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24226"/>
  <mc:AlternateContent xmlns:mc="http://schemas.openxmlformats.org/markup-compatibility/2006">
    <mc:Choice Requires="x15">
      <x15ac:absPath xmlns:x15ac="http://schemas.microsoft.com/office/spreadsheetml/2010/11/ac" url="V:\0010_業務\2024\1240320\12マニュアル改定\トンネル\★点検マニュアル\マニュアルデータ\オリジナル（新）\調書オリジナル\改訂後(20250826)\"/>
    </mc:Choice>
  </mc:AlternateContent>
  <xr:revisionPtr revIDLastSave="0" documentId="13_ncr:1_{66E21081-80F5-424B-BBC7-F4E871810BC5}" xr6:coauthVersionLast="47" xr6:coauthVersionMax="47" xr10:uidLastSave="{00000000-0000-0000-0000-000000000000}"/>
  <bookViews>
    <workbookView xWindow="57480" yWindow="-120" windowWidth="29040" windowHeight="15720" tabRatio="959" firstSheet="2" activeTab="8" xr2:uid="{00000000-000D-0000-FFFF-FFFF00000000}"/>
  </bookViews>
  <sheets>
    <sheet name="概算工事費" sheetId="50" r:id="rId1"/>
    <sheet name="ﾃﾞｰﾀ一覧" sheetId="25" r:id="rId2"/>
    <sheet name="台帳ｼｰﾄ" sheetId="5" r:id="rId3"/>
    <sheet name="(１)ﾄﾝﾈﾙ台帳" sheetId="6" r:id="rId4"/>
    <sheet name="(2)ﾄﾝﾈﾙ概要図" sheetId="7" r:id="rId5"/>
    <sheet name="(3)ﾄﾝﾈﾙ概要図" sheetId="8" r:id="rId6"/>
    <sheet name="(4)施工記録" sheetId="9" r:id="rId7"/>
    <sheet name="(5)維持管理履歴" sheetId="28" r:id="rId8"/>
    <sheet name="(6)定期点検調書" sheetId="46" r:id="rId9"/>
    <sheet name="(7)写真位置図" sheetId="41" r:id="rId10"/>
    <sheet name="(8)変状写真帳" sheetId="48" r:id="rId11"/>
    <sheet name="(9)附属物点検表" sheetId="33" r:id="rId12"/>
    <sheet name="(10)附属物位置図" sheetId="23" r:id="rId13"/>
    <sheet name="(11)附属物写真帳" sheetId="24" r:id="rId14"/>
    <sheet name="(12)総括表" sheetId="47" r:id="rId15"/>
    <sheet name="(13)所見" sheetId="51" r:id="rId16"/>
    <sheet name="(削除)変状展開図" sheetId="14" r:id="rId17"/>
    <sheet name="(参考)日常点検調書" sheetId="38" r:id="rId18"/>
    <sheet name="（参考）臨時点検調書" sheetId="37" r:id="rId19"/>
  </sheets>
  <definedNames>
    <definedName name="_xlnm.Print_Area" localSheetId="3">'(１)ﾄﾝﾈﾙ台帳'!$A$1:$DT$40</definedName>
    <definedName name="_xlnm.Print_Area" localSheetId="12">'(10)附属物位置図'!$A$1:$BX$153</definedName>
    <definedName name="_xlnm.Print_Area" localSheetId="13">'(11)附属物写真帳'!$A$1:$AV$24</definedName>
    <definedName name="_xlnm.Print_Area" localSheetId="14">'(12)総括表'!$A$1:$BC$73</definedName>
    <definedName name="_xlnm.Print_Area" localSheetId="15">'(13)所見'!$A$1:$Z$16</definedName>
    <definedName name="_xlnm.Print_Area" localSheetId="4">'(2)ﾄﾝﾈﾙ概要図'!$A$1:$HV$29</definedName>
    <definedName name="_xlnm.Print_Area" localSheetId="5">'(3)ﾄﾝﾈﾙ概要図'!$A$1:$HV$27</definedName>
    <definedName name="_xlnm.Print_Area" localSheetId="6">'(4)施工記録'!$A$1:$HV$44</definedName>
    <definedName name="_xlnm.Print_Area" localSheetId="7">'(5)維持管理履歴'!$A$1:$CH$28</definedName>
    <definedName name="_xlnm.Print_Area" localSheetId="8">'(6)定期点検調書'!$B$1:$CI$65</definedName>
    <definedName name="_xlnm.Print_Area" localSheetId="9">'(7)写真位置図'!$A$1:$CH$80</definedName>
    <definedName name="_xlnm.Print_Area" localSheetId="10">'(8)変状写真帳'!$B$1:$BG$89</definedName>
    <definedName name="_xlnm.Print_Area" localSheetId="11">'(9)附属物点検表'!$A$1:$CE$111</definedName>
    <definedName name="_xlnm.Print_Area" localSheetId="16">'(削除)変状展開図'!$A$1:$BX$96</definedName>
    <definedName name="_xlnm.Print_Area" localSheetId="17">'(参考)日常点検調書'!$A$1:$AZ$49</definedName>
    <definedName name="_xlnm.Print_Area" localSheetId="18">'（参考）臨時点検調書'!$A$1:$O$70</definedName>
    <definedName name="_xlnm.Print_Area" localSheetId="1">ﾃﾞｰﾀ一覧!$A$1:$S$252</definedName>
    <definedName name="_xlnm.Print_Area" localSheetId="0">概算工事費!$A$1:$O$68</definedName>
    <definedName name="_xlnm.Print_Titles" localSheetId="13">'(11)附属物写真帳'!$1:$4</definedName>
    <definedName name="_xlnm.Print_Titles" localSheetId="14">'(12)総括表'!$1:$17</definedName>
    <definedName name="_xlnm.Print_Titles" localSheetId="4">'(2)ﾄﾝﾈﾙ概要図'!$1:$2</definedName>
    <definedName name="_xlnm.Print_Titles" localSheetId="5">'(3)ﾄﾝﾈﾙ概要図'!$1:$2</definedName>
    <definedName name="_xlnm.Print_Titles" localSheetId="6">'(4)施工記録'!$1:$5</definedName>
    <definedName name="_xlnm.Print_Titles" localSheetId="7">'(5)維持管理履歴'!$1:$5</definedName>
    <definedName name="_xlnm.Print_Titles" localSheetId="8">'(6)定期点検調書'!$1:$11</definedName>
    <definedName name="_xlnm.Print_Titles" localSheetId="9">'(7)写真位置図'!$1:$14</definedName>
    <definedName name="_xlnm.Print_Titles" localSheetId="10">'(8)変状写真帳'!$1:$5</definedName>
    <definedName name="_xlnm.Print_Titles" localSheetId="11">'(9)附属物点検表'!$1:$9</definedName>
    <definedName name="_xlnm.Print_Titles" localSheetId="17">'(参考)日常点検調書'!$1:$9</definedName>
    <definedName name="うき・はく離" localSheetId="0">概算工事費!#REF!</definedName>
    <definedName name="うき・はく離">ﾃﾞｰﾀ一覧!$X$19:$X$21</definedName>
    <definedName name="すべり抵抗" localSheetId="0">概算工事費!#REF!</definedName>
    <definedName name="すべり抵抗">ﾃﾞｰﾀ一覧!$AE$19:$AE$21</definedName>
    <definedName name="その他" localSheetId="0">概算工事費!#REF!</definedName>
    <definedName name="その他">ﾃﾞｰﾀ一覧!$AF$4:$AF$5</definedName>
    <definedName name="その他変状" localSheetId="0">概算工事費!#REF!</definedName>
    <definedName name="その他変状">ﾃﾞｰﾀ一覧!$AF$19:$AF$27</definedName>
    <definedName name="ひび割れ" localSheetId="0">概算工事費!#REF!</definedName>
    <definedName name="ひび割れ">ﾃﾞｰﾀ一覧!$W$19:$W$27</definedName>
    <definedName name="横断目地" localSheetId="0">概算工事費!#REF!</definedName>
    <definedName name="横断目地">ﾃﾞｰﾀ一覧!$Z$4:$Z$15</definedName>
    <definedName name="外力判定" localSheetId="0">概算工事費!#REF!</definedName>
    <definedName name="外力判定">ﾃﾞｰﾀ一覧!$U$53:$U$55</definedName>
    <definedName name="傾き・変形" localSheetId="0">概算工事費!#REF!</definedName>
    <definedName name="傾き・変形">ﾃﾞｰﾀ一覧!$AC$19:$AC$23</definedName>
    <definedName name="坑門工" localSheetId="0">概算工事費!#REF!</definedName>
    <definedName name="坑門工">ﾃﾞｰﾀ一覧!$W$4:$W$9</definedName>
    <definedName name="鋼材露出" localSheetId="0">概算工事費!#REF!</definedName>
    <definedName name="鋼材露出">ﾃﾞｰﾀ一覧!$AB$19:$AB$24</definedName>
    <definedName name="吹付C" localSheetId="0">概算工事費!#REF!</definedName>
    <definedName name="吹付C">ﾃﾞｰﾀ一覧!$AC$4:$AC$8</definedName>
    <definedName name="水平目地" localSheetId="0">概算工事費!#REF!</definedName>
    <definedName name="水平目地">ﾃﾞｰﾀ一覧!$AA$4:$AA$5</definedName>
    <definedName name="調査内容" localSheetId="0">概算工事費!#REF!</definedName>
    <definedName name="調査内容">ﾃﾞｰﾀ一覧!$AY$4:$AY$17</definedName>
    <definedName name="調査判定区分" localSheetId="0">概算工事費!#REF!</definedName>
    <definedName name="調査判定区分">ﾃﾞｰﾀ一覧!$U$46:$U$49</definedName>
    <definedName name="内巻き工" localSheetId="0">概算工事費!#REF!</definedName>
    <definedName name="内巻き工">ﾃﾞｰﾀ一覧!$AE$4:$AE$8</definedName>
    <definedName name="表面劣化" localSheetId="0">概算工事費!#REF!</definedName>
    <definedName name="表面劣化">ﾃﾞｰﾀ一覧!$Y$19:$Y$21</definedName>
    <definedName name="覆工アーチ" localSheetId="0">概算工事費!#REF!</definedName>
    <definedName name="覆工アーチ">ﾃﾞｰﾀ一覧!$X$4:$X$13</definedName>
    <definedName name="覆工側壁" localSheetId="0">概算工事費!#REF!</definedName>
    <definedName name="覆工側壁">ﾃﾞｰﾀ一覧!$Y$4:$Y$5</definedName>
    <definedName name="覆工背面変状" localSheetId="0">概算工事費!#REF!</definedName>
    <definedName name="覆工背面変状">ﾃﾞｰﾀ一覧!$AA$19:$AA$21</definedName>
    <definedName name="変状位置" localSheetId="0">概算工事費!#REF!</definedName>
    <definedName name="変状位置">ﾃﾞｰﾀ一覧!$U$3:$U$12</definedName>
    <definedName name="変状区分" localSheetId="0">概算工事費!#REF!</definedName>
    <definedName name="変状区分">ﾃﾞｰﾀ一覧!$U$59:$U$62</definedName>
    <definedName name="変状種類" localSheetId="0">概算工事費!#REF!</definedName>
    <definedName name="変状種類">ﾃﾞｰﾀ一覧!$U$18:$U$27</definedName>
    <definedName name="変状判定区分" localSheetId="0">概算工事費!#REF!</definedName>
    <definedName name="変状判定区分">ﾃﾞｰﾀ一覧!$U$37:$U$42</definedName>
    <definedName name="補修材" localSheetId="0">概算工事費!#REF!</definedName>
    <definedName name="補修材">ﾃﾞｰﾀ一覧!$AD$4:$AD$8</definedName>
    <definedName name="路面" localSheetId="0">概算工事費!#REF!</definedName>
    <definedName name="路面">ﾃﾞｰﾀ一覧!$AB$4:$AB$11</definedName>
    <definedName name="路面変状" localSheetId="0">概算工事費!#REF!</definedName>
    <definedName name="路面変状">ﾃﾞｰﾀ一覧!$AD$19:$AD$30</definedName>
    <definedName name="漏水" localSheetId="0">概算工事費!#REF!</definedName>
    <definedName name="漏水">ﾃﾞｰﾀ一覧!$Z$19:$Z$28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M6" i="47" l="1" a="1"/>
  <c r="BM6" i="47" s="1"/>
  <c r="BW7" i="47" a="1"/>
  <c r="BW7" i="47" s="1"/>
  <c r="BX7" i="47" a="1"/>
  <c r="BX7" i="47" s="1"/>
  <c r="BY7" i="47" a="1"/>
  <c r="BY7" i="47" s="1"/>
  <c r="BZ7" i="47" a="1"/>
  <c r="BZ7" i="47" s="1"/>
  <c r="CA7" i="47" a="1"/>
  <c r="CA7" i="47" s="1"/>
  <c r="CB7" i="47" a="1"/>
  <c r="CB7" i="47" s="1"/>
  <c r="CF11" i="47" l="1" a="1"/>
  <c r="CF11" i="47" s="1"/>
  <c r="CG11" i="47" a="1"/>
  <c r="CG11" i="47" s="1"/>
  <c r="CJ11" i="47" a="1"/>
  <c r="CJ11" i="47" s="1"/>
  <c r="CK11" i="47" a="1"/>
  <c r="CK11" i="47" s="1"/>
  <c r="CN11" i="47" a="1"/>
  <c r="CN11" i="47" s="1"/>
  <c r="CO11" i="47" a="1"/>
  <c r="CO11" i="47" s="1"/>
  <c r="CQ11" i="47" a="1"/>
  <c r="CQ11" i="47" s="1"/>
  <c r="CR11" i="47" a="1"/>
  <c r="CR11" i="47" s="1"/>
  <c r="CS11" i="47" a="1"/>
  <c r="CS11" i="47" s="1"/>
  <c r="CT11" i="47" a="1"/>
  <c r="CT11" i="47" s="1"/>
  <c r="CF12" i="47" a="1"/>
  <c r="CF12" i="47" s="1"/>
  <c r="CG12" i="47" a="1"/>
  <c r="CG12" i="47" s="1"/>
  <c r="CJ12" i="47" a="1"/>
  <c r="CJ12" i="47" s="1"/>
  <c r="CK12" i="47" a="1"/>
  <c r="CK12" i="47" s="1"/>
  <c r="CN12" i="47" a="1"/>
  <c r="CN12" i="47" s="1"/>
  <c r="CO12" i="47" a="1"/>
  <c r="CO12" i="47" s="1"/>
  <c r="CQ12" i="47" a="1"/>
  <c r="CQ12" i="47" s="1"/>
  <c r="CR12" i="47" a="1"/>
  <c r="CR12" i="47" s="1"/>
  <c r="CS12" i="47" a="1"/>
  <c r="CS12" i="47" s="1"/>
  <c r="CT12" i="47" a="1"/>
  <c r="CT12" i="47" s="1"/>
  <c r="CF10" i="47" a="1"/>
  <c r="CF10" i="47" s="1"/>
  <c r="CG10" i="47" a="1"/>
  <c r="CG10" i="47" s="1"/>
  <c r="CH10" i="47" a="1"/>
  <c r="CH10" i="47" s="1"/>
  <c r="CI10" i="47" a="1"/>
  <c r="CI10" i="47" s="1"/>
  <c r="CJ10" i="47" a="1"/>
  <c r="CJ10" i="47" s="1"/>
  <c r="CK10" i="47" a="1"/>
  <c r="CK10" i="47" s="1"/>
  <c r="CL10" i="47" a="1"/>
  <c r="CL10" i="47" s="1"/>
  <c r="CM10" i="47" a="1"/>
  <c r="CM10" i="47" s="1"/>
  <c r="CN10" i="47" a="1"/>
  <c r="CN10" i="47" s="1"/>
  <c r="CO10" i="47" a="1"/>
  <c r="CO10" i="47" s="1"/>
  <c r="CP10" i="47" a="1"/>
  <c r="CP10" i="47" s="1"/>
  <c r="CQ10" i="47" a="1"/>
  <c r="CQ10" i="47" s="1"/>
  <c r="CR10" i="47" a="1"/>
  <c r="CR10" i="47" s="1"/>
  <c r="CS10" i="47" a="1"/>
  <c r="CS10" i="47" s="1"/>
  <c r="CT10" i="47" a="1"/>
  <c r="CT10" i="47" s="1"/>
  <c r="CE10" i="47" a="1"/>
  <c r="CE10" i="47" s="1"/>
  <c r="CO7" i="47" l="1" a="1"/>
  <c r="CO7" i="47" s="1"/>
  <c r="CP7" i="47" a="1"/>
  <c r="CP7" i="47" s="1"/>
  <c r="CQ7" i="47" a="1"/>
  <c r="CQ7" i="47" s="1"/>
  <c r="CR7" i="47" a="1"/>
  <c r="CR7" i="47" s="1"/>
  <c r="CS7" i="47" a="1"/>
  <c r="CS7" i="47" s="1"/>
  <c r="CT7" i="47" a="1"/>
  <c r="CT7" i="47" s="1"/>
  <c r="CO8" i="47" a="1"/>
  <c r="CO8" i="47" s="1"/>
  <c r="CP8" i="47" a="1"/>
  <c r="CP8" i="47" s="1"/>
  <c r="CQ8" i="47" a="1"/>
  <c r="CQ8" i="47" s="1"/>
  <c r="CR8" i="47" a="1"/>
  <c r="CR8" i="47" s="1"/>
  <c r="CS8" i="47" a="1"/>
  <c r="CS8" i="47" s="1"/>
  <c r="CT8" i="47" a="1"/>
  <c r="CT8" i="47" s="1"/>
  <c r="CO6" i="47" a="1"/>
  <c r="CO6" i="47" s="1"/>
  <c r="CP6" i="47" a="1"/>
  <c r="CP6" i="47" s="1"/>
  <c r="CQ6" i="47" a="1"/>
  <c r="CQ6" i="47" s="1"/>
  <c r="CR6" i="47" a="1"/>
  <c r="CR6" i="47" s="1"/>
  <c r="CS6" i="47" a="1"/>
  <c r="CS6" i="47" s="1"/>
  <c r="CT6" i="47" a="1"/>
  <c r="CT6" i="47" s="1"/>
  <c r="BW10" i="47" a="1"/>
  <c r="BW10" i="47" s="1"/>
  <c r="BY10" i="47" a="1"/>
  <c r="BY10" i="47" s="1"/>
  <c r="BZ10" i="47" a="1"/>
  <c r="BZ10" i="47" s="1"/>
  <c r="CA10" i="47" a="1"/>
  <c r="CA10" i="47" s="1"/>
  <c r="CB10" i="47" a="1"/>
  <c r="CB10" i="47" s="1"/>
  <c r="AS13" i="47" s="1"/>
  <c r="BW11" i="47" a="1"/>
  <c r="BW11" i="47" s="1"/>
  <c r="BX11" i="47" a="1"/>
  <c r="BX11" i="47" s="1"/>
  <c r="BY11" i="47" a="1"/>
  <c r="BY11" i="47" s="1"/>
  <c r="BZ11" i="47" a="1"/>
  <c r="BZ11" i="47" s="1"/>
  <c r="CA11" i="47" a="1"/>
  <c r="CA11" i="47" s="1"/>
  <c r="CB11" i="47" a="1"/>
  <c r="CB11" i="47" s="1"/>
  <c r="AV13" i="47" s="1"/>
  <c r="BW12" i="47" a="1"/>
  <c r="BW12" i="47" s="1"/>
  <c r="BX12" i="47" a="1"/>
  <c r="BX12" i="47" s="1"/>
  <c r="BY12" i="47" a="1"/>
  <c r="BY12" i="47" s="1"/>
  <c r="BZ12" i="47" a="1"/>
  <c r="BZ12" i="47" s="1"/>
  <c r="CA12" i="47" a="1"/>
  <c r="CA12" i="47" s="1"/>
  <c r="CB12" i="47" a="1"/>
  <c r="CB12" i="47" s="1"/>
  <c r="AY13" i="47" s="1"/>
  <c r="BW8" i="47" a="1"/>
  <c r="BW8" i="47" s="1"/>
  <c r="BX8" i="47" a="1"/>
  <c r="BX8" i="47" s="1"/>
  <c r="BY8" i="47" a="1"/>
  <c r="BY8" i="47" s="1"/>
  <c r="BZ8" i="47" a="1"/>
  <c r="BZ8" i="47" s="1"/>
  <c r="CA8" i="47" a="1"/>
  <c r="CA8" i="47" s="1"/>
  <c r="CB8" i="47" a="1"/>
  <c r="CB8" i="47" s="1"/>
  <c r="CB6" i="47" a="1"/>
  <c r="CB6" i="47" s="1"/>
  <c r="CA6" i="47" a="1"/>
  <c r="CA6" i="47" s="1"/>
  <c r="BW6" i="47" a="1"/>
  <c r="BW6" i="47" s="1"/>
  <c r="BY6" i="47" a="1"/>
  <c r="BY6" i="47" s="1"/>
  <c r="BZ6" i="47" a="1"/>
  <c r="BZ6" i="47" s="1"/>
  <c r="AL60" i="25"/>
  <c r="AI60" i="25"/>
  <c r="AL55" i="25"/>
  <c r="AI55" i="25"/>
  <c r="AO46" i="25"/>
  <c r="AL46" i="25"/>
  <c r="AL52" i="25"/>
  <c r="AL53" i="25"/>
  <c r="AI52" i="25"/>
  <c r="AI53" i="25"/>
  <c r="AL51" i="25"/>
  <c r="AI51" i="25"/>
  <c r="AL44" i="25"/>
  <c r="AI44" i="25"/>
  <c r="AL43" i="25"/>
  <c r="AI43" i="25"/>
  <c r="AL32" i="25"/>
  <c r="AL33" i="25"/>
  <c r="AL34" i="25"/>
  <c r="AL35" i="25"/>
  <c r="AL36" i="25"/>
  <c r="AL37" i="25"/>
  <c r="AI32" i="25"/>
  <c r="AI33" i="25"/>
  <c r="AI34" i="25"/>
  <c r="AI35" i="25"/>
  <c r="AI36" i="25"/>
  <c r="AI37" i="25"/>
  <c r="AL31" i="25"/>
  <c r="AI31" i="25"/>
  <c r="AL18" i="25"/>
  <c r="AI18" i="25"/>
  <c r="AL17" i="25"/>
  <c r="AI17" i="25"/>
  <c r="AL16" i="25"/>
  <c r="AI16" i="25"/>
  <c r="AL14" i="25"/>
  <c r="AL15" i="25"/>
  <c r="AI14" i="25"/>
  <c r="AI15" i="25"/>
  <c r="AL13" i="25"/>
  <c r="AI13" i="25"/>
  <c r="AL11" i="25"/>
  <c r="AI11" i="25"/>
  <c r="AL12" i="25"/>
  <c r="AI12" i="25"/>
  <c r="AL10" i="25"/>
  <c r="AI10" i="25"/>
  <c r="AL6" i="25"/>
  <c r="AL7" i="25"/>
  <c r="AL8" i="25"/>
  <c r="AL9" i="25"/>
  <c r="AI6" i="25"/>
  <c r="AI7" i="25"/>
  <c r="AI8" i="25"/>
  <c r="AI9" i="25"/>
  <c r="AL5" i="25"/>
  <c r="AI5" i="25"/>
  <c r="AL4" i="25"/>
  <c r="AI4" i="25"/>
  <c r="AX1" i="48"/>
  <c r="BV1" i="41"/>
  <c r="BB14" i="46"/>
  <c r="CP11" i="47" s="1" a="1"/>
  <c r="CP11" i="47" s="1"/>
  <c r="BB15" i="46"/>
  <c r="BB16" i="46"/>
  <c r="BB17" i="46"/>
  <c r="CP12" i="47" s="1" a="1"/>
  <c r="CP12" i="47" s="1"/>
  <c r="BB18" i="46"/>
  <c r="BB19" i="46"/>
  <c r="BB20" i="46"/>
  <c r="BB21" i="46"/>
  <c r="BB22" i="46"/>
  <c r="BB23" i="46"/>
  <c r="BB24" i="46"/>
  <c r="BB25" i="46"/>
  <c r="BB26" i="46"/>
  <c r="BB27" i="46"/>
  <c r="BB28" i="46"/>
  <c r="BB29" i="46"/>
  <c r="BB30" i="46"/>
  <c r="BB31" i="46"/>
  <c r="BB32" i="46"/>
  <c r="BB33" i="46"/>
  <c r="BB34" i="46"/>
  <c r="BB35" i="46"/>
  <c r="BB36" i="46"/>
  <c r="BB37" i="46"/>
  <c r="BB38" i="46"/>
  <c r="BB39" i="46"/>
  <c r="BB40" i="46"/>
  <c r="BB41" i="46"/>
  <c r="BB42" i="46"/>
  <c r="BB43" i="46"/>
  <c r="BB44" i="46"/>
  <c r="BB45" i="46"/>
  <c r="BB46" i="46"/>
  <c r="BB47" i="46"/>
  <c r="BB48" i="46"/>
  <c r="BB49" i="46"/>
  <c r="BB50" i="46"/>
  <c r="BB51" i="46"/>
  <c r="BB52" i="46"/>
  <c r="BB53" i="46"/>
  <c r="BB54" i="46"/>
  <c r="BB55" i="46"/>
  <c r="BB56" i="46"/>
  <c r="BB57" i="46"/>
  <c r="BB58" i="46"/>
  <c r="BB59" i="46"/>
  <c r="BB60" i="46"/>
  <c r="BB61" i="46"/>
  <c r="BB62" i="46"/>
  <c r="BB63" i="46"/>
  <c r="BB64" i="46"/>
  <c r="BB65" i="46"/>
  <c r="BB66" i="46"/>
  <c r="BB67" i="46"/>
  <c r="BB68" i="46"/>
  <c r="BB69" i="46"/>
  <c r="BB70" i="46"/>
  <c r="BB71" i="46"/>
  <c r="BB72" i="46"/>
  <c r="BB73" i="46"/>
  <c r="BB74" i="46"/>
  <c r="BB75" i="46"/>
  <c r="BB76" i="46"/>
  <c r="BB77" i="46"/>
  <c r="BB78" i="46"/>
  <c r="BB79" i="46"/>
  <c r="BB80" i="46"/>
  <c r="BB81" i="46"/>
  <c r="BB82" i="46"/>
  <c r="BB83" i="46"/>
  <c r="BB84" i="46"/>
  <c r="BB85" i="46"/>
  <c r="BB86" i="46"/>
  <c r="BB87" i="46"/>
  <c r="BB88" i="46"/>
  <c r="BB89" i="46"/>
  <c r="BB90" i="46"/>
  <c r="BB91" i="46"/>
  <c r="BB92" i="46"/>
  <c r="BB93" i="46"/>
  <c r="BB94" i="46"/>
  <c r="BB95" i="46"/>
  <c r="BB96" i="46"/>
  <c r="BB97" i="46"/>
  <c r="BB98" i="46"/>
  <c r="BB99" i="46"/>
  <c r="BB100" i="46"/>
  <c r="BB101" i="46"/>
  <c r="BB102" i="46"/>
  <c r="BB103" i="46"/>
  <c r="BB104" i="46"/>
  <c r="BB105" i="46"/>
  <c r="BB106" i="46"/>
  <c r="BB107" i="46"/>
  <c r="BB108" i="46"/>
  <c r="BB109" i="46"/>
  <c r="BB110" i="46"/>
  <c r="BB111" i="46"/>
  <c r="BB112" i="46"/>
  <c r="BB113" i="46"/>
  <c r="BB114" i="46"/>
  <c r="BB115" i="46"/>
  <c r="BB116" i="46"/>
  <c r="BB117" i="46"/>
  <c r="BB118" i="46"/>
  <c r="BB119" i="46"/>
  <c r="BB120" i="46"/>
  <c r="BB121" i="46"/>
  <c r="BB122" i="46"/>
  <c r="BB123" i="46"/>
  <c r="BB124" i="46"/>
  <c r="BB125" i="46"/>
  <c r="BB126" i="46"/>
  <c r="BB127" i="46"/>
  <c r="BB128" i="46"/>
  <c r="BB129" i="46"/>
  <c r="BB130" i="46"/>
  <c r="BB131" i="46"/>
  <c r="BB132" i="46"/>
  <c r="BB133" i="46"/>
  <c r="BB134" i="46"/>
  <c r="BB135" i="46"/>
  <c r="BB136" i="46"/>
  <c r="BB137" i="46"/>
  <c r="BB138" i="46"/>
  <c r="BB139" i="46"/>
  <c r="BB140" i="46"/>
  <c r="BB141" i="46"/>
  <c r="BB142" i="46"/>
  <c r="BB143" i="46"/>
  <c r="BB144" i="46"/>
  <c r="BB145" i="46"/>
  <c r="BB146" i="46"/>
  <c r="BB147" i="46"/>
  <c r="BB148" i="46"/>
  <c r="BB149" i="46"/>
  <c r="BB150" i="46"/>
  <c r="BB151" i="46"/>
  <c r="BB152" i="46"/>
  <c r="BB153" i="46"/>
  <c r="BB154" i="46"/>
  <c r="BB155" i="46"/>
  <c r="BB156" i="46"/>
  <c r="BB157" i="46"/>
  <c r="BB158" i="46"/>
  <c r="BB159" i="46"/>
  <c r="BB160" i="46"/>
  <c r="BB161" i="46"/>
  <c r="BB162" i="46"/>
  <c r="BB163" i="46"/>
  <c r="BB164" i="46"/>
  <c r="BB165" i="46"/>
  <c r="BB166" i="46"/>
  <c r="BB167" i="46"/>
  <c r="BB168" i="46"/>
  <c r="BB169" i="46"/>
  <c r="BB170" i="46"/>
  <c r="BB171" i="46"/>
  <c r="BB172" i="46"/>
  <c r="BB173" i="46"/>
  <c r="BB174" i="46"/>
  <c r="BB175" i="46"/>
  <c r="BB176" i="46"/>
  <c r="BB177" i="46"/>
  <c r="BB178" i="46"/>
  <c r="BB179" i="46"/>
  <c r="BB180" i="46"/>
  <c r="BB181" i="46"/>
  <c r="BB182" i="46"/>
  <c r="BB183" i="46"/>
  <c r="BB184" i="46"/>
  <c r="BB185" i="46"/>
  <c r="BB186" i="46"/>
  <c r="BB187" i="46"/>
  <c r="BB188" i="46"/>
  <c r="BB189" i="46"/>
  <c r="BB190" i="46"/>
  <c r="BB191" i="46"/>
  <c r="BB192" i="46"/>
  <c r="BB193" i="46"/>
  <c r="BB194" i="46"/>
  <c r="BB195" i="46"/>
  <c r="BB196" i="46"/>
  <c r="BB197" i="46"/>
  <c r="BB198" i="46"/>
  <c r="BB199" i="46"/>
  <c r="BB200" i="46"/>
  <c r="BB201" i="46"/>
  <c r="BB202" i="46"/>
  <c r="BB203" i="46"/>
  <c r="BB204" i="46"/>
  <c r="BB205" i="46"/>
  <c r="BB206" i="46"/>
  <c r="BB207" i="46"/>
  <c r="BB208" i="46"/>
  <c r="BB209" i="46"/>
  <c r="BB210" i="46"/>
  <c r="BB211" i="46"/>
  <c r="BB212" i="46"/>
  <c r="BB213" i="46"/>
  <c r="BB214" i="46"/>
  <c r="BB215" i="46"/>
  <c r="BB216" i="46"/>
  <c r="BB217" i="46"/>
  <c r="BB218" i="46"/>
  <c r="BB219" i="46"/>
  <c r="BB220" i="46"/>
  <c r="BB221" i="46"/>
  <c r="BB222" i="46"/>
  <c r="BB223" i="46"/>
  <c r="BB224" i="46"/>
  <c r="BB225" i="46"/>
  <c r="BB226" i="46"/>
  <c r="BB227" i="46"/>
  <c r="BB228" i="46"/>
  <c r="BB229" i="46"/>
  <c r="BB230" i="46"/>
  <c r="BB231" i="46"/>
  <c r="BB232" i="46"/>
  <c r="BB233" i="46"/>
  <c r="BB234" i="46"/>
  <c r="BB235" i="46"/>
  <c r="BB236" i="46"/>
  <c r="BB237" i="46"/>
  <c r="BB238" i="46"/>
  <c r="BB239" i="46"/>
  <c r="BB240" i="46"/>
  <c r="BB241" i="46"/>
  <c r="BB242" i="46"/>
  <c r="BB243" i="46"/>
  <c r="BB244" i="46"/>
  <c r="BB245" i="46"/>
  <c r="BB246" i="46"/>
  <c r="BB247" i="46"/>
  <c r="BB248" i="46"/>
  <c r="BB249" i="46"/>
  <c r="BB250" i="46"/>
  <c r="BB251" i="46"/>
  <c r="BB252" i="46"/>
  <c r="BB253" i="46"/>
  <c r="BB254" i="46"/>
  <c r="BB255" i="46"/>
  <c r="BB256" i="46"/>
  <c r="BB257" i="46"/>
  <c r="BB258" i="46"/>
  <c r="BB259" i="46"/>
  <c r="BB260" i="46"/>
  <c r="BB261" i="46"/>
  <c r="BB262" i="46"/>
  <c r="BB263" i="46"/>
  <c r="BB264" i="46"/>
  <c r="BB265" i="46"/>
  <c r="BB266" i="46"/>
  <c r="BB267" i="46"/>
  <c r="BB268" i="46"/>
  <c r="BB269" i="46"/>
  <c r="BB270" i="46"/>
  <c r="BB271" i="46"/>
  <c r="BB272" i="46"/>
  <c r="BB273" i="46"/>
  <c r="BB274" i="46"/>
  <c r="BB275" i="46"/>
  <c r="BB276" i="46"/>
  <c r="BB277" i="46"/>
  <c r="BB278" i="46"/>
  <c r="BB279" i="46"/>
  <c r="BB280" i="46"/>
  <c r="BB281" i="46"/>
  <c r="BB282" i="46"/>
  <c r="BB283" i="46"/>
  <c r="BB284" i="46"/>
  <c r="BB285" i="46"/>
  <c r="BB286" i="46"/>
  <c r="BB287" i="46"/>
  <c r="BB288" i="46"/>
  <c r="BB289" i="46"/>
  <c r="BB290" i="46"/>
  <c r="BB291" i="46"/>
  <c r="BB292" i="46"/>
  <c r="BB293" i="46"/>
  <c r="BB294" i="46"/>
  <c r="BB295" i="46"/>
  <c r="BB296" i="46"/>
  <c r="BB297" i="46"/>
  <c r="BB298" i="46"/>
  <c r="BB299" i="46"/>
  <c r="BB300" i="46"/>
  <c r="BB301" i="46"/>
  <c r="BB302" i="46"/>
  <c r="BB303" i="46"/>
  <c r="BB304" i="46"/>
  <c r="BB305" i="46"/>
  <c r="BB306" i="46"/>
  <c r="BB307" i="46"/>
  <c r="BB308" i="46"/>
  <c r="BB309" i="46"/>
  <c r="BB310" i="46"/>
  <c r="BB311" i="46"/>
  <c r="BB312" i="46"/>
  <c r="BB313" i="46"/>
  <c r="BB314" i="46"/>
  <c r="BB315" i="46"/>
  <c r="BB316" i="46"/>
  <c r="BB317" i="46"/>
  <c r="BB318" i="46"/>
  <c r="BB319" i="46"/>
  <c r="BB320" i="46"/>
  <c r="BB321" i="46"/>
  <c r="BB322" i="46"/>
  <c r="BB323" i="46"/>
  <c r="BB324" i="46"/>
  <c r="BB325" i="46"/>
  <c r="BB326" i="46"/>
  <c r="BB327" i="46"/>
  <c r="BB328" i="46"/>
  <c r="BB329" i="46"/>
  <c r="BB330" i="46"/>
  <c r="BB331" i="46"/>
  <c r="BB332" i="46"/>
  <c r="BB333" i="46"/>
  <c r="BB334" i="46"/>
  <c r="BB335" i="46"/>
  <c r="BB336" i="46"/>
  <c r="BB337" i="46"/>
  <c r="BB338" i="46"/>
  <c r="BB339" i="46"/>
  <c r="BB340" i="46"/>
  <c r="BB341" i="46"/>
  <c r="BB342" i="46"/>
  <c r="BB343" i="46"/>
  <c r="BB344" i="46"/>
  <c r="BB345" i="46"/>
  <c r="BB346" i="46"/>
  <c r="BB347" i="46"/>
  <c r="BB348" i="46"/>
  <c r="BB349" i="46"/>
  <c r="BB350" i="46"/>
  <c r="BB351" i="46"/>
  <c r="BB352" i="46"/>
  <c r="BB353" i="46"/>
  <c r="BB354" i="46"/>
  <c r="BB355" i="46"/>
  <c r="BB356" i="46"/>
  <c r="BB357" i="46"/>
  <c r="BB358" i="46"/>
  <c r="BB359" i="46"/>
  <c r="BB360" i="46"/>
  <c r="BB361" i="46"/>
  <c r="BB362" i="46"/>
  <c r="BB363" i="46"/>
  <c r="BB364" i="46"/>
  <c r="BB365" i="46"/>
  <c r="BB366" i="46"/>
  <c r="BB367" i="46"/>
  <c r="BB368" i="46"/>
  <c r="BB369" i="46"/>
  <c r="BB370" i="46"/>
  <c r="BB371" i="46"/>
  <c r="BB372" i="46"/>
  <c r="BB373" i="46"/>
  <c r="BB374" i="46"/>
  <c r="BB375" i="46"/>
  <c r="BB376" i="46"/>
  <c r="BB377" i="46"/>
  <c r="BB378" i="46"/>
  <c r="BB379" i="46"/>
  <c r="BB380" i="46"/>
  <c r="BB381" i="46"/>
  <c r="BB382" i="46"/>
  <c r="BB383" i="46"/>
  <c r="BB384" i="46"/>
  <c r="BB385" i="46"/>
  <c r="BB386" i="46"/>
  <c r="BB387" i="46"/>
  <c r="BB388" i="46"/>
  <c r="BB389" i="46"/>
  <c r="BB390" i="46"/>
  <c r="BB391" i="46"/>
  <c r="BB392" i="46"/>
  <c r="BB393" i="46"/>
  <c r="BB394" i="46"/>
  <c r="BB395" i="46"/>
  <c r="BB396" i="46"/>
  <c r="BB397" i="46"/>
  <c r="BB398" i="46"/>
  <c r="BB399" i="46"/>
  <c r="BB400" i="46"/>
  <c r="BB401" i="46"/>
  <c r="BB402" i="46"/>
  <c r="BB403" i="46"/>
  <c r="BB404" i="46"/>
  <c r="BB405" i="46"/>
  <c r="BB406" i="46"/>
  <c r="BB407" i="46"/>
  <c r="BB408" i="46"/>
  <c r="BB409" i="46"/>
  <c r="BB410" i="46"/>
  <c r="BB411" i="46"/>
  <c r="BB412" i="46"/>
  <c r="BB413" i="46"/>
  <c r="BB414" i="46"/>
  <c r="BB415" i="46"/>
  <c r="BB416" i="46"/>
  <c r="BB417" i="46"/>
  <c r="BB418" i="46"/>
  <c r="BB419" i="46"/>
  <c r="BB420" i="46"/>
  <c r="BB421" i="46"/>
  <c r="BB422" i="46"/>
  <c r="BB423" i="46"/>
  <c r="BB424" i="46"/>
  <c r="BB425" i="46"/>
  <c r="BB426" i="46"/>
  <c r="BB427" i="46"/>
  <c r="BB428" i="46"/>
  <c r="BB429" i="46"/>
  <c r="BB430" i="46"/>
  <c r="BB431" i="46"/>
  <c r="BB432" i="46"/>
  <c r="BB433" i="46"/>
  <c r="BB434" i="46"/>
  <c r="BB435" i="46"/>
  <c r="BB436" i="46"/>
  <c r="BB437" i="46"/>
  <c r="BB438" i="46"/>
  <c r="BB439" i="46"/>
  <c r="BB440" i="46"/>
  <c r="BB441" i="46"/>
  <c r="BB442" i="46"/>
  <c r="BB443" i="46"/>
  <c r="BB444" i="46"/>
  <c r="BB445" i="46"/>
  <c r="BB446" i="46"/>
  <c r="BB447" i="46"/>
  <c r="BB448" i="46"/>
  <c r="BB449" i="46"/>
  <c r="BB450" i="46"/>
  <c r="BB451" i="46"/>
  <c r="BB452" i="46"/>
  <c r="BB453" i="46"/>
  <c r="BB454" i="46"/>
  <c r="BB455" i="46"/>
  <c r="BB456" i="46"/>
  <c r="BB457" i="46"/>
  <c r="BB458" i="46"/>
  <c r="BB459" i="46"/>
  <c r="BB460" i="46"/>
  <c r="BB461" i="46"/>
  <c r="BB462" i="46"/>
  <c r="BB463" i="46"/>
  <c r="BB464" i="46"/>
  <c r="BB465" i="46"/>
  <c r="BB466" i="46"/>
  <c r="BB467" i="46"/>
  <c r="BB468" i="46"/>
  <c r="BB469" i="46"/>
  <c r="BB470" i="46"/>
  <c r="BB471" i="46"/>
  <c r="BB472" i="46"/>
  <c r="BB473" i="46"/>
  <c r="BB474" i="46"/>
  <c r="BB475" i="46"/>
  <c r="BB476" i="46"/>
  <c r="BB477" i="46"/>
  <c r="BB478" i="46"/>
  <c r="BB479" i="46"/>
  <c r="BB480" i="46"/>
  <c r="BB481" i="46"/>
  <c r="BB482" i="46"/>
  <c r="BB483" i="46"/>
  <c r="BB484" i="46"/>
  <c r="BB485" i="46"/>
  <c r="BB486" i="46"/>
  <c r="BB487" i="46"/>
  <c r="BB488" i="46"/>
  <c r="BB489" i="46"/>
  <c r="BB490" i="46"/>
  <c r="BB491" i="46"/>
  <c r="BB492" i="46"/>
  <c r="BB493" i="46"/>
  <c r="BB494" i="46"/>
  <c r="BB495" i="46"/>
  <c r="BB496" i="46"/>
  <c r="BB497" i="46"/>
  <c r="BB498" i="46"/>
  <c r="BB499" i="46"/>
  <c r="BB500" i="46"/>
  <c r="BB501" i="46"/>
  <c r="BB502" i="46"/>
  <c r="BB503" i="46"/>
  <c r="BB504" i="46"/>
  <c r="BB505" i="46"/>
  <c r="BB506" i="46"/>
  <c r="BB507" i="46"/>
  <c r="BB508" i="46"/>
  <c r="BB509" i="46"/>
  <c r="BB510" i="46"/>
  <c r="BB511" i="46"/>
  <c r="BB512" i="46"/>
  <c r="BB513" i="46"/>
  <c r="BB514" i="46"/>
  <c r="BB515" i="46"/>
  <c r="BB516" i="46"/>
  <c r="BB517" i="46"/>
  <c r="BB518" i="46"/>
  <c r="BB519" i="46"/>
  <c r="BB520" i="46"/>
  <c r="BB521" i="46"/>
  <c r="BB522" i="46"/>
  <c r="BB523" i="46"/>
  <c r="BB524" i="46"/>
  <c r="BB525" i="46"/>
  <c r="BB526" i="46"/>
  <c r="BB527" i="46"/>
  <c r="BB528" i="46"/>
  <c r="BB529" i="46"/>
  <c r="BB530" i="46"/>
  <c r="BB531" i="46"/>
  <c r="BB532" i="46"/>
  <c r="BB533" i="46"/>
  <c r="BB534" i="46"/>
  <c r="BB535" i="46"/>
  <c r="BB536" i="46"/>
  <c r="BB537" i="46"/>
  <c r="BB538" i="46"/>
  <c r="BB539" i="46"/>
  <c r="BB540" i="46"/>
  <c r="BB541" i="46"/>
  <c r="BB542" i="46"/>
  <c r="BB543" i="46"/>
  <c r="BB544" i="46"/>
  <c r="BB545" i="46"/>
  <c r="BB546" i="46"/>
  <c r="BB547" i="46"/>
  <c r="BB548" i="46"/>
  <c r="BB549" i="46"/>
  <c r="BB550" i="46"/>
  <c r="BB551" i="46"/>
  <c r="BB552" i="46"/>
  <c r="BB553" i="46"/>
  <c r="BB554" i="46"/>
  <c r="BB555" i="46"/>
  <c r="BB556" i="46"/>
  <c r="BB557" i="46"/>
  <c r="BB558" i="46"/>
  <c r="BB559" i="46"/>
  <c r="BB560" i="46"/>
  <c r="BB561" i="46"/>
  <c r="BB562" i="46"/>
  <c r="BB563" i="46"/>
  <c r="BB564" i="46"/>
  <c r="BB565" i="46"/>
  <c r="BB566" i="46"/>
  <c r="BB567" i="46"/>
  <c r="BB568" i="46"/>
  <c r="BB569" i="46"/>
  <c r="BB570" i="46"/>
  <c r="BB571" i="46"/>
  <c r="BB572" i="46"/>
  <c r="BB573" i="46"/>
  <c r="BB574" i="46"/>
  <c r="BB575" i="46"/>
  <c r="BB576" i="46"/>
  <c r="BB577" i="46"/>
  <c r="BB578" i="46"/>
  <c r="BB579" i="46"/>
  <c r="BB580" i="46"/>
  <c r="BB581" i="46"/>
  <c r="BB582" i="46"/>
  <c r="BB583" i="46"/>
  <c r="BB584" i="46"/>
  <c r="BB585" i="46"/>
  <c r="BB586" i="46"/>
  <c r="BB587" i="46"/>
  <c r="BB588" i="46"/>
  <c r="BB589" i="46"/>
  <c r="BB590" i="46"/>
  <c r="BB591" i="46"/>
  <c r="BB592" i="46"/>
  <c r="BB593" i="46"/>
  <c r="BB594" i="46"/>
  <c r="BB595" i="46"/>
  <c r="BB596" i="46"/>
  <c r="BB597" i="46"/>
  <c r="BB598" i="46"/>
  <c r="BB599" i="46"/>
  <c r="BB600" i="46"/>
  <c r="BB601" i="46"/>
  <c r="BB602" i="46"/>
  <c r="BB603" i="46"/>
  <c r="BB604" i="46"/>
  <c r="BB605" i="46"/>
  <c r="BB606" i="46"/>
  <c r="BB607" i="46"/>
  <c r="BB608" i="46"/>
  <c r="BB609" i="46"/>
  <c r="BB610" i="46"/>
  <c r="BB611" i="46"/>
  <c r="BB612" i="46"/>
  <c r="BB613" i="46"/>
  <c r="BB614" i="46"/>
  <c r="BB615" i="46"/>
  <c r="BB616" i="46"/>
  <c r="BB617" i="46"/>
  <c r="BB618" i="46"/>
  <c r="BB619" i="46"/>
  <c r="BB620" i="46"/>
  <c r="BB621" i="46"/>
  <c r="BB622" i="46"/>
  <c r="BB623" i="46"/>
  <c r="BB624" i="46"/>
  <c r="BB625" i="46"/>
  <c r="BB626" i="46"/>
  <c r="BB627" i="46"/>
  <c r="BB628" i="46"/>
  <c r="BB629" i="46"/>
  <c r="BB630" i="46"/>
  <c r="BB631" i="46"/>
  <c r="BB632" i="46"/>
  <c r="BB633" i="46"/>
  <c r="BB634" i="46"/>
  <c r="BB635" i="46"/>
  <c r="BB636" i="46"/>
  <c r="BB637" i="46"/>
  <c r="BB638" i="46"/>
  <c r="BB639" i="46"/>
  <c r="BB640" i="46"/>
  <c r="BB641" i="46"/>
  <c r="BB642" i="46"/>
  <c r="BB643" i="46"/>
  <c r="BB644" i="46"/>
  <c r="BB645" i="46"/>
  <c r="BB646" i="46"/>
  <c r="BB647" i="46"/>
  <c r="BB648" i="46"/>
  <c r="BB649" i="46"/>
  <c r="BB650" i="46"/>
  <c r="BB651" i="46"/>
  <c r="BB652" i="46"/>
  <c r="BB653" i="46"/>
  <c r="BB654" i="46"/>
  <c r="BB655" i="46"/>
  <c r="BB656" i="46"/>
  <c r="BB657" i="46"/>
  <c r="BB658" i="46"/>
  <c r="BB659" i="46"/>
  <c r="BB660" i="46"/>
  <c r="BB661" i="46"/>
  <c r="BB662" i="46"/>
  <c r="BB663" i="46"/>
  <c r="BB664" i="46"/>
  <c r="BB665" i="46"/>
  <c r="BB666" i="46"/>
  <c r="BB667" i="46"/>
  <c r="BB668" i="46"/>
  <c r="BB669" i="46"/>
  <c r="BB670" i="46"/>
  <c r="BB671" i="46"/>
  <c r="BB672" i="46"/>
  <c r="BB673" i="46"/>
  <c r="BB674" i="46"/>
  <c r="BB675" i="46"/>
  <c r="BB676" i="46"/>
  <c r="BB677" i="46"/>
  <c r="BB678" i="46"/>
  <c r="BB679" i="46"/>
  <c r="BB680" i="46"/>
  <c r="BB681" i="46"/>
  <c r="BB682" i="46"/>
  <c r="BB683" i="46"/>
  <c r="BB684" i="46"/>
  <c r="BB685" i="46"/>
  <c r="BB686" i="46"/>
  <c r="BB687" i="46"/>
  <c r="BB688" i="46"/>
  <c r="BB689" i="46"/>
  <c r="BB690" i="46"/>
  <c r="BB691" i="46"/>
  <c r="BB692" i="46"/>
  <c r="BB693" i="46"/>
  <c r="BB694" i="46"/>
  <c r="BB695" i="46"/>
  <c r="BB696" i="46"/>
  <c r="BB697" i="46"/>
  <c r="BB698" i="46"/>
  <c r="BB699" i="46"/>
  <c r="BB700" i="46"/>
  <c r="BB701" i="46"/>
  <c r="BB702" i="46"/>
  <c r="BB703" i="46"/>
  <c r="BB704" i="46"/>
  <c r="BB705" i="46"/>
  <c r="BB706" i="46"/>
  <c r="BB707" i="46"/>
  <c r="BB708" i="46"/>
  <c r="BB709" i="46"/>
  <c r="BB710" i="46"/>
  <c r="BB711" i="46"/>
  <c r="BB712" i="46"/>
  <c r="BB713" i="46"/>
  <c r="BB714" i="46"/>
  <c r="BB715" i="46"/>
  <c r="BB716" i="46"/>
  <c r="BB717" i="46"/>
  <c r="BB718" i="46"/>
  <c r="BB719" i="46"/>
  <c r="BB720" i="46"/>
  <c r="BB721" i="46"/>
  <c r="BB722" i="46"/>
  <c r="BB723" i="46"/>
  <c r="BB724" i="46"/>
  <c r="BB725" i="46"/>
  <c r="BB726" i="46"/>
  <c r="BB727" i="46"/>
  <c r="BB728" i="46"/>
  <c r="BB729" i="46"/>
  <c r="BB730" i="46"/>
  <c r="BB731" i="46"/>
  <c r="BB732" i="46"/>
  <c r="BB733" i="46"/>
  <c r="BB734" i="46"/>
  <c r="BB735" i="46"/>
  <c r="BB736" i="46"/>
  <c r="BB737" i="46"/>
  <c r="BB738" i="46"/>
  <c r="BB739" i="46"/>
  <c r="BB740" i="46"/>
  <c r="BB741" i="46"/>
  <c r="BB742" i="46"/>
  <c r="BB743" i="46"/>
  <c r="BB744" i="46"/>
  <c r="BB745" i="46"/>
  <c r="BB746" i="46"/>
  <c r="BB747" i="46"/>
  <c r="BB748" i="46"/>
  <c r="BB749" i="46"/>
  <c r="BB750" i="46"/>
  <c r="BB751" i="46"/>
  <c r="BB752" i="46"/>
  <c r="BB753" i="46"/>
  <c r="BB754" i="46"/>
  <c r="BB755" i="46"/>
  <c r="BB756" i="46"/>
  <c r="BB757" i="46"/>
  <c r="BB758" i="46"/>
  <c r="BB759" i="46"/>
  <c r="BB760" i="46"/>
  <c r="BB761" i="46"/>
  <c r="BB762" i="46"/>
  <c r="BB763" i="46"/>
  <c r="BB764" i="46"/>
  <c r="BB765" i="46"/>
  <c r="BB766" i="46"/>
  <c r="BB767" i="46"/>
  <c r="BB768" i="46"/>
  <c r="BB769" i="46"/>
  <c r="BB770" i="46"/>
  <c r="BB771" i="46"/>
  <c r="BB772" i="46"/>
  <c r="BB773" i="46"/>
  <c r="BB774" i="46"/>
  <c r="BB775" i="46"/>
  <c r="BB776" i="46"/>
  <c r="BB777" i="46"/>
  <c r="BB778" i="46"/>
  <c r="BB779" i="46"/>
  <c r="BB780" i="46"/>
  <c r="BB781" i="46"/>
  <c r="BB782" i="46"/>
  <c r="BB783" i="46"/>
  <c r="BB784" i="46"/>
  <c r="BB785" i="46"/>
  <c r="BB786" i="46"/>
  <c r="BB787" i="46"/>
  <c r="BB788" i="46"/>
  <c r="BB789" i="46"/>
  <c r="BB790" i="46"/>
  <c r="BB791" i="46"/>
  <c r="BB792" i="46"/>
  <c r="BB793" i="46"/>
  <c r="BB794" i="46"/>
  <c r="BB795" i="46"/>
  <c r="BB796" i="46"/>
  <c r="BB797" i="46"/>
  <c r="BB798" i="46"/>
  <c r="BB799" i="46"/>
  <c r="BB800" i="46"/>
  <c r="BB801" i="46"/>
  <c r="BB802" i="46"/>
  <c r="BB803" i="46"/>
  <c r="BB804" i="46"/>
  <c r="BB805" i="46"/>
  <c r="BB806" i="46"/>
  <c r="BB807" i="46"/>
  <c r="BB808" i="46"/>
  <c r="BB809" i="46"/>
  <c r="BB810" i="46"/>
  <c r="BB811" i="46"/>
  <c r="BB812" i="46"/>
  <c r="BB813" i="46"/>
  <c r="BB814" i="46"/>
  <c r="BB815" i="46"/>
  <c r="BB816" i="46"/>
  <c r="BB817" i="46"/>
  <c r="BB818" i="46"/>
  <c r="BB819" i="46"/>
  <c r="BB820" i="46"/>
  <c r="BB821" i="46"/>
  <c r="BB822" i="46"/>
  <c r="BB823" i="46"/>
  <c r="BB824" i="46"/>
  <c r="BB825" i="46"/>
  <c r="BB826" i="46"/>
  <c r="BB827" i="46"/>
  <c r="BB828" i="46"/>
  <c r="BB829" i="46"/>
  <c r="BB830" i="46"/>
  <c r="BB831" i="46"/>
  <c r="BB832" i="46"/>
  <c r="BB833" i="46"/>
  <c r="BB834" i="46"/>
  <c r="BB835" i="46"/>
  <c r="BB836" i="46"/>
  <c r="BB837" i="46"/>
  <c r="BB838" i="46"/>
  <c r="BB839" i="46"/>
  <c r="BB840" i="46"/>
  <c r="BB841" i="46"/>
  <c r="BB842" i="46"/>
  <c r="BB843" i="46"/>
  <c r="BB844" i="46"/>
  <c r="BB845" i="46"/>
  <c r="BB846" i="46"/>
  <c r="BB847" i="46"/>
  <c r="BB848" i="46"/>
  <c r="BB849" i="46"/>
  <c r="BB850" i="46"/>
  <c r="BB851" i="46"/>
  <c r="BB852" i="46"/>
  <c r="BB853" i="46"/>
  <c r="BB854" i="46"/>
  <c r="BB855" i="46"/>
  <c r="BB856" i="46"/>
  <c r="BB857" i="46"/>
  <c r="BB858" i="46"/>
  <c r="BB859" i="46"/>
  <c r="BB860" i="46"/>
  <c r="BB861" i="46"/>
  <c r="BB862" i="46"/>
  <c r="BB863" i="46"/>
  <c r="BB864" i="46"/>
  <c r="BB865" i="46"/>
  <c r="BB866" i="46"/>
  <c r="BB867" i="46"/>
  <c r="BB868" i="46"/>
  <c r="BB869" i="46"/>
  <c r="BB870" i="46"/>
  <c r="BB871" i="46"/>
  <c r="BB872" i="46"/>
  <c r="BB873" i="46"/>
  <c r="BB874" i="46"/>
  <c r="BB875" i="46"/>
  <c r="BB876" i="46"/>
  <c r="BB877" i="46"/>
  <c r="BB878" i="46"/>
  <c r="BB879" i="46"/>
  <c r="BB880" i="46"/>
  <c r="BB881" i="46"/>
  <c r="BB882" i="46"/>
  <c r="BB883" i="46"/>
  <c r="BB884" i="46"/>
  <c r="BB885" i="46"/>
  <c r="BB886" i="46"/>
  <c r="BB887" i="46"/>
  <c r="BB888" i="46"/>
  <c r="BB889" i="46"/>
  <c r="BB890" i="46"/>
  <c r="BB891" i="46"/>
  <c r="BB892" i="46"/>
  <c r="BB893" i="46"/>
  <c r="BB894" i="46"/>
  <c r="BB895" i="46"/>
  <c r="BB896" i="46"/>
  <c r="BB897" i="46"/>
  <c r="BB898" i="46"/>
  <c r="BB899" i="46"/>
  <c r="BB900" i="46"/>
  <c r="BB901" i="46"/>
  <c r="BB902" i="46"/>
  <c r="BB903" i="46"/>
  <c r="BB904" i="46"/>
  <c r="BB905" i="46"/>
  <c r="BB906" i="46"/>
  <c r="BB907" i="46"/>
  <c r="BB908" i="46"/>
  <c r="BB909" i="46"/>
  <c r="BB910" i="46"/>
  <c r="BB911" i="46"/>
  <c r="BB912" i="46"/>
  <c r="BB913" i="46"/>
  <c r="BB914" i="46"/>
  <c r="BB915" i="46"/>
  <c r="BB916" i="46"/>
  <c r="BB917" i="46"/>
  <c r="BB918" i="46"/>
  <c r="BB919" i="46"/>
  <c r="BB920" i="46"/>
  <c r="BB921" i="46"/>
  <c r="BB922" i="46"/>
  <c r="BB923" i="46"/>
  <c r="BB924" i="46"/>
  <c r="BB925" i="46"/>
  <c r="BB926" i="46"/>
  <c r="BB927" i="46"/>
  <c r="BB928" i="46"/>
  <c r="BB929" i="46"/>
  <c r="BB930" i="46"/>
  <c r="BB931" i="46"/>
  <c r="BB932" i="46"/>
  <c r="BB933" i="46"/>
  <c r="BB934" i="46"/>
  <c r="BB935" i="46"/>
  <c r="BB936" i="46"/>
  <c r="BB937" i="46"/>
  <c r="BB938" i="46"/>
  <c r="BB939" i="46"/>
  <c r="BB940" i="46"/>
  <c r="BB941" i="46"/>
  <c r="BB942" i="46"/>
  <c r="BB943" i="46"/>
  <c r="BB944" i="46"/>
  <c r="BB945" i="46"/>
  <c r="BB946" i="46"/>
  <c r="BB947" i="46"/>
  <c r="BB948" i="46"/>
  <c r="BB949" i="46"/>
  <c r="BB950" i="46"/>
  <c r="BB951" i="46"/>
  <c r="BB952" i="46"/>
  <c r="BB953" i="46"/>
  <c r="BB954" i="46"/>
  <c r="BB955" i="46"/>
  <c r="BB956" i="46"/>
  <c r="BB957" i="46"/>
  <c r="BB958" i="46"/>
  <c r="BB959" i="46"/>
  <c r="BB960" i="46"/>
  <c r="BB961" i="46"/>
  <c r="BB962" i="46"/>
  <c r="BB963" i="46"/>
  <c r="BB964" i="46"/>
  <c r="BB965" i="46"/>
  <c r="BB966" i="46"/>
  <c r="BB967" i="46"/>
  <c r="BB968" i="46"/>
  <c r="BB969" i="46"/>
  <c r="BB970" i="46"/>
  <c r="BB971" i="46"/>
  <c r="BB972" i="46"/>
  <c r="BB973" i="46"/>
  <c r="BB974" i="46"/>
  <c r="BB975" i="46"/>
  <c r="BB976" i="46"/>
  <c r="BB977" i="46"/>
  <c r="BB978" i="46"/>
  <c r="BB979" i="46"/>
  <c r="BB980" i="46"/>
  <c r="BB981" i="46"/>
  <c r="BB982" i="46"/>
  <c r="BB983" i="46"/>
  <c r="BB984" i="46"/>
  <c r="BB985" i="46"/>
  <c r="BB986" i="46"/>
  <c r="BB987" i="46"/>
  <c r="BB988" i="46"/>
  <c r="BB989" i="46"/>
  <c r="BB990" i="46"/>
  <c r="BB991" i="46"/>
  <c r="BB992" i="46"/>
  <c r="BB993" i="46"/>
  <c r="BB994" i="46"/>
  <c r="BB995" i="46"/>
  <c r="BB996" i="46"/>
  <c r="BB997" i="46"/>
  <c r="BB998" i="46"/>
  <c r="BB999" i="46"/>
  <c r="BB1000" i="46"/>
  <c r="BB1001" i="46"/>
  <c r="BB1002" i="46"/>
  <c r="BB1003" i="46"/>
  <c r="BB1004" i="46"/>
  <c r="BB1005" i="46"/>
  <c r="BB1006" i="46"/>
  <c r="BB1007" i="46"/>
  <c r="BB1008" i="46"/>
  <c r="BB1009" i="46"/>
  <c r="BB1010" i="46"/>
  <c r="BB1011" i="46"/>
  <c r="BB1012" i="46"/>
  <c r="BB1013" i="46"/>
  <c r="BB1014" i="46"/>
  <c r="BB1015" i="46"/>
  <c r="BB1016" i="46"/>
  <c r="BB1017" i="46"/>
  <c r="BB1018" i="46"/>
  <c r="BB1019" i="46"/>
  <c r="BB1020" i="46"/>
  <c r="BB1021" i="46"/>
  <c r="BB1022" i="46"/>
  <c r="BB1023" i="46"/>
  <c r="BB1024" i="46"/>
  <c r="BB1025" i="46"/>
  <c r="BB1026" i="46"/>
  <c r="BB1027" i="46"/>
  <c r="BB1028" i="46"/>
  <c r="BB1029" i="46"/>
  <c r="BB1030" i="46"/>
  <c r="BB1031" i="46"/>
  <c r="BB1032" i="46"/>
  <c r="BB1033" i="46"/>
  <c r="BB1034" i="46"/>
  <c r="BB1035" i="46"/>
  <c r="BB1036" i="46"/>
  <c r="BB1037" i="46"/>
  <c r="BB1038" i="46"/>
  <c r="BB1039" i="46"/>
  <c r="BB1040" i="46"/>
  <c r="BB1041" i="46"/>
  <c r="BB1042" i="46"/>
  <c r="BB1043" i="46"/>
  <c r="BB1044" i="46"/>
  <c r="BB1045" i="46"/>
  <c r="BB1046" i="46"/>
  <c r="BB1047" i="46"/>
  <c r="BB1048" i="46"/>
  <c r="BB1049" i="46"/>
  <c r="BB1050" i="46"/>
  <c r="BB1051" i="46"/>
  <c r="BB1052" i="46"/>
  <c r="BB1053" i="46"/>
  <c r="BB1054" i="46"/>
  <c r="BB1055" i="46"/>
  <c r="BB1056" i="46"/>
  <c r="BB1057" i="46"/>
  <c r="BB1058" i="46"/>
  <c r="BB1059" i="46"/>
  <c r="BB1060" i="46"/>
  <c r="BB1061" i="46"/>
  <c r="BB1062" i="46"/>
  <c r="BB1063" i="46"/>
  <c r="BB1064" i="46"/>
  <c r="BB1065" i="46"/>
  <c r="BB1066" i="46"/>
  <c r="BB1067" i="46"/>
  <c r="BB1068" i="46"/>
  <c r="BB1069" i="46"/>
  <c r="BB1070" i="46"/>
  <c r="BB1071" i="46"/>
  <c r="BB1072" i="46"/>
  <c r="BB1073" i="46"/>
  <c r="BB1074" i="46"/>
  <c r="BB1075" i="46"/>
  <c r="BB1076" i="46"/>
  <c r="BB1077" i="46"/>
  <c r="BB1078" i="46"/>
  <c r="BB1079" i="46"/>
  <c r="BB1080" i="46"/>
  <c r="BB1081" i="46"/>
  <c r="BB1082" i="46"/>
  <c r="BB1083" i="46"/>
  <c r="BB1084" i="46"/>
  <c r="BB1085" i="46"/>
  <c r="BB1086" i="46"/>
  <c r="BB1087" i="46"/>
  <c r="BB1088" i="46"/>
  <c r="BB1089" i="46"/>
  <c r="BB1090" i="46"/>
  <c r="BB1091" i="46"/>
  <c r="BB1092" i="46"/>
  <c r="BB1093" i="46"/>
  <c r="BB1094" i="46"/>
  <c r="BB1095" i="46"/>
  <c r="BB1096" i="46"/>
  <c r="BB1097" i="46"/>
  <c r="BB1098" i="46"/>
  <c r="BB1099" i="46"/>
  <c r="BB1100" i="46"/>
  <c r="BB1101" i="46"/>
  <c r="BB1102" i="46"/>
  <c r="BB1103" i="46"/>
  <c r="BB1104" i="46"/>
  <c r="BB1105" i="46"/>
  <c r="BB1106" i="46"/>
  <c r="BB1107" i="46"/>
  <c r="BB1108" i="46"/>
  <c r="BB1109" i="46"/>
  <c r="BB1110" i="46"/>
  <c r="BB1111" i="46"/>
  <c r="BB1112" i="46"/>
  <c r="BB1113" i="46"/>
  <c r="BB1114" i="46"/>
  <c r="BB1115" i="46"/>
  <c r="BB1116" i="46"/>
  <c r="BB1117" i="46"/>
  <c r="BB1118" i="46"/>
  <c r="BB1119" i="46"/>
  <c r="BB1120" i="46"/>
  <c r="BB1121" i="46"/>
  <c r="BB1122" i="46"/>
  <c r="BB1123" i="46"/>
  <c r="BB1124" i="46"/>
  <c r="BB1125" i="46"/>
  <c r="BB1126" i="46"/>
  <c r="BB1127" i="46"/>
  <c r="BB1128" i="46"/>
  <c r="BB1129" i="46"/>
  <c r="BB1130" i="46"/>
  <c r="BB1131" i="46"/>
  <c r="BB1132" i="46"/>
  <c r="BB1133" i="46"/>
  <c r="BB1134" i="46"/>
  <c r="BB1135" i="46"/>
  <c r="BB1136" i="46"/>
  <c r="BB1137" i="46"/>
  <c r="BB1138" i="46"/>
  <c r="BB1139" i="46"/>
  <c r="BB1140" i="46"/>
  <c r="BB1141" i="46"/>
  <c r="BB1142" i="46"/>
  <c r="BB1143" i="46"/>
  <c r="BB1144" i="46"/>
  <c r="BB1145" i="46"/>
  <c r="BB1146" i="46"/>
  <c r="BB1147" i="46"/>
  <c r="BB1148" i="46"/>
  <c r="BB1149" i="46"/>
  <c r="BB1150" i="46"/>
  <c r="BB1151" i="46"/>
  <c r="BB1152" i="46"/>
  <c r="BB1153" i="46"/>
  <c r="BB1154" i="46"/>
  <c r="BB1155" i="46"/>
  <c r="BB1156" i="46"/>
  <c r="BB1157" i="46"/>
  <c r="BB1158" i="46"/>
  <c r="BB1159" i="46"/>
  <c r="BB1160" i="46"/>
  <c r="BB1161" i="46"/>
  <c r="BB1162" i="46"/>
  <c r="BB1163" i="46"/>
  <c r="BB1164" i="46"/>
  <c r="BB1165" i="46"/>
  <c r="BB1166" i="46"/>
  <c r="BB1167" i="46"/>
  <c r="BB1168" i="46"/>
  <c r="BB1169" i="46"/>
  <c r="BB1170" i="46"/>
  <c r="BB1171" i="46"/>
  <c r="BB1172" i="46"/>
  <c r="BB13" i="46"/>
  <c r="BX10" i="47" s="1" a="1"/>
  <c r="BX10" i="47" s="1"/>
  <c r="AY14" i="46"/>
  <c r="CM11" i="47" s="1" a="1"/>
  <c r="CM11" i="47" s="1"/>
  <c r="AY15" i="46"/>
  <c r="AY16" i="46"/>
  <c r="AY17" i="46"/>
  <c r="CM12" i="47" s="1" a="1"/>
  <c r="CM12" i="47" s="1"/>
  <c r="AY18" i="46"/>
  <c r="AY19" i="46"/>
  <c r="AY20" i="46"/>
  <c r="AY21" i="46"/>
  <c r="AY22" i="46"/>
  <c r="AY23" i="46"/>
  <c r="AY24" i="46"/>
  <c r="AY25" i="46"/>
  <c r="AY26" i="46"/>
  <c r="AY27" i="46"/>
  <c r="AY28" i="46"/>
  <c r="AY29" i="46"/>
  <c r="AY30" i="46"/>
  <c r="AY31" i="46"/>
  <c r="AY32" i="46"/>
  <c r="AY33" i="46"/>
  <c r="AY34" i="46"/>
  <c r="AY35" i="46"/>
  <c r="AY36" i="46"/>
  <c r="AY37" i="46"/>
  <c r="AY38" i="46"/>
  <c r="AY39" i="46"/>
  <c r="AY40" i="46"/>
  <c r="AY41" i="46"/>
  <c r="AY42" i="46"/>
  <c r="AY43" i="46"/>
  <c r="AY44" i="46"/>
  <c r="AY45" i="46"/>
  <c r="AY46" i="46"/>
  <c r="AY47" i="46"/>
  <c r="AY48" i="46"/>
  <c r="AY49" i="46"/>
  <c r="AY50" i="46"/>
  <c r="AY51" i="46"/>
  <c r="AY52" i="46"/>
  <c r="AY53" i="46"/>
  <c r="AY54" i="46"/>
  <c r="AY55" i="46"/>
  <c r="AY56" i="46"/>
  <c r="AY57" i="46"/>
  <c r="AY58" i="46"/>
  <c r="AY59" i="46"/>
  <c r="AY60" i="46"/>
  <c r="AY61" i="46"/>
  <c r="AY62" i="46"/>
  <c r="AY63" i="46"/>
  <c r="AY64" i="46"/>
  <c r="AY65" i="46"/>
  <c r="AY66" i="46"/>
  <c r="AY67" i="46"/>
  <c r="AY68" i="46"/>
  <c r="AY69" i="46"/>
  <c r="AY70" i="46"/>
  <c r="AY71" i="46"/>
  <c r="AY72" i="46"/>
  <c r="AY73" i="46"/>
  <c r="AY74" i="46"/>
  <c r="AY75" i="46"/>
  <c r="AY76" i="46"/>
  <c r="AY77" i="46"/>
  <c r="AY78" i="46"/>
  <c r="AY79" i="46"/>
  <c r="AY80" i="46"/>
  <c r="AY81" i="46"/>
  <c r="AY82" i="46"/>
  <c r="AY83" i="46"/>
  <c r="AY84" i="46"/>
  <c r="AY85" i="46"/>
  <c r="AY86" i="46"/>
  <c r="AY87" i="46"/>
  <c r="AY88" i="46"/>
  <c r="AY89" i="46"/>
  <c r="AY90" i="46"/>
  <c r="AY91" i="46"/>
  <c r="AY92" i="46"/>
  <c r="AY93" i="46"/>
  <c r="AY94" i="46"/>
  <c r="AY95" i="46"/>
  <c r="AY96" i="46"/>
  <c r="AY97" i="46"/>
  <c r="AY98" i="46"/>
  <c r="AY99" i="46"/>
  <c r="AY100" i="46"/>
  <c r="AY101" i="46"/>
  <c r="AY102" i="46"/>
  <c r="AY103" i="46"/>
  <c r="AY104" i="46"/>
  <c r="AY105" i="46"/>
  <c r="AY106" i="46"/>
  <c r="AY107" i="46"/>
  <c r="AY108" i="46"/>
  <c r="AY109" i="46"/>
  <c r="AY110" i="46"/>
  <c r="AY111" i="46"/>
  <c r="AY112" i="46"/>
  <c r="AY113" i="46"/>
  <c r="AY114" i="46"/>
  <c r="AY115" i="46"/>
  <c r="AY116" i="46"/>
  <c r="AY117" i="46"/>
  <c r="AY118" i="46"/>
  <c r="AY119" i="46"/>
  <c r="AY120" i="46"/>
  <c r="AY121" i="46"/>
  <c r="AY122" i="46"/>
  <c r="AY123" i="46"/>
  <c r="AY124" i="46"/>
  <c r="AY125" i="46"/>
  <c r="AY126" i="46"/>
  <c r="AY127" i="46"/>
  <c r="AY128" i="46"/>
  <c r="AY129" i="46"/>
  <c r="AY130" i="46"/>
  <c r="AY131" i="46"/>
  <c r="AY132" i="46"/>
  <c r="AY133" i="46"/>
  <c r="AY134" i="46"/>
  <c r="AY135" i="46"/>
  <c r="AY136" i="46"/>
  <c r="AY137" i="46"/>
  <c r="AY138" i="46"/>
  <c r="AY139" i="46"/>
  <c r="AY140" i="46"/>
  <c r="AY141" i="46"/>
  <c r="AY142" i="46"/>
  <c r="AY143" i="46"/>
  <c r="AY144" i="46"/>
  <c r="AY145" i="46"/>
  <c r="AY146" i="46"/>
  <c r="AY147" i="46"/>
  <c r="AY148" i="46"/>
  <c r="AY149" i="46"/>
  <c r="AY150" i="46"/>
  <c r="AY151" i="46"/>
  <c r="AY152" i="46"/>
  <c r="AY153" i="46"/>
  <c r="AY154" i="46"/>
  <c r="AY155" i="46"/>
  <c r="AY156" i="46"/>
  <c r="AY157" i="46"/>
  <c r="AY158" i="46"/>
  <c r="AY159" i="46"/>
  <c r="AY160" i="46"/>
  <c r="AY161" i="46"/>
  <c r="AY162" i="46"/>
  <c r="AY163" i="46"/>
  <c r="AY164" i="46"/>
  <c r="AY165" i="46"/>
  <c r="AY166" i="46"/>
  <c r="AY167" i="46"/>
  <c r="AY168" i="46"/>
  <c r="AY169" i="46"/>
  <c r="AY170" i="46"/>
  <c r="AY171" i="46"/>
  <c r="AY172" i="46"/>
  <c r="AY173" i="46"/>
  <c r="AY174" i="46"/>
  <c r="AY175" i="46"/>
  <c r="AY176" i="46"/>
  <c r="AY177" i="46"/>
  <c r="AY178" i="46"/>
  <c r="AY179" i="46"/>
  <c r="AY180" i="46"/>
  <c r="AY181" i="46"/>
  <c r="AY182" i="46"/>
  <c r="AY183" i="46"/>
  <c r="AY184" i="46"/>
  <c r="AY185" i="46"/>
  <c r="AY186" i="46"/>
  <c r="AY187" i="46"/>
  <c r="AY188" i="46"/>
  <c r="AY189" i="46"/>
  <c r="AY190" i="46"/>
  <c r="AY191" i="46"/>
  <c r="AY192" i="46"/>
  <c r="AY193" i="46"/>
  <c r="AY194" i="46"/>
  <c r="AY195" i="46"/>
  <c r="AY196" i="46"/>
  <c r="AY197" i="46"/>
  <c r="AY198" i="46"/>
  <c r="AY199" i="46"/>
  <c r="AY200" i="46"/>
  <c r="AY201" i="46"/>
  <c r="AY202" i="46"/>
  <c r="AY203" i="46"/>
  <c r="AY204" i="46"/>
  <c r="AY205" i="46"/>
  <c r="AY206" i="46"/>
  <c r="AY207" i="46"/>
  <c r="AY208" i="46"/>
  <c r="AY209" i="46"/>
  <c r="AY210" i="46"/>
  <c r="AY211" i="46"/>
  <c r="AY212" i="46"/>
  <c r="AY213" i="46"/>
  <c r="AY214" i="46"/>
  <c r="AY215" i="46"/>
  <c r="AY216" i="46"/>
  <c r="AY217" i="46"/>
  <c r="AY218" i="46"/>
  <c r="AY219" i="46"/>
  <c r="AY220" i="46"/>
  <c r="AY221" i="46"/>
  <c r="AY222" i="46"/>
  <c r="AY223" i="46"/>
  <c r="AY224" i="46"/>
  <c r="AY225" i="46"/>
  <c r="AY226" i="46"/>
  <c r="AY227" i="46"/>
  <c r="AY228" i="46"/>
  <c r="AY229" i="46"/>
  <c r="AY230" i="46"/>
  <c r="AY231" i="46"/>
  <c r="AY232" i="46"/>
  <c r="AY233" i="46"/>
  <c r="AY234" i="46"/>
  <c r="AY235" i="46"/>
  <c r="AY236" i="46"/>
  <c r="AY237" i="46"/>
  <c r="AY238" i="46"/>
  <c r="AY239" i="46"/>
  <c r="AY240" i="46"/>
  <c r="AY241" i="46"/>
  <c r="AY242" i="46"/>
  <c r="AY243" i="46"/>
  <c r="AY244" i="46"/>
  <c r="AY245" i="46"/>
  <c r="AY246" i="46"/>
  <c r="AY247" i="46"/>
  <c r="AY248" i="46"/>
  <c r="AY249" i="46"/>
  <c r="AY250" i="46"/>
  <c r="AY251" i="46"/>
  <c r="AY252" i="46"/>
  <c r="AY253" i="46"/>
  <c r="AY254" i="46"/>
  <c r="AY255" i="46"/>
  <c r="AY256" i="46"/>
  <c r="AY257" i="46"/>
  <c r="AY258" i="46"/>
  <c r="AY259" i="46"/>
  <c r="AY260" i="46"/>
  <c r="AY261" i="46"/>
  <c r="AY262" i="46"/>
  <c r="AY263" i="46"/>
  <c r="AY264" i="46"/>
  <c r="AY265" i="46"/>
  <c r="AY266" i="46"/>
  <c r="AY267" i="46"/>
  <c r="AY268" i="46"/>
  <c r="AY269" i="46"/>
  <c r="AY270" i="46"/>
  <c r="AY271" i="46"/>
  <c r="AY272" i="46"/>
  <c r="AY273" i="46"/>
  <c r="AY274" i="46"/>
  <c r="AY275" i="46"/>
  <c r="AY276" i="46"/>
  <c r="AY277" i="46"/>
  <c r="AY278" i="46"/>
  <c r="AY279" i="46"/>
  <c r="AY280" i="46"/>
  <c r="AY281" i="46"/>
  <c r="AY282" i="46"/>
  <c r="AY283" i="46"/>
  <c r="AY284" i="46"/>
  <c r="AY285" i="46"/>
  <c r="AY286" i="46"/>
  <c r="AY287" i="46"/>
  <c r="AY288" i="46"/>
  <c r="AY289" i="46"/>
  <c r="AY290" i="46"/>
  <c r="AY291" i="46"/>
  <c r="AY292" i="46"/>
  <c r="AY293" i="46"/>
  <c r="AY294" i="46"/>
  <c r="AY295" i="46"/>
  <c r="AY296" i="46"/>
  <c r="AY297" i="46"/>
  <c r="AY298" i="46"/>
  <c r="AY299" i="46"/>
  <c r="AY300" i="46"/>
  <c r="AY301" i="46"/>
  <c r="AY302" i="46"/>
  <c r="AY303" i="46"/>
  <c r="AY304" i="46"/>
  <c r="AY305" i="46"/>
  <c r="AY306" i="46"/>
  <c r="AY307" i="46"/>
  <c r="AY308" i="46"/>
  <c r="AY309" i="46"/>
  <c r="AY310" i="46"/>
  <c r="AY311" i="46"/>
  <c r="AY312" i="46"/>
  <c r="AY313" i="46"/>
  <c r="AY314" i="46"/>
  <c r="AY315" i="46"/>
  <c r="AY316" i="46"/>
  <c r="AY317" i="46"/>
  <c r="AY318" i="46"/>
  <c r="AY319" i="46"/>
  <c r="AY320" i="46"/>
  <c r="AY321" i="46"/>
  <c r="AY322" i="46"/>
  <c r="AY323" i="46"/>
  <c r="AY324" i="46"/>
  <c r="AY325" i="46"/>
  <c r="AY326" i="46"/>
  <c r="AY327" i="46"/>
  <c r="AY328" i="46"/>
  <c r="AY329" i="46"/>
  <c r="AY330" i="46"/>
  <c r="AY331" i="46"/>
  <c r="AY332" i="46"/>
  <c r="AY333" i="46"/>
  <c r="AY334" i="46"/>
  <c r="AY335" i="46"/>
  <c r="AY336" i="46"/>
  <c r="AY337" i="46"/>
  <c r="AY338" i="46"/>
  <c r="AY339" i="46"/>
  <c r="AY340" i="46"/>
  <c r="AY341" i="46"/>
  <c r="AY342" i="46"/>
  <c r="AY343" i="46"/>
  <c r="AY344" i="46"/>
  <c r="AY345" i="46"/>
  <c r="AY346" i="46"/>
  <c r="AY347" i="46"/>
  <c r="AY348" i="46"/>
  <c r="AY349" i="46"/>
  <c r="AY350" i="46"/>
  <c r="AY351" i="46"/>
  <c r="AY352" i="46"/>
  <c r="AY353" i="46"/>
  <c r="AY354" i="46"/>
  <c r="AY355" i="46"/>
  <c r="AY356" i="46"/>
  <c r="AY357" i="46"/>
  <c r="AY358" i="46"/>
  <c r="AY359" i="46"/>
  <c r="AY360" i="46"/>
  <c r="AY361" i="46"/>
  <c r="AY362" i="46"/>
  <c r="AY363" i="46"/>
  <c r="AY364" i="46"/>
  <c r="AY365" i="46"/>
  <c r="AY366" i="46"/>
  <c r="AY367" i="46"/>
  <c r="AY368" i="46"/>
  <c r="AY369" i="46"/>
  <c r="AY370" i="46"/>
  <c r="AY371" i="46"/>
  <c r="AY372" i="46"/>
  <c r="AY373" i="46"/>
  <c r="AY374" i="46"/>
  <c r="AY375" i="46"/>
  <c r="AY376" i="46"/>
  <c r="AY377" i="46"/>
  <c r="AY378" i="46"/>
  <c r="AY379" i="46"/>
  <c r="AY380" i="46"/>
  <c r="AY381" i="46"/>
  <c r="AY382" i="46"/>
  <c r="AY383" i="46"/>
  <c r="AY384" i="46"/>
  <c r="AY385" i="46"/>
  <c r="AY386" i="46"/>
  <c r="AY387" i="46"/>
  <c r="AY388" i="46"/>
  <c r="AY389" i="46"/>
  <c r="AY390" i="46"/>
  <c r="AY391" i="46"/>
  <c r="AY392" i="46"/>
  <c r="AY393" i="46"/>
  <c r="AY394" i="46"/>
  <c r="AY395" i="46"/>
  <c r="AY396" i="46"/>
  <c r="AY397" i="46"/>
  <c r="AY398" i="46"/>
  <c r="AY399" i="46"/>
  <c r="AY400" i="46"/>
  <c r="AY401" i="46"/>
  <c r="AY402" i="46"/>
  <c r="AY403" i="46"/>
  <c r="AY404" i="46"/>
  <c r="AY405" i="46"/>
  <c r="AY406" i="46"/>
  <c r="AY407" i="46"/>
  <c r="AY408" i="46"/>
  <c r="AY409" i="46"/>
  <c r="AY410" i="46"/>
  <c r="AY411" i="46"/>
  <c r="AY412" i="46"/>
  <c r="AY413" i="46"/>
  <c r="AY414" i="46"/>
  <c r="AY415" i="46"/>
  <c r="AY416" i="46"/>
  <c r="AY417" i="46"/>
  <c r="AY418" i="46"/>
  <c r="AY419" i="46"/>
  <c r="AY420" i="46"/>
  <c r="AY421" i="46"/>
  <c r="AY422" i="46"/>
  <c r="AY423" i="46"/>
  <c r="AY424" i="46"/>
  <c r="AY425" i="46"/>
  <c r="AY426" i="46"/>
  <c r="AY427" i="46"/>
  <c r="AY428" i="46"/>
  <c r="AY429" i="46"/>
  <c r="AY430" i="46"/>
  <c r="AY431" i="46"/>
  <c r="AY432" i="46"/>
  <c r="AY433" i="46"/>
  <c r="AY434" i="46"/>
  <c r="AY435" i="46"/>
  <c r="AY436" i="46"/>
  <c r="AY437" i="46"/>
  <c r="AY438" i="46"/>
  <c r="AY439" i="46"/>
  <c r="AY440" i="46"/>
  <c r="AY441" i="46"/>
  <c r="AY442" i="46"/>
  <c r="AY443" i="46"/>
  <c r="AY444" i="46"/>
  <c r="AY445" i="46"/>
  <c r="AY446" i="46"/>
  <c r="AY447" i="46"/>
  <c r="AY448" i="46"/>
  <c r="AY449" i="46"/>
  <c r="AY450" i="46"/>
  <c r="AY451" i="46"/>
  <c r="AY452" i="46"/>
  <c r="AY453" i="46"/>
  <c r="AY454" i="46"/>
  <c r="AY455" i="46"/>
  <c r="AY456" i="46"/>
  <c r="AY457" i="46"/>
  <c r="AY458" i="46"/>
  <c r="AY459" i="46"/>
  <c r="AY460" i="46"/>
  <c r="AY461" i="46"/>
  <c r="AY462" i="46"/>
  <c r="AY463" i="46"/>
  <c r="AY464" i="46"/>
  <c r="AY465" i="46"/>
  <c r="AY466" i="46"/>
  <c r="AY467" i="46"/>
  <c r="AY468" i="46"/>
  <c r="AY469" i="46"/>
  <c r="AY470" i="46"/>
  <c r="AY471" i="46"/>
  <c r="AY472" i="46"/>
  <c r="AY473" i="46"/>
  <c r="AY474" i="46"/>
  <c r="AY475" i="46"/>
  <c r="AY476" i="46"/>
  <c r="AY477" i="46"/>
  <c r="AY478" i="46"/>
  <c r="AY479" i="46"/>
  <c r="AY480" i="46"/>
  <c r="AY481" i="46"/>
  <c r="AY482" i="46"/>
  <c r="AY483" i="46"/>
  <c r="AY484" i="46"/>
  <c r="AY485" i="46"/>
  <c r="AY486" i="46"/>
  <c r="AY487" i="46"/>
  <c r="AY488" i="46"/>
  <c r="AY489" i="46"/>
  <c r="AY490" i="46"/>
  <c r="AY491" i="46"/>
  <c r="AY492" i="46"/>
  <c r="AY493" i="46"/>
  <c r="AY494" i="46"/>
  <c r="AY495" i="46"/>
  <c r="AY496" i="46"/>
  <c r="AY497" i="46"/>
  <c r="AY498" i="46"/>
  <c r="AY499" i="46"/>
  <c r="AY500" i="46"/>
  <c r="AY501" i="46"/>
  <c r="AY502" i="46"/>
  <c r="AY503" i="46"/>
  <c r="AY504" i="46"/>
  <c r="AY505" i="46"/>
  <c r="AY506" i="46"/>
  <c r="AY507" i="46"/>
  <c r="AY508" i="46"/>
  <c r="AY509" i="46"/>
  <c r="AY510" i="46"/>
  <c r="AY511" i="46"/>
  <c r="AY512" i="46"/>
  <c r="AY513" i="46"/>
  <c r="AY514" i="46"/>
  <c r="AY515" i="46"/>
  <c r="AY516" i="46"/>
  <c r="AY517" i="46"/>
  <c r="AY518" i="46"/>
  <c r="AY519" i="46"/>
  <c r="AY520" i="46"/>
  <c r="AY521" i="46"/>
  <c r="AY522" i="46"/>
  <c r="AY523" i="46"/>
  <c r="AY524" i="46"/>
  <c r="AY525" i="46"/>
  <c r="AY526" i="46"/>
  <c r="AY527" i="46"/>
  <c r="AY528" i="46"/>
  <c r="AY529" i="46"/>
  <c r="AY530" i="46"/>
  <c r="AY531" i="46"/>
  <c r="AY532" i="46"/>
  <c r="AY533" i="46"/>
  <c r="AY534" i="46"/>
  <c r="AY535" i="46"/>
  <c r="AY536" i="46"/>
  <c r="AY537" i="46"/>
  <c r="AY538" i="46"/>
  <c r="AY539" i="46"/>
  <c r="AY540" i="46"/>
  <c r="AY541" i="46"/>
  <c r="AY542" i="46"/>
  <c r="AY543" i="46"/>
  <c r="AY544" i="46"/>
  <c r="AY545" i="46"/>
  <c r="AY546" i="46"/>
  <c r="AY547" i="46"/>
  <c r="AY548" i="46"/>
  <c r="AY549" i="46"/>
  <c r="AY550" i="46"/>
  <c r="AY551" i="46"/>
  <c r="AY552" i="46"/>
  <c r="AY553" i="46"/>
  <c r="AY554" i="46"/>
  <c r="AY555" i="46"/>
  <c r="AY556" i="46"/>
  <c r="AY557" i="46"/>
  <c r="AY558" i="46"/>
  <c r="AY559" i="46"/>
  <c r="AY560" i="46"/>
  <c r="AY561" i="46"/>
  <c r="AY562" i="46"/>
  <c r="AY563" i="46"/>
  <c r="AY564" i="46"/>
  <c r="AY565" i="46"/>
  <c r="AY566" i="46"/>
  <c r="AY567" i="46"/>
  <c r="AY568" i="46"/>
  <c r="AY569" i="46"/>
  <c r="AY570" i="46"/>
  <c r="AY571" i="46"/>
  <c r="AY572" i="46"/>
  <c r="AY573" i="46"/>
  <c r="AY574" i="46"/>
  <c r="AY575" i="46"/>
  <c r="AY576" i="46"/>
  <c r="AY577" i="46"/>
  <c r="AY578" i="46"/>
  <c r="AY579" i="46"/>
  <c r="AY580" i="46"/>
  <c r="AY581" i="46"/>
  <c r="AY582" i="46"/>
  <c r="AY583" i="46"/>
  <c r="AY584" i="46"/>
  <c r="AY585" i="46"/>
  <c r="AY586" i="46"/>
  <c r="AY587" i="46"/>
  <c r="AY588" i="46"/>
  <c r="AY589" i="46"/>
  <c r="AY590" i="46"/>
  <c r="AY591" i="46"/>
  <c r="AY592" i="46"/>
  <c r="AY593" i="46"/>
  <c r="AY594" i="46"/>
  <c r="AY595" i="46"/>
  <c r="AY596" i="46"/>
  <c r="AY597" i="46"/>
  <c r="AY598" i="46"/>
  <c r="AY599" i="46"/>
  <c r="AY600" i="46"/>
  <c r="AY601" i="46"/>
  <c r="AY602" i="46"/>
  <c r="AY603" i="46"/>
  <c r="AY604" i="46"/>
  <c r="AY605" i="46"/>
  <c r="AY606" i="46"/>
  <c r="AY607" i="46"/>
  <c r="AY608" i="46"/>
  <c r="AY609" i="46"/>
  <c r="AY610" i="46"/>
  <c r="AY611" i="46"/>
  <c r="AY612" i="46"/>
  <c r="AY613" i="46"/>
  <c r="AY614" i="46"/>
  <c r="AY615" i="46"/>
  <c r="AY616" i="46"/>
  <c r="AY617" i="46"/>
  <c r="AY618" i="46"/>
  <c r="AY619" i="46"/>
  <c r="AY620" i="46"/>
  <c r="AY621" i="46"/>
  <c r="AY622" i="46"/>
  <c r="AY623" i="46"/>
  <c r="AY624" i="46"/>
  <c r="AY625" i="46"/>
  <c r="AY626" i="46"/>
  <c r="AY627" i="46"/>
  <c r="AY628" i="46"/>
  <c r="AY629" i="46"/>
  <c r="AY630" i="46"/>
  <c r="AY631" i="46"/>
  <c r="AY632" i="46"/>
  <c r="AY633" i="46"/>
  <c r="AY634" i="46"/>
  <c r="AY635" i="46"/>
  <c r="AY636" i="46"/>
  <c r="AY637" i="46"/>
  <c r="AY638" i="46"/>
  <c r="AY639" i="46"/>
  <c r="AY640" i="46"/>
  <c r="AY641" i="46"/>
  <c r="AY642" i="46"/>
  <c r="AY643" i="46"/>
  <c r="AY644" i="46"/>
  <c r="AY645" i="46"/>
  <c r="AY646" i="46"/>
  <c r="AY647" i="46"/>
  <c r="AY648" i="46"/>
  <c r="AY649" i="46"/>
  <c r="AY650" i="46"/>
  <c r="AY651" i="46"/>
  <c r="AY652" i="46"/>
  <c r="AY653" i="46"/>
  <c r="AY654" i="46"/>
  <c r="AY655" i="46"/>
  <c r="AY656" i="46"/>
  <c r="AY657" i="46"/>
  <c r="AY658" i="46"/>
  <c r="AY659" i="46"/>
  <c r="AY660" i="46"/>
  <c r="AY661" i="46"/>
  <c r="AY662" i="46"/>
  <c r="AY663" i="46"/>
  <c r="AY664" i="46"/>
  <c r="AY665" i="46"/>
  <c r="AY666" i="46"/>
  <c r="AY667" i="46"/>
  <c r="AY668" i="46"/>
  <c r="AY669" i="46"/>
  <c r="AY670" i="46"/>
  <c r="AY671" i="46"/>
  <c r="AY672" i="46"/>
  <c r="AY673" i="46"/>
  <c r="AY674" i="46"/>
  <c r="AY675" i="46"/>
  <c r="AY676" i="46"/>
  <c r="AY677" i="46"/>
  <c r="AY678" i="46"/>
  <c r="AY679" i="46"/>
  <c r="AY680" i="46"/>
  <c r="AY681" i="46"/>
  <c r="AY682" i="46"/>
  <c r="AY683" i="46"/>
  <c r="AY684" i="46"/>
  <c r="AY685" i="46"/>
  <c r="AY686" i="46"/>
  <c r="AY687" i="46"/>
  <c r="AY688" i="46"/>
  <c r="AY689" i="46"/>
  <c r="AY690" i="46"/>
  <c r="AY691" i="46"/>
  <c r="AY692" i="46"/>
  <c r="AY693" i="46"/>
  <c r="AY694" i="46"/>
  <c r="AY695" i="46"/>
  <c r="AY696" i="46"/>
  <c r="AY697" i="46"/>
  <c r="AY698" i="46"/>
  <c r="AY699" i="46"/>
  <c r="AY700" i="46"/>
  <c r="AY701" i="46"/>
  <c r="AY702" i="46"/>
  <c r="AY703" i="46"/>
  <c r="AY704" i="46"/>
  <c r="AY705" i="46"/>
  <c r="AY706" i="46"/>
  <c r="AY707" i="46"/>
  <c r="AY708" i="46"/>
  <c r="AY709" i="46"/>
  <c r="AY710" i="46"/>
  <c r="AY711" i="46"/>
  <c r="AY712" i="46"/>
  <c r="AY713" i="46"/>
  <c r="AY714" i="46"/>
  <c r="AY715" i="46"/>
  <c r="AY716" i="46"/>
  <c r="AY717" i="46"/>
  <c r="AY718" i="46"/>
  <c r="AY719" i="46"/>
  <c r="AY720" i="46"/>
  <c r="AY721" i="46"/>
  <c r="AY722" i="46"/>
  <c r="AY723" i="46"/>
  <c r="AY724" i="46"/>
  <c r="AY725" i="46"/>
  <c r="AY726" i="46"/>
  <c r="AY727" i="46"/>
  <c r="AY728" i="46"/>
  <c r="AY729" i="46"/>
  <c r="AY730" i="46"/>
  <c r="AY731" i="46"/>
  <c r="AY732" i="46"/>
  <c r="AY733" i="46"/>
  <c r="AY734" i="46"/>
  <c r="AY735" i="46"/>
  <c r="AY736" i="46"/>
  <c r="AY737" i="46"/>
  <c r="AY738" i="46"/>
  <c r="AY739" i="46"/>
  <c r="AY740" i="46"/>
  <c r="AY741" i="46"/>
  <c r="AY742" i="46"/>
  <c r="AY743" i="46"/>
  <c r="AY744" i="46"/>
  <c r="AY745" i="46"/>
  <c r="AY746" i="46"/>
  <c r="AY747" i="46"/>
  <c r="AY748" i="46"/>
  <c r="AY749" i="46"/>
  <c r="AY750" i="46"/>
  <c r="AY751" i="46"/>
  <c r="AY752" i="46"/>
  <c r="AY753" i="46"/>
  <c r="AY754" i="46"/>
  <c r="AY755" i="46"/>
  <c r="AY756" i="46"/>
  <c r="AY757" i="46"/>
  <c r="AY758" i="46"/>
  <c r="AY759" i="46"/>
  <c r="AY760" i="46"/>
  <c r="AY761" i="46"/>
  <c r="AY762" i="46"/>
  <c r="AY763" i="46"/>
  <c r="AY764" i="46"/>
  <c r="AY765" i="46"/>
  <c r="AY766" i="46"/>
  <c r="AY767" i="46"/>
  <c r="AY768" i="46"/>
  <c r="AY769" i="46"/>
  <c r="AY770" i="46"/>
  <c r="AY771" i="46"/>
  <c r="AY772" i="46"/>
  <c r="AY773" i="46"/>
  <c r="AY774" i="46"/>
  <c r="AY775" i="46"/>
  <c r="AY776" i="46"/>
  <c r="AY777" i="46"/>
  <c r="AY778" i="46"/>
  <c r="AY779" i="46"/>
  <c r="AY780" i="46"/>
  <c r="AY781" i="46"/>
  <c r="AY782" i="46"/>
  <c r="AY783" i="46"/>
  <c r="AY784" i="46"/>
  <c r="AY785" i="46"/>
  <c r="AY786" i="46"/>
  <c r="AY787" i="46"/>
  <c r="AY788" i="46"/>
  <c r="AY789" i="46"/>
  <c r="AY790" i="46"/>
  <c r="AY791" i="46"/>
  <c r="AY792" i="46"/>
  <c r="AY793" i="46"/>
  <c r="AY794" i="46"/>
  <c r="AY795" i="46"/>
  <c r="AY796" i="46"/>
  <c r="AY797" i="46"/>
  <c r="AY798" i="46"/>
  <c r="AY799" i="46"/>
  <c r="AY800" i="46"/>
  <c r="AY801" i="46"/>
  <c r="AY802" i="46"/>
  <c r="AY803" i="46"/>
  <c r="AY804" i="46"/>
  <c r="AY805" i="46"/>
  <c r="AY806" i="46"/>
  <c r="AY807" i="46"/>
  <c r="AY808" i="46"/>
  <c r="AY809" i="46"/>
  <c r="AY810" i="46"/>
  <c r="AY811" i="46"/>
  <c r="AY812" i="46"/>
  <c r="AY813" i="46"/>
  <c r="AY814" i="46"/>
  <c r="AY815" i="46"/>
  <c r="AY816" i="46"/>
  <c r="AY817" i="46"/>
  <c r="AY818" i="46"/>
  <c r="AY819" i="46"/>
  <c r="AY820" i="46"/>
  <c r="AY821" i="46"/>
  <c r="AY822" i="46"/>
  <c r="AY823" i="46"/>
  <c r="AY824" i="46"/>
  <c r="AY825" i="46"/>
  <c r="AY826" i="46"/>
  <c r="AY827" i="46"/>
  <c r="AY828" i="46"/>
  <c r="AY829" i="46"/>
  <c r="AY830" i="46"/>
  <c r="AY831" i="46"/>
  <c r="AY832" i="46"/>
  <c r="AY833" i="46"/>
  <c r="AY834" i="46"/>
  <c r="AY835" i="46"/>
  <c r="AY836" i="46"/>
  <c r="AY837" i="46"/>
  <c r="AY838" i="46"/>
  <c r="AY839" i="46"/>
  <c r="AY840" i="46"/>
  <c r="AY841" i="46"/>
  <c r="AY842" i="46"/>
  <c r="AY843" i="46"/>
  <c r="AY844" i="46"/>
  <c r="AY845" i="46"/>
  <c r="AY846" i="46"/>
  <c r="AY847" i="46"/>
  <c r="AY848" i="46"/>
  <c r="AY849" i="46"/>
  <c r="AY850" i="46"/>
  <c r="AY851" i="46"/>
  <c r="AY852" i="46"/>
  <c r="AY853" i="46"/>
  <c r="AY854" i="46"/>
  <c r="AY855" i="46"/>
  <c r="AY856" i="46"/>
  <c r="AY857" i="46"/>
  <c r="AY858" i="46"/>
  <c r="AY859" i="46"/>
  <c r="AY860" i="46"/>
  <c r="AY861" i="46"/>
  <c r="AY862" i="46"/>
  <c r="AY863" i="46"/>
  <c r="AY864" i="46"/>
  <c r="AY865" i="46"/>
  <c r="AY866" i="46"/>
  <c r="AY867" i="46"/>
  <c r="AY868" i="46"/>
  <c r="AY869" i="46"/>
  <c r="AY870" i="46"/>
  <c r="AY871" i="46"/>
  <c r="AY872" i="46"/>
  <c r="AY873" i="46"/>
  <c r="AY874" i="46"/>
  <c r="AY875" i="46"/>
  <c r="AY876" i="46"/>
  <c r="AY877" i="46"/>
  <c r="AY878" i="46"/>
  <c r="AY879" i="46"/>
  <c r="AY880" i="46"/>
  <c r="AY881" i="46"/>
  <c r="AY882" i="46"/>
  <c r="AY883" i="46"/>
  <c r="AY884" i="46"/>
  <c r="AY885" i="46"/>
  <c r="AY886" i="46"/>
  <c r="AY887" i="46"/>
  <c r="AY888" i="46"/>
  <c r="AY889" i="46"/>
  <c r="AY890" i="46"/>
  <c r="AY891" i="46"/>
  <c r="AY892" i="46"/>
  <c r="AY893" i="46"/>
  <c r="AY894" i="46"/>
  <c r="AY895" i="46"/>
  <c r="AY896" i="46"/>
  <c r="AY897" i="46"/>
  <c r="AY898" i="46"/>
  <c r="AY899" i="46"/>
  <c r="AY900" i="46"/>
  <c r="AY901" i="46"/>
  <c r="AY902" i="46"/>
  <c r="AY903" i="46"/>
  <c r="AY904" i="46"/>
  <c r="AY905" i="46"/>
  <c r="AY906" i="46"/>
  <c r="AY907" i="46"/>
  <c r="AY908" i="46"/>
  <c r="AY909" i="46"/>
  <c r="AY910" i="46"/>
  <c r="AY911" i="46"/>
  <c r="AY912" i="46"/>
  <c r="AY913" i="46"/>
  <c r="AY914" i="46"/>
  <c r="AY915" i="46"/>
  <c r="AY916" i="46"/>
  <c r="AY917" i="46"/>
  <c r="AY918" i="46"/>
  <c r="AY919" i="46"/>
  <c r="AY920" i="46"/>
  <c r="AY921" i="46"/>
  <c r="AY922" i="46"/>
  <c r="AY923" i="46"/>
  <c r="AY924" i="46"/>
  <c r="AY925" i="46"/>
  <c r="AY926" i="46"/>
  <c r="AY927" i="46"/>
  <c r="AY928" i="46"/>
  <c r="AY929" i="46"/>
  <c r="AY930" i="46"/>
  <c r="AY931" i="46"/>
  <c r="AY932" i="46"/>
  <c r="AY933" i="46"/>
  <c r="AY934" i="46"/>
  <c r="AY935" i="46"/>
  <c r="AY936" i="46"/>
  <c r="AY937" i="46"/>
  <c r="AY938" i="46"/>
  <c r="AY939" i="46"/>
  <c r="AY940" i="46"/>
  <c r="AY941" i="46"/>
  <c r="AY942" i="46"/>
  <c r="AY943" i="46"/>
  <c r="AY944" i="46"/>
  <c r="AY945" i="46"/>
  <c r="AY946" i="46"/>
  <c r="AY947" i="46"/>
  <c r="AY948" i="46"/>
  <c r="AY949" i="46"/>
  <c r="AY950" i="46"/>
  <c r="AY951" i="46"/>
  <c r="AY952" i="46"/>
  <c r="AY953" i="46"/>
  <c r="AY954" i="46"/>
  <c r="AY955" i="46"/>
  <c r="AY956" i="46"/>
  <c r="AY957" i="46"/>
  <c r="AY958" i="46"/>
  <c r="AY959" i="46"/>
  <c r="AY960" i="46"/>
  <c r="AY961" i="46"/>
  <c r="AY962" i="46"/>
  <c r="AY963" i="46"/>
  <c r="AY964" i="46"/>
  <c r="AY965" i="46"/>
  <c r="AY966" i="46"/>
  <c r="AY967" i="46"/>
  <c r="AY968" i="46"/>
  <c r="AY969" i="46"/>
  <c r="AY970" i="46"/>
  <c r="AY971" i="46"/>
  <c r="AY972" i="46"/>
  <c r="AY973" i="46"/>
  <c r="AY974" i="46"/>
  <c r="AY975" i="46"/>
  <c r="AY976" i="46"/>
  <c r="AY977" i="46"/>
  <c r="AY978" i="46"/>
  <c r="AY979" i="46"/>
  <c r="AY980" i="46"/>
  <c r="AY981" i="46"/>
  <c r="AY982" i="46"/>
  <c r="AY983" i="46"/>
  <c r="AY984" i="46"/>
  <c r="AY985" i="46"/>
  <c r="AY986" i="46"/>
  <c r="AY987" i="46"/>
  <c r="AY988" i="46"/>
  <c r="AY989" i="46"/>
  <c r="AY990" i="46"/>
  <c r="AY991" i="46"/>
  <c r="AY992" i="46"/>
  <c r="AY993" i="46"/>
  <c r="AY994" i="46"/>
  <c r="AY995" i="46"/>
  <c r="AY996" i="46"/>
  <c r="AY997" i="46"/>
  <c r="AY998" i="46"/>
  <c r="AY999" i="46"/>
  <c r="AY1000" i="46"/>
  <c r="AY1001" i="46"/>
  <c r="AY1002" i="46"/>
  <c r="AY1003" i="46"/>
  <c r="AY1004" i="46"/>
  <c r="AY1005" i="46"/>
  <c r="AY1006" i="46"/>
  <c r="AY1007" i="46"/>
  <c r="AY1008" i="46"/>
  <c r="AY1009" i="46"/>
  <c r="AY1010" i="46"/>
  <c r="AY1011" i="46"/>
  <c r="AY1012" i="46"/>
  <c r="AY1013" i="46"/>
  <c r="AY1014" i="46"/>
  <c r="AY1015" i="46"/>
  <c r="AY1016" i="46"/>
  <c r="AY1017" i="46"/>
  <c r="AY1018" i="46"/>
  <c r="AY1019" i="46"/>
  <c r="AY1020" i="46"/>
  <c r="AY1021" i="46"/>
  <c r="AY1022" i="46"/>
  <c r="AY1023" i="46"/>
  <c r="AY1024" i="46"/>
  <c r="AY1025" i="46"/>
  <c r="AY1026" i="46"/>
  <c r="AY1027" i="46"/>
  <c r="AY1028" i="46"/>
  <c r="AY1029" i="46"/>
  <c r="AY1030" i="46"/>
  <c r="AY1031" i="46"/>
  <c r="AY1032" i="46"/>
  <c r="AY1033" i="46"/>
  <c r="AY1034" i="46"/>
  <c r="AY1035" i="46"/>
  <c r="AY1036" i="46"/>
  <c r="AY1037" i="46"/>
  <c r="AY1038" i="46"/>
  <c r="AY1039" i="46"/>
  <c r="AY1040" i="46"/>
  <c r="AY1041" i="46"/>
  <c r="AY1042" i="46"/>
  <c r="AY1043" i="46"/>
  <c r="AY1044" i="46"/>
  <c r="AY1045" i="46"/>
  <c r="AY1046" i="46"/>
  <c r="AY1047" i="46"/>
  <c r="AY1048" i="46"/>
  <c r="AY1049" i="46"/>
  <c r="AY1050" i="46"/>
  <c r="AY1051" i="46"/>
  <c r="AY1052" i="46"/>
  <c r="AY1053" i="46"/>
  <c r="AY1054" i="46"/>
  <c r="AY1055" i="46"/>
  <c r="AY1056" i="46"/>
  <c r="AY1057" i="46"/>
  <c r="AY1058" i="46"/>
  <c r="AY1059" i="46"/>
  <c r="AY1060" i="46"/>
  <c r="AY1061" i="46"/>
  <c r="AY1062" i="46"/>
  <c r="AY1063" i="46"/>
  <c r="AY1064" i="46"/>
  <c r="AY1065" i="46"/>
  <c r="AY1066" i="46"/>
  <c r="AY1067" i="46"/>
  <c r="AY1068" i="46"/>
  <c r="AY1069" i="46"/>
  <c r="AY1070" i="46"/>
  <c r="AY1071" i="46"/>
  <c r="AY1072" i="46"/>
  <c r="AY1073" i="46"/>
  <c r="AY1074" i="46"/>
  <c r="AY1075" i="46"/>
  <c r="AY1076" i="46"/>
  <c r="AY1077" i="46"/>
  <c r="AY1078" i="46"/>
  <c r="AY1079" i="46"/>
  <c r="AY1080" i="46"/>
  <c r="AY1081" i="46"/>
  <c r="AY1082" i="46"/>
  <c r="AY1083" i="46"/>
  <c r="AY1084" i="46"/>
  <c r="AY1085" i="46"/>
  <c r="AY1086" i="46"/>
  <c r="AY1087" i="46"/>
  <c r="AY1088" i="46"/>
  <c r="AY1089" i="46"/>
  <c r="AY1090" i="46"/>
  <c r="AY1091" i="46"/>
  <c r="AY1092" i="46"/>
  <c r="AY1093" i="46"/>
  <c r="AY1094" i="46"/>
  <c r="AY1095" i="46"/>
  <c r="AY1096" i="46"/>
  <c r="AY1097" i="46"/>
  <c r="AY1098" i="46"/>
  <c r="AY1099" i="46"/>
  <c r="AY1100" i="46"/>
  <c r="AY1101" i="46"/>
  <c r="AY1102" i="46"/>
  <c r="AY1103" i="46"/>
  <c r="AY1104" i="46"/>
  <c r="AY1105" i="46"/>
  <c r="AY1106" i="46"/>
  <c r="AY1107" i="46"/>
  <c r="AY1108" i="46"/>
  <c r="AY1109" i="46"/>
  <c r="AY1110" i="46"/>
  <c r="AY1111" i="46"/>
  <c r="AY1112" i="46"/>
  <c r="AY1113" i="46"/>
  <c r="AY1114" i="46"/>
  <c r="AY1115" i="46"/>
  <c r="AY1116" i="46"/>
  <c r="AY1117" i="46"/>
  <c r="AY1118" i="46"/>
  <c r="AY1119" i="46"/>
  <c r="AY1120" i="46"/>
  <c r="AY1121" i="46"/>
  <c r="AY1122" i="46"/>
  <c r="AY1123" i="46"/>
  <c r="AY1124" i="46"/>
  <c r="AY1125" i="46"/>
  <c r="AY1126" i="46"/>
  <c r="AY1127" i="46"/>
  <c r="AY1128" i="46"/>
  <c r="AY1129" i="46"/>
  <c r="AY1130" i="46"/>
  <c r="AY1131" i="46"/>
  <c r="AY1132" i="46"/>
  <c r="AY1133" i="46"/>
  <c r="AY1134" i="46"/>
  <c r="AY1135" i="46"/>
  <c r="AY1136" i="46"/>
  <c r="AY1137" i="46"/>
  <c r="AY1138" i="46"/>
  <c r="AY1139" i="46"/>
  <c r="AY1140" i="46"/>
  <c r="AY1141" i="46"/>
  <c r="AY1142" i="46"/>
  <c r="AY1143" i="46"/>
  <c r="AY1144" i="46"/>
  <c r="AY1145" i="46"/>
  <c r="AY1146" i="46"/>
  <c r="AY1147" i="46"/>
  <c r="AY1148" i="46"/>
  <c r="AY1149" i="46"/>
  <c r="AY1150" i="46"/>
  <c r="AY1151" i="46"/>
  <c r="AY1152" i="46"/>
  <c r="AY1153" i="46"/>
  <c r="AY1154" i="46"/>
  <c r="AY1155" i="46"/>
  <c r="AY1156" i="46"/>
  <c r="AY1157" i="46"/>
  <c r="AY1158" i="46"/>
  <c r="AY1159" i="46"/>
  <c r="AY1160" i="46"/>
  <c r="AY1161" i="46"/>
  <c r="AY1162" i="46"/>
  <c r="AY1163" i="46"/>
  <c r="AY1164" i="46"/>
  <c r="AY1165" i="46"/>
  <c r="AY1166" i="46"/>
  <c r="AY1167" i="46"/>
  <c r="AY1168" i="46"/>
  <c r="AY1169" i="46"/>
  <c r="AY1170" i="46"/>
  <c r="AY1171" i="46"/>
  <c r="AY1172" i="46"/>
  <c r="AY13" i="46"/>
  <c r="AX13" i="46"/>
  <c r="AX14" i="46"/>
  <c r="CL11" i="47" s="1" a="1"/>
  <c r="CL11" i="47" s="1"/>
  <c r="AX15" i="46"/>
  <c r="AX16" i="46"/>
  <c r="AX17" i="46"/>
  <c r="CL12" i="47" s="1" a="1"/>
  <c r="CL12" i="47" s="1"/>
  <c r="AX18" i="46"/>
  <c r="AX19" i="46"/>
  <c r="AX20" i="46"/>
  <c r="AX21" i="46"/>
  <c r="AX22" i="46"/>
  <c r="AX23" i="46"/>
  <c r="AX24" i="46"/>
  <c r="AX25" i="46"/>
  <c r="AX26" i="46"/>
  <c r="AX27" i="46"/>
  <c r="AX28" i="46"/>
  <c r="AX29" i="46"/>
  <c r="AX30" i="46"/>
  <c r="AX31" i="46"/>
  <c r="AX32" i="46"/>
  <c r="AX33" i="46"/>
  <c r="AX34" i="46"/>
  <c r="AX35" i="46"/>
  <c r="AX36" i="46"/>
  <c r="AX37" i="46"/>
  <c r="AX38" i="46"/>
  <c r="AX39" i="46"/>
  <c r="AX40" i="46"/>
  <c r="AX41" i="46"/>
  <c r="AX42" i="46"/>
  <c r="AX43" i="46"/>
  <c r="AX44" i="46"/>
  <c r="AX45" i="46"/>
  <c r="AX46" i="46"/>
  <c r="AX47" i="46"/>
  <c r="AX48" i="46"/>
  <c r="AX49" i="46"/>
  <c r="AX50" i="46"/>
  <c r="AX51" i="46"/>
  <c r="AX52" i="46"/>
  <c r="AX53" i="46"/>
  <c r="AX54" i="46"/>
  <c r="AX55" i="46"/>
  <c r="AX56" i="46"/>
  <c r="AX57" i="46"/>
  <c r="AX58" i="46"/>
  <c r="AX59" i="46"/>
  <c r="AX60" i="46"/>
  <c r="AX61" i="46"/>
  <c r="AX62" i="46"/>
  <c r="AX63" i="46"/>
  <c r="AX64" i="46"/>
  <c r="AX65" i="46"/>
  <c r="AX66" i="46"/>
  <c r="AX67" i="46"/>
  <c r="AX68" i="46"/>
  <c r="AX69" i="46"/>
  <c r="AX70" i="46"/>
  <c r="AX71" i="46"/>
  <c r="AX72" i="46"/>
  <c r="AX73" i="46"/>
  <c r="AX74" i="46"/>
  <c r="AX75" i="46"/>
  <c r="AX76" i="46"/>
  <c r="AX77" i="46"/>
  <c r="AX78" i="46"/>
  <c r="AX79" i="46"/>
  <c r="AX80" i="46"/>
  <c r="AX81" i="46"/>
  <c r="AX82" i="46"/>
  <c r="AX83" i="46"/>
  <c r="AX84" i="46"/>
  <c r="AX85" i="46"/>
  <c r="AX86" i="46"/>
  <c r="AX87" i="46"/>
  <c r="AX88" i="46"/>
  <c r="AX89" i="46"/>
  <c r="AX90" i="46"/>
  <c r="AX91" i="46"/>
  <c r="AX92" i="46"/>
  <c r="AX93" i="46"/>
  <c r="AX94" i="46"/>
  <c r="AX95" i="46"/>
  <c r="AX96" i="46"/>
  <c r="AX97" i="46"/>
  <c r="AX98" i="46"/>
  <c r="AX99" i="46"/>
  <c r="AX100" i="46"/>
  <c r="AX101" i="46"/>
  <c r="AX102" i="46"/>
  <c r="AX103" i="46"/>
  <c r="AX104" i="46"/>
  <c r="AX105" i="46"/>
  <c r="AX106" i="46"/>
  <c r="AX107" i="46"/>
  <c r="AX108" i="46"/>
  <c r="AX109" i="46"/>
  <c r="AX110" i="46"/>
  <c r="AX111" i="46"/>
  <c r="AX112" i="46"/>
  <c r="AX113" i="46"/>
  <c r="AX114" i="46"/>
  <c r="AX115" i="46"/>
  <c r="AX116" i="46"/>
  <c r="AX117" i="46"/>
  <c r="AX118" i="46"/>
  <c r="AX119" i="46"/>
  <c r="AX120" i="46"/>
  <c r="AX121" i="46"/>
  <c r="AX122" i="46"/>
  <c r="AX123" i="46"/>
  <c r="AX124" i="46"/>
  <c r="AX125" i="46"/>
  <c r="AX126" i="46"/>
  <c r="AX127" i="46"/>
  <c r="AX128" i="46"/>
  <c r="AX129" i="46"/>
  <c r="AX130" i="46"/>
  <c r="AX131" i="46"/>
  <c r="AX132" i="46"/>
  <c r="AX133" i="46"/>
  <c r="AX134" i="46"/>
  <c r="AX135" i="46"/>
  <c r="AX136" i="46"/>
  <c r="AX137" i="46"/>
  <c r="AX138" i="46"/>
  <c r="AX139" i="46"/>
  <c r="AX140" i="46"/>
  <c r="AX141" i="46"/>
  <c r="AX142" i="46"/>
  <c r="AX143" i="46"/>
  <c r="AX144" i="46"/>
  <c r="AX145" i="46"/>
  <c r="AX146" i="46"/>
  <c r="AX147" i="46"/>
  <c r="AX148" i="46"/>
  <c r="AX149" i="46"/>
  <c r="AX150" i="46"/>
  <c r="AX151" i="46"/>
  <c r="AX152" i="46"/>
  <c r="AX153" i="46"/>
  <c r="AX154" i="46"/>
  <c r="AX155" i="46"/>
  <c r="AX156" i="46"/>
  <c r="AX157" i="46"/>
  <c r="AX158" i="46"/>
  <c r="AX159" i="46"/>
  <c r="AX160" i="46"/>
  <c r="AX161" i="46"/>
  <c r="AX162" i="46"/>
  <c r="AX163" i="46"/>
  <c r="AX164" i="46"/>
  <c r="AX165" i="46"/>
  <c r="AX166" i="46"/>
  <c r="AX167" i="46"/>
  <c r="AX168" i="46"/>
  <c r="AX169" i="46"/>
  <c r="AX170" i="46"/>
  <c r="AX171" i="46"/>
  <c r="AX172" i="46"/>
  <c r="AX173" i="46"/>
  <c r="AX174" i="46"/>
  <c r="AX175" i="46"/>
  <c r="AX176" i="46"/>
  <c r="AX177" i="46"/>
  <c r="AX178" i="46"/>
  <c r="AX179" i="46"/>
  <c r="AX180" i="46"/>
  <c r="AX181" i="46"/>
  <c r="AX182" i="46"/>
  <c r="AX183" i="46"/>
  <c r="AX184" i="46"/>
  <c r="AX185" i="46"/>
  <c r="AX186" i="46"/>
  <c r="AX187" i="46"/>
  <c r="AX188" i="46"/>
  <c r="AX189" i="46"/>
  <c r="AX190" i="46"/>
  <c r="AX191" i="46"/>
  <c r="AX192" i="46"/>
  <c r="AX193" i="46"/>
  <c r="AX194" i="46"/>
  <c r="AX195" i="46"/>
  <c r="AX196" i="46"/>
  <c r="AX197" i="46"/>
  <c r="AX198" i="46"/>
  <c r="AX199" i="46"/>
  <c r="AX200" i="46"/>
  <c r="AX201" i="46"/>
  <c r="AX202" i="46"/>
  <c r="AX203" i="46"/>
  <c r="AX204" i="46"/>
  <c r="AX205" i="46"/>
  <c r="AX206" i="46"/>
  <c r="AX207" i="46"/>
  <c r="AX208" i="46"/>
  <c r="AX209" i="46"/>
  <c r="AX210" i="46"/>
  <c r="AX211" i="46"/>
  <c r="AX212" i="46"/>
  <c r="AX213" i="46"/>
  <c r="AX214" i="46"/>
  <c r="AX215" i="46"/>
  <c r="AX216" i="46"/>
  <c r="AX217" i="46"/>
  <c r="AX218" i="46"/>
  <c r="AX219" i="46"/>
  <c r="AX220" i="46"/>
  <c r="AX221" i="46"/>
  <c r="AX222" i="46"/>
  <c r="AX223" i="46"/>
  <c r="AX224" i="46"/>
  <c r="AX225" i="46"/>
  <c r="AX226" i="46"/>
  <c r="AX227" i="46"/>
  <c r="AX228" i="46"/>
  <c r="AX229" i="46"/>
  <c r="AX230" i="46"/>
  <c r="AX231" i="46"/>
  <c r="AX232" i="46"/>
  <c r="AX233" i="46"/>
  <c r="AX234" i="46"/>
  <c r="AX235" i="46"/>
  <c r="AX236" i="46"/>
  <c r="AX237" i="46"/>
  <c r="AX238" i="46"/>
  <c r="AX239" i="46"/>
  <c r="AX240" i="46"/>
  <c r="AX241" i="46"/>
  <c r="AX242" i="46"/>
  <c r="AX243" i="46"/>
  <c r="AX244" i="46"/>
  <c r="AX245" i="46"/>
  <c r="AX246" i="46"/>
  <c r="AX247" i="46"/>
  <c r="AX248" i="46"/>
  <c r="AX249" i="46"/>
  <c r="AX250" i="46"/>
  <c r="AX251" i="46"/>
  <c r="AX252" i="46"/>
  <c r="AX253" i="46"/>
  <c r="AX254" i="46"/>
  <c r="AX255" i="46"/>
  <c r="AX256" i="46"/>
  <c r="AX257" i="46"/>
  <c r="AX258" i="46"/>
  <c r="AX259" i="46"/>
  <c r="AX260" i="46"/>
  <c r="AX261" i="46"/>
  <c r="AX262" i="46"/>
  <c r="AX263" i="46"/>
  <c r="AX264" i="46"/>
  <c r="AX265" i="46"/>
  <c r="AX266" i="46"/>
  <c r="AX267" i="46"/>
  <c r="AX268" i="46"/>
  <c r="AX269" i="46"/>
  <c r="AX270" i="46"/>
  <c r="AX271" i="46"/>
  <c r="AX272" i="46"/>
  <c r="AX273" i="46"/>
  <c r="AX274" i="46"/>
  <c r="AX275" i="46"/>
  <c r="AX276" i="46"/>
  <c r="AX277" i="46"/>
  <c r="AX278" i="46"/>
  <c r="AX279" i="46"/>
  <c r="AX280" i="46"/>
  <c r="AX281" i="46"/>
  <c r="AX282" i="46"/>
  <c r="AX283" i="46"/>
  <c r="AX284" i="46"/>
  <c r="AX285" i="46"/>
  <c r="AX286" i="46"/>
  <c r="AX287" i="46"/>
  <c r="AX288" i="46"/>
  <c r="AX289" i="46"/>
  <c r="AX290" i="46"/>
  <c r="AX291" i="46"/>
  <c r="AX292" i="46"/>
  <c r="AX293" i="46"/>
  <c r="AX294" i="46"/>
  <c r="AX295" i="46"/>
  <c r="AX296" i="46"/>
  <c r="AX297" i="46"/>
  <c r="AX298" i="46"/>
  <c r="AX299" i="46"/>
  <c r="AX300" i="46"/>
  <c r="AX301" i="46"/>
  <c r="AX302" i="46"/>
  <c r="AX303" i="46"/>
  <c r="AX304" i="46"/>
  <c r="AX305" i="46"/>
  <c r="AX306" i="46"/>
  <c r="AX307" i="46"/>
  <c r="AX308" i="46"/>
  <c r="AX309" i="46"/>
  <c r="AX310" i="46"/>
  <c r="AX311" i="46"/>
  <c r="AX312" i="46"/>
  <c r="AX313" i="46"/>
  <c r="AX314" i="46"/>
  <c r="AX315" i="46"/>
  <c r="AX316" i="46"/>
  <c r="AX317" i="46"/>
  <c r="AX318" i="46"/>
  <c r="AX319" i="46"/>
  <c r="AX320" i="46"/>
  <c r="AX321" i="46"/>
  <c r="AX322" i="46"/>
  <c r="AX323" i="46"/>
  <c r="AX324" i="46"/>
  <c r="AX325" i="46"/>
  <c r="AX326" i="46"/>
  <c r="AX327" i="46"/>
  <c r="AX328" i="46"/>
  <c r="AX329" i="46"/>
  <c r="AX330" i="46"/>
  <c r="AX331" i="46"/>
  <c r="AX332" i="46"/>
  <c r="AX333" i="46"/>
  <c r="AX334" i="46"/>
  <c r="AX335" i="46"/>
  <c r="AX336" i="46"/>
  <c r="AX337" i="46"/>
  <c r="AX338" i="46"/>
  <c r="AX339" i="46"/>
  <c r="AX340" i="46"/>
  <c r="AX341" i="46"/>
  <c r="AX342" i="46"/>
  <c r="AX343" i="46"/>
  <c r="AX344" i="46"/>
  <c r="AX345" i="46"/>
  <c r="AX346" i="46"/>
  <c r="AX347" i="46"/>
  <c r="AX348" i="46"/>
  <c r="AX349" i="46"/>
  <c r="AX350" i="46"/>
  <c r="AX351" i="46"/>
  <c r="AX352" i="46"/>
  <c r="AX353" i="46"/>
  <c r="AX354" i="46"/>
  <c r="AX355" i="46"/>
  <c r="AX356" i="46"/>
  <c r="AX357" i="46"/>
  <c r="AX358" i="46"/>
  <c r="AX359" i="46"/>
  <c r="AX360" i="46"/>
  <c r="AX361" i="46"/>
  <c r="AX362" i="46"/>
  <c r="AX363" i="46"/>
  <c r="AX364" i="46"/>
  <c r="AX365" i="46"/>
  <c r="AX366" i="46"/>
  <c r="AX367" i="46"/>
  <c r="AX368" i="46"/>
  <c r="AX369" i="46"/>
  <c r="AX370" i="46"/>
  <c r="AX371" i="46"/>
  <c r="AX372" i="46"/>
  <c r="AX373" i="46"/>
  <c r="AX374" i="46"/>
  <c r="AX375" i="46"/>
  <c r="AX376" i="46"/>
  <c r="AX377" i="46"/>
  <c r="AX378" i="46"/>
  <c r="AX379" i="46"/>
  <c r="AX380" i="46"/>
  <c r="AX381" i="46"/>
  <c r="AX382" i="46"/>
  <c r="AX383" i="46"/>
  <c r="AX384" i="46"/>
  <c r="AX385" i="46"/>
  <c r="AX386" i="46"/>
  <c r="AX387" i="46"/>
  <c r="AX388" i="46"/>
  <c r="AX389" i="46"/>
  <c r="AX390" i="46"/>
  <c r="AX391" i="46"/>
  <c r="AX392" i="46"/>
  <c r="AX393" i="46"/>
  <c r="AX394" i="46"/>
  <c r="AX395" i="46"/>
  <c r="AX396" i="46"/>
  <c r="AX397" i="46"/>
  <c r="AX398" i="46"/>
  <c r="AX399" i="46"/>
  <c r="AX400" i="46"/>
  <c r="AX401" i="46"/>
  <c r="AX402" i="46"/>
  <c r="AX403" i="46"/>
  <c r="AX404" i="46"/>
  <c r="AX405" i="46"/>
  <c r="AX406" i="46"/>
  <c r="AX407" i="46"/>
  <c r="AX408" i="46"/>
  <c r="AX409" i="46"/>
  <c r="AX410" i="46"/>
  <c r="AX411" i="46"/>
  <c r="AX412" i="46"/>
  <c r="AX413" i="46"/>
  <c r="AX414" i="46"/>
  <c r="AX415" i="46"/>
  <c r="AX416" i="46"/>
  <c r="AX417" i="46"/>
  <c r="AX418" i="46"/>
  <c r="AX419" i="46"/>
  <c r="AX420" i="46"/>
  <c r="AX421" i="46"/>
  <c r="AX422" i="46"/>
  <c r="AX423" i="46"/>
  <c r="AX424" i="46"/>
  <c r="AX425" i="46"/>
  <c r="AX426" i="46"/>
  <c r="AX427" i="46"/>
  <c r="AX428" i="46"/>
  <c r="AX429" i="46"/>
  <c r="AX430" i="46"/>
  <c r="AX431" i="46"/>
  <c r="AX432" i="46"/>
  <c r="AX433" i="46"/>
  <c r="AX434" i="46"/>
  <c r="AX435" i="46"/>
  <c r="AX436" i="46"/>
  <c r="AX437" i="46"/>
  <c r="AX438" i="46"/>
  <c r="AX439" i="46"/>
  <c r="AX440" i="46"/>
  <c r="AX441" i="46"/>
  <c r="AX442" i="46"/>
  <c r="AX443" i="46"/>
  <c r="AX444" i="46"/>
  <c r="AX445" i="46"/>
  <c r="AX446" i="46"/>
  <c r="AX447" i="46"/>
  <c r="AX448" i="46"/>
  <c r="AX449" i="46"/>
  <c r="AX450" i="46"/>
  <c r="AX451" i="46"/>
  <c r="AX452" i="46"/>
  <c r="AX453" i="46"/>
  <c r="AX454" i="46"/>
  <c r="AX455" i="46"/>
  <c r="AX456" i="46"/>
  <c r="AX457" i="46"/>
  <c r="AX458" i="46"/>
  <c r="AX459" i="46"/>
  <c r="AX460" i="46"/>
  <c r="AX461" i="46"/>
  <c r="AX462" i="46"/>
  <c r="AX463" i="46"/>
  <c r="AX464" i="46"/>
  <c r="AX465" i="46"/>
  <c r="AX466" i="46"/>
  <c r="AX467" i="46"/>
  <c r="AX468" i="46"/>
  <c r="AX469" i="46"/>
  <c r="AX470" i="46"/>
  <c r="AX471" i="46"/>
  <c r="AX472" i="46"/>
  <c r="AX473" i="46"/>
  <c r="AX474" i="46"/>
  <c r="AX475" i="46"/>
  <c r="AX476" i="46"/>
  <c r="AX477" i="46"/>
  <c r="AX478" i="46"/>
  <c r="AX479" i="46"/>
  <c r="AX480" i="46"/>
  <c r="AX481" i="46"/>
  <c r="AX482" i="46"/>
  <c r="AX483" i="46"/>
  <c r="AX484" i="46"/>
  <c r="AX485" i="46"/>
  <c r="AX486" i="46"/>
  <c r="AX487" i="46"/>
  <c r="AX488" i="46"/>
  <c r="AX489" i="46"/>
  <c r="AX490" i="46"/>
  <c r="AX491" i="46"/>
  <c r="AX492" i="46"/>
  <c r="AX493" i="46"/>
  <c r="AX494" i="46"/>
  <c r="AX495" i="46"/>
  <c r="AX496" i="46"/>
  <c r="AX497" i="46"/>
  <c r="AX498" i="46"/>
  <c r="AX499" i="46"/>
  <c r="AX500" i="46"/>
  <c r="AX501" i="46"/>
  <c r="AX502" i="46"/>
  <c r="AX503" i="46"/>
  <c r="AX504" i="46"/>
  <c r="AX505" i="46"/>
  <c r="AX506" i="46"/>
  <c r="AX507" i="46"/>
  <c r="AX508" i="46"/>
  <c r="AX509" i="46"/>
  <c r="AX510" i="46"/>
  <c r="AX511" i="46"/>
  <c r="AX512" i="46"/>
  <c r="AX513" i="46"/>
  <c r="AX514" i="46"/>
  <c r="AX515" i="46"/>
  <c r="AX516" i="46"/>
  <c r="AX517" i="46"/>
  <c r="AX518" i="46"/>
  <c r="AX519" i="46"/>
  <c r="AX520" i="46"/>
  <c r="AX521" i="46"/>
  <c r="AX522" i="46"/>
  <c r="AX523" i="46"/>
  <c r="AX524" i="46"/>
  <c r="AX525" i="46"/>
  <c r="AX526" i="46"/>
  <c r="AX527" i="46"/>
  <c r="AX528" i="46"/>
  <c r="AX529" i="46"/>
  <c r="AX530" i="46"/>
  <c r="AX531" i="46"/>
  <c r="AX532" i="46"/>
  <c r="AX533" i="46"/>
  <c r="AX534" i="46"/>
  <c r="AX535" i="46"/>
  <c r="AX536" i="46"/>
  <c r="AX537" i="46"/>
  <c r="AX538" i="46"/>
  <c r="AX539" i="46"/>
  <c r="AX540" i="46"/>
  <c r="AX541" i="46"/>
  <c r="AX542" i="46"/>
  <c r="AX543" i="46"/>
  <c r="AX544" i="46"/>
  <c r="AX545" i="46"/>
  <c r="AX546" i="46"/>
  <c r="AX547" i="46"/>
  <c r="AX548" i="46"/>
  <c r="AX549" i="46"/>
  <c r="AX550" i="46"/>
  <c r="AX551" i="46"/>
  <c r="AX552" i="46"/>
  <c r="AX553" i="46"/>
  <c r="AX554" i="46"/>
  <c r="AX555" i="46"/>
  <c r="AX556" i="46"/>
  <c r="AX557" i="46"/>
  <c r="AX558" i="46"/>
  <c r="AX559" i="46"/>
  <c r="AX560" i="46"/>
  <c r="AX561" i="46"/>
  <c r="AX562" i="46"/>
  <c r="AX563" i="46"/>
  <c r="AX564" i="46"/>
  <c r="AX565" i="46"/>
  <c r="AX566" i="46"/>
  <c r="AX567" i="46"/>
  <c r="AX568" i="46"/>
  <c r="AX569" i="46"/>
  <c r="AX570" i="46"/>
  <c r="AX571" i="46"/>
  <c r="AX572" i="46"/>
  <c r="AX573" i="46"/>
  <c r="AX574" i="46"/>
  <c r="AX575" i="46"/>
  <c r="AX576" i="46"/>
  <c r="AX577" i="46"/>
  <c r="AX578" i="46"/>
  <c r="AX579" i="46"/>
  <c r="AX580" i="46"/>
  <c r="AX581" i="46"/>
  <c r="AX582" i="46"/>
  <c r="AX583" i="46"/>
  <c r="AX584" i="46"/>
  <c r="AX585" i="46"/>
  <c r="AX586" i="46"/>
  <c r="AX587" i="46"/>
  <c r="AX588" i="46"/>
  <c r="AX589" i="46"/>
  <c r="AX590" i="46"/>
  <c r="AX591" i="46"/>
  <c r="AX592" i="46"/>
  <c r="AX593" i="46"/>
  <c r="AX594" i="46"/>
  <c r="AX595" i="46"/>
  <c r="AX596" i="46"/>
  <c r="AX597" i="46"/>
  <c r="AX598" i="46"/>
  <c r="AX599" i="46"/>
  <c r="AX600" i="46"/>
  <c r="AX601" i="46"/>
  <c r="AX602" i="46"/>
  <c r="AX603" i="46"/>
  <c r="AX604" i="46"/>
  <c r="AX605" i="46"/>
  <c r="AX606" i="46"/>
  <c r="AX607" i="46"/>
  <c r="AX608" i="46"/>
  <c r="AX609" i="46"/>
  <c r="AX610" i="46"/>
  <c r="AX611" i="46"/>
  <c r="AX612" i="46"/>
  <c r="AX613" i="46"/>
  <c r="AX614" i="46"/>
  <c r="AX615" i="46"/>
  <c r="AX616" i="46"/>
  <c r="AX617" i="46"/>
  <c r="AX618" i="46"/>
  <c r="AX619" i="46"/>
  <c r="AX620" i="46"/>
  <c r="AX621" i="46"/>
  <c r="AX622" i="46"/>
  <c r="AX623" i="46"/>
  <c r="AX624" i="46"/>
  <c r="AX625" i="46"/>
  <c r="AX626" i="46"/>
  <c r="AX627" i="46"/>
  <c r="AX628" i="46"/>
  <c r="AX629" i="46"/>
  <c r="AX630" i="46"/>
  <c r="AX631" i="46"/>
  <c r="AX632" i="46"/>
  <c r="AX633" i="46"/>
  <c r="AX634" i="46"/>
  <c r="AX635" i="46"/>
  <c r="AX636" i="46"/>
  <c r="AX637" i="46"/>
  <c r="AX638" i="46"/>
  <c r="AX639" i="46"/>
  <c r="AX640" i="46"/>
  <c r="AX641" i="46"/>
  <c r="AX642" i="46"/>
  <c r="AX643" i="46"/>
  <c r="AX644" i="46"/>
  <c r="AX645" i="46"/>
  <c r="AX646" i="46"/>
  <c r="AX647" i="46"/>
  <c r="AX648" i="46"/>
  <c r="AX649" i="46"/>
  <c r="AX650" i="46"/>
  <c r="AX651" i="46"/>
  <c r="AX652" i="46"/>
  <c r="AX653" i="46"/>
  <c r="AX654" i="46"/>
  <c r="AX655" i="46"/>
  <c r="AX656" i="46"/>
  <c r="AX657" i="46"/>
  <c r="AX658" i="46"/>
  <c r="AX659" i="46"/>
  <c r="AX660" i="46"/>
  <c r="AX661" i="46"/>
  <c r="AX662" i="46"/>
  <c r="AX663" i="46"/>
  <c r="AX664" i="46"/>
  <c r="AX665" i="46"/>
  <c r="AX666" i="46"/>
  <c r="AX667" i="46"/>
  <c r="AX668" i="46"/>
  <c r="AX669" i="46"/>
  <c r="AX670" i="46"/>
  <c r="AX671" i="46"/>
  <c r="AX672" i="46"/>
  <c r="AX673" i="46"/>
  <c r="AX674" i="46"/>
  <c r="AX675" i="46"/>
  <c r="AX676" i="46"/>
  <c r="AX677" i="46"/>
  <c r="AX678" i="46"/>
  <c r="AX679" i="46"/>
  <c r="AX680" i="46"/>
  <c r="AX681" i="46"/>
  <c r="AX682" i="46"/>
  <c r="AX683" i="46"/>
  <c r="AX684" i="46"/>
  <c r="AX685" i="46"/>
  <c r="AX686" i="46"/>
  <c r="AX687" i="46"/>
  <c r="AX688" i="46"/>
  <c r="AX689" i="46"/>
  <c r="AX690" i="46"/>
  <c r="AX691" i="46"/>
  <c r="AX692" i="46"/>
  <c r="AX693" i="46"/>
  <c r="AX694" i="46"/>
  <c r="AX695" i="46"/>
  <c r="AX696" i="46"/>
  <c r="AX697" i="46"/>
  <c r="AX698" i="46"/>
  <c r="AX699" i="46"/>
  <c r="AX700" i="46"/>
  <c r="AX701" i="46"/>
  <c r="AX702" i="46"/>
  <c r="AX703" i="46"/>
  <c r="AX704" i="46"/>
  <c r="AX705" i="46"/>
  <c r="AX706" i="46"/>
  <c r="AX707" i="46"/>
  <c r="AX708" i="46"/>
  <c r="AX709" i="46"/>
  <c r="AX710" i="46"/>
  <c r="AX711" i="46"/>
  <c r="AX712" i="46"/>
  <c r="AX713" i="46"/>
  <c r="AX714" i="46"/>
  <c r="AX715" i="46"/>
  <c r="AX716" i="46"/>
  <c r="AX717" i="46"/>
  <c r="AX718" i="46"/>
  <c r="AX719" i="46"/>
  <c r="AX720" i="46"/>
  <c r="AX721" i="46"/>
  <c r="AX722" i="46"/>
  <c r="AX723" i="46"/>
  <c r="AX724" i="46"/>
  <c r="AX725" i="46"/>
  <c r="AX726" i="46"/>
  <c r="AX727" i="46"/>
  <c r="AX728" i="46"/>
  <c r="AX729" i="46"/>
  <c r="AX730" i="46"/>
  <c r="AX731" i="46"/>
  <c r="AX732" i="46"/>
  <c r="AX733" i="46"/>
  <c r="AX734" i="46"/>
  <c r="AX735" i="46"/>
  <c r="AX736" i="46"/>
  <c r="AX737" i="46"/>
  <c r="AX738" i="46"/>
  <c r="AX739" i="46"/>
  <c r="AX740" i="46"/>
  <c r="AX741" i="46"/>
  <c r="AX742" i="46"/>
  <c r="AX743" i="46"/>
  <c r="AX744" i="46"/>
  <c r="AX745" i="46"/>
  <c r="AX746" i="46"/>
  <c r="AX747" i="46"/>
  <c r="AX748" i="46"/>
  <c r="AX749" i="46"/>
  <c r="AX750" i="46"/>
  <c r="AX751" i="46"/>
  <c r="AX752" i="46"/>
  <c r="AX753" i="46"/>
  <c r="AX754" i="46"/>
  <c r="AX755" i="46"/>
  <c r="AX756" i="46"/>
  <c r="AX757" i="46"/>
  <c r="AX758" i="46"/>
  <c r="AX759" i="46"/>
  <c r="AX760" i="46"/>
  <c r="AX761" i="46"/>
  <c r="AX762" i="46"/>
  <c r="AX763" i="46"/>
  <c r="AX764" i="46"/>
  <c r="AX765" i="46"/>
  <c r="AX766" i="46"/>
  <c r="AX767" i="46"/>
  <c r="AX768" i="46"/>
  <c r="AX769" i="46"/>
  <c r="AX770" i="46"/>
  <c r="AX771" i="46"/>
  <c r="AX772" i="46"/>
  <c r="AX773" i="46"/>
  <c r="AX774" i="46"/>
  <c r="AX775" i="46"/>
  <c r="AX776" i="46"/>
  <c r="AX777" i="46"/>
  <c r="AX778" i="46"/>
  <c r="AX779" i="46"/>
  <c r="AX780" i="46"/>
  <c r="AX781" i="46"/>
  <c r="AX782" i="46"/>
  <c r="AX783" i="46"/>
  <c r="AX784" i="46"/>
  <c r="AX785" i="46"/>
  <c r="AX786" i="46"/>
  <c r="AX787" i="46"/>
  <c r="AX788" i="46"/>
  <c r="AX789" i="46"/>
  <c r="AX790" i="46"/>
  <c r="AX791" i="46"/>
  <c r="AX792" i="46"/>
  <c r="AX793" i="46"/>
  <c r="AX794" i="46"/>
  <c r="AX795" i="46"/>
  <c r="AX796" i="46"/>
  <c r="AX797" i="46"/>
  <c r="AX798" i="46"/>
  <c r="AX799" i="46"/>
  <c r="AX800" i="46"/>
  <c r="AX801" i="46"/>
  <c r="AX802" i="46"/>
  <c r="AX803" i="46"/>
  <c r="AX804" i="46"/>
  <c r="AX805" i="46"/>
  <c r="AX806" i="46"/>
  <c r="AX807" i="46"/>
  <c r="AX808" i="46"/>
  <c r="AX809" i="46"/>
  <c r="AX810" i="46"/>
  <c r="AX811" i="46"/>
  <c r="AX812" i="46"/>
  <c r="AX813" i="46"/>
  <c r="AX814" i="46"/>
  <c r="AX815" i="46"/>
  <c r="AX816" i="46"/>
  <c r="AX817" i="46"/>
  <c r="AX818" i="46"/>
  <c r="AX819" i="46"/>
  <c r="AX820" i="46"/>
  <c r="AX821" i="46"/>
  <c r="AX822" i="46"/>
  <c r="AX823" i="46"/>
  <c r="AX824" i="46"/>
  <c r="AX825" i="46"/>
  <c r="AX826" i="46"/>
  <c r="AX827" i="46"/>
  <c r="AX828" i="46"/>
  <c r="AX829" i="46"/>
  <c r="AX830" i="46"/>
  <c r="AX831" i="46"/>
  <c r="AX832" i="46"/>
  <c r="AX833" i="46"/>
  <c r="AX834" i="46"/>
  <c r="AX835" i="46"/>
  <c r="AX836" i="46"/>
  <c r="AX837" i="46"/>
  <c r="AX838" i="46"/>
  <c r="AX839" i="46"/>
  <c r="AX840" i="46"/>
  <c r="AX841" i="46"/>
  <c r="AX842" i="46"/>
  <c r="AX843" i="46"/>
  <c r="AX844" i="46"/>
  <c r="AX845" i="46"/>
  <c r="AX846" i="46"/>
  <c r="AX847" i="46"/>
  <c r="AX848" i="46"/>
  <c r="AX849" i="46"/>
  <c r="AX850" i="46"/>
  <c r="AX851" i="46"/>
  <c r="AX852" i="46"/>
  <c r="AX853" i="46"/>
  <c r="AX854" i="46"/>
  <c r="AX855" i="46"/>
  <c r="AX856" i="46"/>
  <c r="AX857" i="46"/>
  <c r="AX858" i="46"/>
  <c r="AX859" i="46"/>
  <c r="AX860" i="46"/>
  <c r="AX861" i="46"/>
  <c r="AX862" i="46"/>
  <c r="AX863" i="46"/>
  <c r="AX864" i="46"/>
  <c r="AX865" i="46"/>
  <c r="AX866" i="46"/>
  <c r="AX867" i="46"/>
  <c r="AX868" i="46"/>
  <c r="AX869" i="46"/>
  <c r="AX870" i="46"/>
  <c r="AX871" i="46"/>
  <c r="AX872" i="46"/>
  <c r="AX873" i="46"/>
  <c r="AX874" i="46"/>
  <c r="AX875" i="46"/>
  <c r="AX876" i="46"/>
  <c r="AX877" i="46"/>
  <c r="AX878" i="46"/>
  <c r="AX879" i="46"/>
  <c r="AX880" i="46"/>
  <c r="AX881" i="46"/>
  <c r="AX882" i="46"/>
  <c r="AX883" i="46"/>
  <c r="AX884" i="46"/>
  <c r="AX885" i="46"/>
  <c r="AX886" i="46"/>
  <c r="AX887" i="46"/>
  <c r="AX888" i="46"/>
  <c r="AX889" i="46"/>
  <c r="AX890" i="46"/>
  <c r="AX891" i="46"/>
  <c r="AX892" i="46"/>
  <c r="AX893" i="46"/>
  <c r="AX894" i="46"/>
  <c r="AX895" i="46"/>
  <c r="AX896" i="46"/>
  <c r="AX897" i="46"/>
  <c r="AX898" i="46"/>
  <c r="AX899" i="46"/>
  <c r="AX900" i="46"/>
  <c r="AX901" i="46"/>
  <c r="AX902" i="46"/>
  <c r="AX903" i="46"/>
  <c r="AX904" i="46"/>
  <c r="AX905" i="46"/>
  <c r="AX906" i="46"/>
  <c r="AX907" i="46"/>
  <c r="AX908" i="46"/>
  <c r="AX909" i="46"/>
  <c r="AX910" i="46"/>
  <c r="AX911" i="46"/>
  <c r="AX912" i="46"/>
  <c r="AX913" i="46"/>
  <c r="AX914" i="46"/>
  <c r="AX915" i="46"/>
  <c r="AX916" i="46"/>
  <c r="AX917" i="46"/>
  <c r="AX918" i="46"/>
  <c r="AX919" i="46"/>
  <c r="AX920" i="46"/>
  <c r="AX921" i="46"/>
  <c r="AX922" i="46"/>
  <c r="AX923" i="46"/>
  <c r="AX924" i="46"/>
  <c r="AX925" i="46"/>
  <c r="AX926" i="46"/>
  <c r="AX927" i="46"/>
  <c r="AX928" i="46"/>
  <c r="AX929" i="46"/>
  <c r="AX930" i="46"/>
  <c r="AX931" i="46"/>
  <c r="AX932" i="46"/>
  <c r="AX933" i="46"/>
  <c r="AX934" i="46"/>
  <c r="AX935" i="46"/>
  <c r="AX936" i="46"/>
  <c r="AX937" i="46"/>
  <c r="AX938" i="46"/>
  <c r="AX939" i="46"/>
  <c r="AX940" i="46"/>
  <c r="AX941" i="46"/>
  <c r="AX942" i="46"/>
  <c r="AX943" i="46"/>
  <c r="AX944" i="46"/>
  <c r="AX945" i="46"/>
  <c r="AX946" i="46"/>
  <c r="AX947" i="46"/>
  <c r="AX948" i="46"/>
  <c r="AX949" i="46"/>
  <c r="AX950" i="46"/>
  <c r="AX951" i="46"/>
  <c r="AX952" i="46"/>
  <c r="AX953" i="46"/>
  <c r="AX954" i="46"/>
  <c r="AX955" i="46"/>
  <c r="AX956" i="46"/>
  <c r="AX957" i="46"/>
  <c r="AX958" i="46"/>
  <c r="AX959" i="46"/>
  <c r="AX960" i="46"/>
  <c r="AX961" i="46"/>
  <c r="AX962" i="46"/>
  <c r="AX963" i="46"/>
  <c r="AX964" i="46"/>
  <c r="AX965" i="46"/>
  <c r="AX966" i="46"/>
  <c r="AX967" i="46"/>
  <c r="AX968" i="46"/>
  <c r="AX969" i="46"/>
  <c r="AX970" i="46"/>
  <c r="AX971" i="46"/>
  <c r="AX972" i="46"/>
  <c r="AX973" i="46"/>
  <c r="AX974" i="46"/>
  <c r="AX975" i="46"/>
  <c r="AX976" i="46"/>
  <c r="AX977" i="46"/>
  <c r="AX978" i="46"/>
  <c r="AX979" i="46"/>
  <c r="AX980" i="46"/>
  <c r="AX981" i="46"/>
  <c r="AX982" i="46"/>
  <c r="AX983" i="46"/>
  <c r="AX984" i="46"/>
  <c r="AX985" i="46"/>
  <c r="AX986" i="46"/>
  <c r="AX987" i="46"/>
  <c r="AX988" i="46"/>
  <c r="AX989" i="46"/>
  <c r="AX990" i="46"/>
  <c r="AX991" i="46"/>
  <c r="AX992" i="46"/>
  <c r="AX993" i="46"/>
  <c r="AX994" i="46"/>
  <c r="AX995" i="46"/>
  <c r="AX996" i="46"/>
  <c r="AX997" i="46"/>
  <c r="AX998" i="46"/>
  <c r="AX999" i="46"/>
  <c r="AX1000" i="46"/>
  <c r="AX1001" i="46"/>
  <c r="AX1002" i="46"/>
  <c r="AX1003" i="46"/>
  <c r="AX1004" i="46"/>
  <c r="AX1005" i="46"/>
  <c r="AX1006" i="46"/>
  <c r="AX1007" i="46"/>
  <c r="AX1008" i="46"/>
  <c r="AX1009" i="46"/>
  <c r="AX1010" i="46"/>
  <c r="AX1011" i="46"/>
  <c r="AX1012" i="46"/>
  <c r="AX1013" i="46"/>
  <c r="AX1014" i="46"/>
  <c r="AX1015" i="46"/>
  <c r="AX1016" i="46"/>
  <c r="AX1017" i="46"/>
  <c r="AX1018" i="46"/>
  <c r="AX1019" i="46"/>
  <c r="AX1020" i="46"/>
  <c r="AX1021" i="46"/>
  <c r="AX1022" i="46"/>
  <c r="AX1023" i="46"/>
  <c r="AX1024" i="46"/>
  <c r="AX1025" i="46"/>
  <c r="AX1026" i="46"/>
  <c r="AX1027" i="46"/>
  <c r="AX1028" i="46"/>
  <c r="AX1029" i="46"/>
  <c r="AX1030" i="46"/>
  <c r="AX1031" i="46"/>
  <c r="AX1032" i="46"/>
  <c r="AX1033" i="46"/>
  <c r="AX1034" i="46"/>
  <c r="AX1035" i="46"/>
  <c r="AX1036" i="46"/>
  <c r="AX1037" i="46"/>
  <c r="AX1038" i="46"/>
  <c r="AX1039" i="46"/>
  <c r="AX1040" i="46"/>
  <c r="AX1041" i="46"/>
  <c r="AX1042" i="46"/>
  <c r="AX1043" i="46"/>
  <c r="AX1044" i="46"/>
  <c r="AX1045" i="46"/>
  <c r="AX1046" i="46"/>
  <c r="AX1047" i="46"/>
  <c r="AX1048" i="46"/>
  <c r="AX1049" i="46"/>
  <c r="AX1050" i="46"/>
  <c r="AX1051" i="46"/>
  <c r="AX1052" i="46"/>
  <c r="AX1053" i="46"/>
  <c r="AX1054" i="46"/>
  <c r="AX1055" i="46"/>
  <c r="AX1056" i="46"/>
  <c r="AX1057" i="46"/>
  <c r="AX1058" i="46"/>
  <c r="AX1059" i="46"/>
  <c r="AX1060" i="46"/>
  <c r="AX1061" i="46"/>
  <c r="AX1062" i="46"/>
  <c r="AX1063" i="46"/>
  <c r="AX1064" i="46"/>
  <c r="AX1065" i="46"/>
  <c r="AX1066" i="46"/>
  <c r="AX1067" i="46"/>
  <c r="AX1068" i="46"/>
  <c r="AX1069" i="46"/>
  <c r="AX1070" i="46"/>
  <c r="AX1071" i="46"/>
  <c r="AX1072" i="46"/>
  <c r="AX1073" i="46"/>
  <c r="AX1074" i="46"/>
  <c r="AX1075" i="46"/>
  <c r="AX1076" i="46"/>
  <c r="AX1077" i="46"/>
  <c r="AX1078" i="46"/>
  <c r="AX1079" i="46"/>
  <c r="AX1080" i="46"/>
  <c r="AX1081" i="46"/>
  <c r="AX1082" i="46"/>
  <c r="AX1083" i="46"/>
  <c r="AX1084" i="46"/>
  <c r="AX1085" i="46"/>
  <c r="AX1086" i="46"/>
  <c r="AX1087" i="46"/>
  <c r="AX1088" i="46"/>
  <c r="AX1089" i="46"/>
  <c r="AX1090" i="46"/>
  <c r="AX1091" i="46"/>
  <c r="AX1092" i="46"/>
  <c r="AX1093" i="46"/>
  <c r="AX1094" i="46"/>
  <c r="AX1095" i="46"/>
  <c r="AX1096" i="46"/>
  <c r="AX1097" i="46"/>
  <c r="AX1098" i="46"/>
  <c r="AX1099" i="46"/>
  <c r="AX1100" i="46"/>
  <c r="AX1101" i="46"/>
  <c r="AX1102" i="46"/>
  <c r="AX1103" i="46"/>
  <c r="AX1104" i="46"/>
  <c r="AX1105" i="46"/>
  <c r="AX1106" i="46"/>
  <c r="AX1107" i="46"/>
  <c r="AX1108" i="46"/>
  <c r="AX1109" i="46"/>
  <c r="AX1110" i="46"/>
  <c r="AX1111" i="46"/>
  <c r="AX1112" i="46"/>
  <c r="AX1113" i="46"/>
  <c r="AX1114" i="46"/>
  <c r="AX1115" i="46"/>
  <c r="AX1116" i="46"/>
  <c r="AX1117" i="46"/>
  <c r="AX1118" i="46"/>
  <c r="AX1119" i="46"/>
  <c r="AX1120" i="46"/>
  <c r="AX1121" i="46"/>
  <c r="AX1122" i="46"/>
  <c r="AX1123" i="46"/>
  <c r="AX1124" i="46"/>
  <c r="AX1125" i="46"/>
  <c r="AX1126" i="46"/>
  <c r="AX1127" i="46"/>
  <c r="AX1128" i="46"/>
  <c r="AX1129" i="46"/>
  <c r="AX1130" i="46"/>
  <c r="AX1131" i="46"/>
  <c r="AX1132" i="46"/>
  <c r="AX1133" i="46"/>
  <c r="AX1134" i="46"/>
  <c r="AX1135" i="46"/>
  <c r="AX1136" i="46"/>
  <c r="AX1137" i="46"/>
  <c r="AX1138" i="46"/>
  <c r="AX1139" i="46"/>
  <c r="AX1140" i="46"/>
  <c r="AX1141" i="46"/>
  <c r="AX1142" i="46"/>
  <c r="AX1143" i="46"/>
  <c r="AX1144" i="46"/>
  <c r="AX1145" i="46"/>
  <c r="AX1146" i="46"/>
  <c r="AX1147" i="46"/>
  <c r="AX1148" i="46"/>
  <c r="AX1149" i="46"/>
  <c r="AX1150" i="46"/>
  <c r="AX1151" i="46"/>
  <c r="AX1152" i="46"/>
  <c r="AX1153" i="46"/>
  <c r="AX1154" i="46"/>
  <c r="AX1155" i="46"/>
  <c r="AX1156" i="46"/>
  <c r="AX1157" i="46"/>
  <c r="AX1158" i="46"/>
  <c r="AX1159" i="46"/>
  <c r="AX1160" i="46"/>
  <c r="AX1161" i="46"/>
  <c r="AX1162" i="46"/>
  <c r="AX1163" i="46"/>
  <c r="AX1164" i="46"/>
  <c r="AX1165" i="46"/>
  <c r="AX1166" i="46"/>
  <c r="AX1167" i="46"/>
  <c r="AX1168" i="46"/>
  <c r="AX1169" i="46"/>
  <c r="AX1170" i="46"/>
  <c r="AX1171" i="46"/>
  <c r="AX1172" i="46"/>
  <c r="AU13" i="46"/>
  <c r="AU14" i="46"/>
  <c r="CI11" i="47" s="1" a="1"/>
  <c r="CI11" i="47" s="1"/>
  <c r="AU15" i="46"/>
  <c r="AU16" i="46"/>
  <c r="AU17" i="46"/>
  <c r="CI12" i="47" s="1" a="1"/>
  <c r="CI12" i="47" s="1"/>
  <c r="AU18" i="46"/>
  <c r="AU19" i="46"/>
  <c r="AU20" i="46"/>
  <c r="AU21" i="46"/>
  <c r="AU22" i="46"/>
  <c r="AU23" i="46"/>
  <c r="AU24" i="46"/>
  <c r="AU25" i="46"/>
  <c r="AU26" i="46"/>
  <c r="AU27" i="46"/>
  <c r="AU28" i="46"/>
  <c r="AU29" i="46"/>
  <c r="AU30" i="46"/>
  <c r="AU31" i="46"/>
  <c r="AU32" i="46"/>
  <c r="AU33" i="46"/>
  <c r="AU34" i="46"/>
  <c r="AU35" i="46"/>
  <c r="AU36" i="46"/>
  <c r="AU37" i="46"/>
  <c r="AU38" i="46"/>
  <c r="AU39" i="46"/>
  <c r="AU40" i="46"/>
  <c r="AU41" i="46"/>
  <c r="AU42" i="46"/>
  <c r="AU43" i="46"/>
  <c r="AU44" i="46"/>
  <c r="AU45" i="46"/>
  <c r="AU46" i="46"/>
  <c r="AU47" i="46"/>
  <c r="AU48" i="46"/>
  <c r="AU49" i="46"/>
  <c r="AU50" i="46"/>
  <c r="AU51" i="46"/>
  <c r="AU52" i="46"/>
  <c r="AU53" i="46"/>
  <c r="AU54" i="46"/>
  <c r="AU55" i="46"/>
  <c r="AU56" i="46"/>
  <c r="AU57" i="46"/>
  <c r="AU58" i="46"/>
  <c r="AU59" i="46"/>
  <c r="AU60" i="46"/>
  <c r="AU61" i="46"/>
  <c r="AU62" i="46"/>
  <c r="AU63" i="46"/>
  <c r="AU64" i="46"/>
  <c r="AU65" i="46"/>
  <c r="AU66" i="46"/>
  <c r="AU67" i="46"/>
  <c r="AU68" i="46"/>
  <c r="AU69" i="46"/>
  <c r="AU70" i="46"/>
  <c r="AU71" i="46"/>
  <c r="AU72" i="46"/>
  <c r="AU73" i="46"/>
  <c r="AU74" i="46"/>
  <c r="AU75" i="46"/>
  <c r="AU76" i="46"/>
  <c r="AU77" i="46"/>
  <c r="AU78" i="46"/>
  <c r="AU79" i="46"/>
  <c r="AU80" i="46"/>
  <c r="AU81" i="46"/>
  <c r="AU82" i="46"/>
  <c r="AU83" i="46"/>
  <c r="AU84" i="46"/>
  <c r="AU85" i="46"/>
  <c r="AU86" i="46"/>
  <c r="AU87" i="46"/>
  <c r="AU88" i="46"/>
  <c r="AU89" i="46"/>
  <c r="AU90" i="46"/>
  <c r="AU91" i="46"/>
  <c r="AU92" i="46"/>
  <c r="AU93" i="46"/>
  <c r="AU94" i="46"/>
  <c r="AU95" i="46"/>
  <c r="AU96" i="46"/>
  <c r="AU97" i="46"/>
  <c r="AU98" i="46"/>
  <c r="AU99" i="46"/>
  <c r="AU100" i="46"/>
  <c r="AU101" i="46"/>
  <c r="AU102" i="46"/>
  <c r="AU103" i="46"/>
  <c r="AU104" i="46"/>
  <c r="AU105" i="46"/>
  <c r="AU106" i="46"/>
  <c r="AU107" i="46"/>
  <c r="AU108" i="46"/>
  <c r="AU109" i="46"/>
  <c r="AU110" i="46"/>
  <c r="AU111" i="46"/>
  <c r="AU112" i="46"/>
  <c r="AU113" i="46"/>
  <c r="AU114" i="46"/>
  <c r="AU115" i="46"/>
  <c r="AU116" i="46"/>
  <c r="AU117" i="46"/>
  <c r="AU118" i="46"/>
  <c r="AU119" i="46"/>
  <c r="AU120" i="46"/>
  <c r="AU121" i="46"/>
  <c r="AU122" i="46"/>
  <c r="AU123" i="46"/>
  <c r="AU124" i="46"/>
  <c r="AU125" i="46"/>
  <c r="AU126" i="46"/>
  <c r="AU127" i="46"/>
  <c r="AU128" i="46"/>
  <c r="AU129" i="46"/>
  <c r="AU130" i="46"/>
  <c r="AU131" i="46"/>
  <c r="AU132" i="46"/>
  <c r="AU133" i="46"/>
  <c r="AU134" i="46"/>
  <c r="AU135" i="46"/>
  <c r="AU136" i="46"/>
  <c r="AU137" i="46"/>
  <c r="AU138" i="46"/>
  <c r="AU139" i="46"/>
  <c r="AU140" i="46"/>
  <c r="AU141" i="46"/>
  <c r="AU142" i="46"/>
  <c r="AU143" i="46"/>
  <c r="AU144" i="46"/>
  <c r="AU145" i="46"/>
  <c r="AU146" i="46"/>
  <c r="AU147" i="46"/>
  <c r="AU148" i="46"/>
  <c r="AU149" i="46"/>
  <c r="AU150" i="46"/>
  <c r="AU151" i="46"/>
  <c r="AU152" i="46"/>
  <c r="AU153" i="46"/>
  <c r="AU154" i="46"/>
  <c r="AU155" i="46"/>
  <c r="AU156" i="46"/>
  <c r="AU157" i="46"/>
  <c r="AU158" i="46"/>
  <c r="AU159" i="46"/>
  <c r="AU160" i="46"/>
  <c r="AU161" i="46"/>
  <c r="AU162" i="46"/>
  <c r="AU163" i="46"/>
  <c r="AU164" i="46"/>
  <c r="AU165" i="46"/>
  <c r="AU166" i="46"/>
  <c r="AU167" i="46"/>
  <c r="AU168" i="46"/>
  <c r="AU169" i="46"/>
  <c r="AU170" i="46"/>
  <c r="AU171" i="46"/>
  <c r="AU172" i="46"/>
  <c r="AU173" i="46"/>
  <c r="AU174" i="46"/>
  <c r="AU175" i="46"/>
  <c r="AU176" i="46"/>
  <c r="AU177" i="46"/>
  <c r="AU178" i="46"/>
  <c r="AU179" i="46"/>
  <c r="AU180" i="46"/>
  <c r="AU181" i="46"/>
  <c r="AU182" i="46"/>
  <c r="AU183" i="46"/>
  <c r="AU184" i="46"/>
  <c r="AU185" i="46"/>
  <c r="AU186" i="46"/>
  <c r="AU187" i="46"/>
  <c r="AU188" i="46"/>
  <c r="AU189" i="46"/>
  <c r="AU190" i="46"/>
  <c r="AU191" i="46"/>
  <c r="AU192" i="46"/>
  <c r="AU193" i="46"/>
  <c r="AU194" i="46"/>
  <c r="AU195" i="46"/>
  <c r="AU196" i="46"/>
  <c r="AU197" i="46"/>
  <c r="AU198" i="46"/>
  <c r="AU199" i="46"/>
  <c r="AU200" i="46"/>
  <c r="AU201" i="46"/>
  <c r="AU202" i="46"/>
  <c r="AU203" i="46"/>
  <c r="AU204" i="46"/>
  <c r="AU205" i="46"/>
  <c r="AU206" i="46"/>
  <c r="AU207" i="46"/>
  <c r="AU208" i="46"/>
  <c r="AU209" i="46"/>
  <c r="AU210" i="46"/>
  <c r="AU211" i="46"/>
  <c r="AU212" i="46"/>
  <c r="AU213" i="46"/>
  <c r="AU214" i="46"/>
  <c r="AU215" i="46"/>
  <c r="AU216" i="46"/>
  <c r="AU217" i="46"/>
  <c r="AU218" i="46"/>
  <c r="AU219" i="46"/>
  <c r="AU220" i="46"/>
  <c r="AU221" i="46"/>
  <c r="AU222" i="46"/>
  <c r="AU223" i="46"/>
  <c r="AU224" i="46"/>
  <c r="AU225" i="46"/>
  <c r="AU226" i="46"/>
  <c r="AU227" i="46"/>
  <c r="AU228" i="46"/>
  <c r="AU229" i="46"/>
  <c r="AU230" i="46"/>
  <c r="AU231" i="46"/>
  <c r="AU232" i="46"/>
  <c r="AU233" i="46"/>
  <c r="AU234" i="46"/>
  <c r="AU235" i="46"/>
  <c r="AU236" i="46"/>
  <c r="AU237" i="46"/>
  <c r="AU238" i="46"/>
  <c r="AU239" i="46"/>
  <c r="AU240" i="46"/>
  <c r="AU241" i="46"/>
  <c r="AU242" i="46"/>
  <c r="AU243" i="46"/>
  <c r="AU244" i="46"/>
  <c r="AU245" i="46"/>
  <c r="AU246" i="46"/>
  <c r="AU247" i="46"/>
  <c r="AU248" i="46"/>
  <c r="AU249" i="46"/>
  <c r="AU250" i="46"/>
  <c r="AU251" i="46"/>
  <c r="AU252" i="46"/>
  <c r="AU253" i="46"/>
  <c r="AU254" i="46"/>
  <c r="AU255" i="46"/>
  <c r="AU256" i="46"/>
  <c r="AU257" i="46"/>
  <c r="AU258" i="46"/>
  <c r="AU259" i="46"/>
  <c r="AU260" i="46"/>
  <c r="AU261" i="46"/>
  <c r="AU262" i="46"/>
  <c r="AU263" i="46"/>
  <c r="AU264" i="46"/>
  <c r="AU265" i="46"/>
  <c r="AU266" i="46"/>
  <c r="AU267" i="46"/>
  <c r="AU268" i="46"/>
  <c r="AU269" i="46"/>
  <c r="AU270" i="46"/>
  <c r="AU271" i="46"/>
  <c r="AU272" i="46"/>
  <c r="AU273" i="46"/>
  <c r="AU274" i="46"/>
  <c r="AU275" i="46"/>
  <c r="AU276" i="46"/>
  <c r="AU277" i="46"/>
  <c r="AU278" i="46"/>
  <c r="AU279" i="46"/>
  <c r="AU280" i="46"/>
  <c r="AU281" i="46"/>
  <c r="AU282" i="46"/>
  <c r="AU283" i="46"/>
  <c r="AU284" i="46"/>
  <c r="AU285" i="46"/>
  <c r="AU286" i="46"/>
  <c r="AU287" i="46"/>
  <c r="AU288" i="46"/>
  <c r="AU289" i="46"/>
  <c r="AU290" i="46"/>
  <c r="AU291" i="46"/>
  <c r="AU292" i="46"/>
  <c r="AU293" i="46"/>
  <c r="AU294" i="46"/>
  <c r="AU295" i="46"/>
  <c r="AU296" i="46"/>
  <c r="AU297" i="46"/>
  <c r="AU298" i="46"/>
  <c r="AU299" i="46"/>
  <c r="AU300" i="46"/>
  <c r="AU301" i="46"/>
  <c r="AU302" i="46"/>
  <c r="AU303" i="46"/>
  <c r="AU304" i="46"/>
  <c r="AU305" i="46"/>
  <c r="AU306" i="46"/>
  <c r="AU307" i="46"/>
  <c r="AU308" i="46"/>
  <c r="AU309" i="46"/>
  <c r="AU310" i="46"/>
  <c r="AU311" i="46"/>
  <c r="AU312" i="46"/>
  <c r="AU313" i="46"/>
  <c r="AU314" i="46"/>
  <c r="AU315" i="46"/>
  <c r="AU316" i="46"/>
  <c r="AU317" i="46"/>
  <c r="AU318" i="46"/>
  <c r="AU319" i="46"/>
  <c r="AU320" i="46"/>
  <c r="AU321" i="46"/>
  <c r="AU322" i="46"/>
  <c r="AU323" i="46"/>
  <c r="AU324" i="46"/>
  <c r="AU325" i="46"/>
  <c r="AU326" i="46"/>
  <c r="AU327" i="46"/>
  <c r="AU328" i="46"/>
  <c r="AU329" i="46"/>
  <c r="AU330" i="46"/>
  <c r="AU331" i="46"/>
  <c r="AU332" i="46"/>
  <c r="AU333" i="46"/>
  <c r="AU334" i="46"/>
  <c r="AU335" i="46"/>
  <c r="AU336" i="46"/>
  <c r="AU337" i="46"/>
  <c r="AU338" i="46"/>
  <c r="AU339" i="46"/>
  <c r="AU340" i="46"/>
  <c r="AU341" i="46"/>
  <c r="AU342" i="46"/>
  <c r="AU343" i="46"/>
  <c r="AU344" i="46"/>
  <c r="AU345" i="46"/>
  <c r="AU346" i="46"/>
  <c r="AU347" i="46"/>
  <c r="AU348" i="46"/>
  <c r="AU349" i="46"/>
  <c r="AU350" i="46"/>
  <c r="AU351" i="46"/>
  <c r="AU352" i="46"/>
  <c r="AU353" i="46"/>
  <c r="AU354" i="46"/>
  <c r="AU355" i="46"/>
  <c r="AU356" i="46"/>
  <c r="AU357" i="46"/>
  <c r="AU358" i="46"/>
  <c r="AU359" i="46"/>
  <c r="AU360" i="46"/>
  <c r="AU361" i="46"/>
  <c r="AU362" i="46"/>
  <c r="AU363" i="46"/>
  <c r="AU364" i="46"/>
  <c r="AU365" i="46"/>
  <c r="AU366" i="46"/>
  <c r="AU367" i="46"/>
  <c r="AU368" i="46"/>
  <c r="AU369" i="46"/>
  <c r="AU370" i="46"/>
  <c r="AU371" i="46"/>
  <c r="AU372" i="46"/>
  <c r="AU373" i="46"/>
  <c r="AU374" i="46"/>
  <c r="AU375" i="46"/>
  <c r="AU376" i="46"/>
  <c r="AU377" i="46"/>
  <c r="AU378" i="46"/>
  <c r="AU379" i="46"/>
  <c r="AU380" i="46"/>
  <c r="AU381" i="46"/>
  <c r="AU382" i="46"/>
  <c r="AU383" i="46"/>
  <c r="AU384" i="46"/>
  <c r="AU385" i="46"/>
  <c r="AU386" i="46"/>
  <c r="AU387" i="46"/>
  <c r="AU388" i="46"/>
  <c r="AU389" i="46"/>
  <c r="AU390" i="46"/>
  <c r="AU391" i="46"/>
  <c r="AU392" i="46"/>
  <c r="AU393" i="46"/>
  <c r="AU394" i="46"/>
  <c r="AU395" i="46"/>
  <c r="AU396" i="46"/>
  <c r="AU397" i="46"/>
  <c r="AU398" i="46"/>
  <c r="AU399" i="46"/>
  <c r="AU400" i="46"/>
  <c r="AU401" i="46"/>
  <c r="AU402" i="46"/>
  <c r="AU403" i="46"/>
  <c r="AU404" i="46"/>
  <c r="AU405" i="46"/>
  <c r="AU406" i="46"/>
  <c r="AU407" i="46"/>
  <c r="AU408" i="46"/>
  <c r="AU409" i="46"/>
  <c r="AU410" i="46"/>
  <c r="AU411" i="46"/>
  <c r="AU412" i="46"/>
  <c r="AU413" i="46"/>
  <c r="AU414" i="46"/>
  <c r="AU415" i="46"/>
  <c r="AU416" i="46"/>
  <c r="AU417" i="46"/>
  <c r="AU418" i="46"/>
  <c r="AU419" i="46"/>
  <c r="AU420" i="46"/>
  <c r="AU421" i="46"/>
  <c r="AU422" i="46"/>
  <c r="AU423" i="46"/>
  <c r="AU424" i="46"/>
  <c r="AU425" i="46"/>
  <c r="AU426" i="46"/>
  <c r="AU427" i="46"/>
  <c r="AU428" i="46"/>
  <c r="AU429" i="46"/>
  <c r="AU430" i="46"/>
  <c r="AU431" i="46"/>
  <c r="AU432" i="46"/>
  <c r="AU433" i="46"/>
  <c r="AU434" i="46"/>
  <c r="AU435" i="46"/>
  <c r="AU436" i="46"/>
  <c r="AU437" i="46"/>
  <c r="AU438" i="46"/>
  <c r="AU439" i="46"/>
  <c r="AU440" i="46"/>
  <c r="AU441" i="46"/>
  <c r="AU442" i="46"/>
  <c r="AU443" i="46"/>
  <c r="AU444" i="46"/>
  <c r="AU445" i="46"/>
  <c r="AU446" i="46"/>
  <c r="AU447" i="46"/>
  <c r="AU448" i="46"/>
  <c r="AU449" i="46"/>
  <c r="AU450" i="46"/>
  <c r="AU451" i="46"/>
  <c r="AU452" i="46"/>
  <c r="AU453" i="46"/>
  <c r="AU454" i="46"/>
  <c r="AU455" i="46"/>
  <c r="AU456" i="46"/>
  <c r="AU457" i="46"/>
  <c r="AU458" i="46"/>
  <c r="AU459" i="46"/>
  <c r="AU460" i="46"/>
  <c r="AU461" i="46"/>
  <c r="AU462" i="46"/>
  <c r="AU463" i="46"/>
  <c r="AU464" i="46"/>
  <c r="AU465" i="46"/>
  <c r="AU466" i="46"/>
  <c r="AU467" i="46"/>
  <c r="AU468" i="46"/>
  <c r="AU469" i="46"/>
  <c r="AU470" i="46"/>
  <c r="AU471" i="46"/>
  <c r="AU472" i="46"/>
  <c r="AU473" i="46"/>
  <c r="AU474" i="46"/>
  <c r="AU475" i="46"/>
  <c r="AU476" i="46"/>
  <c r="AU477" i="46"/>
  <c r="AU478" i="46"/>
  <c r="AU479" i="46"/>
  <c r="AU480" i="46"/>
  <c r="AU481" i="46"/>
  <c r="AU482" i="46"/>
  <c r="AU483" i="46"/>
  <c r="AU484" i="46"/>
  <c r="AU485" i="46"/>
  <c r="AU486" i="46"/>
  <c r="AU487" i="46"/>
  <c r="AU488" i="46"/>
  <c r="AU489" i="46"/>
  <c r="AU490" i="46"/>
  <c r="AU491" i="46"/>
  <c r="AU492" i="46"/>
  <c r="AU493" i="46"/>
  <c r="AU494" i="46"/>
  <c r="AU495" i="46"/>
  <c r="AU496" i="46"/>
  <c r="AU497" i="46"/>
  <c r="AU498" i="46"/>
  <c r="AU499" i="46"/>
  <c r="AU500" i="46"/>
  <c r="AU501" i="46"/>
  <c r="AU502" i="46"/>
  <c r="AU503" i="46"/>
  <c r="AU504" i="46"/>
  <c r="AU505" i="46"/>
  <c r="AU506" i="46"/>
  <c r="AU507" i="46"/>
  <c r="AU508" i="46"/>
  <c r="AU509" i="46"/>
  <c r="AU510" i="46"/>
  <c r="AU511" i="46"/>
  <c r="AU512" i="46"/>
  <c r="AU513" i="46"/>
  <c r="AU514" i="46"/>
  <c r="AU515" i="46"/>
  <c r="AU516" i="46"/>
  <c r="AU517" i="46"/>
  <c r="AU518" i="46"/>
  <c r="AU519" i="46"/>
  <c r="AU520" i="46"/>
  <c r="AU521" i="46"/>
  <c r="AU522" i="46"/>
  <c r="AU523" i="46"/>
  <c r="AU524" i="46"/>
  <c r="AU525" i="46"/>
  <c r="AU526" i="46"/>
  <c r="AU527" i="46"/>
  <c r="AU528" i="46"/>
  <c r="AU529" i="46"/>
  <c r="AU530" i="46"/>
  <c r="AU531" i="46"/>
  <c r="AU532" i="46"/>
  <c r="AU533" i="46"/>
  <c r="AU534" i="46"/>
  <c r="AU535" i="46"/>
  <c r="AU536" i="46"/>
  <c r="AU537" i="46"/>
  <c r="AU538" i="46"/>
  <c r="AU539" i="46"/>
  <c r="AU540" i="46"/>
  <c r="AU541" i="46"/>
  <c r="AU542" i="46"/>
  <c r="AU543" i="46"/>
  <c r="AU544" i="46"/>
  <c r="AU545" i="46"/>
  <c r="AU546" i="46"/>
  <c r="AU547" i="46"/>
  <c r="AU548" i="46"/>
  <c r="AU549" i="46"/>
  <c r="AU550" i="46"/>
  <c r="AU551" i="46"/>
  <c r="AU552" i="46"/>
  <c r="AU553" i="46"/>
  <c r="AU554" i="46"/>
  <c r="AU555" i="46"/>
  <c r="AU556" i="46"/>
  <c r="AU557" i="46"/>
  <c r="AU558" i="46"/>
  <c r="AU559" i="46"/>
  <c r="AU560" i="46"/>
  <c r="AU561" i="46"/>
  <c r="AU562" i="46"/>
  <c r="AU563" i="46"/>
  <c r="AU564" i="46"/>
  <c r="AU565" i="46"/>
  <c r="AU566" i="46"/>
  <c r="AU567" i="46"/>
  <c r="AU568" i="46"/>
  <c r="AU569" i="46"/>
  <c r="AU570" i="46"/>
  <c r="AU571" i="46"/>
  <c r="AU572" i="46"/>
  <c r="AU573" i="46"/>
  <c r="AU574" i="46"/>
  <c r="AU575" i="46"/>
  <c r="AU576" i="46"/>
  <c r="AU577" i="46"/>
  <c r="AU578" i="46"/>
  <c r="AU579" i="46"/>
  <c r="AU580" i="46"/>
  <c r="AU581" i="46"/>
  <c r="AU582" i="46"/>
  <c r="AU583" i="46"/>
  <c r="AU584" i="46"/>
  <c r="AU585" i="46"/>
  <c r="AU586" i="46"/>
  <c r="AU587" i="46"/>
  <c r="AU588" i="46"/>
  <c r="AU589" i="46"/>
  <c r="AU590" i="46"/>
  <c r="AU591" i="46"/>
  <c r="AU592" i="46"/>
  <c r="AU593" i="46"/>
  <c r="AU594" i="46"/>
  <c r="AU595" i="46"/>
  <c r="AU596" i="46"/>
  <c r="AU597" i="46"/>
  <c r="AU598" i="46"/>
  <c r="AU599" i="46"/>
  <c r="AU600" i="46"/>
  <c r="AU601" i="46"/>
  <c r="AU602" i="46"/>
  <c r="AU603" i="46"/>
  <c r="AU604" i="46"/>
  <c r="AU605" i="46"/>
  <c r="AU606" i="46"/>
  <c r="AU607" i="46"/>
  <c r="AU608" i="46"/>
  <c r="AU609" i="46"/>
  <c r="AU610" i="46"/>
  <c r="AU611" i="46"/>
  <c r="AU612" i="46"/>
  <c r="AU613" i="46"/>
  <c r="AU614" i="46"/>
  <c r="AU615" i="46"/>
  <c r="AU616" i="46"/>
  <c r="AU617" i="46"/>
  <c r="AU618" i="46"/>
  <c r="AU619" i="46"/>
  <c r="AU620" i="46"/>
  <c r="AU621" i="46"/>
  <c r="AU622" i="46"/>
  <c r="AU623" i="46"/>
  <c r="AU624" i="46"/>
  <c r="AU625" i="46"/>
  <c r="AU626" i="46"/>
  <c r="AU627" i="46"/>
  <c r="AU628" i="46"/>
  <c r="AU629" i="46"/>
  <c r="AU630" i="46"/>
  <c r="AU631" i="46"/>
  <c r="AU632" i="46"/>
  <c r="AU633" i="46"/>
  <c r="AU634" i="46"/>
  <c r="AU635" i="46"/>
  <c r="AU636" i="46"/>
  <c r="AU637" i="46"/>
  <c r="AU638" i="46"/>
  <c r="AU639" i="46"/>
  <c r="AU640" i="46"/>
  <c r="AU641" i="46"/>
  <c r="AU642" i="46"/>
  <c r="AU643" i="46"/>
  <c r="AU644" i="46"/>
  <c r="AU645" i="46"/>
  <c r="AU646" i="46"/>
  <c r="AU647" i="46"/>
  <c r="AU648" i="46"/>
  <c r="AU649" i="46"/>
  <c r="AU650" i="46"/>
  <c r="AU651" i="46"/>
  <c r="AU652" i="46"/>
  <c r="AU653" i="46"/>
  <c r="AU654" i="46"/>
  <c r="AU655" i="46"/>
  <c r="AU656" i="46"/>
  <c r="AU657" i="46"/>
  <c r="AU658" i="46"/>
  <c r="AU659" i="46"/>
  <c r="AU660" i="46"/>
  <c r="AU661" i="46"/>
  <c r="AU662" i="46"/>
  <c r="AU663" i="46"/>
  <c r="AU664" i="46"/>
  <c r="AU665" i="46"/>
  <c r="AU666" i="46"/>
  <c r="AU667" i="46"/>
  <c r="AU668" i="46"/>
  <c r="AU669" i="46"/>
  <c r="AU670" i="46"/>
  <c r="AU671" i="46"/>
  <c r="AU672" i="46"/>
  <c r="AU673" i="46"/>
  <c r="AU674" i="46"/>
  <c r="AU675" i="46"/>
  <c r="AU676" i="46"/>
  <c r="AU677" i="46"/>
  <c r="AU678" i="46"/>
  <c r="AU679" i="46"/>
  <c r="AU680" i="46"/>
  <c r="AU681" i="46"/>
  <c r="AU682" i="46"/>
  <c r="AU683" i="46"/>
  <c r="AU684" i="46"/>
  <c r="AU685" i="46"/>
  <c r="AU686" i="46"/>
  <c r="AU687" i="46"/>
  <c r="AU688" i="46"/>
  <c r="AU689" i="46"/>
  <c r="AU690" i="46"/>
  <c r="AU691" i="46"/>
  <c r="AU692" i="46"/>
  <c r="AU693" i="46"/>
  <c r="AU694" i="46"/>
  <c r="AU695" i="46"/>
  <c r="AU696" i="46"/>
  <c r="AU697" i="46"/>
  <c r="AU698" i="46"/>
  <c r="AU699" i="46"/>
  <c r="AU700" i="46"/>
  <c r="AU701" i="46"/>
  <c r="AU702" i="46"/>
  <c r="AU703" i="46"/>
  <c r="AU704" i="46"/>
  <c r="AU705" i="46"/>
  <c r="AU706" i="46"/>
  <c r="AU707" i="46"/>
  <c r="AU708" i="46"/>
  <c r="AU709" i="46"/>
  <c r="AU710" i="46"/>
  <c r="AU711" i="46"/>
  <c r="AU712" i="46"/>
  <c r="AU713" i="46"/>
  <c r="AU714" i="46"/>
  <c r="AU715" i="46"/>
  <c r="AU716" i="46"/>
  <c r="AU717" i="46"/>
  <c r="AU718" i="46"/>
  <c r="AU719" i="46"/>
  <c r="AU720" i="46"/>
  <c r="AU721" i="46"/>
  <c r="AU722" i="46"/>
  <c r="AU723" i="46"/>
  <c r="AU724" i="46"/>
  <c r="AU725" i="46"/>
  <c r="AU726" i="46"/>
  <c r="AU727" i="46"/>
  <c r="AU728" i="46"/>
  <c r="AU729" i="46"/>
  <c r="AU730" i="46"/>
  <c r="AU731" i="46"/>
  <c r="AU732" i="46"/>
  <c r="AU733" i="46"/>
  <c r="AU734" i="46"/>
  <c r="AU735" i="46"/>
  <c r="AU736" i="46"/>
  <c r="AU737" i="46"/>
  <c r="AU738" i="46"/>
  <c r="AU739" i="46"/>
  <c r="AU740" i="46"/>
  <c r="AU741" i="46"/>
  <c r="AU742" i="46"/>
  <c r="AU743" i="46"/>
  <c r="AU744" i="46"/>
  <c r="AU745" i="46"/>
  <c r="AU746" i="46"/>
  <c r="AU747" i="46"/>
  <c r="AU748" i="46"/>
  <c r="AU749" i="46"/>
  <c r="AU750" i="46"/>
  <c r="AU751" i="46"/>
  <c r="AU752" i="46"/>
  <c r="AU753" i="46"/>
  <c r="AU754" i="46"/>
  <c r="AU755" i="46"/>
  <c r="AU756" i="46"/>
  <c r="AU757" i="46"/>
  <c r="AU758" i="46"/>
  <c r="AU759" i="46"/>
  <c r="AU760" i="46"/>
  <c r="AU761" i="46"/>
  <c r="AU762" i="46"/>
  <c r="AU763" i="46"/>
  <c r="AU764" i="46"/>
  <c r="AU765" i="46"/>
  <c r="AU766" i="46"/>
  <c r="AU767" i="46"/>
  <c r="AU768" i="46"/>
  <c r="AU769" i="46"/>
  <c r="AU770" i="46"/>
  <c r="AU771" i="46"/>
  <c r="AU772" i="46"/>
  <c r="AU773" i="46"/>
  <c r="AU774" i="46"/>
  <c r="AU775" i="46"/>
  <c r="AU776" i="46"/>
  <c r="AU777" i="46"/>
  <c r="AU778" i="46"/>
  <c r="AU779" i="46"/>
  <c r="AU780" i="46"/>
  <c r="AU781" i="46"/>
  <c r="AU782" i="46"/>
  <c r="AU783" i="46"/>
  <c r="AU784" i="46"/>
  <c r="AU785" i="46"/>
  <c r="AU786" i="46"/>
  <c r="AU787" i="46"/>
  <c r="AU788" i="46"/>
  <c r="AU789" i="46"/>
  <c r="AU790" i="46"/>
  <c r="AU791" i="46"/>
  <c r="AU792" i="46"/>
  <c r="AU793" i="46"/>
  <c r="AU794" i="46"/>
  <c r="AU795" i="46"/>
  <c r="AU796" i="46"/>
  <c r="AU797" i="46"/>
  <c r="AU798" i="46"/>
  <c r="AU799" i="46"/>
  <c r="AU800" i="46"/>
  <c r="AU801" i="46"/>
  <c r="AU802" i="46"/>
  <c r="AU803" i="46"/>
  <c r="AU804" i="46"/>
  <c r="AU805" i="46"/>
  <c r="AU806" i="46"/>
  <c r="AU807" i="46"/>
  <c r="AU808" i="46"/>
  <c r="AU809" i="46"/>
  <c r="AU810" i="46"/>
  <c r="AU811" i="46"/>
  <c r="AU812" i="46"/>
  <c r="AU813" i="46"/>
  <c r="AU814" i="46"/>
  <c r="AU815" i="46"/>
  <c r="AU816" i="46"/>
  <c r="AU817" i="46"/>
  <c r="AU818" i="46"/>
  <c r="AU819" i="46"/>
  <c r="AU820" i="46"/>
  <c r="AU821" i="46"/>
  <c r="AU822" i="46"/>
  <c r="AU823" i="46"/>
  <c r="AU824" i="46"/>
  <c r="AU825" i="46"/>
  <c r="AU826" i="46"/>
  <c r="AU827" i="46"/>
  <c r="AU828" i="46"/>
  <c r="AU829" i="46"/>
  <c r="AU830" i="46"/>
  <c r="AU831" i="46"/>
  <c r="AU832" i="46"/>
  <c r="AU833" i="46"/>
  <c r="AU834" i="46"/>
  <c r="AU835" i="46"/>
  <c r="AU836" i="46"/>
  <c r="AU837" i="46"/>
  <c r="AU838" i="46"/>
  <c r="AU839" i="46"/>
  <c r="AU840" i="46"/>
  <c r="AU841" i="46"/>
  <c r="AU842" i="46"/>
  <c r="AU843" i="46"/>
  <c r="AU844" i="46"/>
  <c r="AU845" i="46"/>
  <c r="AU846" i="46"/>
  <c r="AU847" i="46"/>
  <c r="AU848" i="46"/>
  <c r="AU849" i="46"/>
  <c r="AU850" i="46"/>
  <c r="AU851" i="46"/>
  <c r="AU852" i="46"/>
  <c r="AU853" i="46"/>
  <c r="AU854" i="46"/>
  <c r="AU855" i="46"/>
  <c r="AU856" i="46"/>
  <c r="AU857" i="46"/>
  <c r="AU858" i="46"/>
  <c r="AU859" i="46"/>
  <c r="AU860" i="46"/>
  <c r="AU861" i="46"/>
  <c r="AU862" i="46"/>
  <c r="AU863" i="46"/>
  <c r="AU864" i="46"/>
  <c r="AU865" i="46"/>
  <c r="AU866" i="46"/>
  <c r="AU867" i="46"/>
  <c r="AU868" i="46"/>
  <c r="AU869" i="46"/>
  <c r="AU870" i="46"/>
  <c r="AU871" i="46"/>
  <c r="AU872" i="46"/>
  <c r="AU873" i="46"/>
  <c r="AU874" i="46"/>
  <c r="AU875" i="46"/>
  <c r="AU876" i="46"/>
  <c r="AU877" i="46"/>
  <c r="AU878" i="46"/>
  <c r="AU879" i="46"/>
  <c r="AU880" i="46"/>
  <c r="AU881" i="46"/>
  <c r="AU882" i="46"/>
  <c r="AU883" i="46"/>
  <c r="AU884" i="46"/>
  <c r="AU885" i="46"/>
  <c r="AU886" i="46"/>
  <c r="AU887" i="46"/>
  <c r="AU888" i="46"/>
  <c r="AU889" i="46"/>
  <c r="AU890" i="46"/>
  <c r="AU891" i="46"/>
  <c r="AU892" i="46"/>
  <c r="AU893" i="46"/>
  <c r="AU894" i="46"/>
  <c r="AU895" i="46"/>
  <c r="AU896" i="46"/>
  <c r="AU897" i="46"/>
  <c r="AU898" i="46"/>
  <c r="AU899" i="46"/>
  <c r="AU900" i="46"/>
  <c r="AU901" i="46"/>
  <c r="AU902" i="46"/>
  <c r="AU903" i="46"/>
  <c r="AU904" i="46"/>
  <c r="AU905" i="46"/>
  <c r="AU906" i="46"/>
  <c r="AU907" i="46"/>
  <c r="AU908" i="46"/>
  <c r="AU909" i="46"/>
  <c r="AU910" i="46"/>
  <c r="AU911" i="46"/>
  <c r="AU912" i="46"/>
  <c r="AU913" i="46"/>
  <c r="AU914" i="46"/>
  <c r="AU915" i="46"/>
  <c r="AU916" i="46"/>
  <c r="AU917" i="46"/>
  <c r="AU918" i="46"/>
  <c r="AU919" i="46"/>
  <c r="AU920" i="46"/>
  <c r="AU921" i="46"/>
  <c r="AU922" i="46"/>
  <c r="AU923" i="46"/>
  <c r="AU924" i="46"/>
  <c r="AU925" i="46"/>
  <c r="AU926" i="46"/>
  <c r="AU927" i="46"/>
  <c r="AU928" i="46"/>
  <c r="AU929" i="46"/>
  <c r="AU930" i="46"/>
  <c r="AU931" i="46"/>
  <c r="AU932" i="46"/>
  <c r="AU933" i="46"/>
  <c r="AU934" i="46"/>
  <c r="AU935" i="46"/>
  <c r="AU936" i="46"/>
  <c r="AU937" i="46"/>
  <c r="AU938" i="46"/>
  <c r="AU939" i="46"/>
  <c r="AU940" i="46"/>
  <c r="AU941" i="46"/>
  <c r="AU942" i="46"/>
  <c r="AU943" i="46"/>
  <c r="AU944" i="46"/>
  <c r="AU945" i="46"/>
  <c r="AU946" i="46"/>
  <c r="AU947" i="46"/>
  <c r="AU948" i="46"/>
  <c r="AU949" i="46"/>
  <c r="AU950" i="46"/>
  <c r="AU951" i="46"/>
  <c r="AU952" i="46"/>
  <c r="AU953" i="46"/>
  <c r="AU954" i="46"/>
  <c r="AU955" i="46"/>
  <c r="AU956" i="46"/>
  <c r="AU957" i="46"/>
  <c r="AU958" i="46"/>
  <c r="AU959" i="46"/>
  <c r="AU960" i="46"/>
  <c r="AU961" i="46"/>
  <c r="AU962" i="46"/>
  <c r="AU963" i="46"/>
  <c r="AU964" i="46"/>
  <c r="AU965" i="46"/>
  <c r="AU966" i="46"/>
  <c r="AU967" i="46"/>
  <c r="AU968" i="46"/>
  <c r="AU969" i="46"/>
  <c r="AU970" i="46"/>
  <c r="AU971" i="46"/>
  <c r="AU972" i="46"/>
  <c r="AU973" i="46"/>
  <c r="AU974" i="46"/>
  <c r="AU975" i="46"/>
  <c r="AU976" i="46"/>
  <c r="AU977" i="46"/>
  <c r="AU978" i="46"/>
  <c r="AU979" i="46"/>
  <c r="AU980" i="46"/>
  <c r="AU981" i="46"/>
  <c r="AU982" i="46"/>
  <c r="AU983" i="46"/>
  <c r="AU984" i="46"/>
  <c r="AU985" i="46"/>
  <c r="AU986" i="46"/>
  <c r="AU987" i="46"/>
  <c r="AU988" i="46"/>
  <c r="AU989" i="46"/>
  <c r="AU990" i="46"/>
  <c r="AU991" i="46"/>
  <c r="AU992" i="46"/>
  <c r="AU993" i="46"/>
  <c r="AU994" i="46"/>
  <c r="AU995" i="46"/>
  <c r="AU996" i="46"/>
  <c r="AU997" i="46"/>
  <c r="AU998" i="46"/>
  <c r="AU999" i="46"/>
  <c r="AU1000" i="46"/>
  <c r="AU1001" i="46"/>
  <c r="AU1002" i="46"/>
  <c r="AU1003" i="46"/>
  <c r="AU1004" i="46"/>
  <c r="AU1005" i="46"/>
  <c r="AU1006" i="46"/>
  <c r="AU1007" i="46"/>
  <c r="AU1008" i="46"/>
  <c r="AU1009" i="46"/>
  <c r="AU1010" i="46"/>
  <c r="AU1011" i="46"/>
  <c r="AU1012" i="46"/>
  <c r="AU1013" i="46"/>
  <c r="AU1014" i="46"/>
  <c r="AU1015" i="46"/>
  <c r="AU1016" i="46"/>
  <c r="AU1017" i="46"/>
  <c r="AU1018" i="46"/>
  <c r="AU1019" i="46"/>
  <c r="AU1020" i="46"/>
  <c r="AU1021" i="46"/>
  <c r="AU1022" i="46"/>
  <c r="AU1023" i="46"/>
  <c r="AU1024" i="46"/>
  <c r="AU1025" i="46"/>
  <c r="AU1026" i="46"/>
  <c r="AU1027" i="46"/>
  <c r="AU1028" i="46"/>
  <c r="AU1029" i="46"/>
  <c r="AU1030" i="46"/>
  <c r="AU1031" i="46"/>
  <c r="AU1032" i="46"/>
  <c r="AU1033" i="46"/>
  <c r="AU1034" i="46"/>
  <c r="AU1035" i="46"/>
  <c r="AU1036" i="46"/>
  <c r="AU1037" i="46"/>
  <c r="AU1038" i="46"/>
  <c r="AU1039" i="46"/>
  <c r="AU1040" i="46"/>
  <c r="AU1041" i="46"/>
  <c r="AU1042" i="46"/>
  <c r="AU1043" i="46"/>
  <c r="AU1044" i="46"/>
  <c r="AU1045" i="46"/>
  <c r="AU1046" i="46"/>
  <c r="AU1047" i="46"/>
  <c r="AU1048" i="46"/>
  <c r="AU1049" i="46"/>
  <c r="AU1050" i="46"/>
  <c r="AU1051" i="46"/>
  <c r="AU1052" i="46"/>
  <c r="AU1053" i="46"/>
  <c r="AU1054" i="46"/>
  <c r="AU1055" i="46"/>
  <c r="AU1056" i="46"/>
  <c r="AU1057" i="46"/>
  <c r="AU1058" i="46"/>
  <c r="AU1059" i="46"/>
  <c r="AU1060" i="46"/>
  <c r="AU1061" i="46"/>
  <c r="AU1062" i="46"/>
  <c r="AU1063" i="46"/>
  <c r="AU1064" i="46"/>
  <c r="AU1065" i="46"/>
  <c r="AU1066" i="46"/>
  <c r="AU1067" i="46"/>
  <c r="AU1068" i="46"/>
  <c r="AU1069" i="46"/>
  <c r="AU1070" i="46"/>
  <c r="AU1071" i="46"/>
  <c r="AU1072" i="46"/>
  <c r="AU1073" i="46"/>
  <c r="AU1074" i="46"/>
  <c r="AU1075" i="46"/>
  <c r="AU1076" i="46"/>
  <c r="AU1077" i="46"/>
  <c r="AU1078" i="46"/>
  <c r="AU1079" i="46"/>
  <c r="AU1080" i="46"/>
  <c r="AU1081" i="46"/>
  <c r="AU1082" i="46"/>
  <c r="AU1083" i="46"/>
  <c r="AU1084" i="46"/>
  <c r="AU1085" i="46"/>
  <c r="AU1086" i="46"/>
  <c r="AU1087" i="46"/>
  <c r="AU1088" i="46"/>
  <c r="AU1089" i="46"/>
  <c r="AU1090" i="46"/>
  <c r="AU1091" i="46"/>
  <c r="AU1092" i="46"/>
  <c r="AU1093" i="46"/>
  <c r="AU1094" i="46"/>
  <c r="AU1095" i="46"/>
  <c r="AU1096" i="46"/>
  <c r="AU1097" i="46"/>
  <c r="AU1098" i="46"/>
  <c r="AU1099" i="46"/>
  <c r="AU1100" i="46"/>
  <c r="AU1101" i="46"/>
  <c r="AU1102" i="46"/>
  <c r="AU1103" i="46"/>
  <c r="AU1104" i="46"/>
  <c r="AU1105" i="46"/>
  <c r="AU1106" i="46"/>
  <c r="AU1107" i="46"/>
  <c r="AU1108" i="46"/>
  <c r="AU1109" i="46"/>
  <c r="AU1110" i="46"/>
  <c r="AU1111" i="46"/>
  <c r="AU1112" i="46"/>
  <c r="AU1113" i="46"/>
  <c r="AU1114" i="46"/>
  <c r="AU1115" i="46"/>
  <c r="AU1116" i="46"/>
  <c r="AU1117" i="46"/>
  <c r="AU1118" i="46"/>
  <c r="AU1119" i="46"/>
  <c r="AU1120" i="46"/>
  <c r="AU1121" i="46"/>
  <c r="AU1122" i="46"/>
  <c r="AU1123" i="46"/>
  <c r="AU1124" i="46"/>
  <c r="AU1125" i="46"/>
  <c r="AU1126" i="46"/>
  <c r="AU1127" i="46"/>
  <c r="AU1128" i="46"/>
  <c r="AU1129" i="46"/>
  <c r="AU1130" i="46"/>
  <c r="AU1131" i="46"/>
  <c r="AU1132" i="46"/>
  <c r="AU1133" i="46"/>
  <c r="AU1134" i="46"/>
  <c r="AU1135" i="46"/>
  <c r="AU1136" i="46"/>
  <c r="AU1137" i="46"/>
  <c r="AU1138" i="46"/>
  <c r="AU1139" i="46"/>
  <c r="AU1140" i="46"/>
  <c r="AU1141" i="46"/>
  <c r="AU1142" i="46"/>
  <c r="AU1143" i="46"/>
  <c r="AU1144" i="46"/>
  <c r="AU1145" i="46"/>
  <c r="AU1146" i="46"/>
  <c r="AU1147" i="46"/>
  <c r="AU1148" i="46"/>
  <c r="AU1149" i="46"/>
  <c r="AU1150" i="46"/>
  <c r="AU1151" i="46"/>
  <c r="AU1152" i="46"/>
  <c r="AU1153" i="46"/>
  <c r="AU1154" i="46"/>
  <c r="AU1155" i="46"/>
  <c r="AU1156" i="46"/>
  <c r="AU1157" i="46"/>
  <c r="AU1158" i="46"/>
  <c r="AU1159" i="46"/>
  <c r="AU1160" i="46"/>
  <c r="AU1161" i="46"/>
  <c r="AU1162" i="46"/>
  <c r="AU1163" i="46"/>
  <c r="AU1164" i="46"/>
  <c r="AU1165" i="46"/>
  <c r="AU1166" i="46"/>
  <c r="AU1167" i="46"/>
  <c r="AU1168" i="46"/>
  <c r="AU1169" i="46"/>
  <c r="AU1170" i="46"/>
  <c r="AU1171" i="46"/>
  <c r="AU1172" i="46"/>
  <c r="AT13" i="46"/>
  <c r="AT14" i="46"/>
  <c r="CH11" i="47" s="1" a="1"/>
  <c r="CH11" i="47" s="1"/>
  <c r="AT15" i="46"/>
  <c r="AT16" i="46"/>
  <c r="AT17" i="46"/>
  <c r="CH12" i="47" s="1" a="1"/>
  <c r="CH12" i="47" s="1"/>
  <c r="AT18" i="46"/>
  <c r="AT19" i="46"/>
  <c r="AT20" i="46"/>
  <c r="AT21" i="46"/>
  <c r="AT22" i="46"/>
  <c r="AT23" i="46"/>
  <c r="AT24" i="46"/>
  <c r="AT25" i="46"/>
  <c r="AT26" i="46"/>
  <c r="AT27" i="46"/>
  <c r="AT28" i="46"/>
  <c r="AT29" i="46"/>
  <c r="AT30" i="46"/>
  <c r="AT31" i="46"/>
  <c r="AT32" i="46"/>
  <c r="AT33" i="46"/>
  <c r="AT34" i="46"/>
  <c r="AT35" i="46"/>
  <c r="AT36" i="46"/>
  <c r="AT37" i="46"/>
  <c r="AT38" i="46"/>
  <c r="AT39" i="46"/>
  <c r="AT40" i="46"/>
  <c r="AT41" i="46"/>
  <c r="AT42" i="46"/>
  <c r="AT43" i="46"/>
  <c r="AT44" i="46"/>
  <c r="AT45" i="46"/>
  <c r="AT46" i="46"/>
  <c r="AT47" i="46"/>
  <c r="AT48" i="46"/>
  <c r="AT49" i="46"/>
  <c r="AT50" i="46"/>
  <c r="AT51" i="46"/>
  <c r="AT52" i="46"/>
  <c r="AT53" i="46"/>
  <c r="AT54" i="46"/>
  <c r="AT55" i="46"/>
  <c r="AT56" i="46"/>
  <c r="AT57" i="46"/>
  <c r="AT58" i="46"/>
  <c r="AT59" i="46"/>
  <c r="AT60" i="46"/>
  <c r="AT61" i="46"/>
  <c r="AT62" i="46"/>
  <c r="AT63" i="46"/>
  <c r="AT64" i="46"/>
  <c r="AT65" i="46"/>
  <c r="AT66" i="46"/>
  <c r="AT67" i="46"/>
  <c r="AT68" i="46"/>
  <c r="AT69" i="46"/>
  <c r="AT70" i="46"/>
  <c r="AT71" i="46"/>
  <c r="AT72" i="46"/>
  <c r="AT73" i="46"/>
  <c r="AT74" i="46"/>
  <c r="AT75" i="46"/>
  <c r="AT76" i="46"/>
  <c r="AT77" i="46"/>
  <c r="AT78" i="46"/>
  <c r="AT79" i="46"/>
  <c r="AT80" i="46"/>
  <c r="AT81" i="46"/>
  <c r="AT82" i="46"/>
  <c r="AT83" i="46"/>
  <c r="AT84" i="46"/>
  <c r="AT85" i="46"/>
  <c r="AT86" i="46"/>
  <c r="AT87" i="46"/>
  <c r="AT88" i="46"/>
  <c r="AT89" i="46"/>
  <c r="AT90" i="46"/>
  <c r="AT91" i="46"/>
  <c r="AT92" i="46"/>
  <c r="AT93" i="46"/>
  <c r="AT94" i="46"/>
  <c r="AT95" i="46"/>
  <c r="AT96" i="46"/>
  <c r="AT97" i="46"/>
  <c r="AT98" i="46"/>
  <c r="AT99" i="46"/>
  <c r="AT100" i="46"/>
  <c r="AT101" i="46"/>
  <c r="AT102" i="46"/>
  <c r="AT103" i="46"/>
  <c r="AT104" i="46"/>
  <c r="AT105" i="46"/>
  <c r="AT106" i="46"/>
  <c r="AT107" i="46"/>
  <c r="AT108" i="46"/>
  <c r="AT109" i="46"/>
  <c r="AT110" i="46"/>
  <c r="AT111" i="46"/>
  <c r="AT112" i="46"/>
  <c r="AT113" i="46"/>
  <c r="AT114" i="46"/>
  <c r="AT115" i="46"/>
  <c r="AT116" i="46"/>
  <c r="AT117" i="46"/>
  <c r="AT118" i="46"/>
  <c r="AT119" i="46"/>
  <c r="AT120" i="46"/>
  <c r="AT121" i="46"/>
  <c r="AT122" i="46"/>
  <c r="AT123" i="46"/>
  <c r="AT124" i="46"/>
  <c r="AT125" i="46"/>
  <c r="AT126" i="46"/>
  <c r="AT127" i="46"/>
  <c r="AT128" i="46"/>
  <c r="AT129" i="46"/>
  <c r="AT130" i="46"/>
  <c r="AT131" i="46"/>
  <c r="AT132" i="46"/>
  <c r="AT133" i="46"/>
  <c r="AT134" i="46"/>
  <c r="AT135" i="46"/>
  <c r="AT136" i="46"/>
  <c r="AT137" i="46"/>
  <c r="AT138" i="46"/>
  <c r="AT139" i="46"/>
  <c r="AT140" i="46"/>
  <c r="AT141" i="46"/>
  <c r="AT142" i="46"/>
  <c r="AT143" i="46"/>
  <c r="AT144" i="46"/>
  <c r="AT145" i="46"/>
  <c r="AT146" i="46"/>
  <c r="AT147" i="46"/>
  <c r="AT148" i="46"/>
  <c r="AT149" i="46"/>
  <c r="AT150" i="46"/>
  <c r="AT151" i="46"/>
  <c r="AT152" i="46"/>
  <c r="AT153" i="46"/>
  <c r="AT154" i="46"/>
  <c r="AT155" i="46"/>
  <c r="AT156" i="46"/>
  <c r="AT157" i="46"/>
  <c r="AT158" i="46"/>
  <c r="AT159" i="46"/>
  <c r="AT160" i="46"/>
  <c r="AT161" i="46"/>
  <c r="AT162" i="46"/>
  <c r="AT163" i="46"/>
  <c r="AT164" i="46"/>
  <c r="AT165" i="46"/>
  <c r="AT166" i="46"/>
  <c r="AT167" i="46"/>
  <c r="AT168" i="46"/>
  <c r="AT169" i="46"/>
  <c r="AT170" i="46"/>
  <c r="AT171" i="46"/>
  <c r="AT172" i="46"/>
  <c r="AT173" i="46"/>
  <c r="AT174" i="46"/>
  <c r="AT175" i="46"/>
  <c r="AT176" i="46"/>
  <c r="AT177" i="46"/>
  <c r="AT178" i="46"/>
  <c r="AT179" i="46"/>
  <c r="AT180" i="46"/>
  <c r="AT181" i="46"/>
  <c r="AT182" i="46"/>
  <c r="AT183" i="46"/>
  <c r="AT184" i="46"/>
  <c r="AT185" i="46"/>
  <c r="AT186" i="46"/>
  <c r="AT187" i="46"/>
  <c r="AT188" i="46"/>
  <c r="AT189" i="46"/>
  <c r="AT190" i="46"/>
  <c r="AT191" i="46"/>
  <c r="AT192" i="46"/>
  <c r="AT193" i="46"/>
  <c r="AT194" i="46"/>
  <c r="AT195" i="46"/>
  <c r="AT196" i="46"/>
  <c r="AT197" i="46"/>
  <c r="AT198" i="46"/>
  <c r="AT199" i="46"/>
  <c r="AT200" i="46"/>
  <c r="AT201" i="46"/>
  <c r="AT202" i="46"/>
  <c r="AT203" i="46"/>
  <c r="AT204" i="46"/>
  <c r="AT205" i="46"/>
  <c r="AT206" i="46"/>
  <c r="AT207" i="46"/>
  <c r="AT208" i="46"/>
  <c r="AT209" i="46"/>
  <c r="AT210" i="46"/>
  <c r="AT211" i="46"/>
  <c r="AT212" i="46"/>
  <c r="AT213" i="46"/>
  <c r="AT214" i="46"/>
  <c r="AT215" i="46"/>
  <c r="AT216" i="46"/>
  <c r="AT217" i="46"/>
  <c r="AT218" i="46"/>
  <c r="AT219" i="46"/>
  <c r="AT220" i="46"/>
  <c r="AT221" i="46"/>
  <c r="AT222" i="46"/>
  <c r="AT223" i="46"/>
  <c r="AT224" i="46"/>
  <c r="AT225" i="46"/>
  <c r="AT226" i="46"/>
  <c r="AT227" i="46"/>
  <c r="AT228" i="46"/>
  <c r="AT229" i="46"/>
  <c r="AT230" i="46"/>
  <c r="AT231" i="46"/>
  <c r="AT232" i="46"/>
  <c r="AT233" i="46"/>
  <c r="AT234" i="46"/>
  <c r="AT235" i="46"/>
  <c r="AT236" i="46"/>
  <c r="AT237" i="46"/>
  <c r="AT238" i="46"/>
  <c r="AT239" i="46"/>
  <c r="AT240" i="46"/>
  <c r="AT241" i="46"/>
  <c r="AT242" i="46"/>
  <c r="AT243" i="46"/>
  <c r="AT244" i="46"/>
  <c r="AT245" i="46"/>
  <c r="AT246" i="46"/>
  <c r="AT247" i="46"/>
  <c r="AT248" i="46"/>
  <c r="AT249" i="46"/>
  <c r="AT250" i="46"/>
  <c r="AT251" i="46"/>
  <c r="AT252" i="46"/>
  <c r="AT253" i="46"/>
  <c r="AT254" i="46"/>
  <c r="AT255" i="46"/>
  <c r="AT256" i="46"/>
  <c r="AT257" i="46"/>
  <c r="AT258" i="46"/>
  <c r="AT259" i="46"/>
  <c r="AT260" i="46"/>
  <c r="AT261" i="46"/>
  <c r="AT262" i="46"/>
  <c r="AT263" i="46"/>
  <c r="AT264" i="46"/>
  <c r="AT265" i="46"/>
  <c r="AT266" i="46"/>
  <c r="AT267" i="46"/>
  <c r="AT268" i="46"/>
  <c r="AT269" i="46"/>
  <c r="AT270" i="46"/>
  <c r="AT271" i="46"/>
  <c r="AT272" i="46"/>
  <c r="AT273" i="46"/>
  <c r="AT274" i="46"/>
  <c r="AT275" i="46"/>
  <c r="AT276" i="46"/>
  <c r="AT277" i="46"/>
  <c r="AT278" i="46"/>
  <c r="AT279" i="46"/>
  <c r="AT280" i="46"/>
  <c r="AT281" i="46"/>
  <c r="AT282" i="46"/>
  <c r="AT283" i="46"/>
  <c r="AT284" i="46"/>
  <c r="AT285" i="46"/>
  <c r="AT286" i="46"/>
  <c r="AT287" i="46"/>
  <c r="AT288" i="46"/>
  <c r="AT289" i="46"/>
  <c r="AT290" i="46"/>
  <c r="AT291" i="46"/>
  <c r="AT292" i="46"/>
  <c r="AT293" i="46"/>
  <c r="AT294" i="46"/>
  <c r="AT295" i="46"/>
  <c r="AT296" i="46"/>
  <c r="AT297" i="46"/>
  <c r="AT298" i="46"/>
  <c r="AT299" i="46"/>
  <c r="AT300" i="46"/>
  <c r="AT301" i="46"/>
  <c r="AT302" i="46"/>
  <c r="AT303" i="46"/>
  <c r="AT304" i="46"/>
  <c r="AT305" i="46"/>
  <c r="AT306" i="46"/>
  <c r="AT307" i="46"/>
  <c r="AT308" i="46"/>
  <c r="AT309" i="46"/>
  <c r="AT310" i="46"/>
  <c r="AT311" i="46"/>
  <c r="AT312" i="46"/>
  <c r="AT313" i="46"/>
  <c r="AT314" i="46"/>
  <c r="AT315" i="46"/>
  <c r="AT316" i="46"/>
  <c r="AT317" i="46"/>
  <c r="AT318" i="46"/>
  <c r="AT319" i="46"/>
  <c r="AT320" i="46"/>
  <c r="AT321" i="46"/>
  <c r="AT322" i="46"/>
  <c r="AT323" i="46"/>
  <c r="AT324" i="46"/>
  <c r="AT325" i="46"/>
  <c r="AT326" i="46"/>
  <c r="AT327" i="46"/>
  <c r="AT328" i="46"/>
  <c r="AT329" i="46"/>
  <c r="AT330" i="46"/>
  <c r="AT331" i="46"/>
  <c r="AT332" i="46"/>
  <c r="AT333" i="46"/>
  <c r="AT334" i="46"/>
  <c r="AT335" i="46"/>
  <c r="AT336" i="46"/>
  <c r="AT337" i="46"/>
  <c r="AT338" i="46"/>
  <c r="AT339" i="46"/>
  <c r="AT340" i="46"/>
  <c r="AT341" i="46"/>
  <c r="AT342" i="46"/>
  <c r="AT343" i="46"/>
  <c r="AT344" i="46"/>
  <c r="AT345" i="46"/>
  <c r="AT346" i="46"/>
  <c r="AT347" i="46"/>
  <c r="AT348" i="46"/>
  <c r="AT349" i="46"/>
  <c r="AT350" i="46"/>
  <c r="AT351" i="46"/>
  <c r="AT352" i="46"/>
  <c r="AT353" i="46"/>
  <c r="AT354" i="46"/>
  <c r="AT355" i="46"/>
  <c r="AT356" i="46"/>
  <c r="AT357" i="46"/>
  <c r="AT358" i="46"/>
  <c r="AT359" i="46"/>
  <c r="AT360" i="46"/>
  <c r="AT361" i="46"/>
  <c r="AT362" i="46"/>
  <c r="AT363" i="46"/>
  <c r="AT364" i="46"/>
  <c r="AT365" i="46"/>
  <c r="AT366" i="46"/>
  <c r="AT367" i="46"/>
  <c r="AT368" i="46"/>
  <c r="AT369" i="46"/>
  <c r="AT370" i="46"/>
  <c r="AT371" i="46"/>
  <c r="AT372" i="46"/>
  <c r="AT373" i="46"/>
  <c r="AT374" i="46"/>
  <c r="AT375" i="46"/>
  <c r="AT376" i="46"/>
  <c r="AT377" i="46"/>
  <c r="AT378" i="46"/>
  <c r="AT379" i="46"/>
  <c r="AT380" i="46"/>
  <c r="AT381" i="46"/>
  <c r="AT382" i="46"/>
  <c r="AT383" i="46"/>
  <c r="AT384" i="46"/>
  <c r="AT385" i="46"/>
  <c r="AT386" i="46"/>
  <c r="AT387" i="46"/>
  <c r="AT388" i="46"/>
  <c r="AT389" i="46"/>
  <c r="AT390" i="46"/>
  <c r="AT391" i="46"/>
  <c r="AT392" i="46"/>
  <c r="AT393" i="46"/>
  <c r="AT394" i="46"/>
  <c r="AT395" i="46"/>
  <c r="AT396" i="46"/>
  <c r="AT397" i="46"/>
  <c r="AT398" i="46"/>
  <c r="AT399" i="46"/>
  <c r="AT400" i="46"/>
  <c r="AT401" i="46"/>
  <c r="AT402" i="46"/>
  <c r="AT403" i="46"/>
  <c r="AT404" i="46"/>
  <c r="AT405" i="46"/>
  <c r="AT406" i="46"/>
  <c r="AT407" i="46"/>
  <c r="AT408" i="46"/>
  <c r="AT409" i="46"/>
  <c r="AT410" i="46"/>
  <c r="AT411" i="46"/>
  <c r="AT412" i="46"/>
  <c r="AT413" i="46"/>
  <c r="AT414" i="46"/>
  <c r="AT415" i="46"/>
  <c r="AT416" i="46"/>
  <c r="AT417" i="46"/>
  <c r="AT418" i="46"/>
  <c r="AT419" i="46"/>
  <c r="AT420" i="46"/>
  <c r="AT421" i="46"/>
  <c r="AT422" i="46"/>
  <c r="AT423" i="46"/>
  <c r="AT424" i="46"/>
  <c r="AT425" i="46"/>
  <c r="AT426" i="46"/>
  <c r="AT427" i="46"/>
  <c r="AT428" i="46"/>
  <c r="AT429" i="46"/>
  <c r="AT430" i="46"/>
  <c r="AT431" i="46"/>
  <c r="AT432" i="46"/>
  <c r="AT433" i="46"/>
  <c r="AT434" i="46"/>
  <c r="AT435" i="46"/>
  <c r="AT436" i="46"/>
  <c r="AT437" i="46"/>
  <c r="AT438" i="46"/>
  <c r="AT439" i="46"/>
  <c r="AT440" i="46"/>
  <c r="AT441" i="46"/>
  <c r="AT442" i="46"/>
  <c r="AT443" i="46"/>
  <c r="AT444" i="46"/>
  <c r="AT445" i="46"/>
  <c r="AT446" i="46"/>
  <c r="AT447" i="46"/>
  <c r="AT448" i="46"/>
  <c r="AT449" i="46"/>
  <c r="AT450" i="46"/>
  <c r="AT451" i="46"/>
  <c r="AT452" i="46"/>
  <c r="AT453" i="46"/>
  <c r="AT454" i="46"/>
  <c r="AT455" i="46"/>
  <c r="AT456" i="46"/>
  <c r="AT457" i="46"/>
  <c r="AT458" i="46"/>
  <c r="AT459" i="46"/>
  <c r="AT460" i="46"/>
  <c r="AT461" i="46"/>
  <c r="AT462" i="46"/>
  <c r="AT463" i="46"/>
  <c r="AT464" i="46"/>
  <c r="AT465" i="46"/>
  <c r="AT466" i="46"/>
  <c r="AT467" i="46"/>
  <c r="AT468" i="46"/>
  <c r="AT469" i="46"/>
  <c r="AT470" i="46"/>
  <c r="AT471" i="46"/>
  <c r="AT472" i="46"/>
  <c r="AT473" i="46"/>
  <c r="AT474" i="46"/>
  <c r="AT475" i="46"/>
  <c r="AT476" i="46"/>
  <c r="AT477" i="46"/>
  <c r="AT478" i="46"/>
  <c r="AT479" i="46"/>
  <c r="AT480" i="46"/>
  <c r="AT481" i="46"/>
  <c r="AT482" i="46"/>
  <c r="AT483" i="46"/>
  <c r="AT484" i="46"/>
  <c r="AT485" i="46"/>
  <c r="AT486" i="46"/>
  <c r="AT487" i="46"/>
  <c r="AT488" i="46"/>
  <c r="AT489" i="46"/>
  <c r="AT490" i="46"/>
  <c r="AT491" i="46"/>
  <c r="AT492" i="46"/>
  <c r="AT493" i="46"/>
  <c r="AT494" i="46"/>
  <c r="AT495" i="46"/>
  <c r="AT496" i="46"/>
  <c r="AT497" i="46"/>
  <c r="AT498" i="46"/>
  <c r="AT499" i="46"/>
  <c r="AT500" i="46"/>
  <c r="AT501" i="46"/>
  <c r="AT502" i="46"/>
  <c r="AT503" i="46"/>
  <c r="AT504" i="46"/>
  <c r="AT505" i="46"/>
  <c r="AT506" i="46"/>
  <c r="AT507" i="46"/>
  <c r="AT508" i="46"/>
  <c r="AT509" i="46"/>
  <c r="AT510" i="46"/>
  <c r="AT511" i="46"/>
  <c r="AT512" i="46"/>
  <c r="AT513" i="46"/>
  <c r="AT514" i="46"/>
  <c r="AT515" i="46"/>
  <c r="AT516" i="46"/>
  <c r="AT517" i="46"/>
  <c r="AT518" i="46"/>
  <c r="AT519" i="46"/>
  <c r="AT520" i="46"/>
  <c r="AT521" i="46"/>
  <c r="AT522" i="46"/>
  <c r="AT523" i="46"/>
  <c r="AT524" i="46"/>
  <c r="AT525" i="46"/>
  <c r="AT526" i="46"/>
  <c r="AT527" i="46"/>
  <c r="AT528" i="46"/>
  <c r="AT529" i="46"/>
  <c r="AT530" i="46"/>
  <c r="AT531" i="46"/>
  <c r="AT532" i="46"/>
  <c r="AT533" i="46"/>
  <c r="AT534" i="46"/>
  <c r="AT535" i="46"/>
  <c r="AT536" i="46"/>
  <c r="AT537" i="46"/>
  <c r="AT538" i="46"/>
  <c r="AT539" i="46"/>
  <c r="AT540" i="46"/>
  <c r="AT541" i="46"/>
  <c r="AT542" i="46"/>
  <c r="AT543" i="46"/>
  <c r="AT544" i="46"/>
  <c r="AT545" i="46"/>
  <c r="AT546" i="46"/>
  <c r="AT547" i="46"/>
  <c r="AT548" i="46"/>
  <c r="AT549" i="46"/>
  <c r="AT550" i="46"/>
  <c r="AT551" i="46"/>
  <c r="AT552" i="46"/>
  <c r="AT553" i="46"/>
  <c r="AT554" i="46"/>
  <c r="AT555" i="46"/>
  <c r="AT556" i="46"/>
  <c r="AT557" i="46"/>
  <c r="AT558" i="46"/>
  <c r="AT559" i="46"/>
  <c r="AT560" i="46"/>
  <c r="AT561" i="46"/>
  <c r="AT562" i="46"/>
  <c r="AT563" i="46"/>
  <c r="AT564" i="46"/>
  <c r="AT565" i="46"/>
  <c r="AT566" i="46"/>
  <c r="AT567" i="46"/>
  <c r="AT568" i="46"/>
  <c r="AT569" i="46"/>
  <c r="AT570" i="46"/>
  <c r="AT571" i="46"/>
  <c r="AT572" i="46"/>
  <c r="AT573" i="46"/>
  <c r="AT574" i="46"/>
  <c r="AT575" i="46"/>
  <c r="AT576" i="46"/>
  <c r="AT577" i="46"/>
  <c r="AT578" i="46"/>
  <c r="AT579" i="46"/>
  <c r="AT580" i="46"/>
  <c r="AT581" i="46"/>
  <c r="AT582" i="46"/>
  <c r="AT583" i="46"/>
  <c r="AT584" i="46"/>
  <c r="AT585" i="46"/>
  <c r="AT586" i="46"/>
  <c r="AT587" i="46"/>
  <c r="AT588" i="46"/>
  <c r="AT589" i="46"/>
  <c r="AT590" i="46"/>
  <c r="AT591" i="46"/>
  <c r="AT592" i="46"/>
  <c r="AT593" i="46"/>
  <c r="AT594" i="46"/>
  <c r="AT595" i="46"/>
  <c r="AT596" i="46"/>
  <c r="AT597" i="46"/>
  <c r="AT598" i="46"/>
  <c r="AT599" i="46"/>
  <c r="AT600" i="46"/>
  <c r="AT601" i="46"/>
  <c r="AT602" i="46"/>
  <c r="AT603" i="46"/>
  <c r="AT604" i="46"/>
  <c r="AT605" i="46"/>
  <c r="AT606" i="46"/>
  <c r="AT607" i="46"/>
  <c r="AT608" i="46"/>
  <c r="AT609" i="46"/>
  <c r="AT610" i="46"/>
  <c r="AT611" i="46"/>
  <c r="AT612" i="46"/>
  <c r="AT613" i="46"/>
  <c r="AT614" i="46"/>
  <c r="AT615" i="46"/>
  <c r="AT616" i="46"/>
  <c r="AT617" i="46"/>
  <c r="AT618" i="46"/>
  <c r="AT619" i="46"/>
  <c r="AT620" i="46"/>
  <c r="AT621" i="46"/>
  <c r="AT622" i="46"/>
  <c r="AT623" i="46"/>
  <c r="AT624" i="46"/>
  <c r="AT625" i="46"/>
  <c r="AT626" i="46"/>
  <c r="AT627" i="46"/>
  <c r="AT628" i="46"/>
  <c r="AT629" i="46"/>
  <c r="AT630" i="46"/>
  <c r="AT631" i="46"/>
  <c r="AT632" i="46"/>
  <c r="AT633" i="46"/>
  <c r="AT634" i="46"/>
  <c r="AT635" i="46"/>
  <c r="AT636" i="46"/>
  <c r="AT637" i="46"/>
  <c r="AT638" i="46"/>
  <c r="AT639" i="46"/>
  <c r="AT640" i="46"/>
  <c r="AT641" i="46"/>
  <c r="AT642" i="46"/>
  <c r="AT643" i="46"/>
  <c r="AT644" i="46"/>
  <c r="AT645" i="46"/>
  <c r="AT646" i="46"/>
  <c r="AT647" i="46"/>
  <c r="AT648" i="46"/>
  <c r="AT649" i="46"/>
  <c r="AT650" i="46"/>
  <c r="AT651" i="46"/>
  <c r="AT652" i="46"/>
  <c r="AT653" i="46"/>
  <c r="AT654" i="46"/>
  <c r="AT655" i="46"/>
  <c r="AT656" i="46"/>
  <c r="AT657" i="46"/>
  <c r="AT658" i="46"/>
  <c r="AT659" i="46"/>
  <c r="AT660" i="46"/>
  <c r="AT661" i="46"/>
  <c r="AT662" i="46"/>
  <c r="AT663" i="46"/>
  <c r="AT664" i="46"/>
  <c r="AT665" i="46"/>
  <c r="AT666" i="46"/>
  <c r="AT667" i="46"/>
  <c r="AT668" i="46"/>
  <c r="AT669" i="46"/>
  <c r="AT670" i="46"/>
  <c r="AT671" i="46"/>
  <c r="AT672" i="46"/>
  <c r="AT673" i="46"/>
  <c r="AT674" i="46"/>
  <c r="AT675" i="46"/>
  <c r="AT676" i="46"/>
  <c r="AT677" i="46"/>
  <c r="AT678" i="46"/>
  <c r="AT679" i="46"/>
  <c r="AT680" i="46"/>
  <c r="AT681" i="46"/>
  <c r="AT682" i="46"/>
  <c r="AT683" i="46"/>
  <c r="AT684" i="46"/>
  <c r="AT685" i="46"/>
  <c r="AT686" i="46"/>
  <c r="AT687" i="46"/>
  <c r="AT688" i="46"/>
  <c r="AT689" i="46"/>
  <c r="AT690" i="46"/>
  <c r="AT691" i="46"/>
  <c r="AT692" i="46"/>
  <c r="AT693" i="46"/>
  <c r="AT694" i="46"/>
  <c r="AT695" i="46"/>
  <c r="AT696" i="46"/>
  <c r="AT697" i="46"/>
  <c r="AT698" i="46"/>
  <c r="AT699" i="46"/>
  <c r="AT700" i="46"/>
  <c r="AT701" i="46"/>
  <c r="AT702" i="46"/>
  <c r="AT703" i="46"/>
  <c r="AT704" i="46"/>
  <c r="AT705" i="46"/>
  <c r="AT706" i="46"/>
  <c r="AT707" i="46"/>
  <c r="AT708" i="46"/>
  <c r="AT709" i="46"/>
  <c r="AT710" i="46"/>
  <c r="AT711" i="46"/>
  <c r="AT712" i="46"/>
  <c r="AT713" i="46"/>
  <c r="AT714" i="46"/>
  <c r="AT715" i="46"/>
  <c r="AT716" i="46"/>
  <c r="AT717" i="46"/>
  <c r="AT718" i="46"/>
  <c r="AT719" i="46"/>
  <c r="AT720" i="46"/>
  <c r="AT721" i="46"/>
  <c r="AT722" i="46"/>
  <c r="AT723" i="46"/>
  <c r="AT724" i="46"/>
  <c r="AT725" i="46"/>
  <c r="AT726" i="46"/>
  <c r="AT727" i="46"/>
  <c r="AT728" i="46"/>
  <c r="AT729" i="46"/>
  <c r="AT730" i="46"/>
  <c r="AT731" i="46"/>
  <c r="AT732" i="46"/>
  <c r="AT733" i="46"/>
  <c r="AT734" i="46"/>
  <c r="AT735" i="46"/>
  <c r="AT736" i="46"/>
  <c r="AT737" i="46"/>
  <c r="AT738" i="46"/>
  <c r="AT739" i="46"/>
  <c r="AT740" i="46"/>
  <c r="AT741" i="46"/>
  <c r="AT742" i="46"/>
  <c r="AT743" i="46"/>
  <c r="AT744" i="46"/>
  <c r="AT745" i="46"/>
  <c r="AT746" i="46"/>
  <c r="AT747" i="46"/>
  <c r="AT748" i="46"/>
  <c r="AT749" i="46"/>
  <c r="AT750" i="46"/>
  <c r="AT751" i="46"/>
  <c r="AT752" i="46"/>
  <c r="AT753" i="46"/>
  <c r="AT754" i="46"/>
  <c r="AT755" i="46"/>
  <c r="AT756" i="46"/>
  <c r="AT757" i="46"/>
  <c r="AT758" i="46"/>
  <c r="AT759" i="46"/>
  <c r="AT760" i="46"/>
  <c r="AT761" i="46"/>
  <c r="AT762" i="46"/>
  <c r="AT763" i="46"/>
  <c r="AT764" i="46"/>
  <c r="AT765" i="46"/>
  <c r="AT766" i="46"/>
  <c r="AT767" i="46"/>
  <c r="AT768" i="46"/>
  <c r="AT769" i="46"/>
  <c r="AT770" i="46"/>
  <c r="AT771" i="46"/>
  <c r="AT772" i="46"/>
  <c r="AT773" i="46"/>
  <c r="AT774" i="46"/>
  <c r="AT775" i="46"/>
  <c r="AT776" i="46"/>
  <c r="AT777" i="46"/>
  <c r="AT778" i="46"/>
  <c r="AT779" i="46"/>
  <c r="AT780" i="46"/>
  <c r="AT781" i="46"/>
  <c r="AT782" i="46"/>
  <c r="AT783" i="46"/>
  <c r="AT784" i="46"/>
  <c r="AT785" i="46"/>
  <c r="AT786" i="46"/>
  <c r="AT787" i="46"/>
  <c r="AT788" i="46"/>
  <c r="AT789" i="46"/>
  <c r="AT790" i="46"/>
  <c r="AT791" i="46"/>
  <c r="AT792" i="46"/>
  <c r="AT793" i="46"/>
  <c r="AT794" i="46"/>
  <c r="AT795" i="46"/>
  <c r="AT796" i="46"/>
  <c r="AT797" i="46"/>
  <c r="AT798" i="46"/>
  <c r="AT799" i="46"/>
  <c r="AT800" i="46"/>
  <c r="AT801" i="46"/>
  <c r="AT802" i="46"/>
  <c r="AT803" i="46"/>
  <c r="AT804" i="46"/>
  <c r="AT805" i="46"/>
  <c r="AT806" i="46"/>
  <c r="AT807" i="46"/>
  <c r="AT808" i="46"/>
  <c r="AT809" i="46"/>
  <c r="AT810" i="46"/>
  <c r="AT811" i="46"/>
  <c r="AT812" i="46"/>
  <c r="AT813" i="46"/>
  <c r="AT814" i="46"/>
  <c r="AT815" i="46"/>
  <c r="AT816" i="46"/>
  <c r="AT817" i="46"/>
  <c r="AT818" i="46"/>
  <c r="AT819" i="46"/>
  <c r="AT820" i="46"/>
  <c r="AT821" i="46"/>
  <c r="AT822" i="46"/>
  <c r="AT823" i="46"/>
  <c r="AT824" i="46"/>
  <c r="AT825" i="46"/>
  <c r="AT826" i="46"/>
  <c r="AT827" i="46"/>
  <c r="AT828" i="46"/>
  <c r="AT829" i="46"/>
  <c r="AT830" i="46"/>
  <c r="AT831" i="46"/>
  <c r="AT832" i="46"/>
  <c r="AT833" i="46"/>
  <c r="AT834" i="46"/>
  <c r="AT835" i="46"/>
  <c r="AT836" i="46"/>
  <c r="AT837" i="46"/>
  <c r="AT838" i="46"/>
  <c r="AT839" i="46"/>
  <c r="AT840" i="46"/>
  <c r="AT841" i="46"/>
  <c r="AT842" i="46"/>
  <c r="AT843" i="46"/>
  <c r="AT844" i="46"/>
  <c r="AT845" i="46"/>
  <c r="AT846" i="46"/>
  <c r="AT847" i="46"/>
  <c r="AT848" i="46"/>
  <c r="AT849" i="46"/>
  <c r="AT850" i="46"/>
  <c r="AT851" i="46"/>
  <c r="AT852" i="46"/>
  <c r="AT853" i="46"/>
  <c r="AT854" i="46"/>
  <c r="AT855" i="46"/>
  <c r="AT856" i="46"/>
  <c r="AT857" i="46"/>
  <c r="AT858" i="46"/>
  <c r="AT859" i="46"/>
  <c r="AT860" i="46"/>
  <c r="AT861" i="46"/>
  <c r="AT862" i="46"/>
  <c r="AT863" i="46"/>
  <c r="AT864" i="46"/>
  <c r="AT865" i="46"/>
  <c r="AT866" i="46"/>
  <c r="AT867" i="46"/>
  <c r="AT868" i="46"/>
  <c r="AT869" i="46"/>
  <c r="AT870" i="46"/>
  <c r="AT871" i="46"/>
  <c r="AT872" i="46"/>
  <c r="AT873" i="46"/>
  <c r="AT874" i="46"/>
  <c r="AT875" i="46"/>
  <c r="AT876" i="46"/>
  <c r="AT877" i="46"/>
  <c r="AT878" i="46"/>
  <c r="AT879" i="46"/>
  <c r="AT880" i="46"/>
  <c r="AT881" i="46"/>
  <c r="AT882" i="46"/>
  <c r="AT883" i="46"/>
  <c r="AT884" i="46"/>
  <c r="AT885" i="46"/>
  <c r="AT886" i="46"/>
  <c r="AT887" i="46"/>
  <c r="AT888" i="46"/>
  <c r="AT889" i="46"/>
  <c r="AT890" i="46"/>
  <c r="AT891" i="46"/>
  <c r="AT892" i="46"/>
  <c r="AT893" i="46"/>
  <c r="AT894" i="46"/>
  <c r="AT895" i="46"/>
  <c r="AT896" i="46"/>
  <c r="AT897" i="46"/>
  <c r="AT898" i="46"/>
  <c r="AT899" i="46"/>
  <c r="AT900" i="46"/>
  <c r="AT901" i="46"/>
  <c r="AT902" i="46"/>
  <c r="AT903" i="46"/>
  <c r="AT904" i="46"/>
  <c r="AT905" i="46"/>
  <c r="AT906" i="46"/>
  <c r="AT907" i="46"/>
  <c r="AT908" i="46"/>
  <c r="AT909" i="46"/>
  <c r="AT910" i="46"/>
  <c r="AT911" i="46"/>
  <c r="AT912" i="46"/>
  <c r="AT913" i="46"/>
  <c r="AT914" i="46"/>
  <c r="AT915" i="46"/>
  <c r="AT916" i="46"/>
  <c r="AT917" i="46"/>
  <c r="AT918" i="46"/>
  <c r="AT919" i="46"/>
  <c r="AT920" i="46"/>
  <c r="AT921" i="46"/>
  <c r="AT922" i="46"/>
  <c r="AT923" i="46"/>
  <c r="AT924" i="46"/>
  <c r="AT925" i="46"/>
  <c r="AT926" i="46"/>
  <c r="AT927" i="46"/>
  <c r="AT928" i="46"/>
  <c r="AT929" i="46"/>
  <c r="AT930" i="46"/>
  <c r="AT931" i="46"/>
  <c r="AT932" i="46"/>
  <c r="AT933" i="46"/>
  <c r="AT934" i="46"/>
  <c r="AT935" i="46"/>
  <c r="AT936" i="46"/>
  <c r="AT937" i="46"/>
  <c r="AT938" i="46"/>
  <c r="AT939" i="46"/>
  <c r="AT940" i="46"/>
  <c r="AT941" i="46"/>
  <c r="AT942" i="46"/>
  <c r="AT943" i="46"/>
  <c r="AT944" i="46"/>
  <c r="AT945" i="46"/>
  <c r="AT946" i="46"/>
  <c r="AT947" i="46"/>
  <c r="AT948" i="46"/>
  <c r="AT949" i="46"/>
  <c r="AT950" i="46"/>
  <c r="AT951" i="46"/>
  <c r="AT952" i="46"/>
  <c r="AT953" i="46"/>
  <c r="AT954" i="46"/>
  <c r="AT955" i="46"/>
  <c r="AT956" i="46"/>
  <c r="AT957" i="46"/>
  <c r="AT958" i="46"/>
  <c r="AT959" i="46"/>
  <c r="AT960" i="46"/>
  <c r="AT961" i="46"/>
  <c r="AT962" i="46"/>
  <c r="AT963" i="46"/>
  <c r="AT964" i="46"/>
  <c r="AT965" i="46"/>
  <c r="AT966" i="46"/>
  <c r="AT967" i="46"/>
  <c r="AT968" i="46"/>
  <c r="AT969" i="46"/>
  <c r="AT970" i="46"/>
  <c r="AT971" i="46"/>
  <c r="AT972" i="46"/>
  <c r="AT973" i="46"/>
  <c r="AT974" i="46"/>
  <c r="AT975" i="46"/>
  <c r="AT976" i="46"/>
  <c r="AT977" i="46"/>
  <c r="AT978" i="46"/>
  <c r="AT979" i="46"/>
  <c r="AT980" i="46"/>
  <c r="AT981" i="46"/>
  <c r="AT982" i="46"/>
  <c r="AT983" i="46"/>
  <c r="AT984" i="46"/>
  <c r="AT985" i="46"/>
  <c r="AT986" i="46"/>
  <c r="AT987" i="46"/>
  <c r="AT988" i="46"/>
  <c r="AT989" i="46"/>
  <c r="AT990" i="46"/>
  <c r="AT991" i="46"/>
  <c r="AT992" i="46"/>
  <c r="AT993" i="46"/>
  <c r="AT994" i="46"/>
  <c r="AT995" i="46"/>
  <c r="AT996" i="46"/>
  <c r="AT997" i="46"/>
  <c r="AT998" i="46"/>
  <c r="AT999" i="46"/>
  <c r="AT1000" i="46"/>
  <c r="AT1001" i="46"/>
  <c r="AT1002" i="46"/>
  <c r="AT1003" i="46"/>
  <c r="AT1004" i="46"/>
  <c r="AT1005" i="46"/>
  <c r="AT1006" i="46"/>
  <c r="AT1007" i="46"/>
  <c r="AT1008" i="46"/>
  <c r="AT1009" i="46"/>
  <c r="AT1010" i="46"/>
  <c r="AT1011" i="46"/>
  <c r="AT1012" i="46"/>
  <c r="AT1013" i="46"/>
  <c r="AT1014" i="46"/>
  <c r="AT1015" i="46"/>
  <c r="AT1016" i="46"/>
  <c r="AT1017" i="46"/>
  <c r="AT1018" i="46"/>
  <c r="AT1019" i="46"/>
  <c r="AT1020" i="46"/>
  <c r="AT1021" i="46"/>
  <c r="AT1022" i="46"/>
  <c r="AT1023" i="46"/>
  <c r="AT1024" i="46"/>
  <c r="AT1025" i="46"/>
  <c r="AT1026" i="46"/>
  <c r="AT1027" i="46"/>
  <c r="AT1028" i="46"/>
  <c r="AT1029" i="46"/>
  <c r="AT1030" i="46"/>
  <c r="AT1031" i="46"/>
  <c r="AT1032" i="46"/>
  <c r="AT1033" i="46"/>
  <c r="AT1034" i="46"/>
  <c r="AT1035" i="46"/>
  <c r="AT1036" i="46"/>
  <c r="AT1037" i="46"/>
  <c r="AT1038" i="46"/>
  <c r="AT1039" i="46"/>
  <c r="AT1040" i="46"/>
  <c r="AT1041" i="46"/>
  <c r="AT1042" i="46"/>
  <c r="AT1043" i="46"/>
  <c r="AT1044" i="46"/>
  <c r="AT1045" i="46"/>
  <c r="AT1046" i="46"/>
  <c r="AT1047" i="46"/>
  <c r="AT1048" i="46"/>
  <c r="AT1049" i="46"/>
  <c r="AT1050" i="46"/>
  <c r="AT1051" i="46"/>
  <c r="AT1052" i="46"/>
  <c r="AT1053" i="46"/>
  <c r="AT1054" i="46"/>
  <c r="AT1055" i="46"/>
  <c r="AT1056" i="46"/>
  <c r="AT1057" i="46"/>
  <c r="AT1058" i="46"/>
  <c r="AT1059" i="46"/>
  <c r="AT1060" i="46"/>
  <c r="AT1061" i="46"/>
  <c r="AT1062" i="46"/>
  <c r="AT1063" i="46"/>
  <c r="AT1064" i="46"/>
  <c r="AT1065" i="46"/>
  <c r="AT1066" i="46"/>
  <c r="AT1067" i="46"/>
  <c r="AT1068" i="46"/>
  <c r="AT1069" i="46"/>
  <c r="AT1070" i="46"/>
  <c r="AT1071" i="46"/>
  <c r="AT1072" i="46"/>
  <c r="AT1073" i="46"/>
  <c r="AT1074" i="46"/>
  <c r="AT1075" i="46"/>
  <c r="AT1076" i="46"/>
  <c r="AT1077" i="46"/>
  <c r="AT1078" i="46"/>
  <c r="AT1079" i="46"/>
  <c r="AT1080" i="46"/>
  <c r="AT1081" i="46"/>
  <c r="AT1082" i="46"/>
  <c r="AT1083" i="46"/>
  <c r="AT1084" i="46"/>
  <c r="AT1085" i="46"/>
  <c r="AT1086" i="46"/>
  <c r="AT1087" i="46"/>
  <c r="AT1088" i="46"/>
  <c r="AT1089" i="46"/>
  <c r="AT1090" i="46"/>
  <c r="AT1091" i="46"/>
  <c r="AT1092" i="46"/>
  <c r="AT1093" i="46"/>
  <c r="AT1094" i="46"/>
  <c r="AT1095" i="46"/>
  <c r="AT1096" i="46"/>
  <c r="AT1097" i="46"/>
  <c r="AT1098" i="46"/>
  <c r="AT1099" i="46"/>
  <c r="AT1100" i="46"/>
  <c r="AT1101" i="46"/>
  <c r="AT1102" i="46"/>
  <c r="AT1103" i="46"/>
  <c r="AT1104" i="46"/>
  <c r="AT1105" i="46"/>
  <c r="AT1106" i="46"/>
  <c r="AT1107" i="46"/>
  <c r="AT1108" i="46"/>
  <c r="AT1109" i="46"/>
  <c r="AT1110" i="46"/>
  <c r="AT1111" i="46"/>
  <c r="AT1112" i="46"/>
  <c r="AT1113" i="46"/>
  <c r="AT1114" i="46"/>
  <c r="AT1115" i="46"/>
  <c r="AT1116" i="46"/>
  <c r="AT1117" i="46"/>
  <c r="AT1118" i="46"/>
  <c r="AT1119" i="46"/>
  <c r="AT1120" i="46"/>
  <c r="AT1121" i="46"/>
  <c r="AT1122" i="46"/>
  <c r="AT1123" i="46"/>
  <c r="AT1124" i="46"/>
  <c r="AT1125" i="46"/>
  <c r="AT1126" i="46"/>
  <c r="AT1127" i="46"/>
  <c r="AT1128" i="46"/>
  <c r="AT1129" i="46"/>
  <c r="AT1130" i="46"/>
  <c r="AT1131" i="46"/>
  <c r="AT1132" i="46"/>
  <c r="AT1133" i="46"/>
  <c r="AT1134" i="46"/>
  <c r="AT1135" i="46"/>
  <c r="AT1136" i="46"/>
  <c r="AT1137" i="46"/>
  <c r="AT1138" i="46"/>
  <c r="AT1139" i="46"/>
  <c r="AT1140" i="46"/>
  <c r="AT1141" i="46"/>
  <c r="AT1142" i="46"/>
  <c r="AT1143" i="46"/>
  <c r="AT1144" i="46"/>
  <c r="AT1145" i="46"/>
  <c r="AT1146" i="46"/>
  <c r="AT1147" i="46"/>
  <c r="AT1148" i="46"/>
  <c r="AT1149" i="46"/>
  <c r="AT1150" i="46"/>
  <c r="AT1151" i="46"/>
  <c r="AT1152" i="46"/>
  <c r="AT1153" i="46"/>
  <c r="AT1154" i="46"/>
  <c r="AT1155" i="46"/>
  <c r="AT1156" i="46"/>
  <c r="AT1157" i="46"/>
  <c r="AT1158" i="46"/>
  <c r="AT1159" i="46"/>
  <c r="AT1160" i="46"/>
  <c r="AT1161" i="46"/>
  <c r="AT1162" i="46"/>
  <c r="AT1163" i="46"/>
  <c r="AT1164" i="46"/>
  <c r="AT1165" i="46"/>
  <c r="AT1166" i="46"/>
  <c r="AT1167" i="46"/>
  <c r="AT1168" i="46"/>
  <c r="AT1169" i="46"/>
  <c r="AT1170" i="46"/>
  <c r="AT1171" i="46"/>
  <c r="AT1172" i="46"/>
  <c r="AQ13" i="46"/>
  <c r="AQ14" i="46"/>
  <c r="CE11" i="47" s="1" a="1"/>
  <c r="CE11" i="47" s="1"/>
  <c r="AQ15" i="46"/>
  <c r="AQ16" i="46"/>
  <c r="AQ17" i="46"/>
  <c r="CE12" i="47" s="1" a="1"/>
  <c r="CE12" i="47" s="1"/>
  <c r="AQ18" i="46"/>
  <c r="AQ19" i="46"/>
  <c r="AQ20" i="46"/>
  <c r="AQ21" i="46"/>
  <c r="AQ22" i="46"/>
  <c r="AQ23" i="46"/>
  <c r="AQ24" i="46"/>
  <c r="AQ25" i="46"/>
  <c r="AQ26" i="46"/>
  <c r="AQ27" i="46"/>
  <c r="AQ28" i="46"/>
  <c r="AQ29" i="46"/>
  <c r="AQ30" i="46"/>
  <c r="AQ31" i="46"/>
  <c r="AQ32" i="46"/>
  <c r="AQ33" i="46"/>
  <c r="AQ34" i="46"/>
  <c r="AQ35" i="46"/>
  <c r="AQ36" i="46"/>
  <c r="AQ37" i="46"/>
  <c r="AQ38" i="46"/>
  <c r="AQ39" i="46"/>
  <c r="AQ40" i="46"/>
  <c r="AQ41" i="46"/>
  <c r="AQ42" i="46"/>
  <c r="AQ43" i="46"/>
  <c r="AQ44" i="46"/>
  <c r="AQ45" i="46"/>
  <c r="AQ46" i="46"/>
  <c r="AQ47" i="46"/>
  <c r="AQ48" i="46"/>
  <c r="AQ49" i="46"/>
  <c r="AQ50" i="46"/>
  <c r="AQ51" i="46"/>
  <c r="AQ52" i="46"/>
  <c r="AQ53" i="46"/>
  <c r="AQ54" i="46"/>
  <c r="AQ55" i="46"/>
  <c r="AQ56" i="46"/>
  <c r="AQ57" i="46"/>
  <c r="AQ58" i="46"/>
  <c r="AQ59" i="46"/>
  <c r="AQ60" i="46"/>
  <c r="AQ61" i="46"/>
  <c r="AQ62" i="46"/>
  <c r="AQ63" i="46"/>
  <c r="AQ64" i="46"/>
  <c r="AQ65" i="46"/>
  <c r="AQ66" i="46"/>
  <c r="AQ67" i="46"/>
  <c r="AQ68" i="46"/>
  <c r="AQ69" i="46"/>
  <c r="AQ70" i="46"/>
  <c r="AQ71" i="46"/>
  <c r="AQ72" i="46"/>
  <c r="AQ73" i="46"/>
  <c r="AQ74" i="46"/>
  <c r="AQ75" i="46"/>
  <c r="AQ76" i="46"/>
  <c r="AQ77" i="46"/>
  <c r="AQ78" i="46"/>
  <c r="AQ79" i="46"/>
  <c r="AQ80" i="46"/>
  <c r="AQ81" i="46"/>
  <c r="AQ82" i="46"/>
  <c r="AQ83" i="46"/>
  <c r="AQ84" i="46"/>
  <c r="AQ85" i="46"/>
  <c r="AQ86" i="46"/>
  <c r="AQ87" i="46"/>
  <c r="AQ88" i="46"/>
  <c r="AQ89" i="46"/>
  <c r="AQ90" i="46"/>
  <c r="AQ91" i="46"/>
  <c r="AQ92" i="46"/>
  <c r="AQ93" i="46"/>
  <c r="AQ94" i="46"/>
  <c r="AQ95" i="46"/>
  <c r="AQ96" i="46"/>
  <c r="AQ97" i="46"/>
  <c r="AQ98" i="46"/>
  <c r="AQ99" i="46"/>
  <c r="AQ100" i="46"/>
  <c r="AQ101" i="46"/>
  <c r="AQ102" i="46"/>
  <c r="AQ103" i="46"/>
  <c r="AQ104" i="46"/>
  <c r="AQ105" i="46"/>
  <c r="AQ106" i="46"/>
  <c r="AQ107" i="46"/>
  <c r="AQ108" i="46"/>
  <c r="AQ109" i="46"/>
  <c r="AQ110" i="46"/>
  <c r="AQ111" i="46"/>
  <c r="AQ112" i="46"/>
  <c r="AQ113" i="46"/>
  <c r="AQ114" i="46"/>
  <c r="AQ115" i="46"/>
  <c r="AQ116" i="46"/>
  <c r="AQ117" i="46"/>
  <c r="AQ118" i="46"/>
  <c r="AQ119" i="46"/>
  <c r="AQ120" i="46"/>
  <c r="AQ121" i="46"/>
  <c r="AQ122" i="46"/>
  <c r="AQ123" i="46"/>
  <c r="AQ124" i="46"/>
  <c r="AQ125" i="46"/>
  <c r="AQ126" i="46"/>
  <c r="AQ127" i="46"/>
  <c r="AQ128" i="46"/>
  <c r="AQ129" i="46"/>
  <c r="AQ130" i="46"/>
  <c r="AQ131" i="46"/>
  <c r="AQ132" i="46"/>
  <c r="AQ133" i="46"/>
  <c r="AQ134" i="46"/>
  <c r="AQ135" i="46"/>
  <c r="AQ136" i="46"/>
  <c r="AQ137" i="46"/>
  <c r="AQ138" i="46"/>
  <c r="AQ139" i="46"/>
  <c r="AQ140" i="46"/>
  <c r="AQ141" i="46"/>
  <c r="AQ142" i="46"/>
  <c r="AQ143" i="46"/>
  <c r="AQ144" i="46"/>
  <c r="AQ145" i="46"/>
  <c r="AQ146" i="46"/>
  <c r="AQ147" i="46"/>
  <c r="AQ148" i="46"/>
  <c r="AQ149" i="46"/>
  <c r="AQ150" i="46"/>
  <c r="AQ151" i="46"/>
  <c r="AQ152" i="46"/>
  <c r="AQ153" i="46"/>
  <c r="AQ154" i="46"/>
  <c r="AQ155" i="46"/>
  <c r="AQ156" i="46"/>
  <c r="AQ157" i="46"/>
  <c r="AQ158" i="46"/>
  <c r="AQ159" i="46"/>
  <c r="AQ160" i="46"/>
  <c r="AQ161" i="46"/>
  <c r="AQ162" i="46"/>
  <c r="AQ163" i="46"/>
  <c r="AQ164" i="46"/>
  <c r="AQ165" i="46"/>
  <c r="AQ166" i="46"/>
  <c r="AQ167" i="46"/>
  <c r="AQ168" i="46"/>
  <c r="AQ169" i="46"/>
  <c r="AQ170" i="46"/>
  <c r="AQ171" i="46"/>
  <c r="AQ172" i="46"/>
  <c r="AQ173" i="46"/>
  <c r="AQ174" i="46"/>
  <c r="AQ175" i="46"/>
  <c r="AQ176" i="46"/>
  <c r="AQ177" i="46"/>
  <c r="AQ178" i="46"/>
  <c r="AQ179" i="46"/>
  <c r="AQ180" i="46"/>
  <c r="AQ181" i="46"/>
  <c r="AQ182" i="46"/>
  <c r="AQ183" i="46"/>
  <c r="AQ184" i="46"/>
  <c r="AQ185" i="46"/>
  <c r="AQ186" i="46"/>
  <c r="AQ187" i="46"/>
  <c r="AQ188" i="46"/>
  <c r="AQ189" i="46"/>
  <c r="AQ190" i="46"/>
  <c r="AQ191" i="46"/>
  <c r="AQ192" i="46"/>
  <c r="AQ193" i="46"/>
  <c r="AQ194" i="46"/>
  <c r="AQ195" i="46"/>
  <c r="AQ196" i="46"/>
  <c r="AQ197" i="46"/>
  <c r="AQ198" i="46"/>
  <c r="AQ199" i="46"/>
  <c r="AQ200" i="46"/>
  <c r="AQ201" i="46"/>
  <c r="AQ202" i="46"/>
  <c r="AQ203" i="46"/>
  <c r="AQ204" i="46"/>
  <c r="AQ205" i="46"/>
  <c r="AQ206" i="46"/>
  <c r="AQ207" i="46"/>
  <c r="AQ208" i="46"/>
  <c r="AQ209" i="46"/>
  <c r="AQ210" i="46"/>
  <c r="AQ211" i="46"/>
  <c r="AQ212" i="46"/>
  <c r="AQ213" i="46"/>
  <c r="AQ214" i="46"/>
  <c r="AQ215" i="46"/>
  <c r="AQ216" i="46"/>
  <c r="AQ217" i="46"/>
  <c r="AQ218" i="46"/>
  <c r="AQ219" i="46"/>
  <c r="AQ220" i="46"/>
  <c r="AQ221" i="46"/>
  <c r="AQ222" i="46"/>
  <c r="AQ223" i="46"/>
  <c r="AQ224" i="46"/>
  <c r="AQ225" i="46"/>
  <c r="AQ226" i="46"/>
  <c r="AQ227" i="46"/>
  <c r="AQ228" i="46"/>
  <c r="AQ229" i="46"/>
  <c r="AQ230" i="46"/>
  <c r="AQ231" i="46"/>
  <c r="AQ232" i="46"/>
  <c r="AQ233" i="46"/>
  <c r="AQ234" i="46"/>
  <c r="AQ235" i="46"/>
  <c r="AQ236" i="46"/>
  <c r="AQ237" i="46"/>
  <c r="AQ238" i="46"/>
  <c r="AQ239" i="46"/>
  <c r="AQ240" i="46"/>
  <c r="AQ241" i="46"/>
  <c r="AQ242" i="46"/>
  <c r="AQ243" i="46"/>
  <c r="AQ244" i="46"/>
  <c r="AQ245" i="46"/>
  <c r="AQ246" i="46"/>
  <c r="AQ247" i="46"/>
  <c r="AQ248" i="46"/>
  <c r="AQ249" i="46"/>
  <c r="AQ250" i="46"/>
  <c r="AQ251" i="46"/>
  <c r="AQ252" i="46"/>
  <c r="AQ253" i="46"/>
  <c r="AQ254" i="46"/>
  <c r="AQ255" i="46"/>
  <c r="AQ256" i="46"/>
  <c r="AQ257" i="46"/>
  <c r="AQ258" i="46"/>
  <c r="AQ259" i="46"/>
  <c r="AQ260" i="46"/>
  <c r="AQ261" i="46"/>
  <c r="AQ262" i="46"/>
  <c r="AQ263" i="46"/>
  <c r="AQ264" i="46"/>
  <c r="AQ265" i="46"/>
  <c r="AQ266" i="46"/>
  <c r="AQ267" i="46"/>
  <c r="AQ268" i="46"/>
  <c r="AQ269" i="46"/>
  <c r="AQ270" i="46"/>
  <c r="AQ271" i="46"/>
  <c r="AQ272" i="46"/>
  <c r="AQ273" i="46"/>
  <c r="AQ274" i="46"/>
  <c r="AQ275" i="46"/>
  <c r="AQ276" i="46"/>
  <c r="AQ277" i="46"/>
  <c r="AQ278" i="46"/>
  <c r="AQ279" i="46"/>
  <c r="AQ280" i="46"/>
  <c r="AQ281" i="46"/>
  <c r="AQ282" i="46"/>
  <c r="AQ283" i="46"/>
  <c r="AQ284" i="46"/>
  <c r="AQ285" i="46"/>
  <c r="AQ286" i="46"/>
  <c r="AQ287" i="46"/>
  <c r="AQ288" i="46"/>
  <c r="AQ289" i="46"/>
  <c r="AQ290" i="46"/>
  <c r="AQ291" i="46"/>
  <c r="AQ292" i="46"/>
  <c r="AQ293" i="46"/>
  <c r="AQ294" i="46"/>
  <c r="AQ295" i="46"/>
  <c r="AQ296" i="46"/>
  <c r="AQ297" i="46"/>
  <c r="AQ298" i="46"/>
  <c r="AQ299" i="46"/>
  <c r="AQ300" i="46"/>
  <c r="AQ301" i="46"/>
  <c r="AQ302" i="46"/>
  <c r="AQ303" i="46"/>
  <c r="AQ304" i="46"/>
  <c r="AQ305" i="46"/>
  <c r="AQ306" i="46"/>
  <c r="AQ307" i="46"/>
  <c r="AQ308" i="46"/>
  <c r="AQ309" i="46"/>
  <c r="AQ310" i="46"/>
  <c r="AQ311" i="46"/>
  <c r="AQ312" i="46"/>
  <c r="AQ313" i="46"/>
  <c r="AQ314" i="46"/>
  <c r="AQ315" i="46"/>
  <c r="AQ316" i="46"/>
  <c r="AQ317" i="46"/>
  <c r="AQ318" i="46"/>
  <c r="AQ319" i="46"/>
  <c r="AQ320" i="46"/>
  <c r="AQ321" i="46"/>
  <c r="AQ322" i="46"/>
  <c r="AQ323" i="46"/>
  <c r="AQ324" i="46"/>
  <c r="AQ325" i="46"/>
  <c r="AQ326" i="46"/>
  <c r="AQ327" i="46"/>
  <c r="AQ328" i="46"/>
  <c r="AQ329" i="46"/>
  <c r="AQ330" i="46"/>
  <c r="AQ331" i="46"/>
  <c r="AQ332" i="46"/>
  <c r="AQ333" i="46"/>
  <c r="AQ334" i="46"/>
  <c r="AQ335" i="46"/>
  <c r="AQ336" i="46"/>
  <c r="AQ337" i="46"/>
  <c r="AQ338" i="46"/>
  <c r="AQ339" i="46"/>
  <c r="AQ340" i="46"/>
  <c r="AQ341" i="46"/>
  <c r="AQ342" i="46"/>
  <c r="AQ343" i="46"/>
  <c r="AQ344" i="46"/>
  <c r="AQ345" i="46"/>
  <c r="AQ346" i="46"/>
  <c r="AQ347" i="46"/>
  <c r="AQ348" i="46"/>
  <c r="AQ349" i="46"/>
  <c r="AQ350" i="46"/>
  <c r="AQ351" i="46"/>
  <c r="AQ352" i="46"/>
  <c r="AQ353" i="46"/>
  <c r="AQ354" i="46"/>
  <c r="AQ355" i="46"/>
  <c r="AQ356" i="46"/>
  <c r="AQ357" i="46"/>
  <c r="AQ358" i="46"/>
  <c r="AQ359" i="46"/>
  <c r="AQ360" i="46"/>
  <c r="AQ361" i="46"/>
  <c r="AQ362" i="46"/>
  <c r="AQ363" i="46"/>
  <c r="AQ364" i="46"/>
  <c r="AQ365" i="46"/>
  <c r="AQ366" i="46"/>
  <c r="AQ367" i="46"/>
  <c r="AQ368" i="46"/>
  <c r="AQ369" i="46"/>
  <c r="AQ370" i="46"/>
  <c r="AQ371" i="46"/>
  <c r="AQ372" i="46"/>
  <c r="AQ373" i="46"/>
  <c r="AQ374" i="46"/>
  <c r="AQ375" i="46"/>
  <c r="AQ376" i="46"/>
  <c r="AQ377" i="46"/>
  <c r="AQ378" i="46"/>
  <c r="AQ379" i="46"/>
  <c r="AQ380" i="46"/>
  <c r="AQ381" i="46"/>
  <c r="AQ382" i="46"/>
  <c r="AQ383" i="46"/>
  <c r="AQ384" i="46"/>
  <c r="AQ385" i="46"/>
  <c r="AQ386" i="46"/>
  <c r="AQ387" i="46"/>
  <c r="AQ388" i="46"/>
  <c r="AQ389" i="46"/>
  <c r="AQ390" i="46"/>
  <c r="AQ391" i="46"/>
  <c r="AQ392" i="46"/>
  <c r="AQ393" i="46"/>
  <c r="AQ394" i="46"/>
  <c r="AQ395" i="46"/>
  <c r="AQ396" i="46"/>
  <c r="AQ397" i="46"/>
  <c r="AQ398" i="46"/>
  <c r="AQ399" i="46"/>
  <c r="AQ400" i="46"/>
  <c r="AQ401" i="46"/>
  <c r="AQ402" i="46"/>
  <c r="AQ403" i="46"/>
  <c r="AQ404" i="46"/>
  <c r="AQ405" i="46"/>
  <c r="AQ406" i="46"/>
  <c r="AQ407" i="46"/>
  <c r="AQ408" i="46"/>
  <c r="AQ409" i="46"/>
  <c r="AQ410" i="46"/>
  <c r="AQ411" i="46"/>
  <c r="AQ412" i="46"/>
  <c r="AQ413" i="46"/>
  <c r="AQ414" i="46"/>
  <c r="AQ415" i="46"/>
  <c r="AQ416" i="46"/>
  <c r="AQ417" i="46"/>
  <c r="AQ418" i="46"/>
  <c r="AQ419" i="46"/>
  <c r="AQ420" i="46"/>
  <c r="AQ421" i="46"/>
  <c r="AQ422" i="46"/>
  <c r="AQ423" i="46"/>
  <c r="AQ424" i="46"/>
  <c r="AQ425" i="46"/>
  <c r="AQ426" i="46"/>
  <c r="AQ427" i="46"/>
  <c r="AQ428" i="46"/>
  <c r="AQ429" i="46"/>
  <c r="AQ430" i="46"/>
  <c r="AQ431" i="46"/>
  <c r="AQ432" i="46"/>
  <c r="AQ433" i="46"/>
  <c r="AQ434" i="46"/>
  <c r="AQ435" i="46"/>
  <c r="AQ436" i="46"/>
  <c r="AQ437" i="46"/>
  <c r="AQ438" i="46"/>
  <c r="AQ439" i="46"/>
  <c r="AQ440" i="46"/>
  <c r="AQ441" i="46"/>
  <c r="AQ442" i="46"/>
  <c r="AQ443" i="46"/>
  <c r="AQ444" i="46"/>
  <c r="AQ445" i="46"/>
  <c r="AQ446" i="46"/>
  <c r="AQ447" i="46"/>
  <c r="AQ448" i="46"/>
  <c r="AQ449" i="46"/>
  <c r="AQ450" i="46"/>
  <c r="AQ451" i="46"/>
  <c r="AQ452" i="46"/>
  <c r="AQ453" i="46"/>
  <c r="AQ454" i="46"/>
  <c r="AQ455" i="46"/>
  <c r="AQ456" i="46"/>
  <c r="AQ457" i="46"/>
  <c r="AQ458" i="46"/>
  <c r="AQ459" i="46"/>
  <c r="AQ460" i="46"/>
  <c r="AQ461" i="46"/>
  <c r="AQ462" i="46"/>
  <c r="AQ463" i="46"/>
  <c r="AQ464" i="46"/>
  <c r="AQ465" i="46"/>
  <c r="AQ466" i="46"/>
  <c r="AQ467" i="46"/>
  <c r="AQ468" i="46"/>
  <c r="AQ469" i="46"/>
  <c r="AQ470" i="46"/>
  <c r="AQ471" i="46"/>
  <c r="AQ472" i="46"/>
  <c r="AQ473" i="46"/>
  <c r="AQ474" i="46"/>
  <c r="AQ475" i="46"/>
  <c r="AQ476" i="46"/>
  <c r="AQ477" i="46"/>
  <c r="AQ478" i="46"/>
  <c r="AQ479" i="46"/>
  <c r="AQ480" i="46"/>
  <c r="AQ481" i="46"/>
  <c r="AQ482" i="46"/>
  <c r="AQ483" i="46"/>
  <c r="AQ484" i="46"/>
  <c r="AQ485" i="46"/>
  <c r="AQ486" i="46"/>
  <c r="AQ487" i="46"/>
  <c r="AQ488" i="46"/>
  <c r="AQ489" i="46"/>
  <c r="AQ490" i="46"/>
  <c r="AQ491" i="46"/>
  <c r="AQ492" i="46"/>
  <c r="AQ493" i="46"/>
  <c r="AQ494" i="46"/>
  <c r="AQ495" i="46"/>
  <c r="AQ496" i="46"/>
  <c r="AQ497" i="46"/>
  <c r="AQ498" i="46"/>
  <c r="AQ499" i="46"/>
  <c r="AQ500" i="46"/>
  <c r="AQ501" i="46"/>
  <c r="AQ502" i="46"/>
  <c r="AQ503" i="46"/>
  <c r="AQ504" i="46"/>
  <c r="AQ505" i="46"/>
  <c r="AQ506" i="46"/>
  <c r="AQ507" i="46"/>
  <c r="AQ508" i="46"/>
  <c r="AQ509" i="46"/>
  <c r="AQ510" i="46"/>
  <c r="AQ511" i="46"/>
  <c r="AQ512" i="46"/>
  <c r="AQ513" i="46"/>
  <c r="AQ514" i="46"/>
  <c r="AQ515" i="46"/>
  <c r="AQ516" i="46"/>
  <c r="AQ517" i="46"/>
  <c r="AQ518" i="46"/>
  <c r="AQ519" i="46"/>
  <c r="AQ520" i="46"/>
  <c r="AQ521" i="46"/>
  <c r="AQ522" i="46"/>
  <c r="AQ523" i="46"/>
  <c r="AQ524" i="46"/>
  <c r="AQ525" i="46"/>
  <c r="AQ526" i="46"/>
  <c r="AQ527" i="46"/>
  <c r="AQ528" i="46"/>
  <c r="AQ529" i="46"/>
  <c r="AQ530" i="46"/>
  <c r="AQ531" i="46"/>
  <c r="AQ532" i="46"/>
  <c r="AQ533" i="46"/>
  <c r="AQ534" i="46"/>
  <c r="AQ535" i="46"/>
  <c r="AQ536" i="46"/>
  <c r="AQ537" i="46"/>
  <c r="AQ538" i="46"/>
  <c r="AQ539" i="46"/>
  <c r="AQ540" i="46"/>
  <c r="AQ541" i="46"/>
  <c r="AQ542" i="46"/>
  <c r="AQ543" i="46"/>
  <c r="AQ544" i="46"/>
  <c r="AQ545" i="46"/>
  <c r="AQ546" i="46"/>
  <c r="AQ547" i="46"/>
  <c r="AQ548" i="46"/>
  <c r="AQ549" i="46"/>
  <c r="AQ550" i="46"/>
  <c r="AQ551" i="46"/>
  <c r="AQ552" i="46"/>
  <c r="AQ553" i="46"/>
  <c r="AQ554" i="46"/>
  <c r="AQ555" i="46"/>
  <c r="AQ556" i="46"/>
  <c r="AQ557" i="46"/>
  <c r="AQ558" i="46"/>
  <c r="AQ559" i="46"/>
  <c r="AQ560" i="46"/>
  <c r="AQ561" i="46"/>
  <c r="AQ562" i="46"/>
  <c r="AQ563" i="46"/>
  <c r="AQ564" i="46"/>
  <c r="AQ565" i="46"/>
  <c r="AQ566" i="46"/>
  <c r="AQ567" i="46"/>
  <c r="AQ568" i="46"/>
  <c r="AQ569" i="46"/>
  <c r="AQ570" i="46"/>
  <c r="AQ571" i="46"/>
  <c r="AQ572" i="46"/>
  <c r="AQ573" i="46"/>
  <c r="AQ574" i="46"/>
  <c r="AQ575" i="46"/>
  <c r="AQ576" i="46"/>
  <c r="AQ577" i="46"/>
  <c r="AQ578" i="46"/>
  <c r="AQ579" i="46"/>
  <c r="AQ580" i="46"/>
  <c r="AQ581" i="46"/>
  <c r="AQ582" i="46"/>
  <c r="AQ583" i="46"/>
  <c r="AQ584" i="46"/>
  <c r="AQ585" i="46"/>
  <c r="AQ586" i="46"/>
  <c r="AQ587" i="46"/>
  <c r="AQ588" i="46"/>
  <c r="AQ589" i="46"/>
  <c r="AQ590" i="46"/>
  <c r="AQ591" i="46"/>
  <c r="AQ592" i="46"/>
  <c r="AQ593" i="46"/>
  <c r="AQ594" i="46"/>
  <c r="AQ595" i="46"/>
  <c r="AQ596" i="46"/>
  <c r="AQ597" i="46"/>
  <c r="AQ598" i="46"/>
  <c r="AQ599" i="46"/>
  <c r="AQ600" i="46"/>
  <c r="AQ601" i="46"/>
  <c r="AQ602" i="46"/>
  <c r="AQ603" i="46"/>
  <c r="AQ604" i="46"/>
  <c r="AQ605" i="46"/>
  <c r="AQ606" i="46"/>
  <c r="AQ607" i="46"/>
  <c r="AQ608" i="46"/>
  <c r="AQ609" i="46"/>
  <c r="AQ610" i="46"/>
  <c r="AQ611" i="46"/>
  <c r="AQ612" i="46"/>
  <c r="AQ613" i="46"/>
  <c r="AQ614" i="46"/>
  <c r="AQ615" i="46"/>
  <c r="AQ616" i="46"/>
  <c r="AQ617" i="46"/>
  <c r="AQ618" i="46"/>
  <c r="AQ619" i="46"/>
  <c r="AQ620" i="46"/>
  <c r="AQ621" i="46"/>
  <c r="AQ622" i="46"/>
  <c r="AQ623" i="46"/>
  <c r="AQ624" i="46"/>
  <c r="AQ625" i="46"/>
  <c r="AQ626" i="46"/>
  <c r="AQ627" i="46"/>
  <c r="AQ628" i="46"/>
  <c r="AQ629" i="46"/>
  <c r="AQ630" i="46"/>
  <c r="AQ631" i="46"/>
  <c r="AQ632" i="46"/>
  <c r="AQ633" i="46"/>
  <c r="AQ634" i="46"/>
  <c r="AQ635" i="46"/>
  <c r="AQ636" i="46"/>
  <c r="AQ637" i="46"/>
  <c r="AQ638" i="46"/>
  <c r="AQ639" i="46"/>
  <c r="AQ640" i="46"/>
  <c r="AQ641" i="46"/>
  <c r="AQ642" i="46"/>
  <c r="AQ643" i="46"/>
  <c r="AQ644" i="46"/>
  <c r="AQ645" i="46"/>
  <c r="AQ646" i="46"/>
  <c r="AQ647" i="46"/>
  <c r="AQ648" i="46"/>
  <c r="AQ649" i="46"/>
  <c r="AQ650" i="46"/>
  <c r="AQ651" i="46"/>
  <c r="AQ652" i="46"/>
  <c r="AQ653" i="46"/>
  <c r="AQ654" i="46"/>
  <c r="AQ655" i="46"/>
  <c r="AQ656" i="46"/>
  <c r="AQ657" i="46"/>
  <c r="AQ658" i="46"/>
  <c r="AQ659" i="46"/>
  <c r="AQ660" i="46"/>
  <c r="AQ661" i="46"/>
  <c r="AQ662" i="46"/>
  <c r="AQ663" i="46"/>
  <c r="AQ664" i="46"/>
  <c r="AQ665" i="46"/>
  <c r="AQ666" i="46"/>
  <c r="AQ667" i="46"/>
  <c r="AQ668" i="46"/>
  <c r="AQ669" i="46"/>
  <c r="AQ670" i="46"/>
  <c r="AQ671" i="46"/>
  <c r="AQ672" i="46"/>
  <c r="AQ673" i="46"/>
  <c r="AQ674" i="46"/>
  <c r="AQ675" i="46"/>
  <c r="AQ676" i="46"/>
  <c r="AQ677" i="46"/>
  <c r="AQ678" i="46"/>
  <c r="AQ679" i="46"/>
  <c r="AQ680" i="46"/>
  <c r="AQ681" i="46"/>
  <c r="AQ682" i="46"/>
  <c r="AQ683" i="46"/>
  <c r="AQ684" i="46"/>
  <c r="AQ685" i="46"/>
  <c r="AQ686" i="46"/>
  <c r="AQ687" i="46"/>
  <c r="AQ688" i="46"/>
  <c r="AQ689" i="46"/>
  <c r="AQ690" i="46"/>
  <c r="AQ691" i="46"/>
  <c r="AQ692" i="46"/>
  <c r="AQ693" i="46"/>
  <c r="AQ694" i="46"/>
  <c r="AQ695" i="46"/>
  <c r="AQ696" i="46"/>
  <c r="AQ697" i="46"/>
  <c r="AQ698" i="46"/>
  <c r="AQ699" i="46"/>
  <c r="AQ700" i="46"/>
  <c r="AQ701" i="46"/>
  <c r="AQ702" i="46"/>
  <c r="AQ703" i="46"/>
  <c r="AQ704" i="46"/>
  <c r="AQ705" i="46"/>
  <c r="AQ706" i="46"/>
  <c r="AQ707" i="46"/>
  <c r="AQ708" i="46"/>
  <c r="AQ709" i="46"/>
  <c r="AQ710" i="46"/>
  <c r="AQ711" i="46"/>
  <c r="AQ712" i="46"/>
  <c r="AQ713" i="46"/>
  <c r="AQ714" i="46"/>
  <c r="AQ715" i="46"/>
  <c r="AQ716" i="46"/>
  <c r="AQ717" i="46"/>
  <c r="AQ718" i="46"/>
  <c r="AQ719" i="46"/>
  <c r="AQ720" i="46"/>
  <c r="AQ721" i="46"/>
  <c r="AQ722" i="46"/>
  <c r="AQ723" i="46"/>
  <c r="AQ724" i="46"/>
  <c r="AQ725" i="46"/>
  <c r="AQ726" i="46"/>
  <c r="AQ727" i="46"/>
  <c r="AQ728" i="46"/>
  <c r="AQ729" i="46"/>
  <c r="AQ730" i="46"/>
  <c r="AQ731" i="46"/>
  <c r="AQ732" i="46"/>
  <c r="AQ733" i="46"/>
  <c r="AQ734" i="46"/>
  <c r="AQ735" i="46"/>
  <c r="AQ736" i="46"/>
  <c r="AQ737" i="46"/>
  <c r="AQ738" i="46"/>
  <c r="AQ739" i="46"/>
  <c r="AQ740" i="46"/>
  <c r="AQ741" i="46"/>
  <c r="AQ742" i="46"/>
  <c r="AQ743" i="46"/>
  <c r="AQ744" i="46"/>
  <c r="AQ745" i="46"/>
  <c r="AQ746" i="46"/>
  <c r="AQ747" i="46"/>
  <c r="AQ748" i="46"/>
  <c r="AQ749" i="46"/>
  <c r="AQ750" i="46"/>
  <c r="AQ751" i="46"/>
  <c r="AQ752" i="46"/>
  <c r="AQ753" i="46"/>
  <c r="AQ754" i="46"/>
  <c r="AQ755" i="46"/>
  <c r="AQ756" i="46"/>
  <c r="AQ757" i="46"/>
  <c r="AQ758" i="46"/>
  <c r="AQ759" i="46"/>
  <c r="AQ760" i="46"/>
  <c r="AQ761" i="46"/>
  <c r="AQ762" i="46"/>
  <c r="AQ763" i="46"/>
  <c r="AQ764" i="46"/>
  <c r="AQ765" i="46"/>
  <c r="AQ766" i="46"/>
  <c r="AQ767" i="46"/>
  <c r="AQ768" i="46"/>
  <c r="AQ769" i="46"/>
  <c r="AQ770" i="46"/>
  <c r="AQ771" i="46"/>
  <c r="AQ772" i="46"/>
  <c r="AQ773" i="46"/>
  <c r="AQ774" i="46"/>
  <c r="AQ775" i="46"/>
  <c r="AQ776" i="46"/>
  <c r="AQ777" i="46"/>
  <c r="AQ778" i="46"/>
  <c r="AQ779" i="46"/>
  <c r="AQ780" i="46"/>
  <c r="AQ781" i="46"/>
  <c r="AQ782" i="46"/>
  <c r="AQ783" i="46"/>
  <c r="AQ784" i="46"/>
  <c r="AQ785" i="46"/>
  <c r="AQ786" i="46"/>
  <c r="AQ787" i="46"/>
  <c r="AQ788" i="46"/>
  <c r="AQ789" i="46"/>
  <c r="AQ790" i="46"/>
  <c r="AQ791" i="46"/>
  <c r="AQ792" i="46"/>
  <c r="AQ793" i="46"/>
  <c r="AQ794" i="46"/>
  <c r="AQ795" i="46"/>
  <c r="AQ796" i="46"/>
  <c r="AQ797" i="46"/>
  <c r="AQ798" i="46"/>
  <c r="AQ799" i="46"/>
  <c r="AQ800" i="46"/>
  <c r="AQ801" i="46"/>
  <c r="AQ802" i="46"/>
  <c r="AQ803" i="46"/>
  <c r="AQ804" i="46"/>
  <c r="AQ805" i="46"/>
  <c r="AQ806" i="46"/>
  <c r="AQ807" i="46"/>
  <c r="AQ808" i="46"/>
  <c r="AQ809" i="46"/>
  <c r="AQ810" i="46"/>
  <c r="AQ811" i="46"/>
  <c r="AQ812" i="46"/>
  <c r="AQ813" i="46"/>
  <c r="AQ814" i="46"/>
  <c r="AQ815" i="46"/>
  <c r="AQ816" i="46"/>
  <c r="AQ817" i="46"/>
  <c r="AQ818" i="46"/>
  <c r="AQ819" i="46"/>
  <c r="AQ820" i="46"/>
  <c r="AQ821" i="46"/>
  <c r="AQ822" i="46"/>
  <c r="AQ823" i="46"/>
  <c r="AQ824" i="46"/>
  <c r="AQ825" i="46"/>
  <c r="AQ826" i="46"/>
  <c r="AQ827" i="46"/>
  <c r="AQ828" i="46"/>
  <c r="AQ829" i="46"/>
  <c r="AQ830" i="46"/>
  <c r="AQ831" i="46"/>
  <c r="AQ832" i="46"/>
  <c r="AQ833" i="46"/>
  <c r="AQ834" i="46"/>
  <c r="AQ835" i="46"/>
  <c r="AQ836" i="46"/>
  <c r="AQ837" i="46"/>
  <c r="AQ838" i="46"/>
  <c r="AQ839" i="46"/>
  <c r="AQ840" i="46"/>
  <c r="AQ841" i="46"/>
  <c r="AQ842" i="46"/>
  <c r="AQ843" i="46"/>
  <c r="AQ844" i="46"/>
  <c r="AQ845" i="46"/>
  <c r="AQ846" i="46"/>
  <c r="AQ847" i="46"/>
  <c r="AQ848" i="46"/>
  <c r="AQ849" i="46"/>
  <c r="AQ850" i="46"/>
  <c r="AQ851" i="46"/>
  <c r="AQ852" i="46"/>
  <c r="AQ853" i="46"/>
  <c r="AQ854" i="46"/>
  <c r="AQ855" i="46"/>
  <c r="AQ856" i="46"/>
  <c r="AQ857" i="46"/>
  <c r="AQ858" i="46"/>
  <c r="AQ859" i="46"/>
  <c r="AQ860" i="46"/>
  <c r="AQ861" i="46"/>
  <c r="AQ862" i="46"/>
  <c r="AQ863" i="46"/>
  <c r="AQ864" i="46"/>
  <c r="AQ865" i="46"/>
  <c r="AQ866" i="46"/>
  <c r="AQ867" i="46"/>
  <c r="AQ868" i="46"/>
  <c r="AQ869" i="46"/>
  <c r="AQ870" i="46"/>
  <c r="AQ871" i="46"/>
  <c r="AQ872" i="46"/>
  <c r="AQ873" i="46"/>
  <c r="AQ874" i="46"/>
  <c r="AQ875" i="46"/>
  <c r="AQ876" i="46"/>
  <c r="AQ877" i="46"/>
  <c r="AQ878" i="46"/>
  <c r="AQ879" i="46"/>
  <c r="AQ880" i="46"/>
  <c r="AQ881" i="46"/>
  <c r="AQ882" i="46"/>
  <c r="AQ883" i="46"/>
  <c r="AQ884" i="46"/>
  <c r="AQ885" i="46"/>
  <c r="AQ886" i="46"/>
  <c r="AQ887" i="46"/>
  <c r="AQ888" i="46"/>
  <c r="AQ889" i="46"/>
  <c r="AQ890" i="46"/>
  <c r="AQ891" i="46"/>
  <c r="AQ892" i="46"/>
  <c r="AQ893" i="46"/>
  <c r="AQ894" i="46"/>
  <c r="AQ895" i="46"/>
  <c r="AQ896" i="46"/>
  <c r="AQ897" i="46"/>
  <c r="AQ898" i="46"/>
  <c r="AQ899" i="46"/>
  <c r="AQ900" i="46"/>
  <c r="AQ901" i="46"/>
  <c r="AQ902" i="46"/>
  <c r="AQ903" i="46"/>
  <c r="AQ904" i="46"/>
  <c r="AQ905" i="46"/>
  <c r="AQ906" i="46"/>
  <c r="AQ907" i="46"/>
  <c r="AQ908" i="46"/>
  <c r="AQ909" i="46"/>
  <c r="AQ910" i="46"/>
  <c r="AQ911" i="46"/>
  <c r="AQ912" i="46"/>
  <c r="AQ913" i="46"/>
  <c r="AQ914" i="46"/>
  <c r="AQ915" i="46"/>
  <c r="AQ916" i="46"/>
  <c r="AQ917" i="46"/>
  <c r="AQ918" i="46"/>
  <c r="AQ919" i="46"/>
  <c r="AQ920" i="46"/>
  <c r="AQ921" i="46"/>
  <c r="AQ922" i="46"/>
  <c r="AQ923" i="46"/>
  <c r="AQ924" i="46"/>
  <c r="AQ925" i="46"/>
  <c r="AQ926" i="46"/>
  <c r="AQ927" i="46"/>
  <c r="AQ928" i="46"/>
  <c r="AQ929" i="46"/>
  <c r="AQ930" i="46"/>
  <c r="AQ931" i="46"/>
  <c r="AQ932" i="46"/>
  <c r="AQ933" i="46"/>
  <c r="AQ934" i="46"/>
  <c r="AQ935" i="46"/>
  <c r="AQ936" i="46"/>
  <c r="AQ937" i="46"/>
  <c r="AQ938" i="46"/>
  <c r="AQ939" i="46"/>
  <c r="AQ940" i="46"/>
  <c r="AQ941" i="46"/>
  <c r="AQ942" i="46"/>
  <c r="AQ943" i="46"/>
  <c r="AQ944" i="46"/>
  <c r="AQ945" i="46"/>
  <c r="AQ946" i="46"/>
  <c r="AQ947" i="46"/>
  <c r="AQ948" i="46"/>
  <c r="AQ949" i="46"/>
  <c r="AQ950" i="46"/>
  <c r="AQ951" i="46"/>
  <c r="AQ952" i="46"/>
  <c r="AQ953" i="46"/>
  <c r="AQ954" i="46"/>
  <c r="AQ955" i="46"/>
  <c r="AQ956" i="46"/>
  <c r="AQ957" i="46"/>
  <c r="AQ958" i="46"/>
  <c r="AQ959" i="46"/>
  <c r="AQ960" i="46"/>
  <c r="AQ961" i="46"/>
  <c r="AQ962" i="46"/>
  <c r="AQ963" i="46"/>
  <c r="AQ964" i="46"/>
  <c r="AQ965" i="46"/>
  <c r="AQ966" i="46"/>
  <c r="AQ967" i="46"/>
  <c r="AQ968" i="46"/>
  <c r="AQ969" i="46"/>
  <c r="AQ970" i="46"/>
  <c r="AQ971" i="46"/>
  <c r="AQ972" i="46"/>
  <c r="AQ973" i="46"/>
  <c r="AQ974" i="46"/>
  <c r="AQ975" i="46"/>
  <c r="AQ976" i="46"/>
  <c r="AQ977" i="46"/>
  <c r="AQ978" i="46"/>
  <c r="AQ979" i="46"/>
  <c r="AQ980" i="46"/>
  <c r="AQ981" i="46"/>
  <c r="AQ982" i="46"/>
  <c r="AQ983" i="46"/>
  <c r="AQ984" i="46"/>
  <c r="AQ985" i="46"/>
  <c r="AQ986" i="46"/>
  <c r="AQ987" i="46"/>
  <c r="AQ988" i="46"/>
  <c r="AQ989" i="46"/>
  <c r="AQ990" i="46"/>
  <c r="AQ991" i="46"/>
  <c r="AQ992" i="46"/>
  <c r="AQ993" i="46"/>
  <c r="AQ994" i="46"/>
  <c r="AQ995" i="46"/>
  <c r="AQ996" i="46"/>
  <c r="AQ997" i="46"/>
  <c r="AQ998" i="46"/>
  <c r="AQ999" i="46"/>
  <c r="AQ1000" i="46"/>
  <c r="AQ1001" i="46"/>
  <c r="AQ1002" i="46"/>
  <c r="AQ1003" i="46"/>
  <c r="AQ1004" i="46"/>
  <c r="AQ1005" i="46"/>
  <c r="AQ1006" i="46"/>
  <c r="AQ1007" i="46"/>
  <c r="AQ1008" i="46"/>
  <c r="AQ1009" i="46"/>
  <c r="AQ1010" i="46"/>
  <c r="AQ1011" i="46"/>
  <c r="AQ1012" i="46"/>
  <c r="AQ1013" i="46"/>
  <c r="AQ1014" i="46"/>
  <c r="AQ1015" i="46"/>
  <c r="AQ1016" i="46"/>
  <c r="AQ1017" i="46"/>
  <c r="AQ1018" i="46"/>
  <c r="AQ1019" i="46"/>
  <c r="AQ1020" i="46"/>
  <c r="AQ1021" i="46"/>
  <c r="AQ1022" i="46"/>
  <c r="AQ1023" i="46"/>
  <c r="AQ1024" i="46"/>
  <c r="AQ1025" i="46"/>
  <c r="AQ1026" i="46"/>
  <c r="AQ1027" i="46"/>
  <c r="AQ1028" i="46"/>
  <c r="AQ1029" i="46"/>
  <c r="AQ1030" i="46"/>
  <c r="AQ1031" i="46"/>
  <c r="AQ1032" i="46"/>
  <c r="AQ1033" i="46"/>
  <c r="AQ1034" i="46"/>
  <c r="AQ1035" i="46"/>
  <c r="AQ1036" i="46"/>
  <c r="AQ1037" i="46"/>
  <c r="AQ1038" i="46"/>
  <c r="AQ1039" i="46"/>
  <c r="AQ1040" i="46"/>
  <c r="AQ1041" i="46"/>
  <c r="AQ1042" i="46"/>
  <c r="AQ1043" i="46"/>
  <c r="AQ1044" i="46"/>
  <c r="AQ1045" i="46"/>
  <c r="AQ1046" i="46"/>
  <c r="AQ1047" i="46"/>
  <c r="AQ1048" i="46"/>
  <c r="AQ1049" i="46"/>
  <c r="AQ1050" i="46"/>
  <c r="AQ1051" i="46"/>
  <c r="AQ1052" i="46"/>
  <c r="AQ1053" i="46"/>
  <c r="AQ1054" i="46"/>
  <c r="AQ1055" i="46"/>
  <c r="AQ1056" i="46"/>
  <c r="AQ1057" i="46"/>
  <c r="AQ1058" i="46"/>
  <c r="AQ1059" i="46"/>
  <c r="AQ1060" i="46"/>
  <c r="AQ1061" i="46"/>
  <c r="AQ1062" i="46"/>
  <c r="AQ1063" i="46"/>
  <c r="AQ1064" i="46"/>
  <c r="AQ1065" i="46"/>
  <c r="AQ1066" i="46"/>
  <c r="AQ1067" i="46"/>
  <c r="AQ1068" i="46"/>
  <c r="AQ1069" i="46"/>
  <c r="AQ1070" i="46"/>
  <c r="AQ1071" i="46"/>
  <c r="AQ1072" i="46"/>
  <c r="AQ1073" i="46"/>
  <c r="AQ1074" i="46"/>
  <c r="AQ1075" i="46"/>
  <c r="AQ1076" i="46"/>
  <c r="AQ1077" i="46"/>
  <c r="AQ1078" i="46"/>
  <c r="AQ1079" i="46"/>
  <c r="AQ1080" i="46"/>
  <c r="AQ1081" i="46"/>
  <c r="AQ1082" i="46"/>
  <c r="AQ1083" i="46"/>
  <c r="AQ1084" i="46"/>
  <c r="AQ1085" i="46"/>
  <c r="AQ1086" i="46"/>
  <c r="AQ1087" i="46"/>
  <c r="AQ1088" i="46"/>
  <c r="AQ1089" i="46"/>
  <c r="AQ1090" i="46"/>
  <c r="AQ1091" i="46"/>
  <c r="AQ1092" i="46"/>
  <c r="AQ1093" i="46"/>
  <c r="AQ1094" i="46"/>
  <c r="AQ1095" i="46"/>
  <c r="AQ1096" i="46"/>
  <c r="AQ1097" i="46"/>
  <c r="AQ1098" i="46"/>
  <c r="AQ1099" i="46"/>
  <c r="AQ1100" i="46"/>
  <c r="AQ1101" i="46"/>
  <c r="AQ1102" i="46"/>
  <c r="AQ1103" i="46"/>
  <c r="AQ1104" i="46"/>
  <c r="AQ1105" i="46"/>
  <c r="AQ1106" i="46"/>
  <c r="AQ1107" i="46"/>
  <c r="AQ1108" i="46"/>
  <c r="AQ1109" i="46"/>
  <c r="AQ1110" i="46"/>
  <c r="AQ1111" i="46"/>
  <c r="AQ1112" i="46"/>
  <c r="AQ1113" i="46"/>
  <c r="AQ1114" i="46"/>
  <c r="AQ1115" i="46"/>
  <c r="AQ1116" i="46"/>
  <c r="AQ1117" i="46"/>
  <c r="AQ1118" i="46"/>
  <c r="AQ1119" i="46"/>
  <c r="AQ1120" i="46"/>
  <c r="AQ1121" i="46"/>
  <c r="AQ1122" i="46"/>
  <c r="AQ1123" i="46"/>
  <c r="AQ1124" i="46"/>
  <c r="AQ1125" i="46"/>
  <c r="AQ1126" i="46"/>
  <c r="AQ1127" i="46"/>
  <c r="AQ1128" i="46"/>
  <c r="AQ1129" i="46"/>
  <c r="AQ1130" i="46"/>
  <c r="AQ1131" i="46"/>
  <c r="AQ1132" i="46"/>
  <c r="AQ1133" i="46"/>
  <c r="AQ1134" i="46"/>
  <c r="AQ1135" i="46"/>
  <c r="AQ1136" i="46"/>
  <c r="AQ1137" i="46"/>
  <c r="AQ1138" i="46"/>
  <c r="AQ1139" i="46"/>
  <c r="AQ1140" i="46"/>
  <c r="AQ1141" i="46"/>
  <c r="AQ1142" i="46"/>
  <c r="AQ1143" i="46"/>
  <c r="AQ1144" i="46"/>
  <c r="AQ1145" i="46"/>
  <c r="AQ1146" i="46"/>
  <c r="AQ1147" i="46"/>
  <c r="AQ1148" i="46"/>
  <c r="AQ1149" i="46"/>
  <c r="AQ1150" i="46"/>
  <c r="AQ1151" i="46"/>
  <c r="AQ1152" i="46"/>
  <c r="AQ1153" i="46"/>
  <c r="AQ1154" i="46"/>
  <c r="AQ1155" i="46"/>
  <c r="AQ1156" i="46"/>
  <c r="AQ1157" i="46"/>
  <c r="AQ1158" i="46"/>
  <c r="AQ1159" i="46"/>
  <c r="AQ1160" i="46"/>
  <c r="AQ1161" i="46"/>
  <c r="AQ1162" i="46"/>
  <c r="AQ1163" i="46"/>
  <c r="AQ1164" i="46"/>
  <c r="AQ1165" i="46"/>
  <c r="AQ1166" i="46"/>
  <c r="AQ1167" i="46"/>
  <c r="AQ1168" i="46"/>
  <c r="AQ1169" i="46"/>
  <c r="AQ1170" i="46"/>
  <c r="AQ1171" i="46"/>
  <c r="AQ1172" i="46"/>
  <c r="BB12" i="46"/>
  <c r="BX6" i="47" s="1" a="1"/>
  <c r="BX6" i="47" s="1"/>
  <c r="AY12" i="46"/>
  <c r="AX12" i="46"/>
  <c r="AU12" i="46"/>
  <c r="AT12" i="46"/>
  <c r="AQ12" i="46"/>
  <c r="BN6" i="47" a="1"/>
  <c r="BN6" i="47" s="1"/>
  <c r="BN7" i="47" a="1"/>
  <c r="BN7" i="47" s="1"/>
  <c r="BN8" i="47" a="1"/>
  <c r="BN8" i="47" s="1"/>
  <c r="CF6" i="47" a="1"/>
  <c r="CF6" i="47" s="1"/>
  <c r="CF7" i="47" a="1"/>
  <c r="CF7" i="47" s="1"/>
  <c r="CF8" i="47" a="1"/>
  <c r="CF8" i="47" s="1"/>
  <c r="CE6" i="47" a="1"/>
  <c r="CE6" i="47" s="1"/>
  <c r="CE7" i="47" a="1"/>
  <c r="CE7" i="47" s="1"/>
  <c r="CG7" i="47" a="1"/>
  <c r="CG7" i="47" s="1"/>
  <c r="CH7" i="47" a="1"/>
  <c r="CH7" i="47" s="1"/>
  <c r="CI7" i="47" a="1"/>
  <c r="CI7" i="47" s="1"/>
  <c r="CJ7" i="47" a="1"/>
  <c r="CJ7" i="47" s="1"/>
  <c r="CK7" i="47" a="1"/>
  <c r="CK7" i="47" s="1"/>
  <c r="CL7" i="47" a="1"/>
  <c r="CL7" i="47" s="1"/>
  <c r="CM7" i="47" a="1"/>
  <c r="CM7" i="47" s="1"/>
  <c r="CN7" i="47" a="1"/>
  <c r="CN7" i="47" s="1"/>
  <c r="CE8" i="47" a="1"/>
  <c r="CE8" i="47" s="1"/>
  <c r="CG8" i="47" a="1"/>
  <c r="CG8" i="47" s="1"/>
  <c r="CH8" i="47" a="1"/>
  <c r="CH8" i="47" s="1"/>
  <c r="CI8" i="47" a="1"/>
  <c r="CI8" i="47" s="1"/>
  <c r="CJ8" i="47" a="1"/>
  <c r="CJ8" i="47" s="1"/>
  <c r="CK8" i="47" a="1"/>
  <c r="CK8" i="47" s="1"/>
  <c r="CL8" i="47" a="1"/>
  <c r="CL8" i="47" s="1"/>
  <c r="CM8" i="47" a="1"/>
  <c r="CM8" i="47" s="1"/>
  <c r="CN8" i="47" a="1"/>
  <c r="CN8" i="47" s="1"/>
  <c r="CG6" i="47" a="1"/>
  <c r="CG6" i="47" s="1"/>
  <c r="CH6" i="47" a="1"/>
  <c r="CH6" i="47" s="1"/>
  <c r="CI6" i="47" a="1"/>
  <c r="CI6" i="47" s="1"/>
  <c r="CJ6" i="47" a="1"/>
  <c r="CJ6" i="47" s="1"/>
  <c r="CK6" i="47" a="1"/>
  <c r="CK6" i="47" s="1"/>
  <c r="CL6" i="47" a="1"/>
  <c r="CL6" i="47" s="1"/>
  <c r="CM6" i="47" a="1"/>
  <c r="CM6" i="47" s="1"/>
  <c r="CN6" i="47" a="1"/>
  <c r="CN6" i="47" s="1"/>
  <c r="BM11" i="47" a="1"/>
  <c r="BM11" i="47" s="1"/>
  <c r="BN11" i="47" a="1"/>
  <c r="BN11" i="47" s="1"/>
  <c r="BO11" i="47" a="1"/>
  <c r="BO11" i="47" s="1"/>
  <c r="BP11" i="47" a="1"/>
  <c r="BP11" i="47" s="1"/>
  <c r="BQ11" i="47" a="1"/>
  <c r="BQ11" i="47" s="1"/>
  <c r="BR11" i="47" a="1"/>
  <c r="BR11" i="47" s="1"/>
  <c r="BS11" i="47" a="1"/>
  <c r="BS11" i="47" s="1"/>
  <c r="BT11" i="47" a="1"/>
  <c r="BT11" i="47" s="1"/>
  <c r="BU11" i="47" a="1"/>
  <c r="BU11" i="47" s="1"/>
  <c r="BV11" i="47" a="1"/>
  <c r="BV11" i="47" s="1"/>
  <c r="BM12" i="47" a="1"/>
  <c r="BM12" i="47" s="1"/>
  <c r="BN12" i="47" a="1"/>
  <c r="BN12" i="47" s="1"/>
  <c r="BO12" i="47" a="1"/>
  <c r="BO12" i="47" s="1"/>
  <c r="BP12" i="47" a="1"/>
  <c r="BP12" i="47" s="1"/>
  <c r="BQ12" i="47" a="1"/>
  <c r="BQ12" i="47" s="1"/>
  <c r="BR12" i="47" a="1"/>
  <c r="BR12" i="47" s="1"/>
  <c r="BS12" i="47" a="1"/>
  <c r="BS12" i="47" s="1"/>
  <c r="BT12" i="47" a="1"/>
  <c r="BT12" i="47" s="1"/>
  <c r="BU12" i="47" a="1"/>
  <c r="BU12" i="47" s="1"/>
  <c r="BV12" i="47" a="1"/>
  <c r="BV12" i="47" s="1"/>
  <c r="BN10" i="47" a="1"/>
  <c r="BN10" i="47" s="1"/>
  <c r="BO10" i="47" a="1"/>
  <c r="BO10" i="47" s="1"/>
  <c r="BP10" i="47" a="1"/>
  <c r="BP10" i="47" s="1"/>
  <c r="BQ10" i="47" a="1"/>
  <c r="BQ10" i="47" s="1"/>
  <c r="BR10" i="47" a="1"/>
  <c r="BR10" i="47" s="1"/>
  <c r="BS10" i="47" a="1"/>
  <c r="BS10" i="47" s="1"/>
  <c r="BT10" i="47" a="1"/>
  <c r="BT10" i="47" s="1"/>
  <c r="BU10" i="47" a="1"/>
  <c r="BU10" i="47" s="1"/>
  <c r="BV10" i="47" a="1"/>
  <c r="BV10" i="47" s="1"/>
  <c r="BM10" i="47" a="1"/>
  <c r="BM10" i="47" s="1"/>
  <c r="BM7" i="47" a="1"/>
  <c r="BM7" i="47" s="1"/>
  <c r="BO7" i="47" a="1"/>
  <c r="BO7" i="47" s="1"/>
  <c r="BP7" i="47" a="1"/>
  <c r="BP7" i="47" s="1"/>
  <c r="BQ7" i="47" a="1"/>
  <c r="BQ7" i="47" s="1"/>
  <c r="BR7" i="47" a="1"/>
  <c r="BR7" i="47" s="1"/>
  <c r="BS7" i="47" a="1"/>
  <c r="BS7" i="47" s="1"/>
  <c r="BT7" i="47" a="1"/>
  <c r="BT7" i="47" s="1"/>
  <c r="BU7" i="47" a="1"/>
  <c r="BU7" i="47" s="1"/>
  <c r="BV7" i="47" a="1"/>
  <c r="BV7" i="47" s="1"/>
  <c r="BM8" i="47" a="1"/>
  <c r="BM8" i="47" s="1"/>
  <c r="BO8" i="47" a="1"/>
  <c r="BO8" i="47" s="1"/>
  <c r="BP8" i="47" a="1"/>
  <c r="BP8" i="47" s="1"/>
  <c r="BQ8" i="47" a="1"/>
  <c r="BQ8" i="47" s="1"/>
  <c r="BR8" i="47" a="1"/>
  <c r="BR8" i="47" s="1"/>
  <c r="BS8" i="47" a="1"/>
  <c r="BS8" i="47" s="1"/>
  <c r="BT8" i="47" a="1"/>
  <c r="BT8" i="47" s="1"/>
  <c r="BU8" i="47" a="1"/>
  <c r="BU8" i="47" s="1"/>
  <c r="BV8" i="47" a="1"/>
  <c r="BV8" i="47" s="1"/>
  <c r="BO6" i="47" a="1"/>
  <c r="BO6" i="47" s="1"/>
  <c r="BP6" i="47" a="1"/>
  <c r="BP6" i="47" s="1"/>
  <c r="BQ6" i="47" a="1"/>
  <c r="BQ6" i="47" s="1"/>
  <c r="BR6" i="47" a="1"/>
  <c r="BR6" i="47" s="1"/>
  <c r="BS6" i="47" a="1"/>
  <c r="BS6" i="47" s="1"/>
  <c r="BT6" i="47" a="1"/>
  <c r="BT6" i="47" s="1"/>
  <c r="BU6" i="47" a="1"/>
  <c r="BU6" i="47" s="1"/>
  <c r="BV6" i="47" a="1"/>
  <c r="BV6" i="47" s="1"/>
  <c r="AS9" i="47" l="1"/>
  <c r="AY9" i="47"/>
  <c r="AV9" i="47"/>
  <c r="F1308" i="46"/>
  <c r="F1307" i="46"/>
  <c r="F1306" i="46"/>
  <c r="F1305" i="46"/>
  <c r="F1304" i="46"/>
  <c r="F1303" i="46"/>
  <c r="F1302" i="46"/>
  <c r="F1301" i="46"/>
  <c r="F1300" i="46"/>
  <c r="F1299" i="46"/>
  <c r="F1298" i="46"/>
  <c r="F1297" i="46"/>
  <c r="F1296" i="46"/>
  <c r="F1295" i="46"/>
  <c r="F1294" i="46"/>
  <c r="F1293" i="46"/>
  <c r="F1292" i="46"/>
  <c r="F1291" i="46"/>
  <c r="F1290" i="46"/>
  <c r="F1289" i="46"/>
  <c r="F1288" i="46"/>
  <c r="F1287" i="46"/>
  <c r="F1286" i="46"/>
  <c r="F1285" i="46"/>
  <c r="F1284" i="46"/>
  <c r="F1283" i="46"/>
  <c r="F1282" i="46"/>
  <c r="F1281" i="46"/>
  <c r="F1280" i="46"/>
  <c r="F1279" i="46"/>
  <c r="F1278" i="46"/>
  <c r="F1277" i="46"/>
  <c r="F1276" i="46"/>
  <c r="F1275" i="46"/>
  <c r="F1274" i="46"/>
  <c r="F1273" i="46"/>
  <c r="F1272" i="46"/>
  <c r="F1271" i="46"/>
  <c r="F1270" i="46"/>
  <c r="F1269" i="46"/>
  <c r="F1268" i="46"/>
  <c r="F1267" i="46"/>
  <c r="F1266" i="46"/>
  <c r="F1265" i="46"/>
  <c r="F1264" i="46"/>
  <c r="F1263" i="46"/>
  <c r="F1262" i="46"/>
  <c r="F1261" i="46"/>
  <c r="F1260" i="46"/>
  <c r="F1259" i="46"/>
  <c r="F1258" i="46"/>
  <c r="F1257" i="46"/>
  <c r="F1256" i="46"/>
  <c r="F1255" i="46"/>
  <c r="F1254" i="46"/>
  <c r="F1253" i="46"/>
  <c r="F1252" i="46"/>
  <c r="F1251" i="46"/>
  <c r="F1250" i="46"/>
  <c r="F1249" i="46"/>
  <c r="F1248" i="46"/>
  <c r="F1247" i="46"/>
  <c r="F1246" i="46"/>
  <c r="F1245" i="46"/>
  <c r="F1244" i="46"/>
  <c r="F1243" i="46"/>
  <c r="F1242" i="46"/>
  <c r="F1241" i="46"/>
  <c r="F1240" i="46"/>
  <c r="F1239" i="46"/>
  <c r="F1238" i="46"/>
  <c r="F1237" i="46"/>
  <c r="F1236" i="46"/>
  <c r="F1235" i="46"/>
  <c r="F1234" i="46"/>
  <c r="F1233" i="46"/>
  <c r="F1232" i="46"/>
  <c r="F1231" i="46"/>
  <c r="F1230" i="46"/>
  <c r="F1229" i="46"/>
  <c r="F1228" i="46"/>
  <c r="F1227" i="46"/>
  <c r="F1226" i="46"/>
  <c r="F1225" i="46"/>
  <c r="F1224" i="46"/>
  <c r="F1223" i="46"/>
  <c r="F1222" i="46"/>
  <c r="F1221" i="46"/>
  <c r="F1220" i="46"/>
  <c r="F1219" i="46"/>
  <c r="F1218" i="46"/>
  <c r="F1217" i="46"/>
  <c r="F1216" i="46"/>
  <c r="F1215" i="46"/>
  <c r="F1214" i="46"/>
  <c r="F1213" i="46"/>
  <c r="F1212" i="46"/>
  <c r="F1211" i="46"/>
  <c r="F1210" i="46"/>
  <c r="F1209" i="46"/>
  <c r="F1208" i="46"/>
  <c r="F1207" i="46"/>
  <c r="F1206" i="46"/>
  <c r="F1205" i="46"/>
  <c r="F1204" i="46"/>
  <c r="F1203" i="46"/>
  <c r="F1202" i="46"/>
  <c r="F1201" i="46"/>
  <c r="F1200" i="46"/>
  <c r="F1199" i="46"/>
  <c r="F1198" i="46"/>
  <c r="F1197" i="46"/>
  <c r="F1196" i="46"/>
  <c r="F1195" i="46"/>
  <c r="F1194" i="46"/>
  <c r="F1193" i="46"/>
  <c r="F1192" i="46"/>
  <c r="F1191" i="46"/>
  <c r="F1190" i="46"/>
  <c r="F1189" i="46"/>
  <c r="F1188" i="46"/>
  <c r="F1187" i="46"/>
  <c r="F1186" i="46"/>
  <c r="F1185" i="46"/>
  <c r="F1184" i="46"/>
  <c r="F1183" i="46"/>
  <c r="F1182" i="46"/>
  <c r="F1181" i="46"/>
  <c r="F1180" i="46"/>
  <c r="F1179" i="46"/>
  <c r="F1178" i="46"/>
  <c r="F1177" i="46"/>
  <c r="F1176" i="46"/>
  <c r="F1175" i="46"/>
  <c r="F1174" i="46"/>
  <c r="F1173" i="46"/>
  <c r="F1172" i="46"/>
  <c r="F1171" i="46"/>
  <c r="F1170" i="46"/>
  <c r="F1169" i="46"/>
  <c r="F1168" i="46"/>
  <c r="F1167" i="46"/>
  <c r="F1166" i="46"/>
  <c r="F1165" i="46"/>
  <c r="F1164" i="46"/>
  <c r="F1163" i="46"/>
  <c r="F1162" i="46"/>
  <c r="F1161" i="46"/>
  <c r="F1160" i="46"/>
  <c r="F1159" i="46"/>
  <c r="F1158" i="46"/>
  <c r="F1157" i="46"/>
  <c r="F1156" i="46"/>
  <c r="F1155" i="46"/>
  <c r="F1154" i="46"/>
  <c r="F1153" i="46"/>
  <c r="F1152" i="46"/>
  <c r="F1151" i="46"/>
  <c r="F1150" i="46"/>
  <c r="F1149" i="46"/>
  <c r="F1148" i="46"/>
  <c r="F1147" i="46"/>
  <c r="F1146" i="46"/>
  <c r="F1145" i="46"/>
  <c r="F1144" i="46"/>
  <c r="F1143" i="46"/>
  <c r="F1142" i="46"/>
  <c r="F1141" i="46"/>
  <c r="F1140" i="46"/>
  <c r="F1139" i="46"/>
  <c r="F1138" i="46"/>
  <c r="F1137" i="46"/>
  <c r="F1136" i="46"/>
  <c r="F1135" i="46"/>
  <c r="F1134" i="46"/>
  <c r="F1133" i="46"/>
  <c r="F1132" i="46"/>
  <c r="F1131" i="46"/>
  <c r="F1130" i="46"/>
  <c r="F1129" i="46"/>
  <c r="F1128" i="46"/>
  <c r="F1127" i="46"/>
  <c r="F1126" i="46"/>
  <c r="F1125" i="46"/>
  <c r="F1124" i="46"/>
  <c r="F1123" i="46"/>
  <c r="F1122" i="46"/>
  <c r="F1121" i="46"/>
  <c r="F1120" i="46"/>
  <c r="F1119" i="46"/>
  <c r="F1118" i="46"/>
  <c r="F1117" i="46"/>
  <c r="F1116" i="46"/>
  <c r="F1115" i="46"/>
  <c r="F1114" i="46"/>
  <c r="F1113" i="46"/>
  <c r="F1112" i="46"/>
  <c r="F1111" i="46"/>
  <c r="F1110" i="46"/>
  <c r="F1109" i="46"/>
  <c r="F1108" i="46"/>
  <c r="F1107" i="46"/>
  <c r="F1106" i="46"/>
  <c r="F1105" i="46"/>
  <c r="F1104" i="46"/>
  <c r="F1103" i="46"/>
  <c r="F1102" i="46"/>
  <c r="F1101" i="46"/>
  <c r="F1100" i="46"/>
  <c r="F1099" i="46"/>
  <c r="F1098" i="46"/>
  <c r="F1097" i="46"/>
  <c r="F1096" i="46"/>
  <c r="F1095" i="46"/>
  <c r="F1094" i="46"/>
  <c r="F1093" i="46"/>
  <c r="F1092" i="46"/>
  <c r="F1091" i="46"/>
  <c r="F1090" i="46"/>
  <c r="F1089" i="46"/>
  <c r="F1088" i="46"/>
  <c r="F1087" i="46"/>
  <c r="F1086" i="46"/>
  <c r="F1085" i="46"/>
  <c r="F1084" i="46"/>
  <c r="F1083" i="46"/>
  <c r="F1082" i="46"/>
  <c r="F1081" i="46"/>
  <c r="F1080" i="46"/>
  <c r="F1079" i="46"/>
  <c r="F1078" i="46"/>
  <c r="F1077" i="46"/>
  <c r="F1076" i="46"/>
  <c r="F1075" i="46"/>
  <c r="F1074" i="46"/>
  <c r="F1073" i="46"/>
  <c r="F1072" i="46"/>
  <c r="F1071" i="46"/>
  <c r="F1070" i="46"/>
  <c r="F1069" i="46"/>
  <c r="F1068" i="46"/>
  <c r="F1067" i="46"/>
  <c r="F1066" i="46"/>
  <c r="F1065" i="46"/>
  <c r="F1064" i="46"/>
  <c r="F1063" i="46"/>
  <c r="F1062" i="46"/>
  <c r="F1061" i="46"/>
  <c r="F1060" i="46"/>
  <c r="F1059" i="46"/>
  <c r="F1058" i="46"/>
  <c r="F1057" i="46"/>
  <c r="F1056" i="46"/>
  <c r="F1055" i="46"/>
  <c r="F1054" i="46"/>
  <c r="F1053" i="46"/>
  <c r="F1052" i="46"/>
  <c r="F1051" i="46"/>
  <c r="F1050" i="46"/>
  <c r="F1049" i="46"/>
  <c r="F1048" i="46"/>
  <c r="F1047" i="46"/>
  <c r="F1046" i="46"/>
  <c r="F1045" i="46"/>
  <c r="F1044" i="46"/>
  <c r="F1043" i="46"/>
  <c r="F1042" i="46"/>
  <c r="F1041" i="46"/>
  <c r="F1040" i="46"/>
  <c r="F1039" i="46"/>
  <c r="F1038" i="46"/>
  <c r="F1037" i="46"/>
  <c r="F1036" i="46"/>
  <c r="F1035" i="46"/>
  <c r="F1034" i="46"/>
  <c r="F1033" i="46"/>
  <c r="F1032" i="46"/>
  <c r="F1031" i="46"/>
  <c r="F1030" i="46"/>
  <c r="F1029" i="46"/>
  <c r="F1028" i="46"/>
  <c r="F1027" i="46"/>
  <c r="F1026" i="46"/>
  <c r="F1025" i="46"/>
  <c r="F1024" i="46"/>
  <c r="F1023" i="46"/>
  <c r="F1022" i="46"/>
  <c r="F1021" i="46"/>
  <c r="F1020" i="46"/>
  <c r="F1019" i="46"/>
  <c r="F1018" i="46"/>
  <c r="F1017" i="46"/>
  <c r="F1016" i="46"/>
  <c r="F1015" i="46"/>
  <c r="F1014" i="46"/>
  <c r="F1013" i="46"/>
  <c r="F1012" i="46"/>
  <c r="F1011" i="46"/>
  <c r="F1010" i="46"/>
  <c r="F1009" i="46"/>
  <c r="F1008" i="46"/>
  <c r="F1007" i="46"/>
  <c r="F1006" i="46"/>
  <c r="F1005" i="46"/>
  <c r="F1004" i="46"/>
  <c r="F1003" i="46"/>
  <c r="F1002" i="46"/>
  <c r="F1001" i="46"/>
  <c r="F1000" i="46"/>
  <c r="F999" i="46"/>
  <c r="F998" i="46"/>
  <c r="F997" i="46"/>
  <c r="F996" i="46"/>
  <c r="F995" i="46"/>
  <c r="F994" i="46"/>
  <c r="F993" i="46"/>
  <c r="F992" i="46"/>
  <c r="F991" i="46"/>
  <c r="F990" i="46"/>
  <c r="F989" i="46"/>
  <c r="F988" i="46"/>
  <c r="F987" i="46"/>
  <c r="F986" i="46"/>
  <c r="F985" i="46"/>
  <c r="F984" i="46"/>
  <c r="F983" i="46"/>
  <c r="F982" i="46"/>
  <c r="F981" i="46"/>
  <c r="F980" i="46"/>
  <c r="F979" i="46"/>
  <c r="F978" i="46"/>
  <c r="F977" i="46"/>
  <c r="F976" i="46"/>
  <c r="F975" i="46"/>
  <c r="F974" i="46"/>
  <c r="F973" i="46"/>
  <c r="F972" i="46"/>
  <c r="F971" i="46"/>
  <c r="F970" i="46"/>
  <c r="F969" i="46"/>
  <c r="F968" i="46"/>
  <c r="F967" i="46"/>
  <c r="F966" i="46"/>
  <c r="F965" i="46"/>
  <c r="F964" i="46"/>
  <c r="F963" i="46"/>
  <c r="F962" i="46"/>
  <c r="F961" i="46"/>
  <c r="F960" i="46"/>
  <c r="F959" i="46"/>
  <c r="F958" i="46"/>
  <c r="F957" i="46"/>
  <c r="F956" i="46"/>
  <c r="F955" i="46"/>
  <c r="F954" i="46"/>
  <c r="F953" i="46"/>
  <c r="F952" i="46"/>
  <c r="F951" i="46"/>
  <c r="F950" i="46"/>
  <c r="F949" i="46"/>
  <c r="F948" i="46"/>
  <c r="F947" i="46"/>
  <c r="F946" i="46"/>
  <c r="F945" i="46"/>
  <c r="F944" i="46"/>
  <c r="F943" i="46"/>
  <c r="F942" i="46"/>
  <c r="F941" i="46"/>
  <c r="F940" i="46"/>
  <c r="F939" i="46"/>
  <c r="F938" i="46"/>
  <c r="F937" i="46"/>
  <c r="F936" i="46"/>
  <c r="F935" i="46"/>
  <c r="F934" i="46"/>
  <c r="F933" i="46"/>
  <c r="F932" i="46"/>
  <c r="F931" i="46"/>
  <c r="F930" i="46"/>
  <c r="F929" i="46"/>
  <c r="F928" i="46"/>
  <c r="F927" i="46"/>
  <c r="F926" i="46"/>
  <c r="F925" i="46"/>
  <c r="F924" i="46"/>
  <c r="F923" i="46"/>
  <c r="F922" i="46"/>
  <c r="F921" i="46"/>
  <c r="F920" i="46"/>
  <c r="F919" i="46"/>
  <c r="F918" i="46"/>
  <c r="F917" i="46"/>
  <c r="F916" i="46"/>
  <c r="F915" i="46"/>
  <c r="F914" i="46"/>
  <c r="F913" i="46"/>
  <c r="F912" i="46"/>
  <c r="F911" i="46"/>
  <c r="F910" i="46"/>
  <c r="F909" i="46"/>
  <c r="F908" i="46"/>
  <c r="F907" i="46"/>
  <c r="F906" i="46"/>
  <c r="F905" i="46"/>
  <c r="F904" i="46"/>
  <c r="F903" i="46"/>
  <c r="F902" i="46"/>
  <c r="F901" i="46"/>
  <c r="F900" i="46"/>
  <c r="F899" i="46"/>
  <c r="F898" i="46"/>
  <c r="F897" i="46"/>
  <c r="F896" i="46"/>
  <c r="F895" i="46"/>
  <c r="F894" i="46"/>
  <c r="F893" i="46"/>
  <c r="F892" i="46"/>
  <c r="F891" i="46"/>
  <c r="F890" i="46"/>
  <c r="F889" i="46"/>
  <c r="F888" i="46"/>
  <c r="F887" i="46"/>
  <c r="F886" i="46"/>
  <c r="F885" i="46"/>
  <c r="F884" i="46"/>
  <c r="F883" i="46"/>
  <c r="F882" i="46"/>
  <c r="F881" i="46"/>
  <c r="F880" i="46"/>
  <c r="F879" i="46"/>
  <c r="F878" i="46"/>
  <c r="F877" i="46"/>
  <c r="F876" i="46"/>
  <c r="F875" i="46"/>
  <c r="F874" i="46"/>
  <c r="F873" i="46"/>
  <c r="F872" i="46"/>
  <c r="F871" i="46"/>
  <c r="F870" i="46"/>
  <c r="F869" i="46"/>
  <c r="F868" i="46"/>
  <c r="F867" i="46"/>
  <c r="F866" i="46"/>
  <c r="F865" i="46"/>
  <c r="F864" i="46"/>
  <c r="F863" i="46"/>
  <c r="F862" i="46"/>
  <c r="F861" i="46"/>
  <c r="F860" i="46"/>
  <c r="F859" i="46"/>
  <c r="F858" i="46"/>
  <c r="F857" i="46"/>
  <c r="F856" i="46"/>
  <c r="F855" i="46"/>
  <c r="F854" i="46"/>
  <c r="F853" i="46"/>
  <c r="F852" i="46"/>
  <c r="F851" i="46"/>
  <c r="F850" i="46"/>
  <c r="F849" i="46"/>
  <c r="F848" i="46"/>
  <c r="F847" i="46"/>
  <c r="F846" i="46"/>
  <c r="F845" i="46"/>
  <c r="F844" i="46"/>
  <c r="F843" i="46"/>
  <c r="F842" i="46"/>
  <c r="F841" i="46"/>
  <c r="F840" i="46"/>
  <c r="F839" i="46"/>
  <c r="F838" i="46"/>
  <c r="F837" i="46"/>
  <c r="F836" i="46"/>
  <c r="F835" i="46"/>
  <c r="F834" i="46"/>
  <c r="F833" i="46"/>
  <c r="F832" i="46"/>
  <c r="F831" i="46"/>
  <c r="F830" i="46"/>
  <c r="F829" i="46"/>
  <c r="F828" i="46"/>
  <c r="F827" i="46"/>
  <c r="F826" i="46"/>
  <c r="F825" i="46"/>
  <c r="F824" i="46"/>
  <c r="F823" i="46"/>
  <c r="F822" i="46"/>
  <c r="F821" i="46"/>
  <c r="F820" i="46"/>
  <c r="F819" i="46"/>
  <c r="F818" i="46"/>
  <c r="F817" i="46"/>
  <c r="F816" i="46"/>
  <c r="F815" i="46"/>
  <c r="F814" i="46"/>
  <c r="F813" i="46"/>
  <c r="F812" i="46"/>
  <c r="F811" i="46"/>
  <c r="F810" i="46"/>
  <c r="F809" i="46"/>
  <c r="F808" i="46"/>
  <c r="F807" i="46"/>
  <c r="F806" i="46"/>
  <c r="F805" i="46"/>
  <c r="F804" i="46"/>
  <c r="F803" i="46"/>
  <c r="F802" i="46"/>
  <c r="F801" i="46"/>
  <c r="F800" i="46"/>
  <c r="F799" i="46"/>
  <c r="F798" i="46"/>
  <c r="F797" i="46"/>
  <c r="F796" i="46"/>
  <c r="F795" i="46"/>
  <c r="F794" i="46"/>
  <c r="F793" i="46"/>
  <c r="F792" i="46"/>
  <c r="F791" i="46"/>
  <c r="F790" i="46"/>
  <c r="F789" i="46"/>
  <c r="F788" i="46"/>
  <c r="F787" i="46"/>
  <c r="F786" i="46"/>
  <c r="F785" i="46"/>
  <c r="F784" i="46"/>
  <c r="F783" i="46"/>
  <c r="F782" i="46"/>
  <c r="F781" i="46"/>
  <c r="F780" i="46"/>
  <c r="F779" i="46"/>
  <c r="F778" i="46"/>
  <c r="F777" i="46"/>
  <c r="F776" i="46"/>
  <c r="F775" i="46"/>
  <c r="F774" i="46"/>
  <c r="F773" i="46"/>
  <c r="F772" i="46"/>
  <c r="F771" i="46"/>
  <c r="F770" i="46"/>
  <c r="F769" i="46"/>
  <c r="F768" i="46"/>
  <c r="F767" i="46"/>
  <c r="F766" i="46"/>
  <c r="F765" i="46"/>
  <c r="F764" i="46"/>
  <c r="F763" i="46"/>
  <c r="F762" i="46"/>
  <c r="F761" i="46"/>
  <c r="F760" i="46"/>
  <c r="F759" i="46"/>
  <c r="F758" i="46"/>
  <c r="F757" i="46"/>
  <c r="F756" i="46"/>
  <c r="F755" i="46"/>
  <c r="F754" i="46"/>
  <c r="F753" i="46"/>
  <c r="F752" i="46"/>
  <c r="F751" i="46"/>
  <c r="F750" i="46"/>
  <c r="F749" i="46"/>
  <c r="F748" i="46"/>
  <c r="F747" i="46"/>
  <c r="F746" i="46"/>
  <c r="F745" i="46"/>
  <c r="F744" i="46"/>
  <c r="F743" i="46"/>
  <c r="F742" i="46"/>
  <c r="F741" i="46"/>
  <c r="F740" i="46"/>
  <c r="F739" i="46"/>
  <c r="F738" i="46"/>
  <c r="F737" i="46"/>
  <c r="F736" i="46"/>
  <c r="F735" i="46"/>
  <c r="F734" i="46"/>
  <c r="F733" i="46"/>
  <c r="F732" i="46"/>
  <c r="F731" i="46"/>
  <c r="F730" i="46"/>
  <c r="F729" i="46"/>
  <c r="F728" i="46"/>
  <c r="F727" i="46"/>
  <c r="F726" i="46"/>
  <c r="F725" i="46"/>
  <c r="F724" i="46"/>
  <c r="F723" i="46"/>
  <c r="F722" i="46"/>
  <c r="F721" i="46"/>
  <c r="F720" i="46"/>
  <c r="F719" i="46"/>
  <c r="F718" i="46"/>
  <c r="F717" i="46"/>
  <c r="F716" i="46"/>
  <c r="F715" i="46"/>
  <c r="F714" i="46"/>
  <c r="F713" i="46"/>
  <c r="F712" i="46"/>
  <c r="F711" i="46"/>
  <c r="F710" i="46"/>
  <c r="F709" i="46"/>
  <c r="F708" i="46"/>
  <c r="F707" i="46"/>
  <c r="F706" i="46"/>
  <c r="F705" i="46"/>
  <c r="F704" i="46"/>
  <c r="F703" i="46"/>
  <c r="F702" i="46"/>
  <c r="F701" i="46"/>
  <c r="F700" i="46"/>
  <c r="F699" i="46"/>
  <c r="F698" i="46"/>
  <c r="F697" i="46"/>
  <c r="F696" i="46"/>
  <c r="F695" i="46"/>
  <c r="F694" i="46"/>
  <c r="F693" i="46"/>
  <c r="F692" i="46"/>
  <c r="F691" i="46"/>
  <c r="F690" i="46"/>
  <c r="F689" i="46"/>
  <c r="F688" i="46"/>
  <c r="F687" i="46"/>
  <c r="F686" i="46"/>
  <c r="F685" i="46"/>
  <c r="F684" i="46"/>
  <c r="F683" i="46"/>
  <c r="F682" i="46"/>
  <c r="F681" i="46"/>
  <c r="F680" i="46"/>
  <c r="F679" i="46"/>
  <c r="F678" i="46"/>
  <c r="F677" i="46"/>
  <c r="F676" i="46"/>
  <c r="F675" i="46"/>
  <c r="F674" i="46"/>
  <c r="F673" i="46"/>
  <c r="F672" i="46"/>
  <c r="F671" i="46"/>
  <c r="F670" i="46"/>
  <c r="F669" i="46"/>
  <c r="F668" i="46"/>
  <c r="F667" i="46"/>
  <c r="F666" i="46"/>
  <c r="F665" i="46"/>
  <c r="F664" i="46"/>
  <c r="F663" i="46"/>
  <c r="F662" i="46"/>
  <c r="F661" i="46"/>
  <c r="F660" i="46"/>
  <c r="F659" i="46"/>
  <c r="F658" i="46"/>
  <c r="F657" i="46"/>
  <c r="F656" i="46"/>
  <c r="F655" i="46"/>
  <c r="F654" i="46"/>
  <c r="F653" i="46"/>
  <c r="F652" i="46"/>
  <c r="F651" i="46"/>
  <c r="F650" i="46"/>
  <c r="F649" i="46"/>
  <c r="F648" i="46"/>
  <c r="F647" i="46"/>
  <c r="F646" i="46"/>
  <c r="F645" i="46"/>
  <c r="F644" i="46"/>
  <c r="F643" i="46"/>
  <c r="F642" i="46"/>
  <c r="F641" i="46"/>
  <c r="F640" i="46"/>
  <c r="F639" i="46"/>
  <c r="F638" i="46"/>
  <c r="F637" i="46"/>
  <c r="F636" i="46"/>
  <c r="F635" i="46"/>
  <c r="F634" i="46"/>
  <c r="F633" i="46"/>
  <c r="F632" i="46"/>
  <c r="F631" i="46"/>
  <c r="F630" i="46"/>
  <c r="F629" i="46"/>
  <c r="F628" i="46"/>
  <c r="F627" i="46"/>
  <c r="F626" i="46"/>
  <c r="F625" i="46"/>
  <c r="F624" i="46"/>
  <c r="F623" i="46"/>
  <c r="F622" i="46"/>
  <c r="F621" i="46"/>
  <c r="F620" i="46"/>
  <c r="F619" i="46"/>
  <c r="F618" i="46"/>
  <c r="F617" i="46"/>
  <c r="F616" i="46"/>
  <c r="F615" i="46"/>
  <c r="F614" i="46"/>
  <c r="F613" i="46"/>
  <c r="F612" i="46"/>
  <c r="F611" i="46"/>
  <c r="F610" i="46"/>
  <c r="F609" i="46"/>
  <c r="F608" i="46"/>
  <c r="F607" i="46"/>
  <c r="F606" i="46"/>
  <c r="F605" i="46"/>
  <c r="F604" i="46"/>
  <c r="F603" i="46"/>
  <c r="F602" i="46"/>
  <c r="F601" i="46"/>
  <c r="F600" i="46"/>
  <c r="F599" i="46"/>
  <c r="F598" i="46"/>
  <c r="F597" i="46"/>
  <c r="F596" i="46"/>
  <c r="F595" i="46"/>
  <c r="F594" i="46"/>
  <c r="F593" i="46"/>
  <c r="F592" i="46"/>
  <c r="F591" i="46"/>
  <c r="F590" i="46"/>
  <c r="F589" i="46"/>
  <c r="F588" i="46"/>
  <c r="F587" i="46"/>
  <c r="F586" i="46"/>
  <c r="F585" i="46"/>
  <c r="F584" i="46"/>
  <c r="F583" i="46"/>
  <c r="F582" i="46"/>
  <c r="F581" i="46"/>
  <c r="F580" i="46"/>
  <c r="F579" i="46"/>
  <c r="F578" i="46"/>
  <c r="F577" i="46"/>
  <c r="F576" i="46"/>
  <c r="F575" i="46"/>
  <c r="F574" i="46"/>
  <c r="F573" i="46"/>
  <c r="F572" i="46"/>
  <c r="F571" i="46"/>
  <c r="F570" i="46"/>
  <c r="F569" i="46"/>
  <c r="F568" i="46"/>
  <c r="F567" i="46"/>
  <c r="F566" i="46"/>
  <c r="F565" i="46"/>
  <c r="F564" i="46"/>
  <c r="F563" i="46"/>
  <c r="F562" i="46"/>
  <c r="F561" i="46"/>
  <c r="F560" i="46"/>
  <c r="F559" i="46"/>
  <c r="F558" i="46"/>
  <c r="F557" i="46"/>
  <c r="F556" i="46"/>
  <c r="F555" i="46"/>
  <c r="F554" i="46"/>
  <c r="F553" i="46"/>
  <c r="F552" i="46"/>
  <c r="F551" i="46"/>
  <c r="F550" i="46"/>
  <c r="F549" i="46"/>
  <c r="F548" i="46"/>
  <c r="F547" i="46"/>
  <c r="F546" i="46"/>
  <c r="F545" i="46"/>
  <c r="F544" i="46"/>
  <c r="F543" i="46"/>
  <c r="F542" i="46"/>
  <c r="F541" i="46"/>
  <c r="F540" i="46"/>
  <c r="F539" i="46"/>
  <c r="F538" i="46"/>
  <c r="F537" i="46"/>
  <c r="F536" i="46"/>
  <c r="F535" i="46"/>
  <c r="F534" i="46"/>
  <c r="F533" i="46"/>
  <c r="F532" i="46"/>
  <c r="F531" i="46"/>
  <c r="F530" i="46"/>
  <c r="F529" i="46"/>
  <c r="F528" i="46"/>
  <c r="F527" i="46"/>
  <c r="F526" i="46"/>
  <c r="F525" i="46"/>
  <c r="F524" i="46"/>
  <c r="F523" i="46"/>
  <c r="F522" i="46"/>
  <c r="F521" i="46"/>
  <c r="F520" i="46"/>
  <c r="F519" i="46"/>
  <c r="F518" i="46"/>
  <c r="F517" i="46"/>
  <c r="F516" i="46"/>
  <c r="F515" i="46"/>
  <c r="F514" i="46"/>
  <c r="F513" i="46"/>
  <c r="F512" i="46"/>
  <c r="F511" i="46"/>
  <c r="F510" i="46"/>
  <c r="F509" i="46"/>
  <c r="F508" i="46"/>
  <c r="F507" i="46"/>
  <c r="F506" i="46"/>
  <c r="F505" i="46"/>
  <c r="F504" i="46"/>
  <c r="F503" i="46"/>
  <c r="F502" i="46"/>
  <c r="F501" i="46"/>
  <c r="F500" i="46"/>
  <c r="F499" i="46"/>
  <c r="F498" i="46"/>
  <c r="F497" i="46"/>
  <c r="F496" i="46"/>
  <c r="F495" i="46"/>
  <c r="F494" i="46"/>
  <c r="F493" i="46"/>
  <c r="F492" i="46"/>
  <c r="F491" i="46"/>
  <c r="F490" i="46"/>
  <c r="F489" i="46"/>
  <c r="F488" i="46"/>
  <c r="F487" i="46"/>
  <c r="F486" i="46"/>
  <c r="F485" i="46"/>
  <c r="F484" i="46"/>
  <c r="F483" i="46"/>
  <c r="F482" i="46"/>
  <c r="F481" i="46"/>
  <c r="F480" i="46"/>
  <c r="F479" i="46"/>
  <c r="F478" i="46"/>
  <c r="F477" i="46"/>
  <c r="F476" i="46"/>
  <c r="F475" i="46"/>
  <c r="F474" i="46"/>
  <c r="F473" i="46"/>
  <c r="F472" i="46"/>
  <c r="F471" i="46"/>
  <c r="F470" i="46"/>
  <c r="F469" i="46"/>
  <c r="F468" i="46"/>
  <c r="F467" i="46"/>
  <c r="F466" i="46"/>
  <c r="F465" i="46"/>
  <c r="F464" i="46"/>
  <c r="F463" i="46"/>
  <c r="F462" i="46"/>
  <c r="F461" i="46"/>
  <c r="F460" i="46"/>
  <c r="F459" i="46"/>
  <c r="F458" i="46"/>
  <c r="F457" i="46"/>
  <c r="F456" i="46"/>
  <c r="F455" i="46"/>
  <c r="F454" i="46"/>
  <c r="F453" i="46"/>
  <c r="F452" i="46"/>
  <c r="F451" i="46"/>
  <c r="F450" i="46"/>
  <c r="F449" i="46"/>
  <c r="F448" i="46"/>
  <c r="F447" i="46"/>
  <c r="F446" i="46"/>
  <c r="F445" i="46"/>
  <c r="F444" i="46"/>
  <c r="F443" i="46"/>
  <c r="F442" i="46"/>
  <c r="F441" i="46"/>
  <c r="F440" i="46"/>
  <c r="F439" i="46"/>
  <c r="F438" i="46"/>
  <c r="F437" i="46"/>
  <c r="F436" i="46"/>
  <c r="F435" i="46"/>
  <c r="F434" i="46"/>
  <c r="F433" i="46"/>
  <c r="F432" i="46"/>
  <c r="F431" i="46"/>
  <c r="F430" i="46"/>
  <c r="F429" i="46"/>
  <c r="F428" i="46"/>
  <c r="F427" i="46"/>
  <c r="F426" i="46"/>
  <c r="F425" i="46"/>
  <c r="F424" i="46"/>
  <c r="F423" i="46"/>
  <c r="F422" i="46"/>
  <c r="F421" i="46"/>
  <c r="F420" i="46"/>
  <c r="F419" i="46"/>
  <c r="F418" i="46"/>
  <c r="F417" i="46"/>
  <c r="F416" i="46"/>
  <c r="F415" i="46"/>
  <c r="F414" i="46"/>
  <c r="F413" i="46"/>
  <c r="F412" i="46"/>
  <c r="F411" i="46"/>
  <c r="F410" i="46"/>
  <c r="F409" i="46"/>
  <c r="F408" i="46"/>
  <c r="F407" i="46"/>
  <c r="F406" i="46"/>
  <c r="F405" i="46"/>
  <c r="F404" i="46"/>
  <c r="F403" i="46"/>
  <c r="F402" i="46"/>
  <c r="F401" i="46"/>
  <c r="F400" i="46"/>
  <c r="F399" i="46"/>
  <c r="F398" i="46"/>
  <c r="F397" i="46"/>
  <c r="F396" i="46"/>
  <c r="F395" i="46"/>
  <c r="F394" i="46"/>
  <c r="F393" i="46"/>
  <c r="F392" i="46"/>
  <c r="F391" i="46"/>
  <c r="F390" i="46"/>
  <c r="F389" i="46"/>
  <c r="F388" i="46"/>
  <c r="F387" i="46"/>
  <c r="F386" i="46"/>
  <c r="F385" i="46"/>
  <c r="F384" i="46"/>
  <c r="F383" i="46"/>
  <c r="F382" i="46"/>
  <c r="F381" i="46"/>
  <c r="F380" i="46"/>
  <c r="F379" i="46"/>
  <c r="F378" i="46"/>
  <c r="F377" i="46"/>
  <c r="F376" i="46"/>
  <c r="F375" i="46"/>
  <c r="F374" i="46"/>
  <c r="F373" i="46"/>
  <c r="F372" i="46"/>
  <c r="F371" i="46"/>
  <c r="F370" i="46"/>
  <c r="F369" i="46"/>
  <c r="F368" i="46"/>
  <c r="F367" i="46"/>
  <c r="F366" i="46"/>
  <c r="F365" i="46"/>
  <c r="F364" i="46"/>
  <c r="F363" i="46"/>
  <c r="F362" i="46"/>
  <c r="F361" i="46"/>
  <c r="F360" i="46"/>
  <c r="F359" i="46"/>
  <c r="F358" i="46"/>
  <c r="F357" i="46"/>
  <c r="F356" i="46"/>
  <c r="F355" i="46"/>
  <c r="F354" i="46"/>
  <c r="F353" i="46"/>
  <c r="F352" i="46"/>
  <c r="F351" i="46"/>
  <c r="F350" i="46"/>
  <c r="F349" i="46"/>
  <c r="F348" i="46"/>
  <c r="F347" i="46"/>
  <c r="F346" i="46"/>
  <c r="F345" i="46"/>
  <c r="F344" i="46"/>
  <c r="F343" i="46"/>
  <c r="F342" i="46"/>
  <c r="F341" i="46"/>
  <c r="F340" i="46"/>
  <c r="F339" i="46"/>
  <c r="F338" i="46"/>
  <c r="F337" i="46"/>
  <c r="F336" i="46"/>
  <c r="F335" i="46"/>
  <c r="F334" i="46"/>
  <c r="F333" i="46"/>
  <c r="F332" i="46"/>
  <c r="F331" i="46"/>
  <c r="F330" i="46"/>
  <c r="F329" i="46"/>
  <c r="F328" i="46"/>
  <c r="F327" i="46"/>
  <c r="F326" i="46"/>
  <c r="F325" i="46"/>
  <c r="F324" i="46"/>
  <c r="F323" i="46"/>
  <c r="F322" i="46"/>
  <c r="F321" i="46"/>
  <c r="F320" i="46"/>
  <c r="F319" i="46"/>
  <c r="F318" i="46"/>
  <c r="F317" i="46"/>
  <c r="F316" i="46"/>
  <c r="F315" i="46"/>
  <c r="F314" i="46"/>
  <c r="F313" i="46"/>
  <c r="F312" i="46"/>
  <c r="F311" i="46"/>
  <c r="F310" i="46"/>
  <c r="F309" i="46"/>
  <c r="F308" i="46"/>
  <c r="F307" i="46"/>
  <c r="F306" i="46"/>
  <c r="F305" i="46"/>
  <c r="F304" i="46"/>
  <c r="F303" i="46"/>
  <c r="F302" i="46"/>
  <c r="F301" i="46"/>
  <c r="F300" i="46"/>
  <c r="F299" i="46"/>
  <c r="F298" i="46"/>
  <c r="F297" i="46"/>
  <c r="F296" i="46"/>
  <c r="F295" i="46"/>
  <c r="F294" i="46"/>
  <c r="F293" i="46"/>
  <c r="F292" i="46"/>
  <c r="F291" i="46"/>
  <c r="F290" i="46"/>
  <c r="F289" i="46"/>
  <c r="F288" i="46"/>
  <c r="F287" i="46"/>
  <c r="F286" i="46"/>
  <c r="F285" i="46"/>
  <c r="F284" i="46"/>
  <c r="F283" i="46"/>
  <c r="F282" i="46"/>
  <c r="F281" i="46"/>
  <c r="F280" i="46"/>
  <c r="F279" i="46"/>
  <c r="F278" i="46"/>
  <c r="F277" i="46"/>
  <c r="F276" i="46"/>
  <c r="F275" i="46"/>
  <c r="F274" i="46"/>
  <c r="F273" i="46"/>
  <c r="F272" i="46"/>
  <c r="F271" i="46"/>
  <c r="F270" i="46"/>
  <c r="F269" i="46"/>
  <c r="F268" i="46"/>
  <c r="F267" i="46"/>
  <c r="F266" i="46"/>
  <c r="F265" i="46"/>
  <c r="F264" i="46"/>
  <c r="F263" i="46"/>
  <c r="F262" i="46"/>
  <c r="F261" i="46"/>
  <c r="F260" i="46"/>
  <c r="F259" i="46"/>
  <c r="F258" i="46"/>
  <c r="F257" i="46"/>
  <c r="F256" i="46"/>
  <c r="F255" i="46"/>
  <c r="F254" i="46"/>
  <c r="F253" i="46"/>
  <c r="F252" i="46"/>
  <c r="F251" i="46"/>
  <c r="F250" i="46"/>
  <c r="F249" i="46"/>
  <c r="F248" i="46"/>
  <c r="F247" i="46"/>
  <c r="F246" i="46"/>
  <c r="F245" i="46"/>
  <c r="F244" i="46"/>
  <c r="F243" i="46"/>
  <c r="F242" i="46"/>
  <c r="F241" i="46"/>
  <c r="F240" i="46"/>
  <c r="F239" i="46"/>
  <c r="F238" i="46"/>
  <c r="F237" i="46"/>
  <c r="F236" i="46"/>
  <c r="F235" i="46"/>
  <c r="F234" i="46"/>
  <c r="F233" i="46"/>
  <c r="F232" i="46"/>
  <c r="F231" i="46"/>
  <c r="F230" i="46"/>
  <c r="F229" i="46"/>
  <c r="F228" i="46"/>
  <c r="F227" i="46"/>
  <c r="F226" i="46"/>
  <c r="F225" i="46"/>
  <c r="F224" i="46"/>
  <c r="F223" i="46"/>
  <c r="F222" i="46"/>
  <c r="F221" i="46"/>
  <c r="F220" i="46"/>
  <c r="F219" i="46"/>
  <c r="F218" i="46"/>
  <c r="F217" i="46"/>
  <c r="F216" i="46"/>
  <c r="F215" i="46"/>
  <c r="F214" i="46"/>
  <c r="F213" i="46"/>
  <c r="F212" i="46"/>
  <c r="F211" i="46"/>
  <c r="F210" i="46"/>
  <c r="F209" i="46"/>
  <c r="F208" i="46"/>
  <c r="F207" i="46"/>
  <c r="F206" i="46"/>
  <c r="F205" i="46"/>
  <c r="F204" i="46"/>
  <c r="F203" i="46"/>
  <c r="F202" i="46"/>
  <c r="F201" i="46"/>
  <c r="F200" i="46"/>
  <c r="F199" i="46"/>
  <c r="F198" i="46"/>
  <c r="F197" i="46"/>
  <c r="F196" i="46"/>
  <c r="F195" i="46"/>
  <c r="F194" i="46"/>
  <c r="F193" i="46"/>
  <c r="F192" i="46"/>
  <c r="F191" i="46"/>
  <c r="F190" i="46"/>
  <c r="F189" i="46"/>
  <c r="F188" i="46"/>
  <c r="F187" i="46"/>
  <c r="F186" i="46"/>
  <c r="F185" i="46"/>
  <c r="F184" i="46"/>
  <c r="F183" i="46"/>
  <c r="F182" i="46"/>
  <c r="F181" i="46"/>
  <c r="F180" i="46"/>
  <c r="F179" i="46"/>
  <c r="F178" i="46"/>
  <c r="F177" i="46"/>
  <c r="F176" i="46"/>
  <c r="F175" i="46"/>
  <c r="F174" i="46"/>
  <c r="F173" i="46"/>
  <c r="F172" i="46"/>
  <c r="F171" i="46"/>
  <c r="F170" i="46"/>
  <c r="F169" i="46"/>
  <c r="F168" i="46"/>
  <c r="F167" i="46"/>
  <c r="F166" i="46"/>
  <c r="F165" i="46"/>
  <c r="F164" i="46"/>
  <c r="F163" i="46"/>
  <c r="F162" i="46"/>
  <c r="F161" i="46"/>
  <c r="F160" i="46"/>
  <c r="F159" i="46"/>
  <c r="F158" i="46"/>
  <c r="F157" i="46"/>
  <c r="F156" i="46"/>
  <c r="F155" i="46"/>
  <c r="F154" i="46"/>
  <c r="F153" i="46"/>
  <c r="F152" i="46"/>
  <c r="F151" i="46"/>
  <c r="F150" i="46"/>
  <c r="F149" i="46"/>
  <c r="F148" i="46"/>
  <c r="F147" i="46"/>
  <c r="F146" i="46"/>
  <c r="F145" i="46"/>
  <c r="F144" i="46"/>
  <c r="F143" i="46"/>
  <c r="F142" i="46"/>
  <c r="F141" i="46"/>
  <c r="F140" i="46"/>
  <c r="F139" i="46"/>
  <c r="F138" i="46"/>
  <c r="F137" i="46"/>
  <c r="F136" i="46"/>
  <c r="F135" i="46"/>
  <c r="F134" i="46"/>
  <c r="F133" i="46"/>
  <c r="F132" i="46"/>
  <c r="F131" i="46"/>
  <c r="F130" i="46"/>
  <c r="F129" i="46"/>
  <c r="F128" i="46"/>
  <c r="F127" i="46"/>
  <c r="F126" i="46"/>
  <c r="F125" i="46"/>
  <c r="F124" i="46"/>
  <c r="F123" i="46"/>
  <c r="F122" i="46"/>
  <c r="F121" i="46"/>
  <c r="F120" i="46"/>
  <c r="F119" i="46"/>
  <c r="F118" i="46"/>
  <c r="F117" i="46"/>
  <c r="F116" i="46"/>
  <c r="F115" i="46"/>
  <c r="F114" i="46"/>
  <c r="F113" i="46"/>
  <c r="F112" i="46"/>
  <c r="F111" i="46"/>
  <c r="F110" i="46"/>
  <c r="F109" i="46"/>
  <c r="F108" i="46"/>
  <c r="F107" i="46"/>
  <c r="F106" i="46"/>
  <c r="F105" i="46"/>
  <c r="F104" i="46"/>
  <c r="F103" i="46"/>
  <c r="F102" i="46"/>
  <c r="F101" i="46"/>
  <c r="F100" i="46"/>
  <c r="F99" i="46"/>
  <c r="F98" i="46"/>
  <c r="F97" i="46"/>
  <c r="F96" i="46"/>
  <c r="F95" i="46"/>
  <c r="F94" i="46"/>
  <c r="F93" i="46"/>
  <c r="F92" i="46"/>
  <c r="F91" i="46"/>
  <c r="F90" i="46"/>
  <c r="F89" i="46"/>
  <c r="F88" i="46"/>
  <c r="F87" i="46"/>
  <c r="F86" i="46"/>
  <c r="F85" i="46"/>
  <c r="F84" i="46"/>
  <c r="F83" i="46"/>
  <c r="F82" i="46"/>
  <c r="F81" i="46"/>
  <c r="F80" i="46"/>
  <c r="F79" i="46"/>
  <c r="F78" i="46"/>
  <c r="F77" i="46"/>
  <c r="F76" i="46"/>
  <c r="F75" i="46"/>
  <c r="F74" i="46"/>
  <c r="F73" i="46"/>
  <c r="F72" i="46"/>
  <c r="F71" i="46"/>
  <c r="F70" i="46"/>
  <c r="F69" i="46"/>
  <c r="F68" i="46"/>
  <c r="F67" i="46"/>
  <c r="F66" i="46"/>
  <c r="F65" i="46"/>
  <c r="F64" i="46"/>
  <c r="F63" i="46"/>
  <c r="F62" i="46"/>
  <c r="F61" i="46"/>
  <c r="F60" i="46"/>
  <c r="F59" i="46"/>
  <c r="F58" i="46"/>
  <c r="F57" i="46"/>
  <c r="F56" i="46"/>
  <c r="F55" i="46"/>
  <c r="F54" i="46"/>
  <c r="F53" i="46"/>
  <c r="F52" i="46"/>
  <c r="F51" i="46"/>
  <c r="F50" i="46"/>
  <c r="F49" i="46"/>
  <c r="F48" i="46"/>
  <c r="F47" i="46"/>
  <c r="F46" i="46"/>
  <c r="F45" i="46"/>
  <c r="F44" i="46"/>
  <c r="F43" i="46"/>
  <c r="F42" i="46"/>
  <c r="F41" i="46"/>
  <c r="F40" i="46"/>
  <c r="F39" i="46"/>
  <c r="F38" i="46"/>
  <c r="F37" i="46"/>
  <c r="F36" i="46"/>
  <c r="F35" i="46"/>
  <c r="F34" i="46"/>
  <c r="F33" i="46"/>
  <c r="F32" i="46"/>
  <c r="F31" i="46"/>
  <c r="F30" i="46"/>
  <c r="F29" i="46"/>
  <c r="F28" i="46"/>
  <c r="F27" i="46"/>
  <c r="F26" i="46"/>
  <c r="F25" i="46"/>
  <c r="F24" i="46"/>
  <c r="F23" i="46"/>
  <c r="F22" i="46"/>
  <c r="F21" i="46"/>
  <c r="F20" i="46"/>
  <c r="F19" i="46"/>
  <c r="F18" i="46"/>
  <c r="F17" i="46"/>
  <c r="F16" i="46"/>
  <c r="F15" i="46"/>
  <c r="F14" i="46"/>
  <c r="F13" i="46"/>
  <c r="F12" i="46"/>
  <c r="O8" i="46" l="1"/>
  <c r="AU3" i="47" l="1"/>
  <c r="BY12" i="46"/>
  <c r="BS14" i="46"/>
  <c r="BS13" i="46"/>
  <c r="BS15" i="46"/>
  <c r="BS16" i="46"/>
  <c r="BS17" i="46"/>
  <c r="BS18" i="46"/>
  <c r="BS19" i="46"/>
  <c r="BS20" i="46"/>
  <c r="BS21" i="46"/>
  <c r="BS22" i="46"/>
  <c r="BS23" i="46"/>
  <c r="BS24" i="46"/>
  <c r="BS25" i="46"/>
  <c r="BS26" i="46"/>
  <c r="BS27" i="46"/>
  <c r="BS28" i="46"/>
  <c r="BS29" i="46"/>
  <c r="BS30" i="46"/>
  <c r="BS31" i="46"/>
  <c r="BS32" i="46"/>
  <c r="BS33" i="46"/>
  <c r="BS34" i="46"/>
  <c r="BS35" i="46"/>
  <c r="BS36" i="46"/>
  <c r="BS37" i="46"/>
  <c r="BS38" i="46"/>
  <c r="BS39" i="46"/>
  <c r="BS40" i="46"/>
  <c r="BS41" i="46"/>
  <c r="BS42" i="46"/>
  <c r="BS43" i="46"/>
  <c r="BS44" i="46"/>
  <c r="BS45" i="46"/>
  <c r="BS46" i="46"/>
  <c r="BS47" i="46"/>
  <c r="BS48" i="46"/>
  <c r="BS49" i="46"/>
  <c r="BS50" i="46"/>
  <c r="BS51" i="46"/>
  <c r="BS52" i="46"/>
  <c r="BS53" i="46"/>
  <c r="BS54" i="46"/>
  <c r="BS55" i="46"/>
  <c r="BS56" i="46"/>
  <c r="BS57" i="46"/>
  <c r="BS58" i="46"/>
  <c r="BS59" i="46"/>
  <c r="BS60" i="46"/>
  <c r="BS61" i="46"/>
  <c r="BS62" i="46"/>
  <c r="BS63" i="46"/>
  <c r="BS64" i="46"/>
  <c r="BS65" i="46"/>
  <c r="BS66" i="46"/>
  <c r="BS67" i="46"/>
  <c r="BS68" i="46"/>
  <c r="BS69" i="46"/>
  <c r="BS70" i="46"/>
  <c r="BS71" i="46"/>
  <c r="BS72" i="46"/>
  <c r="BS73" i="46"/>
  <c r="BS74" i="46"/>
  <c r="BS75" i="46"/>
  <c r="BS76" i="46"/>
  <c r="BS77" i="46"/>
  <c r="BS78" i="46"/>
  <c r="BS79" i="46"/>
  <c r="BS80" i="46"/>
  <c r="BS81" i="46"/>
  <c r="BS82" i="46"/>
  <c r="BS83" i="46"/>
  <c r="BS84" i="46"/>
  <c r="BS85" i="46"/>
  <c r="BS86" i="46"/>
  <c r="BS87" i="46"/>
  <c r="BS88" i="46"/>
  <c r="BS89" i="46"/>
  <c r="BS90" i="46"/>
  <c r="BS91" i="46"/>
  <c r="BS92" i="46"/>
  <c r="BS93" i="46"/>
  <c r="BS94" i="46"/>
  <c r="BS95" i="46"/>
  <c r="BS96" i="46"/>
  <c r="BS97" i="46"/>
  <c r="BS98" i="46"/>
  <c r="BS99" i="46"/>
  <c r="BS100" i="46"/>
  <c r="BS101" i="46"/>
  <c r="BS102" i="46"/>
  <c r="BS103" i="46"/>
  <c r="BS104" i="46"/>
  <c r="BS105" i="46"/>
  <c r="BS106" i="46"/>
  <c r="BS107" i="46"/>
  <c r="BS108" i="46"/>
  <c r="BS109" i="46"/>
  <c r="BS110" i="46"/>
  <c r="BS111" i="46"/>
  <c r="BS112" i="46"/>
  <c r="BS113" i="46"/>
  <c r="BS114" i="46"/>
  <c r="BS115" i="46"/>
  <c r="BS116" i="46"/>
  <c r="BS117" i="46"/>
  <c r="BS118" i="46"/>
  <c r="BS119" i="46"/>
  <c r="BS120" i="46"/>
  <c r="BS121" i="46"/>
  <c r="BS122" i="46"/>
  <c r="BS123" i="46"/>
  <c r="BS124" i="46"/>
  <c r="BS125" i="46"/>
  <c r="BS126" i="46"/>
  <c r="BS127" i="46"/>
  <c r="BS128" i="46"/>
  <c r="BS129" i="46"/>
  <c r="BS130" i="46"/>
  <c r="BS131" i="46"/>
  <c r="BS132" i="46"/>
  <c r="BS133" i="46"/>
  <c r="BS134" i="46"/>
  <c r="BS135" i="46"/>
  <c r="BS136" i="46"/>
  <c r="BS137" i="46"/>
  <c r="BS138" i="46"/>
  <c r="BS139" i="46"/>
  <c r="BS140" i="46"/>
  <c r="BS141" i="46"/>
  <c r="BS142" i="46"/>
  <c r="BS143" i="46"/>
  <c r="BS144" i="46"/>
  <c r="BS145" i="46"/>
  <c r="BS146" i="46"/>
  <c r="BS147" i="46"/>
  <c r="BS148" i="46"/>
  <c r="BS149" i="46"/>
  <c r="BS150" i="46"/>
  <c r="BS151" i="46"/>
  <c r="BS152" i="46"/>
  <c r="BS153" i="46"/>
  <c r="BS154" i="46"/>
  <c r="BS155" i="46"/>
  <c r="BS156" i="46"/>
  <c r="BS157" i="46"/>
  <c r="BS158" i="46"/>
  <c r="BS159" i="46"/>
  <c r="BS160" i="46"/>
  <c r="BS161" i="46"/>
  <c r="BS162" i="46"/>
  <c r="BS163" i="46"/>
  <c r="BS164" i="46"/>
  <c r="BS165" i="46"/>
  <c r="BS166" i="46"/>
  <c r="BS167" i="46"/>
  <c r="BS168" i="46"/>
  <c r="BS169" i="46"/>
  <c r="BS170" i="46"/>
  <c r="BS171" i="46"/>
  <c r="BS172" i="46"/>
  <c r="BS173" i="46"/>
  <c r="BS174" i="46"/>
  <c r="BS175" i="46"/>
  <c r="BS176" i="46"/>
  <c r="BS177" i="46"/>
  <c r="BS178" i="46"/>
  <c r="BS179" i="46"/>
  <c r="BS180" i="46"/>
  <c r="BS181" i="46"/>
  <c r="BS182" i="46"/>
  <c r="BS183" i="46"/>
  <c r="BS184" i="46"/>
  <c r="BS185" i="46"/>
  <c r="BS186" i="46"/>
  <c r="BS187" i="46"/>
  <c r="BS188" i="46"/>
  <c r="BS189" i="46"/>
  <c r="BS190" i="46"/>
  <c r="BS191" i="46"/>
  <c r="BS192" i="46"/>
  <c r="BS193" i="46"/>
  <c r="BS194" i="46"/>
  <c r="BS195" i="46"/>
  <c r="BS196" i="46"/>
  <c r="BS197" i="46"/>
  <c r="BS198" i="46"/>
  <c r="BS199" i="46"/>
  <c r="BS200" i="46"/>
  <c r="BS201" i="46"/>
  <c r="BS202" i="46"/>
  <c r="BS203" i="46"/>
  <c r="BS204" i="46"/>
  <c r="BS205" i="46"/>
  <c r="BS206" i="46"/>
  <c r="BS207" i="46"/>
  <c r="BS208" i="46"/>
  <c r="BS209" i="46"/>
  <c r="BS210" i="46"/>
  <c r="BS211" i="46"/>
  <c r="BS212" i="46"/>
  <c r="BS213" i="46"/>
  <c r="BS214" i="46"/>
  <c r="BS215" i="46"/>
  <c r="BS216" i="46"/>
  <c r="BS217" i="46"/>
  <c r="BS218" i="46"/>
  <c r="BS219" i="46"/>
  <c r="BS220" i="46"/>
  <c r="BS221" i="46"/>
  <c r="BS222" i="46"/>
  <c r="BS223" i="46"/>
  <c r="BS224" i="46"/>
  <c r="BS225" i="46"/>
  <c r="BS226" i="46"/>
  <c r="BS227" i="46"/>
  <c r="BS228" i="46"/>
  <c r="BS229" i="46"/>
  <c r="BS230" i="46"/>
  <c r="BS231" i="46"/>
  <c r="BS232" i="46"/>
  <c r="BS233" i="46"/>
  <c r="BS234" i="46"/>
  <c r="BS235" i="46"/>
  <c r="BS236" i="46"/>
  <c r="BS237" i="46"/>
  <c r="BS238" i="46"/>
  <c r="BS239" i="46"/>
  <c r="BS240" i="46"/>
  <c r="BS241" i="46"/>
  <c r="BS242" i="46"/>
  <c r="BS243" i="46"/>
  <c r="BS244" i="46"/>
  <c r="BS245" i="46"/>
  <c r="BS246" i="46"/>
  <c r="BS247" i="46"/>
  <c r="BS248" i="46"/>
  <c r="BS249" i="46"/>
  <c r="BS250" i="46"/>
  <c r="BS251" i="46"/>
  <c r="BS252" i="46"/>
  <c r="BS253" i="46"/>
  <c r="BS254" i="46"/>
  <c r="BS255" i="46"/>
  <c r="BS256" i="46"/>
  <c r="BS257" i="46"/>
  <c r="BS258" i="46"/>
  <c r="BS259" i="46"/>
  <c r="BS260" i="46"/>
  <c r="BS261" i="46"/>
  <c r="BS262" i="46"/>
  <c r="BS263" i="46"/>
  <c r="BS264" i="46"/>
  <c r="BS265" i="46"/>
  <c r="BS266" i="46"/>
  <c r="BS267" i="46"/>
  <c r="BS268" i="46"/>
  <c r="BS269" i="46"/>
  <c r="BS270" i="46"/>
  <c r="BS271" i="46"/>
  <c r="BS272" i="46"/>
  <c r="BS273" i="46"/>
  <c r="BS274" i="46"/>
  <c r="BS275" i="46"/>
  <c r="BS276" i="46"/>
  <c r="BS277" i="46"/>
  <c r="BS278" i="46"/>
  <c r="BS279" i="46"/>
  <c r="BS280" i="46"/>
  <c r="BS281" i="46"/>
  <c r="BS282" i="46"/>
  <c r="BS283" i="46"/>
  <c r="BS284" i="46"/>
  <c r="BS285" i="46"/>
  <c r="BS286" i="46"/>
  <c r="BS287" i="46"/>
  <c r="BS288" i="46"/>
  <c r="BS289" i="46"/>
  <c r="BS290" i="46"/>
  <c r="BS291" i="46"/>
  <c r="BS292" i="46"/>
  <c r="BS293" i="46"/>
  <c r="BS294" i="46"/>
  <c r="BS295" i="46"/>
  <c r="BS296" i="46"/>
  <c r="BS297" i="46"/>
  <c r="BS298" i="46"/>
  <c r="BS299" i="46"/>
  <c r="BS300" i="46"/>
  <c r="BS301" i="46"/>
  <c r="BS302" i="46"/>
  <c r="BS303" i="46"/>
  <c r="BS304" i="46"/>
  <c r="BS305" i="46"/>
  <c r="BS306" i="46"/>
  <c r="BS307" i="46"/>
  <c r="BS308" i="46"/>
  <c r="BS309" i="46"/>
  <c r="BS310" i="46"/>
  <c r="BS311" i="46"/>
  <c r="BS312" i="46"/>
  <c r="BS313" i="46"/>
  <c r="BS314" i="46"/>
  <c r="BS315" i="46"/>
  <c r="BS316" i="46"/>
  <c r="BS317" i="46"/>
  <c r="BS318" i="46"/>
  <c r="BS319" i="46"/>
  <c r="BS320" i="46"/>
  <c r="BS321" i="46"/>
  <c r="BS322" i="46"/>
  <c r="BS323" i="46"/>
  <c r="BS324" i="46"/>
  <c r="BS325" i="46"/>
  <c r="BS326" i="46"/>
  <c r="BS327" i="46"/>
  <c r="BS328" i="46"/>
  <c r="BS329" i="46"/>
  <c r="BS330" i="46"/>
  <c r="BS331" i="46"/>
  <c r="BS332" i="46"/>
  <c r="BS333" i="46"/>
  <c r="BS334" i="46"/>
  <c r="BS335" i="46"/>
  <c r="BS336" i="46"/>
  <c r="BS337" i="46"/>
  <c r="BS338" i="46"/>
  <c r="BS339" i="46"/>
  <c r="BS340" i="46"/>
  <c r="BS341" i="46"/>
  <c r="BS342" i="46"/>
  <c r="BS343" i="46"/>
  <c r="BS344" i="46"/>
  <c r="BS345" i="46"/>
  <c r="BS346" i="46"/>
  <c r="BS347" i="46"/>
  <c r="BS348" i="46"/>
  <c r="BS349" i="46"/>
  <c r="BS350" i="46"/>
  <c r="BS351" i="46"/>
  <c r="BS352" i="46"/>
  <c r="BS353" i="46"/>
  <c r="BS354" i="46"/>
  <c r="BS355" i="46"/>
  <c r="BS356" i="46"/>
  <c r="BS357" i="46"/>
  <c r="BS358" i="46"/>
  <c r="BS359" i="46"/>
  <c r="BS360" i="46"/>
  <c r="BS361" i="46"/>
  <c r="BS362" i="46"/>
  <c r="BS363" i="46"/>
  <c r="BS364" i="46"/>
  <c r="BS365" i="46"/>
  <c r="BS366" i="46"/>
  <c r="BS367" i="46"/>
  <c r="BS368" i="46"/>
  <c r="BS369" i="46"/>
  <c r="BS370" i="46"/>
  <c r="BS371" i="46"/>
  <c r="BS372" i="46"/>
  <c r="BS373" i="46"/>
  <c r="BS374" i="46"/>
  <c r="BS375" i="46"/>
  <c r="BS376" i="46"/>
  <c r="BS377" i="46"/>
  <c r="BS378" i="46"/>
  <c r="BS379" i="46"/>
  <c r="BS380" i="46"/>
  <c r="BS381" i="46"/>
  <c r="BS382" i="46"/>
  <c r="BS383" i="46"/>
  <c r="BS384" i="46"/>
  <c r="BS385" i="46"/>
  <c r="BS386" i="46"/>
  <c r="BS387" i="46"/>
  <c r="BS388" i="46"/>
  <c r="BS389" i="46"/>
  <c r="BS390" i="46"/>
  <c r="BS391" i="46"/>
  <c r="BS392" i="46"/>
  <c r="BS393" i="46"/>
  <c r="BS394" i="46"/>
  <c r="BS395" i="46"/>
  <c r="BS396" i="46"/>
  <c r="BS397" i="46"/>
  <c r="BS398" i="46"/>
  <c r="BS399" i="46"/>
  <c r="BS400" i="46"/>
  <c r="BS401" i="46"/>
  <c r="BS402" i="46"/>
  <c r="BS403" i="46"/>
  <c r="BS404" i="46"/>
  <c r="BS405" i="46"/>
  <c r="BS406" i="46"/>
  <c r="BS407" i="46"/>
  <c r="BS408" i="46"/>
  <c r="BS409" i="46"/>
  <c r="BS410" i="46"/>
  <c r="BS411" i="46"/>
  <c r="BS412" i="46"/>
  <c r="BS413" i="46"/>
  <c r="BS414" i="46"/>
  <c r="BS415" i="46"/>
  <c r="BS416" i="46"/>
  <c r="BS417" i="46"/>
  <c r="BS418" i="46"/>
  <c r="BS419" i="46"/>
  <c r="BS420" i="46"/>
  <c r="BS421" i="46"/>
  <c r="BS422" i="46"/>
  <c r="BS423" i="46"/>
  <c r="BS424" i="46"/>
  <c r="BS425" i="46"/>
  <c r="BS426" i="46"/>
  <c r="BS427" i="46"/>
  <c r="BS428" i="46"/>
  <c r="BS429" i="46"/>
  <c r="BS430" i="46"/>
  <c r="BS431" i="46"/>
  <c r="BS432" i="46"/>
  <c r="BS433" i="46"/>
  <c r="BS434" i="46"/>
  <c r="BS435" i="46"/>
  <c r="BS436" i="46"/>
  <c r="BS437" i="46"/>
  <c r="BS438" i="46"/>
  <c r="BS439" i="46"/>
  <c r="BS440" i="46"/>
  <c r="BS441" i="46"/>
  <c r="BS442" i="46"/>
  <c r="BS443" i="46"/>
  <c r="BS444" i="46"/>
  <c r="BS445" i="46"/>
  <c r="BS446" i="46"/>
  <c r="BS447" i="46"/>
  <c r="BS448" i="46"/>
  <c r="BS449" i="46"/>
  <c r="BS450" i="46"/>
  <c r="BS451" i="46"/>
  <c r="BS452" i="46"/>
  <c r="BS453" i="46"/>
  <c r="BS454" i="46"/>
  <c r="BS455" i="46"/>
  <c r="BS456" i="46"/>
  <c r="BS457" i="46"/>
  <c r="BS458" i="46"/>
  <c r="BS459" i="46"/>
  <c r="BS460" i="46"/>
  <c r="BS461" i="46"/>
  <c r="BS462" i="46"/>
  <c r="BS463" i="46"/>
  <c r="BS464" i="46"/>
  <c r="BS465" i="46"/>
  <c r="BS466" i="46"/>
  <c r="BS467" i="46"/>
  <c r="BS468" i="46"/>
  <c r="BS469" i="46"/>
  <c r="BS470" i="46"/>
  <c r="BS471" i="46"/>
  <c r="BS472" i="46"/>
  <c r="BS473" i="46"/>
  <c r="BS474" i="46"/>
  <c r="BS475" i="46"/>
  <c r="BS476" i="46"/>
  <c r="BS477" i="46"/>
  <c r="BS478" i="46"/>
  <c r="BS479" i="46"/>
  <c r="BS480" i="46"/>
  <c r="BS481" i="46"/>
  <c r="BS482" i="46"/>
  <c r="BS483" i="46"/>
  <c r="BS484" i="46"/>
  <c r="BS485" i="46"/>
  <c r="BS486" i="46"/>
  <c r="BS487" i="46"/>
  <c r="BS488" i="46"/>
  <c r="BS489" i="46"/>
  <c r="BS490" i="46"/>
  <c r="BS491" i="46"/>
  <c r="BS492" i="46"/>
  <c r="BS493" i="46"/>
  <c r="BS494" i="46"/>
  <c r="BS495" i="46"/>
  <c r="BS496" i="46"/>
  <c r="BS497" i="46"/>
  <c r="BS498" i="46"/>
  <c r="BS499" i="46"/>
  <c r="BS500" i="46"/>
  <c r="BS501" i="46"/>
  <c r="BS502" i="46"/>
  <c r="BS503" i="46"/>
  <c r="BS504" i="46"/>
  <c r="BS505" i="46"/>
  <c r="BS506" i="46"/>
  <c r="BS507" i="46"/>
  <c r="BS508" i="46"/>
  <c r="BS509" i="46"/>
  <c r="BS510" i="46"/>
  <c r="BS511" i="46"/>
  <c r="BS512" i="46"/>
  <c r="BS513" i="46"/>
  <c r="BS514" i="46"/>
  <c r="BS515" i="46"/>
  <c r="BS516" i="46"/>
  <c r="BS517" i="46"/>
  <c r="BS518" i="46"/>
  <c r="BS519" i="46"/>
  <c r="BS520" i="46"/>
  <c r="BS521" i="46"/>
  <c r="BS522" i="46"/>
  <c r="BS523" i="46"/>
  <c r="BS524" i="46"/>
  <c r="BS525" i="46"/>
  <c r="BS526" i="46"/>
  <c r="BS527" i="46"/>
  <c r="BS528" i="46"/>
  <c r="BS529" i="46"/>
  <c r="BS530" i="46"/>
  <c r="BS531" i="46"/>
  <c r="BS532" i="46"/>
  <c r="BS533" i="46"/>
  <c r="BS534" i="46"/>
  <c r="BS535" i="46"/>
  <c r="BS536" i="46"/>
  <c r="BS537" i="46"/>
  <c r="BS538" i="46"/>
  <c r="BS539" i="46"/>
  <c r="BS540" i="46"/>
  <c r="BS541" i="46"/>
  <c r="BS542" i="46"/>
  <c r="BS543" i="46"/>
  <c r="BS544" i="46"/>
  <c r="BS545" i="46"/>
  <c r="BS546" i="46"/>
  <c r="BS547" i="46"/>
  <c r="BS548" i="46"/>
  <c r="BS549" i="46"/>
  <c r="BS550" i="46"/>
  <c r="BS551" i="46"/>
  <c r="BS552" i="46"/>
  <c r="BS553" i="46"/>
  <c r="BS554" i="46"/>
  <c r="BS555" i="46"/>
  <c r="BS556" i="46"/>
  <c r="BS557" i="46"/>
  <c r="BS558" i="46"/>
  <c r="BS559" i="46"/>
  <c r="BS560" i="46"/>
  <c r="BS561" i="46"/>
  <c r="BS562" i="46"/>
  <c r="BS563" i="46"/>
  <c r="BS564" i="46"/>
  <c r="BS565" i="46"/>
  <c r="BS566" i="46"/>
  <c r="BS567" i="46"/>
  <c r="BS568" i="46"/>
  <c r="BS569" i="46"/>
  <c r="BS570" i="46"/>
  <c r="BS571" i="46"/>
  <c r="BS572" i="46"/>
  <c r="BS573" i="46"/>
  <c r="BS574" i="46"/>
  <c r="BS575" i="46"/>
  <c r="BS576" i="46"/>
  <c r="BS577" i="46"/>
  <c r="BS578" i="46"/>
  <c r="BS579" i="46"/>
  <c r="BS580" i="46"/>
  <c r="BS581" i="46"/>
  <c r="BS582" i="46"/>
  <c r="BS583" i="46"/>
  <c r="BS584" i="46"/>
  <c r="BS585" i="46"/>
  <c r="BS586" i="46"/>
  <c r="BS587" i="46"/>
  <c r="BS588" i="46"/>
  <c r="BS589" i="46"/>
  <c r="BS590" i="46"/>
  <c r="BS591" i="46"/>
  <c r="BS592" i="46"/>
  <c r="BS593" i="46"/>
  <c r="BS594" i="46"/>
  <c r="BS595" i="46"/>
  <c r="BS596" i="46"/>
  <c r="BS597" i="46"/>
  <c r="BS598" i="46"/>
  <c r="BS599" i="46"/>
  <c r="BS600" i="46"/>
  <c r="BS601" i="46"/>
  <c r="BS602" i="46"/>
  <c r="BS603" i="46"/>
  <c r="BS604" i="46"/>
  <c r="BS605" i="46"/>
  <c r="BS606" i="46"/>
  <c r="BS607" i="46"/>
  <c r="BS608" i="46"/>
  <c r="BS609" i="46"/>
  <c r="BS610" i="46"/>
  <c r="BS611" i="46"/>
  <c r="BS612" i="46"/>
  <c r="BS613" i="46"/>
  <c r="BS614" i="46"/>
  <c r="BS615" i="46"/>
  <c r="BS616" i="46"/>
  <c r="BS617" i="46"/>
  <c r="BS618" i="46"/>
  <c r="BS619" i="46"/>
  <c r="BS620" i="46"/>
  <c r="BS621" i="46"/>
  <c r="BS622" i="46"/>
  <c r="BS12" i="46"/>
  <c r="H17" i="48"/>
  <c r="BA1" i="41"/>
  <c r="AA5" i="41"/>
  <c r="AA4" i="41"/>
  <c r="X12" i="46"/>
  <c r="X13" i="46"/>
  <c r="X14" i="46"/>
  <c r="X15" i="46"/>
  <c r="X16" i="46"/>
  <c r="X17" i="46"/>
  <c r="X18" i="46"/>
  <c r="X19" i="46"/>
  <c r="X20" i="46"/>
  <c r="X21" i="46"/>
  <c r="X22" i="46"/>
  <c r="X23" i="46"/>
  <c r="X24" i="46"/>
  <c r="X25" i="46"/>
  <c r="X26" i="46"/>
  <c r="X27" i="46"/>
  <c r="X28" i="46"/>
  <c r="X29" i="46"/>
  <c r="X30" i="46"/>
  <c r="X31" i="46"/>
  <c r="X32" i="46"/>
  <c r="X33" i="46"/>
  <c r="X34" i="46"/>
  <c r="X35" i="46"/>
  <c r="X36" i="46"/>
  <c r="X37" i="46"/>
  <c r="X38" i="46"/>
  <c r="X39" i="46"/>
  <c r="X40" i="46"/>
  <c r="X41" i="46"/>
  <c r="X42" i="46"/>
  <c r="X43" i="46"/>
  <c r="X44" i="46"/>
  <c r="X45" i="46"/>
  <c r="X46" i="46"/>
  <c r="X47" i="46"/>
  <c r="X48" i="46"/>
  <c r="X49" i="46"/>
  <c r="X50" i="46"/>
  <c r="X51" i="46"/>
  <c r="X52" i="46"/>
  <c r="X53" i="46"/>
  <c r="X54" i="46"/>
  <c r="X55" i="46"/>
  <c r="X56" i="46"/>
  <c r="X57" i="46"/>
  <c r="X58" i="46"/>
  <c r="X59" i="46"/>
  <c r="X60" i="46"/>
  <c r="X61" i="46"/>
  <c r="X62" i="46"/>
  <c r="X63" i="46"/>
  <c r="X64" i="46"/>
  <c r="X65" i="46"/>
  <c r="X66" i="46"/>
  <c r="X67" i="46"/>
  <c r="X68" i="46"/>
  <c r="X69" i="46"/>
  <c r="X70" i="46"/>
  <c r="X71" i="46"/>
  <c r="X72" i="46"/>
  <c r="X73" i="46"/>
  <c r="X74" i="46"/>
  <c r="X75" i="46"/>
  <c r="X76" i="46"/>
  <c r="X77" i="46"/>
  <c r="X78" i="46"/>
  <c r="X79" i="46"/>
  <c r="X80" i="46"/>
  <c r="X81" i="46"/>
  <c r="X82" i="46"/>
  <c r="X83" i="46"/>
  <c r="X84" i="46"/>
  <c r="X85" i="46"/>
  <c r="X86" i="46"/>
  <c r="X87" i="46"/>
  <c r="X88" i="46"/>
  <c r="X89" i="46"/>
  <c r="X90" i="46"/>
  <c r="X91" i="46"/>
  <c r="X92" i="46"/>
  <c r="X93" i="46"/>
  <c r="X94" i="46"/>
  <c r="X95" i="46"/>
  <c r="X96" i="46"/>
  <c r="X97" i="46"/>
  <c r="X98" i="46"/>
  <c r="X99" i="46"/>
  <c r="X100" i="46"/>
  <c r="X101" i="46"/>
  <c r="X102" i="46"/>
  <c r="X103" i="46"/>
  <c r="X104" i="46"/>
  <c r="X105" i="46"/>
  <c r="X106" i="46"/>
  <c r="X107" i="46"/>
  <c r="X108" i="46"/>
  <c r="X109" i="46"/>
  <c r="X110" i="46"/>
  <c r="X111" i="46"/>
  <c r="X112" i="46"/>
  <c r="X113" i="46"/>
  <c r="X114" i="46"/>
  <c r="X115" i="46"/>
  <c r="X116" i="46"/>
  <c r="X117" i="46"/>
  <c r="X118" i="46"/>
  <c r="X119" i="46"/>
  <c r="X120" i="46"/>
  <c r="X121" i="46"/>
  <c r="X122" i="46"/>
  <c r="X123" i="46"/>
  <c r="X124" i="46"/>
  <c r="X125" i="46"/>
  <c r="X126" i="46"/>
  <c r="X127" i="46"/>
  <c r="X128" i="46"/>
  <c r="X129" i="46"/>
  <c r="X130" i="46"/>
  <c r="X131" i="46"/>
  <c r="X132" i="46"/>
  <c r="X133" i="46"/>
  <c r="X134" i="46"/>
  <c r="X135" i="46"/>
  <c r="X136" i="46"/>
  <c r="X137" i="46"/>
  <c r="X138" i="46"/>
  <c r="X139" i="46"/>
  <c r="X140" i="46"/>
  <c r="X141" i="46"/>
  <c r="X142" i="46"/>
  <c r="X143" i="46"/>
  <c r="X144" i="46"/>
  <c r="X145" i="46"/>
  <c r="X146" i="46"/>
  <c r="X147" i="46"/>
  <c r="X148" i="46"/>
  <c r="X149" i="46"/>
  <c r="X150" i="46"/>
  <c r="X151" i="46"/>
  <c r="X152" i="46"/>
  <c r="X153" i="46"/>
  <c r="X154" i="46"/>
  <c r="X155" i="46"/>
  <c r="X156" i="46"/>
  <c r="X157" i="46"/>
  <c r="X158" i="46"/>
  <c r="X159" i="46"/>
  <c r="X160" i="46"/>
  <c r="X161" i="46"/>
  <c r="X162" i="46"/>
  <c r="X163" i="46"/>
  <c r="X164" i="46"/>
  <c r="X165" i="46"/>
  <c r="X166" i="46"/>
  <c r="X167" i="46"/>
  <c r="X168" i="46"/>
  <c r="X169" i="46"/>
  <c r="X170" i="46"/>
  <c r="X171" i="46"/>
  <c r="X172" i="46"/>
  <c r="X173" i="46"/>
  <c r="X174" i="46"/>
  <c r="X175" i="46"/>
  <c r="X176" i="46"/>
  <c r="X177" i="46"/>
  <c r="X178" i="46"/>
  <c r="X179" i="46"/>
  <c r="X180" i="46"/>
  <c r="X181" i="46"/>
  <c r="X182" i="46"/>
  <c r="X183" i="46"/>
  <c r="X184" i="46"/>
  <c r="X185" i="46"/>
  <c r="X186" i="46"/>
  <c r="X187" i="46"/>
  <c r="X188" i="46"/>
  <c r="X189" i="46"/>
  <c r="X190" i="46"/>
  <c r="X191" i="46"/>
  <c r="X192" i="46"/>
  <c r="X193" i="46"/>
  <c r="X194" i="46"/>
  <c r="X195" i="46"/>
  <c r="X196" i="46"/>
  <c r="X197" i="46"/>
  <c r="X198" i="46"/>
  <c r="X199" i="46"/>
  <c r="X200" i="46"/>
  <c r="X201" i="46"/>
  <c r="X202" i="46"/>
  <c r="X203" i="46"/>
  <c r="X204" i="46"/>
  <c r="X205" i="46"/>
  <c r="X206" i="46"/>
  <c r="X207" i="46"/>
  <c r="X208" i="46"/>
  <c r="X209" i="46"/>
  <c r="X210" i="46"/>
  <c r="X211" i="46"/>
  <c r="X212" i="46"/>
  <c r="X213" i="46"/>
  <c r="X214" i="46"/>
  <c r="X215" i="46"/>
  <c r="X216" i="46"/>
  <c r="X217" i="46"/>
  <c r="X218" i="46"/>
  <c r="X219" i="46"/>
  <c r="X220" i="46"/>
  <c r="X221" i="46"/>
  <c r="X222" i="46"/>
  <c r="X223" i="46"/>
  <c r="X224" i="46"/>
  <c r="X225" i="46"/>
  <c r="X226" i="46"/>
  <c r="X227" i="46"/>
  <c r="X228" i="46"/>
  <c r="X229" i="46"/>
  <c r="X230" i="46"/>
  <c r="X231" i="46"/>
  <c r="X232" i="46"/>
  <c r="X233" i="46"/>
  <c r="X234" i="46"/>
  <c r="X235" i="46"/>
  <c r="X236" i="46"/>
  <c r="X237" i="46"/>
  <c r="H2335" i="48" l="1"/>
  <c r="W2331" i="48"/>
  <c r="H2331" i="48"/>
  <c r="H2327" i="48"/>
  <c r="H2324" i="48"/>
  <c r="H2322" i="48"/>
  <c r="H2320" i="48"/>
  <c r="H2318" i="48"/>
  <c r="AO2316" i="48"/>
  <c r="AK2329" i="48" s="1"/>
  <c r="L2316" i="48"/>
  <c r="H2329" i="48" s="1"/>
  <c r="H2293" i="48"/>
  <c r="W2289" i="48"/>
  <c r="H2289" i="48"/>
  <c r="H2285" i="48"/>
  <c r="H2282" i="48"/>
  <c r="H2280" i="48"/>
  <c r="H2278" i="48"/>
  <c r="H2276" i="48"/>
  <c r="AO2274" i="48"/>
  <c r="AK2287" i="48" s="1"/>
  <c r="AK2274" i="48"/>
  <c r="L2274" i="48"/>
  <c r="H2287" i="48" s="1"/>
  <c r="H2251" i="48"/>
  <c r="W2247" i="48"/>
  <c r="H2247" i="48"/>
  <c r="H2243" i="48"/>
  <c r="H2240" i="48"/>
  <c r="H2238" i="48"/>
  <c r="H2236" i="48"/>
  <c r="H2234" i="48"/>
  <c r="AO2232" i="48"/>
  <c r="AK2245" i="48" s="1"/>
  <c r="L2232" i="48"/>
  <c r="H2245" i="48" s="1"/>
  <c r="H2209" i="48"/>
  <c r="W2205" i="48"/>
  <c r="H2205" i="48"/>
  <c r="H2201" i="48"/>
  <c r="H2198" i="48"/>
  <c r="H2196" i="48"/>
  <c r="H2194" i="48"/>
  <c r="H2192" i="48"/>
  <c r="AO2190" i="48"/>
  <c r="AK2203" i="48" s="1"/>
  <c r="AK2190" i="48"/>
  <c r="L2190" i="48"/>
  <c r="H2203" i="48" s="1"/>
  <c r="H2167" i="48"/>
  <c r="W2163" i="48"/>
  <c r="H2163" i="48"/>
  <c r="H2159" i="48"/>
  <c r="H2156" i="48"/>
  <c r="H2154" i="48"/>
  <c r="H2152" i="48"/>
  <c r="H2150" i="48"/>
  <c r="AO2148" i="48"/>
  <c r="AK2161" i="48" s="1"/>
  <c r="L2148" i="48"/>
  <c r="H2161" i="48" s="1"/>
  <c r="H2125" i="48"/>
  <c r="W2121" i="48"/>
  <c r="H2121" i="48"/>
  <c r="H2119" i="48"/>
  <c r="H2117" i="48"/>
  <c r="H2114" i="48"/>
  <c r="H2112" i="48"/>
  <c r="H2110" i="48"/>
  <c r="H2108" i="48"/>
  <c r="AO2106" i="48"/>
  <c r="AK2119" i="48" s="1"/>
  <c r="AK2106" i="48"/>
  <c r="L2106" i="48"/>
  <c r="H2106" i="48"/>
  <c r="H2083" i="48"/>
  <c r="W2079" i="48"/>
  <c r="H2079" i="48"/>
  <c r="H2075" i="48"/>
  <c r="H2072" i="48"/>
  <c r="H2070" i="48"/>
  <c r="H2068" i="48"/>
  <c r="H2066" i="48"/>
  <c r="AO2064" i="48"/>
  <c r="AK2077" i="48" s="1"/>
  <c r="AK2064" i="48"/>
  <c r="L2064" i="48"/>
  <c r="H2077" i="48" s="1"/>
  <c r="H2041" i="48"/>
  <c r="W2037" i="48"/>
  <c r="H2037" i="48"/>
  <c r="H2033" i="48"/>
  <c r="H2028" i="48"/>
  <c r="H2026" i="48"/>
  <c r="H2024" i="48"/>
  <c r="AO2022" i="48"/>
  <c r="AK2035" i="48" s="1"/>
  <c r="AK2022" i="48"/>
  <c r="L2022" i="48"/>
  <c r="H2035" i="48" s="1"/>
  <c r="H1999" i="48"/>
  <c r="W1995" i="48"/>
  <c r="H1995" i="48"/>
  <c r="H1991" i="48"/>
  <c r="H1988" i="48"/>
  <c r="H1986" i="48"/>
  <c r="H1984" i="48"/>
  <c r="H1982" i="48"/>
  <c r="AO1980" i="48"/>
  <c r="AK1993" i="48" s="1"/>
  <c r="AK1980" i="48"/>
  <c r="L1980" i="48"/>
  <c r="H1993" i="48" s="1"/>
  <c r="H1957" i="48"/>
  <c r="W1953" i="48"/>
  <c r="H1953" i="48"/>
  <c r="H1951" i="48"/>
  <c r="H1949" i="48"/>
  <c r="H1946" i="48"/>
  <c r="H1944" i="48"/>
  <c r="H1942" i="48"/>
  <c r="H1940" i="48"/>
  <c r="AO1938" i="48"/>
  <c r="AK1951" i="48" s="1"/>
  <c r="L1938" i="48"/>
  <c r="H1938" i="48"/>
  <c r="H1915" i="48"/>
  <c r="W1911" i="48"/>
  <c r="H1911" i="48"/>
  <c r="H1907" i="48"/>
  <c r="H1904" i="48"/>
  <c r="H1902" i="48"/>
  <c r="H1900" i="48"/>
  <c r="H1898" i="48"/>
  <c r="AO1896" i="48"/>
  <c r="AK1909" i="48" s="1"/>
  <c r="AK1896" i="48"/>
  <c r="L1896" i="48"/>
  <c r="H1909" i="48" s="1"/>
  <c r="H1873" i="48"/>
  <c r="W1869" i="48"/>
  <c r="H1869" i="48"/>
  <c r="H1865" i="48"/>
  <c r="H1862" i="48"/>
  <c r="H1860" i="48"/>
  <c r="H1858" i="48"/>
  <c r="H1856" i="48"/>
  <c r="AO1854" i="48"/>
  <c r="AK1867" i="48" s="1"/>
  <c r="L1854" i="48"/>
  <c r="H1867" i="48" s="1"/>
  <c r="H1831" i="48"/>
  <c r="W1827" i="48"/>
  <c r="H1827" i="48"/>
  <c r="H1825" i="48"/>
  <c r="H1823" i="48"/>
  <c r="H1818" i="48"/>
  <c r="H1816" i="48"/>
  <c r="H1814" i="48"/>
  <c r="AO1812" i="48"/>
  <c r="AK1825" i="48" s="1"/>
  <c r="L1812" i="48"/>
  <c r="H1820" i="48" s="1"/>
  <c r="H1812" i="48"/>
  <c r="H1789" i="48"/>
  <c r="W1785" i="48"/>
  <c r="H1785" i="48"/>
  <c r="H1783" i="48"/>
  <c r="H1781" i="48"/>
  <c r="H1778" i="48"/>
  <c r="H1776" i="48"/>
  <c r="H1774" i="48"/>
  <c r="H1772" i="48"/>
  <c r="AO1770" i="48"/>
  <c r="AK1783" i="48" s="1"/>
  <c r="AK1770" i="48"/>
  <c r="L1770" i="48"/>
  <c r="H1770" i="48"/>
  <c r="H1747" i="48"/>
  <c r="W1743" i="48"/>
  <c r="H1743" i="48"/>
  <c r="H1736" i="48"/>
  <c r="H1734" i="48"/>
  <c r="H1732" i="48"/>
  <c r="H1730" i="48"/>
  <c r="AO1728" i="48"/>
  <c r="AK1741" i="48" s="1"/>
  <c r="L1728" i="48"/>
  <c r="H1741" i="48" s="1"/>
  <c r="H1705" i="48"/>
  <c r="W1701" i="48"/>
  <c r="H1701" i="48"/>
  <c r="H1697" i="48"/>
  <c r="H1694" i="48"/>
  <c r="H1692" i="48"/>
  <c r="H1690" i="48"/>
  <c r="H1688" i="48"/>
  <c r="AO1686" i="48"/>
  <c r="AK1699" i="48" s="1"/>
  <c r="L1686" i="48"/>
  <c r="H1699" i="48" s="1"/>
  <c r="H1663" i="48"/>
  <c r="W1659" i="48"/>
  <c r="H1659" i="48"/>
  <c r="H1657" i="48"/>
  <c r="H1655" i="48"/>
  <c r="H1650" i="48"/>
  <c r="H1648" i="48"/>
  <c r="H1646" i="48"/>
  <c r="AO1644" i="48"/>
  <c r="AK1657" i="48" s="1"/>
  <c r="L1644" i="48"/>
  <c r="H1644" i="48"/>
  <c r="H1621" i="48"/>
  <c r="W1617" i="48"/>
  <c r="H1617" i="48"/>
  <c r="H1613" i="48"/>
  <c r="H1610" i="48"/>
  <c r="H1608" i="48"/>
  <c r="H1606" i="48"/>
  <c r="H1604" i="48"/>
  <c r="AO1602" i="48"/>
  <c r="AK1615" i="48" s="1"/>
  <c r="L1602" i="48"/>
  <c r="H1615" i="48" s="1"/>
  <c r="H1579" i="48"/>
  <c r="W1575" i="48"/>
  <c r="H1575" i="48"/>
  <c r="H1568" i="48"/>
  <c r="H1566" i="48"/>
  <c r="H1564" i="48"/>
  <c r="H1562" i="48"/>
  <c r="AO1560" i="48"/>
  <c r="AK1573" i="48" s="1"/>
  <c r="AK1560" i="48"/>
  <c r="L1560" i="48"/>
  <c r="H1573" i="48" s="1"/>
  <c r="H1537" i="48"/>
  <c r="W1533" i="48"/>
  <c r="H1533" i="48"/>
  <c r="H1526" i="48"/>
  <c r="H1524" i="48"/>
  <c r="H1522" i="48"/>
  <c r="H1520" i="48"/>
  <c r="AO1518" i="48"/>
  <c r="AK1531" i="48" s="1"/>
  <c r="L1518" i="48"/>
  <c r="H1531" i="48" s="1"/>
  <c r="H1495" i="48"/>
  <c r="W1491" i="48"/>
  <c r="H1491" i="48"/>
  <c r="H1484" i="48"/>
  <c r="H1482" i="48"/>
  <c r="H1480" i="48"/>
  <c r="H1478" i="48"/>
  <c r="AO1476" i="48"/>
  <c r="AK1489" i="48" s="1"/>
  <c r="AK1476" i="48"/>
  <c r="L1476" i="48"/>
  <c r="H1489" i="48" s="1"/>
  <c r="H1453" i="48"/>
  <c r="W1449" i="48"/>
  <c r="H1449" i="48"/>
  <c r="H1445" i="48"/>
  <c r="H1442" i="48"/>
  <c r="H1440" i="48"/>
  <c r="H1438" i="48"/>
  <c r="H1436" i="48"/>
  <c r="AO1434" i="48"/>
  <c r="AK1447" i="48" s="1"/>
  <c r="AK1434" i="48"/>
  <c r="L1434" i="48"/>
  <c r="H1447" i="48" s="1"/>
  <c r="H1411" i="48"/>
  <c r="W1407" i="48"/>
  <c r="H1407" i="48"/>
  <c r="H1403" i="48"/>
  <c r="H1400" i="48"/>
  <c r="H1398" i="48"/>
  <c r="H1396" i="48"/>
  <c r="H1394" i="48"/>
  <c r="AO1392" i="48"/>
  <c r="AK1405" i="48" s="1"/>
  <c r="L1392" i="48"/>
  <c r="H1405" i="48" s="1"/>
  <c r="H1369" i="48"/>
  <c r="W1365" i="48"/>
  <c r="H1365" i="48"/>
  <c r="H1361" i="48"/>
  <c r="H1358" i="48"/>
  <c r="H1356" i="48"/>
  <c r="H1354" i="48"/>
  <c r="H1352" i="48"/>
  <c r="AO1350" i="48"/>
  <c r="AK1363" i="48" s="1"/>
  <c r="L1350" i="48"/>
  <c r="H1363" i="48" s="1"/>
  <c r="H1327" i="48"/>
  <c r="W1323" i="48"/>
  <c r="H1323" i="48"/>
  <c r="H1319" i="48"/>
  <c r="H1316" i="48"/>
  <c r="H1314" i="48"/>
  <c r="H1312" i="48"/>
  <c r="H1310" i="48"/>
  <c r="AO1308" i="48"/>
  <c r="AK1321" i="48" s="1"/>
  <c r="AK1308" i="48"/>
  <c r="L1308" i="48"/>
  <c r="H1321" i="48" s="1"/>
  <c r="H1285" i="48"/>
  <c r="W1281" i="48"/>
  <c r="H1281" i="48"/>
  <c r="H1277" i="48"/>
  <c r="H1274" i="48"/>
  <c r="H1272" i="48"/>
  <c r="H1270" i="48"/>
  <c r="H1268" i="48"/>
  <c r="AO1266" i="48"/>
  <c r="AK1279" i="48" s="1"/>
  <c r="AK1266" i="48"/>
  <c r="L1266" i="48"/>
  <c r="H1279" i="48" s="1"/>
  <c r="H1243" i="48"/>
  <c r="W1239" i="48"/>
  <c r="H1239" i="48"/>
  <c r="H1235" i="48"/>
  <c r="H1232" i="48"/>
  <c r="H1230" i="48"/>
  <c r="H1228" i="48"/>
  <c r="H1226" i="48"/>
  <c r="AO1224" i="48"/>
  <c r="AK1237" i="48" s="1"/>
  <c r="AK1224" i="48"/>
  <c r="L1224" i="48"/>
  <c r="H1237" i="48" s="1"/>
  <c r="H1201" i="48"/>
  <c r="W1197" i="48"/>
  <c r="H1197" i="48"/>
  <c r="H1193" i="48"/>
  <c r="H1190" i="48"/>
  <c r="H1188" i="48"/>
  <c r="H1186" i="48"/>
  <c r="H1184" i="48"/>
  <c r="AO1182" i="48"/>
  <c r="AK1195" i="48" s="1"/>
  <c r="AK1182" i="48"/>
  <c r="L1182" i="48"/>
  <c r="H1195" i="48" s="1"/>
  <c r="H1159" i="48"/>
  <c r="W1155" i="48"/>
  <c r="H1155" i="48"/>
  <c r="H1153" i="48"/>
  <c r="H1151" i="48"/>
  <c r="H1148" i="48"/>
  <c r="H1146" i="48"/>
  <c r="H1144" i="48"/>
  <c r="H1142" i="48"/>
  <c r="AO1140" i="48"/>
  <c r="AK1153" i="48" s="1"/>
  <c r="AK1140" i="48"/>
  <c r="L1140" i="48"/>
  <c r="H1140" i="48"/>
  <c r="H1117" i="48"/>
  <c r="W1113" i="48"/>
  <c r="H1113" i="48"/>
  <c r="H1109" i="48"/>
  <c r="H1106" i="48"/>
  <c r="H1104" i="48"/>
  <c r="H1102" i="48"/>
  <c r="H1100" i="48"/>
  <c r="AO1098" i="48"/>
  <c r="AK1111" i="48" s="1"/>
  <c r="AK1098" i="48"/>
  <c r="L1098" i="48"/>
  <c r="H1111" i="48" s="1"/>
  <c r="H1075" i="48"/>
  <c r="W1071" i="48"/>
  <c r="H1071" i="48"/>
  <c r="H1069" i="48"/>
  <c r="H1067" i="48"/>
  <c r="H1064" i="48"/>
  <c r="H1062" i="48"/>
  <c r="H1060" i="48"/>
  <c r="H1058" i="48"/>
  <c r="AO1056" i="48"/>
  <c r="AK1069" i="48" s="1"/>
  <c r="L1056" i="48"/>
  <c r="H1056" i="48"/>
  <c r="H1033" i="48"/>
  <c r="W1029" i="48"/>
  <c r="H1029" i="48"/>
  <c r="H1022" i="48"/>
  <c r="H1020" i="48"/>
  <c r="H1018" i="48"/>
  <c r="H1016" i="48"/>
  <c r="AO1014" i="48"/>
  <c r="AK1027" i="48" s="1"/>
  <c r="AK1014" i="48"/>
  <c r="L1014" i="48"/>
  <c r="H1027" i="48" s="1"/>
  <c r="H991" i="48"/>
  <c r="W987" i="48"/>
  <c r="H987" i="48"/>
  <c r="H985" i="48"/>
  <c r="H983" i="48"/>
  <c r="H978" i="48"/>
  <c r="H976" i="48"/>
  <c r="H974" i="48"/>
  <c r="AO972" i="48"/>
  <c r="AK985" i="48" s="1"/>
  <c r="L972" i="48"/>
  <c r="H972" i="48"/>
  <c r="H949" i="48"/>
  <c r="W945" i="48"/>
  <c r="H945" i="48"/>
  <c r="H941" i="48"/>
  <c r="H938" i="48"/>
  <c r="H936" i="48"/>
  <c r="H934" i="48"/>
  <c r="H932" i="48"/>
  <c r="AO930" i="48"/>
  <c r="AK943" i="48" s="1"/>
  <c r="L930" i="48"/>
  <c r="H943" i="48" s="1"/>
  <c r="H907" i="48"/>
  <c r="W903" i="48"/>
  <c r="H903" i="48"/>
  <c r="H901" i="48"/>
  <c r="H899" i="48"/>
  <c r="H896" i="48"/>
  <c r="H894" i="48"/>
  <c r="H892" i="48"/>
  <c r="H890" i="48"/>
  <c r="AO888" i="48"/>
  <c r="AK901" i="48" s="1"/>
  <c r="AK888" i="48"/>
  <c r="L888" i="48"/>
  <c r="H888" i="48"/>
  <c r="H865" i="48"/>
  <c r="W861" i="48"/>
  <c r="H861" i="48"/>
  <c r="H852" i="48"/>
  <c r="H850" i="48"/>
  <c r="H848" i="48"/>
  <c r="AO846" i="48"/>
  <c r="AK859" i="48" s="1"/>
  <c r="L846" i="48"/>
  <c r="H859" i="48" s="1"/>
  <c r="H823" i="48"/>
  <c r="W819" i="48"/>
  <c r="H819" i="48"/>
  <c r="H817" i="48"/>
  <c r="H815" i="48"/>
  <c r="H812" i="48"/>
  <c r="H810" i="48"/>
  <c r="H808" i="48"/>
  <c r="H806" i="48"/>
  <c r="AO804" i="48"/>
  <c r="AK817" i="48" s="1"/>
  <c r="L804" i="48"/>
  <c r="H804" i="48"/>
  <c r="H781" i="48"/>
  <c r="W777" i="48"/>
  <c r="H777" i="48"/>
  <c r="H773" i="48"/>
  <c r="H770" i="48"/>
  <c r="H768" i="48"/>
  <c r="H766" i="48"/>
  <c r="H764" i="48"/>
  <c r="AO762" i="48"/>
  <c r="AK775" i="48" s="1"/>
  <c r="L762" i="48"/>
  <c r="H775" i="48" s="1"/>
  <c r="H739" i="48"/>
  <c r="W735" i="48"/>
  <c r="H735" i="48"/>
  <c r="H731" i="48"/>
  <c r="H728" i="48"/>
  <c r="H726" i="48"/>
  <c r="H724" i="48"/>
  <c r="H722" i="48"/>
  <c r="AO720" i="48"/>
  <c r="AK733" i="48" s="1"/>
  <c r="L720" i="48"/>
  <c r="H733" i="48" s="1"/>
  <c r="H697" i="48"/>
  <c r="W693" i="48"/>
  <c r="H693" i="48"/>
  <c r="H689" i="48"/>
  <c r="H686" i="48"/>
  <c r="H684" i="48"/>
  <c r="H682" i="48"/>
  <c r="H680" i="48"/>
  <c r="AO678" i="48"/>
  <c r="AK691" i="48" s="1"/>
  <c r="AK678" i="48"/>
  <c r="L678" i="48"/>
  <c r="H691" i="48" s="1"/>
  <c r="H655" i="48"/>
  <c r="W651" i="48"/>
  <c r="H651" i="48"/>
  <c r="H647" i="48"/>
  <c r="H644" i="48"/>
  <c r="H642" i="48"/>
  <c r="H640" i="48"/>
  <c r="H638" i="48"/>
  <c r="AO636" i="48"/>
  <c r="AK649" i="48" s="1"/>
  <c r="L636" i="48"/>
  <c r="H649" i="48" s="1"/>
  <c r="H613" i="48"/>
  <c r="W609" i="48"/>
  <c r="H609" i="48"/>
  <c r="H602" i="48"/>
  <c r="H600" i="48"/>
  <c r="H598" i="48"/>
  <c r="H596" i="48"/>
  <c r="AO594" i="48"/>
  <c r="AK607" i="48" s="1"/>
  <c r="L594" i="48"/>
  <c r="H607" i="48" s="1"/>
  <c r="H571" i="48"/>
  <c r="W567" i="48"/>
  <c r="H567" i="48"/>
  <c r="H563" i="48"/>
  <c r="H560" i="48"/>
  <c r="H558" i="48"/>
  <c r="H556" i="48"/>
  <c r="H554" i="48"/>
  <c r="AO552" i="48"/>
  <c r="AK565" i="48" s="1"/>
  <c r="L552" i="48"/>
  <c r="H565" i="48" s="1"/>
  <c r="H529" i="48"/>
  <c r="W525" i="48"/>
  <c r="H525" i="48"/>
  <c r="H521" i="48"/>
  <c r="H518" i="48"/>
  <c r="H516" i="48"/>
  <c r="H514" i="48"/>
  <c r="H512" i="48"/>
  <c r="AO510" i="48"/>
  <c r="AK523" i="48" s="1"/>
  <c r="L510" i="48"/>
  <c r="H523" i="48" s="1"/>
  <c r="H487" i="48"/>
  <c r="W483" i="48"/>
  <c r="H483" i="48"/>
  <c r="H481" i="48"/>
  <c r="H479" i="48"/>
  <c r="H476" i="48"/>
  <c r="H474" i="48"/>
  <c r="H472" i="48"/>
  <c r="H470" i="48"/>
  <c r="AO468" i="48"/>
  <c r="AK481" i="48" s="1"/>
  <c r="AK468" i="48"/>
  <c r="L468" i="48"/>
  <c r="H468" i="48"/>
  <c r="H445" i="48"/>
  <c r="W441" i="48"/>
  <c r="H441" i="48"/>
  <c r="H437" i="48"/>
  <c r="H434" i="48"/>
  <c r="H432" i="48"/>
  <c r="H430" i="48"/>
  <c r="H428" i="48"/>
  <c r="AO426" i="48"/>
  <c r="AK439" i="48" s="1"/>
  <c r="L426" i="48"/>
  <c r="H439" i="48" s="1"/>
  <c r="H403" i="48"/>
  <c r="W399" i="48"/>
  <c r="H399" i="48"/>
  <c r="H390" i="48"/>
  <c r="H388" i="48"/>
  <c r="H386" i="48"/>
  <c r="AO384" i="48"/>
  <c r="AK397" i="48" s="1"/>
  <c r="L384" i="48"/>
  <c r="H397" i="48" s="1"/>
  <c r="H361" i="48"/>
  <c r="W357" i="48"/>
  <c r="H357" i="48"/>
  <c r="H350" i="48"/>
  <c r="H348" i="48"/>
  <c r="H346" i="48"/>
  <c r="H344" i="48"/>
  <c r="AO342" i="48"/>
  <c r="AK355" i="48" s="1"/>
  <c r="L342" i="48"/>
  <c r="H355" i="48" s="1"/>
  <c r="H319" i="48"/>
  <c r="W315" i="48"/>
  <c r="H315" i="48"/>
  <c r="H311" i="48"/>
  <c r="H308" i="48"/>
  <c r="H306" i="48"/>
  <c r="H304" i="48"/>
  <c r="H302" i="48"/>
  <c r="AO300" i="48"/>
  <c r="AK313" i="48" s="1"/>
  <c r="AK300" i="48"/>
  <c r="L300" i="48"/>
  <c r="H313" i="48" s="1"/>
  <c r="H277" i="48"/>
  <c r="W273" i="48"/>
  <c r="H273" i="48"/>
  <c r="H266" i="48"/>
  <c r="H264" i="48"/>
  <c r="H262" i="48"/>
  <c r="H260" i="48"/>
  <c r="AO258" i="48"/>
  <c r="AK271" i="48" s="1"/>
  <c r="AK258" i="48"/>
  <c r="L258" i="48"/>
  <c r="H271" i="48" s="1"/>
  <c r="H235" i="48"/>
  <c r="W231" i="48"/>
  <c r="H231" i="48"/>
  <c r="H229" i="48"/>
  <c r="H224" i="48"/>
  <c r="H222" i="48"/>
  <c r="H220" i="48"/>
  <c r="H218" i="48"/>
  <c r="AO216" i="48"/>
  <c r="AK229" i="48" s="1"/>
  <c r="AK216" i="48"/>
  <c r="L216" i="48"/>
  <c r="H227" i="48" s="1"/>
  <c r="H216" i="48"/>
  <c r="H193" i="48"/>
  <c r="W189" i="48"/>
  <c r="H189" i="48"/>
  <c r="H185" i="48"/>
  <c r="H182" i="48"/>
  <c r="H180" i="48"/>
  <c r="H178" i="48"/>
  <c r="H176" i="48"/>
  <c r="AO174" i="48"/>
  <c r="AK187" i="48" s="1"/>
  <c r="L174" i="48"/>
  <c r="H187" i="48" s="1"/>
  <c r="H151" i="48"/>
  <c r="W147" i="48"/>
  <c r="H147" i="48"/>
  <c r="H140" i="48"/>
  <c r="H138" i="48"/>
  <c r="H136" i="48"/>
  <c r="H134" i="48"/>
  <c r="AO132" i="48"/>
  <c r="AK145" i="48" s="1"/>
  <c r="AK132" i="48"/>
  <c r="L132" i="48"/>
  <c r="H145" i="48" s="1"/>
  <c r="H109" i="48"/>
  <c r="W105" i="48"/>
  <c r="H105" i="48"/>
  <c r="H98" i="48"/>
  <c r="H96" i="48"/>
  <c r="H94" i="48"/>
  <c r="H92" i="48"/>
  <c r="AO90" i="48"/>
  <c r="AK103" i="48" s="1"/>
  <c r="L90" i="48"/>
  <c r="H103" i="48" s="1"/>
  <c r="AK80" i="48"/>
  <c r="H80" i="48"/>
  <c r="AK59" i="48"/>
  <c r="H59" i="48"/>
  <c r="AK38" i="48"/>
  <c r="AO27" i="48"/>
  <c r="AK46" i="48"/>
  <c r="L27" i="48"/>
  <c r="H46" i="48"/>
  <c r="AK17" i="48"/>
  <c r="AO6" i="48"/>
  <c r="AK6" i="48" s="1"/>
  <c r="AK8" i="48"/>
  <c r="AK10" i="48"/>
  <c r="AK19" i="48"/>
  <c r="AK21" i="48"/>
  <c r="AZ21" i="48"/>
  <c r="AK25" i="48"/>
  <c r="CN12" i="46"/>
  <c r="CA9" i="47" a="1"/>
  <c r="CA9" i="47" s="1"/>
  <c r="CB27" i="47" a="1"/>
  <c r="CB27" i="47" s="1"/>
  <c r="CC27" i="47" a="1"/>
  <c r="CC27" i="47" s="1"/>
  <c r="BY27" i="47" a="1"/>
  <c r="BY27" i="47" s="1"/>
  <c r="BZ27" i="47" a="1"/>
  <c r="BZ27" i="47" s="1"/>
  <c r="CA27" i="47" a="1"/>
  <c r="CA27" i="47" s="1"/>
  <c r="BE24" i="47" a="1"/>
  <c r="BE24" i="47" s="1"/>
  <c r="BE25" i="47" a="1"/>
  <c r="BE25" i="47" s="1"/>
  <c r="BA2" i="48"/>
  <c r="AK2316" i="48" l="1"/>
  <c r="AK2331" i="48"/>
  <c r="AK2318" i="48"/>
  <c r="AZ2331" i="48"/>
  <c r="AK2320" i="48"/>
  <c r="AK2335" i="48"/>
  <c r="AK2322" i="48"/>
  <c r="L2337" i="48"/>
  <c r="AK2324" i="48"/>
  <c r="AK2327" i="48"/>
  <c r="H2316" i="48"/>
  <c r="AK2289" i="48"/>
  <c r="AK2276" i="48"/>
  <c r="AZ2289" i="48"/>
  <c r="AK2278" i="48"/>
  <c r="AK2293" i="48"/>
  <c r="AK2280" i="48"/>
  <c r="L2295" i="48"/>
  <c r="AK2282" i="48"/>
  <c r="AK2285" i="48"/>
  <c r="H2274" i="48"/>
  <c r="AK2232" i="48"/>
  <c r="AK2234" i="48"/>
  <c r="AZ2247" i="48"/>
  <c r="AK2236" i="48"/>
  <c r="AK2251" i="48"/>
  <c r="AK2247" i="48"/>
  <c r="AK2238" i="48"/>
  <c r="L2253" i="48"/>
  <c r="AK2240" i="48"/>
  <c r="AK2243" i="48"/>
  <c r="H2232" i="48"/>
  <c r="AK2205" i="48"/>
  <c r="AK2192" i="48"/>
  <c r="AZ2205" i="48"/>
  <c r="AK2194" i="48"/>
  <c r="AK2209" i="48"/>
  <c r="AK2196" i="48"/>
  <c r="L2211" i="48"/>
  <c r="AK2198" i="48"/>
  <c r="AK2201" i="48"/>
  <c r="H2190" i="48"/>
  <c r="AK2148" i="48"/>
  <c r="AK2163" i="48"/>
  <c r="AK2150" i="48"/>
  <c r="AZ2163" i="48"/>
  <c r="AK2152" i="48"/>
  <c r="AK2167" i="48"/>
  <c r="AK2154" i="48"/>
  <c r="L2169" i="48"/>
  <c r="AK2156" i="48"/>
  <c r="AK2159" i="48"/>
  <c r="H2148" i="48"/>
  <c r="AK2121" i="48"/>
  <c r="AK2108" i="48"/>
  <c r="AZ2121" i="48"/>
  <c r="AK2110" i="48"/>
  <c r="AK2125" i="48"/>
  <c r="AK2112" i="48"/>
  <c r="L2127" i="48"/>
  <c r="AK2114" i="48"/>
  <c r="AK2117" i="48"/>
  <c r="AK2079" i="48"/>
  <c r="AK2066" i="48"/>
  <c r="AZ2079" i="48"/>
  <c r="AK2068" i="48"/>
  <c r="AK2083" i="48"/>
  <c r="AK2070" i="48"/>
  <c r="L2085" i="48"/>
  <c r="AK2072" i="48"/>
  <c r="AK2075" i="48"/>
  <c r="H2064" i="48"/>
  <c r="AK2037" i="48"/>
  <c r="AK2024" i="48"/>
  <c r="AZ2037" i="48"/>
  <c r="AK2026" i="48"/>
  <c r="AK2041" i="48"/>
  <c r="AK2028" i="48"/>
  <c r="L2043" i="48"/>
  <c r="H2030" i="48"/>
  <c r="AK2030" i="48"/>
  <c r="AK2033" i="48"/>
  <c r="H2022" i="48"/>
  <c r="AK1995" i="48"/>
  <c r="AK1982" i="48"/>
  <c r="AZ1995" i="48"/>
  <c r="AK1984" i="48"/>
  <c r="AK1999" i="48"/>
  <c r="AK1986" i="48"/>
  <c r="L2001" i="48"/>
  <c r="AK1988" i="48"/>
  <c r="AK1991" i="48"/>
  <c r="H1980" i="48"/>
  <c r="AK1938" i="48"/>
  <c r="AK1953" i="48"/>
  <c r="AK1940" i="48"/>
  <c r="AZ1953" i="48"/>
  <c r="AK1942" i="48"/>
  <c r="AK1957" i="48"/>
  <c r="AK1944" i="48"/>
  <c r="L1959" i="48"/>
  <c r="AK1946" i="48"/>
  <c r="AK1949" i="48"/>
  <c r="AK1911" i="48"/>
  <c r="AK1898" i="48"/>
  <c r="AZ1911" i="48"/>
  <c r="AK1900" i="48"/>
  <c r="AK1915" i="48"/>
  <c r="AK1902" i="48"/>
  <c r="L1917" i="48"/>
  <c r="AK1904" i="48"/>
  <c r="AK1907" i="48"/>
  <c r="H1896" i="48"/>
  <c r="AK1854" i="48"/>
  <c r="AK1856" i="48"/>
  <c r="AZ1869" i="48"/>
  <c r="AK1858" i="48"/>
  <c r="AK1873" i="48"/>
  <c r="AK1860" i="48"/>
  <c r="L1875" i="48"/>
  <c r="AK1869" i="48"/>
  <c r="AK1862" i="48"/>
  <c r="AK1865" i="48"/>
  <c r="H1854" i="48"/>
  <c r="AK1812" i="48"/>
  <c r="AK1827" i="48"/>
  <c r="AK1814" i="48"/>
  <c r="AZ1827" i="48"/>
  <c r="AK1816" i="48"/>
  <c r="AK1831" i="48"/>
  <c r="AK1818" i="48"/>
  <c r="L1833" i="48"/>
  <c r="AK1820" i="48"/>
  <c r="AK1823" i="48"/>
  <c r="AK1785" i="48"/>
  <c r="AK1772" i="48"/>
  <c r="AZ1785" i="48"/>
  <c r="AK1774" i="48"/>
  <c r="AK1789" i="48"/>
  <c r="AK1776" i="48"/>
  <c r="L1791" i="48"/>
  <c r="AK1778" i="48"/>
  <c r="AK1781" i="48"/>
  <c r="AK1728" i="48"/>
  <c r="AK1743" i="48"/>
  <c r="AK1730" i="48"/>
  <c r="AZ1743" i="48"/>
  <c r="AK1732" i="48"/>
  <c r="AK1747" i="48"/>
  <c r="AK1734" i="48"/>
  <c r="L1749" i="48"/>
  <c r="AK1736" i="48"/>
  <c r="H1739" i="48"/>
  <c r="AK1739" i="48"/>
  <c r="H1728" i="48"/>
  <c r="AK1686" i="48"/>
  <c r="AK1701" i="48"/>
  <c r="AK1688" i="48"/>
  <c r="AZ1701" i="48"/>
  <c r="AK1690" i="48"/>
  <c r="AK1705" i="48"/>
  <c r="AK1692" i="48"/>
  <c r="L1707" i="48"/>
  <c r="AK1694" i="48"/>
  <c r="AK1697" i="48"/>
  <c r="H1686" i="48"/>
  <c r="AK1644" i="48"/>
  <c r="AK1646" i="48"/>
  <c r="AZ1659" i="48"/>
  <c r="AK1648" i="48"/>
  <c r="AK1663" i="48"/>
  <c r="AK1650" i="48"/>
  <c r="L1665" i="48"/>
  <c r="H1652" i="48"/>
  <c r="AK1659" i="48"/>
  <c r="AK1652" i="48"/>
  <c r="AK1655" i="48"/>
  <c r="AK1602" i="48"/>
  <c r="AK1617" i="48"/>
  <c r="AK1604" i="48"/>
  <c r="AZ1617" i="48"/>
  <c r="AK1606" i="48"/>
  <c r="AK1621" i="48"/>
  <c r="AK1608" i="48"/>
  <c r="L1623" i="48"/>
  <c r="AK1610" i="48"/>
  <c r="AK1613" i="48"/>
  <c r="H1602" i="48"/>
  <c r="AK1575" i="48"/>
  <c r="AK1562" i="48"/>
  <c r="AZ1575" i="48"/>
  <c r="AK1564" i="48"/>
  <c r="AK1579" i="48"/>
  <c r="AK1566" i="48"/>
  <c r="L1581" i="48"/>
  <c r="AK1568" i="48"/>
  <c r="H1571" i="48"/>
  <c r="AK1571" i="48"/>
  <c r="H1560" i="48"/>
  <c r="AK1518" i="48"/>
  <c r="AK1520" i="48"/>
  <c r="AZ1533" i="48"/>
  <c r="AK1522" i="48"/>
  <c r="AK1537" i="48"/>
  <c r="AK1524" i="48"/>
  <c r="L1539" i="48"/>
  <c r="AK1526" i="48"/>
  <c r="AK1533" i="48"/>
  <c r="H1529" i="48"/>
  <c r="AK1529" i="48"/>
  <c r="H1518" i="48"/>
  <c r="AK1491" i="48"/>
  <c r="AK1478" i="48"/>
  <c r="AZ1491" i="48"/>
  <c r="AK1480" i="48"/>
  <c r="AK1495" i="48"/>
  <c r="AK1482" i="48"/>
  <c r="L1497" i="48"/>
  <c r="AK1484" i="48"/>
  <c r="H1487" i="48"/>
  <c r="AK1487" i="48"/>
  <c r="H1476" i="48"/>
  <c r="AK1449" i="48"/>
  <c r="AK1436" i="48"/>
  <c r="AZ1449" i="48"/>
  <c r="AK1438" i="48"/>
  <c r="AK1453" i="48"/>
  <c r="AK1440" i="48"/>
  <c r="L1455" i="48"/>
  <c r="AK1442" i="48"/>
  <c r="AK1445" i="48"/>
  <c r="H1434" i="48"/>
  <c r="AK1392" i="48"/>
  <c r="AK1407" i="48"/>
  <c r="AK1394" i="48"/>
  <c r="AZ1407" i="48"/>
  <c r="AK1396" i="48"/>
  <c r="AK1411" i="48"/>
  <c r="AK1398" i="48"/>
  <c r="L1413" i="48"/>
  <c r="AK1400" i="48"/>
  <c r="AK1403" i="48"/>
  <c r="H1392" i="48"/>
  <c r="AK1350" i="48"/>
  <c r="AK1352" i="48"/>
  <c r="AZ1365" i="48"/>
  <c r="AK1365" i="48"/>
  <c r="AK1354" i="48"/>
  <c r="AK1369" i="48"/>
  <c r="AK1356" i="48"/>
  <c r="L1371" i="48"/>
  <c r="AK1358" i="48"/>
  <c r="AK1361" i="48"/>
  <c r="H1350" i="48"/>
  <c r="AK1323" i="48"/>
  <c r="AK1310" i="48"/>
  <c r="AZ1323" i="48"/>
  <c r="AK1312" i="48"/>
  <c r="AK1327" i="48"/>
  <c r="AK1314" i="48"/>
  <c r="L1329" i="48"/>
  <c r="AK1316" i="48"/>
  <c r="AK1319" i="48"/>
  <c r="H1308" i="48"/>
  <c r="AK1281" i="48"/>
  <c r="AK1268" i="48"/>
  <c r="AZ1281" i="48"/>
  <c r="AK1270" i="48"/>
  <c r="AK1285" i="48"/>
  <c r="AK1272" i="48"/>
  <c r="L1287" i="48"/>
  <c r="AK1274" i="48"/>
  <c r="AK1277" i="48"/>
  <c r="H1266" i="48"/>
  <c r="AK1239" i="48"/>
  <c r="AK1226" i="48"/>
  <c r="AZ1239" i="48"/>
  <c r="AK1228" i="48"/>
  <c r="AK1243" i="48"/>
  <c r="AK1230" i="48"/>
  <c r="L1245" i="48"/>
  <c r="AK1232" i="48"/>
  <c r="AK1235" i="48"/>
  <c r="H1224" i="48"/>
  <c r="AK1197" i="48"/>
  <c r="AK1184" i="48"/>
  <c r="AZ1197" i="48"/>
  <c r="AK1186" i="48"/>
  <c r="AK1201" i="48"/>
  <c r="AK1188" i="48"/>
  <c r="L1203" i="48"/>
  <c r="AK1190" i="48"/>
  <c r="AK1193" i="48"/>
  <c r="H1182" i="48"/>
  <c r="AK1155" i="48"/>
  <c r="AK1142" i="48"/>
  <c r="AZ1155" i="48"/>
  <c r="AK1144" i="48"/>
  <c r="AK1159" i="48"/>
  <c r="AK1146" i="48"/>
  <c r="L1161" i="48"/>
  <c r="AK1148" i="48"/>
  <c r="AK1151" i="48"/>
  <c r="AK1113" i="48"/>
  <c r="AK1100" i="48"/>
  <c r="AZ1113" i="48"/>
  <c r="AK1102" i="48"/>
  <c r="AK1117" i="48"/>
  <c r="AK1104" i="48"/>
  <c r="L1119" i="48"/>
  <c r="AK1106" i="48"/>
  <c r="AK1109" i="48"/>
  <c r="H1098" i="48"/>
  <c r="AK1056" i="48"/>
  <c r="AK1058" i="48"/>
  <c r="AZ1071" i="48"/>
  <c r="AK1060" i="48"/>
  <c r="AK1075" i="48"/>
  <c r="AK1062" i="48"/>
  <c r="L1077" i="48"/>
  <c r="AK1064" i="48"/>
  <c r="AK1071" i="48"/>
  <c r="AK1067" i="48"/>
  <c r="AK1029" i="48"/>
  <c r="AK1016" i="48"/>
  <c r="AZ1029" i="48"/>
  <c r="AK1018" i="48"/>
  <c r="AK1033" i="48"/>
  <c r="AK1020" i="48"/>
  <c r="L1035" i="48"/>
  <c r="AK1022" i="48"/>
  <c r="H1025" i="48"/>
  <c r="AK1025" i="48"/>
  <c r="H1014" i="48"/>
  <c r="AK972" i="48"/>
  <c r="AK987" i="48"/>
  <c r="AK974" i="48"/>
  <c r="AZ987" i="48"/>
  <c r="AK976" i="48"/>
  <c r="AK991" i="48"/>
  <c r="AK978" i="48"/>
  <c r="L993" i="48"/>
  <c r="H980" i="48"/>
  <c r="AK980" i="48"/>
  <c r="AK983" i="48"/>
  <c r="AK930" i="48"/>
  <c r="AK945" i="48"/>
  <c r="AK932" i="48"/>
  <c r="AZ945" i="48"/>
  <c r="AK934" i="48"/>
  <c r="AK949" i="48"/>
  <c r="AK936" i="48"/>
  <c r="L951" i="48"/>
  <c r="AK938" i="48"/>
  <c r="AK941" i="48"/>
  <c r="H930" i="48"/>
  <c r="AK903" i="48"/>
  <c r="AK890" i="48"/>
  <c r="AZ903" i="48"/>
  <c r="AK892" i="48"/>
  <c r="AK907" i="48"/>
  <c r="AK894" i="48"/>
  <c r="L909" i="48"/>
  <c r="AK896" i="48"/>
  <c r="AK899" i="48"/>
  <c r="AK846" i="48"/>
  <c r="AK848" i="48"/>
  <c r="AZ861" i="48"/>
  <c r="AK861" i="48"/>
  <c r="AK850" i="48"/>
  <c r="AK865" i="48"/>
  <c r="AK852" i="48"/>
  <c r="L867" i="48"/>
  <c r="H854" i="48"/>
  <c r="AK854" i="48"/>
  <c r="H857" i="48"/>
  <c r="AK857" i="48"/>
  <c r="H846" i="48"/>
  <c r="AK804" i="48"/>
  <c r="AK806" i="48"/>
  <c r="AZ819" i="48"/>
  <c r="AK808" i="48"/>
  <c r="AK823" i="48"/>
  <c r="AK810" i="48"/>
  <c r="L825" i="48"/>
  <c r="AK819" i="48"/>
  <c r="AK812" i="48"/>
  <c r="AK815" i="48"/>
  <c r="AK762" i="48"/>
  <c r="AK777" i="48"/>
  <c r="AK764" i="48"/>
  <c r="AZ777" i="48"/>
  <c r="AK766" i="48"/>
  <c r="AK781" i="48"/>
  <c r="AK768" i="48"/>
  <c r="L783" i="48"/>
  <c r="AK770" i="48"/>
  <c r="AK773" i="48"/>
  <c r="H762" i="48"/>
  <c r="AK720" i="48"/>
  <c r="AK735" i="48"/>
  <c r="AK722" i="48"/>
  <c r="AZ735" i="48"/>
  <c r="AK724" i="48"/>
  <c r="AK739" i="48"/>
  <c r="AK726" i="48"/>
  <c r="L741" i="48"/>
  <c r="AK728" i="48"/>
  <c r="AK731" i="48"/>
  <c r="H720" i="48"/>
  <c r="AK693" i="48"/>
  <c r="AK680" i="48"/>
  <c r="AZ693" i="48"/>
  <c r="AK682" i="48"/>
  <c r="AK697" i="48"/>
  <c r="AK684" i="48"/>
  <c r="L699" i="48"/>
  <c r="AK686" i="48"/>
  <c r="AK689" i="48"/>
  <c r="H678" i="48"/>
  <c r="AK636" i="48"/>
  <c r="AK651" i="48"/>
  <c r="AK638" i="48"/>
  <c r="AZ651" i="48"/>
  <c r="AK640" i="48"/>
  <c r="AK655" i="48"/>
  <c r="AK642" i="48"/>
  <c r="L657" i="48"/>
  <c r="AK644" i="48"/>
  <c r="AK647" i="48"/>
  <c r="H636" i="48"/>
  <c r="AK594" i="48"/>
  <c r="AK609" i="48"/>
  <c r="AK596" i="48"/>
  <c r="AZ609" i="48"/>
  <c r="AK598" i="48"/>
  <c r="AK613" i="48"/>
  <c r="AK600" i="48"/>
  <c r="L615" i="48"/>
  <c r="AK602" i="48"/>
  <c r="H605" i="48"/>
  <c r="AK605" i="48"/>
  <c r="H594" i="48"/>
  <c r="AK552" i="48"/>
  <c r="AK567" i="48"/>
  <c r="AK554" i="48"/>
  <c r="AZ567" i="48"/>
  <c r="AK556" i="48"/>
  <c r="AK571" i="48"/>
  <c r="AK558" i="48"/>
  <c r="L573" i="48"/>
  <c r="AK560" i="48"/>
  <c r="AK563" i="48"/>
  <c r="H552" i="48"/>
  <c r="AK510" i="48"/>
  <c r="AK525" i="48"/>
  <c r="AK512" i="48"/>
  <c r="AZ525" i="48"/>
  <c r="AK514" i="48"/>
  <c r="AK529" i="48"/>
  <c r="AK516" i="48"/>
  <c r="L531" i="48"/>
  <c r="AK518" i="48"/>
  <c r="AK521" i="48"/>
  <c r="H510" i="48"/>
  <c r="AK483" i="48"/>
  <c r="AK470" i="48"/>
  <c r="AZ483" i="48"/>
  <c r="AK472" i="48"/>
  <c r="AK487" i="48"/>
  <c r="AK474" i="48"/>
  <c r="L489" i="48"/>
  <c r="AK476" i="48"/>
  <c r="AK479" i="48"/>
  <c r="AK426" i="48"/>
  <c r="AK441" i="48"/>
  <c r="AK428" i="48"/>
  <c r="AZ441" i="48"/>
  <c r="AK430" i="48"/>
  <c r="AK445" i="48"/>
  <c r="AK432" i="48"/>
  <c r="L447" i="48"/>
  <c r="AK434" i="48"/>
  <c r="AK437" i="48"/>
  <c r="H426" i="48"/>
  <c r="AK384" i="48"/>
  <c r="AK386" i="48"/>
  <c r="AZ399" i="48"/>
  <c r="AK399" i="48"/>
  <c r="AK388" i="48"/>
  <c r="AK403" i="48"/>
  <c r="AK390" i="48"/>
  <c r="L405" i="48"/>
  <c r="H392" i="48"/>
  <c r="AK392" i="48"/>
  <c r="H395" i="48"/>
  <c r="AK395" i="48"/>
  <c r="H384" i="48"/>
  <c r="AK342" i="48"/>
  <c r="AK357" i="48"/>
  <c r="AK344" i="48"/>
  <c r="AZ357" i="48"/>
  <c r="AK346" i="48"/>
  <c r="AK361" i="48"/>
  <c r="AK348" i="48"/>
  <c r="L363" i="48"/>
  <c r="AK350" i="48"/>
  <c r="H353" i="48"/>
  <c r="AK353" i="48"/>
  <c r="H342" i="48"/>
  <c r="AK315" i="48"/>
  <c r="AK302" i="48"/>
  <c r="AZ315" i="48"/>
  <c r="AK304" i="48"/>
  <c r="AK319" i="48"/>
  <c r="AK306" i="48"/>
  <c r="L321" i="48"/>
  <c r="AK308" i="48"/>
  <c r="AK311" i="48"/>
  <c r="H300" i="48"/>
  <c r="AK273" i="48"/>
  <c r="AK260" i="48"/>
  <c r="AZ273" i="48"/>
  <c r="AK262" i="48"/>
  <c r="AK277" i="48"/>
  <c r="AK264" i="48"/>
  <c r="L279" i="48"/>
  <c r="AK266" i="48"/>
  <c r="H269" i="48"/>
  <c r="AK269" i="48"/>
  <c r="H258" i="48"/>
  <c r="AK231" i="48"/>
  <c r="AK218" i="48"/>
  <c r="AZ231" i="48"/>
  <c r="AK220" i="48"/>
  <c r="AK235" i="48"/>
  <c r="AK222" i="48"/>
  <c r="L237" i="48"/>
  <c r="AK224" i="48"/>
  <c r="AK227" i="48"/>
  <c r="AK174" i="48"/>
  <c r="AK189" i="48"/>
  <c r="AK176" i="48"/>
  <c r="AZ189" i="48"/>
  <c r="AK178" i="48"/>
  <c r="AK193" i="48"/>
  <c r="AK180" i="48"/>
  <c r="L195" i="48"/>
  <c r="AK182" i="48"/>
  <c r="AK185" i="48"/>
  <c r="H174" i="48"/>
  <c r="AK147" i="48"/>
  <c r="AK134" i="48"/>
  <c r="AZ147" i="48"/>
  <c r="AK136" i="48"/>
  <c r="AK151" i="48"/>
  <c r="AK138" i="48"/>
  <c r="L153" i="48"/>
  <c r="AK140" i="48"/>
  <c r="H143" i="48"/>
  <c r="AK143" i="48"/>
  <c r="H132" i="48"/>
  <c r="AK105" i="48"/>
  <c r="AK90" i="48"/>
  <c r="AK92" i="48"/>
  <c r="AZ105" i="48"/>
  <c r="AK94" i="48"/>
  <c r="AK109" i="48"/>
  <c r="AK96" i="48"/>
  <c r="L111" i="48"/>
  <c r="AK98" i="48"/>
  <c r="H101" i="48"/>
  <c r="AK101" i="48"/>
  <c r="H90" i="48"/>
  <c r="AK27" i="48"/>
  <c r="AK29" i="48"/>
  <c r="AK31" i="48"/>
  <c r="AK33" i="48"/>
  <c r="AK35" i="48"/>
  <c r="AK40" i="48"/>
  <c r="AK42" i="48"/>
  <c r="AZ42" i="48"/>
  <c r="H27" i="48"/>
  <c r="H29" i="48"/>
  <c r="H31" i="48"/>
  <c r="H33" i="48"/>
  <c r="H35" i="48"/>
  <c r="H38" i="48"/>
  <c r="H40" i="48"/>
  <c r="H42" i="48"/>
  <c r="W42" i="48"/>
  <c r="AK14" i="48"/>
  <c r="AK12" i="48"/>
  <c r="X3" i="51"/>
  <c r="R4" i="51"/>
  <c r="R3" i="51"/>
  <c r="L3" i="51"/>
  <c r="L4" i="51"/>
  <c r="E3" i="51"/>
  <c r="E4" i="51"/>
  <c r="AK2" i="48"/>
  <c r="AK4" i="48"/>
  <c r="BK3" i="41"/>
  <c r="H19" i="48"/>
  <c r="H15" i="48"/>
  <c r="H14" i="48"/>
  <c r="H12" i="48"/>
  <c r="H8" i="48"/>
  <c r="H6" i="48"/>
  <c r="H10" i="48"/>
  <c r="L6" i="48"/>
  <c r="BH4" i="41"/>
  <c r="AW4" i="41"/>
  <c r="AW5" i="41"/>
  <c r="BK2" i="41"/>
  <c r="CB5" i="41"/>
  <c r="CB4" i="41"/>
  <c r="CB3" i="41"/>
  <c r="CB2" i="41"/>
  <c r="BR5" i="41"/>
  <c r="BR4" i="41"/>
  <c r="F2" i="41"/>
  <c r="F3" i="41"/>
  <c r="I4" i="41"/>
  <c r="I5" i="41"/>
  <c r="W21" i="48"/>
  <c r="BM3" i="14"/>
  <c r="BM67" i="14" s="1"/>
  <c r="I3" i="14"/>
  <c r="I35" i="14" s="1"/>
  <c r="AT3" i="14"/>
  <c r="AT67" i="14" s="1"/>
  <c r="AE3" i="14"/>
  <c r="AE67" i="14" s="1"/>
  <c r="AO4" i="47"/>
  <c r="AH4" i="47"/>
  <c r="AH3" i="47"/>
  <c r="N3" i="47"/>
  <c r="J19" i="47" s="1"/>
  <c r="AO3" i="24"/>
  <c r="AC3" i="24"/>
  <c r="S3" i="24"/>
  <c r="G3" i="24"/>
  <c r="BM3" i="23"/>
  <c r="BM105" i="23" s="1"/>
  <c r="AT3" i="23"/>
  <c r="AT105" i="23" s="1"/>
  <c r="AD3" i="23"/>
  <c r="AD105" i="23" s="1"/>
  <c r="K3" i="23"/>
  <c r="K105" i="23" s="1"/>
  <c r="C4" i="50"/>
  <c r="H4" i="50"/>
  <c r="I4" i="50" s="1"/>
  <c r="AR4" i="25" s="1"/>
  <c r="H5" i="50"/>
  <c r="I5" i="50" s="1"/>
  <c r="AR5" i="25" s="1"/>
  <c r="H6" i="50"/>
  <c r="I6" i="50"/>
  <c r="AR6" i="25" s="1"/>
  <c r="H7" i="50"/>
  <c r="I7" i="50" s="1"/>
  <c r="AR7" i="25" s="1"/>
  <c r="H8" i="50"/>
  <c r="I8" i="50"/>
  <c r="AR8" i="25" s="1"/>
  <c r="H9" i="50"/>
  <c r="I9" i="50"/>
  <c r="AR9" i="25" s="1"/>
  <c r="H10" i="50"/>
  <c r="I10" i="50" s="1"/>
  <c r="AR10" i="25" s="1"/>
  <c r="H11" i="50"/>
  <c r="I11" i="50" s="1"/>
  <c r="AR11" i="25" s="1"/>
  <c r="H12" i="50"/>
  <c r="I12" i="50"/>
  <c r="AR12" i="25" s="1"/>
  <c r="H13" i="50"/>
  <c r="I13" i="50"/>
  <c r="AR13" i="25" s="1"/>
  <c r="H14" i="50"/>
  <c r="I14" i="50" s="1"/>
  <c r="AR14" i="25" s="1"/>
  <c r="H15" i="50"/>
  <c r="I15" i="50" s="1"/>
  <c r="AR15" i="25"/>
  <c r="H16" i="50"/>
  <c r="I16" i="50" s="1"/>
  <c r="AR16" i="25" s="1"/>
  <c r="H17" i="50"/>
  <c r="I17" i="50"/>
  <c r="AR17" i="25" s="1"/>
  <c r="H18" i="50"/>
  <c r="I18" i="50" s="1"/>
  <c r="AR18" i="25" s="1"/>
  <c r="H19" i="50"/>
  <c r="I19" i="50"/>
  <c r="AR19" i="25" s="1"/>
  <c r="H20" i="50"/>
  <c r="I20" i="50"/>
  <c r="AR20" i="25" s="1"/>
  <c r="H21" i="50"/>
  <c r="I21" i="50" s="1"/>
  <c r="AR21" i="25" s="1"/>
  <c r="H22" i="50"/>
  <c r="I22" i="50" s="1"/>
  <c r="AR22" i="25" s="1"/>
  <c r="H23" i="50"/>
  <c r="I23" i="50"/>
  <c r="AR23" i="25" s="1"/>
  <c r="H24" i="50"/>
  <c r="I24" i="50" s="1"/>
  <c r="AR24" i="25" s="1"/>
  <c r="H25" i="50"/>
  <c r="I25" i="50"/>
  <c r="AR25" i="25"/>
  <c r="H26" i="50"/>
  <c r="I26" i="50"/>
  <c r="AR26" i="25" s="1"/>
  <c r="H27" i="50"/>
  <c r="I27" i="50"/>
  <c r="AR27" i="25" s="1"/>
  <c r="H28" i="50"/>
  <c r="I28" i="50" s="1"/>
  <c r="AR28" i="25" s="1"/>
  <c r="H29" i="50"/>
  <c r="I29" i="50"/>
  <c r="AR29" i="25" s="1"/>
  <c r="H30" i="50"/>
  <c r="I30" i="50" s="1"/>
  <c r="AR30" i="25" s="1"/>
  <c r="H31" i="50"/>
  <c r="I31" i="50" s="1"/>
  <c r="AR31" i="25" s="1"/>
  <c r="H32" i="50"/>
  <c r="I32" i="50" s="1"/>
  <c r="AR32" i="25"/>
  <c r="H33" i="50"/>
  <c r="I33" i="50"/>
  <c r="AR33" i="25" s="1"/>
  <c r="H34" i="50"/>
  <c r="I34" i="50" s="1"/>
  <c r="AR34" i="25" s="1"/>
  <c r="H35" i="50"/>
  <c r="I35" i="50"/>
  <c r="AR35" i="25" s="1"/>
  <c r="H36" i="50"/>
  <c r="I36" i="50"/>
  <c r="AR36" i="25" s="1"/>
  <c r="H37" i="50"/>
  <c r="I37" i="50" s="1"/>
  <c r="AR37" i="25" s="1"/>
  <c r="H38" i="50"/>
  <c r="I38" i="50" s="1"/>
  <c r="AR38" i="25" s="1"/>
  <c r="H39" i="50"/>
  <c r="I39" i="50"/>
  <c r="AR39" i="25" s="1"/>
  <c r="H40" i="50"/>
  <c r="I40" i="50" s="1"/>
  <c r="AR40" i="25" s="1"/>
  <c r="H41" i="50"/>
  <c r="I41" i="50"/>
  <c r="AR41" i="25"/>
  <c r="H42" i="50"/>
  <c r="I42" i="50"/>
  <c r="AR42" i="25" s="1"/>
  <c r="H43" i="50"/>
  <c r="I43" i="50"/>
  <c r="AR43" i="25" s="1"/>
  <c r="H44" i="50"/>
  <c r="I44" i="50" s="1"/>
  <c r="AR44" i="25" s="1"/>
  <c r="H45" i="50"/>
  <c r="I45" i="50"/>
  <c r="AR45" i="25" s="1"/>
  <c r="H46" i="50"/>
  <c r="I46" i="50" s="1"/>
  <c r="AR46" i="25" s="1"/>
  <c r="H47" i="50"/>
  <c r="I47" i="50" s="1"/>
  <c r="AR47" i="25" s="1"/>
  <c r="H48" i="50"/>
  <c r="I48" i="50" s="1"/>
  <c r="AR48" i="25"/>
  <c r="H49" i="50"/>
  <c r="I49" i="50"/>
  <c r="AR49" i="25" s="1"/>
  <c r="H50" i="50"/>
  <c r="I50" i="50" s="1"/>
  <c r="AR50" i="25" s="1"/>
  <c r="H51" i="50"/>
  <c r="I51" i="50"/>
  <c r="H52" i="50"/>
  <c r="I52" i="50"/>
  <c r="AR52" i="25"/>
  <c r="H53" i="50"/>
  <c r="I53" i="50"/>
  <c r="AR53" i="25" s="1"/>
  <c r="H54" i="50"/>
  <c r="I54" i="50"/>
  <c r="AR54" i="25" s="1"/>
  <c r="H55" i="50"/>
  <c r="I55" i="50" s="1"/>
  <c r="AR55" i="25" s="1"/>
  <c r="H56" i="50"/>
  <c r="I56" i="50"/>
  <c r="AR56" i="25" s="1"/>
  <c r="H57" i="50"/>
  <c r="I57" i="50" s="1"/>
  <c r="H58" i="50"/>
  <c r="I58" i="50" s="1"/>
  <c r="AR58" i="25" s="1"/>
  <c r="H59" i="50"/>
  <c r="I59" i="50" s="1"/>
  <c r="AR59" i="25" s="1"/>
  <c r="H60" i="50"/>
  <c r="I60" i="50" s="1"/>
  <c r="AR60" i="25" s="1"/>
  <c r="H61" i="50"/>
  <c r="I61" i="50"/>
  <c r="AR61" i="25" s="1"/>
  <c r="H62" i="50"/>
  <c r="I62" i="50" s="1"/>
  <c r="AR62" i="25"/>
  <c r="H63" i="50"/>
  <c r="I63" i="50"/>
  <c r="AR63" i="25" s="1"/>
  <c r="H64" i="50"/>
  <c r="I64" i="50"/>
  <c r="AR64" i="25" s="1"/>
  <c r="H65" i="50"/>
  <c r="I65" i="50"/>
  <c r="AR65" i="25" s="1"/>
  <c r="H66" i="50"/>
  <c r="I66" i="50" s="1"/>
  <c r="AR66" i="25" s="1"/>
  <c r="U3" i="25"/>
  <c r="B4" i="25"/>
  <c r="C4" i="25"/>
  <c r="L4" i="25"/>
  <c r="M4" i="25"/>
  <c r="N4" i="25"/>
  <c r="P4" i="25"/>
  <c r="U4" i="25"/>
  <c r="B10" i="25" s="1"/>
  <c r="AH4" i="25"/>
  <c r="F4" i="25" s="1"/>
  <c r="AJ4" i="25"/>
  <c r="H4" i="25" s="1"/>
  <c r="AK4" i="25"/>
  <c r="I4" i="25" s="1"/>
  <c r="AM4" i="25"/>
  <c r="K4" i="25" s="1"/>
  <c r="AQ4" i="25"/>
  <c r="BA4" i="25"/>
  <c r="Y16" i="47" s="1"/>
  <c r="C5" i="25"/>
  <c r="P5" i="25"/>
  <c r="U5" i="25"/>
  <c r="B20" i="25" s="1"/>
  <c r="AH5" i="25"/>
  <c r="F5" i="25" s="1"/>
  <c r="G5" i="25"/>
  <c r="AK5" i="25"/>
  <c r="I5" i="25" s="1"/>
  <c r="J5" i="25"/>
  <c r="AN5" i="25"/>
  <c r="L5" i="25" s="1"/>
  <c r="AO5" i="25"/>
  <c r="M5" i="25" s="1"/>
  <c r="AQ5" i="25"/>
  <c r="BA5" i="25"/>
  <c r="C6" i="25"/>
  <c r="P6" i="25"/>
  <c r="U6" i="25"/>
  <c r="B22" i="25" s="1"/>
  <c r="AH6" i="25"/>
  <c r="F6" i="25" s="1"/>
  <c r="AJ6" i="25"/>
  <c r="H6" i="25" s="1"/>
  <c r="AK6" i="25"/>
  <c r="I6" i="25" s="1"/>
  <c r="J6" i="25"/>
  <c r="AN6" i="25"/>
  <c r="L6" i="25" s="1"/>
  <c r="AO6" i="25"/>
  <c r="M6" i="25" s="1"/>
  <c r="AQ6" i="25"/>
  <c r="BA6" i="25"/>
  <c r="C7" i="25"/>
  <c r="P7" i="25"/>
  <c r="U7" i="25"/>
  <c r="B34" i="25" s="1"/>
  <c r="AH7" i="25"/>
  <c r="F7" i="25" s="1"/>
  <c r="G7" i="25"/>
  <c r="AK7" i="25"/>
  <c r="I7" i="25" s="1"/>
  <c r="J7" i="25"/>
  <c r="AN7" i="25"/>
  <c r="L7" i="25" s="1"/>
  <c r="AO7" i="25"/>
  <c r="AP7" i="25" s="1"/>
  <c r="N7" i="25" s="1"/>
  <c r="AQ7" i="25"/>
  <c r="BA7" i="25"/>
  <c r="C8" i="25"/>
  <c r="P8" i="25"/>
  <c r="U8" i="25"/>
  <c r="B36" i="25" s="1"/>
  <c r="AH8" i="25"/>
  <c r="F8" i="25" s="1"/>
  <c r="AJ8" i="25"/>
  <c r="H8" i="25" s="1"/>
  <c r="AK8" i="25"/>
  <c r="I8" i="25" s="1"/>
  <c r="AM8" i="25"/>
  <c r="K8" i="25" s="1"/>
  <c r="AN8" i="25"/>
  <c r="L8" i="25" s="1"/>
  <c r="AO8" i="25"/>
  <c r="M8" i="25" s="1"/>
  <c r="AQ8" i="25"/>
  <c r="BA8" i="25"/>
  <c r="C9" i="25"/>
  <c r="P9" i="25"/>
  <c r="U9" i="25"/>
  <c r="AH9" i="25"/>
  <c r="F9" i="25" s="1"/>
  <c r="AJ9" i="25"/>
  <c r="H9" i="25" s="1"/>
  <c r="AK9" i="25"/>
  <c r="I9" i="25" s="1"/>
  <c r="AN9" i="25"/>
  <c r="L9" i="25" s="1"/>
  <c r="AO9" i="25"/>
  <c r="M9" i="25" s="1"/>
  <c r="AQ9" i="25"/>
  <c r="BA9" i="25"/>
  <c r="C10" i="25"/>
  <c r="L10" i="25"/>
  <c r="M10" i="25"/>
  <c r="N10" i="25"/>
  <c r="P10" i="25"/>
  <c r="U10" i="25"/>
  <c r="B49" i="25" s="1"/>
  <c r="AH10" i="25"/>
  <c r="F10" i="25" s="1"/>
  <c r="G10" i="25"/>
  <c r="AK10" i="25"/>
  <c r="I10" i="25" s="1"/>
  <c r="J10" i="25"/>
  <c r="AQ10" i="25"/>
  <c r="BA10" i="25"/>
  <c r="C11" i="25"/>
  <c r="L11" i="25"/>
  <c r="M11" i="25"/>
  <c r="N11" i="25"/>
  <c r="P11" i="25"/>
  <c r="U11" i="25"/>
  <c r="B54" i="25" s="1"/>
  <c r="AH11" i="25"/>
  <c r="F11" i="25" s="1"/>
  <c r="G11" i="25"/>
  <c r="AK11" i="25"/>
  <c r="I11" i="25" s="1"/>
  <c r="J11" i="25"/>
  <c r="AQ11" i="25"/>
  <c r="BA11" i="25"/>
  <c r="C12" i="25"/>
  <c r="L12" i="25"/>
  <c r="M12" i="25"/>
  <c r="N12" i="25"/>
  <c r="P12" i="25"/>
  <c r="U12" i="25"/>
  <c r="B59" i="25" s="1"/>
  <c r="AH12" i="25"/>
  <c r="F12" i="25" s="1"/>
  <c r="G12" i="25"/>
  <c r="AK12" i="25"/>
  <c r="I12" i="25" s="1"/>
  <c r="J12" i="25"/>
  <c r="AQ12" i="25"/>
  <c r="BA12" i="25"/>
  <c r="C13" i="25"/>
  <c r="L13" i="25"/>
  <c r="M13" i="25"/>
  <c r="N13" i="25"/>
  <c r="P13" i="25"/>
  <c r="AH13" i="25"/>
  <c r="F13" i="25" s="1"/>
  <c r="AJ13" i="25"/>
  <c r="H13" i="25" s="1"/>
  <c r="AK13" i="25"/>
  <c r="I13" i="25" s="1"/>
  <c r="AM13" i="25"/>
  <c r="K13" i="25" s="1"/>
  <c r="AQ13" i="25"/>
  <c r="BA13" i="25"/>
  <c r="C14" i="25"/>
  <c r="L14" i="25"/>
  <c r="M14" i="25"/>
  <c r="N14" i="25"/>
  <c r="P14" i="25"/>
  <c r="AH14" i="25"/>
  <c r="F14" i="25" s="1"/>
  <c r="AK14" i="25"/>
  <c r="I14" i="25" s="1"/>
  <c r="AM14" i="25"/>
  <c r="K14" i="25" s="1"/>
  <c r="AQ14" i="25"/>
  <c r="BA14" i="25"/>
  <c r="C15" i="25"/>
  <c r="L15" i="25"/>
  <c r="M15" i="25"/>
  <c r="N15" i="25"/>
  <c r="P15" i="25"/>
  <c r="AH15" i="25"/>
  <c r="F15" i="25" s="1"/>
  <c r="G15" i="25"/>
  <c r="AK15" i="25"/>
  <c r="I15" i="25" s="1"/>
  <c r="AM15" i="25"/>
  <c r="K15" i="25" s="1"/>
  <c r="AQ15" i="25"/>
  <c r="BA15" i="25"/>
  <c r="C16" i="25"/>
  <c r="L16" i="25"/>
  <c r="M16" i="25"/>
  <c r="N16" i="25"/>
  <c r="P16" i="25"/>
  <c r="AH16" i="25"/>
  <c r="F16" i="25" s="1"/>
  <c r="AJ16" i="25"/>
  <c r="H16" i="25" s="1"/>
  <c r="AK16" i="25"/>
  <c r="I16" i="25" s="1"/>
  <c r="AQ16" i="25"/>
  <c r="BA16" i="25"/>
  <c r="C17" i="25"/>
  <c r="L17" i="25"/>
  <c r="M17" i="25"/>
  <c r="N17" i="25"/>
  <c r="AH17" i="25"/>
  <c r="F17" i="25" s="1"/>
  <c r="G17" i="25"/>
  <c r="AK17" i="25"/>
  <c r="I17" i="25" s="1"/>
  <c r="J17" i="25"/>
  <c r="AQ17" i="25"/>
  <c r="AU17" i="25"/>
  <c r="C18" i="25"/>
  <c r="L18" i="25"/>
  <c r="M18" i="25"/>
  <c r="N18" i="25"/>
  <c r="U18" i="25"/>
  <c r="E4" i="25" s="1"/>
  <c r="AH18" i="25"/>
  <c r="F18" i="25" s="1"/>
  <c r="AJ18" i="25"/>
  <c r="H18" i="25" s="1"/>
  <c r="AK18" i="25"/>
  <c r="I18" i="25" s="1"/>
  <c r="AM18" i="25"/>
  <c r="K18" i="25" s="1"/>
  <c r="AQ18" i="25"/>
  <c r="AU18" i="25"/>
  <c r="C19" i="25"/>
  <c r="I19" i="25"/>
  <c r="J19" i="25"/>
  <c r="K19" i="25"/>
  <c r="L19" i="25"/>
  <c r="M19" i="25"/>
  <c r="N19" i="25"/>
  <c r="U19" i="25"/>
  <c r="E13" i="25" s="1"/>
  <c r="AH19" i="25"/>
  <c r="F19" i="25" s="1"/>
  <c r="AI19" i="25"/>
  <c r="G19" i="25" s="1"/>
  <c r="AQ19" i="25"/>
  <c r="AU19" i="25"/>
  <c r="C20" i="25"/>
  <c r="I20" i="25"/>
  <c r="J20" i="25"/>
  <c r="K20" i="25"/>
  <c r="L20" i="25"/>
  <c r="M20" i="25"/>
  <c r="N20" i="25"/>
  <c r="U20" i="25"/>
  <c r="E16" i="25" s="1"/>
  <c r="AH20" i="25"/>
  <c r="F20" i="25" s="1"/>
  <c r="AI20" i="25"/>
  <c r="AJ20" i="25" s="1"/>
  <c r="H20" i="25" s="1"/>
  <c r="AQ20" i="25"/>
  <c r="AU20" i="25"/>
  <c r="C21" i="25"/>
  <c r="I21" i="25"/>
  <c r="J21" i="25"/>
  <c r="K21" i="25"/>
  <c r="L21" i="25"/>
  <c r="M21" i="25"/>
  <c r="N21" i="25"/>
  <c r="U21" i="25"/>
  <c r="E19" i="25" s="1"/>
  <c r="AH21" i="25"/>
  <c r="F21" i="25" s="1"/>
  <c r="AI21" i="25"/>
  <c r="AJ21" i="25" s="1"/>
  <c r="H21" i="25" s="1"/>
  <c r="AQ21" i="25"/>
  <c r="AU21" i="25"/>
  <c r="C22" i="25"/>
  <c r="G22" i="25"/>
  <c r="H22" i="25"/>
  <c r="I22" i="25"/>
  <c r="J22" i="25"/>
  <c r="K22" i="25"/>
  <c r="L22" i="25"/>
  <c r="M22" i="25"/>
  <c r="N22" i="25"/>
  <c r="U22" i="25"/>
  <c r="E29" i="25" s="1"/>
  <c r="AH22" i="25"/>
  <c r="F22" i="25" s="1"/>
  <c r="AQ22" i="25"/>
  <c r="AU22" i="25"/>
  <c r="C23" i="25"/>
  <c r="G23" i="25"/>
  <c r="H23" i="25"/>
  <c r="I23" i="25"/>
  <c r="J23" i="25"/>
  <c r="K23" i="25"/>
  <c r="L23" i="25"/>
  <c r="M23" i="25"/>
  <c r="N23" i="25"/>
  <c r="U23" i="25"/>
  <c r="E32" i="25" s="1"/>
  <c r="AH23" i="25"/>
  <c r="F23" i="25" s="1"/>
  <c r="AQ23" i="25"/>
  <c r="AU23" i="25"/>
  <c r="C24" i="25"/>
  <c r="G24" i="25"/>
  <c r="H24" i="25"/>
  <c r="I24" i="25"/>
  <c r="J24" i="25"/>
  <c r="K24" i="25"/>
  <c r="L24" i="25"/>
  <c r="M24" i="25"/>
  <c r="N24" i="25"/>
  <c r="U24" i="25"/>
  <c r="E38" i="25" s="1"/>
  <c r="AH24" i="25"/>
  <c r="F24" i="25" s="1"/>
  <c r="AQ24" i="25"/>
  <c r="AU24" i="25"/>
  <c r="C25" i="25"/>
  <c r="G25" i="25"/>
  <c r="H25" i="25"/>
  <c r="I25" i="25"/>
  <c r="J25" i="25"/>
  <c r="K25" i="25"/>
  <c r="L25" i="25"/>
  <c r="M25" i="25"/>
  <c r="N25" i="25"/>
  <c r="U25" i="25"/>
  <c r="C41" i="47" s="1"/>
  <c r="AH25" i="25"/>
  <c r="F25" i="25" s="1"/>
  <c r="AQ25" i="25"/>
  <c r="AU25" i="25"/>
  <c r="C26" i="25"/>
  <c r="G26" i="25"/>
  <c r="H26" i="25"/>
  <c r="I26" i="25"/>
  <c r="J26" i="25"/>
  <c r="K26" i="25"/>
  <c r="L26" i="25"/>
  <c r="M26" i="25"/>
  <c r="N26" i="25"/>
  <c r="U26" i="25"/>
  <c r="AH26" i="25"/>
  <c r="F26" i="25" s="1"/>
  <c r="AQ26" i="25"/>
  <c r="AU26" i="25"/>
  <c r="C27" i="25"/>
  <c r="I27" i="25"/>
  <c r="J27" i="25"/>
  <c r="K27" i="25"/>
  <c r="L27" i="25"/>
  <c r="M27" i="25"/>
  <c r="N27" i="25"/>
  <c r="U27" i="25"/>
  <c r="E58" i="25" s="1"/>
  <c r="AH27" i="25"/>
  <c r="F27" i="25" s="1"/>
  <c r="AI27" i="25"/>
  <c r="AJ27" i="25" s="1"/>
  <c r="H27" i="25" s="1"/>
  <c r="AQ27" i="25"/>
  <c r="AU27" i="25"/>
  <c r="C28" i="25"/>
  <c r="G28" i="25"/>
  <c r="H28" i="25"/>
  <c r="I28" i="25"/>
  <c r="J28" i="25"/>
  <c r="K28" i="25"/>
  <c r="L28" i="25"/>
  <c r="M28" i="25"/>
  <c r="N28" i="25"/>
  <c r="AH28" i="25"/>
  <c r="F28" i="25" s="1"/>
  <c r="AQ28" i="25"/>
  <c r="AU28" i="25"/>
  <c r="C29" i="25"/>
  <c r="I29" i="25"/>
  <c r="J29" i="25"/>
  <c r="K29" i="25"/>
  <c r="L29" i="25"/>
  <c r="M29" i="25"/>
  <c r="N29" i="25"/>
  <c r="AH29" i="25"/>
  <c r="F29" i="25" s="1"/>
  <c r="AI29" i="25"/>
  <c r="G29" i="25" s="1"/>
  <c r="AQ29" i="25"/>
  <c r="AU29" i="25"/>
  <c r="C30" i="25"/>
  <c r="I30" i="25"/>
  <c r="J30" i="25"/>
  <c r="K30" i="25"/>
  <c r="L30" i="25"/>
  <c r="M30" i="25"/>
  <c r="N30" i="25"/>
  <c r="AH30" i="25"/>
  <c r="F30" i="25" s="1"/>
  <c r="AI30" i="25"/>
  <c r="G30" i="25" s="1"/>
  <c r="AQ30" i="25"/>
  <c r="AU30" i="25"/>
  <c r="C31" i="25"/>
  <c r="L31" i="25"/>
  <c r="M31" i="25"/>
  <c r="N31" i="25"/>
  <c r="AH31" i="25"/>
  <c r="F31" i="25" s="1"/>
  <c r="AJ31" i="25"/>
  <c r="H31" i="25" s="1"/>
  <c r="AK31" i="25"/>
  <c r="I31" i="25" s="1"/>
  <c r="J31" i="25"/>
  <c r="AQ31" i="25"/>
  <c r="AU31" i="25"/>
  <c r="C32" i="25"/>
  <c r="L32" i="25"/>
  <c r="M32" i="25"/>
  <c r="N32" i="25"/>
  <c r="AH32" i="25"/>
  <c r="F32" i="25" s="1"/>
  <c r="AJ32" i="25"/>
  <c r="H32" i="25" s="1"/>
  <c r="AK32" i="25"/>
  <c r="I32" i="25" s="1"/>
  <c r="J32" i="25"/>
  <c r="AQ32" i="25"/>
  <c r="AU32" i="25"/>
  <c r="C33" i="25"/>
  <c r="L33" i="25"/>
  <c r="M33" i="25"/>
  <c r="N33" i="25"/>
  <c r="AH33" i="25"/>
  <c r="F33" i="25" s="1"/>
  <c r="G33" i="25"/>
  <c r="AK33" i="25"/>
  <c r="I33" i="25" s="1"/>
  <c r="AM33" i="25"/>
  <c r="K33" i="25" s="1"/>
  <c r="AQ33" i="25"/>
  <c r="C34" i="25"/>
  <c r="L34" i="25"/>
  <c r="M34" i="25"/>
  <c r="N34" i="25"/>
  <c r="AH34" i="25"/>
  <c r="F34" i="25" s="1"/>
  <c r="G34" i="25"/>
  <c r="AK34" i="25"/>
  <c r="I34" i="25" s="1"/>
  <c r="J34" i="25"/>
  <c r="AQ34" i="25"/>
  <c r="C35" i="25"/>
  <c r="L35" i="25"/>
  <c r="M35" i="25"/>
  <c r="N35" i="25"/>
  <c r="AH35" i="25"/>
  <c r="F35" i="25" s="1"/>
  <c r="G35" i="25"/>
  <c r="AK35" i="25"/>
  <c r="I35" i="25" s="1"/>
  <c r="AM35" i="25"/>
  <c r="K35" i="25" s="1"/>
  <c r="AQ35" i="25"/>
  <c r="C36" i="25"/>
  <c r="L36" i="25"/>
  <c r="M36" i="25"/>
  <c r="N36" i="25"/>
  <c r="AH36" i="25"/>
  <c r="F36" i="25" s="1"/>
  <c r="G36" i="25"/>
  <c r="AK36" i="25"/>
  <c r="I36" i="25" s="1"/>
  <c r="AM36" i="25"/>
  <c r="K36" i="25" s="1"/>
  <c r="AQ36" i="25"/>
  <c r="AU36" i="25"/>
  <c r="AV36" i="25"/>
  <c r="AX36" i="25"/>
  <c r="C37" i="25"/>
  <c r="L37" i="25"/>
  <c r="M37" i="25"/>
  <c r="N37" i="25"/>
  <c r="AH37" i="25"/>
  <c r="F37" i="25" s="1"/>
  <c r="AJ37" i="25"/>
  <c r="H37" i="25" s="1"/>
  <c r="AK37" i="25"/>
  <c r="I37" i="25" s="1"/>
  <c r="J37" i="25"/>
  <c r="AQ37" i="25"/>
  <c r="AU37" i="25"/>
  <c r="C38" i="25"/>
  <c r="G38" i="25"/>
  <c r="H38" i="25"/>
  <c r="I38" i="25"/>
  <c r="J38" i="25"/>
  <c r="K38" i="25"/>
  <c r="L38" i="25"/>
  <c r="M38" i="25"/>
  <c r="N38" i="25"/>
  <c r="AH38" i="25"/>
  <c r="F38" i="25" s="1"/>
  <c r="AQ38" i="25"/>
  <c r="AU38" i="25"/>
  <c r="AV38" i="25"/>
  <c r="C39" i="25"/>
  <c r="G39" i="25"/>
  <c r="H39" i="25"/>
  <c r="I39" i="25"/>
  <c r="J39" i="25"/>
  <c r="K39" i="25"/>
  <c r="L39" i="25"/>
  <c r="M39" i="25"/>
  <c r="N39" i="25"/>
  <c r="AH39" i="25"/>
  <c r="F39" i="25" s="1"/>
  <c r="AQ39" i="25"/>
  <c r="C40" i="25"/>
  <c r="F40" i="25"/>
  <c r="G40" i="25"/>
  <c r="H40" i="25"/>
  <c r="I40" i="25"/>
  <c r="J40" i="25"/>
  <c r="K40" i="25"/>
  <c r="L40" i="25"/>
  <c r="M40" i="25"/>
  <c r="N40" i="25"/>
  <c r="AH40" i="25"/>
  <c r="AQ40" i="25"/>
  <c r="C41" i="25"/>
  <c r="I41" i="25"/>
  <c r="J41" i="25"/>
  <c r="K41" i="25"/>
  <c r="L41" i="25"/>
  <c r="M41" i="25"/>
  <c r="N41" i="25"/>
  <c r="AH41" i="25"/>
  <c r="F41" i="25" s="1"/>
  <c r="AI41" i="25"/>
  <c r="G41" i="25" s="1"/>
  <c r="AQ41" i="25"/>
  <c r="C42" i="25"/>
  <c r="I42" i="25"/>
  <c r="J42" i="25"/>
  <c r="K42" i="25"/>
  <c r="L42" i="25"/>
  <c r="M42" i="25"/>
  <c r="N42" i="25"/>
  <c r="AH42" i="25"/>
  <c r="F42" i="25" s="1"/>
  <c r="AI42" i="25"/>
  <c r="AJ42" i="25" s="1"/>
  <c r="H42" i="25" s="1"/>
  <c r="AQ42" i="25"/>
  <c r="C43" i="25"/>
  <c r="E43" i="25"/>
  <c r="L43" i="25"/>
  <c r="M43" i="25"/>
  <c r="N43" i="25"/>
  <c r="AH43" i="25"/>
  <c r="F43" i="25" s="1"/>
  <c r="G43" i="25"/>
  <c r="AK43" i="25"/>
  <c r="I43" i="25" s="1"/>
  <c r="AM43" i="25"/>
  <c r="K43" i="25" s="1"/>
  <c r="AQ43" i="25"/>
  <c r="AU43" i="25"/>
  <c r="B44" i="25"/>
  <c r="C44" i="25"/>
  <c r="L44" i="25"/>
  <c r="M44" i="25"/>
  <c r="N44" i="25"/>
  <c r="AH44" i="25"/>
  <c r="F44" i="25" s="1"/>
  <c r="AJ44" i="25"/>
  <c r="H44" i="25" s="1"/>
  <c r="AK44" i="25"/>
  <c r="I44" i="25" s="1"/>
  <c r="AM44" i="25"/>
  <c r="K44" i="25" s="1"/>
  <c r="AQ44" i="25"/>
  <c r="C45" i="25"/>
  <c r="I45" i="25"/>
  <c r="J45" i="25"/>
  <c r="K45" i="25"/>
  <c r="L45" i="25"/>
  <c r="M45" i="25"/>
  <c r="N45" i="25"/>
  <c r="AH45" i="25"/>
  <c r="F45" i="25" s="1"/>
  <c r="AI45" i="25"/>
  <c r="AJ45" i="25" s="1"/>
  <c r="H45" i="25" s="1"/>
  <c r="AQ45" i="25"/>
  <c r="C46" i="25"/>
  <c r="AH46" i="25"/>
  <c r="F46" i="25" s="1"/>
  <c r="AI46" i="25"/>
  <c r="AJ46" i="25" s="1"/>
  <c r="H46" i="25" s="1"/>
  <c r="AK46" i="25"/>
  <c r="I46" i="25" s="1"/>
  <c r="AM46" i="25"/>
  <c r="K46" i="25" s="1"/>
  <c r="AN46" i="25"/>
  <c r="L46" i="25" s="1"/>
  <c r="AP46" i="25"/>
  <c r="N46" i="25" s="1"/>
  <c r="AQ46" i="25"/>
  <c r="C47" i="25"/>
  <c r="I47" i="25"/>
  <c r="J47" i="25"/>
  <c r="K47" i="25"/>
  <c r="L47" i="25"/>
  <c r="M47" i="25"/>
  <c r="N47" i="25"/>
  <c r="AH47" i="25"/>
  <c r="F47" i="25" s="1"/>
  <c r="AI47" i="25"/>
  <c r="AJ47" i="25" s="1"/>
  <c r="H47" i="25" s="1"/>
  <c r="AQ47" i="25"/>
  <c r="C48" i="25"/>
  <c r="I48" i="25"/>
  <c r="J48" i="25"/>
  <c r="K48" i="25"/>
  <c r="L48" i="25"/>
  <c r="M48" i="25"/>
  <c r="N48" i="25"/>
  <c r="AH48" i="25"/>
  <c r="F48" i="25" s="1"/>
  <c r="AI48" i="25"/>
  <c r="G48" i="25" s="1"/>
  <c r="AQ48" i="25"/>
  <c r="C49" i="25"/>
  <c r="I49" i="25"/>
  <c r="J49" i="25"/>
  <c r="K49" i="25"/>
  <c r="L49" i="25"/>
  <c r="M49" i="25"/>
  <c r="N49" i="25"/>
  <c r="AH49" i="25"/>
  <c r="F49" i="25" s="1"/>
  <c r="AI49" i="25"/>
  <c r="AJ49" i="25" s="1"/>
  <c r="H49" i="25" s="1"/>
  <c r="AQ49" i="25"/>
  <c r="C50" i="25"/>
  <c r="I50" i="25"/>
  <c r="J50" i="25"/>
  <c r="K50" i="25"/>
  <c r="L50" i="25"/>
  <c r="M50" i="25"/>
  <c r="N50" i="25"/>
  <c r="AH50" i="25"/>
  <c r="F50" i="25" s="1"/>
  <c r="AI50" i="25"/>
  <c r="G50" i="25" s="1"/>
  <c r="AQ50" i="25"/>
  <c r="C51" i="25"/>
  <c r="L51" i="25"/>
  <c r="M51" i="25"/>
  <c r="N51" i="25"/>
  <c r="AH51" i="25"/>
  <c r="F51" i="25" s="1"/>
  <c r="AK51" i="25"/>
  <c r="I51" i="25" s="1"/>
  <c r="J51" i="25"/>
  <c r="AQ51" i="25"/>
  <c r="AR51" i="25"/>
  <c r="C52" i="25"/>
  <c r="L52" i="25"/>
  <c r="M52" i="25"/>
  <c r="N52" i="25"/>
  <c r="AH52" i="25"/>
  <c r="F52" i="25" s="1"/>
  <c r="AK52" i="25"/>
  <c r="I52" i="25" s="1"/>
  <c r="J52" i="25"/>
  <c r="AQ52" i="25"/>
  <c r="C53" i="25"/>
  <c r="L53" i="25"/>
  <c r="M53" i="25"/>
  <c r="N53" i="25"/>
  <c r="AH53" i="25"/>
  <c r="F53" i="25" s="1"/>
  <c r="G53" i="25"/>
  <c r="AK53" i="25"/>
  <c r="I53" i="25" s="1"/>
  <c r="J53" i="25"/>
  <c r="AQ53" i="25"/>
  <c r="C54" i="25"/>
  <c r="G54" i="25"/>
  <c r="H54" i="25"/>
  <c r="I54" i="25"/>
  <c r="J54" i="25"/>
  <c r="K54" i="25"/>
  <c r="L54" i="25"/>
  <c r="M54" i="25"/>
  <c r="N54" i="25"/>
  <c r="AH54" i="25"/>
  <c r="F54" i="25" s="1"/>
  <c r="AQ54" i="25"/>
  <c r="C55" i="25"/>
  <c r="L55" i="25"/>
  <c r="M55" i="25"/>
  <c r="N55" i="25"/>
  <c r="AH55" i="25"/>
  <c r="F55" i="25" s="1"/>
  <c r="G55" i="25"/>
  <c r="AK55" i="25"/>
  <c r="I55" i="25" s="1"/>
  <c r="AM55" i="25"/>
  <c r="K55" i="25" s="1"/>
  <c r="AQ55" i="25"/>
  <c r="C56" i="25"/>
  <c r="G56" i="25"/>
  <c r="H56" i="25"/>
  <c r="I56" i="25"/>
  <c r="J56" i="25"/>
  <c r="K56" i="25"/>
  <c r="L56" i="25"/>
  <c r="M56" i="25"/>
  <c r="N56" i="25"/>
  <c r="AH56" i="25"/>
  <c r="F56" i="25" s="1"/>
  <c r="AQ56" i="25"/>
  <c r="C57" i="25"/>
  <c r="G57" i="25"/>
  <c r="H57" i="25"/>
  <c r="I57" i="25"/>
  <c r="J57" i="25"/>
  <c r="K57" i="25"/>
  <c r="L57" i="25"/>
  <c r="M57" i="25"/>
  <c r="N57" i="25"/>
  <c r="AH57" i="25"/>
  <c r="F57" i="25" s="1"/>
  <c r="AQ57" i="25"/>
  <c r="AR57" i="25"/>
  <c r="C58" i="25"/>
  <c r="G58" i="25"/>
  <c r="H58" i="25"/>
  <c r="I58" i="25"/>
  <c r="J58" i="25"/>
  <c r="K58" i="25"/>
  <c r="L58" i="25"/>
  <c r="M58" i="25"/>
  <c r="N58" i="25"/>
  <c r="AH58" i="25"/>
  <c r="F58" i="25" s="1"/>
  <c r="AQ58" i="25"/>
  <c r="C59" i="25"/>
  <c r="G59" i="25"/>
  <c r="H59" i="25"/>
  <c r="I59" i="25"/>
  <c r="J59" i="25"/>
  <c r="K59" i="25"/>
  <c r="L59" i="25"/>
  <c r="M59" i="25"/>
  <c r="N59" i="25"/>
  <c r="AH59" i="25"/>
  <c r="F59" i="25" s="1"/>
  <c r="AQ59" i="25"/>
  <c r="C60" i="25"/>
  <c r="L60" i="25"/>
  <c r="M60" i="25"/>
  <c r="N60" i="25"/>
  <c r="AH60" i="25"/>
  <c r="F60" i="25" s="1"/>
  <c r="G60" i="25"/>
  <c r="AK60" i="25"/>
  <c r="I60" i="25" s="1"/>
  <c r="AM60" i="25"/>
  <c r="K60" i="25" s="1"/>
  <c r="AQ60" i="25"/>
  <c r="G61" i="25"/>
  <c r="H61" i="25"/>
  <c r="I61" i="25"/>
  <c r="J61" i="25"/>
  <c r="K61" i="25"/>
  <c r="L61" i="25"/>
  <c r="M61" i="25"/>
  <c r="N61" i="25"/>
  <c r="AH61" i="25"/>
  <c r="F61" i="25" s="1"/>
  <c r="AQ61" i="25"/>
  <c r="G62" i="25"/>
  <c r="H62" i="25"/>
  <c r="I62" i="25"/>
  <c r="J62" i="25"/>
  <c r="K62" i="25"/>
  <c r="L62" i="25"/>
  <c r="M62" i="25"/>
  <c r="N62" i="25"/>
  <c r="AH62" i="25"/>
  <c r="F62" i="25" s="1"/>
  <c r="AQ62" i="25"/>
  <c r="G63" i="25"/>
  <c r="H63" i="25"/>
  <c r="I63" i="25"/>
  <c r="J63" i="25"/>
  <c r="K63" i="25"/>
  <c r="L63" i="25"/>
  <c r="M63" i="25"/>
  <c r="N63" i="25"/>
  <c r="AH63" i="25"/>
  <c r="F63" i="25" s="1"/>
  <c r="AQ63" i="25"/>
  <c r="G64" i="25"/>
  <c r="H64" i="25"/>
  <c r="I64" i="25"/>
  <c r="J64" i="25"/>
  <c r="K64" i="25"/>
  <c r="L64" i="25"/>
  <c r="M64" i="25"/>
  <c r="N64" i="25"/>
  <c r="AH64" i="25"/>
  <c r="F64" i="25" s="1"/>
  <c r="AQ64" i="25"/>
  <c r="G65" i="25"/>
  <c r="H65" i="25"/>
  <c r="I65" i="25"/>
  <c r="J65" i="25"/>
  <c r="K65" i="25"/>
  <c r="L65" i="25"/>
  <c r="M65" i="25"/>
  <c r="N65" i="25"/>
  <c r="AH65" i="25"/>
  <c r="F65" i="25" s="1"/>
  <c r="AQ65" i="25"/>
  <c r="G66" i="25"/>
  <c r="H66" i="25"/>
  <c r="I66" i="25"/>
  <c r="J66" i="25"/>
  <c r="K66" i="25"/>
  <c r="L66" i="25"/>
  <c r="M66" i="25"/>
  <c r="N66" i="25"/>
  <c r="AH66" i="25"/>
  <c r="F66" i="25" s="1"/>
  <c r="AQ66" i="25"/>
  <c r="CY1" i="6"/>
  <c r="CY2" i="6"/>
  <c r="M4" i="6"/>
  <c r="AG4" i="6"/>
  <c r="AW4" i="6"/>
  <c r="BW4" i="6"/>
  <c r="M5" i="6"/>
  <c r="BW5" i="6"/>
  <c r="M6" i="6"/>
  <c r="BW6" i="6"/>
  <c r="M7" i="6"/>
  <c r="BW7" i="6"/>
  <c r="M8" i="6"/>
  <c r="AR8" i="6"/>
  <c r="BW8" i="6"/>
  <c r="M9" i="6"/>
  <c r="AR9" i="6"/>
  <c r="BW9" i="6"/>
  <c r="M10" i="6"/>
  <c r="AR10" i="6"/>
  <c r="M11" i="6"/>
  <c r="AR11" i="6"/>
  <c r="M12" i="6"/>
  <c r="AR12" i="6"/>
  <c r="M13" i="6"/>
  <c r="AR13" i="6"/>
  <c r="M14" i="6"/>
  <c r="AR14" i="6"/>
  <c r="M15" i="6"/>
  <c r="AR15" i="6"/>
  <c r="M16" i="6"/>
  <c r="AR16" i="6"/>
  <c r="M17" i="6"/>
  <c r="AR17" i="6"/>
  <c r="M18" i="6"/>
  <c r="AR18" i="6"/>
  <c r="M19" i="6"/>
  <c r="AR19" i="6"/>
  <c r="M20" i="6"/>
  <c r="AR20" i="6"/>
  <c r="M21" i="6"/>
  <c r="M23" i="6"/>
  <c r="AR23" i="6"/>
  <c r="S24" i="6"/>
  <c r="AX24" i="6"/>
  <c r="S25" i="6"/>
  <c r="AX25" i="6"/>
  <c r="M26" i="6"/>
  <c r="AR26" i="6"/>
  <c r="M27" i="6"/>
  <c r="AR27" i="6"/>
  <c r="M28" i="6"/>
  <c r="AR28" i="6"/>
  <c r="BW28" i="6"/>
  <c r="M29" i="6"/>
  <c r="AR29" i="6"/>
  <c r="M30" i="6"/>
  <c r="AR30" i="6"/>
  <c r="M31" i="6"/>
  <c r="AR31" i="6"/>
  <c r="M32" i="6"/>
  <c r="AD32" i="6"/>
  <c r="AU32" i="6"/>
  <c r="M33" i="6"/>
  <c r="M34" i="6"/>
  <c r="AR34" i="6"/>
  <c r="M35" i="6"/>
  <c r="AR35" i="6"/>
  <c r="M36" i="6"/>
  <c r="AR36" i="6"/>
  <c r="M37" i="6"/>
  <c r="AR37" i="6"/>
  <c r="M38" i="6"/>
  <c r="AR38" i="6"/>
  <c r="M39" i="6"/>
  <c r="AR39" i="6"/>
  <c r="M40" i="6"/>
  <c r="AR40" i="6"/>
  <c r="GG1" i="7"/>
  <c r="GG2" i="7"/>
  <c r="GG1" i="8"/>
  <c r="GG2" i="8"/>
  <c r="GG1" i="9"/>
  <c r="GG2" i="9"/>
  <c r="AS1" i="38"/>
  <c r="D2" i="38"/>
  <c r="L2" i="38"/>
  <c r="T2" i="38"/>
  <c r="AB2" i="38"/>
  <c r="AM2" i="38"/>
  <c r="AT2" i="38"/>
  <c r="BZ1" i="46"/>
  <c r="H2" i="46"/>
  <c r="AD2" i="46"/>
  <c r="AT2" i="46"/>
  <c r="BJ2" i="46"/>
  <c r="BZ2" i="46"/>
  <c r="J9" i="46"/>
  <c r="BO12" i="46"/>
  <c r="BV12" i="46" s="1"/>
  <c r="CM12" i="46"/>
  <c r="CO12" i="46"/>
  <c r="CP12" i="46"/>
  <c r="A13" i="46"/>
  <c r="BO13" i="46"/>
  <c r="BY13" i="46"/>
  <c r="AK15" i="48" s="1"/>
  <c r="CM13" i="46"/>
  <c r="CN13" i="46"/>
  <c r="CO13" i="46"/>
  <c r="CP13" i="46"/>
  <c r="A14" i="46"/>
  <c r="A15" i="46" s="1"/>
  <c r="A16" i="46" s="1"/>
  <c r="A17" i="46" s="1"/>
  <c r="A18" i="46" s="1"/>
  <c r="A19" i="46" s="1"/>
  <c r="A20" i="46" s="1"/>
  <c r="A21" i="46" s="1"/>
  <c r="A22" i="46" s="1"/>
  <c r="A23" i="46" s="1"/>
  <c r="A24" i="46" s="1"/>
  <c r="A25" i="46" s="1"/>
  <c r="A26" i="46" s="1"/>
  <c r="A27" i="46" s="1"/>
  <c r="A28" i="46" s="1"/>
  <c r="A29" i="46" s="1"/>
  <c r="A30" i="46" s="1"/>
  <c r="A31" i="46" s="1"/>
  <c r="A32" i="46" s="1"/>
  <c r="A33" i="46" s="1"/>
  <c r="A34" i="46" s="1"/>
  <c r="A35" i="46" s="1"/>
  <c r="A36" i="46" s="1"/>
  <c r="A37" i="46" s="1"/>
  <c r="A38" i="46" s="1"/>
  <c r="A39" i="46" s="1"/>
  <c r="A40" i="46" s="1"/>
  <c r="A41" i="46" s="1"/>
  <c r="A42" i="46" s="1"/>
  <c r="A43" i="46" s="1"/>
  <c r="A44" i="46" s="1"/>
  <c r="A45" i="46" s="1"/>
  <c r="A46" i="46" s="1"/>
  <c r="A47" i="46" s="1"/>
  <c r="A48" i="46" s="1"/>
  <c r="A49" i="46" s="1"/>
  <c r="A50" i="46" s="1"/>
  <c r="A51" i="46" s="1"/>
  <c r="A52" i="46" s="1"/>
  <c r="A53" i="46" s="1"/>
  <c r="A54" i="46" s="1"/>
  <c r="A55" i="46" s="1"/>
  <c r="A56" i="46" s="1"/>
  <c r="A57" i="46" s="1"/>
  <c r="A58" i="46" s="1"/>
  <c r="A59" i="46" s="1"/>
  <c r="A60" i="46" s="1"/>
  <c r="A61" i="46" s="1"/>
  <c r="A62" i="46" s="1"/>
  <c r="A63" i="46" s="1"/>
  <c r="A64" i="46" s="1"/>
  <c r="A65" i="46" s="1"/>
  <c r="A66" i="46" s="1"/>
  <c r="A67" i="46" s="1"/>
  <c r="A68" i="46" s="1"/>
  <c r="A69" i="46" s="1"/>
  <c r="A70" i="46" s="1"/>
  <c r="A71" i="46" s="1"/>
  <c r="A72" i="46" s="1"/>
  <c r="A73" i="46" s="1"/>
  <c r="A74" i="46" s="1"/>
  <c r="A75" i="46" s="1"/>
  <c r="A76" i="46" s="1"/>
  <c r="A77" i="46" s="1"/>
  <c r="A78" i="46" s="1"/>
  <c r="A79" i="46" s="1"/>
  <c r="A80" i="46" s="1"/>
  <c r="A81" i="46" s="1"/>
  <c r="A82" i="46" s="1"/>
  <c r="A83" i="46" s="1"/>
  <c r="A84" i="46" s="1"/>
  <c r="A85" i="46" s="1"/>
  <c r="A86" i="46" s="1"/>
  <c r="A87" i="46" s="1"/>
  <c r="A88" i="46" s="1"/>
  <c r="A89" i="46" s="1"/>
  <c r="A90" i="46" s="1"/>
  <c r="A91" i="46" s="1"/>
  <c r="A92" i="46" s="1"/>
  <c r="A93" i="46" s="1"/>
  <c r="A94" i="46" s="1"/>
  <c r="A95" i="46" s="1"/>
  <c r="A96" i="46" s="1"/>
  <c r="A97" i="46" s="1"/>
  <c r="A98" i="46" s="1"/>
  <c r="A99" i="46" s="1"/>
  <c r="A100" i="46" s="1"/>
  <c r="A101" i="46" s="1"/>
  <c r="A102" i="46" s="1"/>
  <c r="A103" i="46" s="1"/>
  <c r="A104" i="46" s="1"/>
  <c r="A105" i="46" s="1"/>
  <c r="A106" i="46" s="1"/>
  <c r="A107" i="46" s="1"/>
  <c r="A108" i="46" s="1"/>
  <c r="A109" i="46" s="1"/>
  <c r="A110" i="46" s="1"/>
  <c r="A111" i="46" s="1"/>
  <c r="A112" i="46" s="1"/>
  <c r="A113" i="46" s="1"/>
  <c r="A114" i="46" s="1"/>
  <c r="A115" i="46" s="1"/>
  <c r="A116" i="46" s="1"/>
  <c r="A117" i="46" s="1"/>
  <c r="A118" i="46" s="1"/>
  <c r="A119" i="46" s="1"/>
  <c r="A120" i="46" s="1"/>
  <c r="A121" i="46" s="1"/>
  <c r="A122" i="46" s="1"/>
  <c r="A123" i="46" s="1"/>
  <c r="A124" i="46" s="1"/>
  <c r="A125" i="46" s="1"/>
  <c r="A126" i="46" s="1"/>
  <c r="A127" i="46" s="1"/>
  <c r="A128" i="46" s="1"/>
  <c r="A129" i="46" s="1"/>
  <c r="A130" i="46" s="1"/>
  <c r="A131" i="46" s="1"/>
  <c r="A132" i="46" s="1"/>
  <c r="A133" i="46" s="1"/>
  <c r="A134" i="46" s="1"/>
  <c r="A135" i="46" s="1"/>
  <c r="A136" i="46" s="1"/>
  <c r="A137" i="46" s="1"/>
  <c r="A138" i="46" s="1"/>
  <c r="A139" i="46" s="1"/>
  <c r="A140" i="46" s="1"/>
  <c r="A141" i="46" s="1"/>
  <c r="A142" i="46" s="1"/>
  <c r="A143" i="46" s="1"/>
  <c r="A144" i="46" s="1"/>
  <c r="A145" i="46" s="1"/>
  <c r="A146" i="46" s="1"/>
  <c r="A147" i="46" s="1"/>
  <c r="A148" i="46" s="1"/>
  <c r="A149" i="46" s="1"/>
  <c r="A150" i="46" s="1"/>
  <c r="A151" i="46" s="1"/>
  <c r="A152" i="46" s="1"/>
  <c r="A153" i="46" s="1"/>
  <c r="A154" i="46" s="1"/>
  <c r="A155" i="46" s="1"/>
  <c r="A156" i="46" s="1"/>
  <c r="A157" i="46" s="1"/>
  <c r="A158" i="46" s="1"/>
  <c r="A159" i="46" s="1"/>
  <c r="A160" i="46" s="1"/>
  <c r="A161" i="46" s="1"/>
  <c r="A162" i="46" s="1"/>
  <c r="A163" i="46" s="1"/>
  <c r="A164" i="46" s="1"/>
  <c r="A165" i="46" s="1"/>
  <c r="A166" i="46" s="1"/>
  <c r="A167" i="46" s="1"/>
  <c r="A168" i="46" s="1"/>
  <c r="A169" i="46" s="1"/>
  <c r="A170" i="46" s="1"/>
  <c r="A171" i="46" s="1"/>
  <c r="A172" i="46" s="1"/>
  <c r="A173" i="46" s="1"/>
  <c r="A174" i="46" s="1"/>
  <c r="A175" i="46" s="1"/>
  <c r="A176" i="46" s="1"/>
  <c r="A177" i="46" s="1"/>
  <c r="A178" i="46" s="1"/>
  <c r="A179" i="46" s="1"/>
  <c r="A180" i="46" s="1"/>
  <c r="A181" i="46" s="1"/>
  <c r="A182" i="46" s="1"/>
  <c r="A183" i="46" s="1"/>
  <c r="A184" i="46" s="1"/>
  <c r="A185" i="46" s="1"/>
  <c r="A186" i="46" s="1"/>
  <c r="A187" i="46" s="1"/>
  <c r="A188" i="46" s="1"/>
  <c r="A189" i="46" s="1"/>
  <c r="A190" i="46" s="1"/>
  <c r="A191" i="46" s="1"/>
  <c r="A192" i="46" s="1"/>
  <c r="A193" i="46" s="1"/>
  <c r="A194" i="46" s="1"/>
  <c r="A195" i="46" s="1"/>
  <c r="A196" i="46" s="1"/>
  <c r="A197" i="46" s="1"/>
  <c r="A198" i="46" s="1"/>
  <c r="A199" i="46" s="1"/>
  <c r="A200" i="46" s="1"/>
  <c r="A201" i="46" s="1"/>
  <c r="A202" i="46" s="1"/>
  <c r="A203" i="46" s="1"/>
  <c r="A204" i="46" s="1"/>
  <c r="A205" i="46" s="1"/>
  <c r="A206" i="46" s="1"/>
  <c r="A207" i="46" s="1"/>
  <c r="A208" i="46" s="1"/>
  <c r="A209" i="46" s="1"/>
  <c r="A210" i="46" s="1"/>
  <c r="A211" i="46" s="1"/>
  <c r="A212" i="46" s="1"/>
  <c r="A213" i="46" s="1"/>
  <c r="A214" i="46" s="1"/>
  <c r="A215" i="46" s="1"/>
  <c r="A216" i="46" s="1"/>
  <c r="A217" i="46" s="1"/>
  <c r="A218" i="46" s="1"/>
  <c r="A219" i="46" s="1"/>
  <c r="A220" i="46" s="1"/>
  <c r="A221" i="46" s="1"/>
  <c r="A222" i="46" s="1"/>
  <c r="A223" i="46" s="1"/>
  <c r="A224" i="46" s="1"/>
  <c r="A225" i="46" s="1"/>
  <c r="A226" i="46" s="1"/>
  <c r="A227" i="46" s="1"/>
  <c r="A228" i="46" s="1"/>
  <c r="A229" i="46" s="1"/>
  <c r="A230" i="46" s="1"/>
  <c r="A231" i="46" s="1"/>
  <c r="A232" i="46" s="1"/>
  <c r="A233" i="46" s="1"/>
  <c r="A234" i="46" s="1"/>
  <c r="A235" i="46" s="1"/>
  <c r="A236" i="46" s="1"/>
  <c r="A237" i="46" s="1"/>
  <c r="A238" i="46" s="1"/>
  <c r="A239" i="46" s="1"/>
  <c r="A240" i="46" s="1"/>
  <c r="A241" i="46" s="1"/>
  <c r="A242" i="46" s="1"/>
  <c r="A243" i="46" s="1"/>
  <c r="A244" i="46" s="1"/>
  <c r="A245" i="46" s="1"/>
  <c r="A246" i="46" s="1"/>
  <c r="A247" i="46" s="1"/>
  <c r="A248" i="46" s="1"/>
  <c r="A249" i="46" s="1"/>
  <c r="A250" i="46" s="1"/>
  <c r="A251" i="46" s="1"/>
  <c r="A252" i="46" s="1"/>
  <c r="A253" i="46" s="1"/>
  <c r="A254" i="46" s="1"/>
  <c r="A255" i="46" s="1"/>
  <c r="A256" i="46" s="1"/>
  <c r="A257" i="46" s="1"/>
  <c r="A258" i="46" s="1"/>
  <c r="A259" i="46" s="1"/>
  <c r="A260" i="46" s="1"/>
  <c r="A261" i="46" s="1"/>
  <c r="A262" i="46" s="1"/>
  <c r="A263" i="46" s="1"/>
  <c r="A264" i="46" s="1"/>
  <c r="A265" i="46" s="1"/>
  <c r="A266" i="46" s="1"/>
  <c r="A267" i="46" s="1"/>
  <c r="A268" i="46" s="1"/>
  <c r="A269" i="46" s="1"/>
  <c r="A270" i="46" s="1"/>
  <c r="A271" i="46" s="1"/>
  <c r="A272" i="46" s="1"/>
  <c r="A273" i="46" s="1"/>
  <c r="A274" i="46" s="1"/>
  <c r="A275" i="46" s="1"/>
  <c r="A276" i="46" s="1"/>
  <c r="A277" i="46" s="1"/>
  <c r="A278" i="46" s="1"/>
  <c r="A279" i="46" s="1"/>
  <c r="A280" i="46" s="1"/>
  <c r="A281" i="46" s="1"/>
  <c r="A282" i="46" s="1"/>
  <c r="A283" i="46" s="1"/>
  <c r="A284" i="46" s="1"/>
  <c r="A285" i="46" s="1"/>
  <c r="A286" i="46" s="1"/>
  <c r="A287" i="46" s="1"/>
  <c r="A288" i="46" s="1"/>
  <c r="A289" i="46" s="1"/>
  <c r="A290" i="46" s="1"/>
  <c r="A291" i="46" s="1"/>
  <c r="A292" i="46" s="1"/>
  <c r="A293" i="46" s="1"/>
  <c r="A294" i="46" s="1"/>
  <c r="A295" i="46" s="1"/>
  <c r="A296" i="46" s="1"/>
  <c r="A297" i="46" s="1"/>
  <c r="A298" i="46" s="1"/>
  <c r="A299" i="46" s="1"/>
  <c r="A300" i="46" s="1"/>
  <c r="A301" i="46" s="1"/>
  <c r="A302" i="46" s="1"/>
  <c r="A303" i="46" s="1"/>
  <c r="A304" i="46" s="1"/>
  <c r="A305" i="46" s="1"/>
  <c r="A306" i="46" s="1"/>
  <c r="A307" i="46" s="1"/>
  <c r="A308" i="46" s="1"/>
  <c r="A309" i="46" s="1"/>
  <c r="A310" i="46" s="1"/>
  <c r="A311" i="46" s="1"/>
  <c r="A312" i="46" s="1"/>
  <c r="A313" i="46" s="1"/>
  <c r="A314" i="46" s="1"/>
  <c r="A315" i="46" s="1"/>
  <c r="A316" i="46" s="1"/>
  <c r="A317" i="46" s="1"/>
  <c r="A318" i="46" s="1"/>
  <c r="A319" i="46" s="1"/>
  <c r="A320" i="46" s="1"/>
  <c r="A321" i="46" s="1"/>
  <c r="A322" i="46" s="1"/>
  <c r="A323" i="46" s="1"/>
  <c r="A324" i="46" s="1"/>
  <c r="A325" i="46" s="1"/>
  <c r="A326" i="46" s="1"/>
  <c r="A327" i="46" s="1"/>
  <c r="A328" i="46" s="1"/>
  <c r="A329" i="46" s="1"/>
  <c r="A330" i="46" s="1"/>
  <c r="A331" i="46" s="1"/>
  <c r="A332" i="46" s="1"/>
  <c r="A333" i="46" s="1"/>
  <c r="A334" i="46" s="1"/>
  <c r="A335" i="46" s="1"/>
  <c r="A336" i="46" s="1"/>
  <c r="A337" i="46" s="1"/>
  <c r="A338" i="46" s="1"/>
  <c r="A339" i="46" s="1"/>
  <c r="A340" i="46" s="1"/>
  <c r="A341" i="46" s="1"/>
  <c r="A342" i="46" s="1"/>
  <c r="A343" i="46" s="1"/>
  <c r="A344" i="46" s="1"/>
  <c r="A345" i="46" s="1"/>
  <c r="A346" i="46" s="1"/>
  <c r="A347" i="46" s="1"/>
  <c r="A348" i="46" s="1"/>
  <c r="A349" i="46" s="1"/>
  <c r="A350" i="46" s="1"/>
  <c r="A351" i="46" s="1"/>
  <c r="A352" i="46" s="1"/>
  <c r="A353" i="46" s="1"/>
  <c r="A354" i="46" s="1"/>
  <c r="A355" i="46" s="1"/>
  <c r="A356" i="46" s="1"/>
  <c r="A357" i="46" s="1"/>
  <c r="A358" i="46" s="1"/>
  <c r="A359" i="46" s="1"/>
  <c r="A360" i="46" s="1"/>
  <c r="A361" i="46" s="1"/>
  <c r="A362" i="46" s="1"/>
  <c r="A363" i="46" s="1"/>
  <c r="A364" i="46" s="1"/>
  <c r="A365" i="46" s="1"/>
  <c r="A366" i="46" s="1"/>
  <c r="A367" i="46" s="1"/>
  <c r="A368" i="46" s="1"/>
  <c r="A369" i="46" s="1"/>
  <c r="A370" i="46" s="1"/>
  <c r="A371" i="46" s="1"/>
  <c r="A372" i="46" s="1"/>
  <c r="A373" i="46" s="1"/>
  <c r="A374" i="46" s="1"/>
  <c r="A375" i="46" s="1"/>
  <c r="A376" i="46" s="1"/>
  <c r="A377" i="46" s="1"/>
  <c r="A378" i="46" s="1"/>
  <c r="A379" i="46" s="1"/>
  <c r="A380" i="46" s="1"/>
  <c r="A381" i="46" s="1"/>
  <c r="A382" i="46" s="1"/>
  <c r="A383" i="46" s="1"/>
  <c r="A384" i="46" s="1"/>
  <c r="A385" i="46" s="1"/>
  <c r="A386" i="46" s="1"/>
  <c r="A387" i="46" s="1"/>
  <c r="A388" i="46" s="1"/>
  <c r="A389" i="46" s="1"/>
  <c r="A390" i="46" s="1"/>
  <c r="A391" i="46" s="1"/>
  <c r="A392" i="46" s="1"/>
  <c r="A393" i="46" s="1"/>
  <c r="A394" i="46" s="1"/>
  <c r="A395" i="46" s="1"/>
  <c r="A396" i="46" s="1"/>
  <c r="A397" i="46" s="1"/>
  <c r="A398" i="46" s="1"/>
  <c r="A399" i="46" s="1"/>
  <c r="A400" i="46" s="1"/>
  <c r="A401" i="46" s="1"/>
  <c r="A402" i="46" s="1"/>
  <c r="A403" i="46" s="1"/>
  <c r="A404" i="46" s="1"/>
  <c r="A405" i="46" s="1"/>
  <c r="A406" i="46" s="1"/>
  <c r="A407" i="46" s="1"/>
  <c r="A408" i="46" s="1"/>
  <c r="A409" i="46" s="1"/>
  <c r="A410" i="46" s="1"/>
  <c r="A411" i="46" s="1"/>
  <c r="A412" i="46" s="1"/>
  <c r="A413" i="46" s="1"/>
  <c r="A414" i="46" s="1"/>
  <c r="A415" i="46" s="1"/>
  <c r="A416" i="46" s="1"/>
  <c r="A417" i="46" s="1"/>
  <c r="A418" i="46" s="1"/>
  <c r="A419" i="46" s="1"/>
  <c r="A420" i="46" s="1"/>
  <c r="A421" i="46" s="1"/>
  <c r="A422" i="46" s="1"/>
  <c r="A423" i="46" s="1"/>
  <c r="A424" i="46" s="1"/>
  <c r="A425" i="46" s="1"/>
  <c r="A426" i="46" s="1"/>
  <c r="A427" i="46" s="1"/>
  <c r="A428" i="46" s="1"/>
  <c r="A429" i="46" s="1"/>
  <c r="A430" i="46" s="1"/>
  <c r="A431" i="46" s="1"/>
  <c r="A432" i="46" s="1"/>
  <c r="A433" i="46" s="1"/>
  <c r="A434" i="46" s="1"/>
  <c r="A435" i="46" s="1"/>
  <c r="A436" i="46" s="1"/>
  <c r="A437" i="46" s="1"/>
  <c r="A438" i="46" s="1"/>
  <c r="A439" i="46" s="1"/>
  <c r="A440" i="46" s="1"/>
  <c r="A441" i="46" s="1"/>
  <c r="A442" i="46" s="1"/>
  <c r="A443" i="46" s="1"/>
  <c r="A444" i="46" s="1"/>
  <c r="A445" i="46" s="1"/>
  <c r="A446" i="46" s="1"/>
  <c r="A447" i="46" s="1"/>
  <c r="A448" i="46" s="1"/>
  <c r="A449" i="46" s="1"/>
  <c r="A450" i="46" s="1"/>
  <c r="A451" i="46" s="1"/>
  <c r="A452" i="46" s="1"/>
  <c r="A453" i="46" s="1"/>
  <c r="A454" i="46" s="1"/>
  <c r="A455" i="46" s="1"/>
  <c r="A456" i="46" s="1"/>
  <c r="A457" i="46" s="1"/>
  <c r="A458" i="46" s="1"/>
  <c r="A459" i="46" s="1"/>
  <c r="A460" i="46" s="1"/>
  <c r="A461" i="46" s="1"/>
  <c r="A462" i="46" s="1"/>
  <c r="A463" i="46" s="1"/>
  <c r="A464" i="46" s="1"/>
  <c r="A465" i="46" s="1"/>
  <c r="A466" i="46" s="1"/>
  <c r="A467" i="46" s="1"/>
  <c r="A468" i="46" s="1"/>
  <c r="A469" i="46" s="1"/>
  <c r="A470" i="46" s="1"/>
  <c r="A471" i="46" s="1"/>
  <c r="A472" i="46" s="1"/>
  <c r="A473" i="46" s="1"/>
  <c r="A474" i="46" s="1"/>
  <c r="A475" i="46" s="1"/>
  <c r="A476" i="46" s="1"/>
  <c r="A477" i="46" s="1"/>
  <c r="A478" i="46" s="1"/>
  <c r="A479" i="46" s="1"/>
  <c r="A480" i="46" s="1"/>
  <c r="A481" i="46" s="1"/>
  <c r="A482" i="46" s="1"/>
  <c r="A483" i="46" s="1"/>
  <c r="A484" i="46" s="1"/>
  <c r="A485" i="46" s="1"/>
  <c r="A486" i="46" s="1"/>
  <c r="A487" i="46" s="1"/>
  <c r="A488" i="46" s="1"/>
  <c r="A489" i="46" s="1"/>
  <c r="A490" i="46" s="1"/>
  <c r="A491" i="46" s="1"/>
  <c r="A492" i="46" s="1"/>
  <c r="A493" i="46" s="1"/>
  <c r="A494" i="46" s="1"/>
  <c r="A495" i="46" s="1"/>
  <c r="A496" i="46" s="1"/>
  <c r="A497" i="46" s="1"/>
  <c r="A498" i="46" s="1"/>
  <c r="A499" i="46" s="1"/>
  <c r="A500" i="46" s="1"/>
  <c r="A501" i="46" s="1"/>
  <c r="A502" i="46" s="1"/>
  <c r="A503" i="46" s="1"/>
  <c r="A504" i="46" s="1"/>
  <c r="A505" i="46" s="1"/>
  <c r="A506" i="46" s="1"/>
  <c r="A507" i="46" s="1"/>
  <c r="A508" i="46" s="1"/>
  <c r="A509" i="46" s="1"/>
  <c r="A510" i="46" s="1"/>
  <c r="A511" i="46" s="1"/>
  <c r="A512" i="46" s="1"/>
  <c r="A513" i="46" s="1"/>
  <c r="A514" i="46" s="1"/>
  <c r="A515" i="46" s="1"/>
  <c r="A516" i="46" s="1"/>
  <c r="A517" i="46" s="1"/>
  <c r="A518" i="46" s="1"/>
  <c r="A519" i="46" s="1"/>
  <c r="A520" i="46" s="1"/>
  <c r="A521" i="46" s="1"/>
  <c r="A522" i="46" s="1"/>
  <c r="A523" i="46" s="1"/>
  <c r="A524" i="46" s="1"/>
  <c r="A525" i="46" s="1"/>
  <c r="A526" i="46" s="1"/>
  <c r="A527" i="46" s="1"/>
  <c r="A528" i="46" s="1"/>
  <c r="A529" i="46" s="1"/>
  <c r="A530" i="46" s="1"/>
  <c r="A531" i="46" s="1"/>
  <c r="A532" i="46" s="1"/>
  <c r="A533" i="46" s="1"/>
  <c r="A534" i="46" s="1"/>
  <c r="A535" i="46" s="1"/>
  <c r="A536" i="46" s="1"/>
  <c r="A537" i="46" s="1"/>
  <c r="A538" i="46" s="1"/>
  <c r="A539" i="46" s="1"/>
  <c r="A540" i="46" s="1"/>
  <c r="A541" i="46" s="1"/>
  <c r="A542" i="46" s="1"/>
  <c r="A543" i="46" s="1"/>
  <c r="A544" i="46" s="1"/>
  <c r="A545" i="46" s="1"/>
  <c r="A546" i="46" s="1"/>
  <c r="A547" i="46" s="1"/>
  <c r="A548" i="46" s="1"/>
  <c r="A549" i="46" s="1"/>
  <c r="A550" i="46" s="1"/>
  <c r="A551" i="46" s="1"/>
  <c r="A552" i="46" s="1"/>
  <c r="A553" i="46" s="1"/>
  <c r="A554" i="46" s="1"/>
  <c r="A555" i="46" s="1"/>
  <c r="A556" i="46" s="1"/>
  <c r="A557" i="46" s="1"/>
  <c r="A558" i="46" s="1"/>
  <c r="A559" i="46" s="1"/>
  <c r="A560" i="46" s="1"/>
  <c r="A561" i="46" s="1"/>
  <c r="A562" i="46" s="1"/>
  <c r="A563" i="46" s="1"/>
  <c r="A564" i="46" s="1"/>
  <c r="A565" i="46" s="1"/>
  <c r="A566" i="46" s="1"/>
  <c r="A567" i="46" s="1"/>
  <c r="A568" i="46" s="1"/>
  <c r="A569" i="46" s="1"/>
  <c r="A570" i="46" s="1"/>
  <c r="A571" i="46" s="1"/>
  <c r="A572" i="46" s="1"/>
  <c r="A573" i="46" s="1"/>
  <c r="A574" i="46" s="1"/>
  <c r="A575" i="46" s="1"/>
  <c r="A576" i="46" s="1"/>
  <c r="A577" i="46" s="1"/>
  <c r="A578" i="46" s="1"/>
  <c r="A579" i="46" s="1"/>
  <c r="A580" i="46" s="1"/>
  <c r="A581" i="46" s="1"/>
  <c r="A582" i="46" s="1"/>
  <c r="A583" i="46" s="1"/>
  <c r="A584" i="46" s="1"/>
  <c r="A585" i="46" s="1"/>
  <c r="A586" i="46" s="1"/>
  <c r="A587" i="46" s="1"/>
  <c r="A588" i="46" s="1"/>
  <c r="A589" i="46" s="1"/>
  <c r="A590" i="46" s="1"/>
  <c r="A591" i="46" s="1"/>
  <c r="A592" i="46" s="1"/>
  <c r="A593" i="46" s="1"/>
  <c r="A594" i="46" s="1"/>
  <c r="A595" i="46" s="1"/>
  <c r="A596" i="46" s="1"/>
  <c r="A597" i="46" s="1"/>
  <c r="A598" i="46" s="1"/>
  <c r="A599" i="46" s="1"/>
  <c r="A600" i="46" s="1"/>
  <c r="A601" i="46" s="1"/>
  <c r="A602" i="46" s="1"/>
  <c r="A603" i="46" s="1"/>
  <c r="A604" i="46" s="1"/>
  <c r="A605" i="46" s="1"/>
  <c r="A606" i="46" s="1"/>
  <c r="A607" i="46" s="1"/>
  <c r="A608" i="46" s="1"/>
  <c r="A609" i="46" s="1"/>
  <c r="A610" i="46" s="1"/>
  <c r="A611" i="46" s="1"/>
  <c r="A612" i="46" s="1"/>
  <c r="A613" i="46" s="1"/>
  <c r="A614" i="46" s="1"/>
  <c r="A615" i="46" s="1"/>
  <c r="A616" i="46" s="1"/>
  <c r="A617" i="46" s="1"/>
  <c r="A618" i="46" s="1"/>
  <c r="A619" i="46" s="1"/>
  <c r="A620" i="46" s="1"/>
  <c r="A621" i="46" s="1"/>
  <c r="A622" i="46" s="1"/>
  <c r="A623" i="46" s="1"/>
  <c r="A624" i="46" s="1"/>
  <c r="A625" i="46" s="1"/>
  <c r="A626" i="46" s="1"/>
  <c r="A627" i="46" s="1"/>
  <c r="A628" i="46" s="1"/>
  <c r="A629" i="46" s="1"/>
  <c r="A630" i="46" s="1"/>
  <c r="A631" i="46" s="1"/>
  <c r="A632" i="46" s="1"/>
  <c r="A633" i="46" s="1"/>
  <c r="A634" i="46" s="1"/>
  <c r="A635" i="46" s="1"/>
  <c r="A636" i="46" s="1"/>
  <c r="A637" i="46" s="1"/>
  <c r="A638" i="46" s="1"/>
  <c r="A639" i="46" s="1"/>
  <c r="A640" i="46" s="1"/>
  <c r="A641" i="46" s="1"/>
  <c r="A642" i="46" s="1"/>
  <c r="A643" i="46" s="1"/>
  <c r="A644" i="46" s="1"/>
  <c r="A645" i="46" s="1"/>
  <c r="A646" i="46" s="1"/>
  <c r="A647" i="46" s="1"/>
  <c r="A648" i="46" s="1"/>
  <c r="A649" i="46" s="1"/>
  <c r="A650" i="46" s="1"/>
  <c r="A651" i="46" s="1"/>
  <c r="A652" i="46" s="1"/>
  <c r="A653" i="46" s="1"/>
  <c r="A654" i="46" s="1"/>
  <c r="A655" i="46" s="1"/>
  <c r="A656" i="46" s="1"/>
  <c r="A657" i="46" s="1"/>
  <c r="A658" i="46" s="1"/>
  <c r="A659" i="46" s="1"/>
  <c r="A660" i="46" s="1"/>
  <c r="A661" i="46" s="1"/>
  <c r="A662" i="46" s="1"/>
  <c r="A663" i="46" s="1"/>
  <c r="A664" i="46" s="1"/>
  <c r="A665" i="46" s="1"/>
  <c r="A666" i="46" s="1"/>
  <c r="A667" i="46" s="1"/>
  <c r="A668" i="46" s="1"/>
  <c r="A669" i="46" s="1"/>
  <c r="A670" i="46" s="1"/>
  <c r="A671" i="46" s="1"/>
  <c r="A672" i="46" s="1"/>
  <c r="A673" i="46" s="1"/>
  <c r="A674" i="46" s="1"/>
  <c r="A675" i="46" s="1"/>
  <c r="A676" i="46" s="1"/>
  <c r="A677" i="46" s="1"/>
  <c r="A678" i="46" s="1"/>
  <c r="A679" i="46" s="1"/>
  <c r="A680" i="46" s="1"/>
  <c r="A681" i="46" s="1"/>
  <c r="A682" i="46" s="1"/>
  <c r="A683" i="46" s="1"/>
  <c r="A684" i="46" s="1"/>
  <c r="A685" i="46" s="1"/>
  <c r="A686" i="46" s="1"/>
  <c r="A687" i="46" s="1"/>
  <c r="A688" i="46" s="1"/>
  <c r="A689" i="46" s="1"/>
  <c r="A690" i="46" s="1"/>
  <c r="A691" i="46" s="1"/>
  <c r="A692" i="46" s="1"/>
  <c r="A693" i="46" s="1"/>
  <c r="A694" i="46" s="1"/>
  <c r="A695" i="46" s="1"/>
  <c r="A696" i="46" s="1"/>
  <c r="A697" i="46" s="1"/>
  <c r="A698" i="46" s="1"/>
  <c r="A699" i="46" s="1"/>
  <c r="A700" i="46" s="1"/>
  <c r="A701" i="46" s="1"/>
  <c r="A702" i="46" s="1"/>
  <c r="A703" i="46" s="1"/>
  <c r="A704" i="46" s="1"/>
  <c r="A705" i="46" s="1"/>
  <c r="A706" i="46" s="1"/>
  <c r="A707" i="46" s="1"/>
  <c r="A708" i="46" s="1"/>
  <c r="A709" i="46" s="1"/>
  <c r="A710" i="46" s="1"/>
  <c r="A711" i="46" s="1"/>
  <c r="A712" i="46" s="1"/>
  <c r="A713" i="46" s="1"/>
  <c r="A714" i="46" s="1"/>
  <c r="A715" i="46" s="1"/>
  <c r="A716" i="46" s="1"/>
  <c r="A717" i="46" s="1"/>
  <c r="A718" i="46" s="1"/>
  <c r="A719" i="46" s="1"/>
  <c r="A720" i="46" s="1"/>
  <c r="A721" i="46" s="1"/>
  <c r="A722" i="46" s="1"/>
  <c r="A723" i="46" s="1"/>
  <c r="A724" i="46" s="1"/>
  <c r="A725" i="46" s="1"/>
  <c r="A726" i="46" s="1"/>
  <c r="A727" i="46" s="1"/>
  <c r="A728" i="46" s="1"/>
  <c r="A729" i="46" s="1"/>
  <c r="A730" i="46" s="1"/>
  <c r="A731" i="46" s="1"/>
  <c r="A732" i="46" s="1"/>
  <c r="A733" i="46" s="1"/>
  <c r="A734" i="46" s="1"/>
  <c r="A735" i="46" s="1"/>
  <c r="A736" i="46" s="1"/>
  <c r="A737" i="46" s="1"/>
  <c r="A738" i="46" s="1"/>
  <c r="A739" i="46" s="1"/>
  <c r="A740" i="46" s="1"/>
  <c r="A741" i="46" s="1"/>
  <c r="A742" i="46" s="1"/>
  <c r="A743" i="46" s="1"/>
  <c r="A744" i="46" s="1"/>
  <c r="A745" i="46" s="1"/>
  <c r="A746" i="46" s="1"/>
  <c r="A747" i="46" s="1"/>
  <c r="A748" i="46" s="1"/>
  <c r="A749" i="46" s="1"/>
  <c r="A750" i="46" s="1"/>
  <c r="A751" i="46" s="1"/>
  <c r="A752" i="46" s="1"/>
  <c r="A753" i="46" s="1"/>
  <c r="A754" i="46" s="1"/>
  <c r="A755" i="46" s="1"/>
  <c r="A756" i="46" s="1"/>
  <c r="A757" i="46" s="1"/>
  <c r="A758" i="46" s="1"/>
  <c r="A759" i="46" s="1"/>
  <c r="A760" i="46" s="1"/>
  <c r="A761" i="46" s="1"/>
  <c r="A762" i="46" s="1"/>
  <c r="A763" i="46" s="1"/>
  <c r="A764" i="46" s="1"/>
  <c r="A765" i="46" s="1"/>
  <c r="A766" i="46" s="1"/>
  <c r="A767" i="46" s="1"/>
  <c r="A768" i="46" s="1"/>
  <c r="A769" i="46" s="1"/>
  <c r="A770" i="46" s="1"/>
  <c r="A771" i="46" s="1"/>
  <c r="A772" i="46" s="1"/>
  <c r="A773" i="46" s="1"/>
  <c r="A774" i="46" s="1"/>
  <c r="A775" i="46" s="1"/>
  <c r="A776" i="46" s="1"/>
  <c r="A777" i="46" s="1"/>
  <c r="A778" i="46" s="1"/>
  <c r="A779" i="46" s="1"/>
  <c r="A780" i="46" s="1"/>
  <c r="A781" i="46" s="1"/>
  <c r="A782" i="46" s="1"/>
  <c r="A783" i="46" s="1"/>
  <c r="A784" i="46" s="1"/>
  <c r="A785" i="46" s="1"/>
  <c r="A786" i="46" s="1"/>
  <c r="A787" i="46" s="1"/>
  <c r="A788" i="46" s="1"/>
  <c r="A789" i="46" s="1"/>
  <c r="A790" i="46" s="1"/>
  <c r="A791" i="46" s="1"/>
  <c r="A792" i="46" s="1"/>
  <c r="A793" i="46" s="1"/>
  <c r="A794" i="46" s="1"/>
  <c r="A795" i="46" s="1"/>
  <c r="A796" i="46" s="1"/>
  <c r="A797" i="46" s="1"/>
  <c r="A798" i="46" s="1"/>
  <c r="A799" i="46" s="1"/>
  <c r="A800" i="46" s="1"/>
  <c r="A801" i="46" s="1"/>
  <c r="A802" i="46" s="1"/>
  <c r="A803" i="46" s="1"/>
  <c r="A804" i="46" s="1"/>
  <c r="A805" i="46" s="1"/>
  <c r="A806" i="46" s="1"/>
  <c r="A807" i="46" s="1"/>
  <c r="A808" i="46" s="1"/>
  <c r="A809" i="46" s="1"/>
  <c r="A810" i="46" s="1"/>
  <c r="A811" i="46" s="1"/>
  <c r="A812" i="46" s="1"/>
  <c r="A813" i="46" s="1"/>
  <c r="A814" i="46" s="1"/>
  <c r="A815" i="46" s="1"/>
  <c r="A816" i="46" s="1"/>
  <c r="BO14" i="46"/>
  <c r="BY14" i="46"/>
  <c r="H36" i="48" s="1"/>
  <c r="CM14" i="46"/>
  <c r="CN14" i="46"/>
  <c r="CO14" i="46"/>
  <c r="CP14" i="46"/>
  <c r="BO15" i="46"/>
  <c r="BV15" i="46" s="1"/>
  <c r="BY15" i="46"/>
  <c r="AK36" i="48" s="1"/>
  <c r="CM15" i="46"/>
  <c r="CN15" i="46"/>
  <c r="CO15" i="46"/>
  <c r="CP15" i="46"/>
  <c r="BO16" i="46"/>
  <c r="BV16" i="46" s="1"/>
  <c r="BY16" i="46"/>
  <c r="CM16" i="46"/>
  <c r="CN16" i="46"/>
  <c r="CO16" i="46"/>
  <c r="CP16" i="46"/>
  <c r="BO17" i="46"/>
  <c r="BV17" i="46" s="1"/>
  <c r="BY17" i="46"/>
  <c r="CM17" i="46"/>
  <c r="CN17" i="46"/>
  <c r="CO17" i="46"/>
  <c r="CP17" i="46"/>
  <c r="BO18" i="46"/>
  <c r="BV18" i="46" s="1"/>
  <c r="BY18" i="46"/>
  <c r="CM18" i="46"/>
  <c r="CN18" i="46"/>
  <c r="CO18" i="46"/>
  <c r="CP18" i="46"/>
  <c r="BO19" i="46"/>
  <c r="BV19" i="46" s="1"/>
  <c r="BY19" i="46"/>
  <c r="CM19" i="46"/>
  <c r="CN19" i="46"/>
  <c r="CO19" i="46"/>
  <c r="CP19" i="46"/>
  <c r="BO20" i="46"/>
  <c r="BV20" i="46" s="1"/>
  <c r="BY20" i="46"/>
  <c r="H99" i="48" s="1"/>
  <c r="CM20" i="46"/>
  <c r="CN20" i="46"/>
  <c r="CO20" i="46"/>
  <c r="CP20" i="46"/>
  <c r="BO21" i="46"/>
  <c r="BV21" i="46" s="1"/>
  <c r="BY21" i="46"/>
  <c r="AK99" i="48" s="1"/>
  <c r="CM21" i="46"/>
  <c r="CN21" i="46"/>
  <c r="CO21" i="46"/>
  <c r="CP21" i="46"/>
  <c r="BO22" i="46"/>
  <c r="BV22" i="46" s="1"/>
  <c r="BY22" i="46"/>
  <c r="CM22" i="46"/>
  <c r="CN22" i="46"/>
  <c r="CO22" i="46"/>
  <c r="CP22" i="46"/>
  <c r="BO23" i="46"/>
  <c r="BV23" i="46" s="1"/>
  <c r="BY23" i="46"/>
  <c r="CM23" i="46"/>
  <c r="CN23" i="46"/>
  <c r="CO23" i="46"/>
  <c r="CP23" i="46"/>
  <c r="BO24" i="46"/>
  <c r="BY24" i="46"/>
  <c r="H141" i="48" s="1"/>
  <c r="CM24" i="46"/>
  <c r="CN24" i="46"/>
  <c r="CO24" i="46"/>
  <c r="CP24" i="46"/>
  <c r="BO25" i="46"/>
  <c r="BV25" i="46" s="1"/>
  <c r="BY25" i="46"/>
  <c r="AK141" i="48" s="1"/>
  <c r="CM25" i="46"/>
  <c r="CN25" i="46"/>
  <c r="CO25" i="46"/>
  <c r="CP25" i="46"/>
  <c r="BO26" i="46"/>
  <c r="BV26" i="46" s="1"/>
  <c r="BY26" i="46"/>
  <c r="CM26" i="46"/>
  <c r="CN26" i="46"/>
  <c r="CO26" i="46"/>
  <c r="CP26" i="46"/>
  <c r="BO27" i="46"/>
  <c r="BV27" i="46" s="1"/>
  <c r="BY27" i="46"/>
  <c r="CM27" i="46"/>
  <c r="CN27" i="46"/>
  <c r="CO27" i="46"/>
  <c r="CP27" i="46"/>
  <c r="BO28" i="46"/>
  <c r="BY28" i="46"/>
  <c r="H183" i="48" s="1"/>
  <c r="CM28" i="46"/>
  <c r="CN28" i="46"/>
  <c r="CO28" i="46"/>
  <c r="CP28" i="46"/>
  <c r="BO29" i="46"/>
  <c r="BV29" i="46" s="1"/>
  <c r="BY29" i="46"/>
  <c r="AK183" i="48" s="1"/>
  <c r="CM29" i="46"/>
  <c r="CN29" i="46"/>
  <c r="CO29" i="46"/>
  <c r="CP29" i="46"/>
  <c r="BO30" i="46"/>
  <c r="BV30" i="46" s="1"/>
  <c r="BY30" i="46"/>
  <c r="CM30" i="46"/>
  <c r="CN30" i="46"/>
  <c r="CO30" i="46"/>
  <c r="CP30" i="46"/>
  <c r="BO31" i="46"/>
  <c r="BY31" i="46"/>
  <c r="CM31" i="46"/>
  <c r="CN31" i="46"/>
  <c r="CO31" i="46"/>
  <c r="CP31" i="46"/>
  <c r="BO32" i="46"/>
  <c r="BV32" i="46" s="1"/>
  <c r="BY32" i="46"/>
  <c r="H225" i="48" s="1"/>
  <c r="CM32" i="46"/>
  <c r="CN32" i="46"/>
  <c r="CO32" i="46"/>
  <c r="CP32" i="46"/>
  <c r="BO33" i="46"/>
  <c r="BY33" i="46"/>
  <c r="AK225" i="48" s="1"/>
  <c r="CM33" i="46"/>
  <c r="CN33" i="46"/>
  <c r="CO33" i="46"/>
  <c r="CP33" i="46"/>
  <c r="BO34" i="46"/>
  <c r="BV34" i="46" s="1"/>
  <c r="BY34" i="46"/>
  <c r="CM34" i="46"/>
  <c r="CN34" i="46"/>
  <c r="CO34" i="46"/>
  <c r="CP34" i="46"/>
  <c r="BO35" i="46"/>
  <c r="BV35" i="46" s="1"/>
  <c r="BY35" i="46"/>
  <c r="CM35" i="46"/>
  <c r="CN35" i="46"/>
  <c r="CO35" i="46"/>
  <c r="CP35" i="46"/>
  <c r="BO36" i="46"/>
  <c r="BY36" i="46"/>
  <c r="H267" i="48" s="1"/>
  <c r="CM36" i="46"/>
  <c r="CN36" i="46"/>
  <c r="CO36" i="46"/>
  <c r="CP36" i="46"/>
  <c r="BO37" i="46"/>
  <c r="BV37" i="46" s="1"/>
  <c r="BY37" i="46"/>
  <c r="AK267" i="48" s="1"/>
  <c r="CM37" i="46"/>
  <c r="CN37" i="46"/>
  <c r="CO37" i="46"/>
  <c r="CP37" i="46"/>
  <c r="BO38" i="46"/>
  <c r="BV38" i="46" s="1"/>
  <c r="BY38" i="46"/>
  <c r="CM38" i="46"/>
  <c r="CN38" i="46"/>
  <c r="CO38" i="46"/>
  <c r="CP38" i="46"/>
  <c r="BO39" i="46"/>
  <c r="BV39" i="46" s="1"/>
  <c r="BY39" i="46"/>
  <c r="CM39" i="46"/>
  <c r="CN39" i="46"/>
  <c r="CO39" i="46"/>
  <c r="CP39" i="46"/>
  <c r="BO40" i="46"/>
  <c r="BV40" i="46" s="1"/>
  <c r="BY40" i="46"/>
  <c r="H309" i="48" s="1"/>
  <c r="CM40" i="46"/>
  <c r="CN40" i="46"/>
  <c r="CO40" i="46"/>
  <c r="CP40" i="46"/>
  <c r="BO41" i="46"/>
  <c r="BV41" i="46" s="1"/>
  <c r="BY41" i="46"/>
  <c r="AK309" i="48" s="1"/>
  <c r="CM41" i="46"/>
  <c r="CN41" i="46"/>
  <c r="CO41" i="46"/>
  <c r="CP41" i="46"/>
  <c r="BO42" i="46"/>
  <c r="BY42" i="46"/>
  <c r="CM42" i="46"/>
  <c r="CN42" i="46"/>
  <c r="CO42" i="46"/>
  <c r="CP42" i="46"/>
  <c r="BO43" i="46"/>
  <c r="BY43" i="46"/>
  <c r="CM43" i="46"/>
  <c r="CN43" i="46"/>
  <c r="CO43" i="46"/>
  <c r="CP43" i="46"/>
  <c r="BO44" i="46"/>
  <c r="BY44" i="46"/>
  <c r="H351" i="48" s="1"/>
  <c r="CM44" i="46"/>
  <c r="CN44" i="46"/>
  <c r="CO44" i="46"/>
  <c r="CP44" i="46"/>
  <c r="BO45" i="46"/>
  <c r="BV45" i="46" s="1"/>
  <c r="BY45" i="46"/>
  <c r="AK351" i="48" s="1"/>
  <c r="CM45" i="46"/>
  <c r="CN45" i="46"/>
  <c r="CO45" i="46"/>
  <c r="CP45" i="46"/>
  <c r="BO46" i="46"/>
  <c r="BV46" i="46" s="1"/>
  <c r="BY46" i="46"/>
  <c r="CM46" i="46"/>
  <c r="CN46" i="46"/>
  <c r="CO46" i="46"/>
  <c r="CP46" i="46"/>
  <c r="BO47" i="46"/>
  <c r="BV47" i="46" s="1"/>
  <c r="BY47" i="46"/>
  <c r="CM47" i="46"/>
  <c r="CN47" i="46"/>
  <c r="CO47" i="46"/>
  <c r="CP47" i="46"/>
  <c r="BO48" i="46"/>
  <c r="BV48" i="46" s="1"/>
  <c r="BY48" i="46"/>
  <c r="H393" i="48" s="1"/>
  <c r="CM48" i="46"/>
  <c r="CN48" i="46"/>
  <c r="CO48" i="46"/>
  <c r="CP48" i="46"/>
  <c r="BO49" i="46"/>
  <c r="BV49" i="46" s="1"/>
  <c r="BY49" i="46"/>
  <c r="AK393" i="48" s="1"/>
  <c r="CM49" i="46"/>
  <c r="CN49" i="46"/>
  <c r="CO49" i="46"/>
  <c r="CP49" i="46"/>
  <c r="BO50" i="46"/>
  <c r="BV50" i="46" s="1"/>
  <c r="BY50" i="46"/>
  <c r="CM50" i="46"/>
  <c r="CN50" i="46"/>
  <c r="CO50" i="46"/>
  <c r="CP50" i="46"/>
  <c r="BO51" i="46"/>
  <c r="BV51" i="46" s="1"/>
  <c r="BY51" i="46"/>
  <c r="CM51" i="46"/>
  <c r="CN51" i="46"/>
  <c r="CO51" i="46"/>
  <c r="CP51" i="46"/>
  <c r="BO52" i="46"/>
  <c r="BV52" i="46" s="1"/>
  <c r="BY52" i="46"/>
  <c r="H435" i="48" s="1"/>
  <c r="CM52" i="46"/>
  <c r="CN52" i="46"/>
  <c r="CO52" i="46"/>
  <c r="CP52" i="46"/>
  <c r="BO53" i="46"/>
  <c r="BV53" i="46" s="1"/>
  <c r="BY53" i="46"/>
  <c r="AK435" i="48" s="1"/>
  <c r="CM53" i="46"/>
  <c r="CN53" i="46"/>
  <c r="CO53" i="46"/>
  <c r="CP53" i="46"/>
  <c r="BO54" i="46"/>
  <c r="BV54" i="46" s="1"/>
  <c r="BY54" i="46"/>
  <c r="CM54" i="46"/>
  <c r="CN54" i="46"/>
  <c r="CO54" i="46"/>
  <c r="CP54" i="46"/>
  <c r="BO55" i="46"/>
  <c r="BY55" i="46"/>
  <c r="CM55" i="46"/>
  <c r="CN55" i="46"/>
  <c r="CO55" i="46"/>
  <c r="CP55" i="46"/>
  <c r="BO56" i="46"/>
  <c r="BV56" i="46" s="1"/>
  <c r="BY56" i="46"/>
  <c r="H477" i="48" s="1"/>
  <c r="CM56" i="46"/>
  <c r="CN56" i="46"/>
  <c r="CO56" i="46"/>
  <c r="CP56" i="46"/>
  <c r="BO57" i="46"/>
  <c r="BV57" i="46" s="1"/>
  <c r="BY57" i="46"/>
  <c r="AK477" i="48" s="1"/>
  <c r="CM57" i="46"/>
  <c r="CN57" i="46"/>
  <c r="CO57" i="46"/>
  <c r="CP57" i="46"/>
  <c r="BO58" i="46"/>
  <c r="BV58" i="46" s="1"/>
  <c r="BY58" i="46"/>
  <c r="CM58" i="46"/>
  <c r="CN58" i="46"/>
  <c r="CO58" i="46"/>
  <c r="CP58" i="46"/>
  <c r="BO59" i="46"/>
  <c r="BV59" i="46" s="1"/>
  <c r="BY59" i="46"/>
  <c r="CM59" i="46"/>
  <c r="CN59" i="46"/>
  <c r="CO59" i="46"/>
  <c r="CP59" i="46"/>
  <c r="BO60" i="46"/>
  <c r="BV60" i="46" s="1"/>
  <c r="BY60" i="46"/>
  <c r="H519" i="48" s="1"/>
  <c r="CM60" i="46"/>
  <c r="CN60" i="46"/>
  <c r="CO60" i="46"/>
  <c r="CP60" i="46"/>
  <c r="BO61" i="46"/>
  <c r="BV61" i="46" s="1"/>
  <c r="BY61" i="46"/>
  <c r="AK519" i="48" s="1"/>
  <c r="CM61" i="46"/>
  <c r="CN61" i="46"/>
  <c r="CO61" i="46"/>
  <c r="CP61" i="46"/>
  <c r="BO62" i="46"/>
  <c r="BV62" i="46" s="1"/>
  <c r="BY62" i="46"/>
  <c r="CM62" i="46"/>
  <c r="CN62" i="46"/>
  <c r="CO62" i="46"/>
  <c r="CP62" i="46"/>
  <c r="BO63" i="46"/>
  <c r="BV63" i="46" s="1"/>
  <c r="BY63" i="46"/>
  <c r="CM63" i="46"/>
  <c r="CN63" i="46"/>
  <c r="CO63" i="46"/>
  <c r="CP63" i="46"/>
  <c r="BO64" i="46"/>
  <c r="BV64" i="46" s="1"/>
  <c r="BY64" i="46"/>
  <c r="H561" i="48" s="1"/>
  <c r="CM64" i="46"/>
  <c r="CN64" i="46"/>
  <c r="CO64" i="46"/>
  <c r="CP64" i="46"/>
  <c r="BO65" i="46"/>
  <c r="BY65" i="46"/>
  <c r="AK561" i="48" s="1"/>
  <c r="CM65" i="46"/>
  <c r="CN65" i="46"/>
  <c r="CO65" i="46"/>
  <c r="CP65" i="46"/>
  <c r="BO66" i="46"/>
  <c r="BV66" i="46" s="1"/>
  <c r="BY66" i="46"/>
  <c r="CM66" i="46"/>
  <c r="CN66" i="46"/>
  <c r="CO66" i="46"/>
  <c r="CP66" i="46"/>
  <c r="BO67" i="46"/>
  <c r="BV67" i="46" s="1"/>
  <c r="BY67" i="46"/>
  <c r="CM67" i="46"/>
  <c r="CN67" i="46"/>
  <c r="CO67" i="46"/>
  <c r="CP67" i="46"/>
  <c r="BO68" i="46"/>
  <c r="BV68" i="46" s="1"/>
  <c r="BY68" i="46"/>
  <c r="H603" i="48" s="1"/>
  <c r="CM68" i="46"/>
  <c r="CN68" i="46"/>
  <c r="CO68" i="46"/>
  <c r="CP68" i="46"/>
  <c r="BO69" i="46"/>
  <c r="BV69" i="46" s="1"/>
  <c r="BY69" i="46"/>
  <c r="AK603" i="48" s="1"/>
  <c r="CM69" i="46"/>
  <c r="CN69" i="46"/>
  <c r="CO69" i="46"/>
  <c r="CP69" i="46"/>
  <c r="BO70" i="46"/>
  <c r="BV70" i="46" s="1"/>
  <c r="BY70" i="46"/>
  <c r="CM70" i="46"/>
  <c r="CN70" i="46"/>
  <c r="CO70" i="46"/>
  <c r="CP70" i="46"/>
  <c r="BO71" i="46"/>
  <c r="BV71" i="46" s="1"/>
  <c r="BY71" i="46"/>
  <c r="CM71" i="46"/>
  <c r="CN71" i="46"/>
  <c r="CO71" i="46"/>
  <c r="CP71" i="46"/>
  <c r="BO72" i="46"/>
  <c r="BV72" i="46" s="1"/>
  <c r="BY72" i="46"/>
  <c r="H645" i="48" s="1"/>
  <c r="CM72" i="46"/>
  <c r="CN72" i="46"/>
  <c r="CO72" i="46"/>
  <c r="CP72" i="46"/>
  <c r="BO73" i="46"/>
  <c r="BV73" i="46" s="1"/>
  <c r="BY73" i="46"/>
  <c r="AK645" i="48" s="1"/>
  <c r="CM73" i="46"/>
  <c r="CN73" i="46"/>
  <c r="CO73" i="46"/>
  <c r="CP73" i="46"/>
  <c r="BO74" i="46"/>
  <c r="BV74" i="46" s="1"/>
  <c r="BY74" i="46"/>
  <c r="CM74" i="46"/>
  <c r="CN74" i="46"/>
  <c r="CO74" i="46"/>
  <c r="CP74" i="46"/>
  <c r="BO75" i="46"/>
  <c r="BV75" i="46" s="1"/>
  <c r="BY75" i="46"/>
  <c r="CM75" i="46"/>
  <c r="CN75" i="46"/>
  <c r="CO75" i="46"/>
  <c r="CP75" i="46"/>
  <c r="BO76" i="46"/>
  <c r="BV76" i="46" s="1"/>
  <c r="BY76" i="46"/>
  <c r="H687" i="48" s="1"/>
  <c r="CM76" i="46"/>
  <c r="CN76" i="46"/>
  <c r="CO76" i="46"/>
  <c r="CP76" i="46"/>
  <c r="BO77" i="46"/>
  <c r="BV77" i="46" s="1"/>
  <c r="BY77" i="46"/>
  <c r="AK687" i="48" s="1"/>
  <c r="CM77" i="46"/>
  <c r="CN77" i="46"/>
  <c r="CO77" i="46"/>
  <c r="CP77" i="46"/>
  <c r="BO78" i="46"/>
  <c r="BV78" i="46" s="1"/>
  <c r="BY78" i="46"/>
  <c r="CM78" i="46"/>
  <c r="CN78" i="46"/>
  <c r="CO78" i="46"/>
  <c r="CP78" i="46"/>
  <c r="BO79" i="46"/>
  <c r="BV79" i="46" s="1"/>
  <c r="BY79" i="46"/>
  <c r="CM79" i="46"/>
  <c r="CN79" i="46"/>
  <c r="CO79" i="46"/>
  <c r="CP79" i="46"/>
  <c r="BO80" i="46"/>
  <c r="BV80" i="46" s="1"/>
  <c r="BY80" i="46"/>
  <c r="H729" i="48" s="1"/>
  <c r="CM80" i="46"/>
  <c r="CN80" i="46"/>
  <c r="CO80" i="46"/>
  <c r="CP80" i="46"/>
  <c r="BO81" i="46"/>
  <c r="BV81" i="46" s="1"/>
  <c r="BY81" i="46"/>
  <c r="AK729" i="48" s="1"/>
  <c r="CM81" i="46"/>
  <c r="CN81" i="46"/>
  <c r="CO81" i="46"/>
  <c r="CP81" i="46"/>
  <c r="BO82" i="46"/>
  <c r="BV82" i="46" s="1"/>
  <c r="BY82" i="46"/>
  <c r="CM82" i="46"/>
  <c r="CN82" i="46"/>
  <c r="CO82" i="46"/>
  <c r="CP82" i="46"/>
  <c r="BO83" i="46"/>
  <c r="BV83" i="46" s="1"/>
  <c r="BY83" i="46"/>
  <c r="CM83" i="46"/>
  <c r="CN83" i="46"/>
  <c r="CO83" i="46"/>
  <c r="CP83" i="46"/>
  <c r="BO84" i="46"/>
  <c r="BV84" i="46" s="1"/>
  <c r="BY84" i="46"/>
  <c r="H771" i="48" s="1"/>
  <c r="CM84" i="46"/>
  <c r="CN84" i="46"/>
  <c r="CO84" i="46"/>
  <c r="CP84" i="46"/>
  <c r="BO85" i="46"/>
  <c r="BV85" i="46" s="1"/>
  <c r="BY85" i="46"/>
  <c r="AK771" i="48" s="1"/>
  <c r="CM85" i="46"/>
  <c r="CN85" i="46"/>
  <c r="CO85" i="46"/>
  <c r="CP85" i="46"/>
  <c r="BO86" i="46"/>
  <c r="BV86" i="46" s="1"/>
  <c r="BY86" i="46"/>
  <c r="CM86" i="46"/>
  <c r="CN86" i="46"/>
  <c r="CO86" i="46"/>
  <c r="CP86" i="46"/>
  <c r="BO87" i="46"/>
  <c r="BV87" i="46" s="1"/>
  <c r="BY87" i="46"/>
  <c r="CM87" i="46"/>
  <c r="CN87" i="46"/>
  <c r="CO87" i="46"/>
  <c r="CP87" i="46"/>
  <c r="BO88" i="46"/>
  <c r="BV88" i="46" s="1"/>
  <c r="BY88" i="46"/>
  <c r="H813" i="48" s="1"/>
  <c r="CM88" i="46"/>
  <c r="CN88" i="46"/>
  <c r="CO88" i="46"/>
  <c r="CP88" i="46"/>
  <c r="BO89" i="46"/>
  <c r="BV89" i="46" s="1"/>
  <c r="BY89" i="46"/>
  <c r="AK813" i="48" s="1"/>
  <c r="CM89" i="46"/>
  <c r="CN89" i="46"/>
  <c r="CO89" i="46"/>
  <c r="CP89" i="46"/>
  <c r="BO90" i="46"/>
  <c r="BV90" i="46" s="1"/>
  <c r="BY90" i="46"/>
  <c r="CM90" i="46"/>
  <c r="CN90" i="46"/>
  <c r="CO90" i="46"/>
  <c r="CP90" i="46"/>
  <c r="BO91" i="46"/>
  <c r="BV91" i="46" s="1"/>
  <c r="BY91" i="46"/>
  <c r="CM91" i="46"/>
  <c r="CN91" i="46"/>
  <c r="CO91" i="46"/>
  <c r="CP91" i="46"/>
  <c r="BO92" i="46"/>
  <c r="BV92" i="46" s="1"/>
  <c r="BY92" i="46"/>
  <c r="H855" i="48" s="1"/>
  <c r="CM92" i="46"/>
  <c r="CN92" i="46"/>
  <c r="CO92" i="46"/>
  <c r="CP92" i="46"/>
  <c r="BO93" i="46"/>
  <c r="BV93" i="46" s="1"/>
  <c r="BY93" i="46"/>
  <c r="AK855" i="48" s="1"/>
  <c r="CM93" i="46"/>
  <c r="CN93" i="46"/>
  <c r="CO93" i="46"/>
  <c r="CP93" i="46"/>
  <c r="BO94" i="46"/>
  <c r="BV94" i="46" s="1"/>
  <c r="BY94" i="46"/>
  <c r="CM94" i="46"/>
  <c r="CN94" i="46"/>
  <c r="CO94" i="46"/>
  <c r="CP94" i="46"/>
  <c r="BO95" i="46"/>
  <c r="BV95" i="46" s="1"/>
  <c r="BY95" i="46"/>
  <c r="CM95" i="46"/>
  <c r="CN95" i="46"/>
  <c r="CO95" i="46"/>
  <c r="CP95" i="46"/>
  <c r="BO96" i="46"/>
  <c r="BV96" i="46" s="1"/>
  <c r="BY96" i="46"/>
  <c r="H897" i="48" s="1"/>
  <c r="CM96" i="46"/>
  <c r="CN96" i="46"/>
  <c r="CO96" i="46"/>
  <c r="CP96" i="46"/>
  <c r="BO97" i="46"/>
  <c r="BV97" i="46" s="1"/>
  <c r="BY97" i="46"/>
  <c r="AK897" i="48" s="1"/>
  <c r="CM97" i="46"/>
  <c r="CN97" i="46"/>
  <c r="CO97" i="46"/>
  <c r="CP97" i="46"/>
  <c r="BO98" i="46"/>
  <c r="BV98" i="46" s="1"/>
  <c r="BY98" i="46"/>
  <c r="CM98" i="46"/>
  <c r="CN98" i="46"/>
  <c r="CO98" i="46"/>
  <c r="CP98" i="46"/>
  <c r="BO99" i="46"/>
  <c r="BV99" i="46" s="1"/>
  <c r="BY99" i="46"/>
  <c r="CM99" i="46"/>
  <c r="CN99" i="46"/>
  <c r="CO99" i="46"/>
  <c r="CP99" i="46"/>
  <c r="BO100" i="46"/>
  <c r="BV100" i="46" s="1"/>
  <c r="BY100" i="46"/>
  <c r="H939" i="48" s="1"/>
  <c r="CM100" i="46"/>
  <c r="CN100" i="46"/>
  <c r="CO100" i="46"/>
  <c r="CP100" i="46"/>
  <c r="BO101" i="46"/>
  <c r="BY101" i="46"/>
  <c r="AK939" i="48" s="1"/>
  <c r="CM101" i="46"/>
  <c r="CN101" i="46"/>
  <c r="CO101" i="46"/>
  <c r="CP101" i="46"/>
  <c r="BO102" i="46"/>
  <c r="BY102" i="46"/>
  <c r="CM102" i="46"/>
  <c r="CN102" i="46"/>
  <c r="CO102" i="46"/>
  <c r="CP102" i="46"/>
  <c r="BO103" i="46"/>
  <c r="BV103" i="46" s="1"/>
  <c r="BY103" i="46"/>
  <c r="CM103" i="46"/>
  <c r="CN103" i="46"/>
  <c r="CO103" i="46"/>
  <c r="CP103" i="46"/>
  <c r="BO104" i="46"/>
  <c r="BV104" i="46" s="1"/>
  <c r="BY104" i="46"/>
  <c r="H981" i="48" s="1"/>
  <c r="CM104" i="46"/>
  <c r="CN104" i="46"/>
  <c r="CO104" i="46"/>
  <c r="CP104" i="46"/>
  <c r="BO105" i="46"/>
  <c r="BV105" i="46" s="1"/>
  <c r="BY105" i="46"/>
  <c r="AK981" i="48" s="1"/>
  <c r="CM105" i="46"/>
  <c r="CN105" i="46"/>
  <c r="CO105" i="46"/>
  <c r="CP105" i="46"/>
  <c r="BO106" i="46"/>
  <c r="BV106" i="46" s="1"/>
  <c r="BY106" i="46"/>
  <c r="CM106" i="46"/>
  <c r="CN106" i="46"/>
  <c r="CO106" i="46"/>
  <c r="CP106" i="46"/>
  <c r="BO107" i="46"/>
  <c r="BV107" i="46" s="1"/>
  <c r="BY107" i="46"/>
  <c r="CM107" i="46"/>
  <c r="CN107" i="46"/>
  <c r="CO107" i="46"/>
  <c r="CP107" i="46"/>
  <c r="BO108" i="46"/>
  <c r="BV108" i="46" s="1"/>
  <c r="BY108" i="46"/>
  <c r="H1023" i="48" s="1"/>
  <c r="CM108" i="46"/>
  <c r="CN108" i="46"/>
  <c r="CO108" i="46"/>
  <c r="CP108" i="46"/>
  <c r="BO109" i="46"/>
  <c r="BV109" i="46" s="1"/>
  <c r="BY109" i="46"/>
  <c r="AK1023" i="48" s="1"/>
  <c r="CM109" i="46"/>
  <c r="CN109" i="46"/>
  <c r="CO109" i="46"/>
  <c r="CP109" i="46"/>
  <c r="BO110" i="46"/>
  <c r="BV110" i="46" s="1"/>
  <c r="BY110" i="46"/>
  <c r="CM110" i="46"/>
  <c r="CN110" i="46"/>
  <c r="CO110" i="46"/>
  <c r="CP110" i="46"/>
  <c r="BO111" i="46"/>
  <c r="BV111" i="46" s="1"/>
  <c r="BY111" i="46"/>
  <c r="CM111" i="46"/>
  <c r="CN111" i="46"/>
  <c r="CO111" i="46"/>
  <c r="CP111" i="46"/>
  <c r="BO112" i="46"/>
  <c r="BV112" i="46" s="1"/>
  <c r="BY112" i="46"/>
  <c r="H1065" i="48" s="1"/>
  <c r="CM112" i="46"/>
  <c r="CN112" i="46"/>
  <c r="CO112" i="46"/>
  <c r="CP112" i="46"/>
  <c r="BO113" i="46"/>
  <c r="BV113" i="46" s="1"/>
  <c r="BY113" i="46"/>
  <c r="AK1065" i="48" s="1"/>
  <c r="CM113" i="46"/>
  <c r="CN113" i="46"/>
  <c r="CO113" i="46"/>
  <c r="CP113" i="46"/>
  <c r="BO114" i="46"/>
  <c r="BV114" i="46" s="1"/>
  <c r="BY114" i="46"/>
  <c r="CM114" i="46"/>
  <c r="CN114" i="46"/>
  <c r="CO114" i="46"/>
  <c r="CP114" i="46"/>
  <c r="BO115" i="46"/>
  <c r="BV115" i="46" s="1"/>
  <c r="BY115" i="46"/>
  <c r="CM115" i="46"/>
  <c r="CN115" i="46"/>
  <c r="CO115" i="46"/>
  <c r="CP115" i="46"/>
  <c r="BO116" i="46"/>
  <c r="BV116" i="46" s="1"/>
  <c r="BY116" i="46"/>
  <c r="H1107" i="48" s="1"/>
  <c r="CM116" i="46"/>
  <c r="CN116" i="46"/>
  <c r="CO116" i="46"/>
  <c r="CP116" i="46"/>
  <c r="BO117" i="46"/>
  <c r="BY117" i="46"/>
  <c r="AK1107" i="48" s="1"/>
  <c r="CM117" i="46"/>
  <c r="CN117" i="46"/>
  <c r="CO117" i="46"/>
  <c r="CP117" i="46"/>
  <c r="BO118" i="46"/>
  <c r="BV118" i="46" s="1"/>
  <c r="BY118" i="46"/>
  <c r="CM118" i="46"/>
  <c r="CN118" i="46"/>
  <c r="CO118" i="46"/>
  <c r="CP118" i="46"/>
  <c r="BO119" i="46"/>
  <c r="BV119" i="46" s="1"/>
  <c r="BY119" i="46"/>
  <c r="CM119" i="46"/>
  <c r="CN119" i="46"/>
  <c r="CO119" i="46"/>
  <c r="CP119" i="46"/>
  <c r="BO120" i="46"/>
  <c r="BV120" i="46" s="1"/>
  <c r="BY120" i="46"/>
  <c r="H1149" i="48" s="1"/>
  <c r="CM120" i="46"/>
  <c r="CN120" i="46"/>
  <c r="CO120" i="46"/>
  <c r="CP120" i="46"/>
  <c r="BO121" i="46"/>
  <c r="BY121" i="46"/>
  <c r="AK1149" i="48" s="1"/>
  <c r="CM121" i="46"/>
  <c r="CN121" i="46"/>
  <c r="CO121" i="46"/>
  <c r="CP121" i="46"/>
  <c r="BO122" i="46"/>
  <c r="BV122" i="46" s="1"/>
  <c r="BY122" i="46"/>
  <c r="CM122" i="46"/>
  <c r="CN122" i="46"/>
  <c r="CO122" i="46"/>
  <c r="CP122" i="46"/>
  <c r="BO123" i="46"/>
  <c r="BV123" i="46" s="1"/>
  <c r="BY123" i="46"/>
  <c r="CM123" i="46"/>
  <c r="CN123" i="46"/>
  <c r="CO123" i="46"/>
  <c r="CP123" i="46"/>
  <c r="BO124" i="46"/>
  <c r="BV124" i="46" s="1"/>
  <c r="BY124" i="46"/>
  <c r="H1191" i="48" s="1"/>
  <c r="CM124" i="46"/>
  <c r="CN124" i="46"/>
  <c r="CO124" i="46"/>
  <c r="CP124" i="46"/>
  <c r="BO125" i="46"/>
  <c r="BV125" i="46" s="1"/>
  <c r="BY125" i="46"/>
  <c r="AK1191" i="48" s="1"/>
  <c r="CM125" i="46"/>
  <c r="CN125" i="46"/>
  <c r="CO125" i="46"/>
  <c r="CP125" i="46"/>
  <c r="BO126" i="46"/>
  <c r="BV126" i="46" s="1"/>
  <c r="BY126" i="46"/>
  <c r="CM126" i="46"/>
  <c r="CN126" i="46"/>
  <c r="CO126" i="46"/>
  <c r="CP126" i="46"/>
  <c r="BO127" i="46"/>
  <c r="BV127" i="46" s="1"/>
  <c r="BY127" i="46"/>
  <c r="CM127" i="46"/>
  <c r="CN127" i="46"/>
  <c r="CO127" i="46"/>
  <c r="CP127" i="46"/>
  <c r="BO128" i="46"/>
  <c r="BV128" i="46" s="1"/>
  <c r="BY128" i="46"/>
  <c r="H1233" i="48" s="1"/>
  <c r="CM128" i="46"/>
  <c r="CN128" i="46"/>
  <c r="CO128" i="46"/>
  <c r="CP128" i="46"/>
  <c r="BO129" i="46"/>
  <c r="BY129" i="46"/>
  <c r="AK1233" i="48" s="1"/>
  <c r="CM129" i="46"/>
  <c r="CN129" i="46"/>
  <c r="CO129" i="46"/>
  <c r="CP129" i="46"/>
  <c r="BO130" i="46"/>
  <c r="BV130" i="46" s="1"/>
  <c r="BY130" i="46"/>
  <c r="CM130" i="46"/>
  <c r="CN130" i="46"/>
  <c r="CO130" i="46"/>
  <c r="CP130" i="46"/>
  <c r="BO131" i="46"/>
  <c r="BV131" i="46" s="1"/>
  <c r="BY131" i="46"/>
  <c r="CM131" i="46"/>
  <c r="CN131" i="46"/>
  <c r="CO131" i="46"/>
  <c r="CP131" i="46"/>
  <c r="BO132" i="46"/>
  <c r="BY132" i="46"/>
  <c r="H1275" i="48" s="1"/>
  <c r="CM132" i="46"/>
  <c r="CN132" i="46"/>
  <c r="CO132" i="46"/>
  <c r="CP132" i="46"/>
  <c r="BO133" i="46"/>
  <c r="BV133" i="46" s="1"/>
  <c r="BY133" i="46"/>
  <c r="AK1275" i="48" s="1"/>
  <c r="CM133" i="46"/>
  <c r="CN133" i="46"/>
  <c r="CO133" i="46"/>
  <c r="CP133" i="46"/>
  <c r="BO134" i="46"/>
  <c r="BV134" i="46" s="1"/>
  <c r="BY134" i="46"/>
  <c r="CM134" i="46"/>
  <c r="CN134" i="46"/>
  <c r="CO134" i="46"/>
  <c r="CP134" i="46"/>
  <c r="BO135" i="46"/>
  <c r="BV135" i="46" s="1"/>
  <c r="BY135" i="46"/>
  <c r="CM135" i="46"/>
  <c r="CN135" i="46"/>
  <c r="CO135" i="46"/>
  <c r="CP135" i="46"/>
  <c r="BO136" i="46"/>
  <c r="BV136" i="46" s="1"/>
  <c r="BY136" i="46"/>
  <c r="H1317" i="48" s="1"/>
  <c r="CM136" i="46"/>
  <c r="CN136" i="46"/>
  <c r="CO136" i="46"/>
  <c r="CP136" i="46"/>
  <c r="BO137" i="46"/>
  <c r="BY137" i="46"/>
  <c r="AK1317" i="48" s="1"/>
  <c r="CM137" i="46"/>
  <c r="CN137" i="46"/>
  <c r="CO137" i="46"/>
  <c r="CP137" i="46"/>
  <c r="BO138" i="46"/>
  <c r="BV138" i="46" s="1"/>
  <c r="BY138" i="46"/>
  <c r="CM138" i="46"/>
  <c r="CN138" i="46"/>
  <c r="CO138" i="46"/>
  <c r="CP138" i="46"/>
  <c r="BO139" i="46"/>
  <c r="BV139" i="46" s="1"/>
  <c r="BY139" i="46"/>
  <c r="CM139" i="46"/>
  <c r="CN139" i="46"/>
  <c r="CO139" i="46"/>
  <c r="CP139" i="46"/>
  <c r="BO140" i="46"/>
  <c r="BV140" i="46" s="1"/>
  <c r="BY140" i="46"/>
  <c r="H1359" i="48" s="1"/>
  <c r="CM140" i="46"/>
  <c r="CN140" i="46"/>
  <c r="CO140" i="46"/>
  <c r="CP140" i="46"/>
  <c r="BO141" i="46"/>
  <c r="BV141" i="46" s="1"/>
  <c r="BY141" i="46"/>
  <c r="AK1359" i="48" s="1"/>
  <c r="CM141" i="46"/>
  <c r="CN141" i="46"/>
  <c r="CO141" i="46"/>
  <c r="CP141" i="46"/>
  <c r="BO142" i="46"/>
  <c r="BV142" i="46" s="1"/>
  <c r="BY142" i="46"/>
  <c r="CM142" i="46"/>
  <c r="CN142" i="46"/>
  <c r="CO142" i="46"/>
  <c r="CP142" i="46"/>
  <c r="BO143" i="46"/>
  <c r="BV143" i="46" s="1"/>
  <c r="BY143" i="46"/>
  <c r="CM143" i="46"/>
  <c r="CN143" i="46"/>
  <c r="CO143" i="46"/>
  <c r="CP143" i="46"/>
  <c r="BO144" i="46"/>
  <c r="BY144" i="46"/>
  <c r="H1401" i="48" s="1"/>
  <c r="CM144" i="46"/>
  <c r="CN144" i="46"/>
  <c r="CO144" i="46"/>
  <c r="CP144" i="46"/>
  <c r="BO145" i="46"/>
  <c r="BV145" i="46" s="1"/>
  <c r="BY145" i="46"/>
  <c r="AK1401" i="48" s="1"/>
  <c r="CM145" i="46"/>
  <c r="CN145" i="46"/>
  <c r="CO145" i="46"/>
  <c r="CP145" i="46"/>
  <c r="BO146" i="46"/>
  <c r="BV146" i="46" s="1"/>
  <c r="BY146" i="46"/>
  <c r="CM146" i="46"/>
  <c r="CN146" i="46"/>
  <c r="CO146" i="46"/>
  <c r="CP146" i="46"/>
  <c r="BO147" i="46"/>
  <c r="BV147" i="46" s="1"/>
  <c r="BY147" i="46"/>
  <c r="CM147" i="46"/>
  <c r="CN147" i="46"/>
  <c r="CO147" i="46"/>
  <c r="CP147" i="46"/>
  <c r="BO148" i="46"/>
  <c r="BV148" i="46" s="1"/>
  <c r="BY148" i="46"/>
  <c r="H1443" i="48" s="1"/>
  <c r="CM148" i="46"/>
  <c r="CN148" i="46"/>
  <c r="CO148" i="46"/>
  <c r="CP148" i="46"/>
  <c r="BO149" i="46"/>
  <c r="BV149" i="46" s="1"/>
  <c r="BY149" i="46"/>
  <c r="AK1443" i="48" s="1"/>
  <c r="CM149" i="46"/>
  <c r="CN149" i="46"/>
  <c r="CO149" i="46"/>
  <c r="CP149" i="46"/>
  <c r="BO150" i="46"/>
  <c r="BV150" i="46" s="1"/>
  <c r="BY150" i="46"/>
  <c r="CM150" i="46"/>
  <c r="CN150" i="46"/>
  <c r="CO150" i="46"/>
  <c r="CP150" i="46"/>
  <c r="BO151" i="46"/>
  <c r="BV151" i="46" s="1"/>
  <c r="BY151" i="46"/>
  <c r="CM151" i="46"/>
  <c r="CN151" i="46"/>
  <c r="CO151" i="46"/>
  <c r="CP151" i="46"/>
  <c r="BO152" i="46"/>
  <c r="BV152" i="46" s="1"/>
  <c r="BY152" i="46"/>
  <c r="H1485" i="48" s="1"/>
  <c r="CM152" i="46"/>
  <c r="CN152" i="46"/>
  <c r="CO152" i="46"/>
  <c r="CP152" i="46"/>
  <c r="BO153" i="46"/>
  <c r="BV153" i="46" s="1"/>
  <c r="BY153" i="46"/>
  <c r="AK1485" i="48" s="1"/>
  <c r="CM153" i="46"/>
  <c r="CN153" i="46"/>
  <c r="CO153" i="46"/>
  <c r="CP153" i="46"/>
  <c r="BO154" i="46"/>
  <c r="BV154" i="46" s="1"/>
  <c r="BY154" i="46"/>
  <c r="CM154" i="46"/>
  <c r="CN154" i="46"/>
  <c r="CO154" i="46"/>
  <c r="CP154" i="46"/>
  <c r="BO155" i="46"/>
  <c r="BV155" i="46" s="1"/>
  <c r="BY155" i="46"/>
  <c r="CM155" i="46"/>
  <c r="CN155" i="46"/>
  <c r="CO155" i="46"/>
  <c r="CP155" i="46"/>
  <c r="BO156" i="46"/>
  <c r="BV156" i="46" s="1"/>
  <c r="BY156" i="46"/>
  <c r="H1527" i="48" s="1"/>
  <c r="CM156" i="46"/>
  <c r="CN156" i="46"/>
  <c r="CO156" i="46"/>
  <c r="CP156" i="46"/>
  <c r="BO157" i="46"/>
  <c r="BV157" i="46" s="1"/>
  <c r="BY157" i="46"/>
  <c r="AK1527" i="48" s="1"/>
  <c r="CM157" i="46"/>
  <c r="CN157" i="46"/>
  <c r="CO157" i="46"/>
  <c r="CP157" i="46"/>
  <c r="BO158" i="46"/>
  <c r="BV158" i="46" s="1"/>
  <c r="BY158" i="46"/>
  <c r="CM158" i="46"/>
  <c r="CN158" i="46"/>
  <c r="CO158" i="46"/>
  <c r="CP158" i="46"/>
  <c r="BO159" i="46"/>
  <c r="BV159" i="46" s="1"/>
  <c r="BY159" i="46"/>
  <c r="CM159" i="46"/>
  <c r="CN159" i="46"/>
  <c r="CO159" i="46"/>
  <c r="CP159" i="46"/>
  <c r="BO160" i="46"/>
  <c r="BV160" i="46" s="1"/>
  <c r="BY160" i="46"/>
  <c r="H1569" i="48" s="1"/>
  <c r="CM160" i="46"/>
  <c r="CN160" i="46"/>
  <c r="CO160" i="46"/>
  <c r="CP160" i="46"/>
  <c r="BO161" i="46"/>
  <c r="BV161" i="46" s="1"/>
  <c r="BY161" i="46"/>
  <c r="AK1569" i="48" s="1"/>
  <c r="CM161" i="46"/>
  <c r="CN161" i="46"/>
  <c r="CO161" i="46"/>
  <c r="CP161" i="46"/>
  <c r="BO162" i="46"/>
  <c r="BV162" i="46" s="1"/>
  <c r="BY162" i="46"/>
  <c r="CM162" i="46"/>
  <c r="CN162" i="46"/>
  <c r="CO162" i="46"/>
  <c r="CP162" i="46"/>
  <c r="BO163" i="46"/>
  <c r="BV163" i="46" s="1"/>
  <c r="BY163" i="46"/>
  <c r="CM163" i="46"/>
  <c r="CN163" i="46"/>
  <c r="CO163" i="46"/>
  <c r="CP163" i="46"/>
  <c r="BO164" i="46"/>
  <c r="BV164" i="46" s="1"/>
  <c r="BY164" i="46"/>
  <c r="H1611" i="48" s="1"/>
  <c r="CM164" i="46"/>
  <c r="CN164" i="46"/>
  <c r="CO164" i="46"/>
  <c r="CP164" i="46"/>
  <c r="BO165" i="46"/>
  <c r="BV165" i="46" s="1"/>
  <c r="BY165" i="46"/>
  <c r="AK1611" i="48" s="1"/>
  <c r="CM165" i="46"/>
  <c r="CN165" i="46"/>
  <c r="CO165" i="46"/>
  <c r="CP165" i="46"/>
  <c r="BO166" i="46"/>
  <c r="BV166" i="46" s="1"/>
  <c r="BY166" i="46"/>
  <c r="CM166" i="46"/>
  <c r="CN166" i="46"/>
  <c r="CO166" i="46"/>
  <c r="CP166" i="46"/>
  <c r="BO167" i="46"/>
  <c r="BV167" i="46" s="1"/>
  <c r="BY167" i="46"/>
  <c r="CM167" i="46"/>
  <c r="CN167" i="46"/>
  <c r="CO167" i="46"/>
  <c r="CP167" i="46"/>
  <c r="BO168" i="46"/>
  <c r="BV168" i="46" s="1"/>
  <c r="BY168" i="46"/>
  <c r="H1653" i="48" s="1"/>
  <c r="CM168" i="46"/>
  <c r="CN168" i="46"/>
  <c r="CO168" i="46"/>
  <c r="CP168" i="46"/>
  <c r="BO169" i="46"/>
  <c r="BV169" i="46" s="1"/>
  <c r="BY169" i="46"/>
  <c r="AK1653" i="48" s="1"/>
  <c r="CM169" i="46"/>
  <c r="CN169" i="46"/>
  <c r="CO169" i="46"/>
  <c r="CP169" i="46"/>
  <c r="BO170" i="46"/>
  <c r="BV170" i="46" s="1"/>
  <c r="BY170" i="46"/>
  <c r="CM170" i="46"/>
  <c r="CN170" i="46"/>
  <c r="CO170" i="46"/>
  <c r="CP170" i="46"/>
  <c r="BO171" i="46"/>
  <c r="BV171" i="46" s="1"/>
  <c r="BY171" i="46"/>
  <c r="CM171" i="46"/>
  <c r="CN171" i="46"/>
  <c r="CO171" i="46"/>
  <c r="CP171" i="46"/>
  <c r="BO172" i="46"/>
  <c r="BV172" i="46" s="1"/>
  <c r="BY172" i="46"/>
  <c r="H1695" i="48" s="1"/>
  <c r="CM172" i="46"/>
  <c r="CN172" i="46"/>
  <c r="CO172" i="46"/>
  <c r="CP172" i="46"/>
  <c r="BO173" i="46"/>
  <c r="BV173" i="46" s="1"/>
  <c r="BY173" i="46"/>
  <c r="AK1695" i="48" s="1"/>
  <c r="CM173" i="46"/>
  <c r="CN173" i="46"/>
  <c r="CO173" i="46"/>
  <c r="CP173" i="46"/>
  <c r="BO174" i="46"/>
  <c r="BV174" i="46" s="1"/>
  <c r="BY174" i="46"/>
  <c r="CM174" i="46"/>
  <c r="CN174" i="46"/>
  <c r="CO174" i="46"/>
  <c r="CP174" i="46"/>
  <c r="BO175" i="46"/>
  <c r="BV175" i="46" s="1"/>
  <c r="BY175" i="46"/>
  <c r="CM175" i="46"/>
  <c r="CN175" i="46"/>
  <c r="CO175" i="46"/>
  <c r="CP175" i="46"/>
  <c r="BO176" i="46"/>
  <c r="BV176" i="46" s="1"/>
  <c r="BY176" i="46"/>
  <c r="H1737" i="48" s="1"/>
  <c r="CM176" i="46"/>
  <c r="CN176" i="46"/>
  <c r="CO176" i="46"/>
  <c r="CP176" i="46"/>
  <c r="BO177" i="46"/>
  <c r="BV177" i="46" s="1"/>
  <c r="BY177" i="46"/>
  <c r="AK1737" i="48" s="1"/>
  <c r="CM177" i="46"/>
  <c r="CN177" i="46"/>
  <c r="CO177" i="46"/>
  <c r="CP177" i="46"/>
  <c r="BO178" i="46"/>
  <c r="BV178" i="46" s="1"/>
  <c r="BY178" i="46"/>
  <c r="CM178" i="46"/>
  <c r="CN178" i="46"/>
  <c r="CO178" i="46"/>
  <c r="CP178" i="46"/>
  <c r="BO179" i="46"/>
  <c r="BV179" i="46" s="1"/>
  <c r="BY179" i="46"/>
  <c r="CM179" i="46"/>
  <c r="CN179" i="46"/>
  <c r="CO179" i="46"/>
  <c r="CP179" i="46"/>
  <c r="BO180" i="46"/>
  <c r="BV180" i="46" s="1"/>
  <c r="BY180" i="46"/>
  <c r="H1779" i="48" s="1"/>
  <c r="CM180" i="46"/>
  <c r="CN180" i="46"/>
  <c r="CO180" i="46"/>
  <c r="CP180" i="46"/>
  <c r="BO181" i="46"/>
  <c r="BV181" i="46" s="1"/>
  <c r="BY181" i="46"/>
  <c r="AK1779" i="48" s="1"/>
  <c r="CM181" i="46"/>
  <c r="CN181" i="46"/>
  <c r="CO181" i="46"/>
  <c r="CP181" i="46"/>
  <c r="BO182" i="46"/>
  <c r="BV182" i="46" s="1"/>
  <c r="BY182" i="46"/>
  <c r="CM182" i="46"/>
  <c r="CN182" i="46"/>
  <c r="CO182" i="46"/>
  <c r="CP182" i="46"/>
  <c r="BO183" i="46"/>
  <c r="BV183" i="46" s="1"/>
  <c r="BY183" i="46"/>
  <c r="CM183" i="46"/>
  <c r="CN183" i="46"/>
  <c r="CO183" i="46"/>
  <c r="CP183" i="46"/>
  <c r="BO184" i="46"/>
  <c r="BV184" i="46" s="1"/>
  <c r="BY184" i="46"/>
  <c r="H1821" i="48" s="1"/>
  <c r="CM184" i="46"/>
  <c r="CN184" i="46"/>
  <c r="CO184" i="46"/>
  <c r="CP184" i="46"/>
  <c r="BO185" i="46"/>
  <c r="BY185" i="46"/>
  <c r="AK1821" i="48" s="1"/>
  <c r="CM185" i="46"/>
  <c r="CN185" i="46"/>
  <c r="CO185" i="46"/>
  <c r="CP185" i="46"/>
  <c r="BO186" i="46"/>
  <c r="BV186" i="46" s="1"/>
  <c r="BY186" i="46"/>
  <c r="CM186" i="46"/>
  <c r="CN186" i="46"/>
  <c r="CO186" i="46"/>
  <c r="CP186" i="46"/>
  <c r="BO187" i="46"/>
  <c r="BV187" i="46" s="1"/>
  <c r="BY187" i="46"/>
  <c r="CM187" i="46"/>
  <c r="CN187" i="46"/>
  <c r="CO187" i="46"/>
  <c r="CP187" i="46"/>
  <c r="BO188" i="46"/>
  <c r="BV188" i="46" s="1"/>
  <c r="BY188" i="46"/>
  <c r="H1863" i="48" s="1"/>
  <c r="CM188" i="46"/>
  <c r="CN188" i="46"/>
  <c r="CO188" i="46"/>
  <c r="CP188" i="46"/>
  <c r="BO189" i="46"/>
  <c r="BV189" i="46" s="1"/>
  <c r="BY189" i="46"/>
  <c r="AK1863" i="48" s="1"/>
  <c r="CM189" i="46"/>
  <c r="CN189" i="46"/>
  <c r="CO189" i="46"/>
  <c r="CP189" i="46"/>
  <c r="BO190" i="46"/>
  <c r="BV190" i="46" s="1"/>
  <c r="BY190" i="46"/>
  <c r="CM190" i="46"/>
  <c r="CN190" i="46"/>
  <c r="CO190" i="46"/>
  <c r="CP190" i="46"/>
  <c r="BO191" i="46"/>
  <c r="BV191" i="46" s="1"/>
  <c r="BY191" i="46"/>
  <c r="CM191" i="46"/>
  <c r="CN191" i="46"/>
  <c r="CO191" i="46"/>
  <c r="CP191" i="46"/>
  <c r="BO192" i="46"/>
  <c r="BV192" i="46" s="1"/>
  <c r="BY192" i="46"/>
  <c r="H1905" i="48" s="1"/>
  <c r="CM192" i="46"/>
  <c r="CN192" i="46"/>
  <c r="CO192" i="46"/>
  <c r="CP192" i="46"/>
  <c r="BO193" i="46"/>
  <c r="BV193" i="46" s="1"/>
  <c r="BY193" i="46"/>
  <c r="AK1905" i="48" s="1"/>
  <c r="CM193" i="46"/>
  <c r="CN193" i="46"/>
  <c r="CO193" i="46"/>
  <c r="CP193" i="46"/>
  <c r="BO194" i="46"/>
  <c r="BV194" i="46" s="1"/>
  <c r="BY194" i="46"/>
  <c r="CM194" i="46"/>
  <c r="CN194" i="46"/>
  <c r="CO194" i="46"/>
  <c r="CP194" i="46"/>
  <c r="BO195" i="46"/>
  <c r="BV195" i="46" s="1"/>
  <c r="BY195" i="46"/>
  <c r="CM195" i="46"/>
  <c r="CN195" i="46"/>
  <c r="CO195" i="46"/>
  <c r="CP195" i="46"/>
  <c r="BO196" i="46"/>
  <c r="BV196" i="46" s="1"/>
  <c r="BY196" i="46"/>
  <c r="H1947" i="48" s="1"/>
  <c r="CM196" i="46"/>
  <c r="CN196" i="46"/>
  <c r="CO196" i="46"/>
  <c r="CP196" i="46"/>
  <c r="BO197" i="46"/>
  <c r="BV197" i="46" s="1"/>
  <c r="BY197" i="46"/>
  <c r="AK1947" i="48" s="1"/>
  <c r="CM197" i="46"/>
  <c r="CN197" i="46"/>
  <c r="CO197" i="46"/>
  <c r="CP197" i="46"/>
  <c r="BO198" i="46"/>
  <c r="BY198" i="46"/>
  <c r="CM198" i="46"/>
  <c r="CN198" i="46"/>
  <c r="CO198" i="46"/>
  <c r="CP198" i="46"/>
  <c r="BO199" i="46"/>
  <c r="BV199" i="46" s="1"/>
  <c r="BY199" i="46"/>
  <c r="CM199" i="46"/>
  <c r="CN199" i="46"/>
  <c r="CO199" i="46"/>
  <c r="CP199" i="46"/>
  <c r="BO200" i="46"/>
  <c r="BV200" i="46" s="1"/>
  <c r="BY200" i="46"/>
  <c r="H1989" i="48" s="1"/>
  <c r="CM200" i="46"/>
  <c r="CN200" i="46"/>
  <c r="CO200" i="46"/>
  <c r="CP200" i="46"/>
  <c r="BO201" i="46"/>
  <c r="BV201" i="46" s="1"/>
  <c r="BY201" i="46"/>
  <c r="AK1989" i="48" s="1"/>
  <c r="CM201" i="46"/>
  <c r="CN201" i="46"/>
  <c r="CO201" i="46"/>
  <c r="CP201" i="46"/>
  <c r="BO202" i="46"/>
  <c r="BV202" i="46" s="1"/>
  <c r="BY202" i="46"/>
  <c r="CM202" i="46"/>
  <c r="CN202" i="46"/>
  <c r="CO202" i="46"/>
  <c r="CP202" i="46"/>
  <c r="BO203" i="46"/>
  <c r="BV203" i="46" s="1"/>
  <c r="BY203" i="46"/>
  <c r="CM203" i="46"/>
  <c r="CN203" i="46"/>
  <c r="CO203" i="46"/>
  <c r="CP203" i="46"/>
  <c r="BO204" i="46"/>
  <c r="BV204" i="46" s="1"/>
  <c r="BY204" i="46"/>
  <c r="H2031" i="48" s="1"/>
  <c r="CM204" i="46"/>
  <c r="CN204" i="46"/>
  <c r="CO204" i="46"/>
  <c r="CP204" i="46"/>
  <c r="BO205" i="46"/>
  <c r="BV205" i="46" s="1"/>
  <c r="BY205" i="46"/>
  <c r="AK2031" i="48" s="1"/>
  <c r="CM205" i="46"/>
  <c r="CN205" i="46"/>
  <c r="CO205" i="46"/>
  <c r="CP205" i="46"/>
  <c r="BO206" i="46"/>
  <c r="BV206" i="46" s="1"/>
  <c r="BY206" i="46"/>
  <c r="CM206" i="46"/>
  <c r="CN206" i="46"/>
  <c r="CO206" i="46"/>
  <c r="CP206" i="46"/>
  <c r="BO207" i="46"/>
  <c r="BV207" i="46" s="1"/>
  <c r="BY207" i="46"/>
  <c r="CM207" i="46"/>
  <c r="CN207" i="46"/>
  <c r="CO207" i="46"/>
  <c r="CP207" i="46"/>
  <c r="BO208" i="46"/>
  <c r="BV208" i="46" s="1"/>
  <c r="BY208" i="46"/>
  <c r="H2073" i="48" s="1"/>
  <c r="CM208" i="46"/>
  <c r="CN208" i="46"/>
  <c r="CO208" i="46"/>
  <c r="CP208" i="46"/>
  <c r="BO209" i="46"/>
  <c r="BV209" i="46" s="1"/>
  <c r="BY209" i="46"/>
  <c r="AK2073" i="48" s="1"/>
  <c r="CM209" i="46"/>
  <c r="CN209" i="46"/>
  <c r="CO209" i="46"/>
  <c r="CP209" i="46"/>
  <c r="BO210" i="46"/>
  <c r="BV210" i="46" s="1"/>
  <c r="BY210" i="46"/>
  <c r="CM210" i="46"/>
  <c r="CN210" i="46"/>
  <c r="CO210" i="46"/>
  <c r="CP210" i="46"/>
  <c r="BO211" i="46"/>
  <c r="BV211" i="46" s="1"/>
  <c r="BY211" i="46"/>
  <c r="CM211" i="46"/>
  <c r="CN211" i="46"/>
  <c r="CO211" i="46"/>
  <c r="CP211" i="46"/>
  <c r="BO212" i="46"/>
  <c r="BV212" i="46" s="1"/>
  <c r="BY212" i="46"/>
  <c r="H2115" i="48" s="1"/>
  <c r="CM212" i="46"/>
  <c r="CN212" i="46"/>
  <c r="CO212" i="46"/>
  <c r="CP212" i="46"/>
  <c r="BO213" i="46"/>
  <c r="BY213" i="46"/>
  <c r="AK2115" i="48" s="1"/>
  <c r="CM213" i="46"/>
  <c r="CN213" i="46"/>
  <c r="CO213" i="46"/>
  <c r="CP213" i="46"/>
  <c r="BO214" i="46"/>
  <c r="BV214" i="46" s="1"/>
  <c r="BY214" i="46"/>
  <c r="CM214" i="46"/>
  <c r="CN214" i="46"/>
  <c r="CO214" i="46"/>
  <c r="CP214" i="46"/>
  <c r="BO215" i="46"/>
  <c r="BV215" i="46" s="1"/>
  <c r="BY215" i="46"/>
  <c r="CM215" i="46"/>
  <c r="CN215" i="46"/>
  <c r="CO215" i="46"/>
  <c r="CP215" i="46"/>
  <c r="BO216" i="46"/>
  <c r="BV216" i="46" s="1"/>
  <c r="BY216" i="46"/>
  <c r="H2157" i="48" s="1"/>
  <c r="CM216" i="46"/>
  <c r="CN216" i="46"/>
  <c r="CO216" i="46"/>
  <c r="CP216" i="46"/>
  <c r="BO217" i="46"/>
  <c r="BV217" i="46" s="1"/>
  <c r="BY217" i="46"/>
  <c r="AK2157" i="48" s="1"/>
  <c r="CM217" i="46"/>
  <c r="CN217" i="46"/>
  <c r="CO217" i="46"/>
  <c r="CP217" i="46"/>
  <c r="BO218" i="46"/>
  <c r="BV218" i="46" s="1"/>
  <c r="BY218" i="46"/>
  <c r="CM218" i="46"/>
  <c r="CN218" i="46"/>
  <c r="CO218" i="46"/>
  <c r="CP218" i="46"/>
  <c r="BO219" i="46"/>
  <c r="BV219" i="46" s="1"/>
  <c r="BY219" i="46"/>
  <c r="CM219" i="46"/>
  <c r="CN219" i="46"/>
  <c r="CO219" i="46"/>
  <c r="CP219" i="46"/>
  <c r="BO220" i="46"/>
  <c r="BV220" i="46" s="1"/>
  <c r="BY220" i="46"/>
  <c r="H2199" i="48" s="1"/>
  <c r="CM220" i="46"/>
  <c r="CN220" i="46"/>
  <c r="CO220" i="46"/>
  <c r="CP220" i="46"/>
  <c r="BO221" i="46"/>
  <c r="BV221" i="46" s="1"/>
  <c r="BY221" i="46"/>
  <c r="AK2199" i="48" s="1"/>
  <c r="CM221" i="46"/>
  <c r="CN221" i="46"/>
  <c r="CO221" i="46"/>
  <c r="CP221" i="46"/>
  <c r="BO222" i="46"/>
  <c r="BV222" i="46" s="1"/>
  <c r="BY222" i="46"/>
  <c r="CM222" i="46"/>
  <c r="CN222" i="46"/>
  <c r="CO222" i="46"/>
  <c r="CP222" i="46"/>
  <c r="BO223" i="46"/>
  <c r="BV223" i="46" s="1"/>
  <c r="BY223" i="46"/>
  <c r="CM223" i="46"/>
  <c r="CN223" i="46"/>
  <c r="CO223" i="46"/>
  <c r="CP223" i="46"/>
  <c r="BO224" i="46"/>
  <c r="BV224" i="46" s="1"/>
  <c r="BY224" i="46"/>
  <c r="H2241" i="48" s="1"/>
  <c r="CM224" i="46"/>
  <c r="CN224" i="46"/>
  <c r="CO224" i="46"/>
  <c r="CP224" i="46"/>
  <c r="BO225" i="46"/>
  <c r="BV225" i="46" s="1"/>
  <c r="BY225" i="46"/>
  <c r="AK2241" i="48" s="1"/>
  <c r="CM225" i="46"/>
  <c r="CN225" i="46"/>
  <c r="CO225" i="46"/>
  <c r="CP225" i="46"/>
  <c r="BO226" i="46"/>
  <c r="BV226" i="46" s="1"/>
  <c r="BY226" i="46"/>
  <c r="CM226" i="46"/>
  <c r="CN226" i="46"/>
  <c r="CO226" i="46"/>
  <c r="CP226" i="46"/>
  <c r="BO227" i="46"/>
  <c r="BV227" i="46" s="1"/>
  <c r="BY227" i="46"/>
  <c r="CM227" i="46"/>
  <c r="CN227" i="46"/>
  <c r="CO227" i="46"/>
  <c r="CP227" i="46"/>
  <c r="BO228" i="46"/>
  <c r="BV228" i="46" s="1"/>
  <c r="BY228" i="46"/>
  <c r="H2283" i="48" s="1"/>
  <c r="CM228" i="46"/>
  <c r="CN228" i="46"/>
  <c r="CO228" i="46"/>
  <c r="CP228" i="46"/>
  <c r="BO229" i="46"/>
  <c r="BV229" i="46" s="1"/>
  <c r="BY229" i="46"/>
  <c r="AK2283" i="48" s="1"/>
  <c r="CM229" i="46"/>
  <c r="CN229" i="46"/>
  <c r="CO229" i="46"/>
  <c r="CP229" i="46"/>
  <c r="BO230" i="46"/>
  <c r="BV230" i="46" s="1"/>
  <c r="BY230" i="46"/>
  <c r="CM230" i="46"/>
  <c r="CN230" i="46"/>
  <c r="CO230" i="46"/>
  <c r="CP230" i="46"/>
  <c r="BO231" i="46"/>
  <c r="BV231" i="46" s="1"/>
  <c r="BY231" i="46"/>
  <c r="CM231" i="46"/>
  <c r="CN231" i="46"/>
  <c r="CO231" i="46"/>
  <c r="CP231" i="46"/>
  <c r="BO232" i="46"/>
  <c r="BV232" i="46" s="1"/>
  <c r="BY232" i="46"/>
  <c r="H2325" i="48" s="1"/>
  <c r="CM232" i="46"/>
  <c r="CN232" i="46"/>
  <c r="CO232" i="46"/>
  <c r="CP232" i="46"/>
  <c r="BO233" i="46"/>
  <c r="BV233" i="46" s="1"/>
  <c r="BY233" i="46"/>
  <c r="AK2325" i="48" s="1"/>
  <c r="CM233" i="46"/>
  <c r="CN233" i="46"/>
  <c r="CO233" i="46"/>
  <c r="CP233" i="46"/>
  <c r="BO234" i="46"/>
  <c r="BV234" i="46" s="1"/>
  <c r="BY234" i="46"/>
  <c r="CM234" i="46"/>
  <c r="CN234" i="46"/>
  <c r="CO234" i="46"/>
  <c r="CP234" i="46"/>
  <c r="BO235" i="46"/>
  <c r="BV235" i="46" s="1"/>
  <c r="BY235" i="46"/>
  <c r="CM235" i="46"/>
  <c r="CN235" i="46"/>
  <c r="CO235" i="46"/>
  <c r="CP235" i="46"/>
  <c r="BO236" i="46"/>
  <c r="BV236" i="46" s="1"/>
  <c r="BY236" i="46"/>
  <c r="CM236" i="46"/>
  <c r="CN236" i="46"/>
  <c r="CO236" i="46"/>
  <c r="CP236" i="46"/>
  <c r="BO237" i="46"/>
  <c r="BV237" i="46" s="1"/>
  <c r="BY237" i="46"/>
  <c r="CM237" i="46"/>
  <c r="CN237" i="46"/>
  <c r="CO237" i="46"/>
  <c r="CP237" i="46"/>
  <c r="X238" i="46"/>
  <c r="BO238" i="46"/>
  <c r="BV238" i="46" s="1"/>
  <c r="BY238" i="46"/>
  <c r="CM238" i="46"/>
  <c r="CN238" i="46"/>
  <c r="CO238" i="46"/>
  <c r="CP238" i="46"/>
  <c r="X239" i="46"/>
  <c r="BO239" i="46"/>
  <c r="BV239" i="46" s="1"/>
  <c r="BY239" i="46"/>
  <c r="CM239" i="46"/>
  <c r="CN239" i="46"/>
  <c r="CO239" i="46"/>
  <c r="CP239" i="46"/>
  <c r="X240" i="46"/>
  <c r="BO240" i="46"/>
  <c r="BV240" i="46" s="1"/>
  <c r="BY240" i="46"/>
  <c r="CM240" i="46"/>
  <c r="CN240" i="46"/>
  <c r="CO240" i="46"/>
  <c r="CP240" i="46"/>
  <c r="X241" i="46"/>
  <c r="BO241" i="46"/>
  <c r="BV241" i="46" s="1"/>
  <c r="BY241" i="46"/>
  <c r="CM241" i="46"/>
  <c r="CN241" i="46"/>
  <c r="CO241" i="46"/>
  <c r="CP241" i="46"/>
  <c r="X242" i="46"/>
  <c r="BO242" i="46"/>
  <c r="BV242" i="46" s="1"/>
  <c r="BY242" i="46"/>
  <c r="CM242" i="46"/>
  <c r="CN242" i="46"/>
  <c r="CO242" i="46"/>
  <c r="CP242" i="46"/>
  <c r="X243" i="46"/>
  <c r="BO243" i="46"/>
  <c r="BV243" i="46" s="1"/>
  <c r="BY243" i="46"/>
  <c r="CM243" i="46"/>
  <c r="CN243" i="46"/>
  <c r="CO243" i="46"/>
  <c r="CP243" i="46"/>
  <c r="X244" i="46"/>
  <c r="BO244" i="46"/>
  <c r="BV244" i="46" s="1"/>
  <c r="BY244" i="46"/>
  <c r="CM244" i="46"/>
  <c r="CN244" i="46"/>
  <c r="CO244" i="46"/>
  <c r="CP244" i="46"/>
  <c r="X245" i="46"/>
  <c r="BO245" i="46"/>
  <c r="BV245" i="46" s="1"/>
  <c r="BY245" i="46"/>
  <c r="CM245" i="46"/>
  <c r="CN245" i="46"/>
  <c r="CO245" i="46"/>
  <c r="CP245" i="46"/>
  <c r="X246" i="46"/>
  <c r="BO246" i="46"/>
  <c r="BV246" i="46" s="1"/>
  <c r="BY246" i="46"/>
  <c r="CM246" i="46"/>
  <c r="CN246" i="46"/>
  <c r="CO246" i="46"/>
  <c r="CP246" i="46"/>
  <c r="X247" i="46"/>
  <c r="BO247" i="46"/>
  <c r="BV247" i="46" s="1"/>
  <c r="BY247" i="46"/>
  <c r="CM247" i="46"/>
  <c r="CN247" i="46"/>
  <c r="CO247" i="46"/>
  <c r="CP247" i="46"/>
  <c r="X248" i="46"/>
  <c r="BO248" i="46"/>
  <c r="BV248" i="46" s="1"/>
  <c r="BY248" i="46"/>
  <c r="CM248" i="46"/>
  <c r="CN248" i="46"/>
  <c r="CO248" i="46"/>
  <c r="CP248" i="46"/>
  <c r="X249" i="46"/>
  <c r="BO249" i="46"/>
  <c r="BV249" i="46" s="1"/>
  <c r="BY249" i="46"/>
  <c r="CM249" i="46"/>
  <c r="CN249" i="46"/>
  <c r="CO249" i="46"/>
  <c r="CP249" i="46"/>
  <c r="X250" i="46"/>
  <c r="BO250" i="46"/>
  <c r="BV250" i="46" s="1"/>
  <c r="BY250" i="46"/>
  <c r="CM250" i="46"/>
  <c r="CN250" i="46"/>
  <c r="CO250" i="46"/>
  <c r="CP250" i="46"/>
  <c r="X251" i="46"/>
  <c r="BO251" i="46"/>
  <c r="BV251" i="46" s="1"/>
  <c r="BY251" i="46"/>
  <c r="CM251" i="46"/>
  <c r="CN251" i="46"/>
  <c r="CO251" i="46"/>
  <c r="CP251" i="46"/>
  <c r="X252" i="46"/>
  <c r="BO252" i="46"/>
  <c r="BV252" i="46" s="1"/>
  <c r="BY252" i="46"/>
  <c r="CM252" i="46"/>
  <c r="CN252" i="46"/>
  <c r="CO252" i="46"/>
  <c r="CP252" i="46"/>
  <c r="X253" i="46"/>
  <c r="BO253" i="46"/>
  <c r="BV253" i="46" s="1"/>
  <c r="BY253" i="46"/>
  <c r="CM253" i="46"/>
  <c r="CN253" i="46"/>
  <c r="CO253" i="46"/>
  <c r="CP253" i="46"/>
  <c r="X254" i="46"/>
  <c r="BO254" i="46"/>
  <c r="BV254" i="46" s="1"/>
  <c r="BY254" i="46"/>
  <c r="CM254" i="46"/>
  <c r="CN254" i="46"/>
  <c r="CO254" i="46"/>
  <c r="CP254" i="46"/>
  <c r="X255" i="46"/>
  <c r="BO255" i="46"/>
  <c r="BV255" i="46" s="1"/>
  <c r="BY255" i="46"/>
  <c r="CM255" i="46"/>
  <c r="CN255" i="46"/>
  <c r="CO255" i="46"/>
  <c r="CP255" i="46"/>
  <c r="X256" i="46"/>
  <c r="BO256" i="46"/>
  <c r="BV256" i="46" s="1"/>
  <c r="BY256" i="46"/>
  <c r="CM256" i="46"/>
  <c r="CN256" i="46"/>
  <c r="CO256" i="46"/>
  <c r="CP256" i="46"/>
  <c r="X257" i="46"/>
  <c r="BO257" i="46"/>
  <c r="BV257" i="46" s="1"/>
  <c r="BY257" i="46"/>
  <c r="CM257" i="46"/>
  <c r="CN257" i="46"/>
  <c r="CO257" i="46"/>
  <c r="CP257" i="46"/>
  <c r="X258" i="46"/>
  <c r="BO258" i="46"/>
  <c r="BV258" i="46" s="1"/>
  <c r="BY258" i="46"/>
  <c r="CM258" i="46"/>
  <c r="CN258" i="46"/>
  <c r="CO258" i="46"/>
  <c r="CP258" i="46"/>
  <c r="X259" i="46"/>
  <c r="BO259" i="46"/>
  <c r="BV259" i="46" s="1"/>
  <c r="BY259" i="46"/>
  <c r="CM259" i="46"/>
  <c r="CN259" i="46"/>
  <c r="CO259" i="46"/>
  <c r="CP259" i="46"/>
  <c r="X260" i="46"/>
  <c r="BO260" i="46"/>
  <c r="BV260" i="46" s="1"/>
  <c r="BY260" i="46"/>
  <c r="CM260" i="46"/>
  <c r="CN260" i="46"/>
  <c r="CO260" i="46"/>
  <c r="CP260" i="46"/>
  <c r="X261" i="46"/>
  <c r="BO261" i="46"/>
  <c r="BV261" i="46" s="1"/>
  <c r="BY261" i="46"/>
  <c r="CM261" i="46"/>
  <c r="CN261" i="46"/>
  <c r="CO261" i="46"/>
  <c r="CP261" i="46"/>
  <c r="X262" i="46"/>
  <c r="BO262" i="46"/>
  <c r="BV262" i="46" s="1"/>
  <c r="BY262" i="46"/>
  <c r="CM262" i="46"/>
  <c r="CN262" i="46"/>
  <c r="CO262" i="46"/>
  <c r="CP262" i="46"/>
  <c r="X263" i="46"/>
  <c r="BO263" i="46"/>
  <c r="BV263" i="46" s="1"/>
  <c r="BY263" i="46"/>
  <c r="CM263" i="46"/>
  <c r="CN263" i="46"/>
  <c r="CO263" i="46"/>
  <c r="CP263" i="46"/>
  <c r="X264" i="46"/>
  <c r="BO264" i="46"/>
  <c r="BV264" i="46" s="1"/>
  <c r="BY264" i="46"/>
  <c r="CM264" i="46"/>
  <c r="CN264" i="46"/>
  <c r="CO264" i="46"/>
  <c r="CP264" i="46"/>
  <c r="X265" i="46"/>
  <c r="BO265" i="46"/>
  <c r="BV265" i="46" s="1"/>
  <c r="BY265" i="46"/>
  <c r="CM265" i="46"/>
  <c r="CN265" i="46"/>
  <c r="CO265" i="46"/>
  <c r="CP265" i="46"/>
  <c r="X266" i="46"/>
  <c r="BO266" i="46"/>
  <c r="BV266" i="46" s="1"/>
  <c r="BY266" i="46"/>
  <c r="CM266" i="46"/>
  <c r="CN266" i="46"/>
  <c r="CO266" i="46"/>
  <c r="CP266" i="46"/>
  <c r="X267" i="46"/>
  <c r="BO267" i="46"/>
  <c r="BV267" i="46" s="1"/>
  <c r="BY267" i="46"/>
  <c r="CM267" i="46"/>
  <c r="CN267" i="46"/>
  <c r="CO267" i="46"/>
  <c r="CP267" i="46"/>
  <c r="X268" i="46"/>
  <c r="BO268" i="46"/>
  <c r="BV268" i="46" s="1"/>
  <c r="BY268" i="46"/>
  <c r="CM268" i="46"/>
  <c r="CN268" i="46"/>
  <c r="CO268" i="46"/>
  <c r="CP268" i="46"/>
  <c r="X269" i="46"/>
  <c r="BO269" i="46"/>
  <c r="BV269" i="46" s="1"/>
  <c r="BY269" i="46"/>
  <c r="CM269" i="46"/>
  <c r="CN269" i="46"/>
  <c r="CO269" i="46"/>
  <c r="CP269" i="46"/>
  <c r="X270" i="46"/>
  <c r="BO270" i="46"/>
  <c r="BV270" i="46" s="1"/>
  <c r="BY270" i="46"/>
  <c r="CM270" i="46"/>
  <c r="CN270" i="46"/>
  <c r="CO270" i="46"/>
  <c r="CP270" i="46"/>
  <c r="X271" i="46"/>
  <c r="BO271" i="46"/>
  <c r="BV271" i="46" s="1"/>
  <c r="BY271" i="46"/>
  <c r="CM271" i="46"/>
  <c r="CN271" i="46"/>
  <c r="CO271" i="46"/>
  <c r="CP271" i="46"/>
  <c r="X272" i="46"/>
  <c r="BO272" i="46"/>
  <c r="BV272" i="46" s="1"/>
  <c r="BY272" i="46"/>
  <c r="CM272" i="46"/>
  <c r="CN272" i="46"/>
  <c r="CO272" i="46"/>
  <c r="CP272" i="46"/>
  <c r="X273" i="46"/>
  <c r="BO273" i="46"/>
  <c r="BV273" i="46" s="1"/>
  <c r="BY273" i="46"/>
  <c r="CM273" i="46"/>
  <c r="CN273" i="46"/>
  <c r="CO273" i="46"/>
  <c r="CP273" i="46"/>
  <c r="X274" i="46"/>
  <c r="BO274" i="46"/>
  <c r="BV274" i="46" s="1"/>
  <c r="BY274" i="46"/>
  <c r="CM274" i="46"/>
  <c r="CN274" i="46"/>
  <c r="CO274" i="46"/>
  <c r="CP274" i="46"/>
  <c r="X275" i="46"/>
  <c r="BO275" i="46"/>
  <c r="BV275" i="46" s="1"/>
  <c r="BY275" i="46"/>
  <c r="CM275" i="46"/>
  <c r="CN275" i="46"/>
  <c r="CO275" i="46"/>
  <c r="CP275" i="46"/>
  <c r="X276" i="46"/>
  <c r="BO276" i="46"/>
  <c r="BV276" i="46" s="1"/>
  <c r="BY276" i="46"/>
  <c r="CM276" i="46"/>
  <c r="CN276" i="46"/>
  <c r="CO276" i="46"/>
  <c r="CP276" i="46"/>
  <c r="X277" i="46"/>
  <c r="BO277" i="46"/>
  <c r="BV277" i="46" s="1"/>
  <c r="BY277" i="46"/>
  <c r="CM277" i="46"/>
  <c r="CN277" i="46"/>
  <c r="CO277" i="46"/>
  <c r="CP277" i="46"/>
  <c r="X278" i="46"/>
  <c r="BO278" i="46"/>
  <c r="BV278" i="46" s="1"/>
  <c r="BY278" i="46"/>
  <c r="CM278" i="46"/>
  <c r="CN278" i="46"/>
  <c r="CO278" i="46"/>
  <c r="CP278" i="46"/>
  <c r="X279" i="46"/>
  <c r="BO279" i="46"/>
  <c r="BV279" i="46" s="1"/>
  <c r="BY279" i="46"/>
  <c r="CM279" i="46"/>
  <c r="CN279" i="46"/>
  <c r="CO279" i="46"/>
  <c r="CP279" i="46"/>
  <c r="X280" i="46"/>
  <c r="BO280" i="46"/>
  <c r="BV280" i="46" s="1"/>
  <c r="BY280" i="46"/>
  <c r="CM280" i="46"/>
  <c r="CN280" i="46"/>
  <c r="CO280" i="46"/>
  <c r="CP280" i="46"/>
  <c r="X281" i="46"/>
  <c r="BO281" i="46"/>
  <c r="BV281" i="46" s="1"/>
  <c r="BY281" i="46"/>
  <c r="CM281" i="46"/>
  <c r="CN281" i="46"/>
  <c r="CO281" i="46"/>
  <c r="CP281" i="46"/>
  <c r="X282" i="46"/>
  <c r="BO282" i="46"/>
  <c r="BV282" i="46" s="1"/>
  <c r="BY282" i="46"/>
  <c r="CM282" i="46"/>
  <c r="CN282" i="46"/>
  <c r="CO282" i="46"/>
  <c r="CP282" i="46"/>
  <c r="X283" i="46"/>
  <c r="BO283" i="46"/>
  <c r="BV283" i="46" s="1"/>
  <c r="BY283" i="46"/>
  <c r="CM283" i="46"/>
  <c r="CN283" i="46"/>
  <c r="CO283" i="46"/>
  <c r="CP283" i="46"/>
  <c r="X284" i="46"/>
  <c r="BO284" i="46"/>
  <c r="BV284" i="46" s="1"/>
  <c r="BY284" i="46"/>
  <c r="CM284" i="46"/>
  <c r="CN284" i="46"/>
  <c r="CO284" i="46"/>
  <c r="CP284" i="46"/>
  <c r="X285" i="46"/>
  <c r="BO285" i="46"/>
  <c r="BV285" i="46" s="1"/>
  <c r="BY285" i="46"/>
  <c r="CM285" i="46"/>
  <c r="CN285" i="46"/>
  <c r="CO285" i="46"/>
  <c r="CP285" i="46"/>
  <c r="X286" i="46"/>
  <c r="BO286" i="46"/>
  <c r="BV286" i="46" s="1"/>
  <c r="BY286" i="46"/>
  <c r="CM286" i="46"/>
  <c r="CN286" i="46"/>
  <c r="CO286" i="46"/>
  <c r="CP286" i="46"/>
  <c r="X287" i="46"/>
  <c r="BO287" i="46"/>
  <c r="BV287" i="46" s="1"/>
  <c r="BY287" i="46"/>
  <c r="CM287" i="46"/>
  <c r="CN287" i="46"/>
  <c r="CO287" i="46"/>
  <c r="CP287" i="46"/>
  <c r="X288" i="46"/>
  <c r="BO288" i="46"/>
  <c r="BV288" i="46" s="1"/>
  <c r="BY288" i="46"/>
  <c r="CM288" i="46"/>
  <c r="CN288" i="46"/>
  <c r="CO288" i="46"/>
  <c r="CP288" i="46"/>
  <c r="X289" i="46"/>
  <c r="BO289" i="46"/>
  <c r="BV289" i="46" s="1"/>
  <c r="BY289" i="46"/>
  <c r="CM289" i="46"/>
  <c r="CN289" i="46"/>
  <c r="CO289" i="46"/>
  <c r="CP289" i="46"/>
  <c r="X290" i="46"/>
  <c r="BO290" i="46"/>
  <c r="BV290" i="46" s="1"/>
  <c r="BY290" i="46"/>
  <c r="CM290" i="46"/>
  <c r="CN290" i="46"/>
  <c r="CO290" i="46"/>
  <c r="CP290" i="46"/>
  <c r="X291" i="46"/>
  <c r="BO291" i="46"/>
  <c r="BV291" i="46" s="1"/>
  <c r="BY291" i="46"/>
  <c r="CM291" i="46"/>
  <c r="CN291" i="46"/>
  <c r="CO291" i="46"/>
  <c r="CP291" i="46"/>
  <c r="X292" i="46"/>
  <c r="BO292" i="46"/>
  <c r="BV292" i="46" s="1"/>
  <c r="BY292" i="46"/>
  <c r="CM292" i="46"/>
  <c r="CN292" i="46"/>
  <c r="CO292" i="46"/>
  <c r="CP292" i="46"/>
  <c r="X293" i="46"/>
  <c r="BO293" i="46"/>
  <c r="BV293" i="46" s="1"/>
  <c r="BY293" i="46"/>
  <c r="CM293" i="46"/>
  <c r="CN293" i="46"/>
  <c r="CO293" i="46"/>
  <c r="CP293" i="46"/>
  <c r="X294" i="46"/>
  <c r="BO294" i="46"/>
  <c r="BV294" i="46" s="1"/>
  <c r="BY294" i="46"/>
  <c r="CM294" i="46"/>
  <c r="CN294" i="46"/>
  <c r="CO294" i="46"/>
  <c r="CP294" i="46"/>
  <c r="X295" i="46"/>
  <c r="BO295" i="46"/>
  <c r="BV295" i="46" s="1"/>
  <c r="BY295" i="46"/>
  <c r="CM295" i="46"/>
  <c r="CN295" i="46"/>
  <c r="CO295" i="46"/>
  <c r="CP295" i="46"/>
  <c r="X296" i="46"/>
  <c r="BO296" i="46"/>
  <c r="BV296" i="46" s="1"/>
  <c r="BY296" i="46"/>
  <c r="CM296" i="46"/>
  <c r="CN296" i="46"/>
  <c r="CO296" i="46"/>
  <c r="CP296" i="46"/>
  <c r="X297" i="46"/>
  <c r="BO297" i="46"/>
  <c r="BV297" i="46" s="1"/>
  <c r="BY297" i="46"/>
  <c r="CM297" i="46"/>
  <c r="CN297" i="46"/>
  <c r="CO297" i="46"/>
  <c r="CP297" i="46"/>
  <c r="X298" i="46"/>
  <c r="BO298" i="46"/>
  <c r="BV298" i="46" s="1"/>
  <c r="BY298" i="46"/>
  <c r="CM298" i="46"/>
  <c r="CN298" i="46"/>
  <c r="CO298" i="46"/>
  <c r="CP298" i="46"/>
  <c r="X299" i="46"/>
  <c r="BO299" i="46"/>
  <c r="BV299" i="46" s="1"/>
  <c r="BY299" i="46"/>
  <c r="CM299" i="46"/>
  <c r="CN299" i="46"/>
  <c r="CO299" i="46"/>
  <c r="CP299" i="46"/>
  <c r="X300" i="46"/>
  <c r="BO300" i="46"/>
  <c r="BV300" i="46" s="1"/>
  <c r="BY300" i="46"/>
  <c r="CM300" i="46"/>
  <c r="CN300" i="46"/>
  <c r="CO300" i="46"/>
  <c r="CP300" i="46"/>
  <c r="X301" i="46"/>
  <c r="BO301" i="46"/>
  <c r="BV301" i="46" s="1"/>
  <c r="BY301" i="46"/>
  <c r="CM301" i="46"/>
  <c r="CN301" i="46"/>
  <c r="CO301" i="46"/>
  <c r="CP301" i="46"/>
  <c r="X302" i="46"/>
  <c r="BO302" i="46"/>
  <c r="BV302" i="46" s="1"/>
  <c r="BY302" i="46"/>
  <c r="CM302" i="46"/>
  <c r="CN302" i="46"/>
  <c r="CO302" i="46"/>
  <c r="CP302" i="46"/>
  <c r="X303" i="46"/>
  <c r="BO303" i="46"/>
  <c r="BV303" i="46" s="1"/>
  <c r="BY303" i="46"/>
  <c r="CM303" i="46"/>
  <c r="CN303" i="46"/>
  <c r="CO303" i="46"/>
  <c r="CP303" i="46"/>
  <c r="X304" i="46"/>
  <c r="BO304" i="46"/>
  <c r="BV304" i="46" s="1"/>
  <c r="BY304" i="46"/>
  <c r="CM304" i="46"/>
  <c r="CN304" i="46"/>
  <c r="CO304" i="46"/>
  <c r="CP304" i="46"/>
  <c r="X305" i="46"/>
  <c r="BO305" i="46"/>
  <c r="BV305" i="46" s="1"/>
  <c r="BY305" i="46"/>
  <c r="CM305" i="46"/>
  <c r="CN305" i="46"/>
  <c r="CO305" i="46"/>
  <c r="CP305" i="46"/>
  <c r="X306" i="46"/>
  <c r="BO306" i="46"/>
  <c r="BV306" i="46" s="1"/>
  <c r="BY306" i="46"/>
  <c r="CM306" i="46"/>
  <c r="CN306" i="46"/>
  <c r="CO306" i="46"/>
  <c r="CP306" i="46"/>
  <c r="X307" i="46"/>
  <c r="BO307" i="46"/>
  <c r="BV307" i="46" s="1"/>
  <c r="BY307" i="46"/>
  <c r="CM307" i="46"/>
  <c r="CN307" i="46"/>
  <c r="CO307" i="46"/>
  <c r="CP307" i="46"/>
  <c r="X308" i="46"/>
  <c r="BO308" i="46"/>
  <c r="BV308" i="46" s="1"/>
  <c r="BY308" i="46"/>
  <c r="CM308" i="46"/>
  <c r="CN308" i="46"/>
  <c r="CO308" i="46"/>
  <c r="CP308" i="46"/>
  <c r="X309" i="46"/>
  <c r="BO309" i="46"/>
  <c r="BV309" i="46" s="1"/>
  <c r="BY309" i="46"/>
  <c r="CM309" i="46"/>
  <c r="CN309" i="46"/>
  <c r="CO309" i="46"/>
  <c r="CP309" i="46"/>
  <c r="X310" i="46"/>
  <c r="BO310" i="46"/>
  <c r="BY310" i="46"/>
  <c r="CM310" i="46"/>
  <c r="CN310" i="46"/>
  <c r="CO310" i="46"/>
  <c r="CP310" i="46"/>
  <c r="X311" i="46"/>
  <c r="BO311" i="46"/>
  <c r="BV311" i="46" s="1"/>
  <c r="BY311" i="46"/>
  <c r="CM311" i="46"/>
  <c r="CN311" i="46"/>
  <c r="CO311" i="46"/>
  <c r="CP311" i="46"/>
  <c r="X312" i="46"/>
  <c r="BO312" i="46"/>
  <c r="BV312" i="46" s="1"/>
  <c r="BY312" i="46"/>
  <c r="CM312" i="46"/>
  <c r="CN312" i="46"/>
  <c r="CO312" i="46"/>
  <c r="CP312" i="46"/>
  <c r="X313" i="46"/>
  <c r="BO313" i="46"/>
  <c r="BV313" i="46" s="1"/>
  <c r="BY313" i="46"/>
  <c r="CM313" i="46"/>
  <c r="CN313" i="46"/>
  <c r="CO313" i="46"/>
  <c r="CP313" i="46"/>
  <c r="X314" i="46"/>
  <c r="BO314" i="46"/>
  <c r="BY314" i="46"/>
  <c r="CM314" i="46"/>
  <c r="CN314" i="46"/>
  <c r="CO314" i="46"/>
  <c r="CP314" i="46"/>
  <c r="X315" i="46"/>
  <c r="BO315" i="46"/>
  <c r="BV315" i="46" s="1"/>
  <c r="BY315" i="46"/>
  <c r="CM315" i="46"/>
  <c r="CN315" i="46"/>
  <c r="CO315" i="46"/>
  <c r="CP315" i="46"/>
  <c r="X316" i="46"/>
  <c r="BO316" i="46"/>
  <c r="BY316" i="46"/>
  <c r="CM316" i="46"/>
  <c r="CN316" i="46"/>
  <c r="CO316" i="46"/>
  <c r="CP316" i="46"/>
  <c r="X317" i="46"/>
  <c r="BO317" i="46"/>
  <c r="BV317" i="46" s="1"/>
  <c r="BY317" i="46"/>
  <c r="CM317" i="46"/>
  <c r="CN317" i="46"/>
  <c r="CO317" i="46"/>
  <c r="CP317" i="46"/>
  <c r="X318" i="46"/>
  <c r="BO318" i="46"/>
  <c r="BY318" i="46"/>
  <c r="CM318" i="46"/>
  <c r="CN318" i="46"/>
  <c r="CO318" i="46"/>
  <c r="CP318" i="46"/>
  <c r="X319" i="46"/>
  <c r="BO319" i="46"/>
  <c r="BV319" i="46" s="1"/>
  <c r="BY319" i="46"/>
  <c r="CM319" i="46"/>
  <c r="CN319" i="46"/>
  <c r="CO319" i="46"/>
  <c r="CP319" i="46"/>
  <c r="X320" i="46"/>
  <c r="BO320" i="46"/>
  <c r="BV320" i="46" s="1"/>
  <c r="BY320" i="46"/>
  <c r="CM320" i="46"/>
  <c r="CN320" i="46"/>
  <c r="CO320" i="46"/>
  <c r="CP320" i="46"/>
  <c r="X321" i="46"/>
  <c r="BO321" i="46"/>
  <c r="BV321" i="46" s="1"/>
  <c r="BY321" i="46"/>
  <c r="CM321" i="46"/>
  <c r="CN321" i="46"/>
  <c r="CO321" i="46"/>
  <c r="CP321" i="46"/>
  <c r="X322" i="46"/>
  <c r="BO322" i="46"/>
  <c r="BV322" i="46" s="1"/>
  <c r="BY322" i="46"/>
  <c r="CM322" i="46"/>
  <c r="CN322" i="46"/>
  <c r="CO322" i="46"/>
  <c r="CP322" i="46"/>
  <c r="X323" i="46"/>
  <c r="BO323" i="46"/>
  <c r="BV323" i="46" s="1"/>
  <c r="BY323" i="46"/>
  <c r="CM323" i="46"/>
  <c r="CN323" i="46"/>
  <c r="CO323" i="46"/>
  <c r="CP323" i="46"/>
  <c r="X324" i="46"/>
  <c r="BO324" i="46"/>
  <c r="BV324" i="46" s="1"/>
  <c r="BY324" i="46"/>
  <c r="CM324" i="46"/>
  <c r="CN324" i="46"/>
  <c r="CO324" i="46"/>
  <c r="CP324" i="46"/>
  <c r="X325" i="46"/>
  <c r="BO325" i="46"/>
  <c r="BV325" i="46" s="1"/>
  <c r="BY325" i="46"/>
  <c r="CM325" i="46"/>
  <c r="CN325" i="46"/>
  <c r="CO325" i="46"/>
  <c r="CP325" i="46"/>
  <c r="X326" i="46"/>
  <c r="BO326" i="46"/>
  <c r="BY326" i="46"/>
  <c r="CM326" i="46"/>
  <c r="CN326" i="46"/>
  <c r="CO326" i="46"/>
  <c r="CP326" i="46"/>
  <c r="X327" i="46"/>
  <c r="BO327" i="46"/>
  <c r="BV327" i="46" s="1"/>
  <c r="BY327" i="46"/>
  <c r="CM327" i="46"/>
  <c r="CN327" i="46"/>
  <c r="CO327" i="46"/>
  <c r="CP327" i="46"/>
  <c r="X328" i="46"/>
  <c r="BO328" i="46"/>
  <c r="BY328" i="46"/>
  <c r="CM328" i="46"/>
  <c r="CN328" i="46"/>
  <c r="CO328" i="46"/>
  <c r="CP328" i="46"/>
  <c r="X329" i="46"/>
  <c r="BO329" i="46"/>
  <c r="BV329" i="46" s="1"/>
  <c r="BY329" i="46"/>
  <c r="CM329" i="46"/>
  <c r="CN329" i="46"/>
  <c r="CO329" i="46"/>
  <c r="CP329" i="46"/>
  <c r="X330" i="46"/>
  <c r="BO330" i="46"/>
  <c r="BY330" i="46"/>
  <c r="CM330" i="46"/>
  <c r="CN330" i="46"/>
  <c r="CO330" i="46"/>
  <c r="CP330" i="46"/>
  <c r="X331" i="46"/>
  <c r="BO331" i="46"/>
  <c r="BV331" i="46" s="1"/>
  <c r="BY331" i="46"/>
  <c r="CM331" i="46"/>
  <c r="CN331" i="46"/>
  <c r="CO331" i="46"/>
  <c r="CP331" i="46"/>
  <c r="X332" i="46"/>
  <c r="BO332" i="46"/>
  <c r="BV332" i="46" s="1"/>
  <c r="BY332" i="46"/>
  <c r="CM332" i="46"/>
  <c r="CN332" i="46"/>
  <c r="CO332" i="46"/>
  <c r="CP332" i="46"/>
  <c r="X333" i="46"/>
  <c r="BO333" i="46"/>
  <c r="BV333" i="46" s="1"/>
  <c r="BY333" i="46"/>
  <c r="CM333" i="46"/>
  <c r="CN333" i="46"/>
  <c r="CO333" i="46"/>
  <c r="CP333" i="46"/>
  <c r="X334" i="46"/>
  <c r="BO334" i="46"/>
  <c r="BY334" i="46"/>
  <c r="CM334" i="46"/>
  <c r="CN334" i="46"/>
  <c r="CO334" i="46"/>
  <c r="CP334" i="46"/>
  <c r="X335" i="46"/>
  <c r="BO335" i="46"/>
  <c r="BV335" i="46" s="1"/>
  <c r="BY335" i="46"/>
  <c r="CM335" i="46"/>
  <c r="CN335" i="46"/>
  <c r="CO335" i="46"/>
  <c r="CP335" i="46"/>
  <c r="X336" i="46"/>
  <c r="BO336" i="46"/>
  <c r="BY336" i="46"/>
  <c r="CM336" i="46"/>
  <c r="CN336" i="46"/>
  <c r="CO336" i="46"/>
  <c r="CP336" i="46"/>
  <c r="X337" i="46"/>
  <c r="BO337" i="46"/>
  <c r="BV337" i="46" s="1"/>
  <c r="BY337" i="46"/>
  <c r="CM337" i="46"/>
  <c r="CN337" i="46"/>
  <c r="CO337" i="46"/>
  <c r="CP337" i="46"/>
  <c r="X338" i="46"/>
  <c r="BO338" i="46"/>
  <c r="BY338" i="46"/>
  <c r="CM338" i="46"/>
  <c r="CN338" i="46"/>
  <c r="CO338" i="46"/>
  <c r="CP338" i="46"/>
  <c r="X339" i="46"/>
  <c r="BO339" i="46"/>
  <c r="BV339" i="46" s="1"/>
  <c r="BY339" i="46"/>
  <c r="CM339" i="46"/>
  <c r="CN339" i="46"/>
  <c r="CO339" i="46"/>
  <c r="CP339" i="46"/>
  <c r="X340" i="46"/>
  <c r="BO340" i="46"/>
  <c r="BV340" i="46" s="1"/>
  <c r="BY340" i="46"/>
  <c r="CM340" i="46"/>
  <c r="CN340" i="46"/>
  <c r="CO340" i="46"/>
  <c r="CP340" i="46"/>
  <c r="X341" i="46"/>
  <c r="BO341" i="46"/>
  <c r="BY341" i="46"/>
  <c r="CM341" i="46"/>
  <c r="CN341" i="46"/>
  <c r="CO341" i="46"/>
  <c r="CP341" i="46"/>
  <c r="X342" i="46"/>
  <c r="BO342" i="46"/>
  <c r="BV342" i="46" s="1"/>
  <c r="BY342" i="46"/>
  <c r="CM342" i="46"/>
  <c r="CN342" i="46"/>
  <c r="CO342" i="46"/>
  <c r="CP342" i="46"/>
  <c r="X343" i="46"/>
  <c r="BO343" i="46"/>
  <c r="BV343" i="46" s="1"/>
  <c r="BY343" i="46"/>
  <c r="CM343" i="46"/>
  <c r="CN343" i="46"/>
  <c r="CO343" i="46"/>
  <c r="CP343" i="46"/>
  <c r="X344" i="46"/>
  <c r="BO344" i="46"/>
  <c r="BY344" i="46"/>
  <c r="CM344" i="46"/>
  <c r="CN344" i="46"/>
  <c r="CO344" i="46"/>
  <c r="CP344" i="46"/>
  <c r="X345" i="46"/>
  <c r="BO345" i="46"/>
  <c r="BY345" i="46"/>
  <c r="CM345" i="46"/>
  <c r="CN345" i="46"/>
  <c r="CO345" i="46"/>
  <c r="CP345" i="46"/>
  <c r="X346" i="46"/>
  <c r="BO346" i="46"/>
  <c r="BY346" i="46"/>
  <c r="CM346" i="46"/>
  <c r="CN346" i="46"/>
  <c r="CO346" i="46"/>
  <c r="CP346" i="46"/>
  <c r="X347" i="46"/>
  <c r="BO347" i="46"/>
  <c r="BV347" i="46" s="1"/>
  <c r="BY347" i="46"/>
  <c r="CM347" i="46"/>
  <c r="CN347" i="46"/>
  <c r="CO347" i="46"/>
  <c r="CP347" i="46"/>
  <c r="X348" i="46"/>
  <c r="BO348" i="46"/>
  <c r="BV348" i="46" s="1"/>
  <c r="BY348" i="46"/>
  <c r="CM348" i="46"/>
  <c r="CN348" i="46"/>
  <c r="CO348" i="46"/>
  <c r="CP348" i="46"/>
  <c r="X349" i="46"/>
  <c r="BO349" i="46"/>
  <c r="BV349" i="46" s="1"/>
  <c r="BY349" i="46"/>
  <c r="CM349" i="46"/>
  <c r="CN349" i="46"/>
  <c r="CO349" i="46"/>
  <c r="CP349" i="46"/>
  <c r="X350" i="46"/>
  <c r="BO350" i="46"/>
  <c r="BY350" i="46"/>
  <c r="CM350" i="46"/>
  <c r="CN350" i="46"/>
  <c r="CO350" i="46"/>
  <c r="CP350" i="46"/>
  <c r="X351" i="46"/>
  <c r="BO351" i="46"/>
  <c r="BV351" i="46" s="1"/>
  <c r="BY351" i="46"/>
  <c r="CM351" i="46"/>
  <c r="CN351" i="46"/>
  <c r="CO351" i="46"/>
  <c r="CP351" i="46"/>
  <c r="X352" i="46"/>
  <c r="BO352" i="46"/>
  <c r="BY352" i="46"/>
  <c r="CM352" i="46"/>
  <c r="CN352" i="46"/>
  <c r="CO352" i="46"/>
  <c r="CP352" i="46"/>
  <c r="X353" i="46"/>
  <c r="BO353" i="46"/>
  <c r="BV353" i="46" s="1"/>
  <c r="BY353" i="46"/>
  <c r="CM353" i="46"/>
  <c r="CN353" i="46"/>
  <c r="CO353" i="46"/>
  <c r="CP353" i="46"/>
  <c r="X354" i="46"/>
  <c r="BO354" i="46"/>
  <c r="BY354" i="46"/>
  <c r="CM354" i="46"/>
  <c r="CN354" i="46"/>
  <c r="CO354" i="46"/>
  <c r="CP354" i="46"/>
  <c r="X355" i="46"/>
  <c r="BO355" i="46"/>
  <c r="BV355" i="46" s="1"/>
  <c r="BY355" i="46"/>
  <c r="CM355" i="46"/>
  <c r="CN355" i="46"/>
  <c r="CO355" i="46"/>
  <c r="CP355" i="46"/>
  <c r="X356" i="46"/>
  <c r="BO356" i="46"/>
  <c r="BV356" i="46" s="1"/>
  <c r="BY356" i="46"/>
  <c r="CM356" i="46"/>
  <c r="CN356" i="46"/>
  <c r="CO356" i="46"/>
  <c r="CP356" i="46"/>
  <c r="X357" i="46"/>
  <c r="BO357" i="46"/>
  <c r="BV357" i="46" s="1"/>
  <c r="BY357" i="46"/>
  <c r="CM357" i="46"/>
  <c r="CN357" i="46"/>
  <c r="CO357" i="46"/>
  <c r="CP357" i="46"/>
  <c r="X358" i="46"/>
  <c r="BO358" i="46"/>
  <c r="BY358" i="46"/>
  <c r="CM358" i="46"/>
  <c r="CN358" i="46"/>
  <c r="CO358" i="46"/>
  <c r="CP358" i="46"/>
  <c r="X359" i="46"/>
  <c r="BO359" i="46"/>
  <c r="BV359" i="46" s="1"/>
  <c r="BY359" i="46"/>
  <c r="CM359" i="46"/>
  <c r="CN359" i="46"/>
  <c r="CO359" i="46"/>
  <c r="CP359" i="46"/>
  <c r="X360" i="46"/>
  <c r="BO360" i="46"/>
  <c r="BY360" i="46"/>
  <c r="CM360" i="46"/>
  <c r="CN360" i="46"/>
  <c r="CO360" i="46"/>
  <c r="CP360" i="46"/>
  <c r="X361" i="46"/>
  <c r="BO361" i="46"/>
  <c r="BV361" i="46" s="1"/>
  <c r="BY361" i="46"/>
  <c r="CM361" i="46"/>
  <c r="CN361" i="46"/>
  <c r="CO361" i="46"/>
  <c r="CP361" i="46"/>
  <c r="X362" i="46"/>
  <c r="BO362" i="46"/>
  <c r="BV362" i="46" s="1"/>
  <c r="BY362" i="46"/>
  <c r="CM362" i="46"/>
  <c r="CN362" i="46"/>
  <c r="CO362" i="46"/>
  <c r="CP362" i="46"/>
  <c r="X363" i="46"/>
  <c r="BO363" i="46"/>
  <c r="BV363" i="46" s="1"/>
  <c r="BY363" i="46"/>
  <c r="CM363" i="46"/>
  <c r="CN363" i="46"/>
  <c r="CO363" i="46"/>
  <c r="CP363" i="46"/>
  <c r="X364" i="46"/>
  <c r="BO364" i="46"/>
  <c r="BY364" i="46"/>
  <c r="CM364" i="46"/>
  <c r="CN364" i="46"/>
  <c r="CO364" i="46"/>
  <c r="CP364" i="46"/>
  <c r="X365" i="46"/>
  <c r="BO365" i="46"/>
  <c r="BY365" i="46"/>
  <c r="CM365" i="46"/>
  <c r="CN365" i="46"/>
  <c r="CO365" i="46"/>
  <c r="CP365" i="46"/>
  <c r="X366" i="46"/>
  <c r="BO366" i="46"/>
  <c r="BY366" i="46"/>
  <c r="CM366" i="46"/>
  <c r="CN366" i="46"/>
  <c r="CO366" i="46"/>
  <c r="CP366" i="46"/>
  <c r="X367" i="46"/>
  <c r="BO367" i="46"/>
  <c r="BV367" i="46" s="1"/>
  <c r="BY367" i="46"/>
  <c r="CM367" i="46"/>
  <c r="CN367" i="46"/>
  <c r="CO367" i="46"/>
  <c r="CP367" i="46"/>
  <c r="X368" i="46"/>
  <c r="BO368" i="46"/>
  <c r="BY368" i="46"/>
  <c r="CM368" i="46"/>
  <c r="CN368" i="46"/>
  <c r="CO368" i="46"/>
  <c r="CP368" i="46"/>
  <c r="X369" i="46"/>
  <c r="BO369" i="46"/>
  <c r="BV369" i="46" s="1"/>
  <c r="BY369" i="46"/>
  <c r="CM369" i="46"/>
  <c r="CN369" i="46"/>
  <c r="CO369" i="46"/>
  <c r="CP369" i="46"/>
  <c r="X370" i="46"/>
  <c r="BO370" i="46"/>
  <c r="BV370" i="46" s="1"/>
  <c r="BY370" i="46"/>
  <c r="CM370" i="46"/>
  <c r="CN370" i="46"/>
  <c r="CO370" i="46"/>
  <c r="CP370" i="46"/>
  <c r="X371" i="46"/>
  <c r="BO371" i="46"/>
  <c r="BV371" i="46" s="1"/>
  <c r="BY371" i="46"/>
  <c r="CM371" i="46"/>
  <c r="CN371" i="46"/>
  <c r="CO371" i="46"/>
  <c r="CP371" i="46"/>
  <c r="X372" i="46"/>
  <c r="BO372" i="46"/>
  <c r="BY372" i="46"/>
  <c r="CM372" i="46"/>
  <c r="CN372" i="46"/>
  <c r="CO372" i="46"/>
  <c r="CP372" i="46"/>
  <c r="X373" i="46"/>
  <c r="BO373" i="46"/>
  <c r="BV373" i="46" s="1"/>
  <c r="BY373" i="46"/>
  <c r="CM373" i="46"/>
  <c r="CN373" i="46"/>
  <c r="CO373" i="46"/>
  <c r="CP373" i="46"/>
  <c r="X374" i="46"/>
  <c r="BO374" i="46"/>
  <c r="BV374" i="46" s="1"/>
  <c r="BY374" i="46"/>
  <c r="CM374" i="46"/>
  <c r="CN374" i="46"/>
  <c r="CO374" i="46"/>
  <c r="CP374" i="46"/>
  <c r="X375" i="46"/>
  <c r="BO375" i="46"/>
  <c r="BV375" i="46" s="1"/>
  <c r="BY375" i="46"/>
  <c r="CM375" i="46"/>
  <c r="CN375" i="46"/>
  <c r="CO375" i="46"/>
  <c r="CP375" i="46"/>
  <c r="X376" i="46"/>
  <c r="BO376" i="46"/>
  <c r="BV376" i="46" s="1"/>
  <c r="BY376" i="46"/>
  <c r="CM376" i="46"/>
  <c r="CN376" i="46"/>
  <c r="CO376" i="46"/>
  <c r="CP376" i="46"/>
  <c r="X377" i="46"/>
  <c r="BO377" i="46"/>
  <c r="BV377" i="46" s="1"/>
  <c r="BY377" i="46"/>
  <c r="CM377" i="46"/>
  <c r="CN377" i="46"/>
  <c r="CO377" i="46"/>
  <c r="CP377" i="46"/>
  <c r="X378" i="46"/>
  <c r="BO378" i="46"/>
  <c r="BV378" i="46" s="1"/>
  <c r="BY378" i="46"/>
  <c r="CM378" i="46"/>
  <c r="CN378" i="46"/>
  <c r="CO378" i="46"/>
  <c r="CP378" i="46"/>
  <c r="X379" i="46"/>
  <c r="BO379" i="46"/>
  <c r="BV379" i="46" s="1"/>
  <c r="BY379" i="46"/>
  <c r="CM379" i="46"/>
  <c r="CN379" i="46"/>
  <c r="CO379" i="46"/>
  <c r="CP379" i="46"/>
  <c r="X380" i="46"/>
  <c r="BO380" i="46"/>
  <c r="BV380" i="46" s="1"/>
  <c r="BY380" i="46"/>
  <c r="CM380" i="46"/>
  <c r="CN380" i="46"/>
  <c r="CO380" i="46"/>
  <c r="CP380" i="46"/>
  <c r="X381" i="46"/>
  <c r="BO381" i="46"/>
  <c r="BV381" i="46" s="1"/>
  <c r="BY381" i="46"/>
  <c r="CM381" i="46"/>
  <c r="CN381" i="46"/>
  <c r="CO381" i="46"/>
  <c r="CP381" i="46"/>
  <c r="X382" i="46"/>
  <c r="BO382" i="46"/>
  <c r="BY382" i="46"/>
  <c r="CM382" i="46"/>
  <c r="CN382" i="46"/>
  <c r="CO382" i="46"/>
  <c r="CP382" i="46"/>
  <c r="X383" i="46"/>
  <c r="BO383" i="46"/>
  <c r="BV383" i="46" s="1"/>
  <c r="BY383" i="46"/>
  <c r="CM383" i="46"/>
  <c r="CN383" i="46"/>
  <c r="CO383" i="46"/>
  <c r="CP383" i="46"/>
  <c r="X384" i="46"/>
  <c r="BO384" i="46"/>
  <c r="BV384" i="46" s="1"/>
  <c r="BY384" i="46"/>
  <c r="CM384" i="46"/>
  <c r="CN384" i="46"/>
  <c r="CO384" i="46"/>
  <c r="CP384" i="46"/>
  <c r="X385" i="46"/>
  <c r="BO385" i="46"/>
  <c r="BV385" i="46" s="1"/>
  <c r="BY385" i="46"/>
  <c r="CM385" i="46"/>
  <c r="CN385" i="46"/>
  <c r="CO385" i="46"/>
  <c r="CP385" i="46"/>
  <c r="X386" i="46"/>
  <c r="BO386" i="46"/>
  <c r="BV386" i="46" s="1"/>
  <c r="BY386" i="46"/>
  <c r="CM386" i="46"/>
  <c r="CN386" i="46"/>
  <c r="CO386" i="46"/>
  <c r="CP386" i="46"/>
  <c r="X387" i="46"/>
  <c r="BO387" i="46"/>
  <c r="BY387" i="46"/>
  <c r="CM387" i="46"/>
  <c r="CN387" i="46"/>
  <c r="CO387" i="46"/>
  <c r="CP387" i="46"/>
  <c r="X388" i="46"/>
  <c r="BO388" i="46"/>
  <c r="BY388" i="46"/>
  <c r="CM388" i="46"/>
  <c r="CN388" i="46"/>
  <c r="CO388" i="46"/>
  <c r="CP388" i="46"/>
  <c r="X389" i="46"/>
  <c r="BO389" i="46"/>
  <c r="BY389" i="46"/>
  <c r="CM389" i="46"/>
  <c r="CN389" i="46"/>
  <c r="CO389" i="46"/>
  <c r="CP389" i="46"/>
  <c r="X390" i="46"/>
  <c r="BO390" i="46"/>
  <c r="BY390" i="46"/>
  <c r="CM390" i="46"/>
  <c r="CN390" i="46"/>
  <c r="CO390" i="46"/>
  <c r="CP390" i="46"/>
  <c r="X391" i="46"/>
  <c r="BO391" i="46"/>
  <c r="BV391" i="46" s="1"/>
  <c r="BY391" i="46"/>
  <c r="CM391" i="46"/>
  <c r="CN391" i="46"/>
  <c r="CO391" i="46"/>
  <c r="CP391" i="46"/>
  <c r="X392" i="46"/>
  <c r="BO392" i="46"/>
  <c r="BV392" i="46" s="1"/>
  <c r="BY392" i="46"/>
  <c r="CM392" i="46"/>
  <c r="CN392" i="46"/>
  <c r="CO392" i="46"/>
  <c r="CP392" i="46"/>
  <c r="X393" i="46"/>
  <c r="BO393" i="46"/>
  <c r="BV393" i="46" s="1"/>
  <c r="BY393" i="46"/>
  <c r="CM393" i="46"/>
  <c r="CN393" i="46"/>
  <c r="CO393" i="46"/>
  <c r="CP393" i="46"/>
  <c r="X394" i="46"/>
  <c r="BO394" i="46"/>
  <c r="BV394" i="46" s="1"/>
  <c r="BY394" i="46"/>
  <c r="CM394" i="46"/>
  <c r="CN394" i="46"/>
  <c r="CO394" i="46"/>
  <c r="CP394" i="46"/>
  <c r="X395" i="46"/>
  <c r="BO395" i="46"/>
  <c r="BV395" i="46" s="1"/>
  <c r="BY395" i="46"/>
  <c r="CM395" i="46"/>
  <c r="CN395" i="46"/>
  <c r="CO395" i="46"/>
  <c r="CP395" i="46"/>
  <c r="X396" i="46"/>
  <c r="BO396" i="46"/>
  <c r="BV396" i="46" s="1"/>
  <c r="BY396" i="46"/>
  <c r="CM396" i="46"/>
  <c r="CN396" i="46"/>
  <c r="CO396" i="46"/>
  <c r="CP396" i="46"/>
  <c r="X397" i="46"/>
  <c r="BO397" i="46"/>
  <c r="BV397" i="46" s="1"/>
  <c r="BY397" i="46"/>
  <c r="CM397" i="46"/>
  <c r="CN397" i="46"/>
  <c r="CO397" i="46"/>
  <c r="CP397" i="46"/>
  <c r="X398" i="46"/>
  <c r="BO398" i="46"/>
  <c r="BV398" i="46" s="1"/>
  <c r="BY398" i="46"/>
  <c r="CM398" i="46"/>
  <c r="CN398" i="46"/>
  <c r="CO398" i="46"/>
  <c r="CP398" i="46"/>
  <c r="X399" i="46"/>
  <c r="BO399" i="46"/>
  <c r="BV399" i="46" s="1"/>
  <c r="BY399" i="46"/>
  <c r="CM399" i="46"/>
  <c r="CN399" i="46"/>
  <c r="CO399" i="46"/>
  <c r="CP399" i="46"/>
  <c r="X400" i="46"/>
  <c r="BO400" i="46"/>
  <c r="BV400" i="46" s="1"/>
  <c r="BY400" i="46"/>
  <c r="CM400" i="46"/>
  <c r="CN400" i="46"/>
  <c r="CO400" i="46"/>
  <c r="CP400" i="46"/>
  <c r="X401" i="46"/>
  <c r="BO401" i="46"/>
  <c r="BV401" i="46" s="1"/>
  <c r="BY401" i="46"/>
  <c r="CM401" i="46"/>
  <c r="CN401" i="46"/>
  <c r="CO401" i="46"/>
  <c r="CP401" i="46"/>
  <c r="X402" i="46"/>
  <c r="BO402" i="46"/>
  <c r="BV402" i="46" s="1"/>
  <c r="BY402" i="46"/>
  <c r="CM402" i="46"/>
  <c r="CN402" i="46"/>
  <c r="CO402" i="46"/>
  <c r="CP402" i="46"/>
  <c r="X403" i="46"/>
  <c r="BO403" i="46"/>
  <c r="BV403" i="46" s="1"/>
  <c r="BY403" i="46"/>
  <c r="CM403" i="46"/>
  <c r="CN403" i="46"/>
  <c r="CO403" i="46"/>
  <c r="CP403" i="46"/>
  <c r="X404" i="46"/>
  <c r="BO404" i="46"/>
  <c r="BY404" i="46"/>
  <c r="CM404" i="46"/>
  <c r="CN404" i="46"/>
  <c r="CO404" i="46"/>
  <c r="CP404" i="46"/>
  <c r="X405" i="46"/>
  <c r="BO405" i="46"/>
  <c r="BY405" i="46"/>
  <c r="CM405" i="46"/>
  <c r="CN405" i="46"/>
  <c r="CO405" i="46"/>
  <c r="CP405" i="46"/>
  <c r="X406" i="46"/>
  <c r="BO406" i="46"/>
  <c r="BY406" i="46"/>
  <c r="CM406" i="46"/>
  <c r="CN406" i="46"/>
  <c r="CO406" i="46"/>
  <c r="CP406" i="46"/>
  <c r="X407" i="46"/>
  <c r="BO407" i="46"/>
  <c r="BV407" i="46" s="1"/>
  <c r="BY407" i="46"/>
  <c r="CM407" i="46"/>
  <c r="CN407" i="46"/>
  <c r="CO407" i="46"/>
  <c r="CP407" i="46"/>
  <c r="X408" i="46"/>
  <c r="BO408" i="46"/>
  <c r="BV408" i="46" s="1"/>
  <c r="BY408" i="46"/>
  <c r="CM408" i="46"/>
  <c r="CN408" i="46"/>
  <c r="CO408" i="46"/>
  <c r="CP408" i="46"/>
  <c r="X409" i="46"/>
  <c r="BO409" i="46"/>
  <c r="BV409" i="46" s="1"/>
  <c r="BY409" i="46"/>
  <c r="CM409" i="46"/>
  <c r="CN409" i="46"/>
  <c r="CO409" i="46"/>
  <c r="CP409" i="46"/>
  <c r="X410" i="46"/>
  <c r="BO410" i="46"/>
  <c r="BV410" i="46" s="1"/>
  <c r="BY410" i="46"/>
  <c r="CM410" i="46"/>
  <c r="CN410" i="46"/>
  <c r="CO410" i="46"/>
  <c r="CP410" i="46"/>
  <c r="X411" i="46"/>
  <c r="BO411" i="46"/>
  <c r="BV411" i="46" s="1"/>
  <c r="BY411" i="46"/>
  <c r="CM411" i="46"/>
  <c r="CN411" i="46"/>
  <c r="CO411" i="46"/>
  <c r="CP411" i="46"/>
  <c r="X412" i="46"/>
  <c r="BO412" i="46"/>
  <c r="BV412" i="46" s="1"/>
  <c r="BY412" i="46"/>
  <c r="CM412" i="46"/>
  <c r="CN412" i="46"/>
  <c r="CO412" i="46"/>
  <c r="CP412" i="46"/>
  <c r="X413" i="46"/>
  <c r="BO413" i="46"/>
  <c r="BV413" i="46" s="1"/>
  <c r="BY413" i="46"/>
  <c r="CM413" i="46"/>
  <c r="CN413" i="46"/>
  <c r="CO413" i="46"/>
  <c r="CP413" i="46"/>
  <c r="X414" i="46"/>
  <c r="BO414" i="46"/>
  <c r="BV414" i="46" s="1"/>
  <c r="BY414" i="46"/>
  <c r="CM414" i="46"/>
  <c r="CN414" i="46"/>
  <c r="CO414" i="46"/>
  <c r="CP414" i="46"/>
  <c r="X415" i="46"/>
  <c r="BO415" i="46"/>
  <c r="BV415" i="46" s="1"/>
  <c r="BY415" i="46"/>
  <c r="CM415" i="46"/>
  <c r="CN415" i="46"/>
  <c r="CO415" i="46"/>
  <c r="CP415" i="46"/>
  <c r="X416" i="46"/>
  <c r="BO416" i="46"/>
  <c r="BV416" i="46" s="1"/>
  <c r="BY416" i="46"/>
  <c r="CM416" i="46"/>
  <c r="CN416" i="46"/>
  <c r="CO416" i="46"/>
  <c r="CP416" i="46"/>
  <c r="X417" i="46"/>
  <c r="BO417" i="46"/>
  <c r="BV417" i="46" s="1"/>
  <c r="BY417" i="46"/>
  <c r="CM417" i="46"/>
  <c r="CN417" i="46"/>
  <c r="CO417" i="46"/>
  <c r="CP417" i="46"/>
  <c r="X418" i="46"/>
  <c r="BO418" i="46"/>
  <c r="BV418" i="46" s="1"/>
  <c r="BY418" i="46"/>
  <c r="CM418" i="46"/>
  <c r="CN418" i="46"/>
  <c r="CO418" i="46"/>
  <c r="CP418" i="46"/>
  <c r="X419" i="46"/>
  <c r="BO419" i="46"/>
  <c r="BV419" i="46" s="1"/>
  <c r="BY419" i="46"/>
  <c r="CM419" i="46"/>
  <c r="CN419" i="46"/>
  <c r="CO419" i="46"/>
  <c r="CP419" i="46"/>
  <c r="X420" i="46"/>
  <c r="BO420" i="46"/>
  <c r="BV420" i="46" s="1"/>
  <c r="BY420" i="46"/>
  <c r="CM420" i="46"/>
  <c r="CN420" i="46"/>
  <c r="CO420" i="46"/>
  <c r="CP420" i="46"/>
  <c r="X421" i="46"/>
  <c r="BO421" i="46"/>
  <c r="BV421" i="46" s="1"/>
  <c r="BY421" i="46"/>
  <c r="CM421" i="46"/>
  <c r="CN421" i="46"/>
  <c r="CO421" i="46"/>
  <c r="CP421" i="46"/>
  <c r="X422" i="46"/>
  <c r="BO422" i="46"/>
  <c r="BV422" i="46" s="1"/>
  <c r="BY422" i="46"/>
  <c r="CM422" i="46"/>
  <c r="CN422" i="46"/>
  <c r="CO422" i="46"/>
  <c r="CP422" i="46"/>
  <c r="X423" i="46"/>
  <c r="BO423" i="46"/>
  <c r="BV423" i="46" s="1"/>
  <c r="BY423" i="46"/>
  <c r="CM423" i="46"/>
  <c r="CN423" i="46"/>
  <c r="CO423" i="46"/>
  <c r="CP423" i="46"/>
  <c r="X424" i="46"/>
  <c r="BO424" i="46"/>
  <c r="BV424" i="46" s="1"/>
  <c r="BY424" i="46"/>
  <c r="CM424" i="46"/>
  <c r="CN424" i="46"/>
  <c r="CO424" i="46"/>
  <c r="CP424" i="46"/>
  <c r="X425" i="46"/>
  <c r="BO425" i="46"/>
  <c r="BV425" i="46" s="1"/>
  <c r="BY425" i="46"/>
  <c r="CM425" i="46"/>
  <c r="CN425" i="46"/>
  <c r="CO425" i="46"/>
  <c r="CP425" i="46"/>
  <c r="X426" i="46"/>
  <c r="BO426" i="46"/>
  <c r="BV426" i="46" s="1"/>
  <c r="BY426" i="46"/>
  <c r="CM426" i="46"/>
  <c r="CN426" i="46"/>
  <c r="CO426" i="46"/>
  <c r="CP426" i="46"/>
  <c r="X427" i="46"/>
  <c r="BO427" i="46"/>
  <c r="BV427" i="46" s="1"/>
  <c r="BY427" i="46"/>
  <c r="CM427" i="46"/>
  <c r="CN427" i="46"/>
  <c r="CO427" i="46"/>
  <c r="CP427" i="46"/>
  <c r="X428" i="46"/>
  <c r="BO428" i="46"/>
  <c r="BV428" i="46" s="1"/>
  <c r="BY428" i="46"/>
  <c r="CM428" i="46"/>
  <c r="CN428" i="46"/>
  <c r="CO428" i="46"/>
  <c r="CP428" i="46"/>
  <c r="X429" i="46"/>
  <c r="BO429" i="46"/>
  <c r="BV429" i="46" s="1"/>
  <c r="BY429" i="46"/>
  <c r="CM429" i="46"/>
  <c r="CN429" i="46"/>
  <c r="CO429" i="46"/>
  <c r="CP429" i="46"/>
  <c r="X430" i="46"/>
  <c r="BO430" i="46"/>
  <c r="BV430" i="46" s="1"/>
  <c r="BY430" i="46"/>
  <c r="CM430" i="46"/>
  <c r="CN430" i="46"/>
  <c r="CO430" i="46"/>
  <c r="CP430" i="46"/>
  <c r="X431" i="46"/>
  <c r="BO431" i="46"/>
  <c r="BV431" i="46" s="1"/>
  <c r="BY431" i="46"/>
  <c r="CM431" i="46"/>
  <c r="CN431" i="46"/>
  <c r="CO431" i="46"/>
  <c r="CP431" i="46"/>
  <c r="X432" i="46"/>
  <c r="BO432" i="46"/>
  <c r="BV432" i="46" s="1"/>
  <c r="BY432" i="46"/>
  <c r="CM432" i="46"/>
  <c r="CN432" i="46"/>
  <c r="CO432" i="46"/>
  <c r="CP432" i="46"/>
  <c r="X433" i="46"/>
  <c r="BO433" i="46"/>
  <c r="BV433" i="46" s="1"/>
  <c r="BY433" i="46"/>
  <c r="CM433" i="46"/>
  <c r="CN433" i="46"/>
  <c r="CO433" i="46"/>
  <c r="CP433" i="46"/>
  <c r="X434" i="46"/>
  <c r="BO434" i="46"/>
  <c r="BV434" i="46" s="1"/>
  <c r="BY434" i="46"/>
  <c r="CM434" i="46"/>
  <c r="CN434" i="46"/>
  <c r="CO434" i="46"/>
  <c r="CP434" i="46"/>
  <c r="X435" i="46"/>
  <c r="BO435" i="46"/>
  <c r="BV435" i="46" s="1"/>
  <c r="BY435" i="46"/>
  <c r="CM435" i="46"/>
  <c r="CN435" i="46"/>
  <c r="CO435" i="46"/>
  <c r="CP435" i="46"/>
  <c r="X436" i="46"/>
  <c r="BO436" i="46"/>
  <c r="BV436" i="46" s="1"/>
  <c r="BY436" i="46"/>
  <c r="CM436" i="46"/>
  <c r="CN436" i="46"/>
  <c r="CO436" i="46"/>
  <c r="CP436" i="46"/>
  <c r="X437" i="46"/>
  <c r="BO437" i="46"/>
  <c r="BV437" i="46" s="1"/>
  <c r="BY437" i="46"/>
  <c r="CM437" i="46"/>
  <c r="CN437" i="46"/>
  <c r="CO437" i="46"/>
  <c r="CP437" i="46"/>
  <c r="X438" i="46"/>
  <c r="BO438" i="46"/>
  <c r="BV438" i="46" s="1"/>
  <c r="BY438" i="46"/>
  <c r="CM438" i="46"/>
  <c r="CN438" i="46"/>
  <c r="CO438" i="46"/>
  <c r="CP438" i="46"/>
  <c r="X439" i="46"/>
  <c r="BO439" i="46"/>
  <c r="BV439" i="46" s="1"/>
  <c r="BY439" i="46"/>
  <c r="CM439" i="46"/>
  <c r="CN439" i="46"/>
  <c r="CO439" i="46"/>
  <c r="CP439" i="46"/>
  <c r="X440" i="46"/>
  <c r="BO440" i="46"/>
  <c r="BV440" i="46" s="1"/>
  <c r="BY440" i="46"/>
  <c r="CM440" i="46"/>
  <c r="CN440" i="46"/>
  <c r="CO440" i="46"/>
  <c r="CP440" i="46"/>
  <c r="X441" i="46"/>
  <c r="BO441" i="46"/>
  <c r="BV441" i="46" s="1"/>
  <c r="BY441" i="46"/>
  <c r="CM441" i="46"/>
  <c r="CN441" i="46"/>
  <c r="CO441" i="46"/>
  <c r="CP441" i="46"/>
  <c r="X442" i="46"/>
  <c r="BO442" i="46"/>
  <c r="BV442" i="46" s="1"/>
  <c r="BY442" i="46"/>
  <c r="CM442" i="46"/>
  <c r="CN442" i="46"/>
  <c r="CO442" i="46"/>
  <c r="CP442" i="46"/>
  <c r="X443" i="46"/>
  <c r="BO443" i="46"/>
  <c r="BV443" i="46" s="1"/>
  <c r="BY443" i="46"/>
  <c r="CM443" i="46"/>
  <c r="CN443" i="46"/>
  <c r="CO443" i="46"/>
  <c r="CP443" i="46"/>
  <c r="X444" i="46"/>
  <c r="BO444" i="46"/>
  <c r="BV444" i="46" s="1"/>
  <c r="BY444" i="46"/>
  <c r="CM444" i="46"/>
  <c r="CN444" i="46"/>
  <c r="CO444" i="46"/>
  <c r="CP444" i="46"/>
  <c r="X445" i="46"/>
  <c r="BO445" i="46"/>
  <c r="BV445" i="46" s="1"/>
  <c r="BY445" i="46"/>
  <c r="CM445" i="46"/>
  <c r="CN445" i="46"/>
  <c r="CO445" i="46"/>
  <c r="CP445" i="46"/>
  <c r="X446" i="46"/>
  <c r="BO446" i="46"/>
  <c r="BV446" i="46" s="1"/>
  <c r="BY446" i="46"/>
  <c r="CM446" i="46"/>
  <c r="CN446" i="46"/>
  <c r="CO446" i="46"/>
  <c r="CP446" i="46"/>
  <c r="X447" i="46"/>
  <c r="BO447" i="46"/>
  <c r="BV447" i="46" s="1"/>
  <c r="BY447" i="46"/>
  <c r="CM447" i="46"/>
  <c r="CN447" i="46"/>
  <c r="CO447" i="46"/>
  <c r="CP447" i="46"/>
  <c r="X448" i="46"/>
  <c r="BO448" i="46"/>
  <c r="BV448" i="46" s="1"/>
  <c r="BY448" i="46"/>
  <c r="CM448" i="46"/>
  <c r="CN448" i="46"/>
  <c r="CO448" i="46"/>
  <c r="CP448" i="46"/>
  <c r="X449" i="46"/>
  <c r="BO449" i="46"/>
  <c r="BV449" i="46" s="1"/>
  <c r="BY449" i="46"/>
  <c r="CM449" i="46"/>
  <c r="CN449" i="46"/>
  <c r="CO449" i="46"/>
  <c r="CP449" i="46"/>
  <c r="X450" i="46"/>
  <c r="BO450" i="46"/>
  <c r="BV450" i="46" s="1"/>
  <c r="BY450" i="46"/>
  <c r="CM450" i="46"/>
  <c r="CN450" i="46"/>
  <c r="CO450" i="46"/>
  <c r="CP450" i="46"/>
  <c r="X451" i="46"/>
  <c r="BO451" i="46"/>
  <c r="BV451" i="46" s="1"/>
  <c r="BY451" i="46"/>
  <c r="CM451" i="46"/>
  <c r="CN451" i="46"/>
  <c r="CO451" i="46"/>
  <c r="CP451" i="46"/>
  <c r="X452" i="46"/>
  <c r="BO452" i="46"/>
  <c r="BV452" i="46" s="1"/>
  <c r="BY452" i="46"/>
  <c r="CM452" i="46"/>
  <c r="CN452" i="46"/>
  <c r="CO452" i="46"/>
  <c r="CP452" i="46"/>
  <c r="X453" i="46"/>
  <c r="BO453" i="46"/>
  <c r="BV453" i="46" s="1"/>
  <c r="BY453" i="46"/>
  <c r="CM453" i="46"/>
  <c r="CN453" i="46"/>
  <c r="CO453" i="46"/>
  <c r="CP453" i="46"/>
  <c r="X454" i="46"/>
  <c r="BO454" i="46"/>
  <c r="BV454" i="46" s="1"/>
  <c r="BY454" i="46"/>
  <c r="CM454" i="46"/>
  <c r="CN454" i="46"/>
  <c r="CO454" i="46"/>
  <c r="CP454" i="46"/>
  <c r="X455" i="46"/>
  <c r="BO455" i="46"/>
  <c r="BV455" i="46" s="1"/>
  <c r="BY455" i="46"/>
  <c r="CM455" i="46"/>
  <c r="CN455" i="46"/>
  <c r="CO455" i="46"/>
  <c r="CP455" i="46"/>
  <c r="X456" i="46"/>
  <c r="BO456" i="46"/>
  <c r="BV456" i="46" s="1"/>
  <c r="BY456" i="46"/>
  <c r="CM456" i="46"/>
  <c r="CN456" i="46"/>
  <c r="CO456" i="46"/>
  <c r="CP456" i="46"/>
  <c r="X457" i="46"/>
  <c r="BO457" i="46"/>
  <c r="BV457" i="46" s="1"/>
  <c r="BY457" i="46"/>
  <c r="CM457" i="46"/>
  <c r="CN457" i="46"/>
  <c r="CO457" i="46"/>
  <c r="CP457" i="46"/>
  <c r="X458" i="46"/>
  <c r="BO458" i="46"/>
  <c r="BV458" i="46" s="1"/>
  <c r="BY458" i="46"/>
  <c r="CM458" i="46"/>
  <c r="CN458" i="46"/>
  <c r="CO458" i="46"/>
  <c r="CP458" i="46"/>
  <c r="X459" i="46"/>
  <c r="BO459" i="46"/>
  <c r="BV459" i="46" s="1"/>
  <c r="BY459" i="46"/>
  <c r="CM459" i="46"/>
  <c r="CN459" i="46"/>
  <c r="CO459" i="46"/>
  <c r="CP459" i="46"/>
  <c r="X460" i="46"/>
  <c r="BO460" i="46"/>
  <c r="BV460" i="46" s="1"/>
  <c r="BY460" i="46"/>
  <c r="CM460" i="46"/>
  <c r="CN460" i="46"/>
  <c r="CO460" i="46"/>
  <c r="CP460" i="46"/>
  <c r="X461" i="46"/>
  <c r="BO461" i="46"/>
  <c r="BV461" i="46" s="1"/>
  <c r="BY461" i="46"/>
  <c r="CM461" i="46"/>
  <c r="CN461" i="46"/>
  <c r="CO461" i="46"/>
  <c r="CP461" i="46"/>
  <c r="X462" i="46"/>
  <c r="BO462" i="46"/>
  <c r="BV462" i="46" s="1"/>
  <c r="BY462" i="46"/>
  <c r="CM462" i="46"/>
  <c r="CN462" i="46"/>
  <c r="CO462" i="46"/>
  <c r="CP462" i="46"/>
  <c r="X463" i="46"/>
  <c r="BO463" i="46"/>
  <c r="BV463" i="46" s="1"/>
  <c r="BY463" i="46"/>
  <c r="CM463" i="46"/>
  <c r="CN463" i="46"/>
  <c r="CO463" i="46"/>
  <c r="CP463" i="46"/>
  <c r="X464" i="46"/>
  <c r="BO464" i="46"/>
  <c r="BV464" i="46" s="1"/>
  <c r="BY464" i="46"/>
  <c r="CM464" i="46"/>
  <c r="CN464" i="46"/>
  <c r="CO464" i="46"/>
  <c r="CP464" i="46"/>
  <c r="X465" i="46"/>
  <c r="BO465" i="46"/>
  <c r="BV465" i="46" s="1"/>
  <c r="BY465" i="46"/>
  <c r="CM465" i="46"/>
  <c r="CN465" i="46"/>
  <c r="CO465" i="46"/>
  <c r="CP465" i="46"/>
  <c r="X466" i="46"/>
  <c r="BO466" i="46"/>
  <c r="BV466" i="46" s="1"/>
  <c r="BY466" i="46"/>
  <c r="CM466" i="46"/>
  <c r="CN466" i="46"/>
  <c r="CO466" i="46"/>
  <c r="CP466" i="46"/>
  <c r="X467" i="46"/>
  <c r="BO467" i="46"/>
  <c r="BV467" i="46" s="1"/>
  <c r="BY467" i="46"/>
  <c r="CM467" i="46"/>
  <c r="CN467" i="46"/>
  <c r="CO467" i="46"/>
  <c r="CP467" i="46"/>
  <c r="X468" i="46"/>
  <c r="BO468" i="46"/>
  <c r="BV468" i="46" s="1"/>
  <c r="BY468" i="46"/>
  <c r="CM468" i="46"/>
  <c r="CN468" i="46"/>
  <c r="CO468" i="46"/>
  <c r="CP468" i="46"/>
  <c r="X469" i="46"/>
  <c r="BO469" i="46"/>
  <c r="BV469" i="46" s="1"/>
  <c r="BY469" i="46"/>
  <c r="CM469" i="46"/>
  <c r="CN469" i="46"/>
  <c r="CO469" i="46"/>
  <c r="CP469" i="46"/>
  <c r="X470" i="46"/>
  <c r="BO470" i="46"/>
  <c r="BY470" i="46"/>
  <c r="CM470" i="46"/>
  <c r="CN470" i="46"/>
  <c r="CO470" i="46"/>
  <c r="CP470" i="46"/>
  <c r="X471" i="46"/>
  <c r="BO471" i="46"/>
  <c r="BV471" i="46" s="1"/>
  <c r="BY471" i="46"/>
  <c r="CM471" i="46"/>
  <c r="CN471" i="46"/>
  <c r="CO471" i="46"/>
  <c r="CP471" i="46"/>
  <c r="X472" i="46"/>
  <c r="BO472" i="46"/>
  <c r="BV472" i="46" s="1"/>
  <c r="BY472" i="46"/>
  <c r="CM472" i="46"/>
  <c r="CN472" i="46"/>
  <c r="CO472" i="46"/>
  <c r="CP472" i="46"/>
  <c r="X473" i="46"/>
  <c r="BO473" i="46"/>
  <c r="BV473" i="46" s="1"/>
  <c r="BY473" i="46"/>
  <c r="CM473" i="46"/>
  <c r="CN473" i="46"/>
  <c r="CO473" i="46"/>
  <c r="CP473" i="46"/>
  <c r="X474" i="46"/>
  <c r="BO474" i="46"/>
  <c r="BV474" i="46" s="1"/>
  <c r="BY474" i="46"/>
  <c r="CM474" i="46"/>
  <c r="CN474" i="46"/>
  <c r="CO474" i="46"/>
  <c r="CP474" i="46"/>
  <c r="X475" i="46"/>
  <c r="BO475" i="46"/>
  <c r="BV475" i="46" s="1"/>
  <c r="BY475" i="46"/>
  <c r="CM475" i="46"/>
  <c r="CN475" i="46"/>
  <c r="CO475" i="46"/>
  <c r="CP475" i="46"/>
  <c r="X476" i="46"/>
  <c r="BO476" i="46"/>
  <c r="BV476" i="46" s="1"/>
  <c r="BY476" i="46"/>
  <c r="CM476" i="46"/>
  <c r="CN476" i="46"/>
  <c r="CO476" i="46"/>
  <c r="CP476" i="46"/>
  <c r="X477" i="46"/>
  <c r="BO477" i="46"/>
  <c r="BV477" i="46" s="1"/>
  <c r="BY477" i="46"/>
  <c r="CM477" i="46"/>
  <c r="CN477" i="46"/>
  <c r="CO477" i="46"/>
  <c r="CP477" i="46"/>
  <c r="X478" i="46"/>
  <c r="BO478" i="46"/>
  <c r="BV478" i="46" s="1"/>
  <c r="BY478" i="46"/>
  <c r="CM478" i="46"/>
  <c r="CN478" i="46"/>
  <c r="CO478" i="46"/>
  <c r="CP478" i="46"/>
  <c r="X479" i="46"/>
  <c r="BO479" i="46"/>
  <c r="BV479" i="46" s="1"/>
  <c r="BY479" i="46"/>
  <c r="CM479" i="46"/>
  <c r="CN479" i="46"/>
  <c r="CO479" i="46"/>
  <c r="CP479" i="46"/>
  <c r="X480" i="46"/>
  <c r="BO480" i="46"/>
  <c r="BV480" i="46" s="1"/>
  <c r="BY480" i="46"/>
  <c r="CM480" i="46"/>
  <c r="CN480" i="46"/>
  <c r="CO480" i="46"/>
  <c r="CP480" i="46"/>
  <c r="X481" i="46"/>
  <c r="BO481" i="46"/>
  <c r="BV481" i="46" s="1"/>
  <c r="BY481" i="46"/>
  <c r="CM481" i="46"/>
  <c r="CN481" i="46"/>
  <c r="CO481" i="46"/>
  <c r="CP481" i="46"/>
  <c r="X482" i="46"/>
  <c r="BO482" i="46"/>
  <c r="BV482" i="46" s="1"/>
  <c r="BY482" i="46"/>
  <c r="CM482" i="46"/>
  <c r="CN482" i="46"/>
  <c r="CO482" i="46"/>
  <c r="CP482" i="46"/>
  <c r="X483" i="46"/>
  <c r="BO483" i="46"/>
  <c r="BV483" i="46" s="1"/>
  <c r="BY483" i="46"/>
  <c r="CM483" i="46"/>
  <c r="CN483" i="46"/>
  <c r="CO483" i="46"/>
  <c r="CP483" i="46"/>
  <c r="X484" i="46"/>
  <c r="BO484" i="46"/>
  <c r="BV484" i="46" s="1"/>
  <c r="BY484" i="46"/>
  <c r="CM484" i="46"/>
  <c r="CN484" i="46"/>
  <c r="CO484" i="46"/>
  <c r="CP484" i="46"/>
  <c r="X485" i="46"/>
  <c r="BO485" i="46"/>
  <c r="BV485" i="46" s="1"/>
  <c r="BY485" i="46"/>
  <c r="CM485" i="46"/>
  <c r="CN485" i="46"/>
  <c r="CO485" i="46"/>
  <c r="CP485" i="46"/>
  <c r="X486" i="46"/>
  <c r="BO486" i="46"/>
  <c r="BV486" i="46" s="1"/>
  <c r="BY486" i="46"/>
  <c r="CM486" i="46"/>
  <c r="CN486" i="46"/>
  <c r="CO486" i="46"/>
  <c r="CP486" i="46"/>
  <c r="X487" i="46"/>
  <c r="BO487" i="46"/>
  <c r="BV487" i="46" s="1"/>
  <c r="BY487" i="46"/>
  <c r="CM487" i="46"/>
  <c r="CN487" i="46"/>
  <c r="CO487" i="46"/>
  <c r="CP487" i="46"/>
  <c r="X488" i="46"/>
  <c r="BO488" i="46"/>
  <c r="BV488" i="46" s="1"/>
  <c r="BY488" i="46"/>
  <c r="CM488" i="46"/>
  <c r="CN488" i="46"/>
  <c r="CO488" i="46"/>
  <c r="CP488" i="46"/>
  <c r="X489" i="46"/>
  <c r="BO489" i="46"/>
  <c r="BV489" i="46" s="1"/>
  <c r="BY489" i="46"/>
  <c r="CM489" i="46"/>
  <c r="CN489" i="46"/>
  <c r="CO489" i="46"/>
  <c r="CP489" i="46"/>
  <c r="X490" i="46"/>
  <c r="BO490" i="46"/>
  <c r="BV490" i="46" s="1"/>
  <c r="BY490" i="46"/>
  <c r="CM490" i="46"/>
  <c r="CN490" i="46"/>
  <c r="CO490" i="46"/>
  <c r="CP490" i="46"/>
  <c r="X491" i="46"/>
  <c r="BO491" i="46"/>
  <c r="BV491" i="46" s="1"/>
  <c r="BY491" i="46"/>
  <c r="CM491" i="46"/>
  <c r="CN491" i="46"/>
  <c r="CO491" i="46"/>
  <c r="CP491" i="46"/>
  <c r="X492" i="46"/>
  <c r="BO492" i="46"/>
  <c r="BV492" i="46" s="1"/>
  <c r="BY492" i="46"/>
  <c r="CM492" i="46"/>
  <c r="CN492" i="46"/>
  <c r="CO492" i="46"/>
  <c r="CP492" i="46"/>
  <c r="X493" i="46"/>
  <c r="BO493" i="46"/>
  <c r="BV493" i="46" s="1"/>
  <c r="BY493" i="46"/>
  <c r="CM493" i="46"/>
  <c r="CN493" i="46"/>
  <c r="CO493" i="46"/>
  <c r="CP493" i="46"/>
  <c r="X494" i="46"/>
  <c r="BO494" i="46"/>
  <c r="BV494" i="46" s="1"/>
  <c r="BY494" i="46"/>
  <c r="CM494" i="46"/>
  <c r="CN494" i="46"/>
  <c r="CO494" i="46"/>
  <c r="CP494" i="46"/>
  <c r="X495" i="46"/>
  <c r="BO495" i="46"/>
  <c r="BV495" i="46" s="1"/>
  <c r="BY495" i="46"/>
  <c r="CM495" i="46"/>
  <c r="CN495" i="46"/>
  <c r="CO495" i="46"/>
  <c r="CP495" i="46"/>
  <c r="X496" i="46"/>
  <c r="BO496" i="46"/>
  <c r="BV496" i="46" s="1"/>
  <c r="BY496" i="46"/>
  <c r="CM496" i="46"/>
  <c r="CN496" i="46"/>
  <c r="CO496" i="46"/>
  <c r="CP496" i="46"/>
  <c r="X497" i="46"/>
  <c r="BO497" i="46"/>
  <c r="BV497" i="46" s="1"/>
  <c r="BY497" i="46"/>
  <c r="CM497" i="46"/>
  <c r="CN497" i="46"/>
  <c r="CO497" i="46"/>
  <c r="CP497" i="46"/>
  <c r="X498" i="46"/>
  <c r="BO498" i="46"/>
  <c r="BY498" i="46"/>
  <c r="CM498" i="46"/>
  <c r="CN498" i="46"/>
  <c r="CO498" i="46"/>
  <c r="CP498" i="46"/>
  <c r="X499" i="46"/>
  <c r="BO499" i="46"/>
  <c r="BV499" i="46" s="1"/>
  <c r="BY499" i="46"/>
  <c r="CM499" i="46"/>
  <c r="CN499" i="46"/>
  <c r="CO499" i="46"/>
  <c r="CP499" i="46"/>
  <c r="X500" i="46"/>
  <c r="BO500" i="46"/>
  <c r="BV500" i="46" s="1"/>
  <c r="BY500" i="46"/>
  <c r="CM500" i="46"/>
  <c r="CN500" i="46"/>
  <c r="CO500" i="46"/>
  <c r="CP500" i="46"/>
  <c r="X501" i="46"/>
  <c r="BO501" i="46"/>
  <c r="BV501" i="46" s="1"/>
  <c r="BY501" i="46"/>
  <c r="CM501" i="46"/>
  <c r="CN501" i="46"/>
  <c r="CO501" i="46"/>
  <c r="CP501" i="46"/>
  <c r="X502" i="46"/>
  <c r="BO502" i="46"/>
  <c r="BV502" i="46" s="1"/>
  <c r="BY502" i="46"/>
  <c r="CM502" i="46"/>
  <c r="CN502" i="46"/>
  <c r="CO502" i="46"/>
  <c r="CP502" i="46"/>
  <c r="X503" i="46"/>
  <c r="BO503" i="46"/>
  <c r="BV503" i="46" s="1"/>
  <c r="BY503" i="46"/>
  <c r="CM503" i="46"/>
  <c r="CN503" i="46"/>
  <c r="CO503" i="46"/>
  <c r="CP503" i="46"/>
  <c r="X504" i="46"/>
  <c r="BO504" i="46"/>
  <c r="BV504" i="46" s="1"/>
  <c r="BY504" i="46"/>
  <c r="CM504" i="46"/>
  <c r="CN504" i="46"/>
  <c r="CO504" i="46"/>
  <c r="CP504" i="46"/>
  <c r="X505" i="46"/>
  <c r="BO505" i="46"/>
  <c r="BV505" i="46" s="1"/>
  <c r="BY505" i="46"/>
  <c r="CM505" i="46"/>
  <c r="CN505" i="46"/>
  <c r="CO505" i="46"/>
  <c r="CP505" i="46"/>
  <c r="X506" i="46"/>
  <c r="BO506" i="46"/>
  <c r="BV506" i="46" s="1"/>
  <c r="BY506" i="46"/>
  <c r="CM506" i="46"/>
  <c r="CN506" i="46"/>
  <c r="CO506" i="46"/>
  <c r="CP506" i="46"/>
  <c r="X507" i="46"/>
  <c r="BO507" i="46"/>
  <c r="BV507" i="46" s="1"/>
  <c r="BY507" i="46"/>
  <c r="CM507" i="46"/>
  <c r="CN507" i="46"/>
  <c r="CO507" i="46"/>
  <c r="CP507" i="46"/>
  <c r="X508" i="46"/>
  <c r="BO508" i="46"/>
  <c r="BY508" i="46"/>
  <c r="CM508" i="46"/>
  <c r="CN508" i="46"/>
  <c r="CO508" i="46"/>
  <c r="CP508" i="46"/>
  <c r="X509" i="46"/>
  <c r="BO509" i="46"/>
  <c r="BV509" i="46" s="1"/>
  <c r="BY509" i="46"/>
  <c r="CM509" i="46"/>
  <c r="CN509" i="46"/>
  <c r="CO509" i="46"/>
  <c r="CP509" i="46"/>
  <c r="X510" i="46"/>
  <c r="BO510" i="46"/>
  <c r="BY510" i="46"/>
  <c r="CM510" i="46"/>
  <c r="CN510" i="46"/>
  <c r="CO510" i="46"/>
  <c r="CP510" i="46"/>
  <c r="X511" i="46"/>
  <c r="BO511" i="46"/>
  <c r="BV511" i="46" s="1"/>
  <c r="BY511" i="46"/>
  <c r="CM511" i="46"/>
  <c r="CN511" i="46"/>
  <c r="CO511" i="46"/>
  <c r="CP511" i="46"/>
  <c r="X512" i="46"/>
  <c r="BO512" i="46"/>
  <c r="BY512" i="46"/>
  <c r="CM512" i="46"/>
  <c r="CN512" i="46"/>
  <c r="CO512" i="46"/>
  <c r="CP512" i="46"/>
  <c r="X513" i="46"/>
  <c r="BO513" i="46"/>
  <c r="BV513" i="46" s="1"/>
  <c r="BY513" i="46"/>
  <c r="CM513" i="46"/>
  <c r="CN513" i="46"/>
  <c r="CO513" i="46"/>
  <c r="CP513" i="46"/>
  <c r="X514" i="46"/>
  <c r="BO514" i="46"/>
  <c r="BY514" i="46"/>
  <c r="CM514" i="46"/>
  <c r="CN514" i="46"/>
  <c r="CO514" i="46"/>
  <c r="CP514" i="46"/>
  <c r="X515" i="46"/>
  <c r="BO515" i="46"/>
  <c r="BV515" i="46" s="1"/>
  <c r="BY515" i="46"/>
  <c r="CM515" i="46"/>
  <c r="CN515" i="46"/>
  <c r="CO515" i="46"/>
  <c r="CP515" i="46"/>
  <c r="X516" i="46"/>
  <c r="BO516" i="46"/>
  <c r="BY516" i="46"/>
  <c r="CM516" i="46"/>
  <c r="CN516" i="46"/>
  <c r="CO516" i="46"/>
  <c r="CP516" i="46"/>
  <c r="X517" i="46"/>
  <c r="BO517" i="46"/>
  <c r="BV517" i="46" s="1"/>
  <c r="BY517" i="46"/>
  <c r="CM517" i="46"/>
  <c r="CN517" i="46"/>
  <c r="CO517" i="46"/>
  <c r="CP517" i="46"/>
  <c r="X518" i="46"/>
  <c r="BO518" i="46"/>
  <c r="BY518" i="46"/>
  <c r="CM518" i="46"/>
  <c r="CN518" i="46"/>
  <c r="CO518" i="46"/>
  <c r="CP518" i="46"/>
  <c r="X519" i="46"/>
  <c r="BO519" i="46"/>
  <c r="BV519" i="46" s="1"/>
  <c r="BY519" i="46"/>
  <c r="CM519" i="46"/>
  <c r="CN519" i="46"/>
  <c r="CO519" i="46"/>
  <c r="CP519" i="46"/>
  <c r="X520" i="46"/>
  <c r="BO520" i="46"/>
  <c r="BY520" i="46"/>
  <c r="CM520" i="46"/>
  <c r="CN520" i="46"/>
  <c r="CO520" i="46"/>
  <c r="CP520" i="46"/>
  <c r="X521" i="46"/>
  <c r="BO521" i="46"/>
  <c r="BV521" i="46" s="1"/>
  <c r="BY521" i="46"/>
  <c r="CM521" i="46"/>
  <c r="CN521" i="46"/>
  <c r="CO521" i="46"/>
  <c r="CP521" i="46"/>
  <c r="X522" i="46"/>
  <c r="BO522" i="46"/>
  <c r="BY522" i="46"/>
  <c r="CM522" i="46"/>
  <c r="CN522" i="46"/>
  <c r="CO522" i="46"/>
  <c r="CP522" i="46"/>
  <c r="X523" i="46"/>
  <c r="BO523" i="46"/>
  <c r="BV523" i="46" s="1"/>
  <c r="BY523" i="46"/>
  <c r="CM523" i="46"/>
  <c r="CN523" i="46"/>
  <c r="CO523" i="46"/>
  <c r="CP523" i="46"/>
  <c r="X524" i="46"/>
  <c r="BO524" i="46"/>
  <c r="BY524" i="46"/>
  <c r="CM524" i="46"/>
  <c r="CN524" i="46"/>
  <c r="CO524" i="46"/>
  <c r="CP524" i="46"/>
  <c r="X525" i="46"/>
  <c r="BO525" i="46"/>
  <c r="BV525" i="46" s="1"/>
  <c r="BY525" i="46"/>
  <c r="CM525" i="46"/>
  <c r="CN525" i="46"/>
  <c r="CO525" i="46"/>
  <c r="CP525" i="46"/>
  <c r="X526" i="46"/>
  <c r="BO526" i="46"/>
  <c r="BY526" i="46"/>
  <c r="CM526" i="46"/>
  <c r="CN526" i="46"/>
  <c r="CO526" i="46"/>
  <c r="CP526" i="46"/>
  <c r="X527" i="46"/>
  <c r="BO527" i="46"/>
  <c r="BV527" i="46" s="1"/>
  <c r="BY527" i="46"/>
  <c r="CM527" i="46"/>
  <c r="CN527" i="46"/>
  <c r="CO527" i="46"/>
  <c r="CP527" i="46"/>
  <c r="X528" i="46"/>
  <c r="BO528" i="46"/>
  <c r="BY528" i="46"/>
  <c r="CM528" i="46"/>
  <c r="CN528" i="46"/>
  <c r="CO528" i="46"/>
  <c r="CP528" i="46"/>
  <c r="X529" i="46"/>
  <c r="BO529" i="46"/>
  <c r="BV529" i="46" s="1"/>
  <c r="BY529" i="46"/>
  <c r="CM529" i="46"/>
  <c r="CN529" i="46"/>
  <c r="CO529" i="46"/>
  <c r="CP529" i="46"/>
  <c r="X530" i="46"/>
  <c r="BO530" i="46"/>
  <c r="BV530" i="46" s="1"/>
  <c r="BY530" i="46"/>
  <c r="CM530" i="46"/>
  <c r="CN530" i="46"/>
  <c r="CO530" i="46"/>
  <c r="CP530" i="46"/>
  <c r="X531" i="46"/>
  <c r="BO531" i="46"/>
  <c r="BV531" i="46" s="1"/>
  <c r="BY531" i="46"/>
  <c r="CM531" i="46"/>
  <c r="CN531" i="46"/>
  <c r="CO531" i="46"/>
  <c r="CP531" i="46"/>
  <c r="X532" i="46"/>
  <c r="BO532" i="46"/>
  <c r="BY532" i="46"/>
  <c r="CM532" i="46"/>
  <c r="CN532" i="46"/>
  <c r="CO532" i="46"/>
  <c r="CP532" i="46"/>
  <c r="X533" i="46"/>
  <c r="BO533" i="46"/>
  <c r="BV533" i="46" s="1"/>
  <c r="BY533" i="46"/>
  <c r="CM533" i="46"/>
  <c r="CN533" i="46"/>
  <c r="CO533" i="46"/>
  <c r="CP533" i="46"/>
  <c r="X534" i="46"/>
  <c r="BO534" i="46"/>
  <c r="BY534" i="46"/>
  <c r="CM534" i="46"/>
  <c r="CN534" i="46"/>
  <c r="CO534" i="46"/>
  <c r="CP534" i="46"/>
  <c r="X535" i="46"/>
  <c r="BO535" i="46"/>
  <c r="BV535" i="46" s="1"/>
  <c r="BY535" i="46"/>
  <c r="CM535" i="46"/>
  <c r="CN535" i="46"/>
  <c r="CO535" i="46"/>
  <c r="CP535" i="46"/>
  <c r="X536" i="46"/>
  <c r="BO536" i="46"/>
  <c r="BY536" i="46"/>
  <c r="CM536" i="46"/>
  <c r="CN536" i="46"/>
  <c r="CO536" i="46"/>
  <c r="CP536" i="46"/>
  <c r="X537" i="46"/>
  <c r="BO537" i="46"/>
  <c r="BY537" i="46"/>
  <c r="CM537" i="46"/>
  <c r="CN537" i="46"/>
  <c r="CO537" i="46"/>
  <c r="CP537" i="46"/>
  <c r="X538" i="46"/>
  <c r="BO538" i="46"/>
  <c r="BY538" i="46"/>
  <c r="CM538" i="46"/>
  <c r="CN538" i="46"/>
  <c r="CO538" i="46"/>
  <c r="CP538" i="46"/>
  <c r="X539" i="46"/>
  <c r="BO539" i="46"/>
  <c r="BV539" i="46" s="1"/>
  <c r="BY539" i="46"/>
  <c r="CM539" i="46"/>
  <c r="CN539" i="46"/>
  <c r="CO539" i="46"/>
  <c r="CP539" i="46"/>
  <c r="X540" i="46"/>
  <c r="BO540" i="46"/>
  <c r="BY540" i="46"/>
  <c r="CM540" i="46"/>
  <c r="CN540" i="46"/>
  <c r="CO540" i="46"/>
  <c r="CP540" i="46"/>
  <c r="X541" i="46"/>
  <c r="BO541" i="46"/>
  <c r="BV541" i="46" s="1"/>
  <c r="BY541" i="46"/>
  <c r="CM541" i="46"/>
  <c r="CN541" i="46"/>
  <c r="CO541" i="46"/>
  <c r="CP541" i="46"/>
  <c r="X542" i="46"/>
  <c r="BO542" i="46"/>
  <c r="BY542" i="46"/>
  <c r="CM542" i="46"/>
  <c r="CN542" i="46"/>
  <c r="CO542" i="46"/>
  <c r="CP542" i="46"/>
  <c r="X543" i="46"/>
  <c r="BO543" i="46"/>
  <c r="BV543" i="46" s="1"/>
  <c r="BY543" i="46"/>
  <c r="CM543" i="46"/>
  <c r="CN543" i="46"/>
  <c r="CO543" i="46"/>
  <c r="CP543" i="46"/>
  <c r="X544" i="46"/>
  <c r="BO544" i="46"/>
  <c r="BV544" i="46" s="1"/>
  <c r="BY544" i="46"/>
  <c r="CM544" i="46"/>
  <c r="CN544" i="46"/>
  <c r="CO544" i="46"/>
  <c r="CP544" i="46"/>
  <c r="X545" i="46"/>
  <c r="BO545" i="46"/>
  <c r="BV545" i="46" s="1"/>
  <c r="BY545" i="46"/>
  <c r="CM545" i="46"/>
  <c r="CN545" i="46"/>
  <c r="CO545" i="46"/>
  <c r="CP545" i="46"/>
  <c r="X546" i="46"/>
  <c r="BO546" i="46"/>
  <c r="BY546" i="46"/>
  <c r="CM546" i="46"/>
  <c r="CN546" i="46"/>
  <c r="CO546" i="46"/>
  <c r="CP546" i="46"/>
  <c r="X547" i="46"/>
  <c r="BO547" i="46"/>
  <c r="BV547" i="46" s="1"/>
  <c r="BY547" i="46"/>
  <c r="CM547" i="46"/>
  <c r="CN547" i="46"/>
  <c r="CO547" i="46"/>
  <c r="CP547" i="46"/>
  <c r="X548" i="46"/>
  <c r="BO548" i="46"/>
  <c r="BY548" i="46"/>
  <c r="CM548" i="46"/>
  <c r="CN548" i="46"/>
  <c r="CO548" i="46"/>
  <c r="CP548" i="46"/>
  <c r="X549" i="46"/>
  <c r="BO549" i="46"/>
  <c r="BV549" i="46" s="1"/>
  <c r="BY549" i="46"/>
  <c r="CM549" i="46"/>
  <c r="CN549" i="46"/>
  <c r="CO549" i="46"/>
  <c r="CP549" i="46"/>
  <c r="X550" i="46"/>
  <c r="BO550" i="46"/>
  <c r="BY550" i="46"/>
  <c r="CM550" i="46"/>
  <c r="CN550" i="46"/>
  <c r="CO550" i="46"/>
  <c r="CP550" i="46"/>
  <c r="X551" i="46"/>
  <c r="BO551" i="46"/>
  <c r="BV551" i="46" s="1"/>
  <c r="BY551" i="46"/>
  <c r="CM551" i="46"/>
  <c r="CN551" i="46"/>
  <c r="CO551" i="46"/>
  <c r="CP551" i="46"/>
  <c r="X552" i="46"/>
  <c r="BO552" i="46"/>
  <c r="BY552" i="46"/>
  <c r="CM552" i="46"/>
  <c r="CN552" i="46"/>
  <c r="CO552" i="46"/>
  <c r="CP552" i="46"/>
  <c r="X553" i="46"/>
  <c r="BO553" i="46"/>
  <c r="BV553" i="46" s="1"/>
  <c r="BY553" i="46"/>
  <c r="CM553" i="46"/>
  <c r="CN553" i="46"/>
  <c r="CO553" i="46"/>
  <c r="CP553" i="46"/>
  <c r="X554" i="46"/>
  <c r="BO554" i="46"/>
  <c r="BV554" i="46" s="1"/>
  <c r="BY554" i="46"/>
  <c r="CM554" i="46"/>
  <c r="CN554" i="46"/>
  <c r="CO554" i="46"/>
  <c r="CP554" i="46"/>
  <c r="X555" i="46"/>
  <c r="BO555" i="46"/>
  <c r="BV555" i="46" s="1"/>
  <c r="BY555" i="46"/>
  <c r="CM555" i="46"/>
  <c r="CN555" i="46"/>
  <c r="CO555" i="46"/>
  <c r="CP555" i="46"/>
  <c r="X556" i="46"/>
  <c r="BO556" i="46"/>
  <c r="BV556" i="46" s="1"/>
  <c r="BY556" i="46"/>
  <c r="CM556" i="46"/>
  <c r="CN556" i="46"/>
  <c r="CO556" i="46"/>
  <c r="CP556" i="46"/>
  <c r="X557" i="46"/>
  <c r="BO557" i="46"/>
  <c r="BV557" i="46" s="1"/>
  <c r="BY557" i="46"/>
  <c r="CM557" i="46"/>
  <c r="CN557" i="46"/>
  <c r="CO557" i="46"/>
  <c r="CP557" i="46"/>
  <c r="X558" i="46"/>
  <c r="BO558" i="46"/>
  <c r="BV558" i="46" s="1"/>
  <c r="BY558" i="46"/>
  <c r="CM558" i="46"/>
  <c r="CN558" i="46"/>
  <c r="CO558" i="46"/>
  <c r="CP558" i="46"/>
  <c r="X559" i="46"/>
  <c r="BO559" i="46"/>
  <c r="BV559" i="46" s="1"/>
  <c r="BY559" i="46"/>
  <c r="CM559" i="46"/>
  <c r="CN559" i="46"/>
  <c r="CO559" i="46"/>
  <c r="CP559" i="46"/>
  <c r="X560" i="46"/>
  <c r="BO560" i="46"/>
  <c r="BV560" i="46" s="1"/>
  <c r="BY560" i="46"/>
  <c r="CM560" i="46"/>
  <c r="CN560" i="46"/>
  <c r="CO560" i="46"/>
  <c r="CP560" i="46"/>
  <c r="X561" i="46"/>
  <c r="BO561" i="46"/>
  <c r="BV561" i="46" s="1"/>
  <c r="BY561" i="46"/>
  <c r="CM561" i="46"/>
  <c r="CN561" i="46"/>
  <c r="CO561" i="46"/>
  <c r="CP561" i="46"/>
  <c r="X562" i="46"/>
  <c r="BO562" i="46"/>
  <c r="BV562" i="46" s="1"/>
  <c r="BY562" i="46"/>
  <c r="CM562" i="46"/>
  <c r="CN562" i="46"/>
  <c r="CO562" i="46"/>
  <c r="CP562" i="46"/>
  <c r="X563" i="46"/>
  <c r="BO563" i="46"/>
  <c r="BV563" i="46" s="1"/>
  <c r="BY563" i="46"/>
  <c r="CM563" i="46"/>
  <c r="CN563" i="46"/>
  <c r="CO563" i="46"/>
  <c r="CP563" i="46"/>
  <c r="X564" i="46"/>
  <c r="BO564" i="46"/>
  <c r="BV564" i="46" s="1"/>
  <c r="BY564" i="46"/>
  <c r="CM564" i="46"/>
  <c r="CN564" i="46"/>
  <c r="CO564" i="46"/>
  <c r="CP564" i="46"/>
  <c r="X565" i="46"/>
  <c r="BO565" i="46"/>
  <c r="BV565" i="46" s="1"/>
  <c r="BY565" i="46"/>
  <c r="CM565" i="46"/>
  <c r="CN565" i="46"/>
  <c r="CO565" i="46"/>
  <c r="CP565" i="46"/>
  <c r="X566" i="46"/>
  <c r="BO566" i="46"/>
  <c r="BV566" i="46" s="1"/>
  <c r="BY566" i="46"/>
  <c r="CM566" i="46"/>
  <c r="CN566" i="46"/>
  <c r="CO566" i="46"/>
  <c r="CP566" i="46"/>
  <c r="X567" i="46"/>
  <c r="BO567" i="46"/>
  <c r="BV567" i="46" s="1"/>
  <c r="BY567" i="46"/>
  <c r="CM567" i="46"/>
  <c r="CN567" i="46"/>
  <c r="CO567" i="46"/>
  <c r="CP567" i="46"/>
  <c r="X568" i="46"/>
  <c r="BO568" i="46"/>
  <c r="BV568" i="46" s="1"/>
  <c r="BY568" i="46"/>
  <c r="CM568" i="46"/>
  <c r="CN568" i="46"/>
  <c r="CO568" i="46"/>
  <c r="CP568" i="46"/>
  <c r="X569" i="46"/>
  <c r="BO569" i="46"/>
  <c r="BV569" i="46" s="1"/>
  <c r="BY569" i="46"/>
  <c r="CM569" i="46"/>
  <c r="CN569" i="46"/>
  <c r="CO569" i="46"/>
  <c r="CP569" i="46"/>
  <c r="X570" i="46"/>
  <c r="BO570" i="46"/>
  <c r="BV570" i="46" s="1"/>
  <c r="BY570" i="46"/>
  <c r="CM570" i="46"/>
  <c r="CN570" i="46"/>
  <c r="CO570" i="46"/>
  <c r="CP570" i="46"/>
  <c r="X571" i="46"/>
  <c r="BO571" i="46"/>
  <c r="BV571" i="46" s="1"/>
  <c r="BY571" i="46"/>
  <c r="CM571" i="46"/>
  <c r="CN571" i="46"/>
  <c r="CO571" i="46"/>
  <c r="CP571" i="46"/>
  <c r="X572" i="46"/>
  <c r="BO572" i="46"/>
  <c r="BV572" i="46" s="1"/>
  <c r="BY572" i="46"/>
  <c r="CM572" i="46"/>
  <c r="CN572" i="46"/>
  <c r="CO572" i="46"/>
  <c r="CP572" i="46"/>
  <c r="X573" i="46"/>
  <c r="BO573" i="46"/>
  <c r="BV573" i="46" s="1"/>
  <c r="BY573" i="46"/>
  <c r="CM573" i="46"/>
  <c r="CN573" i="46"/>
  <c r="CO573" i="46"/>
  <c r="CP573" i="46"/>
  <c r="X574" i="46"/>
  <c r="BO574" i="46"/>
  <c r="BV574" i="46" s="1"/>
  <c r="BY574" i="46"/>
  <c r="CM574" i="46"/>
  <c r="CN574" i="46"/>
  <c r="CO574" i="46"/>
  <c r="CP574" i="46"/>
  <c r="X575" i="46"/>
  <c r="BO575" i="46"/>
  <c r="BV575" i="46" s="1"/>
  <c r="BY575" i="46"/>
  <c r="CM575" i="46"/>
  <c r="CN575" i="46"/>
  <c r="CO575" i="46"/>
  <c r="CP575" i="46"/>
  <c r="X576" i="46"/>
  <c r="BO576" i="46"/>
  <c r="BV576" i="46" s="1"/>
  <c r="BY576" i="46"/>
  <c r="CM576" i="46"/>
  <c r="CN576" i="46"/>
  <c r="CO576" i="46"/>
  <c r="CP576" i="46"/>
  <c r="X577" i="46"/>
  <c r="BO577" i="46"/>
  <c r="BV577" i="46" s="1"/>
  <c r="BY577" i="46"/>
  <c r="CM577" i="46"/>
  <c r="CN577" i="46"/>
  <c r="CO577" i="46"/>
  <c r="CP577" i="46"/>
  <c r="X578" i="46"/>
  <c r="BO578" i="46"/>
  <c r="BV578" i="46" s="1"/>
  <c r="BY578" i="46"/>
  <c r="CM578" i="46"/>
  <c r="CN578" i="46"/>
  <c r="CO578" i="46"/>
  <c r="CP578" i="46"/>
  <c r="X579" i="46"/>
  <c r="BO579" i="46"/>
  <c r="BV579" i="46" s="1"/>
  <c r="BY579" i="46"/>
  <c r="CM579" i="46"/>
  <c r="CN579" i="46"/>
  <c r="CO579" i="46"/>
  <c r="CP579" i="46"/>
  <c r="X580" i="46"/>
  <c r="BO580" i="46"/>
  <c r="BV580" i="46" s="1"/>
  <c r="BY580" i="46"/>
  <c r="CM580" i="46"/>
  <c r="CN580" i="46"/>
  <c r="CO580" i="46"/>
  <c r="CP580" i="46"/>
  <c r="X581" i="46"/>
  <c r="BO581" i="46"/>
  <c r="BV581" i="46" s="1"/>
  <c r="BY581" i="46"/>
  <c r="CM581" i="46"/>
  <c r="CN581" i="46"/>
  <c r="CO581" i="46"/>
  <c r="CP581" i="46"/>
  <c r="X582" i="46"/>
  <c r="BO582" i="46"/>
  <c r="BV582" i="46" s="1"/>
  <c r="BY582" i="46"/>
  <c r="CM582" i="46"/>
  <c r="CN582" i="46"/>
  <c r="CO582" i="46"/>
  <c r="CP582" i="46"/>
  <c r="X583" i="46"/>
  <c r="BO583" i="46"/>
  <c r="BV583" i="46" s="1"/>
  <c r="BY583" i="46"/>
  <c r="CM583" i="46"/>
  <c r="CN583" i="46"/>
  <c r="CO583" i="46"/>
  <c r="CP583" i="46"/>
  <c r="X584" i="46"/>
  <c r="BO584" i="46"/>
  <c r="BV584" i="46" s="1"/>
  <c r="BY584" i="46"/>
  <c r="CM584" i="46"/>
  <c r="CN584" i="46"/>
  <c r="CO584" i="46"/>
  <c r="CP584" i="46"/>
  <c r="X585" i="46"/>
  <c r="BO585" i="46"/>
  <c r="BV585" i="46" s="1"/>
  <c r="BY585" i="46"/>
  <c r="CM585" i="46"/>
  <c r="CN585" i="46"/>
  <c r="CO585" i="46"/>
  <c r="CP585" i="46"/>
  <c r="X586" i="46"/>
  <c r="BO586" i="46"/>
  <c r="BV586" i="46" s="1"/>
  <c r="BY586" i="46"/>
  <c r="CM586" i="46"/>
  <c r="CN586" i="46"/>
  <c r="CO586" i="46"/>
  <c r="CP586" i="46"/>
  <c r="X587" i="46"/>
  <c r="BO587" i="46"/>
  <c r="BV587" i="46" s="1"/>
  <c r="BY587" i="46"/>
  <c r="CM587" i="46"/>
  <c r="CN587" i="46"/>
  <c r="CO587" i="46"/>
  <c r="CP587" i="46"/>
  <c r="X588" i="46"/>
  <c r="BO588" i="46"/>
  <c r="BV588" i="46" s="1"/>
  <c r="BY588" i="46"/>
  <c r="CM588" i="46"/>
  <c r="CN588" i="46"/>
  <c r="CO588" i="46"/>
  <c r="CP588" i="46"/>
  <c r="X589" i="46"/>
  <c r="BO589" i="46"/>
  <c r="BV589" i="46" s="1"/>
  <c r="BY589" i="46"/>
  <c r="CM589" i="46"/>
  <c r="CN589" i="46"/>
  <c r="CO589" i="46"/>
  <c r="CP589" i="46"/>
  <c r="X590" i="46"/>
  <c r="BO590" i="46"/>
  <c r="BV590" i="46" s="1"/>
  <c r="BY590" i="46"/>
  <c r="CM590" i="46"/>
  <c r="CN590" i="46"/>
  <c r="CO590" i="46"/>
  <c r="CP590" i="46"/>
  <c r="X591" i="46"/>
  <c r="BO591" i="46"/>
  <c r="BV591" i="46" s="1"/>
  <c r="BY591" i="46"/>
  <c r="CM591" i="46"/>
  <c r="CN591" i="46"/>
  <c r="CO591" i="46"/>
  <c r="CP591" i="46"/>
  <c r="X592" i="46"/>
  <c r="BO592" i="46"/>
  <c r="BY592" i="46"/>
  <c r="CM592" i="46"/>
  <c r="CN592" i="46"/>
  <c r="CO592" i="46"/>
  <c r="CP592" i="46"/>
  <c r="X593" i="46"/>
  <c r="BO593" i="46"/>
  <c r="BV593" i="46" s="1"/>
  <c r="BY593" i="46"/>
  <c r="CM593" i="46"/>
  <c r="CN593" i="46"/>
  <c r="CO593" i="46"/>
  <c r="CP593" i="46"/>
  <c r="X594" i="46"/>
  <c r="BO594" i="46"/>
  <c r="BV594" i="46" s="1"/>
  <c r="BY594" i="46"/>
  <c r="CM594" i="46"/>
  <c r="CN594" i="46"/>
  <c r="CO594" i="46"/>
  <c r="CP594" i="46"/>
  <c r="X595" i="46"/>
  <c r="BO595" i="46"/>
  <c r="BV595" i="46" s="1"/>
  <c r="BY595" i="46"/>
  <c r="CM595" i="46"/>
  <c r="CN595" i="46"/>
  <c r="CO595" i="46"/>
  <c r="CP595" i="46"/>
  <c r="X596" i="46"/>
  <c r="BO596" i="46"/>
  <c r="BY596" i="46"/>
  <c r="CM596" i="46"/>
  <c r="CN596" i="46"/>
  <c r="CO596" i="46"/>
  <c r="CP596" i="46"/>
  <c r="X597" i="46"/>
  <c r="BO597" i="46"/>
  <c r="BV597" i="46" s="1"/>
  <c r="BY597" i="46"/>
  <c r="CM597" i="46"/>
  <c r="CN597" i="46"/>
  <c r="CO597" i="46"/>
  <c r="CP597" i="46"/>
  <c r="X598" i="46"/>
  <c r="BO598" i="46"/>
  <c r="BY598" i="46"/>
  <c r="CM598" i="46"/>
  <c r="CN598" i="46"/>
  <c r="CO598" i="46"/>
  <c r="CP598" i="46"/>
  <c r="X599" i="46"/>
  <c r="BO599" i="46"/>
  <c r="BV599" i="46" s="1"/>
  <c r="BY599" i="46"/>
  <c r="CM599" i="46"/>
  <c r="CN599" i="46"/>
  <c r="CO599" i="46"/>
  <c r="CP599" i="46"/>
  <c r="X600" i="46"/>
  <c r="BO600" i="46"/>
  <c r="BY600" i="46"/>
  <c r="CM600" i="46"/>
  <c r="CN600" i="46"/>
  <c r="CO600" i="46"/>
  <c r="CP600" i="46"/>
  <c r="X601" i="46"/>
  <c r="BO601" i="46"/>
  <c r="BV601" i="46" s="1"/>
  <c r="BY601" i="46"/>
  <c r="CM601" i="46"/>
  <c r="CN601" i="46"/>
  <c r="CO601" i="46"/>
  <c r="CP601" i="46"/>
  <c r="X602" i="46"/>
  <c r="BO602" i="46"/>
  <c r="BY602" i="46"/>
  <c r="CM602" i="46"/>
  <c r="CN602" i="46"/>
  <c r="CO602" i="46"/>
  <c r="CP602" i="46"/>
  <c r="X603" i="46"/>
  <c r="BO603" i="46"/>
  <c r="BV603" i="46" s="1"/>
  <c r="BY603" i="46"/>
  <c r="CM603" i="46"/>
  <c r="CN603" i="46"/>
  <c r="CO603" i="46"/>
  <c r="CP603" i="46"/>
  <c r="X604" i="46"/>
  <c r="BO604" i="46"/>
  <c r="BV604" i="46" s="1"/>
  <c r="BY604" i="46"/>
  <c r="CM604" i="46"/>
  <c r="CN604" i="46"/>
  <c r="CO604" i="46"/>
  <c r="CP604" i="46"/>
  <c r="X605" i="46"/>
  <c r="BO605" i="46"/>
  <c r="BV605" i="46" s="1"/>
  <c r="BY605" i="46"/>
  <c r="CM605" i="46"/>
  <c r="CN605" i="46"/>
  <c r="CO605" i="46"/>
  <c r="CP605" i="46"/>
  <c r="X606" i="46"/>
  <c r="BO606" i="46"/>
  <c r="BY606" i="46"/>
  <c r="CM606" i="46"/>
  <c r="CN606" i="46"/>
  <c r="CO606" i="46"/>
  <c r="CP606" i="46"/>
  <c r="X607" i="46"/>
  <c r="BO607" i="46"/>
  <c r="BV607" i="46" s="1"/>
  <c r="BY607" i="46"/>
  <c r="CM607" i="46"/>
  <c r="CN607" i="46"/>
  <c r="CO607" i="46"/>
  <c r="CP607" i="46"/>
  <c r="X608" i="46"/>
  <c r="BO608" i="46"/>
  <c r="BY608" i="46"/>
  <c r="CM608" i="46"/>
  <c r="CN608" i="46"/>
  <c r="CO608" i="46"/>
  <c r="CP608" i="46"/>
  <c r="X609" i="46"/>
  <c r="BO609" i="46"/>
  <c r="BV609" i="46" s="1"/>
  <c r="BY609" i="46"/>
  <c r="CM609" i="46"/>
  <c r="CN609" i="46"/>
  <c r="CO609" i="46"/>
  <c r="CP609" i="46"/>
  <c r="X610" i="46"/>
  <c r="BO610" i="46"/>
  <c r="BV610" i="46" s="1"/>
  <c r="BY610" i="46"/>
  <c r="CM610" i="46"/>
  <c r="CN610" i="46"/>
  <c r="CO610" i="46"/>
  <c r="CP610" i="46"/>
  <c r="X611" i="46"/>
  <c r="BO611" i="46"/>
  <c r="BV611" i="46" s="1"/>
  <c r="BY611" i="46"/>
  <c r="CM611" i="46"/>
  <c r="CN611" i="46"/>
  <c r="CO611" i="46"/>
  <c r="CP611" i="46"/>
  <c r="X612" i="46"/>
  <c r="BO612" i="46"/>
  <c r="BY612" i="46"/>
  <c r="CM612" i="46"/>
  <c r="CN612" i="46"/>
  <c r="CO612" i="46"/>
  <c r="CP612" i="46"/>
  <c r="X613" i="46"/>
  <c r="BO613" i="46"/>
  <c r="BV613" i="46" s="1"/>
  <c r="BY613" i="46"/>
  <c r="CM613" i="46"/>
  <c r="CN613" i="46"/>
  <c r="CO613" i="46"/>
  <c r="CP613" i="46"/>
  <c r="X614" i="46"/>
  <c r="BO614" i="46"/>
  <c r="BV614" i="46" s="1"/>
  <c r="BY614" i="46"/>
  <c r="CM614" i="46"/>
  <c r="CN614" i="46"/>
  <c r="CO614" i="46"/>
  <c r="CP614" i="46"/>
  <c r="X615" i="46"/>
  <c r="BO615" i="46"/>
  <c r="BV615" i="46" s="1"/>
  <c r="BY615" i="46"/>
  <c r="CM615" i="46"/>
  <c r="CN615" i="46"/>
  <c r="CO615" i="46"/>
  <c r="CP615" i="46"/>
  <c r="X616" i="46"/>
  <c r="BO616" i="46"/>
  <c r="BY616" i="46"/>
  <c r="CM616" i="46"/>
  <c r="CN616" i="46"/>
  <c r="CO616" i="46"/>
  <c r="CP616" i="46"/>
  <c r="X617" i="46"/>
  <c r="BO617" i="46"/>
  <c r="BV617" i="46" s="1"/>
  <c r="BY617" i="46"/>
  <c r="CM617" i="46"/>
  <c r="CN617" i="46"/>
  <c r="CO617" i="46"/>
  <c r="CP617" i="46"/>
  <c r="X618" i="46"/>
  <c r="BO618" i="46"/>
  <c r="BY618" i="46"/>
  <c r="CM618" i="46"/>
  <c r="CN618" i="46"/>
  <c r="CO618" i="46"/>
  <c r="CP618" i="46"/>
  <c r="X619" i="46"/>
  <c r="BO619" i="46"/>
  <c r="BV619" i="46" s="1"/>
  <c r="BY619" i="46"/>
  <c r="CM619" i="46"/>
  <c r="CN619" i="46"/>
  <c r="CO619" i="46"/>
  <c r="CP619" i="46"/>
  <c r="X620" i="46"/>
  <c r="BO620" i="46"/>
  <c r="BV620" i="46" s="1"/>
  <c r="BY620" i="46"/>
  <c r="CM620" i="46"/>
  <c r="CN620" i="46"/>
  <c r="CO620" i="46"/>
  <c r="CP620" i="46"/>
  <c r="X621" i="46"/>
  <c r="BO621" i="46"/>
  <c r="BV621" i="46" s="1"/>
  <c r="BY621" i="46"/>
  <c r="CM621" i="46"/>
  <c r="CN621" i="46"/>
  <c r="CO621" i="46"/>
  <c r="CP621" i="46"/>
  <c r="X622" i="46"/>
  <c r="BO622" i="46"/>
  <c r="BV622" i="46" s="1"/>
  <c r="BY622" i="46"/>
  <c r="CM622" i="46"/>
  <c r="CN622" i="46"/>
  <c r="CO622" i="46"/>
  <c r="CP622" i="46"/>
  <c r="X623" i="46"/>
  <c r="BO623" i="46"/>
  <c r="BV623" i="46" s="1"/>
  <c r="BS623" i="46"/>
  <c r="BY623" i="46"/>
  <c r="CM623" i="46"/>
  <c r="CN623" i="46"/>
  <c r="CO623" i="46"/>
  <c r="CP623" i="46"/>
  <c r="X624" i="46"/>
  <c r="BO624" i="46"/>
  <c r="BS624" i="46"/>
  <c r="BY624" i="46"/>
  <c r="CM624" i="46"/>
  <c r="CN624" i="46"/>
  <c r="CO624" i="46"/>
  <c r="CP624" i="46"/>
  <c r="X625" i="46"/>
  <c r="BO625" i="46"/>
  <c r="BV625" i="46" s="1"/>
  <c r="BS625" i="46"/>
  <c r="BY625" i="46"/>
  <c r="CM625" i="46"/>
  <c r="CN625" i="46"/>
  <c r="CO625" i="46"/>
  <c r="CP625" i="46"/>
  <c r="X626" i="46"/>
  <c r="BO626" i="46"/>
  <c r="BS626" i="46"/>
  <c r="BY626" i="46"/>
  <c r="CM626" i="46"/>
  <c r="CN626" i="46"/>
  <c r="CO626" i="46"/>
  <c r="CP626" i="46"/>
  <c r="X627" i="46"/>
  <c r="BO627" i="46"/>
  <c r="BV627" i="46" s="1"/>
  <c r="BS627" i="46"/>
  <c r="BY627" i="46"/>
  <c r="CM627" i="46"/>
  <c r="CN627" i="46"/>
  <c r="CO627" i="46"/>
  <c r="CP627" i="46"/>
  <c r="X628" i="46"/>
  <c r="BO628" i="46"/>
  <c r="BS628" i="46"/>
  <c r="BY628" i="46"/>
  <c r="CM628" i="46"/>
  <c r="CN628" i="46"/>
  <c r="CO628" i="46"/>
  <c r="CP628" i="46"/>
  <c r="X629" i="46"/>
  <c r="BO629" i="46"/>
  <c r="BV629" i="46" s="1"/>
  <c r="BS629" i="46"/>
  <c r="BY629" i="46"/>
  <c r="CM629" i="46"/>
  <c r="CN629" i="46"/>
  <c r="CO629" i="46"/>
  <c r="CP629" i="46"/>
  <c r="X630" i="46"/>
  <c r="BO630" i="46"/>
  <c r="BS630" i="46"/>
  <c r="BY630" i="46"/>
  <c r="CM630" i="46"/>
  <c r="CN630" i="46"/>
  <c r="CO630" i="46"/>
  <c r="CP630" i="46"/>
  <c r="X631" i="46"/>
  <c r="BO631" i="46"/>
  <c r="BV631" i="46" s="1"/>
  <c r="BS631" i="46"/>
  <c r="BY631" i="46"/>
  <c r="CM631" i="46"/>
  <c r="CN631" i="46"/>
  <c r="CO631" i="46"/>
  <c r="CP631" i="46"/>
  <c r="X632" i="46"/>
  <c r="BO632" i="46"/>
  <c r="BV632" i="46" s="1"/>
  <c r="BS632" i="46"/>
  <c r="BY632" i="46"/>
  <c r="CM632" i="46"/>
  <c r="CN632" i="46"/>
  <c r="CO632" i="46"/>
  <c r="CP632" i="46"/>
  <c r="X633" i="46"/>
  <c r="BO633" i="46"/>
  <c r="BV633" i="46" s="1"/>
  <c r="BS633" i="46"/>
  <c r="BY633" i="46"/>
  <c r="CM633" i="46"/>
  <c r="CN633" i="46"/>
  <c r="CO633" i="46"/>
  <c r="CP633" i="46"/>
  <c r="X634" i="46"/>
  <c r="BO634" i="46"/>
  <c r="BV634" i="46" s="1"/>
  <c r="BS634" i="46"/>
  <c r="BY634" i="46"/>
  <c r="CM634" i="46"/>
  <c r="CN634" i="46"/>
  <c r="CO634" i="46"/>
  <c r="CP634" i="46"/>
  <c r="X635" i="46"/>
  <c r="BO635" i="46"/>
  <c r="BV635" i="46" s="1"/>
  <c r="BS635" i="46"/>
  <c r="BY635" i="46"/>
  <c r="CM635" i="46"/>
  <c r="CN635" i="46"/>
  <c r="CO635" i="46"/>
  <c r="CP635" i="46"/>
  <c r="X636" i="46"/>
  <c r="BO636" i="46"/>
  <c r="BV636" i="46" s="1"/>
  <c r="BS636" i="46"/>
  <c r="BY636" i="46"/>
  <c r="CM636" i="46"/>
  <c r="CN636" i="46"/>
  <c r="CO636" i="46"/>
  <c r="CP636" i="46"/>
  <c r="X637" i="46"/>
  <c r="BO637" i="46"/>
  <c r="BV637" i="46" s="1"/>
  <c r="BS637" i="46"/>
  <c r="BY637" i="46"/>
  <c r="CM637" i="46"/>
  <c r="CN637" i="46"/>
  <c r="CO637" i="46"/>
  <c r="CP637" i="46"/>
  <c r="X638" i="46"/>
  <c r="BO638" i="46"/>
  <c r="BV638" i="46" s="1"/>
  <c r="BS638" i="46"/>
  <c r="BY638" i="46"/>
  <c r="CM638" i="46"/>
  <c r="CN638" i="46"/>
  <c r="CO638" i="46"/>
  <c r="CP638" i="46"/>
  <c r="X639" i="46"/>
  <c r="BO639" i="46"/>
  <c r="BV639" i="46" s="1"/>
  <c r="BS639" i="46"/>
  <c r="BY639" i="46"/>
  <c r="CM639" i="46"/>
  <c r="CN639" i="46"/>
  <c r="CO639" i="46"/>
  <c r="CP639" i="46"/>
  <c r="X640" i="46"/>
  <c r="BO640" i="46"/>
  <c r="BV640" i="46" s="1"/>
  <c r="BS640" i="46"/>
  <c r="BY640" i="46"/>
  <c r="CM640" i="46"/>
  <c r="CN640" i="46"/>
  <c r="CO640" i="46"/>
  <c r="CP640" i="46"/>
  <c r="X641" i="46"/>
  <c r="BO641" i="46"/>
  <c r="BV641" i="46" s="1"/>
  <c r="BS641" i="46"/>
  <c r="BY641" i="46"/>
  <c r="CM641" i="46"/>
  <c r="CN641" i="46"/>
  <c r="CO641" i="46"/>
  <c r="CP641" i="46"/>
  <c r="X642" i="46"/>
  <c r="BO642" i="46"/>
  <c r="BV642" i="46" s="1"/>
  <c r="BS642" i="46"/>
  <c r="BY642" i="46"/>
  <c r="CM642" i="46"/>
  <c r="CN642" i="46"/>
  <c r="CO642" i="46"/>
  <c r="CP642" i="46"/>
  <c r="X643" i="46"/>
  <c r="BO643" i="46"/>
  <c r="BV643" i="46" s="1"/>
  <c r="BS643" i="46"/>
  <c r="BY643" i="46"/>
  <c r="CM643" i="46"/>
  <c r="CN643" i="46"/>
  <c r="CO643" i="46"/>
  <c r="CP643" i="46"/>
  <c r="X644" i="46"/>
  <c r="BO644" i="46"/>
  <c r="BS644" i="46"/>
  <c r="BY644" i="46"/>
  <c r="CM644" i="46"/>
  <c r="CN644" i="46"/>
  <c r="CO644" i="46"/>
  <c r="CP644" i="46"/>
  <c r="X645" i="46"/>
  <c r="BO645" i="46"/>
  <c r="BV645" i="46" s="1"/>
  <c r="BS645" i="46"/>
  <c r="BY645" i="46"/>
  <c r="CM645" i="46"/>
  <c r="CN645" i="46"/>
  <c r="CO645" i="46"/>
  <c r="CP645" i="46"/>
  <c r="X646" i="46"/>
  <c r="BO646" i="46"/>
  <c r="BS646" i="46"/>
  <c r="BY646" i="46"/>
  <c r="CM646" i="46"/>
  <c r="CN646" i="46"/>
  <c r="CO646" i="46"/>
  <c r="CP646" i="46"/>
  <c r="X647" i="46"/>
  <c r="BO647" i="46"/>
  <c r="BV647" i="46" s="1"/>
  <c r="BS647" i="46"/>
  <c r="BY647" i="46"/>
  <c r="CM647" i="46"/>
  <c r="CN647" i="46"/>
  <c r="CO647" i="46"/>
  <c r="CP647" i="46"/>
  <c r="X648" i="46"/>
  <c r="BO648" i="46"/>
  <c r="BV648" i="46" s="1"/>
  <c r="BS648" i="46"/>
  <c r="BY648" i="46"/>
  <c r="CM648" i="46"/>
  <c r="CN648" i="46"/>
  <c r="CO648" i="46"/>
  <c r="CP648" i="46"/>
  <c r="X649" i="46"/>
  <c r="BO649" i="46"/>
  <c r="BV649" i="46" s="1"/>
  <c r="BS649" i="46"/>
  <c r="BY649" i="46"/>
  <c r="CM649" i="46"/>
  <c r="CN649" i="46"/>
  <c r="CO649" i="46"/>
  <c r="CP649" i="46"/>
  <c r="X650" i="46"/>
  <c r="BO650" i="46"/>
  <c r="BS650" i="46"/>
  <c r="BY650" i="46"/>
  <c r="CM650" i="46"/>
  <c r="CN650" i="46"/>
  <c r="CO650" i="46"/>
  <c r="CP650" i="46"/>
  <c r="X651" i="46"/>
  <c r="BO651" i="46"/>
  <c r="BV651" i="46" s="1"/>
  <c r="BS651" i="46"/>
  <c r="BY651" i="46"/>
  <c r="CM651" i="46"/>
  <c r="CN651" i="46"/>
  <c r="CO651" i="46"/>
  <c r="CP651" i="46"/>
  <c r="X652" i="46"/>
  <c r="BO652" i="46"/>
  <c r="BV652" i="46" s="1"/>
  <c r="BS652" i="46"/>
  <c r="BY652" i="46"/>
  <c r="CM652" i="46"/>
  <c r="CN652" i="46"/>
  <c r="CO652" i="46"/>
  <c r="CP652" i="46"/>
  <c r="X653" i="46"/>
  <c r="BO653" i="46"/>
  <c r="BV653" i="46" s="1"/>
  <c r="BS653" i="46"/>
  <c r="BY653" i="46"/>
  <c r="CM653" i="46"/>
  <c r="CN653" i="46"/>
  <c r="CO653" i="46"/>
  <c r="CP653" i="46"/>
  <c r="X654" i="46"/>
  <c r="BO654" i="46"/>
  <c r="BV654" i="46" s="1"/>
  <c r="BS654" i="46"/>
  <c r="BY654" i="46"/>
  <c r="CM654" i="46"/>
  <c r="CN654" i="46"/>
  <c r="CO654" i="46"/>
  <c r="CP654" i="46"/>
  <c r="X655" i="46"/>
  <c r="BO655" i="46"/>
  <c r="BV655" i="46" s="1"/>
  <c r="BS655" i="46"/>
  <c r="BY655" i="46"/>
  <c r="CM655" i="46"/>
  <c r="CN655" i="46"/>
  <c r="CO655" i="46"/>
  <c r="CP655" i="46"/>
  <c r="X656" i="46"/>
  <c r="BO656" i="46"/>
  <c r="BV656" i="46" s="1"/>
  <c r="BS656" i="46"/>
  <c r="BY656" i="46"/>
  <c r="CM656" i="46"/>
  <c r="CN656" i="46"/>
  <c r="CO656" i="46"/>
  <c r="CP656" i="46"/>
  <c r="X657" i="46"/>
  <c r="BO657" i="46"/>
  <c r="BV657" i="46" s="1"/>
  <c r="BS657" i="46"/>
  <c r="BY657" i="46"/>
  <c r="CM657" i="46"/>
  <c r="CN657" i="46"/>
  <c r="CO657" i="46"/>
  <c r="CP657" i="46"/>
  <c r="X658" i="46"/>
  <c r="BO658" i="46"/>
  <c r="BS658" i="46"/>
  <c r="BY658" i="46"/>
  <c r="CM658" i="46"/>
  <c r="CN658" i="46"/>
  <c r="CO658" i="46"/>
  <c r="CP658" i="46"/>
  <c r="X659" i="46"/>
  <c r="BO659" i="46"/>
  <c r="BV659" i="46" s="1"/>
  <c r="BS659" i="46"/>
  <c r="BY659" i="46"/>
  <c r="CM659" i="46"/>
  <c r="CN659" i="46"/>
  <c r="CO659" i="46"/>
  <c r="CP659" i="46"/>
  <c r="X660" i="46"/>
  <c r="BO660" i="46"/>
  <c r="BV660" i="46" s="1"/>
  <c r="BS660" i="46"/>
  <c r="BY660" i="46"/>
  <c r="CM660" i="46"/>
  <c r="CN660" i="46"/>
  <c r="CO660" i="46"/>
  <c r="CP660" i="46"/>
  <c r="X661" i="46"/>
  <c r="BO661" i="46"/>
  <c r="BV661" i="46" s="1"/>
  <c r="BS661" i="46"/>
  <c r="BY661" i="46"/>
  <c r="CM661" i="46"/>
  <c r="CN661" i="46"/>
  <c r="CO661" i="46"/>
  <c r="CP661" i="46"/>
  <c r="X662" i="46"/>
  <c r="BO662" i="46"/>
  <c r="BS662" i="46"/>
  <c r="BY662" i="46"/>
  <c r="CM662" i="46"/>
  <c r="CN662" i="46"/>
  <c r="CO662" i="46"/>
  <c r="CP662" i="46"/>
  <c r="X663" i="46"/>
  <c r="BO663" i="46"/>
  <c r="BV663" i="46" s="1"/>
  <c r="BS663" i="46"/>
  <c r="BY663" i="46"/>
  <c r="CM663" i="46"/>
  <c r="CN663" i="46"/>
  <c r="CO663" i="46"/>
  <c r="CP663" i="46"/>
  <c r="X664" i="46"/>
  <c r="BO664" i="46"/>
  <c r="BS664" i="46"/>
  <c r="BY664" i="46"/>
  <c r="CM664" i="46"/>
  <c r="CN664" i="46"/>
  <c r="CO664" i="46"/>
  <c r="CP664" i="46"/>
  <c r="X665" i="46"/>
  <c r="BO665" i="46"/>
  <c r="BV665" i="46" s="1"/>
  <c r="BS665" i="46"/>
  <c r="BY665" i="46"/>
  <c r="CM665" i="46"/>
  <c r="CN665" i="46"/>
  <c r="CO665" i="46"/>
  <c r="CP665" i="46"/>
  <c r="X666" i="46"/>
  <c r="BO666" i="46"/>
  <c r="BV666" i="46" s="1"/>
  <c r="BS666" i="46"/>
  <c r="BY666" i="46"/>
  <c r="CM666" i="46"/>
  <c r="CN666" i="46"/>
  <c r="CO666" i="46"/>
  <c r="CP666" i="46"/>
  <c r="X667" i="46"/>
  <c r="BO667" i="46"/>
  <c r="BV667" i="46" s="1"/>
  <c r="BS667" i="46"/>
  <c r="BY667" i="46"/>
  <c r="CM667" i="46"/>
  <c r="CN667" i="46"/>
  <c r="CO667" i="46"/>
  <c r="CP667" i="46"/>
  <c r="X668" i="46"/>
  <c r="BO668" i="46"/>
  <c r="BS668" i="46"/>
  <c r="BY668" i="46"/>
  <c r="CM668" i="46"/>
  <c r="CN668" i="46"/>
  <c r="CO668" i="46"/>
  <c r="CP668" i="46"/>
  <c r="X669" i="46"/>
  <c r="BO669" i="46"/>
  <c r="BV669" i="46" s="1"/>
  <c r="BS669" i="46"/>
  <c r="BY669" i="46"/>
  <c r="CM669" i="46"/>
  <c r="CN669" i="46"/>
  <c r="CO669" i="46"/>
  <c r="CP669" i="46"/>
  <c r="X670" i="46"/>
  <c r="BO670" i="46"/>
  <c r="BV670" i="46" s="1"/>
  <c r="BS670" i="46"/>
  <c r="BY670" i="46"/>
  <c r="CM670" i="46"/>
  <c r="CN670" i="46"/>
  <c r="CO670" i="46"/>
  <c r="CP670" i="46"/>
  <c r="X671" i="46"/>
  <c r="BO671" i="46"/>
  <c r="BV671" i="46" s="1"/>
  <c r="BS671" i="46"/>
  <c r="BY671" i="46"/>
  <c r="CM671" i="46"/>
  <c r="CN671" i="46"/>
  <c r="CO671" i="46"/>
  <c r="CP671" i="46"/>
  <c r="X672" i="46"/>
  <c r="BO672" i="46"/>
  <c r="BS672" i="46"/>
  <c r="BY672" i="46"/>
  <c r="CM672" i="46"/>
  <c r="CN672" i="46"/>
  <c r="CO672" i="46"/>
  <c r="CP672" i="46"/>
  <c r="X673" i="46"/>
  <c r="BO673" i="46"/>
  <c r="BV673" i="46" s="1"/>
  <c r="BS673" i="46"/>
  <c r="BY673" i="46"/>
  <c r="CM673" i="46"/>
  <c r="CN673" i="46"/>
  <c r="CO673" i="46"/>
  <c r="CP673" i="46"/>
  <c r="X674" i="46"/>
  <c r="BO674" i="46"/>
  <c r="BV674" i="46" s="1"/>
  <c r="BS674" i="46"/>
  <c r="BY674" i="46"/>
  <c r="CM674" i="46"/>
  <c r="CN674" i="46"/>
  <c r="CO674" i="46"/>
  <c r="CP674" i="46"/>
  <c r="X675" i="46"/>
  <c r="BO675" i="46"/>
  <c r="BV675" i="46" s="1"/>
  <c r="BS675" i="46"/>
  <c r="BY675" i="46"/>
  <c r="CM675" i="46"/>
  <c r="CN675" i="46"/>
  <c r="CO675" i="46"/>
  <c r="CP675" i="46"/>
  <c r="X676" i="46"/>
  <c r="BO676" i="46"/>
  <c r="BV676" i="46" s="1"/>
  <c r="BS676" i="46"/>
  <c r="BY676" i="46"/>
  <c r="CM676" i="46"/>
  <c r="CN676" i="46"/>
  <c r="CO676" i="46"/>
  <c r="CP676" i="46"/>
  <c r="X677" i="46"/>
  <c r="BO677" i="46"/>
  <c r="BV677" i="46" s="1"/>
  <c r="BS677" i="46"/>
  <c r="BY677" i="46"/>
  <c r="CM677" i="46"/>
  <c r="CN677" i="46"/>
  <c r="CO677" i="46"/>
  <c r="CP677" i="46"/>
  <c r="X678" i="46"/>
  <c r="BO678" i="46"/>
  <c r="BS678" i="46"/>
  <c r="BY678" i="46"/>
  <c r="CM678" i="46"/>
  <c r="CN678" i="46"/>
  <c r="CO678" i="46"/>
  <c r="CP678" i="46"/>
  <c r="X679" i="46"/>
  <c r="BO679" i="46"/>
  <c r="BV679" i="46" s="1"/>
  <c r="BS679" i="46"/>
  <c r="BY679" i="46"/>
  <c r="CM679" i="46"/>
  <c r="CN679" i="46"/>
  <c r="CO679" i="46"/>
  <c r="CP679" i="46"/>
  <c r="X680" i="46"/>
  <c r="BO680" i="46"/>
  <c r="BV680" i="46" s="1"/>
  <c r="BS680" i="46"/>
  <c r="BY680" i="46"/>
  <c r="CM680" i="46"/>
  <c r="CN680" i="46"/>
  <c r="CO680" i="46"/>
  <c r="CP680" i="46"/>
  <c r="X681" i="46"/>
  <c r="BO681" i="46"/>
  <c r="BV681" i="46" s="1"/>
  <c r="BS681" i="46"/>
  <c r="BY681" i="46"/>
  <c r="CM681" i="46"/>
  <c r="CN681" i="46"/>
  <c r="CO681" i="46"/>
  <c r="CP681" i="46"/>
  <c r="X682" i="46"/>
  <c r="BO682" i="46"/>
  <c r="BV682" i="46" s="1"/>
  <c r="BS682" i="46"/>
  <c r="BY682" i="46"/>
  <c r="CM682" i="46"/>
  <c r="CN682" i="46"/>
  <c r="CO682" i="46"/>
  <c r="CP682" i="46"/>
  <c r="X683" i="46"/>
  <c r="BO683" i="46"/>
  <c r="BV683" i="46" s="1"/>
  <c r="BS683" i="46"/>
  <c r="BY683" i="46"/>
  <c r="CM683" i="46"/>
  <c r="CN683" i="46"/>
  <c r="CO683" i="46"/>
  <c r="CP683" i="46"/>
  <c r="X684" i="46"/>
  <c r="BO684" i="46"/>
  <c r="BS684" i="46"/>
  <c r="BY684" i="46"/>
  <c r="CM684" i="46"/>
  <c r="CN684" i="46"/>
  <c r="CO684" i="46"/>
  <c r="CP684" i="46"/>
  <c r="X685" i="46"/>
  <c r="BO685" i="46"/>
  <c r="BV685" i="46" s="1"/>
  <c r="BS685" i="46"/>
  <c r="BY685" i="46"/>
  <c r="CM685" i="46"/>
  <c r="CN685" i="46"/>
  <c r="CO685" i="46"/>
  <c r="CP685" i="46"/>
  <c r="X686" i="46"/>
  <c r="BO686" i="46"/>
  <c r="BV686" i="46" s="1"/>
  <c r="BS686" i="46"/>
  <c r="BY686" i="46"/>
  <c r="CM686" i="46"/>
  <c r="CN686" i="46"/>
  <c r="CO686" i="46"/>
  <c r="CP686" i="46"/>
  <c r="X687" i="46"/>
  <c r="BO687" i="46"/>
  <c r="BV687" i="46" s="1"/>
  <c r="BS687" i="46"/>
  <c r="BY687" i="46"/>
  <c r="CM687" i="46"/>
  <c r="CN687" i="46"/>
  <c r="CO687" i="46"/>
  <c r="CP687" i="46"/>
  <c r="X688" i="46"/>
  <c r="BO688" i="46"/>
  <c r="BV688" i="46" s="1"/>
  <c r="BS688" i="46"/>
  <c r="BY688" i="46"/>
  <c r="CM688" i="46"/>
  <c r="CN688" i="46"/>
  <c r="CO688" i="46"/>
  <c r="CP688" i="46"/>
  <c r="X689" i="46"/>
  <c r="BO689" i="46"/>
  <c r="BV689" i="46" s="1"/>
  <c r="BS689" i="46"/>
  <c r="BY689" i="46"/>
  <c r="CM689" i="46"/>
  <c r="CN689" i="46"/>
  <c r="CO689" i="46"/>
  <c r="CP689" i="46"/>
  <c r="X690" i="46"/>
  <c r="BO690" i="46"/>
  <c r="BS690" i="46"/>
  <c r="BY690" i="46"/>
  <c r="CM690" i="46"/>
  <c r="CN690" i="46"/>
  <c r="CO690" i="46"/>
  <c r="CP690" i="46"/>
  <c r="X691" i="46"/>
  <c r="BO691" i="46"/>
  <c r="BV691" i="46" s="1"/>
  <c r="BS691" i="46"/>
  <c r="BY691" i="46"/>
  <c r="CM691" i="46"/>
  <c r="CN691" i="46"/>
  <c r="CO691" i="46"/>
  <c r="CP691" i="46"/>
  <c r="X692" i="46"/>
  <c r="BO692" i="46"/>
  <c r="BV692" i="46" s="1"/>
  <c r="BS692" i="46"/>
  <c r="BY692" i="46"/>
  <c r="CM692" i="46"/>
  <c r="CN692" i="46"/>
  <c r="CO692" i="46"/>
  <c r="CP692" i="46"/>
  <c r="X693" i="46"/>
  <c r="BO693" i="46"/>
  <c r="BV693" i="46" s="1"/>
  <c r="BS693" i="46"/>
  <c r="BY693" i="46"/>
  <c r="CM693" i="46"/>
  <c r="CN693" i="46"/>
  <c r="CO693" i="46"/>
  <c r="CP693" i="46"/>
  <c r="X694" i="46"/>
  <c r="BO694" i="46"/>
  <c r="BS694" i="46"/>
  <c r="BY694" i="46"/>
  <c r="CM694" i="46"/>
  <c r="CN694" i="46"/>
  <c r="CO694" i="46"/>
  <c r="CP694" i="46"/>
  <c r="X695" i="46"/>
  <c r="BO695" i="46"/>
  <c r="BV695" i="46" s="1"/>
  <c r="BS695" i="46"/>
  <c r="BY695" i="46"/>
  <c r="CM695" i="46"/>
  <c r="CN695" i="46"/>
  <c r="CO695" i="46"/>
  <c r="CP695" i="46"/>
  <c r="X696" i="46"/>
  <c r="BO696" i="46"/>
  <c r="BV696" i="46" s="1"/>
  <c r="BS696" i="46"/>
  <c r="BY696" i="46"/>
  <c r="CM696" i="46"/>
  <c r="CN696" i="46"/>
  <c r="CO696" i="46"/>
  <c r="CP696" i="46"/>
  <c r="X697" i="46"/>
  <c r="BO697" i="46"/>
  <c r="BV697" i="46" s="1"/>
  <c r="BS697" i="46"/>
  <c r="BY697" i="46"/>
  <c r="CM697" i="46"/>
  <c r="CN697" i="46"/>
  <c r="CO697" i="46"/>
  <c r="CP697" i="46"/>
  <c r="X698" i="46"/>
  <c r="BO698" i="46"/>
  <c r="BS698" i="46"/>
  <c r="BY698" i="46"/>
  <c r="CM698" i="46"/>
  <c r="CN698" i="46"/>
  <c r="CO698" i="46"/>
  <c r="CP698" i="46"/>
  <c r="X699" i="46"/>
  <c r="BO699" i="46"/>
  <c r="BV699" i="46" s="1"/>
  <c r="BS699" i="46"/>
  <c r="BY699" i="46"/>
  <c r="CM699" i="46"/>
  <c r="CN699" i="46"/>
  <c r="CO699" i="46"/>
  <c r="CP699" i="46"/>
  <c r="X700" i="46"/>
  <c r="BO700" i="46"/>
  <c r="BV700" i="46" s="1"/>
  <c r="BS700" i="46"/>
  <c r="BY700" i="46"/>
  <c r="CM700" i="46"/>
  <c r="CN700" i="46"/>
  <c r="CO700" i="46"/>
  <c r="CP700" i="46"/>
  <c r="X701" i="46"/>
  <c r="BO701" i="46"/>
  <c r="BV701" i="46" s="1"/>
  <c r="BS701" i="46"/>
  <c r="BY701" i="46"/>
  <c r="CM701" i="46"/>
  <c r="CN701" i="46"/>
  <c r="CO701" i="46"/>
  <c r="CP701" i="46"/>
  <c r="X702" i="46"/>
  <c r="BO702" i="46"/>
  <c r="BV702" i="46" s="1"/>
  <c r="BS702" i="46"/>
  <c r="BY702" i="46"/>
  <c r="CM702" i="46"/>
  <c r="CN702" i="46"/>
  <c r="CO702" i="46"/>
  <c r="CP702" i="46"/>
  <c r="X703" i="46"/>
  <c r="BO703" i="46"/>
  <c r="BV703" i="46" s="1"/>
  <c r="BS703" i="46"/>
  <c r="BY703" i="46"/>
  <c r="CM703" i="46"/>
  <c r="CN703" i="46"/>
  <c r="CO703" i="46"/>
  <c r="CP703" i="46"/>
  <c r="X704" i="46"/>
  <c r="BO704" i="46"/>
  <c r="BS704" i="46"/>
  <c r="BY704" i="46"/>
  <c r="CM704" i="46"/>
  <c r="CN704" i="46"/>
  <c r="CO704" i="46"/>
  <c r="CP704" i="46"/>
  <c r="X705" i="46"/>
  <c r="BO705" i="46"/>
  <c r="BV705" i="46" s="1"/>
  <c r="BS705" i="46"/>
  <c r="BY705" i="46"/>
  <c r="CM705" i="46"/>
  <c r="CN705" i="46"/>
  <c r="CO705" i="46"/>
  <c r="CP705" i="46"/>
  <c r="X706" i="46"/>
  <c r="BO706" i="46"/>
  <c r="BV706" i="46" s="1"/>
  <c r="BS706" i="46"/>
  <c r="BY706" i="46"/>
  <c r="CM706" i="46"/>
  <c r="CN706" i="46"/>
  <c r="CO706" i="46"/>
  <c r="CP706" i="46"/>
  <c r="X707" i="46"/>
  <c r="BO707" i="46"/>
  <c r="BV707" i="46" s="1"/>
  <c r="BS707" i="46"/>
  <c r="BY707" i="46"/>
  <c r="CM707" i="46"/>
  <c r="CN707" i="46"/>
  <c r="CO707" i="46"/>
  <c r="CP707" i="46"/>
  <c r="X708" i="46"/>
  <c r="BO708" i="46"/>
  <c r="BS708" i="46"/>
  <c r="BY708" i="46"/>
  <c r="CM708" i="46"/>
  <c r="CN708" i="46"/>
  <c r="CO708" i="46"/>
  <c r="CP708" i="46"/>
  <c r="X709" i="46"/>
  <c r="BO709" i="46"/>
  <c r="BV709" i="46" s="1"/>
  <c r="BS709" i="46"/>
  <c r="BY709" i="46"/>
  <c r="CM709" i="46"/>
  <c r="CN709" i="46"/>
  <c r="CO709" i="46"/>
  <c r="CP709" i="46"/>
  <c r="X710" i="46"/>
  <c r="BO710" i="46"/>
  <c r="BV710" i="46" s="1"/>
  <c r="BS710" i="46"/>
  <c r="BY710" i="46"/>
  <c r="CM710" i="46"/>
  <c r="CN710" i="46"/>
  <c r="CO710" i="46"/>
  <c r="CP710" i="46"/>
  <c r="X711" i="46"/>
  <c r="BO711" i="46"/>
  <c r="BV711" i="46" s="1"/>
  <c r="BS711" i="46"/>
  <c r="BY711" i="46"/>
  <c r="CM711" i="46"/>
  <c r="CN711" i="46"/>
  <c r="CO711" i="46"/>
  <c r="CP711" i="46"/>
  <c r="X712" i="46"/>
  <c r="BO712" i="46"/>
  <c r="BV712" i="46" s="1"/>
  <c r="BS712" i="46"/>
  <c r="BY712" i="46"/>
  <c r="CM712" i="46"/>
  <c r="CN712" i="46"/>
  <c r="CO712" i="46"/>
  <c r="CP712" i="46"/>
  <c r="X713" i="46"/>
  <c r="BO713" i="46"/>
  <c r="BV713" i="46" s="1"/>
  <c r="BS713" i="46"/>
  <c r="BY713" i="46"/>
  <c r="CM713" i="46"/>
  <c r="CN713" i="46"/>
  <c r="CO713" i="46"/>
  <c r="CP713" i="46"/>
  <c r="X714" i="46"/>
  <c r="BO714" i="46"/>
  <c r="BS714" i="46"/>
  <c r="BY714" i="46"/>
  <c r="CM714" i="46"/>
  <c r="CN714" i="46"/>
  <c r="CO714" i="46"/>
  <c r="CP714" i="46"/>
  <c r="X715" i="46"/>
  <c r="BO715" i="46"/>
  <c r="BV715" i="46" s="1"/>
  <c r="BS715" i="46"/>
  <c r="BY715" i="46"/>
  <c r="CM715" i="46"/>
  <c r="CN715" i="46"/>
  <c r="CO715" i="46"/>
  <c r="CP715" i="46"/>
  <c r="X716" i="46"/>
  <c r="BO716" i="46"/>
  <c r="BS716" i="46"/>
  <c r="BY716" i="46"/>
  <c r="CM716" i="46"/>
  <c r="CN716" i="46"/>
  <c r="CO716" i="46"/>
  <c r="CP716" i="46"/>
  <c r="X717" i="46"/>
  <c r="BO717" i="46"/>
  <c r="BV717" i="46" s="1"/>
  <c r="BS717" i="46"/>
  <c r="BY717" i="46"/>
  <c r="CM717" i="46"/>
  <c r="CN717" i="46"/>
  <c r="CO717" i="46"/>
  <c r="CP717" i="46"/>
  <c r="X718" i="46"/>
  <c r="BO718" i="46"/>
  <c r="BV718" i="46" s="1"/>
  <c r="BS718" i="46"/>
  <c r="BY718" i="46"/>
  <c r="CM718" i="46"/>
  <c r="CN718" i="46"/>
  <c r="CO718" i="46"/>
  <c r="CP718" i="46"/>
  <c r="X719" i="46"/>
  <c r="BO719" i="46"/>
  <c r="BV719" i="46" s="1"/>
  <c r="BS719" i="46"/>
  <c r="BY719" i="46"/>
  <c r="CM719" i="46"/>
  <c r="CN719" i="46"/>
  <c r="CO719" i="46"/>
  <c r="CP719" i="46"/>
  <c r="X720" i="46"/>
  <c r="BO720" i="46"/>
  <c r="BS720" i="46"/>
  <c r="BY720" i="46"/>
  <c r="CM720" i="46"/>
  <c r="CN720" i="46"/>
  <c r="CO720" i="46"/>
  <c r="CP720" i="46"/>
  <c r="X721" i="46"/>
  <c r="BO721" i="46"/>
  <c r="BV721" i="46" s="1"/>
  <c r="BS721" i="46"/>
  <c r="BY721" i="46"/>
  <c r="CM721" i="46"/>
  <c r="CN721" i="46"/>
  <c r="CO721" i="46"/>
  <c r="CP721" i="46"/>
  <c r="X722" i="46"/>
  <c r="BO722" i="46"/>
  <c r="BS722" i="46"/>
  <c r="BY722" i="46"/>
  <c r="CM722" i="46"/>
  <c r="CN722" i="46"/>
  <c r="CO722" i="46"/>
  <c r="CP722" i="46"/>
  <c r="X723" i="46"/>
  <c r="BO723" i="46"/>
  <c r="BV723" i="46" s="1"/>
  <c r="BS723" i="46"/>
  <c r="BY723" i="46"/>
  <c r="CM723" i="46"/>
  <c r="CN723" i="46"/>
  <c r="CO723" i="46"/>
  <c r="CP723" i="46"/>
  <c r="X724" i="46"/>
  <c r="BO724" i="46"/>
  <c r="BS724" i="46"/>
  <c r="BY724" i="46"/>
  <c r="CM724" i="46"/>
  <c r="CN724" i="46"/>
  <c r="CO724" i="46"/>
  <c r="CP724" i="46"/>
  <c r="X725" i="46"/>
  <c r="BO725" i="46"/>
  <c r="BV725" i="46" s="1"/>
  <c r="BS725" i="46"/>
  <c r="BY725" i="46"/>
  <c r="CM725" i="46"/>
  <c r="CN725" i="46"/>
  <c r="CO725" i="46"/>
  <c r="CP725" i="46"/>
  <c r="X726" i="46"/>
  <c r="BO726" i="46"/>
  <c r="BV726" i="46" s="1"/>
  <c r="BS726" i="46"/>
  <c r="BY726" i="46"/>
  <c r="CM726" i="46"/>
  <c r="CN726" i="46"/>
  <c r="CO726" i="46"/>
  <c r="CP726" i="46"/>
  <c r="X727" i="46"/>
  <c r="BO727" i="46"/>
  <c r="BV727" i="46" s="1"/>
  <c r="BS727" i="46"/>
  <c r="BY727" i="46"/>
  <c r="CM727" i="46"/>
  <c r="CN727" i="46"/>
  <c r="CO727" i="46"/>
  <c r="CP727" i="46"/>
  <c r="X728" i="46"/>
  <c r="BO728" i="46"/>
  <c r="BS728" i="46"/>
  <c r="BY728" i="46"/>
  <c r="CM728" i="46"/>
  <c r="CN728" i="46"/>
  <c r="CO728" i="46"/>
  <c r="CP728" i="46"/>
  <c r="X729" i="46"/>
  <c r="BO729" i="46"/>
  <c r="BV729" i="46" s="1"/>
  <c r="BS729" i="46"/>
  <c r="BY729" i="46"/>
  <c r="CM729" i="46"/>
  <c r="CN729" i="46"/>
  <c r="CO729" i="46"/>
  <c r="CP729" i="46"/>
  <c r="X730" i="46"/>
  <c r="BO730" i="46"/>
  <c r="BS730" i="46"/>
  <c r="BY730" i="46"/>
  <c r="CM730" i="46"/>
  <c r="CN730" i="46"/>
  <c r="CO730" i="46"/>
  <c r="CP730" i="46"/>
  <c r="X731" i="46"/>
  <c r="BO731" i="46"/>
  <c r="BV731" i="46" s="1"/>
  <c r="BS731" i="46"/>
  <c r="BY731" i="46"/>
  <c r="CM731" i="46"/>
  <c r="CN731" i="46"/>
  <c r="CO731" i="46"/>
  <c r="CP731" i="46"/>
  <c r="X732" i="46"/>
  <c r="BO732" i="46"/>
  <c r="BV732" i="46" s="1"/>
  <c r="BS732" i="46"/>
  <c r="BY732" i="46"/>
  <c r="CM732" i="46"/>
  <c r="CN732" i="46"/>
  <c r="CO732" i="46"/>
  <c r="CP732" i="46"/>
  <c r="X733" i="46"/>
  <c r="BO733" i="46"/>
  <c r="BV733" i="46" s="1"/>
  <c r="BS733" i="46"/>
  <c r="BY733" i="46"/>
  <c r="CM733" i="46"/>
  <c r="CN733" i="46"/>
  <c r="CO733" i="46"/>
  <c r="CP733" i="46"/>
  <c r="X734" i="46"/>
  <c r="BO734" i="46"/>
  <c r="BS734" i="46"/>
  <c r="BY734" i="46"/>
  <c r="CM734" i="46"/>
  <c r="CN734" i="46"/>
  <c r="CO734" i="46"/>
  <c r="CP734" i="46"/>
  <c r="X735" i="46"/>
  <c r="BO735" i="46"/>
  <c r="BV735" i="46" s="1"/>
  <c r="BS735" i="46"/>
  <c r="BY735" i="46"/>
  <c r="CM735" i="46"/>
  <c r="CN735" i="46"/>
  <c r="CO735" i="46"/>
  <c r="CP735" i="46"/>
  <c r="X736" i="46"/>
  <c r="BO736" i="46"/>
  <c r="BS736" i="46"/>
  <c r="BY736" i="46"/>
  <c r="CM736" i="46"/>
  <c r="CN736" i="46"/>
  <c r="CO736" i="46"/>
  <c r="CP736" i="46"/>
  <c r="X737" i="46"/>
  <c r="BO737" i="46"/>
  <c r="BV737" i="46" s="1"/>
  <c r="BS737" i="46"/>
  <c r="BY737" i="46"/>
  <c r="CM737" i="46"/>
  <c r="CN737" i="46"/>
  <c r="CO737" i="46"/>
  <c r="CP737" i="46"/>
  <c r="X738" i="46"/>
  <c r="BO738" i="46"/>
  <c r="BV738" i="46" s="1"/>
  <c r="BS738" i="46"/>
  <c r="BY738" i="46"/>
  <c r="CM738" i="46"/>
  <c r="CN738" i="46"/>
  <c r="CO738" i="46"/>
  <c r="CP738" i="46"/>
  <c r="X739" i="46"/>
  <c r="BO739" i="46"/>
  <c r="BV739" i="46" s="1"/>
  <c r="BS739" i="46"/>
  <c r="BY739" i="46"/>
  <c r="CM739" i="46"/>
  <c r="CN739" i="46"/>
  <c r="CO739" i="46"/>
  <c r="CP739" i="46"/>
  <c r="X740" i="46"/>
  <c r="BO740" i="46"/>
  <c r="BS740" i="46"/>
  <c r="BY740" i="46"/>
  <c r="CM740" i="46"/>
  <c r="CN740" i="46"/>
  <c r="CO740" i="46"/>
  <c r="CP740" i="46"/>
  <c r="X741" i="46"/>
  <c r="BO741" i="46"/>
  <c r="BV741" i="46" s="1"/>
  <c r="BS741" i="46"/>
  <c r="BY741" i="46"/>
  <c r="CM741" i="46"/>
  <c r="CN741" i="46"/>
  <c r="CO741" i="46"/>
  <c r="CP741" i="46"/>
  <c r="X742" i="46"/>
  <c r="BO742" i="46"/>
  <c r="BV742" i="46" s="1"/>
  <c r="BS742" i="46"/>
  <c r="BY742" i="46"/>
  <c r="CM742" i="46"/>
  <c r="CN742" i="46"/>
  <c r="CO742" i="46"/>
  <c r="CP742" i="46"/>
  <c r="X743" i="46"/>
  <c r="BO743" i="46"/>
  <c r="BV743" i="46" s="1"/>
  <c r="BS743" i="46"/>
  <c r="BY743" i="46"/>
  <c r="CM743" i="46"/>
  <c r="CN743" i="46"/>
  <c r="CO743" i="46"/>
  <c r="CP743" i="46"/>
  <c r="X744" i="46"/>
  <c r="BO744" i="46"/>
  <c r="BS744" i="46"/>
  <c r="BY744" i="46"/>
  <c r="CM744" i="46"/>
  <c r="CN744" i="46"/>
  <c r="CO744" i="46"/>
  <c r="CP744" i="46"/>
  <c r="X745" i="46"/>
  <c r="BO745" i="46"/>
  <c r="BV745" i="46" s="1"/>
  <c r="BS745" i="46"/>
  <c r="BY745" i="46"/>
  <c r="CM745" i="46"/>
  <c r="CN745" i="46"/>
  <c r="CO745" i="46"/>
  <c r="CP745" i="46"/>
  <c r="X746" i="46"/>
  <c r="BO746" i="46"/>
  <c r="BS746" i="46"/>
  <c r="BY746" i="46"/>
  <c r="CM746" i="46"/>
  <c r="CN746" i="46"/>
  <c r="CO746" i="46"/>
  <c r="CP746" i="46"/>
  <c r="X747" i="46"/>
  <c r="BO747" i="46"/>
  <c r="BV747" i="46" s="1"/>
  <c r="BS747" i="46"/>
  <c r="BY747" i="46"/>
  <c r="CM747" i="46"/>
  <c r="CN747" i="46"/>
  <c r="CO747" i="46"/>
  <c r="CP747" i="46"/>
  <c r="X748" i="46"/>
  <c r="BO748" i="46"/>
  <c r="BS748" i="46"/>
  <c r="BY748" i="46"/>
  <c r="CM748" i="46"/>
  <c r="CN748" i="46"/>
  <c r="CO748" i="46"/>
  <c r="CP748" i="46"/>
  <c r="X749" i="46"/>
  <c r="BO749" i="46"/>
  <c r="BV749" i="46" s="1"/>
  <c r="BS749" i="46"/>
  <c r="BY749" i="46"/>
  <c r="CM749" i="46"/>
  <c r="CN749" i="46"/>
  <c r="CO749" i="46"/>
  <c r="CP749" i="46"/>
  <c r="X750" i="46"/>
  <c r="BO750" i="46"/>
  <c r="BV750" i="46" s="1"/>
  <c r="BS750" i="46"/>
  <c r="BY750" i="46"/>
  <c r="CM750" i="46"/>
  <c r="CN750" i="46"/>
  <c r="CO750" i="46"/>
  <c r="CP750" i="46"/>
  <c r="X751" i="46"/>
  <c r="BO751" i="46"/>
  <c r="BV751" i="46" s="1"/>
  <c r="BS751" i="46"/>
  <c r="BY751" i="46"/>
  <c r="CM751" i="46"/>
  <c r="CN751" i="46"/>
  <c r="CO751" i="46"/>
  <c r="CP751" i="46"/>
  <c r="X752" i="46"/>
  <c r="BO752" i="46"/>
  <c r="BV752" i="46" s="1"/>
  <c r="BS752" i="46"/>
  <c r="BY752" i="46"/>
  <c r="CM752" i="46"/>
  <c r="CN752" i="46"/>
  <c r="CO752" i="46"/>
  <c r="CP752" i="46"/>
  <c r="X753" i="46"/>
  <c r="BO753" i="46"/>
  <c r="BV753" i="46" s="1"/>
  <c r="BS753" i="46"/>
  <c r="BY753" i="46"/>
  <c r="CM753" i="46"/>
  <c r="CN753" i="46"/>
  <c r="CO753" i="46"/>
  <c r="CP753" i="46"/>
  <c r="X754" i="46"/>
  <c r="BO754" i="46"/>
  <c r="BS754" i="46"/>
  <c r="BY754" i="46"/>
  <c r="CM754" i="46"/>
  <c r="CN754" i="46"/>
  <c r="CO754" i="46"/>
  <c r="CP754" i="46"/>
  <c r="X755" i="46"/>
  <c r="BO755" i="46"/>
  <c r="BV755" i="46" s="1"/>
  <c r="BS755" i="46"/>
  <c r="BY755" i="46"/>
  <c r="CM755" i="46"/>
  <c r="CN755" i="46"/>
  <c r="CO755" i="46"/>
  <c r="CP755" i="46"/>
  <c r="X756" i="46"/>
  <c r="BO756" i="46"/>
  <c r="BV756" i="46" s="1"/>
  <c r="BS756" i="46"/>
  <c r="BY756" i="46"/>
  <c r="CM756" i="46"/>
  <c r="CN756" i="46"/>
  <c r="CO756" i="46"/>
  <c r="CP756" i="46"/>
  <c r="X757" i="46"/>
  <c r="BO757" i="46"/>
  <c r="BV757" i="46" s="1"/>
  <c r="BS757" i="46"/>
  <c r="BY757" i="46"/>
  <c r="CM757" i="46"/>
  <c r="CN757" i="46"/>
  <c r="CO757" i="46"/>
  <c r="CP757" i="46"/>
  <c r="X758" i="46"/>
  <c r="BO758" i="46"/>
  <c r="BS758" i="46"/>
  <c r="BY758" i="46"/>
  <c r="CM758" i="46"/>
  <c r="CN758" i="46"/>
  <c r="CO758" i="46"/>
  <c r="CP758" i="46"/>
  <c r="X759" i="46"/>
  <c r="BO759" i="46"/>
  <c r="BV759" i="46" s="1"/>
  <c r="BS759" i="46"/>
  <c r="BY759" i="46"/>
  <c r="CM759" i="46"/>
  <c r="CN759" i="46"/>
  <c r="CO759" i="46"/>
  <c r="CP759" i="46"/>
  <c r="X760" i="46"/>
  <c r="BO760" i="46"/>
  <c r="BV760" i="46" s="1"/>
  <c r="BS760" i="46"/>
  <c r="BY760" i="46"/>
  <c r="CM760" i="46"/>
  <c r="CN760" i="46"/>
  <c r="CO760" i="46"/>
  <c r="CP760" i="46"/>
  <c r="X761" i="46"/>
  <c r="BO761" i="46"/>
  <c r="BV761" i="46" s="1"/>
  <c r="BS761" i="46"/>
  <c r="BY761" i="46"/>
  <c r="CM761" i="46"/>
  <c r="CN761" i="46"/>
  <c r="CO761" i="46"/>
  <c r="CP761" i="46"/>
  <c r="X762" i="46"/>
  <c r="BO762" i="46"/>
  <c r="BS762" i="46"/>
  <c r="BY762" i="46"/>
  <c r="CM762" i="46"/>
  <c r="CN762" i="46"/>
  <c r="CO762" i="46"/>
  <c r="CP762" i="46"/>
  <c r="X763" i="46"/>
  <c r="BO763" i="46"/>
  <c r="BV763" i="46" s="1"/>
  <c r="BS763" i="46"/>
  <c r="BY763" i="46"/>
  <c r="CM763" i="46"/>
  <c r="CN763" i="46"/>
  <c r="CO763" i="46"/>
  <c r="CP763" i="46"/>
  <c r="X764" i="46"/>
  <c r="BO764" i="46"/>
  <c r="BS764" i="46"/>
  <c r="BY764" i="46"/>
  <c r="CM764" i="46"/>
  <c r="CN764" i="46"/>
  <c r="CO764" i="46"/>
  <c r="CP764" i="46"/>
  <c r="X765" i="46"/>
  <c r="BO765" i="46"/>
  <c r="BV765" i="46" s="1"/>
  <c r="BS765" i="46"/>
  <c r="BY765" i="46"/>
  <c r="CM765" i="46"/>
  <c r="CN765" i="46"/>
  <c r="CO765" i="46"/>
  <c r="CP765" i="46"/>
  <c r="X766" i="46"/>
  <c r="BO766" i="46"/>
  <c r="BV766" i="46" s="1"/>
  <c r="BS766" i="46"/>
  <c r="BY766" i="46"/>
  <c r="CM766" i="46"/>
  <c r="CN766" i="46"/>
  <c r="CO766" i="46"/>
  <c r="CP766" i="46"/>
  <c r="X767" i="46"/>
  <c r="BO767" i="46"/>
  <c r="BV767" i="46" s="1"/>
  <c r="BS767" i="46"/>
  <c r="BY767" i="46"/>
  <c r="CM767" i="46"/>
  <c r="CN767" i="46"/>
  <c r="CO767" i="46"/>
  <c r="CP767" i="46"/>
  <c r="X768" i="46"/>
  <c r="BO768" i="46"/>
  <c r="BV768" i="46" s="1"/>
  <c r="BS768" i="46"/>
  <c r="BY768" i="46"/>
  <c r="CM768" i="46"/>
  <c r="CN768" i="46"/>
  <c r="CO768" i="46"/>
  <c r="CP768" i="46"/>
  <c r="X769" i="46"/>
  <c r="BO769" i="46"/>
  <c r="BV769" i="46" s="1"/>
  <c r="BS769" i="46"/>
  <c r="BY769" i="46"/>
  <c r="CM769" i="46"/>
  <c r="CN769" i="46"/>
  <c r="CO769" i="46"/>
  <c r="CP769" i="46"/>
  <c r="X770" i="46"/>
  <c r="BO770" i="46"/>
  <c r="BS770" i="46"/>
  <c r="BY770" i="46"/>
  <c r="CM770" i="46"/>
  <c r="CN770" i="46"/>
  <c r="CO770" i="46"/>
  <c r="CP770" i="46"/>
  <c r="X771" i="46"/>
  <c r="BO771" i="46"/>
  <c r="BV771" i="46" s="1"/>
  <c r="BS771" i="46"/>
  <c r="BY771" i="46"/>
  <c r="CM771" i="46"/>
  <c r="CN771" i="46"/>
  <c r="CO771" i="46"/>
  <c r="CP771" i="46"/>
  <c r="X772" i="46"/>
  <c r="BO772" i="46"/>
  <c r="BS772" i="46"/>
  <c r="BY772" i="46"/>
  <c r="CM772" i="46"/>
  <c r="CN772" i="46"/>
  <c r="CO772" i="46"/>
  <c r="CP772" i="46"/>
  <c r="X773" i="46"/>
  <c r="BO773" i="46"/>
  <c r="BV773" i="46" s="1"/>
  <c r="BS773" i="46"/>
  <c r="BY773" i="46"/>
  <c r="CM773" i="46"/>
  <c r="CN773" i="46"/>
  <c r="CO773" i="46"/>
  <c r="CP773" i="46"/>
  <c r="X774" i="46"/>
  <c r="BO774" i="46"/>
  <c r="BV774" i="46" s="1"/>
  <c r="BS774" i="46"/>
  <c r="BY774" i="46"/>
  <c r="CM774" i="46"/>
  <c r="CN774" i="46"/>
  <c r="CO774" i="46"/>
  <c r="CP774" i="46"/>
  <c r="X775" i="46"/>
  <c r="BO775" i="46"/>
  <c r="BV775" i="46" s="1"/>
  <c r="BS775" i="46"/>
  <c r="BY775" i="46"/>
  <c r="CM775" i="46"/>
  <c r="CN775" i="46"/>
  <c r="CO775" i="46"/>
  <c r="CP775" i="46"/>
  <c r="X776" i="46"/>
  <c r="BO776" i="46"/>
  <c r="BS776" i="46"/>
  <c r="BY776" i="46"/>
  <c r="CM776" i="46"/>
  <c r="CN776" i="46"/>
  <c r="CO776" i="46"/>
  <c r="CP776" i="46"/>
  <c r="X777" i="46"/>
  <c r="BO777" i="46"/>
  <c r="BV777" i="46" s="1"/>
  <c r="BS777" i="46"/>
  <c r="BY777" i="46"/>
  <c r="CM777" i="46"/>
  <c r="CN777" i="46"/>
  <c r="CO777" i="46"/>
  <c r="CP777" i="46"/>
  <c r="X778" i="46"/>
  <c r="BO778" i="46"/>
  <c r="BV778" i="46" s="1"/>
  <c r="BS778" i="46"/>
  <c r="BY778" i="46"/>
  <c r="CM778" i="46"/>
  <c r="CN778" i="46"/>
  <c r="CO778" i="46"/>
  <c r="CP778" i="46"/>
  <c r="X779" i="46"/>
  <c r="BO779" i="46"/>
  <c r="BV779" i="46" s="1"/>
  <c r="BS779" i="46"/>
  <c r="BY779" i="46"/>
  <c r="CM779" i="46"/>
  <c r="CN779" i="46"/>
  <c r="CO779" i="46"/>
  <c r="CP779" i="46"/>
  <c r="X780" i="46"/>
  <c r="BO780" i="46"/>
  <c r="BS780" i="46"/>
  <c r="BY780" i="46"/>
  <c r="CM780" i="46"/>
  <c r="CN780" i="46"/>
  <c r="CO780" i="46"/>
  <c r="CP780" i="46"/>
  <c r="X781" i="46"/>
  <c r="BO781" i="46"/>
  <c r="BV781" i="46" s="1"/>
  <c r="BS781" i="46"/>
  <c r="BY781" i="46"/>
  <c r="CM781" i="46"/>
  <c r="CN781" i="46"/>
  <c r="CO781" i="46"/>
  <c r="CP781" i="46"/>
  <c r="X782" i="46"/>
  <c r="BO782" i="46"/>
  <c r="BS782" i="46"/>
  <c r="BY782" i="46"/>
  <c r="CM782" i="46"/>
  <c r="CN782" i="46"/>
  <c r="CO782" i="46"/>
  <c r="CP782" i="46"/>
  <c r="X783" i="46"/>
  <c r="BO783" i="46"/>
  <c r="BV783" i="46" s="1"/>
  <c r="BS783" i="46"/>
  <c r="BY783" i="46"/>
  <c r="CM783" i="46"/>
  <c r="CN783" i="46"/>
  <c r="CO783" i="46"/>
  <c r="CP783" i="46"/>
  <c r="X784" i="46"/>
  <c r="BO784" i="46"/>
  <c r="BV784" i="46" s="1"/>
  <c r="BS784" i="46"/>
  <c r="BY784" i="46"/>
  <c r="CM784" i="46"/>
  <c r="CN784" i="46"/>
  <c r="CO784" i="46"/>
  <c r="CP784" i="46"/>
  <c r="X785" i="46"/>
  <c r="BO785" i="46"/>
  <c r="BV785" i="46" s="1"/>
  <c r="BS785" i="46"/>
  <c r="BY785" i="46"/>
  <c r="CM785" i="46"/>
  <c r="CN785" i="46"/>
  <c r="CO785" i="46"/>
  <c r="CP785" i="46"/>
  <c r="X786" i="46"/>
  <c r="BO786" i="46"/>
  <c r="BV786" i="46" s="1"/>
  <c r="BS786" i="46"/>
  <c r="BY786" i="46"/>
  <c r="CM786" i="46"/>
  <c r="CN786" i="46"/>
  <c r="CO786" i="46"/>
  <c r="CP786" i="46"/>
  <c r="X787" i="46"/>
  <c r="BO787" i="46"/>
  <c r="BV787" i="46" s="1"/>
  <c r="BS787" i="46"/>
  <c r="BY787" i="46"/>
  <c r="CM787" i="46"/>
  <c r="CN787" i="46"/>
  <c r="CO787" i="46"/>
  <c r="CP787" i="46"/>
  <c r="X788" i="46"/>
  <c r="BO788" i="46"/>
  <c r="BS788" i="46"/>
  <c r="BY788" i="46"/>
  <c r="CM788" i="46"/>
  <c r="CN788" i="46"/>
  <c r="CO788" i="46"/>
  <c r="CP788" i="46"/>
  <c r="X789" i="46"/>
  <c r="BO789" i="46"/>
  <c r="BV789" i="46" s="1"/>
  <c r="BS789" i="46"/>
  <c r="BY789" i="46"/>
  <c r="CM789" i="46"/>
  <c r="CN789" i="46"/>
  <c r="CO789" i="46"/>
  <c r="CP789" i="46"/>
  <c r="X790" i="46"/>
  <c r="BO790" i="46"/>
  <c r="BS790" i="46"/>
  <c r="BY790" i="46"/>
  <c r="CM790" i="46"/>
  <c r="CN790" i="46"/>
  <c r="CO790" i="46"/>
  <c r="CP790" i="46"/>
  <c r="X791" i="46"/>
  <c r="BO791" i="46"/>
  <c r="BV791" i="46" s="1"/>
  <c r="BS791" i="46"/>
  <c r="BY791" i="46"/>
  <c r="CM791" i="46"/>
  <c r="CN791" i="46"/>
  <c r="CO791" i="46"/>
  <c r="CP791" i="46"/>
  <c r="X792" i="46"/>
  <c r="BO792" i="46"/>
  <c r="BS792" i="46"/>
  <c r="BY792" i="46"/>
  <c r="CM792" i="46"/>
  <c r="CN792" i="46"/>
  <c r="CO792" i="46"/>
  <c r="CP792" i="46"/>
  <c r="X793" i="46"/>
  <c r="BO793" i="46"/>
  <c r="BV793" i="46" s="1"/>
  <c r="BS793" i="46"/>
  <c r="BY793" i="46"/>
  <c r="CM793" i="46"/>
  <c r="CN793" i="46"/>
  <c r="CO793" i="46"/>
  <c r="CP793" i="46"/>
  <c r="X794" i="46"/>
  <c r="BO794" i="46"/>
  <c r="BS794" i="46"/>
  <c r="BY794" i="46"/>
  <c r="CM794" i="46"/>
  <c r="CN794" i="46"/>
  <c r="CO794" i="46"/>
  <c r="CP794" i="46"/>
  <c r="X795" i="46"/>
  <c r="BO795" i="46"/>
  <c r="BS795" i="46"/>
  <c r="BY795" i="46"/>
  <c r="CM795" i="46"/>
  <c r="CN795" i="46"/>
  <c r="CO795" i="46"/>
  <c r="CP795" i="46"/>
  <c r="A817" i="46"/>
  <c r="A818" i="46" s="1"/>
  <c r="A819" i="46" s="1"/>
  <c r="A820" i="46" s="1"/>
  <c r="A821" i="46" s="1"/>
  <c r="A822" i="46" s="1"/>
  <c r="A823" i="46" s="1"/>
  <c r="A824" i="46" s="1"/>
  <c r="A825" i="46" s="1"/>
  <c r="A826" i="46" s="1"/>
  <c r="A827" i="46" s="1"/>
  <c r="A828" i="46" s="1"/>
  <c r="A829" i="46" s="1"/>
  <c r="A830" i="46" s="1"/>
  <c r="A831" i="46" s="1"/>
  <c r="A832" i="46" s="1"/>
  <c r="A833" i="46" s="1"/>
  <c r="A834" i="46" s="1"/>
  <c r="A835" i="46" s="1"/>
  <c r="A836" i="46" s="1"/>
  <c r="X796" i="46"/>
  <c r="BO796" i="46"/>
  <c r="BS796" i="46"/>
  <c r="BY796" i="46"/>
  <c r="CM796" i="46"/>
  <c r="CN796" i="46"/>
  <c r="CO796" i="46"/>
  <c r="CP796" i="46"/>
  <c r="X797" i="46"/>
  <c r="BO797" i="46"/>
  <c r="BV797" i="46" s="1"/>
  <c r="BS797" i="46"/>
  <c r="BY797" i="46"/>
  <c r="CM797" i="46"/>
  <c r="CN797" i="46"/>
  <c r="CO797" i="46"/>
  <c r="CP797" i="46"/>
  <c r="X798" i="46"/>
  <c r="BO798" i="46"/>
  <c r="BV798" i="46" s="1"/>
  <c r="BS798" i="46"/>
  <c r="BY798" i="46"/>
  <c r="CM798" i="46"/>
  <c r="CN798" i="46"/>
  <c r="CO798" i="46"/>
  <c r="CP798" i="46"/>
  <c r="X799" i="46"/>
  <c r="BO799" i="46"/>
  <c r="BV799" i="46" s="1"/>
  <c r="BS799" i="46"/>
  <c r="BY799" i="46"/>
  <c r="CM799" i="46"/>
  <c r="CN799" i="46"/>
  <c r="CO799" i="46"/>
  <c r="CP799" i="46"/>
  <c r="X800" i="46"/>
  <c r="BO800" i="46"/>
  <c r="BS800" i="46"/>
  <c r="BY800" i="46"/>
  <c r="CM800" i="46"/>
  <c r="CN800" i="46"/>
  <c r="CO800" i="46"/>
  <c r="CP800" i="46"/>
  <c r="X801" i="46"/>
  <c r="BO801" i="46"/>
  <c r="BS801" i="46"/>
  <c r="BY801" i="46"/>
  <c r="CM801" i="46"/>
  <c r="CN801" i="46"/>
  <c r="CO801" i="46"/>
  <c r="CP801" i="46"/>
  <c r="X802" i="46"/>
  <c r="BO802" i="46"/>
  <c r="BV802" i="46" s="1"/>
  <c r="BS802" i="46"/>
  <c r="BY802" i="46"/>
  <c r="CM802" i="46"/>
  <c r="CN802" i="46"/>
  <c r="CO802" i="46"/>
  <c r="CP802" i="46"/>
  <c r="X803" i="46"/>
  <c r="BO803" i="46"/>
  <c r="BV803" i="46" s="1"/>
  <c r="BS803" i="46"/>
  <c r="BY803" i="46"/>
  <c r="CM803" i="46"/>
  <c r="CN803" i="46"/>
  <c r="CO803" i="46"/>
  <c r="CP803" i="46"/>
  <c r="X804" i="46"/>
  <c r="BO804" i="46"/>
  <c r="BV804" i="46" s="1"/>
  <c r="BS804" i="46"/>
  <c r="BY804" i="46"/>
  <c r="CM804" i="46"/>
  <c r="CN804" i="46"/>
  <c r="CO804" i="46"/>
  <c r="CP804" i="46"/>
  <c r="X805" i="46"/>
  <c r="BO805" i="46"/>
  <c r="BV805" i="46" s="1"/>
  <c r="BS805" i="46"/>
  <c r="BY805" i="46"/>
  <c r="CM805" i="46"/>
  <c r="CN805" i="46"/>
  <c r="CO805" i="46"/>
  <c r="CP805" i="46"/>
  <c r="X806" i="46"/>
  <c r="BO806" i="46"/>
  <c r="BS806" i="46"/>
  <c r="BY806" i="46"/>
  <c r="CM806" i="46"/>
  <c r="CN806" i="46"/>
  <c r="CO806" i="46"/>
  <c r="CP806" i="46"/>
  <c r="X807" i="46"/>
  <c r="BO807" i="46"/>
  <c r="BS807" i="46"/>
  <c r="BY807" i="46"/>
  <c r="CM807" i="46"/>
  <c r="CN807" i="46"/>
  <c r="CO807" i="46"/>
  <c r="CP807" i="46"/>
  <c r="X808" i="46"/>
  <c r="BO808" i="46"/>
  <c r="BS808" i="46"/>
  <c r="BY808" i="46"/>
  <c r="CM808" i="46"/>
  <c r="CN808" i="46"/>
  <c r="CO808" i="46"/>
  <c r="CP808" i="46"/>
  <c r="X809" i="46"/>
  <c r="BO809" i="46"/>
  <c r="BV809" i="46" s="1"/>
  <c r="BS809" i="46"/>
  <c r="BY809" i="46"/>
  <c r="CM809" i="46"/>
  <c r="CN809" i="46"/>
  <c r="CO809" i="46"/>
  <c r="CP809" i="46"/>
  <c r="X810" i="46"/>
  <c r="BO810" i="46"/>
  <c r="BV810" i="46" s="1"/>
  <c r="BS810" i="46"/>
  <c r="BY810" i="46"/>
  <c r="CM810" i="46"/>
  <c r="CN810" i="46"/>
  <c r="CO810" i="46"/>
  <c r="CP810" i="46"/>
  <c r="X811" i="46"/>
  <c r="BO811" i="46"/>
  <c r="BV811" i="46" s="1"/>
  <c r="BS811" i="46"/>
  <c r="BY811" i="46"/>
  <c r="CM811" i="46"/>
  <c r="CN811" i="46"/>
  <c r="CO811" i="46"/>
  <c r="CP811" i="46"/>
  <c r="X812" i="46"/>
  <c r="BO812" i="46"/>
  <c r="BV812" i="46" s="1"/>
  <c r="BS812" i="46"/>
  <c r="BY812" i="46"/>
  <c r="CM812" i="46"/>
  <c r="CN812" i="46"/>
  <c r="CO812" i="46"/>
  <c r="CP812" i="46"/>
  <c r="X813" i="46"/>
  <c r="BO813" i="46"/>
  <c r="BV813" i="46" s="1"/>
  <c r="BS813" i="46"/>
  <c r="BY813" i="46"/>
  <c r="CM813" i="46"/>
  <c r="CN813" i="46"/>
  <c r="CO813" i="46"/>
  <c r="CP813" i="46"/>
  <c r="X814" i="46"/>
  <c r="BO814" i="46"/>
  <c r="BS814" i="46"/>
  <c r="BY814" i="46"/>
  <c r="CM814" i="46"/>
  <c r="CN814" i="46"/>
  <c r="CO814" i="46"/>
  <c r="CP814" i="46"/>
  <c r="X815" i="46"/>
  <c r="BO815" i="46"/>
  <c r="BV815" i="46" s="1"/>
  <c r="BS815" i="46"/>
  <c r="BY815" i="46"/>
  <c r="CM815" i="46"/>
  <c r="CN815" i="46"/>
  <c r="CO815" i="46"/>
  <c r="CP815" i="46"/>
  <c r="X816" i="46"/>
  <c r="BO816" i="46"/>
  <c r="BS816" i="46"/>
  <c r="BY816" i="46"/>
  <c r="CM816" i="46"/>
  <c r="CN816" i="46"/>
  <c r="CO816" i="46"/>
  <c r="CP816" i="46"/>
  <c r="X817" i="46"/>
  <c r="BO817" i="46"/>
  <c r="BV817" i="46" s="1"/>
  <c r="BS817" i="46"/>
  <c r="BY817" i="46"/>
  <c r="CM817" i="46"/>
  <c r="CN817" i="46"/>
  <c r="CO817" i="46"/>
  <c r="CP817" i="46"/>
  <c r="X818" i="46"/>
  <c r="BO818" i="46"/>
  <c r="BS818" i="46"/>
  <c r="BY818" i="46"/>
  <c r="CM818" i="46"/>
  <c r="CN818" i="46"/>
  <c r="CO818" i="46"/>
  <c r="CP818" i="46"/>
  <c r="X819" i="46"/>
  <c r="BO819" i="46"/>
  <c r="BV819" i="46" s="1"/>
  <c r="BS819" i="46"/>
  <c r="BY819" i="46"/>
  <c r="CM819" i="46"/>
  <c r="CN819" i="46"/>
  <c r="CO819" i="46"/>
  <c r="CP819" i="46"/>
  <c r="X820" i="46"/>
  <c r="BO820" i="46"/>
  <c r="BS820" i="46"/>
  <c r="BY820" i="46"/>
  <c r="CM820" i="46"/>
  <c r="CN820" i="46"/>
  <c r="CO820" i="46"/>
  <c r="CP820" i="46"/>
  <c r="X821" i="46"/>
  <c r="BO821" i="46"/>
  <c r="BV821" i="46" s="1"/>
  <c r="BS821" i="46"/>
  <c r="BY821" i="46"/>
  <c r="CM821" i="46"/>
  <c r="CN821" i="46"/>
  <c r="CO821" i="46"/>
  <c r="CP821" i="46"/>
  <c r="X822" i="46"/>
  <c r="BO822" i="46"/>
  <c r="BS822" i="46"/>
  <c r="BY822" i="46"/>
  <c r="CM822" i="46"/>
  <c r="CN822" i="46"/>
  <c r="CO822" i="46"/>
  <c r="CP822" i="46"/>
  <c r="X823" i="46"/>
  <c r="BO823" i="46"/>
  <c r="BV823" i="46" s="1"/>
  <c r="BS823" i="46"/>
  <c r="BY823" i="46"/>
  <c r="CM823" i="46"/>
  <c r="CN823" i="46"/>
  <c r="CO823" i="46"/>
  <c r="CP823" i="46"/>
  <c r="X824" i="46"/>
  <c r="BO824" i="46"/>
  <c r="BS824" i="46"/>
  <c r="BY824" i="46"/>
  <c r="CM824" i="46"/>
  <c r="CN824" i="46"/>
  <c r="CO824" i="46"/>
  <c r="CP824" i="46"/>
  <c r="X825" i="46"/>
  <c r="BO825" i="46"/>
  <c r="BS825" i="46"/>
  <c r="BY825" i="46"/>
  <c r="CM825" i="46"/>
  <c r="CN825" i="46"/>
  <c r="CO825" i="46"/>
  <c r="CP825" i="46"/>
  <c r="X826" i="46"/>
  <c r="BO826" i="46"/>
  <c r="BV826" i="46" s="1"/>
  <c r="BS826" i="46"/>
  <c r="BY826" i="46"/>
  <c r="CM826" i="46"/>
  <c r="CN826" i="46"/>
  <c r="CO826" i="46"/>
  <c r="CP826" i="46"/>
  <c r="X827" i="46"/>
  <c r="BO827" i="46"/>
  <c r="BS827" i="46"/>
  <c r="BY827" i="46"/>
  <c r="CM827" i="46"/>
  <c r="CN827" i="46"/>
  <c r="CO827" i="46"/>
  <c r="CP827" i="46"/>
  <c r="X828" i="46"/>
  <c r="BO828" i="46"/>
  <c r="BS828" i="46"/>
  <c r="BY828" i="46"/>
  <c r="CM828" i="46"/>
  <c r="CN828" i="46"/>
  <c r="CO828" i="46"/>
  <c r="CP828" i="46"/>
  <c r="X829" i="46"/>
  <c r="BO829" i="46"/>
  <c r="BS829" i="46"/>
  <c r="BY829" i="46"/>
  <c r="CM829" i="46"/>
  <c r="CN829" i="46"/>
  <c r="CO829" i="46"/>
  <c r="CP829" i="46"/>
  <c r="X830" i="46"/>
  <c r="BO830" i="46"/>
  <c r="BS830" i="46"/>
  <c r="BY830" i="46"/>
  <c r="CM830" i="46"/>
  <c r="CN830" i="46"/>
  <c r="CO830" i="46"/>
  <c r="CP830" i="46"/>
  <c r="X831" i="46"/>
  <c r="BO831" i="46"/>
  <c r="BV831" i="46" s="1"/>
  <c r="BS831" i="46"/>
  <c r="BY831" i="46"/>
  <c r="CM831" i="46"/>
  <c r="CN831" i="46"/>
  <c r="CO831" i="46"/>
  <c r="CP831" i="46"/>
  <c r="X832" i="46"/>
  <c r="BO832" i="46"/>
  <c r="BV832" i="46" s="1"/>
  <c r="BS832" i="46"/>
  <c r="BY832" i="46"/>
  <c r="CM832" i="46"/>
  <c r="CN832" i="46"/>
  <c r="CO832" i="46"/>
  <c r="CP832" i="46"/>
  <c r="X833" i="46"/>
  <c r="BO833" i="46"/>
  <c r="BV833" i="46" s="1"/>
  <c r="BS833" i="46"/>
  <c r="BY833" i="46"/>
  <c r="CM833" i="46"/>
  <c r="CN833" i="46"/>
  <c r="CO833" i="46"/>
  <c r="CP833" i="46"/>
  <c r="X834" i="46"/>
  <c r="BO834" i="46"/>
  <c r="BS834" i="46"/>
  <c r="BY834" i="46"/>
  <c r="CM834" i="46"/>
  <c r="CN834" i="46"/>
  <c r="CO834" i="46"/>
  <c r="CP834" i="46"/>
  <c r="X835" i="46"/>
  <c r="BO835" i="46"/>
  <c r="BV835" i="46" s="1"/>
  <c r="BS835" i="46"/>
  <c r="BY835" i="46"/>
  <c r="CM835" i="46"/>
  <c r="CN835" i="46"/>
  <c r="CO835" i="46"/>
  <c r="CP835" i="46"/>
  <c r="X836" i="46"/>
  <c r="BO836" i="46"/>
  <c r="BV836" i="46" s="1"/>
  <c r="BS836" i="46"/>
  <c r="BY836" i="46"/>
  <c r="CM836" i="46"/>
  <c r="CN836" i="46"/>
  <c r="CO836" i="46"/>
  <c r="CP836" i="46"/>
  <c r="BP1" i="28"/>
  <c r="I2" i="28"/>
  <c r="AE2" i="28"/>
  <c r="AZ2" i="28"/>
  <c r="BT2" i="28"/>
  <c r="BM1" i="14"/>
  <c r="H2" i="14"/>
  <c r="H34" i="14" s="1"/>
  <c r="AA2" i="14"/>
  <c r="AA66" i="14" s="1"/>
  <c r="AT2" i="14"/>
  <c r="AT66" i="14" s="1"/>
  <c r="BM2" i="14"/>
  <c r="BM34" i="14" s="1"/>
  <c r="AE33" i="14"/>
  <c r="AN33" i="14"/>
  <c r="AP33" i="14"/>
  <c r="AP65" i="14" s="1"/>
  <c r="AR33" i="14"/>
  <c r="AS33" i="14"/>
  <c r="AU33" i="14"/>
  <c r="BM33" i="14"/>
  <c r="BM35" i="14"/>
  <c r="AE65" i="14"/>
  <c r="AS65" i="14"/>
  <c r="Y2" i="41"/>
  <c r="AN2" i="41"/>
  <c r="CB7" i="41"/>
  <c r="H2" i="48"/>
  <c r="U2" i="48"/>
  <c r="H4" i="48"/>
  <c r="U4" i="48"/>
  <c r="BS1" i="33"/>
  <c r="I2" i="33"/>
  <c r="AC2" i="33"/>
  <c r="AX2" i="33"/>
  <c r="BS2" i="33"/>
  <c r="CH10" i="33"/>
  <c r="CH11" i="33"/>
  <c r="CH12" i="33"/>
  <c r="CH13" i="33"/>
  <c r="CH14" i="33"/>
  <c r="CH15" i="33"/>
  <c r="CH16" i="33"/>
  <c r="CH17" i="33"/>
  <c r="CH18" i="33"/>
  <c r="CH19" i="33"/>
  <c r="CH20" i="33"/>
  <c r="CH21" i="33"/>
  <c r="CH22" i="33"/>
  <c r="CH23" i="33"/>
  <c r="CH24" i="33"/>
  <c r="CH25" i="33"/>
  <c r="CH26" i="33"/>
  <c r="CH27" i="33"/>
  <c r="CH28" i="33"/>
  <c r="CH29" i="33"/>
  <c r="CH30" i="33"/>
  <c r="CH31" i="33"/>
  <c r="CH32" i="33"/>
  <c r="CH33" i="33"/>
  <c r="CH34" i="33"/>
  <c r="CH35" i="33"/>
  <c r="CH36" i="33"/>
  <c r="CH37" i="33"/>
  <c r="CH38" i="33"/>
  <c r="CH39" i="33"/>
  <c r="CH40" i="33"/>
  <c r="CH41" i="33"/>
  <c r="CH42" i="33"/>
  <c r="CH43" i="33"/>
  <c r="CH44" i="33"/>
  <c r="CH45" i="33"/>
  <c r="CH46" i="33"/>
  <c r="CH47" i="33"/>
  <c r="CH48" i="33"/>
  <c r="CH49" i="33"/>
  <c r="CH50" i="33"/>
  <c r="CH51" i="33"/>
  <c r="CH52" i="33"/>
  <c r="CH53" i="33"/>
  <c r="CH54" i="33"/>
  <c r="CH55" i="33"/>
  <c r="CH56" i="33"/>
  <c r="CH57" i="33"/>
  <c r="CH58" i="33"/>
  <c r="CH59" i="33"/>
  <c r="CH60" i="33"/>
  <c r="CH61" i="33"/>
  <c r="CH62" i="33"/>
  <c r="CH63" i="33"/>
  <c r="CH64" i="33"/>
  <c r="CH65" i="33"/>
  <c r="CH66" i="33"/>
  <c r="CH67" i="33"/>
  <c r="CH68" i="33"/>
  <c r="CH69" i="33"/>
  <c r="CH70" i="33"/>
  <c r="CH71" i="33"/>
  <c r="CH72" i="33"/>
  <c r="CH73" i="33"/>
  <c r="CH74" i="33"/>
  <c r="CH75" i="33"/>
  <c r="CH76" i="33"/>
  <c r="CH77" i="33"/>
  <c r="CH78" i="33"/>
  <c r="CH79" i="33"/>
  <c r="CH80" i="33"/>
  <c r="CH81" i="33"/>
  <c r="CH82" i="33"/>
  <c r="CH83" i="33"/>
  <c r="CH84" i="33"/>
  <c r="CH85" i="33"/>
  <c r="CH86" i="33"/>
  <c r="CH87" i="33"/>
  <c r="CH88" i="33"/>
  <c r="CH89" i="33"/>
  <c r="CH90" i="33"/>
  <c r="CH91" i="33"/>
  <c r="CH92" i="33"/>
  <c r="CH93" i="33"/>
  <c r="CH94" i="33"/>
  <c r="CH95" i="33"/>
  <c r="CH96" i="33"/>
  <c r="CH97" i="33"/>
  <c r="CH98" i="33"/>
  <c r="CH99" i="33"/>
  <c r="CH100" i="33"/>
  <c r="CH101" i="33"/>
  <c r="CH102" i="33"/>
  <c r="CH103" i="33"/>
  <c r="CH104" i="33"/>
  <c r="CH105" i="33"/>
  <c r="CH106" i="33"/>
  <c r="CH107" i="33"/>
  <c r="CH108" i="33"/>
  <c r="CH109" i="33"/>
  <c r="CH110" i="33"/>
  <c r="CH111" i="33"/>
  <c r="CH112" i="33"/>
  <c r="CH113" i="33"/>
  <c r="CH114" i="33"/>
  <c r="CH115" i="33"/>
  <c r="CH116" i="33"/>
  <c r="CH117" i="33"/>
  <c r="CH118" i="33"/>
  <c r="CH119" i="33"/>
  <c r="CH120" i="33"/>
  <c r="CH121" i="33"/>
  <c r="CH122" i="33"/>
  <c r="CH123" i="33"/>
  <c r="CH124" i="33"/>
  <c r="CH125" i="33"/>
  <c r="CH126" i="33"/>
  <c r="CH127" i="33"/>
  <c r="CH128" i="33"/>
  <c r="CH129" i="33"/>
  <c r="CH130" i="33"/>
  <c r="CH131" i="33"/>
  <c r="CH132" i="33"/>
  <c r="CH133" i="33"/>
  <c r="CH134" i="33"/>
  <c r="CH135" i="33"/>
  <c r="CH136" i="33"/>
  <c r="CH137" i="33"/>
  <c r="CH138" i="33"/>
  <c r="CH139" i="33"/>
  <c r="CH140" i="33"/>
  <c r="CH141" i="33"/>
  <c r="CH142" i="33"/>
  <c r="CH143" i="33"/>
  <c r="CH144" i="33"/>
  <c r="CH145" i="33"/>
  <c r="CH146" i="33"/>
  <c r="CH147" i="33"/>
  <c r="CH148" i="33"/>
  <c r="CH149" i="33"/>
  <c r="CH150" i="33"/>
  <c r="CH151" i="33"/>
  <c r="CH152" i="33"/>
  <c r="CH153" i="33"/>
  <c r="CH154" i="33"/>
  <c r="CH155" i="33"/>
  <c r="CH156" i="33"/>
  <c r="CH157" i="33"/>
  <c r="CH158" i="33"/>
  <c r="CH159" i="33"/>
  <c r="CH160" i="33"/>
  <c r="CH161" i="33"/>
  <c r="CH162" i="33"/>
  <c r="CH163" i="33"/>
  <c r="CH164" i="33"/>
  <c r="CH165" i="33"/>
  <c r="CH166" i="33"/>
  <c r="CH167" i="33"/>
  <c r="CH168" i="33"/>
  <c r="CH169" i="33"/>
  <c r="CH170" i="33"/>
  <c r="CH171" i="33"/>
  <c r="CH172" i="33"/>
  <c r="CH173" i="33"/>
  <c r="CH174" i="33"/>
  <c r="CH175" i="33"/>
  <c r="CH176" i="33"/>
  <c r="CH177" i="33"/>
  <c r="CH178" i="33"/>
  <c r="CH179" i="33"/>
  <c r="CH180" i="33"/>
  <c r="CH181" i="33"/>
  <c r="CH182" i="33"/>
  <c r="CH183" i="33"/>
  <c r="CH184" i="33"/>
  <c r="CH185" i="33"/>
  <c r="CH186" i="33"/>
  <c r="CH187" i="33"/>
  <c r="CH188" i="33"/>
  <c r="CH189" i="33"/>
  <c r="CH190" i="33"/>
  <c r="CH191" i="33"/>
  <c r="CH192" i="33"/>
  <c r="CH193" i="33"/>
  <c r="CH194" i="33"/>
  <c r="CH195" i="33"/>
  <c r="CH196" i="33"/>
  <c r="CH197" i="33"/>
  <c r="CH198" i="33"/>
  <c r="CH199" i="33"/>
  <c r="CH200" i="33"/>
  <c r="CH201" i="33"/>
  <c r="CH202" i="33"/>
  <c r="CH203" i="33"/>
  <c r="CH204" i="33"/>
  <c r="CH205" i="33"/>
  <c r="CH206" i="33"/>
  <c r="CH207" i="33"/>
  <c r="CH208" i="33"/>
  <c r="CH209" i="33"/>
  <c r="CH210" i="33"/>
  <c r="CH211" i="33"/>
  <c r="CH212" i="33"/>
  <c r="CH213" i="33"/>
  <c r="CH214" i="33"/>
  <c r="CH215" i="33"/>
  <c r="CH216" i="33"/>
  <c r="CH217" i="33"/>
  <c r="CH218" i="33"/>
  <c r="CH219" i="33"/>
  <c r="CH220" i="33"/>
  <c r="CH221" i="33"/>
  <c r="CH222" i="33"/>
  <c r="CH223" i="33"/>
  <c r="CH224" i="33"/>
  <c r="CH225" i="33"/>
  <c r="CH226" i="33"/>
  <c r="CH227" i="33"/>
  <c r="CH228" i="33"/>
  <c r="CH229" i="33"/>
  <c r="CH230" i="33"/>
  <c r="CH231" i="33"/>
  <c r="CH232" i="33"/>
  <c r="CH233" i="33"/>
  <c r="CH234" i="33"/>
  <c r="CH235" i="33"/>
  <c r="CH236" i="33"/>
  <c r="CH237" i="33"/>
  <c r="CH238" i="33"/>
  <c r="CH239" i="33"/>
  <c r="CH240" i="33"/>
  <c r="CH241" i="33"/>
  <c r="CH242" i="33"/>
  <c r="CH243" i="33"/>
  <c r="CH244" i="33"/>
  <c r="CH245" i="33"/>
  <c r="CH246" i="33"/>
  <c r="CH247" i="33"/>
  <c r="CH248" i="33"/>
  <c r="CH249" i="33"/>
  <c r="CH250" i="33"/>
  <c r="CH251" i="33"/>
  <c r="CH252" i="33"/>
  <c r="CH253" i="33"/>
  <c r="CH254" i="33"/>
  <c r="CH255" i="33"/>
  <c r="CH256" i="33"/>
  <c r="CH257" i="33"/>
  <c r="CH258" i="33"/>
  <c r="CH259" i="33"/>
  <c r="CH260" i="33"/>
  <c r="CH261" i="33"/>
  <c r="CH262" i="33"/>
  <c r="CH263" i="33"/>
  <c r="CH264" i="33"/>
  <c r="CH265" i="33"/>
  <c r="CH266" i="33"/>
  <c r="CH267" i="33"/>
  <c r="CH268" i="33"/>
  <c r="CH269" i="33"/>
  <c r="CH270" i="33"/>
  <c r="CH271" i="33"/>
  <c r="CH272" i="33"/>
  <c r="CH273" i="33"/>
  <c r="CH274" i="33"/>
  <c r="CH275" i="33"/>
  <c r="CH276" i="33"/>
  <c r="CH277" i="33"/>
  <c r="CH278" i="33"/>
  <c r="CH279" i="33"/>
  <c r="CH280" i="33"/>
  <c r="CH281" i="33"/>
  <c r="CH282" i="33"/>
  <c r="CH283" i="33"/>
  <c r="CH284" i="33"/>
  <c r="CH285" i="33"/>
  <c r="CH286" i="33"/>
  <c r="CH287" i="33"/>
  <c r="CH288" i="33"/>
  <c r="CH289" i="33"/>
  <c r="CH290" i="33"/>
  <c r="CH291" i="33"/>
  <c r="CH292" i="33"/>
  <c r="CH293" i="33"/>
  <c r="CH294" i="33"/>
  <c r="CH295" i="33"/>
  <c r="CH296" i="33"/>
  <c r="CH297" i="33"/>
  <c r="CH298" i="33"/>
  <c r="CH299" i="33"/>
  <c r="CH300" i="33"/>
  <c r="CH301" i="33"/>
  <c r="CH302" i="33"/>
  <c r="CH303" i="33"/>
  <c r="CH304" i="33"/>
  <c r="CH305" i="33"/>
  <c r="CH306" i="33"/>
  <c r="CH307" i="33"/>
  <c r="CH308" i="33"/>
  <c r="CH309" i="33"/>
  <c r="CH310" i="33"/>
  <c r="CH311" i="33"/>
  <c r="CH312" i="33"/>
  <c r="CH313" i="33"/>
  <c r="CH314" i="33"/>
  <c r="CH315" i="33"/>
  <c r="CH316" i="33"/>
  <c r="CH317" i="33"/>
  <c r="CH318" i="33"/>
  <c r="CH319" i="33"/>
  <c r="CH320" i="33"/>
  <c r="CH321" i="33"/>
  <c r="CH322" i="33"/>
  <c r="CH323" i="33"/>
  <c r="CH324" i="33"/>
  <c r="CH325" i="33"/>
  <c r="CH326" i="33"/>
  <c r="CH327" i="33"/>
  <c r="CH328" i="33"/>
  <c r="CH329" i="33"/>
  <c r="CH330" i="33"/>
  <c r="CH331" i="33"/>
  <c r="CH332" i="33"/>
  <c r="CH333" i="33"/>
  <c r="CH334" i="33"/>
  <c r="CH335" i="33"/>
  <c r="CH336" i="33"/>
  <c r="CH337" i="33"/>
  <c r="CH338" i="33"/>
  <c r="CH339" i="33"/>
  <c r="CH340" i="33"/>
  <c r="CH341" i="33"/>
  <c r="CH342" i="33"/>
  <c r="CH343" i="33"/>
  <c r="CH344" i="33"/>
  <c r="CH345" i="33"/>
  <c r="CH346" i="33"/>
  <c r="CH347" i="33"/>
  <c r="CH348" i="33"/>
  <c r="CH349" i="33"/>
  <c r="CH350" i="33"/>
  <c r="CH351" i="33"/>
  <c r="CH352" i="33"/>
  <c r="CH353" i="33"/>
  <c r="CH354" i="33"/>
  <c r="CH355" i="33"/>
  <c r="CH356" i="33"/>
  <c r="CH357" i="33"/>
  <c r="CH358" i="33"/>
  <c r="CH359" i="33"/>
  <c r="CH360" i="33"/>
  <c r="CH361" i="33"/>
  <c r="CH362" i="33"/>
  <c r="CH363" i="33"/>
  <c r="CH364" i="33"/>
  <c r="CH365" i="33"/>
  <c r="CH366" i="33"/>
  <c r="CH367" i="33"/>
  <c r="CH368" i="33"/>
  <c r="CH369" i="33"/>
  <c r="CH370" i="33"/>
  <c r="CH371" i="33"/>
  <c r="CH372" i="33"/>
  <c r="CH373" i="33"/>
  <c r="CH374" i="33"/>
  <c r="CH375" i="33"/>
  <c r="CH376" i="33"/>
  <c r="CH377" i="33"/>
  <c r="CH378" i="33"/>
  <c r="CH379" i="33"/>
  <c r="CH380" i="33"/>
  <c r="CH381" i="33"/>
  <c r="CH382" i="33"/>
  <c r="CH383" i="33"/>
  <c r="CH384" i="33"/>
  <c r="CH385" i="33"/>
  <c r="CH386" i="33"/>
  <c r="CH387" i="33"/>
  <c r="CH388" i="33"/>
  <c r="CH389" i="33"/>
  <c r="CH390" i="33"/>
  <c r="CH391" i="33"/>
  <c r="CH392" i="33"/>
  <c r="CH393" i="33"/>
  <c r="CH394" i="33"/>
  <c r="CH395" i="33"/>
  <c r="CH396" i="33"/>
  <c r="CH397" i="33"/>
  <c r="CH398" i="33"/>
  <c r="CH399" i="33"/>
  <c r="CH400" i="33"/>
  <c r="CH401" i="33"/>
  <c r="CH402" i="33"/>
  <c r="CH403" i="33"/>
  <c r="CH404" i="33"/>
  <c r="CH405" i="33"/>
  <c r="CH406" i="33"/>
  <c r="CH407" i="33"/>
  <c r="CH408" i="33"/>
  <c r="CH409" i="33"/>
  <c r="CH410" i="33"/>
  <c r="CH411" i="33"/>
  <c r="CH412" i="33"/>
  <c r="CH413" i="33"/>
  <c r="CH414" i="33"/>
  <c r="CH415" i="33"/>
  <c r="CH416" i="33"/>
  <c r="CH417" i="33"/>
  <c r="CH418" i="33"/>
  <c r="CH419" i="33"/>
  <c r="CH420" i="33"/>
  <c r="CH421" i="33"/>
  <c r="CH422" i="33"/>
  <c r="CH423" i="33"/>
  <c r="CH424" i="33"/>
  <c r="CH425" i="33"/>
  <c r="CH426" i="33"/>
  <c r="CH427" i="33"/>
  <c r="CH428" i="33"/>
  <c r="CH429" i="33"/>
  <c r="CH430" i="33"/>
  <c r="CH431" i="33"/>
  <c r="CH432" i="33"/>
  <c r="CH433" i="33"/>
  <c r="CH434" i="33"/>
  <c r="CH435" i="33"/>
  <c r="CH436" i="33"/>
  <c r="CH437" i="33"/>
  <c r="CH438" i="33"/>
  <c r="CH439" i="33"/>
  <c r="CH440" i="33"/>
  <c r="CH441" i="33"/>
  <c r="CH442" i="33"/>
  <c r="CH443" i="33"/>
  <c r="CH444" i="33"/>
  <c r="CH445" i="33"/>
  <c r="CH446" i="33"/>
  <c r="CH447" i="33"/>
  <c r="CH448" i="33"/>
  <c r="CH449" i="33"/>
  <c r="CH450" i="33"/>
  <c r="CH451" i="33"/>
  <c r="CH452" i="33"/>
  <c r="CH453" i="33"/>
  <c r="CH454" i="33"/>
  <c r="CH455" i="33"/>
  <c r="CH456" i="33"/>
  <c r="CH457" i="33"/>
  <c r="CH458" i="33"/>
  <c r="CH459" i="33"/>
  <c r="CH460" i="33"/>
  <c r="CH461" i="33"/>
  <c r="CH462" i="33"/>
  <c r="CH463" i="33"/>
  <c r="CH464" i="33"/>
  <c r="CH465" i="33"/>
  <c r="CH466" i="33"/>
  <c r="CH467" i="33"/>
  <c r="CH468" i="33"/>
  <c r="CH469" i="33"/>
  <c r="CH470" i="33"/>
  <c r="CH471" i="33"/>
  <c r="CH472" i="33"/>
  <c r="CH473" i="33"/>
  <c r="CH474" i="33"/>
  <c r="CH475" i="33"/>
  <c r="CH476" i="33"/>
  <c r="CH477" i="33"/>
  <c r="CH478" i="33"/>
  <c r="CH479" i="33"/>
  <c r="CH480" i="33"/>
  <c r="CH481" i="33"/>
  <c r="CH482" i="33"/>
  <c r="CH483" i="33"/>
  <c r="CH484" i="33"/>
  <c r="CH485" i="33"/>
  <c r="CH486" i="33"/>
  <c r="CH487" i="33"/>
  <c r="CH488" i="33"/>
  <c r="CH489" i="33"/>
  <c r="CH490" i="33"/>
  <c r="CH491" i="33"/>
  <c r="CH492" i="33"/>
  <c r="CH493" i="33"/>
  <c r="CH494" i="33"/>
  <c r="CH495" i="33"/>
  <c r="CH496" i="33"/>
  <c r="CH497" i="33"/>
  <c r="CH498" i="33"/>
  <c r="CH499" i="33"/>
  <c r="CH500" i="33"/>
  <c r="CH501" i="33"/>
  <c r="CH502" i="33"/>
  <c r="CH503" i="33"/>
  <c r="CH504" i="33"/>
  <c r="CH505" i="33"/>
  <c r="CH506" i="33"/>
  <c r="CH507" i="33"/>
  <c r="CH508" i="33"/>
  <c r="CH509" i="33"/>
  <c r="CH510" i="33"/>
  <c r="CH511" i="33"/>
  <c r="CH512" i="33"/>
  <c r="CH513" i="33"/>
  <c r="CH514" i="33"/>
  <c r="CH515" i="33"/>
  <c r="CH516" i="33"/>
  <c r="CH517" i="33"/>
  <c r="CH518" i="33"/>
  <c r="BM1" i="23"/>
  <c r="H2" i="23"/>
  <c r="H53" i="23" s="1"/>
  <c r="AA2" i="23"/>
  <c r="AA104" i="23" s="1"/>
  <c r="AT2" i="23"/>
  <c r="AT53" i="23" s="1"/>
  <c r="BM2" i="23"/>
  <c r="BM53" i="23" s="1"/>
  <c r="BM54" i="23"/>
  <c r="AA52" i="23"/>
  <c r="AN52" i="23"/>
  <c r="AP52" i="23"/>
  <c r="AP103" i="23" s="1"/>
  <c r="AR52" i="23"/>
  <c r="AS52" i="23"/>
  <c r="AU52" i="23"/>
  <c r="AA103" i="23"/>
  <c r="AN103" i="23"/>
  <c r="AR103" i="23"/>
  <c r="AS103" i="23"/>
  <c r="AU103" i="23"/>
  <c r="BM103" i="23"/>
  <c r="AO1" i="24"/>
  <c r="E2" i="24"/>
  <c r="Q2" i="24"/>
  <c r="AC2" i="24"/>
  <c r="AO2" i="24"/>
  <c r="Q9" i="24"/>
  <c r="AG9" i="24" s="1"/>
  <c r="A14" i="24" s="1"/>
  <c r="Q14" i="24" s="1"/>
  <c r="AG14" i="24" s="1"/>
  <c r="A19" i="24" s="1"/>
  <c r="Q19" i="24" s="1"/>
  <c r="AG19" i="24" s="1"/>
  <c r="A24" i="24" s="1"/>
  <c r="Q24" i="24" s="1"/>
  <c r="AG24" i="24" s="1"/>
  <c r="A29" i="24" s="1"/>
  <c r="Q29" i="24" s="1"/>
  <c r="AG29" i="24" s="1"/>
  <c r="A34" i="24" s="1"/>
  <c r="Q34" i="24" s="1"/>
  <c r="AG34" i="24" s="1"/>
  <c r="A39" i="24" s="1"/>
  <c r="Q39" i="24" s="1"/>
  <c r="AG39" i="24" s="1"/>
  <c r="A44" i="24" s="1"/>
  <c r="Q44" i="24" s="1"/>
  <c r="AG44" i="24" s="1"/>
  <c r="A49" i="24" s="1"/>
  <c r="Q49" i="24" s="1"/>
  <c r="AG49" i="24" s="1"/>
  <c r="A54" i="24" s="1"/>
  <c r="Q54" i="24" s="1"/>
  <c r="AG54" i="24" s="1"/>
  <c r="A59" i="24" s="1"/>
  <c r="Q59" i="24" s="1"/>
  <c r="AG59" i="24" s="1"/>
  <c r="A64" i="24" s="1"/>
  <c r="Q64" i="24" s="1"/>
  <c r="AG64" i="24" s="1"/>
  <c r="A69" i="24" s="1"/>
  <c r="Q69" i="24" s="1"/>
  <c r="AG69" i="24" s="1"/>
  <c r="A74" i="24" s="1"/>
  <c r="Q74" i="24" s="1"/>
  <c r="AG74" i="24" s="1"/>
  <c r="A79" i="24" s="1"/>
  <c r="Q79" i="24" s="1"/>
  <c r="AG79" i="24" s="1"/>
  <c r="A84" i="24" s="1"/>
  <c r="Q84" i="24" s="1"/>
  <c r="AG84" i="24" s="1"/>
  <c r="A89" i="24" s="1"/>
  <c r="Q89" i="24" s="1"/>
  <c r="AG89" i="24" s="1"/>
  <c r="A94" i="24" s="1"/>
  <c r="Q94" i="24" s="1"/>
  <c r="AG94" i="24" s="1"/>
  <c r="A99" i="24" s="1"/>
  <c r="Q99" i="24" s="1"/>
  <c r="AG99" i="24" s="1"/>
  <c r="A104" i="24" s="1"/>
  <c r="Q104" i="24" s="1"/>
  <c r="AG104" i="24" s="1"/>
  <c r="A109" i="24" s="1"/>
  <c r="Q109" i="24" s="1"/>
  <c r="AG109" i="24" s="1"/>
  <c r="A114" i="24" s="1"/>
  <c r="Q114" i="24" s="1"/>
  <c r="AG114" i="24" s="1"/>
  <c r="A119" i="24" s="1"/>
  <c r="Q119" i="24" s="1"/>
  <c r="AG119" i="24" s="1"/>
  <c r="A124" i="24" s="1"/>
  <c r="Q124" i="24" s="1"/>
  <c r="AG124" i="24" s="1"/>
  <c r="A129" i="24" s="1"/>
  <c r="Q129" i="24" s="1"/>
  <c r="AG129" i="24" s="1"/>
  <c r="A134" i="24" s="1"/>
  <c r="Q134" i="24" s="1"/>
  <c r="AG134" i="24" s="1"/>
  <c r="A139" i="24" s="1"/>
  <c r="Q139" i="24" s="1"/>
  <c r="AG139" i="24" s="1"/>
  <c r="A144" i="24" s="1"/>
  <c r="Q144" i="24" s="1"/>
  <c r="AG144" i="24" s="1"/>
  <c r="A149" i="24" s="1"/>
  <c r="Q149" i="24" s="1"/>
  <c r="AG149" i="24" s="1"/>
  <c r="A154" i="24" s="1"/>
  <c r="Q154" i="24" s="1"/>
  <c r="AG154" i="24" s="1"/>
  <c r="A159" i="24" s="1"/>
  <c r="Q159" i="24" s="1"/>
  <c r="AG159" i="24" s="1"/>
  <c r="A164" i="24" s="1"/>
  <c r="Q164" i="24" s="1"/>
  <c r="AG164" i="24" s="1"/>
  <c r="A169" i="24" s="1"/>
  <c r="Q169" i="24" s="1"/>
  <c r="AG169" i="24" s="1"/>
  <c r="A174" i="24" s="1"/>
  <c r="Q174" i="24" s="1"/>
  <c r="AG174" i="24" s="1"/>
  <c r="A179" i="24" s="1"/>
  <c r="Q179" i="24" s="1"/>
  <c r="AG179" i="24" s="1"/>
  <c r="A184" i="24" s="1"/>
  <c r="Q184" i="24" s="1"/>
  <c r="AG184" i="24" s="1"/>
  <c r="A189" i="24" s="1"/>
  <c r="Q189" i="24" s="1"/>
  <c r="AG189" i="24" s="1"/>
  <c r="A194" i="24" s="1"/>
  <c r="Q194" i="24" s="1"/>
  <c r="AG194" i="24" s="1"/>
  <c r="A199" i="24" s="1"/>
  <c r="Q199" i="24" s="1"/>
  <c r="AG199" i="24" s="1"/>
  <c r="A204" i="24" s="1"/>
  <c r="Q204" i="24" s="1"/>
  <c r="AG204" i="24" s="1"/>
  <c r="A209" i="24" s="1"/>
  <c r="Q209" i="24" s="1"/>
  <c r="AG209" i="24" s="1"/>
  <c r="A214" i="24" s="1"/>
  <c r="Q214" i="24" s="1"/>
  <c r="AG214" i="24" s="1"/>
  <c r="A219" i="24" s="1"/>
  <c r="Q219" i="24" s="1"/>
  <c r="AG219" i="24" s="1"/>
  <c r="A224" i="24" s="1"/>
  <c r="Q224" i="24" s="1"/>
  <c r="AG224" i="24" s="1"/>
  <c r="A229" i="24" s="1"/>
  <c r="Q229" i="24" s="1"/>
  <c r="AG229" i="24" s="1"/>
  <c r="A234" i="24" s="1"/>
  <c r="Q234" i="24" s="1"/>
  <c r="AG234" i="24" s="1"/>
  <c r="A239" i="24" s="1"/>
  <c r="Q239" i="24" s="1"/>
  <c r="AG239" i="24" s="1"/>
  <c r="A244" i="24" s="1"/>
  <c r="Q244" i="24" s="1"/>
  <c r="AG244" i="24" s="1"/>
  <c r="A249" i="24" s="1"/>
  <c r="Q249" i="24" s="1"/>
  <c r="AG249" i="24" s="1"/>
  <c r="A254" i="24" s="1"/>
  <c r="Q254" i="24" s="1"/>
  <c r="AG254" i="24" s="1"/>
  <c r="A259" i="24" s="1"/>
  <c r="Q259" i="24" s="1"/>
  <c r="AG259" i="24" s="1"/>
  <c r="A264" i="24" s="1"/>
  <c r="Q264" i="24" s="1"/>
  <c r="AG264" i="24" s="1"/>
  <c r="A269" i="24" s="1"/>
  <c r="Q269" i="24" s="1"/>
  <c r="AG269" i="24" s="1"/>
  <c r="A274" i="24" s="1"/>
  <c r="Q274" i="24" s="1"/>
  <c r="AG274" i="24" s="1"/>
  <c r="A279" i="24" s="1"/>
  <c r="Q279" i="24" s="1"/>
  <c r="AG279" i="24" s="1"/>
  <c r="A284" i="24" s="1"/>
  <c r="Q284" i="24" s="1"/>
  <c r="AG284" i="24" s="1"/>
  <c r="A289" i="24" s="1"/>
  <c r="Q289" i="24" s="1"/>
  <c r="AG289" i="24" s="1"/>
  <c r="A294" i="24" s="1"/>
  <c r="Q294" i="24" s="1"/>
  <c r="AG294" i="24" s="1"/>
  <c r="A299" i="24" s="1"/>
  <c r="Q299" i="24" s="1"/>
  <c r="AG299" i="24" s="1"/>
  <c r="A304" i="24" s="1"/>
  <c r="Q304" i="24" s="1"/>
  <c r="AG304" i="24" s="1"/>
  <c r="A309" i="24" s="1"/>
  <c r="Q309" i="24" s="1"/>
  <c r="AG309" i="24" s="1"/>
  <c r="A314" i="24" s="1"/>
  <c r="Q314" i="24" s="1"/>
  <c r="AG314" i="24" s="1"/>
  <c r="A319" i="24" s="1"/>
  <c r="Q319" i="24" s="1"/>
  <c r="AG319" i="24" s="1"/>
  <c r="A324" i="24" s="1"/>
  <c r="Q324" i="24" s="1"/>
  <c r="AG324" i="24" s="1"/>
  <c r="A329" i="24" s="1"/>
  <c r="Q329" i="24" s="1"/>
  <c r="AG329" i="24" s="1"/>
  <c r="A334" i="24" s="1"/>
  <c r="Q334" i="24" s="1"/>
  <c r="AG334" i="24" s="1"/>
  <c r="A339" i="24" s="1"/>
  <c r="Q339" i="24" s="1"/>
  <c r="AG339" i="24" s="1"/>
  <c r="A344" i="24" s="1"/>
  <c r="Q344" i="24" s="1"/>
  <c r="AG344" i="24" s="1"/>
  <c r="A349" i="24" s="1"/>
  <c r="Q349" i="24" s="1"/>
  <c r="AG349" i="24" s="1"/>
  <c r="AU1" i="47"/>
  <c r="B3" i="47"/>
  <c r="H3" i="47"/>
  <c r="T3" i="47"/>
  <c r="Z3" i="47"/>
  <c r="C8" i="47"/>
  <c r="C9" i="47"/>
  <c r="U10" i="47"/>
  <c r="Y10" i="47"/>
  <c r="AC10" i="47"/>
  <c r="AG10" i="47"/>
  <c r="C13" i="47"/>
  <c r="C15" i="47"/>
  <c r="U15" i="47"/>
  <c r="Y15" i="47"/>
  <c r="AC15" i="47"/>
  <c r="C16" i="47"/>
  <c r="AC16" i="47"/>
  <c r="C20" i="47"/>
  <c r="C25" i="47"/>
  <c r="C27" i="47"/>
  <c r="H30" i="47"/>
  <c r="I30" i="47"/>
  <c r="H31" i="47"/>
  <c r="I31" i="47"/>
  <c r="C34" i="47"/>
  <c r="C35" i="47"/>
  <c r="C38" i="47"/>
  <c r="C39" i="47"/>
  <c r="C42" i="47"/>
  <c r="C48" i="47"/>
  <c r="C53" i="47"/>
  <c r="C55" i="47"/>
  <c r="C62" i="47"/>
  <c r="C63" i="47"/>
  <c r="C67" i="47"/>
  <c r="C70" i="47"/>
  <c r="C76" i="47"/>
  <c r="C77" i="47"/>
  <c r="C81" i="47"/>
  <c r="C83" i="47"/>
  <c r="C90" i="47"/>
  <c r="C91" i="47"/>
  <c r="C95" i="47"/>
  <c r="C98" i="47"/>
  <c r="C104" i="47"/>
  <c r="C105" i="47"/>
  <c r="C108" i="47"/>
  <c r="C109" i="47"/>
  <c r="C111" i="47"/>
  <c r="C118" i="47"/>
  <c r="C119" i="47"/>
  <c r="C120" i="47"/>
  <c r="C123" i="47"/>
  <c r="C132" i="47"/>
  <c r="C133" i="47"/>
  <c r="C135" i="47"/>
  <c r="C137" i="47"/>
  <c r="C139" i="47"/>
  <c r="C146" i="47"/>
  <c r="C148" i="47"/>
  <c r="C151" i="47"/>
  <c r="C153" i="47"/>
  <c r="C160" i="47"/>
  <c r="C161" i="47"/>
  <c r="C164" i="47"/>
  <c r="C165" i="47"/>
  <c r="C166" i="47"/>
  <c r="C167" i="47"/>
  <c r="C174" i="47"/>
  <c r="C179" i="47"/>
  <c r="C181" i="47"/>
  <c r="AA8" i="47"/>
  <c r="AB8" i="47"/>
  <c r="CB11" i="41" s="1"/>
  <c r="AJ60" i="25"/>
  <c r="H60" i="25" s="1"/>
  <c r="AM53" i="25"/>
  <c r="K53" i="25" s="1"/>
  <c r="AM52" i="25"/>
  <c r="K52" i="25" s="1"/>
  <c r="AM51" i="25"/>
  <c r="K51" i="25" s="1"/>
  <c r="AJ50" i="25"/>
  <c r="H50" i="25" s="1"/>
  <c r="AJ43" i="25"/>
  <c r="H43" i="25" s="1"/>
  <c r="AJ35" i="25"/>
  <c r="H35" i="25" s="1"/>
  <c r="AJ34" i="25"/>
  <c r="H34" i="25" s="1"/>
  <c r="AJ29" i="25"/>
  <c r="H29" i="25" s="1"/>
  <c r="AM11" i="25"/>
  <c r="K11" i="25" s="1"/>
  <c r="AJ10" i="25"/>
  <c r="H10" i="25" s="1"/>
  <c r="G47" i="25"/>
  <c r="J46" i="25"/>
  <c r="G44" i="25"/>
  <c r="G31" i="25"/>
  <c r="G21" i="25"/>
  <c r="G13" i="25"/>
  <c r="AM12" i="25"/>
  <c r="K12" i="25" s="1"/>
  <c r="AT54" i="23"/>
  <c r="BM104" i="23"/>
  <c r="Z8" i="47"/>
  <c r="H25" i="48"/>
  <c r="J44" i="25"/>
  <c r="G37" i="25"/>
  <c r="AM34" i="25"/>
  <c r="K34" i="25" s="1"/>
  <c r="J15" i="25"/>
  <c r="AM7" i="25"/>
  <c r="K7" i="25" s="1"/>
  <c r="AT35" i="14"/>
  <c r="AJ17" i="25"/>
  <c r="H17" i="25" s="1"/>
  <c r="G4" i="25"/>
  <c r="I67" i="14"/>
  <c r="G46" i="25"/>
  <c r="G20" i="25"/>
  <c r="AP8" i="25"/>
  <c r="N8" i="25" s="1"/>
  <c r="AP6" i="25"/>
  <c r="N6" i="25" s="1"/>
  <c r="AJ30" i="25"/>
  <c r="H30" i="25" s="1"/>
  <c r="AJ41" i="25"/>
  <c r="H41" i="25" s="1"/>
  <c r="AJ33" i="25"/>
  <c r="H33" i="25" s="1"/>
  <c r="AJ7" i="25"/>
  <c r="H7" i="25" s="1"/>
  <c r="AJ5" i="25"/>
  <c r="H5" i="25" s="1"/>
  <c r="AD54" i="23"/>
  <c r="AM17" i="25"/>
  <c r="K17" i="25" s="1"/>
  <c r="I13" i="47" l="1" a="1"/>
  <c r="I13" i="47" s="1"/>
  <c r="L13" i="47" a="1"/>
  <c r="L13" i="47" s="1"/>
  <c r="H13" i="47" a="1"/>
  <c r="H13" i="47" s="1"/>
  <c r="M13" i="47" a="1"/>
  <c r="M13" i="47" s="1"/>
  <c r="J13" i="47" a="1"/>
  <c r="J13" i="47" s="1"/>
  <c r="K13" i="47" a="1"/>
  <c r="K13" i="47" s="1"/>
  <c r="N13" i="47" a="1"/>
  <c r="N13" i="47" s="1"/>
  <c r="J9" i="47" a="1"/>
  <c r="J9" i="47" s="1"/>
  <c r="K9" i="47" a="1"/>
  <c r="K9" i="47" s="1"/>
  <c r="L9" i="47" a="1"/>
  <c r="L9" i="47" s="1"/>
  <c r="M9" i="47" a="1"/>
  <c r="M9" i="47" s="1"/>
  <c r="N9" i="47" a="1"/>
  <c r="N9" i="47" s="1"/>
  <c r="H9" i="47" a="1"/>
  <c r="H9" i="47" s="1"/>
  <c r="I9" i="47" a="1"/>
  <c r="I9" i="47" s="1"/>
  <c r="H25" i="47"/>
  <c r="I25" i="47"/>
  <c r="I20" i="47"/>
  <c r="H20" i="47"/>
  <c r="J16" i="47" a="1"/>
  <c r="J16" i="47" s="1"/>
  <c r="H16" i="47" a="1"/>
  <c r="H16" i="47" s="1"/>
  <c r="L16" i="47" a="1"/>
  <c r="L16" i="47" s="1"/>
  <c r="I16" i="47" a="1"/>
  <c r="I16" i="47" s="1"/>
  <c r="K16" i="47" a="1"/>
  <c r="K16" i="47" s="1"/>
  <c r="M16" i="47" a="1"/>
  <c r="M16" i="47" s="1"/>
  <c r="N16" i="47" a="1"/>
  <c r="N16" i="47" s="1"/>
  <c r="I27" i="47"/>
  <c r="H27" i="47"/>
  <c r="K8" i="47" a="1"/>
  <c r="K8" i="47" s="1"/>
  <c r="L8" i="47" a="1"/>
  <c r="L8" i="47" s="1"/>
  <c r="I8" i="47" a="1"/>
  <c r="I8" i="47" s="1"/>
  <c r="J8" i="47" a="1"/>
  <c r="J8" i="47" s="1"/>
  <c r="H8" i="47" a="1"/>
  <c r="H8" i="47" s="1"/>
  <c r="N8" i="47" a="1"/>
  <c r="N8" i="47" s="1"/>
  <c r="M8" i="47" a="1"/>
  <c r="M8" i="47" s="1"/>
  <c r="L15" i="47" a="1"/>
  <c r="L15" i="47" s="1"/>
  <c r="M15" i="47" a="1"/>
  <c r="M15" i="47" s="1"/>
  <c r="N15" i="47" a="1"/>
  <c r="N15" i="47" s="1"/>
  <c r="H15" i="47" a="1"/>
  <c r="H15" i="47" s="1"/>
  <c r="I15" i="47" a="1"/>
  <c r="I15" i="47" s="1"/>
  <c r="J15" i="47" a="1"/>
  <c r="J15" i="47" s="1"/>
  <c r="K15" i="47" a="1"/>
  <c r="K15" i="47" s="1"/>
  <c r="J27" i="47"/>
  <c r="J25" i="47"/>
  <c r="J20" i="47"/>
  <c r="AT104" i="23"/>
  <c r="BV550" i="46"/>
  <c r="BV404" i="46"/>
  <c r="BV388" i="46"/>
  <c r="BV498" i="46"/>
  <c r="BV608" i="46"/>
  <c r="BV518" i="46"/>
  <c r="BV365" i="46"/>
  <c r="BV528" i="46"/>
  <c r="BV406" i="46"/>
  <c r="BV390" i="46"/>
  <c r="BV534" i="46"/>
  <c r="BV387" i="46"/>
  <c r="BV537" i="46"/>
  <c r="BV532" i="46"/>
  <c r="BV405" i="46"/>
  <c r="BV389" i="46"/>
  <c r="BV185" i="46"/>
  <c r="BV137" i="46"/>
  <c r="BV382" i="46"/>
  <c r="BV516" i="46"/>
  <c r="BV598" i="46"/>
  <c r="BV546" i="46"/>
  <c r="BV345" i="46"/>
  <c r="BV552" i="46"/>
  <c r="AA34" i="14"/>
  <c r="AT34" i="14"/>
  <c r="BV132" i="46"/>
  <c r="BV129" i="46"/>
  <c r="BV121" i="46"/>
  <c r="BV102" i="46"/>
  <c r="BV14" i="46"/>
  <c r="BV144" i="46"/>
  <c r="BV117" i="46"/>
  <c r="BV101" i="46"/>
  <c r="BV13" i="46"/>
  <c r="BV55" i="46"/>
  <c r="BV213" i="46"/>
  <c r="BV198" i="46"/>
  <c r="X2" i="51"/>
  <c r="BM66" i="14"/>
  <c r="J31" i="47"/>
  <c r="H66" i="14"/>
  <c r="AA53" i="23"/>
  <c r="H104" i="23"/>
  <c r="H2356" i="48"/>
  <c r="H2343" i="48"/>
  <c r="H2354" i="48"/>
  <c r="H2341" i="48"/>
  <c r="H2339" i="48"/>
  <c r="W2352" i="48"/>
  <c r="AO2337" i="48"/>
  <c r="H2352" i="48"/>
  <c r="H2350" i="48"/>
  <c r="H2337" i="48"/>
  <c r="H2348" i="48"/>
  <c r="H2346" i="48"/>
  <c r="H2345" i="48"/>
  <c r="H2314" i="48"/>
  <c r="H2301" i="48"/>
  <c r="H2312" i="48"/>
  <c r="H2299" i="48"/>
  <c r="H2297" i="48"/>
  <c r="W2310" i="48"/>
  <c r="AO2295" i="48"/>
  <c r="H2310" i="48"/>
  <c r="H2308" i="48"/>
  <c r="H2295" i="48"/>
  <c r="H2306" i="48"/>
  <c r="H2304" i="48"/>
  <c r="H2303" i="48"/>
  <c r="H2272" i="48"/>
  <c r="H2259" i="48"/>
  <c r="H2270" i="48"/>
  <c r="H2257" i="48"/>
  <c r="H2255" i="48"/>
  <c r="W2268" i="48"/>
  <c r="AO2253" i="48"/>
  <c r="H2268" i="48"/>
  <c r="H2266" i="48"/>
  <c r="H2253" i="48"/>
  <c r="H2262" i="48"/>
  <c r="H2264" i="48"/>
  <c r="H2261" i="48"/>
  <c r="H2230" i="48"/>
  <c r="H2217" i="48"/>
  <c r="H2228" i="48"/>
  <c r="H2215" i="48"/>
  <c r="H2213" i="48"/>
  <c r="W2226" i="48"/>
  <c r="AO2211" i="48"/>
  <c r="H2226" i="48"/>
  <c r="H2224" i="48"/>
  <c r="H2211" i="48"/>
  <c r="H2222" i="48"/>
  <c r="H2220" i="48"/>
  <c r="H2219" i="48"/>
  <c r="H2188" i="48"/>
  <c r="H2175" i="48"/>
  <c r="H2186" i="48"/>
  <c r="H2173" i="48"/>
  <c r="H2171" i="48"/>
  <c r="W2184" i="48"/>
  <c r="AO2169" i="48"/>
  <c r="H2184" i="48"/>
  <c r="H2182" i="48"/>
  <c r="H2169" i="48"/>
  <c r="H2180" i="48"/>
  <c r="H2178" i="48"/>
  <c r="H2177" i="48"/>
  <c r="H2146" i="48"/>
  <c r="H2133" i="48"/>
  <c r="H2144" i="48"/>
  <c r="H2131" i="48"/>
  <c r="H2129" i="48"/>
  <c r="W2142" i="48"/>
  <c r="AO2127" i="48"/>
  <c r="H2142" i="48"/>
  <c r="H2140" i="48"/>
  <c r="H2127" i="48"/>
  <c r="H2138" i="48"/>
  <c r="H2136" i="48"/>
  <c r="H2135" i="48"/>
  <c r="H2104" i="48"/>
  <c r="H2091" i="48"/>
  <c r="H2102" i="48"/>
  <c r="H2089" i="48"/>
  <c r="H2087" i="48"/>
  <c r="W2100" i="48"/>
  <c r="AO2085" i="48"/>
  <c r="H2100" i="48"/>
  <c r="H2098" i="48"/>
  <c r="H2085" i="48"/>
  <c r="H2096" i="48"/>
  <c r="H2094" i="48"/>
  <c r="H2093" i="48"/>
  <c r="H2062" i="48"/>
  <c r="H2049" i="48"/>
  <c r="H2060" i="48"/>
  <c r="H2047" i="48"/>
  <c r="H2045" i="48"/>
  <c r="W2058" i="48"/>
  <c r="AO2043" i="48"/>
  <c r="H2058" i="48"/>
  <c r="H2056" i="48"/>
  <c r="H2043" i="48"/>
  <c r="H2054" i="48"/>
  <c r="H2051" i="48"/>
  <c r="H2052" i="48"/>
  <c r="H2020" i="48"/>
  <c r="H2007" i="48"/>
  <c r="H2018" i="48"/>
  <c r="H2005" i="48"/>
  <c r="H2003" i="48"/>
  <c r="W2016" i="48"/>
  <c r="AO2001" i="48"/>
  <c r="H2016" i="48"/>
  <c r="H2014" i="48"/>
  <c r="H2001" i="48"/>
  <c r="H2012" i="48"/>
  <c r="H2010" i="48"/>
  <c r="H2009" i="48"/>
  <c r="H1978" i="48"/>
  <c r="H1965" i="48"/>
  <c r="H1976" i="48"/>
  <c r="H1963" i="48"/>
  <c r="H1961" i="48"/>
  <c r="W1974" i="48"/>
  <c r="AO1959" i="48"/>
  <c r="H1974" i="48"/>
  <c r="H1972" i="48"/>
  <c r="H1959" i="48"/>
  <c r="H1970" i="48"/>
  <c r="H1968" i="48"/>
  <c r="H1967" i="48"/>
  <c r="H1936" i="48"/>
  <c r="H1923" i="48"/>
  <c r="H1934" i="48"/>
  <c r="H1921" i="48"/>
  <c r="H1919" i="48"/>
  <c r="W1932" i="48"/>
  <c r="AO1917" i="48"/>
  <c r="H1932" i="48"/>
  <c r="H1930" i="48"/>
  <c r="H1917" i="48"/>
  <c r="H1928" i="48"/>
  <c r="H1926" i="48"/>
  <c r="H1925" i="48"/>
  <c r="H1894" i="48"/>
  <c r="H1881" i="48"/>
  <c r="H1892" i="48"/>
  <c r="H1879" i="48"/>
  <c r="H1877" i="48"/>
  <c r="W1890" i="48"/>
  <c r="AO1875" i="48"/>
  <c r="H1890" i="48"/>
  <c r="H1888" i="48"/>
  <c r="H1875" i="48"/>
  <c r="H1886" i="48"/>
  <c r="H1884" i="48"/>
  <c r="H1883" i="48"/>
  <c r="H1852" i="48"/>
  <c r="H1839" i="48"/>
  <c r="H1850" i="48"/>
  <c r="H1837" i="48"/>
  <c r="H1835" i="48"/>
  <c r="W1848" i="48"/>
  <c r="AO1833" i="48"/>
  <c r="H1848" i="48"/>
  <c r="H1846" i="48"/>
  <c r="H1833" i="48"/>
  <c r="H1844" i="48"/>
  <c r="H1842" i="48"/>
  <c r="H1841" i="48"/>
  <c r="H1810" i="48"/>
  <c r="H1797" i="48"/>
  <c r="H1808" i="48"/>
  <c r="H1795" i="48"/>
  <c r="H1793" i="48"/>
  <c r="W1806" i="48"/>
  <c r="AO1791" i="48"/>
  <c r="H1806" i="48"/>
  <c r="H1804" i="48"/>
  <c r="H1791" i="48"/>
  <c r="H1802" i="48"/>
  <c r="H1800" i="48"/>
  <c r="H1799" i="48"/>
  <c r="H1768" i="48"/>
  <c r="H1755" i="48"/>
  <c r="H1766" i="48"/>
  <c r="H1753" i="48"/>
  <c r="H1751" i="48"/>
  <c r="W1764" i="48"/>
  <c r="AO1749" i="48"/>
  <c r="H1764" i="48"/>
  <c r="H1762" i="48"/>
  <c r="H1749" i="48"/>
  <c r="H1760" i="48"/>
  <c r="H1758" i="48"/>
  <c r="H1757" i="48"/>
  <c r="H1726" i="48"/>
  <c r="H1713" i="48"/>
  <c r="H1724" i="48"/>
  <c r="H1711" i="48"/>
  <c r="H1709" i="48"/>
  <c r="W1722" i="48"/>
  <c r="AO1707" i="48"/>
  <c r="H1722" i="48"/>
  <c r="H1720" i="48"/>
  <c r="H1707" i="48"/>
  <c r="H1718" i="48"/>
  <c r="H1716" i="48"/>
  <c r="H1715" i="48"/>
  <c r="H1684" i="48"/>
  <c r="H1671" i="48"/>
  <c r="H1682" i="48"/>
  <c r="H1669" i="48"/>
  <c r="H1667" i="48"/>
  <c r="W1680" i="48"/>
  <c r="AO1665" i="48"/>
  <c r="H1680" i="48"/>
  <c r="H1678" i="48"/>
  <c r="H1665" i="48"/>
  <c r="H1676" i="48"/>
  <c r="H1674" i="48"/>
  <c r="H1673" i="48"/>
  <c r="H1642" i="48"/>
  <c r="H1629" i="48"/>
  <c r="H1640" i="48"/>
  <c r="H1627" i="48"/>
  <c r="H1625" i="48"/>
  <c r="W1638" i="48"/>
  <c r="AO1623" i="48"/>
  <c r="H1638" i="48"/>
  <c r="H1636" i="48"/>
  <c r="H1623" i="48"/>
  <c r="H1634" i="48"/>
  <c r="H1632" i="48"/>
  <c r="H1631" i="48"/>
  <c r="H1600" i="48"/>
  <c r="H1587" i="48"/>
  <c r="H1598" i="48"/>
  <c r="H1585" i="48"/>
  <c r="H1583" i="48"/>
  <c r="W1596" i="48"/>
  <c r="AO1581" i="48"/>
  <c r="H1596" i="48"/>
  <c r="H1589" i="48"/>
  <c r="H1594" i="48"/>
  <c r="H1581" i="48"/>
  <c r="H1592" i="48"/>
  <c r="H1590" i="48"/>
  <c r="H1558" i="48"/>
  <c r="H1545" i="48"/>
  <c r="H1556" i="48"/>
  <c r="H1543" i="48"/>
  <c r="H1541" i="48"/>
  <c r="W1554" i="48"/>
  <c r="AO1539" i="48"/>
  <c r="H1554" i="48"/>
  <c r="H1552" i="48"/>
  <c r="H1539" i="48"/>
  <c r="H1550" i="48"/>
  <c r="H1548" i="48"/>
  <c r="H1547" i="48"/>
  <c r="H1516" i="48"/>
  <c r="H1503" i="48"/>
  <c r="H1514" i="48"/>
  <c r="H1501" i="48"/>
  <c r="H1499" i="48"/>
  <c r="W1512" i="48"/>
  <c r="AO1497" i="48"/>
  <c r="H1512" i="48"/>
  <c r="H1510" i="48"/>
  <c r="H1497" i="48"/>
  <c r="H1508" i="48"/>
  <c r="H1506" i="48"/>
  <c r="H1505" i="48"/>
  <c r="H1474" i="48"/>
  <c r="H1461" i="48"/>
  <c r="H1472" i="48"/>
  <c r="H1459" i="48"/>
  <c r="H1457" i="48"/>
  <c r="W1470" i="48"/>
  <c r="AO1455" i="48"/>
  <c r="H1470" i="48"/>
  <c r="H1468" i="48"/>
  <c r="H1455" i="48"/>
  <c r="H1466" i="48"/>
  <c r="H1464" i="48"/>
  <c r="H1463" i="48"/>
  <c r="H1432" i="48"/>
  <c r="H1419" i="48"/>
  <c r="H1430" i="48"/>
  <c r="H1417" i="48"/>
  <c r="H1415" i="48"/>
  <c r="W1428" i="48"/>
  <c r="AO1413" i="48"/>
  <c r="H1428" i="48"/>
  <c r="H1426" i="48"/>
  <c r="H1413" i="48"/>
  <c r="H1424" i="48"/>
  <c r="H1422" i="48"/>
  <c r="H1421" i="48"/>
  <c r="H1390" i="48"/>
  <c r="H1377" i="48"/>
  <c r="H1388" i="48"/>
  <c r="H1375" i="48"/>
  <c r="H1373" i="48"/>
  <c r="W1386" i="48"/>
  <c r="AO1371" i="48"/>
  <c r="H1386" i="48"/>
  <c r="H1384" i="48"/>
  <c r="H1371" i="48"/>
  <c r="H1382" i="48"/>
  <c r="H1380" i="48"/>
  <c r="H1379" i="48"/>
  <c r="H1348" i="48"/>
  <c r="H1335" i="48"/>
  <c r="H1346" i="48"/>
  <c r="H1333" i="48"/>
  <c r="H1331" i="48"/>
  <c r="W1344" i="48"/>
  <c r="AO1329" i="48"/>
  <c r="H1344" i="48"/>
  <c r="H1342" i="48"/>
  <c r="H1329" i="48"/>
  <c r="H1340" i="48"/>
  <c r="H1338" i="48"/>
  <c r="H1337" i="48"/>
  <c r="H1306" i="48"/>
  <c r="H1293" i="48"/>
  <c r="H1304" i="48"/>
  <c r="H1291" i="48"/>
  <c r="H1289" i="48"/>
  <c r="W1302" i="48"/>
  <c r="AO1287" i="48"/>
  <c r="H1302" i="48"/>
  <c r="H1300" i="48"/>
  <c r="H1287" i="48"/>
  <c r="H1298" i="48"/>
  <c r="H1296" i="48"/>
  <c r="H1295" i="48"/>
  <c r="H1264" i="48"/>
  <c r="H1251" i="48"/>
  <c r="H1262" i="48"/>
  <c r="H1249" i="48"/>
  <c r="H1247" i="48"/>
  <c r="W1260" i="48"/>
  <c r="AO1245" i="48"/>
  <c r="H1260" i="48"/>
  <c r="H1258" i="48"/>
  <c r="H1245" i="48"/>
  <c r="H1256" i="48"/>
  <c r="H1254" i="48"/>
  <c r="H1253" i="48"/>
  <c r="H1222" i="48"/>
  <c r="H1209" i="48"/>
  <c r="H1220" i="48"/>
  <c r="H1207" i="48"/>
  <c r="H1205" i="48"/>
  <c r="W1218" i="48"/>
  <c r="AO1203" i="48"/>
  <c r="H1218" i="48"/>
  <c r="H1216" i="48"/>
  <c r="H1203" i="48"/>
  <c r="H1214" i="48"/>
  <c r="H1212" i="48"/>
  <c r="H1211" i="48"/>
  <c r="H1180" i="48"/>
  <c r="H1167" i="48"/>
  <c r="H1178" i="48"/>
  <c r="H1165" i="48"/>
  <c r="H1163" i="48"/>
  <c r="W1176" i="48"/>
  <c r="AO1161" i="48"/>
  <c r="H1176" i="48"/>
  <c r="H1174" i="48"/>
  <c r="H1161" i="48"/>
  <c r="H1172" i="48"/>
  <c r="H1170" i="48"/>
  <c r="H1169" i="48"/>
  <c r="H1138" i="48"/>
  <c r="H1125" i="48"/>
  <c r="H1136" i="48"/>
  <c r="H1123" i="48"/>
  <c r="H1121" i="48"/>
  <c r="W1134" i="48"/>
  <c r="AO1119" i="48"/>
  <c r="H1134" i="48"/>
  <c r="H1132" i="48"/>
  <c r="H1119" i="48"/>
  <c r="H1130" i="48"/>
  <c r="H1128" i="48"/>
  <c r="H1127" i="48"/>
  <c r="H1096" i="48"/>
  <c r="H1083" i="48"/>
  <c r="H1094" i="48"/>
  <c r="H1081" i="48"/>
  <c r="H1079" i="48"/>
  <c r="W1092" i="48"/>
  <c r="AO1077" i="48"/>
  <c r="H1092" i="48"/>
  <c r="H1086" i="48"/>
  <c r="H1090" i="48"/>
  <c r="H1077" i="48"/>
  <c r="H1088" i="48"/>
  <c r="H1085" i="48"/>
  <c r="H1054" i="48"/>
  <c r="H1041" i="48"/>
  <c r="H1052" i="48"/>
  <c r="H1039" i="48"/>
  <c r="H1037" i="48"/>
  <c r="H1043" i="48"/>
  <c r="W1050" i="48"/>
  <c r="AO1035" i="48"/>
  <c r="H1050" i="48"/>
  <c r="H1048" i="48"/>
  <c r="H1035" i="48"/>
  <c r="H1046" i="48"/>
  <c r="H1044" i="48"/>
  <c r="H1012" i="48"/>
  <c r="H999" i="48"/>
  <c r="H1010" i="48"/>
  <c r="H997" i="48"/>
  <c r="H995" i="48"/>
  <c r="W1008" i="48"/>
  <c r="AO993" i="48"/>
  <c r="H1008" i="48"/>
  <c r="H1006" i="48"/>
  <c r="H993" i="48"/>
  <c r="H1004" i="48"/>
  <c r="H1002" i="48"/>
  <c r="H1001" i="48"/>
  <c r="H970" i="48"/>
  <c r="H957" i="48"/>
  <c r="H968" i="48"/>
  <c r="H955" i="48"/>
  <c r="H953" i="48"/>
  <c r="W966" i="48"/>
  <c r="AO951" i="48"/>
  <c r="H966" i="48"/>
  <c r="H964" i="48"/>
  <c r="H951" i="48"/>
  <c r="H962" i="48"/>
  <c r="H960" i="48"/>
  <c r="H959" i="48"/>
  <c r="H928" i="48"/>
  <c r="H915" i="48"/>
  <c r="H926" i="48"/>
  <c r="H913" i="48"/>
  <c r="H911" i="48"/>
  <c r="W924" i="48"/>
  <c r="AO909" i="48"/>
  <c r="H924" i="48"/>
  <c r="H922" i="48"/>
  <c r="H909" i="48"/>
  <c r="H920" i="48"/>
  <c r="H918" i="48"/>
  <c r="H917" i="48"/>
  <c r="H886" i="48"/>
  <c r="H873" i="48"/>
  <c r="H884" i="48"/>
  <c r="H871" i="48"/>
  <c r="H869" i="48"/>
  <c r="W882" i="48"/>
  <c r="AO867" i="48"/>
  <c r="H882" i="48"/>
  <c r="H880" i="48"/>
  <c r="H867" i="48"/>
  <c r="H878" i="48"/>
  <c r="H876" i="48"/>
  <c r="H875" i="48"/>
  <c r="H844" i="48"/>
  <c r="H831" i="48"/>
  <c r="H842" i="48"/>
  <c r="H829" i="48"/>
  <c r="H827" i="48"/>
  <c r="W840" i="48"/>
  <c r="AO825" i="48"/>
  <c r="H840" i="48"/>
  <c r="H838" i="48"/>
  <c r="H825" i="48"/>
  <c r="H836" i="48"/>
  <c r="H834" i="48"/>
  <c r="H833" i="48"/>
  <c r="H802" i="48"/>
  <c r="H789" i="48"/>
  <c r="H800" i="48"/>
  <c r="H787" i="48"/>
  <c r="H785" i="48"/>
  <c r="W798" i="48"/>
  <c r="AO783" i="48"/>
  <c r="H798" i="48"/>
  <c r="H796" i="48"/>
  <c r="H783" i="48"/>
  <c r="H794" i="48"/>
  <c r="H792" i="48"/>
  <c r="H791" i="48"/>
  <c r="H760" i="48"/>
  <c r="H747" i="48"/>
  <c r="H758" i="48"/>
  <c r="H745" i="48"/>
  <c r="H743" i="48"/>
  <c r="W756" i="48"/>
  <c r="AO741" i="48"/>
  <c r="H756" i="48"/>
  <c r="H754" i="48"/>
  <c r="H741" i="48"/>
  <c r="H752" i="48"/>
  <c r="H750" i="48"/>
  <c r="H749" i="48"/>
  <c r="H718" i="48"/>
  <c r="H705" i="48"/>
  <c r="H716" i="48"/>
  <c r="H703" i="48"/>
  <c r="H707" i="48"/>
  <c r="H701" i="48"/>
  <c r="W714" i="48"/>
  <c r="AO699" i="48"/>
  <c r="H714" i="48"/>
  <c r="H712" i="48"/>
  <c r="H699" i="48"/>
  <c r="H710" i="48"/>
  <c r="H708" i="48"/>
  <c r="H676" i="48"/>
  <c r="H663" i="48"/>
  <c r="H674" i="48"/>
  <c r="H661" i="48"/>
  <c r="H659" i="48"/>
  <c r="W672" i="48"/>
  <c r="AO657" i="48"/>
  <c r="H672" i="48"/>
  <c r="H670" i="48"/>
  <c r="H657" i="48"/>
  <c r="H668" i="48"/>
  <c r="H666" i="48"/>
  <c r="H665" i="48"/>
  <c r="H634" i="48"/>
  <c r="H621" i="48"/>
  <c r="H632" i="48"/>
  <c r="H619" i="48"/>
  <c r="H617" i="48"/>
  <c r="W630" i="48"/>
  <c r="AO615" i="48"/>
  <c r="H630" i="48"/>
  <c r="H628" i="48"/>
  <c r="H615" i="48"/>
  <c r="H626" i="48"/>
  <c r="H624" i="48"/>
  <c r="H623" i="48"/>
  <c r="H592" i="48"/>
  <c r="H579" i="48"/>
  <c r="H590" i="48"/>
  <c r="H577" i="48"/>
  <c r="H575" i="48"/>
  <c r="W588" i="48"/>
  <c r="AO573" i="48"/>
  <c r="H588" i="48"/>
  <c r="H586" i="48"/>
  <c r="H573" i="48"/>
  <c r="H584" i="48"/>
  <c r="H582" i="48"/>
  <c r="H581" i="48"/>
  <c r="H550" i="48"/>
  <c r="H537" i="48"/>
  <c r="H548" i="48"/>
  <c r="H535" i="48"/>
  <c r="H533" i="48"/>
  <c r="W546" i="48"/>
  <c r="AO531" i="48"/>
  <c r="H546" i="48"/>
  <c r="H544" i="48"/>
  <c r="H531" i="48"/>
  <c r="H542" i="48"/>
  <c r="H540" i="48"/>
  <c r="H539" i="48"/>
  <c r="H508" i="48"/>
  <c r="H495" i="48"/>
  <c r="H506" i="48"/>
  <c r="H493" i="48"/>
  <c r="H491" i="48"/>
  <c r="W504" i="48"/>
  <c r="AO489" i="48"/>
  <c r="H504" i="48"/>
  <c r="H502" i="48"/>
  <c r="H489" i="48"/>
  <c r="H500" i="48"/>
  <c r="H498" i="48"/>
  <c r="H497" i="48"/>
  <c r="H466" i="48"/>
  <c r="H453" i="48"/>
  <c r="H464" i="48"/>
  <c r="H451" i="48"/>
  <c r="H449" i="48"/>
  <c r="W462" i="48"/>
  <c r="AO447" i="48"/>
  <c r="H462" i="48"/>
  <c r="H460" i="48"/>
  <c r="H447" i="48"/>
  <c r="H458" i="48"/>
  <c r="H456" i="48"/>
  <c r="H455" i="48"/>
  <c r="H424" i="48"/>
  <c r="H411" i="48"/>
  <c r="H422" i="48"/>
  <c r="H409" i="48"/>
  <c r="H407" i="48"/>
  <c r="W420" i="48"/>
  <c r="AO405" i="48"/>
  <c r="H420" i="48"/>
  <c r="H418" i="48"/>
  <c r="H405" i="48"/>
  <c r="H416" i="48"/>
  <c r="H414" i="48"/>
  <c r="H413" i="48"/>
  <c r="H382" i="48"/>
  <c r="H369" i="48"/>
  <c r="H380" i="48"/>
  <c r="H367" i="48"/>
  <c r="H365" i="48"/>
  <c r="W378" i="48"/>
  <c r="AO363" i="48"/>
  <c r="H378" i="48"/>
  <c r="H376" i="48"/>
  <c r="H363" i="48"/>
  <c r="H374" i="48"/>
  <c r="H372" i="48"/>
  <c r="H371" i="48"/>
  <c r="H340" i="48"/>
  <c r="H327" i="48"/>
  <c r="H338" i="48"/>
  <c r="H325" i="48"/>
  <c r="H323" i="48"/>
  <c r="W336" i="48"/>
  <c r="AO321" i="48"/>
  <c r="H336" i="48"/>
  <c r="H334" i="48"/>
  <c r="H321" i="48"/>
  <c r="H332" i="48"/>
  <c r="H330" i="48"/>
  <c r="H329" i="48"/>
  <c r="H298" i="48"/>
  <c r="H285" i="48"/>
  <c r="H296" i="48"/>
  <c r="H283" i="48"/>
  <c r="H281" i="48"/>
  <c r="W294" i="48"/>
  <c r="AO279" i="48"/>
  <c r="H294" i="48"/>
  <c r="H292" i="48"/>
  <c r="H279" i="48"/>
  <c r="H290" i="48"/>
  <c r="H288" i="48"/>
  <c r="H287" i="48"/>
  <c r="H256" i="48"/>
  <c r="H243" i="48"/>
  <c r="H254" i="48"/>
  <c r="H241" i="48"/>
  <c r="H239" i="48"/>
  <c r="H245" i="48"/>
  <c r="W252" i="48"/>
  <c r="AO237" i="48"/>
  <c r="H252" i="48"/>
  <c r="H250" i="48"/>
  <c r="H237" i="48"/>
  <c r="H248" i="48"/>
  <c r="H246" i="48"/>
  <c r="H214" i="48"/>
  <c r="H201" i="48"/>
  <c r="H212" i="48"/>
  <c r="H199" i="48"/>
  <c r="H197" i="48"/>
  <c r="W210" i="48"/>
  <c r="AO195" i="48"/>
  <c r="H210" i="48"/>
  <c r="H208" i="48"/>
  <c r="H195" i="48"/>
  <c r="H206" i="48"/>
  <c r="H204" i="48"/>
  <c r="H203" i="48"/>
  <c r="H172" i="48"/>
  <c r="H159" i="48"/>
  <c r="H170" i="48"/>
  <c r="H157" i="48"/>
  <c r="H155" i="48"/>
  <c r="W168" i="48"/>
  <c r="AO153" i="48"/>
  <c r="H168" i="48"/>
  <c r="H166" i="48"/>
  <c r="H153" i="48"/>
  <c r="H164" i="48"/>
  <c r="H162" i="48"/>
  <c r="H161" i="48"/>
  <c r="H130" i="48"/>
  <c r="H117" i="48"/>
  <c r="H128" i="48"/>
  <c r="H115" i="48"/>
  <c r="H113" i="48"/>
  <c r="W126" i="48"/>
  <c r="AO111" i="48"/>
  <c r="H120" i="48"/>
  <c r="H126" i="48"/>
  <c r="H124" i="48"/>
  <c r="H111" i="48"/>
  <c r="H122" i="48"/>
  <c r="H119" i="48"/>
  <c r="AN7" i="47" a="1"/>
  <c r="AN7" i="47" s="1"/>
  <c r="BH10" i="41" s="1"/>
  <c r="AN6" i="47" a="1"/>
  <c r="AN6" i="47" s="1"/>
  <c r="BH7" i="41" s="1"/>
  <c r="BV825" i="46"/>
  <c r="CO11" i="46"/>
  <c r="AK8" i="47" s="1"/>
  <c r="AX12" i="41" s="1"/>
  <c r="BV776" i="46"/>
  <c r="BV816" i="46"/>
  <c r="AK7" i="47" a="1"/>
  <c r="AK7" i="47" s="1"/>
  <c r="AX10" i="41" s="1"/>
  <c r="AK6" i="47" a="1"/>
  <c r="AK6" i="47" s="1"/>
  <c r="AX7" i="41" s="1"/>
  <c r="AH7" i="47" a="1"/>
  <c r="AH7" i="47" s="1"/>
  <c r="AN10" i="41" s="1"/>
  <c r="AH6" i="47" a="1"/>
  <c r="AH6" i="47" s="1"/>
  <c r="AN7" i="41" s="1"/>
  <c r="BV814" i="46"/>
  <c r="CP11" i="46"/>
  <c r="AN8" i="47" s="1"/>
  <c r="BH12" i="41" s="1"/>
  <c r="CM11" i="46"/>
  <c r="AH8" i="47" s="1"/>
  <c r="BV824" i="46"/>
  <c r="BV678" i="46"/>
  <c r="BV526" i="46"/>
  <c r="BV510" i="46"/>
  <c r="K54" i="23"/>
  <c r="BV366" i="46"/>
  <c r="AE35" i="14"/>
  <c r="BV662" i="46"/>
  <c r="BV808" i="46"/>
  <c r="BV736" i="46"/>
  <c r="BV827" i="46"/>
  <c r="BV508" i="46"/>
  <c r="BV720" i="46"/>
  <c r="BV512" i="46"/>
  <c r="BV672" i="46"/>
  <c r="BV352" i="46"/>
  <c r="BV704" i="46"/>
  <c r="C121" i="47"/>
  <c r="C56" i="47"/>
  <c r="BV341" i="46"/>
  <c r="C65" i="47"/>
  <c r="C182" i="47"/>
  <c r="C178" i="47"/>
  <c r="C84" i="47"/>
  <c r="C11" i="47"/>
  <c r="C54" i="47"/>
  <c r="C163" i="47"/>
  <c r="C37" i="47"/>
  <c r="C93" i="47"/>
  <c r="BV310" i="46"/>
  <c r="BV314" i="46"/>
  <c r="AJ12" i="25"/>
  <c r="H12" i="25" s="1"/>
  <c r="BV344" i="46"/>
  <c r="J13" i="25"/>
  <c r="C175" i="47"/>
  <c r="C147" i="47"/>
  <c r="C112" i="47"/>
  <c r="C82" i="47"/>
  <c r="C52" i="47"/>
  <c r="BV524" i="46"/>
  <c r="G27" i="25"/>
  <c r="BV522" i="46"/>
  <c r="C51" i="47"/>
  <c r="C24" i="47"/>
  <c r="J24" i="47" s="1"/>
  <c r="U16" i="47"/>
  <c r="AG16" i="47" s="1"/>
  <c r="J33" i="25"/>
  <c r="C66" i="47"/>
  <c r="C126" i="47"/>
  <c r="C122" i="47"/>
  <c r="BV616" i="46"/>
  <c r="C12" i="47"/>
  <c r="C149" i="47"/>
  <c r="C28" i="47"/>
  <c r="J28" i="47" s="1"/>
  <c r="BV43" i="46"/>
  <c r="BV514" i="46"/>
  <c r="BV807" i="46"/>
  <c r="C177" i="47"/>
  <c r="C168" i="47"/>
  <c r="C140" i="47"/>
  <c r="C110" i="47"/>
  <c r="C80" i="47"/>
  <c r="C49" i="47"/>
  <c r="C23" i="47"/>
  <c r="J23" i="47" s="1"/>
  <c r="C150" i="47"/>
  <c r="AJ53" i="25"/>
  <c r="H53" i="25" s="1"/>
  <c r="AJ11" i="25"/>
  <c r="H11" i="25" s="1"/>
  <c r="BV538" i="46"/>
  <c r="C79" i="47"/>
  <c r="C21" i="47"/>
  <c r="J21" i="47" s="1"/>
  <c r="BV470" i="46"/>
  <c r="J18" i="25"/>
  <c r="AM5" i="25"/>
  <c r="K5" i="25" s="1"/>
  <c r="BV316" i="46"/>
  <c r="C136" i="47"/>
  <c r="C107" i="47"/>
  <c r="J36" i="25"/>
  <c r="G45" i="25"/>
  <c r="AJ55" i="25"/>
  <c r="H55" i="25" s="1"/>
  <c r="BV540" i="46"/>
  <c r="BV818" i="46"/>
  <c r="C154" i="47"/>
  <c r="C94" i="47"/>
  <c r="C138" i="47"/>
  <c r="C14" i="47"/>
  <c r="C26" i="47"/>
  <c r="BV354" i="46"/>
  <c r="BV346" i="46"/>
  <c r="BV592" i="46"/>
  <c r="BV624" i="46"/>
  <c r="BV358" i="46"/>
  <c r="C180" i="47"/>
  <c r="C152" i="47"/>
  <c r="C125" i="47"/>
  <c r="C124" i="47"/>
  <c r="C97" i="47"/>
  <c r="C69" i="47"/>
  <c r="BV42" i="46"/>
  <c r="BV716" i="46"/>
  <c r="BV28" i="46"/>
  <c r="C96" i="47"/>
  <c r="C68" i="47"/>
  <c r="C40" i="47"/>
  <c r="BV372" i="46"/>
  <c r="E55" i="25"/>
  <c r="K19" i="47"/>
  <c r="J30" i="47"/>
  <c r="BV734" i="46"/>
  <c r="BV762" i="46"/>
  <c r="BV806" i="46"/>
  <c r="BV328" i="46"/>
  <c r="BV820" i="46"/>
  <c r="BV830" i="46"/>
  <c r="BV822" i="46"/>
  <c r="C10" i="47"/>
  <c r="BV628" i="46"/>
  <c r="C92" i="47"/>
  <c r="BV722" i="46"/>
  <c r="C22" i="47"/>
  <c r="J22" i="47" s="1"/>
  <c r="C162" i="47"/>
  <c r="C36" i="47"/>
  <c r="C134" i="47"/>
  <c r="BV326" i="46"/>
  <c r="C64" i="47"/>
  <c r="AM10" i="25"/>
  <c r="K10" i="25" s="1"/>
  <c r="BV764" i="46"/>
  <c r="BV520" i="46"/>
  <c r="C106" i="47"/>
  <c r="J55" i="25"/>
  <c r="BV318" i="46"/>
  <c r="C78" i="47"/>
  <c r="C176" i="47"/>
  <c r="C50" i="47"/>
  <c r="BV644" i="46"/>
  <c r="BV754" i="46"/>
  <c r="BV646" i="46"/>
  <c r="AJ15" i="25"/>
  <c r="H15" i="25" s="1"/>
  <c r="BV364" i="46"/>
  <c r="BV698" i="46"/>
  <c r="J8" i="25"/>
  <c r="BV795" i="46"/>
  <c r="G49" i="25"/>
  <c r="BV602" i="46"/>
  <c r="BV794" i="46"/>
  <c r="BV360" i="46"/>
  <c r="BV368" i="46"/>
  <c r="G32" i="25"/>
  <c r="G6" i="25"/>
  <c r="G18" i="25"/>
  <c r="BV782" i="46"/>
  <c r="BV334" i="46"/>
  <c r="G42" i="25"/>
  <c r="M7" i="25"/>
  <c r="AP9" i="25"/>
  <c r="N9" i="25" s="1"/>
  <c r="BV330" i="46"/>
  <c r="BV336" i="46"/>
  <c r="AJ19" i="25"/>
  <c r="H19" i="25" s="1"/>
  <c r="J60" i="25"/>
  <c r="BV650" i="46"/>
  <c r="BV350" i="46"/>
  <c r="BV770" i="46"/>
  <c r="J35" i="25"/>
  <c r="BV600" i="46"/>
  <c r="J14" i="25"/>
  <c r="BV780" i="46"/>
  <c r="BV746" i="46"/>
  <c r="BV740" i="46"/>
  <c r="BV800" i="46"/>
  <c r="Y12" i="47"/>
  <c r="AC12" i="47"/>
  <c r="U11" i="47"/>
  <c r="AC11" i="47"/>
  <c r="AG15" i="47"/>
  <c r="BV65" i="46"/>
  <c r="U12" i="47" s="1"/>
  <c r="G52" i="25"/>
  <c r="AJ52" i="25"/>
  <c r="H52" i="25" s="1"/>
  <c r="M46" i="25"/>
  <c r="AM16" i="25"/>
  <c r="K16" i="25" s="1"/>
  <c r="J16" i="25"/>
  <c r="AP5" i="25"/>
  <c r="N5" i="25" s="1"/>
  <c r="G14" i="25"/>
  <c r="AJ14" i="25"/>
  <c r="H14" i="25" s="1"/>
  <c r="BV24" i="46"/>
  <c r="AM6" i="25"/>
  <c r="K6" i="25" s="1"/>
  <c r="BV730" i="46"/>
  <c r="BV606" i="46"/>
  <c r="Y11" i="47"/>
  <c r="BV36" i="46"/>
  <c r="J43" i="25"/>
  <c r="G9" i="25"/>
  <c r="BV828" i="46"/>
  <c r="BV714" i="46"/>
  <c r="BV596" i="46"/>
  <c r="BV536" i="46"/>
  <c r="AM37" i="25"/>
  <c r="K37" i="25" s="1"/>
  <c r="BV548" i="46"/>
  <c r="BV834" i="46"/>
  <c r="BV44" i="46"/>
  <c r="G16" i="25"/>
  <c r="J4" i="25"/>
  <c r="BV708" i="46"/>
  <c r="AJ36" i="25"/>
  <c r="H36" i="25" s="1"/>
  <c r="AM32" i="25"/>
  <c r="K32" i="25" s="1"/>
  <c r="AM31" i="25"/>
  <c r="K31" i="25" s="1"/>
  <c r="G8" i="25"/>
  <c r="BV796" i="46"/>
  <c r="BV694" i="46"/>
  <c r="G51" i="25"/>
  <c r="AJ51" i="25"/>
  <c r="H51" i="25" s="1"/>
  <c r="BV684" i="46"/>
  <c r="BV31" i="46"/>
  <c r="BV790" i="46"/>
  <c r="BV758" i="46"/>
  <c r="BV664" i="46"/>
  <c r="BV658" i="46"/>
  <c r="BV33" i="46"/>
  <c r="AJ48" i="25"/>
  <c r="H48" i="25" s="1"/>
  <c r="AM9" i="25"/>
  <c r="K9" i="25" s="1"/>
  <c r="J9" i="25"/>
  <c r="BV801" i="46"/>
  <c r="BV618" i="46"/>
  <c r="BV792" i="46"/>
  <c r="BV772" i="46"/>
  <c r="BV690" i="46"/>
  <c r="BV668" i="46"/>
  <c r="BV612" i="46"/>
  <c r="BV788" i="46"/>
  <c r="BV748" i="46"/>
  <c r="BV728" i="46"/>
  <c r="BV630" i="46"/>
  <c r="BV829" i="46"/>
  <c r="BV744" i="46"/>
  <c r="BV724" i="46"/>
  <c r="BV626" i="46"/>
  <c r="BV542" i="46"/>
  <c r="BV338" i="46"/>
  <c r="H26" i="47" l="1"/>
  <c r="I26" i="47"/>
  <c r="H23" i="47"/>
  <c r="I23" i="47"/>
  <c r="J26" i="47"/>
  <c r="M11" i="47" a="1"/>
  <c r="M11" i="47" s="1"/>
  <c r="N11" i="47" a="1"/>
  <c r="N11" i="47" s="1"/>
  <c r="I11" i="47" a="1"/>
  <c r="I11" i="47" s="1"/>
  <c r="H11" i="47" a="1"/>
  <c r="H11" i="47" s="1"/>
  <c r="J11" i="47" a="1"/>
  <c r="J11" i="47" s="1"/>
  <c r="L11" i="47" a="1"/>
  <c r="L11" i="47" s="1"/>
  <c r="K11" i="47" a="1"/>
  <c r="K11" i="47" s="1"/>
  <c r="L14" i="47" a="1"/>
  <c r="L14" i="47" s="1"/>
  <c r="M14" i="47" a="1"/>
  <c r="M14" i="47" s="1"/>
  <c r="N14" i="47" a="1"/>
  <c r="N14" i="47" s="1"/>
  <c r="H14" i="47" a="1"/>
  <c r="H14" i="47" s="1"/>
  <c r="I14" i="47" a="1"/>
  <c r="I14" i="47" s="1"/>
  <c r="K14" i="47" a="1"/>
  <c r="K14" i="47" s="1"/>
  <c r="J14" i="47" a="1"/>
  <c r="J14" i="47" s="1"/>
  <c r="I24" i="47"/>
  <c r="H24" i="47"/>
  <c r="H21" i="47"/>
  <c r="I21" i="47"/>
  <c r="H22" i="47"/>
  <c r="I22" i="47"/>
  <c r="H28" i="47"/>
  <c r="I28" i="47"/>
  <c r="K12" i="47" a="1"/>
  <c r="K12" i="47" s="1"/>
  <c r="L12" i="47" a="1"/>
  <c r="L12" i="47" s="1"/>
  <c r="M12" i="47" a="1"/>
  <c r="M12" i="47" s="1"/>
  <c r="N12" i="47" a="1"/>
  <c r="N12" i="47" s="1"/>
  <c r="H12" i="47" a="1"/>
  <c r="H12" i="47" s="1"/>
  <c r="I12" i="47" a="1"/>
  <c r="I12" i="47" s="1"/>
  <c r="J12" i="47" a="1"/>
  <c r="J12" i="47" s="1"/>
  <c r="K10" i="47" a="1"/>
  <c r="K10" i="47" s="1"/>
  <c r="H10" i="47" a="1"/>
  <c r="H10" i="47" s="1"/>
  <c r="I10" i="47" a="1"/>
  <c r="I10" i="47" s="1"/>
  <c r="J10" i="47" a="1"/>
  <c r="J10" i="47" s="1"/>
  <c r="L10" i="47" a="1"/>
  <c r="L10" i="47" s="1"/>
  <c r="M10" i="47" a="1"/>
  <c r="M10" i="47" s="1"/>
  <c r="N10" i="47" a="1"/>
  <c r="N10" i="47" s="1"/>
  <c r="K23" i="47"/>
  <c r="K28" i="47"/>
  <c r="K22" i="47"/>
  <c r="K21" i="47"/>
  <c r="K27" i="47"/>
  <c r="K24" i="47"/>
  <c r="K26" i="47"/>
  <c r="K25" i="47"/>
  <c r="K20" i="47"/>
  <c r="AK2356" i="48"/>
  <c r="AK2343" i="48"/>
  <c r="AK2354" i="48"/>
  <c r="AK2341" i="48"/>
  <c r="AZ2352" i="48"/>
  <c r="AK2339" i="48"/>
  <c r="AK2352" i="48"/>
  <c r="AK2337" i="48"/>
  <c r="AK2345" i="48"/>
  <c r="AK2350" i="48"/>
  <c r="AK2348" i="48"/>
  <c r="AK2346" i="48"/>
  <c r="AK2314" i="48"/>
  <c r="AK2301" i="48"/>
  <c r="AK2312" i="48"/>
  <c r="AK2299" i="48"/>
  <c r="AZ2310" i="48"/>
  <c r="AK2297" i="48"/>
  <c r="AK2310" i="48"/>
  <c r="AK2295" i="48"/>
  <c r="AK2308" i="48"/>
  <c r="AK2306" i="48"/>
  <c r="AK2304" i="48"/>
  <c r="AK2303" i="48"/>
  <c r="AK2272" i="48"/>
  <c r="AK2259" i="48"/>
  <c r="AK2270" i="48"/>
  <c r="AK2257" i="48"/>
  <c r="AZ2268" i="48"/>
  <c r="AK2255" i="48"/>
  <c r="AK2268" i="48"/>
  <c r="AK2261" i="48"/>
  <c r="AK2253" i="48"/>
  <c r="AK2266" i="48"/>
  <c r="AK2264" i="48"/>
  <c r="AK2262" i="48"/>
  <c r="AK2230" i="48"/>
  <c r="AK2217" i="48"/>
  <c r="AK2228" i="48"/>
  <c r="AK2215" i="48"/>
  <c r="AZ2226" i="48"/>
  <c r="AK2213" i="48"/>
  <c r="AK2226" i="48"/>
  <c r="AK2211" i="48"/>
  <c r="AK2224" i="48"/>
  <c r="AK2222" i="48"/>
  <c r="AK2220" i="48"/>
  <c r="AK2219" i="48"/>
  <c r="AK2188" i="48"/>
  <c r="AK2175" i="48"/>
  <c r="AK2186" i="48"/>
  <c r="AK2173" i="48"/>
  <c r="AZ2184" i="48"/>
  <c r="AK2171" i="48"/>
  <c r="AK2184" i="48"/>
  <c r="AK2169" i="48"/>
  <c r="AK2182" i="48"/>
  <c r="AK2180" i="48"/>
  <c r="AK2178" i="48"/>
  <c r="AK2177" i="48"/>
  <c r="AK2146" i="48"/>
  <c r="AK2133" i="48"/>
  <c r="AK2144" i="48"/>
  <c r="AK2131" i="48"/>
  <c r="AZ2142" i="48"/>
  <c r="AK2129" i="48"/>
  <c r="AK2142" i="48"/>
  <c r="AK2127" i="48"/>
  <c r="AK2140" i="48"/>
  <c r="AK2138" i="48"/>
  <c r="AK2136" i="48"/>
  <c r="AK2135" i="48"/>
  <c r="AK2104" i="48"/>
  <c r="AK2091" i="48"/>
  <c r="AK2102" i="48"/>
  <c r="AK2089" i="48"/>
  <c r="AZ2100" i="48"/>
  <c r="AK2087" i="48"/>
  <c r="AK2100" i="48"/>
  <c r="AK2085" i="48"/>
  <c r="AK2098" i="48"/>
  <c r="AK2096" i="48"/>
  <c r="AK2094" i="48"/>
  <c r="AK2093" i="48"/>
  <c r="AK2062" i="48"/>
  <c r="AK2049" i="48"/>
  <c r="AK2060" i="48"/>
  <c r="AK2047" i="48"/>
  <c r="AZ2058" i="48"/>
  <c r="AK2045" i="48"/>
  <c r="AK2058" i="48"/>
  <c r="AK2043" i="48"/>
  <c r="AK2056" i="48"/>
  <c r="AK2054" i="48"/>
  <c r="AK2052" i="48"/>
  <c r="AK2051" i="48"/>
  <c r="AK2020" i="48"/>
  <c r="AK2007" i="48"/>
  <c r="AK2018" i="48"/>
  <c r="AK2005" i="48"/>
  <c r="AZ2016" i="48"/>
  <c r="AK2003" i="48"/>
  <c r="AK2016" i="48"/>
  <c r="AK2001" i="48"/>
  <c r="AK2014" i="48"/>
  <c r="AK2012" i="48"/>
  <c r="AK2010" i="48"/>
  <c r="AK2009" i="48"/>
  <c r="AK1978" i="48"/>
  <c r="AK1965" i="48"/>
  <c r="AK1976" i="48"/>
  <c r="AK1963" i="48"/>
  <c r="AZ1974" i="48"/>
  <c r="AK1961" i="48"/>
  <c r="AK1974" i="48"/>
  <c r="AK1967" i="48"/>
  <c r="AK1959" i="48"/>
  <c r="AK1972" i="48"/>
  <c r="AK1970" i="48"/>
  <c r="AK1968" i="48"/>
  <c r="AK1936" i="48"/>
  <c r="AK1923" i="48"/>
  <c r="AK1934" i="48"/>
  <c r="AK1921" i="48"/>
  <c r="AZ1932" i="48"/>
  <c r="AK1919" i="48"/>
  <c r="AK1932" i="48"/>
  <c r="AK1917" i="48"/>
  <c r="AK1930" i="48"/>
  <c r="AK1928" i="48"/>
  <c r="AK1926" i="48"/>
  <c r="AK1925" i="48"/>
  <c r="AK1894" i="48"/>
  <c r="AK1881" i="48"/>
  <c r="AK1892" i="48"/>
  <c r="AK1879" i="48"/>
  <c r="AZ1890" i="48"/>
  <c r="AK1877" i="48"/>
  <c r="AK1890" i="48"/>
  <c r="AK1883" i="48"/>
  <c r="AK1875" i="48"/>
  <c r="AK1888" i="48"/>
  <c r="AK1886" i="48"/>
  <c r="AK1884" i="48"/>
  <c r="AK1852" i="48"/>
  <c r="AK1839" i="48"/>
  <c r="AK1850" i="48"/>
  <c r="AK1837" i="48"/>
  <c r="AZ1848" i="48"/>
  <c r="AK1835" i="48"/>
  <c r="AK1848" i="48"/>
  <c r="AK1833" i="48"/>
  <c r="AK1846" i="48"/>
  <c r="AK1844" i="48"/>
  <c r="AK1842" i="48"/>
  <c r="AK1841" i="48"/>
  <c r="AK1810" i="48"/>
  <c r="AK1797" i="48"/>
  <c r="AK1808" i="48"/>
  <c r="AK1795" i="48"/>
  <c r="AZ1806" i="48"/>
  <c r="AK1793" i="48"/>
  <c r="AK1806" i="48"/>
  <c r="AK1791" i="48"/>
  <c r="AK1804" i="48"/>
  <c r="AK1802" i="48"/>
  <c r="AK1800" i="48"/>
  <c r="AK1799" i="48"/>
  <c r="AK1768" i="48"/>
  <c r="AK1755" i="48"/>
  <c r="AK1766" i="48"/>
  <c r="AK1753" i="48"/>
  <c r="AZ1764" i="48"/>
  <c r="AK1751" i="48"/>
  <c r="AK1764" i="48"/>
  <c r="AK1749" i="48"/>
  <c r="AK1757" i="48"/>
  <c r="AK1762" i="48"/>
  <c r="AK1760" i="48"/>
  <c r="AK1758" i="48"/>
  <c r="AK1726" i="48"/>
  <c r="AK1713" i="48"/>
  <c r="AK1724" i="48"/>
  <c r="AK1711" i="48"/>
  <c r="AZ1722" i="48"/>
  <c r="AK1709" i="48"/>
  <c r="AK1722" i="48"/>
  <c r="AK1715" i="48"/>
  <c r="AK1707" i="48"/>
  <c r="AK1720" i="48"/>
  <c r="AK1718" i="48"/>
  <c r="AK1716" i="48"/>
  <c r="AK1684" i="48"/>
  <c r="AK1671" i="48"/>
  <c r="AK1682" i="48"/>
  <c r="AK1669" i="48"/>
  <c r="AZ1680" i="48"/>
  <c r="AK1667" i="48"/>
  <c r="AK1680" i="48"/>
  <c r="AK1673" i="48"/>
  <c r="AK1665" i="48"/>
  <c r="AK1678" i="48"/>
  <c r="AK1676" i="48"/>
  <c r="AK1674" i="48"/>
  <c r="AK1642" i="48"/>
  <c r="AK1629" i="48"/>
  <c r="AK1640" i="48"/>
  <c r="AK1627" i="48"/>
  <c r="AZ1638" i="48"/>
  <c r="AK1625" i="48"/>
  <c r="AK1638" i="48"/>
  <c r="AK1631" i="48"/>
  <c r="AK1623" i="48"/>
  <c r="AK1636" i="48"/>
  <c r="AK1634" i="48"/>
  <c r="AK1632" i="48"/>
  <c r="AK1600" i="48"/>
  <c r="AK1587" i="48"/>
  <c r="AK1598" i="48"/>
  <c r="AK1585" i="48"/>
  <c r="AZ1596" i="48"/>
  <c r="AK1583" i="48"/>
  <c r="AK1596" i="48"/>
  <c r="AK1581" i="48"/>
  <c r="AK1594" i="48"/>
  <c r="AK1592" i="48"/>
  <c r="AK1590" i="48"/>
  <c r="AK1589" i="48"/>
  <c r="AK1558" i="48"/>
  <c r="AK1545" i="48"/>
  <c r="AK1556" i="48"/>
  <c r="AK1543" i="48"/>
  <c r="AZ1554" i="48"/>
  <c r="AK1541" i="48"/>
  <c r="AK1547" i="48"/>
  <c r="AK1554" i="48"/>
  <c r="AK1539" i="48"/>
  <c r="AK1552" i="48"/>
  <c r="AK1550" i="48"/>
  <c r="AK1548" i="48"/>
  <c r="AK1516" i="48"/>
  <c r="AK1503" i="48"/>
  <c r="AK1514" i="48"/>
  <c r="AK1501" i="48"/>
  <c r="AZ1512" i="48"/>
  <c r="AK1499" i="48"/>
  <c r="AK1512" i="48"/>
  <c r="AK1497" i="48"/>
  <c r="AK1510" i="48"/>
  <c r="AK1508" i="48"/>
  <c r="AK1506" i="48"/>
  <c r="AK1505" i="48"/>
  <c r="AK1474" i="48"/>
  <c r="AK1461" i="48"/>
  <c r="AK1472" i="48"/>
  <c r="AK1459" i="48"/>
  <c r="AZ1470" i="48"/>
  <c r="AK1457" i="48"/>
  <c r="AK1470" i="48"/>
  <c r="AK1455" i="48"/>
  <c r="AK1468" i="48"/>
  <c r="AK1466" i="48"/>
  <c r="AK1464" i="48"/>
  <c r="AK1463" i="48"/>
  <c r="AK1432" i="48"/>
  <c r="AK1419" i="48"/>
  <c r="AK1430" i="48"/>
  <c r="AK1417" i="48"/>
  <c r="AZ1428" i="48"/>
  <c r="AK1415" i="48"/>
  <c r="AK1428" i="48"/>
  <c r="AK1413" i="48"/>
  <c r="AK1426" i="48"/>
  <c r="AK1424" i="48"/>
  <c r="AK1422" i="48"/>
  <c r="AK1421" i="48"/>
  <c r="AK1390" i="48"/>
  <c r="AK1377" i="48"/>
  <c r="AK1388" i="48"/>
  <c r="AK1375" i="48"/>
  <c r="AZ1386" i="48"/>
  <c r="AK1373" i="48"/>
  <c r="AK1386" i="48"/>
  <c r="AK1371" i="48"/>
  <c r="AK1384" i="48"/>
  <c r="AK1382" i="48"/>
  <c r="AK1380" i="48"/>
  <c r="AK1379" i="48"/>
  <c r="AK1348" i="48"/>
  <c r="AK1335" i="48"/>
  <c r="AK1346" i="48"/>
  <c r="AK1333" i="48"/>
  <c r="AZ1344" i="48"/>
  <c r="AK1331" i="48"/>
  <c r="AK1344" i="48"/>
  <c r="AK1329" i="48"/>
  <c r="AK1342" i="48"/>
  <c r="AK1340" i="48"/>
  <c r="AK1338" i="48"/>
  <c r="AK1337" i="48"/>
  <c r="AK1306" i="48"/>
  <c r="AK1293" i="48"/>
  <c r="AK1304" i="48"/>
  <c r="AK1291" i="48"/>
  <c r="AZ1302" i="48"/>
  <c r="AK1289" i="48"/>
  <c r="AK1302" i="48"/>
  <c r="AK1287" i="48"/>
  <c r="AK1300" i="48"/>
  <c r="AK1298" i="48"/>
  <c r="AK1296" i="48"/>
  <c r="AK1295" i="48"/>
  <c r="AK1264" i="48"/>
  <c r="AK1251" i="48"/>
  <c r="AK1262" i="48"/>
  <c r="AK1249" i="48"/>
  <c r="AZ1260" i="48"/>
  <c r="AK1247" i="48"/>
  <c r="AK1260" i="48"/>
  <c r="AK1245" i="48"/>
  <c r="AK1258" i="48"/>
  <c r="AK1256" i="48"/>
  <c r="AK1254" i="48"/>
  <c r="AK1253" i="48"/>
  <c r="AK1222" i="48"/>
  <c r="AK1209" i="48"/>
  <c r="AK1220" i="48"/>
  <c r="AK1207" i="48"/>
  <c r="AZ1218" i="48"/>
  <c r="AK1205" i="48"/>
  <c r="AK1218" i="48"/>
  <c r="AK1203" i="48"/>
  <c r="AK1216" i="48"/>
  <c r="AK1214" i="48"/>
  <c r="AK1212" i="48"/>
  <c r="AK1211" i="48"/>
  <c r="AK1180" i="48"/>
  <c r="AK1167" i="48"/>
  <c r="AK1178" i="48"/>
  <c r="AK1165" i="48"/>
  <c r="AZ1176" i="48"/>
  <c r="AK1163" i="48"/>
  <c r="AK1176" i="48"/>
  <c r="AK1161" i="48"/>
  <c r="AK1174" i="48"/>
  <c r="AK1172" i="48"/>
  <c r="AK1170" i="48"/>
  <c r="AK1169" i="48"/>
  <c r="AK1138" i="48"/>
  <c r="AK1125" i="48"/>
  <c r="AK1136" i="48"/>
  <c r="AK1123" i="48"/>
  <c r="AZ1134" i="48"/>
  <c r="AK1121" i="48"/>
  <c r="AK1134" i="48"/>
  <c r="AK1119" i="48"/>
  <c r="AK1132" i="48"/>
  <c r="AK1130" i="48"/>
  <c r="AK1128" i="48"/>
  <c r="AK1127" i="48"/>
  <c r="AK1096" i="48"/>
  <c r="AK1083" i="48"/>
  <c r="AK1094" i="48"/>
  <c r="AK1081" i="48"/>
  <c r="AZ1092" i="48"/>
  <c r="AK1079" i="48"/>
  <c r="AK1092" i="48"/>
  <c r="AK1077" i="48"/>
  <c r="AK1090" i="48"/>
  <c r="AK1088" i="48"/>
  <c r="AK1086" i="48"/>
  <c r="AK1085" i="48"/>
  <c r="AK1054" i="48"/>
  <c r="AK1041" i="48"/>
  <c r="AK1052" i="48"/>
  <c r="AK1039" i="48"/>
  <c r="AZ1050" i="48"/>
  <c r="AK1037" i="48"/>
  <c r="AK1050" i="48"/>
  <c r="AK1035" i="48"/>
  <c r="AK1048" i="48"/>
  <c r="AK1046" i="48"/>
  <c r="AK1044" i="48"/>
  <c r="AK1043" i="48"/>
  <c r="AK1012" i="48"/>
  <c r="AK999" i="48"/>
  <c r="AK1010" i="48"/>
  <c r="AK997" i="48"/>
  <c r="AZ1008" i="48"/>
  <c r="AK995" i="48"/>
  <c r="AK1008" i="48"/>
  <c r="AK1001" i="48"/>
  <c r="AK993" i="48"/>
  <c r="AK1006" i="48"/>
  <c r="AK1004" i="48"/>
  <c r="AK1002" i="48"/>
  <c r="AK970" i="48"/>
  <c r="AK957" i="48"/>
  <c r="AK968" i="48"/>
  <c r="AK955" i="48"/>
  <c r="AZ966" i="48"/>
  <c r="AK953" i="48"/>
  <c r="AK966" i="48"/>
  <c r="AK951" i="48"/>
  <c r="AK964" i="48"/>
  <c r="AK962" i="48"/>
  <c r="AK960" i="48"/>
  <c r="AK959" i="48"/>
  <c r="AK928" i="48"/>
  <c r="AK915" i="48"/>
  <c r="AK926" i="48"/>
  <c r="AK913" i="48"/>
  <c r="AZ924" i="48"/>
  <c r="AK911" i="48"/>
  <c r="AK924" i="48"/>
  <c r="AK909" i="48"/>
  <c r="AK922" i="48"/>
  <c r="AK920" i="48"/>
  <c r="AK918" i="48"/>
  <c r="AK917" i="48"/>
  <c r="AK886" i="48"/>
  <c r="AK873" i="48"/>
  <c r="AK884" i="48"/>
  <c r="AK871" i="48"/>
  <c r="AZ882" i="48"/>
  <c r="AK869" i="48"/>
  <c r="AK882" i="48"/>
  <c r="AK867" i="48"/>
  <c r="AK880" i="48"/>
  <c r="AK878" i="48"/>
  <c r="AK875" i="48"/>
  <c r="AK876" i="48"/>
  <c r="AK844" i="48"/>
  <c r="AK831" i="48"/>
  <c r="AK842" i="48"/>
  <c r="AK829" i="48"/>
  <c r="AZ840" i="48"/>
  <c r="AK827" i="48"/>
  <c r="AK840" i="48"/>
  <c r="AK833" i="48"/>
  <c r="AK825" i="48"/>
  <c r="AK838" i="48"/>
  <c r="AK836" i="48"/>
  <c r="AK834" i="48"/>
  <c r="AK802" i="48"/>
  <c r="AK789" i="48"/>
  <c r="AK800" i="48"/>
  <c r="AK787" i="48"/>
  <c r="AZ798" i="48"/>
  <c r="AK785" i="48"/>
  <c r="AK798" i="48"/>
  <c r="AK783" i="48"/>
  <c r="AK796" i="48"/>
  <c r="AK794" i="48"/>
  <c r="AK792" i="48"/>
  <c r="AK791" i="48"/>
  <c r="AK760" i="48"/>
  <c r="AK747" i="48"/>
  <c r="AK758" i="48"/>
  <c r="AK745" i="48"/>
  <c r="AZ756" i="48"/>
  <c r="AK743" i="48"/>
  <c r="AK756" i="48"/>
  <c r="AK741" i="48"/>
  <c r="AK754" i="48"/>
  <c r="AK752" i="48"/>
  <c r="AK749" i="48"/>
  <c r="AK750" i="48"/>
  <c r="AK718" i="48"/>
  <c r="AK705" i="48"/>
  <c r="AK716" i="48"/>
  <c r="AK703" i="48"/>
  <c r="AZ714" i="48"/>
  <c r="AK701" i="48"/>
  <c r="AK714" i="48"/>
  <c r="AK699" i="48"/>
  <c r="AK712" i="48"/>
  <c r="AK710" i="48"/>
  <c r="AK708" i="48"/>
  <c r="AK707" i="48"/>
  <c r="AK676" i="48"/>
  <c r="AK663" i="48"/>
  <c r="AK674" i="48"/>
  <c r="AK661" i="48"/>
  <c r="AZ672" i="48"/>
  <c r="AK659" i="48"/>
  <c r="AK672" i="48"/>
  <c r="AK665" i="48"/>
  <c r="AK657" i="48"/>
  <c r="AK670" i="48"/>
  <c r="AK668" i="48"/>
  <c r="AK666" i="48"/>
  <c r="AK634" i="48"/>
  <c r="AK621" i="48"/>
  <c r="AK632" i="48"/>
  <c r="AK619" i="48"/>
  <c r="AZ630" i="48"/>
  <c r="AK617" i="48"/>
  <c r="AK630" i="48"/>
  <c r="AK615" i="48"/>
  <c r="AK628" i="48"/>
  <c r="AK626" i="48"/>
  <c r="AK624" i="48"/>
  <c r="AK623" i="48"/>
  <c r="AK592" i="48"/>
  <c r="AK579" i="48"/>
  <c r="AK590" i="48"/>
  <c r="AK577" i="48"/>
  <c r="AZ588" i="48"/>
  <c r="AK575" i="48"/>
  <c r="AK588" i="48"/>
  <c r="AK573" i="48"/>
  <c r="AK581" i="48"/>
  <c r="AK586" i="48"/>
  <c r="AK584" i="48"/>
  <c r="AK582" i="48"/>
  <c r="AK550" i="48"/>
  <c r="AK537" i="48"/>
  <c r="AK548" i="48"/>
  <c r="AK535" i="48"/>
  <c r="AZ546" i="48"/>
  <c r="AK533" i="48"/>
  <c r="AK546" i="48"/>
  <c r="AK539" i="48"/>
  <c r="AK531" i="48"/>
  <c r="AK544" i="48"/>
  <c r="AK542" i="48"/>
  <c r="AK540" i="48"/>
  <c r="AK508" i="48"/>
  <c r="AK495" i="48"/>
  <c r="AK506" i="48"/>
  <c r="AK493" i="48"/>
  <c r="AZ504" i="48"/>
  <c r="AK491" i="48"/>
  <c r="AK504" i="48"/>
  <c r="AK489" i="48"/>
  <c r="AK502" i="48"/>
  <c r="AK500" i="48"/>
  <c r="AK498" i="48"/>
  <c r="AK497" i="48"/>
  <c r="AK466" i="48"/>
  <c r="AK453" i="48"/>
  <c r="AK464" i="48"/>
  <c r="AK451" i="48"/>
  <c r="AZ462" i="48"/>
  <c r="AK449" i="48"/>
  <c r="AK462" i="48"/>
  <c r="AK447" i="48"/>
  <c r="AK460" i="48"/>
  <c r="AK458" i="48"/>
  <c r="AK456" i="48"/>
  <c r="AK455" i="48"/>
  <c r="AK424" i="48"/>
  <c r="AK411" i="48"/>
  <c r="AK422" i="48"/>
  <c r="AK409" i="48"/>
  <c r="AZ420" i="48"/>
  <c r="AK407" i="48"/>
  <c r="AK420" i="48"/>
  <c r="AK405" i="48"/>
  <c r="AK418" i="48"/>
  <c r="AK416" i="48"/>
  <c r="AK414" i="48"/>
  <c r="AK413" i="48"/>
  <c r="AK382" i="48"/>
  <c r="AK369" i="48"/>
  <c r="AK380" i="48"/>
  <c r="AK367" i="48"/>
  <c r="AZ378" i="48"/>
  <c r="AK365" i="48"/>
  <c r="AK378" i="48"/>
  <c r="AK363" i="48"/>
  <c r="AK376" i="48"/>
  <c r="AK374" i="48"/>
  <c r="AK372" i="48"/>
  <c r="AK371" i="48"/>
  <c r="AK340" i="48"/>
  <c r="AK327" i="48"/>
  <c r="AK338" i="48"/>
  <c r="AK325" i="48"/>
  <c r="AZ336" i="48"/>
  <c r="AK323" i="48"/>
  <c r="AK336" i="48"/>
  <c r="AK321" i="48"/>
  <c r="AK334" i="48"/>
  <c r="AK332" i="48"/>
  <c r="AK330" i="48"/>
  <c r="AK329" i="48"/>
  <c r="AK298" i="48"/>
  <c r="AK285" i="48"/>
  <c r="AK296" i="48"/>
  <c r="AK283" i="48"/>
  <c r="AZ294" i="48"/>
  <c r="AK281" i="48"/>
  <c r="AK294" i="48"/>
  <c r="AK279" i="48"/>
  <c r="AK292" i="48"/>
  <c r="AK290" i="48"/>
  <c r="AK288" i="48"/>
  <c r="AK287" i="48"/>
  <c r="AK256" i="48"/>
  <c r="AK243" i="48"/>
  <c r="AK254" i="48"/>
  <c r="AK241" i="48"/>
  <c r="AZ252" i="48"/>
  <c r="AK239" i="48"/>
  <c r="AK252" i="48"/>
  <c r="AK237" i="48"/>
  <c r="AK250" i="48"/>
  <c r="AK248" i="48"/>
  <c r="AK246" i="48"/>
  <c r="AK245" i="48"/>
  <c r="AK214" i="48"/>
  <c r="AK201" i="48"/>
  <c r="AK212" i="48"/>
  <c r="AK199" i="48"/>
  <c r="AZ210" i="48"/>
  <c r="AK197" i="48"/>
  <c r="AK203" i="48"/>
  <c r="AK210" i="48"/>
  <c r="AK195" i="48"/>
  <c r="AK208" i="48"/>
  <c r="AK206" i="48"/>
  <c r="AK204" i="48"/>
  <c r="AK172" i="48"/>
  <c r="AK159" i="48"/>
  <c r="AK170" i="48"/>
  <c r="AK157" i="48"/>
  <c r="AZ168" i="48"/>
  <c r="AK155" i="48"/>
  <c r="AK168" i="48"/>
  <c r="AK153" i="48"/>
  <c r="AK166" i="48"/>
  <c r="AK164" i="48"/>
  <c r="AK162" i="48"/>
  <c r="AK161" i="48"/>
  <c r="AK130" i="48"/>
  <c r="AK117" i="48"/>
  <c r="AK128" i="48"/>
  <c r="AK115" i="48"/>
  <c r="AZ126" i="48"/>
  <c r="AK113" i="48"/>
  <c r="AK126" i="48"/>
  <c r="AK111" i="48"/>
  <c r="AK124" i="48"/>
  <c r="AK122" i="48"/>
  <c r="AK120" i="48"/>
  <c r="AK119" i="48"/>
  <c r="L48" i="48"/>
  <c r="AN12" i="41"/>
  <c r="L19" i="47"/>
  <c r="K31" i="47"/>
  <c r="K30" i="47"/>
  <c r="H21" i="48"/>
  <c r="Y8" i="47" l="1"/>
  <c r="T8" i="47"/>
  <c r="S8" i="47"/>
  <c r="U8" i="47"/>
  <c r="I29" i="47"/>
  <c r="L23" i="47"/>
  <c r="L22" i="47"/>
  <c r="L27" i="47"/>
  <c r="L28" i="47"/>
  <c r="L25" i="47"/>
  <c r="L21" i="47"/>
  <c r="L26" i="47"/>
  <c r="L24" i="47"/>
  <c r="L20" i="47"/>
  <c r="H48" i="48"/>
  <c r="H50" i="48"/>
  <c r="AO48" i="48"/>
  <c r="H56" i="48"/>
  <c r="H57" i="48"/>
  <c r="H63" i="48"/>
  <c r="H61" i="48"/>
  <c r="W63" i="48"/>
  <c r="H67" i="48"/>
  <c r="H52" i="48"/>
  <c r="H54" i="48"/>
  <c r="J29" i="47"/>
  <c r="V8" i="47"/>
  <c r="H29" i="47"/>
  <c r="X8" i="47"/>
  <c r="K29" i="47"/>
  <c r="W8" i="47"/>
  <c r="M19" i="47"/>
  <c r="L31" i="47"/>
  <c r="L30" i="47"/>
  <c r="M24" i="47" l="1"/>
  <c r="M20" i="47"/>
  <c r="M28" i="47"/>
  <c r="M23" i="47"/>
  <c r="M22" i="47"/>
  <c r="M27" i="47"/>
  <c r="M26" i="47"/>
  <c r="M21" i="47"/>
  <c r="M25" i="47"/>
  <c r="AK61" i="48"/>
  <c r="AK48" i="48"/>
  <c r="L69" i="48"/>
  <c r="AK54" i="48"/>
  <c r="AK56" i="48"/>
  <c r="AK57" i="48"/>
  <c r="AK63" i="48"/>
  <c r="AZ63" i="48"/>
  <c r="AK50" i="48"/>
  <c r="AK67" i="48"/>
  <c r="AK52" i="48"/>
  <c r="AG11" i="47"/>
  <c r="AG12" i="47" s="1"/>
  <c r="AL16" i="47" s="1"/>
  <c r="AL12" i="47"/>
  <c r="I6" i="41" s="1"/>
  <c r="L29" i="47"/>
  <c r="M30" i="47"/>
  <c r="N19" i="47"/>
  <c r="M31" i="47"/>
  <c r="N24" i="47" l="1"/>
  <c r="N20" i="47"/>
  <c r="N23" i="47"/>
  <c r="N28" i="47"/>
  <c r="N25" i="47"/>
  <c r="N27" i="47"/>
  <c r="N26" i="47"/>
  <c r="N22" i="47"/>
  <c r="N21" i="47"/>
  <c r="H71" i="48"/>
  <c r="W84" i="48"/>
  <c r="AO69" i="48"/>
  <c r="H82" i="48"/>
  <c r="H84" i="48"/>
  <c r="H69" i="48"/>
  <c r="H78" i="48"/>
  <c r="H77" i="48"/>
  <c r="H88" i="48"/>
  <c r="H75" i="48"/>
  <c r="H73" i="48"/>
  <c r="H86" i="48"/>
  <c r="N31" i="47"/>
  <c r="N30" i="47"/>
  <c r="O19" i="47"/>
  <c r="M29" i="47"/>
  <c r="O26" i="47" l="1"/>
  <c r="O24" i="47"/>
  <c r="O20" i="47"/>
  <c r="O23" i="47"/>
  <c r="O28" i="47"/>
  <c r="O22" i="47"/>
  <c r="O27" i="47"/>
  <c r="O21" i="47"/>
  <c r="O25" i="47"/>
  <c r="AK78" i="48"/>
  <c r="AK88" i="48"/>
  <c r="AK75" i="48"/>
  <c r="AK73" i="48"/>
  <c r="AK86" i="48"/>
  <c r="AK71" i="48"/>
  <c r="AK77" i="48"/>
  <c r="AZ84" i="48"/>
  <c r="AK82" i="48"/>
  <c r="AK84" i="48"/>
  <c r="AK69" i="48"/>
  <c r="N29" i="47"/>
  <c r="O31" i="47"/>
  <c r="O30" i="47"/>
  <c r="P19" i="47"/>
  <c r="P25" i="47" l="1"/>
  <c r="P21" i="47"/>
  <c r="P24" i="47"/>
  <c r="P20" i="47"/>
  <c r="P28" i="47"/>
  <c r="P23" i="47"/>
  <c r="P22" i="47"/>
  <c r="P26" i="47"/>
  <c r="P27" i="47"/>
  <c r="P30" i="47"/>
  <c r="Q19" i="47"/>
  <c r="P31" i="47"/>
  <c r="O29" i="47"/>
  <c r="Q25" i="47" l="1"/>
  <c r="Q24" i="47"/>
  <c r="Q20" i="47"/>
  <c r="Q22" i="47"/>
  <c r="Q28" i="47"/>
  <c r="Q27" i="47"/>
  <c r="Q21" i="47"/>
  <c r="Q26" i="47"/>
  <c r="Q23" i="47"/>
  <c r="P29" i="47"/>
  <c r="Q30" i="47"/>
  <c r="R19" i="47"/>
  <c r="Q31" i="47"/>
  <c r="R25" i="47" l="1"/>
  <c r="R20" i="47"/>
  <c r="R27" i="47"/>
  <c r="R24" i="47"/>
  <c r="R21" i="47"/>
  <c r="R23" i="47"/>
  <c r="R28" i="47"/>
  <c r="R22" i="47"/>
  <c r="R26" i="47"/>
  <c r="Q29" i="47"/>
  <c r="R30" i="47"/>
  <c r="S19" i="47"/>
  <c r="R31" i="47"/>
  <c r="S26" i="47" l="1"/>
  <c r="S20" i="47"/>
  <c r="S25" i="47"/>
  <c r="S22" i="47"/>
  <c r="S28" i="47"/>
  <c r="S24" i="47"/>
  <c r="S23" i="47"/>
  <c r="S27" i="47"/>
  <c r="S21" i="47"/>
  <c r="S31" i="47"/>
  <c r="T19" i="47"/>
  <c r="S30" i="47"/>
  <c r="R29" i="47"/>
  <c r="T21" i="47" l="1"/>
  <c r="T26" i="47"/>
  <c r="T25" i="47"/>
  <c r="T23" i="47"/>
  <c r="T28" i="47"/>
  <c r="T22" i="47"/>
  <c r="T24" i="47"/>
  <c r="T20" i="47"/>
  <c r="T27" i="47"/>
  <c r="T30" i="47"/>
  <c r="T31" i="47"/>
  <c r="U19" i="47"/>
  <c r="S29" i="47"/>
  <c r="U21" i="47" l="1"/>
  <c r="U26" i="47"/>
  <c r="U25" i="47"/>
  <c r="U28" i="47"/>
  <c r="U24" i="47"/>
  <c r="U20" i="47"/>
  <c r="U23" i="47"/>
  <c r="U27" i="47"/>
  <c r="U22" i="47"/>
  <c r="T29" i="47"/>
  <c r="U31" i="47"/>
  <c r="U30" i="47"/>
  <c r="V19" i="47"/>
  <c r="V27" i="47" l="1"/>
  <c r="V21" i="47"/>
  <c r="V26" i="47"/>
  <c r="V25" i="47"/>
  <c r="V23" i="47"/>
  <c r="V20" i="47"/>
  <c r="V24" i="47"/>
  <c r="V28" i="47"/>
  <c r="V22" i="47"/>
  <c r="V31" i="47"/>
  <c r="W19" i="47"/>
  <c r="V30" i="47"/>
  <c r="U29" i="47"/>
  <c r="W22" i="47" l="1"/>
  <c r="W27" i="47"/>
  <c r="W26" i="47"/>
  <c r="W21" i="47"/>
  <c r="W25" i="47"/>
  <c r="W24" i="47"/>
  <c r="W20" i="47"/>
  <c r="W23" i="47"/>
  <c r="W28" i="47"/>
  <c r="V29" i="47"/>
  <c r="W30" i="47"/>
  <c r="X19" i="47"/>
  <c r="W31" i="47"/>
  <c r="X22" i="47" l="1"/>
  <c r="X27" i="47"/>
  <c r="X21" i="47"/>
  <c r="X26" i="47"/>
  <c r="X25" i="47"/>
  <c r="X24" i="47"/>
  <c r="X20" i="47"/>
  <c r="X23" i="47"/>
  <c r="X28" i="47"/>
  <c r="W29" i="47"/>
  <c r="Y19" i="47"/>
  <c r="X31" i="47"/>
  <c r="X30" i="47"/>
  <c r="Y28" i="47" l="1"/>
  <c r="Y22" i="47"/>
  <c r="Y27" i="47"/>
  <c r="Y20" i="47"/>
  <c r="Y21" i="47"/>
  <c r="Y26" i="47"/>
  <c r="Y24" i="47"/>
  <c r="Y25" i="47"/>
  <c r="Y23" i="47"/>
  <c r="Y31" i="47"/>
  <c r="X29" i="47"/>
  <c r="Y30" i="47"/>
  <c r="Z19" i="47"/>
  <c r="Z23" i="47" l="1"/>
  <c r="Z28" i="47"/>
  <c r="Z27" i="47"/>
  <c r="Z22" i="47"/>
  <c r="Z21" i="47"/>
  <c r="Z26" i="47"/>
  <c r="Z24" i="47"/>
  <c r="Z20" i="47"/>
  <c r="Z25" i="47"/>
  <c r="AA19" i="47"/>
  <c r="Z30" i="47"/>
  <c r="Z31" i="47"/>
  <c r="Y29" i="47"/>
  <c r="AA23" i="47" l="1"/>
  <c r="AA28" i="47"/>
  <c r="AA22" i="47"/>
  <c r="AA27" i="47"/>
  <c r="AA20" i="47"/>
  <c r="AA21" i="47"/>
  <c r="AA24" i="47"/>
  <c r="AA26" i="47"/>
  <c r="AA25" i="47"/>
  <c r="Z29" i="47"/>
  <c r="AA31" i="47"/>
  <c r="AA30" i="47"/>
  <c r="AB19" i="47"/>
  <c r="AB23" i="47" l="1"/>
  <c r="AB22" i="47"/>
  <c r="AB28" i="47"/>
  <c r="AB25" i="47"/>
  <c r="AB27" i="47"/>
  <c r="AB21" i="47"/>
  <c r="AB26" i="47"/>
  <c r="AB24" i="47"/>
  <c r="AB20" i="47"/>
  <c r="AA29" i="47"/>
  <c r="AB30" i="47"/>
  <c r="AC19" i="47"/>
  <c r="AB31" i="47"/>
  <c r="AC24" i="47" l="1"/>
  <c r="AC20" i="47"/>
  <c r="AC28" i="47"/>
  <c r="AC22" i="47"/>
  <c r="AC23" i="47"/>
  <c r="AC26" i="47"/>
  <c r="AC21" i="47"/>
  <c r="AC25" i="47"/>
  <c r="AC27" i="47"/>
  <c r="AB29" i="47"/>
  <c r="AC30" i="47"/>
  <c r="AC31" i="47"/>
  <c r="AD19" i="47"/>
  <c r="AD24" i="47" l="1"/>
  <c r="AD20" i="47"/>
  <c r="AD23" i="47"/>
  <c r="AD28" i="47"/>
  <c r="AD21" i="47"/>
  <c r="AD27" i="47"/>
  <c r="AD26" i="47"/>
  <c r="AD22" i="47"/>
  <c r="AD25" i="47"/>
  <c r="AD30" i="47"/>
  <c r="AE19" i="47"/>
  <c r="AD31" i="47"/>
  <c r="AC29" i="47"/>
  <c r="AE24" i="47" l="1"/>
  <c r="AE20" i="47"/>
  <c r="AE23" i="47"/>
  <c r="AE28" i="47"/>
  <c r="AE26" i="47"/>
  <c r="AE22" i="47"/>
  <c r="AE27" i="47"/>
  <c r="AE21" i="47"/>
  <c r="AE25" i="47"/>
  <c r="AE30" i="47"/>
  <c r="AE31" i="47"/>
  <c r="AF19" i="47"/>
  <c r="AD29" i="47"/>
  <c r="AF25" i="47" l="1"/>
  <c r="AF23" i="47"/>
  <c r="AF24" i="47"/>
  <c r="AF20" i="47"/>
  <c r="AF21" i="47"/>
  <c r="AF28" i="47"/>
  <c r="AF27" i="47"/>
  <c r="AF22" i="47"/>
  <c r="AF26" i="47"/>
  <c r="AF31" i="47"/>
  <c r="AF30" i="47"/>
  <c r="AG19" i="47"/>
  <c r="AE29" i="47"/>
  <c r="AG25" i="47" l="1"/>
  <c r="AG24" i="47"/>
  <c r="AG20" i="47"/>
  <c r="AG26" i="47"/>
  <c r="AG28" i="47"/>
  <c r="AG27" i="47"/>
  <c r="AG21" i="47"/>
  <c r="AG23" i="47"/>
  <c r="AG22" i="47"/>
  <c r="AF29" i="47"/>
  <c r="AG30" i="47"/>
  <c r="AG31" i="47"/>
  <c r="AH19" i="47"/>
  <c r="AH27" i="47" l="1"/>
  <c r="AH25" i="47"/>
  <c r="AH24" i="47"/>
  <c r="AH20" i="47"/>
  <c r="AH23" i="47"/>
  <c r="AH28" i="47"/>
  <c r="AH22" i="47"/>
  <c r="AH21" i="47"/>
  <c r="AH26" i="47"/>
  <c r="AI19" i="47"/>
  <c r="AH30" i="47"/>
  <c r="AH31" i="47"/>
  <c r="AG29" i="47"/>
  <c r="AI26" i="47" l="1"/>
  <c r="AI20" i="47"/>
  <c r="AI24" i="47"/>
  <c r="AI25" i="47"/>
  <c r="AI22" i="47"/>
  <c r="AI23" i="47"/>
  <c r="AI27" i="47"/>
  <c r="AI21" i="47"/>
  <c r="AI28" i="47"/>
  <c r="AJ19" i="47"/>
  <c r="AH29" i="47"/>
  <c r="AI31" i="47"/>
  <c r="AI30" i="47"/>
  <c r="AJ21" i="47" l="1"/>
  <c r="AJ26" i="47"/>
  <c r="AJ25" i="47"/>
  <c r="AJ27" i="47"/>
  <c r="AJ20" i="47"/>
  <c r="AJ28" i="47"/>
  <c r="AJ22" i="47"/>
  <c r="AJ24" i="47"/>
  <c r="AJ23" i="47"/>
  <c r="AI29" i="47"/>
  <c r="AK19" i="47"/>
  <c r="AJ30" i="47"/>
  <c r="AJ31" i="47"/>
  <c r="AK24" i="47" l="1"/>
  <c r="AK23" i="47"/>
  <c r="AK22" i="47"/>
  <c r="AK21" i="47"/>
  <c r="AK25" i="47"/>
  <c r="AK26" i="47"/>
  <c r="AK20" i="47"/>
  <c r="AK28" i="47"/>
  <c r="AK27" i="47"/>
  <c r="AJ29" i="47"/>
  <c r="AK30" i="47"/>
  <c r="AL19" i="47"/>
  <c r="AK31" i="47"/>
  <c r="AL26" i="47" l="1"/>
  <c r="AL22" i="47"/>
  <c r="AL21" i="47"/>
  <c r="AL23" i="47"/>
  <c r="AL28" i="47"/>
  <c r="AL24" i="47"/>
  <c r="AL20" i="47"/>
  <c r="AL25" i="47"/>
  <c r="AL27" i="47"/>
  <c r="AK29" i="47"/>
  <c r="AL31" i="47"/>
  <c r="AL30" i="47"/>
  <c r="AM19" i="47"/>
  <c r="AM25" i="47" l="1"/>
  <c r="AM24" i="47"/>
  <c r="AM23" i="47"/>
  <c r="AM22" i="47"/>
  <c r="AM21" i="47"/>
  <c r="AM26" i="47"/>
  <c r="AM20" i="47"/>
  <c r="AM28" i="47"/>
  <c r="AM27" i="47"/>
  <c r="AN19" i="47"/>
  <c r="AM30" i="47"/>
  <c r="AM31" i="47"/>
  <c r="AL29" i="47"/>
  <c r="AN22" i="47" l="1"/>
  <c r="AN21" i="47"/>
  <c r="AN26" i="47"/>
  <c r="AN23" i="47"/>
  <c r="AN25" i="47"/>
  <c r="AN24" i="47"/>
  <c r="AN27" i="47"/>
  <c r="AN20" i="47"/>
  <c r="AN28" i="47"/>
  <c r="AM29" i="47"/>
  <c r="AN30" i="47"/>
  <c r="AO19" i="47"/>
  <c r="AN31" i="47"/>
  <c r="AO25" i="47" l="1"/>
  <c r="AO23" i="47"/>
  <c r="AO22" i="47"/>
  <c r="AO21" i="47"/>
  <c r="AO20" i="47"/>
  <c r="AO26" i="47"/>
  <c r="AO24" i="47"/>
  <c r="AO28" i="47"/>
  <c r="AO27" i="47"/>
  <c r="AN29" i="47"/>
  <c r="AO31" i="47"/>
  <c r="AO30" i="47"/>
  <c r="AP19" i="47"/>
  <c r="AP23" i="47" l="1"/>
  <c r="AP21" i="47"/>
  <c r="AP27" i="47"/>
  <c r="AP22" i="47"/>
  <c r="AP28" i="47"/>
  <c r="AP26" i="47"/>
  <c r="AP24" i="47"/>
  <c r="AP25" i="47"/>
  <c r="AP20" i="47"/>
  <c r="AO29" i="47"/>
  <c r="AQ19" i="47"/>
  <c r="AP30" i="47"/>
  <c r="AP31" i="47"/>
  <c r="AQ23" i="47" l="1"/>
  <c r="AQ22" i="47"/>
  <c r="AQ21" i="47"/>
  <c r="AQ27" i="47"/>
  <c r="AQ26" i="47"/>
  <c r="AQ24" i="47"/>
  <c r="AQ25" i="47"/>
  <c r="AQ20" i="47"/>
  <c r="AQ28" i="47"/>
  <c r="AP29" i="47"/>
  <c r="AQ30" i="47"/>
  <c r="AR19" i="47"/>
  <c r="AQ31" i="47"/>
  <c r="AR26" i="47" l="1"/>
  <c r="AR24" i="47"/>
  <c r="AR22" i="47"/>
  <c r="AR28" i="47"/>
  <c r="AR27" i="47"/>
  <c r="AR23" i="47"/>
  <c r="AR25" i="47"/>
  <c r="AR20" i="47"/>
  <c r="AR21" i="47"/>
  <c r="AQ29" i="47"/>
  <c r="AR31" i="47"/>
  <c r="AS19" i="47"/>
  <c r="AR30" i="47"/>
  <c r="AS24" i="47" l="1"/>
  <c r="AS23" i="47"/>
  <c r="AS22" i="47"/>
  <c r="AS21" i="47"/>
  <c r="AS28" i="47"/>
  <c r="AS27" i="47"/>
  <c r="AS20" i="47"/>
  <c r="AS26" i="47"/>
  <c r="AS25" i="47"/>
  <c r="AR29" i="47"/>
  <c r="AT19" i="47"/>
  <c r="AS31" i="47"/>
  <c r="AS30" i="47"/>
  <c r="AT21" i="47" l="1"/>
  <c r="AT25" i="47"/>
  <c r="AT23" i="47"/>
  <c r="AT22" i="47"/>
  <c r="AT27" i="47"/>
  <c r="AT26" i="47"/>
  <c r="AT24" i="47"/>
  <c r="AT20" i="47"/>
  <c r="AT28" i="47"/>
  <c r="AS29" i="47"/>
  <c r="AT31" i="47"/>
  <c r="AT30" i="47"/>
  <c r="AU19" i="47"/>
  <c r="AU21" i="47" l="1"/>
  <c r="AU25" i="47"/>
  <c r="AU24" i="47"/>
  <c r="AU23" i="47"/>
  <c r="AU22" i="47"/>
  <c r="AU20" i="47"/>
  <c r="AU28" i="47"/>
  <c r="AU27" i="47"/>
  <c r="AU26" i="47"/>
  <c r="AU30" i="47"/>
  <c r="AU31" i="47"/>
  <c r="AV19" i="47"/>
  <c r="AT29" i="47"/>
  <c r="AV22" i="47" l="1"/>
  <c r="AV24" i="47"/>
  <c r="AV20" i="47"/>
  <c r="AV21" i="47"/>
  <c r="AV28" i="47"/>
  <c r="AV23" i="47"/>
  <c r="AV27" i="47"/>
  <c r="AV26" i="47"/>
  <c r="AV25" i="47"/>
  <c r="AW19" i="47"/>
  <c r="AV30" i="47"/>
  <c r="AV31" i="47"/>
  <c r="AU29" i="47"/>
  <c r="AW22" i="47" l="1"/>
  <c r="AW21" i="47"/>
  <c r="AW26" i="47"/>
  <c r="AW25" i="47"/>
  <c r="AW24" i="47"/>
  <c r="AW23" i="47"/>
  <c r="AW20" i="47"/>
  <c r="AW28" i="47"/>
  <c r="AW27" i="47"/>
  <c r="AV29" i="47"/>
  <c r="AW30" i="47"/>
  <c r="AX19" i="47"/>
  <c r="AW31" i="47"/>
  <c r="AX23" i="47" l="1"/>
  <c r="AX21" i="47"/>
  <c r="AX25" i="47"/>
  <c r="AX22" i="47"/>
  <c r="AX20" i="47"/>
  <c r="AX28" i="47"/>
  <c r="AX27" i="47"/>
  <c r="AX24" i="47"/>
  <c r="AX26" i="47"/>
  <c r="AX31" i="47"/>
  <c r="AY19" i="47"/>
  <c r="AX30" i="47"/>
  <c r="AW29" i="47"/>
  <c r="AY23" i="47" l="1"/>
  <c r="AY22" i="47"/>
  <c r="AY21" i="47"/>
  <c r="AY24" i="47"/>
  <c r="AY25" i="47"/>
  <c r="AY20" i="47"/>
  <c r="AY28" i="47"/>
  <c r="AY27" i="47"/>
  <c r="AY26" i="47"/>
  <c r="AY31" i="47"/>
  <c r="AY30" i="47"/>
  <c r="AZ19" i="47"/>
  <c r="AX29" i="47"/>
  <c r="AZ21" i="47" l="1"/>
  <c r="AZ22" i="47"/>
  <c r="AZ20" i="47"/>
  <c r="AZ28" i="47"/>
  <c r="AZ23" i="47"/>
  <c r="AZ24" i="47"/>
  <c r="AZ26" i="47"/>
  <c r="AZ25" i="47"/>
  <c r="AZ27" i="47"/>
  <c r="AY29" i="47"/>
  <c r="AZ31" i="47"/>
  <c r="BA19" i="47"/>
  <c r="AZ30" i="47"/>
  <c r="BA24" i="47" l="1"/>
  <c r="BA23" i="47"/>
  <c r="BA22" i="47"/>
  <c r="BA21" i="47"/>
  <c r="BA25" i="47"/>
  <c r="BA20" i="47"/>
  <c r="BA28" i="47"/>
  <c r="BA27" i="47"/>
  <c r="BA26" i="47"/>
  <c r="AZ29" i="47"/>
  <c r="BA31" i="47"/>
  <c r="H33" i="47"/>
  <c r="BA30" i="47"/>
  <c r="H41" i="47" l="1"/>
  <c r="H39" i="47"/>
  <c r="H38" i="47"/>
  <c r="H37" i="47"/>
  <c r="H34" i="47"/>
  <c r="H35" i="47"/>
  <c r="H40" i="47"/>
  <c r="H42" i="47"/>
  <c r="H36" i="47"/>
  <c r="H44" i="47"/>
  <c r="H45" i="47"/>
  <c r="I33" i="47"/>
  <c r="BA29" i="47"/>
  <c r="I41" i="47" l="1"/>
  <c r="I40" i="47"/>
  <c r="I39" i="47"/>
  <c r="I38" i="47"/>
  <c r="I37" i="47"/>
  <c r="I36" i="47"/>
  <c r="I34" i="47"/>
  <c r="I35" i="47"/>
  <c r="I42" i="47"/>
  <c r="I44" i="47"/>
  <c r="I45" i="47"/>
  <c r="J33" i="47"/>
  <c r="H43" i="47"/>
  <c r="J42" i="47" l="1"/>
  <c r="J40" i="47"/>
  <c r="J39" i="47"/>
  <c r="J38" i="47"/>
  <c r="J36" i="47"/>
  <c r="J34" i="47"/>
  <c r="J35" i="47"/>
  <c r="J37" i="47"/>
  <c r="J41" i="47"/>
  <c r="J44" i="47"/>
  <c r="J45" i="47"/>
  <c r="K33" i="47"/>
  <c r="I43" i="47"/>
  <c r="K42" i="47" l="1"/>
  <c r="K41" i="47"/>
  <c r="K40" i="47"/>
  <c r="K39" i="47"/>
  <c r="K38" i="47"/>
  <c r="K37" i="47"/>
  <c r="K36" i="47"/>
  <c r="K35" i="47"/>
  <c r="K34" i="47"/>
  <c r="L33" i="47"/>
  <c r="K45" i="47"/>
  <c r="K44" i="47"/>
  <c r="J43" i="47"/>
  <c r="L35" i="47" l="1"/>
  <c r="L41" i="47"/>
  <c r="L40" i="47"/>
  <c r="L39" i="47"/>
  <c r="L37" i="47"/>
  <c r="L34" i="47"/>
  <c r="L36" i="47"/>
  <c r="L38" i="47"/>
  <c r="L42" i="47"/>
  <c r="K43" i="47"/>
  <c r="L44" i="47"/>
  <c r="M33" i="47"/>
  <c r="L45" i="47"/>
  <c r="M34" i="47" l="1"/>
  <c r="M35" i="47"/>
  <c r="M42" i="47"/>
  <c r="M41" i="47"/>
  <c r="M40" i="47"/>
  <c r="M39" i="47"/>
  <c r="M38" i="47"/>
  <c r="M37" i="47"/>
  <c r="M36" i="47"/>
  <c r="M45" i="47"/>
  <c r="M44" i="47"/>
  <c r="N33" i="47"/>
  <c r="L43" i="47"/>
  <c r="N36" i="47" l="1"/>
  <c r="N34" i="47"/>
  <c r="N42" i="47"/>
  <c r="N41" i="47"/>
  <c r="N40" i="47"/>
  <c r="N38" i="47"/>
  <c r="N39" i="47"/>
  <c r="N35" i="47"/>
  <c r="N37" i="47"/>
  <c r="M43" i="47"/>
  <c r="N45" i="47"/>
  <c r="O33" i="47"/>
  <c r="N44" i="47"/>
  <c r="O36" i="47" l="1"/>
  <c r="O35" i="47"/>
  <c r="O42" i="47"/>
  <c r="O41" i="47"/>
  <c r="O40" i="47"/>
  <c r="O39" i="47"/>
  <c r="O38" i="47"/>
  <c r="O37" i="47"/>
  <c r="O34" i="47"/>
  <c r="N43" i="47"/>
  <c r="O45" i="47"/>
  <c r="O44" i="47"/>
  <c r="P33" i="47"/>
  <c r="P37" i="47" l="1"/>
  <c r="P34" i="47"/>
  <c r="P35" i="47"/>
  <c r="P42" i="47"/>
  <c r="P41" i="47"/>
  <c r="P39" i="47"/>
  <c r="P36" i="47"/>
  <c r="P40" i="47"/>
  <c r="P38" i="47"/>
  <c r="O43" i="47"/>
  <c r="P44" i="47"/>
  <c r="Q33" i="47"/>
  <c r="P45" i="47"/>
  <c r="Q37" i="47" l="1"/>
  <c r="Q36" i="47"/>
  <c r="Q34" i="47"/>
  <c r="Q35" i="47"/>
  <c r="Q42" i="47"/>
  <c r="Q41" i="47"/>
  <c r="Q40" i="47"/>
  <c r="Q39" i="47"/>
  <c r="Q38" i="47"/>
  <c r="R33" i="47"/>
  <c r="Q45" i="47"/>
  <c r="Q44" i="47"/>
  <c r="P43" i="47"/>
  <c r="R38" i="47" l="1"/>
  <c r="R36" i="47"/>
  <c r="R34" i="47"/>
  <c r="R35" i="47"/>
  <c r="R42" i="47"/>
  <c r="R40" i="47"/>
  <c r="R37" i="47"/>
  <c r="R39" i="47"/>
  <c r="R41" i="47"/>
  <c r="Q43" i="47"/>
  <c r="R44" i="47"/>
  <c r="S33" i="47"/>
  <c r="R45" i="47"/>
  <c r="S38" i="47" l="1"/>
  <c r="S37" i="47"/>
  <c r="S36" i="47"/>
  <c r="S34" i="47"/>
  <c r="S35" i="47"/>
  <c r="S42" i="47"/>
  <c r="S41" i="47"/>
  <c r="S40" i="47"/>
  <c r="S39" i="47"/>
  <c r="T33" i="47"/>
  <c r="S44" i="47"/>
  <c r="S45" i="47"/>
  <c r="R43" i="47"/>
  <c r="T39" i="47" l="1"/>
  <c r="T37" i="47"/>
  <c r="T36" i="47"/>
  <c r="T34" i="47"/>
  <c r="T35" i="47"/>
  <c r="T41" i="47"/>
  <c r="T38" i="47"/>
  <c r="T40" i="47"/>
  <c r="T42" i="47"/>
  <c r="T45" i="47"/>
  <c r="U33" i="47"/>
  <c r="T44" i="47"/>
  <c r="S43" i="47"/>
  <c r="U39" i="47" l="1"/>
  <c r="U38" i="47"/>
  <c r="U37" i="47"/>
  <c r="U36" i="47"/>
  <c r="U34" i="47"/>
  <c r="U35" i="47"/>
  <c r="U42" i="47"/>
  <c r="U41" i="47"/>
  <c r="U40" i="47"/>
  <c r="U44" i="47"/>
  <c r="U45" i="47"/>
  <c r="V33" i="47"/>
  <c r="T43" i="47"/>
  <c r="V40" i="47" l="1"/>
  <c r="V38" i="47"/>
  <c r="V37" i="47"/>
  <c r="V36" i="47"/>
  <c r="V34" i="47"/>
  <c r="V42" i="47"/>
  <c r="V35" i="47"/>
  <c r="V39" i="47"/>
  <c r="V41" i="47"/>
  <c r="U43" i="47"/>
  <c r="W33" i="47"/>
  <c r="V45" i="47"/>
  <c r="V44" i="47"/>
  <c r="W40" i="47" l="1"/>
  <c r="W39" i="47"/>
  <c r="W38" i="47"/>
  <c r="W37" i="47"/>
  <c r="W36" i="47"/>
  <c r="W35" i="47"/>
  <c r="W42" i="47"/>
  <c r="W41" i="47"/>
  <c r="W34" i="47"/>
  <c r="W44" i="47"/>
  <c r="X33" i="47"/>
  <c r="W45" i="47"/>
  <c r="V43" i="47"/>
  <c r="X41" i="47" l="1"/>
  <c r="X39" i="47"/>
  <c r="X38" i="47"/>
  <c r="X37" i="47"/>
  <c r="X34" i="47"/>
  <c r="X35" i="47"/>
  <c r="X40" i="47"/>
  <c r="X42" i="47"/>
  <c r="X36" i="47"/>
  <c r="W43" i="47"/>
  <c r="Y33" i="47"/>
  <c r="X44" i="47"/>
  <c r="X45" i="47"/>
  <c r="Y41" i="47" l="1"/>
  <c r="Y40" i="47"/>
  <c r="Y39" i="47"/>
  <c r="Y38" i="47"/>
  <c r="Y37" i="47"/>
  <c r="Y36" i="47"/>
  <c r="Y34" i="47"/>
  <c r="Y35" i="47"/>
  <c r="Y42" i="47"/>
  <c r="X43" i="47"/>
  <c r="Y45" i="47"/>
  <c r="Y44" i="47"/>
  <c r="Z33" i="47"/>
  <c r="Z42" i="47" l="1"/>
  <c r="Z40" i="47"/>
  <c r="Z39" i="47"/>
  <c r="Z38" i="47"/>
  <c r="Z36" i="47"/>
  <c r="Z34" i="47"/>
  <c r="Z41" i="47"/>
  <c r="Z35" i="47"/>
  <c r="Z37" i="47"/>
  <c r="Z44" i="47"/>
  <c r="Z45" i="47"/>
  <c r="AA33" i="47"/>
  <c r="Y43" i="47"/>
  <c r="AA42" i="47" l="1"/>
  <c r="AA41" i="47"/>
  <c r="AA40" i="47"/>
  <c r="AA39" i="47"/>
  <c r="AA38" i="47"/>
  <c r="AA37" i="47"/>
  <c r="AA36" i="47"/>
  <c r="AA35" i="47"/>
  <c r="AA34" i="47"/>
  <c r="AA45" i="47"/>
  <c r="AB33" i="47"/>
  <c r="AA44" i="47"/>
  <c r="Z43" i="47"/>
  <c r="AB35" i="47" l="1"/>
  <c r="AB41" i="47"/>
  <c r="AB40" i="47"/>
  <c r="AB39" i="47"/>
  <c r="AB37" i="47"/>
  <c r="AB34" i="47"/>
  <c r="AB36" i="47"/>
  <c r="AB38" i="47"/>
  <c r="AB42" i="47"/>
  <c r="AB44" i="47"/>
  <c r="AC33" i="47"/>
  <c r="AB45" i="47"/>
  <c r="AA43" i="47"/>
  <c r="AC34" i="47" l="1"/>
  <c r="AC35" i="47"/>
  <c r="AC42" i="47"/>
  <c r="AC41" i="47"/>
  <c r="AC40" i="47"/>
  <c r="AC39" i="47"/>
  <c r="AC38" i="47"/>
  <c r="AC37" i="47"/>
  <c r="AC36" i="47"/>
  <c r="AB43" i="47"/>
  <c r="AD33" i="47"/>
  <c r="AC44" i="47"/>
  <c r="AC45" i="47"/>
  <c r="AD36" i="47" l="1"/>
  <c r="AD34" i="47"/>
  <c r="AD42" i="47"/>
  <c r="AD41" i="47"/>
  <c r="AD40" i="47"/>
  <c r="AD38" i="47"/>
  <c r="AD35" i="47"/>
  <c r="AD37" i="47"/>
  <c r="AD39" i="47"/>
  <c r="AE33" i="47"/>
  <c r="AD44" i="47"/>
  <c r="AD45" i="47"/>
  <c r="AC43" i="47"/>
  <c r="AE36" i="47" l="1"/>
  <c r="AE35" i="47"/>
  <c r="AE42" i="47"/>
  <c r="AE41" i="47"/>
  <c r="AE40" i="47"/>
  <c r="AE39" i="47"/>
  <c r="AE38" i="47"/>
  <c r="AE37" i="47"/>
  <c r="AE34" i="47"/>
  <c r="AD43" i="47"/>
  <c r="AF33" i="47"/>
  <c r="AE45" i="47"/>
  <c r="AE44" i="47"/>
  <c r="AF37" i="47" l="1"/>
  <c r="AF34" i="47"/>
  <c r="AF35" i="47"/>
  <c r="AF42" i="47"/>
  <c r="AF41" i="47"/>
  <c r="AF39" i="47"/>
  <c r="AF36" i="47"/>
  <c r="AF38" i="47"/>
  <c r="AF40" i="47"/>
  <c r="AE43" i="47"/>
  <c r="AG33" i="47"/>
  <c r="AF45" i="47"/>
  <c r="AF44" i="47"/>
  <c r="AG37" i="47" l="1"/>
  <c r="AG36" i="47"/>
  <c r="AG34" i="47"/>
  <c r="AG35" i="47"/>
  <c r="AG42" i="47"/>
  <c r="AG41" i="47"/>
  <c r="AG40" i="47"/>
  <c r="AG39" i="47"/>
  <c r="AG38" i="47"/>
  <c r="AF43" i="47"/>
  <c r="AG44" i="47"/>
  <c r="AH33" i="47"/>
  <c r="AG45" i="47"/>
  <c r="AH38" i="47" l="1"/>
  <c r="AH36" i="47"/>
  <c r="AH34" i="47"/>
  <c r="AH35" i="47"/>
  <c r="AH42" i="47"/>
  <c r="AH40" i="47"/>
  <c r="AH39" i="47"/>
  <c r="AH37" i="47"/>
  <c r="AH41" i="47"/>
  <c r="AH44" i="47"/>
  <c r="AI33" i="47"/>
  <c r="AH45" i="47"/>
  <c r="AG43" i="47"/>
  <c r="AI38" i="47" l="1"/>
  <c r="AI37" i="47"/>
  <c r="AI36" i="47"/>
  <c r="AI34" i="47"/>
  <c r="AI35" i="47"/>
  <c r="AI42" i="47"/>
  <c r="AI41" i="47"/>
  <c r="AI40" i="47"/>
  <c r="AI39" i="47"/>
  <c r="AH43" i="47"/>
  <c r="AI45" i="47"/>
  <c r="AJ33" i="47"/>
  <c r="AI44" i="47"/>
  <c r="AJ39" i="47" l="1"/>
  <c r="AJ37" i="47"/>
  <c r="AJ36" i="47"/>
  <c r="AJ34" i="47"/>
  <c r="AJ35" i="47"/>
  <c r="AJ41" i="47"/>
  <c r="AJ38" i="47"/>
  <c r="AJ40" i="47"/>
  <c r="AJ42" i="47"/>
  <c r="AI43" i="47"/>
  <c r="AJ44" i="47"/>
  <c r="AK33" i="47"/>
  <c r="AJ45" i="47"/>
  <c r="AK39" i="47" l="1"/>
  <c r="AK38" i="47"/>
  <c r="AK37" i="47"/>
  <c r="AK36" i="47"/>
  <c r="AK34" i="47"/>
  <c r="AK35" i="47"/>
  <c r="AK42" i="47"/>
  <c r="AK41" i="47"/>
  <c r="AK40" i="47"/>
  <c r="AJ43" i="47"/>
  <c r="AK44" i="47"/>
  <c r="AK45" i="47"/>
  <c r="AL33" i="47"/>
  <c r="AL40" i="47" l="1"/>
  <c r="AL38" i="47"/>
  <c r="AL37" i="47"/>
  <c r="AL36" i="47"/>
  <c r="AL34" i="47"/>
  <c r="AL42" i="47"/>
  <c r="AL41" i="47"/>
  <c r="AL35" i="47"/>
  <c r="AL39" i="47"/>
  <c r="AK43" i="47"/>
  <c r="AL44" i="47"/>
  <c r="AM33" i="47"/>
  <c r="AL45" i="47"/>
  <c r="AM40" i="47" l="1"/>
  <c r="AM39" i="47"/>
  <c r="AM38" i="47"/>
  <c r="AM37" i="47"/>
  <c r="AM36" i="47"/>
  <c r="AM35" i="47"/>
  <c r="AM42" i="47"/>
  <c r="AM41" i="47"/>
  <c r="AM34" i="47"/>
  <c r="AM45" i="47"/>
  <c r="AM44" i="47"/>
  <c r="AN33" i="47"/>
  <c r="AL43" i="47"/>
  <c r="AN41" i="47" l="1"/>
  <c r="AN39" i="47"/>
  <c r="AN38" i="47"/>
  <c r="AN37" i="47"/>
  <c r="AN34" i="47"/>
  <c r="AN35" i="47"/>
  <c r="AN36" i="47"/>
  <c r="AN40" i="47"/>
  <c r="AN42" i="47"/>
  <c r="AM43" i="47"/>
  <c r="AO33" i="47"/>
  <c r="AN45" i="47"/>
  <c r="AN44" i="47"/>
  <c r="AO41" i="47" l="1"/>
  <c r="AO40" i="47"/>
  <c r="AO39" i="47"/>
  <c r="AO38" i="47"/>
  <c r="AO37" i="47"/>
  <c r="AO36" i="47"/>
  <c r="AO34" i="47"/>
  <c r="AO35" i="47"/>
  <c r="AO42" i="47"/>
  <c r="AN43" i="47"/>
  <c r="AO45" i="47"/>
  <c r="AP33" i="47"/>
  <c r="AO44" i="47"/>
  <c r="AP42" i="47" l="1"/>
  <c r="AP40" i="47"/>
  <c r="AP39" i="47"/>
  <c r="AP38" i="47"/>
  <c r="AP36" i="47"/>
  <c r="AP34" i="47"/>
  <c r="AP41" i="47"/>
  <c r="AP37" i="47"/>
  <c r="AP35" i="47"/>
  <c r="AO43" i="47"/>
  <c r="AP45" i="47"/>
  <c r="AQ33" i="47"/>
  <c r="AP44" i="47"/>
  <c r="AQ42" i="47" l="1"/>
  <c r="AQ41" i="47"/>
  <c r="AQ40" i="47"/>
  <c r="AQ39" i="47"/>
  <c r="AQ38" i="47"/>
  <c r="AQ37" i="47"/>
  <c r="AQ36" i="47"/>
  <c r="AQ35" i="47"/>
  <c r="AQ34" i="47"/>
  <c r="AQ44" i="47"/>
  <c r="AQ45" i="47"/>
  <c r="AR33" i="47"/>
  <c r="AP43" i="47"/>
  <c r="AR35" i="47" l="1"/>
  <c r="AR41" i="47"/>
  <c r="AR40" i="47"/>
  <c r="AR39" i="47"/>
  <c r="AR37" i="47"/>
  <c r="AR34" i="47"/>
  <c r="AR36" i="47"/>
  <c r="AR38" i="47"/>
  <c r="AR42" i="47"/>
  <c r="AS33" i="47"/>
  <c r="AR45" i="47"/>
  <c r="AR44" i="47"/>
  <c r="AQ43" i="47"/>
  <c r="AS34" i="47" l="1"/>
  <c r="AS35" i="47"/>
  <c r="AS42" i="47"/>
  <c r="AS41" i="47"/>
  <c r="AS40" i="47"/>
  <c r="AS39" i="47"/>
  <c r="AS38" i="47"/>
  <c r="AS37" i="47"/>
  <c r="AS36" i="47"/>
  <c r="AR43" i="47"/>
  <c r="AS44" i="47"/>
  <c r="AT33" i="47"/>
  <c r="AS45" i="47"/>
  <c r="AT36" i="47" l="1"/>
  <c r="AT34" i="47"/>
  <c r="AT42" i="47"/>
  <c r="AT41" i="47"/>
  <c r="AT40" i="47"/>
  <c r="AT38" i="47"/>
  <c r="AT39" i="47"/>
  <c r="AT35" i="47"/>
  <c r="AT37" i="47"/>
  <c r="AS43" i="47"/>
  <c r="AT44" i="47"/>
  <c r="AU33" i="47"/>
  <c r="AT45" i="47"/>
  <c r="AU36" i="47" l="1"/>
  <c r="AU35" i="47"/>
  <c r="AU42" i="47"/>
  <c r="AU41" i="47"/>
  <c r="AU40" i="47"/>
  <c r="AU39" i="47"/>
  <c r="AU38" i="47"/>
  <c r="AU37" i="47"/>
  <c r="AU34" i="47"/>
  <c r="AT43" i="47"/>
  <c r="AU44" i="47"/>
  <c r="AV33" i="47"/>
  <c r="AU45" i="47"/>
  <c r="AV37" i="47" l="1"/>
  <c r="AV34" i="47"/>
  <c r="AV35" i="47"/>
  <c r="AV42" i="47"/>
  <c r="AV41" i="47"/>
  <c r="AV39" i="47"/>
  <c r="AV36" i="47"/>
  <c r="AV38" i="47"/>
  <c r="AV40" i="47"/>
  <c r="AU43" i="47"/>
  <c r="AW33" i="47"/>
  <c r="AV44" i="47"/>
  <c r="AV45" i="47"/>
  <c r="AW37" i="47" l="1"/>
  <c r="AW36" i="47"/>
  <c r="AW34" i="47"/>
  <c r="AW35" i="47"/>
  <c r="AW42" i="47"/>
  <c r="AW41" i="47"/>
  <c r="AW40" i="47"/>
  <c r="AW39" i="47"/>
  <c r="AW38" i="47"/>
  <c r="AV43" i="47"/>
  <c r="AW44" i="47"/>
  <c r="AX33" i="47"/>
  <c r="AW45" i="47"/>
  <c r="AX38" i="47" l="1"/>
  <c r="AX36" i="47"/>
  <c r="AX34" i="47"/>
  <c r="AX35" i="47"/>
  <c r="AX42" i="47"/>
  <c r="AX40" i="47"/>
  <c r="AX37" i="47"/>
  <c r="AX39" i="47"/>
  <c r="AX41" i="47"/>
  <c r="AW43" i="47"/>
  <c r="AX45" i="47"/>
  <c r="AY33" i="47"/>
  <c r="AX44" i="47"/>
  <c r="AY38" i="47" l="1"/>
  <c r="AY37" i="47"/>
  <c r="AY36" i="47"/>
  <c r="AY34" i="47"/>
  <c r="AY35" i="47"/>
  <c r="AY42" i="47"/>
  <c r="AY41" i="47"/>
  <c r="AY40" i="47"/>
  <c r="AY39" i="47"/>
  <c r="AX43" i="47"/>
  <c r="AY45" i="47"/>
  <c r="AY44" i="47"/>
  <c r="AZ33" i="47"/>
  <c r="AZ39" i="47" l="1"/>
  <c r="AZ37" i="47"/>
  <c r="AZ36" i="47"/>
  <c r="AZ34" i="47"/>
  <c r="AZ35" i="47"/>
  <c r="AZ41" i="47"/>
  <c r="AZ40" i="47"/>
  <c r="AZ38" i="47"/>
  <c r="AZ42" i="47"/>
  <c r="AY43" i="47"/>
  <c r="AZ45" i="47"/>
  <c r="AZ44" i="47"/>
  <c r="BA33" i="47"/>
  <c r="BA39" i="47" l="1"/>
  <c r="BA38" i="47"/>
  <c r="BA37" i="47"/>
  <c r="BA36" i="47"/>
  <c r="BA34" i="47"/>
  <c r="BA35" i="47"/>
  <c r="BA42" i="47"/>
  <c r="BA41" i="47"/>
  <c r="BA40" i="47"/>
  <c r="BA45" i="47"/>
  <c r="BA44" i="47"/>
  <c r="H47" i="47"/>
  <c r="AZ43" i="47"/>
  <c r="H55" i="47" l="1"/>
  <c r="H53" i="47"/>
  <c r="H52" i="47"/>
  <c r="H51" i="47"/>
  <c r="H48" i="47"/>
  <c r="H49" i="47"/>
  <c r="H56" i="47"/>
  <c r="H50" i="47"/>
  <c r="H54" i="47"/>
  <c r="BA43" i="47"/>
  <c r="I47" i="47"/>
  <c r="H58" i="47"/>
  <c r="H59" i="47"/>
  <c r="I55" i="47" l="1"/>
  <c r="I54" i="47"/>
  <c r="I53" i="47"/>
  <c r="I52" i="47"/>
  <c r="I51" i="47"/>
  <c r="I50" i="47"/>
  <c r="I49" i="47"/>
  <c r="I56" i="47"/>
  <c r="I48" i="47"/>
  <c r="J47" i="47"/>
  <c r="I59" i="47"/>
  <c r="I58" i="47"/>
  <c r="H57" i="47"/>
  <c r="J56" i="47" l="1"/>
  <c r="J54" i="47"/>
  <c r="J53" i="47"/>
  <c r="J52" i="47"/>
  <c r="J50" i="47"/>
  <c r="J48" i="47"/>
  <c r="J51" i="47"/>
  <c r="J55" i="47"/>
  <c r="J49" i="47"/>
  <c r="I57" i="47"/>
  <c r="K47" i="47"/>
  <c r="J59" i="47"/>
  <c r="J58" i="47"/>
  <c r="K48" i="47" l="1"/>
  <c r="K56" i="47"/>
  <c r="K55" i="47"/>
  <c r="K54" i="47"/>
  <c r="K53" i="47"/>
  <c r="K52" i="47"/>
  <c r="K51" i="47"/>
  <c r="K50" i="47"/>
  <c r="K49" i="47"/>
  <c r="J57" i="47"/>
  <c r="L47" i="47"/>
  <c r="K58" i="47"/>
  <c r="K59" i="47"/>
  <c r="L49" i="47" l="1"/>
  <c r="L48" i="47"/>
  <c r="L55" i="47"/>
  <c r="L54" i="47"/>
  <c r="L53" i="47"/>
  <c r="L51" i="47"/>
  <c r="L56" i="47"/>
  <c r="L50" i="47"/>
  <c r="L52" i="47"/>
  <c r="K57" i="47"/>
  <c r="L58" i="47"/>
  <c r="L59" i="47"/>
  <c r="M47" i="47"/>
  <c r="M49" i="47" l="1"/>
  <c r="M56" i="47"/>
  <c r="M55" i="47"/>
  <c r="M54" i="47"/>
  <c r="M53" i="47"/>
  <c r="M52" i="47"/>
  <c r="M51" i="47"/>
  <c r="M50" i="47"/>
  <c r="M48" i="47"/>
  <c r="N47" i="47"/>
  <c r="M58" i="47"/>
  <c r="M59" i="47"/>
  <c r="L57" i="47"/>
  <c r="N50" i="47" l="1"/>
  <c r="N48" i="47"/>
  <c r="N56" i="47"/>
  <c r="N55" i="47"/>
  <c r="N54" i="47"/>
  <c r="N52" i="47"/>
  <c r="N49" i="47"/>
  <c r="N51" i="47"/>
  <c r="N53" i="47"/>
  <c r="M57" i="47"/>
  <c r="N59" i="47"/>
  <c r="O47" i="47"/>
  <c r="N58" i="47"/>
  <c r="O50" i="47" l="1"/>
  <c r="O49" i="47"/>
  <c r="O48" i="47"/>
  <c r="O56" i="47"/>
  <c r="O55" i="47"/>
  <c r="O54" i="47"/>
  <c r="O53" i="47"/>
  <c r="O52" i="47"/>
  <c r="O51" i="47"/>
  <c r="N57" i="47"/>
  <c r="O58" i="47"/>
  <c r="O59" i="47"/>
  <c r="P47" i="47"/>
  <c r="P51" i="47" l="1"/>
  <c r="P49" i="47"/>
  <c r="P48" i="47"/>
  <c r="P56" i="47"/>
  <c r="P55" i="47"/>
  <c r="P53" i="47"/>
  <c r="P54" i="47"/>
  <c r="P50" i="47"/>
  <c r="P52" i="47"/>
  <c r="P59" i="47"/>
  <c r="Q47" i="47"/>
  <c r="P58" i="47"/>
  <c r="O57" i="47"/>
  <c r="Q51" i="47" l="1"/>
  <c r="Q50" i="47"/>
  <c r="Q49" i="47"/>
  <c r="Q48" i="47"/>
  <c r="Q56" i="47"/>
  <c r="Q55" i="47"/>
  <c r="Q54" i="47"/>
  <c r="Q53" i="47"/>
  <c r="Q52" i="47"/>
  <c r="P57" i="47"/>
  <c r="R47" i="47"/>
  <c r="Q59" i="47"/>
  <c r="Q58" i="47"/>
  <c r="R52" i="47" l="1"/>
  <c r="R50" i="47"/>
  <c r="R49" i="47"/>
  <c r="R48" i="47"/>
  <c r="R56" i="47"/>
  <c r="R54" i="47"/>
  <c r="R51" i="47"/>
  <c r="R53" i="47"/>
  <c r="R55" i="47"/>
  <c r="Q57" i="47"/>
  <c r="S47" i="47"/>
  <c r="R58" i="47"/>
  <c r="R59" i="47"/>
  <c r="S52" i="47" l="1"/>
  <c r="S51" i="47"/>
  <c r="S50" i="47"/>
  <c r="S49" i="47"/>
  <c r="S48" i="47"/>
  <c r="S56" i="47"/>
  <c r="S55" i="47"/>
  <c r="S54" i="47"/>
  <c r="S53" i="47"/>
  <c r="R57" i="47"/>
  <c r="T47" i="47"/>
  <c r="S59" i="47"/>
  <c r="S58" i="47"/>
  <c r="T53" i="47" l="1"/>
  <c r="T51" i="47"/>
  <c r="T50" i="47"/>
  <c r="T49" i="47"/>
  <c r="T48" i="47"/>
  <c r="T55" i="47"/>
  <c r="T52" i="47"/>
  <c r="T56" i="47"/>
  <c r="T54" i="47"/>
  <c r="T58" i="47"/>
  <c r="T59" i="47"/>
  <c r="U47" i="47"/>
  <c r="S57" i="47"/>
  <c r="U53" i="47" l="1"/>
  <c r="U52" i="47"/>
  <c r="U51" i="47"/>
  <c r="U50" i="47"/>
  <c r="U49" i="47"/>
  <c r="U56" i="47"/>
  <c r="U55" i="47"/>
  <c r="U54" i="47"/>
  <c r="U48" i="47"/>
  <c r="T57" i="47"/>
  <c r="V47" i="47"/>
  <c r="U59" i="47"/>
  <c r="U58" i="47"/>
  <c r="V54" i="47" l="1"/>
  <c r="V52" i="47"/>
  <c r="V51" i="47"/>
  <c r="V50" i="47"/>
  <c r="V48" i="47"/>
  <c r="V56" i="47"/>
  <c r="V49" i="47"/>
  <c r="V53" i="47"/>
  <c r="V55" i="47"/>
  <c r="V58" i="47"/>
  <c r="W47" i="47"/>
  <c r="V59" i="47"/>
  <c r="U57" i="47"/>
  <c r="W54" i="47" l="1"/>
  <c r="W53" i="47"/>
  <c r="W52" i="47"/>
  <c r="W51" i="47"/>
  <c r="W50" i="47"/>
  <c r="W49" i="47"/>
  <c r="W48" i="47"/>
  <c r="W56" i="47"/>
  <c r="W55" i="47"/>
  <c r="V57" i="47"/>
  <c r="W58" i="47"/>
  <c r="X47" i="47"/>
  <c r="W59" i="47"/>
  <c r="X55" i="47" l="1"/>
  <c r="X53" i="47"/>
  <c r="X52" i="47"/>
  <c r="X51" i="47"/>
  <c r="X49" i="47"/>
  <c r="X48" i="47"/>
  <c r="X54" i="47"/>
  <c r="X56" i="47"/>
  <c r="X50" i="47"/>
  <c r="Y47" i="47"/>
  <c r="X59" i="47"/>
  <c r="X58" i="47"/>
  <c r="W57" i="47"/>
  <c r="Y55" i="47" l="1"/>
  <c r="Y54" i="47"/>
  <c r="Y53" i="47"/>
  <c r="Y52" i="47"/>
  <c r="Y51" i="47"/>
  <c r="Y50" i="47"/>
  <c r="Y49" i="47"/>
  <c r="Y56" i="47"/>
  <c r="Y48" i="47"/>
  <c r="Y58" i="47"/>
  <c r="Z47" i="47"/>
  <c r="Y59" i="47"/>
  <c r="X57" i="47"/>
  <c r="Z56" i="47" l="1"/>
  <c r="Z54" i="47"/>
  <c r="Z53" i="47"/>
  <c r="Z52" i="47"/>
  <c r="Z50" i="47"/>
  <c r="Z48" i="47"/>
  <c r="Z49" i="47"/>
  <c r="Z51" i="47"/>
  <c r="Z55" i="47"/>
  <c r="Z58" i="47"/>
  <c r="AA47" i="47"/>
  <c r="Z59" i="47"/>
  <c r="Y57" i="47"/>
  <c r="AA48" i="47" l="1"/>
  <c r="AA56" i="47"/>
  <c r="AA55" i="47"/>
  <c r="AA54" i="47"/>
  <c r="AA53" i="47"/>
  <c r="AA52" i="47"/>
  <c r="AA51" i="47"/>
  <c r="AA50" i="47"/>
  <c r="AA49" i="47"/>
  <c r="Z57" i="47"/>
  <c r="AB47" i="47"/>
  <c r="AA59" i="47"/>
  <c r="AA58" i="47"/>
  <c r="AB49" i="47" l="1"/>
  <c r="AB48" i="47"/>
  <c r="AB55" i="47"/>
  <c r="AB54" i="47"/>
  <c r="AB53" i="47"/>
  <c r="AB51" i="47"/>
  <c r="AB50" i="47"/>
  <c r="AB56" i="47"/>
  <c r="AB52" i="47"/>
  <c r="AA57" i="47"/>
  <c r="AC47" i="47"/>
  <c r="AB58" i="47"/>
  <c r="AB59" i="47"/>
  <c r="AC49" i="47" l="1"/>
  <c r="AC56" i="47"/>
  <c r="AC55" i="47"/>
  <c r="AC54" i="47"/>
  <c r="AC53" i="47"/>
  <c r="AC52" i="47"/>
  <c r="AC51" i="47"/>
  <c r="AC50" i="47"/>
  <c r="AC48" i="47"/>
  <c r="AB57" i="47"/>
  <c r="AC59" i="47"/>
  <c r="AD47" i="47"/>
  <c r="AC58" i="47"/>
  <c r="AD50" i="47" l="1"/>
  <c r="AD48" i="47"/>
  <c r="AD56" i="47"/>
  <c r="AD55" i="47"/>
  <c r="AD54" i="47"/>
  <c r="AD52" i="47"/>
  <c r="AD49" i="47"/>
  <c r="AD51" i="47"/>
  <c r="AD53" i="47"/>
  <c r="AD58" i="47"/>
  <c r="AE47" i="47"/>
  <c r="AD59" i="47"/>
  <c r="AC57" i="47"/>
  <c r="AE50" i="47" l="1"/>
  <c r="AE49" i="47"/>
  <c r="AE48" i="47"/>
  <c r="AE56" i="47"/>
  <c r="AE55" i="47"/>
  <c r="AE54" i="47"/>
  <c r="AE53" i="47"/>
  <c r="AE52" i="47"/>
  <c r="AE51" i="47"/>
  <c r="AD57" i="47"/>
  <c r="AE58" i="47"/>
  <c r="AF47" i="47"/>
  <c r="AE59" i="47"/>
  <c r="AF51" i="47" l="1"/>
  <c r="AF49" i="47"/>
  <c r="AF48" i="47"/>
  <c r="AF56" i="47"/>
  <c r="AF55" i="47"/>
  <c r="AF53" i="47"/>
  <c r="AF52" i="47"/>
  <c r="AF54" i="47"/>
  <c r="AF50" i="47"/>
  <c r="AE57" i="47"/>
  <c r="AF58" i="47"/>
  <c r="AF59" i="47"/>
  <c r="AG47" i="47"/>
  <c r="AG51" i="47" l="1"/>
  <c r="AG50" i="47"/>
  <c r="AG49" i="47"/>
  <c r="AG48" i="47"/>
  <c r="AG56" i="47"/>
  <c r="AG55" i="47"/>
  <c r="AG54" i="47"/>
  <c r="AG53" i="47"/>
  <c r="AG52" i="47"/>
  <c r="AH47" i="47"/>
  <c r="AG59" i="47"/>
  <c r="AG58" i="47"/>
  <c r="AF57" i="47"/>
  <c r="AH52" i="47" l="1"/>
  <c r="AH50" i="47"/>
  <c r="AH49" i="47"/>
  <c r="AH48" i="47"/>
  <c r="AH56" i="47"/>
  <c r="AH54" i="47"/>
  <c r="AH55" i="47"/>
  <c r="AH51" i="47"/>
  <c r="AH53" i="47"/>
  <c r="AI47" i="47"/>
  <c r="AH59" i="47"/>
  <c r="AH58" i="47"/>
  <c r="AG57" i="47"/>
  <c r="AI52" i="47" l="1"/>
  <c r="AI51" i="47"/>
  <c r="AI50" i="47"/>
  <c r="AI49" i="47"/>
  <c r="AI48" i="47"/>
  <c r="AI56" i="47"/>
  <c r="AI55" i="47"/>
  <c r="AI54" i="47"/>
  <c r="AI53" i="47"/>
  <c r="AH57" i="47"/>
  <c r="AJ47" i="47"/>
  <c r="AI58" i="47"/>
  <c r="AI59" i="47"/>
  <c r="AJ53" i="47" l="1"/>
  <c r="AJ51" i="47"/>
  <c r="AJ50" i="47"/>
  <c r="AJ49" i="47"/>
  <c r="AJ48" i="47"/>
  <c r="AJ55" i="47"/>
  <c r="AJ52" i="47"/>
  <c r="AJ56" i="47"/>
  <c r="AJ54" i="47"/>
  <c r="AI57" i="47"/>
  <c r="AJ58" i="47"/>
  <c r="AJ59" i="47"/>
  <c r="AK47" i="47"/>
  <c r="AK53" i="47" l="1"/>
  <c r="AK52" i="47"/>
  <c r="AK51" i="47"/>
  <c r="AK50" i="47"/>
  <c r="AK49" i="47"/>
  <c r="AK56" i="47"/>
  <c r="AK55" i="47"/>
  <c r="AK54" i="47"/>
  <c r="AK48" i="47"/>
  <c r="AJ57" i="47"/>
  <c r="AL47" i="47"/>
  <c r="AK58" i="47"/>
  <c r="AK59" i="47"/>
  <c r="AL54" i="47" l="1"/>
  <c r="AL52" i="47"/>
  <c r="AL51" i="47"/>
  <c r="AL50" i="47"/>
  <c r="AL48" i="47"/>
  <c r="AL56" i="47"/>
  <c r="AL49" i="47"/>
  <c r="AL53" i="47"/>
  <c r="AL55" i="47"/>
  <c r="AK57" i="47"/>
  <c r="AL58" i="47"/>
  <c r="AM47" i="47"/>
  <c r="AL59" i="47"/>
  <c r="AM54" i="47" l="1"/>
  <c r="AM53" i="47"/>
  <c r="AM52" i="47"/>
  <c r="AM51" i="47"/>
  <c r="AM50" i="47"/>
  <c r="AM49" i="47"/>
  <c r="AM48" i="47"/>
  <c r="AM56" i="47"/>
  <c r="AM55" i="47"/>
  <c r="AN47" i="47"/>
  <c r="AM59" i="47"/>
  <c r="AM58" i="47"/>
  <c r="AL57" i="47"/>
  <c r="AN55" i="47" l="1"/>
  <c r="AN53" i="47"/>
  <c r="AN52" i="47"/>
  <c r="AN51" i="47"/>
  <c r="AN49" i="47"/>
  <c r="AN48" i="47"/>
  <c r="AN50" i="47"/>
  <c r="AN54" i="47"/>
  <c r="AN56" i="47"/>
  <c r="AO47" i="47"/>
  <c r="AN58" i="47"/>
  <c r="AN59" i="47"/>
  <c r="AM57" i="47"/>
  <c r="AO55" i="47" l="1"/>
  <c r="AO54" i="47"/>
  <c r="AO53" i="47"/>
  <c r="AO52" i="47"/>
  <c r="AO51" i="47"/>
  <c r="AO50" i="47"/>
  <c r="AO49" i="47"/>
  <c r="AO56" i="47"/>
  <c r="AO48" i="47"/>
  <c r="AN57" i="47"/>
  <c r="AP47" i="47"/>
  <c r="AO58" i="47"/>
  <c r="AO59" i="47"/>
  <c r="AP56" i="47" l="1"/>
  <c r="AP54" i="47"/>
  <c r="AP53" i="47"/>
  <c r="AP52" i="47"/>
  <c r="AP50" i="47"/>
  <c r="AP48" i="47"/>
  <c r="AP49" i="47"/>
  <c r="AP51" i="47"/>
  <c r="AP55" i="47"/>
  <c r="AO57" i="47"/>
  <c r="AP58" i="47"/>
  <c r="AP59" i="47"/>
  <c r="AQ47" i="47"/>
  <c r="AQ48" i="47" l="1"/>
  <c r="AQ56" i="47"/>
  <c r="AQ55" i="47"/>
  <c r="AQ54" i="47"/>
  <c r="AQ53" i="47"/>
  <c r="AQ52" i="47"/>
  <c r="AQ51" i="47"/>
  <c r="AQ50" i="47"/>
  <c r="AQ49" i="47"/>
  <c r="AP57" i="47"/>
  <c r="AR47" i="47"/>
  <c r="AQ58" i="47"/>
  <c r="AQ59" i="47"/>
  <c r="AR49" i="47" l="1"/>
  <c r="AR48" i="47"/>
  <c r="AR55" i="47"/>
  <c r="AR54" i="47"/>
  <c r="AR53" i="47"/>
  <c r="AR51" i="47"/>
  <c r="AR56" i="47"/>
  <c r="AR52" i="47"/>
  <c r="AR50" i="47"/>
  <c r="AQ57" i="47"/>
  <c r="AR58" i="47"/>
  <c r="AR59" i="47"/>
  <c r="AS47" i="47"/>
  <c r="AS49" i="47" l="1"/>
  <c r="AS56" i="47"/>
  <c r="AS55" i="47"/>
  <c r="AS54" i="47"/>
  <c r="AS53" i="47"/>
  <c r="AS52" i="47"/>
  <c r="AS51" i="47"/>
  <c r="AS50" i="47"/>
  <c r="AS48" i="47"/>
  <c r="AR57" i="47"/>
  <c r="AT47" i="47"/>
  <c r="AS58" i="47"/>
  <c r="AS59" i="47"/>
  <c r="AT50" i="47" l="1"/>
  <c r="AT48" i="47"/>
  <c r="AT56" i="47"/>
  <c r="AT55" i="47"/>
  <c r="AT54" i="47"/>
  <c r="AT52" i="47"/>
  <c r="AT51" i="47"/>
  <c r="AT49" i="47"/>
  <c r="AT53" i="47"/>
  <c r="AT59" i="47"/>
  <c r="AT58" i="47"/>
  <c r="AU47" i="47"/>
  <c r="AS57" i="47"/>
  <c r="AU50" i="47" l="1"/>
  <c r="AU49" i="47"/>
  <c r="AU48" i="47"/>
  <c r="AU56" i="47"/>
  <c r="AU55" i="47"/>
  <c r="AU54" i="47"/>
  <c r="AU53" i="47"/>
  <c r="AU52" i="47"/>
  <c r="AU51" i="47"/>
  <c r="AT57" i="47"/>
  <c r="AU59" i="47"/>
  <c r="AU58" i="47"/>
  <c r="AV47" i="47"/>
  <c r="AV51" i="47" l="1"/>
  <c r="AV49" i="47"/>
  <c r="AV48" i="47"/>
  <c r="AV56" i="47"/>
  <c r="AV55" i="47"/>
  <c r="AV53" i="47"/>
  <c r="AV52" i="47"/>
  <c r="AV54" i="47"/>
  <c r="AV50" i="47"/>
  <c r="AU57" i="47"/>
  <c r="AV58" i="47"/>
  <c r="AV59" i="47"/>
  <c r="AW47" i="47"/>
  <c r="AW51" i="47" l="1"/>
  <c r="AW50" i="47"/>
  <c r="AW49" i="47"/>
  <c r="AW48" i="47"/>
  <c r="AW56" i="47"/>
  <c r="AW55" i="47"/>
  <c r="AW54" i="47"/>
  <c r="AW53" i="47"/>
  <c r="AW52" i="47"/>
  <c r="AW58" i="47"/>
  <c r="AW59" i="47"/>
  <c r="AX47" i="47"/>
  <c r="AV57" i="47"/>
  <c r="AX52" i="47" l="1"/>
  <c r="AX50" i="47"/>
  <c r="AX49" i="47"/>
  <c r="AX48" i="47"/>
  <c r="AX56" i="47"/>
  <c r="AX54" i="47"/>
  <c r="AX51" i="47"/>
  <c r="AX53" i="47"/>
  <c r="AX55" i="47"/>
  <c r="AY47" i="47"/>
  <c r="AX58" i="47"/>
  <c r="AX59" i="47"/>
  <c r="AW57" i="47"/>
  <c r="AY52" i="47" l="1"/>
  <c r="AY51" i="47"/>
  <c r="AY50" i="47"/>
  <c r="AY49" i="47"/>
  <c r="AY48" i="47"/>
  <c r="AY56" i="47"/>
  <c r="AY55" i="47"/>
  <c r="AY54" i="47"/>
  <c r="AY53" i="47"/>
  <c r="AX57" i="47"/>
  <c r="AY58" i="47"/>
  <c r="AZ47" i="47"/>
  <c r="AY59" i="47"/>
  <c r="AZ53" i="47" l="1"/>
  <c r="AZ51" i="47"/>
  <c r="AZ50" i="47"/>
  <c r="AZ49" i="47"/>
  <c r="AZ48" i="47"/>
  <c r="AZ55" i="47"/>
  <c r="AZ56" i="47"/>
  <c r="AZ52" i="47"/>
  <c r="AZ54" i="47"/>
  <c r="BA47" i="47"/>
  <c r="AZ59" i="47"/>
  <c r="AZ58" i="47"/>
  <c r="AY57" i="47"/>
  <c r="BA53" i="47" l="1"/>
  <c r="BA52" i="47"/>
  <c r="BA51" i="47"/>
  <c r="BA50" i="47"/>
  <c r="BA49" i="47"/>
  <c r="BA56" i="47"/>
  <c r="BA55" i="47"/>
  <c r="BA54" i="47"/>
  <c r="BA48" i="47"/>
  <c r="AZ57" i="47"/>
  <c r="BA59" i="47"/>
  <c r="H61" i="47"/>
  <c r="BA58" i="47"/>
  <c r="H63" i="47" l="1"/>
  <c r="H67" i="47"/>
  <c r="H66" i="47"/>
  <c r="H65" i="47"/>
  <c r="H64" i="47"/>
  <c r="H69" i="47"/>
  <c r="H62" i="47"/>
  <c r="H70" i="47"/>
  <c r="H68" i="47"/>
  <c r="H72" i="47"/>
  <c r="H73" i="47"/>
  <c r="I61" i="47"/>
  <c r="BA57" i="47"/>
  <c r="I64" i="47" l="1"/>
  <c r="I65" i="47"/>
  <c r="I62" i="47"/>
  <c r="I68" i="47"/>
  <c r="I70" i="47"/>
  <c r="I69" i="47"/>
  <c r="I63" i="47"/>
  <c r="I66" i="47"/>
  <c r="I67" i="47"/>
  <c r="J61" i="47"/>
  <c r="I73" i="47"/>
  <c r="I72" i="47"/>
  <c r="H71" i="47"/>
  <c r="J64" i="47" l="1"/>
  <c r="J63" i="47"/>
  <c r="J67" i="47"/>
  <c r="J66" i="47"/>
  <c r="J65" i="47"/>
  <c r="J62" i="47"/>
  <c r="J68" i="47"/>
  <c r="J70" i="47"/>
  <c r="J69" i="47"/>
  <c r="I71" i="47"/>
  <c r="J72" i="47"/>
  <c r="J73" i="47"/>
  <c r="K61" i="47"/>
  <c r="K65" i="47" l="1"/>
  <c r="K63" i="47"/>
  <c r="K64" i="47"/>
  <c r="K68" i="47"/>
  <c r="K70" i="47"/>
  <c r="K69" i="47"/>
  <c r="K67" i="47"/>
  <c r="K62" i="47"/>
  <c r="K66" i="47"/>
  <c r="K73" i="47"/>
  <c r="K72" i="47"/>
  <c r="L61" i="47"/>
  <c r="J71" i="47"/>
  <c r="L65" i="47" l="1"/>
  <c r="L64" i="47"/>
  <c r="L63" i="47"/>
  <c r="L68" i="47"/>
  <c r="L67" i="47"/>
  <c r="L66" i="47"/>
  <c r="L62" i="47"/>
  <c r="L70" i="47"/>
  <c r="L69" i="47"/>
  <c r="K71" i="47"/>
  <c r="M61" i="47"/>
  <c r="L72" i="47"/>
  <c r="L73" i="47"/>
  <c r="M66" i="47" l="1"/>
  <c r="M64" i="47"/>
  <c r="M63" i="47"/>
  <c r="M67" i="47"/>
  <c r="M65" i="47"/>
  <c r="M62" i="47"/>
  <c r="M68" i="47"/>
  <c r="M70" i="47"/>
  <c r="M69" i="47"/>
  <c r="M73" i="47"/>
  <c r="M72" i="47"/>
  <c r="N61" i="47"/>
  <c r="L71" i="47"/>
  <c r="N66" i="47" l="1"/>
  <c r="N65" i="47"/>
  <c r="N64" i="47"/>
  <c r="N63" i="47"/>
  <c r="N67" i="47"/>
  <c r="N62" i="47"/>
  <c r="N68" i="47"/>
  <c r="N70" i="47"/>
  <c r="N69" i="47"/>
  <c r="M71" i="47"/>
  <c r="N72" i="47"/>
  <c r="O61" i="47"/>
  <c r="N73" i="47"/>
  <c r="O67" i="47" l="1"/>
  <c r="O65" i="47"/>
  <c r="O64" i="47"/>
  <c r="O63" i="47"/>
  <c r="O62" i="47"/>
  <c r="O68" i="47"/>
  <c r="O70" i="47"/>
  <c r="O69" i="47"/>
  <c r="O66" i="47"/>
  <c r="N71" i="47"/>
  <c r="O73" i="47"/>
  <c r="O72" i="47"/>
  <c r="P61" i="47"/>
  <c r="P67" i="47" l="1"/>
  <c r="P66" i="47"/>
  <c r="P65" i="47"/>
  <c r="P64" i="47"/>
  <c r="P63" i="47"/>
  <c r="P68" i="47"/>
  <c r="P62" i="47"/>
  <c r="P69" i="47"/>
  <c r="P70" i="47"/>
  <c r="O71" i="47"/>
  <c r="P72" i="47"/>
  <c r="Q61" i="47"/>
  <c r="P73" i="47"/>
  <c r="Q68" i="47" l="1"/>
  <c r="Q66" i="47"/>
  <c r="Q65" i="47"/>
  <c r="Q64" i="47"/>
  <c r="Q67" i="47"/>
  <c r="Q62" i="47"/>
  <c r="Q70" i="47"/>
  <c r="Q69" i="47"/>
  <c r="Q63" i="47"/>
  <c r="P71" i="47"/>
  <c r="Q72" i="47"/>
  <c r="Q73" i="47"/>
  <c r="R61" i="47"/>
  <c r="R68" i="47" l="1"/>
  <c r="R67" i="47"/>
  <c r="R66" i="47"/>
  <c r="R65" i="47"/>
  <c r="R64" i="47"/>
  <c r="R63" i="47"/>
  <c r="R62" i="47"/>
  <c r="R70" i="47"/>
  <c r="R69" i="47"/>
  <c r="S61" i="47"/>
  <c r="R73" i="47"/>
  <c r="R72" i="47"/>
  <c r="Q71" i="47"/>
  <c r="S67" i="47" l="1"/>
  <c r="S66" i="47"/>
  <c r="S65" i="47"/>
  <c r="S64" i="47"/>
  <c r="S68" i="47"/>
  <c r="S63" i="47"/>
  <c r="S70" i="47"/>
  <c r="S69" i="47"/>
  <c r="S62" i="47"/>
  <c r="R71" i="47"/>
  <c r="S73" i="47"/>
  <c r="S72" i="47"/>
  <c r="T61" i="47"/>
  <c r="T68" i="47" l="1"/>
  <c r="T67" i="47"/>
  <c r="T65" i="47"/>
  <c r="T64" i="47"/>
  <c r="T63" i="47"/>
  <c r="T66" i="47"/>
  <c r="T69" i="47"/>
  <c r="T62" i="47"/>
  <c r="T70" i="47"/>
  <c r="S71" i="47"/>
  <c r="T72" i="47"/>
  <c r="U61" i="47"/>
  <c r="T73" i="47"/>
  <c r="U68" i="47" l="1"/>
  <c r="U67" i="47"/>
  <c r="U66" i="47"/>
  <c r="U69" i="47"/>
  <c r="U64" i="47"/>
  <c r="U63" i="47"/>
  <c r="U62" i="47"/>
  <c r="U70" i="47"/>
  <c r="U65" i="47"/>
  <c r="T71" i="47"/>
  <c r="V61" i="47"/>
  <c r="U72" i="47"/>
  <c r="U73" i="47"/>
  <c r="V68" i="47" l="1"/>
  <c r="V66" i="47"/>
  <c r="V65" i="47"/>
  <c r="V64" i="47"/>
  <c r="V63" i="47"/>
  <c r="V70" i="47"/>
  <c r="V62" i="47"/>
  <c r="V67" i="47"/>
  <c r="V69" i="47"/>
  <c r="V73" i="47"/>
  <c r="W61" i="47"/>
  <c r="V72" i="47"/>
  <c r="U71" i="47"/>
  <c r="W63" i="47" l="1"/>
  <c r="W70" i="47"/>
  <c r="W65" i="47"/>
  <c r="W67" i="47"/>
  <c r="W69" i="47"/>
  <c r="W64" i="47"/>
  <c r="W68" i="47"/>
  <c r="W66" i="47"/>
  <c r="W62" i="47"/>
  <c r="V71" i="47"/>
  <c r="W73" i="47"/>
  <c r="X61" i="47"/>
  <c r="W72" i="47"/>
  <c r="X63" i="47" l="1"/>
  <c r="X67" i="47"/>
  <c r="X66" i="47"/>
  <c r="X65" i="47"/>
  <c r="X64" i="47"/>
  <c r="X69" i="47"/>
  <c r="X68" i="47"/>
  <c r="X62" i="47"/>
  <c r="X70" i="47"/>
  <c r="X72" i="47"/>
  <c r="X73" i="47"/>
  <c r="Y61" i="47"/>
  <c r="W71" i="47"/>
  <c r="Y64" i="47" l="1"/>
  <c r="Y62" i="47"/>
  <c r="Y66" i="47"/>
  <c r="Y70" i="47"/>
  <c r="Y65" i="47"/>
  <c r="Y67" i="47"/>
  <c r="Y69" i="47"/>
  <c r="Y68" i="47"/>
  <c r="Y63" i="47"/>
  <c r="X71" i="47"/>
  <c r="Z61" i="47"/>
  <c r="Y72" i="47"/>
  <c r="Y73" i="47"/>
  <c r="Z64" i="47" l="1"/>
  <c r="Z63" i="47"/>
  <c r="Z67" i="47"/>
  <c r="Z66" i="47"/>
  <c r="Z65" i="47"/>
  <c r="Z62" i="47"/>
  <c r="Z70" i="47"/>
  <c r="Z69" i="47"/>
  <c r="Z68" i="47"/>
  <c r="Z73" i="47"/>
  <c r="AA61" i="47"/>
  <c r="Z72" i="47"/>
  <c r="Y71" i="47"/>
  <c r="AA65" i="47" l="1"/>
  <c r="AA63" i="47"/>
  <c r="AA66" i="47"/>
  <c r="AA67" i="47"/>
  <c r="AA70" i="47"/>
  <c r="AA69" i="47"/>
  <c r="AA64" i="47"/>
  <c r="AA62" i="47"/>
  <c r="AA68" i="47"/>
  <c r="AA72" i="47"/>
  <c r="AB61" i="47"/>
  <c r="AA73" i="47"/>
  <c r="Z71" i="47"/>
  <c r="AB65" i="47" l="1"/>
  <c r="AB64" i="47"/>
  <c r="AB63" i="47"/>
  <c r="AB68" i="47"/>
  <c r="AB67" i="47"/>
  <c r="AB66" i="47"/>
  <c r="AB62" i="47"/>
  <c r="AB70" i="47"/>
  <c r="AB69" i="47"/>
  <c r="AB73" i="47"/>
  <c r="AB72" i="47"/>
  <c r="AC61" i="47"/>
  <c r="AA71" i="47"/>
  <c r="AC66" i="47" l="1"/>
  <c r="AC64" i="47"/>
  <c r="AC63" i="47"/>
  <c r="AC62" i="47"/>
  <c r="AC65" i="47"/>
  <c r="AC67" i="47"/>
  <c r="AC70" i="47"/>
  <c r="AC69" i="47"/>
  <c r="AC68" i="47"/>
  <c r="AD61" i="47"/>
  <c r="AC73" i="47"/>
  <c r="AC72" i="47"/>
  <c r="AB71" i="47"/>
  <c r="AD66" i="47" l="1"/>
  <c r="AD65" i="47"/>
  <c r="AD64" i="47"/>
  <c r="AD63" i="47"/>
  <c r="AD67" i="47"/>
  <c r="AD68" i="47"/>
  <c r="AD62" i="47"/>
  <c r="AD70" i="47"/>
  <c r="AD69" i="47"/>
  <c r="AE61" i="47"/>
  <c r="AD72" i="47"/>
  <c r="AD73" i="47"/>
  <c r="AC71" i="47"/>
  <c r="AE67" i="47" l="1"/>
  <c r="AE65" i="47"/>
  <c r="AE64" i="47"/>
  <c r="AE63" i="47"/>
  <c r="AE68" i="47"/>
  <c r="AE66" i="47"/>
  <c r="AE62" i="47"/>
  <c r="AE70" i="47"/>
  <c r="AE69" i="47"/>
  <c r="AD71" i="47"/>
  <c r="AF61" i="47"/>
  <c r="AE72" i="47"/>
  <c r="AE73" i="47"/>
  <c r="AF67" i="47" l="1"/>
  <c r="AF66" i="47"/>
  <c r="AF65" i="47"/>
  <c r="AF64" i="47"/>
  <c r="AF63" i="47"/>
  <c r="AF68" i="47"/>
  <c r="AF62" i="47"/>
  <c r="AF69" i="47"/>
  <c r="AF70" i="47"/>
  <c r="AF73" i="47"/>
  <c r="AF72" i="47"/>
  <c r="AG61" i="47"/>
  <c r="AE71" i="47"/>
  <c r="AG68" i="47" l="1"/>
  <c r="AG66" i="47"/>
  <c r="AG65" i="47"/>
  <c r="AG64" i="47"/>
  <c r="AG67" i="47"/>
  <c r="AG62" i="47"/>
  <c r="AG70" i="47"/>
  <c r="AG69" i="47"/>
  <c r="AG63" i="47"/>
  <c r="AG72" i="47"/>
  <c r="AG73" i="47"/>
  <c r="AH61" i="47"/>
  <c r="AF71" i="47"/>
  <c r="AH68" i="47" l="1"/>
  <c r="AH67" i="47"/>
  <c r="AH66" i="47"/>
  <c r="AH65" i="47"/>
  <c r="AH64" i="47"/>
  <c r="AH63" i="47"/>
  <c r="AH62" i="47"/>
  <c r="AH70" i="47"/>
  <c r="AH69" i="47"/>
  <c r="AG71" i="47"/>
  <c r="AH73" i="47"/>
  <c r="AH72" i="47"/>
  <c r="AI61" i="47"/>
  <c r="AI67" i="47" l="1"/>
  <c r="AI66" i="47"/>
  <c r="AI65" i="47"/>
  <c r="AI70" i="47"/>
  <c r="AI63" i="47"/>
  <c r="AI69" i="47"/>
  <c r="AI62" i="47"/>
  <c r="AI64" i="47"/>
  <c r="AI68" i="47"/>
  <c r="AH71" i="47"/>
  <c r="AI73" i="47"/>
  <c r="AJ61" i="47"/>
  <c r="AI72" i="47"/>
  <c r="AJ68" i="47" l="1"/>
  <c r="AJ67" i="47"/>
  <c r="AJ65" i="47"/>
  <c r="AJ64" i="47"/>
  <c r="AJ63" i="47"/>
  <c r="AJ69" i="47"/>
  <c r="AJ66" i="47"/>
  <c r="AJ62" i="47"/>
  <c r="AJ70" i="47"/>
  <c r="AI71" i="47"/>
  <c r="AJ72" i="47"/>
  <c r="AK61" i="47"/>
  <c r="AJ73" i="47"/>
  <c r="AK63" i="47" l="1"/>
  <c r="AK69" i="47"/>
  <c r="AK68" i="47"/>
  <c r="AK65" i="47"/>
  <c r="AK66" i="47"/>
  <c r="AK67" i="47"/>
  <c r="AK64" i="47"/>
  <c r="AK62" i="47"/>
  <c r="AK70" i="47"/>
  <c r="AJ71" i="47"/>
  <c r="AL61" i="47"/>
  <c r="AK73" i="47"/>
  <c r="AK72" i="47"/>
  <c r="AL66" i="47" l="1"/>
  <c r="AL65" i="47"/>
  <c r="AL64" i="47"/>
  <c r="AL63" i="47"/>
  <c r="AL70" i="47"/>
  <c r="AL68" i="47"/>
  <c r="AL67" i="47"/>
  <c r="AL62" i="47"/>
  <c r="AL69" i="47"/>
  <c r="AK71" i="47"/>
  <c r="AM61" i="47"/>
  <c r="AL73" i="47"/>
  <c r="AL72" i="47"/>
  <c r="AM63" i="47" l="1"/>
  <c r="AM70" i="47"/>
  <c r="AM69" i="47"/>
  <c r="AM68" i="47"/>
  <c r="AM65" i="47"/>
  <c r="AM66" i="47"/>
  <c r="AM64" i="47"/>
  <c r="AM62" i="47"/>
  <c r="AM67" i="47"/>
  <c r="AN61" i="47"/>
  <c r="AM73" i="47"/>
  <c r="AM72" i="47"/>
  <c r="AL71" i="47"/>
  <c r="AN63" i="47" l="1"/>
  <c r="AN66" i="47"/>
  <c r="AN65" i="47"/>
  <c r="AN64" i="47"/>
  <c r="AN69" i="47"/>
  <c r="AN68" i="47"/>
  <c r="AN67" i="47"/>
  <c r="AN62" i="47"/>
  <c r="AN70" i="47"/>
  <c r="AM71" i="47"/>
  <c r="AN72" i="47"/>
  <c r="AO61" i="47"/>
  <c r="AN73" i="47"/>
  <c r="AO64" i="47" l="1"/>
  <c r="AO62" i="47"/>
  <c r="AO63" i="47"/>
  <c r="AO70" i="47"/>
  <c r="AO69" i="47"/>
  <c r="AO68" i="47"/>
  <c r="AO65" i="47"/>
  <c r="AO66" i="47"/>
  <c r="AO67" i="47"/>
  <c r="AN71" i="47"/>
  <c r="AO72" i="47"/>
  <c r="AP61" i="47"/>
  <c r="AO73" i="47"/>
  <c r="AP64" i="47" l="1"/>
  <c r="AP63" i="47"/>
  <c r="AP67" i="47"/>
  <c r="AP66" i="47"/>
  <c r="AP65" i="47"/>
  <c r="AP62" i="47"/>
  <c r="AP70" i="47"/>
  <c r="AP69" i="47"/>
  <c r="AP68" i="47"/>
  <c r="AQ61" i="47"/>
  <c r="AP72" i="47"/>
  <c r="AP73" i="47"/>
  <c r="AO71" i="47"/>
  <c r="AQ65" i="47" l="1"/>
  <c r="AQ63" i="47"/>
  <c r="AQ70" i="47"/>
  <c r="AQ69" i="47"/>
  <c r="AQ68" i="47"/>
  <c r="AQ64" i="47"/>
  <c r="AQ67" i="47"/>
  <c r="AQ66" i="47"/>
  <c r="AQ62" i="47"/>
  <c r="AQ72" i="47"/>
  <c r="AR61" i="47"/>
  <c r="AQ73" i="47"/>
  <c r="AP71" i="47"/>
  <c r="AR65" i="47" l="1"/>
  <c r="AR64" i="47"/>
  <c r="AR63" i="47"/>
  <c r="AR66" i="47"/>
  <c r="AR62" i="47"/>
  <c r="AR70" i="47"/>
  <c r="AR69" i="47"/>
  <c r="AR67" i="47"/>
  <c r="AR68" i="47"/>
  <c r="AQ71" i="47"/>
  <c r="AR73" i="47"/>
  <c r="AS61" i="47"/>
  <c r="AR72" i="47"/>
  <c r="AS66" i="47" l="1"/>
  <c r="AS64" i="47"/>
  <c r="AS63" i="47"/>
  <c r="AS62" i="47"/>
  <c r="AS70" i="47"/>
  <c r="AS65" i="47"/>
  <c r="AS69" i="47"/>
  <c r="AS68" i="47"/>
  <c r="AS67" i="47"/>
  <c r="AS73" i="47"/>
  <c r="AT61" i="47"/>
  <c r="AS72" i="47"/>
  <c r="AR71" i="47"/>
  <c r="AT66" i="47" l="1"/>
  <c r="AT65" i="47"/>
  <c r="AT64" i="47"/>
  <c r="AT63" i="47"/>
  <c r="AT67" i="47"/>
  <c r="AT62" i="47"/>
  <c r="AT70" i="47"/>
  <c r="AT68" i="47"/>
  <c r="AT69" i="47"/>
  <c r="AS71" i="47"/>
  <c r="AT72" i="47"/>
  <c r="AU61" i="47"/>
  <c r="AT73" i="47"/>
  <c r="AU67" i="47" l="1"/>
  <c r="AU65" i="47"/>
  <c r="AU64" i="47"/>
  <c r="AU63" i="47"/>
  <c r="AU62" i="47"/>
  <c r="AU70" i="47"/>
  <c r="AU66" i="47"/>
  <c r="AU69" i="47"/>
  <c r="AU68" i="47"/>
  <c r="AT71" i="47"/>
  <c r="AV61" i="47"/>
  <c r="AU73" i="47"/>
  <c r="AU72" i="47"/>
  <c r="AV67" i="47" l="1"/>
  <c r="AV66" i="47"/>
  <c r="AV65" i="47"/>
  <c r="AV64" i="47"/>
  <c r="AV63" i="47"/>
  <c r="AV62" i="47"/>
  <c r="AV69" i="47"/>
  <c r="AV68" i="47"/>
  <c r="AV70" i="47"/>
  <c r="AU71" i="47"/>
  <c r="AW61" i="47"/>
  <c r="AV72" i="47"/>
  <c r="AV73" i="47"/>
  <c r="AW66" i="47" l="1"/>
  <c r="AW65" i="47"/>
  <c r="AW64" i="47"/>
  <c r="AW67" i="47"/>
  <c r="AW62" i="47"/>
  <c r="AW70" i="47"/>
  <c r="AW69" i="47"/>
  <c r="AW68" i="47"/>
  <c r="AW63" i="47"/>
  <c r="AW73" i="47"/>
  <c r="AX61" i="47"/>
  <c r="AW72" i="47"/>
  <c r="AV71" i="47"/>
  <c r="AX67" i="47" l="1"/>
  <c r="AX66" i="47"/>
  <c r="AX64" i="47"/>
  <c r="AX63" i="47"/>
  <c r="AX68" i="47"/>
  <c r="AX62" i="47"/>
  <c r="AX70" i="47"/>
  <c r="AX65" i="47"/>
  <c r="AX69" i="47"/>
  <c r="AW71" i="47"/>
  <c r="AX73" i="47"/>
  <c r="AX72" i="47"/>
  <c r="AY61" i="47"/>
  <c r="AY67" i="47" l="1"/>
  <c r="AY66" i="47"/>
  <c r="AY68" i="47"/>
  <c r="AY63" i="47"/>
  <c r="AY65" i="47"/>
  <c r="AY70" i="47"/>
  <c r="AY69" i="47"/>
  <c r="AY62" i="47"/>
  <c r="AY64" i="47"/>
  <c r="AY73" i="47"/>
  <c r="AY72" i="47"/>
  <c r="AZ61" i="47"/>
  <c r="AX71" i="47"/>
  <c r="AZ67" i="47" l="1"/>
  <c r="AZ65" i="47"/>
  <c r="AZ64" i="47"/>
  <c r="AZ63" i="47"/>
  <c r="AZ69" i="47"/>
  <c r="AZ62" i="47"/>
  <c r="AZ66" i="47"/>
  <c r="AZ70" i="47"/>
  <c r="AZ68" i="47"/>
  <c r="AY71" i="47"/>
  <c r="AZ72" i="47"/>
  <c r="BA61" i="47"/>
  <c r="AZ73" i="47"/>
  <c r="BA67" i="47" l="1"/>
  <c r="BA69" i="47"/>
  <c r="BA68" i="47"/>
  <c r="BA63" i="47"/>
  <c r="BA65" i="47"/>
  <c r="BA62" i="47"/>
  <c r="BA66" i="47"/>
  <c r="BA64" i="47"/>
  <c r="BA70" i="47"/>
  <c r="BA72" i="47"/>
  <c r="BA73" i="47"/>
  <c r="H75" i="47"/>
  <c r="AZ71" i="47"/>
  <c r="H76" i="47" l="1"/>
  <c r="H78" i="47"/>
  <c r="H77" i="47"/>
  <c r="H84" i="47"/>
  <c r="H83" i="47"/>
  <c r="H82" i="47"/>
  <c r="H81" i="47"/>
  <c r="H80" i="47"/>
  <c r="H79" i="47"/>
  <c r="H86" i="47"/>
  <c r="I75" i="47"/>
  <c r="H87" i="47"/>
  <c r="BA71" i="47"/>
  <c r="I79" i="47" l="1"/>
  <c r="I76" i="47"/>
  <c r="I77" i="47"/>
  <c r="I84" i="47"/>
  <c r="I83" i="47"/>
  <c r="I81" i="47"/>
  <c r="I78" i="47"/>
  <c r="I82" i="47"/>
  <c r="I80" i="47"/>
  <c r="I86" i="47"/>
  <c r="I87" i="47"/>
  <c r="J75" i="47"/>
  <c r="H85" i="47"/>
  <c r="J79" i="47" l="1"/>
  <c r="J78" i="47"/>
  <c r="J76" i="47"/>
  <c r="J77" i="47"/>
  <c r="J84" i="47"/>
  <c r="J83" i="47"/>
  <c r="J82" i="47"/>
  <c r="J81" i="47"/>
  <c r="J80" i="47"/>
  <c r="J87" i="47"/>
  <c r="J86" i="47"/>
  <c r="K75" i="47"/>
  <c r="I85" i="47"/>
  <c r="K80" i="47" l="1"/>
  <c r="K78" i="47"/>
  <c r="K76" i="47"/>
  <c r="K77" i="47"/>
  <c r="K84" i="47"/>
  <c r="K82" i="47"/>
  <c r="K79" i="47"/>
  <c r="K81" i="47"/>
  <c r="K83" i="47"/>
  <c r="K87" i="47"/>
  <c r="K86" i="47"/>
  <c r="L75" i="47"/>
  <c r="J85" i="47"/>
  <c r="L80" i="47" l="1"/>
  <c r="L79" i="47"/>
  <c r="L78" i="47"/>
  <c r="L76" i="47"/>
  <c r="L77" i="47"/>
  <c r="L84" i="47"/>
  <c r="L83" i="47"/>
  <c r="L82" i="47"/>
  <c r="L81" i="47"/>
  <c r="L87" i="47"/>
  <c r="L86" i="47"/>
  <c r="M75" i="47"/>
  <c r="K85" i="47"/>
  <c r="M81" i="47" l="1"/>
  <c r="M79" i="47"/>
  <c r="M78" i="47"/>
  <c r="M76" i="47"/>
  <c r="M77" i="47"/>
  <c r="M83" i="47"/>
  <c r="M82" i="47"/>
  <c r="M80" i="47"/>
  <c r="M84" i="47"/>
  <c r="N75" i="47"/>
  <c r="M86" i="47"/>
  <c r="M87" i="47"/>
  <c r="L85" i="47"/>
  <c r="N81" i="47" l="1"/>
  <c r="N80" i="47"/>
  <c r="N79" i="47"/>
  <c r="N78" i="47"/>
  <c r="N76" i="47"/>
  <c r="N77" i="47"/>
  <c r="N84" i="47"/>
  <c r="N83" i="47"/>
  <c r="N82" i="47"/>
  <c r="O75" i="47"/>
  <c r="N86" i="47"/>
  <c r="N87" i="47"/>
  <c r="M85" i="47"/>
  <c r="O82" i="47" l="1"/>
  <c r="O80" i="47"/>
  <c r="O79" i="47"/>
  <c r="O78" i="47"/>
  <c r="O76" i="47"/>
  <c r="O84" i="47"/>
  <c r="O77" i="47"/>
  <c r="O81" i="47"/>
  <c r="O83" i="47"/>
  <c r="O87" i="47"/>
  <c r="O86" i="47"/>
  <c r="P75" i="47"/>
  <c r="N85" i="47"/>
  <c r="P82" i="47" l="1"/>
  <c r="P81" i="47"/>
  <c r="P80" i="47"/>
  <c r="P79" i="47"/>
  <c r="P78" i="47"/>
  <c r="P77" i="47"/>
  <c r="P84" i="47"/>
  <c r="P83" i="47"/>
  <c r="P76" i="47"/>
  <c r="O85" i="47"/>
  <c r="Q75" i="47"/>
  <c r="P86" i="47"/>
  <c r="P87" i="47"/>
  <c r="Q83" i="47" l="1"/>
  <c r="Q81" i="47"/>
  <c r="Q80" i="47"/>
  <c r="Q79" i="47"/>
  <c r="Q76" i="47"/>
  <c r="Q77" i="47"/>
  <c r="Q82" i="47"/>
  <c r="Q84" i="47"/>
  <c r="Q78" i="47"/>
  <c r="P85" i="47"/>
  <c r="Q87" i="47"/>
  <c r="Q86" i="47"/>
  <c r="R75" i="47"/>
  <c r="R83" i="47" l="1"/>
  <c r="R82" i="47"/>
  <c r="R81" i="47"/>
  <c r="R80" i="47"/>
  <c r="R79" i="47"/>
  <c r="R78" i="47"/>
  <c r="R77" i="47"/>
  <c r="R84" i="47"/>
  <c r="R76" i="47"/>
  <c r="Q85" i="47"/>
  <c r="S75" i="47"/>
  <c r="R86" i="47"/>
  <c r="R87" i="47"/>
  <c r="S84" i="47" l="1"/>
  <c r="S82" i="47"/>
  <c r="S81" i="47"/>
  <c r="S80" i="47"/>
  <c r="S78" i="47"/>
  <c r="S76" i="47"/>
  <c r="S77" i="47"/>
  <c r="S79" i="47"/>
  <c r="S83" i="47"/>
  <c r="R85" i="47"/>
  <c r="S86" i="47"/>
  <c r="T75" i="47"/>
  <c r="S87" i="47"/>
  <c r="T84" i="47" l="1"/>
  <c r="T83" i="47"/>
  <c r="T82" i="47"/>
  <c r="T81" i="47"/>
  <c r="T80" i="47"/>
  <c r="T79" i="47"/>
  <c r="T78" i="47"/>
  <c r="T77" i="47"/>
  <c r="T76" i="47"/>
  <c r="T87" i="47"/>
  <c r="U75" i="47"/>
  <c r="T86" i="47"/>
  <c r="S85" i="47"/>
  <c r="U77" i="47" l="1"/>
  <c r="U83" i="47"/>
  <c r="U82" i="47"/>
  <c r="U81" i="47"/>
  <c r="U79" i="47"/>
  <c r="U76" i="47"/>
  <c r="U80" i="47"/>
  <c r="U84" i="47"/>
  <c r="U78" i="47"/>
  <c r="T85" i="47"/>
  <c r="V75" i="47"/>
  <c r="U87" i="47"/>
  <c r="U86" i="47"/>
  <c r="V76" i="47" l="1"/>
  <c r="V77" i="47"/>
  <c r="V84" i="47"/>
  <c r="V83" i="47"/>
  <c r="V82" i="47"/>
  <c r="V81" i="47"/>
  <c r="V80" i="47"/>
  <c r="V79" i="47"/>
  <c r="V78" i="47"/>
  <c r="U85" i="47"/>
  <c r="W75" i="47"/>
  <c r="V87" i="47"/>
  <c r="V86" i="47"/>
  <c r="W78" i="47" l="1"/>
  <c r="W76" i="47"/>
  <c r="W84" i="47"/>
  <c r="W83" i="47"/>
  <c r="W82" i="47"/>
  <c r="W80" i="47"/>
  <c r="W77" i="47"/>
  <c r="W79" i="47"/>
  <c r="W81" i="47"/>
  <c r="V85" i="47"/>
  <c r="W86" i="47"/>
  <c r="W87" i="47"/>
  <c r="X75" i="47"/>
  <c r="X78" i="47" l="1"/>
  <c r="X77" i="47"/>
  <c r="X84" i="47"/>
  <c r="X83" i="47"/>
  <c r="X82" i="47"/>
  <c r="X81" i="47"/>
  <c r="X80" i="47"/>
  <c r="X79" i="47"/>
  <c r="X76" i="47"/>
  <c r="W85" i="47"/>
  <c r="Y75" i="47"/>
  <c r="X87" i="47"/>
  <c r="X86" i="47"/>
  <c r="Y79" i="47" l="1"/>
  <c r="Y76" i="47"/>
  <c r="Y77" i="47"/>
  <c r="Y84" i="47"/>
  <c r="Y83" i="47"/>
  <c r="Y81" i="47"/>
  <c r="Y78" i="47"/>
  <c r="Y80" i="47"/>
  <c r="Y82" i="47"/>
  <c r="X85" i="47"/>
  <c r="Y86" i="47"/>
  <c r="Z75" i="47"/>
  <c r="Y87" i="47"/>
  <c r="Z79" i="47" l="1"/>
  <c r="Z78" i="47"/>
  <c r="Z76" i="47"/>
  <c r="Z77" i="47"/>
  <c r="Z84" i="47"/>
  <c r="Z83" i="47"/>
  <c r="Z82" i="47"/>
  <c r="Z81" i="47"/>
  <c r="Z80" i="47"/>
  <c r="Y85" i="47"/>
  <c r="AA75" i="47"/>
  <c r="Z87" i="47"/>
  <c r="Z86" i="47"/>
  <c r="AA80" i="47" l="1"/>
  <c r="AA78" i="47"/>
  <c r="AA76" i="47"/>
  <c r="AA77" i="47"/>
  <c r="AA84" i="47"/>
  <c r="AA82" i="47"/>
  <c r="AA79" i="47"/>
  <c r="AA83" i="47"/>
  <c r="AA81" i="47"/>
  <c r="Z85" i="47"/>
  <c r="AA87" i="47"/>
  <c r="AB75" i="47"/>
  <c r="AA86" i="47"/>
  <c r="AB80" i="47" l="1"/>
  <c r="AB79" i="47"/>
  <c r="AB78" i="47"/>
  <c r="AB76" i="47"/>
  <c r="AB77" i="47"/>
  <c r="AB84" i="47"/>
  <c r="AB83" i="47"/>
  <c r="AB82" i="47"/>
  <c r="AB81" i="47"/>
  <c r="AB87" i="47"/>
  <c r="AC75" i="47"/>
  <c r="AB86" i="47"/>
  <c r="AA85" i="47"/>
  <c r="AC81" i="47" l="1"/>
  <c r="AC79" i="47"/>
  <c r="AC78" i="47"/>
  <c r="AC76" i="47"/>
  <c r="AC77" i="47"/>
  <c r="AC83" i="47"/>
  <c r="AC82" i="47"/>
  <c r="AC84" i="47"/>
  <c r="AC80" i="47"/>
  <c r="AD75" i="47"/>
  <c r="AC86" i="47"/>
  <c r="AC87" i="47"/>
  <c r="AB85" i="47"/>
  <c r="AD81" i="47" l="1"/>
  <c r="AD80" i="47"/>
  <c r="AD79" i="47"/>
  <c r="AD78" i="47"/>
  <c r="AD76" i="47"/>
  <c r="AD77" i="47"/>
  <c r="AD84" i="47"/>
  <c r="AD83" i="47"/>
  <c r="AD82" i="47"/>
  <c r="AC85" i="47"/>
  <c r="AE75" i="47"/>
  <c r="AD87" i="47"/>
  <c r="AD86" i="47"/>
  <c r="AE82" i="47" l="1"/>
  <c r="AE80" i="47"/>
  <c r="AE79" i="47"/>
  <c r="AE78" i="47"/>
  <c r="AE76" i="47"/>
  <c r="AE84" i="47"/>
  <c r="AE77" i="47"/>
  <c r="AE81" i="47"/>
  <c r="AE83" i="47"/>
  <c r="AD85" i="47"/>
  <c r="AF75" i="47"/>
  <c r="AE87" i="47"/>
  <c r="AE86" i="47"/>
  <c r="AF82" i="47" l="1"/>
  <c r="AF81" i="47"/>
  <c r="AF80" i="47"/>
  <c r="AF79" i="47"/>
  <c r="AF78" i="47"/>
  <c r="AF77" i="47"/>
  <c r="AF84" i="47"/>
  <c r="AF83" i="47"/>
  <c r="AF76" i="47"/>
  <c r="AF86" i="47"/>
  <c r="AF87" i="47"/>
  <c r="AG75" i="47"/>
  <c r="AE85" i="47"/>
  <c r="AG83" i="47" l="1"/>
  <c r="AG81" i="47"/>
  <c r="AG80" i="47"/>
  <c r="AG79" i="47"/>
  <c r="AG76" i="47"/>
  <c r="AG77" i="47"/>
  <c r="AG78" i="47"/>
  <c r="AG82" i="47"/>
  <c r="AG84" i="47"/>
  <c r="AG86" i="47"/>
  <c r="AH75" i="47"/>
  <c r="AG87" i="47"/>
  <c r="AF85" i="47"/>
  <c r="AH83" i="47" l="1"/>
  <c r="AH82" i="47"/>
  <c r="AH81" i="47"/>
  <c r="AH80" i="47"/>
  <c r="AH79" i="47"/>
  <c r="AH78" i="47"/>
  <c r="AH77" i="47"/>
  <c r="AH84" i="47"/>
  <c r="AH76" i="47"/>
  <c r="AI75" i="47"/>
  <c r="AH87" i="47"/>
  <c r="AH86" i="47"/>
  <c r="AG85" i="47"/>
  <c r="AI84" i="47" l="1"/>
  <c r="AI82" i="47"/>
  <c r="AI81" i="47"/>
  <c r="AI80" i="47"/>
  <c r="AI78" i="47"/>
  <c r="AI76" i="47"/>
  <c r="AI77" i="47"/>
  <c r="AI83" i="47"/>
  <c r="AI79" i="47"/>
  <c r="AH85" i="47"/>
  <c r="AI86" i="47"/>
  <c r="AI87" i="47"/>
  <c r="AJ75" i="47"/>
  <c r="AJ84" i="47" l="1"/>
  <c r="AJ83" i="47"/>
  <c r="AJ82" i="47"/>
  <c r="AJ81" i="47"/>
  <c r="AJ80" i="47"/>
  <c r="AJ79" i="47"/>
  <c r="AJ78" i="47"/>
  <c r="AJ77" i="47"/>
  <c r="AJ76" i="47"/>
  <c r="AI85" i="47"/>
  <c r="AJ86" i="47"/>
  <c r="AJ87" i="47"/>
  <c r="AK75" i="47"/>
  <c r="AK77" i="47" l="1"/>
  <c r="AK83" i="47"/>
  <c r="AK82" i="47"/>
  <c r="AK81" i="47"/>
  <c r="AK79" i="47"/>
  <c r="AK76" i="47"/>
  <c r="AK80" i="47"/>
  <c r="AK84" i="47"/>
  <c r="AK78" i="47"/>
  <c r="AL75" i="47"/>
  <c r="AK87" i="47"/>
  <c r="AK86" i="47"/>
  <c r="AJ85" i="47"/>
  <c r="AL76" i="47" l="1"/>
  <c r="AL77" i="47"/>
  <c r="AL84" i="47"/>
  <c r="AL83" i="47"/>
  <c r="AL82" i="47"/>
  <c r="AL81" i="47"/>
  <c r="AL80" i="47"/>
  <c r="AL79" i="47"/>
  <c r="AL78" i="47"/>
  <c r="AK85" i="47"/>
  <c r="AM75" i="47"/>
  <c r="AL87" i="47"/>
  <c r="AL86" i="47"/>
  <c r="AM78" i="47" l="1"/>
  <c r="AM76" i="47"/>
  <c r="AM84" i="47"/>
  <c r="AM83" i="47"/>
  <c r="AM82" i="47"/>
  <c r="AM80" i="47"/>
  <c r="AM79" i="47"/>
  <c r="AM81" i="47"/>
  <c r="AM77" i="47"/>
  <c r="AL85" i="47"/>
  <c r="AM86" i="47"/>
  <c r="AM87" i="47"/>
  <c r="AN75" i="47"/>
  <c r="AN78" i="47" l="1"/>
  <c r="AN77" i="47"/>
  <c r="AN84" i="47"/>
  <c r="AN83" i="47"/>
  <c r="AN82" i="47"/>
  <c r="AN81" i="47"/>
  <c r="AN80" i="47"/>
  <c r="AN79" i="47"/>
  <c r="AN76" i="47"/>
  <c r="AN87" i="47"/>
  <c r="AO75" i="47"/>
  <c r="AN86" i="47"/>
  <c r="AM85" i="47"/>
  <c r="AO79" i="47" l="1"/>
  <c r="AO76" i="47"/>
  <c r="AO77" i="47"/>
  <c r="AO84" i="47"/>
  <c r="AO83" i="47"/>
  <c r="AO81" i="47"/>
  <c r="AO78" i="47"/>
  <c r="AO80" i="47"/>
  <c r="AO82" i="47"/>
  <c r="AO87" i="47"/>
  <c r="AP75" i="47"/>
  <c r="AO86" i="47"/>
  <c r="AN85" i="47"/>
  <c r="AP79" i="47" l="1"/>
  <c r="AP78" i="47"/>
  <c r="AP76" i="47"/>
  <c r="AP77" i="47"/>
  <c r="AP84" i="47"/>
  <c r="AP83" i="47"/>
  <c r="AP82" i="47"/>
  <c r="AP81" i="47"/>
  <c r="AP80" i="47"/>
  <c r="AP87" i="47"/>
  <c r="AP86" i="47"/>
  <c r="AQ75" i="47"/>
  <c r="AO85" i="47"/>
  <c r="AQ80" i="47" l="1"/>
  <c r="AQ78" i="47"/>
  <c r="AQ76" i="47"/>
  <c r="AQ77" i="47"/>
  <c r="AQ84" i="47"/>
  <c r="AQ82" i="47"/>
  <c r="AQ79" i="47"/>
  <c r="AQ81" i="47"/>
  <c r="AQ83" i="47"/>
  <c r="AP85" i="47"/>
  <c r="AR75" i="47"/>
  <c r="AQ86" i="47"/>
  <c r="AQ87" i="47"/>
  <c r="AR80" i="47" l="1"/>
  <c r="AR79" i="47"/>
  <c r="AR78" i="47"/>
  <c r="AR76" i="47"/>
  <c r="AR77" i="47"/>
  <c r="AR84" i="47"/>
  <c r="AR83" i="47"/>
  <c r="AR82" i="47"/>
  <c r="AR81" i="47"/>
  <c r="AR86" i="47"/>
  <c r="AR87" i="47"/>
  <c r="AS75" i="47"/>
  <c r="AQ85" i="47"/>
  <c r="AS81" i="47" l="1"/>
  <c r="AS79" i="47"/>
  <c r="AS78" i="47"/>
  <c r="AS76" i="47"/>
  <c r="AS77" i="47"/>
  <c r="AS80" i="47"/>
  <c r="AS82" i="47"/>
  <c r="AS83" i="47"/>
  <c r="AS84" i="47"/>
  <c r="AS87" i="47"/>
  <c r="AS86" i="47"/>
  <c r="AT75" i="47"/>
  <c r="AR85" i="47"/>
  <c r="AT81" i="47" l="1"/>
  <c r="AT80" i="47"/>
  <c r="AT79" i="47"/>
  <c r="AT78" i="47"/>
  <c r="AT76" i="47"/>
  <c r="AT77" i="47"/>
  <c r="AT84" i="47"/>
  <c r="AT83" i="47"/>
  <c r="AT82" i="47"/>
  <c r="AT87" i="47"/>
  <c r="AT86" i="47"/>
  <c r="AU75" i="47"/>
  <c r="AS85" i="47"/>
  <c r="AU82" i="47" l="1"/>
  <c r="AU80" i="47"/>
  <c r="AU79" i="47"/>
  <c r="AU78" i="47"/>
  <c r="AU76" i="47"/>
  <c r="AU83" i="47"/>
  <c r="AU77" i="47"/>
  <c r="AU84" i="47"/>
  <c r="AU81" i="47"/>
  <c r="AU86" i="47"/>
  <c r="AU87" i="47"/>
  <c r="AV75" i="47"/>
  <c r="AT85" i="47"/>
  <c r="AV82" i="47" l="1"/>
  <c r="AV81" i="47"/>
  <c r="AV80" i="47"/>
  <c r="AV79" i="47"/>
  <c r="AV78" i="47"/>
  <c r="AV77" i="47"/>
  <c r="AV84" i="47"/>
  <c r="AV83" i="47"/>
  <c r="AV76" i="47"/>
  <c r="AW75" i="47"/>
  <c r="AV87" i="47"/>
  <c r="AV86" i="47"/>
  <c r="AU85" i="47"/>
  <c r="AW83" i="47" l="1"/>
  <c r="AW81" i="47"/>
  <c r="AW80" i="47"/>
  <c r="AW79" i="47"/>
  <c r="AW76" i="47"/>
  <c r="AW77" i="47"/>
  <c r="AW78" i="47"/>
  <c r="AW82" i="47"/>
  <c r="AW84" i="47"/>
  <c r="AV85" i="47"/>
  <c r="AW87" i="47"/>
  <c r="AW86" i="47"/>
  <c r="AX75" i="47"/>
  <c r="AX83" i="47" l="1"/>
  <c r="AX82" i="47"/>
  <c r="AX81" i="47"/>
  <c r="AX80" i="47"/>
  <c r="AX79" i="47"/>
  <c r="AX78" i="47"/>
  <c r="AX77" i="47"/>
  <c r="AX84" i="47"/>
  <c r="AX76" i="47"/>
  <c r="AX86" i="47"/>
  <c r="AY75" i="47"/>
  <c r="AX87" i="47"/>
  <c r="AW85" i="47"/>
  <c r="AY84" i="47" l="1"/>
  <c r="AY82" i="47"/>
  <c r="AY81" i="47"/>
  <c r="AY80" i="47"/>
  <c r="AY78" i="47"/>
  <c r="AY76" i="47"/>
  <c r="AY83" i="47"/>
  <c r="AY77" i="47"/>
  <c r="AY79" i="47"/>
  <c r="AY86" i="47"/>
  <c r="AZ75" i="47"/>
  <c r="AY87" i="47"/>
  <c r="AX85" i="47"/>
  <c r="AZ84" i="47" l="1"/>
  <c r="AZ83" i="47"/>
  <c r="AZ82" i="47"/>
  <c r="AZ81" i="47"/>
  <c r="AZ80" i="47"/>
  <c r="AZ79" i="47"/>
  <c r="AZ78" i="47"/>
  <c r="AZ77" i="47"/>
  <c r="AZ76" i="47"/>
  <c r="BA75" i="47"/>
  <c r="AZ86" i="47"/>
  <c r="AZ87" i="47"/>
  <c r="AY85" i="47"/>
  <c r="BA77" i="47" l="1"/>
  <c r="BA83" i="47"/>
  <c r="BA82" i="47"/>
  <c r="BA81" i="47"/>
  <c r="BA79" i="47"/>
  <c r="BA76" i="47"/>
  <c r="BA78" i="47"/>
  <c r="BA80" i="47"/>
  <c r="BA84" i="47"/>
  <c r="AZ85" i="47"/>
  <c r="BA86" i="47"/>
  <c r="BA87" i="47"/>
  <c r="H89" i="47"/>
  <c r="H93" i="47" l="1"/>
  <c r="H92" i="47"/>
  <c r="H91" i="47"/>
  <c r="H94" i="47"/>
  <c r="H95" i="47"/>
  <c r="H96" i="47"/>
  <c r="H97" i="47"/>
  <c r="H90" i="47"/>
  <c r="H98" i="47"/>
  <c r="BA85" i="47"/>
  <c r="H100" i="47"/>
  <c r="H101" i="47"/>
  <c r="I89" i="47"/>
  <c r="I96" i="47" l="1"/>
  <c r="I95" i="47"/>
  <c r="I93" i="47"/>
  <c r="I92" i="47"/>
  <c r="I98" i="47"/>
  <c r="I91" i="47"/>
  <c r="I94" i="47"/>
  <c r="I90" i="47"/>
  <c r="I97" i="47"/>
  <c r="I100" i="47"/>
  <c r="J89" i="47"/>
  <c r="I101" i="47"/>
  <c r="H99" i="47"/>
  <c r="J93" i="47" l="1"/>
  <c r="J92" i="47"/>
  <c r="J98" i="47"/>
  <c r="J91" i="47"/>
  <c r="J95" i="47"/>
  <c r="J90" i="47"/>
  <c r="J96" i="47"/>
  <c r="J97" i="47"/>
  <c r="J94" i="47"/>
  <c r="I99" i="47"/>
  <c r="J101" i="47"/>
  <c r="K89" i="47"/>
  <c r="J100" i="47"/>
  <c r="K97" i="47" l="1"/>
  <c r="K96" i="47"/>
  <c r="K94" i="47"/>
  <c r="K93" i="47"/>
  <c r="K92" i="47"/>
  <c r="K98" i="47"/>
  <c r="K91" i="47"/>
  <c r="K90" i="47"/>
  <c r="K95" i="47"/>
  <c r="K100" i="47"/>
  <c r="K101" i="47"/>
  <c r="L89" i="47"/>
  <c r="J99" i="47"/>
  <c r="L94" i="47" l="1"/>
  <c r="L97" i="47"/>
  <c r="L98" i="47"/>
  <c r="L91" i="47"/>
  <c r="L93" i="47"/>
  <c r="L95" i="47"/>
  <c r="L96" i="47"/>
  <c r="L90" i="47"/>
  <c r="L92" i="47"/>
  <c r="L100" i="47"/>
  <c r="L101" i="47"/>
  <c r="M89" i="47"/>
  <c r="K99" i="47"/>
  <c r="M98" i="47" l="1"/>
  <c r="M97" i="47"/>
  <c r="M94" i="47"/>
  <c r="M92" i="47"/>
  <c r="M93" i="47"/>
  <c r="M95" i="47"/>
  <c r="M96" i="47"/>
  <c r="M91" i="47"/>
  <c r="M90" i="47"/>
  <c r="L99" i="47"/>
  <c r="N89" i="47"/>
  <c r="M101" i="47"/>
  <c r="M100" i="47"/>
  <c r="N95" i="47" l="1"/>
  <c r="N97" i="47"/>
  <c r="N92" i="47"/>
  <c r="N98" i="47"/>
  <c r="N91" i="47"/>
  <c r="N94" i="47"/>
  <c r="N93" i="47"/>
  <c r="N96" i="47"/>
  <c r="N90" i="47"/>
  <c r="M99" i="47"/>
  <c r="N100" i="47"/>
  <c r="N101" i="47"/>
  <c r="O89" i="47"/>
  <c r="O91" i="47" l="1"/>
  <c r="O95" i="47"/>
  <c r="O96" i="47"/>
  <c r="O90" i="47"/>
  <c r="O92" i="47"/>
  <c r="O98" i="47"/>
  <c r="O94" i="47"/>
  <c r="O93" i="47"/>
  <c r="O97" i="47"/>
  <c r="O101" i="47"/>
  <c r="P89" i="47"/>
  <c r="O100" i="47"/>
  <c r="N99" i="47"/>
  <c r="P90" i="47" l="1"/>
  <c r="P96" i="47"/>
  <c r="P97" i="47"/>
  <c r="P92" i="47"/>
  <c r="P98" i="47"/>
  <c r="P91" i="47"/>
  <c r="P94" i="47"/>
  <c r="P95" i="47"/>
  <c r="P93" i="47"/>
  <c r="O99" i="47"/>
  <c r="P100" i="47"/>
  <c r="P101" i="47"/>
  <c r="Q89" i="47"/>
  <c r="Q92" i="47" l="1"/>
  <c r="Q91" i="47"/>
  <c r="Q96" i="47"/>
  <c r="Q93" i="47"/>
  <c r="Q90" i="47"/>
  <c r="Q97" i="47"/>
  <c r="Q98" i="47"/>
  <c r="Q94" i="47"/>
  <c r="Q95" i="47"/>
  <c r="P99" i="47"/>
  <c r="R89" i="47"/>
  <c r="Q101" i="47"/>
  <c r="Q100" i="47"/>
  <c r="R97" i="47" l="1"/>
  <c r="R93" i="47"/>
  <c r="R96" i="47"/>
  <c r="R92" i="47"/>
  <c r="R98" i="47"/>
  <c r="R91" i="47"/>
  <c r="R94" i="47"/>
  <c r="R95" i="47"/>
  <c r="R90" i="47"/>
  <c r="Q99" i="47"/>
  <c r="R101" i="47"/>
  <c r="S89" i="47"/>
  <c r="R100" i="47"/>
  <c r="S93" i="47" l="1"/>
  <c r="S92" i="47"/>
  <c r="S91" i="47"/>
  <c r="S97" i="47"/>
  <c r="S94" i="47"/>
  <c r="S95" i="47"/>
  <c r="S90" i="47"/>
  <c r="S98" i="47"/>
  <c r="S96" i="47"/>
  <c r="R99" i="47"/>
  <c r="S100" i="47"/>
  <c r="T89" i="47"/>
  <c r="S101" i="47"/>
  <c r="T91" i="47" l="1"/>
  <c r="T94" i="47"/>
  <c r="T95" i="47"/>
  <c r="T96" i="47"/>
  <c r="T90" i="47"/>
  <c r="T97" i="47"/>
  <c r="T92" i="47"/>
  <c r="T98" i="47"/>
  <c r="T93" i="47"/>
  <c r="U89" i="47"/>
  <c r="T100" i="47"/>
  <c r="T101" i="47"/>
  <c r="S99" i="47"/>
  <c r="U94" i="47" l="1"/>
  <c r="U93" i="47"/>
  <c r="U92" i="47"/>
  <c r="U91" i="47"/>
  <c r="U98" i="47"/>
  <c r="U96" i="47"/>
  <c r="U90" i="47"/>
  <c r="U97" i="47"/>
  <c r="U95" i="47"/>
  <c r="T99" i="47"/>
  <c r="U101" i="47"/>
  <c r="U100" i="47"/>
  <c r="V89" i="47"/>
  <c r="V92" i="47" l="1"/>
  <c r="V91" i="47"/>
  <c r="V93" i="47"/>
  <c r="V95" i="47"/>
  <c r="V96" i="47"/>
  <c r="V90" i="47"/>
  <c r="V97" i="47"/>
  <c r="V98" i="47"/>
  <c r="V94" i="47"/>
  <c r="V101" i="47"/>
  <c r="W89" i="47"/>
  <c r="V100" i="47"/>
  <c r="U99" i="47"/>
  <c r="W95" i="47" l="1"/>
  <c r="W94" i="47"/>
  <c r="W93" i="47"/>
  <c r="W92" i="47"/>
  <c r="W91" i="47"/>
  <c r="W96" i="47"/>
  <c r="W90" i="47"/>
  <c r="W97" i="47"/>
  <c r="W98" i="47"/>
  <c r="V99" i="47"/>
  <c r="X89" i="47"/>
  <c r="W101" i="47"/>
  <c r="W100" i="47"/>
  <c r="X92" i="47" l="1"/>
  <c r="X90" i="47"/>
  <c r="X98" i="47"/>
  <c r="X94" i="47"/>
  <c r="X93" i="47"/>
  <c r="X95" i="47"/>
  <c r="X96" i="47"/>
  <c r="X97" i="47"/>
  <c r="X91" i="47"/>
  <c r="W99" i="47"/>
  <c r="Y89" i="47"/>
  <c r="X100" i="47"/>
  <c r="X101" i="47"/>
  <c r="Y96" i="47" l="1"/>
  <c r="Y95" i="47"/>
  <c r="Y93" i="47"/>
  <c r="Y92" i="47"/>
  <c r="Y98" i="47"/>
  <c r="Y94" i="47"/>
  <c r="Y90" i="47"/>
  <c r="Y91" i="47"/>
  <c r="Y97" i="47"/>
  <c r="X99" i="47"/>
  <c r="Y100" i="47"/>
  <c r="Z89" i="47"/>
  <c r="Y101" i="47"/>
  <c r="Z93" i="47" l="1"/>
  <c r="Z91" i="47"/>
  <c r="Z94" i="47"/>
  <c r="Z95" i="47"/>
  <c r="Z96" i="47"/>
  <c r="Z92" i="47"/>
  <c r="Z90" i="47"/>
  <c r="Z97" i="47"/>
  <c r="Z98" i="47"/>
  <c r="Z101" i="47"/>
  <c r="Z100" i="47"/>
  <c r="AA89" i="47"/>
  <c r="Y99" i="47"/>
  <c r="AA97" i="47" l="1"/>
  <c r="AA96" i="47"/>
  <c r="AA94" i="47"/>
  <c r="AA93" i="47"/>
  <c r="AA91" i="47"/>
  <c r="AA98" i="47"/>
  <c r="AA95" i="47"/>
  <c r="AA90" i="47"/>
  <c r="AA92" i="47"/>
  <c r="Z99" i="47"/>
  <c r="AA100" i="47"/>
  <c r="AA101" i="47"/>
  <c r="AB89" i="47"/>
  <c r="AB94" i="47" l="1"/>
  <c r="AB98" i="47"/>
  <c r="AB93" i="47"/>
  <c r="AB95" i="47"/>
  <c r="AB96" i="47"/>
  <c r="AB92" i="47"/>
  <c r="AB90" i="47"/>
  <c r="AB97" i="47"/>
  <c r="AB91" i="47"/>
  <c r="AA99" i="47"/>
  <c r="AB100" i="47"/>
  <c r="AC89" i="47"/>
  <c r="AB101" i="47"/>
  <c r="AC98" i="47" l="1"/>
  <c r="AC97" i="47"/>
  <c r="AC94" i="47"/>
  <c r="AC91" i="47"/>
  <c r="AC93" i="47"/>
  <c r="AC95" i="47"/>
  <c r="AC92" i="47"/>
  <c r="AC90" i="47"/>
  <c r="AC96" i="47"/>
  <c r="AB99" i="47"/>
  <c r="AC100" i="47"/>
  <c r="AD89" i="47"/>
  <c r="AC101" i="47"/>
  <c r="AD95" i="47" l="1"/>
  <c r="AD91" i="47"/>
  <c r="AD98" i="47"/>
  <c r="AD94" i="47"/>
  <c r="AD93" i="47"/>
  <c r="AD96" i="47"/>
  <c r="AD92" i="47"/>
  <c r="AD97" i="47"/>
  <c r="AD90" i="47"/>
  <c r="AD101" i="47"/>
  <c r="AD100" i="47"/>
  <c r="AE89" i="47"/>
  <c r="AC99" i="47"/>
  <c r="AE91" i="47" l="1"/>
  <c r="AE95" i="47"/>
  <c r="AE98" i="47"/>
  <c r="AE94" i="47"/>
  <c r="AE93" i="47"/>
  <c r="AE96" i="47"/>
  <c r="AE90" i="47"/>
  <c r="AE97" i="47"/>
  <c r="AE92" i="47"/>
  <c r="AE101" i="47"/>
  <c r="AF89" i="47"/>
  <c r="AE100" i="47"/>
  <c r="AD99" i="47"/>
  <c r="AF90" i="47" l="1"/>
  <c r="AF96" i="47"/>
  <c r="AF91" i="47"/>
  <c r="AF98" i="47"/>
  <c r="AF94" i="47"/>
  <c r="AF93" i="47"/>
  <c r="AF95" i="47"/>
  <c r="AF92" i="47"/>
  <c r="AF97" i="47"/>
  <c r="AE99" i="47"/>
  <c r="AF100" i="47"/>
  <c r="AF101" i="47"/>
  <c r="AG89" i="47"/>
  <c r="AG92" i="47" l="1"/>
  <c r="AG91" i="47"/>
  <c r="AG96" i="47"/>
  <c r="AG97" i="47"/>
  <c r="AG98" i="47"/>
  <c r="AG94" i="47"/>
  <c r="AG90" i="47"/>
  <c r="AG95" i="47"/>
  <c r="AG93" i="47"/>
  <c r="AH89" i="47"/>
  <c r="AG100" i="47"/>
  <c r="AG101" i="47"/>
  <c r="AF99" i="47"/>
  <c r="AH92" i="47" l="1"/>
  <c r="AH90" i="47"/>
  <c r="AH97" i="47"/>
  <c r="AH91" i="47"/>
  <c r="AH98" i="47"/>
  <c r="AH93" i="47"/>
  <c r="AH95" i="47"/>
  <c r="AH96" i="47"/>
  <c r="AH94" i="47"/>
  <c r="AH101" i="47"/>
  <c r="AH100" i="47"/>
  <c r="AI89" i="47"/>
  <c r="AG99" i="47"/>
  <c r="AI93" i="47" l="1"/>
  <c r="AI92" i="47"/>
  <c r="AI91" i="47"/>
  <c r="AI97" i="47"/>
  <c r="AI90" i="47"/>
  <c r="AI94" i="47"/>
  <c r="AI95" i="47"/>
  <c r="AI98" i="47"/>
  <c r="AI96" i="47"/>
  <c r="AI101" i="47"/>
  <c r="AI100" i="47"/>
  <c r="AJ89" i="47"/>
  <c r="AH99" i="47"/>
  <c r="AJ91" i="47" l="1"/>
  <c r="AJ92" i="47"/>
  <c r="AJ98" i="47"/>
  <c r="AJ93" i="47"/>
  <c r="AJ94" i="47"/>
  <c r="AJ95" i="47"/>
  <c r="AJ96" i="47"/>
  <c r="AJ90" i="47"/>
  <c r="AJ97" i="47"/>
  <c r="AJ101" i="47"/>
  <c r="AK89" i="47"/>
  <c r="AJ100" i="47"/>
  <c r="AI99" i="47"/>
  <c r="AK94" i="47" l="1"/>
  <c r="AK93" i="47"/>
  <c r="AK92" i="47"/>
  <c r="AK91" i="47"/>
  <c r="AK98" i="47"/>
  <c r="AK96" i="47"/>
  <c r="AK97" i="47"/>
  <c r="AK90" i="47"/>
  <c r="AK95" i="47"/>
  <c r="AJ99" i="47"/>
  <c r="AL89" i="47"/>
  <c r="AK100" i="47"/>
  <c r="AK101" i="47"/>
  <c r="AL92" i="47" l="1"/>
  <c r="AL91" i="47"/>
  <c r="AL96" i="47"/>
  <c r="AL97" i="47"/>
  <c r="AL90" i="47"/>
  <c r="AL98" i="47"/>
  <c r="AL93" i="47"/>
  <c r="AL94" i="47"/>
  <c r="AL95" i="47"/>
  <c r="AK99" i="47"/>
  <c r="AL100" i="47"/>
  <c r="AM89" i="47"/>
  <c r="AL101" i="47"/>
  <c r="AM95" i="47" l="1"/>
  <c r="AM94" i="47"/>
  <c r="AM92" i="47"/>
  <c r="AM91" i="47"/>
  <c r="AM97" i="47"/>
  <c r="AM90" i="47"/>
  <c r="AM98" i="47"/>
  <c r="AM93" i="47"/>
  <c r="AM96" i="47"/>
  <c r="AM100" i="47"/>
  <c r="AM101" i="47"/>
  <c r="AN89" i="47"/>
  <c r="AL99" i="47"/>
  <c r="AN92" i="47" l="1"/>
  <c r="AN90" i="47"/>
  <c r="AN95" i="47"/>
  <c r="AN96" i="47"/>
  <c r="AN97" i="47"/>
  <c r="AN91" i="47"/>
  <c r="AN93" i="47"/>
  <c r="AN94" i="47"/>
  <c r="AN98" i="47"/>
  <c r="AN101" i="47"/>
  <c r="AO89" i="47"/>
  <c r="AN100" i="47"/>
  <c r="AM99" i="47"/>
  <c r="AO96" i="47" l="1"/>
  <c r="AO95" i="47"/>
  <c r="AO93" i="47"/>
  <c r="AO92" i="47"/>
  <c r="AO90" i="47"/>
  <c r="AO97" i="47"/>
  <c r="AO91" i="47"/>
  <c r="AO94" i="47"/>
  <c r="AO98" i="47"/>
  <c r="AP89" i="47"/>
  <c r="AO100" i="47"/>
  <c r="AO101" i="47"/>
  <c r="AN99" i="47"/>
  <c r="AP93" i="47" l="1"/>
  <c r="AP94" i="47"/>
  <c r="AP98" i="47"/>
  <c r="AP95" i="47"/>
  <c r="AP96" i="47"/>
  <c r="AP90" i="47"/>
  <c r="AP97" i="47"/>
  <c r="AP91" i="47"/>
  <c r="AP92" i="47"/>
  <c r="AQ89" i="47"/>
  <c r="AP101" i="47"/>
  <c r="AP100" i="47"/>
  <c r="AO99" i="47"/>
  <c r="AQ97" i="47" l="1"/>
  <c r="AQ96" i="47"/>
  <c r="AQ94" i="47"/>
  <c r="AQ93" i="47"/>
  <c r="AQ98" i="47"/>
  <c r="AQ92" i="47"/>
  <c r="AQ90" i="47"/>
  <c r="AQ95" i="47"/>
  <c r="AQ91" i="47"/>
  <c r="AP99" i="47"/>
  <c r="AR89" i="47"/>
  <c r="AQ100" i="47"/>
  <c r="AQ101" i="47"/>
  <c r="AR94" i="47" l="1"/>
  <c r="AR93" i="47"/>
  <c r="AR95" i="47"/>
  <c r="AR92" i="47"/>
  <c r="AR96" i="47"/>
  <c r="AR97" i="47"/>
  <c r="AR90" i="47"/>
  <c r="AR91" i="47"/>
  <c r="AR98" i="47"/>
  <c r="AQ99" i="47"/>
  <c r="AS89" i="47"/>
  <c r="AR101" i="47"/>
  <c r="AR100" i="47"/>
  <c r="AS98" i="47" l="1"/>
  <c r="AS94" i="47"/>
  <c r="AS93" i="47"/>
  <c r="AS95" i="47"/>
  <c r="AS92" i="47"/>
  <c r="AS96" i="47"/>
  <c r="AS91" i="47"/>
  <c r="AS97" i="47"/>
  <c r="AS90" i="47"/>
  <c r="AR99" i="47"/>
  <c r="AS100" i="47"/>
  <c r="AT89" i="47"/>
  <c r="AS101" i="47"/>
  <c r="AT95" i="47" l="1"/>
  <c r="AT94" i="47"/>
  <c r="AT98" i="47"/>
  <c r="AT92" i="47"/>
  <c r="AT96" i="47"/>
  <c r="AT97" i="47"/>
  <c r="AT90" i="47"/>
  <c r="AT91" i="47"/>
  <c r="AT93" i="47"/>
  <c r="AS99" i="47"/>
  <c r="AT101" i="47"/>
  <c r="AT100" i="47"/>
  <c r="AU89" i="47"/>
  <c r="AU91" i="47" l="1"/>
  <c r="AU95" i="47"/>
  <c r="AU93" i="47"/>
  <c r="AU98" i="47"/>
  <c r="AU92" i="47"/>
  <c r="AU96" i="47"/>
  <c r="AU97" i="47"/>
  <c r="AU90" i="47"/>
  <c r="AU94" i="47"/>
  <c r="AU100" i="47"/>
  <c r="AU101" i="47"/>
  <c r="AV89" i="47"/>
  <c r="AT99" i="47"/>
  <c r="AV90" i="47" l="1"/>
  <c r="AV96" i="47"/>
  <c r="AV94" i="47"/>
  <c r="AV93" i="47"/>
  <c r="AV95" i="47"/>
  <c r="AV98" i="47"/>
  <c r="AV92" i="47"/>
  <c r="AV97" i="47"/>
  <c r="AV91" i="47"/>
  <c r="AW89" i="47"/>
  <c r="AV100" i="47"/>
  <c r="AV101" i="47"/>
  <c r="AU99" i="47"/>
  <c r="AW92" i="47" l="1"/>
  <c r="AW91" i="47"/>
  <c r="AW96" i="47"/>
  <c r="AW94" i="47"/>
  <c r="AW93" i="47"/>
  <c r="AW95" i="47"/>
  <c r="AW98" i="47"/>
  <c r="AW90" i="47"/>
  <c r="AW97" i="47"/>
  <c r="AV99" i="47"/>
  <c r="AW100" i="47"/>
  <c r="AW101" i="47"/>
  <c r="AX89" i="47"/>
  <c r="AX94" i="47" l="1"/>
  <c r="AX93" i="47"/>
  <c r="AX95" i="47"/>
  <c r="AX98" i="47"/>
  <c r="AX92" i="47"/>
  <c r="AX96" i="47"/>
  <c r="AX91" i="47"/>
  <c r="AX97" i="47"/>
  <c r="AX90" i="47"/>
  <c r="AX101" i="47"/>
  <c r="AY89" i="47"/>
  <c r="AX100" i="47"/>
  <c r="AW99" i="47"/>
  <c r="AY93" i="47" l="1"/>
  <c r="AY92" i="47"/>
  <c r="AY91" i="47"/>
  <c r="AY97" i="47"/>
  <c r="AY94" i="47"/>
  <c r="AY95" i="47"/>
  <c r="AY98" i="47"/>
  <c r="AY90" i="47"/>
  <c r="AY96" i="47"/>
  <c r="AX99" i="47"/>
  <c r="AY101" i="47"/>
  <c r="AZ89" i="47"/>
  <c r="AY100" i="47"/>
  <c r="AZ91" i="47" l="1"/>
  <c r="AZ97" i="47"/>
  <c r="AZ90" i="47"/>
  <c r="AZ93" i="47"/>
  <c r="AZ94" i="47"/>
  <c r="AZ95" i="47"/>
  <c r="AZ98" i="47"/>
  <c r="AZ96" i="47"/>
  <c r="AZ92" i="47"/>
  <c r="AY99" i="47"/>
  <c r="BA89" i="47"/>
  <c r="AZ100" i="47"/>
  <c r="AZ101" i="47"/>
  <c r="BA94" i="47" l="1"/>
  <c r="BA93" i="47"/>
  <c r="BA92" i="47"/>
  <c r="BA91" i="47"/>
  <c r="BA98" i="47"/>
  <c r="BA97" i="47"/>
  <c r="BA90" i="47"/>
  <c r="BA96" i="47"/>
  <c r="BA95" i="47"/>
  <c r="AZ99" i="47"/>
  <c r="BA101" i="47"/>
  <c r="H103" i="47"/>
  <c r="BA100" i="47"/>
  <c r="H108" i="47" l="1"/>
  <c r="H106" i="47"/>
  <c r="H107" i="47"/>
  <c r="H109" i="47"/>
  <c r="H110" i="47"/>
  <c r="H104" i="47"/>
  <c r="H112" i="47"/>
  <c r="H105" i="47"/>
  <c r="H111" i="47"/>
  <c r="BA99" i="47"/>
  <c r="H114" i="47"/>
  <c r="H115" i="47"/>
  <c r="I103" i="47"/>
  <c r="I111" i="47" l="1"/>
  <c r="I107" i="47"/>
  <c r="I106" i="47"/>
  <c r="I112" i="47"/>
  <c r="I105" i="47"/>
  <c r="I109" i="47"/>
  <c r="I110" i="47"/>
  <c r="I108" i="47"/>
  <c r="I104" i="47"/>
  <c r="H113" i="47"/>
  <c r="I114" i="47"/>
  <c r="J103" i="47"/>
  <c r="I115" i="47"/>
  <c r="J109" i="47" l="1"/>
  <c r="J108" i="47"/>
  <c r="J105" i="47"/>
  <c r="J107" i="47"/>
  <c r="J112" i="47"/>
  <c r="J106" i="47"/>
  <c r="J110" i="47"/>
  <c r="J104" i="47"/>
  <c r="J111" i="47"/>
  <c r="J114" i="47"/>
  <c r="K103" i="47"/>
  <c r="J115" i="47"/>
  <c r="I113" i="47"/>
  <c r="K105" i="47" l="1"/>
  <c r="K112" i="47"/>
  <c r="K108" i="47"/>
  <c r="K106" i="47"/>
  <c r="K107" i="47"/>
  <c r="K109" i="47"/>
  <c r="K111" i="47"/>
  <c r="K110" i="47"/>
  <c r="K104" i="47"/>
  <c r="K115" i="47"/>
  <c r="L103" i="47"/>
  <c r="K114" i="47"/>
  <c r="J113" i="47"/>
  <c r="L110" i="47" l="1"/>
  <c r="L112" i="47"/>
  <c r="L108" i="47"/>
  <c r="L105" i="47"/>
  <c r="L109" i="47"/>
  <c r="L111" i="47"/>
  <c r="L107" i="47"/>
  <c r="L106" i="47"/>
  <c r="L104" i="47"/>
  <c r="K113" i="47"/>
  <c r="L115" i="47"/>
  <c r="L114" i="47"/>
  <c r="M103" i="47"/>
  <c r="M106" i="47" l="1"/>
  <c r="M105" i="47"/>
  <c r="M109" i="47"/>
  <c r="M107" i="47"/>
  <c r="M108" i="47"/>
  <c r="M104" i="47"/>
  <c r="M112" i="47"/>
  <c r="M110" i="47"/>
  <c r="M111" i="47"/>
  <c r="L113" i="47"/>
  <c r="N103" i="47"/>
  <c r="M114" i="47"/>
  <c r="M115" i="47"/>
  <c r="N111" i="47" l="1"/>
  <c r="N104" i="47"/>
  <c r="N106" i="47"/>
  <c r="N112" i="47"/>
  <c r="N107" i="47"/>
  <c r="N105" i="47"/>
  <c r="N108" i="47"/>
  <c r="N109" i="47"/>
  <c r="N110" i="47"/>
  <c r="M113" i="47"/>
  <c r="N114" i="47"/>
  <c r="N115" i="47"/>
  <c r="O103" i="47"/>
  <c r="O107" i="47" l="1"/>
  <c r="O106" i="47"/>
  <c r="O110" i="47"/>
  <c r="O112" i="47"/>
  <c r="O105" i="47"/>
  <c r="O108" i="47"/>
  <c r="O109" i="47"/>
  <c r="O104" i="47"/>
  <c r="O111" i="47"/>
  <c r="P103" i="47"/>
  <c r="O114" i="47"/>
  <c r="O115" i="47"/>
  <c r="N113" i="47"/>
  <c r="P111" i="47" l="1"/>
  <c r="P104" i="47"/>
  <c r="P106" i="47"/>
  <c r="P107" i="47"/>
  <c r="P112" i="47"/>
  <c r="P109" i="47"/>
  <c r="P110" i="47"/>
  <c r="P108" i="47"/>
  <c r="P105" i="47"/>
  <c r="O113" i="47"/>
  <c r="P115" i="47"/>
  <c r="Q103" i="47"/>
  <c r="P114" i="47"/>
  <c r="Q108" i="47" l="1"/>
  <c r="Q107" i="47"/>
  <c r="Q111" i="47"/>
  <c r="Q106" i="47"/>
  <c r="Q112" i="47"/>
  <c r="Q105" i="47"/>
  <c r="Q109" i="47"/>
  <c r="Q110" i="47"/>
  <c r="Q104" i="47"/>
  <c r="Q114" i="47"/>
  <c r="Q115" i="47"/>
  <c r="R103" i="47"/>
  <c r="P113" i="47"/>
  <c r="R105" i="47" l="1"/>
  <c r="R104" i="47"/>
  <c r="R106" i="47"/>
  <c r="R107" i="47"/>
  <c r="R112" i="47"/>
  <c r="R108" i="47"/>
  <c r="R110" i="47"/>
  <c r="R111" i="47"/>
  <c r="R109" i="47"/>
  <c r="S103" i="47"/>
  <c r="R115" i="47"/>
  <c r="R114" i="47"/>
  <c r="Q113" i="47"/>
  <c r="S109" i="47" l="1"/>
  <c r="S108" i="47"/>
  <c r="S105" i="47"/>
  <c r="S112" i="47"/>
  <c r="S110" i="47"/>
  <c r="S111" i="47"/>
  <c r="S104" i="47"/>
  <c r="S106" i="47"/>
  <c r="S107" i="47"/>
  <c r="R113" i="47"/>
  <c r="S115" i="47"/>
  <c r="S114" i="47"/>
  <c r="T103" i="47"/>
  <c r="T106" i="47" l="1"/>
  <c r="T104" i="47"/>
  <c r="T105" i="47"/>
  <c r="T108" i="47"/>
  <c r="T109" i="47"/>
  <c r="T111" i="47"/>
  <c r="T107" i="47"/>
  <c r="T112" i="47"/>
  <c r="T110" i="47"/>
  <c r="T115" i="47"/>
  <c r="U103" i="47"/>
  <c r="T114" i="47"/>
  <c r="S113" i="47"/>
  <c r="U110" i="47" l="1"/>
  <c r="U109" i="47"/>
  <c r="U106" i="47"/>
  <c r="U105" i="47"/>
  <c r="U111" i="47"/>
  <c r="U104" i="47"/>
  <c r="U107" i="47"/>
  <c r="U108" i="47"/>
  <c r="U112" i="47"/>
  <c r="U114" i="47"/>
  <c r="U115" i="47"/>
  <c r="V103" i="47"/>
  <c r="T113" i="47"/>
  <c r="V107" i="47" l="1"/>
  <c r="V110" i="47"/>
  <c r="V111" i="47"/>
  <c r="V104" i="47"/>
  <c r="V105" i="47"/>
  <c r="V109" i="47"/>
  <c r="V108" i="47"/>
  <c r="V106" i="47"/>
  <c r="V112" i="47"/>
  <c r="U113" i="47"/>
  <c r="V115" i="47"/>
  <c r="W103" i="47"/>
  <c r="V114" i="47"/>
  <c r="W111" i="47" l="1"/>
  <c r="W110" i="47"/>
  <c r="W106" i="47"/>
  <c r="W105" i="47"/>
  <c r="W109" i="47"/>
  <c r="W107" i="47"/>
  <c r="W104" i="47"/>
  <c r="W108" i="47"/>
  <c r="W112" i="47"/>
  <c r="V113" i="47"/>
  <c r="W115" i="47"/>
  <c r="X103" i="47"/>
  <c r="W114" i="47"/>
  <c r="X108" i="47" l="1"/>
  <c r="X111" i="47"/>
  <c r="X106" i="47"/>
  <c r="X107" i="47"/>
  <c r="X110" i="47"/>
  <c r="X104" i="47"/>
  <c r="X112" i="47"/>
  <c r="X105" i="47"/>
  <c r="X109" i="47"/>
  <c r="X115" i="47"/>
  <c r="Y103" i="47"/>
  <c r="X114" i="47"/>
  <c r="W113" i="47"/>
  <c r="Y111" i="47" l="1"/>
  <c r="Y107" i="47"/>
  <c r="Y106" i="47"/>
  <c r="Y109" i="47"/>
  <c r="Y110" i="47"/>
  <c r="Y105" i="47"/>
  <c r="Y108" i="47"/>
  <c r="Y104" i="47"/>
  <c r="Y112" i="47"/>
  <c r="X113" i="47"/>
  <c r="Z103" i="47"/>
  <c r="Y115" i="47"/>
  <c r="Y114" i="47"/>
  <c r="Z109" i="47" l="1"/>
  <c r="Z108" i="47"/>
  <c r="Z110" i="47"/>
  <c r="Z111" i="47"/>
  <c r="Z106" i="47"/>
  <c r="Z105" i="47"/>
  <c r="Z104" i="47"/>
  <c r="Z107" i="47"/>
  <c r="Z112" i="47"/>
  <c r="Y113" i="47"/>
  <c r="AA103" i="47"/>
  <c r="Z115" i="47"/>
  <c r="Z114" i="47"/>
  <c r="AA105" i="47" l="1"/>
  <c r="AA108" i="47"/>
  <c r="AA112" i="47"/>
  <c r="AA110" i="47"/>
  <c r="AA111" i="47"/>
  <c r="AA106" i="47"/>
  <c r="AA109" i="47"/>
  <c r="AA104" i="47"/>
  <c r="AA107" i="47"/>
  <c r="AA114" i="47"/>
  <c r="AA115" i="47"/>
  <c r="AB103" i="47"/>
  <c r="Z113" i="47"/>
  <c r="AB110" i="47" l="1"/>
  <c r="AB105" i="47"/>
  <c r="AB109" i="47"/>
  <c r="AB108" i="47"/>
  <c r="AB111" i="47"/>
  <c r="AB104" i="47"/>
  <c r="AB107" i="47"/>
  <c r="AB106" i="47"/>
  <c r="AB112" i="47"/>
  <c r="AC103" i="47"/>
  <c r="AB115" i="47"/>
  <c r="AB114" i="47"/>
  <c r="AA113" i="47"/>
  <c r="AC106" i="47" l="1"/>
  <c r="AC105" i="47"/>
  <c r="AC109" i="47"/>
  <c r="AC107" i="47"/>
  <c r="AC108" i="47"/>
  <c r="AC112" i="47"/>
  <c r="AC110" i="47"/>
  <c r="AC111" i="47"/>
  <c r="AC104" i="47"/>
  <c r="AB113" i="47"/>
  <c r="AC115" i="47"/>
  <c r="AD103" i="47"/>
  <c r="AC114" i="47"/>
  <c r="AD111" i="47" l="1"/>
  <c r="AD104" i="47"/>
  <c r="AD109" i="47"/>
  <c r="AD110" i="47"/>
  <c r="AD112" i="47"/>
  <c r="AD108" i="47"/>
  <c r="AD106" i="47"/>
  <c r="AD105" i="47"/>
  <c r="AD107" i="47"/>
  <c r="AE103" i="47"/>
  <c r="AD115" i="47"/>
  <c r="AD114" i="47"/>
  <c r="AC113" i="47"/>
  <c r="AE107" i="47" l="1"/>
  <c r="AE106" i="47"/>
  <c r="AE110" i="47"/>
  <c r="AE105" i="47"/>
  <c r="AE108" i="47"/>
  <c r="AE112" i="47"/>
  <c r="AE109" i="47"/>
  <c r="AE111" i="47"/>
  <c r="AE104" i="47"/>
  <c r="AD113" i="47"/>
  <c r="AF103" i="47"/>
  <c r="AE115" i="47"/>
  <c r="AE114" i="47"/>
  <c r="AF107" i="47" l="1"/>
  <c r="AF104" i="47"/>
  <c r="AF108" i="47"/>
  <c r="AF112" i="47"/>
  <c r="AF109" i="47"/>
  <c r="AF105" i="47"/>
  <c r="AF110" i="47"/>
  <c r="AF111" i="47"/>
  <c r="AF106" i="47"/>
  <c r="AE113" i="47"/>
  <c r="AF115" i="47"/>
  <c r="AF114" i="47"/>
  <c r="AG103" i="47"/>
  <c r="AG108" i="47" l="1"/>
  <c r="AG107" i="47"/>
  <c r="AG111" i="47"/>
  <c r="AG106" i="47"/>
  <c r="AG105" i="47"/>
  <c r="AG112" i="47"/>
  <c r="AG109" i="47"/>
  <c r="AG110" i="47"/>
  <c r="AG104" i="47"/>
  <c r="AH103" i="47"/>
  <c r="AG114" i="47"/>
  <c r="AG115" i="47"/>
  <c r="AF113" i="47"/>
  <c r="AH105" i="47" l="1"/>
  <c r="AH104" i="47"/>
  <c r="AH108" i="47"/>
  <c r="AH112" i="47"/>
  <c r="AH109" i="47"/>
  <c r="AH110" i="47"/>
  <c r="AH107" i="47"/>
  <c r="AH111" i="47"/>
  <c r="AH106" i="47"/>
  <c r="AG113" i="47"/>
  <c r="AI103" i="47"/>
  <c r="AH115" i="47"/>
  <c r="AH114" i="47"/>
  <c r="AI109" i="47" l="1"/>
  <c r="AI108" i="47"/>
  <c r="AI105" i="47"/>
  <c r="AI106" i="47"/>
  <c r="AI107" i="47"/>
  <c r="AI104" i="47"/>
  <c r="AI112" i="47"/>
  <c r="AI110" i="47"/>
  <c r="AI111" i="47"/>
  <c r="AH113" i="47"/>
  <c r="AI114" i="47"/>
  <c r="AI115" i="47"/>
  <c r="AJ103" i="47"/>
  <c r="AJ106" i="47" l="1"/>
  <c r="AJ105" i="47"/>
  <c r="AJ107" i="47"/>
  <c r="AJ104" i="47"/>
  <c r="AJ108" i="47"/>
  <c r="AJ109" i="47"/>
  <c r="AJ112" i="47"/>
  <c r="AJ110" i="47"/>
  <c r="AJ111" i="47"/>
  <c r="AI113" i="47"/>
  <c r="AJ115" i="47"/>
  <c r="AJ114" i="47"/>
  <c r="AK103" i="47"/>
  <c r="AK110" i="47" l="1"/>
  <c r="AK109" i="47"/>
  <c r="AK105" i="47"/>
  <c r="AK111" i="47"/>
  <c r="AK107" i="47"/>
  <c r="AK104" i="47"/>
  <c r="AK108" i="47"/>
  <c r="AK106" i="47"/>
  <c r="AK112" i="47"/>
  <c r="AK114" i="47"/>
  <c r="AK115" i="47"/>
  <c r="AL103" i="47"/>
  <c r="AJ113" i="47"/>
  <c r="AL107" i="47" l="1"/>
  <c r="AL106" i="47"/>
  <c r="AL105" i="47"/>
  <c r="AL104" i="47"/>
  <c r="AL109" i="47"/>
  <c r="AL112" i="47"/>
  <c r="AL108" i="47"/>
  <c r="AL110" i="47"/>
  <c r="AL111" i="47"/>
  <c r="AM103" i="47"/>
  <c r="AL114" i="47"/>
  <c r="AL115" i="47"/>
  <c r="AK113" i="47"/>
  <c r="AM110" i="47" l="1"/>
  <c r="AM106" i="47"/>
  <c r="AM105" i="47"/>
  <c r="AM111" i="47"/>
  <c r="AM107" i="47"/>
  <c r="AM108" i="47"/>
  <c r="AM112" i="47"/>
  <c r="AM109" i="47"/>
  <c r="AM104" i="47"/>
  <c r="AM114" i="47"/>
  <c r="AN103" i="47"/>
  <c r="AM115" i="47"/>
  <c r="AL113" i="47"/>
  <c r="AN108" i="47" l="1"/>
  <c r="AN106" i="47"/>
  <c r="AN105" i="47"/>
  <c r="AN107" i="47"/>
  <c r="AN112" i="47"/>
  <c r="AN109" i="47"/>
  <c r="AN104" i="47"/>
  <c r="AN111" i="47"/>
  <c r="AN110" i="47"/>
  <c r="AM113" i="47"/>
  <c r="AO103" i="47"/>
  <c r="AN114" i="47"/>
  <c r="AN115" i="47"/>
  <c r="AO111" i="47" l="1"/>
  <c r="AO107" i="47"/>
  <c r="AO110" i="47"/>
  <c r="AO106" i="47"/>
  <c r="AO105" i="47"/>
  <c r="AO108" i="47"/>
  <c r="AO112" i="47"/>
  <c r="AO109" i="47"/>
  <c r="AO104" i="47"/>
  <c r="AN113" i="47"/>
  <c r="AO115" i="47"/>
  <c r="AP103" i="47"/>
  <c r="AO114" i="47"/>
  <c r="AP109" i="47" l="1"/>
  <c r="AP111" i="47"/>
  <c r="AP106" i="47"/>
  <c r="AP108" i="47"/>
  <c r="AP105" i="47"/>
  <c r="AP112" i="47"/>
  <c r="AP110" i="47"/>
  <c r="AP107" i="47"/>
  <c r="AP104" i="47"/>
  <c r="AQ103" i="47"/>
  <c r="AP114" i="47"/>
  <c r="AP115" i="47"/>
  <c r="AO113" i="47"/>
  <c r="AQ105" i="47" l="1"/>
  <c r="AQ108" i="47"/>
  <c r="AQ112" i="47"/>
  <c r="AQ110" i="47"/>
  <c r="AQ111" i="47"/>
  <c r="AQ106" i="47"/>
  <c r="AQ107" i="47"/>
  <c r="AQ104" i="47"/>
  <c r="AQ109" i="47"/>
  <c r="AP113" i="47"/>
  <c r="AQ114" i="47"/>
  <c r="AR103" i="47"/>
  <c r="AQ115" i="47"/>
  <c r="AR110" i="47" l="1"/>
  <c r="AR109" i="47"/>
  <c r="AR111" i="47"/>
  <c r="AR105" i="47"/>
  <c r="AR107" i="47"/>
  <c r="AR106" i="47"/>
  <c r="AR104" i="47"/>
  <c r="AR112" i="47"/>
  <c r="AR108" i="47"/>
  <c r="AQ113" i="47"/>
  <c r="AR115" i="47"/>
  <c r="AR114" i="47"/>
  <c r="AS103" i="47"/>
  <c r="AS106" i="47" l="1"/>
  <c r="AS105" i="47"/>
  <c r="AS109" i="47"/>
  <c r="AS112" i="47"/>
  <c r="AS111" i="47"/>
  <c r="AS107" i="47"/>
  <c r="AS110" i="47"/>
  <c r="AS108" i="47"/>
  <c r="AS104" i="47"/>
  <c r="AR113" i="47"/>
  <c r="AS114" i="47"/>
  <c r="AT103" i="47"/>
  <c r="AS115" i="47"/>
  <c r="AT104" i="47" l="1"/>
  <c r="AT110" i="47"/>
  <c r="AT111" i="47"/>
  <c r="AT106" i="47"/>
  <c r="AT105" i="47"/>
  <c r="AT109" i="47"/>
  <c r="AT112" i="47"/>
  <c r="AT108" i="47"/>
  <c r="AT107" i="47"/>
  <c r="AU103" i="47"/>
  <c r="AT115" i="47"/>
  <c r="AT114" i="47"/>
  <c r="AS113" i="47"/>
  <c r="AU107" i="47" l="1"/>
  <c r="AU106" i="47"/>
  <c r="AU110" i="47"/>
  <c r="AU108" i="47"/>
  <c r="AU109" i="47"/>
  <c r="AU112" i="47"/>
  <c r="AU105" i="47"/>
  <c r="AU104" i="47"/>
  <c r="AU111" i="47"/>
  <c r="AT113" i="47"/>
  <c r="AV103" i="47"/>
  <c r="AU114" i="47"/>
  <c r="AU115" i="47"/>
  <c r="AV104" i="47" l="1"/>
  <c r="AV110" i="47"/>
  <c r="AV112" i="47"/>
  <c r="AV106" i="47"/>
  <c r="AV111" i="47"/>
  <c r="AV105" i="47"/>
  <c r="AV108" i="47"/>
  <c r="AV107" i="47"/>
  <c r="AV109" i="47"/>
  <c r="AU113" i="47"/>
  <c r="AW103" i="47"/>
  <c r="AV114" i="47"/>
  <c r="AV115" i="47"/>
  <c r="AW108" i="47" l="1"/>
  <c r="AW107" i="47"/>
  <c r="AW111" i="47"/>
  <c r="AW109" i="47"/>
  <c r="AW110" i="47"/>
  <c r="AW112" i="47"/>
  <c r="AW106" i="47"/>
  <c r="AW104" i="47"/>
  <c r="AW105" i="47"/>
  <c r="AX103" i="47"/>
  <c r="AW114" i="47"/>
  <c r="AW115" i="47"/>
  <c r="AV113" i="47"/>
  <c r="AX105" i="47" l="1"/>
  <c r="AX108" i="47"/>
  <c r="AX104" i="47"/>
  <c r="AX109" i="47"/>
  <c r="AX110" i="47"/>
  <c r="AX112" i="47"/>
  <c r="AX106" i="47"/>
  <c r="AX111" i="47"/>
  <c r="AX107" i="47"/>
  <c r="AW113" i="47"/>
  <c r="AX115" i="47"/>
  <c r="AX114" i="47"/>
  <c r="AY103" i="47"/>
  <c r="AY109" i="47" l="1"/>
  <c r="AY108" i="47"/>
  <c r="AY105" i="47"/>
  <c r="AY107" i="47"/>
  <c r="AY104" i="47"/>
  <c r="AY110" i="47"/>
  <c r="AY112" i="47"/>
  <c r="AY106" i="47"/>
  <c r="AY111" i="47"/>
  <c r="AY114" i="47"/>
  <c r="AY115" i="47"/>
  <c r="AZ103" i="47"/>
  <c r="AX113" i="47"/>
  <c r="AZ106" i="47" l="1"/>
  <c r="AZ109" i="47"/>
  <c r="AZ104" i="47"/>
  <c r="AZ107" i="47"/>
  <c r="AZ111" i="47"/>
  <c r="AZ105" i="47"/>
  <c r="AZ108" i="47"/>
  <c r="AZ110" i="47"/>
  <c r="AZ112" i="47"/>
  <c r="AZ114" i="47"/>
  <c r="BA103" i="47"/>
  <c r="AZ115" i="47"/>
  <c r="AY113" i="47"/>
  <c r="BA110" i="47" l="1"/>
  <c r="BA109" i="47"/>
  <c r="BA105" i="47"/>
  <c r="BA107" i="47"/>
  <c r="BA108" i="47"/>
  <c r="BA104" i="47"/>
  <c r="BA106" i="47"/>
  <c r="BA111" i="47"/>
  <c r="BA112" i="47"/>
  <c r="H117" i="47"/>
  <c r="BA114" i="47"/>
  <c r="BA115" i="47"/>
  <c r="AZ113" i="47"/>
  <c r="H118" i="47" l="1"/>
  <c r="H119" i="47" s="1"/>
  <c r="H120" i="47" s="1"/>
  <c r="H121" i="47" s="1"/>
  <c r="H122" i="47" s="1"/>
  <c r="H123" i="47" s="1"/>
  <c r="H124" i="47" s="1"/>
  <c r="H125" i="47" s="1"/>
  <c r="H126" i="47" s="1"/>
  <c r="BA113" i="47"/>
  <c r="H129" i="47"/>
  <c r="H128" i="47"/>
  <c r="I117" i="47"/>
  <c r="I118" i="47" l="1"/>
  <c r="I119" i="47" s="1"/>
  <c r="I120" i="47" s="1"/>
  <c r="I121" i="47" s="1"/>
  <c r="I122" i="47" s="1"/>
  <c r="I123" i="47" s="1"/>
  <c r="I124" i="47" s="1"/>
  <c r="I125" i="47" s="1"/>
  <c r="I126" i="47" s="1"/>
  <c r="I129" i="47"/>
  <c r="I128" i="47"/>
  <c r="J117" i="47"/>
  <c r="H127" i="47"/>
  <c r="J118" i="47" l="1"/>
  <c r="J119" i="47" s="1"/>
  <c r="J120" i="47" s="1"/>
  <c r="J121" i="47" s="1"/>
  <c r="J122" i="47" s="1"/>
  <c r="J123" i="47" s="1"/>
  <c r="J124" i="47" s="1"/>
  <c r="J125" i="47" s="1"/>
  <c r="J126" i="47" s="1"/>
  <c r="K117" i="47"/>
  <c r="J128" i="47"/>
  <c r="J129" i="47"/>
  <c r="I127" i="47"/>
  <c r="K118" i="47" l="1"/>
  <c r="K119" i="47" s="1"/>
  <c r="K120" i="47" s="1"/>
  <c r="K121" i="47" s="1"/>
  <c r="K122" i="47" s="1"/>
  <c r="K123" i="47" s="1"/>
  <c r="K124" i="47" s="1"/>
  <c r="K125" i="47" s="1"/>
  <c r="K126" i="47" s="1"/>
  <c r="J127" i="47"/>
  <c r="K129" i="47"/>
  <c r="K128" i="47"/>
  <c r="L117" i="47"/>
  <c r="L118" i="47" l="1"/>
  <c r="L119" i="47" s="1"/>
  <c r="L120" i="47" s="1"/>
  <c r="L121" i="47" s="1"/>
  <c r="L122" i="47" s="1"/>
  <c r="L123" i="47" s="1"/>
  <c r="L124" i="47" s="1"/>
  <c r="L125" i="47" s="1"/>
  <c r="L126" i="47" s="1"/>
  <c r="L128" i="47"/>
  <c r="M117" i="47"/>
  <c r="L129" i="47"/>
  <c r="K127" i="47"/>
  <c r="M118" i="47" l="1"/>
  <c r="M119" i="47" s="1"/>
  <c r="M120" i="47" s="1"/>
  <c r="M121" i="47" s="1"/>
  <c r="M122" i="47" s="1"/>
  <c r="M123" i="47" s="1"/>
  <c r="M124" i="47" s="1"/>
  <c r="M125" i="47" s="1"/>
  <c r="M126" i="47" s="1"/>
  <c r="L127" i="47"/>
  <c r="M128" i="47"/>
  <c r="M129" i="47"/>
  <c r="N117" i="47"/>
  <c r="N118" i="47" l="1"/>
  <c r="N119" i="47" s="1"/>
  <c r="N120" i="47" s="1"/>
  <c r="N121" i="47" s="1"/>
  <c r="N122" i="47" s="1"/>
  <c r="N123" i="47" s="1"/>
  <c r="N124" i="47" s="1"/>
  <c r="N125" i="47" s="1"/>
  <c r="N126" i="47" s="1"/>
  <c r="N129" i="47"/>
  <c r="N128" i="47"/>
  <c r="O117" i="47"/>
  <c r="M127" i="47"/>
  <c r="O118" i="47" l="1"/>
  <c r="O119" i="47" s="1"/>
  <c r="O120" i="47" s="1"/>
  <c r="O121" i="47" s="1"/>
  <c r="O122" i="47" s="1"/>
  <c r="O123" i="47" s="1"/>
  <c r="O124" i="47" s="1"/>
  <c r="O125" i="47" s="1"/>
  <c r="O126" i="47" s="1"/>
  <c r="N127" i="47"/>
  <c r="O129" i="47"/>
  <c r="P117" i="47"/>
  <c r="O128" i="47"/>
  <c r="P118" i="47" l="1"/>
  <c r="P119" i="47" s="1"/>
  <c r="P120" i="47" s="1"/>
  <c r="P121" i="47" s="1"/>
  <c r="P122" i="47" s="1"/>
  <c r="P123" i="47" s="1"/>
  <c r="P124" i="47" s="1"/>
  <c r="P125" i="47" s="1"/>
  <c r="P126" i="47" s="1"/>
  <c r="Q117" i="47"/>
  <c r="P129" i="47"/>
  <c r="P128" i="47"/>
  <c r="O127" i="47"/>
  <c r="Q118" i="47" l="1"/>
  <c r="Q119" i="47" s="1"/>
  <c r="Q120" i="47" s="1"/>
  <c r="Q121" i="47" s="1"/>
  <c r="Q122" i="47" s="1"/>
  <c r="Q123" i="47" s="1"/>
  <c r="Q124" i="47" s="1"/>
  <c r="Q125" i="47" s="1"/>
  <c r="Q126" i="47" s="1"/>
  <c r="R117" i="47"/>
  <c r="Q128" i="47"/>
  <c r="Q129" i="47"/>
  <c r="P127" i="47"/>
  <c r="R118" i="47" l="1"/>
  <c r="R119" i="47" s="1"/>
  <c r="R120" i="47" s="1"/>
  <c r="R121" i="47" s="1"/>
  <c r="R122" i="47" s="1"/>
  <c r="R123" i="47" s="1"/>
  <c r="R124" i="47" s="1"/>
  <c r="R125" i="47" s="1"/>
  <c r="R126" i="47" s="1"/>
  <c r="Q127" i="47"/>
  <c r="R129" i="47"/>
  <c r="S117" i="47"/>
  <c r="R128" i="47"/>
  <c r="S118" i="47" l="1"/>
  <c r="S119" i="47" s="1"/>
  <c r="S120" i="47" s="1"/>
  <c r="S121" i="47" s="1"/>
  <c r="S122" i="47" s="1"/>
  <c r="S123" i="47" s="1"/>
  <c r="S124" i="47" s="1"/>
  <c r="S125" i="47" s="1"/>
  <c r="S126" i="47" s="1"/>
  <c r="R127" i="47"/>
  <c r="T117" i="47"/>
  <c r="S129" i="47"/>
  <c r="S128" i="47"/>
  <c r="T118" i="47" l="1"/>
  <c r="T119" i="47" s="1"/>
  <c r="T120" i="47" s="1"/>
  <c r="T121" i="47" s="1"/>
  <c r="T122" i="47" s="1"/>
  <c r="T123" i="47" s="1"/>
  <c r="T124" i="47" s="1"/>
  <c r="T125" i="47" s="1"/>
  <c r="T126" i="47" s="1"/>
  <c r="S127" i="47"/>
  <c r="T129" i="47"/>
  <c r="U117" i="47"/>
  <c r="T128" i="47"/>
  <c r="U118" i="47" l="1"/>
  <c r="U119" i="47" s="1"/>
  <c r="U120" i="47" s="1"/>
  <c r="U121" i="47" s="1"/>
  <c r="U122" i="47" s="1"/>
  <c r="U123" i="47" s="1"/>
  <c r="U124" i="47" s="1"/>
  <c r="U125" i="47" s="1"/>
  <c r="U126" i="47" s="1"/>
  <c r="V117" i="47"/>
  <c r="U128" i="47"/>
  <c r="U129" i="47"/>
  <c r="T127" i="47"/>
  <c r="V118" i="47" l="1"/>
  <c r="V119" i="47" s="1"/>
  <c r="V120" i="47" s="1"/>
  <c r="V121" i="47" s="1"/>
  <c r="V122" i="47" s="1"/>
  <c r="V123" i="47" s="1"/>
  <c r="V124" i="47" s="1"/>
  <c r="V125" i="47" s="1"/>
  <c r="V126" i="47" s="1"/>
  <c r="U127" i="47"/>
  <c r="W117" i="47"/>
  <c r="V129" i="47"/>
  <c r="V128" i="47"/>
  <c r="W118" i="47" l="1"/>
  <c r="W119" i="47" s="1"/>
  <c r="W120" i="47" s="1"/>
  <c r="W121" i="47" s="1"/>
  <c r="W122" i="47" s="1"/>
  <c r="W123" i="47" s="1"/>
  <c r="W124" i="47" s="1"/>
  <c r="W125" i="47" s="1"/>
  <c r="W126" i="47" s="1"/>
  <c r="V127" i="47"/>
  <c r="W128" i="47"/>
  <c r="X117" i="47"/>
  <c r="W129" i="47"/>
  <c r="X118" i="47" l="1"/>
  <c r="X119" i="47" s="1"/>
  <c r="X120" i="47" s="1"/>
  <c r="X121" i="47" s="1"/>
  <c r="X122" i="47" s="1"/>
  <c r="X123" i="47" s="1"/>
  <c r="X124" i="47" s="1"/>
  <c r="X125" i="47" s="1"/>
  <c r="X126" i="47" s="1"/>
  <c r="Y117" i="47"/>
  <c r="X129" i="47"/>
  <c r="X128" i="47"/>
  <c r="W127" i="47"/>
  <c r="Y118" i="47" l="1"/>
  <c r="Y119" i="47" s="1"/>
  <c r="Y120" i="47" s="1"/>
  <c r="Y121" i="47" s="1"/>
  <c r="Y122" i="47" s="1"/>
  <c r="Y123" i="47" s="1"/>
  <c r="Y124" i="47" s="1"/>
  <c r="Y125" i="47" s="1"/>
  <c r="Y126" i="47" s="1"/>
  <c r="X127" i="47"/>
  <c r="Y128" i="47"/>
  <c r="Z117" i="47"/>
  <c r="Y129" i="47"/>
  <c r="Z118" i="47" l="1"/>
  <c r="Z119" i="47" s="1"/>
  <c r="Z120" i="47" s="1"/>
  <c r="Z121" i="47" s="1"/>
  <c r="Z122" i="47" s="1"/>
  <c r="Z123" i="47" s="1"/>
  <c r="Z124" i="47" s="1"/>
  <c r="Z125" i="47" s="1"/>
  <c r="Z126" i="47" s="1"/>
  <c r="Y127" i="47"/>
  <c r="Z129" i="47"/>
  <c r="AA117" i="47"/>
  <c r="Z128" i="47"/>
  <c r="AA118" i="47" l="1"/>
  <c r="AA119" i="47" s="1"/>
  <c r="AA120" i="47" s="1"/>
  <c r="AA121" i="47" s="1"/>
  <c r="AA122" i="47" s="1"/>
  <c r="AA123" i="47" s="1"/>
  <c r="AA124" i="47" s="1"/>
  <c r="AA125" i="47" s="1"/>
  <c r="AA126" i="47" s="1"/>
  <c r="AB117" i="47"/>
  <c r="AA128" i="47"/>
  <c r="AA129" i="47"/>
  <c r="Z127" i="47"/>
  <c r="AB118" i="47" l="1"/>
  <c r="AB119" i="47" s="1"/>
  <c r="AB120" i="47" s="1"/>
  <c r="AB121" i="47" s="1"/>
  <c r="AB122" i="47" s="1"/>
  <c r="AB123" i="47" s="1"/>
  <c r="AB124" i="47" s="1"/>
  <c r="AB125" i="47" s="1"/>
  <c r="AB126" i="47" s="1"/>
  <c r="AA127" i="47"/>
  <c r="AB129" i="47"/>
  <c r="AC117" i="47"/>
  <c r="AB128" i="47"/>
  <c r="AB127" i="47" l="1"/>
  <c r="AC118" i="47"/>
  <c r="AC119" i="47" s="1"/>
  <c r="AC120" i="47" s="1"/>
  <c r="AC121" i="47" s="1"/>
  <c r="AC122" i="47" s="1"/>
  <c r="AC123" i="47" s="1"/>
  <c r="AC124" i="47" s="1"/>
  <c r="AC125" i="47" s="1"/>
  <c r="AC126" i="47" s="1"/>
  <c r="AC129" i="47"/>
  <c r="AC128" i="47"/>
  <c r="AD117" i="47"/>
  <c r="AD118" i="47" l="1"/>
  <c r="AD119" i="47" s="1"/>
  <c r="AD120" i="47" s="1"/>
  <c r="AD121" i="47" s="1"/>
  <c r="AD122" i="47" s="1"/>
  <c r="AD123" i="47" s="1"/>
  <c r="AD124" i="47" s="1"/>
  <c r="AD125" i="47" s="1"/>
  <c r="AD126" i="47" s="1"/>
  <c r="AD129" i="47"/>
  <c r="AD128" i="47"/>
  <c r="AE117" i="47"/>
  <c r="AC127" i="47"/>
  <c r="AE118" i="47" l="1"/>
  <c r="AE119" i="47" s="1"/>
  <c r="AE120" i="47" s="1"/>
  <c r="AE121" i="47" s="1"/>
  <c r="AE122" i="47" s="1"/>
  <c r="AE123" i="47" s="1"/>
  <c r="AE124" i="47" s="1"/>
  <c r="AE125" i="47" s="1"/>
  <c r="AE126" i="47" s="1"/>
  <c r="AE129" i="47"/>
  <c r="AE128" i="47"/>
  <c r="AF117" i="47"/>
  <c r="AD127" i="47"/>
  <c r="AF118" i="47" l="1"/>
  <c r="AF119" i="47" s="1"/>
  <c r="AF120" i="47" s="1"/>
  <c r="AF121" i="47" s="1"/>
  <c r="AF122" i="47" s="1"/>
  <c r="AF123" i="47" s="1"/>
  <c r="AF124" i="47" s="1"/>
  <c r="AF125" i="47" s="1"/>
  <c r="AF126" i="47" s="1"/>
  <c r="AF128" i="47"/>
  <c r="AF129" i="47"/>
  <c r="AG117" i="47"/>
  <c r="AE127" i="47"/>
  <c r="AG118" i="47" l="1"/>
  <c r="AG119" i="47" s="1"/>
  <c r="AG120" i="47" s="1"/>
  <c r="AG121" i="47" s="1"/>
  <c r="AG122" i="47" s="1"/>
  <c r="AG123" i="47" s="1"/>
  <c r="AG124" i="47" s="1"/>
  <c r="AG125" i="47" s="1"/>
  <c r="AG126" i="47" s="1"/>
  <c r="AG129" i="47"/>
  <c r="AH117" i="47"/>
  <c r="AG128" i="47"/>
  <c r="AF127" i="47"/>
  <c r="AH118" i="47" l="1"/>
  <c r="AH119" i="47" s="1"/>
  <c r="AH120" i="47" s="1"/>
  <c r="AH121" i="47" s="1"/>
  <c r="AH122" i="47" s="1"/>
  <c r="AH123" i="47" s="1"/>
  <c r="AH124" i="47" s="1"/>
  <c r="AH125" i="47" s="1"/>
  <c r="AH126" i="47" s="1"/>
  <c r="AH128" i="47"/>
  <c r="AH129" i="47"/>
  <c r="AI117" i="47"/>
  <c r="AG127" i="47"/>
  <c r="AI118" i="47" l="1"/>
  <c r="AI119" i="47" s="1"/>
  <c r="AI120" i="47" s="1"/>
  <c r="AI121" i="47" s="1"/>
  <c r="AI122" i="47" s="1"/>
  <c r="AI123" i="47" s="1"/>
  <c r="AI124" i="47" s="1"/>
  <c r="AI125" i="47" s="1"/>
  <c r="AI126" i="47" s="1"/>
  <c r="AI129" i="47"/>
  <c r="AI128" i="47"/>
  <c r="AJ117" i="47"/>
  <c r="AH127" i="47"/>
  <c r="AJ118" i="47" l="1"/>
  <c r="AJ119" i="47" s="1"/>
  <c r="AJ120" i="47" s="1"/>
  <c r="AJ121" i="47" s="1"/>
  <c r="AJ122" i="47" s="1"/>
  <c r="AJ123" i="47" s="1"/>
  <c r="AJ124" i="47" s="1"/>
  <c r="AJ125" i="47" s="1"/>
  <c r="AJ126" i="47" s="1"/>
  <c r="AI127" i="47"/>
  <c r="AJ129" i="47"/>
  <c r="AJ128" i="47"/>
  <c r="AK117" i="47"/>
  <c r="AK118" i="47" l="1"/>
  <c r="AK119" i="47" s="1"/>
  <c r="AK120" i="47" s="1"/>
  <c r="AK121" i="47" s="1"/>
  <c r="AK122" i="47" s="1"/>
  <c r="AK123" i="47" s="1"/>
  <c r="AK124" i="47" s="1"/>
  <c r="AK125" i="47" s="1"/>
  <c r="AK126" i="47" s="1"/>
  <c r="AJ127" i="47"/>
  <c r="AK129" i="47"/>
  <c r="AK128" i="47"/>
  <c r="AL117" i="47"/>
  <c r="AL118" i="47" l="1"/>
  <c r="AL119" i="47" s="1"/>
  <c r="AL120" i="47" s="1"/>
  <c r="AL121" i="47" s="1"/>
  <c r="AL122" i="47" s="1"/>
  <c r="AL123" i="47" s="1"/>
  <c r="AL124" i="47" s="1"/>
  <c r="AL125" i="47" s="1"/>
  <c r="AL126" i="47" s="1"/>
  <c r="AM117" i="47"/>
  <c r="AL129" i="47"/>
  <c r="AL128" i="47"/>
  <c r="AK127" i="47"/>
  <c r="AM118" i="47" l="1"/>
  <c r="AM119" i="47" s="1"/>
  <c r="AM120" i="47" s="1"/>
  <c r="AM121" i="47" s="1"/>
  <c r="AM122" i="47" s="1"/>
  <c r="AM123" i="47" s="1"/>
  <c r="AM124" i="47" s="1"/>
  <c r="AM125" i="47" s="1"/>
  <c r="AM126" i="47" s="1"/>
  <c r="AL127" i="47"/>
  <c r="AM129" i="47"/>
  <c r="AN117" i="47"/>
  <c r="AM128" i="47"/>
  <c r="AN118" i="47" l="1"/>
  <c r="AN119" i="47" s="1"/>
  <c r="AN120" i="47" s="1"/>
  <c r="AN121" i="47" s="1"/>
  <c r="AN122" i="47" s="1"/>
  <c r="AN123" i="47" s="1"/>
  <c r="AN124" i="47" s="1"/>
  <c r="AN125" i="47" s="1"/>
  <c r="AN126" i="47" s="1"/>
  <c r="AM127" i="47"/>
  <c r="AN129" i="47"/>
  <c r="AO117" i="47"/>
  <c r="AN128" i="47"/>
  <c r="AO118" i="47" l="1"/>
  <c r="AO119" i="47" s="1"/>
  <c r="AO120" i="47" s="1"/>
  <c r="AO121" i="47" s="1"/>
  <c r="AO122" i="47" s="1"/>
  <c r="AO123" i="47" s="1"/>
  <c r="AO124" i="47" s="1"/>
  <c r="AO125" i="47" s="1"/>
  <c r="AO126" i="47" s="1"/>
  <c r="AN127" i="47"/>
  <c r="AO129" i="47"/>
  <c r="AP117" i="47"/>
  <c r="AO128" i="47"/>
  <c r="AP118" i="47" l="1"/>
  <c r="AP119" i="47" s="1"/>
  <c r="AP120" i="47" s="1"/>
  <c r="AP121" i="47" s="1"/>
  <c r="AP122" i="47" s="1"/>
  <c r="AP123" i="47" s="1"/>
  <c r="AP124" i="47" s="1"/>
  <c r="AP125" i="47" s="1"/>
  <c r="AP126" i="47" s="1"/>
  <c r="AO127" i="47"/>
  <c r="AP128" i="47"/>
  <c r="AQ117" i="47"/>
  <c r="AP129" i="47"/>
  <c r="AQ118" i="47" l="1"/>
  <c r="AQ119" i="47" s="1"/>
  <c r="AQ120" i="47" s="1"/>
  <c r="AQ121" i="47" s="1"/>
  <c r="AQ122" i="47" s="1"/>
  <c r="AQ123" i="47" s="1"/>
  <c r="AQ124" i="47" s="1"/>
  <c r="AQ125" i="47" s="1"/>
  <c r="AQ126" i="47" s="1"/>
  <c r="AP127" i="47"/>
  <c r="AR117" i="47"/>
  <c r="AQ128" i="47"/>
  <c r="AQ129" i="47"/>
  <c r="AR118" i="47" l="1"/>
  <c r="AR119" i="47" s="1"/>
  <c r="AR120" i="47" s="1"/>
  <c r="AR121" i="47" s="1"/>
  <c r="AR122" i="47" s="1"/>
  <c r="AR123" i="47" s="1"/>
  <c r="AR124" i="47" s="1"/>
  <c r="AR125" i="47" s="1"/>
  <c r="AR126" i="47" s="1"/>
  <c r="AQ127" i="47"/>
  <c r="AR129" i="47"/>
  <c r="AS117" i="47"/>
  <c r="AR128" i="47"/>
  <c r="AS118" i="47" l="1"/>
  <c r="AS119" i="47" s="1"/>
  <c r="AS120" i="47" s="1"/>
  <c r="AS121" i="47" s="1"/>
  <c r="AS122" i="47" s="1"/>
  <c r="AS123" i="47" s="1"/>
  <c r="AS124" i="47" s="1"/>
  <c r="AS125" i="47" s="1"/>
  <c r="AS126" i="47" s="1"/>
  <c r="AT117" i="47"/>
  <c r="AS128" i="47"/>
  <c r="AS129" i="47"/>
  <c r="AR127" i="47"/>
  <c r="AT118" i="47" l="1"/>
  <c r="AT119" i="47" s="1"/>
  <c r="AT120" i="47" s="1"/>
  <c r="AT121" i="47" s="1"/>
  <c r="AT122" i="47" s="1"/>
  <c r="AT123" i="47" s="1"/>
  <c r="AT124" i="47" s="1"/>
  <c r="AT125" i="47" s="1"/>
  <c r="AT126" i="47" s="1"/>
  <c r="AS127" i="47"/>
  <c r="AT128" i="47"/>
  <c r="AT129" i="47"/>
  <c r="AU117" i="47"/>
  <c r="AU118" i="47" l="1"/>
  <c r="AU119" i="47" s="1"/>
  <c r="AU120" i="47" s="1"/>
  <c r="AU121" i="47" s="1"/>
  <c r="AU122" i="47" s="1"/>
  <c r="AU123" i="47" s="1"/>
  <c r="AU124" i="47" s="1"/>
  <c r="AU125" i="47" s="1"/>
  <c r="AU126" i="47" s="1"/>
  <c r="AT127" i="47"/>
  <c r="AV117" i="47"/>
  <c r="AU129" i="47"/>
  <c r="AU128" i="47"/>
  <c r="AV118" i="47" l="1"/>
  <c r="AV119" i="47" s="1"/>
  <c r="AV120" i="47" s="1"/>
  <c r="AV121" i="47" s="1"/>
  <c r="AV122" i="47" s="1"/>
  <c r="AV123" i="47" s="1"/>
  <c r="AV124" i="47" s="1"/>
  <c r="AV125" i="47" s="1"/>
  <c r="AV126" i="47" s="1"/>
  <c r="AU127" i="47"/>
  <c r="AV129" i="47"/>
  <c r="AW117" i="47"/>
  <c r="AV128" i="47"/>
  <c r="AW118" i="47" l="1"/>
  <c r="AW119" i="47" s="1"/>
  <c r="AW120" i="47" s="1"/>
  <c r="AW121" i="47" s="1"/>
  <c r="AW122" i="47" s="1"/>
  <c r="AW123" i="47" s="1"/>
  <c r="AW124" i="47" s="1"/>
  <c r="AW125" i="47" s="1"/>
  <c r="AW126" i="47" s="1"/>
  <c r="AV127" i="47"/>
  <c r="AX117" i="47"/>
  <c r="AW128" i="47"/>
  <c r="AW129" i="47"/>
  <c r="AX118" i="47" l="1"/>
  <c r="AX119" i="47" s="1"/>
  <c r="AX120" i="47" s="1"/>
  <c r="AX121" i="47" s="1"/>
  <c r="AX122" i="47" s="1"/>
  <c r="AX123" i="47" s="1"/>
  <c r="AX124" i="47" s="1"/>
  <c r="AX125" i="47" s="1"/>
  <c r="AX126" i="47" s="1"/>
  <c r="AW127" i="47"/>
  <c r="AY117" i="47"/>
  <c r="AX129" i="47"/>
  <c r="AX128" i="47"/>
  <c r="AY118" i="47" l="1"/>
  <c r="AY119" i="47" s="1"/>
  <c r="AY120" i="47" s="1"/>
  <c r="AY121" i="47" s="1"/>
  <c r="AY122" i="47" s="1"/>
  <c r="AY123" i="47" s="1"/>
  <c r="AY124" i="47" s="1"/>
  <c r="AY125" i="47" s="1"/>
  <c r="AY126" i="47" s="1"/>
  <c r="AX127" i="47"/>
  <c r="AZ117" i="47"/>
  <c r="AY128" i="47"/>
  <c r="AY129" i="47"/>
  <c r="AZ118" i="47" l="1"/>
  <c r="AZ119" i="47" s="1"/>
  <c r="AZ120" i="47" s="1"/>
  <c r="AZ121" i="47" s="1"/>
  <c r="AZ122" i="47" s="1"/>
  <c r="AZ123" i="47" s="1"/>
  <c r="AZ124" i="47" s="1"/>
  <c r="AZ125" i="47" s="1"/>
  <c r="AZ126" i="47" s="1"/>
  <c r="AY127" i="47"/>
  <c r="AZ128" i="47"/>
  <c r="AZ129" i="47"/>
  <c r="BA117" i="47"/>
  <c r="BA118" i="47" l="1"/>
  <c r="BA119" i="47" s="1"/>
  <c r="BA120" i="47" s="1"/>
  <c r="BA121" i="47" s="1"/>
  <c r="BA122" i="47" s="1"/>
  <c r="BA123" i="47" s="1"/>
  <c r="BA124" i="47" s="1"/>
  <c r="BA125" i="47" s="1"/>
  <c r="BA126" i="47" s="1"/>
  <c r="H131" i="47"/>
  <c r="BA128" i="47"/>
  <c r="BA129" i="47"/>
  <c r="AZ127" i="47"/>
  <c r="H133" i="47" l="1"/>
  <c r="H137" i="47"/>
  <c r="H138" i="47"/>
  <c r="H132" i="47"/>
  <c r="H134" i="47"/>
  <c r="H139" i="47"/>
  <c r="H136" i="47"/>
  <c r="H140" i="47"/>
  <c r="H135" i="47"/>
  <c r="BA127" i="47"/>
  <c r="H143" i="47"/>
  <c r="I131" i="47"/>
  <c r="H142" i="47"/>
  <c r="I133" i="47" l="1"/>
  <c r="I136" i="47"/>
  <c r="I135" i="47"/>
  <c r="I137" i="47"/>
  <c r="I139" i="47"/>
  <c r="I138" i="47"/>
  <c r="I140" i="47"/>
  <c r="I134" i="47"/>
  <c r="I132" i="47"/>
  <c r="I143" i="47"/>
  <c r="J131" i="47"/>
  <c r="I142" i="47"/>
  <c r="H141" i="47"/>
  <c r="J139" i="47" l="1"/>
  <c r="J140" i="47"/>
  <c r="J135" i="47"/>
  <c r="J137" i="47"/>
  <c r="J132" i="47"/>
  <c r="J138" i="47"/>
  <c r="J134" i="47"/>
  <c r="J133" i="47"/>
  <c r="J136" i="47"/>
  <c r="J143" i="47"/>
  <c r="K131" i="47"/>
  <c r="J142" i="47"/>
  <c r="I141" i="47"/>
  <c r="K134" i="47" l="1"/>
  <c r="K136" i="47"/>
  <c r="K137" i="47"/>
  <c r="K139" i="47"/>
  <c r="K133" i="47"/>
  <c r="K138" i="47"/>
  <c r="K132" i="47"/>
  <c r="K140" i="47"/>
  <c r="K135" i="47"/>
  <c r="J141" i="47"/>
  <c r="L131" i="47"/>
  <c r="K143" i="47"/>
  <c r="K142" i="47"/>
  <c r="L134" i="47" l="1"/>
  <c r="L140" i="47"/>
  <c r="L133" i="47"/>
  <c r="L139" i="47"/>
  <c r="L136" i="47"/>
  <c r="L135" i="47"/>
  <c r="L137" i="47"/>
  <c r="L132" i="47"/>
  <c r="L138" i="47"/>
  <c r="K141" i="47"/>
  <c r="L143" i="47"/>
  <c r="L142" i="47"/>
  <c r="M131" i="47"/>
  <c r="M135" i="47" l="1"/>
  <c r="M140" i="47"/>
  <c r="M134" i="47"/>
  <c r="M132" i="47"/>
  <c r="M137" i="47"/>
  <c r="M133" i="47"/>
  <c r="M138" i="47"/>
  <c r="M136" i="47"/>
  <c r="M139" i="47"/>
  <c r="L141" i="47"/>
  <c r="M143" i="47"/>
  <c r="M142" i="47"/>
  <c r="N131" i="47"/>
  <c r="N134" i="47" l="1"/>
  <c r="N133" i="47"/>
  <c r="N139" i="47"/>
  <c r="N135" i="47"/>
  <c r="N137" i="47"/>
  <c r="N132" i="47"/>
  <c r="N140" i="47"/>
  <c r="N138" i="47"/>
  <c r="N136" i="47"/>
  <c r="N142" i="47"/>
  <c r="N143" i="47"/>
  <c r="O131" i="47"/>
  <c r="M141" i="47"/>
  <c r="O132" i="47" l="1"/>
  <c r="O136" i="47"/>
  <c r="O138" i="47"/>
  <c r="O135" i="47"/>
  <c r="O134" i="47"/>
  <c r="O133" i="47"/>
  <c r="O139" i="47"/>
  <c r="O137" i="47"/>
  <c r="O140" i="47"/>
  <c r="N141" i="47"/>
  <c r="O143" i="47"/>
  <c r="P131" i="47"/>
  <c r="O142" i="47"/>
  <c r="P135" i="47" l="1"/>
  <c r="P140" i="47"/>
  <c r="P133" i="47"/>
  <c r="P136" i="47"/>
  <c r="P134" i="47"/>
  <c r="P139" i="47"/>
  <c r="P132" i="47"/>
  <c r="P137" i="47"/>
  <c r="P138" i="47"/>
  <c r="P143" i="47"/>
  <c r="P142" i="47"/>
  <c r="Q131" i="47"/>
  <c r="O141" i="47"/>
  <c r="Q135" i="47" l="1"/>
  <c r="Q137" i="47"/>
  <c r="Q140" i="47"/>
  <c r="Q134" i="47"/>
  <c r="Q138" i="47"/>
  <c r="Q132" i="47"/>
  <c r="Q133" i="47"/>
  <c r="Q139" i="47"/>
  <c r="Q136" i="47"/>
  <c r="P141" i="47"/>
  <c r="Q142" i="47"/>
  <c r="Q143" i="47"/>
  <c r="R131" i="47"/>
  <c r="R138" i="47" l="1"/>
  <c r="R132" i="47"/>
  <c r="R135" i="47"/>
  <c r="R133" i="47"/>
  <c r="R140" i="47"/>
  <c r="R139" i="47"/>
  <c r="R137" i="47"/>
  <c r="R134" i="47"/>
  <c r="R136" i="47"/>
  <c r="R142" i="47"/>
  <c r="S131" i="47"/>
  <c r="R143" i="47"/>
  <c r="Q141" i="47"/>
  <c r="S135" i="47" l="1"/>
  <c r="S137" i="47"/>
  <c r="S136" i="47"/>
  <c r="S133" i="47"/>
  <c r="S139" i="47"/>
  <c r="S134" i="47"/>
  <c r="S138" i="47"/>
  <c r="S140" i="47"/>
  <c r="S132" i="47"/>
  <c r="T131" i="47"/>
  <c r="S143" i="47"/>
  <c r="S142" i="47"/>
  <c r="R141" i="47"/>
  <c r="T136" i="47" l="1"/>
  <c r="T135" i="47"/>
  <c r="T138" i="47"/>
  <c r="T132" i="47"/>
  <c r="T137" i="47"/>
  <c r="T139" i="47"/>
  <c r="T140" i="47"/>
  <c r="T134" i="47"/>
  <c r="T133" i="47"/>
  <c r="S141" i="47"/>
  <c r="T143" i="47"/>
  <c r="U131" i="47"/>
  <c r="T142" i="47"/>
  <c r="U134" i="47" l="1"/>
  <c r="U133" i="47"/>
  <c r="U136" i="47"/>
  <c r="U140" i="47"/>
  <c r="U137" i="47"/>
  <c r="U138" i="47"/>
  <c r="U132" i="47"/>
  <c r="U139" i="47"/>
  <c r="U135" i="47"/>
  <c r="T141" i="47"/>
  <c r="U142" i="47"/>
  <c r="V131" i="47"/>
  <c r="U143" i="47"/>
  <c r="V136" i="47" l="1"/>
  <c r="V137" i="47"/>
  <c r="V133" i="47"/>
  <c r="V139" i="47"/>
  <c r="V135" i="47"/>
  <c r="V134" i="47"/>
  <c r="V140" i="47"/>
  <c r="V138" i="47"/>
  <c r="V132" i="47"/>
  <c r="V142" i="47"/>
  <c r="V143" i="47"/>
  <c r="W131" i="47"/>
  <c r="U141" i="47"/>
  <c r="W133" i="47" l="1"/>
  <c r="W134" i="47"/>
  <c r="W138" i="47"/>
  <c r="W132" i="47"/>
  <c r="W137" i="47"/>
  <c r="W140" i="47"/>
  <c r="W139" i="47"/>
  <c r="W136" i="47"/>
  <c r="W135" i="47"/>
  <c r="X131" i="47"/>
  <c r="W143" i="47"/>
  <c r="W142" i="47"/>
  <c r="V141" i="47"/>
  <c r="X137" i="47" l="1"/>
  <c r="X138" i="47"/>
  <c r="X135" i="47"/>
  <c r="X136" i="47"/>
  <c r="X134" i="47"/>
  <c r="X132" i="47"/>
  <c r="X133" i="47"/>
  <c r="X139" i="47"/>
  <c r="X140" i="47"/>
  <c r="W141" i="47"/>
  <c r="X142" i="47"/>
  <c r="Y131" i="47"/>
  <c r="X143" i="47"/>
  <c r="Y133" i="47" l="1"/>
  <c r="Y134" i="47"/>
  <c r="Y140" i="47"/>
  <c r="Y132" i="47"/>
  <c r="Y138" i="47"/>
  <c r="Y136" i="47"/>
  <c r="Y139" i="47"/>
  <c r="Y137" i="47"/>
  <c r="Y135" i="47"/>
  <c r="X141" i="47"/>
  <c r="Y143" i="47"/>
  <c r="Y142" i="47"/>
  <c r="Z131" i="47"/>
  <c r="Z133" i="47" l="1"/>
  <c r="Z139" i="47"/>
  <c r="Z135" i="47"/>
  <c r="Z136" i="47"/>
  <c r="Z137" i="47"/>
  <c r="Z134" i="47"/>
  <c r="Z140" i="47"/>
  <c r="Z132" i="47"/>
  <c r="Z138" i="47"/>
  <c r="AA131" i="47"/>
  <c r="Z143" i="47"/>
  <c r="Z142" i="47"/>
  <c r="Y141" i="47"/>
  <c r="AA134" i="47" l="1"/>
  <c r="AA136" i="47"/>
  <c r="AA140" i="47"/>
  <c r="AA138" i="47"/>
  <c r="AA137" i="47"/>
  <c r="AA132" i="47"/>
  <c r="AA139" i="47"/>
  <c r="AA135" i="47"/>
  <c r="AA133" i="47"/>
  <c r="AB131" i="47"/>
  <c r="AA142" i="47"/>
  <c r="AA143" i="47"/>
  <c r="Z141" i="47"/>
  <c r="AB140" i="47" l="1"/>
  <c r="AB135" i="47"/>
  <c r="AB139" i="47"/>
  <c r="AB133" i="47"/>
  <c r="AB136" i="47"/>
  <c r="AB138" i="47"/>
  <c r="AB132" i="47"/>
  <c r="AB134" i="47"/>
  <c r="AB137" i="47"/>
  <c r="AA141" i="47"/>
  <c r="AC131" i="47"/>
  <c r="AB143" i="47"/>
  <c r="AB142" i="47"/>
  <c r="AC135" i="47" l="1"/>
  <c r="AC134" i="47"/>
  <c r="AC139" i="47"/>
  <c r="AC136" i="47"/>
  <c r="AC137" i="47"/>
  <c r="AC132" i="47"/>
  <c r="AC140" i="47"/>
  <c r="AC133" i="47"/>
  <c r="AC138" i="47"/>
  <c r="AB141" i="47"/>
  <c r="AD131" i="47"/>
  <c r="AC142" i="47"/>
  <c r="AC143" i="47"/>
  <c r="AD133" i="47" l="1"/>
  <c r="AD138" i="47"/>
  <c r="AD134" i="47"/>
  <c r="AD135" i="47"/>
  <c r="AD139" i="47"/>
  <c r="AD132" i="47"/>
  <c r="AD137" i="47"/>
  <c r="AD140" i="47"/>
  <c r="AD136" i="47"/>
  <c r="AD143" i="47"/>
  <c r="AE131" i="47"/>
  <c r="AD142" i="47"/>
  <c r="AC141" i="47"/>
  <c r="AE134" i="47" l="1"/>
  <c r="AE132" i="47"/>
  <c r="AE133" i="47"/>
  <c r="AE139" i="47"/>
  <c r="AE140" i="47"/>
  <c r="AE135" i="47"/>
  <c r="AE138" i="47"/>
  <c r="AE136" i="47"/>
  <c r="AE137" i="47"/>
  <c r="AD141" i="47"/>
  <c r="AF131" i="47"/>
  <c r="AE143" i="47"/>
  <c r="AE142" i="47"/>
  <c r="AF137" i="47" l="1"/>
  <c r="AF140" i="47"/>
  <c r="AF139" i="47"/>
  <c r="AF135" i="47"/>
  <c r="AF134" i="47"/>
  <c r="AF133" i="47"/>
  <c r="AF136" i="47"/>
  <c r="AF138" i="47"/>
  <c r="AF132" i="47"/>
  <c r="AE141" i="47"/>
  <c r="AF142" i="47"/>
  <c r="AF143" i="47"/>
  <c r="AG131" i="47"/>
  <c r="AG133" i="47" l="1"/>
  <c r="AG139" i="47"/>
  <c r="AG134" i="47"/>
  <c r="AG135" i="47"/>
  <c r="AG136" i="47"/>
  <c r="AG138" i="47"/>
  <c r="AG137" i="47"/>
  <c r="AG132" i="47"/>
  <c r="AG140" i="47"/>
  <c r="AG143" i="47"/>
  <c r="AH131" i="47"/>
  <c r="AG142" i="47"/>
  <c r="AF141" i="47"/>
  <c r="AH135" i="47" l="1"/>
  <c r="AH140" i="47"/>
  <c r="AH138" i="47"/>
  <c r="AH132" i="47"/>
  <c r="AH136" i="47"/>
  <c r="AH137" i="47"/>
  <c r="AH134" i="47"/>
  <c r="AH133" i="47"/>
  <c r="AH139" i="47"/>
  <c r="AH142" i="47"/>
  <c r="AH143" i="47"/>
  <c r="AI131" i="47"/>
  <c r="AG141" i="47"/>
  <c r="AI137" i="47" l="1"/>
  <c r="AI133" i="47"/>
  <c r="AI138" i="47"/>
  <c r="AI135" i="47"/>
  <c r="AI139" i="47"/>
  <c r="AI140" i="47"/>
  <c r="AI136" i="47"/>
  <c r="AI134" i="47"/>
  <c r="AI132" i="47"/>
  <c r="AJ131" i="47"/>
  <c r="AI143" i="47"/>
  <c r="AI142" i="47"/>
  <c r="AH141" i="47"/>
  <c r="AJ135" i="47" l="1"/>
  <c r="AJ136" i="47"/>
  <c r="AJ134" i="47"/>
  <c r="AJ132" i="47"/>
  <c r="AJ137" i="47"/>
  <c r="AJ140" i="47"/>
  <c r="AJ133" i="47"/>
  <c r="AJ138" i="47"/>
  <c r="AJ139" i="47"/>
  <c r="AI141" i="47"/>
  <c r="AK131" i="47"/>
  <c r="AJ143" i="47"/>
  <c r="AJ142" i="47"/>
  <c r="AK135" i="47" l="1"/>
  <c r="AK137" i="47"/>
  <c r="AK138" i="47"/>
  <c r="AK134" i="47"/>
  <c r="AK136" i="47"/>
  <c r="AK132" i="47"/>
  <c r="AK139" i="47"/>
  <c r="AK133" i="47"/>
  <c r="AK140" i="47"/>
  <c r="AK143" i="47"/>
  <c r="AL131" i="47"/>
  <c r="AK142" i="47"/>
  <c r="AJ141" i="47"/>
  <c r="AL136" i="47" l="1"/>
  <c r="AL137" i="47"/>
  <c r="AL132" i="47"/>
  <c r="AL139" i="47"/>
  <c r="AL133" i="47"/>
  <c r="AL138" i="47"/>
  <c r="AL140" i="47"/>
  <c r="AL135" i="47"/>
  <c r="AL134" i="47"/>
  <c r="AK141" i="47"/>
  <c r="AL142" i="47"/>
  <c r="AM131" i="47"/>
  <c r="AL143" i="47"/>
  <c r="AM135" i="47" l="1"/>
  <c r="AM136" i="47"/>
  <c r="AM139" i="47"/>
  <c r="AM138" i="47"/>
  <c r="AM133" i="47"/>
  <c r="AM134" i="47"/>
  <c r="AM140" i="47"/>
  <c r="AM137" i="47"/>
  <c r="AM132" i="47"/>
  <c r="AL141" i="47"/>
  <c r="AM143" i="47"/>
  <c r="AN131" i="47"/>
  <c r="AM142" i="47"/>
  <c r="AN133" i="47" l="1"/>
  <c r="AN138" i="47"/>
  <c r="AN132" i="47"/>
  <c r="AN135" i="47"/>
  <c r="AN140" i="47"/>
  <c r="AN136" i="47"/>
  <c r="AN134" i="47"/>
  <c r="AN139" i="47"/>
  <c r="AN137" i="47"/>
  <c r="AM141" i="47"/>
  <c r="AN143" i="47"/>
  <c r="AO131" i="47"/>
  <c r="AN142" i="47"/>
  <c r="AO133" i="47" l="1"/>
  <c r="AO138" i="47"/>
  <c r="AO134" i="47"/>
  <c r="AO132" i="47"/>
  <c r="AO140" i="47"/>
  <c r="AO137" i="47"/>
  <c r="AO135" i="47"/>
  <c r="AO139" i="47"/>
  <c r="AO136" i="47"/>
  <c r="AN141" i="47"/>
  <c r="AP131" i="47"/>
  <c r="AO143" i="47"/>
  <c r="AO142" i="47"/>
  <c r="AP139" i="47" l="1"/>
  <c r="AP134" i="47"/>
  <c r="AP140" i="47"/>
  <c r="AP137" i="47"/>
  <c r="AP132" i="47"/>
  <c r="AP136" i="47"/>
  <c r="AP135" i="47"/>
  <c r="AP133" i="47"/>
  <c r="AP138" i="47"/>
  <c r="AQ131" i="47"/>
  <c r="AP143" i="47"/>
  <c r="AP142" i="47"/>
  <c r="AO141" i="47"/>
  <c r="AQ134" i="47" l="1"/>
  <c r="AQ133" i="47"/>
  <c r="AQ139" i="47"/>
  <c r="AQ136" i="47"/>
  <c r="AQ137" i="47"/>
  <c r="AQ138" i="47"/>
  <c r="AQ140" i="47"/>
  <c r="AQ132" i="47"/>
  <c r="AQ135" i="47"/>
  <c r="AP141" i="47"/>
  <c r="AQ142" i="47"/>
  <c r="AR131" i="47"/>
  <c r="AQ143" i="47"/>
  <c r="AR140" i="47" l="1"/>
  <c r="AR133" i="47"/>
  <c r="AR137" i="47"/>
  <c r="AR135" i="47"/>
  <c r="AR138" i="47"/>
  <c r="AR139" i="47"/>
  <c r="AR136" i="47"/>
  <c r="AR132" i="47"/>
  <c r="AR134" i="47"/>
  <c r="AQ141" i="47"/>
  <c r="AR142" i="47"/>
  <c r="AS131" i="47"/>
  <c r="AR143" i="47"/>
  <c r="AS136" i="47" l="1"/>
  <c r="AS134" i="47"/>
  <c r="AS140" i="47"/>
  <c r="AS133" i="47"/>
  <c r="AS139" i="47"/>
  <c r="AS137" i="47"/>
  <c r="AS138" i="47"/>
  <c r="AS132" i="47"/>
  <c r="AS135" i="47"/>
  <c r="AS143" i="47"/>
  <c r="AT131" i="47"/>
  <c r="AS142" i="47"/>
  <c r="AR141" i="47"/>
  <c r="AT134" i="47" l="1"/>
  <c r="AT139" i="47"/>
  <c r="AT137" i="47"/>
  <c r="AT135" i="47"/>
  <c r="AT136" i="47"/>
  <c r="AT140" i="47"/>
  <c r="AT138" i="47"/>
  <c r="AT132" i="47"/>
  <c r="AT133" i="47"/>
  <c r="AU131" i="47"/>
  <c r="AT142" i="47"/>
  <c r="AT143" i="47"/>
  <c r="AS141" i="47"/>
  <c r="AU132" i="47" l="1"/>
  <c r="AU136" i="47"/>
  <c r="AU135" i="47"/>
  <c r="AU134" i="47"/>
  <c r="AU133" i="47"/>
  <c r="AU137" i="47"/>
  <c r="AU138" i="47"/>
  <c r="AU140" i="47"/>
  <c r="AU139" i="47"/>
  <c r="AV131" i="47"/>
  <c r="AU142" i="47"/>
  <c r="AU143" i="47"/>
  <c r="AT141" i="47"/>
  <c r="AV134" i="47" l="1"/>
  <c r="AV132" i="47"/>
  <c r="AV139" i="47"/>
  <c r="AV135" i="47"/>
  <c r="AV138" i="47"/>
  <c r="AV137" i="47"/>
  <c r="AV140" i="47"/>
  <c r="AV136" i="47"/>
  <c r="AV133" i="47"/>
  <c r="AU141" i="47"/>
  <c r="AV142" i="47"/>
  <c r="AV143" i="47"/>
  <c r="AW131" i="47"/>
  <c r="AW135" i="47" l="1"/>
  <c r="AW136" i="47"/>
  <c r="AW138" i="47"/>
  <c r="AW139" i="47"/>
  <c r="AW132" i="47"/>
  <c r="AW134" i="47"/>
  <c r="AW140" i="47"/>
  <c r="AW133" i="47"/>
  <c r="AW137" i="47"/>
  <c r="AX131" i="47"/>
  <c r="AW142" i="47"/>
  <c r="AW143" i="47"/>
  <c r="AV141" i="47"/>
  <c r="AX135" i="47" l="1"/>
  <c r="AX133" i="47"/>
  <c r="AX139" i="47"/>
  <c r="AX134" i="47"/>
  <c r="AX136" i="47"/>
  <c r="AX137" i="47"/>
  <c r="AX138" i="47"/>
  <c r="AX140" i="47"/>
  <c r="AX132" i="47"/>
  <c r="AW141" i="47"/>
  <c r="AX142" i="47"/>
  <c r="AY131" i="47"/>
  <c r="AX143" i="47"/>
  <c r="AY140" i="47" l="1"/>
  <c r="AY138" i="47"/>
  <c r="AY137" i="47"/>
  <c r="AY133" i="47"/>
  <c r="AY136" i="47"/>
  <c r="AY132" i="47"/>
  <c r="AY139" i="47"/>
  <c r="AY135" i="47"/>
  <c r="AY134" i="47"/>
  <c r="AY143" i="47"/>
  <c r="AZ131" i="47"/>
  <c r="AY142" i="47"/>
  <c r="AX141" i="47"/>
  <c r="AZ135" i="47" l="1"/>
  <c r="AZ136" i="47"/>
  <c r="AZ137" i="47"/>
  <c r="AZ133" i="47"/>
  <c r="AZ139" i="47"/>
  <c r="AZ140" i="47"/>
  <c r="AZ138" i="47"/>
  <c r="AZ134" i="47"/>
  <c r="AZ132" i="47"/>
  <c r="AY141" i="47"/>
  <c r="AZ142" i="47"/>
  <c r="BA131" i="47"/>
  <c r="AZ143" i="47"/>
  <c r="BA137" i="47" l="1"/>
  <c r="BA135" i="47"/>
  <c r="BA133" i="47"/>
  <c r="BA132" i="47"/>
  <c r="BA138" i="47"/>
  <c r="BA139" i="47"/>
  <c r="BA140" i="47"/>
  <c r="BA134" i="47"/>
  <c r="BA136" i="47"/>
  <c r="AZ141" i="47"/>
  <c r="BA143" i="47"/>
  <c r="BA142" i="47"/>
  <c r="H145" i="47"/>
  <c r="H153" i="47" l="1"/>
  <c r="H148" i="47"/>
  <c r="H154" i="47"/>
  <c r="H147" i="47"/>
  <c r="H151" i="47"/>
  <c r="H150" i="47"/>
  <c r="H152" i="47"/>
  <c r="H149" i="47"/>
  <c r="H146" i="47"/>
  <c r="H156" i="47"/>
  <c r="H157" i="47"/>
  <c r="I145" i="47"/>
  <c r="BA141" i="47"/>
  <c r="I148" i="47" l="1"/>
  <c r="I150" i="47"/>
  <c r="I151" i="47"/>
  <c r="I147" i="47"/>
  <c r="I149" i="47"/>
  <c r="I152" i="47"/>
  <c r="I146" i="47"/>
  <c r="I154" i="47"/>
  <c r="I153" i="47"/>
  <c r="H155" i="47"/>
  <c r="I156" i="47"/>
  <c r="I157" i="47"/>
  <c r="J145" i="47"/>
  <c r="J153" i="47" l="1"/>
  <c r="J152" i="47"/>
  <c r="J146" i="47"/>
  <c r="J148" i="47"/>
  <c r="J150" i="47"/>
  <c r="J154" i="47"/>
  <c r="J151" i="47"/>
  <c r="J149" i="47"/>
  <c r="J147" i="47"/>
  <c r="J157" i="47"/>
  <c r="K145" i="47"/>
  <c r="J156" i="47"/>
  <c r="I155" i="47"/>
  <c r="K149" i="47" l="1"/>
  <c r="K150" i="47"/>
  <c r="K147" i="47"/>
  <c r="K148" i="47"/>
  <c r="K153" i="47"/>
  <c r="K151" i="47"/>
  <c r="K146" i="47"/>
  <c r="K154" i="47"/>
  <c r="K152" i="47"/>
  <c r="J155" i="47"/>
  <c r="L145" i="47"/>
  <c r="K156" i="47"/>
  <c r="K157" i="47"/>
  <c r="L152" i="47" l="1"/>
  <c r="L146" i="47"/>
  <c r="L150" i="47"/>
  <c r="L154" i="47"/>
  <c r="L147" i="47"/>
  <c r="L149" i="47"/>
  <c r="L148" i="47"/>
  <c r="L151" i="47"/>
  <c r="L153" i="47"/>
  <c r="K155" i="47"/>
  <c r="L157" i="47"/>
  <c r="L156" i="47"/>
  <c r="M145" i="47"/>
  <c r="M150" i="47" l="1"/>
  <c r="M147" i="47"/>
  <c r="M154" i="47"/>
  <c r="M153" i="47"/>
  <c r="M148" i="47"/>
  <c r="M152" i="47"/>
  <c r="M146" i="47"/>
  <c r="M149" i="47"/>
  <c r="M151" i="47"/>
  <c r="N145" i="47"/>
  <c r="M156" i="47"/>
  <c r="M157" i="47"/>
  <c r="L155" i="47"/>
  <c r="N151" i="47" l="1"/>
  <c r="N149" i="47"/>
  <c r="N147" i="47"/>
  <c r="N153" i="47"/>
  <c r="N152" i="47"/>
  <c r="N148" i="47"/>
  <c r="N154" i="47"/>
  <c r="N146" i="47"/>
  <c r="N150" i="47"/>
  <c r="M155" i="47"/>
  <c r="N157" i="47"/>
  <c r="O145" i="47"/>
  <c r="N156" i="47"/>
  <c r="O151" i="47" l="1"/>
  <c r="O154" i="47"/>
  <c r="O150" i="47"/>
  <c r="O153" i="47"/>
  <c r="O148" i="47"/>
  <c r="O149" i="47"/>
  <c r="O146" i="47"/>
  <c r="O152" i="47"/>
  <c r="O147" i="47"/>
  <c r="O157" i="47"/>
  <c r="O156" i="47"/>
  <c r="P145" i="47"/>
  <c r="N155" i="47"/>
  <c r="P148" i="47" l="1"/>
  <c r="P147" i="47"/>
  <c r="P152" i="47"/>
  <c r="P154" i="47"/>
  <c r="P151" i="47"/>
  <c r="P150" i="47"/>
  <c r="P146" i="47"/>
  <c r="P153" i="47"/>
  <c r="P149" i="47"/>
  <c r="O155" i="47"/>
  <c r="P156" i="47"/>
  <c r="P157" i="47"/>
  <c r="Q145" i="47"/>
  <c r="Q152" i="47" l="1"/>
  <c r="Q151" i="47"/>
  <c r="Q150" i="47"/>
  <c r="Q149" i="47"/>
  <c r="Q146" i="47"/>
  <c r="Q153" i="47"/>
  <c r="Q147" i="47"/>
  <c r="Q148" i="47"/>
  <c r="Q154" i="47"/>
  <c r="Q156" i="47"/>
  <c r="Q157" i="47"/>
  <c r="R145" i="47"/>
  <c r="P155" i="47"/>
  <c r="R148" i="47" l="1"/>
  <c r="R146" i="47"/>
  <c r="R147" i="47"/>
  <c r="R154" i="47"/>
  <c r="R149" i="47"/>
  <c r="R151" i="47"/>
  <c r="R152" i="47"/>
  <c r="R153" i="47"/>
  <c r="R150" i="47"/>
  <c r="Q155" i="47"/>
  <c r="S145" i="47"/>
  <c r="R157" i="47"/>
  <c r="R156" i="47"/>
  <c r="S153" i="47" l="1"/>
  <c r="S146" i="47"/>
  <c r="S152" i="47"/>
  <c r="S154" i="47"/>
  <c r="S147" i="47"/>
  <c r="S149" i="47"/>
  <c r="S148" i="47"/>
  <c r="S151" i="47"/>
  <c r="S150" i="47"/>
  <c r="R155" i="47"/>
  <c r="T145" i="47"/>
  <c r="S156" i="47"/>
  <c r="S157" i="47"/>
  <c r="T152" i="47" l="1"/>
  <c r="T149" i="47"/>
  <c r="T151" i="47"/>
  <c r="T148" i="47"/>
  <c r="T147" i="47"/>
  <c r="T154" i="47"/>
  <c r="T153" i="47"/>
  <c r="T150" i="47"/>
  <c r="T146" i="47"/>
  <c r="S155" i="47"/>
  <c r="U145" i="47"/>
  <c r="T156" i="47"/>
  <c r="T157" i="47"/>
  <c r="U154" i="47" l="1"/>
  <c r="U146" i="47"/>
  <c r="U149" i="47"/>
  <c r="U148" i="47"/>
  <c r="U151" i="47"/>
  <c r="U150" i="47"/>
  <c r="U147" i="47"/>
  <c r="U153" i="47"/>
  <c r="U152" i="47"/>
  <c r="U156" i="47"/>
  <c r="V145" i="47"/>
  <c r="U157" i="47"/>
  <c r="T155" i="47"/>
  <c r="V152" i="47" l="1"/>
  <c r="V146" i="47"/>
  <c r="V149" i="47"/>
  <c r="V147" i="47"/>
  <c r="V151" i="47"/>
  <c r="V148" i="47"/>
  <c r="V153" i="47"/>
  <c r="V150" i="47"/>
  <c r="V154" i="47"/>
  <c r="U155" i="47"/>
  <c r="W145" i="47"/>
  <c r="V157" i="47"/>
  <c r="V156" i="47"/>
  <c r="W147" i="47" l="1"/>
  <c r="W149" i="47"/>
  <c r="W152" i="47"/>
  <c r="W150" i="47"/>
  <c r="W146" i="47"/>
  <c r="W148" i="47"/>
  <c r="W153" i="47"/>
  <c r="W154" i="47"/>
  <c r="W151" i="47"/>
  <c r="V155" i="47"/>
  <c r="W156" i="47"/>
  <c r="X145" i="47"/>
  <c r="W157" i="47"/>
  <c r="X146" i="47" l="1"/>
  <c r="X149" i="47"/>
  <c r="X153" i="47"/>
  <c r="X151" i="47"/>
  <c r="X152" i="47"/>
  <c r="X150" i="47"/>
  <c r="X148" i="47"/>
  <c r="X154" i="47"/>
  <c r="X147" i="47"/>
  <c r="W155" i="47"/>
  <c r="X157" i="47"/>
  <c r="Y145" i="47"/>
  <c r="X156" i="47"/>
  <c r="Y148" i="47" l="1"/>
  <c r="Y153" i="47"/>
  <c r="Y154" i="47"/>
  <c r="Y150" i="47"/>
  <c r="Y151" i="47"/>
  <c r="Y149" i="47"/>
  <c r="Y152" i="47"/>
  <c r="Y146" i="47"/>
  <c r="Y147" i="47"/>
  <c r="X155" i="47"/>
  <c r="Y157" i="47"/>
  <c r="Z145" i="47"/>
  <c r="Y156" i="47"/>
  <c r="Z150" i="47" l="1"/>
  <c r="Z151" i="47"/>
  <c r="Z148" i="47"/>
  <c r="Z154" i="47"/>
  <c r="Z147" i="47"/>
  <c r="Z152" i="47"/>
  <c r="Z149" i="47"/>
  <c r="Z153" i="47"/>
  <c r="Z146" i="47"/>
  <c r="AA145" i="47"/>
  <c r="Z157" i="47"/>
  <c r="Z156" i="47"/>
  <c r="Y155" i="47"/>
  <c r="AA149" i="47" l="1"/>
  <c r="AA153" i="47"/>
  <c r="AA154" i="47"/>
  <c r="AA147" i="47"/>
  <c r="AA150" i="47"/>
  <c r="AA152" i="47"/>
  <c r="AA151" i="47"/>
  <c r="AA148" i="47"/>
  <c r="AA146" i="47"/>
  <c r="Z155" i="47"/>
  <c r="AA156" i="47"/>
  <c r="AB145" i="47"/>
  <c r="AA157" i="47"/>
  <c r="AB150" i="47" l="1"/>
  <c r="AB147" i="47"/>
  <c r="AB148" i="47"/>
  <c r="AB151" i="47"/>
  <c r="AB154" i="47"/>
  <c r="AB146" i="47"/>
  <c r="AB152" i="47"/>
  <c r="AB149" i="47"/>
  <c r="AB153" i="47"/>
  <c r="AC145" i="47"/>
  <c r="AB156" i="47"/>
  <c r="AB157" i="47"/>
  <c r="AA155" i="47"/>
  <c r="AC150" i="47" l="1"/>
  <c r="AC146" i="47"/>
  <c r="AC148" i="47"/>
  <c r="AC153" i="47"/>
  <c r="AC147" i="47"/>
  <c r="AC149" i="47"/>
  <c r="AC152" i="47"/>
  <c r="AC151" i="47"/>
  <c r="AC154" i="47"/>
  <c r="AD145" i="47"/>
  <c r="AC157" i="47"/>
  <c r="AC156" i="47"/>
  <c r="AB155" i="47"/>
  <c r="AD147" i="47" l="1"/>
  <c r="AD154" i="47"/>
  <c r="AD148" i="47"/>
  <c r="AD151" i="47"/>
  <c r="AD149" i="47"/>
  <c r="AD146" i="47"/>
  <c r="AD152" i="47"/>
  <c r="AD153" i="47"/>
  <c r="AD150" i="47"/>
  <c r="AC155" i="47"/>
  <c r="AD157" i="47"/>
  <c r="AD156" i="47"/>
  <c r="AE145" i="47"/>
  <c r="AE151" i="47" l="1"/>
  <c r="AE152" i="47"/>
  <c r="AE146" i="47"/>
  <c r="AE154" i="47"/>
  <c r="AE150" i="47"/>
  <c r="AE147" i="47"/>
  <c r="AE149" i="47"/>
  <c r="AE153" i="47"/>
  <c r="AE148" i="47"/>
  <c r="AE157" i="47"/>
  <c r="AF145" i="47"/>
  <c r="AE156" i="47"/>
  <c r="AD155" i="47"/>
  <c r="AF154" i="47" l="1"/>
  <c r="AF151" i="47"/>
  <c r="AF153" i="47"/>
  <c r="AF150" i="47"/>
  <c r="AF147" i="47"/>
  <c r="AF152" i="47"/>
  <c r="AF149" i="47"/>
  <c r="AF148" i="47"/>
  <c r="AF146" i="47"/>
  <c r="AE155" i="47"/>
  <c r="AF156" i="47"/>
  <c r="AF157" i="47"/>
  <c r="AG145" i="47"/>
  <c r="AG152" i="47" l="1"/>
  <c r="AG148" i="47"/>
  <c r="AG149" i="47"/>
  <c r="AG147" i="47"/>
  <c r="AG146" i="47"/>
  <c r="AG153" i="47"/>
  <c r="AG150" i="47"/>
  <c r="AG154" i="47"/>
  <c r="AG151" i="47"/>
  <c r="AG156" i="47"/>
  <c r="AG157" i="47"/>
  <c r="AH145" i="47"/>
  <c r="AF155" i="47"/>
  <c r="AH151" i="47" l="1"/>
  <c r="AH150" i="47"/>
  <c r="AH153" i="47"/>
  <c r="AH149" i="47"/>
  <c r="AH146" i="47"/>
  <c r="AH152" i="47"/>
  <c r="AH148" i="47"/>
  <c r="AH154" i="47"/>
  <c r="AH147" i="47"/>
  <c r="AH157" i="47"/>
  <c r="AH156" i="47"/>
  <c r="AI145" i="47"/>
  <c r="AG155" i="47"/>
  <c r="AI153" i="47" l="1"/>
  <c r="AI148" i="47"/>
  <c r="AI147" i="47"/>
  <c r="AI152" i="47"/>
  <c r="AI151" i="47"/>
  <c r="AI150" i="47"/>
  <c r="AI154" i="47"/>
  <c r="AI149" i="47"/>
  <c r="AI146" i="47"/>
  <c r="AH155" i="47"/>
  <c r="AI157" i="47"/>
  <c r="AJ145" i="47"/>
  <c r="AI156" i="47"/>
  <c r="AJ146" i="47" l="1"/>
  <c r="AJ150" i="47"/>
  <c r="AJ147" i="47"/>
  <c r="AJ148" i="47"/>
  <c r="AJ153" i="47"/>
  <c r="AJ154" i="47"/>
  <c r="AJ149" i="47"/>
  <c r="AJ151" i="47"/>
  <c r="AJ152" i="47"/>
  <c r="AI155" i="47"/>
  <c r="AJ157" i="47"/>
  <c r="AK145" i="47"/>
  <c r="AJ156" i="47"/>
  <c r="AK154" i="47" l="1"/>
  <c r="AK152" i="47"/>
  <c r="AK147" i="47"/>
  <c r="AK149" i="47"/>
  <c r="AK150" i="47"/>
  <c r="AK151" i="47"/>
  <c r="AK146" i="47"/>
  <c r="AK153" i="47"/>
  <c r="AK148" i="47"/>
  <c r="AL145" i="47"/>
  <c r="AK156" i="47"/>
  <c r="AK157" i="47"/>
  <c r="AJ155" i="47"/>
  <c r="AL146" i="47" l="1"/>
  <c r="AL149" i="47"/>
  <c r="AL154" i="47"/>
  <c r="AL148" i="47"/>
  <c r="AL153" i="47"/>
  <c r="AL152" i="47"/>
  <c r="AL147" i="47"/>
  <c r="AL151" i="47"/>
  <c r="AL150" i="47"/>
  <c r="AK155" i="47"/>
  <c r="AL156" i="47"/>
  <c r="AL157" i="47"/>
  <c r="AM145" i="47"/>
  <c r="AM147" i="47" l="1"/>
  <c r="AM152" i="47"/>
  <c r="AM146" i="47"/>
  <c r="AM151" i="47"/>
  <c r="AM153" i="47"/>
  <c r="AM154" i="47"/>
  <c r="AM150" i="47"/>
  <c r="AM149" i="47"/>
  <c r="AM148" i="47"/>
  <c r="AN145" i="47"/>
  <c r="AM157" i="47"/>
  <c r="AM156" i="47"/>
  <c r="AL155" i="47"/>
  <c r="AN146" i="47" l="1"/>
  <c r="AN149" i="47"/>
  <c r="AN152" i="47"/>
  <c r="AN148" i="47"/>
  <c r="AN154" i="47"/>
  <c r="AN153" i="47"/>
  <c r="AN150" i="47"/>
  <c r="AN151" i="47"/>
  <c r="AN147" i="47"/>
  <c r="AM155" i="47"/>
  <c r="AN156" i="47"/>
  <c r="AO145" i="47"/>
  <c r="AN157" i="47"/>
  <c r="AO148" i="47" l="1"/>
  <c r="AO149" i="47"/>
  <c r="AO151" i="47"/>
  <c r="AO146" i="47"/>
  <c r="AO150" i="47"/>
  <c r="AO154" i="47"/>
  <c r="AO147" i="47"/>
  <c r="AO153" i="47"/>
  <c r="AO152" i="47"/>
  <c r="AN155" i="47"/>
  <c r="AP145" i="47"/>
  <c r="AO157" i="47"/>
  <c r="AO156" i="47"/>
  <c r="AP153" i="47" l="1"/>
  <c r="AP152" i="47"/>
  <c r="AP146" i="47"/>
  <c r="AP148" i="47"/>
  <c r="AP154" i="47"/>
  <c r="AP149" i="47"/>
  <c r="AP150" i="47"/>
  <c r="AP151" i="47"/>
  <c r="AP147" i="47"/>
  <c r="AO155" i="47"/>
  <c r="AQ145" i="47"/>
  <c r="AP156" i="47"/>
  <c r="AP157" i="47"/>
  <c r="AQ149" i="47" l="1"/>
  <c r="AQ150" i="47"/>
  <c r="AQ151" i="47"/>
  <c r="AQ147" i="47"/>
  <c r="AQ148" i="47"/>
  <c r="AQ153" i="47"/>
  <c r="AQ152" i="47"/>
  <c r="AQ154" i="47"/>
  <c r="AQ146" i="47"/>
  <c r="AP155" i="47"/>
  <c r="AQ157" i="47"/>
  <c r="AR145" i="47"/>
  <c r="AQ156" i="47"/>
  <c r="AR153" i="47" l="1"/>
  <c r="AR154" i="47"/>
  <c r="AR149" i="47"/>
  <c r="AR146" i="47"/>
  <c r="AR151" i="47"/>
  <c r="AR147" i="47"/>
  <c r="AR150" i="47"/>
  <c r="AR148" i="47"/>
  <c r="AR152" i="47"/>
  <c r="AQ155" i="47"/>
  <c r="AS145" i="47"/>
  <c r="AR157" i="47"/>
  <c r="AR156" i="47"/>
  <c r="AS150" i="47" l="1"/>
  <c r="AS147" i="47"/>
  <c r="AS151" i="47"/>
  <c r="AS153" i="47"/>
  <c r="AS148" i="47"/>
  <c r="AS152" i="47"/>
  <c r="AS149" i="47"/>
  <c r="AS154" i="47"/>
  <c r="AS146" i="47"/>
  <c r="AR155" i="47"/>
  <c r="AS156" i="47"/>
  <c r="AT145" i="47"/>
  <c r="AS157" i="47"/>
  <c r="AT150" i="47" l="1"/>
  <c r="AT154" i="47"/>
  <c r="AT149" i="47"/>
  <c r="AT146" i="47"/>
  <c r="AT152" i="47"/>
  <c r="AT151" i="47"/>
  <c r="AT148" i="47"/>
  <c r="AT153" i="47"/>
  <c r="AT147" i="47"/>
  <c r="AU145" i="47"/>
  <c r="AT157" i="47"/>
  <c r="AT156" i="47"/>
  <c r="AS155" i="47"/>
  <c r="AU151" i="47" l="1"/>
  <c r="AU147" i="47"/>
  <c r="AU154" i="47"/>
  <c r="AU148" i="47"/>
  <c r="AU150" i="47"/>
  <c r="AU149" i="47"/>
  <c r="AU153" i="47"/>
  <c r="AU152" i="47"/>
  <c r="AU146" i="47"/>
  <c r="AT155" i="47"/>
  <c r="AU157" i="47"/>
  <c r="AV145" i="47"/>
  <c r="AU156" i="47"/>
  <c r="AU155" i="47" l="1"/>
  <c r="AV151" i="47"/>
  <c r="AV147" i="47"/>
  <c r="AV149" i="47"/>
  <c r="AV153" i="47"/>
  <c r="AV150" i="47"/>
  <c r="AV146" i="47"/>
  <c r="AV152" i="47"/>
  <c r="AV154" i="47"/>
  <c r="AV148" i="47"/>
  <c r="AW145" i="47"/>
  <c r="AV157" i="47"/>
  <c r="AV156" i="47"/>
  <c r="AW152" i="47" l="1"/>
  <c r="AW154" i="47"/>
  <c r="AW151" i="47"/>
  <c r="AW148" i="47"/>
  <c r="AW147" i="47"/>
  <c r="AW153" i="47"/>
  <c r="AW150" i="47"/>
  <c r="AW146" i="47"/>
  <c r="AW149" i="47"/>
  <c r="AX145" i="47"/>
  <c r="AW156" i="47"/>
  <c r="AW157" i="47"/>
  <c r="AV155" i="47"/>
  <c r="AX148" i="47" l="1"/>
  <c r="AX146" i="47"/>
  <c r="AX150" i="47"/>
  <c r="AX152" i="47"/>
  <c r="AX147" i="47"/>
  <c r="AX149" i="47"/>
  <c r="AX153" i="47"/>
  <c r="AX154" i="47"/>
  <c r="AX151" i="47"/>
  <c r="AW155" i="47"/>
  <c r="AY145" i="47"/>
  <c r="AX156" i="47"/>
  <c r="AX157" i="47"/>
  <c r="AY153" i="47" l="1"/>
  <c r="AY151" i="47"/>
  <c r="AY152" i="47"/>
  <c r="AY150" i="47"/>
  <c r="AY148" i="47"/>
  <c r="AY154" i="47"/>
  <c r="AY146" i="47"/>
  <c r="AY149" i="47"/>
  <c r="AY147" i="47"/>
  <c r="AX155" i="47"/>
  <c r="AZ145" i="47"/>
  <c r="AY157" i="47"/>
  <c r="AY156" i="47"/>
  <c r="AZ148" i="47" l="1"/>
  <c r="AZ153" i="47"/>
  <c r="AZ149" i="47"/>
  <c r="AZ147" i="47"/>
  <c r="AZ146" i="47"/>
  <c r="AZ150" i="47"/>
  <c r="AZ154" i="47"/>
  <c r="AZ152" i="47"/>
  <c r="AZ151" i="47"/>
  <c r="AY155" i="47"/>
  <c r="AZ157" i="47"/>
  <c r="BA145" i="47"/>
  <c r="AZ156" i="47"/>
  <c r="BA154" i="47" l="1"/>
  <c r="BA146" i="47"/>
  <c r="BA150" i="47"/>
  <c r="BA153" i="47"/>
  <c r="BA147" i="47"/>
  <c r="BA148" i="47"/>
  <c r="BA151" i="47"/>
  <c r="BA149" i="47"/>
  <c r="BA152" i="47"/>
  <c r="BA157" i="47"/>
  <c r="H159" i="47"/>
  <c r="BA156" i="47"/>
  <c r="AZ155" i="47"/>
  <c r="H160" i="47" l="1"/>
  <c r="H163" i="47"/>
  <c r="H168" i="47"/>
  <c r="H161" i="47"/>
  <c r="H162" i="47"/>
  <c r="H166" i="47"/>
  <c r="H164" i="47"/>
  <c r="H165" i="47"/>
  <c r="H167" i="47"/>
  <c r="BA155" i="47"/>
  <c r="H171" i="47"/>
  <c r="I159" i="47"/>
  <c r="H170" i="47"/>
  <c r="I163" i="47" l="1"/>
  <c r="I166" i="47"/>
  <c r="I160" i="47"/>
  <c r="I167" i="47"/>
  <c r="I165" i="47"/>
  <c r="I168" i="47"/>
  <c r="I164" i="47"/>
  <c r="I162" i="47"/>
  <c r="I161" i="47"/>
  <c r="H169" i="47"/>
  <c r="I170" i="47"/>
  <c r="J159" i="47"/>
  <c r="I171" i="47"/>
  <c r="J168" i="47" l="1"/>
  <c r="J164" i="47"/>
  <c r="J162" i="47"/>
  <c r="J166" i="47"/>
  <c r="J167" i="47"/>
  <c r="J161" i="47"/>
  <c r="J163" i="47"/>
  <c r="J160" i="47"/>
  <c r="J165" i="47"/>
  <c r="I169" i="47"/>
  <c r="J170" i="47"/>
  <c r="K159" i="47"/>
  <c r="J171" i="47"/>
  <c r="K164" i="47" l="1"/>
  <c r="K163" i="47"/>
  <c r="K165" i="47"/>
  <c r="K162" i="47"/>
  <c r="K168" i="47"/>
  <c r="K161" i="47"/>
  <c r="K167" i="47"/>
  <c r="K166" i="47"/>
  <c r="K160" i="47"/>
  <c r="J169" i="47"/>
  <c r="L159" i="47"/>
  <c r="K171" i="47"/>
  <c r="K170" i="47"/>
  <c r="L167" i="47" l="1"/>
  <c r="L168" i="47"/>
  <c r="L161" i="47"/>
  <c r="L166" i="47"/>
  <c r="L164" i="47"/>
  <c r="L163" i="47"/>
  <c r="L160" i="47"/>
  <c r="L162" i="47"/>
  <c r="L165" i="47"/>
  <c r="K169" i="47"/>
  <c r="L171" i="47"/>
  <c r="M159" i="47"/>
  <c r="L170" i="47"/>
  <c r="M165" i="47" l="1"/>
  <c r="M162" i="47"/>
  <c r="M167" i="47"/>
  <c r="M160" i="47"/>
  <c r="M166" i="47"/>
  <c r="M163" i="47"/>
  <c r="M164" i="47"/>
  <c r="M168" i="47"/>
  <c r="M161" i="47"/>
  <c r="M170" i="47"/>
  <c r="M171" i="47"/>
  <c r="N159" i="47"/>
  <c r="L169" i="47"/>
  <c r="N167" i="47" l="1"/>
  <c r="N164" i="47"/>
  <c r="N165" i="47"/>
  <c r="N162" i="47"/>
  <c r="N161" i="47"/>
  <c r="N163" i="47"/>
  <c r="N168" i="47"/>
  <c r="N160" i="47"/>
  <c r="N166" i="47"/>
  <c r="N170" i="47"/>
  <c r="N171" i="47"/>
  <c r="O159" i="47"/>
  <c r="M169" i="47"/>
  <c r="O166" i="47" l="1"/>
  <c r="O161" i="47"/>
  <c r="O162" i="47"/>
  <c r="O167" i="47"/>
  <c r="O165" i="47"/>
  <c r="O160" i="47"/>
  <c r="O168" i="47"/>
  <c r="O164" i="47"/>
  <c r="O163" i="47"/>
  <c r="O170" i="47"/>
  <c r="P159" i="47"/>
  <c r="O171" i="47"/>
  <c r="N169" i="47"/>
  <c r="P164" i="47" l="1"/>
  <c r="P160" i="47"/>
  <c r="P163" i="47"/>
  <c r="P168" i="47"/>
  <c r="P165" i="47"/>
  <c r="P166" i="47"/>
  <c r="P161" i="47"/>
  <c r="P162" i="47"/>
  <c r="P167" i="47"/>
  <c r="P171" i="47"/>
  <c r="P170" i="47"/>
  <c r="Q159" i="47"/>
  <c r="O169" i="47"/>
  <c r="Q167" i="47" l="1"/>
  <c r="Q161" i="47"/>
  <c r="Q168" i="47"/>
  <c r="Q166" i="47"/>
  <c r="Q164" i="47"/>
  <c r="Q160" i="47"/>
  <c r="Q162" i="47"/>
  <c r="Q163" i="47"/>
  <c r="Q165" i="47"/>
  <c r="Q171" i="47"/>
  <c r="Q170" i="47"/>
  <c r="R159" i="47"/>
  <c r="P169" i="47"/>
  <c r="R167" i="47" l="1"/>
  <c r="R163" i="47"/>
  <c r="R161" i="47"/>
  <c r="R165" i="47"/>
  <c r="R168" i="47"/>
  <c r="R166" i="47"/>
  <c r="R162" i="47"/>
  <c r="R164" i="47"/>
  <c r="R160" i="47"/>
  <c r="R171" i="47"/>
  <c r="R170" i="47"/>
  <c r="S159" i="47"/>
  <c r="Q169" i="47"/>
  <c r="S168" i="47" l="1"/>
  <c r="S165" i="47"/>
  <c r="S164" i="47"/>
  <c r="S163" i="47"/>
  <c r="S167" i="47"/>
  <c r="S166" i="47"/>
  <c r="S160" i="47"/>
  <c r="S161" i="47"/>
  <c r="S162" i="47"/>
  <c r="S170" i="47"/>
  <c r="T159" i="47"/>
  <c r="S171" i="47"/>
  <c r="R169" i="47"/>
  <c r="T168" i="47" l="1"/>
  <c r="T162" i="47"/>
  <c r="T161" i="47"/>
  <c r="T167" i="47"/>
  <c r="T160" i="47"/>
  <c r="T164" i="47"/>
  <c r="T165" i="47"/>
  <c r="T166" i="47"/>
  <c r="T163" i="47"/>
  <c r="T170" i="47"/>
  <c r="U159" i="47"/>
  <c r="T171" i="47"/>
  <c r="S169" i="47"/>
  <c r="U161" i="47" l="1"/>
  <c r="U165" i="47"/>
  <c r="U164" i="47"/>
  <c r="U166" i="47"/>
  <c r="U168" i="47"/>
  <c r="U162" i="47"/>
  <c r="U167" i="47"/>
  <c r="U163" i="47"/>
  <c r="U160" i="47"/>
  <c r="T169" i="47"/>
  <c r="U170" i="47"/>
  <c r="V159" i="47"/>
  <c r="U171" i="47"/>
  <c r="V160" i="47" l="1"/>
  <c r="V162" i="47"/>
  <c r="V163" i="47"/>
  <c r="V161" i="47"/>
  <c r="V166" i="47"/>
  <c r="V165" i="47"/>
  <c r="V168" i="47"/>
  <c r="V164" i="47"/>
  <c r="V167" i="47"/>
  <c r="V170" i="47"/>
  <c r="W159" i="47"/>
  <c r="V171" i="47"/>
  <c r="U169" i="47"/>
  <c r="W162" i="47" l="1"/>
  <c r="W166" i="47"/>
  <c r="W160" i="47"/>
  <c r="W161" i="47"/>
  <c r="W168" i="47"/>
  <c r="W164" i="47"/>
  <c r="W165" i="47"/>
  <c r="W167" i="47"/>
  <c r="W163" i="47"/>
  <c r="V169" i="47"/>
  <c r="W170" i="47"/>
  <c r="X159" i="47"/>
  <c r="W171" i="47"/>
  <c r="X166" i="47" l="1"/>
  <c r="X160" i="47"/>
  <c r="X163" i="47"/>
  <c r="X165" i="47"/>
  <c r="X168" i="47"/>
  <c r="X164" i="47"/>
  <c r="X162" i="47"/>
  <c r="X161" i="47"/>
  <c r="X167" i="47"/>
  <c r="X171" i="47"/>
  <c r="X170" i="47"/>
  <c r="Y159" i="47"/>
  <c r="W169" i="47"/>
  <c r="Y163" i="47" l="1"/>
  <c r="Y164" i="47"/>
  <c r="Y167" i="47"/>
  <c r="Y166" i="47"/>
  <c r="Y161" i="47"/>
  <c r="Y165" i="47"/>
  <c r="Y160" i="47"/>
  <c r="Y162" i="47"/>
  <c r="Y168" i="47"/>
  <c r="Y171" i="47"/>
  <c r="Y170" i="47"/>
  <c r="Z159" i="47"/>
  <c r="X169" i="47"/>
  <c r="Z166" i="47" l="1"/>
  <c r="Z160" i="47"/>
  <c r="Z163" i="47"/>
  <c r="Z162" i="47"/>
  <c r="Z161" i="47"/>
  <c r="Z167" i="47"/>
  <c r="Z165" i="47"/>
  <c r="Z168" i="47"/>
  <c r="Z164" i="47"/>
  <c r="AA159" i="47"/>
  <c r="Z170" i="47"/>
  <c r="Z171" i="47"/>
  <c r="Y169" i="47"/>
  <c r="AA164" i="47" l="1"/>
  <c r="AA166" i="47"/>
  <c r="AA160" i="47"/>
  <c r="AA168" i="47"/>
  <c r="AA165" i="47"/>
  <c r="AA162" i="47"/>
  <c r="AA161" i="47"/>
  <c r="AA167" i="47"/>
  <c r="AA163" i="47"/>
  <c r="Z169" i="47"/>
  <c r="AA170" i="47"/>
  <c r="AA171" i="47"/>
  <c r="AB159" i="47"/>
  <c r="AB163" i="47" l="1"/>
  <c r="AB167" i="47"/>
  <c r="AB165" i="47"/>
  <c r="AB168" i="47"/>
  <c r="AB164" i="47"/>
  <c r="AB160" i="47"/>
  <c r="AB166" i="47"/>
  <c r="AB162" i="47"/>
  <c r="AB161" i="47"/>
  <c r="AB170" i="47"/>
  <c r="AB171" i="47"/>
  <c r="AC159" i="47"/>
  <c r="AA169" i="47"/>
  <c r="AC165" i="47" l="1"/>
  <c r="AC167" i="47"/>
  <c r="AC168" i="47"/>
  <c r="AC163" i="47"/>
  <c r="AC161" i="47"/>
  <c r="AC160" i="47"/>
  <c r="AC162" i="47"/>
  <c r="AC166" i="47"/>
  <c r="AC164" i="47"/>
  <c r="AD159" i="47"/>
  <c r="AC171" i="47"/>
  <c r="AC170" i="47"/>
  <c r="AB169" i="47"/>
  <c r="AD164" i="47" l="1"/>
  <c r="AD162" i="47"/>
  <c r="AD163" i="47"/>
  <c r="AD167" i="47"/>
  <c r="AD166" i="47"/>
  <c r="AD161" i="47"/>
  <c r="AD165" i="47"/>
  <c r="AD168" i="47"/>
  <c r="AD160" i="47"/>
  <c r="AC169" i="47"/>
  <c r="AE159" i="47"/>
  <c r="AD171" i="47"/>
  <c r="AD170" i="47"/>
  <c r="AE166" i="47" l="1"/>
  <c r="AE167" i="47"/>
  <c r="AE164" i="47"/>
  <c r="AE165" i="47"/>
  <c r="AE168" i="47"/>
  <c r="AE161" i="47"/>
  <c r="AE160" i="47"/>
  <c r="AE163" i="47"/>
  <c r="AE162" i="47"/>
  <c r="AD169" i="47"/>
  <c r="AF159" i="47"/>
  <c r="AE170" i="47"/>
  <c r="AE171" i="47"/>
  <c r="AF161" i="47" l="1"/>
  <c r="AF162" i="47"/>
  <c r="AF165" i="47"/>
  <c r="AF168" i="47"/>
  <c r="AF166" i="47"/>
  <c r="AF163" i="47"/>
  <c r="AF164" i="47"/>
  <c r="AF160" i="47"/>
  <c r="AF167" i="47"/>
  <c r="AE169" i="47"/>
  <c r="AF170" i="47"/>
  <c r="AG159" i="47"/>
  <c r="AF171" i="47"/>
  <c r="AG167" i="47" l="1"/>
  <c r="AG164" i="47"/>
  <c r="AG165" i="47"/>
  <c r="AG161" i="47"/>
  <c r="AG163" i="47"/>
  <c r="AG162" i="47"/>
  <c r="AG168" i="47"/>
  <c r="AG160" i="47"/>
  <c r="AG166" i="47"/>
  <c r="AG171" i="47"/>
  <c r="AG170" i="47"/>
  <c r="AH159" i="47"/>
  <c r="AF169" i="47"/>
  <c r="AH161" i="47" l="1"/>
  <c r="AH168" i="47"/>
  <c r="AH162" i="47"/>
  <c r="AH166" i="47"/>
  <c r="AH164" i="47"/>
  <c r="AH165" i="47"/>
  <c r="AH160" i="47"/>
  <c r="AH163" i="47"/>
  <c r="AH167" i="47"/>
  <c r="AH171" i="47"/>
  <c r="AI159" i="47"/>
  <c r="AH170" i="47"/>
  <c r="AG169" i="47"/>
  <c r="AI168" i="47" l="1"/>
  <c r="AI160" i="47"/>
  <c r="AI167" i="47"/>
  <c r="AI163" i="47"/>
  <c r="AI165" i="47"/>
  <c r="AI166" i="47"/>
  <c r="AI164" i="47"/>
  <c r="AI161" i="47"/>
  <c r="AI162" i="47"/>
  <c r="AH169" i="47"/>
  <c r="AI171" i="47"/>
  <c r="AJ159" i="47"/>
  <c r="AI170" i="47"/>
  <c r="AJ165" i="47" l="1"/>
  <c r="AJ166" i="47"/>
  <c r="AJ164" i="47"/>
  <c r="AJ162" i="47"/>
  <c r="AJ167" i="47"/>
  <c r="AJ160" i="47"/>
  <c r="AJ163" i="47"/>
  <c r="AJ168" i="47"/>
  <c r="AJ161" i="47"/>
  <c r="AJ171" i="47"/>
  <c r="AK159" i="47"/>
  <c r="AJ170" i="47"/>
  <c r="AI169" i="47"/>
  <c r="AK161" i="47" l="1"/>
  <c r="AK168" i="47"/>
  <c r="AK162" i="47"/>
  <c r="AK167" i="47"/>
  <c r="AK163" i="47"/>
  <c r="AK166" i="47"/>
  <c r="AK160" i="47"/>
  <c r="AK164" i="47"/>
  <c r="AK165" i="47"/>
  <c r="AL159" i="47"/>
  <c r="AK170" i="47"/>
  <c r="AK171" i="47"/>
  <c r="AJ169" i="47"/>
  <c r="AL160" i="47" l="1"/>
  <c r="AL165" i="47"/>
  <c r="AL164" i="47"/>
  <c r="AL161" i="47"/>
  <c r="AL168" i="47"/>
  <c r="AL163" i="47"/>
  <c r="AL167" i="47"/>
  <c r="AL162" i="47"/>
  <c r="AL166" i="47"/>
  <c r="AK169" i="47"/>
  <c r="AL170" i="47"/>
  <c r="AL171" i="47"/>
  <c r="AM159" i="47"/>
  <c r="AM162" i="47" l="1"/>
  <c r="AM167" i="47"/>
  <c r="AM164" i="47"/>
  <c r="AM163" i="47"/>
  <c r="AM168" i="47"/>
  <c r="AM160" i="47"/>
  <c r="AM165" i="47"/>
  <c r="AM161" i="47"/>
  <c r="AM166" i="47"/>
  <c r="AL169" i="47"/>
  <c r="AM170" i="47"/>
  <c r="AM171" i="47"/>
  <c r="AN159" i="47"/>
  <c r="AN162" i="47" l="1"/>
  <c r="AN161" i="47"/>
  <c r="AN164" i="47"/>
  <c r="AN166" i="47"/>
  <c r="AN160" i="47"/>
  <c r="AN163" i="47"/>
  <c r="AN165" i="47"/>
  <c r="AN167" i="47"/>
  <c r="AN168" i="47"/>
  <c r="AM169" i="47"/>
  <c r="AN171" i="47"/>
  <c r="AN170" i="47"/>
  <c r="AO159" i="47"/>
  <c r="AO163" i="47" l="1"/>
  <c r="AO166" i="47"/>
  <c r="AO160" i="47"/>
  <c r="AO167" i="47"/>
  <c r="AO162" i="47"/>
  <c r="AO161" i="47"/>
  <c r="AO164" i="47"/>
  <c r="AO165" i="47"/>
  <c r="AO168" i="47"/>
  <c r="AP159" i="47"/>
  <c r="AO171" i="47"/>
  <c r="AO170" i="47"/>
  <c r="AN169" i="47"/>
  <c r="AP161" i="47" l="1"/>
  <c r="AP168" i="47"/>
  <c r="AP163" i="47"/>
  <c r="AP167" i="47"/>
  <c r="AP164" i="47"/>
  <c r="AP165" i="47"/>
  <c r="AP166" i="47"/>
  <c r="AP160" i="47"/>
  <c r="AP162" i="47"/>
  <c r="AO169" i="47"/>
  <c r="AP171" i="47"/>
  <c r="AP170" i="47"/>
  <c r="AQ159" i="47"/>
  <c r="AQ164" i="47" l="1"/>
  <c r="AQ166" i="47"/>
  <c r="AQ160" i="47"/>
  <c r="AQ163" i="47"/>
  <c r="AQ165" i="47"/>
  <c r="AQ167" i="47"/>
  <c r="AQ161" i="47"/>
  <c r="AQ168" i="47"/>
  <c r="AQ162" i="47"/>
  <c r="AQ170" i="47"/>
  <c r="AR159" i="47"/>
  <c r="AQ171" i="47"/>
  <c r="AP169" i="47"/>
  <c r="AR166" i="47" l="1"/>
  <c r="AR160" i="47"/>
  <c r="AR165" i="47"/>
  <c r="AR168" i="47"/>
  <c r="AR164" i="47"/>
  <c r="AR163" i="47"/>
  <c r="AR162" i="47"/>
  <c r="AR161" i="47"/>
  <c r="AR167" i="47"/>
  <c r="AQ169" i="47"/>
  <c r="AR170" i="47"/>
  <c r="AR171" i="47"/>
  <c r="AS159" i="47"/>
  <c r="AS165" i="47" l="1"/>
  <c r="AS163" i="47"/>
  <c r="AS162" i="47"/>
  <c r="AS168" i="47"/>
  <c r="AS160" i="47"/>
  <c r="AS164" i="47"/>
  <c r="AS166" i="47"/>
  <c r="AS161" i="47"/>
  <c r="AS167" i="47"/>
  <c r="AS171" i="47"/>
  <c r="AT159" i="47"/>
  <c r="AS170" i="47"/>
  <c r="AR169" i="47"/>
  <c r="AT167" i="47" l="1"/>
  <c r="AT163" i="47"/>
  <c r="AT166" i="47"/>
  <c r="AT160" i="47"/>
  <c r="AT168" i="47"/>
  <c r="AT161" i="47"/>
  <c r="AT162" i="47"/>
  <c r="AT164" i="47"/>
  <c r="AT165" i="47"/>
  <c r="AS169" i="47"/>
  <c r="AT171" i="47"/>
  <c r="AT170" i="47"/>
  <c r="AU159" i="47"/>
  <c r="AU166" i="47" l="1"/>
  <c r="AU164" i="47"/>
  <c r="AU163" i="47"/>
  <c r="AU162" i="47"/>
  <c r="AU168" i="47"/>
  <c r="AU160" i="47"/>
  <c r="AU161" i="47"/>
  <c r="AU167" i="47"/>
  <c r="AU165" i="47"/>
  <c r="AU170" i="47"/>
  <c r="AV159" i="47"/>
  <c r="AU171" i="47"/>
  <c r="AT169" i="47"/>
  <c r="AV167" i="47" l="1"/>
  <c r="AV164" i="47"/>
  <c r="AV168" i="47"/>
  <c r="AV163" i="47"/>
  <c r="AV165" i="47"/>
  <c r="AV166" i="47"/>
  <c r="AV161" i="47"/>
  <c r="AV160" i="47"/>
  <c r="AV162" i="47"/>
  <c r="AU169" i="47"/>
  <c r="AV171" i="47"/>
  <c r="AW159" i="47"/>
  <c r="AV170" i="47"/>
  <c r="AW167" i="47" l="1"/>
  <c r="AW161" i="47"/>
  <c r="AW162" i="47"/>
  <c r="AW168" i="47"/>
  <c r="AW160" i="47"/>
  <c r="AW163" i="47"/>
  <c r="AW166" i="47"/>
  <c r="AW165" i="47"/>
  <c r="AW164" i="47"/>
  <c r="AV169" i="47"/>
  <c r="AX159" i="47"/>
  <c r="AW171" i="47"/>
  <c r="AW170" i="47"/>
  <c r="AX164" i="47" l="1"/>
  <c r="AX165" i="47"/>
  <c r="AX168" i="47"/>
  <c r="AX167" i="47"/>
  <c r="AX160" i="47"/>
  <c r="AX166" i="47"/>
  <c r="AX161" i="47"/>
  <c r="AX163" i="47"/>
  <c r="AX162" i="47"/>
  <c r="AY159" i="47"/>
  <c r="AX171" i="47"/>
  <c r="AX170" i="47"/>
  <c r="AW169" i="47"/>
  <c r="AY168" i="47" l="1"/>
  <c r="AY161" i="47"/>
  <c r="AY162" i="47"/>
  <c r="AY164" i="47"/>
  <c r="AY166" i="47"/>
  <c r="AY165" i="47"/>
  <c r="AY163" i="47"/>
  <c r="AY160" i="47"/>
  <c r="AY167" i="47"/>
  <c r="AZ159" i="47"/>
  <c r="AY171" i="47"/>
  <c r="AY170" i="47"/>
  <c r="AX169" i="47"/>
  <c r="AZ168" i="47" l="1"/>
  <c r="AZ165" i="47"/>
  <c r="AZ161" i="47"/>
  <c r="AZ160" i="47"/>
  <c r="AZ164" i="47"/>
  <c r="AZ167" i="47"/>
  <c r="AZ162" i="47"/>
  <c r="AZ163" i="47"/>
  <c r="AZ166" i="47"/>
  <c r="BA159" i="47"/>
  <c r="AZ171" i="47"/>
  <c r="AZ170" i="47"/>
  <c r="AY169" i="47"/>
  <c r="BA161" i="47" l="1"/>
  <c r="BA165" i="47"/>
  <c r="BA162" i="47"/>
  <c r="BA163" i="47"/>
  <c r="BA166" i="47"/>
  <c r="BA167" i="47"/>
  <c r="BA164" i="47"/>
  <c r="BA168" i="47"/>
  <c r="BA160" i="47"/>
  <c r="AZ169" i="47"/>
  <c r="BA171" i="47"/>
  <c r="BA170" i="47"/>
  <c r="H173" i="47"/>
  <c r="H179" i="47" l="1"/>
  <c r="H176" i="47"/>
  <c r="H180" i="47"/>
  <c r="H182" i="47"/>
  <c r="H177" i="47"/>
  <c r="H174" i="47"/>
  <c r="H181" i="47"/>
  <c r="H175" i="47"/>
  <c r="H178" i="47"/>
  <c r="H185" i="47"/>
  <c r="H184" i="47"/>
  <c r="I173" i="47"/>
  <c r="BA169" i="47"/>
  <c r="I178" i="47" l="1"/>
  <c r="I179" i="47"/>
  <c r="I180" i="47"/>
  <c r="I182" i="47"/>
  <c r="I181" i="47"/>
  <c r="I174" i="47"/>
  <c r="I175" i="47"/>
  <c r="I176" i="47"/>
  <c r="I177" i="47"/>
  <c r="H183" i="47"/>
  <c r="J173" i="47"/>
  <c r="I185" i="47"/>
  <c r="I184" i="47"/>
  <c r="J176" i="47" l="1"/>
  <c r="J177" i="47"/>
  <c r="J180" i="47"/>
  <c r="J174" i="47"/>
  <c r="J175" i="47"/>
  <c r="J178" i="47"/>
  <c r="J179" i="47"/>
  <c r="J182" i="47"/>
  <c r="J181" i="47"/>
  <c r="I183" i="47"/>
  <c r="K173" i="47"/>
  <c r="J184" i="47"/>
  <c r="J185" i="47"/>
  <c r="K179" i="47" l="1"/>
  <c r="K180" i="47"/>
  <c r="K174" i="47"/>
  <c r="K176" i="47"/>
  <c r="K181" i="47"/>
  <c r="K178" i="47"/>
  <c r="K182" i="47"/>
  <c r="K177" i="47"/>
  <c r="K175" i="47"/>
  <c r="J183" i="47"/>
  <c r="K184" i="47"/>
  <c r="L173" i="47"/>
  <c r="K185" i="47"/>
  <c r="L177" i="47" l="1"/>
  <c r="L182" i="47"/>
  <c r="L176" i="47"/>
  <c r="L175" i="47"/>
  <c r="L179" i="47"/>
  <c r="L174" i="47"/>
  <c r="L181" i="47"/>
  <c r="L180" i="47"/>
  <c r="L178" i="47"/>
  <c r="L185" i="47"/>
  <c r="M173" i="47"/>
  <c r="L184" i="47"/>
  <c r="K183" i="47"/>
  <c r="M180" i="47" l="1"/>
  <c r="M174" i="47"/>
  <c r="M177" i="47"/>
  <c r="M181" i="47"/>
  <c r="M178" i="47"/>
  <c r="M182" i="47"/>
  <c r="M175" i="47"/>
  <c r="M176" i="47"/>
  <c r="M179" i="47"/>
  <c r="M184" i="47"/>
  <c r="N173" i="47"/>
  <c r="M185" i="47"/>
  <c r="L183" i="47"/>
  <c r="N180" i="47" l="1"/>
  <c r="N182" i="47"/>
  <c r="N179" i="47"/>
  <c r="N181" i="47"/>
  <c r="N175" i="47"/>
  <c r="N176" i="47"/>
  <c r="N178" i="47"/>
  <c r="N174" i="47"/>
  <c r="N177" i="47"/>
  <c r="N185" i="47"/>
  <c r="O173" i="47"/>
  <c r="N184" i="47"/>
  <c r="M183" i="47"/>
  <c r="O181" i="47" l="1"/>
  <c r="O177" i="47"/>
  <c r="O175" i="47"/>
  <c r="O178" i="47"/>
  <c r="O176" i="47"/>
  <c r="O182" i="47"/>
  <c r="O174" i="47"/>
  <c r="O180" i="47"/>
  <c r="O179" i="47"/>
  <c r="N183" i="47"/>
  <c r="O185" i="47"/>
  <c r="O184" i="47"/>
  <c r="P173" i="47"/>
  <c r="P179" i="47" l="1"/>
  <c r="P182" i="47"/>
  <c r="P175" i="47"/>
  <c r="P177" i="47"/>
  <c r="P174" i="47"/>
  <c r="P178" i="47"/>
  <c r="P176" i="47"/>
  <c r="P180" i="47"/>
  <c r="P181" i="47"/>
  <c r="Q173" i="47"/>
  <c r="P185" i="47"/>
  <c r="P184" i="47"/>
  <c r="O183" i="47"/>
  <c r="Q182" i="47" l="1"/>
  <c r="Q181" i="47"/>
  <c r="Q176" i="47"/>
  <c r="Q175" i="47"/>
  <c r="Q179" i="47"/>
  <c r="Q180" i="47"/>
  <c r="Q177" i="47"/>
  <c r="Q174" i="47"/>
  <c r="Q178" i="47"/>
  <c r="Q185" i="47"/>
  <c r="Q184" i="47"/>
  <c r="R173" i="47"/>
  <c r="P183" i="47"/>
  <c r="R178" i="47" l="1"/>
  <c r="R179" i="47"/>
  <c r="R177" i="47"/>
  <c r="R180" i="47"/>
  <c r="R174" i="47"/>
  <c r="R181" i="47"/>
  <c r="R176" i="47"/>
  <c r="R175" i="47"/>
  <c r="R182" i="47"/>
  <c r="S173" i="47"/>
  <c r="R184" i="47"/>
  <c r="R185" i="47"/>
  <c r="Q183" i="47"/>
  <c r="S175" i="47" l="1"/>
  <c r="S181" i="47"/>
  <c r="S176" i="47"/>
  <c r="S178" i="47"/>
  <c r="S182" i="47"/>
  <c r="S174" i="47"/>
  <c r="S180" i="47"/>
  <c r="S177" i="47"/>
  <c r="S179" i="47"/>
  <c r="R183" i="47"/>
  <c r="T173" i="47"/>
  <c r="S184" i="47"/>
  <c r="S185" i="47"/>
  <c r="T174" i="47" l="1"/>
  <c r="T178" i="47"/>
  <c r="T175" i="47"/>
  <c r="T181" i="47"/>
  <c r="T176" i="47"/>
  <c r="T179" i="47"/>
  <c r="T180" i="47"/>
  <c r="T182" i="47"/>
  <c r="T177" i="47"/>
  <c r="T185" i="47"/>
  <c r="T184" i="47"/>
  <c r="U173" i="47"/>
  <c r="S183" i="47"/>
  <c r="U176" i="47" l="1"/>
  <c r="U180" i="47"/>
  <c r="U174" i="47"/>
  <c r="U178" i="47"/>
  <c r="U182" i="47"/>
  <c r="U175" i="47"/>
  <c r="U179" i="47"/>
  <c r="U177" i="47"/>
  <c r="U181" i="47"/>
  <c r="U185" i="47"/>
  <c r="V173" i="47"/>
  <c r="U184" i="47"/>
  <c r="T183" i="47"/>
  <c r="V175" i="47" l="1"/>
  <c r="V182" i="47"/>
  <c r="V181" i="47"/>
  <c r="V177" i="47"/>
  <c r="V180" i="47"/>
  <c r="V179" i="47"/>
  <c r="V174" i="47"/>
  <c r="V178" i="47"/>
  <c r="V176" i="47"/>
  <c r="V184" i="47"/>
  <c r="W173" i="47"/>
  <c r="V185" i="47"/>
  <c r="U183" i="47"/>
  <c r="W177" i="47" l="1"/>
  <c r="W179" i="47"/>
  <c r="W178" i="47"/>
  <c r="W175" i="47"/>
  <c r="W181" i="47"/>
  <c r="W174" i="47"/>
  <c r="W176" i="47"/>
  <c r="W180" i="47"/>
  <c r="W182" i="47"/>
  <c r="V183" i="47"/>
  <c r="X173" i="47"/>
  <c r="W184" i="47"/>
  <c r="W185" i="47"/>
  <c r="X182" i="47" l="1"/>
  <c r="X181" i="47"/>
  <c r="X174" i="47"/>
  <c r="X178" i="47"/>
  <c r="X176" i="47"/>
  <c r="X180" i="47"/>
  <c r="X175" i="47"/>
  <c r="X177" i="47"/>
  <c r="X179" i="47"/>
  <c r="Y173" i="47"/>
  <c r="X185" i="47"/>
  <c r="X184" i="47"/>
  <c r="W183" i="47"/>
  <c r="Y178" i="47" l="1"/>
  <c r="Y179" i="47"/>
  <c r="Y176" i="47"/>
  <c r="Y175" i="47"/>
  <c r="Y180" i="47"/>
  <c r="Y174" i="47"/>
  <c r="Y177" i="47"/>
  <c r="Y181" i="47"/>
  <c r="Y182" i="47"/>
  <c r="X183" i="47"/>
  <c r="Y185" i="47"/>
  <c r="Y184" i="47"/>
  <c r="Z173" i="47"/>
  <c r="Z178" i="47" l="1"/>
  <c r="Z179" i="47"/>
  <c r="Z175" i="47"/>
  <c r="Z180" i="47"/>
  <c r="Z182" i="47"/>
  <c r="Z174" i="47"/>
  <c r="Z177" i="47"/>
  <c r="Z176" i="47"/>
  <c r="Z181" i="47"/>
  <c r="Y183" i="47"/>
  <c r="Z184" i="47"/>
  <c r="AA173" i="47"/>
  <c r="Z185" i="47"/>
  <c r="AA179" i="47" l="1"/>
  <c r="AA176" i="47"/>
  <c r="AA180" i="47"/>
  <c r="AA174" i="47"/>
  <c r="AA175" i="47"/>
  <c r="AA182" i="47"/>
  <c r="AA177" i="47"/>
  <c r="AA181" i="47"/>
  <c r="AA178" i="47"/>
  <c r="Z183" i="47"/>
  <c r="AB173" i="47"/>
  <c r="AA184" i="47"/>
  <c r="AA185" i="47"/>
  <c r="AB180" i="47" l="1"/>
  <c r="AB174" i="47"/>
  <c r="AB181" i="47"/>
  <c r="AB176" i="47"/>
  <c r="AB177" i="47"/>
  <c r="AB178" i="47"/>
  <c r="AB179" i="47"/>
  <c r="AB182" i="47"/>
  <c r="AB175" i="47"/>
  <c r="AA183" i="47"/>
  <c r="AB184" i="47"/>
  <c r="AC173" i="47"/>
  <c r="AB185" i="47"/>
  <c r="AC180" i="47" l="1"/>
  <c r="AC177" i="47"/>
  <c r="AC179" i="47"/>
  <c r="AC175" i="47"/>
  <c r="AC174" i="47"/>
  <c r="AC182" i="47"/>
  <c r="AC181" i="47"/>
  <c r="AC176" i="47"/>
  <c r="AC178" i="47"/>
  <c r="AB183" i="47"/>
  <c r="AD173" i="47"/>
  <c r="AC184" i="47"/>
  <c r="AC185" i="47"/>
  <c r="AD174" i="47" l="1"/>
  <c r="AD177" i="47"/>
  <c r="AD176" i="47"/>
  <c r="AD179" i="47"/>
  <c r="AD181" i="47"/>
  <c r="AD180" i="47"/>
  <c r="AD178" i="47"/>
  <c r="AD175" i="47"/>
  <c r="AD182" i="47"/>
  <c r="AC183" i="47"/>
  <c r="AD185" i="47"/>
  <c r="AD184" i="47"/>
  <c r="AE173" i="47"/>
  <c r="AE181" i="47" l="1"/>
  <c r="AE180" i="47"/>
  <c r="AE174" i="47"/>
  <c r="AE182" i="47"/>
  <c r="AE175" i="47"/>
  <c r="AE178" i="47"/>
  <c r="AE177" i="47"/>
  <c r="AE176" i="47"/>
  <c r="AE179" i="47"/>
  <c r="AE185" i="47"/>
  <c r="AF173" i="47"/>
  <c r="AE184" i="47"/>
  <c r="AD183" i="47"/>
  <c r="AF177" i="47" l="1"/>
  <c r="AF180" i="47"/>
  <c r="AF179" i="47"/>
  <c r="AF181" i="47"/>
  <c r="AF182" i="47"/>
  <c r="AF176" i="47"/>
  <c r="AF175" i="47"/>
  <c r="AF174" i="47"/>
  <c r="AF178" i="47"/>
  <c r="AE183" i="47"/>
  <c r="AF184" i="47"/>
  <c r="AF185" i="47"/>
  <c r="AG173" i="47"/>
  <c r="AG182" i="47" l="1"/>
  <c r="AG177" i="47"/>
  <c r="AG181" i="47"/>
  <c r="AG179" i="47"/>
  <c r="AG176" i="47"/>
  <c r="AG178" i="47"/>
  <c r="AG174" i="47"/>
  <c r="AG180" i="47"/>
  <c r="AG175" i="47"/>
  <c r="AG185" i="47"/>
  <c r="AG184" i="47"/>
  <c r="AH173" i="47"/>
  <c r="AF183" i="47"/>
  <c r="AH181" i="47" l="1"/>
  <c r="AH182" i="47"/>
  <c r="AH178" i="47"/>
  <c r="AH176" i="47"/>
  <c r="AH180" i="47"/>
  <c r="AH174" i="47"/>
  <c r="AH175" i="47"/>
  <c r="AH179" i="47"/>
  <c r="AH177" i="47"/>
  <c r="AI173" i="47"/>
  <c r="AH184" i="47"/>
  <c r="AH185" i="47"/>
  <c r="AG183" i="47"/>
  <c r="AI175" i="47" l="1"/>
  <c r="AI178" i="47"/>
  <c r="AI179" i="47"/>
  <c r="AI182" i="47"/>
  <c r="AI177" i="47"/>
  <c r="AI181" i="47"/>
  <c r="AI176" i="47"/>
  <c r="AI174" i="47"/>
  <c r="AI180" i="47"/>
  <c r="AH183" i="47"/>
  <c r="AI184" i="47"/>
  <c r="AI185" i="47"/>
  <c r="AJ173" i="47"/>
  <c r="AJ174" i="47" l="1"/>
  <c r="AJ181" i="47"/>
  <c r="AJ176" i="47"/>
  <c r="AJ182" i="47"/>
  <c r="AJ175" i="47"/>
  <c r="AJ180" i="47"/>
  <c r="AJ178" i="47"/>
  <c r="AJ177" i="47"/>
  <c r="AJ179" i="47"/>
  <c r="AI183" i="47"/>
  <c r="AJ184" i="47"/>
  <c r="AJ185" i="47"/>
  <c r="AK173" i="47"/>
  <c r="AK176" i="47" l="1"/>
  <c r="AK178" i="47"/>
  <c r="AK175" i="47"/>
  <c r="AK179" i="47"/>
  <c r="AK174" i="47"/>
  <c r="AK177" i="47"/>
  <c r="AK180" i="47"/>
  <c r="AK182" i="47"/>
  <c r="AK181" i="47"/>
  <c r="AJ183" i="47"/>
  <c r="AL173" i="47"/>
  <c r="AK185" i="47"/>
  <c r="AK184" i="47"/>
  <c r="AL181" i="47" l="1"/>
  <c r="AL176" i="47"/>
  <c r="AL179" i="47"/>
  <c r="AL182" i="47"/>
  <c r="AL175" i="47"/>
  <c r="AL180" i="47"/>
  <c r="AL178" i="47"/>
  <c r="AL174" i="47"/>
  <c r="AL177" i="47"/>
  <c r="AK183" i="47"/>
  <c r="AL184" i="47"/>
  <c r="AL185" i="47"/>
  <c r="AM173" i="47"/>
  <c r="AM177" i="47" l="1"/>
  <c r="AM175" i="47"/>
  <c r="AM182" i="47"/>
  <c r="AM176" i="47"/>
  <c r="AM181" i="47"/>
  <c r="AM178" i="47"/>
  <c r="AM179" i="47"/>
  <c r="AM174" i="47"/>
  <c r="AM180" i="47"/>
  <c r="AM184" i="47"/>
  <c r="AM185" i="47"/>
  <c r="AN173" i="47"/>
  <c r="AL183" i="47"/>
  <c r="AN179" i="47" l="1"/>
  <c r="AN180" i="47"/>
  <c r="AN174" i="47"/>
  <c r="AN178" i="47"/>
  <c r="AN177" i="47"/>
  <c r="AN175" i="47"/>
  <c r="AN181" i="47"/>
  <c r="AN182" i="47"/>
  <c r="AN176" i="47"/>
  <c r="AM183" i="47"/>
  <c r="AO173" i="47"/>
  <c r="AN184" i="47"/>
  <c r="AN185" i="47"/>
  <c r="AO178" i="47" l="1"/>
  <c r="AO182" i="47"/>
  <c r="AO181" i="47"/>
  <c r="AO174" i="47"/>
  <c r="AO176" i="47"/>
  <c r="AO177" i="47"/>
  <c r="AO179" i="47"/>
  <c r="AO180" i="47"/>
  <c r="AO175" i="47"/>
  <c r="AN183" i="47"/>
  <c r="AP173" i="47"/>
  <c r="AO185" i="47"/>
  <c r="AO184" i="47"/>
  <c r="AP179" i="47" l="1"/>
  <c r="AP176" i="47"/>
  <c r="AP177" i="47"/>
  <c r="AP175" i="47"/>
  <c r="AP181" i="47"/>
  <c r="AP180" i="47"/>
  <c r="AP182" i="47"/>
  <c r="AP178" i="47"/>
  <c r="AP174" i="47"/>
  <c r="AP185" i="47"/>
  <c r="AQ173" i="47"/>
  <c r="AP184" i="47"/>
  <c r="AO183" i="47"/>
  <c r="AQ179" i="47" l="1"/>
  <c r="AQ178" i="47"/>
  <c r="AQ181" i="47"/>
  <c r="AQ177" i="47"/>
  <c r="AQ174" i="47"/>
  <c r="AQ175" i="47"/>
  <c r="AQ176" i="47"/>
  <c r="AQ182" i="47"/>
  <c r="AQ180" i="47"/>
  <c r="AP183" i="47"/>
  <c r="AQ185" i="47"/>
  <c r="AQ184" i="47"/>
  <c r="AR173" i="47"/>
  <c r="AR176" i="47" l="1"/>
  <c r="AR175" i="47"/>
  <c r="AR180" i="47"/>
  <c r="AR174" i="47"/>
  <c r="AR182" i="47"/>
  <c r="AR179" i="47"/>
  <c r="AR178" i="47"/>
  <c r="AR181" i="47"/>
  <c r="AR177" i="47"/>
  <c r="AQ183" i="47"/>
  <c r="AR184" i="47"/>
  <c r="AS173" i="47"/>
  <c r="AR185" i="47"/>
  <c r="AS180" i="47" l="1"/>
  <c r="AS174" i="47"/>
  <c r="AS178" i="47"/>
  <c r="AS175" i="47"/>
  <c r="AS176" i="47"/>
  <c r="AS181" i="47"/>
  <c r="AS177" i="47"/>
  <c r="AS179" i="47"/>
  <c r="AS182" i="47"/>
  <c r="AT173" i="47"/>
  <c r="AS185" i="47"/>
  <c r="AS184" i="47"/>
  <c r="AR183" i="47"/>
  <c r="AT180" i="47" l="1"/>
  <c r="AT175" i="47"/>
  <c r="AT182" i="47"/>
  <c r="AT177" i="47"/>
  <c r="AT176" i="47"/>
  <c r="AT179" i="47"/>
  <c r="AT174" i="47"/>
  <c r="AT178" i="47"/>
  <c r="AT181" i="47"/>
  <c r="AS183" i="47"/>
  <c r="AT184" i="47"/>
  <c r="AU173" i="47"/>
  <c r="AT185" i="47"/>
  <c r="AU181" i="47" l="1"/>
  <c r="AU174" i="47"/>
  <c r="AU177" i="47"/>
  <c r="AU178" i="47"/>
  <c r="AU182" i="47"/>
  <c r="AU179" i="47"/>
  <c r="AU180" i="47"/>
  <c r="AU175" i="47"/>
  <c r="AU176" i="47"/>
  <c r="AU184" i="47"/>
  <c r="AU185" i="47"/>
  <c r="AV173" i="47"/>
  <c r="AT183" i="47"/>
  <c r="AV180" i="47" l="1"/>
  <c r="AV174" i="47"/>
  <c r="AV179" i="47"/>
  <c r="AV175" i="47"/>
  <c r="AV176" i="47"/>
  <c r="AV177" i="47"/>
  <c r="AV178" i="47"/>
  <c r="AV181" i="47"/>
  <c r="AV182" i="47"/>
  <c r="AW173" i="47"/>
  <c r="AV185" i="47"/>
  <c r="AV184" i="47"/>
  <c r="AU183" i="47"/>
  <c r="AW182" i="47" l="1"/>
  <c r="AW177" i="47"/>
  <c r="AW180" i="47"/>
  <c r="AW176" i="47"/>
  <c r="AW178" i="47"/>
  <c r="AW181" i="47"/>
  <c r="AW179" i="47"/>
  <c r="AW174" i="47"/>
  <c r="AW175" i="47"/>
  <c r="AV183" i="47"/>
  <c r="AX173" i="47"/>
  <c r="AW185" i="47"/>
  <c r="AW184" i="47"/>
  <c r="AX177" i="47" l="1"/>
  <c r="AX174" i="47"/>
  <c r="AX176" i="47"/>
  <c r="AX180" i="47"/>
  <c r="AX175" i="47"/>
  <c r="AX182" i="47"/>
  <c r="AX179" i="47"/>
  <c r="AX181" i="47"/>
  <c r="AX178" i="47"/>
  <c r="AW183" i="47"/>
  <c r="AY173" i="47"/>
  <c r="AX184" i="47"/>
  <c r="AX185" i="47"/>
  <c r="AY175" i="47" l="1"/>
  <c r="AY181" i="47"/>
  <c r="AY180" i="47"/>
  <c r="AY182" i="47"/>
  <c r="AY179" i="47"/>
  <c r="AY176" i="47"/>
  <c r="AY177" i="47"/>
  <c r="AY178" i="47"/>
  <c r="AY174" i="47"/>
  <c r="AZ173" i="47"/>
  <c r="AY185" i="47"/>
  <c r="AY184" i="47"/>
  <c r="AX183" i="47"/>
  <c r="AZ174" i="47" l="1"/>
  <c r="AZ178" i="47"/>
  <c r="AZ177" i="47"/>
  <c r="AZ179" i="47"/>
  <c r="AZ176" i="47"/>
  <c r="AZ181" i="47"/>
  <c r="AZ180" i="47"/>
  <c r="AZ175" i="47"/>
  <c r="AZ182" i="47"/>
  <c r="AY183" i="47"/>
  <c r="AZ185" i="47"/>
  <c r="BA173" i="47"/>
  <c r="AZ184" i="47"/>
  <c r="BA176" i="47" l="1"/>
  <c r="BA181" i="47"/>
  <c r="BA182" i="47"/>
  <c r="BA175" i="47"/>
  <c r="BA174" i="47"/>
  <c r="BA177" i="47"/>
  <c r="BA180" i="47"/>
  <c r="BA179" i="47"/>
  <c r="BA178" i="47"/>
  <c r="AZ183" i="47"/>
  <c r="BA184" i="47"/>
  <c r="BA185" i="47"/>
  <c r="BA183" i="4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<sst xmlns="http://schemas.openxmlformats.org/spreadsheetml/2006/main" count="7657" uniqueCount="1274">
  <si>
    <t>変状はないか、あっても軽微で対策が不要なもの。</t>
    <phoneticPr fontId="2"/>
  </si>
  <si>
    <t>C1</t>
    <phoneticPr fontId="2"/>
  </si>
  <si>
    <t>C2</t>
    <phoneticPr fontId="2"/>
  </si>
  <si>
    <t>滲水</t>
    <rPh sb="0" eb="1">
      <t>ニジ</t>
    </rPh>
    <rPh sb="1" eb="2">
      <t>ミズ</t>
    </rPh>
    <phoneticPr fontId="2"/>
  </si>
  <si>
    <t>滞水</t>
    <phoneticPr fontId="2"/>
  </si>
  <si>
    <t>流下</t>
    <phoneticPr fontId="2"/>
  </si>
  <si>
    <t>噴出</t>
    <rPh sb="0" eb="2">
      <t>フンシュツ</t>
    </rPh>
    <phoneticPr fontId="2"/>
  </si>
  <si>
    <t>つらら</t>
    <phoneticPr fontId="2"/>
  </si>
  <si>
    <t>側氷</t>
    <rPh sb="0" eb="1">
      <t>ガワ</t>
    </rPh>
    <rPh sb="1" eb="2">
      <t>コオリ</t>
    </rPh>
    <phoneticPr fontId="2"/>
  </si>
  <si>
    <t>氷盤</t>
    <rPh sb="0" eb="2">
      <t>ヒョウバン</t>
    </rPh>
    <phoneticPr fontId="2"/>
  </si>
  <si>
    <t>天端</t>
    <rPh sb="0" eb="2">
      <t>テンバ</t>
    </rPh>
    <phoneticPr fontId="2"/>
  </si>
  <si>
    <t>左肩</t>
    <rPh sb="0" eb="1">
      <t>ヒダリ</t>
    </rPh>
    <rPh sb="1" eb="2">
      <t>カタ</t>
    </rPh>
    <phoneticPr fontId="2"/>
  </si>
  <si>
    <t>右肩</t>
    <rPh sb="0" eb="1">
      <t>ミギ</t>
    </rPh>
    <rPh sb="1" eb="2">
      <t>カタ</t>
    </rPh>
    <phoneticPr fontId="2"/>
  </si>
  <si>
    <t>監視員通路</t>
    <rPh sb="0" eb="5">
      <t>カンシインツウロ</t>
    </rPh>
    <phoneticPr fontId="2"/>
  </si>
  <si>
    <t>歩道</t>
    <rPh sb="0" eb="2">
      <t>ホドウ</t>
    </rPh>
    <phoneticPr fontId="2"/>
  </si>
  <si>
    <t>うき</t>
    <phoneticPr fontId="2"/>
  </si>
  <si>
    <t>風圧</t>
    <rPh sb="0" eb="2">
      <t>フウアツ</t>
    </rPh>
    <phoneticPr fontId="2"/>
  </si>
  <si>
    <t>mmAq</t>
    <phoneticPr fontId="2"/>
  </si>
  <si>
    <t>覆工厚</t>
    <rPh sb="0" eb="2">
      <t>フッコウ</t>
    </rPh>
    <rPh sb="2" eb="3">
      <t>アツ</t>
    </rPh>
    <phoneticPr fontId="2"/>
  </si>
  <si>
    <t>アーチ</t>
    <phoneticPr fontId="2"/>
  </si>
  <si>
    <r>
      <t>kN/m</t>
    </r>
    <r>
      <rPr>
        <vertAlign val="superscript"/>
        <sz val="11"/>
        <rFont val="ＭＳ Ｐ明朝"/>
        <family val="1"/>
        <charset val="128"/>
      </rPr>
      <t>2</t>
    </r>
    <phoneticPr fontId="2"/>
  </si>
  <si>
    <t>出力</t>
    <rPh sb="0" eb="2">
      <t>シュツリョク</t>
    </rPh>
    <phoneticPr fontId="2"/>
  </si>
  <si>
    <t>kW</t>
    <phoneticPr fontId="2"/>
  </si>
  <si>
    <t>側壁</t>
    <rPh sb="0" eb="2">
      <t>ソクヘキ</t>
    </rPh>
    <phoneticPr fontId="2"/>
  </si>
  <si>
    <t>口径・台数</t>
    <rPh sb="0" eb="1">
      <t>コウ</t>
    </rPh>
    <rPh sb="1" eb="2">
      <t>ケイ</t>
    </rPh>
    <rPh sb="3" eb="5">
      <t>ダイスウ</t>
    </rPh>
    <phoneticPr fontId="2"/>
  </si>
  <si>
    <t>インバート</t>
    <phoneticPr fontId="2"/>
  </si>
  <si>
    <t>電気
集塵機</t>
    <rPh sb="0" eb="2">
      <t>デンキ</t>
    </rPh>
    <rPh sb="3" eb="5">
      <t>シュウジン</t>
    </rPh>
    <rPh sb="5" eb="6">
      <t>キ</t>
    </rPh>
    <phoneticPr fontId="2"/>
  </si>
  <si>
    <t>集塵処理風量</t>
    <rPh sb="0" eb="2">
      <t>シュウジン</t>
    </rPh>
    <rPh sb="2" eb="4">
      <t>ショリ</t>
    </rPh>
    <rPh sb="4" eb="6">
      <t>フウリョウ</t>
    </rPh>
    <phoneticPr fontId="2"/>
  </si>
  <si>
    <r>
      <t>m</t>
    </r>
    <r>
      <rPr>
        <vertAlign val="superscript"/>
        <sz val="11"/>
        <rFont val="ＭＳ Ｐ明朝"/>
        <family val="1"/>
        <charset val="128"/>
      </rPr>
      <t>3</t>
    </r>
    <r>
      <rPr>
        <sz val="11"/>
        <rFont val="ＭＳ Ｐ明朝"/>
        <family val="1"/>
        <charset val="128"/>
      </rPr>
      <t>/s</t>
    </r>
    <phoneticPr fontId="2"/>
  </si>
  <si>
    <t xml:space="preserve"> 備　考</t>
    <rPh sb="1" eb="2">
      <t>ビ</t>
    </rPh>
    <rPh sb="3" eb="4">
      <t>コウ</t>
    </rPh>
    <phoneticPr fontId="2"/>
  </si>
  <si>
    <t>坑門</t>
    <rPh sb="0" eb="2">
      <t>コウモン</t>
    </rPh>
    <phoneticPr fontId="2"/>
  </si>
  <si>
    <t>型式・延長</t>
    <rPh sb="0" eb="1">
      <t>ケイ</t>
    </rPh>
    <rPh sb="1" eb="2">
      <t>シキ</t>
    </rPh>
    <rPh sb="3" eb="5">
      <t>エンチョウ</t>
    </rPh>
    <phoneticPr fontId="2"/>
  </si>
  <si>
    <t>集塵機内訳</t>
    <rPh sb="0" eb="2">
      <t>シュウジン</t>
    </rPh>
    <rPh sb="2" eb="3">
      <t>キ</t>
    </rPh>
    <rPh sb="3" eb="5">
      <t>ウチワケ</t>
    </rPh>
    <phoneticPr fontId="2"/>
  </si>
  <si>
    <t>鉄筋径・間隔</t>
    <rPh sb="0" eb="2">
      <t>テッキン</t>
    </rPh>
    <rPh sb="2" eb="3">
      <t>ケイ</t>
    </rPh>
    <rPh sb="4" eb="6">
      <t>カンカク</t>
    </rPh>
    <phoneticPr fontId="2"/>
  </si>
  <si>
    <t>汚水処理施設</t>
    <rPh sb="0" eb="2">
      <t>オスイ</t>
    </rPh>
    <rPh sb="2" eb="4">
      <t>ショリ</t>
    </rPh>
    <rPh sb="4" eb="6">
      <t>シセツ</t>
    </rPh>
    <phoneticPr fontId="2"/>
  </si>
  <si>
    <t>材料強度</t>
    <rPh sb="0" eb="2">
      <t>ザイリョウ</t>
    </rPh>
    <rPh sb="2" eb="4">
      <t>キョウド</t>
    </rPh>
    <phoneticPr fontId="2"/>
  </si>
  <si>
    <r>
      <t>kN/m</t>
    </r>
    <r>
      <rPr>
        <vertAlign val="superscript"/>
        <sz val="11"/>
        <rFont val="ＭＳ Ｐ明朝"/>
        <family val="1"/>
        <charset val="128"/>
      </rPr>
      <t>2</t>
    </r>
    <phoneticPr fontId="2"/>
  </si>
  <si>
    <t>融雪施設</t>
    <rPh sb="0" eb="2">
      <t>ユウセツ</t>
    </rPh>
    <rPh sb="2" eb="4">
      <t>シセツ</t>
    </rPh>
    <phoneticPr fontId="2"/>
  </si>
  <si>
    <t>　　　　　　　　　　　　ト　ン　ネ　ル　台　帳　（２）</t>
    <phoneticPr fontId="2"/>
  </si>
  <si>
    <t>測点</t>
    <rPh sb="0" eb="1">
      <t>ソク</t>
    </rPh>
    <rPh sb="1" eb="2">
      <t>テン</t>
    </rPh>
    <phoneticPr fontId="2"/>
  </si>
  <si>
    <t>掘削工法</t>
    <rPh sb="0" eb="2">
      <t>クッサク</t>
    </rPh>
    <rPh sb="2" eb="4">
      <t>コウホウ</t>
    </rPh>
    <phoneticPr fontId="2"/>
  </si>
  <si>
    <t>支保パターン</t>
    <rPh sb="0" eb="2">
      <t>シホ</t>
    </rPh>
    <phoneticPr fontId="2"/>
  </si>
  <si>
    <t>パターン延長</t>
    <rPh sb="4" eb="6">
      <t>エンチョウ</t>
    </rPh>
    <phoneticPr fontId="2"/>
  </si>
  <si>
    <t>アーチ(cm)</t>
    <phoneticPr fontId="2"/>
  </si>
  <si>
    <t>インバート(cm)</t>
    <phoneticPr fontId="2"/>
  </si>
  <si>
    <t>吹付け厚(cm)
矢板・金網</t>
    <rPh sb="0" eb="2">
      <t>フキツ</t>
    </rPh>
    <rPh sb="3" eb="4">
      <t>アツ</t>
    </rPh>
    <rPh sb="9" eb="11">
      <t>ヤイタ</t>
    </rPh>
    <rPh sb="12" eb="14">
      <t>カナアミ</t>
    </rPh>
    <phoneticPr fontId="2"/>
  </si>
  <si>
    <t>鋼アーチ支保工
規格・縦断間隔</t>
    <rPh sb="0" eb="1">
      <t>コウ</t>
    </rPh>
    <rPh sb="4" eb="6">
      <t>シホ</t>
    </rPh>
    <rPh sb="6" eb="7">
      <t>コウ</t>
    </rPh>
    <rPh sb="8" eb="10">
      <t>キカク</t>
    </rPh>
    <rPh sb="11" eb="13">
      <t>ジュウダン</t>
    </rPh>
    <rPh sb="13" eb="15">
      <t>カンカク</t>
    </rPh>
    <phoneticPr fontId="2"/>
  </si>
  <si>
    <t>ロックボルト規格・
周間隔・縦断間隔</t>
    <rPh sb="6" eb="8">
      <t>キカク</t>
    </rPh>
    <rPh sb="10" eb="11">
      <t>シュウ</t>
    </rPh>
    <rPh sb="11" eb="13">
      <t>カンカク</t>
    </rPh>
    <rPh sb="14" eb="16">
      <t>ジュウダン</t>
    </rPh>
    <rPh sb="16" eb="18">
      <t>カンカク</t>
    </rPh>
    <phoneticPr fontId="2"/>
  </si>
  <si>
    <t>補強鉄筋径･間隔</t>
    <rPh sb="0" eb="2">
      <t>ホキョウ</t>
    </rPh>
    <rPh sb="2" eb="4">
      <t>テッキン</t>
    </rPh>
    <rPh sb="4" eb="5">
      <t>ケイ</t>
    </rPh>
    <rPh sb="6" eb="8">
      <t>カンカク</t>
    </rPh>
    <phoneticPr fontId="2"/>
  </si>
  <si>
    <r>
      <t>覆工強度(kN/m</t>
    </r>
    <r>
      <rPr>
        <vertAlign val="superscript"/>
        <sz val="10"/>
        <rFont val="ＭＳ ゴシック"/>
        <family val="3"/>
        <charset val="128"/>
      </rPr>
      <t>2</t>
    </r>
    <r>
      <rPr>
        <sz val="10"/>
        <rFont val="ＭＳ ゴシック"/>
        <family val="3"/>
        <charset val="128"/>
      </rPr>
      <t>)</t>
    </r>
    <rPh sb="0" eb="2">
      <t>フッコウ</t>
    </rPh>
    <rPh sb="2" eb="4">
      <t>キョウド</t>
    </rPh>
    <phoneticPr fontId="2"/>
  </si>
  <si>
    <t>補助工法</t>
    <rPh sb="0" eb="2">
      <t>ホジョ</t>
    </rPh>
    <rPh sb="2" eb="4">
      <t>コウホウ</t>
    </rPh>
    <phoneticPr fontId="2"/>
  </si>
  <si>
    <t>施工時掘削記録</t>
    <rPh sb="0" eb="2">
      <t>セコウ</t>
    </rPh>
    <rPh sb="2" eb="3">
      <t>ジ</t>
    </rPh>
    <rPh sb="3" eb="5">
      <t>クッサク</t>
    </rPh>
    <rPh sb="5" eb="7">
      <t>キロク</t>
    </rPh>
    <phoneticPr fontId="2"/>
  </si>
  <si>
    <t>　　　　　　　　　　　　ト　ン　ネ　ル　台　帳　（３）</t>
    <phoneticPr fontId="2"/>
  </si>
  <si>
    <t>標準断面図</t>
    <rPh sb="0" eb="2">
      <t>ヒョウジュン</t>
    </rPh>
    <rPh sb="2" eb="5">
      <t>ダンメンズ</t>
    </rPh>
    <phoneticPr fontId="2"/>
  </si>
  <si>
    <t>支保パターン図</t>
    <rPh sb="0" eb="2">
      <t>シホ</t>
    </rPh>
    <rPh sb="6" eb="7">
      <t>ズ</t>
    </rPh>
    <phoneticPr fontId="2"/>
  </si>
  <si>
    <t>　　　　　　　　　　　　ト　ン　ネ　ル　台　帳　（４）</t>
    <phoneticPr fontId="2"/>
  </si>
  <si>
    <t>特筆事項</t>
    <rPh sb="0" eb="2">
      <t>トクヒツ</t>
    </rPh>
    <rPh sb="2" eb="4">
      <t>ジコウ</t>
    </rPh>
    <phoneticPr fontId="2"/>
  </si>
  <si>
    <t>施工箇所</t>
    <rPh sb="0" eb="2">
      <t>セコウ</t>
    </rPh>
    <rPh sb="2" eb="4">
      <t>カショ</t>
    </rPh>
    <phoneticPr fontId="2"/>
  </si>
  <si>
    <t>状況・対策</t>
    <rPh sb="0" eb="2">
      <t>ジョウキョウ</t>
    </rPh>
    <rPh sb="3" eb="5">
      <t>タイサク</t>
    </rPh>
    <phoneticPr fontId="2"/>
  </si>
  <si>
    <t>日常点検調書</t>
    <rPh sb="4" eb="6">
      <t>チョウショ</t>
    </rPh>
    <phoneticPr fontId="2"/>
  </si>
  <si>
    <t>調査内容</t>
    <rPh sb="0" eb="2">
      <t>チョウサ</t>
    </rPh>
    <rPh sb="2" eb="4">
      <t>ナイヨウ</t>
    </rPh>
    <phoneticPr fontId="2"/>
  </si>
  <si>
    <t>変状展開図</t>
    <rPh sb="0" eb="1">
      <t>ヘン</t>
    </rPh>
    <rPh sb="1" eb="2">
      <t>ジョウ</t>
    </rPh>
    <rPh sb="2" eb="5">
      <t>テンカイズ</t>
    </rPh>
    <phoneticPr fontId="2"/>
  </si>
  <si>
    <t>覆工コンクリート</t>
    <rPh sb="0" eb="2">
      <t>フッコウ</t>
    </rPh>
    <phoneticPr fontId="2"/>
  </si>
  <si>
    <t>スパン番号</t>
    <phoneticPr fontId="2"/>
  </si>
  <si>
    <t>断面欠損</t>
    <rPh sb="0" eb="4">
      <t>ダンメンケッソン</t>
    </rPh>
    <phoneticPr fontId="2"/>
  </si>
  <si>
    <t>トンネルＩＤ</t>
    <phoneticPr fontId="2"/>
  </si>
  <si>
    <r>
      <t>ｍ</t>
    </r>
    <r>
      <rPr>
        <vertAlign val="superscript"/>
        <sz val="11"/>
        <rFont val="ＭＳ Ｐ明朝"/>
        <family val="1"/>
        <charset val="128"/>
      </rPr>
      <t>2</t>
    </r>
    <phoneticPr fontId="2"/>
  </si>
  <si>
    <t>ｍ</t>
    <phoneticPr fontId="2"/>
  </si>
  <si>
    <t>)</t>
    <phoneticPr fontId="2"/>
  </si>
  <si>
    <t>(</t>
    <phoneticPr fontId="2"/>
  </si>
  <si>
    <t>トンネルID：</t>
    <phoneticPr fontId="2"/>
  </si>
  <si>
    <t>区分</t>
    <rPh sb="0" eb="2">
      <t>クブン</t>
    </rPh>
    <phoneticPr fontId="2"/>
  </si>
  <si>
    <t>業務名</t>
    <rPh sb="0" eb="3">
      <t>ギョウムメイ</t>
    </rPh>
    <phoneticPr fontId="2"/>
  </si>
  <si>
    <t>金属片</t>
    <rPh sb="0" eb="2">
      <t>キンゾク</t>
    </rPh>
    <rPh sb="2" eb="3">
      <t>カタ</t>
    </rPh>
    <phoneticPr fontId="2"/>
  </si>
  <si>
    <t>路面</t>
    <rPh sb="0" eb="2">
      <t>ロメン</t>
    </rPh>
    <phoneticPr fontId="2"/>
  </si>
  <si>
    <t>建設年次</t>
    <rPh sb="0" eb="4">
      <t>ケンセツネンジ</t>
    </rPh>
    <phoneticPr fontId="2"/>
  </si>
  <si>
    <t>トンネルＩＤ</t>
    <phoneticPr fontId="2"/>
  </si>
  <si>
    <t>スパン別健全度判定</t>
    <rPh sb="3" eb="4">
      <t>ベツ</t>
    </rPh>
    <rPh sb="4" eb="6">
      <t>ケンゼン</t>
    </rPh>
    <rPh sb="6" eb="7">
      <t>ド</t>
    </rPh>
    <rPh sb="7" eb="9">
      <t>ハンテイ</t>
    </rPh>
    <phoneticPr fontId="2"/>
  </si>
  <si>
    <t>状態</t>
    <rPh sb="0" eb="2">
      <t>ジョウタイ</t>
    </rPh>
    <phoneticPr fontId="2"/>
  </si>
  <si>
    <t>メモ</t>
    <phoneticPr fontId="2"/>
  </si>
  <si>
    <t>備考</t>
    <rPh sb="0" eb="2">
      <t>ビコウ</t>
    </rPh>
    <phoneticPr fontId="2"/>
  </si>
  <si>
    <t>名称</t>
    <rPh sb="0" eb="2">
      <t>メイショウ</t>
    </rPh>
    <phoneticPr fontId="2"/>
  </si>
  <si>
    <t>種類</t>
    <rPh sb="0" eb="2">
      <t>シュルイ</t>
    </rPh>
    <phoneticPr fontId="2"/>
  </si>
  <si>
    <t>位置</t>
    <rPh sb="0" eb="2">
      <t>イチ</t>
    </rPh>
    <phoneticPr fontId="2"/>
  </si>
  <si>
    <t>坑門工</t>
    <rPh sb="0" eb="3">
      <t>コウモンコウ</t>
    </rPh>
    <phoneticPr fontId="2"/>
  </si>
  <si>
    <t>その他</t>
    <rPh sb="2" eb="3">
      <t>タ</t>
    </rPh>
    <phoneticPr fontId="2"/>
  </si>
  <si>
    <t>判定</t>
    <rPh sb="0" eb="2">
      <t>ハンテイ</t>
    </rPh>
    <phoneticPr fontId="2"/>
  </si>
  <si>
    <t>対策工</t>
    <rPh sb="0" eb="3">
      <t>タイサクコウ</t>
    </rPh>
    <phoneticPr fontId="2"/>
  </si>
  <si>
    <t>ひび割れ</t>
    <rPh sb="2" eb="3">
      <t>ワ</t>
    </rPh>
    <phoneticPr fontId="2"/>
  </si>
  <si>
    <t>湧水</t>
    <rPh sb="0" eb="2">
      <t>ユウスイ</t>
    </rPh>
    <phoneticPr fontId="2"/>
  </si>
  <si>
    <t>段差</t>
    <rPh sb="0" eb="2">
      <t>ダンサ</t>
    </rPh>
    <phoneticPr fontId="2"/>
  </si>
  <si>
    <t>背面空洞</t>
    <rPh sb="0" eb="4">
      <t>ハイメンクウドウ</t>
    </rPh>
    <phoneticPr fontId="2"/>
  </si>
  <si>
    <t>はく落</t>
    <rPh sb="2" eb="3">
      <t>ラク</t>
    </rPh>
    <phoneticPr fontId="2"/>
  </si>
  <si>
    <t>　　　　　　　　　　　　初期・定期・異常時・臨時点検調書</t>
    <rPh sb="12" eb="14">
      <t>ショキ</t>
    </rPh>
    <rPh sb="15" eb="17">
      <t>テイキ</t>
    </rPh>
    <rPh sb="18" eb="19">
      <t>イ</t>
    </rPh>
    <rPh sb="19" eb="21">
      <t>ジョウジ</t>
    </rPh>
    <rPh sb="22" eb="24">
      <t>リンジ</t>
    </rPh>
    <rPh sb="24" eb="26">
      <t>テンケン</t>
    </rPh>
    <rPh sb="26" eb="28">
      <t>チョウショ</t>
    </rPh>
    <phoneticPr fontId="2"/>
  </si>
  <si>
    <t>トンネル名</t>
    <rPh sb="4" eb="5">
      <t>メイ</t>
    </rPh>
    <phoneticPr fontId="2"/>
  </si>
  <si>
    <t>路線名</t>
    <rPh sb="0" eb="2">
      <t>ロセン</t>
    </rPh>
    <rPh sb="2" eb="3">
      <t>メイ</t>
    </rPh>
    <phoneticPr fontId="2"/>
  </si>
  <si>
    <t>所在地</t>
    <rPh sb="0" eb="3">
      <t>ショザイチ</t>
    </rPh>
    <phoneticPr fontId="2"/>
  </si>
  <si>
    <t>トンネル延長</t>
    <rPh sb="4" eb="6">
      <t>エンチョウ</t>
    </rPh>
    <phoneticPr fontId="2"/>
  </si>
  <si>
    <t>道路区分</t>
    <rPh sb="0" eb="2">
      <t>ドウロ</t>
    </rPh>
    <rPh sb="2" eb="4">
      <t>クブン</t>
    </rPh>
    <phoneticPr fontId="2"/>
  </si>
  <si>
    <t>至</t>
    <rPh sb="0" eb="1">
      <t>イタ</t>
    </rPh>
    <phoneticPr fontId="2"/>
  </si>
  <si>
    <t>建設年次</t>
    <rPh sb="0" eb="2">
      <t>ケンセツ</t>
    </rPh>
    <rPh sb="2" eb="4">
      <t>ネンジ</t>
    </rPh>
    <phoneticPr fontId="2"/>
  </si>
  <si>
    <t>道路種別</t>
    <rPh sb="0" eb="2">
      <t>ドウロ</t>
    </rPh>
    <rPh sb="2" eb="4">
      <t>シュベツ</t>
    </rPh>
    <phoneticPr fontId="2"/>
  </si>
  <si>
    <t>メモ</t>
    <phoneticPr fontId="2"/>
  </si>
  <si>
    <t>判定区分</t>
    <rPh sb="0" eb="2">
      <t>ハンテイ</t>
    </rPh>
    <rPh sb="2" eb="4">
      <t>クブン</t>
    </rPh>
    <phoneticPr fontId="2"/>
  </si>
  <si>
    <t>スパン番号</t>
    <rPh sb="3" eb="5">
      <t>バンゴウ</t>
    </rPh>
    <phoneticPr fontId="2"/>
  </si>
  <si>
    <t>変状番号</t>
    <rPh sb="0" eb="1">
      <t>ヘン</t>
    </rPh>
    <rPh sb="1" eb="2">
      <t>ジョウ</t>
    </rPh>
    <rPh sb="2" eb="4">
      <t>バンゴウ</t>
    </rPh>
    <phoneticPr fontId="2"/>
  </si>
  <si>
    <t>変状</t>
    <rPh sb="0" eb="2">
      <t>ヘンジョウ</t>
    </rPh>
    <phoneticPr fontId="2"/>
  </si>
  <si>
    <t>台/日</t>
    <rPh sb="0" eb="1">
      <t>ダイ</t>
    </rPh>
    <rPh sb="2" eb="3">
      <t>ニチ</t>
    </rPh>
    <phoneticPr fontId="2"/>
  </si>
  <si>
    <t>2月</t>
  </si>
  <si>
    <t>4月</t>
  </si>
  <si>
    <t>5月</t>
  </si>
  <si>
    <t>6月</t>
  </si>
  <si>
    <t>7月</t>
  </si>
  <si>
    <t>8月</t>
  </si>
  <si>
    <t>9月</t>
  </si>
  <si>
    <t>10月</t>
  </si>
  <si>
    <t>11月</t>
  </si>
  <si>
    <t>12月</t>
  </si>
  <si>
    <t>整理番号（番号-内番号）</t>
    <rPh sb="0" eb="2">
      <t>セイリ</t>
    </rPh>
    <rPh sb="2" eb="4">
      <t>バンゴウ</t>
    </rPh>
    <rPh sb="5" eb="7">
      <t>バンゴウ</t>
    </rPh>
    <rPh sb="8" eb="9">
      <t>ウチ</t>
    </rPh>
    <rPh sb="9" eb="11">
      <t>バンゴウ</t>
    </rPh>
    <phoneticPr fontId="2"/>
  </si>
  <si>
    <t>地形条件</t>
    <rPh sb="0" eb="2">
      <t>チケイ</t>
    </rPh>
    <rPh sb="2" eb="4">
      <t>ジョウケン</t>
    </rPh>
    <phoneticPr fontId="2"/>
  </si>
  <si>
    <t>1930年</t>
    <rPh sb="4" eb="5">
      <t>ネン</t>
    </rPh>
    <phoneticPr fontId="2"/>
  </si>
  <si>
    <t>1月</t>
    <rPh sb="1" eb="2">
      <t>ガツ</t>
    </rPh>
    <phoneticPr fontId="2"/>
  </si>
  <si>
    <t>路線コード</t>
    <rPh sb="0" eb="2">
      <t>ロセン</t>
    </rPh>
    <phoneticPr fontId="2"/>
  </si>
  <si>
    <t>1931年</t>
    <rPh sb="4" eb="5">
      <t>ネン</t>
    </rPh>
    <phoneticPr fontId="2"/>
  </si>
  <si>
    <t>分割コード</t>
    <rPh sb="0" eb="2">
      <t>ブンカツ</t>
    </rPh>
    <phoneticPr fontId="2"/>
  </si>
  <si>
    <t>1933年</t>
    <rPh sb="4" eb="5">
      <t>ネン</t>
    </rPh>
    <phoneticPr fontId="2"/>
  </si>
  <si>
    <t>トンネル延長</t>
    <phoneticPr fontId="2"/>
  </si>
  <si>
    <t>建設年次</t>
    <phoneticPr fontId="2"/>
  </si>
  <si>
    <t>業務内容／特筆事項</t>
    <rPh sb="5" eb="7">
      <t>トクヒツ</t>
    </rPh>
    <rPh sb="7" eb="9">
      <t>ジコウ</t>
    </rPh>
    <phoneticPr fontId="2"/>
  </si>
  <si>
    <t>進行性調査</t>
    <rPh sb="0" eb="3">
      <t>シンコウセイ</t>
    </rPh>
    <rPh sb="3" eb="5">
      <t>チョウサ</t>
    </rPh>
    <phoneticPr fontId="2"/>
  </si>
  <si>
    <t>電磁波レーダー探査</t>
    <rPh sb="0" eb="3">
      <t>デンジハ</t>
    </rPh>
    <rPh sb="7" eb="9">
      <t>タンサ</t>
    </rPh>
    <phoneticPr fontId="2"/>
  </si>
  <si>
    <t>中性化深さ試験＋腐食状況確認</t>
    <rPh sb="0" eb="4">
      <t>チュウセイカフカ</t>
    </rPh>
    <rPh sb="5" eb="7">
      <t>シケン</t>
    </rPh>
    <rPh sb="10" eb="14">
      <t>ジョウキョウカクニン</t>
    </rPh>
    <phoneticPr fontId="2"/>
  </si>
  <si>
    <t>中性化深さ試験＋圧縮強度試験＋劣化深さ調査</t>
    <rPh sb="0" eb="4">
      <t>チュウセイカフカ</t>
    </rPh>
    <rPh sb="5" eb="7">
      <t>シケン</t>
    </rPh>
    <rPh sb="8" eb="14">
      <t>アッシュクキョウドシケン</t>
    </rPh>
    <rPh sb="15" eb="17">
      <t>レッカ</t>
    </rPh>
    <rPh sb="17" eb="18">
      <t>フカ</t>
    </rPh>
    <rPh sb="19" eb="21">
      <t>チョウサ</t>
    </rPh>
    <phoneticPr fontId="2"/>
  </si>
  <si>
    <t>湧水量調査</t>
    <rPh sb="0" eb="5">
      <t>ユウスイリョウチョウサ</t>
    </rPh>
    <phoneticPr fontId="2"/>
  </si>
  <si>
    <t>水質・化学分析</t>
    <rPh sb="0" eb="2">
      <t>スイシツ</t>
    </rPh>
    <rPh sb="3" eb="7">
      <t>カガクブンセキ</t>
    </rPh>
    <phoneticPr fontId="2"/>
  </si>
  <si>
    <t>土被り</t>
    <rPh sb="0" eb="1">
      <t>ド</t>
    </rPh>
    <rPh sb="1" eb="2">
      <t>カブ</t>
    </rPh>
    <phoneticPr fontId="2"/>
  </si>
  <si>
    <t>最大・最小</t>
    <rPh sb="0" eb="2">
      <t>サイダイ</t>
    </rPh>
    <rPh sb="3" eb="5">
      <t>サイショウ</t>
    </rPh>
    <phoneticPr fontId="2"/>
  </si>
  <si>
    <t>1934年</t>
    <rPh sb="4" eb="5">
      <t>ネン</t>
    </rPh>
    <phoneticPr fontId="2"/>
  </si>
  <si>
    <t>標高</t>
    <rPh sb="0" eb="2">
      <t>ヒョウコウ</t>
    </rPh>
    <phoneticPr fontId="2"/>
  </si>
  <si>
    <t>1935年</t>
    <rPh sb="4" eb="5">
      <t>ネン</t>
    </rPh>
    <phoneticPr fontId="2"/>
  </si>
  <si>
    <t>地山傾斜角起点</t>
    <rPh sb="0" eb="1">
      <t>ジ</t>
    </rPh>
    <rPh sb="1" eb="2">
      <t>ヤマ</t>
    </rPh>
    <rPh sb="2" eb="4">
      <t>ケイシャ</t>
    </rPh>
    <rPh sb="4" eb="5">
      <t>カク</t>
    </rPh>
    <rPh sb="5" eb="7">
      <t>キテン</t>
    </rPh>
    <phoneticPr fontId="2"/>
  </si>
  <si>
    <t>1936年</t>
    <rPh sb="4" eb="5">
      <t>ネン</t>
    </rPh>
    <phoneticPr fontId="2"/>
  </si>
  <si>
    <t>地山傾斜角終点</t>
    <rPh sb="0" eb="1">
      <t>ジ</t>
    </rPh>
    <rPh sb="1" eb="2">
      <t>ヤマ</t>
    </rPh>
    <rPh sb="2" eb="4">
      <t>ケイシャ</t>
    </rPh>
    <rPh sb="4" eb="5">
      <t>カク</t>
    </rPh>
    <rPh sb="5" eb="7">
      <t>シュウテン</t>
    </rPh>
    <phoneticPr fontId="2"/>
  </si>
  <si>
    <t>1937年</t>
    <rPh sb="4" eb="5">
      <t>ネン</t>
    </rPh>
    <phoneticPr fontId="2"/>
  </si>
  <si>
    <t>°</t>
    <phoneticPr fontId="2"/>
  </si>
  <si>
    <t>1938年</t>
    <rPh sb="4" eb="5">
      <t>ネン</t>
    </rPh>
    <phoneticPr fontId="2"/>
  </si>
  <si>
    <t>所在地　　　自</t>
    <rPh sb="0" eb="3">
      <t>ショザイチ</t>
    </rPh>
    <rPh sb="6" eb="7">
      <t>ジ</t>
    </rPh>
    <phoneticPr fontId="2"/>
  </si>
  <si>
    <t>1939年</t>
    <rPh sb="4" eb="5">
      <t>ネン</t>
    </rPh>
    <phoneticPr fontId="2"/>
  </si>
  <si>
    <t xml:space="preserve">至　 </t>
    <rPh sb="0" eb="1">
      <t>イタ</t>
    </rPh>
    <phoneticPr fontId="2"/>
  </si>
  <si>
    <t>断層の有無</t>
    <rPh sb="0" eb="2">
      <t>ダンソウ</t>
    </rPh>
    <rPh sb="3" eb="5">
      <t>ウム</t>
    </rPh>
    <phoneticPr fontId="2"/>
  </si>
  <si>
    <t>1940年</t>
    <rPh sb="4" eb="5">
      <t>ネン</t>
    </rPh>
    <phoneticPr fontId="2"/>
  </si>
  <si>
    <t>地すべりの有無</t>
    <rPh sb="0" eb="1">
      <t>チ</t>
    </rPh>
    <rPh sb="5" eb="7">
      <t>ウム</t>
    </rPh>
    <phoneticPr fontId="2"/>
  </si>
  <si>
    <t>第 1 種 第 1 級</t>
    <rPh sb="0" eb="1">
      <t>ダイ</t>
    </rPh>
    <rPh sb="4" eb="5">
      <t>シュ</t>
    </rPh>
    <rPh sb="6" eb="7">
      <t>ダイ</t>
    </rPh>
    <rPh sb="10" eb="11">
      <t>キュウ</t>
    </rPh>
    <phoneticPr fontId="2"/>
  </si>
  <si>
    <t>1941年</t>
    <rPh sb="4" eb="5">
      <t>ネン</t>
    </rPh>
    <phoneticPr fontId="2"/>
  </si>
  <si>
    <t>時代・地層名</t>
    <rPh sb="0" eb="2">
      <t>ジダイ</t>
    </rPh>
    <rPh sb="3" eb="5">
      <t>チソウ</t>
    </rPh>
    <rPh sb="5" eb="6">
      <t>メイ</t>
    </rPh>
    <phoneticPr fontId="2"/>
  </si>
  <si>
    <t>第 1 種 第 2 級</t>
    <rPh sb="0" eb="1">
      <t>ダイ</t>
    </rPh>
    <rPh sb="4" eb="5">
      <t>シュ</t>
    </rPh>
    <rPh sb="6" eb="7">
      <t>ダイ</t>
    </rPh>
    <rPh sb="10" eb="11">
      <t>キュウ</t>
    </rPh>
    <phoneticPr fontId="2"/>
  </si>
  <si>
    <t>1942年</t>
    <rPh sb="4" eb="5">
      <t>ネン</t>
    </rPh>
    <phoneticPr fontId="2"/>
  </si>
  <si>
    <t>坑口部岩質</t>
    <rPh sb="0" eb="2">
      <t>コウグチ</t>
    </rPh>
    <rPh sb="2" eb="3">
      <t>ブ</t>
    </rPh>
    <rPh sb="3" eb="4">
      <t>ガン</t>
    </rPh>
    <rPh sb="4" eb="5">
      <t>シツ</t>
    </rPh>
    <phoneticPr fontId="2"/>
  </si>
  <si>
    <t>第 1 種 第 3 級</t>
    <rPh sb="0" eb="1">
      <t>ダイ</t>
    </rPh>
    <rPh sb="4" eb="5">
      <t>シュ</t>
    </rPh>
    <rPh sb="6" eb="7">
      <t>ダイ</t>
    </rPh>
    <rPh sb="10" eb="11">
      <t>キュウ</t>
    </rPh>
    <phoneticPr fontId="2"/>
  </si>
  <si>
    <t>1943年</t>
    <rPh sb="4" eb="5">
      <t>ネン</t>
    </rPh>
    <phoneticPr fontId="2"/>
  </si>
  <si>
    <t>2日</t>
    <rPh sb="1" eb="2">
      <t>ニチ</t>
    </rPh>
    <phoneticPr fontId="2"/>
  </si>
  <si>
    <t>道路種別コード</t>
    <rPh sb="0" eb="2">
      <t>ドウロ</t>
    </rPh>
    <rPh sb="2" eb="4">
      <t>シュベツ</t>
    </rPh>
    <phoneticPr fontId="2"/>
  </si>
  <si>
    <t>湧水状況</t>
    <rPh sb="0" eb="2">
      <t>ユウスイ</t>
    </rPh>
    <rPh sb="2" eb="4">
      <t>ジョウキョウ</t>
    </rPh>
    <phoneticPr fontId="2"/>
  </si>
  <si>
    <t>第 1 種 第 4 級</t>
    <rPh sb="0" eb="1">
      <t>ダイ</t>
    </rPh>
    <rPh sb="4" eb="5">
      <t>シュ</t>
    </rPh>
    <rPh sb="6" eb="7">
      <t>ダイ</t>
    </rPh>
    <rPh sb="10" eb="11">
      <t>キュウ</t>
    </rPh>
    <phoneticPr fontId="2"/>
  </si>
  <si>
    <t>1944年</t>
    <rPh sb="4" eb="5">
      <t>ネン</t>
    </rPh>
    <phoneticPr fontId="2"/>
  </si>
  <si>
    <t>3日</t>
    <rPh sb="1" eb="2">
      <t>ニチ</t>
    </rPh>
    <phoneticPr fontId="2"/>
  </si>
  <si>
    <t>平面線形</t>
    <rPh sb="0" eb="2">
      <t>ヘイメン</t>
    </rPh>
    <rPh sb="2" eb="4">
      <t>センケイ</t>
    </rPh>
    <phoneticPr fontId="2"/>
  </si>
  <si>
    <t>膨張性の有無</t>
    <rPh sb="0" eb="2">
      <t>ボウチョウ</t>
    </rPh>
    <rPh sb="2" eb="3">
      <t>セイ</t>
    </rPh>
    <rPh sb="4" eb="6">
      <t>ウム</t>
    </rPh>
    <phoneticPr fontId="2"/>
  </si>
  <si>
    <t>第 2 種 第 1 級</t>
    <rPh sb="0" eb="1">
      <t>ダイ</t>
    </rPh>
    <rPh sb="4" eb="5">
      <t>シュ</t>
    </rPh>
    <rPh sb="6" eb="7">
      <t>ダイ</t>
    </rPh>
    <rPh sb="10" eb="11">
      <t>キュウ</t>
    </rPh>
    <phoneticPr fontId="2"/>
  </si>
  <si>
    <t>1945年</t>
    <rPh sb="4" eb="5">
      <t>ネン</t>
    </rPh>
    <phoneticPr fontId="2"/>
  </si>
  <si>
    <t>4日</t>
    <rPh sb="1" eb="2">
      <t>ニチ</t>
    </rPh>
    <phoneticPr fontId="2"/>
  </si>
  <si>
    <t>縦断線形</t>
    <rPh sb="0" eb="2">
      <t>ジュウダン</t>
    </rPh>
    <rPh sb="2" eb="4">
      <t>センケイ</t>
    </rPh>
    <phoneticPr fontId="2"/>
  </si>
  <si>
    <t>水質</t>
    <rPh sb="0" eb="2">
      <t>スイシツ</t>
    </rPh>
    <phoneticPr fontId="2"/>
  </si>
  <si>
    <t>第 2 種 第 2 級</t>
    <rPh sb="0" eb="1">
      <t>ダイ</t>
    </rPh>
    <rPh sb="4" eb="5">
      <t>シュ</t>
    </rPh>
    <rPh sb="6" eb="7">
      <t>ダイ</t>
    </rPh>
    <rPh sb="10" eb="11">
      <t>キュウ</t>
    </rPh>
    <phoneticPr fontId="2"/>
  </si>
  <si>
    <t>1946年</t>
    <rPh sb="4" eb="5">
      <t>ネン</t>
    </rPh>
    <phoneticPr fontId="2"/>
  </si>
  <si>
    <t>5日</t>
    <rPh sb="1" eb="2">
      <t>ニチ</t>
    </rPh>
    <phoneticPr fontId="2"/>
  </si>
  <si>
    <t>断面形状</t>
    <rPh sb="0" eb="2">
      <t>ダンメン</t>
    </rPh>
    <rPh sb="2" eb="4">
      <t>ケイジョウ</t>
    </rPh>
    <phoneticPr fontId="2"/>
  </si>
  <si>
    <t>凍結の有無</t>
    <rPh sb="0" eb="2">
      <t>トウケツ</t>
    </rPh>
    <rPh sb="3" eb="5">
      <t>ウム</t>
    </rPh>
    <phoneticPr fontId="2"/>
  </si>
  <si>
    <t>第 3 種 第 1 級</t>
    <rPh sb="0" eb="1">
      <t>ダイ</t>
    </rPh>
    <rPh sb="4" eb="5">
      <t>シュ</t>
    </rPh>
    <rPh sb="6" eb="7">
      <t>ダイ</t>
    </rPh>
    <rPh sb="10" eb="11">
      <t>キュウ</t>
    </rPh>
    <phoneticPr fontId="2"/>
  </si>
  <si>
    <t>1947年</t>
    <rPh sb="4" eb="5">
      <t>ネン</t>
    </rPh>
    <phoneticPr fontId="2"/>
  </si>
  <si>
    <t>6日</t>
    <rPh sb="1" eb="2">
      <t>ニチ</t>
    </rPh>
    <phoneticPr fontId="2"/>
  </si>
  <si>
    <t>内空断面積</t>
    <rPh sb="0" eb="2">
      <t>ナイクウ</t>
    </rPh>
    <rPh sb="2" eb="5">
      <t>ダンメンセキ</t>
    </rPh>
    <phoneticPr fontId="2"/>
  </si>
  <si>
    <t>凍結指数</t>
    <rPh sb="0" eb="2">
      <t>トウケツ</t>
    </rPh>
    <rPh sb="2" eb="4">
      <t>シスウ</t>
    </rPh>
    <phoneticPr fontId="2"/>
  </si>
  <si>
    <t>第 3 種 第 2 級</t>
    <rPh sb="0" eb="1">
      <t>ダイ</t>
    </rPh>
    <rPh sb="4" eb="5">
      <t>シュ</t>
    </rPh>
    <rPh sb="6" eb="7">
      <t>ダイ</t>
    </rPh>
    <rPh sb="10" eb="11">
      <t>キュウ</t>
    </rPh>
    <phoneticPr fontId="2"/>
  </si>
  <si>
    <t>1948年</t>
    <rPh sb="4" eb="5">
      <t>ネン</t>
    </rPh>
    <phoneticPr fontId="2"/>
  </si>
  <si>
    <t>7日</t>
    <rPh sb="1" eb="2">
      <t>ニチ</t>
    </rPh>
    <phoneticPr fontId="2"/>
  </si>
  <si>
    <t>中央高</t>
    <rPh sb="0" eb="2">
      <t>チュウオウ</t>
    </rPh>
    <rPh sb="2" eb="3">
      <t>タカ</t>
    </rPh>
    <phoneticPr fontId="2"/>
  </si>
  <si>
    <t>ｍ</t>
    <phoneticPr fontId="2"/>
  </si>
  <si>
    <t>施工方法</t>
    <rPh sb="0" eb="2">
      <t>セコウ</t>
    </rPh>
    <rPh sb="2" eb="4">
      <t>ホウホウ</t>
    </rPh>
    <phoneticPr fontId="2"/>
  </si>
  <si>
    <t>第 3 種 第 3 級</t>
    <rPh sb="0" eb="1">
      <t>ダイ</t>
    </rPh>
    <rPh sb="4" eb="5">
      <t>シュ</t>
    </rPh>
    <rPh sb="6" eb="7">
      <t>ダイ</t>
    </rPh>
    <rPh sb="10" eb="11">
      <t>キュウ</t>
    </rPh>
    <phoneticPr fontId="2"/>
  </si>
  <si>
    <t>1949年</t>
    <rPh sb="4" eb="5">
      <t>ネン</t>
    </rPh>
    <phoneticPr fontId="2"/>
  </si>
  <si>
    <t>8日</t>
    <rPh sb="1" eb="2">
      <t>ニチ</t>
    </rPh>
    <phoneticPr fontId="2"/>
  </si>
  <si>
    <t>幅員</t>
    <rPh sb="0" eb="2">
      <t>フクイン</t>
    </rPh>
    <phoneticPr fontId="2"/>
  </si>
  <si>
    <t>道路部全幅</t>
    <rPh sb="0" eb="2">
      <t>ドウロ</t>
    </rPh>
    <rPh sb="2" eb="3">
      <t>ブ</t>
    </rPh>
    <rPh sb="3" eb="4">
      <t>ゼン</t>
    </rPh>
    <rPh sb="4" eb="5">
      <t>ハバ</t>
    </rPh>
    <phoneticPr fontId="2"/>
  </si>
  <si>
    <t>掘削方式</t>
    <rPh sb="0" eb="2">
      <t>クッサク</t>
    </rPh>
    <rPh sb="2" eb="4">
      <t>ホウシキ</t>
    </rPh>
    <phoneticPr fontId="2"/>
  </si>
  <si>
    <t>第 3 種 第 4 級</t>
    <rPh sb="0" eb="1">
      <t>ダイ</t>
    </rPh>
    <rPh sb="4" eb="5">
      <t>シュ</t>
    </rPh>
    <rPh sb="6" eb="7">
      <t>ダイ</t>
    </rPh>
    <rPh sb="10" eb="11">
      <t>キュウ</t>
    </rPh>
    <phoneticPr fontId="2"/>
  </si>
  <si>
    <t>1950年</t>
    <rPh sb="4" eb="5">
      <t>ネン</t>
    </rPh>
    <phoneticPr fontId="2"/>
  </si>
  <si>
    <t>9日</t>
    <rPh sb="1" eb="2">
      <t>ニチ</t>
    </rPh>
    <phoneticPr fontId="2"/>
  </si>
  <si>
    <t>車道部</t>
    <rPh sb="0" eb="2">
      <t>シャドウ</t>
    </rPh>
    <rPh sb="2" eb="3">
      <t>ブ</t>
    </rPh>
    <phoneticPr fontId="2"/>
  </si>
  <si>
    <t>ｍ</t>
    <phoneticPr fontId="2"/>
  </si>
  <si>
    <t>掘削工法</t>
    <rPh sb="0" eb="2">
      <t>クッサク</t>
    </rPh>
    <rPh sb="2" eb="3">
      <t>コウ</t>
    </rPh>
    <rPh sb="3" eb="4">
      <t>ホウ</t>
    </rPh>
    <phoneticPr fontId="2"/>
  </si>
  <si>
    <t>第 3 種 第 5 級</t>
    <rPh sb="0" eb="1">
      <t>ダイ</t>
    </rPh>
    <rPh sb="4" eb="5">
      <t>シュ</t>
    </rPh>
    <rPh sb="6" eb="7">
      <t>ダイ</t>
    </rPh>
    <rPh sb="10" eb="11">
      <t>キュウ</t>
    </rPh>
    <phoneticPr fontId="2"/>
  </si>
  <si>
    <t>1951年</t>
    <rPh sb="4" eb="5">
      <t>ネン</t>
    </rPh>
    <phoneticPr fontId="2"/>
  </si>
  <si>
    <t>10日</t>
    <rPh sb="2" eb="3">
      <t>ニチ</t>
    </rPh>
    <phoneticPr fontId="2"/>
  </si>
  <si>
    <t>歩道部</t>
    <rPh sb="0" eb="2">
      <t>ホドウ</t>
    </rPh>
    <rPh sb="2" eb="3">
      <t>ブ</t>
    </rPh>
    <phoneticPr fontId="2"/>
  </si>
  <si>
    <t>ｍ</t>
    <phoneticPr fontId="2"/>
  </si>
  <si>
    <t>覆工打設工法</t>
    <rPh sb="0" eb="2">
      <t>フッコウ</t>
    </rPh>
    <rPh sb="2" eb="3">
      <t>ダ</t>
    </rPh>
    <rPh sb="3" eb="4">
      <t>セツ</t>
    </rPh>
    <rPh sb="4" eb="5">
      <t>コウ</t>
    </rPh>
    <rPh sb="5" eb="6">
      <t>ホウ</t>
    </rPh>
    <phoneticPr fontId="2"/>
  </si>
  <si>
    <t>第 4 種 第 1 級</t>
    <rPh sb="0" eb="1">
      <t>ダイ</t>
    </rPh>
    <rPh sb="4" eb="5">
      <t>シュ</t>
    </rPh>
    <rPh sb="6" eb="7">
      <t>ダイ</t>
    </rPh>
    <rPh sb="10" eb="11">
      <t>キュウ</t>
    </rPh>
    <phoneticPr fontId="2"/>
  </si>
  <si>
    <t>1952年</t>
    <rPh sb="4" eb="5">
      <t>ネン</t>
    </rPh>
    <phoneticPr fontId="2"/>
  </si>
  <si>
    <t>11日</t>
    <rPh sb="2" eb="3">
      <t>ニチ</t>
    </rPh>
    <phoneticPr fontId="2"/>
  </si>
  <si>
    <t>路肩</t>
    <rPh sb="0" eb="2">
      <t>ロカタ</t>
    </rPh>
    <phoneticPr fontId="2"/>
  </si>
  <si>
    <t>ｍ</t>
    <phoneticPr fontId="2"/>
  </si>
  <si>
    <t>補助工法</t>
    <rPh sb="0" eb="2">
      <t>ホジョ</t>
    </rPh>
    <rPh sb="2" eb="3">
      <t>コウ</t>
    </rPh>
    <rPh sb="3" eb="4">
      <t>ホウ</t>
    </rPh>
    <phoneticPr fontId="2"/>
  </si>
  <si>
    <t>第 4 種 第 2 級</t>
    <rPh sb="0" eb="1">
      <t>ダイ</t>
    </rPh>
    <rPh sb="4" eb="5">
      <t>シュ</t>
    </rPh>
    <rPh sb="6" eb="7">
      <t>ダイ</t>
    </rPh>
    <rPh sb="10" eb="11">
      <t>キュウ</t>
    </rPh>
    <phoneticPr fontId="2"/>
  </si>
  <si>
    <t>1953年</t>
    <rPh sb="4" eb="5">
      <t>ネン</t>
    </rPh>
    <phoneticPr fontId="2"/>
  </si>
  <si>
    <t>12日</t>
    <rPh sb="2" eb="3">
      <t>ニチ</t>
    </rPh>
    <phoneticPr fontId="2"/>
  </si>
  <si>
    <t>監査歩廊</t>
    <rPh sb="0" eb="2">
      <t>カンサ</t>
    </rPh>
    <rPh sb="2" eb="4">
      <t>ホロウ</t>
    </rPh>
    <phoneticPr fontId="2"/>
  </si>
  <si>
    <t>施工請負業者</t>
    <rPh sb="0" eb="2">
      <t>セコウ</t>
    </rPh>
    <rPh sb="2" eb="4">
      <t>ウケオイ</t>
    </rPh>
    <rPh sb="4" eb="6">
      <t>ギョウシャ</t>
    </rPh>
    <phoneticPr fontId="2"/>
  </si>
  <si>
    <t>担当</t>
    <rPh sb="0" eb="2">
      <t>タントウ</t>
    </rPh>
    <phoneticPr fontId="2"/>
  </si>
  <si>
    <t>第 4 種 第 3 級</t>
    <rPh sb="0" eb="1">
      <t>ダイ</t>
    </rPh>
    <rPh sb="4" eb="5">
      <t>シュ</t>
    </rPh>
    <rPh sb="6" eb="7">
      <t>ダイ</t>
    </rPh>
    <rPh sb="10" eb="11">
      <t>キュウ</t>
    </rPh>
    <phoneticPr fontId="2"/>
  </si>
  <si>
    <t>1954年</t>
    <rPh sb="4" eb="5">
      <t>ネン</t>
    </rPh>
    <phoneticPr fontId="2"/>
  </si>
  <si>
    <t>13日</t>
    <rPh sb="2" eb="3">
      <t>ニチ</t>
    </rPh>
    <phoneticPr fontId="2"/>
  </si>
  <si>
    <t>交通形態</t>
    <rPh sb="0" eb="2">
      <t>コウツウ</t>
    </rPh>
    <rPh sb="2" eb="4">
      <t>ケイタイ</t>
    </rPh>
    <phoneticPr fontId="2"/>
  </si>
  <si>
    <t>施工記録有無</t>
    <rPh sb="0" eb="2">
      <t>セコウ</t>
    </rPh>
    <rPh sb="2" eb="4">
      <t>キロク</t>
    </rPh>
    <rPh sb="4" eb="6">
      <t>ウム</t>
    </rPh>
    <phoneticPr fontId="2"/>
  </si>
  <si>
    <t>第 4 種 第 4 級</t>
    <rPh sb="0" eb="1">
      <t>ダイ</t>
    </rPh>
    <rPh sb="4" eb="5">
      <t>シュ</t>
    </rPh>
    <rPh sb="6" eb="7">
      <t>ダイ</t>
    </rPh>
    <rPh sb="10" eb="11">
      <t>キュウ</t>
    </rPh>
    <phoneticPr fontId="2"/>
  </si>
  <si>
    <t>1955年</t>
    <rPh sb="4" eb="5">
      <t>ネン</t>
    </rPh>
    <phoneticPr fontId="2"/>
  </si>
  <si>
    <t>14日</t>
    <rPh sb="2" eb="3">
      <t>ニチ</t>
    </rPh>
    <phoneticPr fontId="2"/>
  </si>
  <si>
    <t>一般有料区分</t>
    <rPh sb="0" eb="2">
      <t>イッパン</t>
    </rPh>
    <rPh sb="2" eb="4">
      <t>ユウリョウ</t>
    </rPh>
    <rPh sb="4" eb="6">
      <t>クブン</t>
    </rPh>
    <phoneticPr fontId="2"/>
  </si>
  <si>
    <t>地質記録有無</t>
    <rPh sb="0" eb="2">
      <t>チシツ</t>
    </rPh>
    <rPh sb="2" eb="4">
      <t>キロク</t>
    </rPh>
    <rPh sb="4" eb="6">
      <t>ウム</t>
    </rPh>
    <phoneticPr fontId="2"/>
  </si>
  <si>
    <t>高速自動車国道</t>
    <rPh sb="0" eb="2">
      <t>コウソク</t>
    </rPh>
    <rPh sb="2" eb="5">
      <t>ジドウシャ</t>
    </rPh>
    <rPh sb="5" eb="7">
      <t>コクドウ</t>
    </rPh>
    <phoneticPr fontId="2"/>
  </si>
  <si>
    <t>1956年</t>
    <rPh sb="4" eb="5">
      <t>ネン</t>
    </rPh>
    <phoneticPr fontId="2"/>
  </si>
  <si>
    <t>15日</t>
    <rPh sb="2" eb="3">
      <t>ニチ</t>
    </rPh>
    <phoneticPr fontId="2"/>
  </si>
  <si>
    <t>計画交通量</t>
    <rPh sb="0" eb="2">
      <t>ケイカク</t>
    </rPh>
    <rPh sb="2" eb="4">
      <t>コウツウ</t>
    </rPh>
    <rPh sb="4" eb="5">
      <t>リョウ</t>
    </rPh>
    <phoneticPr fontId="2"/>
  </si>
  <si>
    <t>覆工厚アーチ</t>
    <rPh sb="0" eb="2">
      <t>フッコウ</t>
    </rPh>
    <rPh sb="2" eb="3">
      <t>アツ</t>
    </rPh>
    <phoneticPr fontId="2"/>
  </si>
  <si>
    <t>一般国道(指定区間)</t>
    <rPh sb="0" eb="2">
      <t>イッパン</t>
    </rPh>
    <rPh sb="2" eb="4">
      <t>コクドウ</t>
    </rPh>
    <rPh sb="5" eb="7">
      <t>シテイ</t>
    </rPh>
    <rPh sb="7" eb="9">
      <t>クカン</t>
    </rPh>
    <phoneticPr fontId="2"/>
  </si>
  <si>
    <t>1957年</t>
    <rPh sb="4" eb="5">
      <t>ネン</t>
    </rPh>
    <phoneticPr fontId="2"/>
  </si>
  <si>
    <t>16日</t>
    <rPh sb="2" eb="3">
      <t>ニチ</t>
    </rPh>
    <phoneticPr fontId="2"/>
  </si>
  <si>
    <t>計画大型車混入率</t>
    <rPh sb="0" eb="2">
      <t>ケイカク</t>
    </rPh>
    <rPh sb="2" eb="5">
      <t>オオガタシャ</t>
    </rPh>
    <rPh sb="5" eb="7">
      <t>コンニュウ</t>
    </rPh>
    <rPh sb="7" eb="8">
      <t>リツ</t>
    </rPh>
    <phoneticPr fontId="2"/>
  </si>
  <si>
    <t>覆工厚側壁</t>
    <rPh sb="0" eb="2">
      <t>フッコウ</t>
    </rPh>
    <rPh sb="2" eb="3">
      <t>アツ</t>
    </rPh>
    <rPh sb="3" eb="5">
      <t>ソクヘキ</t>
    </rPh>
    <phoneticPr fontId="2"/>
  </si>
  <si>
    <t>一般国道(指定区間外)</t>
    <rPh sb="0" eb="2">
      <t>イッパン</t>
    </rPh>
    <rPh sb="2" eb="4">
      <t>コクドウ</t>
    </rPh>
    <rPh sb="5" eb="7">
      <t>シテイ</t>
    </rPh>
    <rPh sb="7" eb="9">
      <t>クカン</t>
    </rPh>
    <rPh sb="9" eb="10">
      <t>ガイ</t>
    </rPh>
    <phoneticPr fontId="2"/>
  </si>
  <si>
    <t>1958年</t>
    <rPh sb="4" eb="5">
      <t>ネン</t>
    </rPh>
    <phoneticPr fontId="2"/>
  </si>
  <si>
    <t>17日</t>
    <rPh sb="2" eb="3">
      <t>ニチ</t>
    </rPh>
    <phoneticPr fontId="2"/>
  </si>
  <si>
    <t>路線指定</t>
    <rPh sb="0" eb="2">
      <t>ロセン</t>
    </rPh>
    <rPh sb="2" eb="4">
      <t>シテイ</t>
    </rPh>
    <phoneticPr fontId="2"/>
  </si>
  <si>
    <t>覆工厚インバート</t>
    <rPh sb="0" eb="2">
      <t>フッコウ</t>
    </rPh>
    <rPh sb="2" eb="3">
      <t>アツ</t>
    </rPh>
    <phoneticPr fontId="2"/>
  </si>
  <si>
    <t>主要地方道</t>
    <rPh sb="0" eb="2">
      <t>シュヨウ</t>
    </rPh>
    <rPh sb="2" eb="4">
      <t>チホウ</t>
    </rPh>
    <rPh sb="4" eb="5">
      <t>ドウ</t>
    </rPh>
    <phoneticPr fontId="2"/>
  </si>
  <si>
    <t>1959年</t>
    <rPh sb="4" eb="5">
      <t>ネン</t>
    </rPh>
    <phoneticPr fontId="2"/>
  </si>
  <si>
    <t>18日</t>
    <rPh sb="2" eb="3">
      <t>ニチ</t>
    </rPh>
    <phoneticPr fontId="2"/>
  </si>
  <si>
    <t>迂回路の有無</t>
    <rPh sb="0" eb="3">
      <t>ウカイロ</t>
    </rPh>
    <rPh sb="4" eb="6">
      <t>ウム</t>
    </rPh>
    <phoneticPr fontId="2"/>
  </si>
  <si>
    <t>覆工材料強度</t>
    <rPh sb="0" eb="2">
      <t>フッコウ</t>
    </rPh>
    <rPh sb="2" eb="4">
      <t>ザイリョウ</t>
    </rPh>
    <rPh sb="4" eb="6">
      <t>キョウド</t>
    </rPh>
    <phoneticPr fontId="2"/>
  </si>
  <si>
    <t>一般県道</t>
    <rPh sb="0" eb="2">
      <t>イッパン</t>
    </rPh>
    <rPh sb="2" eb="4">
      <t>ケンドウ</t>
    </rPh>
    <phoneticPr fontId="2"/>
  </si>
  <si>
    <t>1960年</t>
    <rPh sb="4" eb="5">
      <t>ネン</t>
    </rPh>
    <phoneticPr fontId="2"/>
  </si>
  <si>
    <t>19日</t>
    <rPh sb="2" eb="3">
      <t>ニチ</t>
    </rPh>
    <phoneticPr fontId="2"/>
  </si>
  <si>
    <t>補強鉄筋の有無</t>
    <rPh sb="0" eb="2">
      <t>ホキョウ</t>
    </rPh>
    <rPh sb="2" eb="4">
      <t>テッキン</t>
    </rPh>
    <rPh sb="5" eb="7">
      <t>ウム</t>
    </rPh>
    <phoneticPr fontId="2"/>
  </si>
  <si>
    <t>市町村道(1級)</t>
    <rPh sb="0" eb="3">
      <t>シチョウソン</t>
    </rPh>
    <rPh sb="3" eb="4">
      <t>ドウ</t>
    </rPh>
    <rPh sb="6" eb="7">
      <t>キュウ</t>
    </rPh>
    <phoneticPr fontId="2"/>
  </si>
  <si>
    <t>1961年</t>
    <rPh sb="4" eb="5">
      <t>ネン</t>
    </rPh>
    <phoneticPr fontId="2"/>
  </si>
  <si>
    <t>20日</t>
    <rPh sb="2" eb="3">
      <t>ニチ</t>
    </rPh>
    <phoneticPr fontId="2"/>
  </si>
  <si>
    <t>トンネル分類</t>
    <rPh sb="4" eb="6">
      <t>ブンルイ</t>
    </rPh>
    <phoneticPr fontId="2"/>
  </si>
  <si>
    <t>ＳＦ等の使用有無</t>
    <rPh sb="2" eb="3">
      <t>トウ</t>
    </rPh>
    <rPh sb="4" eb="6">
      <t>シヨウ</t>
    </rPh>
    <rPh sb="6" eb="8">
      <t>ウム</t>
    </rPh>
    <phoneticPr fontId="2"/>
  </si>
  <si>
    <t>市町村道(2級)</t>
    <rPh sb="0" eb="3">
      <t>シチョウソン</t>
    </rPh>
    <rPh sb="3" eb="4">
      <t>ドウ</t>
    </rPh>
    <rPh sb="6" eb="7">
      <t>キュウ</t>
    </rPh>
    <phoneticPr fontId="2"/>
  </si>
  <si>
    <t>1962年</t>
    <rPh sb="4" eb="5">
      <t>ネン</t>
    </rPh>
    <phoneticPr fontId="2"/>
  </si>
  <si>
    <t>21日</t>
    <rPh sb="2" eb="3">
      <t>ニチ</t>
    </rPh>
    <phoneticPr fontId="2"/>
  </si>
  <si>
    <t>現道旧道区分</t>
    <rPh sb="0" eb="1">
      <t>ゲン</t>
    </rPh>
    <rPh sb="1" eb="2">
      <t>ドウ</t>
    </rPh>
    <rPh sb="2" eb="4">
      <t>キュウドウ</t>
    </rPh>
    <rPh sb="4" eb="6">
      <t>クブン</t>
    </rPh>
    <phoneticPr fontId="2"/>
  </si>
  <si>
    <t>起点坑門形式延長</t>
    <rPh sb="0" eb="2">
      <t>キテン</t>
    </rPh>
    <rPh sb="2" eb="4">
      <t>コウモン</t>
    </rPh>
    <rPh sb="4" eb="6">
      <t>ケイシキ</t>
    </rPh>
    <rPh sb="6" eb="8">
      <t>エンチョウ</t>
    </rPh>
    <phoneticPr fontId="2"/>
  </si>
  <si>
    <t>市町村道(その他)</t>
    <rPh sb="0" eb="3">
      <t>シチョウソン</t>
    </rPh>
    <rPh sb="3" eb="4">
      <t>ドウ</t>
    </rPh>
    <rPh sb="7" eb="8">
      <t>タ</t>
    </rPh>
    <phoneticPr fontId="2"/>
  </si>
  <si>
    <t>1963年</t>
    <rPh sb="4" eb="5">
      <t>ネン</t>
    </rPh>
    <phoneticPr fontId="2"/>
  </si>
  <si>
    <t>22日</t>
    <rPh sb="2" eb="3">
      <t>ニチ</t>
    </rPh>
    <phoneticPr fontId="2"/>
  </si>
  <si>
    <t>起点坑門鉄筋間隔</t>
    <rPh sb="0" eb="2">
      <t>キテン</t>
    </rPh>
    <rPh sb="2" eb="4">
      <t>コウモン</t>
    </rPh>
    <rPh sb="4" eb="6">
      <t>テッキン</t>
    </rPh>
    <rPh sb="6" eb="8">
      <t>カンカク</t>
    </rPh>
    <phoneticPr fontId="2"/>
  </si>
  <si>
    <t>1964年</t>
    <rPh sb="4" eb="5">
      <t>ネン</t>
    </rPh>
    <phoneticPr fontId="2"/>
  </si>
  <si>
    <t>23日</t>
    <rPh sb="2" eb="3">
      <t>ニチ</t>
    </rPh>
    <phoneticPr fontId="2"/>
  </si>
  <si>
    <t>他域延長</t>
    <rPh sb="0" eb="1">
      <t>タ</t>
    </rPh>
    <rPh sb="1" eb="2">
      <t>イキ</t>
    </rPh>
    <rPh sb="2" eb="4">
      <t>エンチョウ</t>
    </rPh>
    <phoneticPr fontId="2"/>
  </si>
  <si>
    <t>都道府県市町村名</t>
    <rPh sb="0" eb="4">
      <t>トドウフケン</t>
    </rPh>
    <rPh sb="4" eb="7">
      <t>シチョウソン</t>
    </rPh>
    <rPh sb="7" eb="8">
      <t>メイ</t>
    </rPh>
    <phoneticPr fontId="2"/>
  </si>
  <si>
    <t>起点坑門材料強度</t>
    <rPh sb="0" eb="2">
      <t>キテン</t>
    </rPh>
    <rPh sb="2" eb="4">
      <t>コウモン</t>
    </rPh>
    <rPh sb="4" eb="6">
      <t>ザイリョウ</t>
    </rPh>
    <rPh sb="6" eb="8">
      <t>キョウド</t>
    </rPh>
    <phoneticPr fontId="2"/>
  </si>
  <si>
    <t>１芯円</t>
    <rPh sb="1" eb="2">
      <t>シン</t>
    </rPh>
    <rPh sb="2" eb="3">
      <t>エン</t>
    </rPh>
    <phoneticPr fontId="2"/>
  </si>
  <si>
    <t>1965年</t>
    <rPh sb="4" eb="5">
      <t>ネン</t>
    </rPh>
    <phoneticPr fontId="2"/>
  </si>
  <si>
    <t>24日</t>
    <rPh sb="2" eb="3">
      <t>ニチ</t>
    </rPh>
    <phoneticPr fontId="2"/>
  </si>
  <si>
    <t>終点坑門形式延長</t>
    <rPh sb="0" eb="2">
      <t>シュウテン</t>
    </rPh>
    <rPh sb="2" eb="4">
      <t>コウモン</t>
    </rPh>
    <rPh sb="4" eb="6">
      <t>ケイシキ</t>
    </rPh>
    <rPh sb="6" eb="8">
      <t>エンチョウ</t>
    </rPh>
    <phoneticPr fontId="2"/>
  </si>
  <si>
    <t>３芯円</t>
    <rPh sb="1" eb="2">
      <t>シン</t>
    </rPh>
    <rPh sb="2" eb="3">
      <t>エン</t>
    </rPh>
    <phoneticPr fontId="2"/>
  </si>
  <si>
    <t>1966年</t>
    <rPh sb="4" eb="5">
      <t>ネン</t>
    </rPh>
    <phoneticPr fontId="2"/>
  </si>
  <si>
    <t>25日</t>
    <rPh sb="2" eb="3">
      <t>ニチ</t>
    </rPh>
    <phoneticPr fontId="2"/>
  </si>
  <si>
    <t>終点坑門鉄筋間隔</t>
    <rPh sb="0" eb="1">
      <t>オワリ</t>
    </rPh>
    <rPh sb="1" eb="2">
      <t>テン</t>
    </rPh>
    <rPh sb="2" eb="4">
      <t>コウモン</t>
    </rPh>
    <rPh sb="4" eb="6">
      <t>テッキン</t>
    </rPh>
    <rPh sb="6" eb="8">
      <t>カンカク</t>
    </rPh>
    <phoneticPr fontId="2"/>
  </si>
  <si>
    <t>５芯円</t>
    <rPh sb="1" eb="2">
      <t>シン</t>
    </rPh>
    <rPh sb="2" eb="3">
      <t>エン</t>
    </rPh>
    <phoneticPr fontId="2"/>
  </si>
  <si>
    <t>1967年</t>
    <rPh sb="4" eb="5">
      <t>ネン</t>
    </rPh>
    <phoneticPr fontId="2"/>
  </si>
  <si>
    <t>26日</t>
    <rPh sb="2" eb="3">
      <t>ニチ</t>
    </rPh>
    <phoneticPr fontId="2"/>
  </si>
  <si>
    <t>延長</t>
    <rPh sb="0" eb="2">
      <t>エンチョウ</t>
    </rPh>
    <phoneticPr fontId="2"/>
  </si>
  <si>
    <t>終点坑門材料強度</t>
    <rPh sb="0" eb="2">
      <t>シュウテン</t>
    </rPh>
    <rPh sb="2" eb="4">
      <t>コウモン</t>
    </rPh>
    <rPh sb="4" eb="6">
      <t>ザイリョウ</t>
    </rPh>
    <rPh sb="6" eb="8">
      <t>キョウド</t>
    </rPh>
    <phoneticPr fontId="2"/>
  </si>
  <si>
    <t>馬蹄形</t>
    <rPh sb="0" eb="2">
      <t>バテイ</t>
    </rPh>
    <rPh sb="2" eb="3">
      <t>ケイ</t>
    </rPh>
    <phoneticPr fontId="2"/>
  </si>
  <si>
    <t>1968年</t>
    <rPh sb="4" eb="5">
      <t>ネン</t>
    </rPh>
    <phoneticPr fontId="2"/>
  </si>
  <si>
    <t>27日</t>
    <rPh sb="2" eb="3">
      <t>ニチ</t>
    </rPh>
    <phoneticPr fontId="2"/>
  </si>
  <si>
    <t>偏心馬蹄形</t>
    <rPh sb="0" eb="1">
      <t>ヘン</t>
    </rPh>
    <rPh sb="1" eb="2">
      <t>シン</t>
    </rPh>
    <rPh sb="2" eb="4">
      <t>バテイ</t>
    </rPh>
    <rPh sb="4" eb="5">
      <t>ケイ</t>
    </rPh>
    <phoneticPr fontId="2"/>
  </si>
  <si>
    <t>1969年</t>
    <rPh sb="4" eb="5">
      <t>ネン</t>
    </rPh>
    <phoneticPr fontId="2"/>
  </si>
  <si>
    <t>28日</t>
    <rPh sb="2" eb="3">
      <t>ニチ</t>
    </rPh>
    <phoneticPr fontId="2"/>
  </si>
  <si>
    <t>舗装</t>
    <rPh sb="0" eb="2">
      <t>ホソウ</t>
    </rPh>
    <phoneticPr fontId="2"/>
  </si>
  <si>
    <t>種別</t>
    <rPh sb="0" eb="2">
      <t>シュベツ</t>
    </rPh>
    <phoneticPr fontId="2"/>
  </si>
  <si>
    <t>幌形</t>
    <rPh sb="0" eb="1">
      <t>ホロ</t>
    </rPh>
    <rPh sb="1" eb="2">
      <t>カタ</t>
    </rPh>
    <phoneticPr fontId="2"/>
  </si>
  <si>
    <t>1970年</t>
    <rPh sb="4" eb="5">
      <t>ネン</t>
    </rPh>
    <phoneticPr fontId="2"/>
  </si>
  <si>
    <t>29日</t>
    <rPh sb="2" eb="3">
      <t>ニチ</t>
    </rPh>
    <phoneticPr fontId="2"/>
  </si>
  <si>
    <t>舗装厚</t>
    <rPh sb="0" eb="2">
      <t>ホソウ</t>
    </rPh>
    <rPh sb="2" eb="3">
      <t>アツ</t>
    </rPh>
    <phoneticPr fontId="2"/>
  </si>
  <si>
    <t>cm</t>
    <phoneticPr fontId="2"/>
  </si>
  <si>
    <t>1971年</t>
    <rPh sb="4" eb="5">
      <t>ネン</t>
    </rPh>
    <phoneticPr fontId="2"/>
  </si>
  <si>
    <t>30日</t>
    <rPh sb="2" eb="3">
      <t>ニチ</t>
    </rPh>
    <phoneticPr fontId="2"/>
  </si>
  <si>
    <t>内装</t>
    <rPh sb="0" eb="2">
      <t>ナイソウ</t>
    </rPh>
    <phoneticPr fontId="2"/>
  </si>
  <si>
    <t>内装板材質</t>
    <rPh sb="0" eb="2">
      <t>ナイソウ</t>
    </rPh>
    <rPh sb="2" eb="3">
      <t>バン</t>
    </rPh>
    <rPh sb="3" eb="5">
      <t>ザイシツ</t>
    </rPh>
    <phoneticPr fontId="2"/>
  </si>
  <si>
    <t>一方向</t>
    <rPh sb="0" eb="3">
      <t>イチホウコウ</t>
    </rPh>
    <phoneticPr fontId="2"/>
  </si>
  <si>
    <t>1972年</t>
    <rPh sb="4" eb="5">
      <t>ネン</t>
    </rPh>
    <phoneticPr fontId="2"/>
  </si>
  <si>
    <t>31日</t>
    <rPh sb="2" eb="3">
      <t>ニチ</t>
    </rPh>
    <phoneticPr fontId="2"/>
  </si>
  <si>
    <t>天井板材質</t>
    <rPh sb="0" eb="2">
      <t>テンジョウ</t>
    </rPh>
    <rPh sb="2" eb="3">
      <t>バン</t>
    </rPh>
    <rPh sb="3" eb="5">
      <t>ザイシツ</t>
    </rPh>
    <phoneticPr fontId="2"/>
  </si>
  <si>
    <t>対面</t>
    <rPh sb="0" eb="2">
      <t>タイメン</t>
    </rPh>
    <phoneticPr fontId="2"/>
  </si>
  <si>
    <t>1973年</t>
    <rPh sb="4" eb="5">
      <t>ネン</t>
    </rPh>
    <phoneticPr fontId="2"/>
  </si>
  <si>
    <t>排水施設</t>
    <rPh sb="0" eb="2">
      <t>ハイスイ</t>
    </rPh>
    <rPh sb="2" eb="4">
      <t>シセツ</t>
    </rPh>
    <phoneticPr fontId="2"/>
  </si>
  <si>
    <t>1974年</t>
    <rPh sb="4" eb="5">
      <t>ネン</t>
    </rPh>
    <phoneticPr fontId="2"/>
  </si>
  <si>
    <t>インバートなし区間</t>
    <rPh sb="7" eb="9">
      <t>クカン</t>
    </rPh>
    <phoneticPr fontId="2"/>
  </si>
  <si>
    <t>1975年</t>
    <rPh sb="4" eb="5">
      <t>ネン</t>
    </rPh>
    <phoneticPr fontId="2"/>
  </si>
  <si>
    <t>換気設備</t>
    <rPh sb="0" eb="2">
      <t>カンキ</t>
    </rPh>
    <rPh sb="2" eb="4">
      <t>セツビ</t>
    </rPh>
    <phoneticPr fontId="2"/>
  </si>
  <si>
    <t>第１次緊急輸送道路</t>
    <rPh sb="0" eb="1">
      <t>ダイ</t>
    </rPh>
    <rPh sb="2" eb="3">
      <t>ジ</t>
    </rPh>
    <rPh sb="3" eb="5">
      <t>キンキュウ</t>
    </rPh>
    <rPh sb="5" eb="7">
      <t>ユソウ</t>
    </rPh>
    <rPh sb="7" eb="9">
      <t>ドウロ</t>
    </rPh>
    <phoneticPr fontId="2"/>
  </si>
  <si>
    <t>1976年</t>
    <rPh sb="4" eb="5">
      <t>ネン</t>
    </rPh>
    <phoneticPr fontId="2"/>
  </si>
  <si>
    <t>第２次緊急輸送道路</t>
    <rPh sb="0" eb="1">
      <t>ダイ</t>
    </rPh>
    <rPh sb="2" eb="3">
      <t>ジ</t>
    </rPh>
    <rPh sb="3" eb="5">
      <t>キンキュウ</t>
    </rPh>
    <rPh sb="5" eb="7">
      <t>ユソウ</t>
    </rPh>
    <rPh sb="7" eb="9">
      <t>ドウロ</t>
    </rPh>
    <phoneticPr fontId="2"/>
  </si>
  <si>
    <t>1977年</t>
    <rPh sb="4" eb="5">
      <t>ネン</t>
    </rPh>
    <phoneticPr fontId="2"/>
  </si>
  <si>
    <t>第３次緊急輸送道路</t>
    <rPh sb="0" eb="1">
      <t>ダイ</t>
    </rPh>
    <rPh sb="2" eb="3">
      <t>ジ</t>
    </rPh>
    <rPh sb="3" eb="5">
      <t>キンキュウ</t>
    </rPh>
    <rPh sb="5" eb="7">
      <t>ユソウ</t>
    </rPh>
    <rPh sb="7" eb="9">
      <t>ドウロ</t>
    </rPh>
    <phoneticPr fontId="2"/>
  </si>
  <si>
    <t>1978年</t>
    <rPh sb="4" eb="5">
      <t>ネン</t>
    </rPh>
    <phoneticPr fontId="2"/>
  </si>
  <si>
    <t>指定なし</t>
    <rPh sb="0" eb="2">
      <t>シテイ</t>
    </rPh>
    <phoneticPr fontId="2"/>
  </si>
  <si>
    <t>1979年</t>
    <rPh sb="4" eb="5">
      <t>ネン</t>
    </rPh>
    <phoneticPr fontId="2"/>
  </si>
  <si>
    <t>1980年</t>
    <rPh sb="4" eb="5">
      <t>ネン</t>
    </rPh>
    <phoneticPr fontId="2"/>
  </si>
  <si>
    <t>1981年</t>
    <rPh sb="4" eb="5">
      <t>ネン</t>
    </rPh>
    <phoneticPr fontId="2"/>
  </si>
  <si>
    <t>現道</t>
    <rPh sb="0" eb="1">
      <t>ゲン</t>
    </rPh>
    <rPh sb="1" eb="2">
      <t>ドウ</t>
    </rPh>
    <phoneticPr fontId="2"/>
  </si>
  <si>
    <t>1982年</t>
    <rPh sb="4" eb="5">
      <t>ネン</t>
    </rPh>
    <phoneticPr fontId="2"/>
  </si>
  <si>
    <t>旧道</t>
    <rPh sb="0" eb="2">
      <t>キュウドウ</t>
    </rPh>
    <phoneticPr fontId="2"/>
  </si>
  <si>
    <t>1983年</t>
    <rPh sb="4" eb="5">
      <t>ネン</t>
    </rPh>
    <phoneticPr fontId="2"/>
  </si>
  <si>
    <t>新道</t>
    <rPh sb="0" eb="2">
      <t>シンドウ</t>
    </rPh>
    <phoneticPr fontId="2"/>
  </si>
  <si>
    <t>1984年</t>
    <rPh sb="4" eb="5">
      <t>ネン</t>
    </rPh>
    <phoneticPr fontId="2"/>
  </si>
  <si>
    <t>陸上トンネル掘進工法</t>
    <rPh sb="0" eb="2">
      <t>リクジョウ</t>
    </rPh>
    <rPh sb="6" eb="8">
      <t>クッシン</t>
    </rPh>
    <rPh sb="8" eb="9">
      <t>コウ</t>
    </rPh>
    <rPh sb="9" eb="10">
      <t>ホウ</t>
    </rPh>
    <phoneticPr fontId="2"/>
  </si>
  <si>
    <t>1985年</t>
    <rPh sb="4" eb="5">
      <t>ネン</t>
    </rPh>
    <phoneticPr fontId="2"/>
  </si>
  <si>
    <t>陸上トンネル開削工法</t>
    <rPh sb="0" eb="2">
      <t>リクジョウ</t>
    </rPh>
    <rPh sb="6" eb="8">
      <t>カイサク</t>
    </rPh>
    <rPh sb="8" eb="10">
      <t>コウホウ</t>
    </rPh>
    <phoneticPr fontId="2"/>
  </si>
  <si>
    <t>1986年</t>
    <rPh sb="4" eb="5">
      <t>ネン</t>
    </rPh>
    <phoneticPr fontId="2"/>
  </si>
  <si>
    <t>陸上トンネルその他</t>
    <rPh sb="0" eb="2">
      <t>リクジョウ</t>
    </rPh>
    <rPh sb="8" eb="9">
      <t>タ</t>
    </rPh>
    <phoneticPr fontId="2"/>
  </si>
  <si>
    <t>1987年</t>
    <rPh sb="4" eb="5">
      <t>ネン</t>
    </rPh>
    <phoneticPr fontId="2"/>
  </si>
  <si>
    <t>水底トンネル掘進工法</t>
    <rPh sb="0" eb="2">
      <t>スイテイ</t>
    </rPh>
    <rPh sb="6" eb="8">
      <t>クッシン</t>
    </rPh>
    <rPh sb="8" eb="9">
      <t>コウ</t>
    </rPh>
    <rPh sb="9" eb="10">
      <t>ホウ</t>
    </rPh>
    <phoneticPr fontId="2"/>
  </si>
  <si>
    <t>1988年</t>
    <rPh sb="4" eb="5">
      <t>ネン</t>
    </rPh>
    <phoneticPr fontId="2"/>
  </si>
  <si>
    <t>水底トンネル埋設工法</t>
    <rPh sb="0" eb="2">
      <t>スイテイ</t>
    </rPh>
    <rPh sb="6" eb="8">
      <t>マイセツ</t>
    </rPh>
    <rPh sb="8" eb="9">
      <t>コウ</t>
    </rPh>
    <rPh sb="9" eb="10">
      <t>ホウ</t>
    </rPh>
    <phoneticPr fontId="2"/>
  </si>
  <si>
    <t>1989年</t>
    <rPh sb="4" eb="5">
      <t>ネン</t>
    </rPh>
    <phoneticPr fontId="2"/>
  </si>
  <si>
    <t>水底トンネル開削工法</t>
    <rPh sb="0" eb="2">
      <t>スイテイ</t>
    </rPh>
    <rPh sb="6" eb="8">
      <t>カイサク</t>
    </rPh>
    <rPh sb="8" eb="10">
      <t>コウホウ</t>
    </rPh>
    <phoneticPr fontId="2"/>
  </si>
  <si>
    <t>1990年</t>
    <rPh sb="4" eb="5">
      <t>ネン</t>
    </rPh>
    <phoneticPr fontId="2"/>
  </si>
  <si>
    <t>水底トンネルその他</t>
    <rPh sb="0" eb="2">
      <t>スイテイ</t>
    </rPh>
    <rPh sb="8" eb="9">
      <t>タ</t>
    </rPh>
    <phoneticPr fontId="2"/>
  </si>
  <si>
    <t>1991年</t>
    <rPh sb="4" eb="5">
      <t>ネン</t>
    </rPh>
    <phoneticPr fontId="2"/>
  </si>
  <si>
    <t>自動車通行不能</t>
    <rPh sb="0" eb="3">
      <t>ジドウシャ</t>
    </rPh>
    <rPh sb="3" eb="5">
      <t>ツウコウ</t>
    </rPh>
    <rPh sb="5" eb="7">
      <t>フノウ</t>
    </rPh>
    <phoneticPr fontId="2"/>
  </si>
  <si>
    <t>1992年</t>
    <rPh sb="4" eb="5">
      <t>ネン</t>
    </rPh>
    <phoneticPr fontId="2"/>
  </si>
  <si>
    <t>通行制限有り</t>
    <rPh sb="0" eb="2">
      <t>ツウコウ</t>
    </rPh>
    <rPh sb="2" eb="4">
      <t>セイゲン</t>
    </rPh>
    <rPh sb="4" eb="5">
      <t>ア</t>
    </rPh>
    <phoneticPr fontId="2"/>
  </si>
  <si>
    <t>1993年</t>
    <rPh sb="4" eb="5">
      <t>ネン</t>
    </rPh>
    <phoneticPr fontId="2"/>
  </si>
  <si>
    <t>通行制限なし</t>
    <rPh sb="0" eb="2">
      <t>ツウコウ</t>
    </rPh>
    <rPh sb="2" eb="4">
      <t>セイゲン</t>
    </rPh>
    <phoneticPr fontId="2"/>
  </si>
  <si>
    <t>1994年</t>
    <rPh sb="4" eb="5">
      <t>ネン</t>
    </rPh>
    <phoneticPr fontId="2"/>
  </si>
  <si>
    <t>不明</t>
    <rPh sb="0" eb="2">
      <t>フメイ</t>
    </rPh>
    <phoneticPr fontId="2"/>
  </si>
  <si>
    <t>1995年</t>
    <rPh sb="4" eb="5">
      <t>ネン</t>
    </rPh>
    <phoneticPr fontId="2"/>
  </si>
  <si>
    <t>砂利道</t>
    <rPh sb="0" eb="2">
      <t>ジャリ</t>
    </rPh>
    <rPh sb="2" eb="3">
      <t>ミチ</t>
    </rPh>
    <phoneticPr fontId="2"/>
  </si>
  <si>
    <t>1996年</t>
    <rPh sb="4" eb="5">
      <t>ネン</t>
    </rPh>
    <phoneticPr fontId="2"/>
  </si>
  <si>
    <t>ｾﾒﾝﾄｺﾝｸﾘｰﾄ舗装</t>
    <rPh sb="10" eb="12">
      <t>ホソウ</t>
    </rPh>
    <phoneticPr fontId="2"/>
  </si>
  <si>
    <t>1997年</t>
    <rPh sb="4" eb="5">
      <t>ネン</t>
    </rPh>
    <phoneticPr fontId="2"/>
  </si>
  <si>
    <t>ｱｽﾌｧﾙﾄｺﾝｸﾘｰﾄ舗装</t>
    <rPh sb="12" eb="14">
      <t>ホソウ</t>
    </rPh>
    <phoneticPr fontId="2"/>
  </si>
  <si>
    <t>1998年</t>
    <rPh sb="4" eb="5">
      <t>ネン</t>
    </rPh>
    <phoneticPr fontId="2"/>
  </si>
  <si>
    <t>簡易舗装(特改4種薄層舗装)</t>
    <rPh sb="0" eb="2">
      <t>カンイ</t>
    </rPh>
    <rPh sb="2" eb="4">
      <t>ホソウ</t>
    </rPh>
    <rPh sb="5" eb="6">
      <t>トク</t>
    </rPh>
    <rPh sb="6" eb="7">
      <t>カイ</t>
    </rPh>
    <rPh sb="8" eb="9">
      <t>シュ</t>
    </rPh>
    <rPh sb="9" eb="10">
      <t>ハク</t>
    </rPh>
    <rPh sb="10" eb="11">
      <t>ソウ</t>
    </rPh>
    <rPh sb="11" eb="13">
      <t>ホソウ</t>
    </rPh>
    <phoneticPr fontId="2"/>
  </si>
  <si>
    <t>1999年</t>
    <rPh sb="4" eb="5">
      <t>ネン</t>
    </rPh>
    <phoneticPr fontId="2"/>
  </si>
  <si>
    <t>防塵舗装</t>
    <rPh sb="0" eb="2">
      <t>ボウジン</t>
    </rPh>
    <rPh sb="2" eb="4">
      <t>ホソウ</t>
    </rPh>
    <phoneticPr fontId="2"/>
  </si>
  <si>
    <t>2000年</t>
    <rPh sb="4" eb="5">
      <t>ネン</t>
    </rPh>
    <phoneticPr fontId="2"/>
  </si>
  <si>
    <t>その他(木石など）</t>
    <rPh sb="2" eb="3">
      <t>タ</t>
    </rPh>
    <rPh sb="4" eb="5">
      <t>キ</t>
    </rPh>
    <rPh sb="5" eb="6">
      <t>イシ</t>
    </rPh>
    <phoneticPr fontId="2"/>
  </si>
  <si>
    <t>2001年</t>
    <rPh sb="4" eb="5">
      <t>ネン</t>
    </rPh>
    <phoneticPr fontId="2"/>
  </si>
  <si>
    <t>2002年</t>
    <rPh sb="4" eb="5">
      <t>ネン</t>
    </rPh>
    <phoneticPr fontId="2"/>
  </si>
  <si>
    <t>矢板</t>
    <rPh sb="0" eb="2">
      <t>ヤイタ</t>
    </rPh>
    <phoneticPr fontId="2"/>
  </si>
  <si>
    <t>2003年</t>
    <rPh sb="4" eb="5">
      <t>ネン</t>
    </rPh>
    <phoneticPr fontId="2"/>
  </si>
  <si>
    <t>開削</t>
    <rPh sb="0" eb="2">
      <t>カイサク</t>
    </rPh>
    <phoneticPr fontId="2"/>
  </si>
  <si>
    <t>2004年</t>
    <rPh sb="4" eb="5">
      <t>ネン</t>
    </rPh>
    <phoneticPr fontId="2"/>
  </si>
  <si>
    <t>素掘</t>
    <rPh sb="0" eb="1">
      <t>ス</t>
    </rPh>
    <rPh sb="1" eb="2">
      <t>ボ</t>
    </rPh>
    <phoneticPr fontId="2"/>
  </si>
  <si>
    <t>2005年</t>
    <rPh sb="4" eb="5">
      <t>ネン</t>
    </rPh>
    <phoneticPr fontId="2"/>
  </si>
  <si>
    <t>2006年</t>
    <rPh sb="4" eb="5">
      <t>ネン</t>
    </rPh>
    <phoneticPr fontId="2"/>
  </si>
  <si>
    <t>2007年</t>
    <rPh sb="4" eb="5">
      <t>ネン</t>
    </rPh>
    <phoneticPr fontId="2"/>
  </si>
  <si>
    <t>2008年</t>
    <rPh sb="4" eb="5">
      <t>ネン</t>
    </rPh>
    <phoneticPr fontId="2"/>
  </si>
  <si>
    <t>爆破掘削方式</t>
    <rPh sb="0" eb="2">
      <t>バクハ</t>
    </rPh>
    <rPh sb="2" eb="4">
      <t>クッサク</t>
    </rPh>
    <rPh sb="4" eb="6">
      <t>ホウシキ</t>
    </rPh>
    <phoneticPr fontId="2"/>
  </si>
  <si>
    <t>2009年</t>
    <rPh sb="4" eb="5">
      <t>ネン</t>
    </rPh>
    <phoneticPr fontId="2"/>
  </si>
  <si>
    <t>機械掘削方式</t>
    <rPh sb="0" eb="2">
      <t>キカイ</t>
    </rPh>
    <rPh sb="2" eb="4">
      <t>クッサク</t>
    </rPh>
    <rPh sb="4" eb="6">
      <t>ホウシキ</t>
    </rPh>
    <phoneticPr fontId="2"/>
  </si>
  <si>
    <t>2010年</t>
    <rPh sb="4" eb="5">
      <t>ネン</t>
    </rPh>
    <phoneticPr fontId="2"/>
  </si>
  <si>
    <t>人力</t>
    <rPh sb="0" eb="2">
      <t>ジンリキ</t>
    </rPh>
    <phoneticPr fontId="2"/>
  </si>
  <si>
    <t>2011年</t>
    <rPh sb="4" eb="5">
      <t>ネン</t>
    </rPh>
    <phoneticPr fontId="2"/>
  </si>
  <si>
    <t>2012年</t>
    <rPh sb="4" eb="5">
      <t>ネン</t>
    </rPh>
    <phoneticPr fontId="2"/>
  </si>
  <si>
    <t>2013年</t>
    <rPh sb="4" eb="5">
      <t>ネン</t>
    </rPh>
    <phoneticPr fontId="2"/>
  </si>
  <si>
    <t>全断面掘削工法</t>
    <rPh sb="0" eb="1">
      <t>ゼン</t>
    </rPh>
    <rPh sb="1" eb="3">
      <t>ダンメン</t>
    </rPh>
    <rPh sb="3" eb="5">
      <t>クッサク</t>
    </rPh>
    <rPh sb="5" eb="6">
      <t>コウ</t>
    </rPh>
    <rPh sb="6" eb="7">
      <t>ホウ</t>
    </rPh>
    <phoneticPr fontId="2"/>
  </si>
  <si>
    <t>上半先進掘削工法</t>
    <rPh sb="0" eb="1">
      <t>ジョウ</t>
    </rPh>
    <rPh sb="1" eb="2">
      <t>ハン</t>
    </rPh>
    <rPh sb="2" eb="4">
      <t>センシン</t>
    </rPh>
    <rPh sb="4" eb="6">
      <t>クッサク</t>
    </rPh>
    <rPh sb="6" eb="7">
      <t>コウ</t>
    </rPh>
    <rPh sb="7" eb="8">
      <t>ホウ</t>
    </rPh>
    <phoneticPr fontId="2"/>
  </si>
  <si>
    <t>2015年</t>
    <rPh sb="4" eb="5">
      <t>ネン</t>
    </rPh>
    <phoneticPr fontId="2"/>
  </si>
  <si>
    <t>中壁分割工法</t>
    <rPh sb="0" eb="1">
      <t>ナカ</t>
    </rPh>
    <rPh sb="1" eb="2">
      <t>カベ</t>
    </rPh>
    <rPh sb="2" eb="4">
      <t>ブンカツ</t>
    </rPh>
    <rPh sb="4" eb="5">
      <t>コウ</t>
    </rPh>
    <rPh sb="5" eb="6">
      <t>ホウ</t>
    </rPh>
    <phoneticPr fontId="2"/>
  </si>
  <si>
    <t>2016年</t>
    <rPh sb="4" eb="5">
      <t>ネン</t>
    </rPh>
    <phoneticPr fontId="2"/>
  </si>
  <si>
    <t>導坑先進掘削工法</t>
    <rPh sb="0" eb="2">
      <t>ドウコウ</t>
    </rPh>
    <rPh sb="2" eb="4">
      <t>センシン</t>
    </rPh>
    <rPh sb="4" eb="6">
      <t>クッサク</t>
    </rPh>
    <rPh sb="6" eb="7">
      <t>コウ</t>
    </rPh>
    <rPh sb="7" eb="8">
      <t>ホウ</t>
    </rPh>
    <phoneticPr fontId="2"/>
  </si>
  <si>
    <t>2017年</t>
    <rPh sb="4" eb="5">
      <t>ネン</t>
    </rPh>
    <phoneticPr fontId="2"/>
  </si>
  <si>
    <t>2018年</t>
    <rPh sb="4" eb="5">
      <t>ネン</t>
    </rPh>
    <phoneticPr fontId="2"/>
  </si>
  <si>
    <t>2019年</t>
    <rPh sb="4" eb="5">
      <t>ネン</t>
    </rPh>
    <phoneticPr fontId="2"/>
  </si>
  <si>
    <t>油圧式ｺﾝｸﾘｰﾄﾎﾟﾝﾌﾟ</t>
    <rPh sb="0" eb="2">
      <t>ユアツ</t>
    </rPh>
    <rPh sb="2" eb="3">
      <t>シキ</t>
    </rPh>
    <phoneticPr fontId="2"/>
  </si>
  <si>
    <t>2020年</t>
    <rPh sb="4" eb="5">
      <t>ネン</t>
    </rPh>
    <phoneticPr fontId="2"/>
  </si>
  <si>
    <t>圧搾空気式ﾌﾟﾚｽｸﾘｰﾄ</t>
    <rPh sb="0" eb="2">
      <t>アッサク</t>
    </rPh>
    <rPh sb="2" eb="4">
      <t>クウキ</t>
    </rPh>
    <rPh sb="4" eb="5">
      <t>シキ</t>
    </rPh>
    <phoneticPr fontId="2"/>
  </si>
  <si>
    <t>2021年</t>
    <rPh sb="4" eb="5">
      <t>ネン</t>
    </rPh>
    <phoneticPr fontId="2"/>
  </si>
  <si>
    <t>旧式ｺﾝｸﾘｰﾄﾎﾟﾝﾌﾟﾌﾟﾚｰｻｰ</t>
    <rPh sb="0" eb="2">
      <t>キュウシキ</t>
    </rPh>
    <phoneticPr fontId="2"/>
  </si>
  <si>
    <t>2022年</t>
    <rPh sb="4" eb="5">
      <t>ネン</t>
    </rPh>
    <phoneticPr fontId="2"/>
  </si>
  <si>
    <t>2023年</t>
    <rPh sb="4" eb="5">
      <t>ネン</t>
    </rPh>
    <phoneticPr fontId="2"/>
  </si>
  <si>
    <t>2024年</t>
    <rPh sb="4" eb="5">
      <t>ネン</t>
    </rPh>
    <phoneticPr fontId="2"/>
  </si>
  <si>
    <t>2025年</t>
    <rPh sb="4" eb="5">
      <t>ネン</t>
    </rPh>
    <phoneticPr fontId="2"/>
  </si>
  <si>
    <t>充填式フォアポーリング</t>
    <rPh sb="0" eb="2">
      <t>ジュウテン</t>
    </rPh>
    <rPh sb="2" eb="3">
      <t>シキ</t>
    </rPh>
    <phoneticPr fontId="2"/>
  </si>
  <si>
    <t>2026年</t>
    <rPh sb="4" eb="5">
      <t>ネン</t>
    </rPh>
    <phoneticPr fontId="2"/>
  </si>
  <si>
    <t>注入式フォアポーリング</t>
    <rPh sb="0" eb="2">
      <t>チュウニュウ</t>
    </rPh>
    <rPh sb="2" eb="3">
      <t>シキ</t>
    </rPh>
    <phoneticPr fontId="2"/>
  </si>
  <si>
    <t>2027年</t>
    <rPh sb="4" eb="5">
      <t>ネン</t>
    </rPh>
    <phoneticPr fontId="2"/>
  </si>
  <si>
    <t>2028年</t>
    <rPh sb="4" eb="5">
      <t>ネン</t>
    </rPh>
    <phoneticPr fontId="2"/>
  </si>
  <si>
    <t>水平ジェットグラウト</t>
    <rPh sb="0" eb="2">
      <t>スイヘイ</t>
    </rPh>
    <phoneticPr fontId="2"/>
  </si>
  <si>
    <t>2029年</t>
    <rPh sb="4" eb="5">
      <t>ネン</t>
    </rPh>
    <phoneticPr fontId="2"/>
  </si>
  <si>
    <t>長尺鋼管フォアパイリング</t>
    <rPh sb="0" eb="1">
      <t>チョウ</t>
    </rPh>
    <rPh sb="1" eb="2">
      <t>シャク</t>
    </rPh>
    <rPh sb="2" eb="4">
      <t>コウカン</t>
    </rPh>
    <phoneticPr fontId="2"/>
  </si>
  <si>
    <t>2030年</t>
    <rPh sb="4" eb="5">
      <t>ネン</t>
    </rPh>
    <phoneticPr fontId="2"/>
  </si>
  <si>
    <t>面壁式</t>
    <rPh sb="0" eb="2">
      <t>メンペキ</t>
    </rPh>
    <rPh sb="2" eb="3">
      <t>シキ</t>
    </rPh>
    <phoneticPr fontId="2"/>
  </si>
  <si>
    <t>プレライニング</t>
    <phoneticPr fontId="2"/>
  </si>
  <si>
    <t>2031年</t>
    <rPh sb="4" eb="5">
      <t>ネン</t>
    </rPh>
    <phoneticPr fontId="2"/>
  </si>
  <si>
    <t>突出式</t>
    <rPh sb="0" eb="3">
      <t>トッシュツシキ</t>
    </rPh>
    <phoneticPr fontId="2"/>
  </si>
  <si>
    <t>鏡吹付けｺﾝｸﾘｰﾄ</t>
    <rPh sb="0" eb="1">
      <t>カガミ</t>
    </rPh>
    <rPh sb="1" eb="3">
      <t>フキツ</t>
    </rPh>
    <phoneticPr fontId="2"/>
  </si>
  <si>
    <t>2032年</t>
    <rPh sb="4" eb="5">
      <t>ネン</t>
    </rPh>
    <phoneticPr fontId="2"/>
  </si>
  <si>
    <t>竹割式</t>
    <rPh sb="0" eb="1">
      <t>タケ</t>
    </rPh>
    <rPh sb="1" eb="2">
      <t>ワリ</t>
    </rPh>
    <rPh sb="2" eb="3">
      <t>シキ</t>
    </rPh>
    <phoneticPr fontId="2"/>
  </si>
  <si>
    <t>鏡ボルト</t>
    <rPh sb="0" eb="1">
      <t>カガミ</t>
    </rPh>
    <phoneticPr fontId="2"/>
  </si>
  <si>
    <t>2033年</t>
    <rPh sb="4" eb="5">
      <t>ネン</t>
    </rPh>
    <phoneticPr fontId="2"/>
  </si>
  <si>
    <t>仮インバート</t>
    <rPh sb="0" eb="1">
      <t>カリ</t>
    </rPh>
    <phoneticPr fontId="2"/>
  </si>
  <si>
    <t>自然換気方式</t>
    <rPh sb="0" eb="2">
      <t>シゼン</t>
    </rPh>
    <rPh sb="2" eb="4">
      <t>カンキ</t>
    </rPh>
    <rPh sb="4" eb="6">
      <t>ホウシキ</t>
    </rPh>
    <phoneticPr fontId="2"/>
  </si>
  <si>
    <t>脚部補強ボルト</t>
    <rPh sb="0" eb="1">
      <t>キャク</t>
    </rPh>
    <rPh sb="1" eb="2">
      <t>ブ</t>
    </rPh>
    <rPh sb="2" eb="4">
      <t>ホキョウ</t>
    </rPh>
    <phoneticPr fontId="2"/>
  </si>
  <si>
    <t>ジェットファン方式</t>
    <rPh sb="7" eb="9">
      <t>ホウシキ</t>
    </rPh>
    <phoneticPr fontId="2"/>
  </si>
  <si>
    <t>水抜きボーリング</t>
    <rPh sb="0" eb="2">
      <t>ミズヌ</t>
    </rPh>
    <phoneticPr fontId="2"/>
  </si>
  <si>
    <t>電気集塵機方式</t>
    <rPh sb="0" eb="2">
      <t>デンキ</t>
    </rPh>
    <rPh sb="2" eb="4">
      <t>シュウジン</t>
    </rPh>
    <rPh sb="4" eb="5">
      <t>キ</t>
    </rPh>
    <rPh sb="5" eb="7">
      <t>ホウシキ</t>
    </rPh>
    <phoneticPr fontId="2"/>
  </si>
  <si>
    <t>水抜き孔</t>
    <rPh sb="0" eb="2">
      <t>ミズヌ</t>
    </rPh>
    <rPh sb="3" eb="4">
      <t>コウ</t>
    </rPh>
    <phoneticPr fontId="2"/>
  </si>
  <si>
    <t>薬液注入</t>
    <rPh sb="0" eb="2">
      <t>ヤクエキ</t>
    </rPh>
    <rPh sb="2" eb="4">
      <t>チュウニュウ</t>
    </rPh>
    <phoneticPr fontId="2"/>
  </si>
  <si>
    <t>垂直縫地</t>
    <rPh sb="0" eb="2">
      <t>スイチョク</t>
    </rPh>
    <rPh sb="2" eb="3">
      <t>ヌ</t>
    </rPh>
    <rPh sb="3" eb="4">
      <t>ジ</t>
    </rPh>
    <phoneticPr fontId="2"/>
  </si>
  <si>
    <t>遮断壁</t>
    <rPh sb="0" eb="2">
      <t>シャダン</t>
    </rPh>
    <rPh sb="2" eb="3">
      <t>ヘキ</t>
    </rPh>
    <phoneticPr fontId="2"/>
  </si>
  <si>
    <t>　　　　　　　　　　　　　　　　　　　　　　　　　　　ト　ン　ネ　ル　台　帳　（１）</t>
    <rPh sb="35" eb="36">
      <t>ダイ</t>
    </rPh>
    <rPh sb="37" eb="38">
      <t>トバリ</t>
    </rPh>
    <phoneticPr fontId="2"/>
  </si>
  <si>
    <t>起点側坑門</t>
    <rPh sb="0" eb="2">
      <t>キテン</t>
    </rPh>
    <rPh sb="2" eb="3">
      <t>ガワ</t>
    </rPh>
    <rPh sb="3" eb="5">
      <t>コウモン</t>
    </rPh>
    <phoneticPr fontId="2"/>
  </si>
  <si>
    <t>自</t>
    <rPh sb="0" eb="1">
      <t>ジ</t>
    </rPh>
    <phoneticPr fontId="2"/>
  </si>
  <si>
    <t>照明設備</t>
    <rPh sb="0" eb="2">
      <t>ショウメイ</t>
    </rPh>
    <rPh sb="2" eb="4">
      <t>セツビ</t>
    </rPh>
    <phoneticPr fontId="2"/>
  </si>
  <si>
    <t>光源</t>
    <rPh sb="0" eb="2">
      <t>コウゲン</t>
    </rPh>
    <phoneticPr fontId="2"/>
  </si>
  <si>
    <t>灯数</t>
    <rPh sb="0" eb="1">
      <t>トウ</t>
    </rPh>
    <rPh sb="1" eb="2">
      <t>スウ</t>
    </rPh>
    <phoneticPr fontId="2"/>
  </si>
  <si>
    <t>平均輝度</t>
    <rPh sb="0" eb="2">
      <t>ヘイキン</t>
    </rPh>
    <rPh sb="2" eb="4">
      <t>キド</t>
    </rPh>
    <phoneticPr fontId="2"/>
  </si>
  <si>
    <t>平均照度</t>
    <rPh sb="0" eb="2">
      <t>ヘイキン</t>
    </rPh>
    <rPh sb="2" eb="4">
      <t>ショウド</t>
    </rPh>
    <phoneticPr fontId="2"/>
  </si>
  <si>
    <t>照明率</t>
    <rPh sb="0" eb="2">
      <t>ショウメイ</t>
    </rPh>
    <rPh sb="2" eb="3">
      <t>リツ</t>
    </rPh>
    <phoneticPr fontId="2"/>
  </si>
  <si>
    <t>道路部全幅</t>
    <rPh sb="0" eb="2">
      <t>ドウロ</t>
    </rPh>
    <rPh sb="2" eb="3">
      <t>ブ</t>
    </rPh>
    <rPh sb="3" eb="5">
      <t>ゼンプク</t>
    </rPh>
    <phoneticPr fontId="2"/>
  </si>
  <si>
    <t>ｍ</t>
    <phoneticPr fontId="2"/>
  </si>
  <si>
    <t>基本照明</t>
    <rPh sb="0" eb="2">
      <t>キホン</t>
    </rPh>
    <rPh sb="2" eb="4">
      <t>ショウメイ</t>
    </rPh>
    <phoneticPr fontId="2"/>
  </si>
  <si>
    <t>入口部</t>
    <rPh sb="0" eb="2">
      <t>イリグチ</t>
    </rPh>
    <rPh sb="2" eb="3">
      <t>ブ</t>
    </rPh>
    <phoneticPr fontId="2"/>
  </si>
  <si>
    <t>交通形態･上下線区分</t>
    <rPh sb="0" eb="2">
      <t>コウツウ</t>
    </rPh>
    <rPh sb="2" eb="4">
      <t>ケイタイ</t>
    </rPh>
    <rPh sb="5" eb="8">
      <t>ジョウゲセン</t>
    </rPh>
    <rPh sb="8" eb="10">
      <t>クブン</t>
    </rPh>
    <phoneticPr fontId="2"/>
  </si>
  <si>
    <t>接続道路</t>
    <rPh sb="0" eb="2">
      <t>セツゾク</t>
    </rPh>
    <rPh sb="2" eb="4">
      <t>ドウロ</t>
    </rPh>
    <phoneticPr fontId="2"/>
  </si>
  <si>
    <t>一般･有料区分</t>
    <rPh sb="0" eb="2">
      <t>イッパン</t>
    </rPh>
    <rPh sb="3" eb="5">
      <t>ユウリョウ</t>
    </rPh>
    <rPh sb="5" eb="7">
      <t>クブン</t>
    </rPh>
    <phoneticPr fontId="2"/>
  </si>
  <si>
    <t>配列</t>
    <rPh sb="0" eb="2">
      <t>ハイレツ</t>
    </rPh>
    <phoneticPr fontId="2"/>
  </si>
  <si>
    <t>野外輝度</t>
    <rPh sb="0" eb="2">
      <t>ヤガイ</t>
    </rPh>
    <rPh sb="2" eb="4">
      <t>キド</t>
    </rPh>
    <phoneticPr fontId="2"/>
  </si>
  <si>
    <t>起点側</t>
    <rPh sb="0" eb="2">
      <t>キテン</t>
    </rPh>
    <rPh sb="2" eb="3">
      <t>ガワ</t>
    </rPh>
    <phoneticPr fontId="2"/>
  </si>
  <si>
    <t>終点側坑門</t>
    <rPh sb="0" eb="2">
      <t>シュウテン</t>
    </rPh>
    <rPh sb="2" eb="3">
      <t>ガワ</t>
    </rPh>
    <rPh sb="3" eb="5">
      <t>コウモン</t>
    </rPh>
    <phoneticPr fontId="2"/>
  </si>
  <si>
    <t>緊急輸送路</t>
    <rPh sb="0" eb="2">
      <t>キンキュウ</t>
    </rPh>
    <rPh sb="2" eb="4">
      <t>ユソウ</t>
    </rPh>
    <rPh sb="4" eb="5">
      <t>ミチ</t>
    </rPh>
    <phoneticPr fontId="2"/>
  </si>
  <si>
    <t>保守率</t>
    <rPh sb="0" eb="2">
      <t>ホシュ</t>
    </rPh>
    <rPh sb="2" eb="3">
      <t>リツ</t>
    </rPh>
    <phoneticPr fontId="2"/>
  </si>
  <si>
    <t>終点側</t>
    <rPh sb="0" eb="2">
      <t>シュウテン</t>
    </rPh>
    <rPh sb="2" eb="3">
      <t>ガワ</t>
    </rPh>
    <phoneticPr fontId="2"/>
  </si>
  <si>
    <t>％</t>
    <phoneticPr fontId="2"/>
  </si>
  <si>
    <t>非常用設備</t>
    <rPh sb="0" eb="3">
      <t>ヒジョウヨウ</t>
    </rPh>
    <rPh sb="3" eb="5">
      <t>セツビ</t>
    </rPh>
    <phoneticPr fontId="2"/>
  </si>
  <si>
    <t>防災等級区分</t>
    <phoneticPr fontId="2"/>
  </si>
  <si>
    <t>非常電話</t>
    <phoneticPr fontId="2"/>
  </si>
  <si>
    <t>押ボタン式通報装置</t>
    <phoneticPr fontId="2"/>
  </si>
  <si>
    <t>消火器</t>
    <phoneticPr fontId="2"/>
  </si>
  <si>
    <t>誘導表示板</t>
    <phoneticPr fontId="2"/>
  </si>
  <si>
    <t>消火栓</t>
    <phoneticPr fontId="2"/>
  </si>
  <si>
    <t>給水栓</t>
    <rPh sb="0" eb="3">
      <t>キュウスイセン</t>
    </rPh>
    <phoneticPr fontId="2"/>
  </si>
  <si>
    <t>火災検知器</t>
    <rPh sb="0" eb="2">
      <t>カサイ</t>
    </rPh>
    <rPh sb="2" eb="5">
      <t>ケンチキ</t>
    </rPh>
    <phoneticPr fontId="2"/>
  </si>
  <si>
    <t>地形</t>
    <rPh sb="0" eb="2">
      <t>チケイ</t>
    </rPh>
    <phoneticPr fontId="2"/>
  </si>
  <si>
    <t>無線通信補助設備</t>
    <rPh sb="0" eb="2">
      <t>ムセン</t>
    </rPh>
    <rPh sb="2" eb="4">
      <t>ツウシン</t>
    </rPh>
    <rPh sb="4" eb="6">
      <t>ホジョ</t>
    </rPh>
    <rPh sb="6" eb="8">
      <t>セツビ</t>
    </rPh>
    <phoneticPr fontId="2"/>
  </si>
  <si>
    <t>水噴霧設備</t>
    <rPh sb="0" eb="1">
      <t>ミズ</t>
    </rPh>
    <rPh sb="1" eb="3">
      <t>フンム</t>
    </rPh>
    <rPh sb="3" eb="5">
      <t>セツビ</t>
    </rPh>
    <phoneticPr fontId="2"/>
  </si>
  <si>
    <t>ラジオ再放送設備</t>
    <rPh sb="3" eb="4">
      <t>サイ</t>
    </rPh>
    <rPh sb="4" eb="6">
      <t>ホウソウ</t>
    </rPh>
    <rPh sb="6" eb="8">
      <t>セツビ</t>
    </rPh>
    <phoneticPr fontId="2"/>
  </si>
  <si>
    <t>監視装置</t>
    <rPh sb="0" eb="2">
      <t>カンシ</t>
    </rPh>
    <rPh sb="2" eb="4">
      <t>ソウチ</t>
    </rPh>
    <phoneticPr fontId="2"/>
  </si>
  <si>
    <t>ｍ</t>
    <phoneticPr fontId="2"/>
  </si>
  <si>
    <t>拡声放送設備</t>
    <rPh sb="0" eb="1">
      <t>カク</t>
    </rPh>
    <rPh sb="1" eb="2">
      <t>セイ</t>
    </rPh>
    <rPh sb="2" eb="4">
      <t>ホウソウ</t>
    </rPh>
    <rPh sb="4" eb="6">
      <t>セツビ</t>
    </rPh>
    <phoneticPr fontId="2"/>
  </si>
  <si>
    <t>避難通路</t>
    <rPh sb="0" eb="2">
      <t>ヒナン</t>
    </rPh>
    <rPh sb="2" eb="4">
      <t>ツウロ</t>
    </rPh>
    <phoneticPr fontId="2"/>
  </si>
  <si>
    <t>地山傾斜角</t>
    <rPh sb="0" eb="1">
      <t>ジ</t>
    </rPh>
    <rPh sb="1" eb="2">
      <t>ヤマ</t>
    </rPh>
    <rPh sb="2" eb="4">
      <t>ケイシャ</t>
    </rPh>
    <rPh sb="4" eb="5">
      <t>カク</t>
    </rPh>
    <phoneticPr fontId="2"/>
  </si>
  <si>
    <t>地山入射角</t>
    <rPh sb="0" eb="1">
      <t>ジ</t>
    </rPh>
    <rPh sb="1" eb="2">
      <t>ヤマ</t>
    </rPh>
    <rPh sb="2" eb="5">
      <t>ニュウシャカク</t>
    </rPh>
    <phoneticPr fontId="2"/>
  </si>
  <si>
    <t>非常駐車帯</t>
    <phoneticPr fontId="2"/>
  </si>
  <si>
    <t>ＶＩ計</t>
    <phoneticPr fontId="2"/>
  </si>
  <si>
    <t>°</t>
    <phoneticPr fontId="2"/>
  </si>
  <si>
    <t>ＣＯ計</t>
    <rPh sb="2" eb="3">
      <t>ケイ</t>
    </rPh>
    <phoneticPr fontId="2"/>
  </si>
  <si>
    <t>主水槽容量</t>
    <rPh sb="0" eb="1">
      <t>シュ</t>
    </rPh>
    <rPh sb="1" eb="3">
      <t>スイソウ</t>
    </rPh>
    <rPh sb="3" eb="5">
      <t>ヨウリョウ</t>
    </rPh>
    <phoneticPr fontId="2"/>
  </si>
  <si>
    <t>地すべりの有無</t>
    <rPh sb="0" eb="1">
      <t>ジ</t>
    </rPh>
    <rPh sb="5" eb="7">
      <t>ウム</t>
    </rPh>
    <phoneticPr fontId="2"/>
  </si>
  <si>
    <t>非常用電源</t>
    <rPh sb="0" eb="3">
      <t>ヒジョウヨウ</t>
    </rPh>
    <rPh sb="3" eb="5">
      <t>デンゲン</t>
    </rPh>
    <phoneticPr fontId="2"/>
  </si>
  <si>
    <t>位置図</t>
    <rPh sb="0" eb="2">
      <t>イチ</t>
    </rPh>
    <rPh sb="2" eb="3">
      <t>ズ</t>
    </rPh>
    <phoneticPr fontId="2"/>
  </si>
  <si>
    <t>地質</t>
    <rPh sb="0" eb="2">
      <t>チシツ</t>
    </rPh>
    <phoneticPr fontId="2"/>
  </si>
  <si>
    <t>無停電電源</t>
    <rPh sb="0" eb="3">
      <t>ムテイデン</t>
    </rPh>
    <rPh sb="3" eb="5">
      <t>デンゲン</t>
    </rPh>
    <phoneticPr fontId="2"/>
  </si>
  <si>
    <t>換気方式</t>
    <rPh sb="0" eb="2">
      <t>カンキ</t>
    </rPh>
    <rPh sb="2" eb="4">
      <t>ホウシキ</t>
    </rPh>
    <phoneticPr fontId="2"/>
  </si>
  <si>
    <t>許容煤煙透過率</t>
    <rPh sb="0" eb="2">
      <t>キョヨウ</t>
    </rPh>
    <rPh sb="2" eb="4">
      <t>バイエン</t>
    </rPh>
    <rPh sb="4" eb="7">
      <t>トウカリツ</t>
    </rPh>
    <phoneticPr fontId="2"/>
  </si>
  <si>
    <t>％</t>
    <phoneticPr fontId="2"/>
  </si>
  <si>
    <t>許容ＣＯ濃度</t>
    <rPh sb="0" eb="2">
      <t>キョヨウ</t>
    </rPh>
    <rPh sb="4" eb="6">
      <t>ノウド</t>
    </rPh>
    <phoneticPr fontId="2"/>
  </si>
  <si>
    <t>ppm</t>
    <phoneticPr fontId="2"/>
  </si>
  <si>
    <t>覆工打設方法</t>
    <rPh sb="0" eb="2">
      <t>フッコウ</t>
    </rPh>
    <rPh sb="2" eb="3">
      <t>ダ</t>
    </rPh>
    <rPh sb="3" eb="4">
      <t>セツ</t>
    </rPh>
    <rPh sb="4" eb="6">
      <t>ホウホウ</t>
    </rPh>
    <phoneticPr fontId="2"/>
  </si>
  <si>
    <t>換気量</t>
    <rPh sb="0" eb="3">
      <t>カンキリョウ</t>
    </rPh>
    <phoneticPr fontId="2"/>
  </si>
  <si>
    <r>
      <t>m</t>
    </r>
    <r>
      <rPr>
        <vertAlign val="superscript"/>
        <sz val="11"/>
        <rFont val="ＭＳ Ｐ明朝"/>
        <family val="1"/>
        <charset val="128"/>
      </rPr>
      <t>3</t>
    </r>
    <r>
      <rPr>
        <sz val="11"/>
        <rFont val="ＭＳ Ｐ明朝"/>
        <family val="1"/>
        <charset val="128"/>
      </rPr>
      <t>/s</t>
    </r>
    <phoneticPr fontId="2"/>
  </si>
  <si>
    <t>送排風機</t>
    <rPh sb="0" eb="1">
      <t>ソウ</t>
    </rPh>
    <rPh sb="1" eb="2">
      <t>ハイ</t>
    </rPh>
    <rPh sb="2" eb="3">
      <t>フウ</t>
    </rPh>
    <rPh sb="3" eb="4">
      <t>キ</t>
    </rPh>
    <phoneticPr fontId="2"/>
  </si>
  <si>
    <t>型式</t>
    <rPh sb="0" eb="1">
      <t>ケイ</t>
    </rPh>
    <rPh sb="1" eb="2">
      <t>シキ</t>
    </rPh>
    <phoneticPr fontId="2"/>
  </si>
  <si>
    <t>施工請負業者名</t>
    <rPh sb="0" eb="2">
      <t>セコウ</t>
    </rPh>
    <rPh sb="2" eb="4">
      <t>ウケオイ</t>
    </rPh>
    <rPh sb="4" eb="5">
      <t>ギョウ</t>
    </rPh>
    <rPh sb="5" eb="6">
      <t>シャ</t>
    </rPh>
    <rPh sb="6" eb="7">
      <t>メイ</t>
    </rPh>
    <phoneticPr fontId="2"/>
  </si>
  <si>
    <t>風量</t>
    <rPh sb="0" eb="2">
      <t>フウリョウ</t>
    </rPh>
    <phoneticPr fontId="2"/>
  </si>
  <si>
    <r>
      <t>m</t>
    </r>
    <r>
      <rPr>
        <vertAlign val="superscript"/>
        <sz val="11"/>
        <rFont val="ＭＳ Ｐ明朝"/>
        <family val="1"/>
        <charset val="128"/>
      </rPr>
      <t>3</t>
    </r>
    <r>
      <rPr>
        <sz val="11"/>
        <rFont val="ＭＳ Ｐ明朝"/>
        <family val="1"/>
        <charset val="128"/>
      </rPr>
      <t>/s</t>
    </r>
    <phoneticPr fontId="2"/>
  </si>
  <si>
    <t>削孔跡・穴</t>
    <rPh sb="0" eb="1">
      <t>ケズ</t>
    </rPh>
    <rPh sb="1" eb="2">
      <t>アナ</t>
    </rPh>
    <rPh sb="2" eb="3">
      <t>アト</t>
    </rPh>
    <rPh sb="4" eb="5">
      <t>アナ</t>
    </rPh>
    <phoneticPr fontId="2"/>
  </si>
  <si>
    <t>Ａ．坑門工</t>
    <rPh sb="2" eb="4">
      <t>コウモン</t>
    </rPh>
    <rPh sb="4" eb="5">
      <t>コウ</t>
    </rPh>
    <phoneticPr fontId="2"/>
  </si>
  <si>
    <t>はく離</t>
    <rPh sb="2" eb="3">
      <t>リ</t>
    </rPh>
    <phoneticPr fontId="2"/>
  </si>
  <si>
    <t>土留壁</t>
    <rPh sb="0" eb="2">
      <t>ツチドメ</t>
    </rPh>
    <rPh sb="2" eb="3">
      <t>カベ</t>
    </rPh>
    <phoneticPr fontId="2"/>
  </si>
  <si>
    <t>中性化深さ試験</t>
    <rPh sb="0" eb="4">
      <t>チュウセイカフカ</t>
    </rPh>
    <rPh sb="5" eb="7">
      <t>シケン</t>
    </rPh>
    <phoneticPr fontId="2"/>
  </si>
  <si>
    <t>腐食状況確認</t>
    <rPh sb="0" eb="2">
      <t>フショク</t>
    </rPh>
    <rPh sb="2" eb="4">
      <t>ジョウキョウ</t>
    </rPh>
    <rPh sb="4" eb="6">
      <t>カクニン</t>
    </rPh>
    <phoneticPr fontId="2"/>
  </si>
  <si>
    <t>地表踏査＋湧水量調査</t>
    <rPh sb="0" eb="2">
      <t>チヒョウ</t>
    </rPh>
    <rPh sb="2" eb="4">
      <t>トウサ</t>
    </rPh>
    <rPh sb="5" eb="10">
      <t>ユウスイリョウチョウサ</t>
    </rPh>
    <phoneticPr fontId="2"/>
  </si>
  <si>
    <t>地表調査</t>
    <phoneticPr fontId="2"/>
  </si>
  <si>
    <t>内空断面測量</t>
    <rPh sb="0" eb="4">
      <t>ナイクウダンメン</t>
    </rPh>
    <rPh sb="4" eb="6">
      <t>ソクリョウ</t>
    </rPh>
    <phoneticPr fontId="2"/>
  </si>
  <si>
    <t>地すべり動態観測</t>
    <rPh sb="0" eb="1">
      <t>ジ</t>
    </rPh>
    <rPh sb="4" eb="8">
      <t>ドウタイカンソク</t>
    </rPh>
    <phoneticPr fontId="2"/>
  </si>
  <si>
    <t>覆工巻厚不足</t>
    <rPh sb="0" eb="2">
      <t>フッコウ</t>
    </rPh>
    <rPh sb="2" eb="3">
      <t>マキ</t>
    </rPh>
    <rPh sb="3" eb="4">
      <t>アツシ</t>
    </rPh>
    <rPh sb="4" eb="6">
      <t>フソク</t>
    </rPh>
    <phoneticPr fontId="2"/>
  </si>
  <si>
    <t>鋼繊維</t>
    <rPh sb="0" eb="3">
      <t>コウセンイ</t>
    </rPh>
    <phoneticPr fontId="2"/>
  </si>
  <si>
    <t>鋼製支保工</t>
    <rPh sb="0" eb="5">
      <t>コウセイシホコウ</t>
    </rPh>
    <phoneticPr fontId="2"/>
  </si>
  <si>
    <t>材料劣化</t>
    <phoneticPr fontId="2"/>
  </si>
  <si>
    <t>植生</t>
    <phoneticPr fontId="2"/>
  </si>
  <si>
    <t>縁石</t>
    <rPh sb="0" eb="2">
      <t>エンセキ</t>
    </rPh>
    <phoneticPr fontId="2"/>
  </si>
  <si>
    <t>排水ます</t>
    <rPh sb="0" eb="2">
      <t>ハイスイ</t>
    </rPh>
    <phoneticPr fontId="2"/>
  </si>
  <si>
    <t>異物混入</t>
    <rPh sb="0" eb="2">
      <t>イブツ</t>
    </rPh>
    <rPh sb="2" eb="4">
      <t>コンニュウ</t>
    </rPh>
    <phoneticPr fontId="2"/>
  </si>
  <si>
    <t>漏水跡</t>
    <phoneticPr fontId="2"/>
  </si>
  <si>
    <t>析出物</t>
    <phoneticPr fontId="2"/>
  </si>
  <si>
    <t>錆汁</t>
    <rPh sb="0" eb="1">
      <t>サビ</t>
    </rPh>
    <rPh sb="1" eb="2">
      <t>ジル</t>
    </rPh>
    <phoneticPr fontId="2"/>
  </si>
  <si>
    <t>－</t>
    <phoneticPr fontId="2"/>
  </si>
  <si>
    <t>大垣土木事務所</t>
    <rPh sb="0" eb="2">
      <t>オオガキ</t>
    </rPh>
    <phoneticPr fontId="2"/>
  </si>
  <si>
    <t>美濃土木事務所</t>
    <rPh sb="0" eb="2">
      <t>ミノ</t>
    </rPh>
    <phoneticPr fontId="2"/>
  </si>
  <si>
    <t>多治見土木事務所</t>
    <rPh sb="0" eb="3">
      <t>タジミ</t>
    </rPh>
    <phoneticPr fontId="2"/>
  </si>
  <si>
    <t>恵那土木事務所</t>
    <rPh sb="0" eb="2">
      <t>エナ</t>
    </rPh>
    <phoneticPr fontId="2"/>
  </si>
  <si>
    <t>高山土木事務所</t>
    <rPh sb="0" eb="2">
      <t>タカヤマ</t>
    </rPh>
    <phoneticPr fontId="2"/>
  </si>
  <si>
    <t>古川土木事務所</t>
    <rPh sb="0" eb="2">
      <t>フルカワ</t>
    </rPh>
    <phoneticPr fontId="2"/>
  </si>
  <si>
    <t>建設年次</t>
    <phoneticPr fontId="2"/>
  </si>
  <si>
    <t>岐阜土木事務所</t>
    <rPh sb="0" eb="2">
      <t>ギフ</t>
    </rPh>
    <phoneticPr fontId="2"/>
  </si>
  <si>
    <t>トンネルコード</t>
    <phoneticPr fontId="2"/>
  </si>
  <si>
    <t>土木事務所</t>
    <phoneticPr fontId="2"/>
  </si>
  <si>
    <t>可茂土木事務所</t>
    <rPh sb="0" eb="1">
      <t>カ</t>
    </rPh>
    <rPh sb="1" eb="2">
      <t>モ</t>
    </rPh>
    <phoneticPr fontId="2"/>
  </si>
  <si>
    <t>地山進入状態起点</t>
    <rPh sb="0" eb="1">
      <t>ジ</t>
    </rPh>
    <rPh sb="1" eb="2">
      <t>ヤマ</t>
    </rPh>
    <rPh sb="2" eb="4">
      <t>シンニュウ</t>
    </rPh>
    <rPh sb="4" eb="6">
      <t>ジョウタイ</t>
    </rPh>
    <rPh sb="6" eb="8">
      <t>キテン</t>
    </rPh>
    <phoneticPr fontId="2"/>
  </si>
  <si>
    <t>(フリガナ）</t>
    <phoneticPr fontId="2"/>
  </si>
  <si>
    <t>地山進入状態終点</t>
    <rPh sb="0" eb="1">
      <t>ジ</t>
    </rPh>
    <rPh sb="1" eb="2">
      <t>ヤマ</t>
    </rPh>
    <rPh sb="2" eb="4">
      <t>シンニュウ</t>
    </rPh>
    <rPh sb="4" eb="6">
      <t>ジョウタイ</t>
    </rPh>
    <rPh sb="6" eb="8">
      <t>シュウテン</t>
    </rPh>
    <phoneticPr fontId="2"/>
  </si>
  <si>
    <t>m</t>
    <phoneticPr fontId="2"/>
  </si>
  <si>
    <t>あり</t>
    <phoneticPr fontId="2"/>
  </si>
  <si>
    <t>なし</t>
    <phoneticPr fontId="2"/>
  </si>
  <si>
    <t>NATM</t>
    <phoneticPr fontId="2"/>
  </si>
  <si>
    <t>ボックスカルバート</t>
    <phoneticPr fontId="2"/>
  </si>
  <si>
    <t>TBM</t>
    <phoneticPr fontId="2"/>
  </si>
  <si>
    <t>パイプルーフ</t>
    <phoneticPr fontId="2"/>
  </si>
  <si>
    <t>変状状況</t>
    <phoneticPr fontId="2"/>
  </si>
  <si>
    <t xml:space="preserve">                   トンネル附属物点検結果</t>
    <rPh sb="23" eb="25">
      <t>フゾク</t>
    </rPh>
    <rPh sb="25" eb="26">
      <t>ブツ</t>
    </rPh>
    <rPh sb="26" eb="28">
      <t>テンケン</t>
    </rPh>
    <rPh sb="28" eb="30">
      <t>ケッカ</t>
    </rPh>
    <phoneticPr fontId="2"/>
  </si>
  <si>
    <t>補強鉄筋</t>
    <rPh sb="0" eb="2">
      <t>ホキョウ</t>
    </rPh>
    <rPh sb="2" eb="4">
      <t>テッキン</t>
    </rPh>
    <phoneticPr fontId="2"/>
  </si>
  <si>
    <t>構造鉄筋</t>
    <rPh sb="2" eb="4">
      <t>テッキン</t>
    </rPh>
    <phoneticPr fontId="2"/>
  </si>
  <si>
    <t>目地段差</t>
    <rPh sb="0" eb="2">
      <t>メジ</t>
    </rPh>
    <rPh sb="2" eb="4">
      <t>ダンサ</t>
    </rPh>
    <phoneticPr fontId="2"/>
  </si>
  <si>
    <t>目地開き</t>
    <rPh sb="0" eb="2">
      <t>メジ</t>
    </rPh>
    <rPh sb="2" eb="3">
      <t>ヒラ</t>
    </rPh>
    <phoneticPr fontId="2"/>
  </si>
  <si>
    <t>建設年次</t>
    <phoneticPr fontId="2"/>
  </si>
  <si>
    <t>照明施設</t>
    <rPh sb="0" eb="2">
      <t>ショウメイ</t>
    </rPh>
    <rPh sb="2" eb="4">
      <t>シセツ</t>
    </rPh>
    <phoneticPr fontId="2"/>
  </si>
  <si>
    <t>附属物</t>
    <rPh sb="0" eb="3">
      <t>フゾクブツ</t>
    </rPh>
    <phoneticPr fontId="2"/>
  </si>
  <si>
    <t>健全度</t>
    <rPh sb="0" eb="2">
      <t>ケンゼン</t>
    </rPh>
    <rPh sb="2" eb="3">
      <t>ド</t>
    </rPh>
    <phoneticPr fontId="2"/>
  </si>
  <si>
    <t>附属施設の更新状況</t>
    <rPh sb="0" eb="4">
      <t>フゾクシセツ</t>
    </rPh>
    <rPh sb="5" eb="9">
      <t>コウシンジョウキョウ</t>
    </rPh>
    <phoneticPr fontId="2"/>
  </si>
  <si>
    <t>スパンNo.</t>
    <phoneticPr fontId="2"/>
  </si>
  <si>
    <t>1932年</t>
    <rPh sb="4" eb="5">
      <t>ネン</t>
    </rPh>
    <phoneticPr fontId="2"/>
  </si>
  <si>
    <t>3月</t>
  </si>
  <si>
    <t>1日</t>
    <rPh sb="1" eb="2">
      <t>ニチ</t>
    </rPh>
    <phoneticPr fontId="2"/>
  </si>
  <si>
    <t>2014年</t>
    <rPh sb="4" eb="5">
      <t>ネン</t>
    </rPh>
    <phoneticPr fontId="2"/>
  </si>
  <si>
    <t>路　　　面</t>
    <phoneticPr fontId="2"/>
  </si>
  <si>
    <t>点検年月日</t>
    <rPh sb="0" eb="2">
      <t>テンケン</t>
    </rPh>
    <rPh sb="2" eb="3">
      <t>ドシ</t>
    </rPh>
    <rPh sb="3" eb="5">
      <t>ガッッピ</t>
    </rPh>
    <phoneticPr fontId="2"/>
  </si>
  <si>
    <t>取付・
据付部</t>
    <phoneticPr fontId="2"/>
  </si>
  <si>
    <t>本体部</t>
    <rPh sb="2" eb="3">
      <t>ブ</t>
    </rPh>
    <phoneticPr fontId="2"/>
  </si>
  <si>
    <t>点検部位</t>
    <rPh sb="0" eb="4">
      <t>テンケンブイ</t>
    </rPh>
    <phoneticPr fontId="2"/>
  </si>
  <si>
    <t>担当：</t>
    <rPh sb="0" eb="2">
      <t>タントウ</t>
    </rPh>
    <phoneticPr fontId="2"/>
  </si>
  <si>
    <t>状態</t>
    <phoneticPr fontId="2"/>
  </si>
  <si>
    <t xml:space="preserve"> 会社：</t>
    <rPh sb="1" eb="3">
      <t>カイシャ</t>
    </rPh>
    <phoneticPr fontId="2"/>
  </si>
  <si>
    <t xml:space="preserve"> 会社：　　　</t>
    <rPh sb="1" eb="3">
      <t>カイシャ</t>
    </rPh>
    <phoneticPr fontId="2"/>
  </si>
  <si>
    <t>附属物位置図</t>
    <rPh sb="0" eb="2">
      <t>フゾク</t>
    </rPh>
    <rPh sb="2" eb="3">
      <t>ブツ</t>
    </rPh>
    <rPh sb="3" eb="5">
      <t>イチ</t>
    </rPh>
    <rPh sb="5" eb="6">
      <t>ズ</t>
    </rPh>
    <phoneticPr fontId="2"/>
  </si>
  <si>
    <t>標識・情報板</t>
    <rPh sb="0" eb="2">
      <t>ヒョウシキ</t>
    </rPh>
    <rPh sb="3" eb="5">
      <t>ジョウホウ</t>
    </rPh>
    <rPh sb="5" eb="6">
      <t>イタ</t>
    </rPh>
    <phoneticPr fontId="2"/>
  </si>
  <si>
    <t>トンネル附属物写真帳</t>
    <rPh sb="4" eb="6">
      <t>フゾク</t>
    </rPh>
    <rPh sb="6" eb="7">
      <t>ブツ</t>
    </rPh>
    <rPh sb="7" eb="9">
      <t>シャシン</t>
    </rPh>
    <phoneticPr fontId="2"/>
  </si>
  <si>
    <t>判定</t>
    <phoneticPr fontId="2"/>
  </si>
  <si>
    <t>変状の種類</t>
    <rPh sb="0" eb="2">
      <t>ヘンジョウ</t>
    </rPh>
    <rPh sb="3" eb="5">
      <t>シュルイ</t>
    </rPh>
    <phoneticPr fontId="2"/>
  </si>
  <si>
    <t>滴水</t>
    <rPh sb="0" eb="2">
      <t>テキスイ</t>
    </rPh>
    <phoneticPr fontId="2"/>
  </si>
  <si>
    <t>電磁波レーダー探査+圧縮強度試験</t>
    <rPh sb="0" eb="3">
      <t>デンジハ</t>
    </rPh>
    <rPh sb="7" eb="9">
      <t>タンサ</t>
    </rPh>
    <rPh sb="10" eb="14">
      <t>アッシュクキョウド</t>
    </rPh>
    <rPh sb="14" eb="16">
      <t>シケン</t>
    </rPh>
    <phoneticPr fontId="2"/>
  </si>
  <si>
    <t>鉄筋かぶり探査＋中性化深さ調査＋腐食状況確認</t>
    <rPh sb="0" eb="2">
      <t>テッキン</t>
    </rPh>
    <rPh sb="5" eb="7">
      <t>タンサ</t>
    </rPh>
    <rPh sb="8" eb="11">
      <t>チュウセイカ</t>
    </rPh>
    <rPh sb="11" eb="12">
      <t>フカ</t>
    </rPh>
    <rPh sb="13" eb="15">
      <t>チョウサ</t>
    </rPh>
    <phoneticPr fontId="2"/>
  </si>
  <si>
    <t>鉄筋かぶり探査</t>
    <rPh sb="0" eb="2">
      <t>テッキン</t>
    </rPh>
    <rPh sb="5" eb="7">
      <t>タンサ</t>
    </rPh>
    <phoneticPr fontId="2"/>
  </si>
  <si>
    <t>内空断面・ひび割れ進行性調査</t>
    <rPh sb="0" eb="4">
      <t>ナイクウダンメン</t>
    </rPh>
    <rPh sb="7" eb="8">
      <t>ワ</t>
    </rPh>
    <rPh sb="9" eb="12">
      <t>シンコウセイ</t>
    </rPh>
    <rPh sb="12" eb="14">
      <t>チョウサ</t>
    </rPh>
    <phoneticPr fontId="2"/>
  </si>
  <si>
    <t>地表踏査＋地すべり動態観測＋ひび割れ進行性調査</t>
    <rPh sb="0" eb="4">
      <t>チヒョウトウサ</t>
    </rPh>
    <rPh sb="5" eb="6">
      <t>ジ</t>
    </rPh>
    <rPh sb="9" eb="13">
      <t>ドウタイカンソク</t>
    </rPh>
    <rPh sb="16" eb="17">
      <t>ワ</t>
    </rPh>
    <rPh sb="18" eb="23">
      <t>シンコウセイチョウサ</t>
    </rPh>
    <phoneticPr fontId="2"/>
  </si>
  <si>
    <t>寒冷地区分</t>
    <rPh sb="0" eb="3">
      <t>カンレイチ</t>
    </rPh>
    <rPh sb="3" eb="5">
      <t>クブン</t>
    </rPh>
    <phoneticPr fontId="2"/>
  </si>
  <si>
    <t>トンネル名</t>
    <phoneticPr fontId="2"/>
  </si>
  <si>
    <t>Ⅱ</t>
    <phoneticPr fontId="2"/>
  </si>
  <si>
    <t>Ⅲ</t>
    <phoneticPr fontId="2"/>
  </si>
  <si>
    <t>　　　　　　　　　　　            点検結果総括表</t>
    <rPh sb="23" eb="25">
      <t>テンケン</t>
    </rPh>
    <rPh sb="25" eb="27">
      <t>ケッカ</t>
    </rPh>
    <rPh sb="27" eb="29">
      <t>ソウカツ</t>
    </rPh>
    <rPh sb="29" eb="30">
      <t>ヒョウ</t>
    </rPh>
    <phoneticPr fontId="2"/>
  </si>
  <si>
    <t>調査区分</t>
    <rPh sb="0" eb="2">
      <t>チョウサ</t>
    </rPh>
    <rPh sb="2" eb="4">
      <t>クブン</t>
    </rPh>
    <phoneticPr fontId="2"/>
  </si>
  <si>
    <t>路面</t>
    <phoneticPr fontId="2"/>
  </si>
  <si>
    <t>点検会社</t>
    <rPh sb="0" eb="2">
      <t>テンケン</t>
    </rPh>
    <rPh sb="2" eb="4">
      <t>カイシャ</t>
    </rPh>
    <phoneticPr fontId="2"/>
  </si>
  <si>
    <t>点検業者</t>
    <rPh sb="0" eb="2">
      <t>テンケン</t>
    </rPh>
    <rPh sb="2" eb="4">
      <t>ギョウシャ</t>
    </rPh>
    <phoneticPr fontId="2"/>
  </si>
  <si>
    <t>トンネルＩＤ</t>
    <phoneticPr fontId="2"/>
  </si>
  <si>
    <t>箇所数</t>
    <rPh sb="0" eb="3">
      <t>カショスウ</t>
    </rPh>
    <phoneticPr fontId="2"/>
  </si>
  <si>
    <t>表面劣化</t>
    <rPh sb="0" eb="4">
      <t>ヒョウメンレッカ</t>
    </rPh>
    <phoneticPr fontId="2"/>
  </si>
  <si>
    <t>　　　　　維持管理履歴表</t>
    <rPh sb="5" eb="9">
      <t>イジカンリ</t>
    </rPh>
    <rPh sb="9" eb="11">
      <t>リレキ</t>
    </rPh>
    <rPh sb="11" eb="12">
      <t>ヒョウ</t>
    </rPh>
    <phoneticPr fontId="2"/>
  </si>
  <si>
    <t>調査</t>
    <rPh sb="0" eb="2">
      <t>チョウサ</t>
    </rPh>
    <phoneticPr fontId="2"/>
  </si>
  <si>
    <t>Ｃ．路　面</t>
    <rPh sb="2" eb="3">
      <t>ミチ</t>
    </rPh>
    <rPh sb="4" eb="5">
      <t>メン</t>
    </rPh>
    <phoneticPr fontId="2"/>
  </si>
  <si>
    <t>Ｄ．附属施設</t>
    <rPh sb="2" eb="6">
      <t>フゾクシセツ</t>
    </rPh>
    <phoneticPr fontId="2"/>
  </si>
  <si>
    <t>軽微な変状で、現状では通行者・通行車両に対して危険はないが、監視を必要とするもの。
継続的に監視を行う。</t>
    <rPh sb="42" eb="45">
      <t>ケイゾクテキ</t>
    </rPh>
    <rPh sb="46" eb="48">
      <t>カンシ</t>
    </rPh>
    <rPh sb="49" eb="50">
      <t>オコナ</t>
    </rPh>
    <phoneticPr fontId="2"/>
  </si>
  <si>
    <t>変状が大きく、通行者・通行車両に対して危険を及ぼす可能性、または構造安全性確保に懸念があるため、直ちに何らかの対策を必要とするもの。
応急対策後、直ちに対策を検討する。</t>
    <rPh sb="67" eb="69">
      <t>オウキュウ</t>
    </rPh>
    <rPh sb="69" eb="71">
      <t>タイサク</t>
    </rPh>
    <rPh sb="71" eb="72">
      <t>ゴ</t>
    </rPh>
    <rPh sb="73" eb="74">
      <t>タダ</t>
    </rPh>
    <rPh sb="76" eb="78">
      <t>タイサク</t>
    </rPh>
    <rPh sb="79" eb="81">
      <t>ケントウ</t>
    </rPh>
    <phoneticPr fontId="2"/>
  </si>
  <si>
    <t>変状があり、将来、通行者・通行車両に対して危険を与えるため、重点的に監視を行い、計画的な対策を必要とするもの。
計画的(5年以内)に対策を検討する。</t>
    <rPh sb="37" eb="38">
      <t>オコナ</t>
    </rPh>
    <rPh sb="56" eb="59">
      <t>ケイカクテキ</t>
    </rPh>
    <rPh sb="61" eb="62">
      <t>ネン</t>
    </rPh>
    <rPh sb="62" eb="64">
      <t>イナイ</t>
    </rPh>
    <rPh sb="66" eb="68">
      <t>タイサク</t>
    </rPh>
    <rPh sb="69" eb="71">
      <t>ケントウ</t>
    </rPh>
    <phoneticPr fontId="2"/>
  </si>
  <si>
    <t>平成　　年　　月　　日 （　）  　 　　：</t>
    <rPh sb="0" eb="2">
      <t>ヘイセイ</t>
    </rPh>
    <rPh sb="4" eb="5">
      <t>ネン</t>
    </rPh>
    <rPh sb="7" eb="8">
      <t>ガツ</t>
    </rPh>
    <rPh sb="10" eb="11">
      <t>ニチ</t>
    </rPh>
    <phoneticPr fontId="2"/>
  </si>
  <si>
    <t>チェック</t>
    <phoneticPr fontId="2"/>
  </si>
  <si>
    <t>①</t>
    <phoneticPr fontId="2"/>
  </si>
  <si>
    <t>③</t>
    <phoneticPr fontId="2"/>
  </si>
  <si>
    <t>④</t>
    <phoneticPr fontId="2"/>
  </si>
  <si>
    <t>⑤</t>
    <phoneticPr fontId="2"/>
  </si>
  <si>
    <t>⑥</t>
    <phoneticPr fontId="2"/>
  </si>
  <si>
    <t>⑦</t>
    <phoneticPr fontId="2"/>
  </si>
  <si>
    <t>②</t>
    <phoneticPr fontId="2"/>
  </si>
  <si>
    <r>
      <t>点　検　項　目　　　（　遠望目視 ・</t>
    </r>
    <r>
      <rPr>
        <sz val="11"/>
        <rFont val="ＭＳ Ｐゴシック"/>
        <family val="3"/>
        <charset val="128"/>
      </rPr>
      <t xml:space="preserve"> </t>
    </r>
    <r>
      <rPr>
        <sz val="11"/>
        <rFont val="ＭＳ Ｐゴシック"/>
        <family val="3"/>
        <charset val="128"/>
      </rPr>
      <t>聴診　）</t>
    </r>
    <rPh sb="0" eb="1">
      <t>テン</t>
    </rPh>
    <rPh sb="2" eb="3">
      <t>ケン</t>
    </rPh>
    <rPh sb="4" eb="5">
      <t>コウ</t>
    </rPh>
    <rPh sb="6" eb="7">
      <t>メ</t>
    </rPh>
    <rPh sb="12" eb="14">
      <t>エンボウ</t>
    </rPh>
    <rPh sb="14" eb="15">
      <t>メ</t>
    </rPh>
    <rPh sb="15" eb="16">
      <t>シ</t>
    </rPh>
    <rPh sb="19" eb="20">
      <t>チョウ</t>
    </rPh>
    <rPh sb="20" eb="21">
      <t>ミ</t>
    </rPh>
    <phoneticPr fontId="2"/>
  </si>
  <si>
    <t>【実施日時】</t>
    <rPh sb="1" eb="3">
      <t>ジッシ</t>
    </rPh>
    <rPh sb="3" eb="5">
      <t>ニチジ</t>
    </rPh>
    <phoneticPr fontId="2"/>
  </si>
  <si>
    <t xml:space="preserve">       　　【天候】</t>
    <rPh sb="10" eb="12">
      <t>テンコウ</t>
    </rPh>
    <phoneticPr fontId="2"/>
  </si>
  <si>
    <t>【担当者】</t>
    <phoneticPr fontId="2"/>
  </si>
  <si>
    <t>トンネル坑口部及び坑内内空断面に明らかな変形等の異常は見られないか</t>
    <phoneticPr fontId="2"/>
  </si>
  <si>
    <t>トンネル内に噴砂・噴泥はないか</t>
    <phoneticPr fontId="2"/>
  </si>
  <si>
    <t>トンネル内に異常な出水や濁水の発生はないか</t>
    <phoneticPr fontId="2"/>
  </si>
  <si>
    <t>トンネル内で異様な音（きしみ音、地鳴り等）はしないか</t>
    <phoneticPr fontId="2"/>
  </si>
  <si>
    <t>覆工コンクリートに特殊なひび割れ(同心円状・段差等)、著しいはく落等は生じていないか</t>
    <phoneticPr fontId="2"/>
  </si>
  <si>
    <t>路面に落石物（取付金具、コンクリート片等）はないか</t>
    <phoneticPr fontId="2"/>
  </si>
  <si>
    <t>路面に大きなひび割れ、隆起沈降、異常な滞水等はないか</t>
    <phoneticPr fontId="2"/>
  </si>
  <si>
    <t>⑧</t>
    <phoneticPr fontId="2"/>
  </si>
  <si>
    <t>附属施設に脱落や破損、変形等は生じていないか</t>
    <phoneticPr fontId="2"/>
  </si>
  <si>
    <t>　</t>
    <phoneticPr fontId="2"/>
  </si>
  <si>
    <t>路線名</t>
    <rPh sb="0" eb="3">
      <t>ロセンメイ</t>
    </rPh>
    <phoneticPr fontId="2"/>
  </si>
  <si>
    <t>トンネル
延長</t>
    <rPh sb="5" eb="7">
      <t>エンチョウ</t>
    </rPh>
    <phoneticPr fontId="2"/>
  </si>
  <si>
    <t>1.ひび割れ、2.うき/はく離/はく落、3.補修材のうき/はく離/はく落、4.豆板/ｺｰﾙﾄﾞｼﾞｮｲﾝﾄ/材料劣化、5.漏水、6.つらら/側氷、7.有害水、8.析出物、9.地山露出/背面空洞/巻厚不足、10.鋼材露出、
11.傾き/沈下/変形、12.その他</t>
    <rPh sb="22" eb="24">
      <t>ホシュウ</t>
    </rPh>
    <rPh sb="24" eb="25">
      <t>ザイ</t>
    </rPh>
    <rPh sb="31" eb="32">
      <t>リ</t>
    </rPh>
    <rPh sb="35" eb="36">
      <t>ラク</t>
    </rPh>
    <rPh sb="39" eb="40">
      <t>マメ</t>
    </rPh>
    <rPh sb="40" eb="41">
      <t>イタ</t>
    </rPh>
    <rPh sb="54" eb="56">
      <t>ザイリョウ</t>
    </rPh>
    <rPh sb="56" eb="58">
      <t>レッカ</t>
    </rPh>
    <rPh sb="61" eb="63">
      <t>ロウスイ</t>
    </rPh>
    <rPh sb="70" eb="71">
      <t>ソク</t>
    </rPh>
    <rPh sb="71" eb="72">
      <t>ヒョウ</t>
    </rPh>
    <rPh sb="75" eb="77">
      <t>ユウガイ</t>
    </rPh>
    <rPh sb="77" eb="78">
      <t>スイ</t>
    </rPh>
    <rPh sb="81" eb="83">
      <t>セキシュツ</t>
    </rPh>
    <rPh sb="83" eb="84">
      <t>ブツ</t>
    </rPh>
    <rPh sb="87" eb="88">
      <t>ジ</t>
    </rPh>
    <rPh sb="88" eb="89">
      <t>ヤマ</t>
    </rPh>
    <rPh sb="89" eb="91">
      <t>ロシュツ</t>
    </rPh>
    <rPh sb="92" eb="94">
      <t>ハイメン</t>
    </rPh>
    <rPh sb="94" eb="96">
      <t>クウドウ</t>
    </rPh>
    <rPh sb="97" eb="98">
      <t>マキ</t>
    </rPh>
    <rPh sb="98" eb="99">
      <t>アツ</t>
    </rPh>
    <rPh sb="99" eb="101">
      <t>フソク</t>
    </rPh>
    <rPh sb="105" eb="107">
      <t>コウザイ</t>
    </rPh>
    <rPh sb="107" eb="109">
      <t>ロシュツ</t>
    </rPh>
    <rPh sb="114" eb="115">
      <t>カタム</t>
    </rPh>
    <rPh sb="117" eb="119">
      <t>チンカ</t>
    </rPh>
    <rPh sb="120" eb="122">
      <t>ヘンケイ</t>
    </rPh>
    <rPh sb="128" eb="129">
      <t>タ</t>
    </rPh>
    <phoneticPr fontId="2"/>
  </si>
  <si>
    <t>1.ひび割れ、2.はく離、3.湧水/滞水、4.氷盤、5.段差、6.わだち掘れ、7.すべり抵抗値の低下、
8.縁石・排水工の傾き/変形、9.その他</t>
    <rPh sb="11" eb="12">
      <t>リ</t>
    </rPh>
    <rPh sb="15" eb="17">
      <t>ユウスイ</t>
    </rPh>
    <rPh sb="18" eb="19">
      <t>タイ</t>
    </rPh>
    <rPh sb="19" eb="20">
      <t>スイ</t>
    </rPh>
    <rPh sb="23" eb="24">
      <t>ヒョウ</t>
    </rPh>
    <rPh sb="24" eb="25">
      <t>バン</t>
    </rPh>
    <rPh sb="28" eb="30">
      <t>ダンサ</t>
    </rPh>
    <rPh sb="36" eb="37">
      <t>ホ</t>
    </rPh>
    <rPh sb="44" eb="46">
      <t>テイコウ</t>
    </rPh>
    <rPh sb="46" eb="47">
      <t>チ</t>
    </rPh>
    <rPh sb="48" eb="50">
      <t>テイカ</t>
    </rPh>
    <rPh sb="54" eb="56">
      <t>エンセキ</t>
    </rPh>
    <rPh sb="57" eb="59">
      <t>ハイスイ</t>
    </rPh>
    <rPh sb="59" eb="60">
      <t>コウ</t>
    </rPh>
    <rPh sb="61" eb="62">
      <t>カタム</t>
    </rPh>
    <rPh sb="64" eb="66">
      <t>ヘンケイ</t>
    </rPh>
    <rPh sb="71" eb="72">
      <t>タ</t>
    </rPh>
    <phoneticPr fontId="2"/>
  </si>
  <si>
    <t>1.変形、2.破損、3.脱落、4.滞水、
5.腐食、6.機能不全、7.その他</t>
    <rPh sb="28" eb="32">
      <t>キノウフゼン</t>
    </rPh>
    <rPh sb="37" eb="38">
      <t>タ</t>
    </rPh>
    <phoneticPr fontId="2"/>
  </si>
  <si>
    <t>Ｂ．覆　工</t>
    <phoneticPr fontId="2"/>
  </si>
  <si>
    <t>点検日/天候
/点検者</t>
    <rPh sb="0" eb="2">
      <t>テンケン</t>
    </rPh>
    <rPh sb="2" eb="3">
      <t>ビ</t>
    </rPh>
    <rPh sb="4" eb="6">
      <t>テンコウ</t>
    </rPh>
    <rPh sb="8" eb="10">
      <t>テンケン</t>
    </rPh>
    <rPh sb="10" eb="11">
      <t>シャ</t>
    </rPh>
    <phoneticPr fontId="2"/>
  </si>
  <si>
    <t>状況写真</t>
    <phoneticPr fontId="2"/>
  </si>
  <si>
    <t>破損等の内容</t>
    <rPh sb="0" eb="2">
      <t>ハソン</t>
    </rPh>
    <rPh sb="2" eb="3">
      <t>ナド</t>
    </rPh>
    <rPh sb="4" eb="6">
      <t>ナイヨウ</t>
    </rPh>
    <phoneticPr fontId="2"/>
  </si>
  <si>
    <t>処理内容
/処理年月日</t>
    <rPh sb="0" eb="2">
      <t>ショリ</t>
    </rPh>
    <rPh sb="2" eb="4">
      <t>ナイヨウ</t>
    </rPh>
    <rPh sb="6" eb="8">
      <t>ショリ</t>
    </rPh>
    <rPh sb="8" eb="11">
      <t>ネンゲッピ</t>
    </rPh>
    <phoneticPr fontId="2"/>
  </si>
  <si>
    <t>対象内容</t>
    <rPh sb="0" eb="2">
      <t>タイショウ</t>
    </rPh>
    <rPh sb="2" eb="4">
      <t>ナイヨウ</t>
    </rPh>
    <phoneticPr fontId="2"/>
  </si>
  <si>
    <t>対象内容/
スパン位置</t>
    <rPh sb="0" eb="4">
      <t>タイショウナイヨウ</t>
    </rPh>
    <rPh sb="9" eb="11">
      <t>イチ</t>
    </rPh>
    <phoneticPr fontId="2"/>
  </si>
  <si>
    <t>＜拡大写真等、必要に応じて写真を追加すること＞</t>
    <rPh sb="1" eb="3">
      <t>カクダイ</t>
    </rPh>
    <rPh sb="3" eb="5">
      <t>シャシン</t>
    </rPh>
    <rPh sb="5" eb="6">
      <t>ナド</t>
    </rPh>
    <rPh sb="7" eb="9">
      <t>ヒツヨウ</t>
    </rPh>
    <rPh sb="10" eb="11">
      <t>オウ</t>
    </rPh>
    <rPh sb="13" eb="15">
      <t>シャシン</t>
    </rPh>
    <rPh sb="16" eb="18">
      <t>ツイカ</t>
    </rPh>
    <phoneticPr fontId="2"/>
  </si>
  <si>
    <t>　その他の異常箇所の詳細</t>
    <rPh sb="3" eb="4">
      <t>タ</t>
    </rPh>
    <rPh sb="5" eb="9">
      <t>イジョウカショ</t>
    </rPh>
    <rPh sb="10" eb="12">
      <t>ショウサイ</t>
    </rPh>
    <phoneticPr fontId="2"/>
  </si>
  <si>
    <t>フリガナ</t>
    <phoneticPr fontId="2"/>
  </si>
  <si>
    <t>管理者名</t>
    <rPh sb="0" eb="3">
      <t>カンリシャ</t>
    </rPh>
    <rPh sb="3" eb="4">
      <t>メイ</t>
    </rPh>
    <phoneticPr fontId="2"/>
  </si>
  <si>
    <t>起点</t>
    <rPh sb="0" eb="2">
      <t>キテン</t>
    </rPh>
    <phoneticPr fontId="2"/>
  </si>
  <si>
    <t>緯度</t>
    <rPh sb="0" eb="2">
      <t>イド</t>
    </rPh>
    <phoneticPr fontId="2"/>
  </si>
  <si>
    <t>経度</t>
    <rPh sb="0" eb="2">
      <t>ケイド</t>
    </rPh>
    <phoneticPr fontId="2"/>
  </si>
  <si>
    <t>終点</t>
    <rPh sb="0" eb="2">
      <t>シュウテン</t>
    </rPh>
    <phoneticPr fontId="2"/>
  </si>
  <si>
    <t>外力</t>
    <rPh sb="0" eb="2">
      <t>ガイリョク</t>
    </rPh>
    <phoneticPr fontId="2"/>
  </si>
  <si>
    <t>Ⅳ</t>
    <phoneticPr fontId="2"/>
  </si>
  <si>
    <t>×</t>
    <phoneticPr fontId="2"/>
  </si>
  <si>
    <t>トンネル変状・異常箇所写真位置図</t>
    <rPh sb="4" eb="6">
      <t>ヘンジョウ</t>
    </rPh>
    <rPh sb="7" eb="9">
      <t>イジョウ</t>
    </rPh>
    <rPh sb="9" eb="11">
      <t>カショ</t>
    </rPh>
    <rPh sb="11" eb="13">
      <t>シャシン</t>
    </rPh>
    <rPh sb="13" eb="15">
      <t>イチ</t>
    </rPh>
    <rPh sb="15" eb="16">
      <t>ズ</t>
    </rPh>
    <phoneticPr fontId="2"/>
  </si>
  <si>
    <t>■点検結果調書　トンネル変状・異常箇所写真位置図</t>
    <rPh sb="1" eb="3">
      <t>テンケン</t>
    </rPh>
    <rPh sb="3" eb="5">
      <t>ケッカ</t>
    </rPh>
    <rPh sb="5" eb="7">
      <t>チョウショ</t>
    </rPh>
    <rPh sb="12" eb="14">
      <t>ヘンジョウ</t>
    </rPh>
    <rPh sb="15" eb="17">
      <t>イジョウ</t>
    </rPh>
    <rPh sb="17" eb="19">
      <t>カショ</t>
    </rPh>
    <rPh sb="19" eb="21">
      <t>シャシン</t>
    </rPh>
    <rPh sb="21" eb="24">
      <t>イチズ</t>
    </rPh>
    <phoneticPr fontId="2"/>
  </si>
  <si>
    <t>■点検結果調書　変状写真台帳</t>
    <rPh sb="1" eb="3">
      <t>テンケン</t>
    </rPh>
    <rPh sb="3" eb="5">
      <t>ケッカ</t>
    </rPh>
    <rPh sb="5" eb="7">
      <t>チョウショ</t>
    </rPh>
    <rPh sb="8" eb="10">
      <t>ヘンジョウ</t>
    </rPh>
    <rPh sb="10" eb="12">
      <t>シャシン</t>
    </rPh>
    <rPh sb="12" eb="14">
      <t>ダイチョウ</t>
    </rPh>
    <phoneticPr fontId="2"/>
  </si>
  <si>
    <t>路線名</t>
    <phoneticPr fontId="2"/>
  </si>
  <si>
    <t>管理者名</t>
    <phoneticPr fontId="2"/>
  </si>
  <si>
    <t>Ⅱa</t>
    <phoneticPr fontId="2"/>
  </si>
  <si>
    <t>Ⅱb</t>
    <phoneticPr fontId="2"/>
  </si>
  <si>
    <t>Ⅰ</t>
    <phoneticPr fontId="2"/>
  </si>
  <si>
    <t>トンネルID</t>
  </si>
  <si>
    <t>事務所</t>
  </si>
  <si>
    <t>トンネル名</t>
  </si>
  <si>
    <t>古川</t>
  </si>
  <si>
    <t>猪臥山</t>
  </si>
  <si>
    <t>郡上</t>
  </si>
  <si>
    <t>内ヶ谷</t>
  </si>
  <si>
    <t>郡上八幡</t>
  </si>
  <si>
    <t>神原</t>
  </si>
  <si>
    <t>飛越</t>
  </si>
  <si>
    <t>下呂</t>
  </si>
  <si>
    <t>少ヶ野</t>
  </si>
  <si>
    <t>高山</t>
  </si>
  <si>
    <t>恵比寿</t>
  </si>
  <si>
    <t>揖斐</t>
  </si>
  <si>
    <t>高山谷</t>
  </si>
  <si>
    <t>高牧</t>
  </si>
  <si>
    <t>恵那</t>
  </si>
  <si>
    <t>塞の神</t>
  </si>
  <si>
    <t>平岩</t>
  </si>
  <si>
    <t>新木の実</t>
  </si>
  <si>
    <t>神坂</t>
  </si>
  <si>
    <t>蒲田</t>
  </si>
  <si>
    <t>越佐</t>
  </si>
  <si>
    <t>達原</t>
  </si>
  <si>
    <t>西山</t>
  </si>
  <si>
    <t>加賀沢</t>
  </si>
  <si>
    <t>大瀬</t>
  </si>
  <si>
    <t>文童子</t>
  </si>
  <si>
    <t>鈴蘭</t>
  </si>
  <si>
    <t>湯峰</t>
  </si>
  <si>
    <t>伊西</t>
  </si>
  <si>
    <t>余之谷</t>
  </si>
  <si>
    <t>平湯</t>
  </si>
  <si>
    <t>岩瀬１号</t>
  </si>
  <si>
    <t>岩瀬２号</t>
  </si>
  <si>
    <t>岩瀬３号</t>
  </si>
  <si>
    <t>尾神２号</t>
  </si>
  <si>
    <t>福島第２</t>
  </si>
  <si>
    <t>新平瀬</t>
  </si>
  <si>
    <t>飯島</t>
  </si>
  <si>
    <t>花無山</t>
  </si>
  <si>
    <t>一谷坂</t>
  </si>
  <si>
    <t>小野坂</t>
  </si>
  <si>
    <t>可茂</t>
  </si>
  <si>
    <t>蘇水峡</t>
  </si>
  <si>
    <t>阿多野</t>
  </si>
  <si>
    <t>北山</t>
  </si>
  <si>
    <t>二股</t>
  </si>
  <si>
    <t>白山２号</t>
  </si>
  <si>
    <t>大垣</t>
  </si>
  <si>
    <t>上石津第１</t>
  </si>
  <si>
    <t>福島第１</t>
  </si>
  <si>
    <t>竹原</t>
  </si>
  <si>
    <t>久瀬</t>
  </si>
  <si>
    <t>小沢山</t>
  </si>
  <si>
    <t>白川口</t>
  </si>
  <si>
    <t>新日和田</t>
  </si>
  <si>
    <t>坂本</t>
  </si>
  <si>
    <t>稲越</t>
  </si>
  <si>
    <t>新北山</t>
  </si>
  <si>
    <t>笹島</t>
  </si>
  <si>
    <t>上山田</t>
  </si>
  <si>
    <t>大倉</t>
  </si>
  <si>
    <t>安渡沢</t>
  </si>
  <si>
    <t>柏木</t>
  </si>
  <si>
    <t>阿多岐</t>
  </si>
  <si>
    <t>上石津第２</t>
  </si>
  <si>
    <t>上石津第３</t>
  </si>
  <si>
    <t>飛出山</t>
  </si>
  <si>
    <t>尾神１号</t>
  </si>
  <si>
    <t>名倉</t>
  </si>
  <si>
    <t>樫原</t>
  </si>
  <si>
    <t>椿井野</t>
  </si>
  <si>
    <t>城山</t>
  </si>
  <si>
    <t>野口</t>
  </si>
  <si>
    <t>川上第１</t>
  </si>
  <si>
    <t>乙姫</t>
  </si>
  <si>
    <t>閑羅瀬１号</t>
  </si>
  <si>
    <t>閑羅瀬２号</t>
  </si>
  <si>
    <t>中西</t>
  </si>
  <si>
    <t>菅原</t>
  </si>
  <si>
    <t>岐阜</t>
  </si>
  <si>
    <t>川瀬</t>
  </si>
  <si>
    <t>小鹿</t>
  </si>
  <si>
    <t>白山１号</t>
  </si>
  <si>
    <t>丹度</t>
  </si>
  <si>
    <t>閑羅瀬３号</t>
  </si>
  <si>
    <t>御鬼神</t>
  </si>
  <si>
    <t>美山第三</t>
  </si>
  <si>
    <t>美山第二</t>
  </si>
  <si>
    <t>多治見</t>
  </si>
  <si>
    <t>平和</t>
  </si>
  <si>
    <t>高富(上り）</t>
  </si>
  <si>
    <t>高富（下り）</t>
  </si>
  <si>
    <t>馬道ヶ峰</t>
  </si>
  <si>
    <t>鶯谷</t>
  </si>
  <si>
    <t>袋坂</t>
  </si>
  <si>
    <t>古虎渓</t>
  </si>
  <si>
    <t>兎走山</t>
  </si>
  <si>
    <t>古津</t>
  </si>
  <si>
    <t>美山第一</t>
  </si>
  <si>
    <t>杉洞</t>
  </si>
  <si>
    <t>彦坂</t>
  </si>
  <si>
    <t>新鶯谷</t>
  </si>
  <si>
    <t>郡上土木事務所</t>
    <rPh sb="0" eb="2">
      <t>グジョウ</t>
    </rPh>
    <rPh sb="2" eb="4">
      <t>ドボク</t>
    </rPh>
    <phoneticPr fontId="2"/>
  </si>
  <si>
    <t>揖斐土木事務所</t>
    <phoneticPr fontId="2"/>
  </si>
  <si>
    <t>下呂土木事務所</t>
    <rPh sb="0" eb="2">
      <t>ゲロ</t>
    </rPh>
    <rPh sb="2" eb="4">
      <t>ドボク</t>
    </rPh>
    <phoneticPr fontId="2"/>
  </si>
  <si>
    <t>ささゆり</t>
  </si>
  <si>
    <t>松田</t>
  </si>
  <si>
    <t>中之宿</t>
  </si>
  <si>
    <t>水屋谷</t>
  </si>
  <si>
    <t>鮎飛</t>
  </si>
  <si>
    <t>西忍</t>
  </si>
  <si>
    <t>秋神</t>
  </si>
  <si>
    <t>池の平</t>
  </si>
  <si>
    <t>折敷地</t>
  </si>
  <si>
    <t>下立</t>
  </si>
  <si>
    <t>鷲ヶ峰</t>
  </si>
  <si>
    <t>丸山</t>
  </si>
  <si>
    <t>庄島</t>
  </si>
  <si>
    <t>洞山鬼岩</t>
  </si>
  <si>
    <t>道場山</t>
  </si>
  <si>
    <t>新道谷</t>
  </si>
  <si>
    <t>乙原</t>
  </si>
  <si>
    <t>湯の郷</t>
  </si>
  <si>
    <t>かみおか</t>
  </si>
  <si>
    <t>福島第３</t>
  </si>
  <si>
    <t>荻町</t>
  </si>
  <si>
    <t>小呂</t>
  </si>
  <si>
    <t>岳洞山桜</t>
  </si>
  <si>
    <t>小津</t>
  </si>
  <si>
    <t>近城</t>
  </si>
  <si>
    <t>巣納谷</t>
  </si>
  <si>
    <t>権現</t>
  </si>
  <si>
    <t>大久後</t>
  </si>
  <si>
    <t>三谷</t>
  </si>
  <si>
    <t>川上</t>
  </si>
  <si>
    <t>八草</t>
  </si>
  <si>
    <t>美濃</t>
  </si>
  <si>
    <t>タラガ</t>
  </si>
  <si>
    <t>飛騨ふる里</t>
  </si>
  <si>
    <t>塚白椿</t>
  </si>
  <si>
    <t>櫨原義徳</t>
  </si>
  <si>
    <t>カンノセ合掌</t>
  </si>
  <si>
    <t>本郷カンタク</t>
  </si>
  <si>
    <t>笈谷</t>
  </si>
  <si>
    <t>漆原乙女</t>
  </si>
  <si>
    <t>大徳之山（第１～３）</t>
  </si>
  <si>
    <t>境の尾一里岩</t>
  </si>
  <si>
    <t>池太沢夜叉</t>
  </si>
  <si>
    <t>軽岡</t>
  </si>
  <si>
    <t>岩坂</t>
  </si>
  <si>
    <t>福島保木</t>
  </si>
  <si>
    <t>板屋</t>
  </si>
  <si>
    <t>大須</t>
  </si>
  <si>
    <t>岸奥</t>
  </si>
  <si>
    <t>川上第２</t>
  </si>
  <si>
    <t>平湯第２</t>
    <phoneticPr fontId="2"/>
  </si>
  <si>
    <t>馬坂</t>
  </si>
  <si>
    <t>越前</t>
  </si>
  <si>
    <t>加須良</t>
  </si>
  <si>
    <t>新内ヶ戸</t>
  </si>
  <si>
    <t>節谷</t>
  </si>
  <si>
    <t>山之上</t>
  </si>
  <si>
    <t>棚洞</t>
  </si>
  <si>
    <t>火打坂</t>
  </si>
  <si>
    <t>阿木</t>
  </si>
  <si>
    <t>円興寺</t>
  </si>
  <si>
    <t>宝仙坊</t>
  </si>
  <si>
    <t>佐原</t>
  </si>
  <si>
    <t>井ノ口（上り）</t>
  </si>
  <si>
    <t>番場山</t>
  </si>
  <si>
    <t>井ノ口（下り）</t>
  </si>
  <si>
    <t>日当平野</t>
  </si>
  <si>
    <t>本巣</t>
  </si>
  <si>
    <t>河岐</t>
  </si>
  <si>
    <t>梅谷</t>
  </si>
  <si>
    <t>平井坂</t>
  </si>
  <si>
    <t>九頭師坂</t>
  </si>
  <si>
    <t>大矢田</t>
  </si>
  <si>
    <t>金華山</t>
  </si>
  <si>
    <t>清水山</t>
    <phoneticPr fontId="2"/>
  </si>
  <si>
    <t>祇園山</t>
    <phoneticPr fontId="2"/>
  </si>
  <si>
    <t>大蔵山</t>
    <phoneticPr fontId="2"/>
  </si>
  <si>
    <t>Ⅱb</t>
    <phoneticPr fontId="2"/>
  </si>
  <si>
    <t>破損等内容</t>
    <rPh sb="0" eb="2">
      <t>ハソン</t>
    </rPh>
    <rPh sb="2" eb="3">
      <t>ナド</t>
    </rPh>
    <rPh sb="3" eb="5">
      <t>ナイヨウ</t>
    </rPh>
    <phoneticPr fontId="2"/>
  </si>
  <si>
    <t>対象内容/
スパン/位置</t>
    <rPh sb="0" eb="4">
      <t>タイショウナイヨウ</t>
    </rPh>
    <rPh sb="10" eb="12">
      <t>イチ</t>
    </rPh>
    <phoneticPr fontId="2"/>
  </si>
  <si>
    <t>（自）</t>
    <rPh sb="1" eb="2">
      <t>ジ</t>
    </rPh>
    <phoneticPr fontId="2"/>
  </si>
  <si>
    <t>（至）</t>
    <rPh sb="1" eb="2">
      <t>イタ</t>
    </rPh>
    <phoneticPr fontId="2"/>
  </si>
  <si>
    <t>調査
内容</t>
    <rPh sb="0" eb="2">
      <t>チョウサ</t>
    </rPh>
    <rPh sb="3" eb="5">
      <t>ナイヨウ</t>
    </rPh>
    <phoneticPr fontId="2"/>
  </si>
  <si>
    <t>湧水量調査</t>
    <phoneticPr fontId="2"/>
  </si>
  <si>
    <t>劣化深さ調査</t>
    <phoneticPr fontId="2"/>
  </si>
  <si>
    <t>対策工</t>
    <rPh sb="2" eb="3">
      <t>コウ</t>
    </rPh>
    <phoneticPr fontId="2"/>
  </si>
  <si>
    <t>概算工費(千円)</t>
    <rPh sb="0" eb="2">
      <t>ガイサン</t>
    </rPh>
    <rPh sb="2" eb="3">
      <t>コウ</t>
    </rPh>
    <rPh sb="3" eb="4">
      <t>ヒ</t>
    </rPh>
    <phoneticPr fontId="2"/>
  </si>
  <si>
    <t>漏水</t>
    <rPh sb="0" eb="2">
      <t>ロウスイ</t>
    </rPh>
    <phoneticPr fontId="2"/>
  </si>
  <si>
    <t>はく落対策</t>
    <rPh sb="3" eb="5">
      <t>タイサク</t>
    </rPh>
    <phoneticPr fontId="2"/>
  </si>
  <si>
    <t>圧縮強度試験</t>
    <phoneticPr fontId="2"/>
  </si>
  <si>
    <t>水質・化学分析</t>
    <phoneticPr fontId="2"/>
  </si>
  <si>
    <t>実施日</t>
    <rPh sb="0" eb="3">
      <t>ジッシビ</t>
    </rPh>
    <phoneticPr fontId="2"/>
  </si>
  <si>
    <t>劣化・湧水等</t>
    <rPh sb="0" eb="2">
      <t>レッカ</t>
    </rPh>
    <rPh sb="3" eb="5">
      <t>ワキミズ</t>
    </rPh>
    <rPh sb="5" eb="6">
      <t>トウ</t>
    </rPh>
    <phoneticPr fontId="2"/>
  </si>
  <si>
    <t>4：その他調査</t>
    <rPh sb="4" eb="5">
      <t>タ</t>
    </rPh>
    <phoneticPr fontId="2"/>
  </si>
  <si>
    <t>3：進行性調査</t>
    <rPh sb="2" eb="5">
      <t>シンコウセイ</t>
    </rPh>
    <phoneticPr fontId="2"/>
  </si>
  <si>
    <t>2：空洞・鉄筋かぶり等調査</t>
    <rPh sb="2" eb="4">
      <t>クウドウ</t>
    </rPh>
    <rPh sb="5" eb="7">
      <t>テッキン</t>
    </rPh>
    <rPh sb="10" eb="11">
      <t>ナド</t>
    </rPh>
    <phoneticPr fontId="2"/>
  </si>
  <si>
    <t>1：劣化・湧水等調査</t>
    <rPh sb="2" eb="4">
      <t>レッカ</t>
    </rPh>
    <rPh sb="5" eb="7">
      <t>ユウスイ</t>
    </rPh>
    <rPh sb="7" eb="8">
      <t>ナド</t>
    </rPh>
    <phoneticPr fontId="2"/>
  </si>
  <si>
    <t>＜調査概略分類＞</t>
    <rPh sb="1" eb="3">
      <t>チョウサ</t>
    </rPh>
    <rPh sb="3" eb="5">
      <t>ガイリャク</t>
    </rPh>
    <rPh sb="5" eb="7">
      <t>ブンルイ</t>
    </rPh>
    <phoneticPr fontId="2"/>
  </si>
  <si>
    <t>箇所数</t>
    <rPh sb="0" eb="2">
      <t>カショ</t>
    </rPh>
    <rPh sb="2" eb="3">
      <t>スウ</t>
    </rPh>
    <phoneticPr fontId="2"/>
  </si>
  <si>
    <t>ひび割れ進行性調査</t>
    <rPh sb="4" eb="7">
      <t>シンコウセイ</t>
    </rPh>
    <rPh sb="7" eb="9">
      <t>チョウサ</t>
    </rPh>
    <phoneticPr fontId="2"/>
  </si>
  <si>
    <t>寒冷地</t>
    <rPh sb="0" eb="3">
      <t>カンレイチ</t>
    </rPh>
    <phoneticPr fontId="2"/>
  </si>
  <si>
    <t>積雪地</t>
    <rPh sb="0" eb="2">
      <t>セキセツ</t>
    </rPh>
    <rPh sb="2" eb="3">
      <t>チ</t>
    </rPh>
    <phoneticPr fontId="2"/>
  </si>
  <si>
    <t>積雪寒冷地</t>
    <rPh sb="0" eb="5">
      <t>セキセツカンレイチ</t>
    </rPh>
    <phoneticPr fontId="2"/>
  </si>
  <si>
    <t>覆工側壁</t>
    <rPh sb="0" eb="2">
      <t>フッコウ</t>
    </rPh>
    <rPh sb="2" eb="4">
      <t>ソクヘキ</t>
    </rPh>
    <phoneticPr fontId="2"/>
  </si>
  <si>
    <t>覆工アーチ</t>
    <rPh sb="0" eb="2">
      <t>フッコウ</t>
    </rPh>
    <phoneticPr fontId="2"/>
  </si>
  <si>
    <t>左側</t>
    <phoneticPr fontId="2"/>
  </si>
  <si>
    <t>右側</t>
    <phoneticPr fontId="2"/>
  </si>
  <si>
    <t>横断目地</t>
    <rPh sb="0" eb="2">
      <t>オウダン</t>
    </rPh>
    <rPh sb="2" eb="4">
      <t>メジ</t>
    </rPh>
    <phoneticPr fontId="2"/>
  </si>
  <si>
    <t>水平目地</t>
    <rPh sb="0" eb="2">
      <t>スイヘイ</t>
    </rPh>
    <rPh sb="2" eb="4">
      <t>メジ</t>
    </rPh>
    <phoneticPr fontId="2"/>
  </si>
  <si>
    <t>右肩</t>
    <rPh sb="0" eb="2">
      <t>ミギカタ</t>
    </rPh>
    <phoneticPr fontId="2"/>
  </si>
  <si>
    <t>左肩</t>
    <rPh sb="0" eb="1">
      <t>ヒダリ</t>
    </rPh>
    <phoneticPr fontId="2"/>
  </si>
  <si>
    <t>右側壁</t>
    <rPh sb="0" eb="1">
      <t>ミギ</t>
    </rPh>
    <rPh sb="1" eb="3">
      <t>ソクヘキ</t>
    </rPh>
    <phoneticPr fontId="2"/>
  </si>
  <si>
    <t>左側壁</t>
    <rPh sb="0" eb="1">
      <t>ヒダリ</t>
    </rPh>
    <phoneticPr fontId="2"/>
  </si>
  <si>
    <t>車道上り線</t>
    <rPh sb="0" eb="2">
      <t>シャドウ</t>
    </rPh>
    <rPh sb="2" eb="3">
      <t>ノボ</t>
    </rPh>
    <rPh sb="4" eb="5">
      <t>セン</t>
    </rPh>
    <phoneticPr fontId="2"/>
  </si>
  <si>
    <t>車道下り線</t>
    <rPh sb="0" eb="2">
      <t>シャドウ</t>
    </rPh>
    <rPh sb="2" eb="3">
      <t>クダ</t>
    </rPh>
    <rPh sb="4" eb="5">
      <t>セン</t>
    </rPh>
    <phoneticPr fontId="2"/>
  </si>
  <si>
    <t>漏水</t>
    <phoneticPr fontId="2"/>
  </si>
  <si>
    <t>その他変状</t>
    <rPh sb="3" eb="5">
      <t>ヘンジョウ</t>
    </rPh>
    <phoneticPr fontId="2"/>
  </si>
  <si>
    <t>mm</t>
    <phoneticPr fontId="2"/>
  </si>
  <si>
    <t>Ⅰ</t>
    <phoneticPr fontId="2"/>
  </si>
  <si>
    <t>単位</t>
    <rPh sb="0" eb="2">
      <t>タンイ</t>
    </rPh>
    <phoneticPr fontId="2"/>
  </si>
  <si>
    <t>幅</t>
    <rPh sb="0" eb="1">
      <t>ハバ</t>
    </rPh>
    <phoneticPr fontId="2"/>
  </si>
  <si>
    <t>長</t>
    <rPh sb="0" eb="1">
      <t>ナガ</t>
    </rPh>
    <phoneticPr fontId="2"/>
  </si>
  <si>
    <t>量</t>
    <rPh sb="0" eb="1">
      <t>リョウ</t>
    </rPh>
    <phoneticPr fontId="2"/>
  </si>
  <si>
    <t>縦</t>
    <rPh sb="0" eb="1">
      <t>タテ</t>
    </rPh>
    <phoneticPr fontId="2"/>
  </si>
  <si>
    <t>横</t>
    <rPh sb="0" eb="1">
      <t>ヨコ</t>
    </rPh>
    <phoneticPr fontId="2"/>
  </si>
  <si>
    <t>高</t>
    <rPh sb="0" eb="1">
      <t>タカ</t>
    </rPh>
    <phoneticPr fontId="2"/>
  </si>
  <si>
    <t>概算工費(千円)</t>
    <rPh sb="0" eb="4">
      <t>ガイサンコウヒ</t>
    </rPh>
    <rPh sb="5" eb="7">
      <t>センエン</t>
    </rPh>
    <phoneticPr fontId="2"/>
  </si>
  <si>
    <t>厚</t>
    <rPh sb="0" eb="1">
      <t>アツ</t>
    </rPh>
    <phoneticPr fontId="2"/>
  </si>
  <si>
    <t>規模</t>
    <rPh sb="0" eb="2">
      <t>キボ</t>
    </rPh>
    <phoneticPr fontId="2"/>
  </si>
  <si>
    <t>進行性</t>
    <phoneticPr fontId="2"/>
  </si>
  <si>
    <t>概算工費(千円)</t>
    <rPh sb="0" eb="2">
      <t>ガイサン</t>
    </rPh>
    <rPh sb="2" eb="4">
      <t>コウヒ</t>
    </rPh>
    <rPh sb="5" eb="7">
      <t>センエン</t>
    </rPh>
    <phoneticPr fontId="2"/>
  </si>
  <si>
    <t>スパン番号</t>
    <phoneticPr fontId="2"/>
  </si>
  <si>
    <t>施設番号</t>
    <phoneticPr fontId="2"/>
  </si>
  <si>
    <t>状態</t>
    <phoneticPr fontId="2"/>
  </si>
  <si>
    <t>健全度
判定</t>
    <rPh sb="0" eb="3">
      <t>ケンゼンド</t>
    </rPh>
    <rPh sb="4" eb="6">
      <t>ハンテイ</t>
    </rPh>
    <phoneticPr fontId="2"/>
  </si>
  <si>
    <t>本体</t>
    <rPh sb="0" eb="2">
      <t>ホンタイ</t>
    </rPh>
    <phoneticPr fontId="2"/>
  </si>
  <si>
    <t>異常箇所</t>
    <rPh sb="0" eb="4">
      <t>イジョウカショ</t>
    </rPh>
    <phoneticPr fontId="2"/>
  </si>
  <si>
    <t>取付部</t>
    <rPh sb="0" eb="3">
      <t>トリツケブ</t>
    </rPh>
    <phoneticPr fontId="2"/>
  </si>
  <si>
    <t>うき・はく離</t>
    <rPh sb="5" eb="6">
      <t>リ</t>
    </rPh>
    <phoneticPr fontId="2"/>
  </si>
  <si>
    <t>Ⅰ</t>
    <phoneticPr fontId="2"/>
  </si>
  <si>
    <t>Ⅳ</t>
    <phoneticPr fontId="2"/>
  </si>
  <si>
    <t>概算総費用
（千円）</t>
    <phoneticPr fontId="2"/>
  </si>
  <si>
    <t>トンネル
健全度判定</t>
    <rPh sb="5" eb="8">
      <t>ケンゼンド</t>
    </rPh>
    <rPh sb="8" eb="10">
      <t>ハンテイ</t>
    </rPh>
    <phoneticPr fontId="2"/>
  </si>
  <si>
    <t>調査</t>
    <phoneticPr fontId="2"/>
  </si>
  <si>
    <t>トンネル延長</t>
    <phoneticPr fontId="2"/>
  </si>
  <si>
    <t>施工年次</t>
    <phoneticPr fontId="2"/>
  </si>
  <si>
    <t>請負会社／担当者</t>
    <phoneticPr fontId="2"/>
  </si>
  <si>
    <t>本体工変状数集計</t>
    <rPh sb="0" eb="2">
      <t>ホンタイ</t>
    </rPh>
    <rPh sb="2" eb="3">
      <t>コウ</t>
    </rPh>
    <rPh sb="3" eb="5">
      <t>ヘンジョウ</t>
    </rPh>
    <rPh sb="5" eb="6">
      <t>カズ</t>
    </rPh>
    <rPh sb="6" eb="8">
      <t>シュウケイ</t>
    </rPh>
    <phoneticPr fontId="2"/>
  </si>
  <si>
    <t>変状別健全度</t>
    <rPh sb="0" eb="2">
      <t>ヘンジョウ</t>
    </rPh>
    <rPh sb="2" eb="3">
      <t>ベツ</t>
    </rPh>
    <phoneticPr fontId="2"/>
  </si>
  <si>
    <t>スパン毎の判定</t>
    <rPh sb="3" eb="4">
      <t>ゴト</t>
    </rPh>
    <phoneticPr fontId="2"/>
  </si>
  <si>
    <t>要検討</t>
    <rPh sb="0" eb="1">
      <t>ヨウ</t>
    </rPh>
    <rPh sb="1" eb="3">
      <t>ケントウ</t>
    </rPh>
    <phoneticPr fontId="2"/>
  </si>
  <si>
    <t>導水樋</t>
    <rPh sb="0" eb="3">
      <t>ドウスイトイ</t>
    </rPh>
    <phoneticPr fontId="2"/>
  </si>
  <si>
    <t>断面修復</t>
    <rPh sb="0" eb="2">
      <t>ダンメン</t>
    </rPh>
    <rPh sb="2" eb="4">
      <t>シュウフク</t>
    </rPh>
    <phoneticPr fontId="2"/>
  </si>
  <si>
    <t>切削</t>
    <rPh sb="0" eb="2">
      <t>セッサク</t>
    </rPh>
    <phoneticPr fontId="2"/>
  </si>
  <si>
    <t>裏込め注入</t>
    <rPh sb="0" eb="2">
      <t>ウラゴ</t>
    </rPh>
    <rPh sb="3" eb="5">
      <t>チュウニュウ</t>
    </rPh>
    <phoneticPr fontId="2"/>
  </si>
  <si>
    <t>ひび割れ注入</t>
    <rPh sb="2" eb="3">
      <t>ワ</t>
    </rPh>
    <rPh sb="4" eb="6">
      <t>チュウニュウ</t>
    </rPh>
    <phoneticPr fontId="2"/>
  </si>
  <si>
    <t>①斫り落とし</t>
    <rPh sb="1" eb="2">
      <t>ハツ</t>
    </rPh>
    <rPh sb="3" eb="4">
      <t>オ</t>
    </rPh>
    <phoneticPr fontId="2"/>
  </si>
  <si>
    <t>②当て板</t>
    <rPh sb="1" eb="2">
      <t>ア</t>
    </rPh>
    <phoneticPr fontId="2"/>
  </si>
  <si>
    <t>材料劣化</t>
    <rPh sb="0" eb="4">
      <t>ザイリョウレッカ</t>
    </rPh>
    <phoneticPr fontId="2"/>
  </si>
  <si>
    <t>漏水</t>
    <phoneticPr fontId="2"/>
  </si>
  <si>
    <t>Ⅱ</t>
    <phoneticPr fontId="2"/>
  </si>
  <si>
    <t>路側排水溝</t>
    <rPh sb="4" eb="5">
      <t>ミゾ</t>
    </rPh>
    <phoneticPr fontId="2"/>
  </si>
  <si>
    <t>推奨組合せ調査</t>
    <rPh sb="0" eb="2">
      <t>スイショウ</t>
    </rPh>
    <rPh sb="2" eb="4">
      <t>クミアワ</t>
    </rPh>
    <rPh sb="5" eb="7">
      <t>チョウサ</t>
    </rPh>
    <phoneticPr fontId="2"/>
  </si>
  <si>
    <t>粗面処理工法</t>
    <phoneticPr fontId="2"/>
  </si>
  <si>
    <t>グルービング工法</t>
    <phoneticPr fontId="2"/>
  </si>
  <si>
    <t>オーバーレイ工法</t>
    <phoneticPr fontId="2"/>
  </si>
  <si>
    <t>表面処理工法</t>
    <phoneticPr fontId="2"/>
  </si>
  <si>
    <t>根拠</t>
    <rPh sb="0" eb="2">
      <t>コンキョ</t>
    </rPh>
    <phoneticPr fontId="2"/>
  </si>
  <si>
    <t>設計実績</t>
    <phoneticPr fontId="2"/>
  </si>
  <si>
    <t>ｍ2</t>
    <phoneticPr fontId="2"/>
  </si>
  <si>
    <t>その他の調査</t>
    <phoneticPr fontId="2"/>
  </si>
  <si>
    <t>1スパン当たり</t>
    <rPh sb="4" eb="5">
      <t>ア</t>
    </rPh>
    <phoneticPr fontId="2"/>
  </si>
  <si>
    <t>1本当たり</t>
    <rPh sb="1" eb="3">
      <t>ポンア</t>
    </rPh>
    <phoneticPr fontId="2"/>
  </si>
  <si>
    <t>コールドジョイント</t>
    <phoneticPr fontId="2"/>
  </si>
  <si>
    <t>調査の必要性</t>
    <rPh sb="3" eb="6">
      <t>ヒツヨウセイ</t>
    </rPh>
    <phoneticPr fontId="2"/>
  </si>
  <si>
    <t>附属施設判定</t>
    <rPh sb="4" eb="6">
      <t>ハンテイ</t>
    </rPh>
    <phoneticPr fontId="2"/>
  </si>
  <si>
    <t>地山露出</t>
    <phoneticPr fontId="2"/>
  </si>
  <si>
    <t>ℓ/分</t>
    <rPh sb="2" eb="3">
      <t>フン</t>
    </rPh>
    <phoneticPr fontId="2"/>
  </si>
  <si>
    <t>その他</t>
    <phoneticPr fontId="2"/>
  </si>
  <si>
    <t>寒冷地区分</t>
    <phoneticPr fontId="2"/>
  </si>
  <si>
    <t>トンネルＩＤ</t>
    <phoneticPr fontId="2"/>
  </si>
  <si>
    <t>Ⅱa</t>
    <phoneticPr fontId="2"/>
  </si>
  <si>
    <t>Ⅰ</t>
    <phoneticPr fontId="2"/>
  </si>
  <si>
    <t>規模</t>
    <phoneticPr fontId="2"/>
  </si>
  <si>
    <t>調査</t>
    <phoneticPr fontId="2"/>
  </si>
  <si>
    <t>対策工</t>
    <phoneticPr fontId="2"/>
  </si>
  <si>
    <t>調査</t>
    <phoneticPr fontId="2"/>
  </si>
  <si>
    <t>補修跡</t>
    <rPh sb="0" eb="3">
      <t>ホシュウアト</t>
    </rPh>
    <phoneticPr fontId="2"/>
  </si>
  <si>
    <t>土砂堆積</t>
    <rPh sb="0" eb="4">
      <t>ドシャタイセキ</t>
    </rPh>
    <phoneticPr fontId="2"/>
  </si>
  <si>
    <t>破損・欠損</t>
    <rPh sb="0" eb="2">
      <t>ハソン</t>
    </rPh>
    <rPh sb="3" eb="5">
      <t>ケッソン</t>
    </rPh>
    <phoneticPr fontId="2"/>
  </si>
  <si>
    <t>エフロレッセンス</t>
    <phoneticPr fontId="2"/>
  </si>
  <si>
    <t>覆工背面変状</t>
    <rPh sb="0" eb="2">
      <t>フッコウ</t>
    </rPh>
    <rPh sb="2" eb="4">
      <t>ハイメン</t>
    </rPh>
    <rPh sb="4" eb="6">
      <t>ヘンジョウ</t>
    </rPh>
    <phoneticPr fontId="2"/>
  </si>
  <si>
    <t>鋼材露出</t>
    <phoneticPr fontId="2"/>
  </si>
  <si>
    <t>傾き・変形</t>
    <rPh sb="0" eb="1">
      <t>カタム</t>
    </rPh>
    <rPh sb="3" eb="5">
      <t>ヘンケイ</t>
    </rPh>
    <phoneticPr fontId="2"/>
  </si>
  <si>
    <t>傾斜</t>
    <rPh sb="0" eb="2">
      <t>ケイシャ</t>
    </rPh>
    <phoneticPr fontId="2"/>
  </si>
  <si>
    <t>沈下</t>
    <rPh sb="0" eb="2">
      <t>チンカ</t>
    </rPh>
    <phoneticPr fontId="2"/>
  </si>
  <si>
    <t>変形</t>
    <rPh sb="0" eb="2">
      <t>ヘンケイ</t>
    </rPh>
    <phoneticPr fontId="2"/>
  </si>
  <si>
    <t>わだち掘れ</t>
    <rPh sb="3" eb="4">
      <t>ホ</t>
    </rPh>
    <phoneticPr fontId="2"/>
  </si>
  <si>
    <t>機能不全</t>
    <rPh sb="0" eb="4">
      <t>キノウフゼン</t>
    </rPh>
    <phoneticPr fontId="2"/>
  </si>
  <si>
    <t>目詰り</t>
    <rPh sb="0" eb="2">
      <t>メヅマ</t>
    </rPh>
    <phoneticPr fontId="2"/>
  </si>
  <si>
    <t>左肩～左側壁</t>
    <rPh sb="0" eb="2">
      <t>ヒダリカタ</t>
    </rPh>
    <rPh sb="3" eb="4">
      <t>ヒダリ</t>
    </rPh>
    <rPh sb="4" eb="6">
      <t>ソクヘキ</t>
    </rPh>
    <phoneticPr fontId="2"/>
  </si>
  <si>
    <t>左側壁</t>
    <rPh sb="0" eb="1">
      <t>ヒダリ</t>
    </rPh>
    <rPh sb="1" eb="3">
      <t>ソクヘキ</t>
    </rPh>
    <phoneticPr fontId="2"/>
  </si>
  <si>
    <t>左肩～右肩</t>
    <rPh sb="0" eb="2">
      <t>ヒダリカタ</t>
    </rPh>
    <rPh sb="3" eb="5">
      <t>ミギカタ</t>
    </rPh>
    <phoneticPr fontId="2"/>
  </si>
  <si>
    <t>右肩～右側壁</t>
    <rPh sb="0" eb="2">
      <t>ミギカタ</t>
    </rPh>
    <rPh sb="3" eb="4">
      <t>ミギ</t>
    </rPh>
    <rPh sb="4" eb="6">
      <t>ソクヘキ</t>
    </rPh>
    <phoneticPr fontId="2"/>
  </si>
  <si>
    <t>右側壁</t>
    <rPh sb="0" eb="1">
      <t>ミギ</t>
    </rPh>
    <rPh sb="2" eb="3">
      <t>カベ</t>
    </rPh>
    <phoneticPr fontId="2"/>
  </si>
  <si>
    <t>内面補強</t>
    <rPh sb="0" eb="4">
      <t>ナイメンホキョウ</t>
    </rPh>
    <phoneticPr fontId="2"/>
  </si>
  <si>
    <t>漏水対策</t>
    <phoneticPr fontId="2"/>
  </si>
  <si>
    <t>はく落対策</t>
    <rPh sb="2" eb="5">
      <t>ラクタイサク</t>
    </rPh>
    <phoneticPr fontId="2"/>
  </si>
  <si>
    <t>覆工背面対策</t>
    <rPh sb="4" eb="6">
      <t>タイサク</t>
    </rPh>
    <phoneticPr fontId="2"/>
  </si>
  <si>
    <t>変状が大きく、通行者・通行車両に対して危険を及ぼす可能性、または構造安全性確保に懸念があるため、直ちに何らかの対策を必要とするもの。応急対策後、直ちに対策を検討する。</t>
    <rPh sb="66" eb="68">
      <t>オウキュウ</t>
    </rPh>
    <rPh sb="68" eb="70">
      <t>タイサク</t>
    </rPh>
    <rPh sb="70" eb="71">
      <t>ゴ</t>
    </rPh>
    <rPh sb="72" eb="73">
      <t>タダ</t>
    </rPh>
    <rPh sb="75" eb="77">
      <t>タイサク</t>
    </rPh>
    <rPh sb="78" eb="80">
      <t>ケントウ</t>
    </rPh>
    <phoneticPr fontId="2"/>
  </si>
  <si>
    <t xml:space="preserve">変 状 展 開 図 </t>
    <phoneticPr fontId="2"/>
  </si>
  <si>
    <t>（</t>
    <phoneticPr fontId="2"/>
  </si>
  <si>
    <t>/</t>
    <phoneticPr fontId="2"/>
  </si>
  <si>
    <t>）</t>
    <phoneticPr fontId="2"/>
  </si>
  <si>
    <t xml:space="preserve">※本様式は、点検時及び対策工実施時に更新すること。
</t>
    <rPh sb="1" eb="2">
      <t>ホン</t>
    </rPh>
    <rPh sb="2" eb="4">
      <t>ヨウシキ</t>
    </rPh>
    <rPh sb="6" eb="8">
      <t>テンケン</t>
    </rPh>
    <rPh sb="8" eb="9">
      <t>ジ</t>
    </rPh>
    <rPh sb="9" eb="10">
      <t>オヨ</t>
    </rPh>
    <rPh sb="11" eb="13">
      <t>タイサク</t>
    </rPh>
    <rPh sb="13" eb="14">
      <t>コウ</t>
    </rPh>
    <rPh sb="14" eb="16">
      <t>ジッシ</t>
    </rPh>
    <rPh sb="16" eb="17">
      <t>ジ</t>
    </rPh>
    <rPh sb="18" eb="20">
      <t>コウシン</t>
    </rPh>
    <phoneticPr fontId="2"/>
  </si>
  <si>
    <t>スパン番号</t>
    <phoneticPr fontId="2"/>
  </si>
  <si>
    <t>スパン番号</t>
    <phoneticPr fontId="2"/>
  </si>
  <si>
    <t>距離標</t>
    <rPh sb="2" eb="3">
      <t>ヒョウ</t>
    </rPh>
    <phoneticPr fontId="2"/>
  </si>
  <si>
    <t>坑門工</t>
    <rPh sb="0" eb="2">
      <t>コウモン</t>
    </rPh>
    <rPh sb="2" eb="3">
      <t>コウ</t>
    </rPh>
    <phoneticPr fontId="2"/>
  </si>
  <si>
    <t>左肩</t>
    <rPh sb="1" eb="2">
      <t>カタ</t>
    </rPh>
    <phoneticPr fontId="2"/>
  </si>
  <si>
    <t>左側壁</t>
    <phoneticPr fontId="2"/>
  </si>
  <si>
    <t>右側壁</t>
    <phoneticPr fontId="2"/>
  </si>
  <si>
    <t>その他</t>
    <phoneticPr fontId="2"/>
  </si>
  <si>
    <t>補強材</t>
    <phoneticPr fontId="2"/>
  </si>
  <si>
    <t>補修材</t>
    <phoneticPr fontId="2"/>
  </si>
  <si>
    <t>内巻き工</t>
    <rPh sb="0" eb="2">
      <t>ウチマ</t>
    </rPh>
    <rPh sb="3" eb="4">
      <t>コウ</t>
    </rPh>
    <phoneticPr fontId="2"/>
  </si>
  <si>
    <t>左肩</t>
    <rPh sb="0" eb="2">
      <t>ヒダリカタ</t>
    </rPh>
    <phoneticPr fontId="2"/>
  </si>
  <si>
    <t>右側壁</t>
    <rPh sb="0" eb="3">
      <t>ミギソクヘキ</t>
    </rPh>
    <phoneticPr fontId="2"/>
  </si>
  <si>
    <t>左側壁</t>
    <rPh sb="0" eb="3">
      <t>ヒダリソクヘキ</t>
    </rPh>
    <phoneticPr fontId="2"/>
  </si>
  <si>
    <t>角欠け/圧ざ</t>
    <rPh sb="0" eb="2">
      <t>カドカ</t>
    </rPh>
    <rPh sb="4" eb="5">
      <t>アツ</t>
    </rPh>
    <phoneticPr fontId="2"/>
  </si>
  <si>
    <t>mm</t>
    <phoneticPr fontId="2"/>
  </si>
  <si>
    <t>開</t>
    <rPh sb="0" eb="1">
      <t>ヒラ</t>
    </rPh>
    <phoneticPr fontId="2"/>
  </si>
  <si>
    <t>作成年月日</t>
    <rPh sb="0" eb="2">
      <t>サクセイ</t>
    </rPh>
    <rPh sb="2" eb="5">
      <t>ネンガッピ</t>
    </rPh>
    <phoneticPr fontId="2"/>
  </si>
  <si>
    <t>作成年月日</t>
    <rPh sb="2" eb="5">
      <t>ネンガッピ</t>
    </rPh>
    <phoneticPr fontId="2"/>
  </si>
  <si>
    <t>作成年月日</t>
    <rPh sb="0" eb="5">
      <t>サクセイネンガッピ</t>
    </rPh>
    <phoneticPr fontId="2"/>
  </si>
  <si>
    <t>【外力判定】</t>
    <rPh sb="1" eb="5">
      <t>ガイリョクハンテイ</t>
    </rPh>
    <phoneticPr fontId="2"/>
  </si>
  <si>
    <t>有り</t>
    <rPh sb="0" eb="1">
      <t>ア</t>
    </rPh>
    <phoneticPr fontId="2"/>
  </si>
  <si>
    <t>変状があり、将来、通行者・通行車両に対して危険を与えるため、重点的に監視を行い、計画的な対策を必要とするもの。計画的(5年以内)に対策を検討する。</t>
    <rPh sb="37" eb="38">
      <t>オコナ</t>
    </rPh>
    <rPh sb="55" eb="58">
      <t>ケイカクテキ</t>
    </rPh>
    <rPh sb="60" eb="61">
      <t>ネン</t>
    </rPh>
    <rPh sb="61" eb="63">
      <t>イナイ</t>
    </rPh>
    <rPh sb="65" eb="67">
      <t>タイサク</t>
    </rPh>
    <rPh sb="68" eb="70">
      <t>ケントウ</t>
    </rPh>
    <phoneticPr fontId="2"/>
  </si>
  <si>
    <t>Ⅲ</t>
    <phoneticPr fontId="2"/>
  </si>
  <si>
    <t>変状番号</t>
    <rPh sb="0" eb="2">
      <t>ヘンジョウ</t>
    </rPh>
    <rPh sb="2" eb="4">
      <t>バンゴウ</t>
    </rPh>
    <phoneticPr fontId="2"/>
  </si>
  <si>
    <t>対象箇所</t>
    <rPh sb="0" eb="4">
      <t>タイショウカショ</t>
    </rPh>
    <phoneticPr fontId="2"/>
  </si>
  <si>
    <t>変状区分</t>
    <rPh sb="0" eb="4">
      <t>ヘンジョウクブン</t>
    </rPh>
    <phoneticPr fontId="2"/>
  </si>
  <si>
    <t>変状種類</t>
    <rPh sb="0" eb="2">
      <t>ヘンジョウ</t>
    </rPh>
    <rPh sb="2" eb="4">
      <t>シュルイ</t>
    </rPh>
    <phoneticPr fontId="2"/>
  </si>
  <si>
    <t>実施状況（実施日）</t>
    <phoneticPr fontId="2"/>
  </si>
  <si>
    <t>同心円状ひび割れ</t>
    <rPh sb="0" eb="3">
      <t>ドウシンエン</t>
    </rPh>
    <rPh sb="3" eb="4">
      <t>ジョウ</t>
    </rPh>
    <phoneticPr fontId="2"/>
  </si>
  <si>
    <t>網目状ひび割れ</t>
    <phoneticPr fontId="2"/>
  </si>
  <si>
    <t>閉合ひび割れ</t>
    <rPh sb="0" eb="2">
      <t>ヘイゴウ</t>
    </rPh>
    <phoneticPr fontId="2"/>
  </si>
  <si>
    <t>亀甲状ひび割れ</t>
    <phoneticPr fontId="2"/>
  </si>
  <si>
    <t>放射状ひび割れ</t>
    <rPh sb="0" eb="3">
      <t>ホウシャジョウ</t>
    </rPh>
    <phoneticPr fontId="2"/>
  </si>
  <si>
    <t>スパン連続ひび割れ</t>
    <phoneticPr fontId="2"/>
  </si>
  <si>
    <t>【変状区分】</t>
    <rPh sb="1" eb="5">
      <t>ヘンジョウクブン</t>
    </rPh>
    <phoneticPr fontId="2"/>
  </si>
  <si>
    <t>材料劣化</t>
    <rPh sb="0" eb="2">
      <t>ザイリョウ</t>
    </rPh>
    <rPh sb="2" eb="4">
      <t>レッカ</t>
    </rPh>
    <phoneticPr fontId="2"/>
  </si>
  <si>
    <t>豆板（ジャンカ）</t>
    <phoneticPr fontId="2"/>
  </si>
  <si>
    <t>化粧材うき</t>
    <rPh sb="0" eb="3">
      <t>ケショウザイ</t>
    </rPh>
    <phoneticPr fontId="2"/>
  </si>
  <si>
    <t>空洞・かぶり等</t>
    <rPh sb="0" eb="2">
      <t>クウドウ</t>
    </rPh>
    <rPh sb="6" eb="7">
      <t>トウ</t>
    </rPh>
    <phoneticPr fontId="2"/>
  </si>
  <si>
    <t>1.電磁波レーダー探査  2.ひび割れ進行性調査  3.中性化深さ試験  4.腐食状況確認  5.圧縮強度試験  6.劣化深さ調査  7.地表調査  8.湧水量調査  9.水質・化学分析  10.鉄筋かぶり探査  11.内空断面測量  12.地すべり動態観測  13.その他（調査内容を備考に記入）</t>
    <rPh sb="146" eb="148">
      <t>キニュウ</t>
    </rPh>
    <phoneticPr fontId="2"/>
  </si>
  <si>
    <t>大分類</t>
    <rPh sb="0" eb="3">
      <t>ダイブンルイ</t>
    </rPh>
    <phoneticPr fontId="2"/>
  </si>
  <si>
    <t>小分類</t>
    <rPh sb="0" eb="3">
      <t>ショウブンルイ</t>
    </rPh>
    <phoneticPr fontId="2"/>
  </si>
  <si>
    <t>【変状判定区分】</t>
    <rPh sb="1" eb="3">
      <t>ヘンジョウ</t>
    </rPh>
    <rPh sb="3" eb="5">
      <t>ハンテイ</t>
    </rPh>
    <rPh sb="5" eb="7">
      <t>クブン</t>
    </rPh>
    <phoneticPr fontId="2"/>
  </si>
  <si>
    <t>【調査判定区分】</t>
    <rPh sb="1" eb="3">
      <t>チョウサ</t>
    </rPh>
    <phoneticPr fontId="2"/>
  </si>
  <si>
    <t xml:space="preserve">   ※=(幅員＋1m)*π/2+（水平高さ1.5m）*両側</t>
    <rPh sb="6" eb="8">
      <t>フクイン</t>
    </rPh>
    <rPh sb="18" eb="20">
      <t>スイヘイ</t>
    </rPh>
    <rPh sb="20" eb="21">
      <t>タカ</t>
    </rPh>
    <rPh sb="28" eb="30">
      <t>リョウガワ</t>
    </rPh>
    <phoneticPr fontId="2"/>
  </si>
  <si>
    <t>【調査内容と調査の概算工費】</t>
    <rPh sb="1" eb="3">
      <t>チョウサ</t>
    </rPh>
    <rPh sb="3" eb="5">
      <t>ナイヨウ</t>
    </rPh>
    <rPh sb="6" eb="8">
      <t>チョウサ</t>
    </rPh>
    <rPh sb="9" eb="11">
      <t>ガイサン</t>
    </rPh>
    <rPh sb="11" eb="13">
      <t>コウヒ</t>
    </rPh>
    <phoneticPr fontId="2"/>
  </si>
  <si>
    <t>概略分類</t>
    <phoneticPr fontId="2"/>
  </si>
  <si>
    <t>備考</t>
  </si>
  <si>
    <t>工費（千円）</t>
    <rPh sb="0" eb="2">
      <t>コウヒ</t>
    </rPh>
    <phoneticPr fontId="2"/>
  </si>
  <si>
    <t>【変状種類一覧】</t>
    <rPh sb="1" eb="3">
      <t>ヘンジョウ</t>
    </rPh>
    <rPh sb="3" eb="5">
      <t>シュルイ</t>
    </rPh>
    <rPh sb="5" eb="7">
      <t>イチラン</t>
    </rPh>
    <phoneticPr fontId="2"/>
  </si>
  <si>
    <t>【変状位置一覧】</t>
    <rPh sb="1" eb="3">
      <t>ヘンジョウ</t>
    </rPh>
    <rPh sb="3" eb="5">
      <t>イチ</t>
    </rPh>
    <rPh sb="5" eb="7">
      <t>イチラン</t>
    </rPh>
    <phoneticPr fontId="2"/>
  </si>
  <si>
    <t>Ⅲ判定</t>
    <phoneticPr fontId="2"/>
  </si>
  <si>
    <t>省令マニュアル</t>
    <rPh sb="0" eb="2">
      <t>ショウレイ</t>
    </rPh>
    <phoneticPr fontId="2"/>
  </si>
  <si>
    <t>◯判定</t>
    <phoneticPr fontId="2"/>
  </si>
  <si>
    <t xml:space="preserve"> ×判定</t>
    <phoneticPr fontId="2"/>
  </si>
  <si>
    <t>岐阜県マニュアル</t>
    <phoneticPr fontId="2"/>
  </si>
  <si>
    <t>Ⅰ判定、Ⅱ判定　　　　</t>
    <phoneticPr fontId="2"/>
  </si>
  <si>
    <t>変状位置一覧</t>
    <rPh sb="0" eb="2">
      <t>ヘンジョウ</t>
    </rPh>
    <rPh sb="2" eb="4">
      <t>イチ</t>
    </rPh>
    <rPh sb="4" eb="6">
      <t>イチラン</t>
    </rPh>
    <phoneticPr fontId="2"/>
  </si>
  <si>
    <t>変状種類一覧</t>
    <rPh sb="2" eb="4">
      <t>シュルイ</t>
    </rPh>
    <phoneticPr fontId="2"/>
  </si>
  <si>
    <t>規模の入力例</t>
    <rPh sb="0" eb="2">
      <t>キボ</t>
    </rPh>
    <rPh sb="3" eb="5">
      <t>ニュウリョク</t>
    </rPh>
    <rPh sb="5" eb="6">
      <t>レイ</t>
    </rPh>
    <phoneticPr fontId="2"/>
  </si>
  <si>
    <t>選択項目</t>
    <rPh sb="0" eb="2">
      <t>センタク</t>
    </rPh>
    <rPh sb="2" eb="4">
      <t>コウモク</t>
    </rPh>
    <phoneticPr fontId="2"/>
  </si>
  <si>
    <t>調査項目一覧</t>
    <rPh sb="2" eb="4">
      <t>コウモク</t>
    </rPh>
    <rPh sb="4" eb="6">
      <t>イチラン</t>
    </rPh>
    <phoneticPr fontId="2"/>
  </si>
  <si>
    <t>【変状種類毎の対策工およびその概算工費】</t>
    <rPh sb="5" eb="6">
      <t>ゴト</t>
    </rPh>
    <rPh sb="15" eb="19">
      <t>ガイサンコウヒ</t>
    </rPh>
    <phoneticPr fontId="2"/>
  </si>
  <si>
    <t>▶ トンネル周長（m）</t>
    <phoneticPr fontId="2"/>
  </si>
  <si>
    <t>標準単価</t>
    <rPh sb="0" eb="2">
      <t>ヒョウジュン</t>
    </rPh>
    <rPh sb="2" eb="4">
      <t>タンカ</t>
    </rPh>
    <phoneticPr fontId="2"/>
  </si>
  <si>
    <t>＜代表的な対策工＞</t>
    <rPh sb="1" eb="3">
      <t>ダイヒョウ</t>
    </rPh>
    <rPh sb="3" eb="4">
      <t>テキ</t>
    </rPh>
    <rPh sb="5" eb="8">
      <t>タイサクコウ</t>
    </rPh>
    <phoneticPr fontId="2"/>
  </si>
  <si>
    <t>≦概算工費の算出＞</t>
    <rPh sb="1" eb="3">
      <t>ガイサン</t>
    </rPh>
    <rPh sb="3" eb="5">
      <t>コウヒ</t>
    </rPh>
    <rPh sb="6" eb="8">
      <t>サンシュツ</t>
    </rPh>
    <phoneticPr fontId="2"/>
  </si>
  <si>
    <t>岐阜県トンネルID</t>
    <phoneticPr fontId="2"/>
  </si>
  <si>
    <t>トンネル
 本体工</t>
    <rPh sb="6" eb="9">
      <t>ホンタイコウ</t>
    </rPh>
    <phoneticPr fontId="2"/>
  </si>
  <si>
    <t>写真
番号</t>
    <rPh sb="0" eb="2">
      <t>シャシン</t>
    </rPh>
    <rPh sb="3" eb="5">
      <t>バンゴウ</t>
    </rPh>
    <phoneticPr fontId="2"/>
  </si>
  <si>
    <t xml:space="preserve">トンネル附属物位置図 </t>
    <phoneticPr fontId="2"/>
  </si>
  <si>
    <t>距離標</t>
    <phoneticPr fontId="2"/>
  </si>
  <si>
    <t>距離標</t>
    <rPh sb="0" eb="3">
      <t>キョリヒョウ</t>
    </rPh>
    <phoneticPr fontId="2"/>
  </si>
  <si>
    <t>スパン番号</t>
    <phoneticPr fontId="2"/>
  </si>
  <si>
    <t>名　称</t>
    <rPh sb="2" eb="3">
      <t>ショウ</t>
    </rPh>
    <phoneticPr fontId="2"/>
  </si>
  <si>
    <t>フ リ ガ ナ</t>
    <phoneticPr fontId="2"/>
  </si>
  <si>
    <t>機能点検：</t>
    <rPh sb="0" eb="4">
      <t>キノウテンケン</t>
    </rPh>
    <phoneticPr fontId="2"/>
  </si>
  <si>
    <t>今回点検　：　平成〇〇年××月　　　　　　　　　　　　</t>
    <rPh sb="0" eb="2">
      <t>コンカイ</t>
    </rPh>
    <rPh sb="2" eb="4">
      <t>テンケン</t>
    </rPh>
    <rPh sb="7" eb="9">
      <t>ヘイセイ</t>
    </rPh>
    <rPh sb="11" eb="12">
      <t>ネン</t>
    </rPh>
    <rPh sb="14" eb="15">
      <t>ツキ</t>
    </rPh>
    <phoneticPr fontId="2"/>
  </si>
  <si>
    <t>前回点検　：　平成〇〇年××月　　　　　　　　　　　　</t>
    <rPh sb="0" eb="2">
      <t>ゼンカイ</t>
    </rPh>
    <rPh sb="2" eb="4">
      <t>テンケン</t>
    </rPh>
    <rPh sb="7" eb="9">
      <t>ヘイセイ</t>
    </rPh>
    <rPh sb="11" eb="12">
      <t>ネン</t>
    </rPh>
    <rPh sb="14" eb="15">
      <t>ツキ</t>
    </rPh>
    <phoneticPr fontId="2"/>
  </si>
  <si>
    <t>坑門工</t>
    <rPh sb="0" eb="2">
      <t>コウモン</t>
    </rPh>
    <phoneticPr fontId="2"/>
  </si>
  <si>
    <t>施設
番号</t>
    <rPh sb="0" eb="2">
      <t>シセツ</t>
    </rPh>
    <rPh sb="3" eb="5">
      <t>バンゴウ</t>
    </rPh>
    <phoneticPr fontId="2"/>
  </si>
  <si>
    <t>吹付C</t>
    <phoneticPr fontId="2"/>
  </si>
  <si>
    <t>通し番号</t>
    <rPh sb="0" eb="1">
      <t>トオ</t>
    </rPh>
    <rPh sb="2" eb="4">
      <t>バンゴウ</t>
    </rPh>
    <phoneticPr fontId="2"/>
  </si>
  <si>
    <t>m</t>
  </si>
  <si>
    <t>ｍ</t>
  </si>
  <si>
    <t>ｍ2</t>
  </si>
  <si>
    <t>台/日</t>
  </si>
  <si>
    <t>％</t>
  </si>
  <si>
    <t>cm</t>
  </si>
  <si>
    <t>°</t>
  </si>
  <si>
    <t>電話番号</t>
  </si>
  <si>
    <t>ｃｍ</t>
  </si>
  <si>
    <t>kN/m2</t>
  </si>
  <si>
    <t>＠</t>
  </si>
  <si>
    <t>金網</t>
    <rPh sb="0" eb="2">
      <t>カナアミ</t>
    </rPh>
    <phoneticPr fontId="2"/>
  </si>
  <si>
    <t>スパン数(PS・PE除く)</t>
    <rPh sb="3" eb="4">
      <t>スウ</t>
    </rPh>
    <rPh sb="10" eb="11">
      <t>ノゾ</t>
    </rPh>
    <phoneticPr fontId="2"/>
  </si>
  <si>
    <t>スパン数(PS・PE除く)</t>
    <rPh sb="3" eb="4">
      <t>スウ</t>
    </rPh>
    <phoneticPr fontId="2"/>
  </si>
  <si>
    <t>PS</t>
    <phoneticPr fontId="2"/>
  </si>
  <si>
    <t>Ⅱb</t>
    <phoneticPr fontId="2"/>
  </si>
  <si>
    <t>変状はないか、あっても軽微で対策が不要なもの。</t>
    <phoneticPr fontId="2"/>
  </si>
  <si>
    <t>通行者・通行車両に対して危険を与えるため、早急に詳細調査を実施して対策を検討する必要があるもの。</t>
    <phoneticPr fontId="2"/>
  </si>
  <si>
    <t>通行者・通行車両に対して危険はないが、変状原因や進行性を把握するため、計画的な詳細調査が必要なもの。</t>
    <phoneticPr fontId="2"/>
  </si>
  <si>
    <t>天端～左肩</t>
    <rPh sb="0" eb="1">
      <t>テン</t>
    </rPh>
    <rPh sb="1" eb="2">
      <t>ハシ</t>
    </rPh>
    <rPh sb="3" eb="5">
      <t>ヒダリカタ</t>
    </rPh>
    <phoneticPr fontId="2"/>
  </si>
  <si>
    <t>天端～右肩</t>
    <rPh sb="3" eb="5">
      <t>ミギカタ</t>
    </rPh>
    <phoneticPr fontId="2"/>
  </si>
  <si>
    <t>天端～左側壁</t>
    <rPh sb="0" eb="1">
      <t>テン</t>
    </rPh>
    <rPh sb="1" eb="2">
      <t>ハシ</t>
    </rPh>
    <rPh sb="3" eb="4">
      <t>ヒダリ</t>
    </rPh>
    <rPh sb="4" eb="6">
      <t>ソクヘキ</t>
    </rPh>
    <phoneticPr fontId="2"/>
  </si>
  <si>
    <t>天端～右側壁</t>
    <rPh sb="3" eb="4">
      <t>ミギ</t>
    </rPh>
    <rPh sb="4" eb="6">
      <t>ソクヘキ</t>
    </rPh>
    <phoneticPr fontId="2"/>
  </si>
  <si>
    <t>天端</t>
    <rPh sb="0" eb="2">
      <t>アマハシ</t>
    </rPh>
    <phoneticPr fontId="2"/>
  </si>
  <si>
    <t>C1</t>
    <phoneticPr fontId="2"/>
  </si>
  <si>
    <t>C2</t>
    <phoneticPr fontId="2"/>
  </si>
  <si>
    <t>－</t>
    <phoneticPr fontId="2"/>
  </si>
  <si>
    <t>［参考］附属物判定区分（定期点検要領（技術的助言）との判定区分の対比）</t>
    <rPh sb="12" eb="14">
      <t>テイキ</t>
    </rPh>
    <rPh sb="14" eb="16">
      <t>テンケン</t>
    </rPh>
    <rPh sb="16" eb="18">
      <t>ヨウリョウ</t>
    </rPh>
    <rPh sb="19" eb="22">
      <t>ギジュツテキ</t>
    </rPh>
    <rPh sb="22" eb="24">
      <t>ジョゲン</t>
    </rPh>
    <rPh sb="27" eb="29">
      <t>ハンテイ</t>
    </rPh>
    <rPh sb="29" eb="31">
      <t>クブン</t>
    </rPh>
    <rPh sb="32" eb="34">
      <t>タイヒ</t>
    </rPh>
    <phoneticPr fontId="2"/>
  </si>
  <si>
    <t>路面段差</t>
    <rPh sb="0" eb="4">
      <t>ロメンダンサ</t>
    </rPh>
    <phoneticPr fontId="2"/>
  </si>
  <si>
    <t>路面うき/はく離</t>
    <phoneticPr fontId="2"/>
  </si>
  <si>
    <t>路面ひび割れ</t>
    <rPh sb="4" eb="5">
      <t>ワ</t>
    </rPh>
    <phoneticPr fontId="2"/>
  </si>
  <si>
    <t>ポットホール</t>
    <phoneticPr fontId="2"/>
  </si>
  <si>
    <t>遊離石灰成分の付着</t>
    <rPh sb="0" eb="4">
      <t>ユウリセッカイ</t>
    </rPh>
    <rPh sb="4" eb="6">
      <t>セイブン</t>
    </rPh>
    <rPh sb="7" eb="9">
      <t>フチャク</t>
    </rPh>
    <phoneticPr fontId="2"/>
  </si>
  <si>
    <t>左</t>
    <phoneticPr fontId="2"/>
  </si>
  <si>
    <t>中</t>
    <rPh sb="0" eb="1">
      <t>ナカ</t>
    </rPh>
    <phoneticPr fontId="2"/>
  </si>
  <si>
    <t>右</t>
    <rPh sb="0" eb="1">
      <t>ミギ</t>
    </rPh>
    <phoneticPr fontId="2"/>
  </si>
  <si>
    <t>隙間</t>
    <phoneticPr fontId="2"/>
  </si>
  <si>
    <t>振り子式ｽｷｯﾄﾞﾚｼﾞｽﾀﾝｽﾃｽﾀ</t>
    <phoneticPr fontId="2"/>
  </si>
  <si>
    <t>回転式すべり抵抗測定器</t>
    <phoneticPr fontId="2"/>
  </si>
  <si>
    <t>路面補修</t>
    <rPh sb="0" eb="4">
      <t>ロメンホシュウ</t>
    </rPh>
    <phoneticPr fontId="2"/>
  </si>
  <si>
    <t>m</t>
    <phoneticPr fontId="2"/>
  </si>
  <si>
    <t>NETIS等</t>
    <rPh sb="5" eb="6">
      <t>ナド</t>
    </rPh>
    <phoneticPr fontId="2"/>
  </si>
  <si>
    <t>〇〇トンネル　臨時点検チェックシート</t>
    <rPh sb="7" eb="9">
      <t>リンジ</t>
    </rPh>
    <rPh sb="9" eb="11">
      <t>テンケン</t>
    </rPh>
    <phoneticPr fontId="2"/>
  </si>
  <si>
    <t>判定区分</t>
    <rPh sb="0" eb="4">
      <t>ハンテイクブン</t>
    </rPh>
    <phoneticPr fontId="2"/>
  </si>
  <si>
    <t>Ⅰ</t>
    <phoneticPr fontId="2"/>
  </si>
  <si>
    <t>Ⅱ</t>
    <phoneticPr fontId="2"/>
  </si>
  <si>
    <t>Ⅲ</t>
    <phoneticPr fontId="2"/>
  </si>
  <si>
    <t>腐食及び破損等の損傷がなく、健全なもの。</t>
    <rPh sb="0" eb="2">
      <t>フショク</t>
    </rPh>
    <rPh sb="2" eb="3">
      <t>オヨ</t>
    </rPh>
    <rPh sb="4" eb="6">
      <t>ハソン</t>
    </rPh>
    <rPh sb="6" eb="7">
      <t>ナド</t>
    </rPh>
    <rPh sb="8" eb="10">
      <t>ソンショウ</t>
    </rPh>
    <rPh sb="14" eb="16">
      <t>ケンゼン</t>
    </rPh>
    <phoneticPr fontId="2"/>
  </si>
  <si>
    <t>腐食及び破損等の損傷が認められるものの、利用者の安全は確保されており、当面は更新の必要が無いもの。</t>
    <rPh sb="0" eb="3">
      <t>フショクオヨ</t>
    </rPh>
    <rPh sb="4" eb="6">
      <t>ハソン</t>
    </rPh>
    <rPh sb="6" eb="7">
      <t>ナド</t>
    </rPh>
    <rPh sb="8" eb="10">
      <t>ソンショウ</t>
    </rPh>
    <rPh sb="11" eb="12">
      <t>ミト</t>
    </rPh>
    <rPh sb="20" eb="23">
      <t>リヨウシャ</t>
    </rPh>
    <rPh sb="24" eb="26">
      <t>アンゼン</t>
    </rPh>
    <rPh sb="27" eb="29">
      <t>カクホ</t>
    </rPh>
    <rPh sb="35" eb="37">
      <t>トウメン</t>
    </rPh>
    <rPh sb="38" eb="40">
      <t>コウシン</t>
    </rPh>
    <rPh sb="41" eb="43">
      <t>ヒツヨウ</t>
    </rPh>
    <rPh sb="44" eb="45">
      <t>ナ</t>
    </rPh>
    <phoneticPr fontId="2"/>
  </si>
  <si>
    <t>腐食及び破損等の損傷が著しく、利用者の安全を確保できないと判断され、早期に更新が必要なもの。</t>
    <rPh sb="0" eb="3">
      <t>フショクオヨ</t>
    </rPh>
    <rPh sb="4" eb="6">
      <t>ハソン</t>
    </rPh>
    <rPh sb="6" eb="7">
      <t>ナド</t>
    </rPh>
    <rPh sb="8" eb="10">
      <t>ソンショウ</t>
    </rPh>
    <rPh sb="11" eb="12">
      <t>イチジル</t>
    </rPh>
    <rPh sb="15" eb="18">
      <t>リヨウシャ</t>
    </rPh>
    <rPh sb="19" eb="21">
      <t>アンゼン</t>
    </rPh>
    <rPh sb="22" eb="24">
      <t>カクホ</t>
    </rPh>
    <rPh sb="29" eb="31">
      <t>ハンダン</t>
    </rPh>
    <rPh sb="34" eb="36">
      <t>ソウキ</t>
    </rPh>
    <rPh sb="37" eb="39">
      <t>コウシン</t>
    </rPh>
    <rPh sb="40" eb="42">
      <t>ヒツヨウ</t>
    </rPh>
    <phoneticPr fontId="2"/>
  </si>
  <si>
    <t>点検業者／担当者／連絡先</t>
    <rPh sb="0" eb="2">
      <t>テンケン</t>
    </rPh>
    <phoneticPr fontId="2"/>
  </si>
  <si>
    <t>変状があり、それが進行して、早晩、通行者・通行車両に対して危険を与えるため、早急に対策を必要とするもの。早急(1年程度)に対策を検討する。</t>
    <rPh sb="57" eb="59">
      <t>テイド</t>
    </rPh>
    <phoneticPr fontId="2"/>
  </si>
  <si>
    <t>変状があり、それが進行して、早晩、通行者・通行車両に対して危険を与えるため、早急な対策を必要とするもの。
早急(1年程度)に対策を検討する。</t>
    <rPh sb="53" eb="55">
      <t>サッキュウ</t>
    </rPh>
    <rPh sb="57" eb="58">
      <t>ネン</t>
    </rPh>
    <rPh sb="58" eb="60">
      <t>テイド</t>
    </rPh>
    <rPh sb="62" eb="64">
      <t>タイサク</t>
    </rPh>
    <rPh sb="65" eb="67">
      <t>ケントウ</t>
    </rPh>
    <phoneticPr fontId="2"/>
  </si>
  <si>
    <t>変状があり、それが進行して、早晩、通行者・通行車両に対して危険を与えるため、早急な対策を必要とするもの。
早急(1年程度)に対策を検討する。</t>
    <phoneticPr fontId="2"/>
  </si>
  <si>
    <t>小島山</t>
    <rPh sb="0" eb="3">
      <t>コジマヤマ</t>
    </rPh>
    <phoneticPr fontId="2"/>
  </si>
  <si>
    <t>路面変状</t>
    <rPh sb="2" eb="4">
      <t>ヘンジョウ</t>
    </rPh>
    <phoneticPr fontId="2"/>
  </si>
  <si>
    <t>概算費用（千円）</t>
    <phoneticPr fontId="2"/>
  </si>
  <si>
    <t>すべり抵抗</t>
    <rPh sb="3" eb="5">
      <t>テイコウ</t>
    </rPh>
    <phoneticPr fontId="2"/>
  </si>
  <si>
    <t>振り子式ｽｷｯﾄﾞﾚｼﾞｽﾀﾝｽﾃｽﾀ</t>
  </si>
  <si>
    <t>ひび割れ</t>
  </si>
  <si>
    <t>非充填フォアポーリング</t>
    <phoneticPr fontId="2"/>
  </si>
  <si>
    <t>ｃｍ</t>
    <phoneticPr fontId="2"/>
  </si>
  <si>
    <t>工期</t>
    <rPh sb="0" eb="2">
      <t>コウキ</t>
    </rPh>
    <phoneticPr fontId="2"/>
  </si>
  <si>
    <t>起点緯度</t>
    <phoneticPr fontId="2"/>
  </si>
  <si>
    <t>起点経度</t>
    <phoneticPr fontId="2"/>
  </si>
  <si>
    <t>終点緯度</t>
    <rPh sb="0" eb="2">
      <t>シュウテン</t>
    </rPh>
    <phoneticPr fontId="2"/>
  </si>
  <si>
    <t>終点経度</t>
    <rPh sb="0" eb="2">
      <t>シュウテン</t>
    </rPh>
    <rPh sb="2" eb="4">
      <t>ケイド</t>
    </rPh>
    <phoneticPr fontId="2"/>
  </si>
  <si>
    <t>[連絡先]</t>
    <rPh sb="1" eb="4">
      <t>レンラクサキ</t>
    </rPh>
    <phoneticPr fontId="2"/>
  </si>
  <si>
    <t>[点検実施日]</t>
    <rPh sb="1" eb="3">
      <t>テンケン</t>
    </rPh>
    <rPh sb="3" eb="5">
      <t>ジッシ</t>
    </rPh>
    <rPh sb="5" eb="6">
      <t>ビ</t>
    </rPh>
    <phoneticPr fontId="2"/>
  </si>
  <si>
    <t>[点検業者／担当者名]</t>
    <rPh sb="9" eb="10">
      <t>メイ</t>
    </rPh>
    <phoneticPr fontId="2"/>
  </si>
  <si>
    <t>閉合ひび割れ</t>
  </si>
  <si>
    <t>放射状ひび割れ</t>
  </si>
  <si>
    <t>同心円状ひび割れ</t>
  </si>
  <si>
    <t>網目状ひび割れ</t>
  </si>
  <si>
    <t>亀甲状ひび割れ</t>
  </si>
  <si>
    <t>角欠け/圧ざ</t>
  </si>
  <si>
    <t>段差</t>
  </si>
  <si>
    <t>スパン連続ひび割れ</t>
  </si>
  <si>
    <t>うき</t>
  </si>
  <si>
    <t>はく離</t>
  </si>
  <si>
    <t>はく落</t>
  </si>
  <si>
    <t>豆板（ジャンカ）</t>
  </si>
  <si>
    <t>コールドジョイント</t>
  </si>
  <si>
    <t>材料劣化</t>
  </si>
  <si>
    <t>噴出</t>
  </si>
  <si>
    <t>流下</t>
  </si>
  <si>
    <t>滴水</t>
  </si>
  <si>
    <t>滲水</t>
  </si>
  <si>
    <t>漏水跡</t>
  </si>
  <si>
    <t>エフロレッセンス</t>
  </si>
  <si>
    <t>錆汁</t>
  </si>
  <si>
    <t>析出物</t>
  </si>
  <si>
    <t>つらら</t>
  </si>
  <si>
    <t>側氷</t>
  </si>
  <si>
    <t>背面空洞</t>
  </si>
  <si>
    <t>覆工巻厚不足</t>
  </si>
  <si>
    <t>地山露出</t>
  </si>
  <si>
    <t>補強鉄筋</t>
  </si>
  <si>
    <t>構造鉄筋</t>
  </si>
  <si>
    <t>鋼製支保工</t>
  </si>
  <si>
    <t>鋼繊維</t>
  </si>
  <si>
    <t>金属片</t>
  </si>
  <si>
    <t>金網</t>
  </si>
  <si>
    <t>傾斜</t>
  </si>
  <si>
    <t>沈下</t>
  </si>
  <si>
    <t>変形</t>
  </si>
  <si>
    <t>目地開き</t>
  </si>
  <si>
    <t>目地段差</t>
  </si>
  <si>
    <t>路面ひび割れ</t>
  </si>
  <si>
    <t>路面うき/はく離</t>
  </si>
  <si>
    <t>路面段差</t>
  </si>
  <si>
    <t>ポットホール</t>
  </si>
  <si>
    <t>わだち掘れ</t>
  </si>
  <si>
    <t>隙間</t>
  </si>
  <si>
    <t>湧水</t>
  </si>
  <si>
    <t>滞水</t>
  </si>
  <si>
    <t>氷盤</t>
  </si>
  <si>
    <t>土砂堆積</t>
  </si>
  <si>
    <t>目詰り</t>
  </si>
  <si>
    <t>遊離石灰成分の付着</t>
  </si>
  <si>
    <t>回転式すべり抵抗測定器</t>
  </si>
  <si>
    <t>植生</t>
  </si>
  <si>
    <t>異物混入</t>
  </si>
  <si>
    <t>断面欠損</t>
  </si>
  <si>
    <t>削孔跡・穴</t>
  </si>
  <si>
    <t>破損・欠損</t>
  </si>
  <si>
    <t>機能不全</t>
  </si>
  <si>
    <t>補修跡</t>
  </si>
  <si>
    <t>化粧材うき</t>
  </si>
  <si>
    <t>その他</t>
  </si>
  <si>
    <t>概算工費（千円）</t>
    <rPh sb="0" eb="2">
      <t>ガイサン</t>
    </rPh>
    <rPh sb="2" eb="4">
      <t>コウヒ</t>
    </rPh>
    <phoneticPr fontId="2"/>
  </si>
  <si>
    <t>【変状対策工の概算工費】</t>
    <rPh sb="1" eb="3">
      <t>ヘンジョウ</t>
    </rPh>
    <rPh sb="3" eb="5">
      <t>タイサク</t>
    </rPh>
    <rPh sb="5" eb="6">
      <t>コウ</t>
    </rPh>
    <phoneticPr fontId="2"/>
  </si>
  <si>
    <t>〇
（応急措置後）</t>
    <rPh sb="3" eb="5">
      <t>オウキュウ</t>
    </rPh>
    <rPh sb="5" eb="7">
      <t>ソチ</t>
    </rPh>
    <rPh sb="7" eb="8">
      <t>ゴ</t>
    </rPh>
    <phoneticPr fontId="2"/>
  </si>
  <si>
    <t>×</t>
    <phoneticPr fontId="2"/>
  </si>
  <si>
    <t>応急措置前</t>
    <phoneticPr fontId="2"/>
  </si>
  <si>
    <t>応急措置後</t>
    <phoneticPr fontId="2"/>
  </si>
  <si>
    <t>応急措置後</t>
    <phoneticPr fontId="2"/>
  </si>
  <si>
    <t>（個所数の重複解消処理）</t>
    <rPh sb="1" eb="3">
      <t>カショ</t>
    </rPh>
    <rPh sb="3" eb="4">
      <t>スウ</t>
    </rPh>
    <rPh sb="5" eb="7">
      <t>ジュウフク</t>
    </rPh>
    <rPh sb="7" eb="9">
      <t>カイショウ</t>
    </rPh>
    <rPh sb="9" eb="11">
      <t>ショリ</t>
    </rPh>
    <phoneticPr fontId="2"/>
  </si>
  <si>
    <t>前回点検結果</t>
    <phoneticPr fontId="2"/>
  </si>
  <si>
    <t>[点検業者]</t>
    <phoneticPr fontId="2"/>
  </si>
  <si>
    <t>Ⅱ</t>
    <phoneticPr fontId="2"/>
  </si>
  <si>
    <t>外力の疑い</t>
    <rPh sb="0" eb="2">
      <t>ガイリョク</t>
    </rPh>
    <rPh sb="3" eb="4">
      <t>ウタガ</t>
    </rPh>
    <phoneticPr fontId="2"/>
  </si>
  <si>
    <t>(自動集計)</t>
    <rPh sb="1" eb="3">
      <t>ジドウ</t>
    </rPh>
    <rPh sb="3" eb="5">
      <t>シュウケイ</t>
    </rPh>
    <phoneticPr fontId="2"/>
  </si>
  <si>
    <t>【外力スパン】</t>
    <phoneticPr fontId="2"/>
  </si>
  <si>
    <t>取付・
据付部</t>
    <phoneticPr fontId="2"/>
  </si>
  <si>
    <t>応急
対策</t>
    <rPh sb="0" eb="2">
      <t>オウキュウ</t>
    </rPh>
    <rPh sb="3" eb="5">
      <t>タイサク</t>
    </rPh>
    <phoneticPr fontId="2"/>
  </si>
  <si>
    <t>八百津</t>
    <rPh sb="0" eb="3">
      <t>ヤオツ</t>
    </rPh>
    <phoneticPr fontId="2"/>
  </si>
  <si>
    <t>成手</t>
    <rPh sb="0" eb="1">
      <t>ナ</t>
    </rPh>
    <rPh sb="1" eb="2">
      <t>テ</t>
    </rPh>
    <phoneticPr fontId="2"/>
  </si>
  <si>
    <t>高根</t>
    <rPh sb="0" eb="2">
      <t>タカネ</t>
    </rPh>
    <phoneticPr fontId="2"/>
  </si>
  <si>
    <t>川尻</t>
    <rPh sb="0" eb="2">
      <t>カワジリ</t>
    </rPh>
    <phoneticPr fontId="2"/>
  </si>
  <si>
    <t>和良金山</t>
    <rPh sb="0" eb="2">
      <t>ワラ</t>
    </rPh>
    <rPh sb="2" eb="4">
      <t>カナヤマ</t>
    </rPh>
    <phoneticPr fontId="2"/>
  </si>
  <si>
    <t xml:space="preserve">　　 </t>
  </si>
  <si>
    <t>会社名</t>
    <rPh sb="0" eb="3">
      <t>カイシャメイ</t>
    </rPh>
    <phoneticPr fontId="2"/>
  </si>
  <si>
    <t>連絡先</t>
    <rPh sb="0" eb="2">
      <t>レンラク</t>
    </rPh>
    <rPh sb="2" eb="3">
      <t>サキ</t>
    </rPh>
    <phoneticPr fontId="2"/>
  </si>
  <si>
    <t>担当者</t>
    <rPh sb="0" eb="3">
      <t>タントウシャ</t>
    </rPh>
    <phoneticPr fontId="2"/>
  </si>
  <si>
    <t>状態</t>
    <rPh sb="0" eb="2">
      <t>ジョウタイ</t>
    </rPh>
    <phoneticPr fontId="2"/>
  </si>
  <si>
    <t>ｍ</t>
    <phoneticPr fontId="2"/>
  </si>
  <si>
    <t>㎡</t>
    <phoneticPr fontId="2"/>
  </si>
  <si>
    <t>㎡</t>
    <phoneticPr fontId="2"/>
  </si>
  <si>
    <t>概算直接費用（千円）</t>
    <rPh sb="0" eb="2">
      <t>ガイサン</t>
    </rPh>
    <rPh sb="2" eb="4">
      <t>チョクセツ</t>
    </rPh>
    <rPh sb="4" eb="6">
      <t>ヒヨウ</t>
    </rPh>
    <phoneticPr fontId="2"/>
  </si>
  <si>
    <t>点検結果［業務名］</t>
    <rPh sb="0" eb="2">
      <t>テンケン</t>
    </rPh>
    <rPh sb="2" eb="4">
      <t>ケッカ</t>
    </rPh>
    <rPh sb="5" eb="8">
      <t>ギョウムメイ</t>
    </rPh>
    <phoneticPr fontId="2"/>
  </si>
  <si>
    <t>[担当者]</t>
    <phoneticPr fontId="2"/>
  </si>
  <si>
    <t>[会社名]</t>
    <rPh sb="1" eb="4">
      <t>カイシャメイ</t>
    </rPh>
    <phoneticPr fontId="2"/>
  </si>
  <si>
    <t>会社名</t>
    <rPh sb="0" eb="3">
      <t>カイシャメイ</t>
    </rPh>
    <phoneticPr fontId="2"/>
  </si>
  <si>
    <t>担当者</t>
    <rPh sb="0" eb="2">
      <t>タントウ</t>
    </rPh>
    <rPh sb="2" eb="3">
      <t>シャ</t>
    </rPh>
    <phoneticPr fontId="2"/>
  </si>
  <si>
    <t>連絡先</t>
    <rPh sb="0" eb="3">
      <t>レンラクサキ</t>
    </rPh>
    <phoneticPr fontId="2"/>
  </si>
  <si>
    <t>[担当者]</t>
    <rPh sb="1" eb="2">
      <t>タン</t>
    </rPh>
    <rPh sb="2" eb="3">
      <t>トウ</t>
    </rPh>
    <rPh sb="3" eb="4">
      <t>シャ</t>
    </rPh>
    <phoneticPr fontId="2"/>
  </si>
  <si>
    <t>担当者：</t>
    <phoneticPr fontId="2"/>
  </si>
  <si>
    <t>会社名：</t>
    <rPh sb="2" eb="3">
      <t>メイ</t>
    </rPh>
    <phoneticPr fontId="2"/>
  </si>
  <si>
    <t>連絡先：</t>
    <rPh sb="0" eb="3">
      <t>レンラクサキ</t>
    </rPh>
    <phoneticPr fontId="2"/>
  </si>
  <si>
    <t>[点検業者名]</t>
    <rPh sb="1" eb="3">
      <t>テンケン</t>
    </rPh>
    <rPh sb="3" eb="5">
      <t>ギョウシャ</t>
    </rPh>
    <rPh sb="5" eb="6">
      <t>メイ</t>
    </rPh>
    <phoneticPr fontId="2"/>
  </si>
  <si>
    <t>[点検日]</t>
    <phoneticPr fontId="2"/>
  </si>
  <si>
    <t>施設ID</t>
    <rPh sb="0" eb="2">
      <t>シセツ</t>
    </rPh>
    <phoneticPr fontId="2"/>
  </si>
  <si>
    <t>トンネル工法</t>
    <rPh sb="4" eb="6">
      <t>コウホウ</t>
    </rPh>
    <phoneticPr fontId="2"/>
  </si>
  <si>
    <t>定期点検
実施者</t>
    <rPh sb="0" eb="4">
      <t>テイキテンケン</t>
    </rPh>
    <rPh sb="5" eb="8">
      <t>ジッシシャ</t>
    </rPh>
    <phoneticPr fontId="2"/>
  </si>
  <si>
    <t>定期点検年月日</t>
    <rPh sb="0" eb="4">
      <t>テイキテンケン</t>
    </rPh>
    <rPh sb="4" eb="7">
      <t>ネンガッピ</t>
    </rPh>
    <phoneticPr fontId="2"/>
  </si>
  <si>
    <t>建設年度</t>
    <rPh sb="0" eb="2">
      <t>ケンセツ</t>
    </rPh>
    <rPh sb="2" eb="4">
      <t>ネンド</t>
    </rPh>
    <phoneticPr fontId="2"/>
  </si>
  <si>
    <t>自専道
or
一般道</t>
    <rPh sb="0" eb="1">
      <t>ジ</t>
    </rPh>
    <rPh sb="1" eb="2">
      <t>セン</t>
    </rPh>
    <rPh sb="2" eb="3">
      <t>ミチ</t>
    </rPh>
    <rPh sb="7" eb="10">
      <t>イッパンドウ</t>
    </rPh>
    <phoneticPr fontId="2"/>
  </si>
  <si>
    <t>名　 　称</t>
    <rPh sb="0" eb="1">
      <t>ナ</t>
    </rPh>
    <rPh sb="4" eb="5">
      <t>ショウ</t>
    </rPh>
    <phoneticPr fontId="2"/>
  </si>
  <si>
    <t>L=</t>
    <phoneticPr fontId="2"/>
  </si>
  <si>
    <t>代替路の有無</t>
    <rPh sb="0" eb="3">
      <t>ダイタイロ</t>
    </rPh>
    <rPh sb="4" eb="6">
      <t>ウム</t>
    </rPh>
    <phoneticPr fontId="2"/>
  </si>
  <si>
    <t>緊急輸送道路</t>
    <rPh sb="0" eb="6">
      <t>キンキュウユソウドウロ</t>
    </rPh>
    <phoneticPr fontId="2"/>
  </si>
  <si>
    <t>トンネル毎
の健全度の
診断の区分</t>
    <rPh sb="4" eb="5">
      <t>ゴト</t>
    </rPh>
    <rPh sb="7" eb="10">
      <t>ケンゼンド</t>
    </rPh>
    <rPh sb="12" eb="14">
      <t>シンダン</t>
    </rPh>
    <rPh sb="15" eb="17">
      <t>クブン</t>
    </rPh>
    <phoneticPr fontId="2"/>
  </si>
  <si>
    <t>変状・異常
箇所数合計</t>
    <rPh sb="0" eb="2">
      <t>ヘンジョウ</t>
    </rPh>
    <rPh sb="3" eb="5">
      <t>イジョウ</t>
    </rPh>
    <rPh sb="6" eb="8">
      <t>カショ</t>
    </rPh>
    <rPh sb="8" eb="9">
      <t>スウ</t>
    </rPh>
    <rPh sb="9" eb="11">
      <t>ゴウケイ</t>
    </rPh>
    <phoneticPr fontId="2"/>
  </si>
  <si>
    <t>附属物等
の取付状況</t>
    <rPh sb="0" eb="3">
      <t>フゾクブツ</t>
    </rPh>
    <rPh sb="3" eb="4">
      <t>トウ</t>
    </rPh>
    <rPh sb="6" eb="10">
      <t>トリツケジョウキョウ</t>
    </rPh>
    <phoneticPr fontId="2"/>
  </si>
  <si>
    <t>覆工スパン
番号</t>
    <phoneticPr fontId="2"/>
  </si>
  <si>
    <t>変状
部位</t>
    <rPh sb="0" eb="2">
      <t>ヘンジョウ</t>
    </rPh>
    <rPh sb="3" eb="5">
      <t>ブイ</t>
    </rPh>
    <phoneticPr fontId="2"/>
  </si>
  <si>
    <t>部位区分</t>
    <rPh sb="0" eb="4">
      <t>ブイクブン</t>
    </rPh>
    <phoneticPr fontId="2"/>
  </si>
  <si>
    <t>判定
区分</t>
    <rPh sb="0" eb="2">
      <t>ハンテイ</t>
    </rPh>
    <rPh sb="3" eb="5">
      <t>クブン</t>
    </rPh>
    <phoneticPr fontId="2"/>
  </si>
  <si>
    <t>変状の発生範囲及び規模</t>
    <rPh sb="0" eb="2">
      <t>ヘンジョウ</t>
    </rPh>
    <rPh sb="3" eb="7">
      <t>ハッセイハンイ</t>
    </rPh>
    <rPh sb="7" eb="8">
      <t>オヨ</t>
    </rPh>
    <rPh sb="9" eb="11">
      <t>キボ</t>
    </rPh>
    <phoneticPr fontId="2"/>
  </si>
  <si>
    <t>対策履歴</t>
    <rPh sb="0" eb="2">
      <t>タイサク</t>
    </rPh>
    <rPh sb="2" eb="4">
      <t>リレキ</t>
    </rPh>
    <phoneticPr fontId="2"/>
  </si>
  <si>
    <t>前回変状の発生範囲及び規模</t>
    <rPh sb="0" eb="2">
      <t>ゼンカイ</t>
    </rPh>
    <rPh sb="2" eb="4">
      <t>ヘンジョウ</t>
    </rPh>
    <rPh sb="5" eb="7">
      <t>ハッセイ</t>
    </rPh>
    <rPh sb="7" eb="9">
      <t>ハンイ</t>
    </rPh>
    <rPh sb="9" eb="10">
      <t>オヨ</t>
    </rPh>
    <rPh sb="11" eb="13">
      <t>キボ</t>
    </rPh>
    <phoneticPr fontId="2"/>
  </si>
  <si>
    <t>定期点検実施者</t>
    <rPh sb="0" eb="2">
      <t>テイキ</t>
    </rPh>
    <rPh sb="2" eb="7">
      <t>テンケンジッシシャ</t>
    </rPh>
    <phoneticPr fontId="2"/>
  </si>
  <si>
    <t>定期点検年月日</t>
    <rPh sb="0" eb="2">
      <t>テイキ</t>
    </rPh>
    <rPh sb="2" eb="4">
      <t>テンケン</t>
    </rPh>
    <rPh sb="4" eb="7">
      <t>ネンガッピ</t>
    </rPh>
    <phoneticPr fontId="2"/>
  </si>
  <si>
    <t>■定期点検記録様式　健全性の診断の区分に関する所見</t>
    <rPh sb="1" eb="3">
      <t>テイキ</t>
    </rPh>
    <rPh sb="3" eb="5">
      <t>テンケン</t>
    </rPh>
    <rPh sb="5" eb="7">
      <t>キロクヨウシキ</t>
    </rPh>
    <rPh sb="10" eb="13">
      <t>ケンゼンセイ</t>
    </rPh>
    <rPh sb="14" eb="16">
      <t>シンダン</t>
    </rPh>
    <rPh sb="17" eb="19">
      <t>クブン</t>
    </rPh>
    <rPh sb="20" eb="21">
      <t>カン</t>
    </rPh>
    <rPh sb="23" eb="25">
      <t>ショケン</t>
    </rPh>
    <phoneticPr fontId="2"/>
  </si>
  <si>
    <t>路線名</t>
    <phoneticPr fontId="63"/>
  </si>
  <si>
    <t>定期点検実施者</t>
    <rPh sb="0" eb="2">
      <t>テイキ</t>
    </rPh>
    <rPh sb="2" eb="4">
      <t>テンケン</t>
    </rPh>
    <rPh sb="4" eb="6">
      <t>ジッシ</t>
    </rPh>
    <rPh sb="6" eb="7">
      <t>シャ</t>
    </rPh>
    <phoneticPr fontId="63"/>
  </si>
  <si>
    <t>定期点検年月日</t>
    <rPh sb="4" eb="7">
      <t>ネンガッピ</t>
    </rPh>
    <phoneticPr fontId="2"/>
  </si>
  <si>
    <t>名  称</t>
    <rPh sb="0" eb="4">
      <t>メイショウ</t>
    </rPh>
    <phoneticPr fontId="2"/>
  </si>
  <si>
    <t>管理者名</t>
    <rPh sb="0" eb="4">
      <t>カンリシャメイ</t>
    </rPh>
    <phoneticPr fontId="2"/>
  </si>
  <si>
    <t>道路トンネルの健全性の診断の区分の所見</t>
    <rPh sb="0" eb="2">
      <t>ドウロ</t>
    </rPh>
    <rPh sb="7" eb="10">
      <t>ケンゼンセイ</t>
    </rPh>
    <rPh sb="11" eb="13">
      <t>シンダン</t>
    </rPh>
    <rPh sb="14" eb="16">
      <t>クブン</t>
    </rPh>
    <rPh sb="17" eb="19">
      <t>ショケン</t>
    </rPh>
    <phoneticPr fontId="65"/>
  </si>
  <si>
    <t>※　所見の記入にあたっては、データ分析のためテキスト入力とすること</t>
    <rPh sb="17" eb="19">
      <t>ブンセキ</t>
    </rPh>
    <rPh sb="26" eb="28">
      <t>ニュウリョク</t>
    </rPh>
    <phoneticPr fontId="57"/>
  </si>
  <si>
    <t>路面すべり抵抗値</t>
    <rPh sb="0" eb="2">
      <t>ロメン</t>
    </rPh>
    <rPh sb="5" eb="8">
      <t>テイコウチ</t>
    </rPh>
    <phoneticPr fontId="2"/>
  </si>
  <si>
    <t>下り</t>
    <rPh sb="0" eb="1">
      <t>クダ</t>
    </rPh>
    <phoneticPr fontId="2"/>
  </si>
  <si>
    <t>中間点</t>
    <rPh sb="0" eb="3">
      <t>チュウカンテン</t>
    </rPh>
    <phoneticPr fontId="2"/>
  </si>
  <si>
    <t>終点側</t>
    <rPh sb="0" eb="3">
      <t>シュウテンガワ</t>
    </rPh>
    <phoneticPr fontId="2"/>
  </si>
  <si>
    <t>起点側</t>
    <rPh sb="0" eb="3">
      <t>キテンガワ</t>
    </rPh>
    <phoneticPr fontId="2"/>
  </si>
  <si>
    <t>上り</t>
    <rPh sb="0" eb="1">
      <t>ジョウ</t>
    </rPh>
    <phoneticPr fontId="2"/>
  </si>
  <si>
    <t>車道上り線</t>
    <rPh sb="0" eb="2">
      <t>シャドウ</t>
    </rPh>
    <rPh sb="2" eb="3">
      <t>ノボ</t>
    </rPh>
    <rPh sb="4" eb="5">
      <t>セン</t>
    </rPh>
    <phoneticPr fontId="2"/>
  </si>
  <si>
    <t>車道下り線</t>
    <rPh sb="0" eb="3">
      <t>シャドウクダ</t>
    </rPh>
    <rPh sb="4" eb="5">
      <t>セン</t>
    </rPh>
    <phoneticPr fontId="2"/>
  </si>
  <si>
    <t>判定区分</t>
    <rPh sb="2" eb="4">
      <t>クブン</t>
    </rPh>
    <phoneticPr fontId="2"/>
  </si>
  <si>
    <t>措置前</t>
    <rPh sb="0" eb="3">
      <t>ソチマエ</t>
    </rPh>
    <phoneticPr fontId="2"/>
  </si>
  <si>
    <t>措置後</t>
    <rPh sb="0" eb="3">
      <t>ソチゴ</t>
    </rPh>
    <phoneticPr fontId="2"/>
  </si>
  <si>
    <t>-</t>
    <phoneticPr fontId="2"/>
  </si>
  <si>
    <t>一般道</t>
    <rPh sb="0" eb="2">
      <t>イッパン</t>
    </rPh>
    <rPh sb="2" eb="3">
      <t>ドウ</t>
    </rPh>
    <phoneticPr fontId="2"/>
  </si>
  <si>
    <t>自専道</t>
    <rPh sb="0" eb="1">
      <t>ジ</t>
    </rPh>
    <rPh sb="1" eb="2">
      <t>セン</t>
    </rPh>
    <rPh sb="2" eb="3">
      <t>ミチ</t>
    </rPh>
    <phoneticPr fontId="2"/>
  </si>
  <si>
    <t>振り子式ｽｷｯﾄﾞﾚｼﾞｽﾀﾝｽﾃｽﾀ</t>
    <rPh sb="0" eb="1">
      <t>フ</t>
    </rPh>
    <rPh sb="2" eb="3">
      <t>コ</t>
    </rPh>
    <rPh sb="3" eb="4">
      <t>シキ</t>
    </rPh>
    <phoneticPr fontId="2"/>
  </si>
  <si>
    <t>回転式すべり抵抗測定器</t>
    <phoneticPr fontId="2"/>
  </si>
  <si>
    <t>【参考】道路トンネル定期点検要領 令和6年9月（直轄用）</t>
    <phoneticPr fontId="2"/>
  </si>
  <si>
    <r>
      <rPr>
        <sz val="8"/>
        <rFont val="ＭＳ Ｐゴシック"/>
        <family val="3"/>
        <charset val="128"/>
      </rPr>
      <t>※ひび割れ：</t>
    </r>
    <r>
      <rPr>
        <sz val="8"/>
        <color rgb="FFFF0000"/>
        <rFont val="ＭＳ Ｐゴシック"/>
        <family val="3"/>
        <charset val="128"/>
      </rPr>
      <t>「長さ(L)×最大ひび割れ幅(t)」</t>
    </r>
    <rPh sb="3" eb="4">
      <t>ワ</t>
    </rPh>
    <rPh sb="7" eb="8">
      <t>ナガ</t>
    </rPh>
    <rPh sb="13" eb="15">
      <t>サイダイ</t>
    </rPh>
    <rPh sb="17" eb="18">
      <t>ワ</t>
    </rPh>
    <rPh sb="19" eb="20">
      <t>ハバ</t>
    </rPh>
    <phoneticPr fontId="2"/>
  </si>
  <si>
    <r>
      <t>※うき・はく離などの範囲を記載する変状は、</t>
    </r>
    <r>
      <rPr>
        <sz val="8"/>
        <color rgb="FFFF0000"/>
        <rFont val="ＭＳ Ｐゴシック"/>
        <family val="3"/>
        <charset val="128"/>
      </rPr>
      <t>「横断方向(L)×縦断方向(W)」</t>
    </r>
    <r>
      <rPr>
        <sz val="8"/>
        <rFont val="ＭＳ Ｐゴシック"/>
        <family val="3"/>
        <charset val="128"/>
      </rPr>
      <t>でチョーキングを行うこと。</t>
    </r>
    <rPh sb="6" eb="7">
      <t>リ</t>
    </rPh>
    <rPh sb="10" eb="12">
      <t>ハンイ</t>
    </rPh>
    <rPh sb="13" eb="15">
      <t>キサイ</t>
    </rPh>
    <rPh sb="17" eb="19">
      <t>ヘンジョウ</t>
    </rPh>
    <rPh sb="22" eb="26">
      <t>オウダンホウコウ</t>
    </rPh>
    <rPh sb="30" eb="34">
      <t>ジュウダンホウコウ</t>
    </rPh>
    <rPh sb="46" eb="47">
      <t>オコナ</t>
    </rPh>
    <phoneticPr fontId="2"/>
  </si>
  <si>
    <t>［参考］寒冷地区分の設定方法　（岐阜県地域便覧(R6.11) p.53-p.54より）</t>
    <rPh sb="4" eb="7">
      <t>カンレイチ</t>
    </rPh>
    <rPh sb="7" eb="9">
      <t>クブン</t>
    </rPh>
    <rPh sb="10" eb="14">
      <t>セッテイホウホウ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</si>
</sst>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quot;¥&quot;\-#,##0"/>
    <numFmt numFmtId="176" formatCode="0.0"/>
    <numFmt numFmtId="177" formatCode="0.000"/>
    <numFmt numFmtId="178" formatCode="0.000%"/>
    <numFmt numFmtId="179" formatCode="0.0_ "/>
    <numFmt numFmtId="180" formatCode="#,###&quot;年&quot;"/>
    <numFmt numFmtId="181" formatCode="#,###&quot; m&quot;"/>
    <numFmt numFmtId="182" formatCode="0;\-0;;@"/>
    <numFmt numFmtId="183" formatCode="0&quot;スパン&quot;"/>
    <numFmt numFmtId="184" formatCode="&quot;S&quot;0"/>
    <numFmt numFmtId="185" formatCode="0&quot;年&quot;"/>
    <numFmt numFmtId="186" formatCode="0&quot;月&quot;"/>
    <numFmt numFmtId="187" formatCode="0.00&quot;m&quot;"/>
    <numFmt numFmtId="188" formatCode="0&quot;日&quot;"/>
    <numFmt numFmtId="189" formatCode="&quot;S0&quot;#"/>
    <numFmt numFmtId="190" formatCode="00##"/>
    <numFmt numFmtId="191" formatCode="0##"/>
    <numFmt numFmtId="192" formatCode="0_ "/>
    <numFmt numFmtId="193" formatCode="0_);[Red]\(0\)"/>
    <numFmt numFmtId="194" formatCode="&quot;S&quot;000"/>
    <numFmt numFmtId="195" formatCode="0.0_);[Red]\(0.0\)"/>
    <numFmt numFmtId="196" formatCode="0&quot;箇所&quot;"/>
    <numFmt numFmtId="197" formatCode="&quot;&quot;"/>
    <numFmt numFmtId="198" formatCode="[$-F800]dddd\,\ mmmm\ dd\,\ yyyy"/>
    <numFmt numFmtId="199" formatCode="0.00_ "/>
    <numFmt numFmtId="200" formatCode="0.00_);[Red]\(0.00\)"/>
    <numFmt numFmtId="201" formatCode="0.00000"/>
  </numFmts>
  <fonts count="73" x14ac:knownFonts="1">
    <font>
      <sz val="11"/>
      <name val="ＭＳ Ｐゴシック"/>
      <family val="3"/>
      <charset val="128"/>
    </font>
    <font>
      <sz val="11"/>
      <color indexed="8"/>
      <name val="ＭＳ Ｐゴシック"/>
      <family val="3"/>
      <charset val="128"/>
    </font>
    <font>
      <sz val="6"/>
      <name val="ＭＳ Ｐゴシック"/>
      <family val="3"/>
      <charset val="128"/>
    </font>
    <font>
      <sz val="18"/>
      <name val="ＭＳ ゴシック"/>
      <family val="3"/>
      <charset val="128"/>
    </font>
    <font>
      <sz val="12"/>
      <name val="ＭＳ ゴシック"/>
      <family val="3"/>
      <charset val="128"/>
    </font>
    <font>
      <sz val="12"/>
      <name val="ＭＳ Ｐ明朝"/>
      <family val="1"/>
      <charset val="128"/>
    </font>
    <font>
      <sz val="14"/>
      <name val="ＭＳ Ｐゴシック"/>
      <family val="3"/>
      <charset val="128"/>
    </font>
    <font>
      <sz val="11"/>
      <name val="ＭＳ ゴシック"/>
      <family val="3"/>
      <charset val="128"/>
    </font>
    <font>
      <sz val="9"/>
      <name val="ＭＳ ゴシック"/>
      <family val="3"/>
      <charset val="128"/>
    </font>
    <font>
      <sz val="14"/>
      <name val="ＭＳ ゴシック"/>
      <family val="3"/>
      <charset val="128"/>
    </font>
    <font>
      <sz val="9"/>
      <name val="ＭＳ Ｐゴシック"/>
      <family val="3"/>
      <charset val="128"/>
    </font>
    <font>
      <sz val="12"/>
      <name val="ＭＳ Ｐゴシック"/>
      <family val="3"/>
      <charset val="128"/>
    </font>
    <font>
      <sz val="11"/>
      <name val="ＭＳ Ｐゴシック"/>
      <family val="3"/>
      <charset val="128"/>
    </font>
    <font>
      <u/>
      <sz val="11"/>
      <color indexed="12"/>
      <name val="ＭＳ Ｐゴシック"/>
      <family val="3"/>
      <charset val="128"/>
    </font>
    <font>
      <sz val="16"/>
      <name val="ＭＳ ゴシック"/>
      <family val="3"/>
      <charset val="128"/>
    </font>
    <font>
      <sz val="11"/>
      <name val="ＭＳ Ｐ明朝"/>
      <family val="1"/>
      <charset val="128"/>
    </font>
    <font>
      <sz val="10"/>
      <name val="ＭＳ ゴシック"/>
      <family val="3"/>
      <charset val="128"/>
    </font>
    <font>
      <sz val="10"/>
      <name val="ＭＳ Ｐ明朝"/>
      <family val="1"/>
      <charset val="128"/>
    </font>
    <font>
      <vertAlign val="superscript"/>
      <sz val="11"/>
      <name val="ＭＳ Ｐ明朝"/>
      <family val="1"/>
      <charset val="128"/>
    </font>
    <font>
      <sz val="9"/>
      <name val="ＭＳ Ｐ明朝"/>
      <family val="1"/>
      <charset val="128"/>
    </font>
    <font>
      <sz val="10"/>
      <name val="ＭＳ Ｐゴシック"/>
      <family val="3"/>
      <charset val="128"/>
    </font>
    <font>
      <sz val="8"/>
      <name val="ＭＳ Ｐゴシック"/>
      <family val="3"/>
      <charset val="128"/>
    </font>
    <font>
      <vertAlign val="superscript"/>
      <sz val="10"/>
      <name val="ＭＳ ゴシック"/>
      <family val="3"/>
      <charset val="128"/>
    </font>
    <font>
      <sz val="11"/>
      <color indexed="9"/>
      <name val="ＭＳ Ｐゴシック"/>
      <family val="3"/>
      <charset val="128"/>
    </font>
    <font>
      <b/>
      <sz val="11"/>
      <name val="ＭＳ ゴシック"/>
      <family val="3"/>
      <charset val="128"/>
    </font>
    <font>
      <sz val="8"/>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明朝"/>
      <family val="1"/>
      <charset val="128"/>
    </font>
    <font>
      <sz val="11"/>
      <color indexed="23"/>
      <name val="ＭＳ Ｐゴシック"/>
      <family val="3"/>
      <charset val="128"/>
    </font>
    <font>
      <sz val="11"/>
      <color indexed="23"/>
      <name val="ＭＳ ゴシック"/>
      <family val="3"/>
      <charset val="128"/>
    </font>
    <font>
      <sz val="18"/>
      <name val="ＭＳ Ｐゴシック"/>
      <family val="3"/>
      <charset val="128"/>
    </font>
    <font>
      <sz val="8"/>
      <color indexed="9"/>
      <name val="ＭＳ ゴシック"/>
      <family val="3"/>
      <charset val="128"/>
    </font>
    <font>
      <sz val="10.5"/>
      <name val="ＭＳ Ｐゴシック"/>
      <family val="3"/>
      <charset val="128"/>
    </font>
    <font>
      <sz val="10.5"/>
      <color indexed="10"/>
      <name val="ＭＳ Ｐゴシック"/>
      <family val="3"/>
      <charset val="128"/>
    </font>
    <font>
      <b/>
      <sz val="11"/>
      <color indexed="18"/>
      <name val="ＭＳ Ｐゴシック"/>
      <family val="3"/>
      <charset val="128"/>
    </font>
    <font>
      <sz val="16"/>
      <name val="ＭＳ Ｐゴシック"/>
      <family val="3"/>
      <charset val="128"/>
    </font>
    <font>
      <sz val="1"/>
      <name val="ＭＳ Ｐゴシック"/>
      <family val="3"/>
      <charset val="128"/>
    </font>
    <font>
      <sz val="16"/>
      <color indexed="10"/>
      <name val="ＭＳ Ｐゴシック"/>
      <family val="3"/>
      <charset val="128"/>
    </font>
    <font>
      <sz val="11"/>
      <color theme="1" tint="0.49992370372631001"/>
      <name val="ＭＳ Ｐゴシック"/>
      <family val="3"/>
      <charset val="128"/>
    </font>
    <font>
      <sz val="12"/>
      <color theme="3"/>
      <name val="ＭＳ Ｐゴシック"/>
      <family val="3"/>
      <charset val="128"/>
    </font>
    <font>
      <sz val="12"/>
      <name val="ＭＳ Ｐゴシック"/>
      <family val="3"/>
      <charset val="128"/>
      <scheme val="minor"/>
    </font>
    <font>
      <sz val="72"/>
      <color theme="0" tint="-0.14993743705557422"/>
      <name val="ＭＳ Ｐゴシック"/>
      <family val="3"/>
      <charset val="128"/>
    </font>
    <font>
      <sz val="10"/>
      <name val="HGSｺﾞｼｯｸM"/>
      <family val="3"/>
      <charset val="128"/>
    </font>
    <font>
      <sz val="6"/>
      <name val="ＭＳ Ｐゴシック"/>
      <family val="2"/>
      <charset val="128"/>
      <scheme val="minor"/>
    </font>
    <font>
      <sz val="12"/>
      <name val="HGSｺﾞｼｯｸM"/>
      <family val="3"/>
      <charset val="128"/>
    </font>
    <font>
      <u/>
      <sz val="10"/>
      <name val="HGSｺﾞｼｯｸM"/>
      <family val="3"/>
      <charset val="128"/>
    </font>
    <font>
      <sz val="11"/>
      <color theme="1"/>
      <name val="ＭＳ Ｐゴシック"/>
      <family val="3"/>
      <charset val="128"/>
      <scheme val="minor"/>
    </font>
    <font>
      <u/>
      <sz val="11"/>
      <name val="ＭＳ Ｐゴシック"/>
      <family val="3"/>
      <charset val="128"/>
      <scheme val="minor"/>
    </font>
    <font>
      <sz val="11"/>
      <name val="ＭＳ Ｐゴシック"/>
      <family val="3"/>
      <charset val="128"/>
      <scheme val="minor"/>
    </font>
    <font>
      <sz val="6"/>
      <name val="ＭＳ ゴシック"/>
      <family val="3"/>
      <charset val="128"/>
    </font>
    <font>
      <sz val="16"/>
      <name val="HGSｺﾞｼｯｸM"/>
      <family val="3"/>
      <charset val="128"/>
    </font>
    <font>
      <sz val="6"/>
      <name val="ＭＳ Ｐゴシック"/>
      <family val="3"/>
      <charset val="128"/>
      <scheme val="minor"/>
    </font>
    <font>
      <sz val="20"/>
      <name val="HGSｺﾞｼｯｸM"/>
      <family val="3"/>
      <charset val="128"/>
    </font>
    <font>
      <sz val="10"/>
      <name val="HGPｺﾞｼｯｸM"/>
      <family val="3"/>
      <charset val="128"/>
    </font>
    <font>
      <sz val="11"/>
      <name val="HGSｺﾞｼｯｸM"/>
      <family val="3"/>
      <charset val="128"/>
    </font>
    <font>
      <sz val="72"/>
      <color rgb="FFFCC0C0"/>
      <name val="ＭＳ Ｐゴシック"/>
      <family val="3"/>
      <charset val="128"/>
    </font>
    <font>
      <sz val="10"/>
      <name val="ＭＳ ゴシック"/>
      <family val="3"/>
    </font>
    <font>
      <sz val="11"/>
      <name val="ＭＳ ゴシック"/>
      <family val="3"/>
    </font>
    <font>
      <sz val="8"/>
      <color rgb="FFFF0000"/>
      <name val="ＭＳ Ｐゴシック"/>
      <family val="3"/>
      <charset val="128"/>
    </font>
  </fonts>
  <fills count="42">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indexed="50"/>
        <bgColor indexed="64"/>
      </patternFill>
    </fill>
    <fill>
      <patternFill patternType="solid">
        <fgColor indexed="40"/>
        <bgColor indexed="64"/>
      </patternFill>
    </fill>
    <fill>
      <patternFill patternType="solid">
        <fgColor theme="0" tint="-0.3499252296517838"/>
        <bgColor indexed="64"/>
      </patternFill>
    </fill>
    <fill>
      <patternFill patternType="solid">
        <fgColor theme="0" tint="-0.24991607409894101"/>
        <bgColor indexed="64"/>
      </patternFill>
    </fill>
    <fill>
      <patternFill patternType="solid">
        <fgColor rgb="FFEAEAEA"/>
        <bgColor indexed="64"/>
      </patternFill>
    </fill>
    <fill>
      <patternFill patternType="solid">
        <fgColor rgb="FFF8F8F8"/>
        <bgColor indexed="64"/>
      </patternFill>
    </fill>
    <fill>
      <patternFill patternType="solid">
        <fgColor rgb="FFFBFBFB"/>
        <bgColor indexed="64"/>
      </patternFill>
    </fill>
    <fill>
      <patternFill patternType="solid">
        <fgColor rgb="FFFFC000"/>
        <bgColor indexed="64"/>
      </patternFill>
    </fill>
    <fill>
      <patternFill patternType="solid">
        <fgColor rgb="FFFFFBFB"/>
        <bgColor indexed="64"/>
      </patternFill>
    </fill>
    <fill>
      <patternFill patternType="solid">
        <fgColor theme="0" tint="-0.14990691854609822"/>
        <bgColor indexed="64"/>
      </patternFill>
    </fill>
    <fill>
      <patternFill patternType="solid">
        <fgColor theme="0" tint="-4.992828150273141E-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s>
  <borders count="21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hair">
        <color indexed="64"/>
      </left>
      <right/>
      <top style="thin">
        <color indexed="64"/>
      </top>
      <bottom/>
      <diagonal/>
    </border>
    <border>
      <left/>
      <right style="dashDot">
        <color indexed="64"/>
      </right>
      <top/>
      <bottom/>
      <diagonal/>
    </border>
    <border>
      <left style="dashDot">
        <color indexed="64"/>
      </left>
      <right/>
      <top/>
      <bottom/>
      <diagonal/>
    </border>
    <border>
      <left style="hair">
        <color indexed="64"/>
      </left>
      <right/>
      <top/>
      <bottom/>
      <diagonal/>
    </border>
    <border>
      <left/>
      <right/>
      <top style="dashDot">
        <color indexed="64"/>
      </top>
      <bottom/>
      <diagonal/>
    </border>
    <border>
      <left/>
      <right style="dashDot">
        <color indexed="64"/>
      </right>
      <top style="dashDot">
        <color indexed="64"/>
      </top>
      <bottom/>
      <diagonal/>
    </border>
    <border>
      <left style="dashDot">
        <color indexed="64"/>
      </left>
      <right/>
      <top style="dashDot">
        <color indexed="64"/>
      </top>
      <bottom/>
      <diagonal/>
    </border>
    <border>
      <left style="hair">
        <color indexed="64"/>
      </left>
      <right/>
      <top style="dashDot">
        <color indexed="64"/>
      </top>
      <bottom/>
      <diagonal/>
    </border>
    <border>
      <left/>
      <right style="thin">
        <color indexed="64"/>
      </right>
      <top style="dashDot">
        <color indexed="64"/>
      </top>
      <bottom/>
      <diagonal/>
    </border>
    <border>
      <left style="hair">
        <color indexed="64"/>
      </left>
      <right/>
      <top/>
      <bottom style="thin">
        <color indexed="64"/>
      </bottom>
      <diagonal/>
    </border>
    <border>
      <left/>
      <right style="hair">
        <color indexed="64"/>
      </right>
      <top/>
      <bottom/>
      <diagonal/>
    </border>
    <border>
      <left/>
      <right style="hair">
        <color indexed="64"/>
      </right>
      <top style="dashDot">
        <color indexed="64"/>
      </top>
      <bottom/>
      <diagonal/>
    </border>
    <border>
      <left/>
      <right/>
      <top/>
      <bottom style="dashDot">
        <color indexed="64"/>
      </bottom>
      <diagonal/>
    </border>
    <border>
      <left/>
      <right style="thin">
        <color indexed="64"/>
      </right>
      <top/>
      <bottom style="dashDot">
        <color indexed="64"/>
      </bottom>
      <diagonal/>
    </border>
    <border>
      <left style="dashDot">
        <color indexed="64"/>
      </left>
      <right/>
      <top/>
      <bottom style="dashDot">
        <color indexed="64"/>
      </bottom>
      <diagonal/>
    </border>
    <border>
      <left style="hair">
        <color indexed="64"/>
      </left>
      <right/>
      <top/>
      <bottom style="dashDot">
        <color indexed="64"/>
      </bottom>
      <diagonal/>
    </border>
    <border>
      <left/>
      <right/>
      <top style="thin">
        <color indexed="64"/>
      </top>
      <bottom style="thin">
        <color indexed="64"/>
      </bottom>
      <diagonal/>
    </border>
    <border>
      <left style="dotted">
        <color indexed="64"/>
      </left>
      <right style="dotted">
        <color indexed="64"/>
      </right>
      <top style="medium">
        <color indexed="64"/>
      </top>
      <bottom style="double">
        <color indexed="64"/>
      </bottom>
      <diagonal/>
    </border>
    <border>
      <left style="medium">
        <color indexed="64"/>
      </left>
      <right/>
      <top style="double">
        <color indexed="64"/>
      </top>
      <bottom style="hair">
        <color indexed="64"/>
      </bottom>
      <diagonal/>
    </border>
    <border>
      <left style="dotted">
        <color indexed="64"/>
      </left>
      <right style="dotted">
        <color indexed="64"/>
      </right>
      <top style="double">
        <color indexed="64"/>
      </top>
      <bottom style="hair">
        <color indexed="64"/>
      </bottom>
      <diagonal/>
    </border>
    <border>
      <left style="medium">
        <color indexed="64"/>
      </left>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dotted">
        <color indexed="64"/>
      </left>
      <right style="dotted">
        <color indexed="64"/>
      </right>
      <top style="hair">
        <color indexed="64"/>
      </top>
      <bottom style="medium">
        <color indexed="64"/>
      </bottom>
      <diagonal/>
    </border>
    <border>
      <left/>
      <right/>
      <top style="double">
        <color indexed="64"/>
      </top>
      <bottom/>
      <diagonal/>
    </border>
    <border>
      <left style="medium">
        <color indexed="64"/>
      </left>
      <right/>
      <top style="medium">
        <color indexed="64"/>
      </top>
      <bottom style="double">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style="thin">
        <color indexed="64"/>
      </bottom>
      <diagonal/>
    </border>
    <border>
      <left/>
      <right style="thin">
        <color indexed="64"/>
      </right>
      <top style="thin">
        <color indexed="64"/>
      </top>
      <bottom style="thin">
        <color indexed="64"/>
      </bottom>
      <diagonal/>
    </border>
    <border>
      <left style="dashDot">
        <color indexed="64"/>
      </left>
      <right/>
      <top style="thin">
        <color indexed="64"/>
      </top>
      <bottom/>
      <diagonal/>
    </border>
    <border>
      <left style="dashDot">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style="medium">
        <color indexed="64"/>
      </right>
      <top style="medium">
        <color indexed="64"/>
      </top>
      <bottom style="double">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right/>
      <top style="medium">
        <color indexed="64"/>
      </top>
      <bottom/>
      <diagonal/>
    </border>
    <border>
      <left/>
      <right style="hair">
        <color indexed="64"/>
      </right>
      <top style="thin">
        <color indexed="64"/>
      </top>
      <bottom/>
      <diagonal/>
    </border>
    <border>
      <left/>
      <right style="hair">
        <color indexed="64"/>
      </right>
      <top/>
      <bottom style="dashDot">
        <color indexed="64"/>
      </bottom>
      <diagonal/>
    </border>
    <border>
      <left/>
      <right style="hair">
        <color indexed="64"/>
      </right>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diagonal/>
    </border>
    <border>
      <left/>
      <right style="medium">
        <color indexed="64"/>
      </right>
      <top style="hair">
        <color indexed="64"/>
      </top>
      <bottom/>
      <diagonal/>
    </border>
    <border>
      <left style="thin">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double">
        <color indexed="64"/>
      </bottom>
      <diagonal/>
    </border>
    <border>
      <left style="hair">
        <color indexed="64"/>
      </left>
      <right style="thin">
        <color indexed="64"/>
      </right>
      <top/>
      <bottom style="thin">
        <color indexed="64"/>
      </bottom>
      <diagonal/>
    </border>
    <border diagonalUp="1">
      <left style="hair">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thin">
        <color indexed="64"/>
      </right>
      <top style="hair">
        <color indexed="64"/>
      </top>
      <bottom style="hair">
        <color indexed="64"/>
      </bottom>
      <diagonal style="hair">
        <color indexed="64"/>
      </diagonal>
    </border>
    <border diagonalUp="1">
      <left/>
      <right style="hair">
        <color indexed="64"/>
      </right>
      <top style="hair">
        <color indexed="64"/>
      </top>
      <bottom style="hair">
        <color indexed="64"/>
      </bottom>
      <diagonal style="hair">
        <color indexed="64"/>
      </diagonal>
    </border>
    <border>
      <left/>
      <right style="hair">
        <color indexed="64"/>
      </right>
      <top style="hair">
        <color indexed="64"/>
      </top>
      <bottom/>
      <diagonal/>
    </border>
    <border>
      <left style="hair">
        <color indexed="64"/>
      </left>
      <right/>
      <top style="hair">
        <color indexed="64"/>
      </top>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style="medium">
        <color indexed="64"/>
      </right>
      <top style="thin">
        <color indexed="64"/>
      </top>
      <bottom/>
      <diagonal/>
    </border>
    <border>
      <left style="medium">
        <color indexed="64"/>
      </left>
      <right/>
      <top style="double">
        <color indexed="64"/>
      </top>
      <bottom/>
      <diagonal/>
    </border>
    <border>
      <left/>
      <right style="thin">
        <color indexed="64"/>
      </right>
      <top style="double">
        <color indexed="64"/>
      </top>
      <bottom/>
      <diagonal/>
    </border>
    <border>
      <left style="hair">
        <color indexed="64"/>
      </left>
      <right style="hair">
        <color indexed="64"/>
      </right>
      <top/>
      <bottom style="hair">
        <color indexed="64"/>
      </bottom>
      <diagonal/>
    </border>
    <border>
      <left style="hair">
        <color indexed="23"/>
      </left>
      <right/>
      <top style="hair">
        <color indexed="64"/>
      </top>
      <bottom style="hair">
        <color indexed="64"/>
      </bottom>
      <diagonal/>
    </border>
    <border>
      <left/>
      <right style="hair">
        <color indexed="23"/>
      </right>
      <top style="hair">
        <color indexed="64"/>
      </top>
      <bottom style="hair">
        <color indexed="64"/>
      </bottom>
      <diagonal/>
    </border>
    <border>
      <left/>
      <right style="hair">
        <color indexed="23"/>
      </right>
      <top style="thin">
        <color indexed="64"/>
      </top>
      <bottom style="hair">
        <color indexed="64"/>
      </bottom>
      <diagonal/>
    </border>
    <border>
      <left style="hair">
        <color indexed="23"/>
      </left>
      <right/>
      <top style="thin">
        <color indexed="64"/>
      </top>
      <bottom style="hair">
        <color indexed="64"/>
      </bottom>
      <diagonal/>
    </border>
    <border>
      <left/>
      <right style="hair">
        <color indexed="23"/>
      </right>
      <top/>
      <bottom style="hair">
        <color indexed="64"/>
      </bottom>
      <diagonal/>
    </border>
    <border>
      <left style="hair">
        <color indexed="23"/>
      </left>
      <right/>
      <top/>
      <bottom style="hair">
        <color indexed="64"/>
      </bottom>
      <diagonal/>
    </border>
    <border>
      <left/>
      <right style="hair">
        <color indexed="23"/>
      </right>
      <top style="hair">
        <color indexed="64"/>
      </top>
      <bottom style="thin">
        <color indexed="64"/>
      </bottom>
      <diagonal/>
    </border>
    <border>
      <left style="hair">
        <color indexed="23"/>
      </left>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right style="thin">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medium">
        <color indexed="64"/>
      </right>
      <top style="double">
        <color indexed="64"/>
      </top>
      <bottom/>
      <diagonal/>
    </border>
    <border>
      <left style="hair">
        <color indexed="64"/>
      </left>
      <right style="thin">
        <color indexed="64"/>
      </right>
      <top style="hair">
        <color indexed="64"/>
      </top>
      <bottom/>
      <diagonal/>
    </border>
    <border>
      <left/>
      <right style="thin">
        <color indexed="64"/>
      </right>
      <top style="hair">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dotted">
        <color indexed="64"/>
      </left>
      <right/>
      <top style="hair">
        <color indexed="64"/>
      </top>
      <bottom style="hair">
        <color indexed="64"/>
      </bottom>
      <diagonal/>
    </border>
    <border>
      <left style="dotted">
        <color indexed="64"/>
      </left>
      <right/>
      <top/>
      <bottom style="medium">
        <color indexed="64"/>
      </bottom>
      <diagonal/>
    </border>
    <border>
      <left style="dotted">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dotted">
        <color indexed="64"/>
      </left>
      <right/>
      <top style="double">
        <color indexed="64"/>
      </top>
      <bottom/>
      <diagonal/>
    </border>
    <border>
      <left style="dotted">
        <color indexed="64"/>
      </left>
      <right/>
      <top style="hair">
        <color indexed="64"/>
      </top>
      <bottom style="medium">
        <color indexed="64"/>
      </bottom>
      <diagonal/>
    </border>
    <border>
      <left style="dotted">
        <color indexed="64"/>
      </left>
      <right/>
      <top style="double">
        <color indexed="64"/>
      </top>
      <bottom style="hair">
        <color indexed="64"/>
      </bottom>
      <diagonal/>
    </border>
    <border>
      <left/>
      <right/>
      <top style="double">
        <color indexed="64"/>
      </top>
      <bottom style="hair">
        <color indexed="64"/>
      </bottom>
      <diagonal/>
    </border>
    <border>
      <left/>
      <right style="medium">
        <color indexed="64"/>
      </right>
      <top style="double">
        <color indexed="64"/>
      </top>
      <bottom style="hair">
        <color indexed="64"/>
      </bottom>
      <diagonal/>
    </border>
    <border>
      <left style="thin">
        <color indexed="64"/>
      </left>
      <right style="thin">
        <color indexed="64"/>
      </right>
      <top style="thin">
        <color indexed="64"/>
      </top>
      <bottom style="thin">
        <color theme="0" tint="-0.14990691854609822"/>
      </bottom>
      <diagonal/>
    </border>
    <border>
      <left style="thin">
        <color indexed="64"/>
      </left>
      <right style="thin">
        <color indexed="64"/>
      </right>
      <top style="thin">
        <color theme="0" tint="-0.14990691854609822"/>
      </top>
      <bottom style="thin">
        <color theme="0" tint="-0.14990691854609822"/>
      </bottom>
      <diagonal/>
    </border>
    <border>
      <left style="thin">
        <color indexed="64"/>
      </left>
      <right style="thin">
        <color indexed="64"/>
      </right>
      <top style="thin">
        <color theme="0" tint="-0.14990691854609822"/>
      </top>
      <bottom style="thin">
        <color indexed="64"/>
      </bottom>
      <diagonal/>
    </border>
    <border>
      <left style="thin">
        <color indexed="64"/>
      </left>
      <right style="thin">
        <color indexed="64"/>
      </right>
      <top style="thin">
        <color theme="0" tint="-0.14990691854609822"/>
      </top>
      <bottom/>
      <diagonal/>
    </border>
    <border>
      <left style="thin">
        <color indexed="64"/>
      </left>
      <right style="thin">
        <color indexed="64"/>
      </right>
      <top/>
      <bottom style="thin">
        <color theme="0" tint="-0.14990691854609822"/>
      </bottom>
      <diagonal/>
    </border>
    <border>
      <left style="hair">
        <color indexed="64"/>
      </left>
      <right style="thin">
        <color indexed="64"/>
      </right>
      <top/>
      <bottom style="hair">
        <color indexed="64"/>
      </bottom>
      <diagonal/>
    </border>
    <border>
      <left/>
      <right style="hair">
        <color indexed="23"/>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top/>
      <bottom style="medium">
        <color indexed="64"/>
      </bottom>
      <diagonal/>
    </border>
  </borders>
  <cellStyleXfs count="46">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10" borderId="0" applyNumberFormat="0" applyBorder="0" applyAlignment="0" applyProtection="0">
      <alignment vertical="center"/>
    </xf>
    <xf numFmtId="0" fontId="23" fillId="13" borderId="0" applyNumberFormat="0" applyBorder="0" applyAlignment="0" applyProtection="0">
      <alignment vertical="center"/>
    </xf>
    <xf numFmtId="0" fontId="23" fillId="14" borderId="0" applyNumberFormat="0" applyBorder="0" applyAlignment="0" applyProtection="0">
      <alignment vertical="center"/>
    </xf>
    <xf numFmtId="0" fontId="23" fillId="15"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3" fillId="18" borderId="0" applyNumberFormat="0" applyBorder="0" applyAlignment="0" applyProtection="0">
      <alignment vertical="center"/>
    </xf>
    <xf numFmtId="0" fontId="23" fillId="13" borderId="0" applyNumberFormat="0" applyBorder="0" applyAlignment="0" applyProtection="0">
      <alignment vertical="center"/>
    </xf>
    <xf numFmtId="0" fontId="23" fillId="14" borderId="0" applyNumberFormat="0" applyBorder="0" applyAlignment="0" applyProtection="0">
      <alignment vertical="center"/>
    </xf>
    <xf numFmtId="0" fontId="23" fillId="19" borderId="0" applyNumberFormat="0" applyBorder="0" applyAlignment="0" applyProtection="0">
      <alignment vertical="center"/>
    </xf>
    <xf numFmtId="0" fontId="26" fillId="0" borderId="0" applyNumberFormat="0" applyFill="0" applyBorder="0" applyAlignment="0" applyProtection="0">
      <alignment vertical="center"/>
    </xf>
    <xf numFmtId="0" fontId="27" fillId="20" borderId="1" applyNumberFormat="0" applyAlignment="0" applyProtection="0">
      <alignment vertical="center"/>
    </xf>
    <xf numFmtId="0" fontId="28" fillId="21" borderId="0" applyNumberFormat="0" applyBorder="0" applyAlignment="0" applyProtection="0">
      <alignment vertical="center"/>
    </xf>
    <xf numFmtId="0" fontId="13" fillId="0" borderId="0" applyNumberFormat="0" applyFill="0" applyBorder="0" applyAlignment="0" applyProtection="0">
      <alignment vertical="top"/>
      <protection locked="0"/>
    </xf>
    <xf numFmtId="0" fontId="12" fillId="22" borderId="2" applyNumberFormat="0" applyFont="0" applyAlignment="0" applyProtection="0">
      <alignment vertical="center"/>
    </xf>
    <xf numFmtId="0" fontId="29" fillId="0" borderId="3" applyNumberFormat="0" applyFill="0" applyAlignment="0" applyProtection="0">
      <alignment vertical="center"/>
    </xf>
    <xf numFmtId="0" fontId="30" fillId="3" borderId="0" applyNumberFormat="0" applyBorder="0" applyAlignment="0" applyProtection="0">
      <alignment vertical="center"/>
    </xf>
    <xf numFmtId="0" fontId="31" fillId="23" borderId="4" applyNumberFormat="0" applyAlignment="0" applyProtection="0">
      <alignment vertical="center"/>
    </xf>
    <xf numFmtId="0" fontId="32" fillId="0" borderId="0" applyNumberFormat="0" applyFill="0" applyBorder="0" applyAlignment="0" applyProtection="0">
      <alignment vertical="center"/>
    </xf>
    <xf numFmtId="0" fontId="33" fillId="0" borderId="5" applyNumberFormat="0" applyFill="0" applyAlignment="0" applyProtection="0">
      <alignment vertical="center"/>
    </xf>
    <xf numFmtId="0" fontId="34" fillId="0" borderId="6" applyNumberFormat="0" applyFill="0" applyAlignment="0" applyProtection="0">
      <alignment vertical="center"/>
    </xf>
    <xf numFmtId="0" fontId="35" fillId="0" borderId="7" applyNumberFormat="0" applyFill="0" applyAlignment="0" applyProtection="0">
      <alignment vertical="center"/>
    </xf>
    <xf numFmtId="0" fontId="35" fillId="0" borderId="0" applyNumberFormat="0" applyFill="0" applyBorder="0" applyAlignment="0" applyProtection="0">
      <alignment vertical="center"/>
    </xf>
    <xf numFmtId="0" fontId="36" fillId="0" borderId="8" applyNumberFormat="0" applyFill="0" applyAlignment="0" applyProtection="0">
      <alignment vertical="center"/>
    </xf>
    <xf numFmtId="0" fontId="37" fillId="23" borderId="9" applyNumberFormat="0" applyAlignment="0" applyProtection="0">
      <alignment vertical="center"/>
    </xf>
    <xf numFmtId="0" fontId="38" fillId="0" borderId="0" applyNumberFormat="0" applyFill="0" applyBorder="0" applyAlignment="0" applyProtection="0">
      <alignment vertical="center"/>
    </xf>
    <xf numFmtId="0" fontId="39" fillId="7" borderId="4" applyNumberFormat="0" applyAlignment="0" applyProtection="0">
      <alignment vertical="center"/>
    </xf>
    <xf numFmtId="0" fontId="15" fillId="0" borderId="0">
      <alignment vertical="center"/>
    </xf>
    <xf numFmtId="0" fontId="16" fillId="0" borderId="0"/>
    <xf numFmtId="0" fontId="40" fillId="4" borderId="0" applyNumberFormat="0" applyBorder="0" applyAlignment="0" applyProtection="0">
      <alignment vertical="center"/>
    </xf>
    <xf numFmtId="0" fontId="60" fillId="0" borderId="0">
      <alignment vertical="center"/>
    </xf>
  </cellStyleXfs>
  <cellXfs count="2174">
    <xf numFmtId="0" fontId="0" fillId="0" borderId="0" xfId="0"/>
    <xf numFmtId="0" fontId="0" fillId="24" borderId="0" xfId="0" applyFill="1"/>
    <xf numFmtId="0" fontId="0" fillId="0" borderId="0" xfId="0" applyAlignment="1">
      <alignment vertical="center"/>
    </xf>
    <xf numFmtId="0" fontId="7" fillId="0" borderId="0" xfId="0" applyFont="1" applyAlignment="1">
      <alignment horizontal="center" vertical="center"/>
    </xf>
    <xf numFmtId="0" fontId="0" fillId="25" borderId="10" xfId="0" applyFill="1" applyBorder="1" applyAlignment="1">
      <alignment horizontal="center"/>
    </xf>
    <xf numFmtId="49" fontId="0" fillId="25" borderId="10" xfId="0" applyNumberFormat="1" applyFill="1" applyBorder="1" applyAlignment="1">
      <alignment horizontal="center"/>
    </xf>
    <xf numFmtId="0" fontId="0" fillId="0" borderId="11" xfId="0" applyBorder="1" applyAlignment="1">
      <alignment horizontal="center"/>
    </xf>
    <xf numFmtId="0" fontId="0" fillId="25" borderId="11" xfId="0" applyFill="1" applyBorder="1" applyAlignment="1">
      <alignment horizontal="center"/>
    </xf>
    <xf numFmtId="0" fontId="0" fillId="0" borderId="12" xfId="0" applyBorder="1"/>
    <xf numFmtId="0" fontId="0" fillId="0" borderId="10" xfId="0" applyBorder="1" applyAlignment="1">
      <alignment horizontal="center"/>
    </xf>
    <xf numFmtId="0" fontId="0" fillId="25" borderId="10" xfId="0" applyFill="1" applyBorder="1" applyAlignment="1">
      <alignment horizontal="center" shrinkToFit="1"/>
    </xf>
    <xf numFmtId="0" fontId="0" fillId="0" borderId="13" xfId="0" applyBorder="1" applyAlignment="1">
      <alignment horizontal="center"/>
    </xf>
    <xf numFmtId="0" fontId="0" fillId="0" borderId="12" xfId="0" applyBorder="1" applyAlignment="1">
      <alignment horizontal="center"/>
    </xf>
    <xf numFmtId="0" fontId="7" fillId="0" borderId="0" xfId="0" applyFont="1" applyAlignment="1">
      <alignment vertical="center"/>
    </xf>
    <xf numFmtId="0" fontId="7" fillId="0" borderId="0" xfId="0" applyFont="1" applyAlignment="1">
      <alignment horizontal="distributed" vertical="center"/>
    </xf>
    <xf numFmtId="0" fontId="20" fillId="0" borderId="0" xfId="0" applyFont="1" applyAlignment="1">
      <alignment horizontal="left" vertical="center"/>
    </xf>
    <xf numFmtId="0" fontId="20" fillId="0" borderId="14" xfId="0" applyFont="1" applyBorder="1" applyAlignment="1">
      <alignment horizontal="left" vertical="center"/>
    </xf>
    <xf numFmtId="0" fontId="2" fillId="0" borderId="14" xfId="0" applyFont="1" applyBorder="1" applyAlignment="1">
      <alignment horizontal="right" vertical="center" textRotation="90"/>
    </xf>
    <xf numFmtId="0" fontId="20" fillId="0" borderId="14" xfId="0" applyFont="1" applyBorder="1" applyAlignment="1">
      <alignment horizontal="center" vertical="center" textRotation="90"/>
    </xf>
    <xf numFmtId="0" fontId="20" fillId="0" borderId="15" xfId="0" applyFont="1" applyBorder="1" applyAlignment="1">
      <alignment horizontal="left" vertical="center"/>
    </xf>
    <xf numFmtId="0" fontId="20" fillId="0" borderId="16" xfId="0" applyFont="1" applyBorder="1" applyAlignment="1">
      <alignment horizontal="left" vertical="center"/>
    </xf>
    <xf numFmtId="0" fontId="21" fillId="0" borderId="16" xfId="0" applyFont="1" applyBorder="1" applyAlignment="1">
      <alignment horizontal="center" vertical="center"/>
    </xf>
    <xf numFmtId="0" fontId="20" fillId="0" borderId="16" xfId="0" applyFont="1" applyBorder="1" applyAlignment="1">
      <alignment horizontal="center" vertical="center"/>
    </xf>
    <xf numFmtId="0" fontId="20" fillId="0" borderId="17" xfId="0" applyFont="1" applyBorder="1" applyAlignment="1">
      <alignment horizontal="left" vertical="center"/>
    </xf>
    <xf numFmtId="0" fontId="21" fillId="0" borderId="16" xfId="0" applyFont="1" applyBorder="1" applyAlignment="1">
      <alignment horizontal="right" vertical="center"/>
    </xf>
    <xf numFmtId="176" fontId="10" fillId="0" borderId="16" xfId="0" applyNumberFormat="1" applyFont="1" applyBorder="1" applyAlignment="1">
      <alignment horizontal="center" vertical="center"/>
    </xf>
    <xf numFmtId="0" fontId="10" fillId="0" borderId="16" xfId="0" applyFont="1" applyBorder="1" applyAlignment="1">
      <alignment horizontal="center" vertical="center"/>
    </xf>
    <xf numFmtId="176" fontId="21" fillId="0" borderId="16" xfId="0" applyNumberFormat="1" applyFont="1" applyBorder="1" applyAlignment="1">
      <alignment horizontal="center" vertical="center"/>
    </xf>
    <xf numFmtId="0" fontId="10" fillId="0" borderId="16" xfId="28" quotePrefix="1" applyNumberFormat="1" applyFont="1" applyBorder="1" applyAlignment="1" applyProtection="1">
      <alignment horizontal="center" vertical="center"/>
    </xf>
    <xf numFmtId="0" fontId="10" fillId="0" borderId="16" xfId="0" quotePrefix="1" applyFont="1" applyBorder="1" applyAlignment="1">
      <alignment horizontal="center" vertical="center"/>
    </xf>
    <xf numFmtId="0" fontId="21" fillId="0" borderId="18" xfId="0" applyFont="1" applyBorder="1" applyAlignment="1">
      <alignment horizontal="left" vertical="center"/>
    </xf>
    <xf numFmtId="0" fontId="21" fillId="0" borderId="18" xfId="0" applyFont="1" applyBorder="1" applyAlignment="1">
      <alignment horizontal="center" vertical="center"/>
    </xf>
    <xf numFmtId="0" fontId="21" fillId="0" borderId="19" xfId="0" applyFont="1" applyBorder="1" applyAlignment="1">
      <alignment horizontal="left" vertical="center"/>
    </xf>
    <xf numFmtId="0" fontId="11" fillId="0" borderId="20" xfId="0" applyFont="1" applyBorder="1" applyAlignment="1">
      <alignment horizontal="center" vertical="center"/>
    </xf>
    <xf numFmtId="0" fontId="11" fillId="0" borderId="0" xfId="0" applyFont="1" applyAlignment="1">
      <alignment horizontal="center" vertical="center"/>
    </xf>
    <xf numFmtId="0" fontId="6" fillId="0" borderId="0" xfId="0" applyFont="1" applyAlignment="1">
      <alignment horizontal="distributed"/>
    </xf>
    <xf numFmtId="0" fontId="20" fillId="0" borderId="0" xfId="0" applyFont="1" applyAlignment="1">
      <alignment horizontal="left"/>
    </xf>
    <xf numFmtId="0" fontId="11" fillId="0" borderId="0" xfId="0" applyFont="1" applyAlignment="1">
      <alignment horizontal="center"/>
    </xf>
    <xf numFmtId="0" fontId="11" fillId="0" borderId="0" xfId="0" applyFont="1" applyAlignment="1">
      <alignment horizontal="left"/>
    </xf>
    <xf numFmtId="0" fontId="20" fillId="0" borderId="0" xfId="0" applyFont="1" applyAlignment="1">
      <alignment horizontal="center" vertical="center"/>
    </xf>
    <xf numFmtId="0" fontId="20" fillId="0" borderId="21" xfId="0" applyFont="1" applyBorder="1" applyAlignment="1">
      <alignment horizontal="center" vertical="center"/>
    </xf>
    <xf numFmtId="0" fontId="20" fillId="0" borderId="21" xfId="0" applyFont="1" applyBorder="1" applyAlignment="1">
      <alignment horizontal="left" vertical="center"/>
    </xf>
    <xf numFmtId="0" fontId="20" fillId="0" borderId="22" xfId="0" applyFont="1" applyBorder="1" applyAlignment="1">
      <alignment horizontal="left" vertical="center"/>
    </xf>
    <xf numFmtId="0" fontId="20" fillId="0" borderId="20" xfId="0" applyFont="1" applyBorder="1" applyAlignment="1">
      <alignment horizontal="left" vertical="center"/>
    </xf>
    <xf numFmtId="0" fontId="20" fillId="0" borderId="23" xfId="0" applyFont="1" applyBorder="1" applyAlignment="1">
      <alignment horizontal="left" vertical="center"/>
    </xf>
    <xf numFmtId="11" fontId="11" fillId="0" borderId="20" xfId="0" applyNumberFormat="1" applyFont="1" applyBorder="1" applyAlignment="1">
      <alignment horizontal="center" vertical="center"/>
    </xf>
    <xf numFmtId="11" fontId="11" fillId="0" borderId="0" xfId="0" applyNumberFormat="1" applyFont="1" applyAlignment="1">
      <alignment horizontal="center" vertical="center"/>
    </xf>
    <xf numFmtId="0" fontId="11" fillId="0" borderId="0" xfId="0" applyFont="1" applyAlignment="1">
      <alignment horizontal="left" vertical="center"/>
    </xf>
    <xf numFmtId="0" fontId="16" fillId="0" borderId="20" xfId="0" applyFont="1" applyBorder="1" applyAlignment="1">
      <alignment horizontal="distributed" vertical="center"/>
    </xf>
    <xf numFmtId="0" fontId="16" fillId="0" borderId="0" xfId="0" applyFont="1" applyAlignment="1">
      <alignment horizontal="distributed" vertical="center"/>
    </xf>
    <xf numFmtId="0" fontId="8" fillId="0" borderId="20" xfId="0" applyFont="1" applyBorder="1" applyAlignment="1">
      <alignment horizontal="center" vertical="center" textRotation="255"/>
    </xf>
    <xf numFmtId="0" fontId="8" fillId="0" borderId="0" xfId="0" applyFont="1" applyAlignment="1">
      <alignment horizontal="center" vertical="center" textRotation="255"/>
    </xf>
    <xf numFmtId="0" fontId="16" fillId="0" borderId="0" xfId="0" applyFont="1" applyAlignment="1">
      <alignment horizontal="center" vertical="center"/>
    </xf>
    <xf numFmtId="0" fontId="8" fillId="0" borderId="20" xfId="0" applyFont="1" applyBorder="1" applyAlignment="1">
      <alignment horizontal="distributed" vertical="center"/>
    </xf>
    <xf numFmtId="0" fontId="8" fillId="0" borderId="0" xfId="0" applyFont="1" applyAlignment="1">
      <alignment horizontal="distributed" vertical="center"/>
    </xf>
    <xf numFmtId="0" fontId="8" fillId="0" borderId="20" xfId="0" applyFont="1" applyBorder="1" applyAlignment="1">
      <alignment horizontal="center" vertical="center"/>
    </xf>
    <xf numFmtId="0" fontId="8" fillId="0" borderId="0" xfId="0" applyFont="1" applyAlignment="1">
      <alignment horizontal="center" vertical="center"/>
    </xf>
    <xf numFmtId="0" fontId="16" fillId="0" borderId="24" xfId="0" applyFont="1" applyBorder="1" applyAlignment="1">
      <alignment horizontal="distributed" vertical="center"/>
    </xf>
    <xf numFmtId="0" fontId="16" fillId="0" borderId="25" xfId="0" applyFont="1" applyBorder="1" applyAlignment="1">
      <alignment horizontal="distributed" vertical="center"/>
    </xf>
    <xf numFmtId="0" fontId="20" fillId="0" borderId="25" xfId="0" applyFont="1" applyBorder="1" applyAlignment="1">
      <alignment horizontal="left" vertical="center"/>
    </xf>
    <xf numFmtId="0" fontId="20" fillId="0" borderId="26" xfId="0" applyFont="1" applyBorder="1" applyAlignment="1">
      <alignment horizontal="left" vertical="center"/>
    </xf>
    <xf numFmtId="0" fontId="4" fillId="0" borderId="20" xfId="0" applyFont="1" applyBorder="1" applyAlignment="1">
      <alignment horizontal="distributed" vertical="center"/>
    </xf>
    <xf numFmtId="0" fontId="7" fillId="0" borderId="20" xfId="0" applyFont="1" applyBorder="1" applyAlignment="1">
      <alignment vertical="center"/>
    </xf>
    <xf numFmtId="0" fontId="8" fillId="0" borderId="0" xfId="0" applyFont="1" applyAlignment="1">
      <alignment horizontal="left" vertical="top"/>
    </xf>
    <xf numFmtId="0" fontId="0" fillId="24" borderId="0" xfId="0" applyFill="1" applyAlignment="1">
      <alignment vertical="center"/>
    </xf>
    <xf numFmtId="0" fontId="0" fillId="24" borderId="0" xfId="0" applyFill="1" applyAlignment="1">
      <alignment horizontal="center"/>
    </xf>
    <xf numFmtId="0" fontId="7" fillId="24" borderId="0" xfId="0" applyFont="1" applyFill="1" applyAlignment="1">
      <alignment vertical="center"/>
    </xf>
    <xf numFmtId="0" fontId="24" fillId="24" borderId="0" xfId="0" applyFont="1" applyFill="1" applyAlignment="1">
      <alignment horizontal="distributed" vertical="center"/>
    </xf>
    <xf numFmtId="0" fontId="16" fillId="24" borderId="0" xfId="0" applyFont="1" applyFill="1" applyAlignment="1">
      <alignment horizontal="left" vertical="center"/>
    </xf>
    <xf numFmtId="0" fontId="0" fillId="25" borderId="11" xfId="0" applyFill="1" applyBorder="1" applyAlignment="1">
      <alignment horizontal="center" wrapText="1"/>
    </xf>
    <xf numFmtId="0" fontId="15" fillId="0" borderId="14" xfId="0" applyFont="1" applyBorder="1" applyAlignment="1">
      <alignment vertical="center" shrinkToFit="1"/>
    </xf>
    <xf numFmtId="0" fontId="7" fillId="24" borderId="27" xfId="0" applyFont="1" applyFill="1" applyBorder="1" applyAlignment="1" applyProtection="1">
      <alignment vertical="center"/>
      <protection locked="0"/>
    </xf>
    <xf numFmtId="0" fontId="7" fillId="24" borderId="14" xfId="0" applyFont="1" applyFill="1" applyBorder="1" applyAlignment="1" applyProtection="1">
      <alignment vertical="center"/>
      <protection locked="0"/>
    </xf>
    <xf numFmtId="0" fontId="7" fillId="24" borderId="28" xfId="0" applyFont="1" applyFill="1" applyBorder="1" applyAlignment="1" applyProtection="1">
      <alignment vertical="center"/>
      <protection locked="0"/>
    </xf>
    <xf numFmtId="0" fontId="7" fillId="24" borderId="29" xfId="0" applyFont="1" applyFill="1" applyBorder="1" applyAlignment="1" applyProtection="1">
      <alignment vertical="center"/>
      <protection locked="0"/>
    </xf>
    <xf numFmtId="0" fontId="7" fillId="24" borderId="16" xfId="0" applyFont="1" applyFill="1" applyBorder="1" applyAlignment="1" applyProtection="1">
      <alignment vertical="center"/>
      <protection locked="0"/>
    </xf>
    <xf numFmtId="0" fontId="7" fillId="24" borderId="30" xfId="0" applyFont="1" applyFill="1" applyBorder="1" applyAlignment="1" applyProtection="1">
      <alignment vertical="center"/>
      <protection locked="0"/>
    </xf>
    <xf numFmtId="0" fontId="7" fillId="24" borderId="31" xfId="0" applyFont="1" applyFill="1" applyBorder="1" applyAlignment="1" applyProtection="1">
      <alignment vertical="center"/>
      <protection locked="0"/>
    </xf>
    <xf numFmtId="0" fontId="7" fillId="24" borderId="18" xfId="0" applyFont="1" applyFill="1" applyBorder="1" applyAlignment="1" applyProtection="1">
      <alignment vertical="center"/>
      <protection locked="0"/>
    </xf>
    <xf numFmtId="0" fontId="7" fillId="24" borderId="32" xfId="0" applyFont="1" applyFill="1" applyBorder="1" applyAlignment="1" applyProtection="1">
      <alignment vertical="center"/>
      <protection locked="0"/>
    </xf>
    <xf numFmtId="0" fontId="7" fillId="24" borderId="33" xfId="0" applyFont="1" applyFill="1" applyBorder="1" applyAlignment="1" applyProtection="1">
      <alignment vertical="center"/>
      <protection locked="0"/>
    </xf>
    <xf numFmtId="0" fontId="7" fillId="24" borderId="17" xfId="0" applyFont="1" applyFill="1" applyBorder="1" applyAlignment="1" applyProtection="1">
      <alignment vertical="center"/>
      <protection locked="0"/>
    </xf>
    <xf numFmtId="0" fontId="7" fillId="24" borderId="34" xfId="0" applyFont="1" applyFill="1" applyBorder="1" applyAlignment="1" applyProtection="1">
      <alignment vertical="center"/>
      <protection locked="0"/>
    </xf>
    <xf numFmtId="0" fontId="7" fillId="24" borderId="15" xfId="0" applyFont="1" applyFill="1" applyBorder="1" applyAlignment="1" applyProtection="1">
      <alignment vertical="center"/>
      <protection locked="0"/>
    </xf>
    <xf numFmtId="0" fontId="7" fillId="24" borderId="35" xfId="0" applyFont="1" applyFill="1" applyBorder="1" applyAlignment="1" applyProtection="1">
      <alignment vertical="center"/>
      <protection locked="0"/>
    </xf>
    <xf numFmtId="0" fontId="7" fillId="24" borderId="19" xfId="0" applyFont="1" applyFill="1" applyBorder="1" applyAlignment="1" applyProtection="1">
      <alignment vertical="center"/>
      <protection locked="0"/>
    </xf>
    <xf numFmtId="0" fontId="4" fillId="0" borderId="25" xfId="0" applyFont="1" applyBorder="1"/>
    <xf numFmtId="0" fontId="7" fillId="0" borderId="21" xfId="0" applyFont="1" applyBorder="1" applyAlignment="1">
      <alignment vertical="center"/>
    </xf>
    <xf numFmtId="0" fontId="4" fillId="0" borderId="25" xfId="0" applyFont="1" applyBorder="1" applyAlignment="1">
      <alignment horizontal="center" vertical="center" textRotation="255"/>
    </xf>
    <xf numFmtId="0" fontId="7" fillId="0" borderId="25" xfId="0" applyFont="1" applyBorder="1" applyAlignment="1">
      <alignment horizontal="center" vertical="center"/>
    </xf>
    <xf numFmtId="0" fontId="7" fillId="0" borderId="23" xfId="0" applyFont="1" applyBorder="1" applyAlignment="1">
      <alignment vertical="center"/>
    </xf>
    <xf numFmtId="0" fontId="14" fillId="0" borderId="25" xfId="0" applyFont="1" applyBorder="1" applyAlignment="1">
      <alignment horizontal="center" vertical="top"/>
    </xf>
    <xf numFmtId="0" fontId="3" fillId="0" borderId="25" xfId="0" applyFont="1" applyBorder="1" applyAlignment="1">
      <alignment horizontal="center" vertical="top"/>
    </xf>
    <xf numFmtId="0" fontId="7" fillId="0" borderId="36" xfId="0" applyFont="1" applyBorder="1" applyAlignment="1">
      <alignment horizontal="center" vertical="center"/>
    </xf>
    <xf numFmtId="0" fontId="7" fillId="0" borderId="21" xfId="0" applyFont="1" applyBorder="1" applyAlignment="1">
      <alignment horizontal="center" vertical="center"/>
    </xf>
    <xf numFmtId="0" fontId="7" fillId="0" borderId="21" xfId="0" applyFont="1" applyBorder="1" applyAlignment="1">
      <alignment horizontal="left" vertical="center"/>
    </xf>
    <xf numFmtId="0" fontId="7" fillId="0" borderId="22" xfId="0" applyFont="1" applyBorder="1" applyAlignment="1">
      <alignment vertical="center"/>
    </xf>
    <xf numFmtId="0" fontId="8" fillId="0" borderId="0" xfId="0" applyFont="1" applyAlignment="1">
      <alignment vertical="top"/>
    </xf>
    <xf numFmtId="0" fontId="8" fillId="0" borderId="37" xfId="0" applyFont="1" applyBorder="1" applyAlignment="1">
      <alignment vertical="top"/>
    </xf>
    <xf numFmtId="0" fontId="8" fillId="0" borderId="38" xfId="0" applyFont="1" applyBorder="1" applyAlignment="1">
      <alignment vertical="top"/>
    </xf>
    <xf numFmtId="0" fontId="8" fillId="0" borderId="0" xfId="0" applyFont="1" applyAlignment="1">
      <alignment horizontal="distributed" vertical="top"/>
    </xf>
    <xf numFmtId="0" fontId="8" fillId="0" borderId="36" xfId="0" applyFont="1" applyBorder="1" applyAlignment="1">
      <alignment horizontal="left" vertical="top"/>
    </xf>
    <xf numFmtId="0" fontId="8" fillId="0" borderId="21" xfId="0" applyFont="1" applyBorder="1" applyAlignment="1">
      <alignment horizontal="left" vertical="top"/>
    </xf>
    <xf numFmtId="0" fontId="7" fillId="0" borderId="21" xfId="0" applyFont="1" applyBorder="1" applyAlignment="1">
      <alignment horizontal="distributed" vertical="center"/>
    </xf>
    <xf numFmtId="0" fontId="8" fillId="0" borderId="39" xfId="0" applyFont="1" applyBorder="1" applyAlignment="1">
      <alignment horizontal="left" vertical="top"/>
    </xf>
    <xf numFmtId="0" fontId="7" fillId="0" borderId="39" xfId="0" applyFont="1" applyBorder="1" applyAlignment="1">
      <alignment vertical="center"/>
    </xf>
    <xf numFmtId="0" fontId="7" fillId="0" borderId="37" xfId="0" applyFont="1" applyBorder="1" applyAlignment="1">
      <alignment horizontal="distributed" vertical="center"/>
    </xf>
    <xf numFmtId="0" fontId="7" fillId="0" borderId="38" xfId="0" applyFont="1" applyBorder="1" applyAlignment="1">
      <alignment horizontal="distributed" vertical="center"/>
    </xf>
    <xf numFmtId="0" fontId="7" fillId="0" borderId="40" xfId="0" applyFont="1" applyBorder="1" applyAlignment="1">
      <alignment horizontal="distributed" vertical="center"/>
    </xf>
    <xf numFmtId="0" fontId="7" fillId="0" borderId="40" xfId="0" applyFont="1" applyBorder="1" applyAlignment="1">
      <alignment vertical="center"/>
    </xf>
    <xf numFmtId="0" fontId="7" fillId="0" borderId="41" xfId="0" applyFont="1" applyBorder="1" applyAlignment="1">
      <alignment horizontal="distributed" vertical="center"/>
    </xf>
    <xf numFmtId="0" fontId="7" fillId="0" borderId="42" xfId="0" applyFont="1" applyBorder="1" applyAlignment="1">
      <alignment horizontal="distributed" vertical="center"/>
    </xf>
    <xf numFmtId="0" fontId="7" fillId="0" borderId="43" xfId="0" applyFont="1" applyBorder="1" applyAlignment="1">
      <alignment horizontal="distributed" vertical="center"/>
    </xf>
    <xf numFmtId="0" fontId="7" fillId="0" borderId="40" xfId="0" applyFont="1" applyBorder="1" applyAlignment="1">
      <alignment horizontal="center" vertical="center"/>
    </xf>
    <xf numFmtId="0" fontId="7" fillId="0" borderId="44" xfId="0" applyFont="1" applyBorder="1" applyAlignment="1">
      <alignment vertical="center"/>
    </xf>
    <xf numFmtId="0" fontId="7" fillId="0" borderId="0" xfId="0" applyFont="1" applyAlignment="1">
      <alignment horizontal="center" vertical="distributed"/>
    </xf>
    <xf numFmtId="0" fontId="7" fillId="0" borderId="37" xfId="0" applyFont="1" applyBorder="1" applyAlignment="1">
      <alignment horizontal="center" vertical="distributed"/>
    </xf>
    <xf numFmtId="0" fontId="7" fillId="0" borderId="38" xfId="0" applyFont="1" applyBorder="1" applyAlignment="1">
      <alignment horizontal="center" vertical="distributed"/>
    </xf>
    <xf numFmtId="0" fontId="7" fillId="0" borderId="39" xfId="0" applyFont="1" applyBorder="1" applyAlignment="1">
      <alignment horizontal="center" vertical="center"/>
    </xf>
    <xf numFmtId="0" fontId="7" fillId="0" borderId="45" xfId="0" applyFont="1" applyBorder="1" applyAlignment="1">
      <alignment horizontal="center" vertical="center"/>
    </xf>
    <xf numFmtId="0" fontId="7" fillId="0" borderId="25" xfId="0" applyFont="1" applyBorder="1" applyAlignment="1">
      <alignment vertical="center"/>
    </xf>
    <xf numFmtId="0" fontId="7" fillId="0" borderId="26" xfId="0" applyFont="1" applyBorder="1" applyAlignment="1">
      <alignment vertical="center"/>
    </xf>
    <xf numFmtId="0" fontId="25" fillId="0" borderId="25" xfId="0" applyFont="1" applyBorder="1" applyAlignment="1">
      <alignment horizontal="right" vertical="center"/>
    </xf>
    <xf numFmtId="0" fontId="7" fillId="0" borderId="37" xfId="0" applyFont="1" applyBorder="1" applyAlignment="1">
      <alignment vertical="center"/>
    </xf>
    <xf numFmtId="0" fontId="8" fillId="0" borderId="46" xfId="0" applyFont="1" applyBorder="1" applyAlignment="1">
      <alignment horizontal="left" vertical="top"/>
    </xf>
    <xf numFmtId="0" fontId="7" fillId="0" borderId="41" xfId="0" applyFont="1" applyBorder="1" applyAlignment="1">
      <alignment vertical="center"/>
    </xf>
    <xf numFmtId="0" fontId="8" fillId="0" borderId="40" xfId="0" applyFont="1" applyBorder="1" applyAlignment="1">
      <alignment horizontal="left" vertical="top"/>
    </xf>
    <xf numFmtId="0" fontId="8" fillId="0" borderId="47" xfId="0" applyFont="1" applyBorder="1" applyAlignment="1">
      <alignment horizontal="left" vertical="top"/>
    </xf>
    <xf numFmtId="0" fontId="7" fillId="0" borderId="46" xfId="0" applyFont="1" applyBorder="1" applyAlignment="1">
      <alignment horizontal="center" vertical="center"/>
    </xf>
    <xf numFmtId="0" fontId="7" fillId="0" borderId="25" xfId="0" applyFont="1" applyBorder="1" applyAlignment="1">
      <alignment horizontal="distributed" vertical="center"/>
    </xf>
    <xf numFmtId="0" fontId="25" fillId="0" borderId="25" xfId="0" applyFont="1" applyBorder="1" applyAlignment="1">
      <alignment vertical="center" shrinkToFit="1"/>
    </xf>
    <xf numFmtId="0" fontId="45" fillId="0" borderId="25" xfId="0" applyFont="1" applyBorder="1" applyAlignment="1">
      <alignment vertical="center"/>
    </xf>
    <xf numFmtId="0" fontId="7" fillId="0" borderId="14" xfId="0" applyFont="1" applyBorder="1" applyAlignment="1">
      <alignment horizontal="distributed" vertical="distributed"/>
    </xf>
    <xf numFmtId="0" fontId="7" fillId="0" borderId="14" xfId="0" applyFont="1" applyBorder="1" applyAlignment="1">
      <alignment horizontal="center" vertical="center"/>
    </xf>
    <xf numFmtId="0" fontId="7" fillId="0" borderId="14" xfId="0" applyFont="1" applyBorder="1" applyAlignment="1">
      <alignment vertical="center"/>
    </xf>
    <xf numFmtId="0" fontId="7" fillId="0" borderId="15" xfId="0" applyFont="1" applyBorder="1" applyAlignment="1">
      <alignment vertical="center"/>
    </xf>
    <xf numFmtId="0" fontId="7" fillId="0" borderId="18" xfId="0" applyFont="1" applyBorder="1" applyAlignment="1">
      <alignment vertical="center"/>
    </xf>
    <xf numFmtId="0" fontId="7" fillId="0" borderId="19" xfId="0" applyFont="1" applyBorder="1" applyAlignment="1">
      <alignment vertical="center"/>
    </xf>
    <xf numFmtId="0" fontId="4" fillId="0" borderId="0" xfId="0" applyFont="1" applyAlignment="1">
      <alignment horizontal="distributed" vertical="center"/>
    </xf>
    <xf numFmtId="0" fontId="7" fillId="0" borderId="22" xfId="0" applyFont="1" applyBorder="1" applyAlignment="1">
      <alignment horizontal="distributed" vertical="center"/>
    </xf>
    <xf numFmtId="0" fontId="8" fillId="0" borderId="25" xfId="0" applyFont="1" applyBorder="1" applyAlignment="1">
      <alignment horizontal="left" vertical="top"/>
    </xf>
    <xf numFmtId="0" fontId="7" fillId="0" borderId="23" xfId="0" applyFont="1" applyBorder="1" applyAlignment="1">
      <alignment horizontal="center" vertical="center"/>
    </xf>
    <xf numFmtId="0" fontId="7" fillId="0" borderId="23" xfId="0" applyFont="1" applyBorder="1" applyAlignment="1">
      <alignment horizontal="distributed" vertical="center"/>
    </xf>
    <xf numFmtId="0" fontId="7" fillId="0" borderId="48" xfId="0" applyFont="1" applyBorder="1" applyAlignment="1">
      <alignment horizontal="center" vertical="distributed"/>
    </xf>
    <xf numFmtId="0" fontId="7" fillId="0" borderId="48" xfId="0" applyFont="1" applyBorder="1" applyAlignment="1">
      <alignment horizontal="center" vertical="center"/>
    </xf>
    <xf numFmtId="0" fontId="7" fillId="0" borderId="49" xfId="0" applyFont="1" applyBorder="1" applyAlignment="1">
      <alignment horizontal="center" vertical="center"/>
    </xf>
    <xf numFmtId="0" fontId="7" fillId="0" borderId="25" xfId="0" applyFont="1" applyBorder="1" applyAlignment="1">
      <alignment horizontal="center" vertical="distributed"/>
    </xf>
    <xf numFmtId="0" fontId="7" fillId="0" borderId="13" xfId="0" applyFont="1" applyBorder="1" applyAlignment="1">
      <alignment vertical="center"/>
    </xf>
    <xf numFmtId="0" fontId="8" fillId="0" borderId="23" xfId="0" applyFont="1" applyBorder="1" applyAlignment="1">
      <alignment horizontal="left" vertical="top"/>
    </xf>
    <xf numFmtId="0" fontId="25" fillId="0" borderId="0" xfId="0" applyFont="1" applyAlignment="1">
      <alignment horizontal="right" vertical="center"/>
    </xf>
    <xf numFmtId="179" fontId="7" fillId="0" borderId="0" xfId="0" applyNumberFormat="1" applyFont="1" applyAlignment="1">
      <alignment vertical="center"/>
    </xf>
    <xf numFmtId="0" fontId="25" fillId="0" borderId="0" xfId="0" applyFont="1" applyAlignment="1">
      <alignment vertical="center" shrinkToFit="1"/>
    </xf>
    <xf numFmtId="0" fontId="45" fillId="0" borderId="0" xfId="0" applyFont="1" applyAlignment="1">
      <alignment vertical="center"/>
    </xf>
    <xf numFmtId="0" fontId="8" fillId="0" borderId="22" xfId="0" applyFont="1" applyBorder="1" applyAlignment="1">
      <alignment horizontal="left" vertical="top"/>
    </xf>
    <xf numFmtId="0" fontId="7" fillId="0" borderId="39" xfId="0" applyFont="1" applyBorder="1" applyAlignment="1">
      <alignment horizontal="distributed" vertical="center"/>
    </xf>
    <xf numFmtId="179" fontId="7" fillId="0" borderId="25" xfId="0" applyNumberFormat="1" applyFont="1" applyBorder="1" applyAlignment="1">
      <alignment vertical="center"/>
    </xf>
    <xf numFmtId="0" fontId="25" fillId="0" borderId="25" xfId="0" applyFont="1" applyBorder="1" applyAlignment="1">
      <alignment vertical="center"/>
    </xf>
    <xf numFmtId="0" fontId="7" fillId="0" borderId="38" xfId="0" applyFont="1" applyBorder="1" applyAlignment="1">
      <alignment horizontal="center" vertical="center"/>
    </xf>
    <xf numFmtId="0" fontId="7" fillId="0" borderId="38" xfId="0" applyFont="1" applyBorder="1" applyAlignment="1">
      <alignment vertical="center"/>
    </xf>
    <xf numFmtId="0" fontId="7" fillId="0" borderId="50" xfId="0" applyFont="1" applyBorder="1" applyAlignment="1">
      <alignment horizontal="center" vertical="center"/>
    </xf>
    <xf numFmtId="0" fontId="7" fillId="0" borderId="51" xfId="0" applyFont="1" applyBorder="1" applyAlignment="1">
      <alignment horizontal="center" vertical="center"/>
    </xf>
    <xf numFmtId="0" fontId="8" fillId="0" borderId="26" xfId="0" applyFont="1" applyBorder="1" applyAlignment="1">
      <alignment horizontal="left" vertical="top"/>
    </xf>
    <xf numFmtId="0" fontId="7" fillId="0" borderId="45" xfId="0" applyFont="1" applyBorder="1" applyAlignment="1">
      <alignment vertical="center"/>
    </xf>
    <xf numFmtId="0" fontId="4" fillId="24" borderId="12" xfId="0" applyFont="1" applyFill="1" applyBorder="1" applyAlignment="1">
      <alignment vertical="center"/>
    </xf>
    <xf numFmtId="0" fontId="4" fillId="24" borderId="52" xfId="0" applyFont="1" applyFill="1" applyBorder="1" applyAlignment="1">
      <alignment vertical="center"/>
    </xf>
    <xf numFmtId="0" fontId="7" fillId="0" borderId="49" xfId="0" applyFont="1" applyBorder="1" applyAlignment="1">
      <alignment horizontal="center" vertical="distributed"/>
    </xf>
    <xf numFmtId="0" fontId="7" fillId="0" borderId="51" xfId="0" applyFont="1" applyBorder="1" applyAlignment="1">
      <alignment horizontal="center" vertical="distributed"/>
    </xf>
    <xf numFmtId="0" fontId="7" fillId="0" borderId="39" xfId="0" applyFont="1" applyBorder="1" applyAlignment="1">
      <alignment horizontal="left" vertical="center"/>
    </xf>
    <xf numFmtId="0" fontId="6" fillId="24" borderId="0" xfId="0" applyFont="1" applyFill="1" applyAlignment="1">
      <alignment horizontal="center"/>
    </xf>
    <xf numFmtId="0" fontId="11" fillId="24" borderId="25" xfId="0" applyFont="1" applyFill="1" applyBorder="1" applyAlignment="1">
      <alignment vertical="center"/>
    </xf>
    <xf numFmtId="0" fontId="11" fillId="24" borderId="25" xfId="0" applyFont="1" applyFill="1" applyBorder="1"/>
    <xf numFmtId="0" fontId="0" fillId="24" borderId="0" xfId="0" applyFill="1" applyAlignment="1">
      <alignment horizontal="left"/>
    </xf>
    <xf numFmtId="0" fontId="0" fillId="24" borderId="53" xfId="0" applyFill="1" applyBorder="1" applyAlignment="1">
      <alignment horizontal="center" vertical="center"/>
    </xf>
    <xf numFmtId="0" fontId="46" fillId="24" borderId="54" xfId="0" applyFont="1" applyFill="1" applyBorder="1" applyAlignment="1">
      <alignment horizontal="center" vertical="center"/>
    </xf>
    <xf numFmtId="0" fontId="11" fillId="24" borderId="55" xfId="0" applyFont="1" applyFill="1" applyBorder="1"/>
    <xf numFmtId="0" fontId="11" fillId="24" borderId="0" xfId="0" applyFont="1" applyFill="1"/>
    <xf numFmtId="0" fontId="46" fillId="24" borderId="56" xfId="0" applyFont="1" applyFill="1" applyBorder="1" applyAlignment="1">
      <alignment horizontal="center" vertical="center"/>
    </xf>
    <xf numFmtId="0" fontId="46" fillId="24" borderId="16" xfId="0" applyFont="1" applyFill="1" applyBorder="1"/>
    <xf numFmtId="0" fontId="11" fillId="24" borderId="57" xfId="0" applyFont="1" applyFill="1" applyBorder="1"/>
    <xf numFmtId="0" fontId="46" fillId="24" borderId="16" xfId="0" applyFont="1" applyFill="1" applyBorder="1" applyAlignment="1">
      <alignment horizontal="left"/>
    </xf>
    <xf numFmtId="0" fontId="46" fillId="24" borderId="0" xfId="0" applyFont="1" applyFill="1"/>
    <xf numFmtId="0" fontId="46" fillId="24" borderId="58" xfId="0" applyFont="1" applyFill="1" applyBorder="1" applyAlignment="1">
      <alignment horizontal="center" vertical="center"/>
    </xf>
    <xf numFmtId="0" fontId="46" fillId="24" borderId="59" xfId="0" applyFont="1" applyFill="1" applyBorder="1" applyAlignment="1">
      <alignment vertical="center"/>
    </xf>
    <xf numFmtId="0" fontId="46" fillId="24" borderId="59" xfId="0" applyFont="1" applyFill="1" applyBorder="1"/>
    <xf numFmtId="0" fontId="11" fillId="24" borderId="60" xfId="0" applyFont="1" applyFill="1" applyBorder="1"/>
    <xf numFmtId="20" fontId="0" fillId="24" borderId="0" xfId="0" applyNumberFormat="1" applyFill="1"/>
    <xf numFmtId="0" fontId="46" fillId="24" borderId="61" xfId="0" applyFont="1" applyFill="1" applyBorder="1"/>
    <xf numFmtId="0" fontId="46" fillId="24" borderId="61" xfId="0" applyFont="1" applyFill="1" applyBorder="1" applyAlignment="1">
      <alignment vertical="center"/>
    </xf>
    <xf numFmtId="0" fontId="46" fillId="24" borderId="16" xfId="0" applyFont="1" applyFill="1" applyBorder="1" applyAlignment="1">
      <alignment vertical="center"/>
    </xf>
    <xf numFmtId="0" fontId="46" fillId="24" borderId="0" xfId="0" applyFont="1" applyFill="1" applyAlignment="1">
      <alignment vertical="center"/>
    </xf>
    <xf numFmtId="0" fontId="46" fillId="24" borderId="16" xfId="0" applyFont="1" applyFill="1" applyBorder="1" applyAlignment="1">
      <alignment horizontal="left" vertical="center"/>
    </xf>
    <xf numFmtId="0" fontId="4" fillId="24" borderId="0" xfId="0" applyFont="1" applyFill="1" applyAlignment="1">
      <alignment vertical="center"/>
    </xf>
    <xf numFmtId="0" fontId="7" fillId="24" borderId="0" xfId="0" applyFont="1" applyFill="1" applyAlignment="1">
      <alignment horizontal="left" vertical="center"/>
    </xf>
    <xf numFmtId="0" fontId="0" fillId="24" borderId="62" xfId="0" applyFill="1" applyBorder="1" applyAlignment="1">
      <alignment horizontal="center" vertical="center"/>
    </xf>
    <xf numFmtId="0" fontId="11" fillId="24" borderId="54" xfId="0" applyFont="1" applyFill="1" applyBorder="1"/>
    <xf numFmtId="0" fontId="11" fillId="24" borderId="56" xfId="0" applyFont="1" applyFill="1" applyBorder="1"/>
    <xf numFmtId="0" fontId="11" fillId="24" borderId="58" xfId="0" applyFont="1" applyFill="1" applyBorder="1"/>
    <xf numFmtId="0" fontId="0" fillId="0" borderId="63" xfId="0" applyBorder="1"/>
    <xf numFmtId="0" fontId="0" fillId="0" borderId="64" xfId="0" applyBorder="1"/>
    <xf numFmtId="0" fontId="0" fillId="0" borderId="65" xfId="0" applyBorder="1"/>
    <xf numFmtId="0" fontId="5" fillId="0" borderId="66" xfId="0" applyFont="1" applyBorder="1" applyAlignment="1">
      <alignment horizontal="center" vertical="center"/>
    </xf>
    <xf numFmtId="0" fontId="5" fillId="0" borderId="52" xfId="0" applyFont="1" applyBorder="1" applyAlignment="1">
      <alignment horizontal="center" vertical="center"/>
    </xf>
    <xf numFmtId="0" fontId="32" fillId="24" borderId="0" xfId="0" applyFont="1" applyFill="1" applyAlignment="1">
      <alignment horizontal="left"/>
    </xf>
    <xf numFmtId="31" fontId="0" fillId="24" borderId="0" xfId="0" applyNumberFormat="1" applyFill="1" applyAlignment="1">
      <alignment horizontal="center" vertical="center"/>
    </xf>
    <xf numFmtId="0" fontId="0" fillId="24" borderId="0" xfId="0" applyFill="1" applyAlignment="1">
      <alignment horizontal="center" vertical="center"/>
    </xf>
    <xf numFmtId="0" fontId="4" fillId="24" borderId="25" xfId="0" applyFont="1" applyFill="1" applyBorder="1" applyProtection="1">
      <protection locked="0"/>
    </xf>
    <xf numFmtId="0" fontId="0" fillId="24" borderId="0" xfId="0" applyFill="1" applyAlignment="1" applyProtection="1">
      <alignment vertical="center"/>
      <protection locked="0"/>
    </xf>
    <xf numFmtId="0" fontId="0" fillId="24" borderId="0" xfId="0" applyFill="1" applyAlignment="1" applyProtection="1">
      <alignment horizontal="center" vertical="center"/>
      <protection locked="0"/>
    </xf>
    <xf numFmtId="0" fontId="6" fillId="24" borderId="21" xfId="0" applyFont="1" applyFill="1" applyBorder="1" applyAlignment="1" applyProtection="1">
      <alignment horizontal="center" vertical="center" textRotation="255"/>
      <protection locked="0"/>
    </xf>
    <xf numFmtId="0" fontId="6" fillId="24" borderId="21" xfId="0" applyFont="1" applyFill="1" applyBorder="1" applyAlignment="1" applyProtection="1">
      <alignment vertical="center"/>
      <protection locked="0"/>
    </xf>
    <xf numFmtId="0" fontId="0" fillId="24" borderId="21" xfId="0" applyFill="1" applyBorder="1" applyAlignment="1" applyProtection="1">
      <alignment vertical="center"/>
      <protection locked="0"/>
    </xf>
    <xf numFmtId="0" fontId="0" fillId="24" borderId="52" xfId="0" applyFill="1" applyBorder="1" applyAlignment="1" applyProtection="1">
      <alignment vertical="center"/>
      <protection locked="0"/>
    </xf>
    <xf numFmtId="0" fontId="6" fillId="24" borderId="52" xfId="0" applyFont="1" applyFill="1" applyBorder="1" applyAlignment="1" applyProtection="1">
      <alignment horizontal="center" vertical="center" textRotation="255"/>
      <protection locked="0"/>
    </xf>
    <xf numFmtId="0" fontId="6" fillId="24" borderId="52" xfId="0" applyFont="1" applyFill="1" applyBorder="1" applyAlignment="1" applyProtection="1">
      <alignment vertical="center"/>
      <protection locked="0"/>
    </xf>
    <xf numFmtId="0" fontId="0" fillId="24" borderId="67" xfId="0" applyFill="1" applyBorder="1" applyAlignment="1" applyProtection="1">
      <alignment vertical="center"/>
      <protection locked="0"/>
    </xf>
    <xf numFmtId="0" fontId="0" fillId="0" borderId="0" xfId="0" applyProtection="1">
      <protection locked="0"/>
    </xf>
    <xf numFmtId="0" fontId="6" fillId="24" borderId="0" xfId="0" applyFont="1" applyFill="1" applyAlignment="1" applyProtection="1">
      <alignment horizontal="center" vertical="center" textRotation="255"/>
      <protection locked="0"/>
    </xf>
    <xf numFmtId="0" fontId="6" fillId="24" borderId="0" xfId="0" applyFont="1" applyFill="1" applyAlignment="1" applyProtection="1">
      <alignment vertical="center"/>
      <protection locked="0"/>
    </xf>
    <xf numFmtId="0" fontId="4" fillId="24" borderId="0" xfId="0" applyFont="1" applyFill="1" applyAlignment="1" applyProtection="1">
      <alignment horizontal="center" vertical="center" textRotation="255"/>
      <protection locked="0"/>
    </xf>
    <xf numFmtId="0" fontId="9" fillId="24" borderId="0" xfId="0" applyFont="1" applyFill="1" applyAlignment="1" applyProtection="1">
      <alignment horizontal="center" vertical="center"/>
      <protection locked="0"/>
    </xf>
    <xf numFmtId="0" fontId="9" fillId="24" borderId="0" xfId="0" applyFont="1" applyFill="1" applyAlignment="1" applyProtection="1">
      <alignment horizontal="left" vertical="center" indent="1"/>
      <protection locked="0"/>
    </xf>
    <xf numFmtId="0" fontId="7" fillId="24" borderId="0" xfId="0" applyFont="1" applyFill="1" applyAlignment="1" applyProtection="1">
      <alignment horizontal="center" vertical="center"/>
      <protection locked="0"/>
    </xf>
    <xf numFmtId="0" fontId="10" fillId="24" borderId="0" xfId="0" applyFont="1" applyFill="1" applyAlignment="1" applyProtection="1">
      <alignment horizontal="left" vertical="center"/>
      <protection locked="0"/>
    </xf>
    <xf numFmtId="0" fontId="0" fillId="24" borderId="0" xfId="0" applyFill="1" applyAlignment="1" applyProtection="1">
      <alignment horizontal="left" vertical="center"/>
      <protection locked="0"/>
    </xf>
    <xf numFmtId="0" fontId="8" fillId="0" borderId="68" xfId="0" applyFont="1" applyBorder="1" applyAlignment="1">
      <alignment vertical="top"/>
    </xf>
    <xf numFmtId="0" fontId="8" fillId="0" borderId="21" xfId="0" applyFont="1" applyBorder="1" applyAlignment="1">
      <alignment vertical="top"/>
    </xf>
    <xf numFmtId="0" fontId="8" fillId="0" borderId="21" xfId="0" applyFont="1" applyBorder="1" applyAlignment="1">
      <alignment horizontal="distributed" vertical="top"/>
    </xf>
    <xf numFmtId="0" fontId="7" fillId="0" borderId="69" xfId="0" applyFont="1" applyBorder="1" applyAlignment="1">
      <alignment horizontal="center" vertical="distributed"/>
    </xf>
    <xf numFmtId="0" fontId="8" fillId="0" borderId="68" xfId="0" applyFont="1" applyBorder="1" applyAlignment="1">
      <alignment horizontal="left" vertical="top"/>
    </xf>
    <xf numFmtId="0" fontId="8" fillId="0" borderId="38" xfId="0" applyFont="1" applyBorder="1" applyAlignment="1">
      <alignment horizontal="left" vertical="top"/>
    </xf>
    <xf numFmtId="0" fontId="7" fillId="0" borderId="42" xfId="0" applyFont="1" applyBorder="1" applyAlignment="1">
      <alignment vertical="center"/>
    </xf>
    <xf numFmtId="0" fontId="7" fillId="0" borderId="69" xfId="0" applyFont="1" applyBorder="1" applyAlignment="1">
      <alignment vertical="center"/>
    </xf>
    <xf numFmtId="0" fontId="3" fillId="0" borderId="25" xfId="0" applyFont="1" applyBorder="1" applyAlignment="1">
      <alignment vertical="top"/>
    </xf>
    <xf numFmtId="0" fontId="7" fillId="0" borderId="52" xfId="0" applyFont="1" applyBorder="1" applyAlignment="1">
      <alignment vertical="center"/>
    </xf>
    <xf numFmtId="0" fontId="14" fillId="0" borderId="0" xfId="0" applyFont="1" applyAlignment="1">
      <alignment horizontal="center" vertical="top"/>
    </xf>
    <xf numFmtId="0" fontId="3" fillId="0" borderId="0" xfId="0" applyFont="1" applyAlignment="1">
      <alignment horizontal="center" vertical="top"/>
    </xf>
    <xf numFmtId="0" fontId="3" fillId="0" borderId="0" xfId="0" applyFont="1" applyAlignment="1">
      <alignment vertical="top"/>
    </xf>
    <xf numFmtId="0" fontId="7" fillId="0" borderId="0" xfId="0" applyFont="1" applyAlignment="1">
      <alignment horizontal="left" vertical="center"/>
    </xf>
    <xf numFmtId="0" fontId="7" fillId="0" borderId="0" xfId="0" applyFont="1" applyAlignment="1">
      <alignment horizontal="distributed" vertical="distributed"/>
    </xf>
    <xf numFmtId="0" fontId="0" fillId="24" borderId="70" xfId="0" applyFill="1" applyBorder="1" applyAlignment="1" applyProtection="1">
      <alignment horizontal="center" vertical="center"/>
      <protection locked="0"/>
    </xf>
    <xf numFmtId="0" fontId="0" fillId="24" borderId="70" xfId="0" applyFill="1" applyBorder="1" applyAlignment="1" applyProtection="1">
      <alignment vertical="center"/>
      <protection locked="0"/>
    </xf>
    <xf numFmtId="0" fontId="0" fillId="24" borderId="71" xfId="0" applyFill="1" applyBorder="1" applyAlignment="1" applyProtection="1">
      <alignment vertical="center"/>
      <protection locked="0"/>
    </xf>
    <xf numFmtId="0" fontId="0" fillId="24" borderId="72" xfId="0" applyFill="1" applyBorder="1" applyAlignment="1">
      <alignment horizontal="center" vertical="center"/>
    </xf>
    <xf numFmtId="0" fontId="0" fillId="24" borderId="73" xfId="0" applyFill="1" applyBorder="1" applyAlignment="1">
      <alignment horizontal="center" vertical="center"/>
    </xf>
    <xf numFmtId="0" fontId="52" fillId="24" borderId="0" xfId="0" applyFont="1" applyFill="1" applyAlignment="1">
      <alignment horizontal="center" vertical="center"/>
    </xf>
    <xf numFmtId="0" fontId="0" fillId="24" borderId="23" xfId="0" applyFill="1" applyBorder="1" applyAlignment="1">
      <alignment vertical="top" wrapText="1"/>
    </xf>
    <xf numFmtId="0" fontId="0" fillId="24" borderId="23" xfId="0" applyFill="1" applyBorder="1" applyAlignment="1">
      <alignment vertical="center"/>
    </xf>
    <xf numFmtId="49" fontId="0" fillId="24" borderId="20" xfId="0" applyNumberFormat="1" applyFill="1" applyBorder="1" applyAlignment="1">
      <alignment horizontal="center"/>
    </xf>
    <xf numFmtId="0" fontId="0" fillId="24" borderId="20" xfId="0" applyFill="1" applyBorder="1" applyAlignment="1">
      <alignment horizontal="center"/>
    </xf>
    <xf numFmtId="0" fontId="0" fillId="24" borderId="0" xfId="0" applyFill="1" applyAlignment="1">
      <alignment horizontal="right" vertical="center"/>
    </xf>
    <xf numFmtId="0" fontId="0" fillId="24" borderId="0" xfId="0" applyFill="1" applyAlignment="1">
      <alignment horizontal="distributed"/>
    </xf>
    <xf numFmtId="0" fontId="0" fillId="24" borderId="0" xfId="0" applyFill="1" applyAlignment="1">
      <alignment horizontal="distributed" vertical="center"/>
    </xf>
    <xf numFmtId="0" fontId="48" fillId="24" borderId="74" xfId="0" applyFont="1" applyFill="1" applyBorder="1" applyAlignment="1">
      <alignment horizontal="center" vertical="center"/>
    </xf>
    <xf numFmtId="0" fontId="48" fillId="24" borderId="75" xfId="0" applyFont="1" applyFill="1" applyBorder="1" applyAlignment="1">
      <alignment horizontal="center" vertical="center"/>
    </xf>
    <xf numFmtId="0" fontId="48" fillId="24" borderId="76" xfId="0" applyFont="1" applyFill="1" applyBorder="1" applyAlignment="1">
      <alignment horizontal="center" vertical="center"/>
    </xf>
    <xf numFmtId="0" fontId="0" fillId="24" borderId="13" xfId="0" applyFill="1" applyBorder="1"/>
    <xf numFmtId="0" fontId="0" fillId="24" borderId="20" xfId="0" applyFill="1" applyBorder="1"/>
    <xf numFmtId="0" fontId="0" fillId="24" borderId="24" xfId="0" applyFill="1" applyBorder="1"/>
    <xf numFmtId="0" fontId="0" fillId="24" borderId="12" xfId="0" applyFill="1" applyBorder="1" applyAlignment="1">
      <alignment horizontal="left" shrinkToFit="1"/>
    </xf>
    <xf numFmtId="0" fontId="0" fillId="24" borderId="24" xfId="0" applyFill="1" applyBorder="1" applyAlignment="1">
      <alignment horizontal="left" shrinkToFit="1"/>
    </xf>
    <xf numFmtId="185" fontId="0" fillId="25" borderId="10" xfId="0" applyNumberFormat="1" applyFill="1" applyBorder="1" applyAlignment="1">
      <alignment horizontal="center"/>
    </xf>
    <xf numFmtId="186" fontId="0" fillId="25" borderId="10" xfId="0" applyNumberFormat="1" applyFill="1" applyBorder="1" applyAlignment="1">
      <alignment horizontal="center"/>
    </xf>
    <xf numFmtId="0" fontId="4" fillId="0" borderId="0" xfId="0" applyFont="1" applyAlignment="1">
      <alignment horizontal="center" vertical="center"/>
    </xf>
    <xf numFmtId="0" fontId="49" fillId="24" borderId="0" xfId="0" applyFont="1" applyFill="1" applyAlignment="1">
      <alignment vertical="center"/>
    </xf>
    <xf numFmtId="0" fontId="49" fillId="24" borderId="0" xfId="0" applyFont="1" applyFill="1" applyAlignment="1" applyProtection="1">
      <alignment vertical="center"/>
      <protection locked="0"/>
    </xf>
    <xf numFmtId="0" fontId="49" fillId="0" borderId="0" xfId="0" applyFont="1" applyAlignment="1">
      <alignment vertical="center"/>
    </xf>
    <xf numFmtId="0" fontId="11" fillId="24" borderId="0" xfId="0" applyFont="1" applyFill="1" applyAlignment="1">
      <alignment vertical="center"/>
    </xf>
    <xf numFmtId="0" fontId="32" fillId="24" borderId="0" xfId="0" applyFont="1" applyFill="1" applyAlignment="1">
      <alignment vertical="top"/>
    </xf>
    <xf numFmtId="0" fontId="6" fillId="24" borderId="25" xfId="0" applyFont="1" applyFill="1" applyBorder="1" applyAlignment="1">
      <alignment vertical="center"/>
    </xf>
    <xf numFmtId="0" fontId="49" fillId="24" borderId="0" xfId="0" applyFont="1" applyFill="1"/>
    <xf numFmtId="0" fontId="0" fillId="29" borderId="0" xfId="0" applyFill="1" applyAlignment="1" applyProtection="1">
      <alignment vertical="center"/>
      <protection locked="0"/>
    </xf>
    <xf numFmtId="0" fontId="0" fillId="29" borderId="0" xfId="0" applyFill="1"/>
    <xf numFmtId="0" fontId="0" fillId="29" borderId="0" xfId="0" applyFill="1" applyProtection="1">
      <protection locked="0"/>
    </xf>
    <xf numFmtId="0" fontId="0" fillId="29" borderId="77" xfId="0" applyFill="1" applyBorder="1" applyAlignment="1">
      <alignment horizontal="left" vertical="center"/>
    </xf>
    <xf numFmtId="0" fontId="0" fillId="29" borderId="78" xfId="0" applyFill="1" applyBorder="1" applyAlignment="1">
      <alignment horizontal="left" vertical="center"/>
    </xf>
    <xf numFmtId="0" fontId="0" fillId="29" borderId="79" xfId="0" applyFill="1" applyBorder="1"/>
    <xf numFmtId="0" fontId="0" fillId="29" borderId="78" xfId="0" applyFill="1" applyBorder="1" applyAlignment="1">
      <alignment vertical="center"/>
    </xf>
    <xf numFmtId="0" fontId="0" fillId="29" borderId="79" xfId="0" applyFill="1" applyBorder="1" applyAlignment="1">
      <alignment vertical="center" shrinkToFit="1"/>
    </xf>
    <xf numFmtId="0" fontId="0" fillId="29" borderId="79" xfId="0" applyFill="1" applyBorder="1" applyAlignment="1">
      <alignment horizontal="right" vertical="center"/>
    </xf>
    <xf numFmtId="0" fontId="0" fillId="29" borderId="80" xfId="0" applyFill="1" applyBorder="1"/>
    <xf numFmtId="0" fontId="0" fillId="29" borderId="80" xfId="0" applyFill="1" applyBorder="1" applyAlignment="1">
      <alignment vertical="center"/>
    </xf>
    <xf numFmtId="0" fontId="0" fillId="29" borderId="80" xfId="0" applyFill="1" applyBorder="1" applyAlignment="1">
      <alignment vertical="center" shrinkToFit="1"/>
    </xf>
    <xf numFmtId="0" fontId="0" fillId="29" borderId="11" xfId="0" applyFill="1" applyBorder="1" applyAlignment="1">
      <alignment horizontal="left" vertical="center"/>
    </xf>
    <xf numFmtId="0" fontId="0" fillId="29" borderId="81" xfId="0" applyFill="1" applyBorder="1"/>
    <xf numFmtId="0" fontId="0" fillId="29" borderId="81" xfId="0" applyFill="1" applyBorder="1" applyAlignment="1">
      <alignment vertical="center"/>
    </xf>
    <xf numFmtId="0" fontId="0" fillId="29" borderId="82" xfId="0" applyFill="1" applyBorder="1" applyAlignment="1">
      <alignment vertical="center" shrinkToFit="1"/>
    </xf>
    <xf numFmtId="0" fontId="0" fillId="29" borderId="78" xfId="0" applyFill="1" applyBorder="1" applyAlignment="1">
      <alignment horizontal="right" vertical="center"/>
    </xf>
    <xf numFmtId="0" fontId="0" fillId="29" borderId="0" xfId="0" applyFill="1" applyAlignment="1">
      <alignment horizontal="left" vertical="center"/>
    </xf>
    <xf numFmtId="0" fontId="0" fillId="29" borderId="77" xfId="0" applyFill="1" applyBorder="1"/>
    <xf numFmtId="0" fontId="0" fillId="29" borderId="83" xfId="0" applyFill="1" applyBorder="1"/>
    <xf numFmtId="0" fontId="0" fillId="29" borderId="83" xfId="0" applyFill="1" applyBorder="1" applyAlignment="1">
      <alignment vertical="center"/>
    </xf>
    <xf numFmtId="0" fontId="0" fillId="29" borderId="83" xfId="0" applyFill="1" applyBorder="1" applyAlignment="1">
      <alignment horizontal="right" vertical="center"/>
    </xf>
    <xf numFmtId="0" fontId="0" fillId="29" borderId="82" xfId="0" applyFill="1" applyBorder="1"/>
    <xf numFmtId="0" fontId="0" fillId="29" borderId="82" xfId="0" applyFill="1" applyBorder="1" applyAlignment="1">
      <alignment vertical="center"/>
    </xf>
    <xf numFmtId="0" fontId="0" fillId="29" borderId="11" xfId="0" applyFill="1" applyBorder="1" applyAlignment="1">
      <alignment horizontal="right" vertical="center"/>
    </xf>
    <xf numFmtId="0" fontId="0" fillId="29" borderId="77" xfId="0" applyFill="1" applyBorder="1" applyAlignment="1">
      <alignment vertical="center"/>
    </xf>
    <xf numFmtId="0" fontId="0" fillId="29" borderId="81" xfId="0" applyFill="1" applyBorder="1" applyAlignment="1">
      <alignment vertical="center" shrinkToFit="1"/>
    </xf>
    <xf numFmtId="0" fontId="0" fillId="29" borderId="78" xfId="0" applyFill="1" applyBorder="1" applyAlignment="1">
      <alignment horizontal="left" vertical="center" wrapText="1"/>
    </xf>
    <xf numFmtId="0" fontId="0" fillId="29" borderId="79" xfId="0" applyFill="1" applyBorder="1" applyAlignment="1">
      <alignment vertical="center"/>
    </xf>
    <xf numFmtId="0" fontId="0" fillId="29" borderId="78" xfId="0" applyFill="1" applyBorder="1"/>
    <xf numFmtId="0" fontId="0" fillId="29" borderId="80" xfId="0" applyFill="1" applyBorder="1" applyAlignment="1">
      <alignment horizontal="right" vertical="center"/>
    </xf>
    <xf numFmtId="0" fontId="0" fillId="29" borderId="11" xfId="0" applyFill="1" applyBorder="1"/>
    <xf numFmtId="0" fontId="0" fillId="29" borderId="82" xfId="0" applyFill="1" applyBorder="1" applyAlignment="1">
      <alignment horizontal="right" vertical="center"/>
    </xf>
    <xf numFmtId="187" fontId="0" fillId="29" borderId="25" xfId="0" applyNumberFormat="1" applyFill="1" applyBorder="1" applyAlignment="1">
      <alignment horizontal="left" vertical="center"/>
    </xf>
    <xf numFmtId="0" fontId="32" fillId="29" borderId="80" xfId="0" applyFont="1" applyFill="1" applyBorder="1" applyAlignment="1">
      <alignment vertical="center"/>
    </xf>
    <xf numFmtId="0" fontId="32" fillId="29" borderId="80" xfId="0" applyFont="1" applyFill="1" applyBorder="1"/>
    <xf numFmtId="0" fontId="0" fillId="29" borderId="33" xfId="0" applyFill="1" applyBorder="1"/>
    <xf numFmtId="0" fontId="0" fillId="29" borderId="21" xfId="0" applyFill="1" applyBorder="1" applyAlignment="1" applyProtection="1">
      <alignment vertical="center"/>
      <protection locked="0"/>
    </xf>
    <xf numFmtId="0" fontId="0" fillId="29" borderId="0" xfId="0" applyFill="1" applyAlignment="1" applyProtection="1">
      <alignment horizontal="right" vertical="center"/>
      <protection locked="0"/>
    </xf>
    <xf numFmtId="0" fontId="32" fillId="29" borderId="0" xfId="0" applyFont="1" applyFill="1" applyAlignment="1" applyProtection="1">
      <alignment vertical="center"/>
      <protection locked="0"/>
    </xf>
    <xf numFmtId="0" fontId="32" fillId="29" borderId="0" xfId="0" applyFont="1" applyFill="1" applyProtection="1">
      <protection locked="0"/>
    </xf>
    <xf numFmtId="0" fontId="0" fillId="29" borderId="0" xfId="0" applyFill="1" applyAlignment="1">
      <alignment vertical="center"/>
    </xf>
    <xf numFmtId="0" fontId="0" fillId="29" borderId="0" xfId="0" applyFill="1" applyAlignment="1">
      <alignment vertical="center" shrinkToFit="1"/>
    </xf>
    <xf numFmtId="0" fontId="53" fillId="29" borderId="10" xfId="0" applyFont="1" applyFill="1" applyBorder="1" applyAlignment="1">
      <alignment horizontal="center"/>
    </xf>
    <xf numFmtId="0" fontId="0" fillId="29" borderId="84" xfId="0" applyFill="1" applyBorder="1" applyAlignment="1">
      <alignment horizontal="center" vertical="center"/>
    </xf>
    <xf numFmtId="0" fontId="0" fillId="29" borderId="85" xfId="0" applyFill="1" applyBorder="1" applyAlignment="1">
      <alignment vertical="center"/>
    </xf>
    <xf numFmtId="0" fontId="0" fillId="29" borderId="86" xfId="0" applyFill="1" applyBorder="1" applyAlignment="1">
      <alignment vertical="center"/>
    </xf>
    <xf numFmtId="0" fontId="0" fillId="29" borderId="87" xfId="0" applyFill="1" applyBorder="1" applyAlignment="1">
      <alignment vertical="center"/>
    </xf>
    <xf numFmtId="0" fontId="0" fillId="29" borderId="77" xfId="0" applyFill="1" applyBorder="1" applyAlignment="1">
      <alignment horizontal="left"/>
    </xf>
    <xf numFmtId="0" fontId="0" fillId="29" borderId="78" xfId="0" applyFill="1" applyBorder="1" applyAlignment="1">
      <alignment horizontal="left"/>
    </xf>
    <xf numFmtId="0" fontId="0" fillId="29" borderId="0" xfId="0" applyFill="1" applyAlignment="1">
      <alignment horizontal="center" vertical="center"/>
    </xf>
    <xf numFmtId="0" fontId="0" fillId="29" borderId="0" xfId="0" applyFill="1" applyAlignment="1">
      <alignment horizontal="right" vertical="center"/>
    </xf>
    <xf numFmtId="0" fontId="0" fillId="29" borderId="78" xfId="0" applyFill="1" applyBorder="1" applyAlignment="1">
      <alignment vertical="center" shrinkToFit="1"/>
    </xf>
    <xf numFmtId="0" fontId="0" fillId="29" borderId="12" xfId="0" applyFill="1" applyBorder="1" applyAlignment="1">
      <alignment horizontal="center" vertical="center"/>
    </xf>
    <xf numFmtId="0" fontId="0" fillId="29" borderId="52" xfId="0" applyFill="1" applyBorder="1" applyAlignment="1">
      <alignment horizontal="center" vertical="center"/>
    </xf>
    <xf numFmtId="0" fontId="0" fillId="29" borderId="10" xfId="0" applyFill="1" applyBorder="1" applyAlignment="1">
      <alignment horizontal="center" vertical="center"/>
    </xf>
    <xf numFmtId="0" fontId="0" fillId="29" borderId="67" xfId="0" applyFill="1" applyBorder="1" applyAlignment="1">
      <alignment horizontal="center" vertical="center"/>
    </xf>
    <xf numFmtId="0" fontId="20" fillId="29" borderId="34" xfId="0" applyFont="1" applyFill="1" applyBorder="1" applyAlignment="1">
      <alignment horizontal="center" vertical="center"/>
    </xf>
    <xf numFmtId="0" fontId="0" fillId="29" borderId="15" xfId="0" applyFill="1" applyBorder="1" applyAlignment="1">
      <alignment horizontal="left" vertical="center"/>
    </xf>
    <xf numFmtId="0" fontId="0" fillId="29" borderId="83" xfId="0" applyFill="1" applyBorder="1" applyAlignment="1">
      <alignment horizontal="left" vertical="center"/>
    </xf>
    <xf numFmtId="0" fontId="0" fillId="29" borderId="77" xfId="0" applyFill="1" applyBorder="1" applyAlignment="1">
      <alignment horizontal="right" vertical="center"/>
    </xf>
    <xf numFmtId="0" fontId="20" fillId="29" borderId="33" xfId="0" applyFont="1" applyFill="1" applyBorder="1" applyAlignment="1">
      <alignment horizontal="center" vertical="center"/>
    </xf>
    <xf numFmtId="0" fontId="0" fillId="29" borderId="17" xfId="0" applyFill="1" applyBorder="1" applyAlignment="1">
      <alignment horizontal="left" vertical="center"/>
    </xf>
    <xf numFmtId="0" fontId="0" fillId="29" borderId="24" xfId="0" applyFill="1" applyBorder="1" applyAlignment="1">
      <alignment vertical="center"/>
    </xf>
    <xf numFmtId="0" fontId="0" fillId="29" borderId="11" xfId="0" applyFill="1" applyBorder="1" applyAlignment="1">
      <alignment vertical="center"/>
    </xf>
    <xf numFmtId="0" fontId="0" fillId="29" borderId="10" xfId="0" applyFill="1" applyBorder="1" applyAlignment="1">
      <alignment vertical="center"/>
    </xf>
    <xf numFmtId="0" fontId="0" fillId="29" borderId="12" xfId="0" applyFill="1" applyBorder="1" applyAlignment="1">
      <alignment vertical="center"/>
    </xf>
    <xf numFmtId="0" fontId="0" fillId="29" borderId="20" xfId="0" applyFill="1" applyBorder="1" applyAlignment="1">
      <alignment vertical="center"/>
    </xf>
    <xf numFmtId="0" fontId="53" fillId="29" borderId="10" xfId="0" applyFont="1" applyFill="1" applyBorder="1" applyAlignment="1">
      <alignment horizontal="center" vertical="center"/>
    </xf>
    <xf numFmtId="0" fontId="53" fillId="29" borderId="10" xfId="0" applyFont="1" applyFill="1" applyBorder="1" applyAlignment="1">
      <alignment horizontal="center" vertical="center" wrapText="1"/>
    </xf>
    <xf numFmtId="0" fontId="0" fillId="29" borderId="20" xfId="0" applyFill="1" applyBorder="1" applyAlignment="1">
      <alignment vertical="center" shrinkToFit="1"/>
    </xf>
    <xf numFmtId="0" fontId="0" fillId="29" borderId="23" xfId="0" applyFill="1" applyBorder="1" applyAlignment="1">
      <alignment vertical="center"/>
    </xf>
    <xf numFmtId="0" fontId="0" fillId="29" borderId="88" xfId="0" applyFill="1" applyBorder="1" applyAlignment="1">
      <alignment vertical="center"/>
    </xf>
    <xf numFmtId="0" fontId="0" fillId="29" borderId="33" xfId="0" applyFill="1" applyBorder="1" applyAlignment="1">
      <alignment vertical="center"/>
    </xf>
    <xf numFmtId="0" fontId="20" fillId="29" borderId="89" xfId="0" applyFont="1" applyFill="1" applyBorder="1" applyAlignment="1">
      <alignment horizontal="center" vertical="center"/>
    </xf>
    <xf numFmtId="0" fontId="0" fillId="29" borderId="23" xfId="0" applyFill="1" applyBorder="1" applyAlignment="1">
      <alignment horizontal="left" vertical="center" wrapText="1"/>
    </xf>
    <xf numFmtId="0" fontId="20" fillId="29" borderId="35" xfId="0" applyFont="1" applyFill="1" applyBorder="1" applyAlignment="1">
      <alignment horizontal="center" vertical="center"/>
    </xf>
    <xf numFmtId="0" fontId="0" fillId="29" borderId="19" xfId="0" applyFill="1" applyBorder="1" applyAlignment="1">
      <alignment horizontal="left" vertical="center"/>
    </xf>
    <xf numFmtId="0" fontId="0" fillId="29" borderId="82" xfId="0" applyFill="1" applyBorder="1" applyAlignment="1">
      <alignment horizontal="left" vertical="center"/>
    </xf>
    <xf numFmtId="0" fontId="42" fillId="29" borderId="0" xfId="0" applyFont="1" applyFill="1" applyAlignment="1">
      <alignment vertical="center"/>
    </xf>
    <xf numFmtId="0" fontId="42" fillId="29" borderId="78" xfId="0" applyFont="1" applyFill="1" applyBorder="1" applyAlignment="1">
      <alignment vertical="center"/>
    </xf>
    <xf numFmtId="0" fontId="42" fillId="29" borderId="23" xfId="0" applyFont="1" applyFill="1" applyBorder="1" applyAlignment="1">
      <alignment vertical="center"/>
    </xf>
    <xf numFmtId="0" fontId="0" fillId="29" borderId="35" xfId="0" applyFill="1" applyBorder="1" applyAlignment="1">
      <alignment vertical="center" shrinkToFit="1"/>
    </xf>
    <xf numFmtId="0" fontId="42" fillId="29" borderId="83" xfId="0" applyFont="1" applyFill="1" applyBorder="1"/>
    <xf numFmtId="0" fontId="42" fillId="29" borderId="80" xfId="0" applyFont="1" applyFill="1" applyBorder="1" applyAlignment="1">
      <alignment vertical="center" shrinkToFit="1"/>
    </xf>
    <xf numFmtId="0" fontId="42" fillId="29" borderId="80" xfId="0" applyFont="1" applyFill="1" applyBorder="1"/>
    <xf numFmtId="0" fontId="42" fillId="29" borderId="82" xfId="0" applyFont="1" applyFill="1" applyBorder="1"/>
    <xf numFmtId="0" fontId="7" fillId="29" borderId="77" xfId="0" applyFont="1" applyFill="1" applyBorder="1" applyAlignment="1">
      <alignment vertical="center" shrinkToFit="1"/>
    </xf>
    <xf numFmtId="0" fontId="0" fillId="29" borderId="25" xfId="0" applyFill="1" applyBorder="1" applyAlignment="1">
      <alignment vertical="center"/>
    </xf>
    <xf numFmtId="0" fontId="7" fillId="29" borderId="0" xfId="0" applyFont="1" applyFill="1" applyAlignment="1">
      <alignment vertical="center" shrinkToFit="1"/>
    </xf>
    <xf numFmtId="0" fontId="0" fillId="29" borderId="0" xfId="0" applyFill="1" applyAlignment="1">
      <alignment horizontal="center"/>
    </xf>
    <xf numFmtId="0" fontId="0" fillId="24" borderId="0" xfId="0" applyFill="1" applyAlignment="1">
      <alignment wrapText="1"/>
    </xf>
    <xf numFmtId="0" fontId="42" fillId="29" borderId="22" xfId="0" applyFont="1" applyFill="1" applyBorder="1" applyAlignment="1">
      <alignment vertical="center"/>
    </xf>
    <xf numFmtId="0" fontId="42" fillId="29" borderId="20" xfId="0" applyFont="1" applyFill="1" applyBorder="1" applyAlignment="1">
      <alignment vertical="center" shrinkToFit="1"/>
    </xf>
    <xf numFmtId="0" fontId="42" fillId="29" borderId="24" xfId="0" applyFont="1" applyFill="1" applyBorder="1" applyAlignment="1">
      <alignment vertical="center" shrinkToFit="1"/>
    </xf>
    <xf numFmtId="0" fontId="42" fillId="29" borderId="26" xfId="0" applyFont="1" applyFill="1" applyBorder="1" applyAlignment="1">
      <alignment vertical="center"/>
    </xf>
    <xf numFmtId="0" fontId="42" fillId="29" borderId="13" xfId="0" applyFont="1" applyFill="1" applyBorder="1" applyAlignment="1">
      <alignment vertical="center" shrinkToFit="1"/>
    </xf>
    <xf numFmtId="0" fontId="42" fillId="29" borderId="67" xfId="0" applyFont="1" applyFill="1" applyBorder="1" applyAlignment="1">
      <alignment vertical="center"/>
    </xf>
    <xf numFmtId="0" fontId="0" fillId="24" borderId="23" xfId="0" applyFill="1" applyBorder="1" applyAlignment="1">
      <alignment horizontal="center" vertical="center"/>
    </xf>
    <xf numFmtId="188" fontId="0" fillId="25" borderId="10" xfId="0" applyNumberFormat="1" applyFill="1" applyBorder="1" applyAlignment="1">
      <alignment horizontal="center"/>
    </xf>
    <xf numFmtId="0" fontId="0" fillId="30" borderId="0" xfId="0" applyFill="1"/>
    <xf numFmtId="0" fontId="0" fillId="30" borderId="0" xfId="0" applyFill="1" applyAlignment="1">
      <alignment horizontal="left"/>
    </xf>
    <xf numFmtId="2" fontId="0" fillId="30" borderId="0" xfId="0" applyNumberFormat="1" applyFill="1"/>
    <xf numFmtId="0" fontId="42" fillId="30" borderId="0" xfId="0" applyFont="1" applyFill="1"/>
    <xf numFmtId="0" fontId="5" fillId="0" borderId="0" xfId="0" applyFont="1" applyAlignment="1">
      <alignment horizontal="left" vertical="center" wrapText="1"/>
    </xf>
    <xf numFmtId="0" fontId="5" fillId="0" borderId="0" xfId="0" applyFont="1" applyAlignment="1">
      <alignment horizontal="left" vertical="center"/>
    </xf>
    <xf numFmtId="0" fontId="1" fillId="24" borderId="90" xfId="0" applyFont="1" applyFill="1" applyBorder="1" applyAlignment="1">
      <alignment horizontal="center" vertical="center"/>
    </xf>
    <xf numFmtId="0" fontId="1" fillId="24" borderId="91" xfId="0" applyFont="1" applyFill="1" applyBorder="1" applyAlignment="1">
      <alignment horizontal="center" vertical="center"/>
    </xf>
    <xf numFmtId="0" fontId="1" fillId="24" borderId="92" xfId="0" applyFont="1" applyFill="1" applyBorder="1" applyAlignment="1">
      <alignment horizontal="center" vertical="center"/>
    </xf>
    <xf numFmtId="0" fontId="1" fillId="24" borderId="10" xfId="0" applyFont="1" applyFill="1" applyBorder="1" applyAlignment="1">
      <alignment horizontal="center" vertical="center"/>
    </xf>
    <xf numFmtId="0" fontId="1" fillId="24" borderId="93" xfId="0" applyFont="1" applyFill="1" applyBorder="1" applyAlignment="1">
      <alignment horizontal="center" vertical="center"/>
    </xf>
    <xf numFmtId="0" fontId="1" fillId="24" borderId="94" xfId="0" applyFont="1" applyFill="1" applyBorder="1" applyAlignment="1">
      <alignment horizontal="center" vertical="center"/>
    </xf>
    <xf numFmtId="0" fontId="1" fillId="24" borderId="95" xfId="0" applyFont="1" applyFill="1" applyBorder="1" applyAlignment="1">
      <alignment horizontal="center" vertical="center"/>
    </xf>
    <xf numFmtId="0" fontId="1" fillId="24" borderId="96" xfId="0" applyFont="1" applyFill="1" applyBorder="1" applyAlignment="1">
      <alignment horizontal="center" vertical="center"/>
    </xf>
    <xf numFmtId="0" fontId="0" fillId="24" borderId="75" xfId="0" applyFill="1" applyBorder="1" applyAlignment="1">
      <alignment horizontal="center" vertical="center"/>
    </xf>
    <xf numFmtId="0" fontId="0" fillId="24" borderId="75" xfId="0" applyFill="1" applyBorder="1" applyAlignment="1">
      <alignment vertical="center"/>
    </xf>
    <xf numFmtId="0" fontId="0" fillId="24" borderId="97" xfId="0" applyFill="1" applyBorder="1" applyAlignment="1" applyProtection="1">
      <alignment horizontal="center" vertical="center" wrapText="1"/>
      <protection locked="0"/>
    </xf>
    <xf numFmtId="0" fontId="0" fillId="24" borderId="98" xfId="0" applyFill="1" applyBorder="1" applyAlignment="1">
      <alignment vertical="center"/>
    </xf>
    <xf numFmtId="182" fontId="20" fillId="24" borderId="101" xfId="0" applyNumberFormat="1" applyFont="1" applyFill="1" applyBorder="1" applyAlignment="1">
      <alignment horizontal="center" vertical="center" shrinkToFit="1"/>
    </xf>
    <xf numFmtId="0" fontId="1" fillId="24" borderId="102" xfId="0" applyFont="1" applyFill="1" applyBorder="1" applyAlignment="1">
      <alignment horizontal="center" vertical="center"/>
    </xf>
    <xf numFmtId="0" fontId="1" fillId="24" borderId="11" xfId="0" applyFont="1" applyFill="1" applyBorder="1" applyAlignment="1">
      <alignment horizontal="center" vertical="center"/>
    </xf>
    <xf numFmtId="0" fontId="0" fillId="24" borderId="25" xfId="0" applyFill="1" applyBorder="1" applyAlignment="1" applyProtection="1">
      <alignment horizontal="center" vertical="center" wrapText="1"/>
      <protection locked="0"/>
    </xf>
    <xf numFmtId="0" fontId="0" fillId="24" borderId="103" xfId="0" applyFill="1" applyBorder="1" applyAlignment="1" applyProtection="1">
      <alignment vertical="center"/>
      <protection locked="0"/>
    </xf>
    <xf numFmtId="0" fontId="0" fillId="0" borderId="104" xfId="0" applyBorder="1"/>
    <xf numFmtId="0" fontId="0" fillId="0" borderId="76" xfId="0" applyBorder="1"/>
    <xf numFmtId="0" fontId="8" fillId="0" borderId="105" xfId="0" applyFont="1" applyBorder="1" applyAlignment="1">
      <alignment horizontal="distributed" vertical="top"/>
    </xf>
    <xf numFmtId="0" fontId="8" fillId="0" borderId="46" xfId="0" applyFont="1" applyBorder="1" applyAlignment="1">
      <alignment horizontal="distributed" vertical="top"/>
    </xf>
    <xf numFmtId="0" fontId="7" fillId="0" borderId="46" xfId="0" applyFont="1" applyBorder="1" applyAlignment="1">
      <alignment vertical="center"/>
    </xf>
    <xf numFmtId="0" fontId="7" fillId="0" borderId="46" xfId="0" applyFont="1" applyBorder="1" applyAlignment="1">
      <alignment horizontal="distributed" vertical="center"/>
    </xf>
    <xf numFmtId="0" fontId="7" fillId="0" borderId="106" xfId="0" applyFont="1" applyBorder="1" applyAlignment="1">
      <alignment horizontal="center" vertical="distributed"/>
    </xf>
    <xf numFmtId="0" fontId="7" fillId="0" borderId="107" xfId="0" applyFont="1" applyBorder="1" applyAlignment="1">
      <alignment horizontal="center" vertical="center"/>
    </xf>
    <xf numFmtId="0" fontId="7" fillId="0" borderId="68" xfId="0" applyFont="1" applyBorder="1" applyAlignment="1">
      <alignment horizontal="center" vertical="center"/>
    </xf>
    <xf numFmtId="0" fontId="7" fillId="0" borderId="105" xfId="0" applyFont="1" applyBorder="1" applyAlignment="1">
      <alignment horizontal="center" vertical="center"/>
    </xf>
    <xf numFmtId="0" fontId="7" fillId="0" borderId="106" xfId="0" applyFont="1" applyBorder="1" applyAlignment="1">
      <alignment horizontal="center" vertical="center"/>
    </xf>
    <xf numFmtId="0" fontId="7" fillId="0" borderId="69" xfId="0" applyFont="1" applyBorder="1" applyAlignment="1">
      <alignment horizontal="center" vertical="center"/>
    </xf>
    <xf numFmtId="0" fontId="14" fillId="0" borderId="0" xfId="0" applyFont="1" applyAlignment="1">
      <alignment horizontal="center" vertical="distributed" textRotation="255"/>
    </xf>
    <xf numFmtId="0" fontId="6" fillId="6" borderId="10" xfId="0" applyFont="1" applyFill="1" applyBorder="1" applyAlignment="1">
      <alignment horizontal="center"/>
    </xf>
    <xf numFmtId="0" fontId="6" fillId="6" borderId="67" xfId="0" applyFont="1" applyFill="1" applyBorder="1" applyAlignment="1">
      <alignment horizontal="center" vertical="center"/>
    </xf>
    <xf numFmtId="0" fontId="0" fillId="22" borderId="199" xfId="0" applyFill="1" applyBorder="1" applyAlignment="1">
      <alignment vertical="center"/>
    </xf>
    <xf numFmtId="0" fontId="49" fillId="6" borderId="10" xfId="0" applyFont="1" applyFill="1" applyBorder="1" applyAlignment="1">
      <alignment vertical="center"/>
    </xf>
    <xf numFmtId="0" fontId="11" fillId="22" borderId="199" xfId="0" applyFont="1" applyFill="1" applyBorder="1" applyAlignment="1">
      <alignment vertical="center"/>
    </xf>
    <xf numFmtId="0" fontId="11" fillId="22" borderId="200" xfId="0" applyFont="1" applyFill="1" applyBorder="1" applyAlignment="1">
      <alignment vertical="center"/>
    </xf>
    <xf numFmtId="0" fontId="11" fillId="22" borderId="201" xfId="0" applyFont="1" applyFill="1" applyBorder="1" applyAlignment="1">
      <alignment vertical="center"/>
    </xf>
    <xf numFmtId="0" fontId="0" fillId="0" borderId="10" xfId="0" applyBorder="1" applyAlignment="1">
      <alignment vertical="center"/>
    </xf>
    <xf numFmtId="0" fontId="0" fillId="0" borderId="199" xfId="0" applyBorder="1" applyAlignment="1">
      <alignment shrinkToFit="1"/>
    </xf>
    <xf numFmtId="0" fontId="0" fillId="0" borderId="200" xfId="0" applyBorder="1" applyAlignment="1">
      <alignment shrinkToFit="1"/>
    </xf>
    <xf numFmtId="0" fontId="0" fillId="0" borderId="201" xfId="0" applyBorder="1" applyAlignment="1">
      <alignment shrinkToFit="1"/>
    </xf>
    <xf numFmtId="0" fontId="0" fillId="24" borderId="10" xfId="0" applyFill="1" applyBorder="1" applyAlignment="1">
      <alignment horizontal="center"/>
    </xf>
    <xf numFmtId="0" fontId="0" fillId="24" borderId="10" xfId="0" applyFill="1" applyBorder="1" applyAlignment="1">
      <alignment horizontal="center" wrapText="1"/>
    </xf>
    <xf numFmtId="0" fontId="0" fillId="24" borderId="108" xfId="0" applyFill="1" applyBorder="1" applyAlignment="1">
      <alignment horizontal="center" vertical="center"/>
    </xf>
    <xf numFmtId="0" fontId="0" fillId="24" borderId="83" xfId="0" applyFill="1" applyBorder="1" applyAlignment="1">
      <alignment horizontal="center" vertical="center"/>
    </xf>
    <xf numFmtId="0" fontId="0" fillId="24" borderId="109" xfId="0" applyFill="1" applyBorder="1" applyAlignment="1">
      <alignment horizontal="center" vertical="center"/>
    </xf>
    <xf numFmtId="0" fontId="0" fillId="24" borderId="56" xfId="0" applyFill="1" applyBorder="1" applyAlignment="1">
      <alignment horizontal="center" vertical="center"/>
    </xf>
    <xf numFmtId="0" fontId="0" fillId="24" borderId="80" xfId="0" applyFill="1" applyBorder="1" applyAlignment="1">
      <alignment horizontal="center" vertical="center"/>
    </xf>
    <xf numFmtId="0" fontId="0" fillId="24" borderId="110" xfId="0" applyFill="1" applyBorder="1" applyAlignment="1">
      <alignment horizontal="center" vertical="center"/>
    </xf>
    <xf numFmtId="0" fontId="0" fillId="24" borderId="111" xfId="0" applyFill="1" applyBorder="1" applyAlignment="1">
      <alignment horizontal="center" vertical="center"/>
    </xf>
    <xf numFmtId="0" fontId="0" fillId="24" borderId="82" xfId="0" applyFill="1" applyBorder="1" applyAlignment="1">
      <alignment horizontal="center" vertical="center"/>
    </xf>
    <xf numFmtId="0" fontId="0" fillId="24" borderId="112" xfId="0" applyFill="1" applyBorder="1" applyAlignment="1">
      <alignment horizontal="center" vertical="center"/>
    </xf>
    <xf numFmtId="0" fontId="0" fillId="24" borderId="113" xfId="0" applyFill="1" applyBorder="1" applyAlignment="1">
      <alignment horizontal="center" vertical="center"/>
    </xf>
    <xf numFmtId="0" fontId="0" fillId="24" borderId="79" xfId="0" applyFill="1" applyBorder="1" applyAlignment="1">
      <alignment horizontal="center" vertical="center"/>
    </xf>
    <xf numFmtId="0" fontId="0" fillId="24" borderId="114" xfId="0" applyFill="1" applyBorder="1" applyAlignment="1">
      <alignment horizontal="center" vertical="center"/>
    </xf>
    <xf numFmtId="0" fontId="0" fillId="24" borderId="115" xfId="0" applyFill="1" applyBorder="1" applyAlignment="1">
      <alignment horizontal="center" vertical="center"/>
    </xf>
    <xf numFmtId="0" fontId="0" fillId="24" borderId="81" xfId="0" applyFill="1" applyBorder="1" applyAlignment="1">
      <alignment horizontal="center" vertical="center"/>
    </xf>
    <xf numFmtId="0" fontId="0" fillId="24" borderId="116" xfId="0" applyFill="1" applyBorder="1" applyAlignment="1">
      <alignment horizontal="center" vertical="center"/>
    </xf>
    <xf numFmtId="0" fontId="0" fillId="24" borderId="58" xfId="0" applyFill="1" applyBorder="1" applyAlignment="1">
      <alignment horizontal="center" vertical="center"/>
    </xf>
    <xf numFmtId="0" fontId="0" fillId="24" borderId="117" xfId="0" applyFill="1" applyBorder="1" applyAlignment="1">
      <alignment horizontal="center" vertical="center"/>
    </xf>
    <xf numFmtId="0" fontId="0" fillId="24" borderId="118" xfId="0" applyFill="1" applyBorder="1" applyAlignment="1">
      <alignment horizontal="center" vertical="center"/>
    </xf>
    <xf numFmtId="192" fontId="8" fillId="0" borderId="0" xfId="0" applyNumberFormat="1" applyFont="1" applyAlignment="1">
      <alignment horizontal="left" vertical="top"/>
    </xf>
    <xf numFmtId="192" fontId="7" fillId="0" borderId="0" xfId="0" applyNumberFormat="1" applyFont="1" applyAlignment="1">
      <alignment vertical="center"/>
    </xf>
    <xf numFmtId="192" fontId="7" fillId="0" borderId="0" xfId="0" applyNumberFormat="1" applyFont="1" applyAlignment="1">
      <alignment horizontal="center" vertical="center"/>
    </xf>
    <xf numFmtId="192" fontId="7" fillId="0" borderId="48" xfId="0" applyNumberFormat="1" applyFont="1" applyBorder="1" applyAlignment="1">
      <alignment horizontal="center" vertical="distributed"/>
    </xf>
    <xf numFmtId="0" fontId="8" fillId="0" borderId="23" xfId="0" applyFont="1" applyBorder="1" applyAlignment="1">
      <alignment vertical="top"/>
    </xf>
    <xf numFmtId="0" fontId="45" fillId="0" borderId="23" xfId="0" applyFont="1" applyBorder="1" applyAlignment="1">
      <alignment vertical="center"/>
    </xf>
    <xf numFmtId="0" fontId="25" fillId="0" borderId="23" xfId="0" applyFont="1" applyBorder="1" applyAlignment="1">
      <alignment horizontal="right" vertical="center"/>
    </xf>
    <xf numFmtId="179" fontId="7" fillId="0" borderId="23" xfId="0" applyNumberFormat="1" applyFont="1" applyBorder="1" applyAlignment="1">
      <alignment vertical="center"/>
    </xf>
    <xf numFmtId="0" fontId="25" fillId="0" borderId="26" xfId="0" applyFont="1" applyBorder="1" applyAlignment="1">
      <alignment horizontal="right" vertical="center"/>
    </xf>
    <xf numFmtId="0" fontId="0" fillId="31" borderId="119" xfId="0" applyFill="1" applyBorder="1" applyAlignment="1">
      <alignment horizontal="center"/>
    </xf>
    <xf numFmtId="0" fontId="0" fillId="31" borderId="120" xfId="0" applyFill="1" applyBorder="1" applyAlignment="1">
      <alignment horizontal="center"/>
    </xf>
    <xf numFmtId="0" fontId="0" fillId="31" borderId="121" xfId="0" applyFill="1" applyBorder="1" applyAlignment="1">
      <alignment horizontal="center"/>
    </xf>
    <xf numFmtId="0" fontId="0" fillId="31" borderId="122" xfId="0" applyFill="1" applyBorder="1" applyAlignment="1">
      <alignment horizontal="center"/>
    </xf>
    <xf numFmtId="0" fontId="0" fillId="31" borderId="123" xfId="0" applyFill="1" applyBorder="1" applyAlignment="1">
      <alignment horizontal="center"/>
    </xf>
    <xf numFmtId="0" fontId="0" fillId="31" borderId="45" xfId="0" applyFill="1" applyBorder="1" applyAlignment="1">
      <alignment horizontal="center"/>
    </xf>
    <xf numFmtId="0" fontId="0" fillId="31" borderId="124" xfId="0" applyFill="1" applyBorder="1" applyAlignment="1">
      <alignment horizontal="center"/>
    </xf>
    <xf numFmtId="0" fontId="0" fillId="31" borderId="125" xfId="0" applyFill="1" applyBorder="1" applyAlignment="1">
      <alignment horizontal="center"/>
    </xf>
    <xf numFmtId="0" fontId="0" fillId="31" borderId="107" xfId="0" applyFill="1" applyBorder="1" applyAlignment="1">
      <alignment horizontal="center"/>
    </xf>
    <xf numFmtId="0" fontId="0" fillId="24" borderId="126" xfId="0" applyFill="1" applyBorder="1" applyAlignment="1">
      <alignment horizontal="center"/>
    </xf>
    <xf numFmtId="0" fontId="0" fillId="24" borderId="127" xfId="0" applyFill="1" applyBorder="1" applyAlignment="1">
      <alignment horizontal="center"/>
    </xf>
    <xf numFmtId="0" fontId="0" fillId="24" borderId="52" xfId="0" applyFill="1" applyBorder="1" applyAlignment="1">
      <alignment horizontal="center"/>
    </xf>
    <xf numFmtId="0" fontId="0" fillId="24" borderId="67" xfId="0" applyFill="1" applyBorder="1" applyAlignment="1">
      <alignment horizontal="center"/>
    </xf>
    <xf numFmtId="0" fontId="0" fillId="24" borderId="0" xfId="0" applyFill="1" applyAlignment="1">
      <alignment vertical="top" wrapText="1"/>
    </xf>
    <xf numFmtId="0" fontId="0" fillId="32" borderId="128" xfId="0" applyFill="1" applyBorder="1" applyAlignment="1">
      <alignment horizontal="center" vertical="center"/>
    </xf>
    <xf numFmtId="0" fontId="0" fillId="32" borderId="129" xfId="0" applyFill="1" applyBorder="1" applyAlignment="1">
      <alignment horizontal="center" vertical="center"/>
    </xf>
    <xf numFmtId="0" fontId="0" fillId="32" borderId="130" xfId="0" applyFill="1" applyBorder="1" applyAlignment="1">
      <alignment horizontal="center" vertical="center"/>
    </xf>
    <xf numFmtId="0" fontId="0" fillId="24" borderId="131" xfId="0" applyFill="1" applyBorder="1" applyAlignment="1">
      <alignment horizontal="center" vertical="center"/>
    </xf>
    <xf numFmtId="0" fontId="0" fillId="24" borderId="132" xfId="0" applyFill="1" applyBorder="1" applyAlignment="1">
      <alignment horizontal="center" vertical="center"/>
    </xf>
    <xf numFmtId="0" fontId="0" fillId="24" borderId="126" xfId="0" applyFill="1" applyBorder="1" applyAlignment="1">
      <alignment horizontal="center" vertical="center"/>
    </xf>
    <xf numFmtId="0" fontId="0" fillId="24" borderId="125" xfId="0" applyFill="1" applyBorder="1" applyAlignment="1">
      <alignment horizontal="center" vertical="center"/>
    </xf>
    <xf numFmtId="0" fontId="0" fillId="24" borderId="124" xfId="0" applyFill="1" applyBorder="1" applyAlignment="1">
      <alignment horizontal="center" vertical="center"/>
    </xf>
    <xf numFmtId="0" fontId="0" fillId="24" borderId="133" xfId="0" applyFill="1" applyBorder="1" applyAlignment="1">
      <alignment horizontal="center" vertical="center"/>
    </xf>
    <xf numFmtId="0" fontId="0" fillId="33" borderId="128" xfId="0" applyFill="1" applyBorder="1" applyAlignment="1">
      <alignment horizontal="center" vertical="center"/>
    </xf>
    <xf numFmtId="0" fontId="0" fillId="33" borderId="129" xfId="0" applyFill="1" applyBorder="1" applyAlignment="1">
      <alignment horizontal="center" vertical="center"/>
    </xf>
    <xf numFmtId="0" fontId="0" fillId="33" borderId="130" xfId="0" applyFill="1" applyBorder="1" applyAlignment="1">
      <alignment horizontal="center" vertical="center"/>
    </xf>
    <xf numFmtId="0" fontId="0" fillId="24" borderId="0" xfId="0" applyFill="1" applyAlignment="1" applyProtection="1">
      <alignment vertical="center" shrinkToFit="1"/>
      <protection locked="0"/>
    </xf>
    <xf numFmtId="182" fontId="0" fillId="0" borderId="0" xfId="0" applyNumberFormat="1"/>
    <xf numFmtId="0" fontId="32" fillId="24" borderId="0" xfId="0" applyFont="1" applyFill="1" applyAlignment="1">
      <alignment horizontal="center"/>
    </xf>
    <xf numFmtId="0" fontId="0" fillId="29" borderId="13" xfId="0" applyFill="1" applyBorder="1" applyAlignment="1">
      <alignment vertical="center"/>
    </xf>
    <xf numFmtId="0" fontId="0" fillId="29" borderId="21" xfId="0" applyFill="1" applyBorder="1" applyAlignment="1">
      <alignment vertical="center"/>
    </xf>
    <xf numFmtId="0" fontId="0" fillId="29" borderId="22" xfId="0" applyFill="1" applyBorder="1" applyAlignment="1">
      <alignment vertical="center"/>
    </xf>
    <xf numFmtId="0" fontId="0" fillId="29" borderId="25" xfId="0" applyFill="1" applyBorder="1"/>
    <xf numFmtId="0" fontId="0" fillId="29" borderId="26" xfId="0" applyFill="1" applyBorder="1" applyAlignment="1">
      <alignment vertical="center"/>
    </xf>
    <xf numFmtId="0" fontId="0" fillId="22" borderId="200" xfId="0" applyFill="1" applyBorder="1" applyAlignment="1">
      <alignment vertical="center"/>
    </xf>
    <xf numFmtId="0" fontId="0" fillId="22" borderId="201" xfId="0" applyFill="1" applyBorder="1" applyAlignment="1">
      <alignment vertical="center"/>
    </xf>
    <xf numFmtId="0" fontId="0" fillId="22" borderId="202" xfId="0" applyFill="1" applyBorder="1" applyAlignment="1">
      <alignment vertical="center"/>
    </xf>
    <xf numFmtId="0" fontId="0" fillId="22" borderId="203" xfId="0" applyFill="1" applyBorder="1" applyAlignment="1">
      <alignment vertical="center"/>
    </xf>
    <xf numFmtId="0" fontId="6" fillId="6" borderId="22" xfId="0" applyFont="1" applyFill="1" applyBorder="1" applyAlignment="1">
      <alignment horizontal="center" vertical="center"/>
    </xf>
    <xf numFmtId="0" fontId="49" fillId="24" borderId="25" xfId="0" applyFont="1" applyFill="1" applyBorder="1" applyAlignment="1">
      <alignment vertical="center"/>
    </xf>
    <xf numFmtId="0" fontId="0" fillId="24" borderId="134" xfId="0" applyFill="1" applyBorder="1" applyAlignment="1">
      <alignment horizontal="center"/>
    </xf>
    <xf numFmtId="0" fontId="0" fillId="24" borderId="135" xfId="0" applyFill="1" applyBorder="1" applyAlignment="1">
      <alignment horizontal="center"/>
    </xf>
    <xf numFmtId="0" fontId="0" fillId="24" borderId="136" xfId="0" applyFill="1" applyBorder="1" applyAlignment="1">
      <alignment horizontal="center"/>
    </xf>
    <xf numFmtId="0" fontId="51" fillId="24" borderId="0" xfId="0" applyFont="1" applyFill="1"/>
    <xf numFmtId="0" fontId="53" fillId="29" borderId="52" xfId="0" applyFont="1" applyFill="1" applyBorder="1" applyAlignment="1">
      <alignment horizontal="center" vertical="center"/>
    </xf>
    <xf numFmtId="0" fontId="0" fillId="29" borderId="21" xfId="0" applyFill="1" applyBorder="1"/>
    <xf numFmtId="0" fontId="0" fillId="29" borderId="78" xfId="0" applyFill="1" applyBorder="1" applyAlignment="1" applyProtection="1">
      <alignment vertical="center"/>
      <protection locked="0"/>
    </xf>
    <xf numFmtId="0" fontId="0" fillId="29" borderId="11" xfId="0" applyFill="1" applyBorder="1" applyAlignment="1" applyProtection="1">
      <alignment vertical="center"/>
      <protection locked="0"/>
    </xf>
    <xf numFmtId="0" fontId="0" fillId="29" borderId="34" xfId="0" applyFill="1" applyBorder="1"/>
    <xf numFmtId="182" fontId="0" fillId="22" borderId="77" xfId="0" applyNumberFormat="1" applyFill="1" applyBorder="1" applyAlignment="1">
      <alignment vertical="center"/>
    </xf>
    <xf numFmtId="182" fontId="0" fillId="22" borderId="80" xfId="0" applyNumberFormat="1" applyFill="1" applyBorder="1" applyAlignment="1">
      <alignment vertical="center"/>
    </xf>
    <xf numFmtId="182" fontId="0" fillId="22" borderId="81" xfId="0" applyNumberFormat="1" applyFill="1" applyBorder="1" applyAlignment="1">
      <alignment vertical="center"/>
    </xf>
    <xf numFmtId="182" fontId="0" fillId="22" borderId="79" xfId="0" applyNumberFormat="1" applyFill="1" applyBorder="1" applyAlignment="1">
      <alignment vertical="center"/>
    </xf>
    <xf numFmtId="182" fontId="0" fillId="22" borderId="83" xfId="0" applyNumberFormat="1" applyFill="1" applyBorder="1" applyAlignment="1">
      <alignment vertical="center"/>
    </xf>
    <xf numFmtId="182" fontId="0" fillId="22" borderId="82" xfId="0" applyNumberFormat="1" applyFill="1" applyBorder="1" applyAlignment="1">
      <alignment vertical="center"/>
    </xf>
    <xf numFmtId="182" fontId="0" fillId="22" borderId="11" xfId="0" applyNumberFormat="1" applyFill="1" applyBorder="1" applyAlignment="1">
      <alignment vertical="center"/>
    </xf>
    <xf numFmtId="0" fontId="3" fillId="24" borderId="25" xfId="0" applyFont="1" applyFill="1" applyBorder="1" applyAlignment="1">
      <alignment horizontal="center" vertical="center"/>
    </xf>
    <xf numFmtId="0" fontId="14" fillId="24" borderId="25" xfId="0" applyFont="1" applyFill="1" applyBorder="1" applyAlignment="1">
      <alignment horizontal="center" vertical="top"/>
    </xf>
    <xf numFmtId="0" fontId="3" fillId="24" borderId="25" xfId="0" applyFont="1" applyFill="1" applyBorder="1" applyAlignment="1">
      <alignment horizontal="center" vertical="top"/>
    </xf>
    <xf numFmtId="0" fontId="3" fillId="24" borderId="25" xfId="0" applyFont="1" applyFill="1" applyBorder="1" applyAlignment="1">
      <alignment vertical="top"/>
    </xf>
    <xf numFmtId="0" fontId="7" fillId="24" borderId="21" xfId="0" applyFont="1" applyFill="1" applyBorder="1" applyAlignment="1">
      <alignment vertical="center"/>
    </xf>
    <xf numFmtId="0" fontId="7" fillId="24" borderId="22" xfId="0" applyFont="1" applyFill="1" applyBorder="1" applyAlignment="1">
      <alignment vertical="center"/>
    </xf>
    <xf numFmtId="0" fontId="6" fillId="24" borderId="52" xfId="0" applyFont="1" applyFill="1" applyBorder="1" applyAlignment="1">
      <alignment vertical="center" textRotation="255"/>
    </xf>
    <xf numFmtId="0" fontId="3" fillId="24" borderId="0" xfId="0" applyFont="1" applyFill="1" applyAlignment="1">
      <alignment horizontal="center" vertical="center"/>
    </xf>
    <xf numFmtId="0" fontId="4" fillId="24" borderId="0" xfId="0" applyFont="1" applyFill="1" applyAlignment="1">
      <alignment horizontal="right" vertical="center"/>
    </xf>
    <xf numFmtId="0" fontId="7" fillId="24" borderId="0" xfId="0" applyFont="1" applyFill="1" applyAlignment="1">
      <alignment horizontal="center" vertical="center"/>
    </xf>
    <xf numFmtId="0" fontId="7" fillId="24" borderId="0" xfId="0" applyFont="1" applyFill="1" applyAlignment="1">
      <alignment horizontal="distributed" vertical="center"/>
    </xf>
    <xf numFmtId="0" fontId="7" fillId="24" borderId="0" xfId="0" applyFont="1" applyFill="1" applyAlignment="1">
      <alignment horizontal="right" vertical="center"/>
    </xf>
    <xf numFmtId="0" fontId="6" fillId="24" borderId="21" xfId="0" applyFont="1" applyFill="1" applyBorder="1" applyAlignment="1">
      <alignment vertical="center" textRotation="255"/>
    </xf>
    <xf numFmtId="0" fontId="6" fillId="24" borderId="20" xfId="0" applyFont="1" applyFill="1" applyBorder="1" applyAlignment="1">
      <alignment vertical="center"/>
    </xf>
    <xf numFmtId="0" fontId="6" fillId="24" borderId="0" xfId="0" applyFont="1" applyFill="1" applyAlignment="1">
      <alignment vertical="center"/>
    </xf>
    <xf numFmtId="0" fontId="3" fillId="0" borderId="13" xfId="0" applyFont="1" applyBorder="1" applyAlignment="1">
      <alignment horizontal="center"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0" fontId="20" fillId="0" borderId="24" xfId="0" applyFont="1" applyBorder="1" applyAlignment="1">
      <alignment horizontal="left" vertical="center"/>
    </xf>
    <xf numFmtId="0" fontId="23" fillId="24" borderId="0" xfId="0" applyFont="1" applyFill="1"/>
    <xf numFmtId="0" fontId="0" fillId="25" borderId="10" xfId="0" applyFill="1" applyBorder="1"/>
    <xf numFmtId="0" fontId="0" fillId="24" borderId="0" xfId="0" applyFill="1" applyAlignment="1">
      <alignment horizontal="center" shrinkToFit="1"/>
    </xf>
    <xf numFmtId="0" fontId="0" fillId="0" borderId="52" xfId="0" applyBorder="1" applyAlignment="1" applyProtection="1">
      <alignment vertical="center" shrinkToFit="1"/>
      <protection locked="0"/>
    </xf>
    <xf numFmtId="0" fontId="0" fillId="24" borderId="0" xfId="0" applyFill="1" applyAlignment="1">
      <alignment horizontal="left" vertical="center"/>
    </xf>
    <xf numFmtId="0" fontId="0" fillId="24" borderId="84" xfId="0" applyFill="1" applyBorder="1" applyAlignment="1">
      <alignment horizontal="center" vertical="center"/>
    </xf>
    <xf numFmtId="0" fontId="0" fillId="24" borderId="12" xfId="0" applyFill="1" applyBorder="1" applyAlignment="1">
      <alignment horizontal="center" vertical="center"/>
    </xf>
    <xf numFmtId="0" fontId="0" fillId="24" borderId="10" xfId="0" applyFill="1" applyBorder="1" applyAlignment="1">
      <alignment horizontal="center" vertical="center"/>
    </xf>
    <xf numFmtId="0" fontId="0" fillId="24" borderId="79" xfId="0" applyFill="1" applyBorder="1"/>
    <xf numFmtId="0" fontId="0" fillId="24" borderId="79" xfId="0" applyFill="1" applyBorder="1" applyAlignment="1">
      <alignment vertical="center" shrinkToFit="1"/>
    </xf>
    <xf numFmtId="0" fontId="0" fillId="24" borderId="83" xfId="0" applyFill="1" applyBorder="1" applyAlignment="1">
      <alignment horizontal="left" vertical="center"/>
    </xf>
    <xf numFmtId="0" fontId="0" fillId="24" borderId="78" xfId="0" applyFill="1" applyBorder="1" applyAlignment="1">
      <alignment vertical="center"/>
    </xf>
    <xf numFmtId="0" fontId="0" fillId="24" borderId="80" xfId="0" applyFill="1" applyBorder="1" applyAlignment="1">
      <alignment vertical="center" shrinkToFit="1"/>
    </xf>
    <xf numFmtId="0" fontId="0" fillId="24" borderId="80" xfId="0" applyFill="1" applyBorder="1" applyAlignment="1">
      <alignment horizontal="left" vertical="center"/>
    </xf>
    <xf numFmtId="0" fontId="0" fillId="24" borderId="82" xfId="0" applyFill="1" applyBorder="1" applyAlignment="1">
      <alignment vertical="center" shrinkToFit="1"/>
    </xf>
    <xf numFmtId="0" fontId="0" fillId="24" borderId="77" xfId="0" applyFill="1" applyBorder="1"/>
    <xf numFmtId="0" fontId="0" fillId="24" borderId="80" xfId="0" applyFill="1" applyBorder="1"/>
    <xf numFmtId="0" fontId="0" fillId="24" borderId="10" xfId="0" applyFill="1" applyBorder="1" applyAlignment="1">
      <alignment vertical="center"/>
    </xf>
    <xf numFmtId="0" fontId="0" fillId="24" borderId="0" xfId="0" applyFill="1" applyAlignment="1">
      <alignment vertical="center" shrinkToFit="1"/>
    </xf>
    <xf numFmtId="0" fontId="0" fillId="24" borderId="83" xfId="0" applyFill="1" applyBorder="1"/>
    <xf numFmtId="0" fontId="0" fillId="24" borderId="12" xfId="0" applyFill="1" applyBorder="1" applyAlignment="1">
      <alignment vertical="center"/>
    </xf>
    <xf numFmtId="0" fontId="42" fillId="24" borderId="67" xfId="0" applyFont="1" applyFill="1" applyBorder="1" applyAlignment="1">
      <alignment vertical="center"/>
    </xf>
    <xf numFmtId="0" fontId="0" fillId="24" borderId="20" xfId="0" applyFill="1" applyBorder="1" applyAlignment="1">
      <alignment vertical="center"/>
    </xf>
    <xf numFmtId="0" fontId="42" fillId="24" borderId="23" xfId="0" applyFont="1" applyFill="1" applyBorder="1" applyAlignment="1">
      <alignment vertical="center"/>
    </xf>
    <xf numFmtId="0" fontId="0" fillId="24" borderId="81" xfId="0" applyFill="1" applyBorder="1"/>
    <xf numFmtId="0" fontId="0" fillId="24" borderId="81" xfId="0" applyFill="1" applyBorder="1" applyAlignment="1">
      <alignment vertical="center" shrinkToFit="1"/>
    </xf>
    <xf numFmtId="0" fontId="0" fillId="24" borderId="20" xfId="0" applyFill="1" applyBorder="1" applyAlignment="1">
      <alignment vertical="center" shrinkToFit="1"/>
    </xf>
    <xf numFmtId="0" fontId="0" fillId="24" borderId="78" xfId="0" applyFill="1" applyBorder="1" applyAlignment="1">
      <alignment vertical="center" shrinkToFit="1"/>
    </xf>
    <xf numFmtId="0" fontId="0" fillId="24" borderId="83" xfId="0" applyFill="1" applyBorder="1" applyAlignment="1">
      <alignment vertical="center"/>
    </xf>
    <xf numFmtId="0" fontId="0" fillId="24" borderId="88" xfId="0" applyFill="1" applyBorder="1" applyAlignment="1">
      <alignment vertical="center"/>
    </xf>
    <xf numFmtId="0" fontId="0" fillId="24" borderId="79" xfId="0" applyFill="1" applyBorder="1" applyAlignment="1">
      <alignment vertical="center"/>
    </xf>
    <xf numFmtId="0" fontId="0" fillId="24" borderId="33" xfId="0" applyFill="1" applyBorder="1" applyAlignment="1">
      <alignment vertical="center"/>
    </xf>
    <xf numFmtId="0" fontId="0" fillId="24" borderId="80" xfId="0" applyFill="1" applyBorder="1" applyAlignment="1">
      <alignment vertical="center"/>
    </xf>
    <xf numFmtId="0" fontId="42" fillId="24" borderId="0" xfId="0" applyFont="1" applyFill="1" applyAlignment="1">
      <alignment vertical="center"/>
    </xf>
    <xf numFmtId="0" fontId="0" fillId="24" borderId="78" xfId="0" applyFill="1" applyBorder="1"/>
    <xf numFmtId="0" fontId="0" fillId="24" borderId="81" xfId="0" applyFill="1" applyBorder="1" applyAlignment="1">
      <alignment vertical="center"/>
    </xf>
    <xf numFmtId="0" fontId="0" fillId="24" borderId="11" xfId="0" applyFill="1" applyBorder="1"/>
    <xf numFmtId="0" fontId="0" fillId="24" borderId="82" xfId="0" applyFill="1" applyBorder="1" applyAlignment="1">
      <alignment vertical="center"/>
    </xf>
    <xf numFmtId="0" fontId="0" fillId="24" borderId="35" xfId="0" applyFill="1" applyBorder="1" applyAlignment="1">
      <alignment vertical="center" shrinkToFit="1"/>
    </xf>
    <xf numFmtId="0" fontId="42" fillId="24" borderId="22" xfId="0" applyFont="1" applyFill="1" applyBorder="1" applyAlignment="1">
      <alignment vertical="center"/>
    </xf>
    <xf numFmtId="0" fontId="0" fillId="24" borderId="82" xfId="0" applyFill="1" applyBorder="1"/>
    <xf numFmtId="0" fontId="42" fillId="24" borderId="26" xfId="0" applyFont="1" applyFill="1" applyBorder="1" applyAlignment="1">
      <alignment vertical="center"/>
    </xf>
    <xf numFmtId="0" fontId="0" fillId="24" borderId="21" xfId="0" applyFill="1" applyBorder="1" applyAlignment="1">
      <alignment vertical="center"/>
    </xf>
    <xf numFmtId="0" fontId="0" fillId="24" borderId="34" xfId="0" applyFill="1" applyBorder="1"/>
    <xf numFmtId="0" fontId="0" fillId="24" borderId="33" xfId="0" applyFill="1" applyBorder="1"/>
    <xf numFmtId="0" fontId="42" fillId="24" borderId="77" xfId="0" applyFont="1" applyFill="1" applyBorder="1" applyAlignment="1">
      <alignment vertical="center" shrinkToFit="1"/>
    </xf>
    <xf numFmtId="0" fontId="42" fillId="24" borderId="78" xfId="0" applyFont="1" applyFill="1" applyBorder="1" applyAlignment="1">
      <alignment vertical="center" shrinkToFit="1"/>
    </xf>
    <xf numFmtId="0" fontId="42" fillId="24" borderId="11" xfId="0" applyFont="1" applyFill="1" applyBorder="1" applyAlignment="1">
      <alignment vertical="center" shrinkToFit="1"/>
    </xf>
    <xf numFmtId="0" fontId="0" fillId="24" borderId="78" xfId="0" applyFill="1" applyBorder="1" applyAlignment="1">
      <alignment horizontal="left" vertical="center" wrapText="1"/>
    </xf>
    <xf numFmtId="0" fontId="0" fillId="24" borderId="21" xfId="0" applyFill="1" applyBorder="1" applyAlignment="1">
      <alignment horizontal="left" vertical="center"/>
    </xf>
    <xf numFmtId="0" fontId="0" fillId="34" borderId="79" xfId="0" applyFill="1" applyBorder="1" applyAlignment="1">
      <alignment horizontal="right" vertical="center"/>
    </xf>
    <xf numFmtId="0" fontId="0" fillId="34" borderId="78" xfId="0" applyFill="1" applyBorder="1" applyAlignment="1">
      <alignment horizontal="right" vertical="center"/>
    </xf>
    <xf numFmtId="0" fontId="0" fillId="34" borderId="83" xfId="0" applyFill="1" applyBorder="1" applyAlignment="1">
      <alignment horizontal="right" vertical="center"/>
    </xf>
    <xf numFmtId="0" fontId="0" fillId="34" borderId="11" xfId="0" applyFill="1" applyBorder="1" applyAlignment="1">
      <alignment horizontal="right" vertical="center"/>
    </xf>
    <xf numFmtId="0" fontId="0" fillId="34" borderId="80" xfId="0" applyFill="1" applyBorder="1" applyAlignment="1">
      <alignment horizontal="right" vertical="center"/>
    </xf>
    <xf numFmtId="0" fontId="0" fillId="34" borderId="82" xfId="0" applyFill="1" applyBorder="1" applyAlignment="1">
      <alignment horizontal="right" vertical="center"/>
    </xf>
    <xf numFmtId="0" fontId="1" fillId="24" borderId="137" xfId="0" applyFont="1" applyFill="1" applyBorder="1" applyAlignment="1">
      <alignment horizontal="center" vertical="center"/>
    </xf>
    <xf numFmtId="0" fontId="0" fillId="24" borderId="138" xfId="0" applyFill="1" applyBorder="1" applyAlignment="1" applyProtection="1">
      <alignment horizontal="center" vertical="center"/>
      <protection locked="0"/>
    </xf>
    <xf numFmtId="182" fontId="20" fillId="24" borderId="99" xfId="0" applyNumberFormat="1" applyFont="1" applyFill="1" applyBorder="1" applyAlignment="1" applyProtection="1">
      <alignment horizontal="center" vertical="center" textRotation="255" shrinkToFit="1"/>
      <protection locked="0"/>
    </xf>
    <xf numFmtId="182" fontId="20" fillId="24" borderId="29" xfId="0" applyNumberFormat="1" applyFont="1" applyFill="1" applyBorder="1" applyAlignment="1" applyProtection="1">
      <alignment horizontal="center" vertical="center" textRotation="255" shrinkToFit="1"/>
      <protection locked="0"/>
    </xf>
    <xf numFmtId="182" fontId="20" fillId="24" borderId="16" xfId="0" applyNumberFormat="1" applyFont="1" applyFill="1" applyBorder="1" applyAlignment="1" applyProtection="1">
      <alignment horizontal="center" vertical="center" shrinkToFit="1"/>
      <protection locked="0"/>
    </xf>
    <xf numFmtId="182" fontId="20" fillId="24" borderId="16" xfId="0" applyNumberFormat="1" applyFont="1" applyFill="1" applyBorder="1" applyAlignment="1" applyProtection="1">
      <alignment horizontal="center" vertical="center" textRotation="255" shrinkToFit="1"/>
      <protection locked="0"/>
    </xf>
    <xf numFmtId="182" fontId="20" fillId="24" borderId="30" xfId="0" applyNumberFormat="1" applyFont="1" applyFill="1" applyBorder="1" applyAlignment="1" applyProtection="1">
      <alignment horizontal="center" vertical="center" shrinkToFit="1"/>
      <protection locked="0"/>
    </xf>
    <xf numFmtId="182" fontId="20" fillId="24" borderId="31" xfId="0" applyNumberFormat="1" applyFont="1" applyFill="1" applyBorder="1" applyAlignment="1" applyProtection="1">
      <alignment horizontal="center" vertical="center" textRotation="255" shrinkToFit="1"/>
      <protection locked="0"/>
    </xf>
    <xf numFmtId="182" fontId="20" fillId="24" borderId="18" xfId="0" applyNumberFormat="1" applyFont="1" applyFill="1" applyBorder="1" applyAlignment="1" applyProtection="1">
      <alignment horizontal="center" vertical="center" shrinkToFit="1"/>
      <protection locked="0"/>
    </xf>
    <xf numFmtId="182" fontId="20" fillId="24" borderId="18" xfId="0" applyNumberFormat="1" applyFont="1" applyFill="1" applyBorder="1" applyAlignment="1" applyProtection="1">
      <alignment horizontal="center" vertical="center" textRotation="255" shrinkToFit="1"/>
      <protection locked="0"/>
    </xf>
    <xf numFmtId="182" fontId="20" fillId="24" borderId="32" xfId="0" applyNumberFormat="1" applyFont="1" applyFill="1" applyBorder="1" applyAlignment="1" applyProtection="1">
      <alignment horizontal="center" vertical="center" shrinkToFit="1"/>
      <protection locked="0"/>
    </xf>
    <xf numFmtId="0" fontId="0" fillId="34" borderId="78" xfId="0" applyFill="1" applyBorder="1" applyAlignment="1">
      <alignment vertical="center" shrinkToFit="1"/>
    </xf>
    <xf numFmtId="0" fontId="0" fillId="34" borderId="79" xfId="0" applyFill="1" applyBorder="1" applyAlignment="1">
      <alignment vertical="center"/>
    </xf>
    <xf numFmtId="0" fontId="0" fillId="34" borderId="80" xfId="0" applyFill="1" applyBorder="1" applyAlignment="1">
      <alignment vertical="center"/>
    </xf>
    <xf numFmtId="0" fontId="0" fillId="34" borderId="80" xfId="0" applyFill="1" applyBorder="1" applyAlignment="1">
      <alignment vertical="center" shrinkToFit="1"/>
    </xf>
    <xf numFmtId="0" fontId="0" fillId="34" borderId="82" xfId="0" applyFill="1" applyBorder="1" applyAlignment="1">
      <alignment vertical="center" shrinkToFit="1"/>
    </xf>
    <xf numFmtId="0" fontId="0" fillId="34" borderId="83" xfId="0" applyFill="1" applyBorder="1" applyAlignment="1">
      <alignment vertical="center" shrinkToFit="1"/>
    </xf>
    <xf numFmtId="0" fontId="0" fillId="34" borderId="83" xfId="0" applyFill="1" applyBorder="1" applyAlignment="1">
      <alignment horizontal="left" vertical="center"/>
    </xf>
    <xf numFmtId="0" fontId="0" fillId="34" borderId="80" xfId="0" applyFill="1" applyBorder="1" applyAlignment="1">
      <alignment horizontal="left" vertical="center"/>
    </xf>
    <xf numFmtId="0" fontId="0" fillId="34" borderId="78" xfId="0" applyFill="1" applyBorder="1" applyAlignment="1">
      <alignment horizontal="left" vertical="center"/>
    </xf>
    <xf numFmtId="0" fontId="0" fillId="34" borderId="78" xfId="0" applyFill="1" applyBorder="1" applyAlignment="1">
      <alignment vertical="center"/>
    </xf>
    <xf numFmtId="0" fontId="0" fillId="24" borderId="139" xfId="0" applyFill="1" applyBorder="1" applyAlignment="1">
      <alignment horizontal="center" vertical="center"/>
    </xf>
    <xf numFmtId="0" fontId="0" fillId="24" borderId="0" xfId="0" applyFill="1" applyAlignment="1" applyProtection="1">
      <alignment vertical="center" wrapText="1"/>
      <protection locked="0"/>
    </xf>
    <xf numFmtId="0" fontId="0" fillId="24" borderId="64" xfId="0" applyFill="1" applyBorder="1" applyAlignment="1" applyProtection="1">
      <alignment vertical="center" wrapText="1"/>
      <protection locked="0"/>
    </xf>
    <xf numFmtId="0" fontId="0" fillId="26" borderId="56" xfId="0" applyFill="1" applyBorder="1" applyAlignment="1">
      <alignment horizontal="center" vertical="center"/>
    </xf>
    <xf numFmtId="0" fontId="0" fillId="26" borderId="80" xfId="0" applyFill="1" applyBorder="1" applyAlignment="1">
      <alignment horizontal="center" vertical="center"/>
    </xf>
    <xf numFmtId="0" fontId="0" fillId="26" borderId="110" xfId="0" applyFill="1" applyBorder="1" applyAlignment="1">
      <alignment horizontal="center" vertical="center"/>
    </xf>
    <xf numFmtId="0" fontId="0" fillId="0" borderId="125" xfId="0" applyBorder="1" applyAlignment="1">
      <alignment horizontal="center"/>
    </xf>
    <xf numFmtId="0" fontId="0" fillId="0" borderId="124" xfId="0" applyBorder="1" applyAlignment="1">
      <alignment horizontal="center"/>
    </xf>
    <xf numFmtId="0" fontId="47" fillId="24" borderId="0" xfId="0" applyFont="1" applyFill="1" applyAlignment="1">
      <alignment vertical="center"/>
    </xf>
    <xf numFmtId="0" fontId="0" fillId="24" borderId="65" xfId="0" applyFill="1" applyBorder="1"/>
    <xf numFmtId="0" fontId="20" fillId="0" borderId="0" xfId="0" applyFont="1" applyAlignment="1">
      <alignment vertical="center"/>
    </xf>
    <xf numFmtId="0" fontId="0" fillId="24" borderId="64" xfId="0" applyFill="1" applyBorder="1"/>
    <xf numFmtId="0" fontId="56" fillId="0" borderId="0" xfId="43" applyFont="1" applyProtection="1">
      <protection locked="0"/>
    </xf>
    <xf numFmtId="0" fontId="56" fillId="0" borderId="0" xfId="43" applyFont="1" applyAlignment="1" applyProtection="1">
      <alignment horizontal="center"/>
      <protection locked="0"/>
    </xf>
    <xf numFmtId="0" fontId="58" fillId="0" borderId="0" xfId="43" applyFont="1" applyAlignment="1">
      <alignment vertical="center"/>
    </xf>
    <xf numFmtId="0" fontId="56" fillId="0" borderId="0" xfId="43" applyFont="1" applyAlignment="1">
      <alignment vertical="center"/>
    </xf>
    <xf numFmtId="0" fontId="59" fillId="40" borderId="0" xfId="43" applyFont="1" applyFill="1" applyAlignment="1">
      <alignment vertical="center" shrinkToFit="1"/>
    </xf>
    <xf numFmtId="0" fontId="61" fillId="40" borderId="0" xfId="45" applyFont="1" applyFill="1" applyAlignment="1">
      <alignment vertical="center" shrinkToFit="1"/>
    </xf>
    <xf numFmtId="0" fontId="56" fillId="0" borderId="0" xfId="43" applyFont="1" applyAlignment="1" applyProtection="1">
      <alignment vertical="center"/>
      <protection locked="0"/>
    </xf>
    <xf numFmtId="0" fontId="67" fillId="0" borderId="0" xfId="43" applyFont="1" applyAlignment="1">
      <alignment vertical="center"/>
    </xf>
    <xf numFmtId="0" fontId="68" fillId="0" borderId="21" xfId="43" applyFont="1" applyBorder="1" applyAlignment="1">
      <alignment vertical="center"/>
    </xf>
    <xf numFmtId="0" fontId="66" fillId="0" borderId="21" xfId="43" applyFont="1" applyBorder="1" applyAlignment="1">
      <alignment vertical="top" wrapText="1"/>
    </xf>
    <xf numFmtId="0" fontId="68" fillId="0" borderId="21" xfId="43" applyFont="1" applyBorder="1" applyAlignment="1">
      <alignment vertical="top"/>
    </xf>
    <xf numFmtId="0" fontId="58" fillId="0" borderId="0" xfId="43" applyFont="1" applyAlignment="1" applyProtection="1">
      <alignment vertical="center"/>
      <protection locked="0"/>
    </xf>
    <xf numFmtId="0" fontId="0" fillId="39" borderId="0" xfId="0" applyFill="1" applyAlignment="1" applyProtection="1">
      <alignment vertical="center"/>
      <protection locked="0"/>
    </xf>
    <xf numFmtId="0" fontId="0" fillId="24" borderId="0" xfId="0" applyFill="1" applyAlignment="1" applyProtection="1">
      <alignment vertical="top" wrapText="1"/>
      <protection locked="0"/>
    </xf>
    <xf numFmtId="0" fontId="0" fillId="39" borderId="10" xfId="0" applyFill="1" applyBorder="1" applyAlignment="1">
      <alignment vertical="center"/>
    </xf>
    <xf numFmtId="0" fontId="0" fillId="24" borderId="10" xfId="0" applyFill="1" applyBorder="1" applyAlignment="1">
      <alignment vertical="top" wrapText="1"/>
    </xf>
    <xf numFmtId="0" fontId="0" fillId="39" borderId="0" xfId="0" applyFill="1" applyAlignment="1">
      <alignment vertical="center"/>
    </xf>
    <xf numFmtId="0" fontId="0" fillId="24" borderId="52" xfId="0" applyFill="1" applyBorder="1"/>
    <xf numFmtId="0" fontId="0" fillId="24" borderId="52" xfId="0" applyFill="1" applyBorder="1" applyAlignment="1">
      <alignment vertical="top" wrapText="1"/>
    </xf>
    <xf numFmtId="0" fontId="0" fillId="24" borderId="52" xfId="0" applyFill="1" applyBorder="1" applyAlignment="1" applyProtection="1">
      <alignment vertical="top" wrapText="1"/>
      <protection locked="0"/>
    </xf>
    <xf numFmtId="0" fontId="0" fillId="24" borderId="122" xfId="0" applyFill="1" applyBorder="1" applyAlignment="1">
      <alignment horizontal="center" vertical="center"/>
    </xf>
    <xf numFmtId="0" fontId="0" fillId="24" borderId="123" xfId="0" applyFill="1" applyBorder="1" applyAlignment="1">
      <alignment horizontal="center" vertical="center"/>
    </xf>
    <xf numFmtId="0" fontId="0" fillId="24" borderId="140" xfId="0" applyFill="1" applyBorder="1" applyAlignment="1">
      <alignment horizontal="center" vertical="center"/>
    </xf>
    <xf numFmtId="0" fontId="0" fillId="24" borderId="125" xfId="0" applyFill="1" applyBorder="1" applyAlignment="1">
      <alignment horizontal="center"/>
    </xf>
    <xf numFmtId="0" fontId="0" fillId="24" borderId="124" xfId="0" applyFill="1" applyBorder="1" applyAlignment="1">
      <alignment horizontal="center"/>
    </xf>
    <xf numFmtId="0" fontId="0" fillId="9" borderId="12" xfId="0" quotePrefix="1" applyFill="1" applyBorder="1" applyAlignment="1">
      <alignment horizontal="center" vertical="center"/>
    </xf>
    <xf numFmtId="0" fontId="0" fillId="9" borderId="10" xfId="0" applyFill="1" applyBorder="1" applyAlignment="1">
      <alignment horizontal="center" vertical="center"/>
    </xf>
    <xf numFmtId="1" fontId="0" fillId="9" borderId="10" xfId="0" applyNumberFormat="1" applyFill="1" applyBorder="1" applyAlignment="1">
      <alignment horizontal="center" vertical="center"/>
    </xf>
    <xf numFmtId="182" fontId="20" fillId="24" borderId="100" xfId="0" applyNumberFormat="1" applyFont="1" applyFill="1" applyBorder="1" applyAlignment="1" applyProtection="1">
      <alignment horizontal="center" vertical="center" shrinkToFit="1"/>
      <protection locked="0"/>
    </xf>
    <xf numFmtId="182" fontId="20" fillId="24" borderId="100" xfId="0" applyNumberFormat="1" applyFont="1" applyFill="1" applyBorder="1" applyAlignment="1" applyProtection="1">
      <alignment horizontal="center" vertical="center" textRotation="255" shrinkToFit="1"/>
      <protection locked="0"/>
    </xf>
    <xf numFmtId="182" fontId="20" fillId="24" borderId="14" xfId="0" applyNumberFormat="1" applyFont="1" applyFill="1" applyBorder="1" applyAlignment="1" applyProtection="1">
      <alignment vertical="center" textRotation="255" shrinkToFit="1"/>
      <protection locked="0"/>
    </xf>
    <xf numFmtId="182" fontId="20" fillId="24" borderId="101" xfId="0" applyNumberFormat="1" applyFont="1" applyFill="1" applyBorder="1" applyAlignment="1" applyProtection="1">
      <alignment horizontal="center" vertical="center" shrinkToFit="1"/>
      <protection locked="0"/>
    </xf>
    <xf numFmtId="182" fontId="20" fillId="24" borderId="99" xfId="0" applyNumberFormat="1" applyFont="1" applyFill="1" applyBorder="1" applyAlignment="1">
      <alignment horizontal="center" vertical="center" textRotation="255" shrinkToFit="1"/>
    </xf>
    <xf numFmtId="182" fontId="20" fillId="24" borderId="100" xfId="0" applyNumberFormat="1" applyFont="1" applyFill="1" applyBorder="1" applyAlignment="1">
      <alignment horizontal="center" vertical="center" shrinkToFit="1"/>
    </xf>
    <xf numFmtId="182" fontId="20" fillId="24" borderId="100" xfId="0" applyNumberFormat="1" applyFont="1" applyFill="1" applyBorder="1" applyAlignment="1">
      <alignment horizontal="center" vertical="center" textRotation="255" shrinkToFit="1"/>
    </xf>
    <xf numFmtId="0" fontId="0" fillId="24" borderId="128" xfId="0" applyFill="1" applyBorder="1" applyAlignment="1">
      <alignment horizontal="center" vertical="center"/>
    </xf>
    <xf numFmtId="0" fontId="0" fillId="24" borderId="129" xfId="0" applyFill="1" applyBorder="1" applyAlignment="1">
      <alignment horizontal="center" vertical="center"/>
    </xf>
    <xf numFmtId="0" fontId="0" fillId="24" borderId="130" xfId="0" applyFill="1" applyBorder="1" applyAlignment="1">
      <alignment horizontal="center" vertical="center"/>
    </xf>
    <xf numFmtId="182" fontId="20" fillId="24" borderId="21" xfId="0" applyNumberFormat="1" applyFont="1" applyFill="1" applyBorder="1" applyAlignment="1">
      <alignment vertical="center" textRotation="255" shrinkToFit="1"/>
    </xf>
    <xf numFmtId="182" fontId="20" fillId="24" borderId="16" xfId="0" applyNumberFormat="1" applyFont="1" applyFill="1" applyBorder="1" applyAlignment="1">
      <alignment vertical="center" textRotation="255" shrinkToFit="1"/>
    </xf>
    <xf numFmtId="201" fontId="0" fillId="9" borderId="10" xfId="0" applyNumberFormat="1" applyFill="1" applyBorder="1" applyAlignment="1">
      <alignment horizontal="center" vertical="center"/>
    </xf>
    <xf numFmtId="0" fontId="0" fillId="39" borderId="12" xfId="0" applyFill="1" applyBorder="1" applyAlignment="1" applyProtection="1">
      <alignment vertical="center" wrapText="1"/>
      <protection locked="0"/>
    </xf>
    <xf numFmtId="0" fontId="0" fillId="39" borderId="67" xfId="0" applyFill="1" applyBorder="1" applyAlignment="1" applyProtection="1">
      <alignment vertical="center" wrapText="1"/>
      <protection locked="0"/>
    </xf>
    <xf numFmtId="0" fontId="21" fillId="24" borderId="0" xfId="0" applyFont="1" applyFill="1"/>
    <xf numFmtId="20" fontId="0" fillId="0" borderId="0" xfId="0" applyNumberFormat="1"/>
    <xf numFmtId="0" fontId="0" fillId="24" borderId="63" xfId="0" applyFill="1" applyBorder="1"/>
    <xf numFmtId="196" fontId="20" fillId="24" borderId="63" xfId="0" applyNumberFormat="1" applyFont="1" applyFill="1" applyBorder="1" applyAlignment="1">
      <alignment vertical="center"/>
    </xf>
    <xf numFmtId="0" fontId="20" fillId="0" borderId="63" xfId="0" applyFont="1" applyBorder="1" applyAlignment="1">
      <alignment vertical="center"/>
    </xf>
    <xf numFmtId="0" fontId="20" fillId="0" borderId="65" xfId="0" applyFont="1" applyBorder="1" applyAlignment="1">
      <alignment vertical="center"/>
    </xf>
    <xf numFmtId="0" fontId="20" fillId="37" borderId="13" xfId="0" applyFont="1" applyFill="1" applyBorder="1" applyAlignment="1">
      <alignment horizontal="center" vertical="center"/>
    </xf>
    <xf numFmtId="0" fontId="20" fillId="37" borderId="21" xfId="0" applyFont="1" applyFill="1" applyBorder="1" applyAlignment="1">
      <alignment horizontal="center" vertical="center"/>
    </xf>
    <xf numFmtId="0" fontId="20" fillId="37" borderId="22" xfId="0" applyFont="1" applyFill="1" applyBorder="1" applyAlignment="1">
      <alignment horizontal="center" vertical="center"/>
    </xf>
    <xf numFmtId="0" fontId="20" fillId="37" borderId="24" xfId="0" applyFont="1" applyFill="1" applyBorder="1" applyAlignment="1">
      <alignment horizontal="center" vertical="center"/>
    </xf>
    <xf numFmtId="0" fontId="20" fillId="37" borderId="25" xfId="0" applyFont="1" applyFill="1" applyBorder="1" applyAlignment="1">
      <alignment horizontal="center" vertical="center"/>
    </xf>
    <xf numFmtId="0" fontId="20" fillId="37" borderId="26" xfId="0" applyFont="1" applyFill="1" applyBorder="1" applyAlignment="1">
      <alignment horizontal="center" vertical="center"/>
    </xf>
    <xf numFmtId="182" fontId="20" fillId="0" borderId="13" xfId="0" applyNumberFormat="1" applyFont="1" applyBorder="1" applyAlignment="1">
      <alignment horizontal="center" vertical="center"/>
    </xf>
    <xf numFmtId="182" fontId="20" fillId="0" borderId="21" xfId="0" applyNumberFormat="1" applyFont="1" applyBorder="1" applyAlignment="1">
      <alignment horizontal="center" vertical="center"/>
    </xf>
    <xf numFmtId="182" fontId="20" fillId="0" borderId="22" xfId="0" applyNumberFormat="1" applyFont="1" applyBorder="1" applyAlignment="1">
      <alignment horizontal="center" vertical="center"/>
    </xf>
    <xf numFmtId="182" fontId="20" fillId="0" borderId="24" xfId="0" applyNumberFormat="1" applyFont="1" applyBorder="1" applyAlignment="1">
      <alignment horizontal="center" vertical="center"/>
    </xf>
    <xf numFmtId="182" fontId="20" fillId="0" borderId="25" xfId="0" applyNumberFormat="1" applyFont="1" applyBorder="1" applyAlignment="1">
      <alignment horizontal="center" vertical="center"/>
    </xf>
    <xf numFmtId="182" fontId="20" fillId="0" borderId="26" xfId="0" applyNumberFormat="1" applyFont="1" applyBorder="1" applyAlignment="1">
      <alignment horizontal="center" vertical="center"/>
    </xf>
    <xf numFmtId="182" fontId="20" fillId="0" borderId="13" xfId="0" applyNumberFormat="1" applyFont="1" applyBorder="1" applyAlignment="1">
      <alignment horizontal="center" vertical="center" shrinkToFit="1"/>
    </xf>
    <xf numFmtId="182" fontId="20" fillId="0" borderId="21" xfId="0" applyNumberFormat="1" applyFont="1" applyBorder="1" applyAlignment="1">
      <alignment horizontal="center" vertical="center" shrinkToFit="1"/>
    </xf>
    <xf numFmtId="182" fontId="20" fillId="0" borderId="22" xfId="0" applyNumberFormat="1" applyFont="1" applyBorder="1" applyAlignment="1">
      <alignment horizontal="center" vertical="center" shrinkToFit="1"/>
    </xf>
    <xf numFmtId="182" fontId="20" fillId="0" borderId="24" xfId="0" applyNumberFormat="1" applyFont="1" applyBorder="1" applyAlignment="1">
      <alignment horizontal="center" vertical="center" shrinkToFit="1"/>
    </xf>
    <xf numFmtId="182" fontId="20" fillId="0" borderId="25" xfId="0" applyNumberFormat="1" applyFont="1" applyBorder="1" applyAlignment="1">
      <alignment horizontal="center" vertical="center" shrinkToFit="1"/>
    </xf>
    <xf numFmtId="182" fontId="20" fillId="0" borderId="26" xfId="0" applyNumberFormat="1" applyFont="1" applyBorder="1" applyAlignment="1">
      <alignment horizontal="center" vertical="center" shrinkToFit="1"/>
    </xf>
    <xf numFmtId="0" fontId="20" fillId="37" borderId="13" xfId="0" applyFont="1" applyFill="1" applyBorder="1" applyAlignment="1">
      <alignment horizontal="center" vertical="center" wrapText="1"/>
    </xf>
    <xf numFmtId="0" fontId="20" fillId="37" borderId="22" xfId="0" applyFont="1" applyFill="1" applyBorder="1" applyAlignment="1">
      <alignment horizontal="center" vertical="center" wrapText="1"/>
    </xf>
    <xf numFmtId="0" fontId="20" fillId="37" borderId="20" xfId="0" applyFont="1" applyFill="1" applyBorder="1" applyAlignment="1">
      <alignment horizontal="center" vertical="center" wrapText="1"/>
    </xf>
    <xf numFmtId="0" fontId="20" fillId="37" borderId="23" xfId="0" applyFont="1" applyFill="1" applyBorder="1" applyAlignment="1">
      <alignment horizontal="center" vertical="center" wrapText="1"/>
    </xf>
    <xf numFmtId="0" fontId="20" fillId="37" borderId="24" xfId="0" applyFont="1" applyFill="1" applyBorder="1" applyAlignment="1">
      <alignment horizontal="center" vertical="center" wrapText="1"/>
    </xf>
    <xf numFmtId="0" fontId="20" fillId="37" borderId="26" xfId="0" applyFont="1" applyFill="1" applyBorder="1" applyAlignment="1">
      <alignment horizontal="center" vertical="center" wrapText="1"/>
    </xf>
    <xf numFmtId="0" fontId="20" fillId="37" borderId="10" xfId="0" applyFont="1" applyFill="1" applyBorder="1" applyAlignment="1">
      <alignment horizontal="center" vertical="center"/>
    </xf>
    <xf numFmtId="182" fontId="20" fillId="0" borderId="10" xfId="0" applyNumberFormat="1" applyFont="1" applyBorder="1" applyAlignment="1">
      <alignment horizontal="left" vertical="center"/>
    </xf>
    <xf numFmtId="0" fontId="10" fillId="39" borderId="10" xfId="0" applyFont="1" applyFill="1" applyBorder="1" applyAlignment="1">
      <alignment horizontal="center" vertical="center"/>
    </xf>
    <xf numFmtId="0" fontId="10" fillId="0" borderId="13" xfId="0" applyFont="1" applyBorder="1" applyAlignment="1">
      <alignment horizontal="center" vertical="center"/>
    </xf>
    <xf numFmtId="0" fontId="10" fillId="0" borderId="21" xfId="0" applyFont="1" applyBorder="1" applyAlignment="1">
      <alignment horizontal="center" vertical="center"/>
    </xf>
    <xf numFmtId="0" fontId="10" fillId="0" borderId="22" xfId="0" applyFont="1" applyBorder="1" applyAlignment="1">
      <alignment horizontal="center" vertical="center"/>
    </xf>
    <xf numFmtId="0" fontId="10" fillId="0" borderId="24" xfId="0" applyFont="1" applyBorder="1" applyAlignment="1">
      <alignment horizontal="center" vertical="center"/>
    </xf>
    <xf numFmtId="0" fontId="10" fillId="0" borderId="25" xfId="0" applyFont="1" applyBorder="1" applyAlignment="1">
      <alignment horizontal="center" vertical="center"/>
    </xf>
    <xf numFmtId="0" fontId="10" fillId="0" borderId="26" xfId="0" applyFont="1" applyBorder="1" applyAlignment="1">
      <alignment horizontal="center" vertical="center"/>
    </xf>
    <xf numFmtId="0" fontId="20" fillId="37" borderId="10" xfId="0" applyFont="1" applyFill="1" applyBorder="1" applyAlignment="1">
      <alignment horizontal="center" vertical="center" shrinkToFit="1"/>
    </xf>
    <xf numFmtId="0" fontId="20" fillId="0" borderId="13" xfId="0" applyFont="1" applyBorder="1" applyAlignment="1">
      <alignment horizontal="center" vertical="center" shrinkToFit="1"/>
    </xf>
    <xf numFmtId="0" fontId="20" fillId="0" borderId="21" xfId="0" applyFont="1" applyBorder="1" applyAlignment="1">
      <alignment horizontal="center" vertical="center" shrinkToFit="1"/>
    </xf>
    <xf numFmtId="0" fontId="20" fillId="0" borderId="22" xfId="0" applyFont="1" applyBorder="1" applyAlignment="1">
      <alignment horizontal="center" vertical="center" shrinkToFit="1"/>
    </xf>
    <xf numFmtId="0" fontId="20" fillId="0" borderId="24" xfId="0" applyFont="1" applyBorder="1" applyAlignment="1">
      <alignment horizontal="center" vertical="center" shrinkToFit="1"/>
    </xf>
    <xf numFmtId="0" fontId="20" fillId="0" borderId="25" xfId="0" applyFont="1" applyBorder="1" applyAlignment="1">
      <alignment horizontal="center" vertical="center" shrinkToFit="1"/>
    </xf>
    <xf numFmtId="0" fontId="20" fillId="0" borderId="26" xfId="0" applyFont="1" applyBorder="1" applyAlignment="1">
      <alignment horizontal="center" vertical="center" shrinkToFit="1"/>
    </xf>
    <xf numFmtId="0" fontId="20" fillId="0" borderId="13" xfId="0" applyFont="1" applyBorder="1" applyAlignment="1">
      <alignment horizontal="center" vertical="center"/>
    </xf>
    <xf numFmtId="0" fontId="20" fillId="0" borderId="21" xfId="0" applyFont="1" applyBorder="1" applyAlignment="1">
      <alignment horizontal="center" vertical="center"/>
    </xf>
    <xf numFmtId="0" fontId="20" fillId="0" borderId="24" xfId="0" applyFont="1" applyBorder="1" applyAlignment="1">
      <alignment horizontal="center" vertical="center"/>
    </xf>
    <xf numFmtId="0" fontId="20" fillId="0" borderId="25" xfId="0" applyFont="1" applyBorder="1" applyAlignment="1">
      <alignment horizontal="center" vertical="center"/>
    </xf>
    <xf numFmtId="0" fontId="69" fillId="0" borderId="21" xfId="0" applyFont="1" applyBorder="1" applyAlignment="1">
      <alignment horizontal="center" vertical="center"/>
    </xf>
    <xf numFmtId="0" fontId="69" fillId="0" borderId="22" xfId="0" applyFont="1" applyBorder="1" applyAlignment="1">
      <alignment horizontal="center" vertical="center"/>
    </xf>
    <xf numFmtId="0" fontId="69" fillId="0" borderId="0" xfId="0" applyFont="1" applyAlignment="1">
      <alignment horizontal="center" vertical="center"/>
    </xf>
    <xf numFmtId="0" fontId="69" fillId="0" borderId="23" xfId="0" applyFont="1" applyBorder="1" applyAlignment="1">
      <alignment horizontal="center" vertical="center"/>
    </xf>
    <xf numFmtId="0" fontId="69" fillId="0" borderId="25" xfId="0" applyFont="1" applyBorder="1" applyAlignment="1">
      <alignment horizontal="center" vertical="center"/>
    </xf>
    <xf numFmtId="0" fontId="69" fillId="0" borderId="26" xfId="0" applyFont="1" applyBorder="1" applyAlignment="1">
      <alignment horizontal="center" vertical="center"/>
    </xf>
    <xf numFmtId="182" fontId="20" fillId="0" borderId="12" xfId="0" applyNumberFormat="1" applyFont="1" applyBorder="1" applyAlignment="1">
      <alignment horizontal="center" vertical="center" wrapText="1" shrinkToFit="1"/>
    </xf>
    <xf numFmtId="182" fontId="20" fillId="0" borderId="52" xfId="0" applyNumberFormat="1" applyFont="1" applyBorder="1" applyAlignment="1">
      <alignment horizontal="center" vertical="center" wrapText="1" shrinkToFit="1"/>
    </xf>
    <xf numFmtId="182" fontId="20" fillId="0" borderId="67" xfId="0" applyNumberFormat="1" applyFont="1" applyBorder="1" applyAlignment="1">
      <alignment horizontal="center" vertical="center" wrapText="1" shrinkToFit="1"/>
    </xf>
    <xf numFmtId="0" fontId="20" fillId="37" borderId="20" xfId="0" applyFont="1" applyFill="1" applyBorder="1" applyAlignment="1">
      <alignment horizontal="center" vertical="center"/>
    </xf>
    <xf numFmtId="0" fontId="20" fillId="37" borderId="23" xfId="0" applyFont="1" applyFill="1" applyBorder="1" applyAlignment="1">
      <alignment horizontal="center" vertical="center"/>
    </xf>
    <xf numFmtId="0" fontId="20" fillId="0" borderId="22" xfId="0" applyFont="1" applyBorder="1" applyAlignment="1">
      <alignment horizontal="center" vertical="center"/>
    </xf>
    <xf numFmtId="0" fontId="20" fillId="0" borderId="26" xfId="0" applyFont="1" applyBorder="1" applyAlignment="1">
      <alignment horizontal="center" vertical="center"/>
    </xf>
    <xf numFmtId="0" fontId="20" fillId="37" borderId="12" xfId="0" applyFont="1" applyFill="1" applyBorder="1" applyAlignment="1">
      <alignment horizontal="center" vertical="center"/>
    </xf>
    <xf numFmtId="0" fontId="20" fillId="37" borderId="52" xfId="0" applyFont="1" applyFill="1" applyBorder="1" applyAlignment="1">
      <alignment horizontal="center" vertical="center"/>
    </xf>
    <xf numFmtId="0" fontId="20" fillId="37" borderId="67" xfId="0" applyFont="1" applyFill="1" applyBorder="1" applyAlignment="1">
      <alignment horizontal="center" vertical="center"/>
    </xf>
    <xf numFmtId="0" fontId="20" fillId="37" borderId="21" xfId="0" applyFont="1" applyFill="1" applyBorder="1" applyAlignment="1">
      <alignment horizontal="center" vertical="center" wrapText="1"/>
    </xf>
    <xf numFmtId="0" fontId="20" fillId="37" borderId="25" xfId="0" applyFont="1" applyFill="1" applyBorder="1" applyAlignment="1">
      <alignment horizontal="center" vertical="center" wrapText="1"/>
    </xf>
    <xf numFmtId="0" fontId="20" fillId="37" borderId="213" xfId="0" applyFont="1" applyFill="1" applyBorder="1" applyAlignment="1">
      <alignment horizontal="center" vertical="center"/>
    </xf>
    <xf numFmtId="0" fontId="20" fillId="37" borderId="64" xfId="0" applyFont="1" applyFill="1" applyBorder="1" applyAlignment="1">
      <alignment horizontal="center" vertical="center"/>
    </xf>
    <xf numFmtId="0" fontId="20" fillId="37" borderId="175" xfId="0" applyFont="1" applyFill="1" applyBorder="1" applyAlignment="1">
      <alignment horizontal="center" vertical="center"/>
    </xf>
    <xf numFmtId="182" fontId="20" fillId="0" borderId="13" xfId="0" applyNumberFormat="1" applyFont="1" applyBorder="1" applyAlignment="1">
      <alignment horizontal="left" vertical="center"/>
    </xf>
    <xf numFmtId="182" fontId="20" fillId="0" borderId="21" xfId="0" applyNumberFormat="1" applyFont="1" applyBorder="1" applyAlignment="1">
      <alignment horizontal="left" vertical="center"/>
    </xf>
    <xf numFmtId="182" fontId="20" fillId="0" borderId="211" xfId="0" applyNumberFormat="1" applyFont="1" applyBorder="1" applyAlignment="1">
      <alignment horizontal="left" vertical="center"/>
    </xf>
    <xf numFmtId="182" fontId="20" fillId="0" borderId="213" xfId="0" applyNumberFormat="1" applyFont="1" applyBorder="1" applyAlignment="1">
      <alignment horizontal="left" vertical="center"/>
    </xf>
    <xf numFmtId="182" fontId="20" fillId="0" borderId="64" xfId="0" applyNumberFormat="1" applyFont="1" applyBorder="1" applyAlignment="1">
      <alignment horizontal="left" vertical="center"/>
    </xf>
    <xf numFmtId="182" fontId="20" fillId="0" borderId="65" xfId="0" applyNumberFormat="1" applyFont="1" applyBorder="1" applyAlignment="1">
      <alignment horizontal="left" vertical="center"/>
    </xf>
    <xf numFmtId="0" fontId="20" fillId="37" borderId="0" xfId="0" applyFont="1" applyFill="1" applyAlignment="1">
      <alignment horizontal="center" vertical="center" wrapText="1"/>
    </xf>
    <xf numFmtId="182" fontId="20" fillId="0" borderId="20" xfId="0" applyNumberFormat="1" applyFont="1" applyBorder="1" applyAlignment="1">
      <alignment horizontal="center" vertical="center"/>
    </xf>
    <xf numFmtId="182" fontId="20" fillId="0" borderId="0" xfId="0" applyNumberFormat="1" applyFont="1" applyAlignment="1">
      <alignment horizontal="center" vertical="center"/>
    </xf>
    <xf numFmtId="182" fontId="20" fillId="0" borderId="23" xfId="0" applyNumberFormat="1" applyFont="1" applyBorder="1" applyAlignment="1">
      <alignment horizontal="center" vertical="center"/>
    </xf>
    <xf numFmtId="0" fontId="10" fillId="39" borderId="13" xfId="0" applyFont="1" applyFill="1" applyBorder="1" applyAlignment="1">
      <alignment horizontal="center" vertical="center"/>
    </xf>
    <xf numFmtId="0" fontId="10" fillId="39" borderId="21" xfId="0" applyFont="1" applyFill="1" applyBorder="1" applyAlignment="1">
      <alignment horizontal="center" vertical="center"/>
    </xf>
    <xf numFmtId="0" fontId="10" fillId="39" borderId="22" xfId="0" applyFont="1" applyFill="1" applyBorder="1" applyAlignment="1">
      <alignment horizontal="center" vertical="center"/>
    </xf>
    <xf numFmtId="0" fontId="10" fillId="39" borderId="24" xfId="0" applyFont="1" applyFill="1" applyBorder="1" applyAlignment="1">
      <alignment horizontal="center" vertical="center"/>
    </xf>
    <xf numFmtId="0" fontId="10" fillId="39" borderId="25" xfId="0" applyFont="1" applyFill="1" applyBorder="1" applyAlignment="1">
      <alignment horizontal="center" vertical="center"/>
    </xf>
    <xf numFmtId="0" fontId="10" fillId="39" borderId="26" xfId="0" applyFont="1" applyFill="1" applyBorder="1" applyAlignment="1">
      <alignment horizontal="center" vertical="center"/>
    </xf>
    <xf numFmtId="0" fontId="10" fillId="0" borderId="211" xfId="0" applyFont="1" applyBorder="1" applyAlignment="1">
      <alignment horizontal="center" vertical="center"/>
    </xf>
    <xf numFmtId="0" fontId="10" fillId="0" borderId="176" xfId="0" applyFont="1" applyBorder="1" applyAlignment="1">
      <alignment horizontal="center" vertical="center"/>
    </xf>
    <xf numFmtId="0" fontId="20" fillId="37" borderId="13" xfId="0" applyFont="1" applyFill="1" applyBorder="1" applyAlignment="1">
      <alignment horizontal="center" vertical="center" shrinkToFit="1"/>
    </xf>
    <xf numFmtId="0" fontId="20" fillId="37" borderId="21" xfId="0" applyFont="1" applyFill="1" applyBorder="1" applyAlignment="1">
      <alignment horizontal="center" vertical="center" shrinkToFit="1"/>
    </xf>
    <xf numFmtId="0" fontId="20" fillId="37" borderId="22" xfId="0" applyFont="1" applyFill="1" applyBorder="1" applyAlignment="1">
      <alignment horizontal="center" vertical="center" shrinkToFit="1"/>
    </xf>
    <xf numFmtId="0" fontId="20" fillId="37" borderId="24" xfId="0" applyFont="1" applyFill="1" applyBorder="1" applyAlignment="1">
      <alignment horizontal="center" vertical="center" shrinkToFit="1"/>
    </xf>
    <xf numFmtId="0" fontId="20" fillId="37" borderId="25" xfId="0" applyFont="1" applyFill="1" applyBorder="1" applyAlignment="1">
      <alignment horizontal="center" vertical="center" shrinkToFit="1"/>
    </xf>
    <xf numFmtId="0" fontId="20" fillId="37" borderId="26" xfId="0" applyFont="1" applyFill="1" applyBorder="1" applyAlignment="1">
      <alignment horizontal="center" vertical="center" shrinkToFit="1"/>
    </xf>
    <xf numFmtId="0" fontId="20" fillId="0" borderId="211" xfId="0" applyFont="1" applyBorder="1" applyAlignment="1">
      <alignment horizontal="center" vertical="center" shrinkToFit="1"/>
    </xf>
    <xf numFmtId="0" fontId="20" fillId="0" borderId="176" xfId="0" applyFont="1" applyBorder="1" applyAlignment="1">
      <alignment horizontal="center" vertical="center" shrinkToFit="1"/>
    </xf>
    <xf numFmtId="0" fontId="20" fillId="37" borderId="177" xfId="0" applyFont="1" applyFill="1" applyBorder="1" applyAlignment="1">
      <alignment horizontal="center" vertical="center"/>
    </xf>
    <xf numFmtId="0" fontId="20" fillId="37" borderId="174" xfId="0" applyFont="1" applyFill="1" applyBorder="1" applyAlignment="1">
      <alignment horizontal="center" vertical="center"/>
    </xf>
    <xf numFmtId="182" fontId="20" fillId="0" borderId="22" xfId="0" applyNumberFormat="1" applyFont="1" applyBorder="1" applyAlignment="1">
      <alignment horizontal="left" vertical="center"/>
    </xf>
    <xf numFmtId="182" fontId="20" fillId="0" borderId="175" xfId="0" applyNumberFormat="1" applyFont="1" applyBorder="1" applyAlignment="1">
      <alignment horizontal="left" vertical="center"/>
    </xf>
    <xf numFmtId="0" fontId="20" fillId="37" borderId="179" xfId="0" applyFont="1" applyFill="1" applyBorder="1" applyAlignment="1">
      <alignment horizontal="center" vertical="center"/>
    </xf>
    <xf numFmtId="0" fontId="20" fillId="37" borderId="177" xfId="0" applyFont="1" applyFill="1" applyBorder="1" applyAlignment="1">
      <alignment horizontal="center" vertical="center" wrapText="1"/>
    </xf>
    <xf numFmtId="0" fontId="20" fillId="37" borderId="97" xfId="0" applyFont="1" applyFill="1" applyBorder="1" applyAlignment="1">
      <alignment horizontal="center" vertical="center" wrapText="1"/>
    </xf>
    <xf numFmtId="0" fontId="20" fillId="37" borderId="179" xfId="0" applyFont="1" applyFill="1" applyBorder="1" applyAlignment="1">
      <alignment horizontal="center" vertical="center" wrapText="1"/>
    </xf>
    <xf numFmtId="0" fontId="20" fillId="37" borderId="212" xfId="0" applyFont="1" applyFill="1" applyBorder="1" applyAlignment="1">
      <alignment horizontal="center" vertical="center"/>
    </xf>
    <xf numFmtId="0" fontId="69" fillId="0" borderId="13" xfId="0" applyFont="1" applyBorder="1" applyAlignment="1">
      <alignment horizontal="center" vertical="center"/>
    </xf>
    <xf numFmtId="0" fontId="69" fillId="0" borderId="211" xfId="0" applyFont="1" applyBorder="1" applyAlignment="1">
      <alignment horizontal="center" vertical="center"/>
    </xf>
    <xf numFmtId="0" fontId="69" fillId="0" borderId="20" xfId="0" applyFont="1" applyBorder="1" applyAlignment="1">
      <alignment horizontal="center" vertical="center"/>
    </xf>
    <xf numFmtId="0" fontId="69" fillId="0" borderId="63" xfId="0" applyFont="1" applyBorder="1" applyAlignment="1">
      <alignment horizontal="center" vertical="center"/>
    </xf>
    <xf numFmtId="0" fontId="69" fillId="0" borderId="24" xfId="0" applyFont="1" applyBorder="1" applyAlignment="1">
      <alignment horizontal="center" vertical="center"/>
    </xf>
    <xf numFmtId="0" fontId="69" fillId="0" borderId="176" xfId="0" applyFont="1" applyBorder="1" applyAlignment="1">
      <alignment horizontal="center" vertical="center"/>
    </xf>
    <xf numFmtId="198" fontId="20" fillId="0" borderId="20" xfId="0" applyNumberFormat="1" applyFont="1" applyBorder="1" applyAlignment="1">
      <alignment horizontal="center" vertical="center" shrinkToFit="1"/>
    </xf>
    <xf numFmtId="198" fontId="20" fillId="0" borderId="0" xfId="0" applyNumberFormat="1" applyFont="1" applyAlignment="1">
      <alignment horizontal="center" vertical="center" shrinkToFit="1"/>
    </xf>
    <xf numFmtId="198" fontId="20" fillId="0" borderId="63" xfId="0" applyNumberFormat="1" applyFont="1" applyBorder="1" applyAlignment="1">
      <alignment horizontal="center" vertical="center" shrinkToFit="1"/>
    </xf>
    <xf numFmtId="198" fontId="20" fillId="0" borderId="24" xfId="0" applyNumberFormat="1" applyFont="1" applyBorder="1" applyAlignment="1">
      <alignment horizontal="center" vertical="center" shrinkToFit="1"/>
    </xf>
    <xf numFmtId="198" fontId="20" fillId="0" borderId="25" xfId="0" applyNumberFormat="1" applyFont="1" applyBorder="1" applyAlignment="1">
      <alignment horizontal="center" vertical="center" shrinkToFit="1"/>
    </xf>
    <xf numFmtId="198" fontId="20" fillId="0" borderId="176" xfId="0" applyNumberFormat="1" applyFont="1" applyBorder="1" applyAlignment="1">
      <alignment horizontal="center" vertical="center" shrinkToFit="1"/>
    </xf>
    <xf numFmtId="0" fontId="20" fillId="39" borderId="137" xfId="0" applyFont="1" applyFill="1" applyBorder="1" applyAlignment="1">
      <alignment horizontal="center" vertical="center"/>
    </xf>
    <xf numFmtId="0" fontId="20" fillId="39" borderId="90" xfId="0" applyFont="1" applyFill="1" applyBorder="1" applyAlignment="1">
      <alignment horizontal="center" vertical="center"/>
    </xf>
    <xf numFmtId="0" fontId="0" fillId="0" borderId="90" xfId="0" applyBorder="1" applyAlignment="1">
      <alignment horizontal="center" vertical="center"/>
    </xf>
    <xf numFmtId="0" fontId="0" fillId="0" borderId="91" xfId="0" applyBorder="1" applyAlignment="1">
      <alignment horizontal="center" vertical="center"/>
    </xf>
    <xf numFmtId="0" fontId="20" fillId="37" borderId="180" xfId="0" applyFont="1" applyFill="1" applyBorder="1" applyAlignment="1">
      <alignment horizontal="center" vertical="center"/>
    </xf>
    <xf numFmtId="0" fontId="20" fillId="37" borderId="104" xfId="0" applyFont="1" applyFill="1" applyBorder="1" applyAlignment="1">
      <alignment horizontal="center" vertical="center"/>
    </xf>
    <xf numFmtId="0" fontId="20" fillId="37" borderId="173" xfId="0" applyFont="1" applyFill="1" applyBorder="1" applyAlignment="1">
      <alignment horizontal="center" vertical="center"/>
    </xf>
    <xf numFmtId="0" fontId="20" fillId="37" borderId="0" xfId="0" applyFont="1" applyFill="1" applyAlignment="1">
      <alignment horizontal="center" vertical="center"/>
    </xf>
    <xf numFmtId="0" fontId="20" fillId="0" borderId="180" xfId="0" applyFont="1" applyBorder="1" applyAlignment="1">
      <alignment horizontal="center" shrinkToFit="1"/>
    </xf>
    <xf numFmtId="0" fontId="20" fillId="0" borderId="104" xfId="0" applyFont="1" applyBorder="1" applyAlignment="1">
      <alignment horizontal="center" shrinkToFit="1"/>
    </xf>
    <xf numFmtId="0" fontId="20" fillId="0" borderId="0" xfId="0" applyFont="1" applyAlignment="1">
      <alignment horizontal="center" shrinkToFit="1"/>
    </xf>
    <xf numFmtId="0" fontId="20" fillId="0" borderId="20" xfId="0" applyFont="1" applyBorder="1" applyAlignment="1">
      <alignment horizontal="center" shrinkToFit="1"/>
    </xf>
    <xf numFmtId="0" fontId="20" fillId="0" borderId="20" xfId="0" applyFont="1" applyBorder="1" applyAlignment="1">
      <alignment horizontal="center" vertical="center" shrinkToFit="1"/>
    </xf>
    <xf numFmtId="0" fontId="20" fillId="0" borderId="0" xfId="0" applyFont="1" applyAlignment="1">
      <alignment horizontal="center" vertical="center" shrinkToFit="1"/>
    </xf>
    <xf numFmtId="0" fontId="20" fillId="37" borderId="74" xfId="0" applyFont="1" applyFill="1" applyBorder="1" applyAlignment="1">
      <alignment horizontal="center"/>
    </xf>
    <xf numFmtId="0" fontId="20" fillId="37" borderId="104" xfId="0" applyFont="1" applyFill="1" applyBorder="1" applyAlignment="1">
      <alignment horizontal="center"/>
    </xf>
    <xf numFmtId="0" fontId="20" fillId="37" borderId="173" xfId="0" applyFont="1" applyFill="1" applyBorder="1" applyAlignment="1">
      <alignment horizontal="center"/>
    </xf>
    <xf numFmtId="0" fontId="20" fillId="37" borderId="97" xfId="0" applyFont="1" applyFill="1" applyBorder="1" applyAlignment="1">
      <alignment horizontal="center"/>
    </xf>
    <xf numFmtId="0" fontId="20" fillId="37" borderId="0" xfId="0" applyFont="1" applyFill="1" applyAlignment="1">
      <alignment horizontal="center"/>
    </xf>
    <xf numFmtId="0" fontId="20" fillId="37" borderId="23" xfId="0" applyFont="1" applyFill="1" applyBorder="1" applyAlignment="1">
      <alignment horizontal="center"/>
    </xf>
    <xf numFmtId="0" fontId="20" fillId="37" borderId="97" xfId="0" applyFont="1" applyFill="1" applyBorder="1" applyAlignment="1">
      <alignment horizontal="center" vertical="center"/>
    </xf>
    <xf numFmtId="0" fontId="20" fillId="0" borderId="104" xfId="0" applyFont="1" applyBorder="1" applyAlignment="1">
      <alignment horizontal="center" vertical="center" shrinkToFit="1"/>
    </xf>
    <xf numFmtId="0" fontId="20" fillId="0" borderId="173" xfId="0" applyFont="1" applyBorder="1" applyAlignment="1">
      <alignment horizontal="center" vertical="center" shrinkToFit="1"/>
    </xf>
    <xf numFmtId="0" fontId="20" fillId="0" borderId="173" xfId="0" applyFont="1" applyBorder="1" applyAlignment="1">
      <alignment horizontal="center" shrinkToFit="1"/>
    </xf>
    <xf numFmtId="0" fontId="20" fillId="0" borderId="23" xfId="0" applyFont="1" applyBorder="1" applyAlignment="1">
      <alignment horizontal="center" shrinkToFit="1"/>
    </xf>
    <xf numFmtId="0" fontId="20" fillId="0" borderId="23" xfId="0" applyFont="1" applyBorder="1" applyAlignment="1">
      <alignment horizontal="center" vertical="center" shrinkToFit="1"/>
    </xf>
    <xf numFmtId="0" fontId="20" fillId="37" borderId="92" xfId="0" applyFont="1" applyFill="1" applyBorder="1" applyAlignment="1">
      <alignment horizontal="center" vertical="center"/>
    </xf>
    <xf numFmtId="182" fontId="20" fillId="0" borderId="24" xfId="0" applyNumberFormat="1" applyFont="1" applyBorder="1" applyAlignment="1">
      <alignment horizontal="left" vertical="center"/>
    </xf>
    <xf numFmtId="182" fontId="20" fillId="0" borderId="25" xfId="0" applyNumberFormat="1" applyFont="1" applyBorder="1" applyAlignment="1">
      <alignment horizontal="left" vertical="center"/>
    </xf>
    <xf numFmtId="182" fontId="20" fillId="0" borderId="176" xfId="0" applyNumberFormat="1" applyFont="1" applyBorder="1" applyAlignment="1">
      <alignment horizontal="left" vertical="center"/>
    </xf>
    <xf numFmtId="0" fontId="0" fillId="24" borderId="0" xfId="0" applyFill="1" applyAlignment="1">
      <alignment horizontal="center" vertical="center"/>
    </xf>
    <xf numFmtId="0" fontId="53" fillId="4" borderId="77" xfId="0" applyFont="1" applyFill="1" applyBorder="1" applyAlignment="1">
      <alignment horizontal="center" vertical="center"/>
    </xf>
    <xf numFmtId="0" fontId="53" fillId="4" borderId="11" xfId="0" applyFont="1" applyFill="1" applyBorder="1" applyAlignment="1">
      <alignment horizontal="center" vertical="center"/>
    </xf>
    <xf numFmtId="0" fontId="53" fillId="4" borderId="78" xfId="0" applyFont="1" applyFill="1" applyBorder="1" applyAlignment="1">
      <alignment horizontal="center" vertical="center"/>
    </xf>
    <xf numFmtId="0" fontId="0" fillId="29" borderId="12" xfId="0" applyFill="1" applyBorder="1" applyAlignment="1">
      <alignment horizontal="center" vertical="center"/>
    </xf>
    <xf numFmtId="0" fontId="0" fillId="29" borderId="67" xfId="0" applyFill="1" applyBorder="1" applyAlignment="1">
      <alignment horizontal="center" vertical="center"/>
    </xf>
    <xf numFmtId="0" fontId="53" fillId="4" borderId="77" xfId="0" applyFont="1" applyFill="1" applyBorder="1" applyAlignment="1">
      <alignment horizontal="center" vertical="center" wrapText="1"/>
    </xf>
    <xf numFmtId="0" fontId="53" fillId="4" borderId="78" xfId="0" applyFont="1" applyFill="1" applyBorder="1" applyAlignment="1">
      <alignment horizontal="center" vertical="center" wrapText="1"/>
    </xf>
    <xf numFmtId="0" fontId="53" fillId="4" borderId="11" xfId="0" applyFont="1" applyFill="1" applyBorder="1" applyAlignment="1">
      <alignment horizontal="center" vertical="center" wrapText="1"/>
    </xf>
    <xf numFmtId="0" fontId="6" fillId="6" borderId="13" xfId="0" applyFont="1" applyFill="1" applyBorder="1" applyAlignment="1">
      <alignment horizontal="center" vertical="center"/>
    </xf>
    <xf numFmtId="0" fontId="6" fillId="6" borderId="21" xfId="0" applyFont="1" applyFill="1" applyBorder="1" applyAlignment="1">
      <alignment horizontal="center" vertical="center"/>
    </xf>
    <xf numFmtId="0" fontId="6" fillId="6" borderId="22" xfId="0" applyFont="1" applyFill="1" applyBorder="1" applyAlignment="1">
      <alignment horizontal="center" vertical="center"/>
    </xf>
    <xf numFmtId="0" fontId="0" fillId="25" borderId="12" xfId="0" applyFill="1" applyBorder="1" applyAlignment="1">
      <alignment horizontal="center"/>
    </xf>
    <xf numFmtId="0" fontId="0" fillId="25" borderId="67" xfId="0" applyFill="1" applyBorder="1" applyAlignment="1">
      <alignment horizontal="center"/>
    </xf>
    <xf numFmtId="0" fontId="0" fillId="25" borderId="52" xfId="0" applyFill="1" applyBorder="1" applyAlignment="1">
      <alignment horizontal="center"/>
    </xf>
    <xf numFmtId="10" fontId="0" fillId="25" borderId="12" xfId="0" applyNumberFormat="1" applyFill="1" applyBorder="1" applyAlignment="1">
      <alignment horizontal="center"/>
    </xf>
    <xf numFmtId="0" fontId="0" fillId="24" borderId="52" xfId="0" applyFill="1" applyBorder="1" applyAlignment="1">
      <alignment horizontal="center"/>
    </xf>
    <xf numFmtId="10" fontId="0" fillId="25" borderId="52" xfId="0" applyNumberFormat="1" applyFill="1" applyBorder="1" applyAlignment="1">
      <alignment horizontal="center"/>
    </xf>
    <xf numFmtId="10" fontId="0" fillId="25" borderId="67" xfId="0" applyNumberFormat="1" applyFill="1" applyBorder="1" applyAlignment="1">
      <alignment horizontal="center"/>
    </xf>
    <xf numFmtId="0" fontId="0" fillId="6" borderId="12" xfId="0" applyFill="1" applyBorder="1" applyAlignment="1">
      <alignment horizontal="center"/>
    </xf>
    <xf numFmtId="0" fontId="0" fillId="6" borderId="52" xfId="0" applyFill="1" applyBorder="1" applyAlignment="1">
      <alignment horizontal="center"/>
    </xf>
    <xf numFmtId="0" fontId="0" fillId="6" borderId="67" xfId="0" applyFill="1" applyBorder="1" applyAlignment="1">
      <alignment horizontal="center"/>
    </xf>
    <xf numFmtId="0" fontId="0" fillId="24" borderId="0" xfId="0" applyFill="1" applyAlignment="1">
      <alignment horizontal="center" vertical="center" shrinkToFit="1"/>
    </xf>
    <xf numFmtId="0" fontId="0" fillId="24" borderId="0" xfId="0" applyFill="1" applyAlignment="1">
      <alignment horizontal="distributed" vertical="center"/>
    </xf>
    <xf numFmtId="0" fontId="0" fillId="0" borderId="25" xfId="0" applyBorder="1" applyAlignment="1">
      <alignment horizontal="left"/>
    </xf>
    <xf numFmtId="0" fontId="0" fillId="25" borderId="13" xfId="0" applyFill="1" applyBorder="1" applyAlignment="1">
      <alignment horizontal="left" vertical="top" wrapText="1"/>
    </xf>
    <xf numFmtId="0" fontId="0" fillId="25" borderId="21" xfId="0" applyFill="1" applyBorder="1" applyAlignment="1">
      <alignment horizontal="left" vertical="top" wrapText="1"/>
    </xf>
    <xf numFmtId="0" fontId="0" fillId="25" borderId="22" xfId="0" applyFill="1" applyBorder="1" applyAlignment="1">
      <alignment horizontal="left" vertical="top" wrapText="1"/>
    </xf>
    <xf numFmtId="0" fontId="0" fillId="25" borderId="20" xfId="0" applyFill="1" applyBorder="1" applyAlignment="1">
      <alignment horizontal="left" vertical="top" wrapText="1"/>
    </xf>
    <xf numFmtId="0" fontId="0" fillId="25" borderId="0" xfId="0" applyFill="1" applyAlignment="1">
      <alignment horizontal="left" vertical="top" wrapText="1"/>
    </xf>
    <xf numFmtId="0" fontId="0" fillId="25" borderId="23" xfId="0" applyFill="1" applyBorder="1" applyAlignment="1">
      <alignment horizontal="left" vertical="top" wrapText="1"/>
    </xf>
    <xf numFmtId="0" fontId="0" fillId="25" borderId="24" xfId="0" applyFill="1" applyBorder="1" applyAlignment="1">
      <alignment horizontal="left" vertical="top" wrapText="1"/>
    </xf>
    <xf numFmtId="0" fontId="0" fillId="25" borderId="25" xfId="0" applyFill="1" applyBorder="1" applyAlignment="1">
      <alignment horizontal="left" vertical="top" wrapText="1"/>
    </xf>
    <xf numFmtId="0" fontId="0" fillId="25" borderId="26" xfId="0" applyFill="1" applyBorder="1" applyAlignment="1">
      <alignment horizontal="left" vertical="top" wrapText="1"/>
    </xf>
    <xf numFmtId="2" fontId="0" fillId="25" borderId="12" xfId="0" applyNumberFormat="1" applyFill="1" applyBorder="1" applyAlignment="1">
      <alignment horizontal="center"/>
    </xf>
    <xf numFmtId="2" fontId="0" fillId="25" borderId="67" xfId="0" applyNumberFormat="1" applyFill="1" applyBorder="1" applyAlignment="1">
      <alignment horizontal="center"/>
    </xf>
    <xf numFmtId="0" fontId="0" fillId="24" borderId="0" xfId="0" applyFill="1" applyAlignment="1">
      <alignment horizontal="center" vertical="center" textRotation="255"/>
    </xf>
    <xf numFmtId="0" fontId="0" fillId="24" borderId="0" xfId="0" applyFill="1" applyAlignment="1">
      <alignment horizontal="center"/>
    </xf>
    <xf numFmtId="0" fontId="0" fillId="24" borderId="0" xfId="0" applyFill="1" applyAlignment="1">
      <alignment horizontal="left" vertical="center" textRotation="255"/>
    </xf>
    <xf numFmtId="0" fontId="17" fillId="0" borderId="29" xfId="0" applyFont="1" applyBorder="1" applyAlignment="1">
      <alignment horizontal="center" vertical="center" shrinkToFit="1"/>
    </xf>
    <xf numFmtId="0" fontId="17" fillId="0" borderId="16" xfId="0" applyFont="1" applyBorder="1" applyAlignment="1">
      <alignment horizontal="center" vertical="center" shrinkToFit="1"/>
    </xf>
    <xf numFmtId="0" fontId="17" fillId="0" borderId="30" xfId="0" applyFont="1" applyBorder="1" applyAlignment="1">
      <alignment horizontal="center" vertical="center" shrinkToFit="1"/>
    </xf>
    <xf numFmtId="0" fontId="17" fillId="0" borderId="141" xfId="0" applyFont="1" applyBorder="1" applyAlignment="1">
      <alignment horizontal="center" vertical="center" shrinkToFit="1"/>
    </xf>
    <xf numFmtId="0" fontId="17" fillId="0" borderId="142" xfId="0" applyFont="1" applyBorder="1" applyAlignment="1">
      <alignment horizontal="center" vertical="center" shrinkToFit="1"/>
    </xf>
    <xf numFmtId="0" fontId="17" fillId="0" borderId="143" xfId="0" applyFont="1" applyBorder="1" applyAlignment="1">
      <alignment horizontal="center" vertical="center" shrinkToFit="1"/>
    </xf>
    <xf numFmtId="0" fontId="15" fillId="0" borderId="29" xfId="0" applyFont="1" applyBorder="1" applyAlignment="1">
      <alignment horizontal="center" vertical="center" shrinkToFit="1"/>
    </xf>
    <xf numFmtId="0" fontId="15" fillId="0" borderId="16" xfId="0" applyFont="1" applyBorder="1" applyAlignment="1">
      <alignment horizontal="center" vertical="center" shrinkToFit="1"/>
    </xf>
    <xf numFmtId="0" fontId="15" fillId="0" borderId="16" xfId="0" applyFont="1" applyBorder="1" applyAlignment="1">
      <alignment horizontal="left" vertical="center" indent="1"/>
    </xf>
    <xf numFmtId="0" fontId="15" fillId="0" borderId="17" xfId="0" applyFont="1" applyBorder="1" applyAlignment="1">
      <alignment horizontal="left" vertical="center" indent="1"/>
    </xf>
    <xf numFmtId="0" fontId="15" fillId="0" borderId="27" xfId="0" applyFont="1" applyBorder="1" applyAlignment="1">
      <alignment horizontal="center" vertical="center" shrinkToFit="1"/>
    </xf>
    <xf numFmtId="0" fontId="15" fillId="0" borderId="14" xfId="0" applyFont="1" applyBorder="1" applyAlignment="1">
      <alignment horizontal="center" vertical="center" shrinkToFit="1"/>
    </xf>
    <xf numFmtId="0" fontId="16" fillId="0" borderId="29" xfId="0" applyFont="1" applyBorder="1" applyAlignment="1">
      <alignment horizontal="distributed" vertical="center"/>
    </xf>
    <xf numFmtId="0" fontId="16" fillId="0" borderId="16" xfId="0" applyFont="1" applyBorder="1" applyAlignment="1">
      <alignment horizontal="distributed" vertical="center"/>
    </xf>
    <xf numFmtId="0" fontId="16" fillId="0" borderId="30" xfId="0" applyFont="1" applyBorder="1" applyAlignment="1">
      <alignment horizontal="distributed" vertical="center"/>
    </xf>
    <xf numFmtId="0" fontId="17" fillId="0" borderId="144" xfId="0" applyFont="1" applyBorder="1" applyAlignment="1">
      <alignment horizontal="center" vertical="center" shrinkToFit="1"/>
    </xf>
    <xf numFmtId="177" fontId="17" fillId="0" borderId="29" xfId="0" applyNumberFormat="1" applyFont="1" applyBorder="1" applyAlignment="1">
      <alignment horizontal="center" vertical="center" shrinkToFit="1"/>
    </xf>
    <xf numFmtId="177" fontId="17" fillId="0" borderId="16" xfId="0" applyNumberFormat="1" applyFont="1" applyBorder="1" applyAlignment="1">
      <alignment horizontal="center" vertical="center" shrinkToFit="1"/>
    </xf>
    <xf numFmtId="177" fontId="17" fillId="0" borderId="17" xfId="0" applyNumberFormat="1" applyFont="1" applyBorder="1" applyAlignment="1">
      <alignment horizontal="center" vertical="center" shrinkToFit="1"/>
    </xf>
    <xf numFmtId="0" fontId="17" fillId="0" borderId="17" xfId="0" applyFont="1" applyBorder="1" applyAlignment="1">
      <alignment horizontal="center" vertical="center" shrinkToFit="1"/>
    </xf>
    <xf numFmtId="0" fontId="7" fillId="0" borderId="154" xfId="0" applyFont="1" applyBorder="1" applyAlignment="1">
      <alignment horizontal="distributed" vertical="distributed" textRotation="255"/>
    </xf>
    <xf numFmtId="0" fontId="7" fillId="0" borderId="148" xfId="0" applyFont="1" applyBorder="1" applyAlignment="1">
      <alignment horizontal="distributed" vertical="distributed" textRotation="255"/>
    </xf>
    <xf numFmtId="0" fontId="15" fillId="0" borderId="148" xfId="0" applyFont="1" applyBorder="1" applyAlignment="1">
      <alignment horizontal="center" vertical="center" shrinkToFit="1"/>
    </xf>
    <xf numFmtId="0" fontId="15" fillId="0" borderId="149" xfId="0" applyFont="1" applyBorder="1" applyAlignment="1">
      <alignment horizontal="center" vertical="center" shrinkToFit="1"/>
    </xf>
    <xf numFmtId="0" fontId="7" fillId="0" borderId="148" xfId="0" applyFont="1" applyBorder="1" applyAlignment="1">
      <alignment horizontal="distributed" vertical="center"/>
    </xf>
    <xf numFmtId="2" fontId="17" fillId="0" borderId="29" xfId="0" applyNumberFormat="1" applyFont="1" applyBorder="1" applyAlignment="1">
      <alignment horizontal="center" vertical="center" shrinkToFit="1"/>
    </xf>
    <xf numFmtId="2" fontId="17" fillId="0" borderId="16" xfId="0" applyNumberFormat="1" applyFont="1" applyBorder="1" applyAlignment="1">
      <alignment horizontal="center" vertical="center" shrinkToFit="1"/>
    </xf>
    <xf numFmtId="2" fontId="17" fillId="0" borderId="17" xfId="0" applyNumberFormat="1" applyFont="1" applyBorder="1" applyAlignment="1">
      <alignment horizontal="center" vertical="center" shrinkToFit="1"/>
    </xf>
    <xf numFmtId="0" fontId="7" fillId="0" borderId="89" xfId="0" applyFont="1" applyBorder="1" applyAlignment="1">
      <alignment horizontal="center" vertical="distributed" textRotation="255"/>
    </xf>
    <xf numFmtId="0" fontId="7" fillId="0" borderId="145" xfId="0" applyFont="1" applyBorder="1" applyAlignment="1">
      <alignment horizontal="center" vertical="distributed" textRotation="255"/>
    </xf>
    <xf numFmtId="0" fontId="7" fillId="0" borderId="20" xfId="0" applyFont="1" applyBorder="1" applyAlignment="1">
      <alignment horizontal="center" vertical="distributed" textRotation="255"/>
    </xf>
    <xf numFmtId="0" fontId="7" fillId="0" borderId="46" xfId="0" applyFont="1" applyBorder="1" applyAlignment="1">
      <alignment horizontal="center" vertical="distributed" textRotation="255"/>
    </xf>
    <xf numFmtId="0" fontId="7" fillId="0" borderId="88" xfId="0" applyFont="1" applyBorder="1" applyAlignment="1">
      <alignment horizontal="center" vertical="distributed" textRotation="255"/>
    </xf>
    <xf numFmtId="0" fontId="7" fillId="0" borderId="101" xfId="0" applyFont="1" applyBorder="1" applyAlignment="1">
      <alignment horizontal="center" vertical="distributed" textRotation="255"/>
    </xf>
    <xf numFmtId="0" fontId="16" fillId="0" borderId="29" xfId="0" applyFont="1" applyBorder="1" applyAlignment="1">
      <alignment horizontal="distributed" vertical="center" shrinkToFit="1"/>
    </xf>
    <xf numFmtId="0" fontId="16" fillId="0" borderId="16" xfId="0" applyFont="1" applyBorder="1" applyAlignment="1">
      <alignment horizontal="distributed" vertical="center" shrinkToFit="1"/>
    </xf>
    <xf numFmtId="0" fontId="16" fillId="0" borderId="30" xfId="0" applyFont="1" applyBorder="1" applyAlignment="1">
      <alignment horizontal="distributed" vertical="center" shrinkToFit="1"/>
    </xf>
    <xf numFmtId="0" fontId="16" fillId="0" borderId="146" xfId="0" applyFont="1" applyBorder="1" applyAlignment="1">
      <alignment horizontal="distributed" vertical="center"/>
    </xf>
    <xf numFmtId="0" fontId="16" fillId="0" borderId="147" xfId="0" applyFont="1" applyBorder="1" applyAlignment="1">
      <alignment horizontal="distributed" vertical="center"/>
    </xf>
    <xf numFmtId="0" fontId="16" fillId="0" borderId="145" xfId="0" applyFont="1" applyBorder="1" applyAlignment="1">
      <alignment horizontal="distributed" vertical="center"/>
    </xf>
    <xf numFmtId="0" fontId="16" fillId="0" borderId="99" xfId="0" applyFont="1" applyBorder="1" applyAlignment="1">
      <alignment horizontal="distributed" vertical="center"/>
    </xf>
    <xf numFmtId="0" fontId="16" fillId="0" borderId="100" xfId="0" applyFont="1" applyBorder="1" applyAlignment="1">
      <alignment horizontal="distributed" vertical="center"/>
    </xf>
    <xf numFmtId="0" fontId="16" fillId="0" borderId="101" xfId="0" applyFont="1" applyBorder="1" applyAlignment="1">
      <alignment horizontal="distributed" vertical="center"/>
    </xf>
    <xf numFmtId="0" fontId="15" fillId="0" borderId="146" xfId="0" applyFont="1" applyBorder="1" applyAlignment="1">
      <alignment horizontal="center" vertical="center" shrinkToFit="1"/>
    </xf>
    <xf numFmtId="0" fontId="15" fillId="0" borderId="147" xfId="0" applyFont="1" applyBorder="1" applyAlignment="1">
      <alignment horizontal="center" vertical="center" shrinkToFit="1"/>
    </xf>
    <xf numFmtId="0" fontId="15" fillId="0" borderId="145" xfId="0" applyFont="1" applyBorder="1" applyAlignment="1">
      <alignment horizontal="center" vertical="center" shrinkToFit="1"/>
    </xf>
    <xf numFmtId="2" fontId="17" fillId="0" borderId="30" xfId="0" applyNumberFormat="1" applyFont="1" applyBorder="1" applyAlignment="1">
      <alignment horizontal="center" vertical="center" shrinkToFit="1"/>
    </xf>
    <xf numFmtId="0" fontId="15" fillId="0" borderId="17" xfId="0" applyFont="1" applyBorder="1" applyAlignment="1">
      <alignment horizontal="center" vertical="center" shrinkToFit="1"/>
    </xf>
    <xf numFmtId="0" fontId="16" fillId="0" borderId="29" xfId="0" applyFont="1" applyBorder="1" applyAlignment="1">
      <alignment horizontal="center" vertical="center" shrinkToFit="1"/>
    </xf>
    <xf numFmtId="0" fontId="16" fillId="0" borderId="16" xfId="0" applyFont="1" applyBorder="1" applyAlignment="1">
      <alignment horizontal="center" vertical="center" shrinkToFit="1"/>
    </xf>
    <xf numFmtId="0" fontId="16" fillId="0" borderId="30" xfId="0" applyFont="1" applyBorder="1" applyAlignment="1">
      <alignment horizontal="center" vertical="center" shrinkToFit="1"/>
    </xf>
    <xf numFmtId="0" fontId="7" fillId="0" borderId="20" xfId="0" applyFont="1" applyBorder="1" applyAlignment="1">
      <alignment horizontal="center" vertical="center"/>
    </xf>
    <xf numFmtId="0" fontId="7" fillId="0" borderId="0" xfId="0" applyFont="1" applyAlignment="1">
      <alignment horizontal="center" vertical="center"/>
    </xf>
    <xf numFmtId="0" fontId="7" fillId="0" borderId="23" xfId="0" applyFont="1" applyBorder="1" applyAlignment="1">
      <alignment horizontal="center" vertical="center"/>
    </xf>
    <xf numFmtId="0" fontId="7" fillId="0" borderId="24" xfId="0" applyFont="1" applyBorder="1" applyAlignment="1">
      <alignment horizontal="center" vertical="center"/>
    </xf>
    <xf numFmtId="0" fontId="7" fillId="0" borderId="25" xfId="0" applyFont="1" applyBorder="1" applyAlignment="1">
      <alignment horizontal="center" vertical="center"/>
    </xf>
    <xf numFmtId="0" fontId="7" fillId="0" borderId="26" xfId="0" applyFont="1" applyBorder="1" applyAlignment="1">
      <alignment horizontal="center" vertical="center"/>
    </xf>
    <xf numFmtId="0" fontId="7" fillId="0" borderId="13" xfId="0" applyFont="1" applyBorder="1" applyAlignment="1">
      <alignment horizontal="left" vertical="top" wrapText="1"/>
    </xf>
    <xf numFmtId="0" fontId="7" fillId="0" borderId="21" xfId="0" applyFont="1" applyBorder="1" applyAlignment="1">
      <alignment horizontal="left" vertical="top" wrapText="1"/>
    </xf>
    <xf numFmtId="0" fontId="7" fillId="0" borderId="22" xfId="0" applyFont="1" applyBorder="1" applyAlignment="1">
      <alignment horizontal="left" vertical="top" wrapText="1"/>
    </xf>
    <xf numFmtId="0" fontId="7" fillId="0" borderId="20" xfId="0" applyFont="1" applyBorder="1" applyAlignment="1">
      <alignment horizontal="left" vertical="top" wrapText="1"/>
    </xf>
    <xf numFmtId="0" fontId="7" fillId="0" borderId="0" xfId="0" applyFont="1" applyAlignment="1">
      <alignment horizontal="left" vertical="top" wrapText="1"/>
    </xf>
    <xf numFmtId="0" fontId="7" fillId="0" borderId="23" xfId="0" applyFont="1" applyBorder="1" applyAlignment="1">
      <alignment horizontal="left" vertical="top" wrapText="1"/>
    </xf>
    <xf numFmtId="0" fontId="7" fillId="0" borderId="24" xfId="0" applyFont="1" applyBorder="1" applyAlignment="1">
      <alignment horizontal="left" vertical="top" wrapText="1"/>
    </xf>
    <xf numFmtId="0" fontId="7" fillId="0" borderId="25" xfId="0" applyFont="1" applyBorder="1" applyAlignment="1">
      <alignment horizontal="left" vertical="top" wrapText="1"/>
    </xf>
    <xf numFmtId="0" fontId="7" fillId="0" borderId="26" xfId="0" applyFont="1" applyBorder="1" applyAlignment="1">
      <alignment horizontal="left" vertical="top" wrapText="1"/>
    </xf>
    <xf numFmtId="0" fontId="7" fillId="0" borderId="148" xfId="0" applyFont="1" applyBorder="1" applyAlignment="1">
      <alignment horizontal="distributed" vertical="center" shrinkToFit="1"/>
    </xf>
    <xf numFmtId="0" fontId="16" fillId="0" borderId="148" xfId="0" applyFont="1" applyBorder="1" applyAlignment="1">
      <alignment horizontal="distributed" vertical="center" shrinkToFit="1"/>
    </xf>
    <xf numFmtId="0" fontId="7" fillId="0" borderId="29" xfId="0" applyFont="1" applyBorder="1" applyAlignment="1">
      <alignment horizontal="distributed" vertical="center" shrinkToFit="1"/>
    </xf>
    <xf numFmtId="0" fontId="7" fillId="0" borderId="16" xfId="0" applyFont="1" applyBorder="1" applyAlignment="1">
      <alignment horizontal="distributed" vertical="center" shrinkToFit="1"/>
    </xf>
    <xf numFmtId="0" fontId="7" fillId="0" borderId="30" xfId="0" applyFont="1" applyBorder="1" applyAlignment="1">
      <alignment horizontal="distributed" vertical="center" shrinkToFit="1"/>
    </xf>
    <xf numFmtId="0" fontId="16" fillId="0" borderId="146" xfId="0" applyFont="1" applyBorder="1" applyAlignment="1">
      <alignment horizontal="left" vertical="center" wrapText="1"/>
    </xf>
    <xf numFmtId="0" fontId="16" fillId="0" borderId="147" xfId="0" applyFont="1" applyBorder="1" applyAlignment="1">
      <alignment horizontal="left" vertical="center"/>
    </xf>
    <xf numFmtId="0" fontId="16" fillId="0" borderId="145" xfId="0" applyFont="1" applyBorder="1" applyAlignment="1">
      <alignment horizontal="left" vertical="center"/>
    </xf>
    <xf numFmtId="0" fontId="16" fillId="0" borderId="99" xfId="0" applyFont="1" applyBorder="1" applyAlignment="1">
      <alignment horizontal="left" vertical="center"/>
    </xf>
    <xf numFmtId="0" fontId="16" fillId="0" borderId="100" xfId="0" applyFont="1" applyBorder="1" applyAlignment="1">
      <alignment horizontal="left" vertical="center"/>
    </xf>
    <xf numFmtId="0" fontId="16" fillId="0" borderId="101" xfId="0" applyFont="1" applyBorder="1" applyAlignment="1">
      <alignment horizontal="left" vertical="center"/>
    </xf>
    <xf numFmtId="0" fontId="7" fillId="0" borderId="148" xfId="0" applyFont="1" applyBorder="1" applyAlignment="1">
      <alignment horizontal="center" vertical="center"/>
    </xf>
    <xf numFmtId="0" fontId="7" fillId="0" borderId="89" xfId="0" applyFont="1" applyBorder="1" applyAlignment="1">
      <alignment horizontal="center" vertical="center" textRotation="255" shrinkToFit="1"/>
    </xf>
    <xf numFmtId="0" fontId="7" fillId="0" borderId="145" xfId="0" applyFont="1" applyBorder="1" applyAlignment="1">
      <alignment horizontal="center" vertical="center" textRotation="255" shrinkToFit="1"/>
    </xf>
    <xf numFmtId="0" fontId="7" fillId="0" borderId="24" xfId="0" applyFont="1" applyBorder="1" applyAlignment="1">
      <alignment horizontal="center" vertical="center" textRotation="255" shrinkToFit="1"/>
    </xf>
    <xf numFmtId="0" fontId="7" fillId="0" borderId="107" xfId="0" applyFont="1" applyBorder="1" applyAlignment="1">
      <alignment horizontal="center" vertical="center" textRotation="255" shrinkToFit="1"/>
    </xf>
    <xf numFmtId="0" fontId="7" fillId="0" borderId="150" xfId="0" applyFont="1" applyBorder="1" applyAlignment="1">
      <alignment horizontal="distributed" vertical="center" shrinkToFit="1"/>
    </xf>
    <xf numFmtId="0" fontId="7" fillId="0" borderId="148" xfId="0" applyFont="1" applyBorder="1" applyAlignment="1">
      <alignment horizontal="center" vertical="center" shrinkToFit="1"/>
    </xf>
    <xf numFmtId="0" fontId="15" fillId="0" borderId="150" xfId="0" applyFont="1" applyBorder="1" applyAlignment="1">
      <alignment horizontal="center" vertical="center" shrinkToFit="1"/>
    </xf>
    <xf numFmtId="0" fontId="15" fillId="0" borderId="151" xfId="0" applyFont="1" applyBorder="1" applyAlignment="1">
      <alignment horizontal="center" vertical="center" shrinkToFit="1"/>
    </xf>
    <xf numFmtId="0" fontId="7" fillId="0" borderId="148" xfId="0" applyFont="1" applyBorder="1" applyAlignment="1">
      <alignment horizontal="center" vertical="distributed" textRotation="255" shrinkToFit="1"/>
    </xf>
    <xf numFmtId="0" fontId="7" fillId="0" borderId="150" xfId="0" applyFont="1" applyBorder="1" applyAlignment="1">
      <alignment horizontal="distributed" vertical="center"/>
    </xf>
    <xf numFmtId="0" fontId="15" fillId="0" borderId="150" xfId="0" applyFont="1" applyBorder="1" applyAlignment="1">
      <alignment horizontal="center" vertical="center"/>
    </xf>
    <xf numFmtId="0" fontId="15" fillId="0" borderId="151" xfId="0" applyFont="1" applyBorder="1" applyAlignment="1">
      <alignment horizontal="center" vertical="center"/>
    </xf>
    <xf numFmtId="1" fontId="15" fillId="0" borderId="27" xfId="0" applyNumberFormat="1" applyFont="1" applyBorder="1" applyAlignment="1">
      <alignment horizontal="center" vertical="center" shrinkToFit="1"/>
    </xf>
    <xf numFmtId="1" fontId="15" fillId="0" borderId="14" xfId="0" applyNumberFormat="1" applyFont="1" applyBorder="1" applyAlignment="1">
      <alignment horizontal="center" vertical="center" shrinkToFit="1"/>
    </xf>
    <xf numFmtId="2" fontId="15" fillId="0" borderId="14" xfId="0" applyNumberFormat="1" applyFont="1" applyBorder="1" applyAlignment="1">
      <alignment horizontal="left" vertical="center" indent="1" shrinkToFit="1"/>
    </xf>
    <xf numFmtId="2" fontId="15" fillId="0" borderId="15" xfId="0" applyNumberFormat="1" applyFont="1" applyBorder="1" applyAlignment="1">
      <alignment horizontal="left" vertical="center" indent="1" shrinkToFit="1"/>
    </xf>
    <xf numFmtId="0" fontId="15" fillId="0" borderId="30" xfId="0" applyFont="1" applyBorder="1" applyAlignment="1">
      <alignment horizontal="center" vertical="center" shrinkToFit="1"/>
    </xf>
    <xf numFmtId="0" fontId="7" fillId="0" borderId="17" xfId="0" applyFont="1" applyBorder="1" applyAlignment="1">
      <alignment horizontal="distributed" vertical="center"/>
    </xf>
    <xf numFmtId="0" fontId="7" fillId="0" borderId="80" xfId="0" applyFont="1" applyBorder="1" applyAlignment="1">
      <alignment horizontal="distributed" vertical="center"/>
    </xf>
    <xf numFmtId="0" fontId="7" fillId="0" borderId="19" xfId="0" applyFont="1" applyBorder="1" applyAlignment="1">
      <alignment horizontal="distributed" vertical="center"/>
    </xf>
    <xf numFmtId="0" fontId="7" fillId="0" borderId="82" xfId="0" applyFont="1" applyBorder="1" applyAlignment="1">
      <alignment horizontal="distributed" vertical="center"/>
    </xf>
    <xf numFmtId="1" fontId="15" fillId="0" borderId="31" xfId="0" applyNumberFormat="1" applyFont="1" applyBorder="1" applyAlignment="1">
      <alignment horizontal="center" vertical="center" shrinkToFit="1"/>
    </xf>
    <xf numFmtId="1" fontId="15" fillId="0" borderId="18" xfId="0" applyNumberFormat="1" applyFont="1" applyBorder="1" applyAlignment="1">
      <alignment horizontal="center" vertical="center" shrinkToFit="1"/>
    </xf>
    <xf numFmtId="2" fontId="15" fillId="0" borderId="18" xfId="0" applyNumberFormat="1" applyFont="1" applyBorder="1" applyAlignment="1">
      <alignment horizontal="left" vertical="center" indent="1" shrinkToFit="1"/>
    </xf>
    <xf numFmtId="2" fontId="15" fillId="0" borderId="32" xfId="0" applyNumberFormat="1" applyFont="1" applyBorder="1" applyAlignment="1">
      <alignment horizontal="left" vertical="center" indent="1" shrinkToFit="1"/>
    </xf>
    <xf numFmtId="0" fontId="7" fillId="0" borderId="152" xfId="0" applyFont="1" applyBorder="1" applyAlignment="1">
      <alignment horizontal="distributed" vertical="center"/>
    </xf>
    <xf numFmtId="0" fontId="15" fillId="0" borderId="152" xfId="0" applyFont="1" applyBorder="1" applyAlignment="1">
      <alignment horizontal="center" vertical="center" shrinkToFit="1"/>
    </xf>
    <xf numFmtId="0" fontId="15" fillId="0" borderId="153" xfId="0" applyFont="1" applyBorder="1" applyAlignment="1">
      <alignment horizontal="center" vertical="center" shrinkToFit="1"/>
    </xf>
    <xf numFmtId="2" fontId="15" fillId="0" borderId="19" xfId="0" applyNumberFormat="1" applyFont="1" applyBorder="1" applyAlignment="1">
      <alignment horizontal="left" vertical="center" indent="1" shrinkToFit="1"/>
    </xf>
    <xf numFmtId="0" fontId="7" fillId="0" borderId="83" xfId="0" applyFont="1" applyBorder="1" applyAlignment="1">
      <alignment horizontal="distributed" vertical="center"/>
    </xf>
    <xf numFmtId="0" fontId="15" fillId="0" borderId="28" xfId="0" applyFont="1" applyBorder="1" applyAlignment="1">
      <alignment horizontal="center" vertical="center" shrinkToFit="1"/>
    </xf>
    <xf numFmtId="0" fontId="7" fillId="0" borderId="29" xfId="0" applyFont="1" applyBorder="1" applyAlignment="1">
      <alignment horizontal="distributed" vertical="center"/>
    </xf>
    <xf numFmtId="0" fontId="7" fillId="0" borderId="16" xfId="0" applyFont="1" applyBorder="1" applyAlignment="1">
      <alignment horizontal="distributed" vertical="center"/>
    </xf>
    <xf numFmtId="0" fontId="7" fillId="0" borderId="30" xfId="0" applyFont="1" applyBorder="1" applyAlignment="1">
      <alignment horizontal="distributed" vertical="center"/>
    </xf>
    <xf numFmtId="0" fontId="7" fillId="0" borderId="154" xfId="0" applyFont="1" applyBorder="1" applyAlignment="1">
      <alignment horizontal="distributed" vertical="center"/>
    </xf>
    <xf numFmtId="0" fontId="16" fillId="0" borderId="154" xfId="0" applyFont="1" applyBorder="1" applyAlignment="1">
      <alignment horizontal="distributed" vertical="center"/>
    </xf>
    <xf numFmtId="0" fontId="16" fillId="0" borderId="148" xfId="0" applyFont="1" applyBorder="1" applyAlignment="1">
      <alignment horizontal="distributed" vertical="center"/>
    </xf>
    <xf numFmtId="0" fontId="7" fillId="0" borderId="15" xfId="0" applyFont="1" applyBorder="1" applyAlignment="1">
      <alignment horizontal="distributed" vertical="center"/>
    </xf>
    <xf numFmtId="0" fontId="7" fillId="0" borderId="154" xfId="0" applyFont="1" applyBorder="1" applyAlignment="1">
      <alignment horizontal="center" vertical="distributed" textRotation="255"/>
    </xf>
    <xf numFmtId="0" fontId="7" fillId="0" borderId="148" xfId="0" applyFont="1" applyBorder="1" applyAlignment="1">
      <alignment horizontal="center" vertical="distributed" textRotation="255"/>
    </xf>
    <xf numFmtId="2" fontId="15" fillId="0" borderId="16" xfId="0" applyNumberFormat="1" applyFont="1" applyBorder="1" applyAlignment="1">
      <alignment horizontal="left" vertical="center" indent="1"/>
    </xf>
    <xf numFmtId="0" fontId="15" fillId="0" borderId="16" xfId="0" applyFont="1" applyBorder="1" applyAlignment="1">
      <alignment horizontal="left" vertical="center"/>
    </xf>
    <xf numFmtId="0" fontId="15" fillId="0" borderId="30" xfId="0" applyFont="1" applyBorder="1" applyAlignment="1">
      <alignment horizontal="left" vertical="center"/>
    </xf>
    <xf numFmtId="5" fontId="15" fillId="0" borderId="29" xfId="0" applyNumberFormat="1" applyFont="1" applyBorder="1" applyAlignment="1">
      <alignment horizontal="center" vertical="center" shrinkToFit="1"/>
    </xf>
    <xf numFmtId="5" fontId="15" fillId="0" borderId="16" xfId="0" applyNumberFormat="1" applyFont="1" applyBorder="1" applyAlignment="1">
      <alignment horizontal="center" vertical="center" shrinkToFit="1"/>
    </xf>
    <xf numFmtId="5" fontId="15" fillId="0" borderId="17" xfId="0" applyNumberFormat="1" applyFont="1" applyBorder="1" applyAlignment="1">
      <alignment horizontal="center" vertical="center" shrinkToFit="1"/>
    </xf>
    <xf numFmtId="0" fontId="7" fillId="0" borderId="146" xfId="0" applyFont="1" applyBorder="1" applyAlignment="1">
      <alignment horizontal="distributed" vertical="center"/>
    </xf>
    <xf numFmtId="0" fontId="7" fillId="0" borderId="147" xfId="0" applyFont="1" applyBorder="1" applyAlignment="1">
      <alignment horizontal="distributed" vertical="center"/>
    </xf>
    <xf numFmtId="0" fontId="7" fillId="0" borderId="145" xfId="0" applyFont="1" applyBorder="1" applyAlignment="1">
      <alignment horizontal="distributed" vertical="center"/>
    </xf>
    <xf numFmtId="0" fontId="7" fillId="0" borderId="99" xfId="0" applyFont="1" applyBorder="1" applyAlignment="1">
      <alignment horizontal="distributed" vertical="center"/>
    </xf>
    <xf numFmtId="0" fontId="7" fillId="0" borderId="100" xfId="0" applyFont="1" applyBorder="1" applyAlignment="1">
      <alignment horizontal="distributed" vertical="center"/>
    </xf>
    <xf numFmtId="0" fontId="7" fillId="0" borderId="101" xfId="0" applyFont="1" applyBorder="1" applyAlignment="1">
      <alignment horizontal="distributed" vertical="center"/>
    </xf>
    <xf numFmtId="0" fontId="15" fillId="0" borderId="29" xfId="0" applyFont="1" applyBorder="1" applyAlignment="1">
      <alignment horizontal="center" vertical="center"/>
    </xf>
    <xf numFmtId="0" fontId="15" fillId="0" borderId="16" xfId="0" applyFont="1" applyBorder="1" applyAlignment="1">
      <alignment horizontal="center" vertical="center"/>
    </xf>
    <xf numFmtId="176" fontId="15" fillId="0" borderId="29" xfId="0" applyNumberFormat="1" applyFont="1" applyBorder="1" applyAlignment="1">
      <alignment horizontal="center" vertical="center" shrinkToFit="1"/>
    </xf>
    <xf numFmtId="176" fontId="15" fillId="0" borderId="16" xfId="0" applyNumberFormat="1" applyFont="1" applyBorder="1" applyAlignment="1">
      <alignment horizontal="center" vertical="center" shrinkToFit="1"/>
    </xf>
    <xf numFmtId="0" fontId="7" fillId="0" borderId="155" xfId="0" applyFont="1" applyBorder="1" applyAlignment="1">
      <alignment horizontal="distributed" vertical="center"/>
    </xf>
    <xf numFmtId="0" fontId="15" fillId="0" borderId="32" xfId="0" applyFont="1" applyBorder="1" applyAlignment="1">
      <alignment horizontal="center" vertical="center"/>
    </xf>
    <xf numFmtId="0" fontId="7" fillId="0" borderId="89" xfId="0" applyFont="1" applyBorder="1" applyAlignment="1">
      <alignment horizontal="center" vertical="distributed" textRotation="255" wrapText="1"/>
    </xf>
    <xf numFmtId="0" fontId="7" fillId="0" borderId="145" xfId="0" applyFont="1" applyBorder="1" applyAlignment="1">
      <alignment horizontal="center" vertical="distributed" textRotation="255" wrapText="1"/>
    </xf>
    <xf numFmtId="0" fontId="7" fillId="0" borderId="88" xfId="0" applyFont="1" applyBorder="1" applyAlignment="1">
      <alignment horizontal="center" vertical="distributed" textRotation="255" wrapText="1"/>
    </xf>
    <xf numFmtId="0" fontId="7" fillId="0" borderId="101" xfId="0" applyFont="1" applyBorder="1" applyAlignment="1">
      <alignment horizontal="center" vertical="distributed" textRotation="255" wrapText="1"/>
    </xf>
    <xf numFmtId="1" fontId="15" fillId="0" borderId="29" xfId="0" applyNumberFormat="1" applyFont="1" applyBorder="1" applyAlignment="1">
      <alignment horizontal="center" vertical="center"/>
    </xf>
    <xf numFmtId="1" fontId="15" fillId="0" borderId="16" xfId="0" applyNumberFormat="1" applyFont="1" applyBorder="1" applyAlignment="1">
      <alignment horizontal="center" vertical="center"/>
    </xf>
    <xf numFmtId="0" fontId="7" fillId="0" borderId="157" xfId="0" applyFont="1" applyBorder="1" applyAlignment="1">
      <alignment horizontal="distributed" vertical="center"/>
    </xf>
    <xf numFmtId="0" fontId="7" fillId="0" borderId="157" xfId="0" applyFont="1" applyBorder="1" applyAlignment="1">
      <alignment horizontal="distributed" vertical="distributed" textRotation="255"/>
    </xf>
    <xf numFmtId="0" fontId="7" fillId="0" borderId="152" xfId="0" applyFont="1" applyBorder="1" applyAlignment="1">
      <alignment horizontal="distributed" vertical="distributed" textRotation="255"/>
    </xf>
    <xf numFmtId="2" fontId="15" fillId="0" borderId="29" xfId="0" applyNumberFormat="1" applyFont="1" applyBorder="1" applyAlignment="1">
      <alignment horizontal="center" vertical="center" shrinkToFit="1"/>
    </xf>
    <xf numFmtId="2" fontId="15" fillId="0" borderId="16" xfId="0" applyNumberFormat="1" applyFont="1" applyBorder="1" applyAlignment="1">
      <alignment horizontal="center" vertical="center" shrinkToFit="1"/>
    </xf>
    <xf numFmtId="0" fontId="15" fillId="0" borderId="148" xfId="0" applyFont="1" applyBorder="1" applyAlignment="1">
      <alignment horizontal="left" vertical="center" shrinkToFit="1"/>
    </xf>
    <xf numFmtId="0" fontId="15" fillId="0" borderId="149" xfId="0" applyFont="1" applyBorder="1" applyAlignment="1">
      <alignment horizontal="left" vertical="center" shrinkToFit="1"/>
    </xf>
    <xf numFmtId="178" fontId="15" fillId="0" borderId="148" xfId="0" applyNumberFormat="1" applyFont="1" applyBorder="1" applyAlignment="1">
      <alignment horizontal="center" vertical="center" shrinkToFit="1"/>
    </xf>
    <xf numFmtId="178" fontId="15" fillId="0" borderId="149" xfId="0" applyNumberFormat="1" applyFont="1" applyBorder="1" applyAlignment="1">
      <alignment horizontal="center" vertical="center" shrinkToFit="1"/>
    </xf>
    <xf numFmtId="2" fontId="15" fillId="0" borderId="16" xfId="0" applyNumberFormat="1" applyFont="1" applyBorder="1" applyAlignment="1">
      <alignment horizontal="left" vertical="center" indent="1" shrinkToFit="1"/>
    </xf>
    <xf numFmtId="2" fontId="15" fillId="0" borderId="17" xfId="0" applyNumberFormat="1" applyFont="1" applyBorder="1" applyAlignment="1">
      <alignment horizontal="left" vertical="center" indent="1" shrinkToFit="1"/>
    </xf>
    <xf numFmtId="0" fontId="7" fillId="0" borderId="148" xfId="0" applyFont="1" applyBorder="1" applyAlignment="1">
      <alignment horizontal="distributed" vertical="distributed"/>
    </xf>
    <xf numFmtId="0" fontId="16" fillId="0" borderId="17" xfId="0" applyFont="1" applyBorder="1" applyAlignment="1">
      <alignment horizontal="distributed" vertical="center" shrinkToFit="1"/>
    </xf>
    <xf numFmtId="0" fontId="7" fillId="0" borderId="29" xfId="0" applyFont="1" applyBorder="1" applyAlignment="1">
      <alignment horizontal="center" vertical="center"/>
    </xf>
    <xf numFmtId="0" fontId="7" fillId="0" borderId="16" xfId="0" applyFont="1" applyBorder="1" applyAlignment="1">
      <alignment horizontal="center" vertical="center"/>
    </xf>
    <xf numFmtId="0" fontId="7" fillId="0" borderId="30" xfId="0" applyFont="1" applyBorder="1" applyAlignment="1">
      <alignment horizontal="center" vertical="center"/>
    </xf>
    <xf numFmtId="1" fontId="15" fillId="0" borderId="29" xfId="0" applyNumberFormat="1" applyFont="1" applyBorder="1" applyAlignment="1">
      <alignment horizontal="center" vertical="center" shrinkToFit="1"/>
    </xf>
    <xf numFmtId="1" fontId="15" fillId="0" borderId="16" xfId="0" applyNumberFormat="1" applyFont="1" applyBorder="1" applyAlignment="1">
      <alignment horizontal="center" vertical="center" shrinkToFit="1"/>
    </xf>
    <xf numFmtId="176" fontId="15" fillId="0" borderId="31" xfId="0" applyNumberFormat="1" applyFont="1" applyBorder="1" applyAlignment="1">
      <alignment horizontal="center" vertical="center" shrinkToFit="1"/>
    </xf>
    <xf numFmtId="176" fontId="15" fillId="0" borderId="18" xfId="0" applyNumberFormat="1" applyFont="1" applyBorder="1" applyAlignment="1">
      <alignment horizontal="center" vertical="center" shrinkToFit="1"/>
    </xf>
    <xf numFmtId="0" fontId="7" fillId="0" borderId="150" xfId="0" applyFont="1" applyBorder="1" applyAlignment="1">
      <alignment horizontal="distributed" vertical="distributed"/>
    </xf>
    <xf numFmtId="180" fontId="15" fillId="0" borderId="148" xfId="0" applyNumberFormat="1" applyFont="1" applyBorder="1" applyAlignment="1">
      <alignment horizontal="center" vertical="center" shrinkToFit="1"/>
    </xf>
    <xf numFmtId="180" fontId="15" fillId="0" borderId="149" xfId="0" applyNumberFormat="1" applyFont="1" applyBorder="1" applyAlignment="1">
      <alignment horizontal="center" vertical="center" shrinkToFit="1"/>
    </xf>
    <xf numFmtId="0" fontId="7" fillId="0" borderId="148" xfId="0" applyFont="1" applyBorder="1" applyAlignment="1">
      <alignment horizontal="center" vertical="distributed" textRotation="255" wrapText="1"/>
    </xf>
    <xf numFmtId="0" fontId="7" fillId="0" borderId="150" xfId="0" applyFont="1" applyBorder="1" applyAlignment="1">
      <alignment horizontal="center" vertical="distributed" textRotation="255" wrapText="1"/>
    </xf>
    <xf numFmtId="0" fontId="7" fillId="0" borderId="89" xfId="0" applyFont="1" applyBorder="1" applyAlignment="1">
      <alignment horizontal="center" vertical="distributed" textRotation="255" shrinkToFit="1"/>
    </xf>
    <xf numFmtId="0" fontId="7" fillId="0" borderId="145" xfId="0" applyFont="1" applyBorder="1" applyAlignment="1">
      <alignment horizontal="center" vertical="distributed" textRotation="255" shrinkToFit="1"/>
    </xf>
    <xf numFmtId="0" fontId="7" fillId="0" borderId="20" xfId="0" applyFont="1" applyBorder="1" applyAlignment="1">
      <alignment horizontal="center" vertical="distributed" textRotation="255" shrinkToFit="1"/>
    </xf>
    <xf numFmtId="0" fontId="7" fillId="0" borderId="46" xfId="0" applyFont="1" applyBorder="1" applyAlignment="1">
      <alignment horizontal="center" vertical="distributed" textRotation="255" shrinkToFit="1"/>
    </xf>
    <xf numFmtId="0" fontId="7" fillId="0" borderId="24" xfId="0" applyFont="1" applyBorder="1" applyAlignment="1">
      <alignment horizontal="center" vertical="distributed" textRotation="255" shrinkToFit="1"/>
    </xf>
    <xf numFmtId="0" fontId="7" fillId="0" borderId="107" xfId="0" applyFont="1" applyBorder="1" applyAlignment="1">
      <alignment horizontal="center" vertical="distributed" textRotation="255" shrinkToFit="1"/>
    </xf>
    <xf numFmtId="0" fontId="7" fillId="0" borderId="150" xfId="0" applyFont="1" applyBorder="1" applyAlignment="1">
      <alignment horizontal="distributed" vertical="distributed" textRotation="255"/>
    </xf>
    <xf numFmtId="0" fontId="7" fillId="0" borderId="33" xfId="0" applyFont="1" applyBorder="1" applyAlignment="1">
      <alignment horizontal="distributed" vertical="center"/>
    </xf>
    <xf numFmtId="0" fontId="7" fillId="0" borderId="157" xfId="0" applyFont="1" applyBorder="1" applyAlignment="1">
      <alignment horizontal="center" vertical="center" textRotation="255" shrinkToFit="1"/>
    </xf>
    <xf numFmtId="0" fontId="7" fillId="0" borderId="152" xfId="0" applyFont="1" applyBorder="1" applyAlignment="1">
      <alignment horizontal="center" vertical="center" textRotation="255" shrinkToFit="1"/>
    </xf>
    <xf numFmtId="0" fontId="7" fillId="0" borderId="154" xfId="0" applyFont="1" applyBorder="1" applyAlignment="1">
      <alignment horizontal="center" vertical="center" textRotation="255" shrinkToFit="1"/>
    </xf>
    <xf numFmtId="0" fontId="7" fillId="0" borderId="148" xfId="0" applyFont="1" applyBorder="1" applyAlignment="1">
      <alignment horizontal="center" vertical="center" textRotation="255" shrinkToFit="1"/>
    </xf>
    <xf numFmtId="0" fontId="7" fillId="0" borderId="13" xfId="0" applyFont="1" applyBorder="1" applyAlignment="1">
      <alignment horizontal="center" vertical="distributed" textRotation="255"/>
    </xf>
    <xf numFmtId="0" fontId="7" fillId="0" borderId="105" xfId="0" applyFont="1" applyBorder="1" applyAlignment="1">
      <alignment horizontal="center" vertical="distributed" textRotation="255"/>
    </xf>
    <xf numFmtId="0" fontId="7" fillId="0" borderId="36" xfId="0" applyFont="1" applyBorder="1" applyAlignment="1">
      <alignment horizontal="distributed" vertical="center"/>
    </xf>
    <xf numFmtId="0" fontId="7" fillId="0" borderId="21" xfId="0" applyFont="1" applyBorder="1" applyAlignment="1">
      <alignment horizontal="distributed" vertical="center"/>
    </xf>
    <xf numFmtId="0" fontId="7" fillId="0" borderId="105" xfId="0" applyFont="1" applyBorder="1" applyAlignment="1">
      <alignment horizontal="distributed" vertical="center"/>
    </xf>
    <xf numFmtId="0" fontId="19" fillId="0" borderId="36"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99" xfId="0" applyFont="1" applyBorder="1" applyAlignment="1">
      <alignment horizontal="center" vertical="center" wrapText="1"/>
    </xf>
    <xf numFmtId="0" fontId="19" fillId="0" borderId="100" xfId="0" applyFont="1" applyBorder="1" applyAlignment="1">
      <alignment horizontal="center" vertical="center" wrapText="1"/>
    </xf>
    <xf numFmtId="0" fontId="19" fillId="0" borderId="156" xfId="0" applyFont="1" applyBorder="1" applyAlignment="1">
      <alignment horizontal="center" vertical="center" wrapText="1"/>
    </xf>
    <xf numFmtId="0" fontId="4" fillId="0" borderId="0" xfId="0" applyFont="1" applyAlignment="1">
      <alignment horizontal="right" vertical="center"/>
    </xf>
    <xf numFmtId="0" fontId="7" fillId="0" borderId="150" xfId="0" applyFont="1" applyBorder="1" applyAlignment="1">
      <alignment horizontal="center" vertical="center"/>
    </xf>
    <xf numFmtId="2" fontId="15" fillId="0" borderId="30" xfId="0" applyNumberFormat="1" applyFont="1" applyBorder="1" applyAlignment="1">
      <alignment horizontal="left" vertical="center" indent="1" shrinkToFit="1"/>
    </xf>
    <xf numFmtId="181" fontId="15" fillId="0" borderId="148" xfId="0" applyNumberFormat="1" applyFont="1" applyBorder="1" applyAlignment="1">
      <alignment horizontal="center" vertical="center" shrinkToFit="1"/>
    </xf>
    <xf numFmtId="0" fontId="7" fillId="0" borderId="89" xfId="0" applyFont="1" applyBorder="1" applyAlignment="1">
      <alignment horizontal="distributed" vertical="center"/>
    </xf>
    <xf numFmtId="0" fontId="7" fillId="0" borderId="88" xfId="0" applyFont="1" applyBorder="1" applyAlignment="1">
      <alignment horizontal="distributed" vertical="center"/>
    </xf>
    <xf numFmtId="0" fontId="14" fillId="0" borderId="0" xfId="0" applyFont="1" applyAlignment="1">
      <alignment horizontal="left" vertical="center"/>
    </xf>
    <xf numFmtId="0" fontId="15" fillId="0" borderId="15" xfId="0" applyFont="1" applyBorder="1" applyAlignment="1">
      <alignment horizontal="center" vertical="center" shrinkToFit="1"/>
    </xf>
    <xf numFmtId="0" fontId="7" fillId="0" borderId="33" xfId="0" applyFont="1" applyBorder="1" applyAlignment="1">
      <alignment horizontal="center" vertical="center" shrinkToFit="1"/>
    </xf>
    <xf numFmtId="0" fontId="7" fillId="0" borderId="16" xfId="0" applyFont="1" applyBorder="1" applyAlignment="1">
      <alignment horizontal="center" vertical="center" shrinkToFit="1"/>
    </xf>
    <xf numFmtId="0" fontId="7" fillId="0" borderId="30" xfId="0" applyFont="1" applyBorder="1" applyAlignment="1">
      <alignment horizontal="center" vertical="center" shrinkToFit="1"/>
    </xf>
    <xf numFmtId="0" fontId="16" fillId="0" borderId="155" xfId="0" applyFont="1" applyBorder="1" applyAlignment="1">
      <alignment horizontal="distributed" vertical="center"/>
    </xf>
    <xf numFmtId="0" fontId="16" fillId="0" borderId="150" xfId="0" applyFont="1" applyBorder="1" applyAlignment="1">
      <alignment horizontal="distributed" vertical="center"/>
    </xf>
    <xf numFmtId="0" fontId="8" fillId="0" borderId="33" xfId="0" applyFont="1" applyBorder="1" applyAlignment="1">
      <alignment horizontal="distributed" vertical="center" wrapText="1" shrinkToFit="1"/>
    </xf>
    <xf numFmtId="0" fontId="8" fillId="0" borderId="16" xfId="0" applyFont="1" applyBorder="1" applyAlignment="1">
      <alignment horizontal="distributed" vertical="center" shrinkToFit="1"/>
    </xf>
    <xf numFmtId="0" fontId="8" fillId="0" borderId="30" xfId="0" applyFont="1" applyBorder="1" applyAlignment="1">
      <alignment horizontal="distributed" vertical="center" shrinkToFit="1"/>
    </xf>
    <xf numFmtId="0" fontId="8" fillId="0" borderId="154" xfId="0" applyFont="1" applyBorder="1" applyAlignment="1">
      <alignment horizontal="center" vertical="center" wrapText="1" shrinkToFit="1"/>
    </xf>
    <xf numFmtId="0" fontId="8" fillId="0" borderId="148" xfId="0" applyFont="1" applyBorder="1" applyAlignment="1">
      <alignment horizontal="center" vertical="center" shrinkToFit="1"/>
    </xf>
    <xf numFmtId="0" fontId="8" fillId="0" borderId="33" xfId="0" applyFont="1" applyBorder="1" applyAlignment="1">
      <alignment horizontal="distributed" vertical="center" shrinkToFit="1"/>
    </xf>
    <xf numFmtId="0" fontId="16" fillId="0" borderId="154" xfId="0" applyFont="1" applyBorder="1" applyAlignment="1">
      <alignment horizontal="distributed" vertical="center" shrinkToFit="1"/>
    </xf>
    <xf numFmtId="0" fontId="8" fillId="0" borderId="154" xfId="0" applyFont="1" applyBorder="1" applyAlignment="1">
      <alignment horizontal="center" vertical="center" textRotation="255" shrinkToFit="1"/>
    </xf>
    <xf numFmtId="0" fontId="8" fillId="0" borderId="148" xfId="0" applyFont="1" applyBorder="1" applyAlignment="1">
      <alignment horizontal="center" vertical="center" textRotation="255" shrinkToFit="1"/>
    </xf>
    <xf numFmtId="0" fontId="16" fillId="0" borderId="157" xfId="0" applyFont="1" applyBorder="1" applyAlignment="1">
      <alignment horizontal="distributed" vertical="center"/>
    </xf>
    <xf numFmtId="0" fontId="16" fillId="0" borderId="152" xfId="0" applyFont="1" applyBorder="1" applyAlignment="1">
      <alignment horizontal="distributed" vertical="center"/>
    </xf>
    <xf numFmtId="0" fontId="3" fillId="0" borderId="0" xfId="0" applyFont="1" applyAlignment="1">
      <alignment horizontal="center" vertical="center"/>
    </xf>
    <xf numFmtId="0" fontId="6" fillId="0" borderId="0" xfId="0" applyFont="1" applyAlignment="1">
      <alignment horizontal="distributed"/>
    </xf>
    <xf numFmtId="0" fontId="3" fillId="0" borderId="25" xfId="0" applyFont="1" applyBorder="1" applyAlignment="1">
      <alignment horizontal="center" vertical="center"/>
    </xf>
    <xf numFmtId="0" fontId="0" fillId="0" borderId="20" xfId="0" applyBorder="1" applyAlignment="1">
      <alignment horizontal="left" vertical="center" indent="1"/>
    </xf>
    <xf numFmtId="0" fontId="0" fillId="0" borderId="0" xfId="0" applyAlignment="1">
      <alignment horizontal="left" vertical="center" indent="1"/>
    </xf>
    <xf numFmtId="0" fontId="0" fillId="0" borderId="46" xfId="0" applyBorder="1" applyAlignment="1">
      <alignment horizontal="left" vertical="center" indent="1"/>
    </xf>
    <xf numFmtId="0" fontId="0" fillId="0" borderId="23" xfId="0" applyBorder="1" applyAlignment="1">
      <alignment horizontal="left" vertical="center" indent="1"/>
    </xf>
    <xf numFmtId="0" fontId="11" fillId="0" borderId="0" xfId="0" applyFont="1" applyAlignment="1">
      <alignment horizontal="left" vertical="center" indent="1"/>
    </xf>
    <xf numFmtId="0" fontId="11" fillId="0" borderId="23" xfId="0" applyFont="1" applyBorder="1" applyAlignment="1">
      <alignment horizontal="left" vertical="center" indent="1"/>
    </xf>
    <xf numFmtId="0" fontId="0" fillId="0" borderId="24" xfId="0" applyBorder="1" applyAlignment="1">
      <alignment horizontal="left" vertical="center" indent="1"/>
    </xf>
    <xf numFmtId="0" fontId="0" fillId="0" borderId="25" xfId="0" applyBorder="1" applyAlignment="1">
      <alignment horizontal="left" vertical="center" indent="1"/>
    </xf>
    <xf numFmtId="0" fontId="0" fillId="0" borderId="107" xfId="0" applyBorder="1" applyAlignment="1">
      <alignment horizontal="left" vertical="center" indent="1"/>
    </xf>
    <xf numFmtId="0" fontId="0" fillId="0" borderId="26" xfId="0" applyBorder="1" applyAlignment="1">
      <alignment horizontal="left" vertical="center" indent="1"/>
    </xf>
    <xf numFmtId="0" fontId="11" fillId="0" borderId="25" xfId="0" applyFont="1" applyBorder="1" applyAlignment="1">
      <alignment horizontal="left" vertical="center" indent="1"/>
    </xf>
    <xf numFmtId="0" fontId="11" fillId="0" borderId="26" xfId="0" applyFont="1" applyBorder="1" applyAlignment="1">
      <alignment horizontal="left" vertical="center" indent="1"/>
    </xf>
    <xf numFmtId="0" fontId="6" fillId="0" borderId="34" xfId="0" applyFont="1" applyBorder="1" applyAlignment="1">
      <alignment horizontal="distributed" vertical="center"/>
    </xf>
    <xf numFmtId="0" fontId="6" fillId="0" borderId="14" xfId="0" applyFont="1" applyBorder="1" applyAlignment="1">
      <alignment horizontal="distributed" vertical="center"/>
    </xf>
    <xf numFmtId="0" fontId="6" fillId="0" borderId="15" xfId="0" applyFont="1" applyBorder="1" applyAlignment="1">
      <alignment horizontal="distributed" vertical="center"/>
    </xf>
    <xf numFmtId="0" fontId="4" fillId="24" borderId="0" xfId="0" applyFont="1" applyFill="1" applyAlignment="1">
      <alignment horizontal="right" vertical="center"/>
    </xf>
    <xf numFmtId="0" fontId="0" fillId="0" borderId="18" xfId="0" applyBorder="1" applyAlignment="1">
      <alignment horizontal="distributed" vertical="center"/>
    </xf>
    <xf numFmtId="0" fontId="0" fillId="0" borderId="19" xfId="0" applyBorder="1" applyAlignment="1">
      <alignment horizontal="distributed" vertical="center"/>
    </xf>
    <xf numFmtId="0" fontId="3" fillId="24" borderId="0" xfId="0" applyFont="1" applyFill="1" applyAlignment="1">
      <alignment horizontal="center" vertical="center"/>
    </xf>
    <xf numFmtId="0" fontId="0" fillId="0" borderId="35" xfId="0" applyBorder="1" applyAlignment="1">
      <alignment horizontal="distributed" vertical="center"/>
    </xf>
    <xf numFmtId="0" fontId="0" fillId="0" borderId="32" xfId="0" applyBorder="1" applyAlignment="1">
      <alignment horizontal="distributed" vertical="center"/>
    </xf>
    <xf numFmtId="0" fontId="6" fillId="0" borderId="13" xfId="0" applyFont="1" applyBorder="1" applyAlignment="1">
      <alignment horizontal="distributed" vertical="center"/>
    </xf>
    <xf numFmtId="0" fontId="6" fillId="0" borderId="21" xfId="0" applyFont="1" applyBorder="1" applyAlignment="1">
      <alignment horizontal="distributed" vertical="center"/>
    </xf>
    <xf numFmtId="0" fontId="6" fillId="0" borderId="22" xfId="0" applyFont="1" applyBorder="1" applyAlignment="1">
      <alignment horizontal="distributed" vertical="center"/>
    </xf>
    <xf numFmtId="0" fontId="6" fillId="0" borderId="24" xfId="0" applyFont="1" applyBorder="1" applyAlignment="1">
      <alignment horizontal="distributed" vertical="center"/>
    </xf>
    <xf numFmtId="0" fontId="6" fillId="0" borderId="25" xfId="0" applyFont="1" applyBorder="1" applyAlignment="1">
      <alignment horizontal="distributed" vertical="center"/>
    </xf>
    <xf numFmtId="0" fontId="6" fillId="0" borderId="26" xfId="0" applyFont="1" applyBorder="1" applyAlignment="1">
      <alignment horizontal="distributed" vertical="center"/>
    </xf>
    <xf numFmtId="195" fontId="0" fillId="24" borderId="16" xfId="0" applyNumberFormat="1" applyFill="1" applyBorder="1" applyAlignment="1" applyProtection="1">
      <alignment horizontal="center" vertical="center" shrinkToFit="1"/>
      <protection locked="0"/>
    </xf>
    <xf numFmtId="0" fontId="0" fillId="0" borderId="25" xfId="0" applyBorder="1" applyAlignment="1" applyProtection="1">
      <alignment horizontal="center" vertical="center" shrinkToFit="1"/>
      <protection locked="0"/>
    </xf>
    <xf numFmtId="0" fontId="0" fillId="0" borderId="52" xfId="0" applyBorder="1" applyAlignment="1" applyProtection="1">
      <alignment horizontal="center" vertical="center" shrinkToFit="1"/>
      <protection locked="0"/>
    </xf>
    <xf numFmtId="0" fontId="0" fillId="0" borderId="18" xfId="0" applyBorder="1" applyAlignment="1" applyProtection="1">
      <alignment horizontal="center" vertical="center" shrinkToFit="1"/>
      <protection locked="0"/>
    </xf>
    <xf numFmtId="0" fontId="10" fillId="24" borderId="100" xfId="0" applyFont="1" applyFill="1" applyBorder="1" applyAlignment="1">
      <alignment horizontal="center" vertical="center" wrapText="1"/>
    </xf>
    <xf numFmtId="0" fontId="10" fillId="24" borderId="101" xfId="0" applyFont="1" applyFill="1" applyBorder="1" applyAlignment="1">
      <alignment horizontal="center" vertical="center" wrapText="1"/>
    </xf>
    <xf numFmtId="184" fontId="9" fillId="24" borderId="88" xfId="0" applyNumberFormat="1" applyFont="1" applyFill="1" applyBorder="1" applyAlignment="1" applyProtection="1">
      <alignment horizontal="center" vertical="center" shrinkToFit="1"/>
      <protection locked="0"/>
    </xf>
    <xf numFmtId="184" fontId="9" fillId="24" borderId="101" xfId="0" applyNumberFormat="1" applyFont="1" applyFill="1" applyBorder="1" applyAlignment="1" applyProtection="1">
      <alignment horizontal="center" vertical="center" shrinkToFit="1"/>
      <protection locked="0"/>
    </xf>
    <xf numFmtId="0" fontId="9" fillId="0" borderId="148" xfId="0" applyFont="1" applyBorder="1" applyAlignment="1" applyProtection="1">
      <alignment horizontal="center" vertical="center"/>
      <protection locked="0"/>
    </xf>
    <xf numFmtId="0" fontId="9" fillId="0" borderId="149" xfId="0" applyFont="1" applyBorder="1" applyAlignment="1" applyProtection="1">
      <alignment horizontal="center" vertical="center"/>
      <protection locked="0"/>
    </xf>
    <xf numFmtId="0" fontId="16" fillId="0" borderId="33" xfId="0" applyFont="1" applyBorder="1" applyAlignment="1">
      <alignment horizontal="left" vertical="center" shrinkToFit="1"/>
    </xf>
    <xf numFmtId="0" fontId="16" fillId="0" borderId="16" xfId="0" applyFont="1" applyBorder="1" applyAlignment="1">
      <alignment horizontal="left" vertical="center" shrinkToFit="1"/>
    </xf>
    <xf numFmtId="0" fontId="16" fillId="0" borderId="30" xfId="0" applyFont="1" applyBorder="1" applyAlignment="1">
      <alignment horizontal="left" vertical="center" shrinkToFit="1"/>
    </xf>
    <xf numFmtId="197" fontId="0" fillId="0" borderId="29" xfId="0" applyNumberFormat="1" applyBorder="1" applyAlignment="1">
      <alignment horizontal="center" vertical="center"/>
    </xf>
    <xf numFmtId="197" fontId="0" fillId="0" borderId="16" xfId="0" applyNumberFormat="1" applyBorder="1" applyAlignment="1">
      <alignment horizontal="center" vertical="center"/>
    </xf>
    <xf numFmtId="197" fontId="0" fillId="0" borderId="17" xfId="0" applyNumberFormat="1" applyBorder="1" applyAlignment="1">
      <alignment horizontal="center" vertical="center"/>
    </xf>
    <xf numFmtId="0" fontId="16" fillId="0" borderId="33" xfId="0" applyFont="1" applyBorder="1" applyAlignment="1" applyProtection="1">
      <alignment horizontal="center" vertical="center" wrapText="1" shrinkToFit="1"/>
      <protection locked="0"/>
    </xf>
    <xf numFmtId="0" fontId="16" fillId="0" borderId="16" xfId="0" applyFont="1" applyBorder="1" applyAlignment="1" applyProtection="1">
      <alignment horizontal="center" vertical="center" wrapText="1" shrinkToFit="1"/>
      <protection locked="0"/>
    </xf>
    <xf numFmtId="0" fontId="16" fillId="0" borderId="163" xfId="0" applyFont="1" applyBorder="1" applyAlignment="1" applyProtection="1">
      <alignment horizontal="center" vertical="center" wrapText="1" shrinkToFit="1"/>
      <protection locked="0"/>
    </xf>
    <xf numFmtId="184" fontId="9" fillId="24" borderId="33" xfId="0" applyNumberFormat="1" applyFont="1" applyFill="1" applyBorder="1" applyAlignment="1" applyProtection="1">
      <alignment horizontal="center" vertical="center" shrinkToFit="1"/>
      <protection locked="0"/>
    </xf>
    <xf numFmtId="184" fontId="9" fillId="24" borderId="30" xfId="0" applyNumberFormat="1" applyFont="1" applyFill="1" applyBorder="1" applyAlignment="1" applyProtection="1">
      <alignment horizontal="center" vertical="center" shrinkToFit="1"/>
      <protection locked="0"/>
    </xf>
    <xf numFmtId="0" fontId="0" fillId="24" borderId="138" xfId="0" applyFill="1" applyBorder="1" applyAlignment="1" applyProtection="1">
      <alignment horizontal="center" vertical="center" wrapText="1"/>
      <protection locked="0"/>
    </xf>
    <xf numFmtId="0" fontId="0" fillId="24" borderId="158" xfId="0" applyFill="1" applyBorder="1" applyAlignment="1" applyProtection="1">
      <alignment horizontal="center" vertical="center" wrapText="1"/>
      <protection locked="0"/>
    </xf>
    <xf numFmtId="0" fontId="0" fillId="24" borderId="159" xfId="0" applyFill="1" applyBorder="1" applyAlignment="1">
      <alignment horizontal="center" vertical="center"/>
    </xf>
    <xf numFmtId="0" fontId="0" fillId="24" borderId="160" xfId="0" applyFill="1" applyBorder="1" applyAlignment="1">
      <alignment horizontal="center" vertical="center"/>
    </xf>
    <xf numFmtId="182" fontId="7" fillId="0" borderId="99" xfId="0" applyNumberFormat="1" applyFont="1" applyBorder="1" applyAlignment="1">
      <alignment horizontal="center" vertical="center" wrapText="1" shrinkToFit="1"/>
    </xf>
    <xf numFmtId="182" fontId="7" fillId="0" borderId="100" xfId="0" applyNumberFormat="1" applyFont="1" applyBorder="1" applyAlignment="1">
      <alignment horizontal="center" vertical="center" wrapText="1" shrinkToFit="1"/>
    </xf>
    <xf numFmtId="182" fontId="7" fillId="0" borderId="101" xfId="0" applyNumberFormat="1" applyFont="1" applyBorder="1" applyAlignment="1">
      <alignment horizontal="center" vertical="center" wrapText="1" shrinkToFit="1"/>
    </xf>
    <xf numFmtId="182" fontId="7" fillId="0" borderId="161" xfId="0" applyNumberFormat="1" applyFont="1" applyBorder="1" applyAlignment="1">
      <alignment horizontal="center" vertical="center" shrinkToFit="1"/>
    </xf>
    <xf numFmtId="182" fontId="7" fillId="0" borderId="16" xfId="0" applyNumberFormat="1" applyFont="1" applyBorder="1" applyAlignment="1" applyProtection="1">
      <alignment horizontal="center" vertical="center" shrinkToFit="1"/>
      <protection locked="0"/>
    </xf>
    <xf numFmtId="182" fontId="7" fillId="0" borderId="17" xfId="0" applyNumberFormat="1" applyFont="1" applyBorder="1" applyAlignment="1" applyProtection="1">
      <alignment horizontal="center" vertical="center" shrinkToFit="1"/>
      <protection locked="0"/>
    </xf>
    <xf numFmtId="182" fontId="0" fillId="0" borderId="161" xfId="0" applyNumberFormat="1" applyBorder="1" applyAlignment="1">
      <alignment horizontal="center" vertical="center" shrinkToFit="1"/>
    </xf>
    <xf numFmtId="0" fontId="5" fillId="0" borderId="66" xfId="0" applyFont="1" applyBorder="1" applyAlignment="1">
      <alignment horizontal="center" vertical="center" shrinkToFit="1"/>
    </xf>
    <xf numFmtId="0" fontId="5" fillId="0" borderId="52" xfId="0" applyFont="1" applyBorder="1" applyAlignment="1">
      <alignment horizontal="center" vertical="center" shrinkToFit="1"/>
    </xf>
    <xf numFmtId="0" fontId="5" fillId="0" borderId="67" xfId="0" applyFont="1" applyBorder="1" applyAlignment="1">
      <alignment horizontal="center" vertical="center" shrinkToFit="1"/>
    </xf>
    <xf numFmtId="0" fontId="0" fillId="0" borderId="12" xfId="0" applyBorder="1" applyAlignment="1" applyProtection="1">
      <alignment horizontal="center" vertical="center"/>
      <protection locked="0"/>
    </xf>
    <xf numFmtId="0" fontId="0" fillId="0" borderId="52" xfId="0" applyBorder="1" applyAlignment="1" applyProtection="1">
      <alignment horizontal="center" vertical="center"/>
      <protection locked="0"/>
    </xf>
    <xf numFmtId="0" fontId="0" fillId="0" borderId="127" xfId="0" applyBorder="1" applyAlignment="1" applyProtection="1">
      <alignment horizontal="center" vertical="center"/>
      <protection locked="0"/>
    </xf>
    <xf numFmtId="0" fontId="41" fillId="24" borderId="36" xfId="0" applyFont="1" applyFill="1" applyBorder="1" applyAlignment="1" applyProtection="1">
      <alignment horizontal="left" vertical="center" wrapText="1" shrinkToFit="1"/>
      <protection locked="0"/>
    </xf>
    <xf numFmtId="0" fontId="41" fillId="24" borderId="21" xfId="0" applyFont="1" applyFill="1" applyBorder="1" applyAlignment="1" applyProtection="1">
      <alignment horizontal="left" vertical="center" wrapText="1" shrinkToFit="1"/>
      <protection locked="0"/>
    </xf>
    <xf numFmtId="0" fontId="7" fillId="0" borderId="29" xfId="0" applyFont="1" applyBorder="1" applyAlignment="1" applyProtection="1">
      <alignment horizontal="center" vertical="center" shrinkToFit="1"/>
      <protection locked="0"/>
    </xf>
    <xf numFmtId="0" fontId="7" fillId="0" borderId="16" xfId="0" applyFont="1" applyBorder="1" applyAlignment="1" applyProtection="1">
      <alignment horizontal="center" vertical="center" shrinkToFit="1"/>
      <protection locked="0"/>
    </xf>
    <xf numFmtId="0" fontId="54" fillId="24" borderId="12" xfId="0" applyFont="1" applyFill="1" applyBorder="1" applyAlignment="1" applyProtection="1">
      <alignment horizontal="center" vertical="center"/>
      <protection locked="0"/>
    </xf>
    <xf numFmtId="0" fontId="54" fillId="24" borderId="127" xfId="0" applyFont="1" applyFill="1" applyBorder="1" applyAlignment="1" applyProtection="1">
      <alignment horizontal="center" vertical="center"/>
      <protection locked="0"/>
    </xf>
    <xf numFmtId="0" fontId="41" fillId="24" borderId="22" xfId="0" applyFont="1" applyFill="1" applyBorder="1" applyAlignment="1" applyProtection="1">
      <alignment horizontal="left" vertical="center" wrapText="1" shrinkToFit="1"/>
      <protection locked="0"/>
    </xf>
    <xf numFmtId="0" fontId="11" fillId="35" borderId="12" xfId="0" applyFont="1" applyFill="1" applyBorder="1" applyAlignment="1" applyProtection="1">
      <alignment horizontal="center" vertical="center" shrinkToFit="1"/>
      <protection locked="0"/>
    </xf>
    <xf numFmtId="0" fontId="11" fillId="35" borderId="52" xfId="0" applyFont="1" applyFill="1" applyBorder="1" applyAlignment="1" applyProtection="1">
      <alignment horizontal="center" vertical="center" shrinkToFit="1"/>
      <protection locked="0"/>
    </xf>
    <xf numFmtId="0" fontId="11" fillId="35" borderId="67" xfId="0" applyFont="1" applyFill="1" applyBorder="1" applyAlignment="1" applyProtection="1">
      <alignment horizontal="center" vertical="center" shrinkToFit="1"/>
      <protection locked="0"/>
    </xf>
    <xf numFmtId="1" fontId="7" fillId="0" borderId="162" xfId="0" applyNumberFormat="1" applyFont="1" applyBorder="1" applyAlignment="1" applyProtection="1">
      <alignment horizontal="center" vertical="center" wrapText="1" shrinkToFit="1"/>
      <protection locked="0"/>
    </xf>
    <xf numFmtId="1" fontId="7" fillId="0" borderId="16" xfId="0" applyNumberFormat="1" applyFont="1" applyBorder="1" applyAlignment="1" applyProtection="1">
      <alignment horizontal="center" vertical="center" wrapText="1" shrinkToFit="1"/>
      <protection locked="0"/>
    </xf>
    <xf numFmtId="1" fontId="7" fillId="0" borderId="30" xfId="0" applyNumberFormat="1" applyFont="1" applyBorder="1" applyAlignment="1" applyProtection="1">
      <alignment horizontal="center" vertical="center" wrapText="1" shrinkToFit="1"/>
      <protection locked="0"/>
    </xf>
    <xf numFmtId="0" fontId="7" fillId="0" borderId="162" xfId="0" applyFont="1" applyBorder="1" applyAlignment="1" applyProtection="1">
      <alignment horizontal="center" vertical="center" wrapText="1" shrinkToFit="1"/>
      <protection locked="0"/>
    </xf>
    <xf numFmtId="0" fontId="7" fillId="0" borderId="16" xfId="0" applyFont="1" applyBorder="1" applyAlignment="1" applyProtection="1">
      <alignment horizontal="center" vertical="center" wrapText="1" shrinkToFit="1"/>
      <protection locked="0"/>
    </xf>
    <xf numFmtId="0" fontId="7" fillId="0" borderId="30" xfId="0" applyFont="1" applyBorder="1" applyAlignment="1" applyProtection="1">
      <alignment horizontal="center" vertical="center" wrapText="1" shrinkToFit="1"/>
      <protection locked="0"/>
    </xf>
    <xf numFmtId="1" fontId="16" fillId="0" borderId="29" xfId="0" applyNumberFormat="1" applyFont="1" applyBorder="1" applyAlignment="1" applyProtection="1">
      <alignment horizontal="center" vertical="center" wrapText="1" shrinkToFit="1"/>
      <protection locked="0"/>
    </xf>
    <xf numFmtId="1" fontId="16" fillId="0" borderId="16" xfId="0" applyNumberFormat="1" applyFont="1" applyBorder="1" applyAlignment="1" applyProtection="1">
      <alignment horizontal="center" vertical="center" wrapText="1" shrinkToFit="1"/>
      <protection locked="0"/>
    </xf>
    <xf numFmtId="1" fontId="16" fillId="0" borderId="163" xfId="0" applyNumberFormat="1" applyFont="1" applyBorder="1" applyAlignment="1" applyProtection="1">
      <alignment horizontal="center" vertical="center" wrapText="1" shrinkToFit="1"/>
      <protection locked="0"/>
    </xf>
    <xf numFmtId="0" fontId="16" fillId="0" borderId="13" xfId="0" applyFont="1" applyBorder="1" applyAlignment="1">
      <alignment horizontal="left" vertical="center" shrinkToFit="1"/>
    </xf>
    <xf numFmtId="0" fontId="16" fillId="0" borderId="21" xfId="0" applyFont="1" applyBorder="1" applyAlignment="1">
      <alignment horizontal="left" vertical="center" shrinkToFit="1"/>
    </xf>
    <xf numFmtId="0" fontId="16" fillId="0" borderId="105" xfId="0" applyFont="1" applyBorder="1" applyAlignment="1">
      <alignment horizontal="left" vertical="center" shrinkToFit="1"/>
    </xf>
    <xf numFmtId="197" fontId="0" fillId="0" borderId="27" xfId="0" applyNumberFormat="1" applyBorder="1" applyAlignment="1">
      <alignment horizontal="center" vertical="center"/>
    </xf>
    <xf numFmtId="197" fontId="0" fillId="0" borderId="14" xfId="0" applyNumberFormat="1" applyBorder="1" applyAlignment="1">
      <alignment horizontal="center" vertical="center"/>
    </xf>
    <xf numFmtId="197" fontId="0" fillId="0" borderId="15" xfId="0" applyNumberFormat="1" applyBorder="1" applyAlignment="1">
      <alignment horizontal="center" vertical="center"/>
    </xf>
    <xf numFmtId="0" fontId="16" fillId="0" borderId="34" xfId="0" applyFont="1" applyBorder="1" applyAlignment="1" applyProtection="1">
      <alignment horizontal="center" vertical="center" wrapText="1" shrinkToFit="1"/>
      <protection locked="0"/>
    </xf>
    <xf numFmtId="0" fontId="16" fillId="0" borderId="14" xfId="0" applyFont="1" applyBorder="1" applyAlignment="1" applyProtection="1">
      <alignment horizontal="center" vertical="center" wrapText="1" shrinkToFit="1"/>
      <protection locked="0"/>
    </xf>
    <xf numFmtId="0" fontId="16" fillId="0" borderId="164" xfId="0" applyFont="1" applyBorder="1" applyAlignment="1" applyProtection="1">
      <alignment horizontal="center" vertical="center" wrapText="1" shrinkToFit="1"/>
      <protection locked="0"/>
    </xf>
    <xf numFmtId="0" fontId="7" fillId="0" borderId="30" xfId="0" applyFont="1" applyBorder="1" applyAlignment="1" applyProtection="1">
      <alignment horizontal="center" vertical="center" shrinkToFit="1"/>
      <protection locked="0"/>
    </xf>
    <xf numFmtId="20" fontId="41" fillId="24" borderId="66" xfId="0" applyNumberFormat="1" applyFont="1" applyFill="1" applyBorder="1" applyAlignment="1" applyProtection="1">
      <alignment horizontal="left" vertical="center" wrapText="1" shrinkToFit="1"/>
      <protection locked="0"/>
    </xf>
    <xf numFmtId="20" fontId="41" fillId="24" borderId="52" xfId="0" applyNumberFormat="1" applyFont="1" applyFill="1" applyBorder="1" applyAlignment="1" applyProtection="1">
      <alignment horizontal="left" vertical="center" wrapText="1" shrinkToFit="1"/>
      <protection locked="0"/>
    </xf>
    <xf numFmtId="20" fontId="41" fillId="24" borderId="67" xfId="0" applyNumberFormat="1" applyFont="1" applyFill="1" applyBorder="1" applyAlignment="1" applyProtection="1">
      <alignment horizontal="left" vertical="center" wrapText="1" shrinkToFit="1"/>
      <protection locked="0"/>
    </xf>
    <xf numFmtId="3" fontId="7" fillId="0" borderId="99" xfId="0" applyNumberFormat="1" applyFont="1" applyBorder="1" applyAlignment="1" applyProtection="1">
      <alignment horizontal="center" vertical="center" shrinkToFit="1"/>
      <protection locked="0"/>
    </xf>
    <xf numFmtId="3" fontId="7" fillId="0" borderId="100" xfId="0" applyNumberFormat="1" applyFont="1" applyBorder="1" applyAlignment="1" applyProtection="1">
      <alignment horizontal="center" vertical="center" shrinkToFit="1"/>
      <protection locked="0"/>
    </xf>
    <xf numFmtId="3" fontId="7" fillId="0" borderId="101" xfId="0" applyNumberFormat="1" applyFont="1" applyBorder="1" applyAlignment="1" applyProtection="1">
      <alignment horizontal="center" vertical="center" shrinkToFit="1"/>
      <protection locked="0"/>
    </xf>
    <xf numFmtId="0" fontId="43" fillId="0" borderId="29" xfId="0" applyFont="1" applyBorder="1" applyAlignment="1" applyProtection="1">
      <alignment horizontal="center" vertical="center" shrinkToFit="1"/>
      <protection locked="0"/>
    </xf>
    <xf numFmtId="0" fontId="43" fillId="0" borderId="16" xfId="0" applyFont="1" applyBorder="1" applyAlignment="1" applyProtection="1">
      <alignment horizontal="center" vertical="center" shrinkToFit="1"/>
      <protection locked="0"/>
    </xf>
    <xf numFmtId="0" fontId="43" fillId="0" borderId="30" xfId="0" applyFont="1" applyBorder="1" applyAlignment="1" applyProtection="1">
      <alignment horizontal="center" vertical="center" shrinkToFit="1"/>
      <protection locked="0"/>
    </xf>
    <xf numFmtId="0" fontId="44" fillId="24" borderId="25" xfId="0" applyFont="1" applyFill="1" applyBorder="1" applyAlignment="1" applyProtection="1">
      <alignment horizontal="center" vertical="center"/>
      <protection locked="0"/>
    </xf>
    <xf numFmtId="0" fontId="4" fillId="0" borderId="25" xfId="0" applyFont="1" applyBorder="1" applyAlignment="1">
      <alignment horizontal="right"/>
    </xf>
    <xf numFmtId="0" fontId="4" fillId="0" borderId="12" xfId="0" applyFont="1" applyBorder="1" applyAlignment="1" applyProtection="1">
      <alignment horizontal="distributed" vertical="center"/>
      <protection locked="0"/>
    </xf>
    <xf numFmtId="0" fontId="4" fillId="0" borderId="52" xfId="0" applyFont="1" applyBorder="1" applyAlignment="1" applyProtection="1">
      <alignment horizontal="distributed" vertical="center"/>
      <protection locked="0"/>
    </xf>
    <xf numFmtId="0" fontId="4" fillId="0" borderId="127" xfId="0" applyFont="1" applyBorder="1" applyAlignment="1" applyProtection="1">
      <alignment horizontal="distributed" vertical="center"/>
      <protection locked="0"/>
    </xf>
    <xf numFmtId="0" fontId="4" fillId="0" borderId="12" xfId="0" applyFont="1" applyBorder="1" applyAlignment="1" applyProtection="1">
      <alignment horizontal="center" vertical="center"/>
      <protection locked="0"/>
    </xf>
    <xf numFmtId="0" fontId="4" fillId="0" borderId="52" xfId="0" applyFont="1" applyBorder="1" applyAlignment="1" applyProtection="1">
      <alignment horizontal="center" vertical="center"/>
      <protection locked="0"/>
    </xf>
    <xf numFmtId="0" fontId="4" fillId="0" borderId="127" xfId="0" applyFont="1" applyBorder="1" applyAlignment="1" applyProtection="1">
      <alignment horizontal="center" vertical="center"/>
      <protection locked="0"/>
    </xf>
    <xf numFmtId="0" fontId="54" fillId="24" borderId="13" xfId="0" applyFont="1" applyFill="1" applyBorder="1" applyAlignment="1" applyProtection="1">
      <alignment horizontal="center" vertical="center"/>
      <protection locked="0"/>
    </xf>
    <xf numFmtId="0" fontId="54" fillId="24" borderId="105" xfId="0" applyFont="1" applyFill="1" applyBorder="1" applyAlignment="1" applyProtection="1">
      <alignment horizontal="center" vertical="center"/>
      <protection locked="0"/>
    </xf>
    <xf numFmtId="0" fontId="54" fillId="24" borderId="12" xfId="0" applyFont="1" applyFill="1" applyBorder="1" applyAlignment="1" applyProtection="1">
      <alignment horizontal="center" vertical="center" shrinkToFit="1"/>
      <protection locked="0"/>
    </xf>
    <xf numFmtId="0" fontId="54" fillId="24" borderId="127" xfId="0" applyFont="1" applyFill="1" applyBorder="1" applyAlignment="1" applyProtection="1">
      <alignment horizontal="center" vertical="center" shrinkToFit="1"/>
      <protection locked="0"/>
    </xf>
    <xf numFmtId="0" fontId="41" fillId="24" borderId="66" xfId="0" applyFont="1" applyFill="1" applyBorder="1" applyAlignment="1" applyProtection="1">
      <alignment horizontal="left" vertical="center" wrapText="1" shrinkToFit="1"/>
      <protection locked="0"/>
    </xf>
    <xf numFmtId="0" fontId="41" fillId="24" borderId="52" xfId="0" applyFont="1" applyFill="1" applyBorder="1" applyAlignment="1" applyProtection="1">
      <alignment horizontal="left" vertical="center" wrapText="1" shrinkToFit="1"/>
      <protection locked="0"/>
    </xf>
    <xf numFmtId="0" fontId="41" fillId="24" borderId="67" xfId="0" applyFont="1" applyFill="1" applyBorder="1" applyAlignment="1" applyProtection="1">
      <alignment horizontal="left" vertical="center" wrapText="1" shrinkToFit="1"/>
      <protection locked="0"/>
    </xf>
    <xf numFmtId="0" fontId="7" fillId="24" borderId="34" xfId="0" applyFont="1" applyFill="1" applyBorder="1" applyAlignment="1" applyProtection="1">
      <alignment horizontal="center" vertical="center" shrinkToFit="1"/>
      <protection locked="0"/>
    </xf>
    <xf numFmtId="0" fontId="7" fillId="24" borderId="14" xfId="0" applyFont="1" applyFill="1" applyBorder="1" applyAlignment="1" applyProtection="1">
      <alignment horizontal="center" vertical="center" shrinkToFit="1"/>
      <protection locked="0"/>
    </xf>
    <xf numFmtId="0" fontId="7" fillId="0" borderId="165" xfId="0" applyFont="1" applyBorder="1" applyAlignment="1" applyProtection="1">
      <alignment horizontal="center" vertical="center" wrapText="1" shrinkToFit="1"/>
      <protection locked="0"/>
    </xf>
    <xf numFmtId="0" fontId="7" fillId="0" borderId="14" xfId="0" applyFont="1" applyBorder="1" applyAlignment="1" applyProtection="1">
      <alignment horizontal="center" vertical="center" wrapText="1" shrinkToFit="1"/>
      <protection locked="0"/>
    </xf>
    <xf numFmtId="0" fontId="7" fillId="0" borderId="28" xfId="0" applyFont="1" applyBorder="1" applyAlignment="1" applyProtection="1">
      <alignment horizontal="center" vertical="center" wrapText="1" shrinkToFit="1"/>
      <protection locked="0"/>
    </xf>
    <xf numFmtId="0" fontId="4" fillId="0" borderId="150" xfId="0" applyFont="1" applyBorder="1" applyAlignment="1" applyProtection="1">
      <alignment horizontal="center" vertical="center" shrinkToFit="1"/>
      <protection locked="0"/>
    </xf>
    <xf numFmtId="0" fontId="11" fillId="35" borderId="12" xfId="0" applyFont="1" applyFill="1" applyBorder="1" applyAlignment="1" applyProtection="1">
      <alignment horizontal="center" vertical="center"/>
      <protection locked="0"/>
    </xf>
    <xf numFmtId="0" fontId="11" fillId="35" borderId="52" xfId="0" applyFont="1" applyFill="1" applyBorder="1" applyAlignment="1" applyProtection="1">
      <alignment horizontal="center" vertical="center"/>
      <protection locked="0"/>
    </xf>
    <xf numFmtId="0" fontId="11" fillId="35" borderId="67" xfId="0" applyFont="1" applyFill="1" applyBorder="1" applyAlignment="1" applyProtection="1">
      <alignment horizontal="center" vertical="center"/>
      <protection locked="0"/>
    </xf>
    <xf numFmtId="0" fontId="4" fillId="0" borderId="21" xfId="0" applyFont="1" applyBorder="1" applyAlignment="1" applyProtection="1">
      <alignment horizontal="center" vertical="center" shrinkToFit="1"/>
      <protection locked="0"/>
    </xf>
    <xf numFmtId="0" fontId="4" fillId="0" borderId="22" xfId="0" applyFont="1" applyBorder="1" applyAlignment="1" applyProtection="1">
      <alignment horizontal="center" vertical="center" shrinkToFit="1"/>
      <protection locked="0"/>
    </xf>
    <xf numFmtId="0" fontId="4" fillId="0" borderId="25" xfId="0" applyFont="1" applyBorder="1" applyAlignment="1" applyProtection="1">
      <alignment horizontal="center" vertical="center" shrinkToFit="1"/>
      <protection locked="0"/>
    </xf>
    <xf numFmtId="0" fontId="4" fillId="0" borderId="26" xfId="0" applyFont="1" applyBorder="1" applyAlignment="1" applyProtection="1">
      <alignment horizontal="center" vertical="center" shrinkToFit="1"/>
      <protection locked="0"/>
    </xf>
    <xf numFmtId="0" fontId="20" fillId="24" borderId="21" xfId="0" applyFont="1" applyFill="1" applyBorder="1" applyAlignment="1">
      <alignment horizontal="center" vertical="center" wrapText="1"/>
    </xf>
    <xf numFmtId="0" fontId="20" fillId="24" borderId="105" xfId="0" applyFont="1" applyFill="1" applyBorder="1" applyAlignment="1">
      <alignment horizontal="center" vertical="center" wrapText="1"/>
    </xf>
    <xf numFmtId="0" fontId="20" fillId="24" borderId="25" xfId="0" applyFont="1" applyFill="1" applyBorder="1" applyAlignment="1">
      <alignment horizontal="center" vertical="center" wrapText="1"/>
    </xf>
    <xf numFmtId="0" fontId="20" fillId="24" borderId="107" xfId="0" applyFont="1" applyFill="1" applyBorder="1" applyAlignment="1">
      <alignment horizontal="center" vertical="center" wrapText="1"/>
    </xf>
    <xf numFmtId="0" fontId="41" fillId="24" borderId="12" xfId="0" applyFont="1" applyFill="1" applyBorder="1" applyAlignment="1" applyProtection="1">
      <alignment horizontal="left" vertical="center" wrapText="1" shrinkToFit="1"/>
      <protection locked="0"/>
    </xf>
    <xf numFmtId="0" fontId="41" fillId="24" borderId="36" xfId="0" applyFont="1" applyFill="1" applyBorder="1" applyAlignment="1" applyProtection="1">
      <alignment vertical="center" wrapText="1" shrinkToFit="1"/>
      <protection locked="0"/>
    </xf>
    <xf numFmtId="0" fontId="41" fillId="24" borderId="21" xfId="0" applyFont="1" applyFill="1" applyBorder="1" applyAlignment="1" applyProtection="1">
      <alignment vertical="center" wrapText="1" shrinkToFit="1"/>
      <protection locked="0"/>
    </xf>
    <xf numFmtId="0" fontId="41" fillId="24" borderId="22" xfId="0" applyFont="1" applyFill="1" applyBorder="1" applyAlignment="1" applyProtection="1">
      <alignment vertical="center" wrapText="1" shrinkToFit="1"/>
      <protection locked="0"/>
    </xf>
    <xf numFmtId="0" fontId="0" fillId="0" borderId="12" xfId="0" applyBorder="1" applyAlignment="1" applyProtection="1">
      <alignment horizontal="center" vertical="center" shrinkToFit="1"/>
      <protection locked="0"/>
    </xf>
    <xf numFmtId="0" fontId="0" fillId="0" borderId="127" xfId="0" applyBorder="1" applyAlignment="1" applyProtection="1">
      <alignment horizontal="center" vertical="center" shrinkToFit="1"/>
      <protection locked="0"/>
    </xf>
    <xf numFmtId="182" fontId="7" fillId="0" borderId="29" xfId="0" applyNumberFormat="1" applyFont="1" applyBorder="1" applyAlignment="1">
      <alignment horizontal="center" vertical="center" wrapText="1" shrinkToFit="1"/>
    </xf>
    <xf numFmtId="182" fontId="7" fillId="0" borderId="16" xfId="0" applyNumberFormat="1" applyFont="1" applyBorder="1" applyAlignment="1">
      <alignment horizontal="center" vertical="center" wrapText="1" shrinkToFit="1"/>
    </xf>
    <xf numFmtId="182" fontId="7" fillId="0" borderId="30" xfId="0" applyNumberFormat="1" applyFont="1" applyBorder="1" applyAlignment="1">
      <alignment horizontal="center" vertical="center" wrapText="1" shrinkToFit="1"/>
    </xf>
    <xf numFmtId="1" fontId="7" fillId="0" borderId="167" xfId="0" applyNumberFormat="1" applyFont="1" applyBorder="1" applyAlignment="1" applyProtection="1">
      <alignment horizontal="center" vertical="center" wrapText="1" shrinkToFit="1"/>
      <protection locked="0"/>
    </xf>
    <xf numFmtId="1" fontId="7" fillId="0" borderId="100" xfId="0" applyNumberFormat="1" applyFont="1" applyBorder="1" applyAlignment="1" applyProtection="1">
      <alignment horizontal="center" vertical="center" wrapText="1" shrinkToFit="1"/>
      <protection locked="0"/>
    </xf>
    <xf numFmtId="1" fontId="7" fillId="0" borderId="101" xfId="0" applyNumberFormat="1" applyFont="1" applyBorder="1" applyAlignment="1" applyProtection="1">
      <alignment horizontal="center" vertical="center" wrapText="1" shrinkToFit="1"/>
      <protection locked="0"/>
    </xf>
    <xf numFmtId="0" fontId="9" fillId="0" borderId="161" xfId="0" applyFont="1" applyBorder="1" applyAlignment="1" applyProtection="1">
      <alignment horizontal="center" vertical="center"/>
      <protection locked="0"/>
    </xf>
    <xf numFmtId="0" fontId="9" fillId="0" borderId="204" xfId="0" applyFont="1" applyBorder="1" applyAlignment="1" applyProtection="1">
      <alignment horizontal="center" vertical="center"/>
      <protection locked="0"/>
    </xf>
    <xf numFmtId="0" fontId="7" fillId="0" borderId="99" xfId="0" applyFont="1" applyBorder="1" applyAlignment="1" applyProtection="1">
      <alignment horizontal="center" vertical="center" shrinkToFit="1"/>
      <protection locked="0"/>
    </xf>
    <xf numFmtId="0" fontId="7" fillId="0" borderId="100" xfId="0" applyFont="1" applyBorder="1" applyAlignment="1" applyProtection="1">
      <alignment horizontal="center" vertical="center" shrinkToFit="1"/>
      <protection locked="0"/>
    </xf>
    <xf numFmtId="0" fontId="7" fillId="0" borderId="101" xfId="0" applyFont="1" applyBorder="1" applyAlignment="1" applyProtection="1">
      <alignment horizontal="center" vertical="center" shrinkToFit="1"/>
      <protection locked="0"/>
    </xf>
    <xf numFmtId="0" fontId="4" fillId="0" borderId="36" xfId="0" applyFont="1" applyBorder="1" applyAlignment="1" applyProtection="1">
      <alignment horizontal="center" vertical="center" wrapText="1" shrinkToFit="1"/>
      <protection locked="0"/>
    </xf>
    <xf numFmtId="0" fontId="4" fillId="0" borderId="21" xfId="0" applyFont="1" applyBorder="1" applyAlignment="1" applyProtection="1">
      <alignment horizontal="center" vertical="center" wrapText="1" shrinkToFit="1"/>
      <protection locked="0"/>
    </xf>
    <xf numFmtId="0" fontId="4" fillId="0" borderId="105" xfId="0" applyFont="1" applyBorder="1" applyAlignment="1" applyProtection="1">
      <alignment horizontal="center" vertical="center" wrapText="1" shrinkToFit="1"/>
      <protection locked="0"/>
    </xf>
    <xf numFmtId="0" fontId="4" fillId="0" borderId="45" xfId="0" applyFont="1" applyBorder="1" applyAlignment="1" applyProtection="1">
      <alignment horizontal="center" vertical="center" wrapText="1" shrinkToFit="1"/>
      <protection locked="0"/>
    </xf>
    <xf numFmtId="0" fontId="4" fillId="0" borderId="25" xfId="0" applyFont="1" applyBorder="1" applyAlignment="1" applyProtection="1">
      <alignment horizontal="center" vertical="center" wrapText="1" shrinkToFit="1"/>
      <protection locked="0"/>
    </xf>
    <xf numFmtId="0" fontId="4" fillId="0" borderId="107" xfId="0" applyFont="1" applyBorder="1" applyAlignment="1" applyProtection="1">
      <alignment horizontal="center" vertical="center" wrapText="1" shrinkToFit="1"/>
      <protection locked="0"/>
    </xf>
    <xf numFmtId="0" fontId="4" fillId="24" borderId="13" xfId="0" applyFont="1" applyFill="1" applyBorder="1" applyAlignment="1" applyProtection="1">
      <alignment horizontal="center" vertical="center" textRotation="255" shrinkToFit="1"/>
      <protection locked="0"/>
    </xf>
    <xf numFmtId="0" fontId="4" fillId="24" borderId="105" xfId="0" applyFont="1" applyFill="1" applyBorder="1" applyAlignment="1" applyProtection="1">
      <alignment horizontal="center" vertical="center" textRotation="255" shrinkToFit="1"/>
      <protection locked="0"/>
    </xf>
    <xf numFmtId="0" fontId="4" fillId="24" borderId="20" xfId="0" applyFont="1" applyFill="1" applyBorder="1" applyAlignment="1" applyProtection="1">
      <alignment horizontal="center" vertical="center" textRotation="255" shrinkToFit="1"/>
      <protection locked="0"/>
    </xf>
    <xf numFmtId="0" fontId="4" fillId="24" borderId="46" xfId="0" applyFont="1" applyFill="1" applyBorder="1" applyAlignment="1" applyProtection="1">
      <alignment horizontal="center" vertical="center" textRotation="255" shrinkToFit="1"/>
      <protection locked="0"/>
    </xf>
    <xf numFmtId="0" fontId="4" fillId="24" borderId="24" xfId="0" applyFont="1" applyFill="1" applyBorder="1" applyAlignment="1" applyProtection="1">
      <alignment horizontal="center" vertical="center" textRotation="255" shrinkToFit="1"/>
      <protection locked="0"/>
    </xf>
    <xf numFmtId="0" fontId="4" fillId="24" borderId="107" xfId="0" applyFont="1" applyFill="1" applyBorder="1" applyAlignment="1" applyProtection="1">
      <alignment horizontal="center" vertical="center" textRotation="255" shrinkToFit="1"/>
      <protection locked="0"/>
    </xf>
    <xf numFmtId="1" fontId="16" fillId="0" borderId="36" xfId="0" applyNumberFormat="1" applyFont="1" applyBorder="1" applyAlignment="1" applyProtection="1">
      <alignment horizontal="center" vertical="center" wrapText="1" shrinkToFit="1"/>
      <protection locked="0"/>
    </xf>
    <xf numFmtId="1" fontId="70" fillId="0" borderId="21" xfId="0" applyNumberFormat="1" applyFont="1" applyBorder="1" applyAlignment="1" applyProtection="1">
      <alignment horizontal="center" vertical="center" wrapText="1" shrinkToFit="1"/>
      <protection locked="0"/>
    </xf>
    <xf numFmtId="1" fontId="70" fillId="0" borderId="205" xfId="0" applyNumberFormat="1" applyFont="1" applyBorder="1" applyAlignment="1" applyProtection="1">
      <alignment horizontal="center" vertical="center" wrapText="1" shrinkToFit="1"/>
      <protection locked="0"/>
    </xf>
    <xf numFmtId="1" fontId="7" fillId="0" borderId="165" xfId="0" applyNumberFormat="1" applyFont="1" applyBorder="1" applyAlignment="1" applyProtection="1">
      <alignment horizontal="center" vertical="center" wrapText="1" shrinkToFit="1"/>
      <protection locked="0"/>
    </xf>
    <xf numFmtId="1" fontId="7" fillId="0" borderId="14" xfId="0" applyNumberFormat="1" applyFont="1" applyBorder="1" applyAlignment="1" applyProtection="1">
      <alignment horizontal="center" vertical="center" wrapText="1" shrinkToFit="1"/>
      <protection locked="0"/>
    </xf>
    <xf numFmtId="1" fontId="7" fillId="0" borderId="28" xfId="0" applyNumberFormat="1" applyFont="1" applyBorder="1" applyAlignment="1" applyProtection="1">
      <alignment horizontal="center" vertical="center" wrapText="1" shrinkToFit="1"/>
      <protection locked="0"/>
    </xf>
    <xf numFmtId="0" fontId="11" fillId="0" borderId="36" xfId="0" applyFont="1" applyBorder="1" applyAlignment="1" applyProtection="1">
      <alignment horizontal="center" vertical="center" shrinkToFit="1"/>
      <protection locked="0"/>
    </xf>
    <xf numFmtId="0" fontId="11" fillId="0" borderId="21" xfId="0" applyFont="1" applyBorder="1" applyAlignment="1" applyProtection="1">
      <alignment horizontal="center" vertical="center" shrinkToFit="1"/>
      <protection locked="0"/>
    </xf>
    <xf numFmtId="0" fontId="11" fillId="0" borderId="105" xfId="0" applyFont="1" applyBorder="1" applyAlignment="1" applyProtection="1">
      <alignment horizontal="center" vertical="center" shrinkToFit="1"/>
      <protection locked="0"/>
    </xf>
    <xf numFmtId="0" fontId="11" fillId="0" borderId="45" xfId="0" applyFont="1" applyBorder="1" applyAlignment="1" applyProtection="1">
      <alignment horizontal="center" vertical="center" shrinkToFit="1"/>
      <protection locked="0"/>
    </xf>
    <xf numFmtId="0" fontId="11" fillId="0" borderId="25" xfId="0" applyFont="1" applyBorder="1" applyAlignment="1" applyProtection="1">
      <alignment horizontal="center" vertical="center" shrinkToFit="1"/>
      <protection locked="0"/>
    </xf>
    <xf numFmtId="0" fontId="11" fillId="0" borderId="107" xfId="0" applyFont="1" applyBorder="1" applyAlignment="1" applyProtection="1">
      <alignment horizontal="center" vertical="center" shrinkToFit="1"/>
      <protection locked="0"/>
    </xf>
    <xf numFmtId="0" fontId="0" fillId="24" borderId="35" xfId="0" applyFill="1" applyBorder="1" applyAlignment="1" applyProtection="1">
      <alignment horizontal="center" vertical="center" shrinkToFit="1"/>
      <protection locked="0"/>
    </xf>
    <xf numFmtId="0" fontId="0" fillId="24" borderId="18" xfId="0" applyFill="1" applyBorder="1" applyAlignment="1" applyProtection="1">
      <alignment horizontal="center" vertical="center" shrinkToFit="1"/>
      <protection locked="0"/>
    </xf>
    <xf numFmtId="0" fontId="0" fillId="24" borderId="18" xfId="0" applyFill="1" applyBorder="1" applyAlignment="1" applyProtection="1">
      <alignment horizontal="left" vertical="center" shrinkToFit="1"/>
      <protection locked="0"/>
    </xf>
    <xf numFmtId="0" fontId="0" fillId="24" borderId="19" xfId="0" applyFill="1" applyBorder="1" applyAlignment="1" applyProtection="1">
      <alignment horizontal="left" vertical="center" shrinkToFit="1"/>
      <protection locked="0"/>
    </xf>
    <xf numFmtId="0" fontId="7" fillId="0" borderId="34" xfId="0" applyFont="1" applyBorder="1" applyAlignment="1" applyProtection="1">
      <alignment horizontal="center" vertical="center" shrinkToFit="1"/>
      <protection locked="0"/>
    </xf>
    <xf numFmtId="0" fontId="7" fillId="0" borderId="14" xfId="0" applyFont="1" applyBorder="1" applyAlignment="1" applyProtection="1">
      <alignment horizontal="center" vertical="center" shrinkToFit="1"/>
      <protection locked="0"/>
    </xf>
    <xf numFmtId="0" fontId="4" fillId="0" borderId="36" xfId="0" applyFont="1" applyBorder="1" applyAlignment="1" applyProtection="1">
      <alignment horizontal="center" vertical="center" shrinkToFit="1"/>
      <protection locked="0"/>
    </xf>
    <xf numFmtId="0" fontId="4" fillId="0" borderId="105" xfId="0" applyFont="1" applyBorder="1" applyAlignment="1" applyProtection="1">
      <alignment horizontal="center" vertical="center" shrinkToFit="1"/>
      <protection locked="0"/>
    </xf>
    <xf numFmtId="0" fontId="4" fillId="0" borderId="45" xfId="0" applyFont="1" applyBorder="1" applyAlignment="1" applyProtection="1">
      <alignment horizontal="center" vertical="center" shrinkToFit="1"/>
      <protection locked="0"/>
    </xf>
    <xf numFmtId="0" fontId="4" fillId="0" borderId="107" xfId="0" applyFont="1" applyBorder="1" applyAlignment="1" applyProtection="1">
      <alignment horizontal="center" vertical="center" shrinkToFit="1"/>
      <protection locked="0"/>
    </xf>
    <xf numFmtId="0" fontId="4" fillId="24" borderId="36" xfId="0" applyFont="1" applyFill="1" applyBorder="1" applyAlignment="1" applyProtection="1">
      <alignment horizontal="center" vertical="center" textRotation="255" shrinkToFit="1"/>
      <protection locked="0"/>
    </xf>
    <xf numFmtId="0" fontId="4" fillId="24" borderId="22" xfId="0" applyFont="1" applyFill="1" applyBorder="1" applyAlignment="1" applyProtection="1">
      <alignment horizontal="center" vertical="center" textRotation="255" shrinkToFit="1"/>
      <protection locked="0"/>
    </xf>
    <xf numFmtId="0" fontId="4" fillId="24" borderId="39" xfId="0" applyFont="1" applyFill="1" applyBorder="1" applyAlignment="1" applyProtection="1">
      <alignment horizontal="center" vertical="center" textRotation="255" shrinkToFit="1"/>
      <protection locked="0"/>
    </xf>
    <xf numFmtId="0" fontId="4" fillId="24" borderId="23" xfId="0" applyFont="1" applyFill="1" applyBorder="1" applyAlignment="1" applyProtection="1">
      <alignment horizontal="center" vertical="center" textRotation="255" shrinkToFit="1"/>
      <protection locked="0"/>
    </xf>
    <xf numFmtId="0" fontId="4" fillId="24" borderId="45" xfId="0" applyFont="1" applyFill="1" applyBorder="1" applyAlignment="1" applyProtection="1">
      <alignment horizontal="center" vertical="center" textRotation="255" shrinkToFit="1"/>
      <protection locked="0"/>
    </xf>
    <xf numFmtId="0" fontId="4" fillId="24" borderId="26" xfId="0" applyFont="1" applyFill="1" applyBorder="1" applyAlignment="1" applyProtection="1">
      <alignment horizontal="center" vertical="center" textRotation="255" shrinkToFit="1"/>
      <protection locked="0"/>
    </xf>
    <xf numFmtId="0" fontId="11" fillId="24" borderId="36" xfId="0" applyFont="1" applyFill="1" applyBorder="1" applyAlignment="1" applyProtection="1">
      <alignment horizontal="center" vertical="center" shrinkToFit="1"/>
      <protection locked="0"/>
    </xf>
    <xf numFmtId="0" fontId="11" fillId="24" borderId="21" xfId="0" applyFont="1" applyFill="1" applyBorder="1" applyAlignment="1" applyProtection="1">
      <alignment horizontal="center" vertical="center" shrinkToFit="1"/>
      <protection locked="0"/>
    </xf>
    <xf numFmtId="0" fontId="11" fillId="24" borderId="22" xfId="0" applyFont="1" applyFill="1" applyBorder="1" applyAlignment="1" applyProtection="1">
      <alignment horizontal="center" vertical="center" shrinkToFit="1"/>
      <protection locked="0"/>
    </xf>
    <xf numFmtId="0" fontId="11" fillId="24" borderId="45" xfId="0" applyFont="1" applyFill="1" applyBorder="1" applyAlignment="1" applyProtection="1">
      <alignment horizontal="center" vertical="center" shrinkToFit="1"/>
      <protection locked="0"/>
    </xf>
    <xf numFmtId="0" fontId="11" fillId="24" borderId="25" xfId="0" applyFont="1" applyFill="1" applyBorder="1" applyAlignment="1" applyProtection="1">
      <alignment horizontal="center" vertical="center" shrinkToFit="1"/>
      <protection locked="0"/>
    </xf>
    <xf numFmtId="0" fontId="11" fillId="24" borderId="26" xfId="0" applyFont="1" applyFill="1" applyBorder="1" applyAlignment="1" applyProtection="1">
      <alignment horizontal="center" vertical="center" shrinkToFit="1"/>
      <protection locked="0"/>
    </xf>
    <xf numFmtId="0" fontId="4" fillId="24" borderId="13" xfId="0" applyFont="1" applyFill="1" applyBorder="1" applyAlignment="1" applyProtection="1">
      <alignment horizontal="center" vertical="center" shrinkToFit="1"/>
      <protection locked="0"/>
    </xf>
    <xf numFmtId="0" fontId="4" fillId="24" borderId="21" xfId="0" applyFont="1" applyFill="1" applyBorder="1" applyAlignment="1" applyProtection="1">
      <alignment horizontal="center" vertical="center" shrinkToFit="1"/>
      <protection locked="0"/>
    </xf>
    <xf numFmtId="0" fontId="4" fillId="24" borderId="105" xfId="0" applyFont="1" applyFill="1" applyBorder="1" applyAlignment="1" applyProtection="1">
      <alignment horizontal="center" vertical="center" shrinkToFit="1"/>
      <protection locked="0"/>
    </xf>
    <xf numFmtId="0" fontId="4" fillId="24" borderId="24" xfId="0" applyFont="1" applyFill="1" applyBorder="1" applyAlignment="1" applyProtection="1">
      <alignment horizontal="center" vertical="center" shrinkToFit="1"/>
      <protection locked="0"/>
    </xf>
    <xf numFmtId="0" fontId="4" fillId="24" borderId="25" xfId="0" applyFont="1" applyFill="1" applyBorder="1" applyAlignment="1" applyProtection="1">
      <alignment horizontal="center" vertical="center" shrinkToFit="1"/>
      <protection locked="0"/>
    </xf>
    <xf numFmtId="0" fontId="4" fillId="24" borderId="107" xfId="0" applyFont="1" applyFill="1" applyBorder="1" applyAlignment="1" applyProtection="1">
      <alignment horizontal="center" vertical="center" shrinkToFit="1"/>
      <protection locked="0"/>
    </xf>
    <xf numFmtId="0" fontId="16" fillId="0" borderId="120" xfId="0" applyFont="1" applyBorder="1" applyAlignment="1" applyProtection="1">
      <alignment horizontal="center" vertical="center" shrinkToFit="1"/>
      <protection locked="0"/>
    </xf>
    <xf numFmtId="0" fontId="4" fillId="0" borderId="13" xfId="0" applyFont="1" applyBorder="1" applyAlignment="1" applyProtection="1">
      <alignment horizontal="center" vertical="center" shrinkToFit="1"/>
      <protection locked="0"/>
    </xf>
    <xf numFmtId="0" fontId="4" fillId="0" borderId="24" xfId="0" applyFont="1" applyBorder="1" applyAlignment="1" applyProtection="1">
      <alignment horizontal="center" vertical="center" shrinkToFit="1"/>
      <protection locked="0"/>
    </xf>
    <xf numFmtId="0" fontId="4" fillId="35" borderId="13" xfId="0" applyFont="1" applyFill="1" applyBorder="1" applyAlignment="1" applyProtection="1">
      <alignment horizontal="center" vertical="center"/>
      <protection locked="0"/>
    </xf>
    <xf numFmtId="0" fontId="4" fillId="35" borderId="21" xfId="0" applyFont="1" applyFill="1" applyBorder="1" applyAlignment="1" applyProtection="1">
      <alignment horizontal="center" vertical="center"/>
      <protection locked="0"/>
    </xf>
    <xf numFmtId="0" fontId="4" fillId="35" borderId="22" xfId="0" applyFont="1" applyFill="1" applyBorder="1" applyAlignment="1" applyProtection="1">
      <alignment horizontal="center" vertical="center"/>
      <protection locked="0"/>
    </xf>
    <xf numFmtId="3" fontId="7" fillId="0" borderId="27" xfId="0" applyNumberFormat="1" applyFont="1" applyBorder="1" applyAlignment="1" applyProtection="1">
      <alignment horizontal="center" vertical="center" shrinkToFit="1"/>
      <protection locked="0"/>
    </xf>
    <xf numFmtId="3" fontId="7" fillId="0" borderId="14" xfId="0" applyNumberFormat="1" applyFont="1" applyBorder="1" applyAlignment="1" applyProtection="1">
      <alignment horizontal="center" vertical="center" shrinkToFit="1"/>
      <protection locked="0"/>
    </xf>
    <xf numFmtId="3" fontId="7" fillId="0" borderId="28" xfId="0" applyNumberFormat="1" applyFont="1" applyBorder="1" applyAlignment="1" applyProtection="1">
      <alignment horizontal="center" vertical="center" shrinkToFit="1"/>
      <protection locked="0"/>
    </xf>
    <xf numFmtId="0" fontId="4" fillId="0" borderId="31" xfId="0" applyFont="1" applyBorder="1" applyAlignment="1" applyProtection="1">
      <alignment horizontal="center" vertical="center" shrinkToFit="1"/>
      <protection locked="0"/>
    </xf>
    <xf numFmtId="0" fontId="4" fillId="0" borderId="18" xfId="0" applyFont="1" applyBorder="1" applyAlignment="1" applyProtection="1">
      <alignment horizontal="center" vertical="center" shrinkToFit="1"/>
      <protection locked="0"/>
    </xf>
    <xf numFmtId="0" fontId="4" fillId="0" borderId="32" xfId="0" applyFont="1" applyBorder="1" applyAlignment="1" applyProtection="1">
      <alignment horizontal="center" vertical="center" shrinkToFit="1"/>
      <protection locked="0"/>
    </xf>
    <xf numFmtId="1" fontId="16" fillId="0" borderId="99" xfId="0" applyNumberFormat="1" applyFont="1" applyBorder="1" applyAlignment="1" applyProtection="1">
      <alignment horizontal="center" vertical="center" wrapText="1" shrinkToFit="1"/>
      <protection locked="0"/>
    </xf>
    <xf numFmtId="1" fontId="16" fillId="0" borderId="100" xfId="0" applyNumberFormat="1" applyFont="1" applyBorder="1" applyAlignment="1" applyProtection="1">
      <alignment horizontal="center" vertical="center" wrapText="1" shrinkToFit="1"/>
      <protection locked="0"/>
    </xf>
    <xf numFmtId="1" fontId="16" fillId="0" borderId="166" xfId="0" applyNumberFormat="1" applyFont="1" applyBorder="1" applyAlignment="1" applyProtection="1">
      <alignment horizontal="center" vertical="center" wrapText="1" shrinkToFit="1"/>
      <protection locked="0"/>
    </xf>
    <xf numFmtId="1" fontId="7" fillId="41" borderId="16" xfId="0" applyNumberFormat="1" applyFont="1" applyFill="1" applyBorder="1" applyAlignment="1" applyProtection="1">
      <alignment horizontal="center" vertical="center" wrapText="1" shrinkToFit="1"/>
      <protection locked="0"/>
    </xf>
    <xf numFmtId="1" fontId="7" fillId="41" borderId="30" xfId="0" applyNumberFormat="1" applyFont="1" applyFill="1" applyBorder="1" applyAlignment="1" applyProtection="1">
      <alignment horizontal="center" vertical="center" wrapText="1" shrinkToFit="1"/>
      <protection locked="0"/>
    </xf>
    <xf numFmtId="0" fontId="9" fillId="0" borderId="29"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195" fontId="0" fillId="24" borderId="16" xfId="0" applyNumberFormat="1" applyFill="1" applyBorder="1" applyAlignment="1" applyProtection="1">
      <alignment horizontal="left" vertical="center" shrinkToFit="1"/>
      <protection locked="0"/>
    </xf>
    <xf numFmtId="184" fontId="9" fillId="0" borderId="33" xfId="0" applyNumberFormat="1" applyFont="1" applyBorder="1" applyAlignment="1" applyProtection="1">
      <alignment horizontal="center" vertical="center" shrinkToFit="1"/>
      <protection locked="0"/>
    </xf>
    <xf numFmtId="184" fontId="9" fillId="0" borderId="30" xfId="0" applyNumberFormat="1" applyFont="1" applyBorder="1" applyAlignment="1" applyProtection="1">
      <alignment horizontal="center" vertical="center" shrinkToFit="1"/>
      <protection locked="0"/>
    </xf>
    <xf numFmtId="182" fontId="7" fillId="40" borderId="16" xfId="0" applyNumberFormat="1" applyFont="1" applyFill="1" applyBorder="1" applyAlignment="1" applyProtection="1">
      <alignment horizontal="center" vertical="center" shrinkToFit="1"/>
      <protection locked="0"/>
    </xf>
    <xf numFmtId="182" fontId="7" fillId="40" borderId="17" xfId="0" applyNumberFormat="1" applyFont="1" applyFill="1" applyBorder="1" applyAlignment="1" applyProtection="1">
      <alignment horizontal="center" vertical="center" shrinkToFit="1"/>
      <protection locked="0"/>
    </xf>
    <xf numFmtId="1" fontId="70" fillId="0" borderId="16" xfId="0" applyNumberFormat="1" applyFont="1" applyBorder="1" applyAlignment="1" applyProtection="1">
      <alignment horizontal="center" vertical="center" wrapText="1" shrinkToFit="1"/>
      <protection locked="0"/>
    </xf>
    <xf numFmtId="1" fontId="70" fillId="0" borderId="163" xfId="0" applyNumberFormat="1" applyFont="1" applyBorder="1" applyAlignment="1" applyProtection="1">
      <alignment horizontal="center" vertical="center" wrapText="1" shrinkToFit="1"/>
      <protection locked="0"/>
    </xf>
    <xf numFmtId="1" fontId="71" fillId="0" borderId="162" xfId="0" applyNumberFormat="1" applyFont="1" applyBorder="1" applyAlignment="1" applyProtection="1">
      <alignment horizontal="center" vertical="center" wrapText="1" shrinkToFit="1"/>
      <protection locked="0"/>
    </xf>
    <xf numFmtId="1" fontId="71" fillId="0" borderId="16" xfId="0" applyNumberFormat="1" applyFont="1" applyBorder="1" applyAlignment="1" applyProtection="1">
      <alignment horizontal="center" vertical="center" wrapText="1" shrinkToFit="1"/>
      <protection locked="0"/>
    </xf>
    <xf numFmtId="1" fontId="71" fillId="0" borderId="30" xfId="0" applyNumberFormat="1" applyFont="1" applyBorder="1" applyAlignment="1" applyProtection="1">
      <alignment horizontal="center" vertical="center" wrapText="1" shrinkToFit="1"/>
      <protection locked="0"/>
    </xf>
    <xf numFmtId="182" fontId="8" fillId="0" borderId="29" xfId="0" applyNumberFormat="1" applyFont="1" applyBorder="1" applyAlignment="1" applyProtection="1">
      <alignment horizontal="center" vertical="center" wrapText="1" shrinkToFit="1"/>
      <protection locked="0"/>
    </xf>
    <xf numFmtId="182" fontId="8" fillId="0" borderId="16" xfId="0" applyNumberFormat="1" applyFont="1" applyBorder="1" applyAlignment="1" applyProtection="1">
      <alignment horizontal="center" vertical="center" wrapText="1" shrinkToFit="1"/>
      <protection locked="0"/>
    </xf>
    <xf numFmtId="182" fontId="8" fillId="0" borderId="17" xfId="0" applyNumberFormat="1" applyFont="1" applyBorder="1" applyAlignment="1" applyProtection="1">
      <alignment horizontal="center" vertical="center" wrapText="1" shrinkToFit="1"/>
      <protection locked="0"/>
    </xf>
    <xf numFmtId="182" fontId="25" fillId="0" borderId="16" xfId="0" applyNumberFormat="1" applyFont="1" applyBorder="1" applyAlignment="1" applyProtection="1">
      <alignment horizontal="center" vertical="center" wrapText="1" shrinkToFit="1"/>
      <protection locked="0"/>
    </xf>
    <xf numFmtId="182" fontId="25" fillId="0" borderId="17" xfId="0" applyNumberFormat="1" applyFont="1" applyBorder="1" applyAlignment="1" applyProtection="1">
      <alignment horizontal="center" vertical="center" wrapText="1" shrinkToFit="1"/>
      <protection locked="0"/>
    </xf>
    <xf numFmtId="195" fontId="0" fillId="0" borderId="16" xfId="0" applyNumberFormat="1" applyBorder="1" applyAlignment="1" applyProtection="1">
      <alignment horizontal="center" vertical="center" shrinkToFit="1"/>
      <protection locked="0"/>
    </xf>
    <xf numFmtId="182" fontId="7" fillId="0" borderId="16" xfId="0" applyNumberFormat="1" applyFont="1" applyBorder="1" applyAlignment="1" applyProtection="1">
      <alignment horizontal="center" vertical="center" wrapText="1" shrinkToFit="1"/>
      <protection locked="0"/>
    </xf>
    <xf numFmtId="182" fontId="7" fillId="0" borderId="17" xfId="0" applyNumberFormat="1" applyFont="1" applyBorder="1" applyAlignment="1" applyProtection="1">
      <alignment horizontal="center" vertical="center" wrapText="1" shrinkToFit="1"/>
      <protection locked="0"/>
    </xf>
    <xf numFmtId="182" fontId="7" fillId="0" borderId="29" xfId="0" applyNumberFormat="1" applyFont="1" applyBorder="1" applyAlignment="1" applyProtection="1">
      <alignment horizontal="center" vertical="center" shrinkToFit="1"/>
      <protection locked="0"/>
    </xf>
    <xf numFmtId="197" fontId="0" fillId="0" borderId="99" xfId="0" applyNumberFormat="1" applyBorder="1" applyAlignment="1">
      <alignment horizontal="center" vertical="center"/>
    </xf>
    <xf numFmtId="197" fontId="0" fillId="0" borderId="100" xfId="0" applyNumberFormat="1" applyBorder="1" applyAlignment="1">
      <alignment horizontal="center" vertical="center"/>
    </xf>
    <xf numFmtId="197" fontId="0" fillId="0" borderId="156" xfId="0" applyNumberFormat="1" applyBorder="1" applyAlignment="1">
      <alignment horizontal="center" vertical="center"/>
    </xf>
    <xf numFmtId="200" fontId="0" fillId="0" borderId="16" xfId="0" applyNumberFormat="1" applyBorder="1" applyAlignment="1" applyProtection="1">
      <alignment horizontal="center" vertical="center" shrinkToFit="1"/>
      <protection locked="0"/>
    </xf>
    <xf numFmtId="0" fontId="9" fillId="24" borderId="29" xfId="0" applyFont="1" applyFill="1" applyBorder="1" applyAlignment="1" applyProtection="1">
      <alignment horizontal="center" vertical="center" shrinkToFit="1"/>
      <protection locked="0"/>
    </xf>
    <xf numFmtId="0" fontId="9" fillId="24" borderId="17" xfId="0" applyFont="1" applyFill="1" applyBorder="1" applyAlignment="1" applyProtection="1">
      <alignment horizontal="center" vertical="center" shrinkToFit="1"/>
      <protection locked="0"/>
    </xf>
    <xf numFmtId="0" fontId="9" fillId="0" borderId="29" xfId="0" applyFont="1" applyBorder="1" applyAlignment="1" applyProtection="1">
      <alignment horizontal="center" vertical="center" shrinkToFit="1"/>
      <protection locked="0"/>
    </xf>
    <xf numFmtId="0" fontId="9" fillId="0" borderId="17" xfId="0" applyFont="1" applyBorder="1" applyAlignment="1" applyProtection="1">
      <alignment horizontal="center" vertical="center" shrinkToFit="1"/>
      <protection locked="0"/>
    </xf>
    <xf numFmtId="182" fontId="0" fillId="0" borderId="148" xfId="0" applyNumberFormat="1" applyBorder="1" applyAlignment="1">
      <alignment horizontal="center" vertical="center" shrinkToFit="1"/>
    </xf>
    <xf numFmtId="0" fontId="10" fillId="24" borderId="18" xfId="0" applyFont="1" applyFill="1" applyBorder="1" applyAlignment="1">
      <alignment horizontal="center" vertical="center" wrapText="1"/>
    </xf>
    <xf numFmtId="0" fontId="10" fillId="24" borderId="32" xfId="0" applyFont="1" applyFill="1" applyBorder="1" applyAlignment="1">
      <alignment horizontal="center" vertical="center" wrapText="1"/>
    </xf>
    <xf numFmtId="182" fontId="7" fillId="0" borderId="18" xfId="0" applyNumberFormat="1" applyFont="1" applyBorder="1" applyAlignment="1" applyProtection="1">
      <alignment horizontal="center" vertical="center" shrinkToFit="1"/>
      <protection locked="0"/>
    </xf>
    <xf numFmtId="182" fontId="7" fillId="0" borderId="19" xfId="0" applyNumberFormat="1" applyFont="1" applyBorder="1" applyAlignment="1" applyProtection="1">
      <alignment horizontal="center" vertical="center" shrinkToFit="1"/>
      <protection locked="0"/>
    </xf>
    <xf numFmtId="182" fontId="7" fillId="0" borderId="45" xfId="0" applyNumberFormat="1" applyFont="1" applyBorder="1" applyAlignment="1">
      <alignment horizontal="center" vertical="center" wrapText="1" shrinkToFit="1"/>
    </xf>
    <xf numFmtId="182" fontId="7" fillId="0" borderId="25" xfId="0" applyNumberFormat="1" applyFont="1" applyBorder="1" applyAlignment="1">
      <alignment horizontal="center" vertical="center" wrapText="1" shrinkToFit="1"/>
    </xf>
    <xf numFmtId="182" fontId="7" fillId="0" borderId="107" xfId="0" applyNumberFormat="1" applyFont="1" applyBorder="1" applyAlignment="1">
      <alignment horizontal="center" vertical="center" wrapText="1" shrinkToFit="1"/>
    </xf>
    <xf numFmtId="182" fontId="0" fillId="0" borderId="150" xfId="0" applyNumberFormat="1" applyBorder="1" applyAlignment="1">
      <alignment horizontal="center" vertical="center" shrinkToFit="1"/>
    </xf>
    <xf numFmtId="182" fontId="7" fillId="0" borderId="150" xfId="0" applyNumberFormat="1" applyFont="1" applyBorder="1" applyAlignment="1">
      <alignment horizontal="center" vertical="center" shrinkToFit="1"/>
    </xf>
    <xf numFmtId="0" fontId="7" fillId="0" borderId="31" xfId="0" applyFont="1" applyBorder="1" applyAlignment="1" applyProtection="1">
      <alignment horizontal="center" vertical="center" shrinkToFit="1"/>
      <protection locked="0"/>
    </xf>
    <xf numFmtId="0" fontId="7" fillId="0" borderId="18" xfId="0" applyFont="1" applyBorder="1" applyAlignment="1" applyProtection="1">
      <alignment horizontal="center" vertical="center" shrinkToFit="1"/>
      <protection locked="0"/>
    </xf>
    <xf numFmtId="0" fontId="7" fillId="0" borderId="32" xfId="0" applyFont="1" applyBorder="1" applyAlignment="1" applyProtection="1">
      <alignment horizontal="center" vertical="center" shrinkToFit="1"/>
      <protection locked="0"/>
    </xf>
    <xf numFmtId="3" fontId="7" fillId="0" borderId="31" xfId="0" applyNumberFormat="1" applyFont="1" applyBorder="1" applyAlignment="1" applyProtection="1">
      <alignment horizontal="center" vertical="center" shrinkToFit="1"/>
      <protection locked="0"/>
    </xf>
    <xf numFmtId="3" fontId="7" fillId="0" borderId="18" xfId="0" applyNumberFormat="1" applyFont="1" applyBorder="1" applyAlignment="1" applyProtection="1">
      <alignment horizontal="center" vertical="center" shrinkToFit="1"/>
      <protection locked="0"/>
    </xf>
    <xf numFmtId="3" fontId="7" fillId="0" borderId="32" xfId="0" applyNumberFormat="1" applyFont="1" applyBorder="1" applyAlignment="1" applyProtection="1">
      <alignment horizontal="center" vertical="center" shrinkToFit="1"/>
      <protection locked="0"/>
    </xf>
    <xf numFmtId="0" fontId="7" fillId="0" borderId="157" xfId="0" applyFont="1" applyBorder="1" applyAlignment="1" applyProtection="1">
      <alignment horizontal="left" vertical="center" shrinkToFit="1"/>
      <protection locked="0"/>
    </xf>
    <xf numFmtId="0" fontId="7" fillId="0" borderId="152" xfId="0" applyFont="1" applyBorder="1" applyAlignment="1" applyProtection="1">
      <alignment horizontal="left" vertical="center" shrinkToFit="1"/>
      <protection locked="0"/>
    </xf>
    <xf numFmtId="0" fontId="7" fillId="0" borderId="27" xfId="0" applyFont="1" applyBorder="1" applyAlignment="1" applyProtection="1">
      <alignment horizontal="left" vertical="center" shrinkToFit="1"/>
      <protection locked="0"/>
    </xf>
    <xf numFmtId="0" fontId="7" fillId="0" borderId="124" xfId="0" applyFont="1" applyBorder="1" applyAlignment="1" applyProtection="1">
      <alignment horizontal="left" vertical="center" shrinkToFit="1"/>
      <protection locked="0"/>
    </xf>
    <xf numFmtId="0" fontId="7" fillId="0" borderId="126" xfId="0" applyFont="1" applyBorder="1" applyAlignment="1" applyProtection="1">
      <alignment horizontal="left" vertical="center" shrinkToFit="1"/>
      <protection locked="0"/>
    </xf>
    <xf numFmtId="0" fontId="7" fillId="0" borderId="125" xfId="0" applyFont="1" applyBorder="1" applyAlignment="1" applyProtection="1">
      <alignment horizontal="left" vertical="center" shrinkToFit="1"/>
      <protection locked="0"/>
    </xf>
    <xf numFmtId="0" fontId="0" fillId="0" borderId="35" xfId="0" applyBorder="1" applyAlignment="1" applyProtection="1">
      <alignment horizontal="center" vertical="center" shrinkToFit="1"/>
      <protection locked="0"/>
    </xf>
    <xf numFmtId="57" fontId="0" fillId="0" borderId="18" xfId="0" applyNumberFormat="1" applyBorder="1" applyAlignment="1" applyProtection="1">
      <alignment horizontal="center" vertical="center" shrinkToFit="1"/>
      <protection locked="0"/>
    </xf>
    <xf numFmtId="14" fontId="0" fillId="0" borderId="18" xfId="0" applyNumberFormat="1" applyBorder="1" applyAlignment="1" applyProtection="1">
      <alignment horizontal="center" vertical="center" shrinkToFit="1"/>
      <protection locked="0"/>
    </xf>
    <xf numFmtId="0" fontId="0" fillId="0" borderId="18" xfId="0" applyBorder="1" applyAlignment="1" applyProtection="1">
      <alignment horizontal="left" vertical="center" shrinkToFit="1"/>
      <protection locked="0"/>
    </xf>
    <xf numFmtId="0" fontId="7" fillId="0" borderId="12" xfId="0" applyFont="1" applyBorder="1" applyAlignment="1" applyProtection="1">
      <alignment horizontal="center" vertical="center" shrinkToFit="1"/>
      <protection locked="0"/>
    </xf>
    <xf numFmtId="0" fontId="7" fillId="0" borderId="52" xfId="0" applyFont="1" applyBorder="1" applyAlignment="1" applyProtection="1">
      <alignment horizontal="center" vertical="center" shrinkToFit="1"/>
      <protection locked="0"/>
    </xf>
    <xf numFmtId="0" fontId="0" fillId="24" borderId="22" xfId="0" applyFill="1" applyBorder="1" applyAlignment="1" applyProtection="1">
      <alignment horizontal="center" vertical="center" textRotation="255"/>
      <protection locked="0"/>
    </xf>
    <xf numFmtId="0" fontId="0" fillId="24" borderId="23" xfId="0" applyFill="1" applyBorder="1" applyAlignment="1" applyProtection="1">
      <alignment horizontal="center" vertical="center" textRotation="255"/>
      <protection locked="0"/>
    </xf>
    <xf numFmtId="0" fontId="0" fillId="24" borderId="26" xfId="0" applyFill="1" applyBorder="1" applyAlignment="1" applyProtection="1">
      <alignment horizontal="center" vertical="center" textRotation="255"/>
      <protection locked="0"/>
    </xf>
    <xf numFmtId="182" fontId="7" fillId="0" borderId="27" xfId="0" applyNumberFormat="1" applyFont="1" applyBorder="1" applyAlignment="1" applyProtection="1">
      <alignment horizontal="center" vertical="center" shrinkToFit="1"/>
      <protection locked="0"/>
    </xf>
    <xf numFmtId="182" fontId="7" fillId="0" borderId="14" xfId="0" applyNumberFormat="1" applyFont="1" applyBorder="1" applyAlignment="1" applyProtection="1">
      <alignment horizontal="center" vertical="center" shrinkToFit="1"/>
      <protection locked="0"/>
    </xf>
    <xf numFmtId="182" fontId="7" fillId="0" borderId="28" xfId="0" applyNumberFormat="1" applyFont="1" applyBorder="1" applyAlignment="1" applyProtection="1">
      <alignment horizontal="center" vertical="center" shrinkToFit="1"/>
      <protection locked="0"/>
    </xf>
    <xf numFmtId="0" fontId="10" fillId="24" borderId="27" xfId="0" applyFont="1" applyFill="1" applyBorder="1" applyAlignment="1" applyProtection="1">
      <alignment horizontal="center" vertical="center" wrapText="1"/>
      <protection locked="0"/>
    </xf>
    <xf numFmtId="0" fontId="10" fillId="24" borderId="28" xfId="0" applyFont="1" applyFill="1" applyBorder="1" applyAlignment="1" applyProtection="1">
      <alignment horizontal="center" vertical="center" wrapText="1"/>
      <protection locked="0"/>
    </xf>
    <xf numFmtId="1" fontId="16" fillId="0" borderId="27" xfId="0" applyNumberFormat="1" applyFont="1" applyBorder="1" applyAlignment="1" applyProtection="1">
      <alignment horizontal="center" vertical="center" wrapText="1" shrinkToFit="1"/>
      <protection locked="0"/>
    </xf>
    <xf numFmtId="1" fontId="16" fillId="0" borderId="14" xfId="0" applyNumberFormat="1" applyFont="1" applyBorder="1" applyAlignment="1" applyProtection="1">
      <alignment horizontal="center" vertical="center" wrapText="1" shrinkToFit="1"/>
      <protection locked="0"/>
    </xf>
    <xf numFmtId="1" fontId="16" fillId="0" borderId="164" xfId="0" applyNumberFormat="1" applyFont="1" applyBorder="1" applyAlignment="1" applyProtection="1">
      <alignment horizontal="center" vertical="center" wrapText="1" shrinkToFit="1"/>
      <protection locked="0"/>
    </xf>
    <xf numFmtId="179" fontId="0" fillId="24" borderId="14" xfId="0" applyNumberFormat="1" applyFill="1" applyBorder="1" applyAlignment="1" applyProtection="1">
      <alignment horizontal="center" vertical="center" shrinkToFit="1"/>
      <protection locked="0"/>
    </xf>
    <xf numFmtId="182" fontId="7" fillId="0" borderId="15" xfId="0" applyNumberFormat="1" applyFont="1" applyBorder="1" applyAlignment="1" applyProtection="1">
      <alignment horizontal="center" vertical="center" shrinkToFit="1"/>
      <protection locked="0"/>
    </xf>
    <xf numFmtId="0" fontId="7" fillId="0" borderId="27" xfId="0" applyFont="1" applyBorder="1" applyAlignment="1" applyProtection="1">
      <alignment horizontal="center" vertical="center" shrinkToFit="1"/>
      <protection locked="0"/>
    </xf>
    <xf numFmtId="0" fontId="7" fillId="0" borderId="28" xfId="0" applyFont="1" applyBorder="1" applyAlignment="1" applyProtection="1">
      <alignment horizontal="center" vertical="center" shrinkToFit="1"/>
      <protection locked="0"/>
    </xf>
    <xf numFmtId="182" fontId="0" fillId="24" borderId="14" xfId="0" applyNumberFormat="1" applyFill="1" applyBorder="1" applyAlignment="1" applyProtection="1">
      <alignment horizontal="center" vertical="center" shrinkToFit="1"/>
      <protection locked="0"/>
    </xf>
    <xf numFmtId="182" fontId="7" fillId="0" borderId="27" xfId="0" applyNumberFormat="1" applyFont="1" applyBorder="1" applyAlignment="1" applyProtection="1">
      <alignment horizontal="center" vertical="center" wrapText="1" shrinkToFit="1"/>
      <protection locked="0"/>
    </xf>
    <xf numFmtId="182" fontId="7" fillId="0" borderId="14" xfId="0" applyNumberFormat="1" applyFont="1" applyBorder="1" applyAlignment="1" applyProtection="1">
      <alignment horizontal="center" vertical="center" wrapText="1" shrinkToFit="1"/>
      <protection locked="0"/>
    </xf>
    <xf numFmtId="182" fontId="7" fillId="0" borderId="28" xfId="0" applyNumberFormat="1" applyFont="1" applyBorder="1" applyAlignment="1" applyProtection="1">
      <alignment horizontal="center" vertical="center" wrapText="1" shrinkToFit="1"/>
      <protection locked="0"/>
    </xf>
    <xf numFmtId="182" fontId="0" fillId="0" borderId="27" xfId="0" applyNumberFormat="1" applyBorder="1" applyAlignment="1" applyProtection="1">
      <alignment horizontal="center" vertical="center" shrinkToFit="1"/>
      <protection locked="0"/>
    </xf>
    <xf numFmtId="182" fontId="0" fillId="0" borderId="14" xfId="0" applyNumberFormat="1" applyBorder="1" applyAlignment="1" applyProtection="1">
      <alignment horizontal="center" vertical="center" shrinkToFit="1"/>
      <protection locked="0"/>
    </xf>
    <xf numFmtId="182" fontId="0" fillId="0" borderId="28" xfId="0" applyNumberFormat="1" applyBorder="1" applyAlignment="1" applyProtection="1">
      <alignment horizontal="center" vertical="center" shrinkToFit="1"/>
      <protection locked="0"/>
    </xf>
    <xf numFmtId="0" fontId="0" fillId="0" borderId="67" xfId="0" applyBorder="1" applyAlignment="1" applyProtection="1">
      <alignment horizontal="center" vertical="center" shrinkToFit="1"/>
      <protection locked="0"/>
    </xf>
    <xf numFmtId="0" fontId="20" fillId="24" borderId="21" xfId="0" applyFont="1" applyFill="1" applyBorder="1" applyAlignment="1" applyProtection="1">
      <alignment horizontal="center" vertical="center" wrapText="1"/>
      <protection locked="0"/>
    </xf>
    <xf numFmtId="0" fontId="20" fillId="24" borderId="105" xfId="0" applyFont="1" applyFill="1" applyBorder="1" applyAlignment="1" applyProtection="1">
      <alignment horizontal="center" vertical="center" wrapText="1"/>
      <protection locked="0"/>
    </xf>
    <xf numFmtId="0" fontId="20" fillId="24" borderId="25" xfId="0" applyFont="1" applyFill="1" applyBorder="1" applyAlignment="1" applyProtection="1">
      <alignment horizontal="center" vertical="center" wrapText="1"/>
      <protection locked="0"/>
    </xf>
    <xf numFmtId="0" fontId="20" fillId="24" borderId="107" xfId="0" applyFont="1" applyFill="1" applyBorder="1" applyAlignment="1" applyProtection="1">
      <alignment horizontal="center" vertical="center" wrapText="1"/>
      <protection locked="0"/>
    </xf>
    <xf numFmtId="3" fontId="7" fillId="0" borderId="29" xfId="0" applyNumberFormat="1" applyFont="1" applyBorder="1" applyAlignment="1" applyProtection="1">
      <alignment horizontal="center" vertical="center" shrinkToFit="1"/>
      <protection locked="0"/>
    </xf>
    <xf numFmtId="3" fontId="7" fillId="0" borderId="30" xfId="0" applyNumberFormat="1" applyFont="1" applyBorder="1" applyAlignment="1" applyProtection="1">
      <alignment horizontal="center" vertical="center" shrinkToFit="1"/>
      <protection locked="0"/>
    </xf>
    <xf numFmtId="182" fontId="7" fillId="0" borderId="29" xfId="0" applyNumberFormat="1" applyFont="1" applyBorder="1" applyAlignment="1" applyProtection="1">
      <alignment horizontal="center" vertical="center" wrapText="1" shrinkToFit="1"/>
      <protection locked="0"/>
    </xf>
    <xf numFmtId="182" fontId="7" fillId="0" borderId="30" xfId="0" applyNumberFormat="1" applyFont="1" applyBorder="1" applyAlignment="1" applyProtection="1">
      <alignment horizontal="center" vertical="center" wrapText="1" shrinkToFit="1"/>
      <protection locked="0"/>
    </xf>
    <xf numFmtId="182" fontId="0" fillId="0" borderId="29" xfId="0" applyNumberFormat="1" applyBorder="1" applyAlignment="1" applyProtection="1">
      <alignment horizontal="center" vertical="center" shrinkToFit="1"/>
      <protection locked="0"/>
    </xf>
    <xf numFmtId="182" fontId="0" fillId="0" borderId="16" xfId="0" applyNumberFormat="1" applyBorder="1" applyAlignment="1" applyProtection="1">
      <alignment horizontal="center" vertical="center" shrinkToFit="1"/>
      <protection locked="0"/>
    </xf>
    <xf numFmtId="182" fontId="0" fillId="0" borderId="30" xfId="0" applyNumberFormat="1" applyBorder="1" applyAlignment="1" applyProtection="1">
      <alignment horizontal="center" vertical="center" shrinkToFit="1"/>
      <protection locked="0"/>
    </xf>
    <xf numFmtId="182" fontId="7" fillId="0" borderId="30" xfId="0" applyNumberFormat="1" applyFont="1" applyBorder="1" applyAlignment="1" applyProtection="1">
      <alignment horizontal="center" vertical="center" shrinkToFit="1"/>
      <protection locked="0"/>
    </xf>
    <xf numFmtId="0" fontId="10" fillId="24" borderId="29" xfId="0" applyFont="1" applyFill="1" applyBorder="1" applyAlignment="1" applyProtection="1">
      <alignment horizontal="center" vertical="center" wrapText="1"/>
      <protection locked="0"/>
    </xf>
    <xf numFmtId="0" fontId="10" fillId="24" borderId="30" xfId="0" applyFont="1" applyFill="1" applyBorder="1" applyAlignment="1" applyProtection="1">
      <alignment horizontal="center" vertical="center" wrapText="1"/>
      <protection locked="0"/>
    </xf>
    <xf numFmtId="179" fontId="0" fillId="24" borderId="16" xfId="0" applyNumberFormat="1" applyFill="1" applyBorder="1" applyAlignment="1" applyProtection="1">
      <alignment horizontal="center" vertical="center" shrinkToFit="1"/>
      <protection locked="0"/>
    </xf>
    <xf numFmtId="199" fontId="0" fillId="24" borderId="16" xfId="0" applyNumberFormat="1" applyFill="1" applyBorder="1" applyAlignment="1" applyProtection="1">
      <alignment horizontal="center" vertical="center" shrinkToFit="1"/>
      <protection locked="0"/>
    </xf>
    <xf numFmtId="179" fontId="0" fillId="24" borderId="16" xfId="0" applyNumberFormat="1" applyFill="1" applyBorder="1" applyAlignment="1" applyProtection="1">
      <alignment horizontal="left" vertical="center" shrinkToFit="1"/>
      <protection locked="0"/>
    </xf>
    <xf numFmtId="0" fontId="10" fillId="24" borderId="100" xfId="0" applyFont="1" applyFill="1" applyBorder="1" applyAlignment="1" applyProtection="1">
      <alignment horizontal="center" vertical="center" wrapText="1"/>
      <protection locked="0"/>
    </xf>
    <xf numFmtId="0" fontId="10" fillId="24" borderId="101" xfId="0" applyFont="1" applyFill="1" applyBorder="1" applyAlignment="1" applyProtection="1">
      <alignment horizontal="center" vertical="center" wrapText="1"/>
      <protection locked="0"/>
    </xf>
    <xf numFmtId="3" fontId="7" fillId="0" borderId="16" xfId="0" applyNumberFormat="1" applyFont="1" applyBorder="1" applyAlignment="1" applyProtection="1">
      <alignment horizontal="center" vertical="center" shrinkToFit="1"/>
      <protection locked="0"/>
    </xf>
    <xf numFmtId="182" fontId="7" fillId="0" borderId="99" xfId="0" applyNumberFormat="1" applyFont="1" applyBorder="1" applyAlignment="1" applyProtection="1">
      <alignment horizontal="center" vertical="center" wrapText="1" shrinkToFit="1"/>
      <protection locked="0"/>
    </xf>
    <xf numFmtId="182" fontId="7" fillId="0" borderId="100" xfId="0" applyNumberFormat="1" applyFont="1" applyBorder="1" applyAlignment="1" applyProtection="1">
      <alignment horizontal="center" vertical="center" wrapText="1" shrinkToFit="1"/>
      <protection locked="0"/>
    </xf>
    <xf numFmtId="182" fontId="7" fillId="0" borderId="101" xfId="0" applyNumberFormat="1" applyFont="1" applyBorder="1" applyAlignment="1" applyProtection="1">
      <alignment horizontal="center" vertical="center" wrapText="1" shrinkToFit="1"/>
      <protection locked="0"/>
    </xf>
    <xf numFmtId="182" fontId="0" fillId="0" borderId="148" xfId="0" applyNumberFormat="1" applyBorder="1" applyAlignment="1" applyProtection="1">
      <alignment horizontal="center" vertical="center" shrinkToFit="1"/>
      <protection locked="0"/>
    </xf>
    <xf numFmtId="182" fontId="7" fillId="0" borderId="161" xfId="0" applyNumberFormat="1" applyFont="1" applyBorder="1" applyAlignment="1" applyProtection="1">
      <alignment horizontal="center" vertical="center" shrinkToFit="1"/>
      <protection locked="0"/>
    </xf>
    <xf numFmtId="182" fontId="0" fillId="0" borderId="150" xfId="0" applyNumberFormat="1" applyBorder="1" applyAlignment="1" applyProtection="1">
      <alignment horizontal="center" vertical="center" shrinkToFit="1"/>
      <protection locked="0"/>
    </xf>
    <xf numFmtId="195" fontId="0" fillId="24" borderId="18" xfId="0" applyNumberFormat="1" applyFill="1" applyBorder="1" applyAlignment="1" applyProtection="1">
      <alignment horizontal="center" vertical="center" shrinkToFit="1"/>
      <protection locked="0"/>
    </xf>
    <xf numFmtId="182" fontId="7" fillId="0" borderId="123" xfId="0" applyNumberFormat="1" applyFont="1" applyBorder="1" applyAlignment="1" applyProtection="1">
      <alignment horizontal="center" vertical="center" shrinkToFit="1"/>
      <protection locked="0"/>
    </xf>
    <xf numFmtId="0" fontId="10" fillId="24" borderId="31" xfId="0" applyFont="1" applyFill="1" applyBorder="1" applyAlignment="1" applyProtection="1">
      <alignment horizontal="center" vertical="center" wrapText="1"/>
      <protection locked="0"/>
    </xf>
    <xf numFmtId="0" fontId="10" fillId="24" borderId="32" xfId="0" applyFont="1" applyFill="1" applyBorder="1" applyAlignment="1" applyProtection="1">
      <alignment horizontal="center" vertical="center" wrapText="1"/>
      <protection locked="0"/>
    </xf>
    <xf numFmtId="182" fontId="7" fillId="0" borderId="45" xfId="0" applyNumberFormat="1" applyFont="1" applyBorder="1" applyAlignment="1" applyProtection="1">
      <alignment horizontal="center" vertical="center" wrapText="1" shrinkToFit="1"/>
      <protection locked="0"/>
    </xf>
    <xf numFmtId="182" fontId="7" fillId="0" borderId="25" xfId="0" applyNumberFormat="1" applyFont="1" applyBorder="1" applyAlignment="1" applyProtection="1">
      <alignment horizontal="center" vertical="center" wrapText="1" shrinkToFit="1"/>
      <protection locked="0"/>
    </xf>
    <xf numFmtId="182" fontId="7" fillId="0" borderId="107" xfId="0" applyNumberFormat="1" applyFont="1" applyBorder="1" applyAlignment="1" applyProtection="1">
      <alignment horizontal="center" vertical="center" wrapText="1" shrinkToFit="1"/>
      <protection locked="0"/>
    </xf>
    <xf numFmtId="0" fontId="16" fillId="0" borderId="35" xfId="0" applyFont="1" applyBorder="1" applyAlignment="1" applyProtection="1">
      <alignment horizontal="center" vertical="center" wrapText="1" shrinkToFit="1"/>
      <protection locked="0"/>
    </xf>
    <xf numFmtId="0" fontId="16" fillId="0" borderId="18" xfId="0" applyFont="1" applyBorder="1" applyAlignment="1" applyProtection="1">
      <alignment horizontal="center" vertical="center" wrapText="1" shrinkToFit="1"/>
      <protection locked="0"/>
    </xf>
    <xf numFmtId="0" fontId="16" fillId="0" borderId="168" xfId="0" applyFont="1" applyBorder="1" applyAlignment="1" applyProtection="1">
      <alignment horizontal="center" vertical="center" wrapText="1" shrinkToFit="1"/>
      <protection locked="0"/>
    </xf>
    <xf numFmtId="0" fontId="7" fillId="0" borderId="169" xfId="0" applyFont="1" applyBorder="1" applyAlignment="1" applyProtection="1">
      <alignment horizontal="center" vertical="center" wrapText="1" shrinkToFit="1"/>
      <protection locked="0"/>
    </xf>
    <xf numFmtId="0" fontId="7" fillId="0" borderId="18" xfId="0" applyFont="1" applyBorder="1" applyAlignment="1" applyProtection="1">
      <alignment horizontal="center" vertical="center" wrapText="1" shrinkToFit="1"/>
      <protection locked="0"/>
    </xf>
    <xf numFmtId="0" fontId="7" fillId="0" borderId="32" xfId="0" applyFont="1" applyBorder="1" applyAlignment="1" applyProtection="1">
      <alignment horizontal="center" vertical="center" wrapText="1" shrinkToFit="1"/>
      <protection locked="0"/>
    </xf>
    <xf numFmtId="1" fontId="16" fillId="0" borderId="31" xfId="0" applyNumberFormat="1" applyFont="1" applyBorder="1" applyAlignment="1" applyProtection="1">
      <alignment horizontal="center" vertical="center" wrapText="1" shrinkToFit="1"/>
      <protection locked="0"/>
    </xf>
    <xf numFmtId="1" fontId="16" fillId="0" borderId="18" xfId="0" applyNumberFormat="1" applyFont="1" applyBorder="1" applyAlignment="1" applyProtection="1">
      <alignment horizontal="center" vertical="center" wrapText="1" shrinkToFit="1"/>
      <protection locked="0"/>
    </xf>
    <xf numFmtId="1" fontId="16" fillId="0" borderId="168" xfId="0" applyNumberFormat="1" applyFont="1" applyBorder="1" applyAlignment="1" applyProtection="1">
      <alignment horizontal="center" vertical="center" wrapText="1" shrinkToFit="1"/>
      <protection locked="0"/>
    </xf>
    <xf numFmtId="1" fontId="7" fillId="0" borderId="169" xfId="0" applyNumberFormat="1" applyFont="1" applyBorder="1" applyAlignment="1" applyProtection="1">
      <alignment horizontal="center" vertical="center" wrapText="1" shrinkToFit="1"/>
      <protection locked="0"/>
    </xf>
    <xf numFmtId="1" fontId="7" fillId="0" borderId="18" xfId="0" applyNumberFormat="1" applyFont="1" applyBorder="1" applyAlignment="1" applyProtection="1">
      <alignment horizontal="center" vertical="center" wrapText="1" shrinkToFit="1"/>
      <protection locked="0"/>
    </xf>
    <xf numFmtId="1" fontId="7" fillId="0" borderId="32" xfId="0" applyNumberFormat="1" applyFont="1" applyBorder="1" applyAlignment="1" applyProtection="1">
      <alignment horizontal="center" vertical="center" wrapText="1" shrinkToFit="1"/>
      <protection locked="0"/>
    </xf>
    <xf numFmtId="0" fontId="7" fillId="0" borderId="14" xfId="0" applyFont="1" applyBorder="1" applyAlignment="1" applyProtection="1">
      <alignment horizontal="left" vertical="center" shrinkToFit="1"/>
      <protection locked="0"/>
    </xf>
    <xf numFmtId="0" fontId="7" fillId="0" borderId="15" xfId="0" applyFont="1" applyBorder="1" applyAlignment="1" applyProtection="1">
      <alignment horizontal="left" vertical="center" shrinkToFit="1"/>
      <protection locked="0"/>
    </xf>
    <xf numFmtId="198" fontId="7" fillId="0" borderId="52" xfId="0" applyNumberFormat="1" applyFont="1" applyBorder="1" applyAlignment="1" applyProtection="1">
      <alignment horizontal="center" vertical="center" shrinkToFit="1"/>
      <protection locked="0"/>
    </xf>
    <xf numFmtId="198" fontId="7" fillId="0" borderId="67" xfId="0" applyNumberFormat="1" applyFont="1" applyBorder="1" applyAlignment="1" applyProtection="1">
      <alignment horizontal="center" vertical="center" shrinkToFit="1"/>
      <protection locked="0"/>
    </xf>
    <xf numFmtId="14" fontId="7" fillId="24" borderId="14" xfId="0" applyNumberFormat="1" applyFont="1" applyFill="1" applyBorder="1" applyAlignment="1">
      <alignment horizontal="center" vertical="center" shrinkToFit="1"/>
    </xf>
    <xf numFmtId="14" fontId="7" fillId="24" borderId="15" xfId="0" applyNumberFormat="1" applyFont="1" applyFill="1" applyBorder="1" applyAlignment="1">
      <alignment horizontal="center" vertical="center" shrinkToFit="1"/>
    </xf>
    <xf numFmtId="0" fontId="16" fillId="0" borderId="89" xfId="0" applyFont="1" applyBorder="1" applyAlignment="1">
      <alignment horizontal="left" vertical="center" shrinkToFit="1"/>
    </xf>
    <xf numFmtId="0" fontId="16" fillId="0" borderId="147" xfId="0" applyFont="1" applyBorder="1" applyAlignment="1">
      <alignment horizontal="left" vertical="center" shrinkToFit="1"/>
    </xf>
    <xf numFmtId="0" fontId="16" fillId="0" borderId="145" xfId="0" applyFont="1" applyBorder="1" applyAlignment="1">
      <alignment horizontal="left" vertical="center" shrinkToFit="1"/>
    </xf>
    <xf numFmtId="0" fontId="0" fillId="0" borderId="16" xfId="0" applyBorder="1" applyAlignment="1">
      <alignment horizontal="center" vertical="center" wrapText="1"/>
    </xf>
    <xf numFmtId="0" fontId="0" fillId="0" borderId="30" xfId="0" applyBorder="1" applyAlignment="1">
      <alignment horizontal="center" vertical="center" wrapText="1"/>
    </xf>
    <xf numFmtId="0" fontId="0" fillId="0" borderId="29" xfId="0" applyBorder="1" applyAlignment="1">
      <alignment horizontal="center" vertical="center" wrapText="1"/>
    </xf>
    <xf numFmtId="0" fontId="0" fillId="0" borderId="17" xfId="0" applyBorder="1" applyAlignment="1">
      <alignment horizontal="center" vertical="center" wrapText="1"/>
    </xf>
    <xf numFmtId="0" fontId="0" fillId="0" borderId="154" xfId="0" applyBorder="1" applyAlignment="1">
      <alignment horizontal="center" vertical="center" shrinkToFit="1"/>
    </xf>
    <xf numFmtId="0" fontId="0" fillId="0" borderId="148" xfId="0" applyBorder="1" applyAlignment="1">
      <alignment horizontal="center" vertical="center" shrinkToFit="1"/>
    </xf>
    <xf numFmtId="0" fontId="0" fillId="0" borderId="30" xfId="0" applyBorder="1" applyAlignment="1">
      <alignment horizontal="center" vertical="center"/>
    </xf>
    <xf numFmtId="0" fontId="0" fillId="0" borderId="148" xfId="0" applyBorder="1" applyAlignment="1">
      <alignment horizontal="center" vertical="center"/>
    </xf>
    <xf numFmtId="0" fontId="0" fillId="0" borderId="29"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57" fontId="0" fillId="0" borderId="29" xfId="0" applyNumberFormat="1" applyBorder="1" applyAlignment="1">
      <alignment horizontal="center" vertical="center"/>
    </xf>
    <xf numFmtId="57" fontId="0" fillId="0" borderId="16" xfId="0" applyNumberFormat="1" applyBorder="1" applyAlignment="1">
      <alignment horizontal="center" vertical="center"/>
    </xf>
    <xf numFmtId="0" fontId="0" fillId="0" borderId="29" xfId="0" applyBorder="1" applyAlignment="1">
      <alignment horizontal="left" vertical="center" wrapText="1"/>
    </xf>
    <xf numFmtId="0" fontId="0" fillId="0" borderId="16" xfId="0" applyBorder="1" applyAlignment="1">
      <alignment horizontal="left" vertical="center" wrapText="1"/>
    </xf>
    <xf numFmtId="0" fontId="0" fillId="0" borderId="30" xfId="0" applyBorder="1" applyAlignment="1">
      <alignment horizontal="left" vertical="center" wrapText="1"/>
    </xf>
    <xf numFmtId="57" fontId="0" fillId="0" borderId="16" xfId="0" applyNumberFormat="1" applyBorder="1" applyAlignment="1">
      <alignment horizontal="center" vertical="center" wrapText="1"/>
    </xf>
    <xf numFmtId="0" fontId="0" fillId="0" borderId="148" xfId="0" applyBorder="1" applyAlignment="1">
      <alignment horizontal="center" vertical="center" wrapText="1"/>
    </xf>
    <xf numFmtId="0" fontId="0" fillId="0" borderId="99" xfId="0" applyBorder="1" applyAlignment="1">
      <alignment horizontal="left" vertical="center" wrapText="1"/>
    </xf>
    <xf numFmtId="0" fontId="0" fillId="0" borderId="100" xfId="0" applyBorder="1" applyAlignment="1">
      <alignment horizontal="left" vertical="center" wrapText="1"/>
    </xf>
    <xf numFmtId="0" fontId="0" fillId="0" borderId="101" xfId="0" applyBorder="1" applyAlignment="1">
      <alignment horizontal="left" vertical="center" wrapText="1"/>
    </xf>
    <xf numFmtId="57" fontId="0" fillId="0" borderId="100" xfId="0" applyNumberFormat="1" applyBorder="1" applyAlignment="1">
      <alignment horizontal="center" vertical="center"/>
    </xf>
    <xf numFmtId="0" fontId="0" fillId="0" borderId="100" xfId="0" applyBorder="1" applyAlignment="1">
      <alignment horizontal="center" vertical="center"/>
    </xf>
    <xf numFmtId="0" fontId="0" fillId="0" borderId="101" xfId="0" applyBorder="1" applyAlignment="1">
      <alignment horizontal="center" vertical="center"/>
    </xf>
    <xf numFmtId="0" fontId="0" fillId="0" borderId="99" xfId="0" applyBorder="1" applyAlignment="1">
      <alignment horizontal="center" vertical="center"/>
    </xf>
    <xf numFmtId="0" fontId="0" fillId="0" borderId="156" xfId="0" applyBorder="1" applyAlignment="1">
      <alignment horizontal="center" vertical="center"/>
    </xf>
    <xf numFmtId="0" fontId="3" fillId="24" borderId="25" xfId="0" applyFont="1" applyFill="1" applyBorder="1" applyAlignment="1">
      <alignment horizontal="center" vertical="center"/>
    </xf>
    <xf numFmtId="0" fontId="0" fillId="0" borderId="170" xfId="0" applyBorder="1" applyAlignment="1">
      <alignment horizontal="center" vertical="center"/>
    </xf>
    <xf numFmtId="0" fontId="0" fillId="0" borderId="171" xfId="0" applyBorder="1" applyAlignment="1">
      <alignment horizontal="center" vertical="center" shrinkToFit="1"/>
    </xf>
    <xf numFmtId="0" fontId="0" fillId="0" borderId="170" xfId="0" applyBorder="1" applyAlignment="1">
      <alignment horizontal="center" vertical="center" shrinkToFit="1"/>
    </xf>
    <xf numFmtId="0" fontId="4" fillId="0" borderId="12" xfId="0" applyFont="1" applyBorder="1" applyAlignment="1">
      <alignment horizontal="distributed" vertical="center"/>
    </xf>
    <xf numFmtId="0" fontId="4" fillId="0" borderId="52" xfId="0" applyFont="1" applyBorder="1" applyAlignment="1">
      <alignment horizontal="distributed" vertical="center"/>
    </xf>
    <xf numFmtId="0" fontId="4" fillId="0" borderId="127" xfId="0" applyFont="1" applyBorder="1" applyAlignment="1">
      <alignment horizontal="distributed" vertical="center"/>
    </xf>
    <xf numFmtId="0" fontId="7" fillId="0" borderId="36"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105" xfId="0" applyFont="1" applyBorder="1" applyAlignment="1">
      <alignment horizontal="center" vertical="center" wrapText="1"/>
    </xf>
    <xf numFmtId="0" fontId="7" fillId="0" borderId="45"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107" xfId="0" applyFont="1" applyBorder="1" applyAlignment="1">
      <alignment horizontal="center" vertical="center" wrapText="1"/>
    </xf>
    <xf numFmtId="3" fontId="5" fillId="0" borderId="66" xfId="0" applyNumberFormat="1" applyFont="1" applyBorder="1" applyAlignment="1">
      <alignment horizontal="center" vertical="center" shrinkToFit="1"/>
    </xf>
    <xf numFmtId="3" fontId="5" fillId="0" borderId="52" xfId="0" applyNumberFormat="1" applyFont="1" applyBorder="1" applyAlignment="1">
      <alignment horizontal="center" vertical="center" shrinkToFit="1"/>
    </xf>
    <xf numFmtId="3" fontId="5" fillId="0" borderId="67" xfId="0" applyNumberFormat="1" applyFont="1" applyBorder="1" applyAlignment="1">
      <alignment horizontal="center" vertical="center" shrinkToFit="1"/>
    </xf>
    <xf numFmtId="0" fontId="0" fillId="0" borderId="161" xfId="0" applyBorder="1" applyAlignment="1">
      <alignment horizontal="center" vertical="center"/>
    </xf>
    <xf numFmtId="0" fontId="4" fillId="0" borderId="12" xfId="0" applyFont="1" applyBorder="1" applyAlignment="1">
      <alignment horizontal="distributed" vertical="center" shrinkToFit="1"/>
    </xf>
    <xf numFmtId="0" fontId="4" fillId="0" borderId="52" xfId="0" applyFont="1" applyBorder="1" applyAlignment="1">
      <alignment horizontal="distributed" vertical="center" shrinkToFit="1"/>
    </xf>
    <xf numFmtId="0" fontId="4" fillId="0" borderId="127" xfId="0" applyFont="1" applyBorder="1" applyAlignment="1">
      <alignment horizontal="distributed" vertical="center" shrinkToFit="1"/>
    </xf>
    <xf numFmtId="0" fontId="0" fillId="0" borderId="34" xfId="0" applyBorder="1" applyAlignment="1">
      <alignment horizontal="center" vertical="center" wrapText="1"/>
    </xf>
    <xf numFmtId="0" fontId="0" fillId="0" borderId="14" xfId="0" applyBorder="1" applyAlignment="1">
      <alignment horizontal="center" vertical="center" wrapText="1"/>
    </xf>
    <xf numFmtId="0" fontId="0" fillId="0" borderId="28" xfId="0" applyBorder="1" applyAlignment="1">
      <alignment horizontal="center" vertical="center" wrapText="1"/>
    </xf>
    <xf numFmtId="0" fontId="0" fillId="0" borderId="35" xfId="0" applyBorder="1" applyAlignment="1">
      <alignment horizontal="center" vertical="center" wrapText="1"/>
    </xf>
    <xf numFmtId="0" fontId="0" fillId="0" borderId="18" xfId="0" applyBorder="1" applyAlignment="1">
      <alignment horizontal="center" vertical="center" wrapText="1"/>
    </xf>
    <xf numFmtId="0" fontId="0" fillId="0" borderId="32" xfId="0" applyBorder="1" applyAlignment="1">
      <alignment horizontal="center" vertical="center" wrapText="1"/>
    </xf>
    <xf numFmtId="0" fontId="0" fillId="0" borderId="172" xfId="0" applyBorder="1" applyAlignment="1">
      <alignment horizontal="center" vertical="center" shrinkToFit="1"/>
    </xf>
    <xf numFmtId="0" fontId="0" fillId="0" borderId="161" xfId="0" applyBorder="1" applyAlignment="1">
      <alignment horizontal="center" vertical="center" shrinkToFit="1"/>
    </xf>
    <xf numFmtId="0" fontId="0" fillId="0" borderId="66" xfId="0" applyBorder="1" applyAlignment="1">
      <alignment horizontal="center" vertical="center"/>
    </xf>
    <xf numFmtId="0" fontId="0" fillId="0" borderId="52" xfId="0" applyBorder="1" applyAlignment="1">
      <alignment horizontal="center" vertical="center"/>
    </xf>
    <xf numFmtId="0" fontId="0" fillId="0" borderId="67" xfId="0" applyBorder="1" applyAlignment="1">
      <alignment horizontal="center" vertical="center"/>
    </xf>
    <xf numFmtId="0" fontId="0" fillId="0" borderId="36" xfId="0" applyBorder="1" applyAlignment="1">
      <alignment horizontal="center" vertical="center" wrapText="1"/>
    </xf>
    <xf numFmtId="0" fontId="0" fillId="0" borderId="21" xfId="0" applyBorder="1" applyAlignment="1">
      <alignment horizontal="center" vertical="center" wrapText="1"/>
    </xf>
    <xf numFmtId="0" fontId="0" fillId="0" borderId="105" xfId="0" applyBorder="1" applyAlignment="1">
      <alignment horizontal="center" vertical="center" wrapText="1"/>
    </xf>
    <xf numFmtId="0" fontId="0" fillId="0" borderId="45" xfId="0" applyBorder="1" applyAlignment="1">
      <alignment horizontal="center" vertical="center" wrapText="1"/>
    </xf>
    <xf numFmtId="0" fontId="0" fillId="0" borderId="25" xfId="0" applyBorder="1" applyAlignment="1">
      <alignment horizontal="center" vertical="center" wrapText="1"/>
    </xf>
    <xf numFmtId="0" fontId="0" fillId="0" borderId="107" xfId="0" applyBorder="1" applyAlignment="1">
      <alignment horizontal="center" vertical="center" wrapText="1"/>
    </xf>
    <xf numFmtId="57" fontId="0" fillId="0" borderId="27" xfId="0" applyNumberFormat="1" applyBorder="1" applyAlignment="1">
      <alignment horizontal="center" vertical="center" wrapText="1"/>
    </xf>
    <xf numFmtId="57" fontId="0" fillId="0" borderId="14" xfId="0" applyNumberFormat="1" applyBorder="1" applyAlignment="1">
      <alignment horizontal="center" vertical="center" wrapText="1"/>
    </xf>
    <xf numFmtId="0" fontId="20" fillId="36" borderId="13" xfId="0" applyFont="1" applyFill="1" applyBorder="1" applyAlignment="1">
      <alignment horizontal="center" vertical="center"/>
    </xf>
    <xf numFmtId="0" fontId="20" fillId="36" borderId="21" xfId="0" applyFont="1" applyFill="1" applyBorder="1" applyAlignment="1">
      <alignment horizontal="center" vertical="center"/>
    </xf>
    <xf numFmtId="0" fontId="20" fillId="36" borderId="22" xfId="0" applyFont="1" applyFill="1" applyBorder="1" applyAlignment="1">
      <alignment horizontal="center" vertical="center"/>
    </xf>
    <xf numFmtId="0" fontId="20" fillId="36" borderId="20" xfId="0" applyFont="1" applyFill="1" applyBorder="1" applyAlignment="1">
      <alignment horizontal="center" vertical="center"/>
    </xf>
    <xf numFmtId="0" fontId="20" fillId="36" borderId="0" xfId="0" applyFont="1" applyFill="1" applyAlignment="1">
      <alignment horizontal="center" vertical="center"/>
    </xf>
    <xf numFmtId="0" fontId="20" fillId="36" borderId="23" xfId="0" applyFont="1" applyFill="1" applyBorder="1" applyAlignment="1">
      <alignment horizontal="center" vertical="center"/>
    </xf>
    <xf numFmtId="0" fontId="20" fillId="36" borderId="10" xfId="0" applyFont="1" applyFill="1" applyBorder="1" applyAlignment="1">
      <alignment horizontal="center" vertical="center" wrapText="1"/>
    </xf>
    <xf numFmtId="0" fontId="20" fillId="0" borderId="10" xfId="0" applyFont="1" applyBorder="1" applyAlignment="1">
      <alignment horizontal="center" vertical="center"/>
    </xf>
    <xf numFmtId="0" fontId="0" fillId="36" borderId="74" xfId="0" applyFill="1" applyBorder="1" applyAlignment="1">
      <alignment horizontal="center" vertical="center" textRotation="255"/>
    </xf>
    <xf numFmtId="0" fontId="0" fillId="36" borderId="104" xfId="0" applyFill="1" applyBorder="1" applyAlignment="1">
      <alignment horizontal="center" vertical="center" textRotation="255"/>
    </xf>
    <xf numFmtId="0" fontId="0" fillId="36" borderId="173" xfId="0" applyFill="1" applyBorder="1" applyAlignment="1">
      <alignment horizontal="center" vertical="center" textRotation="255"/>
    </xf>
    <xf numFmtId="0" fontId="0" fillId="36" borderId="97" xfId="0" applyFill="1" applyBorder="1" applyAlignment="1">
      <alignment horizontal="center" vertical="center" textRotation="255"/>
    </xf>
    <xf numFmtId="0" fontId="0" fillId="36" borderId="0" xfId="0" applyFill="1" applyAlignment="1">
      <alignment horizontal="center" vertical="center" textRotation="255"/>
    </xf>
    <xf numFmtId="0" fontId="0" fillId="36" borderId="23" xfId="0" applyFill="1" applyBorder="1" applyAlignment="1">
      <alignment horizontal="center" vertical="center" textRotation="255"/>
    </xf>
    <xf numFmtId="0" fontId="0" fillId="36" borderId="174" xfId="0" applyFill="1" applyBorder="1" applyAlignment="1">
      <alignment horizontal="center" vertical="center" textRotation="255"/>
    </xf>
    <xf numFmtId="0" fontId="0" fillId="36" borderId="64" xfId="0" applyFill="1" applyBorder="1" applyAlignment="1">
      <alignment horizontal="center" vertical="center" textRotation="255"/>
    </xf>
    <xf numFmtId="0" fontId="0" fillId="36" borderId="175" xfId="0" applyFill="1" applyBorder="1" applyAlignment="1">
      <alignment horizontal="center" vertical="center" textRotation="255"/>
    </xf>
    <xf numFmtId="0" fontId="20" fillId="0" borderId="12" xfId="0" applyFont="1" applyBorder="1" applyAlignment="1">
      <alignment horizontal="center" vertical="center"/>
    </xf>
    <xf numFmtId="0" fontId="20" fillId="0" borderId="52" xfId="0" applyFont="1" applyBorder="1" applyAlignment="1">
      <alignment horizontal="center" vertical="center"/>
    </xf>
    <xf numFmtId="0" fontId="20" fillId="0" borderId="67" xfId="0" applyFont="1" applyBorder="1" applyAlignment="1">
      <alignment horizontal="center" vertical="center"/>
    </xf>
    <xf numFmtId="0" fontId="20" fillId="36" borderId="12" xfId="0" applyFont="1" applyFill="1" applyBorder="1" applyAlignment="1">
      <alignment horizontal="center" vertical="center" wrapText="1"/>
    </xf>
    <xf numFmtId="0" fontId="20" fillId="36" borderId="52" xfId="0" applyFont="1" applyFill="1" applyBorder="1" applyAlignment="1">
      <alignment horizontal="center" vertical="center" wrapText="1"/>
    </xf>
    <xf numFmtId="0" fontId="20" fillId="36" borderId="67" xfId="0" applyFont="1" applyFill="1" applyBorder="1" applyAlignment="1">
      <alignment horizontal="center" vertical="center" wrapText="1"/>
    </xf>
    <xf numFmtId="0" fontId="20" fillId="36" borderId="13" xfId="0" applyFont="1" applyFill="1" applyBorder="1" applyAlignment="1">
      <alignment horizontal="center" vertical="center" wrapText="1"/>
    </xf>
    <xf numFmtId="0" fontId="20" fillId="36" borderId="21" xfId="0" applyFont="1" applyFill="1" applyBorder="1" applyAlignment="1">
      <alignment horizontal="center" vertical="center" wrapText="1"/>
    </xf>
    <xf numFmtId="0" fontId="20" fillId="36" borderId="22" xfId="0" applyFont="1" applyFill="1" applyBorder="1" applyAlignment="1">
      <alignment horizontal="center" vertical="center" wrapText="1"/>
    </xf>
    <xf numFmtId="0" fontId="20" fillId="36" borderId="20" xfId="0" applyFont="1" applyFill="1" applyBorder="1" applyAlignment="1">
      <alignment horizontal="center" vertical="center" wrapText="1"/>
    </xf>
    <xf numFmtId="0" fontId="20" fillId="36" borderId="0" xfId="0" applyFont="1" applyFill="1" applyAlignment="1">
      <alignment horizontal="center" vertical="center" wrapText="1"/>
    </xf>
    <xf numFmtId="0" fontId="20" fillId="36" borderId="23" xfId="0" applyFont="1" applyFill="1" applyBorder="1" applyAlignment="1">
      <alignment horizontal="center" vertical="center" wrapText="1"/>
    </xf>
    <xf numFmtId="0" fontId="20" fillId="36" borderId="10" xfId="0" applyFont="1" applyFill="1" applyBorder="1" applyAlignment="1">
      <alignment horizontal="center" vertical="center" shrinkToFit="1"/>
    </xf>
    <xf numFmtId="0" fontId="20" fillId="36" borderId="177" xfId="0" applyFont="1" applyFill="1" applyBorder="1" applyAlignment="1">
      <alignment horizontal="center" vertical="center" wrapText="1"/>
    </xf>
    <xf numFmtId="0" fontId="20" fillId="36" borderId="97" xfId="0" applyFont="1" applyFill="1" applyBorder="1" applyAlignment="1">
      <alignment horizontal="center" vertical="center" wrapText="1"/>
    </xf>
    <xf numFmtId="0" fontId="20" fillId="0" borderId="13"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22" xfId="0" applyFont="1" applyBorder="1" applyAlignment="1">
      <alignment horizontal="center" vertical="center" wrapText="1"/>
    </xf>
    <xf numFmtId="0" fontId="20" fillId="0" borderId="20" xfId="0" applyFont="1" applyBorder="1" applyAlignment="1">
      <alignment horizontal="center" vertical="center" wrapText="1"/>
    </xf>
    <xf numFmtId="0" fontId="20" fillId="0" borderId="0" xfId="0" applyFont="1" applyAlignment="1">
      <alignment horizontal="center" vertical="center" wrapText="1"/>
    </xf>
    <xf numFmtId="0" fontId="20" fillId="0" borderId="23" xfId="0" applyFont="1" applyBorder="1" applyAlignment="1">
      <alignment horizontal="center" vertical="center" wrapText="1"/>
    </xf>
    <xf numFmtId="0" fontId="20" fillId="36" borderId="24" xfId="0" applyFont="1" applyFill="1" applyBorder="1" applyAlignment="1">
      <alignment horizontal="center" vertical="center"/>
    </xf>
    <xf numFmtId="0" fontId="20" fillId="36" borderId="25" xfId="0" applyFont="1" applyFill="1" applyBorder="1" applyAlignment="1">
      <alignment horizontal="center" vertical="center"/>
    </xf>
    <xf numFmtId="0" fontId="20" fillId="36" borderId="26" xfId="0" applyFont="1" applyFill="1" applyBorder="1" applyAlignment="1">
      <alignment horizontal="center" vertical="center"/>
    </xf>
    <xf numFmtId="0" fontId="20" fillId="24" borderId="10" xfId="0" applyFont="1" applyFill="1" applyBorder="1" applyAlignment="1">
      <alignment horizontal="center" vertical="center"/>
    </xf>
    <xf numFmtId="0" fontId="20" fillId="24" borderId="77" xfId="0" applyFont="1" applyFill="1" applyBorder="1" applyAlignment="1">
      <alignment horizontal="center" vertical="center"/>
    </xf>
    <xf numFmtId="0" fontId="20" fillId="36" borderId="13" xfId="0" applyFont="1" applyFill="1" applyBorder="1" applyAlignment="1">
      <alignment horizontal="center" vertical="center" shrinkToFit="1"/>
    </xf>
    <xf numFmtId="0" fontId="20" fillId="36" borderId="21" xfId="0" applyFont="1" applyFill="1" applyBorder="1" applyAlignment="1">
      <alignment horizontal="center" vertical="center" shrinkToFit="1"/>
    </xf>
    <xf numFmtId="0" fontId="20" fillId="36" borderId="22" xfId="0" applyFont="1" applyFill="1" applyBorder="1" applyAlignment="1">
      <alignment horizontal="center" vertical="center" shrinkToFit="1"/>
    </xf>
    <xf numFmtId="0" fontId="20" fillId="36" borderId="24" xfId="0" applyFont="1" applyFill="1" applyBorder="1" applyAlignment="1">
      <alignment horizontal="center" vertical="center" shrinkToFit="1"/>
    </xf>
    <xf numFmtId="0" fontId="20" fillId="36" borderId="25" xfId="0" applyFont="1" applyFill="1" applyBorder="1" applyAlignment="1">
      <alignment horizontal="center" vertical="center" shrinkToFit="1"/>
    </xf>
    <xf numFmtId="0" fontId="20" fillId="36" borderId="26" xfId="0" applyFont="1" applyFill="1" applyBorder="1" applyAlignment="1">
      <alignment horizontal="center" vertical="center" shrinkToFit="1"/>
    </xf>
    <xf numFmtId="0" fontId="20" fillId="36" borderId="209" xfId="0" applyFont="1" applyFill="1" applyBorder="1" applyAlignment="1">
      <alignment horizontal="center" vertical="center"/>
    </xf>
    <xf numFmtId="0" fontId="20" fillId="36" borderId="207" xfId="0" applyFont="1" applyFill="1" applyBorder="1" applyAlignment="1">
      <alignment horizontal="center" vertical="center"/>
    </xf>
    <xf numFmtId="0" fontId="20" fillId="36" borderId="208" xfId="0" applyFont="1" applyFill="1" applyBorder="1" applyAlignment="1">
      <alignment horizontal="center" vertical="center"/>
    </xf>
    <xf numFmtId="1" fontId="0" fillId="0" borderId="209" xfId="0" applyNumberFormat="1" applyBorder="1" applyAlignment="1">
      <alignment horizontal="center" vertical="center"/>
    </xf>
    <xf numFmtId="0" fontId="0" fillId="0" borderId="207" xfId="0" applyBorder="1" applyAlignment="1">
      <alignment horizontal="center" vertical="center"/>
    </xf>
    <xf numFmtId="0" fontId="0" fillId="0" borderId="210" xfId="0" applyBorder="1" applyAlignment="1">
      <alignment horizontal="center" vertical="center"/>
    </xf>
    <xf numFmtId="0" fontId="20" fillId="36" borderId="206" xfId="0" applyFont="1" applyFill="1" applyBorder="1" applyAlignment="1">
      <alignment horizontal="center" vertical="center"/>
    </xf>
    <xf numFmtId="14" fontId="0" fillId="0" borderId="207" xfId="0" applyNumberFormat="1" applyBorder="1" applyAlignment="1">
      <alignment horizontal="center" vertical="center"/>
    </xf>
    <xf numFmtId="14" fontId="0" fillId="0" borderId="208" xfId="0" applyNumberFormat="1" applyBorder="1" applyAlignment="1">
      <alignment horizontal="center" vertical="center"/>
    </xf>
    <xf numFmtId="0" fontId="20" fillId="0" borderId="11" xfId="0" applyFont="1" applyBorder="1" applyAlignment="1">
      <alignment horizontal="center" vertical="center"/>
    </xf>
    <xf numFmtId="0" fontId="20" fillId="36" borderId="25" xfId="0" applyFont="1" applyFill="1" applyBorder="1" applyAlignment="1">
      <alignment horizontal="center" vertical="center" wrapText="1"/>
    </xf>
    <xf numFmtId="0" fontId="20" fillId="36" borderId="26" xfId="0" applyFont="1" applyFill="1" applyBorder="1" applyAlignment="1">
      <alignment horizontal="center" vertical="center" wrapText="1"/>
    </xf>
    <xf numFmtId="0" fontId="20" fillId="0" borderId="178" xfId="0" applyFont="1" applyBorder="1" applyAlignment="1">
      <alignment horizontal="center" vertical="center"/>
    </xf>
    <xf numFmtId="0" fontId="20" fillId="36" borderId="12" xfId="0" applyFont="1" applyFill="1" applyBorder="1" applyAlignment="1">
      <alignment horizontal="center" vertical="center"/>
    </xf>
    <xf numFmtId="0" fontId="20" fillId="36" borderId="52" xfId="0" applyFont="1" applyFill="1" applyBorder="1" applyAlignment="1">
      <alignment horizontal="center" vertical="center"/>
    </xf>
    <xf numFmtId="0" fontId="20" fillId="36" borderId="67" xfId="0" applyFont="1" applyFill="1" applyBorder="1" applyAlignment="1">
      <alignment horizontal="center" vertical="center"/>
    </xf>
    <xf numFmtId="0" fontId="20" fillId="36" borderId="180" xfId="0" applyFont="1" applyFill="1" applyBorder="1" applyAlignment="1">
      <alignment horizontal="center" vertical="center"/>
    </xf>
    <xf numFmtId="0" fontId="20" fillId="36" borderId="104" xfId="0" applyFont="1" applyFill="1" applyBorder="1" applyAlignment="1">
      <alignment horizontal="center" vertical="center"/>
    </xf>
    <xf numFmtId="0" fontId="20" fillId="36" borderId="173" xfId="0" applyFont="1" applyFill="1" applyBorder="1" applyAlignment="1">
      <alignment horizontal="center" vertical="center"/>
    </xf>
    <xf numFmtId="0" fontId="20" fillId="36" borderId="12" xfId="0" applyFont="1" applyFill="1" applyBorder="1" applyAlignment="1">
      <alignment horizontal="center" vertical="center" shrinkToFit="1"/>
    </xf>
    <xf numFmtId="0" fontId="20" fillId="36" borderId="52" xfId="0" applyFont="1" applyFill="1" applyBorder="1" applyAlignment="1">
      <alignment horizontal="center" vertical="center" shrinkToFit="1"/>
    </xf>
    <xf numFmtId="0" fontId="20" fillId="36" borderId="67" xfId="0" applyFont="1" applyFill="1" applyBorder="1" applyAlignment="1">
      <alignment horizontal="center" vertical="center" shrinkToFit="1"/>
    </xf>
    <xf numFmtId="0" fontId="20" fillId="0" borderId="12" xfId="0" applyFont="1" applyBorder="1" applyAlignment="1">
      <alignment horizontal="center" vertical="center" shrinkToFit="1"/>
    </xf>
    <xf numFmtId="0" fontId="20" fillId="0" borderId="52" xfId="0" applyFont="1" applyBorder="1" applyAlignment="1">
      <alignment horizontal="center" vertical="center" shrinkToFit="1"/>
    </xf>
    <xf numFmtId="0" fontId="20" fillId="0" borderId="67" xfId="0" applyFont="1" applyBorder="1" applyAlignment="1">
      <alignment horizontal="center" vertical="center" shrinkToFit="1"/>
    </xf>
    <xf numFmtId="0" fontId="20" fillId="38" borderId="12" xfId="0" applyFont="1" applyFill="1" applyBorder="1" applyAlignment="1">
      <alignment horizontal="center" vertical="center"/>
    </xf>
    <xf numFmtId="0" fontId="20" fillId="38" borderId="52" xfId="0" applyFont="1" applyFill="1" applyBorder="1" applyAlignment="1">
      <alignment horizontal="center" vertical="center"/>
    </xf>
    <xf numFmtId="0" fontId="20" fillId="36" borderId="74" xfId="0" applyFont="1" applyFill="1" applyBorder="1" applyAlignment="1">
      <alignment horizontal="center" vertical="center"/>
    </xf>
    <xf numFmtId="0" fontId="20" fillId="36" borderId="179" xfId="0" applyFont="1" applyFill="1" applyBorder="1" applyAlignment="1">
      <alignment horizontal="center" vertical="center"/>
    </xf>
    <xf numFmtId="0" fontId="20" fillId="36" borderId="177" xfId="0" applyFont="1" applyFill="1" applyBorder="1" applyAlignment="1">
      <alignment horizontal="center" vertical="center"/>
    </xf>
    <xf numFmtId="0" fontId="20" fillId="0" borderId="180" xfId="0" applyFont="1" applyBorder="1" applyAlignment="1">
      <alignment horizontal="center" vertical="center"/>
    </xf>
    <xf numFmtId="0" fontId="20" fillId="0" borderId="104" xfId="0" applyFont="1" applyBorder="1" applyAlignment="1">
      <alignment horizontal="center" vertical="center"/>
    </xf>
    <xf numFmtId="0" fontId="20" fillId="0" borderId="173" xfId="0" applyFont="1" applyBorder="1" applyAlignment="1">
      <alignment horizontal="center" vertical="center"/>
    </xf>
    <xf numFmtId="0" fontId="20" fillId="36" borderId="10" xfId="0" applyFont="1" applyFill="1" applyBorder="1" applyAlignment="1">
      <alignment horizontal="center" vertical="center"/>
    </xf>
    <xf numFmtId="0" fontId="20" fillId="36" borderId="77" xfId="0" applyFont="1" applyFill="1" applyBorder="1" applyAlignment="1">
      <alignment horizontal="center" vertical="center"/>
    </xf>
    <xf numFmtId="0" fontId="0" fillId="0" borderId="10" xfId="0" applyBorder="1" applyAlignment="1">
      <alignment horizontal="center" vertical="center"/>
    </xf>
    <xf numFmtId="0" fontId="20" fillId="0" borderId="20" xfId="0" applyFont="1" applyBorder="1" applyAlignment="1">
      <alignment horizontal="center" vertical="center"/>
    </xf>
    <xf numFmtId="0" fontId="20" fillId="0" borderId="0" xfId="0" applyFont="1" applyAlignment="1">
      <alignment horizontal="center" vertical="center"/>
    </xf>
    <xf numFmtId="0" fontId="20" fillId="0" borderId="23" xfId="0" applyFont="1" applyBorder="1" applyAlignment="1">
      <alignment horizontal="center" vertical="center"/>
    </xf>
    <xf numFmtId="0" fontId="20" fillId="38" borderId="13" xfId="0" applyFont="1" applyFill="1" applyBorder="1" applyAlignment="1">
      <alignment horizontal="center" vertical="center" wrapText="1"/>
    </xf>
    <xf numFmtId="0" fontId="20" fillId="38" borderId="21" xfId="0" applyFont="1" applyFill="1" applyBorder="1" applyAlignment="1">
      <alignment horizontal="center" vertical="center"/>
    </xf>
    <xf numFmtId="0" fontId="20" fillId="38" borderId="22" xfId="0" applyFont="1" applyFill="1" applyBorder="1" applyAlignment="1">
      <alignment horizontal="center" vertical="center"/>
    </xf>
    <xf numFmtId="0" fontId="20" fillId="38" borderId="20" xfId="0" applyFont="1" applyFill="1" applyBorder="1" applyAlignment="1">
      <alignment horizontal="center" vertical="center"/>
    </xf>
    <xf numFmtId="0" fontId="20" fillId="38" borderId="0" xfId="0" applyFont="1" applyFill="1" applyAlignment="1">
      <alignment horizontal="center" vertical="center"/>
    </xf>
    <xf numFmtId="0" fontId="20" fillId="38" borderId="23" xfId="0" applyFont="1" applyFill="1" applyBorder="1" applyAlignment="1">
      <alignment horizontal="center" vertical="center"/>
    </xf>
    <xf numFmtId="0" fontId="0" fillId="0" borderId="67" xfId="0" applyBorder="1" applyAlignment="1">
      <alignment horizontal="center" vertical="center" wrapText="1"/>
    </xf>
    <xf numFmtId="0" fontId="0" fillId="0" borderId="10" xfId="0" applyBorder="1" applyAlignment="1">
      <alignment horizontal="center" vertical="center" wrapText="1"/>
    </xf>
    <xf numFmtId="0" fontId="20" fillId="0" borderId="24" xfId="0" applyFont="1" applyBorder="1" applyAlignment="1">
      <alignment horizontal="center" vertical="center" wrapText="1"/>
    </xf>
    <xf numFmtId="0" fontId="20" fillId="0" borderId="25" xfId="0" applyFont="1" applyBorder="1" applyAlignment="1">
      <alignment horizontal="center" vertical="center" wrapText="1"/>
    </xf>
    <xf numFmtId="0" fontId="20" fillId="0" borderId="26" xfId="0" applyFont="1" applyBorder="1" applyAlignment="1">
      <alignment horizontal="center" vertical="center" wrapText="1"/>
    </xf>
    <xf numFmtId="196" fontId="20" fillId="24" borderId="10" xfId="0" applyNumberFormat="1" applyFont="1" applyFill="1" applyBorder="1" applyAlignment="1">
      <alignment horizontal="center" vertical="center"/>
    </xf>
    <xf numFmtId="0" fontId="20" fillId="36" borderId="95" xfId="0" applyFont="1" applyFill="1" applyBorder="1" applyAlignment="1">
      <alignment horizontal="center" vertical="center" wrapText="1"/>
    </xf>
    <xf numFmtId="0" fontId="20" fillId="0" borderId="95" xfId="0" applyFont="1" applyBorder="1" applyAlignment="1">
      <alignment horizontal="center" vertical="center"/>
    </xf>
    <xf numFmtId="58" fontId="0" fillId="0" borderId="80" xfId="0" applyNumberFormat="1" applyBorder="1" applyAlignment="1" applyProtection="1">
      <alignment horizontal="center" vertical="center" shrinkToFit="1"/>
      <protection locked="0"/>
    </xf>
    <xf numFmtId="189" fontId="0" fillId="0" borderId="80" xfId="0" applyNumberFormat="1" applyBorder="1" applyAlignment="1" applyProtection="1">
      <alignment horizontal="center" vertical="center"/>
      <protection locked="0"/>
    </xf>
    <xf numFmtId="0" fontId="0" fillId="0" borderId="80" xfId="0" applyBorder="1" applyAlignment="1" applyProtection="1">
      <alignment horizontal="center" vertical="center"/>
      <protection locked="0"/>
    </xf>
    <xf numFmtId="0" fontId="0" fillId="0" borderId="33" xfId="0" applyBorder="1" applyAlignment="1" applyProtection="1">
      <alignment horizontal="center" vertical="center"/>
      <protection locked="0"/>
    </xf>
    <xf numFmtId="0" fontId="0" fillId="0" borderId="149" xfId="0" applyBorder="1" applyAlignment="1" applyProtection="1">
      <alignment horizontal="center" vertical="center"/>
      <protection locked="0"/>
    </xf>
    <xf numFmtId="0" fontId="0" fillId="0" borderId="154" xfId="0" applyBorder="1" applyAlignment="1" applyProtection="1">
      <alignment horizontal="center" vertical="center"/>
      <protection locked="0"/>
    </xf>
    <xf numFmtId="0" fontId="8" fillId="0" borderId="80" xfId="0" applyFont="1" applyBorder="1" applyAlignment="1" applyProtection="1">
      <alignment vertical="center"/>
      <protection locked="0"/>
    </xf>
    <xf numFmtId="0" fontId="0" fillId="0" borderId="17" xfId="0" applyBorder="1" applyAlignment="1" applyProtection="1">
      <alignment vertical="center"/>
      <protection locked="0"/>
    </xf>
    <xf numFmtId="0" fontId="0" fillId="0" borderId="80" xfId="0" applyBorder="1" applyAlignment="1" applyProtection="1">
      <alignment vertical="center"/>
      <protection locked="0"/>
    </xf>
    <xf numFmtId="0" fontId="8" fillId="0" borderId="80" xfId="0" applyFont="1" applyBorder="1" applyAlignment="1" applyProtection="1">
      <alignment horizontal="center" vertical="center"/>
      <protection locked="0"/>
    </xf>
    <xf numFmtId="0" fontId="8" fillId="0" borderId="33" xfId="0" applyFont="1" applyBorder="1" applyAlignment="1" applyProtection="1">
      <alignment horizontal="center" vertical="center"/>
      <protection locked="0"/>
    </xf>
    <xf numFmtId="0" fontId="8" fillId="0" borderId="149" xfId="0" applyFont="1" applyBorder="1" applyAlignment="1" applyProtection="1">
      <alignment horizontal="center" vertical="center"/>
      <protection locked="0"/>
    </xf>
    <xf numFmtId="0" fontId="0" fillId="0" borderId="29" xfId="0" applyBorder="1" applyAlignment="1" applyProtection="1">
      <alignment horizontal="center" vertical="center" shrinkToFit="1"/>
      <protection locked="0"/>
    </xf>
    <xf numFmtId="0" fontId="0" fillId="0" borderId="16" xfId="0" applyBorder="1" applyAlignment="1" applyProtection="1">
      <alignment horizontal="center" vertical="center" shrinkToFit="1"/>
      <protection locked="0"/>
    </xf>
    <xf numFmtId="0" fontId="0" fillId="0" borderId="30" xfId="0" applyBorder="1" applyAlignment="1" applyProtection="1">
      <alignment horizontal="center" vertical="center" shrinkToFit="1"/>
      <protection locked="0"/>
    </xf>
    <xf numFmtId="0" fontId="0" fillId="0" borderId="148" xfId="0" applyBorder="1" applyAlignment="1" applyProtection="1">
      <alignment horizontal="center" vertical="center" shrinkToFit="1"/>
      <protection locked="0"/>
    </xf>
    <xf numFmtId="0" fontId="0" fillId="0" borderId="149" xfId="0" applyBorder="1" applyAlignment="1" applyProtection="1">
      <alignment horizontal="center" vertical="center" shrinkToFit="1"/>
      <protection locked="0"/>
    </xf>
    <xf numFmtId="0" fontId="0" fillId="0" borderId="182" xfId="0" applyBorder="1" applyAlignment="1" applyProtection="1">
      <alignment horizontal="center" vertical="center"/>
      <protection locked="0"/>
    </xf>
    <xf numFmtId="0" fontId="0" fillId="0" borderId="81" xfId="0" applyBorder="1" applyAlignment="1" applyProtection="1">
      <alignment horizontal="center" vertical="center"/>
      <protection locked="0"/>
    </xf>
    <xf numFmtId="0" fontId="0" fillId="0" borderId="171" xfId="0" applyBorder="1" applyAlignment="1" applyProtection="1">
      <alignment horizontal="center" vertical="center"/>
      <protection locked="0"/>
    </xf>
    <xf numFmtId="189" fontId="0" fillId="0" borderId="81" xfId="0" applyNumberFormat="1" applyBorder="1" applyAlignment="1" applyProtection="1">
      <alignment horizontal="center" vertical="center"/>
      <protection locked="0"/>
    </xf>
    <xf numFmtId="0" fontId="0" fillId="0" borderId="89" xfId="0" applyBorder="1" applyAlignment="1" applyProtection="1">
      <alignment horizontal="center" vertical="center"/>
      <protection locked="0"/>
    </xf>
    <xf numFmtId="0" fontId="8" fillId="0" borderId="81" xfId="0" applyFont="1" applyBorder="1" applyAlignment="1" applyProtection="1">
      <alignment vertical="center"/>
      <protection locked="0"/>
    </xf>
    <xf numFmtId="58" fontId="0" fillId="0" borderId="81" xfId="0" applyNumberFormat="1" applyBorder="1" applyAlignment="1" applyProtection="1">
      <alignment horizontal="center" vertical="center" shrinkToFit="1"/>
      <protection locked="0"/>
    </xf>
    <xf numFmtId="0" fontId="8" fillId="0" borderId="81" xfId="0" applyFont="1" applyBorder="1" applyAlignment="1" applyProtection="1">
      <alignment horizontal="center" vertical="center"/>
      <protection locked="0"/>
    </xf>
    <xf numFmtId="0" fontId="8" fillId="0" borderId="89" xfId="0" applyFont="1" applyBorder="1" applyAlignment="1" applyProtection="1">
      <alignment horizontal="center" vertical="center"/>
      <protection locked="0"/>
    </xf>
    <xf numFmtId="0" fontId="8" fillId="0" borderId="182" xfId="0" applyFont="1" applyBorder="1" applyAlignment="1" applyProtection="1">
      <alignment horizontal="center" vertical="center"/>
      <protection locked="0"/>
    </xf>
    <xf numFmtId="0" fontId="0" fillId="0" borderId="183" xfId="0" applyBorder="1" applyAlignment="1" applyProtection="1">
      <alignment vertical="center"/>
      <protection locked="0"/>
    </xf>
    <xf numFmtId="0" fontId="0" fillId="0" borderId="81" xfId="0" applyBorder="1" applyAlignment="1" applyProtection="1">
      <alignment vertical="center"/>
      <protection locked="0"/>
    </xf>
    <xf numFmtId="0" fontId="0" fillId="0" borderId="17" xfId="0" applyBorder="1" applyAlignment="1" applyProtection="1">
      <alignment vertical="center" shrinkToFit="1"/>
      <protection locked="0"/>
    </xf>
    <xf numFmtId="0" fontId="0" fillId="0" borderId="80" xfId="0" applyBorder="1" applyAlignment="1" applyProtection="1">
      <alignment vertical="center" shrinkToFit="1"/>
      <protection locked="0"/>
    </xf>
    <xf numFmtId="194" fontId="0" fillId="0" borderId="33" xfId="0" applyNumberFormat="1" applyBorder="1" applyAlignment="1" applyProtection="1">
      <alignment horizontal="center" vertical="center"/>
      <protection locked="0"/>
    </xf>
    <xf numFmtId="194" fontId="0" fillId="0" borderId="16" xfId="0" applyNumberFormat="1" applyBorder="1" applyAlignment="1" applyProtection="1">
      <alignment horizontal="center" vertical="center"/>
      <protection locked="0"/>
    </xf>
    <xf numFmtId="194" fontId="0" fillId="0" borderId="17" xfId="0" applyNumberFormat="1" applyBorder="1" applyAlignment="1" applyProtection="1">
      <alignment horizontal="center" vertical="center"/>
      <protection locked="0"/>
    </xf>
    <xf numFmtId="194" fontId="0" fillId="0" borderId="33" xfId="0" applyNumberFormat="1" applyBorder="1" applyAlignment="1" applyProtection="1">
      <alignment horizontal="center" vertical="center" shrinkToFit="1"/>
      <protection locked="0"/>
    </xf>
    <xf numFmtId="194" fontId="0" fillId="0" borderId="16" xfId="0" applyNumberFormat="1" applyBorder="1" applyAlignment="1" applyProtection="1">
      <alignment horizontal="center" vertical="center" shrinkToFit="1"/>
      <protection locked="0"/>
    </xf>
    <xf numFmtId="194" fontId="0" fillId="0" borderId="17" xfId="0" applyNumberFormat="1" applyBorder="1" applyAlignment="1" applyProtection="1">
      <alignment horizontal="center" vertical="center" shrinkToFit="1"/>
      <protection locked="0"/>
    </xf>
    <xf numFmtId="0" fontId="0" fillId="0" borderId="33" xfId="0" applyBorder="1" applyAlignment="1" applyProtection="1">
      <alignment horizontal="center" vertical="center" shrinkToFit="1"/>
      <protection locked="0"/>
    </xf>
    <xf numFmtId="0" fontId="0" fillId="0" borderId="17" xfId="0" applyBorder="1" applyAlignment="1" applyProtection="1">
      <alignment horizontal="center" vertical="center" shrinkToFit="1"/>
      <protection locked="0"/>
    </xf>
    <xf numFmtId="58" fontId="0" fillId="0" borderId="33" xfId="0" applyNumberFormat="1" applyBorder="1" applyAlignment="1" applyProtection="1">
      <alignment horizontal="center" vertical="center" shrinkToFit="1"/>
      <protection locked="0"/>
    </xf>
    <xf numFmtId="58" fontId="0" fillId="0" borderId="16" xfId="0" applyNumberFormat="1" applyBorder="1" applyAlignment="1" applyProtection="1">
      <alignment horizontal="center" vertical="center" shrinkToFit="1"/>
      <protection locked="0"/>
    </xf>
    <xf numFmtId="58" fontId="0" fillId="0" borderId="17" xfId="0" applyNumberFormat="1" applyBorder="1" applyAlignment="1" applyProtection="1">
      <alignment horizontal="center" vertical="center" shrinkToFit="1"/>
      <protection locked="0"/>
    </xf>
    <xf numFmtId="0" fontId="0" fillId="0" borderId="16"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190" fontId="0" fillId="0" borderId="33" xfId="0" applyNumberFormat="1" applyBorder="1" applyAlignment="1" applyProtection="1">
      <alignment horizontal="center" vertical="center"/>
      <protection locked="0"/>
    </xf>
    <xf numFmtId="190" fontId="0" fillId="0" borderId="16" xfId="0" applyNumberFormat="1" applyBorder="1" applyAlignment="1" applyProtection="1">
      <alignment horizontal="center" vertical="center"/>
      <protection locked="0"/>
    </xf>
    <xf numFmtId="190" fontId="0" fillId="0" borderId="17" xfId="0" applyNumberFormat="1" applyBorder="1" applyAlignment="1" applyProtection="1">
      <alignment horizontal="center" vertical="center"/>
      <protection locked="0"/>
    </xf>
    <xf numFmtId="0" fontId="0" fillId="0" borderId="153" xfId="0" applyBorder="1" applyAlignment="1" applyProtection="1">
      <alignment horizontal="center" vertical="center"/>
      <protection locked="0"/>
    </xf>
    <xf numFmtId="0" fontId="0" fillId="0" borderId="83" xfId="0" applyBorder="1" applyAlignment="1" applyProtection="1">
      <alignment horizontal="center" vertical="center"/>
      <protection locked="0"/>
    </xf>
    <xf numFmtId="0" fontId="0" fillId="0" borderId="157" xfId="0" applyBorder="1" applyAlignment="1" applyProtection="1">
      <alignment horizontal="center" vertical="center"/>
      <protection locked="0"/>
    </xf>
    <xf numFmtId="190" fontId="0" fillId="0" borderId="80" xfId="0" applyNumberFormat="1" applyBorder="1" applyAlignment="1" applyProtection="1">
      <alignment horizontal="center" vertical="center"/>
      <protection locked="0"/>
    </xf>
    <xf numFmtId="0" fontId="0" fillId="0" borderId="34" xfId="0" applyBorder="1" applyAlignment="1" applyProtection="1">
      <alignment horizontal="center" vertical="center"/>
      <protection locked="0"/>
    </xf>
    <xf numFmtId="58" fontId="0" fillId="0" borderId="34" xfId="0" applyNumberFormat="1" applyBorder="1" applyAlignment="1" applyProtection="1">
      <alignment horizontal="center" vertical="center" shrinkToFit="1"/>
      <protection locked="0"/>
    </xf>
    <xf numFmtId="58" fontId="0" fillId="0" borderId="14" xfId="0" applyNumberFormat="1" applyBorder="1" applyAlignment="1" applyProtection="1">
      <alignment horizontal="center" vertical="center" shrinkToFit="1"/>
      <protection locked="0"/>
    </xf>
    <xf numFmtId="58" fontId="0" fillId="0" borderId="15" xfId="0" applyNumberFormat="1" applyBorder="1" applyAlignment="1" applyProtection="1">
      <alignment horizontal="center" vertical="center" shrinkToFit="1"/>
      <protection locked="0"/>
    </xf>
    <xf numFmtId="0" fontId="0" fillId="0" borderId="83" xfId="0" applyBorder="1" applyAlignment="1" applyProtection="1">
      <alignment horizontal="center" vertical="center" shrinkToFit="1"/>
      <protection locked="0"/>
    </xf>
    <xf numFmtId="190" fontId="0" fillId="0" borderId="83" xfId="0" applyNumberFormat="1" applyBorder="1" applyAlignment="1" applyProtection="1">
      <alignment horizontal="center" vertical="center"/>
      <protection locked="0"/>
    </xf>
    <xf numFmtId="0" fontId="0" fillId="0" borderId="77" xfId="0" applyBorder="1" applyAlignment="1">
      <alignment horizontal="center" vertical="center" wrapText="1"/>
    </xf>
    <xf numFmtId="0" fontId="0" fillId="0" borderId="78" xfId="0" applyBorder="1" applyAlignment="1">
      <alignment horizontal="center" vertical="center" wrapText="1"/>
    </xf>
    <xf numFmtId="0" fontId="0" fillId="0" borderId="11" xfId="0" applyBorder="1" applyAlignment="1">
      <alignment horizontal="center" vertical="center" wrapText="1"/>
    </xf>
    <xf numFmtId="0" fontId="0" fillId="0" borderId="14" xfId="0" applyBorder="1" applyAlignment="1" applyProtection="1">
      <alignment horizontal="left" vertical="center" shrinkToFit="1"/>
      <protection locked="0"/>
    </xf>
    <xf numFmtId="0" fontId="7" fillId="0" borderId="146" xfId="0" applyFont="1" applyBorder="1" applyAlignment="1">
      <alignment horizontal="center" vertical="center" shrinkToFit="1"/>
    </xf>
    <xf numFmtId="0" fontId="7" fillId="0" borderId="147" xfId="0"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25" xfId="0" applyFont="1" applyBorder="1" applyAlignment="1">
      <alignment horizontal="center" vertical="center" shrinkToFit="1"/>
    </xf>
    <xf numFmtId="0" fontId="0" fillId="0" borderId="150" xfId="0" applyBorder="1" applyAlignment="1">
      <alignment horizontal="center" vertical="center" wrapText="1"/>
    </xf>
    <xf numFmtId="0" fontId="7" fillId="0" borderId="13" xfId="0" applyFont="1" applyBorder="1" applyAlignment="1">
      <alignment horizontal="center" vertical="center" wrapText="1"/>
    </xf>
    <xf numFmtId="0" fontId="0" fillId="0" borderId="21" xfId="0" applyBorder="1"/>
    <xf numFmtId="0" fontId="0" fillId="0" borderId="22" xfId="0" applyBorder="1"/>
    <xf numFmtId="0" fontId="0" fillId="0" borderId="20" xfId="0" applyBorder="1"/>
    <xf numFmtId="0" fontId="0" fillId="0" borderId="0" xfId="0"/>
    <xf numFmtId="0" fontId="0" fillId="0" borderId="23" xfId="0" applyBorder="1"/>
    <xf numFmtId="0" fontId="0" fillId="0" borderId="24" xfId="0" applyBorder="1"/>
    <xf numFmtId="0" fontId="0" fillId="0" borderId="25" xfId="0" applyBorder="1"/>
    <xf numFmtId="0" fontId="0" fillId="0" borderId="26" xfId="0" applyBorder="1"/>
    <xf numFmtId="0" fontId="7" fillId="0" borderId="77" xfId="0" applyFont="1" applyBorder="1" applyAlignment="1">
      <alignment horizontal="center" vertical="center" wrapText="1" shrinkToFit="1"/>
    </xf>
    <xf numFmtId="0" fontId="7" fillId="0" borderId="77" xfId="0" applyFont="1" applyBorder="1" applyAlignment="1">
      <alignment horizontal="center" vertical="center" shrinkToFit="1"/>
    </xf>
    <xf numFmtId="0" fontId="7" fillId="0" borderId="78" xfId="0" applyFont="1" applyBorder="1" applyAlignment="1">
      <alignment horizontal="center" vertical="center" shrinkToFit="1"/>
    </xf>
    <xf numFmtId="0" fontId="7" fillId="0" borderId="11" xfId="0" applyFont="1" applyBorder="1" applyAlignment="1">
      <alignment horizontal="center" vertical="center" shrinkToFit="1"/>
    </xf>
    <xf numFmtId="0" fontId="0" fillId="0" borderId="30" xfId="0" applyBorder="1" applyAlignment="1">
      <alignment horizontal="center" vertical="center" shrinkToFit="1"/>
    </xf>
    <xf numFmtId="0" fontId="0" fillId="0" borderId="32" xfId="0" applyBorder="1" applyAlignment="1">
      <alignment horizontal="center" vertical="center" shrinkToFit="1"/>
    </xf>
    <xf numFmtId="0" fontId="0" fillId="0" borderId="150" xfId="0" applyBorder="1" applyAlignment="1">
      <alignment horizontal="center" vertical="center" shrinkToFit="1"/>
    </xf>
    <xf numFmtId="0" fontId="7" fillId="0" borderId="21" xfId="0" applyFont="1" applyBorder="1" applyAlignment="1">
      <alignment horizontal="center" vertical="center" shrinkToFit="1"/>
    </xf>
    <xf numFmtId="0" fontId="7" fillId="0" borderId="22" xfId="0" applyFont="1" applyBorder="1" applyAlignment="1">
      <alignment horizontal="center" vertical="center" shrinkToFit="1"/>
    </xf>
    <xf numFmtId="0" fontId="7" fillId="0" borderId="0" xfId="0" applyFont="1" applyAlignment="1">
      <alignment horizontal="center" vertical="center" shrinkToFit="1"/>
    </xf>
    <xf numFmtId="0" fontId="7" fillId="0" borderId="23" xfId="0" applyFont="1" applyBorder="1" applyAlignment="1">
      <alignment horizontal="center" vertical="center" shrinkToFit="1"/>
    </xf>
    <xf numFmtId="0" fontId="7" fillId="0" borderId="26" xfId="0" applyFont="1" applyBorder="1" applyAlignment="1">
      <alignment horizontal="center" vertical="center" shrinkToFit="1"/>
    </xf>
    <xf numFmtId="0" fontId="8" fillId="0" borderId="77" xfId="0" applyFont="1" applyBorder="1" applyAlignment="1" applyProtection="1">
      <alignment vertical="center"/>
      <protection locked="0"/>
    </xf>
    <xf numFmtId="0" fontId="7" fillId="0" borderId="12" xfId="0" applyFont="1" applyBorder="1" applyAlignment="1" applyProtection="1">
      <alignment horizontal="left" vertical="center" shrinkToFit="1"/>
      <protection locked="0"/>
    </xf>
    <xf numFmtId="0" fontId="7" fillId="0" borderId="52" xfId="0" applyFont="1" applyBorder="1" applyAlignment="1" applyProtection="1">
      <alignment horizontal="left" vertical="center" shrinkToFit="1"/>
      <protection locked="0"/>
    </xf>
    <xf numFmtId="0" fontId="7" fillId="0" borderId="67" xfId="0" applyFont="1" applyBorder="1" applyAlignment="1" applyProtection="1">
      <alignment horizontal="left" vertical="center" shrinkToFit="1"/>
      <protection locked="0"/>
    </xf>
    <xf numFmtId="0" fontId="0" fillId="0" borderId="15" xfId="0" applyBorder="1" applyAlignment="1" applyProtection="1">
      <alignment vertical="center"/>
      <protection locked="0"/>
    </xf>
    <xf numFmtId="0" fontId="0" fillId="0" borderId="83" xfId="0" applyBorder="1" applyAlignment="1" applyProtection="1">
      <alignment vertical="center"/>
      <protection locked="0"/>
    </xf>
    <xf numFmtId="0" fontId="8" fillId="0" borderId="121" xfId="0" applyFont="1" applyBorder="1" applyAlignment="1" applyProtection="1">
      <alignment horizontal="center" vertical="center"/>
      <protection locked="0"/>
    </xf>
    <xf numFmtId="0" fontId="8" fillId="0" borderId="77" xfId="0" applyFont="1" applyBorder="1" applyAlignment="1" applyProtection="1">
      <alignment horizontal="center" vertical="center"/>
      <protection locked="0"/>
    </xf>
    <xf numFmtId="0" fontId="8" fillId="0" borderId="13" xfId="0" applyFont="1" applyBorder="1" applyAlignment="1" applyProtection="1">
      <alignment horizontal="center" vertical="center"/>
      <protection locked="0"/>
    </xf>
    <xf numFmtId="0" fontId="0" fillId="0" borderId="29" xfId="0" applyBorder="1" applyAlignment="1" applyProtection="1">
      <alignment vertical="center"/>
      <protection locked="0"/>
    </xf>
    <xf numFmtId="0" fontId="0" fillId="0" borderId="16" xfId="0" applyBorder="1" applyAlignment="1" applyProtection="1">
      <alignment vertical="center"/>
      <protection locked="0"/>
    </xf>
    <xf numFmtId="0" fontId="8" fillId="0" borderId="16" xfId="0" applyFont="1" applyBorder="1" applyAlignment="1" applyProtection="1">
      <alignment horizontal="center" vertical="center"/>
      <protection locked="0"/>
    </xf>
    <xf numFmtId="0" fontId="8" fillId="0" borderId="30" xfId="0" applyFont="1"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29" xfId="0" applyBorder="1" applyAlignment="1" applyProtection="1">
      <alignment horizontal="center" vertical="center"/>
      <protection locked="0"/>
    </xf>
    <xf numFmtId="0" fontId="8" fillId="0" borderId="29" xfId="0" applyFont="1" applyBorder="1" applyAlignment="1" applyProtection="1">
      <alignment horizontal="center" vertical="center"/>
      <protection locked="0"/>
    </xf>
    <xf numFmtId="0" fontId="8" fillId="0" borderId="17" xfId="0" applyFont="1" applyBorder="1" applyAlignment="1" applyProtection="1">
      <alignment horizontal="center" vertical="center"/>
      <protection locked="0"/>
    </xf>
    <xf numFmtId="0" fontId="8" fillId="0" borderId="33" xfId="0" applyFont="1" applyBorder="1" applyAlignment="1" applyProtection="1">
      <alignment vertical="center"/>
      <protection locked="0"/>
    </xf>
    <xf numFmtId="0" fontId="8" fillId="0" borderId="16" xfId="0" applyFont="1" applyBorder="1" applyAlignment="1" applyProtection="1">
      <alignment vertical="center"/>
      <protection locked="0"/>
    </xf>
    <xf numFmtId="0" fontId="8" fillId="0" borderId="17" xfId="0" applyFont="1" applyBorder="1" applyAlignment="1" applyProtection="1">
      <alignment vertical="center"/>
      <protection locked="0"/>
    </xf>
    <xf numFmtId="0" fontId="5" fillId="0" borderId="126" xfId="0" applyFont="1" applyBorder="1" applyAlignment="1">
      <alignment horizontal="distributed" vertical="center" shrinkToFit="1"/>
    </xf>
    <xf numFmtId="0" fontId="5" fillId="0" borderId="66" xfId="0" applyFont="1" applyBorder="1" applyAlignment="1">
      <alignment horizontal="distributed" vertical="center" shrinkToFit="1"/>
    </xf>
    <xf numFmtId="0" fontId="4" fillId="0" borderId="124" xfId="0" applyFont="1" applyBorder="1" applyAlignment="1">
      <alignment horizontal="distributed" vertical="center" shrinkToFit="1"/>
    </xf>
    <xf numFmtId="0" fontId="4" fillId="0" borderId="126" xfId="0" applyFont="1" applyBorder="1" applyAlignment="1">
      <alignment horizontal="distributed" vertical="center" shrinkToFit="1"/>
    </xf>
    <xf numFmtId="0" fontId="5" fillId="0" borderId="126" xfId="0" applyFont="1" applyBorder="1" applyAlignment="1">
      <alignment horizontal="center" vertical="center" shrinkToFit="1"/>
    </xf>
    <xf numFmtId="0" fontId="4" fillId="0" borderId="124" xfId="0" applyFont="1" applyBorder="1" applyAlignment="1">
      <alignment horizontal="distributed" vertical="center"/>
    </xf>
    <xf numFmtId="0" fontId="4" fillId="0" borderId="126" xfId="0" applyFont="1" applyBorder="1" applyAlignment="1">
      <alignment horizontal="distributed" vertical="center"/>
    </xf>
    <xf numFmtId="0" fontId="0" fillId="0" borderId="34" xfId="0" applyBorder="1" applyAlignment="1" applyProtection="1">
      <alignment horizontal="left" vertical="center" shrinkToFit="1"/>
      <protection locked="0"/>
    </xf>
    <xf numFmtId="0" fontId="0" fillId="0" borderId="154" xfId="0" applyBorder="1" applyAlignment="1">
      <alignment horizontal="center" vertical="center" wrapText="1"/>
    </xf>
    <xf numFmtId="0" fontId="0" fillId="0" borderId="155" xfId="0" applyBorder="1" applyAlignment="1">
      <alignment horizontal="center" vertical="center" wrapText="1"/>
    </xf>
    <xf numFmtId="0" fontId="7" fillId="0" borderId="148" xfId="0" applyFont="1" applyBorder="1" applyAlignment="1">
      <alignment horizontal="center" vertical="center" wrapText="1"/>
    </xf>
    <xf numFmtId="0" fontId="7" fillId="0" borderId="149" xfId="0" applyFont="1" applyBorder="1" applyAlignment="1">
      <alignment horizontal="center" vertical="center" wrapText="1"/>
    </xf>
    <xf numFmtId="0" fontId="7" fillId="0" borderId="150" xfId="0" applyFont="1" applyBorder="1" applyAlignment="1">
      <alignment horizontal="center" vertical="center" wrapText="1"/>
    </xf>
    <xf numFmtId="0" fontId="7" fillId="0" borderId="151" xfId="0" applyFont="1" applyBorder="1" applyAlignment="1">
      <alignment horizontal="center" vertical="center" wrapText="1"/>
    </xf>
    <xf numFmtId="0" fontId="5" fillId="0" borderId="125" xfId="0" applyFont="1" applyBorder="1" applyAlignment="1">
      <alignment horizontal="center" vertical="center" shrinkToFit="1"/>
    </xf>
    <xf numFmtId="0" fontId="0" fillId="0" borderId="15" xfId="0" applyBorder="1" applyAlignment="1" applyProtection="1">
      <alignment horizontal="left" vertical="center" shrinkToFit="1"/>
      <protection locked="0"/>
    </xf>
    <xf numFmtId="0" fontId="7" fillId="0" borderId="154" xfId="0" applyFont="1" applyBorder="1" applyAlignment="1">
      <alignment horizontal="center" vertical="center" shrinkToFit="1"/>
    </xf>
    <xf numFmtId="0" fontId="7" fillId="0" borderId="155" xfId="0" applyFont="1" applyBorder="1" applyAlignment="1">
      <alignment horizontal="center" vertical="center" shrinkToFit="1"/>
    </xf>
    <xf numFmtId="0" fontId="7" fillId="0" borderId="150" xfId="0" applyFont="1" applyBorder="1" applyAlignment="1">
      <alignment horizontal="center" vertical="center" shrinkToFit="1"/>
    </xf>
    <xf numFmtId="0" fontId="0" fillId="0" borderId="12" xfId="0" applyBorder="1" applyAlignment="1" applyProtection="1">
      <alignment horizontal="left" vertical="center" shrinkToFit="1"/>
      <protection locked="0"/>
    </xf>
    <xf numFmtId="0" fontId="0" fillId="0" borderId="52" xfId="0" applyBorder="1" applyAlignment="1" applyProtection="1">
      <alignment horizontal="left" vertical="center" shrinkToFit="1"/>
      <protection locked="0"/>
    </xf>
    <xf numFmtId="0" fontId="0" fillId="0" borderId="67" xfId="0" applyBorder="1" applyAlignment="1" applyProtection="1">
      <alignment horizontal="left" vertical="center" shrinkToFit="1"/>
      <protection locked="0"/>
    </xf>
    <xf numFmtId="0" fontId="0" fillId="0" borderId="152" xfId="0" applyBorder="1" applyAlignment="1" applyProtection="1">
      <alignment horizontal="center" vertical="center" shrinkToFit="1"/>
      <protection locked="0"/>
    </xf>
    <xf numFmtId="0" fontId="0" fillId="0" borderId="153" xfId="0" applyBorder="1" applyAlignment="1" applyProtection="1">
      <alignment horizontal="center" vertical="center" shrinkToFit="1"/>
      <protection locked="0"/>
    </xf>
    <xf numFmtId="191" fontId="0" fillId="0" borderId="33" xfId="0" applyNumberFormat="1" applyBorder="1" applyAlignment="1" applyProtection="1">
      <alignment horizontal="center" vertical="center"/>
      <protection locked="0"/>
    </xf>
    <xf numFmtId="191" fontId="0" fillId="0" borderId="16" xfId="0" applyNumberFormat="1" applyBorder="1" applyAlignment="1" applyProtection="1">
      <alignment horizontal="center" vertical="center"/>
      <protection locked="0"/>
    </xf>
    <xf numFmtId="191" fontId="0" fillId="0" borderId="17" xfId="0" applyNumberFormat="1" applyBorder="1" applyAlignment="1" applyProtection="1">
      <alignment horizontal="center" vertical="center"/>
      <protection locked="0"/>
    </xf>
    <xf numFmtId="0" fontId="0" fillId="0" borderId="149" xfId="0" applyBorder="1" applyAlignment="1" applyProtection="1">
      <alignment vertical="center"/>
      <protection locked="0"/>
    </xf>
    <xf numFmtId="0" fontId="20" fillId="24" borderId="66" xfId="0" applyFont="1" applyFill="1" applyBorder="1" applyAlignment="1">
      <alignment horizontal="left" vertical="center" wrapText="1" shrinkToFit="1"/>
    </xf>
    <xf numFmtId="0" fontId="20" fillId="24" borderId="52" xfId="0" applyFont="1" applyFill="1" applyBorder="1" applyAlignment="1">
      <alignment horizontal="left" vertical="center" wrapText="1" shrinkToFit="1"/>
    </xf>
    <xf numFmtId="0" fontId="20" fillId="24" borderId="67" xfId="0" applyFont="1" applyFill="1" applyBorder="1" applyAlignment="1">
      <alignment horizontal="left" vertical="center" wrapText="1" shrinkToFit="1"/>
    </xf>
    <xf numFmtId="0" fontId="20" fillId="24" borderId="66" xfId="0" applyFont="1" applyFill="1" applyBorder="1" applyAlignment="1">
      <alignment horizontal="left" vertical="center"/>
    </xf>
    <xf numFmtId="0" fontId="20" fillId="24" borderId="52" xfId="0" applyFont="1" applyFill="1" applyBorder="1" applyAlignment="1">
      <alignment horizontal="left" vertical="center"/>
    </xf>
    <xf numFmtId="0" fontId="20" fillId="24" borderId="67" xfId="0" applyFont="1" applyFill="1" applyBorder="1" applyAlignment="1">
      <alignment horizontal="left" vertical="center"/>
    </xf>
    <xf numFmtId="0" fontId="6" fillId="24" borderId="52" xfId="0" applyFont="1" applyFill="1" applyBorder="1" applyAlignment="1">
      <alignment horizontal="center" vertical="center"/>
    </xf>
    <xf numFmtId="0" fontId="6" fillId="35" borderId="10" xfId="0" applyFont="1" applyFill="1" applyBorder="1" applyAlignment="1">
      <alignment horizontal="center" vertical="center" shrinkToFit="1"/>
    </xf>
    <xf numFmtId="0" fontId="6" fillId="24" borderId="12" xfId="0" applyFont="1" applyFill="1" applyBorder="1" applyAlignment="1">
      <alignment horizontal="center" vertical="center"/>
    </xf>
    <xf numFmtId="0" fontId="20" fillId="24" borderId="66" xfId="0" applyFont="1" applyFill="1" applyBorder="1" applyAlignment="1">
      <alignment horizontal="left" vertical="center" wrapText="1"/>
    </xf>
    <xf numFmtId="0" fontId="20" fillId="24" borderId="52" xfId="0" applyFont="1" applyFill="1" applyBorder="1" applyAlignment="1">
      <alignment horizontal="left" vertical="center" wrapText="1"/>
    </xf>
    <xf numFmtId="0" fontId="20" fillId="24" borderId="67" xfId="0" applyFont="1" applyFill="1" applyBorder="1" applyAlignment="1">
      <alignment horizontal="left" vertical="center" wrapText="1"/>
    </xf>
    <xf numFmtId="0" fontId="7" fillId="0" borderId="147" xfId="0" applyFont="1" applyBorder="1" applyAlignment="1">
      <alignment horizontal="center" vertical="center" wrapText="1"/>
    </xf>
    <xf numFmtId="0" fontId="7" fillId="0" borderId="183" xfId="0" applyFont="1" applyBorder="1" applyAlignment="1">
      <alignment horizontal="center" vertical="center" wrapText="1"/>
    </xf>
    <xf numFmtId="0" fontId="7" fillId="0" borderId="26" xfId="0" applyFont="1" applyBorder="1" applyAlignment="1">
      <alignment horizontal="center" vertical="center" wrapText="1"/>
    </xf>
    <xf numFmtId="0" fontId="5" fillId="0" borderId="66"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127" xfId="0" applyFont="1" applyBorder="1" applyAlignment="1">
      <alignment horizontal="center" vertical="center" wrapText="1"/>
    </xf>
    <xf numFmtId="0" fontId="5" fillId="0" borderId="127" xfId="0" applyFont="1" applyBorder="1" applyAlignment="1">
      <alignment horizontal="center" vertical="center" shrinkToFit="1"/>
    </xf>
    <xf numFmtId="0" fontId="5" fillId="0" borderId="52" xfId="0" applyFont="1" applyBorder="1" applyAlignment="1">
      <alignment horizontal="center" vertical="center"/>
    </xf>
    <xf numFmtId="0" fontId="7" fillId="0" borderId="24" xfId="0" applyFont="1" applyBorder="1" applyAlignment="1">
      <alignment horizontal="right" vertical="top"/>
    </xf>
    <xf numFmtId="0" fontId="7" fillId="0" borderId="25" xfId="0" applyFont="1" applyBorder="1" applyAlignment="1">
      <alignment horizontal="right" vertical="top"/>
    </xf>
    <xf numFmtId="0" fontId="7" fillId="0" borderId="13" xfId="0" applyFont="1" applyBorder="1" applyAlignment="1">
      <alignment horizontal="center" vertical="center"/>
    </xf>
    <xf numFmtId="0" fontId="7" fillId="0" borderId="21" xfId="0" applyFont="1" applyBorder="1" applyAlignment="1">
      <alignment horizontal="center" vertical="center"/>
    </xf>
    <xf numFmtId="0" fontId="7" fillId="3" borderId="77" xfId="0" applyFont="1" applyFill="1" applyBorder="1" applyAlignment="1">
      <alignment horizontal="center" vertical="center"/>
    </xf>
    <xf numFmtId="0" fontId="9" fillId="0" borderId="13" xfId="0" applyFont="1" applyBorder="1" applyAlignment="1">
      <alignment horizontal="center" vertical="distributed" textRotation="255"/>
    </xf>
    <xf numFmtId="0" fontId="9" fillId="0" borderId="22" xfId="0" applyFont="1" applyBorder="1" applyAlignment="1">
      <alignment horizontal="center" vertical="distributed" textRotation="255"/>
    </xf>
    <xf numFmtId="0" fontId="9" fillId="0" borderId="20" xfId="0" applyFont="1" applyBorder="1" applyAlignment="1">
      <alignment horizontal="center" vertical="distributed" textRotation="255"/>
    </xf>
    <xf numFmtId="0" fontId="9" fillId="0" borderId="23" xfId="0" applyFont="1" applyBorder="1" applyAlignment="1">
      <alignment horizontal="center" vertical="distributed" textRotation="255"/>
    </xf>
    <xf numFmtId="0" fontId="9" fillId="0" borderId="24" xfId="0" applyFont="1" applyBorder="1" applyAlignment="1">
      <alignment horizontal="center" vertical="distributed" textRotation="255"/>
    </xf>
    <xf numFmtId="0" fontId="9" fillId="0" borderId="26" xfId="0" applyFont="1" applyBorder="1" applyAlignment="1">
      <alignment horizontal="center" vertical="distributed" textRotation="255"/>
    </xf>
    <xf numFmtId="0" fontId="5" fillId="0" borderId="66" xfId="0" applyFont="1" applyBorder="1" applyAlignment="1">
      <alignment horizontal="center" vertical="center"/>
    </xf>
    <xf numFmtId="0" fontId="5" fillId="0" borderId="67" xfId="0" applyFont="1" applyBorder="1" applyAlignment="1">
      <alignment horizontal="center" vertical="center"/>
    </xf>
    <xf numFmtId="0" fontId="9" fillId="0" borderId="13" xfId="0" applyFont="1" applyBorder="1" applyAlignment="1">
      <alignment horizontal="center" vertical="center" textRotation="255"/>
    </xf>
    <xf numFmtId="0" fontId="7" fillId="0" borderId="22" xfId="0" applyFont="1" applyBorder="1" applyAlignment="1">
      <alignment horizontal="center" vertical="center"/>
    </xf>
    <xf numFmtId="0" fontId="14" fillId="0" borderId="13" xfId="0" applyFont="1" applyBorder="1" applyAlignment="1">
      <alignment horizontal="center" vertical="distributed" textRotation="255"/>
    </xf>
    <xf numFmtId="0" fontId="14" fillId="0" borderId="22" xfId="0" applyFont="1" applyBorder="1" applyAlignment="1">
      <alignment horizontal="center" vertical="distributed" textRotation="255"/>
    </xf>
    <xf numFmtId="0" fontId="14" fillId="0" borderId="20" xfId="0" applyFont="1" applyBorder="1" applyAlignment="1">
      <alignment horizontal="center" vertical="distributed" textRotation="255"/>
    </xf>
    <xf numFmtId="0" fontId="14" fillId="0" borderId="23" xfId="0" applyFont="1" applyBorder="1" applyAlignment="1">
      <alignment horizontal="center" vertical="distributed" textRotation="255"/>
    </xf>
    <xf numFmtId="0" fontId="14" fillId="0" borderId="24" xfId="0" applyFont="1" applyBorder="1" applyAlignment="1">
      <alignment horizontal="center" vertical="distributed" textRotation="255"/>
    </xf>
    <xf numFmtId="0" fontId="14" fillId="0" borderId="26" xfId="0" applyFont="1" applyBorder="1" applyAlignment="1">
      <alignment horizontal="center" vertical="distributed" textRotation="255"/>
    </xf>
    <xf numFmtId="0" fontId="7" fillId="26" borderId="67" xfId="0" applyFont="1" applyFill="1" applyBorder="1" applyAlignment="1">
      <alignment horizontal="center" vertical="center"/>
    </xf>
    <xf numFmtId="0" fontId="7" fillId="26" borderId="10" xfId="0" applyFont="1" applyFill="1" applyBorder="1" applyAlignment="1">
      <alignment horizontal="center" vertical="center"/>
    </xf>
    <xf numFmtId="0" fontId="7" fillId="27" borderId="10" xfId="0" applyFont="1" applyFill="1" applyBorder="1" applyAlignment="1">
      <alignment horizontal="center" vertical="center"/>
    </xf>
    <xf numFmtId="0" fontId="7" fillId="27" borderId="77" xfId="0" applyFont="1" applyFill="1" applyBorder="1" applyAlignment="1">
      <alignment horizontal="center" vertical="center"/>
    </xf>
    <xf numFmtId="0" fontId="7" fillId="28" borderId="77" xfId="0" applyFont="1" applyFill="1" applyBorder="1" applyAlignment="1">
      <alignment horizontal="center" vertical="center"/>
    </xf>
    <xf numFmtId="0" fontId="25" fillId="0" borderId="25" xfId="0" applyFont="1" applyBorder="1" applyAlignment="1">
      <alignment horizontal="right" vertical="center"/>
    </xf>
    <xf numFmtId="0" fontId="4" fillId="0" borderId="12" xfId="0" applyFont="1" applyBorder="1" applyAlignment="1">
      <alignment horizontal="center" vertical="center"/>
    </xf>
    <xf numFmtId="0" fontId="4" fillId="0" borderId="52" xfId="0" applyFont="1" applyBorder="1" applyAlignment="1">
      <alignment horizontal="center" vertical="center"/>
    </xf>
    <xf numFmtId="0" fontId="4" fillId="0" borderId="127" xfId="0" applyFont="1" applyBorder="1" applyAlignment="1">
      <alignment horizontal="center" vertical="center"/>
    </xf>
    <xf numFmtId="0" fontId="7" fillId="0" borderId="66" xfId="0" applyFont="1" applyBorder="1" applyAlignment="1">
      <alignment horizontal="center" vertical="center" wrapText="1"/>
    </xf>
    <xf numFmtId="0" fontId="7" fillId="0" borderId="52" xfId="0" applyFont="1" applyBorder="1" applyAlignment="1">
      <alignment horizontal="center" vertical="center" wrapText="1"/>
    </xf>
    <xf numFmtId="0" fontId="7" fillId="0" borderId="67" xfId="0" applyFont="1" applyBorder="1" applyAlignment="1">
      <alignment horizontal="center" vertical="center" wrapText="1"/>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0" borderId="107" xfId="0" applyFont="1" applyBorder="1" applyAlignment="1">
      <alignment horizontal="center" vertical="center"/>
    </xf>
    <xf numFmtId="0" fontId="4" fillId="0" borderId="24" xfId="0" applyFont="1" applyBorder="1" applyAlignment="1">
      <alignment horizontal="distributed" vertical="center"/>
    </xf>
    <xf numFmtId="0" fontId="4" fillId="0" borderId="25" xfId="0" applyFont="1" applyBorder="1" applyAlignment="1">
      <alignment horizontal="distributed" vertical="center"/>
    </xf>
    <xf numFmtId="0" fontId="4" fillId="0" borderId="107" xfId="0" applyFont="1" applyBorder="1" applyAlignment="1">
      <alignment horizontal="distributed" vertical="center"/>
    </xf>
    <xf numFmtId="198" fontId="7" fillId="0" borderId="45" xfId="0" applyNumberFormat="1" applyFont="1" applyBorder="1" applyAlignment="1">
      <alignment horizontal="center" vertical="center"/>
    </xf>
    <xf numFmtId="198" fontId="7" fillId="0" borderId="25" xfId="0" applyNumberFormat="1" applyFont="1" applyBorder="1" applyAlignment="1">
      <alignment horizontal="center" vertical="center"/>
    </xf>
    <xf numFmtId="198" fontId="7" fillId="0" borderId="26" xfId="0" applyNumberFormat="1" applyFont="1" applyBorder="1" applyAlignment="1">
      <alignment horizontal="center" vertical="center"/>
    </xf>
    <xf numFmtId="0" fontId="5" fillId="0" borderId="66" xfId="0" applyFont="1" applyBorder="1" applyAlignment="1">
      <alignment horizontal="distributed" vertical="center"/>
    </xf>
    <xf numFmtId="0" fontId="5" fillId="0" borderId="52" xfId="0" applyFont="1" applyBorder="1" applyAlignment="1">
      <alignment horizontal="distributed" vertical="center"/>
    </xf>
    <xf numFmtId="0" fontId="5" fillId="0" borderId="67" xfId="0" applyFont="1" applyBorder="1" applyAlignment="1">
      <alignment horizontal="distributed" vertical="center"/>
    </xf>
    <xf numFmtId="0" fontId="3" fillId="0" borderId="25" xfId="0" applyFont="1" applyBorder="1" applyAlignment="1">
      <alignment horizontal="center" vertical="top"/>
    </xf>
    <xf numFmtId="0" fontId="3" fillId="0" borderId="0" xfId="0" applyFont="1" applyAlignment="1">
      <alignment horizontal="center" vertical="top"/>
    </xf>
    <xf numFmtId="0" fontId="4" fillId="0" borderId="0" xfId="0" applyFont="1" applyAlignment="1">
      <alignment horizontal="right"/>
    </xf>
    <xf numFmtId="0" fontId="7" fillId="0" borderId="66" xfId="0" applyFont="1" applyBorder="1" applyAlignment="1">
      <alignment horizontal="center" vertical="center" shrinkToFit="1"/>
    </xf>
    <xf numFmtId="0" fontId="7" fillId="0" borderId="52" xfId="0" applyFont="1" applyBorder="1" applyAlignment="1">
      <alignment horizontal="center" vertical="center" shrinkToFit="1"/>
    </xf>
    <xf numFmtId="0" fontId="7" fillId="0" borderId="67" xfId="0" applyFont="1" applyBorder="1" applyAlignment="1">
      <alignment horizontal="center" vertical="center" shrinkToFit="1"/>
    </xf>
    <xf numFmtId="0" fontId="3" fillId="24" borderId="25" xfId="0" applyFont="1" applyFill="1" applyBorder="1" applyAlignment="1">
      <alignment horizontal="center" vertical="top" wrapText="1"/>
    </xf>
    <xf numFmtId="0" fontId="3" fillId="24" borderId="25" xfId="0" applyFont="1" applyFill="1" applyBorder="1" applyAlignment="1">
      <alignment horizontal="center" vertical="top"/>
    </xf>
    <xf numFmtId="198" fontId="4" fillId="0" borderId="45" xfId="0" applyNumberFormat="1" applyFont="1" applyBorder="1" applyAlignment="1">
      <alignment horizontal="center" vertical="center" shrinkToFit="1"/>
    </xf>
    <xf numFmtId="198" fontId="4" fillId="0" borderId="25" xfId="0" applyNumberFormat="1" applyFont="1" applyBorder="1" applyAlignment="1">
      <alignment horizontal="center" vertical="center" shrinkToFit="1"/>
    </xf>
    <xf numFmtId="198" fontId="4" fillId="0" borderId="26" xfId="0" applyNumberFormat="1" applyFont="1" applyBorder="1" applyAlignment="1">
      <alignment horizontal="center" vertical="center" shrinkToFit="1"/>
    </xf>
    <xf numFmtId="0" fontId="4" fillId="24" borderId="25" xfId="0" applyFont="1" applyFill="1" applyBorder="1" applyAlignment="1">
      <alignment horizontal="right"/>
    </xf>
    <xf numFmtId="0" fontId="5" fillId="0" borderId="52" xfId="0" applyFont="1" applyBorder="1" applyAlignment="1">
      <alignment horizontal="distributed" vertical="center" shrinkToFit="1"/>
    </xf>
    <xf numFmtId="0" fontId="5" fillId="0" borderId="67" xfId="0" applyFont="1" applyBorder="1" applyAlignment="1">
      <alignment horizontal="distributed" vertical="center" shrinkToFit="1"/>
    </xf>
    <xf numFmtId="0" fontId="7" fillId="0" borderId="25" xfId="0" applyFont="1" applyBorder="1" applyAlignment="1">
      <alignment horizontal="right" vertical="center"/>
    </xf>
    <xf numFmtId="0" fontId="7" fillId="37" borderId="29" xfId="0" applyFont="1" applyFill="1" applyBorder="1" applyAlignment="1">
      <alignment horizontal="center" vertical="center" shrinkToFit="1"/>
    </xf>
    <xf numFmtId="0" fontId="7" fillId="37" borderId="30" xfId="0" applyFont="1" applyFill="1" applyBorder="1" applyAlignment="1">
      <alignment horizontal="center" vertical="center" shrinkToFit="1"/>
    </xf>
    <xf numFmtId="0" fontId="7" fillId="37" borderId="33" xfId="0" applyFont="1" applyFill="1" applyBorder="1" applyAlignment="1">
      <alignment horizontal="distributed" vertical="center"/>
    </xf>
    <xf numFmtId="0" fontId="7" fillId="37" borderId="16" xfId="0" applyFont="1" applyFill="1" applyBorder="1" applyAlignment="1">
      <alignment horizontal="distributed" vertical="center"/>
    </xf>
    <xf numFmtId="0" fontId="7" fillId="37" borderId="30" xfId="0" applyFont="1" applyFill="1" applyBorder="1" applyAlignment="1">
      <alignment horizontal="distributed" vertical="center"/>
    </xf>
    <xf numFmtId="0" fontId="5" fillId="0" borderId="127" xfId="0" applyFont="1" applyBorder="1" applyAlignment="1">
      <alignment horizontal="center" vertical="center"/>
    </xf>
    <xf numFmtId="0" fontId="7" fillId="37" borderId="146" xfId="0" applyFont="1" applyFill="1" applyBorder="1" applyAlignment="1">
      <alignment horizontal="center" vertical="center" wrapText="1" shrinkToFit="1"/>
    </xf>
    <xf numFmtId="0" fontId="7" fillId="37" borderId="147" xfId="0" applyFont="1" applyFill="1" applyBorder="1" applyAlignment="1">
      <alignment horizontal="center" vertical="center" shrinkToFit="1"/>
    </xf>
    <xf numFmtId="0" fontId="7" fillId="37" borderId="99" xfId="0" applyFont="1" applyFill="1" applyBorder="1" applyAlignment="1">
      <alignment horizontal="center" vertical="center" shrinkToFit="1"/>
    </xf>
    <xf numFmtId="0" fontId="7" fillId="37" borderId="100" xfId="0" applyFont="1" applyFill="1" applyBorder="1" applyAlignment="1">
      <alignment horizontal="center" vertical="center" shrinkToFit="1"/>
    </xf>
    <xf numFmtId="0" fontId="7" fillId="0" borderId="17" xfId="0" applyFont="1" applyBorder="1" applyAlignment="1">
      <alignment horizontal="center" vertical="center" shrinkToFit="1"/>
    </xf>
    <xf numFmtId="0" fontId="55" fillId="0" borderId="24" xfId="0" applyFont="1" applyBorder="1" applyAlignment="1">
      <alignment horizontal="center" vertical="center"/>
    </xf>
    <xf numFmtId="0" fontId="55" fillId="0" borderId="25" xfId="0" applyFont="1" applyBorder="1" applyAlignment="1">
      <alignment horizontal="center" vertical="center"/>
    </xf>
    <xf numFmtId="0" fontId="55" fillId="0" borderId="26" xfId="0" applyFont="1" applyBorder="1" applyAlignment="1">
      <alignment horizontal="center" vertical="center"/>
    </xf>
    <xf numFmtId="0" fontId="7" fillId="0" borderId="17" xfId="0" applyFont="1" applyBorder="1" applyAlignment="1">
      <alignment horizontal="center" vertical="center"/>
    </xf>
    <xf numFmtId="0" fontId="7" fillId="37" borderId="34" xfId="0" applyFont="1" applyFill="1" applyBorder="1" applyAlignment="1">
      <alignment horizontal="distributed" vertical="center"/>
    </xf>
    <xf numFmtId="0" fontId="7" fillId="37" borderId="14" xfId="0" applyFont="1" applyFill="1" applyBorder="1" applyAlignment="1">
      <alignment horizontal="distributed" vertical="center"/>
    </xf>
    <xf numFmtId="0" fontId="7" fillId="37" borderId="28" xfId="0" applyFont="1" applyFill="1" applyBorder="1" applyAlignment="1">
      <alignment horizontal="distributed" vertical="center"/>
    </xf>
    <xf numFmtId="0" fontId="7" fillId="0" borderId="27" xfId="0" applyFont="1" applyBorder="1" applyAlignment="1">
      <alignment horizontal="center" vertical="center"/>
    </xf>
    <xf numFmtId="0" fontId="7" fillId="0" borderId="14" xfId="0" applyFont="1" applyBorder="1" applyAlignment="1">
      <alignment horizontal="center" vertical="center"/>
    </xf>
    <xf numFmtId="0" fontId="7" fillId="0" borderId="28" xfId="0" applyFont="1" applyBorder="1" applyAlignment="1">
      <alignment horizontal="center" vertical="center"/>
    </xf>
    <xf numFmtId="0" fontId="7" fillId="37" borderId="27" xfId="0" applyFont="1" applyFill="1" applyBorder="1" applyAlignment="1">
      <alignment horizontal="center" vertical="center" shrinkToFit="1"/>
    </xf>
    <xf numFmtId="0" fontId="7" fillId="37" borderId="14" xfId="0" applyFont="1" applyFill="1" applyBorder="1" applyAlignment="1">
      <alignment horizontal="center" vertical="center" shrinkToFit="1"/>
    </xf>
    <xf numFmtId="0" fontId="7" fillId="37" borderId="28" xfId="0" applyFont="1" applyFill="1" applyBorder="1" applyAlignment="1">
      <alignment horizontal="center" vertical="center" shrinkToFit="1"/>
    </xf>
    <xf numFmtId="0" fontId="7" fillId="0" borderId="15" xfId="0" applyFont="1" applyBorder="1" applyAlignment="1">
      <alignment horizontal="center" vertical="center"/>
    </xf>
    <xf numFmtId="0" fontId="4" fillId="0" borderId="66" xfId="0" applyFont="1" applyBorder="1" applyAlignment="1">
      <alignment horizontal="center" vertical="center"/>
    </xf>
    <xf numFmtId="0" fontId="4" fillId="0" borderId="66" xfId="0" applyFont="1" applyBorder="1" applyAlignment="1">
      <alignment horizontal="center" vertical="center" shrinkToFit="1"/>
    </xf>
    <xf numFmtId="0" fontId="4" fillId="0" borderId="52" xfId="0" applyFont="1" applyBorder="1" applyAlignment="1">
      <alignment horizontal="center" vertical="center" shrinkToFit="1"/>
    </xf>
    <xf numFmtId="0" fontId="4" fillId="0" borderId="67" xfId="0" applyFont="1" applyBorder="1" applyAlignment="1">
      <alignment horizontal="center" vertical="center" shrinkToFit="1"/>
    </xf>
    <xf numFmtId="0" fontId="4" fillId="0" borderId="45" xfId="0" applyFont="1" applyBorder="1" applyAlignment="1">
      <alignment horizontal="center" vertical="center"/>
    </xf>
    <xf numFmtId="0" fontId="55" fillId="0" borderId="35" xfId="0" applyFont="1" applyBorder="1" applyAlignment="1">
      <alignment horizontal="center" vertical="center"/>
    </xf>
    <xf numFmtId="0" fontId="55" fillId="0" borderId="18" xfId="0" applyFont="1" applyBorder="1" applyAlignment="1">
      <alignment horizontal="center" vertical="center"/>
    </xf>
    <xf numFmtId="0" fontId="55" fillId="0" borderId="19" xfId="0" applyFont="1" applyBorder="1" applyAlignment="1">
      <alignment horizontal="center" vertical="center"/>
    </xf>
    <xf numFmtId="0" fontId="0" fillId="24" borderId="77" xfId="0" applyFill="1" applyBorder="1" applyAlignment="1">
      <alignment horizontal="center" vertical="center"/>
    </xf>
    <xf numFmtId="0" fontId="0" fillId="24" borderId="78" xfId="0" applyFill="1" applyBorder="1" applyAlignment="1">
      <alignment horizontal="center" vertical="center"/>
    </xf>
    <xf numFmtId="0" fontId="0" fillId="24" borderId="11" xfId="0" applyFill="1" applyBorder="1" applyAlignment="1">
      <alignment horizontal="center" vertical="center"/>
    </xf>
    <xf numFmtId="0" fontId="0" fillId="24" borderId="77" xfId="0" applyFill="1" applyBorder="1" applyAlignment="1" applyProtection="1">
      <alignment horizontal="center" vertical="center" wrapText="1"/>
      <protection locked="0"/>
    </xf>
    <xf numFmtId="0" fontId="0" fillId="24" borderId="78" xfId="0" applyFill="1" applyBorder="1" applyAlignment="1" applyProtection="1">
      <alignment horizontal="center" vertical="center" wrapText="1"/>
      <protection locked="0"/>
    </xf>
    <xf numFmtId="0" fontId="0" fillId="24" borderId="11" xfId="0" applyFill="1" applyBorder="1" applyAlignment="1" applyProtection="1">
      <alignment horizontal="center" vertical="center" wrapText="1"/>
      <protection locked="0"/>
    </xf>
    <xf numFmtId="0" fontId="0" fillId="24" borderId="12" xfId="0" applyFill="1" applyBorder="1" applyAlignment="1">
      <alignment horizontal="center" vertical="center"/>
    </xf>
    <xf numFmtId="0" fontId="0" fillId="24" borderId="52" xfId="0" applyFill="1" applyBorder="1" applyAlignment="1">
      <alignment horizontal="center" vertical="center"/>
    </xf>
    <xf numFmtId="0" fontId="0" fillId="24" borderId="67" xfId="0" applyFill="1" applyBorder="1" applyAlignment="1">
      <alignment horizontal="center" vertical="center"/>
    </xf>
    <xf numFmtId="0" fontId="0" fillId="24" borderId="10" xfId="0" applyFill="1" applyBorder="1" applyAlignment="1">
      <alignment horizontal="center" vertical="center"/>
    </xf>
    <xf numFmtId="0" fontId="0" fillId="39" borderId="0" xfId="0" applyFill="1" applyAlignment="1" applyProtection="1">
      <alignment horizontal="center" vertical="center" wrapText="1"/>
      <protection locked="0"/>
    </xf>
    <xf numFmtId="0" fontId="0" fillId="24" borderId="0" xfId="0" applyFill="1" applyAlignment="1" applyProtection="1">
      <alignment horizontal="center" vertical="top" wrapText="1"/>
      <protection locked="0"/>
    </xf>
    <xf numFmtId="0" fontId="0" fillId="39" borderId="0" xfId="0" applyFill="1" applyAlignment="1" applyProtection="1">
      <alignment horizontal="center" vertical="center"/>
      <protection locked="0"/>
    </xf>
    <xf numFmtId="0" fontId="0" fillId="24" borderId="0" xfId="0" applyFill="1" applyAlignment="1">
      <alignment horizontal="center" vertical="top" wrapText="1"/>
    </xf>
    <xf numFmtId="0" fontId="0" fillId="32" borderId="12" xfId="0" applyFill="1" applyBorder="1" applyAlignment="1">
      <alignment horizontal="center" vertical="center"/>
    </xf>
    <xf numFmtId="0" fontId="0" fillId="32" borderId="52" xfId="0" applyFill="1" applyBorder="1" applyAlignment="1">
      <alignment horizontal="center" vertical="center"/>
    </xf>
    <xf numFmtId="0" fontId="0" fillId="32" borderId="67" xfId="0" applyFill="1" applyBorder="1" applyAlignment="1">
      <alignment horizontal="center" vertical="center"/>
    </xf>
    <xf numFmtId="0" fontId="0" fillId="33" borderId="12" xfId="0" applyFill="1" applyBorder="1" applyAlignment="1">
      <alignment horizontal="center" vertical="center"/>
    </xf>
    <xf numFmtId="0" fontId="0" fillId="33" borderId="52" xfId="0" applyFill="1" applyBorder="1" applyAlignment="1">
      <alignment horizontal="center" vertical="center"/>
    </xf>
    <xf numFmtId="0" fontId="0" fillId="33" borderId="67" xfId="0" applyFill="1" applyBorder="1" applyAlignment="1">
      <alignment horizontal="center" vertical="center"/>
    </xf>
    <xf numFmtId="0" fontId="0" fillId="32" borderId="85" xfId="0" applyFill="1" applyBorder="1" applyAlignment="1">
      <alignment horizontal="center" vertical="center"/>
    </xf>
    <xf numFmtId="0" fontId="0" fillId="32" borderId="86" xfId="0" applyFill="1" applyBorder="1" applyAlignment="1">
      <alignment horizontal="center" vertical="center"/>
    </xf>
    <xf numFmtId="0" fontId="0" fillId="32" borderId="87" xfId="0" applyFill="1" applyBorder="1" applyAlignment="1">
      <alignment horizontal="center" vertical="center"/>
    </xf>
    <xf numFmtId="0" fontId="0" fillId="32" borderId="184" xfId="0" applyFill="1" applyBorder="1" applyAlignment="1">
      <alignment horizontal="center" vertical="center"/>
    </xf>
    <xf numFmtId="0" fontId="0" fillId="32" borderId="185" xfId="0" applyFill="1" applyBorder="1" applyAlignment="1">
      <alignment horizontal="center" vertical="center"/>
    </xf>
    <xf numFmtId="0" fontId="0" fillId="32" borderId="186" xfId="0" applyFill="1" applyBorder="1" applyAlignment="1">
      <alignment horizontal="center" vertical="center"/>
    </xf>
    <xf numFmtId="0" fontId="0" fillId="32" borderId="187" xfId="0" applyFill="1" applyBorder="1" applyAlignment="1">
      <alignment horizontal="center" vertical="center" textRotation="255"/>
    </xf>
    <xf numFmtId="0" fontId="0" fillId="32" borderId="78" xfId="0" applyFill="1" applyBorder="1" applyAlignment="1">
      <alignment horizontal="center" vertical="center" textRotation="255"/>
    </xf>
    <xf numFmtId="0" fontId="0" fillId="32" borderId="188" xfId="0" applyFill="1" applyBorder="1" applyAlignment="1">
      <alignment horizontal="center" vertical="center" textRotation="255"/>
    </xf>
    <xf numFmtId="0" fontId="0" fillId="33" borderId="85" xfId="0" applyFill="1" applyBorder="1" applyAlignment="1">
      <alignment horizontal="center" vertical="center"/>
    </xf>
    <xf numFmtId="0" fontId="0" fillId="33" borderId="86" xfId="0" applyFill="1" applyBorder="1" applyAlignment="1">
      <alignment horizontal="center" vertical="center"/>
    </xf>
    <xf numFmtId="0" fontId="0" fillId="33" borderId="87" xfId="0" applyFill="1" applyBorder="1" applyAlignment="1">
      <alignment horizontal="center" vertical="center"/>
    </xf>
    <xf numFmtId="0" fontId="0" fillId="31" borderId="12" xfId="0" applyFill="1" applyBorder="1" applyAlignment="1">
      <alignment horizontal="center" vertical="center"/>
    </xf>
    <xf numFmtId="0" fontId="0" fillId="31" borderId="52" xfId="0" applyFill="1" applyBorder="1" applyAlignment="1">
      <alignment horizontal="center" vertical="center"/>
    </xf>
    <xf numFmtId="0" fontId="0" fillId="32" borderId="24" xfId="0" applyFill="1" applyBorder="1" applyAlignment="1">
      <alignment horizontal="center" vertical="center"/>
    </xf>
    <xf numFmtId="0" fontId="0" fillId="32" borderId="25" xfId="0" applyFill="1" applyBorder="1" applyAlignment="1">
      <alignment horizontal="center" vertical="center"/>
    </xf>
    <xf numFmtId="0" fontId="0" fillId="32" borderId="26" xfId="0" applyFill="1" applyBorder="1" applyAlignment="1">
      <alignment horizontal="center" vertical="center"/>
    </xf>
    <xf numFmtId="0" fontId="0" fillId="31" borderId="13" xfId="0" applyFill="1" applyBorder="1" applyAlignment="1">
      <alignment horizontal="center" vertical="center" wrapText="1"/>
    </xf>
    <xf numFmtId="0" fontId="0" fillId="31" borderId="21" xfId="0" applyFill="1" applyBorder="1" applyAlignment="1">
      <alignment horizontal="center" vertical="center" wrapText="1"/>
    </xf>
    <xf numFmtId="0" fontId="0" fillId="31" borderId="22" xfId="0" applyFill="1" applyBorder="1" applyAlignment="1">
      <alignment horizontal="center" vertical="center" wrapText="1"/>
    </xf>
    <xf numFmtId="0" fontId="0" fillId="31" borderId="24" xfId="0" applyFill="1" applyBorder="1" applyAlignment="1">
      <alignment horizontal="center" vertical="center" wrapText="1"/>
    </xf>
    <xf numFmtId="0" fontId="0" fillId="31" borderId="25" xfId="0" applyFill="1" applyBorder="1" applyAlignment="1">
      <alignment horizontal="center" vertical="center" wrapText="1"/>
    </xf>
    <xf numFmtId="0" fontId="0" fillId="31" borderId="26" xfId="0" applyFill="1" applyBorder="1" applyAlignment="1">
      <alignment horizontal="center" vertical="center" wrapText="1"/>
    </xf>
    <xf numFmtId="0" fontId="0" fillId="31" borderId="34" xfId="0" applyFill="1" applyBorder="1" applyAlignment="1">
      <alignment horizontal="center" shrinkToFit="1"/>
    </xf>
    <xf numFmtId="0" fontId="0" fillId="31" borderId="14" xfId="0" applyFill="1" applyBorder="1" applyAlignment="1">
      <alignment horizontal="center" shrinkToFit="1"/>
    </xf>
    <xf numFmtId="0" fontId="0" fillId="31" borderId="15" xfId="0" applyFill="1" applyBorder="1" applyAlignment="1">
      <alignment horizontal="center" shrinkToFit="1"/>
    </xf>
    <xf numFmtId="0" fontId="0" fillId="24" borderId="33" xfId="0" applyFill="1" applyBorder="1" applyAlignment="1">
      <alignment horizontal="center"/>
    </xf>
    <xf numFmtId="0" fontId="0" fillId="24" borderId="16" xfId="0" applyFill="1" applyBorder="1" applyAlignment="1">
      <alignment horizontal="center"/>
    </xf>
    <xf numFmtId="0" fontId="0" fillId="24" borderId="17" xfId="0" applyFill="1" applyBorder="1" applyAlignment="1">
      <alignment horizontal="center"/>
    </xf>
    <xf numFmtId="0" fontId="0" fillId="31" borderId="13" xfId="0" applyFill="1" applyBorder="1" applyAlignment="1">
      <alignment horizontal="center" vertical="center" textRotation="255"/>
    </xf>
    <xf numFmtId="0" fontId="0" fillId="31" borderId="20" xfId="0" applyFill="1" applyBorder="1" applyAlignment="1">
      <alignment horizontal="center" vertical="center" textRotation="255"/>
    </xf>
    <xf numFmtId="0" fontId="0" fillId="31" borderId="24" xfId="0" applyFill="1" applyBorder="1" applyAlignment="1">
      <alignment horizontal="center" vertical="center" textRotation="255"/>
    </xf>
    <xf numFmtId="3" fontId="0" fillId="24" borderId="82" xfId="0" applyNumberFormat="1" applyFill="1" applyBorder="1" applyAlignment="1">
      <alignment horizontal="center"/>
    </xf>
    <xf numFmtId="0" fontId="0" fillId="24" borderId="82" xfId="0" applyFill="1" applyBorder="1" applyAlignment="1">
      <alignment horizontal="center"/>
    </xf>
    <xf numFmtId="0" fontId="0" fillId="0" borderId="12" xfId="0" applyBorder="1" applyAlignment="1">
      <alignment horizontal="center"/>
    </xf>
    <xf numFmtId="0" fontId="0" fillId="0" borderId="52" xfId="0" applyBorder="1" applyAlignment="1">
      <alignment horizontal="center"/>
    </xf>
    <xf numFmtId="0" fontId="0" fillId="0" borderId="67" xfId="0" applyBorder="1" applyAlignment="1">
      <alignment horizontal="center"/>
    </xf>
    <xf numFmtId="0" fontId="0" fillId="31" borderId="14" xfId="0" applyFill="1" applyBorder="1" applyAlignment="1">
      <alignment horizontal="center"/>
    </xf>
    <xf numFmtId="0" fontId="0" fillId="31" borderId="15" xfId="0" applyFill="1" applyBorder="1" applyAlignment="1">
      <alignment horizontal="center"/>
    </xf>
    <xf numFmtId="193" fontId="0" fillId="24" borderId="35" xfId="0" applyNumberFormat="1" applyFill="1" applyBorder="1" applyAlignment="1">
      <alignment horizontal="center"/>
    </xf>
    <xf numFmtId="193" fontId="0" fillId="24" borderId="18" xfId="0" applyNumberFormat="1" applyFill="1" applyBorder="1" applyAlignment="1">
      <alignment horizontal="center"/>
    </xf>
    <xf numFmtId="193" fontId="0" fillId="24" borderId="19" xfId="0" applyNumberFormat="1" applyFill="1" applyBorder="1" applyAlignment="1">
      <alignment horizontal="center"/>
    </xf>
    <xf numFmtId="0" fontId="11" fillId="24" borderId="25" xfId="0" applyFont="1" applyFill="1" applyBorder="1" applyAlignment="1">
      <alignment horizontal="right"/>
    </xf>
    <xf numFmtId="0" fontId="0" fillId="31" borderId="12" xfId="0" applyFill="1" applyBorder="1" applyAlignment="1" applyProtection="1">
      <alignment horizontal="center" vertical="center"/>
      <protection locked="0"/>
    </xf>
    <xf numFmtId="0" fontId="0" fillId="31" borderId="52" xfId="0" applyFill="1" applyBorder="1" applyAlignment="1" applyProtection="1">
      <alignment horizontal="center" vertical="center"/>
      <protection locked="0"/>
    </xf>
    <xf numFmtId="0" fontId="0" fillId="31" borderId="67" xfId="0" applyFill="1" applyBorder="1" applyAlignment="1" applyProtection="1">
      <alignment horizontal="center" vertical="center"/>
      <protection locked="0"/>
    </xf>
    <xf numFmtId="0" fontId="0" fillId="24" borderId="13" xfId="0" applyFill="1" applyBorder="1" applyAlignment="1" applyProtection="1">
      <alignment horizontal="center" vertical="center" shrinkToFit="1"/>
      <protection locked="0"/>
    </xf>
    <xf numFmtId="0" fontId="0" fillId="24" borderId="21" xfId="0" applyFill="1" applyBorder="1" applyAlignment="1" applyProtection="1">
      <alignment horizontal="center" vertical="center" shrinkToFit="1"/>
      <protection locked="0"/>
    </xf>
    <xf numFmtId="0" fontId="0" fillId="24" borderId="24" xfId="0" applyFill="1" applyBorder="1" applyAlignment="1" applyProtection="1">
      <alignment horizontal="center" vertical="center" shrinkToFit="1"/>
      <protection locked="0"/>
    </xf>
    <xf numFmtId="0" fontId="0" fillId="24" borderId="25" xfId="0" applyFill="1" applyBorder="1" applyAlignment="1" applyProtection="1">
      <alignment horizontal="center" vertical="center" shrinkToFit="1"/>
      <protection locked="0"/>
    </xf>
    <xf numFmtId="0" fontId="0" fillId="24" borderId="21" xfId="0" applyFill="1" applyBorder="1" applyAlignment="1">
      <alignment horizontal="left" vertical="center" shrinkToFit="1"/>
    </xf>
    <xf numFmtId="0" fontId="0" fillId="24" borderId="22" xfId="0" applyFill="1" applyBorder="1" applyAlignment="1">
      <alignment horizontal="left" vertical="center" shrinkToFit="1"/>
    </xf>
    <xf numFmtId="31" fontId="0" fillId="24" borderId="10" xfId="0" applyNumberFormat="1" applyFill="1" applyBorder="1" applyAlignment="1">
      <alignment horizontal="center" vertical="center" shrinkToFit="1"/>
    </xf>
    <xf numFmtId="0" fontId="0" fillId="24" borderId="25" xfId="0" applyFill="1" applyBorder="1" applyAlignment="1">
      <alignment horizontal="left" vertical="center" shrinkToFit="1"/>
    </xf>
    <xf numFmtId="0" fontId="0" fillId="24" borderId="26" xfId="0" applyFill="1" applyBorder="1" applyAlignment="1">
      <alignment horizontal="left" vertical="center" shrinkToFit="1"/>
    </xf>
    <xf numFmtId="0" fontId="0" fillId="24" borderId="10" xfId="0" applyFill="1" applyBorder="1" applyAlignment="1">
      <alignment horizontal="center" vertical="center" shrinkToFit="1"/>
    </xf>
    <xf numFmtId="183" fontId="0" fillId="24" borderId="10" xfId="0" applyNumberFormat="1" applyFill="1" applyBorder="1" applyAlignment="1">
      <alignment horizontal="center" vertical="center" shrinkToFit="1"/>
    </xf>
    <xf numFmtId="0" fontId="44" fillId="24" borderId="25" xfId="0" applyFont="1" applyFill="1" applyBorder="1" applyAlignment="1">
      <alignment horizontal="center" vertical="center"/>
    </xf>
    <xf numFmtId="1" fontId="0" fillId="24" borderId="12" xfId="0" applyNumberFormat="1" applyFill="1" applyBorder="1" applyAlignment="1">
      <alignment horizontal="center"/>
    </xf>
    <xf numFmtId="1" fontId="0" fillId="24" borderId="52" xfId="0" applyNumberFormat="1" applyFill="1" applyBorder="1" applyAlignment="1">
      <alignment horizontal="center"/>
    </xf>
    <xf numFmtId="1" fontId="0" fillId="24" borderId="67" xfId="0" applyNumberFormat="1" applyFill="1" applyBorder="1" applyAlignment="1">
      <alignment horizontal="center"/>
    </xf>
    <xf numFmtId="0" fontId="0" fillId="31" borderId="12" xfId="0" applyFill="1" applyBorder="1" applyAlignment="1">
      <alignment horizontal="center" vertical="center" wrapText="1"/>
    </xf>
    <xf numFmtId="0" fontId="0" fillId="31" borderId="52" xfId="0" applyFill="1" applyBorder="1" applyAlignment="1">
      <alignment horizontal="center" vertical="center" wrapText="1"/>
    </xf>
    <xf numFmtId="0" fontId="0" fillId="31" borderId="67" xfId="0" applyFill="1" applyBorder="1" applyAlignment="1">
      <alignment horizontal="center" vertical="center" wrapText="1"/>
    </xf>
    <xf numFmtId="0" fontId="0" fillId="31" borderId="12" xfId="0" applyFill="1" applyBorder="1" applyAlignment="1" applyProtection="1">
      <alignment horizontal="center"/>
      <protection locked="0"/>
    </xf>
    <xf numFmtId="0" fontId="0" fillId="31" borderId="52" xfId="0" applyFill="1" applyBorder="1" applyAlignment="1" applyProtection="1">
      <alignment horizontal="center"/>
      <protection locked="0"/>
    </xf>
    <xf numFmtId="0" fontId="0" fillId="31" borderId="67" xfId="0" applyFill="1" applyBorder="1" applyAlignment="1" applyProtection="1">
      <alignment horizontal="center"/>
      <protection locked="0"/>
    </xf>
    <xf numFmtId="3" fontId="0" fillId="24" borderId="33" xfId="0" applyNumberFormat="1" applyFill="1" applyBorder="1" applyAlignment="1">
      <alignment horizontal="center" shrinkToFit="1"/>
    </xf>
    <xf numFmtId="0" fontId="0" fillId="24" borderId="16" xfId="0" applyFill="1" applyBorder="1" applyAlignment="1">
      <alignment horizontal="center" shrinkToFit="1"/>
    </xf>
    <xf numFmtId="0" fontId="0" fillId="24" borderId="17" xfId="0" applyFill="1" applyBorder="1" applyAlignment="1">
      <alignment horizontal="center" shrinkToFit="1"/>
    </xf>
    <xf numFmtId="0" fontId="0" fillId="31" borderId="33" xfId="0" applyFill="1" applyBorder="1" applyAlignment="1">
      <alignment horizontal="center"/>
    </xf>
    <xf numFmtId="0" fontId="0" fillId="31" borderId="16" xfId="0" applyFill="1" applyBorder="1" applyAlignment="1">
      <alignment horizontal="center"/>
    </xf>
    <xf numFmtId="0" fontId="0" fillId="31" borderId="17" xfId="0" applyFill="1" applyBorder="1" applyAlignment="1">
      <alignment horizontal="center"/>
    </xf>
    <xf numFmtId="0" fontId="0" fillId="31" borderId="83" xfId="0" applyFill="1" applyBorder="1" applyAlignment="1">
      <alignment horizontal="center" shrinkToFit="1"/>
    </xf>
    <xf numFmtId="0" fontId="0" fillId="31" borderId="33" xfId="0" applyFill="1" applyBorder="1" applyAlignment="1">
      <alignment horizontal="center" wrapText="1"/>
    </xf>
    <xf numFmtId="0" fontId="0" fillId="31" borderId="16" xfId="0" applyFill="1" applyBorder="1" applyAlignment="1">
      <alignment horizontal="center" wrapText="1"/>
    </xf>
    <xf numFmtId="0" fontId="0" fillId="31" borderId="17" xfId="0" applyFill="1" applyBorder="1" applyAlignment="1">
      <alignment horizontal="center" wrapText="1"/>
    </xf>
    <xf numFmtId="0" fontId="0" fillId="31" borderId="34" xfId="0" applyFill="1" applyBorder="1" applyAlignment="1">
      <alignment horizontal="center"/>
    </xf>
    <xf numFmtId="0" fontId="0" fillId="31" borderId="13" xfId="0" applyFill="1" applyBorder="1" applyAlignment="1">
      <alignment horizontal="center"/>
    </xf>
    <xf numFmtId="0" fontId="0" fillId="31" borderId="21" xfId="0" applyFill="1" applyBorder="1" applyAlignment="1">
      <alignment horizontal="center"/>
    </xf>
    <xf numFmtId="0" fontId="0" fillId="31" borderId="22" xfId="0" applyFill="1" applyBorder="1" applyAlignment="1">
      <alignment horizontal="center"/>
    </xf>
    <xf numFmtId="0" fontId="50" fillId="24" borderId="21" xfId="0" applyFont="1" applyFill="1" applyBorder="1" applyAlignment="1">
      <alignment horizontal="center"/>
    </xf>
    <xf numFmtId="3" fontId="0" fillId="24" borderId="16" xfId="0" applyNumberFormat="1" applyFill="1" applyBorder="1" applyAlignment="1">
      <alignment horizontal="center"/>
    </xf>
    <xf numFmtId="3" fontId="0" fillId="24" borderId="17" xfId="0" applyNumberFormat="1" applyFill="1" applyBorder="1" applyAlignment="1">
      <alignment horizontal="center"/>
    </xf>
    <xf numFmtId="0" fontId="0" fillId="31" borderId="83" xfId="0" applyFill="1" applyBorder="1" applyAlignment="1">
      <alignment horizontal="center"/>
    </xf>
    <xf numFmtId="3" fontId="0" fillId="24" borderId="33" xfId="0" applyNumberFormat="1" applyFill="1" applyBorder="1" applyAlignment="1">
      <alignment horizontal="center"/>
    </xf>
    <xf numFmtId="0" fontId="0" fillId="24" borderId="18" xfId="0" applyFill="1" applyBorder="1" applyAlignment="1">
      <alignment horizontal="center"/>
    </xf>
    <xf numFmtId="0" fontId="0" fillId="24" borderId="19" xfId="0" applyFill="1" applyBorder="1" applyAlignment="1">
      <alignment horizontal="center"/>
    </xf>
    <xf numFmtId="0" fontId="0" fillId="31" borderId="24" xfId="0" applyFill="1" applyBorder="1" applyAlignment="1">
      <alignment horizontal="center"/>
    </xf>
    <xf numFmtId="0" fontId="0" fillId="31" borderId="25" xfId="0" applyFill="1" applyBorder="1" applyAlignment="1">
      <alignment horizontal="center"/>
    </xf>
    <xf numFmtId="0" fontId="0" fillId="31" borderId="26" xfId="0" applyFill="1" applyBorder="1" applyAlignment="1">
      <alignment horizontal="center"/>
    </xf>
    <xf numFmtId="0" fontId="0" fillId="31" borderId="20" xfId="0" applyFill="1" applyBorder="1" applyAlignment="1">
      <alignment horizontal="center"/>
    </xf>
    <xf numFmtId="0" fontId="0" fillId="31" borderId="0" xfId="0" applyFill="1" applyAlignment="1">
      <alignment horizontal="center"/>
    </xf>
    <xf numFmtId="0" fontId="0" fillId="31" borderId="21" xfId="0" applyFill="1" applyBorder="1" applyAlignment="1">
      <alignment horizontal="center" vertical="top"/>
    </xf>
    <xf numFmtId="0" fontId="0" fillId="31" borderId="0" xfId="0" applyFill="1" applyAlignment="1">
      <alignment horizontal="center" vertical="top"/>
    </xf>
    <xf numFmtId="0" fontId="0" fillId="33" borderId="184" xfId="0" applyFill="1" applyBorder="1" applyAlignment="1">
      <alignment horizontal="center" vertical="center"/>
    </xf>
    <xf numFmtId="0" fontId="0" fillId="33" borderId="185" xfId="0" applyFill="1" applyBorder="1" applyAlignment="1">
      <alignment horizontal="center" vertical="center"/>
    </xf>
    <xf numFmtId="0" fontId="0" fillId="33" borderId="186" xfId="0" applyFill="1" applyBorder="1" applyAlignment="1">
      <alignment horizontal="center" vertical="center"/>
    </xf>
    <xf numFmtId="0" fontId="0" fillId="33" borderId="24" xfId="0" applyFill="1" applyBorder="1" applyAlignment="1">
      <alignment horizontal="center" vertical="center"/>
    </xf>
    <xf numFmtId="0" fontId="0" fillId="33" borderId="25" xfId="0" applyFill="1" applyBorder="1" applyAlignment="1">
      <alignment horizontal="center" vertical="center"/>
    </xf>
    <xf numFmtId="0" fontId="0" fillId="33" borderId="26" xfId="0" applyFill="1" applyBorder="1" applyAlignment="1">
      <alignment horizontal="center" vertical="center"/>
    </xf>
    <xf numFmtId="0" fontId="0" fillId="33" borderId="187" xfId="0" applyFill="1" applyBorder="1" applyAlignment="1">
      <alignment horizontal="center" vertical="center" textRotation="255"/>
    </xf>
    <xf numFmtId="0" fontId="0" fillId="33" borderId="78" xfId="0" applyFill="1" applyBorder="1" applyAlignment="1">
      <alignment horizontal="center" vertical="center" textRotation="255"/>
    </xf>
    <xf numFmtId="0" fontId="0" fillId="33" borderId="188" xfId="0" applyFill="1" applyBorder="1" applyAlignment="1">
      <alignment horizontal="center" vertical="center" textRotation="255"/>
    </xf>
    <xf numFmtId="0" fontId="0" fillId="31" borderId="12" xfId="0" applyFill="1" applyBorder="1" applyAlignment="1">
      <alignment horizontal="center"/>
    </xf>
    <xf numFmtId="0" fontId="0" fillId="31" borderId="52" xfId="0" applyFill="1" applyBorder="1" applyAlignment="1">
      <alignment horizontal="center"/>
    </xf>
    <xf numFmtId="0" fontId="0" fillId="31" borderId="67" xfId="0" applyFill="1" applyBorder="1" applyAlignment="1">
      <alignment horizontal="center"/>
    </xf>
    <xf numFmtId="0" fontId="0" fillId="31" borderId="157" xfId="0" applyFill="1" applyBorder="1" applyAlignment="1">
      <alignment horizontal="center"/>
    </xf>
    <xf numFmtId="0" fontId="0" fillId="31" borderId="153" xfId="0" applyFill="1" applyBorder="1" applyAlignment="1">
      <alignment horizontal="center"/>
    </xf>
    <xf numFmtId="0" fontId="0" fillId="31" borderId="35" xfId="0" applyFill="1" applyBorder="1" applyAlignment="1">
      <alignment horizontal="center" wrapText="1"/>
    </xf>
    <xf numFmtId="0" fontId="0" fillId="31" borderId="18" xfId="0" applyFill="1" applyBorder="1" applyAlignment="1">
      <alignment horizontal="center" wrapText="1"/>
    </xf>
    <xf numFmtId="0" fontId="0" fillId="31" borderId="19" xfId="0" applyFill="1" applyBorder="1" applyAlignment="1">
      <alignment horizontal="center" wrapText="1"/>
    </xf>
    <xf numFmtId="3" fontId="0" fillId="24" borderId="35" xfId="0" applyNumberFormat="1" applyFill="1" applyBorder="1" applyAlignment="1">
      <alignment horizontal="center"/>
    </xf>
    <xf numFmtId="3" fontId="0" fillId="24" borderId="18" xfId="0" applyNumberFormat="1" applyFill="1" applyBorder="1" applyAlignment="1">
      <alignment horizontal="center"/>
    </xf>
    <xf numFmtId="3" fontId="0" fillId="24" borderId="19" xfId="0" applyNumberFormat="1" applyFill="1" applyBorder="1" applyAlignment="1">
      <alignment horizontal="center"/>
    </xf>
    <xf numFmtId="0" fontId="0" fillId="0" borderId="12" xfId="0" applyBorder="1" applyAlignment="1">
      <alignment horizontal="center" vertical="center"/>
    </xf>
    <xf numFmtId="0" fontId="0" fillId="31" borderId="67" xfId="0" applyFill="1" applyBorder="1" applyAlignment="1">
      <alignment horizontal="center" vertical="center"/>
    </xf>
    <xf numFmtId="0" fontId="0" fillId="31" borderId="77" xfId="0" applyFill="1" applyBorder="1" applyAlignment="1">
      <alignment horizontal="center" vertical="center"/>
    </xf>
    <xf numFmtId="0" fontId="0" fillId="31" borderId="78" xfId="0" applyFill="1" applyBorder="1" applyAlignment="1">
      <alignment horizontal="center" vertical="center"/>
    </xf>
    <xf numFmtId="0" fontId="0" fillId="31" borderId="11" xfId="0" applyFill="1" applyBorder="1" applyAlignment="1">
      <alignment horizontal="center" vertical="center"/>
    </xf>
    <xf numFmtId="0" fontId="0" fillId="31" borderId="12" xfId="0" applyFill="1" applyBorder="1" applyAlignment="1">
      <alignment horizontal="center" vertical="center" shrinkToFit="1"/>
    </xf>
    <xf numFmtId="0" fontId="0" fillId="31" borderId="52" xfId="0" applyFill="1" applyBorder="1" applyAlignment="1">
      <alignment horizontal="center" vertical="center" shrinkToFit="1"/>
    </xf>
    <xf numFmtId="0" fontId="0" fillId="31" borderId="67" xfId="0" applyFill="1" applyBorder="1" applyAlignment="1">
      <alignment horizontal="center" vertical="center" shrinkToFit="1"/>
    </xf>
    <xf numFmtId="0" fontId="0" fillId="39" borderId="13" xfId="0" applyFill="1" applyBorder="1" applyAlignment="1" applyProtection="1">
      <alignment horizontal="center" vertical="center" wrapText="1"/>
      <protection locked="0"/>
    </xf>
    <xf numFmtId="0" fontId="0" fillId="39" borderId="22" xfId="0" applyFill="1" applyBorder="1" applyAlignment="1" applyProtection="1">
      <alignment horizontal="center" vertical="center" wrapText="1"/>
      <protection locked="0"/>
    </xf>
    <xf numFmtId="0" fontId="0" fillId="39" borderId="20" xfId="0" applyFill="1" applyBorder="1" applyAlignment="1" applyProtection="1">
      <alignment horizontal="center" vertical="center" wrapText="1"/>
      <protection locked="0"/>
    </xf>
    <xf numFmtId="0" fontId="0" fillId="39" borderId="23" xfId="0" applyFill="1" applyBorder="1" applyAlignment="1" applyProtection="1">
      <alignment horizontal="center" vertical="center" wrapText="1"/>
      <protection locked="0"/>
    </xf>
    <xf numFmtId="0" fontId="0" fillId="39" borderId="24" xfId="0" applyFill="1" applyBorder="1" applyAlignment="1" applyProtection="1">
      <alignment horizontal="center" vertical="center" wrapText="1"/>
      <protection locked="0"/>
    </xf>
    <xf numFmtId="0" fontId="0" fillId="39" borderId="26" xfId="0" applyFill="1" applyBorder="1" applyAlignment="1" applyProtection="1">
      <alignment horizontal="center" vertical="center" wrapText="1"/>
      <protection locked="0"/>
    </xf>
    <xf numFmtId="0" fontId="0" fillId="31" borderId="13" xfId="0" applyFill="1" applyBorder="1" applyAlignment="1" applyProtection="1">
      <alignment horizontal="center" vertical="center"/>
      <protection locked="0"/>
    </xf>
    <xf numFmtId="0" fontId="0" fillId="31" borderId="21" xfId="0" applyFill="1" applyBorder="1" applyAlignment="1" applyProtection="1">
      <alignment horizontal="center" vertical="center"/>
      <protection locked="0"/>
    </xf>
    <xf numFmtId="0" fontId="0" fillId="31" borderId="22" xfId="0" applyFill="1" applyBorder="1" applyAlignment="1" applyProtection="1">
      <alignment horizontal="center" vertical="center"/>
      <protection locked="0"/>
    </xf>
    <xf numFmtId="0" fontId="0" fillId="31" borderId="20" xfId="0" applyFill="1" applyBorder="1" applyAlignment="1" applyProtection="1">
      <alignment horizontal="center" vertical="center"/>
      <protection locked="0"/>
    </xf>
    <xf numFmtId="0" fontId="0" fillId="31" borderId="0" xfId="0" applyFill="1" applyAlignment="1" applyProtection="1">
      <alignment horizontal="center" vertical="center"/>
      <protection locked="0"/>
    </xf>
    <xf numFmtId="0" fontId="0" fillId="31" borderId="23" xfId="0" applyFill="1" applyBorder="1" applyAlignment="1" applyProtection="1">
      <alignment horizontal="center" vertical="center"/>
      <protection locked="0"/>
    </xf>
    <xf numFmtId="0" fontId="0" fillId="39" borderId="12" xfId="0" applyFill="1" applyBorder="1" applyAlignment="1" applyProtection="1">
      <alignment horizontal="center" vertical="center" wrapText="1"/>
      <protection locked="0"/>
    </xf>
    <xf numFmtId="0" fontId="0" fillId="39" borderId="52" xfId="0" applyFill="1" applyBorder="1" applyAlignment="1" applyProtection="1">
      <alignment horizontal="center" vertical="center" wrapText="1"/>
      <protection locked="0"/>
    </xf>
    <xf numFmtId="0" fontId="0" fillId="39" borderId="67" xfId="0" applyFill="1" applyBorder="1" applyAlignment="1" applyProtection="1">
      <alignment horizontal="center" vertical="center" wrapText="1"/>
      <protection locked="0"/>
    </xf>
    <xf numFmtId="0" fontId="6" fillId="24" borderId="13" xfId="0" applyFont="1" applyFill="1" applyBorder="1" applyAlignment="1">
      <alignment horizontal="center" vertical="center" wrapText="1"/>
    </xf>
    <xf numFmtId="0" fontId="6" fillId="24" borderId="21" xfId="0" applyFont="1" applyFill="1" applyBorder="1" applyAlignment="1">
      <alignment horizontal="center" vertical="center" wrapText="1"/>
    </xf>
    <xf numFmtId="0" fontId="6" fillId="24" borderId="22" xfId="0" applyFont="1" applyFill="1" applyBorder="1" applyAlignment="1">
      <alignment horizontal="center" vertical="center" wrapText="1"/>
    </xf>
    <xf numFmtId="0" fontId="6" fillId="24" borderId="20" xfId="0" applyFont="1" applyFill="1" applyBorder="1" applyAlignment="1">
      <alignment horizontal="center" vertical="center" wrapText="1"/>
    </xf>
    <xf numFmtId="0" fontId="6" fillId="24" borderId="0" xfId="0" applyFont="1" applyFill="1" applyAlignment="1">
      <alignment horizontal="center" vertical="center" wrapText="1"/>
    </xf>
    <xf numFmtId="0" fontId="6" fillId="24" borderId="23" xfId="0" applyFont="1" applyFill="1" applyBorder="1" applyAlignment="1">
      <alignment horizontal="center" vertical="center" wrapText="1"/>
    </xf>
    <xf numFmtId="0" fontId="6" fillId="24" borderId="24" xfId="0" applyFont="1" applyFill="1" applyBorder="1" applyAlignment="1">
      <alignment horizontal="center" vertical="center" wrapText="1"/>
    </xf>
    <xf numFmtId="0" fontId="6" fillId="24" borderId="25" xfId="0" applyFont="1" applyFill="1" applyBorder="1" applyAlignment="1">
      <alignment horizontal="center" vertical="center" wrapText="1"/>
    </xf>
    <xf numFmtId="0" fontId="6" fillId="24" borderId="26" xfId="0" applyFont="1" applyFill="1" applyBorder="1" applyAlignment="1">
      <alignment horizontal="center" vertical="center" wrapText="1"/>
    </xf>
    <xf numFmtId="0" fontId="64" fillId="38" borderId="12" xfId="43" applyFont="1" applyFill="1" applyBorder="1" applyAlignment="1">
      <alignment horizontal="center" vertical="center"/>
    </xf>
    <xf numFmtId="0" fontId="64" fillId="38" borderId="52" xfId="43" applyFont="1" applyFill="1" applyBorder="1" applyAlignment="1">
      <alignment horizontal="center" vertical="center"/>
    </xf>
    <xf numFmtId="0" fontId="64" fillId="38" borderId="67" xfId="43" applyFont="1" applyFill="1" applyBorder="1" applyAlignment="1">
      <alignment horizontal="center" vertical="center"/>
    </xf>
    <xf numFmtId="49" fontId="66" fillId="0" borderId="13" xfId="43" applyNumberFormat="1" applyFont="1" applyBorder="1" applyAlignment="1" applyProtection="1">
      <alignment horizontal="left" vertical="top"/>
      <protection locked="0"/>
    </xf>
    <xf numFmtId="49" fontId="66" fillId="0" borderId="21" xfId="43" applyNumberFormat="1" applyFont="1" applyBorder="1" applyAlignment="1" applyProtection="1">
      <alignment horizontal="left" vertical="top"/>
      <protection locked="0"/>
    </xf>
    <xf numFmtId="49" fontId="66" fillId="0" borderId="22" xfId="43" applyNumberFormat="1" applyFont="1" applyBorder="1" applyAlignment="1" applyProtection="1">
      <alignment horizontal="left" vertical="top"/>
      <protection locked="0"/>
    </xf>
    <xf numFmtId="49" fontId="66" fillId="0" borderId="20" xfId="43" applyNumberFormat="1" applyFont="1" applyBorder="1" applyAlignment="1" applyProtection="1">
      <alignment horizontal="left" vertical="top"/>
      <protection locked="0"/>
    </xf>
    <xf numFmtId="49" fontId="66" fillId="0" borderId="0" xfId="43" applyNumberFormat="1" applyFont="1" applyAlignment="1" applyProtection="1">
      <alignment horizontal="left" vertical="top"/>
      <protection locked="0"/>
    </xf>
    <xf numFmtId="49" fontId="66" fillId="0" borderId="23" xfId="43" applyNumberFormat="1" applyFont="1" applyBorder="1" applyAlignment="1" applyProtection="1">
      <alignment horizontal="left" vertical="top"/>
      <protection locked="0"/>
    </xf>
    <xf numFmtId="49" fontId="66" fillId="0" borderId="24" xfId="43" applyNumberFormat="1" applyFont="1" applyBorder="1" applyAlignment="1" applyProtection="1">
      <alignment horizontal="left" vertical="top"/>
      <protection locked="0"/>
    </xf>
    <xf numFmtId="49" fontId="66" fillId="0" borderId="25" xfId="43" applyNumberFormat="1" applyFont="1" applyBorder="1" applyAlignment="1" applyProtection="1">
      <alignment horizontal="left" vertical="top"/>
      <protection locked="0"/>
    </xf>
    <xf numFmtId="49" fontId="66" fillId="0" borderId="26" xfId="43" applyNumberFormat="1" applyFont="1" applyBorder="1" applyAlignment="1" applyProtection="1">
      <alignment horizontal="left" vertical="top"/>
      <protection locked="0"/>
    </xf>
    <xf numFmtId="198" fontId="56" fillId="0" borderId="13" xfId="43" applyNumberFormat="1" applyFont="1" applyBorder="1" applyAlignment="1">
      <alignment horizontal="center" vertical="center" wrapText="1" shrinkToFit="1"/>
    </xf>
    <xf numFmtId="198" fontId="56" fillId="0" borderId="21" xfId="43" applyNumberFormat="1" applyFont="1" applyBorder="1" applyAlignment="1">
      <alignment horizontal="center" vertical="center" wrapText="1" shrinkToFit="1"/>
    </xf>
    <xf numFmtId="198" fontId="56" fillId="0" borderId="22" xfId="43" applyNumberFormat="1" applyFont="1" applyBorder="1" applyAlignment="1">
      <alignment horizontal="center" vertical="center" wrapText="1" shrinkToFit="1"/>
    </xf>
    <xf numFmtId="198" fontId="56" fillId="0" borderId="24" xfId="43" applyNumberFormat="1" applyFont="1" applyBorder="1" applyAlignment="1">
      <alignment horizontal="center" vertical="center" wrapText="1" shrinkToFit="1"/>
    </xf>
    <xf numFmtId="198" fontId="56" fillId="0" borderId="25" xfId="43" applyNumberFormat="1" applyFont="1" applyBorder="1" applyAlignment="1">
      <alignment horizontal="center" vertical="center" wrapText="1" shrinkToFit="1"/>
    </xf>
    <xf numFmtId="198" fontId="56" fillId="0" borderId="26" xfId="43" applyNumberFormat="1" applyFont="1" applyBorder="1" applyAlignment="1">
      <alignment horizontal="center" vertical="center" wrapText="1" shrinkToFit="1"/>
    </xf>
    <xf numFmtId="0" fontId="56" fillId="38" borderId="24" xfId="43" applyFont="1" applyFill="1" applyBorder="1" applyAlignment="1">
      <alignment horizontal="center" vertical="center"/>
    </xf>
    <xf numFmtId="0" fontId="56" fillId="38" borderId="25" xfId="43" applyFont="1" applyFill="1" applyBorder="1" applyAlignment="1">
      <alignment horizontal="center" vertical="center"/>
    </xf>
    <xf numFmtId="0" fontId="56" fillId="38" borderId="26" xfId="43" applyFont="1" applyFill="1" applyBorder="1" applyAlignment="1">
      <alignment horizontal="center" vertical="center"/>
    </xf>
    <xf numFmtId="0" fontId="56" fillId="0" borderId="24" xfId="43" applyFont="1" applyBorder="1" applyAlignment="1">
      <alignment horizontal="center" vertical="center"/>
    </xf>
    <xf numFmtId="0" fontId="56" fillId="0" borderId="25" xfId="43" applyFont="1" applyBorder="1" applyAlignment="1">
      <alignment horizontal="center" vertical="center"/>
    </xf>
    <xf numFmtId="0" fontId="56" fillId="0" borderId="26" xfId="43" applyFont="1" applyBorder="1" applyAlignment="1">
      <alignment horizontal="center" vertical="center"/>
    </xf>
    <xf numFmtId="0" fontId="56" fillId="38" borderId="12" xfId="43" applyFont="1" applyFill="1" applyBorder="1" applyAlignment="1">
      <alignment horizontal="center" vertical="center" wrapText="1"/>
    </xf>
    <xf numFmtId="0" fontId="56" fillId="38" borderId="52" xfId="43" applyFont="1" applyFill="1" applyBorder="1" applyAlignment="1">
      <alignment horizontal="center" vertical="center" wrapText="1"/>
    </xf>
    <xf numFmtId="0" fontId="56" fillId="38" borderId="67" xfId="43" applyFont="1" applyFill="1" applyBorder="1" applyAlignment="1">
      <alignment horizontal="center" vertical="center" wrapText="1"/>
    </xf>
    <xf numFmtId="0" fontId="56" fillId="0" borderId="12" xfId="43" applyFont="1" applyBorder="1" applyAlignment="1">
      <alignment horizontal="center" vertical="center"/>
    </xf>
    <xf numFmtId="0" fontId="56" fillId="0" borderId="52" xfId="43" applyFont="1" applyBorder="1" applyAlignment="1">
      <alignment horizontal="center" vertical="center"/>
    </xf>
    <xf numFmtId="0" fontId="56" fillId="0" borderId="67" xfId="43" applyFont="1" applyBorder="1" applyAlignment="1">
      <alignment horizontal="center" vertical="center"/>
    </xf>
    <xf numFmtId="0" fontId="56" fillId="0" borderId="0" xfId="43" applyFont="1" applyAlignment="1">
      <alignment vertical="center"/>
    </xf>
    <xf numFmtId="0" fontId="62" fillId="0" borderId="0" xfId="45" applyFont="1">
      <alignment vertical="center"/>
    </xf>
    <xf numFmtId="0" fontId="56" fillId="38" borderId="12" xfId="43" applyFont="1" applyFill="1" applyBorder="1" applyAlignment="1">
      <alignment horizontal="center" vertical="center" shrinkToFit="1"/>
    </xf>
    <xf numFmtId="0" fontId="56" fillId="38" borderId="52" xfId="43" applyFont="1" applyFill="1" applyBorder="1" applyAlignment="1">
      <alignment horizontal="center" vertical="center" shrinkToFit="1"/>
    </xf>
    <xf numFmtId="0" fontId="56" fillId="38" borderId="67" xfId="43" applyFont="1" applyFill="1" applyBorder="1" applyAlignment="1">
      <alignment horizontal="center" vertical="center" shrinkToFit="1"/>
    </xf>
    <xf numFmtId="0" fontId="56" fillId="0" borderId="12" xfId="43" applyFont="1" applyBorder="1" applyAlignment="1">
      <alignment horizontal="center" vertical="center" wrapText="1" shrinkToFit="1"/>
    </xf>
    <xf numFmtId="0" fontId="56" fillId="0" borderId="52" xfId="43" applyFont="1" applyBorder="1" applyAlignment="1">
      <alignment horizontal="center" vertical="center" wrapText="1" shrinkToFit="1"/>
    </xf>
    <xf numFmtId="0" fontId="56" fillId="0" borderId="67" xfId="43" applyFont="1" applyBorder="1" applyAlignment="1">
      <alignment horizontal="center" vertical="center" wrapText="1" shrinkToFit="1"/>
    </xf>
    <xf numFmtId="0" fontId="56" fillId="38" borderId="13" xfId="43" applyFont="1" applyFill="1" applyBorder="1" applyAlignment="1">
      <alignment horizontal="center" vertical="center"/>
    </xf>
    <xf numFmtId="0" fontId="56" fillId="38" borderId="21" xfId="43" applyFont="1" applyFill="1" applyBorder="1" applyAlignment="1">
      <alignment horizontal="center" vertical="center"/>
    </xf>
    <xf numFmtId="0" fontId="56" fillId="38" borderId="22" xfId="43" applyFont="1" applyFill="1" applyBorder="1" applyAlignment="1">
      <alignment horizontal="center" vertical="center"/>
    </xf>
    <xf numFmtId="0" fontId="56" fillId="0" borderId="13" xfId="43" applyFont="1" applyBorder="1" applyAlignment="1">
      <alignment horizontal="center" vertical="center"/>
    </xf>
    <xf numFmtId="0" fontId="56" fillId="0" borderId="21" xfId="43" applyFont="1" applyBorder="1" applyAlignment="1">
      <alignment horizontal="center" vertical="center"/>
    </xf>
    <xf numFmtId="0" fontId="56" fillId="0" borderId="22" xfId="43" applyFont="1" applyBorder="1" applyAlignment="1">
      <alignment horizontal="center" vertical="center"/>
    </xf>
    <xf numFmtId="0" fontId="56" fillId="38" borderId="12" xfId="43" applyFont="1" applyFill="1" applyBorder="1" applyAlignment="1">
      <alignment horizontal="center" vertical="center"/>
    </xf>
    <xf numFmtId="0" fontId="56" fillId="38" borderId="52" xfId="43" applyFont="1" applyFill="1" applyBorder="1" applyAlignment="1">
      <alignment horizontal="center" vertical="center"/>
    </xf>
    <xf numFmtId="0" fontId="56" fillId="38" borderId="67" xfId="43" applyFont="1" applyFill="1" applyBorder="1" applyAlignment="1">
      <alignment horizontal="center" vertical="center"/>
    </xf>
    <xf numFmtId="0" fontId="56" fillId="38" borderId="13" xfId="43" applyFont="1" applyFill="1" applyBorder="1" applyAlignment="1">
      <alignment horizontal="center" vertical="center" shrinkToFit="1"/>
    </xf>
    <xf numFmtId="0" fontId="56" fillId="38" borderId="21" xfId="43" applyFont="1" applyFill="1" applyBorder="1" applyAlignment="1">
      <alignment horizontal="center" vertical="center" shrinkToFit="1"/>
    </xf>
    <xf numFmtId="0" fontId="56" fillId="38" borderId="22" xfId="43" applyFont="1" applyFill="1" applyBorder="1" applyAlignment="1">
      <alignment horizontal="center" vertical="center" shrinkToFit="1"/>
    </xf>
    <xf numFmtId="0" fontId="56" fillId="38" borderId="24" xfId="43" applyFont="1" applyFill="1" applyBorder="1" applyAlignment="1">
      <alignment horizontal="center" vertical="center" shrinkToFit="1"/>
    </xf>
    <xf numFmtId="0" fontId="56" fillId="38" borderId="25" xfId="43" applyFont="1" applyFill="1" applyBorder="1" applyAlignment="1">
      <alignment horizontal="center" vertical="center" shrinkToFit="1"/>
    </xf>
    <xf numFmtId="0" fontId="56" fillId="38" borderId="26" xfId="43" applyFont="1" applyFill="1" applyBorder="1" applyAlignment="1">
      <alignment horizontal="center" vertical="center" shrinkToFit="1"/>
    </xf>
    <xf numFmtId="0" fontId="56" fillId="38" borderId="13" xfId="43" applyFont="1" applyFill="1" applyBorder="1" applyAlignment="1">
      <alignment horizontal="center" vertical="center" wrapText="1" shrinkToFit="1"/>
    </xf>
    <xf numFmtId="0" fontId="56" fillId="38" borderId="21" xfId="43" applyFont="1" applyFill="1" applyBorder="1" applyAlignment="1">
      <alignment horizontal="center" vertical="center" wrapText="1" shrinkToFit="1"/>
    </xf>
    <xf numFmtId="0" fontId="56" fillId="38" borderId="24" xfId="43" applyFont="1" applyFill="1" applyBorder="1" applyAlignment="1">
      <alignment horizontal="center" vertical="center" wrapText="1" shrinkToFit="1"/>
    </xf>
    <xf numFmtId="0" fontId="56" fillId="38" borderId="25" xfId="43" applyFont="1" applyFill="1" applyBorder="1" applyAlignment="1">
      <alignment horizontal="center" vertical="center" wrapText="1" shrinkToFit="1"/>
    </xf>
    <xf numFmtId="0" fontId="5" fillId="0" borderId="12" xfId="0" applyFont="1" applyBorder="1" applyAlignment="1">
      <alignment horizontal="center" vertical="center" shrinkToFit="1"/>
    </xf>
    <xf numFmtId="0" fontId="4" fillId="0" borderId="10" xfId="0" applyFont="1" applyBorder="1" applyAlignment="1">
      <alignment horizontal="center" vertical="center"/>
    </xf>
    <xf numFmtId="0" fontId="5" fillId="24" borderId="124" xfId="0" applyFont="1" applyFill="1" applyBorder="1" applyAlignment="1">
      <alignment horizontal="center" vertical="center"/>
    </xf>
    <xf numFmtId="0" fontId="5" fillId="24" borderId="126" xfId="0" applyFont="1" applyFill="1" applyBorder="1" applyAlignment="1">
      <alignment horizontal="center" vertical="center"/>
    </xf>
    <xf numFmtId="0" fontId="4" fillId="0" borderId="35" xfId="0" applyFont="1" applyBorder="1" applyAlignment="1">
      <alignment horizontal="distributed" vertical="center"/>
    </xf>
    <xf numFmtId="0" fontId="4" fillId="0" borderId="18" xfId="0" applyFont="1" applyBorder="1" applyAlignment="1">
      <alignment horizontal="distributed" vertical="center"/>
    </xf>
    <xf numFmtId="0" fontId="4" fillId="0" borderId="32" xfId="0" applyFont="1" applyBorder="1" applyAlignment="1">
      <alignment horizontal="distributed" vertical="center"/>
    </xf>
    <xf numFmtId="0" fontId="4" fillId="24" borderId="10" xfId="0" applyFont="1" applyFill="1" applyBorder="1" applyAlignment="1">
      <alignment horizontal="center" vertical="center"/>
    </xf>
    <xf numFmtId="0" fontId="41" fillId="24" borderId="126" xfId="0" applyFont="1" applyFill="1" applyBorder="1" applyAlignment="1">
      <alignment horizontal="left" vertical="top" wrapText="1" shrinkToFit="1"/>
    </xf>
    <xf numFmtId="0" fontId="41" fillId="24" borderId="125" xfId="0" applyFont="1" applyFill="1" applyBorder="1" applyAlignment="1">
      <alignment horizontal="left" vertical="top" wrapText="1" shrinkToFit="1"/>
    </xf>
    <xf numFmtId="0" fontId="5" fillId="24" borderId="124" xfId="0" applyFont="1" applyFill="1" applyBorder="1" applyAlignment="1">
      <alignment horizontal="center" vertical="center" shrinkToFit="1"/>
    </xf>
    <xf numFmtId="0" fontId="5" fillId="24" borderId="126" xfId="0" applyFont="1" applyFill="1" applyBorder="1" applyAlignment="1">
      <alignment horizontal="center" vertical="center" shrinkToFit="1"/>
    </xf>
    <xf numFmtId="0" fontId="9" fillId="0" borderId="10" xfId="0" applyFont="1" applyBorder="1" applyAlignment="1">
      <alignment horizontal="center" vertical="distributed" textRotation="255"/>
    </xf>
    <xf numFmtId="0" fontId="4" fillId="0" borderId="1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105" xfId="0" applyFont="1" applyBorder="1" applyAlignment="1">
      <alignment horizontal="center" vertical="center" shrinkToFit="1"/>
    </xf>
    <xf numFmtId="0" fontId="4" fillId="24" borderId="52" xfId="0" applyFont="1" applyFill="1" applyBorder="1" applyAlignment="1">
      <alignment horizontal="left" wrapText="1" shrinkToFit="1"/>
    </xf>
    <xf numFmtId="0" fontId="4" fillId="24" borderId="52" xfId="0" applyFont="1" applyFill="1" applyBorder="1" applyAlignment="1">
      <alignment horizontal="left" shrinkToFit="1"/>
    </xf>
    <xf numFmtId="0" fontId="4" fillId="24" borderId="67" xfId="0" applyFont="1" applyFill="1" applyBorder="1" applyAlignment="1">
      <alignment horizontal="left" shrinkToFit="1"/>
    </xf>
    <xf numFmtId="0" fontId="7" fillId="0" borderId="24" xfId="0" applyFont="1" applyBorder="1" applyAlignment="1">
      <alignment horizontal="center" vertical="distributed"/>
    </xf>
    <xf numFmtId="0" fontId="7" fillId="0" borderId="25" xfId="0" applyFont="1" applyBorder="1" applyAlignment="1">
      <alignment horizontal="center" vertical="distributed"/>
    </xf>
    <xf numFmtId="0" fontId="14" fillId="0" borderId="10" xfId="0" applyFont="1" applyBorder="1" applyAlignment="1">
      <alignment horizontal="center" vertical="distributed" textRotation="255"/>
    </xf>
    <xf numFmtId="0" fontId="4" fillId="0" borderId="0" xfId="0" applyFont="1" applyAlignment="1">
      <alignment horizontal="center" vertical="center"/>
    </xf>
    <xf numFmtId="0" fontId="5" fillId="0" borderId="0" xfId="0" applyFont="1" applyAlignment="1">
      <alignment horizontal="center" vertical="center"/>
    </xf>
    <xf numFmtId="0" fontId="4" fillId="0" borderId="0" xfId="0" applyFont="1" applyAlignment="1">
      <alignment horizontal="center" vertical="center" wrapText="1"/>
    </xf>
    <xf numFmtId="182" fontId="4" fillId="0" borderId="66" xfId="0" applyNumberFormat="1" applyFont="1" applyBorder="1" applyAlignment="1">
      <alignment horizontal="center" vertical="center" wrapText="1"/>
    </xf>
    <xf numFmtId="182" fontId="4" fillId="0" borderId="52" xfId="0" applyNumberFormat="1" applyFont="1" applyBorder="1" applyAlignment="1">
      <alignment horizontal="center" vertical="center" wrapText="1"/>
    </xf>
    <xf numFmtId="182" fontId="4" fillId="0" borderId="67" xfId="0" applyNumberFormat="1" applyFont="1" applyBorder="1" applyAlignment="1">
      <alignment horizontal="center" vertical="center" wrapText="1"/>
    </xf>
    <xf numFmtId="182" fontId="5" fillId="0" borderId="66" xfId="0" applyNumberFormat="1" applyFont="1" applyBorder="1" applyAlignment="1">
      <alignment horizontal="center" vertical="center"/>
    </xf>
    <xf numFmtId="182" fontId="5" fillId="0" borderId="52" xfId="0" applyNumberFormat="1" applyFont="1" applyBorder="1" applyAlignment="1">
      <alignment horizontal="center" vertical="center"/>
    </xf>
    <xf numFmtId="182" fontId="5" fillId="0" borderId="127" xfId="0" applyNumberFormat="1" applyFont="1" applyBorder="1" applyAlignment="1">
      <alignment horizontal="center" vertical="center"/>
    </xf>
    <xf numFmtId="0" fontId="4" fillId="24" borderId="52" xfId="0" applyFont="1" applyFill="1" applyBorder="1" applyAlignment="1">
      <alignment horizontal="left" vertical="center" wrapText="1" shrinkToFit="1"/>
    </xf>
    <xf numFmtId="0" fontId="4" fillId="24" borderId="52" xfId="0" applyFont="1" applyFill="1" applyBorder="1" applyAlignment="1">
      <alignment horizontal="left" vertical="center" shrinkToFit="1"/>
    </xf>
    <xf numFmtId="0" fontId="4" fillId="24" borderId="67" xfId="0" applyFont="1" applyFill="1" applyBorder="1" applyAlignment="1">
      <alignment horizontal="left" vertical="center" shrinkToFit="1"/>
    </xf>
    <xf numFmtId="0" fontId="5" fillId="24" borderId="0" xfId="0" applyFont="1" applyFill="1" applyAlignment="1">
      <alignment horizontal="center" vertical="center"/>
    </xf>
    <xf numFmtId="0" fontId="41" fillId="24" borderId="0" xfId="0" applyFont="1" applyFill="1" applyAlignment="1">
      <alignment horizontal="left" vertical="top" wrapText="1" shrinkToFit="1"/>
    </xf>
    <xf numFmtId="0" fontId="5" fillId="24" borderId="0" xfId="0" applyFont="1" applyFill="1" applyAlignment="1">
      <alignment horizontal="center" vertical="center" shrinkToFit="1"/>
    </xf>
    <xf numFmtId="0" fontId="14" fillId="0" borderId="0" xfId="0" applyFont="1" applyAlignment="1">
      <alignment horizontal="center" vertical="distributed" textRotation="255"/>
    </xf>
    <xf numFmtId="0" fontId="9" fillId="0" borderId="0" xfId="0" applyFont="1" applyAlignment="1">
      <alignment horizontal="center" vertical="distributed" textRotation="255"/>
    </xf>
    <xf numFmtId="0" fontId="25" fillId="0" borderId="0" xfId="0" applyFont="1" applyAlignment="1">
      <alignment horizontal="right" vertical="center"/>
    </xf>
    <xf numFmtId="0" fontId="4" fillId="24" borderId="0" xfId="0" applyFont="1" applyFill="1" applyAlignment="1">
      <alignment horizontal="left" wrapText="1" shrinkToFit="1"/>
    </xf>
    <xf numFmtId="0" fontId="4" fillId="24" borderId="0" xfId="0" applyFont="1" applyFill="1" applyAlignment="1">
      <alignment horizontal="left" shrinkToFit="1"/>
    </xf>
    <xf numFmtId="0" fontId="4" fillId="0" borderId="0" xfId="0" applyFont="1" applyAlignment="1">
      <alignment horizontal="center" vertical="center" shrinkToFit="1"/>
    </xf>
    <xf numFmtId="0" fontId="4" fillId="24" borderId="0" xfId="0" applyFont="1" applyFill="1" applyAlignment="1">
      <alignment horizontal="center" vertical="center"/>
    </xf>
    <xf numFmtId="0" fontId="4" fillId="0" borderId="0" xfId="0" applyFont="1" applyAlignment="1">
      <alignment horizontal="distributed" vertical="center"/>
    </xf>
    <xf numFmtId="0" fontId="7" fillId="0" borderId="13" xfId="0" applyFont="1" applyBorder="1" applyAlignment="1" applyProtection="1">
      <alignment horizontal="center" vertical="center"/>
      <protection locked="0"/>
    </xf>
    <xf numFmtId="0" fontId="7" fillId="0" borderId="21" xfId="0" applyFont="1" applyBorder="1" applyAlignment="1" applyProtection="1">
      <alignment horizontal="center" vertical="center"/>
      <protection locked="0"/>
    </xf>
    <xf numFmtId="0" fontId="7" fillId="0" borderId="22" xfId="0" applyFont="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7" fillId="0" borderId="23" xfId="0" applyFont="1" applyBorder="1" applyAlignment="1" applyProtection="1">
      <alignment horizontal="center" vertical="center"/>
      <protection locked="0"/>
    </xf>
    <xf numFmtId="0" fontId="7" fillId="0" borderId="24" xfId="0" applyFont="1" applyBorder="1" applyAlignment="1" applyProtection="1">
      <alignment horizontal="center" vertical="center"/>
      <protection locked="0"/>
    </xf>
    <xf numFmtId="0" fontId="7" fillId="0" borderId="25" xfId="0" applyFont="1" applyBorder="1" applyAlignment="1" applyProtection="1">
      <alignment horizontal="center" vertical="center"/>
      <protection locked="0"/>
    </xf>
    <xf numFmtId="0" fontId="7" fillId="0" borderId="26"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4" fillId="0" borderId="146" xfId="0" applyFont="1" applyBorder="1" applyAlignment="1">
      <alignment vertical="top" wrapText="1" shrinkToFit="1"/>
    </xf>
    <xf numFmtId="0" fontId="4" fillId="0" borderId="147" xfId="0" applyFont="1" applyBorder="1" applyAlignment="1">
      <alignment vertical="top" wrapText="1" shrinkToFit="1"/>
    </xf>
    <xf numFmtId="0" fontId="4" fillId="0" borderId="145" xfId="0" applyFont="1" applyBorder="1" applyAlignment="1">
      <alignment vertical="top" wrapText="1" shrinkToFit="1"/>
    </xf>
    <xf numFmtId="0" fontId="4" fillId="0" borderId="45" xfId="0" applyFont="1" applyBorder="1" applyAlignment="1">
      <alignment vertical="top" wrapText="1" shrinkToFit="1"/>
    </xf>
    <xf numFmtId="0" fontId="4" fillId="0" borderId="25" xfId="0" applyFont="1" applyBorder="1" applyAlignment="1">
      <alignment vertical="top" wrapText="1" shrinkToFit="1"/>
    </xf>
    <xf numFmtId="0" fontId="4" fillId="0" borderId="107" xfId="0" applyFont="1" applyBorder="1" applyAlignment="1">
      <alignment vertical="top" wrapText="1" shrinkToFit="1"/>
    </xf>
    <xf numFmtId="0" fontId="7" fillId="0" borderId="84" xfId="0" applyFont="1" applyBorder="1" applyAlignment="1">
      <alignment horizontal="center" vertical="center"/>
    </xf>
    <xf numFmtId="0" fontId="4" fillId="0" borderId="89" xfId="0" applyFont="1" applyBorder="1" applyAlignment="1">
      <alignment vertical="top" wrapText="1"/>
    </xf>
    <xf numFmtId="0" fontId="4" fillId="0" borderId="147" xfId="0" applyFont="1" applyBorder="1" applyAlignment="1">
      <alignment vertical="top" wrapText="1"/>
    </xf>
    <xf numFmtId="0" fontId="4" fillId="0" borderId="24" xfId="0" applyFont="1" applyBorder="1" applyAlignment="1">
      <alignment vertical="top" wrapText="1"/>
    </xf>
    <xf numFmtId="0" fontId="4" fillId="0" borderId="25" xfId="0" applyFont="1" applyBorder="1" applyAlignment="1">
      <alignment vertical="top" wrapText="1"/>
    </xf>
    <xf numFmtId="0" fontId="16" fillId="0" borderId="85" xfId="0" applyFont="1" applyBorder="1" applyAlignment="1">
      <alignment horizontal="center" vertical="center" wrapText="1"/>
    </xf>
    <xf numFmtId="0" fontId="16" fillId="0" borderId="86" xfId="0" applyFont="1" applyBorder="1" applyAlignment="1">
      <alignment horizontal="center" vertical="center" wrapText="1"/>
    </xf>
    <xf numFmtId="0" fontId="1" fillId="0" borderId="84" xfId="0" applyFont="1" applyBorder="1" applyAlignment="1">
      <alignment horizontal="center" vertical="center"/>
    </xf>
    <xf numFmtId="0" fontId="7" fillId="0" borderId="85" xfId="0" applyFont="1" applyBorder="1" applyAlignment="1">
      <alignment horizontal="center" vertical="center" wrapText="1"/>
    </xf>
    <xf numFmtId="0" fontId="7" fillId="0" borderId="86" xfId="0" applyFont="1" applyBorder="1" applyAlignment="1">
      <alignment horizontal="center" vertical="center" wrapText="1"/>
    </xf>
    <xf numFmtId="0" fontId="7" fillId="0" borderId="87" xfId="0" applyFont="1" applyBorder="1" applyAlignment="1">
      <alignment horizontal="center" vertical="center" wrapText="1"/>
    </xf>
    <xf numFmtId="0" fontId="0" fillId="0" borderId="84" xfId="0" applyBorder="1" applyAlignment="1">
      <alignment horizontal="center" vertical="center"/>
    </xf>
    <xf numFmtId="0" fontId="4" fillId="0" borderId="13" xfId="0" applyFont="1" applyBorder="1" applyAlignment="1">
      <alignment horizontal="center" vertical="center"/>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4" fillId="0" borderId="29"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33" xfId="0" applyFont="1" applyBorder="1" applyAlignment="1">
      <alignment horizontal="center" vertical="center"/>
    </xf>
    <xf numFmtId="0" fontId="4" fillId="0" borderId="16" xfId="0" applyFont="1" applyBorder="1" applyAlignment="1">
      <alignment horizontal="center" vertical="center"/>
    </xf>
    <xf numFmtId="0" fontId="4" fillId="0" borderId="30" xfId="0" applyFont="1" applyBorder="1" applyAlignment="1">
      <alignment horizontal="center" vertical="center"/>
    </xf>
    <xf numFmtId="0" fontId="7" fillId="0" borderId="11" xfId="0" applyFont="1" applyBorder="1" applyAlignment="1" applyProtection="1">
      <alignment horizontal="center" vertical="center"/>
      <protection locked="0"/>
    </xf>
    <xf numFmtId="0" fontId="4" fillId="0" borderId="0" xfId="0" applyFont="1" applyAlignment="1">
      <alignment vertical="top" wrapText="1"/>
    </xf>
    <xf numFmtId="0" fontId="4" fillId="0" borderId="23" xfId="0" applyFont="1" applyBorder="1" applyAlignment="1">
      <alignment vertical="top" wrapText="1"/>
    </xf>
    <xf numFmtId="0" fontId="4" fillId="0" borderId="26" xfId="0" applyFont="1" applyBorder="1" applyAlignment="1">
      <alignment vertical="top" wrapText="1"/>
    </xf>
    <xf numFmtId="0" fontId="7" fillId="0" borderId="85" xfId="0" applyFont="1" applyBorder="1" applyAlignment="1">
      <alignment horizontal="center" vertical="center"/>
    </xf>
    <xf numFmtId="0" fontId="4" fillId="0" borderId="30" xfId="0" applyFont="1" applyBorder="1" applyAlignment="1">
      <alignment horizontal="center" vertical="center" wrapText="1"/>
    </xf>
    <xf numFmtId="0" fontId="11" fillId="0" borderId="10" xfId="0" applyFont="1" applyBorder="1" applyAlignment="1">
      <alignment horizontal="center" vertical="center"/>
    </xf>
    <xf numFmtId="0" fontId="11" fillId="0" borderId="12" xfId="0" applyFont="1" applyBorder="1" applyAlignment="1">
      <alignment horizontal="center" vertical="center"/>
    </xf>
    <xf numFmtId="0" fontId="5" fillId="0" borderId="10" xfId="0" applyFont="1" applyBorder="1" applyAlignment="1">
      <alignment horizontal="center" vertical="center" shrinkToFit="1"/>
    </xf>
    <xf numFmtId="0" fontId="4" fillId="0" borderId="29" xfId="0" applyFont="1" applyBorder="1" applyAlignment="1">
      <alignment horizontal="center" vertical="center"/>
    </xf>
    <xf numFmtId="0" fontId="4" fillId="0" borderId="10" xfId="0" applyFont="1" applyBorder="1" applyAlignment="1">
      <alignment horizontal="center" vertical="center" wrapText="1"/>
    </xf>
    <xf numFmtId="0" fontId="11" fillId="24" borderId="0" xfId="0" applyFont="1" applyFill="1" applyAlignment="1">
      <alignment horizontal="center"/>
    </xf>
    <xf numFmtId="0" fontId="47" fillId="24" borderId="190" xfId="0" applyFont="1" applyFill="1" applyBorder="1" applyAlignment="1">
      <alignment horizontal="center" vertical="center"/>
    </xf>
    <xf numFmtId="0" fontId="47" fillId="24" borderId="64" xfId="0" applyFont="1" applyFill="1" applyBorder="1" applyAlignment="1">
      <alignment horizontal="center" vertical="center"/>
    </xf>
    <xf numFmtId="0" fontId="47" fillId="24" borderId="65" xfId="0" applyFont="1" applyFill="1" applyBorder="1" applyAlignment="1">
      <alignment horizontal="center" vertical="center"/>
    </xf>
    <xf numFmtId="0" fontId="0" fillId="24" borderId="191" xfId="0" applyFill="1" applyBorder="1" applyAlignment="1">
      <alignment horizontal="center" vertical="center"/>
    </xf>
    <xf numFmtId="0" fontId="0" fillId="24" borderId="192" xfId="0" applyFill="1" applyBorder="1" applyAlignment="1">
      <alignment horizontal="center" vertical="center"/>
    </xf>
    <xf numFmtId="0" fontId="0" fillId="24" borderId="193" xfId="0" applyFill="1" applyBorder="1" applyAlignment="1">
      <alignment horizontal="center" vertical="center"/>
    </xf>
    <xf numFmtId="0" fontId="47" fillId="24" borderId="194" xfId="0" applyFont="1" applyFill="1" applyBorder="1" applyAlignment="1">
      <alignment horizontal="center" vertical="center"/>
    </xf>
    <xf numFmtId="0" fontId="47" fillId="24" borderId="61" xfId="0" applyFont="1" applyFill="1" applyBorder="1" applyAlignment="1">
      <alignment horizontal="center" vertical="center"/>
    </xf>
    <xf numFmtId="0" fontId="47" fillId="24" borderId="181" xfId="0" applyFont="1" applyFill="1" applyBorder="1" applyAlignment="1">
      <alignment horizontal="center" vertical="center"/>
    </xf>
    <xf numFmtId="0" fontId="47" fillId="24" borderId="189" xfId="0" applyFont="1" applyFill="1" applyBorder="1" applyAlignment="1">
      <alignment horizontal="center" vertical="center"/>
    </xf>
    <xf numFmtId="0" fontId="47" fillId="24" borderId="16" xfId="0" applyFont="1" applyFill="1" applyBorder="1" applyAlignment="1">
      <alignment horizontal="center" vertical="center"/>
    </xf>
    <xf numFmtId="0" fontId="47" fillId="24" borderId="110" xfId="0" applyFont="1" applyFill="1" applyBorder="1" applyAlignment="1">
      <alignment horizontal="center" vertical="center"/>
    </xf>
    <xf numFmtId="0" fontId="6" fillId="24" borderId="0" xfId="0" applyFont="1" applyFill="1" applyAlignment="1">
      <alignment horizontal="center"/>
    </xf>
    <xf numFmtId="0" fontId="11" fillId="24" borderId="25" xfId="0" applyFont="1" applyFill="1" applyBorder="1" applyAlignment="1">
      <alignment horizontal="center" vertical="center"/>
    </xf>
    <xf numFmtId="0" fontId="11" fillId="24" borderId="25" xfId="0" applyFont="1" applyFill="1" applyBorder="1" applyAlignment="1">
      <alignment horizontal="left" vertical="center"/>
    </xf>
    <xf numFmtId="0" fontId="0" fillId="24" borderId="62" xfId="0" applyFill="1" applyBorder="1" applyAlignment="1">
      <alignment horizontal="center" vertical="center"/>
    </xf>
    <xf numFmtId="0" fontId="0" fillId="0" borderId="191" xfId="0" applyBorder="1" applyAlignment="1">
      <alignment horizontal="center" vertical="center"/>
    </xf>
    <xf numFmtId="0" fontId="0" fillId="0" borderId="192" xfId="0" applyBorder="1" applyAlignment="1">
      <alignment horizontal="center" vertical="center"/>
    </xf>
    <xf numFmtId="0" fontId="0" fillId="0" borderId="193" xfId="0" applyBorder="1" applyAlignment="1">
      <alignment horizontal="center" vertical="center"/>
    </xf>
    <xf numFmtId="0" fontId="11" fillId="24" borderId="196" xfId="0" applyFont="1" applyFill="1" applyBorder="1" applyAlignment="1">
      <alignment horizontal="center"/>
    </xf>
    <xf numFmtId="0" fontId="11" fillId="24" borderId="197" xfId="0" applyFont="1" applyFill="1" applyBorder="1" applyAlignment="1">
      <alignment horizontal="center"/>
    </xf>
    <xf numFmtId="0" fontId="11" fillId="24" borderId="198" xfId="0" applyFont="1" applyFill="1" applyBorder="1" applyAlignment="1">
      <alignment horizontal="center"/>
    </xf>
    <xf numFmtId="0" fontId="11" fillId="24" borderId="189" xfId="0" applyFont="1" applyFill="1" applyBorder="1" applyAlignment="1">
      <alignment horizontal="center"/>
    </xf>
    <xf numFmtId="0" fontId="11" fillId="24" borderId="16" xfId="0" applyFont="1" applyFill="1" applyBorder="1" applyAlignment="1">
      <alignment horizontal="center"/>
    </xf>
    <xf numFmtId="0" fontId="11" fillId="24" borderId="110" xfId="0" applyFont="1" applyFill="1" applyBorder="1" applyAlignment="1">
      <alignment horizontal="center"/>
    </xf>
    <xf numFmtId="0" fontId="11" fillId="24" borderId="195" xfId="0" applyFont="1" applyFill="1" applyBorder="1" applyAlignment="1">
      <alignment horizontal="center"/>
    </xf>
    <xf numFmtId="0" fontId="11" fillId="24" borderId="59" xfId="0" applyFont="1" applyFill="1" applyBorder="1" applyAlignment="1">
      <alignment horizontal="center"/>
    </xf>
    <xf numFmtId="0" fontId="11" fillId="24" borderId="118" xfId="0" applyFont="1" applyFill="1" applyBorder="1" applyAlignment="1">
      <alignment horizontal="center"/>
    </xf>
  </cellXfs>
  <cellStyles count="4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2" xfId="45" xr:uid="{00000000-0005-0000-0000-00002A000000}"/>
    <cellStyle name="標準 2 2" xfId="42" xr:uid="{00000000-0005-0000-0000-00002B000000}"/>
    <cellStyle name="標準 3" xfId="43" xr:uid="{00000000-0005-0000-0000-00002C000000}"/>
    <cellStyle name="良い" xfId="44" builtinId="26" customBuiltin="1"/>
  </cellStyles>
  <dxfs count="140">
    <dxf>
      <fill>
        <patternFill>
          <bgColor rgb="FFFFCCFF"/>
        </patternFill>
      </fill>
    </dxf>
    <dxf>
      <fill>
        <patternFill>
          <bgColor indexed="27"/>
        </patternFill>
      </fill>
    </dxf>
    <dxf>
      <fill>
        <patternFill>
          <bgColor rgb="FFFFCCFF"/>
        </patternFill>
      </fill>
    </dxf>
    <dxf>
      <fill>
        <patternFill>
          <bgColor indexed="26"/>
        </patternFill>
      </fill>
    </dxf>
    <dxf>
      <fill>
        <patternFill>
          <bgColor indexed="53"/>
        </patternFill>
      </fill>
    </dxf>
    <dxf>
      <fill>
        <patternFill>
          <bgColor rgb="FFFFCCFF"/>
        </patternFill>
      </fill>
    </dxf>
    <dxf>
      <fill>
        <patternFill>
          <bgColor indexed="26"/>
        </patternFill>
      </fill>
    </dxf>
    <dxf>
      <fill>
        <patternFill>
          <bgColor indexed="27"/>
        </patternFill>
      </fill>
    </dxf>
    <dxf>
      <fill>
        <patternFill>
          <bgColor theme="0"/>
        </patternFill>
      </fill>
    </dxf>
    <dxf>
      <fill>
        <patternFill>
          <bgColor rgb="FFFFCCFF"/>
        </patternFill>
      </fill>
    </dxf>
    <dxf>
      <fill>
        <patternFill>
          <bgColor indexed="27"/>
        </patternFill>
      </fill>
    </dxf>
    <dxf>
      <fill>
        <patternFill>
          <bgColor rgb="FFFFCCFF"/>
        </patternFill>
      </fill>
    </dxf>
    <dxf>
      <fill>
        <patternFill>
          <bgColor indexed="26"/>
        </patternFill>
      </fill>
    </dxf>
    <dxf>
      <fill>
        <patternFill>
          <bgColor indexed="53"/>
        </patternFill>
      </fill>
    </dxf>
    <dxf>
      <fill>
        <patternFill>
          <bgColor rgb="FFFFCCFF"/>
        </patternFill>
      </fill>
    </dxf>
    <dxf>
      <fill>
        <patternFill>
          <bgColor indexed="26"/>
        </patternFill>
      </fill>
    </dxf>
    <dxf>
      <fill>
        <patternFill>
          <bgColor indexed="27"/>
        </patternFill>
      </fill>
    </dxf>
    <dxf>
      <fill>
        <patternFill>
          <bgColor theme="0"/>
        </patternFill>
      </fill>
    </dxf>
    <dxf>
      <fill>
        <patternFill>
          <bgColor indexed="27"/>
        </patternFill>
      </fill>
    </dxf>
    <dxf>
      <fill>
        <patternFill>
          <bgColor rgb="FFFFCCFF"/>
        </patternFill>
      </fill>
    </dxf>
    <dxf>
      <fill>
        <patternFill>
          <bgColor rgb="FFFFCCFF"/>
        </patternFill>
      </fill>
    </dxf>
    <dxf>
      <fill>
        <patternFill>
          <bgColor indexed="26"/>
        </patternFill>
      </fill>
    </dxf>
    <dxf>
      <fill>
        <patternFill>
          <bgColor indexed="27"/>
        </patternFill>
      </fill>
    </dxf>
    <dxf>
      <fill>
        <patternFill>
          <bgColor indexed="53"/>
        </patternFill>
      </fill>
    </dxf>
    <dxf>
      <fill>
        <patternFill>
          <bgColor rgb="FFFFCCFF"/>
        </patternFill>
      </fill>
    </dxf>
    <dxf>
      <fill>
        <patternFill>
          <bgColor indexed="26"/>
        </patternFill>
      </fill>
    </dxf>
    <dxf>
      <fill>
        <patternFill>
          <bgColor theme="0"/>
        </patternFill>
      </fill>
    </dxf>
    <dxf>
      <fill>
        <patternFill>
          <bgColor rgb="FFFFCCFF"/>
        </patternFill>
      </fill>
    </dxf>
    <dxf>
      <fill>
        <patternFill>
          <bgColor indexed="27"/>
        </patternFill>
      </fill>
    </dxf>
    <dxf>
      <fill>
        <patternFill>
          <bgColor rgb="FFFFCCFF"/>
        </patternFill>
      </fill>
    </dxf>
    <dxf>
      <fill>
        <patternFill>
          <bgColor indexed="26"/>
        </patternFill>
      </fill>
    </dxf>
    <dxf>
      <fill>
        <patternFill>
          <bgColor indexed="53"/>
        </patternFill>
      </fill>
    </dxf>
    <dxf>
      <fill>
        <patternFill>
          <bgColor theme="0"/>
        </patternFill>
      </fill>
    </dxf>
    <dxf>
      <fill>
        <patternFill>
          <bgColor indexed="27"/>
        </patternFill>
      </fill>
    </dxf>
    <dxf>
      <fill>
        <patternFill>
          <bgColor indexed="26"/>
        </patternFill>
      </fill>
    </dxf>
    <dxf>
      <fill>
        <patternFill>
          <bgColor rgb="FFFFCCFF"/>
        </patternFill>
      </fill>
    </dxf>
    <dxf>
      <fill>
        <patternFill>
          <bgColor indexed="27"/>
        </patternFill>
      </fill>
    </dxf>
    <dxf>
      <fill>
        <patternFill>
          <bgColor rgb="FFFFCCFF"/>
        </patternFill>
      </fill>
    </dxf>
    <dxf>
      <fill>
        <patternFill>
          <bgColor rgb="FFFFCCFF"/>
        </patternFill>
      </fill>
    </dxf>
    <dxf>
      <fill>
        <patternFill>
          <bgColor indexed="26"/>
        </patternFill>
      </fill>
    </dxf>
    <dxf>
      <fill>
        <patternFill>
          <bgColor rgb="FFFFCCFF"/>
        </patternFill>
      </fill>
    </dxf>
    <dxf>
      <fill>
        <patternFill>
          <bgColor theme="0"/>
        </patternFill>
      </fill>
    </dxf>
    <dxf>
      <fill>
        <patternFill>
          <bgColor indexed="53"/>
        </patternFill>
      </fill>
    </dxf>
    <dxf>
      <fill>
        <patternFill>
          <bgColor indexed="27"/>
        </patternFill>
      </fill>
    </dxf>
    <dxf>
      <fill>
        <patternFill>
          <bgColor indexed="26"/>
        </patternFill>
      </fill>
    </dxf>
    <dxf>
      <fill>
        <patternFill>
          <bgColor rgb="FFFFCCFF"/>
        </patternFill>
      </fill>
    </dxf>
    <dxf>
      <fill>
        <patternFill>
          <bgColor indexed="27"/>
        </patternFill>
      </fill>
    </dxf>
    <dxf>
      <fill>
        <patternFill>
          <bgColor rgb="FFFFCCFF"/>
        </patternFill>
      </fill>
    </dxf>
    <dxf>
      <fill>
        <patternFill>
          <bgColor indexed="26"/>
        </patternFill>
      </fill>
    </dxf>
    <dxf>
      <fill>
        <patternFill>
          <bgColor indexed="53"/>
        </patternFill>
      </fill>
    </dxf>
    <dxf>
      <fill>
        <patternFill>
          <bgColor indexed="26"/>
        </patternFill>
      </fill>
    </dxf>
    <dxf>
      <fill>
        <patternFill>
          <bgColor indexed="27"/>
        </patternFill>
      </fill>
    </dxf>
    <dxf>
      <fill>
        <patternFill>
          <bgColor theme="0"/>
        </patternFill>
      </fill>
    </dxf>
    <dxf>
      <fill>
        <patternFill>
          <bgColor rgb="FFFFCCFF"/>
        </patternFill>
      </fill>
    </dxf>
    <dxf>
      <fill>
        <patternFill>
          <bgColor rgb="FFFFCCFF"/>
        </patternFill>
      </fill>
    </dxf>
    <dxf>
      <fill>
        <patternFill>
          <bgColor indexed="27"/>
        </patternFill>
      </fill>
    </dxf>
    <dxf>
      <fill>
        <patternFill>
          <bgColor indexed="26"/>
        </patternFill>
      </fill>
    </dxf>
    <dxf>
      <fill>
        <patternFill>
          <bgColor rgb="FFFFCCFF"/>
        </patternFill>
      </fill>
    </dxf>
    <dxf>
      <fill>
        <patternFill>
          <bgColor indexed="26"/>
        </patternFill>
      </fill>
    </dxf>
    <dxf>
      <fill>
        <patternFill>
          <bgColor theme="0"/>
        </patternFill>
      </fill>
    </dxf>
    <dxf>
      <fill>
        <patternFill>
          <bgColor indexed="27"/>
        </patternFill>
      </fill>
    </dxf>
    <dxf>
      <fill>
        <patternFill>
          <bgColor rgb="FFFFCCFF"/>
        </patternFill>
      </fill>
    </dxf>
    <dxf>
      <fill>
        <patternFill>
          <bgColor indexed="53"/>
        </patternFill>
      </fill>
    </dxf>
    <dxf>
      <fill>
        <patternFill>
          <bgColor indexed="27"/>
        </patternFill>
      </fill>
    </dxf>
    <dxf>
      <fill>
        <patternFill>
          <bgColor rgb="FFFFCCFF"/>
        </patternFill>
      </fill>
    </dxf>
    <dxf>
      <fill>
        <patternFill>
          <bgColor rgb="FFFFCCFF"/>
        </patternFill>
      </fill>
    </dxf>
    <dxf>
      <fill>
        <patternFill>
          <bgColor indexed="26"/>
        </patternFill>
      </fill>
    </dxf>
    <dxf>
      <fill>
        <patternFill>
          <bgColor theme="0"/>
        </patternFill>
      </fill>
    </dxf>
    <dxf>
      <fill>
        <patternFill>
          <bgColor indexed="27"/>
        </patternFill>
      </fill>
    </dxf>
    <dxf>
      <fill>
        <patternFill>
          <bgColor indexed="26"/>
        </patternFill>
      </fill>
    </dxf>
    <dxf>
      <fill>
        <patternFill>
          <bgColor rgb="FFFFCCFF"/>
        </patternFill>
      </fill>
    </dxf>
    <dxf>
      <fill>
        <patternFill>
          <bgColor indexed="53"/>
        </patternFill>
      </fill>
    </dxf>
    <dxf>
      <fill>
        <patternFill>
          <bgColor rgb="FFFFCCFF"/>
        </patternFill>
      </fill>
    </dxf>
    <dxf>
      <fill>
        <patternFill>
          <bgColor indexed="27"/>
        </patternFill>
      </fill>
    </dxf>
    <dxf>
      <fill>
        <patternFill>
          <bgColor rgb="FFFFCCFF"/>
        </patternFill>
      </fill>
    </dxf>
    <dxf>
      <fill>
        <patternFill>
          <bgColor indexed="26"/>
        </patternFill>
      </fill>
    </dxf>
    <dxf>
      <fill>
        <patternFill>
          <bgColor indexed="26"/>
        </patternFill>
      </fill>
    </dxf>
    <dxf>
      <fill>
        <patternFill>
          <bgColor indexed="53"/>
        </patternFill>
      </fill>
    </dxf>
    <dxf>
      <fill>
        <patternFill>
          <bgColor rgb="FFFFCCFF"/>
        </patternFill>
      </fill>
    </dxf>
    <dxf>
      <fill>
        <patternFill>
          <bgColor theme="0"/>
        </patternFill>
      </fill>
    </dxf>
    <dxf>
      <fill>
        <patternFill>
          <bgColor indexed="27"/>
        </patternFill>
      </fill>
    </dxf>
    <dxf>
      <fill>
        <patternFill>
          <bgColor rgb="FFFFCCFF"/>
        </patternFill>
      </fill>
    </dxf>
    <dxf>
      <fill>
        <patternFill>
          <bgColor indexed="27"/>
        </patternFill>
      </fill>
    </dxf>
    <dxf>
      <fill>
        <patternFill>
          <bgColor indexed="26"/>
        </patternFill>
      </fill>
    </dxf>
    <dxf>
      <fill>
        <patternFill>
          <bgColor rgb="FFFFCCFF"/>
        </patternFill>
      </fill>
    </dxf>
    <dxf>
      <fill>
        <patternFill>
          <bgColor theme="0"/>
        </patternFill>
      </fill>
    </dxf>
    <dxf>
      <fill>
        <patternFill>
          <bgColor indexed="27"/>
        </patternFill>
      </fill>
    </dxf>
    <dxf>
      <fill>
        <patternFill>
          <bgColor indexed="26"/>
        </patternFill>
      </fill>
    </dxf>
    <dxf>
      <fill>
        <patternFill>
          <bgColor rgb="FFFFCCFF"/>
        </patternFill>
      </fill>
    </dxf>
    <dxf>
      <fill>
        <patternFill>
          <bgColor indexed="53"/>
        </patternFill>
      </fill>
    </dxf>
    <dxf>
      <fill>
        <patternFill>
          <bgColor rgb="FFFFCCFF"/>
        </patternFill>
      </fill>
    </dxf>
    <dxf>
      <fill>
        <patternFill>
          <bgColor indexed="27"/>
        </patternFill>
      </fill>
    </dxf>
    <dxf>
      <fill>
        <patternFill>
          <bgColor rgb="FFFFCCFF"/>
        </patternFill>
      </fill>
    </dxf>
    <dxf>
      <fill>
        <patternFill>
          <bgColor indexed="26"/>
        </patternFill>
      </fill>
    </dxf>
    <dxf>
      <fill>
        <patternFill>
          <bgColor indexed="27"/>
        </patternFill>
      </fill>
    </dxf>
    <dxf>
      <fill>
        <patternFill>
          <bgColor indexed="26"/>
        </patternFill>
      </fill>
    </dxf>
    <dxf>
      <fill>
        <patternFill>
          <bgColor rgb="FFFFCCFF"/>
        </patternFill>
      </fill>
    </dxf>
    <dxf>
      <fill>
        <patternFill>
          <bgColor theme="0"/>
        </patternFill>
      </fill>
    </dxf>
    <dxf>
      <fill>
        <patternFill>
          <bgColor indexed="53"/>
        </patternFill>
      </fill>
    </dxf>
    <dxf>
      <fill>
        <patternFill>
          <bgColor rgb="FFFFCCFF"/>
        </patternFill>
      </fill>
    </dxf>
    <dxf>
      <fill>
        <patternFill>
          <bgColor indexed="27"/>
        </patternFill>
      </fill>
    </dxf>
    <dxf>
      <fill>
        <patternFill>
          <bgColor rgb="FFFFCCFF"/>
        </patternFill>
      </fill>
    </dxf>
    <dxf>
      <fill>
        <patternFill>
          <bgColor indexed="26"/>
        </patternFill>
      </fill>
    </dxf>
    <dxf>
      <fill>
        <patternFill>
          <bgColor rgb="FFFFCCFF"/>
        </patternFill>
      </fill>
    </dxf>
    <dxf>
      <fill>
        <patternFill>
          <bgColor indexed="26"/>
        </patternFill>
      </fill>
    </dxf>
    <dxf>
      <fill>
        <patternFill>
          <bgColor indexed="27"/>
        </patternFill>
      </fill>
    </dxf>
    <dxf>
      <fill>
        <patternFill>
          <bgColor theme="0"/>
        </patternFill>
      </fill>
    </dxf>
    <dxf>
      <fill>
        <patternFill>
          <bgColor indexed="53"/>
        </patternFill>
      </fill>
    </dxf>
    <dxf>
      <fill>
        <patternFill>
          <bgColor indexed="27"/>
        </patternFill>
      </fill>
    </dxf>
    <dxf>
      <fill>
        <patternFill>
          <bgColor rgb="FFFFCCFF"/>
        </patternFill>
      </fill>
    </dxf>
    <dxf>
      <fill>
        <patternFill>
          <bgColor indexed="27"/>
        </patternFill>
      </fill>
    </dxf>
    <dxf>
      <fill>
        <patternFill>
          <bgColor rgb="FFFFCCFF"/>
        </patternFill>
      </fill>
    </dxf>
    <dxf>
      <fill>
        <patternFill>
          <bgColor indexed="27"/>
        </patternFill>
      </fill>
    </dxf>
    <dxf>
      <fill>
        <patternFill>
          <bgColor rgb="FFFFCCFF"/>
        </patternFill>
      </fill>
    </dxf>
    <dxf>
      <fill>
        <patternFill>
          <bgColor indexed="27"/>
        </patternFill>
      </fill>
    </dxf>
    <dxf>
      <fill>
        <patternFill>
          <bgColor rgb="FFFFCCFF"/>
        </patternFill>
      </fill>
    </dxf>
    <dxf>
      <fill>
        <patternFill>
          <bgColor indexed="27"/>
        </patternFill>
      </fill>
    </dxf>
    <dxf>
      <fill>
        <patternFill>
          <bgColor rgb="FFFFCCFF"/>
        </patternFill>
      </fill>
    </dxf>
    <dxf>
      <fill>
        <patternFill>
          <bgColor indexed="27"/>
        </patternFill>
      </fill>
    </dxf>
    <dxf>
      <fill>
        <patternFill>
          <bgColor rgb="FFFFCCFF"/>
        </patternFill>
      </fill>
    </dxf>
    <dxf>
      <fill>
        <patternFill>
          <bgColor indexed="27"/>
        </patternFill>
      </fill>
    </dxf>
    <dxf>
      <fill>
        <patternFill>
          <bgColor rgb="FFFFCCFF"/>
        </patternFill>
      </fill>
    </dxf>
    <dxf>
      <fill>
        <patternFill>
          <bgColor indexed="27"/>
        </patternFill>
      </fill>
    </dxf>
    <dxf>
      <fill>
        <patternFill>
          <bgColor rgb="FFFFCCFF"/>
        </patternFill>
      </fill>
    </dxf>
    <dxf>
      <fill>
        <patternFill>
          <bgColor indexed="27"/>
        </patternFill>
      </fill>
    </dxf>
    <dxf>
      <fill>
        <patternFill>
          <bgColor rgb="FFFFCCFF"/>
        </patternFill>
      </fill>
    </dxf>
    <dxf>
      <fill>
        <patternFill>
          <bgColor indexed="27"/>
        </patternFill>
      </fill>
    </dxf>
    <dxf>
      <fill>
        <patternFill>
          <bgColor rgb="FFFFCCFF"/>
        </patternFill>
      </fill>
    </dxf>
    <dxf>
      <fill>
        <patternFill>
          <bgColor indexed="27"/>
        </patternFill>
      </fill>
    </dxf>
    <dxf>
      <fill>
        <patternFill>
          <bgColor rgb="FFFFCCFF"/>
        </patternFill>
      </fill>
    </dxf>
    <dxf>
      <fill>
        <patternFill>
          <bgColor indexed="27"/>
        </patternFill>
      </fill>
    </dxf>
    <dxf>
      <fill>
        <patternFill>
          <bgColor rgb="FFFFCCFF"/>
        </patternFill>
      </fill>
    </dxf>
    <dxf>
      <fill>
        <patternFill>
          <bgColor indexed="27"/>
        </patternFill>
      </fill>
    </dxf>
    <dxf>
      <fill>
        <patternFill>
          <bgColor rgb="FFFFCCFF"/>
        </patternFill>
      </fill>
    </dxf>
    <dxf>
      <fill>
        <patternFill>
          <bgColor indexed="27"/>
        </patternFill>
      </fill>
    </dxf>
    <dxf>
      <fill>
        <patternFill>
          <bgColor rgb="FFFFCCFF"/>
        </patternFill>
      </fill>
    </dxf>
    <dxf>
      <fill>
        <patternFill>
          <bgColor indexed="27"/>
        </patternFill>
      </fill>
    </dxf>
    <dxf>
      <fill>
        <patternFill>
          <bgColor rgb="FFFFCCFF"/>
        </patternFill>
      </fill>
    </dxf>
    <dxf>
      <fill>
        <patternFill>
          <bgColor indexed="27"/>
        </patternFill>
      </fill>
    </dxf>
    <dxf>
      <fill>
        <patternFill>
          <bgColor rgb="FFFFCC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8" Type="http://schemas.openxmlformats.org/officeDocument/2006/relationships/worksheet" Target="worksheets/sheet8.xml" /><Relationship Id="rId13" Type="http://schemas.openxmlformats.org/officeDocument/2006/relationships/worksheet" Target="worksheets/sheet13.xml" /><Relationship Id="rId18" Type="http://schemas.openxmlformats.org/officeDocument/2006/relationships/worksheet" Target="worksheets/sheet18.xml" /><Relationship Id="rId3" Type="http://schemas.openxmlformats.org/officeDocument/2006/relationships/worksheet" Target="worksheets/sheet3.xml" /><Relationship Id="rId21" Type="http://schemas.openxmlformats.org/officeDocument/2006/relationships/styles" Target="styles.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worksheet" Target="worksheets/sheet17.xml" /><Relationship Id="rId2" Type="http://schemas.openxmlformats.org/officeDocument/2006/relationships/worksheet" Target="worksheets/sheet2.xml" /><Relationship Id="rId16" Type="http://schemas.openxmlformats.org/officeDocument/2006/relationships/worksheet" Target="worksheets/sheet16.xml" /><Relationship Id="rId20" Type="http://schemas.openxmlformats.org/officeDocument/2006/relationships/theme" Target="theme/theme1.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24" Type="http://schemas.openxmlformats.org/officeDocument/2006/relationships/calcChain" Target="calcChain.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sheetMetadata" Target="metadata.xml" /><Relationship Id="rId10" Type="http://schemas.openxmlformats.org/officeDocument/2006/relationships/worksheet" Target="worksheets/sheet10.xml" /><Relationship Id="rId19" Type="http://schemas.openxmlformats.org/officeDocument/2006/relationships/worksheet" Target="worksheets/sheet19.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sharedStrings" Target="sharedStrings.xml" /></Relationships>
</file>

<file path=xl/drawings/_rels/drawing10.xml.rels><?xml version="1.0" encoding="UTF-8" standalone="yes"?>
<Relationships xmlns="http://schemas.openxmlformats.org/package/2006/relationships"><Relationship Id="rId1" Type="http://schemas.openxmlformats.org/officeDocument/2006/relationships/image" Target="../media/image13.emf"/></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1</xdr:col>
      <xdr:colOff>172092</xdr:colOff>
      <xdr:row>48</xdr:row>
      <xdr:rowOff>22748</xdr:rowOff>
    </xdr:from>
    <xdr:to>
      <xdr:col>4</xdr:col>
      <xdr:colOff>298174</xdr:colOff>
      <xdr:row>57</xdr:row>
      <xdr:rowOff>56971</xdr:rowOff>
    </xdr:to>
    <xdr:sp textlink="">
      <xdr:nvSpPr>
        <xdr:cNvPr id="38" name="テキスト ボックス 1">
          <a:extLst>
            <a:ext uri="{FF2B5EF4-FFF2-40B4-BE49-F238E27FC236}">
              <a16:creationId xmlns:a16="http://schemas.microsoft.com/office/drawing/2014/main" id="{0A68A0FA-F862-CB22-CDE4-BB32794DB412}"/>
            </a:ext>
          </a:extLst>
        </xdr:cNvPr>
        <xdr:cNvSpPr txBox="1"/>
      </xdr:nvSpPr>
      <xdr:spPr>
        <a:xfrm>
          <a:off x="370875" y="7990618"/>
          <a:ext cx="3356299" cy="1525092"/>
        </a:xfrm>
        <a:prstGeom prst="rect">
          <a:avLst/>
        </a:prstGeom>
        <a:solidFill>
          <a:srgbClr val="FFC000"/>
        </a:solidFill>
        <a:ln w="9525" cmpd="sng">
          <a:solidFill>
            <a:srgbClr val="FF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3400"/>
            </a:lnSpc>
          </a:pPr>
          <a:r>
            <a:rPr lang="ja-JP" altLang="en-US" sz="2800" baseline="0">
              <a:solidFill>
                <a:schemeClr val="tx1"/>
              </a:solidFill>
              <a:latin typeface="+mn-lt"/>
              <a:ea typeface="+mn-ea"/>
              <a:cs typeface="+mn-cs"/>
            </a:rPr>
            <a:t>★着色箇所の金額を</a:t>
          </a:r>
          <a:endParaRPr lang="en-US" altLang="ja-JP" sz="2800" baseline="0">
            <a:solidFill>
              <a:schemeClr val="tx1"/>
            </a:solidFill>
            <a:latin typeface="+mn-lt"/>
            <a:ea typeface="+mn-ea"/>
            <a:cs typeface="+mn-cs"/>
          </a:endParaRPr>
        </a:p>
        <a:p>
          <a:pPr>
            <a:lnSpc>
              <a:spcPts val="3400"/>
            </a:lnSpc>
          </a:pPr>
          <a:r>
            <a:rPr lang="ja-JP" altLang="en-US" sz="2800" baseline="0">
              <a:solidFill>
                <a:schemeClr val="tx1"/>
              </a:solidFill>
              <a:latin typeface="+mn-lt"/>
              <a:ea typeface="+mn-ea"/>
              <a:cs typeface="+mn-cs"/>
            </a:rPr>
            <a:t>　 変更すると、概算工事費が変わります。</a:t>
          </a:r>
          <a:endParaRPr lang="en-US" altLang="ja-JP" sz="2800" baseline="0">
            <a:solidFill>
              <a:schemeClr val="tx1"/>
            </a:solidFill>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121976</xdr:colOff>
      <xdr:row>31</xdr:row>
      <xdr:rowOff>15538</xdr:rowOff>
    </xdr:from>
    <xdr:to>
      <xdr:col>26</xdr:col>
      <xdr:colOff>135208</xdr:colOff>
      <xdr:row>31</xdr:row>
      <xdr:rowOff>259616</xdr:rowOff>
    </xdr:to>
    <xdr:sp textlink="">
      <xdr:nvSpPr>
        <xdr:cNvPr id="302" name="テキスト ボックス 2">
          <a:extLst>
            <a:ext uri="{FF2B5EF4-FFF2-40B4-BE49-F238E27FC236}">
              <a16:creationId xmlns:a16="http://schemas.microsoft.com/office/drawing/2014/main" id="{9C7AF028-E79E-A3AD-5306-57466279D9F4}"/>
            </a:ext>
          </a:extLst>
        </xdr:cNvPr>
        <xdr:cNvSpPr txBox="1"/>
      </xdr:nvSpPr>
      <xdr:spPr>
        <a:xfrm>
          <a:off x="1771650" y="10420350"/>
          <a:ext cx="3619500" cy="304800"/>
        </a:xfrm>
        <a:prstGeom prst="rect">
          <a:avLst/>
        </a:prstGeom>
        <a:solidFill>
          <a:schemeClr val="bg1"/>
        </a:solidFill>
        <a:ln w="9525" cmpd="sng">
          <a:solidFill>
            <a:srgbClr val="FF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gn="ctr"/>
          <a:r>
            <a:rPr lang="en-US" altLang="ja-JP" sz="1100"/>
            <a:t>※</a:t>
          </a:r>
          <a:r>
            <a:rPr lang="ja-JP" altLang="en-US" sz="1100"/>
            <a:t>スパン別健全度は、様式</a:t>
          </a:r>
          <a:r>
            <a:rPr lang="en-US" altLang="ja-JP" sz="1100"/>
            <a:t>14</a:t>
          </a:r>
          <a:r>
            <a:rPr lang="ja-JP" altLang="en-US" sz="1100"/>
            <a:t>を参照して下さい。</a:t>
          </a:r>
          <a:endParaRPr lang="en-US" altLang="ja-JP" sz="1100"/>
        </a:p>
      </xdr:txBody>
    </xdr:sp>
    <xdr:clientData/>
  </xdr:twoCellAnchor>
  <xdr:twoCellAnchor editAs="oneCell">
    <xdr:from>
      <xdr:col>0</xdr:col>
      <xdr:colOff>18377</xdr:colOff>
      <xdr:row>5</xdr:row>
      <xdr:rowOff>47401</xdr:rowOff>
    </xdr:from>
    <xdr:to>
      <xdr:col>56</xdr:col>
      <xdr:colOff>39558</xdr:colOff>
      <xdr:row>5</xdr:row>
      <xdr:rowOff>1279431</xdr:rowOff>
    </xdr:to>
    <xdr:pic>
      <xdr:nvPicPr>
        <xdr:cNvPr id="4" name="図 3">
          <a:extLst>
            <a:ext uri="{FF2B5EF4-FFF2-40B4-BE49-F238E27FC236}">
              <a16:creationId xmlns:a16="http://schemas.microsoft.com/office/drawing/2014/main" id="{188B7522-7DBD-E606-398D-C676AC7D2F2F}"/>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669" t="21357" r="31522" b="39145"/>
        <a:stretch>
          <a:fillRect/>
        </a:stretch>
      </xdr:blipFill>
      <xdr:spPr bwMode="auto">
        <a:xfrm>
          <a:off x="18377" y="1795519"/>
          <a:ext cx="10072857" cy="1232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68916</xdr:colOff>
      <xdr:row>37</xdr:row>
      <xdr:rowOff>41910</xdr:rowOff>
    </xdr:from>
    <xdr:to>
      <xdr:col>56</xdr:col>
      <xdr:colOff>80572</xdr:colOff>
      <xdr:row>37</xdr:row>
      <xdr:rowOff>1268225</xdr:rowOff>
    </xdr:to>
    <xdr:pic>
      <xdr:nvPicPr>
        <xdr:cNvPr id="5" name="図 4">
          <a:extLst>
            <a:ext uri="{FF2B5EF4-FFF2-40B4-BE49-F238E27FC236}">
              <a16:creationId xmlns:a16="http://schemas.microsoft.com/office/drawing/2014/main" id="{3B0F1B34-80EF-CFF6-D7BA-ED53D208C68C}"/>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669" t="21357" r="31522" b="39145"/>
        <a:stretch>
          <a:fillRect/>
        </a:stretch>
      </xdr:blipFill>
      <xdr:spPr bwMode="auto">
        <a:xfrm>
          <a:off x="68916" y="12312351"/>
          <a:ext cx="10063332" cy="1226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85613</xdr:colOff>
      <xdr:row>69</xdr:row>
      <xdr:rowOff>64321</xdr:rowOff>
    </xdr:from>
    <xdr:to>
      <xdr:col>56</xdr:col>
      <xdr:colOff>108699</xdr:colOff>
      <xdr:row>69</xdr:row>
      <xdr:rowOff>1292541</xdr:rowOff>
    </xdr:to>
    <xdr:pic>
      <xdr:nvPicPr>
        <xdr:cNvPr id="6" name="図 5">
          <a:extLst>
            <a:ext uri="{FF2B5EF4-FFF2-40B4-BE49-F238E27FC236}">
              <a16:creationId xmlns:a16="http://schemas.microsoft.com/office/drawing/2014/main" id="{8C448585-6198-C1F4-7A63-5EEC6DE5ED8D}"/>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669" t="21357" r="31522" b="39145"/>
        <a:stretch>
          <a:fillRect/>
        </a:stretch>
      </xdr:blipFill>
      <xdr:spPr bwMode="auto">
        <a:xfrm>
          <a:off x="85613" y="22857086"/>
          <a:ext cx="10074762" cy="1228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41761</xdr:colOff>
      <xdr:row>14</xdr:row>
      <xdr:rowOff>0</xdr:rowOff>
    </xdr:from>
    <xdr:to>
      <xdr:col>3</xdr:col>
      <xdr:colOff>22935</xdr:colOff>
      <xdr:row>14</xdr:row>
      <xdr:rowOff>167973</xdr:rowOff>
    </xdr:to>
    <xdr:sp textlink="">
      <xdr:nvSpPr>
        <xdr:cNvPr id="2176" name="Text Box 108">
          <a:extLst>
            <a:ext uri="{FF2B5EF4-FFF2-40B4-BE49-F238E27FC236}">
              <a16:creationId xmlns:a16="http://schemas.microsoft.com/office/drawing/2014/main" id="{236212B7-2A18-BA31-A940-F2249077BC8E}"/>
            </a:ext>
          </a:extLst>
        </xdr:cNvPr>
        <xdr:cNvSpPr txBox="1"/>
      </xdr:nvSpPr>
      <xdr:spPr bwMode="auto">
        <a:xfrm>
          <a:off x="66675" y="3200400"/>
          <a:ext cx="1400175" cy="209550"/>
        </a:xfrm>
        <a:prstGeom prst="rect">
          <a:avLst/>
        </a:prstGeom>
        <a:noFill/>
        <a:ln>
          <a:noFill/>
        </a:ln>
      </xdr:spPr>
      <xdr:txBody>
        <a:bodyPr vertOverflow="clip" wrap="square" lIns="27432" tIns="18288" rIns="0" bIns="0" anchor="t" upright="1"/>
        <a:lstStyle/>
        <a:p>
          <a:pPr algn="l" rtl="0"/>
          <a:r>
            <a:rPr lang="ja-JP" altLang="en-US" sz="1000" b="0" i="0" u="none" baseline="0">
              <a:solidFill>
                <a:srgbClr val="000000"/>
              </a:solidFill>
              <a:latin typeface="ＭＳ Ｐゴシック"/>
              <a:ea typeface="ＭＳ Ｐゴシック"/>
            </a:rPr>
            <a:t>①起点側坑門工全景</a:t>
          </a:r>
        </a:p>
      </xdr:txBody>
    </xdr:sp>
    <xdr:clientData/>
  </xdr:twoCellAnchor>
  <xdr:twoCellAnchor>
    <xdr:from>
      <xdr:col>0</xdr:col>
      <xdr:colOff>57150</xdr:colOff>
      <xdr:row>20</xdr:row>
      <xdr:rowOff>64584</xdr:rowOff>
    </xdr:from>
    <xdr:to>
      <xdr:col>3</xdr:col>
      <xdr:colOff>152473</xdr:colOff>
      <xdr:row>21</xdr:row>
      <xdr:rowOff>122195</xdr:rowOff>
    </xdr:to>
    <xdr:sp textlink="">
      <xdr:nvSpPr>
        <xdr:cNvPr id="2178" name="Text Box 119">
          <a:extLst>
            <a:ext uri="{FF2B5EF4-FFF2-40B4-BE49-F238E27FC236}">
              <a16:creationId xmlns:a16="http://schemas.microsoft.com/office/drawing/2014/main" id="{BAAE4EDC-81F4-BB7D-C579-85E523D7BDCE}"/>
            </a:ext>
          </a:extLst>
        </xdr:cNvPr>
        <xdr:cNvSpPr txBox="1"/>
      </xdr:nvSpPr>
      <xdr:spPr bwMode="auto">
        <a:xfrm>
          <a:off x="85725" y="4876800"/>
          <a:ext cx="1552575" cy="171450"/>
        </a:xfrm>
        <a:prstGeom prst="rect">
          <a:avLst/>
        </a:prstGeom>
        <a:noFill/>
        <a:ln>
          <a:noFill/>
        </a:ln>
      </xdr:spPr>
      <xdr:txBody>
        <a:bodyPr vertOverflow="clip" wrap="square" lIns="27432" tIns="18288" rIns="0" bIns="0" anchor="t" upright="1"/>
        <a:lstStyle/>
        <a:p>
          <a:pPr algn="l" rtl="0"/>
          <a:r>
            <a:rPr lang="ja-JP" altLang="en-US" sz="1000" b="0" i="0" u="none" baseline="0">
              <a:solidFill>
                <a:srgbClr val="000000"/>
              </a:solidFill>
              <a:latin typeface="ＭＳ Ｐゴシック"/>
              <a:ea typeface="ＭＳ Ｐゴシック"/>
            </a:rPr>
            <a:t>④異常箇所</a:t>
          </a:r>
        </a:p>
      </xdr:txBody>
    </xdr:sp>
    <xdr:clientData/>
  </xdr:twoCellAnchor>
  <xdr:twoCellAnchor>
    <xdr:from>
      <xdr:col>0</xdr:col>
      <xdr:colOff>99209</xdr:colOff>
      <xdr:row>32</xdr:row>
      <xdr:rowOff>30554</xdr:rowOff>
    </xdr:from>
    <xdr:to>
      <xdr:col>2</xdr:col>
      <xdr:colOff>571395</xdr:colOff>
      <xdr:row>33</xdr:row>
      <xdr:rowOff>83285</xdr:rowOff>
    </xdr:to>
    <xdr:sp textlink="">
      <xdr:nvSpPr>
        <xdr:cNvPr id="2179" name="Text Box 133">
          <a:extLst>
            <a:ext uri="{FF2B5EF4-FFF2-40B4-BE49-F238E27FC236}">
              <a16:creationId xmlns:a16="http://schemas.microsoft.com/office/drawing/2014/main" id="{09116A8F-1D0D-FC70-10D6-1B59B15CF4F9}"/>
            </a:ext>
          </a:extLst>
        </xdr:cNvPr>
        <xdr:cNvSpPr txBox="1"/>
      </xdr:nvSpPr>
      <xdr:spPr bwMode="auto">
        <a:xfrm>
          <a:off x="133350" y="6848475"/>
          <a:ext cx="1295400" cy="228600"/>
        </a:xfrm>
        <a:prstGeom prst="rect">
          <a:avLst/>
        </a:prstGeom>
        <a:noFill/>
        <a:ln>
          <a:noFill/>
        </a:ln>
      </xdr:spPr>
      <xdr:txBody>
        <a:bodyPr vertOverflow="clip" wrap="square" lIns="27432" tIns="18288" rIns="0" bIns="0" anchor="t" upright="1"/>
        <a:lstStyle/>
        <a:p>
          <a:pPr algn="l" rtl="0"/>
          <a:r>
            <a:rPr lang="ja-JP" altLang="en-US" sz="1000" b="0" i="0" u="none" baseline="0">
              <a:solidFill>
                <a:srgbClr val="000000"/>
              </a:solidFill>
              <a:latin typeface="ＭＳ Ｐゴシック"/>
              <a:ea typeface="ＭＳ Ｐゴシック"/>
            </a:rPr>
            <a:t>④異常箇所</a:t>
          </a:r>
        </a:p>
      </xdr:txBody>
    </xdr:sp>
    <xdr:clientData/>
  </xdr:twoCellAnchor>
  <xdr:twoCellAnchor>
    <xdr:from>
      <xdr:col>4</xdr:col>
      <xdr:colOff>49828</xdr:colOff>
      <xdr:row>14</xdr:row>
      <xdr:rowOff>0</xdr:rowOff>
    </xdr:from>
    <xdr:to>
      <xdr:col>6</xdr:col>
      <xdr:colOff>49828</xdr:colOff>
      <xdr:row>14</xdr:row>
      <xdr:rowOff>163007</xdr:rowOff>
    </xdr:to>
    <xdr:sp textlink="">
      <xdr:nvSpPr>
        <xdr:cNvPr id="2181" name="Text Box 151">
          <a:extLst>
            <a:ext uri="{FF2B5EF4-FFF2-40B4-BE49-F238E27FC236}">
              <a16:creationId xmlns:a16="http://schemas.microsoft.com/office/drawing/2014/main" id="{0EC0AF5E-B510-B67D-88BC-4A8E0784F152}"/>
            </a:ext>
          </a:extLst>
        </xdr:cNvPr>
        <xdr:cNvSpPr txBox="1"/>
      </xdr:nvSpPr>
      <xdr:spPr bwMode="auto">
        <a:xfrm>
          <a:off x="2181225" y="3200400"/>
          <a:ext cx="1581150" cy="200025"/>
        </a:xfrm>
        <a:prstGeom prst="rect">
          <a:avLst/>
        </a:prstGeom>
        <a:noFill/>
        <a:ln>
          <a:noFill/>
        </a:ln>
      </xdr:spPr>
      <xdr:txBody>
        <a:bodyPr vertOverflow="clip" wrap="square" lIns="27432" tIns="18288" rIns="0" bIns="0" anchor="t" upright="1"/>
        <a:lstStyle/>
        <a:p>
          <a:pPr algn="l" rtl="0"/>
          <a:r>
            <a:rPr lang="ja-JP" altLang="en-US" sz="1000" b="0" i="0" u="none" baseline="0">
              <a:solidFill>
                <a:srgbClr val="000000"/>
              </a:solidFill>
              <a:latin typeface="ＭＳ Ｐゴシック"/>
              <a:ea typeface="ＭＳ Ｐゴシック"/>
            </a:rPr>
            <a:t>②終点側坑門工全景</a:t>
          </a:r>
        </a:p>
      </xdr:txBody>
    </xdr:sp>
    <xdr:clientData/>
  </xdr:twoCellAnchor>
  <xdr:twoCellAnchor>
    <xdr:from>
      <xdr:col>6</xdr:col>
      <xdr:colOff>362099</xdr:colOff>
      <xdr:row>13</xdr:row>
      <xdr:rowOff>106792</xdr:rowOff>
    </xdr:from>
    <xdr:to>
      <xdr:col>8</xdr:col>
      <xdr:colOff>529760</xdr:colOff>
      <xdr:row>14</xdr:row>
      <xdr:rowOff>140976</xdr:rowOff>
    </xdr:to>
    <xdr:sp textlink="">
      <xdr:nvSpPr>
        <xdr:cNvPr id="2187" name="Text Box 161">
          <a:extLst>
            <a:ext uri="{FF2B5EF4-FFF2-40B4-BE49-F238E27FC236}">
              <a16:creationId xmlns:a16="http://schemas.microsoft.com/office/drawing/2014/main" id="{344092B0-A325-0A32-9C57-F3E36E3E5F15}"/>
            </a:ext>
          </a:extLst>
        </xdr:cNvPr>
        <xdr:cNvSpPr txBox="1"/>
      </xdr:nvSpPr>
      <xdr:spPr bwMode="auto">
        <a:xfrm>
          <a:off x="4200525" y="3171825"/>
          <a:ext cx="1704975" cy="209550"/>
        </a:xfrm>
        <a:prstGeom prst="rect">
          <a:avLst/>
        </a:prstGeom>
        <a:noFill/>
        <a:ln>
          <a:noFill/>
        </a:ln>
      </xdr:spPr>
      <xdr:txBody>
        <a:bodyPr vertOverflow="clip" wrap="square" lIns="27432" tIns="18288" rIns="0" bIns="0" anchor="t" upright="1"/>
        <a:lstStyle/>
        <a:p>
          <a:pPr algn="l" rtl="0"/>
          <a:r>
            <a:rPr lang="ja-JP" altLang="en-US" sz="1000" b="0" i="0" u="none" baseline="0">
              <a:solidFill>
                <a:srgbClr val="000000"/>
              </a:solidFill>
              <a:latin typeface="ＭＳ Ｐゴシック"/>
              <a:ea typeface="ＭＳ Ｐゴシック"/>
            </a:rPr>
            <a:t>③坑内写真</a:t>
          </a:r>
        </a:p>
      </xdr:txBody>
    </xdr:sp>
    <xdr:clientData/>
  </xdr:twoCellAnchor>
  <xdr:twoCellAnchor>
    <xdr:from>
      <xdr:col>0</xdr:col>
      <xdr:colOff>83820</xdr:colOff>
      <xdr:row>14</xdr:row>
      <xdr:rowOff>163830</xdr:rowOff>
    </xdr:from>
    <xdr:to>
      <xdr:col>3</xdr:col>
      <xdr:colOff>388876</xdr:colOff>
      <xdr:row>19</xdr:row>
      <xdr:rowOff>79962</xdr:rowOff>
    </xdr:to>
    <xdr:sp textlink="">
      <xdr:nvSpPr>
        <xdr:cNvPr id="2" name="正方形/長方形 1">
          <a:extLst>
            <a:ext uri="{FF2B5EF4-FFF2-40B4-BE49-F238E27FC236}">
              <a16:creationId xmlns:a16="http://schemas.microsoft.com/office/drawing/2014/main" id="{9B829BCF-E207-BC39-3B3B-621ACFC72B22}"/>
            </a:ext>
          </a:extLst>
        </xdr:cNvPr>
        <xdr:cNvSpPr/>
      </xdr:nvSpPr>
      <xdr:spPr>
        <a:xfrm>
          <a:off x="114300" y="3400425"/>
          <a:ext cx="1847850" cy="12287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53340</xdr:colOff>
      <xdr:row>14</xdr:row>
      <xdr:rowOff>163830</xdr:rowOff>
    </xdr:from>
    <xdr:to>
      <xdr:col>6</xdr:col>
      <xdr:colOff>251306</xdr:colOff>
      <xdr:row>19</xdr:row>
      <xdr:rowOff>79962</xdr:rowOff>
    </xdr:to>
    <xdr:sp textlink="">
      <xdr:nvSpPr>
        <xdr:cNvPr id="32" name="正方形/長方形 31">
          <a:extLst>
            <a:ext uri="{FF2B5EF4-FFF2-40B4-BE49-F238E27FC236}">
              <a16:creationId xmlns:a16="http://schemas.microsoft.com/office/drawing/2014/main" id="{AC667BFB-AE01-4D70-1109-8184BF8CBCFF}"/>
            </a:ext>
          </a:extLst>
        </xdr:cNvPr>
        <xdr:cNvSpPr/>
      </xdr:nvSpPr>
      <xdr:spPr>
        <a:xfrm>
          <a:off x="2190750" y="3400425"/>
          <a:ext cx="1847850" cy="12287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392430</xdr:colOff>
      <xdr:row>14</xdr:row>
      <xdr:rowOff>163830</xdr:rowOff>
    </xdr:from>
    <xdr:to>
      <xdr:col>8</xdr:col>
      <xdr:colOff>670457</xdr:colOff>
      <xdr:row>19</xdr:row>
      <xdr:rowOff>79962</xdr:rowOff>
    </xdr:to>
    <xdr:sp textlink="">
      <xdr:nvSpPr>
        <xdr:cNvPr id="33" name="正方形/長方形 32">
          <a:extLst>
            <a:ext uri="{FF2B5EF4-FFF2-40B4-BE49-F238E27FC236}">
              <a16:creationId xmlns:a16="http://schemas.microsoft.com/office/drawing/2014/main" id="{EC1D0F71-1118-5D7D-78D8-6A94EAC6DC7F}"/>
            </a:ext>
          </a:extLst>
        </xdr:cNvPr>
        <xdr:cNvSpPr/>
      </xdr:nvSpPr>
      <xdr:spPr>
        <a:xfrm>
          <a:off x="4238625" y="3400425"/>
          <a:ext cx="1847850" cy="12287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83820</xdr:colOff>
      <xdr:row>22</xdr:row>
      <xdr:rowOff>34290</xdr:rowOff>
    </xdr:from>
    <xdr:to>
      <xdr:col>3</xdr:col>
      <xdr:colOff>388876</xdr:colOff>
      <xdr:row>29</xdr:row>
      <xdr:rowOff>53340</xdr:rowOff>
    </xdr:to>
    <xdr:sp textlink="">
      <xdr:nvSpPr>
        <xdr:cNvPr id="34" name="正方形/長方形 33">
          <a:extLst>
            <a:ext uri="{FF2B5EF4-FFF2-40B4-BE49-F238E27FC236}">
              <a16:creationId xmlns:a16="http://schemas.microsoft.com/office/drawing/2014/main" id="{11D63E74-E8FD-62FC-FF1B-D05DDEAE6223}"/>
            </a:ext>
          </a:extLst>
        </xdr:cNvPr>
        <xdr:cNvSpPr/>
      </xdr:nvSpPr>
      <xdr:spPr>
        <a:xfrm>
          <a:off x="114300" y="5114925"/>
          <a:ext cx="1847850" cy="12287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53340</xdr:colOff>
      <xdr:row>22</xdr:row>
      <xdr:rowOff>34290</xdr:rowOff>
    </xdr:from>
    <xdr:to>
      <xdr:col>6</xdr:col>
      <xdr:colOff>251306</xdr:colOff>
      <xdr:row>29</xdr:row>
      <xdr:rowOff>53340</xdr:rowOff>
    </xdr:to>
    <xdr:sp textlink="">
      <xdr:nvSpPr>
        <xdr:cNvPr id="35" name="正方形/長方形 34">
          <a:extLst>
            <a:ext uri="{FF2B5EF4-FFF2-40B4-BE49-F238E27FC236}">
              <a16:creationId xmlns:a16="http://schemas.microsoft.com/office/drawing/2014/main" id="{80800DF8-CE74-A5B8-83D1-7625F1186C3F}"/>
            </a:ext>
          </a:extLst>
        </xdr:cNvPr>
        <xdr:cNvSpPr/>
      </xdr:nvSpPr>
      <xdr:spPr>
        <a:xfrm>
          <a:off x="2190750" y="5114925"/>
          <a:ext cx="1847850" cy="12287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392430</xdr:colOff>
      <xdr:row>22</xdr:row>
      <xdr:rowOff>34290</xdr:rowOff>
    </xdr:from>
    <xdr:to>
      <xdr:col>8</xdr:col>
      <xdr:colOff>670457</xdr:colOff>
      <xdr:row>29</xdr:row>
      <xdr:rowOff>53340</xdr:rowOff>
    </xdr:to>
    <xdr:sp textlink="">
      <xdr:nvSpPr>
        <xdr:cNvPr id="36" name="正方形/長方形 35">
          <a:extLst>
            <a:ext uri="{FF2B5EF4-FFF2-40B4-BE49-F238E27FC236}">
              <a16:creationId xmlns:a16="http://schemas.microsoft.com/office/drawing/2014/main" id="{DEA35ED7-D8E4-1DCD-535F-7B475F6A40A3}"/>
            </a:ext>
          </a:extLst>
        </xdr:cNvPr>
        <xdr:cNvSpPr/>
      </xdr:nvSpPr>
      <xdr:spPr>
        <a:xfrm>
          <a:off x="4238625" y="5114925"/>
          <a:ext cx="1847850" cy="12287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11430</xdr:colOff>
      <xdr:row>22</xdr:row>
      <xdr:rowOff>34290</xdr:rowOff>
    </xdr:from>
    <xdr:to>
      <xdr:col>11</xdr:col>
      <xdr:colOff>247769</xdr:colOff>
      <xdr:row>29</xdr:row>
      <xdr:rowOff>53340</xdr:rowOff>
    </xdr:to>
    <xdr:sp textlink="">
      <xdr:nvSpPr>
        <xdr:cNvPr id="38" name="正方形/長方形 37">
          <a:extLst>
            <a:ext uri="{FF2B5EF4-FFF2-40B4-BE49-F238E27FC236}">
              <a16:creationId xmlns:a16="http://schemas.microsoft.com/office/drawing/2014/main" id="{1BEB82BA-C549-9535-BF34-E74DFEE223DC}"/>
            </a:ext>
          </a:extLst>
        </xdr:cNvPr>
        <xdr:cNvSpPr/>
      </xdr:nvSpPr>
      <xdr:spPr>
        <a:xfrm>
          <a:off x="6296025" y="5114925"/>
          <a:ext cx="1847850" cy="12287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xdr:col>
      <xdr:colOff>403860</xdr:colOff>
      <xdr:row>22</xdr:row>
      <xdr:rowOff>34290</xdr:rowOff>
    </xdr:from>
    <xdr:to>
      <xdr:col>14</xdr:col>
      <xdr:colOff>251399</xdr:colOff>
      <xdr:row>29</xdr:row>
      <xdr:rowOff>53340</xdr:rowOff>
    </xdr:to>
    <xdr:sp textlink="">
      <xdr:nvSpPr>
        <xdr:cNvPr id="39" name="正方形/長方形 38">
          <a:extLst>
            <a:ext uri="{FF2B5EF4-FFF2-40B4-BE49-F238E27FC236}">
              <a16:creationId xmlns:a16="http://schemas.microsoft.com/office/drawing/2014/main" id="{F0898695-979B-A8A0-D463-61838AE01D5E}"/>
            </a:ext>
          </a:extLst>
        </xdr:cNvPr>
        <xdr:cNvSpPr/>
      </xdr:nvSpPr>
      <xdr:spPr>
        <a:xfrm>
          <a:off x="8343900" y="5114925"/>
          <a:ext cx="1847850" cy="12287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83820</xdr:colOff>
      <xdr:row>33</xdr:row>
      <xdr:rowOff>76200</xdr:rowOff>
    </xdr:from>
    <xdr:to>
      <xdr:col>3</xdr:col>
      <xdr:colOff>388876</xdr:colOff>
      <xdr:row>40</xdr:row>
      <xdr:rowOff>95250</xdr:rowOff>
    </xdr:to>
    <xdr:sp textlink="">
      <xdr:nvSpPr>
        <xdr:cNvPr id="40" name="正方形/長方形 39">
          <a:extLst>
            <a:ext uri="{FF2B5EF4-FFF2-40B4-BE49-F238E27FC236}">
              <a16:creationId xmlns:a16="http://schemas.microsoft.com/office/drawing/2014/main" id="{45B48277-E936-3B15-B504-8F95911FF01B}"/>
            </a:ext>
          </a:extLst>
        </xdr:cNvPr>
        <xdr:cNvSpPr/>
      </xdr:nvSpPr>
      <xdr:spPr>
        <a:xfrm>
          <a:off x="114300" y="7077075"/>
          <a:ext cx="1847850" cy="12287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53340</xdr:colOff>
      <xdr:row>33</xdr:row>
      <xdr:rowOff>76200</xdr:rowOff>
    </xdr:from>
    <xdr:to>
      <xdr:col>6</xdr:col>
      <xdr:colOff>251306</xdr:colOff>
      <xdr:row>40</xdr:row>
      <xdr:rowOff>95250</xdr:rowOff>
    </xdr:to>
    <xdr:sp textlink="">
      <xdr:nvSpPr>
        <xdr:cNvPr id="41" name="正方形/長方形 40">
          <a:extLst>
            <a:ext uri="{FF2B5EF4-FFF2-40B4-BE49-F238E27FC236}">
              <a16:creationId xmlns:a16="http://schemas.microsoft.com/office/drawing/2014/main" id="{689601B4-E730-0886-AEE7-64D520A93ABC}"/>
            </a:ext>
          </a:extLst>
        </xdr:cNvPr>
        <xdr:cNvSpPr/>
      </xdr:nvSpPr>
      <xdr:spPr>
        <a:xfrm>
          <a:off x="2190750" y="7077075"/>
          <a:ext cx="1847850" cy="12287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392430</xdr:colOff>
      <xdr:row>33</xdr:row>
      <xdr:rowOff>76200</xdr:rowOff>
    </xdr:from>
    <xdr:to>
      <xdr:col>8</xdr:col>
      <xdr:colOff>670457</xdr:colOff>
      <xdr:row>40</xdr:row>
      <xdr:rowOff>95250</xdr:rowOff>
    </xdr:to>
    <xdr:sp textlink="">
      <xdr:nvSpPr>
        <xdr:cNvPr id="42" name="正方形/長方形 41">
          <a:extLst>
            <a:ext uri="{FF2B5EF4-FFF2-40B4-BE49-F238E27FC236}">
              <a16:creationId xmlns:a16="http://schemas.microsoft.com/office/drawing/2014/main" id="{264B5E1B-94DD-B4ED-4DA0-D27FD01580D7}"/>
            </a:ext>
          </a:extLst>
        </xdr:cNvPr>
        <xdr:cNvSpPr/>
      </xdr:nvSpPr>
      <xdr:spPr>
        <a:xfrm>
          <a:off x="4238625" y="7077075"/>
          <a:ext cx="1847850" cy="12287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11430</xdr:colOff>
      <xdr:row>33</xdr:row>
      <xdr:rowOff>76200</xdr:rowOff>
    </xdr:from>
    <xdr:to>
      <xdr:col>11</xdr:col>
      <xdr:colOff>247769</xdr:colOff>
      <xdr:row>40</xdr:row>
      <xdr:rowOff>95250</xdr:rowOff>
    </xdr:to>
    <xdr:sp textlink="">
      <xdr:nvSpPr>
        <xdr:cNvPr id="43" name="正方形/長方形 42">
          <a:extLst>
            <a:ext uri="{FF2B5EF4-FFF2-40B4-BE49-F238E27FC236}">
              <a16:creationId xmlns:a16="http://schemas.microsoft.com/office/drawing/2014/main" id="{A4AA57DF-32DB-8E04-6D43-0C924BFA44A6}"/>
            </a:ext>
          </a:extLst>
        </xdr:cNvPr>
        <xdr:cNvSpPr/>
      </xdr:nvSpPr>
      <xdr:spPr>
        <a:xfrm>
          <a:off x="6296025" y="7077075"/>
          <a:ext cx="1847850" cy="12287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xdr:col>
      <xdr:colOff>403860</xdr:colOff>
      <xdr:row>33</xdr:row>
      <xdr:rowOff>76200</xdr:rowOff>
    </xdr:from>
    <xdr:to>
      <xdr:col>14</xdr:col>
      <xdr:colOff>251399</xdr:colOff>
      <xdr:row>40</xdr:row>
      <xdr:rowOff>95250</xdr:rowOff>
    </xdr:to>
    <xdr:sp textlink="">
      <xdr:nvSpPr>
        <xdr:cNvPr id="44" name="正方形/長方形 43">
          <a:extLst>
            <a:ext uri="{FF2B5EF4-FFF2-40B4-BE49-F238E27FC236}">
              <a16:creationId xmlns:a16="http://schemas.microsoft.com/office/drawing/2014/main" id="{65D5F32D-9896-3BA9-E4D8-22912CCF92AB}"/>
            </a:ext>
          </a:extLst>
        </xdr:cNvPr>
        <xdr:cNvSpPr/>
      </xdr:nvSpPr>
      <xdr:spPr>
        <a:xfrm>
          <a:off x="8343900" y="7077075"/>
          <a:ext cx="1847850" cy="12287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83820</xdr:colOff>
      <xdr:row>42</xdr:row>
      <xdr:rowOff>76200</xdr:rowOff>
    </xdr:from>
    <xdr:to>
      <xdr:col>3</xdr:col>
      <xdr:colOff>388876</xdr:colOff>
      <xdr:row>49</xdr:row>
      <xdr:rowOff>95250</xdr:rowOff>
    </xdr:to>
    <xdr:sp textlink="">
      <xdr:nvSpPr>
        <xdr:cNvPr id="45" name="正方形/長方形 44">
          <a:extLst>
            <a:ext uri="{FF2B5EF4-FFF2-40B4-BE49-F238E27FC236}">
              <a16:creationId xmlns:a16="http://schemas.microsoft.com/office/drawing/2014/main" id="{39533D89-7E46-A6E5-EF41-E27035904E39}"/>
            </a:ext>
          </a:extLst>
        </xdr:cNvPr>
        <xdr:cNvSpPr/>
      </xdr:nvSpPr>
      <xdr:spPr>
        <a:xfrm>
          <a:off x="114300" y="8677275"/>
          <a:ext cx="1847850" cy="12287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53340</xdr:colOff>
      <xdr:row>42</xdr:row>
      <xdr:rowOff>76200</xdr:rowOff>
    </xdr:from>
    <xdr:to>
      <xdr:col>6</xdr:col>
      <xdr:colOff>251306</xdr:colOff>
      <xdr:row>49</xdr:row>
      <xdr:rowOff>95250</xdr:rowOff>
    </xdr:to>
    <xdr:sp textlink="">
      <xdr:nvSpPr>
        <xdr:cNvPr id="46" name="正方形/長方形 45">
          <a:extLst>
            <a:ext uri="{FF2B5EF4-FFF2-40B4-BE49-F238E27FC236}">
              <a16:creationId xmlns:a16="http://schemas.microsoft.com/office/drawing/2014/main" id="{74286F06-98BF-3A4D-5C22-4C104ACFDC61}"/>
            </a:ext>
          </a:extLst>
        </xdr:cNvPr>
        <xdr:cNvSpPr/>
      </xdr:nvSpPr>
      <xdr:spPr>
        <a:xfrm>
          <a:off x="2190750" y="8677275"/>
          <a:ext cx="1847850" cy="12287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392430</xdr:colOff>
      <xdr:row>42</xdr:row>
      <xdr:rowOff>76200</xdr:rowOff>
    </xdr:from>
    <xdr:to>
      <xdr:col>8</xdr:col>
      <xdr:colOff>670457</xdr:colOff>
      <xdr:row>49</xdr:row>
      <xdr:rowOff>95250</xdr:rowOff>
    </xdr:to>
    <xdr:sp textlink="">
      <xdr:nvSpPr>
        <xdr:cNvPr id="47" name="正方形/長方形 46">
          <a:extLst>
            <a:ext uri="{FF2B5EF4-FFF2-40B4-BE49-F238E27FC236}">
              <a16:creationId xmlns:a16="http://schemas.microsoft.com/office/drawing/2014/main" id="{B5F51254-AC04-9B2E-C6DE-505215E1FC38}"/>
            </a:ext>
          </a:extLst>
        </xdr:cNvPr>
        <xdr:cNvSpPr/>
      </xdr:nvSpPr>
      <xdr:spPr>
        <a:xfrm>
          <a:off x="4238625" y="8677275"/>
          <a:ext cx="1847850" cy="12287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11430</xdr:colOff>
      <xdr:row>42</xdr:row>
      <xdr:rowOff>76200</xdr:rowOff>
    </xdr:from>
    <xdr:to>
      <xdr:col>11</xdr:col>
      <xdr:colOff>247769</xdr:colOff>
      <xdr:row>49</xdr:row>
      <xdr:rowOff>95250</xdr:rowOff>
    </xdr:to>
    <xdr:sp textlink="">
      <xdr:nvSpPr>
        <xdr:cNvPr id="48" name="正方形/長方形 47">
          <a:extLst>
            <a:ext uri="{FF2B5EF4-FFF2-40B4-BE49-F238E27FC236}">
              <a16:creationId xmlns:a16="http://schemas.microsoft.com/office/drawing/2014/main" id="{0FC70CE7-AA5A-4DF4-E1F7-5A4F7C504715}"/>
            </a:ext>
          </a:extLst>
        </xdr:cNvPr>
        <xdr:cNvSpPr/>
      </xdr:nvSpPr>
      <xdr:spPr>
        <a:xfrm>
          <a:off x="6296025" y="8677275"/>
          <a:ext cx="1847850" cy="12287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xdr:col>
      <xdr:colOff>403860</xdr:colOff>
      <xdr:row>42</xdr:row>
      <xdr:rowOff>76200</xdr:rowOff>
    </xdr:from>
    <xdr:to>
      <xdr:col>14</xdr:col>
      <xdr:colOff>251399</xdr:colOff>
      <xdr:row>49</xdr:row>
      <xdr:rowOff>95250</xdr:rowOff>
    </xdr:to>
    <xdr:sp textlink="">
      <xdr:nvSpPr>
        <xdr:cNvPr id="49" name="正方形/長方形 48">
          <a:extLst>
            <a:ext uri="{FF2B5EF4-FFF2-40B4-BE49-F238E27FC236}">
              <a16:creationId xmlns:a16="http://schemas.microsoft.com/office/drawing/2014/main" id="{BDD7ADB3-2827-885A-3A8F-3F20E42105C1}"/>
            </a:ext>
          </a:extLst>
        </xdr:cNvPr>
        <xdr:cNvSpPr/>
      </xdr:nvSpPr>
      <xdr:spPr>
        <a:xfrm>
          <a:off x="8343900" y="8677275"/>
          <a:ext cx="1847850" cy="12287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83820</xdr:colOff>
      <xdr:row>51</xdr:row>
      <xdr:rowOff>121920</xdr:rowOff>
    </xdr:from>
    <xdr:to>
      <xdr:col>3</xdr:col>
      <xdr:colOff>388876</xdr:colOff>
      <xdr:row>59</xdr:row>
      <xdr:rowOff>11525</xdr:rowOff>
    </xdr:to>
    <xdr:sp textlink="">
      <xdr:nvSpPr>
        <xdr:cNvPr id="50" name="正方形/長方形 49">
          <a:extLst>
            <a:ext uri="{FF2B5EF4-FFF2-40B4-BE49-F238E27FC236}">
              <a16:creationId xmlns:a16="http://schemas.microsoft.com/office/drawing/2014/main" id="{16EDDF29-D291-801A-21CE-2BEB29D87721}"/>
            </a:ext>
          </a:extLst>
        </xdr:cNvPr>
        <xdr:cNvSpPr/>
      </xdr:nvSpPr>
      <xdr:spPr>
        <a:xfrm>
          <a:off x="114300" y="10277475"/>
          <a:ext cx="1847850" cy="12287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53340</xdr:colOff>
      <xdr:row>51</xdr:row>
      <xdr:rowOff>121920</xdr:rowOff>
    </xdr:from>
    <xdr:to>
      <xdr:col>6</xdr:col>
      <xdr:colOff>251306</xdr:colOff>
      <xdr:row>59</xdr:row>
      <xdr:rowOff>11525</xdr:rowOff>
    </xdr:to>
    <xdr:sp textlink="">
      <xdr:nvSpPr>
        <xdr:cNvPr id="51" name="正方形/長方形 50">
          <a:extLst>
            <a:ext uri="{FF2B5EF4-FFF2-40B4-BE49-F238E27FC236}">
              <a16:creationId xmlns:a16="http://schemas.microsoft.com/office/drawing/2014/main" id="{CEA36C71-5CAD-EBCE-D747-4DCCC3E37362}"/>
            </a:ext>
          </a:extLst>
        </xdr:cNvPr>
        <xdr:cNvSpPr/>
      </xdr:nvSpPr>
      <xdr:spPr>
        <a:xfrm>
          <a:off x="2190750" y="10277475"/>
          <a:ext cx="1847850" cy="12287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392430</xdr:colOff>
      <xdr:row>51</xdr:row>
      <xdr:rowOff>121920</xdr:rowOff>
    </xdr:from>
    <xdr:to>
      <xdr:col>8</xdr:col>
      <xdr:colOff>670457</xdr:colOff>
      <xdr:row>59</xdr:row>
      <xdr:rowOff>11525</xdr:rowOff>
    </xdr:to>
    <xdr:sp textlink="">
      <xdr:nvSpPr>
        <xdr:cNvPr id="52" name="正方形/長方形 51">
          <a:extLst>
            <a:ext uri="{FF2B5EF4-FFF2-40B4-BE49-F238E27FC236}">
              <a16:creationId xmlns:a16="http://schemas.microsoft.com/office/drawing/2014/main" id="{74857DDC-D8ED-8903-DA86-3EF2F58EDCDF}"/>
            </a:ext>
          </a:extLst>
        </xdr:cNvPr>
        <xdr:cNvSpPr/>
      </xdr:nvSpPr>
      <xdr:spPr>
        <a:xfrm>
          <a:off x="4238625" y="10277475"/>
          <a:ext cx="1847850" cy="12287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11430</xdr:colOff>
      <xdr:row>51</xdr:row>
      <xdr:rowOff>121920</xdr:rowOff>
    </xdr:from>
    <xdr:to>
      <xdr:col>11</xdr:col>
      <xdr:colOff>247769</xdr:colOff>
      <xdr:row>59</xdr:row>
      <xdr:rowOff>11525</xdr:rowOff>
    </xdr:to>
    <xdr:sp textlink="">
      <xdr:nvSpPr>
        <xdr:cNvPr id="53" name="正方形/長方形 52">
          <a:extLst>
            <a:ext uri="{FF2B5EF4-FFF2-40B4-BE49-F238E27FC236}">
              <a16:creationId xmlns:a16="http://schemas.microsoft.com/office/drawing/2014/main" id="{CA9AA1ED-61E9-721C-EAB3-7997B4C26E06}"/>
            </a:ext>
          </a:extLst>
        </xdr:cNvPr>
        <xdr:cNvSpPr/>
      </xdr:nvSpPr>
      <xdr:spPr>
        <a:xfrm>
          <a:off x="6296025" y="10277475"/>
          <a:ext cx="1847850" cy="12287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xdr:col>
      <xdr:colOff>403860</xdr:colOff>
      <xdr:row>51</xdr:row>
      <xdr:rowOff>121920</xdr:rowOff>
    </xdr:from>
    <xdr:to>
      <xdr:col>14</xdr:col>
      <xdr:colOff>251399</xdr:colOff>
      <xdr:row>59</xdr:row>
      <xdr:rowOff>11525</xdr:rowOff>
    </xdr:to>
    <xdr:sp textlink="">
      <xdr:nvSpPr>
        <xdr:cNvPr id="54" name="正方形/長方形 53">
          <a:extLst>
            <a:ext uri="{FF2B5EF4-FFF2-40B4-BE49-F238E27FC236}">
              <a16:creationId xmlns:a16="http://schemas.microsoft.com/office/drawing/2014/main" id="{9BD90B31-A3F4-36A5-1D59-1E82A01C2709}"/>
            </a:ext>
          </a:extLst>
        </xdr:cNvPr>
        <xdr:cNvSpPr/>
      </xdr:nvSpPr>
      <xdr:spPr>
        <a:xfrm>
          <a:off x="8343900" y="10277475"/>
          <a:ext cx="1847850" cy="12287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83820</xdr:colOff>
      <xdr:row>61</xdr:row>
      <xdr:rowOff>15240</xdr:rowOff>
    </xdr:from>
    <xdr:to>
      <xdr:col>3</xdr:col>
      <xdr:colOff>388876</xdr:colOff>
      <xdr:row>68</xdr:row>
      <xdr:rowOff>34290</xdr:rowOff>
    </xdr:to>
    <xdr:sp textlink="">
      <xdr:nvSpPr>
        <xdr:cNvPr id="55" name="正方形/長方形 54">
          <a:extLst>
            <a:ext uri="{FF2B5EF4-FFF2-40B4-BE49-F238E27FC236}">
              <a16:creationId xmlns:a16="http://schemas.microsoft.com/office/drawing/2014/main" id="{EF5694C9-987E-851B-BCF3-14A59C454A1C}"/>
            </a:ext>
          </a:extLst>
        </xdr:cNvPr>
        <xdr:cNvSpPr/>
      </xdr:nvSpPr>
      <xdr:spPr>
        <a:xfrm>
          <a:off x="114300" y="11858625"/>
          <a:ext cx="1847850" cy="12287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53340</xdr:colOff>
      <xdr:row>61</xdr:row>
      <xdr:rowOff>15240</xdr:rowOff>
    </xdr:from>
    <xdr:to>
      <xdr:col>6</xdr:col>
      <xdr:colOff>251306</xdr:colOff>
      <xdr:row>68</xdr:row>
      <xdr:rowOff>34290</xdr:rowOff>
    </xdr:to>
    <xdr:sp textlink="">
      <xdr:nvSpPr>
        <xdr:cNvPr id="56" name="正方形/長方形 55">
          <a:extLst>
            <a:ext uri="{FF2B5EF4-FFF2-40B4-BE49-F238E27FC236}">
              <a16:creationId xmlns:a16="http://schemas.microsoft.com/office/drawing/2014/main" id="{A81D046F-BB5F-53B2-6389-A0B201B2E3C1}"/>
            </a:ext>
          </a:extLst>
        </xdr:cNvPr>
        <xdr:cNvSpPr/>
      </xdr:nvSpPr>
      <xdr:spPr>
        <a:xfrm>
          <a:off x="2190750" y="11858625"/>
          <a:ext cx="1847850" cy="12287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392430</xdr:colOff>
      <xdr:row>61</xdr:row>
      <xdr:rowOff>15240</xdr:rowOff>
    </xdr:from>
    <xdr:to>
      <xdr:col>8</xdr:col>
      <xdr:colOff>670457</xdr:colOff>
      <xdr:row>68</xdr:row>
      <xdr:rowOff>34290</xdr:rowOff>
    </xdr:to>
    <xdr:sp textlink="">
      <xdr:nvSpPr>
        <xdr:cNvPr id="57" name="正方形/長方形 56">
          <a:extLst>
            <a:ext uri="{FF2B5EF4-FFF2-40B4-BE49-F238E27FC236}">
              <a16:creationId xmlns:a16="http://schemas.microsoft.com/office/drawing/2014/main" id="{7ACF84DA-24C8-80F6-F2DD-AAF42B043A5D}"/>
            </a:ext>
          </a:extLst>
        </xdr:cNvPr>
        <xdr:cNvSpPr/>
      </xdr:nvSpPr>
      <xdr:spPr>
        <a:xfrm>
          <a:off x="4238625" y="11858625"/>
          <a:ext cx="1847850" cy="12287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11430</xdr:colOff>
      <xdr:row>61</xdr:row>
      <xdr:rowOff>15240</xdr:rowOff>
    </xdr:from>
    <xdr:to>
      <xdr:col>11</xdr:col>
      <xdr:colOff>247769</xdr:colOff>
      <xdr:row>68</xdr:row>
      <xdr:rowOff>34290</xdr:rowOff>
    </xdr:to>
    <xdr:sp textlink="">
      <xdr:nvSpPr>
        <xdr:cNvPr id="58" name="正方形/長方形 57">
          <a:extLst>
            <a:ext uri="{FF2B5EF4-FFF2-40B4-BE49-F238E27FC236}">
              <a16:creationId xmlns:a16="http://schemas.microsoft.com/office/drawing/2014/main" id="{1D1D924E-1E22-B9D5-ADA5-692BC1DCA922}"/>
            </a:ext>
          </a:extLst>
        </xdr:cNvPr>
        <xdr:cNvSpPr/>
      </xdr:nvSpPr>
      <xdr:spPr>
        <a:xfrm>
          <a:off x="6296025" y="11858625"/>
          <a:ext cx="1847850" cy="12287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xdr:col>
      <xdr:colOff>403860</xdr:colOff>
      <xdr:row>61</xdr:row>
      <xdr:rowOff>15240</xdr:rowOff>
    </xdr:from>
    <xdr:to>
      <xdr:col>14</xdr:col>
      <xdr:colOff>251399</xdr:colOff>
      <xdr:row>68</xdr:row>
      <xdr:rowOff>34290</xdr:rowOff>
    </xdr:to>
    <xdr:sp textlink="">
      <xdr:nvSpPr>
        <xdr:cNvPr id="59" name="正方形/長方形 58">
          <a:extLst>
            <a:ext uri="{FF2B5EF4-FFF2-40B4-BE49-F238E27FC236}">
              <a16:creationId xmlns:a16="http://schemas.microsoft.com/office/drawing/2014/main" id="{DA4E9711-4363-DD41-B695-A7999155FF47}"/>
            </a:ext>
          </a:extLst>
        </xdr:cNvPr>
        <xdr:cNvSpPr/>
      </xdr:nvSpPr>
      <xdr:spPr>
        <a:xfrm>
          <a:off x="8343900" y="11858625"/>
          <a:ext cx="1847850" cy="12287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207196</xdr:colOff>
      <xdr:row>36</xdr:row>
      <xdr:rowOff>77652</xdr:rowOff>
    </xdr:from>
    <xdr:to>
      <xdr:col>17</xdr:col>
      <xdr:colOff>932441</xdr:colOff>
      <xdr:row>51</xdr:row>
      <xdr:rowOff>10977</xdr:rowOff>
    </xdr:to>
    <xdr:grpSp>
      <xdr:nvGrpSpPr>
        <xdr:cNvPr id="33282" name="グループ化 1">
          <a:extLst>
            <a:ext uri="{FF2B5EF4-FFF2-40B4-BE49-F238E27FC236}">
              <a16:creationId xmlns:a16="http://schemas.microsoft.com/office/drawing/2014/main" id="{0FC13E86-255B-DE12-46E0-B11EB953C6FE}"/>
            </a:ext>
          </a:extLst>
        </xdr:cNvPr>
        <xdr:cNvGrpSpPr>
          <a:grpSpLocks/>
        </xdr:cNvGrpSpPr>
      </xdr:nvGrpSpPr>
      <xdr:grpSpPr bwMode="auto">
        <a:xfrm>
          <a:off x="8705065" y="5837476"/>
          <a:ext cx="5028304" cy="2288465"/>
          <a:chOff x="1039" y="705"/>
          <a:chExt cx="575" cy="225"/>
        </a:xfrm>
      </xdr:grpSpPr>
      <xdr:pic>
        <xdr:nvPicPr>
          <xdr:cNvPr id="33283" name="図 1">
            <a:extLst>
              <a:ext uri="{FF2B5EF4-FFF2-40B4-BE49-F238E27FC236}">
                <a16:creationId xmlns:a16="http://schemas.microsoft.com/office/drawing/2014/main" id="{C6F323F2-8458-A16E-C4F9-F410B5330F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9" y="705"/>
            <a:ext cx="575" cy="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10</xdr:col>
      <xdr:colOff>124370</xdr:colOff>
      <xdr:row>71</xdr:row>
      <xdr:rowOff>93643</xdr:rowOff>
    </xdr:from>
    <xdr:to>
      <xdr:col>17</xdr:col>
      <xdr:colOff>828131</xdr:colOff>
      <xdr:row>118</xdr:row>
      <xdr:rowOff>11999</xdr:rowOff>
    </xdr:to>
    <xdr:pic>
      <xdr:nvPicPr>
        <xdr:cNvPr id="33264" name="図 1">
          <a:extLst>
            <a:ext uri="{FF2B5EF4-FFF2-40B4-BE49-F238E27FC236}">
              <a16:creationId xmlns:a16="http://schemas.microsoft.com/office/drawing/2014/main" id="{525362BD-FBE2-E3FC-2931-7A887C9C68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7186477" y="11959072"/>
          <a:ext cx="6434273" cy="9237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114300</xdr:colOff>
      <xdr:row>193</xdr:row>
      <xdr:rowOff>121920</xdr:rowOff>
    </xdr:from>
    <xdr:to>
      <xdr:col>17</xdr:col>
      <xdr:colOff>361950</xdr:colOff>
      <xdr:row>240</xdr:row>
      <xdr:rowOff>57150</xdr:rowOff>
    </xdr:to>
    <xdr:pic>
      <xdr:nvPicPr>
        <xdr:cNvPr id="33266" name="図 1">
          <a:extLst>
            <a:ext uri="{FF2B5EF4-FFF2-40B4-BE49-F238E27FC236}">
              <a16:creationId xmlns:a16="http://schemas.microsoft.com/office/drawing/2014/main" id="{087879A9-DFF7-0E8E-7C91-B76C8A2CC66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62800" y="33223200"/>
          <a:ext cx="5958840" cy="781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122192</xdr:colOff>
      <xdr:row>128</xdr:row>
      <xdr:rowOff>143147</xdr:rowOff>
    </xdr:from>
    <xdr:to>
      <xdr:col>7</xdr:col>
      <xdr:colOff>207917</xdr:colOff>
      <xdr:row>172</xdr:row>
      <xdr:rowOff>103142</xdr:rowOff>
    </xdr:to>
    <xdr:pic>
      <xdr:nvPicPr>
        <xdr:cNvPr id="33267" name="図 2">
          <a:extLst>
            <a:ext uri="{FF2B5EF4-FFF2-40B4-BE49-F238E27FC236}">
              <a16:creationId xmlns:a16="http://schemas.microsoft.com/office/drawing/2014/main" id="{50976B33-AC7B-EAD0-D277-15F2A3070AE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7163" y="22173912"/>
          <a:ext cx="5703682" cy="7357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173</xdr:row>
      <xdr:rowOff>106680</xdr:rowOff>
    </xdr:from>
    <xdr:to>
      <xdr:col>7</xdr:col>
      <xdr:colOff>167640</xdr:colOff>
      <xdr:row>184</xdr:row>
      <xdr:rowOff>15240</xdr:rowOff>
    </xdr:to>
    <xdr:pic>
      <xdr:nvPicPr>
        <xdr:cNvPr id="33268" name="図 7">
          <a:extLst>
            <a:ext uri="{FF2B5EF4-FFF2-40B4-BE49-F238E27FC236}">
              <a16:creationId xmlns:a16="http://schemas.microsoft.com/office/drawing/2014/main" id="{5372B002-E9F7-1C38-4A97-9127AA6C671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88620" y="29855160"/>
          <a:ext cx="5684520" cy="1744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30480</xdr:colOff>
      <xdr:row>156</xdr:row>
      <xdr:rowOff>15240</xdr:rowOff>
    </xdr:from>
    <xdr:to>
      <xdr:col>15</xdr:col>
      <xdr:colOff>2209800</xdr:colOff>
      <xdr:row>163</xdr:row>
      <xdr:rowOff>114300</xdr:rowOff>
    </xdr:to>
    <xdr:pic>
      <xdr:nvPicPr>
        <xdr:cNvPr id="33269" name="図 8">
          <a:extLst>
            <a:ext uri="{FF2B5EF4-FFF2-40B4-BE49-F238E27FC236}">
              <a16:creationId xmlns:a16="http://schemas.microsoft.com/office/drawing/2014/main" id="{667C580E-CF8A-B6B7-E51F-8A56EBB59A0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52360" y="26913840"/>
          <a:ext cx="3558540" cy="127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266700</xdr:colOff>
      <xdr:row>164</xdr:row>
      <xdr:rowOff>60960</xdr:rowOff>
    </xdr:from>
    <xdr:to>
      <xdr:col>17</xdr:col>
      <xdr:colOff>55245</xdr:colOff>
      <xdr:row>188</xdr:row>
      <xdr:rowOff>129540</xdr:rowOff>
    </xdr:to>
    <xdr:pic>
      <xdr:nvPicPr>
        <xdr:cNvPr id="33270" name="図 10">
          <a:extLst>
            <a:ext uri="{FF2B5EF4-FFF2-40B4-BE49-F238E27FC236}">
              <a16:creationId xmlns:a16="http://schemas.microsoft.com/office/drawing/2014/main" id="{F0F92710-9610-9855-2007-1D4F1053755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15200" y="28300680"/>
          <a:ext cx="5516880" cy="408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191</xdr:row>
      <xdr:rowOff>76200</xdr:rowOff>
    </xdr:from>
    <xdr:to>
      <xdr:col>7</xdr:col>
      <xdr:colOff>283845</xdr:colOff>
      <xdr:row>204</xdr:row>
      <xdr:rowOff>0</xdr:rowOff>
    </xdr:to>
    <xdr:pic>
      <xdr:nvPicPr>
        <xdr:cNvPr id="33271" name="図 11">
          <a:extLst>
            <a:ext uri="{FF2B5EF4-FFF2-40B4-BE49-F238E27FC236}">
              <a16:creationId xmlns:a16="http://schemas.microsoft.com/office/drawing/2014/main" id="{2D21DC7A-ECD2-6FAA-7E55-0B0CA4A6EC6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13360" y="32842200"/>
          <a:ext cx="5996940" cy="2103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206</xdr:row>
      <xdr:rowOff>45720</xdr:rowOff>
    </xdr:from>
    <xdr:to>
      <xdr:col>7</xdr:col>
      <xdr:colOff>169545</xdr:colOff>
      <xdr:row>243</xdr:row>
      <xdr:rowOff>95250</xdr:rowOff>
    </xdr:to>
    <xdr:sp textlink="">
      <xdr:nvSpPr>
        <xdr:cNvPr id="33272" name="図 12">
          <a:extLst>
            <a:ext uri="{FF2B5EF4-FFF2-40B4-BE49-F238E27FC236}">
              <a16:creationId xmlns:a16="http://schemas.microsoft.com/office/drawing/2014/main" id="{847AC3B8-9B1B-4377-22B2-2B57A916E663}"/>
            </a:ext>
          </a:extLst>
        </xdr:cNvPr>
        <xdr:cNvSpPr>
          <a:spLocks noChangeAspect="1" noChangeArrowheads="1"/>
        </xdr:cNvSpPr>
      </xdr:nvSpPr>
      <xdr:spPr bwMode="auto">
        <a:xfrm>
          <a:off x="91440" y="35326320"/>
          <a:ext cx="6004560" cy="624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7620</xdr:colOff>
      <xdr:row>127</xdr:row>
      <xdr:rowOff>60960</xdr:rowOff>
    </xdr:from>
    <xdr:to>
      <xdr:col>17</xdr:col>
      <xdr:colOff>55245</xdr:colOff>
      <xdr:row>155</xdr:row>
      <xdr:rowOff>133350</xdr:rowOff>
    </xdr:to>
    <xdr:pic>
      <xdr:nvPicPr>
        <xdr:cNvPr id="33273" name="図 17">
          <a:extLst>
            <a:ext uri="{FF2B5EF4-FFF2-40B4-BE49-F238E27FC236}">
              <a16:creationId xmlns:a16="http://schemas.microsoft.com/office/drawing/2014/main" id="{6E1C7209-C4A6-0912-9BA9-75C5053DBCD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429500" y="22098000"/>
          <a:ext cx="5402580" cy="476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175186</xdr:colOff>
      <xdr:row>125</xdr:row>
      <xdr:rowOff>87332</xdr:rowOff>
    </xdr:from>
    <xdr:to>
      <xdr:col>5</xdr:col>
      <xdr:colOff>1013660</xdr:colOff>
      <xdr:row>127</xdr:row>
      <xdr:rowOff>30549</xdr:rowOff>
    </xdr:to>
    <xdr:sp textlink="">
      <xdr:nvSpPr>
        <xdr:cNvPr id="1887" name="テキスト ボックス 20">
          <a:extLst>
            <a:ext uri="{FF2B5EF4-FFF2-40B4-BE49-F238E27FC236}">
              <a16:creationId xmlns:a16="http://schemas.microsoft.com/office/drawing/2014/main" id="{63A18EEC-7479-E6D5-F5C6-409A21AAD0E3}"/>
            </a:ext>
          </a:extLst>
        </xdr:cNvPr>
        <xdr:cNvSpPr txBox="1"/>
      </xdr:nvSpPr>
      <xdr:spPr bwMode="auto">
        <a:xfrm>
          <a:off x="228600" y="22117050"/>
          <a:ext cx="5295900" cy="27622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noAutofit/>
        </a:bodyPr>
        <a:lstStyle/>
        <a:p>
          <a:r>
            <a:rPr lang="ja-JP" altLang="en-US" sz="1100">
              <a:solidFill>
                <a:srgbClr val="FF0000"/>
              </a:solidFill>
            </a:rPr>
            <a:t>［参考］国に提出するトンネル点検調書（様式－</a:t>
          </a:r>
          <a:r>
            <a:rPr lang="en-US" altLang="ja-JP" sz="1100">
              <a:solidFill>
                <a:srgbClr val="FF0000"/>
              </a:solidFill>
            </a:rPr>
            <a:t>9</a:t>
          </a:r>
          <a:r>
            <a:rPr lang="ja-JP" altLang="en-US" sz="1100">
              <a:solidFill>
                <a:srgbClr val="FF0000"/>
              </a:solidFill>
            </a:rPr>
            <a:t>、様式－</a:t>
          </a:r>
          <a:r>
            <a:rPr lang="en-US" altLang="ja-JP" sz="1100">
              <a:solidFill>
                <a:srgbClr val="FF0000"/>
              </a:solidFill>
            </a:rPr>
            <a:t>10</a:t>
          </a:r>
          <a:r>
            <a:rPr lang="ja-JP" altLang="en-US" sz="1100">
              <a:solidFill>
                <a:srgbClr val="FF0000"/>
              </a:solidFill>
            </a:rPr>
            <a:t>）の規則事項</a:t>
          </a:r>
          <a:endParaRPr lang="en-US" altLang="ja-JP" sz="1100">
            <a:solidFill>
              <a:srgbClr val="FF0000"/>
            </a:solidFill>
          </a:endParaRPr>
        </a:p>
      </xdr:txBody>
    </xdr:sp>
    <xdr:clientData/>
  </xdr:twoCellAnchor>
  <xdr:twoCellAnchor>
    <xdr:from>
      <xdr:col>1</xdr:col>
      <xdr:colOff>190779</xdr:colOff>
      <xdr:row>127</xdr:row>
      <xdr:rowOff>30554</xdr:rowOff>
    </xdr:from>
    <xdr:to>
      <xdr:col>5</xdr:col>
      <xdr:colOff>1280494</xdr:colOff>
      <xdr:row>128</xdr:row>
      <xdr:rowOff>122661</xdr:rowOff>
    </xdr:to>
    <xdr:sp textlink="">
      <xdr:nvSpPr>
        <xdr:cNvPr id="1888" name="テキスト ボックス 21">
          <a:extLst>
            <a:ext uri="{FF2B5EF4-FFF2-40B4-BE49-F238E27FC236}">
              <a16:creationId xmlns:a16="http://schemas.microsoft.com/office/drawing/2014/main" id="{73E72410-A3CD-3B30-844E-0799B45B31D0}"/>
            </a:ext>
          </a:extLst>
        </xdr:cNvPr>
        <xdr:cNvSpPr txBox="1"/>
      </xdr:nvSpPr>
      <xdr:spPr bwMode="auto">
        <a:xfrm>
          <a:off x="619125" y="22393275"/>
          <a:ext cx="5295900" cy="28575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noAutofit/>
        </a:bodyPr>
        <a:lstStyle/>
        <a:p>
          <a:pPr>
            <a:lnSpc>
              <a:spcPts val="1100"/>
            </a:lnSpc>
          </a:pPr>
          <a:r>
            <a:rPr lang="en-US" altLang="ja-JP" sz="1100">
              <a:solidFill>
                <a:srgbClr val="FF0000"/>
              </a:solidFill>
            </a:rPr>
            <a:t>※</a:t>
          </a:r>
          <a:r>
            <a:rPr lang="ja-JP" altLang="en-US" sz="1100">
              <a:solidFill>
                <a:srgbClr val="FF0000"/>
              </a:solidFill>
            </a:rPr>
            <a:t>岐阜県調書→国提出調書の変換ツールが、岐阜県（各土木事務所）にございます。</a:t>
          </a:r>
          <a:endParaRPr lang="en-US" altLang="ja-JP" sz="1100">
            <a:solidFill>
              <a:srgbClr val="FF0000"/>
            </a:solidFill>
          </a:endParaRPr>
        </a:p>
      </xdr:txBody>
    </xdr:sp>
    <xdr:clientData/>
  </xdr:twoCellAnchor>
  <xdr:twoCellAnchor>
    <xdr:from>
      <xdr:col>42</xdr:col>
      <xdr:colOff>660747</xdr:colOff>
      <xdr:row>1</xdr:row>
      <xdr:rowOff>136862</xdr:rowOff>
    </xdr:from>
    <xdr:to>
      <xdr:col>44</xdr:col>
      <xdr:colOff>57524</xdr:colOff>
      <xdr:row>66</xdr:row>
      <xdr:rowOff>34203</xdr:rowOff>
    </xdr:to>
    <xdr:sp textlink="" fLocksText="0">
      <xdr:nvSpPr>
        <xdr:cNvPr id="1889" name="正方形/長方形 1">
          <a:extLst>
            <a:ext uri="{FF2B5EF4-FFF2-40B4-BE49-F238E27FC236}">
              <a16:creationId xmlns:a16="http://schemas.microsoft.com/office/drawing/2014/main" id="{5A9CCD57-B55C-E996-CF89-BB02ACFB5976}"/>
            </a:ext>
          </a:extLst>
        </xdr:cNvPr>
        <xdr:cNvSpPr/>
      </xdr:nvSpPr>
      <xdr:spPr>
        <a:xfrm>
          <a:off x="41319450" y="276225"/>
          <a:ext cx="1181100" cy="1059180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oneCellAnchor>
    <xdr:from>
      <xdr:col>42</xdr:col>
      <xdr:colOff>624840</xdr:colOff>
      <xdr:row>67</xdr:row>
      <xdr:rowOff>0</xdr:rowOff>
    </xdr:from>
    <xdr:ext cx="2379306" cy="392415"/>
    <xdr:sp textlink="">
      <xdr:nvSpPr>
        <xdr:cNvPr id="1890" name="テキスト ボックス 2">
          <a:extLst>
            <a:ext uri="{FF2B5EF4-FFF2-40B4-BE49-F238E27FC236}">
              <a16:creationId xmlns:a16="http://schemas.microsoft.com/office/drawing/2014/main" id="{1097D039-A127-B26D-F419-DF244895F89F}"/>
            </a:ext>
          </a:extLst>
        </xdr:cNvPr>
        <xdr:cNvSpPr txBox="1"/>
      </xdr:nvSpPr>
      <xdr:spPr>
        <a:xfrm>
          <a:off x="37051161" y="11089821"/>
          <a:ext cx="2379306" cy="39241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lIns="91440" tIns="45720" rIns="91440" bIns="45720" anchor="t">
          <a:spAutoFit/>
        </a:bodyPr>
        <a:lstStyle/>
        <a:p>
          <a:r>
            <a:rPr lang="ja-JP" altLang="en-US" sz="1800">
              <a:solidFill>
                <a:srgbClr val="FF0000"/>
              </a:solidFill>
            </a:rPr>
            <a:t>概算工事費シート引数</a:t>
          </a:r>
        </a:p>
      </xdr:txBody>
    </xdr:sp>
    <xdr:clientData/>
  </xdr:oneCellAnchor>
  <xdr:twoCellAnchor>
    <xdr:from>
      <xdr:col>51</xdr:col>
      <xdr:colOff>1013014</xdr:colOff>
      <xdr:row>1</xdr:row>
      <xdr:rowOff>152586</xdr:rowOff>
    </xdr:from>
    <xdr:to>
      <xdr:col>53</xdr:col>
      <xdr:colOff>46352</xdr:colOff>
      <xdr:row>16</xdr:row>
      <xdr:rowOff>34126</xdr:rowOff>
    </xdr:to>
    <xdr:sp textlink="" fLocksText="0">
      <xdr:nvSpPr>
        <xdr:cNvPr id="1891" name="正方形/長方形 22">
          <a:extLst>
            <a:ext uri="{FF2B5EF4-FFF2-40B4-BE49-F238E27FC236}">
              <a16:creationId xmlns:a16="http://schemas.microsoft.com/office/drawing/2014/main" id="{8944DF86-E158-FE17-771C-7FED23A69DC4}"/>
            </a:ext>
          </a:extLst>
        </xdr:cNvPr>
        <xdr:cNvSpPr/>
      </xdr:nvSpPr>
      <xdr:spPr>
        <a:xfrm>
          <a:off x="48901350" y="295275"/>
          <a:ext cx="895350" cy="244792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45</xdr:col>
      <xdr:colOff>843422</xdr:colOff>
      <xdr:row>14</xdr:row>
      <xdr:rowOff>87853</xdr:rowOff>
    </xdr:from>
    <xdr:to>
      <xdr:col>47</xdr:col>
      <xdr:colOff>48416</xdr:colOff>
      <xdr:row>32</xdr:row>
      <xdr:rowOff>56883</xdr:rowOff>
    </xdr:to>
    <xdr:sp textlink="" fLocksText="0">
      <xdr:nvSpPr>
        <xdr:cNvPr id="1892" name="正方形/長方形 23">
          <a:extLst>
            <a:ext uri="{FF2B5EF4-FFF2-40B4-BE49-F238E27FC236}">
              <a16:creationId xmlns:a16="http://schemas.microsoft.com/office/drawing/2014/main" id="{CA57CC89-E901-4F9D-3E25-18A5E86DE7CF}"/>
            </a:ext>
          </a:extLst>
        </xdr:cNvPr>
        <xdr:cNvSpPr/>
      </xdr:nvSpPr>
      <xdr:spPr>
        <a:xfrm>
          <a:off x="44262675" y="2476500"/>
          <a:ext cx="1200150" cy="287655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oneCellAnchor>
    <xdr:from>
      <xdr:col>45</xdr:col>
      <xdr:colOff>739140</xdr:colOff>
      <xdr:row>32</xdr:row>
      <xdr:rowOff>57150</xdr:rowOff>
    </xdr:from>
    <xdr:ext cx="2379306" cy="392415"/>
    <xdr:sp textlink="">
      <xdr:nvSpPr>
        <xdr:cNvPr id="1893" name="テキスト ボックス 24">
          <a:extLst>
            <a:ext uri="{FF2B5EF4-FFF2-40B4-BE49-F238E27FC236}">
              <a16:creationId xmlns:a16="http://schemas.microsoft.com/office/drawing/2014/main" id="{52E3F86F-045E-12AA-1132-813027CCDE0D}"/>
            </a:ext>
          </a:extLst>
        </xdr:cNvPr>
        <xdr:cNvSpPr txBox="1"/>
      </xdr:nvSpPr>
      <xdr:spPr>
        <a:xfrm>
          <a:off x="39601140" y="5377543"/>
          <a:ext cx="2379306" cy="39241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lIns="91440" tIns="45720" rIns="91440" bIns="45720" anchor="t">
          <a:spAutoFit/>
        </a:bodyPr>
        <a:lstStyle/>
        <a:p>
          <a:r>
            <a:rPr lang="ja-JP" altLang="en-US" sz="1800">
              <a:solidFill>
                <a:srgbClr val="FF0000"/>
              </a:solidFill>
            </a:rPr>
            <a:t>概算工事費シート引数</a:t>
          </a:r>
        </a:p>
      </xdr:txBody>
    </xdr:sp>
    <xdr:clientData/>
  </xdr:oneCellAnchor>
  <xdr:oneCellAnchor>
    <xdr:from>
      <xdr:col>51</xdr:col>
      <xdr:colOff>786765</xdr:colOff>
      <xdr:row>17</xdr:row>
      <xdr:rowOff>0</xdr:rowOff>
    </xdr:from>
    <xdr:ext cx="2379306" cy="392415"/>
    <xdr:sp textlink="">
      <xdr:nvSpPr>
        <xdr:cNvPr id="1894" name="テキスト ボックス 25">
          <a:extLst>
            <a:ext uri="{FF2B5EF4-FFF2-40B4-BE49-F238E27FC236}">
              <a16:creationId xmlns:a16="http://schemas.microsoft.com/office/drawing/2014/main" id="{AC8E491A-E199-343A-3B32-ADD17008A9CF}"/>
            </a:ext>
          </a:extLst>
        </xdr:cNvPr>
        <xdr:cNvSpPr txBox="1"/>
      </xdr:nvSpPr>
      <xdr:spPr>
        <a:xfrm>
          <a:off x="43622051" y="2871107"/>
          <a:ext cx="2379306" cy="39241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lIns="91440" tIns="45720" rIns="91440" bIns="45720" anchor="t">
          <a:spAutoFit/>
        </a:bodyPr>
        <a:lstStyle/>
        <a:p>
          <a:r>
            <a:rPr lang="ja-JP" altLang="en-US" sz="1800">
              <a:solidFill>
                <a:srgbClr val="FF0000"/>
              </a:solidFill>
            </a:rPr>
            <a:t>概算工事費シート引数</a:t>
          </a:r>
        </a:p>
      </xdr:txBody>
    </xdr:sp>
    <xdr:clientData/>
  </xdr:oneCellAnchor>
  <xdr:twoCellAnchor editAs="oneCell">
    <xdr:from>
      <xdr:col>15</xdr:col>
      <xdr:colOff>412224</xdr:colOff>
      <xdr:row>51</xdr:row>
      <xdr:rowOff>12092</xdr:rowOff>
    </xdr:from>
    <xdr:to>
      <xdr:col>17</xdr:col>
      <xdr:colOff>512278</xdr:colOff>
      <xdr:row>62</xdr:row>
      <xdr:rowOff>96838</xdr:rowOff>
    </xdr:to>
    <xdr:pic>
      <xdr:nvPicPr>
        <xdr:cNvPr id="3" name="図 2">
          <a:extLst>
            <a:ext uri="{FF2B5EF4-FFF2-40B4-BE49-F238E27FC236}">
              <a16:creationId xmlns:a16="http://schemas.microsoft.com/office/drawing/2014/main" id="{6C2A23EA-5076-B6A7-0804-89129A21587D}"/>
            </a:ext>
          </a:extLst>
        </xdr:cNvPr>
        <xdr:cNvPicPr>
          <a:picLocks noChangeAspect="1"/>
        </xdr:cNvPicPr>
      </xdr:nvPicPr>
      <xdr:blipFill>
        <a:blip xmlns:r="http://schemas.openxmlformats.org/officeDocument/2006/relationships" r:embed="rId10"/>
        <a:stretch>
          <a:fillRect/>
        </a:stretch>
      </xdr:blipFill>
      <xdr:spPr>
        <a:xfrm>
          <a:off x="9191789" y="8551462"/>
          <a:ext cx="4066761" cy="1899299"/>
        </a:xfrm>
        <a:prstGeom prst="rect">
          <a:avLst/>
        </a:prstGeom>
      </xdr:spPr>
    </xdr:pic>
    <xdr:clientData/>
  </xdr:twoCellAnchor>
  <xdr:twoCellAnchor editAs="oneCell">
    <xdr:from>
      <xdr:col>1</xdr:col>
      <xdr:colOff>183854</xdr:colOff>
      <xdr:row>69</xdr:row>
      <xdr:rowOff>17627</xdr:rowOff>
    </xdr:from>
    <xdr:to>
      <xdr:col>9</xdr:col>
      <xdr:colOff>277559</xdr:colOff>
      <xdr:row>117</xdr:row>
      <xdr:rowOff>49696</xdr:rowOff>
    </xdr:to>
    <xdr:pic>
      <xdr:nvPicPr>
        <xdr:cNvPr id="9" name="図 8">
          <a:extLst>
            <a:ext uri="{FF2B5EF4-FFF2-40B4-BE49-F238E27FC236}">
              <a16:creationId xmlns:a16="http://schemas.microsoft.com/office/drawing/2014/main" id="{52F4BE03-E865-B598-A818-6C110520FC21}"/>
            </a:ext>
          </a:extLst>
        </xdr:cNvPr>
        <xdr:cNvPicPr>
          <a:picLocks noChangeAspect="1"/>
        </xdr:cNvPicPr>
      </xdr:nvPicPr>
      <xdr:blipFill>
        <a:blip xmlns:r="http://schemas.openxmlformats.org/officeDocument/2006/relationships" r:embed="rId11"/>
        <a:stretch>
          <a:fillRect/>
        </a:stretch>
      </xdr:blipFill>
      <xdr:spPr>
        <a:xfrm>
          <a:off x="506876" y="11662975"/>
          <a:ext cx="6477691" cy="9372946"/>
        </a:xfrm>
        <a:prstGeom prst="rect">
          <a:avLst/>
        </a:prstGeom>
      </xdr:spPr>
    </xdr:pic>
    <xdr:clientData/>
  </xdr:twoCellAnchor>
  <xdr:twoCellAnchor>
    <xdr:from>
      <xdr:col>15</xdr:col>
      <xdr:colOff>2106706</xdr:colOff>
      <xdr:row>38</xdr:row>
      <xdr:rowOff>56030</xdr:rowOff>
    </xdr:from>
    <xdr:to>
      <xdr:col>16</xdr:col>
      <xdr:colOff>117839</xdr:colOff>
      <xdr:row>50</xdr:row>
      <xdr:rowOff>58486</xdr:rowOff>
    </xdr:to>
    <xdr:sp textlink="" fLocksText="0">
      <xdr:nvSpPr>
        <xdr:cNvPr id="11" name="テキスト ボックス 10">
          <a:extLst>
            <a:ext uri="{FF2B5EF4-FFF2-40B4-BE49-F238E27FC236}">
              <a16:creationId xmlns:a16="http://schemas.microsoft.com/office/drawing/2014/main" id="{F5A96237-D7D3-4CEA-AB43-56AA9CF8D18F}"/>
            </a:ext>
          </a:extLst>
        </xdr:cNvPr>
        <xdr:cNvSpPr txBox="1"/>
      </xdr:nvSpPr>
      <xdr:spPr bwMode="auto">
        <a:xfrm>
          <a:off x="10936941" y="6129618"/>
          <a:ext cx="947074" cy="1885044"/>
        </a:xfrm>
        <a:prstGeom prst="rect">
          <a:avLst/>
        </a:prstGeom>
        <a:solidFill>
          <a:srgbClr val="FF0000">
            <a:alpha val="4000"/>
          </a:srgbClr>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a:p>
      </xdr:txBody>
    </xdr:sp>
    <xdr:clientData/>
  </xdr:twoCellAnchor>
  <xdr:twoCellAnchor>
    <xdr:from>
      <xdr:col>16</xdr:col>
      <xdr:colOff>125170</xdr:colOff>
      <xdr:row>38</xdr:row>
      <xdr:rowOff>33619</xdr:rowOff>
    </xdr:from>
    <xdr:to>
      <xdr:col>17</xdr:col>
      <xdr:colOff>11205</xdr:colOff>
      <xdr:row>50</xdr:row>
      <xdr:rowOff>55055</xdr:rowOff>
    </xdr:to>
    <xdr:sp textlink="" fLocksText="0">
      <xdr:nvSpPr>
        <xdr:cNvPr id="13" name="テキスト ボックス 12">
          <a:extLst>
            <a:ext uri="{FF2B5EF4-FFF2-40B4-BE49-F238E27FC236}">
              <a16:creationId xmlns:a16="http://schemas.microsoft.com/office/drawing/2014/main" id="{11348C3F-C972-48D9-9778-687E3FE99087}"/>
            </a:ext>
          </a:extLst>
        </xdr:cNvPr>
        <xdr:cNvSpPr txBox="1"/>
      </xdr:nvSpPr>
      <xdr:spPr bwMode="auto">
        <a:xfrm>
          <a:off x="11891346" y="6107207"/>
          <a:ext cx="916977" cy="1904024"/>
        </a:xfrm>
        <a:prstGeom prst="rect">
          <a:avLst/>
        </a:prstGeom>
        <a:solidFill>
          <a:srgbClr val="00B0F0">
            <a:alpha val="13000"/>
          </a:srgbClr>
        </a:solidFill>
        <a:ln w="25400"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a:p>
      </xdr:txBody>
    </xdr:sp>
    <xdr:clientData/>
  </xdr:twoCellAnchor>
  <xdr:twoCellAnchor>
    <xdr:from>
      <xdr:col>15</xdr:col>
      <xdr:colOff>2117911</xdr:colOff>
      <xdr:row>40</xdr:row>
      <xdr:rowOff>22412</xdr:rowOff>
    </xdr:from>
    <xdr:to>
      <xdr:col>16</xdr:col>
      <xdr:colOff>112059</xdr:colOff>
      <xdr:row>50</xdr:row>
      <xdr:rowOff>58159</xdr:rowOff>
    </xdr:to>
    <xdr:sp textlink="">
      <xdr:nvSpPr>
        <xdr:cNvPr id="14" name="テキスト ボックス 13">
          <a:extLst>
            <a:ext uri="{FF2B5EF4-FFF2-40B4-BE49-F238E27FC236}">
              <a16:creationId xmlns:a16="http://schemas.microsoft.com/office/drawing/2014/main" id="{8F5B624B-E6E5-4EA2-9AFF-1FE0656EFF56}"/>
            </a:ext>
          </a:extLst>
        </xdr:cNvPr>
        <xdr:cNvSpPr txBox="1"/>
      </xdr:nvSpPr>
      <xdr:spPr bwMode="auto">
        <a:xfrm>
          <a:off x="10948146" y="6409765"/>
          <a:ext cx="930089" cy="160457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100">
              <a:solidFill>
                <a:srgbClr val="FF0000"/>
              </a:solidFill>
            </a:rPr>
            <a:t>様式</a:t>
          </a:r>
          <a:r>
            <a:rPr kumimoji="1" lang="en-US" altLang="ja-JP" sz="1100">
              <a:solidFill>
                <a:srgbClr val="FF0000"/>
              </a:solidFill>
            </a:rPr>
            <a:t>6</a:t>
          </a:r>
          <a:r>
            <a:rPr kumimoji="1" lang="ja-JP" altLang="en-US" sz="1100">
              <a:solidFill>
                <a:srgbClr val="FF0000"/>
              </a:solidFill>
            </a:rPr>
            <a:t>にて、各自判定</a:t>
          </a:r>
        </a:p>
      </xdr:txBody>
    </xdr:sp>
    <xdr:clientData/>
  </xdr:twoCellAnchor>
  <xdr:twoCellAnchor>
    <xdr:from>
      <xdr:col>16</xdr:col>
      <xdr:colOff>130661</xdr:colOff>
      <xdr:row>40</xdr:row>
      <xdr:rowOff>13109</xdr:rowOff>
    </xdr:from>
    <xdr:to>
      <xdr:col>16</xdr:col>
      <xdr:colOff>1019736</xdr:colOff>
      <xdr:row>50</xdr:row>
      <xdr:rowOff>33617</xdr:rowOff>
    </xdr:to>
    <xdr:sp textlink="">
      <xdr:nvSpPr>
        <xdr:cNvPr id="15" name="テキスト ボックス 14">
          <a:extLst>
            <a:ext uri="{FF2B5EF4-FFF2-40B4-BE49-F238E27FC236}">
              <a16:creationId xmlns:a16="http://schemas.microsoft.com/office/drawing/2014/main" id="{772737F5-C7D0-431F-B9F9-87BB08317F01}"/>
            </a:ext>
          </a:extLst>
        </xdr:cNvPr>
        <xdr:cNvSpPr txBox="1"/>
      </xdr:nvSpPr>
      <xdr:spPr bwMode="auto">
        <a:xfrm>
          <a:off x="11896837" y="6400462"/>
          <a:ext cx="889075" cy="15893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lnSpc>
              <a:spcPts val="1300"/>
            </a:lnSpc>
          </a:pPr>
          <a:r>
            <a:rPr kumimoji="1" lang="ja-JP" altLang="en-US" sz="1100">
              <a:solidFill>
                <a:srgbClr val="00B0F0"/>
              </a:solidFill>
            </a:rPr>
            <a:t>うき・はく離、表面劣化、鋼材露出を対象とする</a:t>
          </a:r>
        </a:p>
      </xdr:txBody>
    </xdr:sp>
    <xdr:clientData/>
  </xdr:twoCellAnchor>
  <xdr:twoCellAnchor>
    <xdr:from>
      <xdr:col>15</xdr:col>
      <xdr:colOff>437030</xdr:colOff>
      <xdr:row>35</xdr:row>
      <xdr:rowOff>44823</xdr:rowOff>
    </xdr:from>
    <xdr:to>
      <xdr:col>18</xdr:col>
      <xdr:colOff>199634</xdr:colOff>
      <xdr:row>37</xdr:row>
      <xdr:rowOff>22028</xdr:rowOff>
    </xdr:to>
    <xdr:sp textlink="">
      <xdr:nvSpPr>
        <xdr:cNvPr id="16" name="テキスト ボックス 15">
          <a:extLst>
            <a:ext uri="{FF2B5EF4-FFF2-40B4-BE49-F238E27FC236}">
              <a16:creationId xmlns:a16="http://schemas.microsoft.com/office/drawing/2014/main" id="{E465D7A9-D86D-4660-B1D1-833466A7AF18}"/>
            </a:ext>
          </a:extLst>
        </xdr:cNvPr>
        <xdr:cNvSpPr txBox="1"/>
      </xdr:nvSpPr>
      <xdr:spPr bwMode="auto">
        <a:xfrm>
          <a:off x="9267265" y="5647764"/>
          <a:ext cx="4760428" cy="2909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solidFill>
                <a:srgbClr val="FF0000"/>
              </a:solidFill>
            </a:rPr>
            <a:t>［参考］変状区分の判定方法</a:t>
          </a:r>
          <a:r>
            <a:rPr kumimoji="1" lang="ja-JP" altLang="en-US" sz="1100" baseline="0">
              <a:solidFill>
                <a:srgbClr val="FF0000"/>
              </a:solidFill>
            </a:rPr>
            <a:t> （外力・材料劣化の判定方法に関して</a:t>
          </a:r>
          <a:r>
            <a:rPr kumimoji="1" lang="ja-JP" altLang="en-US" sz="1100">
              <a:solidFill>
                <a:srgbClr val="FF0000"/>
              </a:solidFill>
            </a:rPr>
            <a:t>）</a:t>
          </a:r>
          <a:endParaRPr kumimoji="1" lang="en-US" altLang="ja-JP" sz="11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129456</xdr:colOff>
      <xdr:row>48</xdr:row>
      <xdr:rowOff>0</xdr:rowOff>
    </xdr:from>
    <xdr:to>
      <xdr:col>7</xdr:col>
      <xdr:colOff>910604</xdr:colOff>
      <xdr:row>52</xdr:row>
      <xdr:rowOff>61069</xdr:rowOff>
    </xdr:to>
    <xdr:sp textlink="">
      <xdr:nvSpPr>
        <xdr:cNvPr id="80" name="テキスト ボックス 1">
          <a:extLst>
            <a:ext uri="{FF2B5EF4-FFF2-40B4-BE49-F238E27FC236}">
              <a16:creationId xmlns:a16="http://schemas.microsoft.com/office/drawing/2014/main" id="{726EF4AD-E6E8-EA54-CA88-B16042496E58}"/>
            </a:ext>
          </a:extLst>
        </xdr:cNvPr>
        <xdr:cNvSpPr txBox="1"/>
      </xdr:nvSpPr>
      <xdr:spPr>
        <a:xfrm>
          <a:off x="171450" y="8229600"/>
          <a:ext cx="6162675" cy="762000"/>
        </a:xfrm>
        <a:prstGeom prst="rect">
          <a:avLst/>
        </a:prstGeom>
        <a:solidFill>
          <a:srgbClr val="FFFFCC"/>
        </a:solidFill>
        <a:ln w="9525" cmpd="sng">
          <a:solidFill>
            <a:srgbClr val="FF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000"/>
            </a:lnSpc>
          </a:pPr>
          <a:r>
            <a:rPr lang="ja-JP" altLang="en-US" sz="1100"/>
            <a:t>＜注意事項＞</a:t>
          </a:r>
          <a:endParaRPr lang="en-US" altLang="ja-JP" sz="1100"/>
        </a:p>
        <a:p>
          <a:pPr>
            <a:lnSpc>
              <a:spcPts val="1000"/>
            </a:lnSpc>
          </a:pPr>
          <a:r>
            <a:rPr lang="ja-JP" altLang="en-US" sz="1100" baseline="0">
              <a:solidFill>
                <a:schemeClr val="tx1"/>
              </a:solidFill>
              <a:latin typeface="+mn-lt"/>
              <a:ea typeface="+mn-ea"/>
              <a:cs typeface="+mn-cs"/>
            </a:rPr>
            <a:t>・過年度点検結果を貼り付ける際は、</a:t>
          </a:r>
          <a:r>
            <a:rPr lang="ja-JP" altLang="en-US" sz="1100" b="0" i="0" u="none" baseline="0">
              <a:solidFill>
                <a:schemeClr val="tx1"/>
              </a:solidFill>
              <a:latin typeface="+mn-lt"/>
              <a:ea typeface="+mn-ea"/>
              <a:cs typeface="+mn-cs"/>
            </a:rPr>
            <a:t>　「値の貼り付け」→「値と数値の書式」を選択すること。</a:t>
          </a:r>
          <a:endParaRPr lang="en-US" altLang="ja-JP" sz="1100" b="0" i="0" u="none" baseline="0">
            <a:solidFill>
              <a:schemeClr val="tx1"/>
            </a:solidFill>
            <a:latin typeface="+mn-lt"/>
            <a:ea typeface="+mn-ea"/>
            <a:cs typeface="+mn-cs"/>
          </a:endParaRPr>
        </a:p>
        <a:p>
          <a:pPr>
            <a:lnSpc>
              <a:spcPts val="800"/>
            </a:lnSpc>
          </a:pPr>
          <a:r>
            <a:rPr lang="ja-JP" altLang="en-US" sz="1100" baseline="0">
              <a:solidFill>
                <a:schemeClr val="tx1"/>
              </a:solidFill>
              <a:latin typeface="+mn-lt"/>
              <a:ea typeface="+mn-ea"/>
              <a:cs typeface="+mn-cs"/>
            </a:rPr>
            <a:t>　</a:t>
          </a:r>
          <a:r>
            <a:rPr lang="en-US" altLang="ja-JP" sz="1100" baseline="0">
              <a:solidFill>
                <a:schemeClr val="tx1"/>
              </a:solidFill>
              <a:latin typeface="+mn-lt"/>
              <a:ea typeface="+mn-ea"/>
              <a:cs typeface="+mn-cs"/>
            </a:rPr>
            <a:t>※</a:t>
          </a:r>
          <a:r>
            <a:rPr lang="ja-JP" altLang="en-US" sz="1100" baseline="0">
              <a:solidFill>
                <a:schemeClr val="tx1"/>
              </a:solidFill>
              <a:latin typeface="+mn-lt"/>
              <a:ea typeface="+mn-ea"/>
              <a:cs typeface="+mn-cs"/>
            </a:rPr>
            <a:t>通常の貼り付けでは、旧様式のリストを引き継いでしまいます。</a:t>
          </a:r>
        </a:p>
        <a:p>
          <a:pPr>
            <a:lnSpc>
              <a:spcPts val="1100"/>
            </a:lnSpc>
          </a:pPr>
          <a:r>
            <a:rPr lang="ja-JP" altLang="en-US" sz="1100" baseline="0">
              <a:solidFill>
                <a:schemeClr val="tx1"/>
              </a:solidFill>
              <a:latin typeface="+mn-lt"/>
              <a:ea typeface="+mn-ea"/>
              <a:cs typeface="+mn-cs"/>
            </a:rPr>
            <a:t>・赤枠部分が新規で追加となりましたので、入力お願いします。</a:t>
          </a:r>
          <a:endParaRPr lang="en-US" altLang="ja-JP" sz="1100" baseline="0">
            <a:solidFill>
              <a:schemeClr val="tx1"/>
            </a:solidFill>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156</xdr:col>
      <xdr:colOff>445472</xdr:colOff>
      <xdr:row>0</xdr:row>
      <xdr:rowOff>110490</xdr:rowOff>
    </xdr:from>
    <xdr:to>
      <xdr:col>165</xdr:col>
      <xdr:colOff>95396</xdr:colOff>
      <xdr:row>3</xdr:row>
      <xdr:rowOff>140967</xdr:rowOff>
    </xdr:to>
    <xdr:sp textlink="">
      <xdr:nvSpPr>
        <xdr:cNvPr id="245" name="テキスト ボックス 1">
          <a:extLst>
            <a:ext uri="{FF2B5EF4-FFF2-40B4-BE49-F238E27FC236}">
              <a16:creationId xmlns:a16="http://schemas.microsoft.com/office/drawing/2014/main" id="{391BC762-550D-4CFE-C225-B4F1AEFED237}"/>
            </a:ext>
          </a:extLst>
        </xdr:cNvPr>
        <xdr:cNvSpPr txBox="1"/>
      </xdr:nvSpPr>
      <xdr:spPr>
        <a:xfrm>
          <a:off x="26822400" y="142875"/>
          <a:ext cx="5676900" cy="1295400"/>
        </a:xfrm>
        <a:prstGeom prst="rect">
          <a:avLst/>
        </a:prstGeom>
        <a:solidFill>
          <a:schemeClr val="bg1"/>
        </a:solidFill>
        <a:ln w="9525" cmpd="sng">
          <a:solidFill>
            <a:srgbClr val="00B0F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300"/>
            </a:lnSpc>
          </a:pPr>
          <a:r>
            <a:rPr lang="ja-JP" altLang="en-US" sz="1100"/>
            <a:t>＜様式</a:t>
          </a:r>
          <a:r>
            <a:rPr lang="en-US" altLang="ja-JP" sz="1100"/>
            <a:t>6</a:t>
          </a:r>
          <a:r>
            <a:rPr lang="ja-JP" altLang="en-US" sz="1100"/>
            <a:t>について＞</a:t>
          </a:r>
          <a:endParaRPr lang="en-US" altLang="ja-JP" sz="1100"/>
        </a:p>
        <a:p>
          <a:pPr>
            <a:lnSpc>
              <a:spcPts val="1200"/>
            </a:lnSpc>
          </a:pPr>
          <a:r>
            <a:rPr lang="ja-JP" altLang="en-US" sz="1100"/>
            <a:t>①前回点検結果を貼付ける。（前回点検が未実施の場合ば空白）</a:t>
          </a:r>
          <a:endParaRPr lang="en-US" altLang="ja-JP" sz="1100"/>
        </a:p>
        <a:p>
          <a:pPr>
            <a:lnSpc>
              <a:spcPts val="1200"/>
            </a:lnSpc>
          </a:pPr>
          <a:r>
            <a:rPr lang="ja-JP" altLang="en-US" sz="1100"/>
            <a:t>②今回の点検結果については、変状位置および種類の大・小分類を選択する。</a:t>
          </a:r>
          <a:endParaRPr lang="en-US" altLang="ja-JP" sz="1100"/>
        </a:p>
        <a:p>
          <a:pPr>
            <a:lnSpc>
              <a:spcPts val="1300"/>
            </a:lnSpc>
          </a:pPr>
          <a:r>
            <a:rPr lang="ja-JP" altLang="en-US" sz="1100"/>
            <a:t>③変状の規模を</a:t>
          </a:r>
          <a:r>
            <a:rPr lang="ja-JP" altLang="en-US" sz="1100">
              <a:solidFill>
                <a:schemeClr val="tx1"/>
              </a:solidFill>
              <a:latin typeface="+mn-lt"/>
              <a:ea typeface="+mn-ea"/>
              <a:cs typeface="+mn-cs"/>
            </a:rPr>
            <a:t>入力</a:t>
          </a:r>
          <a:r>
            <a:rPr lang="ja-JP" altLang="ja-JP" sz="1100">
              <a:solidFill>
                <a:schemeClr val="tx1"/>
              </a:solidFill>
              <a:latin typeface="+mn-lt"/>
              <a:ea typeface="+mn-ea"/>
              <a:cs typeface="+mn-cs"/>
            </a:rPr>
            <a:t>し、</a:t>
          </a:r>
          <a:r>
            <a:rPr lang="ja-JP" altLang="en-US" sz="1100">
              <a:solidFill>
                <a:schemeClr val="tx1"/>
              </a:solidFill>
              <a:latin typeface="+mn-lt"/>
              <a:ea typeface="+mn-ea"/>
              <a:cs typeface="+mn-cs"/>
            </a:rPr>
            <a:t>判定を選択する。</a:t>
          </a:r>
          <a:endParaRPr lang="en-US" altLang="ja-JP" sz="1100">
            <a:solidFill>
              <a:schemeClr val="tx1"/>
            </a:solidFill>
            <a:latin typeface="+mn-lt"/>
            <a:ea typeface="+mn-ea"/>
            <a:cs typeface="+mn-cs"/>
          </a:endParaRPr>
        </a:p>
        <a:p>
          <a:pPr>
            <a:lnSpc>
              <a:spcPts val="1200"/>
            </a:lnSpc>
          </a:pPr>
          <a:r>
            <a:rPr lang="ja-JP" altLang="en-US" sz="1100">
              <a:solidFill>
                <a:schemeClr val="tx1"/>
              </a:solidFill>
              <a:latin typeface="+mn-lt"/>
              <a:ea typeface="+mn-ea"/>
              <a:cs typeface="+mn-cs"/>
            </a:rPr>
            <a:t>④調査が必要な場合は、調査判定および調査内容を選択する。</a:t>
          </a:r>
          <a:endParaRPr lang="en-US" altLang="ja-JP" sz="1100">
            <a:solidFill>
              <a:schemeClr val="tx1"/>
            </a:solidFill>
            <a:latin typeface="+mn-lt"/>
            <a:ea typeface="+mn-ea"/>
            <a:cs typeface="+mn-cs"/>
          </a:endParaRPr>
        </a:p>
        <a:p>
          <a:pPr>
            <a:lnSpc>
              <a:spcPts val="1300"/>
            </a:lnSpc>
          </a:pPr>
          <a:r>
            <a:rPr lang="ja-JP" altLang="en-US" sz="1100">
              <a:solidFill>
                <a:schemeClr val="tx1"/>
              </a:solidFill>
              <a:latin typeface="+mn-lt"/>
              <a:ea typeface="+mn-ea"/>
              <a:cs typeface="+mn-cs"/>
            </a:rPr>
            <a:t>⑤外力作用が疑われる変状は、欄外の「外力作用の可能性（判定）」の「有り」を選択する</a:t>
          </a:r>
          <a:r>
            <a:rPr lang="ja-JP" altLang="ja-JP" sz="1100">
              <a:solidFill>
                <a:schemeClr val="tx1"/>
              </a:solidFill>
              <a:latin typeface="+mn-lt"/>
              <a:ea typeface="+mn-ea"/>
              <a:cs typeface="+mn-cs"/>
            </a:rPr>
            <a:t>。</a:t>
          </a:r>
          <a:r>
            <a:rPr lang="ja-JP" altLang="ja-JP" sz="1100" baseline="0">
              <a:solidFill>
                <a:schemeClr val="tx1"/>
              </a:solidFill>
              <a:latin typeface="+mn-lt"/>
              <a:ea typeface="+mn-ea"/>
              <a:cs typeface="+mn-cs"/>
            </a:rPr>
            <a:t> </a:t>
          </a:r>
          <a:endParaRPr lang="en-US" altLang="ja-JP" sz="1100" baseline="0">
            <a:solidFill>
              <a:schemeClr val="tx1"/>
            </a:solidFill>
            <a:latin typeface="+mn-lt"/>
            <a:ea typeface="+mn-ea"/>
            <a:cs typeface="+mn-cs"/>
          </a:endParaRPr>
        </a:p>
      </xdr:txBody>
    </xdr:sp>
    <xdr:clientData/>
  </xdr:twoCellAnchor>
  <xdr:twoCellAnchor>
    <xdr:from>
      <xdr:col>165</xdr:col>
      <xdr:colOff>243840</xdr:colOff>
      <xdr:row>0</xdr:row>
      <xdr:rowOff>79415</xdr:rowOff>
    </xdr:from>
    <xdr:to>
      <xdr:col>177</xdr:col>
      <xdr:colOff>175432</xdr:colOff>
      <xdr:row>10</xdr:row>
      <xdr:rowOff>114002</xdr:rowOff>
    </xdr:to>
    <xdr:sp textlink="">
      <xdr:nvSpPr>
        <xdr:cNvPr id="246" name="テキスト ボックス 2">
          <a:extLst>
            <a:ext uri="{FF2B5EF4-FFF2-40B4-BE49-F238E27FC236}">
              <a16:creationId xmlns:a16="http://schemas.microsoft.com/office/drawing/2014/main" id="{E66B77E4-E9EB-D741-F321-07330330D031}"/>
            </a:ext>
          </a:extLst>
        </xdr:cNvPr>
        <xdr:cNvSpPr txBox="1"/>
      </xdr:nvSpPr>
      <xdr:spPr>
        <a:xfrm>
          <a:off x="32718375" y="104775"/>
          <a:ext cx="8134350" cy="3000375"/>
        </a:xfrm>
        <a:prstGeom prst="rect">
          <a:avLst/>
        </a:prstGeom>
        <a:solidFill>
          <a:schemeClr val="bg1"/>
        </a:solidFill>
        <a:ln w="9525" cmpd="sng">
          <a:solidFill>
            <a:srgbClr val="00B0F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r>
            <a:rPr lang="ja-JP" altLang="en-US" sz="1100"/>
            <a:t>＜作成にあたっての注意＞</a:t>
          </a:r>
          <a:endParaRPr lang="en-US" altLang="ja-JP" sz="1100"/>
        </a:p>
        <a:p>
          <a:pPr marL="0" marR="0" indent="0"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mn-lt"/>
              <a:ea typeface="+mn-ea"/>
              <a:cs typeface="+mn-cs"/>
            </a:rPr>
            <a:t>・変状位置の左右は、起点側から終点側を見た方向を対象と</a:t>
          </a:r>
          <a:r>
            <a:rPr lang="ja-JP" altLang="en-US" sz="1100">
              <a:solidFill>
                <a:schemeClr val="tx1"/>
              </a:solidFill>
              <a:latin typeface="+mn-lt"/>
              <a:ea typeface="+mn-ea"/>
              <a:cs typeface="+mn-cs"/>
            </a:rPr>
            <a:t>します</a:t>
          </a:r>
          <a:r>
            <a:rPr lang="ja-JP" altLang="ja-JP" sz="1100">
              <a:solidFill>
                <a:schemeClr val="tx1"/>
              </a:solidFill>
              <a:latin typeface="+mn-lt"/>
              <a:ea typeface="+mn-ea"/>
              <a:cs typeface="+mn-cs"/>
            </a:rPr>
            <a:t>。</a:t>
          </a:r>
          <a:endParaRPr lang="en-US" altLang="ja-JP" sz="1100" baseline="0">
            <a:solidFill>
              <a:schemeClr val="tx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pPr>
          <a:r>
            <a:rPr lang="ja-JP" altLang="ja-JP" sz="1100" baseline="0">
              <a:solidFill>
                <a:schemeClr val="tx1"/>
              </a:solidFill>
              <a:latin typeface="+mn-lt"/>
              <a:ea typeface="+mn-ea"/>
              <a:cs typeface="+mn-cs"/>
            </a:rPr>
            <a:t>・前回点検結果を貼り付ける際は、</a:t>
          </a:r>
          <a:r>
            <a:rPr lang="ja-JP" altLang="en-US" sz="1100" baseline="0">
              <a:solidFill>
                <a:schemeClr val="tx1"/>
              </a:solidFill>
              <a:latin typeface="+mn-lt"/>
              <a:ea typeface="+mn-ea"/>
              <a:cs typeface="+mn-cs"/>
            </a:rPr>
            <a:t>「</a:t>
          </a:r>
          <a:r>
            <a:rPr lang="ja-JP" altLang="ja-JP" sz="1100" baseline="0">
              <a:solidFill>
                <a:schemeClr val="tx1"/>
              </a:solidFill>
              <a:latin typeface="+mn-lt"/>
              <a:ea typeface="+mn-ea"/>
              <a:cs typeface="+mn-cs"/>
            </a:rPr>
            <a:t>値の</a:t>
          </a:r>
          <a:r>
            <a:rPr lang="ja-JP" altLang="en-US" sz="1100" baseline="0">
              <a:solidFill>
                <a:schemeClr val="tx1"/>
              </a:solidFill>
              <a:latin typeface="+mn-lt"/>
              <a:ea typeface="+mn-ea"/>
              <a:cs typeface="+mn-cs"/>
            </a:rPr>
            <a:t>貼付け」として下さい</a:t>
          </a:r>
          <a:r>
            <a:rPr lang="ja-JP" altLang="ja-JP" sz="1100" baseline="0">
              <a:solidFill>
                <a:schemeClr val="tx1"/>
              </a:solidFill>
              <a:latin typeface="+mn-lt"/>
              <a:ea typeface="+mn-ea"/>
              <a:cs typeface="+mn-cs"/>
            </a:rPr>
            <a:t>。</a:t>
          </a:r>
          <a:endParaRPr lang="en-US" altLang="ja-JP" sz="1100"/>
        </a:p>
        <a:p>
          <a:pPr marL="0" marR="0" indent="0"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mn-lt"/>
              <a:ea typeface="+mn-ea"/>
              <a:cs typeface="+mn-cs"/>
            </a:rPr>
            <a:t>・構造鉄筋区間のひび割れについては、備考にその旨記入</a:t>
          </a:r>
          <a:r>
            <a:rPr lang="ja-JP" altLang="en-US" sz="1100">
              <a:solidFill>
                <a:schemeClr val="tx1"/>
              </a:solidFill>
              <a:latin typeface="+mn-lt"/>
              <a:ea typeface="+mn-ea"/>
              <a:cs typeface="+mn-cs"/>
            </a:rPr>
            <a:t>願います</a:t>
          </a:r>
          <a:r>
            <a:rPr lang="ja-JP" altLang="ja-JP" sz="1100">
              <a:solidFill>
                <a:schemeClr val="tx1"/>
              </a:solidFill>
              <a:latin typeface="+mn-lt"/>
              <a:ea typeface="+mn-ea"/>
              <a:cs typeface="+mn-cs"/>
            </a:rPr>
            <a:t>。</a:t>
          </a:r>
          <a:endParaRPr lang="en-US" altLang="ja-JP" sz="1100"/>
        </a:p>
        <a:p>
          <a:r>
            <a:rPr lang="ja-JP" altLang="en-US" sz="1100"/>
            <a:t>・路面の変状を選択する際は、「路面変状」から該当する変状を選択して下さい。</a:t>
          </a:r>
          <a:r>
            <a:rPr lang="en-US" altLang="ja-JP" sz="1100"/>
            <a:t>※</a:t>
          </a:r>
          <a:r>
            <a:rPr lang="ja-JP" altLang="en-US" sz="1100"/>
            <a:t>集計時、本体工変状と区別するため</a:t>
          </a:r>
          <a:endParaRPr lang="en-US" altLang="ja-JP" sz="1100"/>
        </a:p>
        <a:p>
          <a:r>
            <a:rPr lang="ja-JP" altLang="en-US" sz="1100">
              <a:solidFill>
                <a:schemeClr val="tx1"/>
              </a:solidFill>
              <a:latin typeface="+mn-lt"/>
              <a:ea typeface="+mn-ea"/>
              <a:cs typeface="+mn-cs"/>
            </a:rPr>
            <a:t>・</a:t>
          </a:r>
          <a:r>
            <a:rPr lang="ja-JP" altLang="ja-JP" sz="1100">
              <a:solidFill>
                <a:schemeClr val="tx1"/>
              </a:solidFill>
              <a:latin typeface="+mn-lt"/>
              <a:ea typeface="+mn-ea"/>
              <a:cs typeface="+mn-cs"/>
            </a:rPr>
            <a:t>変状規模の単位、対策工、概算工費</a:t>
          </a:r>
          <a:r>
            <a:rPr lang="ja-JP" altLang="en-US" sz="1100">
              <a:solidFill>
                <a:schemeClr val="tx1"/>
              </a:solidFill>
              <a:latin typeface="+mn-lt"/>
              <a:ea typeface="+mn-ea"/>
              <a:cs typeface="+mn-cs"/>
            </a:rPr>
            <a:t>、変状区分</a:t>
          </a:r>
          <a:r>
            <a:rPr lang="ja-JP" altLang="ja-JP" sz="1100">
              <a:solidFill>
                <a:schemeClr val="tx1"/>
              </a:solidFill>
              <a:latin typeface="+mn-lt"/>
              <a:ea typeface="+mn-ea"/>
              <a:cs typeface="+mn-cs"/>
            </a:rPr>
            <a:t>は、自動で計算されるので</a:t>
          </a:r>
          <a:r>
            <a:rPr lang="ja-JP" altLang="en-US" sz="1100">
              <a:solidFill>
                <a:schemeClr val="tx1"/>
              </a:solidFill>
              <a:latin typeface="+mn-lt"/>
              <a:ea typeface="+mn-ea"/>
              <a:cs typeface="+mn-cs"/>
            </a:rPr>
            <a:t>入力</a:t>
          </a:r>
          <a:r>
            <a:rPr lang="ja-JP" altLang="ja-JP" sz="1100">
              <a:solidFill>
                <a:schemeClr val="tx1"/>
              </a:solidFill>
              <a:latin typeface="+mn-lt"/>
              <a:ea typeface="+mn-ea"/>
              <a:cs typeface="+mn-cs"/>
            </a:rPr>
            <a:t>不要</a:t>
          </a:r>
          <a:r>
            <a:rPr lang="ja-JP" altLang="en-US" sz="1100">
              <a:solidFill>
                <a:schemeClr val="tx1"/>
              </a:solidFill>
              <a:latin typeface="+mn-lt"/>
              <a:ea typeface="+mn-ea"/>
              <a:cs typeface="+mn-cs"/>
            </a:rPr>
            <a:t>です</a:t>
          </a:r>
          <a:r>
            <a:rPr lang="ja-JP" altLang="ja-JP" sz="1100">
              <a:solidFill>
                <a:schemeClr val="tx1"/>
              </a:solidFill>
              <a:latin typeface="+mn-lt"/>
              <a:ea typeface="+mn-ea"/>
              <a:cs typeface="+mn-cs"/>
            </a:rPr>
            <a:t>。</a:t>
          </a:r>
          <a:endParaRPr lang="en-US" altLang="ja-JP" sz="1100">
            <a:solidFill>
              <a:schemeClr val="tx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mn-lt"/>
              <a:ea typeface="+mn-ea"/>
              <a:cs typeface="+mn-cs"/>
            </a:rPr>
            <a:t>・</a:t>
          </a:r>
          <a:r>
            <a:rPr lang="ja-JP" altLang="en-US" sz="1100">
              <a:solidFill>
                <a:schemeClr val="tx1"/>
              </a:solidFill>
              <a:latin typeface="+mn-lt"/>
              <a:ea typeface="+mn-ea"/>
              <a:cs typeface="+mn-cs"/>
            </a:rPr>
            <a:t>混合する変状（例：幅</a:t>
          </a:r>
          <a:r>
            <a:rPr lang="en-US" altLang="ja-JP" sz="1100">
              <a:solidFill>
                <a:schemeClr val="tx1"/>
              </a:solidFill>
              <a:latin typeface="+mn-lt"/>
              <a:ea typeface="+mn-ea"/>
              <a:cs typeface="+mn-cs"/>
            </a:rPr>
            <a:t>3mm</a:t>
          </a:r>
          <a:r>
            <a:rPr lang="ja-JP" altLang="en-US" sz="1100">
              <a:solidFill>
                <a:schemeClr val="tx1"/>
              </a:solidFill>
              <a:latin typeface="+mn-lt"/>
              <a:ea typeface="+mn-ea"/>
              <a:cs typeface="+mn-cs"/>
            </a:rPr>
            <a:t>以上のひび割れからの滴水等）が有る場合は、変状番号を同一にして、次の行に分けて入力して下さい。</a:t>
          </a:r>
          <a:endParaRPr lang="en-US" altLang="ja-JP" sz="1100">
            <a:solidFill>
              <a:schemeClr val="tx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mn-lt"/>
              <a:ea typeface="+mn-ea"/>
              <a:cs typeface="+mn-cs"/>
            </a:rPr>
            <a:t>・</a:t>
          </a:r>
          <a:r>
            <a:rPr lang="en-US" altLang="ja-JP" sz="1100">
              <a:solidFill>
                <a:schemeClr val="tx1"/>
              </a:solidFill>
              <a:latin typeface="+mn-lt"/>
              <a:ea typeface="+mn-ea"/>
              <a:cs typeface="+mn-cs"/>
            </a:rPr>
            <a:t>1</a:t>
          </a:r>
          <a:r>
            <a:rPr lang="ja-JP" altLang="ja-JP" sz="1100">
              <a:solidFill>
                <a:schemeClr val="tx1"/>
              </a:solidFill>
              <a:latin typeface="+mn-lt"/>
              <a:ea typeface="+mn-ea"/>
              <a:cs typeface="+mn-cs"/>
            </a:rPr>
            <a:t>変状に対し複数写真を掲載する場合</a:t>
          </a:r>
          <a:r>
            <a:rPr lang="ja-JP" altLang="en-US" sz="1100">
              <a:solidFill>
                <a:schemeClr val="tx1"/>
              </a:solidFill>
              <a:latin typeface="+mn-lt"/>
              <a:ea typeface="+mn-ea"/>
              <a:cs typeface="+mn-cs"/>
            </a:rPr>
            <a:t>は</a:t>
          </a:r>
          <a:r>
            <a:rPr lang="ja-JP" altLang="ja-JP" sz="1100">
              <a:solidFill>
                <a:schemeClr val="tx1"/>
              </a:solidFill>
              <a:latin typeface="+mn-lt"/>
              <a:ea typeface="+mn-ea"/>
              <a:cs typeface="+mn-cs"/>
            </a:rPr>
            <a:t>、次行を</a:t>
          </a:r>
          <a:r>
            <a:rPr lang="ja-JP" altLang="en-US" sz="1100">
              <a:solidFill>
                <a:schemeClr val="tx1"/>
              </a:solidFill>
              <a:latin typeface="+mn-lt"/>
              <a:ea typeface="+mn-ea"/>
              <a:cs typeface="+mn-cs"/>
            </a:rPr>
            <a:t>空欄と</a:t>
          </a:r>
          <a:r>
            <a:rPr lang="ja-JP" altLang="ja-JP" sz="1100">
              <a:solidFill>
                <a:schemeClr val="tx1"/>
              </a:solidFill>
              <a:latin typeface="+mn-lt"/>
              <a:ea typeface="+mn-ea"/>
              <a:cs typeface="+mn-cs"/>
            </a:rPr>
            <a:t>し</a:t>
          </a:r>
          <a:r>
            <a:rPr lang="ja-JP" altLang="en-US" sz="1100">
              <a:solidFill>
                <a:schemeClr val="tx1"/>
              </a:solidFill>
              <a:latin typeface="+mn-lt"/>
              <a:ea typeface="+mn-ea"/>
              <a:cs typeface="+mn-cs"/>
            </a:rPr>
            <a:t>て行を非表示にしてください</a:t>
          </a:r>
          <a:r>
            <a:rPr lang="ja-JP" altLang="ja-JP" sz="1100">
              <a:solidFill>
                <a:schemeClr val="tx1"/>
              </a:solidFill>
              <a:latin typeface="+mn-lt"/>
              <a:ea typeface="+mn-ea"/>
              <a:cs typeface="+mn-cs"/>
            </a:rPr>
            <a:t>。</a:t>
          </a:r>
          <a:r>
            <a:rPr lang="en-US" altLang="ja-JP" sz="1100">
              <a:solidFill>
                <a:schemeClr val="tx1"/>
              </a:solidFill>
              <a:latin typeface="+mn-lt"/>
              <a:ea typeface="+mn-ea"/>
              <a:cs typeface="+mn-cs"/>
            </a:rPr>
            <a:t>※</a:t>
          </a:r>
          <a:r>
            <a:rPr lang="ja-JP" altLang="ja-JP" sz="1100">
              <a:solidFill>
                <a:schemeClr val="tx1"/>
              </a:solidFill>
              <a:latin typeface="+mn-lt"/>
              <a:ea typeface="+mn-ea"/>
              <a:cs typeface="+mn-cs"/>
            </a:rPr>
            <a:t>写真帳とリンクしているため</a:t>
          </a:r>
          <a:endParaRPr lang="en-US" altLang="ja-JP" sz="1100">
            <a:solidFill>
              <a:schemeClr val="tx1"/>
            </a:solidFill>
            <a:latin typeface="+mn-lt"/>
            <a:ea typeface="+mn-ea"/>
            <a:cs typeface="+mn-cs"/>
          </a:endParaRPr>
        </a:p>
        <a:p>
          <a:r>
            <a:rPr lang="ja-JP" altLang="en-US" sz="1100">
              <a:solidFill>
                <a:schemeClr val="tx1"/>
              </a:solidFill>
              <a:latin typeface="+mn-lt"/>
              <a:ea typeface="+mn-ea"/>
              <a:cs typeface="+mn-cs"/>
            </a:rPr>
            <a:t>・</a:t>
          </a:r>
          <a:r>
            <a:rPr lang="ja-JP" altLang="ja-JP" sz="1100">
              <a:solidFill>
                <a:schemeClr val="tx1"/>
              </a:solidFill>
              <a:latin typeface="+mn-lt"/>
              <a:ea typeface="+mn-ea"/>
              <a:cs typeface="+mn-cs"/>
            </a:rPr>
            <a:t>変状数が</a:t>
          </a:r>
          <a:r>
            <a:rPr lang="ja-JP" altLang="en-US" sz="1100">
              <a:solidFill>
                <a:schemeClr val="tx1"/>
              </a:solidFill>
              <a:latin typeface="+mn-lt"/>
              <a:ea typeface="+mn-ea"/>
              <a:cs typeface="+mn-cs"/>
            </a:rPr>
            <a:t>多くセルが不足する</a:t>
          </a:r>
          <a:r>
            <a:rPr lang="ja-JP" altLang="ja-JP" sz="1100">
              <a:solidFill>
                <a:schemeClr val="tx1"/>
              </a:solidFill>
              <a:latin typeface="+mn-lt"/>
              <a:ea typeface="+mn-ea"/>
              <a:cs typeface="+mn-cs"/>
            </a:rPr>
            <a:t>場合は、</a:t>
          </a:r>
          <a:r>
            <a:rPr lang="ja-JP" altLang="en-US" sz="1100">
              <a:solidFill>
                <a:schemeClr val="tx1"/>
              </a:solidFill>
              <a:latin typeface="+mn-lt"/>
              <a:ea typeface="+mn-ea"/>
              <a:cs typeface="+mn-cs"/>
            </a:rPr>
            <a:t>リンク付の</a:t>
          </a:r>
          <a:r>
            <a:rPr lang="ja-JP" altLang="ja-JP" sz="1100">
              <a:solidFill>
                <a:schemeClr val="tx1"/>
              </a:solidFill>
              <a:latin typeface="+mn-lt"/>
              <a:ea typeface="+mn-ea"/>
              <a:cs typeface="+mn-cs"/>
            </a:rPr>
            <a:t>セルをコピーし挿入</a:t>
          </a:r>
          <a:r>
            <a:rPr lang="ja-JP" altLang="en-US" sz="1100">
              <a:solidFill>
                <a:schemeClr val="tx1"/>
              </a:solidFill>
              <a:latin typeface="+mn-lt"/>
              <a:ea typeface="+mn-ea"/>
              <a:cs typeface="+mn-cs"/>
            </a:rPr>
            <a:t>して下さい</a:t>
          </a:r>
          <a:endParaRPr lang="en-US" altLang="ja-JP" sz="1100">
            <a:solidFill>
              <a:schemeClr val="tx1"/>
            </a:solidFill>
            <a:latin typeface="+mn-lt"/>
            <a:ea typeface="+mn-ea"/>
            <a:cs typeface="+mn-cs"/>
          </a:endParaRPr>
        </a:p>
        <a:p>
          <a:r>
            <a:rPr lang="ja-JP" altLang="ja-JP" sz="1100">
              <a:solidFill>
                <a:schemeClr val="tx1"/>
              </a:solidFill>
              <a:latin typeface="+mn-lt"/>
              <a:ea typeface="+mn-ea"/>
              <a:cs typeface="+mn-cs"/>
            </a:rPr>
            <a:t>・以下の変状については、作業簡素化の観点から様式</a:t>
          </a:r>
          <a:r>
            <a:rPr lang="en-US" altLang="ja-JP" sz="1100">
              <a:solidFill>
                <a:schemeClr val="tx1"/>
              </a:solidFill>
              <a:latin typeface="+mn-lt"/>
              <a:ea typeface="+mn-ea"/>
              <a:cs typeface="+mn-cs"/>
            </a:rPr>
            <a:t>6</a:t>
          </a:r>
          <a:r>
            <a:rPr lang="ja-JP" altLang="ja-JP" sz="1100">
              <a:solidFill>
                <a:schemeClr val="tx1"/>
              </a:solidFill>
              <a:latin typeface="+mn-lt"/>
              <a:ea typeface="+mn-ea"/>
              <a:cs typeface="+mn-cs"/>
            </a:rPr>
            <a:t>に記載しなくても結構です。</a:t>
          </a:r>
          <a:r>
            <a:rPr lang="en-US" altLang="ja-JP" sz="1100">
              <a:solidFill>
                <a:schemeClr val="tx1"/>
              </a:solidFill>
              <a:latin typeface="+mn-lt"/>
              <a:ea typeface="+mn-ea"/>
              <a:cs typeface="+mn-cs"/>
            </a:rPr>
            <a:t>※</a:t>
          </a:r>
          <a:r>
            <a:rPr lang="ja-JP" altLang="ja-JP" sz="1100">
              <a:solidFill>
                <a:schemeClr val="tx1"/>
              </a:solidFill>
              <a:latin typeface="+mn-lt"/>
              <a:ea typeface="+mn-ea"/>
              <a:cs typeface="+mn-cs"/>
            </a:rPr>
            <a:t>変状展開図には記入して下さい</a:t>
          </a:r>
          <a:endParaRPr lang="ja-JP" altLang="ja-JP">
            <a:solidFill>
              <a:srgbClr val="000000"/>
            </a:solidFill>
          </a:endParaRPr>
        </a:p>
        <a:p>
          <a:r>
            <a:rPr lang="ja-JP" altLang="ja-JP" sz="1100">
              <a:solidFill>
                <a:schemeClr val="tx1"/>
              </a:solidFill>
              <a:latin typeface="+mn-lt"/>
              <a:ea typeface="+mn-ea"/>
              <a:cs typeface="+mn-cs"/>
            </a:rPr>
            <a:t>　</a:t>
          </a:r>
          <a:r>
            <a:rPr lang="en-US" altLang="ja-JP" sz="1100">
              <a:solidFill>
                <a:schemeClr val="tx1"/>
              </a:solidFill>
              <a:latin typeface="+mn-lt"/>
              <a:ea typeface="+mn-ea"/>
              <a:cs typeface="+mn-cs"/>
            </a:rPr>
            <a:t>1</a:t>
          </a:r>
          <a:r>
            <a:rPr lang="ja-JP" altLang="ja-JP" sz="1100">
              <a:solidFill>
                <a:schemeClr val="tx1"/>
              </a:solidFill>
              <a:latin typeface="+mn-lt"/>
              <a:ea typeface="+mn-ea"/>
              <a:cs typeface="+mn-cs"/>
            </a:rPr>
            <a:t>）</a:t>
          </a:r>
          <a:r>
            <a:rPr lang="en-US" altLang="ja-JP" sz="1100">
              <a:solidFill>
                <a:schemeClr val="tx1"/>
              </a:solidFill>
              <a:latin typeface="+mn-lt"/>
              <a:ea typeface="+mn-ea"/>
              <a:cs typeface="+mn-cs"/>
            </a:rPr>
            <a:t>Ⅰ</a:t>
          </a:r>
          <a:r>
            <a:rPr lang="ja-JP" altLang="ja-JP" sz="1100">
              <a:solidFill>
                <a:schemeClr val="tx1"/>
              </a:solidFill>
              <a:latin typeface="+mn-lt"/>
              <a:ea typeface="+mn-ea"/>
              <a:cs typeface="+mn-cs"/>
            </a:rPr>
            <a:t>判定のひび割れのうち、</a:t>
          </a:r>
          <a:r>
            <a:rPr lang="en-US" altLang="ja-JP" sz="1100">
              <a:solidFill>
                <a:schemeClr val="tx1"/>
              </a:solidFill>
              <a:latin typeface="+mn-lt"/>
              <a:ea typeface="+mn-ea"/>
              <a:cs typeface="+mn-cs"/>
            </a:rPr>
            <a:t>0.3mm</a:t>
          </a:r>
          <a:r>
            <a:rPr lang="ja-JP" altLang="ja-JP" sz="1100">
              <a:solidFill>
                <a:schemeClr val="tx1"/>
              </a:solidFill>
              <a:latin typeface="+mn-lt"/>
              <a:ea typeface="+mn-ea"/>
              <a:cs typeface="+mn-cs"/>
            </a:rPr>
            <a:t>未満のもの</a:t>
          </a:r>
          <a:endParaRPr lang="ja-JP" altLang="ja-JP">
            <a:solidFill>
              <a:srgbClr val="000000"/>
            </a:solidFill>
          </a:endParaRPr>
        </a:p>
        <a:p>
          <a:r>
            <a:rPr lang="ja-JP" altLang="ja-JP" sz="1100">
              <a:solidFill>
                <a:schemeClr val="tx1"/>
              </a:solidFill>
              <a:latin typeface="+mn-lt"/>
              <a:ea typeface="+mn-ea"/>
              <a:cs typeface="+mn-cs"/>
            </a:rPr>
            <a:t>　</a:t>
          </a:r>
          <a:r>
            <a:rPr lang="en-US" altLang="ja-JP" sz="1100">
              <a:solidFill>
                <a:schemeClr val="tx1"/>
              </a:solidFill>
              <a:latin typeface="+mn-lt"/>
              <a:ea typeface="+mn-ea"/>
              <a:cs typeface="+mn-cs"/>
            </a:rPr>
            <a:t>2</a:t>
          </a:r>
          <a:r>
            <a:rPr lang="ja-JP" altLang="ja-JP" sz="1100">
              <a:solidFill>
                <a:schemeClr val="tx1"/>
              </a:solidFill>
              <a:latin typeface="+mn-lt"/>
              <a:ea typeface="+mn-ea"/>
              <a:cs typeface="+mn-cs"/>
            </a:rPr>
            <a:t>）</a:t>
          </a:r>
          <a:r>
            <a:rPr lang="en-US" altLang="ja-JP" sz="1100">
              <a:solidFill>
                <a:schemeClr val="tx1"/>
              </a:solidFill>
              <a:latin typeface="+mn-lt"/>
              <a:ea typeface="+mn-ea"/>
              <a:cs typeface="+mn-cs"/>
            </a:rPr>
            <a:t>Ⅰ</a:t>
          </a:r>
          <a:r>
            <a:rPr lang="ja-JP" altLang="ja-JP" sz="1100">
              <a:solidFill>
                <a:schemeClr val="tx1"/>
              </a:solidFill>
              <a:latin typeface="+mn-lt"/>
              <a:ea typeface="+mn-ea"/>
              <a:cs typeface="+mn-cs"/>
            </a:rPr>
            <a:t>判定の漏水（漏水跡、遊離石灰）</a:t>
          </a:r>
          <a:endParaRPr lang="ja-JP" altLang="ja-JP">
            <a:solidFill>
              <a:srgbClr val="000000"/>
            </a:solidFill>
          </a:endParaRPr>
        </a:p>
        <a:p>
          <a:pPr>
            <a:lnSpc>
              <a:spcPts val="1200"/>
            </a:lnSpc>
          </a:pPr>
          <a:r>
            <a:rPr lang="ja-JP" altLang="ja-JP" sz="1100">
              <a:solidFill>
                <a:schemeClr val="tx1"/>
              </a:solidFill>
              <a:latin typeface="+mn-lt"/>
              <a:ea typeface="+mn-ea"/>
              <a:cs typeface="+mn-cs"/>
            </a:rPr>
            <a:t>　</a:t>
          </a:r>
          <a:r>
            <a:rPr lang="en-US" altLang="ja-JP" sz="1100">
              <a:solidFill>
                <a:schemeClr val="tx1"/>
              </a:solidFill>
              <a:latin typeface="+mn-lt"/>
              <a:ea typeface="+mn-ea"/>
              <a:cs typeface="+mn-cs"/>
            </a:rPr>
            <a:t>3</a:t>
          </a:r>
          <a:r>
            <a:rPr lang="ja-JP" altLang="ja-JP" sz="1100">
              <a:solidFill>
                <a:schemeClr val="tx1"/>
              </a:solidFill>
              <a:latin typeface="+mn-lt"/>
              <a:ea typeface="+mn-ea"/>
              <a:cs typeface="+mn-cs"/>
            </a:rPr>
            <a:t>）</a:t>
          </a:r>
          <a:r>
            <a:rPr lang="en-US" altLang="ja-JP" sz="1100">
              <a:solidFill>
                <a:schemeClr val="tx1"/>
              </a:solidFill>
              <a:latin typeface="+mn-lt"/>
              <a:ea typeface="+mn-ea"/>
              <a:cs typeface="+mn-cs"/>
            </a:rPr>
            <a:t>Ⅰ</a:t>
          </a:r>
          <a:r>
            <a:rPr lang="ja-JP" altLang="ja-JP" sz="1100">
              <a:solidFill>
                <a:schemeClr val="tx1"/>
              </a:solidFill>
              <a:latin typeface="+mn-lt"/>
              <a:ea typeface="+mn-ea"/>
              <a:cs typeface="+mn-cs"/>
            </a:rPr>
            <a:t>判定のうきはく離はく落（下半横断目地部及び水平打ち継ぎ目における覆工・補修材のうき（高さ</a:t>
          </a:r>
          <a:r>
            <a:rPr lang="en-US" altLang="ja-JP" sz="1100">
              <a:solidFill>
                <a:schemeClr val="tx1"/>
              </a:solidFill>
              <a:latin typeface="+mn-lt"/>
              <a:ea typeface="+mn-ea"/>
              <a:cs typeface="+mn-cs"/>
            </a:rPr>
            <a:t>2m</a:t>
          </a:r>
          <a:r>
            <a:rPr lang="ja-JP" altLang="ja-JP" sz="1100">
              <a:solidFill>
                <a:schemeClr val="tx1"/>
              </a:solidFill>
              <a:latin typeface="+mn-lt"/>
              <a:ea typeface="+mn-ea"/>
              <a:cs typeface="+mn-cs"/>
            </a:rPr>
            <a:t>未満））
　</a:t>
          </a:r>
          <a:r>
            <a:rPr lang="en-US" altLang="ja-JP" sz="1100">
              <a:solidFill>
                <a:schemeClr val="tx1"/>
              </a:solidFill>
              <a:latin typeface="+mn-lt"/>
              <a:ea typeface="+mn-ea"/>
              <a:cs typeface="+mn-cs"/>
            </a:rPr>
            <a:t>4</a:t>
          </a:r>
          <a:r>
            <a:rPr lang="ja-JP" altLang="ja-JP" sz="1100">
              <a:solidFill>
                <a:schemeClr val="tx1"/>
              </a:solidFill>
              <a:latin typeface="+mn-lt"/>
              <a:ea typeface="+mn-ea"/>
              <a:cs typeface="+mn-cs"/>
            </a:rPr>
            <a:t>）</a:t>
          </a:r>
          <a:r>
            <a:rPr lang="en-US" altLang="ja-JP" sz="1100">
              <a:solidFill>
                <a:schemeClr val="tx1"/>
              </a:solidFill>
              <a:latin typeface="+mn-lt"/>
              <a:ea typeface="+mn-ea"/>
              <a:cs typeface="+mn-cs"/>
            </a:rPr>
            <a:t>Ⅰ</a:t>
          </a:r>
          <a:r>
            <a:rPr lang="ja-JP" altLang="ja-JP" sz="1100">
              <a:solidFill>
                <a:schemeClr val="tx1"/>
              </a:solidFill>
              <a:latin typeface="+mn-lt"/>
              <a:ea typeface="+mn-ea"/>
              <a:cs typeface="+mn-cs"/>
            </a:rPr>
            <a:t>判定の路面変状（舗装のひびわれや補修跡）
・シートの編集が必要な場合は、シートの保護解除により編集可能です。</a:t>
          </a:r>
          <a:r>
            <a:rPr lang="en-US" altLang="ja-JP" sz="1100">
              <a:solidFill>
                <a:schemeClr val="tx1"/>
              </a:solidFill>
              <a:latin typeface="+mn-lt"/>
              <a:ea typeface="+mn-ea"/>
              <a:cs typeface="+mn-cs"/>
            </a:rPr>
            <a:t>※</a:t>
          </a:r>
          <a:r>
            <a:rPr lang="ja-JP" altLang="ja-JP" sz="1100">
              <a:solidFill>
                <a:schemeClr val="tx1"/>
              </a:solidFill>
              <a:latin typeface="+mn-lt"/>
              <a:ea typeface="+mn-ea"/>
              <a:cs typeface="+mn-cs"/>
            </a:rPr>
            <a:t>但し、集計等数式に影響が生じる場合がございますので、注意願います。</a:t>
          </a:r>
          <a:endParaRPr lang="ja-JP" altLang="ja-JP">
            <a:solidFill>
              <a:srgbClr val="000000"/>
            </a:solidFill>
          </a:endParaRPr>
        </a:p>
      </xdr:txBody>
    </xdr:sp>
    <xdr:clientData/>
  </xdr:twoCellAnchor>
  <xdr:twoCellAnchor>
    <xdr:from>
      <xdr:col>94</xdr:col>
      <xdr:colOff>211455</xdr:colOff>
      <xdr:row>3</xdr:row>
      <xdr:rowOff>0</xdr:rowOff>
    </xdr:from>
    <xdr:to>
      <xdr:col>155</xdr:col>
      <xdr:colOff>95324</xdr:colOff>
      <xdr:row>4</xdr:row>
      <xdr:rowOff>251460</xdr:rowOff>
    </xdr:to>
    <xdr:sp textlink="">
      <xdr:nvSpPr>
        <xdr:cNvPr id="247" name="テキスト ボックス 5">
          <a:extLst>
            <a:ext uri="{FF2B5EF4-FFF2-40B4-BE49-F238E27FC236}">
              <a16:creationId xmlns:a16="http://schemas.microsoft.com/office/drawing/2014/main" id="{5A4FA37B-FEC1-8107-06C0-92C1CF788F2B}"/>
            </a:ext>
          </a:extLst>
        </xdr:cNvPr>
        <xdr:cNvSpPr txBox="1"/>
      </xdr:nvSpPr>
      <xdr:spPr>
        <a:xfrm>
          <a:off x="16325850" y="1066800"/>
          <a:ext cx="9858375" cy="1104900"/>
        </a:xfrm>
        <a:prstGeom prst="rect">
          <a:avLst/>
        </a:prstGeom>
        <a:solidFill>
          <a:srgbClr val="FFC000"/>
        </a:solidFill>
        <a:ln w="9525" cmpd="sng">
          <a:solidFill>
            <a:srgbClr val="FF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3300"/>
            </a:lnSpc>
          </a:pPr>
          <a:r>
            <a:rPr lang="ja-JP" altLang="en-US" sz="2800" baseline="0">
              <a:solidFill>
                <a:schemeClr val="tx1"/>
              </a:solidFill>
              <a:latin typeface="+mn-lt"/>
              <a:ea typeface="+mn-ea"/>
              <a:cs typeface="+mn-cs"/>
            </a:rPr>
            <a:t>★２回目点検結果は、以下にコピー＆ペーストすること！</a:t>
          </a:r>
          <a:endParaRPr lang="en-US" altLang="ja-JP" sz="2800" baseline="0">
            <a:solidFill>
              <a:schemeClr val="tx1"/>
            </a:solidFill>
            <a:latin typeface="+mn-lt"/>
            <a:ea typeface="+mn-ea"/>
            <a:cs typeface="+mn-cs"/>
          </a:endParaRPr>
        </a:p>
        <a:p>
          <a:pPr>
            <a:lnSpc>
              <a:spcPts val="3200"/>
            </a:lnSpc>
          </a:pPr>
          <a:r>
            <a:rPr lang="ja-JP" altLang="en-US" sz="2800" baseline="0">
              <a:solidFill>
                <a:schemeClr val="tx1"/>
              </a:solidFill>
              <a:latin typeface="+mn-lt"/>
              <a:ea typeface="+mn-ea"/>
              <a:cs typeface="+mn-cs"/>
            </a:rPr>
            <a:t>　 （前回点検結果の欄に自動で飛んでいきます。）</a:t>
          </a:r>
          <a:endParaRPr lang="en-US" altLang="ja-JP" sz="2800" baseline="0">
            <a:solidFill>
              <a:schemeClr val="tx1"/>
            </a:solidFill>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1905</xdr:colOff>
      <xdr:row>14</xdr:row>
      <xdr:rowOff>102870</xdr:rowOff>
    </xdr:from>
    <xdr:to>
      <xdr:col>84</xdr:col>
      <xdr:colOff>110490</xdr:colOff>
      <xdr:row>39</xdr:row>
      <xdr:rowOff>171450</xdr:rowOff>
    </xdr:to>
    <xdr:pic>
      <xdr:nvPicPr>
        <xdr:cNvPr id="24641" name="図 1">
          <a:extLst>
            <a:ext uri="{FF2B5EF4-FFF2-40B4-BE49-F238E27FC236}">
              <a16:creationId xmlns:a16="http://schemas.microsoft.com/office/drawing/2014/main" id="{484DF81A-4A29-B83A-4A4E-F5E94D7A90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6305" y="2817495"/>
          <a:ext cx="11995785" cy="5303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66675</xdr:colOff>
      <xdr:row>40</xdr:row>
      <xdr:rowOff>38100</xdr:rowOff>
    </xdr:from>
    <xdr:to>
      <xdr:col>77</xdr:col>
      <xdr:colOff>92562</xdr:colOff>
      <xdr:row>46</xdr:row>
      <xdr:rowOff>20450</xdr:rowOff>
    </xdr:to>
    <xdr:pic>
      <xdr:nvPicPr>
        <xdr:cNvPr id="2" name="図 1">
          <a:extLst>
            <a:ext uri="{FF2B5EF4-FFF2-40B4-BE49-F238E27FC236}">
              <a16:creationId xmlns:a16="http://schemas.microsoft.com/office/drawing/2014/main" id="{DD0689E3-D6A1-4D96-9DBC-18FC076FBF4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0669" t="21357" r="31522" b="39145"/>
        <a:stretch>
          <a:fillRect/>
        </a:stretch>
      </xdr:blipFill>
      <xdr:spPr bwMode="auto">
        <a:xfrm>
          <a:off x="1743075" y="8201025"/>
          <a:ext cx="10076667" cy="1226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61</xdr:col>
      <xdr:colOff>72427</xdr:colOff>
      <xdr:row>1</xdr:row>
      <xdr:rowOff>34067</xdr:rowOff>
    </xdr:from>
    <xdr:to>
      <xdr:col>106</xdr:col>
      <xdr:colOff>83876</xdr:colOff>
      <xdr:row>5</xdr:row>
      <xdr:rowOff>11656</xdr:rowOff>
    </xdr:to>
    <xdr:sp textlink="">
      <xdr:nvSpPr>
        <xdr:cNvPr id="76" name="テキスト ボックス 1">
          <a:extLst>
            <a:ext uri="{FF2B5EF4-FFF2-40B4-BE49-F238E27FC236}">
              <a16:creationId xmlns:a16="http://schemas.microsoft.com/office/drawing/2014/main" id="{686E625F-3301-43CB-5779-1D3850F08A0D}"/>
            </a:ext>
          </a:extLst>
        </xdr:cNvPr>
        <xdr:cNvSpPr txBox="1"/>
      </xdr:nvSpPr>
      <xdr:spPr>
        <a:xfrm>
          <a:off x="15287625" y="295275"/>
          <a:ext cx="7781925" cy="952500"/>
        </a:xfrm>
        <a:prstGeom prst="rect">
          <a:avLst/>
        </a:prstGeom>
        <a:solidFill>
          <a:schemeClr val="bg1"/>
        </a:solidFill>
        <a:ln w="9525" cmpd="sng">
          <a:solidFill>
            <a:srgbClr val="FF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r>
            <a:rPr lang="ja-JP" altLang="ja-JP" sz="1100">
              <a:solidFill>
                <a:schemeClr val="tx1"/>
              </a:solidFill>
              <a:latin typeface="+mn-lt"/>
              <a:ea typeface="+mn-ea"/>
              <a:cs typeface="+mn-cs"/>
            </a:rPr>
            <a:t>＜様式</a:t>
          </a:r>
          <a:r>
            <a:rPr lang="en-US" altLang="ja-JP" sz="1100">
              <a:solidFill>
                <a:schemeClr val="tx1"/>
              </a:solidFill>
              <a:latin typeface="+mn-lt"/>
              <a:ea typeface="+mn-ea"/>
              <a:cs typeface="+mn-cs"/>
            </a:rPr>
            <a:t>8</a:t>
          </a:r>
          <a:r>
            <a:rPr lang="ja-JP" altLang="en-US" sz="1100">
              <a:solidFill>
                <a:schemeClr val="tx1"/>
              </a:solidFill>
              <a:latin typeface="+mn-lt"/>
              <a:ea typeface="+mn-ea"/>
              <a:cs typeface="+mn-cs"/>
            </a:rPr>
            <a:t>について</a:t>
          </a:r>
          <a:r>
            <a:rPr lang="ja-JP" altLang="ja-JP" sz="1100">
              <a:solidFill>
                <a:schemeClr val="tx1"/>
              </a:solidFill>
              <a:latin typeface="+mn-lt"/>
              <a:ea typeface="+mn-ea"/>
              <a:cs typeface="+mn-cs"/>
            </a:rPr>
            <a:t>＞</a:t>
          </a:r>
          <a:endParaRPr lang="ja-JP" altLang="ja-JP">
            <a:solidFill>
              <a:srgbClr val="000000"/>
            </a:solidFill>
          </a:endParaRPr>
        </a:p>
        <a:p>
          <a:r>
            <a:rPr lang="en-US" altLang="ja-JP" sz="1100">
              <a:solidFill>
                <a:schemeClr val="tx1"/>
              </a:solidFill>
              <a:latin typeface="+mn-lt"/>
              <a:ea typeface="+mn-ea"/>
              <a:cs typeface="+mn-cs"/>
            </a:rPr>
            <a:t>※</a:t>
          </a:r>
          <a:r>
            <a:rPr lang="ja-JP" altLang="en-US" sz="1100">
              <a:solidFill>
                <a:schemeClr val="tx1"/>
              </a:solidFill>
              <a:latin typeface="+mn-lt"/>
              <a:ea typeface="+mn-ea"/>
              <a:cs typeface="+mn-cs"/>
            </a:rPr>
            <a:t>様式</a:t>
          </a:r>
          <a:r>
            <a:rPr lang="en-US" altLang="ja-JP" sz="1100">
              <a:solidFill>
                <a:schemeClr val="tx1"/>
              </a:solidFill>
              <a:latin typeface="+mn-lt"/>
              <a:ea typeface="+mn-ea"/>
              <a:cs typeface="+mn-cs"/>
            </a:rPr>
            <a:t>6</a:t>
          </a:r>
          <a:r>
            <a:rPr lang="ja-JP" altLang="en-US" sz="1100">
              <a:solidFill>
                <a:schemeClr val="tx1"/>
              </a:solidFill>
              <a:latin typeface="+mn-lt"/>
              <a:ea typeface="+mn-ea"/>
              <a:cs typeface="+mn-cs"/>
            </a:rPr>
            <a:t>から変状内容を引いてくるよう設定しております。</a:t>
          </a:r>
          <a:endParaRPr lang="en-US" altLang="ja-JP" sz="1100">
            <a:solidFill>
              <a:schemeClr val="tx1"/>
            </a:solidFill>
            <a:latin typeface="+mn-lt"/>
            <a:ea typeface="+mn-ea"/>
            <a:cs typeface="+mn-cs"/>
          </a:endParaRPr>
        </a:p>
        <a:p>
          <a:r>
            <a:rPr lang="en-US" altLang="ja-JP" sz="1100">
              <a:solidFill>
                <a:schemeClr val="tx1"/>
              </a:solidFill>
              <a:latin typeface="+mn-lt"/>
              <a:ea typeface="+mn-ea"/>
              <a:cs typeface="+mn-cs"/>
            </a:rPr>
            <a:t>※</a:t>
          </a:r>
          <a:r>
            <a:rPr lang="ja-JP" altLang="en-US" sz="1100">
              <a:solidFill>
                <a:schemeClr val="tx1"/>
              </a:solidFill>
              <a:latin typeface="+mn-lt"/>
              <a:ea typeface="+mn-ea"/>
              <a:cs typeface="+mn-cs"/>
            </a:rPr>
            <a:t>写真は様式</a:t>
          </a:r>
          <a:r>
            <a:rPr lang="en-US" altLang="ja-JP" sz="1100">
              <a:solidFill>
                <a:schemeClr val="tx1"/>
              </a:solidFill>
              <a:latin typeface="+mn-lt"/>
              <a:ea typeface="+mn-ea"/>
              <a:cs typeface="+mn-cs"/>
            </a:rPr>
            <a:t>6</a:t>
          </a:r>
          <a:r>
            <a:rPr lang="ja-JP" altLang="en-US" sz="1100">
              <a:solidFill>
                <a:schemeClr val="tx1"/>
              </a:solidFill>
              <a:latin typeface="+mn-lt"/>
              <a:ea typeface="+mn-ea"/>
              <a:cs typeface="+mn-cs"/>
            </a:rPr>
            <a:t>の</a:t>
          </a:r>
          <a:r>
            <a:rPr lang="en-US" altLang="ja-JP" sz="1100">
              <a:solidFill>
                <a:schemeClr val="tx1"/>
              </a:solidFill>
              <a:latin typeface="+mn-lt"/>
              <a:ea typeface="+mn-ea"/>
              <a:cs typeface="+mn-cs"/>
            </a:rPr>
            <a:t>A</a:t>
          </a:r>
          <a:r>
            <a:rPr lang="ja-JP" altLang="en-US" sz="1100">
              <a:solidFill>
                <a:schemeClr val="tx1"/>
              </a:solidFill>
              <a:latin typeface="+mn-lt"/>
              <a:ea typeface="+mn-ea"/>
              <a:cs typeface="+mn-cs"/>
            </a:rPr>
            <a:t>列の通し番号の変状を引いております。必要に応じてピンクの番号を変更願いします。</a:t>
          </a:r>
          <a:endParaRPr lang="en-US" altLang="ja-JP" sz="1100">
            <a:solidFill>
              <a:schemeClr val="tx1"/>
            </a:solidFill>
            <a:latin typeface="+mn-lt"/>
            <a:ea typeface="+mn-ea"/>
            <a:cs typeface="+mn-cs"/>
          </a:endParaRPr>
        </a:p>
        <a:p>
          <a:pPr>
            <a:lnSpc>
              <a:spcPts val="1300"/>
            </a:lnSpc>
          </a:pPr>
          <a:r>
            <a:rPr lang="en-US" altLang="ja-JP" sz="1100">
              <a:solidFill>
                <a:schemeClr val="tx1"/>
              </a:solidFill>
              <a:latin typeface="+mn-lt"/>
              <a:ea typeface="+mn-ea"/>
              <a:cs typeface="+mn-cs"/>
            </a:rPr>
            <a:t>※</a:t>
          </a:r>
          <a:r>
            <a:rPr lang="ja-JP" altLang="en-US" sz="1100">
              <a:solidFill>
                <a:schemeClr val="tx1"/>
              </a:solidFill>
              <a:latin typeface="+mn-lt"/>
              <a:ea typeface="+mn-ea"/>
              <a:cs typeface="+mn-cs"/>
            </a:rPr>
            <a:t>変状数が多く入力欄が不足した場合は、コピー＆ペーストして下に増やして下さい。</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84</xdr:col>
      <xdr:colOff>38100</xdr:colOff>
      <xdr:row>3</xdr:row>
      <xdr:rowOff>91440</xdr:rowOff>
    </xdr:from>
    <xdr:ext cx="2477957" cy="713593"/>
    <xdr:sp textlink="">
      <xdr:nvSpPr>
        <xdr:cNvPr id="11" name="テキスト ボックス 1">
          <a:extLst>
            <a:ext uri="{FF2B5EF4-FFF2-40B4-BE49-F238E27FC236}">
              <a16:creationId xmlns:a16="http://schemas.microsoft.com/office/drawing/2014/main" id="{6AD16048-1A6D-2618-EACA-3AB7B78B7848}"/>
            </a:ext>
          </a:extLst>
        </xdr:cNvPr>
        <xdr:cNvSpPr txBox="1"/>
      </xdr:nvSpPr>
      <xdr:spPr>
        <a:xfrm>
          <a:off x="13417924" y="1066352"/>
          <a:ext cx="2477957" cy="713593"/>
        </a:xfrm>
        <a:prstGeom prst="rect">
          <a:avLst/>
        </a:prstGeom>
        <a:solidFill>
          <a:srgbClr val="FFC000"/>
        </a:solidFill>
        <a:ln>
          <a:no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spAutoFit/>
        </a:bodyPr>
        <a:lstStyle/>
        <a:p>
          <a:pPr>
            <a:lnSpc>
              <a:spcPts val="1100"/>
            </a:lnSpc>
          </a:pPr>
          <a:r>
            <a:rPr lang="ja-JP" altLang="en-US" sz="1100"/>
            <a:t>スパン番号には数字のみを入力すること</a:t>
          </a:r>
          <a:endParaRPr lang="en-US" altLang="ja-JP" sz="1100"/>
        </a:p>
        <a:p>
          <a:pPr>
            <a:lnSpc>
              <a:spcPts val="1100"/>
            </a:lnSpc>
          </a:pPr>
          <a:r>
            <a:rPr lang="ja-JP" altLang="en-US" sz="1100"/>
            <a:t>応急措置を行った場合は「〇」を選択すること</a:t>
          </a:r>
          <a:endParaRPr lang="en-US" altLang="ja-JP" sz="1100"/>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2</xdr:col>
      <xdr:colOff>0</xdr:colOff>
      <xdr:row>5</xdr:row>
      <xdr:rowOff>7620</xdr:rowOff>
    </xdr:from>
    <xdr:to>
      <xdr:col>7</xdr:col>
      <xdr:colOff>0</xdr:colOff>
      <xdr:row>7</xdr:row>
      <xdr:rowOff>0</xdr:rowOff>
    </xdr:to>
    <xdr:sp textlink="">
      <xdr:nvSpPr>
        <xdr:cNvPr id="8473" name="Line 5">
          <a:extLst>
            <a:ext uri="{FF2B5EF4-FFF2-40B4-BE49-F238E27FC236}">
              <a16:creationId xmlns:a16="http://schemas.microsoft.com/office/drawing/2014/main" id="{9197D72B-9B34-ED1F-7EED-1935D94D2A73}"/>
            </a:ext>
          </a:extLst>
        </xdr:cNvPr>
        <xdr:cNvSpPr>
          <a:spLocks noChangeShapeType="1"/>
        </xdr:cNvSpPr>
      </xdr:nvSpPr>
      <xdr:spPr bwMode="auto">
        <a:xfrm>
          <a:off x="342900" y="1120140"/>
          <a:ext cx="1295400" cy="37338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27</xdr:col>
      <xdr:colOff>601345</xdr:colOff>
      <xdr:row>5</xdr:row>
      <xdr:rowOff>111125</xdr:rowOff>
    </xdr:from>
    <xdr:to>
      <xdr:col>39</xdr:col>
      <xdr:colOff>308554</xdr:colOff>
      <xdr:row>6</xdr:row>
      <xdr:rowOff>333488</xdr:rowOff>
    </xdr:to>
    <xdr:sp textlink="">
      <xdr:nvSpPr>
        <xdr:cNvPr id="2" name="テキスト ボックス 1">
          <a:extLst>
            <a:ext uri="{FF2B5EF4-FFF2-40B4-BE49-F238E27FC236}">
              <a16:creationId xmlns:a16="http://schemas.microsoft.com/office/drawing/2014/main" id="{6E31EB68-2C2C-4005-BB0F-920650426242}"/>
            </a:ext>
          </a:extLst>
        </xdr:cNvPr>
        <xdr:cNvSpPr txBox="1"/>
      </xdr:nvSpPr>
      <xdr:spPr>
        <a:xfrm>
          <a:off x="15888970" y="1857375"/>
          <a:ext cx="7136709" cy="857363"/>
        </a:xfrm>
        <a:prstGeom prst="rect">
          <a:avLst/>
        </a:prstGeom>
        <a:solidFill>
          <a:schemeClr val="bg1"/>
        </a:solidFill>
        <a:ln w="9525" cmpd="sng">
          <a:solidFill>
            <a:srgbClr val="FF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r>
            <a:rPr lang="ja-JP" altLang="ja-JP" sz="1400">
              <a:solidFill>
                <a:schemeClr val="tx1"/>
              </a:solidFill>
              <a:latin typeface="+mn-lt"/>
              <a:ea typeface="+mn-ea"/>
              <a:cs typeface="+mn-cs"/>
            </a:rPr>
            <a:t>＜様式</a:t>
          </a:r>
          <a:r>
            <a:rPr lang="en-US" altLang="ja-JP" sz="1400">
              <a:solidFill>
                <a:schemeClr val="tx1"/>
              </a:solidFill>
              <a:latin typeface="+mn-lt"/>
              <a:ea typeface="+mn-ea"/>
              <a:cs typeface="+mn-cs"/>
            </a:rPr>
            <a:t>13</a:t>
          </a:r>
          <a:r>
            <a:rPr lang="ja-JP" altLang="en-US" sz="1400">
              <a:solidFill>
                <a:schemeClr val="tx1"/>
              </a:solidFill>
              <a:latin typeface="+mn-lt"/>
              <a:ea typeface="+mn-ea"/>
              <a:cs typeface="+mn-cs"/>
            </a:rPr>
            <a:t>について</a:t>
          </a:r>
          <a:r>
            <a:rPr lang="ja-JP" altLang="ja-JP" sz="1400">
              <a:solidFill>
                <a:schemeClr val="tx1"/>
              </a:solidFill>
              <a:latin typeface="+mn-lt"/>
              <a:ea typeface="+mn-ea"/>
              <a:cs typeface="+mn-cs"/>
            </a:rPr>
            <a:t>＞</a:t>
          </a:r>
          <a:endParaRPr lang="ja-JP" altLang="ja-JP" sz="1400">
            <a:solidFill>
              <a:srgbClr val="000000"/>
            </a:solidFill>
          </a:endParaRPr>
        </a:p>
        <a:p>
          <a:r>
            <a:rPr lang="en-US" altLang="ja-JP" sz="1400">
              <a:solidFill>
                <a:schemeClr val="tx1"/>
              </a:solidFill>
              <a:latin typeface="+mn-lt"/>
              <a:ea typeface="+mn-ea"/>
              <a:cs typeface="+mn-cs"/>
            </a:rPr>
            <a:t>※</a:t>
          </a:r>
          <a:r>
            <a:rPr lang="ja-JP" altLang="en-US" sz="1400">
              <a:solidFill>
                <a:schemeClr val="tx1"/>
              </a:solidFill>
              <a:latin typeface="+mn-lt"/>
              <a:ea typeface="+mn-ea"/>
              <a:cs typeface="+mn-cs"/>
            </a:rPr>
            <a:t>診断区分の所見を、１ページあたり</a:t>
          </a:r>
          <a:r>
            <a:rPr lang="en-US" altLang="ja-JP" sz="1400">
              <a:solidFill>
                <a:schemeClr val="tx1"/>
              </a:solidFill>
              <a:latin typeface="+mn-lt"/>
              <a:ea typeface="+mn-ea"/>
              <a:cs typeface="+mn-cs"/>
            </a:rPr>
            <a:t>5</a:t>
          </a:r>
          <a:r>
            <a:rPr lang="ja-JP" altLang="en-US" sz="1400">
              <a:solidFill>
                <a:schemeClr val="tx1"/>
              </a:solidFill>
              <a:latin typeface="+mn-lt"/>
              <a:ea typeface="+mn-ea"/>
              <a:cs typeface="+mn-cs"/>
            </a:rPr>
            <a:t>，</a:t>
          </a:r>
          <a:r>
            <a:rPr lang="en-US" altLang="ja-JP" sz="1400">
              <a:solidFill>
                <a:schemeClr val="tx1"/>
              </a:solidFill>
              <a:latin typeface="+mn-lt"/>
              <a:ea typeface="+mn-ea"/>
              <a:cs typeface="+mn-cs"/>
            </a:rPr>
            <a:t>000</a:t>
          </a:r>
          <a:r>
            <a:rPr lang="ja-JP" altLang="en-US" sz="1400">
              <a:solidFill>
                <a:schemeClr val="tx1"/>
              </a:solidFill>
              <a:latin typeface="+mn-lt"/>
              <a:ea typeface="+mn-ea"/>
              <a:cs typeface="+mn-cs"/>
            </a:rPr>
            <a:t>文字以内で入力する。</a:t>
          </a:r>
          <a:endParaRPr lang="en-US" altLang="ja-JP" sz="1400">
            <a:solidFill>
              <a:schemeClr val="tx1"/>
            </a:solidFill>
            <a:latin typeface="+mn-lt"/>
            <a:ea typeface="+mn-ea"/>
            <a:cs typeface="+mn-cs"/>
          </a:endParaRPr>
        </a:p>
        <a:p>
          <a:pPr>
            <a:lnSpc>
              <a:spcPts val="1300"/>
            </a:lnSpc>
          </a:pPr>
          <a:r>
            <a:rPr lang="en-US" altLang="ja-JP" sz="1400">
              <a:solidFill>
                <a:schemeClr val="tx1"/>
              </a:solidFill>
              <a:latin typeface="+mn-lt"/>
              <a:ea typeface="+mn-ea"/>
              <a:cs typeface="+mn-cs"/>
            </a:rPr>
            <a:t>※</a:t>
          </a:r>
          <a:r>
            <a:rPr lang="ja-JP" altLang="en-US" sz="1400">
              <a:solidFill>
                <a:schemeClr val="tx1"/>
              </a:solidFill>
              <a:latin typeface="+mn-lt"/>
              <a:ea typeface="+mn-ea"/>
              <a:cs typeface="+mn-cs"/>
            </a:rPr>
            <a:t>変状数が多く入力欄が不足した場合は、コピー＆ペーストして下に増やして下さい。</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Relationship Id="rId2" Type="http://schemas.openxmlformats.org/officeDocument/2006/relationships/drawing" Target="../drawings/drawing1.xml" /></Relationships>
</file>

<file path=xl/worksheets/_rels/sheet10.xml.rels>&#65279;<?xml version="1.0" encoding="utf-8" standalone="yes"?>
<Relationships xmlns="http://schemas.openxmlformats.org/package/2006/relationships"><Relationship Id="rId2" Type="http://schemas.openxmlformats.org/officeDocument/2006/relationships/drawing" Target="../drawings/drawing5.xml" /></Relationships>
</file>

<file path=xl/worksheets/_rels/sheet11.xml.rels>&#65279;<?xml version="1.0" encoding="utf-8" standalone="yes"?>
<Relationships xmlns="http://schemas.openxmlformats.org/package/2006/relationships"><Relationship Id="rId2" Type="http://schemas.openxmlformats.org/officeDocument/2006/relationships/drawing" Target="../drawings/drawing6.xml" /></Relationships>
</file>

<file path=xl/worksheets/_rels/sheet12.xml.rels>&#65279;<?xml version="1.0" encoding="utf-8" standalone="yes"?>
<Relationships xmlns="http://schemas.openxmlformats.org/package/2006/relationships"><Relationship Id="rId2" Type="http://schemas.openxmlformats.org/officeDocument/2006/relationships/drawing" Target="../drawings/drawing7.xml" /></Relationships>
</file>

<file path=xl/worksheets/_rels/sheet13.xml.rels>&#65279;<?xml version="1.0" encoding="utf-8" standalone="yes"?>
<Relationships xmlns="http://schemas.openxmlformats.org/package/2006/relationships" />
</file>

<file path=xl/worksheets/_rels/sheet14.xml.rels>&#65279;<?xml version="1.0" encoding="utf-8" standalone="yes"?>
<Relationships xmlns="http://schemas.openxmlformats.org/package/2006/relationships" />
</file>

<file path=xl/worksheets/_rels/sheet15.xml.rels>&#65279;<?xml version="1.0" encoding="utf-8" standalone="yes"?>
<Relationships xmlns="http://schemas.openxmlformats.org/package/2006/relationships"><Relationship Id="rId2" Type="http://schemas.openxmlformats.org/officeDocument/2006/relationships/drawing" Target="../drawings/drawing8.xml" /></Relationships>
</file>

<file path=xl/worksheets/_rels/sheet16.xml.rels>&#65279;<?xml version="1.0" encoding="utf-8" standalone="yes"?>
<Relationships xmlns="http://schemas.openxmlformats.org/package/2006/relationships"><Relationship Id="rId2" Type="http://schemas.openxmlformats.org/officeDocument/2006/relationships/drawing" Target="../drawings/drawing9.xml" /></Relationships>
</file>

<file path=xl/worksheets/_rels/sheet17.xml.rels>&#65279;<?xml version="1.0" encoding="utf-8" standalone="yes"?>
<Relationships xmlns="http://schemas.openxmlformats.org/package/2006/relationships"><Relationship Id="rId2" Type="http://schemas.openxmlformats.org/officeDocument/2006/relationships/drawing" Target="../drawings/drawing10.xml" /></Relationships>
</file>

<file path=xl/worksheets/_rels/sheet18.xml.rels>&#65279;<?xml version="1.0" encoding="utf-8" standalone="yes"?>
<Relationships xmlns="http://schemas.openxmlformats.org/package/2006/relationships" />
</file>

<file path=xl/worksheets/_rels/sheet19.xml.rels>&#65279;<?xml version="1.0" encoding="utf-8" standalone="yes"?>
<Relationships xmlns="http://schemas.openxmlformats.org/package/2006/relationships"><Relationship Id="rId2" Type="http://schemas.openxmlformats.org/officeDocument/2006/relationships/drawing" Target="../drawings/drawing11.xml" /></Relationships>
</file>

<file path=xl/worksheets/_rels/sheet2.xml.rels>&#65279;<?xml version="1.0" encoding="utf-8" standalone="yes"?>
<Relationships xmlns="http://schemas.openxmlformats.org/package/2006/relationships"><Relationship Id="rId2" Type="http://schemas.openxmlformats.org/officeDocument/2006/relationships/drawing" Target="../drawings/drawing2.xml" /></Relationships>
</file>

<file path=xl/worksheets/_rels/sheet3.xml.rels>&#65279;<?xml version="1.0" encoding="utf-8" standalone="yes"?>
<Relationships xmlns="http://schemas.openxmlformats.org/package/2006/relationships"><Relationship Id="rId2" Type="http://schemas.openxmlformats.org/officeDocument/2006/relationships/drawing" Target="../drawings/drawing3.xml" /></Relationships>
</file>

<file path=xl/worksheets/_rels/sheet4.xml.rels>&#65279;<?xml version="1.0" encoding="utf-8" standalone="yes"?>
<Relationships xmlns="http://schemas.openxmlformats.org/package/2006/relationships" />
</file>

<file path=xl/worksheets/_rels/sheet5.xml.rels>&#65279;<?xml version="1.0" encoding="utf-8" standalone="yes"?>
<Relationships xmlns="http://schemas.openxmlformats.org/package/2006/relationships" />
</file>

<file path=xl/worksheets/_rels/sheet6.xml.rels>&#65279;<?xml version="1.0" encoding="utf-8" standalone="yes"?>
<Relationships xmlns="http://schemas.openxmlformats.org/package/2006/relationships" />
</file>

<file path=xl/worksheets/_rels/sheet7.xml.rels>&#65279;<?xml version="1.0" encoding="utf-8" standalone="yes"?>
<Relationships xmlns="http://schemas.openxmlformats.org/package/2006/relationships" />
</file>

<file path=xl/worksheets/_rels/sheet8.xml.rels>&#65279;<?xml version="1.0" encoding="utf-8" standalone="yes"?>
<Relationships xmlns="http://schemas.openxmlformats.org/package/2006/relationships" />
</file>

<file path=xl/worksheets/_rels/sheet9.xml.rels>&#65279;<?xml version="1.0" encoding="utf-8" standalone="yes"?>
<Relationships xmlns="http://schemas.openxmlformats.org/package/2006/relationships"><Relationship Id="rId2"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14"/>
  <sheetViews>
    <sheetView view="pageBreakPreview" topLeftCell="A45" zoomScale="115" zoomScaleNormal="70" zoomScaleSheetLayoutView="115" workbookViewId="0">
      <selection activeCell="D26" sqref="D26"/>
    </sheetView>
  </sheetViews>
  <sheetFormatPr defaultColWidth="9" defaultRowHeight="13.2" x14ac:dyDescent="0.2"/>
  <cols>
    <col min="1" max="1" width="2.88671875" style="271" customWidth="1"/>
    <col min="2" max="2" width="19.33203125" style="271" customWidth="1"/>
    <col min="3" max="3" width="14.77734375" style="271" customWidth="1"/>
    <col min="4" max="4" width="13.109375" style="271" bestFit="1" customWidth="1"/>
    <col min="5" max="5" width="14.33203125" style="271" customWidth="1"/>
    <col min="6" max="6" width="4.6640625" style="270" customWidth="1"/>
    <col min="7" max="7" width="17.6640625" style="271" customWidth="1"/>
    <col min="8" max="8" width="17.21875" style="271" customWidth="1"/>
    <col min="9" max="9" width="16.77734375" style="271" customWidth="1"/>
    <col min="10" max="10" width="19" style="270" bestFit="1" customWidth="1"/>
    <col min="11" max="11" width="10.33203125" style="270" customWidth="1"/>
    <col min="12" max="12" width="8.44140625" style="270" customWidth="1"/>
    <col min="13" max="13" width="12.6640625" style="270" customWidth="1"/>
    <col min="14" max="14" width="3.109375" style="271" customWidth="1"/>
    <col min="15" max="15" width="21.88671875" style="271" customWidth="1"/>
    <col min="16" max="16384" width="9" style="1"/>
  </cols>
  <sheetData>
    <row r="1" spans="1:15" ht="8.25" customHeight="1" x14ac:dyDescent="0.2">
      <c r="A1" s="1"/>
      <c r="B1" s="1"/>
      <c r="C1" s="1"/>
      <c r="D1" s="1"/>
      <c r="E1" s="1"/>
      <c r="F1" s="64"/>
      <c r="G1" s="1"/>
      <c r="H1" s="1"/>
      <c r="I1" s="1"/>
      <c r="J1" s="64"/>
      <c r="K1" s="64"/>
      <c r="L1" s="64"/>
      <c r="M1" s="64"/>
      <c r="N1" s="1"/>
      <c r="O1" s="1"/>
    </row>
    <row r="2" spans="1:15" ht="18.75" customHeight="1" x14ac:dyDescent="0.2">
      <c r="A2" s="64"/>
      <c r="B2" s="64" t="s">
        <v>1183</v>
      </c>
      <c r="C2" s="1"/>
      <c r="D2" s="1"/>
      <c r="E2" s="64"/>
      <c r="F2" s="1"/>
      <c r="G2" s="525" t="s">
        <v>1031</v>
      </c>
      <c r="H2" s="64"/>
      <c r="I2" s="64"/>
      <c r="J2" s="64"/>
      <c r="K2" s="1"/>
      <c r="L2" s="1"/>
      <c r="M2" s="64"/>
      <c r="N2" s="64"/>
      <c r="O2" s="1"/>
    </row>
    <row r="3" spans="1:15" ht="13.8" thickBot="1" x14ac:dyDescent="0.25">
      <c r="A3" s="64"/>
      <c r="B3" s="541" t="s">
        <v>87</v>
      </c>
      <c r="C3" s="538" t="s">
        <v>883</v>
      </c>
      <c r="D3" s="538" t="s">
        <v>872</v>
      </c>
      <c r="E3" s="542" t="s">
        <v>920</v>
      </c>
      <c r="F3" s="64"/>
      <c r="G3" s="526" t="s">
        <v>106</v>
      </c>
      <c r="H3" s="526" t="s">
        <v>87</v>
      </c>
      <c r="I3" s="526" t="s">
        <v>879</v>
      </c>
      <c r="J3" s="801"/>
      <c r="K3" s="801"/>
      <c r="L3" s="64"/>
      <c r="M3" s="64"/>
      <c r="N3" s="64"/>
      <c r="O3" s="1"/>
    </row>
    <row r="4" spans="1:15" ht="12.75" customHeight="1" thickTop="1" x14ac:dyDescent="0.2">
      <c r="A4" s="1"/>
      <c r="B4" s="543" t="s">
        <v>841</v>
      </c>
      <c r="C4" s="597">
        <f>C5+C6</f>
        <v>45</v>
      </c>
      <c r="D4" s="532"/>
      <c r="E4" s="544" t="s">
        <v>514</v>
      </c>
      <c r="F4" s="64"/>
      <c r="G4" s="529" t="s">
        <v>1111</v>
      </c>
      <c r="H4" s="530" t="str">
        <f>$B$8</f>
        <v>ひび割れ注入</v>
      </c>
      <c r="I4" s="571">
        <f t="shared" ref="I4:I35" si="0">VLOOKUP(H4,$B$4:$C$15,2,FALSE)</f>
        <v>110</v>
      </c>
      <c r="J4" s="64"/>
      <c r="K4" s="64"/>
      <c r="L4" s="64"/>
      <c r="M4" s="64"/>
      <c r="N4" s="1"/>
      <c r="O4" s="1"/>
    </row>
    <row r="5" spans="1:15" ht="12.75" customHeight="1" x14ac:dyDescent="0.2">
      <c r="A5" s="1"/>
      <c r="B5" s="547" t="s">
        <v>909</v>
      </c>
      <c r="C5" s="588">
        <v>23</v>
      </c>
      <c r="D5" s="548" t="s">
        <v>1209</v>
      </c>
      <c r="E5" s="544" t="s">
        <v>921</v>
      </c>
      <c r="F5" s="64"/>
      <c r="G5" s="529" t="s">
        <v>1122</v>
      </c>
      <c r="H5" s="533" t="str">
        <f>$B$4</f>
        <v>はく落対策</v>
      </c>
      <c r="I5" s="571">
        <f t="shared" si="0"/>
        <v>45</v>
      </c>
      <c r="J5" s="64"/>
      <c r="K5" s="64"/>
      <c r="L5" s="64"/>
      <c r="M5" s="64"/>
      <c r="N5" s="1"/>
      <c r="O5" s="1"/>
    </row>
    <row r="6" spans="1:15" ht="12.75" customHeight="1" x14ac:dyDescent="0.2">
      <c r="A6" s="1"/>
      <c r="B6" s="550" t="s">
        <v>910</v>
      </c>
      <c r="C6" s="589">
        <v>22</v>
      </c>
      <c r="D6" s="532" t="s">
        <v>1209</v>
      </c>
      <c r="E6" s="544" t="s">
        <v>921</v>
      </c>
      <c r="F6" s="64"/>
      <c r="G6" s="529" t="s">
        <v>1123</v>
      </c>
      <c r="H6" s="533" t="str">
        <f>$B$14</f>
        <v>要検討</v>
      </c>
      <c r="I6" s="571" t="str">
        <f t="shared" si="0"/>
        <v>要検討</v>
      </c>
      <c r="J6" s="64"/>
      <c r="K6" s="64"/>
      <c r="L6" s="64"/>
      <c r="M6" s="64"/>
      <c r="N6" s="1"/>
      <c r="O6" s="1"/>
    </row>
    <row r="7" spans="1:15" ht="12.75" customHeight="1" x14ac:dyDescent="0.2">
      <c r="A7" s="1"/>
      <c r="B7" s="552" t="s">
        <v>905</v>
      </c>
      <c r="C7" s="590">
        <v>100</v>
      </c>
      <c r="D7" s="532" t="s">
        <v>1210</v>
      </c>
      <c r="E7" s="544" t="s">
        <v>921</v>
      </c>
      <c r="F7" s="64"/>
      <c r="G7" s="529" t="s">
        <v>1124</v>
      </c>
      <c r="H7" s="533" t="str">
        <f>$B$14</f>
        <v>要検討</v>
      </c>
      <c r="I7" s="571" t="str">
        <f t="shared" si="0"/>
        <v>要検討</v>
      </c>
      <c r="J7" s="64"/>
      <c r="K7" s="64"/>
      <c r="L7" s="64"/>
      <c r="M7" s="64"/>
      <c r="N7" s="1"/>
      <c r="O7" s="1"/>
    </row>
    <row r="8" spans="1:15" ht="12.75" customHeight="1" x14ac:dyDescent="0.2">
      <c r="A8" s="1"/>
      <c r="B8" s="552" t="s">
        <v>908</v>
      </c>
      <c r="C8" s="590">
        <v>110</v>
      </c>
      <c r="D8" s="532" t="s">
        <v>67</v>
      </c>
      <c r="E8" s="544" t="s">
        <v>921</v>
      </c>
      <c r="F8" s="64"/>
      <c r="G8" s="529" t="s">
        <v>1125</v>
      </c>
      <c r="H8" s="533" t="str">
        <f>$B$14</f>
        <v>要検討</v>
      </c>
      <c r="I8" s="571" t="str">
        <f t="shared" si="0"/>
        <v>要検討</v>
      </c>
      <c r="J8" s="64"/>
      <c r="K8" s="64"/>
      <c r="L8" s="64"/>
      <c r="M8" s="64"/>
      <c r="N8" s="1"/>
      <c r="O8" s="1"/>
    </row>
    <row r="9" spans="1:15" ht="12.75" customHeight="1" x14ac:dyDescent="0.2">
      <c r="A9" s="1"/>
      <c r="B9" s="552" t="s">
        <v>904</v>
      </c>
      <c r="C9" s="590">
        <v>20</v>
      </c>
      <c r="D9" s="532" t="s">
        <v>1208</v>
      </c>
      <c r="E9" s="544" t="s">
        <v>921</v>
      </c>
      <c r="F9" s="64"/>
      <c r="G9" s="529" t="s">
        <v>1126</v>
      </c>
      <c r="H9" s="533" t="str">
        <f>$B$14</f>
        <v>要検討</v>
      </c>
      <c r="I9" s="571" t="str">
        <f t="shared" si="0"/>
        <v>要検討</v>
      </c>
      <c r="J9" s="64"/>
      <c r="K9" s="64"/>
      <c r="L9" s="64"/>
      <c r="M9" s="64"/>
      <c r="N9" s="1"/>
      <c r="O9" s="1"/>
    </row>
    <row r="10" spans="1:15" ht="12.75" customHeight="1" x14ac:dyDescent="0.2">
      <c r="A10" s="1"/>
      <c r="B10" s="552" t="s">
        <v>907</v>
      </c>
      <c r="C10" s="591">
        <v>200</v>
      </c>
      <c r="D10" s="548"/>
      <c r="E10" s="544" t="s">
        <v>921</v>
      </c>
      <c r="F10" s="64"/>
      <c r="G10" s="529" t="s">
        <v>1127</v>
      </c>
      <c r="H10" s="533" t="str">
        <f>$B$4</f>
        <v>はく落対策</v>
      </c>
      <c r="I10" s="571">
        <f t="shared" si="0"/>
        <v>45</v>
      </c>
      <c r="J10" s="64"/>
      <c r="K10" s="64"/>
      <c r="L10" s="64"/>
      <c r="M10" s="64"/>
      <c r="N10" s="1"/>
      <c r="O10" s="1"/>
    </row>
    <row r="11" spans="1:15" ht="12.75" customHeight="1" x14ac:dyDescent="0.2">
      <c r="A11" s="1"/>
      <c r="B11" s="552" t="s">
        <v>958</v>
      </c>
      <c r="C11" s="591">
        <v>40</v>
      </c>
      <c r="D11" s="548"/>
      <c r="E11" s="544" t="s">
        <v>921</v>
      </c>
      <c r="F11" s="64"/>
      <c r="G11" s="529" t="s">
        <v>1128</v>
      </c>
      <c r="H11" s="533" t="str">
        <f>$B$8</f>
        <v>ひび割れ注入</v>
      </c>
      <c r="I11" s="571">
        <f t="shared" si="0"/>
        <v>110</v>
      </c>
      <c r="J11" s="64"/>
      <c r="K11" s="64"/>
      <c r="L11" s="64"/>
      <c r="M11" s="64"/>
      <c r="N11" s="1"/>
      <c r="O11" s="1"/>
    </row>
    <row r="12" spans="1:15" ht="12.75" customHeight="1" x14ac:dyDescent="0.2">
      <c r="A12" s="1"/>
      <c r="B12" s="552" t="s">
        <v>906</v>
      </c>
      <c r="C12" s="590">
        <v>0.45600000000000002</v>
      </c>
      <c r="D12" s="532" t="s">
        <v>922</v>
      </c>
      <c r="E12" s="544" t="s">
        <v>1033</v>
      </c>
      <c r="F12" s="64"/>
      <c r="G12" s="529" t="s">
        <v>1129</v>
      </c>
      <c r="H12" s="535" t="str">
        <f>$B$14</f>
        <v>要検討</v>
      </c>
      <c r="I12" s="572" t="str">
        <f t="shared" si="0"/>
        <v>要検討</v>
      </c>
      <c r="J12" s="64"/>
      <c r="K12" s="64"/>
      <c r="L12" s="64"/>
      <c r="M12" s="64"/>
      <c r="N12" s="1"/>
      <c r="O12" s="1"/>
    </row>
    <row r="13" spans="1:15" ht="12.75" customHeight="1" x14ac:dyDescent="0.2">
      <c r="A13" s="1"/>
      <c r="B13" s="552" t="s">
        <v>1091</v>
      </c>
      <c r="C13" s="590">
        <v>30</v>
      </c>
      <c r="D13" s="532" t="s">
        <v>529</v>
      </c>
      <c r="E13" s="544" t="s">
        <v>1093</v>
      </c>
      <c r="F13" s="64"/>
      <c r="G13" s="536" t="s">
        <v>1130</v>
      </c>
      <c r="H13" s="530" t="str">
        <f t="shared" ref="H13:H18" si="1">$B$4</f>
        <v>はく落対策</v>
      </c>
      <c r="I13" s="573">
        <f t="shared" si="0"/>
        <v>45</v>
      </c>
      <c r="J13" s="64"/>
      <c r="K13" s="64"/>
      <c r="L13" s="64"/>
      <c r="M13" s="64"/>
      <c r="N13" s="1"/>
      <c r="O13" s="1"/>
    </row>
    <row r="14" spans="1:15" ht="12.75" customHeight="1" x14ac:dyDescent="0.2">
      <c r="A14" s="1"/>
      <c r="B14" s="552" t="s">
        <v>903</v>
      </c>
      <c r="C14" s="575" t="s">
        <v>903</v>
      </c>
      <c r="D14" s="532"/>
      <c r="E14" s="544"/>
      <c r="F14" s="64"/>
      <c r="G14" s="537" t="s">
        <v>1131</v>
      </c>
      <c r="H14" s="533" t="str">
        <f t="shared" si="1"/>
        <v>はく落対策</v>
      </c>
      <c r="I14" s="571">
        <f t="shared" si="0"/>
        <v>45</v>
      </c>
      <c r="J14" s="64"/>
      <c r="K14" s="64"/>
      <c r="L14" s="64"/>
      <c r="M14" s="64"/>
      <c r="N14" s="1"/>
      <c r="O14" s="1"/>
    </row>
    <row r="15" spans="1:15" ht="12.75" customHeight="1" x14ac:dyDescent="0.2">
      <c r="A15" s="1"/>
      <c r="B15" s="559" t="s">
        <v>514</v>
      </c>
      <c r="C15" s="592"/>
      <c r="D15" s="548"/>
      <c r="E15" s="544"/>
      <c r="F15" s="64"/>
      <c r="G15" s="529" t="s">
        <v>1132</v>
      </c>
      <c r="H15" s="535" t="str">
        <f t="shared" si="1"/>
        <v>はく落対策</v>
      </c>
      <c r="I15" s="574">
        <f t="shared" si="0"/>
        <v>45</v>
      </c>
      <c r="J15" s="64"/>
      <c r="K15" s="64"/>
      <c r="L15" s="64"/>
      <c r="M15" s="64"/>
      <c r="N15" s="1"/>
      <c r="O15" s="1"/>
    </row>
    <row r="16" spans="1:15" ht="12.75" customHeight="1" x14ac:dyDescent="0.2">
      <c r="A16" s="1"/>
      <c r="B16" s="540" t="s">
        <v>919</v>
      </c>
      <c r="C16" s="593">
        <v>2</v>
      </c>
      <c r="D16" s="566"/>
      <c r="E16" s="560"/>
      <c r="F16" s="64"/>
      <c r="G16" s="540" t="s">
        <v>1133</v>
      </c>
      <c r="H16" s="530" t="str">
        <f t="shared" si="1"/>
        <v>はく落対策</v>
      </c>
      <c r="I16" s="573">
        <f t="shared" si="0"/>
        <v>45</v>
      </c>
      <c r="J16" s="64"/>
      <c r="K16" s="64"/>
      <c r="L16" s="64"/>
      <c r="M16" s="64"/>
      <c r="N16" s="1"/>
      <c r="O16" s="1"/>
    </row>
    <row r="17" spans="1:15" ht="12.75" customHeight="1" x14ac:dyDescent="0.2">
      <c r="A17" s="1"/>
      <c r="B17" s="533" t="s">
        <v>916</v>
      </c>
      <c r="C17" s="591">
        <v>3</v>
      </c>
      <c r="D17" s="567"/>
      <c r="E17" s="544"/>
      <c r="F17" s="64"/>
      <c r="G17" s="537" t="s">
        <v>1134</v>
      </c>
      <c r="H17" s="533" t="str">
        <f t="shared" si="1"/>
        <v>はく落対策</v>
      </c>
      <c r="I17" s="571">
        <f t="shared" si="0"/>
        <v>45</v>
      </c>
      <c r="J17" s="64"/>
      <c r="K17" s="64"/>
      <c r="L17" s="64"/>
      <c r="M17" s="64"/>
      <c r="N17" s="1"/>
      <c r="O17" s="1"/>
    </row>
    <row r="18" spans="1:15" ht="12.75" customHeight="1" x14ac:dyDescent="0.2">
      <c r="A18" s="1"/>
      <c r="B18" s="537" t="s">
        <v>917</v>
      </c>
      <c r="C18" s="591">
        <v>4</v>
      </c>
      <c r="D18" s="567"/>
      <c r="E18" s="544"/>
      <c r="F18" s="64"/>
      <c r="G18" s="545" t="s">
        <v>1135</v>
      </c>
      <c r="H18" s="546" t="str">
        <f t="shared" si="1"/>
        <v>はく落対策</v>
      </c>
      <c r="I18" s="572">
        <f t="shared" si="0"/>
        <v>45</v>
      </c>
      <c r="J18" s="1"/>
      <c r="K18" s="64"/>
      <c r="L18" s="64"/>
      <c r="M18" s="64"/>
      <c r="N18" s="64"/>
      <c r="O18" s="1"/>
    </row>
    <row r="19" spans="1:15" ht="12.75" customHeight="1" x14ac:dyDescent="0.2">
      <c r="A19" s="1"/>
      <c r="B19" s="561" t="s">
        <v>918</v>
      </c>
      <c r="C19" s="592">
        <v>30</v>
      </c>
      <c r="D19" s="568"/>
      <c r="E19" s="562"/>
      <c r="F19" s="64"/>
      <c r="G19" s="536" t="s">
        <v>1136</v>
      </c>
      <c r="H19" s="549" t="str">
        <f t="shared" ref="H19:H24" si="2">$B$9</f>
        <v>導水樋</v>
      </c>
      <c r="I19" s="573">
        <f t="shared" si="0"/>
        <v>20</v>
      </c>
      <c r="J19" s="64"/>
      <c r="K19" s="64"/>
      <c r="L19" s="64"/>
      <c r="M19" s="64"/>
      <c r="N19" s="1"/>
      <c r="O19" s="1"/>
    </row>
    <row r="20" spans="1:15" ht="12.75" customHeight="1" x14ac:dyDescent="0.2">
      <c r="A20" s="1"/>
      <c r="B20" s="539"/>
      <c r="C20" s="539"/>
      <c r="D20" s="64"/>
      <c r="E20" s="64"/>
      <c r="F20" s="64"/>
      <c r="G20" s="537" t="s">
        <v>1137</v>
      </c>
      <c r="H20" s="551" t="str">
        <f t="shared" si="2"/>
        <v>導水樋</v>
      </c>
      <c r="I20" s="571">
        <f t="shared" si="0"/>
        <v>20</v>
      </c>
      <c r="J20" s="64"/>
      <c r="K20" s="554"/>
      <c r="L20" s="64"/>
      <c r="M20" s="64"/>
      <c r="N20" s="1"/>
      <c r="O20" s="1"/>
    </row>
    <row r="21" spans="1:15" ht="12.75" customHeight="1" x14ac:dyDescent="0.2">
      <c r="A21" s="1"/>
      <c r="B21" s="64"/>
      <c r="C21" s="64"/>
      <c r="D21" s="64"/>
      <c r="E21" s="64"/>
      <c r="F21" s="64"/>
      <c r="G21" s="537" t="s">
        <v>1138</v>
      </c>
      <c r="H21" s="551" t="str">
        <f t="shared" si="2"/>
        <v>導水樋</v>
      </c>
      <c r="I21" s="571">
        <f t="shared" si="0"/>
        <v>20</v>
      </c>
      <c r="J21" s="64"/>
      <c r="K21" s="64"/>
      <c r="L21" s="64"/>
      <c r="M21" s="64"/>
      <c r="N21" s="1"/>
      <c r="O21" s="1"/>
    </row>
    <row r="22" spans="1:15" ht="12.75" customHeight="1" x14ac:dyDescent="0.2">
      <c r="A22" s="1"/>
      <c r="B22" s="525" t="s">
        <v>1014</v>
      </c>
      <c r="C22" s="525"/>
      <c r="D22" s="249"/>
      <c r="E22" s="64"/>
      <c r="F22" s="64"/>
      <c r="G22" s="537" t="s">
        <v>1139</v>
      </c>
      <c r="H22" s="551" t="str">
        <f t="shared" si="2"/>
        <v>導水樋</v>
      </c>
      <c r="I22" s="571">
        <f t="shared" si="0"/>
        <v>20</v>
      </c>
      <c r="J22" s="64"/>
      <c r="K22" s="64"/>
      <c r="L22" s="64"/>
      <c r="M22" s="249"/>
      <c r="N22" s="1"/>
      <c r="O22" s="1"/>
    </row>
    <row r="23" spans="1:15" ht="12.75" customHeight="1" x14ac:dyDescent="0.2">
      <c r="A23" s="1"/>
      <c r="B23" s="527"/>
      <c r="C23" s="528" t="s">
        <v>1182</v>
      </c>
      <c r="D23" s="528" t="s">
        <v>1016</v>
      </c>
      <c r="E23" s="1"/>
      <c r="F23" s="64"/>
      <c r="G23" s="537" t="s">
        <v>1140</v>
      </c>
      <c r="H23" s="551" t="str">
        <f t="shared" si="2"/>
        <v>導水樋</v>
      </c>
      <c r="I23" s="571">
        <f t="shared" si="0"/>
        <v>20</v>
      </c>
      <c r="J23" s="64"/>
      <c r="K23" s="64"/>
      <c r="L23" s="64"/>
      <c r="M23" s="249"/>
      <c r="N23" s="1"/>
      <c r="O23" s="1"/>
    </row>
    <row r="24" spans="1:15" ht="12.75" customHeight="1" x14ac:dyDescent="0.2">
      <c r="A24" s="1"/>
      <c r="B24" s="531" t="s">
        <v>130</v>
      </c>
      <c r="C24" s="594">
        <v>1000</v>
      </c>
      <c r="D24" s="532" t="s">
        <v>924</v>
      </c>
      <c r="E24" s="1"/>
      <c r="F24" s="204"/>
      <c r="G24" s="537" t="s">
        <v>1141</v>
      </c>
      <c r="H24" s="551" t="str">
        <f t="shared" si="2"/>
        <v>導水樋</v>
      </c>
      <c r="I24" s="571">
        <f t="shared" si="0"/>
        <v>20</v>
      </c>
      <c r="J24" s="64"/>
      <c r="K24" s="64"/>
      <c r="L24" s="64"/>
      <c r="M24" s="249"/>
      <c r="N24" s="1"/>
      <c r="O24" s="1"/>
    </row>
    <row r="25" spans="1:15" ht="12.75" customHeight="1" x14ac:dyDescent="0.2">
      <c r="A25" s="1"/>
      <c r="B25" s="534" t="s">
        <v>852</v>
      </c>
      <c r="C25" s="595">
        <v>1000</v>
      </c>
      <c r="D25" s="532"/>
      <c r="E25" s="1"/>
      <c r="F25" s="64"/>
      <c r="G25" s="537" t="s">
        <v>1142</v>
      </c>
      <c r="H25" s="551" t="str">
        <f>$B$14</f>
        <v>要検討</v>
      </c>
      <c r="I25" s="571" t="str">
        <f t="shared" si="0"/>
        <v>要検討</v>
      </c>
      <c r="J25" s="64"/>
      <c r="K25" s="64"/>
      <c r="L25" s="64"/>
      <c r="M25" s="249"/>
      <c r="N25" s="1"/>
      <c r="O25" s="1"/>
    </row>
    <row r="26" spans="1:15" ht="12.75" customHeight="1" x14ac:dyDescent="0.2">
      <c r="A26" s="1"/>
      <c r="B26" s="534" t="s">
        <v>497</v>
      </c>
      <c r="C26" s="595">
        <v>200</v>
      </c>
      <c r="D26" s="532" t="s">
        <v>925</v>
      </c>
      <c r="E26" s="1"/>
      <c r="F26" s="64"/>
      <c r="G26" s="555" t="s">
        <v>1143</v>
      </c>
      <c r="H26" s="556" t="str">
        <f>$B$9</f>
        <v>導水樋</v>
      </c>
      <c r="I26" s="572">
        <f t="shared" si="0"/>
        <v>20</v>
      </c>
      <c r="J26" s="64"/>
      <c r="K26" s="64"/>
      <c r="L26" s="64"/>
      <c r="M26" s="249"/>
      <c r="N26" s="1"/>
      <c r="O26" s="1"/>
    </row>
    <row r="27" spans="1:15" ht="12.75" customHeight="1" x14ac:dyDescent="0.2">
      <c r="A27" s="1"/>
      <c r="B27" s="534" t="s">
        <v>498</v>
      </c>
      <c r="C27" s="595">
        <v>600</v>
      </c>
      <c r="D27" s="532"/>
      <c r="E27" s="1"/>
      <c r="F27" s="64"/>
      <c r="G27" s="537" t="s">
        <v>1144</v>
      </c>
      <c r="H27" s="553" t="str">
        <f>$B$9</f>
        <v>導水樋</v>
      </c>
      <c r="I27" s="575">
        <f t="shared" si="0"/>
        <v>20</v>
      </c>
      <c r="J27" s="64"/>
      <c r="K27" s="64"/>
      <c r="L27" s="64"/>
      <c r="M27" s="249"/>
      <c r="N27" s="1"/>
      <c r="O27" s="1"/>
    </row>
    <row r="28" spans="1:15" ht="12.75" customHeight="1" x14ac:dyDescent="0.2">
      <c r="A28" s="1"/>
      <c r="B28" s="534" t="s">
        <v>842</v>
      </c>
      <c r="C28" s="595">
        <v>200</v>
      </c>
      <c r="D28" s="532" t="s">
        <v>925</v>
      </c>
      <c r="E28" s="1"/>
      <c r="F28" s="64"/>
      <c r="G28" s="557" t="s">
        <v>1145</v>
      </c>
      <c r="H28" s="558" t="str">
        <f>$B$9</f>
        <v>導水樋</v>
      </c>
      <c r="I28" s="574">
        <f t="shared" si="0"/>
        <v>20</v>
      </c>
      <c r="J28" s="64"/>
      <c r="K28" s="1"/>
      <c r="L28" s="64"/>
      <c r="M28" s="249"/>
      <c r="N28" s="1"/>
      <c r="O28" s="1"/>
    </row>
    <row r="29" spans="1:15" ht="12.75" customHeight="1" x14ac:dyDescent="0.2">
      <c r="A29" s="1"/>
      <c r="B29" s="534" t="s">
        <v>837</v>
      </c>
      <c r="C29" s="595">
        <v>600</v>
      </c>
      <c r="D29" s="532"/>
      <c r="E29" s="1"/>
      <c r="F29" s="64"/>
      <c r="G29" s="540" t="s">
        <v>1146</v>
      </c>
      <c r="H29" s="549" t="str">
        <f>$B$10</f>
        <v>裏込め注入</v>
      </c>
      <c r="I29" s="573">
        <f t="shared" si="0"/>
        <v>200</v>
      </c>
      <c r="J29" s="64"/>
      <c r="K29" s="64"/>
      <c r="L29" s="64"/>
      <c r="M29" s="249"/>
      <c r="N29" s="1"/>
      <c r="O29" s="1"/>
    </row>
    <row r="30" spans="1:15" ht="12.75" customHeight="1" x14ac:dyDescent="0.2">
      <c r="A30" s="1"/>
      <c r="B30" s="534" t="s">
        <v>500</v>
      </c>
      <c r="C30" s="595">
        <v>500</v>
      </c>
      <c r="D30" s="532"/>
      <c r="E30" s="1"/>
      <c r="F30" s="64"/>
      <c r="G30" s="537" t="s">
        <v>1147</v>
      </c>
      <c r="H30" s="553" t="str">
        <f>$B$11</f>
        <v>内面補強</v>
      </c>
      <c r="I30" s="571">
        <f t="shared" si="0"/>
        <v>40</v>
      </c>
      <c r="J30" s="64"/>
      <c r="K30" s="64"/>
      <c r="L30" s="64"/>
      <c r="M30" s="249"/>
      <c r="N30" s="1"/>
      <c r="O30" s="1"/>
    </row>
    <row r="31" spans="1:15" ht="12.75" customHeight="1" x14ac:dyDescent="0.2">
      <c r="A31" s="1"/>
      <c r="B31" s="534" t="s">
        <v>836</v>
      </c>
      <c r="C31" s="595">
        <v>200</v>
      </c>
      <c r="D31" s="532"/>
      <c r="E31" s="1"/>
      <c r="F31" s="64"/>
      <c r="G31" s="561" t="s">
        <v>1148</v>
      </c>
      <c r="H31" s="558" t="str">
        <f>$B$11</f>
        <v>内面補強</v>
      </c>
      <c r="I31" s="574">
        <f t="shared" si="0"/>
        <v>40</v>
      </c>
      <c r="J31" s="64"/>
      <c r="K31" s="64"/>
      <c r="L31" s="64"/>
      <c r="M31" s="64"/>
      <c r="N31" s="1"/>
      <c r="O31" s="1"/>
    </row>
    <row r="32" spans="1:15" ht="12.75" customHeight="1" x14ac:dyDescent="0.2">
      <c r="A32" s="1"/>
      <c r="B32" s="534" t="s">
        <v>843</v>
      </c>
      <c r="C32" s="595">
        <v>300</v>
      </c>
      <c r="D32" s="532"/>
      <c r="E32" s="1"/>
      <c r="F32" s="64"/>
      <c r="G32" s="529" t="s">
        <v>1149</v>
      </c>
      <c r="H32" s="530" t="str">
        <f t="shared" ref="H32:H37" si="3">$B$4</f>
        <v>はく落対策</v>
      </c>
      <c r="I32" s="571">
        <f t="shared" si="0"/>
        <v>45</v>
      </c>
      <c r="J32" s="64"/>
      <c r="K32" s="64"/>
      <c r="L32" s="64"/>
      <c r="M32" s="64"/>
      <c r="N32" s="1"/>
      <c r="O32" s="1"/>
    </row>
    <row r="33" spans="1:15" ht="12.75" customHeight="1" x14ac:dyDescent="0.2">
      <c r="A33" s="1"/>
      <c r="B33" s="534" t="s">
        <v>569</v>
      </c>
      <c r="C33" s="595">
        <v>600</v>
      </c>
      <c r="D33" s="532"/>
      <c r="E33" s="1"/>
      <c r="F33" s="64"/>
      <c r="G33" s="529" t="s">
        <v>1150</v>
      </c>
      <c r="H33" s="533" t="str">
        <f t="shared" si="3"/>
        <v>はく落対策</v>
      </c>
      <c r="I33" s="571">
        <f t="shared" si="0"/>
        <v>45</v>
      </c>
      <c r="J33" s="64"/>
      <c r="K33" s="64"/>
      <c r="L33" s="64"/>
      <c r="M33" s="64"/>
      <c r="N33" s="1"/>
      <c r="O33" s="1"/>
    </row>
    <row r="34" spans="1:15" ht="12.75" customHeight="1" x14ac:dyDescent="0.2">
      <c r="A34" s="64"/>
      <c r="B34" s="534" t="s">
        <v>501</v>
      </c>
      <c r="C34" s="595">
        <v>1500</v>
      </c>
      <c r="D34" s="532"/>
      <c r="E34" s="1"/>
      <c r="F34" s="64"/>
      <c r="G34" s="529" t="s">
        <v>1151</v>
      </c>
      <c r="H34" s="546" t="str">
        <f t="shared" si="3"/>
        <v>はく落対策</v>
      </c>
      <c r="I34" s="571">
        <f t="shared" si="0"/>
        <v>45</v>
      </c>
      <c r="J34" s="64"/>
      <c r="K34" s="64"/>
      <c r="L34" s="64"/>
      <c r="M34" s="64"/>
      <c r="N34" s="1"/>
      <c r="O34" s="1"/>
    </row>
    <row r="35" spans="1:15" ht="12.75" customHeight="1" x14ac:dyDescent="0.2">
      <c r="A35" s="64"/>
      <c r="B35" s="534" t="s">
        <v>502</v>
      </c>
      <c r="C35" s="595">
        <v>2500</v>
      </c>
      <c r="D35" s="532"/>
      <c r="E35" s="1"/>
      <c r="F35" s="64"/>
      <c r="G35" s="529" t="s">
        <v>1152</v>
      </c>
      <c r="H35" s="533" t="str">
        <f t="shared" si="3"/>
        <v>はく落対策</v>
      </c>
      <c r="I35" s="571">
        <f t="shared" si="0"/>
        <v>45</v>
      </c>
      <c r="J35" s="64"/>
      <c r="K35" s="64"/>
      <c r="L35" s="64"/>
      <c r="M35" s="64"/>
      <c r="N35" s="1"/>
      <c r="O35" s="1"/>
    </row>
    <row r="36" spans="1:15" ht="12.75" customHeight="1" x14ac:dyDescent="0.2">
      <c r="A36" s="64"/>
      <c r="B36" s="569" t="s">
        <v>923</v>
      </c>
      <c r="C36" s="596">
        <v>500</v>
      </c>
      <c r="D36" s="532"/>
      <c r="E36" s="1"/>
      <c r="F36" s="64"/>
      <c r="G36" s="555" t="s">
        <v>1153</v>
      </c>
      <c r="H36" s="546" t="str">
        <f t="shared" si="3"/>
        <v>はく落対策</v>
      </c>
      <c r="I36" s="572">
        <f t="shared" ref="I36:I66" si="4">VLOOKUP(H36,$B$4:$C$15,2,FALSE)</f>
        <v>45</v>
      </c>
      <c r="J36" s="64"/>
      <c r="K36" s="64"/>
      <c r="L36" s="64"/>
      <c r="M36" s="64"/>
      <c r="N36" s="1"/>
      <c r="O36" s="1"/>
    </row>
    <row r="37" spans="1:15" ht="12.75" customHeight="1" x14ac:dyDescent="0.2">
      <c r="A37" s="64"/>
      <c r="B37" s="570"/>
      <c r="C37" s="570"/>
      <c r="D37" s="563"/>
      <c r="E37" s="1"/>
      <c r="F37" s="64"/>
      <c r="G37" s="561" t="s">
        <v>1154</v>
      </c>
      <c r="H37" s="546" t="str">
        <f t="shared" si="3"/>
        <v>はく落対策</v>
      </c>
      <c r="I37" s="572">
        <f t="shared" si="4"/>
        <v>45</v>
      </c>
      <c r="J37" s="64"/>
      <c r="K37" s="64"/>
      <c r="L37" s="64"/>
      <c r="M37" s="64"/>
      <c r="N37" s="1"/>
      <c r="O37" s="1"/>
    </row>
    <row r="38" spans="1:15" ht="12.75" customHeight="1" x14ac:dyDescent="0.2">
      <c r="A38" s="64"/>
      <c r="B38" s="64"/>
      <c r="C38" s="1"/>
      <c r="D38" s="64"/>
      <c r="E38" s="64"/>
      <c r="F38" s="64"/>
      <c r="G38" s="540" t="s">
        <v>1155</v>
      </c>
      <c r="H38" s="549" t="str">
        <f>$B$14</f>
        <v>要検討</v>
      </c>
      <c r="I38" s="573" t="str">
        <f t="shared" si="4"/>
        <v>要検討</v>
      </c>
      <c r="J38" s="64"/>
      <c r="K38" s="64"/>
      <c r="L38" s="64"/>
      <c r="M38" s="64"/>
      <c r="N38" s="1"/>
      <c r="O38" s="1"/>
    </row>
    <row r="39" spans="1:15" ht="12.75" customHeight="1" x14ac:dyDescent="0.2">
      <c r="A39" s="64"/>
      <c r="B39" s="64"/>
      <c r="C39" s="64"/>
      <c r="D39" s="64"/>
      <c r="E39" s="64"/>
      <c r="F39" s="64"/>
      <c r="G39" s="537" t="s">
        <v>1156</v>
      </c>
      <c r="H39" s="553" t="str">
        <f>$B$14</f>
        <v>要検討</v>
      </c>
      <c r="I39" s="575" t="str">
        <f t="shared" si="4"/>
        <v>要検討</v>
      </c>
      <c r="J39" s="64"/>
      <c r="K39" s="64"/>
      <c r="L39" s="64"/>
      <c r="M39" s="64"/>
      <c r="N39" s="1"/>
      <c r="O39" s="1"/>
    </row>
    <row r="40" spans="1:15" ht="12.75" customHeight="1" x14ac:dyDescent="0.2">
      <c r="A40" s="64"/>
      <c r="B40" s="525"/>
      <c r="C40" s="64"/>
      <c r="D40" s="64"/>
      <c r="E40" s="64"/>
      <c r="F40" s="64"/>
      <c r="G40" s="537" t="s">
        <v>1157</v>
      </c>
      <c r="H40" s="553" t="str">
        <f>$B$14</f>
        <v>要検討</v>
      </c>
      <c r="I40" s="575" t="str">
        <f t="shared" si="4"/>
        <v>要検討</v>
      </c>
      <c r="J40" s="64"/>
      <c r="K40" s="64"/>
      <c r="L40" s="64"/>
      <c r="M40" s="64"/>
      <c r="N40" s="1"/>
      <c r="O40" s="1"/>
    </row>
    <row r="41" spans="1:15" ht="12.75" customHeight="1" x14ac:dyDescent="0.2">
      <c r="A41" s="64"/>
      <c r="B41" s="64"/>
      <c r="C41" s="64"/>
      <c r="D41" s="64"/>
      <c r="E41" s="64"/>
      <c r="F41" s="64"/>
      <c r="G41" s="537" t="s">
        <v>1158</v>
      </c>
      <c r="H41" s="553" t="str">
        <f>$B$14</f>
        <v>要検討</v>
      </c>
      <c r="I41" s="575" t="str">
        <f t="shared" si="4"/>
        <v>要検討</v>
      </c>
      <c r="J41" s="64"/>
      <c r="K41" s="64"/>
      <c r="L41" s="64"/>
      <c r="M41" s="64"/>
      <c r="N41" s="1"/>
      <c r="O41" s="1"/>
    </row>
    <row r="42" spans="1:15" ht="12.75" customHeight="1" x14ac:dyDescent="0.2">
      <c r="A42" s="64"/>
      <c r="B42" s="64"/>
      <c r="C42" s="64"/>
      <c r="D42" s="64"/>
      <c r="E42" s="64"/>
      <c r="F42" s="64"/>
      <c r="G42" s="561" t="s">
        <v>1159</v>
      </c>
      <c r="H42" s="558" t="str">
        <f>$B$14</f>
        <v>要検討</v>
      </c>
      <c r="I42" s="576" t="str">
        <f t="shared" si="4"/>
        <v>要検討</v>
      </c>
      <c r="J42" s="64"/>
      <c r="K42" s="64"/>
      <c r="L42" s="64"/>
      <c r="M42" s="64"/>
      <c r="N42" s="1"/>
      <c r="O42" s="1"/>
    </row>
    <row r="43" spans="1:15" ht="12.75" customHeight="1" x14ac:dyDescent="0.2">
      <c r="A43" s="64"/>
      <c r="B43" s="64"/>
      <c r="C43" s="64"/>
      <c r="D43" s="64"/>
      <c r="E43" s="64"/>
      <c r="F43" s="64"/>
      <c r="G43" s="536" t="s">
        <v>1160</v>
      </c>
      <c r="H43" s="549" t="str">
        <f t="shared" ref="H43:H49" si="5">$B$13</f>
        <v>路面補修</v>
      </c>
      <c r="I43" s="573">
        <f t="shared" si="4"/>
        <v>30</v>
      </c>
      <c r="J43" s="64"/>
      <c r="K43" s="64"/>
      <c r="L43" s="64"/>
      <c r="M43" s="64"/>
      <c r="N43" s="1"/>
      <c r="O43" s="1"/>
    </row>
    <row r="44" spans="1:15" ht="12.75" customHeight="1" x14ac:dyDescent="0.2">
      <c r="A44" s="64"/>
      <c r="B44" s="64"/>
      <c r="C44" s="64"/>
      <c r="D44" s="64"/>
      <c r="E44" s="64"/>
      <c r="F44" s="64"/>
      <c r="G44" s="537" t="s">
        <v>1161</v>
      </c>
      <c r="H44" s="553" t="str">
        <f t="shared" si="5"/>
        <v>路面補修</v>
      </c>
      <c r="I44" s="571">
        <f t="shared" si="4"/>
        <v>30</v>
      </c>
      <c r="J44" s="64"/>
      <c r="K44" s="64"/>
      <c r="L44" s="64"/>
      <c r="M44" s="64"/>
      <c r="N44" s="1"/>
      <c r="O44" s="1"/>
    </row>
    <row r="45" spans="1:15" ht="12.75" customHeight="1" x14ac:dyDescent="0.2">
      <c r="A45" s="64"/>
      <c r="B45" s="64"/>
      <c r="C45" s="64"/>
      <c r="D45" s="64"/>
      <c r="E45" s="64"/>
      <c r="F45" s="64"/>
      <c r="G45" s="537" t="s">
        <v>1162</v>
      </c>
      <c r="H45" s="553" t="str">
        <f t="shared" si="5"/>
        <v>路面補修</v>
      </c>
      <c r="I45" s="571">
        <f t="shared" si="4"/>
        <v>30</v>
      </c>
      <c r="J45" s="64"/>
      <c r="K45" s="64"/>
      <c r="L45" s="64"/>
      <c r="M45" s="64"/>
      <c r="N45" s="1"/>
      <c r="O45" s="1"/>
    </row>
    <row r="46" spans="1:15" ht="12.75" customHeight="1" x14ac:dyDescent="0.2">
      <c r="A46" s="64"/>
      <c r="B46" s="64"/>
      <c r="C46" s="64"/>
      <c r="D46" s="64"/>
      <c r="E46" s="64"/>
      <c r="F46" s="64"/>
      <c r="G46" s="537" t="s">
        <v>1163</v>
      </c>
      <c r="H46" s="553" t="str">
        <f t="shared" si="5"/>
        <v>路面補修</v>
      </c>
      <c r="I46" s="571">
        <f t="shared" si="4"/>
        <v>30</v>
      </c>
      <c r="J46" s="64"/>
      <c r="K46" s="64"/>
      <c r="L46" s="64"/>
      <c r="M46" s="64"/>
      <c r="N46" s="65"/>
      <c r="O46" s="65"/>
    </row>
    <row r="47" spans="1:15" ht="12.75" customHeight="1" x14ac:dyDescent="0.2">
      <c r="A47" s="64"/>
      <c r="B47" s="64"/>
      <c r="C47" s="64"/>
      <c r="D47" s="64"/>
      <c r="E47" s="64"/>
      <c r="F47" s="64"/>
      <c r="G47" s="537" t="s">
        <v>1164</v>
      </c>
      <c r="H47" s="553" t="str">
        <f t="shared" si="5"/>
        <v>路面補修</v>
      </c>
      <c r="I47" s="571">
        <f t="shared" si="4"/>
        <v>30</v>
      </c>
      <c r="J47" s="64"/>
      <c r="K47" s="64"/>
      <c r="L47" s="64"/>
      <c r="M47" s="64"/>
      <c r="N47" s="1"/>
      <c r="O47" s="1"/>
    </row>
    <row r="48" spans="1:15" ht="12.75" customHeight="1" x14ac:dyDescent="0.2">
      <c r="A48" s="64"/>
      <c r="B48" s="64"/>
      <c r="C48" s="64"/>
      <c r="D48" s="64"/>
      <c r="E48" s="64"/>
      <c r="F48" s="64"/>
      <c r="G48" s="537" t="s">
        <v>1165</v>
      </c>
      <c r="H48" s="553" t="str">
        <f t="shared" si="5"/>
        <v>路面補修</v>
      </c>
      <c r="I48" s="571">
        <f t="shared" si="4"/>
        <v>30</v>
      </c>
      <c r="J48" s="64"/>
      <c r="K48" s="64"/>
      <c r="L48" s="65"/>
      <c r="M48" s="64"/>
      <c r="N48" s="1"/>
      <c r="O48" s="1"/>
    </row>
    <row r="49" spans="1:15" ht="12.75" customHeight="1" x14ac:dyDescent="0.2">
      <c r="A49" s="64"/>
      <c r="B49" s="64"/>
      <c r="C49" s="64"/>
      <c r="D49" s="64"/>
      <c r="E49" s="64"/>
      <c r="F49" s="65"/>
      <c r="G49" s="537" t="s">
        <v>1157</v>
      </c>
      <c r="H49" s="553" t="str">
        <f t="shared" si="5"/>
        <v>路面補修</v>
      </c>
      <c r="I49" s="571">
        <f t="shared" si="4"/>
        <v>30</v>
      </c>
      <c r="J49" s="65"/>
      <c r="K49" s="65"/>
      <c r="L49" s="64"/>
      <c r="M49" s="64"/>
      <c r="N49" s="1"/>
      <c r="O49" s="1"/>
    </row>
    <row r="50" spans="1:15" s="65" customFormat="1" ht="12.75" customHeight="1" x14ac:dyDescent="0.2">
      <c r="A50" s="64"/>
      <c r="B50" s="64"/>
      <c r="C50" s="64"/>
      <c r="D50" s="64"/>
      <c r="E50" s="64"/>
      <c r="F50" s="64"/>
      <c r="G50" s="537" t="s">
        <v>1166</v>
      </c>
      <c r="H50" s="553" t="str">
        <f t="shared" ref="H50:H58" si="6">$B$14</f>
        <v>要検討</v>
      </c>
      <c r="I50" s="571" t="str">
        <f t="shared" si="4"/>
        <v>要検討</v>
      </c>
      <c r="J50" s="64"/>
      <c r="K50" s="64"/>
      <c r="L50" s="64"/>
      <c r="M50" s="64"/>
      <c r="N50" s="1"/>
      <c r="O50" s="1"/>
    </row>
    <row r="51" spans="1:15" ht="12.75" customHeight="1" x14ac:dyDescent="0.2">
      <c r="A51" s="64"/>
      <c r="B51" s="64"/>
      <c r="C51" s="64"/>
      <c r="D51" s="64"/>
      <c r="E51" s="64"/>
      <c r="F51" s="64"/>
      <c r="G51" s="537" t="s">
        <v>1167</v>
      </c>
      <c r="H51" s="553" t="str">
        <f t="shared" si="6"/>
        <v>要検討</v>
      </c>
      <c r="I51" s="571" t="str">
        <f t="shared" si="4"/>
        <v>要検討</v>
      </c>
      <c r="J51" s="64"/>
      <c r="K51" s="64"/>
      <c r="L51" s="64"/>
      <c r="M51" s="64"/>
      <c r="N51" s="1"/>
      <c r="O51" s="1"/>
    </row>
    <row r="52" spans="1:15" ht="12.75" customHeight="1" x14ac:dyDescent="0.2">
      <c r="A52" s="64"/>
      <c r="B52" s="64"/>
      <c r="C52" s="64"/>
      <c r="D52" s="64"/>
      <c r="E52" s="64"/>
      <c r="F52" s="64"/>
      <c r="G52" s="537" t="s">
        <v>1168</v>
      </c>
      <c r="H52" s="553" t="str">
        <f t="shared" si="6"/>
        <v>要検討</v>
      </c>
      <c r="I52" s="572" t="str">
        <f t="shared" si="4"/>
        <v>要検討</v>
      </c>
      <c r="J52" s="64"/>
      <c r="K52" s="64"/>
      <c r="L52" s="64"/>
      <c r="M52" s="64"/>
      <c r="N52" s="1"/>
      <c r="O52" s="1"/>
    </row>
    <row r="53" spans="1:15" ht="12.75" customHeight="1" x14ac:dyDescent="0.2">
      <c r="A53" s="64"/>
      <c r="B53" s="64"/>
      <c r="C53" s="64"/>
      <c r="D53" s="64"/>
      <c r="E53" s="64"/>
      <c r="F53" s="64"/>
      <c r="G53" s="537" t="s">
        <v>1169</v>
      </c>
      <c r="H53" s="553" t="str">
        <f t="shared" si="6"/>
        <v>要検討</v>
      </c>
      <c r="I53" s="575" t="str">
        <f t="shared" si="4"/>
        <v>要検討</v>
      </c>
      <c r="J53" s="64"/>
      <c r="K53" s="64"/>
      <c r="L53" s="64"/>
      <c r="M53" s="64"/>
      <c r="N53" s="1"/>
      <c r="O53" s="1"/>
    </row>
    <row r="54" spans="1:15" ht="12.75" customHeight="1" x14ac:dyDescent="0.2">
      <c r="A54" s="64"/>
      <c r="B54" s="64"/>
      <c r="C54" s="64"/>
      <c r="D54" s="64"/>
      <c r="E54" s="64"/>
      <c r="F54" s="64"/>
      <c r="G54" s="545" t="s">
        <v>1170</v>
      </c>
      <c r="H54" s="556" t="str">
        <f t="shared" si="6"/>
        <v>要検討</v>
      </c>
      <c r="I54" s="572" t="str">
        <f t="shared" si="4"/>
        <v>要検討</v>
      </c>
      <c r="J54" s="64"/>
      <c r="K54" s="64"/>
      <c r="L54" s="64"/>
      <c r="M54" s="64"/>
      <c r="N54" s="1"/>
      <c r="O54" s="1"/>
    </row>
    <row r="55" spans="1:15" ht="12.75" customHeight="1" x14ac:dyDescent="0.2">
      <c r="A55" s="64"/>
      <c r="B55" s="64"/>
      <c r="C55" s="64"/>
      <c r="D55" s="64"/>
      <c r="E55" s="64"/>
      <c r="F55" s="64"/>
      <c r="G55" s="540" t="s">
        <v>1171</v>
      </c>
      <c r="H55" s="564" t="str">
        <f t="shared" si="6"/>
        <v>要検討</v>
      </c>
      <c r="I55" s="573" t="str">
        <f t="shared" si="4"/>
        <v>要検討</v>
      </c>
      <c r="J55" s="64"/>
      <c r="K55" s="64"/>
      <c r="L55" s="64"/>
      <c r="M55" s="64"/>
      <c r="N55" s="1"/>
      <c r="O55" s="1"/>
    </row>
    <row r="56" spans="1:15" ht="12.75" customHeight="1" x14ac:dyDescent="0.2">
      <c r="A56" s="64"/>
      <c r="B56" s="64"/>
      <c r="C56" s="64"/>
      <c r="D56" s="64"/>
      <c r="E56" s="64"/>
      <c r="F56" s="64"/>
      <c r="G56" s="537" t="s">
        <v>1110</v>
      </c>
      <c r="H56" s="565" t="str">
        <f t="shared" si="6"/>
        <v>要検討</v>
      </c>
      <c r="I56" s="575" t="str">
        <f t="shared" si="4"/>
        <v>要検討</v>
      </c>
      <c r="J56" s="64"/>
      <c r="K56" s="64"/>
      <c r="L56" s="64"/>
      <c r="M56" s="64"/>
      <c r="N56" s="1"/>
      <c r="O56" s="1"/>
    </row>
    <row r="57" spans="1:15" ht="12.75" customHeight="1" x14ac:dyDescent="0.2">
      <c r="A57" s="64"/>
      <c r="B57" s="64"/>
      <c r="C57" s="64"/>
      <c r="D57" s="64"/>
      <c r="E57" s="64"/>
      <c r="F57" s="64"/>
      <c r="G57" s="557" t="s">
        <v>1172</v>
      </c>
      <c r="H57" s="561" t="str">
        <f t="shared" si="6"/>
        <v>要検討</v>
      </c>
      <c r="I57" s="574" t="str">
        <f t="shared" si="4"/>
        <v>要検討</v>
      </c>
      <c r="J57" s="64"/>
      <c r="K57" s="64"/>
      <c r="L57" s="64"/>
      <c r="M57" s="64"/>
      <c r="N57" s="1"/>
      <c r="O57" s="1"/>
    </row>
    <row r="58" spans="1:15" ht="12.75" customHeight="1" x14ac:dyDescent="0.2">
      <c r="A58" s="64"/>
      <c r="B58" s="64"/>
      <c r="C58" s="64"/>
      <c r="D58" s="64"/>
      <c r="E58" s="64"/>
      <c r="F58" s="64"/>
      <c r="G58" s="540" t="s">
        <v>1173</v>
      </c>
      <c r="H58" s="553" t="str">
        <f t="shared" si="6"/>
        <v>要検討</v>
      </c>
      <c r="I58" s="571" t="str">
        <f t="shared" si="4"/>
        <v>要検討</v>
      </c>
      <c r="J58" s="64"/>
      <c r="K58" s="64"/>
      <c r="L58" s="64"/>
      <c r="M58" s="64"/>
      <c r="N58" s="1"/>
      <c r="O58" s="1"/>
    </row>
    <row r="59" spans="1:15" ht="12.75" customHeight="1" x14ac:dyDescent="0.2">
      <c r="A59" s="64"/>
      <c r="B59" s="64"/>
      <c r="C59" s="64"/>
      <c r="D59" s="64"/>
      <c r="E59" s="64"/>
      <c r="F59" s="64"/>
      <c r="G59" s="537" t="s">
        <v>1174</v>
      </c>
      <c r="H59" s="533" t="str">
        <f>$B$4</f>
        <v>はく落対策</v>
      </c>
      <c r="I59" s="571">
        <f t="shared" si="4"/>
        <v>45</v>
      </c>
      <c r="J59" s="64"/>
      <c r="K59" s="64"/>
      <c r="L59" s="64"/>
      <c r="M59" s="64"/>
      <c r="N59" s="1"/>
      <c r="O59" s="1"/>
    </row>
    <row r="60" spans="1:15" ht="12.75" customHeight="1" x14ac:dyDescent="0.2">
      <c r="A60" s="64"/>
      <c r="B60" s="64"/>
      <c r="C60" s="64"/>
      <c r="D60" s="64"/>
      <c r="E60" s="64"/>
      <c r="F60" s="64"/>
      <c r="G60" s="537" t="s">
        <v>1175</v>
      </c>
      <c r="H60" s="553" t="str">
        <f>$B$7</f>
        <v>断面修復</v>
      </c>
      <c r="I60" s="571">
        <f t="shared" si="4"/>
        <v>100</v>
      </c>
      <c r="J60" s="64"/>
      <c r="K60" s="64"/>
      <c r="L60" s="64"/>
      <c r="M60" s="64"/>
      <c r="N60" s="1"/>
      <c r="O60" s="1"/>
    </row>
    <row r="61" spans="1:15" ht="12.75" customHeight="1" x14ac:dyDescent="0.2">
      <c r="A61" s="64"/>
      <c r="B61" s="64"/>
      <c r="C61" s="64"/>
      <c r="D61" s="64"/>
      <c r="E61" s="64"/>
      <c r="F61" s="64"/>
      <c r="G61" s="537" t="s">
        <v>1176</v>
      </c>
      <c r="H61" s="533" t="str">
        <f>$B$4</f>
        <v>はく落対策</v>
      </c>
      <c r="I61" s="571">
        <f t="shared" si="4"/>
        <v>45</v>
      </c>
      <c r="J61" s="64"/>
      <c r="K61" s="64"/>
      <c r="L61" s="64"/>
      <c r="M61" s="65"/>
      <c r="N61" s="1"/>
      <c r="O61" s="1"/>
    </row>
    <row r="62" spans="1:15" ht="12.75" customHeight="1" x14ac:dyDescent="0.2">
      <c r="A62" s="64"/>
      <c r="B62" s="206"/>
      <c r="C62" s="206"/>
      <c r="D62" s="206"/>
      <c r="E62" s="206"/>
      <c r="F62" s="64"/>
      <c r="G62" s="537" t="s">
        <v>1177</v>
      </c>
      <c r="H62" s="553" t="str">
        <f>$B$14</f>
        <v>要検討</v>
      </c>
      <c r="I62" s="572" t="str">
        <f t="shared" si="4"/>
        <v>要検討</v>
      </c>
      <c r="J62" s="64"/>
      <c r="K62" s="64"/>
      <c r="L62" s="64"/>
      <c r="M62" s="64"/>
      <c r="N62" s="1"/>
      <c r="O62" s="1"/>
    </row>
    <row r="63" spans="1:15" ht="12.75" customHeight="1" x14ac:dyDescent="0.2">
      <c r="A63" s="206"/>
      <c r="B63" s="206"/>
      <c r="C63" s="206"/>
      <c r="D63" s="206"/>
      <c r="E63" s="206"/>
      <c r="F63" s="206"/>
      <c r="G63" s="537" t="s">
        <v>1178</v>
      </c>
      <c r="H63" s="553" t="str">
        <f>$B$14</f>
        <v>要検討</v>
      </c>
      <c r="I63" s="575" t="str">
        <f t="shared" si="4"/>
        <v>要検討</v>
      </c>
      <c r="J63" s="206"/>
      <c r="K63" s="206"/>
      <c r="L63" s="206"/>
      <c r="M63" s="206"/>
      <c r="N63" s="1"/>
      <c r="O63" s="1"/>
    </row>
    <row r="64" spans="1:15" ht="13.5" customHeight="1" x14ac:dyDescent="0.2">
      <c r="A64" s="206"/>
      <c r="B64" s="206"/>
      <c r="C64" s="1"/>
      <c r="D64" s="1"/>
      <c r="E64" s="1"/>
      <c r="F64" s="206"/>
      <c r="G64" s="537" t="s">
        <v>1179</v>
      </c>
      <c r="H64" s="553" t="str">
        <f>$B$14</f>
        <v>要検討</v>
      </c>
      <c r="I64" s="575" t="str">
        <f t="shared" si="4"/>
        <v>要検討</v>
      </c>
      <c r="J64" s="206"/>
      <c r="K64" s="206"/>
      <c r="L64" s="1"/>
      <c r="M64" s="206"/>
      <c r="N64" s="1"/>
      <c r="O64" s="1"/>
    </row>
    <row r="65" spans="1:15" ht="13.5" customHeight="1" x14ac:dyDescent="0.2">
      <c r="A65" s="1"/>
      <c r="B65" s="206"/>
      <c r="C65" s="1"/>
      <c r="D65" s="1"/>
      <c r="E65" s="1"/>
      <c r="F65" s="1"/>
      <c r="G65" s="537" t="s">
        <v>1180</v>
      </c>
      <c r="H65" s="553" t="str">
        <f>$B$14</f>
        <v>要検討</v>
      </c>
      <c r="I65" s="571" t="str">
        <f t="shared" si="4"/>
        <v>要検討</v>
      </c>
      <c r="J65" s="1"/>
      <c r="K65" s="1"/>
      <c r="L65" s="1"/>
      <c r="M65" s="206"/>
      <c r="N65" s="1"/>
      <c r="O65" s="1"/>
    </row>
    <row r="66" spans="1:15" ht="13.5" customHeight="1" x14ac:dyDescent="0.2">
      <c r="A66" s="1"/>
      <c r="B66" s="1"/>
      <c r="C66" s="1"/>
      <c r="D66" s="1"/>
      <c r="E66" s="1"/>
      <c r="F66" s="1"/>
      <c r="G66" s="561" t="s">
        <v>1181</v>
      </c>
      <c r="H66" s="558" t="str">
        <f>$B$14</f>
        <v>要検討</v>
      </c>
      <c r="I66" s="574" t="str">
        <f t="shared" si="4"/>
        <v>要検討</v>
      </c>
      <c r="J66" s="1"/>
      <c r="K66" s="1"/>
      <c r="L66" s="1"/>
      <c r="M66" s="206"/>
      <c r="N66" s="1"/>
      <c r="O66" s="1"/>
    </row>
    <row r="67" spans="1:15" x14ac:dyDescent="0.2">
      <c r="A67" s="1"/>
      <c r="B67" s="1"/>
      <c r="C67" s="1"/>
      <c r="D67" s="1"/>
      <c r="E67" s="1"/>
      <c r="F67" s="1"/>
      <c r="G67" s="210"/>
      <c r="H67" s="206"/>
      <c r="I67" s="206"/>
      <c r="J67" s="1"/>
      <c r="K67" s="1"/>
      <c r="L67" s="1"/>
      <c r="M67" s="206"/>
      <c r="N67" s="1"/>
      <c r="O67" s="1"/>
    </row>
    <row r="68" spans="1:15" x14ac:dyDescent="0.2">
      <c r="A68" s="1"/>
      <c r="B68" s="1"/>
      <c r="C68" s="1"/>
      <c r="D68" s="1"/>
      <c r="E68" s="1"/>
      <c r="F68" s="1"/>
      <c r="G68" s="206"/>
      <c r="H68" s="206"/>
      <c r="I68" s="206"/>
      <c r="J68" s="1"/>
      <c r="K68" s="1"/>
      <c r="L68" s="1"/>
      <c r="M68" s="206"/>
      <c r="N68" s="1"/>
      <c r="O68" s="1"/>
    </row>
    <row r="69" spans="1:15" x14ac:dyDescent="0.2">
      <c r="F69" s="271"/>
      <c r="G69" s="272"/>
      <c r="H69" s="270"/>
      <c r="I69" s="270"/>
      <c r="J69" s="271"/>
      <c r="K69" s="271"/>
      <c r="L69" s="271"/>
    </row>
    <row r="70" spans="1:15" x14ac:dyDescent="0.2">
      <c r="F70" s="271"/>
      <c r="J70" s="271"/>
      <c r="K70" s="271"/>
      <c r="L70" s="271"/>
    </row>
    <row r="71" spans="1:15" x14ac:dyDescent="0.2">
      <c r="F71" s="271"/>
      <c r="J71" s="271"/>
      <c r="K71" s="271"/>
      <c r="L71" s="271"/>
    </row>
    <row r="72" spans="1:15" x14ac:dyDescent="0.2">
      <c r="F72" s="271"/>
      <c r="J72" s="271"/>
      <c r="K72" s="271"/>
    </row>
    <row r="78" spans="1:15" x14ac:dyDescent="0.2">
      <c r="M78" s="271"/>
    </row>
    <row r="79" spans="1:15" x14ac:dyDescent="0.2">
      <c r="M79" s="271"/>
    </row>
    <row r="80" spans="1:15" x14ac:dyDescent="0.2">
      <c r="M80" s="271"/>
    </row>
    <row r="81" spans="13:13" x14ac:dyDescent="0.2">
      <c r="M81" s="271"/>
    </row>
    <row r="82" spans="13:13" x14ac:dyDescent="0.2">
      <c r="M82" s="271"/>
    </row>
    <row r="83" spans="13:13" x14ac:dyDescent="0.2">
      <c r="M83" s="271"/>
    </row>
    <row r="84" spans="13:13" x14ac:dyDescent="0.2">
      <c r="M84" s="271"/>
    </row>
    <row r="97" ht="21.75" customHeight="1" x14ac:dyDescent="0.2"/>
    <row r="98" ht="18.75" customHeight="1" x14ac:dyDescent="0.2"/>
    <row r="99" ht="18.75" customHeight="1" x14ac:dyDescent="0.2"/>
    <row r="100" ht="18.75" customHeight="1" x14ac:dyDescent="0.2"/>
    <row r="101" ht="18.75" customHeight="1" x14ac:dyDescent="0.2"/>
    <row r="102" ht="18.75" customHeight="1" x14ac:dyDescent="0.2"/>
    <row r="103" ht="18.75" customHeight="1" x14ac:dyDescent="0.2"/>
    <row r="104" ht="18.75" customHeight="1" x14ac:dyDescent="0.2"/>
    <row r="105" ht="18.75" customHeight="1" x14ac:dyDescent="0.2"/>
    <row r="106" ht="18.75" customHeight="1" x14ac:dyDescent="0.2"/>
    <row r="107" ht="18.75" customHeight="1" x14ac:dyDescent="0.2"/>
    <row r="108" ht="18.75" customHeight="1" x14ac:dyDescent="0.2"/>
    <row r="109" ht="18.75" customHeight="1" x14ac:dyDescent="0.2"/>
    <row r="110" ht="18.75" customHeight="1" x14ac:dyDescent="0.2"/>
    <row r="114" ht="15.75" customHeight="1" x14ac:dyDescent="0.2"/>
  </sheetData>
  <mergeCells count="1">
    <mergeCell ref="J3:K3"/>
  </mergeCells>
  <phoneticPr fontId="2"/>
  <pageMargins left="0" right="0" top="0.31496062992125984" bottom="0" header="0" footer="0"/>
  <pageSetup paperSize="8" orientation="landscape" horizontalDpi="360" verticalDpi="36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9" tint="-0.24994659260841701"/>
  </sheetPr>
  <dimension ref="A1:CH80"/>
  <sheetViews>
    <sheetView view="pageBreakPreview" zoomScale="70" zoomScaleNormal="70" zoomScaleSheetLayoutView="70" workbookViewId="0">
      <pane ySplit="14" topLeftCell="A15" activePane="bottomLeft" state="frozen"/>
      <selection pane="bottomLeft" activeCell="F2" sqref="F2:T2"/>
    </sheetView>
  </sheetViews>
  <sheetFormatPr defaultColWidth="2.21875" defaultRowHeight="13.2" x14ac:dyDescent="0.2"/>
  <cols>
    <col min="46" max="46" width="2.21875" customWidth="1"/>
  </cols>
  <sheetData>
    <row r="1" spans="1:86" ht="24.75" customHeight="1" thickBot="1" x14ac:dyDescent="0.25">
      <c r="A1" s="1"/>
      <c r="B1" s="1" t="s">
        <v>638</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609"/>
      <c r="AO1" s="609"/>
      <c r="AP1" s="609"/>
      <c r="AQ1" s="609"/>
      <c r="AR1" s="609"/>
      <c r="AS1" s="607"/>
      <c r="AT1" s="1532" t="s">
        <v>1227</v>
      </c>
      <c r="AU1" s="1527"/>
      <c r="AV1" s="1527"/>
      <c r="AW1" s="1527"/>
      <c r="AX1" s="1527"/>
      <c r="AY1" s="1527"/>
      <c r="AZ1" s="1528"/>
      <c r="BA1" s="1533" t="str">
        <f>IF('(6)定期点検調書'!AH9="","",'(6)定期点検調書'!AH9)</f>
        <v/>
      </c>
      <c r="BB1" s="1533"/>
      <c r="BC1" s="1533"/>
      <c r="BD1" s="1533"/>
      <c r="BE1" s="1533"/>
      <c r="BF1" s="1533"/>
      <c r="BG1" s="1533"/>
      <c r="BH1" s="1533"/>
      <c r="BI1" s="1533"/>
      <c r="BJ1" s="1534"/>
      <c r="BK1" s="1526" t="s">
        <v>1224</v>
      </c>
      <c r="BL1" s="1527"/>
      <c r="BM1" s="1527"/>
      <c r="BN1" s="1527"/>
      <c r="BO1" s="1527"/>
      <c r="BP1" s="1527"/>
      <c r="BQ1" s="1527"/>
      <c r="BR1" s="1527"/>
      <c r="BS1" s="1527"/>
      <c r="BT1" s="1527"/>
      <c r="BU1" s="1528"/>
      <c r="BV1" s="1529" t="str">
        <f>CONCATENATE(台帳ｼｰﾄ!J42, ",", 台帳ｼｰﾄ!J43)</f>
        <v>,</v>
      </c>
      <c r="BW1" s="1530"/>
      <c r="BX1" s="1530"/>
      <c r="BY1" s="1530"/>
      <c r="BZ1" s="1530"/>
      <c r="CA1" s="1530"/>
      <c r="CB1" s="1530"/>
      <c r="CC1" s="1530"/>
      <c r="CD1" s="1530"/>
      <c r="CE1" s="1530"/>
      <c r="CF1" s="1530"/>
      <c r="CG1" s="1530"/>
      <c r="CH1" s="1531"/>
    </row>
    <row r="2" spans="1:86" ht="24.75" customHeight="1" x14ac:dyDescent="0.2">
      <c r="A2" s="1"/>
      <c r="B2" s="1553" t="s">
        <v>1044</v>
      </c>
      <c r="C2" s="1543"/>
      <c r="D2" s="1543"/>
      <c r="E2" s="1543"/>
      <c r="F2" s="1556" t="str">
        <f>IF(台帳ｼｰﾄ!C8="","",台帳ｼｰﾄ!C8)</f>
        <v/>
      </c>
      <c r="G2" s="1557"/>
      <c r="H2" s="1557"/>
      <c r="I2" s="1557"/>
      <c r="J2" s="1557"/>
      <c r="K2" s="1557"/>
      <c r="L2" s="1557"/>
      <c r="M2" s="1557"/>
      <c r="N2" s="1557"/>
      <c r="O2" s="1557"/>
      <c r="P2" s="1557"/>
      <c r="Q2" s="1557"/>
      <c r="R2" s="1557"/>
      <c r="S2" s="1557"/>
      <c r="T2" s="1558"/>
      <c r="U2" s="1542" t="s">
        <v>614</v>
      </c>
      <c r="V2" s="1543"/>
      <c r="W2" s="1543"/>
      <c r="X2" s="1544"/>
      <c r="Y2" s="1556" t="str">
        <f>IF(台帳ｼｰﾄ!C9="","",台帳ｼｰﾄ!C9)</f>
        <v/>
      </c>
      <c r="Z2" s="1557"/>
      <c r="AA2" s="1557"/>
      <c r="AB2" s="1557"/>
      <c r="AC2" s="1557"/>
      <c r="AD2" s="1557"/>
      <c r="AE2" s="1557"/>
      <c r="AF2" s="1557"/>
      <c r="AG2" s="1557"/>
      <c r="AH2" s="1557"/>
      <c r="AI2" s="1558"/>
      <c r="AJ2" s="1542" t="s">
        <v>629</v>
      </c>
      <c r="AK2" s="1543"/>
      <c r="AL2" s="1543"/>
      <c r="AM2" s="1544"/>
      <c r="AN2" s="1535" t="str">
        <f>IF(台帳ｼｰﾄ!C5="","",台帳ｼｰﾄ!C5)</f>
        <v/>
      </c>
      <c r="AO2" s="1535"/>
      <c r="AP2" s="1535"/>
      <c r="AQ2" s="1535"/>
      <c r="AR2" s="1535"/>
      <c r="AS2" s="1535"/>
      <c r="AT2" s="1484"/>
      <c r="AU2" s="1484"/>
      <c r="AV2" s="1484"/>
      <c r="AW2" s="1484"/>
      <c r="AX2" s="1484"/>
      <c r="AY2" s="1484"/>
      <c r="AZ2" s="1484"/>
      <c r="BA2" s="1484"/>
      <c r="BB2" s="1484"/>
      <c r="BC2" s="1484"/>
      <c r="BD2" s="1501" t="s">
        <v>1226</v>
      </c>
      <c r="BE2" s="1501"/>
      <c r="BF2" s="1501"/>
      <c r="BG2" s="1501"/>
      <c r="BH2" s="1501"/>
      <c r="BI2" s="1501"/>
      <c r="BJ2" s="1502"/>
      <c r="BK2" s="699" t="str">
        <f>IF('(6)定期点検調書'!AW9="","",'(6)定期点検調書'!AW9)</f>
        <v/>
      </c>
      <c r="BL2" s="700"/>
      <c r="BM2" s="700"/>
      <c r="BN2" s="700"/>
      <c r="BO2" s="700"/>
      <c r="BP2" s="700"/>
      <c r="BQ2" s="700"/>
      <c r="BR2" s="700"/>
      <c r="BS2" s="700"/>
      <c r="BT2" s="700"/>
      <c r="BU2" s="714"/>
      <c r="BV2" s="1477" t="s">
        <v>630</v>
      </c>
      <c r="BW2" s="1478"/>
      <c r="BX2" s="1479"/>
      <c r="BY2" s="1539" t="s">
        <v>631</v>
      </c>
      <c r="BZ2" s="1540"/>
      <c r="CA2" s="1541"/>
      <c r="CB2" s="1494" t="str">
        <f>IF(台帳ｼｰﾄ!J42="","",台帳ｼｰﾄ!J42)</f>
        <v/>
      </c>
      <c r="CC2" s="1495"/>
      <c r="CD2" s="1495"/>
      <c r="CE2" s="1495"/>
      <c r="CF2" s="1495"/>
      <c r="CG2" s="1495"/>
      <c r="CH2" s="1538"/>
    </row>
    <row r="3" spans="1:86" ht="24.75" customHeight="1" x14ac:dyDescent="0.2">
      <c r="A3" s="1"/>
      <c r="B3" s="1554" t="s">
        <v>1230</v>
      </c>
      <c r="C3" s="1516"/>
      <c r="D3" s="1516"/>
      <c r="E3" s="1516"/>
      <c r="F3" s="701" t="str">
        <f>IF(台帳ｼｰﾄ!C7="","",台帳ｼｰﾄ!C7)</f>
        <v/>
      </c>
      <c r="G3" s="702"/>
      <c r="H3" s="702"/>
      <c r="I3" s="702"/>
      <c r="J3" s="702"/>
      <c r="K3" s="702"/>
      <c r="L3" s="702"/>
      <c r="M3" s="702"/>
      <c r="N3" s="702"/>
      <c r="O3" s="702"/>
      <c r="P3" s="702"/>
      <c r="Q3" s="702"/>
      <c r="R3" s="702"/>
      <c r="S3" s="702"/>
      <c r="T3" s="715"/>
      <c r="U3" s="1515"/>
      <c r="V3" s="1516"/>
      <c r="W3" s="1516"/>
      <c r="X3" s="1517"/>
      <c r="Y3" s="701"/>
      <c r="Z3" s="702"/>
      <c r="AA3" s="702"/>
      <c r="AB3" s="702"/>
      <c r="AC3" s="702"/>
      <c r="AD3" s="702"/>
      <c r="AE3" s="702"/>
      <c r="AF3" s="702"/>
      <c r="AG3" s="702"/>
      <c r="AH3" s="702"/>
      <c r="AI3" s="715"/>
      <c r="AJ3" s="1515"/>
      <c r="AK3" s="1516"/>
      <c r="AL3" s="1516"/>
      <c r="AM3" s="1517"/>
      <c r="AN3" s="1484"/>
      <c r="AO3" s="1484"/>
      <c r="AP3" s="1484"/>
      <c r="AQ3" s="1484"/>
      <c r="AR3" s="1484"/>
      <c r="AS3" s="1484"/>
      <c r="AT3" s="1484"/>
      <c r="AU3" s="1484"/>
      <c r="AV3" s="1484"/>
      <c r="AW3" s="1484"/>
      <c r="AX3" s="1484"/>
      <c r="AY3" s="1484"/>
      <c r="AZ3" s="1484"/>
      <c r="BA3" s="1484"/>
      <c r="BB3" s="1484"/>
      <c r="BC3" s="1484"/>
      <c r="BD3" s="1536"/>
      <c r="BE3" s="1536"/>
      <c r="BF3" s="1536"/>
      <c r="BG3" s="1536"/>
      <c r="BH3" s="1536"/>
      <c r="BI3" s="1536"/>
      <c r="BJ3" s="1537"/>
      <c r="BK3" s="701" t="str">
        <f>IF('(6)定期点検調書'!BO9="","",'(6)定期点検調書'!BO9)</f>
        <v/>
      </c>
      <c r="BL3" s="702"/>
      <c r="BM3" s="702"/>
      <c r="BN3" s="702"/>
      <c r="BO3" s="702"/>
      <c r="BP3" s="702"/>
      <c r="BQ3" s="702"/>
      <c r="BR3" s="702"/>
      <c r="BS3" s="702"/>
      <c r="BT3" s="702"/>
      <c r="BU3" s="715"/>
      <c r="BV3" s="1515"/>
      <c r="BW3" s="1516"/>
      <c r="BX3" s="1517"/>
      <c r="BY3" s="1515" t="s">
        <v>632</v>
      </c>
      <c r="BZ3" s="1516"/>
      <c r="CA3" s="1517"/>
      <c r="CB3" s="1494" t="str">
        <f>IF(台帳ｼｰﾄ!J43="","",台帳ｼｰﾄ!J43)</f>
        <v/>
      </c>
      <c r="CC3" s="1495"/>
      <c r="CD3" s="1495"/>
      <c r="CE3" s="1495"/>
      <c r="CF3" s="1495"/>
      <c r="CG3" s="1495"/>
      <c r="CH3" s="1538"/>
    </row>
    <row r="4" spans="1:86" s="2" customFormat="1" ht="24.75" customHeight="1" x14ac:dyDescent="0.2">
      <c r="A4" s="64"/>
      <c r="B4" s="1555" t="s">
        <v>96</v>
      </c>
      <c r="C4" s="1478"/>
      <c r="D4" s="1478"/>
      <c r="E4" s="1478"/>
      <c r="F4" s="1551" t="s">
        <v>429</v>
      </c>
      <c r="G4" s="1552"/>
      <c r="H4" s="1552"/>
      <c r="I4" s="699" t="str">
        <f>IF(台帳ｼｰﾄ!C10="","",台帳ｼｰﾄ!C10)</f>
        <v/>
      </c>
      <c r="J4" s="700"/>
      <c r="K4" s="700"/>
      <c r="L4" s="700"/>
      <c r="M4" s="700"/>
      <c r="N4" s="700"/>
      <c r="O4" s="700"/>
      <c r="P4" s="700"/>
      <c r="Q4" s="700"/>
      <c r="R4" s="700"/>
      <c r="S4" s="700"/>
      <c r="T4" s="714"/>
      <c r="U4" s="1497" t="s">
        <v>1225</v>
      </c>
      <c r="V4" s="1498"/>
      <c r="W4" s="1498"/>
      <c r="X4" s="1498"/>
      <c r="Y4" s="1498"/>
      <c r="Z4" s="1499"/>
      <c r="AA4" s="1548" t="str">
        <f>IF(台帳ｼｰﾄ!H20="","",台帳ｼｰﾄ!H20)</f>
        <v/>
      </c>
      <c r="AB4" s="1549"/>
      <c r="AC4" s="1549"/>
      <c r="AD4" s="1549"/>
      <c r="AE4" s="1549"/>
      <c r="AF4" s="1549"/>
      <c r="AG4" s="1549"/>
      <c r="AH4" s="1549"/>
      <c r="AI4" s="1549"/>
      <c r="AJ4" s="1549"/>
      <c r="AK4" s="1549"/>
      <c r="AL4" s="1549"/>
      <c r="AM4" s="1550"/>
      <c r="AN4" s="1483" t="s">
        <v>97</v>
      </c>
      <c r="AO4" s="1483"/>
      <c r="AP4" s="1483"/>
      <c r="AQ4" s="1483"/>
      <c r="AR4" s="1483"/>
      <c r="AS4" s="1483"/>
      <c r="AT4" s="1494" t="s">
        <v>1231</v>
      </c>
      <c r="AU4" s="1495"/>
      <c r="AV4" s="1495"/>
      <c r="AW4" s="1495" t="str">
        <f>IF(台帳ｼｰﾄ!C12="","",台帳ｼｰﾄ!C12)</f>
        <v/>
      </c>
      <c r="AX4" s="1495"/>
      <c r="AY4" s="1495"/>
      <c r="AZ4" s="1495"/>
      <c r="BA4" s="1468" t="s">
        <v>529</v>
      </c>
      <c r="BB4" s="1561"/>
      <c r="BC4" s="1561"/>
      <c r="BD4" s="1501" t="s">
        <v>1229</v>
      </c>
      <c r="BE4" s="1501"/>
      <c r="BF4" s="1501"/>
      <c r="BG4" s="1502"/>
      <c r="BH4" s="1509" t="str">
        <f>IF(台帳ｼｰﾄ!C21="","",台帳ｼｰﾄ!C21)</f>
        <v/>
      </c>
      <c r="BI4" s="1510"/>
      <c r="BJ4" s="1511"/>
      <c r="BK4" s="1497" t="s">
        <v>1232</v>
      </c>
      <c r="BL4" s="1498"/>
      <c r="BM4" s="1498"/>
      <c r="BN4" s="1498"/>
      <c r="BO4" s="1498"/>
      <c r="BP4" s="1498"/>
      <c r="BQ4" s="1499"/>
      <c r="BR4" s="1494" t="str">
        <f>IF(台帳ｼｰﾄ!C31="","",台帳ｼｰﾄ!C31)</f>
        <v/>
      </c>
      <c r="BS4" s="1495"/>
      <c r="BT4" s="1495"/>
      <c r="BU4" s="1496"/>
      <c r="BV4" s="1477" t="s">
        <v>633</v>
      </c>
      <c r="BW4" s="1478"/>
      <c r="BX4" s="1479"/>
      <c r="BY4" s="1539" t="s">
        <v>631</v>
      </c>
      <c r="BZ4" s="1540"/>
      <c r="CA4" s="1541"/>
      <c r="CB4" s="1494" t="str">
        <f>IF(台帳ｼｰﾄ!J44="","",台帳ｼｰﾄ!J44)</f>
        <v/>
      </c>
      <c r="CC4" s="1495"/>
      <c r="CD4" s="1495"/>
      <c r="CE4" s="1495"/>
      <c r="CF4" s="1495"/>
      <c r="CG4" s="1495"/>
      <c r="CH4" s="1538"/>
    </row>
    <row r="5" spans="1:86" s="2" customFormat="1" ht="24.6" customHeight="1" x14ac:dyDescent="0.2">
      <c r="A5" s="64"/>
      <c r="B5" s="1554"/>
      <c r="C5" s="1516"/>
      <c r="D5" s="1516"/>
      <c r="E5" s="1516"/>
      <c r="F5" s="1551" t="s">
        <v>99</v>
      </c>
      <c r="G5" s="1552"/>
      <c r="H5" s="1552"/>
      <c r="I5" s="1494" t="str">
        <f>IF(台帳ｼｰﾄ!C11="","",台帳ｼｰﾄ!C11)</f>
        <v/>
      </c>
      <c r="J5" s="1495"/>
      <c r="K5" s="1495"/>
      <c r="L5" s="1495"/>
      <c r="M5" s="1495"/>
      <c r="N5" s="1495"/>
      <c r="O5" s="1495"/>
      <c r="P5" s="1495"/>
      <c r="Q5" s="1495"/>
      <c r="R5" s="1495"/>
      <c r="S5" s="1495"/>
      <c r="T5" s="1496"/>
      <c r="U5" s="1545" t="s">
        <v>1228</v>
      </c>
      <c r="V5" s="1546"/>
      <c r="W5" s="1546"/>
      <c r="X5" s="1546"/>
      <c r="Y5" s="1546"/>
      <c r="Z5" s="1547"/>
      <c r="AA5" s="696" t="str">
        <f>IF(台帳ｼｰﾄ!C13="","",台帳ｼｰﾄ!C13)</f>
        <v/>
      </c>
      <c r="AB5" s="697"/>
      <c r="AC5" s="697"/>
      <c r="AD5" s="697"/>
      <c r="AE5" s="697"/>
      <c r="AF5" s="697"/>
      <c r="AG5" s="697"/>
      <c r="AH5" s="697"/>
      <c r="AI5" s="697"/>
      <c r="AJ5" s="697"/>
      <c r="AK5" s="697"/>
      <c r="AL5" s="697"/>
      <c r="AM5" s="698"/>
      <c r="AN5" s="1483" t="s">
        <v>192</v>
      </c>
      <c r="AO5" s="1483"/>
      <c r="AP5" s="1483"/>
      <c r="AQ5" s="1483"/>
      <c r="AR5" s="1483"/>
      <c r="AS5" s="1483"/>
      <c r="AT5" s="1494" t="s">
        <v>1231</v>
      </c>
      <c r="AU5" s="1495"/>
      <c r="AV5" s="1495"/>
      <c r="AW5" s="1495" t="str">
        <f>IF(台帳ｼｰﾄ!C21="","",台帳ｼｰﾄ!C21)</f>
        <v/>
      </c>
      <c r="AX5" s="1495"/>
      <c r="AY5" s="1495"/>
      <c r="AZ5" s="1495"/>
      <c r="BA5" s="1571" t="s">
        <v>529</v>
      </c>
      <c r="BB5" s="1572"/>
      <c r="BC5" s="1572"/>
      <c r="BD5" s="1536"/>
      <c r="BE5" s="1536"/>
      <c r="BF5" s="1536"/>
      <c r="BG5" s="1537"/>
      <c r="BH5" s="1573"/>
      <c r="BI5" s="1574"/>
      <c r="BJ5" s="1575"/>
      <c r="BK5" s="1497" t="s">
        <v>1233</v>
      </c>
      <c r="BL5" s="1498"/>
      <c r="BM5" s="1498"/>
      <c r="BN5" s="1498"/>
      <c r="BO5" s="1498"/>
      <c r="BP5" s="1498"/>
      <c r="BQ5" s="1499"/>
      <c r="BR5" s="1548" t="str">
        <f>IF(台帳ｼｰﾄ!C30="","",台帳ｼｰﾄ!C30)</f>
        <v/>
      </c>
      <c r="BS5" s="1549"/>
      <c r="BT5" s="1549"/>
      <c r="BU5" s="1550"/>
      <c r="BV5" s="1515"/>
      <c r="BW5" s="1516"/>
      <c r="BX5" s="1517"/>
      <c r="BY5" s="1515" t="s">
        <v>632</v>
      </c>
      <c r="BZ5" s="1516"/>
      <c r="CA5" s="1517"/>
      <c r="CB5" s="1494" t="str">
        <f>IF(台帳ｼｰﾄ!J45="","",台帳ｼｰﾄ!J45)</f>
        <v/>
      </c>
      <c r="CC5" s="1495"/>
      <c r="CD5" s="1495"/>
      <c r="CE5" s="1495"/>
      <c r="CF5" s="1495"/>
      <c r="CG5" s="1495"/>
      <c r="CH5" s="1538"/>
    </row>
    <row r="6" spans="1:86" ht="9" customHeight="1" x14ac:dyDescent="0.2">
      <c r="A6" s="1"/>
      <c r="B6" s="1507" t="s">
        <v>1234</v>
      </c>
      <c r="C6" s="1501"/>
      <c r="D6" s="1501"/>
      <c r="E6" s="1501"/>
      <c r="F6" s="1501"/>
      <c r="G6" s="1501"/>
      <c r="H6" s="1502"/>
      <c r="I6" s="1509" t="str">
        <f>'(12)総括表'!$AL$12</f>
        <v/>
      </c>
      <c r="J6" s="1510"/>
      <c r="K6" s="1510"/>
      <c r="L6" s="1510"/>
      <c r="M6" s="1510"/>
      <c r="N6" s="1510"/>
      <c r="O6" s="1511"/>
      <c r="P6" s="608"/>
      <c r="Q6" s="608"/>
      <c r="R6" s="608"/>
      <c r="S6" s="608"/>
      <c r="T6" s="608"/>
      <c r="CH6" s="197"/>
    </row>
    <row r="7" spans="1:86" ht="9" customHeight="1" x14ac:dyDescent="0.2">
      <c r="A7" s="1"/>
      <c r="B7" s="1508"/>
      <c r="C7" s="1504"/>
      <c r="D7" s="1504"/>
      <c r="E7" s="1504"/>
      <c r="F7" s="1504"/>
      <c r="G7" s="1504"/>
      <c r="H7" s="1505"/>
      <c r="I7" s="1512"/>
      <c r="J7" s="1513"/>
      <c r="K7" s="1513"/>
      <c r="L7" s="1513"/>
      <c r="M7" s="1513"/>
      <c r="N7" s="1513"/>
      <c r="O7" s="1514"/>
      <c r="P7" s="608"/>
      <c r="Q7" s="608"/>
      <c r="R7" s="608"/>
      <c r="S7" s="608"/>
      <c r="T7" s="608"/>
      <c r="U7" s="1500" t="s">
        <v>1235</v>
      </c>
      <c r="V7" s="1501"/>
      <c r="W7" s="1501"/>
      <c r="X7" s="1501"/>
      <c r="Y7" s="1501"/>
      <c r="Z7" s="1502"/>
      <c r="AA7" s="1500" t="s">
        <v>1037</v>
      </c>
      <c r="AB7" s="1501"/>
      <c r="AC7" s="1501"/>
      <c r="AD7" s="1501"/>
      <c r="AE7" s="1502"/>
      <c r="AF7" s="1506" t="s">
        <v>911</v>
      </c>
      <c r="AG7" s="1506"/>
      <c r="AH7" s="1506"/>
      <c r="AI7" s="1506"/>
      <c r="AJ7" s="1477" t="s">
        <v>913</v>
      </c>
      <c r="AK7" s="1478"/>
      <c r="AL7" s="1478"/>
      <c r="AM7" s="1479"/>
      <c r="AN7" s="1484" t="str">
        <f>'(12)総括表'!$AH$6</f>
        <v>0箇所</v>
      </c>
      <c r="AO7" s="1484"/>
      <c r="AP7" s="1484"/>
      <c r="AQ7" s="1484"/>
      <c r="AR7" s="1484"/>
      <c r="AS7" s="1484"/>
      <c r="AT7" s="1559" t="s">
        <v>575</v>
      </c>
      <c r="AU7" s="1559"/>
      <c r="AV7" s="1559"/>
      <c r="AW7" s="1559"/>
      <c r="AX7" s="1484" t="str">
        <f>'(12)総括表'!$AK$6</f>
        <v>0箇所</v>
      </c>
      <c r="AY7" s="1484"/>
      <c r="AZ7" s="1484"/>
      <c r="BA7" s="1484"/>
      <c r="BB7" s="1484"/>
      <c r="BC7" s="1484"/>
      <c r="BD7" s="1559" t="s">
        <v>635</v>
      </c>
      <c r="BE7" s="1559"/>
      <c r="BF7" s="1559"/>
      <c r="BG7" s="1559"/>
      <c r="BH7" s="1484" t="str">
        <f>'(12)総括表'!$AN$6</f>
        <v>0箇所</v>
      </c>
      <c r="BI7" s="1484"/>
      <c r="BJ7" s="1484"/>
      <c r="BK7" s="1484"/>
      <c r="BL7" s="1484"/>
      <c r="BM7" s="1484"/>
      <c r="BN7" s="1565" t="s">
        <v>1236</v>
      </c>
      <c r="BO7" s="1566"/>
      <c r="BP7" s="1566"/>
      <c r="BQ7" s="1566"/>
      <c r="BR7" s="1566"/>
      <c r="BS7" s="1566"/>
      <c r="BT7" s="1566"/>
      <c r="BU7" s="1567"/>
      <c r="BV7" s="1483" t="s">
        <v>1184</v>
      </c>
      <c r="BW7" s="1483"/>
      <c r="BX7" s="1483"/>
      <c r="BY7" s="1483"/>
      <c r="BZ7" s="1483"/>
      <c r="CA7" s="1483"/>
      <c r="CB7" s="1576" t="str">
        <f>COUNTIF('(9)附属物点検表'!AT10:AV518,"〇")&amp;"箇所"</f>
        <v>0箇所</v>
      </c>
      <c r="CC7" s="1576"/>
      <c r="CD7" s="1576"/>
      <c r="CE7" s="1576"/>
      <c r="CF7" s="1576"/>
      <c r="CG7" s="1576"/>
      <c r="CH7" s="656"/>
    </row>
    <row r="8" spans="1:86" ht="9" customHeight="1" x14ac:dyDescent="0.2">
      <c r="A8" s="1"/>
      <c r="B8" s="1508"/>
      <c r="C8" s="1504"/>
      <c r="D8" s="1504"/>
      <c r="E8" s="1504"/>
      <c r="F8" s="1504"/>
      <c r="G8" s="1504"/>
      <c r="H8" s="1505"/>
      <c r="I8" s="1512"/>
      <c r="J8" s="1513"/>
      <c r="K8" s="1513"/>
      <c r="L8" s="1513"/>
      <c r="M8" s="1513"/>
      <c r="N8" s="1513"/>
      <c r="O8" s="1514"/>
      <c r="P8" s="608"/>
      <c r="Q8" s="608"/>
      <c r="R8" s="608"/>
      <c r="S8" s="608"/>
      <c r="T8" s="608"/>
      <c r="U8" s="1503"/>
      <c r="V8" s="1504"/>
      <c r="W8" s="1504"/>
      <c r="X8" s="1504"/>
      <c r="Y8" s="1504"/>
      <c r="Z8" s="1505"/>
      <c r="AA8" s="1503"/>
      <c r="AB8" s="1504"/>
      <c r="AC8" s="1504"/>
      <c r="AD8" s="1504"/>
      <c r="AE8" s="1505"/>
      <c r="AF8" s="1506"/>
      <c r="AG8" s="1506"/>
      <c r="AH8" s="1506"/>
      <c r="AI8" s="1506"/>
      <c r="AJ8" s="1480"/>
      <c r="AK8" s="1481"/>
      <c r="AL8" s="1481"/>
      <c r="AM8" s="1482"/>
      <c r="AN8" s="1484"/>
      <c r="AO8" s="1484"/>
      <c r="AP8" s="1484"/>
      <c r="AQ8" s="1484"/>
      <c r="AR8" s="1484"/>
      <c r="AS8" s="1484"/>
      <c r="AT8" s="1559"/>
      <c r="AU8" s="1559"/>
      <c r="AV8" s="1559"/>
      <c r="AW8" s="1559"/>
      <c r="AX8" s="1484"/>
      <c r="AY8" s="1484"/>
      <c r="AZ8" s="1484"/>
      <c r="BA8" s="1484"/>
      <c r="BB8" s="1484"/>
      <c r="BC8" s="1484"/>
      <c r="BD8" s="1559"/>
      <c r="BE8" s="1559"/>
      <c r="BF8" s="1559"/>
      <c r="BG8" s="1559"/>
      <c r="BH8" s="1484"/>
      <c r="BI8" s="1484"/>
      <c r="BJ8" s="1484"/>
      <c r="BK8" s="1484"/>
      <c r="BL8" s="1484"/>
      <c r="BM8" s="1484"/>
      <c r="BN8" s="1568"/>
      <c r="BO8" s="1569"/>
      <c r="BP8" s="1569"/>
      <c r="BQ8" s="1569"/>
      <c r="BR8" s="1569"/>
      <c r="BS8" s="1569"/>
      <c r="BT8" s="1569"/>
      <c r="BU8" s="1570"/>
      <c r="BV8" s="1483"/>
      <c r="BW8" s="1483"/>
      <c r="BX8" s="1483"/>
      <c r="BY8" s="1483"/>
      <c r="BZ8" s="1483"/>
      <c r="CA8" s="1483"/>
      <c r="CB8" s="1576"/>
      <c r="CC8" s="1576"/>
      <c r="CD8" s="1576"/>
      <c r="CE8" s="1576"/>
      <c r="CF8" s="1576"/>
      <c r="CG8" s="1576"/>
      <c r="CH8" s="656"/>
    </row>
    <row r="9" spans="1:86" ht="9" customHeight="1" x14ac:dyDescent="0.2">
      <c r="A9" s="1"/>
      <c r="B9" s="1508"/>
      <c r="C9" s="1504"/>
      <c r="D9" s="1504"/>
      <c r="E9" s="1504"/>
      <c r="F9" s="1504"/>
      <c r="G9" s="1504"/>
      <c r="H9" s="1505"/>
      <c r="I9" s="1512"/>
      <c r="J9" s="1513"/>
      <c r="K9" s="1513"/>
      <c r="L9" s="1513"/>
      <c r="M9" s="1513"/>
      <c r="N9" s="1513"/>
      <c r="O9" s="1514"/>
      <c r="P9" s="608"/>
      <c r="Q9" s="608"/>
      <c r="R9" s="608"/>
      <c r="S9" s="608"/>
      <c r="T9" s="608"/>
      <c r="U9" s="1503"/>
      <c r="V9" s="1504"/>
      <c r="W9" s="1504"/>
      <c r="X9" s="1504"/>
      <c r="Y9" s="1504"/>
      <c r="Z9" s="1505"/>
      <c r="AA9" s="1503"/>
      <c r="AB9" s="1504"/>
      <c r="AC9" s="1504"/>
      <c r="AD9" s="1504"/>
      <c r="AE9" s="1505"/>
      <c r="AF9" s="1506"/>
      <c r="AG9" s="1506"/>
      <c r="AH9" s="1506"/>
      <c r="AI9" s="1506"/>
      <c r="AJ9" s="1515"/>
      <c r="AK9" s="1516"/>
      <c r="AL9" s="1516"/>
      <c r="AM9" s="1517"/>
      <c r="AN9" s="1484"/>
      <c r="AO9" s="1484"/>
      <c r="AP9" s="1484"/>
      <c r="AQ9" s="1484"/>
      <c r="AR9" s="1484"/>
      <c r="AS9" s="1484"/>
      <c r="AT9" s="1559"/>
      <c r="AU9" s="1559"/>
      <c r="AV9" s="1559"/>
      <c r="AW9" s="1559"/>
      <c r="AX9" s="1484"/>
      <c r="AY9" s="1484"/>
      <c r="AZ9" s="1484"/>
      <c r="BA9" s="1484"/>
      <c r="BB9" s="1484"/>
      <c r="BC9" s="1484"/>
      <c r="BD9" s="1559"/>
      <c r="BE9" s="1559"/>
      <c r="BF9" s="1559"/>
      <c r="BG9" s="1559"/>
      <c r="BH9" s="1484"/>
      <c r="BI9" s="1484"/>
      <c r="BJ9" s="1484"/>
      <c r="BK9" s="1484"/>
      <c r="BL9" s="1484"/>
      <c r="BM9" s="1484"/>
      <c r="BN9" s="1568"/>
      <c r="BO9" s="1569"/>
      <c r="BP9" s="1569"/>
      <c r="BQ9" s="1569"/>
      <c r="BR9" s="1569"/>
      <c r="BS9" s="1569"/>
      <c r="BT9" s="1569"/>
      <c r="BU9" s="1570"/>
      <c r="BV9" s="1483"/>
      <c r="BW9" s="1483"/>
      <c r="BX9" s="1483"/>
      <c r="BY9" s="1483"/>
      <c r="BZ9" s="1483"/>
      <c r="CA9" s="1483"/>
      <c r="CB9" s="1576"/>
      <c r="CC9" s="1576"/>
      <c r="CD9" s="1576"/>
      <c r="CE9" s="1576"/>
      <c r="CF9" s="1576"/>
      <c r="CG9" s="1576"/>
      <c r="CH9" s="656"/>
    </row>
    <row r="10" spans="1:86" ht="13.5" customHeight="1" x14ac:dyDescent="0.2">
      <c r="A10" s="1"/>
      <c r="B10" s="1508"/>
      <c r="C10" s="1504"/>
      <c r="D10" s="1504"/>
      <c r="E10" s="1504"/>
      <c r="F10" s="1504"/>
      <c r="G10" s="1504"/>
      <c r="H10" s="1505"/>
      <c r="I10" s="1512"/>
      <c r="J10" s="1513"/>
      <c r="K10" s="1513"/>
      <c r="L10" s="1513"/>
      <c r="M10" s="1513"/>
      <c r="N10" s="1513"/>
      <c r="O10" s="1514"/>
      <c r="P10" s="608"/>
      <c r="Q10" s="608"/>
      <c r="R10" s="608"/>
      <c r="S10" s="608"/>
      <c r="T10" s="608"/>
      <c r="U10" s="1503"/>
      <c r="V10" s="1504"/>
      <c r="W10" s="1504"/>
      <c r="X10" s="1504"/>
      <c r="Y10" s="1504"/>
      <c r="Z10" s="1505"/>
      <c r="AA10" s="1503"/>
      <c r="AB10" s="1504"/>
      <c r="AC10" s="1504"/>
      <c r="AD10" s="1504"/>
      <c r="AE10" s="1505"/>
      <c r="AF10" s="1520" t="s">
        <v>912</v>
      </c>
      <c r="AG10" s="1521"/>
      <c r="AH10" s="1521"/>
      <c r="AI10" s="1522"/>
      <c r="AJ10" s="1477" t="s">
        <v>574</v>
      </c>
      <c r="AK10" s="1478"/>
      <c r="AL10" s="1478"/>
      <c r="AM10" s="1479"/>
      <c r="AN10" s="1484" t="str">
        <f>'(12)総括表'!$AH$7</f>
        <v>0箇所</v>
      </c>
      <c r="AO10" s="1484"/>
      <c r="AP10" s="1484"/>
      <c r="AQ10" s="1484"/>
      <c r="AR10" s="1484"/>
      <c r="AS10" s="1484"/>
      <c r="AT10" s="1559" t="s">
        <v>575</v>
      </c>
      <c r="AU10" s="1559"/>
      <c r="AV10" s="1559"/>
      <c r="AW10" s="1559"/>
      <c r="AX10" s="1484" t="str">
        <f>'(12)総括表'!$AK$7</f>
        <v>0箇所</v>
      </c>
      <c r="AY10" s="1484"/>
      <c r="AZ10" s="1484"/>
      <c r="BA10" s="1484"/>
      <c r="BB10" s="1484"/>
      <c r="BC10" s="1484"/>
      <c r="BD10" s="1559" t="s">
        <v>635</v>
      </c>
      <c r="BE10" s="1559"/>
      <c r="BF10" s="1559"/>
      <c r="BG10" s="1559"/>
      <c r="BH10" s="1562" t="str">
        <f>'(12)総括表'!$AN$7</f>
        <v>0箇所</v>
      </c>
      <c r="BI10" s="1563"/>
      <c r="BJ10" s="1563"/>
      <c r="BK10" s="1563"/>
      <c r="BL10" s="1563"/>
      <c r="BM10" s="1564"/>
      <c r="BN10" s="1568"/>
      <c r="BO10" s="1569"/>
      <c r="BP10" s="1569"/>
      <c r="BQ10" s="1569"/>
      <c r="BR10" s="1569"/>
      <c r="BS10" s="1569"/>
      <c r="BT10" s="1569"/>
      <c r="BU10" s="1570"/>
      <c r="BV10" s="1483"/>
      <c r="BW10" s="1483"/>
      <c r="BX10" s="1483"/>
      <c r="BY10" s="1483"/>
      <c r="BZ10" s="1483"/>
      <c r="CA10" s="1483"/>
      <c r="CB10" s="1576"/>
      <c r="CC10" s="1576"/>
      <c r="CD10" s="1576"/>
      <c r="CE10" s="1576"/>
      <c r="CF10" s="1576"/>
      <c r="CG10" s="1576"/>
      <c r="CH10" s="656"/>
    </row>
    <row r="11" spans="1:86" ht="13.5" customHeight="1" x14ac:dyDescent="0.2">
      <c r="A11" s="1"/>
      <c r="B11" s="1508"/>
      <c r="C11" s="1504"/>
      <c r="D11" s="1504"/>
      <c r="E11" s="1504"/>
      <c r="F11" s="1504"/>
      <c r="G11" s="1504"/>
      <c r="H11" s="1505"/>
      <c r="I11" s="1512"/>
      <c r="J11" s="1513"/>
      <c r="K11" s="1513"/>
      <c r="L11" s="1513"/>
      <c r="M11" s="1513"/>
      <c r="N11" s="1513"/>
      <c r="O11" s="1514"/>
      <c r="P11" s="608"/>
      <c r="Q11" s="608"/>
      <c r="R11" s="608"/>
      <c r="S11" s="608"/>
      <c r="T11" s="608"/>
      <c r="U11" s="1503"/>
      <c r="V11" s="1504"/>
      <c r="W11" s="1504"/>
      <c r="X11" s="1504"/>
      <c r="Y11" s="1504"/>
      <c r="Z11" s="1505"/>
      <c r="AA11" s="1503"/>
      <c r="AB11" s="1504"/>
      <c r="AC11" s="1504"/>
      <c r="AD11" s="1504"/>
      <c r="AE11" s="1505"/>
      <c r="AF11" s="1523"/>
      <c r="AG11" s="1524"/>
      <c r="AH11" s="1524"/>
      <c r="AI11" s="1525"/>
      <c r="AJ11" s="1515"/>
      <c r="AK11" s="1516"/>
      <c r="AL11" s="1516"/>
      <c r="AM11" s="1517"/>
      <c r="AN11" s="1484"/>
      <c r="AO11" s="1484"/>
      <c r="AP11" s="1484"/>
      <c r="AQ11" s="1484"/>
      <c r="AR11" s="1484"/>
      <c r="AS11" s="1484"/>
      <c r="AT11" s="1559"/>
      <c r="AU11" s="1559"/>
      <c r="AV11" s="1559"/>
      <c r="AW11" s="1559"/>
      <c r="AX11" s="1484"/>
      <c r="AY11" s="1484"/>
      <c r="AZ11" s="1484"/>
      <c r="BA11" s="1484"/>
      <c r="BB11" s="1484"/>
      <c r="BC11" s="1484"/>
      <c r="BD11" s="1559"/>
      <c r="BE11" s="1559"/>
      <c r="BF11" s="1559"/>
      <c r="BG11" s="1559"/>
      <c r="BH11" s="701"/>
      <c r="BI11" s="702"/>
      <c r="BJ11" s="702"/>
      <c r="BK11" s="702"/>
      <c r="BL11" s="702"/>
      <c r="BM11" s="715"/>
      <c r="BN11" s="1568"/>
      <c r="BO11" s="1569"/>
      <c r="BP11" s="1569"/>
      <c r="BQ11" s="1569"/>
      <c r="BR11" s="1569"/>
      <c r="BS11" s="1569"/>
      <c r="BT11" s="1569"/>
      <c r="BU11" s="1570"/>
      <c r="BV11" s="1483" t="s">
        <v>1185</v>
      </c>
      <c r="BW11" s="1483"/>
      <c r="BX11" s="1483"/>
      <c r="BY11" s="1483"/>
      <c r="BZ11" s="1483"/>
      <c r="CA11" s="1483"/>
      <c r="CB11" s="1484" t="str">
        <f>SUM('(12)総括表'!AB8)&amp;"箇所"</f>
        <v>0箇所</v>
      </c>
      <c r="CC11" s="1484"/>
      <c r="CD11" s="1484"/>
      <c r="CE11" s="1484"/>
      <c r="CF11" s="1484"/>
      <c r="CG11" s="1484"/>
      <c r="CH11" s="656"/>
    </row>
    <row r="12" spans="1:86" ht="9" customHeight="1" x14ac:dyDescent="0.2">
      <c r="A12" s="1"/>
      <c r="B12" s="1508"/>
      <c r="C12" s="1504"/>
      <c r="D12" s="1504"/>
      <c r="E12" s="1504"/>
      <c r="F12" s="1504"/>
      <c r="G12" s="1504"/>
      <c r="H12" s="1505"/>
      <c r="I12" s="1512"/>
      <c r="J12" s="1513"/>
      <c r="K12" s="1513"/>
      <c r="L12" s="1513"/>
      <c r="M12" s="1513"/>
      <c r="N12" s="1513"/>
      <c r="O12" s="1514"/>
      <c r="P12" s="608"/>
      <c r="Q12" s="608"/>
      <c r="R12" s="608"/>
      <c r="S12" s="608"/>
      <c r="T12" s="608"/>
      <c r="U12" s="1503"/>
      <c r="V12" s="1504"/>
      <c r="W12" s="1504"/>
      <c r="X12" s="1504"/>
      <c r="Y12" s="1504"/>
      <c r="Z12" s="1505"/>
      <c r="AA12" s="1503"/>
      <c r="AB12" s="1504"/>
      <c r="AC12" s="1504"/>
      <c r="AD12" s="1504"/>
      <c r="AE12" s="1505"/>
      <c r="AF12" s="1477" t="s">
        <v>634</v>
      </c>
      <c r="AG12" s="1478"/>
      <c r="AH12" s="1478"/>
      <c r="AI12" s="1479"/>
      <c r="AJ12" s="1477" t="s">
        <v>574</v>
      </c>
      <c r="AK12" s="1478"/>
      <c r="AL12" s="1478"/>
      <c r="AM12" s="1479"/>
      <c r="AN12" s="1518" t="str">
        <f>'(12)総括表'!$AH$8</f>
        <v>0スパン</v>
      </c>
      <c r="AO12" s="1518"/>
      <c r="AP12" s="1518"/>
      <c r="AQ12" s="1518"/>
      <c r="AR12" s="1518"/>
      <c r="AS12" s="1518"/>
      <c r="AT12" s="1559" t="s">
        <v>575</v>
      </c>
      <c r="AU12" s="1559"/>
      <c r="AV12" s="1559"/>
      <c r="AW12" s="1559"/>
      <c r="AX12" s="1518" t="str">
        <f>'(12)総括表'!$AK$8</f>
        <v>0スパン</v>
      </c>
      <c r="AY12" s="1518"/>
      <c r="AZ12" s="1518"/>
      <c r="BA12" s="1518"/>
      <c r="BB12" s="1518"/>
      <c r="BC12" s="1518"/>
      <c r="BD12" s="1559" t="s">
        <v>635</v>
      </c>
      <c r="BE12" s="1559"/>
      <c r="BF12" s="1559"/>
      <c r="BG12" s="1559"/>
      <c r="BH12" s="1518" t="str">
        <f>'(12)総括表'!$AN$8</f>
        <v>0スパン</v>
      </c>
      <c r="BI12" s="1518"/>
      <c r="BJ12" s="1518"/>
      <c r="BK12" s="1518"/>
      <c r="BL12" s="1518"/>
      <c r="BM12" s="1518"/>
      <c r="BN12" s="1568"/>
      <c r="BO12" s="1569"/>
      <c r="BP12" s="1569"/>
      <c r="BQ12" s="1569"/>
      <c r="BR12" s="1569"/>
      <c r="BS12" s="1569"/>
      <c r="BT12" s="1569"/>
      <c r="BU12" s="1570"/>
      <c r="BV12" s="1483"/>
      <c r="BW12" s="1483"/>
      <c r="BX12" s="1483"/>
      <c r="BY12" s="1483"/>
      <c r="BZ12" s="1483"/>
      <c r="CA12" s="1483"/>
      <c r="CB12" s="1484"/>
      <c r="CC12" s="1484"/>
      <c r="CD12" s="1484"/>
      <c r="CE12" s="1484"/>
      <c r="CF12" s="1484"/>
      <c r="CG12" s="1484"/>
      <c r="CH12" s="656"/>
    </row>
    <row r="13" spans="1:86" ht="9" customHeight="1" x14ac:dyDescent="0.2">
      <c r="A13" s="1"/>
      <c r="B13" s="1508"/>
      <c r="C13" s="1504"/>
      <c r="D13" s="1504"/>
      <c r="E13" s="1504"/>
      <c r="F13" s="1504"/>
      <c r="G13" s="1504"/>
      <c r="H13" s="1505"/>
      <c r="I13" s="1512"/>
      <c r="J13" s="1513"/>
      <c r="K13" s="1513"/>
      <c r="L13" s="1513"/>
      <c r="M13" s="1513"/>
      <c r="N13" s="1513"/>
      <c r="O13" s="1514"/>
      <c r="P13" s="608"/>
      <c r="Q13" s="608"/>
      <c r="R13" s="608"/>
      <c r="S13" s="608"/>
      <c r="T13" s="608"/>
      <c r="U13" s="1503"/>
      <c r="V13" s="1504"/>
      <c r="W13" s="1504"/>
      <c r="X13" s="1504"/>
      <c r="Y13" s="1504"/>
      <c r="Z13" s="1505"/>
      <c r="AA13" s="1503"/>
      <c r="AB13" s="1504"/>
      <c r="AC13" s="1504"/>
      <c r="AD13" s="1504"/>
      <c r="AE13" s="1505"/>
      <c r="AF13" s="1480"/>
      <c r="AG13" s="1481"/>
      <c r="AH13" s="1481"/>
      <c r="AI13" s="1482"/>
      <c r="AJ13" s="1480"/>
      <c r="AK13" s="1481"/>
      <c r="AL13" s="1481"/>
      <c r="AM13" s="1482"/>
      <c r="AN13" s="1518"/>
      <c r="AO13" s="1518"/>
      <c r="AP13" s="1518"/>
      <c r="AQ13" s="1518"/>
      <c r="AR13" s="1518"/>
      <c r="AS13" s="1518"/>
      <c r="AT13" s="1559"/>
      <c r="AU13" s="1559"/>
      <c r="AV13" s="1559"/>
      <c r="AW13" s="1559"/>
      <c r="AX13" s="1518"/>
      <c r="AY13" s="1518"/>
      <c r="AZ13" s="1518"/>
      <c r="BA13" s="1518"/>
      <c r="BB13" s="1518"/>
      <c r="BC13" s="1518"/>
      <c r="BD13" s="1559"/>
      <c r="BE13" s="1559"/>
      <c r="BF13" s="1559"/>
      <c r="BG13" s="1559"/>
      <c r="BH13" s="1518"/>
      <c r="BI13" s="1518"/>
      <c r="BJ13" s="1518"/>
      <c r="BK13" s="1518"/>
      <c r="BL13" s="1518"/>
      <c r="BM13" s="1518"/>
      <c r="BN13" s="1568"/>
      <c r="BO13" s="1569"/>
      <c r="BP13" s="1569"/>
      <c r="BQ13" s="1569"/>
      <c r="BR13" s="1569"/>
      <c r="BS13" s="1569"/>
      <c r="BT13" s="1569"/>
      <c r="BU13" s="1570"/>
      <c r="BV13" s="1483"/>
      <c r="BW13" s="1483"/>
      <c r="BX13" s="1483"/>
      <c r="BY13" s="1483"/>
      <c r="BZ13" s="1483"/>
      <c r="CA13" s="1483"/>
      <c r="CB13" s="1484"/>
      <c r="CC13" s="1484"/>
      <c r="CD13" s="1484"/>
      <c r="CE13" s="1484"/>
      <c r="CF13" s="1484"/>
      <c r="CG13" s="1484"/>
      <c r="CH13" s="657"/>
    </row>
    <row r="14" spans="1:86" ht="9" customHeight="1" thickBot="1" x14ac:dyDescent="0.25">
      <c r="A14" s="1"/>
      <c r="B14" s="1508"/>
      <c r="C14" s="1504"/>
      <c r="D14" s="1504"/>
      <c r="E14" s="1504"/>
      <c r="F14" s="1504"/>
      <c r="G14" s="1504"/>
      <c r="H14" s="1505"/>
      <c r="I14" s="1512"/>
      <c r="J14" s="1513"/>
      <c r="K14" s="1513"/>
      <c r="L14" s="1513"/>
      <c r="M14" s="1513"/>
      <c r="N14" s="1513"/>
      <c r="O14" s="1514"/>
      <c r="P14" s="608"/>
      <c r="Q14" s="608"/>
      <c r="R14" s="608"/>
      <c r="S14" s="608"/>
      <c r="T14" s="608"/>
      <c r="U14" s="1503"/>
      <c r="V14" s="1504"/>
      <c r="W14" s="1504"/>
      <c r="X14" s="1504"/>
      <c r="Y14" s="1504"/>
      <c r="Z14" s="1505"/>
      <c r="AA14" s="1503"/>
      <c r="AB14" s="1504"/>
      <c r="AC14" s="1504"/>
      <c r="AD14" s="1504"/>
      <c r="AE14" s="1505"/>
      <c r="AF14" s="1480"/>
      <c r="AG14" s="1481"/>
      <c r="AH14" s="1481"/>
      <c r="AI14" s="1482"/>
      <c r="AJ14" s="1480"/>
      <c r="AK14" s="1481"/>
      <c r="AL14" s="1481"/>
      <c r="AM14" s="1482"/>
      <c r="AN14" s="1519"/>
      <c r="AO14" s="1519"/>
      <c r="AP14" s="1519"/>
      <c r="AQ14" s="1519"/>
      <c r="AR14" s="1519"/>
      <c r="AS14" s="1519"/>
      <c r="AT14" s="1560"/>
      <c r="AU14" s="1560"/>
      <c r="AV14" s="1560"/>
      <c r="AW14" s="1560"/>
      <c r="AX14" s="1519"/>
      <c r="AY14" s="1519"/>
      <c r="AZ14" s="1519"/>
      <c r="BA14" s="1519"/>
      <c r="BB14" s="1519"/>
      <c r="BC14" s="1519"/>
      <c r="BD14" s="1560"/>
      <c r="BE14" s="1560"/>
      <c r="BF14" s="1560"/>
      <c r="BG14" s="1560"/>
      <c r="BH14" s="1519"/>
      <c r="BI14" s="1519"/>
      <c r="BJ14" s="1519"/>
      <c r="BK14" s="1519"/>
      <c r="BL14" s="1519"/>
      <c r="BM14" s="1519"/>
      <c r="BN14" s="1568"/>
      <c r="BO14" s="1569"/>
      <c r="BP14" s="1569"/>
      <c r="BQ14" s="1569"/>
      <c r="BR14" s="1569"/>
      <c r="BS14" s="1569"/>
      <c r="BT14" s="1569"/>
      <c r="BU14" s="1570"/>
      <c r="BV14" s="1577"/>
      <c r="BW14" s="1577"/>
      <c r="BX14" s="1577"/>
      <c r="BY14" s="1577"/>
      <c r="BZ14" s="1577"/>
      <c r="CA14" s="1577"/>
      <c r="CB14" s="1578"/>
      <c r="CC14" s="1578"/>
      <c r="CD14" s="1578"/>
      <c r="CE14" s="1578"/>
      <c r="CF14" s="1578"/>
      <c r="CG14" s="1578"/>
      <c r="CH14" s="658"/>
    </row>
    <row r="15" spans="1:86" ht="17.25" customHeight="1" x14ac:dyDescent="0.2">
      <c r="A15" s="655"/>
      <c r="B15" s="1485" t="s">
        <v>637</v>
      </c>
      <c r="C15" s="1486"/>
      <c r="D15" s="1486"/>
      <c r="E15" s="1487"/>
      <c r="F15" s="393"/>
      <c r="G15" s="393"/>
      <c r="H15" s="393"/>
      <c r="I15" s="393"/>
      <c r="J15" s="393"/>
      <c r="K15" s="393"/>
      <c r="L15" s="393"/>
      <c r="M15" s="393"/>
      <c r="N15" s="393"/>
      <c r="O15" s="393"/>
      <c r="P15" s="393"/>
      <c r="Q15" s="393"/>
      <c r="R15" s="393"/>
      <c r="S15" s="393"/>
      <c r="T15" s="393"/>
      <c r="U15" s="393"/>
      <c r="V15" s="393"/>
      <c r="W15" s="393"/>
      <c r="X15" s="393"/>
      <c r="Y15" s="393"/>
      <c r="Z15" s="393"/>
      <c r="AA15" s="393"/>
      <c r="AB15" s="393"/>
      <c r="AC15" s="393"/>
      <c r="AD15" s="393"/>
      <c r="AE15" s="393"/>
      <c r="AF15" s="393"/>
      <c r="AG15" s="393"/>
      <c r="AH15" s="393"/>
      <c r="AI15" s="393"/>
      <c r="AJ15" s="393"/>
      <c r="AK15" s="393"/>
      <c r="AL15" s="393"/>
      <c r="AM15" s="393"/>
      <c r="AN15" s="393"/>
      <c r="AO15" s="393"/>
      <c r="AP15" s="393"/>
      <c r="AQ15" s="393"/>
      <c r="AR15" s="393"/>
      <c r="AS15" s="393"/>
      <c r="AT15" s="393"/>
      <c r="AU15" s="393"/>
      <c r="AV15" s="393"/>
      <c r="AW15" s="393"/>
      <c r="AX15" s="393"/>
      <c r="AY15" s="393"/>
      <c r="AZ15" s="393"/>
      <c r="BA15" s="393"/>
      <c r="BB15" s="393"/>
      <c r="BC15" s="393"/>
      <c r="BD15" s="393"/>
      <c r="BE15" s="393"/>
      <c r="BF15" s="393"/>
      <c r="BG15" s="393"/>
      <c r="BH15" s="393"/>
      <c r="BI15" s="393"/>
      <c r="BJ15" s="393"/>
      <c r="BK15" s="393"/>
      <c r="BL15" s="393"/>
      <c r="BM15" s="393"/>
      <c r="BN15" s="393"/>
      <c r="BO15" s="393"/>
      <c r="BP15" s="393"/>
      <c r="BQ15" s="393"/>
      <c r="BR15" s="393"/>
      <c r="BS15" s="393"/>
      <c r="BT15" s="393"/>
      <c r="BU15" s="393"/>
      <c r="BV15" s="393"/>
      <c r="BW15" s="393"/>
      <c r="BX15" s="393"/>
      <c r="BY15" s="393"/>
      <c r="BZ15" s="393"/>
      <c r="CA15" s="393"/>
      <c r="CB15" s="393"/>
      <c r="CC15" s="393"/>
      <c r="CD15" s="393"/>
      <c r="CE15" s="393"/>
      <c r="CF15" s="393"/>
      <c r="CG15" s="393"/>
      <c r="CH15" s="394"/>
    </row>
    <row r="16" spans="1:86" ht="17.25" customHeight="1" x14ac:dyDescent="0.2">
      <c r="A16" s="1"/>
      <c r="B16" s="1488"/>
      <c r="C16" s="1489"/>
      <c r="D16" s="1489"/>
      <c r="E16" s="1490"/>
      <c r="AT16" s="654"/>
      <c r="CH16" s="197"/>
    </row>
    <row r="17" spans="1:86" ht="17.25" customHeight="1" x14ac:dyDescent="0.2">
      <c r="A17" s="1"/>
      <c r="B17" s="1488"/>
      <c r="C17" s="1489"/>
      <c r="D17" s="1489"/>
      <c r="E17" s="1490"/>
      <c r="CH17" s="197"/>
    </row>
    <row r="18" spans="1:86" ht="17.25" customHeight="1" x14ac:dyDescent="0.2">
      <c r="A18" s="1"/>
      <c r="B18" s="1488"/>
      <c r="C18" s="1489"/>
      <c r="D18" s="1489"/>
      <c r="E18" s="1490"/>
      <c r="CH18" s="197"/>
    </row>
    <row r="19" spans="1:86" ht="17.25" customHeight="1" x14ac:dyDescent="0.2">
      <c r="A19" s="1"/>
      <c r="B19" s="1488"/>
      <c r="C19" s="1489"/>
      <c r="D19" s="1489"/>
      <c r="E19" s="1490"/>
      <c r="CH19" s="197"/>
    </row>
    <row r="20" spans="1:86" ht="17.25" customHeight="1" x14ac:dyDescent="0.2">
      <c r="A20" s="1"/>
      <c r="B20" s="1488"/>
      <c r="C20" s="1489"/>
      <c r="D20" s="1489"/>
      <c r="E20" s="1490"/>
      <c r="CH20" s="197"/>
    </row>
    <row r="21" spans="1:86" ht="17.25" customHeight="1" x14ac:dyDescent="0.2">
      <c r="A21" s="1"/>
      <c r="B21" s="1488"/>
      <c r="C21" s="1489"/>
      <c r="D21" s="1489"/>
      <c r="E21" s="1490"/>
      <c r="CH21" s="197"/>
    </row>
    <row r="22" spans="1:86" ht="17.25" customHeight="1" x14ac:dyDescent="0.2">
      <c r="A22" s="1"/>
      <c r="B22" s="1488"/>
      <c r="C22" s="1489"/>
      <c r="D22" s="1489"/>
      <c r="E22" s="1490"/>
      <c r="CH22" s="197"/>
    </row>
    <row r="23" spans="1:86" ht="17.25" customHeight="1" x14ac:dyDescent="0.2">
      <c r="A23" s="1"/>
      <c r="B23" s="1488"/>
      <c r="C23" s="1489"/>
      <c r="D23" s="1489"/>
      <c r="E23" s="1490"/>
      <c r="CH23" s="197"/>
    </row>
    <row r="24" spans="1:86" ht="17.25" customHeight="1" x14ac:dyDescent="0.2">
      <c r="A24" s="1"/>
      <c r="B24" s="1488"/>
      <c r="C24" s="1489"/>
      <c r="D24" s="1489"/>
      <c r="E24" s="1490"/>
      <c r="CH24" s="197"/>
    </row>
    <row r="25" spans="1:86" ht="17.25" customHeight="1" x14ac:dyDescent="0.2">
      <c r="A25" s="1"/>
      <c r="B25" s="1488"/>
      <c r="C25" s="1489"/>
      <c r="D25" s="1489"/>
      <c r="E25" s="1490"/>
      <c r="CH25" s="197"/>
    </row>
    <row r="26" spans="1:86" ht="17.25" customHeight="1" x14ac:dyDescent="0.2">
      <c r="A26" s="1"/>
      <c r="B26" s="1488"/>
      <c r="C26" s="1489"/>
      <c r="D26" s="1489"/>
      <c r="E26" s="1490"/>
      <c r="CH26" s="197"/>
    </row>
    <row r="27" spans="1:86" ht="17.25" customHeight="1" x14ac:dyDescent="0.2">
      <c r="A27" s="1"/>
      <c r="B27" s="1488"/>
      <c r="C27" s="1489"/>
      <c r="D27" s="1489"/>
      <c r="E27" s="1490"/>
      <c r="CH27" s="197"/>
    </row>
    <row r="28" spans="1:86" ht="17.25" customHeight="1" x14ac:dyDescent="0.2">
      <c r="A28" s="1"/>
      <c r="B28" s="1488"/>
      <c r="C28" s="1489"/>
      <c r="D28" s="1489"/>
      <c r="E28" s="1490"/>
      <c r="CH28" s="197"/>
    </row>
    <row r="29" spans="1:86" ht="17.25" customHeight="1" x14ac:dyDescent="0.2">
      <c r="A29" s="1"/>
      <c r="B29" s="1488"/>
      <c r="C29" s="1489"/>
      <c r="D29" s="1489"/>
      <c r="E29" s="1490"/>
      <c r="CH29" s="197"/>
    </row>
    <row r="30" spans="1:86" ht="17.25" customHeight="1" x14ac:dyDescent="0.2">
      <c r="A30" s="1"/>
      <c r="B30" s="1488"/>
      <c r="C30" s="1489"/>
      <c r="D30" s="1489"/>
      <c r="E30" s="1490"/>
      <c r="CH30" s="197"/>
    </row>
    <row r="31" spans="1:86" ht="17.25" customHeight="1" x14ac:dyDescent="0.2">
      <c r="A31" s="1"/>
      <c r="B31" s="1488"/>
      <c r="C31" s="1489"/>
      <c r="D31" s="1489"/>
      <c r="E31" s="1490"/>
      <c r="CH31" s="197"/>
    </row>
    <row r="32" spans="1:86" ht="17.25" customHeight="1" x14ac:dyDescent="0.2">
      <c r="A32" s="1"/>
      <c r="B32" s="1488"/>
      <c r="C32" s="1489"/>
      <c r="D32" s="1489"/>
      <c r="E32" s="1490"/>
      <c r="CH32" s="197"/>
    </row>
    <row r="33" spans="1:86" ht="17.25" customHeight="1" x14ac:dyDescent="0.2">
      <c r="A33" s="1"/>
      <c r="B33" s="1488"/>
      <c r="C33" s="1489"/>
      <c r="D33" s="1489"/>
      <c r="E33" s="1490"/>
      <c r="CH33" s="197"/>
    </row>
    <row r="34" spans="1:86" ht="17.25" customHeight="1" x14ac:dyDescent="0.2">
      <c r="A34" s="1"/>
      <c r="B34" s="1488"/>
      <c r="C34" s="1489"/>
      <c r="D34" s="1489"/>
      <c r="E34" s="1490"/>
      <c r="CH34" s="197"/>
    </row>
    <row r="35" spans="1:86" ht="17.25" customHeight="1" x14ac:dyDescent="0.2">
      <c r="A35" s="1"/>
      <c r="B35" s="1488"/>
      <c r="C35" s="1489"/>
      <c r="D35" s="1489"/>
      <c r="E35" s="1490"/>
      <c r="CH35" s="197"/>
    </row>
    <row r="36" spans="1:86" ht="17.25" customHeight="1" x14ac:dyDescent="0.2">
      <c r="A36" s="1"/>
      <c r="B36" s="1488"/>
      <c r="C36" s="1489"/>
      <c r="D36" s="1489"/>
      <c r="E36" s="1490"/>
      <c r="CH36" s="197"/>
    </row>
    <row r="37" spans="1:86" ht="17.25" customHeight="1" x14ac:dyDescent="0.2">
      <c r="A37" s="1"/>
      <c r="B37" s="1488"/>
      <c r="C37" s="1489"/>
      <c r="D37" s="1489"/>
      <c r="E37" s="1490"/>
      <c r="CH37" s="197"/>
    </row>
    <row r="38" spans="1:86" ht="17.25" customHeight="1" x14ac:dyDescent="0.2">
      <c r="A38" s="1"/>
      <c r="B38" s="1488"/>
      <c r="C38" s="1489"/>
      <c r="D38" s="1489"/>
      <c r="E38" s="1490"/>
      <c r="CH38" s="197"/>
    </row>
    <row r="39" spans="1:86" ht="17.25" customHeight="1" x14ac:dyDescent="0.2">
      <c r="A39" s="1"/>
      <c r="B39" s="1488"/>
      <c r="C39" s="1489"/>
      <c r="D39" s="1489"/>
      <c r="E39" s="1490"/>
      <c r="CH39" s="197"/>
    </row>
    <row r="40" spans="1:86" ht="17.25" customHeight="1" x14ac:dyDescent="0.2">
      <c r="A40" s="1"/>
      <c r="B40" s="1488"/>
      <c r="C40" s="1489"/>
      <c r="D40" s="1489"/>
      <c r="E40" s="1490"/>
      <c r="CH40" s="197"/>
    </row>
    <row r="41" spans="1:86" ht="17.25" customHeight="1" x14ac:dyDescent="0.2">
      <c r="A41" s="1"/>
      <c r="B41" s="1488"/>
      <c r="C41" s="1489"/>
      <c r="D41" s="1489"/>
      <c r="E41" s="1490"/>
      <c r="CH41" s="197"/>
    </row>
    <row r="42" spans="1:86" ht="17.25" customHeight="1" x14ac:dyDescent="0.2">
      <c r="A42" s="1"/>
      <c r="B42" s="1488"/>
      <c r="C42" s="1489"/>
      <c r="D42" s="1489"/>
      <c r="E42" s="1490"/>
      <c r="CH42" s="197"/>
    </row>
    <row r="43" spans="1:86" ht="17.25" customHeight="1" x14ac:dyDescent="0.2">
      <c r="A43" s="1"/>
      <c r="B43" s="1488"/>
      <c r="C43" s="1489"/>
      <c r="D43" s="1489"/>
      <c r="E43" s="1490"/>
      <c r="CH43" s="197"/>
    </row>
    <row r="44" spans="1:86" ht="17.25" customHeight="1" x14ac:dyDescent="0.2">
      <c r="A44" s="1"/>
      <c r="B44" s="1488"/>
      <c r="C44" s="1489"/>
      <c r="D44" s="1489"/>
      <c r="E44" s="1490"/>
      <c r="CH44" s="197"/>
    </row>
    <row r="45" spans="1:86" ht="17.25" customHeight="1" x14ac:dyDescent="0.2">
      <c r="A45" s="1"/>
      <c r="B45" s="1488"/>
      <c r="C45" s="1489"/>
      <c r="D45" s="1489"/>
      <c r="E45" s="1490"/>
      <c r="CH45" s="197"/>
    </row>
    <row r="46" spans="1:86" ht="17.25" customHeight="1" x14ac:dyDescent="0.2">
      <c r="A46" s="1"/>
      <c r="B46" s="1488"/>
      <c r="C46" s="1489"/>
      <c r="D46" s="1489"/>
      <c r="E46" s="1490"/>
      <c r="CH46" s="197"/>
    </row>
    <row r="47" spans="1:86" ht="17.25" customHeight="1" thickBot="1" x14ac:dyDescent="0.25">
      <c r="A47" s="1"/>
      <c r="B47" s="1491"/>
      <c r="C47" s="1492"/>
      <c r="D47" s="1492"/>
      <c r="E47" s="1493"/>
      <c r="F47" s="198"/>
      <c r="G47" s="198"/>
      <c r="H47" s="198"/>
      <c r="I47" s="198"/>
      <c r="J47" s="198"/>
      <c r="K47" s="198"/>
      <c r="L47" s="198"/>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c r="CA47" s="198"/>
      <c r="CB47" s="198"/>
      <c r="CC47" s="198"/>
      <c r="CD47" s="198"/>
      <c r="CE47" s="198"/>
      <c r="CF47" s="198"/>
      <c r="CG47" s="198"/>
      <c r="CH47" s="199"/>
    </row>
    <row r="48" spans="1:86" ht="17.25" customHeight="1" x14ac:dyDescent="0.2">
      <c r="B48" s="1485" t="s">
        <v>637</v>
      </c>
      <c r="C48" s="1486"/>
      <c r="D48" s="1486"/>
      <c r="E48" s="1487"/>
      <c r="F48" s="393"/>
      <c r="G48" s="393"/>
      <c r="H48" s="393"/>
      <c r="I48" s="393"/>
      <c r="J48" s="393"/>
      <c r="K48" s="393"/>
      <c r="L48" s="393"/>
      <c r="M48" s="393"/>
      <c r="N48" s="393"/>
      <c r="O48" s="393"/>
      <c r="P48" s="393"/>
      <c r="Q48" s="393"/>
      <c r="R48" s="393"/>
      <c r="S48" s="393"/>
      <c r="T48" s="393"/>
      <c r="U48" s="393"/>
      <c r="V48" s="393"/>
      <c r="W48" s="393"/>
      <c r="X48" s="393"/>
      <c r="Y48" s="393"/>
      <c r="Z48" s="393"/>
      <c r="AA48" s="393"/>
      <c r="AB48" s="393"/>
      <c r="AC48" s="393"/>
      <c r="AD48" s="393"/>
      <c r="AE48" s="393"/>
      <c r="AF48" s="393"/>
      <c r="AG48" s="393"/>
      <c r="AH48" s="393"/>
      <c r="AI48" s="393"/>
      <c r="AJ48" s="393"/>
      <c r="AK48" s="393"/>
      <c r="AL48" s="393"/>
      <c r="AM48" s="393"/>
      <c r="AN48" s="393"/>
      <c r="AO48" s="393"/>
      <c r="AP48" s="393"/>
      <c r="AQ48" s="393"/>
      <c r="AR48" s="393"/>
      <c r="AS48" s="393"/>
      <c r="AT48" s="393"/>
      <c r="AU48" s="393"/>
      <c r="AV48" s="393"/>
      <c r="AW48" s="393"/>
      <c r="AX48" s="393"/>
      <c r="AY48" s="393"/>
      <c r="AZ48" s="393"/>
      <c r="BA48" s="393"/>
      <c r="BB48" s="393"/>
      <c r="BC48" s="393"/>
      <c r="BD48" s="393"/>
      <c r="BE48" s="393"/>
      <c r="BF48" s="393"/>
      <c r="BG48" s="393"/>
      <c r="BH48" s="393"/>
      <c r="BI48" s="393"/>
      <c r="BJ48" s="393"/>
      <c r="BK48" s="393"/>
      <c r="BL48" s="393"/>
      <c r="BM48" s="393"/>
      <c r="BN48" s="393"/>
      <c r="BO48" s="393"/>
      <c r="BP48" s="393"/>
      <c r="BQ48" s="393"/>
      <c r="BR48" s="393"/>
      <c r="BS48" s="393"/>
      <c r="BT48" s="393"/>
      <c r="BU48" s="393"/>
      <c r="BV48" s="393"/>
      <c r="BW48" s="393"/>
      <c r="BX48" s="393"/>
      <c r="BY48" s="393"/>
      <c r="BZ48" s="393"/>
      <c r="CA48" s="393"/>
      <c r="CB48" s="393"/>
      <c r="CC48" s="393"/>
      <c r="CD48" s="393"/>
      <c r="CE48" s="393"/>
      <c r="CF48" s="393"/>
      <c r="CG48" s="393"/>
      <c r="CH48" s="394"/>
    </row>
    <row r="49" spans="2:86" ht="17.25" customHeight="1" x14ac:dyDescent="0.2">
      <c r="B49" s="1488"/>
      <c r="C49" s="1489"/>
      <c r="D49" s="1489"/>
      <c r="E49" s="1490"/>
      <c r="CH49" s="197"/>
    </row>
    <row r="50" spans="2:86" ht="17.25" customHeight="1" x14ac:dyDescent="0.2">
      <c r="B50" s="1488"/>
      <c r="C50" s="1489"/>
      <c r="D50" s="1489"/>
      <c r="E50" s="1490"/>
      <c r="CH50" s="197"/>
    </row>
    <row r="51" spans="2:86" ht="17.25" customHeight="1" x14ac:dyDescent="0.2">
      <c r="B51" s="1488"/>
      <c r="C51" s="1489"/>
      <c r="D51" s="1489"/>
      <c r="E51" s="1490"/>
      <c r="CH51" s="197"/>
    </row>
    <row r="52" spans="2:86" ht="17.25" customHeight="1" x14ac:dyDescent="0.2">
      <c r="B52" s="1488"/>
      <c r="C52" s="1489"/>
      <c r="D52" s="1489"/>
      <c r="E52" s="1490"/>
      <c r="CH52" s="197"/>
    </row>
    <row r="53" spans="2:86" ht="17.25" customHeight="1" x14ac:dyDescent="0.2">
      <c r="B53" s="1488"/>
      <c r="C53" s="1489"/>
      <c r="D53" s="1489"/>
      <c r="E53" s="1490"/>
      <c r="CH53" s="197"/>
    </row>
    <row r="54" spans="2:86" ht="17.25" customHeight="1" x14ac:dyDescent="0.2">
      <c r="B54" s="1488"/>
      <c r="C54" s="1489"/>
      <c r="D54" s="1489"/>
      <c r="E54" s="1490"/>
      <c r="CH54" s="197"/>
    </row>
    <row r="55" spans="2:86" ht="17.25" customHeight="1" x14ac:dyDescent="0.2">
      <c r="B55" s="1488"/>
      <c r="C55" s="1489"/>
      <c r="D55" s="1489"/>
      <c r="E55" s="1490"/>
      <c r="CH55" s="197"/>
    </row>
    <row r="56" spans="2:86" ht="17.25" customHeight="1" x14ac:dyDescent="0.2">
      <c r="B56" s="1488"/>
      <c r="C56" s="1489"/>
      <c r="D56" s="1489"/>
      <c r="E56" s="1490"/>
      <c r="CH56" s="197"/>
    </row>
    <row r="57" spans="2:86" ht="17.25" customHeight="1" x14ac:dyDescent="0.2">
      <c r="B57" s="1488"/>
      <c r="C57" s="1489"/>
      <c r="D57" s="1489"/>
      <c r="E57" s="1490"/>
      <c r="CH57" s="197"/>
    </row>
    <row r="58" spans="2:86" ht="17.25" customHeight="1" x14ac:dyDescent="0.2">
      <c r="B58" s="1488"/>
      <c r="C58" s="1489"/>
      <c r="D58" s="1489"/>
      <c r="E58" s="1490"/>
      <c r="CH58" s="197"/>
    </row>
    <row r="59" spans="2:86" ht="17.25" customHeight="1" x14ac:dyDescent="0.2">
      <c r="B59" s="1488"/>
      <c r="C59" s="1489"/>
      <c r="D59" s="1489"/>
      <c r="E59" s="1490"/>
      <c r="CH59" s="197"/>
    </row>
    <row r="60" spans="2:86" ht="17.25" customHeight="1" x14ac:dyDescent="0.2">
      <c r="B60" s="1488"/>
      <c r="C60" s="1489"/>
      <c r="D60" s="1489"/>
      <c r="E60" s="1490"/>
      <c r="CH60" s="197"/>
    </row>
    <row r="61" spans="2:86" ht="17.25" customHeight="1" x14ac:dyDescent="0.2">
      <c r="B61" s="1488"/>
      <c r="C61" s="1489"/>
      <c r="D61" s="1489"/>
      <c r="E61" s="1490"/>
      <c r="CH61" s="197"/>
    </row>
    <row r="62" spans="2:86" ht="17.25" customHeight="1" x14ac:dyDescent="0.2">
      <c r="B62" s="1488"/>
      <c r="C62" s="1489"/>
      <c r="D62" s="1489"/>
      <c r="E62" s="1490"/>
      <c r="CH62" s="197"/>
    </row>
    <row r="63" spans="2:86" ht="17.25" customHeight="1" x14ac:dyDescent="0.2">
      <c r="B63" s="1488"/>
      <c r="C63" s="1489"/>
      <c r="D63" s="1489"/>
      <c r="E63" s="1490"/>
      <c r="CH63" s="197"/>
    </row>
    <row r="64" spans="2:86" ht="17.25" customHeight="1" x14ac:dyDescent="0.2">
      <c r="B64" s="1488"/>
      <c r="C64" s="1489"/>
      <c r="D64" s="1489"/>
      <c r="E64" s="1490"/>
      <c r="CH64" s="197"/>
    </row>
    <row r="65" spans="2:86" ht="17.25" customHeight="1" x14ac:dyDescent="0.2">
      <c r="B65" s="1488"/>
      <c r="C65" s="1489"/>
      <c r="D65" s="1489"/>
      <c r="E65" s="1490"/>
      <c r="CH65" s="197"/>
    </row>
    <row r="66" spans="2:86" ht="17.25" customHeight="1" x14ac:dyDescent="0.2">
      <c r="B66" s="1488"/>
      <c r="C66" s="1489"/>
      <c r="D66" s="1489"/>
      <c r="E66" s="1490"/>
      <c r="CH66" s="197"/>
    </row>
    <row r="67" spans="2:86" ht="17.25" customHeight="1" x14ac:dyDescent="0.2">
      <c r="B67" s="1488"/>
      <c r="C67" s="1489"/>
      <c r="D67" s="1489"/>
      <c r="E67" s="1490"/>
      <c r="CH67" s="197"/>
    </row>
    <row r="68" spans="2:86" ht="17.25" customHeight="1" x14ac:dyDescent="0.2">
      <c r="B68" s="1488"/>
      <c r="C68" s="1489"/>
      <c r="D68" s="1489"/>
      <c r="E68" s="1490"/>
      <c r="CH68" s="197"/>
    </row>
    <row r="69" spans="2:86" ht="17.25" customHeight="1" x14ac:dyDescent="0.2">
      <c r="B69" s="1488"/>
      <c r="C69" s="1489"/>
      <c r="D69" s="1489"/>
      <c r="E69" s="1490"/>
      <c r="CH69" s="197"/>
    </row>
    <row r="70" spans="2:86" ht="17.25" customHeight="1" x14ac:dyDescent="0.2">
      <c r="B70" s="1488"/>
      <c r="C70" s="1489"/>
      <c r="D70" s="1489"/>
      <c r="E70" s="1490"/>
      <c r="CH70" s="197"/>
    </row>
    <row r="71" spans="2:86" ht="17.25" customHeight="1" x14ac:dyDescent="0.2">
      <c r="B71" s="1488"/>
      <c r="C71" s="1489"/>
      <c r="D71" s="1489"/>
      <c r="E71" s="1490"/>
      <c r="CH71" s="197"/>
    </row>
    <row r="72" spans="2:86" ht="17.25" customHeight="1" x14ac:dyDescent="0.2">
      <c r="B72" s="1488"/>
      <c r="C72" s="1489"/>
      <c r="D72" s="1489"/>
      <c r="E72" s="1490"/>
      <c r="CH72" s="197"/>
    </row>
    <row r="73" spans="2:86" ht="17.25" customHeight="1" x14ac:dyDescent="0.2">
      <c r="B73" s="1488"/>
      <c r="C73" s="1489"/>
      <c r="D73" s="1489"/>
      <c r="E73" s="1490"/>
      <c r="CH73" s="197"/>
    </row>
    <row r="74" spans="2:86" ht="17.25" customHeight="1" x14ac:dyDescent="0.2">
      <c r="B74" s="1488"/>
      <c r="C74" s="1489"/>
      <c r="D74" s="1489"/>
      <c r="E74" s="1490"/>
      <c r="CH74" s="197"/>
    </row>
    <row r="75" spans="2:86" ht="17.25" customHeight="1" x14ac:dyDescent="0.2">
      <c r="B75" s="1488"/>
      <c r="C75" s="1489"/>
      <c r="D75" s="1489"/>
      <c r="E75" s="1490"/>
      <c r="CH75" s="197"/>
    </row>
    <row r="76" spans="2:86" ht="17.25" customHeight="1" x14ac:dyDescent="0.2">
      <c r="B76" s="1488"/>
      <c r="C76" s="1489"/>
      <c r="D76" s="1489"/>
      <c r="E76" s="1490"/>
      <c r="CH76" s="197"/>
    </row>
    <row r="77" spans="2:86" ht="17.25" customHeight="1" x14ac:dyDescent="0.2">
      <c r="B77" s="1488"/>
      <c r="C77" s="1489"/>
      <c r="D77" s="1489"/>
      <c r="E77" s="1490"/>
      <c r="CH77" s="197"/>
    </row>
    <row r="78" spans="2:86" ht="17.25" customHeight="1" x14ac:dyDescent="0.2">
      <c r="B78" s="1488"/>
      <c r="C78" s="1489"/>
      <c r="D78" s="1489"/>
      <c r="E78" s="1490"/>
      <c r="CH78" s="197"/>
    </row>
    <row r="79" spans="2:86" ht="17.25" customHeight="1" x14ac:dyDescent="0.2">
      <c r="B79" s="1488"/>
      <c r="C79" s="1489"/>
      <c r="D79" s="1489"/>
      <c r="E79" s="1490"/>
      <c r="CH79" s="197"/>
    </row>
    <row r="80" spans="2:86" ht="17.25" customHeight="1" thickBot="1" x14ac:dyDescent="0.25">
      <c r="B80" s="1491"/>
      <c r="C80" s="1492"/>
      <c r="D80" s="1492"/>
      <c r="E80" s="1493"/>
      <c r="F80" s="198"/>
      <c r="G80" s="198"/>
      <c r="H80" s="198"/>
      <c r="I80" s="198"/>
      <c r="J80" s="198"/>
      <c r="K80" s="198"/>
      <c r="L80" s="198"/>
      <c r="M80" s="198"/>
      <c r="N80" s="198"/>
      <c r="O80" s="198"/>
      <c r="P80" s="198"/>
      <c r="Q80" s="198"/>
      <c r="R80" s="198"/>
      <c r="S80" s="198"/>
      <c r="T80" s="198"/>
      <c r="U80" s="198"/>
      <c r="V80" s="198"/>
      <c r="W80" s="198"/>
      <c r="X80" s="198"/>
      <c r="Y80" s="198"/>
      <c r="Z80" s="198"/>
      <c r="AA80" s="198"/>
      <c r="AB80" s="198"/>
      <c r="AC80" s="198"/>
      <c r="AD80" s="198"/>
      <c r="AE80" s="198"/>
      <c r="AF80" s="198"/>
      <c r="AG80" s="198"/>
      <c r="AH80" s="198"/>
      <c r="AI80" s="198"/>
      <c r="AJ80" s="198"/>
      <c r="AK80" s="198"/>
      <c r="AL80" s="198"/>
      <c r="AM80" s="198"/>
      <c r="AN80" s="198"/>
      <c r="AO80" s="198"/>
      <c r="AP80" s="198"/>
      <c r="AQ80" s="198"/>
      <c r="AR80" s="198"/>
      <c r="AS80" s="198"/>
      <c r="AT80" s="198"/>
      <c r="AU80" s="198"/>
      <c r="AV80" s="198"/>
      <c r="AW80" s="198"/>
      <c r="AX80" s="198"/>
      <c r="AY80" s="198"/>
      <c r="AZ80" s="198"/>
      <c r="BA80" s="198"/>
      <c r="BB80" s="198"/>
      <c r="BC80" s="198"/>
      <c r="BD80" s="198"/>
      <c r="BE80" s="198"/>
      <c r="BF80" s="198"/>
      <c r="BG80" s="198"/>
      <c r="BH80" s="198"/>
      <c r="BI80" s="198"/>
      <c r="BJ80" s="198"/>
      <c r="BK80" s="198"/>
      <c r="BL80" s="198"/>
      <c r="BM80" s="198"/>
      <c r="BN80" s="198"/>
      <c r="BO80" s="198"/>
      <c r="BP80" s="198"/>
      <c r="BQ80" s="198"/>
      <c r="BR80" s="198"/>
      <c r="BS80" s="198"/>
      <c r="BT80" s="198"/>
      <c r="BU80" s="198"/>
      <c r="BV80" s="198"/>
      <c r="BW80" s="198"/>
      <c r="BX80" s="198"/>
      <c r="BY80" s="198"/>
      <c r="BZ80" s="198"/>
      <c r="CA80" s="198"/>
      <c r="CB80" s="198"/>
      <c r="CC80" s="198"/>
      <c r="CD80" s="198"/>
      <c r="CE80" s="198"/>
      <c r="CF80" s="198"/>
      <c r="CG80" s="198"/>
      <c r="CH80" s="199"/>
    </row>
  </sheetData>
  <mergeCells count="80">
    <mergeCell ref="BV7:CA10"/>
    <mergeCell ref="CB7:CG10"/>
    <mergeCell ref="BV11:CA14"/>
    <mergeCell ref="CB11:CG14"/>
    <mergeCell ref="CB4:CH4"/>
    <mergeCell ref="CB5:CH5"/>
    <mergeCell ref="BV4:BX5"/>
    <mergeCell ref="BY4:CA4"/>
    <mergeCell ref="BY5:CA5"/>
    <mergeCell ref="BH7:BM9"/>
    <mergeCell ref="BH10:BM11"/>
    <mergeCell ref="BH12:BM14"/>
    <mergeCell ref="BN7:BU14"/>
    <mergeCell ref="BA5:BC5"/>
    <mergeCell ref="BD4:BG5"/>
    <mergeCell ref="BD7:BG9"/>
    <mergeCell ref="BD10:BG11"/>
    <mergeCell ref="BD12:BG14"/>
    <mergeCell ref="BH4:BJ5"/>
    <mergeCell ref="BR4:BU4"/>
    <mergeCell ref="BR5:BU5"/>
    <mergeCell ref="AT7:AW9"/>
    <mergeCell ref="AT10:AW11"/>
    <mergeCell ref="AT12:AW14"/>
    <mergeCell ref="AT4:AV4"/>
    <mergeCell ref="AT5:AV5"/>
    <mergeCell ref="AW4:AZ4"/>
    <mergeCell ref="AW5:AZ5"/>
    <mergeCell ref="AX7:BC9"/>
    <mergeCell ref="AX10:BC11"/>
    <mergeCell ref="AX12:BC14"/>
    <mergeCell ref="BA4:BC4"/>
    <mergeCell ref="B2:E2"/>
    <mergeCell ref="B3:E3"/>
    <mergeCell ref="B4:E5"/>
    <mergeCell ref="U4:Z4"/>
    <mergeCell ref="F2:T2"/>
    <mergeCell ref="F3:T3"/>
    <mergeCell ref="U2:X3"/>
    <mergeCell ref="Y2:AI3"/>
    <mergeCell ref="AJ2:AM3"/>
    <mergeCell ref="U5:Z5"/>
    <mergeCell ref="AA4:AM4"/>
    <mergeCell ref="AA5:AM5"/>
    <mergeCell ref="F4:H4"/>
    <mergeCell ref="F5:H5"/>
    <mergeCell ref="BY3:CA3"/>
    <mergeCell ref="BK1:BU1"/>
    <mergeCell ref="BV1:CH1"/>
    <mergeCell ref="AT1:AZ1"/>
    <mergeCell ref="BA1:BJ1"/>
    <mergeCell ref="AN2:BC3"/>
    <mergeCell ref="BD2:BJ3"/>
    <mergeCell ref="BK2:BU2"/>
    <mergeCell ref="BK3:BU3"/>
    <mergeCell ref="CB2:CH2"/>
    <mergeCell ref="CB3:CH3"/>
    <mergeCell ref="BV2:BX3"/>
    <mergeCell ref="BY2:CA2"/>
    <mergeCell ref="B48:E80"/>
    <mergeCell ref="B15:E47"/>
    <mergeCell ref="I4:T4"/>
    <mergeCell ref="I5:T5"/>
    <mergeCell ref="BK4:BQ4"/>
    <mergeCell ref="BK5:BQ5"/>
    <mergeCell ref="U7:Z14"/>
    <mergeCell ref="AA7:AE14"/>
    <mergeCell ref="AF7:AI9"/>
    <mergeCell ref="B6:H14"/>
    <mergeCell ref="I6:O14"/>
    <mergeCell ref="AJ7:AM9"/>
    <mergeCell ref="AN12:AS14"/>
    <mergeCell ref="AF12:AI14"/>
    <mergeCell ref="AF10:AI11"/>
    <mergeCell ref="AJ10:AM11"/>
    <mergeCell ref="AJ12:AM14"/>
    <mergeCell ref="AN4:AS4"/>
    <mergeCell ref="AN5:AS5"/>
    <mergeCell ref="AN7:AS9"/>
    <mergeCell ref="AN10:AS11"/>
  </mergeCells>
  <phoneticPr fontId="2"/>
  <pageMargins left="0.70866141732283472" right="0.70866141732283472" top="0.74803149606299213" bottom="0.74803149606299213" header="0.31496062992125984" footer="0.31496062992125984"/>
  <pageSetup paperSize="8" fitToWidth="0" orientation="landscape" r:id="rId1"/>
  <headerFooter>
    <oddHeader>&amp;Lトンネルカルテ様式－７</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4659260841701"/>
  </sheetPr>
  <dimension ref="A1:CH2357"/>
  <sheetViews>
    <sheetView view="pageBreakPreview" zoomScale="85" zoomScaleNormal="100" zoomScaleSheetLayoutView="85" workbookViewId="0">
      <selection activeCell="CF12" sqref="CF12"/>
    </sheetView>
  </sheetViews>
  <sheetFormatPr defaultColWidth="2.21875" defaultRowHeight="13.2" x14ac:dyDescent="0.2"/>
  <cols>
    <col min="1" max="1" width="2" style="197" customWidth="1"/>
    <col min="2" max="58" width="3.33203125" customWidth="1"/>
    <col min="59" max="59" width="3.33203125" style="197" customWidth="1"/>
    <col min="60" max="60" width="1.21875" customWidth="1"/>
    <col min="86" max="86" width="3" bestFit="1" customWidth="1"/>
  </cols>
  <sheetData>
    <row r="1" spans="2:59" ht="28.8" customHeight="1" thickBot="1" x14ac:dyDescent="0.25">
      <c r="B1" t="s">
        <v>639</v>
      </c>
      <c r="AR1" s="771" t="s">
        <v>1224</v>
      </c>
      <c r="AS1" s="772"/>
      <c r="AT1" s="772"/>
      <c r="AU1" s="772"/>
      <c r="AV1" s="772"/>
      <c r="AW1" s="772"/>
      <c r="AX1" s="773" t="str">
        <f>CONCATENATE(台帳ｼｰﾄ!J42, ",", 台帳ｼｰﾄ!J43)</f>
        <v>,</v>
      </c>
      <c r="AY1" s="773"/>
      <c r="AZ1" s="773"/>
      <c r="BA1" s="773"/>
      <c r="BB1" s="773"/>
      <c r="BC1" s="773"/>
      <c r="BD1" s="773"/>
      <c r="BE1" s="773"/>
      <c r="BF1" s="773"/>
      <c r="BG1" s="774"/>
    </row>
    <row r="2" spans="2:59" ht="19.5" customHeight="1" x14ac:dyDescent="0.2">
      <c r="B2" s="785" t="s">
        <v>628</v>
      </c>
      <c r="C2" s="786"/>
      <c r="D2" s="786"/>
      <c r="E2" s="786"/>
      <c r="F2" s="786"/>
      <c r="G2" s="787"/>
      <c r="H2" s="780" t="str">
        <f>IF(台帳ｼｰﾄ!C8="","",台帳ｼｰﾄ!C8)</f>
        <v/>
      </c>
      <c r="I2" s="780"/>
      <c r="J2" s="780"/>
      <c r="K2" s="780"/>
      <c r="L2" s="780"/>
      <c r="M2" s="780"/>
      <c r="N2" s="780"/>
      <c r="O2" s="794"/>
      <c r="P2" s="775" t="s">
        <v>640</v>
      </c>
      <c r="Q2" s="776"/>
      <c r="R2" s="776"/>
      <c r="S2" s="776"/>
      <c r="T2" s="777"/>
      <c r="U2" s="792" t="str">
        <f>IF(台帳ｼｰﾄ!C9="","",台帳ｼｰﾄ!C9)</f>
        <v/>
      </c>
      <c r="V2" s="792"/>
      <c r="W2" s="792"/>
      <c r="X2" s="792"/>
      <c r="Y2" s="792"/>
      <c r="Z2" s="792"/>
      <c r="AA2" s="792"/>
      <c r="AB2" s="792"/>
      <c r="AC2" s="792"/>
      <c r="AD2" s="793"/>
      <c r="AE2" s="775" t="s">
        <v>1244</v>
      </c>
      <c r="AF2" s="776"/>
      <c r="AG2" s="776"/>
      <c r="AH2" s="776"/>
      <c r="AI2" s="776"/>
      <c r="AJ2" s="777"/>
      <c r="AK2" s="779" t="str">
        <f>IF('(6)定期点検調書'!AW9="","",'(6)定期点検調書'!AW9)</f>
        <v/>
      </c>
      <c r="AL2" s="780"/>
      <c r="AM2" s="780"/>
      <c r="AN2" s="780"/>
      <c r="AO2" s="780"/>
      <c r="AP2" s="780"/>
      <c r="AQ2" s="780"/>
      <c r="AR2" s="781"/>
      <c r="AS2" s="781"/>
      <c r="AT2" s="781"/>
      <c r="AU2" s="712" t="s">
        <v>1245</v>
      </c>
      <c r="AV2" s="778"/>
      <c r="AW2" s="778"/>
      <c r="AX2" s="778"/>
      <c r="AY2" s="778"/>
      <c r="AZ2" s="713"/>
      <c r="BA2" s="765" t="str">
        <f>IF('(6)定期点検調書'!AH9="","",'(6)定期点検調書'!AH9)</f>
        <v/>
      </c>
      <c r="BB2" s="766"/>
      <c r="BC2" s="766"/>
      <c r="BD2" s="766"/>
      <c r="BE2" s="766"/>
      <c r="BF2" s="766"/>
      <c r="BG2" s="767"/>
    </row>
    <row r="3" spans="2:59" ht="15" customHeight="1" x14ac:dyDescent="0.2">
      <c r="B3" s="788"/>
      <c r="C3" s="789"/>
      <c r="D3" s="789"/>
      <c r="E3" s="789"/>
      <c r="F3" s="789"/>
      <c r="G3" s="790"/>
      <c r="H3" s="781"/>
      <c r="I3" s="781"/>
      <c r="J3" s="781"/>
      <c r="K3" s="781"/>
      <c r="L3" s="781"/>
      <c r="M3" s="781"/>
      <c r="N3" s="781"/>
      <c r="O3" s="795"/>
      <c r="P3" s="662"/>
      <c r="Q3" s="663"/>
      <c r="R3" s="663"/>
      <c r="S3" s="663"/>
      <c r="T3" s="664"/>
      <c r="U3" s="697"/>
      <c r="V3" s="697"/>
      <c r="W3" s="697"/>
      <c r="X3" s="697"/>
      <c r="Y3" s="697"/>
      <c r="Z3" s="697"/>
      <c r="AA3" s="697"/>
      <c r="AB3" s="697"/>
      <c r="AC3" s="697"/>
      <c r="AD3" s="698"/>
      <c r="AE3" s="712"/>
      <c r="AF3" s="778"/>
      <c r="AG3" s="778"/>
      <c r="AH3" s="778"/>
      <c r="AI3" s="778"/>
      <c r="AJ3" s="713"/>
      <c r="AK3" s="782"/>
      <c r="AL3" s="781"/>
      <c r="AM3" s="781"/>
      <c r="AN3" s="781"/>
      <c r="AO3" s="781"/>
      <c r="AP3" s="781"/>
      <c r="AQ3" s="781"/>
      <c r="AR3" s="781"/>
      <c r="AS3" s="781"/>
      <c r="AT3" s="781"/>
      <c r="AU3" s="712"/>
      <c r="AV3" s="778"/>
      <c r="AW3" s="778"/>
      <c r="AX3" s="778"/>
      <c r="AY3" s="778"/>
      <c r="AZ3" s="713"/>
      <c r="BA3" s="765"/>
      <c r="BB3" s="766"/>
      <c r="BC3" s="766"/>
      <c r="BD3" s="766"/>
      <c r="BE3" s="766"/>
      <c r="BF3" s="766"/>
      <c r="BG3" s="767"/>
    </row>
    <row r="4" spans="2:59" ht="15" customHeight="1" x14ac:dyDescent="0.2">
      <c r="B4" s="791" t="s">
        <v>1043</v>
      </c>
      <c r="C4" s="778"/>
      <c r="D4" s="778"/>
      <c r="E4" s="778"/>
      <c r="F4" s="778"/>
      <c r="G4" s="713"/>
      <c r="H4" s="784" t="str">
        <f>IF(台帳ｼｰﾄ!C7="","",台帳ｼｰﾄ!C7)</f>
        <v/>
      </c>
      <c r="I4" s="784"/>
      <c r="J4" s="784"/>
      <c r="K4" s="784"/>
      <c r="L4" s="784"/>
      <c r="M4" s="784"/>
      <c r="N4" s="784"/>
      <c r="O4" s="796"/>
      <c r="P4" s="659" t="s">
        <v>641</v>
      </c>
      <c r="Q4" s="660"/>
      <c r="R4" s="660"/>
      <c r="S4" s="660"/>
      <c r="T4" s="661"/>
      <c r="U4" s="694" t="str">
        <f>IF(台帳ｼｰﾄ!C5="","",台帳ｼｰﾄ!C5)</f>
        <v/>
      </c>
      <c r="V4" s="694"/>
      <c r="W4" s="694"/>
      <c r="X4" s="694"/>
      <c r="Y4" s="694"/>
      <c r="Z4" s="694"/>
      <c r="AA4" s="694"/>
      <c r="AB4" s="694"/>
      <c r="AC4" s="694"/>
      <c r="AD4" s="695"/>
      <c r="AE4" s="712"/>
      <c r="AF4" s="778"/>
      <c r="AG4" s="778"/>
      <c r="AH4" s="778"/>
      <c r="AI4" s="778"/>
      <c r="AJ4" s="713"/>
      <c r="AK4" s="783" t="str">
        <f>IF('(6)定期点検調書'!BO9="","",'(6)定期点検調書'!BO9)</f>
        <v/>
      </c>
      <c r="AL4" s="784"/>
      <c r="AM4" s="784"/>
      <c r="AN4" s="784"/>
      <c r="AO4" s="784"/>
      <c r="AP4" s="784"/>
      <c r="AQ4" s="784"/>
      <c r="AR4" s="784"/>
      <c r="AS4" s="784"/>
      <c r="AT4" s="784"/>
      <c r="AU4" s="712"/>
      <c r="AV4" s="778"/>
      <c r="AW4" s="778"/>
      <c r="AX4" s="778"/>
      <c r="AY4" s="778"/>
      <c r="AZ4" s="713"/>
      <c r="BA4" s="765"/>
      <c r="BB4" s="766"/>
      <c r="BC4" s="766"/>
      <c r="BD4" s="766"/>
      <c r="BE4" s="766"/>
      <c r="BF4" s="766"/>
      <c r="BG4" s="767"/>
    </row>
    <row r="5" spans="2:59" ht="19.2" customHeight="1" x14ac:dyDescent="0.2">
      <c r="B5" s="754"/>
      <c r="C5" s="663"/>
      <c r="D5" s="663"/>
      <c r="E5" s="663"/>
      <c r="F5" s="663"/>
      <c r="G5" s="664"/>
      <c r="H5" s="697"/>
      <c r="I5" s="697"/>
      <c r="J5" s="697"/>
      <c r="K5" s="697"/>
      <c r="L5" s="697"/>
      <c r="M5" s="697"/>
      <c r="N5" s="697"/>
      <c r="O5" s="698"/>
      <c r="P5" s="662"/>
      <c r="Q5" s="663"/>
      <c r="R5" s="663"/>
      <c r="S5" s="663"/>
      <c r="T5" s="664"/>
      <c r="U5" s="697"/>
      <c r="V5" s="697"/>
      <c r="W5" s="697"/>
      <c r="X5" s="697"/>
      <c r="Y5" s="697"/>
      <c r="Z5" s="697"/>
      <c r="AA5" s="697"/>
      <c r="AB5" s="697"/>
      <c r="AC5" s="697"/>
      <c r="AD5" s="698"/>
      <c r="AE5" s="662"/>
      <c r="AF5" s="663"/>
      <c r="AG5" s="663"/>
      <c r="AH5" s="663"/>
      <c r="AI5" s="663"/>
      <c r="AJ5" s="664"/>
      <c r="AK5" s="696"/>
      <c r="AL5" s="697"/>
      <c r="AM5" s="697"/>
      <c r="AN5" s="697"/>
      <c r="AO5" s="697"/>
      <c r="AP5" s="697"/>
      <c r="AQ5" s="697"/>
      <c r="AR5" s="697"/>
      <c r="AS5" s="697"/>
      <c r="AT5" s="697"/>
      <c r="AU5" s="662"/>
      <c r="AV5" s="663"/>
      <c r="AW5" s="663"/>
      <c r="AX5" s="663"/>
      <c r="AY5" s="663"/>
      <c r="AZ5" s="664"/>
      <c r="BA5" s="768"/>
      <c r="BB5" s="769"/>
      <c r="BC5" s="769"/>
      <c r="BD5" s="769"/>
      <c r="BE5" s="769"/>
      <c r="BF5" s="769"/>
      <c r="BG5" s="770"/>
    </row>
    <row r="6" spans="2:59" ht="14.55" customHeight="1" x14ac:dyDescent="0.2">
      <c r="B6" s="755" t="s">
        <v>1038</v>
      </c>
      <c r="C6" s="678"/>
      <c r="D6" s="677" t="s">
        <v>1237</v>
      </c>
      <c r="E6" s="719"/>
      <c r="F6" s="719"/>
      <c r="G6" s="719"/>
      <c r="H6" s="665">
        <f ca="1">OFFSET('(6)定期点検調書'!$B$12,L6-1,0)</f>
        <v>0</v>
      </c>
      <c r="I6" s="666"/>
      <c r="J6" s="666"/>
      <c r="K6" s="667"/>
      <c r="L6" s="703">
        <f>1</f>
        <v>1</v>
      </c>
      <c r="M6" s="703"/>
      <c r="N6" s="703"/>
      <c r="O6" s="703"/>
      <c r="P6" s="703"/>
      <c r="Q6" s="703"/>
      <c r="R6" s="703"/>
      <c r="S6" s="703"/>
      <c r="T6" s="703"/>
      <c r="U6" s="703"/>
      <c r="V6" s="703"/>
      <c r="W6" s="703"/>
      <c r="X6" s="703"/>
      <c r="Y6" s="703"/>
      <c r="Z6" s="703"/>
      <c r="AA6" s="703"/>
      <c r="AB6" s="703"/>
      <c r="AC6" s="703"/>
      <c r="AD6" s="704"/>
      <c r="AE6" s="677" t="s">
        <v>1038</v>
      </c>
      <c r="AF6" s="678"/>
      <c r="AG6" s="677" t="s">
        <v>1237</v>
      </c>
      <c r="AH6" s="719"/>
      <c r="AI6" s="719"/>
      <c r="AJ6" s="678"/>
      <c r="AK6" s="665">
        <f ca="1">OFFSET('(6)定期点検調書'!$B$12,AO6-1,0)</f>
        <v>0</v>
      </c>
      <c r="AL6" s="666"/>
      <c r="AM6" s="666"/>
      <c r="AN6" s="667"/>
      <c r="AO6" s="759">
        <f>L6+1</f>
        <v>2</v>
      </c>
      <c r="AP6" s="703"/>
      <c r="AQ6" s="703"/>
      <c r="AR6" s="703"/>
      <c r="AS6" s="703"/>
      <c r="AT6" s="703"/>
      <c r="AU6" s="703"/>
      <c r="AV6" s="703"/>
      <c r="AW6" s="703"/>
      <c r="AX6" s="703"/>
      <c r="AY6" s="703"/>
      <c r="AZ6" s="703"/>
      <c r="BA6" s="703"/>
      <c r="BB6" s="703"/>
      <c r="BC6" s="703"/>
      <c r="BD6" s="703"/>
      <c r="BE6" s="703"/>
      <c r="BF6" s="703"/>
      <c r="BG6" s="760"/>
    </row>
    <row r="7" spans="2:59" ht="14.55" customHeight="1" x14ac:dyDescent="0.2">
      <c r="B7" s="756"/>
      <c r="C7" s="680"/>
      <c r="D7" s="681"/>
      <c r="E7" s="720"/>
      <c r="F7" s="720"/>
      <c r="G7" s="720"/>
      <c r="H7" s="668"/>
      <c r="I7" s="669"/>
      <c r="J7" s="669"/>
      <c r="K7" s="670"/>
      <c r="L7" s="705"/>
      <c r="M7" s="705"/>
      <c r="N7" s="705"/>
      <c r="O7" s="705"/>
      <c r="P7" s="705"/>
      <c r="Q7" s="705"/>
      <c r="R7" s="705"/>
      <c r="S7" s="705"/>
      <c r="T7" s="705"/>
      <c r="U7" s="705"/>
      <c r="V7" s="705"/>
      <c r="W7" s="705"/>
      <c r="X7" s="705"/>
      <c r="Y7" s="705"/>
      <c r="Z7" s="705"/>
      <c r="AA7" s="705"/>
      <c r="AB7" s="705"/>
      <c r="AC7" s="705"/>
      <c r="AD7" s="706"/>
      <c r="AE7" s="679"/>
      <c r="AF7" s="680"/>
      <c r="AG7" s="681"/>
      <c r="AH7" s="720"/>
      <c r="AI7" s="720"/>
      <c r="AJ7" s="682"/>
      <c r="AK7" s="668"/>
      <c r="AL7" s="669"/>
      <c r="AM7" s="669"/>
      <c r="AN7" s="670"/>
      <c r="AO7" s="761"/>
      <c r="AP7" s="705"/>
      <c r="AQ7" s="705"/>
      <c r="AR7" s="705"/>
      <c r="AS7" s="705"/>
      <c r="AT7" s="705"/>
      <c r="AU7" s="705"/>
      <c r="AV7" s="705"/>
      <c r="AW7" s="705"/>
      <c r="AX7" s="705"/>
      <c r="AY7" s="705"/>
      <c r="AZ7" s="705"/>
      <c r="BA7" s="705"/>
      <c r="BB7" s="705"/>
      <c r="BC7" s="705"/>
      <c r="BD7" s="705"/>
      <c r="BE7" s="705"/>
      <c r="BF7" s="705"/>
      <c r="BG7" s="762"/>
    </row>
    <row r="8" spans="2:59" ht="14.55" customHeight="1" x14ac:dyDescent="0.2">
      <c r="B8" s="756"/>
      <c r="C8" s="680"/>
      <c r="D8" s="677" t="s">
        <v>992</v>
      </c>
      <c r="E8" s="719"/>
      <c r="F8" s="719"/>
      <c r="G8" s="719"/>
      <c r="H8" s="665">
        <f ca="1">OFFSET('(6)定期点検調書'!$D$12,L6-1,0)</f>
        <v>0</v>
      </c>
      <c r="I8" s="666"/>
      <c r="J8" s="666"/>
      <c r="K8" s="667"/>
      <c r="L8" s="705"/>
      <c r="M8" s="705"/>
      <c r="N8" s="705"/>
      <c r="O8" s="705"/>
      <c r="P8" s="705"/>
      <c r="Q8" s="705"/>
      <c r="R8" s="705"/>
      <c r="S8" s="705"/>
      <c r="T8" s="705"/>
      <c r="U8" s="705"/>
      <c r="V8" s="705"/>
      <c r="W8" s="705"/>
      <c r="X8" s="705"/>
      <c r="Y8" s="705"/>
      <c r="Z8" s="705"/>
      <c r="AA8" s="705"/>
      <c r="AB8" s="705"/>
      <c r="AC8" s="705"/>
      <c r="AD8" s="706"/>
      <c r="AE8" s="679"/>
      <c r="AF8" s="680"/>
      <c r="AG8" s="677" t="s">
        <v>992</v>
      </c>
      <c r="AH8" s="719"/>
      <c r="AI8" s="719"/>
      <c r="AJ8" s="678"/>
      <c r="AK8" s="665">
        <f ca="1">OFFSET('(6)定期点検調書'!$D$12,AO6-1,0)</f>
        <v>0</v>
      </c>
      <c r="AL8" s="666"/>
      <c r="AM8" s="666"/>
      <c r="AN8" s="667"/>
      <c r="AO8" s="761"/>
      <c r="AP8" s="705"/>
      <c r="AQ8" s="705"/>
      <c r="AR8" s="705"/>
      <c r="AS8" s="705"/>
      <c r="AT8" s="705"/>
      <c r="AU8" s="705"/>
      <c r="AV8" s="705"/>
      <c r="AW8" s="705"/>
      <c r="AX8" s="705"/>
      <c r="AY8" s="705"/>
      <c r="AZ8" s="705"/>
      <c r="BA8" s="705"/>
      <c r="BB8" s="705"/>
      <c r="BC8" s="705"/>
      <c r="BD8" s="705"/>
      <c r="BE8" s="705"/>
      <c r="BF8" s="705"/>
      <c r="BG8" s="762"/>
    </row>
    <row r="9" spans="2:59" ht="14.55" customHeight="1" x14ac:dyDescent="0.2">
      <c r="B9" s="757"/>
      <c r="C9" s="682"/>
      <c r="D9" s="681"/>
      <c r="E9" s="720"/>
      <c r="F9" s="720"/>
      <c r="G9" s="720"/>
      <c r="H9" s="668"/>
      <c r="I9" s="669"/>
      <c r="J9" s="669"/>
      <c r="K9" s="670"/>
      <c r="L9" s="705"/>
      <c r="M9" s="705"/>
      <c r="N9" s="705"/>
      <c r="O9" s="705"/>
      <c r="P9" s="705"/>
      <c r="Q9" s="705"/>
      <c r="R9" s="705"/>
      <c r="S9" s="705"/>
      <c r="T9" s="705"/>
      <c r="U9" s="705"/>
      <c r="V9" s="705"/>
      <c r="W9" s="705"/>
      <c r="X9" s="705"/>
      <c r="Y9" s="705"/>
      <c r="Z9" s="705"/>
      <c r="AA9" s="705"/>
      <c r="AB9" s="705"/>
      <c r="AC9" s="705"/>
      <c r="AD9" s="706"/>
      <c r="AE9" s="681"/>
      <c r="AF9" s="682"/>
      <c r="AG9" s="681"/>
      <c r="AH9" s="720"/>
      <c r="AI9" s="720"/>
      <c r="AJ9" s="682"/>
      <c r="AK9" s="668"/>
      <c r="AL9" s="669"/>
      <c r="AM9" s="669"/>
      <c r="AN9" s="670"/>
      <c r="AO9" s="761"/>
      <c r="AP9" s="705"/>
      <c r="AQ9" s="705"/>
      <c r="AR9" s="705"/>
      <c r="AS9" s="705"/>
      <c r="AT9" s="705"/>
      <c r="AU9" s="705"/>
      <c r="AV9" s="705"/>
      <c r="AW9" s="705"/>
      <c r="AX9" s="705"/>
      <c r="AY9" s="705"/>
      <c r="AZ9" s="705"/>
      <c r="BA9" s="705"/>
      <c r="BB9" s="705"/>
      <c r="BC9" s="705"/>
      <c r="BD9" s="705"/>
      <c r="BE9" s="705"/>
      <c r="BF9" s="705"/>
      <c r="BG9" s="762"/>
    </row>
    <row r="10" spans="2:59" ht="14.55" customHeight="1" x14ac:dyDescent="0.2">
      <c r="B10" s="755" t="s">
        <v>1238</v>
      </c>
      <c r="C10" s="678"/>
      <c r="D10" s="659" t="s">
        <v>993</v>
      </c>
      <c r="E10" s="660"/>
      <c r="F10" s="660"/>
      <c r="G10" s="660"/>
      <c r="H10" s="671">
        <f ca="1">OFFSET('(6)定期点検調書'!$AA$13,L6-1,0)</f>
        <v>0</v>
      </c>
      <c r="I10" s="672"/>
      <c r="J10" s="672"/>
      <c r="K10" s="673"/>
      <c r="L10" s="705"/>
      <c r="M10" s="705"/>
      <c r="N10" s="705"/>
      <c r="O10" s="705"/>
      <c r="P10" s="705"/>
      <c r="Q10" s="705"/>
      <c r="R10" s="705"/>
      <c r="S10" s="705"/>
      <c r="T10" s="705"/>
      <c r="U10" s="705"/>
      <c r="V10" s="705"/>
      <c r="W10" s="705"/>
      <c r="X10" s="705"/>
      <c r="Y10" s="705"/>
      <c r="Z10" s="705"/>
      <c r="AA10" s="705"/>
      <c r="AB10" s="705"/>
      <c r="AC10" s="705"/>
      <c r="AD10" s="706"/>
      <c r="AE10" s="677" t="s">
        <v>1238</v>
      </c>
      <c r="AF10" s="678"/>
      <c r="AG10" s="659" t="s">
        <v>993</v>
      </c>
      <c r="AH10" s="660"/>
      <c r="AI10" s="660"/>
      <c r="AJ10" s="661"/>
      <c r="AK10" s="671">
        <f ca="1">OFFSET('(6)定期点検調書'!$AA$13,AO6-1,0)</f>
        <v>0</v>
      </c>
      <c r="AL10" s="672"/>
      <c r="AM10" s="672"/>
      <c r="AN10" s="673"/>
      <c r="AO10" s="761"/>
      <c r="AP10" s="705"/>
      <c r="AQ10" s="705"/>
      <c r="AR10" s="705"/>
      <c r="AS10" s="705"/>
      <c r="AT10" s="705"/>
      <c r="AU10" s="705"/>
      <c r="AV10" s="705"/>
      <c r="AW10" s="705"/>
      <c r="AX10" s="705"/>
      <c r="AY10" s="705"/>
      <c r="AZ10" s="705"/>
      <c r="BA10" s="705"/>
      <c r="BB10" s="705"/>
      <c r="BC10" s="705"/>
      <c r="BD10" s="705"/>
      <c r="BE10" s="705"/>
      <c r="BF10" s="705"/>
      <c r="BG10" s="762"/>
    </row>
    <row r="11" spans="2:59" ht="14.55" customHeight="1" x14ac:dyDescent="0.2">
      <c r="B11" s="756"/>
      <c r="C11" s="680"/>
      <c r="D11" s="662"/>
      <c r="E11" s="663"/>
      <c r="F11" s="663"/>
      <c r="G11" s="663"/>
      <c r="H11" s="674"/>
      <c r="I11" s="675"/>
      <c r="J11" s="675"/>
      <c r="K11" s="676"/>
      <c r="L11" s="705"/>
      <c r="M11" s="705"/>
      <c r="N11" s="705"/>
      <c r="O11" s="705"/>
      <c r="P11" s="705"/>
      <c r="Q11" s="705"/>
      <c r="R11" s="705"/>
      <c r="S11" s="705"/>
      <c r="T11" s="705"/>
      <c r="U11" s="705"/>
      <c r="V11" s="705"/>
      <c r="W11" s="705"/>
      <c r="X11" s="705"/>
      <c r="Y11" s="705"/>
      <c r="Z11" s="705"/>
      <c r="AA11" s="705"/>
      <c r="AB11" s="705"/>
      <c r="AC11" s="705"/>
      <c r="AD11" s="706"/>
      <c r="AE11" s="679"/>
      <c r="AF11" s="680"/>
      <c r="AG11" s="662"/>
      <c r="AH11" s="663"/>
      <c r="AI11" s="663"/>
      <c r="AJ11" s="664"/>
      <c r="AK11" s="674"/>
      <c r="AL11" s="675"/>
      <c r="AM11" s="675"/>
      <c r="AN11" s="676"/>
      <c r="AO11" s="761"/>
      <c r="AP11" s="705"/>
      <c r="AQ11" s="705"/>
      <c r="AR11" s="705"/>
      <c r="AS11" s="705"/>
      <c r="AT11" s="705"/>
      <c r="AU11" s="705"/>
      <c r="AV11" s="705"/>
      <c r="AW11" s="705"/>
      <c r="AX11" s="705"/>
      <c r="AY11" s="705"/>
      <c r="AZ11" s="705"/>
      <c r="BA11" s="705"/>
      <c r="BB11" s="705"/>
      <c r="BC11" s="705"/>
      <c r="BD11" s="705"/>
      <c r="BE11" s="705"/>
      <c r="BF11" s="705"/>
      <c r="BG11" s="762"/>
    </row>
    <row r="12" spans="2:59" ht="14.55" customHeight="1" x14ac:dyDescent="0.2">
      <c r="B12" s="756"/>
      <c r="C12" s="680"/>
      <c r="D12" s="659" t="s">
        <v>1239</v>
      </c>
      <c r="E12" s="660"/>
      <c r="F12" s="660"/>
      <c r="G12" s="660"/>
      <c r="H12" s="665">
        <f ca="1">OFFSET('(6)定期点検調書'!$AD$12,L6-1,0)</f>
        <v>0</v>
      </c>
      <c r="I12" s="666"/>
      <c r="J12" s="666"/>
      <c r="K12" s="667"/>
      <c r="L12" s="705"/>
      <c r="M12" s="705"/>
      <c r="N12" s="705"/>
      <c r="O12" s="705"/>
      <c r="P12" s="705"/>
      <c r="Q12" s="705"/>
      <c r="R12" s="705"/>
      <c r="S12" s="705"/>
      <c r="T12" s="705"/>
      <c r="U12" s="705"/>
      <c r="V12" s="705"/>
      <c r="W12" s="705"/>
      <c r="X12" s="705"/>
      <c r="Y12" s="705"/>
      <c r="Z12" s="705"/>
      <c r="AA12" s="705"/>
      <c r="AB12" s="705"/>
      <c r="AC12" s="705"/>
      <c r="AD12" s="706"/>
      <c r="AE12" s="679"/>
      <c r="AF12" s="680"/>
      <c r="AG12" s="659" t="s">
        <v>1239</v>
      </c>
      <c r="AH12" s="660"/>
      <c r="AI12" s="660"/>
      <c r="AJ12" s="661"/>
      <c r="AK12" s="665">
        <f ca="1">OFFSET('(6)定期点検調書'!$AD$12,AO6-1,0)</f>
        <v>0</v>
      </c>
      <c r="AL12" s="666"/>
      <c r="AM12" s="666"/>
      <c r="AN12" s="667"/>
      <c r="AO12" s="761"/>
      <c r="AP12" s="705"/>
      <c r="AQ12" s="705"/>
      <c r="AR12" s="705"/>
      <c r="AS12" s="705"/>
      <c r="AT12" s="705"/>
      <c r="AU12" s="705"/>
      <c r="AV12" s="705"/>
      <c r="AW12" s="705"/>
      <c r="AX12" s="705"/>
      <c r="AY12" s="705"/>
      <c r="AZ12" s="705"/>
      <c r="BA12" s="705"/>
      <c r="BB12" s="705"/>
      <c r="BC12" s="705"/>
      <c r="BD12" s="705"/>
      <c r="BE12" s="705"/>
      <c r="BF12" s="705"/>
      <c r="BG12" s="762"/>
    </row>
    <row r="13" spans="2:59" ht="14.55" customHeight="1" x14ac:dyDescent="0.2">
      <c r="B13" s="757"/>
      <c r="C13" s="682"/>
      <c r="D13" s="662"/>
      <c r="E13" s="663"/>
      <c r="F13" s="663"/>
      <c r="G13" s="663"/>
      <c r="H13" s="668"/>
      <c r="I13" s="669"/>
      <c r="J13" s="669"/>
      <c r="K13" s="670"/>
      <c r="L13" s="705"/>
      <c r="M13" s="705"/>
      <c r="N13" s="705"/>
      <c r="O13" s="705"/>
      <c r="P13" s="705"/>
      <c r="Q13" s="705"/>
      <c r="R13" s="705"/>
      <c r="S13" s="705"/>
      <c r="T13" s="705"/>
      <c r="U13" s="705"/>
      <c r="V13" s="705"/>
      <c r="W13" s="705"/>
      <c r="X13" s="705"/>
      <c r="Y13" s="705"/>
      <c r="Z13" s="705"/>
      <c r="AA13" s="705"/>
      <c r="AB13" s="705"/>
      <c r="AC13" s="705"/>
      <c r="AD13" s="706"/>
      <c r="AE13" s="681"/>
      <c r="AF13" s="682"/>
      <c r="AG13" s="662"/>
      <c r="AH13" s="663"/>
      <c r="AI13" s="663"/>
      <c r="AJ13" s="664"/>
      <c r="AK13" s="668"/>
      <c r="AL13" s="669"/>
      <c r="AM13" s="669"/>
      <c r="AN13" s="670"/>
      <c r="AO13" s="761"/>
      <c r="AP13" s="705"/>
      <c r="AQ13" s="705"/>
      <c r="AR13" s="705"/>
      <c r="AS13" s="705"/>
      <c r="AT13" s="705"/>
      <c r="AU13" s="705"/>
      <c r="AV13" s="705"/>
      <c r="AW13" s="705"/>
      <c r="AX13" s="705"/>
      <c r="AY13" s="705"/>
      <c r="AZ13" s="705"/>
      <c r="BA13" s="705"/>
      <c r="BB13" s="705"/>
      <c r="BC13" s="705"/>
      <c r="BD13" s="705"/>
      <c r="BE13" s="705"/>
      <c r="BF13" s="705"/>
      <c r="BG13" s="762"/>
    </row>
    <row r="14" spans="2:59" ht="28.95" customHeight="1" x14ac:dyDescent="0.2">
      <c r="B14" s="758" t="s">
        <v>995</v>
      </c>
      <c r="C14" s="717"/>
      <c r="D14" s="717"/>
      <c r="E14" s="717"/>
      <c r="F14" s="717"/>
      <c r="G14" s="718"/>
      <c r="H14" s="709">
        <f ca="1">OFFSET('(6)定期点検調書'!$AK$12,L6-1,0)</f>
        <v>0</v>
      </c>
      <c r="I14" s="710"/>
      <c r="J14" s="710"/>
      <c r="K14" s="711"/>
      <c r="L14" s="705"/>
      <c r="M14" s="705"/>
      <c r="N14" s="705"/>
      <c r="O14" s="705"/>
      <c r="P14" s="705"/>
      <c r="Q14" s="705"/>
      <c r="R14" s="705"/>
      <c r="S14" s="705"/>
      <c r="T14" s="705"/>
      <c r="U14" s="705"/>
      <c r="V14" s="705"/>
      <c r="W14" s="705"/>
      <c r="X14" s="705"/>
      <c r="Y14" s="705"/>
      <c r="Z14" s="705"/>
      <c r="AA14" s="705"/>
      <c r="AB14" s="705"/>
      <c r="AC14" s="705"/>
      <c r="AD14" s="706"/>
      <c r="AE14" s="716" t="s">
        <v>995</v>
      </c>
      <c r="AF14" s="717"/>
      <c r="AG14" s="717"/>
      <c r="AH14" s="717"/>
      <c r="AI14" s="717"/>
      <c r="AJ14" s="718"/>
      <c r="AK14" s="709">
        <f ca="1">OFFSET('(6)定期点検調書'!$AK$12,AO6-1,0)</f>
        <v>0</v>
      </c>
      <c r="AL14" s="710"/>
      <c r="AM14" s="710"/>
      <c r="AN14" s="711"/>
      <c r="AO14" s="761"/>
      <c r="AP14" s="705"/>
      <c r="AQ14" s="705"/>
      <c r="AR14" s="705"/>
      <c r="AS14" s="705"/>
      <c r="AT14" s="705"/>
      <c r="AU14" s="705"/>
      <c r="AV14" s="705"/>
      <c r="AW14" s="705"/>
      <c r="AX14" s="705"/>
      <c r="AY14" s="705"/>
      <c r="AZ14" s="705"/>
      <c r="BA14" s="705"/>
      <c r="BB14" s="705"/>
      <c r="BC14" s="705"/>
      <c r="BD14" s="705"/>
      <c r="BE14" s="705"/>
      <c r="BF14" s="705"/>
      <c r="BG14" s="762"/>
    </row>
    <row r="15" spans="2:59" ht="14.55" customHeight="1" x14ac:dyDescent="0.2">
      <c r="B15" s="755" t="s">
        <v>1240</v>
      </c>
      <c r="C15" s="661"/>
      <c r="D15" s="659" t="s">
        <v>994</v>
      </c>
      <c r="E15" s="660"/>
      <c r="F15" s="660"/>
      <c r="G15" s="661"/>
      <c r="H15" s="699" t="str">
        <f ca="1">OFFSET('(6)定期点検調書'!$BY$12,L6-1,0)</f>
        <v/>
      </c>
      <c r="I15" s="700"/>
      <c r="J15" s="700"/>
      <c r="K15" s="714"/>
      <c r="L15" s="705"/>
      <c r="M15" s="705"/>
      <c r="N15" s="705"/>
      <c r="O15" s="705"/>
      <c r="P15" s="705"/>
      <c r="Q15" s="705"/>
      <c r="R15" s="705"/>
      <c r="S15" s="705"/>
      <c r="T15" s="705"/>
      <c r="U15" s="705"/>
      <c r="V15" s="705"/>
      <c r="W15" s="705"/>
      <c r="X15" s="705"/>
      <c r="Y15" s="705"/>
      <c r="Z15" s="705"/>
      <c r="AA15" s="705"/>
      <c r="AB15" s="705"/>
      <c r="AC15" s="705"/>
      <c r="AD15" s="706"/>
      <c r="AE15" s="677" t="s">
        <v>1240</v>
      </c>
      <c r="AF15" s="678"/>
      <c r="AG15" s="659" t="s">
        <v>994</v>
      </c>
      <c r="AH15" s="660"/>
      <c r="AI15" s="660"/>
      <c r="AJ15" s="661"/>
      <c r="AK15" s="699" t="str">
        <f ca="1">OFFSET('(6)定期点検調書'!$BY$12,AO6-1,0)</f>
        <v/>
      </c>
      <c r="AL15" s="700"/>
      <c r="AM15" s="700"/>
      <c r="AN15" s="714"/>
      <c r="AO15" s="761"/>
      <c r="AP15" s="705"/>
      <c r="AQ15" s="705"/>
      <c r="AR15" s="705"/>
      <c r="AS15" s="705"/>
      <c r="AT15" s="705"/>
      <c r="AU15" s="705"/>
      <c r="AV15" s="705"/>
      <c r="AW15" s="705"/>
      <c r="AX15" s="705"/>
      <c r="AY15" s="705"/>
      <c r="AZ15" s="705"/>
      <c r="BA15" s="705"/>
      <c r="BB15" s="705"/>
      <c r="BC15" s="705"/>
      <c r="BD15" s="705"/>
      <c r="BE15" s="705"/>
      <c r="BF15" s="705"/>
      <c r="BG15" s="762"/>
    </row>
    <row r="16" spans="2:59" ht="14.55" customHeight="1" x14ac:dyDescent="0.2">
      <c r="B16" s="791"/>
      <c r="C16" s="713"/>
      <c r="D16" s="662"/>
      <c r="E16" s="663"/>
      <c r="F16" s="663"/>
      <c r="G16" s="664"/>
      <c r="H16" s="701"/>
      <c r="I16" s="702"/>
      <c r="J16" s="702"/>
      <c r="K16" s="715"/>
      <c r="L16" s="705"/>
      <c r="M16" s="705"/>
      <c r="N16" s="705"/>
      <c r="O16" s="705"/>
      <c r="P16" s="705"/>
      <c r="Q16" s="705"/>
      <c r="R16" s="705"/>
      <c r="S16" s="705"/>
      <c r="T16" s="705"/>
      <c r="U16" s="705"/>
      <c r="V16" s="705"/>
      <c r="W16" s="705"/>
      <c r="X16" s="705"/>
      <c r="Y16" s="705"/>
      <c r="Z16" s="705"/>
      <c r="AA16" s="705"/>
      <c r="AB16" s="705"/>
      <c r="AC16" s="705"/>
      <c r="AD16" s="706"/>
      <c r="AE16" s="679"/>
      <c r="AF16" s="680"/>
      <c r="AG16" s="662"/>
      <c r="AH16" s="663"/>
      <c r="AI16" s="663"/>
      <c r="AJ16" s="664"/>
      <c r="AK16" s="701"/>
      <c r="AL16" s="702"/>
      <c r="AM16" s="702"/>
      <c r="AN16" s="715"/>
      <c r="AO16" s="761"/>
      <c r="AP16" s="705"/>
      <c r="AQ16" s="705"/>
      <c r="AR16" s="705"/>
      <c r="AS16" s="705"/>
      <c r="AT16" s="705"/>
      <c r="AU16" s="705"/>
      <c r="AV16" s="705"/>
      <c r="AW16" s="705"/>
      <c r="AX16" s="705"/>
      <c r="AY16" s="705"/>
      <c r="AZ16" s="705"/>
      <c r="BA16" s="705"/>
      <c r="BB16" s="705"/>
      <c r="BC16" s="705"/>
      <c r="BD16" s="705"/>
      <c r="BE16" s="705"/>
      <c r="BF16" s="705"/>
      <c r="BG16" s="762"/>
    </row>
    <row r="17" spans="2:86" ht="14.55" customHeight="1" x14ac:dyDescent="0.2">
      <c r="B17" s="791"/>
      <c r="C17" s="713"/>
      <c r="D17" s="659" t="s">
        <v>1186</v>
      </c>
      <c r="E17" s="660"/>
      <c r="F17" s="660"/>
      <c r="G17" s="661"/>
      <c r="H17" s="665">
        <f ca="1">OFFSET('(6)定期点検調書'!$BC$12,L6-1,0)</f>
        <v>0</v>
      </c>
      <c r="I17" s="666"/>
      <c r="J17" s="666"/>
      <c r="K17" s="667"/>
      <c r="L17" s="705"/>
      <c r="M17" s="705"/>
      <c r="N17" s="705"/>
      <c r="O17" s="705"/>
      <c r="P17" s="705"/>
      <c r="Q17" s="705"/>
      <c r="R17" s="705"/>
      <c r="S17" s="705"/>
      <c r="T17" s="705"/>
      <c r="U17" s="705"/>
      <c r="V17" s="705"/>
      <c r="W17" s="705"/>
      <c r="X17" s="705"/>
      <c r="Y17" s="705"/>
      <c r="Z17" s="705"/>
      <c r="AA17" s="705"/>
      <c r="AB17" s="705"/>
      <c r="AC17" s="705"/>
      <c r="AD17" s="706"/>
      <c r="AE17" s="679"/>
      <c r="AF17" s="680"/>
      <c r="AG17" s="659" t="s">
        <v>1186</v>
      </c>
      <c r="AH17" s="660"/>
      <c r="AI17" s="660"/>
      <c r="AJ17" s="661"/>
      <c r="AK17" s="665">
        <f ca="1">OFFSET('(6)定期点検調書'!$BC$12,AO6-1,0)</f>
        <v>0</v>
      </c>
      <c r="AL17" s="666"/>
      <c r="AM17" s="666"/>
      <c r="AN17" s="667"/>
      <c r="AO17" s="761"/>
      <c r="AP17" s="705"/>
      <c r="AQ17" s="705"/>
      <c r="AR17" s="705"/>
      <c r="AS17" s="705"/>
      <c r="AT17" s="705"/>
      <c r="AU17" s="705"/>
      <c r="AV17" s="705"/>
      <c r="AW17" s="705"/>
      <c r="AX17" s="705"/>
      <c r="AY17" s="705"/>
      <c r="AZ17" s="705"/>
      <c r="BA17" s="705"/>
      <c r="BB17" s="705"/>
      <c r="BC17" s="705"/>
      <c r="BD17" s="705"/>
      <c r="BE17" s="705"/>
      <c r="BF17" s="705"/>
      <c r="BG17" s="762"/>
    </row>
    <row r="18" spans="2:86" ht="14.55" customHeight="1" x14ac:dyDescent="0.2">
      <c r="B18" s="791"/>
      <c r="C18" s="713"/>
      <c r="D18" s="662"/>
      <c r="E18" s="663"/>
      <c r="F18" s="663"/>
      <c r="G18" s="664"/>
      <c r="H18" s="668"/>
      <c r="I18" s="669"/>
      <c r="J18" s="669"/>
      <c r="K18" s="670"/>
      <c r="L18" s="705"/>
      <c r="M18" s="705"/>
      <c r="N18" s="705"/>
      <c r="O18" s="705"/>
      <c r="P18" s="705"/>
      <c r="Q18" s="705"/>
      <c r="R18" s="705"/>
      <c r="S18" s="705"/>
      <c r="T18" s="705"/>
      <c r="U18" s="705"/>
      <c r="V18" s="705"/>
      <c r="W18" s="705"/>
      <c r="X18" s="705"/>
      <c r="Y18" s="705"/>
      <c r="Z18" s="705"/>
      <c r="AA18" s="705"/>
      <c r="AB18" s="705"/>
      <c r="AC18" s="705"/>
      <c r="AD18" s="706"/>
      <c r="AE18" s="679"/>
      <c r="AF18" s="680"/>
      <c r="AG18" s="662"/>
      <c r="AH18" s="663"/>
      <c r="AI18" s="663"/>
      <c r="AJ18" s="664"/>
      <c r="AK18" s="668"/>
      <c r="AL18" s="669"/>
      <c r="AM18" s="669"/>
      <c r="AN18" s="670"/>
      <c r="AO18" s="761"/>
      <c r="AP18" s="705"/>
      <c r="AQ18" s="705"/>
      <c r="AR18" s="705"/>
      <c r="AS18" s="705"/>
      <c r="AT18" s="705"/>
      <c r="AU18" s="705"/>
      <c r="AV18" s="705"/>
      <c r="AW18" s="705"/>
      <c r="AX18" s="705"/>
      <c r="AY18" s="705"/>
      <c r="AZ18" s="705"/>
      <c r="BA18" s="705"/>
      <c r="BB18" s="705"/>
      <c r="BC18" s="705"/>
      <c r="BD18" s="705"/>
      <c r="BE18" s="705"/>
      <c r="BF18" s="705"/>
      <c r="BG18" s="762"/>
    </row>
    <row r="19" spans="2:86" ht="14.55" customHeight="1" x14ac:dyDescent="0.2">
      <c r="B19" s="791"/>
      <c r="C19" s="713"/>
      <c r="D19" s="659" t="s">
        <v>1188</v>
      </c>
      <c r="E19" s="660"/>
      <c r="F19" s="660"/>
      <c r="G19" s="661"/>
      <c r="H19" s="665">
        <f ca="1">OFFSET('(6)定期点検調書'!$BF$12,L6-1,0)</f>
        <v>0</v>
      </c>
      <c r="I19" s="666"/>
      <c r="J19" s="666"/>
      <c r="K19" s="667"/>
      <c r="L19" s="705"/>
      <c r="M19" s="705"/>
      <c r="N19" s="705"/>
      <c r="O19" s="705"/>
      <c r="P19" s="705"/>
      <c r="Q19" s="705"/>
      <c r="R19" s="705"/>
      <c r="S19" s="705"/>
      <c r="T19" s="705"/>
      <c r="U19" s="705"/>
      <c r="V19" s="705"/>
      <c r="W19" s="705"/>
      <c r="X19" s="705"/>
      <c r="Y19" s="705"/>
      <c r="Z19" s="705"/>
      <c r="AA19" s="705"/>
      <c r="AB19" s="705"/>
      <c r="AC19" s="705"/>
      <c r="AD19" s="706"/>
      <c r="AE19" s="679"/>
      <c r="AF19" s="680"/>
      <c r="AG19" s="659" t="s">
        <v>1187</v>
      </c>
      <c r="AH19" s="660"/>
      <c r="AI19" s="660"/>
      <c r="AJ19" s="661"/>
      <c r="AK19" s="665">
        <f ca="1">OFFSET('(6)定期点検調書'!$BF$12,AO6-1,0)</f>
        <v>0</v>
      </c>
      <c r="AL19" s="666"/>
      <c r="AM19" s="666"/>
      <c r="AN19" s="667"/>
      <c r="AO19" s="761"/>
      <c r="AP19" s="705"/>
      <c r="AQ19" s="705"/>
      <c r="AR19" s="705"/>
      <c r="AS19" s="705"/>
      <c r="AT19" s="705"/>
      <c r="AU19" s="705"/>
      <c r="AV19" s="705"/>
      <c r="AW19" s="705"/>
      <c r="AX19" s="705"/>
      <c r="AY19" s="705"/>
      <c r="AZ19" s="705"/>
      <c r="BA19" s="705"/>
      <c r="BB19" s="705"/>
      <c r="BC19" s="705"/>
      <c r="BD19" s="705"/>
      <c r="BE19" s="705"/>
      <c r="BF19" s="705"/>
      <c r="BG19" s="762"/>
    </row>
    <row r="20" spans="2:86" ht="14.55" customHeight="1" x14ac:dyDescent="0.2">
      <c r="B20" s="754"/>
      <c r="C20" s="664"/>
      <c r="D20" s="662"/>
      <c r="E20" s="663"/>
      <c r="F20" s="663"/>
      <c r="G20" s="664"/>
      <c r="H20" s="668"/>
      <c r="I20" s="669"/>
      <c r="J20" s="669"/>
      <c r="K20" s="670"/>
      <c r="L20" s="707"/>
      <c r="M20" s="707"/>
      <c r="N20" s="707"/>
      <c r="O20" s="707"/>
      <c r="P20" s="707"/>
      <c r="Q20" s="707"/>
      <c r="R20" s="707"/>
      <c r="S20" s="707"/>
      <c r="T20" s="707"/>
      <c r="U20" s="707"/>
      <c r="V20" s="707"/>
      <c r="W20" s="707"/>
      <c r="X20" s="707"/>
      <c r="Y20" s="707"/>
      <c r="Z20" s="707"/>
      <c r="AA20" s="707"/>
      <c r="AB20" s="707"/>
      <c r="AC20" s="707"/>
      <c r="AD20" s="708"/>
      <c r="AE20" s="681"/>
      <c r="AF20" s="682"/>
      <c r="AG20" s="662"/>
      <c r="AH20" s="663"/>
      <c r="AI20" s="663"/>
      <c r="AJ20" s="664"/>
      <c r="AK20" s="668"/>
      <c r="AL20" s="669"/>
      <c r="AM20" s="669"/>
      <c r="AN20" s="670"/>
      <c r="AO20" s="763"/>
      <c r="AP20" s="707"/>
      <c r="AQ20" s="707"/>
      <c r="AR20" s="707"/>
      <c r="AS20" s="707"/>
      <c r="AT20" s="707"/>
      <c r="AU20" s="707"/>
      <c r="AV20" s="707"/>
      <c r="AW20" s="707"/>
      <c r="AX20" s="707"/>
      <c r="AY20" s="707"/>
      <c r="AZ20" s="707"/>
      <c r="BA20" s="707"/>
      <c r="BB20" s="707"/>
      <c r="BC20" s="707"/>
      <c r="BD20" s="707"/>
      <c r="BE20" s="707"/>
      <c r="BF20" s="707"/>
      <c r="BG20" s="764"/>
    </row>
    <row r="21" spans="2:86" ht="14.55" customHeight="1" x14ac:dyDescent="0.2">
      <c r="B21" s="797" t="s">
        <v>1241</v>
      </c>
      <c r="C21" s="683"/>
      <c r="D21" s="683"/>
      <c r="E21" s="683"/>
      <c r="F21" s="683"/>
      <c r="G21" s="683"/>
      <c r="H21" s="699" t="str">
        <f ca="1">IF(OFFSET('(6)定期点検調書'!$AR$12,L6-1,0)="","",OFFSET('(6)定期点検調書'!$AQ$12,L6-1,0)&amp;TEXT(OFFSET('(6)定期点検調書'!$AR$12,L6-1,0),"0.0")&amp;OFFSET('(6)定期点検調書'!$AT$12,L6-1,0))  &amp;  IF(OFFSET('(6)定期点検調書'!$AV$12,L6-1,0)="","","／"&amp;OFFSET('(6)定期点検調書'!$AU$12,L6-1,0)&amp;TEXT(OFFSET('(6)定期点検調書'!$AV$12,L6-1,0),"0.0")&amp;OFFSET('(6)定期点検調書'!$AX$12,L6-1,0))  &amp;  IF(OFFSET('(6)定期点検調書'!$AZ$12,L6-1,0)="","","／"&amp;OFFSET('(6)定期点検調書'!$AY$12,L6-1,0)&amp;TEXT(OFFSET('(6)定期点検調書'!$AZ$12,L6-1,0),"0.0")&amp;OFFSET('(6)定期点検調書'!$BB$12,L6-1,0))</f>
        <v/>
      </c>
      <c r="I21" s="700"/>
      <c r="J21" s="700"/>
      <c r="K21" s="700"/>
      <c r="L21" s="700"/>
      <c r="M21" s="700"/>
      <c r="N21" s="700"/>
      <c r="O21" s="700"/>
      <c r="P21" s="685" t="s">
        <v>1243</v>
      </c>
      <c r="Q21" s="685"/>
      <c r="R21" s="685"/>
      <c r="S21" s="685"/>
      <c r="T21" s="685"/>
      <c r="U21" s="685"/>
      <c r="V21" s="685"/>
      <c r="W21" s="686" t="str">
        <f ca="1">OFFSET('(6)定期点検調書'!$F$12,L6-1,0)</f>
        <v/>
      </c>
      <c r="X21" s="687"/>
      <c r="Y21" s="687"/>
      <c r="Z21" s="687"/>
      <c r="AA21" s="687"/>
      <c r="AB21" s="687"/>
      <c r="AC21" s="687"/>
      <c r="AD21" s="688"/>
      <c r="AE21" s="659" t="s">
        <v>1241</v>
      </c>
      <c r="AF21" s="660"/>
      <c r="AG21" s="660"/>
      <c r="AH21" s="660"/>
      <c r="AI21" s="660"/>
      <c r="AJ21" s="661"/>
      <c r="AK21" s="699" t="str">
        <f ca="1">IF(OFFSET('(6)定期点検調書'!$AR$12,AO6-1,0)="","",OFFSET('(6)定期点検調書'!$AQ$12,AO6-1,0)&amp;TEXT(OFFSET('(6)定期点検調書'!$AR$12,AO6-1,0),"0.0")&amp;OFFSET('(6)定期点検調書'!$AT$12,AO6-1,0))  &amp;  IF(OFFSET('(6)定期点検調書'!$AV$12,AO6-1,0)="","","／"&amp;OFFSET('(6)定期点検調書'!$AU$12,AO6-1,0)&amp;TEXT(OFFSET('(6)定期点検調書'!$AV$12,AO6-1,0),"0.0")&amp;OFFSET('(6)定期点検調書'!$AX$12,AO6-1,0))  &amp;  IF(OFFSET('(6)定期点検調書'!$AZ$12,AO6-1,0)="","","／"&amp;OFFSET('(6)定期点検調書'!$AY$12,AO6-1,0)&amp;TEXT(OFFSET('(6)定期点検調書'!$AZ$12,AO6-1,0),"0.0")&amp;OFFSET('(6)定期点検調書'!$BB$12,AO6-1,0))</f>
        <v/>
      </c>
      <c r="AL21" s="700"/>
      <c r="AM21" s="700"/>
      <c r="AN21" s="700"/>
      <c r="AO21" s="700"/>
      <c r="AP21" s="700"/>
      <c r="AQ21" s="700"/>
      <c r="AR21" s="714"/>
      <c r="AS21" s="734" t="s">
        <v>1243</v>
      </c>
      <c r="AT21" s="735"/>
      <c r="AU21" s="735"/>
      <c r="AV21" s="735"/>
      <c r="AW21" s="735"/>
      <c r="AX21" s="735"/>
      <c r="AY21" s="736"/>
      <c r="AZ21" s="686" t="str">
        <f ca="1">OFFSET('(6)定期点検調書'!$F$12,AO6-1,0)</f>
        <v/>
      </c>
      <c r="BA21" s="687"/>
      <c r="BB21" s="687"/>
      <c r="BC21" s="687"/>
      <c r="BD21" s="687"/>
      <c r="BE21" s="687"/>
      <c r="BF21" s="687"/>
      <c r="BG21" s="740"/>
    </row>
    <row r="22" spans="2:86" ht="14.55" customHeight="1" x14ac:dyDescent="0.2">
      <c r="B22" s="797"/>
      <c r="C22" s="683"/>
      <c r="D22" s="683"/>
      <c r="E22" s="683"/>
      <c r="F22" s="683"/>
      <c r="G22" s="683"/>
      <c r="H22" s="701"/>
      <c r="I22" s="702"/>
      <c r="J22" s="702"/>
      <c r="K22" s="702"/>
      <c r="L22" s="702"/>
      <c r="M22" s="702"/>
      <c r="N22" s="702"/>
      <c r="O22" s="702"/>
      <c r="P22" s="685"/>
      <c r="Q22" s="685"/>
      <c r="R22" s="685"/>
      <c r="S22" s="685"/>
      <c r="T22" s="685"/>
      <c r="U22" s="685"/>
      <c r="V22" s="685"/>
      <c r="W22" s="689"/>
      <c r="X22" s="690"/>
      <c r="Y22" s="690"/>
      <c r="Z22" s="690"/>
      <c r="AA22" s="690"/>
      <c r="AB22" s="690"/>
      <c r="AC22" s="690"/>
      <c r="AD22" s="691"/>
      <c r="AE22" s="662"/>
      <c r="AF22" s="663"/>
      <c r="AG22" s="663"/>
      <c r="AH22" s="663"/>
      <c r="AI22" s="663"/>
      <c r="AJ22" s="664"/>
      <c r="AK22" s="701"/>
      <c r="AL22" s="702"/>
      <c r="AM22" s="702"/>
      <c r="AN22" s="702"/>
      <c r="AO22" s="702"/>
      <c r="AP22" s="702"/>
      <c r="AQ22" s="702"/>
      <c r="AR22" s="715"/>
      <c r="AS22" s="737"/>
      <c r="AT22" s="738"/>
      <c r="AU22" s="738"/>
      <c r="AV22" s="738"/>
      <c r="AW22" s="738"/>
      <c r="AX22" s="738"/>
      <c r="AY22" s="739"/>
      <c r="AZ22" s="689"/>
      <c r="BA22" s="690"/>
      <c r="BB22" s="690"/>
      <c r="BC22" s="690"/>
      <c r="BD22" s="690"/>
      <c r="BE22" s="690"/>
      <c r="BF22" s="690"/>
      <c r="BG22" s="741"/>
    </row>
    <row r="23" spans="2:86" ht="14.55" customHeight="1" x14ac:dyDescent="0.2">
      <c r="B23" s="750" t="s">
        <v>1242</v>
      </c>
      <c r="C23" s="660"/>
      <c r="D23" s="660"/>
      <c r="E23" s="660"/>
      <c r="F23" s="660"/>
      <c r="G23" s="661"/>
      <c r="H23" s="671"/>
      <c r="I23" s="672"/>
      <c r="J23" s="672"/>
      <c r="K23" s="672"/>
      <c r="L23" s="672"/>
      <c r="M23" s="672"/>
      <c r="N23" s="672"/>
      <c r="O23" s="672"/>
      <c r="P23" s="692" t="s">
        <v>996</v>
      </c>
      <c r="Q23" s="692"/>
      <c r="R23" s="692"/>
      <c r="S23" s="692"/>
      <c r="T23" s="692"/>
      <c r="U23" s="692"/>
      <c r="V23" s="692"/>
      <c r="W23" s="693"/>
      <c r="X23" s="694"/>
      <c r="Y23" s="694"/>
      <c r="Z23" s="694"/>
      <c r="AA23" s="694"/>
      <c r="AB23" s="694"/>
      <c r="AC23" s="694"/>
      <c r="AD23" s="695"/>
      <c r="AE23" s="659" t="s">
        <v>1242</v>
      </c>
      <c r="AF23" s="660"/>
      <c r="AG23" s="660"/>
      <c r="AH23" s="660"/>
      <c r="AI23" s="660"/>
      <c r="AJ23" s="661"/>
      <c r="AK23" s="671"/>
      <c r="AL23" s="672"/>
      <c r="AM23" s="672"/>
      <c r="AN23" s="672"/>
      <c r="AO23" s="672"/>
      <c r="AP23" s="672"/>
      <c r="AQ23" s="672"/>
      <c r="AR23" s="673"/>
      <c r="AS23" s="742" t="s">
        <v>996</v>
      </c>
      <c r="AT23" s="743"/>
      <c r="AU23" s="743"/>
      <c r="AV23" s="743"/>
      <c r="AW23" s="743"/>
      <c r="AX23" s="743"/>
      <c r="AY23" s="744"/>
      <c r="AZ23" s="693"/>
      <c r="BA23" s="694"/>
      <c r="BB23" s="694"/>
      <c r="BC23" s="694"/>
      <c r="BD23" s="694"/>
      <c r="BE23" s="694"/>
      <c r="BF23" s="694"/>
      <c r="BG23" s="748"/>
    </row>
    <row r="24" spans="2:86" ht="14.55" customHeight="1" x14ac:dyDescent="0.2">
      <c r="B24" s="754"/>
      <c r="C24" s="663"/>
      <c r="D24" s="663"/>
      <c r="E24" s="663"/>
      <c r="F24" s="663"/>
      <c r="G24" s="664"/>
      <c r="H24" s="674"/>
      <c r="I24" s="675"/>
      <c r="J24" s="675"/>
      <c r="K24" s="675"/>
      <c r="L24" s="675"/>
      <c r="M24" s="675"/>
      <c r="N24" s="675"/>
      <c r="O24" s="675"/>
      <c r="P24" s="692"/>
      <c r="Q24" s="692"/>
      <c r="R24" s="692"/>
      <c r="S24" s="692"/>
      <c r="T24" s="692"/>
      <c r="U24" s="692"/>
      <c r="V24" s="692"/>
      <c r="W24" s="696"/>
      <c r="X24" s="697"/>
      <c r="Y24" s="697"/>
      <c r="Z24" s="697"/>
      <c r="AA24" s="697"/>
      <c r="AB24" s="697"/>
      <c r="AC24" s="697"/>
      <c r="AD24" s="698"/>
      <c r="AE24" s="662"/>
      <c r="AF24" s="663"/>
      <c r="AG24" s="663"/>
      <c r="AH24" s="663"/>
      <c r="AI24" s="663"/>
      <c r="AJ24" s="664"/>
      <c r="AK24" s="674"/>
      <c r="AL24" s="675"/>
      <c r="AM24" s="675"/>
      <c r="AN24" s="675"/>
      <c r="AO24" s="675"/>
      <c r="AP24" s="675"/>
      <c r="AQ24" s="675"/>
      <c r="AR24" s="676"/>
      <c r="AS24" s="745"/>
      <c r="AT24" s="746"/>
      <c r="AU24" s="746"/>
      <c r="AV24" s="746"/>
      <c r="AW24" s="746"/>
      <c r="AX24" s="746"/>
      <c r="AY24" s="747"/>
      <c r="AZ24" s="696"/>
      <c r="BA24" s="697"/>
      <c r="BB24" s="697"/>
      <c r="BC24" s="697"/>
      <c r="BD24" s="697"/>
      <c r="BE24" s="697"/>
      <c r="BF24" s="697"/>
      <c r="BG24" s="749"/>
    </row>
    <row r="25" spans="2:86" ht="19.5" customHeight="1" x14ac:dyDescent="0.2">
      <c r="B25" s="797" t="s">
        <v>79</v>
      </c>
      <c r="C25" s="683"/>
      <c r="D25" s="683"/>
      <c r="E25" s="683"/>
      <c r="F25" s="683"/>
      <c r="G25" s="683"/>
      <c r="H25" s="684">
        <f ca="1">OFFSET('(6)定期点検調書'!$CA$12,L6-1,0)</f>
        <v>0</v>
      </c>
      <c r="I25" s="684"/>
      <c r="J25" s="684"/>
      <c r="K25" s="684"/>
      <c r="L25" s="684"/>
      <c r="M25" s="684"/>
      <c r="N25" s="684"/>
      <c r="O25" s="684"/>
      <c r="P25" s="684"/>
      <c r="Q25" s="684"/>
      <c r="R25" s="684"/>
      <c r="S25" s="684"/>
      <c r="T25" s="684"/>
      <c r="U25" s="684"/>
      <c r="V25" s="684"/>
      <c r="W25" s="684"/>
      <c r="X25" s="684"/>
      <c r="Y25" s="684"/>
      <c r="Z25" s="684"/>
      <c r="AA25" s="684"/>
      <c r="AB25" s="684"/>
      <c r="AC25" s="684"/>
      <c r="AD25" s="684"/>
      <c r="AE25" s="659" t="s">
        <v>79</v>
      </c>
      <c r="AF25" s="660"/>
      <c r="AG25" s="660"/>
      <c r="AH25" s="660"/>
      <c r="AI25" s="660"/>
      <c r="AJ25" s="661"/>
      <c r="AK25" s="724">
        <f ca="1">OFFSET('(6)定期点検調書'!$CA$12,AO6-1,0)</f>
        <v>0</v>
      </c>
      <c r="AL25" s="725"/>
      <c r="AM25" s="725"/>
      <c r="AN25" s="725"/>
      <c r="AO25" s="725"/>
      <c r="AP25" s="725"/>
      <c r="AQ25" s="725"/>
      <c r="AR25" s="725"/>
      <c r="AS25" s="725"/>
      <c r="AT25" s="725"/>
      <c r="AU25" s="725"/>
      <c r="AV25" s="725"/>
      <c r="AW25" s="725"/>
      <c r="AX25" s="725"/>
      <c r="AY25" s="725"/>
      <c r="AZ25" s="725"/>
      <c r="BA25" s="725"/>
      <c r="BB25" s="725"/>
      <c r="BC25" s="725"/>
      <c r="BD25" s="725"/>
      <c r="BE25" s="725"/>
      <c r="BF25" s="725"/>
      <c r="BG25" s="726"/>
      <c r="CH25" s="473"/>
    </row>
    <row r="26" spans="2:86" ht="19.5" customHeight="1" x14ac:dyDescent="0.2">
      <c r="B26" s="797"/>
      <c r="C26" s="683"/>
      <c r="D26" s="683"/>
      <c r="E26" s="683"/>
      <c r="F26" s="683"/>
      <c r="G26" s="683"/>
      <c r="H26" s="684"/>
      <c r="I26" s="684"/>
      <c r="J26" s="684"/>
      <c r="K26" s="684"/>
      <c r="L26" s="684"/>
      <c r="M26" s="684"/>
      <c r="N26" s="684"/>
      <c r="O26" s="684"/>
      <c r="P26" s="684"/>
      <c r="Q26" s="684"/>
      <c r="R26" s="684"/>
      <c r="S26" s="684"/>
      <c r="T26" s="684"/>
      <c r="U26" s="684"/>
      <c r="V26" s="684"/>
      <c r="W26" s="684"/>
      <c r="X26" s="684"/>
      <c r="Y26" s="684"/>
      <c r="Z26" s="684"/>
      <c r="AA26" s="684"/>
      <c r="AB26" s="684"/>
      <c r="AC26" s="684"/>
      <c r="AD26" s="684"/>
      <c r="AE26" s="662"/>
      <c r="AF26" s="663"/>
      <c r="AG26" s="663"/>
      <c r="AH26" s="663"/>
      <c r="AI26" s="663"/>
      <c r="AJ26" s="664"/>
      <c r="AK26" s="798"/>
      <c r="AL26" s="799"/>
      <c r="AM26" s="799"/>
      <c r="AN26" s="799"/>
      <c r="AO26" s="799"/>
      <c r="AP26" s="799"/>
      <c r="AQ26" s="799"/>
      <c r="AR26" s="799"/>
      <c r="AS26" s="799"/>
      <c r="AT26" s="799"/>
      <c r="AU26" s="799"/>
      <c r="AV26" s="799"/>
      <c r="AW26" s="799"/>
      <c r="AX26" s="799"/>
      <c r="AY26" s="799"/>
      <c r="AZ26" s="799"/>
      <c r="BA26" s="799"/>
      <c r="BB26" s="799"/>
      <c r="BC26" s="799"/>
      <c r="BD26" s="799"/>
      <c r="BE26" s="799"/>
      <c r="BF26" s="799"/>
      <c r="BG26" s="800"/>
    </row>
    <row r="27" spans="2:86" ht="14.55" customHeight="1" x14ac:dyDescent="0.2">
      <c r="B27" s="755" t="s">
        <v>1038</v>
      </c>
      <c r="C27" s="678"/>
      <c r="D27" s="677" t="s">
        <v>1237</v>
      </c>
      <c r="E27" s="719"/>
      <c r="F27" s="719"/>
      <c r="G27" s="678"/>
      <c r="H27" s="665">
        <f ca="1">OFFSET('(6)定期点検調書'!$B$12,L27-1,0)</f>
        <v>0</v>
      </c>
      <c r="I27" s="666"/>
      <c r="J27" s="666"/>
      <c r="K27" s="667"/>
      <c r="L27" s="759">
        <f>AO6+1</f>
        <v>3</v>
      </c>
      <c r="M27" s="703"/>
      <c r="N27" s="703"/>
      <c r="O27" s="703"/>
      <c r="P27" s="703"/>
      <c r="Q27" s="703"/>
      <c r="R27" s="703"/>
      <c r="S27" s="703"/>
      <c r="T27" s="703"/>
      <c r="U27" s="703"/>
      <c r="V27" s="703"/>
      <c r="W27" s="703"/>
      <c r="X27" s="703"/>
      <c r="Y27" s="703"/>
      <c r="Z27" s="703"/>
      <c r="AA27" s="703"/>
      <c r="AB27" s="703"/>
      <c r="AC27" s="703"/>
      <c r="AD27" s="704"/>
      <c r="AE27" s="677" t="s">
        <v>1038</v>
      </c>
      <c r="AF27" s="678"/>
      <c r="AG27" s="677" t="s">
        <v>1237</v>
      </c>
      <c r="AH27" s="719"/>
      <c r="AI27" s="719"/>
      <c r="AJ27" s="678"/>
      <c r="AK27" s="665">
        <f ca="1">OFFSET('(6)定期点検調書'!$B$12,AO27-1,0)</f>
        <v>0</v>
      </c>
      <c r="AL27" s="666"/>
      <c r="AM27" s="666"/>
      <c r="AN27" s="667"/>
      <c r="AO27" s="759">
        <f>L27+1</f>
        <v>4</v>
      </c>
      <c r="AP27" s="703"/>
      <c r="AQ27" s="703"/>
      <c r="AR27" s="703"/>
      <c r="AS27" s="703"/>
      <c r="AT27" s="703"/>
      <c r="AU27" s="703"/>
      <c r="AV27" s="703"/>
      <c r="AW27" s="703"/>
      <c r="AX27" s="703"/>
      <c r="AY27" s="703"/>
      <c r="AZ27" s="703"/>
      <c r="BA27" s="703"/>
      <c r="BB27" s="703"/>
      <c r="BC27" s="703"/>
      <c r="BD27" s="703"/>
      <c r="BE27" s="703"/>
      <c r="BF27" s="703"/>
      <c r="BG27" s="760"/>
    </row>
    <row r="28" spans="2:86" ht="14.55" customHeight="1" x14ac:dyDescent="0.2">
      <c r="B28" s="756"/>
      <c r="C28" s="680"/>
      <c r="D28" s="681"/>
      <c r="E28" s="720"/>
      <c r="F28" s="720"/>
      <c r="G28" s="682"/>
      <c r="H28" s="668"/>
      <c r="I28" s="669"/>
      <c r="J28" s="669"/>
      <c r="K28" s="670"/>
      <c r="L28" s="761"/>
      <c r="M28" s="705"/>
      <c r="N28" s="705"/>
      <c r="O28" s="705"/>
      <c r="P28" s="705"/>
      <c r="Q28" s="705"/>
      <c r="R28" s="705"/>
      <c r="S28" s="705"/>
      <c r="T28" s="705"/>
      <c r="U28" s="705"/>
      <c r="V28" s="705"/>
      <c r="W28" s="705"/>
      <c r="X28" s="705"/>
      <c r="Y28" s="705"/>
      <c r="Z28" s="705"/>
      <c r="AA28" s="705"/>
      <c r="AB28" s="705"/>
      <c r="AC28" s="705"/>
      <c r="AD28" s="706"/>
      <c r="AE28" s="679"/>
      <c r="AF28" s="680"/>
      <c r="AG28" s="681"/>
      <c r="AH28" s="720"/>
      <c r="AI28" s="720"/>
      <c r="AJ28" s="682"/>
      <c r="AK28" s="668"/>
      <c r="AL28" s="669"/>
      <c r="AM28" s="669"/>
      <c r="AN28" s="670"/>
      <c r="AO28" s="761"/>
      <c r="AP28" s="705"/>
      <c r="AQ28" s="705"/>
      <c r="AR28" s="705"/>
      <c r="AS28" s="705"/>
      <c r="AT28" s="705"/>
      <c r="AU28" s="705"/>
      <c r="AV28" s="705"/>
      <c r="AW28" s="705"/>
      <c r="AX28" s="705"/>
      <c r="AY28" s="705"/>
      <c r="AZ28" s="705"/>
      <c r="BA28" s="705"/>
      <c r="BB28" s="705"/>
      <c r="BC28" s="705"/>
      <c r="BD28" s="705"/>
      <c r="BE28" s="705"/>
      <c r="BF28" s="705"/>
      <c r="BG28" s="762"/>
    </row>
    <row r="29" spans="2:86" ht="14.55" customHeight="1" x14ac:dyDescent="0.2">
      <c r="B29" s="756"/>
      <c r="C29" s="680"/>
      <c r="D29" s="677" t="s">
        <v>992</v>
      </c>
      <c r="E29" s="719"/>
      <c r="F29" s="719"/>
      <c r="G29" s="678"/>
      <c r="H29" s="665">
        <f ca="1">OFFSET('(6)定期点検調書'!$D$12,L27-1,0)</f>
        <v>0</v>
      </c>
      <c r="I29" s="666"/>
      <c r="J29" s="666"/>
      <c r="K29" s="667"/>
      <c r="L29" s="761"/>
      <c r="M29" s="705"/>
      <c r="N29" s="705"/>
      <c r="O29" s="705"/>
      <c r="P29" s="705"/>
      <c r="Q29" s="705"/>
      <c r="R29" s="705"/>
      <c r="S29" s="705"/>
      <c r="T29" s="705"/>
      <c r="U29" s="705"/>
      <c r="V29" s="705"/>
      <c r="W29" s="705"/>
      <c r="X29" s="705"/>
      <c r="Y29" s="705"/>
      <c r="Z29" s="705"/>
      <c r="AA29" s="705"/>
      <c r="AB29" s="705"/>
      <c r="AC29" s="705"/>
      <c r="AD29" s="706"/>
      <c r="AE29" s="679"/>
      <c r="AF29" s="680"/>
      <c r="AG29" s="677" t="s">
        <v>992</v>
      </c>
      <c r="AH29" s="719"/>
      <c r="AI29" s="719"/>
      <c r="AJ29" s="678"/>
      <c r="AK29" s="665">
        <f ca="1">OFFSET('(6)定期点検調書'!$D$12,AO27-1,0)</f>
        <v>0</v>
      </c>
      <c r="AL29" s="666"/>
      <c r="AM29" s="666"/>
      <c r="AN29" s="667"/>
      <c r="AO29" s="761"/>
      <c r="AP29" s="705"/>
      <c r="AQ29" s="705"/>
      <c r="AR29" s="705"/>
      <c r="AS29" s="705"/>
      <c r="AT29" s="705"/>
      <c r="AU29" s="705"/>
      <c r="AV29" s="705"/>
      <c r="AW29" s="705"/>
      <c r="AX29" s="705"/>
      <c r="AY29" s="705"/>
      <c r="AZ29" s="705"/>
      <c r="BA29" s="705"/>
      <c r="BB29" s="705"/>
      <c r="BC29" s="705"/>
      <c r="BD29" s="705"/>
      <c r="BE29" s="705"/>
      <c r="BF29" s="705"/>
      <c r="BG29" s="762"/>
    </row>
    <row r="30" spans="2:86" ht="14.55" customHeight="1" x14ac:dyDescent="0.2">
      <c r="B30" s="757"/>
      <c r="C30" s="682"/>
      <c r="D30" s="681"/>
      <c r="E30" s="720"/>
      <c r="F30" s="720"/>
      <c r="G30" s="682"/>
      <c r="H30" s="668"/>
      <c r="I30" s="669"/>
      <c r="J30" s="669"/>
      <c r="K30" s="670"/>
      <c r="L30" s="761"/>
      <c r="M30" s="705"/>
      <c r="N30" s="705"/>
      <c r="O30" s="705"/>
      <c r="P30" s="705"/>
      <c r="Q30" s="705"/>
      <c r="R30" s="705"/>
      <c r="S30" s="705"/>
      <c r="T30" s="705"/>
      <c r="U30" s="705"/>
      <c r="V30" s="705"/>
      <c r="W30" s="705"/>
      <c r="X30" s="705"/>
      <c r="Y30" s="705"/>
      <c r="Z30" s="705"/>
      <c r="AA30" s="705"/>
      <c r="AB30" s="705"/>
      <c r="AC30" s="705"/>
      <c r="AD30" s="706"/>
      <c r="AE30" s="681"/>
      <c r="AF30" s="682"/>
      <c r="AG30" s="681"/>
      <c r="AH30" s="720"/>
      <c r="AI30" s="720"/>
      <c r="AJ30" s="682"/>
      <c r="AK30" s="668"/>
      <c r="AL30" s="669"/>
      <c r="AM30" s="669"/>
      <c r="AN30" s="670"/>
      <c r="AO30" s="761"/>
      <c r="AP30" s="705"/>
      <c r="AQ30" s="705"/>
      <c r="AR30" s="705"/>
      <c r="AS30" s="705"/>
      <c r="AT30" s="705"/>
      <c r="AU30" s="705"/>
      <c r="AV30" s="705"/>
      <c r="AW30" s="705"/>
      <c r="AX30" s="705"/>
      <c r="AY30" s="705"/>
      <c r="AZ30" s="705"/>
      <c r="BA30" s="705"/>
      <c r="BB30" s="705"/>
      <c r="BC30" s="705"/>
      <c r="BD30" s="705"/>
      <c r="BE30" s="705"/>
      <c r="BF30" s="705"/>
      <c r="BG30" s="762"/>
    </row>
    <row r="31" spans="2:86" ht="14.55" customHeight="1" x14ac:dyDescent="0.2">
      <c r="B31" s="755" t="s">
        <v>1238</v>
      </c>
      <c r="C31" s="678"/>
      <c r="D31" s="659" t="s">
        <v>993</v>
      </c>
      <c r="E31" s="660"/>
      <c r="F31" s="660"/>
      <c r="G31" s="661"/>
      <c r="H31" s="671">
        <f ca="1">OFFSET('(6)定期点検調書'!$AA$13,L27-1,0)</f>
        <v>0</v>
      </c>
      <c r="I31" s="672"/>
      <c r="J31" s="672"/>
      <c r="K31" s="673"/>
      <c r="L31" s="761"/>
      <c r="M31" s="705"/>
      <c r="N31" s="705"/>
      <c r="O31" s="705"/>
      <c r="P31" s="705"/>
      <c r="Q31" s="705"/>
      <c r="R31" s="705"/>
      <c r="S31" s="705"/>
      <c r="T31" s="705"/>
      <c r="U31" s="705"/>
      <c r="V31" s="705"/>
      <c r="W31" s="705"/>
      <c r="X31" s="705"/>
      <c r="Y31" s="705"/>
      <c r="Z31" s="705"/>
      <c r="AA31" s="705"/>
      <c r="AB31" s="705"/>
      <c r="AC31" s="705"/>
      <c r="AD31" s="706"/>
      <c r="AE31" s="677" t="s">
        <v>1238</v>
      </c>
      <c r="AF31" s="678"/>
      <c r="AG31" s="659" t="s">
        <v>993</v>
      </c>
      <c r="AH31" s="660"/>
      <c r="AI31" s="660"/>
      <c r="AJ31" s="661"/>
      <c r="AK31" s="671">
        <f ca="1">OFFSET('(6)定期点検調書'!$AA$13,AO27-1,0)</f>
        <v>0</v>
      </c>
      <c r="AL31" s="672"/>
      <c r="AM31" s="672"/>
      <c r="AN31" s="673"/>
      <c r="AO31" s="761"/>
      <c r="AP31" s="705"/>
      <c r="AQ31" s="705"/>
      <c r="AR31" s="705"/>
      <c r="AS31" s="705"/>
      <c r="AT31" s="705"/>
      <c r="AU31" s="705"/>
      <c r="AV31" s="705"/>
      <c r="AW31" s="705"/>
      <c r="AX31" s="705"/>
      <c r="AY31" s="705"/>
      <c r="AZ31" s="705"/>
      <c r="BA31" s="705"/>
      <c r="BB31" s="705"/>
      <c r="BC31" s="705"/>
      <c r="BD31" s="705"/>
      <c r="BE31" s="705"/>
      <c r="BF31" s="705"/>
      <c r="BG31" s="762"/>
    </row>
    <row r="32" spans="2:86" ht="14.55" customHeight="1" x14ac:dyDescent="0.2">
      <c r="B32" s="756"/>
      <c r="C32" s="680"/>
      <c r="D32" s="662"/>
      <c r="E32" s="663"/>
      <c r="F32" s="663"/>
      <c r="G32" s="664"/>
      <c r="H32" s="674"/>
      <c r="I32" s="675"/>
      <c r="J32" s="675"/>
      <c r="K32" s="676"/>
      <c r="L32" s="761"/>
      <c r="M32" s="705"/>
      <c r="N32" s="705"/>
      <c r="O32" s="705"/>
      <c r="P32" s="705"/>
      <c r="Q32" s="705"/>
      <c r="R32" s="705"/>
      <c r="S32" s="705"/>
      <c r="T32" s="705"/>
      <c r="U32" s="705"/>
      <c r="V32" s="705"/>
      <c r="W32" s="705"/>
      <c r="X32" s="705"/>
      <c r="Y32" s="705"/>
      <c r="Z32" s="705"/>
      <c r="AA32" s="705"/>
      <c r="AB32" s="705"/>
      <c r="AC32" s="705"/>
      <c r="AD32" s="706"/>
      <c r="AE32" s="679"/>
      <c r="AF32" s="680"/>
      <c r="AG32" s="662"/>
      <c r="AH32" s="663"/>
      <c r="AI32" s="663"/>
      <c r="AJ32" s="664"/>
      <c r="AK32" s="674"/>
      <c r="AL32" s="675"/>
      <c r="AM32" s="675"/>
      <c r="AN32" s="676"/>
      <c r="AO32" s="761"/>
      <c r="AP32" s="705"/>
      <c r="AQ32" s="705"/>
      <c r="AR32" s="705"/>
      <c r="AS32" s="705"/>
      <c r="AT32" s="705"/>
      <c r="AU32" s="705"/>
      <c r="AV32" s="705"/>
      <c r="AW32" s="705"/>
      <c r="AX32" s="705"/>
      <c r="AY32" s="705"/>
      <c r="AZ32" s="705"/>
      <c r="BA32" s="705"/>
      <c r="BB32" s="705"/>
      <c r="BC32" s="705"/>
      <c r="BD32" s="705"/>
      <c r="BE32" s="705"/>
      <c r="BF32" s="705"/>
      <c r="BG32" s="762"/>
    </row>
    <row r="33" spans="2:86" ht="14.55" customHeight="1" x14ac:dyDescent="0.2">
      <c r="B33" s="756"/>
      <c r="C33" s="680"/>
      <c r="D33" s="659" t="s">
        <v>1239</v>
      </c>
      <c r="E33" s="660"/>
      <c r="F33" s="660"/>
      <c r="G33" s="661"/>
      <c r="H33" s="665">
        <f ca="1">OFFSET('(6)定期点検調書'!$AD$12,L27-1,0)</f>
        <v>0</v>
      </c>
      <c r="I33" s="666"/>
      <c r="J33" s="666"/>
      <c r="K33" s="667"/>
      <c r="L33" s="761"/>
      <c r="M33" s="705"/>
      <c r="N33" s="705"/>
      <c r="O33" s="705"/>
      <c r="P33" s="705"/>
      <c r="Q33" s="705"/>
      <c r="R33" s="705"/>
      <c r="S33" s="705"/>
      <c r="T33" s="705"/>
      <c r="U33" s="705"/>
      <c r="V33" s="705"/>
      <c r="W33" s="705"/>
      <c r="X33" s="705"/>
      <c r="Y33" s="705"/>
      <c r="Z33" s="705"/>
      <c r="AA33" s="705"/>
      <c r="AB33" s="705"/>
      <c r="AC33" s="705"/>
      <c r="AD33" s="706"/>
      <c r="AE33" s="679"/>
      <c r="AF33" s="680"/>
      <c r="AG33" s="659" t="s">
        <v>1239</v>
      </c>
      <c r="AH33" s="660"/>
      <c r="AI33" s="660"/>
      <c r="AJ33" s="661"/>
      <c r="AK33" s="665">
        <f ca="1">OFFSET('(6)定期点検調書'!$AD$12,AO27-1,0)</f>
        <v>0</v>
      </c>
      <c r="AL33" s="666"/>
      <c r="AM33" s="666"/>
      <c r="AN33" s="667"/>
      <c r="AO33" s="761"/>
      <c r="AP33" s="705"/>
      <c r="AQ33" s="705"/>
      <c r="AR33" s="705"/>
      <c r="AS33" s="705"/>
      <c r="AT33" s="705"/>
      <c r="AU33" s="705"/>
      <c r="AV33" s="705"/>
      <c r="AW33" s="705"/>
      <c r="AX33" s="705"/>
      <c r="AY33" s="705"/>
      <c r="AZ33" s="705"/>
      <c r="BA33" s="705"/>
      <c r="BB33" s="705"/>
      <c r="BC33" s="705"/>
      <c r="BD33" s="705"/>
      <c r="BE33" s="705"/>
      <c r="BF33" s="705"/>
      <c r="BG33" s="762"/>
    </row>
    <row r="34" spans="2:86" ht="14.55" customHeight="1" x14ac:dyDescent="0.2">
      <c r="B34" s="757"/>
      <c r="C34" s="682"/>
      <c r="D34" s="662"/>
      <c r="E34" s="663"/>
      <c r="F34" s="663"/>
      <c r="G34" s="664"/>
      <c r="H34" s="668"/>
      <c r="I34" s="669"/>
      <c r="J34" s="669"/>
      <c r="K34" s="670"/>
      <c r="L34" s="761"/>
      <c r="M34" s="705"/>
      <c r="N34" s="705"/>
      <c r="O34" s="705"/>
      <c r="P34" s="705"/>
      <c r="Q34" s="705"/>
      <c r="R34" s="705"/>
      <c r="S34" s="705"/>
      <c r="T34" s="705"/>
      <c r="U34" s="705"/>
      <c r="V34" s="705"/>
      <c r="W34" s="705"/>
      <c r="X34" s="705"/>
      <c r="Y34" s="705"/>
      <c r="Z34" s="705"/>
      <c r="AA34" s="705"/>
      <c r="AB34" s="705"/>
      <c r="AC34" s="705"/>
      <c r="AD34" s="706"/>
      <c r="AE34" s="681"/>
      <c r="AF34" s="682"/>
      <c r="AG34" s="662"/>
      <c r="AH34" s="663"/>
      <c r="AI34" s="663"/>
      <c r="AJ34" s="664"/>
      <c r="AK34" s="668"/>
      <c r="AL34" s="669"/>
      <c r="AM34" s="669"/>
      <c r="AN34" s="670"/>
      <c r="AO34" s="761"/>
      <c r="AP34" s="705"/>
      <c r="AQ34" s="705"/>
      <c r="AR34" s="705"/>
      <c r="AS34" s="705"/>
      <c r="AT34" s="705"/>
      <c r="AU34" s="705"/>
      <c r="AV34" s="705"/>
      <c r="AW34" s="705"/>
      <c r="AX34" s="705"/>
      <c r="AY34" s="705"/>
      <c r="AZ34" s="705"/>
      <c r="BA34" s="705"/>
      <c r="BB34" s="705"/>
      <c r="BC34" s="705"/>
      <c r="BD34" s="705"/>
      <c r="BE34" s="705"/>
      <c r="BF34" s="705"/>
      <c r="BG34" s="762"/>
    </row>
    <row r="35" spans="2:86" ht="28.95" customHeight="1" x14ac:dyDescent="0.2">
      <c r="B35" s="758" t="s">
        <v>995</v>
      </c>
      <c r="C35" s="717"/>
      <c r="D35" s="717"/>
      <c r="E35" s="717"/>
      <c r="F35" s="717"/>
      <c r="G35" s="718"/>
      <c r="H35" s="709">
        <f ca="1">OFFSET('(6)定期点検調書'!$AK$12,L27-1,0)</f>
        <v>0</v>
      </c>
      <c r="I35" s="710"/>
      <c r="J35" s="710"/>
      <c r="K35" s="711"/>
      <c r="L35" s="761"/>
      <c r="M35" s="705"/>
      <c r="N35" s="705"/>
      <c r="O35" s="705"/>
      <c r="P35" s="705"/>
      <c r="Q35" s="705"/>
      <c r="R35" s="705"/>
      <c r="S35" s="705"/>
      <c r="T35" s="705"/>
      <c r="U35" s="705"/>
      <c r="V35" s="705"/>
      <c r="W35" s="705"/>
      <c r="X35" s="705"/>
      <c r="Y35" s="705"/>
      <c r="Z35" s="705"/>
      <c r="AA35" s="705"/>
      <c r="AB35" s="705"/>
      <c r="AC35" s="705"/>
      <c r="AD35" s="706"/>
      <c r="AE35" s="716" t="s">
        <v>995</v>
      </c>
      <c r="AF35" s="717"/>
      <c r="AG35" s="717"/>
      <c r="AH35" s="717"/>
      <c r="AI35" s="717"/>
      <c r="AJ35" s="718"/>
      <c r="AK35" s="709">
        <f ca="1">OFFSET('(6)定期点検調書'!$AK$12,AO27-1,0)</f>
        <v>0</v>
      </c>
      <c r="AL35" s="710"/>
      <c r="AM35" s="710"/>
      <c r="AN35" s="711"/>
      <c r="AO35" s="761"/>
      <c r="AP35" s="705"/>
      <c r="AQ35" s="705"/>
      <c r="AR35" s="705"/>
      <c r="AS35" s="705"/>
      <c r="AT35" s="705"/>
      <c r="AU35" s="705"/>
      <c r="AV35" s="705"/>
      <c r="AW35" s="705"/>
      <c r="AX35" s="705"/>
      <c r="AY35" s="705"/>
      <c r="AZ35" s="705"/>
      <c r="BA35" s="705"/>
      <c r="BB35" s="705"/>
      <c r="BC35" s="705"/>
      <c r="BD35" s="705"/>
      <c r="BE35" s="705"/>
      <c r="BF35" s="705"/>
      <c r="BG35" s="762"/>
    </row>
    <row r="36" spans="2:86" ht="14.55" customHeight="1" x14ac:dyDescent="0.2">
      <c r="B36" s="755" t="s">
        <v>1240</v>
      </c>
      <c r="C36" s="678"/>
      <c r="D36" s="659" t="s">
        <v>994</v>
      </c>
      <c r="E36" s="660"/>
      <c r="F36" s="660"/>
      <c r="G36" s="661"/>
      <c r="H36" s="699" t="str">
        <f ca="1">OFFSET('(6)定期点検調書'!$BY$12,L27-1,0)</f>
        <v/>
      </c>
      <c r="I36" s="700"/>
      <c r="J36" s="700"/>
      <c r="K36" s="714"/>
      <c r="L36" s="761"/>
      <c r="M36" s="705"/>
      <c r="N36" s="705"/>
      <c r="O36" s="705"/>
      <c r="P36" s="705"/>
      <c r="Q36" s="705"/>
      <c r="R36" s="705"/>
      <c r="S36" s="705"/>
      <c r="T36" s="705"/>
      <c r="U36" s="705"/>
      <c r="V36" s="705"/>
      <c r="W36" s="705"/>
      <c r="X36" s="705"/>
      <c r="Y36" s="705"/>
      <c r="Z36" s="705"/>
      <c r="AA36" s="705"/>
      <c r="AB36" s="705"/>
      <c r="AC36" s="705"/>
      <c r="AD36" s="706"/>
      <c r="AE36" s="677" t="s">
        <v>1240</v>
      </c>
      <c r="AF36" s="678"/>
      <c r="AG36" s="659" t="s">
        <v>994</v>
      </c>
      <c r="AH36" s="660"/>
      <c r="AI36" s="660"/>
      <c r="AJ36" s="661"/>
      <c r="AK36" s="699" t="str">
        <f ca="1">OFFSET('(6)定期点検調書'!$BY$12,AO27-1,0)</f>
        <v/>
      </c>
      <c r="AL36" s="700"/>
      <c r="AM36" s="700"/>
      <c r="AN36" s="714"/>
      <c r="AO36" s="761"/>
      <c r="AP36" s="705"/>
      <c r="AQ36" s="705"/>
      <c r="AR36" s="705"/>
      <c r="AS36" s="705"/>
      <c r="AT36" s="705"/>
      <c r="AU36" s="705"/>
      <c r="AV36" s="705"/>
      <c r="AW36" s="705"/>
      <c r="AX36" s="705"/>
      <c r="AY36" s="705"/>
      <c r="AZ36" s="705"/>
      <c r="BA36" s="705"/>
      <c r="BB36" s="705"/>
      <c r="BC36" s="705"/>
      <c r="BD36" s="705"/>
      <c r="BE36" s="705"/>
      <c r="BF36" s="705"/>
      <c r="BG36" s="762"/>
    </row>
    <row r="37" spans="2:86" ht="14.55" customHeight="1" x14ac:dyDescent="0.2">
      <c r="B37" s="756"/>
      <c r="C37" s="680"/>
      <c r="D37" s="662"/>
      <c r="E37" s="663"/>
      <c r="F37" s="663"/>
      <c r="G37" s="664"/>
      <c r="H37" s="701"/>
      <c r="I37" s="702"/>
      <c r="J37" s="702"/>
      <c r="K37" s="715"/>
      <c r="L37" s="761"/>
      <c r="M37" s="705"/>
      <c r="N37" s="705"/>
      <c r="O37" s="705"/>
      <c r="P37" s="705"/>
      <c r="Q37" s="705"/>
      <c r="R37" s="705"/>
      <c r="S37" s="705"/>
      <c r="T37" s="705"/>
      <c r="U37" s="705"/>
      <c r="V37" s="705"/>
      <c r="W37" s="705"/>
      <c r="X37" s="705"/>
      <c r="Y37" s="705"/>
      <c r="Z37" s="705"/>
      <c r="AA37" s="705"/>
      <c r="AB37" s="705"/>
      <c r="AC37" s="705"/>
      <c r="AD37" s="706"/>
      <c r="AE37" s="679"/>
      <c r="AF37" s="680"/>
      <c r="AG37" s="662"/>
      <c r="AH37" s="663"/>
      <c r="AI37" s="663"/>
      <c r="AJ37" s="664"/>
      <c r="AK37" s="701"/>
      <c r="AL37" s="702"/>
      <c r="AM37" s="702"/>
      <c r="AN37" s="715"/>
      <c r="AO37" s="761"/>
      <c r="AP37" s="705"/>
      <c r="AQ37" s="705"/>
      <c r="AR37" s="705"/>
      <c r="AS37" s="705"/>
      <c r="AT37" s="705"/>
      <c r="AU37" s="705"/>
      <c r="AV37" s="705"/>
      <c r="AW37" s="705"/>
      <c r="AX37" s="705"/>
      <c r="AY37" s="705"/>
      <c r="AZ37" s="705"/>
      <c r="BA37" s="705"/>
      <c r="BB37" s="705"/>
      <c r="BC37" s="705"/>
      <c r="BD37" s="705"/>
      <c r="BE37" s="705"/>
      <c r="BF37" s="705"/>
      <c r="BG37" s="762"/>
    </row>
    <row r="38" spans="2:86" ht="14.55" customHeight="1" x14ac:dyDescent="0.2">
      <c r="B38" s="756"/>
      <c r="C38" s="680"/>
      <c r="D38" s="659" t="s">
        <v>1186</v>
      </c>
      <c r="E38" s="660"/>
      <c r="F38" s="660"/>
      <c r="G38" s="661"/>
      <c r="H38" s="665">
        <f ca="1">OFFSET('(6)定期点検調書'!$BC$12,L27-1,0)</f>
        <v>0</v>
      </c>
      <c r="I38" s="666"/>
      <c r="J38" s="666"/>
      <c r="K38" s="667"/>
      <c r="L38" s="761"/>
      <c r="M38" s="705"/>
      <c r="N38" s="705"/>
      <c r="O38" s="705"/>
      <c r="P38" s="705"/>
      <c r="Q38" s="705"/>
      <c r="R38" s="705"/>
      <c r="S38" s="705"/>
      <c r="T38" s="705"/>
      <c r="U38" s="705"/>
      <c r="V38" s="705"/>
      <c r="W38" s="705"/>
      <c r="X38" s="705"/>
      <c r="Y38" s="705"/>
      <c r="Z38" s="705"/>
      <c r="AA38" s="705"/>
      <c r="AB38" s="705"/>
      <c r="AC38" s="705"/>
      <c r="AD38" s="706"/>
      <c r="AE38" s="679"/>
      <c r="AF38" s="680"/>
      <c r="AG38" s="659" t="s">
        <v>1186</v>
      </c>
      <c r="AH38" s="660"/>
      <c r="AI38" s="660"/>
      <c r="AJ38" s="661"/>
      <c r="AK38" s="665">
        <f ca="1">OFFSET('(6)定期点検調書'!$BC$12,AO27-1,0)</f>
        <v>0</v>
      </c>
      <c r="AL38" s="666"/>
      <c r="AM38" s="666"/>
      <c r="AN38" s="667"/>
      <c r="AO38" s="761"/>
      <c r="AP38" s="705"/>
      <c r="AQ38" s="705"/>
      <c r="AR38" s="705"/>
      <c r="AS38" s="705"/>
      <c r="AT38" s="705"/>
      <c r="AU38" s="705"/>
      <c r="AV38" s="705"/>
      <c r="AW38" s="705"/>
      <c r="AX38" s="705"/>
      <c r="AY38" s="705"/>
      <c r="AZ38" s="705"/>
      <c r="BA38" s="705"/>
      <c r="BB38" s="705"/>
      <c r="BC38" s="705"/>
      <c r="BD38" s="705"/>
      <c r="BE38" s="705"/>
      <c r="BF38" s="705"/>
      <c r="BG38" s="762"/>
    </row>
    <row r="39" spans="2:86" ht="14.55" customHeight="1" x14ac:dyDescent="0.2">
      <c r="B39" s="756"/>
      <c r="C39" s="680"/>
      <c r="D39" s="662"/>
      <c r="E39" s="663"/>
      <c r="F39" s="663"/>
      <c r="G39" s="664"/>
      <c r="H39" s="668"/>
      <c r="I39" s="669"/>
      <c r="J39" s="669"/>
      <c r="K39" s="670"/>
      <c r="L39" s="761"/>
      <c r="M39" s="705"/>
      <c r="N39" s="705"/>
      <c r="O39" s="705"/>
      <c r="P39" s="705"/>
      <c r="Q39" s="705"/>
      <c r="R39" s="705"/>
      <c r="S39" s="705"/>
      <c r="T39" s="705"/>
      <c r="U39" s="705"/>
      <c r="V39" s="705"/>
      <c r="W39" s="705"/>
      <c r="X39" s="705"/>
      <c r="Y39" s="705"/>
      <c r="Z39" s="705"/>
      <c r="AA39" s="705"/>
      <c r="AB39" s="705"/>
      <c r="AC39" s="705"/>
      <c r="AD39" s="706"/>
      <c r="AE39" s="679"/>
      <c r="AF39" s="680"/>
      <c r="AG39" s="662"/>
      <c r="AH39" s="663"/>
      <c r="AI39" s="663"/>
      <c r="AJ39" s="664"/>
      <c r="AK39" s="668"/>
      <c r="AL39" s="669"/>
      <c r="AM39" s="669"/>
      <c r="AN39" s="670"/>
      <c r="AO39" s="761"/>
      <c r="AP39" s="705"/>
      <c r="AQ39" s="705"/>
      <c r="AR39" s="705"/>
      <c r="AS39" s="705"/>
      <c r="AT39" s="705"/>
      <c r="AU39" s="705"/>
      <c r="AV39" s="705"/>
      <c r="AW39" s="705"/>
      <c r="AX39" s="705"/>
      <c r="AY39" s="705"/>
      <c r="AZ39" s="705"/>
      <c r="BA39" s="705"/>
      <c r="BB39" s="705"/>
      <c r="BC39" s="705"/>
      <c r="BD39" s="705"/>
      <c r="BE39" s="705"/>
      <c r="BF39" s="705"/>
      <c r="BG39" s="762"/>
    </row>
    <row r="40" spans="2:86" ht="14.55" customHeight="1" x14ac:dyDescent="0.2">
      <c r="B40" s="756"/>
      <c r="C40" s="680"/>
      <c r="D40" s="659" t="s">
        <v>1187</v>
      </c>
      <c r="E40" s="660"/>
      <c r="F40" s="660"/>
      <c r="G40" s="661"/>
      <c r="H40" s="665">
        <f ca="1">OFFSET('(6)定期点検調書'!$BF$12,L27-1,0)</f>
        <v>0</v>
      </c>
      <c r="I40" s="666"/>
      <c r="J40" s="666"/>
      <c r="K40" s="667"/>
      <c r="L40" s="761"/>
      <c r="M40" s="705"/>
      <c r="N40" s="705"/>
      <c r="O40" s="705"/>
      <c r="P40" s="705"/>
      <c r="Q40" s="705"/>
      <c r="R40" s="705"/>
      <c r="S40" s="705"/>
      <c r="T40" s="705"/>
      <c r="U40" s="705"/>
      <c r="V40" s="705"/>
      <c r="W40" s="705"/>
      <c r="X40" s="705"/>
      <c r="Y40" s="705"/>
      <c r="Z40" s="705"/>
      <c r="AA40" s="705"/>
      <c r="AB40" s="705"/>
      <c r="AC40" s="705"/>
      <c r="AD40" s="706"/>
      <c r="AE40" s="679"/>
      <c r="AF40" s="680"/>
      <c r="AG40" s="659" t="s">
        <v>1187</v>
      </c>
      <c r="AH40" s="660"/>
      <c r="AI40" s="660"/>
      <c r="AJ40" s="661"/>
      <c r="AK40" s="665">
        <f ca="1">OFFSET('(6)定期点検調書'!$BF$12,AO27-1,0)</f>
        <v>0</v>
      </c>
      <c r="AL40" s="666"/>
      <c r="AM40" s="666"/>
      <c r="AN40" s="667"/>
      <c r="AO40" s="761"/>
      <c r="AP40" s="705"/>
      <c r="AQ40" s="705"/>
      <c r="AR40" s="705"/>
      <c r="AS40" s="705"/>
      <c r="AT40" s="705"/>
      <c r="AU40" s="705"/>
      <c r="AV40" s="705"/>
      <c r="AW40" s="705"/>
      <c r="AX40" s="705"/>
      <c r="AY40" s="705"/>
      <c r="AZ40" s="705"/>
      <c r="BA40" s="705"/>
      <c r="BB40" s="705"/>
      <c r="BC40" s="705"/>
      <c r="BD40" s="705"/>
      <c r="BE40" s="705"/>
      <c r="BF40" s="705"/>
      <c r="BG40" s="762"/>
    </row>
    <row r="41" spans="2:86" ht="14.55" customHeight="1" x14ac:dyDescent="0.2">
      <c r="B41" s="757"/>
      <c r="C41" s="682"/>
      <c r="D41" s="662"/>
      <c r="E41" s="663"/>
      <c r="F41" s="663"/>
      <c r="G41" s="664"/>
      <c r="H41" s="668"/>
      <c r="I41" s="669"/>
      <c r="J41" s="669"/>
      <c r="K41" s="670"/>
      <c r="L41" s="763"/>
      <c r="M41" s="707"/>
      <c r="N41" s="707"/>
      <c r="O41" s="707"/>
      <c r="P41" s="707"/>
      <c r="Q41" s="707"/>
      <c r="R41" s="707"/>
      <c r="S41" s="707"/>
      <c r="T41" s="707"/>
      <c r="U41" s="707"/>
      <c r="V41" s="707"/>
      <c r="W41" s="707"/>
      <c r="X41" s="707"/>
      <c r="Y41" s="707"/>
      <c r="Z41" s="707"/>
      <c r="AA41" s="707"/>
      <c r="AB41" s="707"/>
      <c r="AC41" s="707"/>
      <c r="AD41" s="708"/>
      <c r="AE41" s="681"/>
      <c r="AF41" s="682"/>
      <c r="AG41" s="662"/>
      <c r="AH41" s="663"/>
      <c r="AI41" s="663"/>
      <c r="AJ41" s="664"/>
      <c r="AK41" s="668"/>
      <c r="AL41" s="669"/>
      <c r="AM41" s="669"/>
      <c r="AN41" s="670"/>
      <c r="AO41" s="763"/>
      <c r="AP41" s="707"/>
      <c r="AQ41" s="707"/>
      <c r="AR41" s="707"/>
      <c r="AS41" s="707"/>
      <c r="AT41" s="707"/>
      <c r="AU41" s="707"/>
      <c r="AV41" s="707"/>
      <c r="AW41" s="707"/>
      <c r="AX41" s="707"/>
      <c r="AY41" s="707"/>
      <c r="AZ41" s="707"/>
      <c r="BA41" s="707"/>
      <c r="BB41" s="707"/>
      <c r="BC41" s="707"/>
      <c r="BD41" s="707"/>
      <c r="BE41" s="707"/>
      <c r="BF41" s="707"/>
      <c r="BG41" s="764"/>
    </row>
    <row r="42" spans="2:86" ht="14.55" customHeight="1" x14ac:dyDescent="0.2">
      <c r="B42" s="750" t="s">
        <v>1241</v>
      </c>
      <c r="C42" s="660"/>
      <c r="D42" s="660"/>
      <c r="E42" s="660"/>
      <c r="F42" s="660"/>
      <c r="G42" s="661"/>
      <c r="H42" s="699" t="str">
        <f ca="1">IF(OFFSET('(6)定期点検調書'!$AR$12,L27-1,0)="","",OFFSET('(6)定期点検調書'!$AQ$12,L27-1,0)&amp;TEXT(OFFSET('(6)定期点検調書'!$AR$12,L27-1,0),"0.0")&amp;OFFSET('(6)定期点検調書'!$AT$12,L27-1,0))  &amp;  IF(OFFSET('(6)定期点検調書'!$AV$12,L27-1,0)="","","／"&amp;OFFSET('(6)定期点検調書'!$AU$12,L27-1,0)&amp;TEXT(OFFSET('(6)定期点検調書'!$AV$12,L27-1,0),"0.0")&amp;OFFSET('(6)定期点検調書'!$AX$12,L27-1,0))  &amp;  IF(OFFSET('(6)定期点検調書'!$AZ$12,L27-1,0)="","","／"&amp;OFFSET('(6)定期点検調書'!$AY$12,L27-1,0)&amp;TEXT(OFFSET('(6)定期点検調書'!$AZ$12,L27-1,0),"0.0")&amp;OFFSET('(6)定期点検調書'!$BB$12,L27-1,0))</f>
        <v/>
      </c>
      <c r="I42" s="700"/>
      <c r="J42" s="700"/>
      <c r="K42" s="700"/>
      <c r="L42" s="700"/>
      <c r="M42" s="700"/>
      <c r="N42" s="700"/>
      <c r="O42" s="714"/>
      <c r="P42" s="734" t="s">
        <v>1243</v>
      </c>
      <c r="Q42" s="735"/>
      <c r="R42" s="735"/>
      <c r="S42" s="735"/>
      <c r="T42" s="735"/>
      <c r="U42" s="735"/>
      <c r="V42" s="736"/>
      <c r="W42" s="686" t="str">
        <f ca="1">OFFSET('(6)定期点検調書'!$F$12,L27-1,0)</f>
        <v/>
      </c>
      <c r="X42" s="687"/>
      <c r="Y42" s="687"/>
      <c r="Z42" s="687"/>
      <c r="AA42" s="687"/>
      <c r="AB42" s="687"/>
      <c r="AC42" s="687"/>
      <c r="AD42" s="688"/>
      <c r="AE42" s="659" t="s">
        <v>1241</v>
      </c>
      <c r="AF42" s="660"/>
      <c r="AG42" s="660"/>
      <c r="AH42" s="660"/>
      <c r="AI42" s="660"/>
      <c r="AJ42" s="661"/>
      <c r="AK42" s="699" t="str">
        <f ca="1">IF(OFFSET('(6)定期点検調書'!$AR$12,AO27-1,0)="","",OFFSET('(6)定期点検調書'!$AQ$12,AO27-1,0)&amp;TEXT(OFFSET('(6)定期点検調書'!$AR$12,AO27-1,0),"0.0")&amp;OFFSET('(6)定期点検調書'!$AT$12,AO27-1,0))  &amp;  IF(OFFSET('(6)定期点検調書'!$AV$12,AO27-1,0)="","","／"&amp;OFFSET('(6)定期点検調書'!$AU$12,AO27-1,0)&amp;TEXT(OFFSET('(6)定期点検調書'!$AV$12,AO27-1,0),"0.0")&amp;OFFSET('(6)定期点検調書'!$AX$12,AO27-1,0))  &amp;  IF(OFFSET('(6)定期点検調書'!$AZ$12,AO27-1,0)="","","／"&amp;OFFSET('(6)定期点検調書'!$AY$12,AO27-1,0)&amp;TEXT(OFFSET('(6)定期点検調書'!$AZ$12,AO27-1,0),"0.0")&amp;OFFSET('(6)定期点検調書'!$BB$12,AO27-1,0))</f>
        <v/>
      </c>
      <c r="AL42" s="700"/>
      <c r="AM42" s="700"/>
      <c r="AN42" s="700"/>
      <c r="AO42" s="700"/>
      <c r="AP42" s="700"/>
      <c r="AQ42" s="700"/>
      <c r="AR42" s="714"/>
      <c r="AS42" s="734" t="s">
        <v>1243</v>
      </c>
      <c r="AT42" s="735"/>
      <c r="AU42" s="735"/>
      <c r="AV42" s="735"/>
      <c r="AW42" s="735"/>
      <c r="AX42" s="735"/>
      <c r="AY42" s="736"/>
      <c r="AZ42" s="686" t="str">
        <f ca="1">OFFSET('(6)定期点検調書'!$F$12,AO27-1,0)</f>
        <v/>
      </c>
      <c r="BA42" s="687"/>
      <c r="BB42" s="687"/>
      <c r="BC42" s="687"/>
      <c r="BD42" s="687"/>
      <c r="BE42" s="687"/>
      <c r="BF42" s="687"/>
      <c r="BG42" s="740"/>
    </row>
    <row r="43" spans="2:86" ht="14.55" customHeight="1" x14ac:dyDescent="0.2">
      <c r="B43" s="754"/>
      <c r="C43" s="663"/>
      <c r="D43" s="663"/>
      <c r="E43" s="663"/>
      <c r="F43" s="663"/>
      <c r="G43" s="664"/>
      <c r="H43" s="701"/>
      <c r="I43" s="702"/>
      <c r="J43" s="702"/>
      <c r="K43" s="702"/>
      <c r="L43" s="702"/>
      <c r="M43" s="702"/>
      <c r="N43" s="702"/>
      <c r="O43" s="715"/>
      <c r="P43" s="737"/>
      <c r="Q43" s="738"/>
      <c r="R43" s="738"/>
      <c r="S43" s="738"/>
      <c r="T43" s="738"/>
      <c r="U43" s="738"/>
      <c r="V43" s="739"/>
      <c r="W43" s="689"/>
      <c r="X43" s="690"/>
      <c r="Y43" s="690"/>
      <c r="Z43" s="690"/>
      <c r="AA43" s="690"/>
      <c r="AB43" s="690"/>
      <c r="AC43" s="690"/>
      <c r="AD43" s="691"/>
      <c r="AE43" s="662"/>
      <c r="AF43" s="663"/>
      <c r="AG43" s="663"/>
      <c r="AH43" s="663"/>
      <c r="AI43" s="663"/>
      <c r="AJ43" s="664"/>
      <c r="AK43" s="701"/>
      <c r="AL43" s="702"/>
      <c r="AM43" s="702"/>
      <c r="AN43" s="702"/>
      <c r="AO43" s="702"/>
      <c r="AP43" s="702"/>
      <c r="AQ43" s="702"/>
      <c r="AR43" s="715"/>
      <c r="AS43" s="737"/>
      <c r="AT43" s="738"/>
      <c r="AU43" s="738"/>
      <c r="AV43" s="738"/>
      <c r="AW43" s="738"/>
      <c r="AX43" s="738"/>
      <c r="AY43" s="739"/>
      <c r="AZ43" s="689"/>
      <c r="BA43" s="690"/>
      <c r="BB43" s="690"/>
      <c r="BC43" s="690"/>
      <c r="BD43" s="690"/>
      <c r="BE43" s="690"/>
      <c r="BF43" s="690"/>
      <c r="BG43" s="741"/>
    </row>
    <row r="44" spans="2:86" ht="14.55" customHeight="1" x14ac:dyDescent="0.2">
      <c r="B44" s="750" t="s">
        <v>1242</v>
      </c>
      <c r="C44" s="660"/>
      <c r="D44" s="660"/>
      <c r="E44" s="660"/>
      <c r="F44" s="660"/>
      <c r="G44" s="661"/>
      <c r="H44" s="671"/>
      <c r="I44" s="672"/>
      <c r="J44" s="672"/>
      <c r="K44" s="672"/>
      <c r="L44" s="672"/>
      <c r="M44" s="672"/>
      <c r="N44" s="672"/>
      <c r="O44" s="673"/>
      <c r="P44" s="742" t="s">
        <v>996</v>
      </c>
      <c r="Q44" s="743"/>
      <c r="R44" s="743"/>
      <c r="S44" s="743"/>
      <c r="T44" s="743"/>
      <c r="U44" s="743"/>
      <c r="V44" s="744"/>
      <c r="W44" s="693"/>
      <c r="X44" s="694"/>
      <c r="Y44" s="694"/>
      <c r="Z44" s="694"/>
      <c r="AA44" s="694"/>
      <c r="AB44" s="694"/>
      <c r="AC44" s="694"/>
      <c r="AD44" s="695"/>
      <c r="AE44" s="659" t="s">
        <v>1242</v>
      </c>
      <c r="AF44" s="660"/>
      <c r="AG44" s="660"/>
      <c r="AH44" s="660"/>
      <c r="AI44" s="660"/>
      <c r="AJ44" s="661"/>
      <c r="AK44" s="671"/>
      <c r="AL44" s="672"/>
      <c r="AM44" s="672"/>
      <c r="AN44" s="672"/>
      <c r="AO44" s="672"/>
      <c r="AP44" s="672"/>
      <c r="AQ44" s="672"/>
      <c r="AR44" s="673"/>
      <c r="AS44" s="742" t="s">
        <v>996</v>
      </c>
      <c r="AT44" s="743"/>
      <c r="AU44" s="743"/>
      <c r="AV44" s="743"/>
      <c r="AW44" s="743"/>
      <c r="AX44" s="743"/>
      <c r="AY44" s="744"/>
      <c r="AZ44" s="693"/>
      <c r="BA44" s="694"/>
      <c r="BB44" s="694"/>
      <c r="BC44" s="694"/>
      <c r="BD44" s="694"/>
      <c r="BE44" s="694"/>
      <c r="BF44" s="694"/>
      <c r="BG44" s="748"/>
    </row>
    <row r="45" spans="2:86" ht="14.55" customHeight="1" x14ac:dyDescent="0.2">
      <c r="B45" s="754"/>
      <c r="C45" s="663"/>
      <c r="D45" s="663"/>
      <c r="E45" s="663"/>
      <c r="F45" s="663"/>
      <c r="G45" s="664"/>
      <c r="H45" s="674"/>
      <c r="I45" s="675"/>
      <c r="J45" s="675"/>
      <c r="K45" s="675"/>
      <c r="L45" s="675"/>
      <c r="M45" s="675"/>
      <c r="N45" s="675"/>
      <c r="O45" s="676"/>
      <c r="P45" s="745"/>
      <c r="Q45" s="746"/>
      <c r="R45" s="746"/>
      <c r="S45" s="746"/>
      <c r="T45" s="746"/>
      <c r="U45" s="746"/>
      <c r="V45" s="747"/>
      <c r="W45" s="696"/>
      <c r="X45" s="697"/>
      <c r="Y45" s="697"/>
      <c r="Z45" s="697"/>
      <c r="AA45" s="697"/>
      <c r="AB45" s="697"/>
      <c r="AC45" s="697"/>
      <c r="AD45" s="698"/>
      <c r="AE45" s="662"/>
      <c r="AF45" s="663"/>
      <c r="AG45" s="663"/>
      <c r="AH45" s="663"/>
      <c r="AI45" s="663"/>
      <c r="AJ45" s="664"/>
      <c r="AK45" s="674"/>
      <c r="AL45" s="675"/>
      <c r="AM45" s="675"/>
      <c r="AN45" s="675"/>
      <c r="AO45" s="675"/>
      <c r="AP45" s="675"/>
      <c r="AQ45" s="675"/>
      <c r="AR45" s="676"/>
      <c r="AS45" s="745"/>
      <c r="AT45" s="746"/>
      <c r="AU45" s="746"/>
      <c r="AV45" s="746"/>
      <c r="AW45" s="746"/>
      <c r="AX45" s="746"/>
      <c r="AY45" s="747"/>
      <c r="AZ45" s="696"/>
      <c r="BA45" s="697"/>
      <c r="BB45" s="697"/>
      <c r="BC45" s="697"/>
      <c r="BD45" s="697"/>
      <c r="BE45" s="697"/>
      <c r="BF45" s="697"/>
      <c r="BG45" s="749"/>
    </row>
    <row r="46" spans="2:86" ht="19.5" customHeight="1" x14ac:dyDescent="0.2">
      <c r="B46" s="750" t="s">
        <v>79</v>
      </c>
      <c r="C46" s="660"/>
      <c r="D46" s="660"/>
      <c r="E46" s="660"/>
      <c r="F46" s="660"/>
      <c r="G46" s="661"/>
      <c r="H46" s="724">
        <f ca="1">OFFSET('(6)定期点検調書'!$CA$12,L27-1,0)</f>
        <v>0</v>
      </c>
      <c r="I46" s="725"/>
      <c r="J46" s="725"/>
      <c r="K46" s="725"/>
      <c r="L46" s="725"/>
      <c r="M46" s="725"/>
      <c r="N46" s="725"/>
      <c r="O46" s="725"/>
      <c r="P46" s="725"/>
      <c r="Q46" s="725"/>
      <c r="R46" s="725"/>
      <c r="S46" s="725"/>
      <c r="T46" s="725"/>
      <c r="U46" s="725"/>
      <c r="V46" s="725"/>
      <c r="W46" s="725"/>
      <c r="X46" s="725"/>
      <c r="Y46" s="725"/>
      <c r="Z46" s="725"/>
      <c r="AA46" s="725"/>
      <c r="AB46" s="725"/>
      <c r="AC46" s="725"/>
      <c r="AD46" s="752"/>
      <c r="AE46" s="659" t="s">
        <v>79</v>
      </c>
      <c r="AF46" s="660"/>
      <c r="AG46" s="660"/>
      <c r="AH46" s="660"/>
      <c r="AI46" s="660"/>
      <c r="AJ46" s="661"/>
      <c r="AK46" s="724">
        <f ca="1">OFFSET('(6)定期点検調書'!$CA$12,AO27-1,0)</f>
        <v>0</v>
      </c>
      <c r="AL46" s="725"/>
      <c r="AM46" s="725"/>
      <c r="AN46" s="725"/>
      <c r="AO46" s="725"/>
      <c r="AP46" s="725"/>
      <c r="AQ46" s="725"/>
      <c r="AR46" s="725"/>
      <c r="AS46" s="725"/>
      <c r="AT46" s="725"/>
      <c r="AU46" s="725"/>
      <c r="AV46" s="725"/>
      <c r="AW46" s="725"/>
      <c r="AX46" s="725"/>
      <c r="AY46" s="725"/>
      <c r="AZ46" s="725"/>
      <c r="BA46" s="725"/>
      <c r="BB46" s="725"/>
      <c r="BC46" s="725"/>
      <c r="BD46" s="725"/>
      <c r="BE46" s="725"/>
      <c r="BF46" s="725"/>
      <c r="BG46" s="726"/>
      <c r="CH46" s="473"/>
    </row>
    <row r="47" spans="2:86" ht="19.5" customHeight="1" thickBot="1" x14ac:dyDescent="0.25">
      <c r="B47" s="751"/>
      <c r="C47" s="722"/>
      <c r="D47" s="722"/>
      <c r="E47" s="722"/>
      <c r="F47" s="722"/>
      <c r="G47" s="723"/>
      <c r="H47" s="727"/>
      <c r="I47" s="728"/>
      <c r="J47" s="728"/>
      <c r="K47" s="728"/>
      <c r="L47" s="728"/>
      <c r="M47" s="728"/>
      <c r="N47" s="728"/>
      <c r="O47" s="728"/>
      <c r="P47" s="728"/>
      <c r="Q47" s="728"/>
      <c r="R47" s="728"/>
      <c r="S47" s="728"/>
      <c r="T47" s="728"/>
      <c r="U47" s="728"/>
      <c r="V47" s="728"/>
      <c r="W47" s="728"/>
      <c r="X47" s="728"/>
      <c r="Y47" s="728"/>
      <c r="Z47" s="728"/>
      <c r="AA47" s="728"/>
      <c r="AB47" s="728"/>
      <c r="AC47" s="728"/>
      <c r="AD47" s="753"/>
      <c r="AE47" s="721"/>
      <c r="AF47" s="722"/>
      <c r="AG47" s="722"/>
      <c r="AH47" s="722"/>
      <c r="AI47" s="722"/>
      <c r="AJ47" s="723"/>
      <c r="AK47" s="727"/>
      <c r="AL47" s="728"/>
      <c r="AM47" s="728"/>
      <c r="AN47" s="728"/>
      <c r="AO47" s="728"/>
      <c r="AP47" s="728"/>
      <c r="AQ47" s="728"/>
      <c r="AR47" s="728"/>
      <c r="AS47" s="728"/>
      <c r="AT47" s="728"/>
      <c r="AU47" s="728"/>
      <c r="AV47" s="728"/>
      <c r="AW47" s="728"/>
      <c r="AX47" s="728"/>
      <c r="AY47" s="728"/>
      <c r="AZ47" s="728"/>
      <c r="BA47" s="728"/>
      <c r="BB47" s="728"/>
      <c r="BC47" s="728"/>
      <c r="BD47" s="728"/>
      <c r="BE47" s="728"/>
      <c r="BF47" s="728"/>
      <c r="BG47" s="729"/>
    </row>
    <row r="48" spans="2:86" ht="14.55" customHeight="1" x14ac:dyDescent="0.2">
      <c r="B48" s="679" t="s">
        <v>1038</v>
      </c>
      <c r="C48" s="680"/>
      <c r="D48" s="679" t="s">
        <v>1237</v>
      </c>
      <c r="E48" s="730"/>
      <c r="F48" s="730"/>
      <c r="G48" s="730"/>
      <c r="H48" s="731">
        <f ca="1">OFFSET('(6)定期点検調書'!$B$12,L48-1,0)</f>
        <v>0</v>
      </c>
      <c r="I48" s="732"/>
      <c r="J48" s="732"/>
      <c r="K48" s="733"/>
      <c r="L48" s="705">
        <f>AO27+1</f>
        <v>5</v>
      </c>
      <c r="M48" s="705"/>
      <c r="N48" s="705"/>
      <c r="O48" s="705"/>
      <c r="P48" s="705"/>
      <c r="Q48" s="705"/>
      <c r="R48" s="705"/>
      <c r="S48" s="705"/>
      <c r="T48" s="705"/>
      <c r="U48" s="705"/>
      <c r="V48" s="705"/>
      <c r="W48" s="705"/>
      <c r="X48" s="705"/>
      <c r="Y48" s="705"/>
      <c r="Z48" s="705"/>
      <c r="AA48" s="705"/>
      <c r="AB48" s="705"/>
      <c r="AC48" s="705"/>
      <c r="AD48" s="706"/>
      <c r="AE48" s="679" t="s">
        <v>1038</v>
      </c>
      <c r="AF48" s="680"/>
      <c r="AG48" s="679" t="s">
        <v>1237</v>
      </c>
      <c r="AH48" s="730"/>
      <c r="AI48" s="730"/>
      <c r="AJ48" s="730"/>
      <c r="AK48" s="731">
        <f ca="1">OFFSET('(6)定期点検調書'!$B$12,AO48-1,0)</f>
        <v>0</v>
      </c>
      <c r="AL48" s="732"/>
      <c r="AM48" s="732"/>
      <c r="AN48" s="733"/>
      <c r="AO48" s="705">
        <f>L48+1</f>
        <v>6</v>
      </c>
      <c r="AP48" s="705"/>
      <c r="AQ48" s="705"/>
      <c r="AR48" s="705"/>
      <c r="AS48" s="705"/>
      <c r="AT48" s="705"/>
      <c r="AU48" s="705"/>
      <c r="AV48" s="705"/>
      <c r="AW48" s="705"/>
      <c r="AX48" s="705"/>
      <c r="AY48" s="705"/>
      <c r="AZ48" s="705"/>
      <c r="BA48" s="705"/>
      <c r="BB48" s="705"/>
      <c r="BC48" s="705"/>
      <c r="BD48" s="705"/>
      <c r="BE48" s="705"/>
      <c r="BF48" s="705"/>
      <c r="BG48" s="706"/>
    </row>
    <row r="49" spans="2:59" ht="14.55" customHeight="1" x14ac:dyDescent="0.2">
      <c r="B49" s="679"/>
      <c r="C49" s="680"/>
      <c r="D49" s="681"/>
      <c r="E49" s="720"/>
      <c r="F49" s="720"/>
      <c r="G49" s="720"/>
      <c r="H49" s="668"/>
      <c r="I49" s="669"/>
      <c r="J49" s="669"/>
      <c r="K49" s="670"/>
      <c r="L49" s="705"/>
      <c r="M49" s="705"/>
      <c r="N49" s="705"/>
      <c r="O49" s="705"/>
      <c r="P49" s="705"/>
      <c r="Q49" s="705"/>
      <c r="R49" s="705"/>
      <c r="S49" s="705"/>
      <c r="T49" s="705"/>
      <c r="U49" s="705"/>
      <c r="V49" s="705"/>
      <c r="W49" s="705"/>
      <c r="X49" s="705"/>
      <c r="Y49" s="705"/>
      <c r="Z49" s="705"/>
      <c r="AA49" s="705"/>
      <c r="AB49" s="705"/>
      <c r="AC49" s="705"/>
      <c r="AD49" s="706"/>
      <c r="AE49" s="679"/>
      <c r="AF49" s="680"/>
      <c r="AG49" s="681"/>
      <c r="AH49" s="720"/>
      <c r="AI49" s="720"/>
      <c r="AJ49" s="720"/>
      <c r="AK49" s="668"/>
      <c r="AL49" s="669"/>
      <c r="AM49" s="669"/>
      <c r="AN49" s="670"/>
      <c r="AO49" s="705"/>
      <c r="AP49" s="705"/>
      <c r="AQ49" s="705"/>
      <c r="AR49" s="705"/>
      <c r="AS49" s="705"/>
      <c r="AT49" s="705"/>
      <c r="AU49" s="705"/>
      <c r="AV49" s="705"/>
      <c r="AW49" s="705"/>
      <c r="AX49" s="705"/>
      <c r="AY49" s="705"/>
      <c r="AZ49" s="705"/>
      <c r="BA49" s="705"/>
      <c r="BB49" s="705"/>
      <c r="BC49" s="705"/>
      <c r="BD49" s="705"/>
      <c r="BE49" s="705"/>
      <c r="BF49" s="705"/>
      <c r="BG49" s="706"/>
    </row>
    <row r="50" spans="2:59" ht="14.55" customHeight="1" x14ac:dyDescent="0.2">
      <c r="B50" s="679"/>
      <c r="C50" s="680"/>
      <c r="D50" s="677" t="s">
        <v>992</v>
      </c>
      <c r="E50" s="719"/>
      <c r="F50" s="719"/>
      <c r="G50" s="719"/>
      <c r="H50" s="665">
        <f ca="1">OFFSET('(6)定期点検調書'!$D$12,L48-1,0)</f>
        <v>0</v>
      </c>
      <c r="I50" s="666"/>
      <c r="J50" s="666"/>
      <c r="K50" s="667"/>
      <c r="L50" s="705"/>
      <c r="M50" s="705"/>
      <c r="N50" s="705"/>
      <c r="O50" s="705"/>
      <c r="P50" s="705"/>
      <c r="Q50" s="705"/>
      <c r="R50" s="705"/>
      <c r="S50" s="705"/>
      <c r="T50" s="705"/>
      <c r="U50" s="705"/>
      <c r="V50" s="705"/>
      <c r="W50" s="705"/>
      <c r="X50" s="705"/>
      <c r="Y50" s="705"/>
      <c r="Z50" s="705"/>
      <c r="AA50" s="705"/>
      <c r="AB50" s="705"/>
      <c r="AC50" s="705"/>
      <c r="AD50" s="706"/>
      <c r="AE50" s="679"/>
      <c r="AF50" s="680"/>
      <c r="AG50" s="677" t="s">
        <v>992</v>
      </c>
      <c r="AH50" s="719"/>
      <c r="AI50" s="719"/>
      <c r="AJ50" s="719"/>
      <c r="AK50" s="665">
        <f ca="1">OFFSET('(6)定期点検調書'!$D$12,AO48-1,0)</f>
        <v>0</v>
      </c>
      <c r="AL50" s="666"/>
      <c r="AM50" s="666"/>
      <c r="AN50" s="667"/>
      <c r="AO50" s="705"/>
      <c r="AP50" s="705"/>
      <c r="AQ50" s="705"/>
      <c r="AR50" s="705"/>
      <c r="AS50" s="705"/>
      <c r="AT50" s="705"/>
      <c r="AU50" s="705"/>
      <c r="AV50" s="705"/>
      <c r="AW50" s="705"/>
      <c r="AX50" s="705"/>
      <c r="AY50" s="705"/>
      <c r="AZ50" s="705"/>
      <c r="BA50" s="705"/>
      <c r="BB50" s="705"/>
      <c r="BC50" s="705"/>
      <c r="BD50" s="705"/>
      <c r="BE50" s="705"/>
      <c r="BF50" s="705"/>
      <c r="BG50" s="706"/>
    </row>
    <row r="51" spans="2:59" ht="14.55" customHeight="1" x14ac:dyDescent="0.2">
      <c r="B51" s="681"/>
      <c r="C51" s="682"/>
      <c r="D51" s="681"/>
      <c r="E51" s="720"/>
      <c r="F51" s="720"/>
      <c r="G51" s="720"/>
      <c r="H51" s="668"/>
      <c r="I51" s="669"/>
      <c r="J51" s="669"/>
      <c r="K51" s="670"/>
      <c r="L51" s="705"/>
      <c r="M51" s="705"/>
      <c r="N51" s="705"/>
      <c r="O51" s="705"/>
      <c r="P51" s="705"/>
      <c r="Q51" s="705"/>
      <c r="R51" s="705"/>
      <c r="S51" s="705"/>
      <c r="T51" s="705"/>
      <c r="U51" s="705"/>
      <c r="V51" s="705"/>
      <c r="W51" s="705"/>
      <c r="X51" s="705"/>
      <c r="Y51" s="705"/>
      <c r="Z51" s="705"/>
      <c r="AA51" s="705"/>
      <c r="AB51" s="705"/>
      <c r="AC51" s="705"/>
      <c r="AD51" s="706"/>
      <c r="AE51" s="681"/>
      <c r="AF51" s="682"/>
      <c r="AG51" s="681"/>
      <c r="AH51" s="720"/>
      <c r="AI51" s="720"/>
      <c r="AJ51" s="720"/>
      <c r="AK51" s="668"/>
      <c r="AL51" s="669"/>
      <c r="AM51" s="669"/>
      <c r="AN51" s="670"/>
      <c r="AO51" s="705"/>
      <c r="AP51" s="705"/>
      <c r="AQ51" s="705"/>
      <c r="AR51" s="705"/>
      <c r="AS51" s="705"/>
      <c r="AT51" s="705"/>
      <c r="AU51" s="705"/>
      <c r="AV51" s="705"/>
      <c r="AW51" s="705"/>
      <c r="AX51" s="705"/>
      <c r="AY51" s="705"/>
      <c r="AZ51" s="705"/>
      <c r="BA51" s="705"/>
      <c r="BB51" s="705"/>
      <c r="BC51" s="705"/>
      <c r="BD51" s="705"/>
      <c r="BE51" s="705"/>
      <c r="BF51" s="705"/>
      <c r="BG51" s="706"/>
    </row>
    <row r="52" spans="2:59" ht="14.55" customHeight="1" x14ac:dyDescent="0.2">
      <c r="B52" s="677" t="s">
        <v>1238</v>
      </c>
      <c r="C52" s="678"/>
      <c r="D52" s="659" t="s">
        <v>993</v>
      </c>
      <c r="E52" s="660"/>
      <c r="F52" s="660"/>
      <c r="G52" s="660"/>
      <c r="H52" s="671">
        <f ca="1">OFFSET('(6)定期点検調書'!$AA$13,L48-1,0)</f>
        <v>0</v>
      </c>
      <c r="I52" s="672"/>
      <c r="J52" s="672"/>
      <c r="K52" s="673"/>
      <c r="L52" s="705"/>
      <c r="M52" s="705"/>
      <c r="N52" s="705"/>
      <c r="O52" s="705"/>
      <c r="P52" s="705"/>
      <c r="Q52" s="705"/>
      <c r="R52" s="705"/>
      <c r="S52" s="705"/>
      <c r="T52" s="705"/>
      <c r="U52" s="705"/>
      <c r="V52" s="705"/>
      <c r="W52" s="705"/>
      <c r="X52" s="705"/>
      <c r="Y52" s="705"/>
      <c r="Z52" s="705"/>
      <c r="AA52" s="705"/>
      <c r="AB52" s="705"/>
      <c r="AC52" s="705"/>
      <c r="AD52" s="706"/>
      <c r="AE52" s="677" t="s">
        <v>1238</v>
      </c>
      <c r="AF52" s="678"/>
      <c r="AG52" s="659" t="s">
        <v>993</v>
      </c>
      <c r="AH52" s="660"/>
      <c r="AI52" s="660"/>
      <c r="AJ52" s="660"/>
      <c r="AK52" s="671">
        <f ca="1">OFFSET('(6)定期点検調書'!$AA$13,AO48-1,0)</f>
        <v>0</v>
      </c>
      <c r="AL52" s="672"/>
      <c r="AM52" s="672"/>
      <c r="AN52" s="673"/>
      <c r="AO52" s="705"/>
      <c r="AP52" s="705"/>
      <c r="AQ52" s="705"/>
      <c r="AR52" s="705"/>
      <c r="AS52" s="705"/>
      <c r="AT52" s="705"/>
      <c r="AU52" s="705"/>
      <c r="AV52" s="705"/>
      <c r="AW52" s="705"/>
      <c r="AX52" s="705"/>
      <c r="AY52" s="705"/>
      <c r="AZ52" s="705"/>
      <c r="BA52" s="705"/>
      <c r="BB52" s="705"/>
      <c r="BC52" s="705"/>
      <c r="BD52" s="705"/>
      <c r="BE52" s="705"/>
      <c r="BF52" s="705"/>
      <c r="BG52" s="706"/>
    </row>
    <row r="53" spans="2:59" ht="14.55" customHeight="1" x14ac:dyDescent="0.2">
      <c r="B53" s="679"/>
      <c r="C53" s="680"/>
      <c r="D53" s="662"/>
      <c r="E53" s="663"/>
      <c r="F53" s="663"/>
      <c r="G53" s="663"/>
      <c r="H53" s="674"/>
      <c r="I53" s="675"/>
      <c r="J53" s="675"/>
      <c r="K53" s="676"/>
      <c r="L53" s="705"/>
      <c r="M53" s="705"/>
      <c r="N53" s="705"/>
      <c r="O53" s="705"/>
      <c r="P53" s="705"/>
      <c r="Q53" s="705"/>
      <c r="R53" s="705"/>
      <c r="S53" s="705"/>
      <c r="T53" s="705"/>
      <c r="U53" s="705"/>
      <c r="V53" s="705"/>
      <c r="W53" s="705"/>
      <c r="X53" s="705"/>
      <c r="Y53" s="705"/>
      <c r="Z53" s="705"/>
      <c r="AA53" s="705"/>
      <c r="AB53" s="705"/>
      <c r="AC53" s="705"/>
      <c r="AD53" s="706"/>
      <c r="AE53" s="679"/>
      <c r="AF53" s="680"/>
      <c r="AG53" s="662"/>
      <c r="AH53" s="663"/>
      <c r="AI53" s="663"/>
      <c r="AJ53" s="663"/>
      <c r="AK53" s="674"/>
      <c r="AL53" s="675"/>
      <c r="AM53" s="675"/>
      <c r="AN53" s="676"/>
      <c r="AO53" s="705"/>
      <c r="AP53" s="705"/>
      <c r="AQ53" s="705"/>
      <c r="AR53" s="705"/>
      <c r="AS53" s="705"/>
      <c r="AT53" s="705"/>
      <c r="AU53" s="705"/>
      <c r="AV53" s="705"/>
      <c r="AW53" s="705"/>
      <c r="AX53" s="705"/>
      <c r="AY53" s="705"/>
      <c r="AZ53" s="705"/>
      <c r="BA53" s="705"/>
      <c r="BB53" s="705"/>
      <c r="BC53" s="705"/>
      <c r="BD53" s="705"/>
      <c r="BE53" s="705"/>
      <c r="BF53" s="705"/>
      <c r="BG53" s="706"/>
    </row>
    <row r="54" spans="2:59" ht="14.55" customHeight="1" x14ac:dyDescent="0.2">
      <c r="B54" s="679"/>
      <c r="C54" s="680"/>
      <c r="D54" s="659" t="s">
        <v>1239</v>
      </c>
      <c r="E54" s="660"/>
      <c r="F54" s="660"/>
      <c r="G54" s="660"/>
      <c r="H54" s="665">
        <f ca="1">OFFSET('(6)定期点検調書'!$AD$12,L48-1,0)</f>
        <v>0</v>
      </c>
      <c r="I54" s="666"/>
      <c r="J54" s="666"/>
      <c r="K54" s="667"/>
      <c r="L54" s="705"/>
      <c r="M54" s="705"/>
      <c r="N54" s="705"/>
      <c r="O54" s="705"/>
      <c r="P54" s="705"/>
      <c r="Q54" s="705"/>
      <c r="R54" s="705"/>
      <c r="S54" s="705"/>
      <c r="T54" s="705"/>
      <c r="U54" s="705"/>
      <c r="V54" s="705"/>
      <c r="W54" s="705"/>
      <c r="X54" s="705"/>
      <c r="Y54" s="705"/>
      <c r="Z54" s="705"/>
      <c r="AA54" s="705"/>
      <c r="AB54" s="705"/>
      <c r="AC54" s="705"/>
      <c r="AD54" s="706"/>
      <c r="AE54" s="679"/>
      <c r="AF54" s="680"/>
      <c r="AG54" s="659" t="s">
        <v>1239</v>
      </c>
      <c r="AH54" s="660"/>
      <c r="AI54" s="660"/>
      <c r="AJ54" s="660"/>
      <c r="AK54" s="665">
        <f ca="1">OFFSET('(6)定期点検調書'!$AD$12,AO48-1,0)</f>
        <v>0</v>
      </c>
      <c r="AL54" s="666"/>
      <c r="AM54" s="666"/>
      <c r="AN54" s="667"/>
      <c r="AO54" s="705"/>
      <c r="AP54" s="705"/>
      <c r="AQ54" s="705"/>
      <c r="AR54" s="705"/>
      <c r="AS54" s="705"/>
      <c r="AT54" s="705"/>
      <c r="AU54" s="705"/>
      <c r="AV54" s="705"/>
      <c r="AW54" s="705"/>
      <c r="AX54" s="705"/>
      <c r="AY54" s="705"/>
      <c r="AZ54" s="705"/>
      <c r="BA54" s="705"/>
      <c r="BB54" s="705"/>
      <c r="BC54" s="705"/>
      <c r="BD54" s="705"/>
      <c r="BE54" s="705"/>
      <c r="BF54" s="705"/>
      <c r="BG54" s="706"/>
    </row>
    <row r="55" spans="2:59" ht="14.55" customHeight="1" x14ac:dyDescent="0.2">
      <c r="B55" s="681"/>
      <c r="C55" s="682"/>
      <c r="D55" s="662"/>
      <c r="E55" s="663"/>
      <c r="F55" s="663"/>
      <c r="G55" s="663"/>
      <c r="H55" s="668"/>
      <c r="I55" s="669"/>
      <c r="J55" s="669"/>
      <c r="K55" s="670"/>
      <c r="L55" s="705"/>
      <c r="M55" s="705"/>
      <c r="N55" s="705"/>
      <c r="O55" s="705"/>
      <c r="P55" s="705"/>
      <c r="Q55" s="705"/>
      <c r="R55" s="705"/>
      <c r="S55" s="705"/>
      <c r="T55" s="705"/>
      <c r="U55" s="705"/>
      <c r="V55" s="705"/>
      <c r="W55" s="705"/>
      <c r="X55" s="705"/>
      <c r="Y55" s="705"/>
      <c r="Z55" s="705"/>
      <c r="AA55" s="705"/>
      <c r="AB55" s="705"/>
      <c r="AC55" s="705"/>
      <c r="AD55" s="706"/>
      <c r="AE55" s="681"/>
      <c r="AF55" s="682"/>
      <c r="AG55" s="662"/>
      <c r="AH55" s="663"/>
      <c r="AI55" s="663"/>
      <c r="AJ55" s="663"/>
      <c r="AK55" s="668"/>
      <c r="AL55" s="669"/>
      <c r="AM55" s="669"/>
      <c r="AN55" s="670"/>
      <c r="AO55" s="705"/>
      <c r="AP55" s="705"/>
      <c r="AQ55" s="705"/>
      <c r="AR55" s="705"/>
      <c r="AS55" s="705"/>
      <c r="AT55" s="705"/>
      <c r="AU55" s="705"/>
      <c r="AV55" s="705"/>
      <c r="AW55" s="705"/>
      <c r="AX55" s="705"/>
      <c r="AY55" s="705"/>
      <c r="AZ55" s="705"/>
      <c r="BA55" s="705"/>
      <c r="BB55" s="705"/>
      <c r="BC55" s="705"/>
      <c r="BD55" s="705"/>
      <c r="BE55" s="705"/>
      <c r="BF55" s="705"/>
      <c r="BG55" s="706"/>
    </row>
    <row r="56" spans="2:59" ht="28.95" customHeight="1" x14ac:dyDescent="0.2">
      <c r="B56" s="716" t="s">
        <v>995</v>
      </c>
      <c r="C56" s="717"/>
      <c r="D56" s="717"/>
      <c r="E56" s="717"/>
      <c r="F56" s="717"/>
      <c r="G56" s="718"/>
      <c r="H56" s="709">
        <f ca="1">OFFSET('(6)定期点検調書'!$AK$12,L48-1,0)</f>
        <v>0</v>
      </c>
      <c r="I56" s="710"/>
      <c r="J56" s="710"/>
      <c r="K56" s="711"/>
      <c r="L56" s="705"/>
      <c r="M56" s="705"/>
      <c r="N56" s="705"/>
      <c r="O56" s="705"/>
      <c r="P56" s="705"/>
      <c r="Q56" s="705"/>
      <c r="R56" s="705"/>
      <c r="S56" s="705"/>
      <c r="T56" s="705"/>
      <c r="U56" s="705"/>
      <c r="V56" s="705"/>
      <c r="W56" s="705"/>
      <c r="X56" s="705"/>
      <c r="Y56" s="705"/>
      <c r="Z56" s="705"/>
      <c r="AA56" s="705"/>
      <c r="AB56" s="705"/>
      <c r="AC56" s="705"/>
      <c r="AD56" s="706"/>
      <c r="AE56" s="716" t="s">
        <v>995</v>
      </c>
      <c r="AF56" s="717"/>
      <c r="AG56" s="717"/>
      <c r="AH56" s="717"/>
      <c r="AI56" s="717"/>
      <c r="AJ56" s="718"/>
      <c r="AK56" s="709">
        <f ca="1">OFFSET('(6)定期点検調書'!$AK$12,AO48-1,0)</f>
        <v>0</v>
      </c>
      <c r="AL56" s="710"/>
      <c r="AM56" s="710"/>
      <c r="AN56" s="711"/>
      <c r="AO56" s="705"/>
      <c r="AP56" s="705"/>
      <c r="AQ56" s="705"/>
      <c r="AR56" s="705"/>
      <c r="AS56" s="705"/>
      <c r="AT56" s="705"/>
      <c r="AU56" s="705"/>
      <c r="AV56" s="705"/>
      <c r="AW56" s="705"/>
      <c r="AX56" s="705"/>
      <c r="AY56" s="705"/>
      <c r="AZ56" s="705"/>
      <c r="BA56" s="705"/>
      <c r="BB56" s="705"/>
      <c r="BC56" s="705"/>
      <c r="BD56" s="705"/>
      <c r="BE56" s="705"/>
      <c r="BF56" s="705"/>
      <c r="BG56" s="706"/>
    </row>
    <row r="57" spans="2:59" ht="14.55" customHeight="1" x14ac:dyDescent="0.2">
      <c r="B57" s="677" t="s">
        <v>1240</v>
      </c>
      <c r="C57" s="661"/>
      <c r="D57" s="659" t="s">
        <v>994</v>
      </c>
      <c r="E57" s="660"/>
      <c r="F57" s="660"/>
      <c r="G57" s="661"/>
      <c r="H57" s="699" t="str">
        <f ca="1">OFFSET('(6)定期点検調書'!$BY$12,L48-1,0)</f>
        <v/>
      </c>
      <c r="I57" s="700"/>
      <c r="J57" s="700"/>
      <c r="K57" s="714"/>
      <c r="L57" s="705"/>
      <c r="M57" s="705"/>
      <c r="N57" s="705"/>
      <c r="O57" s="705"/>
      <c r="P57" s="705"/>
      <c r="Q57" s="705"/>
      <c r="R57" s="705"/>
      <c r="S57" s="705"/>
      <c r="T57" s="705"/>
      <c r="U57" s="705"/>
      <c r="V57" s="705"/>
      <c r="W57" s="705"/>
      <c r="X57" s="705"/>
      <c r="Y57" s="705"/>
      <c r="Z57" s="705"/>
      <c r="AA57" s="705"/>
      <c r="AB57" s="705"/>
      <c r="AC57" s="705"/>
      <c r="AD57" s="706"/>
      <c r="AE57" s="677" t="s">
        <v>1240</v>
      </c>
      <c r="AF57" s="661"/>
      <c r="AG57" s="659" t="s">
        <v>994</v>
      </c>
      <c r="AH57" s="660"/>
      <c r="AI57" s="660"/>
      <c r="AJ57" s="661"/>
      <c r="AK57" s="699" t="str">
        <f ca="1">OFFSET('(6)定期点検調書'!$BY$12,AO48-1,0)</f>
        <v/>
      </c>
      <c r="AL57" s="700"/>
      <c r="AM57" s="700"/>
      <c r="AN57" s="714"/>
      <c r="AO57" s="705"/>
      <c r="AP57" s="705"/>
      <c r="AQ57" s="705"/>
      <c r="AR57" s="705"/>
      <c r="AS57" s="705"/>
      <c r="AT57" s="705"/>
      <c r="AU57" s="705"/>
      <c r="AV57" s="705"/>
      <c r="AW57" s="705"/>
      <c r="AX57" s="705"/>
      <c r="AY57" s="705"/>
      <c r="AZ57" s="705"/>
      <c r="BA57" s="705"/>
      <c r="BB57" s="705"/>
      <c r="BC57" s="705"/>
      <c r="BD57" s="705"/>
      <c r="BE57" s="705"/>
      <c r="BF57" s="705"/>
      <c r="BG57" s="706"/>
    </row>
    <row r="58" spans="2:59" ht="14.55" customHeight="1" x14ac:dyDescent="0.2">
      <c r="B58" s="712"/>
      <c r="C58" s="713"/>
      <c r="D58" s="662"/>
      <c r="E58" s="663"/>
      <c r="F58" s="663"/>
      <c r="G58" s="664"/>
      <c r="H58" s="701"/>
      <c r="I58" s="702"/>
      <c r="J58" s="702"/>
      <c r="K58" s="715"/>
      <c r="L58" s="705"/>
      <c r="M58" s="705"/>
      <c r="N58" s="705"/>
      <c r="O58" s="705"/>
      <c r="P58" s="705"/>
      <c r="Q58" s="705"/>
      <c r="R58" s="705"/>
      <c r="S58" s="705"/>
      <c r="T58" s="705"/>
      <c r="U58" s="705"/>
      <c r="V58" s="705"/>
      <c r="W58" s="705"/>
      <c r="X58" s="705"/>
      <c r="Y58" s="705"/>
      <c r="Z58" s="705"/>
      <c r="AA58" s="705"/>
      <c r="AB58" s="705"/>
      <c r="AC58" s="705"/>
      <c r="AD58" s="706"/>
      <c r="AE58" s="712"/>
      <c r="AF58" s="713"/>
      <c r="AG58" s="662"/>
      <c r="AH58" s="663"/>
      <c r="AI58" s="663"/>
      <c r="AJ58" s="664"/>
      <c r="AK58" s="701"/>
      <c r="AL58" s="702"/>
      <c r="AM58" s="702"/>
      <c r="AN58" s="715"/>
      <c r="AO58" s="705"/>
      <c r="AP58" s="705"/>
      <c r="AQ58" s="705"/>
      <c r="AR58" s="705"/>
      <c r="AS58" s="705"/>
      <c r="AT58" s="705"/>
      <c r="AU58" s="705"/>
      <c r="AV58" s="705"/>
      <c r="AW58" s="705"/>
      <c r="AX58" s="705"/>
      <c r="AY58" s="705"/>
      <c r="AZ58" s="705"/>
      <c r="BA58" s="705"/>
      <c r="BB58" s="705"/>
      <c r="BC58" s="705"/>
      <c r="BD58" s="705"/>
      <c r="BE58" s="705"/>
      <c r="BF58" s="705"/>
      <c r="BG58" s="706"/>
    </row>
    <row r="59" spans="2:59" ht="14.55" customHeight="1" x14ac:dyDescent="0.2">
      <c r="B59" s="712"/>
      <c r="C59" s="713"/>
      <c r="D59" s="659" t="s">
        <v>1186</v>
      </c>
      <c r="E59" s="660"/>
      <c r="F59" s="660"/>
      <c r="G59" s="661"/>
      <c r="H59" s="665">
        <f ca="1">OFFSET('(6)定期点検調書'!$BC$12,L48-1,0)</f>
        <v>0</v>
      </c>
      <c r="I59" s="666"/>
      <c r="J59" s="666"/>
      <c r="K59" s="667"/>
      <c r="L59" s="705"/>
      <c r="M59" s="705"/>
      <c r="N59" s="705"/>
      <c r="O59" s="705"/>
      <c r="P59" s="705"/>
      <c r="Q59" s="705"/>
      <c r="R59" s="705"/>
      <c r="S59" s="705"/>
      <c r="T59" s="705"/>
      <c r="U59" s="705"/>
      <c r="V59" s="705"/>
      <c r="W59" s="705"/>
      <c r="X59" s="705"/>
      <c r="Y59" s="705"/>
      <c r="Z59" s="705"/>
      <c r="AA59" s="705"/>
      <c r="AB59" s="705"/>
      <c r="AC59" s="705"/>
      <c r="AD59" s="706"/>
      <c r="AE59" s="712"/>
      <c r="AF59" s="713"/>
      <c r="AG59" s="659" t="s">
        <v>1186</v>
      </c>
      <c r="AH59" s="660"/>
      <c r="AI59" s="660"/>
      <c r="AJ59" s="661"/>
      <c r="AK59" s="665">
        <f ca="1">OFFSET('(6)定期点検調書'!$BC$12,AO48-1,0)</f>
        <v>0</v>
      </c>
      <c r="AL59" s="666"/>
      <c r="AM59" s="666"/>
      <c r="AN59" s="667"/>
      <c r="AO59" s="705"/>
      <c r="AP59" s="705"/>
      <c r="AQ59" s="705"/>
      <c r="AR59" s="705"/>
      <c r="AS59" s="705"/>
      <c r="AT59" s="705"/>
      <c r="AU59" s="705"/>
      <c r="AV59" s="705"/>
      <c r="AW59" s="705"/>
      <c r="AX59" s="705"/>
      <c r="AY59" s="705"/>
      <c r="AZ59" s="705"/>
      <c r="BA59" s="705"/>
      <c r="BB59" s="705"/>
      <c r="BC59" s="705"/>
      <c r="BD59" s="705"/>
      <c r="BE59" s="705"/>
      <c r="BF59" s="705"/>
      <c r="BG59" s="706"/>
    </row>
    <row r="60" spans="2:59" ht="14.55" customHeight="1" x14ac:dyDescent="0.2">
      <c r="B60" s="712"/>
      <c r="C60" s="713"/>
      <c r="D60" s="662"/>
      <c r="E60" s="663"/>
      <c r="F60" s="663"/>
      <c r="G60" s="664"/>
      <c r="H60" s="668"/>
      <c r="I60" s="669"/>
      <c r="J60" s="669"/>
      <c r="K60" s="670"/>
      <c r="L60" s="705"/>
      <c r="M60" s="705"/>
      <c r="N60" s="705"/>
      <c r="O60" s="705"/>
      <c r="P60" s="705"/>
      <c r="Q60" s="705"/>
      <c r="R60" s="705"/>
      <c r="S60" s="705"/>
      <c r="T60" s="705"/>
      <c r="U60" s="705"/>
      <c r="V60" s="705"/>
      <c r="W60" s="705"/>
      <c r="X60" s="705"/>
      <c r="Y60" s="705"/>
      <c r="Z60" s="705"/>
      <c r="AA60" s="705"/>
      <c r="AB60" s="705"/>
      <c r="AC60" s="705"/>
      <c r="AD60" s="706"/>
      <c r="AE60" s="712"/>
      <c r="AF60" s="713"/>
      <c r="AG60" s="662"/>
      <c r="AH60" s="663"/>
      <c r="AI60" s="663"/>
      <c r="AJ60" s="664"/>
      <c r="AK60" s="668"/>
      <c r="AL60" s="669"/>
      <c r="AM60" s="669"/>
      <c r="AN60" s="670"/>
      <c r="AO60" s="705"/>
      <c r="AP60" s="705"/>
      <c r="AQ60" s="705"/>
      <c r="AR60" s="705"/>
      <c r="AS60" s="705"/>
      <c r="AT60" s="705"/>
      <c r="AU60" s="705"/>
      <c r="AV60" s="705"/>
      <c r="AW60" s="705"/>
      <c r="AX60" s="705"/>
      <c r="AY60" s="705"/>
      <c r="AZ60" s="705"/>
      <c r="BA60" s="705"/>
      <c r="BB60" s="705"/>
      <c r="BC60" s="705"/>
      <c r="BD60" s="705"/>
      <c r="BE60" s="705"/>
      <c r="BF60" s="705"/>
      <c r="BG60" s="706"/>
    </row>
    <row r="61" spans="2:59" ht="14.55" customHeight="1" x14ac:dyDescent="0.2">
      <c r="B61" s="712"/>
      <c r="C61" s="713"/>
      <c r="D61" s="659" t="s">
        <v>1187</v>
      </c>
      <c r="E61" s="660"/>
      <c r="F61" s="660"/>
      <c r="G61" s="661"/>
      <c r="H61" s="665">
        <f ca="1">OFFSET('(6)定期点検調書'!$BF$12,L48-1,0)</f>
        <v>0</v>
      </c>
      <c r="I61" s="666"/>
      <c r="J61" s="666"/>
      <c r="K61" s="667"/>
      <c r="L61" s="705"/>
      <c r="M61" s="705"/>
      <c r="N61" s="705"/>
      <c r="O61" s="705"/>
      <c r="P61" s="705"/>
      <c r="Q61" s="705"/>
      <c r="R61" s="705"/>
      <c r="S61" s="705"/>
      <c r="T61" s="705"/>
      <c r="U61" s="705"/>
      <c r="V61" s="705"/>
      <c r="W61" s="705"/>
      <c r="X61" s="705"/>
      <c r="Y61" s="705"/>
      <c r="Z61" s="705"/>
      <c r="AA61" s="705"/>
      <c r="AB61" s="705"/>
      <c r="AC61" s="705"/>
      <c r="AD61" s="706"/>
      <c r="AE61" s="712"/>
      <c r="AF61" s="713"/>
      <c r="AG61" s="659" t="s">
        <v>1187</v>
      </c>
      <c r="AH61" s="660"/>
      <c r="AI61" s="660"/>
      <c r="AJ61" s="661"/>
      <c r="AK61" s="665">
        <f ca="1">OFFSET('(6)定期点検調書'!$BF$12,AO48-1,0)</f>
        <v>0</v>
      </c>
      <c r="AL61" s="666"/>
      <c r="AM61" s="666"/>
      <c r="AN61" s="667"/>
      <c r="AO61" s="705"/>
      <c r="AP61" s="705"/>
      <c r="AQ61" s="705"/>
      <c r="AR61" s="705"/>
      <c r="AS61" s="705"/>
      <c r="AT61" s="705"/>
      <c r="AU61" s="705"/>
      <c r="AV61" s="705"/>
      <c r="AW61" s="705"/>
      <c r="AX61" s="705"/>
      <c r="AY61" s="705"/>
      <c r="AZ61" s="705"/>
      <c r="BA61" s="705"/>
      <c r="BB61" s="705"/>
      <c r="BC61" s="705"/>
      <c r="BD61" s="705"/>
      <c r="BE61" s="705"/>
      <c r="BF61" s="705"/>
      <c r="BG61" s="706"/>
    </row>
    <row r="62" spans="2:59" ht="14.55" customHeight="1" x14ac:dyDescent="0.2">
      <c r="B62" s="662"/>
      <c r="C62" s="664"/>
      <c r="D62" s="662"/>
      <c r="E62" s="663"/>
      <c r="F62" s="663"/>
      <c r="G62" s="664"/>
      <c r="H62" s="668"/>
      <c r="I62" s="669"/>
      <c r="J62" s="669"/>
      <c r="K62" s="670"/>
      <c r="L62" s="707"/>
      <c r="M62" s="707"/>
      <c r="N62" s="707"/>
      <c r="O62" s="707"/>
      <c r="P62" s="707"/>
      <c r="Q62" s="707"/>
      <c r="R62" s="707"/>
      <c r="S62" s="707"/>
      <c r="T62" s="707"/>
      <c r="U62" s="707"/>
      <c r="V62" s="707"/>
      <c r="W62" s="707"/>
      <c r="X62" s="707"/>
      <c r="Y62" s="707"/>
      <c r="Z62" s="707"/>
      <c r="AA62" s="707"/>
      <c r="AB62" s="707"/>
      <c r="AC62" s="707"/>
      <c r="AD62" s="708"/>
      <c r="AE62" s="662"/>
      <c r="AF62" s="664"/>
      <c r="AG62" s="662"/>
      <c r="AH62" s="663"/>
      <c r="AI62" s="663"/>
      <c r="AJ62" s="664"/>
      <c r="AK62" s="668"/>
      <c r="AL62" s="669"/>
      <c r="AM62" s="669"/>
      <c r="AN62" s="670"/>
      <c r="AO62" s="707"/>
      <c r="AP62" s="707"/>
      <c r="AQ62" s="707"/>
      <c r="AR62" s="707"/>
      <c r="AS62" s="707"/>
      <c r="AT62" s="707"/>
      <c r="AU62" s="707"/>
      <c r="AV62" s="707"/>
      <c r="AW62" s="707"/>
      <c r="AX62" s="707"/>
      <c r="AY62" s="707"/>
      <c r="AZ62" s="707"/>
      <c r="BA62" s="707"/>
      <c r="BB62" s="707"/>
      <c r="BC62" s="707"/>
      <c r="BD62" s="707"/>
      <c r="BE62" s="707"/>
      <c r="BF62" s="707"/>
      <c r="BG62" s="708"/>
    </row>
    <row r="63" spans="2:59" ht="14.55" customHeight="1" x14ac:dyDescent="0.2">
      <c r="B63" s="683" t="s">
        <v>1241</v>
      </c>
      <c r="C63" s="683"/>
      <c r="D63" s="683"/>
      <c r="E63" s="683"/>
      <c r="F63" s="683"/>
      <c r="G63" s="683"/>
      <c r="H63" s="699" t="str">
        <f ca="1">IF(OFFSET('(6)定期点検調書'!$AR$12,L48-1,0)="","",OFFSET('(6)定期点検調書'!$AQ$12,L48-1,0)&amp;TEXT(OFFSET('(6)定期点検調書'!$AR$12,L48-1,0),"0.0")&amp;OFFSET('(6)定期点検調書'!$AT$12,L48-1,0))  &amp;  IF(OFFSET('(6)定期点検調書'!$AV$12,L48-1,0)="","","／"&amp;OFFSET('(6)定期点検調書'!$AU$12,L48-1,0)&amp;TEXT(OFFSET('(6)定期点検調書'!$AV$12,L48-1,0),"0.0")&amp;OFFSET('(6)定期点検調書'!$AX$12,L48-1,0))  &amp;  IF(OFFSET('(6)定期点検調書'!$AZ$12,L48-1,0)="","","／"&amp;OFFSET('(6)定期点検調書'!$AY$12,L48-1,0)&amp;TEXT(OFFSET('(6)定期点検調書'!$AZ$12,L48-1,0),"0.0")&amp;OFFSET('(6)定期点検調書'!$BB$12,L48-1,0))</f>
        <v/>
      </c>
      <c r="I63" s="700"/>
      <c r="J63" s="700"/>
      <c r="K63" s="700"/>
      <c r="L63" s="700"/>
      <c r="M63" s="700"/>
      <c r="N63" s="700"/>
      <c r="O63" s="700"/>
      <c r="P63" s="685" t="s">
        <v>1243</v>
      </c>
      <c r="Q63" s="685"/>
      <c r="R63" s="685"/>
      <c r="S63" s="685"/>
      <c r="T63" s="685"/>
      <c r="U63" s="685"/>
      <c r="V63" s="685"/>
      <c r="W63" s="686" t="str">
        <f ca="1">OFFSET('(6)定期点検調書'!$F$12,L48-1,0)</f>
        <v/>
      </c>
      <c r="X63" s="687"/>
      <c r="Y63" s="687"/>
      <c r="Z63" s="687"/>
      <c r="AA63" s="687"/>
      <c r="AB63" s="687"/>
      <c r="AC63" s="687"/>
      <c r="AD63" s="688"/>
      <c r="AE63" s="683" t="s">
        <v>1241</v>
      </c>
      <c r="AF63" s="683"/>
      <c r="AG63" s="683"/>
      <c r="AH63" s="683"/>
      <c r="AI63" s="683"/>
      <c r="AJ63" s="683"/>
      <c r="AK63" s="699" t="str">
        <f ca="1">IF(OFFSET('(6)定期点検調書'!$AR$12,AO48-1,0)="","",OFFSET('(6)定期点検調書'!$AQ$12,AO48-1,0)&amp;TEXT(OFFSET('(6)定期点検調書'!$AR$12,AO48-1,0),"0.0")&amp;OFFSET('(6)定期点検調書'!$AT$12,AO48-1,0))  &amp;  IF(OFFSET('(6)定期点検調書'!$AV$12,AO48-1,0)="","","／"&amp;OFFSET('(6)定期点検調書'!$AU$12,AO48-1,0)&amp;TEXT(OFFSET('(6)定期点検調書'!$AV$12,AO48-1,0),"0.0")&amp;OFFSET('(6)定期点検調書'!$AX$12,AO48-1,0))  &amp;  IF(OFFSET('(6)定期点検調書'!$AZ$12,AO48-1,0)="","","／"&amp;OFFSET('(6)定期点検調書'!$AY$12,AO48-1,0)&amp;TEXT(OFFSET('(6)定期点検調書'!$AZ$12,AO48-1,0),"0.0")&amp;OFFSET('(6)定期点検調書'!$BB$12,AO48-1,0))</f>
        <v/>
      </c>
      <c r="AL63" s="700"/>
      <c r="AM63" s="700"/>
      <c r="AN63" s="700"/>
      <c r="AO63" s="700"/>
      <c r="AP63" s="700"/>
      <c r="AQ63" s="700"/>
      <c r="AR63" s="700"/>
      <c r="AS63" s="685" t="s">
        <v>1243</v>
      </c>
      <c r="AT63" s="685"/>
      <c r="AU63" s="685"/>
      <c r="AV63" s="685"/>
      <c r="AW63" s="685"/>
      <c r="AX63" s="685"/>
      <c r="AY63" s="685"/>
      <c r="AZ63" s="686" t="str">
        <f ca="1">OFFSET('(6)定期点検調書'!$F$12,AO48-1,0)</f>
        <v/>
      </c>
      <c r="BA63" s="687"/>
      <c r="BB63" s="687"/>
      <c r="BC63" s="687"/>
      <c r="BD63" s="687"/>
      <c r="BE63" s="687"/>
      <c r="BF63" s="687"/>
      <c r="BG63" s="688"/>
    </row>
    <row r="64" spans="2:59" ht="14.55" customHeight="1" x14ac:dyDescent="0.2">
      <c r="B64" s="683"/>
      <c r="C64" s="683"/>
      <c r="D64" s="683"/>
      <c r="E64" s="683"/>
      <c r="F64" s="683"/>
      <c r="G64" s="683"/>
      <c r="H64" s="701"/>
      <c r="I64" s="702"/>
      <c r="J64" s="702"/>
      <c r="K64" s="702"/>
      <c r="L64" s="702"/>
      <c r="M64" s="702"/>
      <c r="N64" s="702"/>
      <c r="O64" s="702"/>
      <c r="P64" s="685"/>
      <c r="Q64" s="685"/>
      <c r="R64" s="685"/>
      <c r="S64" s="685"/>
      <c r="T64" s="685"/>
      <c r="U64" s="685"/>
      <c r="V64" s="685"/>
      <c r="W64" s="689"/>
      <c r="X64" s="690"/>
      <c r="Y64" s="690"/>
      <c r="Z64" s="690"/>
      <c r="AA64" s="690"/>
      <c r="AB64" s="690"/>
      <c r="AC64" s="690"/>
      <c r="AD64" s="691"/>
      <c r="AE64" s="683"/>
      <c r="AF64" s="683"/>
      <c r="AG64" s="683"/>
      <c r="AH64" s="683"/>
      <c r="AI64" s="683"/>
      <c r="AJ64" s="683"/>
      <c r="AK64" s="701"/>
      <c r="AL64" s="702"/>
      <c r="AM64" s="702"/>
      <c r="AN64" s="702"/>
      <c r="AO64" s="702"/>
      <c r="AP64" s="702"/>
      <c r="AQ64" s="702"/>
      <c r="AR64" s="702"/>
      <c r="AS64" s="685"/>
      <c r="AT64" s="685"/>
      <c r="AU64" s="685"/>
      <c r="AV64" s="685"/>
      <c r="AW64" s="685"/>
      <c r="AX64" s="685"/>
      <c r="AY64" s="685"/>
      <c r="AZ64" s="689"/>
      <c r="BA64" s="690"/>
      <c r="BB64" s="690"/>
      <c r="BC64" s="690"/>
      <c r="BD64" s="690"/>
      <c r="BE64" s="690"/>
      <c r="BF64" s="690"/>
      <c r="BG64" s="691"/>
    </row>
    <row r="65" spans="2:86" ht="14.55" customHeight="1" x14ac:dyDescent="0.2">
      <c r="B65" s="659" t="s">
        <v>1242</v>
      </c>
      <c r="C65" s="660"/>
      <c r="D65" s="660"/>
      <c r="E65" s="660"/>
      <c r="F65" s="660"/>
      <c r="G65" s="661"/>
      <c r="H65" s="671"/>
      <c r="I65" s="672"/>
      <c r="J65" s="672"/>
      <c r="K65" s="672"/>
      <c r="L65" s="672"/>
      <c r="M65" s="672"/>
      <c r="N65" s="672"/>
      <c r="O65" s="672"/>
      <c r="P65" s="692" t="s">
        <v>996</v>
      </c>
      <c r="Q65" s="692"/>
      <c r="R65" s="692"/>
      <c r="S65" s="692"/>
      <c r="T65" s="692"/>
      <c r="U65" s="692"/>
      <c r="V65" s="692"/>
      <c r="W65" s="693"/>
      <c r="X65" s="694"/>
      <c r="Y65" s="694"/>
      <c r="Z65" s="694"/>
      <c r="AA65" s="694"/>
      <c r="AB65" s="694"/>
      <c r="AC65" s="694"/>
      <c r="AD65" s="695"/>
      <c r="AE65" s="659" t="s">
        <v>1242</v>
      </c>
      <c r="AF65" s="660"/>
      <c r="AG65" s="660"/>
      <c r="AH65" s="660"/>
      <c r="AI65" s="660"/>
      <c r="AJ65" s="661"/>
      <c r="AK65" s="671"/>
      <c r="AL65" s="672"/>
      <c r="AM65" s="672"/>
      <c r="AN65" s="672"/>
      <c r="AO65" s="672"/>
      <c r="AP65" s="672"/>
      <c r="AQ65" s="672"/>
      <c r="AR65" s="672"/>
      <c r="AS65" s="692" t="s">
        <v>996</v>
      </c>
      <c r="AT65" s="692"/>
      <c r="AU65" s="692"/>
      <c r="AV65" s="692"/>
      <c r="AW65" s="692"/>
      <c r="AX65" s="692"/>
      <c r="AY65" s="692"/>
      <c r="AZ65" s="693"/>
      <c r="BA65" s="694"/>
      <c r="BB65" s="694"/>
      <c r="BC65" s="694"/>
      <c r="BD65" s="694"/>
      <c r="BE65" s="694"/>
      <c r="BF65" s="694"/>
      <c r="BG65" s="695"/>
    </row>
    <row r="66" spans="2:86" ht="14.55" customHeight="1" x14ac:dyDescent="0.2">
      <c r="B66" s="662"/>
      <c r="C66" s="663"/>
      <c r="D66" s="663"/>
      <c r="E66" s="663"/>
      <c r="F66" s="663"/>
      <c r="G66" s="664"/>
      <c r="H66" s="674"/>
      <c r="I66" s="675"/>
      <c r="J66" s="675"/>
      <c r="K66" s="675"/>
      <c r="L66" s="675"/>
      <c r="M66" s="675"/>
      <c r="N66" s="675"/>
      <c r="O66" s="675"/>
      <c r="P66" s="692"/>
      <c r="Q66" s="692"/>
      <c r="R66" s="692"/>
      <c r="S66" s="692"/>
      <c r="T66" s="692"/>
      <c r="U66" s="692"/>
      <c r="V66" s="692"/>
      <c r="W66" s="696"/>
      <c r="X66" s="697"/>
      <c r="Y66" s="697"/>
      <c r="Z66" s="697"/>
      <c r="AA66" s="697"/>
      <c r="AB66" s="697"/>
      <c r="AC66" s="697"/>
      <c r="AD66" s="698"/>
      <c r="AE66" s="662"/>
      <c r="AF66" s="663"/>
      <c r="AG66" s="663"/>
      <c r="AH66" s="663"/>
      <c r="AI66" s="663"/>
      <c r="AJ66" s="664"/>
      <c r="AK66" s="674"/>
      <c r="AL66" s="675"/>
      <c r="AM66" s="675"/>
      <c r="AN66" s="675"/>
      <c r="AO66" s="675"/>
      <c r="AP66" s="675"/>
      <c r="AQ66" s="675"/>
      <c r="AR66" s="675"/>
      <c r="AS66" s="692"/>
      <c r="AT66" s="692"/>
      <c r="AU66" s="692"/>
      <c r="AV66" s="692"/>
      <c r="AW66" s="692"/>
      <c r="AX66" s="692"/>
      <c r="AY66" s="692"/>
      <c r="AZ66" s="696"/>
      <c r="BA66" s="697"/>
      <c r="BB66" s="697"/>
      <c r="BC66" s="697"/>
      <c r="BD66" s="697"/>
      <c r="BE66" s="697"/>
      <c r="BF66" s="697"/>
      <c r="BG66" s="698"/>
    </row>
    <row r="67" spans="2:86" ht="19.5" customHeight="1" x14ac:dyDescent="0.2">
      <c r="B67" s="683" t="s">
        <v>79</v>
      </c>
      <c r="C67" s="683"/>
      <c r="D67" s="683"/>
      <c r="E67" s="683"/>
      <c r="F67" s="683"/>
      <c r="G67" s="683"/>
      <c r="H67" s="684">
        <f ca="1">OFFSET('(6)定期点検調書'!$CA$12,L48-1,0)</f>
        <v>0</v>
      </c>
      <c r="I67" s="684"/>
      <c r="J67" s="684"/>
      <c r="K67" s="684"/>
      <c r="L67" s="684"/>
      <c r="M67" s="684"/>
      <c r="N67" s="684"/>
      <c r="O67" s="684"/>
      <c r="P67" s="684"/>
      <c r="Q67" s="684"/>
      <c r="R67" s="684"/>
      <c r="S67" s="684"/>
      <c r="T67" s="684"/>
      <c r="U67" s="684"/>
      <c r="V67" s="684"/>
      <c r="W67" s="684"/>
      <c r="X67" s="684"/>
      <c r="Y67" s="684"/>
      <c r="Z67" s="684"/>
      <c r="AA67" s="684"/>
      <c r="AB67" s="684"/>
      <c r="AC67" s="684"/>
      <c r="AD67" s="684"/>
      <c r="AE67" s="683" t="s">
        <v>79</v>
      </c>
      <c r="AF67" s="683"/>
      <c r="AG67" s="683"/>
      <c r="AH67" s="683"/>
      <c r="AI67" s="683"/>
      <c r="AJ67" s="683"/>
      <c r="AK67" s="684">
        <f ca="1">OFFSET('(6)定期点検調書'!$CA$12,AO48-1,0)</f>
        <v>0</v>
      </c>
      <c r="AL67" s="684"/>
      <c r="AM67" s="684"/>
      <c r="AN67" s="684"/>
      <c r="AO67" s="684"/>
      <c r="AP67" s="684"/>
      <c r="AQ67" s="684"/>
      <c r="AR67" s="684"/>
      <c r="AS67" s="684"/>
      <c r="AT67" s="684"/>
      <c r="AU67" s="684"/>
      <c r="AV67" s="684"/>
      <c r="AW67" s="684"/>
      <c r="AX67" s="684"/>
      <c r="AY67" s="684"/>
      <c r="AZ67" s="684"/>
      <c r="BA67" s="684"/>
      <c r="BB67" s="684"/>
      <c r="BC67" s="684"/>
      <c r="BD67" s="684"/>
      <c r="BE67" s="684"/>
      <c r="BF67" s="684"/>
      <c r="BG67" s="684"/>
      <c r="CH67" s="473"/>
    </row>
    <row r="68" spans="2:86" ht="19.5" customHeight="1" x14ac:dyDescent="0.2">
      <c r="B68" s="683"/>
      <c r="C68" s="683"/>
      <c r="D68" s="683"/>
      <c r="E68" s="683"/>
      <c r="F68" s="683"/>
      <c r="G68" s="683"/>
      <c r="H68" s="684"/>
      <c r="I68" s="684"/>
      <c r="J68" s="684"/>
      <c r="K68" s="684"/>
      <c r="L68" s="684"/>
      <c r="M68" s="684"/>
      <c r="N68" s="684"/>
      <c r="O68" s="684"/>
      <c r="P68" s="684"/>
      <c r="Q68" s="684"/>
      <c r="R68" s="684"/>
      <c r="S68" s="684"/>
      <c r="T68" s="684"/>
      <c r="U68" s="684"/>
      <c r="V68" s="684"/>
      <c r="W68" s="684"/>
      <c r="X68" s="684"/>
      <c r="Y68" s="684"/>
      <c r="Z68" s="684"/>
      <c r="AA68" s="684"/>
      <c r="AB68" s="684"/>
      <c r="AC68" s="684"/>
      <c r="AD68" s="684"/>
      <c r="AE68" s="683"/>
      <c r="AF68" s="683"/>
      <c r="AG68" s="683"/>
      <c r="AH68" s="683"/>
      <c r="AI68" s="683"/>
      <c r="AJ68" s="683"/>
      <c r="AK68" s="684"/>
      <c r="AL68" s="684"/>
      <c r="AM68" s="684"/>
      <c r="AN68" s="684"/>
      <c r="AO68" s="684"/>
      <c r="AP68" s="684"/>
      <c r="AQ68" s="684"/>
      <c r="AR68" s="684"/>
      <c r="AS68" s="684"/>
      <c r="AT68" s="684"/>
      <c r="AU68" s="684"/>
      <c r="AV68" s="684"/>
      <c r="AW68" s="684"/>
      <c r="AX68" s="684"/>
      <c r="AY68" s="684"/>
      <c r="AZ68" s="684"/>
      <c r="BA68" s="684"/>
      <c r="BB68" s="684"/>
      <c r="BC68" s="684"/>
      <c r="BD68" s="684"/>
      <c r="BE68" s="684"/>
      <c r="BF68" s="684"/>
      <c r="BG68" s="684"/>
    </row>
    <row r="69" spans="2:86" ht="14.55" customHeight="1" x14ac:dyDescent="0.2">
      <c r="B69" s="677" t="s">
        <v>1038</v>
      </c>
      <c r="C69" s="678"/>
      <c r="D69" s="677" t="s">
        <v>1237</v>
      </c>
      <c r="E69" s="719"/>
      <c r="F69" s="719"/>
      <c r="G69" s="719"/>
      <c r="H69" s="665">
        <f ca="1">OFFSET('(6)定期点検調書'!$B$12,L69-1,0)</f>
        <v>0</v>
      </c>
      <c r="I69" s="666"/>
      <c r="J69" s="666"/>
      <c r="K69" s="667"/>
      <c r="L69" s="703">
        <f>AO48+1</f>
        <v>7</v>
      </c>
      <c r="M69" s="703"/>
      <c r="N69" s="703"/>
      <c r="O69" s="703"/>
      <c r="P69" s="703"/>
      <c r="Q69" s="703"/>
      <c r="R69" s="703"/>
      <c r="S69" s="703"/>
      <c r="T69" s="703"/>
      <c r="U69" s="703"/>
      <c r="V69" s="703"/>
      <c r="W69" s="703"/>
      <c r="X69" s="703"/>
      <c r="Y69" s="703"/>
      <c r="Z69" s="703"/>
      <c r="AA69" s="703"/>
      <c r="AB69" s="703"/>
      <c r="AC69" s="703"/>
      <c r="AD69" s="704"/>
      <c r="AE69" s="677" t="s">
        <v>1038</v>
      </c>
      <c r="AF69" s="678"/>
      <c r="AG69" s="677" t="s">
        <v>1237</v>
      </c>
      <c r="AH69" s="719"/>
      <c r="AI69" s="719"/>
      <c r="AJ69" s="719"/>
      <c r="AK69" s="665">
        <f ca="1">OFFSET('(6)定期点検調書'!$B$12,AO69-1,0)</f>
        <v>0</v>
      </c>
      <c r="AL69" s="666"/>
      <c r="AM69" s="666"/>
      <c r="AN69" s="667"/>
      <c r="AO69" s="703">
        <f>L69+1</f>
        <v>8</v>
      </c>
      <c r="AP69" s="703"/>
      <c r="AQ69" s="703"/>
      <c r="AR69" s="703"/>
      <c r="AS69" s="703"/>
      <c r="AT69" s="703"/>
      <c r="AU69" s="703"/>
      <c r="AV69" s="703"/>
      <c r="AW69" s="703"/>
      <c r="AX69" s="703"/>
      <c r="AY69" s="703"/>
      <c r="AZ69" s="703"/>
      <c r="BA69" s="703"/>
      <c r="BB69" s="703"/>
      <c r="BC69" s="703"/>
      <c r="BD69" s="703"/>
      <c r="BE69" s="703"/>
      <c r="BF69" s="703"/>
      <c r="BG69" s="704"/>
    </row>
    <row r="70" spans="2:86" ht="14.55" customHeight="1" x14ac:dyDescent="0.2">
      <c r="B70" s="679"/>
      <c r="C70" s="680"/>
      <c r="D70" s="681"/>
      <c r="E70" s="720"/>
      <c r="F70" s="720"/>
      <c r="G70" s="720"/>
      <c r="H70" s="668"/>
      <c r="I70" s="669"/>
      <c r="J70" s="669"/>
      <c r="K70" s="670"/>
      <c r="L70" s="705"/>
      <c r="M70" s="705"/>
      <c r="N70" s="705"/>
      <c r="O70" s="705"/>
      <c r="P70" s="705"/>
      <c r="Q70" s="705"/>
      <c r="R70" s="705"/>
      <c r="S70" s="705"/>
      <c r="T70" s="705"/>
      <c r="U70" s="705"/>
      <c r="V70" s="705"/>
      <c r="W70" s="705"/>
      <c r="X70" s="705"/>
      <c r="Y70" s="705"/>
      <c r="Z70" s="705"/>
      <c r="AA70" s="705"/>
      <c r="AB70" s="705"/>
      <c r="AC70" s="705"/>
      <c r="AD70" s="706"/>
      <c r="AE70" s="679"/>
      <c r="AF70" s="680"/>
      <c r="AG70" s="681"/>
      <c r="AH70" s="720"/>
      <c r="AI70" s="720"/>
      <c r="AJ70" s="720"/>
      <c r="AK70" s="668"/>
      <c r="AL70" s="669"/>
      <c r="AM70" s="669"/>
      <c r="AN70" s="670"/>
      <c r="AO70" s="705"/>
      <c r="AP70" s="705"/>
      <c r="AQ70" s="705"/>
      <c r="AR70" s="705"/>
      <c r="AS70" s="705"/>
      <c r="AT70" s="705"/>
      <c r="AU70" s="705"/>
      <c r="AV70" s="705"/>
      <c r="AW70" s="705"/>
      <c r="AX70" s="705"/>
      <c r="AY70" s="705"/>
      <c r="AZ70" s="705"/>
      <c r="BA70" s="705"/>
      <c r="BB70" s="705"/>
      <c r="BC70" s="705"/>
      <c r="BD70" s="705"/>
      <c r="BE70" s="705"/>
      <c r="BF70" s="705"/>
      <c r="BG70" s="706"/>
    </row>
    <row r="71" spans="2:86" ht="14.55" customHeight="1" x14ac:dyDescent="0.2">
      <c r="B71" s="679"/>
      <c r="C71" s="680"/>
      <c r="D71" s="677" t="s">
        <v>992</v>
      </c>
      <c r="E71" s="719"/>
      <c r="F71" s="719"/>
      <c r="G71" s="719"/>
      <c r="H71" s="665">
        <f ca="1">OFFSET('(6)定期点検調書'!$D$12,L69-1,0)</f>
        <v>0</v>
      </c>
      <c r="I71" s="666"/>
      <c r="J71" s="666"/>
      <c r="K71" s="667"/>
      <c r="L71" s="705"/>
      <c r="M71" s="705"/>
      <c r="N71" s="705"/>
      <c r="O71" s="705"/>
      <c r="P71" s="705"/>
      <c r="Q71" s="705"/>
      <c r="R71" s="705"/>
      <c r="S71" s="705"/>
      <c r="T71" s="705"/>
      <c r="U71" s="705"/>
      <c r="V71" s="705"/>
      <c r="W71" s="705"/>
      <c r="X71" s="705"/>
      <c r="Y71" s="705"/>
      <c r="Z71" s="705"/>
      <c r="AA71" s="705"/>
      <c r="AB71" s="705"/>
      <c r="AC71" s="705"/>
      <c r="AD71" s="706"/>
      <c r="AE71" s="679"/>
      <c r="AF71" s="680"/>
      <c r="AG71" s="677" t="s">
        <v>992</v>
      </c>
      <c r="AH71" s="719"/>
      <c r="AI71" s="719"/>
      <c r="AJ71" s="719"/>
      <c r="AK71" s="665">
        <f ca="1">OFFSET('(6)定期点検調書'!$D$12,AO69-1,0)</f>
        <v>0</v>
      </c>
      <c r="AL71" s="666"/>
      <c r="AM71" s="666"/>
      <c r="AN71" s="667"/>
      <c r="AO71" s="705"/>
      <c r="AP71" s="705"/>
      <c r="AQ71" s="705"/>
      <c r="AR71" s="705"/>
      <c r="AS71" s="705"/>
      <c r="AT71" s="705"/>
      <c r="AU71" s="705"/>
      <c r="AV71" s="705"/>
      <c r="AW71" s="705"/>
      <c r="AX71" s="705"/>
      <c r="AY71" s="705"/>
      <c r="AZ71" s="705"/>
      <c r="BA71" s="705"/>
      <c r="BB71" s="705"/>
      <c r="BC71" s="705"/>
      <c r="BD71" s="705"/>
      <c r="BE71" s="705"/>
      <c r="BF71" s="705"/>
      <c r="BG71" s="706"/>
    </row>
    <row r="72" spans="2:86" ht="14.55" customHeight="1" x14ac:dyDescent="0.2">
      <c r="B72" s="681"/>
      <c r="C72" s="682"/>
      <c r="D72" s="681"/>
      <c r="E72" s="720"/>
      <c r="F72" s="720"/>
      <c r="G72" s="720"/>
      <c r="H72" s="668"/>
      <c r="I72" s="669"/>
      <c r="J72" s="669"/>
      <c r="K72" s="670"/>
      <c r="L72" s="705"/>
      <c r="M72" s="705"/>
      <c r="N72" s="705"/>
      <c r="O72" s="705"/>
      <c r="P72" s="705"/>
      <c r="Q72" s="705"/>
      <c r="R72" s="705"/>
      <c r="S72" s="705"/>
      <c r="T72" s="705"/>
      <c r="U72" s="705"/>
      <c r="V72" s="705"/>
      <c r="W72" s="705"/>
      <c r="X72" s="705"/>
      <c r="Y72" s="705"/>
      <c r="Z72" s="705"/>
      <c r="AA72" s="705"/>
      <c r="AB72" s="705"/>
      <c r="AC72" s="705"/>
      <c r="AD72" s="706"/>
      <c r="AE72" s="681"/>
      <c r="AF72" s="682"/>
      <c r="AG72" s="681"/>
      <c r="AH72" s="720"/>
      <c r="AI72" s="720"/>
      <c r="AJ72" s="720"/>
      <c r="AK72" s="668"/>
      <c r="AL72" s="669"/>
      <c r="AM72" s="669"/>
      <c r="AN72" s="670"/>
      <c r="AO72" s="705"/>
      <c r="AP72" s="705"/>
      <c r="AQ72" s="705"/>
      <c r="AR72" s="705"/>
      <c r="AS72" s="705"/>
      <c r="AT72" s="705"/>
      <c r="AU72" s="705"/>
      <c r="AV72" s="705"/>
      <c r="AW72" s="705"/>
      <c r="AX72" s="705"/>
      <c r="AY72" s="705"/>
      <c r="AZ72" s="705"/>
      <c r="BA72" s="705"/>
      <c r="BB72" s="705"/>
      <c r="BC72" s="705"/>
      <c r="BD72" s="705"/>
      <c r="BE72" s="705"/>
      <c r="BF72" s="705"/>
      <c r="BG72" s="706"/>
    </row>
    <row r="73" spans="2:86" ht="14.55" customHeight="1" x14ac:dyDescent="0.2">
      <c r="B73" s="677" t="s">
        <v>1238</v>
      </c>
      <c r="C73" s="678"/>
      <c r="D73" s="659" t="s">
        <v>993</v>
      </c>
      <c r="E73" s="660"/>
      <c r="F73" s="660"/>
      <c r="G73" s="660"/>
      <c r="H73" s="671">
        <f ca="1">OFFSET('(6)定期点検調書'!$AA$13,L69-1,0)</f>
        <v>0</v>
      </c>
      <c r="I73" s="672"/>
      <c r="J73" s="672"/>
      <c r="K73" s="673"/>
      <c r="L73" s="705"/>
      <c r="M73" s="705"/>
      <c r="N73" s="705"/>
      <c r="O73" s="705"/>
      <c r="P73" s="705"/>
      <c r="Q73" s="705"/>
      <c r="R73" s="705"/>
      <c r="S73" s="705"/>
      <c r="T73" s="705"/>
      <c r="U73" s="705"/>
      <c r="V73" s="705"/>
      <c r="W73" s="705"/>
      <c r="X73" s="705"/>
      <c r="Y73" s="705"/>
      <c r="Z73" s="705"/>
      <c r="AA73" s="705"/>
      <c r="AB73" s="705"/>
      <c r="AC73" s="705"/>
      <c r="AD73" s="706"/>
      <c r="AE73" s="677" t="s">
        <v>1238</v>
      </c>
      <c r="AF73" s="678"/>
      <c r="AG73" s="659" t="s">
        <v>993</v>
      </c>
      <c r="AH73" s="660"/>
      <c r="AI73" s="660"/>
      <c r="AJ73" s="660"/>
      <c r="AK73" s="671">
        <f ca="1">OFFSET('(6)定期点検調書'!$AA$13,AO69-1,0)</f>
        <v>0</v>
      </c>
      <c r="AL73" s="672"/>
      <c r="AM73" s="672"/>
      <c r="AN73" s="673"/>
      <c r="AO73" s="705"/>
      <c r="AP73" s="705"/>
      <c r="AQ73" s="705"/>
      <c r="AR73" s="705"/>
      <c r="AS73" s="705"/>
      <c r="AT73" s="705"/>
      <c r="AU73" s="705"/>
      <c r="AV73" s="705"/>
      <c r="AW73" s="705"/>
      <c r="AX73" s="705"/>
      <c r="AY73" s="705"/>
      <c r="AZ73" s="705"/>
      <c r="BA73" s="705"/>
      <c r="BB73" s="705"/>
      <c r="BC73" s="705"/>
      <c r="BD73" s="705"/>
      <c r="BE73" s="705"/>
      <c r="BF73" s="705"/>
      <c r="BG73" s="706"/>
    </row>
    <row r="74" spans="2:86" ht="14.55" customHeight="1" x14ac:dyDescent="0.2">
      <c r="B74" s="679"/>
      <c r="C74" s="680"/>
      <c r="D74" s="662"/>
      <c r="E74" s="663"/>
      <c r="F74" s="663"/>
      <c r="G74" s="663"/>
      <c r="H74" s="674"/>
      <c r="I74" s="675"/>
      <c r="J74" s="675"/>
      <c r="K74" s="676"/>
      <c r="L74" s="705"/>
      <c r="M74" s="705"/>
      <c r="N74" s="705"/>
      <c r="O74" s="705"/>
      <c r="P74" s="705"/>
      <c r="Q74" s="705"/>
      <c r="R74" s="705"/>
      <c r="S74" s="705"/>
      <c r="T74" s="705"/>
      <c r="U74" s="705"/>
      <c r="V74" s="705"/>
      <c r="W74" s="705"/>
      <c r="X74" s="705"/>
      <c r="Y74" s="705"/>
      <c r="Z74" s="705"/>
      <c r="AA74" s="705"/>
      <c r="AB74" s="705"/>
      <c r="AC74" s="705"/>
      <c r="AD74" s="706"/>
      <c r="AE74" s="679"/>
      <c r="AF74" s="680"/>
      <c r="AG74" s="662"/>
      <c r="AH74" s="663"/>
      <c r="AI74" s="663"/>
      <c r="AJ74" s="663"/>
      <c r="AK74" s="674"/>
      <c r="AL74" s="675"/>
      <c r="AM74" s="675"/>
      <c r="AN74" s="676"/>
      <c r="AO74" s="705"/>
      <c r="AP74" s="705"/>
      <c r="AQ74" s="705"/>
      <c r="AR74" s="705"/>
      <c r="AS74" s="705"/>
      <c r="AT74" s="705"/>
      <c r="AU74" s="705"/>
      <c r="AV74" s="705"/>
      <c r="AW74" s="705"/>
      <c r="AX74" s="705"/>
      <c r="AY74" s="705"/>
      <c r="AZ74" s="705"/>
      <c r="BA74" s="705"/>
      <c r="BB74" s="705"/>
      <c r="BC74" s="705"/>
      <c r="BD74" s="705"/>
      <c r="BE74" s="705"/>
      <c r="BF74" s="705"/>
      <c r="BG74" s="706"/>
    </row>
    <row r="75" spans="2:86" ht="14.55" customHeight="1" x14ac:dyDescent="0.2">
      <c r="B75" s="679"/>
      <c r="C75" s="680"/>
      <c r="D75" s="659" t="s">
        <v>1239</v>
      </c>
      <c r="E75" s="660"/>
      <c r="F75" s="660"/>
      <c r="G75" s="660"/>
      <c r="H75" s="665">
        <f ca="1">OFFSET('(6)定期点検調書'!$AD$12,L69-1,0)</f>
        <v>0</v>
      </c>
      <c r="I75" s="666"/>
      <c r="J75" s="666"/>
      <c r="K75" s="667"/>
      <c r="L75" s="705"/>
      <c r="M75" s="705"/>
      <c r="N75" s="705"/>
      <c r="O75" s="705"/>
      <c r="P75" s="705"/>
      <c r="Q75" s="705"/>
      <c r="R75" s="705"/>
      <c r="S75" s="705"/>
      <c r="T75" s="705"/>
      <c r="U75" s="705"/>
      <c r="V75" s="705"/>
      <c r="W75" s="705"/>
      <c r="X75" s="705"/>
      <c r="Y75" s="705"/>
      <c r="Z75" s="705"/>
      <c r="AA75" s="705"/>
      <c r="AB75" s="705"/>
      <c r="AC75" s="705"/>
      <c r="AD75" s="706"/>
      <c r="AE75" s="679"/>
      <c r="AF75" s="680"/>
      <c r="AG75" s="659" t="s">
        <v>1239</v>
      </c>
      <c r="AH75" s="660"/>
      <c r="AI75" s="660"/>
      <c r="AJ75" s="660"/>
      <c r="AK75" s="665">
        <f ca="1">OFFSET('(6)定期点検調書'!$AD$12,AO69-1,0)</f>
        <v>0</v>
      </c>
      <c r="AL75" s="666"/>
      <c r="AM75" s="666"/>
      <c r="AN75" s="667"/>
      <c r="AO75" s="705"/>
      <c r="AP75" s="705"/>
      <c r="AQ75" s="705"/>
      <c r="AR75" s="705"/>
      <c r="AS75" s="705"/>
      <c r="AT75" s="705"/>
      <c r="AU75" s="705"/>
      <c r="AV75" s="705"/>
      <c r="AW75" s="705"/>
      <c r="AX75" s="705"/>
      <c r="AY75" s="705"/>
      <c r="AZ75" s="705"/>
      <c r="BA75" s="705"/>
      <c r="BB75" s="705"/>
      <c r="BC75" s="705"/>
      <c r="BD75" s="705"/>
      <c r="BE75" s="705"/>
      <c r="BF75" s="705"/>
      <c r="BG75" s="706"/>
    </row>
    <row r="76" spans="2:86" ht="14.55" customHeight="1" x14ac:dyDescent="0.2">
      <c r="B76" s="681"/>
      <c r="C76" s="682"/>
      <c r="D76" s="662"/>
      <c r="E76" s="663"/>
      <c r="F76" s="663"/>
      <c r="G76" s="663"/>
      <c r="H76" s="668"/>
      <c r="I76" s="669"/>
      <c r="J76" s="669"/>
      <c r="K76" s="670"/>
      <c r="L76" s="705"/>
      <c r="M76" s="705"/>
      <c r="N76" s="705"/>
      <c r="O76" s="705"/>
      <c r="P76" s="705"/>
      <c r="Q76" s="705"/>
      <c r="R76" s="705"/>
      <c r="S76" s="705"/>
      <c r="T76" s="705"/>
      <c r="U76" s="705"/>
      <c r="V76" s="705"/>
      <c r="W76" s="705"/>
      <c r="X76" s="705"/>
      <c r="Y76" s="705"/>
      <c r="Z76" s="705"/>
      <c r="AA76" s="705"/>
      <c r="AB76" s="705"/>
      <c r="AC76" s="705"/>
      <c r="AD76" s="706"/>
      <c r="AE76" s="681"/>
      <c r="AF76" s="682"/>
      <c r="AG76" s="662"/>
      <c r="AH76" s="663"/>
      <c r="AI76" s="663"/>
      <c r="AJ76" s="663"/>
      <c r="AK76" s="668"/>
      <c r="AL76" s="669"/>
      <c r="AM76" s="669"/>
      <c r="AN76" s="670"/>
      <c r="AO76" s="705"/>
      <c r="AP76" s="705"/>
      <c r="AQ76" s="705"/>
      <c r="AR76" s="705"/>
      <c r="AS76" s="705"/>
      <c r="AT76" s="705"/>
      <c r="AU76" s="705"/>
      <c r="AV76" s="705"/>
      <c r="AW76" s="705"/>
      <c r="AX76" s="705"/>
      <c r="AY76" s="705"/>
      <c r="AZ76" s="705"/>
      <c r="BA76" s="705"/>
      <c r="BB76" s="705"/>
      <c r="BC76" s="705"/>
      <c r="BD76" s="705"/>
      <c r="BE76" s="705"/>
      <c r="BF76" s="705"/>
      <c r="BG76" s="706"/>
    </row>
    <row r="77" spans="2:86" ht="28.95" customHeight="1" x14ac:dyDescent="0.2">
      <c r="B77" s="716" t="s">
        <v>995</v>
      </c>
      <c r="C77" s="717"/>
      <c r="D77" s="717"/>
      <c r="E77" s="717"/>
      <c r="F77" s="717"/>
      <c r="G77" s="718"/>
      <c r="H77" s="709">
        <f ca="1">OFFSET('(6)定期点検調書'!$AK$12,L69-1,0)</f>
        <v>0</v>
      </c>
      <c r="I77" s="710"/>
      <c r="J77" s="710"/>
      <c r="K77" s="711"/>
      <c r="L77" s="705"/>
      <c r="M77" s="705"/>
      <c r="N77" s="705"/>
      <c r="O77" s="705"/>
      <c r="P77" s="705"/>
      <c r="Q77" s="705"/>
      <c r="R77" s="705"/>
      <c r="S77" s="705"/>
      <c r="T77" s="705"/>
      <c r="U77" s="705"/>
      <c r="V77" s="705"/>
      <c r="W77" s="705"/>
      <c r="X77" s="705"/>
      <c r="Y77" s="705"/>
      <c r="Z77" s="705"/>
      <c r="AA77" s="705"/>
      <c r="AB77" s="705"/>
      <c r="AC77" s="705"/>
      <c r="AD77" s="706"/>
      <c r="AE77" s="716" t="s">
        <v>995</v>
      </c>
      <c r="AF77" s="717"/>
      <c r="AG77" s="717"/>
      <c r="AH77" s="717"/>
      <c r="AI77" s="717"/>
      <c r="AJ77" s="718"/>
      <c r="AK77" s="709">
        <f ca="1">OFFSET('(6)定期点検調書'!$AK$12,AO69-1,0)</f>
        <v>0</v>
      </c>
      <c r="AL77" s="710"/>
      <c r="AM77" s="710"/>
      <c r="AN77" s="711"/>
      <c r="AO77" s="705"/>
      <c r="AP77" s="705"/>
      <c r="AQ77" s="705"/>
      <c r="AR77" s="705"/>
      <c r="AS77" s="705"/>
      <c r="AT77" s="705"/>
      <c r="AU77" s="705"/>
      <c r="AV77" s="705"/>
      <c r="AW77" s="705"/>
      <c r="AX77" s="705"/>
      <c r="AY77" s="705"/>
      <c r="AZ77" s="705"/>
      <c r="BA77" s="705"/>
      <c r="BB77" s="705"/>
      <c r="BC77" s="705"/>
      <c r="BD77" s="705"/>
      <c r="BE77" s="705"/>
      <c r="BF77" s="705"/>
      <c r="BG77" s="706"/>
    </row>
    <row r="78" spans="2:86" ht="14.55" customHeight="1" x14ac:dyDescent="0.2">
      <c r="B78" s="677" t="s">
        <v>1240</v>
      </c>
      <c r="C78" s="661"/>
      <c r="D78" s="659" t="s">
        <v>994</v>
      </c>
      <c r="E78" s="660"/>
      <c r="F78" s="660"/>
      <c r="G78" s="661"/>
      <c r="H78" s="699" t="str">
        <f ca="1">OFFSET('(6)定期点検調書'!$BY$12,L69-1,0)</f>
        <v/>
      </c>
      <c r="I78" s="700"/>
      <c r="J78" s="700"/>
      <c r="K78" s="714"/>
      <c r="L78" s="705"/>
      <c r="M78" s="705"/>
      <c r="N78" s="705"/>
      <c r="O78" s="705"/>
      <c r="P78" s="705"/>
      <c r="Q78" s="705"/>
      <c r="R78" s="705"/>
      <c r="S78" s="705"/>
      <c r="T78" s="705"/>
      <c r="U78" s="705"/>
      <c r="V78" s="705"/>
      <c r="W78" s="705"/>
      <c r="X78" s="705"/>
      <c r="Y78" s="705"/>
      <c r="Z78" s="705"/>
      <c r="AA78" s="705"/>
      <c r="AB78" s="705"/>
      <c r="AC78" s="705"/>
      <c r="AD78" s="706"/>
      <c r="AE78" s="677" t="s">
        <v>1240</v>
      </c>
      <c r="AF78" s="661"/>
      <c r="AG78" s="659" t="s">
        <v>994</v>
      </c>
      <c r="AH78" s="660"/>
      <c r="AI78" s="660"/>
      <c r="AJ78" s="661"/>
      <c r="AK78" s="699" t="str">
        <f ca="1">OFFSET('(6)定期点検調書'!$BY$12,AO69-1,0)</f>
        <v/>
      </c>
      <c r="AL78" s="700"/>
      <c r="AM78" s="700"/>
      <c r="AN78" s="714"/>
      <c r="AO78" s="705"/>
      <c r="AP78" s="705"/>
      <c r="AQ78" s="705"/>
      <c r="AR78" s="705"/>
      <c r="AS78" s="705"/>
      <c r="AT78" s="705"/>
      <c r="AU78" s="705"/>
      <c r="AV78" s="705"/>
      <c r="AW78" s="705"/>
      <c r="AX78" s="705"/>
      <c r="AY78" s="705"/>
      <c r="AZ78" s="705"/>
      <c r="BA78" s="705"/>
      <c r="BB78" s="705"/>
      <c r="BC78" s="705"/>
      <c r="BD78" s="705"/>
      <c r="BE78" s="705"/>
      <c r="BF78" s="705"/>
      <c r="BG78" s="706"/>
    </row>
    <row r="79" spans="2:86" ht="14.55" customHeight="1" x14ac:dyDescent="0.2">
      <c r="B79" s="712"/>
      <c r="C79" s="713"/>
      <c r="D79" s="662"/>
      <c r="E79" s="663"/>
      <c r="F79" s="663"/>
      <c r="G79" s="664"/>
      <c r="H79" s="701"/>
      <c r="I79" s="702"/>
      <c r="J79" s="702"/>
      <c r="K79" s="715"/>
      <c r="L79" s="705"/>
      <c r="M79" s="705"/>
      <c r="N79" s="705"/>
      <c r="O79" s="705"/>
      <c r="P79" s="705"/>
      <c r="Q79" s="705"/>
      <c r="R79" s="705"/>
      <c r="S79" s="705"/>
      <c r="T79" s="705"/>
      <c r="U79" s="705"/>
      <c r="V79" s="705"/>
      <c r="W79" s="705"/>
      <c r="X79" s="705"/>
      <c r="Y79" s="705"/>
      <c r="Z79" s="705"/>
      <c r="AA79" s="705"/>
      <c r="AB79" s="705"/>
      <c r="AC79" s="705"/>
      <c r="AD79" s="706"/>
      <c r="AE79" s="712"/>
      <c r="AF79" s="713"/>
      <c r="AG79" s="662"/>
      <c r="AH79" s="663"/>
      <c r="AI79" s="663"/>
      <c r="AJ79" s="664"/>
      <c r="AK79" s="701"/>
      <c r="AL79" s="702"/>
      <c r="AM79" s="702"/>
      <c r="AN79" s="715"/>
      <c r="AO79" s="705"/>
      <c r="AP79" s="705"/>
      <c r="AQ79" s="705"/>
      <c r="AR79" s="705"/>
      <c r="AS79" s="705"/>
      <c r="AT79" s="705"/>
      <c r="AU79" s="705"/>
      <c r="AV79" s="705"/>
      <c r="AW79" s="705"/>
      <c r="AX79" s="705"/>
      <c r="AY79" s="705"/>
      <c r="AZ79" s="705"/>
      <c r="BA79" s="705"/>
      <c r="BB79" s="705"/>
      <c r="BC79" s="705"/>
      <c r="BD79" s="705"/>
      <c r="BE79" s="705"/>
      <c r="BF79" s="705"/>
      <c r="BG79" s="706"/>
    </row>
    <row r="80" spans="2:86" ht="14.55" customHeight="1" x14ac:dyDescent="0.2">
      <c r="B80" s="712"/>
      <c r="C80" s="713"/>
      <c r="D80" s="659" t="s">
        <v>1186</v>
      </c>
      <c r="E80" s="660"/>
      <c r="F80" s="660"/>
      <c r="G80" s="661"/>
      <c r="H80" s="665">
        <f ca="1">OFFSET('(6)定期点検調書'!$BC$12,L69-1,0)</f>
        <v>0</v>
      </c>
      <c r="I80" s="666"/>
      <c r="J80" s="666"/>
      <c r="K80" s="667"/>
      <c r="L80" s="705"/>
      <c r="M80" s="705"/>
      <c r="N80" s="705"/>
      <c r="O80" s="705"/>
      <c r="P80" s="705"/>
      <c r="Q80" s="705"/>
      <c r="R80" s="705"/>
      <c r="S80" s="705"/>
      <c r="T80" s="705"/>
      <c r="U80" s="705"/>
      <c r="V80" s="705"/>
      <c r="W80" s="705"/>
      <c r="X80" s="705"/>
      <c r="Y80" s="705"/>
      <c r="Z80" s="705"/>
      <c r="AA80" s="705"/>
      <c r="AB80" s="705"/>
      <c r="AC80" s="705"/>
      <c r="AD80" s="706"/>
      <c r="AE80" s="712"/>
      <c r="AF80" s="713"/>
      <c r="AG80" s="659" t="s">
        <v>1186</v>
      </c>
      <c r="AH80" s="660"/>
      <c r="AI80" s="660"/>
      <c r="AJ80" s="661"/>
      <c r="AK80" s="665">
        <f ca="1">OFFSET('(6)定期点検調書'!$BC$12,AO69-1,0)</f>
        <v>0</v>
      </c>
      <c r="AL80" s="666"/>
      <c r="AM80" s="666"/>
      <c r="AN80" s="667"/>
      <c r="AO80" s="705"/>
      <c r="AP80" s="705"/>
      <c r="AQ80" s="705"/>
      <c r="AR80" s="705"/>
      <c r="AS80" s="705"/>
      <c r="AT80" s="705"/>
      <c r="AU80" s="705"/>
      <c r="AV80" s="705"/>
      <c r="AW80" s="705"/>
      <c r="AX80" s="705"/>
      <c r="AY80" s="705"/>
      <c r="AZ80" s="705"/>
      <c r="BA80" s="705"/>
      <c r="BB80" s="705"/>
      <c r="BC80" s="705"/>
      <c r="BD80" s="705"/>
      <c r="BE80" s="705"/>
      <c r="BF80" s="705"/>
      <c r="BG80" s="706"/>
    </row>
    <row r="81" spans="2:86" ht="14.55" customHeight="1" x14ac:dyDescent="0.2">
      <c r="B81" s="712"/>
      <c r="C81" s="713"/>
      <c r="D81" s="662"/>
      <c r="E81" s="663"/>
      <c r="F81" s="663"/>
      <c r="G81" s="664"/>
      <c r="H81" s="668"/>
      <c r="I81" s="669"/>
      <c r="J81" s="669"/>
      <c r="K81" s="670"/>
      <c r="L81" s="705"/>
      <c r="M81" s="705"/>
      <c r="N81" s="705"/>
      <c r="O81" s="705"/>
      <c r="P81" s="705"/>
      <c r="Q81" s="705"/>
      <c r="R81" s="705"/>
      <c r="S81" s="705"/>
      <c r="T81" s="705"/>
      <c r="U81" s="705"/>
      <c r="V81" s="705"/>
      <c r="W81" s="705"/>
      <c r="X81" s="705"/>
      <c r="Y81" s="705"/>
      <c r="Z81" s="705"/>
      <c r="AA81" s="705"/>
      <c r="AB81" s="705"/>
      <c r="AC81" s="705"/>
      <c r="AD81" s="706"/>
      <c r="AE81" s="712"/>
      <c r="AF81" s="713"/>
      <c r="AG81" s="662"/>
      <c r="AH81" s="663"/>
      <c r="AI81" s="663"/>
      <c r="AJ81" s="664"/>
      <c r="AK81" s="668"/>
      <c r="AL81" s="669"/>
      <c r="AM81" s="669"/>
      <c r="AN81" s="670"/>
      <c r="AO81" s="705"/>
      <c r="AP81" s="705"/>
      <c r="AQ81" s="705"/>
      <c r="AR81" s="705"/>
      <c r="AS81" s="705"/>
      <c r="AT81" s="705"/>
      <c r="AU81" s="705"/>
      <c r="AV81" s="705"/>
      <c r="AW81" s="705"/>
      <c r="AX81" s="705"/>
      <c r="AY81" s="705"/>
      <c r="AZ81" s="705"/>
      <c r="BA81" s="705"/>
      <c r="BB81" s="705"/>
      <c r="BC81" s="705"/>
      <c r="BD81" s="705"/>
      <c r="BE81" s="705"/>
      <c r="BF81" s="705"/>
      <c r="BG81" s="706"/>
    </row>
    <row r="82" spans="2:86" ht="14.55" customHeight="1" x14ac:dyDescent="0.2">
      <c r="B82" s="712"/>
      <c r="C82" s="713"/>
      <c r="D82" s="659" t="s">
        <v>1187</v>
      </c>
      <c r="E82" s="660"/>
      <c r="F82" s="660"/>
      <c r="G82" s="661"/>
      <c r="H82" s="665">
        <f ca="1">OFFSET('(6)定期点検調書'!$BF$12,L69-1,0)</f>
        <v>0</v>
      </c>
      <c r="I82" s="666"/>
      <c r="J82" s="666"/>
      <c r="K82" s="667"/>
      <c r="L82" s="705"/>
      <c r="M82" s="705"/>
      <c r="N82" s="705"/>
      <c r="O82" s="705"/>
      <c r="P82" s="705"/>
      <c r="Q82" s="705"/>
      <c r="R82" s="705"/>
      <c r="S82" s="705"/>
      <c r="T82" s="705"/>
      <c r="U82" s="705"/>
      <c r="V82" s="705"/>
      <c r="W82" s="705"/>
      <c r="X82" s="705"/>
      <c r="Y82" s="705"/>
      <c r="Z82" s="705"/>
      <c r="AA82" s="705"/>
      <c r="AB82" s="705"/>
      <c r="AC82" s="705"/>
      <c r="AD82" s="706"/>
      <c r="AE82" s="712"/>
      <c r="AF82" s="713"/>
      <c r="AG82" s="659" t="s">
        <v>1187</v>
      </c>
      <c r="AH82" s="660"/>
      <c r="AI82" s="660"/>
      <c r="AJ82" s="661"/>
      <c r="AK82" s="665">
        <f ca="1">OFFSET('(6)定期点検調書'!$BF$12,AO69-1,0)</f>
        <v>0</v>
      </c>
      <c r="AL82" s="666"/>
      <c r="AM82" s="666"/>
      <c r="AN82" s="667"/>
      <c r="AO82" s="705"/>
      <c r="AP82" s="705"/>
      <c r="AQ82" s="705"/>
      <c r="AR82" s="705"/>
      <c r="AS82" s="705"/>
      <c r="AT82" s="705"/>
      <c r="AU82" s="705"/>
      <c r="AV82" s="705"/>
      <c r="AW82" s="705"/>
      <c r="AX82" s="705"/>
      <c r="AY82" s="705"/>
      <c r="AZ82" s="705"/>
      <c r="BA82" s="705"/>
      <c r="BB82" s="705"/>
      <c r="BC82" s="705"/>
      <c r="BD82" s="705"/>
      <c r="BE82" s="705"/>
      <c r="BF82" s="705"/>
      <c r="BG82" s="706"/>
    </row>
    <row r="83" spans="2:86" ht="14.55" customHeight="1" x14ac:dyDescent="0.2">
      <c r="B83" s="662"/>
      <c r="C83" s="664"/>
      <c r="D83" s="662"/>
      <c r="E83" s="663"/>
      <c r="F83" s="663"/>
      <c r="G83" s="664"/>
      <c r="H83" s="668"/>
      <c r="I83" s="669"/>
      <c r="J83" s="669"/>
      <c r="K83" s="670"/>
      <c r="L83" s="707"/>
      <c r="M83" s="707"/>
      <c r="N83" s="707"/>
      <c r="O83" s="707"/>
      <c r="P83" s="707"/>
      <c r="Q83" s="707"/>
      <c r="R83" s="707"/>
      <c r="S83" s="707"/>
      <c r="T83" s="707"/>
      <c r="U83" s="707"/>
      <c r="V83" s="707"/>
      <c r="W83" s="707"/>
      <c r="X83" s="707"/>
      <c r="Y83" s="707"/>
      <c r="Z83" s="707"/>
      <c r="AA83" s="707"/>
      <c r="AB83" s="707"/>
      <c r="AC83" s="707"/>
      <c r="AD83" s="708"/>
      <c r="AE83" s="662"/>
      <c r="AF83" s="664"/>
      <c r="AG83" s="662"/>
      <c r="AH83" s="663"/>
      <c r="AI83" s="663"/>
      <c r="AJ83" s="664"/>
      <c r="AK83" s="668"/>
      <c r="AL83" s="669"/>
      <c r="AM83" s="669"/>
      <c r="AN83" s="670"/>
      <c r="AO83" s="707"/>
      <c r="AP83" s="707"/>
      <c r="AQ83" s="707"/>
      <c r="AR83" s="707"/>
      <c r="AS83" s="707"/>
      <c r="AT83" s="707"/>
      <c r="AU83" s="707"/>
      <c r="AV83" s="707"/>
      <c r="AW83" s="707"/>
      <c r="AX83" s="707"/>
      <c r="AY83" s="707"/>
      <c r="AZ83" s="707"/>
      <c r="BA83" s="707"/>
      <c r="BB83" s="707"/>
      <c r="BC83" s="707"/>
      <c r="BD83" s="707"/>
      <c r="BE83" s="707"/>
      <c r="BF83" s="707"/>
      <c r="BG83" s="708"/>
    </row>
    <row r="84" spans="2:86" ht="14.55" customHeight="1" x14ac:dyDescent="0.2">
      <c r="B84" s="683" t="s">
        <v>1241</v>
      </c>
      <c r="C84" s="683"/>
      <c r="D84" s="683"/>
      <c r="E84" s="683"/>
      <c r="F84" s="683"/>
      <c r="G84" s="683"/>
      <c r="H84" s="699" t="str">
        <f ca="1">IF(OFFSET('(6)定期点検調書'!$AR$12,L69-1,0)="","",OFFSET('(6)定期点検調書'!$AQ$12,L69-1,0)&amp;TEXT(OFFSET('(6)定期点検調書'!$AR$12,L69-1,0),"0.0")&amp;OFFSET('(6)定期点検調書'!$AT$12,L69-1,0))  &amp;  IF(OFFSET('(6)定期点検調書'!$AV$12,L69-1,0)="","","／"&amp;OFFSET('(6)定期点検調書'!$AU$12,L69-1,0)&amp;TEXT(OFFSET('(6)定期点検調書'!$AV$12,L69-1,0),"0.0")&amp;OFFSET('(6)定期点検調書'!$AX$12,L69-1,0))  &amp;  IF(OFFSET('(6)定期点検調書'!$AZ$12,L69-1,0)="","","／"&amp;OFFSET('(6)定期点検調書'!$AY$12,L69-1,0)&amp;TEXT(OFFSET('(6)定期点検調書'!$AZ$12,L69-1,0),"0.0")&amp;OFFSET('(6)定期点検調書'!$BB$12,L69-1,0))</f>
        <v/>
      </c>
      <c r="I84" s="700"/>
      <c r="J84" s="700"/>
      <c r="K84" s="700"/>
      <c r="L84" s="700"/>
      <c r="M84" s="700"/>
      <c r="N84" s="700"/>
      <c r="O84" s="700"/>
      <c r="P84" s="685" t="s">
        <v>1243</v>
      </c>
      <c r="Q84" s="685"/>
      <c r="R84" s="685"/>
      <c r="S84" s="685"/>
      <c r="T84" s="685"/>
      <c r="U84" s="685"/>
      <c r="V84" s="685"/>
      <c r="W84" s="686" t="str">
        <f ca="1">OFFSET('(6)定期点検調書'!$F$12,L69-1,0)</f>
        <v/>
      </c>
      <c r="X84" s="687"/>
      <c r="Y84" s="687"/>
      <c r="Z84" s="687"/>
      <c r="AA84" s="687"/>
      <c r="AB84" s="687"/>
      <c r="AC84" s="687"/>
      <c r="AD84" s="688"/>
      <c r="AE84" s="683" t="s">
        <v>1241</v>
      </c>
      <c r="AF84" s="683"/>
      <c r="AG84" s="683"/>
      <c r="AH84" s="683"/>
      <c r="AI84" s="683"/>
      <c r="AJ84" s="683"/>
      <c r="AK84" s="699" t="str">
        <f ca="1">IF(OFFSET('(6)定期点検調書'!$AR$12,AO69-1,0)="","",OFFSET('(6)定期点検調書'!$AQ$12,AO69-1,0)&amp;TEXT(OFFSET('(6)定期点検調書'!$AR$12,AO69-1,0),"0.0")&amp;OFFSET('(6)定期点検調書'!$AT$12,AO69-1,0))  &amp;  IF(OFFSET('(6)定期点検調書'!$AV$12,AO69-1,0)="","","／"&amp;OFFSET('(6)定期点検調書'!$AU$12,AO69-1,0)&amp;TEXT(OFFSET('(6)定期点検調書'!$AV$12,AO69-1,0),"0.0")&amp;OFFSET('(6)定期点検調書'!$AX$12,AO69-1,0))  &amp;  IF(OFFSET('(6)定期点検調書'!$AZ$12,AO69-1,0)="","","／"&amp;OFFSET('(6)定期点検調書'!$AY$12,AO69-1,0)&amp;TEXT(OFFSET('(6)定期点検調書'!$AZ$12,AO69-1,0),"0.0")&amp;OFFSET('(6)定期点検調書'!$BB$12,AO69-1,0))</f>
        <v/>
      </c>
      <c r="AL84" s="700"/>
      <c r="AM84" s="700"/>
      <c r="AN84" s="700"/>
      <c r="AO84" s="700"/>
      <c r="AP84" s="700"/>
      <c r="AQ84" s="700"/>
      <c r="AR84" s="700"/>
      <c r="AS84" s="685" t="s">
        <v>1243</v>
      </c>
      <c r="AT84" s="685"/>
      <c r="AU84" s="685"/>
      <c r="AV84" s="685"/>
      <c r="AW84" s="685"/>
      <c r="AX84" s="685"/>
      <c r="AY84" s="685"/>
      <c r="AZ84" s="686" t="str">
        <f ca="1">OFFSET('(6)定期点検調書'!$F$12,AO69-1,0)</f>
        <v/>
      </c>
      <c r="BA84" s="687"/>
      <c r="BB84" s="687"/>
      <c r="BC84" s="687"/>
      <c r="BD84" s="687"/>
      <c r="BE84" s="687"/>
      <c r="BF84" s="687"/>
      <c r="BG84" s="688"/>
    </row>
    <row r="85" spans="2:86" ht="14.55" customHeight="1" x14ac:dyDescent="0.2">
      <c r="B85" s="683"/>
      <c r="C85" s="683"/>
      <c r="D85" s="683"/>
      <c r="E85" s="683"/>
      <c r="F85" s="683"/>
      <c r="G85" s="683"/>
      <c r="H85" s="701"/>
      <c r="I85" s="702"/>
      <c r="J85" s="702"/>
      <c r="K85" s="702"/>
      <c r="L85" s="702"/>
      <c r="M85" s="702"/>
      <c r="N85" s="702"/>
      <c r="O85" s="702"/>
      <c r="P85" s="685"/>
      <c r="Q85" s="685"/>
      <c r="R85" s="685"/>
      <c r="S85" s="685"/>
      <c r="T85" s="685"/>
      <c r="U85" s="685"/>
      <c r="V85" s="685"/>
      <c r="W85" s="689"/>
      <c r="X85" s="690"/>
      <c r="Y85" s="690"/>
      <c r="Z85" s="690"/>
      <c r="AA85" s="690"/>
      <c r="AB85" s="690"/>
      <c r="AC85" s="690"/>
      <c r="AD85" s="691"/>
      <c r="AE85" s="683"/>
      <c r="AF85" s="683"/>
      <c r="AG85" s="683"/>
      <c r="AH85" s="683"/>
      <c r="AI85" s="683"/>
      <c r="AJ85" s="683"/>
      <c r="AK85" s="701"/>
      <c r="AL85" s="702"/>
      <c r="AM85" s="702"/>
      <c r="AN85" s="702"/>
      <c r="AO85" s="702"/>
      <c r="AP85" s="702"/>
      <c r="AQ85" s="702"/>
      <c r="AR85" s="702"/>
      <c r="AS85" s="685"/>
      <c r="AT85" s="685"/>
      <c r="AU85" s="685"/>
      <c r="AV85" s="685"/>
      <c r="AW85" s="685"/>
      <c r="AX85" s="685"/>
      <c r="AY85" s="685"/>
      <c r="AZ85" s="689"/>
      <c r="BA85" s="690"/>
      <c r="BB85" s="690"/>
      <c r="BC85" s="690"/>
      <c r="BD85" s="690"/>
      <c r="BE85" s="690"/>
      <c r="BF85" s="690"/>
      <c r="BG85" s="691"/>
    </row>
    <row r="86" spans="2:86" ht="14.55" customHeight="1" x14ac:dyDescent="0.2">
      <c r="B86" s="659" t="s">
        <v>1242</v>
      </c>
      <c r="C86" s="660"/>
      <c r="D86" s="660"/>
      <c r="E86" s="660"/>
      <c r="F86" s="660"/>
      <c r="G86" s="661"/>
      <c r="H86" s="671" t="str">
        <f ca="1">IF(OFFSET('(6)定期点検調書'!$BL$12,L69-1,0)="","",VLOOKUP(OFFSET('(6)定期点検調書'!$BL$12,L69-1,0),ﾃﾞｰﾀ一覧!$AY$4:$BB$16,2,FALSE))  &amp;  IF(OFFSET('(6)定期点検調書'!$BC$12,L69-1,0)="","","／"&amp;VLOOKUP(OFFSET('(6)定期点検調書'!$BC$12,L69-1,0),ﾃﾞｰﾀ一覧!$AY$4:$BB$16,2,FALSE))  &amp;  IF(OFFSET('(6)定期点検調書'!$BD$12,L69-1,0)="","","／"&amp;VLOOKUP(OFFSET('(6)定期点検調書'!$BD$12,L69-1,0),ﾃﾞｰﾀ一覧!$AY$4:$BB$16,2,FALSE))</f>
        <v/>
      </c>
      <c r="I86" s="672"/>
      <c r="J86" s="672"/>
      <c r="K86" s="672"/>
      <c r="L86" s="672"/>
      <c r="M86" s="672"/>
      <c r="N86" s="672"/>
      <c r="O86" s="672"/>
      <c r="P86" s="692" t="s">
        <v>996</v>
      </c>
      <c r="Q86" s="692"/>
      <c r="R86" s="692"/>
      <c r="S86" s="692"/>
      <c r="T86" s="692"/>
      <c r="U86" s="692"/>
      <c r="V86" s="692"/>
      <c r="W86" s="693"/>
      <c r="X86" s="694"/>
      <c r="Y86" s="694"/>
      <c r="Z86" s="694"/>
      <c r="AA86" s="694"/>
      <c r="AB86" s="694"/>
      <c r="AC86" s="694"/>
      <c r="AD86" s="695"/>
      <c r="AE86" s="659" t="s">
        <v>1242</v>
      </c>
      <c r="AF86" s="660"/>
      <c r="AG86" s="660"/>
      <c r="AH86" s="660"/>
      <c r="AI86" s="660"/>
      <c r="AJ86" s="661"/>
      <c r="AK86" s="671" t="str">
        <f ca="1">IF(OFFSET('(6)定期点検調書'!$BL$12,AO69-1,0)="","",VLOOKUP(OFFSET('(6)定期点検調書'!$BL$12,AO69-1,0),ﾃﾞｰﾀ一覧!$AY$4:$BB$16,2,FALSE))  &amp;  IF(OFFSET('(6)定期点検調書'!$BC$12,AO69-1,0)="","","／"&amp;VLOOKUP(OFFSET('(6)定期点検調書'!$BC$12,AO69-1,0),ﾃﾞｰﾀ一覧!$AY$4:$BB$16,2,FALSE))  &amp;  IF(OFFSET('(6)定期点検調書'!$BD$12,AO69-1,0)="","","／"&amp;VLOOKUP(OFFSET('(6)定期点検調書'!$BD$12,AO69-1,0),ﾃﾞｰﾀ一覧!$AY$4:$BB$16,2,FALSE))</f>
        <v/>
      </c>
      <c r="AL86" s="672"/>
      <c r="AM86" s="672"/>
      <c r="AN86" s="672"/>
      <c r="AO86" s="672"/>
      <c r="AP86" s="672"/>
      <c r="AQ86" s="672"/>
      <c r="AR86" s="672"/>
      <c r="AS86" s="692" t="s">
        <v>996</v>
      </c>
      <c r="AT86" s="692"/>
      <c r="AU86" s="692"/>
      <c r="AV86" s="692"/>
      <c r="AW86" s="692"/>
      <c r="AX86" s="692"/>
      <c r="AY86" s="692"/>
      <c r="AZ86" s="693"/>
      <c r="BA86" s="694"/>
      <c r="BB86" s="694"/>
      <c r="BC86" s="694"/>
      <c r="BD86" s="694"/>
      <c r="BE86" s="694"/>
      <c r="BF86" s="694"/>
      <c r="BG86" s="695"/>
    </row>
    <row r="87" spans="2:86" ht="14.55" customHeight="1" x14ac:dyDescent="0.2">
      <c r="B87" s="662"/>
      <c r="C87" s="663"/>
      <c r="D87" s="663"/>
      <c r="E87" s="663"/>
      <c r="F87" s="663"/>
      <c r="G87" s="664"/>
      <c r="H87" s="674"/>
      <c r="I87" s="675"/>
      <c r="J87" s="675"/>
      <c r="K87" s="675"/>
      <c r="L87" s="675"/>
      <c r="M87" s="675"/>
      <c r="N87" s="675"/>
      <c r="O87" s="675"/>
      <c r="P87" s="692"/>
      <c r="Q87" s="692"/>
      <c r="R87" s="692"/>
      <c r="S87" s="692"/>
      <c r="T87" s="692"/>
      <c r="U87" s="692"/>
      <c r="V87" s="692"/>
      <c r="W87" s="696"/>
      <c r="X87" s="697"/>
      <c r="Y87" s="697"/>
      <c r="Z87" s="697"/>
      <c r="AA87" s="697"/>
      <c r="AB87" s="697"/>
      <c r="AC87" s="697"/>
      <c r="AD87" s="698"/>
      <c r="AE87" s="662"/>
      <c r="AF87" s="663"/>
      <c r="AG87" s="663"/>
      <c r="AH87" s="663"/>
      <c r="AI87" s="663"/>
      <c r="AJ87" s="664"/>
      <c r="AK87" s="674"/>
      <c r="AL87" s="675"/>
      <c r="AM87" s="675"/>
      <c r="AN87" s="675"/>
      <c r="AO87" s="675"/>
      <c r="AP87" s="675"/>
      <c r="AQ87" s="675"/>
      <c r="AR87" s="675"/>
      <c r="AS87" s="692"/>
      <c r="AT87" s="692"/>
      <c r="AU87" s="692"/>
      <c r="AV87" s="692"/>
      <c r="AW87" s="692"/>
      <c r="AX87" s="692"/>
      <c r="AY87" s="692"/>
      <c r="AZ87" s="696"/>
      <c r="BA87" s="697"/>
      <c r="BB87" s="697"/>
      <c r="BC87" s="697"/>
      <c r="BD87" s="697"/>
      <c r="BE87" s="697"/>
      <c r="BF87" s="697"/>
      <c r="BG87" s="698"/>
    </row>
    <row r="88" spans="2:86" ht="19.5" customHeight="1" x14ac:dyDescent="0.2">
      <c r="B88" s="683" t="s">
        <v>79</v>
      </c>
      <c r="C88" s="683"/>
      <c r="D88" s="683"/>
      <c r="E88" s="683"/>
      <c r="F88" s="683"/>
      <c r="G88" s="683"/>
      <c r="H88" s="684">
        <f ca="1">OFFSET('(6)定期点検調書'!$CA$12,L69-1,0)</f>
        <v>0</v>
      </c>
      <c r="I88" s="684"/>
      <c r="J88" s="684"/>
      <c r="K88" s="684"/>
      <c r="L88" s="684"/>
      <c r="M88" s="684"/>
      <c r="N88" s="684"/>
      <c r="O88" s="684"/>
      <c r="P88" s="684"/>
      <c r="Q88" s="684"/>
      <c r="R88" s="684"/>
      <c r="S88" s="684"/>
      <c r="T88" s="684"/>
      <c r="U88" s="684"/>
      <c r="V88" s="684"/>
      <c r="W88" s="684"/>
      <c r="X88" s="684"/>
      <c r="Y88" s="684"/>
      <c r="Z88" s="684"/>
      <c r="AA88" s="684"/>
      <c r="AB88" s="684"/>
      <c r="AC88" s="684"/>
      <c r="AD88" s="684"/>
      <c r="AE88" s="683" t="s">
        <v>79</v>
      </c>
      <c r="AF88" s="683"/>
      <c r="AG88" s="683"/>
      <c r="AH88" s="683"/>
      <c r="AI88" s="683"/>
      <c r="AJ88" s="683"/>
      <c r="AK88" s="684">
        <f ca="1">OFFSET('(6)定期点検調書'!$CA$12,AO69-1,0)</f>
        <v>0</v>
      </c>
      <c r="AL88" s="684"/>
      <c r="AM88" s="684"/>
      <c r="AN88" s="684"/>
      <c r="AO88" s="684"/>
      <c r="AP88" s="684"/>
      <c r="AQ88" s="684"/>
      <c r="AR88" s="684"/>
      <c r="AS88" s="684"/>
      <c r="AT88" s="684"/>
      <c r="AU88" s="684"/>
      <c r="AV88" s="684"/>
      <c r="AW88" s="684"/>
      <c r="AX88" s="684"/>
      <c r="AY88" s="684"/>
      <c r="AZ88" s="684"/>
      <c r="BA88" s="684"/>
      <c r="BB88" s="684"/>
      <c r="BC88" s="684"/>
      <c r="BD88" s="684"/>
      <c r="BE88" s="684"/>
      <c r="BF88" s="684"/>
      <c r="BG88" s="684"/>
      <c r="CH88" s="473"/>
    </row>
    <row r="89" spans="2:86" ht="19.5" customHeight="1" x14ac:dyDescent="0.2">
      <c r="B89" s="683"/>
      <c r="C89" s="683"/>
      <c r="D89" s="683"/>
      <c r="E89" s="683"/>
      <c r="F89" s="683"/>
      <c r="G89" s="683"/>
      <c r="H89" s="684"/>
      <c r="I89" s="684"/>
      <c r="J89" s="684"/>
      <c r="K89" s="684"/>
      <c r="L89" s="684"/>
      <c r="M89" s="684"/>
      <c r="N89" s="684"/>
      <c r="O89" s="684"/>
      <c r="P89" s="684"/>
      <c r="Q89" s="684"/>
      <c r="R89" s="684"/>
      <c r="S89" s="684"/>
      <c r="T89" s="684"/>
      <c r="U89" s="684"/>
      <c r="V89" s="684"/>
      <c r="W89" s="684"/>
      <c r="X89" s="684"/>
      <c r="Y89" s="684"/>
      <c r="Z89" s="684"/>
      <c r="AA89" s="684"/>
      <c r="AB89" s="684"/>
      <c r="AC89" s="684"/>
      <c r="AD89" s="684"/>
      <c r="AE89" s="683"/>
      <c r="AF89" s="683"/>
      <c r="AG89" s="683"/>
      <c r="AH89" s="683"/>
      <c r="AI89" s="683"/>
      <c r="AJ89" s="683"/>
      <c r="AK89" s="684"/>
      <c r="AL89" s="684"/>
      <c r="AM89" s="684"/>
      <c r="AN89" s="684"/>
      <c r="AO89" s="684"/>
      <c r="AP89" s="684"/>
      <c r="AQ89" s="684"/>
      <c r="AR89" s="684"/>
      <c r="AS89" s="684"/>
      <c r="AT89" s="684"/>
      <c r="AU89" s="684"/>
      <c r="AV89" s="684"/>
      <c r="AW89" s="684"/>
      <c r="AX89" s="684"/>
      <c r="AY89" s="684"/>
      <c r="AZ89" s="684"/>
      <c r="BA89" s="684"/>
      <c r="BB89" s="684"/>
      <c r="BC89" s="684"/>
      <c r="BD89" s="684"/>
      <c r="BE89" s="684"/>
      <c r="BF89" s="684"/>
      <c r="BG89" s="684"/>
    </row>
    <row r="90" spans="2:86" ht="14.55" customHeight="1" x14ac:dyDescent="0.2">
      <c r="B90" s="677" t="s">
        <v>1038</v>
      </c>
      <c r="C90" s="678"/>
      <c r="D90" s="677" t="s">
        <v>1237</v>
      </c>
      <c r="E90" s="719"/>
      <c r="F90" s="719"/>
      <c r="G90" s="719"/>
      <c r="H90" s="665">
        <f ca="1">OFFSET('(6)定期点検調書'!$B$12,L90-1,0)</f>
        <v>0</v>
      </c>
      <c r="I90" s="666"/>
      <c r="J90" s="666"/>
      <c r="K90" s="667"/>
      <c r="L90" s="703">
        <f>AO69+1</f>
        <v>9</v>
      </c>
      <c r="M90" s="703"/>
      <c r="N90" s="703"/>
      <c r="O90" s="703"/>
      <c r="P90" s="703"/>
      <c r="Q90" s="703"/>
      <c r="R90" s="703"/>
      <c r="S90" s="703"/>
      <c r="T90" s="703"/>
      <c r="U90" s="703"/>
      <c r="V90" s="703"/>
      <c r="W90" s="703"/>
      <c r="X90" s="703"/>
      <c r="Y90" s="703"/>
      <c r="Z90" s="703"/>
      <c r="AA90" s="703"/>
      <c r="AB90" s="703"/>
      <c r="AC90" s="703"/>
      <c r="AD90" s="704"/>
      <c r="AE90" s="677" t="s">
        <v>1038</v>
      </c>
      <c r="AF90" s="678"/>
      <c r="AG90" s="677" t="s">
        <v>1237</v>
      </c>
      <c r="AH90" s="719"/>
      <c r="AI90" s="719"/>
      <c r="AJ90" s="719"/>
      <c r="AK90" s="665">
        <f ca="1">OFFSET('(6)定期点検調書'!$B$12,AO90-1,0)</f>
        <v>0</v>
      </c>
      <c r="AL90" s="666"/>
      <c r="AM90" s="666"/>
      <c r="AN90" s="667"/>
      <c r="AO90" s="703">
        <f>L90+1</f>
        <v>10</v>
      </c>
      <c r="AP90" s="703"/>
      <c r="AQ90" s="703"/>
      <c r="AR90" s="703"/>
      <c r="AS90" s="703"/>
      <c r="AT90" s="703"/>
      <c r="AU90" s="703"/>
      <c r="AV90" s="703"/>
      <c r="AW90" s="703"/>
      <c r="AX90" s="703"/>
      <c r="AY90" s="703"/>
      <c r="AZ90" s="703"/>
      <c r="BA90" s="703"/>
      <c r="BB90" s="703"/>
      <c r="BC90" s="703"/>
      <c r="BD90" s="703"/>
      <c r="BE90" s="703"/>
      <c r="BF90" s="703"/>
      <c r="BG90" s="704"/>
    </row>
    <row r="91" spans="2:86" ht="14.55" customHeight="1" x14ac:dyDescent="0.2">
      <c r="B91" s="679"/>
      <c r="C91" s="680"/>
      <c r="D91" s="681"/>
      <c r="E91" s="720"/>
      <c r="F91" s="720"/>
      <c r="G91" s="720"/>
      <c r="H91" s="668"/>
      <c r="I91" s="669"/>
      <c r="J91" s="669"/>
      <c r="K91" s="670"/>
      <c r="L91" s="705"/>
      <c r="M91" s="705"/>
      <c r="N91" s="705"/>
      <c r="O91" s="705"/>
      <c r="P91" s="705"/>
      <c r="Q91" s="705"/>
      <c r="R91" s="705"/>
      <c r="S91" s="705"/>
      <c r="T91" s="705"/>
      <c r="U91" s="705"/>
      <c r="V91" s="705"/>
      <c r="W91" s="705"/>
      <c r="X91" s="705"/>
      <c r="Y91" s="705"/>
      <c r="Z91" s="705"/>
      <c r="AA91" s="705"/>
      <c r="AB91" s="705"/>
      <c r="AC91" s="705"/>
      <c r="AD91" s="706"/>
      <c r="AE91" s="679"/>
      <c r="AF91" s="680"/>
      <c r="AG91" s="681"/>
      <c r="AH91" s="720"/>
      <c r="AI91" s="720"/>
      <c r="AJ91" s="720"/>
      <c r="AK91" s="668"/>
      <c r="AL91" s="669"/>
      <c r="AM91" s="669"/>
      <c r="AN91" s="670"/>
      <c r="AO91" s="705"/>
      <c r="AP91" s="705"/>
      <c r="AQ91" s="705"/>
      <c r="AR91" s="705"/>
      <c r="AS91" s="705"/>
      <c r="AT91" s="705"/>
      <c r="AU91" s="705"/>
      <c r="AV91" s="705"/>
      <c r="AW91" s="705"/>
      <c r="AX91" s="705"/>
      <c r="AY91" s="705"/>
      <c r="AZ91" s="705"/>
      <c r="BA91" s="705"/>
      <c r="BB91" s="705"/>
      <c r="BC91" s="705"/>
      <c r="BD91" s="705"/>
      <c r="BE91" s="705"/>
      <c r="BF91" s="705"/>
      <c r="BG91" s="706"/>
    </row>
    <row r="92" spans="2:86" ht="14.55" customHeight="1" x14ac:dyDescent="0.2">
      <c r="B92" s="679"/>
      <c r="C92" s="680"/>
      <c r="D92" s="677" t="s">
        <v>992</v>
      </c>
      <c r="E92" s="719"/>
      <c r="F92" s="719"/>
      <c r="G92" s="719"/>
      <c r="H92" s="665">
        <f ca="1">OFFSET('(6)定期点検調書'!$D$12,L90-1,0)</f>
        <v>0</v>
      </c>
      <c r="I92" s="666"/>
      <c r="J92" s="666"/>
      <c r="K92" s="667"/>
      <c r="L92" s="705"/>
      <c r="M92" s="705"/>
      <c r="N92" s="705"/>
      <c r="O92" s="705"/>
      <c r="P92" s="705"/>
      <c r="Q92" s="705"/>
      <c r="R92" s="705"/>
      <c r="S92" s="705"/>
      <c r="T92" s="705"/>
      <c r="U92" s="705"/>
      <c r="V92" s="705"/>
      <c r="W92" s="705"/>
      <c r="X92" s="705"/>
      <c r="Y92" s="705"/>
      <c r="Z92" s="705"/>
      <c r="AA92" s="705"/>
      <c r="AB92" s="705"/>
      <c r="AC92" s="705"/>
      <c r="AD92" s="706"/>
      <c r="AE92" s="679"/>
      <c r="AF92" s="680"/>
      <c r="AG92" s="677" t="s">
        <v>992</v>
      </c>
      <c r="AH92" s="719"/>
      <c r="AI92" s="719"/>
      <c r="AJ92" s="719"/>
      <c r="AK92" s="665">
        <f ca="1">OFFSET('(6)定期点検調書'!$D$12,AO90-1,0)</f>
        <v>0</v>
      </c>
      <c r="AL92" s="666"/>
      <c r="AM92" s="666"/>
      <c r="AN92" s="667"/>
      <c r="AO92" s="705"/>
      <c r="AP92" s="705"/>
      <c r="AQ92" s="705"/>
      <c r="AR92" s="705"/>
      <c r="AS92" s="705"/>
      <c r="AT92" s="705"/>
      <c r="AU92" s="705"/>
      <c r="AV92" s="705"/>
      <c r="AW92" s="705"/>
      <c r="AX92" s="705"/>
      <c r="AY92" s="705"/>
      <c r="AZ92" s="705"/>
      <c r="BA92" s="705"/>
      <c r="BB92" s="705"/>
      <c r="BC92" s="705"/>
      <c r="BD92" s="705"/>
      <c r="BE92" s="705"/>
      <c r="BF92" s="705"/>
      <c r="BG92" s="706"/>
    </row>
    <row r="93" spans="2:86" ht="14.55" customHeight="1" x14ac:dyDescent="0.2">
      <c r="B93" s="681"/>
      <c r="C93" s="682"/>
      <c r="D93" s="681"/>
      <c r="E93" s="720"/>
      <c r="F93" s="720"/>
      <c r="G93" s="720"/>
      <c r="H93" s="668"/>
      <c r="I93" s="669"/>
      <c r="J93" s="669"/>
      <c r="K93" s="670"/>
      <c r="L93" s="705"/>
      <c r="M93" s="705"/>
      <c r="N93" s="705"/>
      <c r="O93" s="705"/>
      <c r="P93" s="705"/>
      <c r="Q93" s="705"/>
      <c r="R93" s="705"/>
      <c r="S93" s="705"/>
      <c r="T93" s="705"/>
      <c r="U93" s="705"/>
      <c r="V93" s="705"/>
      <c r="W93" s="705"/>
      <c r="X93" s="705"/>
      <c r="Y93" s="705"/>
      <c r="Z93" s="705"/>
      <c r="AA93" s="705"/>
      <c r="AB93" s="705"/>
      <c r="AC93" s="705"/>
      <c r="AD93" s="706"/>
      <c r="AE93" s="681"/>
      <c r="AF93" s="682"/>
      <c r="AG93" s="681"/>
      <c r="AH93" s="720"/>
      <c r="AI93" s="720"/>
      <c r="AJ93" s="720"/>
      <c r="AK93" s="668"/>
      <c r="AL93" s="669"/>
      <c r="AM93" s="669"/>
      <c r="AN93" s="670"/>
      <c r="AO93" s="705"/>
      <c r="AP93" s="705"/>
      <c r="AQ93" s="705"/>
      <c r="AR93" s="705"/>
      <c r="AS93" s="705"/>
      <c r="AT93" s="705"/>
      <c r="AU93" s="705"/>
      <c r="AV93" s="705"/>
      <c r="AW93" s="705"/>
      <c r="AX93" s="705"/>
      <c r="AY93" s="705"/>
      <c r="AZ93" s="705"/>
      <c r="BA93" s="705"/>
      <c r="BB93" s="705"/>
      <c r="BC93" s="705"/>
      <c r="BD93" s="705"/>
      <c r="BE93" s="705"/>
      <c r="BF93" s="705"/>
      <c r="BG93" s="706"/>
    </row>
    <row r="94" spans="2:86" ht="14.55" customHeight="1" x14ac:dyDescent="0.2">
      <c r="B94" s="677" t="s">
        <v>1238</v>
      </c>
      <c r="C94" s="678"/>
      <c r="D94" s="659" t="s">
        <v>993</v>
      </c>
      <c r="E94" s="660"/>
      <c r="F94" s="660"/>
      <c r="G94" s="660"/>
      <c r="H94" s="671">
        <f ca="1">OFFSET('(6)定期点検調書'!$AA$13,L90-1,0)</f>
        <v>0</v>
      </c>
      <c r="I94" s="672"/>
      <c r="J94" s="672"/>
      <c r="K94" s="673"/>
      <c r="L94" s="705"/>
      <c r="M94" s="705"/>
      <c r="N94" s="705"/>
      <c r="O94" s="705"/>
      <c r="P94" s="705"/>
      <c r="Q94" s="705"/>
      <c r="R94" s="705"/>
      <c r="S94" s="705"/>
      <c r="T94" s="705"/>
      <c r="U94" s="705"/>
      <c r="V94" s="705"/>
      <c r="W94" s="705"/>
      <c r="X94" s="705"/>
      <c r="Y94" s="705"/>
      <c r="Z94" s="705"/>
      <c r="AA94" s="705"/>
      <c r="AB94" s="705"/>
      <c r="AC94" s="705"/>
      <c r="AD94" s="706"/>
      <c r="AE94" s="677" t="s">
        <v>1238</v>
      </c>
      <c r="AF94" s="678"/>
      <c r="AG94" s="659" t="s">
        <v>993</v>
      </c>
      <c r="AH94" s="660"/>
      <c r="AI94" s="660"/>
      <c r="AJ94" s="660"/>
      <c r="AK94" s="671">
        <f ca="1">OFFSET('(6)定期点検調書'!$AA$13,AO90-1,0)</f>
        <v>0</v>
      </c>
      <c r="AL94" s="672"/>
      <c r="AM94" s="672"/>
      <c r="AN94" s="673"/>
      <c r="AO94" s="705"/>
      <c r="AP94" s="705"/>
      <c r="AQ94" s="705"/>
      <c r="AR94" s="705"/>
      <c r="AS94" s="705"/>
      <c r="AT94" s="705"/>
      <c r="AU94" s="705"/>
      <c r="AV94" s="705"/>
      <c r="AW94" s="705"/>
      <c r="AX94" s="705"/>
      <c r="AY94" s="705"/>
      <c r="AZ94" s="705"/>
      <c r="BA94" s="705"/>
      <c r="BB94" s="705"/>
      <c r="BC94" s="705"/>
      <c r="BD94" s="705"/>
      <c r="BE94" s="705"/>
      <c r="BF94" s="705"/>
      <c r="BG94" s="706"/>
    </row>
    <row r="95" spans="2:86" ht="14.55" customHeight="1" x14ac:dyDescent="0.2">
      <c r="B95" s="679"/>
      <c r="C95" s="680"/>
      <c r="D95" s="662"/>
      <c r="E95" s="663"/>
      <c r="F95" s="663"/>
      <c r="G95" s="663"/>
      <c r="H95" s="674"/>
      <c r="I95" s="675"/>
      <c r="J95" s="675"/>
      <c r="K95" s="676"/>
      <c r="L95" s="705"/>
      <c r="M95" s="705"/>
      <c r="N95" s="705"/>
      <c r="O95" s="705"/>
      <c r="P95" s="705"/>
      <c r="Q95" s="705"/>
      <c r="R95" s="705"/>
      <c r="S95" s="705"/>
      <c r="T95" s="705"/>
      <c r="U95" s="705"/>
      <c r="V95" s="705"/>
      <c r="W95" s="705"/>
      <c r="X95" s="705"/>
      <c r="Y95" s="705"/>
      <c r="Z95" s="705"/>
      <c r="AA95" s="705"/>
      <c r="AB95" s="705"/>
      <c r="AC95" s="705"/>
      <c r="AD95" s="706"/>
      <c r="AE95" s="679"/>
      <c r="AF95" s="680"/>
      <c r="AG95" s="662"/>
      <c r="AH95" s="663"/>
      <c r="AI95" s="663"/>
      <c r="AJ95" s="663"/>
      <c r="AK95" s="674"/>
      <c r="AL95" s="675"/>
      <c r="AM95" s="675"/>
      <c r="AN95" s="676"/>
      <c r="AO95" s="705"/>
      <c r="AP95" s="705"/>
      <c r="AQ95" s="705"/>
      <c r="AR95" s="705"/>
      <c r="AS95" s="705"/>
      <c r="AT95" s="705"/>
      <c r="AU95" s="705"/>
      <c r="AV95" s="705"/>
      <c r="AW95" s="705"/>
      <c r="AX95" s="705"/>
      <c r="AY95" s="705"/>
      <c r="AZ95" s="705"/>
      <c r="BA95" s="705"/>
      <c r="BB95" s="705"/>
      <c r="BC95" s="705"/>
      <c r="BD95" s="705"/>
      <c r="BE95" s="705"/>
      <c r="BF95" s="705"/>
      <c r="BG95" s="706"/>
    </row>
    <row r="96" spans="2:86" ht="14.55" customHeight="1" x14ac:dyDescent="0.2">
      <c r="B96" s="679"/>
      <c r="C96" s="680"/>
      <c r="D96" s="659" t="s">
        <v>1239</v>
      </c>
      <c r="E96" s="660"/>
      <c r="F96" s="660"/>
      <c r="G96" s="660"/>
      <c r="H96" s="665">
        <f ca="1">OFFSET('(6)定期点検調書'!$AD$12,L90-1,0)</f>
        <v>0</v>
      </c>
      <c r="I96" s="666"/>
      <c r="J96" s="666"/>
      <c r="K96" s="667"/>
      <c r="L96" s="705"/>
      <c r="M96" s="705"/>
      <c r="N96" s="705"/>
      <c r="O96" s="705"/>
      <c r="P96" s="705"/>
      <c r="Q96" s="705"/>
      <c r="R96" s="705"/>
      <c r="S96" s="705"/>
      <c r="T96" s="705"/>
      <c r="U96" s="705"/>
      <c r="V96" s="705"/>
      <c r="W96" s="705"/>
      <c r="X96" s="705"/>
      <c r="Y96" s="705"/>
      <c r="Z96" s="705"/>
      <c r="AA96" s="705"/>
      <c r="AB96" s="705"/>
      <c r="AC96" s="705"/>
      <c r="AD96" s="706"/>
      <c r="AE96" s="679"/>
      <c r="AF96" s="680"/>
      <c r="AG96" s="659" t="s">
        <v>1239</v>
      </c>
      <c r="AH96" s="660"/>
      <c r="AI96" s="660"/>
      <c r="AJ96" s="660"/>
      <c r="AK96" s="665">
        <f ca="1">OFFSET('(6)定期点検調書'!$AD$12,AO90-1,0)</f>
        <v>0</v>
      </c>
      <c r="AL96" s="666"/>
      <c r="AM96" s="666"/>
      <c r="AN96" s="667"/>
      <c r="AO96" s="705"/>
      <c r="AP96" s="705"/>
      <c r="AQ96" s="705"/>
      <c r="AR96" s="705"/>
      <c r="AS96" s="705"/>
      <c r="AT96" s="705"/>
      <c r="AU96" s="705"/>
      <c r="AV96" s="705"/>
      <c r="AW96" s="705"/>
      <c r="AX96" s="705"/>
      <c r="AY96" s="705"/>
      <c r="AZ96" s="705"/>
      <c r="BA96" s="705"/>
      <c r="BB96" s="705"/>
      <c r="BC96" s="705"/>
      <c r="BD96" s="705"/>
      <c r="BE96" s="705"/>
      <c r="BF96" s="705"/>
      <c r="BG96" s="706"/>
    </row>
    <row r="97" spans="2:86" ht="14.55" customHeight="1" x14ac:dyDescent="0.2">
      <c r="B97" s="681"/>
      <c r="C97" s="682"/>
      <c r="D97" s="662"/>
      <c r="E97" s="663"/>
      <c r="F97" s="663"/>
      <c r="G97" s="663"/>
      <c r="H97" s="668"/>
      <c r="I97" s="669"/>
      <c r="J97" s="669"/>
      <c r="K97" s="670"/>
      <c r="L97" s="705"/>
      <c r="M97" s="705"/>
      <c r="N97" s="705"/>
      <c r="O97" s="705"/>
      <c r="P97" s="705"/>
      <c r="Q97" s="705"/>
      <c r="R97" s="705"/>
      <c r="S97" s="705"/>
      <c r="T97" s="705"/>
      <c r="U97" s="705"/>
      <c r="V97" s="705"/>
      <c r="W97" s="705"/>
      <c r="X97" s="705"/>
      <c r="Y97" s="705"/>
      <c r="Z97" s="705"/>
      <c r="AA97" s="705"/>
      <c r="AB97" s="705"/>
      <c r="AC97" s="705"/>
      <c r="AD97" s="706"/>
      <c r="AE97" s="681"/>
      <c r="AF97" s="682"/>
      <c r="AG97" s="662"/>
      <c r="AH97" s="663"/>
      <c r="AI97" s="663"/>
      <c r="AJ97" s="663"/>
      <c r="AK97" s="668"/>
      <c r="AL97" s="669"/>
      <c r="AM97" s="669"/>
      <c r="AN97" s="670"/>
      <c r="AO97" s="705"/>
      <c r="AP97" s="705"/>
      <c r="AQ97" s="705"/>
      <c r="AR97" s="705"/>
      <c r="AS97" s="705"/>
      <c r="AT97" s="705"/>
      <c r="AU97" s="705"/>
      <c r="AV97" s="705"/>
      <c r="AW97" s="705"/>
      <c r="AX97" s="705"/>
      <c r="AY97" s="705"/>
      <c r="AZ97" s="705"/>
      <c r="BA97" s="705"/>
      <c r="BB97" s="705"/>
      <c r="BC97" s="705"/>
      <c r="BD97" s="705"/>
      <c r="BE97" s="705"/>
      <c r="BF97" s="705"/>
      <c r="BG97" s="706"/>
    </row>
    <row r="98" spans="2:86" ht="28.95" customHeight="1" x14ac:dyDescent="0.2">
      <c r="B98" s="716" t="s">
        <v>995</v>
      </c>
      <c r="C98" s="717"/>
      <c r="D98" s="717"/>
      <c r="E98" s="717"/>
      <c r="F98" s="717"/>
      <c r="G98" s="718"/>
      <c r="H98" s="709">
        <f ca="1">OFFSET('(6)定期点検調書'!$AK$12,L90-1,0)</f>
        <v>0</v>
      </c>
      <c r="I98" s="710"/>
      <c r="J98" s="710"/>
      <c r="K98" s="711"/>
      <c r="L98" s="705"/>
      <c r="M98" s="705"/>
      <c r="N98" s="705"/>
      <c r="O98" s="705"/>
      <c r="P98" s="705"/>
      <c r="Q98" s="705"/>
      <c r="R98" s="705"/>
      <c r="S98" s="705"/>
      <c r="T98" s="705"/>
      <c r="U98" s="705"/>
      <c r="V98" s="705"/>
      <c r="W98" s="705"/>
      <c r="X98" s="705"/>
      <c r="Y98" s="705"/>
      <c r="Z98" s="705"/>
      <c r="AA98" s="705"/>
      <c r="AB98" s="705"/>
      <c r="AC98" s="705"/>
      <c r="AD98" s="706"/>
      <c r="AE98" s="716" t="s">
        <v>995</v>
      </c>
      <c r="AF98" s="717"/>
      <c r="AG98" s="717"/>
      <c r="AH98" s="717"/>
      <c r="AI98" s="717"/>
      <c r="AJ98" s="718"/>
      <c r="AK98" s="709">
        <f ca="1">OFFSET('(6)定期点検調書'!$AK$12,AO90-1,0)</f>
        <v>0</v>
      </c>
      <c r="AL98" s="710"/>
      <c r="AM98" s="710"/>
      <c r="AN98" s="711"/>
      <c r="AO98" s="705"/>
      <c r="AP98" s="705"/>
      <c r="AQ98" s="705"/>
      <c r="AR98" s="705"/>
      <c r="AS98" s="705"/>
      <c r="AT98" s="705"/>
      <c r="AU98" s="705"/>
      <c r="AV98" s="705"/>
      <c r="AW98" s="705"/>
      <c r="AX98" s="705"/>
      <c r="AY98" s="705"/>
      <c r="AZ98" s="705"/>
      <c r="BA98" s="705"/>
      <c r="BB98" s="705"/>
      <c r="BC98" s="705"/>
      <c r="BD98" s="705"/>
      <c r="BE98" s="705"/>
      <c r="BF98" s="705"/>
      <c r="BG98" s="706"/>
    </row>
    <row r="99" spans="2:86" ht="14.55" customHeight="1" x14ac:dyDescent="0.2">
      <c r="B99" s="677" t="s">
        <v>1240</v>
      </c>
      <c r="C99" s="661"/>
      <c r="D99" s="659" t="s">
        <v>994</v>
      </c>
      <c r="E99" s="660"/>
      <c r="F99" s="660"/>
      <c r="G99" s="661"/>
      <c r="H99" s="699" t="str">
        <f ca="1">OFFSET('(6)定期点検調書'!$BY$12,L90-1,0)</f>
        <v/>
      </c>
      <c r="I99" s="700"/>
      <c r="J99" s="700"/>
      <c r="K99" s="714"/>
      <c r="L99" s="705"/>
      <c r="M99" s="705"/>
      <c r="N99" s="705"/>
      <c r="O99" s="705"/>
      <c r="P99" s="705"/>
      <c r="Q99" s="705"/>
      <c r="R99" s="705"/>
      <c r="S99" s="705"/>
      <c r="T99" s="705"/>
      <c r="U99" s="705"/>
      <c r="V99" s="705"/>
      <c r="W99" s="705"/>
      <c r="X99" s="705"/>
      <c r="Y99" s="705"/>
      <c r="Z99" s="705"/>
      <c r="AA99" s="705"/>
      <c r="AB99" s="705"/>
      <c r="AC99" s="705"/>
      <c r="AD99" s="706"/>
      <c r="AE99" s="677" t="s">
        <v>1240</v>
      </c>
      <c r="AF99" s="661"/>
      <c r="AG99" s="659" t="s">
        <v>994</v>
      </c>
      <c r="AH99" s="660"/>
      <c r="AI99" s="660"/>
      <c r="AJ99" s="661"/>
      <c r="AK99" s="699" t="str">
        <f ca="1">OFFSET('(6)定期点検調書'!$BY$12,AO90-1,0)</f>
        <v/>
      </c>
      <c r="AL99" s="700"/>
      <c r="AM99" s="700"/>
      <c r="AN99" s="714"/>
      <c r="AO99" s="705"/>
      <c r="AP99" s="705"/>
      <c r="AQ99" s="705"/>
      <c r="AR99" s="705"/>
      <c r="AS99" s="705"/>
      <c r="AT99" s="705"/>
      <c r="AU99" s="705"/>
      <c r="AV99" s="705"/>
      <c r="AW99" s="705"/>
      <c r="AX99" s="705"/>
      <c r="AY99" s="705"/>
      <c r="AZ99" s="705"/>
      <c r="BA99" s="705"/>
      <c r="BB99" s="705"/>
      <c r="BC99" s="705"/>
      <c r="BD99" s="705"/>
      <c r="BE99" s="705"/>
      <c r="BF99" s="705"/>
      <c r="BG99" s="706"/>
    </row>
    <row r="100" spans="2:86" ht="14.55" customHeight="1" x14ac:dyDescent="0.2">
      <c r="B100" s="712"/>
      <c r="C100" s="713"/>
      <c r="D100" s="662"/>
      <c r="E100" s="663"/>
      <c r="F100" s="663"/>
      <c r="G100" s="664"/>
      <c r="H100" s="701"/>
      <c r="I100" s="702"/>
      <c r="J100" s="702"/>
      <c r="K100" s="715"/>
      <c r="L100" s="705"/>
      <c r="M100" s="705"/>
      <c r="N100" s="705"/>
      <c r="O100" s="705"/>
      <c r="P100" s="705"/>
      <c r="Q100" s="705"/>
      <c r="R100" s="705"/>
      <c r="S100" s="705"/>
      <c r="T100" s="705"/>
      <c r="U100" s="705"/>
      <c r="V100" s="705"/>
      <c r="W100" s="705"/>
      <c r="X100" s="705"/>
      <c r="Y100" s="705"/>
      <c r="Z100" s="705"/>
      <c r="AA100" s="705"/>
      <c r="AB100" s="705"/>
      <c r="AC100" s="705"/>
      <c r="AD100" s="706"/>
      <c r="AE100" s="712"/>
      <c r="AF100" s="713"/>
      <c r="AG100" s="662"/>
      <c r="AH100" s="663"/>
      <c r="AI100" s="663"/>
      <c r="AJ100" s="664"/>
      <c r="AK100" s="701"/>
      <c r="AL100" s="702"/>
      <c r="AM100" s="702"/>
      <c r="AN100" s="715"/>
      <c r="AO100" s="705"/>
      <c r="AP100" s="705"/>
      <c r="AQ100" s="705"/>
      <c r="AR100" s="705"/>
      <c r="AS100" s="705"/>
      <c r="AT100" s="705"/>
      <c r="AU100" s="705"/>
      <c r="AV100" s="705"/>
      <c r="AW100" s="705"/>
      <c r="AX100" s="705"/>
      <c r="AY100" s="705"/>
      <c r="AZ100" s="705"/>
      <c r="BA100" s="705"/>
      <c r="BB100" s="705"/>
      <c r="BC100" s="705"/>
      <c r="BD100" s="705"/>
      <c r="BE100" s="705"/>
      <c r="BF100" s="705"/>
      <c r="BG100" s="706"/>
    </row>
    <row r="101" spans="2:86" ht="14.55" customHeight="1" x14ac:dyDescent="0.2">
      <c r="B101" s="712"/>
      <c r="C101" s="713"/>
      <c r="D101" s="659" t="s">
        <v>1186</v>
      </c>
      <c r="E101" s="660"/>
      <c r="F101" s="660"/>
      <c r="G101" s="661"/>
      <c r="H101" s="665">
        <f ca="1">OFFSET('(6)定期点検調書'!$BC$12,L90-1,0)</f>
        <v>0</v>
      </c>
      <c r="I101" s="666"/>
      <c r="J101" s="666"/>
      <c r="K101" s="667"/>
      <c r="L101" s="705"/>
      <c r="M101" s="705"/>
      <c r="N101" s="705"/>
      <c r="O101" s="705"/>
      <c r="P101" s="705"/>
      <c r="Q101" s="705"/>
      <c r="R101" s="705"/>
      <c r="S101" s="705"/>
      <c r="T101" s="705"/>
      <c r="U101" s="705"/>
      <c r="V101" s="705"/>
      <c r="W101" s="705"/>
      <c r="X101" s="705"/>
      <c r="Y101" s="705"/>
      <c r="Z101" s="705"/>
      <c r="AA101" s="705"/>
      <c r="AB101" s="705"/>
      <c r="AC101" s="705"/>
      <c r="AD101" s="706"/>
      <c r="AE101" s="712"/>
      <c r="AF101" s="713"/>
      <c r="AG101" s="659" t="s">
        <v>1186</v>
      </c>
      <c r="AH101" s="660"/>
      <c r="AI101" s="660"/>
      <c r="AJ101" s="661"/>
      <c r="AK101" s="665">
        <f ca="1">OFFSET('(6)定期点検調書'!$BC$12,AO90-1,0)</f>
        <v>0</v>
      </c>
      <c r="AL101" s="666"/>
      <c r="AM101" s="666"/>
      <c r="AN101" s="667"/>
      <c r="AO101" s="705"/>
      <c r="AP101" s="705"/>
      <c r="AQ101" s="705"/>
      <c r="AR101" s="705"/>
      <c r="AS101" s="705"/>
      <c r="AT101" s="705"/>
      <c r="AU101" s="705"/>
      <c r="AV101" s="705"/>
      <c r="AW101" s="705"/>
      <c r="AX101" s="705"/>
      <c r="AY101" s="705"/>
      <c r="AZ101" s="705"/>
      <c r="BA101" s="705"/>
      <c r="BB101" s="705"/>
      <c r="BC101" s="705"/>
      <c r="BD101" s="705"/>
      <c r="BE101" s="705"/>
      <c r="BF101" s="705"/>
      <c r="BG101" s="706"/>
    </row>
    <row r="102" spans="2:86" ht="14.55" customHeight="1" x14ac:dyDescent="0.2">
      <c r="B102" s="712"/>
      <c r="C102" s="713"/>
      <c r="D102" s="662"/>
      <c r="E102" s="663"/>
      <c r="F102" s="663"/>
      <c r="G102" s="664"/>
      <c r="H102" s="668"/>
      <c r="I102" s="669"/>
      <c r="J102" s="669"/>
      <c r="K102" s="670"/>
      <c r="L102" s="705"/>
      <c r="M102" s="705"/>
      <c r="N102" s="705"/>
      <c r="O102" s="705"/>
      <c r="P102" s="705"/>
      <c r="Q102" s="705"/>
      <c r="R102" s="705"/>
      <c r="S102" s="705"/>
      <c r="T102" s="705"/>
      <c r="U102" s="705"/>
      <c r="V102" s="705"/>
      <c r="W102" s="705"/>
      <c r="X102" s="705"/>
      <c r="Y102" s="705"/>
      <c r="Z102" s="705"/>
      <c r="AA102" s="705"/>
      <c r="AB102" s="705"/>
      <c r="AC102" s="705"/>
      <c r="AD102" s="706"/>
      <c r="AE102" s="712"/>
      <c r="AF102" s="713"/>
      <c r="AG102" s="662"/>
      <c r="AH102" s="663"/>
      <c r="AI102" s="663"/>
      <c r="AJ102" s="664"/>
      <c r="AK102" s="668"/>
      <c r="AL102" s="669"/>
      <c r="AM102" s="669"/>
      <c r="AN102" s="670"/>
      <c r="AO102" s="705"/>
      <c r="AP102" s="705"/>
      <c r="AQ102" s="705"/>
      <c r="AR102" s="705"/>
      <c r="AS102" s="705"/>
      <c r="AT102" s="705"/>
      <c r="AU102" s="705"/>
      <c r="AV102" s="705"/>
      <c r="AW102" s="705"/>
      <c r="AX102" s="705"/>
      <c r="AY102" s="705"/>
      <c r="AZ102" s="705"/>
      <c r="BA102" s="705"/>
      <c r="BB102" s="705"/>
      <c r="BC102" s="705"/>
      <c r="BD102" s="705"/>
      <c r="BE102" s="705"/>
      <c r="BF102" s="705"/>
      <c r="BG102" s="706"/>
    </row>
    <row r="103" spans="2:86" ht="14.55" customHeight="1" x14ac:dyDescent="0.2">
      <c r="B103" s="712"/>
      <c r="C103" s="713"/>
      <c r="D103" s="659" t="s">
        <v>1187</v>
      </c>
      <c r="E103" s="660"/>
      <c r="F103" s="660"/>
      <c r="G103" s="661"/>
      <c r="H103" s="665">
        <f ca="1">OFFSET('(6)定期点検調書'!$BF$12,L90-1,0)</f>
        <v>0</v>
      </c>
      <c r="I103" s="666"/>
      <c r="J103" s="666"/>
      <c r="K103" s="667"/>
      <c r="L103" s="705"/>
      <c r="M103" s="705"/>
      <c r="N103" s="705"/>
      <c r="O103" s="705"/>
      <c r="P103" s="705"/>
      <c r="Q103" s="705"/>
      <c r="R103" s="705"/>
      <c r="S103" s="705"/>
      <c r="T103" s="705"/>
      <c r="U103" s="705"/>
      <c r="V103" s="705"/>
      <c r="W103" s="705"/>
      <c r="X103" s="705"/>
      <c r="Y103" s="705"/>
      <c r="Z103" s="705"/>
      <c r="AA103" s="705"/>
      <c r="AB103" s="705"/>
      <c r="AC103" s="705"/>
      <c r="AD103" s="706"/>
      <c r="AE103" s="712"/>
      <c r="AF103" s="713"/>
      <c r="AG103" s="659" t="s">
        <v>1187</v>
      </c>
      <c r="AH103" s="660"/>
      <c r="AI103" s="660"/>
      <c r="AJ103" s="661"/>
      <c r="AK103" s="665">
        <f ca="1">OFFSET('(6)定期点検調書'!$BF$12,AO90-1,0)</f>
        <v>0</v>
      </c>
      <c r="AL103" s="666"/>
      <c r="AM103" s="666"/>
      <c r="AN103" s="667"/>
      <c r="AO103" s="705"/>
      <c r="AP103" s="705"/>
      <c r="AQ103" s="705"/>
      <c r="AR103" s="705"/>
      <c r="AS103" s="705"/>
      <c r="AT103" s="705"/>
      <c r="AU103" s="705"/>
      <c r="AV103" s="705"/>
      <c r="AW103" s="705"/>
      <c r="AX103" s="705"/>
      <c r="AY103" s="705"/>
      <c r="AZ103" s="705"/>
      <c r="BA103" s="705"/>
      <c r="BB103" s="705"/>
      <c r="BC103" s="705"/>
      <c r="BD103" s="705"/>
      <c r="BE103" s="705"/>
      <c r="BF103" s="705"/>
      <c r="BG103" s="706"/>
    </row>
    <row r="104" spans="2:86" ht="14.55" customHeight="1" x14ac:dyDescent="0.2">
      <c r="B104" s="662"/>
      <c r="C104" s="664"/>
      <c r="D104" s="662"/>
      <c r="E104" s="663"/>
      <c r="F104" s="663"/>
      <c r="G104" s="664"/>
      <c r="H104" s="668"/>
      <c r="I104" s="669"/>
      <c r="J104" s="669"/>
      <c r="K104" s="670"/>
      <c r="L104" s="707"/>
      <c r="M104" s="707"/>
      <c r="N104" s="707"/>
      <c r="O104" s="707"/>
      <c r="P104" s="707"/>
      <c r="Q104" s="707"/>
      <c r="R104" s="707"/>
      <c r="S104" s="707"/>
      <c r="T104" s="707"/>
      <c r="U104" s="707"/>
      <c r="V104" s="707"/>
      <c r="W104" s="707"/>
      <c r="X104" s="707"/>
      <c r="Y104" s="707"/>
      <c r="Z104" s="707"/>
      <c r="AA104" s="707"/>
      <c r="AB104" s="707"/>
      <c r="AC104" s="707"/>
      <c r="AD104" s="708"/>
      <c r="AE104" s="662"/>
      <c r="AF104" s="664"/>
      <c r="AG104" s="662"/>
      <c r="AH104" s="663"/>
      <c r="AI104" s="663"/>
      <c r="AJ104" s="664"/>
      <c r="AK104" s="668"/>
      <c r="AL104" s="669"/>
      <c r="AM104" s="669"/>
      <c r="AN104" s="670"/>
      <c r="AO104" s="707"/>
      <c r="AP104" s="707"/>
      <c r="AQ104" s="707"/>
      <c r="AR104" s="707"/>
      <c r="AS104" s="707"/>
      <c r="AT104" s="707"/>
      <c r="AU104" s="707"/>
      <c r="AV104" s="707"/>
      <c r="AW104" s="707"/>
      <c r="AX104" s="707"/>
      <c r="AY104" s="707"/>
      <c r="AZ104" s="707"/>
      <c r="BA104" s="707"/>
      <c r="BB104" s="707"/>
      <c r="BC104" s="707"/>
      <c r="BD104" s="707"/>
      <c r="BE104" s="707"/>
      <c r="BF104" s="707"/>
      <c r="BG104" s="708"/>
    </row>
    <row r="105" spans="2:86" ht="14.55" customHeight="1" x14ac:dyDescent="0.2">
      <c r="B105" s="683" t="s">
        <v>1241</v>
      </c>
      <c r="C105" s="683"/>
      <c r="D105" s="683"/>
      <c r="E105" s="683"/>
      <c r="F105" s="683"/>
      <c r="G105" s="683"/>
      <c r="H105" s="699" t="str">
        <f ca="1">IF(OFFSET('(6)定期点検調書'!$AR$12,L90-1,0)="","",OFFSET('(6)定期点検調書'!$AQ$12,L90-1,0)&amp;TEXT(OFFSET('(6)定期点検調書'!$AR$12,L90-1,0),"0.0")&amp;OFFSET('(6)定期点検調書'!$AT$12,L90-1,0))  &amp;  IF(OFFSET('(6)定期点検調書'!$AV$12,L90-1,0)="","","／"&amp;OFFSET('(6)定期点検調書'!$AU$12,L90-1,0)&amp;TEXT(OFFSET('(6)定期点検調書'!$AV$12,L90-1,0),"0.0")&amp;OFFSET('(6)定期点検調書'!$AX$12,L90-1,0))  &amp;  IF(OFFSET('(6)定期点検調書'!$AZ$12,L90-1,0)="","","／"&amp;OFFSET('(6)定期点検調書'!$AY$12,L90-1,0)&amp;TEXT(OFFSET('(6)定期点検調書'!$AZ$12,L90-1,0),"0.0")&amp;OFFSET('(6)定期点検調書'!$BB$12,L90-1,0))</f>
        <v/>
      </c>
      <c r="I105" s="700"/>
      <c r="J105" s="700"/>
      <c r="K105" s="700"/>
      <c r="L105" s="700"/>
      <c r="M105" s="700"/>
      <c r="N105" s="700"/>
      <c r="O105" s="700"/>
      <c r="P105" s="685" t="s">
        <v>1243</v>
      </c>
      <c r="Q105" s="685"/>
      <c r="R105" s="685"/>
      <c r="S105" s="685"/>
      <c r="T105" s="685"/>
      <c r="U105" s="685"/>
      <c r="V105" s="685"/>
      <c r="W105" s="686" t="str">
        <f ca="1">OFFSET('(6)定期点検調書'!$F$12,L90-1,0)</f>
        <v/>
      </c>
      <c r="X105" s="687"/>
      <c r="Y105" s="687"/>
      <c r="Z105" s="687"/>
      <c r="AA105" s="687"/>
      <c r="AB105" s="687"/>
      <c r="AC105" s="687"/>
      <c r="AD105" s="688"/>
      <c r="AE105" s="683" t="s">
        <v>1241</v>
      </c>
      <c r="AF105" s="683"/>
      <c r="AG105" s="683"/>
      <c r="AH105" s="683"/>
      <c r="AI105" s="683"/>
      <c r="AJ105" s="683"/>
      <c r="AK105" s="699" t="str">
        <f ca="1">IF(OFFSET('(6)定期点検調書'!$AR$12,AO90-1,0)="","",OFFSET('(6)定期点検調書'!$AQ$12,AO90-1,0)&amp;TEXT(OFFSET('(6)定期点検調書'!$AR$12,AO90-1,0),"0.0")&amp;OFFSET('(6)定期点検調書'!$AT$12,AO90-1,0))  &amp;  IF(OFFSET('(6)定期点検調書'!$AV$12,AO90-1,0)="","","／"&amp;OFFSET('(6)定期点検調書'!$AU$12,AO90-1,0)&amp;TEXT(OFFSET('(6)定期点検調書'!$AV$12,AO90-1,0),"0.0")&amp;OFFSET('(6)定期点検調書'!$AX$12,AO90-1,0))  &amp;  IF(OFFSET('(6)定期点検調書'!$AZ$12,AO90-1,0)="","","／"&amp;OFFSET('(6)定期点検調書'!$AY$12,AO90-1,0)&amp;TEXT(OFFSET('(6)定期点検調書'!$AZ$12,AO90-1,0),"0.0")&amp;OFFSET('(6)定期点検調書'!$BB$12,AO90-1,0))</f>
        <v/>
      </c>
      <c r="AL105" s="700"/>
      <c r="AM105" s="700"/>
      <c r="AN105" s="700"/>
      <c r="AO105" s="700"/>
      <c r="AP105" s="700"/>
      <c r="AQ105" s="700"/>
      <c r="AR105" s="700"/>
      <c r="AS105" s="685" t="s">
        <v>1243</v>
      </c>
      <c r="AT105" s="685"/>
      <c r="AU105" s="685"/>
      <c r="AV105" s="685"/>
      <c r="AW105" s="685"/>
      <c r="AX105" s="685"/>
      <c r="AY105" s="685"/>
      <c r="AZ105" s="686" t="str">
        <f ca="1">OFFSET('(6)定期点検調書'!$F$12,AO90-1,0)</f>
        <v/>
      </c>
      <c r="BA105" s="687"/>
      <c r="BB105" s="687"/>
      <c r="BC105" s="687"/>
      <c r="BD105" s="687"/>
      <c r="BE105" s="687"/>
      <c r="BF105" s="687"/>
      <c r="BG105" s="688"/>
    </row>
    <row r="106" spans="2:86" ht="14.55" customHeight="1" x14ac:dyDescent="0.2">
      <c r="B106" s="683"/>
      <c r="C106" s="683"/>
      <c r="D106" s="683"/>
      <c r="E106" s="683"/>
      <c r="F106" s="683"/>
      <c r="G106" s="683"/>
      <c r="H106" s="701"/>
      <c r="I106" s="702"/>
      <c r="J106" s="702"/>
      <c r="K106" s="702"/>
      <c r="L106" s="702"/>
      <c r="M106" s="702"/>
      <c r="N106" s="702"/>
      <c r="O106" s="702"/>
      <c r="P106" s="685"/>
      <c r="Q106" s="685"/>
      <c r="R106" s="685"/>
      <c r="S106" s="685"/>
      <c r="T106" s="685"/>
      <c r="U106" s="685"/>
      <c r="V106" s="685"/>
      <c r="W106" s="689"/>
      <c r="X106" s="690"/>
      <c r="Y106" s="690"/>
      <c r="Z106" s="690"/>
      <c r="AA106" s="690"/>
      <c r="AB106" s="690"/>
      <c r="AC106" s="690"/>
      <c r="AD106" s="691"/>
      <c r="AE106" s="683"/>
      <c r="AF106" s="683"/>
      <c r="AG106" s="683"/>
      <c r="AH106" s="683"/>
      <c r="AI106" s="683"/>
      <c r="AJ106" s="683"/>
      <c r="AK106" s="701"/>
      <c r="AL106" s="702"/>
      <c r="AM106" s="702"/>
      <c r="AN106" s="702"/>
      <c r="AO106" s="702"/>
      <c r="AP106" s="702"/>
      <c r="AQ106" s="702"/>
      <c r="AR106" s="702"/>
      <c r="AS106" s="685"/>
      <c r="AT106" s="685"/>
      <c r="AU106" s="685"/>
      <c r="AV106" s="685"/>
      <c r="AW106" s="685"/>
      <c r="AX106" s="685"/>
      <c r="AY106" s="685"/>
      <c r="AZ106" s="689"/>
      <c r="BA106" s="690"/>
      <c r="BB106" s="690"/>
      <c r="BC106" s="690"/>
      <c r="BD106" s="690"/>
      <c r="BE106" s="690"/>
      <c r="BF106" s="690"/>
      <c r="BG106" s="691"/>
    </row>
    <row r="107" spans="2:86" ht="14.55" customHeight="1" x14ac:dyDescent="0.2">
      <c r="B107" s="659" t="s">
        <v>1242</v>
      </c>
      <c r="C107" s="660"/>
      <c r="D107" s="660"/>
      <c r="E107" s="660"/>
      <c r="F107" s="660"/>
      <c r="G107" s="661"/>
      <c r="H107" s="671"/>
      <c r="I107" s="672"/>
      <c r="J107" s="672"/>
      <c r="K107" s="672"/>
      <c r="L107" s="672"/>
      <c r="M107" s="672"/>
      <c r="N107" s="672"/>
      <c r="O107" s="672"/>
      <c r="P107" s="692" t="s">
        <v>996</v>
      </c>
      <c r="Q107" s="692"/>
      <c r="R107" s="692"/>
      <c r="S107" s="692"/>
      <c r="T107" s="692"/>
      <c r="U107" s="692"/>
      <c r="V107" s="692"/>
      <c r="W107" s="693"/>
      <c r="X107" s="694"/>
      <c r="Y107" s="694"/>
      <c r="Z107" s="694"/>
      <c r="AA107" s="694"/>
      <c r="AB107" s="694"/>
      <c r="AC107" s="694"/>
      <c r="AD107" s="695"/>
      <c r="AE107" s="659" t="s">
        <v>1242</v>
      </c>
      <c r="AF107" s="660"/>
      <c r="AG107" s="660"/>
      <c r="AH107" s="660"/>
      <c r="AI107" s="660"/>
      <c r="AJ107" s="661"/>
      <c r="AK107" s="671"/>
      <c r="AL107" s="672"/>
      <c r="AM107" s="672"/>
      <c r="AN107" s="672"/>
      <c r="AO107" s="672"/>
      <c r="AP107" s="672"/>
      <c r="AQ107" s="672"/>
      <c r="AR107" s="672"/>
      <c r="AS107" s="692" t="s">
        <v>996</v>
      </c>
      <c r="AT107" s="692"/>
      <c r="AU107" s="692"/>
      <c r="AV107" s="692"/>
      <c r="AW107" s="692"/>
      <c r="AX107" s="692"/>
      <c r="AY107" s="692"/>
      <c r="AZ107" s="693"/>
      <c r="BA107" s="694"/>
      <c r="BB107" s="694"/>
      <c r="BC107" s="694"/>
      <c r="BD107" s="694"/>
      <c r="BE107" s="694"/>
      <c r="BF107" s="694"/>
      <c r="BG107" s="695"/>
    </row>
    <row r="108" spans="2:86" ht="14.55" customHeight="1" x14ac:dyDescent="0.2">
      <c r="B108" s="662"/>
      <c r="C108" s="663"/>
      <c r="D108" s="663"/>
      <c r="E108" s="663"/>
      <c r="F108" s="663"/>
      <c r="G108" s="664"/>
      <c r="H108" s="674"/>
      <c r="I108" s="675"/>
      <c r="J108" s="675"/>
      <c r="K108" s="675"/>
      <c r="L108" s="675"/>
      <c r="M108" s="675"/>
      <c r="N108" s="675"/>
      <c r="O108" s="675"/>
      <c r="P108" s="692"/>
      <c r="Q108" s="692"/>
      <c r="R108" s="692"/>
      <c r="S108" s="692"/>
      <c r="T108" s="692"/>
      <c r="U108" s="692"/>
      <c r="V108" s="692"/>
      <c r="W108" s="696"/>
      <c r="X108" s="697"/>
      <c r="Y108" s="697"/>
      <c r="Z108" s="697"/>
      <c r="AA108" s="697"/>
      <c r="AB108" s="697"/>
      <c r="AC108" s="697"/>
      <c r="AD108" s="698"/>
      <c r="AE108" s="662"/>
      <c r="AF108" s="663"/>
      <c r="AG108" s="663"/>
      <c r="AH108" s="663"/>
      <c r="AI108" s="663"/>
      <c r="AJ108" s="664"/>
      <c r="AK108" s="674"/>
      <c r="AL108" s="675"/>
      <c r="AM108" s="675"/>
      <c r="AN108" s="675"/>
      <c r="AO108" s="675"/>
      <c r="AP108" s="675"/>
      <c r="AQ108" s="675"/>
      <c r="AR108" s="675"/>
      <c r="AS108" s="692"/>
      <c r="AT108" s="692"/>
      <c r="AU108" s="692"/>
      <c r="AV108" s="692"/>
      <c r="AW108" s="692"/>
      <c r="AX108" s="692"/>
      <c r="AY108" s="692"/>
      <c r="AZ108" s="696"/>
      <c r="BA108" s="697"/>
      <c r="BB108" s="697"/>
      <c r="BC108" s="697"/>
      <c r="BD108" s="697"/>
      <c r="BE108" s="697"/>
      <c r="BF108" s="697"/>
      <c r="BG108" s="698"/>
    </row>
    <row r="109" spans="2:86" ht="19.5" customHeight="1" x14ac:dyDescent="0.2">
      <c r="B109" s="683" t="s">
        <v>79</v>
      </c>
      <c r="C109" s="683"/>
      <c r="D109" s="683"/>
      <c r="E109" s="683"/>
      <c r="F109" s="683"/>
      <c r="G109" s="683"/>
      <c r="H109" s="684">
        <f ca="1">OFFSET('(6)定期点検調書'!$CA$12,L90-1,0)</f>
        <v>0</v>
      </c>
      <c r="I109" s="684"/>
      <c r="J109" s="684"/>
      <c r="K109" s="684"/>
      <c r="L109" s="684"/>
      <c r="M109" s="684"/>
      <c r="N109" s="684"/>
      <c r="O109" s="684"/>
      <c r="P109" s="684"/>
      <c r="Q109" s="684"/>
      <c r="R109" s="684"/>
      <c r="S109" s="684"/>
      <c r="T109" s="684"/>
      <c r="U109" s="684"/>
      <c r="V109" s="684"/>
      <c r="W109" s="684"/>
      <c r="X109" s="684"/>
      <c r="Y109" s="684"/>
      <c r="Z109" s="684"/>
      <c r="AA109" s="684"/>
      <c r="AB109" s="684"/>
      <c r="AC109" s="684"/>
      <c r="AD109" s="684"/>
      <c r="AE109" s="683" t="s">
        <v>79</v>
      </c>
      <c r="AF109" s="683"/>
      <c r="AG109" s="683"/>
      <c r="AH109" s="683"/>
      <c r="AI109" s="683"/>
      <c r="AJ109" s="683"/>
      <c r="AK109" s="684">
        <f ca="1">OFFSET('(6)定期点検調書'!$CA$12,AO90-1,0)</f>
        <v>0</v>
      </c>
      <c r="AL109" s="684"/>
      <c r="AM109" s="684"/>
      <c r="AN109" s="684"/>
      <c r="AO109" s="684"/>
      <c r="AP109" s="684"/>
      <c r="AQ109" s="684"/>
      <c r="AR109" s="684"/>
      <c r="AS109" s="684"/>
      <c r="AT109" s="684"/>
      <c r="AU109" s="684"/>
      <c r="AV109" s="684"/>
      <c r="AW109" s="684"/>
      <c r="AX109" s="684"/>
      <c r="AY109" s="684"/>
      <c r="AZ109" s="684"/>
      <c r="BA109" s="684"/>
      <c r="BB109" s="684"/>
      <c r="BC109" s="684"/>
      <c r="BD109" s="684"/>
      <c r="BE109" s="684"/>
      <c r="BF109" s="684"/>
      <c r="BG109" s="684"/>
      <c r="CH109" s="473"/>
    </row>
    <row r="110" spans="2:86" ht="19.5" customHeight="1" x14ac:dyDescent="0.2">
      <c r="B110" s="683"/>
      <c r="C110" s="683"/>
      <c r="D110" s="683"/>
      <c r="E110" s="683"/>
      <c r="F110" s="683"/>
      <c r="G110" s="683"/>
      <c r="H110" s="684"/>
      <c r="I110" s="684"/>
      <c r="J110" s="684"/>
      <c r="K110" s="684"/>
      <c r="L110" s="684"/>
      <c r="M110" s="684"/>
      <c r="N110" s="684"/>
      <c r="O110" s="684"/>
      <c r="P110" s="684"/>
      <c r="Q110" s="684"/>
      <c r="R110" s="684"/>
      <c r="S110" s="684"/>
      <c r="T110" s="684"/>
      <c r="U110" s="684"/>
      <c r="V110" s="684"/>
      <c r="W110" s="684"/>
      <c r="X110" s="684"/>
      <c r="Y110" s="684"/>
      <c r="Z110" s="684"/>
      <c r="AA110" s="684"/>
      <c r="AB110" s="684"/>
      <c r="AC110" s="684"/>
      <c r="AD110" s="684"/>
      <c r="AE110" s="683"/>
      <c r="AF110" s="683"/>
      <c r="AG110" s="683"/>
      <c r="AH110" s="683"/>
      <c r="AI110" s="683"/>
      <c r="AJ110" s="683"/>
      <c r="AK110" s="684"/>
      <c r="AL110" s="684"/>
      <c r="AM110" s="684"/>
      <c r="AN110" s="684"/>
      <c r="AO110" s="684"/>
      <c r="AP110" s="684"/>
      <c r="AQ110" s="684"/>
      <c r="AR110" s="684"/>
      <c r="AS110" s="684"/>
      <c r="AT110" s="684"/>
      <c r="AU110" s="684"/>
      <c r="AV110" s="684"/>
      <c r="AW110" s="684"/>
      <c r="AX110" s="684"/>
      <c r="AY110" s="684"/>
      <c r="AZ110" s="684"/>
      <c r="BA110" s="684"/>
      <c r="BB110" s="684"/>
      <c r="BC110" s="684"/>
      <c r="BD110" s="684"/>
      <c r="BE110" s="684"/>
      <c r="BF110" s="684"/>
      <c r="BG110" s="684"/>
    </row>
    <row r="111" spans="2:86" ht="14.55" customHeight="1" x14ac:dyDescent="0.2">
      <c r="B111" s="677" t="s">
        <v>1038</v>
      </c>
      <c r="C111" s="678"/>
      <c r="D111" s="677" t="s">
        <v>1237</v>
      </c>
      <c r="E111" s="719"/>
      <c r="F111" s="719"/>
      <c r="G111" s="719"/>
      <c r="H111" s="665">
        <f ca="1">OFFSET('(6)定期点検調書'!$B$12,L111-1,0)</f>
        <v>0</v>
      </c>
      <c r="I111" s="666"/>
      <c r="J111" s="666"/>
      <c r="K111" s="667"/>
      <c r="L111" s="703">
        <f>AO90+1</f>
        <v>11</v>
      </c>
      <c r="M111" s="703"/>
      <c r="N111" s="703"/>
      <c r="O111" s="703"/>
      <c r="P111" s="703"/>
      <c r="Q111" s="703"/>
      <c r="R111" s="703"/>
      <c r="S111" s="703"/>
      <c r="T111" s="703"/>
      <c r="U111" s="703"/>
      <c r="V111" s="703"/>
      <c r="W111" s="703"/>
      <c r="X111" s="703"/>
      <c r="Y111" s="703"/>
      <c r="Z111" s="703"/>
      <c r="AA111" s="703"/>
      <c r="AB111" s="703"/>
      <c r="AC111" s="703"/>
      <c r="AD111" s="704"/>
      <c r="AE111" s="677" t="s">
        <v>1038</v>
      </c>
      <c r="AF111" s="678"/>
      <c r="AG111" s="677" t="s">
        <v>1237</v>
      </c>
      <c r="AH111" s="719"/>
      <c r="AI111" s="719"/>
      <c r="AJ111" s="719"/>
      <c r="AK111" s="665">
        <f ca="1">OFFSET('(6)定期点検調書'!$B$12,AO111-1,0)</f>
        <v>0</v>
      </c>
      <c r="AL111" s="666"/>
      <c r="AM111" s="666"/>
      <c r="AN111" s="667"/>
      <c r="AO111" s="703">
        <f>L111+1</f>
        <v>12</v>
      </c>
      <c r="AP111" s="703"/>
      <c r="AQ111" s="703"/>
      <c r="AR111" s="703"/>
      <c r="AS111" s="703"/>
      <c r="AT111" s="703"/>
      <c r="AU111" s="703"/>
      <c r="AV111" s="703"/>
      <c r="AW111" s="703"/>
      <c r="AX111" s="703"/>
      <c r="AY111" s="703"/>
      <c r="AZ111" s="703"/>
      <c r="BA111" s="703"/>
      <c r="BB111" s="703"/>
      <c r="BC111" s="703"/>
      <c r="BD111" s="703"/>
      <c r="BE111" s="703"/>
      <c r="BF111" s="703"/>
      <c r="BG111" s="704"/>
    </row>
    <row r="112" spans="2:86" ht="14.55" customHeight="1" x14ac:dyDescent="0.2">
      <c r="B112" s="679"/>
      <c r="C112" s="680"/>
      <c r="D112" s="681"/>
      <c r="E112" s="720"/>
      <c r="F112" s="720"/>
      <c r="G112" s="720"/>
      <c r="H112" s="668"/>
      <c r="I112" s="669"/>
      <c r="J112" s="669"/>
      <c r="K112" s="670"/>
      <c r="L112" s="705"/>
      <c r="M112" s="705"/>
      <c r="N112" s="705"/>
      <c r="O112" s="705"/>
      <c r="P112" s="705"/>
      <c r="Q112" s="705"/>
      <c r="R112" s="705"/>
      <c r="S112" s="705"/>
      <c r="T112" s="705"/>
      <c r="U112" s="705"/>
      <c r="V112" s="705"/>
      <c r="W112" s="705"/>
      <c r="X112" s="705"/>
      <c r="Y112" s="705"/>
      <c r="Z112" s="705"/>
      <c r="AA112" s="705"/>
      <c r="AB112" s="705"/>
      <c r="AC112" s="705"/>
      <c r="AD112" s="706"/>
      <c r="AE112" s="679"/>
      <c r="AF112" s="680"/>
      <c r="AG112" s="681"/>
      <c r="AH112" s="720"/>
      <c r="AI112" s="720"/>
      <c r="AJ112" s="720"/>
      <c r="AK112" s="668"/>
      <c r="AL112" s="669"/>
      <c r="AM112" s="669"/>
      <c r="AN112" s="670"/>
      <c r="AO112" s="705"/>
      <c r="AP112" s="705"/>
      <c r="AQ112" s="705"/>
      <c r="AR112" s="705"/>
      <c r="AS112" s="705"/>
      <c r="AT112" s="705"/>
      <c r="AU112" s="705"/>
      <c r="AV112" s="705"/>
      <c r="AW112" s="705"/>
      <c r="AX112" s="705"/>
      <c r="AY112" s="705"/>
      <c r="AZ112" s="705"/>
      <c r="BA112" s="705"/>
      <c r="BB112" s="705"/>
      <c r="BC112" s="705"/>
      <c r="BD112" s="705"/>
      <c r="BE112" s="705"/>
      <c r="BF112" s="705"/>
      <c r="BG112" s="706"/>
    </row>
    <row r="113" spans="2:59" ht="14.55" customHeight="1" x14ac:dyDescent="0.2">
      <c r="B113" s="679"/>
      <c r="C113" s="680"/>
      <c r="D113" s="677" t="s">
        <v>992</v>
      </c>
      <c r="E113" s="719"/>
      <c r="F113" s="719"/>
      <c r="G113" s="719"/>
      <c r="H113" s="665">
        <f ca="1">OFFSET('(6)定期点検調書'!$D$12,L111-1,0)</f>
        <v>0</v>
      </c>
      <c r="I113" s="666"/>
      <c r="J113" s="666"/>
      <c r="K113" s="667"/>
      <c r="L113" s="705"/>
      <c r="M113" s="705"/>
      <c r="N113" s="705"/>
      <c r="O113" s="705"/>
      <c r="P113" s="705"/>
      <c r="Q113" s="705"/>
      <c r="R113" s="705"/>
      <c r="S113" s="705"/>
      <c r="T113" s="705"/>
      <c r="U113" s="705"/>
      <c r="V113" s="705"/>
      <c r="W113" s="705"/>
      <c r="X113" s="705"/>
      <c r="Y113" s="705"/>
      <c r="Z113" s="705"/>
      <c r="AA113" s="705"/>
      <c r="AB113" s="705"/>
      <c r="AC113" s="705"/>
      <c r="AD113" s="706"/>
      <c r="AE113" s="679"/>
      <c r="AF113" s="680"/>
      <c r="AG113" s="677" t="s">
        <v>992</v>
      </c>
      <c r="AH113" s="719"/>
      <c r="AI113" s="719"/>
      <c r="AJ113" s="719"/>
      <c r="AK113" s="665">
        <f ca="1">OFFSET('(6)定期点検調書'!$D$12,AO111-1,0)</f>
        <v>0</v>
      </c>
      <c r="AL113" s="666"/>
      <c r="AM113" s="666"/>
      <c r="AN113" s="667"/>
      <c r="AO113" s="705"/>
      <c r="AP113" s="705"/>
      <c r="AQ113" s="705"/>
      <c r="AR113" s="705"/>
      <c r="AS113" s="705"/>
      <c r="AT113" s="705"/>
      <c r="AU113" s="705"/>
      <c r="AV113" s="705"/>
      <c r="AW113" s="705"/>
      <c r="AX113" s="705"/>
      <c r="AY113" s="705"/>
      <c r="AZ113" s="705"/>
      <c r="BA113" s="705"/>
      <c r="BB113" s="705"/>
      <c r="BC113" s="705"/>
      <c r="BD113" s="705"/>
      <c r="BE113" s="705"/>
      <c r="BF113" s="705"/>
      <c r="BG113" s="706"/>
    </row>
    <row r="114" spans="2:59" ht="14.55" customHeight="1" x14ac:dyDescent="0.2">
      <c r="B114" s="681"/>
      <c r="C114" s="682"/>
      <c r="D114" s="681"/>
      <c r="E114" s="720"/>
      <c r="F114" s="720"/>
      <c r="G114" s="720"/>
      <c r="H114" s="668"/>
      <c r="I114" s="669"/>
      <c r="J114" s="669"/>
      <c r="K114" s="670"/>
      <c r="L114" s="705"/>
      <c r="M114" s="705"/>
      <c r="N114" s="705"/>
      <c r="O114" s="705"/>
      <c r="P114" s="705"/>
      <c r="Q114" s="705"/>
      <c r="R114" s="705"/>
      <c r="S114" s="705"/>
      <c r="T114" s="705"/>
      <c r="U114" s="705"/>
      <c r="V114" s="705"/>
      <c r="W114" s="705"/>
      <c r="X114" s="705"/>
      <c r="Y114" s="705"/>
      <c r="Z114" s="705"/>
      <c r="AA114" s="705"/>
      <c r="AB114" s="705"/>
      <c r="AC114" s="705"/>
      <c r="AD114" s="706"/>
      <c r="AE114" s="681"/>
      <c r="AF114" s="682"/>
      <c r="AG114" s="681"/>
      <c r="AH114" s="720"/>
      <c r="AI114" s="720"/>
      <c r="AJ114" s="720"/>
      <c r="AK114" s="668"/>
      <c r="AL114" s="669"/>
      <c r="AM114" s="669"/>
      <c r="AN114" s="670"/>
      <c r="AO114" s="705"/>
      <c r="AP114" s="705"/>
      <c r="AQ114" s="705"/>
      <c r="AR114" s="705"/>
      <c r="AS114" s="705"/>
      <c r="AT114" s="705"/>
      <c r="AU114" s="705"/>
      <c r="AV114" s="705"/>
      <c r="AW114" s="705"/>
      <c r="AX114" s="705"/>
      <c r="AY114" s="705"/>
      <c r="AZ114" s="705"/>
      <c r="BA114" s="705"/>
      <c r="BB114" s="705"/>
      <c r="BC114" s="705"/>
      <c r="BD114" s="705"/>
      <c r="BE114" s="705"/>
      <c r="BF114" s="705"/>
      <c r="BG114" s="706"/>
    </row>
    <row r="115" spans="2:59" ht="14.55" customHeight="1" x14ac:dyDescent="0.2">
      <c r="B115" s="677" t="s">
        <v>1238</v>
      </c>
      <c r="C115" s="678"/>
      <c r="D115" s="659" t="s">
        <v>993</v>
      </c>
      <c r="E115" s="660"/>
      <c r="F115" s="660"/>
      <c r="G115" s="660"/>
      <c r="H115" s="671">
        <f ca="1">OFFSET('(6)定期点検調書'!$AA$13,L111-1,0)</f>
        <v>0</v>
      </c>
      <c r="I115" s="672"/>
      <c r="J115" s="672"/>
      <c r="K115" s="673"/>
      <c r="L115" s="705"/>
      <c r="M115" s="705"/>
      <c r="N115" s="705"/>
      <c r="O115" s="705"/>
      <c r="P115" s="705"/>
      <c r="Q115" s="705"/>
      <c r="R115" s="705"/>
      <c r="S115" s="705"/>
      <c r="T115" s="705"/>
      <c r="U115" s="705"/>
      <c r="V115" s="705"/>
      <c r="W115" s="705"/>
      <c r="X115" s="705"/>
      <c r="Y115" s="705"/>
      <c r="Z115" s="705"/>
      <c r="AA115" s="705"/>
      <c r="AB115" s="705"/>
      <c r="AC115" s="705"/>
      <c r="AD115" s="706"/>
      <c r="AE115" s="677" t="s">
        <v>1238</v>
      </c>
      <c r="AF115" s="678"/>
      <c r="AG115" s="659" t="s">
        <v>993</v>
      </c>
      <c r="AH115" s="660"/>
      <c r="AI115" s="660"/>
      <c r="AJ115" s="660"/>
      <c r="AK115" s="671">
        <f ca="1">OFFSET('(6)定期点検調書'!$AA$13,AO111-1,0)</f>
        <v>0</v>
      </c>
      <c r="AL115" s="672"/>
      <c r="AM115" s="672"/>
      <c r="AN115" s="673"/>
      <c r="AO115" s="705"/>
      <c r="AP115" s="705"/>
      <c r="AQ115" s="705"/>
      <c r="AR115" s="705"/>
      <c r="AS115" s="705"/>
      <c r="AT115" s="705"/>
      <c r="AU115" s="705"/>
      <c r="AV115" s="705"/>
      <c r="AW115" s="705"/>
      <c r="AX115" s="705"/>
      <c r="AY115" s="705"/>
      <c r="AZ115" s="705"/>
      <c r="BA115" s="705"/>
      <c r="BB115" s="705"/>
      <c r="BC115" s="705"/>
      <c r="BD115" s="705"/>
      <c r="BE115" s="705"/>
      <c r="BF115" s="705"/>
      <c r="BG115" s="706"/>
    </row>
    <row r="116" spans="2:59" ht="14.55" customHeight="1" x14ac:dyDescent="0.2">
      <c r="B116" s="679"/>
      <c r="C116" s="680"/>
      <c r="D116" s="662"/>
      <c r="E116" s="663"/>
      <c r="F116" s="663"/>
      <c r="G116" s="663"/>
      <c r="H116" s="674"/>
      <c r="I116" s="675"/>
      <c r="J116" s="675"/>
      <c r="K116" s="676"/>
      <c r="L116" s="705"/>
      <c r="M116" s="705"/>
      <c r="N116" s="705"/>
      <c r="O116" s="705"/>
      <c r="P116" s="705"/>
      <c r="Q116" s="705"/>
      <c r="R116" s="705"/>
      <c r="S116" s="705"/>
      <c r="T116" s="705"/>
      <c r="U116" s="705"/>
      <c r="V116" s="705"/>
      <c r="W116" s="705"/>
      <c r="X116" s="705"/>
      <c r="Y116" s="705"/>
      <c r="Z116" s="705"/>
      <c r="AA116" s="705"/>
      <c r="AB116" s="705"/>
      <c r="AC116" s="705"/>
      <c r="AD116" s="706"/>
      <c r="AE116" s="679"/>
      <c r="AF116" s="680"/>
      <c r="AG116" s="662"/>
      <c r="AH116" s="663"/>
      <c r="AI116" s="663"/>
      <c r="AJ116" s="663"/>
      <c r="AK116" s="674"/>
      <c r="AL116" s="675"/>
      <c r="AM116" s="675"/>
      <c r="AN116" s="676"/>
      <c r="AO116" s="705"/>
      <c r="AP116" s="705"/>
      <c r="AQ116" s="705"/>
      <c r="AR116" s="705"/>
      <c r="AS116" s="705"/>
      <c r="AT116" s="705"/>
      <c r="AU116" s="705"/>
      <c r="AV116" s="705"/>
      <c r="AW116" s="705"/>
      <c r="AX116" s="705"/>
      <c r="AY116" s="705"/>
      <c r="AZ116" s="705"/>
      <c r="BA116" s="705"/>
      <c r="BB116" s="705"/>
      <c r="BC116" s="705"/>
      <c r="BD116" s="705"/>
      <c r="BE116" s="705"/>
      <c r="BF116" s="705"/>
      <c r="BG116" s="706"/>
    </row>
    <row r="117" spans="2:59" ht="14.55" customHeight="1" x14ac:dyDescent="0.2">
      <c r="B117" s="679"/>
      <c r="C117" s="680"/>
      <c r="D117" s="659" t="s">
        <v>1239</v>
      </c>
      <c r="E117" s="660"/>
      <c r="F117" s="660"/>
      <c r="G117" s="660"/>
      <c r="H117" s="665">
        <f ca="1">OFFSET('(6)定期点検調書'!$AD$12,L111-1,0)</f>
        <v>0</v>
      </c>
      <c r="I117" s="666"/>
      <c r="J117" s="666"/>
      <c r="K117" s="667"/>
      <c r="L117" s="705"/>
      <c r="M117" s="705"/>
      <c r="N117" s="705"/>
      <c r="O117" s="705"/>
      <c r="P117" s="705"/>
      <c r="Q117" s="705"/>
      <c r="R117" s="705"/>
      <c r="S117" s="705"/>
      <c r="T117" s="705"/>
      <c r="U117" s="705"/>
      <c r="V117" s="705"/>
      <c r="W117" s="705"/>
      <c r="X117" s="705"/>
      <c r="Y117" s="705"/>
      <c r="Z117" s="705"/>
      <c r="AA117" s="705"/>
      <c r="AB117" s="705"/>
      <c r="AC117" s="705"/>
      <c r="AD117" s="706"/>
      <c r="AE117" s="679"/>
      <c r="AF117" s="680"/>
      <c r="AG117" s="659" t="s">
        <v>1239</v>
      </c>
      <c r="AH117" s="660"/>
      <c r="AI117" s="660"/>
      <c r="AJ117" s="660"/>
      <c r="AK117" s="665">
        <f ca="1">OFFSET('(6)定期点検調書'!$AD$12,AO111-1,0)</f>
        <v>0</v>
      </c>
      <c r="AL117" s="666"/>
      <c r="AM117" s="666"/>
      <c r="AN117" s="667"/>
      <c r="AO117" s="705"/>
      <c r="AP117" s="705"/>
      <c r="AQ117" s="705"/>
      <c r="AR117" s="705"/>
      <c r="AS117" s="705"/>
      <c r="AT117" s="705"/>
      <c r="AU117" s="705"/>
      <c r="AV117" s="705"/>
      <c r="AW117" s="705"/>
      <c r="AX117" s="705"/>
      <c r="AY117" s="705"/>
      <c r="AZ117" s="705"/>
      <c r="BA117" s="705"/>
      <c r="BB117" s="705"/>
      <c r="BC117" s="705"/>
      <c r="BD117" s="705"/>
      <c r="BE117" s="705"/>
      <c r="BF117" s="705"/>
      <c r="BG117" s="706"/>
    </row>
    <row r="118" spans="2:59" ht="14.55" customHeight="1" x14ac:dyDescent="0.2">
      <c r="B118" s="681"/>
      <c r="C118" s="682"/>
      <c r="D118" s="662"/>
      <c r="E118" s="663"/>
      <c r="F118" s="663"/>
      <c r="G118" s="663"/>
      <c r="H118" s="668"/>
      <c r="I118" s="669"/>
      <c r="J118" s="669"/>
      <c r="K118" s="670"/>
      <c r="L118" s="705"/>
      <c r="M118" s="705"/>
      <c r="N118" s="705"/>
      <c r="O118" s="705"/>
      <c r="P118" s="705"/>
      <c r="Q118" s="705"/>
      <c r="R118" s="705"/>
      <c r="S118" s="705"/>
      <c r="T118" s="705"/>
      <c r="U118" s="705"/>
      <c r="V118" s="705"/>
      <c r="W118" s="705"/>
      <c r="X118" s="705"/>
      <c r="Y118" s="705"/>
      <c r="Z118" s="705"/>
      <c r="AA118" s="705"/>
      <c r="AB118" s="705"/>
      <c r="AC118" s="705"/>
      <c r="AD118" s="706"/>
      <c r="AE118" s="681"/>
      <c r="AF118" s="682"/>
      <c r="AG118" s="662"/>
      <c r="AH118" s="663"/>
      <c r="AI118" s="663"/>
      <c r="AJ118" s="663"/>
      <c r="AK118" s="668"/>
      <c r="AL118" s="669"/>
      <c r="AM118" s="669"/>
      <c r="AN118" s="670"/>
      <c r="AO118" s="705"/>
      <c r="AP118" s="705"/>
      <c r="AQ118" s="705"/>
      <c r="AR118" s="705"/>
      <c r="AS118" s="705"/>
      <c r="AT118" s="705"/>
      <c r="AU118" s="705"/>
      <c r="AV118" s="705"/>
      <c r="AW118" s="705"/>
      <c r="AX118" s="705"/>
      <c r="AY118" s="705"/>
      <c r="AZ118" s="705"/>
      <c r="BA118" s="705"/>
      <c r="BB118" s="705"/>
      <c r="BC118" s="705"/>
      <c r="BD118" s="705"/>
      <c r="BE118" s="705"/>
      <c r="BF118" s="705"/>
      <c r="BG118" s="706"/>
    </row>
    <row r="119" spans="2:59" ht="28.95" customHeight="1" x14ac:dyDescent="0.2">
      <c r="B119" s="716" t="s">
        <v>995</v>
      </c>
      <c r="C119" s="717"/>
      <c r="D119" s="717"/>
      <c r="E119" s="717"/>
      <c r="F119" s="717"/>
      <c r="G119" s="718"/>
      <c r="H119" s="709">
        <f ca="1">OFFSET('(6)定期点検調書'!$AK$12,L111-1,0)</f>
        <v>0</v>
      </c>
      <c r="I119" s="710"/>
      <c r="J119" s="710"/>
      <c r="K119" s="711"/>
      <c r="L119" s="705"/>
      <c r="M119" s="705"/>
      <c r="N119" s="705"/>
      <c r="O119" s="705"/>
      <c r="P119" s="705"/>
      <c r="Q119" s="705"/>
      <c r="R119" s="705"/>
      <c r="S119" s="705"/>
      <c r="T119" s="705"/>
      <c r="U119" s="705"/>
      <c r="V119" s="705"/>
      <c r="W119" s="705"/>
      <c r="X119" s="705"/>
      <c r="Y119" s="705"/>
      <c r="Z119" s="705"/>
      <c r="AA119" s="705"/>
      <c r="AB119" s="705"/>
      <c r="AC119" s="705"/>
      <c r="AD119" s="706"/>
      <c r="AE119" s="716" t="s">
        <v>995</v>
      </c>
      <c r="AF119" s="717"/>
      <c r="AG119" s="717"/>
      <c r="AH119" s="717"/>
      <c r="AI119" s="717"/>
      <c r="AJ119" s="718"/>
      <c r="AK119" s="709">
        <f ca="1">OFFSET('(6)定期点検調書'!$AK$12,AO111-1,0)</f>
        <v>0</v>
      </c>
      <c r="AL119" s="710"/>
      <c r="AM119" s="710"/>
      <c r="AN119" s="711"/>
      <c r="AO119" s="705"/>
      <c r="AP119" s="705"/>
      <c r="AQ119" s="705"/>
      <c r="AR119" s="705"/>
      <c r="AS119" s="705"/>
      <c r="AT119" s="705"/>
      <c r="AU119" s="705"/>
      <c r="AV119" s="705"/>
      <c r="AW119" s="705"/>
      <c r="AX119" s="705"/>
      <c r="AY119" s="705"/>
      <c r="AZ119" s="705"/>
      <c r="BA119" s="705"/>
      <c r="BB119" s="705"/>
      <c r="BC119" s="705"/>
      <c r="BD119" s="705"/>
      <c r="BE119" s="705"/>
      <c r="BF119" s="705"/>
      <c r="BG119" s="706"/>
    </row>
    <row r="120" spans="2:59" ht="14.55" customHeight="1" x14ac:dyDescent="0.2">
      <c r="B120" s="677" t="s">
        <v>1240</v>
      </c>
      <c r="C120" s="661"/>
      <c r="D120" s="659" t="s">
        <v>994</v>
      </c>
      <c r="E120" s="660"/>
      <c r="F120" s="660"/>
      <c r="G120" s="661"/>
      <c r="H120" s="699" t="str">
        <f ca="1">OFFSET('(6)定期点検調書'!$BY$12,L111-1,0)</f>
        <v/>
      </c>
      <c r="I120" s="700"/>
      <c r="J120" s="700"/>
      <c r="K120" s="714"/>
      <c r="L120" s="705"/>
      <c r="M120" s="705"/>
      <c r="N120" s="705"/>
      <c r="O120" s="705"/>
      <c r="P120" s="705"/>
      <c r="Q120" s="705"/>
      <c r="R120" s="705"/>
      <c r="S120" s="705"/>
      <c r="T120" s="705"/>
      <c r="U120" s="705"/>
      <c r="V120" s="705"/>
      <c r="W120" s="705"/>
      <c r="X120" s="705"/>
      <c r="Y120" s="705"/>
      <c r="Z120" s="705"/>
      <c r="AA120" s="705"/>
      <c r="AB120" s="705"/>
      <c r="AC120" s="705"/>
      <c r="AD120" s="706"/>
      <c r="AE120" s="677" t="s">
        <v>1240</v>
      </c>
      <c r="AF120" s="661"/>
      <c r="AG120" s="659" t="s">
        <v>994</v>
      </c>
      <c r="AH120" s="660"/>
      <c r="AI120" s="660"/>
      <c r="AJ120" s="661"/>
      <c r="AK120" s="699" t="str">
        <f ca="1">OFFSET('(6)定期点検調書'!$BY$12,AO111-1,0)</f>
        <v/>
      </c>
      <c r="AL120" s="700"/>
      <c r="AM120" s="700"/>
      <c r="AN120" s="714"/>
      <c r="AO120" s="705"/>
      <c r="AP120" s="705"/>
      <c r="AQ120" s="705"/>
      <c r="AR120" s="705"/>
      <c r="AS120" s="705"/>
      <c r="AT120" s="705"/>
      <c r="AU120" s="705"/>
      <c r="AV120" s="705"/>
      <c r="AW120" s="705"/>
      <c r="AX120" s="705"/>
      <c r="AY120" s="705"/>
      <c r="AZ120" s="705"/>
      <c r="BA120" s="705"/>
      <c r="BB120" s="705"/>
      <c r="BC120" s="705"/>
      <c r="BD120" s="705"/>
      <c r="BE120" s="705"/>
      <c r="BF120" s="705"/>
      <c r="BG120" s="706"/>
    </row>
    <row r="121" spans="2:59" ht="14.55" customHeight="1" x14ac:dyDescent="0.2">
      <c r="B121" s="712"/>
      <c r="C121" s="713"/>
      <c r="D121" s="662"/>
      <c r="E121" s="663"/>
      <c r="F121" s="663"/>
      <c r="G121" s="664"/>
      <c r="H121" s="701"/>
      <c r="I121" s="702"/>
      <c r="J121" s="702"/>
      <c r="K121" s="715"/>
      <c r="L121" s="705"/>
      <c r="M121" s="705"/>
      <c r="N121" s="705"/>
      <c r="O121" s="705"/>
      <c r="P121" s="705"/>
      <c r="Q121" s="705"/>
      <c r="R121" s="705"/>
      <c r="S121" s="705"/>
      <c r="T121" s="705"/>
      <c r="U121" s="705"/>
      <c r="V121" s="705"/>
      <c r="W121" s="705"/>
      <c r="X121" s="705"/>
      <c r="Y121" s="705"/>
      <c r="Z121" s="705"/>
      <c r="AA121" s="705"/>
      <c r="AB121" s="705"/>
      <c r="AC121" s="705"/>
      <c r="AD121" s="706"/>
      <c r="AE121" s="712"/>
      <c r="AF121" s="713"/>
      <c r="AG121" s="662"/>
      <c r="AH121" s="663"/>
      <c r="AI121" s="663"/>
      <c r="AJ121" s="664"/>
      <c r="AK121" s="701"/>
      <c r="AL121" s="702"/>
      <c r="AM121" s="702"/>
      <c r="AN121" s="715"/>
      <c r="AO121" s="705"/>
      <c r="AP121" s="705"/>
      <c r="AQ121" s="705"/>
      <c r="AR121" s="705"/>
      <c r="AS121" s="705"/>
      <c r="AT121" s="705"/>
      <c r="AU121" s="705"/>
      <c r="AV121" s="705"/>
      <c r="AW121" s="705"/>
      <c r="AX121" s="705"/>
      <c r="AY121" s="705"/>
      <c r="AZ121" s="705"/>
      <c r="BA121" s="705"/>
      <c r="BB121" s="705"/>
      <c r="BC121" s="705"/>
      <c r="BD121" s="705"/>
      <c r="BE121" s="705"/>
      <c r="BF121" s="705"/>
      <c r="BG121" s="706"/>
    </row>
    <row r="122" spans="2:59" ht="14.55" customHeight="1" x14ac:dyDescent="0.2">
      <c r="B122" s="712"/>
      <c r="C122" s="713"/>
      <c r="D122" s="659" t="s">
        <v>1186</v>
      </c>
      <c r="E122" s="660"/>
      <c r="F122" s="660"/>
      <c r="G122" s="661"/>
      <c r="H122" s="665">
        <f ca="1">OFFSET('(6)定期点検調書'!$BC$12,L111-1,0)</f>
        <v>0</v>
      </c>
      <c r="I122" s="666"/>
      <c r="J122" s="666"/>
      <c r="K122" s="667"/>
      <c r="L122" s="705"/>
      <c r="M122" s="705"/>
      <c r="N122" s="705"/>
      <c r="O122" s="705"/>
      <c r="P122" s="705"/>
      <c r="Q122" s="705"/>
      <c r="R122" s="705"/>
      <c r="S122" s="705"/>
      <c r="T122" s="705"/>
      <c r="U122" s="705"/>
      <c r="V122" s="705"/>
      <c r="W122" s="705"/>
      <c r="X122" s="705"/>
      <c r="Y122" s="705"/>
      <c r="Z122" s="705"/>
      <c r="AA122" s="705"/>
      <c r="AB122" s="705"/>
      <c r="AC122" s="705"/>
      <c r="AD122" s="706"/>
      <c r="AE122" s="712"/>
      <c r="AF122" s="713"/>
      <c r="AG122" s="659" t="s">
        <v>1186</v>
      </c>
      <c r="AH122" s="660"/>
      <c r="AI122" s="660"/>
      <c r="AJ122" s="661"/>
      <c r="AK122" s="665">
        <f ca="1">OFFSET('(6)定期点検調書'!$BC$12,AO111-1,0)</f>
        <v>0</v>
      </c>
      <c r="AL122" s="666"/>
      <c r="AM122" s="666"/>
      <c r="AN122" s="667"/>
      <c r="AO122" s="705"/>
      <c r="AP122" s="705"/>
      <c r="AQ122" s="705"/>
      <c r="AR122" s="705"/>
      <c r="AS122" s="705"/>
      <c r="AT122" s="705"/>
      <c r="AU122" s="705"/>
      <c r="AV122" s="705"/>
      <c r="AW122" s="705"/>
      <c r="AX122" s="705"/>
      <c r="AY122" s="705"/>
      <c r="AZ122" s="705"/>
      <c r="BA122" s="705"/>
      <c r="BB122" s="705"/>
      <c r="BC122" s="705"/>
      <c r="BD122" s="705"/>
      <c r="BE122" s="705"/>
      <c r="BF122" s="705"/>
      <c r="BG122" s="706"/>
    </row>
    <row r="123" spans="2:59" ht="14.55" customHeight="1" x14ac:dyDescent="0.2">
      <c r="B123" s="712"/>
      <c r="C123" s="713"/>
      <c r="D123" s="662"/>
      <c r="E123" s="663"/>
      <c r="F123" s="663"/>
      <c r="G123" s="664"/>
      <c r="H123" s="668"/>
      <c r="I123" s="669"/>
      <c r="J123" s="669"/>
      <c r="K123" s="670"/>
      <c r="L123" s="705"/>
      <c r="M123" s="705"/>
      <c r="N123" s="705"/>
      <c r="O123" s="705"/>
      <c r="P123" s="705"/>
      <c r="Q123" s="705"/>
      <c r="R123" s="705"/>
      <c r="S123" s="705"/>
      <c r="T123" s="705"/>
      <c r="U123" s="705"/>
      <c r="V123" s="705"/>
      <c r="W123" s="705"/>
      <c r="X123" s="705"/>
      <c r="Y123" s="705"/>
      <c r="Z123" s="705"/>
      <c r="AA123" s="705"/>
      <c r="AB123" s="705"/>
      <c r="AC123" s="705"/>
      <c r="AD123" s="706"/>
      <c r="AE123" s="712"/>
      <c r="AF123" s="713"/>
      <c r="AG123" s="662"/>
      <c r="AH123" s="663"/>
      <c r="AI123" s="663"/>
      <c r="AJ123" s="664"/>
      <c r="AK123" s="668"/>
      <c r="AL123" s="669"/>
      <c r="AM123" s="669"/>
      <c r="AN123" s="670"/>
      <c r="AO123" s="705"/>
      <c r="AP123" s="705"/>
      <c r="AQ123" s="705"/>
      <c r="AR123" s="705"/>
      <c r="AS123" s="705"/>
      <c r="AT123" s="705"/>
      <c r="AU123" s="705"/>
      <c r="AV123" s="705"/>
      <c r="AW123" s="705"/>
      <c r="AX123" s="705"/>
      <c r="AY123" s="705"/>
      <c r="AZ123" s="705"/>
      <c r="BA123" s="705"/>
      <c r="BB123" s="705"/>
      <c r="BC123" s="705"/>
      <c r="BD123" s="705"/>
      <c r="BE123" s="705"/>
      <c r="BF123" s="705"/>
      <c r="BG123" s="706"/>
    </row>
    <row r="124" spans="2:59" ht="14.55" customHeight="1" x14ac:dyDescent="0.2">
      <c r="B124" s="712"/>
      <c r="C124" s="713"/>
      <c r="D124" s="659" t="s">
        <v>1187</v>
      </c>
      <c r="E124" s="660"/>
      <c r="F124" s="660"/>
      <c r="G124" s="661"/>
      <c r="H124" s="665">
        <f ca="1">OFFSET('(6)定期点検調書'!$BF$12,L111-1,0)</f>
        <v>0</v>
      </c>
      <c r="I124" s="666"/>
      <c r="J124" s="666"/>
      <c r="K124" s="667"/>
      <c r="L124" s="705"/>
      <c r="M124" s="705"/>
      <c r="N124" s="705"/>
      <c r="O124" s="705"/>
      <c r="P124" s="705"/>
      <c r="Q124" s="705"/>
      <c r="R124" s="705"/>
      <c r="S124" s="705"/>
      <c r="T124" s="705"/>
      <c r="U124" s="705"/>
      <c r="V124" s="705"/>
      <c r="W124" s="705"/>
      <c r="X124" s="705"/>
      <c r="Y124" s="705"/>
      <c r="Z124" s="705"/>
      <c r="AA124" s="705"/>
      <c r="AB124" s="705"/>
      <c r="AC124" s="705"/>
      <c r="AD124" s="706"/>
      <c r="AE124" s="712"/>
      <c r="AF124" s="713"/>
      <c r="AG124" s="659" t="s">
        <v>1187</v>
      </c>
      <c r="AH124" s="660"/>
      <c r="AI124" s="660"/>
      <c r="AJ124" s="661"/>
      <c r="AK124" s="665">
        <f ca="1">OFFSET('(6)定期点検調書'!$BF$12,AO111-1,0)</f>
        <v>0</v>
      </c>
      <c r="AL124" s="666"/>
      <c r="AM124" s="666"/>
      <c r="AN124" s="667"/>
      <c r="AO124" s="705"/>
      <c r="AP124" s="705"/>
      <c r="AQ124" s="705"/>
      <c r="AR124" s="705"/>
      <c r="AS124" s="705"/>
      <c r="AT124" s="705"/>
      <c r="AU124" s="705"/>
      <c r="AV124" s="705"/>
      <c r="AW124" s="705"/>
      <c r="AX124" s="705"/>
      <c r="AY124" s="705"/>
      <c r="AZ124" s="705"/>
      <c r="BA124" s="705"/>
      <c r="BB124" s="705"/>
      <c r="BC124" s="705"/>
      <c r="BD124" s="705"/>
      <c r="BE124" s="705"/>
      <c r="BF124" s="705"/>
      <c r="BG124" s="706"/>
    </row>
    <row r="125" spans="2:59" ht="14.55" customHeight="1" x14ac:dyDescent="0.2">
      <c r="B125" s="662"/>
      <c r="C125" s="664"/>
      <c r="D125" s="662"/>
      <c r="E125" s="663"/>
      <c r="F125" s="663"/>
      <c r="G125" s="664"/>
      <c r="H125" s="668"/>
      <c r="I125" s="669"/>
      <c r="J125" s="669"/>
      <c r="K125" s="670"/>
      <c r="L125" s="707"/>
      <c r="M125" s="707"/>
      <c r="N125" s="707"/>
      <c r="O125" s="707"/>
      <c r="P125" s="707"/>
      <c r="Q125" s="707"/>
      <c r="R125" s="707"/>
      <c r="S125" s="707"/>
      <c r="T125" s="707"/>
      <c r="U125" s="707"/>
      <c r="V125" s="707"/>
      <c r="W125" s="707"/>
      <c r="X125" s="707"/>
      <c r="Y125" s="707"/>
      <c r="Z125" s="707"/>
      <c r="AA125" s="707"/>
      <c r="AB125" s="707"/>
      <c r="AC125" s="707"/>
      <c r="AD125" s="708"/>
      <c r="AE125" s="662"/>
      <c r="AF125" s="664"/>
      <c r="AG125" s="662"/>
      <c r="AH125" s="663"/>
      <c r="AI125" s="663"/>
      <c r="AJ125" s="664"/>
      <c r="AK125" s="668"/>
      <c r="AL125" s="669"/>
      <c r="AM125" s="669"/>
      <c r="AN125" s="670"/>
      <c r="AO125" s="707"/>
      <c r="AP125" s="707"/>
      <c r="AQ125" s="707"/>
      <c r="AR125" s="707"/>
      <c r="AS125" s="707"/>
      <c r="AT125" s="707"/>
      <c r="AU125" s="707"/>
      <c r="AV125" s="707"/>
      <c r="AW125" s="707"/>
      <c r="AX125" s="707"/>
      <c r="AY125" s="707"/>
      <c r="AZ125" s="707"/>
      <c r="BA125" s="707"/>
      <c r="BB125" s="707"/>
      <c r="BC125" s="707"/>
      <c r="BD125" s="707"/>
      <c r="BE125" s="707"/>
      <c r="BF125" s="707"/>
      <c r="BG125" s="708"/>
    </row>
    <row r="126" spans="2:59" ht="14.55" customHeight="1" x14ac:dyDescent="0.2">
      <c r="B126" s="683" t="s">
        <v>1241</v>
      </c>
      <c r="C126" s="683"/>
      <c r="D126" s="683"/>
      <c r="E126" s="683"/>
      <c r="F126" s="683"/>
      <c r="G126" s="683"/>
      <c r="H126" s="699" t="str">
        <f ca="1">IF(OFFSET('(6)定期点検調書'!$AR$12,L111-1,0)="","",OFFSET('(6)定期点検調書'!$AQ$12,L111-1,0)&amp;TEXT(OFFSET('(6)定期点検調書'!$AR$12,L111-1,0),"0.0")&amp;OFFSET('(6)定期点検調書'!$AT$12,L111-1,0))  &amp;  IF(OFFSET('(6)定期点検調書'!$AV$12,L111-1,0)="","","／"&amp;OFFSET('(6)定期点検調書'!$AU$12,L111-1,0)&amp;TEXT(OFFSET('(6)定期点検調書'!$AV$12,L111-1,0),"0.0")&amp;OFFSET('(6)定期点検調書'!$AX$12,L111-1,0))  &amp;  IF(OFFSET('(6)定期点検調書'!$AZ$12,L111-1,0)="","","／"&amp;OFFSET('(6)定期点検調書'!$AY$12,L111-1,0)&amp;TEXT(OFFSET('(6)定期点検調書'!$AZ$12,L111-1,0),"0.0")&amp;OFFSET('(6)定期点検調書'!$BB$12,L111-1,0))</f>
        <v/>
      </c>
      <c r="I126" s="700"/>
      <c r="J126" s="700"/>
      <c r="K126" s="700"/>
      <c r="L126" s="700"/>
      <c r="M126" s="700"/>
      <c r="N126" s="700"/>
      <c r="O126" s="700"/>
      <c r="P126" s="685" t="s">
        <v>1243</v>
      </c>
      <c r="Q126" s="685"/>
      <c r="R126" s="685"/>
      <c r="S126" s="685"/>
      <c r="T126" s="685"/>
      <c r="U126" s="685"/>
      <c r="V126" s="685"/>
      <c r="W126" s="686" t="str">
        <f ca="1">OFFSET('(6)定期点検調書'!$F$12,L111-1,0)</f>
        <v/>
      </c>
      <c r="X126" s="687"/>
      <c r="Y126" s="687"/>
      <c r="Z126" s="687"/>
      <c r="AA126" s="687"/>
      <c r="AB126" s="687"/>
      <c r="AC126" s="687"/>
      <c r="AD126" s="688"/>
      <c r="AE126" s="683" t="s">
        <v>1241</v>
      </c>
      <c r="AF126" s="683"/>
      <c r="AG126" s="683"/>
      <c r="AH126" s="683"/>
      <c r="AI126" s="683"/>
      <c r="AJ126" s="683"/>
      <c r="AK126" s="699" t="str">
        <f ca="1">IF(OFFSET('(6)定期点検調書'!$AR$12,AO111-1,0)="","",OFFSET('(6)定期点検調書'!$AQ$12,AO111-1,0)&amp;TEXT(OFFSET('(6)定期点検調書'!$AR$12,AO111-1,0),"0.0")&amp;OFFSET('(6)定期点検調書'!$AT$12,AO111-1,0))  &amp;  IF(OFFSET('(6)定期点検調書'!$AV$12,AO111-1,0)="","","／"&amp;OFFSET('(6)定期点検調書'!$AU$12,AO111-1,0)&amp;TEXT(OFFSET('(6)定期点検調書'!$AV$12,AO111-1,0),"0.0")&amp;OFFSET('(6)定期点検調書'!$AX$12,AO111-1,0))  &amp;  IF(OFFSET('(6)定期点検調書'!$AZ$12,AO111-1,0)="","","／"&amp;OFFSET('(6)定期点検調書'!$AY$12,AO111-1,0)&amp;TEXT(OFFSET('(6)定期点検調書'!$AZ$12,AO111-1,0),"0.0")&amp;OFFSET('(6)定期点検調書'!$BB$12,AO111-1,0))</f>
        <v/>
      </c>
      <c r="AL126" s="700"/>
      <c r="AM126" s="700"/>
      <c r="AN126" s="700"/>
      <c r="AO126" s="700"/>
      <c r="AP126" s="700"/>
      <c r="AQ126" s="700"/>
      <c r="AR126" s="700"/>
      <c r="AS126" s="685" t="s">
        <v>1243</v>
      </c>
      <c r="AT126" s="685"/>
      <c r="AU126" s="685"/>
      <c r="AV126" s="685"/>
      <c r="AW126" s="685"/>
      <c r="AX126" s="685"/>
      <c r="AY126" s="685"/>
      <c r="AZ126" s="686" t="str">
        <f ca="1">OFFSET('(6)定期点検調書'!$F$12,AO111-1,0)</f>
        <v/>
      </c>
      <c r="BA126" s="687"/>
      <c r="BB126" s="687"/>
      <c r="BC126" s="687"/>
      <c r="BD126" s="687"/>
      <c r="BE126" s="687"/>
      <c r="BF126" s="687"/>
      <c r="BG126" s="688"/>
    </row>
    <row r="127" spans="2:59" ht="14.55" customHeight="1" x14ac:dyDescent="0.2">
      <c r="B127" s="683"/>
      <c r="C127" s="683"/>
      <c r="D127" s="683"/>
      <c r="E127" s="683"/>
      <c r="F127" s="683"/>
      <c r="G127" s="683"/>
      <c r="H127" s="701"/>
      <c r="I127" s="702"/>
      <c r="J127" s="702"/>
      <c r="K127" s="702"/>
      <c r="L127" s="702"/>
      <c r="M127" s="702"/>
      <c r="N127" s="702"/>
      <c r="O127" s="702"/>
      <c r="P127" s="685"/>
      <c r="Q127" s="685"/>
      <c r="R127" s="685"/>
      <c r="S127" s="685"/>
      <c r="T127" s="685"/>
      <c r="U127" s="685"/>
      <c r="V127" s="685"/>
      <c r="W127" s="689"/>
      <c r="X127" s="690"/>
      <c r="Y127" s="690"/>
      <c r="Z127" s="690"/>
      <c r="AA127" s="690"/>
      <c r="AB127" s="690"/>
      <c r="AC127" s="690"/>
      <c r="AD127" s="691"/>
      <c r="AE127" s="683"/>
      <c r="AF127" s="683"/>
      <c r="AG127" s="683"/>
      <c r="AH127" s="683"/>
      <c r="AI127" s="683"/>
      <c r="AJ127" s="683"/>
      <c r="AK127" s="701"/>
      <c r="AL127" s="702"/>
      <c r="AM127" s="702"/>
      <c r="AN127" s="702"/>
      <c r="AO127" s="702"/>
      <c r="AP127" s="702"/>
      <c r="AQ127" s="702"/>
      <c r="AR127" s="702"/>
      <c r="AS127" s="685"/>
      <c r="AT127" s="685"/>
      <c r="AU127" s="685"/>
      <c r="AV127" s="685"/>
      <c r="AW127" s="685"/>
      <c r="AX127" s="685"/>
      <c r="AY127" s="685"/>
      <c r="AZ127" s="689"/>
      <c r="BA127" s="690"/>
      <c r="BB127" s="690"/>
      <c r="BC127" s="690"/>
      <c r="BD127" s="690"/>
      <c r="BE127" s="690"/>
      <c r="BF127" s="690"/>
      <c r="BG127" s="691"/>
    </row>
    <row r="128" spans="2:59" ht="14.55" customHeight="1" x14ac:dyDescent="0.2">
      <c r="B128" s="659" t="s">
        <v>1242</v>
      </c>
      <c r="C128" s="660"/>
      <c r="D128" s="660"/>
      <c r="E128" s="660"/>
      <c r="F128" s="660"/>
      <c r="G128" s="661"/>
      <c r="H128" s="671" t="str">
        <f ca="1">IF(OFFSET('(6)定期点検調書'!$BL$12,L111-1,0)="","",VLOOKUP(OFFSET('(6)定期点検調書'!$BL$12,L111-1,0),ﾃﾞｰﾀ一覧!$AY$4:$BB$16,2,FALSE))  &amp;  IF(OFFSET('(6)定期点検調書'!$BC$12,L111-1,0)="","","／"&amp;VLOOKUP(OFFSET('(6)定期点検調書'!$BC$12,L111-1,0),ﾃﾞｰﾀ一覧!$AY$4:$BB$16,2,FALSE))  &amp;  IF(OFFSET('(6)定期点検調書'!$BD$12,L111-1,0)="","","／"&amp;VLOOKUP(OFFSET('(6)定期点検調書'!$BD$12,L111-1,0),ﾃﾞｰﾀ一覧!$AY$4:$BB$16,2,FALSE))</f>
        <v/>
      </c>
      <c r="I128" s="672"/>
      <c r="J128" s="672"/>
      <c r="K128" s="672"/>
      <c r="L128" s="672"/>
      <c r="M128" s="672"/>
      <c r="N128" s="672"/>
      <c r="O128" s="672"/>
      <c r="P128" s="692" t="s">
        <v>996</v>
      </c>
      <c r="Q128" s="692"/>
      <c r="R128" s="692"/>
      <c r="S128" s="692"/>
      <c r="T128" s="692"/>
      <c r="U128" s="692"/>
      <c r="V128" s="692"/>
      <c r="W128" s="693"/>
      <c r="X128" s="694"/>
      <c r="Y128" s="694"/>
      <c r="Z128" s="694"/>
      <c r="AA128" s="694"/>
      <c r="AB128" s="694"/>
      <c r="AC128" s="694"/>
      <c r="AD128" s="695"/>
      <c r="AE128" s="659" t="s">
        <v>1242</v>
      </c>
      <c r="AF128" s="660"/>
      <c r="AG128" s="660"/>
      <c r="AH128" s="660"/>
      <c r="AI128" s="660"/>
      <c r="AJ128" s="661"/>
      <c r="AK128" s="671" t="str">
        <f ca="1">IF(OFFSET('(6)定期点検調書'!$BL$12,AO111-1,0)="","",VLOOKUP(OFFSET('(6)定期点検調書'!$BL$12,AO111-1,0),ﾃﾞｰﾀ一覧!$AY$4:$BB$16,2,FALSE))  &amp;  IF(OFFSET('(6)定期点検調書'!$BC$12,AO111-1,0)="","","／"&amp;VLOOKUP(OFFSET('(6)定期点検調書'!$BC$12,AO111-1,0),ﾃﾞｰﾀ一覧!$AY$4:$BB$16,2,FALSE))  &amp;  IF(OFFSET('(6)定期点検調書'!$BD$12,AO111-1,0)="","","／"&amp;VLOOKUP(OFFSET('(6)定期点検調書'!$BD$12,AO111-1,0),ﾃﾞｰﾀ一覧!$AY$4:$BB$16,2,FALSE))</f>
        <v/>
      </c>
      <c r="AL128" s="672"/>
      <c r="AM128" s="672"/>
      <c r="AN128" s="672"/>
      <c r="AO128" s="672"/>
      <c r="AP128" s="672"/>
      <c r="AQ128" s="672"/>
      <c r="AR128" s="672"/>
      <c r="AS128" s="692" t="s">
        <v>996</v>
      </c>
      <c r="AT128" s="692"/>
      <c r="AU128" s="692"/>
      <c r="AV128" s="692"/>
      <c r="AW128" s="692"/>
      <c r="AX128" s="692"/>
      <c r="AY128" s="692"/>
      <c r="AZ128" s="693"/>
      <c r="BA128" s="694"/>
      <c r="BB128" s="694"/>
      <c r="BC128" s="694"/>
      <c r="BD128" s="694"/>
      <c r="BE128" s="694"/>
      <c r="BF128" s="694"/>
      <c r="BG128" s="695"/>
    </row>
    <row r="129" spans="2:86" ht="14.55" customHeight="1" x14ac:dyDescent="0.2">
      <c r="B129" s="662"/>
      <c r="C129" s="663"/>
      <c r="D129" s="663"/>
      <c r="E129" s="663"/>
      <c r="F129" s="663"/>
      <c r="G129" s="664"/>
      <c r="H129" s="674"/>
      <c r="I129" s="675"/>
      <c r="J129" s="675"/>
      <c r="K129" s="675"/>
      <c r="L129" s="675"/>
      <c r="M129" s="675"/>
      <c r="N129" s="675"/>
      <c r="O129" s="675"/>
      <c r="P129" s="692"/>
      <c r="Q129" s="692"/>
      <c r="R129" s="692"/>
      <c r="S129" s="692"/>
      <c r="T129" s="692"/>
      <c r="U129" s="692"/>
      <c r="V129" s="692"/>
      <c r="W129" s="696"/>
      <c r="X129" s="697"/>
      <c r="Y129" s="697"/>
      <c r="Z129" s="697"/>
      <c r="AA129" s="697"/>
      <c r="AB129" s="697"/>
      <c r="AC129" s="697"/>
      <c r="AD129" s="698"/>
      <c r="AE129" s="662"/>
      <c r="AF129" s="663"/>
      <c r="AG129" s="663"/>
      <c r="AH129" s="663"/>
      <c r="AI129" s="663"/>
      <c r="AJ129" s="664"/>
      <c r="AK129" s="674"/>
      <c r="AL129" s="675"/>
      <c r="AM129" s="675"/>
      <c r="AN129" s="675"/>
      <c r="AO129" s="675"/>
      <c r="AP129" s="675"/>
      <c r="AQ129" s="675"/>
      <c r="AR129" s="675"/>
      <c r="AS129" s="692"/>
      <c r="AT129" s="692"/>
      <c r="AU129" s="692"/>
      <c r="AV129" s="692"/>
      <c r="AW129" s="692"/>
      <c r="AX129" s="692"/>
      <c r="AY129" s="692"/>
      <c r="AZ129" s="696"/>
      <c r="BA129" s="697"/>
      <c r="BB129" s="697"/>
      <c r="BC129" s="697"/>
      <c r="BD129" s="697"/>
      <c r="BE129" s="697"/>
      <c r="BF129" s="697"/>
      <c r="BG129" s="698"/>
    </row>
    <row r="130" spans="2:86" ht="19.5" customHeight="1" x14ac:dyDescent="0.2">
      <c r="B130" s="683" t="s">
        <v>79</v>
      </c>
      <c r="C130" s="683"/>
      <c r="D130" s="683"/>
      <c r="E130" s="683"/>
      <c r="F130" s="683"/>
      <c r="G130" s="683"/>
      <c r="H130" s="684">
        <f ca="1">OFFSET('(6)定期点検調書'!$CA$12,L111-1,0)</f>
        <v>0</v>
      </c>
      <c r="I130" s="684"/>
      <c r="J130" s="684"/>
      <c r="K130" s="684"/>
      <c r="L130" s="684"/>
      <c r="M130" s="684"/>
      <c r="N130" s="684"/>
      <c r="O130" s="684"/>
      <c r="P130" s="684"/>
      <c r="Q130" s="684"/>
      <c r="R130" s="684"/>
      <c r="S130" s="684"/>
      <c r="T130" s="684"/>
      <c r="U130" s="684"/>
      <c r="V130" s="684"/>
      <c r="W130" s="684"/>
      <c r="X130" s="684"/>
      <c r="Y130" s="684"/>
      <c r="Z130" s="684"/>
      <c r="AA130" s="684"/>
      <c r="AB130" s="684"/>
      <c r="AC130" s="684"/>
      <c r="AD130" s="684"/>
      <c r="AE130" s="683" t="s">
        <v>79</v>
      </c>
      <c r="AF130" s="683"/>
      <c r="AG130" s="683"/>
      <c r="AH130" s="683"/>
      <c r="AI130" s="683"/>
      <c r="AJ130" s="683"/>
      <c r="AK130" s="684">
        <f ca="1">OFFSET('(6)定期点検調書'!$CA$12,AO111-1,0)</f>
        <v>0</v>
      </c>
      <c r="AL130" s="684"/>
      <c r="AM130" s="684"/>
      <c r="AN130" s="684"/>
      <c r="AO130" s="684"/>
      <c r="AP130" s="684"/>
      <c r="AQ130" s="684"/>
      <c r="AR130" s="684"/>
      <c r="AS130" s="684"/>
      <c r="AT130" s="684"/>
      <c r="AU130" s="684"/>
      <c r="AV130" s="684"/>
      <c r="AW130" s="684"/>
      <c r="AX130" s="684"/>
      <c r="AY130" s="684"/>
      <c r="AZ130" s="684"/>
      <c r="BA130" s="684"/>
      <c r="BB130" s="684"/>
      <c r="BC130" s="684"/>
      <c r="BD130" s="684"/>
      <c r="BE130" s="684"/>
      <c r="BF130" s="684"/>
      <c r="BG130" s="684"/>
      <c r="CH130" s="473"/>
    </row>
    <row r="131" spans="2:86" ht="19.2" customHeight="1" x14ac:dyDescent="0.2">
      <c r="B131" s="683"/>
      <c r="C131" s="683"/>
      <c r="D131" s="683"/>
      <c r="E131" s="683"/>
      <c r="F131" s="683"/>
      <c r="G131" s="683"/>
      <c r="H131" s="684"/>
      <c r="I131" s="684"/>
      <c r="J131" s="684"/>
      <c r="K131" s="684"/>
      <c r="L131" s="684"/>
      <c r="M131" s="684"/>
      <c r="N131" s="684"/>
      <c r="O131" s="684"/>
      <c r="P131" s="684"/>
      <c r="Q131" s="684"/>
      <c r="R131" s="684"/>
      <c r="S131" s="684"/>
      <c r="T131" s="684"/>
      <c r="U131" s="684"/>
      <c r="V131" s="684"/>
      <c r="W131" s="684"/>
      <c r="X131" s="684"/>
      <c r="Y131" s="684"/>
      <c r="Z131" s="684"/>
      <c r="AA131" s="684"/>
      <c r="AB131" s="684"/>
      <c r="AC131" s="684"/>
      <c r="AD131" s="684"/>
      <c r="AE131" s="683"/>
      <c r="AF131" s="683"/>
      <c r="AG131" s="683"/>
      <c r="AH131" s="683"/>
      <c r="AI131" s="683"/>
      <c r="AJ131" s="683"/>
      <c r="AK131" s="684"/>
      <c r="AL131" s="684"/>
      <c r="AM131" s="684"/>
      <c r="AN131" s="684"/>
      <c r="AO131" s="684"/>
      <c r="AP131" s="684"/>
      <c r="AQ131" s="684"/>
      <c r="AR131" s="684"/>
      <c r="AS131" s="684"/>
      <c r="AT131" s="684"/>
      <c r="AU131" s="684"/>
      <c r="AV131" s="684"/>
      <c r="AW131" s="684"/>
      <c r="AX131" s="684"/>
      <c r="AY131" s="684"/>
      <c r="AZ131" s="684"/>
      <c r="BA131" s="684"/>
      <c r="BB131" s="684"/>
      <c r="BC131" s="684"/>
      <c r="BD131" s="684"/>
      <c r="BE131" s="684"/>
      <c r="BF131" s="684"/>
      <c r="BG131" s="684"/>
    </row>
    <row r="132" spans="2:86" ht="14.55" customHeight="1" x14ac:dyDescent="0.2">
      <c r="B132" s="677" t="s">
        <v>1038</v>
      </c>
      <c r="C132" s="678"/>
      <c r="D132" s="677" t="s">
        <v>1237</v>
      </c>
      <c r="E132" s="719"/>
      <c r="F132" s="719"/>
      <c r="G132" s="719"/>
      <c r="H132" s="665">
        <f ca="1">OFFSET('(6)定期点検調書'!$B$12,L132-1,0)</f>
        <v>0</v>
      </c>
      <c r="I132" s="666"/>
      <c r="J132" s="666"/>
      <c r="K132" s="667"/>
      <c r="L132" s="703">
        <f>AO111+1</f>
        <v>13</v>
      </c>
      <c r="M132" s="703"/>
      <c r="N132" s="703"/>
      <c r="O132" s="703"/>
      <c r="P132" s="703"/>
      <c r="Q132" s="703"/>
      <c r="R132" s="703"/>
      <c r="S132" s="703"/>
      <c r="T132" s="703"/>
      <c r="U132" s="703"/>
      <c r="V132" s="703"/>
      <c r="W132" s="703"/>
      <c r="X132" s="703"/>
      <c r="Y132" s="703"/>
      <c r="Z132" s="703"/>
      <c r="AA132" s="703"/>
      <c r="AB132" s="703"/>
      <c r="AC132" s="703"/>
      <c r="AD132" s="704"/>
      <c r="AE132" s="677" t="s">
        <v>1038</v>
      </c>
      <c r="AF132" s="678"/>
      <c r="AG132" s="677" t="s">
        <v>1237</v>
      </c>
      <c r="AH132" s="719"/>
      <c r="AI132" s="719"/>
      <c r="AJ132" s="719"/>
      <c r="AK132" s="665">
        <f ca="1">OFFSET('(6)定期点検調書'!$B$12,AO132-1,0)</f>
        <v>0</v>
      </c>
      <c r="AL132" s="666"/>
      <c r="AM132" s="666"/>
      <c r="AN132" s="667"/>
      <c r="AO132" s="703">
        <f>L132+1</f>
        <v>14</v>
      </c>
      <c r="AP132" s="703"/>
      <c r="AQ132" s="703"/>
      <c r="AR132" s="703"/>
      <c r="AS132" s="703"/>
      <c r="AT132" s="703"/>
      <c r="AU132" s="703"/>
      <c r="AV132" s="703"/>
      <c r="AW132" s="703"/>
      <c r="AX132" s="703"/>
      <c r="AY132" s="703"/>
      <c r="AZ132" s="703"/>
      <c r="BA132" s="703"/>
      <c r="BB132" s="703"/>
      <c r="BC132" s="703"/>
      <c r="BD132" s="703"/>
      <c r="BE132" s="703"/>
      <c r="BF132" s="703"/>
      <c r="BG132" s="704"/>
    </row>
    <row r="133" spans="2:86" ht="14.55" customHeight="1" x14ac:dyDescent="0.2">
      <c r="B133" s="679"/>
      <c r="C133" s="680"/>
      <c r="D133" s="681"/>
      <c r="E133" s="720"/>
      <c r="F133" s="720"/>
      <c r="G133" s="720"/>
      <c r="H133" s="668"/>
      <c r="I133" s="669"/>
      <c r="J133" s="669"/>
      <c r="K133" s="670"/>
      <c r="L133" s="705"/>
      <c r="M133" s="705"/>
      <c r="N133" s="705"/>
      <c r="O133" s="705"/>
      <c r="P133" s="705"/>
      <c r="Q133" s="705"/>
      <c r="R133" s="705"/>
      <c r="S133" s="705"/>
      <c r="T133" s="705"/>
      <c r="U133" s="705"/>
      <c r="V133" s="705"/>
      <c r="W133" s="705"/>
      <c r="X133" s="705"/>
      <c r="Y133" s="705"/>
      <c r="Z133" s="705"/>
      <c r="AA133" s="705"/>
      <c r="AB133" s="705"/>
      <c r="AC133" s="705"/>
      <c r="AD133" s="706"/>
      <c r="AE133" s="679"/>
      <c r="AF133" s="680"/>
      <c r="AG133" s="681"/>
      <c r="AH133" s="720"/>
      <c r="AI133" s="720"/>
      <c r="AJ133" s="720"/>
      <c r="AK133" s="668"/>
      <c r="AL133" s="669"/>
      <c r="AM133" s="669"/>
      <c r="AN133" s="670"/>
      <c r="AO133" s="705"/>
      <c r="AP133" s="705"/>
      <c r="AQ133" s="705"/>
      <c r="AR133" s="705"/>
      <c r="AS133" s="705"/>
      <c r="AT133" s="705"/>
      <c r="AU133" s="705"/>
      <c r="AV133" s="705"/>
      <c r="AW133" s="705"/>
      <c r="AX133" s="705"/>
      <c r="AY133" s="705"/>
      <c r="AZ133" s="705"/>
      <c r="BA133" s="705"/>
      <c r="BB133" s="705"/>
      <c r="BC133" s="705"/>
      <c r="BD133" s="705"/>
      <c r="BE133" s="705"/>
      <c r="BF133" s="705"/>
      <c r="BG133" s="706"/>
    </row>
    <row r="134" spans="2:86" ht="14.55" customHeight="1" x14ac:dyDescent="0.2">
      <c r="B134" s="679"/>
      <c r="C134" s="680"/>
      <c r="D134" s="677" t="s">
        <v>992</v>
      </c>
      <c r="E134" s="719"/>
      <c r="F134" s="719"/>
      <c r="G134" s="719"/>
      <c r="H134" s="665">
        <f ca="1">OFFSET('(6)定期点検調書'!$D$12,L132-1,0)</f>
        <v>0</v>
      </c>
      <c r="I134" s="666"/>
      <c r="J134" s="666"/>
      <c r="K134" s="667"/>
      <c r="L134" s="705"/>
      <c r="M134" s="705"/>
      <c r="N134" s="705"/>
      <c r="O134" s="705"/>
      <c r="P134" s="705"/>
      <c r="Q134" s="705"/>
      <c r="R134" s="705"/>
      <c r="S134" s="705"/>
      <c r="T134" s="705"/>
      <c r="U134" s="705"/>
      <c r="V134" s="705"/>
      <c r="W134" s="705"/>
      <c r="X134" s="705"/>
      <c r="Y134" s="705"/>
      <c r="Z134" s="705"/>
      <c r="AA134" s="705"/>
      <c r="AB134" s="705"/>
      <c r="AC134" s="705"/>
      <c r="AD134" s="706"/>
      <c r="AE134" s="679"/>
      <c r="AF134" s="680"/>
      <c r="AG134" s="677" t="s">
        <v>992</v>
      </c>
      <c r="AH134" s="719"/>
      <c r="AI134" s="719"/>
      <c r="AJ134" s="719"/>
      <c r="AK134" s="665">
        <f ca="1">OFFSET('(6)定期点検調書'!$D$12,AO132-1,0)</f>
        <v>0</v>
      </c>
      <c r="AL134" s="666"/>
      <c r="AM134" s="666"/>
      <c r="AN134" s="667"/>
      <c r="AO134" s="705"/>
      <c r="AP134" s="705"/>
      <c r="AQ134" s="705"/>
      <c r="AR134" s="705"/>
      <c r="AS134" s="705"/>
      <c r="AT134" s="705"/>
      <c r="AU134" s="705"/>
      <c r="AV134" s="705"/>
      <c r="AW134" s="705"/>
      <c r="AX134" s="705"/>
      <c r="AY134" s="705"/>
      <c r="AZ134" s="705"/>
      <c r="BA134" s="705"/>
      <c r="BB134" s="705"/>
      <c r="BC134" s="705"/>
      <c r="BD134" s="705"/>
      <c r="BE134" s="705"/>
      <c r="BF134" s="705"/>
      <c r="BG134" s="706"/>
    </row>
    <row r="135" spans="2:86" ht="14.55" customHeight="1" x14ac:dyDescent="0.2">
      <c r="B135" s="681"/>
      <c r="C135" s="682"/>
      <c r="D135" s="681"/>
      <c r="E135" s="720"/>
      <c r="F135" s="720"/>
      <c r="G135" s="720"/>
      <c r="H135" s="668"/>
      <c r="I135" s="669"/>
      <c r="J135" s="669"/>
      <c r="K135" s="670"/>
      <c r="L135" s="705"/>
      <c r="M135" s="705"/>
      <c r="N135" s="705"/>
      <c r="O135" s="705"/>
      <c r="P135" s="705"/>
      <c r="Q135" s="705"/>
      <c r="R135" s="705"/>
      <c r="S135" s="705"/>
      <c r="T135" s="705"/>
      <c r="U135" s="705"/>
      <c r="V135" s="705"/>
      <c r="W135" s="705"/>
      <c r="X135" s="705"/>
      <c r="Y135" s="705"/>
      <c r="Z135" s="705"/>
      <c r="AA135" s="705"/>
      <c r="AB135" s="705"/>
      <c r="AC135" s="705"/>
      <c r="AD135" s="706"/>
      <c r="AE135" s="681"/>
      <c r="AF135" s="682"/>
      <c r="AG135" s="681"/>
      <c r="AH135" s="720"/>
      <c r="AI135" s="720"/>
      <c r="AJ135" s="720"/>
      <c r="AK135" s="668"/>
      <c r="AL135" s="669"/>
      <c r="AM135" s="669"/>
      <c r="AN135" s="670"/>
      <c r="AO135" s="705"/>
      <c r="AP135" s="705"/>
      <c r="AQ135" s="705"/>
      <c r="AR135" s="705"/>
      <c r="AS135" s="705"/>
      <c r="AT135" s="705"/>
      <c r="AU135" s="705"/>
      <c r="AV135" s="705"/>
      <c r="AW135" s="705"/>
      <c r="AX135" s="705"/>
      <c r="AY135" s="705"/>
      <c r="AZ135" s="705"/>
      <c r="BA135" s="705"/>
      <c r="BB135" s="705"/>
      <c r="BC135" s="705"/>
      <c r="BD135" s="705"/>
      <c r="BE135" s="705"/>
      <c r="BF135" s="705"/>
      <c r="BG135" s="706"/>
    </row>
    <row r="136" spans="2:86" ht="14.55" customHeight="1" x14ac:dyDescent="0.2">
      <c r="B136" s="677" t="s">
        <v>1238</v>
      </c>
      <c r="C136" s="678"/>
      <c r="D136" s="659" t="s">
        <v>993</v>
      </c>
      <c r="E136" s="660"/>
      <c r="F136" s="660"/>
      <c r="G136" s="660"/>
      <c r="H136" s="671">
        <f ca="1">OFFSET('(6)定期点検調書'!$AA$13,L132-1,0)</f>
        <v>0</v>
      </c>
      <c r="I136" s="672"/>
      <c r="J136" s="672"/>
      <c r="K136" s="673"/>
      <c r="L136" s="705"/>
      <c r="M136" s="705"/>
      <c r="N136" s="705"/>
      <c r="O136" s="705"/>
      <c r="P136" s="705"/>
      <c r="Q136" s="705"/>
      <c r="R136" s="705"/>
      <c r="S136" s="705"/>
      <c r="T136" s="705"/>
      <c r="U136" s="705"/>
      <c r="V136" s="705"/>
      <c r="W136" s="705"/>
      <c r="X136" s="705"/>
      <c r="Y136" s="705"/>
      <c r="Z136" s="705"/>
      <c r="AA136" s="705"/>
      <c r="AB136" s="705"/>
      <c r="AC136" s="705"/>
      <c r="AD136" s="706"/>
      <c r="AE136" s="677" t="s">
        <v>1238</v>
      </c>
      <c r="AF136" s="678"/>
      <c r="AG136" s="659" t="s">
        <v>993</v>
      </c>
      <c r="AH136" s="660"/>
      <c r="AI136" s="660"/>
      <c r="AJ136" s="660"/>
      <c r="AK136" s="671">
        <f ca="1">OFFSET('(6)定期点検調書'!$AA$13,AO132-1,0)</f>
        <v>0</v>
      </c>
      <c r="AL136" s="672"/>
      <c r="AM136" s="672"/>
      <c r="AN136" s="673"/>
      <c r="AO136" s="705"/>
      <c r="AP136" s="705"/>
      <c r="AQ136" s="705"/>
      <c r="AR136" s="705"/>
      <c r="AS136" s="705"/>
      <c r="AT136" s="705"/>
      <c r="AU136" s="705"/>
      <c r="AV136" s="705"/>
      <c r="AW136" s="705"/>
      <c r="AX136" s="705"/>
      <c r="AY136" s="705"/>
      <c r="AZ136" s="705"/>
      <c r="BA136" s="705"/>
      <c r="BB136" s="705"/>
      <c r="BC136" s="705"/>
      <c r="BD136" s="705"/>
      <c r="BE136" s="705"/>
      <c r="BF136" s="705"/>
      <c r="BG136" s="706"/>
    </row>
    <row r="137" spans="2:86" ht="14.55" customHeight="1" x14ac:dyDescent="0.2">
      <c r="B137" s="679"/>
      <c r="C137" s="680"/>
      <c r="D137" s="662"/>
      <c r="E137" s="663"/>
      <c r="F137" s="663"/>
      <c r="G137" s="663"/>
      <c r="H137" s="674"/>
      <c r="I137" s="675"/>
      <c r="J137" s="675"/>
      <c r="K137" s="676"/>
      <c r="L137" s="705"/>
      <c r="M137" s="705"/>
      <c r="N137" s="705"/>
      <c r="O137" s="705"/>
      <c r="P137" s="705"/>
      <c r="Q137" s="705"/>
      <c r="R137" s="705"/>
      <c r="S137" s="705"/>
      <c r="T137" s="705"/>
      <c r="U137" s="705"/>
      <c r="V137" s="705"/>
      <c r="W137" s="705"/>
      <c r="X137" s="705"/>
      <c r="Y137" s="705"/>
      <c r="Z137" s="705"/>
      <c r="AA137" s="705"/>
      <c r="AB137" s="705"/>
      <c r="AC137" s="705"/>
      <c r="AD137" s="706"/>
      <c r="AE137" s="679"/>
      <c r="AF137" s="680"/>
      <c r="AG137" s="662"/>
      <c r="AH137" s="663"/>
      <c r="AI137" s="663"/>
      <c r="AJ137" s="663"/>
      <c r="AK137" s="674"/>
      <c r="AL137" s="675"/>
      <c r="AM137" s="675"/>
      <c r="AN137" s="676"/>
      <c r="AO137" s="705"/>
      <c r="AP137" s="705"/>
      <c r="AQ137" s="705"/>
      <c r="AR137" s="705"/>
      <c r="AS137" s="705"/>
      <c r="AT137" s="705"/>
      <c r="AU137" s="705"/>
      <c r="AV137" s="705"/>
      <c r="AW137" s="705"/>
      <c r="AX137" s="705"/>
      <c r="AY137" s="705"/>
      <c r="AZ137" s="705"/>
      <c r="BA137" s="705"/>
      <c r="BB137" s="705"/>
      <c r="BC137" s="705"/>
      <c r="BD137" s="705"/>
      <c r="BE137" s="705"/>
      <c r="BF137" s="705"/>
      <c r="BG137" s="706"/>
    </row>
    <row r="138" spans="2:86" ht="14.55" customHeight="1" x14ac:dyDescent="0.2">
      <c r="B138" s="679"/>
      <c r="C138" s="680"/>
      <c r="D138" s="659" t="s">
        <v>1239</v>
      </c>
      <c r="E138" s="660"/>
      <c r="F138" s="660"/>
      <c r="G138" s="660"/>
      <c r="H138" s="665">
        <f ca="1">OFFSET('(6)定期点検調書'!$AD$12,L132-1,0)</f>
        <v>0</v>
      </c>
      <c r="I138" s="666"/>
      <c r="J138" s="666"/>
      <c r="K138" s="667"/>
      <c r="L138" s="705"/>
      <c r="M138" s="705"/>
      <c r="N138" s="705"/>
      <c r="O138" s="705"/>
      <c r="P138" s="705"/>
      <c r="Q138" s="705"/>
      <c r="R138" s="705"/>
      <c r="S138" s="705"/>
      <c r="T138" s="705"/>
      <c r="U138" s="705"/>
      <c r="V138" s="705"/>
      <c r="W138" s="705"/>
      <c r="X138" s="705"/>
      <c r="Y138" s="705"/>
      <c r="Z138" s="705"/>
      <c r="AA138" s="705"/>
      <c r="AB138" s="705"/>
      <c r="AC138" s="705"/>
      <c r="AD138" s="706"/>
      <c r="AE138" s="679"/>
      <c r="AF138" s="680"/>
      <c r="AG138" s="659" t="s">
        <v>1239</v>
      </c>
      <c r="AH138" s="660"/>
      <c r="AI138" s="660"/>
      <c r="AJ138" s="660"/>
      <c r="AK138" s="665">
        <f ca="1">OFFSET('(6)定期点検調書'!$AD$12,AO132-1,0)</f>
        <v>0</v>
      </c>
      <c r="AL138" s="666"/>
      <c r="AM138" s="666"/>
      <c r="AN138" s="667"/>
      <c r="AO138" s="705"/>
      <c r="AP138" s="705"/>
      <c r="AQ138" s="705"/>
      <c r="AR138" s="705"/>
      <c r="AS138" s="705"/>
      <c r="AT138" s="705"/>
      <c r="AU138" s="705"/>
      <c r="AV138" s="705"/>
      <c r="AW138" s="705"/>
      <c r="AX138" s="705"/>
      <c r="AY138" s="705"/>
      <c r="AZ138" s="705"/>
      <c r="BA138" s="705"/>
      <c r="BB138" s="705"/>
      <c r="BC138" s="705"/>
      <c r="BD138" s="705"/>
      <c r="BE138" s="705"/>
      <c r="BF138" s="705"/>
      <c r="BG138" s="706"/>
    </row>
    <row r="139" spans="2:86" ht="14.55" customHeight="1" x14ac:dyDescent="0.2">
      <c r="B139" s="681"/>
      <c r="C139" s="682"/>
      <c r="D139" s="662"/>
      <c r="E139" s="663"/>
      <c r="F139" s="663"/>
      <c r="G139" s="663"/>
      <c r="H139" s="668"/>
      <c r="I139" s="669"/>
      <c r="J139" s="669"/>
      <c r="K139" s="670"/>
      <c r="L139" s="705"/>
      <c r="M139" s="705"/>
      <c r="N139" s="705"/>
      <c r="O139" s="705"/>
      <c r="P139" s="705"/>
      <c r="Q139" s="705"/>
      <c r="R139" s="705"/>
      <c r="S139" s="705"/>
      <c r="T139" s="705"/>
      <c r="U139" s="705"/>
      <c r="V139" s="705"/>
      <c r="W139" s="705"/>
      <c r="X139" s="705"/>
      <c r="Y139" s="705"/>
      <c r="Z139" s="705"/>
      <c r="AA139" s="705"/>
      <c r="AB139" s="705"/>
      <c r="AC139" s="705"/>
      <c r="AD139" s="706"/>
      <c r="AE139" s="681"/>
      <c r="AF139" s="682"/>
      <c r="AG139" s="662"/>
      <c r="AH139" s="663"/>
      <c r="AI139" s="663"/>
      <c r="AJ139" s="663"/>
      <c r="AK139" s="668"/>
      <c r="AL139" s="669"/>
      <c r="AM139" s="669"/>
      <c r="AN139" s="670"/>
      <c r="AO139" s="705"/>
      <c r="AP139" s="705"/>
      <c r="AQ139" s="705"/>
      <c r="AR139" s="705"/>
      <c r="AS139" s="705"/>
      <c r="AT139" s="705"/>
      <c r="AU139" s="705"/>
      <c r="AV139" s="705"/>
      <c r="AW139" s="705"/>
      <c r="AX139" s="705"/>
      <c r="AY139" s="705"/>
      <c r="AZ139" s="705"/>
      <c r="BA139" s="705"/>
      <c r="BB139" s="705"/>
      <c r="BC139" s="705"/>
      <c r="BD139" s="705"/>
      <c r="BE139" s="705"/>
      <c r="BF139" s="705"/>
      <c r="BG139" s="706"/>
    </row>
    <row r="140" spans="2:86" ht="28.95" customHeight="1" x14ac:dyDescent="0.2">
      <c r="B140" s="716" t="s">
        <v>995</v>
      </c>
      <c r="C140" s="717"/>
      <c r="D140" s="717"/>
      <c r="E140" s="717"/>
      <c r="F140" s="717"/>
      <c r="G140" s="718"/>
      <c r="H140" s="709">
        <f ca="1">OFFSET('(6)定期点検調書'!$AK$12,L132-1,0)</f>
        <v>0</v>
      </c>
      <c r="I140" s="710"/>
      <c r="J140" s="710"/>
      <c r="K140" s="711"/>
      <c r="L140" s="705"/>
      <c r="M140" s="705"/>
      <c r="N140" s="705"/>
      <c r="O140" s="705"/>
      <c r="P140" s="705"/>
      <c r="Q140" s="705"/>
      <c r="R140" s="705"/>
      <c r="S140" s="705"/>
      <c r="T140" s="705"/>
      <c r="U140" s="705"/>
      <c r="V140" s="705"/>
      <c r="W140" s="705"/>
      <c r="X140" s="705"/>
      <c r="Y140" s="705"/>
      <c r="Z140" s="705"/>
      <c r="AA140" s="705"/>
      <c r="AB140" s="705"/>
      <c r="AC140" s="705"/>
      <c r="AD140" s="706"/>
      <c r="AE140" s="716" t="s">
        <v>995</v>
      </c>
      <c r="AF140" s="717"/>
      <c r="AG140" s="717"/>
      <c r="AH140" s="717"/>
      <c r="AI140" s="717"/>
      <c r="AJ140" s="718"/>
      <c r="AK140" s="709">
        <f ca="1">OFFSET('(6)定期点検調書'!$AK$12,AO132-1,0)</f>
        <v>0</v>
      </c>
      <c r="AL140" s="710"/>
      <c r="AM140" s="710"/>
      <c r="AN140" s="711"/>
      <c r="AO140" s="705"/>
      <c r="AP140" s="705"/>
      <c r="AQ140" s="705"/>
      <c r="AR140" s="705"/>
      <c r="AS140" s="705"/>
      <c r="AT140" s="705"/>
      <c r="AU140" s="705"/>
      <c r="AV140" s="705"/>
      <c r="AW140" s="705"/>
      <c r="AX140" s="705"/>
      <c r="AY140" s="705"/>
      <c r="AZ140" s="705"/>
      <c r="BA140" s="705"/>
      <c r="BB140" s="705"/>
      <c r="BC140" s="705"/>
      <c r="BD140" s="705"/>
      <c r="BE140" s="705"/>
      <c r="BF140" s="705"/>
      <c r="BG140" s="706"/>
    </row>
    <row r="141" spans="2:86" ht="14.55" customHeight="1" x14ac:dyDescent="0.2">
      <c r="B141" s="677" t="s">
        <v>1240</v>
      </c>
      <c r="C141" s="661"/>
      <c r="D141" s="659" t="s">
        <v>994</v>
      </c>
      <c r="E141" s="660"/>
      <c r="F141" s="660"/>
      <c r="G141" s="661"/>
      <c r="H141" s="699" t="str">
        <f ca="1">OFFSET('(6)定期点検調書'!$BY$12,L132-1,0)</f>
        <v/>
      </c>
      <c r="I141" s="700"/>
      <c r="J141" s="700"/>
      <c r="K141" s="714"/>
      <c r="L141" s="705"/>
      <c r="M141" s="705"/>
      <c r="N141" s="705"/>
      <c r="O141" s="705"/>
      <c r="P141" s="705"/>
      <c r="Q141" s="705"/>
      <c r="R141" s="705"/>
      <c r="S141" s="705"/>
      <c r="T141" s="705"/>
      <c r="U141" s="705"/>
      <c r="V141" s="705"/>
      <c r="W141" s="705"/>
      <c r="X141" s="705"/>
      <c r="Y141" s="705"/>
      <c r="Z141" s="705"/>
      <c r="AA141" s="705"/>
      <c r="AB141" s="705"/>
      <c r="AC141" s="705"/>
      <c r="AD141" s="706"/>
      <c r="AE141" s="677" t="s">
        <v>1240</v>
      </c>
      <c r="AF141" s="661"/>
      <c r="AG141" s="659" t="s">
        <v>994</v>
      </c>
      <c r="AH141" s="660"/>
      <c r="AI141" s="660"/>
      <c r="AJ141" s="661"/>
      <c r="AK141" s="699" t="str">
        <f ca="1">OFFSET('(6)定期点検調書'!$BY$12,AO132-1,0)</f>
        <v/>
      </c>
      <c r="AL141" s="700"/>
      <c r="AM141" s="700"/>
      <c r="AN141" s="714"/>
      <c r="AO141" s="705"/>
      <c r="AP141" s="705"/>
      <c r="AQ141" s="705"/>
      <c r="AR141" s="705"/>
      <c r="AS141" s="705"/>
      <c r="AT141" s="705"/>
      <c r="AU141" s="705"/>
      <c r="AV141" s="705"/>
      <c r="AW141" s="705"/>
      <c r="AX141" s="705"/>
      <c r="AY141" s="705"/>
      <c r="AZ141" s="705"/>
      <c r="BA141" s="705"/>
      <c r="BB141" s="705"/>
      <c r="BC141" s="705"/>
      <c r="BD141" s="705"/>
      <c r="BE141" s="705"/>
      <c r="BF141" s="705"/>
      <c r="BG141" s="706"/>
    </row>
    <row r="142" spans="2:86" ht="14.55" customHeight="1" x14ac:dyDescent="0.2">
      <c r="B142" s="712"/>
      <c r="C142" s="713"/>
      <c r="D142" s="662"/>
      <c r="E142" s="663"/>
      <c r="F142" s="663"/>
      <c r="G142" s="664"/>
      <c r="H142" s="701"/>
      <c r="I142" s="702"/>
      <c r="J142" s="702"/>
      <c r="K142" s="715"/>
      <c r="L142" s="705"/>
      <c r="M142" s="705"/>
      <c r="N142" s="705"/>
      <c r="O142" s="705"/>
      <c r="P142" s="705"/>
      <c r="Q142" s="705"/>
      <c r="R142" s="705"/>
      <c r="S142" s="705"/>
      <c r="T142" s="705"/>
      <c r="U142" s="705"/>
      <c r="V142" s="705"/>
      <c r="W142" s="705"/>
      <c r="X142" s="705"/>
      <c r="Y142" s="705"/>
      <c r="Z142" s="705"/>
      <c r="AA142" s="705"/>
      <c r="AB142" s="705"/>
      <c r="AC142" s="705"/>
      <c r="AD142" s="706"/>
      <c r="AE142" s="712"/>
      <c r="AF142" s="713"/>
      <c r="AG142" s="662"/>
      <c r="AH142" s="663"/>
      <c r="AI142" s="663"/>
      <c r="AJ142" s="664"/>
      <c r="AK142" s="701"/>
      <c r="AL142" s="702"/>
      <c r="AM142" s="702"/>
      <c r="AN142" s="715"/>
      <c r="AO142" s="705"/>
      <c r="AP142" s="705"/>
      <c r="AQ142" s="705"/>
      <c r="AR142" s="705"/>
      <c r="AS142" s="705"/>
      <c r="AT142" s="705"/>
      <c r="AU142" s="705"/>
      <c r="AV142" s="705"/>
      <c r="AW142" s="705"/>
      <c r="AX142" s="705"/>
      <c r="AY142" s="705"/>
      <c r="AZ142" s="705"/>
      <c r="BA142" s="705"/>
      <c r="BB142" s="705"/>
      <c r="BC142" s="705"/>
      <c r="BD142" s="705"/>
      <c r="BE142" s="705"/>
      <c r="BF142" s="705"/>
      <c r="BG142" s="706"/>
    </row>
    <row r="143" spans="2:86" ht="14.55" customHeight="1" x14ac:dyDescent="0.2">
      <c r="B143" s="712"/>
      <c r="C143" s="713"/>
      <c r="D143" s="659" t="s">
        <v>1186</v>
      </c>
      <c r="E143" s="660"/>
      <c r="F143" s="660"/>
      <c r="G143" s="661"/>
      <c r="H143" s="665">
        <f ca="1">OFFSET('(6)定期点検調書'!$BC$12,L132-1,0)</f>
        <v>0</v>
      </c>
      <c r="I143" s="666"/>
      <c r="J143" s="666"/>
      <c r="K143" s="667"/>
      <c r="L143" s="705"/>
      <c r="M143" s="705"/>
      <c r="N143" s="705"/>
      <c r="O143" s="705"/>
      <c r="P143" s="705"/>
      <c r="Q143" s="705"/>
      <c r="R143" s="705"/>
      <c r="S143" s="705"/>
      <c r="T143" s="705"/>
      <c r="U143" s="705"/>
      <c r="V143" s="705"/>
      <c r="W143" s="705"/>
      <c r="X143" s="705"/>
      <c r="Y143" s="705"/>
      <c r="Z143" s="705"/>
      <c r="AA143" s="705"/>
      <c r="AB143" s="705"/>
      <c r="AC143" s="705"/>
      <c r="AD143" s="706"/>
      <c r="AE143" s="712"/>
      <c r="AF143" s="713"/>
      <c r="AG143" s="659" t="s">
        <v>1186</v>
      </c>
      <c r="AH143" s="660"/>
      <c r="AI143" s="660"/>
      <c r="AJ143" s="661"/>
      <c r="AK143" s="665">
        <f ca="1">OFFSET('(6)定期点検調書'!$BC$12,AO132-1,0)</f>
        <v>0</v>
      </c>
      <c r="AL143" s="666"/>
      <c r="AM143" s="666"/>
      <c r="AN143" s="667"/>
      <c r="AO143" s="705"/>
      <c r="AP143" s="705"/>
      <c r="AQ143" s="705"/>
      <c r="AR143" s="705"/>
      <c r="AS143" s="705"/>
      <c r="AT143" s="705"/>
      <c r="AU143" s="705"/>
      <c r="AV143" s="705"/>
      <c r="AW143" s="705"/>
      <c r="AX143" s="705"/>
      <c r="AY143" s="705"/>
      <c r="AZ143" s="705"/>
      <c r="BA143" s="705"/>
      <c r="BB143" s="705"/>
      <c r="BC143" s="705"/>
      <c r="BD143" s="705"/>
      <c r="BE143" s="705"/>
      <c r="BF143" s="705"/>
      <c r="BG143" s="706"/>
    </row>
    <row r="144" spans="2:86" ht="14.55" customHeight="1" x14ac:dyDescent="0.2">
      <c r="B144" s="712"/>
      <c r="C144" s="713"/>
      <c r="D144" s="662"/>
      <c r="E144" s="663"/>
      <c r="F144" s="663"/>
      <c r="G144" s="664"/>
      <c r="H144" s="668"/>
      <c r="I144" s="669"/>
      <c r="J144" s="669"/>
      <c r="K144" s="670"/>
      <c r="L144" s="705"/>
      <c r="M144" s="705"/>
      <c r="N144" s="705"/>
      <c r="O144" s="705"/>
      <c r="P144" s="705"/>
      <c r="Q144" s="705"/>
      <c r="R144" s="705"/>
      <c r="S144" s="705"/>
      <c r="T144" s="705"/>
      <c r="U144" s="705"/>
      <c r="V144" s="705"/>
      <c r="W144" s="705"/>
      <c r="X144" s="705"/>
      <c r="Y144" s="705"/>
      <c r="Z144" s="705"/>
      <c r="AA144" s="705"/>
      <c r="AB144" s="705"/>
      <c r="AC144" s="705"/>
      <c r="AD144" s="706"/>
      <c r="AE144" s="712"/>
      <c r="AF144" s="713"/>
      <c r="AG144" s="662"/>
      <c r="AH144" s="663"/>
      <c r="AI144" s="663"/>
      <c r="AJ144" s="664"/>
      <c r="AK144" s="668"/>
      <c r="AL144" s="669"/>
      <c r="AM144" s="669"/>
      <c r="AN144" s="670"/>
      <c r="AO144" s="705"/>
      <c r="AP144" s="705"/>
      <c r="AQ144" s="705"/>
      <c r="AR144" s="705"/>
      <c r="AS144" s="705"/>
      <c r="AT144" s="705"/>
      <c r="AU144" s="705"/>
      <c r="AV144" s="705"/>
      <c r="AW144" s="705"/>
      <c r="AX144" s="705"/>
      <c r="AY144" s="705"/>
      <c r="AZ144" s="705"/>
      <c r="BA144" s="705"/>
      <c r="BB144" s="705"/>
      <c r="BC144" s="705"/>
      <c r="BD144" s="705"/>
      <c r="BE144" s="705"/>
      <c r="BF144" s="705"/>
      <c r="BG144" s="706"/>
    </row>
    <row r="145" spans="2:86" ht="14.55" customHeight="1" x14ac:dyDescent="0.2">
      <c r="B145" s="712"/>
      <c r="C145" s="713"/>
      <c r="D145" s="659" t="s">
        <v>1187</v>
      </c>
      <c r="E145" s="660"/>
      <c r="F145" s="660"/>
      <c r="G145" s="661"/>
      <c r="H145" s="665">
        <f ca="1">OFFSET('(6)定期点検調書'!$BF$12,L132-1,0)</f>
        <v>0</v>
      </c>
      <c r="I145" s="666"/>
      <c r="J145" s="666"/>
      <c r="K145" s="667"/>
      <c r="L145" s="705"/>
      <c r="M145" s="705"/>
      <c r="N145" s="705"/>
      <c r="O145" s="705"/>
      <c r="P145" s="705"/>
      <c r="Q145" s="705"/>
      <c r="R145" s="705"/>
      <c r="S145" s="705"/>
      <c r="T145" s="705"/>
      <c r="U145" s="705"/>
      <c r="V145" s="705"/>
      <c r="W145" s="705"/>
      <c r="X145" s="705"/>
      <c r="Y145" s="705"/>
      <c r="Z145" s="705"/>
      <c r="AA145" s="705"/>
      <c r="AB145" s="705"/>
      <c r="AC145" s="705"/>
      <c r="AD145" s="706"/>
      <c r="AE145" s="712"/>
      <c r="AF145" s="713"/>
      <c r="AG145" s="659" t="s">
        <v>1187</v>
      </c>
      <c r="AH145" s="660"/>
      <c r="AI145" s="660"/>
      <c r="AJ145" s="661"/>
      <c r="AK145" s="665">
        <f ca="1">OFFSET('(6)定期点検調書'!$BF$12,AO132-1,0)</f>
        <v>0</v>
      </c>
      <c r="AL145" s="666"/>
      <c r="AM145" s="666"/>
      <c r="AN145" s="667"/>
      <c r="AO145" s="705"/>
      <c r="AP145" s="705"/>
      <c r="AQ145" s="705"/>
      <c r="AR145" s="705"/>
      <c r="AS145" s="705"/>
      <c r="AT145" s="705"/>
      <c r="AU145" s="705"/>
      <c r="AV145" s="705"/>
      <c r="AW145" s="705"/>
      <c r="AX145" s="705"/>
      <c r="AY145" s="705"/>
      <c r="AZ145" s="705"/>
      <c r="BA145" s="705"/>
      <c r="BB145" s="705"/>
      <c r="BC145" s="705"/>
      <c r="BD145" s="705"/>
      <c r="BE145" s="705"/>
      <c r="BF145" s="705"/>
      <c r="BG145" s="706"/>
    </row>
    <row r="146" spans="2:86" ht="14.55" customHeight="1" x14ac:dyDescent="0.2">
      <c r="B146" s="662"/>
      <c r="C146" s="664"/>
      <c r="D146" s="662"/>
      <c r="E146" s="663"/>
      <c r="F146" s="663"/>
      <c r="G146" s="664"/>
      <c r="H146" s="668"/>
      <c r="I146" s="669"/>
      <c r="J146" s="669"/>
      <c r="K146" s="670"/>
      <c r="L146" s="707"/>
      <c r="M146" s="707"/>
      <c r="N146" s="707"/>
      <c r="O146" s="707"/>
      <c r="P146" s="707"/>
      <c r="Q146" s="707"/>
      <c r="R146" s="707"/>
      <c r="S146" s="707"/>
      <c r="T146" s="707"/>
      <c r="U146" s="707"/>
      <c r="V146" s="707"/>
      <c r="W146" s="707"/>
      <c r="X146" s="707"/>
      <c r="Y146" s="707"/>
      <c r="Z146" s="707"/>
      <c r="AA146" s="707"/>
      <c r="AB146" s="707"/>
      <c r="AC146" s="707"/>
      <c r="AD146" s="708"/>
      <c r="AE146" s="662"/>
      <c r="AF146" s="664"/>
      <c r="AG146" s="662"/>
      <c r="AH146" s="663"/>
      <c r="AI146" s="663"/>
      <c r="AJ146" s="664"/>
      <c r="AK146" s="668"/>
      <c r="AL146" s="669"/>
      <c r="AM146" s="669"/>
      <c r="AN146" s="670"/>
      <c r="AO146" s="707"/>
      <c r="AP146" s="707"/>
      <c r="AQ146" s="707"/>
      <c r="AR146" s="707"/>
      <c r="AS146" s="707"/>
      <c r="AT146" s="707"/>
      <c r="AU146" s="707"/>
      <c r="AV146" s="707"/>
      <c r="AW146" s="707"/>
      <c r="AX146" s="707"/>
      <c r="AY146" s="707"/>
      <c r="AZ146" s="707"/>
      <c r="BA146" s="707"/>
      <c r="BB146" s="707"/>
      <c r="BC146" s="707"/>
      <c r="BD146" s="707"/>
      <c r="BE146" s="707"/>
      <c r="BF146" s="707"/>
      <c r="BG146" s="708"/>
    </row>
    <row r="147" spans="2:86" ht="14.55" customHeight="1" x14ac:dyDescent="0.2">
      <c r="B147" s="683" t="s">
        <v>1241</v>
      </c>
      <c r="C147" s="683"/>
      <c r="D147" s="683"/>
      <c r="E147" s="683"/>
      <c r="F147" s="683"/>
      <c r="G147" s="683"/>
      <c r="H147" s="699" t="str">
        <f ca="1">IF(OFFSET('(6)定期点検調書'!$AR$12,L132-1,0)="","",OFFSET('(6)定期点検調書'!$AQ$12,L132-1,0)&amp;TEXT(OFFSET('(6)定期点検調書'!$AR$12,L132-1,0),"0.0")&amp;OFFSET('(6)定期点検調書'!$AT$12,L132-1,0))  &amp;  IF(OFFSET('(6)定期点検調書'!$AV$12,L132-1,0)="","","／"&amp;OFFSET('(6)定期点検調書'!$AU$12,L132-1,0)&amp;TEXT(OFFSET('(6)定期点検調書'!$AV$12,L132-1,0),"0.0")&amp;OFFSET('(6)定期点検調書'!$AX$12,L132-1,0))  &amp;  IF(OFFSET('(6)定期点検調書'!$AZ$12,L132-1,0)="","","／"&amp;OFFSET('(6)定期点検調書'!$AY$12,L132-1,0)&amp;TEXT(OFFSET('(6)定期点検調書'!$AZ$12,L132-1,0),"0.0")&amp;OFFSET('(6)定期点検調書'!$BB$12,L132-1,0))</f>
        <v/>
      </c>
      <c r="I147" s="700"/>
      <c r="J147" s="700"/>
      <c r="K147" s="700"/>
      <c r="L147" s="700"/>
      <c r="M147" s="700"/>
      <c r="N147" s="700"/>
      <c r="O147" s="700"/>
      <c r="P147" s="685" t="s">
        <v>1243</v>
      </c>
      <c r="Q147" s="685"/>
      <c r="R147" s="685"/>
      <c r="S147" s="685"/>
      <c r="T147" s="685"/>
      <c r="U147" s="685"/>
      <c r="V147" s="685"/>
      <c r="W147" s="686" t="str">
        <f ca="1">OFFSET('(6)定期点検調書'!$F$12,L132-1,0)</f>
        <v/>
      </c>
      <c r="X147" s="687"/>
      <c r="Y147" s="687"/>
      <c r="Z147" s="687"/>
      <c r="AA147" s="687"/>
      <c r="AB147" s="687"/>
      <c r="AC147" s="687"/>
      <c r="AD147" s="688"/>
      <c r="AE147" s="683" t="s">
        <v>1241</v>
      </c>
      <c r="AF147" s="683"/>
      <c r="AG147" s="683"/>
      <c r="AH147" s="683"/>
      <c r="AI147" s="683"/>
      <c r="AJ147" s="683"/>
      <c r="AK147" s="699" t="str">
        <f ca="1">IF(OFFSET('(6)定期点検調書'!$AR$12,AO132-1,0)="","",OFFSET('(6)定期点検調書'!$AQ$12,AO132-1,0)&amp;TEXT(OFFSET('(6)定期点検調書'!$AR$12,AO132-1,0),"0.0")&amp;OFFSET('(6)定期点検調書'!$AT$12,AO132-1,0))  &amp;  IF(OFFSET('(6)定期点検調書'!$AV$12,AO132-1,0)="","","／"&amp;OFFSET('(6)定期点検調書'!$AU$12,AO132-1,0)&amp;TEXT(OFFSET('(6)定期点検調書'!$AV$12,AO132-1,0),"0.0")&amp;OFFSET('(6)定期点検調書'!$AX$12,AO132-1,0))  &amp;  IF(OFFSET('(6)定期点検調書'!$AZ$12,AO132-1,0)="","","／"&amp;OFFSET('(6)定期点検調書'!$AY$12,AO132-1,0)&amp;TEXT(OFFSET('(6)定期点検調書'!$AZ$12,AO132-1,0),"0.0")&amp;OFFSET('(6)定期点検調書'!$BB$12,AO132-1,0))</f>
        <v/>
      </c>
      <c r="AL147" s="700"/>
      <c r="AM147" s="700"/>
      <c r="AN147" s="700"/>
      <c r="AO147" s="700"/>
      <c r="AP147" s="700"/>
      <c r="AQ147" s="700"/>
      <c r="AR147" s="700"/>
      <c r="AS147" s="685" t="s">
        <v>1243</v>
      </c>
      <c r="AT147" s="685"/>
      <c r="AU147" s="685"/>
      <c r="AV147" s="685"/>
      <c r="AW147" s="685"/>
      <c r="AX147" s="685"/>
      <c r="AY147" s="685"/>
      <c r="AZ147" s="686" t="str">
        <f ca="1">OFFSET('(6)定期点検調書'!$F$12,AO132-1,0)</f>
        <v/>
      </c>
      <c r="BA147" s="687"/>
      <c r="BB147" s="687"/>
      <c r="BC147" s="687"/>
      <c r="BD147" s="687"/>
      <c r="BE147" s="687"/>
      <c r="BF147" s="687"/>
      <c r="BG147" s="688"/>
    </row>
    <row r="148" spans="2:86" ht="14.55" customHeight="1" x14ac:dyDescent="0.2">
      <c r="B148" s="683"/>
      <c r="C148" s="683"/>
      <c r="D148" s="683"/>
      <c r="E148" s="683"/>
      <c r="F148" s="683"/>
      <c r="G148" s="683"/>
      <c r="H148" s="701"/>
      <c r="I148" s="702"/>
      <c r="J148" s="702"/>
      <c r="K148" s="702"/>
      <c r="L148" s="702"/>
      <c r="M148" s="702"/>
      <c r="N148" s="702"/>
      <c r="O148" s="702"/>
      <c r="P148" s="685"/>
      <c r="Q148" s="685"/>
      <c r="R148" s="685"/>
      <c r="S148" s="685"/>
      <c r="T148" s="685"/>
      <c r="U148" s="685"/>
      <c r="V148" s="685"/>
      <c r="W148" s="689"/>
      <c r="X148" s="690"/>
      <c r="Y148" s="690"/>
      <c r="Z148" s="690"/>
      <c r="AA148" s="690"/>
      <c r="AB148" s="690"/>
      <c r="AC148" s="690"/>
      <c r="AD148" s="691"/>
      <c r="AE148" s="683"/>
      <c r="AF148" s="683"/>
      <c r="AG148" s="683"/>
      <c r="AH148" s="683"/>
      <c r="AI148" s="683"/>
      <c r="AJ148" s="683"/>
      <c r="AK148" s="701"/>
      <c r="AL148" s="702"/>
      <c r="AM148" s="702"/>
      <c r="AN148" s="702"/>
      <c r="AO148" s="702"/>
      <c r="AP148" s="702"/>
      <c r="AQ148" s="702"/>
      <c r="AR148" s="702"/>
      <c r="AS148" s="685"/>
      <c r="AT148" s="685"/>
      <c r="AU148" s="685"/>
      <c r="AV148" s="685"/>
      <c r="AW148" s="685"/>
      <c r="AX148" s="685"/>
      <c r="AY148" s="685"/>
      <c r="AZ148" s="689"/>
      <c r="BA148" s="690"/>
      <c r="BB148" s="690"/>
      <c r="BC148" s="690"/>
      <c r="BD148" s="690"/>
      <c r="BE148" s="690"/>
      <c r="BF148" s="690"/>
      <c r="BG148" s="691"/>
    </row>
    <row r="149" spans="2:86" ht="14.55" customHeight="1" x14ac:dyDescent="0.2">
      <c r="B149" s="659" t="s">
        <v>1242</v>
      </c>
      <c r="C149" s="660"/>
      <c r="D149" s="660"/>
      <c r="E149" s="660"/>
      <c r="F149" s="660"/>
      <c r="G149" s="661"/>
      <c r="H149" s="671"/>
      <c r="I149" s="672"/>
      <c r="J149" s="672"/>
      <c r="K149" s="672"/>
      <c r="L149" s="672"/>
      <c r="M149" s="672"/>
      <c r="N149" s="672"/>
      <c r="O149" s="672"/>
      <c r="P149" s="692" t="s">
        <v>996</v>
      </c>
      <c r="Q149" s="692"/>
      <c r="R149" s="692"/>
      <c r="S149" s="692"/>
      <c r="T149" s="692"/>
      <c r="U149" s="692"/>
      <c r="V149" s="692"/>
      <c r="W149" s="693"/>
      <c r="X149" s="694"/>
      <c r="Y149" s="694"/>
      <c r="Z149" s="694"/>
      <c r="AA149" s="694"/>
      <c r="AB149" s="694"/>
      <c r="AC149" s="694"/>
      <c r="AD149" s="695"/>
      <c r="AE149" s="659" t="s">
        <v>1242</v>
      </c>
      <c r="AF149" s="660"/>
      <c r="AG149" s="660"/>
      <c r="AH149" s="660"/>
      <c r="AI149" s="660"/>
      <c r="AJ149" s="661"/>
      <c r="AK149" s="671"/>
      <c r="AL149" s="672"/>
      <c r="AM149" s="672"/>
      <c r="AN149" s="672"/>
      <c r="AO149" s="672"/>
      <c r="AP149" s="672"/>
      <c r="AQ149" s="672"/>
      <c r="AR149" s="672"/>
      <c r="AS149" s="692" t="s">
        <v>996</v>
      </c>
      <c r="AT149" s="692"/>
      <c r="AU149" s="692"/>
      <c r="AV149" s="692"/>
      <c r="AW149" s="692"/>
      <c r="AX149" s="692"/>
      <c r="AY149" s="692"/>
      <c r="AZ149" s="693"/>
      <c r="BA149" s="694"/>
      <c r="BB149" s="694"/>
      <c r="BC149" s="694"/>
      <c r="BD149" s="694"/>
      <c r="BE149" s="694"/>
      <c r="BF149" s="694"/>
      <c r="BG149" s="695"/>
    </row>
    <row r="150" spans="2:86" ht="14.55" customHeight="1" x14ac:dyDescent="0.2">
      <c r="B150" s="662"/>
      <c r="C150" s="663"/>
      <c r="D150" s="663"/>
      <c r="E150" s="663"/>
      <c r="F150" s="663"/>
      <c r="G150" s="664"/>
      <c r="H150" s="674"/>
      <c r="I150" s="675"/>
      <c r="J150" s="675"/>
      <c r="K150" s="675"/>
      <c r="L150" s="675"/>
      <c r="M150" s="675"/>
      <c r="N150" s="675"/>
      <c r="O150" s="675"/>
      <c r="P150" s="692"/>
      <c r="Q150" s="692"/>
      <c r="R150" s="692"/>
      <c r="S150" s="692"/>
      <c r="T150" s="692"/>
      <c r="U150" s="692"/>
      <c r="V150" s="692"/>
      <c r="W150" s="696"/>
      <c r="X150" s="697"/>
      <c r="Y150" s="697"/>
      <c r="Z150" s="697"/>
      <c r="AA150" s="697"/>
      <c r="AB150" s="697"/>
      <c r="AC150" s="697"/>
      <c r="AD150" s="698"/>
      <c r="AE150" s="662"/>
      <c r="AF150" s="663"/>
      <c r="AG150" s="663"/>
      <c r="AH150" s="663"/>
      <c r="AI150" s="663"/>
      <c r="AJ150" s="664"/>
      <c r="AK150" s="674"/>
      <c r="AL150" s="675"/>
      <c r="AM150" s="675"/>
      <c r="AN150" s="675"/>
      <c r="AO150" s="675"/>
      <c r="AP150" s="675"/>
      <c r="AQ150" s="675"/>
      <c r="AR150" s="675"/>
      <c r="AS150" s="692"/>
      <c r="AT150" s="692"/>
      <c r="AU150" s="692"/>
      <c r="AV150" s="692"/>
      <c r="AW150" s="692"/>
      <c r="AX150" s="692"/>
      <c r="AY150" s="692"/>
      <c r="AZ150" s="696"/>
      <c r="BA150" s="697"/>
      <c r="BB150" s="697"/>
      <c r="BC150" s="697"/>
      <c r="BD150" s="697"/>
      <c r="BE150" s="697"/>
      <c r="BF150" s="697"/>
      <c r="BG150" s="698"/>
    </row>
    <row r="151" spans="2:86" ht="19.5" customHeight="1" x14ac:dyDescent="0.2">
      <c r="B151" s="683" t="s">
        <v>79</v>
      </c>
      <c r="C151" s="683"/>
      <c r="D151" s="683"/>
      <c r="E151" s="683"/>
      <c r="F151" s="683"/>
      <c r="G151" s="683"/>
      <c r="H151" s="684">
        <f ca="1">OFFSET('(6)定期点検調書'!$CA$12,L132-1,0)</f>
        <v>0</v>
      </c>
      <c r="I151" s="684"/>
      <c r="J151" s="684"/>
      <c r="K151" s="684"/>
      <c r="L151" s="684"/>
      <c r="M151" s="684"/>
      <c r="N151" s="684"/>
      <c r="O151" s="684"/>
      <c r="P151" s="684"/>
      <c r="Q151" s="684"/>
      <c r="R151" s="684"/>
      <c r="S151" s="684"/>
      <c r="T151" s="684"/>
      <c r="U151" s="684"/>
      <c r="V151" s="684"/>
      <c r="W151" s="684"/>
      <c r="X151" s="684"/>
      <c r="Y151" s="684"/>
      <c r="Z151" s="684"/>
      <c r="AA151" s="684"/>
      <c r="AB151" s="684"/>
      <c r="AC151" s="684"/>
      <c r="AD151" s="684"/>
      <c r="AE151" s="683" t="s">
        <v>79</v>
      </c>
      <c r="AF151" s="683"/>
      <c r="AG151" s="683"/>
      <c r="AH151" s="683"/>
      <c r="AI151" s="683"/>
      <c r="AJ151" s="683"/>
      <c r="AK151" s="684">
        <f ca="1">OFFSET('(6)定期点検調書'!$CA$12,AO132-1,0)</f>
        <v>0</v>
      </c>
      <c r="AL151" s="684"/>
      <c r="AM151" s="684"/>
      <c r="AN151" s="684"/>
      <c r="AO151" s="684"/>
      <c r="AP151" s="684"/>
      <c r="AQ151" s="684"/>
      <c r="AR151" s="684"/>
      <c r="AS151" s="684"/>
      <c r="AT151" s="684"/>
      <c r="AU151" s="684"/>
      <c r="AV151" s="684"/>
      <c r="AW151" s="684"/>
      <c r="AX151" s="684"/>
      <c r="AY151" s="684"/>
      <c r="AZ151" s="684"/>
      <c r="BA151" s="684"/>
      <c r="BB151" s="684"/>
      <c r="BC151" s="684"/>
      <c r="BD151" s="684"/>
      <c r="BE151" s="684"/>
      <c r="BF151" s="684"/>
      <c r="BG151" s="684"/>
      <c r="CH151" s="473"/>
    </row>
    <row r="152" spans="2:86" ht="19.5" customHeight="1" x14ac:dyDescent="0.2">
      <c r="B152" s="683"/>
      <c r="C152" s="683"/>
      <c r="D152" s="683"/>
      <c r="E152" s="683"/>
      <c r="F152" s="683"/>
      <c r="G152" s="683"/>
      <c r="H152" s="684"/>
      <c r="I152" s="684"/>
      <c r="J152" s="684"/>
      <c r="K152" s="684"/>
      <c r="L152" s="684"/>
      <c r="M152" s="684"/>
      <c r="N152" s="684"/>
      <c r="O152" s="684"/>
      <c r="P152" s="684"/>
      <c r="Q152" s="684"/>
      <c r="R152" s="684"/>
      <c r="S152" s="684"/>
      <c r="T152" s="684"/>
      <c r="U152" s="684"/>
      <c r="V152" s="684"/>
      <c r="W152" s="684"/>
      <c r="X152" s="684"/>
      <c r="Y152" s="684"/>
      <c r="Z152" s="684"/>
      <c r="AA152" s="684"/>
      <c r="AB152" s="684"/>
      <c r="AC152" s="684"/>
      <c r="AD152" s="684"/>
      <c r="AE152" s="683"/>
      <c r="AF152" s="683"/>
      <c r="AG152" s="683"/>
      <c r="AH152" s="683"/>
      <c r="AI152" s="683"/>
      <c r="AJ152" s="683"/>
      <c r="AK152" s="684"/>
      <c r="AL152" s="684"/>
      <c r="AM152" s="684"/>
      <c r="AN152" s="684"/>
      <c r="AO152" s="684"/>
      <c r="AP152" s="684"/>
      <c r="AQ152" s="684"/>
      <c r="AR152" s="684"/>
      <c r="AS152" s="684"/>
      <c r="AT152" s="684"/>
      <c r="AU152" s="684"/>
      <c r="AV152" s="684"/>
      <c r="AW152" s="684"/>
      <c r="AX152" s="684"/>
      <c r="AY152" s="684"/>
      <c r="AZ152" s="684"/>
      <c r="BA152" s="684"/>
      <c r="BB152" s="684"/>
      <c r="BC152" s="684"/>
      <c r="BD152" s="684"/>
      <c r="BE152" s="684"/>
      <c r="BF152" s="684"/>
      <c r="BG152" s="684"/>
    </row>
    <row r="153" spans="2:86" ht="14.55" customHeight="1" x14ac:dyDescent="0.2">
      <c r="B153" s="677" t="s">
        <v>1038</v>
      </c>
      <c r="C153" s="678"/>
      <c r="D153" s="677" t="s">
        <v>1237</v>
      </c>
      <c r="E153" s="719"/>
      <c r="F153" s="719"/>
      <c r="G153" s="719"/>
      <c r="H153" s="665">
        <f ca="1">OFFSET('(6)定期点検調書'!$B$12,L153-1,0)</f>
        <v>0</v>
      </c>
      <c r="I153" s="666"/>
      <c r="J153" s="666"/>
      <c r="K153" s="667"/>
      <c r="L153" s="703">
        <f>AO132+1</f>
        <v>15</v>
      </c>
      <c r="M153" s="703"/>
      <c r="N153" s="703"/>
      <c r="O153" s="703"/>
      <c r="P153" s="703"/>
      <c r="Q153" s="703"/>
      <c r="R153" s="703"/>
      <c r="S153" s="703"/>
      <c r="T153" s="703"/>
      <c r="U153" s="703"/>
      <c r="V153" s="703"/>
      <c r="W153" s="703"/>
      <c r="X153" s="703"/>
      <c r="Y153" s="703"/>
      <c r="Z153" s="703"/>
      <c r="AA153" s="703"/>
      <c r="AB153" s="703"/>
      <c r="AC153" s="703"/>
      <c r="AD153" s="704"/>
      <c r="AE153" s="677" t="s">
        <v>1038</v>
      </c>
      <c r="AF153" s="678"/>
      <c r="AG153" s="677" t="s">
        <v>1237</v>
      </c>
      <c r="AH153" s="719"/>
      <c r="AI153" s="719"/>
      <c r="AJ153" s="719"/>
      <c r="AK153" s="665">
        <f ca="1">OFFSET('(6)定期点検調書'!$B$12,AO153-1,0)</f>
        <v>0</v>
      </c>
      <c r="AL153" s="666"/>
      <c r="AM153" s="666"/>
      <c r="AN153" s="667"/>
      <c r="AO153" s="703">
        <f>L153+1</f>
        <v>16</v>
      </c>
      <c r="AP153" s="703"/>
      <c r="AQ153" s="703"/>
      <c r="AR153" s="703"/>
      <c r="AS153" s="703"/>
      <c r="AT153" s="703"/>
      <c r="AU153" s="703"/>
      <c r="AV153" s="703"/>
      <c r="AW153" s="703"/>
      <c r="AX153" s="703"/>
      <c r="AY153" s="703"/>
      <c r="AZ153" s="703"/>
      <c r="BA153" s="703"/>
      <c r="BB153" s="703"/>
      <c r="BC153" s="703"/>
      <c r="BD153" s="703"/>
      <c r="BE153" s="703"/>
      <c r="BF153" s="703"/>
      <c r="BG153" s="704"/>
    </row>
    <row r="154" spans="2:86" ht="14.55" customHeight="1" x14ac:dyDescent="0.2">
      <c r="B154" s="679"/>
      <c r="C154" s="680"/>
      <c r="D154" s="681"/>
      <c r="E154" s="720"/>
      <c r="F154" s="720"/>
      <c r="G154" s="720"/>
      <c r="H154" s="668"/>
      <c r="I154" s="669"/>
      <c r="J154" s="669"/>
      <c r="K154" s="670"/>
      <c r="L154" s="705"/>
      <c r="M154" s="705"/>
      <c r="N154" s="705"/>
      <c r="O154" s="705"/>
      <c r="P154" s="705"/>
      <c r="Q154" s="705"/>
      <c r="R154" s="705"/>
      <c r="S154" s="705"/>
      <c r="T154" s="705"/>
      <c r="U154" s="705"/>
      <c r="V154" s="705"/>
      <c r="W154" s="705"/>
      <c r="X154" s="705"/>
      <c r="Y154" s="705"/>
      <c r="Z154" s="705"/>
      <c r="AA154" s="705"/>
      <c r="AB154" s="705"/>
      <c r="AC154" s="705"/>
      <c r="AD154" s="706"/>
      <c r="AE154" s="679"/>
      <c r="AF154" s="680"/>
      <c r="AG154" s="681"/>
      <c r="AH154" s="720"/>
      <c r="AI154" s="720"/>
      <c r="AJ154" s="720"/>
      <c r="AK154" s="668"/>
      <c r="AL154" s="669"/>
      <c r="AM154" s="669"/>
      <c r="AN154" s="670"/>
      <c r="AO154" s="705"/>
      <c r="AP154" s="705"/>
      <c r="AQ154" s="705"/>
      <c r="AR154" s="705"/>
      <c r="AS154" s="705"/>
      <c r="AT154" s="705"/>
      <c r="AU154" s="705"/>
      <c r="AV154" s="705"/>
      <c r="AW154" s="705"/>
      <c r="AX154" s="705"/>
      <c r="AY154" s="705"/>
      <c r="AZ154" s="705"/>
      <c r="BA154" s="705"/>
      <c r="BB154" s="705"/>
      <c r="BC154" s="705"/>
      <c r="BD154" s="705"/>
      <c r="BE154" s="705"/>
      <c r="BF154" s="705"/>
      <c r="BG154" s="706"/>
    </row>
    <row r="155" spans="2:86" ht="14.55" customHeight="1" x14ac:dyDescent="0.2">
      <c r="B155" s="679"/>
      <c r="C155" s="680"/>
      <c r="D155" s="677" t="s">
        <v>992</v>
      </c>
      <c r="E155" s="719"/>
      <c r="F155" s="719"/>
      <c r="G155" s="719"/>
      <c r="H155" s="665">
        <f ca="1">OFFSET('(6)定期点検調書'!$D$12,L153-1,0)</f>
        <v>0</v>
      </c>
      <c r="I155" s="666"/>
      <c r="J155" s="666"/>
      <c r="K155" s="667"/>
      <c r="L155" s="705"/>
      <c r="M155" s="705"/>
      <c r="N155" s="705"/>
      <c r="O155" s="705"/>
      <c r="P155" s="705"/>
      <c r="Q155" s="705"/>
      <c r="R155" s="705"/>
      <c r="S155" s="705"/>
      <c r="T155" s="705"/>
      <c r="U155" s="705"/>
      <c r="V155" s="705"/>
      <c r="W155" s="705"/>
      <c r="X155" s="705"/>
      <c r="Y155" s="705"/>
      <c r="Z155" s="705"/>
      <c r="AA155" s="705"/>
      <c r="AB155" s="705"/>
      <c r="AC155" s="705"/>
      <c r="AD155" s="706"/>
      <c r="AE155" s="679"/>
      <c r="AF155" s="680"/>
      <c r="AG155" s="677" t="s">
        <v>992</v>
      </c>
      <c r="AH155" s="719"/>
      <c r="AI155" s="719"/>
      <c r="AJ155" s="719"/>
      <c r="AK155" s="665">
        <f ca="1">OFFSET('(6)定期点検調書'!$D$12,AO153-1,0)</f>
        <v>0</v>
      </c>
      <c r="AL155" s="666"/>
      <c r="AM155" s="666"/>
      <c r="AN155" s="667"/>
      <c r="AO155" s="705"/>
      <c r="AP155" s="705"/>
      <c r="AQ155" s="705"/>
      <c r="AR155" s="705"/>
      <c r="AS155" s="705"/>
      <c r="AT155" s="705"/>
      <c r="AU155" s="705"/>
      <c r="AV155" s="705"/>
      <c r="AW155" s="705"/>
      <c r="AX155" s="705"/>
      <c r="AY155" s="705"/>
      <c r="AZ155" s="705"/>
      <c r="BA155" s="705"/>
      <c r="BB155" s="705"/>
      <c r="BC155" s="705"/>
      <c r="BD155" s="705"/>
      <c r="BE155" s="705"/>
      <c r="BF155" s="705"/>
      <c r="BG155" s="706"/>
    </row>
    <row r="156" spans="2:86" ht="14.55" customHeight="1" x14ac:dyDescent="0.2">
      <c r="B156" s="681"/>
      <c r="C156" s="682"/>
      <c r="D156" s="681"/>
      <c r="E156" s="720"/>
      <c r="F156" s="720"/>
      <c r="G156" s="720"/>
      <c r="H156" s="668"/>
      <c r="I156" s="669"/>
      <c r="J156" s="669"/>
      <c r="K156" s="670"/>
      <c r="L156" s="705"/>
      <c r="M156" s="705"/>
      <c r="N156" s="705"/>
      <c r="O156" s="705"/>
      <c r="P156" s="705"/>
      <c r="Q156" s="705"/>
      <c r="R156" s="705"/>
      <c r="S156" s="705"/>
      <c r="T156" s="705"/>
      <c r="U156" s="705"/>
      <c r="V156" s="705"/>
      <c r="W156" s="705"/>
      <c r="X156" s="705"/>
      <c r="Y156" s="705"/>
      <c r="Z156" s="705"/>
      <c r="AA156" s="705"/>
      <c r="AB156" s="705"/>
      <c r="AC156" s="705"/>
      <c r="AD156" s="706"/>
      <c r="AE156" s="681"/>
      <c r="AF156" s="682"/>
      <c r="AG156" s="681"/>
      <c r="AH156" s="720"/>
      <c r="AI156" s="720"/>
      <c r="AJ156" s="720"/>
      <c r="AK156" s="668"/>
      <c r="AL156" s="669"/>
      <c r="AM156" s="669"/>
      <c r="AN156" s="670"/>
      <c r="AO156" s="705"/>
      <c r="AP156" s="705"/>
      <c r="AQ156" s="705"/>
      <c r="AR156" s="705"/>
      <c r="AS156" s="705"/>
      <c r="AT156" s="705"/>
      <c r="AU156" s="705"/>
      <c r="AV156" s="705"/>
      <c r="AW156" s="705"/>
      <c r="AX156" s="705"/>
      <c r="AY156" s="705"/>
      <c r="AZ156" s="705"/>
      <c r="BA156" s="705"/>
      <c r="BB156" s="705"/>
      <c r="BC156" s="705"/>
      <c r="BD156" s="705"/>
      <c r="BE156" s="705"/>
      <c r="BF156" s="705"/>
      <c r="BG156" s="706"/>
    </row>
    <row r="157" spans="2:86" ht="14.55" customHeight="1" x14ac:dyDescent="0.2">
      <c r="B157" s="677" t="s">
        <v>1238</v>
      </c>
      <c r="C157" s="678"/>
      <c r="D157" s="659" t="s">
        <v>993</v>
      </c>
      <c r="E157" s="660"/>
      <c r="F157" s="660"/>
      <c r="G157" s="660"/>
      <c r="H157" s="671">
        <f ca="1">OFFSET('(6)定期点検調書'!$AA$13,L153-1,0)</f>
        <v>0</v>
      </c>
      <c r="I157" s="672"/>
      <c r="J157" s="672"/>
      <c r="K157" s="673"/>
      <c r="L157" s="705"/>
      <c r="M157" s="705"/>
      <c r="N157" s="705"/>
      <c r="O157" s="705"/>
      <c r="P157" s="705"/>
      <c r="Q157" s="705"/>
      <c r="R157" s="705"/>
      <c r="S157" s="705"/>
      <c r="T157" s="705"/>
      <c r="U157" s="705"/>
      <c r="V157" s="705"/>
      <c r="W157" s="705"/>
      <c r="X157" s="705"/>
      <c r="Y157" s="705"/>
      <c r="Z157" s="705"/>
      <c r="AA157" s="705"/>
      <c r="AB157" s="705"/>
      <c r="AC157" s="705"/>
      <c r="AD157" s="706"/>
      <c r="AE157" s="677" t="s">
        <v>1238</v>
      </c>
      <c r="AF157" s="678"/>
      <c r="AG157" s="659" t="s">
        <v>993</v>
      </c>
      <c r="AH157" s="660"/>
      <c r="AI157" s="660"/>
      <c r="AJ157" s="660"/>
      <c r="AK157" s="671">
        <f ca="1">OFFSET('(6)定期点検調書'!$AA$13,AO153-1,0)</f>
        <v>0</v>
      </c>
      <c r="AL157" s="672"/>
      <c r="AM157" s="672"/>
      <c r="AN157" s="673"/>
      <c r="AO157" s="705"/>
      <c r="AP157" s="705"/>
      <c r="AQ157" s="705"/>
      <c r="AR157" s="705"/>
      <c r="AS157" s="705"/>
      <c r="AT157" s="705"/>
      <c r="AU157" s="705"/>
      <c r="AV157" s="705"/>
      <c r="AW157" s="705"/>
      <c r="AX157" s="705"/>
      <c r="AY157" s="705"/>
      <c r="AZ157" s="705"/>
      <c r="BA157" s="705"/>
      <c r="BB157" s="705"/>
      <c r="BC157" s="705"/>
      <c r="BD157" s="705"/>
      <c r="BE157" s="705"/>
      <c r="BF157" s="705"/>
      <c r="BG157" s="706"/>
    </row>
    <row r="158" spans="2:86" ht="14.55" customHeight="1" x14ac:dyDescent="0.2">
      <c r="B158" s="679"/>
      <c r="C158" s="680"/>
      <c r="D158" s="662"/>
      <c r="E158" s="663"/>
      <c r="F158" s="663"/>
      <c r="G158" s="663"/>
      <c r="H158" s="674"/>
      <c r="I158" s="675"/>
      <c r="J158" s="675"/>
      <c r="K158" s="676"/>
      <c r="L158" s="705"/>
      <c r="M158" s="705"/>
      <c r="N158" s="705"/>
      <c r="O158" s="705"/>
      <c r="P158" s="705"/>
      <c r="Q158" s="705"/>
      <c r="R158" s="705"/>
      <c r="S158" s="705"/>
      <c r="T158" s="705"/>
      <c r="U158" s="705"/>
      <c r="V158" s="705"/>
      <c r="W158" s="705"/>
      <c r="X158" s="705"/>
      <c r="Y158" s="705"/>
      <c r="Z158" s="705"/>
      <c r="AA158" s="705"/>
      <c r="AB158" s="705"/>
      <c r="AC158" s="705"/>
      <c r="AD158" s="706"/>
      <c r="AE158" s="679"/>
      <c r="AF158" s="680"/>
      <c r="AG158" s="662"/>
      <c r="AH158" s="663"/>
      <c r="AI158" s="663"/>
      <c r="AJ158" s="663"/>
      <c r="AK158" s="674"/>
      <c r="AL158" s="675"/>
      <c r="AM158" s="675"/>
      <c r="AN158" s="676"/>
      <c r="AO158" s="705"/>
      <c r="AP158" s="705"/>
      <c r="AQ158" s="705"/>
      <c r="AR158" s="705"/>
      <c r="AS158" s="705"/>
      <c r="AT158" s="705"/>
      <c r="AU158" s="705"/>
      <c r="AV158" s="705"/>
      <c r="AW158" s="705"/>
      <c r="AX158" s="705"/>
      <c r="AY158" s="705"/>
      <c r="AZ158" s="705"/>
      <c r="BA158" s="705"/>
      <c r="BB158" s="705"/>
      <c r="BC158" s="705"/>
      <c r="BD158" s="705"/>
      <c r="BE158" s="705"/>
      <c r="BF158" s="705"/>
      <c r="BG158" s="706"/>
    </row>
    <row r="159" spans="2:86" ht="14.55" customHeight="1" x14ac:dyDescent="0.2">
      <c r="B159" s="679"/>
      <c r="C159" s="680"/>
      <c r="D159" s="659" t="s">
        <v>1239</v>
      </c>
      <c r="E159" s="660"/>
      <c r="F159" s="660"/>
      <c r="G159" s="660"/>
      <c r="H159" s="665">
        <f ca="1">OFFSET('(6)定期点検調書'!$AD$12,L153-1,0)</f>
        <v>0</v>
      </c>
      <c r="I159" s="666"/>
      <c r="J159" s="666"/>
      <c r="K159" s="667"/>
      <c r="L159" s="705"/>
      <c r="M159" s="705"/>
      <c r="N159" s="705"/>
      <c r="O159" s="705"/>
      <c r="P159" s="705"/>
      <c r="Q159" s="705"/>
      <c r="R159" s="705"/>
      <c r="S159" s="705"/>
      <c r="T159" s="705"/>
      <c r="U159" s="705"/>
      <c r="V159" s="705"/>
      <c r="W159" s="705"/>
      <c r="X159" s="705"/>
      <c r="Y159" s="705"/>
      <c r="Z159" s="705"/>
      <c r="AA159" s="705"/>
      <c r="AB159" s="705"/>
      <c r="AC159" s="705"/>
      <c r="AD159" s="706"/>
      <c r="AE159" s="679"/>
      <c r="AF159" s="680"/>
      <c r="AG159" s="659" t="s">
        <v>1239</v>
      </c>
      <c r="AH159" s="660"/>
      <c r="AI159" s="660"/>
      <c r="AJ159" s="660"/>
      <c r="AK159" s="665">
        <f ca="1">OFFSET('(6)定期点検調書'!$AD$12,AO153-1,0)</f>
        <v>0</v>
      </c>
      <c r="AL159" s="666"/>
      <c r="AM159" s="666"/>
      <c r="AN159" s="667"/>
      <c r="AO159" s="705"/>
      <c r="AP159" s="705"/>
      <c r="AQ159" s="705"/>
      <c r="AR159" s="705"/>
      <c r="AS159" s="705"/>
      <c r="AT159" s="705"/>
      <c r="AU159" s="705"/>
      <c r="AV159" s="705"/>
      <c r="AW159" s="705"/>
      <c r="AX159" s="705"/>
      <c r="AY159" s="705"/>
      <c r="AZ159" s="705"/>
      <c r="BA159" s="705"/>
      <c r="BB159" s="705"/>
      <c r="BC159" s="705"/>
      <c r="BD159" s="705"/>
      <c r="BE159" s="705"/>
      <c r="BF159" s="705"/>
      <c r="BG159" s="706"/>
    </row>
    <row r="160" spans="2:86" ht="14.55" customHeight="1" x14ac:dyDescent="0.2">
      <c r="B160" s="681"/>
      <c r="C160" s="682"/>
      <c r="D160" s="662"/>
      <c r="E160" s="663"/>
      <c r="F160" s="663"/>
      <c r="G160" s="663"/>
      <c r="H160" s="668"/>
      <c r="I160" s="669"/>
      <c r="J160" s="669"/>
      <c r="K160" s="670"/>
      <c r="L160" s="705"/>
      <c r="M160" s="705"/>
      <c r="N160" s="705"/>
      <c r="O160" s="705"/>
      <c r="P160" s="705"/>
      <c r="Q160" s="705"/>
      <c r="R160" s="705"/>
      <c r="S160" s="705"/>
      <c r="T160" s="705"/>
      <c r="U160" s="705"/>
      <c r="V160" s="705"/>
      <c r="W160" s="705"/>
      <c r="X160" s="705"/>
      <c r="Y160" s="705"/>
      <c r="Z160" s="705"/>
      <c r="AA160" s="705"/>
      <c r="AB160" s="705"/>
      <c r="AC160" s="705"/>
      <c r="AD160" s="706"/>
      <c r="AE160" s="681"/>
      <c r="AF160" s="682"/>
      <c r="AG160" s="662"/>
      <c r="AH160" s="663"/>
      <c r="AI160" s="663"/>
      <c r="AJ160" s="663"/>
      <c r="AK160" s="668"/>
      <c r="AL160" s="669"/>
      <c r="AM160" s="669"/>
      <c r="AN160" s="670"/>
      <c r="AO160" s="705"/>
      <c r="AP160" s="705"/>
      <c r="AQ160" s="705"/>
      <c r="AR160" s="705"/>
      <c r="AS160" s="705"/>
      <c r="AT160" s="705"/>
      <c r="AU160" s="705"/>
      <c r="AV160" s="705"/>
      <c r="AW160" s="705"/>
      <c r="AX160" s="705"/>
      <c r="AY160" s="705"/>
      <c r="AZ160" s="705"/>
      <c r="BA160" s="705"/>
      <c r="BB160" s="705"/>
      <c r="BC160" s="705"/>
      <c r="BD160" s="705"/>
      <c r="BE160" s="705"/>
      <c r="BF160" s="705"/>
      <c r="BG160" s="706"/>
    </row>
    <row r="161" spans="2:86" ht="28.95" customHeight="1" x14ac:dyDescent="0.2">
      <c r="B161" s="716" t="s">
        <v>995</v>
      </c>
      <c r="C161" s="717"/>
      <c r="D161" s="717"/>
      <c r="E161" s="717"/>
      <c r="F161" s="717"/>
      <c r="G161" s="718"/>
      <c r="H161" s="709">
        <f ca="1">OFFSET('(6)定期点検調書'!$AK$12,L153-1,0)</f>
        <v>0</v>
      </c>
      <c r="I161" s="710"/>
      <c r="J161" s="710"/>
      <c r="K161" s="711"/>
      <c r="L161" s="705"/>
      <c r="M161" s="705"/>
      <c r="N161" s="705"/>
      <c r="O161" s="705"/>
      <c r="P161" s="705"/>
      <c r="Q161" s="705"/>
      <c r="R161" s="705"/>
      <c r="S161" s="705"/>
      <c r="T161" s="705"/>
      <c r="U161" s="705"/>
      <c r="V161" s="705"/>
      <c r="W161" s="705"/>
      <c r="X161" s="705"/>
      <c r="Y161" s="705"/>
      <c r="Z161" s="705"/>
      <c r="AA161" s="705"/>
      <c r="AB161" s="705"/>
      <c r="AC161" s="705"/>
      <c r="AD161" s="706"/>
      <c r="AE161" s="716" t="s">
        <v>995</v>
      </c>
      <c r="AF161" s="717"/>
      <c r="AG161" s="717"/>
      <c r="AH161" s="717"/>
      <c r="AI161" s="717"/>
      <c r="AJ161" s="718"/>
      <c r="AK161" s="709">
        <f ca="1">OFFSET('(6)定期点検調書'!$AK$12,AO153-1,0)</f>
        <v>0</v>
      </c>
      <c r="AL161" s="710"/>
      <c r="AM161" s="710"/>
      <c r="AN161" s="711"/>
      <c r="AO161" s="705"/>
      <c r="AP161" s="705"/>
      <c r="AQ161" s="705"/>
      <c r="AR161" s="705"/>
      <c r="AS161" s="705"/>
      <c r="AT161" s="705"/>
      <c r="AU161" s="705"/>
      <c r="AV161" s="705"/>
      <c r="AW161" s="705"/>
      <c r="AX161" s="705"/>
      <c r="AY161" s="705"/>
      <c r="AZ161" s="705"/>
      <c r="BA161" s="705"/>
      <c r="BB161" s="705"/>
      <c r="BC161" s="705"/>
      <c r="BD161" s="705"/>
      <c r="BE161" s="705"/>
      <c r="BF161" s="705"/>
      <c r="BG161" s="706"/>
    </row>
    <row r="162" spans="2:86" ht="14.55" customHeight="1" x14ac:dyDescent="0.2">
      <c r="B162" s="677" t="s">
        <v>1240</v>
      </c>
      <c r="C162" s="661"/>
      <c r="D162" s="659" t="s">
        <v>994</v>
      </c>
      <c r="E162" s="660"/>
      <c r="F162" s="660"/>
      <c r="G162" s="661"/>
      <c r="H162" s="699" t="str">
        <f ca="1">OFFSET('(6)定期点検調書'!$BY$12,L153-1,0)</f>
        <v/>
      </c>
      <c r="I162" s="700"/>
      <c r="J162" s="700"/>
      <c r="K162" s="714"/>
      <c r="L162" s="705"/>
      <c r="M162" s="705"/>
      <c r="N162" s="705"/>
      <c r="O162" s="705"/>
      <c r="P162" s="705"/>
      <c r="Q162" s="705"/>
      <c r="R162" s="705"/>
      <c r="S162" s="705"/>
      <c r="T162" s="705"/>
      <c r="U162" s="705"/>
      <c r="V162" s="705"/>
      <c r="W162" s="705"/>
      <c r="X162" s="705"/>
      <c r="Y162" s="705"/>
      <c r="Z162" s="705"/>
      <c r="AA162" s="705"/>
      <c r="AB162" s="705"/>
      <c r="AC162" s="705"/>
      <c r="AD162" s="706"/>
      <c r="AE162" s="677" t="s">
        <v>1240</v>
      </c>
      <c r="AF162" s="661"/>
      <c r="AG162" s="659" t="s">
        <v>994</v>
      </c>
      <c r="AH162" s="660"/>
      <c r="AI162" s="660"/>
      <c r="AJ162" s="661"/>
      <c r="AK162" s="699" t="str">
        <f ca="1">OFFSET('(6)定期点検調書'!$BY$12,AO153-1,0)</f>
        <v/>
      </c>
      <c r="AL162" s="700"/>
      <c r="AM162" s="700"/>
      <c r="AN162" s="714"/>
      <c r="AO162" s="705"/>
      <c r="AP162" s="705"/>
      <c r="AQ162" s="705"/>
      <c r="AR162" s="705"/>
      <c r="AS162" s="705"/>
      <c r="AT162" s="705"/>
      <c r="AU162" s="705"/>
      <c r="AV162" s="705"/>
      <c r="AW162" s="705"/>
      <c r="AX162" s="705"/>
      <c r="AY162" s="705"/>
      <c r="AZ162" s="705"/>
      <c r="BA162" s="705"/>
      <c r="BB162" s="705"/>
      <c r="BC162" s="705"/>
      <c r="BD162" s="705"/>
      <c r="BE162" s="705"/>
      <c r="BF162" s="705"/>
      <c r="BG162" s="706"/>
    </row>
    <row r="163" spans="2:86" ht="14.55" customHeight="1" x14ac:dyDescent="0.2">
      <c r="B163" s="712"/>
      <c r="C163" s="713"/>
      <c r="D163" s="662"/>
      <c r="E163" s="663"/>
      <c r="F163" s="663"/>
      <c r="G163" s="664"/>
      <c r="H163" s="701"/>
      <c r="I163" s="702"/>
      <c r="J163" s="702"/>
      <c r="K163" s="715"/>
      <c r="L163" s="705"/>
      <c r="M163" s="705"/>
      <c r="N163" s="705"/>
      <c r="O163" s="705"/>
      <c r="P163" s="705"/>
      <c r="Q163" s="705"/>
      <c r="R163" s="705"/>
      <c r="S163" s="705"/>
      <c r="T163" s="705"/>
      <c r="U163" s="705"/>
      <c r="V163" s="705"/>
      <c r="W163" s="705"/>
      <c r="X163" s="705"/>
      <c r="Y163" s="705"/>
      <c r="Z163" s="705"/>
      <c r="AA163" s="705"/>
      <c r="AB163" s="705"/>
      <c r="AC163" s="705"/>
      <c r="AD163" s="706"/>
      <c r="AE163" s="712"/>
      <c r="AF163" s="713"/>
      <c r="AG163" s="662"/>
      <c r="AH163" s="663"/>
      <c r="AI163" s="663"/>
      <c r="AJ163" s="664"/>
      <c r="AK163" s="701"/>
      <c r="AL163" s="702"/>
      <c r="AM163" s="702"/>
      <c r="AN163" s="715"/>
      <c r="AO163" s="705"/>
      <c r="AP163" s="705"/>
      <c r="AQ163" s="705"/>
      <c r="AR163" s="705"/>
      <c r="AS163" s="705"/>
      <c r="AT163" s="705"/>
      <c r="AU163" s="705"/>
      <c r="AV163" s="705"/>
      <c r="AW163" s="705"/>
      <c r="AX163" s="705"/>
      <c r="AY163" s="705"/>
      <c r="AZ163" s="705"/>
      <c r="BA163" s="705"/>
      <c r="BB163" s="705"/>
      <c r="BC163" s="705"/>
      <c r="BD163" s="705"/>
      <c r="BE163" s="705"/>
      <c r="BF163" s="705"/>
      <c r="BG163" s="706"/>
    </row>
    <row r="164" spans="2:86" ht="14.55" customHeight="1" x14ac:dyDescent="0.2">
      <c r="B164" s="712"/>
      <c r="C164" s="713"/>
      <c r="D164" s="659" t="s">
        <v>1186</v>
      </c>
      <c r="E164" s="660"/>
      <c r="F164" s="660"/>
      <c r="G164" s="661"/>
      <c r="H164" s="665">
        <f ca="1">OFFSET('(6)定期点検調書'!$BC$12,L153-1,0)</f>
        <v>0</v>
      </c>
      <c r="I164" s="666"/>
      <c r="J164" s="666"/>
      <c r="K164" s="667"/>
      <c r="L164" s="705"/>
      <c r="M164" s="705"/>
      <c r="N164" s="705"/>
      <c r="O164" s="705"/>
      <c r="P164" s="705"/>
      <c r="Q164" s="705"/>
      <c r="R164" s="705"/>
      <c r="S164" s="705"/>
      <c r="T164" s="705"/>
      <c r="U164" s="705"/>
      <c r="V164" s="705"/>
      <c r="W164" s="705"/>
      <c r="X164" s="705"/>
      <c r="Y164" s="705"/>
      <c r="Z164" s="705"/>
      <c r="AA164" s="705"/>
      <c r="AB164" s="705"/>
      <c r="AC164" s="705"/>
      <c r="AD164" s="706"/>
      <c r="AE164" s="712"/>
      <c r="AF164" s="713"/>
      <c r="AG164" s="659" t="s">
        <v>1186</v>
      </c>
      <c r="AH164" s="660"/>
      <c r="AI164" s="660"/>
      <c r="AJ164" s="661"/>
      <c r="AK164" s="665">
        <f ca="1">OFFSET('(6)定期点検調書'!$BC$12,AO153-1,0)</f>
        <v>0</v>
      </c>
      <c r="AL164" s="666"/>
      <c r="AM164" s="666"/>
      <c r="AN164" s="667"/>
      <c r="AO164" s="705"/>
      <c r="AP164" s="705"/>
      <c r="AQ164" s="705"/>
      <c r="AR164" s="705"/>
      <c r="AS164" s="705"/>
      <c r="AT164" s="705"/>
      <c r="AU164" s="705"/>
      <c r="AV164" s="705"/>
      <c r="AW164" s="705"/>
      <c r="AX164" s="705"/>
      <c r="AY164" s="705"/>
      <c r="AZ164" s="705"/>
      <c r="BA164" s="705"/>
      <c r="BB164" s="705"/>
      <c r="BC164" s="705"/>
      <c r="BD164" s="705"/>
      <c r="BE164" s="705"/>
      <c r="BF164" s="705"/>
      <c r="BG164" s="706"/>
    </row>
    <row r="165" spans="2:86" ht="14.55" customHeight="1" x14ac:dyDescent="0.2">
      <c r="B165" s="712"/>
      <c r="C165" s="713"/>
      <c r="D165" s="662"/>
      <c r="E165" s="663"/>
      <c r="F165" s="663"/>
      <c r="G165" s="664"/>
      <c r="H165" s="668"/>
      <c r="I165" s="669"/>
      <c r="J165" s="669"/>
      <c r="K165" s="670"/>
      <c r="L165" s="705"/>
      <c r="M165" s="705"/>
      <c r="N165" s="705"/>
      <c r="O165" s="705"/>
      <c r="P165" s="705"/>
      <c r="Q165" s="705"/>
      <c r="R165" s="705"/>
      <c r="S165" s="705"/>
      <c r="T165" s="705"/>
      <c r="U165" s="705"/>
      <c r="V165" s="705"/>
      <c r="W165" s="705"/>
      <c r="X165" s="705"/>
      <c r="Y165" s="705"/>
      <c r="Z165" s="705"/>
      <c r="AA165" s="705"/>
      <c r="AB165" s="705"/>
      <c r="AC165" s="705"/>
      <c r="AD165" s="706"/>
      <c r="AE165" s="712"/>
      <c r="AF165" s="713"/>
      <c r="AG165" s="662"/>
      <c r="AH165" s="663"/>
      <c r="AI165" s="663"/>
      <c r="AJ165" s="664"/>
      <c r="AK165" s="668"/>
      <c r="AL165" s="669"/>
      <c r="AM165" s="669"/>
      <c r="AN165" s="670"/>
      <c r="AO165" s="705"/>
      <c r="AP165" s="705"/>
      <c r="AQ165" s="705"/>
      <c r="AR165" s="705"/>
      <c r="AS165" s="705"/>
      <c r="AT165" s="705"/>
      <c r="AU165" s="705"/>
      <c r="AV165" s="705"/>
      <c r="AW165" s="705"/>
      <c r="AX165" s="705"/>
      <c r="AY165" s="705"/>
      <c r="AZ165" s="705"/>
      <c r="BA165" s="705"/>
      <c r="BB165" s="705"/>
      <c r="BC165" s="705"/>
      <c r="BD165" s="705"/>
      <c r="BE165" s="705"/>
      <c r="BF165" s="705"/>
      <c r="BG165" s="706"/>
    </row>
    <row r="166" spans="2:86" ht="14.55" customHeight="1" x14ac:dyDescent="0.2">
      <c r="B166" s="712"/>
      <c r="C166" s="713"/>
      <c r="D166" s="659" t="s">
        <v>1187</v>
      </c>
      <c r="E166" s="660"/>
      <c r="F166" s="660"/>
      <c r="G166" s="661"/>
      <c r="H166" s="665">
        <f ca="1">OFFSET('(6)定期点検調書'!$BF$12,L153-1,0)</f>
        <v>0</v>
      </c>
      <c r="I166" s="666"/>
      <c r="J166" s="666"/>
      <c r="K166" s="667"/>
      <c r="L166" s="705"/>
      <c r="M166" s="705"/>
      <c r="N166" s="705"/>
      <c r="O166" s="705"/>
      <c r="P166" s="705"/>
      <c r="Q166" s="705"/>
      <c r="R166" s="705"/>
      <c r="S166" s="705"/>
      <c r="T166" s="705"/>
      <c r="U166" s="705"/>
      <c r="V166" s="705"/>
      <c r="W166" s="705"/>
      <c r="X166" s="705"/>
      <c r="Y166" s="705"/>
      <c r="Z166" s="705"/>
      <c r="AA166" s="705"/>
      <c r="AB166" s="705"/>
      <c r="AC166" s="705"/>
      <c r="AD166" s="706"/>
      <c r="AE166" s="712"/>
      <c r="AF166" s="713"/>
      <c r="AG166" s="659" t="s">
        <v>1187</v>
      </c>
      <c r="AH166" s="660"/>
      <c r="AI166" s="660"/>
      <c r="AJ166" s="661"/>
      <c r="AK166" s="665">
        <f ca="1">OFFSET('(6)定期点検調書'!$BF$12,AO153-1,0)</f>
        <v>0</v>
      </c>
      <c r="AL166" s="666"/>
      <c r="AM166" s="666"/>
      <c r="AN166" s="667"/>
      <c r="AO166" s="705"/>
      <c r="AP166" s="705"/>
      <c r="AQ166" s="705"/>
      <c r="AR166" s="705"/>
      <c r="AS166" s="705"/>
      <c r="AT166" s="705"/>
      <c r="AU166" s="705"/>
      <c r="AV166" s="705"/>
      <c r="AW166" s="705"/>
      <c r="AX166" s="705"/>
      <c r="AY166" s="705"/>
      <c r="AZ166" s="705"/>
      <c r="BA166" s="705"/>
      <c r="BB166" s="705"/>
      <c r="BC166" s="705"/>
      <c r="BD166" s="705"/>
      <c r="BE166" s="705"/>
      <c r="BF166" s="705"/>
      <c r="BG166" s="706"/>
    </row>
    <row r="167" spans="2:86" ht="14.55" customHeight="1" x14ac:dyDescent="0.2">
      <c r="B167" s="662"/>
      <c r="C167" s="664"/>
      <c r="D167" s="662"/>
      <c r="E167" s="663"/>
      <c r="F167" s="663"/>
      <c r="G167" s="664"/>
      <c r="H167" s="668"/>
      <c r="I167" s="669"/>
      <c r="J167" s="669"/>
      <c r="K167" s="670"/>
      <c r="L167" s="707"/>
      <c r="M167" s="707"/>
      <c r="N167" s="707"/>
      <c r="O167" s="707"/>
      <c r="P167" s="707"/>
      <c r="Q167" s="707"/>
      <c r="R167" s="707"/>
      <c r="S167" s="707"/>
      <c r="T167" s="707"/>
      <c r="U167" s="707"/>
      <c r="V167" s="707"/>
      <c r="W167" s="707"/>
      <c r="X167" s="707"/>
      <c r="Y167" s="707"/>
      <c r="Z167" s="707"/>
      <c r="AA167" s="707"/>
      <c r="AB167" s="707"/>
      <c r="AC167" s="707"/>
      <c r="AD167" s="708"/>
      <c r="AE167" s="662"/>
      <c r="AF167" s="664"/>
      <c r="AG167" s="662"/>
      <c r="AH167" s="663"/>
      <c r="AI167" s="663"/>
      <c r="AJ167" s="664"/>
      <c r="AK167" s="668"/>
      <c r="AL167" s="669"/>
      <c r="AM167" s="669"/>
      <c r="AN167" s="670"/>
      <c r="AO167" s="707"/>
      <c r="AP167" s="707"/>
      <c r="AQ167" s="707"/>
      <c r="AR167" s="707"/>
      <c r="AS167" s="707"/>
      <c r="AT167" s="707"/>
      <c r="AU167" s="707"/>
      <c r="AV167" s="707"/>
      <c r="AW167" s="707"/>
      <c r="AX167" s="707"/>
      <c r="AY167" s="707"/>
      <c r="AZ167" s="707"/>
      <c r="BA167" s="707"/>
      <c r="BB167" s="707"/>
      <c r="BC167" s="707"/>
      <c r="BD167" s="707"/>
      <c r="BE167" s="707"/>
      <c r="BF167" s="707"/>
      <c r="BG167" s="708"/>
    </row>
    <row r="168" spans="2:86" ht="14.55" customHeight="1" x14ac:dyDescent="0.2">
      <c r="B168" s="683" t="s">
        <v>1241</v>
      </c>
      <c r="C168" s="683"/>
      <c r="D168" s="683"/>
      <c r="E168" s="683"/>
      <c r="F168" s="683"/>
      <c r="G168" s="683"/>
      <c r="H168" s="699" t="str">
        <f ca="1">IF(OFFSET('(6)定期点検調書'!$AR$12,L153-1,0)="","",OFFSET('(6)定期点検調書'!$AQ$12,L153-1,0)&amp;TEXT(OFFSET('(6)定期点検調書'!$AR$12,L153-1,0),"0.0")&amp;OFFSET('(6)定期点検調書'!$AT$12,L153-1,0))  &amp;  IF(OFFSET('(6)定期点検調書'!$AV$12,L153-1,0)="","","／"&amp;OFFSET('(6)定期点検調書'!$AU$12,L153-1,0)&amp;TEXT(OFFSET('(6)定期点検調書'!$AV$12,L153-1,0),"0.0")&amp;OFFSET('(6)定期点検調書'!$AX$12,L153-1,0))  &amp;  IF(OFFSET('(6)定期点検調書'!$AZ$12,L153-1,0)="","","／"&amp;OFFSET('(6)定期点検調書'!$AY$12,L153-1,0)&amp;TEXT(OFFSET('(6)定期点検調書'!$AZ$12,L153-1,0),"0.0")&amp;OFFSET('(6)定期点検調書'!$BB$12,L153-1,0))</f>
        <v/>
      </c>
      <c r="I168" s="700"/>
      <c r="J168" s="700"/>
      <c r="K168" s="700"/>
      <c r="L168" s="700"/>
      <c r="M168" s="700"/>
      <c r="N168" s="700"/>
      <c r="O168" s="700"/>
      <c r="P168" s="685" t="s">
        <v>1243</v>
      </c>
      <c r="Q168" s="685"/>
      <c r="R168" s="685"/>
      <c r="S168" s="685"/>
      <c r="T168" s="685"/>
      <c r="U168" s="685"/>
      <c r="V168" s="685"/>
      <c r="W168" s="686" t="str">
        <f ca="1">OFFSET('(6)定期点検調書'!$F$12,L153-1,0)</f>
        <v/>
      </c>
      <c r="X168" s="687"/>
      <c r="Y168" s="687"/>
      <c r="Z168" s="687"/>
      <c r="AA168" s="687"/>
      <c r="AB168" s="687"/>
      <c r="AC168" s="687"/>
      <c r="AD168" s="688"/>
      <c r="AE168" s="683" t="s">
        <v>1241</v>
      </c>
      <c r="AF168" s="683"/>
      <c r="AG168" s="683"/>
      <c r="AH168" s="683"/>
      <c r="AI168" s="683"/>
      <c r="AJ168" s="683"/>
      <c r="AK168" s="699" t="str">
        <f ca="1">IF(OFFSET('(6)定期点検調書'!$AR$12,AO153-1,0)="","",OFFSET('(6)定期点検調書'!$AQ$12,AO153-1,0)&amp;TEXT(OFFSET('(6)定期点検調書'!$AR$12,AO153-1,0),"0.0")&amp;OFFSET('(6)定期点検調書'!$AT$12,AO153-1,0))  &amp;  IF(OFFSET('(6)定期点検調書'!$AV$12,AO153-1,0)="","","／"&amp;OFFSET('(6)定期点検調書'!$AU$12,AO153-1,0)&amp;TEXT(OFFSET('(6)定期点検調書'!$AV$12,AO153-1,0),"0.0")&amp;OFFSET('(6)定期点検調書'!$AX$12,AO153-1,0))  &amp;  IF(OFFSET('(6)定期点検調書'!$AZ$12,AO153-1,0)="","","／"&amp;OFFSET('(6)定期点検調書'!$AY$12,AO153-1,0)&amp;TEXT(OFFSET('(6)定期点検調書'!$AZ$12,AO153-1,0),"0.0")&amp;OFFSET('(6)定期点検調書'!$BB$12,AO153-1,0))</f>
        <v/>
      </c>
      <c r="AL168" s="700"/>
      <c r="AM168" s="700"/>
      <c r="AN168" s="700"/>
      <c r="AO168" s="700"/>
      <c r="AP168" s="700"/>
      <c r="AQ168" s="700"/>
      <c r="AR168" s="700"/>
      <c r="AS168" s="685" t="s">
        <v>1243</v>
      </c>
      <c r="AT168" s="685"/>
      <c r="AU168" s="685"/>
      <c r="AV168" s="685"/>
      <c r="AW168" s="685"/>
      <c r="AX168" s="685"/>
      <c r="AY168" s="685"/>
      <c r="AZ168" s="686" t="str">
        <f ca="1">OFFSET('(6)定期点検調書'!$F$12,AO153-1,0)</f>
        <v/>
      </c>
      <c r="BA168" s="687"/>
      <c r="BB168" s="687"/>
      <c r="BC168" s="687"/>
      <c r="BD168" s="687"/>
      <c r="BE168" s="687"/>
      <c r="BF168" s="687"/>
      <c r="BG168" s="688"/>
    </row>
    <row r="169" spans="2:86" ht="14.55" customHeight="1" x14ac:dyDescent="0.2">
      <c r="B169" s="683"/>
      <c r="C169" s="683"/>
      <c r="D169" s="683"/>
      <c r="E169" s="683"/>
      <c r="F169" s="683"/>
      <c r="G169" s="683"/>
      <c r="H169" s="701"/>
      <c r="I169" s="702"/>
      <c r="J169" s="702"/>
      <c r="K169" s="702"/>
      <c r="L169" s="702"/>
      <c r="M169" s="702"/>
      <c r="N169" s="702"/>
      <c r="O169" s="702"/>
      <c r="P169" s="685"/>
      <c r="Q169" s="685"/>
      <c r="R169" s="685"/>
      <c r="S169" s="685"/>
      <c r="T169" s="685"/>
      <c r="U169" s="685"/>
      <c r="V169" s="685"/>
      <c r="W169" s="689"/>
      <c r="X169" s="690"/>
      <c r="Y169" s="690"/>
      <c r="Z169" s="690"/>
      <c r="AA169" s="690"/>
      <c r="AB169" s="690"/>
      <c r="AC169" s="690"/>
      <c r="AD169" s="691"/>
      <c r="AE169" s="683"/>
      <c r="AF169" s="683"/>
      <c r="AG169" s="683"/>
      <c r="AH169" s="683"/>
      <c r="AI169" s="683"/>
      <c r="AJ169" s="683"/>
      <c r="AK169" s="701"/>
      <c r="AL169" s="702"/>
      <c r="AM169" s="702"/>
      <c r="AN169" s="702"/>
      <c r="AO169" s="702"/>
      <c r="AP169" s="702"/>
      <c r="AQ169" s="702"/>
      <c r="AR169" s="702"/>
      <c r="AS169" s="685"/>
      <c r="AT169" s="685"/>
      <c r="AU169" s="685"/>
      <c r="AV169" s="685"/>
      <c r="AW169" s="685"/>
      <c r="AX169" s="685"/>
      <c r="AY169" s="685"/>
      <c r="AZ169" s="689"/>
      <c r="BA169" s="690"/>
      <c r="BB169" s="690"/>
      <c r="BC169" s="690"/>
      <c r="BD169" s="690"/>
      <c r="BE169" s="690"/>
      <c r="BF169" s="690"/>
      <c r="BG169" s="691"/>
    </row>
    <row r="170" spans="2:86" ht="14.55" customHeight="1" x14ac:dyDescent="0.2">
      <c r="B170" s="659" t="s">
        <v>1242</v>
      </c>
      <c r="C170" s="660"/>
      <c r="D170" s="660"/>
      <c r="E170" s="660"/>
      <c r="F170" s="660"/>
      <c r="G170" s="661"/>
      <c r="H170" s="671" t="str">
        <f ca="1">IF(OFFSET('(6)定期点検調書'!$BL$12,L153-1,0)="","",VLOOKUP(OFFSET('(6)定期点検調書'!$BL$12,L153-1,0),ﾃﾞｰﾀ一覧!$AY$4:$BB$16,2,FALSE))  &amp;  IF(OFFSET('(6)定期点検調書'!$BC$12,L153-1,0)="","","／"&amp;VLOOKUP(OFFSET('(6)定期点検調書'!$BC$12,L153-1,0),ﾃﾞｰﾀ一覧!$AY$4:$BB$16,2,FALSE))  &amp;  IF(OFFSET('(6)定期点検調書'!$BD$12,L153-1,0)="","","／"&amp;VLOOKUP(OFFSET('(6)定期点検調書'!$BD$12,L153-1,0),ﾃﾞｰﾀ一覧!$AY$4:$BB$16,2,FALSE))</f>
        <v/>
      </c>
      <c r="I170" s="672"/>
      <c r="J170" s="672"/>
      <c r="K170" s="672"/>
      <c r="L170" s="672"/>
      <c r="M170" s="672"/>
      <c r="N170" s="672"/>
      <c r="O170" s="672"/>
      <c r="P170" s="692" t="s">
        <v>996</v>
      </c>
      <c r="Q170" s="692"/>
      <c r="R170" s="692"/>
      <c r="S170" s="692"/>
      <c r="T170" s="692"/>
      <c r="U170" s="692"/>
      <c r="V170" s="692"/>
      <c r="W170" s="693"/>
      <c r="X170" s="694"/>
      <c r="Y170" s="694"/>
      <c r="Z170" s="694"/>
      <c r="AA170" s="694"/>
      <c r="AB170" s="694"/>
      <c r="AC170" s="694"/>
      <c r="AD170" s="695"/>
      <c r="AE170" s="659" t="s">
        <v>1242</v>
      </c>
      <c r="AF170" s="660"/>
      <c r="AG170" s="660"/>
      <c r="AH170" s="660"/>
      <c r="AI170" s="660"/>
      <c r="AJ170" s="661"/>
      <c r="AK170" s="671" t="str">
        <f ca="1">IF(OFFSET('(6)定期点検調書'!$BL$12,AO153-1,0)="","",VLOOKUP(OFFSET('(6)定期点検調書'!$BL$12,AO153-1,0),ﾃﾞｰﾀ一覧!$AY$4:$BB$16,2,FALSE))  &amp;  IF(OFFSET('(6)定期点検調書'!$BC$12,AO153-1,0)="","","／"&amp;VLOOKUP(OFFSET('(6)定期点検調書'!$BC$12,AO153-1,0),ﾃﾞｰﾀ一覧!$AY$4:$BB$16,2,FALSE))  &amp;  IF(OFFSET('(6)定期点検調書'!$BD$12,AO153-1,0)="","","／"&amp;VLOOKUP(OFFSET('(6)定期点検調書'!$BD$12,AO153-1,0),ﾃﾞｰﾀ一覧!$AY$4:$BB$16,2,FALSE))</f>
        <v/>
      </c>
      <c r="AL170" s="672"/>
      <c r="AM170" s="672"/>
      <c r="AN170" s="672"/>
      <c r="AO170" s="672"/>
      <c r="AP170" s="672"/>
      <c r="AQ170" s="672"/>
      <c r="AR170" s="672"/>
      <c r="AS170" s="692" t="s">
        <v>996</v>
      </c>
      <c r="AT170" s="692"/>
      <c r="AU170" s="692"/>
      <c r="AV170" s="692"/>
      <c r="AW170" s="692"/>
      <c r="AX170" s="692"/>
      <c r="AY170" s="692"/>
      <c r="AZ170" s="693"/>
      <c r="BA170" s="694"/>
      <c r="BB170" s="694"/>
      <c r="BC170" s="694"/>
      <c r="BD170" s="694"/>
      <c r="BE170" s="694"/>
      <c r="BF170" s="694"/>
      <c r="BG170" s="695"/>
    </row>
    <row r="171" spans="2:86" ht="14.55" customHeight="1" x14ac:dyDescent="0.2">
      <c r="B171" s="662"/>
      <c r="C171" s="663"/>
      <c r="D171" s="663"/>
      <c r="E171" s="663"/>
      <c r="F171" s="663"/>
      <c r="G171" s="664"/>
      <c r="H171" s="674"/>
      <c r="I171" s="675"/>
      <c r="J171" s="675"/>
      <c r="K171" s="675"/>
      <c r="L171" s="675"/>
      <c r="M171" s="675"/>
      <c r="N171" s="675"/>
      <c r="O171" s="675"/>
      <c r="P171" s="692"/>
      <c r="Q171" s="692"/>
      <c r="R171" s="692"/>
      <c r="S171" s="692"/>
      <c r="T171" s="692"/>
      <c r="U171" s="692"/>
      <c r="V171" s="692"/>
      <c r="W171" s="696"/>
      <c r="X171" s="697"/>
      <c r="Y171" s="697"/>
      <c r="Z171" s="697"/>
      <c r="AA171" s="697"/>
      <c r="AB171" s="697"/>
      <c r="AC171" s="697"/>
      <c r="AD171" s="698"/>
      <c r="AE171" s="662"/>
      <c r="AF171" s="663"/>
      <c r="AG171" s="663"/>
      <c r="AH171" s="663"/>
      <c r="AI171" s="663"/>
      <c r="AJ171" s="664"/>
      <c r="AK171" s="674"/>
      <c r="AL171" s="675"/>
      <c r="AM171" s="675"/>
      <c r="AN171" s="675"/>
      <c r="AO171" s="675"/>
      <c r="AP171" s="675"/>
      <c r="AQ171" s="675"/>
      <c r="AR171" s="675"/>
      <c r="AS171" s="692"/>
      <c r="AT171" s="692"/>
      <c r="AU171" s="692"/>
      <c r="AV171" s="692"/>
      <c r="AW171" s="692"/>
      <c r="AX171" s="692"/>
      <c r="AY171" s="692"/>
      <c r="AZ171" s="696"/>
      <c r="BA171" s="697"/>
      <c r="BB171" s="697"/>
      <c r="BC171" s="697"/>
      <c r="BD171" s="697"/>
      <c r="BE171" s="697"/>
      <c r="BF171" s="697"/>
      <c r="BG171" s="698"/>
    </row>
    <row r="172" spans="2:86" ht="19.5" customHeight="1" x14ac:dyDescent="0.2">
      <c r="B172" s="683" t="s">
        <v>79</v>
      </c>
      <c r="C172" s="683"/>
      <c r="D172" s="683"/>
      <c r="E172" s="683"/>
      <c r="F172" s="683"/>
      <c r="G172" s="683"/>
      <c r="H172" s="684">
        <f ca="1">OFFSET('(6)定期点検調書'!$CA$12,L153-1,0)</f>
        <v>0</v>
      </c>
      <c r="I172" s="684"/>
      <c r="J172" s="684"/>
      <c r="K172" s="684"/>
      <c r="L172" s="684"/>
      <c r="M172" s="684"/>
      <c r="N172" s="684"/>
      <c r="O172" s="684"/>
      <c r="P172" s="684"/>
      <c r="Q172" s="684"/>
      <c r="R172" s="684"/>
      <c r="S172" s="684"/>
      <c r="T172" s="684"/>
      <c r="U172" s="684"/>
      <c r="V172" s="684"/>
      <c r="W172" s="684"/>
      <c r="X172" s="684"/>
      <c r="Y172" s="684"/>
      <c r="Z172" s="684"/>
      <c r="AA172" s="684"/>
      <c r="AB172" s="684"/>
      <c r="AC172" s="684"/>
      <c r="AD172" s="684"/>
      <c r="AE172" s="683" t="s">
        <v>79</v>
      </c>
      <c r="AF172" s="683"/>
      <c r="AG172" s="683"/>
      <c r="AH172" s="683"/>
      <c r="AI172" s="683"/>
      <c r="AJ172" s="683"/>
      <c r="AK172" s="684">
        <f ca="1">OFFSET('(6)定期点検調書'!$CA$12,AO153-1,0)</f>
        <v>0</v>
      </c>
      <c r="AL172" s="684"/>
      <c r="AM172" s="684"/>
      <c r="AN172" s="684"/>
      <c r="AO172" s="684"/>
      <c r="AP172" s="684"/>
      <c r="AQ172" s="684"/>
      <c r="AR172" s="684"/>
      <c r="AS172" s="684"/>
      <c r="AT172" s="684"/>
      <c r="AU172" s="684"/>
      <c r="AV172" s="684"/>
      <c r="AW172" s="684"/>
      <c r="AX172" s="684"/>
      <c r="AY172" s="684"/>
      <c r="AZ172" s="684"/>
      <c r="BA172" s="684"/>
      <c r="BB172" s="684"/>
      <c r="BC172" s="684"/>
      <c r="BD172" s="684"/>
      <c r="BE172" s="684"/>
      <c r="BF172" s="684"/>
      <c r="BG172" s="684"/>
      <c r="CH172" s="473"/>
    </row>
    <row r="173" spans="2:86" ht="19.5" customHeight="1" x14ac:dyDescent="0.2">
      <c r="B173" s="683"/>
      <c r="C173" s="683"/>
      <c r="D173" s="683"/>
      <c r="E173" s="683"/>
      <c r="F173" s="683"/>
      <c r="G173" s="683"/>
      <c r="H173" s="684"/>
      <c r="I173" s="684"/>
      <c r="J173" s="684"/>
      <c r="K173" s="684"/>
      <c r="L173" s="684"/>
      <c r="M173" s="684"/>
      <c r="N173" s="684"/>
      <c r="O173" s="684"/>
      <c r="P173" s="684"/>
      <c r="Q173" s="684"/>
      <c r="R173" s="684"/>
      <c r="S173" s="684"/>
      <c r="T173" s="684"/>
      <c r="U173" s="684"/>
      <c r="V173" s="684"/>
      <c r="W173" s="684"/>
      <c r="X173" s="684"/>
      <c r="Y173" s="684"/>
      <c r="Z173" s="684"/>
      <c r="AA173" s="684"/>
      <c r="AB173" s="684"/>
      <c r="AC173" s="684"/>
      <c r="AD173" s="684"/>
      <c r="AE173" s="683"/>
      <c r="AF173" s="683"/>
      <c r="AG173" s="683"/>
      <c r="AH173" s="683"/>
      <c r="AI173" s="683"/>
      <c r="AJ173" s="683"/>
      <c r="AK173" s="684"/>
      <c r="AL173" s="684"/>
      <c r="AM173" s="684"/>
      <c r="AN173" s="684"/>
      <c r="AO173" s="684"/>
      <c r="AP173" s="684"/>
      <c r="AQ173" s="684"/>
      <c r="AR173" s="684"/>
      <c r="AS173" s="684"/>
      <c r="AT173" s="684"/>
      <c r="AU173" s="684"/>
      <c r="AV173" s="684"/>
      <c r="AW173" s="684"/>
      <c r="AX173" s="684"/>
      <c r="AY173" s="684"/>
      <c r="AZ173" s="684"/>
      <c r="BA173" s="684"/>
      <c r="BB173" s="684"/>
      <c r="BC173" s="684"/>
      <c r="BD173" s="684"/>
      <c r="BE173" s="684"/>
      <c r="BF173" s="684"/>
      <c r="BG173" s="684"/>
    </row>
    <row r="174" spans="2:86" ht="14.55" customHeight="1" x14ac:dyDescent="0.2">
      <c r="B174" s="677" t="s">
        <v>1038</v>
      </c>
      <c r="C174" s="678"/>
      <c r="D174" s="677" t="s">
        <v>1237</v>
      </c>
      <c r="E174" s="719"/>
      <c r="F174" s="719"/>
      <c r="G174" s="719"/>
      <c r="H174" s="665">
        <f ca="1">OFFSET('(6)定期点検調書'!$B$12,L174-1,0)</f>
        <v>0</v>
      </c>
      <c r="I174" s="666"/>
      <c r="J174" s="666"/>
      <c r="K174" s="667"/>
      <c r="L174" s="703">
        <f>AO153+1</f>
        <v>17</v>
      </c>
      <c r="M174" s="703"/>
      <c r="N174" s="703"/>
      <c r="O174" s="703"/>
      <c r="P174" s="703"/>
      <c r="Q174" s="703"/>
      <c r="R174" s="703"/>
      <c r="S174" s="703"/>
      <c r="T174" s="703"/>
      <c r="U174" s="703"/>
      <c r="V174" s="703"/>
      <c r="W174" s="703"/>
      <c r="X174" s="703"/>
      <c r="Y174" s="703"/>
      <c r="Z174" s="703"/>
      <c r="AA174" s="703"/>
      <c r="AB174" s="703"/>
      <c r="AC174" s="703"/>
      <c r="AD174" s="704"/>
      <c r="AE174" s="677" t="s">
        <v>1038</v>
      </c>
      <c r="AF174" s="678"/>
      <c r="AG174" s="677" t="s">
        <v>1237</v>
      </c>
      <c r="AH174" s="719"/>
      <c r="AI174" s="719"/>
      <c r="AJ174" s="719"/>
      <c r="AK174" s="665">
        <f ca="1">OFFSET('(6)定期点検調書'!$B$12,AO174-1,0)</f>
        <v>0</v>
      </c>
      <c r="AL174" s="666"/>
      <c r="AM174" s="666"/>
      <c r="AN174" s="667"/>
      <c r="AO174" s="703">
        <f>L174+1</f>
        <v>18</v>
      </c>
      <c r="AP174" s="703"/>
      <c r="AQ174" s="703"/>
      <c r="AR174" s="703"/>
      <c r="AS174" s="703"/>
      <c r="AT174" s="703"/>
      <c r="AU174" s="703"/>
      <c r="AV174" s="703"/>
      <c r="AW174" s="703"/>
      <c r="AX174" s="703"/>
      <c r="AY174" s="703"/>
      <c r="AZ174" s="703"/>
      <c r="BA174" s="703"/>
      <c r="BB174" s="703"/>
      <c r="BC174" s="703"/>
      <c r="BD174" s="703"/>
      <c r="BE174" s="703"/>
      <c r="BF174" s="703"/>
      <c r="BG174" s="704"/>
    </row>
    <row r="175" spans="2:86" ht="14.55" customHeight="1" x14ac:dyDescent="0.2">
      <c r="B175" s="679"/>
      <c r="C175" s="680"/>
      <c r="D175" s="681"/>
      <c r="E175" s="720"/>
      <c r="F175" s="720"/>
      <c r="G175" s="720"/>
      <c r="H175" s="668"/>
      <c r="I175" s="669"/>
      <c r="J175" s="669"/>
      <c r="K175" s="670"/>
      <c r="L175" s="705"/>
      <c r="M175" s="705"/>
      <c r="N175" s="705"/>
      <c r="O175" s="705"/>
      <c r="P175" s="705"/>
      <c r="Q175" s="705"/>
      <c r="R175" s="705"/>
      <c r="S175" s="705"/>
      <c r="T175" s="705"/>
      <c r="U175" s="705"/>
      <c r="V175" s="705"/>
      <c r="W175" s="705"/>
      <c r="X175" s="705"/>
      <c r="Y175" s="705"/>
      <c r="Z175" s="705"/>
      <c r="AA175" s="705"/>
      <c r="AB175" s="705"/>
      <c r="AC175" s="705"/>
      <c r="AD175" s="706"/>
      <c r="AE175" s="679"/>
      <c r="AF175" s="680"/>
      <c r="AG175" s="681"/>
      <c r="AH175" s="720"/>
      <c r="AI175" s="720"/>
      <c r="AJ175" s="720"/>
      <c r="AK175" s="668"/>
      <c r="AL175" s="669"/>
      <c r="AM175" s="669"/>
      <c r="AN175" s="670"/>
      <c r="AO175" s="705"/>
      <c r="AP175" s="705"/>
      <c r="AQ175" s="705"/>
      <c r="AR175" s="705"/>
      <c r="AS175" s="705"/>
      <c r="AT175" s="705"/>
      <c r="AU175" s="705"/>
      <c r="AV175" s="705"/>
      <c r="AW175" s="705"/>
      <c r="AX175" s="705"/>
      <c r="AY175" s="705"/>
      <c r="AZ175" s="705"/>
      <c r="BA175" s="705"/>
      <c r="BB175" s="705"/>
      <c r="BC175" s="705"/>
      <c r="BD175" s="705"/>
      <c r="BE175" s="705"/>
      <c r="BF175" s="705"/>
      <c r="BG175" s="706"/>
    </row>
    <row r="176" spans="2:86" ht="14.55" customHeight="1" x14ac:dyDescent="0.2">
      <c r="B176" s="679"/>
      <c r="C176" s="680"/>
      <c r="D176" s="677" t="s">
        <v>992</v>
      </c>
      <c r="E176" s="719"/>
      <c r="F176" s="719"/>
      <c r="G176" s="719"/>
      <c r="H176" s="665">
        <f ca="1">OFFSET('(6)定期点検調書'!$D$12,L174-1,0)</f>
        <v>0</v>
      </c>
      <c r="I176" s="666"/>
      <c r="J176" s="666"/>
      <c r="K176" s="667"/>
      <c r="L176" s="705"/>
      <c r="M176" s="705"/>
      <c r="N176" s="705"/>
      <c r="O176" s="705"/>
      <c r="P176" s="705"/>
      <c r="Q176" s="705"/>
      <c r="R176" s="705"/>
      <c r="S176" s="705"/>
      <c r="T176" s="705"/>
      <c r="U176" s="705"/>
      <c r="V176" s="705"/>
      <c r="W176" s="705"/>
      <c r="X176" s="705"/>
      <c r="Y176" s="705"/>
      <c r="Z176" s="705"/>
      <c r="AA176" s="705"/>
      <c r="AB176" s="705"/>
      <c r="AC176" s="705"/>
      <c r="AD176" s="706"/>
      <c r="AE176" s="679"/>
      <c r="AF176" s="680"/>
      <c r="AG176" s="677" t="s">
        <v>992</v>
      </c>
      <c r="AH176" s="719"/>
      <c r="AI176" s="719"/>
      <c r="AJ176" s="719"/>
      <c r="AK176" s="665">
        <f ca="1">OFFSET('(6)定期点検調書'!$D$12,AO174-1,0)</f>
        <v>0</v>
      </c>
      <c r="AL176" s="666"/>
      <c r="AM176" s="666"/>
      <c r="AN176" s="667"/>
      <c r="AO176" s="705"/>
      <c r="AP176" s="705"/>
      <c r="AQ176" s="705"/>
      <c r="AR176" s="705"/>
      <c r="AS176" s="705"/>
      <c r="AT176" s="705"/>
      <c r="AU176" s="705"/>
      <c r="AV176" s="705"/>
      <c r="AW176" s="705"/>
      <c r="AX176" s="705"/>
      <c r="AY176" s="705"/>
      <c r="AZ176" s="705"/>
      <c r="BA176" s="705"/>
      <c r="BB176" s="705"/>
      <c r="BC176" s="705"/>
      <c r="BD176" s="705"/>
      <c r="BE176" s="705"/>
      <c r="BF176" s="705"/>
      <c r="BG176" s="706"/>
    </row>
    <row r="177" spans="2:59" ht="14.55" customHeight="1" x14ac:dyDescent="0.2">
      <c r="B177" s="681"/>
      <c r="C177" s="682"/>
      <c r="D177" s="681"/>
      <c r="E177" s="720"/>
      <c r="F177" s="720"/>
      <c r="G177" s="720"/>
      <c r="H177" s="668"/>
      <c r="I177" s="669"/>
      <c r="J177" s="669"/>
      <c r="K177" s="670"/>
      <c r="L177" s="705"/>
      <c r="M177" s="705"/>
      <c r="N177" s="705"/>
      <c r="O177" s="705"/>
      <c r="P177" s="705"/>
      <c r="Q177" s="705"/>
      <c r="R177" s="705"/>
      <c r="S177" s="705"/>
      <c r="T177" s="705"/>
      <c r="U177" s="705"/>
      <c r="V177" s="705"/>
      <c r="W177" s="705"/>
      <c r="X177" s="705"/>
      <c r="Y177" s="705"/>
      <c r="Z177" s="705"/>
      <c r="AA177" s="705"/>
      <c r="AB177" s="705"/>
      <c r="AC177" s="705"/>
      <c r="AD177" s="706"/>
      <c r="AE177" s="681"/>
      <c r="AF177" s="682"/>
      <c r="AG177" s="681"/>
      <c r="AH177" s="720"/>
      <c r="AI177" s="720"/>
      <c r="AJ177" s="720"/>
      <c r="AK177" s="668"/>
      <c r="AL177" s="669"/>
      <c r="AM177" s="669"/>
      <c r="AN177" s="670"/>
      <c r="AO177" s="705"/>
      <c r="AP177" s="705"/>
      <c r="AQ177" s="705"/>
      <c r="AR177" s="705"/>
      <c r="AS177" s="705"/>
      <c r="AT177" s="705"/>
      <c r="AU177" s="705"/>
      <c r="AV177" s="705"/>
      <c r="AW177" s="705"/>
      <c r="AX177" s="705"/>
      <c r="AY177" s="705"/>
      <c r="AZ177" s="705"/>
      <c r="BA177" s="705"/>
      <c r="BB177" s="705"/>
      <c r="BC177" s="705"/>
      <c r="BD177" s="705"/>
      <c r="BE177" s="705"/>
      <c r="BF177" s="705"/>
      <c r="BG177" s="706"/>
    </row>
    <row r="178" spans="2:59" ht="14.55" customHeight="1" x14ac:dyDescent="0.2">
      <c r="B178" s="677" t="s">
        <v>1238</v>
      </c>
      <c r="C178" s="678"/>
      <c r="D178" s="659" t="s">
        <v>993</v>
      </c>
      <c r="E178" s="660"/>
      <c r="F178" s="660"/>
      <c r="G178" s="660"/>
      <c r="H178" s="671">
        <f ca="1">OFFSET('(6)定期点検調書'!$AA$13,L174-1,0)</f>
        <v>0</v>
      </c>
      <c r="I178" s="672"/>
      <c r="J178" s="672"/>
      <c r="K178" s="673"/>
      <c r="L178" s="705"/>
      <c r="M178" s="705"/>
      <c r="N178" s="705"/>
      <c r="O178" s="705"/>
      <c r="P178" s="705"/>
      <c r="Q178" s="705"/>
      <c r="R178" s="705"/>
      <c r="S178" s="705"/>
      <c r="T178" s="705"/>
      <c r="U178" s="705"/>
      <c r="V178" s="705"/>
      <c r="W178" s="705"/>
      <c r="X178" s="705"/>
      <c r="Y178" s="705"/>
      <c r="Z178" s="705"/>
      <c r="AA178" s="705"/>
      <c r="AB178" s="705"/>
      <c r="AC178" s="705"/>
      <c r="AD178" s="706"/>
      <c r="AE178" s="677" t="s">
        <v>1238</v>
      </c>
      <c r="AF178" s="678"/>
      <c r="AG178" s="659" t="s">
        <v>993</v>
      </c>
      <c r="AH178" s="660"/>
      <c r="AI178" s="660"/>
      <c r="AJ178" s="660"/>
      <c r="AK178" s="671">
        <f ca="1">OFFSET('(6)定期点検調書'!$AA$13,AO174-1,0)</f>
        <v>0</v>
      </c>
      <c r="AL178" s="672"/>
      <c r="AM178" s="672"/>
      <c r="AN178" s="673"/>
      <c r="AO178" s="705"/>
      <c r="AP178" s="705"/>
      <c r="AQ178" s="705"/>
      <c r="AR178" s="705"/>
      <c r="AS178" s="705"/>
      <c r="AT178" s="705"/>
      <c r="AU178" s="705"/>
      <c r="AV178" s="705"/>
      <c r="AW178" s="705"/>
      <c r="AX178" s="705"/>
      <c r="AY178" s="705"/>
      <c r="AZ178" s="705"/>
      <c r="BA178" s="705"/>
      <c r="BB178" s="705"/>
      <c r="BC178" s="705"/>
      <c r="BD178" s="705"/>
      <c r="BE178" s="705"/>
      <c r="BF178" s="705"/>
      <c r="BG178" s="706"/>
    </row>
    <row r="179" spans="2:59" ht="14.55" customHeight="1" x14ac:dyDescent="0.2">
      <c r="B179" s="679"/>
      <c r="C179" s="680"/>
      <c r="D179" s="662"/>
      <c r="E179" s="663"/>
      <c r="F179" s="663"/>
      <c r="G179" s="663"/>
      <c r="H179" s="674"/>
      <c r="I179" s="675"/>
      <c r="J179" s="675"/>
      <c r="K179" s="676"/>
      <c r="L179" s="705"/>
      <c r="M179" s="705"/>
      <c r="N179" s="705"/>
      <c r="O179" s="705"/>
      <c r="P179" s="705"/>
      <c r="Q179" s="705"/>
      <c r="R179" s="705"/>
      <c r="S179" s="705"/>
      <c r="T179" s="705"/>
      <c r="U179" s="705"/>
      <c r="V179" s="705"/>
      <c r="W179" s="705"/>
      <c r="X179" s="705"/>
      <c r="Y179" s="705"/>
      <c r="Z179" s="705"/>
      <c r="AA179" s="705"/>
      <c r="AB179" s="705"/>
      <c r="AC179" s="705"/>
      <c r="AD179" s="706"/>
      <c r="AE179" s="679"/>
      <c r="AF179" s="680"/>
      <c r="AG179" s="662"/>
      <c r="AH179" s="663"/>
      <c r="AI179" s="663"/>
      <c r="AJ179" s="663"/>
      <c r="AK179" s="674"/>
      <c r="AL179" s="675"/>
      <c r="AM179" s="675"/>
      <c r="AN179" s="676"/>
      <c r="AO179" s="705"/>
      <c r="AP179" s="705"/>
      <c r="AQ179" s="705"/>
      <c r="AR179" s="705"/>
      <c r="AS179" s="705"/>
      <c r="AT179" s="705"/>
      <c r="AU179" s="705"/>
      <c r="AV179" s="705"/>
      <c r="AW179" s="705"/>
      <c r="AX179" s="705"/>
      <c r="AY179" s="705"/>
      <c r="AZ179" s="705"/>
      <c r="BA179" s="705"/>
      <c r="BB179" s="705"/>
      <c r="BC179" s="705"/>
      <c r="BD179" s="705"/>
      <c r="BE179" s="705"/>
      <c r="BF179" s="705"/>
      <c r="BG179" s="706"/>
    </row>
    <row r="180" spans="2:59" ht="14.55" customHeight="1" x14ac:dyDescent="0.2">
      <c r="B180" s="679"/>
      <c r="C180" s="680"/>
      <c r="D180" s="659" t="s">
        <v>1239</v>
      </c>
      <c r="E180" s="660"/>
      <c r="F180" s="660"/>
      <c r="G180" s="660"/>
      <c r="H180" s="665">
        <f ca="1">OFFSET('(6)定期点検調書'!$AD$12,L174-1,0)</f>
        <v>0</v>
      </c>
      <c r="I180" s="666"/>
      <c r="J180" s="666"/>
      <c r="K180" s="667"/>
      <c r="L180" s="705"/>
      <c r="M180" s="705"/>
      <c r="N180" s="705"/>
      <c r="O180" s="705"/>
      <c r="P180" s="705"/>
      <c r="Q180" s="705"/>
      <c r="R180" s="705"/>
      <c r="S180" s="705"/>
      <c r="T180" s="705"/>
      <c r="U180" s="705"/>
      <c r="V180" s="705"/>
      <c r="W180" s="705"/>
      <c r="X180" s="705"/>
      <c r="Y180" s="705"/>
      <c r="Z180" s="705"/>
      <c r="AA180" s="705"/>
      <c r="AB180" s="705"/>
      <c r="AC180" s="705"/>
      <c r="AD180" s="706"/>
      <c r="AE180" s="679"/>
      <c r="AF180" s="680"/>
      <c r="AG180" s="659" t="s">
        <v>1239</v>
      </c>
      <c r="AH180" s="660"/>
      <c r="AI180" s="660"/>
      <c r="AJ180" s="660"/>
      <c r="AK180" s="665">
        <f ca="1">OFFSET('(6)定期点検調書'!$AD$12,AO174-1,0)</f>
        <v>0</v>
      </c>
      <c r="AL180" s="666"/>
      <c r="AM180" s="666"/>
      <c r="AN180" s="667"/>
      <c r="AO180" s="705"/>
      <c r="AP180" s="705"/>
      <c r="AQ180" s="705"/>
      <c r="AR180" s="705"/>
      <c r="AS180" s="705"/>
      <c r="AT180" s="705"/>
      <c r="AU180" s="705"/>
      <c r="AV180" s="705"/>
      <c r="AW180" s="705"/>
      <c r="AX180" s="705"/>
      <c r="AY180" s="705"/>
      <c r="AZ180" s="705"/>
      <c r="BA180" s="705"/>
      <c r="BB180" s="705"/>
      <c r="BC180" s="705"/>
      <c r="BD180" s="705"/>
      <c r="BE180" s="705"/>
      <c r="BF180" s="705"/>
      <c r="BG180" s="706"/>
    </row>
    <row r="181" spans="2:59" ht="14.55" customHeight="1" x14ac:dyDescent="0.2">
      <c r="B181" s="681"/>
      <c r="C181" s="682"/>
      <c r="D181" s="662"/>
      <c r="E181" s="663"/>
      <c r="F181" s="663"/>
      <c r="G181" s="663"/>
      <c r="H181" s="668"/>
      <c r="I181" s="669"/>
      <c r="J181" s="669"/>
      <c r="K181" s="670"/>
      <c r="L181" s="705"/>
      <c r="M181" s="705"/>
      <c r="N181" s="705"/>
      <c r="O181" s="705"/>
      <c r="P181" s="705"/>
      <c r="Q181" s="705"/>
      <c r="R181" s="705"/>
      <c r="S181" s="705"/>
      <c r="T181" s="705"/>
      <c r="U181" s="705"/>
      <c r="V181" s="705"/>
      <c r="W181" s="705"/>
      <c r="X181" s="705"/>
      <c r="Y181" s="705"/>
      <c r="Z181" s="705"/>
      <c r="AA181" s="705"/>
      <c r="AB181" s="705"/>
      <c r="AC181" s="705"/>
      <c r="AD181" s="706"/>
      <c r="AE181" s="681"/>
      <c r="AF181" s="682"/>
      <c r="AG181" s="662"/>
      <c r="AH181" s="663"/>
      <c r="AI181" s="663"/>
      <c r="AJ181" s="663"/>
      <c r="AK181" s="668"/>
      <c r="AL181" s="669"/>
      <c r="AM181" s="669"/>
      <c r="AN181" s="670"/>
      <c r="AO181" s="705"/>
      <c r="AP181" s="705"/>
      <c r="AQ181" s="705"/>
      <c r="AR181" s="705"/>
      <c r="AS181" s="705"/>
      <c r="AT181" s="705"/>
      <c r="AU181" s="705"/>
      <c r="AV181" s="705"/>
      <c r="AW181" s="705"/>
      <c r="AX181" s="705"/>
      <c r="AY181" s="705"/>
      <c r="AZ181" s="705"/>
      <c r="BA181" s="705"/>
      <c r="BB181" s="705"/>
      <c r="BC181" s="705"/>
      <c r="BD181" s="705"/>
      <c r="BE181" s="705"/>
      <c r="BF181" s="705"/>
      <c r="BG181" s="706"/>
    </row>
    <row r="182" spans="2:59" ht="28.95" customHeight="1" x14ac:dyDescent="0.2">
      <c r="B182" s="716" t="s">
        <v>995</v>
      </c>
      <c r="C182" s="717"/>
      <c r="D182" s="717"/>
      <c r="E182" s="717"/>
      <c r="F182" s="717"/>
      <c r="G182" s="718"/>
      <c r="H182" s="709">
        <f ca="1">OFFSET('(6)定期点検調書'!$AK$12,L174-1,0)</f>
        <v>0</v>
      </c>
      <c r="I182" s="710"/>
      <c r="J182" s="710"/>
      <c r="K182" s="711"/>
      <c r="L182" s="705"/>
      <c r="M182" s="705"/>
      <c r="N182" s="705"/>
      <c r="O182" s="705"/>
      <c r="P182" s="705"/>
      <c r="Q182" s="705"/>
      <c r="R182" s="705"/>
      <c r="S182" s="705"/>
      <c r="T182" s="705"/>
      <c r="U182" s="705"/>
      <c r="V182" s="705"/>
      <c r="W182" s="705"/>
      <c r="X182" s="705"/>
      <c r="Y182" s="705"/>
      <c r="Z182" s="705"/>
      <c r="AA182" s="705"/>
      <c r="AB182" s="705"/>
      <c r="AC182" s="705"/>
      <c r="AD182" s="706"/>
      <c r="AE182" s="716" t="s">
        <v>995</v>
      </c>
      <c r="AF182" s="717"/>
      <c r="AG182" s="717"/>
      <c r="AH182" s="717"/>
      <c r="AI182" s="717"/>
      <c r="AJ182" s="718"/>
      <c r="AK182" s="709">
        <f ca="1">OFFSET('(6)定期点検調書'!$AK$12,AO174-1,0)</f>
        <v>0</v>
      </c>
      <c r="AL182" s="710"/>
      <c r="AM182" s="710"/>
      <c r="AN182" s="711"/>
      <c r="AO182" s="705"/>
      <c r="AP182" s="705"/>
      <c r="AQ182" s="705"/>
      <c r="AR182" s="705"/>
      <c r="AS182" s="705"/>
      <c r="AT182" s="705"/>
      <c r="AU182" s="705"/>
      <c r="AV182" s="705"/>
      <c r="AW182" s="705"/>
      <c r="AX182" s="705"/>
      <c r="AY182" s="705"/>
      <c r="AZ182" s="705"/>
      <c r="BA182" s="705"/>
      <c r="BB182" s="705"/>
      <c r="BC182" s="705"/>
      <c r="BD182" s="705"/>
      <c r="BE182" s="705"/>
      <c r="BF182" s="705"/>
      <c r="BG182" s="706"/>
    </row>
    <row r="183" spans="2:59" ht="14.55" customHeight="1" x14ac:dyDescent="0.2">
      <c r="B183" s="677" t="s">
        <v>1240</v>
      </c>
      <c r="C183" s="661"/>
      <c r="D183" s="659" t="s">
        <v>994</v>
      </c>
      <c r="E183" s="660"/>
      <c r="F183" s="660"/>
      <c r="G183" s="661"/>
      <c r="H183" s="699" t="str">
        <f ca="1">OFFSET('(6)定期点検調書'!$BY$12,L174-1,0)</f>
        <v/>
      </c>
      <c r="I183" s="700"/>
      <c r="J183" s="700"/>
      <c r="K183" s="714"/>
      <c r="L183" s="705"/>
      <c r="M183" s="705"/>
      <c r="N183" s="705"/>
      <c r="O183" s="705"/>
      <c r="P183" s="705"/>
      <c r="Q183" s="705"/>
      <c r="R183" s="705"/>
      <c r="S183" s="705"/>
      <c r="T183" s="705"/>
      <c r="U183" s="705"/>
      <c r="V183" s="705"/>
      <c r="W183" s="705"/>
      <c r="X183" s="705"/>
      <c r="Y183" s="705"/>
      <c r="Z183" s="705"/>
      <c r="AA183" s="705"/>
      <c r="AB183" s="705"/>
      <c r="AC183" s="705"/>
      <c r="AD183" s="706"/>
      <c r="AE183" s="677" t="s">
        <v>1240</v>
      </c>
      <c r="AF183" s="661"/>
      <c r="AG183" s="659" t="s">
        <v>994</v>
      </c>
      <c r="AH183" s="660"/>
      <c r="AI183" s="660"/>
      <c r="AJ183" s="661"/>
      <c r="AK183" s="699" t="str">
        <f ca="1">OFFSET('(6)定期点検調書'!$BY$12,AO174-1,0)</f>
        <v/>
      </c>
      <c r="AL183" s="700"/>
      <c r="AM183" s="700"/>
      <c r="AN183" s="714"/>
      <c r="AO183" s="705"/>
      <c r="AP183" s="705"/>
      <c r="AQ183" s="705"/>
      <c r="AR183" s="705"/>
      <c r="AS183" s="705"/>
      <c r="AT183" s="705"/>
      <c r="AU183" s="705"/>
      <c r="AV183" s="705"/>
      <c r="AW183" s="705"/>
      <c r="AX183" s="705"/>
      <c r="AY183" s="705"/>
      <c r="AZ183" s="705"/>
      <c r="BA183" s="705"/>
      <c r="BB183" s="705"/>
      <c r="BC183" s="705"/>
      <c r="BD183" s="705"/>
      <c r="BE183" s="705"/>
      <c r="BF183" s="705"/>
      <c r="BG183" s="706"/>
    </row>
    <row r="184" spans="2:59" ht="14.55" customHeight="1" x14ac:dyDescent="0.2">
      <c r="B184" s="712"/>
      <c r="C184" s="713"/>
      <c r="D184" s="662"/>
      <c r="E184" s="663"/>
      <c r="F184" s="663"/>
      <c r="G184" s="664"/>
      <c r="H184" s="701"/>
      <c r="I184" s="702"/>
      <c r="J184" s="702"/>
      <c r="K184" s="715"/>
      <c r="L184" s="705"/>
      <c r="M184" s="705"/>
      <c r="N184" s="705"/>
      <c r="O184" s="705"/>
      <c r="P184" s="705"/>
      <c r="Q184" s="705"/>
      <c r="R184" s="705"/>
      <c r="S184" s="705"/>
      <c r="T184" s="705"/>
      <c r="U184" s="705"/>
      <c r="V184" s="705"/>
      <c r="W184" s="705"/>
      <c r="X184" s="705"/>
      <c r="Y184" s="705"/>
      <c r="Z184" s="705"/>
      <c r="AA184" s="705"/>
      <c r="AB184" s="705"/>
      <c r="AC184" s="705"/>
      <c r="AD184" s="706"/>
      <c r="AE184" s="712"/>
      <c r="AF184" s="713"/>
      <c r="AG184" s="662"/>
      <c r="AH184" s="663"/>
      <c r="AI184" s="663"/>
      <c r="AJ184" s="664"/>
      <c r="AK184" s="701"/>
      <c r="AL184" s="702"/>
      <c r="AM184" s="702"/>
      <c r="AN184" s="715"/>
      <c r="AO184" s="705"/>
      <c r="AP184" s="705"/>
      <c r="AQ184" s="705"/>
      <c r="AR184" s="705"/>
      <c r="AS184" s="705"/>
      <c r="AT184" s="705"/>
      <c r="AU184" s="705"/>
      <c r="AV184" s="705"/>
      <c r="AW184" s="705"/>
      <c r="AX184" s="705"/>
      <c r="AY184" s="705"/>
      <c r="AZ184" s="705"/>
      <c r="BA184" s="705"/>
      <c r="BB184" s="705"/>
      <c r="BC184" s="705"/>
      <c r="BD184" s="705"/>
      <c r="BE184" s="705"/>
      <c r="BF184" s="705"/>
      <c r="BG184" s="706"/>
    </row>
    <row r="185" spans="2:59" ht="14.55" customHeight="1" x14ac:dyDescent="0.2">
      <c r="B185" s="712"/>
      <c r="C185" s="713"/>
      <c r="D185" s="659" t="s">
        <v>1186</v>
      </c>
      <c r="E185" s="660"/>
      <c r="F185" s="660"/>
      <c r="G185" s="661"/>
      <c r="H185" s="665">
        <f ca="1">OFFSET('(6)定期点検調書'!$BC$12,L174-1,0)</f>
        <v>0</v>
      </c>
      <c r="I185" s="666"/>
      <c r="J185" s="666"/>
      <c r="K185" s="667"/>
      <c r="L185" s="705"/>
      <c r="M185" s="705"/>
      <c r="N185" s="705"/>
      <c r="O185" s="705"/>
      <c r="P185" s="705"/>
      <c r="Q185" s="705"/>
      <c r="R185" s="705"/>
      <c r="S185" s="705"/>
      <c r="T185" s="705"/>
      <c r="U185" s="705"/>
      <c r="V185" s="705"/>
      <c r="W185" s="705"/>
      <c r="X185" s="705"/>
      <c r="Y185" s="705"/>
      <c r="Z185" s="705"/>
      <c r="AA185" s="705"/>
      <c r="AB185" s="705"/>
      <c r="AC185" s="705"/>
      <c r="AD185" s="706"/>
      <c r="AE185" s="712"/>
      <c r="AF185" s="713"/>
      <c r="AG185" s="659" t="s">
        <v>1186</v>
      </c>
      <c r="AH185" s="660"/>
      <c r="AI185" s="660"/>
      <c r="AJ185" s="661"/>
      <c r="AK185" s="665">
        <f ca="1">OFFSET('(6)定期点検調書'!$BC$12,AO174-1,0)</f>
        <v>0</v>
      </c>
      <c r="AL185" s="666"/>
      <c r="AM185" s="666"/>
      <c r="AN185" s="667"/>
      <c r="AO185" s="705"/>
      <c r="AP185" s="705"/>
      <c r="AQ185" s="705"/>
      <c r="AR185" s="705"/>
      <c r="AS185" s="705"/>
      <c r="AT185" s="705"/>
      <c r="AU185" s="705"/>
      <c r="AV185" s="705"/>
      <c r="AW185" s="705"/>
      <c r="AX185" s="705"/>
      <c r="AY185" s="705"/>
      <c r="AZ185" s="705"/>
      <c r="BA185" s="705"/>
      <c r="BB185" s="705"/>
      <c r="BC185" s="705"/>
      <c r="BD185" s="705"/>
      <c r="BE185" s="705"/>
      <c r="BF185" s="705"/>
      <c r="BG185" s="706"/>
    </row>
    <row r="186" spans="2:59" ht="14.55" customHeight="1" x14ac:dyDescent="0.2">
      <c r="B186" s="712"/>
      <c r="C186" s="713"/>
      <c r="D186" s="662"/>
      <c r="E186" s="663"/>
      <c r="F186" s="663"/>
      <c r="G186" s="664"/>
      <c r="H186" s="668"/>
      <c r="I186" s="669"/>
      <c r="J186" s="669"/>
      <c r="K186" s="670"/>
      <c r="L186" s="705"/>
      <c r="M186" s="705"/>
      <c r="N186" s="705"/>
      <c r="O186" s="705"/>
      <c r="P186" s="705"/>
      <c r="Q186" s="705"/>
      <c r="R186" s="705"/>
      <c r="S186" s="705"/>
      <c r="T186" s="705"/>
      <c r="U186" s="705"/>
      <c r="V186" s="705"/>
      <c r="W186" s="705"/>
      <c r="X186" s="705"/>
      <c r="Y186" s="705"/>
      <c r="Z186" s="705"/>
      <c r="AA186" s="705"/>
      <c r="AB186" s="705"/>
      <c r="AC186" s="705"/>
      <c r="AD186" s="706"/>
      <c r="AE186" s="712"/>
      <c r="AF186" s="713"/>
      <c r="AG186" s="662"/>
      <c r="AH186" s="663"/>
      <c r="AI186" s="663"/>
      <c r="AJ186" s="664"/>
      <c r="AK186" s="668"/>
      <c r="AL186" s="669"/>
      <c r="AM186" s="669"/>
      <c r="AN186" s="670"/>
      <c r="AO186" s="705"/>
      <c r="AP186" s="705"/>
      <c r="AQ186" s="705"/>
      <c r="AR186" s="705"/>
      <c r="AS186" s="705"/>
      <c r="AT186" s="705"/>
      <c r="AU186" s="705"/>
      <c r="AV186" s="705"/>
      <c r="AW186" s="705"/>
      <c r="AX186" s="705"/>
      <c r="AY186" s="705"/>
      <c r="AZ186" s="705"/>
      <c r="BA186" s="705"/>
      <c r="BB186" s="705"/>
      <c r="BC186" s="705"/>
      <c r="BD186" s="705"/>
      <c r="BE186" s="705"/>
      <c r="BF186" s="705"/>
      <c r="BG186" s="706"/>
    </row>
    <row r="187" spans="2:59" ht="14.55" customHeight="1" x14ac:dyDescent="0.2">
      <c r="B187" s="712"/>
      <c r="C187" s="713"/>
      <c r="D187" s="659" t="s">
        <v>1187</v>
      </c>
      <c r="E187" s="660"/>
      <c r="F187" s="660"/>
      <c r="G187" s="661"/>
      <c r="H187" s="665">
        <f ca="1">OFFSET('(6)定期点検調書'!$BF$12,L174-1,0)</f>
        <v>0</v>
      </c>
      <c r="I187" s="666"/>
      <c r="J187" s="666"/>
      <c r="K187" s="667"/>
      <c r="L187" s="705"/>
      <c r="M187" s="705"/>
      <c r="N187" s="705"/>
      <c r="O187" s="705"/>
      <c r="P187" s="705"/>
      <c r="Q187" s="705"/>
      <c r="R187" s="705"/>
      <c r="S187" s="705"/>
      <c r="T187" s="705"/>
      <c r="U187" s="705"/>
      <c r="V187" s="705"/>
      <c r="W187" s="705"/>
      <c r="X187" s="705"/>
      <c r="Y187" s="705"/>
      <c r="Z187" s="705"/>
      <c r="AA187" s="705"/>
      <c r="AB187" s="705"/>
      <c r="AC187" s="705"/>
      <c r="AD187" s="706"/>
      <c r="AE187" s="712"/>
      <c r="AF187" s="713"/>
      <c r="AG187" s="659" t="s">
        <v>1187</v>
      </c>
      <c r="AH187" s="660"/>
      <c r="AI187" s="660"/>
      <c r="AJ187" s="661"/>
      <c r="AK187" s="665">
        <f ca="1">OFFSET('(6)定期点検調書'!$BF$12,AO174-1,0)</f>
        <v>0</v>
      </c>
      <c r="AL187" s="666"/>
      <c r="AM187" s="666"/>
      <c r="AN187" s="667"/>
      <c r="AO187" s="705"/>
      <c r="AP187" s="705"/>
      <c r="AQ187" s="705"/>
      <c r="AR187" s="705"/>
      <c r="AS187" s="705"/>
      <c r="AT187" s="705"/>
      <c r="AU187" s="705"/>
      <c r="AV187" s="705"/>
      <c r="AW187" s="705"/>
      <c r="AX187" s="705"/>
      <c r="AY187" s="705"/>
      <c r="AZ187" s="705"/>
      <c r="BA187" s="705"/>
      <c r="BB187" s="705"/>
      <c r="BC187" s="705"/>
      <c r="BD187" s="705"/>
      <c r="BE187" s="705"/>
      <c r="BF187" s="705"/>
      <c r="BG187" s="706"/>
    </row>
    <row r="188" spans="2:59" ht="14.55" customHeight="1" x14ac:dyDescent="0.2">
      <c r="B188" s="662"/>
      <c r="C188" s="664"/>
      <c r="D188" s="662"/>
      <c r="E188" s="663"/>
      <c r="F188" s="663"/>
      <c r="G188" s="664"/>
      <c r="H188" s="668"/>
      <c r="I188" s="669"/>
      <c r="J188" s="669"/>
      <c r="K188" s="670"/>
      <c r="L188" s="707"/>
      <c r="M188" s="707"/>
      <c r="N188" s="707"/>
      <c r="O188" s="707"/>
      <c r="P188" s="707"/>
      <c r="Q188" s="707"/>
      <c r="R188" s="707"/>
      <c r="S188" s="707"/>
      <c r="T188" s="707"/>
      <c r="U188" s="707"/>
      <c r="V188" s="707"/>
      <c r="W188" s="707"/>
      <c r="X188" s="707"/>
      <c r="Y188" s="707"/>
      <c r="Z188" s="707"/>
      <c r="AA188" s="707"/>
      <c r="AB188" s="707"/>
      <c r="AC188" s="707"/>
      <c r="AD188" s="708"/>
      <c r="AE188" s="662"/>
      <c r="AF188" s="664"/>
      <c r="AG188" s="662"/>
      <c r="AH188" s="663"/>
      <c r="AI188" s="663"/>
      <c r="AJ188" s="664"/>
      <c r="AK188" s="668"/>
      <c r="AL188" s="669"/>
      <c r="AM188" s="669"/>
      <c r="AN188" s="670"/>
      <c r="AO188" s="707"/>
      <c r="AP188" s="707"/>
      <c r="AQ188" s="707"/>
      <c r="AR188" s="707"/>
      <c r="AS188" s="707"/>
      <c r="AT188" s="707"/>
      <c r="AU188" s="707"/>
      <c r="AV188" s="707"/>
      <c r="AW188" s="707"/>
      <c r="AX188" s="707"/>
      <c r="AY188" s="707"/>
      <c r="AZ188" s="707"/>
      <c r="BA188" s="707"/>
      <c r="BB188" s="707"/>
      <c r="BC188" s="707"/>
      <c r="BD188" s="707"/>
      <c r="BE188" s="707"/>
      <c r="BF188" s="707"/>
      <c r="BG188" s="708"/>
    </row>
    <row r="189" spans="2:59" ht="14.55" customHeight="1" x14ac:dyDescent="0.2">
      <c r="B189" s="683" t="s">
        <v>1241</v>
      </c>
      <c r="C189" s="683"/>
      <c r="D189" s="683"/>
      <c r="E189" s="683"/>
      <c r="F189" s="683"/>
      <c r="G189" s="683"/>
      <c r="H189" s="699" t="str">
        <f ca="1">IF(OFFSET('(6)定期点検調書'!$AR$12,L174-1,0)="","",OFFSET('(6)定期点検調書'!$AQ$12,L174-1,0)&amp;TEXT(OFFSET('(6)定期点検調書'!$AR$12,L174-1,0),"0.0")&amp;OFFSET('(6)定期点検調書'!$AT$12,L174-1,0))  &amp;  IF(OFFSET('(6)定期点検調書'!$AV$12,L174-1,0)="","","／"&amp;OFFSET('(6)定期点検調書'!$AU$12,L174-1,0)&amp;TEXT(OFFSET('(6)定期点検調書'!$AV$12,L174-1,0),"0.0")&amp;OFFSET('(6)定期点検調書'!$AX$12,L174-1,0))  &amp;  IF(OFFSET('(6)定期点検調書'!$AZ$12,L174-1,0)="","","／"&amp;OFFSET('(6)定期点検調書'!$AY$12,L174-1,0)&amp;TEXT(OFFSET('(6)定期点検調書'!$AZ$12,L174-1,0),"0.0")&amp;OFFSET('(6)定期点検調書'!$BB$12,L174-1,0))</f>
        <v/>
      </c>
      <c r="I189" s="700"/>
      <c r="J189" s="700"/>
      <c r="K189" s="700"/>
      <c r="L189" s="700"/>
      <c r="M189" s="700"/>
      <c r="N189" s="700"/>
      <c r="O189" s="700"/>
      <c r="P189" s="685" t="s">
        <v>1243</v>
      </c>
      <c r="Q189" s="685"/>
      <c r="R189" s="685"/>
      <c r="S189" s="685"/>
      <c r="T189" s="685"/>
      <c r="U189" s="685"/>
      <c r="V189" s="685"/>
      <c r="W189" s="686" t="str">
        <f ca="1">OFFSET('(6)定期点検調書'!$F$12,L174-1,0)</f>
        <v/>
      </c>
      <c r="X189" s="687"/>
      <c r="Y189" s="687"/>
      <c r="Z189" s="687"/>
      <c r="AA189" s="687"/>
      <c r="AB189" s="687"/>
      <c r="AC189" s="687"/>
      <c r="AD189" s="688"/>
      <c r="AE189" s="683" t="s">
        <v>1241</v>
      </c>
      <c r="AF189" s="683"/>
      <c r="AG189" s="683"/>
      <c r="AH189" s="683"/>
      <c r="AI189" s="683"/>
      <c r="AJ189" s="683"/>
      <c r="AK189" s="699" t="str">
        <f ca="1">IF(OFFSET('(6)定期点検調書'!$AR$12,AO174-1,0)="","",OFFSET('(6)定期点検調書'!$AQ$12,AO174-1,0)&amp;TEXT(OFFSET('(6)定期点検調書'!$AR$12,AO174-1,0),"0.0")&amp;OFFSET('(6)定期点検調書'!$AT$12,AO174-1,0))  &amp;  IF(OFFSET('(6)定期点検調書'!$AV$12,AO174-1,0)="","","／"&amp;OFFSET('(6)定期点検調書'!$AU$12,AO174-1,0)&amp;TEXT(OFFSET('(6)定期点検調書'!$AV$12,AO174-1,0),"0.0")&amp;OFFSET('(6)定期点検調書'!$AX$12,AO174-1,0))  &amp;  IF(OFFSET('(6)定期点検調書'!$AZ$12,AO174-1,0)="","","／"&amp;OFFSET('(6)定期点検調書'!$AY$12,AO174-1,0)&amp;TEXT(OFFSET('(6)定期点検調書'!$AZ$12,AO174-1,0),"0.0")&amp;OFFSET('(6)定期点検調書'!$BB$12,AO174-1,0))</f>
        <v/>
      </c>
      <c r="AL189" s="700"/>
      <c r="AM189" s="700"/>
      <c r="AN189" s="700"/>
      <c r="AO189" s="700"/>
      <c r="AP189" s="700"/>
      <c r="AQ189" s="700"/>
      <c r="AR189" s="700"/>
      <c r="AS189" s="685" t="s">
        <v>1243</v>
      </c>
      <c r="AT189" s="685"/>
      <c r="AU189" s="685"/>
      <c r="AV189" s="685"/>
      <c r="AW189" s="685"/>
      <c r="AX189" s="685"/>
      <c r="AY189" s="685"/>
      <c r="AZ189" s="686" t="str">
        <f ca="1">OFFSET('(6)定期点検調書'!$F$12,AO174-1,0)</f>
        <v/>
      </c>
      <c r="BA189" s="687"/>
      <c r="BB189" s="687"/>
      <c r="BC189" s="687"/>
      <c r="BD189" s="687"/>
      <c r="BE189" s="687"/>
      <c r="BF189" s="687"/>
      <c r="BG189" s="688"/>
    </row>
    <row r="190" spans="2:59" ht="14.55" customHeight="1" x14ac:dyDescent="0.2">
      <c r="B190" s="683"/>
      <c r="C190" s="683"/>
      <c r="D190" s="683"/>
      <c r="E190" s="683"/>
      <c r="F190" s="683"/>
      <c r="G190" s="683"/>
      <c r="H190" s="701"/>
      <c r="I190" s="702"/>
      <c r="J190" s="702"/>
      <c r="K190" s="702"/>
      <c r="L190" s="702"/>
      <c r="M190" s="702"/>
      <c r="N190" s="702"/>
      <c r="O190" s="702"/>
      <c r="P190" s="685"/>
      <c r="Q190" s="685"/>
      <c r="R190" s="685"/>
      <c r="S190" s="685"/>
      <c r="T190" s="685"/>
      <c r="U190" s="685"/>
      <c r="V190" s="685"/>
      <c r="W190" s="689"/>
      <c r="X190" s="690"/>
      <c r="Y190" s="690"/>
      <c r="Z190" s="690"/>
      <c r="AA190" s="690"/>
      <c r="AB190" s="690"/>
      <c r="AC190" s="690"/>
      <c r="AD190" s="691"/>
      <c r="AE190" s="683"/>
      <c r="AF190" s="683"/>
      <c r="AG190" s="683"/>
      <c r="AH190" s="683"/>
      <c r="AI190" s="683"/>
      <c r="AJ190" s="683"/>
      <c r="AK190" s="701"/>
      <c r="AL190" s="702"/>
      <c r="AM190" s="702"/>
      <c r="AN190" s="702"/>
      <c r="AO190" s="702"/>
      <c r="AP190" s="702"/>
      <c r="AQ190" s="702"/>
      <c r="AR190" s="702"/>
      <c r="AS190" s="685"/>
      <c r="AT190" s="685"/>
      <c r="AU190" s="685"/>
      <c r="AV190" s="685"/>
      <c r="AW190" s="685"/>
      <c r="AX190" s="685"/>
      <c r="AY190" s="685"/>
      <c r="AZ190" s="689"/>
      <c r="BA190" s="690"/>
      <c r="BB190" s="690"/>
      <c r="BC190" s="690"/>
      <c r="BD190" s="690"/>
      <c r="BE190" s="690"/>
      <c r="BF190" s="690"/>
      <c r="BG190" s="691"/>
    </row>
    <row r="191" spans="2:59" ht="14.55" customHeight="1" x14ac:dyDescent="0.2">
      <c r="B191" s="659" t="s">
        <v>1242</v>
      </c>
      <c r="C191" s="660"/>
      <c r="D191" s="660"/>
      <c r="E191" s="660"/>
      <c r="F191" s="660"/>
      <c r="G191" s="661"/>
      <c r="H191" s="671"/>
      <c r="I191" s="672"/>
      <c r="J191" s="672"/>
      <c r="K191" s="672"/>
      <c r="L191" s="672"/>
      <c r="M191" s="672"/>
      <c r="N191" s="672"/>
      <c r="O191" s="672"/>
      <c r="P191" s="692" t="s">
        <v>996</v>
      </c>
      <c r="Q191" s="692"/>
      <c r="R191" s="692"/>
      <c r="S191" s="692"/>
      <c r="T191" s="692"/>
      <c r="U191" s="692"/>
      <c r="V191" s="692"/>
      <c r="W191" s="693"/>
      <c r="X191" s="694"/>
      <c r="Y191" s="694"/>
      <c r="Z191" s="694"/>
      <c r="AA191" s="694"/>
      <c r="AB191" s="694"/>
      <c r="AC191" s="694"/>
      <c r="AD191" s="695"/>
      <c r="AE191" s="659" t="s">
        <v>1242</v>
      </c>
      <c r="AF191" s="660"/>
      <c r="AG191" s="660"/>
      <c r="AH191" s="660"/>
      <c r="AI191" s="660"/>
      <c r="AJ191" s="661"/>
      <c r="AK191" s="671"/>
      <c r="AL191" s="672"/>
      <c r="AM191" s="672"/>
      <c r="AN191" s="672"/>
      <c r="AO191" s="672"/>
      <c r="AP191" s="672"/>
      <c r="AQ191" s="672"/>
      <c r="AR191" s="672"/>
      <c r="AS191" s="692" t="s">
        <v>996</v>
      </c>
      <c r="AT191" s="692"/>
      <c r="AU191" s="692"/>
      <c r="AV191" s="692"/>
      <c r="AW191" s="692"/>
      <c r="AX191" s="692"/>
      <c r="AY191" s="692"/>
      <c r="AZ191" s="693"/>
      <c r="BA191" s="694"/>
      <c r="BB191" s="694"/>
      <c r="BC191" s="694"/>
      <c r="BD191" s="694"/>
      <c r="BE191" s="694"/>
      <c r="BF191" s="694"/>
      <c r="BG191" s="695"/>
    </row>
    <row r="192" spans="2:59" ht="14.55" customHeight="1" x14ac:dyDescent="0.2">
      <c r="B192" s="662"/>
      <c r="C192" s="663"/>
      <c r="D192" s="663"/>
      <c r="E192" s="663"/>
      <c r="F192" s="663"/>
      <c r="G192" s="664"/>
      <c r="H192" s="674"/>
      <c r="I192" s="675"/>
      <c r="J192" s="675"/>
      <c r="K192" s="675"/>
      <c r="L192" s="675"/>
      <c r="M192" s="675"/>
      <c r="N192" s="675"/>
      <c r="O192" s="675"/>
      <c r="P192" s="692"/>
      <c r="Q192" s="692"/>
      <c r="R192" s="692"/>
      <c r="S192" s="692"/>
      <c r="T192" s="692"/>
      <c r="U192" s="692"/>
      <c r="V192" s="692"/>
      <c r="W192" s="696"/>
      <c r="X192" s="697"/>
      <c r="Y192" s="697"/>
      <c r="Z192" s="697"/>
      <c r="AA192" s="697"/>
      <c r="AB192" s="697"/>
      <c r="AC192" s="697"/>
      <c r="AD192" s="698"/>
      <c r="AE192" s="662"/>
      <c r="AF192" s="663"/>
      <c r="AG192" s="663"/>
      <c r="AH192" s="663"/>
      <c r="AI192" s="663"/>
      <c r="AJ192" s="664"/>
      <c r="AK192" s="674"/>
      <c r="AL192" s="675"/>
      <c r="AM192" s="675"/>
      <c r="AN192" s="675"/>
      <c r="AO192" s="675"/>
      <c r="AP192" s="675"/>
      <c r="AQ192" s="675"/>
      <c r="AR192" s="675"/>
      <c r="AS192" s="692"/>
      <c r="AT192" s="692"/>
      <c r="AU192" s="692"/>
      <c r="AV192" s="692"/>
      <c r="AW192" s="692"/>
      <c r="AX192" s="692"/>
      <c r="AY192" s="692"/>
      <c r="AZ192" s="696"/>
      <c r="BA192" s="697"/>
      <c r="BB192" s="697"/>
      <c r="BC192" s="697"/>
      <c r="BD192" s="697"/>
      <c r="BE192" s="697"/>
      <c r="BF192" s="697"/>
      <c r="BG192" s="698"/>
    </row>
    <row r="193" spans="2:86" ht="19.5" customHeight="1" x14ac:dyDescent="0.2">
      <c r="B193" s="683" t="s">
        <v>79</v>
      </c>
      <c r="C193" s="683"/>
      <c r="D193" s="683"/>
      <c r="E193" s="683"/>
      <c r="F193" s="683"/>
      <c r="G193" s="683"/>
      <c r="H193" s="684">
        <f ca="1">OFFSET('(6)定期点検調書'!$CA$12,L174-1,0)</f>
        <v>0</v>
      </c>
      <c r="I193" s="684"/>
      <c r="J193" s="684"/>
      <c r="K193" s="684"/>
      <c r="L193" s="684"/>
      <c r="M193" s="684"/>
      <c r="N193" s="684"/>
      <c r="O193" s="684"/>
      <c r="P193" s="684"/>
      <c r="Q193" s="684"/>
      <c r="R193" s="684"/>
      <c r="S193" s="684"/>
      <c r="T193" s="684"/>
      <c r="U193" s="684"/>
      <c r="V193" s="684"/>
      <c r="W193" s="684"/>
      <c r="X193" s="684"/>
      <c r="Y193" s="684"/>
      <c r="Z193" s="684"/>
      <c r="AA193" s="684"/>
      <c r="AB193" s="684"/>
      <c r="AC193" s="684"/>
      <c r="AD193" s="684"/>
      <c r="AE193" s="683" t="s">
        <v>79</v>
      </c>
      <c r="AF193" s="683"/>
      <c r="AG193" s="683"/>
      <c r="AH193" s="683"/>
      <c r="AI193" s="683"/>
      <c r="AJ193" s="683"/>
      <c r="AK193" s="684">
        <f ca="1">OFFSET('(6)定期点検調書'!$CA$12,AO174-1,0)</f>
        <v>0</v>
      </c>
      <c r="AL193" s="684"/>
      <c r="AM193" s="684"/>
      <c r="AN193" s="684"/>
      <c r="AO193" s="684"/>
      <c r="AP193" s="684"/>
      <c r="AQ193" s="684"/>
      <c r="AR193" s="684"/>
      <c r="AS193" s="684"/>
      <c r="AT193" s="684"/>
      <c r="AU193" s="684"/>
      <c r="AV193" s="684"/>
      <c r="AW193" s="684"/>
      <c r="AX193" s="684"/>
      <c r="AY193" s="684"/>
      <c r="AZ193" s="684"/>
      <c r="BA193" s="684"/>
      <c r="BB193" s="684"/>
      <c r="BC193" s="684"/>
      <c r="BD193" s="684"/>
      <c r="BE193" s="684"/>
      <c r="BF193" s="684"/>
      <c r="BG193" s="684"/>
      <c r="CH193" s="473"/>
    </row>
    <row r="194" spans="2:86" ht="19.5" customHeight="1" x14ac:dyDescent="0.2">
      <c r="B194" s="683"/>
      <c r="C194" s="683"/>
      <c r="D194" s="683"/>
      <c r="E194" s="683"/>
      <c r="F194" s="683"/>
      <c r="G194" s="683"/>
      <c r="H194" s="684"/>
      <c r="I194" s="684"/>
      <c r="J194" s="684"/>
      <c r="K194" s="684"/>
      <c r="L194" s="684"/>
      <c r="M194" s="684"/>
      <c r="N194" s="684"/>
      <c r="O194" s="684"/>
      <c r="P194" s="684"/>
      <c r="Q194" s="684"/>
      <c r="R194" s="684"/>
      <c r="S194" s="684"/>
      <c r="T194" s="684"/>
      <c r="U194" s="684"/>
      <c r="V194" s="684"/>
      <c r="W194" s="684"/>
      <c r="X194" s="684"/>
      <c r="Y194" s="684"/>
      <c r="Z194" s="684"/>
      <c r="AA194" s="684"/>
      <c r="AB194" s="684"/>
      <c r="AC194" s="684"/>
      <c r="AD194" s="684"/>
      <c r="AE194" s="683"/>
      <c r="AF194" s="683"/>
      <c r="AG194" s="683"/>
      <c r="AH194" s="683"/>
      <c r="AI194" s="683"/>
      <c r="AJ194" s="683"/>
      <c r="AK194" s="684"/>
      <c r="AL194" s="684"/>
      <c r="AM194" s="684"/>
      <c r="AN194" s="684"/>
      <c r="AO194" s="684"/>
      <c r="AP194" s="684"/>
      <c r="AQ194" s="684"/>
      <c r="AR194" s="684"/>
      <c r="AS194" s="684"/>
      <c r="AT194" s="684"/>
      <c r="AU194" s="684"/>
      <c r="AV194" s="684"/>
      <c r="AW194" s="684"/>
      <c r="AX194" s="684"/>
      <c r="AY194" s="684"/>
      <c r="AZ194" s="684"/>
      <c r="BA194" s="684"/>
      <c r="BB194" s="684"/>
      <c r="BC194" s="684"/>
      <c r="BD194" s="684"/>
      <c r="BE194" s="684"/>
      <c r="BF194" s="684"/>
      <c r="BG194" s="684"/>
    </row>
    <row r="195" spans="2:86" ht="14.55" customHeight="1" x14ac:dyDescent="0.2">
      <c r="B195" s="677" t="s">
        <v>1038</v>
      </c>
      <c r="C195" s="678"/>
      <c r="D195" s="677" t="s">
        <v>1237</v>
      </c>
      <c r="E195" s="719"/>
      <c r="F195" s="719"/>
      <c r="G195" s="719"/>
      <c r="H195" s="665">
        <f ca="1">OFFSET('(6)定期点検調書'!$B$12,L195-1,0)</f>
        <v>0</v>
      </c>
      <c r="I195" s="666"/>
      <c r="J195" s="666"/>
      <c r="K195" s="667"/>
      <c r="L195" s="703">
        <f>AO174+1</f>
        <v>19</v>
      </c>
      <c r="M195" s="703"/>
      <c r="N195" s="703"/>
      <c r="O195" s="703"/>
      <c r="P195" s="703"/>
      <c r="Q195" s="703"/>
      <c r="R195" s="703"/>
      <c r="S195" s="703"/>
      <c r="T195" s="703"/>
      <c r="U195" s="703"/>
      <c r="V195" s="703"/>
      <c r="W195" s="703"/>
      <c r="X195" s="703"/>
      <c r="Y195" s="703"/>
      <c r="Z195" s="703"/>
      <c r="AA195" s="703"/>
      <c r="AB195" s="703"/>
      <c r="AC195" s="703"/>
      <c r="AD195" s="704"/>
      <c r="AE195" s="677" t="s">
        <v>1038</v>
      </c>
      <c r="AF195" s="678"/>
      <c r="AG195" s="677" t="s">
        <v>1237</v>
      </c>
      <c r="AH195" s="719"/>
      <c r="AI195" s="719"/>
      <c r="AJ195" s="719"/>
      <c r="AK195" s="665">
        <f ca="1">OFFSET('(6)定期点検調書'!$B$12,AO195-1,0)</f>
        <v>0</v>
      </c>
      <c r="AL195" s="666"/>
      <c r="AM195" s="666"/>
      <c r="AN195" s="667"/>
      <c r="AO195" s="703">
        <f>L195+1</f>
        <v>20</v>
      </c>
      <c r="AP195" s="703"/>
      <c r="AQ195" s="703"/>
      <c r="AR195" s="703"/>
      <c r="AS195" s="703"/>
      <c r="AT195" s="703"/>
      <c r="AU195" s="703"/>
      <c r="AV195" s="703"/>
      <c r="AW195" s="703"/>
      <c r="AX195" s="703"/>
      <c r="AY195" s="703"/>
      <c r="AZ195" s="703"/>
      <c r="BA195" s="703"/>
      <c r="BB195" s="703"/>
      <c r="BC195" s="703"/>
      <c r="BD195" s="703"/>
      <c r="BE195" s="703"/>
      <c r="BF195" s="703"/>
      <c r="BG195" s="704"/>
    </row>
    <row r="196" spans="2:86" ht="14.55" customHeight="1" x14ac:dyDescent="0.2">
      <c r="B196" s="679"/>
      <c r="C196" s="680"/>
      <c r="D196" s="681"/>
      <c r="E196" s="720"/>
      <c r="F196" s="720"/>
      <c r="G196" s="720"/>
      <c r="H196" s="668"/>
      <c r="I196" s="669"/>
      <c r="J196" s="669"/>
      <c r="K196" s="670"/>
      <c r="L196" s="705"/>
      <c r="M196" s="705"/>
      <c r="N196" s="705"/>
      <c r="O196" s="705"/>
      <c r="P196" s="705"/>
      <c r="Q196" s="705"/>
      <c r="R196" s="705"/>
      <c r="S196" s="705"/>
      <c r="T196" s="705"/>
      <c r="U196" s="705"/>
      <c r="V196" s="705"/>
      <c r="W196" s="705"/>
      <c r="X196" s="705"/>
      <c r="Y196" s="705"/>
      <c r="Z196" s="705"/>
      <c r="AA196" s="705"/>
      <c r="AB196" s="705"/>
      <c r="AC196" s="705"/>
      <c r="AD196" s="706"/>
      <c r="AE196" s="679"/>
      <c r="AF196" s="680"/>
      <c r="AG196" s="681"/>
      <c r="AH196" s="720"/>
      <c r="AI196" s="720"/>
      <c r="AJ196" s="720"/>
      <c r="AK196" s="668"/>
      <c r="AL196" s="669"/>
      <c r="AM196" s="669"/>
      <c r="AN196" s="670"/>
      <c r="AO196" s="705"/>
      <c r="AP196" s="705"/>
      <c r="AQ196" s="705"/>
      <c r="AR196" s="705"/>
      <c r="AS196" s="705"/>
      <c r="AT196" s="705"/>
      <c r="AU196" s="705"/>
      <c r="AV196" s="705"/>
      <c r="AW196" s="705"/>
      <c r="AX196" s="705"/>
      <c r="AY196" s="705"/>
      <c r="AZ196" s="705"/>
      <c r="BA196" s="705"/>
      <c r="BB196" s="705"/>
      <c r="BC196" s="705"/>
      <c r="BD196" s="705"/>
      <c r="BE196" s="705"/>
      <c r="BF196" s="705"/>
      <c r="BG196" s="706"/>
    </row>
    <row r="197" spans="2:86" ht="14.55" customHeight="1" x14ac:dyDescent="0.2">
      <c r="B197" s="679"/>
      <c r="C197" s="680"/>
      <c r="D197" s="677" t="s">
        <v>992</v>
      </c>
      <c r="E197" s="719"/>
      <c r="F197" s="719"/>
      <c r="G197" s="719"/>
      <c r="H197" s="665">
        <f ca="1">OFFSET('(6)定期点検調書'!$D$12,L195-1,0)</f>
        <v>0</v>
      </c>
      <c r="I197" s="666"/>
      <c r="J197" s="666"/>
      <c r="K197" s="667"/>
      <c r="L197" s="705"/>
      <c r="M197" s="705"/>
      <c r="N197" s="705"/>
      <c r="O197" s="705"/>
      <c r="P197" s="705"/>
      <c r="Q197" s="705"/>
      <c r="R197" s="705"/>
      <c r="S197" s="705"/>
      <c r="T197" s="705"/>
      <c r="U197" s="705"/>
      <c r="V197" s="705"/>
      <c r="W197" s="705"/>
      <c r="X197" s="705"/>
      <c r="Y197" s="705"/>
      <c r="Z197" s="705"/>
      <c r="AA197" s="705"/>
      <c r="AB197" s="705"/>
      <c r="AC197" s="705"/>
      <c r="AD197" s="706"/>
      <c r="AE197" s="679"/>
      <c r="AF197" s="680"/>
      <c r="AG197" s="677" t="s">
        <v>992</v>
      </c>
      <c r="AH197" s="719"/>
      <c r="AI197" s="719"/>
      <c r="AJ197" s="719"/>
      <c r="AK197" s="665">
        <f ca="1">OFFSET('(6)定期点検調書'!$D$12,AO195-1,0)</f>
        <v>0</v>
      </c>
      <c r="AL197" s="666"/>
      <c r="AM197" s="666"/>
      <c r="AN197" s="667"/>
      <c r="AO197" s="705"/>
      <c r="AP197" s="705"/>
      <c r="AQ197" s="705"/>
      <c r="AR197" s="705"/>
      <c r="AS197" s="705"/>
      <c r="AT197" s="705"/>
      <c r="AU197" s="705"/>
      <c r="AV197" s="705"/>
      <c r="AW197" s="705"/>
      <c r="AX197" s="705"/>
      <c r="AY197" s="705"/>
      <c r="AZ197" s="705"/>
      <c r="BA197" s="705"/>
      <c r="BB197" s="705"/>
      <c r="BC197" s="705"/>
      <c r="BD197" s="705"/>
      <c r="BE197" s="705"/>
      <c r="BF197" s="705"/>
      <c r="BG197" s="706"/>
    </row>
    <row r="198" spans="2:86" ht="14.55" customHeight="1" x14ac:dyDescent="0.2">
      <c r="B198" s="681"/>
      <c r="C198" s="682"/>
      <c r="D198" s="681"/>
      <c r="E198" s="720"/>
      <c r="F198" s="720"/>
      <c r="G198" s="720"/>
      <c r="H198" s="668"/>
      <c r="I198" s="669"/>
      <c r="J198" s="669"/>
      <c r="K198" s="670"/>
      <c r="L198" s="705"/>
      <c r="M198" s="705"/>
      <c r="N198" s="705"/>
      <c r="O198" s="705"/>
      <c r="P198" s="705"/>
      <c r="Q198" s="705"/>
      <c r="R198" s="705"/>
      <c r="S198" s="705"/>
      <c r="T198" s="705"/>
      <c r="U198" s="705"/>
      <c r="V198" s="705"/>
      <c r="W198" s="705"/>
      <c r="X198" s="705"/>
      <c r="Y198" s="705"/>
      <c r="Z198" s="705"/>
      <c r="AA198" s="705"/>
      <c r="AB198" s="705"/>
      <c r="AC198" s="705"/>
      <c r="AD198" s="706"/>
      <c r="AE198" s="681"/>
      <c r="AF198" s="682"/>
      <c r="AG198" s="681"/>
      <c r="AH198" s="720"/>
      <c r="AI198" s="720"/>
      <c r="AJ198" s="720"/>
      <c r="AK198" s="668"/>
      <c r="AL198" s="669"/>
      <c r="AM198" s="669"/>
      <c r="AN198" s="670"/>
      <c r="AO198" s="705"/>
      <c r="AP198" s="705"/>
      <c r="AQ198" s="705"/>
      <c r="AR198" s="705"/>
      <c r="AS198" s="705"/>
      <c r="AT198" s="705"/>
      <c r="AU198" s="705"/>
      <c r="AV198" s="705"/>
      <c r="AW198" s="705"/>
      <c r="AX198" s="705"/>
      <c r="AY198" s="705"/>
      <c r="AZ198" s="705"/>
      <c r="BA198" s="705"/>
      <c r="BB198" s="705"/>
      <c r="BC198" s="705"/>
      <c r="BD198" s="705"/>
      <c r="BE198" s="705"/>
      <c r="BF198" s="705"/>
      <c r="BG198" s="706"/>
    </row>
    <row r="199" spans="2:86" ht="14.55" customHeight="1" x14ac:dyDescent="0.2">
      <c r="B199" s="677" t="s">
        <v>1238</v>
      </c>
      <c r="C199" s="678"/>
      <c r="D199" s="659" t="s">
        <v>993</v>
      </c>
      <c r="E199" s="660"/>
      <c r="F199" s="660"/>
      <c r="G199" s="660"/>
      <c r="H199" s="671">
        <f ca="1">OFFSET('(6)定期点検調書'!$AA$13,L195-1,0)</f>
        <v>0</v>
      </c>
      <c r="I199" s="672"/>
      <c r="J199" s="672"/>
      <c r="K199" s="673"/>
      <c r="L199" s="705"/>
      <c r="M199" s="705"/>
      <c r="N199" s="705"/>
      <c r="O199" s="705"/>
      <c r="P199" s="705"/>
      <c r="Q199" s="705"/>
      <c r="R199" s="705"/>
      <c r="S199" s="705"/>
      <c r="T199" s="705"/>
      <c r="U199" s="705"/>
      <c r="V199" s="705"/>
      <c r="W199" s="705"/>
      <c r="X199" s="705"/>
      <c r="Y199" s="705"/>
      <c r="Z199" s="705"/>
      <c r="AA199" s="705"/>
      <c r="AB199" s="705"/>
      <c r="AC199" s="705"/>
      <c r="AD199" s="706"/>
      <c r="AE199" s="677" t="s">
        <v>1238</v>
      </c>
      <c r="AF199" s="678"/>
      <c r="AG199" s="659" t="s">
        <v>993</v>
      </c>
      <c r="AH199" s="660"/>
      <c r="AI199" s="660"/>
      <c r="AJ199" s="660"/>
      <c r="AK199" s="671">
        <f ca="1">OFFSET('(6)定期点検調書'!$AA$13,AO195-1,0)</f>
        <v>0</v>
      </c>
      <c r="AL199" s="672"/>
      <c r="AM199" s="672"/>
      <c r="AN199" s="673"/>
      <c r="AO199" s="705"/>
      <c r="AP199" s="705"/>
      <c r="AQ199" s="705"/>
      <c r="AR199" s="705"/>
      <c r="AS199" s="705"/>
      <c r="AT199" s="705"/>
      <c r="AU199" s="705"/>
      <c r="AV199" s="705"/>
      <c r="AW199" s="705"/>
      <c r="AX199" s="705"/>
      <c r="AY199" s="705"/>
      <c r="AZ199" s="705"/>
      <c r="BA199" s="705"/>
      <c r="BB199" s="705"/>
      <c r="BC199" s="705"/>
      <c r="BD199" s="705"/>
      <c r="BE199" s="705"/>
      <c r="BF199" s="705"/>
      <c r="BG199" s="706"/>
    </row>
    <row r="200" spans="2:86" ht="14.55" customHeight="1" x14ac:dyDescent="0.2">
      <c r="B200" s="679"/>
      <c r="C200" s="680"/>
      <c r="D200" s="662"/>
      <c r="E200" s="663"/>
      <c r="F200" s="663"/>
      <c r="G200" s="663"/>
      <c r="H200" s="674"/>
      <c r="I200" s="675"/>
      <c r="J200" s="675"/>
      <c r="K200" s="676"/>
      <c r="L200" s="705"/>
      <c r="M200" s="705"/>
      <c r="N200" s="705"/>
      <c r="O200" s="705"/>
      <c r="P200" s="705"/>
      <c r="Q200" s="705"/>
      <c r="R200" s="705"/>
      <c r="S200" s="705"/>
      <c r="T200" s="705"/>
      <c r="U200" s="705"/>
      <c r="V200" s="705"/>
      <c r="W200" s="705"/>
      <c r="X200" s="705"/>
      <c r="Y200" s="705"/>
      <c r="Z200" s="705"/>
      <c r="AA200" s="705"/>
      <c r="AB200" s="705"/>
      <c r="AC200" s="705"/>
      <c r="AD200" s="706"/>
      <c r="AE200" s="679"/>
      <c r="AF200" s="680"/>
      <c r="AG200" s="662"/>
      <c r="AH200" s="663"/>
      <c r="AI200" s="663"/>
      <c r="AJ200" s="663"/>
      <c r="AK200" s="674"/>
      <c r="AL200" s="675"/>
      <c r="AM200" s="675"/>
      <c r="AN200" s="676"/>
      <c r="AO200" s="705"/>
      <c r="AP200" s="705"/>
      <c r="AQ200" s="705"/>
      <c r="AR200" s="705"/>
      <c r="AS200" s="705"/>
      <c r="AT200" s="705"/>
      <c r="AU200" s="705"/>
      <c r="AV200" s="705"/>
      <c r="AW200" s="705"/>
      <c r="AX200" s="705"/>
      <c r="AY200" s="705"/>
      <c r="AZ200" s="705"/>
      <c r="BA200" s="705"/>
      <c r="BB200" s="705"/>
      <c r="BC200" s="705"/>
      <c r="BD200" s="705"/>
      <c r="BE200" s="705"/>
      <c r="BF200" s="705"/>
      <c r="BG200" s="706"/>
    </row>
    <row r="201" spans="2:86" ht="14.55" customHeight="1" x14ac:dyDescent="0.2">
      <c r="B201" s="679"/>
      <c r="C201" s="680"/>
      <c r="D201" s="659" t="s">
        <v>1239</v>
      </c>
      <c r="E201" s="660"/>
      <c r="F201" s="660"/>
      <c r="G201" s="660"/>
      <c r="H201" s="665">
        <f ca="1">OFFSET('(6)定期点検調書'!$AD$12,L195-1,0)</f>
        <v>0</v>
      </c>
      <c r="I201" s="666"/>
      <c r="J201" s="666"/>
      <c r="K201" s="667"/>
      <c r="L201" s="705"/>
      <c r="M201" s="705"/>
      <c r="N201" s="705"/>
      <c r="O201" s="705"/>
      <c r="P201" s="705"/>
      <c r="Q201" s="705"/>
      <c r="R201" s="705"/>
      <c r="S201" s="705"/>
      <c r="T201" s="705"/>
      <c r="U201" s="705"/>
      <c r="V201" s="705"/>
      <c r="W201" s="705"/>
      <c r="X201" s="705"/>
      <c r="Y201" s="705"/>
      <c r="Z201" s="705"/>
      <c r="AA201" s="705"/>
      <c r="AB201" s="705"/>
      <c r="AC201" s="705"/>
      <c r="AD201" s="706"/>
      <c r="AE201" s="679"/>
      <c r="AF201" s="680"/>
      <c r="AG201" s="659" t="s">
        <v>1239</v>
      </c>
      <c r="AH201" s="660"/>
      <c r="AI201" s="660"/>
      <c r="AJ201" s="660"/>
      <c r="AK201" s="665">
        <f ca="1">OFFSET('(6)定期点検調書'!$AD$12,AO195-1,0)</f>
        <v>0</v>
      </c>
      <c r="AL201" s="666"/>
      <c r="AM201" s="666"/>
      <c r="AN201" s="667"/>
      <c r="AO201" s="705"/>
      <c r="AP201" s="705"/>
      <c r="AQ201" s="705"/>
      <c r="AR201" s="705"/>
      <c r="AS201" s="705"/>
      <c r="AT201" s="705"/>
      <c r="AU201" s="705"/>
      <c r="AV201" s="705"/>
      <c r="AW201" s="705"/>
      <c r="AX201" s="705"/>
      <c r="AY201" s="705"/>
      <c r="AZ201" s="705"/>
      <c r="BA201" s="705"/>
      <c r="BB201" s="705"/>
      <c r="BC201" s="705"/>
      <c r="BD201" s="705"/>
      <c r="BE201" s="705"/>
      <c r="BF201" s="705"/>
      <c r="BG201" s="706"/>
    </row>
    <row r="202" spans="2:86" ht="14.55" customHeight="1" x14ac:dyDescent="0.2">
      <c r="B202" s="681"/>
      <c r="C202" s="682"/>
      <c r="D202" s="662"/>
      <c r="E202" s="663"/>
      <c r="F202" s="663"/>
      <c r="G202" s="663"/>
      <c r="H202" s="668"/>
      <c r="I202" s="669"/>
      <c r="J202" s="669"/>
      <c r="K202" s="670"/>
      <c r="L202" s="705"/>
      <c r="M202" s="705"/>
      <c r="N202" s="705"/>
      <c r="O202" s="705"/>
      <c r="P202" s="705"/>
      <c r="Q202" s="705"/>
      <c r="R202" s="705"/>
      <c r="S202" s="705"/>
      <c r="T202" s="705"/>
      <c r="U202" s="705"/>
      <c r="V202" s="705"/>
      <c r="W202" s="705"/>
      <c r="X202" s="705"/>
      <c r="Y202" s="705"/>
      <c r="Z202" s="705"/>
      <c r="AA202" s="705"/>
      <c r="AB202" s="705"/>
      <c r="AC202" s="705"/>
      <c r="AD202" s="706"/>
      <c r="AE202" s="681"/>
      <c r="AF202" s="682"/>
      <c r="AG202" s="662"/>
      <c r="AH202" s="663"/>
      <c r="AI202" s="663"/>
      <c r="AJ202" s="663"/>
      <c r="AK202" s="668"/>
      <c r="AL202" s="669"/>
      <c r="AM202" s="669"/>
      <c r="AN202" s="670"/>
      <c r="AO202" s="705"/>
      <c r="AP202" s="705"/>
      <c r="AQ202" s="705"/>
      <c r="AR202" s="705"/>
      <c r="AS202" s="705"/>
      <c r="AT202" s="705"/>
      <c r="AU202" s="705"/>
      <c r="AV202" s="705"/>
      <c r="AW202" s="705"/>
      <c r="AX202" s="705"/>
      <c r="AY202" s="705"/>
      <c r="AZ202" s="705"/>
      <c r="BA202" s="705"/>
      <c r="BB202" s="705"/>
      <c r="BC202" s="705"/>
      <c r="BD202" s="705"/>
      <c r="BE202" s="705"/>
      <c r="BF202" s="705"/>
      <c r="BG202" s="706"/>
    </row>
    <row r="203" spans="2:86" ht="28.95" customHeight="1" x14ac:dyDescent="0.2">
      <c r="B203" s="716" t="s">
        <v>995</v>
      </c>
      <c r="C203" s="717"/>
      <c r="D203" s="717"/>
      <c r="E203" s="717"/>
      <c r="F203" s="717"/>
      <c r="G203" s="718"/>
      <c r="H203" s="709">
        <f ca="1">OFFSET('(6)定期点検調書'!$AK$12,L195-1,0)</f>
        <v>0</v>
      </c>
      <c r="I203" s="710"/>
      <c r="J203" s="710"/>
      <c r="K203" s="711"/>
      <c r="L203" s="705"/>
      <c r="M203" s="705"/>
      <c r="N203" s="705"/>
      <c r="O203" s="705"/>
      <c r="P203" s="705"/>
      <c r="Q203" s="705"/>
      <c r="R203" s="705"/>
      <c r="S203" s="705"/>
      <c r="T203" s="705"/>
      <c r="U203" s="705"/>
      <c r="V203" s="705"/>
      <c r="W203" s="705"/>
      <c r="X203" s="705"/>
      <c r="Y203" s="705"/>
      <c r="Z203" s="705"/>
      <c r="AA203" s="705"/>
      <c r="AB203" s="705"/>
      <c r="AC203" s="705"/>
      <c r="AD203" s="706"/>
      <c r="AE203" s="716" t="s">
        <v>995</v>
      </c>
      <c r="AF203" s="717"/>
      <c r="AG203" s="717"/>
      <c r="AH203" s="717"/>
      <c r="AI203" s="717"/>
      <c r="AJ203" s="718"/>
      <c r="AK203" s="709">
        <f ca="1">OFFSET('(6)定期点検調書'!$AK$12,AO195-1,0)</f>
        <v>0</v>
      </c>
      <c r="AL203" s="710"/>
      <c r="AM203" s="710"/>
      <c r="AN203" s="711"/>
      <c r="AO203" s="705"/>
      <c r="AP203" s="705"/>
      <c r="AQ203" s="705"/>
      <c r="AR203" s="705"/>
      <c r="AS203" s="705"/>
      <c r="AT203" s="705"/>
      <c r="AU203" s="705"/>
      <c r="AV203" s="705"/>
      <c r="AW203" s="705"/>
      <c r="AX203" s="705"/>
      <c r="AY203" s="705"/>
      <c r="AZ203" s="705"/>
      <c r="BA203" s="705"/>
      <c r="BB203" s="705"/>
      <c r="BC203" s="705"/>
      <c r="BD203" s="705"/>
      <c r="BE203" s="705"/>
      <c r="BF203" s="705"/>
      <c r="BG203" s="706"/>
    </row>
    <row r="204" spans="2:86" ht="14.55" customHeight="1" x14ac:dyDescent="0.2">
      <c r="B204" s="677" t="s">
        <v>1240</v>
      </c>
      <c r="C204" s="661"/>
      <c r="D204" s="659" t="s">
        <v>994</v>
      </c>
      <c r="E204" s="660"/>
      <c r="F204" s="660"/>
      <c r="G204" s="661"/>
      <c r="H204" s="699" t="str">
        <f ca="1">OFFSET('(6)定期点検調書'!$BY$12,L195-1,0)</f>
        <v/>
      </c>
      <c r="I204" s="700"/>
      <c r="J204" s="700"/>
      <c r="K204" s="714"/>
      <c r="L204" s="705"/>
      <c r="M204" s="705"/>
      <c r="N204" s="705"/>
      <c r="O204" s="705"/>
      <c r="P204" s="705"/>
      <c r="Q204" s="705"/>
      <c r="R204" s="705"/>
      <c r="S204" s="705"/>
      <c r="T204" s="705"/>
      <c r="U204" s="705"/>
      <c r="V204" s="705"/>
      <c r="W204" s="705"/>
      <c r="X204" s="705"/>
      <c r="Y204" s="705"/>
      <c r="Z204" s="705"/>
      <c r="AA204" s="705"/>
      <c r="AB204" s="705"/>
      <c r="AC204" s="705"/>
      <c r="AD204" s="706"/>
      <c r="AE204" s="677" t="s">
        <v>1240</v>
      </c>
      <c r="AF204" s="661"/>
      <c r="AG204" s="659" t="s">
        <v>994</v>
      </c>
      <c r="AH204" s="660"/>
      <c r="AI204" s="660"/>
      <c r="AJ204" s="661"/>
      <c r="AK204" s="699" t="str">
        <f ca="1">OFFSET('(6)定期点検調書'!$BY$12,AO195-1,0)</f>
        <v/>
      </c>
      <c r="AL204" s="700"/>
      <c r="AM204" s="700"/>
      <c r="AN204" s="714"/>
      <c r="AO204" s="705"/>
      <c r="AP204" s="705"/>
      <c r="AQ204" s="705"/>
      <c r="AR204" s="705"/>
      <c r="AS204" s="705"/>
      <c r="AT204" s="705"/>
      <c r="AU204" s="705"/>
      <c r="AV204" s="705"/>
      <c r="AW204" s="705"/>
      <c r="AX204" s="705"/>
      <c r="AY204" s="705"/>
      <c r="AZ204" s="705"/>
      <c r="BA204" s="705"/>
      <c r="BB204" s="705"/>
      <c r="BC204" s="705"/>
      <c r="BD204" s="705"/>
      <c r="BE204" s="705"/>
      <c r="BF204" s="705"/>
      <c r="BG204" s="706"/>
    </row>
    <row r="205" spans="2:86" ht="14.55" customHeight="1" x14ac:dyDescent="0.2">
      <c r="B205" s="712"/>
      <c r="C205" s="713"/>
      <c r="D205" s="662"/>
      <c r="E205" s="663"/>
      <c r="F205" s="663"/>
      <c r="G205" s="664"/>
      <c r="H205" s="701"/>
      <c r="I205" s="702"/>
      <c r="J205" s="702"/>
      <c r="K205" s="715"/>
      <c r="L205" s="705"/>
      <c r="M205" s="705"/>
      <c r="N205" s="705"/>
      <c r="O205" s="705"/>
      <c r="P205" s="705"/>
      <c r="Q205" s="705"/>
      <c r="R205" s="705"/>
      <c r="S205" s="705"/>
      <c r="T205" s="705"/>
      <c r="U205" s="705"/>
      <c r="V205" s="705"/>
      <c r="W205" s="705"/>
      <c r="X205" s="705"/>
      <c r="Y205" s="705"/>
      <c r="Z205" s="705"/>
      <c r="AA205" s="705"/>
      <c r="AB205" s="705"/>
      <c r="AC205" s="705"/>
      <c r="AD205" s="706"/>
      <c r="AE205" s="712"/>
      <c r="AF205" s="713"/>
      <c r="AG205" s="662"/>
      <c r="AH205" s="663"/>
      <c r="AI205" s="663"/>
      <c r="AJ205" s="664"/>
      <c r="AK205" s="701"/>
      <c r="AL205" s="702"/>
      <c r="AM205" s="702"/>
      <c r="AN205" s="715"/>
      <c r="AO205" s="705"/>
      <c r="AP205" s="705"/>
      <c r="AQ205" s="705"/>
      <c r="AR205" s="705"/>
      <c r="AS205" s="705"/>
      <c r="AT205" s="705"/>
      <c r="AU205" s="705"/>
      <c r="AV205" s="705"/>
      <c r="AW205" s="705"/>
      <c r="AX205" s="705"/>
      <c r="AY205" s="705"/>
      <c r="AZ205" s="705"/>
      <c r="BA205" s="705"/>
      <c r="BB205" s="705"/>
      <c r="BC205" s="705"/>
      <c r="BD205" s="705"/>
      <c r="BE205" s="705"/>
      <c r="BF205" s="705"/>
      <c r="BG205" s="706"/>
    </row>
    <row r="206" spans="2:86" ht="14.55" customHeight="1" x14ac:dyDescent="0.2">
      <c r="B206" s="712"/>
      <c r="C206" s="713"/>
      <c r="D206" s="659" t="s">
        <v>1186</v>
      </c>
      <c r="E206" s="660"/>
      <c r="F206" s="660"/>
      <c r="G206" s="661"/>
      <c r="H206" s="665">
        <f ca="1">OFFSET('(6)定期点検調書'!$BC$12,L195-1,0)</f>
        <v>0</v>
      </c>
      <c r="I206" s="666"/>
      <c r="J206" s="666"/>
      <c r="K206" s="667"/>
      <c r="L206" s="705"/>
      <c r="M206" s="705"/>
      <c r="N206" s="705"/>
      <c r="O206" s="705"/>
      <c r="P206" s="705"/>
      <c r="Q206" s="705"/>
      <c r="R206" s="705"/>
      <c r="S206" s="705"/>
      <c r="T206" s="705"/>
      <c r="U206" s="705"/>
      <c r="V206" s="705"/>
      <c r="W206" s="705"/>
      <c r="X206" s="705"/>
      <c r="Y206" s="705"/>
      <c r="Z206" s="705"/>
      <c r="AA206" s="705"/>
      <c r="AB206" s="705"/>
      <c r="AC206" s="705"/>
      <c r="AD206" s="706"/>
      <c r="AE206" s="712"/>
      <c r="AF206" s="713"/>
      <c r="AG206" s="659" t="s">
        <v>1186</v>
      </c>
      <c r="AH206" s="660"/>
      <c r="AI206" s="660"/>
      <c r="AJ206" s="661"/>
      <c r="AK206" s="665">
        <f ca="1">OFFSET('(6)定期点検調書'!$BC$12,AO195-1,0)</f>
        <v>0</v>
      </c>
      <c r="AL206" s="666"/>
      <c r="AM206" s="666"/>
      <c r="AN206" s="667"/>
      <c r="AO206" s="705"/>
      <c r="AP206" s="705"/>
      <c r="AQ206" s="705"/>
      <c r="AR206" s="705"/>
      <c r="AS206" s="705"/>
      <c r="AT206" s="705"/>
      <c r="AU206" s="705"/>
      <c r="AV206" s="705"/>
      <c r="AW206" s="705"/>
      <c r="AX206" s="705"/>
      <c r="AY206" s="705"/>
      <c r="AZ206" s="705"/>
      <c r="BA206" s="705"/>
      <c r="BB206" s="705"/>
      <c r="BC206" s="705"/>
      <c r="BD206" s="705"/>
      <c r="BE206" s="705"/>
      <c r="BF206" s="705"/>
      <c r="BG206" s="706"/>
    </row>
    <row r="207" spans="2:86" ht="14.55" customHeight="1" x14ac:dyDescent="0.2">
      <c r="B207" s="712"/>
      <c r="C207" s="713"/>
      <c r="D207" s="662"/>
      <c r="E207" s="663"/>
      <c r="F207" s="663"/>
      <c r="G207" s="664"/>
      <c r="H207" s="668"/>
      <c r="I207" s="669"/>
      <c r="J207" s="669"/>
      <c r="K207" s="670"/>
      <c r="L207" s="705"/>
      <c r="M207" s="705"/>
      <c r="N207" s="705"/>
      <c r="O207" s="705"/>
      <c r="P207" s="705"/>
      <c r="Q207" s="705"/>
      <c r="R207" s="705"/>
      <c r="S207" s="705"/>
      <c r="T207" s="705"/>
      <c r="U207" s="705"/>
      <c r="V207" s="705"/>
      <c r="W207" s="705"/>
      <c r="X207" s="705"/>
      <c r="Y207" s="705"/>
      <c r="Z207" s="705"/>
      <c r="AA207" s="705"/>
      <c r="AB207" s="705"/>
      <c r="AC207" s="705"/>
      <c r="AD207" s="706"/>
      <c r="AE207" s="712"/>
      <c r="AF207" s="713"/>
      <c r="AG207" s="662"/>
      <c r="AH207" s="663"/>
      <c r="AI207" s="663"/>
      <c r="AJ207" s="664"/>
      <c r="AK207" s="668"/>
      <c r="AL207" s="669"/>
      <c r="AM207" s="669"/>
      <c r="AN207" s="670"/>
      <c r="AO207" s="705"/>
      <c r="AP207" s="705"/>
      <c r="AQ207" s="705"/>
      <c r="AR207" s="705"/>
      <c r="AS207" s="705"/>
      <c r="AT207" s="705"/>
      <c r="AU207" s="705"/>
      <c r="AV207" s="705"/>
      <c r="AW207" s="705"/>
      <c r="AX207" s="705"/>
      <c r="AY207" s="705"/>
      <c r="AZ207" s="705"/>
      <c r="BA207" s="705"/>
      <c r="BB207" s="705"/>
      <c r="BC207" s="705"/>
      <c r="BD207" s="705"/>
      <c r="BE207" s="705"/>
      <c r="BF207" s="705"/>
      <c r="BG207" s="706"/>
    </row>
    <row r="208" spans="2:86" ht="14.55" customHeight="1" x14ac:dyDescent="0.2">
      <c r="B208" s="712"/>
      <c r="C208" s="713"/>
      <c r="D208" s="659" t="s">
        <v>1187</v>
      </c>
      <c r="E208" s="660"/>
      <c r="F208" s="660"/>
      <c r="G208" s="661"/>
      <c r="H208" s="665">
        <f ca="1">OFFSET('(6)定期点検調書'!$BF$12,L195-1,0)</f>
        <v>0</v>
      </c>
      <c r="I208" s="666"/>
      <c r="J208" s="666"/>
      <c r="K208" s="667"/>
      <c r="L208" s="705"/>
      <c r="M208" s="705"/>
      <c r="N208" s="705"/>
      <c r="O208" s="705"/>
      <c r="P208" s="705"/>
      <c r="Q208" s="705"/>
      <c r="R208" s="705"/>
      <c r="S208" s="705"/>
      <c r="T208" s="705"/>
      <c r="U208" s="705"/>
      <c r="V208" s="705"/>
      <c r="W208" s="705"/>
      <c r="X208" s="705"/>
      <c r="Y208" s="705"/>
      <c r="Z208" s="705"/>
      <c r="AA208" s="705"/>
      <c r="AB208" s="705"/>
      <c r="AC208" s="705"/>
      <c r="AD208" s="706"/>
      <c r="AE208" s="712"/>
      <c r="AF208" s="713"/>
      <c r="AG208" s="659" t="s">
        <v>1187</v>
      </c>
      <c r="AH208" s="660"/>
      <c r="AI208" s="660"/>
      <c r="AJ208" s="661"/>
      <c r="AK208" s="665">
        <f ca="1">OFFSET('(6)定期点検調書'!$BF$12,AO195-1,0)</f>
        <v>0</v>
      </c>
      <c r="AL208" s="666"/>
      <c r="AM208" s="666"/>
      <c r="AN208" s="667"/>
      <c r="AO208" s="705"/>
      <c r="AP208" s="705"/>
      <c r="AQ208" s="705"/>
      <c r="AR208" s="705"/>
      <c r="AS208" s="705"/>
      <c r="AT208" s="705"/>
      <c r="AU208" s="705"/>
      <c r="AV208" s="705"/>
      <c r="AW208" s="705"/>
      <c r="AX208" s="705"/>
      <c r="AY208" s="705"/>
      <c r="AZ208" s="705"/>
      <c r="BA208" s="705"/>
      <c r="BB208" s="705"/>
      <c r="BC208" s="705"/>
      <c r="BD208" s="705"/>
      <c r="BE208" s="705"/>
      <c r="BF208" s="705"/>
      <c r="BG208" s="706"/>
    </row>
    <row r="209" spans="2:86" ht="14.55" customHeight="1" x14ac:dyDescent="0.2">
      <c r="B209" s="662"/>
      <c r="C209" s="664"/>
      <c r="D209" s="662"/>
      <c r="E209" s="663"/>
      <c r="F209" s="663"/>
      <c r="G209" s="664"/>
      <c r="H209" s="668"/>
      <c r="I209" s="669"/>
      <c r="J209" s="669"/>
      <c r="K209" s="670"/>
      <c r="L209" s="707"/>
      <c r="M209" s="707"/>
      <c r="N209" s="707"/>
      <c r="O209" s="707"/>
      <c r="P209" s="707"/>
      <c r="Q209" s="707"/>
      <c r="R209" s="707"/>
      <c r="S209" s="707"/>
      <c r="T209" s="707"/>
      <c r="U209" s="707"/>
      <c r="V209" s="707"/>
      <c r="W209" s="707"/>
      <c r="X209" s="707"/>
      <c r="Y209" s="707"/>
      <c r="Z209" s="707"/>
      <c r="AA209" s="707"/>
      <c r="AB209" s="707"/>
      <c r="AC209" s="707"/>
      <c r="AD209" s="708"/>
      <c r="AE209" s="662"/>
      <c r="AF209" s="664"/>
      <c r="AG209" s="662"/>
      <c r="AH209" s="663"/>
      <c r="AI209" s="663"/>
      <c r="AJ209" s="664"/>
      <c r="AK209" s="668"/>
      <c r="AL209" s="669"/>
      <c r="AM209" s="669"/>
      <c r="AN209" s="670"/>
      <c r="AO209" s="707"/>
      <c r="AP209" s="707"/>
      <c r="AQ209" s="707"/>
      <c r="AR209" s="707"/>
      <c r="AS209" s="707"/>
      <c r="AT209" s="707"/>
      <c r="AU209" s="707"/>
      <c r="AV209" s="707"/>
      <c r="AW209" s="707"/>
      <c r="AX209" s="707"/>
      <c r="AY209" s="707"/>
      <c r="AZ209" s="707"/>
      <c r="BA209" s="707"/>
      <c r="BB209" s="707"/>
      <c r="BC209" s="707"/>
      <c r="BD209" s="707"/>
      <c r="BE209" s="707"/>
      <c r="BF209" s="707"/>
      <c r="BG209" s="708"/>
    </row>
    <row r="210" spans="2:86" ht="14.55" customHeight="1" x14ac:dyDescent="0.2">
      <c r="B210" s="683" t="s">
        <v>1241</v>
      </c>
      <c r="C210" s="683"/>
      <c r="D210" s="683"/>
      <c r="E210" s="683"/>
      <c r="F210" s="683"/>
      <c r="G210" s="683"/>
      <c r="H210" s="699" t="str">
        <f ca="1">IF(OFFSET('(6)定期点検調書'!$AR$12,L195-1,0)="","",OFFSET('(6)定期点検調書'!$AQ$12,L195-1,0)&amp;TEXT(OFFSET('(6)定期点検調書'!$AR$12,L195-1,0),"0.0")&amp;OFFSET('(6)定期点検調書'!$AT$12,L195-1,0))  &amp;  IF(OFFSET('(6)定期点検調書'!$AV$12,L195-1,0)="","","／"&amp;OFFSET('(6)定期点検調書'!$AU$12,L195-1,0)&amp;TEXT(OFFSET('(6)定期点検調書'!$AV$12,L195-1,0),"0.0")&amp;OFFSET('(6)定期点検調書'!$AX$12,L195-1,0))  &amp;  IF(OFFSET('(6)定期点検調書'!$AZ$12,L195-1,0)="","","／"&amp;OFFSET('(6)定期点検調書'!$AY$12,L195-1,0)&amp;TEXT(OFFSET('(6)定期点検調書'!$AZ$12,L195-1,0),"0.0")&amp;OFFSET('(6)定期点検調書'!$BB$12,L195-1,0))</f>
        <v/>
      </c>
      <c r="I210" s="700"/>
      <c r="J210" s="700"/>
      <c r="K210" s="700"/>
      <c r="L210" s="700"/>
      <c r="M210" s="700"/>
      <c r="N210" s="700"/>
      <c r="O210" s="700"/>
      <c r="P210" s="685" t="s">
        <v>1243</v>
      </c>
      <c r="Q210" s="685"/>
      <c r="R210" s="685"/>
      <c r="S210" s="685"/>
      <c r="T210" s="685"/>
      <c r="U210" s="685"/>
      <c r="V210" s="685"/>
      <c r="W210" s="686" t="str">
        <f ca="1">OFFSET('(6)定期点検調書'!$F$12,L195-1,0)</f>
        <v/>
      </c>
      <c r="X210" s="687"/>
      <c r="Y210" s="687"/>
      <c r="Z210" s="687"/>
      <c r="AA210" s="687"/>
      <c r="AB210" s="687"/>
      <c r="AC210" s="687"/>
      <c r="AD210" s="688"/>
      <c r="AE210" s="683" t="s">
        <v>1241</v>
      </c>
      <c r="AF210" s="683"/>
      <c r="AG210" s="683"/>
      <c r="AH210" s="683"/>
      <c r="AI210" s="683"/>
      <c r="AJ210" s="683"/>
      <c r="AK210" s="699" t="str">
        <f ca="1">IF(OFFSET('(6)定期点検調書'!$AR$12,AO195-1,0)="","",OFFSET('(6)定期点検調書'!$AQ$12,AO195-1,0)&amp;TEXT(OFFSET('(6)定期点検調書'!$AR$12,AO195-1,0),"0.0")&amp;OFFSET('(6)定期点検調書'!$AT$12,AO195-1,0))  &amp;  IF(OFFSET('(6)定期点検調書'!$AV$12,AO195-1,0)="","","／"&amp;OFFSET('(6)定期点検調書'!$AU$12,AO195-1,0)&amp;TEXT(OFFSET('(6)定期点検調書'!$AV$12,AO195-1,0),"0.0")&amp;OFFSET('(6)定期点検調書'!$AX$12,AO195-1,0))  &amp;  IF(OFFSET('(6)定期点検調書'!$AZ$12,AO195-1,0)="","","／"&amp;OFFSET('(6)定期点検調書'!$AY$12,AO195-1,0)&amp;TEXT(OFFSET('(6)定期点検調書'!$AZ$12,AO195-1,0),"0.0")&amp;OFFSET('(6)定期点検調書'!$BB$12,AO195-1,0))</f>
        <v/>
      </c>
      <c r="AL210" s="700"/>
      <c r="AM210" s="700"/>
      <c r="AN210" s="700"/>
      <c r="AO210" s="700"/>
      <c r="AP210" s="700"/>
      <c r="AQ210" s="700"/>
      <c r="AR210" s="700"/>
      <c r="AS210" s="685" t="s">
        <v>1243</v>
      </c>
      <c r="AT210" s="685"/>
      <c r="AU210" s="685"/>
      <c r="AV210" s="685"/>
      <c r="AW210" s="685"/>
      <c r="AX210" s="685"/>
      <c r="AY210" s="685"/>
      <c r="AZ210" s="686" t="str">
        <f ca="1">OFFSET('(6)定期点検調書'!$F$12,AO195-1,0)</f>
        <v/>
      </c>
      <c r="BA210" s="687"/>
      <c r="BB210" s="687"/>
      <c r="BC210" s="687"/>
      <c r="BD210" s="687"/>
      <c r="BE210" s="687"/>
      <c r="BF210" s="687"/>
      <c r="BG210" s="688"/>
    </row>
    <row r="211" spans="2:86" ht="14.55" customHeight="1" x14ac:dyDescent="0.2">
      <c r="B211" s="683"/>
      <c r="C211" s="683"/>
      <c r="D211" s="683"/>
      <c r="E211" s="683"/>
      <c r="F211" s="683"/>
      <c r="G211" s="683"/>
      <c r="H211" s="701"/>
      <c r="I211" s="702"/>
      <c r="J211" s="702"/>
      <c r="K211" s="702"/>
      <c r="L211" s="702"/>
      <c r="M211" s="702"/>
      <c r="N211" s="702"/>
      <c r="O211" s="702"/>
      <c r="P211" s="685"/>
      <c r="Q211" s="685"/>
      <c r="R211" s="685"/>
      <c r="S211" s="685"/>
      <c r="T211" s="685"/>
      <c r="U211" s="685"/>
      <c r="V211" s="685"/>
      <c r="W211" s="689"/>
      <c r="X211" s="690"/>
      <c r="Y211" s="690"/>
      <c r="Z211" s="690"/>
      <c r="AA211" s="690"/>
      <c r="AB211" s="690"/>
      <c r="AC211" s="690"/>
      <c r="AD211" s="691"/>
      <c r="AE211" s="683"/>
      <c r="AF211" s="683"/>
      <c r="AG211" s="683"/>
      <c r="AH211" s="683"/>
      <c r="AI211" s="683"/>
      <c r="AJ211" s="683"/>
      <c r="AK211" s="701"/>
      <c r="AL211" s="702"/>
      <c r="AM211" s="702"/>
      <c r="AN211" s="702"/>
      <c r="AO211" s="702"/>
      <c r="AP211" s="702"/>
      <c r="AQ211" s="702"/>
      <c r="AR211" s="702"/>
      <c r="AS211" s="685"/>
      <c r="AT211" s="685"/>
      <c r="AU211" s="685"/>
      <c r="AV211" s="685"/>
      <c r="AW211" s="685"/>
      <c r="AX211" s="685"/>
      <c r="AY211" s="685"/>
      <c r="AZ211" s="689"/>
      <c r="BA211" s="690"/>
      <c r="BB211" s="690"/>
      <c r="BC211" s="690"/>
      <c r="BD211" s="690"/>
      <c r="BE211" s="690"/>
      <c r="BF211" s="690"/>
      <c r="BG211" s="691"/>
    </row>
    <row r="212" spans="2:86" ht="14.55" customHeight="1" x14ac:dyDescent="0.2">
      <c r="B212" s="659" t="s">
        <v>1242</v>
      </c>
      <c r="C212" s="660"/>
      <c r="D212" s="660"/>
      <c r="E212" s="660"/>
      <c r="F212" s="660"/>
      <c r="G212" s="661"/>
      <c r="H212" s="671" t="str">
        <f ca="1">IF(OFFSET('(6)定期点検調書'!$BL$12,L195-1,0)="","",VLOOKUP(OFFSET('(6)定期点検調書'!$BL$12,L195-1,0),ﾃﾞｰﾀ一覧!$AY$4:$BB$16,2,FALSE))  &amp;  IF(OFFSET('(6)定期点検調書'!$BC$12,L195-1,0)="","","／"&amp;VLOOKUP(OFFSET('(6)定期点検調書'!$BC$12,L195-1,0),ﾃﾞｰﾀ一覧!$AY$4:$BB$16,2,FALSE))  &amp;  IF(OFFSET('(6)定期点検調書'!$BD$12,L195-1,0)="","","／"&amp;VLOOKUP(OFFSET('(6)定期点検調書'!$BD$12,L195-1,0),ﾃﾞｰﾀ一覧!$AY$4:$BB$16,2,FALSE))</f>
        <v/>
      </c>
      <c r="I212" s="672"/>
      <c r="J212" s="672"/>
      <c r="K212" s="672"/>
      <c r="L212" s="672"/>
      <c r="M212" s="672"/>
      <c r="N212" s="672"/>
      <c r="O212" s="672"/>
      <c r="P212" s="692" t="s">
        <v>996</v>
      </c>
      <c r="Q212" s="692"/>
      <c r="R212" s="692"/>
      <c r="S212" s="692"/>
      <c r="T212" s="692"/>
      <c r="U212" s="692"/>
      <c r="V212" s="692"/>
      <c r="W212" s="693"/>
      <c r="X212" s="694"/>
      <c r="Y212" s="694"/>
      <c r="Z212" s="694"/>
      <c r="AA212" s="694"/>
      <c r="AB212" s="694"/>
      <c r="AC212" s="694"/>
      <c r="AD212" s="695"/>
      <c r="AE212" s="659" t="s">
        <v>1242</v>
      </c>
      <c r="AF212" s="660"/>
      <c r="AG212" s="660"/>
      <c r="AH212" s="660"/>
      <c r="AI212" s="660"/>
      <c r="AJ212" s="661"/>
      <c r="AK212" s="671" t="str">
        <f ca="1">IF(OFFSET('(6)定期点検調書'!$BL$12,AO195-1,0)="","",VLOOKUP(OFFSET('(6)定期点検調書'!$BL$12,AO195-1,0),ﾃﾞｰﾀ一覧!$AY$4:$BB$16,2,FALSE))  &amp;  IF(OFFSET('(6)定期点検調書'!$BC$12,AO195-1,0)="","","／"&amp;VLOOKUP(OFFSET('(6)定期点検調書'!$BC$12,AO195-1,0),ﾃﾞｰﾀ一覧!$AY$4:$BB$16,2,FALSE))  &amp;  IF(OFFSET('(6)定期点検調書'!$BD$12,AO195-1,0)="","","／"&amp;VLOOKUP(OFFSET('(6)定期点検調書'!$BD$12,AO195-1,0),ﾃﾞｰﾀ一覧!$AY$4:$BB$16,2,FALSE))</f>
        <v/>
      </c>
      <c r="AL212" s="672"/>
      <c r="AM212" s="672"/>
      <c r="AN212" s="672"/>
      <c r="AO212" s="672"/>
      <c r="AP212" s="672"/>
      <c r="AQ212" s="672"/>
      <c r="AR212" s="672"/>
      <c r="AS212" s="692" t="s">
        <v>996</v>
      </c>
      <c r="AT212" s="692"/>
      <c r="AU212" s="692"/>
      <c r="AV212" s="692"/>
      <c r="AW212" s="692"/>
      <c r="AX212" s="692"/>
      <c r="AY212" s="692"/>
      <c r="AZ212" s="693"/>
      <c r="BA212" s="694"/>
      <c r="BB212" s="694"/>
      <c r="BC212" s="694"/>
      <c r="BD212" s="694"/>
      <c r="BE212" s="694"/>
      <c r="BF212" s="694"/>
      <c r="BG212" s="695"/>
    </row>
    <row r="213" spans="2:86" ht="14.55" customHeight="1" x14ac:dyDescent="0.2">
      <c r="B213" s="662"/>
      <c r="C213" s="663"/>
      <c r="D213" s="663"/>
      <c r="E213" s="663"/>
      <c r="F213" s="663"/>
      <c r="G213" s="664"/>
      <c r="H213" s="674"/>
      <c r="I213" s="675"/>
      <c r="J213" s="675"/>
      <c r="K213" s="675"/>
      <c r="L213" s="675"/>
      <c r="M213" s="675"/>
      <c r="N213" s="675"/>
      <c r="O213" s="675"/>
      <c r="P213" s="692"/>
      <c r="Q213" s="692"/>
      <c r="R213" s="692"/>
      <c r="S213" s="692"/>
      <c r="T213" s="692"/>
      <c r="U213" s="692"/>
      <c r="V213" s="692"/>
      <c r="W213" s="696"/>
      <c r="X213" s="697"/>
      <c r="Y213" s="697"/>
      <c r="Z213" s="697"/>
      <c r="AA213" s="697"/>
      <c r="AB213" s="697"/>
      <c r="AC213" s="697"/>
      <c r="AD213" s="698"/>
      <c r="AE213" s="662"/>
      <c r="AF213" s="663"/>
      <c r="AG213" s="663"/>
      <c r="AH213" s="663"/>
      <c r="AI213" s="663"/>
      <c r="AJ213" s="664"/>
      <c r="AK213" s="674"/>
      <c r="AL213" s="675"/>
      <c r="AM213" s="675"/>
      <c r="AN213" s="675"/>
      <c r="AO213" s="675"/>
      <c r="AP213" s="675"/>
      <c r="AQ213" s="675"/>
      <c r="AR213" s="675"/>
      <c r="AS213" s="692"/>
      <c r="AT213" s="692"/>
      <c r="AU213" s="692"/>
      <c r="AV213" s="692"/>
      <c r="AW213" s="692"/>
      <c r="AX213" s="692"/>
      <c r="AY213" s="692"/>
      <c r="AZ213" s="696"/>
      <c r="BA213" s="697"/>
      <c r="BB213" s="697"/>
      <c r="BC213" s="697"/>
      <c r="BD213" s="697"/>
      <c r="BE213" s="697"/>
      <c r="BF213" s="697"/>
      <c r="BG213" s="698"/>
    </row>
    <row r="214" spans="2:86" ht="19.5" customHeight="1" x14ac:dyDescent="0.2">
      <c r="B214" s="683" t="s">
        <v>79</v>
      </c>
      <c r="C214" s="683"/>
      <c r="D214" s="683"/>
      <c r="E214" s="683"/>
      <c r="F214" s="683"/>
      <c r="G214" s="683"/>
      <c r="H214" s="684">
        <f ca="1">OFFSET('(6)定期点検調書'!$CA$12,L195-1,0)</f>
        <v>0</v>
      </c>
      <c r="I214" s="684"/>
      <c r="J214" s="684"/>
      <c r="K214" s="684"/>
      <c r="L214" s="684"/>
      <c r="M214" s="684"/>
      <c r="N214" s="684"/>
      <c r="O214" s="684"/>
      <c r="P214" s="684"/>
      <c r="Q214" s="684"/>
      <c r="R214" s="684"/>
      <c r="S214" s="684"/>
      <c r="T214" s="684"/>
      <c r="U214" s="684"/>
      <c r="V214" s="684"/>
      <c r="W214" s="684"/>
      <c r="X214" s="684"/>
      <c r="Y214" s="684"/>
      <c r="Z214" s="684"/>
      <c r="AA214" s="684"/>
      <c r="AB214" s="684"/>
      <c r="AC214" s="684"/>
      <c r="AD214" s="684"/>
      <c r="AE214" s="683" t="s">
        <v>79</v>
      </c>
      <c r="AF214" s="683"/>
      <c r="AG214" s="683"/>
      <c r="AH214" s="683"/>
      <c r="AI214" s="683"/>
      <c r="AJ214" s="683"/>
      <c r="AK214" s="684">
        <f ca="1">OFFSET('(6)定期点検調書'!$CA$12,AO195-1,0)</f>
        <v>0</v>
      </c>
      <c r="AL214" s="684"/>
      <c r="AM214" s="684"/>
      <c r="AN214" s="684"/>
      <c r="AO214" s="684"/>
      <c r="AP214" s="684"/>
      <c r="AQ214" s="684"/>
      <c r="AR214" s="684"/>
      <c r="AS214" s="684"/>
      <c r="AT214" s="684"/>
      <c r="AU214" s="684"/>
      <c r="AV214" s="684"/>
      <c r="AW214" s="684"/>
      <c r="AX214" s="684"/>
      <c r="AY214" s="684"/>
      <c r="AZ214" s="684"/>
      <c r="BA214" s="684"/>
      <c r="BB214" s="684"/>
      <c r="BC214" s="684"/>
      <c r="BD214" s="684"/>
      <c r="BE214" s="684"/>
      <c r="BF214" s="684"/>
      <c r="BG214" s="684"/>
      <c r="CH214" s="473"/>
    </row>
    <row r="215" spans="2:86" ht="19.5" customHeight="1" x14ac:dyDescent="0.2">
      <c r="B215" s="683"/>
      <c r="C215" s="683"/>
      <c r="D215" s="683"/>
      <c r="E215" s="683"/>
      <c r="F215" s="683"/>
      <c r="G215" s="683"/>
      <c r="H215" s="684"/>
      <c r="I215" s="684"/>
      <c r="J215" s="684"/>
      <c r="K215" s="684"/>
      <c r="L215" s="684"/>
      <c r="M215" s="684"/>
      <c r="N215" s="684"/>
      <c r="O215" s="684"/>
      <c r="P215" s="684"/>
      <c r="Q215" s="684"/>
      <c r="R215" s="684"/>
      <c r="S215" s="684"/>
      <c r="T215" s="684"/>
      <c r="U215" s="684"/>
      <c r="V215" s="684"/>
      <c r="W215" s="684"/>
      <c r="X215" s="684"/>
      <c r="Y215" s="684"/>
      <c r="Z215" s="684"/>
      <c r="AA215" s="684"/>
      <c r="AB215" s="684"/>
      <c r="AC215" s="684"/>
      <c r="AD215" s="684"/>
      <c r="AE215" s="683"/>
      <c r="AF215" s="683"/>
      <c r="AG215" s="683"/>
      <c r="AH215" s="683"/>
      <c r="AI215" s="683"/>
      <c r="AJ215" s="683"/>
      <c r="AK215" s="684"/>
      <c r="AL215" s="684"/>
      <c r="AM215" s="684"/>
      <c r="AN215" s="684"/>
      <c r="AO215" s="684"/>
      <c r="AP215" s="684"/>
      <c r="AQ215" s="684"/>
      <c r="AR215" s="684"/>
      <c r="AS215" s="684"/>
      <c r="AT215" s="684"/>
      <c r="AU215" s="684"/>
      <c r="AV215" s="684"/>
      <c r="AW215" s="684"/>
      <c r="AX215" s="684"/>
      <c r="AY215" s="684"/>
      <c r="AZ215" s="684"/>
      <c r="BA215" s="684"/>
      <c r="BB215" s="684"/>
      <c r="BC215" s="684"/>
      <c r="BD215" s="684"/>
      <c r="BE215" s="684"/>
      <c r="BF215" s="684"/>
      <c r="BG215" s="684"/>
    </row>
    <row r="216" spans="2:86" ht="14.55" customHeight="1" x14ac:dyDescent="0.2">
      <c r="B216" s="677" t="s">
        <v>1038</v>
      </c>
      <c r="C216" s="678"/>
      <c r="D216" s="677" t="s">
        <v>1237</v>
      </c>
      <c r="E216" s="719"/>
      <c r="F216" s="719"/>
      <c r="G216" s="719"/>
      <c r="H216" s="665">
        <f ca="1">OFFSET('(6)定期点検調書'!$B$12,L216-1,0)</f>
        <v>0</v>
      </c>
      <c r="I216" s="666"/>
      <c r="J216" s="666"/>
      <c r="K216" s="667"/>
      <c r="L216" s="703">
        <f>AO195+1</f>
        <v>21</v>
      </c>
      <c r="M216" s="703"/>
      <c r="N216" s="703"/>
      <c r="O216" s="703"/>
      <c r="P216" s="703"/>
      <c r="Q216" s="703"/>
      <c r="R216" s="703"/>
      <c r="S216" s="703"/>
      <c r="T216" s="703"/>
      <c r="U216" s="703"/>
      <c r="V216" s="703"/>
      <c r="W216" s="703"/>
      <c r="X216" s="703"/>
      <c r="Y216" s="703"/>
      <c r="Z216" s="703"/>
      <c r="AA216" s="703"/>
      <c r="AB216" s="703"/>
      <c r="AC216" s="703"/>
      <c r="AD216" s="704"/>
      <c r="AE216" s="677" t="s">
        <v>1038</v>
      </c>
      <c r="AF216" s="678"/>
      <c r="AG216" s="677" t="s">
        <v>1237</v>
      </c>
      <c r="AH216" s="719"/>
      <c r="AI216" s="719"/>
      <c r="AJ216" s="719"/>
      <c r="AK216" s="665">
        <f ca="1">OFFSET('(6)定期点検調書'!$B$12,AO216-1,0)</f>
        <v>0</v>
      </c>
      <c r="AL216" s="666"/>
      <c r="AM216" s="666"/>
      <c r="AN216" s="667"/>
      <c r="AO216" s="703">
        <f>L216+1</f>
        <v>22</v>
      </c>
      <c r="AP216" s="703"/>
      <c r="AQ216" s="703"/>
      <c r="AR216" s="703"/>
      <c r="AS216" s="703"/>
      <c r="AT216" s="703"/>
      <c r="AU216" s="703"/>
      <c r="AV216" s="703"/>
      <c r="AW216" s="703"/>
      <c r="AX216" s="703"/>
      <c r="AY216" s="703"/>
      <c r="AZ216" s="703"/>
      <c r="BA216" s="703"/>
      <c r="BB216" s="703"/>
      <c r="BC216" s="703"/>
      <c r="BD216" s="703"/>
      <c r="BE216" s="703"/>
      <c r="BF216" s="703"/>
      <c r="BG216" s="704"/>
    </row>
    <row r="217" spans="2:86" ht="14.55" customHeight="1" x14ac:dyDescent="0.2">
      <c r="B217" s="679"/>
      <c r="C217" s="680"/>
      <c r="D217" s="681"/>
      <c r="E217" s="720"/>
      <c r="F217" s="720"/>
      <c r="G217" s="720"/>
      <c r="H217" s="668"/>
      <c r="I217" s="669"/>
      <c r="J217" s="669"/>
      <c r="K217" s="670"/>
      <c r="L217" s="705"/>
      <c r="M217" s="705"/>
      <c r="N217" s="705"/>
      <c r="O217" s="705"/>
      <c r="P217" s="705"/>
      <c r="Q217" s="705"/>
      <c r="R217" s="705"/>
      <c r="S217" s="705"/>
      <c r="T217" s="705"/>
      <c r="U217" s="705"/>
      <c r="V217" s="705"/>
      <c r="W217" s="705"/>
      <c r="X217" s="705"/>
      <c r="Y217" s="705"/>
      <c r="Z217" s="705"/>
      <c r="AA217" s="705"/>
      <c r="AB217" s="705"/>
      <c r="AC217" s="705"/>
      <c r="AD217" s="706"/>
      <c r="AE217" s="679"/>
      <c r="AF217" s="680"/>
      <c r="AG217" s="681"/>
      <c r="AH217" s="720"/>
      <c r="AI217" s="720"/>
      <c r="AJ217" s="720"/>
      <c r="AK217" s="668"/>
      <c r="AL217" s="669"/>
      <c r="AM217" s="669"/>
      <c r="AN217" s="670"/>
      <c r="AO217" s="705"/>
      <c r="AP217" s="705"/>
      <c r="AQ217" s="705"/>
      <c r="AR217" s="705"/>
      <c r="AS217" s="705"/>
      <c r="AT217" s="705"/>
      <c r="AU217" s="705"/>
      <c r="AV217" s="705"/>
      <c r="AW217" s="705"/>
      <c r="AX217" s="705"/>
      <c r="AY217" s="705"/>
      <c r="AZ217" s="705"/>
      <c r="BA217" s="705"/>
      <c r="BB217" s="705"/>
      <c r="BC217" s="705"/>
      <c r="BD217" s="705"/>
      <c r="BE217" s="705"/>
      <c r="BF217" s="705"/>
      <c r="BG217" s="706"/>
    </row>
    <row r="218" spans="2:86" ht="14.55" customHeight="1" x14ac:dyDescent="0.2">
      <c r="B218" s="679"/>
      <c r="C218" s="680"/>
      <c r="D218" s="677" t="s">
        <v>992</v>
      </c>
      <c r="E218" s="719"/>
      <c r="F218" s="719"/>
      <c r="G218" s="719"/>
      <c r="H218" s="665">
        <f ca="1">OFFSET('(6)定期点検調書'!$D$12,L216-1,0)</f>
        <v>0</v>
      </c>
      <c r="I218" s="666"/>
      <c r="J218" s="666"/>
      <c r="K218" s="667"/>
      <c r="L218" s="705"/>
      <c r="M218" s="705"/>
      <c r="N218" s="705"/>
      <c r="O218" s="705"/>
      <c r="P218" s="705"/>
      <c r="Q218" s="705"/>
      <c r="R218" s="705"/>
      <c r="S218" s="705"/>
      <c r="T218" s="705"/>
      <c r="U218" s="705"/>
      <c r="V218" s="705"/>
      <c r="W218" s="705"/>
      <c r="X218" s="705"/>
      <c r="Y218" s="705"/>
      <c r="Z218" s="705"/>
      <c r="AA218" s="705"/>
      <c r="AB218" s="705"/>
      <c r="AC218" s="705"/>
      <c r="AD218" s="706"/>
      <c r="AE218" s="679"/>
      <c r="AF218" s="680"/>
      <c r="AG218" s="677" t="s">
        <v>992</v>
      </c>
      <c r="AH218" s="719"/>
      <c r="AI218" s="719"/>
      <c r="AJ218" s="719"/>
      <c r="AK218" s="665">
        <f ca="1">OFFSET('(6)定期点検調書'!$D$12,AO216-1,0)</f>
        <v>0</v>
      </c>
      <c r="AL218" s="666"/>
      <c r="AM218" s="666"/>
      <c r="AN218" s="667"/>
      <c r="AO218" s="705"/>
      <c r="AP218" s="705"/>
      <c r="AQ218" s="705"/>
      <c r="AR218" s="705"/>
      <c r="AS218" s="705"/>
      <c r="AT218" s="705"/>
      <c r="AU218" s="705"/>
      <c r="AV218" s="705"/>
      <c r="AW218" s="705"/>
      <c r="AX218" s="705"/>
      <c r="AY218" s="705"/>
      <c r="AZ218" s="705"/>
      <c r="BA218" s="705"/>
      <c r="BB218" s="705"/>
      <c r="BC218" s="705"/>
      <c r="BD218" s="705"/>
      <c r="BE218" s="705"/>
      <c r="BF218" s="705"/>
      <c r="BG218" s="706"/>
    </row>
    <row r="219" spans="2:86" ht="14.55" customHeight="1" x14ac:dyDescent="0.2">
      <c r="B219" s="681"/>
      <c r="C219" s="682"/>
      <c r="D219" s="681"/>
      <c r="E219" s="720"/>
      <c r="F219" s="720"/>
      <c r="G219" s="720"/>
      <c r="H219" s="668"/>
      <c r="I219" s="669"/>
      <c r="J219" s="669"/>
      <c r="K219" s="670"/>
      <c r="L219" s="705"/>
      <c r="M219" s="705"/>
      <c r="N219" s="705"/>
      <c r="O219" s="705"/>
      <c r="P219" s="705"/>
      <c r="Q219" s="705"/>
      <c r="R219" s="705"/>
      <c r="S219" s="705"/>
      <c r="T219" s="705"/>
      <c r="U219" s="705"/>
      <c r="V219" s="705"/>
      <c r="W219" s="705"/>
      <c r="X219" s="705"/>
      <c r="Y219" s="705"/>
      <c r="Z219" s="705"/>
      <c r="AA219" s="705"/>
      <c r="AB219" s="705"/>
      <c r="AC219" s="705"/>
      <c r="AD219" s="706"/>
      <c r="AE219" s="681"/>
      <c r="AF219" s="682"/>
      <c r="AG219" s="681"/>
      <c r="AH219" s="720"/>
      <c r="AI219" s="720"/>
      <c r="AJ219" s="720"/>
      <c r="AK219" s="668"/>
      <c r="AL219" s="669"/>
      <c r="AM219" s="669"/>
      <c r="AN219" s="670"/>
      <c r="AO219" s="705"/>
      <c r="AP219" s="705"/>
      <c r="AQ219" s="705"/>
      <c r="AR219" s="705"/>
      <c r="AS219" s="705"/>
      <c r="AT219" s="705"/>
      <c r="AU219" s="705"/>
      <c r="AV219" s="705"/>
      <c r="AW219" s="705"/>
      <c r="AX219" s="705"/>
      <c r="AY219" s="705"/>
      <c r="AZ219" s="705"/>
      <c r="BA219" s="705"/>
      <c r="BB219" s="705"/>
      <c r="BC219" s="705"/>
      <c r="BD219" s="705"/>
      <c r="BE219" s="705"/>
      <c r="BF219" s="705"/>
      <c r="BG219" s="706"/>
    </row>
    <row r="220" spans="2:86" ht="14.55" customHeight="1" x14ac:dyDescent="0.2">
      <c r="B220" s="677" t="s">
        <v>1238</v>
      </c>
      <c r="C220" s="678"/>
      <c r="D220" s="659" t="s">
        <v>993</v>
      </c>
      <c r="E220" s="660"/>
      <c r="F220" s="660"/>
      <c r="G220" s="660"/>
      <c r="H220" s="671">
        <f ca="1">OFFSET('(6)定期点検調書'!$AA$13,L216-1,0)</f>
        <v>0</v>
      </c>
      <c r="I220" s="672"/>
      <c r="J220" s="672"/>
      <c r="K220" s="673"/>
      <c r="L220" s="705"/>
      <c r="M220" s="705"/>
      <c r="N220" s="705"/>
      <c r="O220" s="705"/>
      <c r="P220" s="705"/>
      <c r="Q220" s="705"/>
      <c r="R220" s="705"/>
      <c r="S220" s="705"/>
      <c r="T220" s="705"/>
      <c r="U220" s="705"/>
      <c r="V220" s="705"/>
      <c r="W220" s="705"/>
      <c r="X220" s="705"/>
      <c r="Y220" s="705"/>
      <c r="Z220" s="705"/>
      <c r="AA220" s="705"/>
      <c r="AB220" s="705"/>
      <c r="AC220" s="705"/>
      <c r="AD220" s="706"/>
      <c r="AE220" s="677" t="s">
        <v>1238</v>
      </c>
      <c r="AF220" s="678"/>
      <c r="AG220" s="659" t="s">
        <v>993</v>
      </c>
      <c r="AH220" s="660"/>
      <c r="AI220" s="660"/>
      <c r="AJ220" s="660"/>
      <c r="AK220" s="671">
        <f ca="1">OFFSET('(6)定期点検調書'!$AA$13,AO216-1,0)</f>
        <v>0</v>
      </c>
      <c r="AL220" s="672"/>
      <c r="AM220" s="672"/>
      <c r="AN220" s="673"/>
      <c r="AO220" s="705"/>
      <c r="AP220" s="705"/>
      <c r="AQ220" s="705"/>
      <c r="AR220" s="705"/>
      <c r="AS220" s="705"/>
      <c r="AT220" s="705"/>
      <c r="AU220" s="705"/>
      <c r="AV220" s="705"/>
      <c r="AW220" s="705"/>
      <c r="AX220" s="705"/>
      <c r="AY220" s="705"/>
      <c r="AZ220" s="705"/>
      <c r="BA220" s="705"/>
      <c r="BB220" s="705"/>
      <c r="BC220" s="705"/>
      <c r="BD220" s="705"/>
      <c r="BE220" s="705"/>
      <c r="BF220" s="705"/>
      <c r="BG220" s="706"/>
    </row>
    <row r="221" spans="2:86" ht="14.55" customHeight="1" x14ac:dyDescent="0.2">
      <c r="B221" s="679"/>
      <c r="C221" s="680"/>
      <c r="D221" s="662"/>
      <c r="E221" s="663"/>
      <c r="F221" s="663"/>
      <c r="G221" s="663"/>
      <c r="H221" s="674"/>
      <c r="I221" s="675"/>
      <c r="J221" s="675"/>
      <c r="K221" s="676"/>
      <c r="L221" s="705"/>
      <c r="M221" s="705"/>
      <c r="N221" s="705"/>
      <c r="O221" s="705"/>
      <c r="P221" s="705"/>
      <c r="Q221" s="705"/>
      <c r="R221" s="705"/>
      <c r="S221" s="705"/>
      <c r="T221" s="705"/>
      <c r="U221" s="705"/>
      <c r="V221" s="705"/>
      <c r="W221" s="705"/>
      <c r="X221" s="705"/>
      <c r="Y221" s="705"/>
      <c r="Z221" s="705"/>
      <c r="AA221" s="705"/>
      <c r="AB221" s="705"/>
      <c r="AC221" s="705"/>
      <c r="AD221" s="706"/>
      <c r="AE221" s="679"/>
      <c r="AF221" s="680"/>
      <c r="AG221" s="662"/>
      <c r="AH221" s="663"/>
      <c r="AI221" s="663"/>
      <c r="AJ221" s="663"/>
      <c r="AK221" s="674"/>
      <c r="AL221" s="675"/>
      <c r="AM221" s="675"/>
      <c r="AN221" s="676"/>
      <c r="AO221" s="705"/>
      <c r="AP221" s="705"/>
      <c r="AQ221" s="705"/>
      <c r="AR221" s="705"/>
      <c r="AS221" s="705"/>
      <c r="AT221" s="705"/>
      <c r="AU221" s="705"/>
      <c r="AV221" s="705"/>
      <c r="AW221" s="705"/>
      <c r="AX221" s="705"/>
      <c r="AY221" s="705"/>
      <c r="AZ221" s="705"/>
      <c r="BA221" s="705"/>
      <c r="BB221" s="705"/>
      <c r="BC221" s="705"/>
      <c r="BD221" s="705"/>
      <c r="BE221" s="705"/>
      <c r="BF221" s="705"/>
      <c r="BG221" s="706"/>
    </row>
    <row r="222" spans="2:86" ht="14.55" customHeight="1" x14ac:dyDescent="0.2">
      <c r="B222" s="679"/>
      <c r="C222" s="680"/>
      <c r="D222" s="659" t="s">
        <v>1239</v>
      </c>
      <c r="E222" s="660"/>
      <c r="F222" s="660"/>
      <c r="G222" s="660"/>
      <c r="H222" s="665">
        <f ca="1">OFFSET('(6)定期点検調書'!$AD$12,L216-1,0)</f>
        <v>0</v>
      </c>
      <c r="I222" s="666"/>
      <c r="J222" s="666"/>
      <c r="K222" s="667"/>
      <c r="L222" s="705"/>
      <c r="M222" s="705"/>
      <c r="N222" s="705"/>
      <c r="O222" s="705"/>
      <c r="P222" s="705"/>
      <c r="Q222" s="705"/>
      <c r="R222" s="705"/>
      <c r="S222" s="705"/>
      <c r="T222" s="705"/>
      <c r="U222" s="705"/>
      <c r="V222" s="705"/>
      <c r="W222" s="705"/>
      <c r="X222" s="705"/>
      <c r="Y222" s="705"/>
      <c r="Z222" s="705"/>
      <c r="AA222" s="705"/>
      <c r="AB222" s="705"/>
      <c r="AC222" s="705"/>
      <c r="AD222" s="706"/>
      <c r="AE222" s="679"/>
      <c r="AF222" s="680"/>
      <c r="AG222" s="659" t="s">
        <v>1239</v>
      </c>
      <c r="AH222" s="660"/>
      <c r="AI222" s="660"/>
      <c r="AJ222" s="660"/>
      <c r="AK222" s="665">
        <f ca="1">OFFSET('(6)定期点検調書'!$AD$12,AO216-1,0)</f>
        <v>0</v>
      </c>
      <c r="AL222" s="666"/>
      <c r="AM222" s="666"/>
      <c r="AN222" s="667"/>
      <c r="AO222" s="705"/>
      <c r="AP222" s="705"/>
      <c r="AQ222" s="705"/>
      <c r="AR222" s="705"/>
      <c r="AS222" s="705"/>
      <c r="AT222" s="705"/>
      <c r="AU222" s="705"/>
      <c r="AV222" s="705"/>
      <c r="AW222" s="705"/>
      <c r="AX222" s="705"/>
      <c r="AY222" s="705"/>
      <c r="AZ222" s="705"/>
      <c r="BA222" s="705"/>
      <c r="BB222" s="705"/>
      <c r="BC222" s="705"/>
      <c r="BD222" s="705"/>
      <c r="BE222" s="705"/>
      <c r="BF222" s="705"/>
      <c r="BG222" s="706"/>
    </row>
    <row r="223" spans="2:86" ht="14.55" customHeight="1" x14ac:dyDescent="0.2">
      <c r="B223" s="681"/>
      <c r="C223" s="682"/>
      <c r="D223" s="662"/>
      <c r="E223" s="663"/>
      <c r="F223" s="663"/>
      <c r="G223" s="663"/>
      <c r="H223" s="668"/>
      <c r="I223" s="669"/>
      <c r="J223" s="669"/>
      <c r="K223" s="670"/>
      <c r="L223" s="705"/>
      <c r="M223" s="705"/>
      <c r="N223" s="705"/>
      <c r="O223" s="705"/>
      <c r="P223" s="705"/>
      <c r="Q223" s="705"/>
      <c r="R223" s="705"/>
      <c r="S223" s="705"/>
      <c r="T223" s="705"/>
      <c r="U223" s="705"/>
      <c r="V223" s="705"/>
      <c r="W223" s="705"/>
      <c r="X223" s="705"/>
      <c r="Y223" s="705"/>
      <c r="Z223" s="705"/>
      <c r="AA223" s="705"/>
      <c r="AB223" s="705"/>
      <c r="AC223" s="705"/>
      <c r="AD223" s="706"/>
      <c r="AE223" s="681"/>
      <c r="AF223" s="682"/>
      <c r="AG223" s="662"/>
      <c r="AH223" s="663"/>
      <c r="AI223" s="663"/>
      <c r="AJ223" s="663"/>
      <c r="AK223" s="668"/>
      <c r="AL223" s="669"/>
      <c r="AM223" s="669"/>
      <c r="AN223" s="670"/>
      <c r="AO223" s="705"/>
      <c r="AP223" s="705"/>
      <c r="AQ223" s="705"/>
      <c r="AR223" s="705"/>
      <c r="AS223" s="705"/>
      <c r="AT223" s="705"/>
      <c r="AU223" s="705"/>
      <c r="AV223" s="705"/>
      <c r="AW223" s="705"/>
      <c r="AX223" s="705"/>
      <c r="AY223" s="705"/>
      <c r="AZ223" s="705"/>
      <c r="BA223" s="705"/>
      <c r="BB223" s="705"/>
      <c r="BC223" s="705"/>
      <c r="BD223" s="705"/>
      <c r="BE223" s="705"/>
      <c r="BF223" s="705"/>
      <c r="BG223" s="706"/>
    </row>
    <row r="224" spans="2:86" ht="28.95" customHeight="1" x14ac:dyDescent="0.2">
      <c r="B224" s="716" t="s">
        <v>995</v>
      </c>
      <c r="C224" s="717"/>
      <c r="D224" s="717"/>
      <c r="E224" s="717"/>
      <c r="F224" s="717"/>
      <c r="G224" s="718"/>
      <c r="H224" s="709">
        <f ca="1">OFFSET('(6)定期点検調書'!$AK$12,L216-1,0)</f>
        <v>0</v>
      </c>
      <c r="I224" s="710"/>
      <c r="J224" s="710"/>
      <c r="K224" s="711"/>
      <c r="L224" s="705"/>
      <c r="M224" s="705"/>
      <c r="N224" s="705"/>
      <c r="O224" s="705"/>
      <c r="P224" s="705"/>
      <c r="Q224" s="705"/>
      <c r="R224" s="705"/>
      <c r="S224" s="705"/>
      <c r="T224" s="705"/>
      <c r="U224" s="705"/>
      <c r="V224" s="705"/>
      <c r="W224" s="705"/>
      <c r="X224" s="705"/>
      <c r="Y224" s="705"/>
      <c r="Z224" s="705"/>
      <c r="AA224" s="705"/>
      <c r="AB224" s="705"/>
      <c r="AC224" s="705"/>
      <c r="AD224" s="706"/>
      <c r="AE224" s="716" t="s">
        <v>995</v>
      </c>
      <c r="AF224" s="717"/>
      <c r="AG224" s="717"/>
      <c r="AH224" s="717"/>
      <c r="AI224" s="717"/>
      <c r="AJ224" s="718"/>
      <c r="AK224" s="709">
        <f ca="1">OFFSET('(6)定期点検調書'!$AK$12,AO216-1,0)</f>
        <v>0</v>
      </c>
      <c r="AL224" s="710"/>
      <c r="AM224" s="710"/>
      <c r="AN224" s="711"/>
      <c r="AO224" s="705"/>
      <c r="AP224" s="705"/>
      <c r="AQ224" s="705"/>
      <c r="AR224" s="705"/>
      <c r="AS224" s="705"/>
      <c r="AT224" s="705"/>
      <c r="AU224" s="705"/>
      <c r="AV224" s="705"/>
      <c r="AW224" s="705"/>
      <c r="AX224" s="705"/>
      <c r="AY224" s="705"/>
      <c r="AZ224" s="705"/>
      <c r="BA224" s="705"/>
      <c r="BB224" s="705"/>
      <c r="BC224" s="705"/>
      <c r="BD224" s="705"/>
      <c r="BE224" s="705"/>
      <c r="BF224" s="705"/>
      <c r="BG224" s="706"/>
    </row>
    <row r="225" spans="2:86" ht="14.55" customHeight="1" x14ac:dyDescent="0.2">
      <c r="B225" s="677" t="s">
        <v>1240</v>
      </c>
      <c r="C225" s="661"/>
      <c r="D225" s="659" t="s">
        <v>994</v>
      </c>
      <c r="E225" s="660"/>
      <c r="F225" s="660"/>
      <c r="G225" s="661"/>
      <c r="H225" s="699" t="str">
        <f ca="1">OFFSET('(6)定期点検調書'!$BY$12,L216-1,0)</f>
        <v/>
      </c>
      <c r="I225" s="700"/>
      <c r="J225" s="700"/>
      <c r="K225" s="714"/>
      <c r="L225" s="705"/>
      <c r="M225" s="705"/>
      <c r="N225" s="705"/>
      <c r="O225" s="705"/>
      <c r="P225" s="705"/>
      <c r="Q225" s="705"/>
      <c r="R225" s="705"/>
      <c r="S225" s="705"/>
      <c r="T225" s="705"/>
      <c r="U225" s="705"/>
      <c r="V225" s="705"/>
      <c r="W225" s="705"/>
      <c r="X225" s="705"/>
      <c r="Y225" s="705"/>
      <c r="Z225" s="705"/>
      <c r="AA225" s="705"/>
      <c r="AB225" s="705"/>
      <c r="AC225" s="705"/>
      <c r="AD225" s="706"/>
      <c r="AE225" s="677" t="s">
        <v>1240</v>
      </c>
      <c r="AF225" s="661"/>
      <c r="AG225" s="659" t="s">
        <v>994</v>
      </c>
      <c r="AH225" s="660"/>
      <c r="AI225" s="660"/>
      <c r="AJ225" s="661"/>
      <c r="AK225" s="699" t="str">
        <f ca="1">OFFSET('(6)定期点検調書'!$BY$12,AO216-1,0)</f>
        <v/>
      </c>
      <c r="AL225" s="700"/>
      <c r="AM225" s="700"/>
      <c r="AN225" s="714"/>
      <c r="AO225" s="705"/>
      <c r="AP225" s="705"/>
      <c r="AQ225" s="705"/>
      <c r="AR225" s="705"/>
      <c r="AS225" s="705"/>
      <c r="AT225" s="705"/>
      <c r="AU225" s="705"/>
      <c r="AV225" s="705"/>
      <c r="AW225" s="705"/>
      <c r="AX225" s="705"/>
      <c r="AY225" s="705"/>
      <c r="AZ225" s="705"/>
      <c r="BA225" s="705"/>
      <c r="BB225" s="705"/>
      <c r="BC225" s="705"/>
      <c r="BD225" s="705"/>
      <c r="BE225" s="705"/>
      <c r="BF225" s="705"/>
      <c r="BG225" s="706"/>
    </row>
    <row r="226" spans="2:86" ht="14.55" customHeight="1" x14ac:dyDescent="0.2">
      <c r="B226" s="712"/>
      <c r="C226" s="713"/>
      <c r="D226" s="662"/>
      <c r="E226" s="663"/>
      <c r="F226" s="663"/>
      <c r="G226" s="664"/>
      <c r="H226" s="701"/>
      <c r="I226" s="702"/>
      <c r="J226" s="702"/>
      <c r="K226" s="715"/>
      <c r="L226" s="705"/>
      <c r="M226" s="705"/>
      <c r="N226" s="705"/>
      <c r="O226" s="705"/>
      <c r="P226" s="705"/>
      <c r="Q226" s="705"/>
      <c r="R226" s="705"/>
      <c r="S226" s="705"/>
      <c r="T226" s="705"/>
      <c r="U226" s="705"/>
      <c r="V226" s="705"/>
      <c r="W226" s="705"/>
      <c r="X226" s="705"/>
      <c r="Y226" s="705"/>
      <c r="Z226" s="705"/>
      <c r="AA226" s="705"/>
      <c r="AB226" s="705"/>
      <c r="AC226" s="705"/>
      <c r="AD226" s="706"/>
      <c r="AE226" s="712"/>
      <c r="AF226" s="713"/>
      <c r="AG226" s="662"/>
      <c r="AH226" s="663"/>
      <c r="AI226" s="663"/>
      <c r="AJ226" s="664"/>
      <c r="AK226" s="701"/>
      <c r="AL226" s="702"/>
      <c r="AM226" s="702"/>
      <c r="AN226" s="715"/>
      <c r="AO226" s="705"/>
      <c r="AP226" s="705"/>
      <c r="AQ226" s="705"/>
      <c r="AR226" s="705"/>
      <c r="AS226" s="705"/>
      <c r="AT226" s="705"/>
      <c r="AU226" s="705"/>
      <c r="AV226" s="705"/>
      <c r="AW226" s="705"/>
      <c r="AX226" s="705"/>
      <c r="AY226" s="705"/>
      <c r="AZ226" s="705"/>
      <c r="BA226" s="705"/>
      <c r="BB226" s="705"/>
      <c r="BC226" s="705"/>
      <c r="BD226" s="705"/>
      <c r="BE226" s="705"/>
      <c r="BF226" s="705"/>
      <c r="BG226" s="706"/>
    </row>
    <row r="227" spans="2:86" ht="14.55" customHeight="1" x14ac:dyDescent="0.2">
      <c r="B227" s="712"/>
      <c r="C227" s="713"/>
      <c r="D227" s="659" t="s">
        <v>1186</v>
      </c>
      <c r="E227" s="660"/>
      <c r="F227" s="660"/>
      <c r="G227" s="661"/>
      <c r="H227" s="665">
        <f ca="1">OFFSET('(6)定期点検調書'!$BC$12,L216-1,0)</f>
        <v>0</v>
      </c>
      <c r="I227" s="666"/>
      <c r="J227" s="666"/>
      <c r="K227" s="667"/>
      <c r="L227" s="705"/>
      <c r="M227" s="705"/>
      <c r="N227" s="705"/>
      <c r="O227" s="705"/>
      <c r="P227" s="705"/>
      <c r="Q227" s="705"/>
      <c r="R227" s="705"/>
      <c r="S227" s="705"/>
      <c r="T227" s="705"/>
      <c r="U227" s="705"/>
      <c r="V227" s="705"/>
      <c r="W227" s="705"/>
      <c r="X227" s="705"/>
      <c r="Y227" s="705"/>
      <c r="Z227" s="705"/>
      <c r="AA227" s="705"/>
      <c r="AB227" s="705"/>
      <c r="AC227" s="705"/>
      <c r="AD227" s="706"/>
      <c r="AE227" s="712"/>
      <c r="AF227" s="713"/>
      <c r="AG227" s="659" t="s">
        <v>1186</v>
      </c>
      <c r="AH227" s="660"/>
      <c r="AI227" s="660"/>
      <c r="AJ227" s="661"/>
      <c r="AK227" s="665">
        <f ca="1">OFFSET('(6)定期点検調書'!$BC$12,AO216-1,0)</f>
        <v>0</v>
      </c>
      <c r="AL227" s="666"/>
      <c r="AM227" s="666"/>
      <c r="AN227" s="667"/>
      <c r="AO227" s="705"/>
      <c r="AP227" s="705"/>
      <c r="AQ227" s="705"/>
      <c r="AR227" s="705"/>
      <c r="AS227" s="705"/>
      <c r="AT227" s="705"/>
      <c r="AU227" s="705"/>
      <c r="AV227" s="705"/>
      <c r="AW227" s="705"/>
      <c r="AX227" s="705"/>
      <c r="AY227" s="705"/>
      <c r="AZ227" s="705"/>
      <c r="BA227" s="705"/>
      <c r="BB227" s="705"/>
      <c r="BC227" s="705"/>
      <c r="BD227" s="705"/>
      <c r="BE227" s="705"/>
      <c r="BF227" s="705"/>
      <c r="BG227" s="706"/>
    </row>
    <row r="228" spans="2:86" ht="14.55" customHeight="1" x14ac:dyDescent="0.2">
      <c r="B228" s="712"/>
      <c r="C228" s="713"/>
      <c r="D228" s="662"/>
      <c r="E228" s="663"/>
      <c r="F228" s="663"/>
      <c r="G228" s="664"/>
      <c r="H228" s="668"/>
      <c r="I228" s="669"/>
      <c r="J228" s="669"/>
      <c r="K228" s="670"/>
      <c r="L228" s="705"/>
      <c r="M228" s="705"/>
      <c r="N228" s="705"/>
      <c r="O228" s="705"/>
      <c r="P228" s="705"/>
      <c r="Q228" s="705"/>
      <c r="R228" s="705"/>
      <c r="S228" s="705"/>
      <c r="T228" s="705"/>
      <c r="U228" s="705"/>
      <c r="V228" s="705"/>
      <c r="W228" s="705"/>
      <c r="X228" s="705"/>
      <c r="Y228" s="705"/>
      <c r="Z228" s="705"/>
      <c r="AA228" s="705"/>
      <c r="AB228" s="705"/>
      <c r="AC228" s="705"/>
      <c r="AD228" s="706"/>
      <c r="AE228" s="712"/>
      <c r="AF228" s="713"/>
      <c r="AG228" s="662"/>
      <c r="AH228" s="663"/>
      <c r="AI228" s="663"/>
      <c r="AJ228" s="664"/>
      <c r="AK228" s="668"/>
      <c r="AL228" s="669"/>
      <c r="AM228" s="669"/>
      <c r="AN228" s="670"/>
      <c r="AO228" s="705"/>
      <c r="AP228" s="705"/>
      <c r="AQ228" s="705"/>
      <c r="AR228" s="705"/>
      <c r="AS228" s="705"/>
      <c r="AT228" s="705"/>
      <c r="AU228" s="705"/>
      <c r="AV228" s="705"/>
      <c r="AW228" s="705"/>
      <c r="AX228" s="705"/>
      <c r="AY228" s="705"/>
      <c r="AZ228" s="705"/>
      <c r="BA228" s="705"/>
      <c r="BB228" s="705"/>
      <c r="BC228" s="705"/>
      <c r="BD228" s="705"/>
      <c r="BE228" s="705"/>
      <c r="BF228" s="705"/>
      <c r="BG228" s="706"/>
    </row>
    <row r="229" spans="2:86" ht="14.55" customHeight="1" x14ac:dyDescent="0.2">
      <c r="B229" s="712"/>
      <c r="C229" s="713"/>
      <c r="D229" s="659" t="s">
        <v>1187</v>
      </c>
      <c r="E229" s="660"/>
      <c r="F229" s="660"/>
      <c r="G229" s="661"/>
      <c r="H229" s="665">
        <f ca="1">OFFSET('(6)定期点検調書'!$BF$12,L216-1,0)</f>
        <v>0</v>
      </c>
      <c r="I229" s="666"/>
      <c r="J229" s="666"/>
      <c r="K229" s="667"/>
      <c r="L229" s="705"/>
      <c r="M229" s="705"/>
      <c r="N229" s="705"/>
      <c r="O229" s="705"/>
      <c r="P229" s="705"/>
      <c r="Q229" s="705"/>
      <c r="R229" s="705"/>
      <c r="S229" s="705"/>
      <c r="T229" s="705"/>
      <c r="U229" s="705"/>
      <c r="V229" s="705"/>
      <c r="W229" s="705"/>
      <c r="X229" s="705"/>
      <c r="Y229" s="705"/>
      <c r="Z229" s="705"/>
      <c r="AA229" s="705"/>
      <c r="AB229" s="705"/>
      <c r="AC229" s="705"/>
      <c r="AD229" s="706"/>
      <c r="AE229" s="712"/>
      <c r="AF229" s="713"/>
      <c r="AG229" s="659" t="s">
        <v>1187</v>
      </c>
      <c r="AH229" s="660"/>
      <c r="AI229" s="660"/>
      <c r="AJ229" s="661"/>
      <c r="AK229" s="665">
        <f ca="1">OFFSET('(6)定期点検調書'!$BF$12,AO216-1,0)</f>
        <v>0</v>
      </c>
      <c r="AL229" s="666"/>
      <c r="AM229" s="666"/>
      <c r="AN229" s="667"/>
      <c r="AO229" s="705"/>
      <c r="AP229" s="705"/>
      <c r="AQ229" s="705"/>
      <c r="AR229" s="705"/>
      <c r="AS229" s="705"/>
      <c r="AT229" s="705"/>
      <c r="AU229" s="705"/>
      <c r="AV229" s="705"/>
      <c r="AW229" s="705"/>
      <c r="AX229" s="705"/>
      <c r="AY229" s="705"/>
      <c r="AZ229" s="705"/>
      <c r="BA229" s="705"/>
      <c r="BB229" s="705"/>
      <c r="BC229" s="705"/>
      <c r="BD229" s="705"/>
      <c r="BE229" s="705"/>
      <c r="BF229" s="705"/>
      <c r="BG229" s="706"/>
    </row>
    <row r="230" spans="2:86" ht="14.55" customHeight="1" x14ac:dyDescent="0.2">
      <c r="B230" s="662"/>
      <c r="C230" s="664"/>
      <c r="D230" s="662"/>
      <c r="E230" s="663"/>
      <c r="F230" s="663"/>
      <c r="G230" s="664"/>
      <c r="H230" s="668"/>
      <c r="I230" s="669"/>
      <c r="J230" s="669"/>
      <c r="K230" s="670"/>
      <c r="L230" s="707"/>
      <c r="M230" s="707"/>
      <c r="N230" s="707"/>
      <c r="O230" s="707"/>
      <c r="P230" s="707"/>
      <c r="Q230" s="707"/>
      <c r="R230" s="707"/>
      <c r="S230" s="707"/>
      <c r="T230" s="707"/>
      <c r="U230" s="707"/>
      <c r="V230" s="707"/>
      <c r="W230" s="707"/>
      <c r="X230" s="707"/>
      <c r="Y230" s="707"/>
      <c r="Z230" s="707"/>
      <c r="AA230" s="707"/>
      <c r="AB230" s="707"/>
      <c r="AC230" s="707"/>
      <c r="AD230" s="708"/>
      <c r="AE230" s="662"/>
      <c r="AF230" s="664"/>
      <c r="AG230" s="662"/>
      <c r="AH230" s="663"/>
      <c r="AI230" s="663"/>
      <c r="AJ230" s="664"/>
      <c r="AK230" s="668"/>
      <c r="AL230" s="669"/>
      <c r="AM230" s="669"/>
      <c r="AN230" s="670"/>
      <c r="AO230" s="707"/>
      <c r="AP230" s="707"/>
      <c r="AQ230" s="707"/>
      <c r="AR230" s="707"/>
      <c r="AS230" s="707"/>
      <c r="AT230" s="707"/>
      <c r="AU230" s="707"/>
      <c r="AV230" s="707"/>
      <c r="AW230" s="707"/>
      <c r="AX230" s="707"/>
      <c r="AY230" s="707"/>
      <c r="AZ230" s="707"/>
      <c r="BA230" s="707"/>
      <c r="BB230" s="707"/>
      <c r="BC230" s="707"/>
      <c r="BD230" s="707"/>
      <c r="BE230" s="707"/>
      <c r="BF230" s="707"/>
      <c r="BG230" s="708"/>
    </row>
    <row r="231" spans="2:86" ht="14.55" customHeight="1" x14ac:dyDescent="0.2">
      <c r="B231" s="683" t="s">
        <v>1241</v>
      </c>
      <c r="C231" s="683"/>
      <c r="D231" s="683"/>
      <c r="E231" s="683"/>
      <c r="F231" s="683"/>
      <c r="G231" s="683"/>
      <c r="H231" s="699" t="str">
        <f ca="1">IF(OFFSET('(6)定期点検調書'!$AR$12,L216-1,0)="","",OFFSET('(6)定期点検調書'!$AQ$12,L216-1,0)&amp;TEXT(OFFSET('(6)定期点検調書'!$AR$12,L216-1,0),"0.0")&amp;OFFSET('(6)定期点検調書'!$AT$12,L216-1,0))  &amp;  IF(OFFSET('(6)定期点検調書'!$AV$12,L216-1,0)="","","／"&amp;OFFSET('(6)定期点検調書'!$AU$12,L216-1,0)&amp;TEXT(OFFSET('(6)定期点検調書'!$AV$12,L216-1,0),"0.0")&amp;OFFSET('(6)定期点検調書'!$AX$12,L216-1,0))  &amp;  IF(OFFSET('(6)定期点検調書'!$AZ$12,L216-1,0)="","","／"&amp;OFFSET('(6)定期点検調書'!$AY$12,L216-1,0)&amp;TEXT(OFFSET('(6)定期点検調書'!$AZ$12,L216-1,0),"0.0")&amp;OFFSET('(6)定期点検調書'!$BB$12,L216-1,0))</f>
        <v/>
      </c>
      <c r="I231" s="700"/>
      <c r="J231" s="700"/>
      <c r="K231" s="700"/>
      <c r="L231" s="700"/>
      <c r="M231" s="700"/>
      <c r="N231" s="700"/>
      <c r="O231" s="700"/>
      <c r="P231" s="685" t="s">
        <v>1243</v>
      </c>
      <c r="Q231" s="685"/>
      <c r="R231" s="685"/>
      <c r="S231" s="685"/>
      <c r="T231" s="685"/>
      <c r="U231" s="685"/>
      <c r="V231" s="685"/>
      <c r="W231" s="686" t="str">
        <f ca="1">OFFSET('(6)定期点検調書'!$F$12,L216-1,0)</f>
        <v/>
      </c>
      <c r="X231" s="687"/>
      <c r="Y231" s="687"/>
      <c r="Z231" s="687"/>
      <c r="AA231" s="687"/>
      <c r="AB231" s="687"/>
      <c r="AC231" s="687"/>
      <c r="AD231" s="688"/>
      <c r="AE231" s="683" t="s">
        <v>1241</v>
      </c>
      <c r="AF231" s="683"/>
      <c r="AG231" s="683"/>
      <c r="AH231" s="683"/>
      <c r="AI231" s="683"/>
      <c r="AJ231" s="683"/>
      <c r="AK231" s="699" t="str">
        <f ca="1">IF(OFFSET('(6)定期点検調書'!$AR$12,AO216-1,0)="","",OFFSET('(6)定期点検調書'!$AQ$12,AO216-1,0)&amp;TEXT(OFFSET('(6)定期点検調書'!$AR$12,AO216-1,0),"0.0")&amp;OFFSET('(6)定期点検調書'!$AT$12,AO216-1,0))  &amp;  IF(OFFSET('(6)定期点検調書'!$AV$12,AO216-1,0)="","","／"&amp;OFFSET('(6)定期点検調書'!$AU$12,AO216-1,0)&amp;TEXT(OFFSET('(6)定期点検調書'!$AV$12,AO216-1,0),"0.0")&amp;OFFSET('(6)定期点検調書'!$AX$12,AO216-1,0))  &amp;  IF(OFFSET('(6)定期点検調書'!$AZ$12,AO216-1,0)="","","／"&amp;OFFSET('(6)定期点検調書'!$AY$12,AO216-1,0)&amp;TEXT(OFFSET('(6)定期点検調書'!$AZ$12,AO216-1,0),"0.0")&amp;OFFSET('(6)定期点検調書'!$BB$12,AO216-1,0))</f>
        <v/>
      </c>
      <c r="AL231" s="700"/>
      <c r="AM231" s="700"/>
      <c r="AN231" s="700"/>
      <c r="AO231" s="700"/>
      <c r="AP231" s="700"/>
      <c r="AQ231" s="700"/>
      <c r="AR231" s="700"/>
      <c r="AS231" s="685" t="s">
        <v>1243</v>
      </c>
      <c r="AT231" s="685"/>
      <c r="AU231" s="685"/>
      <c r="AV231" s="685"/>
      <c r="AW231" s="685"/>
      <c r="AX231" s="685"/>
      <c r="AY231" s="685"/>
      <c r="AZ231" s="686" t="str">
        <f ca="1">OFFSET('(6)定期点検調書'!$F$12,AO216-1,0)</f>
        <v/>
      </c>
      <c r="BA231" s="687"/>
      <c r="BB231" s="687"/>
      <c r="BC231" s="687"/>
      <c r="BD231" s="687"/>
      <c r="BE231" s="687"/>
      <c r="BF231" s="687"/>
      <c r="BG231" s="688"/>
    </row>
    <row r="232" spans="2:86" ht="14.55" customHeight="1" x14ac:dyDescent="0.2">
      <c r="B232" s="683"/>
      <c r="C232" s="683"/>
      <c r="D232" s="683"/>
      <c r="E232" s="683"/>
      <c r="F232" s="683"/>
      <c r="G232" s="683"/>
      <c r="H232" s="701"/>
      <c r="I232" s="702"/>
      <c r="J232" s="702"/>
      <c r="K232" s="702"/>
      <c r="L232" s="702"/>
      <c r="M232" s="702"/>
      <c r="N232" s="702"/>
      <c r="O232" s="702"/>
      <c r="P232" s="685"/>
      <c r="Q232" s="685"/>
      <c r="R232" s="685"/>
      <c r="S232" s="685"/>
      <c r="T232" s="685"/>
      <c r="U232" s="685"/>
      <c r="V232" s="685"/>
      <c r="W232" s="689"/>
      <c r="X232" s="690"/>
      <c r="Y232" s="690"/>
      <c r="Z232" s="690"/>
      <c r="AA232" s="690"/>
      <c r="AB232" s="690"/>
      <c r="AC232" s="690"/>
      <c r="AD232" s="691"/>
      <c r="AE232" s="683"/>
      <c r="AF232" s="683"/>
      <c r="AG232" s="683"/>
      <c r="AH232" s="683"/>
      <c r="AI232" s="683"/>
      <c r="AJ232" s="683"/>
      <c r="AK232" s="701"/>
      <c r="AL232" s="702"/>
      <c r="AM232" s="702"/>
      <c r="AN232" s="702"/>
      <c r="AO232" s="702"/>
      <c r="AP232" s="702"/>
      <c r="AQ232" s="702"/>
      <c r="AR232" s="702"/>
      <c r="AS232" s="685"/>
      <c r="AT232" s="685"/>
      <c r="AU232" s="685"/>
      <c r="AV232" s="685"/>
      <c r="AW232" s="685"/>
      <c r="AX232" s="685"/>
      <c r="AY232" s="685"/>
      <c r="AZ232" s="689"/>
      <c r="BA232" s="690"/>
      <c r="BB232" s="690"/>
      <c r="BC232" s="690"/>
      <c r="BD232" s="690"/>
      <c r="BE232" s="690"/>
      <c r="BF232" s="690"/>
      <c r="BG232" s="691"/>
    </row>
    <row r="233" spans="2:86" ht="14.55" customHeight="1" x14ac:dyDescent="0.2">
      <c r="B233" s="659" t="s">
        <v>1242</v>
      </c>
      <c r="C233" s="660"/>
      <c r="D233" s="660"/>
      <c r="E233" s="660"/>
      <c r="F233" s="660"/>
      <c r="G233" s="661"/>
      <c r="H233" s="671"/>
      <c r="I233" s="672"/>
      <c r="J233" s="672"/>
      <c r="K233" s="672"/>
      <c r="L233" s="672"/>
      <c r="M233" s="672"/>
      <c r="N233" s="672"/>
      <c r="O233" s="672"/>
      <c r="P233" s="692" t="s">
        <v>996</v>
      </c>
      <c r="Q233" s="692"/>
      <c r="R233" s="692"/>
      <c r="S233" s="692"/>
      <c r="T233" s="692"/>
      <c r="U233" s="692"/>
      <c r="V233" s="692"/>
      <c r="W233" s="693"/>
      <c r="X233" s="694"/>
      <c r="Y233" s="694"/>
      <c r="Z233" s="694"/>
      <c r="AA233" s="694"/>
      <c r="AB233" s="694"/>
      <c r="AC233" s="694"/>
      <c r="AD233" s="695"/>
      <c r="AE233" s="659" t="s">
        <v>1242</v>
      </c>
      <c r="AF233" s="660"/>
      <c r="AG233" s="660"/>
      <c r="AH233" s="660"/>
      <c r="AI233" s="660"/>
      <c r="AJ233" s="661"/>
      <c r="AK233" s="671"/>
      <c r="AL233" s="672"/>
      <c r="AM233" s="672"/>
      <c r="AN233" s="672"/>
      <c r="AO233" s="672"/>
      <c r="AP233" s="672"/>
      <c r="AQ233" s="672"/>
      <c r="AR233" s="672"/>
      <c r="AS233" s="692" t="s">
        <v>996</v>
      </c>
      <c r="AT233" s="692"/>
      <c r="AU233" s="692"/>
      <c r="AV233" s="692"/>
      <c r="AW233" s="692"/>
      <c r="AX233" s="692"/>
      <c r="AY233" s="692"/>
      <c r="AZ233" s="693"/>
      <c r="BA233" s="694"/>
      <c r="BB233" s="694"/>
      <c r="BC233" s="694"/>
      <c r="BD233" s="694"/>
      <c r="BE233" s="694"/>
      <c r="BF233" s="694"/>
      <c r="BG233" s="695"/>
    </row>
    <row r="234" spans="2:86" ht="14.55" customHeight="1" x14ac:dyDescent="0.2">
      <c r="B234" s="662"/>
      <c r="C234" s="663"/>
      <c r="D234" s="663"/>
      <c r="E234" s="663"/>
      <c r="F234" s="663"/>
      <c r="G234" s="664"/>
      <c r="H234" s="674"/>
      <c r="I234" s="675"/>
      <c r="J234" s="675"/>
      <c r="K234" s="675"/>
      <c r="L234" s="675"/>
      <c r="M234" s="675"/>
      <c r="N234" s="675"/>
      <c r="O234" s="675"/>
      <c r="P234" s="692"/>
      <c r="Q234" s="692"/>
      <c r="R234" s="692"/>
      <c r="S234" s="692"/>
      <c r="T234" s="692"/>
      <c r="U234" s="692"/>
      <c r="V234" s="692"/>
      <c r="W234" s="696"/>
      <c r="X234" s="697"/>
      <c r="Y234" s="697"/>
      <c r="Z234" s="697"/>
      <c r="AA234" s="697"/>
      <c r="AB234" s="697"/>
      <c r="AC234" s="697"/>
      <c r="AD234" s="698"/>
      <c r="AE234" s="662"/>
      <c r="AF234" s="663"/>
      <c r="AG234" s="663"/>
      <c r="AH234" s="663"/>
      <c r="AI234" s="663"/>
      <c r="AJ234" s="664"/>
      <c r="AK234" s="674"/>
      <c r="AL234" s="675"/>
      <c r="AM234" s="675"/>
      <c r="AN234" s="675"/>
      <c r="AO234" s="675"/>
      <c r="AP234" s="675"/>
      <c r="AQ234" s="675"/>
      <c r="AR234" s="675"/>
      <c r="AS234" s="692"/>
      <c r="AT234" s="692"/>
      <c r="AU234" s="692"/>
      <c r="AV234" s="692"/>
      <c r="AW234" s="692"/>
      <c r="AX234" s="692"/>
      <c r="AY234" s="692"/>
      <c r="AZ234" s="696"/>
      <c r="BA234" s="697"/>
      <c r="BB234" s="697"/>
      <c r="BC234" s="697"/>
      <c r="BD234" s="697"/>
      <c r="BE234" s="697"/>
      <c r="BF234" s="697"/>
      <c r="BG234" s="698"/>
    </row>
    <row r="235" spans="2:86" ht="19.5" customHeight="1" x14ac:dyDescent="0.2">
      <c r="B235" s="683" t="s">
        <v>79</v>
      </c>
      <c r="C235" s="683"/>
      <c r="D235" s="683"/>
      <c r="E235" s="683"/>
      <c r="F235" s="683"/>
      <c r="G235" s="683"/>
      <c r="H235" s="684">
        <f ca="1">OFFSET('(6)定期点検調書'!$CA$12,L216-1,0)</f>
        <v>0</v>
      </c>
      <c r="I235" s="684"/>
      <c r="J235" s="684"/>
      <c r="K235" s="684"/>
      <c r="L235" s="684"/>
      <c r="M235" s="684"/>
      <c r="N235" s="684"/>
      <c r="O235" s="684"/>
      <c r="P235" s="684"/>
      <c r="Q235" s="684"/>
      <c r="R235" s="684"/>
      <c r="S235" s="684"/>
      <c r="T235" s="684"/>
      <c r="U235" s="684"/>
      <c r="V235" s="684"/>
      <c r="W235" s="684"/>
      <c r="X235" s="684"/>
      <c r="Y235" s="684"/>
      <c r="Z235" s="684"/>
      <c r="AA235" s="684"/>
      <c r="AB235" s="684"/>
      <c r="AC235" s="684"/>
      <c r="AD235" s="684"/>
      <c r="AE235" s="683" t="s">
        <v>79</v>
      </c>
      <c r="AF235" s="683"/>
      <c r="AG235" s="683"/>
      <c r="AH235" s="683"/>
      <c r="AI235" s="683"/>
      <c r="AJ235" s="683"/>
      <c r="AK235" s="684">
        <f ca="1">OFFSET('(6)定期点検調書'!$CA$12,AO216-1,0)</f>
        <v>0</v>
      </c>
      <c r="AL235" s="684"/>
      <c r="AM235" s="684"/>
      <c r="AN235" s="684"/>
      <c r="AO235" s="684"/>
      <c r="AP235" s="684"/>
      <c r="AQ235" s="684"/>
      <c r="AR235" s="684"/>
      <c r="AS235" s="684"/>
      <c r="AT235" s="684"/>
      <c r="AU235" s="684"/>
      <c r="AV235" s="684"/>
      <c r="AW235" s="684"/>
      <c r="AX235" s="684"/>
      <c r="AY235" s="684"/>
      <c r="AZ235" s="684"/>
      <c r="BA235" s="684"/>
      <c r="BB235" s="684"/>
      <c r="BC235" s="684"/>
      <c r="BD235" s="684"/>
      <c r="BE235" s="684"/>
      <c r="BF235" s="684"/>
      <c r="BG235" s="684"/>
      <c r="CH235" s="473"/>
    </row>
    <row r="236" spans="2:86" ht="19.5" customHeight="1" x14ac:dyDescent="0.2">
      <c r="B236" s="683"/>
      <c r="C236" s="683"/>
      <c r="D236" s="683"/>
      <c r="E236" s="683"/>
      <c r="F236" s="683"/>
      <c r="G236" s="683"/>
      <c r="H236" s="684"/>
      <c r="I236" s="684"/>
      <c r="J236" s="684"/>
      <c r="K236" s="684"/>
      <c r="L236" s="684"/>
      <c r="M236" s="684"/>
      <c r="N236" s="684"/>
      <c r="O236" s="684"/>
      <c r="P236" s="684"/>
      <c r="Q236" s="684"/>
      <c r="R236" s="684"/>
      <c r="S236" s="684"/>
      <c r="T236" s="684"/>
      <c r="U236" s="684"/>
      <c r="V236" s="684"/>
      <c r="W236" s="684"/>
      <c r="X236" s="684"/>
      <c r="Y236" s="684"/>
      <c r="Z236" s="684"/>
      <c r="AA236" s="684"/>
      <c r="AB236" s="684"/>
      <c r="AC236" s="684"/>
      <c r="AD236" s="684"/>
      <c r="AE236" s="683"/>
      <c r="AF236" s="683"/>
      <c r="AG236" s="683"/>
      <c r="AH236" s="683"/>
      <c r="AI236" s="683"/>
      <c r="AJ236" s="683"/>
      <c r="AK236" s="684"/>
      <c r="AL236" s="684"/>
      <c r="AM236" s="684"/>
      <c r="AN236" s="684"/>
      <c r="AO236" s="684"/>
      <c r="AP236" s="684"/>
      <c r="AQ236" s="684"/>
      <c r="AR236" s="684"/>
      <c r="AS236" s="684"/>
      <c r="AT236" s="684"/>
      <c r="AU236" s="684"/>
      <c r="AV236" s="684"/>
      <c r="AW236" s="684"/>
      <c r="AX236" s="684"/>
      <c r="AY236" s="684"/>
      <c r="AZ236" s="684"/>
      <c r="BA236" s="684"/>
      <c r="BB236" s="684"/>
      <c r="BC236" s="684"/>
      <c r="BD236" s="684"/>
      <c r="BE236" s="684"/>
      <c r="BF236" s="684"/>
      <c r="BG236" s="684"/>
    </row>
    <row r="237" spans="2:86" ht="14.55" customHeight="1" x14ac:dyDescent="0.2">
      <c r="B237" s="677" t="s">
        <v>1038</v>
      </c>
      <c r="C237" s="678"/>
      <c r="D237" s="677" t="s">
        <v>1237</v>
      </c>
      <c r="E237" s="719"/>
      <c r="F237" s="719"/>
      <c r="G237" s="719"/>
      <c r="H237" s="665">
        <f ca="1">OFFSET('(6)定期点検調書'!$B$12,L237-1,0)</f>
        <v>0</v>
      </c>
      <c r="I237" s="666"/>
      <c r="J237" s="666"/>
      <c r="K237" s="667"/>
      <c r="L237" s="703">
        <f>AO216+1</f>
        <v>23</v>
      </c>
      <c r="M237" s="703"/>
      <c r="N237" s="703"/>
      <c r="O237" s="703"/>
      <c r="P237" s="703"/>
      <c r="Q237" s="703"/>
      <c r="R237" s="703"/>
      <c r="S237" s="703"/>
      <c r="T237" s="703"/>
      <c r="U237" s="703"/>
      <c r="V237" s="703"/>
      <c r="W237" s="703"/>
      <c r="X237" s="703"/>
      <c r="Y237" s="703"/>
      <c r="Z237" s="703"/>
      <c r="AA237" s="703"/>
      <c r="AB237" s="703"/>
      <c r="AC237" s="703"/>
      <c r="AD237" s="704"/>
      <c r="AE237" s="677" t="s">
        <v>1038</v>
      </c>
      <c r="AF237" s="678"/>
      <c r="AG237" s="677" t="s">
        <v>1237</v>
      </c>
      <c r="AH237" s="719"/>
      <c r="AI237" s="719"/>
      <c r="AJ237" s="719"/>
      <c r="AK237" s="665">
        <f ca="1">OFFSET('(6)定期点検調書'!$B$12,AO237-1,0)</f>
        <v>0</v>
      </c>
      <c r="AL237" s="666"/>
      <c r="AM237" s="666"/>
      <c r="AN237" s="667"/>
      <c r="AO237" s="703">
        <f>L237+1</f>
        <v>24</v>
      </c>
      <c r="AP237" s="703"/>
      <c r="AQ237" s="703"/>
      <c r="AR237" s="703"/>
      <c r="AS237" s="703"/>
      <c r="AT237" s="703"/>
      <c r="AU237" s="703"/>
      <c r="AV237" s="703"/>
      <c r="AW237" s="703"/>
      <c r="AX237" s="703"/>
      <c r="AY237" s="703"/>
      <c r="AZ237" s="703"/>
      <c r="BA237" s="703"/>
      <c r="BB237" s="703"/>
      <c r="BC237" s="703"/>
      <c r="BD237" s="703"/>
      <c r="BE237" s="703"/>
      <c r="BF237" s="703"/>
      <c r="BG237" s="704"/>
    </row>
    <row r="238" spans="2:86" ht="14.55" customHeight="1" x14ac:dyDescent="0.2">
      <c r="B238" s="679"/>
      <c r="C238" s="680"/>
      <c r="D238" s="681"/>
      <c r="E238" s="720"/>
      <c r="F238" s="720"/>
      <c r="G238" s="720"/>
      <c r="H238" s="668"/>
      <c r="I238" s="669"/>
      <c r="J238" s="669"/>
      <c r="K238" s="670"/>
      <c r="L238" s="705"/>
      <c r="M238" s="705"/>
      <c r="N238" s="705"/>
      <c r="O238" s="705"/>
      <c r="P238" s="705"/>
      <c r="Q238" s="705"/>
      <c r="R238" s="705"/>
      <c r="S238" s="705"/>
      <c r="T238" s="705"/>
      <c r="U238" s="705"/>
      <c r="V238" s="705"/>
      <c r="W238" s="705"/>
      <c r="X238" s="705"/>
      <c r="Y238" s="705"/>
      <c r="Z238" s="705"/>
      <c r="AA238" s="705"/>
      <c r="AB238" s="705"/>
      <c r="AC238" s="705"/>
      <c r="AD238" s="706"/>
      <c r="AE238" s="679"/>
      <c r="AF238" s="680"/>
      <c r="AG238" s="681"/>
      <c r="AH238" s="720"/>
      <c r="AI238" s="720"/>
      <c r="AJ238" s="720"/>
      <c r="AK238" s="668"/>
      <c r="AL238" s="669"/>
      <c r="AM238" s="669"/>
      <c r="AN238" s="670"/>
      <c r="AO238" s="705"/>
      <c r="AP238" s="705"/>
      <c r="AQ238" s="705"/>
      <c r="AR238" s="705"/>
      <c r="AS238" s="705"/>
      <c r="AT238" s="705"/>
      <c r="AU238" s="705"/>
      <c r="AV238" s="705"/>
      <c r="AW238" s="705"/>
      <c r="AX238" s="705"/>
      <c r="AY238" s="705"/>
      <c r="AZ238" s="705"/>
      <c r="BA238" s="705"/>
      <c r="BB238" s="705"/>
      <c r="BC238" s="705"/>
      <c r="BD238" s="705"/>
      <c r="BE238" s="705"/>
      <c r="BF238" s="705"/>
      <c r="BG238" s="706"/>
    </row>
    <row r="239" spans="2:86" ht="14.55" customHeight="1" x14ac:dyDescent="0.2">
      <c r="B239" s="679"/>
      <c r="C239" s="680"/>
      <c r="D239" s="677" t="s">
        <v>992</v>
      </c>
      <c r="E239" s="719"/>
      <c r="F239" s="719"/>
      <c r="G239" s="719"/>
      <c r="H239" s="665">
        <f ca="1">OFFSET('(6)定期点検調書'!$D$12,L237-1,0)</f>
        <v>0</v>
      </c>
      <c r="I239" s="666"/>
      <c r="J239" s="666"/>
      <c r="K239" s="667"/>
      <c r="L239" s="705"/>
      <c r="M239" s="705"/>
      <c r="N239" s="705"/>
      <c r="O239" s="705"/>
      <c r="P239" s="705"/>
      <c r="Q239" s="705"/>
      <c r="R239" s="705"/>
      <c r="S239" s="705"/>
      <c r="T239" s="705"/>
      <c r="U239" s="705"/>
      <c r="V239" s="705"/>
      <c r="W239" s="705"/>
      <c r="X239" s="705"/>
      <c r="Y239" s="705"/>
      <c r="Z239" s="705"/>
      <c r="AA239" s="705"/>
      <c r="AB239" s="705"/>
      <c r="AC239" s="705"/>
      <c r="AD239" s="706"/>
      <c r="AE239" s="679"/>
      <c r="AF239" s="680"/>
      <c r="AG239" s="677" t="s">
        <v>992</v>
      </c>
      <c r="AH239" s="719"/>
      <c r="AI239" s="719"/>
      <c r="AJ239" s="719"/>
      <c r="AK239" s="665">
        <f ca="1">OFFSET('(6)定期点検調書'!$D$12,AO237-1,0)</f>
        <v>0</v>
      </c>
      <c r="AL239" s="666"/>
      <c r="AM239" s="666"/>
      <c r="AN239" s="667"/>
      <c r="AO239" s="705"/>
      <c r="AP239" s="705"/>
      <c r="AQ239" s="705"/>
      <c r="AR239" s="705"/>
      <c r="AS239" s="705"/>
      <c r="AT239" s="705"/>
      <c r="AU239" s="705"/>
      <c r="AV239" s="705"/>
      <c r="AW239" s="705"/>
      <c r="AX239" s="705"/>
      <c r="AY239" s="705"/>
      <c r="AZ239" s="705"/>
      <c r="BA239" s="705"/>
      <c r="BB239" s="705"/>
      <c r="BC239" s="705"/>
      <c r="BD239" s="705"/>
      <c r="BE239" s="705"/>
      <c r="BF239" s="705"/>
      <c r="BG239" s="706"/>
    </row>
    <row r="240" spans="2:86" ht="14.55" customHeight="1" x14ac:dyDescent="0.2">
      <c r="B240" s="681"/>
      <c r="C240" s="682"/>
      <c r="D240" s="681"/>
      <c r="E240" s="720"/>
      <c r="F240" s="720"/>
      <c r="G240" s="720"/>
      <c r="H240" s="668"/>
      <c r="I240" s="669"/>
      <c r="J240" s="669"/>
      <c r="K240" s="670"/>
      <c r="L240" s="705"/>
      <c r="M240" s="705"/>
      <c r="N240" s="705"/>
      <c r="O240" s="705"/>
      <c r="P240" s="705"/>
      <c r="Q240" s="705"/>
      <c r="R240" s="705"/>
      <c r="S240" s="705"/>
      <c r="T240" s="705"/>
      <c r="U240" s="705"/>
      <c r="V240" s="705"/>
      <c r="W240" s="705"/>
      <c r="X240" s="705"/>
      <c r="Y240" s="705"/>
      <c r="Z240" s="705"/>
      <c r="AA240" s="705"/>
      <c r="AB240" s="705"/>
      <c r="AC240" s="705"/>
      <c r="AD240" s="706"/>
      <c r="AE240" s="681"/>
      <c r="AF240" s="682"/>
      <c r="AG240" s="681"/>
      <c r="AH240" s="720"/>
      <c r="AI240" s="720"/>
      <c r="AJ240" s="720"/>
      <c r="AK240" s="668"/>
      <c r="AL240" s="669"/>
      <c r="AM240" s="669"/>
      <c r="AN240" s="670"/>
      <c r="AO240" s="705"/>
      <c r="AP240" s="705"/>
      <c r="AQ240" s="705"/>
      <c r="AR240" s="705"/>
      <c r="AS240" s="705"/>
      <c r="AT240" s="705"/>
      <c r="AU240" s="705"/>
      <c r="AV240" s="705"/>
      <c r="AW240" s="705"/>
      <c r="AX240" s="705"/>
      <c r="AY240" s="705"/>
      <c r="AZ240" s="705"/>
      <c r="BA240" s="705"/>
      <c r="BB240" s="705"/>
      <c r="BC240" s="705"/>
      <c r="BD240" s="705"/>
      <c r="BE240" s="705"/>
      <c r="BF240" s="705"/>
      <c r="BG240" s="706"/>
    </row>
    <row r="241" spans="2:86" ht="14.55" customHeight="1" x14ac:dyDescent="0.2">
      <c r="B241" s="677" t="s">
        <v>1238</v>
      </c>
      <c r="C241" s="678"/>
      <c r="D241" s="659" t="s">
        <v>993</v>
      </c>
      <c r="E241" s="660"/>
      <c r="F241" s="660"/>
      <c r="G241" s="660"/>
      <c r="H241" s="671">
        <f ca="1">OFFSET('(6)定期点検調書'!$AA$13,L237-1,0)</f>
        <v>0</v>
      </c>
      <c r="I241" s="672"/>
      <c r="J241" s="672"/>
      <c r="K241" s="673"/>
      <c r="L241" s="705"/>
      <c r="M241" s="705"/>
      <c r="N241" s="705"/>
      <c r="O241" s="705"/>
      <c r="P241" s="705"/>
      <c r="Q241" s="705"/>
      <c r="R241" s="705"/>
      <c r="S241" s="705"/>
      <c r="T241" s="705"/>
      <c r="U241" s="705"/>
      <c r="V241" s="705"/>
      <c r="W241" s="705"/>
      <c r="X241" s="705"/>
      <c r="Y241" s="705"/>
      <c r="Z241" s="705"/>
      <c r="AA241" s="705"/>
      <c r="AB241" s="705"/>
      <c r="AC241" s="705"/>
      <c r="AD241" s="706"/>
      <c r="AE241" s="677" t="s">
        <v>1238</v>
      </c>
      <c r="AF241" s="678"/>
      <c r="AG241" s="659" t="s">
        <v>993</v>
      </c>
      <c r="AH241" s="660"/>
      <c r="AI241" s="660"/>
      <c r="AJ241" s="660"/>
      <c r="AK241" s="671">
        <f ca="1">OFFSET('(6)定期点検調書'!$AA$13,AO237-1,0)</f>
        <v>0</v>
      </c>
      <c r="AL241" s="672"/>
      <c r="AM241" s="672"/>
      <c r="AN241" s="673"/>
      <c r="AO241" s="705"/>
      <c r="AP241" s="705"/>
      <c r="AQ241" s="705"/>
      <c r="AR241" s="705"/>
      <c r="AS241" s="705"/>
      <c r="AT241" s="705"/>
      <c r="AU241" s="705"/>
      <c r="AV241" s="705"/>
      <c r="AW241" s="705"/>
      <c r="AX241" s="705"/>
      <c r="AY241" s="705"/>
      <c r="AZ241" s="705"/>
      <c r="BA241" s="705"/>
      <c r="BB241" s="705"/>
      <c r="BC241" s="705"/>
      <c r="BD241" s="705"/>
      <c r="BE241" s="705"/>
      <c r="BF241" s="705"/>
      <c r="BG241" s="706"/>
    </row>
    <row r="242" spans="2:86" ht="14.55" customHeight="1" x14ac:dyDescent="0.2">
      <c r="B242" s="679"/>
      <c r="C242" s="680"/>
      <c r="D242" s="662"/>
      <c r="E242" s="663"/>
      <c r="F242" s="663"/>
      <c r="G242" s="663"/>
      <c r="H242" s="674"/>
      <c r="I242" s="675"/>
      <c r="J242" s="675"/>
      <c r="K242" s="676"/>
      <c r="L242" s="705"/>
      <c r="M242" s="705"/>
      <c r="N242" s="705"/>
      <c r="O242" s="705"/>
      <c r="P242" s="705"/>
      <c r="Q242" s="705"/>
      <c r="R242" s="705"/>
      <c r="S242" s="705"/>
      <c r="T242" s="705"/>
      <c r="U242" s="705"/>
      <c r="V242" s="705"/>
      <c r="W242" s="705"/>
      <c r="X242" s="705"/>
      <c r="Y242" s="705"/>
      <c r="Z242" s="705"/>
      <c r="AA242" s="705"/>
      <c r="AB242" s="705"/>
      <c r="AC242" s="705"/>
      <c r="AD242" s="706"/>
      <c r="AE242" s="679"/>
      <c r="AF242" s="680"/>
      <c r="AG242" s="662"/>
      <c r="AH242" s="663"/>
      <c r="AI242" s="663"/>
      <c r="AJ242" s="663"/>
      <c r="AK242" s="674"/>
      <c r="AL242" s="675"/>
      <c r="AM242" s="675"/>
      <c r="AN242" s="676"/>
      <c r="AO242" s="705"/>
      <c r="AP242" s="705"/>
      <c r="AQ242" s="705"/>
      <c r="AR242" s="705"/>
      <c r="AS242" s="705"/>
      <c r="AT242" s="705"/>
      <c r="AU242" s="705"/>
      <c r="AV242" s="705"/>
      <c r="AW242" s="705"/>
      <c r="AX242" s="705"/>
      <c r="AY242" s="705"/>
      <c r="AZ242" s="705"/>
      <c r="BA242" s="705"/>
      <c r="BB242" s="705"/>
      <c r="BC242" s="705"/>
      <c r="BD242" s="705"/>
      <c r="BE242" s="705"/>
      <c r="BF242" s="705"/>
      <c r="BG242" s="706"/>
    </row>
    <row r="243" spans="2:86" ht="14.55" customHeight="1" x14ac:dyDescent="0.2">
      <c r="B243" s="679"/>
      <c r="C243" s="680"/>
      <c r="D243" s="659" t="s">
        <v>1239</v>
      </c>
      <c r="E243" s="660"/>
      <c r="F243" s="660"/>
      <c r="G243" s="660"/>
      <c r="H243" s="665">
        <f ca="1">OFFSET('(6)定期点検調書'!$AD$12,L237-1,0)</f>
        <v>0</v>
      </c>
      <c r="I243" s="666"/>
      <c r="J243" s="666"/>
      <c r="K243" s="667"/>
      <c r="L243" s="705"/>
      <c r="M243" s="705"/>
      <c r="N243" s="705"/>
      <c r="O243" s="705"/>
      <c r="P243" s="705"/>
      <c r="Q243" s="705"/>
      <c r="R243" s="705"/>
      <c r="S243" s="705"/>
      <c r="T243" s="705"/>
      <c r="U243" s="705"/>
      <c r="V243" s="705"/>
      <c r="W243" s="705"/>
      <c r="X243" s="705"/>
      <c r="Y243" s="705"/>
      <c r="Z243" s="705"/>
      <c r="AA243" s="705"/>
      <c r="AB243" s="705"/>
      <c r="AC243" s="705"/>
      <c r="AD243" s="706"/>
      <c r="AE243" s="679"/>
      <c r="AF243" s="680"/>
      <c r="AG243" s="659" t="s">
        <v>1239</v>
      </c>
      <c r="AH243" s="660"/>
      <c r="AI243" s="660"/>
      <c r="AJ243" s="660"/>
      <c r="AK243" s="665">
        <f ca="1">OFFSET('(6)定期点検調書'!$AD$12,AO237-1,0)</f>
        <v>0</v>
      </c>
      <c r="AL243" s="666"/>
      <c r="AM243" s="666"/>
      <c r="AN243" s="667"/>
      <c r="AO243" s="705"/>
      <c r="AP243" s="705"/>
      <c r="AQ243" s="705"/>
      <c r="AR243" s="705"/>
      <c r="AS243" s="705"/>
      <c r="AT243" s="705"/>
      <c r="AU243" s="705"/>
      <c r="AV243" s="705"/>
      <c r="AW243" s="705"/>
      <c r="AX243" s="705"/>
      <c r="AY243" s="705"/>
      <c r="AZ243" s="705"/>
      <c r="BA243" s="705"/>
      <c r="BB243" s="705"/>
      <c r="BC243" s="705"/>
      <c r="BD243" s="705"/>
      <c r="BE243" s="705"/>
      <c r="BF243" s="705"/>
      <c r="BG243" s="706"/>
    </row>
    <row r="244" spans="2:86" ht="14.55" customHeight="1" x14ac:dyDescent="0.2">
      <c r="B244" s="681"/>
      <c r="C244" s="682"/>
      <c r="D244" s="662"/>
      <c r="E244" s="663"/>
      <c r="F244" s="663"/>
      <c r="G244" s="663"/>
      <c r="H244" s="668"/>
      <c r="I244" s="669"/>
      <c r="J244" s="669"/>
      <c r="K244" s="670"/>
      <c r="L244" s="705"/>
      <c r="M244" s="705"/>
      <c r="N244" s="705"/>
      <c r="O244" s="705"/>
      <c r="P244" s="705"/>
      <c r="Q244" s="705"/>
      <c r="R244" s="705"/>
      <c r="S244" s="705"/>
      <c r="T244" s="705"/>
      <c r="U244" s="705"/>
      <c r="V244" s="705"/>
      <c r="W244" s="705"/>
      <c r="X244" s="705"/>
      <c r="Y244" s="705"/>
      <c r="Z244" s="705"/>
      <c r="AA244" s="705"/>
      <c r="AB244" s="705"/>
      <c r="AC244" s="705"/>
      <c r="AD244" s="706"/>
      <c r="AE244" s="681"/>
      <c r="AF244" s="682"/>
      <c r="AG244" s="662"/>
      <c r="AH244" s="663"/>
      <c r="AI244" s="663"/>
      <c r="AJ244" s="663"/>
      <c r="AK244" s="668"/>
      <c r="AL244" s="669"/>
      <c r="AM244" s="669"/>
      <c r="AN244" s="670"/>
      <c r="AO244" s="705"/>
      <c r="AP244" s="705"/>
      <c r="AQ244" s="705"/>
      <c r="AR244" s="705"/>
      <c r="AS244" s="705"/>
      <c r="AT244" s="705"/>
      <c r="AU244" s="705"/>
      <c r="AV244" s="705"/>
      <c r="AW244" s="705"/>
      <c r="AX244" s="705"/>
      <c r="AY244" s="705"/>
      <c r="AZ244" s="705"/>
      <c r="BA244" s="705"/>
      <c r="BB244" s="705"/>
      <c r="BC244" s="705"/>
      <c r="BD244" s="705"/>
      <c r="BE244" s="705"/>
      <c r="BF244" s="705"/>
      <c r="BG244" s="706"/>
    </row>
    <row r="245" spans="2:86" ht="28.95" customHeight="1" x14ac:dyDescent="0.2">
      <c r="B245" s="716" t="s">
        <v>995</v>
      </c>
      <c r="C245" s="717"/>
      <c r="D245" s="717"/>
      <c r="E245" s="717"/>
      <c r="F245" s="717"/>
      <c r="G245" s="718"/>
      <c r="H245" s="709">
        <f ca="1">OFFSET('(6)定期点検調書'!$AK$12,L237-1,0)</f>
        <v>0</v>
      </c>
      <c r="I245" s="710"/>
      <c r="J245" s="710"/>
      <c r="K245" s="711"/>
      <c r="L245" s="705"/>
      <c r="M245" s="705"/>
      <c r="N245" s="705"/>
      <c r="O245" s="705"/>
      <c r="P245" s="705"/>
      <c r="Q245" s="705"/>
      <c r="R245" s="705"/>
      <c r="S245" s="705"/>
      <c r="T245" s="705"/>
      <c r="U245" s="705"/>
      <c r="V245" s="705"/>
      <c r="W245" s="705"/>
      <c r="X245" s="705"/>
      <c r="Y245" s="705"/>
      <c r="Z245" s="705"/>
      <c r="AA245" s="705"/>
      <c r="AB245" s="705"/>
      <c r="AC245" s="705"/>
      <c r="AD245" s="706"/>
      <c r="AE245" s="716" t="s">
        <v>995</v>
      </c>
      <c r="AF245" s="717"/>
      <c r="AG245" s="717"/>
      <c r="AH245" s="717"/>
      <c r="AI245" s="717"/>
      <c r="AJ245" s="718"/>
      <c r="AK245" s="709">
        <f ca="1">OFFSET('(6)定期点検調書'!$AK$12,AO237-1,0)</f>
        <v>0</v>
      </c>
      <c r="AL245" s="710"/>
      <c r="AM245" s="710"/>
      <c r="AN245" s="711"/>
      <c r="AO245" s="705"/>
      <c r="AP245" s="705"/>
      <c r="AQ245" s="705"/>
      <c r="AR245" s="705"/>
      <c r="AS245" s="705"/>
      <c r="AT245" s="705"/>
      <c r="AU245" s="705"/>
      <c r="AV245" s="705"/>
      <c r="AW245" s="705"/>
      <c r="AX245" s="705"/>
      <c r="AY245" s="705"/>
      <c r="AZ245" s="705"/>
      <c r="BA245" s="705"/>
      <c r="BB245" s="705"/>
      <c r="BC245" s="705"/>
      <c r="BD245" s="705"/>
      <c r="BE245" s="705"/>
      <c r="BF245" s="705"/>
      <c r="BG245" s="706"/>
    </row>
    <row r="246" spans="2:86" ht="14.55" customHeight="1" x14ac:dyDescent="0.2">
      <c r="B246" s="677" t="s">
        <v>1240</v>
      </c>
      <c r="C246" s="661"/>
      <c r="D246" s="659" t="s">
        <v>994</v>
      </c>
      <c r="E246" s="660"/>
      <c r="F246" s="660"/>
      <c r="G246" s="661"/>
      <c r="H246" s="699" t="str">
        <f ca="1">OFFSET('(6)定期点検調書'!$BY$12,L237-1,0)</f>
        <v/>
      </c>
      <c r="I246" s="700"/>
      <c r="J246" s="700"/>
      <c r="K246" s="714"/>
      <c r="L246" s="705"/>
      <c r="M246" s="705"/>
      <c r="N246" s="705"/>
      <c r="O246" s="705"/>
      <c r="P246" s="705"/>
      <c r="Q246" s="705"/>
      <c r="R246" s="705"/>
      <c r="S246" s="705"/>
      <c r="T246" s="705"/>
      <c r="U246" s="705"/>
      <c r="V246" s="705"/>
      <c r="W246" s="705"/>
      <c r="X246" s="705"/>
      <c r="Y246" s="705"/>
      <c r="Z246" s="705"/>
      <c r="AA246" s="705"/>
      <c r="AB246" s="705"/>
      <c r="AC246" s="705"/>
      <c r="AD246" s="706"/>
      <c r="AE246" s="677" t="s">
        <v>1240</v>
      </c>
      <c r="AF246" s="661"/>
      <c r="AG246" s="659" t="s">
        <v>994</v>
      </c>
      <c r="AH246" s="660"/>
      <c r="AI246" s="660"/>
      <c r="AJ246" s="661"/>
      <c r="AK246" s="699" t="str">
        <f ca="1">OFFSET('(6)定期点検調書'!$BY$12,AO237-1,0)</f>
        <v/>
      </c>
      <c r="AL246" s="700"/>
      <c r="AM246" s="700"/>
      <c r="AN246" s="714"/>
      <c r="AO246" s="705"/>
      <c r="AP246" s="705"/>
      <c r="AQ246" s="705"/>
      <c r="AR246" s="705"/>
      <c r="AS246" s="705"/>
      <c r="AT246" s="705"/>
      <c r="AU246" s="705"/>
      <c r="AV246" s="705"/>
      <c r="AW246" s="705"/>
      <c r="AX246" s="705"/>
      <c r="AY246" s="705"/>
      <c r="AZ246" s="705"/>
      <c r="BA246" s="705"/>
      <c r="BB246" s="705"/>
      <c r="BC246" s="705"/>
      <c r="BD246" s="705"/>
      <c r="BE246" s="705"/>
      <c r="BF246" s="705"/>
      <c r="BG246" s="706"/>
    </row>
    <row r="247" spans="2:86" ht="14.55" customHeight="1" x14ac:dyDescent="0.2">
      <c r="B247" s="712"/>
      <c r="C247" s="713"/>
      <c r="D247" s="662"/>
      <c r="E247" s="663"/>
      <c r="F247" s="663"/>
      <c r="G247" s="664"/>
      <c r="H247" s="701"/>
      <c r="I247" s="702"/>
      <c r="J247" s="702"/>
      <c r="K247" s="715"/>
      <c r="L247" s="705"/>
      <c r="M247" s="705"/>
      <c r="N247" s="705"/>
      <c r="O247" s="705"/>
      <c r="P247" s="705"/>
      <c r="Q247" s="705"/>
      <c r="R247" s="705"/>
      <c r="S247" s="705"/>
      <c r="T247" s="705"/>
      <c r="U247" s="705"/>
      <c r="V247" s="705"/>
      <c r="W247" s="705"/>
      <c r="X247" s="705"/>
      <c r="Y247" s="705"/>
      <c r="Z247" s="705"/>
      <c r="AA247" s="705"/>
      <c r="AB247" s="705"/>
      <c r="AC247" s="705"/>
      <c r="AD247" s="706"/>
      <c r="AE247" s="712"/>
      <c r="AF247" s="713"/>
      <c r="AG247" s="662"/>
      <c r="AH247" s="663"/>
      <c r="AI247" s="663"/>
      <c r="AJ247" s="664"/>
      <c r="AK247" s="701"/>
      <c r="AL247" s="702"/>
      <c r="AM247" s="702"/>
      <c r="AN247" s="715"/>
      <c r="AO247" s="705"/>
      <c r="AP247" s="705"/>
      <c r="AQ247" s="705"/>
      <c r="AR247" s="705"/>
      <c r="AS247" s="705"/>
      <c r="AT247" s="705"/>
      <c r="AU247" s="705"/>
      <c r="AV247" s="705"/>
      <c r="AW247" s="705"/>
      <c r="AX247" s="705"/>
      <c r="AY247" s="705"/>
      <c r="AZ247" s="705"/>
      <c r="BA247" s="705"/>
      <c r="BB247" s="705"/>
      <c r="BC247" s="705"/>
      <c r="BD247" s="705"/>
      <c r="BE247" s="705"/>
      <c r="BF247" s="705"/>
      <c r="BG247" s="706"/>
    </row>
    <row r="248" spans="2:86" ht="14.55" customHeight="1" x14ac:dyDescent="0.2">
      <c r="B248" s="712"/>
      <c r="C248" s="713"/>
      <c r="D248" s="659" t="s">
        <v>1186</v>
      </c>
      <c r="E248" s="660"/>
      <c r="F248" s="660"/>
      <c r="G248" s="661"/>
      <c r="H248" s="665">
        <f ca="1">OFFSET('(6)定期点検調書'!$BC$12,L237-1,0)</f>
        <v>0</v>
      </c>
      <c r="I248" s="666"/>
      <c r="J248" s="666"/>
      <c r="K248" s="667"/>
      <c r="L248" s="705"/>
      <c r="M248" s="705"/>
      <c r="N248" s="705"/>
      <c r="O248" s="705"/>
      <c r="P248" s="705"/>
      <c r="Q248" s="705"/>
      <c r="R248" s="705"/>
      <c r="S248" s="705"/>
      <c r="T248" s="705"/>
      <c r="U248" s="705"/>
      <c r="V248" s="705"/>
      <c r="W248" s="705"/>
      <c r="X248" s="705"/>
      <c r="Y248" s="705"/>
      <c r="Z248" s="705"/>
      <c r="AA248" s="705"/>
      <c r="AB248" s="705"/>
      <c r="AC248" s="705"/>
      <c r="AD248" s="706"/>
      <c r="AE248" s="712"/>
      <c r="AF248" s="713"/>
      <c r="AG248" s="659" t="s">
        <v>1186</v>
      </c>
      <c r="AH248" s="660"/>
      <c r="AI248" s="660"/>
      <c r="AJ248" s="661"/>
      <c r="AK248" s="665">
        <f ca="1">OFFSET('(6)定期点検調書'!$BC$12,AO237-1,0)</f>
        <v>0</v>
      </c>
      <c r="AL248" s="666"/>
      <c r="AM248" s="666"/>
      <c r="AN248" s="667"/>
      <c r="AO248" s="705"/>
      <c r="AP248" s="705"/>
      <c r="AQ248" s="705"/>
      <c r="AR248" s="705"/>
      <c r="AS248" s="705"/>
      <c r="AT248" s="705"/>
      <c r="AU248" s="705"/>
      <c r="AV248" s="705"/>
      <c r="AW248" s="705"/>
      <c r="AX248" s="705"/>
      <c r="AY248" s="705"/>
      <c r="AZ248" s="705"/>
      <c r="BA248" s="705"/>
      <c r="BB248" s="705"/>
      <c r="BC248" s="705"/>
      <c r="BD248" s="705"/>
      <c r="BE248" s="705"/>
      <c r="BF248" s="705"/>
      <c r="BG248" s="706"/>
    </row>
    <row r="249" spans="2:86" ht="14.55" customHeight="1" x14ac:dyDescent="0.2">
      <c r="B249" s="712"/>
      <c r="C249" s="713"/>
      <c r="D249" s="662"/>
      <c r="E249" s="663"/>
      <c r="F249" s="663"/>
      <c r="G249" s="664"/>
      <c r="H249" s="668"/>
      <c r="I249" s="669"/>
      <c r="J249" s="669"/>
      <c r="K249" s="670"/>
      <c r="L249" s="705"/>
      <c r="M249" s="705"/>
      <c r="N249" s="705"/>
      <c r="O249" s="705"/>
      <c r="P249" s="705"/>
      <c r="Q249" s="705"/>
      <c r="R249" s="705"/>
      <c r="S249" s="705"/>
      <c r="T249" s="705"/>
      <c r="U249" s="705"/>
      <c r="V249" s="705"/>
      <c r="W249" s="705"/>
      <c r="X249" s="705"/>
      <c r="Y249" s="705"/>
      <c r="Z249" s="705"/>
      <c r="AA249" s="705"/>
      <c r="AB249" s="705"/>
      <c r="AC249" s="705"/>
      <c r="AD249" s="706"/>
      <c r="AE249" s="712"/>
      <c r="AF249" s="713"/>
      <c r="AG249" s="662"/>
      <c r="AH249" s="663"/>
      <c r="AI249" s="663"/>
      <c r="AJ249" s="664"/>
      <c r="AK249" s="668"/>
      <c r="AL249" s="669"/>
      <c r="AM249" s="669"/>
      <c r="AN249" s="670"/>
      <c r="AO249" s="705"/>
      <c r="AP249" s="705"/>
      <c r="AQ249" s="705"/>
      <c r="AR249" s="705"/>
      <c r="AS249" s="705"/>
      <c r="AT249" s="705"/>
      <c r="AU249" s="705"/>
      <c r="AV249" s="705"/>
      <c r="AW249" s="705"/>
      <c r="AX249" s="705"/>
      <c r="AY249" s="705"/>
      <c r="AZ249" s="705"/>
      <c r="BA249" s="705"/>
      <c r="BB249" s="705"/>
      <c r="BC249" s="705"/>
      <c r="BD249" s="705"/>
      <c r="BE249" s="705"/>
      <c r="BF249" s="705"/>
      <c r="BG249" s="706"/>
    </row>
    <row r="250" spans="2:86" ht="14.55" customHeight="1" x14ac:dyDescent="0.2">
      <c r="B250" s="712"/>
      <c r="C250" s="713"/>
      <c r="D250" s="659" t="s">
        <v>1187</v>
      </c>
      <c r="E250" s="660"/>
      <c r="F250" s="660"/>
      <c r="G250" s="661"/>
      <c r="H250" s="665">
        <f ca="1">OFFSET('(6)定期点検調書'!$BF$12,L237-1,0)</f>
        <v>0</v>
      </c>
      <c r="I250" s="666"/>
      <c r="J250" s="666"/>
      <c r="K250" s="667"/>
      <c r="L250" s="705"/>
      <c r="M250" s="705"/>
      <c r="N250" s="705"/>
      <c r="O250" s="705"/>
      <c r="P250" s="705"/>
      <c r="Q250" s="705"/>
      <c r="R250" s="705"/>
      <c r="S250" s="705"/>
      <c r="T250" s="705"/>
      <c r="U250" s="705"/>
      <c r="V250" s="705"/>
      <c r="W250" s="705"/>
      <c r="X250" s="705"/>
      <c r="Y250" s="705"/>
      <c r="Z250" s="705"/>
      <c r="AA250" s="705"/>
      <c r="AB250" s="705"/>
      <c r="AC250" s="705"/>
      <c r="AD250" s="706"/>
      <c r="AE250" s="712"/>
      <c r="AF250" s="713"/>
      <c r="AG250" s="659" t="s">
        <v>1187</v>
      </c>
      <c r="AH250" s="660"/>
      <c r="AI250" s="660"/>
      <c r="AJ250" s="661"/>
      <c r="AK250" s="665">
        <f ca="1">OFFSET('(6)定期点検調書'!$BF$12,AO237-1,0)</f>
        <v>0</v>
      </c>
      <c r="AL250" s="666"/>
      <c r="AM250" s="666"/>
      <c r="AN250" s="667"/>
      <c r="AO250" s="705"/>
      <c r="AP250" s="705"/>
      <c r="AQ250" s="705"/>
      <c r="AR250" s="705"/>
      <c r="AS250" s="705"/>
      <c r="AT250" s="705"/>
      <c r="AU250" s="705"/>
      <c r="AV250" s="705"/>
      <c r="AW250" s="705"/>
      <c r="AX250" s="705"/>
      <c r="AY250" s="705"/>
      <c r="AZ250" s="705"/>
      <c r="BA250" s="705"/>
      <c r="BB250" s="705"/>
      <c r="BC250" s="705"/>
      <c r="BD250" s="705"/>
      <c r="BE250" s="705"/>
      <c r="BF250" s="705"/>
      <c r="BG250" s="706"/>
    </row>
    <row r="251" spans="2:86" ht="14.55" customHeight="1" x14ac:dyDescent="0.2">
      <c r="B251" s="662"/>
      <c r="C251" s="664"/>
      <c r="D251" s="662"/>
      <c r="E251" s="663"/>
      <c r="F251" s="663"/>
      <c r="G251" s="664"/>
      <c r="H251" s="668"/>
      <c r="I251" s="669"/>
      <c r="J251" s="669"/>
      <c r="K251" s="670"/>
      <c r="L251" s="707"/>
      <c r="M251" s="707"/>
      <c r="N251" s="707"/>
      <c r="O251" s="707"/>
      <c r="P251" s="707"/>
      <c r="Q251" s="707"/>
      <c r="R251" s="707"/>
      <c r="S251" s="707"/>
      <c r="T251" s="707"/>
      <c r="U251" s="707"/>
      <c r="V251" s="707"/>
      <c r="W251" s="707"/>
      <c r="X251" s="707"/>
      <c r="Y251" s="707"/>
      <c r="Z251" s="707"/>
      <c r="AA251" s="707"/>
      <c r="AB251" s="707"/>
      <c r="AC251" s="707"/>
      <c r="AD251" s="708"/>
      <c r="AE251" s="662"/>
      <c r="AF251" s="664"/>
      <c r="AG251" s="662"/>
      <c r="AH251" s="663"/>
      <c r="AI251" s="663"/>
      <c r="AJ251" s="664"/>
      <c r="AK251" s="668"/>
      <c r="AL251" s="669"/>
      <c r="AM251" s="669"/>
      <c r="AN251" s="670"/>
      <c r="AO251" s="707"/>
      <c r="AP251" s="707"/>
      <c r="AQ251" s="707"/>
      <c r="AR251" s="707"/>
      <c r="AS251" s="707"/>
      <c r="AT251" s="707"/>
      <c r="AU251" s="707"/>
      <c r="AV251" s="707"/>
      <c r="AW251" s="707"/>
      <c r="AX251" s="707"/>
      <c r="AY251" s="707"/>
      <c r="AZ251" s="707"/>
      <c r="BA251" s="707"/>
      <c r="BB251" s="707"/>
      <c r="BC251" s="707"/>
      <c r="BD251" s="707"/>
      <c r="BE251" s="707"/>
      <c r="BF251" s="707"/>
      <c r="BG251" s="708"/>
    </row>
    <row r="252" spans="2:86" ht="14.55" customHeight="1" x14ac:dyDescent="0.2">
      <c r="B252" s="683" t="s">
        <v>1241</v>
      </c>
      <c r="C252" s="683"/>
      <c r="D252" s="683"/>
      <c r="E252" s="683"/>
      <c r="F252" s="683"/>
      <c r="G252" s="683"/>
      <c r="H252" s="699" t="str">
        <f ca="1">IF(OFFSET('(6)定期点検調書'!$AR$12,L237-1,0)="","",OFFSET('(6)定期点検調書'!$AQ$12,L237-1,0)&amp;TEXT(OFFSET('(6)定期点検調書'!$AR$12,L237-1,0),"0.0")&amp;OFFSET('(6)定期点検調書'!$AT$12,L237-1,0))  &amp;  IF(OFFSET('(6)定期点検調書'!$AV$12,L237-1,0)="","","／"&amp;OFFSET('(6)定期点検調書'!$AU$12,L237-1,0)&amp;TEXT(OFFSET('(6)定期点検調書'!$AV$12,L237-1,0),"0.0")&amp;OFFSET('(6)定期点検調書'!$AX$12,L237-1,0))  &amp;  IF(OFFSET('(6)定期点検調書'!$AZ$12,L237-1,0)="","","／"&amp;OFFSET('(6)定期点検調書'!$AY$12,L237-1,0)&amp;TEXT(OFFSET('(6)定期点検調書'!$AZ$12,L237-1,0),"0.0")&amp;OFFSET('(6)定期点検調書'!$BB$12,L237-1,0))</f>
        <v/>
      </c>
      <c r="I252" s="700"/>
      <c r="J252" s="700"/>
      <c r="K252" s="700"/>
      <c r="L252" s="700"/>
      <c r="M252" s="700"/>
      <c r="N252" s="700"/>
      <c r="O252" s="700"/>
      <c r="P252" s="685" t="s">
        <v>1243</v>
      </c>
      <c r="Q252" s="685"/>
      <c r="R252" s="685"/>
      <c r="S252" s="685"/>
      <c r="T252" s="685"/>
      <c r="U252" s="685"/>
      <c r="V252" s="685"/>
      <c r="W252" s="686" t="str">
        <f ca="1">OFFSET('(6)定期点検調書'!$F$12,L237-1,0)</f>
        <v/>
      </c>
      <c r="X252" s="687"/>
      <c r="Y252" s="687"/>
      <c r="Z252" s="687"/>
      <c r="AA252" s="687"/>
      <c r="AB252" s="687"/>
      <c r="AC252" s="687"/>
      <c r="AD252" s="688"/>
      <c r="AE252" s="683" t="s">
        <v>1241</v>
      </c>
      <c r="AF252" s="683"/>
      <c r="AG252" s="683"/>
      <c r="AH252" s="683"/>
      <c r="AI252" s="683"/>
      <c r="AJ252" s="683"/>
      <c r="AK252" s="699" t="str">
        <f ca="1">IF(OFFSET('(6)定期点検調書'!$AR$12,AO237-1,0)="","",OFFSET('(6)定期点検調書'!$AQ$12,AO237-1,0)&amp;TEXT(OFFSET('(6)定期点検調書'!$AR$12,AO237-1,0),"0.0")&amp;OFFSET('(6)定期点検調書'!$AT$12,AO237-1,0))  &amp;  IF(OFFSET('(6)定期点検調書'!$AV$12,AO237-1,0)="","","／"&amp;OFFSET('(6)定期点検調書'!$AU$12,AO237-1,0)&amp;TEXT(OFFSET('(6)定期点検調書'!$AV$12,AO237-1,0),"0.0")&amp;OFFSET('(6)定期点検調書'!$AX$12,AO237-1,0))  &amp;  IF(OFFSET('(6)定期点検調書'!$AZ$12,AO237-1,0)="","","／"&amp;OFFSET('(6)定期点検調書'!$AY$12,AO237-1,0)&amp;TEXT(OFFSET('(6)定期点検調書'!$AZ$12,AO237-1,0),"0.0")&amp;OFFSET('(6)定期点検調書'!$BB$12,AO237-1,0))</f>
        <v/>
      </c>
      <c r="AL252" s="700"/>
      <c r="AM252" s="700"/>
      <c r="AN252" s="700"/>
      <c r="AO252" s="700"/>
      <c r="AP252" s="700"/>
      <c r="AQ252" s="700"/>
      <c r="AR252" s="700"/>
      <c r="AS252" s="685" t="s">
        <v>1243</v>
      </c>
      <c r="AT252" s="685"/>
      <c r="AU252" s="685"/>
      <c r="AV252" s="685"/>
      <c r="AW252" s="685"/>
      <c r="AX252" s="685"/>
      <c r="AY252" s="685"/>
      <c r="AZ252" s="686" t="str">
        <f ca="1">OFFSET('(6)定期点検調書'!$F$12,AO237-1,0)</f>
        <v/>
      </c>
      <c r="BA252" s="687"/>
      <c r="BB252" s="687"/>
      <c r="BC252" s="687"/>
      <c r="BD252" s="687"/>
      <c r="BE252" s="687"/>
      <c r="BF252" s="687"/>
      <c r="BG252" s="688"/>
    </row>
    <row r="253" spans="2:86" ht="14.55" customHeight="1" x14ac:dyDescent="0.2">
      <c r="B253" s="683"/>
      <c r="C253" s="683"/>
      <c r="D253" s="683"/>
      <c r="E253" s="683"/>
      <c r="F253" s="683"/>
      <c r="G253" s="683"/>
      <c r="H253" s="701"/>
      <c r="I253" s="702"/>
      <c r="J253" s="702"/>
      <c r="K253" s="702"/>
      <c r="L253" s="702"/>
      <c r="M253" s="702"/>
      <c r="N253" s="702"/>
      <c r="O253" s="702"/>
      <c r="P253" s="685"/>
      <c r="Q253" s="685"/>
      <c r="R253" s="685"/>
      <c r="S253" s="685"/>
      <c r="T253" s="685"/>
      <c r="U253" s="685"/>
      <c r="V253" s="685"/>
      <c r="W253" s="689"/>
      <c r="X253" s="690"/>
      <c r="Y253" s="690"/>
      <c r="Z253" s="690"/>
      <c r="AA253" s="690"/>
      <c r="AB253" s="690"/>
      <c r="AC253" s="690"/>
      <c r="AD253" s="691"/>
      <c r="AE253" s="683"/>
      <c r="AF253" s="683"/>
      <c r="AG253" s="683"/>
      <c r="AH253" s="683"/>
      <c r="AI253" s="683"/>
      <c r="AJ253" s="683"/>
      <c r="AK253" s="701"/>
      <c r="AL253" s="702"/>
      <c r="AM253" s="702"/>
      <c r="AN253" s="702"/>
      <c r="AO253" s="702"/>
      <c r="AP253" s="702"/>
      <c r="AQ253" s="702"/>
      <c r="AR253" s="702"/>
      <c r="AS253" s="685"/>
      <c r="AT253" s="685"/>
      <c r="AU253" s="685"/>
      <c r="AV253" s="685"/>
      <c r="AW253" s="685"/>
      <c r="AX253" s="685"/>
      <c r="AY253" s="685"/>
      <c r="AZ253" s="689"/>
      <c r="BA253" s="690"/>
      <c r="BB253" s="690"/>
      <c r="BC253" s="690"/>
      <c r="BD253" s="690"/>
      <c r="BE253" s="690"/>
      <c r="BF253" s="690"/>
      <c r="BG253" s="691"/>
    </row>
    <row r="254" spans="2:86" ht="14.55" customHeight="1" x14ac:dyDescent="0.2">
      <c r="B254" s="659" t="s">
        <v>1242</v>
      </c>
      <c r="C254" s="660"/>
      <c r="D254" s="660"/>
      <c r="E254" s="660"/>
      <c r="F254" s="660"/>
      <c r="G254" s="661"/>
      <c r="H254" s="671" t="str">
        <f ca="1">IF(OFFSET('(6)定期点検調書'!$BL$12,L237-1,0)="","",VLOOKUP(OFFSET('(6)定期点検調書'!$BL$12,L237-1,0),ﾃﾞｰﾀ一覧!$AY$4:$BB$16,2,FALSE))  &amp;  IF(OFFSET('(6)定期点検調書'!$BC$12,L237-1,0)="","","／"&amp;VLOOKUP(OFFSET('(6)定期点検調書'!$BC$12,L237-1,0),ﾃﾞｰﾀ一覧!$AY$4:$BB$16,2,FALSE))  &amp;  IF(OFFSET('(6)定期点検調書'!$BD$12,L237-1,0)="","","／"&amp;VLOOKUP(OFFSET('(6)定期点検調書'!$BD$12,L237-1,0),ﾃﾞｰﾀ一覧!$AY$4:$BB$16,2,FALSE))</f>
        <v/>
      </c>
      <c r="I254" s="672"/>
      <c r="J254" s="672"/>
      <c r="K254" s="672"/>
      <c r="L254" s="672"/>
      <c r="M254" s="672"/>
      <c r="N254" s="672"/>
      <c r="O254" s="672"/>
      <c r="P254" s="692" t="s">
        <v>996</v>
      </c>
      <c r="Q254" s="692"/>
      <c r="R254" s="692"/>
      <c r="S254" s="692"/>
      <c r="T254" s="692"/>
      <c r="U254" s="692"/>
      <c r="V254" s="692"/>
      <c r="W254" s="693"/>
      <c r="X254" s="694"/>
      <c r="Y254" s="694"/>
      <c r="Z254" s="694"/>
      <c r="AA254" s="694"/>
      <c r="AB254" s="694"/>
      <c r="AC254" s="694"/>
      <c r="AD254" s="695"/>
      <c r="AE254" s="659" t="s">
        <v>1242</v>
      </c>
      <c r="AF254" s="660"/>
      <c r="AG254" s="660"/>
      <c r="AH254" s="660"/>
      <c r="AI254" s="660"/>
      <c r="AJ254" s="661"/>
      <c r="AK254" s="671" t="str">
        <f ca="1">IF(OFFSET('(6)定期点検調書'!$BL$12,AO237-1,0)="","",VLOOKUP(OFFSET('(6)定期点検調書'!$BL$12,AO237-1,0),ﾃﾞｰﾀ一覧!$AY$4:$BB$16,2,FALSE))  &amp;  IF(OFFSET('(6)定期点検調書'!$BC$12,AO237-1,0)="","","／"&amp;VLOOKUP(OFFSET('(6)定期点検調書'!$BC$12,AO237-1,0),ﾃﾞｰﾀ一覧!$AY$4:$BB$16,2,FALSE))  &amp;  IF(OFFSET('(6)定期点検調書'!$BD$12,AO237-1,0)="","","／"&amp;VLOOKUP(OFFSET('(6)定期点検調書'!$BD$12,AO237-1,0),ﾃﾞｰﾀ一覧!$AY$4:$BB$16,2,FALSE))</f>
        <v/>
      </c>
      <c r="AL254" s="672"/>
      <c r="AM254" s="672"/>
      <c r="AN254" s="672"/>
      <c r="AO254" s="672"/>
      <c r="AP254" s="672"/>
      <c r="AQ254" s="672"/>
      <c r="AR254" s="672"/>
      <c r="AS254" s="692" t="s">
        <v>996</v>
      </c>
      <c r="AT254" s="692"/>
      <c r="AU254" s="692"/>
      <c r="AV254" s="692"/>
      <c r="AW254" s="692"/>
      <c r="AX254" s="692"/>
      <c r="AY254" s="692"/>
      <c r="AZ254" s="693"/>
      <c r="BA254" s="694"/>
      <c r="BB254" s="694"/>
      <c r="BC254" s="694"/>
      <c r="BD254" s="694"/>
      <c r="BE254" s="694"/>
      <c r="BF254" s="694"/>
      <c r="BG254" s="695"/>
    </row>
    <row r="255" spans="2:86" ht="14.55" customHeight="1" x14ac:dyDescent="0.2">
      <c r="B255" s="662"/>
      <c r="C255" s="663"/>
      <c r="D255" s="663"/>
      <c r="E255" s="663"/>
      <c r="F255" s="663"/>
      <c r="G255" s="664"/>
      <c r="H255" s="674"/>
      <c r="I255" s="675"/>
      <c r="J255" s="675"/>
      <c r="K255" s="675"/>
      <c r="L255" s="675"/>
      <c r="M255" s="675"/>
      <c r="N255" s="675"/>
      <c r="O255" s="675"/>
      <c r="P255" s="692"/>
      <c r="Q255" s="692"/>
      <c r="R255" s="692"/>
      <c r="S255" s="692"/>
      <c r="T255" s="692"/>
      <c r="U255" s="692"/>
      <c r="V255" s="692"/>
      <c r="W255" s="696"/>
      <c r="X255" s="697"/>
      <c r="Y255" s="697"/>
      <c r="Z255" s="697"/>
      <c r="AA255" s="697"/>
      <c r="AB255" s="697"/>
      <c r="AC255" s="697"/>
      <c r="AD255" s="698"/>
      <c r="AE255" s="662"/>
      <c r="AF255" s="663"/>
      <c r="AG255" s="663"/>
      <c r="AH255" s="663"/>
      <c r="AI255" s="663"/>
      <c r="AJ255" s="664"/>
      <c r="AK255" s="674"/>
      <c r="AL255" s="675"/>
      <c r="AM255" s="675"/>
      <c r="AN255" s="675"/>
      <c r="AO255" s="675"/>
      <c r="AP255" s="675"/>
      <c r="AQ255" s="675"/>
      <c r="AR255" s="675"/>
      <c r="AS255" s="692"/>
      <c r="AT255" s="692"/>
      <c r="AU255" s="692"/>
      <c r="AV255" s="692"/>
      <c r="AW255" s="692"/>
      <c r="AX255" s="692"/>
      <c r="AY255" s="692"/>
      <c r="AZ255" s="696"/>
      <c r="BA255" s="697"/>
      <c r="BB255" s="697"/>
      <c r="BC255" s="697"/>
      <c r="BD255" s="697"/>
      <c r="BE255" s="697"/>
      <c r="BF255" s="697"/>
      <c r="BG255" s="698"/>
    </row>
    <row r="256" spans="2:86" ht="19.5" customHeight="1" x14ac:dyDescent="0.2">
      <c r="B256" s="683" t="s">
        <v>79</v>
      </c>
      <c r="C256" s="683"/>
      <c r="D256" s="683"/>
      <c r="E256" s="683"/>
      <c r="F256" s="683"/>
      <c r="G256" s="683"/>
      <c r="H256" s="684">
        <f ca="1">OFFSET('(6)定期点検調書'!$CA$12,L237-1,0)</f>
        <v>0</v>
      </c>
      <c r="I256" s="684"/>
      <c r="J256" s="684"/>
      <c r="K256" s="684"/>
      <c r="L256" s="684"/>
      <c r="M256" s="684"/>
      <c r="N256" s="684"/>
      <c r="O256" s="684"/>
      <c r="P256" s="684"/>
      <c r="Q256" s="684"/>
      <c r="R256" s="684"/>
      <c r="S256" s="684"/>
      <c r="T256" s="684"/>
      <c r="U256" s="684"/>
      <c r="V256" s="684"/>
      <c r="W256" s="684"/>
      <c r="X256" s="684"/>
      <c r="Y256" s="684"/>
      <c r="Z256" s="684"/>
      <c r="AA256" s="684"/>
      <c r="AB256" s="684"/>
      <c r="AC256" s="684"/>
      <c r="AD256" s="684"/>
      <c r="AE256" s="683" t="s">
        <v>79</v>
      </c>
      <c r="AF256" s="683"/>
      <c r="AG256" s="683"/>
      <c r="AH256" s="683"/>
      <c r="AI256" s="683"/>
      <c r="AJ256" s="683"/>
      <c r="AK256" s="684">
        <f ca="1">OFFSET('(6)定期点検調書'!$CA$12,AO237-1,0)</f>
        <v>0</v>
      </c>
      <c r="AL256" s="684"/>
      <c r="AM256" s="684"/>
      <c r="AN256" s="684"/>
      <c r="AO256" s="684"/>
      <c r="AP256" s="684"/>
      <c r="AQ256" s="684"/>
      <c r="AR256" s="684"/>
      <c r="AS256" s="684"/>
      <c r="AT256" s="684"/>
      <c r="AU256" s="684"/>
      <c r="AV256" s="684"/>
      <c r="AW256" s="684"/>
      <c r="AX256" s="684"/>
      <c r="AY256" s="684"/>
      <c r="AZ256" s="684"/>
      <c r="BA256" s="684"/>
      <c r="BB256" s="684"/>
      <c r="BC256" s="684"/>
      <c r="BD256" s="684"/>
      <c r="BE256" s="684"/>
      <c r="BF256" s="684"/>
      <c r="BG256" s="684"/>
      <c r="CH256" s="473"/>
    </row>
    <row r="257" spans="2:59" ht="19.5" customHeight="1" x14ac:dyDescent="0.2">
      <c r="B257" s="683"/>
      <c r="C257" s="683"/>
      <c r="D257" s="683"/>
      <c r="E257" s="683"/>
      <c r="F257" s="683"/>
      <c r="G257" s="683"/>
      <c r="H257" s="684"/>
      <c r="I257" s="684"/>
      <c r="J257" s="684"/>
      <c r="K257" s="684"/>
      <c r="L257" s="684"/>
      <c r="M257" s="684"/>
      <c r="N257" s="684"/>
      <c r="O257" s="684"/>
      <c r="P257" s="684"/>
      <c r="Q257" s="684"/>
      <c r="R257" s="684"/>
      <c r="S257" s="684"/>
      <c r="T257" s="684"/>
      <c r="U257" s="684"/>
      <c r="V257" s="684"/>
      <c r="W257" s="684"/>
      <c r="X257" s="684"/>
      <c r="Y257" s="684"/>
      <c r="Z257" s="684"/>
      <c r="AA257" s="684"/>
      <c r="AB257" s="684"/>
      <c r="AC257" s="684"/>
      <c r="AD257" s="684"/>
      <c r="AE257" s="683"/>
      <c r="AF257" s="683"/>
      <c r="AG257" s="683"/>
      <c r="AH257" s="683"/>
      <c r="AI257" s="683"/>
      <c r="AJ257" s="683"/>
      <c r="AK257" s="684"/>
      <c r="AL257" s="684"/>
      <c r="AM257" s="684"/>
      <c r="AN257" s="684"/>
      <c r="AO257" s="684"/>
      <c r="AP257" s="684"/>
      <c r="AQ257" s="684"/>
      <c r="AR257" s="684"/>
      <c r="AS257" s="684"/>
      <c r="AT257" s="684"/>
      <c r="AU257" s="684"/>
      <c r="AV257" s="684"/>
      <c r="AW257" s="684"/>
      <c r="AX257" s="684"/>
      <c r="AY257" s="684"/>
      <c r="AZ257" s="684"/>
      <c r="BA257" s="684"/>
      <c r="BB257" s="684"/>
      <c r="BC257" s="684"/>
      <c r="BD257" s="684"/>
      <c r="BE257" s="684"/>
      <c r="BF257" s="684"/>
      <c r="BG257" s="684"/>
    </row>
    <row r="258" spans="2:59" ht="14.55" customHeight="1" x14ac:dyDescent="0.2">
      <c r="B258" s="677" t="s">
        <v>1038</v>
      </c>
      <c r="C258" s="678"/>
      <c r="D258" s="677" t="s">
        <v>1237</v>
      </c>
      <c r="E258" s="719"/>
      <c r="F258" s="719"/>
      <c r="G258" s="719"/>
      <c r="H258" s="665">
        <f ca="1">OFFSET('(6)定期点検調書'!$B$12,L258-1,0)</f>
        <v>0</v>
      </c>
      <c r="I258" s="666"/>
      <c r="J258" s="666"/>
      <c r="K258" s="667"/>
      <c r="L258" s="703">
        <f>AO237+1</f>
        <v>25</v>
      </c>
      <c r="M258" s="703"/>
      <c r="N258" s="703"/>
      <c r="O258" s="703"/>
      <c r="P258" s="703"/>
      <c r="Q258" s="703"/>
      <c r="R258" s="703"/>
      <c r="S258" s="703"/>
      <c r="T258" s="703"/>
      <c r="U258" s="703"/>
      <c r="V258" s="703"/>
      <c r="W258" s="703"/>
      <c r="X258" s="703"/>
      <c r="Y258" s="703"/>
      <c r="Z258" s="703"/>
      <c r="AA258" s="703"/>
      <c r="AB258" s="703"/>
      <c r="AC258" s="703"/>
      <c r="AD258" s="704"/>
      <c r="AE258" s="677" t="s">
        <v>1038</v>
      </c>
      <c r="AF258" s="678"/>
      <c r="AG258" s="677" t="s">
        <v>1237</v>
      </c>
      <c r="AH258" s="719"/>
      <c r="AI258" s="719"/>
      <c r="AJ258" s="719"/>
      <c r="AK258" s="665">
        <f ca="1">OFFSET('(6)定期点検調書'!$B$12,AO258-1,0)</f>
        <v>0</v>
      </c>
      <c r="AL258" s="666"/>
      <c r="AM258" s="666"/>
      <c r="AN258" s="667"/>
      <c r="AO258" s="703">
        <f>L258+1</f>
        <v>26</v>
      </c>
      <c r="AP258" s="703"/>
      <c r="AQ258" s="703"/>
      <c r="AR258" s="703"/>
      <c r="AS258" s="703"/>
      <c r="AT258" s="703"/>
      <c r="AU258" s="703"/>
      <c r="AV258" s="703"/>
      <c r="AW258" s="703"/>
      <c r="AX258" s="703"/>
      <c r="AY258" s="703"/>
      <c r="AZ258" s="703"/>
      <c r="BA258" s="703"/>
      <c r="BB258" s="703"/>
      <c r="BC258" s="703"/>
      <c r="BD258" s="703"/>
      <c r="BE258" s="703"/>
      <c r="BF258" s="703"/>
      <c r="BG258" s="704"/>
    </row>
    <row r="259" spans="2:59" ht="14.55" customHeight="1" x14ac:dyDescent="0.2">
      <c r="B259" s="679"/>
      <c r="C259" s="680"/>
      <c r="D259" s="681"/>
      <c r="E259" s="720"/>
      <c r="F259" s="720"/>
      <c r="G259" s="720"/>
      <c r="H259" s="668"/>
      <c r="I259" s="669"/>
      <c r="J259" s="669"/>
      <c r="K259" s="670"/>
      <c r="L259" s="705"/>
      <c r="M259" s="705"/>
      <c r="N259" s="705"/>
      <c r="O259" s="705"/>
      <c r="P259" s="705"/>
      <c r="Q259" s="705"/>
      <c r="R259" s="705"/>
      <c r="S259" s="705"/>
      <c r="T259" s="705"/>
      <c r="U259" s="705"/>
      <c r="V259" s="705"/>
      <c r="W259" s="705"/>
      <c r="X259" s="705"/>
      <c r="Y259" s="705"/>
      <c r="Z259" s="705"/>
      <c r="AA259" s="705"/>
      <c r="AB259" s="705"/>
      <c r="AC259" s="705"/>
      <c r="AD259" s="706"/>
      <c r="AE259" s="679"/>
      <c r="AF259" s="680"/>
      <c r="AG259" s="681"/>
      <c r="AH259" s="720"/>
      <c r="AI259" s="720"/>
      <c r="AJ259" s="720"/>
      <c r="AK259" s="668"/>
      <c r="AL259" s="669"/>
      <c r="AM259" s="669"/>
      <c r="AN259" s="670"/>
      <c r="AO259" s="705"/>
      <c r="AP259" s="705"/>
      <c r="AQ259" s="705"/>
      <c r="AR259" s="705"/>
      <c r="AS259" s="705"/>
      <c r="AT259" s="705"/>
      <c r="AU259" s="705"/>
      <c r="AV259" s="705"/>
      <c r="AW259" s="705"/>
      <c r="AX259" s="705"/>
      <c r="AY259" s="705"/>
      <c r="AZ259" s="705"/>
      <c r="BA259" s="705"/>
      <c r="BB259" s="705"/>
      <c r="BC259" s="705"/>
      <c r="BD259" s="705"/>
      <c r="BE259" s="705"/>
      <c r="BF259" s="705"/>
      <c r="BG259" s="706"/>
    </row>
    <row r="260" spans="2:59" ht="14.55" customHeight="1" x14ac:dyDescent="0.2">
      <c r="B260" s="679"/>
      <c r="C260" s="680"/>
      <c r="D260" s="677" t="s">
        <v>992</v>
      </c>
      <c r="E260" s="719"/>
      <c r="F260" s="719"/>
      <c r="G260" s="719"/>
      <c r="H260" s="665">
        <f ca="1">OFFSET('(6)定期点検調書'!$D$12,L258-1,0)</f>
        <v>0</v>
      </c>
      <c r="I260" s="666"/>
      <c r="J260" s="666"/>
      <c r="K260" s="667"/>
      <c r="L260" s="705"/>
      <c r="M260" s="705"/>
      <c r="N260" s="705"/>
      <c r="O260" s="705"/>
      <c r="P260" s="705"/>
      <c r="Q260" s="705"/>
      <c r="R260" s="705"/>
      <c r="S260" s="705"/>
      <c r="T260" s="705"/>
      <c r="U260" s="705"/>
      <c r="V260" s="705"/>
      <c r="W260" s="705"/>
      <c r="X260" s="705"/>
      <c r="Y260" s="705"/>
      <c r="Z260" s="705"/>
      <c r="AA260" s="705"/>
      <c r="AB260" s="705"/>
      <c r="AC260" s="705"/>
      <c r="AD260" s="706"/>
      <c r="AE260" s="679"/>
      <c r="AF260" s="680"/>
      <c r="AG260" s="677" t="s">
        <v>992</v>
      </c>
      <c r="AH260" s="719"/>
      <c r="AI260" s="719"/>
      <c r="AJ260" s="719"/>
      <c r="AK260" s="665">
        <f ca="1">OFFSET('(6)定期点検調書'!$D$12,AO258-1,0)</f>
        <v>0</v>
      </c>
      <c r="AL260" s="666"/>
      <c r="AM260" s="666"/>
      <c r="AN260" s="667"/>
      <c r="AO260" s="705"/>
      <c r="AP260" s="705"/>
      <c r="AQ260" s="705"/>
      <c r="AR260" s="705"/>
      <c r="AS260" s="705"/>
      <c r="AT260" s="705"/>
      <c r="AU260" s="705"/>
      <c r="AV260" s="705"/>
      <c r="AW260" s="705"/>
      <c r="AX260" s="705"/>
      <c r="AY260" s="705"/>
      <c r="AZ260" s="705"/>
      <c r="BA260" s="705"/>
      <c r="BB260" s="705"/>
      <c r="BC260" s="705"/>
      <c r="BD260" s="705"/>
      <c r="BE260" s="705"/>
      <c r="BF260" s="705"/>
      <c r="BG260" s="706"/>
    </row>
    <row r="261" spans="2:59" ht="14.55" customHeight="1" x14ac:dyDescent="0.2">
      <c r="B261" s="681"/>
      <c r="C261" s="682"/>
      <c r="D261" s="681"/>
      <c r="E261" s="720"/>
      <c r="F261" s="720"/>
      <c r="G261" s="720"/>
      <c r="H261" s="668"/>
      <c r="I261" s="669"/>
      <c r="J261" s="669"/>
      <c r="K261" s="670"/>
      <c r="L261" s="705"/>
      <c r="M261" s="705"/>
      <c r="N261" s="705"/>
      <c r="O261" s="705"/>
      <c r="P261" s="705"/>
      <c r="Q261" s="705"/>
      <c r="R261" s="705"/>
      <c r="S261" s="705"/>
      <c r="T261" s="705"/>
      <c r="U261" s="705"/>
      <c r="V261" s="705"/>
      <c r="W261" s="705"/>
      <c r="X261" s="705"/>
      <c r="Y261" s="705"/>
      <c r="Z261" s="705"/>
      <c r="AA261" s="705"/>
      <c r="AB261" s="705"/>
      <c r="AC261" s="705"/>
      <c r="AD261" s="706"/>
      <c r="AE261" s="681"/>
      <c r="AF261" s="682"/>
      <c r="AG261" s="681"/>
      <c r="AH261" s="720"/>
      <c r="AI261" s="720"/>
      <c r="AJ261" s="720"/>
      <c r="AK261" s="668"/>
      <c r="AL261" s="669"/>
      <c r="AM261" s="669"/>
      <c r="AN261" s="670"/>
      <c r="AO261" s="705"/>
      <c r="AP261" s="705"/>
      <c r="AQ261" s="705"/>
      <c r="AR261" s="705"/>
      <c r="AS261" s="705"/>
      <c r="AT261" s="705"/>
      <c r="AU261" s="705"/>
      <c r="AV261" s="705"/>
      <c r="AW261" s="705"/>
      <c r="AX261" s="705"/>
      <c r="AY261" s="705"/>
      <c r="AZ261" s="705"/>
      <c r="BA261" s="705"/>
      <c r="BB261" s="705"/>
      <c r="BC261" s="705"/>
      <c r="BD261" s="705"/>
      <c r="BE261" s="705"/>
      <c r="BF261" s="705"/>
      <c r="BG261" s="706"/>
    </row>
    <row r="262" spans="2:59" ht="14.55" customHeight="1" x14ac:dyDescent="0.2">
      <c r="B262" s="677" t="s">
        <v>1238</v>
      </c>
      <c r="C262" s="678"/>
      <c r="D262" s="659" t="s">
        <v>993</v>
      </c>
      <c r="E262" s="660"/>
      <c r="F262" s="660"/>
      <c r="G262" s="660"/>
      <c r="H262" s="671">
        <f ca="1">OFFSET('(6)定期点検調書'!$AA$13,L258-1,0)</f>
        <v>0</v>
      </c>
      <c r="I262" s="672"/>
      <c r="J262" s="672"/>
      <c r="K262" s="673"/>
      <c r="L262" s="705"/>
      <c r="M262" s="705"/>
      <c r="N262" s="705"/>
      <c r="O262" s="705"/>
      <c r="P262" s="705"/>
      <c r="Q262" s="705"/>
      <c r="R262" s="705"/>
      <c r="S262" s="705"/>
      <c r="T262" s="705"/>
      <c r="U262" s="705"/>
      <c r="V262" s="705"/>
      <c r="W262" s="705"/>
      <c r="X262" s="705"/>
      <c r="Y262" s="705"/>
      <c r="Z262" s="705"/>
      <c r="AA262" s="705"/>
      <c r="AB262" s="705"/>
      <c r="AC262" s="705"/>
      <c r="AD262" s="706"/>
      <c r="AE262" s="677" t="s">
        <v>1238</v>
      </c>
      <c r="AF262" s="678"/>
      <c r="AG262" s="659" t="s">
        <v>993</v>
      </c>
      <c r="AH262" s="660"/>
      <c r="AI262" s="660"/>
      <c r="AJ262" s="660"/>
      <c r="AK262" s="671">
        <f ca="1">OFFSET('(6)定期点検調書'!$AA$13,AO258-1,0)</f>
        <v>0</v>
      </c>
      <c r="AL262" s="672"/>
      <c r="AM262" s="672"/>
      <c r="AN262" s="673"/>
      <c r="AO262" s="705"/>
      <c r="AP262" s="705"/>
      <c r="AQ262" s="705"/>
      <c r="AR262" s="705"/>
      <c r="AS262" s="705"/>
      <c r="AT262" s="705"/>
      <c r="AU262" s="705"/>
      <c r="AV262" s="705"/>
      <c r="AW262" s="705"/>
      <c r="AX262" s="705"/>
      <c r="AY262" s="705"/>
      <c r="AZ262" s="705"/>
      <c r="BA262" s="705"/>
      <c r="BB262" s="705"/>
      <c r="BC262" s="705"/>
      <c r="BD262" s="705"/>
      <c r="BE262" s="705"/>
      <c r="BF262" s="705"/>
      <c r="BG262" s="706"/>
    </row>
    <row r="263" spans="2:59" ht="14.55" customHeight="1" x14ac:dyDescent="0.2">
      <c r="B263" s="679"/>
      <c r="C263" s="680"/>
      <c r="D263" s="662"/>
      <c r="E263" s="663"/>
      <c r="F263" s="663"/>
      <c r="G263" s="663"/>
      <c r="H263" s="674"/>
      <c r="I263" s="675"/>
      <c r="J263" s="675"/>
      <c r="K263" s="676"/>
      <c r="L263" s="705"/>
      <c r="M263" s="705"/>
      <c r="N263" s="705"/>
      <c r="O263" s="705"/>
      <c r="P263" s="705"/>
      <c r="Q263" s="705"/>
      <c r="R263" s="705"/>
      <c r="S263" s="705"/>
      <c r="T263" s="705"/>
      <c r="U263" s="705"/>
      <c r="V263" s="705"/>
      <c r="W263" s="705"/>
      <c r="X263" s="705"/>
      <c r="Y263" s="705"/>
      <c r="Z263" s="705"/>
      <c r="AA263" s="705"/>
      <c r="AB263" s="705"/>
      <c r="AC263" s="705"/>
      <c r="AD263" s="706"/>
      <c r="AE263" s="679"/>
      <c r="AF263" s="680"/>
      <c r="AG263" s="662"/>
      <c r="AH263" s="663"/>
      <c r="AI263" s="663"/>
      <c r="AJ263" s="663"/>
      <c r="AK263" s="674"/>
      <c r="AL263" s="675"/>
      <c r="AM263" s="675"/>
      <c r="AN263" s="676"/>
      <c r="AO263" s="705"/>
      <c r="AP263" s="705"/>
      <c r="AQ263" s="705"/>
      <c r="AR263" s="705"/>
      <c r="AS263" s="705"/>
      <c r="AT263" s="705"/>
      <c r="AU263" s="705"/>
      <c r="AV263" s="705"/>
      <c r="AW263" s="705"/>
      <c r="AX263" s="705"/>
      <c r="AY263" s="705"/>
      <c r="AZ263" s="705"/>
      <c r="BA263" s="705"/>
      <c r="BB263" s="705"/>
      <c r="BC263" s="705"/>
      <c r="BD263" s="705"/>
      <c r="BE263" s="705"/>
      <c r="BF263" s="705"/>
      <c r="BG263" s="706"/>
    </row>
    <row r="264" spans="2:59" ht="14.55" customHeight="1" x14ac:dyDescent="0.2">
      <c r="B264" s="679"/>
      <c r="C264" s="680"/>
      <c r="D264" s="659" t="s">
        <v>1239</v>
      </c>
      <c r="E264" s="660"/>
      <c r="F264" s="660"/>
      <c r="G264" s="660"/>
      <c r="H264" s="665">
        <f ca="1">OFFSET('(6)定期点検調書'!$AD$12,L258-1,0)</f>
        <v>0</v>
      </c>
      <c r="I264" s="666"/>
      <c r="J264" s="666"/>
      <c r="K264" s="667"/>
      <c r="L264" s="705"/>
      <c r="M264" s="705"/>
      <c r="N264" s="705"/>
      <c r="O264" s="705"/>
      <c r="P264" s="705"/>
      <c r="Q264" s="705"/>
      <c r="R264" s="705"/>
      <c r="S264" s="705"/>
      <c r="T264" s="705"/>
      <c r="U264" s="705"/>
      <c r="V264" s="705"/>
      <c r="W264" s="705"/>
      <c r="X264" s="705"/>
      <c r="Y264" s="705"/>
      <c r="Z264" s="705"/>
      <c r="AA264" s="705"/>
      <c r="AB264" s="705"/>
      <c r="AC264" s="705"/>
      <c r="AD264" s="706"/>
      <c r="AE264" s="679"/>
      <c r="AF264" s="680"/>
      <c r="AG264" s="659" t="s">
        <v>1239</v>
      </c>
      <c r="AH264" s="660"/>
      <c r="AI264" s="660"/>
      <c r="AJ264" s="660"/>
      <c r="AK264" s="665">
        <f ca="1">OFFSET('(6)定期点検調書'!$AD$12,AO258-1,0)</f>
        <v>0</v>
      </c>
      <c r="AL264" s="666"/>
      <c r="AM264" s="666"/>
      <c r="AN264" s="667"/>
      <c r="AO264" s="705"/>
      <c r="AP264" s="705"/>
      <c r="AQ264" s="705"/>
      <c r="AR264" s="705"/>
      <c r="AS264" s="705"/>
      <c r="AT264" s="705"/>
      <c r="AU264" s="705"/>
      <c r="AV264" s="705"/>
      <c r="AW264" s="705"/>
      <c r="AX264" s="705"/>
      <c r="AY264" s="705"/>
      <c r="AZ264" s="705"/>
      <c r="BA264" s="705"/>
      <c r="BB264" s="705"/>
      <c r="BC264" s="705"/>
      <c r="BD264" s="705"/>
      <c r="BE264" s="705"/>
      <c r="BF264" s="705"/>
      <c r="BG264" s="706"/>
    </row>
    <row r="265" spans="2:59" ht="14.55" customHeight="1" x14ac:dyDescent="0.2">
      <c r="B265" s="681"/>
      <c r="C265" s="682"/>
      <c r="D265" s="662"/>
      <c r="E265" s="663"/>
      <c r="F265" s="663"/>
      <c r="G265" s="663"/>
      <c r="H265" s="668"/>
      <c r="I265" s="669"/>
      <c r="J265" s="669"/>
      <c r="K265" s="670"/>
      <c r="L265" s="705"/>
      <c r="M265" s="705"/>
      <c r="N265" s="705"/>
      <c r="O265" s="705"/>
      <c r="P265" s="705"/>
      <c r="Q265" s="705"/>
      <c r="R265" s="705"/>
      <c r="S265" s="705"/>
      <c r="T265" s="705"/>
      <c r="U265" s="705"/>
      <c r="V265" s="705"/>
      <c r="W265" s="705"/>
      <c r="X265" s="705"/>
      <c r="Y265" s="705"/>
      <c r="Z265" s="705"/>
      <c r="AA265" s="705"/>
      <c r="AB265" s="705"/>
      <c r="AC265" s="705"/>
      <c r="AD265" s="706"/>
      <c r="AE265" s="681"/>
      <c r="AF265" s="682"/>
      <c r="AG265" s="662"/>
      <c r="AH265" s="663"/>
      <c r="AI265" s="663"/>
      <c r="AJ265" s="663"/>
      <c r="AK265" s="668"/>
      <c r="AL265" s="669"/>
      <c r="AM265" s="669"/>
      <c r="AN265" s="670"/>
      <c r="AO265" s="705"/>
      <c r="AP265" s="705"/>
      <c r="AQ265" s="705"/>
      <c r="AR265" s="705"/>
      <c r="AS265" s="705"/>
      <c r="AT265" s="705"/>
      <c r="AU265" s="705"/>
      <c r="AV265" s="705"/>
      <c r="AW265" s="705"/>
      <c r="AX265" s="705"/>
      <c r="AY265" s="705"/>
      <c r="AZ265" s="705"/>
      <c r="BA265" s="705"/>
      <c r="BB265" s="705"/>
      <c r="BC265" s="705"/>
      <c r="BD265" s="705"/>
      <c r="BE265" s="705"/>
      <c r="BF265" s="705"/>
      <c r="BG265" s="706"/>
    </row>
    <row r="266" spans="2:59" ht="28.95" customHeight="1" x14ac:dyDescent="0.2">
      <c r="B266" s="716" t="s">
        <v>995</v>
      </c>
      <c r="C266" s="717"/>
      <c r="D266" s="717"/>
      <c r="E266" s="717"/>
      <c r="F266" s="717"/>
      <c r="G266" s="718"/>
      <c r="H266" s="709">
        <f ca="1">OFFSET('(6)定期点検調書'!$AK$12,L258-1,0)</f>
        <v>0</v>
      </c>
      <c r="I266" s="710"/>
      <c r="J266" s="710"/>
      <c r="K266" s="711"/>
      <c r="L266" s="705"/>
      <c r="M266" s="705"/>
      <c r="N266" s="705"/>
      <c r="O266" s="705"/>
      <c r="P266" s="705"/>
      <c r="Q266" s="705"/>
      <c r="R266" s="705"/>
      <c r="S266" s="705"/>
      <c r="T266" s="705"/>
      <c r="U266" s="705"/>
      <c r="V266" s="705"/>
      <c r="W266" s="705"/>
      <c r="X266" s="705"/>
      <c r="Y266" s="705"/>
      <c r="Z266" s="705"/>
      <c r="AA266" s="705"/>
      <c r="AB266" s="705"/>
      <c r="AC266" s="705"/>
      <c r="AD266" s="706"/>
      <c r="AE266" s="716" t="s">
        <v>995</v>
      </c>
      <c r="AF266" s="717"/>
      <c r="AG266" s="717"/>
      <c r="AH266" s="717"/>
      <c r="AI266" s="717"/>
      <c r="AJ266" s="718"/>
      <c r="AK266" s="709">
        <f ca="1">OFFSET('(6)定期点検調書'!$AK$12,AO258-1,0)</f>
        <v>0</v>
      </c>
      <c r="AL266" s="710"/>
      <c r="AM266" s="710"/>
      <c r="AN266" s="711"/>
      <c r="AO266" s="705"/>
      <c r="AP266" s="705"/>
      <c r="AQ266" s="705"/>
      <c r="AR266" s="705"/>
      <c r="AS266" s="705"/>
      <c r="AT266" s="705"/>
      <c r="AU266" s="705"/>
      <c r="AV266" s="705"/>
      <c r="AW266" s="705"/>
      <c r="AX266" s="705"/>
      <c r="AY266" s="705"/>
      <c r="AZ266" s="705"/>
      <c r="BA266" s="705"/>
      <c r="BB266" s="705"/>
      <c r="BC266" s="705"/>
      <c r="BD266" s="705"/>
      <c r="BE266" s="705"/>
      <c r="BF266" s="705"/>
      <c r="BG266" s="706"/>
    </row>
    <row r="267" spans="2:59" ht="14.55" customHeight="1" x14ac:dyDescent="0.2">
      <c r="B267" s="677" t="s">
        <v>1240</v>
      </c>
      <c r="C267" s="661"/>
      <c r="D267" s="659" t="s">
        <v>994</v>
      </c>
      <c r="E267" s="660"/>
      <c r="F267" s="660"/>
      <c r="G267" s="661"/>
      <c r="H267" s="699" t="str">
        <f ca="1">OFFSET('(6)定期点検調書'!$BY$12,L258-1,0)</f>
        <v/>
      </c>
      <c r="I267" s="700"/>
      <c r="J267" s="700"/>
      <c r="K267" s="714"/>
      <c r="L267" s="705"/>
      <c r="M267" s="705"/>
      <c r="N267" s="705"/>
      <c r="O267" s="705"/>
      <c r="P267" s="705"/>
      <c r="Q267" s="705"/>
      <c r="R267" s="705"/>
      <c r="S267" s="705"/>
      <c r="T267" s="705"/>
      <c r="U267" s="705"/>
      <c r="V267" s="705"/>
      <c r="W267" s="705"/>
      <c r="X267" s="705"/>
      <c r="Y267" s="705"/>
      <c r="Z267" s="705"/>
      <c r="AA267" s="705"/>
      <c r="AB267" s="705"/>
      <c r="AC267" s="705"/>
      <c r="AD267" s="706"/>
      <c r="AE267" s="677" t="s">
        <v>1240</v>
      </c>
      <c r="AF267" s="661"/>
      <c r="AG267" s="659" t="s">
        <v>994</v>
      </c>
      <c r="AH267" s="660"/>
      <c r="AI267" s="660"/>
      <c r="AJ267" s="661"/>
      <c r="AK267" s="699" t="str">
        <f ca="1">OFFSET('(6)定期点検調書'!$BY$12,AO258-1,0)</f>
        <v/>
      </c>
      <c r="AL267" s="700"/>
      <c r="AM267" s="700"/>
      <c r="AN267" s="714"/>
      <c r="AO267" s="705"/>
      <c r="AP267" s="705"/>
      <c r="AQ267" s="705"/>
      <c r="AR267" s="705"/>
      <c r="AS267" s="705"/>
      <c r="AT267" s="705"/>
      <c r="AU267" s="705"/>
      <c r="AV267" s="705"/>
      <c r="AW267" s="705"/>
      <c r="AX267" s="705"/>
      <c r="AY267" s="705"/>
      <c r="AZ267" s="705"/>
      <c r="BA267" s="705"/>
      <c r="BB267" s="705"/>
      <c r="BC267" s="705"/>
      <c r="BD267" s="705"/>
      <c r="BE267" s="705"/>
      <c r="BF267" s="705"/>
      <c r="BG267" s="706"/>
    </row>
    <row r="268" spans="2:59" ht="14.55" customHeight="1" x14ac:dyDescent="0.2">
      <c r="B268" s="712"/>
      <c r="C268" s="713"/>
      <c r="D268" s="662"/>
      <c r="E268" s="663"/>
      <c r="F268" s="663"/>
      <c r="G268" s="664"/>
      <c r="H268" s="701"/>
      <c r="I268" s="702"/>
      <c r="J268" s="702"/>
      <c r="K268" s="715"/>
      <c r="L268" s="705"/>
      <c r="M268" s="705"/>
      <c r="N268" s="705"/>
      <c r="O268" s="705"/>
      <c r="P268" s="705"/>
      <c r="Q268" s="705"/>
      <c r="R268" s="705"/>
      <c r="S268" s="705"/>
      <c r="T268" s="705"/>
      <c r="U268" s="705"/>
      <c r="V268" s="705"/>
      <c r="W268" s="705"/>
      <c r="X268" s="705"/>
      <c r="Y268" s="705"/>
      <c r="Z268" s="705"/>
      <c r="AA268" s="705"/>
      <c r="AB268" s="705"/>
      <c r="AC268" s="705"/>
      <c r="AD268" s="706"/>
      <c r="AE268" s="712"/>
      <c r="AF268" s="713"/>
      <c r="AG268" s="662"/>
      <c r="AH268" s="663"/>
      <c r="AI268" s="663"/>
      <c r="AJ268" s="664"/>
      <c r="AK268" s="701"/>
      <c r="AL268" s="702"/>
      <c r="AM268" s="702"/>
      <c r="AN268" s="715"/>
      <c r="AO268" s="705"/>
      <c r="AP268" s="705"/>
      <c r="AQ268" s="705"/>
      <c r="AR268" s="705"/>
      <c r="AS268" s="705"/>
      <c r="AT268" s="705"/>
      <c r="AU268" s="705"/>
      <c r="AV268" s="705"/>
      <c r="AW268" s="705"/>
      <c r="AX268" s="705"/>
      <c r="AY268" s="705"/>
      <c r="AZ268" s="705"/>
      <c r="BA268" s="705"/>
      <c r="BB268" s="705"/>
      <c r="BC268" s="705"/>
      <c r="BD268" s="705"/>
      <c r="BE268" s="705"/>
      <c r="BF268" s="705"/>
      <c r="BG268" s="706"/>
    </row>
    <row r="269" spans="2:59" ht="14.55" customHeight="1" x14ac:dyDescent="0.2">
      <c r="B269" s="712"/>
      <c r="C269" s="713"/>
      <c r="D269" s="659" t="s">
        <v>1186</v>
      </c>
      <c r="E269" s="660"/>
      <c r="F269" s="660"/>
      <c r="G269" s="661"/>
      <c r="H269" s="665">
        <f ca="1">OFFSET('(6)定期点検調書'!$BC$12,L258-1,0)</f>
        <v>0</v>
      </c>
      <c r="I269" s="666"/>
      <c r="J269" s="666"/>
      <c r="K269" s="667"/>
      <c r="L269" s="705"/>
      <c r="M269" s="705"/>
      <c r="N269" s="705"/>
      <c r="O269" s="705"/>
      <c r="P269" s="705"/>
      <c r="Q269" s="705"/>
      <c r="R269" s="705"/>
      <c r="S269" s="705"/>
      <c r="T269" s="705"/>
      <c r="U269" s="705"/>
      <c r="V269" s="705"/>
      <c r="W269" s="705"/>
      <c r="X269" s="705"/>
      <c r="Y269" s="705"/>
      <c r="Z269" s="705"/>
      <c r="AA269" s="705"/>
      <c r="AB269" s="705"/>
      <c r="AC269" s="705"/>
      <c r="AD269" s="706"/>
      <c r="AE269" s="712"/>
      <c r="AF269" s="713"/>
      <c r="AG269" s="659" t="s">
        <v>1186</v>
      </c>
      <c r="AH269" s="660"/>
      <c r="AI269" s="660"/>
      <c r="AJ269" s="661"/>
      <c r="AK269" s="665">
        <f ca="1">OFFSET('(6)定期点検調書'!$BC$12,AO258-1,0)</f>
        <v>0</v>
      </c>
      <c r="AL269" s="666"/>
      <c r="AM269" s="666"/>
      <c r="AN269" s="667"/>
      <c r="AO269" s="705"/>
      <c r="AP269" s="705"/>
      <c r="AQ269" s="705"/>
      <c r="AR269" s="705"/>
      <c r="AS269" s="705"/>
      <c r="AT269" s="705"/>
      <c r="AU269" s="705"/>
      <c r="AV269" s="705"/>
      <c r="AW269" s="705"/>
      <c r="AX269" s="705"/>
      <c r="AY269" s="705"/>
      <c r="AZ269" s="705"/>
      <c r="BA269" s="705"/>
      <c r="BB269" s="705"/>
      <c r="BC269" s="705"/>
      <c r="BD269" s="705"/>
      <c r="BE269" s="705"/>
      <c r="BF269" s="705"/>
      <c r="BG269" s="706"/>
    </row>
    <row r="270" spans="2:59" ht="14.55" customHeight="1" x14ac:dyDescent="0.2">
      <c r="B270" s="712"/>
      <c r="C270" s="713"/>
      <c r="D270" s="662"/>
      <c r="E270" s="663"/>
      <c r="F270" s="663"/>
      <c r="G270" s="664"/>
      <c r="H270" s="668"/>
      <c r="I270" s="669"/>
      <c r="J270" s="669"/>
      <c r="K270" s="670"/>
      <c r="L270" s="705"/>
      <c r="M270" s="705"/>
      <c r="N270" s="705"/>
      <c r="O270" s="705"/>
      <c r="P270" s="705"/>
      <c r="Q270" s="705"/>
      <c r="R270" s="705"/>
      <c r="S270" s="705"/>
      <c r="T270" s="705"/>
      <c r="U270" s="705"/>
      <c r="V270" s="705"/>
      <c r="W270" s="705"/>
      <c r="X270" s="705"/>
      <c r="Y270" s="705"/>
      <c r="Z270" s="705"/>
      <c r="AA270" s="705"/>
      <c r="AB270" s="705"/>
      <c r="AC270" s="705"/>
      <c r="AD270" s="706"/>
      <c r="AE270" s="712"/>
      <c r="AF270" s="713"/>
      <c r="AG270" s="662"/>
      <c r="AH270" s="663"/>
      <c r="AI270" s="663"/>
      <c r="AJ270" s="664"/>
      <c r="AK270" s="668"/>
      <c r="AL270" s="669"/>
      <c r="AM270" s="669"/>
      <c r="AN270" s="670"/>
      <c r="AO270" s="705"/>
      <c r="AP270" s="705"/>
      <c r="AQ270" s="705"/>
      <c r="AR270" s="705"/>
      <c r="AS270" s="705"/>
      <c r="AT270" s="705"/>
      <c r="AU270" s="705"/>
      <c r="AV270" s="705"/>
      <c r="AW270" s="705"/>
      <c r="AX270" s="705"/>
      <c r="AY270" s="705"/>
      <c r="AZ270" s="705"/>
      <c r="BA270" s="705"/>
      <c r="BB270" s="705"/>
      <c r="BC270" s="705"/>
      <c r="BD270" s="705"/>
      <c r="BE270" s="705"/>
      <c r="BF270" s="705"/>
      <c r="BG270" s="706"/>
    </row>
    <row r="271" spans="2:59" ht="14.55" customHeight="1" x14ac:dyDescent="0.2">
      <c r="B271" s="712"/>
      <c r="C271" s="713"/>
      <c r="D271" s="659" t="s">
        <v>1187</v>
      </c>
      <c r="E271" s="660"/>
      <c r="F271" s="660"/>
      <c r="G271" s="661"/>
      <c r="H271" s="665">
        <f ca="1">OFFSET('(6)定期点検調書'!$BF$12,L258-1,0)</f>
        <v>0</v>
      </c>
      <c r="I271" s="666"/>
      <c r="J271" s="666"/>
      <c r="K271" s="667"/>
      <c r="L271" s="705"/>
      <c r="M271" s="705"/>
      <c r="N271" s="705"/>
      <c r="O271" s="705"/>
      <c r="P271" s="705"/>
      <c r="Q271" s="705"/>
      <c r="R271" s="705"/>
      <c r="S271" s="705"/>
      <c r="T271" s="705"/>
      <c r="U271" s="705"/>
      <c r="V271" s="705"/>
      <c r="W271" s="705"/>
      <c r="X271" s="705"/>
      <c r="Y271" s="705"/>
      <c r="Z271" s="705"/>
      <c r="AA271" s="705"/>
      <c r="AB271" s="705"/>
      <c r="AC271" s="705"/>
      <c r="AD271" s="706"/>
      <c r="AE271" s="712"/>
      <c r="AF271" s="713"/>
      <c r="AG271" s="659" t="s">
        <v>1187</v>
      </c>
      <c r="AH271" s="660"/>
      <c r="AI271" s="660"/>
      <c r="AJ271" s="661"/>
      <c r="AK271" s="665">
        <f ca="1">OFFSET('(6)定期点検調書'!$BF$12,AO258-1,0)</f>
        <v>0</v>
      </c>
      <c r="AL271" s="666"/>
      <c r="AM271" s="666"/>
      <c r="AN271" s="667"/>
      <c r="AO271" s="705"/>
      <c r="AP271" s="705"/>
      <c r="AQ271" s="705"/>
      <c r="AR271" s="705"/>
      <c r="AS271" s="705"/>
      <c r="AT271" s="705"/>
      <c r="AU271" s="705"/>
      <c r="AV271" s="705"/>
      <c r="AW271" s="705"/>
      <c r="AX271" s="705"/>
      <c r="AY271" s="705"/>
      <c r="AZ271" s="705"/>
      <c r="BA271" s="705"/>
      <c r="BB271" s="705"/>
      <c r="BC271" s="705"/>
      <c r="BD271" s="705"/>
      <c r="BE271" s="705"/>
      <c r="BF271" s="705"/>
      <c r="BG271" s="706"/>
    </row>
    <row r="272" spans="2:59" ht="14.55" customHeight="1" x14ac:dyDescent="0.2">
      <c r="B272" s="662"/>
      <c r="C272" s="664"/>
      <c r="D272" s="662"/>
      <c r="E272" s="663"/>
      <c r="F272" s="663"/>
      <c r="G272" s="664"/>
      <c r="H272" s="668"/>
      <c r="I272" s="669"/>
      <c r="J272" s="669"/>
      <c r="K272" s="670"/>
      <c r="L272" s="707"/>
      <c r="M272" s="707"/>
      <c r="N272" s="707"/>
      <c r="O272" s="707"/>
      <c r="P272" s="707"/>
      <c r="Q272" s="707"/>
      <c r="R272" s="707"/>
      <c r="S272" s="707"/>
      <c r="T272" s="707"/>
      <c r="U272" s="707"/>
      <c r="V272" s="707"/>
      <c r="W272" s="707"/>
      <c r="X272" s="707"/>
      <c r="Y272" s="707"/>
      <c r="Z272" s="707"/>
      <c r="AA272" s="707"/>
      <c r="AB272" s="707"/>
      <c r="AC272" s="707"/>
      <c r="AD272" s="708"/>
      <c r="AE272" s="662"/>
      <c r="AF272" s="664"/>
      <c r="AG272" s="662"/>
      <c r="AH272" s="663"/>
      <c r="AI272" s="663"/>
      <c r="AJ272" s="664"/>
      <c r="AK272" s="668"/>
      <c r="AL272" s="669"/>
      <c r="AM272" s="669"/>
      <c r="AN272" s="670"/>
      <c r="AO272" s="707"/>
      <c r="AP272" s="707"/>
      <c r="AQ272" s="707"/>
      <c r="AR272" s="707"/>
      <c r="AS272" s="707"/>
      <c r="AT272" s="707"/>
      <c r="AU272" s="707"/>
      <c r="AV272" s="707"/>
      <c r="AW272" s="707"/>
      <c r="AX272" s="707"/>
      <c r="AY272" s="707"/>
      <c r="AZ272" s="707"/>
      <c r="BA272" s="707"/>
      <c r="BB272" s="707"/>
      <c r="BC272" s="707"/>
      <c r="BD272" s="707"/>
      <c r="BE272" s="707"/>
      <c r="BF272" s="707"/>
      <c r="BG272" s="708"/>
    </row>
    <row r="273" spans="2:86" ht="14.55" customHeight="1" x14ac:dyDescent="0.2">
      <c r="B273" s="683" t="s">
        <v>1241</v>
      </c>
      <c r="C273" s="683"/>
      <c r="D273" s="683"/>
      <c r="E273" s="683"/>
      <c r="F273" s="683"/>
      <c r="G273" s="683"/>
      <c r="H273" s="699" t="str">
        <f ca="1">IF(OFFSET('(6)定期点検調書'!$AR$12,L258-1,0)="","",OFFSET('(6)定期点検調書'!$AQ$12,L258-1,0)&amp;TEXT(OFFSET('(6)定期点検調書'!$AR$12,L258-1,0),"0.0")&amp;OFFSET('(6)定期点検調書'!$AT$12,L258-1,0))  &amp;  IF(OFFSET('(6)定期点検調書'!$AV$12,L258-1,0)="","","／"&amp;OFFSET('(6)定期点検調書'!$AU$12,L258-1,0)&amp;TEXT(OFFSET('(6)定期点検調書'!$AV$12,L258-1,0),"0.0")&amp;OFFSET('(6)定期点検調書'!$AX$12,L258-1,0))  &amp;  IF(OFFSET('(6)定期点検調書'!$AZ$12,L258-1,0)="","","／"&amp;OFFSET('(6)定期点検調書'!$AY$12,L258-1,0)&amp;TEXT(OFFSET('(6)定期点検調書'!$AZ$12,L258-1,0),"0.0")&amp;OFFSET('(6)定期点検調書'!$BB$12,L258-1,0))</f>
        <v/>
      </c>
      <c r="I273" s="700"/>
      <c r="J273" s="700"/>
      <c r="K273" s="700"/>
      <c r="L273" s="700"/>
      <c r="M273" s="700"/>
      <c r="N273" s="700"/>
      <c r="O273" s="700"/>
      <c r="P273" s="685" t="s">
        <v>1243</v>
      </c>
      <c r="Q273" s="685"/>
      <c r="R273" s="685"/>
      <c r="S273" s="685"/>
      <c r="T273" s="685"/>
      <c r="U273" s="685"/>
      <c r="V273" s="685"/>
      <c r="W273" s="686" t="str">
        <f ca="1">OFFSET('(6)定期点検調書'!$F$12,L258-1,0)</f>
        <v/>
      </c>
      <c r="X273" s="687"/>
      <c r="Y273" s="687"/>
      <c r="Z273" s="687"/>
      <c r="AA273" s="687"/>
      <c r="AB273" s="687"/>
      <c r="AC273" s="687"/>
      <c r="AD273" s="688"/>
      <c r="AE273" s="683" t="s">
        <v>1241</v>
      </c>
      <c r="AF273" s="683"/>
      <c r="AG273" s="683"/>
      <c r="AH273" s="683"/>
      <c r="AI273" s="683"/>
      <c r="AJ273" s="683"/>
      <c r="AK273" s="699" t="str">
        <f ca="1">IF(OFFSET('(6)定期点検調書'!$AR$12,AO258-1,0)="","",OFFSET('(6)定期点検調書'!$AQ$12,AO258-1,0)&amp;TEXT(OFFSET('(6)定期点検調書'!$AR$12,AO258-1,0),"0.0")&amp;OFFSET('(6)定期点検調書'!$AT$12,AO258-1,0))  &amp;  IF(OFFSET('(6)定期点検調書'!$AV$12,AO258-1,0)="","","／"&amp;OFFSET('(6)定期点検調書'!$AU$12,AO258-1,0)&amp;TEXT(OFFSET('(6)定期点検調書'!$AV$12,AO258-1,0),"0.0")&amp;OFFSET('(6)定期点検調書'!$AX$12,AO258-1,0))  &amp;  IF(OFFSET('(6)定期点検調書'!$AZ$12,AO258-1,0)="","","／"&amp;OFFSET('(6)定期点検調書'!$AY$12,AO258-1,0)&amp;TEXT(OFFSET('(6)定期点検調書'!$AZ$12,AO258-1,0),"0.0")&amp;OFFSET('(6)定期点検調書'!$BB$12,AO258-1,0))</f>
        <v/>
      </c>
      <c r="AL273" s="700"/>
      <c r="AM273" s="700"/>
      <c r="AN273" s="700"/>
      <c r="AO273" s="700"/>
      <c r="AP273" s="700"/>
      <c r="AQ273" s="700"/>
      <c r="AR273" s="700"/>
      <c r="AS273" s="685" t="s">
        <v>1243</v>
      </c>
      <c r="AT273" s="685"/>
      <c r="AU273" s="685"/>
      <c r="AV273" s="685"/>
      <c r="AW273" s="685"/>
      <c r="AX273" s="685"/>
      <c r="AY273" s="685"/>
      <c r="AZ273" s="686" t="str">
        <f ca="1">OFFSET('(6)定期点検調書'!$F$12,AO258-1,0)</f>
        <v/>
      </c>
      <c r="BA273" s="687"/>
      <c r="BB273" s="687"/>
      <c r="BC273" s="687"/>
      <c r="BD273" s="687"/>
      <c r="BE273" s="687"/>
      <c r="BF273" s="687"/>
      <c r="BG273" s="688"/>
    </row>
    <row r="274" spans="2:86" ht="14.55" customHeight="1" x14ac:dyDescent="0.2">
      <c r="B274" s="683"/>
      <c r="C274" s="683"/>
      <c r="D274" s="683"/>
      <c r="E274" s="683"/>
      <c r="F274" s="683"/>
      <c r="G274" s="683"/>
      <c r="H274" s="701"/>
      <c r="I274" s="702"/>
      <c r="J274" s="702"/>
      <c r="K274" s="702"/>
      <c r="L274" s="702"/>
      <c r="M274" s="702"/>
      <c r="N274" s="702"/>
      <c r="O274" s="702"/>
      <c r="P274" s="685"/>
      <c r="Q274" s="685"/>
      <c r="R274" s="685"/>
      <c r="S274" s="685"/>
      <c r="T274" s="685"/>
      <c r="U274" s="685"/>
      <c r="V274" s="685"/>
      <c r="W274" s="689"/>
      <c r="X274" s="690"/>
      <c r="Y274" s="690"/>
      <c r="Z274" s="690"/>
      <c r="AA274" s="690"/>
      <c r="AB274" s="690"/>
      <c r="AC274" s="690"/>
      <c r="AD274" s="691"/>
      <c r="AE274" s="683"/>
      <c r="AF274" s="683"/>
      <c r="AG274" s="683"/>
      <c r="AH274" s="683"/>
      <c r="AI274" s="683"/>
      <c r="AJ274" s="683"/>
      <c r="AK274" s="701"/>
      <c r="AL274" s="702"/>
      <c r="AM274" s="702"/>
      <c r="AN274" s="702"/>
      <c r="AO274" s="702"/>
      <c r="AP274" s="702"/>
      <c r="AQ274" s="702"/>
      <c r="AR274" s="702"/>
      <c r="AS274" s="685"/>
      <c r="AT274" s="685"/>
      <c r="AU274" s="685"/>
      <c r="AV274" s="685"/>
      <c r="AW274" s="685"/>
      <c r="AX274" s="685"/>
      <c r="AY274" s="685"/>
      <c r="AZ274" s="689"/>
      <c r="BA274" s="690"/>
      <c r="BB274" s="690"/>
      <c r="BC274" s="690"/>
      <c r="BD274" s="690"/>
      <c r="BE274" s="690"/>
      <c r="BF274" s="690"/>
      <c r="BG274" s="691"/>
    </row>
    <row r="275" spans="2:86" ht="14.55" customHeight="1" x14ac:dyDescent="0.2">
      <c r="B275" s="659" t="s">
        <v>1242</v>
      </c>
      <c r="C275" s="660"/>
      <c r="D275" s="660"/>
      <c r="E275" s="660"/>
      <c r="F275" s="660"/>
      <c r="G275" s="661"/>
      <c r="H275" s="671"/>
      <c r="I275" s="672"/>
      <c r="J275" s="672"/>
      <c r="K275" s="672"/>
      <c r="L275" s="672"/>
      <c r="M275" s="672"/>
      <c r="N275" s="672"/>
      <c r="O275" s="672"/>
      <c r="P275" s="692" t="s">
        <v>996</v>
      </c>
      <c r="Q275" s="692"/>
      <c r="R275" s="692"/>
      <c r="S275" s="692"/>
      <c r="T275" s="692"/>
      <c r="U275" s="692"/>
      <c r="V275" s="692"/>
      <c r="W275" s="693"/>
      <c r="X275" s="694"/>
      <c r="Y275" s="694"/>
      <c r="Z275" s="694"/>
      <c r="AA275" s="694"/>
      <c r="AB275" s="694"/>
      <c r="AC275" s="694"/>
      <c r="AD275" s="695"/>
      <c r="AE275" s="659" t="s">
        <v>1242</v>
      </c>
      <c r="AF275" s="660"/>
      <c r="AG275" s="660"/>
      <c r="AH275" s="660"/>
      <c r="AI275" s="660"/>
      <c r="AJ275" s="661"/>
      <c r="AK275" s="671"/>
      <c r="AL275" s="672"/>
      <c r="AM275" s="672"/>
      <c r="AN275" s="672"/>
      <c r="AO275" s="672"/>
      <c r="AP275" s="672"/>
      <c r="AQ275" s="672"/>
      <c r="AR275" s="672"/>
      <c r="AS275" s="692" t="s">
        <v>996</v>
      </c>
      <c r="AT275" s="692"/>
      <c r="AU275" s="692"/>
      <c r="AV275" s="692"/>
      <c r="AW275" s="692"/>
      <c r="AX275" s="692"/>
      <c r="AY275" s="692"/>
      <c r="AZ275" s="693"/>
      <c r="BA275" s="694"/>
      <c r="BB275" s="694"/>
      <c r="BC275" s="694"/>
      <c r="BD275" s="694"/>
      <c r="BE275" s="694"/>
      <c r="BF275" s="694"/>
      <c r="BG275" s="695"/>
    </row>
    <row r="276" spans="2:86" ht="14.55" customHeight="1" x14ac:dyDescent="0.2">
      <c r="B276" s="662"/>
      <c r="C276" s="663"/>
      <c r="D276" s="663"/>
      <c r="E276" s="663"/>
      <c r="F276" s="663"/>
      <c r="G276" s="664"/>
      <c r="H276" s="674"/>
      <c r="I276" s="675"/>
      <c r="J276" s="675"/>
      <c r="K276" s="675"/>
      <c r="L276" s="675"/>
      <c r="M276" s="675"/>
      <c r="N276" s="675"/>
      <c r="O276" s="675"/>
      <c r="P276" s="692"/>
      <c r="Q276" s="692"/>
      <c r="R276" s="692"/>
      <c r="S276" s="692"/>
      <c r="T276" s="692"/>
      <c r="U276" s="692"/>
      <c r="V276" s="692"/>
      <c r="W276" s="696"/>
      <c r="X276" s="697"/>
      <c r="Y276" s="697"/>
      <c r="Z276" s="697"/>
      <c r="AA276" s="697"/>
      <c r="AB276" s="697"/>
      <c r="AC276" s="697"/>
      <c r="AD276" s="698"/>
      <c r="AE276" s="662"/>
      <c r="AF276" s="663"/>
      <c r="AG276" s="663"/>
      <c r="AH276" s="663"/>
      <c r="AI276" s="663"/>
      <c r="AJ276" s="664"/>
      <c r="AK276" s="674"/>
      <c r="AL276" s="675"/>
      <c r="AM276" s="675"/>
      <c r="AN276" s="675"/>
      <c r="AO276" s="675"/>
      <c r="AP276" s="675"/>
      <c r="AQ276" s="675"/>
      <c r="AR276" s="675"/>
      <c r="AS276" s="692"/>
      <c r="AT276" s="692"/>
      <c r="AU276" s="692"/>
      <c r="AV276" s="692"/>
      <c r="AW276" s="692"/>
      <c r="AX276" s="692"/>
      <c r="AY276" s="692"/>
      <c r="AZ276" s="696"/>
      <c r="BA276" s="697"/>
      <c r="BB276" s="697"/>
      <c r="BC276" s="697"/>
      <c r="BD276" s="697"/>
      <c r="BE276" s="697"/>
      <c r="BF276" s="697"/>
      <c r="BG276" s="698"/>
    </row>
    <row r="277" spans="2:86" ht="19.5" customHeight="1" x14ac:dyDescent="0.2">
      <c r="B277" s="683" t="s">
        <v>79</v>
      </c>
      <c r="C277" s="683"/>
      <c r="D277" s="683"/>
      <c r="E277" s="683"/>
      <c r="F277" s="683"/>
      <c r="G277" s="683"/>
      <c r="H277" s="684">
        <f ca="1">OFFSET('(6)定期点検調書'!$CA$12,L258-1,0)</f>
        <v>0</v>
      </c>
      <c r="I277" s="684"/>
      <c r="J277" s="684"/>
      <c r="K277" s="684"/>
      <c r="L277" s="684"/>
      <c r="M277" s="684"/>
      <c r="N277" s="684"/>
      <c r="O277" s="684"/>
      <c r="P277" s="684"/>
      <c r="Q277" s="684"/>
      <c r="R277" s="684"/>
      <c r="S277" s="684"/>
      <c r="T277" s="684"/>
      <c r="U277" s="684"/>
      <c r="V277" s="684"/>
      <c r="W277" s="684"/>
      <c r="X277" s="684"/>
      <c r="Y277" s="684"/>
      <c r="Z277" s="684"/>
      <c r="AA277" s="684"/>
      <c r="AB277" s="684"/>
      <c r="AC277" s="684"/>
      <c r="AD277" s="684"/>
      <c r="AE277" s="683" t="s">
        <v>79</v>
      </c>
      <c r="AF277" s="683"/>
      <c r="AG277" s="683"/>
      <c r="AH277" s="683"/>
      <c r="AI277" s="683"/>
      <c r="AJ277" s="683"/>
      <c r="AK277" s="684">
        <f ca="1">OFFSET('(6)定期点検調書'!$CA$12,AO258-1,0)</f>
        <v>0</v>
      </c>
      <c r="AL277" s="684"/>
      <c r="AM277" s="684"/>
      <c r="AN277" s="684"/>
      <c r="AO277" s="684"/>
      <c r="AP277" s="684"/>
      <c r="AQ277" s="684"/>
      <c r="AR277" s="684"/>
      <c r="AS277" s="684"/>
      <c r="AT277" s="684"/>
      <c r="AU277" s="684"/>
      <c r="AV277" s="684"/>
      <c r="AW277" s="684"/>
      <c r="AX277" s="684"/>
      <c r="AY277" s="684"/>
      <c r="AZ277" s="684"/>
      <c r="BA277" s="684"/>
      <c r="BB277" s="684"/>
      <c r="BC277" s="684"/>
      <c r="BD277" s="684"/>
      <c r="BE277" s="684"/>
      <c r="BF277" s="684"/>
      <c r="BG277" s="684"/>
      <c r="CH277" s="473"/>
    </row>
    <row r="278" spans="2:86" ht="19.5" customHeight="1" x14ac:dyDescent="0.2">
      <c r="B278" s="683"/>
      <c r="C278" s="683"/>
      <c r="D278" s="683"/>
      <c r="E278" s="683"/>
      <c r="F278" s="683"/>
      <c r="G278" s="683"/>
      <c r="H278" s="684"/>
      <c r="I278" s="684"/>
      <c r="J278" s="684"/>
      <c r="K278" s="684"/>
      <c r="L278" s="684"/>
      <c r="M278" s="684"/>
      <c r="N278" s="684"/>
      <c r="O278" s="684"/>
      <c r="P278" s="684"/>
      <c r="Q278" s="684"/>
      <c r="R278" s="684"/>
      <c r="S278" s="684"/>
      <c r="T278" s="684"/>
      <c r="U278" s="684"/>
      <c r="V278" s="684"/>
      <c r="W278" s="684"/>
      <c r="X278" s="684"/>
      <c r="Y278" s="684"/>
      <c r="Z278" s="684"/>
      <c r="AA278" s="684"/>
      <c r="AB278" s="684"/>
      <c r="AC278" s="684"/>
      <c r="AD278" s="684"/>
      <c r="AE278" s="683"/>
      <c r="AF278" s="683"/>
      <c r="AG278" s="683"/>
      <c r="AH278" s="683"/>
      <c r="AI278" s="683"/>
      <c r="AJ278" s="683"/>
      <c r="AK278" s="684"/>
      <c r="AL278" s="684"/>
      <c r="AM278" s="684"/>
      <c r="AN278" s="684"/>
      <c r="AO278" s="684"/>
      <c r="AP278" s="684"/>
      <c r="AQ278" s="684"/>
      <c r="AR278" s="684"/>
      <c r="AS278" s="684"/>
      <c r="AT278" s="684"/>
      <c r="AU278" s="684"/>
      <c r="AV278" s="684"/>
      <c r="AW278" s="684"/>
      <c r="AX278" s="684"/>
      <c r="AY278" s="684"/>
      <c r="AZ278" s="684"/>
      <c r="BA278" s="684"/>
      <c r="BB278" s="684"/>
      <c r="BC278" s="684"/>
      <c r="BD278" s="684"/>
      <c r="BE278" s="684"/>
      <c r="BF278" s="684"/>
      <c r="BG278" s="684"/>
    </row>
    <row r="279" spans="2:86" ht="14.55" customHeight="1" x14ac:dyDescent="0.2">
      <c r="B279" s="677" t="s">
        <v>1038</v>
      </c>
      <c r="C279" s="678"/>
      <c r="D279" s="677" t="s">
        <v>1237</v>
      </c>
      <c r="E279" s="719"/>
      <c r="F279" s="719"/>
      <c r="G279" s="719"/>
      <c r="H279" s="665">
        <f ca="1">OFFSET('(6)定期点検調書'!$B$12,L279-1,0)</f>
        <v>0</v>
      </c>
      <c r="I279" s="666"/>
      <c r="J279" s="666"/>
      <c r="K279" s="667"/>
      <c r="L279" s="703">
        <f>AO258+1</f>
        <v>27</v>
      </c>
      <c r="M279" s="703"/>
      <c r="N279" s="703"/>
      <c r="O279" s="703"/>
      <c r="P279" s="703"/>
      <c r="Q279" s="703"/>
      <c r="R279" s="703"/>
      <c r="S279" s="703"/>
      <c r="T279" s="703"/>
      <c r="U279" s="703"/>
      <c r="V279" s="703"/>
      <c r="W279" s="703"/>
      <c r="X279" s="703"/>
      <c r="Y279" s="703"/>
      <c r="Z279" s="703"/>
      <c r="AA279" s="703"/>
      <c r="AB279" s="703"/>
      <c r="AC279" s="703"/>
      <c r="AD279" s="704"/>
      <c r="AE279" s="677" t="s">
        <v>1038</v>
      </c>
      <c r="AF279" s="678"/>
      <c r="AG279" s="677" t="s">
        <v>1237</v>
      </c>
      <c r="AH279" s="719"/>
      <c r="AI279" s="719"/>
      <c r="AJ279" s="719"/>
      <c r="AK279" s="665">
        <f ca="1">OFFSET('(6)定期点検調書'!$B$12,AO279-1,0)</f>
        <v>0</v>
      </c>
      <c r="AL279" s="666"/>
      <c r="AM279" s="666"/>
      <c r="AN279" s="667"/>
      <c r="AO279" s="703">
        <f>L279+1</f>
        <v>28</v>
      </c>
      <c r="AP279" s="703"/>
      <c r="AQ279" s="703"/>
      <c r="AR279" s="703"/>
      <c r="AS279" s="703"/>
      <c r="AT279" s="703"/>
      <c r="AU279" s="703"/>
      <c r="AV279" s="703"/>
      <c r="AW279" s="703"/>
      <c r="AX279" s="703"/>
      <c r="AY279" s="703"/>
      <c r="AZ279" s="703"/>
      <c r="BA279" s="703"/>
      <c r="BB279" s="703"/>
      <c r="BC279" s="703"/>
      <c r="BD279" s="703"/>
      <c r="BE279" s="703"/>
      <c r="BF279" s="703"/>
      <c r="BG279" s="704"/>
    </row>
    <row r="280" spans="2:86" ht="14.55" customHeight="1" x14ac:dyDescent="0.2">
      <c r="B280" s="679"/>
      <c r="C280" s="680"/>
      <c r="D280" s="681"/>
      <c r="E280" s="720"/>
      <c r="F280" s="720"/>
      <c r="G280" s="720"/>
      <c r="H280" s="668"/>
      <c r="I280" s="669"/>
      <c r="J280" s="669"/>
      <c r="K280" s="670"/>
      <c r="L280" s="705"/>
      <c r="M280" s="705"/>
      <c r="N280" s="705"/>
      <c r="O280" s="705"/>
      <c r="P280" s="705"/>
      <c r="Q280" s="705"/>
      <c r="R280" s="705"/>
      <c r="S280" s="705"/>
      <c r="T280" s="705"/>
      <c r="U280" s="705"/>
      <c r="V280" s="705"/>
      <c r="W280" s="705"/>
      <c r="X280" s="705"/>
      <c r="Y280" s="705"/>
      <c r="Z280" s="705"/>
      <c r="AA280" s="705"/>
      <c r="AB280" s="705"/>
      <c r="AC280" s="705"/>
      <c r="AD280" s="706"/>
      <c r="AE280" s="679"/>
      <c r="AF280" s="680"/>
      <c r="AG280" s="681"/>
      <c r="AH280" s="720"/>
      <c r="AI280" s="720"/>
      <c r="AJ280" s="720"/>
      <c r="AK280" s="668"/>
      <c r="AL280" s="669"/>
      <c r="AM280" s="669"/>
      <c r="AN280" s="670"/>
      <c r="AO280" s="705"/>
      <c r="AP280" s="705"/>
      <c r="AQ280" s="705"/>
      <c r="AR280" s="705"/>
      <c r="AS280" s="705"/>
      <c r="AT280" s="705"/>
      <c r="AU280" s="705"/>
      <c r="AV280" s="705"/>
      <c r="AW280" s="705"/>
      <c r="AX280" s="705"/>
      <c r="AY280" s="705"/>
      <c r="AZ280" s="705"/>
      <c r="BA280" s="705"/>
      <c r="BB280" s="705"/>
      <c r="BC280" s="705"/>
      <c r="BD280" s="705"/>
      <c r="BE280" s="705"/>
      <c r="BF280" s="705"/>
      <c r="BG280" s="706"/>
    </row>
    <row r="281" spans="2:86" ht="14.55" customHeight="1" x14ac:dyDescent="0.2">
      <c r="B281" s="679"/>
      <c r="C281" s="680"/>
      <c r="D281" s="677" t="s">
        <v>992</v>
      </c>
      <c r="E281" s="719"/>
      <c r="F281" s="719"/>
      <c r="G281" s="719"/>
      <c r="H281" s="665">
        <f ca="1">OFFSET('(6)定期点検調書'!$D$12,L279-1,0)</f>
        <v>0</v>
      </c>
      <c r="I281" s="666"/>
      <c r="J281" s="666"/>
      <c r="K281" s="667"/>
      <c r="L281" s="705"/>
      <c r="M281" s="705"/>
      <c r="N281" s="705"/>
      <c r="O281" s="705"/>
      <c r="P281" s="705"/>
      <c r="Q281" s="705"/>
      <c r="R281" s="705"/>
      <c r="S281" s="705"/>
      <c r="T281" s="705"/>
      <c r="U281" s="705"/>
      <c r="V281" s="705"/>
      <c r="W281" s="705"/>
      <c r="X281" s="705"/>
      <c r="Y281" s="705"/>
      <c r="Z281" s="705"/>
      <c r="AA281" s="705"/>
      <c r="AB281" s="705"/>
      <c r="AC281" s="705"/>
      <c r="AD281" s="706"/>
      <c r="AE281" s="679"/>
      <c r="AF281" s="680"/>
      <c r="AG281" s="677" t="s">
        <v>992</v>
      </c>
      <c r="AH281" s="719"/>
      <c r="AI281" s="719"/>
      <c r="AJ281" s="719"/>
      <c r="AK281" s="665">
        <f ca="1">OFFSET('(6)定期点検調書'!$D$12,AO279-1,0)</f>
        <v>0</v>
      </c>
      <c r="AL281" s="666"/>
      <c r="AM281" s="666"/>
      <c r="AN281" s="667"/>
      <c r="AO281" s="705"/>
      <c r="AP281" s="705"/>
      <c r="AQ281" s="705"/>
      <c r="AR281" s="705"/>
      <c r="AS281" s="705"/>
      <c r="AT281" s="705"/>
      <c r="AU281" s="705"/>
      <c r="AV281" s="705"/>
      <c r="AW281" s="705"/>
      <c r="AX281" s="705"/>
      <c r="AY281" s="705"/>
      <c r="AZ281" s="705"/>
      <c r="BA281" s="705"/>
      <c r="BB281" s="705"/>
      <c r="BC281" s="705"/>
      <c r="BD281" s="705"/>
      <c r="BE281" s="705"/>
      <c r="BF281" s="705"/>
      <c r="BG281" s="706"/>
    </row>
    <row r="282" spans="2:86" ht="14.55" customHeight="1" x14ac:dyDescent="0.2">
      <c r="B282" s="681"/>
      <c r="C282" s="682"/>
      <c r="D282" s="681"/>
      <c r="E282" s="720"/>
      <c r="F282" s="720"/>
      <c r="G282" s="720"/>
      <c r="H282" s="668"/>
      <c r="I282" s="669"/>
      <c r="J282" s="669"/>
      <c r="K282" s="670"/>
      <c r="L282" s="705"/>
      <c r="M282" s="705"/>
      <c r="N282" s="705"/>
      <c r="O282" s="705"/>
      <c r="P282" s="705"/>
      <c r="Q282" s="705"/>
      <c r="R282" s="705"/>
      <c r="S282" s="705"/>
      <c r="T282" s="705"/>
      <c r="U282" s="705"/>
      <c r="V282" s="705"/>
      <c r="W282" s="705"/>
      <c r="X282" s="705"/>
      <c r="Y282" s="705"/>
      <c r="Z282" s="705"/>
      <c r="AA282" s="705"/>
      <c r="AB282" s="705"/>
      <c r="AC282" s="705"/>
      <c r="AD282" s="706"/>
      <c r="AE282" s="681"/>
      <c r="AF282" s="682"/>
      <c r="AG282" s="681"/>
      <c r="AH282" s="720"/>
      <c r="AI282" s="720"/>
      <c r="AJ282" s="720"/>
      <c r="AK282" s="668"/>
      <c r="AL282" s="669"/>
      <c r="AM282" s="669"/>
      <c r="AN282" s="670"/>
      <c r="AO282" s="705"/>
      <c r="AP282" s="705"/>
      <c r="AQ282" s="705"/>
      <c r="AR282" s="705"/>
      <c r="AS282" s="705"/>
      <c r="AT282" s="705"/>
      <c r="AU282" s="705"/>
      <c r="AV282" s="705"/>
      <c r="AW282" s="705"/>
      <c r="AX282" s="705"/>
      <c r="AY282" s="705"/>
      <c r="AZ282" s="705"/>
      <c r="BA282" s="705"/>
      <c r="BB282" s="705"/>
      <c r="BC282" s="705"/>
      <c r="BD282" s="705"/>
      <c r="BE282" s="705"/>
      <c r="BF282" s="705"/>
      <c r="BG282" s="706"/>
    </row>
    <row r="283" spans="2:86" ht="14.55" customHeight="1" x14ac:dyDescent="0.2">
      <c r="B283" s="677" t="s">
        <v>1238</v>
      </c>
      <c r="C283" s="678"/>
      <c r="D283" s="659" t="s">
        <v>993</v>
      </c>
      <c r="E283" s="660"/>
      <c r="F283" s="660"/>
      <c r="G283" s="660"/>
      <c r="H283" s="671">
        <f ca="1">OFFSET('(6)定期点検調書'!$AA$13,L279-1,0)</f>
        <v>0</v>
      </c>
      <c r="I283" s="672"/>
      <c r="J283" s="672"/>
      <c r="K283" s="673"/>
      <c r="L283" s="705"/>
      <c r="M283" s="705"/>
      <c r="N283" s="705"/>
      <c r="O283" s="705"/>
      <c r="P283" s="705"/>
      <c r="Q283" s="705"/>
      <c r="R283" s="705"/>
      <c r="S283" s="705"/>
      <c r="T283" s="705"/>
      <c r="U283" s="705"/>
      <c r="V283" s="705"/>
      <c r="W283" s="705"/>
      <c r="X283" s="705"/>
      <c r="Y283" s="705"/>
      <c r="Z283" s="705"/>
      <c r="AA283" s="705"/>
      <c r="AB283" s="705"/>
      <c r="AC283" s="705"/>
      <c r="AD283" s="706"/>
      <c r="AE283" s="677" t="s">
        <v>1238</v>
      </c>
      <c r="AF283" s="678"/>
      <c r="AG283" s="659" t="s">
        <v>993</v>
      </c>
      <c r="AH283" s="660"/>
      <c r="AI283" s="660"/>
      <c r="AJ283" s="660"/>
      <c r="AK283" s="671">
        <f ca="1">OFFSET('(6)定期点検調書'!$AA$13,AO279-1,0)</f>
        <v>0</v>
      </c>
      <c r="AL283" s="672"/>
      <c r="AM283" s="672"/>
      <c r="AN283" s="673"/>
      <c r="AO283" s="705"/>
      <c r="AP283" s="705"/>
      <c r="AQ283" s="705"/>
      <c r="AR283" s="705"/>
      <c r="AS283" s="705"/>
      <c r="AT283" s="705"/>
      <c r="AU283" s="705"/>
      <c r="AV283" s="705"/>
      <c r="AW283" s="705"/>
      <c r="AX283" s="705"/>
      <c r="AY283" s="705"/>
      <c r="AZ283" s="705"/>
      <c r="BA283" s="705"/>
      <c r="BB283" s="705"/>
      <c r="BC283" s="705"/>
      <c r="BD283" s="705"/>
      <c r="BE283" s="705"/>
      <c r="BF283" s="705"/>
      <c r="BG283" s="706"/>
    </row>
    <row r="284" spans="2:86" ht="14.55" customHeight="1" x14ac:dyDescent="0.2">
      <c r="B284" s="679"/>
      <c r="C284" s="680"/>
      <c r="D284" s="662"/>
      <c r="E284" s="663"/>
      <c r="F284" s="663"/>
      <c r="G284" s="663"/>
      <c r="H284" s="674"/>
      <c r="I284" s="675"/>
      <c r="J284" s="675"/>
      <c r="K284" s="676"/>
      <c r="L284" s="705"/>
      <c r="M284" s="705"/>
      <c r="N284" s="705"/>
      <c r="O284" s="705"/>
      <c r="P284" s="705"/>
      <c r="Q284" s="705"/>
      <c r="R284" s="705"/>
      <c r="S284" s="705"/>
      <c r="T284" s="705"/>
      <c r="U284" s="705"/>
      <c r="V284" s="705"/>
      <c r="W284" s="705"/>
      <c r="X284" s="705"/>
      <c r="Y284" s="705"/>
      <c r="Z284" s="705"/>
      <c r="AA284" s="705"/>
      <c r="AB284" s="705"/>
      <c r="AC284" s="705"/>
      <c r="AD284" s="706"/>
      <c r="AE284" s="679"/>
      <c r="AF284" s="680"/>
      <c r="AG284" s="662"/>
      <c r="AH284" s="663"/>
      <c r="AI284" s="663"/>
      <c r="AJ284" s="663"/>
      <c r="AK284" s="674"/>
      <c r="AL284" s="675"/>
      <c r="AM284" s="675"/>
      <c r="AN284" s="676"/>
      <c r="AO284" s="705"/>
      <c r="AP284" s="705"/>
      <c r="AQ284" s="705"/>
      <c r="AR284" s="705"/>
      <c r="AS284" s="705"/>
      <c r="AT284" s="705"/>
      <c r="AU284" s="705"/>
      <c r="AV284" s="705"/>
      <c r="AW284" s="705"/>
      <c r="AX284" s="705"/>
      <c r="AY284" s="705"/>
      <c r="AZ284" s="705"/>
      <c r="BA284" s="705"/>
      <c r="BB284" s="705"/>
      <c r="BC284" s="705"/>
      <c r="BD284" s="705"/>
      <c r="BE284" s="705"/>
      <c r="BF284" s="705"/>
      <c r="BG284" s="706"/>
    </row>
    <row r="285" spans="2:86" ht="14.55" customHeight="1" x14ac:dyDescent="0.2">
      <c r="B285" s="679"/>
      <c r="C285" s="680"/>
      <c r="D285" s="659" t="s">
        <v>1239</v>
      </c>
      <c r="E285" s="660"/>
      <c r="F285" s="660"/>
      <c r="G285" s="660"/>
      <c r="H285" s="665">
        <f ca="1">OFFSET('(6)定期点検調書'!$AD$12,L279-1,0)</f>
        <v>0</v>
      </c>
      <c r="I285" s="666"/>
      <c r="J285" s="666"/>
      <c r="K285" s="667"/>
      <c r="L285" s="705"/>
      <c r="M285" s="705"/>
      <c r="N285" s="705"/>
      <c r="O285" s="705"/>
      <c r="P285" s="705"/>
      <c r="Q285" s="705"/>
      <c r="R285" s="705"/>
      <c r="S285" s="705"/>
      <c r="T285" s="705"/>
      <c r="U285" s="705"/>
      <c r="V285" s="705"/>
      <c r="W285" s="705"/>
      <c r="X285" s="705"/>
      <c r="Y285" s="705"/>
      <c r="Z285" s="705"/>
      <c r="AA285" s="705"/>
      <c r="AB285" s="705"/>
      <c r="AC285" s="705"/>
      <c r="AD285" s="706"/>
      <c r="AE285" s="679"/>
      <c r="AF285" s="680"/>
      <c r="AG285" s="659" t="s">
        <v>1239</v>
      </c>
      <c r="AH285" s="660"/>
      <c r="AI285" s="660"/>
      <c r="AJ285" s="660"/>
      <c r="AK285" s="665">
        <f ca="1">OFFSET('(6)定期点検調書'!$AD$12,AO279-1,0)</f>
        <v>0</v>
      </c>
      <c r="AL285" s="666"/>
      <c r="AM285" s="666"/>
      <c r="AN285" s="667"/>
      <c r="AO285" s="705"/>
      <c r="AP285" s="705"/>
      <c r="AQ285" s="705"/>
      <c r="AR285" s="705"/>
      <c r="AS285" s="705"/>
      <c r="AT285" s="705"/>
      <c r="AU285" s="705"/>
      <c r="AV285" s="705"/>
      <c r="AW285" s="705"/>
      <c r="AX285" s="705"/>
      <c r="AY285" s="705"/>
      <c r="AZ285" s="705"/>
      <c r="BA285" s="705"/>
      <c r="BB285" s="705"/>
      <c r="BC285" s="705"/>
      <c r="BD285" s="705"/>
      <c r="BE285" s="705"/>
      <c r="BF285" s="705"/>
      <c r="BG285" s="706"/>
    </row>
    <row r="286" spans="2:86" ht="14.55" customHeight="1" x14ac:dyDescent="0.2">
      <c r="B286" s="681"/>
      <c r="C286" s="682"/>
      <c r="D286" s="662"/>
      <c r="E286" s="663"/>
      <c r="F286" s="663"/>
      <c r="G286" s="663"/>
      <c r="H286" s="668"/>
      <c r="I286" s="669"/>
      <c r="J286" s="669"/>
      <c r="K286" s="670"/>
      <c r="L286" s="705"/>
      <c r="M286" s="705"/>
      <c r="N286" s="705"/>
      <c r="O286" s="705"/>
      <c r="P286" s="705"/>
      <c r="Q286" s="705"/>
      <c r="R286" s="705"/>
      <c r="S286" s="705"/>
      <c r="T286" s="705"/>
      <c r="U286" s="705"/>
      <c r="V286" s="705"/>
      <c r="W286" s="705"/>
      <c r="X286" s="705"/>
      <c r="Y286" s="705"/>
      <c r="Z286" s="705"/>
      <c r="AA286" s="705"/>
      <c r="AB286" s="705"/>
      <c r="AC286" s="705"/>
      <c r="AD286" s="706"/>
      <c r="AE286" s="681"/>
      <c r="AF286" s="682"/>
      <c r="AG286" s="662"/>
      <c r="AH286" s="663"/>
      <c r="AI286" s="663"/>
      <c r="AJ286" s="663"/>
      <c r="AK286" s="668"/>
      <c r="AL286" s="669"/>
      <c r="AM286" s="669"/>
      <c r="AN286" s="670"/>
      <c r="AO286" s="705"/>
      <c r="AP286" s="705"/>
      <c r="AQ286" s="705"/>
      <c r="AR286" s="705"/>
      <c r="AS286" s="705"/>
      <c r="AT286" s="705"/>
      <c r="AU286" s="705"/>
      <c r="AV286" s="705"/>
      <c r="AW286" s="705"/>
      <c r="AX286" s="705"/>
      <c r="AY286" s="705"/>
      <c r="AZ286" s="705"/>
      <c r="BA286" s="705"/>
      <c r="BB286" s="705"/>
      <c r="BC286" s="705"/>
      <c r="BD286" s="705"/>
      <c r="BE286" s="705"/>
      <c r="BF286" s="705"/>
      <c r="BG286" s="706"/>
    </row>
    <row r="287" spans="2:86" ht="28.95" customHeight="1" x14ac:dyDescent="0.2">
      <c r="B287" s="716" t="s">
        <v>995</v>
      </c>
      <c r="C287" s="717"/>
      <c r="D287" s="717"/>
      <c r="E287" s="717"/>
      <c r="F287" s="717"/>
      <c r="G287" s="718"/>
      <c r="H287" s="709">
        <f ca="1">OFFSET('(6)定期点検調書'!$AK$12,L279-1,0)</f>
        <v>0</v>
      </c>
      <c r="I287" s="710"/>
      <c r="J287" s="710"/>
      <c r="K287" s="711"/>
      <c r="L287" s="705"/>
      <c r="M287" s="705"/>
      <c r="N287" s="705"/>
      <c r="O287" s="705"/>
      <c r="P287" s="705"/>
      <c r="Q287" s="705"/>
      <c r="R287" s="705"/>
      <c r="S287" s="705"/>
      <c r="T287" s="705"/>
      <c r="U287" s="705"/>
      <c r="V287" s="705"/>
      <c r="W287" s="705"/>
      <c r="X287" s="705"/>
      <c r="Y287" s="705"/>
      <c r="Z287" s="705"/>
      <c r="AA287" s="705"/>
      <c r="AB287" s="705"/>
      <c r="AC287" s="705"/>
      <c r="AD287" s="706"/>
      <c r="AE287" s="716" t="s">
        <v>995</v>
      </c>
      <c r="AF287" s="717"/>
      <c r="AG287" s="717"/>
      <c r="AH287" s="717"/>
      <c r="AI287" s="717"/>
      <c r="AJ287" s="718"/>
      <c r="AK287" s="709">
        <f ca="1">OFFSET('(6)定期点検調書'!$AK$12,AO279-1,0)</f>
        <v>0</v>
      </c>
      <c r="AL287" s="710"/>
      <c r="AM287" s="710"/>
      <c r="AN287" s="711"/>
      <c r="AO287" s="705"/>
      <c r="AP287" s="705"/>
      <c r="AQ287" s="705"/>
      <c r="AR287" s="705"/>
      <c r="AS287" s="705"/>
      <c r="AT287" s="705"/>
      <c r="AU287" s="705"/>
      <c r="AV287" s="705"/>
      <c r="AW287" s="705"/>
      <c r="AX287" s="705"/>
      <c r="AY287" s="705"/>
      <c r="AZ287" s="705"/>
      <c r="BA287" s="705"/>
      <c r="BB287" s="705"/>
      <c r="BC287" s="705"/>
      <c r="BD287" s="705"/>
      <c r="BE287" s="705"/>
      <c r="BF287" s="705"/>
      <c r="BG287" s="706"/>
    </row>
    <row r="288" spans="2:86" ht="14.55" customHeight="1" x14ac:dyDescent="0.2">
      <c r="B288" s="677" t="s">
        <v>1240</v>
      </c>
      <c r="C288" s="661"/>
      <c r="D288" s="659" t="s">
        <v>994</v>
      </c>
      <c r="E288" s="660"/>
      <c r="F288" s="660"/>
      <c r="G288" s="661"/>
      <c r="H288" s="699" t="str">
        <f ca="1">OFFSET('(6)定期点検調書'!$BY$12,L279-1,0)</f>
        <v/>
      </c>
      <c r="I288" s="700"/>
      <c r="J288" s="700"/>
      <c r="K288" s="714"/>
      <c r="L288" s="705"/>
      <c r="M288" s="705"/>
      <c r="N288" s="705"/>
      <c r="O288" s="705"/>
      <c r="P288" s="705"/>
      <c r="Q288" s="705"/>
      <c r="R288" s="705"/>
      <c r="S288" s="705"/>
      <c r="T288" s="705"/>
      <c r="U288" s="705"/>
      <c r="V288" s="705"/>
      <c r="W288" s="705"/>
      <c r="X288" s="705"/>
      <c r="Y288" s="705"/>
      <c r="Z288" s="705"/>
      <c r="AA288" s="705"/>
      <c r="AB288" s="705"/>
      <c r="AC288" s="705"/>
      <c r="AD288" s="706"/>
      <c r="AE288" s="677" t="s">
        <v>1240</v>
      </c>
      <c r="AF288" s="661"/>
      <c r="AG288" s="659" t="s">
        <v>994</v>
      </c>
      <c r="AH288" s="660"/>
      <c r="AI288" s="660"/>
      <c r="AJ288" s="661"/>
      <c r="AK288" s="699" t="str">
        <f ca="1">OFFSET('(6)定期点検調書'!$BY$12,AO279-1,0)</f>
        <v/>
      </c>
      <c r="AL288" s="700"/>
      <c r="AM288" s="700"/>
      <c r="AN288" s="714"/>
      <c r="AO288" s="705"/>
      <c r="AP288" s="705"/>
      <c r="AQ288" s="705"/>
      <c r="AR288" s="705"/>
      <c r="AS288" s="705"/>
      <c r="AT288" s="705"/>
      <c r="AU288" s="705"/>
      <c r="AV288" s="705"/>
      <c r="AW288" s="705"/>
      <c r="AX288" s="705"/>
      <c r="AY288" s="705"/>
      <c r="AZ288" s="705"/>
      <c r="BA288" s="705"/>
      <c r="BB288" s="705"/>
      <c r="BC288" s="705"/>
      <c r="BD288" s="705"/>
      <c r="BE288" s="705"/>
      <c r="BF288" s="705"/>
      <c r="BG288" s="706"/>
    </row>
    <row r="289" spans="2:86" ht="14.55" customHeight="1" x14ac:dyDescent="0.2">
      <c r="B289" s="712"/>
      <c r="C289" s="713"/>
      <c r="D289" s="662"/>
      <c r="E289" s="663"/>
      <c r="F289" s="663"/>
      <c r="G289" s="664"/>
      <c r="H289" s="701"/>
      <c r="I289" s="702"/>
      <c r="J289" s="702"/>
      <c r="K289" s="715"/>
      <c r="L289" s="705"/>
      <c r="M289" s="705"/>
      <c r="N289" s="705"/>
      <c r="O289" s="705"/>
      <c r="P289" s="705"/>
      <c r="Q289" s="705"/>
      <c r="R289" s="705"/>
      <c r="S289" s="705"/>
      <c r="T289" s="705"/>
      <c r="U289" s="705"/>
      <c r="V289" s="705"/>
      <c r="W289" s="705"/>
      <c r="X289" s="705"/>
      <c r="Y289" s="705"/>
      <c r="Z289" s="705"/>
      <c r="AA289" s="705"/>
      <c r="AB289" s="705"/>
      <c r="AC289" s="705"/>
      <c r="AD289" s="706"/>
      <c r="AE289" s="712"/>
      <c r="AF289" s="713"/>
      <c r="AG289" s="662"/>
      <c r="AH289" s="663"/>
      <c r="AI289" s="663"/>
      <c r="AJ289" s="664"/>
      <c r="AK289" s="701"/>
      <c r="AL289" s="702"/>
      <c r="AM289" s="702"/>
      <c r="AN289" s="715"/>
      <c r="AO289" s="705"/>
      <c r="AP289" s="705"/>
      <c r="AQ289" s="705"/>
      <c r="AR289" s="705"/>
      <c r="AS289" s="705"/>
      <c r="AT289" s="705"/>
      <c r="AU289" s="705"/>
      <c r="AV289" s="705"/>
      <c r="AW289" s="705"/>
      <c r="AX289" s="705"/>
      <c r="AY289" s="705"/>
      <c r="AZ289" s="705"/>
      <c r="BA289" s="705"/>
      <c r="BB289" s="705"/>
      <c r="BC289" s="705"/>
      <c r="BD289" s="705"/>
      <c r="BE289" s="705"/>
      <c r="BF289" s="705"/>
      <c r="BG289" s="706"/>
    </row>
    <row r="290" spans="2:86" ht="14.55" customHeight="1" x14ac:dyDescent="0.2">
      <c r="B290" s="712"/>
      <c r="C290" s="713"/>
      <c r="D290" s="659" t="s">
        <v>1186</v>
      </c>
      <c r="E290" s="660"/>
      <c r="F290" s="660"/>
      <c r="G290" s="661"/>
      <c r="H290" s="665">
        <f ca="1">OFFSET('(6)定期点検調書'!$BC$12,L279-1,0)</f>
        <v>0</v>
      </c>
      <c r="I290" s="666"/>
      <c r="J290" s="666"/>
      <c r="K290" s="667"/>
      <c r="L290" s="705"/>
      <c r="M290" s="705"/>
      <c r="N290" s="705"/>
      <c r="O290" s="705"/>
      <c r="P290" s="705"/>
      <c r="Q290" s="705"/>
      <c r="R290" s="705"/>
      <c r="S290" s="705"/>
      <c r="T290" s="705"/>
      <c r="U290" s="705"/>
      <c r="V290" s="705"/>
      <c r="W290" s="705"/>
      <c r="X290" s="705"/>
      <c r="Y290" s="705"/>
      <c r="Z290" s="705"/>
      <c r="AA290" s="705"/>
      <c r="AB290" s="705"/>
      <c r="AC290" s="705"/>
      <c r="AD290" s="706"/>
      <c r="AE290" s="712"/>
      <c r="AF290" s="713"/>
      <c r="AG290" s="659" t="s">
        <v>1186</v>
      </c>
      <c r="AH290" s="660"/>
      <c r="AI290" s="660"/>
      <c r="AJ290" s="661"/>
      <c r="AK290" s="665">
        <f ca="1">OFFSET('(6)定期点検調書'!$BC$12,AO279-1,0)</f>
        <v>0</v>
      </c>
      <c r="AL290" s="666"/>
      <c r="AM290" s="666"/>
      <c r="AN290" s="667"/>
      <c r="AO290" s="705"/>
      <c r="AP290" s="705"/>
      <c r="AQ290" s="705"/>
      <c r="AR290" s="705"/>
      <c r="AS290" s="705"/>
      <c r="AT290" s="705"/>
      <c r="AU290" s="705"/>
      <c r="AV290" s="705"/>
      <c r="AW290" s="705"/>
      <c r="AX290" s="705"/>
      <c r="AY290" s="705"/>
      <c r="AZ290" s="705"/>
      <c r="BA290" s="705"/>
      <c r="BB290" s="705"/>
      <c r="BC290" s="705"/>
      <c r="BD290" s="705"/>
      <c r="BE290" s="705"/>
      <c r="BF290" s="705"/>
      <c r="BG290" s="706"/>
    </row>
    <row r="291" spans="2:86" ht="14.55" customHeight="1" x14ac:dyDescent="0.2">
      <c r="B291" s="712"/>
      <c r="C291" s="713"/>
      <c r="D291" s="662"/>
      <c r="E291" s="663"/>
      <c r="F291" s="663"/>
      <c r="G291" s="664"/>
      <c r="H291" s="668"/>
      <c r="I291" s="669"/>
      <c r="J291" s="669"/>
      <c r="K291" s="670"/>
      <c r="L291" s="705"/>
      <c r="M291" s="705"/>
      <c r="N291" s="705"/>
      <c r="O291" s="705"/>
      <c r="P291" s="705"/>
      <c r="Q291" s="705"/>
      <c r="R291" s="705"/>
      <c r="S291" s="705"/>
      <c r="T291" s="705"/>
      <c r="U291" s="705"/>
      <c r="V291" s="705"/>
      <c r="W291" s="705"/>
      <c r="X291" s="705"/>
      <c r="Y291" s="705"/>
      <c r="Z291" s="705"/>
      <c r="AA291" s="705"/>
      <c r="AB291" s="705"/>
      <c r="AC291" s="705"/>
      <c r="AD291" s="706"/>
      <c r="AE291" s="712"/>
      <c r="AF291" s="713"/>
      <c r="AG291" s="662"/>
      <c r="AH291" s="663"/>
      <c r="AI291" s="663"/>
      <c r="AJ291" s="664"/>
      <c r="AK291" s="668"/>
      <c r="AL291" s="669"/>
      <c r="AM291" s="669"/>
      <c r="AN291" s="670"/>
      <c r="AO291" s="705"/>
      <c r="AP291" s="705"/>
      <c r="AQ291" s="705"/>
      <c r="AR291" s="705"/>
      <c r="AS291" s="705"/>
      <c r="AT291" s="705"/>
      <c r="AU291" s="705"/>
      <c r="AV291" s="705"/>
      <c r="AW291" s="705"/>
      <c r="AX291" s="705"/>
      <c r="AY291" s="705"/>
      <c r="AZ291" s="705"/>
      <c r="BA291" s="705"/>
      <c r="BB291" s="705"/>
      <c r="BC291" s="705"/>
      <c r="BD291" s="705"/>
      <c r="BE291" s="705"/>
      <c r="BF291" s="705"/>
      <c r="BG291" s="706"/>
    </row>
    <row r="292" spans="2:86" ht="14.55" customHeight="1" x14ac:dyDescent="0.2">
      <c r="B292" s="712"/>
      <c r="C292" s="713"/>
      <c r="D292" s="659" t="s">
        <v>1187</v>
      </c>
      <c r="E292" s="660"/>
      <c r="F292" s="660"/>
      <c r="G292" s="661"/>
      <c r="H292" s="665">
        <f ca="1">OFFSET('(6)定期点検調書'!$BF$12,L279-1,0)</f>
        <v>0</v>
      </c>
      <c r="I292" s="666"/>
      <c r="J292" s="666"/>
      <c r="K292" s="667"/>
      <c r="L292" s="705"/>
      <c r="M292" s="705"/>
      <c r="N292" s="705"/>
      <c r="O292" s="705"/>
      <c r="P292" s="705"/>
      <c r="Q292" s="705"/>
      <c r="R292" s="705"/>
      <c r="S292" s="705"/>
      <c r="T292" s="705"/>
      <c r="U292" s="705"/>
      <c r="V292" s="705"/>
      <c r="W292" s="705"/>
      <c r="X292" s="705"/>
      <c r="Y292" s="705"/>
      <c r="Z292" s="705"/>
      <c r="AA292" s="705"/>
      <c r="AB292" s="705"/>
      <c r="AC292" s="705"/>
      <c r="AD292" s="706"/>
      <c r="AE292" s="712"/>
      <c r="AF292" s="713"/>
      <c r="AG292" s="659" t="s">
        <v>1187</v>
      </c>
      <c r="AH292" s="660"/>
      <c r="AI292" s="660"/>
      <c r="AJ292" s="661"/>
      <c r="AK292" s="665">
        <f ca="1">OFFSET('(6)定期点検調書'!$BF$12,AO279-1,0)</f>
        <v>0</v>
      </c>
      <c r="AL292" s="666"/>
      <c r="AM292" s="666"/>
      <c r="AN292" s="667"/>
      <c r="AO292" s="705"/>
      <c r="AP292" s="705"/>
      <c r="AQ292" s="705"/>
      <c r="AR292" s="705"/>
      <c r="AS292" s="705"/>
      <c r="AT292" s="705"/>
      <c r="AU292" s="705"/>
      <c r="AV292" s="705"/>
      <c r="AW292" s="705"/>
      <c r="AX292" s="705"/>
      <c r="AY292" s="705"/>
      <c r="AZ292" s="705"/>
      <c r="BA292" s="705"/>
      <c r="BB292" s="705"/>
      <c r="BC292" s="705"/>
      <c r="BD292" s="705"/>
      <c r="BE292" s="705"/>
      <c r="BF292" s="705"/>
      <c r="BG292" s="706"/>
    </row>
    <row r="293" spans="2:86" ht="14.55" customHeight="1" x14ac:dyDescent="0.2">
      <c r="B293" s="662"/>
      <c r="C293" s="664"/>
      <c r="D293" s="662"/>
      <c r="E293" s="663"/>
      <c r="F293" s="663"/>
      <c r="G293" s="664"/>
      <c r="H293" s="668"/>
      <c r="I293" s="669"/>
      <c r="J293" s="669"/>
      <c r="K293" s="670"/>
      <c r="L293" s="707"/>
      <c r="M293" s="707"/>
      <c r="N293" s="707"/>
      <c r="O293" s="707"/>
      <c r="P293" s="707"/>
      <c r="Q293" s="707"/>
      <c r="R293" s="707"/>
      <c r="S293" s="707"/>
      <c r="T293" s="707"/>
      <c r="U293" s="707"/>
      <c r="V293" s="707"/>
      <c r="W293" s="707"/>
      <c r="X293" s="707"/>
      <c r="Y293" s="707"/>
      <c r="Z293" s="707"/>
      <c r="AA293" s="707"/>
      <c r="AB293" s="707"/>
      <c r="AC293" s="707"/>
      <c r="AD293" s="708"/>
      <c r="AE293" s="662"/>
      <c r="AF293" s="664"/>
      <c r="AG293" s="662"/>
      <c r="AH293" s="663"/>
      <c r="AI293" s="663"/>
      <c r="AJ293" s="664"/>
      <c r="AK293" s="668"/>
      <c r="AL293" s="669"/>
      <c r="AM293" s="669"/>
      <c r="AN293" s="670"/>
      <c r="AO293" s="707"/>
      <c r="AP293" s="707"/>
      <c r="AQ293" s="707"/>
      <c r="AR293" s="707"/>
      <c r="AS293" s="707"/>
      <c r="AT293" s="707"/>
      <c r="AU293" s="707"/>
      <c r="AV293" s="707"/>
      <c r="AW293" s="707"/>
      <c r="AX293" s="707"/>
      <c r="AY293" s="707"/>
      <c r="AZ293" s="707"/>
      <c r="BA293" s="707"/>
      <c r="BB293" s="707"/>
      <c r="BC293" s="707"/>
      <c r="BD293" s="707"/>
      <c r="BE293" s="707"/>
      <c r="BF293" s="707"/>
      <c r="BG293" s="708"/>
    </row>
    <row r="294" spans="2:86" ht="14.55" customHeight="1" x14ac:dyDescent="0.2">
      <c r="B294" s="683" t="s">
        <v>1241</v>
      </c>
      <c r="C294" s="683"/>
      <c r="D294" s="683"/>
      <c r="E294" s="683"/>
      <c r="F294" s="683"/>
      <c r="G294" s="683"/>
      <c r="H294" s="699" t="str">
        <f ca="1">IF(OFFSET('(6)定期点検調書'!$AR$12,L279-1,0)="","",OFFSET('(6)定期点検調書'!$AQ$12,L279-1,0)&amp;TEXT(OFFSET('(6)定期点検調書'!$AR$12,L279-1,0),"0.0")&amp;OFFSET('(6)定期点検調書'!$AT$12,L279-1,0))  &amp;  IF(OFFSET('(6)定期点検調書'!$AV$12,L279-1,0)="","","／"&amp;OFFSET('(6)定期点検調書'!$AU$12,L279-1,0)&amp;TEXT(OFFSET('(6)定期点検調書'!$AV$12,L279-1,0),"0.0")&amp;OFFSET('(6)定期点検調書'!$AX$12,L279-1,0))  &amp;  IF(OFFSET('(6)定期点検調書'!$AZ$12,L279-1,0)="","","／"&amp;OFFSET('(6)定期点検調書'!$AY$12,L279-1,0)&amp;TEXT(OFFSET('(6)定期点検調書'!$AZ$12,L279-1,0),"0.0")&amp;OFFSET('(6)定期点検調書'!$BB$12,L279-1,0))</f>
        <v/>
      </c>
      <c r="I294" s="700"/>
      <c r="J294" s="700"/>
      <c r="K294" s="700"/>
      <c r="L294" s="700"/>
      <c r="M294" s="700"/>
      <c r="N294" s="700"/>
      <c r="O294" s="700"/>
      <c r="P294" s="685" t="s">
        <v>1243</v>
      </c>
      <c r="Q294" s="685"/>
      <c r="R294" s="685"/>
      <c r="S294" s="685"/>
      <c r="T294" s="685"/>
      <c r="U294" s="685"/>
      <c r="V294" s="685"/>
      <c r="W294" s="686" t="str">
        <f ca="1">OFFSET('(6)定期点検調書'!$F$12,L279-1,0)</f>
        <v/>
      </c>
      <c r="X294" s="687"/>
      <c r="Y294" s="687"/>
      <c r="Z294" s="687"/>
      <c r="AA294" s="687"/>
      <c r="AB294" s="687"/>
      <c r="AC294" s="687"/>
      <c r="AD294" s="688"/>
      <c r="AE294" s="683" t="s">
        <v>1241</v>
      </c>
      <c r="AF294" s="683"/>
      <c r="AG294" s="683"/>
      <c r="AH294" s="683"/>
      <c r="AI294" s="683"/>
      <c r="AJ294" s="683"/>
      <c r="AK294" s="699" t="str">
        <f ca="1">IF(OFFSET('(6)定期点検調書'!$AR$12,AO279-1,0)="","",OFFSET('(6)定期点検調書'!$AQ$12,AO279-1,0)&amp;TEXT(OFFSET('(6)定期点検調書'!$AR$12,AO279-1,0),"0.0")&amp;OFFSET('(6)定期点検調書'!$AT$12,AO279-1,0))  &amp;  IF(OFFSET('(6)定期点検調書'!$AV$12,AO279-1,0)="","","／"&amp;OFFSET('(6)定期点検調書'!$AU$12,AO279-1,0)&amp;TEXT(OFFSET('(6)定期点検調書'!$AV$12,AO279-1,0),"0.0")&amp;OFFSET('(6)定期点検調書'!$AX$12,AO279-1,0))  &amp;  IF(OFFSET('(6)定期点検調書'!$AZ$12,AO279-1,0)="","","／"&amp;OFFSET('(6)定期点検調書'!$AY$12,AO279-1,0)&amp;TEXT(OFFSET('(6)定期点検調書'!$AZ$12,AO279-1,0),"0.0")&amp;OFFSET('(6)定期点検調書'!$BB$12,AO279-1,0))</f>
        <v/>
      </c>
      <c r="AL294" s="700"/>
      <c r="AM294" s="700"/>
      <c r="AN294" s="700"/>
      <c r="AO294" s="700"/>
      <c r="AP294" s="700"/>
      <c r="AQ294" s="700"/>
      <c r="AR294" s="700"/>
      <c r="AS294" s="685" t="s">
        <v>1243</v>
      </c>
      <c r="AT294" s="685"/>
      <c r="AU294" s="685"/>
      <c r="AV294" s="685"/>
      <c r="AW294" s="685"/>
      <c r="AX294" s="685"/>
      <c r="AY294" s="685"/>
      <c r="AZ294" s="686" t="str">
        <f ca="1">OFFSET('(6)定期点検調書'!$F$12,AO279-1,0)</f>
        <v/>
      </c>
      <c r="BA294" s="687"/>
      <c r="BB294" s="687"/>
      <c r="BC294" s="687"/>
      <c r="BD294" s="687"/>
      <c r="BE294" s="687"/>
      <c r="BF294" s="687"/>
      <c r="BG294" s="688"/>
    </row>
    <row r="295" spans="2:86" ht="14.55" customHeight="1" x14ac:dyDescent="0.2">
      <c r="B295" s="683"/>
      <c r="C295" s="683"/>
      <c r="D295" s="683"/>
      <c r="E295" s="683"/>
      <c r="F295" s="683"/>
      <c r="G295" s="683"/>
      <c r="H295" s="701"/>
      <c r="I295" s="702"/>
      <c r="J295" s="702"/>
      <c r="K295" s="702"/>
      <c r="L295" s="702"/>
      <c r="M295" s="702"/>
      <c r="N295" s="702"/>
      <c r="O295" s="702"/>
      <c r="P295" s="685"/>
      <c r="Q295" s="685"/>
      <c r="R295" s="685"/>
      <c r="S295" s="685"/>
      <c r="T295" s="685"/>
      <c r="U295" s="685"/>
      <c r="V295" s="685"/>
      <c r="W295" s="689"/>
      <c r="X295" s="690"/>
      <c r="Y295" s="690"/>
      <c r="Z295" s="690"/>
      <c r="AA295" s="690"/>
      <c r="AB295" s="690"/>
      <c r="AC295" s="690"/>
      <c r="AD295" s="691"/>
      <c r="AE295" s="683"/>
      <c r="AF295" s="683"/>
      <c r="AG295" s="683"/>
      <c r="AH295" s="683"/>
      <c r="AI295" s="683"/>
      <c r="AJ295" s="683"/>
      <c r="AK295" s="701"/>
      <c r="AL295" s="702"/>
      <c r="AM295" s="702"/>
      <c r="AN295" s="702"/>
      <c r="AO295" s="702"/>
      <c r="AP295" s="702"/>
      <c r="AQ295" s="702"/>
      <c r="AR295" s="702"/>
      <c r="AS295" s="685"/>
      <c r="AT295" s="685"/>
      <c r="AU295" s="685"/>
      <c r="AV295" s="685"/>
      <c r="AW295" s="685"/>
      <c r="AX295" s="685"/>
      <c r="AY295" s="685"/>
      <c r="AZ295" s="689"/>
      <c r="BA295" s="690"/>
      <c r="BB295" s="690"/>
      <c r="BC295" s="690"/>
      <c r="BD295" s="690"/>
      <c r="BE295" s="690"/>
      <c r="BF295" s="690"/>
      <c r="BG295" s="691"/>
    </row>
    <row r="296" spans="2:86" ht="14.55" customHeight="1" x14ac:dyDescent="0.2">
      <c r="B296" s="659" t="s">
        <v>1242</v>
      </c>
      <c r="C296" s="660"/>
      <c r="D296" s="660"/>
      <c r="E296" s="660"/>
      <c r="F296" s="660"/>
      <c r="G296" s="661"/>
      <c r="H296" s="671" t="str">
        <f ca="1">IF(OFFSET('(6)定期点検調書'!$BL$12,L279-1,0)="","",VLOOKUP(OFFSET('(6)定期点検調書'!$BL$12,L279-1,0),ﾃﾞｰﾀ一覧!$AY$4:$BB$16,2,FALSE))  &amp;  IF(OFFSET('(6)定期点検調書'!$BC$12,L279-1,0)="","","／"&amp;VLOOKUP(OFFSET('(6)定期点検調書'!$BC$12,L279-1,0),ﾃﾞｰﾀ一覧!$AY$4:$BB$16,2,FALSE))  &amp;  IF(OFFSET('(6)定期点検調書'!$BD$12,L279-1,0)="","","／"&amp;VLOOKUP(OFFSET('(6)定期点検調書'!$BD$12,L279-1,0),ﾃﾞｰﾀ一覧!$AY$4:$BB$16,2,FALSE))</f>
        <v/>
      </c>
      <c r="I296" s="672"/>
      <c r="J296" s="672"/>
      <c r="K296" s="672"/>
      <c r="L296" s="672"/>
      <c r="M296" s="672"/>
      <c r="N296" s="672"/>
      <c r="O296" s="672"/>
      <c r="P296" s="692" t="s">
        <v>996</v>
      </c>
      <c r="Q296" s="692"/>
      <c r="R296" s="692"/>
      <c r="S296" s="692"/>
      <c r="T296" s="692"/>
      <c r="U296" s="692"/>
      <c r="V296" s="692"/>
      <c r="W296" s="693"/>
      <c r="X296" s="694"/>
      <c r="Y296" s="694"/>
      <c r="Z296" s="694"/>
      <c r="AA296" s="694"/>
      <c r="AB296" s="694"/>
      <c r="AC296" s="694"/>
      <c r="AD296" s="695"/>
      <c r="AE296" s="659" t="s">
        <v>1242</v>
      </c>
      <c r="AF296" s="660"/>
      <c r="AG296" s="660"/>
      <c r="AH296" s="660"/>
      <c r="AI296" s="660"/>
      <c r="AJ296" s="661"/>
      <c r="AK296" s="671" t="str">
        <f ca="1">IF(OFFSET('(6)定期点検調書'!$BL$12,AO279-1,0)="","",VLOOKUP(OFFSET('(6)定期点検調書'!$BL$12,AO279-1,0),ﾃﾞｰﾀ一覧!$AY$4:$BB$16,2,FALSE))  &amp;  IF(OFFSET('(6)定期点検調書'!$BC$12,AO279-1,0)="","","／"&amp;VLOOKUP(OFFSET('(6)定期点検調書'!$BC$12,AO279-1,0),ﾃﾞｰﾀ一覧!$AY$4:$BB$16,2,FALSE))  &amp;  IF(OFFSET('(6)定期点検調書'!$BD$12,AO279-1,0)="","","／"&amp;VLOOKUP(OFFSET('(6)定期点検調書'!$BD$12,AO279-1,0),ﾃﾞｰﾀ一覧!$AY$4:$BB$16,2,FALSE))</f>
        <v/>
      </c>
      <c r="AL296" s="672"/>
      <c r="AM296" s="672"/>
      <c r="AN296" s="672"/>
      <c r="AO296" s="672"/>
      <c r="AP296" s="672"/>
      <c r="AQ296" s="672"/>
      <c r="AR296" s="672"/>
      <c r="AS296" s="692" t="s">
        <v>996</v>
      </c>
      <c r="AT296" s="692"/>
      <c r="AU296" s="692"/>
      <c r="AV296" s="692"/>
      <c r="AW296" s="692"/>
      <c r="AX296" s="692"/>
      <c r="AY296" s="692"/>
      <c r="AZ296" s="693"/>
      <c r="BA296" s="694"/>
      <c r="BB296" s="694"/>
      <c r="BC296" s="694"/>
      <c r="BD296" s="694"/>
      <c r="BE296" s="694"/>
      <c r="BF296" s="694"/>
      <c r="BG296" s="695"/>
    </row>
    <row r="297" spans="2:86" ht="14.55" customHeight="1" x14ac:dyDescent="0.2">
      <c r="B297" s="662"/>
      <c r="C297" s="663"/>
      <c r="D297" s="663"/>
      <c r="E297" s="663"/>
      <c r="F297" s="663"/>
      <c r="G297" s="664"/>
      <c r="H297" s="674"/>
      <c r="I297" s="675"/>
      <c r="J297" s="675"/>
      <c r="K297" s="675"/>
      <c r="L297" s="675"/>
      <c r="M297" s="675"/>
      <c r="N297" s="675"/>
      <c r="O297" s="675"/>
      <c r="P297" s="692"/>
      <c r="Q297" s="692"/>
      <c r="R297" s="692"/>
      <c r="S297" s="692"/>
      <c r="T297" s="692"/>
      <c r="U297" s="692"/>
      <c r="V297" s="692"/>
      <c r="W297" s="696"/>
      <c r="X297" s="697"/>
      <c r="Y297" s="697"/>
      <c r="Z297" s="697"/>
      <c r="AA297" s="697"/>
      <c r="AB297" s="697"/>
      <c r="AC297" s="697"/>
      <c r="AD297" s="698"/>
      <c r="AE297" s="662"/>
      <c r="AF297" s="663"/>
      <c r="AG297" s="663"/>
      <c r="AH297" s="663"/>
      <c r="AI297" s="663"/>
      <c r="AJ297" s="664"/>
      <c r="AK297" s="674"/>
      <c r="AL297" s="675"/>
      <c r="AM297" s="675"/>
      <c r="AN297" s="675"/>
      <c r="AO297" s="675"/>
      <c r="AP297" s="675"/>
      <c r="AQ297" s="675"/>
      <c r="AR297" s="675"/>
      <c r="AS297" s="692"/>
      <c r="AT297" s="692"/>
      <c r="AU297" s="692"/>
      <c r="AV297" s="692"/>
      <c r="AW297" s="692"/>
      <c r="AX297" s="692"/>
      <c r="AY297" s="692"/>
      <c r="AZ297" s="696"/>
      <c r="BA297" s="697"/>
      <c r="BB297" s="697"/>
      <c r="BC297" s="697"/>
      <c r="BD297" s="697"/>
      <c r="BE297" s="697"/>
      <c r="BF297" s="697"/>
      <c r="BG297" s="698"/>
    </row>
    <row r="298" spans="2:86" ht="19.5" customHeight="1" x14ac:dyDescent="0.2">
      <c r="B298" s="683" t="s">
        <v>79</v>
      </c>
      <c r="C298" s="683"/>
      <c r="D298" s="683"/>
      <c r="E298" s="683"/>
      <c r="F298" s="683"/>
      <c r="G298" s="683"/>
      <c r="H298" s="684">
        <f ca="1">OFFSET('(6)定期点検調書'!$CA$12,L279-1,0)</f>
        <v>0</v>
      </c>
      <c r="I298" s="684"/>
      <c r="J298" s="684"/>
      <c r="K298" s="684"/>
      <c r="L298" s="684"/>
      <c r="M298" s="684"/>
      <c r="N298" s="684"/>
      <c r="O298" s="684"/>
      <c r="P298" s="684"/>
      <c r="Q298" s="684"/>
      <c r="R298" s="684"/>
      <c r="S298" s="684"/>
      <c r="T298" s="684"/>
      <c r="U298" s="684"/>
      <c r="V298" s="684"/>
      <c r="W298" s="684"/>
      <c r="X298" s="684"/>
      <c r="Y298" s="684"/>
      <c r="Z298" s="684"/>
      <c r="AA298" s="684"/>
      <c r="AB298" s="684"/>
      <c r="AC298" s="684"/>
      <c r="AD298" s="684"/>
      <c r="AE298" s="683" t="s">
        <v>79</v>
      </c>
      <c r="AF298" s="683"/>
      <c r="AG298" s="683"/>
      <c r="AH298" s="683"/>
      <c r="AI298" s="683"/>
      <c r="AJ298" s="683"/>
      <c r="AK298" s="684">
        <f ca="1">OFFSET('(6)定期点検調書'!$CA$12,AO279-1,0)</f>
        <v>0</v>
      </c>
      <c r="AL298" s="684"/>
      <c r="AM298" s="684"/>
      <c r="AN298" s="684"/>
      <c r="AO298" s="684"/>
      <c r="AP298" s="684"/>
      <c r="AQ298" s="684"/>
      <c r="AR298" s="684"/>
      <c r="AS298" s="684"/>
      <c r="AT298" s="684"/>
      <c r="AU298" s="684"/>
      <c r="AV298" s="684"/>
      <c r="AW298" s="684"/>
      <c r="AX298" s="684"/>
      <c r="AY298" s="684"/>
      <c r="AZ298" s="684"/>
      <c r="BA298" s="684"/>
      <c r="BB298" s="684"/>
      <c r="BC298" s="684"/>
      <c r="BD298" s="684"/>
      <c r="BE298" s="684"/>
      <c r="BF298" s="684"/>
      <c r="BG298" s="684"/>
      <c r="CH298" s="473"/>
    </row>
    <row r="299" spans="2:86" ht="19.5" customHeight="1" x14ac:dyDescent="0.2">
      <c r="B299" s="683"/>
      <c r="C299" s="683"/>
      <c r="D299" s="683"/>
      <c r="E299" s="683"/>
      <c r="F299" s="683"/>
      <c r="G299" s="683"/>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4"/>
      <c r="AE299" s="683"/>
      <c r="AF299" s="683"/>
      <c r="AG299" s="683"/>
      <c r="AH299" s="683"/>
      <c r="AI299" s="683"/>
      <c r="AJ299" s="683"/>
      <c r="AK299" s="684"/>
      <c r="AL299" s="684"/>
      <c r="AM299" s="684"/>
      <c r="AN299" s="684"/>
      <c r="AO299" s="684"/>
      <c r="AP299" s="684"/>
      <c r="AQ299" s="684"/>
      <c r="AR299" s="684"/>
      <c r="AS299" s="684"/>
      <c r="AT299" s="684"/>
      <c r="AU299" s="684"/>
      <c r="AV299" s="684"/>
      <c r="AW299" s="684"/>
      <c r="AX299" s="684"/>
      <c r="AY299" s="684"/>
      <c r="AZ299" s="684"/>
      <c r="BA299" s="684"/>
      <c r="BB299" s="684"/>
      <c r="BC299" s="684"/>
      <c r="BD299" s="684"/>
      <c r="BE299" s="684"/>
      <c r="BF299" s="684"/>
      <c r="BG299" s="684"/>
    </row>
    <row r="300" spans="2:86" ht="14.55" customHeight="1" x14ac:dyDescent="0.2">
      <c r="B300" s="677" t="s">
        <v>1038</v>
      </c>
      <c r="C300" s="678"/>
      <c r="D300" s="677" t="s">
        <v>1237</v>
      </c>
      <c r="E300" s="719"/>
      <c r="F300" s="719"/>
      <c r="G300" s="719"/>
      <c r="H300" s="665">
        <f ca="1">OFFSET('(6)定期点検調書'!$B$12,L300-1,0)</f>
        <v>0</v>
      </c>
      <c r="I300" s="666"/>
      <c r="J300" s="666"/>
      <c r="K300" s="667"/>
      <c r="L300" s="703">
        <f>AO279+1</f>
        <v>29</v>
      </c>
      <c r="M300" s="703"/>
      <c r="N300" s="703"/>
      <c r="O300" s="703"/>
      <c r="P300" s="703"/>
      <c r="Q300" s="703"/>
      <c r="R300" s="703"/>
      <c r="S300" s="703"/>
      <c r="T300" s="703"/>
      <c r="U300" s="703"/>
      <c r="V300" s="703"/>
      <c r="W300" s="703"/>
      <c r="X300" s="703"/>
      <c r="Y300" s="703"/>
      <c r="Z300" s="703"/>
      <c r="AA300" s="703"/>
      <c r="AB300" s="703"/>
      <c r="AC300" s="703"/>
      <c r="AD300" s="704"/>
      <c r="AE300" s="677" t="s">
        <v>1038</v>
      </c>
      <c r="AF300" s="678"/>
      <c r="AG300" s="677" t="s">
        <v>1237</v>
      </c>
      <c r="AH300" s="719"/>
      <c r="AI300" s="719"/>
      <c r="AJ300" s="719"/>
      <c r="AK300" s="665">
        <f ca="1">OFFSET('(6)定期点検調書'!$B$12,AO300-1,0)</f>
        <v>0</v>
      </c>
      <c r="AL300" s="666"/>
      <c r="AM300" s="666"/>
      <c r="AN300" s="667"/>
      <c r="AO300" s="703">
        <f>L300+1</f>
        <v>30</v>
      </c>
      <c r="AP300" s="703"/>
      <c r="AQ300" s="703"/>
      <c r="AR300" s="703"/>
      <c r="AS300" s="703"/>
      <c r="AT300" s="703"/>
      <c r="AU300" s="703"/>
      <c r="AV300" s="703"/>
      <c r="AW300" s="703"/>
      <c r="AX300" s="703"/>
      <c r="AY300" s="703"/>
      <c r="AZ300" s="703"/>
      <c r="BA300" s="703"/>
      <c r="BB300" s="703"/>
      <c r="BC300" s="703"/>
      <c r="BD300" s="703"/>
      <c r="BE300" s="703"/>
      <c r="BF300" s="703"/>
      <c r="BG300" s="704"/>
    </row>
    <row r="301" spans="2:86" ht="14.55" customHeight="1" x14ac:dyDescent="0.2">
      <c r="B301" s="679"/>
      <c r="C301" s="680"/>
      <c r="D301" s="681"/>
      <c r="E301" s="720"/>
      <c r="F301" s="720"/>
      <c r="G301" s="720"/>
      <c r="H301" s="668"/>
      <c r="I301" s="669"/>
      <c r="J301" s="669"/>
      <c r="K301" s="670"/>
      <c r="L301" s="705"/>
      <c r="M301" s="705"/>
      <c r="N301" s="705"/>
      <c r="O301" s="705"/>
      <c r="P301" s="705"/>
      <c r="Q301" s="705"/>
      <c r="R301" s="705"/>
      <c r="S301" s="705"/>
      <c r="T301" s="705"/>
      <c r="U301" s="705"/>
      <c r="V301" s="705"/>
      <c r="W301" s="705"/>
      <c r="X301" s="705"/>
      <c r="Y301" s="705"/>
      <c r="Z301" s="705"/>
      <c r="AA301" s="705"/>
      <c r="AB301" s="705"/>
      <c r="AC301" s="705"/>
      <c r="AD301" s="706"/>
      <c r="AE301" s="679"/>
      <c r="AF301" s="680"/>
      <c r="AG301" s="681"/>
      <c r="AH301" s="720"/>
      <c r="AI301" s="720"/>
      <c r="AJ301" s="720"/>
      <c r="AK301" s="668"/>
      <c r="AL301" s="669"/>
      <c r="AM301" s="669"/>
      <c r="AN301" s="670"/>
      <c r="AO301" s="705"/>
      <c r="AP301" s="705"/>
      <c r="AQ301" s="705"/>
      <c r="AR301" s="705"/>
      <c r="AS301" s="705"/>
      <c r="AT301" s="705"/>
      <c r="AU301" s="705"/>
      <c r="AV301" s="705"/>
      <c r="AW301" s="705"/>
      <c r="AX301" s="705"/>
      <c r="AY301" s="705"/>
      <c r="AZ301" s="705"/>
      <c r="BA301" s="705"/>
      <c r="BB301" s="705"/>
      <c r="BC301" s="705"/>
      <c r="BD301" s="705"/>
      <c r="BE301" s="705"/>
      <c r="BF301" s="705"/>
      <c r="BG301" s="706"/>
    </row>
    <row r="302" spans="2:86" ht="14.55" customHeight="1" x14ac:dyDescent="0.2">
      <c r="B302" s="679"/>
      <c r="C302" s="680"/>
      <c r="D302" s="677" t="s">
        <v>992</v>
      </c>
      <c r="E302" s="719"/>
      <c r="F302" s="719"/>
      <c r="G302" s="719"/>
      <c r="H302" s="665">
        <f ca="1">OFFSET('(6)定期点検調書'!$D$12,L300-1,0)</f>
        <v>0</v>
      </c>
      <c r="I302" s="666"/>
      <c r="J302" s="666"/>
      <c r="K302" s="667"/>
      <c r="L302" s="705"/>
      <c r="M302" s="705"/>
      <c r="N302" s="705"/>
      <c r="O302" s="705"/>
      <c r="P302" s="705"/>
      <c r="Q302" s="705"/>
      <c r="R302" s="705"/>
      <c r="S302" s="705"/>
      <c r="T302" s="705"/>
      <c r="U302" s="705"/>
      <c r="V302" s="705"/>
      <c r="W302" s="705"/>
      <c r="X302" s="705"/>
      <c r="Y302" s="705"/>
      <c r="Z302" s="705"/>
      <c r="AA302" s="705"/>
      <c r="AB302" s="705"/>
      <c r="AC302" s="705"/>
      <c r="AD302" s="706"/>
      <c r="AE302" s="679"/>
      <c r="AF302" s="680"/>
      <c r="AG302" s="677" t="s">
        <v>992</v>
      </c>
      <c r="AH302" s="719"/>
      <c r="AI302" s="719"/>
      <c r="AJ302" s="719"/>
      <c r="AK302" s="665">
        <f ca="1">OFFSET('(6)定期点検調書'!$D$12,AO300-1,0)</f>
        <v>0</v>
      </c>
      <c r="AL302" s="666"/>
      <c r="AM302" s="666"/>
      <c r="AN302" s="667"/>
      <c r="AO302" s="705"/>
      <c r="AP302" s="705"/>
      <c r="AQ302" s="705"/>
      <c r="AR302" s="705"/>
      <c r="AS302" s="705"/>
      <c r="AT302" s="705"/>
      <c r="AU302" s="705"/>
      <c r="AV302" s="705"/>
      <c r="AW302" s="705"/>
      <c r="AX302" s="705"/>
      <c r="AY302" s="705"/>
      <c r="AZ302" s="705"/>
      <c r="BA302" s="705"/>
      <c r="BB302" s="705"/>
      <c r="BC302" s="705"/>
      <c r="BD302" s="705"/>
      <c r="BE302" s="705"/>
      <c r="BF302" s="705"/>
      <c r="BG302" s="706"/>
    </row>
    <row r="303" spans="2:86" ht="14.55" customHeight="1" x14ac:dyDescent="0.2">
      <c r="B303" s="681"/>
      <c r="C303" s="682"/>
      <c r="D303" s="681"/>
      <c r="E303" s="720"/>
      <c r="F303" s="720"/>
      <c r="G303" s="720"/>
      <c r="H303" s="668"/>
      <c r="I303" s="669"/>
      <c r="J303" s="669"/>
      <c r="K303" s="670"/>
      <c r="L303" s="705"/>
      <c r="M303" s="705"/>
      <c r="N303" s="705"/>
      <c r="O303" s="705"/>
      <c r="P303" s="705"/>
      <c r="Q303" s="705"/>
      <c r="R303" s="705"/>
      <c r="S303" s="705"/>
      <c r="T303" s="705"/>
      <c r="U303" s="705"/>
      <c r="V303" s="705"/>
      <c r="W303" s="705"/>
      <c r="X303" s="705"/>
      <c r="Y303" s="705"/>
      <c r="Z303" s="705"/>
      <c r="AA303" s="705"/>
      <c r="AB303" s="705"/>
      <c r="AC303" s="705"/>
      <c r="AD303" s="706"/>
      <c r="AE303" s="681"/>
      <c r="AF303" s="682"/>
      <c r="AG303" s="681"/>
      <c r="AH303" s="720"/>
      <c r="AI303" s="720"/>
      <c r="AJ303" s="720"/>
      <c r="AK303" s="668"/>
      <c r="AL303" s="669"/>
      <c r="AM303" s="669"/>
      <c r="AN303" s="670"/>
      <c r="AO303" s="705"/>
      <c r="AP303" s="705"/>
      <c r="AQ303" s="705"/>
      <c r="AR303" s="705"/>
      <c r="AS303" s="705"/>
      <c r="AT303" s="705"/>
      <c r="AU303" s="705"/>
      <c r="AV303" s="705"/>
      <c r="AW303" s="705"/>
      <c r="AX303" s="705"/>
      <c r="AY303" s="705"/>
      <c r="AZ303" s="705"/>
      <c r="BA303" s="705"/>
      <c r="BB303" s="705"/>
      <c r="BC303" s="705"/>
      <c r="BD303" s="705"/>
      <c r="BE303" s="705"/>
      <c r="BF303" s="705"/>
      <c r="BG303" s="706"/>
    </row>
    <row r="304" spans="2:86" ht="14.55" customHeight="1" x14ac:dyDescent="0.2">
      <c r="B304" s="677" t="s">
        <v>1238</v>
      </c>
      <c r="C304" s="678"/>
      <c r="D304" s="659" t="s">
        <v>993</v>
      </c>
      <c r="E304" s="660"/>
      <c r="F304" s="660"/>
      <c r="G304" s="660"/>
      <c r="H304" s="671">
        <f ca="1">OFFSET('(6)定期点検調書'!$AA$13,L300-1,0)</f>
        <v>0</v>
      </c>
      <c r="I304" s="672"/>
      <c r="J304" s="672"/>
      <c r="K304" s="673"/>
      <c r="L304" s="705"/>
      <c r="M304" s="705"/>
      <c r="N304" s="705"/>
      <c r="O304" s="705"/>
      <c r="P304" s="705"/>
      <c r="Q304" s="705"/>
      <c r="R304" s="705"/>
      <c r="S304" s="705"/>
      <c r="T304" s="705"/>
      <c r="U304" s="705"/>
      <c r="V304" s="705"/>
      <c r="W304" s="705"/>
      <c r="X304" s="705"/>
      <c r="Y304" s="705"/>
      <c r="Z304" s="705"/>
      <c r="AA304" s="705"/>
      <c r="AB304" s="705"/>
      <c r="AC304" s="705"/>
      <c r="AD304" s="706"/>
      <c r="AE304" s="677" t="s">
        <v>1238</v>
      </c>
      <c r="AF304" s="678"/>
      <c r="AG304" s="659" t="s">
        <v>993</v>
      </c>
      <c r="AH304" s="660"/>
      <c r="AI304" s="660"/>
      <c r="AJ304" s="660"/>
      <c r="AK304" s="671">
        <f ca="1">OFFSET('(6)定期点検調書'!$AA$13,AO300-1,0)</f>
        <v>0</v>
      </c>
      <c r="AL304" s="672"/>
      <c r="AM304" s="672"/>
      <c r="AN304" s="673"/>
      <c r="AO304" s="705"/>
      <c r="AP304" s="705"/>
      <c r="AQ304" s="705"/>
      <c r="AR304" s="705"/>
      <c r="AS304" s="705"/>
      <c r="AT304" s="705"/>
      <c r="AU304" s="705"/>
      <c r="AV304" s="705"/>
      <c r="AW304" s="705"/>
      <c r="AX304" s="705"/>
      <c r="AY304" s="705"/>
      <c r="AZ304" s="705"/>
      <c r="BA304" s="705"/>
      <c r="BB304" s="705"/>
      <c r="BC304" s="705"/>
      <c r="BD304" s="705"/>
      <c r="BE304" s="705"/>
      <c r="BF304" s="705"/>
      <c r="BG304" s="706"/>
    </row>
    <row r="305" spans="2:86" ht="14.55" customHeight="1" x14ac:dyDescent="0.2">
      <c r="B305" s="679"/>
      <c r="C305" s="680"/>
      <c r="D305" s="662"/>
      <c r="E305" s="663"/>
      <c r="F305" s="663"/>
      <c r="G305" s="663"/>
      <c r="H305" s="674"/>
      <c r="I305" s="675"/>
      <c r="J305" s="675"/>
      <c r="K305" s="676"/>
      <c r="L305" s="705"/>
      <c r="M305" s="705"/>
      <c r="N305" s="705"/>
      <c r="O305" s="705"/>
      <c r="P305" s="705"/>
      <c r="Q305" s="705"/>
      <c r="R305" s="705"/>
      <c r="S305" s="705"/>
      <c r="T305" s="705"/>
      <c r="U305" s="705"/>
      <c r="V305" s="705"/>
      <c r="W305" s="705"/>
      <c r="X305" s="705"/>
      <c r="Y305" s="705"/>
      <c r="Z305" s="705"/>
      <c r="AA305" s="705"/>
      <c r="AB305" s="705"/>
      <c r="AC305" s="705"/>
      <c r="AD305" s="706"/>
      <c r="AE305" s="679"/>
      <c r="AF305" s="680"/>
      <c r="AG305" s="662"/>
      <c r="AH305" s="663"/>
      <c r="AI305" s="663"/>
      <c r="AJ305" s="663"/>
      <c r="AK305" s="674"/>
      <c r="AL305" s="675"/>
      <c r="AM305" s="675"/>
      <c r="AN305" s="676"/>
      <c r="AO305" s="705"/>
      <c r="AP305" s="705"/>
      <c r="AQ305" s="705"/>
      <c r="AR305" s="705"/>
      <c r="AS305" s="705"/>
      <c r="AT305" s="705"/>
      <c r="AU305" s="705"/>
      <c r="AV305" s="705"/>
      <c r="AW305" s="705"/>
      <c r="AX305" s="705"/>
      <c r="AY305" s="705"/>
      <c r="AZ305" s="705"/>
      <c r="BA305" s="705"/>
      <c r="BB305" s="705"/>
      <c r="BC305" s="705"/>
      <c r="BD305" s="705"/>
      <c r="BE305" s="705"/>
      <c r="BF305" s="705"/>
      <c r="BG305" s="706"/>
    </row>
    <row r="306" spans="2:86" ht="14.55" customHeight="1" x14ac:dyDescent="0.2">
      <c r="B306" s="679"/>
      <c r="C306" s="680"/>
      <c r="D306" s="659" t="s">
        <v>1239</v>
      </c>
      <c r="E306" s="660"/>
      <c r="F306" s="660"/>
      <c r="G306" s="660"/>
      <c r="H306" s="665">
        <f ca="1">OFFSET('(6)定期点検調書'!$AD$12,L300-1,0)</f>
        <v>0</v>
      </c>
      <c r="I306" s="666"/>
      <c r="J306" s="666"/>
      <c r="K306" s="667"/>
      <c r="L306" s="705"/>
      <c r="M306" s="705"/>
      <c r="N306" s="705"/>
      <c r="O306" s="705"/>
      <c r="P306" s="705"/>
      <c r="Q306" s="705"/>
      <c r="R306" s="705"/>
      <c r="S306" s="705"/>
      <c r="T306" s="705"/>
      <c r="U306" s="705"/>
      <c r="V306" s="705"/>
      <c r="W306" s="705"/>
      <c r="X306" s="705"/>
      <c r="Y306" s="705"/>
      <c r="Z306" s="705"/>
      <c r="AA306" s="705"/>
      <c r="AB306" s="705"/>
      <c r="AC306" s="705"/>
      <c r="AD306" s="706"/>
      <c r="AE306" s="679"/>
      <c r="AF306" s="680"/>
      <c r="AG306" s="659" t="s">
        <v>1239</v>
      </c>
      <c r="AH306" s="660"/>
      <c r="AI306" s="660"/>
      <c r="AJ306" s="660"/>
      <c r="AK306" s="665">
        <f ca="1">OFFSET('(6)定期点検調書'!$AD$12,AO300-1,0)</f>
        <v>0</v>
      </c>
      <c r="AL306" s="666"/>
      <c r="AM306" s="666"/>
      <c r="AN306" s="667"/>
      <c r="AO306" s="705"/>
      <c r="AP306" s="705"/>
      <c r="AQ306" s="705"/>
      <c r="AR306" s="705"/>
      <c r="AS306" s="705"/>
      <c r="AT306" s="705"/>
      <c r="AU306" s="705"/>
      <c r="AV306" s="705"/>
      <c r="AW306" s="705"/>
      <c r="AX306" s="705"/>
      <c r="AY306" s="705"/>
      <c r="AZ306" s="705"/>
      <c r="BA306" s="705"/>
      <c r="BB306" s="705"/>
      <c r="BC306" s="705"/>
      <c r="BD306" s="705"/>
      <c r="BE306" s="705"/>
      <c r="BF306" s="705"/>
      <c r="BG306" s="706"/>
    </row>
    <row r="307" spans="2:86" ht="14.55" customHeight="1" x14ac:dyDescent="0.2">
      <c r="B307" s="681"/>
      <c r="C307" s="682"/>
      <c r="D307" s="662"/>
      <c r="E307" s="663"/>
      <c r="F307" s="663"/>
      <c r="G307" s="663"/>
      <c r="H307" s="668"/>
      <c r="I307" s="669"/>
      <c r="J307" s="669"/>
      <c r="K307" s="670"/>
      <c r="L307" s="705"/>
      <c r="M307" s="705"/>
      <c r="N307" s="705"/>
      <c r="O307" s="705"/>
      <c r="P307" s="705"/>
      <c r="Q307" s="705"/>
      <c r="R307" s="705"/>
      <c r="S307" s="705"/>
      <c r="T307" s="705"/>
      <c r="U307" s="705"/>
      <c r="V307" s="705"/>
      <c r="W307" s="705"/>
      <c r="X307" s="705"/>
      <c r="Y307" s="705"/>
      <c r="Z307" s="705"/>
      <c r="AA307" s="705"/>
      <c r="AB307" s="705"/>
      <c r="AC307" s="705"/>
      <c r="AD307" s="706"/>
      <c r="AE307" s="681"/>
      <c r="AF307" s="682"/>
      <c r="AG307" s="662"/>
      <c r="AH307" s="663"/>
      <c r="AI307" s="663"/>
      <c r="AJ307" s="663"/>
      <c r="AK307" s="668"/>
      <c r="AL307" s="669"/>
      <c r="AM307" s="669"/>
      <c r="AN307" s="670"/>
      <c r="AO307" s="705"/>
      <c r="AP307" s="705"/>
      <c r="AQ307" s="705"/>
      <c r="AR307" s="705"/>
      <c r="AS307" s="705"/>
      <c r="AT307" s="705"/>
      <c r="AU307" s="705"/>
      <c r="AV307" s="705"/>
      <c r="AW307" s="705"/>
      <c r="AX307" s="705"/>
      <c r="AY307" s="705"/>
      <c r="AZ307" s="705"/>
      <c r="BA307" s="705"/>
      <c r="BB307" s="705"/>
      <c r="BC307" s="705"/>
      <c r="BD307" s="705"/>
      <c r="BE307" s="705"/>
      <c r="BF307" s="705"/>
      <c r="BG307" s="706"/>
    </row>
    <row r="308" spans="2:86" ht="28.95" customHeight="1" x14ac:dyDescent="0.2">
      <c r="B308" s="716" t="s">
        <v>995</v>
      </c>
      <c r="C308" s="717"/>
      <c r="D308" s="717"/>
      <c r="E308" s="717"/>
      <c r="F308" s="717"/>
      <c r="G308" s="718"/>
      <c r="H308" s="709">
        <f ca="1">OFFSET('(6)定期点検調書'!$AK$12,L300-1,0)</f>
        <v>0</v>
      </c>
      <c r="I308" s="710"/>
      <c r="J308" s="710"/>
      <c r="K308" s="711"/>
      <c r="L308" s="705"/>
      <c r="M308" s="705"/>
      <c r="N308" s="705"/>
      <c r="O308" s="705"/>
      <c r="P308" s="705"/>
      <c r="Q308" s="705"/>
      <c r="R308" s="705"/>
      <c r="S308" s="705"/>
      <c r="T308" s="705"/>
      <c r="U308" s="705"/>
      <c r="V308" s="705"/>
      <c r="W308" s="705"/>
      <c r="X308" s="705"/>
      <c r="Y308" s="705"/>
      <c r="Z308" s="705"/>
      <c r="AA308" s="705"/>
      <c r="AB308" s="705"/>
      <c r="AC308" s="705"/>
      <c r="AD308" s="706"/>
      <c r="AE308" s="716" t="s">
        <v>995</v>
      </c>
      <c r="AF308" s="717"/>
      <c r="AG308" s="717"/>
      <c r="AH308" s="717"/>
      <c r="AI308" s="717"/>
      <c r="AJ308" s="718"/>
      <c r="AK308" s="709">
        <f ca="1">OFFSET('(6)定期点検調書'!$AK$12,AO300-1,0)</f>
        <v>0</v>
      </c>
      <c r="AL308" s="710"/>
      <c r="AM308" s="710"/>
      <c r="AN308" s="711"/>
      <c r="AO308" s="705"/>
      <c r="AP308" s="705"/>
      <c r="AQ308" s="705"/>
      <c r="AR308" s="705"/>
      <c r="AS308" s="705"/>
      <c r="AT308" s="705"/>
      <c r="AU308" s="705"/>
      <c r="AV308" s="705"/>
      <c r="AW308" s="705"/>
      <c r="AX308" s="705"/>
      <c r="AY308" s="705"/>
      <c r="AZ308" s="705"/>
      <c r="BA308" s="705"/>
      <c r="BB308" s="705"/>
      <c r="BC308" s="705"/>
      <c r="BD308" s="705"/>
      <c r="BE308" s="705"/>
      <c r="BF308" s="705"/>
      <c r="BG308" s="706"/>
    </row>
    <row r="309" spans="2:86" ht="14.55" customHeight="1" x14ac:dyDescent="0.2">
      <c r="B309" s="677" t="s">
        <v>1240</v>
      </c>
      <c r="C309" s="661"/>
      <c r="D309" s="659" t="s">
        <v>994</v>
      </c>
      <c r="E309" s="660"/>
      <c r="F309" s="660"/>
      <c r="G309" s="661"/>
      <c r="H309" s="699" t="str">
        <f ca="1">OFFSET('(6)定期点検調書'!$BY$12,L300-1,0)</f>
        <v/>
      </c>
      <c r="I309" s="700"/>
      <c r="J309" s="700"/>
      <c r="K309" s="714"/>
      <c r="L309" s="705"/>
      <c r="M309" s="705"/>
      <c r="N309" s="705"/>
      <c r="O309" s="705"/>
      <c r="P309" s="705"/>
      <c r="Q309" s="705"/>
      <c r="R309" s="705"/>
      <c r="S309" s="705"/>
      <c r="T309" s="705"/>
      <c r="U309" s="705"/>
      <c r="V309" s="705"/>
      <c r="W309" s="705"/>
      <c r="X309" s="705"/>
      <c r="Y309" s="705"/>
      <c r="Z309" s="705"/>
      <c r="AA309" s="705"/>
      <c r="AB309" s="705"/>
      <c r="AC309" s="705"/>
      <c r="AD309" s="706"/>
      <c r="AE309" s="677" t="s">
        <v>1240</v>
      </c>
      <c r="AF309" s="661"/>
      <c r="AG309" s="659" t="s">
        <v>994</v>
      </c>
      <c r="AH309" s="660"/>
      <c r="AI309" s="660"/>
      <c r="AJ309" s="661"/>
      <c r="AK309" s="699" t="str">
        <f ca="1">OFFSET('(6)定期点検調書'!$BY$12,AO300-1,0)</f>
        <v/>
      </c>
      <c r="AL309" s="700"/>
      <c r="AM309" s="700"/>
      <c r="AN309" s="714"/>
      <c r="AO309" s="705"/>
      <c r="AP309" s="705"/>
      <c r="AQ309" s="705"/>
      <c r="AR309" s="705"/>
      <c r="AS309" s="705"/>
      <c r="AT309" s="705"/>
      <c r="AU309" s="705"/>
      <c r="AV309" s="705"/>
      <c r="AW309" s="705"/>
      <c r="AX309" s="705"/>
      <c r="AY309" s="705"/>
      <c r="AZ309" s="705"/>
      <c r="BA309" s="705"/>
      <c r="BB309" s="705"/>
      <c r="BC309" s="705"/>
      <c r="BD309" s="705"/>
      <c r="BE309" s="705"/>
      <c r="BF309" s="705"/>
      <c r="BG309" s="706"/>
    </row>
    <row r="310" spans="2:86" ht="14.55" customHeight="1" x14ac:dyDescent="0.2">
      <c r="B310" s="712"/>
      <c r="C310" s="713"/>
      <c r="D310" s="662"/>
      <c r="E310" s="663"/>
      <c r="F310" s="663"/>
      <c r="G310" s="664"/>
      <c r="H310" s="701"/>
      <c r="I310" s="702"/>
      <c r="J310" s="702"/>
      <c r="K310" s="715"/>
      <c r="L310" s="705"/>
      <c r="M310" s="705"/>
      <c r="N310" s="705"/>
      <c r="O310" s="705"/>
      <c r="P310" s="705"/>
      <c r="Q310" s="705"/>
      <c r="R310" s="705"/>
      <c r="S310" s="705"/>
      <c r="T310" s="705"/>
      <c r="U310" s="705"/>
      <c r="V310" s="705"/>
      <c r="W310" s="705"/>
      <c r="X310" s="705"/>
      <c r="Y310" s="705"/>
      <c r="Z310" s="705"/>
      <c r="AA310" s="705"/>
      <c r="AB310" s="705"/>
      <c r="AC310" s="705"/>
      <c r="AD310" s="706"/>
      <c r="AE310" s="712"/>
      <c r="AF310" s="713"/>
      <c r="AG310" s="662"/>
      <c r="AH310" s="663"/>
      <c r="AI310" s="663"/>
      <c r="AJ310" s="664"/>
      <c r="AK310" s="701"/>
      <c r="AL310" s="702"/>
      <c r="AM310" s="702"/>
      <c r="AN310" s="715"/>
      <c r="AO310" s="705"/>
      <c r="AP310" s="705"/>
      <c r="AQ310" s="705"/>
      <c r="AR310" s="705"/>
      <c r="AS310" s="705"/>
      <c r="AT310" s="705"/>
      <c r="AU310" s="705"/>
      <c r="AV310" s="705"/>
      <c r="AW310" s="705"/>
      <c r="AX310" s="705"/>
      <c r="AY310" s="705"/>
      <c r="AZ310" s="705"/>
      <c r="BA310" s="705"/>
      <c r="BB310" s="705"/>
      <c r="BC310" s="705"/>
      <c r="BD310" s="705"/>
      <c r="BE310" s="705"/>
      <c r="BF310" s="705"/>
      <c r="BG310" s="706"/>
    </row>
    <row r="311" spans="2:86" ht="14.55" customHeight="1" x14ac:dyDescent="0.2">
      <c r="B311" s="712"/>
      <c r="C311" s="713"/>
      <c r="D311" s="659" t="s">
        <v>1186</v>
      </c>
      <c r="E311" s="660"/>
      <c r="F311" s="660"/>
      <c r="G311" s="661"/>
      <c r="H311" s="665">
        <f ca="1">OFFSET('(6)定期点検調書'!$BC$12,L300-1,0)</f>
        <v>0</v>
      </c>
      <c r="I311" s="666"/>
      <c r="J311" s="666"/>
      <c r="K311" s="667"/>
      <c r="L311" s="705"/>
      <c r="M311" s="705"/>
      <c r="N311" s="705"/>
      <c r="O311" s="705"/>
      <c r="P311" s="705"/>
      <c r="Q311" s="705"/>
      <c r="R311" s="705"/>
      <c r="S311" s="705"/>
      <c r="T311" s="705"/>
      <c r="U311" s="705"/>
      <c r="V311" s="705"/>
      <c r="W311" s="705"/>
      <c r="X311" s="705"/>
      <c r="Y311" s="705"/>
      <c r="Z311" s="705"/>
      <c r="AA311" s="705"/>
      <c r="AB311" s="705"/>
      <c r="AC311" s="705"/>
      <c r="AD311" s="706"/>
      <c r="AE311" s="712"/>
      <c r="AF311" s="713"/>
      <c r="AG311" s="659" t="s">
        <v>1186</v>
      </c>
      <c r="AH311" s="660"/>
      <c r="AI311" s="660"/>
      <c r="AJ311" s="661"/>
      <c r="AK311" s="665">
        <f ca="1">OFFSET('(6)定期点検調書'!$BC$12,AO300-1,0)</f>
        <v>0</v>
      </c>
      <c r="AL311" s="666"/>
      <c r="AM311" s="666"/>
      <c r="AN311" s="667"/>
      <c r="AO311" s="705"/>
      <c r="AP311" s="705"/>
      <c r="AQ311" s="705"/>
      <c r="AR311" s="705"/>
      <c r="AS311" s="705"/>
      <c r="AT311" s="705"/>
      <c r="AU311" s="705"/>
      <c r="AV311" s="705"/>
      <c r="AW311" s="705"/>
      <c r="AX311" s="705"/>
      <c r="AY311" s="705"/>
      <c r="AZ311" s="705"/>
      <c r="BA311" s="705"/>
      <c r="BB311" s="705"/>
      <c r="BC311" s="705"/>
      <c r="BD311" s="705"/>
      <c r="BE311" s="705"/>
      <c r="BF311" s="705"/>
      <c r="BG311" s="706"/>
    </row>
    <row r="312" spans="2:86" ht="14.55" customHeight="1" x14ac:dyDescent="0.2">
      <c r="B312" s="712"/>
      <c r="C312" s="713"/>
      <c r="D312" s="662"/>
      <c r="E312" s="663"/>
      <c r="F312" s="663"/>
      <c r="G312" s="664"/>
      <c r="H312" s="668"/>
      <c r="I312" s="669"/>
      <c r="J312" s="669"/>
      <c r="K312" s="670"/>
      <c r="L312" s="705"/>
      <c r="M312" s="705"/>
      <c r="N312" s="705"/>
      <c r="O312" s="705"/>
      <c r="P312" s="705"/>
      <c r="Q312" s="705"/>
      <c r="R312" s="705"/>
      <c r="S312" s="705"/>
      <c r="T312" s="705"/>
      <c r="U312" s="705"/>
      <c r="V312" s="705"/>
      <c r="W312" s="705"/>
      <c r="X312" s="705"/>
      <c r="Y312" s="705"/>
      <c r="Z312" s="705"/>
      <c r="AA312" s="705"/>
      <c r="AB312" s="705"/>
      <c r="AC312" s="705"/>
      <c r="AD312" s="706"/>
      <c r="AE312" s="712"/>
      <c r="AF312" s="713"/>
      <c r="AG312" s="662"/>
      <c r="AH312" s="663"/>
      <c r="AI312" s="663"/>
      <c r="AJ312" s="664"/>
      <c r="AK312" s="668"/>
      <c r="AL312" s="669"/>
      <c r="AM312" s="669"/>
      <c r="AN312" s="670"/>
      <c r="AO312" s="705"/>
      <c r="AP312" s="705"/>
      <c r="AQ312" s="705"/>
      <c r="AR312" s="705"/>
      <c r="AS312" s="705"/>
      <c r="AT312" s="705"/>
      <c r="AU312" s="705"/>
      <c r="AV312" s="705"/>
      <c r="AW312" s="705"/>
      <c r="AX312" s="705"/>
      <c r="AY312" s="705"/>
      <c r="AZ312" s="705"/>
      <c r="BA312" s="705"/>
      <c r="BB312" s="705"/>
      <c r="BC312" s="705"/>
      <c r="BD312" s="705"/>
      <c r="BE312" s="705"/>
      <c r="BF312" s="705"/>
      <c r="BG312" s="706"/>
    </row>
    <row r="313" spans="2:86" ht="14.55" customHeight="1" x14ac:dyDescent="0.2">
      <c r="B313" s="712"/>
      <c r="C313" s="713"/>
      <c r="D313" s="659" t="s">
        <v>1187</v>
      </c>
      <c r="E313" s="660"/>
      <c r="F313" s="660"/>
      <c r="G313" s="661"/>
      <c r="H313" s="665">
        <f ca="1">OFFSET('(6)定期点検調書'!$BF$12,L300-1,0)</f>
        <v>0</v>
      </c>
      <c r="I313" s="666"/>
      <c r="J313" s="666"/>
      <c r="K313" s="667"/>
      <c r="L313" s="705"/>
      <c r="M313" s="705"/>
      <c r="N313" s="705"/>
      <c r="O313" s="705"/>
      <c r="P313" s="705"/>
      <c r="Q313" s="705"/>
      <c r="R313" s="705"/>
      <c r="S313" s="705"/>
      <c r="T313" s="705"/>
      <c r="U313" s="705"/>
      <c r="V313" s="705"/>
      <c r="W313" s="705"/>
      <c r="X313" s="705"/>
      <c r="Y313" s="705"/>
      <c r="Z313" s="705"/>
      <c r="AA313" s="705"/>
      <c r="AB313" s="705"/>
      <c r="AC313" s="705"/>
      <c r="AD313" s="706"/>
      <c r="AE313" s="712"/>
      <c r="AF313" s="713"/>
      <c r="AG313" s="659" t="s">
        <v>1187</v>
      </c>
      <c r="AH313" s="660"/>
      <c r="AI313" s="660"/>
      <c r="AJ313" s="661"/>
      <c r="AK313" s="665">
        <f ca="1">OFFSET('(6)定期点検調書'!$BF$12,AO300-1,0)</f>
        <v>0</v>
      </c>
      <c r="AL313" s="666"/>
      <c r="AM313" s="666"/>
      <c r="AN313" s="667"/>
      <c r="AO313" s="705"/>
      <c r="AP313" s="705"/>
      <c r="AQ313" s="705"/>
      <c r="AR313" s="705"/>
      <c r="AS313" s="705"/>
      <c r="AT313" s="705"/>
      <c r="AU313" s="705"/>
      <c r="AV313" s="705"/>
      <c r="AW313" s="705"/>
      <c r="AX313" s="705"/>
      <c r="AY313" s="705"/>
      <c r="AZ313" s="705"/>
      <c r="BA313" s="705"/>
      <c r="BB313" s="705"/>
      <c r="BC313" s="705"/>
      <c r="BD313" s="705"/>
      <c r="BE313" s="705"/>
      <c r="BF313" s="705"/>
      <c r="BG313" s="706"/>
    </row>
    <row r="314" spans="2:86" ht="14.55" customHeight="1" x14ac:dyDescent="0.2">
      <c r="B314" s="662"/>
      <c r="C314" s="664"/>
      <c r="D314" s="662"/>
      <c r="E314" s="663"/>
      <c r="F314" s="663"/>
      <c r="G314" s="664"/>
      <c r="H314" s="668"/>
      <c r="I314" s="669"/>
      <c r="J314" s="669"/>
      <c r="K314" s="670"/>
      <c r="L314" s="707"/>
      <c r="M314" s="707"/>
      <c r="N314" s="707"/>
      <c r="O314" s="707"/>
      <c r="P314" s="707"/>
      <c r="Q314" s="707"/>
      <c r="R314" s="707"/>
      <c r="S314" s="707"/>
      <c r="T314" s="707"/>
      <c r="U314" s="707"/>
      <c r="V314" s="707"/>
      <c r="W314" s="707"/>
      <c r="X314" s="707"/>
      <c r="Y314" s="707"/>
      <c r="Z314" s="707"/>
      <c r="AA314" s="707"/>
      <c r="AB314" s="707"/>
      <c r="AC314" s="707"/>
      <c r="AD314" s="708"/>
      <c r="AE314" s="662"/>
      <c r="AF314" s="664"/>
      <c r="AG314" s="662"/>
      <c r="AH314" s="663"/>
      <c r="AI314" s="663"/>
      <c r="AJ314" s="664"/>
      <c r="AK314" s="668"/>
      <c r="AL314" s="669"/>
      <c r="AM314" s="669"/>
      <c r="AN314" s="670"/>
      <c r="AO314" s="707"/>
      <c r="AP314" s="707"/>
      <c r="AQ314" s="707"/>
      <c r="AR314" s="707"/>
      <c r="AS314" s="707"/>
      <c r="AT314" s="707"/>
      <c r="AU314" s="707"/>
      <c r="AV314" s="707"/>
      <c r="AW314" s="707"/>
      <c r="AX314" s="707"/>
      <c r="AY314" s="707"/>
      <c r="AZ314" s="707"/>
      <c r="BA314" s="707"/>
      <c r="BB314" s="707"/>
      <c r="BC314" s="707"/>
      <c r="BD314" s="707"/>
      <c r="BE314" s="707"/>
      <c r="BF314" s="707"/>
      <c r="BG314" s="708"/>
    </row>
    <row r="315" spans="2:86" ht="14.55" customHeight="1" x14ac:dyDescent="0.2">
      <c r="B315" s="683" t="s">
        <v>1241</v>
      </c>
      <c r="C315" s="683"/>
      <c r="D315" s="683"/>
      <c r="E315" s="683"/>
      <c r="F315" s="683"/>
      <c r="G315" s="683"/>
      <c r="H315" s="699" t="str">
        <f ca="1">IF(OFFSET('(6)定期点検調書'!$AR$12,L300-1,0)="","",OFFSET('(6)定期点検調書'!$AQ$12,L300-1,0)&amp;TEXT(OFFSET('(6)定期点検調書'!$AR$12,L300-1,0),"0.0")&amp;OFFSET('(6)定期点検調書'!$AT$12,L300-1,0))  &amp;  IF(OFFSET('(6)定期点検調書'!$AV$12,L300-1,0)="","","／"&amp;OFFSET('(6)定期点検調書'!$AU$12,L300-1,0)&amp;TEXT(OFFSET('(6)定期点検調書'!$AV$12,L300-1,0),"0.0")&amp;OFFSET('(6)定期点検調書'!$AX$12,L300-1,0))  &amp;  IF(OFFSET('(6)定期点検調書'!$AZ$12,L300-1,0)="","","／"&amp;OFFSET('(6)定期点検調書'!$AY$12,L300-1,0)&amp;TEXT(OFFSET('(6)定期点検調書'!$AZ$12,L300-1,0),"0.0")&amp;OFFSET('(6)定期点検調書'!$BB$12,L300-1,0))</f>
        <v/>
      </c>
      <c r="I315" s="700"/>
      <c r="J315" s="700"/>
      <c r="K315" s="700"/>
      <c r="L315" s="700"/>
      <c r="M315" s="700"/>
      <c r="N315" s="700"/>
      <c r="O315" s="700"/>
      <c r="P315" s="685" t="s">
        <v>1243</v>
      </c>
      <c r="Q315" s="685"/>
      <c r="R315" s="685"/>
      <c r="S315" s="685"/>
      <c r="T315" s="685"/>
      <c r="U315" s="685"/>
      <c r="V315" s="685"/>
      <c r="W315" s="686" t="str">
        <f ca="1">OFFSET('(6)定期点検調書'!$F$12,L300-1,0)</f>
        <v/>
      </c>
      <c r="X315" s="687"/>
      <c r="Y315" s="687"/>
      <c r="Z315" s="687"/>
      <c r="AA315" s="687"/>
      <c r="AB315" s="687"/>
      <c r="AC315" s="687"/>
      <c r="AD315" s="688"/>
      <c r="AE315" s="683" t="s">
        <v>1241</v>
      </c>
      <c r="AF315" s="683"/>
      <c r="AG315" s="683"/>
      <c r="AH315" s="683"/>
      <c r="AI315" s="683"/>
      <c r="AJ315" s="683"/>
      <c r="AK315" s="699" t="str">
        <f ca="1">IF(OFFSET('(6)定期点検調書'!$AR$12,AO300-1,0)="","",OFFSET('(6)定期点検調書'!$AQ$12,AO300-1,0)&amp;TEXT(OFFSET('(6)定期点検調書'!$AR$12,AO300-1,0),"0.0")&amp;OFFSET('(6)定期点検調書'!$AT$12,AO300-1,0))  &amp;  IF(OFFSET('(6)定期点検調書'!$AV$12,AO300-1,0)="","","／"&amp;OFFSET('(6)定期点検調書'!$AU$12,AO300-1,0)&amp;TEXT(OFFSET('(6)定期点検調書'!$AV$12,AO300-1,0),"0.0")&amp;OFFSET('(6)定期点検調書'!$AX$12,AO300-1,0))  &amp;  IF(OFFSET('(6)定期点検調書'!$AZ$12,AO300-1,0)="","","／"&amp;OFFSET('(6)定期点検調書'!$AY$12,AO300-1,0)&amp;TEXT(OFFSET('(6)定期点検調書'!$AZ$12,AO300-1,0),"0.0")&amp;OFFSET('(6)定期点検調書'!$BB$12,AO300-1,0))</f>
        <v/>
      </c>
      <c r="AL315" s="700"/>
      <c r="AM315" s="700"/>
      <c r="AN315" s="700"/>
      <c r="AO315" s="700"/>
      <c r="AP315" s="700"/>
      <c r="AQ315" s="700"/>
      <c r="AR315" s="700"/>
      <c r="AS315" s="685" t="s">
        <v>1243</v>
      </c>
      <c r="AT315" s="685"/>
      <c r="AU315" s="685"/>
      <c r="AV315" s="685"/>
      <c r="AW315" s="685"/>
      <c r="AX315" s="685"/>
      <c r="AY315" s="685"/>
      <c r="AZ315" s="686" t="str">
        <f ca="1">OFFSET('(6)定期点検調書'!$F$12,AO300-1,0)</f>
        <v/>
      </c>
      <c r="BA315" s="687"/>
      <c r="BB315" s="687"/>
      <c r="BC315" s="687"/>
      <c r="BD315" s="687"/>
      <c r="BE315" s="687"/>
      <c r="BF315" s="687"/>
      <c r="BG315" s="688"/>
    </row>
    <row r="316" spans="2:86" ht="14.55" customHeight="1" x14ac:dyDescent="0.2">
      <c r="B316" s="683"/>
      <c r="C316" s="683"/>
      <c r="D316" s="683"/>
      <c r="E316" s="683"/>
      <c r="F316" s="683"/>
      <c r="G316" s="683"/>
      <c r="H316" s="701"/>
      <c r="I316" s="702"/>
      <c r="J316" s="702"/>
      <c r="K316" s="702"/>
      <c r="L316" s="702"/>
      <c r="M316" s="702"/>
      <c r="N316" s="702"/>
      <c r="O316" s="702"/>
      <c r="P316" s="685"/>
      <c r="Q316" s="685"/>
      <c r="R316" s="685"/>
      <c r="S316" s="685"/>
      <c r="T316" s="685"/>
      <c r="U316" s="685"/>
      <c r="V316" s="685"/>
      <c r="W316" s="689"/>
      <c r="X316" s="690"/>
      <c r="Y316" s="690"/>
      <c r="Z316" s="690"/>
      <c r="AA316" s="690"/>
      <c r="AB316" s="690"/>
      <c r="AC316" s="690"/>
      <c r="AD316" s="691"/>
      <c r="AE316" s="683"/>
      <c r="AF316" s="683"/>
      <c r="AG316" s="683"/>
      <c r="AH316" s="683"/>
      <c r="AI316" s="683"/>
      <c r="AJ316" s="683"/>
      <c r="AK316" s="701"/>
      <c r="AL316" s="702"/>
      <c r="AM316" s="702"/>
      <c r="AN316" s="702"/>
      <c r="AO316" s="702"/>
      <c r="AP316" s="702"/>
      <c r="AQ316" s="702"/>
      <c r="AR316" s="702"/>
      <c r="AS316" s="685"/>
      <c r="AT316" s="685"/>
      <c r="AU316" s="685"/>
      <c r="AV316" s="685"/>
      <c r="AW316" s="685"/>
      <c r="AX316" s="685"/>
      <c r="AY316" s="685"/>
      <c r="AZ316" s="689"/>
      <c r="BA316" s="690"/>
      <c r="BB316" s="690"/>
      <c r="BC316" s="690"/>
      <c r="BD316" s="690"/>
      <c r="BE316" s="690"/>
      <c r="BF316" s="690"/>
      <c r="BG316" s="691"/>
    </row>
    <row r="317" spans="2:86" ht="14.55" customHeight="1" x14ac:dyDescent="0.2">
      <c r="B317" s="659" t="s">
        <v>1242</v>
      </c>
      <c r="C317" s="660"/>
      <c r="D317" s="660"/>
      <c r="E317" s="660"/>
      <c r="F317" s="660"/>
      <c r="G317" s="661"/>
      <c r="H317" s="671"/>
      <c r="I317" s="672"/>
      <c r="J317" s="672"/>
      <c r="K317" s="672"/>
      <c r="L317" s="672"/>
      <c r="M317" s="672"/>
      <c r="N317" s="672"/>
      <c r="O317" s="672"/>
      <c r="P317" s="692" t="s">
        <v>996</v>
      </c>
      <c r="Q317" s="692"/>
      <c r="R317" s="692"/>
      <c r="S317" s="692"/>
      <c r="T317" s="692"/>
      <c r="U317" s="692"/>
      <c r="V317" s="692"/>
      <c r="W317" s="693"/>
      <c r="X317" s="694"/>
      <c r="Y317" s="694"/>
      <c r="Z317" s="694"/>
      <c r="AA317" s="694"/>
      <c r="AB317" s="694"/>
      <c r="AC317" s="694"/>
      <c r="AD317" s="695"/>
      <c r="AE317" s="659" t="s">
        <v>1242</v>
      </c>
      <c r="AF317" s="660"/>
      <c r="AG317" s="660"/>
      <c r="AH317" s="660"/>
      <c r="AI317" s="660"/>
      <c r="AJ317" s="661"/>
      <c r="AK317" s="671"/>
      <c r="AL317" s="672"/>
      <c r="AM317" s="672"/>
      <c r="AN317" s="672"/>
      <c r="AO317" s="672"/>
      <c r="AP317" s="672"/>
      <c r="AQ317" s="672"/>
      <c r="AR317" s="672"/>
      <c r="AS317" s="692" t="s">
        <v>996</v>
      </c>
      <c r="AT317" s="692"/>
      <c r="AU317" s="692"/>
      <c r="AV317" s="692"/>
      <c r="AW317" s="692"/>
      <c r="AX317" s="692"/>
      <c r="AY317" s="692"/>
      <c r="AZ317" s="693"/>
      <c r="BA317" s="694"/>
      <c r="BB317" s="694"/>
      <c r="BC317" s="694"/>
      <c r="BD317" s="694"/>
      <c r="BE317" s="694"/>
      <c r="BF317" s="694"/>
      <c r="BG317" s="695"/>
    </row>
    <row r="318" spans="2:86" ht="14.55" customHeight="1" x14ac:dyDescent="0.2">
      <c r="B318" s="662"/>
      <c r="C318" s="663"/>
      <c r="D318" s="663"/>
      <c r="E318" s="663"/>
      <c r="F318" s="663"/>
      <c r="G318" s="664"/>
      <c r="H318" s="674"/>
      <c r="I318" s="675"/>
      <c r="J318" s="675"/>
      <c r="K318" s="675"/>
      <c r="L318" s="675"/>
      <c r="M318" s="675"/>
      <c r="N318" s="675"/>
      <c r="O318" s="675"/>
      <c r="P318" s="692"/>
      <c r="Q318" s="692"/>
      <c r="R318" s="692"/>
      <c r="S318" s="692"/>
      <c r="T318" s="692"/>
      <c r="U318" s="692"/>
      <c r="V318" s="692"/>
      <c r="W318" s="696"/>
      <c r="X318" s="697"/>
      <c r="Y318" s="697"/>
      <c r="Z318" s="697"/>
      <c r="AA318" s="697"/>
      <c r="AB318" s="697"/>
      <c r="AC318" s="697"/>
      <c r="AD318" s="698"/>
      <c r="AE318" s="662"/>
      <c r="AF318" s="663"/>
      <c r="AG318" s="663"/>
      <c r="AH318" s="663"/>
      <c r="AI318" s="663"/>
      <c r="AJ318" s="664"/>
      <c r="AK318" s="674"/>
      <c r="AL318" s="675"/>
      <c r="AM318" s="675"/>
      <c r="AN318" s="675"/>
      <c r="AO318" s="675"/>
      <c r="AP318" s="675"/>
      <c r="AQ318" s="675"/>
      <c r="AR318" s="675"/>
      <c r="AS318" s="692"/>
      <c r="AT318" s="692"/>
      <c r="AU318" s="692"/>
      <c r="AV318" s="692"/>
      <c r="AW318" s="692"/>
      <c r="AX318" s="692"/>
      <c r="AY318" s="692"/>
      <c r="AZ318" s="696"/>
      <c r="BA318" s="697"/>
      <c r="BB318" s="697"/>
      <c r="BC318" s="697"/>
      <c r="BD318" s="697"/>
      <c r="BE318" s="697"/>
      <c r="BF318" s="697"/>
      <c r="BG318" s="698"/>
    </row>
    <row r="319" spans="2:86" ht="19.5" customHeight="1" x14ac:dyDescent="0.2">
      <c r="B319" s="683" t="s">
        <v>79</v>
      </c>
      <c r="C319" s="683"/>
      <c r="D319" s="683"/>
      <c r="E319" s="683"/>
      <c r="F319" s="683"/>
      <c r="G319" s="683"/>
      <c r="H319" s="684">
        <f ca="1">OFFSET('(6)定期点検調書'!$CA$12,L300-1,0)</f>
        <v>0</v>
      </c>
      <c r="I319" s="684"/>
      <c r="J319" s="684"/>
      <c r="K319" s="684"/>
      <c r="L319" s="684"/>
      <c r="M319" s="684"/>
      <c r="N319" s="684"/>
      <c r="O319" s="684"/>
      <c r="P319" s="684"/>
      <c r="Q319" s="684"/>
      <c r="R319" s="684"/>
      <c r="S319" s="684"/>
      <c r="T319" s="684"/>
      <c r="U319" s="684"/>
      <c r="V319" s="684"/>
      <c r="W319" s="684"/>
      <c r="X319" s="684"/>
      <c r="Y319" s="684"/>
      <c r="Z319" s="684"/>
      <c r="AA319" s="684"/>
      <c r="AB319" s="684"/>
      <c r="AC319" s="684"/>
      <c r="AD319" s="684"/>
      <c r="AE319" s="683" t="s">
        <v>79</v>
      </c>
      <c r="AF319" s="683"/>
      <c r="AG319" s="683"/>
      <c r="AH319" s="683"/>
      <c r="AI319" s="683"/>
      <c r="AJ319" s="683"/>
      <c r="AK319" s="684">
        <f ca="1">OFFSET('(6)定期点検調書'!$CA$12,AO300-1,0)</f>
        <v>0</v>
      </c>
      <c r="AL319" s="684"/>
      <c r="AM319" s="684"/>
      <c r="AN319" s="684"/>
      <c r="AO319" s="684"/>
      <c r="AP319" s="684"/>
      <c r="AQ319" s="684"/>
      <c r="AR319" s="684"/>
      <c r="AS319" s="684"/>
      <c r="AT319" s="684"/>
      <c r="AU319" s="684"/>
      <c r="AV319" s="684"/>
      <c r="AW319" s="684"/>
      <c r="AX319" s="684"/>
      <c r="AY319" s="684"/>
      <c r="AZ319" s="684"/>
      <c r="BA319" s="684"/>
      <c r="BB319" s="684"/>
      <c r="BC319" s="684"/>
      <c r="BD319" s="684"/>
      <c r="BE319" s="684"/>
      <c r="BF319" s="684"/>
      <c r="BG319" s="684"/>
      <c r="CH319" s="473"/>
    </row>
    <row r="320" spans="2:86" ht="19.5" customHeight="1" x14ac:dyDescent="0.2">
      <c r="B320" s="683"/>
      <c r="C320" s="683"/>
      <c r="D320" s="683"/>
      <c r="E320" s="683"/>
      <c r="F320" s="683"/>
      <c r="G320" s="683"/>
      <c r="H320" s="684"/>
      <c r="I320" s="684"/>
      <c r="J320" s="684"/>
      <c r="K320" s="684"/>
      <c r="L320" s="684"/>
      <c r="M320" s="684"/>
      <c r="N320" s="684"/>
      <c r="O320" s="684"/>
      <c r="P320" s="684"/>
      <c r="Q320" s="684"/>
      <c r="R320" s="684"/>
      <c r="S320" s="684"/>
      <c r="T320" s="684"/>
      <c r="U320" s="684"/>
      <c r="V320" s="684"/>
      <c r="W320" s="684"/>
      <c r="X320" s="684"/>
      <c r="Y320" s="684"/>
      <c r="Z320" s="684"/>
      <c r="AA320" s="684"/>
      <c r="AB320" s="684"/>
      <c r="AC320" s="684"/>
      <c r="AD320" s="684"/>
      <c r="AE320" s="683"/>
      <c r="AF320" s="683"/>
      <c r="AG320" s="683"/>
      <c r="AH320" s="683"/>
      <c r="AI320" s="683"/>
      <c r="AJ320" s="683"/>
      <c r="AK320" s="684"/>
      <c r="AL320" s="684"/>
      <c r="AM320" s="684"/>
      <c r="AN320" s="684"/>
      <c r="AO320" s="684"/>
      <c r="AP320" s="684"/>
      <c r="AQ320" s="684"/>
      <c r="AR320" s="684"/>
      <c r="AS320" s="684"/>
      <c r="AT320" s="684"/>
      <c r="AU320" s="684"/>
      <c r="AV320" s="684"/>
      <c r="AW320" s="684"/>
      <c r="AX320" s="684"/>
      <c r="AY320" s="684"/>
      <c r="AZ320" s="684"/>
      <c r="BA320" s="684"/>
      <c r="BB320" s="684"/>
      <c r="BC320" s="684"/>
      <c r="BD320" s="684"/>
      <c r="BE320" s="684"/>
      <c r="BF320" s="684"/>
      <c r="BG320" s="684"/>
    </row>
    <row r="321" spans="2:59" ht="14.55" customHeight="1" x14ac:dyDescent="0.2">
      <c r="B321" s="677" t="s">
        <v>1038</v>
      </c>
      <c r="C321" s="678"/>
      <c r="D321" s="677" t="s">
        <v>1237</v>
      </c>
      <c r="E321" s="719"/>
      <c r="F321" s="719"/>
      <c r="G321" s="719"/>
      <c r="H321" s="665">
        <f ca="1">OFFSET('(6)定期点検調書'!$B$12,L321-1,0)</f>
        <v>0</v>
      </c>
      <c r="I321" s="666"/>
      <c r="J321" s="666"/>
      <c r="K321" s="667"/>
      <c r="L321" s="703">
        <f>AO300+1</f>
        <v>31</v>
      </c>
      <c r="M321" s="703"/>
      <c r="N321" s="703"/>
      <c r="O321" s="703"/>
      <c r="P321" s="703"/>
      <c r="Q321" s="703"/>
      <c r="R321" s="703"/>
      <c r="S321" s="703"/>
      <c r="T321" s="703"/>
      <c r="U321" s="703"/>
      <c r="V321" s="703"/>
      <c r="W321" s="703"/>
      <c r="X321" s="703"/>
      <c r="Y321" s="703"/>
      <c r="Z321" s="703"/>
      <c r="AA321" s="703"/>
      <c r="AB321" s="703"/>
      <c r="AC321" s="703"/>
      <c r="AD321" s="704"/>
      <c r="AE321" s="677" t="s">
        <v>1038</v>
      </c>
      <c r="AF321" s="678"/>
      <c r="AG321" s="677" t="s">
        <v>1237</v>
      </c>
      <c r="AH321" s="719"/>
      <c r="AI321" s="719"/>
      <c r="AJ321" s="719"/>
      <c r="AK321" s="665">
        <f ca="1">OFFSET('(6)定期点検調書'!$B$12,AO321-1,0)</f>
        <v>0</v>
      </c>
      <c r="AL321" s="666"/>
      <c r="AM321" s="666"/>
      <c r="AN321" s="667"/>
      <c r="AO321" s="703">
        <f>L321+1</f>
        <v>32</v>
      </c>
      <c r="AP321" s="703"/>
      <c r="AQ321" s="703"/>
      <c r="AR321" s="703"/>
      <c r="AS321" s="703"/>
      <c r="AT321" s="703"/>
      <c r="AU321" s="703"/>
      <c r="AV321" s="703"/>
      <c r="AW321" s="703"/>
      <c r="AX321" s="703"/>
      <c r="AY321" s="703"/>
      <c r="AZ321" s="703"/>
      <c r="BA321" s="703"/>
      <c r="BB321" s="703"/>
      <c r="BC321" s="703"/>
      <c r="BD321" s="703"/>
      <c r="BE321" s="703"/>
      <c r="BF321" s="703"/>
      <c r="BG321" s="704"/>
    </row>
    <row r="322" spans="2:59" ht="14.55" customHeight="1" x14ac:dyDescent="0.2">
      <c r="B322" s="679"/>
      <c r="C322" s="680"/>
      <c r="D322" s="681"/>
      <c r="E322" s="720"/>
      <c r="F322" s="720"/>
      <c r="G322" s="720"/>
      <c r="H322" s="668"/>
      <c r="I322" s="669"/>
      <c r="J322" s="669"/>
      <c r="K322" s="670"/>
      <c r="L322" s="705"/>
      <c r="M322" s="705"/>
      <c r="N322" s="705"/>
      <c r="O322" s="705"/>
      <c r="P322" s="705"/>
      <c r="Q322" s="705"/>
      <c r="R322" s="705"/>
      <c r="S322" s="705"/>
      <c r="T322" s="705"/>
      <c r="U322" s="705"/>
      <c r="V322" s="705"/>
      <c r="W322" s="705"/>
      <c r="X322" s="705"/>
      <c r="Y322" s="705"/>
      <c r="Z322" s="705"/>
      <c r="AA322" s="705"/>
      <c r="AB322" s="705"/>
      <c r="AC322" s="705"/>
      <c r="AD322" s="706"/>
      <c r="AE322" s="679"/>
      <c r="AF322" s="680"/>
      <c r="AG322" s="681"/>
      <c r="AH322" s="720"/>
      <c r="AI322" s="720"/>
      <c r="AJ322" s="720"/>
      <c r="AK322" s="668"/>
      <c r="AL322" s="669"/>
      <c r="AM322" s="669"/>
      <c r="AN322" s="670"/>
      <c r="AO322" s="705"/>
      <c r="AP322" s="705"/>
      <c r="AQ322" s="705"/>
      <c r="AR322" s="705"/>
      <c r="AS322" s="705"/>
      <c r="AT322" s="705"/>
      <c r="AU322" s="705"/>
      <c r="AV322" s="705"/>
      <c r="AW322" s="705"/>
      <c r="AX322" s="705"/>
      <c r="AY322" s="705"/>
      <c r="AZ322" s="705"/>
      <c r="BA322" s="705"/>
      <c r="BB322" s="705"/>
      <c r="BC322" s="705"/>
      <c r="BD322" s="705"/>
      <c r="BE322" s="705"/>
      <c r="BF322" s="705"/>
      <c r="BG322" s="706"/>
    </row>
    <row r="323" spans="2:59" ht="14.55" customHeight="1" x14ac:dyDescent="0.2">
      <c r="B323" s="679"/>
      <c r="C323" s="680"/>
      <c r="D323" s="677" t="s">
        <v>992</v>
      </c>
      <c r="E323" s="719"/>
      <c r="F323" s="719"/>
      <c r="G323" s="719"/>
      <c r="H323" s="665">
        <f ca="1">OFFSET('(6)定期点検調書'!$D$12,L321-1,0)</f>
        <v>0</v>
      </c>
      <c r="I323" s="666"/>
      <c r="J323" s="666"/>
      <c r="K323" s="667"/>
      <c r="L323" s="705"/>
      <c r="M323" s="705"/>
      <c r="N323" s="705"/>
      <c r="O323" s="705"/>
      <c r="P323" s="705"/>
      <c r="Q323" s="705"/>
      <c r="R323" s="705"/>
      <c r="S323" s="705"/>
      <c r="T323" s="705"/>
      <c r="U323" s="705"/>
      <c r="V323" s="705"/>
      <c r="W323" s="705"/>
      <c r="X323" s="705"/>
      <c r="Y323" s="705"/>
      <c r="Z323" s="705"/>
      <c r="AA323" s="705"/>
      <c r="AB323" s="705"/>
      <c r="AC323" s="705"/>
      <c r="AD323" s="706"/>
      <c r="AE323" s="679"/>
      <c r="AF323" s="680"/>
      <c r="AG323" s="677" t="s">
        <v>992</v>
      </c>
      <c r="AH323" s="719"/>
      <c r="AI323" s="719"/>
      <c r="AJ323" s="719"/>
      <c r="AK323" s="665">
        <f ca="1">OFFSET('(6)定期点検調書'!$D$12,AO321-1,0)</f>
        <v>0</v>
      </c>
      <c r="AL323" s="666"/>
      <c r="AM323" s="666"/>
      <c r="AN323" s="667"/>
      <c r="AO323" s="705"/>
      <c r="AP323" s="705"/>
      <c r="AQ323" s="705"/>
      <c r="AR323" s="705"/>
      <c r="AS323" s="705"/>
      <c r="AT323" s="705"/>
      <c r="AU323" s="705"/>
      <c r="AV323" s="705"/>
      <c r="AW323" s="705"/>
      <c r="AX323" s="705"/>
      <c r="AY323" s="705"/>
      <c r="AZ323" s="705"/>
      <c r="BA323" s="705"/>
      <c r="BB323" s="705"/>
      <c r="BC323" s="705"/>
      <c r="BD323" s="705"/>
      <c r="BE323" s="705"/>
      <c r="BF323" s="705"/>
      <c r="BG323" s="706"/>
    </row>
    <row r="324" spans="2:59" ht="14.55" customHeight="1" x14ac:dyDescent="0.2">
      <c r="B324" s="681"/>
      <c r="C324" s="682"/>
      <c r="D324" s="681"/>
      <c r="E324" s="720"/>
      <c r="F324" s="720"/>
      <c r="G324" s="720"/>
      <c r="H324" s="668"/>
      <c r="I324" s="669"/>
      <c r="J324" s="669"/>
      <c r="K324" s="670"/>
      <c r="L324" s="705"/>
      <c r="M324" s="705"/>
      <c r="N324" s="705"/>
      <c r="O324" s="705"/>
      <c r="P324" s="705"/>
      <c r="Q324" s="705"/>
      <c r="R324" s="705"/>
      <c r="S324" s="705"/>
      <c r="T324" s="705"/>
      <c r="U324" s="705"/>
      <c r="V324" s="705"/>
      <c r="W324" s="705"/>
      <c r="X324" s="705"/>
      <c r="Y324" s="705"/>
      <c r="Z324" s="705"/>
      <c r="AA324" s="705"/>
      <c r="AB324" s="705"/>
      <c r="AC324" s="705"/>
      <c r="AD324" s="706"/>
      <c r="AE324" s="681"/>
      <c r="AF324" s="682"/>
      <c r="AG324" s="681"/>
      <c r="AH324" s="720"/>
      <c r="AI324" s="720"/>
      <c r="AJ324" s="720"/>
      <c r="AK324" s="668"/>
      <c r="AL324" s="669"/>
      <c r="AM324" s="669"/>
      <c r="AN324" s="670"/>
      <c r="AO324" s="705"/>
      <c r="AP324" s="705"/>
      <c r="AQ324" s="705"/>
      <c r="AR324" s="705"/>
      <c r="AS324" s="705"/>
      <c r="AT324" s="705"/>
      <c r="AU324" s="705"/>
      <c r="AV324" s="705"/>
      <c r="AW324" s="705"/>
      <c r="AX324" s="705"/>
      <c r="AY324" s="705"/>
      <c r="AZ324" s="705"/>
      <c r="BA324" s="705"/>
      <c r="BB324" s="705"/>
      <c r="BC324" s="705"/>
      <c r="BD324" s="705"/>
      <c r="BE324" s="705"/>
      <c r="BF324" s="705"/>
      <c r="BG324" s="706"/>
    </row>
    <row r="325" spans="2:59" ht="14.55" customHeight="1" x14ac:dyDescent="0.2">
      <c r="B325" s="677" t="s">
        <v>1238</v>
      </c>
      <c r="C325" s="678"/>
      <c r="D325" s="659" t="s">
        <v>993</v>
      </c>
      <c r="E325" s="660"/>
      <c r="F325" s="660"/>
      <c r="G325" s="660"/>
      <c r="H325" s="671">
        <f ca="1">OFFSET('(6)定期点検調書'!$AA$13,L321-1,0)</f>
        <v>0</v>
      </c>
      <c r="I325" s="672"/>
      <c r="J325" s="672"/>
      <c r="K325" s="673"/>
      <c r="L325" s="705"/>
      <c r="M325" s="705"/>
      <c r="N325" s="705"/>
      <c r="O325" s="705"/>
      <c r="P325" s="705"/>
      <c r="Q325" s="705"/>
      <c r="R325" s="705"/>
      <c r="S325" s="705"/>
      <c r="T325" s="705"/>
      <c r="U325" s="705"/>
      <c r="V325" s="705"/>
      <c r="W325" s="705"/>
      <c r="X325" s="705"/>
      <c r="Y325" s="705"/>
      <c r="Z325" s="705"/>
      <c r="AA325" s="705"/>
      <c r="AB325" s="705"/>
      <c r="AC325" s="705"/>
      <c r="AD325" s="706"/>
      <c r="AE325" s="677" t="s">
        <v>1238</v>
      </c>
      <c r="AF325" s="678"/>
      <c r="AG325" s="659" t="s">
        <v>993</v>
      </c>
      <c r="AH325" s="660"/>
      <c r="AI325" s="660"/>
      <c r="AJ325" s="660"/>
      <c r="AK325" s="671">
        <f ca="1">OFFSET('(6)定期点検調書'!$AA$13,AO321-1,0)</f>
        <v>0</v>
      </c>
      <c r="AL325" s="672"/>
      <c r="AM325" s="672"/>
      <c r="AN325" s="673"/>
      <c r="AO325" s="705"/>
      <c r="AP325" s="705"/>
      <c r="AQ325" s="705"/>
      <c r="AR325" s="705"/>
      <c r="AS325" s="705"/>
      <c r="AT325" s="705"/>
      <c r="AU325" s="705"/>
      <c r="AV325" s="705"/>
      <c r="AW325" s="705"/>
      <c r="AX325" s="705"/>
      <c r="AY325" s="705"/>
      <c r="AZ325" s="705"/>
      <c r="BA325" s="705"/>
      <c r="BB325" s="705"/>
      <c r="BC325" s="705"/>
      <c r="BD325" s="705"/>
      <c r="BE325" s="705"/>
      <c r="BF325" s="705"/>
      <c r="BG325" s="706"/>
    </row>
    <row r="326" spans="2:59" ht="14.55" customHeight="1" x14ac:dyDescent="0.2">
      <c r="B326" s="679"/>
      <c r="C326" s="680"/>
      <c r="D326" s="662"/>
      <c r="E326" s="663"/>
      <c r="F326" s="663"/>
      <c r="G326" s="663"/>
      <c r="H326" s="674"/>
      <c r="I326" s="675"/>
      <c r="J326" s="675"/>
      <c r="K326" s="676"/>
      <c r="L326" s="705"/>
      <c r="M326" s="705"/>
      <c r="N326" s="705"/>
      <c r="O326" s="705"/>
      <c r="P326" s="705"/>
      <c r="Q326" s="705"/>
      <c r="R326" s="705"/>
      <c r="S326" s="705"/>
      <c r="T326" s="705"/>
      <c r="U326" s="705"/>
      <c r="V326" s="705"/>
      <c r="W326" s="705"/>
      <c r="X326" s="705"/>
      <c r="Y326" s="705"/>
      <c r="Z326" s="705"/>
      <c r="AA326" s="705"/>
      <c r="AB326" s="705"/>
      <c r="AC326" s="705"/>
      <c r="AD326" s="706"/>
      <c r="AE326" s="679"/>
      <c r="AF326" s="680"/>
      <c r="AG326" s="662"/>
      <c r="AH326" s="663"/>
      <c r="AI326" s="663"/>
      <c r="AJ326" s="663"/>
      <c r="AK326" s="674"/>
      <c r="AL326" s="675"/>
      <c r="AM326" s="675"/>
      <c r="AN326" s="676"/>
      <c r="AO326" s="705"/>
      <c r="AP326" s="705"/>
      <c r="AQ326" s="705"/>
      <c r="AR326" s="705"/>
      <c r="AS326" s="705"/>
      <c r="AT326" s="705"/>
      <c r="AU326" s="705"/>
      <c r="AV326" s="705"/>
      <c r="AW326" s="705"/>
      <c r="AX326" s="705"/>
      <c r="AY326" s="705"/>
      <c r="AZ326" s="705"/>
      <c r="BA326" s="705"/>
      <c r="BB326" s="705"/>
      <c r="BC326" s="705"/>
      <c r="BD326" s="705"/>
      <c r="BE326" s="705"/>
      <c r="BF326" s="705"/>
      <c r="BG326" s="706"/>
    </row>
    <row r="327" spans="2:59" ht="14.55" customHeight="1" x14ac:dyDescent="0.2">
      <c r="B327" s="679"/>
      <c r="C327" s="680"/>
      <c r="D327" s="659" t="s">
        <v>1239</v>
      </c>
      <c r="E327" s="660"/>
      <c r="F327" s="660"/>
      <c r="G327" s="660"/>
      <c r="H327" s="665">
        <f ca="1">OFFSET('(6)定期点検調書'!$AD$12,L321-1,0)</f>
        <v>0</v>
      </c>
      <c r="I327" s="666"/>
      <c r="J327" s="666"/>
      <c r="K327" s="667"/>
      <c r="L327" s="705"/>
      <c r="M327" s="705"/>
      <c r="N327" s="705"/>
      <c r="O327" s="705"/>
      <c r="P327" s="705"/>
      <c r="Q327" s="705"/>
      <c r="R327" s="705"/>
      <c r="S327" s="705"/>
      <c r="T327" s="705"/>
      <c r="U327" s="705"/>
      <c r="V327" s="705"/>
      <c r="W327" s="705"/>
      <c r="X327" s="705"/>
      <c r="Y327" s="705"/>
      <c r="Z327" s="705"/>
      <c r="AA327" s="705"/>
      <c r="AB327" s="705"/>
      <c r="AC327" s="705"/>
      <c r="AD327" s="706"/>
      <c r="AE327" s="679"/>
      <c r="AF327" s="680"/>
      <c r="AG327" s="659" t="s">
        <v>1239</v>
      </c>
      <c r="AH327" s="660"/>
      <c r="AI327" s="660"/>
      <c r="AJ327" s="660"/>
      <c r="AK327" s="665">
        <f ca="1">OFFSET('(6)定期点検調書'!$AD$12,AO321-1,0)</f>
        <v>0</v>
      </c>
      <c r="AL327" s="666"/>
      <c r="AM327" s="666"/>
      <c r="AN327" s="667"/>
      <c r="AO327" s="705"/>
      <c r="AP327" s="705"/>
      <c r="AQ327" s="705"/>
      <c r="AR327" s="705"/>
      <c r="AS327" s="705"/>
      <c r="AT327" s="705"/>
      <c r="AU327" s="705"/>
      <c r="AV327" s="705"/>
      <c r="AW327" s="705"/>
      <c r="AX327" s="705"/>
      <c r="AY327" s="705"/>
      <c r="AZ327" s="705"/>
      <c r="BA327" s="705"/>
      <c r="BB327" s="705"/>
      <c r="BC327" s="705"/>
      <c r="BD327" s="705"/>
      <c r="BE327" s="705"/>
      <c r="BF327" s="705"/>
      <c r="BG327" s="706"/>
    </row>
    <row r="328" spans="2:59" ht="14.55" customHeight="1" x14ac:dyDescent="0.2">
      <c r="B328" s="681"/>
      <c r="C328" s="682"/>
      <c r="D328" s="662"/>
      <c r="E328" s="663"/>
      <c r="F328" s="663"/>
      <c r="G328" s="663"/>
      <c r="H328" s="668"/>
      <c r="I328" s="669"/>
      <c r="J328" s="669"/>
      <c r="K328" s="670"/>
      <c r="L328" s="705"/>
      <c r="M328" s="705"/>
      <c r="N328" s="705"/>
      <c r="O328" s="705"/>
      <c r="P328" s="705"/>
      <c r="Q328" s="705"/>
      <c r="R328" s="705"/>
      <c r="S328" s="705"/>
      <c r="T328" s="705"/>
      <c r="U328" s="705"/>
      <c r="V328" s="705"/>
      <c r="W328" s="705"/>
      <c r="X328" s="705"/>
      <c r="Y328" s="705"/>
      <c r="Z328" s="705"/>
      <c r="AA328" s="705"/>
      <c r="AB328" s="705"/>
      <c r="AC328" s="705"/>
      <c r="AD328" s="706"/>
      <c r="AE328" s="681"/>
      <c r="AF328" s="682"/>
      <c r="AG328" s="662"/>
      <c r="AH328" s="663"/>
      <c r="AI328" s="663"/>
      <c r="AJ328" s="663"/>
      <c r="AK328" s="668"/>
      <c r="AL328" s="669"/>
      <c r="AM328" s="669"/>
      <c r="AN328" s="670"/>
      <c r="AO328" s="705"/>
      <c r="AP328" s="705"/>
      <c r="AQ328" s="705"/>
      <c r="AR328" s="705"/>
      <c r="AS328" s="705"/>
      <c r="AT328" s="705"/>
      <c r="AU328" s="705"/>
      <c r="AV328" s="705"/>
      <c r="AW328" s="705"/>
      <c r="AX328" s="705"/>
      <c r="AY328" s="705"/>
      <c r="AZ328" s="705"/>
      <c r="BA328" s="705"/>
      <c r="BB328" s="705"/>
      <c r="BC328" s="705"/>
      <c r="BD328" s="705"/>
      <c r="BE328" s="705"/>
      <c r="BF328" s="705"/>
      <c r="BG328" s="706"/>
    </row>
    <row r="329" spans="2:59" ht="28.95" customHeight="1" x14ac:dyDescent="0.2">
      <c r="B329" s="716" t="s">
        <v>995</v>
      </c>
      <c r="C329" s="717"/>
      <c r="D329" s="717"/>
      <c r="E329" s="717"/>
      <c r="F329" s="717"/>
      <c r="G329" s="718"/>
      <c r="H329" s="709">
        <f ca="1">OFFSET('(6)定期点検調書'!$AK$12,L321-1,0)</f>
        <v>0</v>
      </c>
      <c r="I329" s="710"/>
      <c r="J329" s="710"/>
      <c r="K329" s="711"/>
      <c r="L329" s="705"/>
      <c r="M329" s="705"/>
      <c r="N329" s="705"/>
      <c r="O329" s="705"/>
      <c r="P329" s="705"/>
      <c r="Q329" s="705"/>
      <c r="R329" s="705"/>
      <c r="S329" s="705"/>
      <c r="T329" s="705"/>
      <c r="U329" s="705"/>
      <c r="V329" s="705"/>
      <c r="W329" s="705"/>
      <c r="X329" s="705"/>
      <c r="Y329" s="705"/>
      <c r="Z329" s="705"/>
      <c r="AA329" s="705"/>
      <c r="AB329" s="705"/>
      <c r="AC329" s="705"/>
      <c r="AD329" s="706"/>
      <c r="AE329" s="716" t="s">
        <v>995</v>
      </c>
      <c r="AF329" s="717"/>
      <c r="AG329" s="717"/>
      <c r="AH329" s="717"/>
      <c r="AI329" s="717"/>
      <c r="AJ329" s="718"/>
      <c r="AK329" s="709">
        <f ca="1">OFFSET('(6)定期点検調書'!$AK$12,AO321-1,0)</f>
        <v>0</v>
      </c>
      <c r="AL329" s="710"/>
      <c r="AM329" s="710"/>
      <c r="AN329" s="711"/>
      <c r="AO329" s="705"/>
      <c r="AP329" s="705"/>
      <c r="AQ329" s="705"/>
      <c r="AR329" s="705"/>
      <c r="AS329" s="705"/>
      <c r="AT329" s="705"/>
      <c r="AU329" s="705"/>
      <c r="AV329" s="705"/>
      <c r="AW329" s="705"/>
      <c r="AX329" s="705"/>
      <c r="AY329" s="705"/>
      <c r="AZ329" s="705"/>
      <c r="BA329" s="705"/>
      <c r="BB329" s="705"/>
      <c r="BC329" s="705"/>
      <c r="BD329" s="705"/>
      <c r="BE329" s="705"/>
      <c r="BF329" s="705"/>
      <c r="BG329" s="706"/>
    </row>
    <row r="330" spans="2:59" ht="14.55" customHeight="1" x14ac:dyDescent="0.2">
      <c r="B330" s="677" t="s">
        <v>1240</v>
      </c>
      <c r="C330" s="661"/>
      <c r="D330" s="659" t="s">
        <v>994</v>
      </c>
      <c r="E330" s="660"/>
      <c r="F330" s="660"/>
      <c r="G330" s="661"/>
      <c r="H330" s="699" t="str">
        <f ca="1">OFFSET('(6)定期点検調書'!$BY$12,L321-1,0)</f>
        <v/>
      </c>
      <c r="I330" s="700"/>
      <c r="J330" s="700"/>
      <c r="K330" s="714"/>
      <c r="L330" s="705"/>
      <c r="M330" s="705"/>
      <c r="N330" s="705"/>
      <c r="O330" s="705"/>
      <c r="P330" s="705"/>
      <c r="Q330" s="705"/>
      <c r="R330" s="705"/>
      <c r="S330" s="705"/>
      <c r="T330" s="705"/>
      <c r="U330" s="705"/>
      <c r="V330" s="705"/>
      <c r="W330" s="705"/>
      <c r="X330" s="705"/>
      <c r="Y330" s="705"/>
      <c r="Z330" s="705"/>
      <c r="AA330" s="705"/>
      <c r="AB330" s="705"/>
      <c r="AC330" s="705"/>
      <c r="AD330" s="706"/>
      <c r="AE330" s="677" t="s">
        <v>1240</v>
      </c>
      <c r="AF330" s="661"/>
      <c r="AG330" s="659" t="s">
        <v>994</v>
      </c>
      <c r="AH330" s="660"/>
      <c r="AI330" s="660"/>
      <c r="AJ330" s="661"/>
      <c r="AK330" s="699" t="str">
        <f ca="1">OFFSET('(6)定期点検調書'!$BY$12,AO321-1,0)</f>
        <v/>
      </c>
      <c r="AL330" s="700"/>
      <c r="AM330" s="700"/>
      <c r="AN330" s="714"/>
      <c r="AO330" s="705"/>
      <c r="AP330" s="705"/>
      <c r="AQ330" s="705"/>
      <c r="AR330" s="705"/>
      <c r="AS330" s="705"/>
      <c r="AT330" s="705"/>
      <c r="AU330" s="705"/>
      <c r="AV330" s="705"/>
      <c r="AW330" s="705"/>
      <c r="AX330" s="705"/>
      <c r="AY330" s="705"/>
      <c r="AZ330" s="705"/>
      <c r="BA330" s="705"/>
      <c r="BB330" s="705"/>
      <c r="BC330" s="705"/>
      <c r="BD330" s="705"/>
      <c r="BE330" s="705"/>
      <c r="BF330" s="705"/>
      <c r="BG330" s="706"/>
    </row>
    <row r="331" spans="2:59" ht="14.55" customHeight="1" x14ac:dyDescent="0.2">
      <c r="B331" s="712"/>
      <c r="C331" s="713"/>
      <c r="D331" s="662"/>
      <c r="E331" s="663"/>
      <c r="F331" s="663"/>
      <c r="G331" s="664"/>
      <c r="H331" s="701"/>
      <c r="I331" s="702"/>
      <c r="J331" s="702"/>
      <c r="K331" s="715"/>
      <c r="L331" s="705"/>
      <c r="M331" s="705"/>
      <c r="N331" s="705"/>
      <c r="O331" s="705"/>
      <c r="P331" s="705"/>
      <c r="Q331" s="705"/>
      <c r="R331" s="705"/>
      <c r="S331" s="705"/>
      <c r="T331" s="705"/>
      <c r="U331" s="705"/>
      <c r="V331" s="705"/>
      <c r="W331" s="705"/>
      <c r="X331" s="705"/>
      <c r="Y331" s="705"/>
      <c r="Z331" s="705"/>
      <c r="AA331" s="705"/>
      <c r="AB331" s="705"/>
      <c r="AC331" s="705"/>
      <c r="AD331" s="706"/>
      <c r="AE331" s="712"/>
      <c r="AF331" s="713"/>
      <c r="AG331" s="662"/>
      <c r="AH331" s="663"/>
      <c r="AI331" s="663"/>
      <c r="AJ331" s="664"/>
      <c r="AK331" s="701"/>
      <c r="AL331" s="702"/>
      <c r="AM331" s="702"/>
      <c r="AN331" s="715"/>
      <c r="AO331" s="705"/>
      <c r="AP331" s="705"/>
      <c r="AQ331" s="705"/>
      <c r="AR331" s="705"/>
      <c r="AS331" s="705"/>
      <c r="AT331" s="705"/>
      <c r="AU331" s="705"/>
      <c r="AV331" s="705"/>
      <c r="AW331" s="705"/>
      <c r="AX331" s="705"/>
      <c r="AY331" s="705"/>
      <c r="AZ331" s="705"/>
      <c r="BA331" s="705"/>
      <c r="BB331" s="705"/>
      <c r="BC331" s="705"/>
      <c r="BD331" s="705"/>
      <c r="BE331" s="705"/>
      <c r="BF331" s="705"/>
      <c r="BG331" s="706"/>
    </row>
    <row r="332" spans="2:59" ht="14.55" customHeight="1" x14ac:dyDescent="0.2">
      <c r="B332" s="712"/>
      <c r="C332" s="713"/>
      <c r="D332" s="659" t="s">
        <v>1186</v>
      </c>
      <c r="E332" s="660"/>
      <c r="F332" s="660"/>
      <c r="G332" s="661"/>
      <c r="H332" s="665">
        <f ca="1">OFFSET('(6)定期点検調書'!$BC$12,L321-1,0)</f>
        <v>0</v>
      </c>
      <c r="I332" s="666"/>
      <c r="J332" s="666"/>
      <c r="K332" s="667"/>
      <c r="L332" s="705"/>
      <c r="M332" s="705"/>
      <c r="N332" s="705"/>
      <c r="O332" s="705"/>
      <c r="P332" s="705"/>
      <c r="Q332" s="705"/>
      <c r="R332" s="705"/>
      <c r="S332" s="705"/>
      <c r="T332" s="705"/>
      <c r="U332" s="705"/>
      <c r="V332" s="705"/>
      <c r="W332" s="705"/>
      <c r="X332" s="705"/>
      <c r="Y332" s="705"/>
      <c r="Z332" s="705"/>
      <c r="AA332" s="705"/>
      <c r="AB332" s="705"/>
      <c r="AC332" s="705"/>
      <c r="AD332" s="706"/>
      <c r="AE332" s="712"/>
      <c r="AF332" s="713"/>
      <c r="AG332" s="659" t="s">
        <v>1186</v>
      </c>
      <c r="AH332" s="660"/>
      <c r="AI332" s="660"/>
      <c r="AJ332" s="661"/>
      <c r="AK332" s="665">
        <f ca="1">OFFSET('(6)定期点検調書'!$BC$12,AO321-1,0)</f>
        <v>0</v>
      </c>
      <c r="AL332" s="666"/>
      <c r="AM332" s="666"/>
      <c r="AN332" s="667"/>
      <c r="AO332" s="705"/>
      <c r="AP332" s="705"/>
      <c r="AQ332" s="705"/>
      <c r="AR332" s="705"/>
      <c r="AS332" s="705"/>
      <c r="AT332" s="705"/>
      <c r="AU332" s="705"/>
      <c r="AV332" s="705"/>
      <c r="AW332" s="705"/>
      <c r="AX332" s="705"/>
      <c r="AY332" s="705"/>
      <c r="AZ332" s="705"/>
      <c r="BA332" s="705"/>
      <c r="BB332" s="705"/>
      <c r="BC332" s="705"/>
      <c r="BD332" s="705"/>
      <c r="BE332" s="705"/>
      <c r="BF332" s="705"/>
      <c r="BG332" s="706"/>
    </row>
    <row r="333" spans="2:59" ht="14.55" customHeight="1" x14ac:dyDescent="0.2">
      <c r="B333" s="712"/>
      <c r="C333" s="713"/>
      <c r="D333" s="662"/>
      <c r="E333" s="663"/>
      <c r="F333" s="663"/>
      <c r="G333" s="664"/>
      <c r="H333" s="668"/>
      <c r="I333" s="669"/>
      <c r="J333" s="669"/>
      <c r="K333" s="670"/>
      <c r="L333" s="705"/>
      <c r="M333" s="705"/>
      <c r="N333" s="705"/>
      <c r="O333" s="705"/>
      <c r="P333" s="705"/>
      <c r="Q333" s="705"/>
      <c r="R333" s="705"/>
      <c r="S333" s="705"/>
      <c r="T333" s="705"/>
      <c r="U333" s="705"/>
      <c r="V333" s="705"/>
      <c r="W333" s="705"/>
      <c r="X333" s="705"/>
      <c r="Y333" s="705"/>
      <c r="Z333" s="705"/>
      <c r="AA333" s="705"/>
      <c r="AB333" s="705"/>
      <c r="AC333" s="705"/>
      <c r="AD333" s="706"/>
      <c r="AE333" s="712"/>
      <c r="AF333" s="713"/>
      <c r="AG333" s="662"/>
      <c r="AH333" s="663"/>
      <c r="AI333" s="663"/>
      <c r="AJ333" s="664"/>
      <c r="AK333" s="668"/>
      <c r="AL333" s="669"/>
      <c r="AM333" s="669"/>
      <c r="AN333" s="670"/>
      <c r="AO333" s="705"/>
      <c r="AP333" s="705"/>
      <c r="AQ333" s="705"/>
      <c r="AR333" s="705"/>
      <c r="AS333" s="705"/>
      <c r="AT333" s="705"/>
      <c r="AU333" s="705"/>
      <c r="AV333" s="705"/>
      <c r="AW333" s="705"/>
      <c r="AX333" s="705"/>
      <c r="AY333" s="705"/>
      <c r="AZ333" s="705"/>
      <c r="BA333" s="705"/>
      <c r="BB333" s="705"/>
      <c r="BC333" s="705"/>
      <c r="BD333" s="705"/>
      <c r="BE333" s="705"/>
      <c r="BF333" s="705"/>
      <c r="BG333" s="706"/>
    </row>
    <row r="334" spans="2:59" ht="14.55" customHeight="1" x14ac:dyDescent="0.2">
      <c r="B334" s="712"/>
      <c r="C334" s="713"/>
      <c r="D334" s="659" t="s">
        <v>1187</v>
      </c>
      <c r="E334" s="660"/>
      <c r="F334" s="660"/>
      <c r="G334" s="661"/>
      <c r="H334" s="665">
        <f ca="1">OFFSET('(6)定期点検調書'!$BF$12,L321-1,0)</f>
        <v>0</v>
      </c>
      <c r="I334" s="666"/>
      <c r="J334" s="666"/>
      <c r="K334" s="667"/>
      <c r="L334" s="705"/>
      <c r="M334" s="705"/>
      <c r="N334" s="705"/>
      <c r="O334" s="705"/>
      <c r="P334" s="705"/>
      <c r="Q334" s="705"/>
      <c r="R334" s="705"/>
      <c r="S334" s="705"/>
      <c r="T334" s="705"/>
      <c r="U334" s="705"/>
      <c r="V334" s="705"/>
      <c r="W334" s="705"/>
      <c r="X334" s="705"/>
      <c r="Y334" s="705"/>
      <c r="Z334" s="705"/>
      <c r="AA334" s="705"/>
      <c r="AB334" s="705"/>
      <c r="AC334" s="705"/>
      <c r="AD334" s="706"/>
      <c r="AE334" s="712"/>
      <c r="AF334" s="713"/>
      <c r="AG334" s="659" t="s">
        <v>1187</v>
      </c>
      <c r="AH334" s="660"/>
      <c r="AI334" s="660"/>
      <c r="AJ334" s="661"/>
      <c r="AK334" s="665">
        <f ca="1">OFFSET('(6)定期点検調書'!$BF$12,AO321-1,0)</f>
        <v>0</v>
      </c>
      <c r="AL334" s="666"/>
      <c r="AM334" s="666"/>
      <c r="AN334" s="667"/>
      <c r="AO334" s="705"/>
      <c r="AP334" s="705"/>
      <c r="AQ334" s="705"/>
      <c r="AR334" s="705"/>
      <c r="AS334" s="705"/>
      <c r="AT334" s="705"/>
      <c r="AU334" s="705"/>
      <c r="AV334" s="705"/>
      <c r="AW334" s="705"/>
      <c r="AX334" s="705"/>
      <c r="AY334" s="705"/>
      <c r="AZ334" s="705"/>
      <c r="BA334" s="705"/>
      <c r="BB334" s="705"/>
      <c r="BC334" s="705"/>
      <c r="BD334" s="705"/>
      <c r="BE334" s="705"/>
      <c r="BF334" s="705"/>
      <c r="BG334" s="706"/>
    </row>
    <row r="335" spans="2:59" ht="14.55" customHeight="1" x14ac:dyDescent="0.2">
      <c r="B335" s="662"/>
      <c r="C335" s="664"/>
      <c r="D335" s="662"/>
      <c r="E335" s="663"/>
      <c r="F335" s="663"/>
      <c r="G335" s="664"/>
      <c r="H335" s="668"/>
      <c r="I335" s="669"/>
      <c r="J335" s="669"/>
      <c r="K335" s="670"/>
      <c r="L335" s="707"/>
      <c r="M335" s="707"/>
      <c r="N335" s="707"/>
      <c r="O335" s="707"/>
      <c r="P335" s="707"/>
      <c r="Q335" s="707"/>
      <c r="R335" s="707"/>
      <c r="S335" s="707"/>
      <c r="T335" s="707"/>
      <c r="U335" s="707"/>
      <c r="V335" s="707"/>
      <c r="W335" s="707"/>
      <c r="X335" s="707"/>
      <c r="Y335" s="707"/>
      <c r="Z335" s="707"/>
      <c r="AA335" s="707"/>
      <c r="AB335" s="707"/>
      <c r="AC335" s="707"/>
      <c r="AD335" s="708"/>
      <c r="AE335" s="662"/>
      <c r="AF335" s="664"/>
      <c r="AG335" s="662"/>
      <c r="AH335" s="663"/>
      <c r="AI335" s="663"/>
      <c r="AJ335" s="664"/>
      <c r="AK335" s="668"/>
      <c r="AL335" s="669"/>
      <c r="AM335" s="669"/>
      <c r="AN335" s="670"/>
      <c r="AO335" s="707"/>
      <c r="AP335" s="707"/>
      <c r="AQ335" s="707"/>
      <c r="AR335" s="707"/>
      <c r="AS335" s="707"/>
      <c r="AT335" s="707"/>
      <c r="AU335" s="707"/>
      <c r="AV335" s="707"/>
      <c r="AW335" s="707"/>
      <c r="AX335" s="707"/>
      <c r="AY335" s="707"/>
      <c r="AZ335" s="707"/>
      <c r="BA335" s="707"/>
      <c r="BB335" s="707"/>
      <c r="BC335" s="707"/>
      <c r="BD335" s="707"/>
      <c r="BE335" s="707"/>
      <c r="BF335" s="707"/>
      <c r="BG335" s="708"/>
    </row>
    <row r="336" spans="2:59" ht="14.55" customHeight="1" x14ac:dyDescent="0.2">
      <c r="B336" s="683" t="s">
        <v>1241</v>
      </c>
      <c r="C336" s="683"/>
      <c r="D336" s="683"/>
      <c r="E336" s="683"/>
      <c r="F336" s="683"/>
      <c r="G336" s="683"/>
      <c r="H336" s="699" t="str">
        <f ca="1">IF(OFFSET('(6)定期点検調書'!$AR$12,L321-1,0)="","",OFFSET('(6)定期点検調書'!$AQ$12,L321-1,0)&amp;TEXT(OFFSET('(6)定期点検調書'!$AR$12,L321-1,0),"0.0")&amp;OFFSET('(6)定期点検調書'!$AT$12,L321-1,0))  &amp;  IF(OFFSET('(6)定期点検調書'!$AV$12,L321-1,0)="","","／"&amp;OFFSET('(6)定期点検調書'!$AU$12,L321-1,0)&amp;TEXT(OFFSET('(6)定期点検調書'!$AV$12,L321-1,0),"0.0")&amp;OFFSET('(6)定期点検調書'!$AX$12,L321-1,0))  &amp;  IF(OFFSET('(6)定期点検調書'!$AZ$12,L321-1,0)="","","／"&amp;OFFSET('(6)定期点検調書'!$AY$12,L321-1,0)&amp;TEXT(OFFSET('(6)定期点検調書'!$AZ$12,L321-1,0),"0.0")&amp;OFFSET('(6)定期点検調書'!$BB$12,L321-1,0))</f>
        <v/>
      </c>
      <c r="I336" s="700"/>
      <c r="J336" s="700"/>
      <c r="K336" s="700"/>
      <c r="L336" s="700"/>
      <c r="M336" s="700"/>
      <c r="N336" s="700"/>
      <c r="O336" s="700"/>
      <c r="P336" s="685" t="s">
        <v>1243</v>
      </c>
      <c r="Q336" s="685"/>
      <c r="R336" s="685"/>
      <c r="S336" s="685"/>
      <c r="T336" s="685"/>
      <c r="U336" s="685"/>
      <c r="V336" s="685"/>
      <c r="W336" s="686" t="str">
        <f ca="1">OFFSET('(6)定期点検調書'!$F$12,L321-1,0)</f>
        <v/>
      </c>
      <c r="X336" s="687"/>
      <c r="Y336" s="687"/>
      <c r="Z336" s="687"/>
      <c r="AA336" s="687"/>
      <c r="AB336" s="687"/>
      <c r="AC336" s="687"/>
      <c r="AD336" s="688"/>
      <c r="AE336" s="683" t="s">
        <v>1241</v>
      </c>
      <c r="AF336" s="683"/>
      <c r="AG336" s="683"/>
      <c r="AH336" s="683"/>
      <c r="AI336" s="683"/>
      <c r="AJ336" s="683"/>
      <c r="AK336" s="699" t="str">
        <f ca="1">IF(OFFSET('(6)定期点検調書'!$AR$12,AO321-1,0)="","",OFFSET('(6)定期点検調書'!$AQ$12,AO321-1,0)&amp;TEXT(OFFSET('(6)定期点検調書'!$AR$12,AO321-1,0),"0.0")&amp;OFFSET('(6)定期点検調書'!$AT$12,AO321-1,0))  &amp;  IF(OFFSET('(6)定期点検調書'!$AV$12,AO321-1,0)="","","／"&amp;OFFSET('(6)定期点検調書'!$AU$12,AO321-1,0)&amp;TEXT(OFFSET('(6)定期点検調書'!$AV$12,AO321-1,0),"0.0")&amp;OFFSET('(6)定期点検調書'!$AX$12,AO321-1,0))  &amp;  IF(OFFSET('(6)定期点検調書'!$AZ$12,AO321-1,0)="","","／"&amp;OFFSET('(6)定期点検調書'!$AY$12,AO321-1,0)&amp;TEXT(OFFSET('(6)定期点検調書'!$AZ$12,AO321-1,0),"0.0")&amp;OFFSET('(6)定期点検調書'!$BB$12,AO321-1,0))</f>
        <v/>
      </c>
      <c r="AL336" s="700"/>
      <c r="AM336" s="700"/>
      <c r="AN336" s="700"/>
      <c r="AO336" s="700"/>
      <c r="AP336" s="700"/>
      <c r="AQ336" s="700"/>
      <c r="AR336" s="700"/>
      <c r="AS336" s="685" t="s">
        <v>1243</v>
      </c>
      <c r="AT336" s="685"/>
      <c r="AU336" s="685"/>
      <c r="AV336" s="685"/>
      <c r="AW336" s="685"/>
      <c r="AX336" s="685"/>
      <c r="AY336" s="685"/>
      <c r="AZ336" s="686" t="str">
        <f ca="1">OFFSET('(6)定期点検調書'!$F$12,AO321-1,0)</f>
        <v/>
      </c>
      <c r="BA336" s="687"/>
      <c r="BB336" s="687"/>
      <c r="BC336" s="687"/>
      <c r="BD336" s="687"/>
      <c r="BE336" s="687"/>
      <c r="BF336" s="687"/>
      <c r="BG336" s="688"/>
    </row>
    <row r="337" spans="2:86" ht="14.55" customHeight="1" x14ac:dyDescent="0.2">
      <c r="B337" s="683"/>
      <c r="C337" s="683"/>
      <c r="D337" s="683"/>
      <c r="E337" s="683"/>
      <c r="F337" s="683"/>
      <c r="G337" s="683"/>
      <c r="H337" s="701"/>
      <c r="I337" s="702"/>
      <c r="J337" s="702"/>
      <c r="K337" s="702"/>
      <c r="L337" s="702"/>
      <c r="M337" s="702"/>
      <c r="N337" s="702"/>
      <c r="O337" s="702"/>
      <c r="P337" s="685"/>
      <c r="Q337" s="685"/>
      <c r="R337" s="685"/>
      <c r="S337" s="685"/>
      <c r="T337" s="685"/>
      <c r="U337" s="685"/>
      <c r="V337" s="685"/>
      <c r="W337" s="689"/>
      <c r="X337" s="690"/>
      <c r="Y337" s="690"/>
      <c r="Z337" s="690"/>
      <c r="AA337" s="690"/>
      <c r="AB337" s="690"/>
      <c r="AC337" s="690"/>
      <c r="AD337" s="691"/>
      <c r="AE337" s="683"/>
      <c r="AF337" s="683"/>
      <c r="AG337" s="683"/>
      <c r="AH337" s="683"/>
      <c r="AI337" s="683"/>
      <c r="AJ337" s="683"/>
      <c r="AK337" s="701"/>
      <c r="AL337" s="702"/>
      <c r="AM337" s="702"/>
      <c r="AN337" s="702"/>
      <c r="AO337" s="702"/>
      <c r="AP337" s="702"/>
      <c r="AQ337" s="702"/>
      <c r="AR337" s="702"/>
      <c r="AS337" s="685"/>
      <c r="AT337" s="685"/>
      <c r="AU337" s="685"/>
      <c r="AV337" s="685"/>
      <c r="AW337" s="685"/>
      <c r="AX337" s="685"/>
      <c r="AY337" s="685"/>
      <c r="AZ337" s="689"/>
      <c r="BA337" s="690"/>
      <c r="BB337" s="690"/>
      <c r="BC337" s="690"/>
      <c r="BD337" s="690"/>
      <c r="BE337" s="690"/>
      <c r="BF337" s="690"/>
      <c r="BG337" s="691"/>
    </row>
    <row r="338" spans="2:86" ht="14.55" customHeight="1" x14ac:dyDescent="0.2">
      <c r="B338" s="659" t="s">
        <v>1242</v>
      </c>
      <c r="C338" s="660"/>
      <c r="D338" s="660"/>
      <c r="E338" s="660"/>
      <c r="F338" s="660"/>
      <c r="G338" s="661"/>
      <c r="H338" s="671" t="str">
        <f ca="1">IF(OFFSET('(6)定期点検調書'!$BL$12,L321-1,0)="","",VLOOKUP(OFFSET('(6)定期点検調書'!$BL$12,L321-1,0),ﾃﾞｰﾀ一覧!$AY$4:$BB$16,2,FALSE))  &amp;  IF(OFFSET('(6)定期点検調書'!$BC$12,L321-1,0)="","","／"&amp;VLOOKUP(OFFSET('(6)定期点検調書'!$BC$12,L321-1,0),ﾃﾞｰﾀ一覧!$AY$4:$BB$16,2,FALSE))  &amp;  IF(OFFSET('(6)定期点検調書'!$BD$12,L321-1,0)="","","／"&amp;VLOOKUP(OFFSET('(6)定期点検調書'!$BD$12,L321-1,0),ﾃﾞｰﾀ一覧!$AY$4:$BB$16,2,FALSE))</f>
        <v/>
      </c>
      <c r="I338" s="672"/>
      <c r="J338" s="672"/>
      <c r="K338" s="672"/>
      <c r="L338" s="672"/>
      <c r="M338" s="672"/>
      <c r="N338" s="672"/>
      <c r="O338" s="672"/>
      <c r="P338" s="692" t="s">
        <v>996</v>
      </c>
      <c r="Q338" s="692"/>
      <c r="R338" s="692"/>
      <c r="S338" s="692"/>
      <c r="T338" s="692"/>
      <c r="U338" s="692"/>
      <c r="V338" s="692"/>
      <c r="W338" s="693"/>
      <c r="X338" s="694"/>
      <c r="Y338" s="694"/>
      <c r="Z338" s="694"/>
      <c r="AA338" s="694"/>
      <c r="AB338" s="694"/>
      <c r="AC338" s="694"/>
      <c r="AD338" s="695"/>
      <c r="AE338" s="659" t="s">
        <v>1242</v>
      </c>
      <c r="AF338" s="660"/>
      <c r="AG338" s="660"/>
      <c r="AH338" s="660"/>
      <c r="AI338" s="660"/>
      <c r="AJ338" s="661"/>
      <c r="AK338" s="671" t="str">
        <f ca="1">IF(OFFSET('(6)定期点検調書'!$BL$12,AO321-1,0)="","",VLOOKUP(OFFSET('(6)定期点検調書'!$BL$12,AO321-1,0),ﾃﾞｰﾀ一覧!$AY$4:$BB$16,2,FALSE))  &amp;  IF(OFFSET('(6)定期点検調書'!$BC$12,AO321-1,0)="","","／"&amp;VLOOKUP(OFFSET('(6)定期点検調書'!$BC$12,AO321-1,0),ﾃﾞｰﾀ一覧!$AY$4:$BB$16,2,FALSE))  &amp;  IF(OFFSET('(6)定期点検調書'!$BD$12,AO321-1,0)="","","／"&amp;VLOOKUP(OFFSET('(6)定期点検調書'!$BD$12,AO321-1,0),ﾃﾞｰﾀ一覧!$AY$4:$BB$16,2,FALSE))</f>
        <v/>
      </c>
      <c r="AL338" s="672"/>
      <c r="AM338" s="672"/>
      <c r="AN338" s="672"/>
      <c r="AO338" s="672"/>
      <c r="AP338" s="672"/>
      <c r="AQ338" s="672"/>
      <c r="AR338" s="672"/>
      <c r="AS338" s="692" t="s">
        <v>996</v>
      </c>
      <c r="AT338" s="692"/>
      <c r="AU338" s="692"/>
      <c r="AV338" s="692"/>
      <c r="AW338" s="692"/>
      <c r="AX338" s="692"/>
      <c r="AY338" s="692"/>
      <c r="AZ338" s="693"/>
      <c r="BA338" s="694"/>
      <c r="BB338" s="694"/>
      <c r="BC338" s="694"/>
      <c r="BD338" s="694"/>
      <c r="BE338" s="694"/>
      <c r="BF338" s="694"/>
      <c r="BG338" s="695"/>
    </row>
    <row r="339" spans="2:86" ht="14.55" customHeight="1" x14ac:dyDescent="0.2">
      <c r="B339" s="662"/>
      <c r="C339" s="663"/>
      <c r="D339" s="663"/>
      <c r="E339" s="663"/>
      <c r="F339" s="663"/>
      <c r="G339" s="664"/>
      <c r="H339" s="674"/>
      <c r="I339" s="675"/>
      <c r="J339" s="675"/>
      <c r="K339" s="675"/>
      <c r="L339" s="675"/>
      <c r="M339" s="675"/>
      <c r="N339" s="675"/>
      <c r="O339" s="675"/>
      <c r="P339" s="692"/>
      <c r="Q339" s="692"/>
      <c r="R339" s="692"/>
      <c r="S339" s="692"/>
      <c r="T339" s="692"/>
      <c r="U339" s="692"/>
      <c r="V339" s="692"/>
      <c r="W339" s="696"/>
      <c r="X339" s="697"/>
      <c r="Y339" s="697"/>
      <c r="Z339" s="697"/>
      <c r="AA339" s="697"/>
      <c r="AB339" s="697"/>
      <c r="AC339" s="697"/>
      <c r="AD339" s="698"/>
      <c r="AE339" s="662"/>
      <c r="AF339" s="663"/>
      <c r="AG339" s="663"/>
      <c r="AH339" s="663"/>
      <c r="AI339" s="663"/>
      <c r="AJ339" s="664"/>
      <c r="AK339" s="674"/>
      <c r="AL339" s="675"/>
      <c r="AM339" s="675"/>
      <c r="AN339" s="675"/>
      <c r="AO339" s="675"/>
      <c r="AP339" s="675"/>
      <c r="AQ339" s="675"/>
      <c r="AR339" s="675"/>
      <c r="AS339" s="692"/>
      <c r="AT339" s="692"/>
      <c r="AU339" s="692"/>
      <c r="AV339" s="692"/>
      <c r="AW339" s="692"/>
      <c r="AX339" s="692"/>
      <c r="AY339" s="692"/>
      <c r="AZ339" s="696"/>
      <c r="BA339" s="697"/>
      <c r="BB339" s="697"/>
      <c r="BC339" s="697"/>
      <c r="BD339" s="697"/>
      <c r="BE339" s="697"/>
      <c r="BF339" s="697"/>
      <c r="BG339" s="698"/>
    </row>
    <row r="340" spans="2:86" ht="19.5" customHeight="1" x14ac:dyDescent="0.2">
      <c r="B340" s="683" t="s">
        <v>79</v>
      </c>
      <c r="C340" s="683"/>
      <c r="D340" s="683"/>
      <c r="E340" s="683"/>
      <c r="F340" s="683"/>
      <c r="G340" s="683"/>
      <c r="H340" s="684">
        <f ca="1">OFFSET('(6)定期点検調書'!$CA$12,L321-1,0)</f>
        <v>0</v>
      </c>
      <c r="I340" s="684"/>
      <c r="J340" s="684"/>
      <c r="K340" s="684"/>
      <c r="L340" s="684"/>
      <c r="M340" s="684"/>
      <c r="N340" s="684"/>
      <c r="O340" s="684"/>
      <c r="P340" s="684"/>
      <c r="Q340" s="684"/>
      <c r="R340" s="684"/>
      <c r="S340" s="684"/>
      <c r="T340" s="684"/>
      <c r="U340" s="684"/>
      <c r="V340" s="684"/>
      <c r="W340" s="684"/>
      <c r="X340" s="684"/>
      <c r="Y340" s="684"/>
      <c r="Z340" s="684"/>
      <c r="AA340" s="684"/>
      <c r="AB340" s="684"/>
      <c r="AC340" s="684"/>
      <c r="AD340" s="684"/>
      <c r="AE340" s="683" t="s">
        <v>79</v>
      </c>
      <c r="AF340" s="683"/>
      <c r="AG340" s="683"/>
      <c r="AH340" s="683"/>
      <c r="AI340" s="683"/>
      <c r="AJ340" s="683"/>
      <c r="AK340" s="684">
        <f ca="1">OFFSET('(6)定期点検調書'!$CA$12,AO321-1,0)</f>
        <v>0</v>
      </c>
      <c r="AL340" s="684"/>
      <c r="AM340" s="684"/>
      <c r="AN340" s="684"/>
      <c r="AO340" s="684"/>
      <c r="AP340" s="684"/>
      <c r="AQ340" s="684"/>
      <c r="AR340" s="684"/>
      <c r="AS340" s="684"/>
      <c r="AT340" s="684"/>
      <c r="AU340" s="684"/>
      <c r="AV340" s="684"/>
      <c r="AW340" s="684"/>
      <c r="AX340" s="684"/>
      <c r="AY340" s="684"/>
      <c r="AZ340" s="684"/>
      <c r="BA340" s="684"/>
      <c r="BB340" s="684"/>
      <c r="BC340" s="684"/>
      <c r="BD340" s="684"/>
      <c r="BE340" s="684"/>
      <c r="BF340" s="684"/>
      <c r="BG340" s="684"/>
      <c r="CH340" s="473"/>
    </row>
    <row r="341" spans="2:86" ht="19.5" customHeight="1" x14ac:dyDescent="0.2">
      <c r="B341" s="683"/>
      <c r="C341" s="683"/>
      <c r="D341" s="683"/>
      <c r="E341" s="683"/>
      <c r="F341" s="683"/>
      <c r="G341" s="683"/>
      <c r="H341" s="684"/>
      <c r="I341" s="684"/>
      <c r="J341" s="684"/>
      <c r="K341" s="684"/>
      <c r="L341" s="684"/>
      <c r="M341" s="684"/>
      <c r="N341" s="684"/>
      <c r="O341" s="684"/>
      <c r="P341" s="684"/>
      <c r="Q341" s="684"/>
      <c r="R341" s="684"/>
      <c r="S341" s="684"/>
      <c r="T341" s="684"/>
      <c r="U341" s="684"/>
      <c r="V341" s="684"/>
      <c r="W341" s="684"/>
      <c r="X341" s="684"/>
      <c r="Y341" s="684"/>
      <c r="Z341" s="684"/>
      <c r="AA341" s="684"/>
      <c r="AB341" s="684"/>
      <c r="AC341" s="684"/>
      <c r="AD341" s="684"/>
      <c r="AE341" s="683"/>
      <c r="AF341" s="683"/>
      <c r="AG341" s="683"/>
      <c r="AH341" s="683"/>
      <c r="AI341" s="683"/>
      <c r="AJ341" s="683"/>
      <c r="AK341" s="684"/>
      <c r="AL341" s="684"/>
      <c r="AM341" s="684"/>
      <c r="AN341" s="684"/>
      <c r="AO341" s="684"/>
      <c r="AP341" s="684"/>
      <c r="AQ341" s="684"/>
      <c r="AR341" s="684"/>
      <c r="AS341" s="684"/>
      <c r="AT341" s="684"/>
      <c r="AU341" s="684"/>
      <c r="AV341" s="684"/>
      <c r="AW341" s="684"/>
      <c r="AX341" s="684"/>
      <c r="AY341" s="684"/>
      <c r="AZ341" s="684"/>
      <c r="BA341" s="684"/>
      <c r="BB341" s="684"/>
      <c r="BC341" s="684"/>
      <c r="BD341" s="684"/>
      <c r="BE341" s="684"/>
      <c r="BF341" s="684"/>
      <c r="BG341" s="684"/>
    </row>
    <row r="342" spans="2:86" ht="14.55" customHeight="1" x14ac:dyDescent="0.2">
      <c r="B342" s="677" t="s">
        <v>1038</v>
      </c>
      <c r="C342" s="678"/>
      <c r="D342" s="677" t="s">
        <v>1237</v>
      </c>
      <c r="E342" s="719"/>
      <c r="F342" s="719"/>
      <c r="G342" s="719"/>
      <c r="H342" s="665">
        <f ca="1">OFFSET('(6)定期点検調書'!$B$12,L342-1,0)</f>
        <v>0</v>
      </c>
      <c r="I342" s="666"/>
      <c r="J342" s="666"/>
      <c r="K342" s="667"/>
      <c r="L342" s="703">
        <f>AO321+1</f>
        <v>33</v>
      </c>
      <c r="M342" s="703"/>
      <c r="N342" s="703"/>
      <c r="O342" s="703"/>
      <c r="P342" s="703"/>
      <c r="Q342" s="703"/>
      <c r="R342" s="703"/>
      <c r="S342" s="703"/>
      <c r="T342" s="703"/>
      <c r="U342" s="703"/>
      <c r="V342" s="703"/>
      <c r="W342" s="703"/>
      <c r="X342" s="703"/>
      <c r="Y342" s="703"/>
      <c r="Z342" s="703"/>
      <c r="AA342" s="703"/>
      <c r="AB342" s="703"/>
      <c r="AC342" s="703"/>
      <c r="AD342" s="704"/>
      <c r="AE342" s="677" t="s">
        <v>1038</v>
      </c>
      <c r="AF342" s="678"/>
      <c r="AG342" s="677" t="s">
        <v>1237</v>
      </c>
      <c r="AH342" s="719"/>
      <c r="AI342" s="719"/>
      <c r="AJ342" s="719"/>
      <c r="AK342" s="665">
        <f ca="1">OFFSET('(6)定期点検調書'!$B$12,AO342-1,0)</f>
        <v>0</v>
      </c>
      <c r="AL342" s="666"/>
      <c r="AM342" s="666"/>
      <c r="AN342" s="667"/>
      <c r="AO342" s="703">
        <f>L342+1</f>
        <v>34</v>
      </c>
      <c r="AP342" s="703"/>
      <c r="AQ342" s="703"/>
      <c r="AR342" s="703"/>
      <c r="AS342" s="703"/>
      <c r="AT342" s="703"/>
      <c r="AU342" s="703"/>
      <c r="AV342" s="703"/>
      <c r="AW342" s="703"/>
      <c r="AX342" s="703"/>
      <c r="AY342" s="703"/>
      <c r="AZ342" s="703"/>
      <c r="BA342" s="703"/>
      <c r="BB342" s="703"/>
      <c r="BC342" s="703"/>
      <c r="BD342" s="703"/>
      <c r="BE342" s="703"/>
      <c r="BF342" s="703"/>
      <c r="BG342" s="704"/>
    </row>
    <row r="343" spans="2:86" ht="14.55" customHeight="1" x14ac:dyDescent="0.2">
      <c r="B343" s="679"/>
      <c r="C343" s="680"/>
      <c r="D343" s="681"/>
      <c r="E343" s="720"/>
      <c r="F343" s="720"/>
      <c r="G343" s="720"/>
      <c r="H343" s="668"/>
      <c r="I343" s="669"/>
      <c r="J343" s="669"/>
      <c r="K343" s="670"/>
      <c r="L343" s="705"/>
      <c r="M343" s="705"/>
      <c r="N343" s="705"/>
      <c r="O343" s="705"/>
      <c r="P343" s="705"/>
      <c r="Q343" s="705"/>
      <c r="R343" s="705"/>
      <c r="S343" s="705"/>
      <c r="T343" s="705"/>
      <c r="U343" s="705"/>
      <c r="V343" s="705"/>
      <c r="W343" s="705"/>
      <c r="X343" s="705"/>
      <c r="Y343" s="705"/>
      <c r="Z343" s="705"/>
      <c r="AA343" s="705"/>
      <c r="AB343" s="705"/>
      <c r="AC343" s="705"/>
      <c r="AD343" s="706"/>
      <c r="AE343" s="679"/>
      <c r="AF343" s="680"/>
      <c r="AG343" s="681"/>
      <c r="AH343" s="720"/>
      <c r="AI343" s="720"/>
      <c r="AJ343" s="720"/>
      <c r="AK343" s="668"/>
      <c r="AL343" s="669"/>
      <c r="AM343" s="669"/>
      <c r="AN343" s="670"/>
      <c r="AO343" s="705"/>
      <c r="AP343" s="705"/>
      <c r="AQ343" s="705"/>
      <c r="AR343" s="705"/>
      <c r="AS343" s="705"/>
      <c r="AT343" s="705"/>
      <c r="AU343" s="705"/>
      <c r="AV343" s="705"/>
      <c r="AW343" s="705"/>
      <c r="AX343" s="705"/>
      <c r="AY343" s="705"/>
      <c r="AZ343" s="705"/>
      <c r="BA343" s="705"/>
      <c r="BB343" s="705"/>
      <c r="BC343" s="705"/>
      <c r="BD343" s="705"/>
      <c r="BE343" s="705"/>
      <c r="BF343" s="705"/>
      <c r="BG343" s="706"/>
    </row>
    <row r="344" spans="2:86" ht="14.55" customHeight="1" x14ac:dyDescent="0.2">
      <c r="B344" s="679"/>
      <c r="C344" s="680"/>
      <c r="D344" s="677" t="s">
        <v>992</v>
      </c>
      <c r="E344" s="719"/>
      <c r="F344" s="719"/>
      <c r="G344" s="719"/>
      <c r="H344" s="665">
        <f ca="1">OFFSET('(6)定期点検調書'!$D$12,L342-1,0)</f>
        <v>0</v>
      </c>
      <c r="I344" s="666"/>
      <c r="J344" s="666"/>
      <c r="K344" s="667"/>
      <c r="L344" s="705"/>
      <c r="M344" s="705"/>
      <c r="N344" s="705"/>
      <c r="O344" s="705"/>
      <c r="P344" s="705"/>
      <c r="Q344" s="705"/>
      <c r="R344" s="705"/>
      <c r="S344" s="705"/>
      <c r="T344" s="705"/>
      <c r="U344" s="705"/>
      <c r="V344" s="705"/>
      <c r="W344" s="705"/>
      <c r="X344" s="705"/>
      <c r="Y344" s="705"/>
      <c r="Z344" s="705"/>
      <c r="AA344" s="705"/>
      <c r="AB344" s="705"/>
      <c r="AC344" s="705"/>
      <c r="AD344" s="706"/>
      <c r="AE344" s="679"/>
      <c r="AF344" s="680"/>
      <c r="AG344" s="677" t="s">
        <v>992</v>
      </c>
      <c r="AH344" s="719"/>
      <c r="AI344" s="719"/>
      <c r="AJ344" s="719"/>
      <c r="AK344" s="665">
        <f ca="1">OFFSET('(6)定期点検調書'!$D$12,AO342-1,0)</f>
        <v>0</v>
      </c>
      <c r="AL344" s="666"/>
      <c r="AM344" s="666"/>
      <c r="AN344" s="667"/>
      <c r="AO344" s="705"/>
      <c r="AP344" s="705"/>
      <c r="AQ344" s="705"/>
      <c r="AR344" s="705"/>
      <c r="AS344" s="705"/>
      <c r="AT344" s="705"/>
      <c r="AU344" s="705"/>
      <c r="AV344" s="705"/>
      <c r="AW344" s="705"/>
      <c r="AX344" s="705"/>
      <c r="AY344" s="705"/>
      <c r="AZ344" s="705"/>
      <c r="BA344" s="705"/>
      <c r="BB344" s="705"/>
      <c r="BC344" s="705"/>
      <c r="BD344" s="705"/>
      <c r="BE344" s="705"/>
      <c r="BF344" s="705"/>
      <c r="BG344" s="706"/>
    </row>
    <row r="345" spans="2:86" ht="14.55" customHeight="1" x14ac:dyDescent="0.2">
      <c r="B345" s="681"/>
      <c r="C345" s="682"/>
      <c r="D345" s="681"/>
      <c r="E345" s="720"/>
      <c r="F345" s="720"/>
      <c r="G345" s="720"/>
      <c r="H345" s="668"/>
      <c r="I345" s="669"/>
      <c r="J345" s="669"/>
      <c r="K345" s="670"/>
      <c r="L345" s="705"/>
      <c r="M345" s="705"/>
      <c r="N345" s="705"/>
      <c r="O345" s="705"/>
      <c r="P345" s="705"/>
      <c r="Q345" s="705"/>
      <c r="R345" s="705"/>
      <c r="S345" s="705"/>
      <c r="T345" s="705"/>
      <c r="U345" s="705"/>
      <c r="V345" s="705"/>
      <c r="W345" s="705"/>
      <c r="X345" s="705"/>
      <c r="Y345" s="705"/>
      <c r="Z345" s="705"/>
      <c r="AA345" s="705"/>
      <c r="AB345" s="705"/>
      <c r="AC345" s="705"/>
      <c r="AD345" s="706"/>
      <c r="AE345" s="681"/>
      <c r="AF345" s="682"/>
      <c r="AG345" s="681"/>
      <c r="AH345" s="720"/>
      <c r="AI345" s="720"/>
      <c r="AJ345" s="720"/>
      <c r="AK345" s="668"/>
      <c r="AL345" s="669"/>
      <c r="AM345" s="669"/>
      <c r="AN345" s="670"/>
      <c r="AO345" s="705"/>
      <c r="AP345" s="705"/>
      <c r="AQ345" s="705"/>
      <c r="AR345" s="705"/>
      <c r="AS345" s="705"/>
      <c r="AT345" s="705"/>
      <c r="AU345" s="705"/>
      <c r="AV345" s="705"/>
      <c r="AW345" s="705"/>
      <c r="AX345" s="705"/>
      <c r="AY345" s="705"/>
      <c r="AZ345" s="705"/>
      <c r="BA345" s="705"/>
      <c r="BB345" s="705"/>
      <c r="BC345" s="705"/>
      <c r="BD345" s="705"/>
      <c r="BE345" s="705"/>
      <c r="BF345" s="705"/>
      <c r="BG345" s="706"/>
    </row>
    <row r="346" spans="2:86" ht="14.55" customHeight="1" x14ac:dyDescent="0.2">
      <c r="B346" s="677" t="s">
        <v>1238</v>
      </c>
      <c r="C346" s="678"/>
      <c r="D346" s="659" t="s">
        <v>993</v>
      </c>
      <c r="E346" s="660"/>
      <c r="F346" s="660"/>
      <c r="G346" s="660"/>
      <c r="H346" s="671">
        <f ca="1">OFFSET('(6)定期点検調書'!$AA$13,L342-1,0)</f>
        <v>0</v>
      </c>
      <c r="I346" s="672"/>
      <c r="J346" s="672"/>
      <c r="K346" s="673"/>
      <c r="L346" s="705"/>
      <c r="M346" s="705"/>
      <c r="N346" s="705"/>
      <c r="O346" s="705"/>
      <c r="P346" s="705"/>
      <c r="Q346" s="705"/>
      <c r="R346" s="705"/>
      <c r="S346" s="705"/>
      <c r="T346" s="705"/>
      <c r="U346" s="705"/>
      <c r="V346" s="705"/>
      <c r="W346" s="705"/>
      <c r="X346" s="705"/>
      <c r="Y346" s="705"/>
      <c r="Z346" s="705"/>
      <c r="AA346" s="705"/>
      <c r="AB346" s="705"/>
      <c r="AC346" s="705"/>
      <c r="AD346" s="706"/>
      <c r="AE346" s="677" t="s">
        <v>1238</v>
      </c>
      <c r="AF346" s="678"/>
      <c r="AG346" s="659" t="s">
        <v>993</v>
      </c>
      <c r="AH346" s="660"/>
      <c r="AI346" s="660"/>
      <c r="AJ346" s="660"/>
      <c r="AK346" s="671">
        <f ca="1">OFFSET('(6)定期点検調書'!$AA$13,AO342-1,0)</f>
        <v>0</v>
      </c>
      <c r="AL346" s="672"/>
      <c r="AM346" s="672"/>
      <c r="AN346" s="673"/>
      <c r="AO346" s="705"/>
      <c r="AP346" s="705"/>
      <c r="AQ346" s="705"/>
      <c r="AR346" s="705"/>
      <c r="AS346" s="705"/>
      <c r="AT346" s="705"/>
      <c r="AU346" s="705"/>
      <c r="AV346" s="705"/>
      <c r="AW346" s="705"/>
      <c r="AX346" s="705"/>
      <c r="AY346" s="705"/>
      <c r="AZ346" s="705"/>
      <c r="BA346" s="705"/>
      <c r="BB346" s="705"/>
      <c r="BC346" s="705"/>
      <c r="BD346" s="705"/>
      <c r="BE346" s="705"/>
      <c r="BF346" s="705"/>
      <c r="BG346" s="706"/>
    </row>
    <row r="347" spans="2:86" ht="14.55" customHeight="1" x14ac:dyDescent="0.2">
      <c r="B347" s="679"/>
      <c r="C347" s="680"/>
      <c r="D347" s="662"/>
      <c r="E347" s="663"/>
      <c r="F347" s="663"/>
      <c r="G347" s="663"/>
      <c r="H347" s="674"/>
      <c r="I347" s="675"/>
      <c r="J347" s="675"/>
      <c r="K347" s="676"/>
      <c r="L347" s="705"/>
      <c r="M347" s="705"/>
      <c r="N347" s="705"/>
      <c r="O347" s="705"/>
      <c r="P347" s="705"/>
      <c r="Q347" s="705"/>
      <c r="R347" s="705"/>
      <c r="S347" s="705"/>
      <c r="T347" s="705"/>
      <c r="U347" s="705"/>
      <c r="V347" s="705"/>
      <c r="W347" s="705"/>
      <c r="X347" s="705"/>
      <c r="Y347" s="705"/>
      <c r="Z347" s="705"/>
      <c r="AA347" s="705"/>
      <c r="AB347" s="705"/>
      <c r="AC347" s="705"/>
      <c r="AD347" s="706"/>
      <c r="AE347" s="679"/>
      <c r="AF347" s="680"/>
      <c r="AG347" s="662"/>
      <c r="AH347" s="663"/>
      <c r="AI347" s="663"/>
      <c r="AJ347" s="663"/>
      <c r="AK347" s="674"/>
      <c r="AL347" s="675"/>
      <c r="AM347" s="675"/>
      <c r="AN347" s="676"/>
      <c r="AO347" s="705"/>
      <c r="AP347" s="705"/>
      <c r="AQ347" s="705"/>
      <c r="AR347" s="705"/>
      <c r="AS347" s="705"/>
      <c r="AT347" s="705"/>
      <c r="AU347" s="705"/>
      <c r="AV347" s="705"/>
      <c r="AW347" s="705"/>
      <c r="AX347" s="705"/>
      <c r="AY347" s="705"/>
      <c r="AZ347" s="705"/>
      <c r="BA347" s="705"/>
      <c r="BB347" s="705"/>
      <c r="BC347" s="705"/>
      <c r="BD347" s="705"/>
      <c r="BE347" s="705"/>
      <c r="BF347" s="705"/>
      <c r="BG347" s="706"/>
    </row>
    <row r="348" spans="2:86" ht="14.55" customHeight="1" x14ac:dyDescent="0.2">
      <c r="B348" s="679"/>
      <c r="C348" s="680"/>
      <c r="D348" s="659" t="s">
        <v>1239</v>
      </c>
      <c r="E348" s="660"/>
      <c r="F348" s="660"/>
      <c r="G348" s="660"/>
      <c r="H348" s="665">
        <f ca="1">OFFSET('(6)定期点検調書'!$AD$12,L342-1,0)</f>
        <v>0</v>
      </c>
      <c r="I348" s="666"/>
      <c r="J348" s="666"/>
      <c r="K348" s="667"/>
      <c r="L348" s="705"/>
      <c r="M348" s="705"/>
      <c r="N348" s="705"/>
      <c r="O348" s="705"/>
      <c r="P348" s="705"/>
      <c r="Q348" s="705"/>
      <c r="R348" s="705"/>
      <c r="S348" s="705"/>
      <c r="T348" s="705"/>
      <c r="U348" s="705"/>
      <c r="V348" s="705"/>
      <c r="W348" s="705"/>
      <c r="X348" s="705"/>
      <c r="Y348" s="705"/>
      <c r="Z348" s="705"/>
      <c r="AA348" s="705"/>
      <c r="AB348" s="705"/>
      <c r="AC348" s="705"/>
      <c r="AD348" s="706"/>
      <c r="AE348" s="679"/>
      <c r="AF348" s="680"/>
      <c r="AG348" s="659" t="s">
        <v>1239</v>
      </c>
      <c r="AH348" s="660"/>
      <c r="AI348" s="660"/>
      <c r="AJ348" s="660"/>
      <c r="AK348" s="665">
        <f ca="1">OFFSET('(6)定期点検調書'!$AD$12,AO342-1,0)</f>
        <v>0</v>
      </c>
      <c r="AL348" s="666"/>
      <c r="AM348" s="666"/>
      <c r="AN348" s="667"/>
      <c r="AO348" s="705"/>
      <c r="AP348" s="705"/>
      <c r="AQ348" s="705"/>
      <c r="AR348" s="705"/>
      <c r="AS348" s="705"/>
      <c r="AT348" s="705"/>
      <c r="AU348" s="705"/>
      <c r="AV348" s="705"/>
      <c r="AW348" s="705"/>
      <c r="AX348" s="705"/>
      <c r="AY348" s="705"/>
      <c r="AZ348" s="705"/>
      <c r="BA348" s="705"/>
      <c r="BB348" s="705"/>
      <c r="BC348" s="705"/>
      <c r="BD348" s="705"/>
      <c r="BE348" s="705"/>
      <c r="BF348" s="705"/>
      <c r="BG348" s="706"/>
    </row>
    <row r="349" spans="2:86" ht="14.55" customHeight="1" x14ac:dyDescent="0.2">
      <c r="B349" s="681"/>
      <c r="C349" s="682"/>
      <c r="D349" s="662"/>
      <c r="E349" s="663"/>
      <c r="F349" s="663"/>
      <c r="G349" s="663"/>
      <c r="H349" s="668"/>
      <c r="I349" s="669"/>
      <c r="J349" s="669"/>
      <c r="K349" s="670"/>
      <c r="L349" s="705"/>
      <c r="M349" s="705"/>
      <c r="N349" s="705"/>
      <c r="O349" s="705"/>
      <c r="P349" s="705"/>
      <c r="Q349" s="705"/>
      <c r="R349" s="705"/>
      <c r="S349" s="705"/>
      <c r="T349" s="705"/>
      <c r="U349" s="705"/>
      <c r="V349" s="705"/>
      <c r="W349" s="705"/>
      <c r="X349" s="705"/>
      <c r="Y349" s="705"/>
      <c r="Z349" s="705"/>
      <c r="AA349" s="705"/>
      <c r="AB349" s="705"/>
      <c r="AC349" s="705"/>
      <c r="AD349" s="706"/>
      <c r="AE349" s="681"/>
      <c r="AF349" s="682"/>
      <c r="AG349" s="662"/>
      <c r="AH349" s="663"/>
      <c r="AI349" s="663"/>
      <c r="AJ349" s="663"/>
      <c r="AK349" s="668"/>
      <c r="AL349" s="669"/>
      <c r="AM349" s="669"/>
      <c r="AN349" s="670"/>
      <c r="AO349" s="705"/>
      <c r="AP349" s="705"/>
      <c r="AQ349" s="705"/>
      <c r="AR349" s="705"/>
      <c r="AS349" s="705"/>
      <c r="AT349" s="705"/>
      <c r="AU349" s="705"/>
      <c r="AV349" s="705"/>
      <c r="AW349" s="705"/>
      <c r="AX349" s="705"/>
      <c r="AY349" s="705"/>
      <c r="AZ349" s="705"/>
      <c r="BA349" s="705"/>
      <c r="BB349" s="705"/>
      <c r="BC349" s="705"/>
      <c r="BD349" s="705"/>
      <c r="BE349" s="705"/>
      <c r="BF349" s="705"/>
      <c r="BG349" s="706"/>
    </row>
    <row r="350" spans="2:86" ht="28.95" customHeight="1" x14ac:dyDescent="0.2">
      <c r="B350" s="716" t="s">
        <v>995</v>
      </c>
      <c r="C350" s="717"/>
      <c r="D350" s="717"/>
      <c r="E350" s="717"/>
      <c r="F350" s="717"/>
      <c r="G350" s="718"/>
      <c r="H350" s="709">
        <f ca="1">OFFSET('(6)定期点検調書'!$AK$12,L342-1,0)</f>
        <v>0</v>
      </c>
      <c r="I350" s="710"/>
      <c r="J350" s="710"/>
      <c r="K350" s="711"/>
      <c r="L350" s="705"/>
      <c r="M350" s="705"/>
      <c r="N350" s="705"/>
      <c r="O350" s="705"/>
      <c r="P350" s="705"/>
      <c r="Q350" s="705"/>
      <c r="R350" s="705"/>
      <c r="S350" s="705"/>
      <c r="T350" s="705"/>
      <c r="U350" s="705"/>
      <c r="V350" s="705"/>
      <c r="W350" s="705"/>
      <c r="X350" s="705"/>
      <c r="Y350" s="705"/>
      <c r="Z350" s="705"/>
      <c r="AA350" s="705"/>
      <c r="AB350" s="705"/>
      <c r="AC350" s="705"/>
      <c r="AD350" s="706"/>
      <c r="AE350" s="716" t="s">
        <v>995</v>
      </c>
      <c r="AF350" s="717"/>
      <c r="AG350" s="717"/>
      <c r="AH350" s="717"/>
      <c r="AI350" s="717"/>
      <c r="AJ350" s="718"/>
      <c r="AK350" s="709">
        <f ca="1">OFFSET('(6)定期点検調書'!$AK$12,AO342-1,0)</f>
        <v>0</v>
      </c>
      <c r="AL350" s="710"/>
      <c r="AM350" s="710"/>
      <c r="AN350" s="711"/>
      <c r="AO350" s="705"/>
      <c r="AP350" s="705"/>
      <c r="AQ350" s="705"/>
      <c r="AR350" s="705"/>
      <c r="AS350" s="705"/>
      <c r="AT350" s="705"/>
      <c r="AU350" s="705"/>
      <c r="AV350" s="705"/>
      <c r="AW350" s="705"/>
      <c r="AX350" s="705"/>
      <c r="AY350" s="705"/>
      <c r="AZ350" s="705"/>
      <c r="BA350" s="705"/>
      <c r="BB350" s="705"/>
      <c r="BC350" s="705"/>
      <c r="BD350" s="705"/>
      <c r="BE350" s="705"/>
      <c r="BF350" s="705"/>
      <c r="BG350" s="706"/>
    </row>
    <row r="351" spans="2:86" ht="14.55" customHeight="1" x14ac:dyDescent="0.2">
      <c r="B351" s="677" t="s">
        <v>1240</v>
      </c>
      <c r="C351" s="661"/>
      <c r="D351" s="659" t="s">
        <v>994</v>
      </c>
      <c r="E351" s="660"/>
      <c r="F351" s="660"/>
      <c r="G351" s="661"/>
      <c r="H351" s="699" t="str">
        <f ca="1">OFFSET('(6)定期点検調書'!$BY$12,L342-1,0)</f>
        <v/>
      </c>
      <c r="I351" s="700"/>
      <c r="J351" s="700"/>
      <c r="K351" s="714"/>
      <c r="L351" s="705"/>
      <c r="M351" s="705"/>
      <c r="N351" s="705"/>
      <c r="O351" s="705"/>
      <c r="P351" s="705"/>
      <c r="Q351" s="705"/>
      <c r="R351" s="705"/>
      <c r="S351" s="705"/>
      <c r="T351" s="705"/>
      <c r="U351" s="705"/>
      <c r="V351" s="705"/>
      <c r="W351" s="705"/>
      <c r="X351" s="705"/>
      <c r="Y351" s="705"/>
      <c r="Z351" s="705"/>
      <c r="AA351" s="705"/>
      <c r="AB351" s="705"/>
      <c r="AC351" s="705"/>
      <c r="AD351" s="706"/>
      <c r="AE351" s="677" t="s">
        <v>1240</v>
      </c>
      <c r="AF351" s="661"/>
      <c r="AG351" s="659" t="s">
        <v>994</v>
      </c>
      <c r="AH351" s="660"/>
      <c r="AI351" s="660"/>
      <c r="AJ351" s="661"/>
      <c r="AK351" s="699" t="str">
        <f ca="1">OFFSET('(6)定期点検調書'!$BY$12,AO342-1,0)</f>
        <v/>
      </c>
      <c r="AL351" s="700"/>
      <c r="AM351" s="700"/>
      <c r="AN351" s="714"/>
      <c r="AO351" s="705"/>
      <c r="AP351" s="705"/>
      <c r="AQ351" s="705"/>
      <c r="AR351" s="705"/>
      <c r="AS351" s="705"/>
      <c r="AT351" s="705"/>
      <c r="AU351" s="705"/>
      <c r="AV351" s="705"/>
      <c r="AW351" s="705"/>
      <c r="AX351" s="705"/>
      <c r="AY351" s="705"/>
      <c r="AZ351" s="705"/>
      <c r="BA351" s="705"/>
      <c r="BB351" s="705"/>
      <c r="BC351" s="705"/>
      <c r="BD351" s="705"/>
      <c r="BE351" s="705"/>
      <c r="BF351" s="705"/>
      <c r="BG351" s="706"/>
    </row>
    <row r="352" spans="2:86" ht="14.55" customHeight="1" x14ac:dyDescent="0.2">
      <c r="B352" s="712"/>
      <c r="C352" s="713"/>
      <c r="D352" s="662"/>
      <c r="E352" s="663"/>
      <c r="F352" s="663"/>
      <c r="G352" s="664"/>
      <c r="H352" s="701"/>
      <c r="I352" s="702"/>
      <c r="J352" s="702"/>
      <c r="K352" s="715"/>
      <c r="L352" s="705"/>
      <c r="M352" s="705"/>
      <c r="N352" s="705"/>
      <c r="O352" s="705"/>
      <c r="P352" s="705"/>
      <c r="Q352" s="705"/>
      <c r="R352" s="705"/>
      <c r="S352" s="705"/>
      <c r="T352" s="705"/>
      <c r="U352" s="705"/>
      <c r="V352" s="705"/>
      <c r="W352" s="705"/>
      <c r="X352" s="705"/>
      <c r="Y352" s="705"/>
      <c r="Z352" s="705"/>
      <c r="AA352" s="705"/>
      <c r="AB352" s="705"/>
      <c r="AC352" s="705"/>
      <c r="AD352" s="706"/>
      <c r="AE352" s="712"/>
      <c r="AF352" s="713"/>
      <c r="AG352" s="662"/>
      <c r="AH352" s="663"/>
      <c r="AI352" s="663"/>
      <c r="AJ352" s="664"/>
      <c r="AK352" s="701"/>
      <c r="AL352" s="702"/>
      <c r="AM352" s="702"/>
      <c r="AN352" s="715"/>
      <c r="AO352" s="705"/>
      <c r="AP352" s="705"/>
      <c r="AQ352" s="705"/>
      <c r="AR352" s="705"/>
      <c r="AS352" s="705"/>
      <c r="AT352" s="705"/>
      <c r="AU352" s="705"/>
      <c r="AV352" s="705"/>
      <c r="AW352" s="705"/>
      <c r="AX352" s="705"/>
      <c r="AY352" s="705"/>
      <c r="AZ352" s="705"/>
      <c r="BA352" s="705"/>
      <c r="BB352" s="705"/>
      <c r="BC352" s="705"/>
      <c r="BD352" s="705"/>
      <c r="BE352" s="705"/>
      <c r="BF352" s="705"/>
      <c r="BG352" s="706"/>
    </row>
    <row r="353" spans="2:86" ht="14.55" customHeight="1" x14ac:dyDescent="0.2">
      <c r="B353" s="712"/>
      <c r="C353" s="713"/>
      <c r="D353" s="659" t="s">
        <v>1186</v>
      </c>
      <c r="E353" s="660"/>
      <c r="F353" s="660"/>
      <c r="G353" s="661"/>
      <c r="H353" s="665">
        <f ca="1">OFFSET('(6)定期点検調書'!$BC$12,L342-1,0)</f>
        <v>0</v>
      </c>
      <c r="I353" s="666"/>
      <c r="J353" s="666"/>
      <c r="K353" s="667"/>
      <c r="L353" s="705"/>
      <c r="M353" s="705"/>
      <c r="N353" s="705"/>
      <c r="O353" s="705"/>
      <c r="P353" s="705"/>
      <c r="Q353" s="705"/>
      <c r="R353" s="705"/>
      <c r="S353" s="705"/>
      <c r="T353" s="705"/>
      <c r="U353" s="705"/>
      <c r="V353" s="705"/>
      <c r="W353" s="705"/>
      <c r="X353" s="705"/>
      <c r="Y353" s="705"/>
      <c r="Z353" s="705"/>
      <c r="AA353" s="705"/>
      <c r="AB353" s="705"/>
      <c r="AC353" s="705"/>
      <c r="AD353" s="706"/>
      <c r="AE353" s="712"/>
      <c r="AF353" s="713"/>
      <c r="AG353" s="659" t="s">
        <v>1186</v>
      </c>
      <c r="AH353" s="660"/>
      <c r="AI353" s="660"/>
      <c r="AJ353" s="661"/>
      <c r="AK353" s="665">
        <f ca="1">OFFSET('(6)定期点検調書'!$BC$12,AO342-1,0)</f>
        <v>0</v>
      </c>
      <c r="AL353" s="666"/>
      <c r="AM353" s="666"/>
      <c r="AN353" s="667"/>
      <c r="AO353" s="705"/>
      <c r="AP353" s="705"/>
      <c r="AQ353" s="705"/>
      <c r="AR353" s="705"/>
      <c r="AS353" s="705"/>
      <c r="AT353" s="705"/>
      <c r="AU353" s="705"/>
      <c r="AV353" s="705"/>
      <c r="AW353" s="705"/>
      <c r="AX353" s="705"/>
      <c r="AY353" s="705"/>
      <c r="AZ353" s="705"/>
      <c r="BA353" s="705"/>
      <c r="BB353" s="705"/>
      <c r="BC353" s="705"/>
      <c r="BD353" s="705"/>
      <c r="BE353" s="705"/>
      <c r="BF353" s="705"/>
      <c r="BG353" s="706"/>
    </row>
    <row r="354" spans="2:86" ht="14.55" customHeight="1" x14ac:dyDescent="0.2">
      <c r="B354" s="712"/>
      <c r="C354" s="713"/>
      <c r="D354" s="662"/>
      <c r="E354" s="663"/>
      <c r="F354" s="663"/>
      <c r="G354" s="664"/>
      <c r="H354" s="668"/>
      <c r="I354" s="669"/>
      <c r="J354" s="669"/>
      <c r="K354" s="670"/>
      <c r="L354" s="705"/>
      <c r="M354" s="705"/>
      <c r="N354" s="705"/>
      <c r="O354" s="705"/>
      <c r="P354" s="705"/>
      <c r="Q354" s="705"/>
      <c r="R354" s="705"/>
      <c r="S354" s="705"/>
      <c r="T354" s="705"/>
      <c r="U354" s="705"/>
      <c r="V354" s="705"/>
      <c r="W354" s="705"/>
      <c r="X354" s="705"/>
      <c r="Y354" s="705"/>
      <c r="Z354" s="705"/>
      <c r="AA354" s="705"/>
      <c r="AB354" s="705"/>
      <c r="AC354" s="705"/>
      <c r="AD354" s="706"/>
      <c r="AE354" s="712"/>
      <c r="AF354" s="713"/>
      <c r="AG354" s="662"/>
      <c r="AH354" s="663"/>
      <c r="AI354" s="663"/>
      <c r="AJ354" s="664"/>
      <c r="AK354" s="668"/>
      <c r="AL354" s="669"/>
      <c r="AM354" s="669"/>
      <c r="AN354" s="670"/>
      <c r="AO354" s="705"/>
      <c r="AP354" s="705"/>
      <c r="AQ354" s="705"/>
      <c r="AR354" s="705"/>
      <c r="AS354" s="705"/>
      <c r="AT354" s="705"/>
      <c r="AU354" s="705"/>
      <c r="AV354" s="705"/>
      <c r="AW354" s="705"/>
      <c r="AX354" s="705"/>
      <c r="AY354" s="705"/>
      <c r="AZ354" s="705"/>
      <c r="BA354" s="705"/>
      <c r="BB354" s="705"/>
      <c r="BC354" s="705"/>
      <c r="BD354" s="705"/>
      <c r="BE354" s="705"/>
      <c r="BF354" s="705"/>
      <c r="BG354" s="706"/>
    </row>
    <row r="355" spans="2:86" ht="14.55" customHeight="1" x14ac:dyDescent="0.2">
      <c r="B355" s="712"/>
      <c r="C355" s="713"/>
      <c r="D355" s="659" t="s">
        <v>1187</v>
      </c>
      <c r="E355" s="660"/>
      <c r="F355" s="660"/>
      <c r="G355" s="661"/>
      <c r="H355" s="665">
        <f ca="1">OFFSET('(6)定期点検調書'!$BF$12,L342-1,0)</f>
        <v>0</v>
      </c>
      <c r="I355" s="666"/>
      <c r="J355" s="666"/>
      <c r="K355" s="667"/>
      <c r="L355" s="705"/>
      <c r="M355" s="705"/>
      <c r="N355" s="705"/>
      <c r="O355" s="705"/>
      <c r="P355" s="705"/>
      <c r="Q355" s="705"/>
      <c r="R355" s="705"/>
      <c r="S355" s="705"/>
      <c r="T355" s="705"/>
      <c r="U355" s="705"/>
      <c r="V355" s="705"/>
      <c r="W355" s="705"/>
      <c r="X355" s="705"/>
      <c r="Y355" s="705"/>
      <c r="Z355" s="705"/>
      <c r="AA355" s="705"/>
      <c r="AB355" s="705"/>
      <c r="AC355" s="705"/>
      <c r="AD355" s="706"/>
      <c r="AE355" s="712"/>
      <c r="AF355" s="713"/>
      <c r="AG355" s="659" t="s">
        <v>1187</v>
      </c>
      <c r="AH355" s="660"/>
      <c r="AI355" s="660"/>
      <c r="AJ355" s="661"/>
      <c r="AK355" s="665">
        <f ca="1">OFFSET('(6)定期点検調書'!$BF$12,AO342-1,0)</f>
        <v>0</v>
      </c>
      <c r="AL355" s="666"/>
      <c r="AM355" s="666"/>
      <c r="AN355" s="667"/>
      <c r="AO355" s="705"/>
      <c r="AP355" s="705"/>
      <c r="AQ355" s="705"/>
      <c r="AR355" s="705"/>
      <c r="AS355" s="705"/>
      <c r="AT355" s="705"/>
      <c r="AU355" s="705"/>
      <c r="AV355" s="705"/>
      <c r="AW355" s="705"/>
      <c r="AX355" s="705"/>
      <c r="AY355" s="705"/>
      <c r="AZ355" s="705"/>
      <c r="BA355" s="705"/>
      <c r="BB355" s="705"/>
      <c r="BC355" s="705"/>
      <c r="BD355" s="705"/>
      <c r="BE355" s="705"/>
      <c r="BF355" s="705"/>
      <c r="BG355" s="706"/>
    </row>
    <row r="356" spans="2:86" ht="14.55" customHeight="1" x14ac:dyDescent="0.2">
      <c r="B356" s="662"/>
      <c r="C356" s="664"/>
      <c r="D356" s="662"/>
      <c r="E356" s="663"/>
      <c r="F356" s="663"/>
      <c r="G356" s="664"/>
      <c r="H356" s="668"/>
      <c r="I356" s="669"/>
      <c r="J356" s="669"/>
      <c r="K356" s="670"/>
      <c r="L356" s="707"/>
      <c r="M356" s="707"/>
      <c r="N356" s="707"/>
      <c r="O356" s="707"/>
      <c r="P356" s="707"/>
      <c r="Q356" s="707"/>
      <c r="R356" s="707"/>
      <c r="S356" s="707"/>
      <c r="T356" s="707"/>
      <c r="U356" s="707"/>
      <c r="V356" s="707"/>
      <c r="W356" s="707"/>
      <c r="X356" s="707"/>
      <c r="Y356" s="707"/>
      <c r="Z356" s="707"/>
      <c r="AA356" s="707"/>
      <c r="AB356" s="707"/>
      <c r="AC356" s="707"/>
      <c r="AD356" s="708"/>
      <c r="AE356" s="662"/>
      <c r="AF356" s="664"/>
      <c r="AG356" s="662"/>
      <c r="AH356" s="663"/>
      <c r="AI356" s="663"/>
      <c r="AJ356" s="664"/>
      <c r="AK356" s="668"/>
      <c r="AL356" s="669"/>
      <c r="AM356" s="669"/>
      <c r="AN356" s="670"/>
      <c r="AO356" s="707"/>
      <c r="AP356" s="707"/>
      <c r="AQ356" s="707"/>
      <c r="AR356" s="707"/>
      <c r="AS356" s="707"/>
      <c r="AT356" s="707"/>
      <c r="AU356" s="707"/>
      <c r="AV356" s="707"/>
      <c r="AW356" s="707"/>
      <c r="AX356" s="707"/>
      <c r="AY356" s="707"/>
      <c r="AZ356" s="707"/>
      <c r="BA356" s="707"/>
      <c r="BB356" s="707"/>
      <c r="BC356" s="707"/>
      <c r="BD356" s="707"/>
      <c r="BE356" s="707"/>
      <c r="BF356" s="707"/>
      <c r="BG356" s="708"/>
    </row>
    <row r="357" spans="2:86" ht="14.55" customHeight="1" x14ac:dyDescent="0.2">
      <c r="B357" s="683" t="s">
        <v>1241</v>
      </c>
      <c r="C357" s="683"/>
      <c r="D357" s="683"/>
      <c r="E357" s="683"/>
      <c r="F357" s="683"/>
      <c r="G357" s="683"/>
      <c r="H357" s="699" t="str">
        <f ca="1">IF(OFFSET('(6)定期点検調書'!$AR$12,L342-1,0)="","",OFFSET('(6)定期点検調書'!$AQ$12,L342-1,0)&amp;TEXT(OFFSET('(6)定期点検調書'!$AR$12,L342-1,0),"0.0")&amp;OFFSET('(6)定期点検調書'!$AT$12,L342-1,0))  &amp;  IF(OFFSET('(6)定期点検調書'!$AV$12,L342-1,0)="","","／"&amp;OFFSET('(6)定期点検調書'!$AU$12,L342-1,0)&amp;TEXT(OFFSET('(6)定期点検調書'!$AV$12,L342-1,0),"0.0")&amp;OFFSET('(6)定期点検調書'!$AX$12,L342-1,0))  &amp;  IF(OFFSET('(6)定期点検調書'!$AZ$12,L342-1,0)="","","／"&amp;OFFSET('(6)定期点検調書'!$AY$12,L342-1,0)&amp;TEXT(OFFSET('(6)定期点検調書'!$AZ$12,L342-1,0),"0.0")&amp;OFFSET('(6)定期点検調書'!$BB$12,L342-1,0))</f>
        <v/>
      </c>
      <c r="I357" s="700"/>
      <c r="J357" s="700"/>
      <c r="K357" s="700"/>
      <c r="L357" s="700"/>
      <c r="M357" s="700"/>
      <c r="N357" s="700"/>
      <c r="O357" s="700"/>
      <c r="P357" s="685" t="s">
        <v>1243</v>
      </c>
      <c r="Q357" s="685"/>
      <c r="R357" s="685"/>
      <c r="S357" s="685"/>
      <c r="T357" s="685"/>
      <c r="U357" s="685"/>
      <c r="V357" s="685"/>
      <c r="W357" s="686" t="str">
        <f ca="1">OFFSET('(6)定期点検調書'!$F$12,L342-1,0)</f>
        <v/>
      </c>
      <c r="X357" s="687"/>
      <c r="Y357" s="687"/>
      <c r="Z357" s="687"/>
      <c r="AA357" s="687"/>
      <c r="AB357" s="687"/>
      <c r="AC357" s="687"/>
      <c r="AD357" s="688"/>
      <c r="AE357" s="683" t="s">
        <v>1241</v>
      </c>
      <c r="AF357" s="683"/>
      <c r="AG357" s="683"/>
      <c r="AH357" s="683"/>
      <c r="AI357" s="683"/>
      <c r="AJ357" s="683"/>
      <c r="AK357" s="699" t="str">
        <f ca="1">IF(OFFSET('(6)定期点検調書'!$AR$12,AO342-1,0)="","",OFFSET('(6)定期点検調書'!$AQ$12,AO342-1,0)&amp;TEXT(OFFSET('(6)定期点検調書'!$AR$12,AO342-1,0),"0.0")&amp;OFFSET('(6)定期点検調書'!$AT$12,AO342-1,0))  &amp;  IF(OFFSET('(6)定期点検調書'!$AV$12,AO342-1,0)="","","／"&amp;OFFSET('(6)定期点検調書'!$AU$12,AO342-1,0)&amp;TEXT(OFFSET('(6)定期点検調書'!$AV$12,AO342-1,0),"0.0")&amp;OFFSET('(6)定期点検調書'!$AX$12,AO342-1,0))  &amp;  IF(OFFSET('(6)定期点検調書'!$AZ$12,AO342-1,0)="","","／"&amp;OFFSET('(6)定期点検調書'!$AY$12,AO342-1,0)&amp;TEXT(OFFSET('(6)定期点検調書'!$AZ$12,AO342-1,0),"0.0")&amp;OFFSET('(6)定期点検調書'!$BB$12,AO342-1,0))</f>
        <v/>
      </c>
      <c r="AL357" s="700"/>
      <c r="AM357" s="700"/>
      <c r="AN357" s="700"/>
      <c r="AO357" s="700"/>
      <c r="AP357" s="700"/>
      <c r="AQ357" s="700"/>
      <c r="AR357" s="700"/>
      <c r="AS357" s="685" t="s">
        <v>1243</v>
      </c>
      <c r="AT357" s="685"/>
      <c r="AU357" s="685"/>
      <c r="AV357" s="685"/>
      <c r="AW357" s="685"/>
      <c r="AX357" s="685"/>
      <c r="AY357" s="685"/>
      <c r="AZ357" s="686" t="str">
        <f ca="1">OFFSET('(6)定期点検調書'!$F$12,AO342-1,0)</f>
        <v/>
      </c>
      <c r="BA357" s="687"/>
      <c r="BB357" s="687"/>
      <c r="BC357" s="687"/>
      <c r="BD357" s="687"/>
      <c r="BE357" s="687"/>
      <c r="BF357" s="687"/>
      <c r="BG357" s="688"/>
    </row>
    <row r="358" spans="2:86" ht="14.55" customHeight="1" x14ac:dyDescent="0.2">
      <c r="B358" s="683"/>
      <c r="C358" s="683"/>
      <c r="D358" s="683"/>
      <c r="E358" s="683"/>
      <c r="F358" s="683"/>
      <c r="G358" s="683"/>
      <c r="H358" s="701"/>
      <c r="I358" s="702"/>
      <c r="J358" s="702"/>
      <c r="K358" s="702"/>
      <c r="L358" s="702"/>
      <c r="M358" s="702"/>
      <c r="N358" s="702"/>
      <c r="O358" s="702"/>
      <c r="P358" s="685"/>
      <c r="Q358" s="685"/>
      <c r="R358" s="685"/>
      <c r="S358" s="685"/>
      <c r="T358" s="685"/>
      <c r="U358" s="685"/>
      <c r="V358" s="685"/>
      <c r="W358" s="689"/>
      <c r="X358" s="690"/>
      <c r="Y358" s="690"/>
      <c r="Z358" s="690"/>
      <c r="AA358" s="690"/>
      <c r="AB358" s="690"/>
      <c r="AC358" s="690"/>
      <c r="AD358" s="691"/>
      <c r="AE358" s="683"/>
      <c r="AF358" s="683"/>
      <c r="AG358" s="683"/>
      <c r="AH358" s="683"/>
      <c r="AI358" s="683"/>
      <c r="AJ358" s="683"/>
      <c r="AK358" s="701"/>
      <c r="AL358" s="702"/>
      <c r="AM358" s="702"/>
      <c r="AN358" s="702"/>
      <c r="AO358" s="702"/>
      <c r="AP358" s="702"/>
      <c r="AQ358" s="702"/>
      <c r="AR358" s="702"/>
      <c r="AS358" s="685"/>
      <c r="AT358" s="685"/>
      <c r="AU358" s="685"/>
      <c r="AV358" s="685"/>
      <c r="AW358" s="685"/>
      <c r="AX358" s="685"/>
      <c r="AY358" s="685"/>
      <c r="AZ358" s="689"/>
      <c r="BA358" s="690"/>
      <c r="BB358" s="690"/>
      <c r="BC358" s="690"/>
      <c r="BD358" s="690"/>
      <c r="BE358" s="690"/>
      <c r="BF358" s="690"/>
      <c r="BG358" s="691"/>
    </row>
    <row r="359" spans="2:86" ht="14.55" customHeight="1" x14ac:dyDescent="0.2">
      <c r="B359" s="659" t="s">
        <v>1242</v>
      </c>
      <c r="C359" s="660"/>
      <c r="D359" s="660"/>
      <c r="E359" s="660"/>
      <c r="F359" s="660"/>
      <c r="G359" s="661"/>
      <c r="H359" s="671"/>
      <c r="I359" s="672"/>
      <c r="J359" s="672"/>
      <c r="K359" s="672"/>
      <c r="L359" s="672"/>
      <c r="M359" s="672"/>
      <c r="N359" s="672"/>
      <c r="O359" s="672"/>
      <c r="P359" s="692" t="s">
        <v>996</v>
      </c>
      <c r="Q359" s="692"/>
      <c r="R359" s="692"/>
      <c r="S359" s="692"/>
      <c r="T359" s="692"/>
      <c r="U359" s="692"/>
      <c r="V359" s="692"/>
      <c r="W359" s="693"/>
      <c r="X359" s="694"/>
      <c r="Y359" s="694"/>
      <c r="Z359" s="694"/>
      <c r="AA359" s="694"/>
      <c r="AB359" s="694"/>
      <c r="AC359" s="694"/>
      <c r="AD359" s="695"/>
      <c r="AE359" s="659" t="s">
        <v>1242</v>
      </c>
      <c r="AF359" s="660"/>
      <c r="AG359" s="660"/>
      <c r="AH359" s="660"/>
      <c r="AI359" s="660"/>
      <c r="AJ359" s="661"/>
      <c r="AK359" s="671"/>
      <c r="AL359" s="672"/>
      <c r="AM359" s="672"/>
      <c r="AN359" s="672"/>
      <c r="AO359" s="672"/>
      <c r="AP359" s="672"/>
      <c r="AQ359" s="672"/>
      <c r="AR359" s="672"/>
      <c r="AS359" s="692" t="s">
        <v>996</v>
      </c>
      <c r="AT359" s="692"/>
      <c r="AU359" s="692"/>
      <c r="AV359" s="692"/>
      <c r="AW359" s="692"/>
      <c r="AX359" s="692"/>
      <c r="AY359" s="692"/>
      <c r="AZ359" s="693"/>
      <c r="BA359" s="694"/>
      <c r="BB359" s="694"/>
      <c r="BC359" s="694"/>
      <c r="BD359" s="694"/>
      <c r="BE359" s="694"/>
      <c r="BF359" s="694"/>
      <c r="BG359" s="695"/>
    </row>
    <row r="360" spans="2:86" ht="14.55" customHeight="1" x14ac:dyDescent="0.2">
      <c r="B360" s="662"/>
      <c r="C360" s="663"/>
      <c r="D360" s="663"/>
      <c r="E360" s="663"/>
      <c r="F360" s="663"/>
      <c r="G360" s="664"/>
      <c r="H360" s="674"/>
      <c r="I360" s="675"/>
      <c r="J360" s="675"/>
      <c r="K360" s="675"/>
      <c r="L360" s="675"/>
      <c r="M360" s="675"/>
      <c r="N360" s="675"/>
      <c r="O360" s="675"/>
      <c r="P360" s="692"/>
      <c r="Q360" s="692"/>
      <c r="R360" s="692"/>
      <c r="S360" s="692"/>
      <c r="T360" s="692"/>
      <c r="U360" s="692"/>
      <c r="V360" s="692"/>
      <c r="W360" s="696"/>
      <c r="X360" s="697"/>
      <c r="Y360" s="697"/>
      <c r="Z360" s="697"/>
      <c r="AA360" s="697"/>
      <c r="AB360" s="697"/>
      <c r="AC360" s="697"/>
      <c r="AD360" s="698"/>
      <c r="AE360" s="662"/>
      <c r="AF360" s="663"/>
      <c r="AG360" s="663"/>
      <c r="AH360" s="663"/>
      <c r="AI360" s="663"/>
      <c r="AJ360" s="664"/>
      <c r="AK360" s="674"/>
      <c r="AL360" s="675"/>
      <c r="AM360" s="675"/>
      <c r="AN360" s="675"/>
      <c r="AO360" s="675"/>
      <c r="AP360" s="675"/>
      <c r="AQ360" s="675"/>
      <c r="AR360" s="675"/>
      <c r="AS360" s="692"/>
      <c r="AT360" s="692"/>
      <c r="AU360" s="692"/>
      <c r="AV360" s="692"/>
      <c r="AW360" s="692"/>
      <c r="AX360" s="692"/>
      <c r="AY360" s="692"/>
      <c r="AZ360" s="696"/>
      <c r="BA360" s="697"/>
      <c r="BB360" s="697"/>
      <c r="BC360" s="697"/>
      <c r="BD360" s="697"/>
      <c r="BE360" s="697"/>
      <c r="BF360" s="697"/>
      <c r="BG360" s="698"/>
    </row>
    <row r="361" spans="2:86" ht="19.5" customHeight="1" x14ac:dyDescent="0.2">
      <c r="B361" s="683" t="s">
        <v>79</v>
      </c>
      <c r="C361" s="683"/>
      <c r="D361" s="683"/>
      <c r="E361" s="683"/>
      <c r="F361" s="683"/>
      <c r="G361" s="683"/>
      <c r="H361" s="684">
        <f ca="1">OFFSET('(6)定期点検調書'!$CA$12,L342-1,0)</f>
        <v>0</v>
      </c>
      <c r="I361" s="684"/>
      <c r="J361" s="684"/>
      <c r="K361" s="684"/>
      <c r="L361" s="684"/>
      <c r="M361" s="684"/>
      <c r="N361" s="684"/>
      <c r="O361" s="684"/>
      <c r="P361" s="684"/>
      <c r="Q361" s="684"/>
      <c r="R361" s="684"/>
      <c r="S361" s="684"/>
      <c r="T361" s="684"/>
      <c r="U361" s="684"/>
      <c r="V361" s="684"/>
      <c r="W361" s="684"/>
      <c r="X361" s="684"/>
      <c r="Y361" s="684"/>
      <c r="Z361" s="684"/>
      <c r="AA361" s="684"/>
      <c r="AB361" s="684"/>
      <c r="AC361" s="684"/>
      <c r="AD361" s="684"/>
      <c r="AE361" s="683" t="s">
        <v>79</v>
      </c>
      <c r="AF361" s="683"/>
      <c r="AG361" s="683"/>
      <c r="AH361" s="683"/>
      <c r="AI361" s="683"/>
      <c r="AJ361" s="683"/>
      <c r="AK361" s="684">
        <f ca="1">OFFSET('(6)定期点検調書'!$CA$12,AO342-1,0)</f>
        <v>0</v>
      </c>
      <c r="AL361" s="684"/>
      <c r="AM361" s="684"/>
      <c r="AN361" s="684"/>
      <c r="AO361" s="684"/>
      <c r="AP361" s="684"/>
      <c r="AQ361" s="684"/>
      <c r="AR361" s="684"/>
      <c r="AS361" s="684"/>
      <c r="AT361" s="684"/>
      <c r="AU361" s="684"/>
      <c r="AV361" s="684"/>
      <c r="AW361" s="684"/>
      <c r="AX361" s="684"/>
      <c r="AY361" s="684"/>
      <c r="AZ361" s="684"/>
      <c r="BA361" s="684"/>
      <c r="BB361" s="684"/>
      <c r="BC361" s="684"/>
      <c r="BD361" s="684"/>
      <c r="BE361" s="684"/>
      <c r="BF361" s="684"/>
      <c r="BG361" s="684"/>
      <c r="CH361" s="473"/>
    </row>
    <row r="362" spans="2:86" ht="19.5" customHeight="1" x14ac:dyDescent="0.2">
      <c r="B362" s="683"/>
      <c r="C362" s="683"/>
      <c r="D362" s="683"/>
      <c r="E362" s="683"/>
      <c r="F362" s="683"/>
      <c r="G362" s="683"/>
      <c r="H362" s="684"/>
      <c r="I362" s="684"/>
      <c r="J362" s="684"/>
      <c r="K362" s="684"/>
      <c r="L362" s="684"/>
      <c r="M362" s="684"/>
      <c r="N362" s="684"/>
      <c r="O362" s="684"/>
      <c r="P362" s="684"/>
      <c r="Q362" s="684"/>
      <c r="R362" s="684"/>
      <c r="S362" s="684"/>
      <c r="T362" s="684"/>
      <c r="U362" s="684"/>
      <c r="V362" s="684"/>
      <c r="W362" s="684"/>
      <c r="X362" s="684"/>
      <c r="Y362" s="684"/>
      <c r="Z362" s="684"/>
      <c r="AA362" s="684"/>
      <c r="AB362" s="684"/>
      <c r="AC362" s="684"/>
      <c r="AD362" s="684"/>
      <c r="AE362" s="683"/>
      <c r="AF362" s="683"/>
      <c r="AG362" s="683"/>
      <c r="AH362" s="683"/>
      <c r="AI362" s="683"/>
      <c r="AJ362" s="683"/>
      <c r="AK362" s="684"/>
      <c r="AL362" s="684"/>
      <c r="AM362" s="684"/>
      <c r="AN362" s="684"/>
      <c r="AO362" s="684"/>
      <c r="AP362" s="684"/>
      <c r="AQ362" s="684"/>
      <c r="AR362" s="684"/>
      <c r="AS362" s="684"/>
      <c r="AT362" s="684"/>
      <c r="AU362" s="684"/>
      <c r="AV362" s="684"/>
      <c r="AW362" s="684"/>
      <c r="AX362" s="684"/>
      <c r="AY362" s="684"/>
      <c r="AZ362" s="684"/>
      <c r="BA362" s="684"/>
      <c r="BB362" s="684"/>
      <c r="BC362" s="684"/>
      <c r="BD362" s="684"/>
      <c r="BE362" s="684"/>
      <c r="BF362" s="684"/>
      <c r="BG362" s="684"/>
    </row>
    <row r="363" spans="2:86" ht="14.55" customHeight="1" x14ac:dyDescent="0.2">
      <c r="B363" s="677" t="s">
        <v>1038</v>
      </c>
      <c r="C363" s="678"/>
      <c r="D363" s="677" t="s">
        <v>1237</v>
      </c>
      <c r="E363" s="719"/>
      <c r="F363" s="719"/>
      <c r="G363" s="719"/>
      <c r="H363" s="665">
        <f ca="1">OFFSET('(6)定期点検調書'!$B$12,L363-1,0)</f>
        <v>0</v>
      </c>
      <c r="I363" s="666"/>
      <c r="J363" s="666"/>
      <c r="K363" s="667"/>
      <c r="L363" s="703">
        <f>AO342+1</f>
        <v>35</v>
      </c>
      <c r="M363" s="703"/>
      <c r="N363" s="703"/>
      <c r="O363" s="703"/>
      <c r="P363" s="703"/>
      <c r="Q363" s="703"/>
      <c r="R363" s="703"/>
      <c r="S363" s="703"/>
      <c r="T363" s="703"/>
      <c r="U363" s="703"/>
      <c r="V363" s="703"/>
      <c r="W363" s="703"/>
      <c r="X363" s="703"/>
      <c r="Y363" s="703"/>
      <c r="Z363" s="703"/>
      <c r="AA363" s="703"/>
      <c r="AB363" s="703"/>
      <c r="AC363" s="703"/>
      <c r="AD363" s="704"/>
      <c r="AE363" s="677" t="s">
        <v>1038</v>
      </c>
      <c r="AF363" s="678"/>
      <c r="AG363" s="677" t="s">
        <v>1237</v>
      </c>
      <c r="AH363" s="719"/>
      <c r="AI363" s="719"/>
      <c r="AJ363" s="719"/>
      <c r="AK363" s="665">
        <f ca="1">OFFSET('(6)定期点検調書'!$B$12,AO363-1,0)</f>
        <v>0</v>
      </c>
      <c r="AL363" s="666"/>
      <c r="AM363" s="666"/>
      <c r="AN363" s="667"/>
      <c r="AO363" s="703">
        <f>L363+1</f>
        <v>36</v>
      </c>
      <c r="AP363" s="703"/>
      <c r="AQ363" s="703"/>
      <c r="AR363" s="703"/>
      <c r="AS363" s="703"/>
      <c r="AT363" s="703"/>
      <c r="AU363" s="703"/>
      <c r="AV363" s="703"/>
      <c r="AW363" s="703"/>
      <c r="AX363" s="703"/>
      <c r="AY363" s="703"/>
      <c r="AZ363" s="703"/>
      <c r="BA363" s="703"/>
      <c r="BB363" s="703"/>
      <c r="BC363" s="703"/>
      <c r="BD363" s="703"/>
      <c r="BE363" s="703"/>
      <c r="BF363" s="703"/>
      <c r="BG363" s="704"/>
    </row>
    <row r="364" spans="2:86" ht="14.55" customHeight="1" x14ac:dyDescent="0.2">
      <c r="B364" s="679"/>
      <c r="C364" s="680"/>
      <c r="D364" s="681"/>
      <c r="E364" s="720"/>
      <c r="F364" s="720"/>
      <c r="G364" s="720"/>
      <c r="H364" s="668"/>
      <c r="I364" s="669"/>
      <c r="J364" s="669"/>
      <c r="K364" s="670"/>
      <c r="L364" s="705"/>
      <c r="M364" s="705"/>
      <c r="N364" s="705"/>
      <c r="O364" s="705"/>
      <c r="P364" s="705"/>
      <c r="Q364" s="705"/>
      <c r="R364" s="705"/>
      <c r="S364" s="705"/>
      <c r="T364" s="705"/>
      <c r="U364" s="705"/>
      <c r="V364" s="705"/>
      <c r="W364" s="705"/>
      <c r="X364" s="705"/>
      <c r="Y364" s="705"/>
      <c r="Z364" s="705"/>
      <c r="AA364" s="705"/>
      <c r="AB364" s="705"/>
      <c r="AC364" s="705"/>
      <c r="AD364" s="706"/>
      <c r="AE364" s="679"/>
      <c r="AF364" s="680"/>
      <c r="AG364" s="681"/>
      <c r="AH364" s="720"/>
      <c r="AI364" s="720"/>
      <c r="AJ364" s="720"/>
      <c r="AK364" s="668"/>
      <c r="AL364" s="669"/>
      <c r="AM364" s="669"/>
      <c r="AN364" s="670"/>
      <c r="AO364" s="705"/>
      <c r="AP364" s="705"/>
      <c r="AQ364" s="705"/>
      <c r="AR364" s="705"/>
      <c r="AS364" s="705"/>
      <c r="AT364" s="705"/>
      <c r="AU364" s="705"/>
      <c r="AV364" s="705"/>
      <c r="AW364" s="705"/>
      <c r="AX364" s="705"/>
      <c r="AY364" s="705"/>
      <c r="AZ364" s="705"/>
      <c r="BA364" s="705"/>
      <c r="BB364" s="705"/>
      <c r="BC364" s="705"/>
      <c r="BD364" s="705"/>
      <c r="BE364" s="705"/>
      <c r="BF364" s="705"/>
      <c r="BG364" s="706"/>
    </row>
    <row r="365" spans="2:86" ht="14.55" customHeight="1" x14ac:dyDescent="0.2">
      <c r="B365" s="679"/>
      <c r="C365" s="680"/>
      <c r="D365" s="677" t="s">
        <v>992</v>
      </c>
      <c r="E365" s="719"/>
      <c r="F365" s="719"/>
      <c r="G365" s="719"/>
      <c r="H365" s="665">
        <f ca="1">OFFSET('(6)定期点検調書'!$D$12,L363-1,0)</f>
        <v>0</v>
      </c>
      <c r="I365" s="666"/>
      <c r="J365" s="666"/>
      <c r="K365" s="667"/>
      <c r="L365" s="705"/>
      <c r="M365" s="705"/>
      <c r="N365" s="705"/>
      <c r="O365" s="705"/>
      <c r="P365" s="705"/>
      <c r="Q365" s="705"/>
      <c r="R365" s="705"/>
      <c r="S365" s="705"/>
      <c r="T365" s="705"/>
      <c r="U365" s="705"/>
      <c r="V365" s="705"/>
      <c r="W365" s="705"/>
      <c r="X365" s="705"/>
      <c r="Y365" s="705"/>
      <c r="Z365" s="705"/>
      <c r="AA365" s="705"/>
      <c r="AB365" s="705"/>
      <c r="AC365" s="705"/>
      <c r="AD365" s="706"/>
      <c r="AE365" s="679"/>
      <c r="AF365" s="680"/>
      <c r="AG365" s="677" t="s">
        <v>992</v>
      </c>
      <c r="AH365" s="719"/>
      <c r="AI365" s="719"/>
      <c r="AJ365" s="719"/>
      <c r="AK365" s="665">
        <f ca="1">OFFSET('(6)定期点検調書'!$D$12,AO363-1,0)</f>
        <v>0</v>
      </c>
      <c r="AL365" s="666"/>
      <c r="AM365" s="666"/>
      <c r="AN365" s="667"/>
      <c r="AO365" s="705"/>
      <c r="AP365" s="705"/>
      <c r="AQ365" s="705"/>
      <c r="AR365" s="705"/>
      <c r="AS365" s="705"/>
      <c r="AT365" s="705"/>
      <c r="AU365" s="705"/>
      <c r="AV365" s="705"/>
      <c r="AW365" s="705"/>
      <c r="AX365" s="705"/>
      <c r="AY365" s="705"/>
      <c r="AZ365" s="705"/>
      <c r="BA365" s="705"/>
      <c r="BB365" s="705"/>
      <c r="BC365" s="705"/>
      <c r="BD365" s="705"/>
      <c r="BE365" s="705"/>
      <c r="BF365" s="705"/>
      <c r="BG365" s="706"/>
    </row>
    <row r="366" spans="2:86" ht="14.55" customHeight="1" x14ac:dyDescent="0.2">
      <c r="B366" s="681"/>
      <c r="C366" s="682"/>
      <c r="D366" s="681"/>
      <c r="E366" s="720"/>
      <c r="F366" s="720"/>
      <c r="G366" s="720"/>
      <c r="H366" s="668"/>
      <c r="I366" s="669"/>
      <c r="J366" s="669"/>
      <c r="K366" s="670"/>
      <c r="L366" s="705"/>
      <c r="M366" s="705"/>
      <c r="N366" s="705"/>
      <c r="O366" s="705"/>
      <c r="P366" s="705"/>
      <c r="Q366" s="705"/>
      <c r="R366" s="705"/>
      <c r="S366" s="705"/>
      <c r="T366" s="705"/>
      <c r="U366" s="705"/>
      <c r="V366" s="705"/>
      <c r="W366" s="705"/>
      <c r="X366" s="705"/>
      <c r="Y366" s="705"/>
      <c r="Z366" s="705"/>
      <c r="AA366" s="705"/>
      <c r="AB366" s="705"/>
      <c r="AC366" s="705"/>
      <c r="AD366" s="706"/>
      <c r="AE366" s="681"/>
      <c r="AF366" s="682"/>
      <c r="AG366" s="681"/>
      <c r="AH366" s="720"/>
      <c r="AI366" s="720"/>
      <c r="AJ366" s="720"/>
      <c r="AK366" s="668"/>
      <c r="AL366" s="669"/>
      <c r="AM366" s="669"/>
      <c r="AN366" s="670"/>
      <c r="AO366" s="705"/>
      <c r="AP366" s="705"/>
      <c r="AQ366" s="705"/>
      <c r="AR366" s="705"/>
      <c r="AS366" s="705"/>
      <c r="AT366" s="705"/>
      <c r="AU366" s="705"/>
      <c r="AV366" s="705"/>
      <c r="AW366" s="705"/>
      <c r="AX366" s="705"/>
      <c r="AY366" s="705"/>
      <c r="AZ366" s="705"/>
      <c r="BA366" s="705"/>
      <c r="BB366" s="705"/>
      <c r="BC366" s="705"/>
      <c r="BD366" s="705"/>
      <c r="BE366" s="705"/>
      <c r="BF366" s="705"/>
      <c r="BG366" s="706"/>
    </row>
    <row r="367" spans="2:86" ht="14.55" customHeight="1" x14ac:dyDescent="0.2">
      <c r="B367" s="677" t="s">
        <v>1238</v>
      </c>
      <c r="C367" s="678"/>
      <c r="D367" s="659" t="s">
        <v>993</v>
      </c>
      <c r="E367" s="660"/>
      <c r="F367" s="660"/>
      <c r="G367" s="660"/>
      <c r="H367" s="671">
        <f ca="1">OFFSET('(6)定期点検調書'!$AA$13,L363-1,0)</f>
        <v>0</v>
      </c>
      <c r="I367" s="672"/>
      <c r="J367" s="672"/>
      <c r="K367" s="673"/>
      <c r="L367" s="705"/>
      <c r="M367" s="705"/>
      <c r="N367" s="705"/>
      <c r="O367" s="705"/>
      <c r="P367" s="705"/>
      <c r="Q367" s="705"/>
      <c r="R367" s="705"/>
      <c r="S367" s="705"/>
      <c r="T367" s="705"/>
      <c r="U367" s="705"/>
      <c r="V367" s="705"/>
      <c r="W367" s="705"/>
      <c r="X367" s="705"/>
      <c r="Y367" s="705"/>
      <c r="Z367" s="705"/>
      <c r="AA367" s="705"/>
      <c r="AB367" s="705"/>
      <c r="AC367" s="705"/>
      <c r="AD367" s="706"/>
      <c r="AE367" s="677" t="s">
        <v>1238</v>
      </c>
      <c r="AF367" s="678"/>
      <c r="AG367" s="659" t="s">
        <v>993</v>
      </c>
      <c r="AH367" s="660"/>
      <c r="AI367" s="660"/>
      <c r="AJ367" s="660"/>
      <c r="AK367" s="671">
        <f ca="1">OFFSET('(6)定期点検調書'!$AA$13,AO363-1,0)</f>
        <v>0</v>
      </c>
      <c r="AL367" s="672"/>
      <c r="AM367" s="672"/>
      <c r="AN367" s="673"/>
      <c r="AO367" s="705"/>
      <c r="AP367" s="705"/>
      <c r="AQ367" s="705"/>
      <c r="AR367" s="705"/>
      <c r="AS367" s="705"/>
      <c r="AT367" s="705"/>
      <c r="AU367" s="705"/>
      <c r="AV367" s="705"/>
      <c r="AW367" s="705"/>
      <c r="AX367" s="705"/>
      <c r="AY367" s="705"/>
      <c r="AZ367" s="705"/>
      <c r="BA367" s="705"/>
      <c r="BB367" s="705"/>
      <c r="BC367" s="705"/>
      <c r="BD367" s="705"/>
      <c r="BE367" s="705"/>
      <c r="BF367" s="705"/>
      <c r="BG367" s="706"/>
    </row>
    <row r="368" spans="2:86" ht="14.55" customHeight="1" x14ac:dyDescent="0.2">
      <c r="B368" s="679"/>
      <c r="C368" s="680"/>
      <c r="D368" s="662"/>
      <c r="E368" s="663"/>
      <c r="F368" s="663"/>
      <c r="G368" s="663"/>
      <c r="H368" s="674"/>
      <c r="I368" s="675"/>
      <c r="J368" s="675"/>
      <c r="K368" s="676"/>
      <c r="L368" s="705"/>
      <c r="M368" s="705"/>
      <c r="N368" s="705"/>
      <c r="O368" s="705"/>
      <c r="P368" s="705"/>
      <c r="Q368" s="705"/>
      <c r="R368" s="705"/>
      <c r="S368" s="705"/>
      <c r="T368" s="705"/>
      <c r="U368" s="705"/>
      <c r="V368" s="705"/>
      <c r="W368" s="705"/>
      <c r="X368" s="705"/>
      <c r="Y368" s="705"/>
      <c r="Z368" s="705"/>
      <c r="AA368" s="705"/>
      <c r="AB368" s="705"/>
      <c r="AC368" s="705"/>
      <c r="AD368" s="706"/>
      <c r="AE368" s="679"/>
      <c r="AF368" s="680"/>
      <c r="AG368" s="662"/>
      <c r="AH368" s="663"/>
      <c r="AI368" s="663"/>
      <c r="AJ368" s="663"/>
      <c r="AK368" s="674"/>
      <c r="AL368" s="675"/>
      <c r="AM368" s="675"/>
      <c r="AN368" s="676"/>
      <c r="AO368" s="705"/>
      <c r="AP368" s="705"/>
      <c r="AQ368" s="705"/>
      <c r="AR368" s="705"/>
      <c r="AS368" s="705"/>
      <c r="AT368" s="705"/>
      <c r="AU368" s="705"/>
      <c r="AV368" s="705"/>
      <c r="AW368" s="705"/>
      <c r="AX368" s="705"/>
      <c r="AY368" s="705"/>
      <c r="AZ368" s="705"/>
      <c r="BA368" s="705"/>
      <c r="BB368" s="705"/>
      <c r="BC368" s="705"/>
      <c r="BD368" s="705"/>
      <c r="BE368" s="705"/>
      <c r="BF368" s="705"/>
      <c r="BG368" s="706"/>
    </row>
    <row r="369" spans="2:86" ht="14.55" customHeight="1" x14ac:dyDescent="0.2">
      <c r="B369" s="679"/>
      <c r="C369" s="680"/>
      <c r="D369" s="659" t="s">
        <v>1239</v>
      </c>
      <c r="E369" s="660"/>
      <c r="F369" s="660"/>
      <c r="G369" s="660"/>
      <c r="H369" s="665">
        <f ca="1">OFFSET('(6)定期点検調書'!$AD$12,L363-1,0)</f>
        <v>0</v>
      </c>
      <c r="I369" s="666"/>
      <c r="J369" s="666"/>
      <c r="K369" s="667"/>
      <c r="L369" s="705"/>
      <c r="M369" s="705"/>
      <c r="N369" s="705"/>
      <c r="O369" s="705"/>
      <c r="P369" s="705"/>
      <c r="Q369" s="705"/>
      <c r="R369" s="705"/>
      <c r="S369" s="705"/>
      <c r="T369" s="705"/>
      <c r="U369" s="705"/>
      <c r="V369" s="705"/>
      <c r="W369" s="705"/>
      <c r="X369" s="705"/>
      <c r="Y369" s="705"/>
      <c r="Z369" s="705"/>
      <c r="AA369" s="705"/>
      <c r="AB369" s="705"/>
      <c r="AC369" s="705"/>
      <c r="AD369" s="706"/>
      <c r="AE369" s="679"/>
      <c r="AF369" s="680"/>
      <c r="AG369" s="659" t="s">
        <v>1239</v>
      </c>
      <c r="AH369" s="660"/>
      <c r="AI369" s="660"/>
      <c r="AJ369" s="660"/>
      <c r="AK369" s="665">
        <f ca="1">OFFSET('(6)定期点検調書'!$AD$12,AO363-1,0)</f>
        <v>0</v>
      </c>
      <c r="AL369" s="666"/>
      <c r="AM369" s="666"/>
      <c r="AN369" s="667"/>
      <c r="AO369" s="705"/>
      <c r="AP369" s="705"/>
      <c r="AQ369" s="705"/>
      <c r="AR369" s="705"/>
      <c r="AS369" s="705"/>
      <c r="AT369" s="705"/>
      <c r="AU369" s="705"/>
      <c r="AV369" s="705"/>
      <c r="AW369" s="705"/>
      <c r="AX369" s="705"/>
      <c r="AY369" s="705"/>
      <c r="AZ369" s="705"/>
      <c r="BA369" s="705"/>
      <c r="BB369" s="705"/>
      <c r="BC369" s="705"/>
      <c r="BD369" s="705"/>
      <c r="BE369" s="705"/>
      <c r="BF369" s="705"/>
      <c r="BG369" s="706"/>
    </row>
    <row r="370" spans="2:86" ht="14.55" customHeight="1" x14ac:dyDescent="0.2">
      <c r="B370" s="681"/>
      <c r="C370" s="682"/>
      <c r="D370" s="662"/>
      <c r="E370" s="663"/>
      <c r="F370" s="663"/>
      <c r="G370" s="663"/>
      <c r="H370" s="668"/>
      <c r="I370" s="669"/>
      <c r="J370" s="669"/>
      <c r="K370" s="670"/>
      <c r="L370" s="705"/>
      <c r="M370" s="705"/>
      <c r="N370" s="705"/>
      <c r="O370" s="705"/>
      <c r="P370" s="705"/>
      <c r="Q370" s="705"/>
      <c r="R370" s="705"/>
      <c r="S370" s="705"/>
      <c r="T370" s="705"/>
      <c r="U370" s="705"/>
      <c r="V370" s="705"/>
      <c r="W370" s="705"/>
      <c r="X370" s="705"/>
      <c r="Y370" s="705"/>
      <c r="Z370" s="705"/>
      <c r="AA370" s="705"/>
      <c r="AB370" s="705"/>
      <c r="AC370" s="705"/>
      <c r="AD370" s="706"/>
      <c r="AE370" s="681"/>
      <c r="AF370" s="682"/>
      <c r="AG370" s="662"/>
      <c r="AH370" s="663"/>
      <c r="AI370" s="663"/>
      <c r="AJ370" s="663"/>
      <c r="AK370" s="668"/>
      <c r="AL370" s="669"/>
      <c r="AM370" s="669"/>
      <c r="AN370" s="670"/>
      <c r="AO370" s="705"/>
      <c r="AP370" s="705"/>
      <c r="AQ370" s="705"/>
      <c r="AR370" s="705"/>
      <c r="AS370" s="705"/>
      <c r="AT370" s="705"/>
      <c r="AU370" s="705"/>
      <c r="AV370" s="705"/>
      <c r="AW370" s="705"/>
      <c r="AX370" s="705"/>
      <c r="AY370" s="705"/>
      <c r="AZ370" s="705"/>
      <c r="BA370" s="705"/>
      <c r="BB370" s="705"/>
      <c r="BC370" s="705"/>
      <c r="BD370" s="705"/>
      <c r="BE370" s="705"/>
      <c r="BF370" s="705"/>
      <c r="BG370" s="706"/>
    </row>
    <row r="371" spans="2:86" ht="28.95" customHeight="1" x14ac:dyDescent="0.2">
      <c r="B371" s="716" t="s">
        <v>995</v>
      </c>
      <c r="C371" s="717"/>
      <c r="D371" s="717"/>
      <c r="E371" s="717"/>
      <c r="F371" s="717"/>
      <c r="G371" s="718"/>
      <c r="H371" s="709">
        <f ca="1">OFFSET('(6)定期点検調書'!$AK$12,L363-1,0)</f>
        <v>0</v>
      </c>
      <c r="I371" s="710"/>
      <c r="J371" s="710"/>
      <c r="K371" s="711"/>
      <c r="L371" s="705"/>
      <c r="M371" s="705"/>
      <c r="N371" s="705"/>
      <c r="O371" s="705"/>
      <c r="P371" s="705"/>
      <c r="Q371" s="705"/>
      <c r="R371" s="705"/>
      <c r="S371" s="705"/>
      <c r="T371" s="705"/>
      <c r="U371" s="705"/>
      <c r="V371" s="705"/>
      <c r="W371" s="705"/>
      <c r="X371" s="705"/>
      <c r="Y371" s="705"/>
      <c r="Z371" s="705"/>
      <c r="AA371" s="705"/>
      <c r="AB371" s="705"/>
      <c r="AC371" s="705"/>
      <c r="AD371" s="706"/>
      <c r="AE371" s="716" t="s">
        <v>995</v>
      </c>
      <c r="AF371" s="717"/>
      <c r="AG371" s="717"/>
      <c r="AH371" s="717"/>
      <c r="AI371" s="717"/>
      <c r="AJ371" s="718"/>
      <c r="AK371" s="709">
        <f ca="1">OFFSET('(6)定期点検調書'!$AK$12,AO363-1,0)</f>
        <v>0</v>
      </c>
      <c r="AL371" s="710"/>
      <c r="AM371" s="710"/>
      <c r="AN371" s="711"/>
      <c r="AO371" s="705"/>
      <c r="AP371" s="705"/>
      <c r="AQ371" s="705"/>
      <c r="AR371" s="705"/>
      <c r="AS371" s="705"/>
      <c r="AT371" s="705"/>
      <c r="AU371" s="705"/>
      <c r="AV371" s="705"/>
      <c r="AW371" s="705"/>
      <c r="AX371" s="705"/>
      <c r="AY371" s="705"/>
      <c r="AZ371" s="705"/>
      <c r="BA371" s="705"/>
      <c r="BB371" s="705"/>
      <c r="BC371" s="705"/>
      <c r="BD371" s="705"/>
      <c r="BE371" s="705"/>
      <c r="BF371" s="705"/>
      <c r="BG371" s="706"/>
    </row>
    <row r="372" spans="2:86" ht="14.55" customHeight="1" x14ac:dyDescent="0.2">
      <c r="B372" s="677" t="s">
        <v>1240</v>
      </c>
      <c r="C372" s="661"/>
      <c r="D372" s="659" t="s">
        <v>994</v>
      </c>
      <c r="E372" s="660"/>
      <c r="F372" s="660"/>
      <c r="G372" s="661"/>
      <c r="H372" s="699" t="str">
        <f ca="1">OFFSET('(6)定期点検調書'!$BY$12,L363-1,0)</f>
        <v/>
      </c>
      <c r="I372" s="700"/>
      <c r="J372" s="700"/>
      <c r="K372" s="714"/>
      <c r="L372" s="705"/>
      <c r="M372" s="705"/>
      <c r="N372" s="705"/>
      <c r="O372" s="705"/>
      <c r="P372" s="705"/>
      <c r="Q372" s="705"/>
      <c r="R372" s="705"/>
      <c r="S372" s="705"/>
      <c r="T372" s="705"/>
      <c r="U372" s="705"/>
      <c r="V372" s="705"/>
      <c r="W372" s="705"/>
      <c r="X372" s="705"/>
      <c r="Y372" s="705"/>
      <c r="Z372" s="705"/>
      <c r="AA372" s="705"/>
      <c r="AB372" s="705"/>
      <c r="AC372" s="705"/>
      <c r="AD372" s="706"/>
      <c r="AE372" s="677" t="s">
        <v>1240</v>
      </c>
      <c r="AF372" s="661"/>
      <c r="AG372" s="659" t="s">
        <v>994</v>
      </c>
      <c r="AH372" s="660"/>
      <c r="AI372" s="660"/>
      <c r="AJ372" s="661"/>
      <c r="AK372" s="699" t="str">
        <f ca="1">OFFSET('(6)定期点検調書'!$BY$12,AO363-1,0)</f>
        <v/>
      </c>
      <c r="AL372" s="700"/>
      <c r="AM372" s="700"/>
      <c r="AN372" s="714"/>
      <c r="AO372" s="705"/>
      <c r="AP372" s="705"/>
      <c r="AQ372" s="705"/>
      <c r="AR372" s="705"/>
      <c r="AS372" s="705"/>
      <c r="AT372" s="705"/>
      <c r="AU372" s="705"/>
      <c r="AV372" s="705"/>
      <c r="AW372" s="705"/>
      <c r="AX372" s="705"/>
      <c r="AY372" s="705"/>
      <c r="AZ372" s="705"/>
      <c r="BA372" s="705"/>
      <c r="BB372" s="705"/>
      <c r="BC372" s="705"/>
      <c r="BD372" s="705"/>
      <c r="BE372" s="705"/>
      <c r="BF372" s="705"/>
      <c r="BG372" s="706"/>
    </row>
    <row r="373" spans="2:86" ht="14.55" customHeight="1" x14ac:dyDescent="0.2">
      <c r="B373" s="712"/>
      <c r="C373" s="713"/>
      <c r="D373" s="662"/>
      <c r="E373" s="663"/>
      <c r="F373" s="663"/>
      <c r="G373" s="664"/>
      <c r="H373" s="701"/>
      <c r="I373" s="702"/>
      <c r="J373" s="702"/>
      <c r="K373" s="715"/>
      <c r="L373" s="705"/>
      <c r="M373" s="705"/>
      <c r="N373" s="705"/>
      <c r="O373" s="705"/>
      <c r="P373" s="705"/>
      <c r="Q373" s="705"/>
      <c r="R373" s="705"/>
      <c r="S373" s="705"/>
      <c r="T373" s="705"/>
      <c r="U373" s="705"/>
      <c r="V373" s="705"/>
      <c r="W373" s="705"/>
      <c r="X373" s="705"/>
      <c r="Y373" s="705"/>
      <c r="Z373" s="705"/>
      <c r="AA373" s="705"/>
      <c r="AB373" s="705"/>
      <c r="AC373" s="705"/>
      <c r="AD373" s="706"/>
      <c r="AE373" s="712"/>
      <c r="AF373" s="713"/>
      <c r="AG373" s="662"/>
      <c r="AH373" s="663"/>
      <c r="AI373" s="663"/>
      <c r="AJ373" s="664"/>
      <c r="AK373" s="701"/>
      <c r="AL373" s="702"/>
      <c r="AM373" s="702"/>
      <c r="AN373" s="715"/>
      <c r="AO373" s="705"/>
      <c r="AP373" s="705"/>
      <c r="AQ373" s="705"/>
      <c r="AR373" s="705"/>
      <c r="AS373" s="705"/>
      <c r="AT373" s="705"/>
      <c r="AU373" s="705"/>
      <c r="AV373" s="705"/>
      <c r="AW373" s="705"/>
      <c r="AX373" s="705"/>
      <c r="AY373" s="705"/>
      <c r="AZ373" s="705"/>
      <c r="BA373" s="705"/>
      <c r="BB373" s="705"/>
      <c r="BC373" s="705"/>
      <c r="BD373" s="705"/>
      <c r="BE373" s="705"/>
      <c r="BF373" s="705"/>
      <c r="BG373" s="706"/>
    </row>
    <row r="374" spans="2:86" ht="14.55" customHeight="1" x14ac:dyDescent="0.2">
      <c r="B374" s="712"/>
      <c r="C374" s="713"/>
      <c r="D374" s="659" t="s">
        <v>1186</v>
      </c>
      <c r="E374" s="660"/>
      <c r="F374" s="660"/>
      <c r="G374" s="661"/>
      <c r="H374" s="665">
        <f ca="1">OFFSET('(6)定期点検調書'!$BC$12,L363-1,0)</f>
        <v>0</v>
      </c>
      <c r="I374" s="666"/>
      <c r="J374" s="666"/>
      <c r="K374" s="667"/>
      <c r="L374" s="705"/>
      <c r="M374" s="705"/>
      <c r="N374" s="705"/>
      <c r="O374" s="705"/>
      <c r="P374" s="705"/>
      <c r="Q374" s="705"/>
      <c r="R374" s="705"/>
      <c r="S374" s="705"/>
      <c r="T374" s="705"/>
      <c r="U374" s="705"/>
      <c r="V374" s="705"/>
      <c r="W374" s="705"/>
      <c r="X374" s="705"/>
      <c r="Y374" s="705"/>
      <c r="Z374" s="705"/>
      <c r="AA374" s="705"/>
      <c r="AB374" s="705"/>
      <c r="AC374" s="705"/>
      <c r="AD374" s="706"/>
      <c r="AE374" s="712"/>
      <c r="AF374" s="713"/>
      <c r="AG374" s="659" t="s">
        <v>1186</v>
      </c>
      <c r="AH374" s="660"/>
      <c r="AI374" s="660"/>
      <c r="AJ374" s="661"/>
      <c r="AK374" s="665">
        <f ca="1">OFFSET('(6)定期点検調書'!$BC$12,AO363-1,0)</f>
        <v>0</v>
      </c>
      <c r="AL374" s="666"/>
      <c r="AM374" s="666"/>
      <c r="AN374" s="667"/>
      <c r="AO374" s="705"/>
      <c r="AP374" s="705"/>
      <c r="AQ374" s="705"/>
      <c r="AR374" s="705"/>
      <c r="AS374" s="705"/>
      <c r="AT374" s="705"/>
      <c r="AU374" s="705"/>
      <c r="AV374" s="705"/>
      <c r="AW374" s="705"/>
      <c r="AX374" s="705"/>
      <c r="AY374" s="705"/>
      <c r="AZ374" s="705"/>
      <c r="BA374" s="705"/>
      <c r="BB374" s="705"/>
      <c r="BC374" s="705"/>
      <c r="BD374" s="705"/>
      <c r="BE374" s="705"/>
      <c r="BF374" s="705"/>
      <c r="BG374" s="706"/>
    </row>
    <row r="375" spans="2:86" ht="14.55" customHeight="1" x14ac:dyDescent="0.2">
      <c r="B375" s="712"/>
      <c r="C375" s="713"/>
      <c r="D375" s="662"/>
      <c r="E375" s="663"/>
      <c r="F375" s="663"/>
      <c r="G375" s="664"/>
      <c r="H375" s="668"/>
      <c r="I375" s="669"/>
      <c r="J375" s="669"/>
      <c r="K375" s="670"/>
      <c r="L375" s="705"/>
      <c r="M375" s="705"/>
      <c r="N375" s="705"/>
      <c r="O375" s="705"/>
      <c r="P375" s="705"/>
      <c r="Q375" s="705"/>
      <c r="R375" s="705"/>
      <c r="S375" s="705"/>
      <c r="T375" s="705"/>
      <c r="U375" s="705"/>
      <c r="V375" s="705"/>
      <c r="W375" s="705"/>
      <c r="X375" s="705"/>
      <c r="Y375" s="705"/>
      <c r="Z375" s="705"/>
      <c r="AA375" s="705"/>
      <c r="AB375" s="705"/>
      <c r="AC375" s="705"/>
      <c r="AD375" s="706"/>
      <c r="AE375" s="712"/>
      <c r="AF375" s="713"/>
      <c r="AG375" s="662"/>
      <c r="AH375" s="663"/>
      <c r="AI375" s="663"/>
      <c r="AJ375" s="664"/>
      <c r="AK375" s="668"/>
      <c r="AL375" s="669"/>
      <c r="AM375" s="669"/>
      <c r="AN375" s="670"/>
      <c r="AO375" s="705"/>
      <c r="AP375" s="705"/>
      <c r="AQ375" s="705"/>
      <c r="AR375" s="705"/>
      <c r="AS375" s="705"/>
      <c r="AT375" s="705"/>
      <c r="AU375" s="705"/>
      <c r="AV375" s="705"/>
      <c r="AW375" s="705"/>
      <c r="AX375" s="705"/>
      <c r="AY375" s="705"/>
      <c r="AZ375" s="705"/>
      <c r="BA375" s="705"/>
      <c r="BB375" s="705"/>
      <c r="BC375" s="705"/>
      <c r="BD375" s="705"/>
      <c r="BE375" s="705"/>
      <c r="BF375" s="705"/>
      <c r="BG375" s="706"/>
    </row>
    <row r="376" spans="2:86" ht="14.55" customHeight="1" x14ac:dyDescent="0.2">
      <c r="B376" s="712"/>
      <c r="C376" s="713"/>
      <c r="D376" s="659" t="s">
        <v>1187</v>
      </c>
      <c r="E376" s="660"/>
      <c r="F376" s="660"/>
      <c r="G376" s="661"/>
      <c r="H376" s="665">
        <f ca="1">OFFSET('(6)定期点検調書'!$BF$12,L363-1,0)</f>
        <v>0</v>
      </c>
      <c r="I376" s="666"/>
      <c r="J376" s="666"/>
      <c r="K376" s="667"/>
      <c r="L376" s="705"/>
      <c r="M376" s="705"/>
      <c r="N376" s="705"/>
      <c r="O376" s="705"/>
      <c r="P376" s="705"/>
      <c r="Q376" s="705"/>
      <c r="R376" s="705"/>
      <c r="S376" s="705"/>
      <c r="T376" s="705"/>
      <c r="U376" s="705"/>
      <c r="V376" s="705"/>
      <c r="W376" s="705"/>
      <c r="X376" s="705"/>
      <c r="Y376" s="705"/>
      <c r="Z376" s="705"/>
      <c r="AA376" s="705"/>
      <c r="AB376" s="705"/>
      <c r="AC376" s="705"/>
      <c r="AD376" s="706"/>
      <c r="AE376" s="712"/>
      <c r="AF376" s="713"/>
      <c r="AG376" s="659" t="s">
        <v>1187</v>
      </c>
      <c r="AH376" s="660"/>
      <c r="AI376" s="660"/>
      <c r="AJ376" s="661"/>
      <c r="AK376" s="665">
        <f ca="1">OFFSET('(6)定期点検調書'!$BF$12,AO363-1,0)</f>
        <v>0</v>
      </c>
      <c r="AL376" s="666"/>
      <c r="AM376" s="666"/>
      <c r="AN376" s="667"/>
      <c r="AO376" s="705"/>
      <c r="AP376" s="705"/>
      <c r="AQ376" s="705"/>
      <c r="AR376" s="705"/>
      <c r="AS376" s="705"/>
      <c r="AT376" s="705"/>
      <c r="AU376" s="705"/>
      <c r="AV376" s="705"/>
      <c r="AW376" s="705"/>
      <c r="AX376" s="705"/>
      <c r="AY376" s="705"/>
      <c r="AZ376" s="705"/>
      <c r="BA376" s="705"/>
      <c r="BB376" s="705"/>
      <c r="BC376" s="705"/>
      <c r="BD376" s="705"/>
      <c r="BE376" s="705"/>
      <c r="BF376" s="705"/>
      <c r="BG376" s="706"/>
    </row>
    <row r="377" spans="2:86" ht="14.55" customHeight="1" x14ac:dyDescent="0.2">
      <c r="B377" s="662"/>
      <c r="C377" s="664"/>
      <c r="D377" s="662"/>
      <c r="E377" s="663"/>
      <c r="F377" s="663"/>
      <c r="G377" s="664"/>
      <c r="H377" s="668"/>
      <c r="I377" s="669"/>
      <c r="J377" s="669"/>
      <c r="K377" s="670"/>
      <c r="L377" s="707"/>
      <c r="M377" s="707"/>
      <c r="N377" s="707"/>
      <c r="O377" s="707"/>
      <c r="P377" s="707"/>
      <c r="Q377" s="707"/>
      <c r="R377" s="707"/>
      <c r="S377" s="707"/>
      <c r="T377" s="707"/>
      <c r="U377" s="707"/>
      <c r="V377" s="707"/>
      <c r="W377" s="707"/>
      <c r="X377" s="707"/>
      <c r="Y377" s="707"/>
      <c r="Z377" s="707"/>
      <c r="AA377" s="707"/>
      <c r="AB377" s="707"/>
      <c r="AC377" s="707"/>
      <c r="AD377" s="708"/>
      <c r="AE377" s="662"/>
      <c r="AF377" s="664"/>
      <c r="AG377" s="662"/>
      <c r="AH377" s="663"/>
      <c r="AI377" s="663"/>
      <c r="AJ377" s="664"/>
      <c r="AK377" s="668"/>
      <c r="AL377" s="669"/>
      <c r="AM377" s="669"/>
      <c r="AN377" s="670"/>
      <c r="AO377" s="707"/>
      <c r="AP377" s="707"/>
      <c r="AQ377" s="707"/>
      <c r="AR377" s="707"/>
      <c r="AS377" s="707"/>
      <c r="AT377" s="707"/>
      <c r="AU377" s="707"/>
      <c r="AV377" s="707"/>
      <c r="AW377" s="707"/>
      <c r="AX377" s="707"/>
      <c r="AY377" s="707"/>
      <c r="AZ377" s="707"/>
      <c r="BA377" s="707"/>
      <c r="BB377" s="707"/>
      <c r="BC377" s="707"/>
      <c r="BD377" s="707"/>
      <c r="BE377" s="707"/>
      <c r="BF377" s="707"/>
      <c r="BG377" s="708"/>
    </row>
    <row r="378" spans="2:86" ht="14.55" customHeight="1" x14ac:dyDescent="0.2">
      <c r="B378" s="683" t="s">
        <v>1241</v>
      </c>
      <c r="C378" s="683"/>
      <c r="D378" s="683"/>
      <c r="E378" s="683"/>
      <c r="F378" s="683"/>
      <c r="G378" s="683"/>
      <c r="H378" s="699" t="str">
        <f ca="1">IF(OFFSET('(6)定期点検調書'!$AR$12,L363-1,0)="","",OFFSET('(6)定期点検調書'!$AQ$12,L363-1,0)&amp;TEXT(OFFSET('(6)定期点検調書'!$AR$12,L363-1,0),"0.0")&amp;OFFSET('(6)定期点検調書'!$AT$12,L363-1,0))  &amp;  IF(OFFSET('(6)定期点検調書'!$AV$12,L363-1,0)="","","／"&amp;OFFSET('(6)定期点検調書'!$AU$12,L363-1,0)&amp;TEXT(OFFSET('(6)定期点検調書'!$AV$12,L363-1,0),"0.0")&amp;OFFSET('(6)定期点検調書'!$AX$12,L363-1,0))  &amp;  IF(OFFSET('(6)定期点検調書'!$AZ$12,L363-1,0)="","","／"&amp;OFFSET('(6)定期点検調書'!$AY$12,L363-1,0)&amp;TEXT(OFFSET('(6)定期点検調書'!$AZ$12,L363-1,0),"0.0")&amp;OFFSET('(6)定期点検調書'!$BB$12,L363-1,0))</f>
        <v/>
      </c>
      <c r="I378" s="700"/>
      <c r="J378" s="700"/>
      <c r="K378" s="700"/>
      <c r="L378" s="700"/>
      <c r="M378" s="700"/>
      <c r="N378" s="700"/>
      <c r="O378" s="700"/>
      <c r="P378" s="685" t="s">
        <v>1243</v>
      </c>
      <c r="Q378" s="685"/>
      <c r="R378" s="685"/>
      <c r="S378" s="685"/>
      <c r="T378" s="685"/>
      <c r="U378" s="685"/>
      <c r="V378" s="685"/>
      <c r="W378" s="686" t="str">
        <f ca="1">OFFSET('(6)定期点検調書'!$F$12,L363-1,0)</f>
        <v/>
      </c>
      <c r="X378" s="687"/>
      <c r="Y378" s="687"/>
      <c r="Z378" s="687"/>
      <c r="AA378" s="687"/>
      <c r="AB378" s="687"/>
      <c r="AC378" s="687"/>
      <c r="AD378" s="688"/>
      <c r="AE378" s="683" t="s">
        <v>1241</v>
      </c>
      <c r="AF378" s="683"/>
      <c r="AG378" s="683"/>
      <c r="AH378" s="683"/>
      <c r="AI378" s="683"/>
      <c r="AJ378" s="683"/>
      <c r="AK378" s="699" t="str">
        <f ca="1">IF(OFFSET('(6)定期点検調書'!$AR$12,AO363-1,0)="","",OFFSET('(6)定期点検調書'!$AQ$12,AO363-1,0)&amp;TEXT(OFFSET('(6)定期点検調書'!$AR$12,AO363-1,0),"0.0")&amp;OFFSET('(6)定期点検調書'!$AT$12,AO363-1,0))  &amp;  IF(OFFSET('(6)定期点検調書'!$AV$12,AO363-1,0)="","","／"&amp;OFFSET('(6)定期点検調書'!$AU$12,AO363-1,0)&amp;TEXT(OFFSET('(6)定期点検調書'!$AV$12,AO363-1,0),"0.0")&amp;OFFSET('(6)定期点検調書'!$AX$12,AO363-1,0))  &amp;  IF(OFFSET('(6)定期点検調書'!$AZ$12,AO363-1,0)="","","／"&amp;OFFSET('(6)定期点検調書'!$AY$12,AO363-1,0)&amp;TEXT(OFFSET('(6)定期点検調書'!$AZ$12,AO363-1,0),"0.0")&amp;OFFSET('(6)定期点検調書'!$BB$12,AO363-1,0))</f>
        <v/>
      </c>
      <c r="AL378" s="700"/>
      <c r="AM378" s="700"/>
      <c r="AN378" s="700"/>
      <c r="AO378" s="700"/>
      <c r="AP378" s="700"/>
      <c r="AQ378" s="700"/>
      <c r="AR378" s="700"/>
      <c r="AS378" s="685" t="s">
        <v>1243</v>
      </c>
      <c r="AT378" s="685"/>
      <c r="AU378" s="685"/>
      <c r="AV378" s="685"/>
      <c r="AW378" s="685"/>
      <c r="AX378" s="685"/>
      <c r="AY378" s="685"/>
      <c r="AZ378" s="686" t="str">
        <f ca="1">OFFSET('(6)定期点検調書'!$F$12,AO363-1,0)</f>
        <v/>
      </c>
      <c r="BA378" s="687"/>
      <c r="BB378" s="687"/>
      <c r="BC378" s="687"/>
      <c r="BD378" s="687"/>
      <c r="BE378" s="687"/>
      <c r="BF378" s="687"/>
      <c r="BG378" s="688"/>
    </row>
    <row r="379" spans="2:86" ht="14.55" customHeight="1" x14ac:dyDescent="0.2">
      <c r="B379" s="683"/>
      <c r="C379" s="683"/>
      <c r="D379" s="683"/>
      <c r="E379" s="683"/>
      <c r="F379" s="683"/>
      <c r="G379" s="683"/>
      <c r="H379" s="701"/>
      <c r="I379" s="702"/>
      <c r="J379" s="702"/>
      <c r="K379" s="702"/>
      <c r="L379" s="702"/>
      <c r="M379" s="702"/>
      <c r="N379" s="702"/>
      <c r="O379" s="702"/>
      <c r="P379" s="685"/>
      <c r="Q379" s="685"/>
      <c r="R379" s="685"/>
      <c r="S379" s="685"/>
      <c r="T379" s="685"/>
      <c r="U379" s="685"/>
      <c r="V379" s="685"/>
      <c r="W379" s="689"/>
      <c r="X379" s="690"/>
      <c r="Y379" s="690"/>
      <c r="Z379" s="690"/>
      <c r="AA379" s="690"/>
      <c r="AB379" s="690"/>
      <c r="AC379" s="690"/>
      <c r="AD379" s="691"/>
      <c r="AE379" s="683"/>
      <c r="AF379" s="683"/>
      <c r="AG379" s="683"/>
      <c r="AH379" s="683"/>
      <c r="AI379" s="683"/>
      <c r="AJ379" s="683"/>
      <c r="AK379" s="701"/>
      <c r="AL379" s="702"/>
      <c r="AM379" s="702"/>
      <c r="AN379" s="702"/>
      <c r="AO379" s="702"/>
      <c r="AP379" s="702"/>
      <c r="AQ379" s="702"/>
      <c r="AR379" s="702"/>
      <c r="AS379" s="685"/>
      <c r="AT379" s="685"/>
      <c r="AU379" s="685"/>
      <c r="AV379" s="685"/>
      <c r="AW379" s="685"/>
      <c r="AX379" s="685"/>
      <c r="AY379" s="685"/>
      <c r="AZ379" s="689"/>
      <c r="BA379" s="690"/>
      <c r="BB379" s="690"/>
      <c r="BC379" s="690"/>
      <c r="BD379" s="690"/>
      <c r="BE379" s="690"/>
      <c r="BF379" s="690"/>
      <c r="BG379" s="691"/>
    </row>
    <row r="380" spans="2:86" ht="14.55" customHeight="1" x14ac:dyDescent="0.2">
      <c r="B380" s="659" t="s">
        <v>1242</v>
      </c>
      <c r="C380" s="660"/>
      <c r="D380" s="660"/>
      <c r="E380" s="660"/>
      <c r="F380" s="660"/>
      <c r="G380" s="661"/>
      <c r="H380" s="671" t="str">
        <f ca="1">IF(OFFSET('(6)定期点検調書'!$BL$12,L363-1,0)="","",VLOOKUP(OFFSET('(6)定期点検調書'!$BL$12,L363-1,0),ﾃﾞｰﾀ一覧!$AY$4:$BB$16,2,FALSE))  &amp;  IF(OFFSET('(6)定期点検調書'!$BC$12,L363-1,0)="","","／"&amp;VLOOKUP(OFFSET('(6)定期点検調書'!$BC$12,L363-1,0),ﾃﾞｰﾀ一覧!$AY$4:$BB$16,2,FALSE))  &amp;  IF(OFFSET('(6)定期点検調書'!$BD$12,L363-1,0)="","","／"&amp;VLOOKUP(OFFSET('(6)定期点検調書'!$BD$12,L363-1,0),ﾃﾞｰﾀ一覧!$AY$4:$BB$16,2,FALSE))</f>
        <v/>
      </c>
      <c r="I380" s="672"/>
      <c r="J380" s="672"/>
      <c r="K380" s="672"/>
      <c r="L380" s="672"/>
      <c r="M380" s="672"/>
      <c r="N380" s="672"/>
      <c r="O380" s="672"/>
      <c r="P380" s="692" t="s">
        <v>996</v>
      </c>
      <c r="Q380" s="692"/>
      <c r="R380" s="692"/>
      <c r="S380" s="692"/>
      <c r="T380" s="692"/>
      <c r="U380" s="692"/>
      <c r="V380" s="692"/>
      <c r="W380" s="693"/>
      <c r="X380" s="694"/>
      <c r="Y380" s="694"/>
      <c r="Z380" s="694"/>
      <c r="AA380" s="694"/>
      <c r="AB380" s="694"/>
      <c r="AC380" s="694"/>
      <c r="AD380" s="695"/>
      <c r="AE380" s="659" t="s">
        <v>1242</v>
      </c>
      <c r="AF380" s="660"/>
      <c r="AG380" s="660"/>
      <c r="AH380" s="660"/>
      <c r="AI380" s="660"/>
      <c r="AJ380" s="661"/>
      <c r="AK380" s="671" t="str">
        <f ca="1">IF(OFFSET('(6)定期点検調書'!$BL$12,AO363-1,0)="","",VLOOKUP(OFFSET('(6)定期点検調書'!$BL$12,AO363-1,0),ﾃﾞｰﾀ一覧!$AY$4:$BB$16,2,FALSE))  &amp;  IF(OFFSET('(6)定期点検調書'!$BC$12,AO363-1,0)="","","／"&amp;VLOOKUP(OFFSET('(6)定期点検調書'!$BC$12,AO363-1,0),ﾃﾞｰﾀ一覧!$AY$4:$BB$16,2,FALSE))  &amp;  IF(OFFSET('(6)定期点検調書'!$BD$12,AO363-1,0)="","","／"&amp;VLOOKUP(OFFSET('(6)定期点検調書'!$BD$12,AO363-1,0),ﾃﾞｰﾀ一覧!$AY$4:$BB$16,2,FALSE))</f>
        <v/>
      </c>
      <c r="AL380" s="672"/>
      <c r="AM380" s="672"/>
      <c r="AN380" s="672"/>
      <c r="AO380" s="672"/>
      <c r="AP380" s="672"/>
      <c r="AQ380" s="672"/>
      <c r="AR380" s="672"/>
      <c r="AS380" s="692" t="s">
        <v>996</v>
      </c>
      <c r="AT380" s="692"/>
      <c r="AU380" s="692"/>
      <c r="AV380" s="692"/>
      <c r="AW380" s="692"/>
      <c r="AX380" s="692"/>
      <c r="AY380" s="692"/>
      <c r="AZ380" s="693"/>
      <c r="BA380" s="694"/>
      <c r="BB380" s="694"/>
      <c r="BC380" s="694"/>
      <c r="BD380" s="694"/>
      <c r="BE380" s="694"/>
      <c r="BF380" s="694"/>
      <c r="BG380" s="695"/>
    </row>
    <row r="381" spans="2:86" ht="14.55" customHeight="1" x14ac:dyDescent="0.2">
      <c r="B381" s="662"/>
      <c r="C381" s="663"/>
      <c r="D381" s="663"/>
      <c r="E381" s="663"/>
      <c r="F381" s="663"/>
      <c r="G381" s="664"/>
      <c r="H381" s="674"/>
      <c r="I381" s="675"/>
      <c r="J381" s="675"/>
      <c r="K381" s="675"/>
      <c r="L381" s="675"/>
      <c r="M381" s="675"/>
      <c r="N381" s="675"/>
      <c r="O381" s="675"/>
      <c r="P381" s="692"/>
      <c r="Q381" s="692"/>
      <c r="R381" s="692"/>
      <c r="S381" s="692"/>
      <c r="T381" s="692"/>
      <c r="U381" s="692"/>
      <c r="V381" s="692"/>
      <c r="W381" s="696"/>
      <c r="X381" s="697"/>
      <c r="Y381" s="697"/>
      <c r="Z381" s="697"/>
      <c r="AA381" s="697"/>
      <c r="AB381" s="697"/>
      <c r="AC381" s="697"/>
      <c r="AD381" s="698"/>
      <c r="AE381" s="662"/>
      <c r="AF381" s="663"/>
      <c r="AG381" s="663"/>
      <c r="AH381" s="663"/>
      <c r="AI381" s="663"/>
      <c r="AJ381" s="664"/>
      <c r="AK381" s="674"/>
      <c r="AL381" s="675"/>
      <c r="AM381" s="675"/>
      <c r="AN381" s="675"/>
      <c r="AO381" s="675"/>
      <c r="AP381" s="675"/>
      <c r="AQ381" s="675"/>
      <c r="AR381" s="675"/>
      <c r="AS381" s="692"/>
      <c r="AT381" s="692"/>
      <c r="AU381" s="692"/>
      <c r="AV381" s="692"/>
      <c r="AW381" s="692"/>
      <c r="AX381" s="692"/>
      <c r="AY381" s="692"/>
      <c r="AZ381" s="696"/>
      <c r="BA381" s="697"/>
      <c r="BB381" s="697"/>
      <c r="BC381" s="697"/>
      <c r="BD381" s="697"/>
      <c r="BE381" s="697"/>
      <c r="BF381" s="697"/>
      <c r="BG381" s="698"/>
    </row>
    <row r="382" spans="2:86" ht="19.5" customHeight="1" x14ac:dyDescent="0.2">
      <c r="B382" s="683" t="s">
        <v>79</v>
      </c>
      <c r="C382" s="683"/>
      <c r="D382" s="683"/>
      <c r="E382" s="683"/>
      <c r="F382" s="683"/>
      <c r="G382" s="683"/>
      <c r="H382" s="684">
        <f ca="1">OFFSET('(6)定期点検調書'!$CA$12,L363-1,0)</f>
        <v>0</v>
      </c>
      <c r="I382" s="684"/>
      <c r="J382" s="684"/>
      <c r="K382" s="684"/>
      <c r="L382" s="684"/>
      <c r="M382" s="684"/>
      <c r="N382" s="684"/>
      <c r="O382" s="684"/>
      <c r="P382" s="684"/>
      <c r="Q382" s="684"/>
      <c r="R382" s="684"/>
      <c r="S382" s="684"/>
      <c r="T382" s="684"/>
      <c r="U382" s="684"/>
      <c r="V382" s="684"/>
      <c r="W382" s="684"/>
      <c r="X382" s="684"/>
      <c r="Y382" s="684"/>
      <c r="Z382" s="684"/>
      <c r="AA382" s="684"/>
      <c r="AB382" s="684"/>
      <c r="AC382" s="684"/>
      <c r="AD382" s="684"/>
      <c r="AE382" s="683" t="s">
        <v>79</v>
      </c>
      <c r="AF382" s="683"/>
      <c r="AG382" s="683"/>
      <c r="AH382" s="683"/>
      <c r="AI382" s="683"/>
      <c r="AJ382" s="683"/>
      <c r="AK382" s="684">
        <f ca="1">OFFSET('(6)定期点検調書'!$CA$12,AO363-1,0)</f>
        <v>0</v>
      </c>
      <c r="AL382" s="684"/>
      <c r="AM382" s="684"/>
      <c r="AN382" s="684"/>
      <c r="AO382" s="684"/>
      <c r="AP382" s="684"/>
      <c r="AQ382" s="684"/>
      <c r="AR382" s="684"/>
      <c r="AS382" s="684"/>
      <c r="AT382" s="684"/>
      <c r="AU382" s="684"/>
      <c r="AV382" s="684"/>
      <c r="AW382" s="684"/>
      <c r="AX382" s="684"/>
      <c r="AY382" s="684"/>
      <c r="AZ382" s="684"/>
      <c r="BA382" s="684"/>
      <c r="BB382" s="684"/>
      <c r="BC382" s="684"/>
      <c r="BD382" s="684"/>
      <c r="BE382" s="684"/>
      <c r="BF382" s="684"/>
      <c r="BG382" s="684"/>
      <c r="CH382" s="473"/>
    </row>
    <row r="383" spans="2:86" ht="19.2" customHeight="1" x14ac:dyDescent="0.2">
      <c r="B383" s="683"/>
      <c r="C383" s="683"/>
      <c r="D383" s="683"/>
      <c r="E383" s="683"/>
      <c r="F383" s="683"/>
      <c r="G383" s="683"/>
      <c r="H383" s="684"/>
      <c r="I383" s="684"/>
      <c r="J383" s="684"/>
      <c r="K383" s="684"/>
      <c r="L383" s="684"/>
      <c r="M383" s="684"/>
      <c r="N383" s="684"/>
      <c r="O383" s="684"/>
      <c r="P383" s="684"/>
      <c r="Q383" s="684"/>
      <c r="R383" s="684"/>
      <c r="S383" s="684"/>
      <c r="T383" s="684"/>
      <c r="U383" s="684"/>
      <c r="V383" s="684"/>
      <c r="W383" s="684"/>
      <c r="X383" s="684"/>
      <c r="Y383" s="684"/>
      <c r="Z383" s="684"/>
      <c r="AA383" s="684"/>
      <c r="AB383" s="684"/>
      <c r="AC383" s="684"/>
      <c r="AD383" s="684"/>
      <c r="AE383" s="683"/>
      <c r="AF383" s="683"/>
      <c r="AG383" s="683"/>
      <c r="AH383" s="683"/>
      <c r="AI383" s="683"/>
      <c r="AJ383" s="683"/>
      <c r="AK383" s="684"/>
      <c r="AL383" s="684"/>
      <c r="AM383" s="684"/>
      <c r="AN383" s="684"/>
      <c r="AO383" s="684"/>
      <c r="AP383" s="684"/>
      <c r="AQ383" s="684"/>
      <c r="AR383" s="684"/>
      <c r="AS383" s="684"/>
      <c r="AT383" s="684"/>
      <c r="AU383" s="684"/>
      <c r="AV383" s="684"/>
      <c r="AW383" s="684"/>
      <c r="AX383" s="684"/>
      <c r="AY383" s="684"/>
      <c r="AZ383" s="684"/>
      <c r="BA383" s="684"/>
      <c r="BB383" s="684"/>
      <c r="BC383" s="684"/>
      <c r="BD383" s="684"/>
      <c r="BE383" s="684"/>
      <c r="BF383" s="684"/>
      <c r="BG383" s="684"/>
    </row>
    <row r="384" spans="2:86" ht="14.55" customHeight="1" x14ac:dyDescent="0.2">
      <c r="B384" s="677" t="s">
        <v>1038</v>
      </c>
      <c r="C384" s="678"/>
      <c r="D384" s="677" t="s">
        <v>1237</v>
      </c>
      <c r="E384" s="719"/>
      <c r="F384" s="719"/>
      <c r="G384" s="719"/>
      <c r="H384" s="665">
        <f ca="1">OFFSET('(6)定期点検調書'!$B$12,L384-1,0)</f>
        <v>0</v>
      </c>
      <c r="I384" s="666"/>
      <c r="J384" s="666"/>
      <c r="K384" s="667"/>
      <c r="L384" s="703">
        <f>AO363+1</f>
        <v>37</v>
      </c>
      <c r="M384" s="703"/>
      <c r="N384" s="703"/>
      <c r="O384" s="703"/>
      <c r="P384" s="703"/>
      <c r="Q384" s="703"/>
      <c r="R384" s="703"/>
      <c r="S384" s="703"/>
      <c r="T384" s="703"/>
      <c r="U384" s="703"/>
      <c r="V384" s="703"/>
      <c r="W384" s="703"/>
      <c r="X384" s="703"/>
      <c r="Y384" s="703"/>
      <c r="Z384" s="703"/>
      <c r="AA384" s="703"/>
      <c r="AB384" s="703"/>
      <c r="AC384" s="703"/>
      <c r="AD384" s="704"/>
      <c r="AE384" s="677" t="s">
        <v>1038</v>
      </c>
      <c r="AF384" s="678"/>
      <c r="AG384" s="677" t="s">
        <v>1237</v>
      </c>
      <c r="AH384" s="719"/>
      <c r="AI384" s="719"/>
      <c r="AJ384" s="719"/>
      <c r="AK384" s="665">
        <f ca="1">OFFSET('(6)定期点検調書'!$B$12,AO384-1,0)</f>
        <v>0</v>
      </c>
      <c r="AL384" s="666"/>
      <c r="AM384" s="666"/>
      <c r="AN384" s="667"/>
      <c r="AO384" s="703">
        <f>L384+1</f>
        <v>38</v>
      </c>
      <c r="AP384" s="703"/>
      <c r="AQ384" s="703"/>
      <c r="AR384" s="703"/>
      <c r="AS384" s="703"/>
      <c r="AT384" s="703"/>
      <c r="AU384" s="703"/>
      <c r="AV384" s="703"/>
      <c r="AW384" s="703"/>
      <c r="AX384" s="703"/>
      <c r="AY384" s="703"/>
      <c r="AZ384" s="703"/>
      <c r="BA384" s="703"/>
      <c r="BB384" s="703"/>
      <c r="BC384" s="703"/>
      <c r="BD384" s="703"/>
      <c r="BE384" s="703"/>
      <c r="BF384" s="703"/>
      <c r="BG384" s="704"/>
    </row>
    <row r="385" spans="2:59" ht="14.55" customHeight="1" x14ac:dyDescent="0.2">
      <c r="B385" s="679"/>
      <c r="C385" s="680"/>
      <c r="D385" s="681"/>
      <c r="E385" s="720"/>
      <c r="F385" s="720"/>
      <c r="G385" s="720"/>
      <c r="H385" s="668"/>
      <c r="I385" s="669"/>
      <c r="J385" s="669"/>
      <c r="K385" s="670"/>
      <c r="L385" s="705"/>
      <c r="M385" s="705"/>
      <c r="N385" s="705"/>
      <c r="O385" s="705"/>
      <c r="P385" s="705"/>
      <c r="Q385" s="705"/>
      <c r="R385" s="705"/>
      <c r="S385" s="705"/>
      <c r="T385" s="705"/>
      <c r="U385" s="705"/>
      <c r="V385" s="705"/>
      <c r="W385" s="705"/>
      <c r="X385" s="705"/>
      <c r="Y385" s="705"/>
      <c r="Z385" s="705"/>
      <c r="AA385" s="705"/>
      <c r="AB385" s="705"/>
      <c r="AC385" s="705"/>
      <c r="AD385" s="706"/>
      <c r="AE385" s="679"/>
      <c r="AF385" s="680"/>
      <c r="AG385" s="681"/>
      <c r="AH385" s="720"/>
      <c r="AI385" s="720"/>
      <c r="AJ385" s="720"/>
      <c r="AK385" s="668"/>
      <c r="AL385" s="669"/>
      <c r="AM385" s="669"/>
      <c r="AN385" s="670"/>
      <c r="AO385" s="705"/>
      <c r="AP385" s="705"/>
      <c r="AQ385" s="705"/>
      <c r="AR385" s="705"/>
      <c r="AS385" s="705"/>
      <c r="AT385" s="705"/>
      <c r="AU385" s="705"/>
      <c r="AV385" s="705"/>
      <c r="AW385" s="705"/>
      <c r="AX385" s="705"/>
      <c r="AY385" s="705"/>
      <c r="AZ385" s="705"/>
      <c r="BA385" s="705"/>
      <c r="BB385" s="705"/>
      <c r="BC385" s="705"/>
      <c r="BD385" s="705"/>
      <c r="BE385" s="705"/>
      <c r="BF385" s="705"/>
      <c r="BG385" s="706"/>
    </row>
    <row r="386" spans="2:59" ht="14.55" customHeight="1" x14ac:dyDescent="0.2">
      <c r="B386" s="679"/>
      <c r="C386" s="680"/>
      <c r="D386" s="677" t="s">
        <v>992</v>
      </c>
      <c r="E386" s="719"/>
      <c r="F386" s="719"/>
      <c r="G386" s="719"/>
      <c r="H386" s="665">
        <f ca="1">OFFSET('(6)定期点検調書'!$D$12,L384-1,0)</f>
        <v>0</v>
      </c>
      <c r="I386" s="666"/>
      <c r="J386" s="666"/>
      <c r="K386" s="667"/>
      <c r="L386" s="705"/>
      <c r="M386" s="705"/>
      <c r="N386" s="705"/>
      <c r="O386" s="705"/>
      <c r="P386" s="705"/>
      <c r="Q386" s="705"/>
      <c r="R386" s="705"/>
      <c r="S386" s="705"/>
      <c r="T386" s="705"/>
      <c r="U386" s="705"/>
      <c r="V386" s="705"/>
      <c r="W386" s="705"/>
      <c r="X386" s="705"/>
      <c r="Y386" s="705"/>
      <c r="Z386" s="705"/>
      <c r="AA386" s="705"/>
      <c r="AB386" s="705"/>
      <c r="AC386" s="705"/>
      <c r="AD386" s="706"/>
      <c r="AE386" s="679"/>
      <c r="AF386" s="680"/>
      <c r="AG386" s="677" t="s">
        <v>992</v>
      </c>
      <c r="AH386" s="719"/>
      <c r="AI386" s="719"/>
      <c r="AJ386" s="719"/>
      <c r="AK386" s="665">
        <f ca="1">OFFSET('(6)定期点検調書'!$D$12,AO384-1,0)</f>
        <v>0</v>
      </c>
      <c r="AL386" s="666"/>
      <c r="AM386" s="666"/>
      <c r="AN386" s="667"/>
      <c r="AO386" s="705"/>
      <c r="AP386" s="705"/>
      <c r="AQ386" s="705"/>
      <c r="AR386" s="705"/>
      <c r="AS386" s="705"/>
      <c r="AT386" s="705"/>
      <c r="AU386" s="705"/>
      <c r="AV386" s="705"/>
      <c r="AW386" s="705"/>
      <c r="AX386" s="705"/>
      <c r="AY386" s="705"/>
      <c r="AZ386" s="705"/>
      <c r="BA386" s="705"/>
      <c r="BB386" s="705"/>
      <c r="BC386" s="705"/>
      <c r="BD386" s="705"/>
      <c r="BE386" s="705"/>
      <c r="BF386" s="705"/>
      <c r="BG386" s="706"/>
    </row>
    <row r="387" spans="2:59" ht="14.55" customHeight="1" x14ac:dyDescent="0.2">
      <c r="B387" s="681"/>
      <c r="C387" s="682"/>
      <c r="D387" s="681"/>
      <c r="E387" s="720"/>
      <c r="F387" s="720"/>
      <c r="G387" s="720"/>
      <c r="H387" s="668"/>
      <c r="I387" s="669"/>
      <c r="J387" s="669"/>
      <c r="K387" s="670"/>
      <c r="L387" s="705"/>
      <c r="M387" s="705"/>
      <c r="N387" s="705"/>
      <c r="O387" s="705"/>
      <c r="P387" s="705"/>
      <c r="Q387" s="705"/>
      <c r="R387" s="705"/>
      <c r="S387" s="705"/>
      <c r="T387" s="705"/>
      <c r="U387" s="705"/>
      <c r="V387" s="705"/>
      <c r="W387" s="705"/>
      <c r="X387" s="705"/>
      <c r="Y387" s="705"/>
      <c r="Z387" s="705"/>
      <c r="AA387" s="705"/>
      <c r="AB387" s="705"/>
      <c r="AC387" s="705"/>
      <c r="AD387" s="706"/>
      <c r="AE387" s="681"/>
      <c r="AF387" s="682"/>
      <c r="AG387" s="681"/>
      <c r="AH387" s="720"/>
      <c r="AI387" s="720"/>
      <c r="AJ387" s="720"/>
      <c r="AK387" s="668"/>
      <c r="AL387" s="669"/>
      <c r="AM387" s="669"/>
      <c r="AN387" s="670"/>
      <c r="AO387" s="705"/>
      <c r="AP387" s="705"/>
      <c r="AQ387" s="705"/>
      <c r="AR387" s="705"/>
      <c r="AS387" s="705"/>
      <c r="AT387" s="705"/>
      <c r="AU387" s="705"/>
      <c r="AV387" s="705"/>
      <c r="AW387" s="705"/>
      <c r="AX387" s="705"/>
      <c r="AY387" s="705"/>
      <c r="AZ387" s="705"/>
      <c r="BA387" s="705"/>
      <c r="BB387" s="705"/>
      <c r="BC387" s="705"/>
      <c r="BD387" s="705"/>
      <c r="BE387" s="705"/>
      <c r="BF387" s="705"/>
      <c r="BG387" s="706"/>
    </row>
    <row r="388" spans="2:59" ht="14.55" customHeight="1" x14ac:dyDescent="0.2">
      <c r="B388" s="677" t="s">
        <v>1238</v>
      </c>
      <c r="C388" s="678"/>
      <c r="D388" s="659" t="s">
        <v>993</v>
      </c>
      <c r="E388" s="660"/>
      <c r="F388" s="660"/>
      <c r="G388" s="660"/>
      <c r="H388" s="671">
        <f ca="1">OFFSET('(6)定期点検調書'!$AA$13,L384-1,0)</f>
        <v>0</v>
      </c>
      <c r="I388" s="672"/>
      <c r="J388" s="672"/>
      <c r="K388" s="673"/>
      <c r="L388" s="705"/>
      <c r="M388" s="705"/>
      <c r="N388" s="705"/>
      <c r="O388" s="705"/>
      <c r="P388" s="705"/>
      <c r="Q388" s="705"/>
      <c r="R388" s="705"/>
      <c r="S388" s="705"/>
      <c r="T388" s="705"/>
      <c r="U388" s="705"/>
      <c r="V388" s="705"/>
      <c r="W388" s="705"/>
      <c r="X388" s="705"/>
      <c r="Y388" s="705"/>
      <c r="Z388" s="705"/>
      <c r="AA388" s="705"/>
      <c r="AB388" s="705"/>
      <c r="AC388" s="705"/>
      <c r="AD388" s="706"/>
      <c r="AE388" s="677" t="s">
        <v>1238</v>
      </c>
      <c r="AF388" s="678"/>
      <c r="AG388" s="659" t="s">
        <v>993</v>
      </c>
      <c r="AH388" s="660"/>
      <c r="AI388" s="660"/>
      <c r="AJ388" s="660"/>
      <c r="AK388" s="671">
        <f ca="1">OFFSET('(6)定期点検調書'!$AA$13,AO384-1,0)</f>
        <v>0</v>
      </c>
      <c r="AL388" s="672"/>
      <c r="AM388" s="672"/>
      <c r="AN388" s="673"/>
      <c r="AO388" s="705"/>
      <c r="AP388" s="705"/>
      <c r="AQ388" s="705"/>
      <c r="AR388" s="705"/>
      <c r="AS388" s="705"/>
      <c r="AT388" s="705"/>
      <c r="AU388" s="705"/>
      <c r="AV388" s="705"/>
      <c r="AW388" s="705"/>
      <c r="AX388" s="705"/>
      <c r="AY388" s="705"/>
      <c r="AZ388" s="705"/>
      <c r="BA388" s="705"/>
      <c r="BB388" s="705"/>
      <c r="BC388" s="705"/>
      <c r="BD388" s="705"/>
      <c r="BE388" s="705"/>
      <c r="BF388" s="705"/>
      <c r="BG388" s="706"/>
    </row>
    <row r="389" spans="2:59" ht="14.55" customHeight="1" x14ac:dyDescent="0.2">
      <c r="B389" s="679"/>
      <c r="C389" s="680"/>
      <c r="D389" s="662"/>
      <c r="E389" s="663"/>
      <c r="F389" s="663"/>
      <c r="G389" s="663"/>
      <c r="H389" s="674"/>
      <c r="I389" s="675"/>
      <c r="J389" s="675"/>
      <c r="K389" s="676"/>
      <c r="L389" s="705"/>
      <c r="M389" s="705"/>
      <c r="N389" s="705"/>
      <c r="O389" s="705"/>
      <c r="P389" s="705"/>
      <c r="Q389" s="705"/>
      <c r="R389" s="705"/>
      <c r="S389" s="705"/>
      <c r="T389" s="705"/>
      <c r="U389" s="705"/>
      <c r="V389" s="705"/>
      <c r="W389" s="705"/>
      <c r="X389" s="705"/>
      <c r="Y389" s="705"/>
      <c r="Z389" s="705"/>
      <c r="AA389" s="705"/>
      <c r="AB389" s="705"/>
      <c r="AC389" s="705"/>
      <c r="AD389" s="706"/>
      <c r="AE389" s="679"/>
      <c r="AF389" s="680"/>
      <c r="AG389" s="662"/>
      <c r="AH389" s="663"/>
      <c r="AI389" s="663"/>
      <c r="AJ389" s="663"/>
      <c r="AK389" s="674"/>
      <c r="AL389" s="675"/>
      <c r="AM389" s="675"/>
      <c r="AN389" s="676"/>
      <c r="AO389" s="705"/>
      <c r="AP389" s="705"/>
      <c r="AQ389" s="705"/>
      <c r="AR389" s="705"/>
      <c r="AS389" s="705"/>
      <c r="AT389" s="705"/>
      <c r="AU389" s="705"/>
      <c r="AV389" s="705"/>
      <c r="AW389" s="705"/>
      <c r="AX389" s="705"/>
      <c r="AY389" s="705"/>
      <c r="AZ389" s="705"/>
      <c r="BA389" s="705"/>
      <c r="BB389" s="705"/>
      <c r="BC389" s="705"/>
      <c r="BD389" s="705"/>
      <c r="BE389" s="705"/>
      <c r="BF389" s="705"/>
      <c r="BG389" s="706"/>
    </row>
    <row r="390" spans="2:59" ht="14.55" customHeight="1" x14ac:dyDescent="0.2">
      <c r="B390" s="679"/>
      <c r="C390" s="680"/>
      <c r="D390" s="659" t="s">
        <v>1239</v>
      </c>
      <c r="E390" s="660"/>
      <c r="F390" s="660"/>
      <c r="G390" s="660"/>
      <c r="H390" s="665">
        <f ca="1">OFFSET('(6)定期点検調書'!$AD$12,L384-1,0)</f>
        <v>0</v>
      </c>
      <c r="I390" s="666"/>
      <c r="J390" s="666"/>
      <c r="K390" s="667"/>
      <c r="L390" s="705"/>
      <c r="M390" s="705"/>
      <c r="N390" s="705"/>
      <c r="O390" s="705"/>
      <c r="P390" s="705"/>
      <c r="Q390" s="705"/>
      <c r="R390" s="705"/>
      <c r="S390" s="705"/>
      <c r="T390" s="705"/>
      <c r="U390" s="705"/>
      <c r="V390" s="705"/>
      <c r="W390" s="705"/>
      <c r="X390" s="705"/>
      <c r="Y390" s="705"/>
      <c r="Z390" s="705"/>
      <c r="AA390" s="705"/>
      <c r="AB390" s="705"/>
      <c r="AC390" s="705"/>
      <c r="AD390" s="706"/>
      <c r="AE390" s="679"/>
      <c r="AF390" s="680"/>
      <c r="AG390" s="659" t="s">
        <v>1239</v>
      </c>
      <c r="AH390" s="660"/>
      <c r="AI390" s="660"/>
      <c r="AJ390" s="660"/>
      <c r="AK390" s="665">
        <f ca="1">OFFSET('(6)定期点検調書'!$AD$12,AO384-1,0)</f>
        <v>0</v>
      </c>
      <c r="AL390" s="666"/>
      <c r="AM390" s="666"/>
      <c r="AN390" s="667"/>
      <c r="AO390" s="705"/>
      <c r="AP390" s="705"/>
      <c r="AQ390" s="705"/>
      <c r="AR390" s="705"/>
      <c r="AS390" s="705"/>
      <c r="AT390" s="705"/>
      <c r="AU390" s="705"/>
      <c r="AV390" s="705"/>
      <c r="AW390" s="705"/>
      <c r="AX390" s="705"/>
      <c r="AY390" s="705"/>
      <c r="AZ390" s="705"/>
      <c r="BA390" s="705"/>
      <c r="BB390" s="705"/>
      <c r="BC390" s="705"/>
      <c r="BD390" s="705"/>
      <c r="BE390" s="705"/>
      <c r="BF390" s="705"/>
      <c r="BG390" s="706"/>
    </row>
    <row r="391" spans="2:59" ht="14.55" customHeight="1" x14ac:dyDescent="0.2">
      <c r="B391" s="681"/>
      <c r="C391" s="682"/>
      <c r="D391" s="662"/>
      <c r="E391" s="663"/>
      <c r="F391" s="663"/>
      <c r="G391" s="663"/>
      <c r="H391" s="668"/>
      <c r="I391" s="669"/>
      <c r="J391" s="669"/>
      <c r="K391" s="670"/>
      <c r="L391" s="705"/>
      <c r="M391" s="705"/>
      <c r="N391" s="705"/>
      <c r="O391" s="705"/>
      <c r="P391" s="705"/>
      <c r="Q391" s="705"/>
      <c r="R391" s="705"/>
      <c r="S391" s="705"/>
      <c r="T391" s="705"/>
      <c r="U391" s="705"/>
      <c r="V391" s="705"/>
      <c r="W391" s="705"/>
      <c r="X391" s="705"/>
      <c r="Y391" s="705"/>
      <c r="Z391" s="705"/>
      <c r="AA391" s="705"/>
      <c r="AB391" s="705"/>
      <c r="AC391" s="705"/>
      <c r="AD391" s="706"/>
      <c r="AE391" s="681"/>
      <c r="AF391" s="682"/>
      <c r="AG391" s="662"/>
      <c r="AH391" s="663"/>
      <c r="AI391" s="663"/>
      <c r="AJ391" s="663"/>
      <c r="AK391" s="668"/>
      <c r="AL391" s="669"/>
      <c r="AM391" s="669"/>
      <c r="AN391" s="670"/>
      <c r="AO391" s="705"/>
      <c r="AP391" s="705"/>
      <c r="AQ391" s="705"/>
      <c r="AR391" s="705"/>
      <c r="AS391" s="705"/>
      <c r="AT391" s="705"/>
      <c r="AU391" s="705"/>
      <c r="AV391" s="705"/>
      <c r="AW391" s="705"/>
      <c r="AX391" s="705"/>
      <c r="AY391" s="705"/>
      <c r="AZ391" s="705"/>
      <c r="BA391" s="705"/>
      <c r="BB391" s="705"/>
      <c r="BC391" s="705"/>
      <c r="BD391" s="705"/>
      <c r="BE391" s="705"/>
      <c r="BF391" s="705"/>
      <c r="BG391" s="706"/>
    </row>
    <row r="392" spans="2:59" ht="28.95" customHeight="1" x14ac:dyDescent="0.2">
      <c r="B392" s="716" t="s">
        <v>995</v>
      </c>
      <c r="C392" s="717"/>
      <c r="D392" s="717"/>
      <c r="E392" s="717"/>
      <c r="F392" s="717"/>
      <c r="G392" s="718"/>
      <c r="H392" s="709">
        <f ca="1">OFFSET('(6)定期点検調書'!$AK$12,L384-1,0)</f>
        <v>0</v>
      </c>
      <c r="I392" s="710"/>
      <c r="J392" s="710"/>
      <c r="K392" s="711"/>
      <c r="L392" s="705"/>
      <c r="M392" s="705"/>
      <c r="N392" s="705"/>
      <c r="O392" s="705"/>
      <c r="P392" s="705"/>
      <c r="Q392" s="705"/>
      <c r="R392" s="705"/>
      <c r="S392" s="705"/>
      <c r="T392" s="705"/>
      <c r="U392" s="705"/>
      <c r="V392" s="705"/>
      <c r="W392" s="705"/>
      <c r="X392" s="705"/>
      <c r="Y392" s="705"/>
      <c r="Z392" s="705"/>
      <c r="AA392" s="705"/>
      <c r="AB392" s="705"/>
      <c r="AC392" s="705"/>
      <c r="AD392" s="706"/>
      <c r="AE392" s="716" t="s">
        <v>995</v>
      </c>
      <c r="AF392" s="717"/>
      <c r="AG392" s="717"/>
      <c r="AH392" s="717"/>
      <c r="AI392" s="717"/>
      <c r="AJ392" s="718"/>
      <c r="AK392" s="709">
        <f ca="1">OFFSET('(6)定期点検調書'!$AK$12,AO384-1,0)</f>
        <v>0</v>
      </c>
      <c r="AL392" s="710"/>
      <c r="AM392" s="710"/>
      <c r="AN392" s="711"/>
      <c r="AO392" s="705"/>
      <c r="AP392" s="705"/>
      <c r="AQ392" s="705"/>
      <c r="AR392" s="705"/>
      <c r="AS392" s="705"/>
      <c r="AT392" s="705"/>
      <c r="AU392" s="705"/>
      <c r="AV392" s="705"/>
      <c r="AW392" s="705"/>
      <c r="AX392" s="705"/>
      <c r="AY392" s="705"/>
      <c r="AZ392" s="705"/>
      <c r="BA392" s="705"/>
      <c r="BB392" s="705"/>
      <c r="BC392" s="705"/>
      <c r="BD392" s="705"/>
      <c r="BE392" s="705"/>
      <c r="BF392" s="705"/>
      <c r="BG392" s="706"/>
    </row>
    <row r="393" spans="2:59" ht="14.55" customHeight="1" x14ac:dyDescent="0.2">
      <c r="B393" s="677" t="s">
        <v>1240</v>
      </c>
      <c r="C393" s="661"/>
      <c r="D393" s="659" t="s">
        <v>994</v>
      </c>
      <c r="E393" s="660"/>
      <c r="F393" s="660"/>
      <c r="G393" s="661"/>
      <c r="H393" s="699" t="str">
        <f ca="1">OFFSET('(6)定期点検調書'!$BY$12,L384-1,0)</f>
        <v/>
      </c>
      <c r="I393" s="700"/>
      <c r="J393" s="700"/>
      <c r="K393" s="714"/>
      <c r="L393" s="705"/>
      <c r="M393" s="705"/>
      <c r="N393" s="705"/>
      <c r="O393" s="705"/>
      <c r="P393" s="705"/>
      <c r="Q393" s="705"/>
      <c r="R393" s="705"/>
      <c r="S393" s="705"/>
      <c r="T393" s="705"/>
      <c r="U393" s="705"/>
      <c r="V393" s="705"/>
      <c r="W393" s="705"/>
      <c r="X393" s="705"/>
      <c r="Y393" s="705"/>
      <c r="Z393" s="705"/>
      <c r="AA393" s="705"/>
      <c r="AB393" s="705"/>
      <c r="AC393" s="705"/>
      <c r="AD393" s="706"/>
      <c r="AE393" s="677" t="s">
        <v>1240</v>
      </c>
      <c r="AF393" s="661"/>
      <c r="AG393" s="659" t="s">
        <v>994</v>
      </c>
      <c r="AH393" s="660"/>
      <c r="AI393" s="660"/>
      <c r="AJ393" s="661"/>
      <c r="AK393" s="699" t="str">
        <f ca="1">OFFSET('(6)定期点検調書'!$BY$12,AO384-1,0)</f>
        <v/>
      </c>
      <c r="AL393" s="700"/>
      <c r="AM393" s="700"/>
      <c r="AN393" s="714"/>
      <c r="AO393" s="705"/>
      <c r="AP393" s="705"/>
      <c r="AQ393" s="705"/>
      <c r="AR393" s="705"/>
      <c r="AS393" s="705"/>
      <c r="AT393" s="705"/>
      <c r="AU393" s="705"/>
      <c r="AV393" s="705"/>
      <c r="AW393" s="705"/>
      <c r="AX393" s="705"/>
      <c r="AY393" s="705"/>
      <c r="AZ393" s="705"/>
      <c r="BA393" s="705"/>
      <c r="BB393" s="705"/>
      <c r="BC393" s="705"/>
      <c r="BD393" s="705"/>
      <c r="BE393" s="705"/>
      <c r="BF393" s="705"/>
      <c r="BG393" s="706"/>
    </row>
    <row r="394" spans="2:59" ht="14.55" customHeight="1" x14ac:dyDescent="0.2">
      <c r="B394" s="712"/>
      <c r="C394" s="713"/>
      <c r="D394" s="662"/>
      <c r="E394" s="663"/>
      <c r="F394" s="663"/>
      <c r="G394" s="664"/>
      <c r="H394" s="701"/>
      <c r="I394" s="702"/>
      <c r="J394" s="702"/>
      <c r="K394" s="715"/>
      <c r="L394" s="705"/>
      <c r="M394" s="705"/>
      <c r="N394" s="705"/>
      <c r="O394" s="705"/>
      <c r="P394" s="705"/>
      <c r="Q394" s="705"/>
      <c r="R394" s="705"/>
      <c r="S394" s="705"/>
      <c r="T394" s="705"/>
      <c r="U394" s="705"/>
      <c r="V394" s="705"/>
      <c r="W394" s="705"/>
      <c r="X394" s="705"/>
      <c r="Y394" s="705"/>
      <c r="Z394" s="705"/>
      <c r="AA394" s="705"/>
      <c r="AB394" s="705"/>
      <c r="AC394" s="705"/>
      <c r="AD394" s="706"/>
      <c r="AE394" s="712"/>
      <c r="AF394" s="713"/>
      <c r="AG394" s="662"/>
      <c r="AH394" s="663"/>
      <c r="AI394" s="663"/>
      <c r="AJ394" s="664"/>
      <c r="AK394" s="701"/>
      <c r="AL394" s="702"/>
      <c r="AM394" s="702"/>
      <c r="AN394" s="715"/>
      <c r="AO394" s="705"/>
      <c r="AP394" s="705"/>
      <c r="AQ394" s="705"/>
      <c r="AR394" s="705"/>
      <c r="AS394" s="705"/>
      <c r="AT394" s="705"/>
      <c r="AU394" s="705"/>
      <c r="AV394" s="705"/>
      <c r="AW394" s="705"/>
      <c r="AX394" s="705"/>
      <c r="AY394" s="705"/>
      <c r="AZ394" s="705"/>
      <c r="BA394" s="705"/>
      <c r="BB394" s="705"/>
      <c r="BC394" s="705"/>
      <c r="BD394" s="705"/>
      <c r="BE394" s="705"/>
      <c r="BF394" s="705"/>
      <c r="BG394" s="706"/>
    </row>
    <row r="395" spans="2:59" ht="14.55" customHeight="1" x14ac:dyDescent="0.2">
      <c r="B395" s="712"/>
      <c r="C395" s="713"/>
      <c r="D395" s="659" t="s">
        <v>1186</v>
      </c>
      <c r="E395" s="660"/>
      <c r="F395" s="660"/>
      <c r="G395" s="661"/>
      <c r="H395" s="665">
        <f ca="1">OFFSET('(6)定期点検調書'!$BC$12,L384-1,0)</f>
        <v>0</v>
      </c>
      <c r="I395" s="666"/>
      <c r="J395" s="666"/>
      <c r="K395" s="667"/>
      <c r="L395" s="705"/>
      <c r="M395" s="705"/>
      <c r="N395" s="705"/>
      <c r="O395" s="705"/>
      <c r="P395" s="705"/>
      <c r="Q395" s="705"/>
      <c r="R395" s="705"/>
      <c r="S395" s="705"/>
      <c r="T395" s="705"/>
      <c r="U395" s="705"/>
      <c r="V395" s="705"/>
      <c r="W395" s="705"/>
      <c r="X395" s="705"/>
      <c r="Y395" s="705"/>
      <c r="Z395" s="705"/>
      <c r="AA395" s="705"/>
      <c r="AB395" s="705"/>
      <c r="AC395" s="705"/>
      <c r="AD395" s="706"/>
      <c r="AE395" s="712"/>
      <c r="AF395" s="713"/>
      <c r="AG395" s="659" t="s">
        <v>1186</v>
      </c>
      <c r="AH395" s="660"/>
      <c r="AI395" s="660"/>
      <c r="AJ395" s="661"/>
      <c r="AK395" s="665">
        <f ca="1">OFFSET('(6)定期点検調書'!$BC$12,AO384-1,0)</f>
        <v>0</v>
      </c>
      <c r="AL395" s="666"/>
      <c r="AM395" s="666"/>
      <c r="AN395" s="667"/>
      <c r="AO395" s="705"/>
      <c r="AP395" s="705"/>
      <c r="AQ395" s="705"/>
      <c r="AR395" s="705"/>
      <c r="AS395" s="705"/>
      <c r="AT395" s="705"/>
      <c r="AU395" s="705"/>
      <c r="AV395" s="705"/>
      <c r="AW395" s="705"/>
      <c r="AX395" s="705"/>
      <c r="AY395" s="705"/>
      <c r="AZ395" s="705"/>
      <c r="BA395" s="705"/>
      <c r="BB395" s="705"/>
      <c r="BC395" s="705"/>
      <c r="BD395" s="705"/>
      <c r="BE395" s="705"/>
      <c r="BF395" s="705"/>
      <c r="BG395" s="706"/>
    </row>
    <row r="396" spans="2:59" ht="14.55" customHeight="1" x14ac:dyDescent="0.2">
      <c r="B396" s="712"/>
      <c r="C396" s="713"/>
      <c r="D396" s="662"/>
      <c r="E396" s="663"/>
      <c r="F396" s="663"/>
      <c r="G396" s="664"/>
      <c r="H396" s="668"/>
      <c r="I396" s="669"/>
      <c r="J396" s="669"/>
      <c r="K396" s="670"/>
      <c r="L396" s="705"/>
      <c r="M396" s="705"/>
      <c r="N396" s="705"/>
      <c r="O396" s="705"/>
      <c r="P396" s="705"/>
      <c r="Q396" s="705"/>
      <c r="R396" s="705"/>
      <c r="S396" s="705"/>
      <c r="T396" s="705"/>
      <c r="U396" s="705"/>
      <c r="V396" s="705"/>
      <c r="W396" s="705"/>
      <c r="X396" s="705"/>
      <c r="Y396" s="705"/>
      <c r="Z396" s="705"/>
      <c r="AA396" s="705"/>
      <c r="AB396" s="705"/>
      <c r="AC396" s="705"/>
      <c r="AD396" s="706"/>
      <c r="AE396" s="712"/>
      <c r="AF396" s="713"/>
      <c r="AG396" s="662"/>
      <c r="AH396" s="663"/>
      <c r="AI396" s="663"/>
      <c r="AJ396" s="664"/>
      <c r="AK396" s="668"/>
      <c r="AL396" s="669"/>
      <c r="AM396" s="669"/>
      <c r="AN396" s="670"/>
      <c r="AO396" s="705"/>
      <c r="AP396" s="705"/>
      <c r="AQ396" s="705"/>
      <c r="AR396" s="705"/>
      <c r="AS396" s="705"/>
      <c r="AT396" s="705"/>
      <c r="AU396" s="705"/>
      <c r="AV396" s="705"/>
      <c r="AW396" s="705"/>
      <c r="AX396" s="705"/>
      <c r="AY396" s="705"/>
      <c r="AZ396" s="705"/>
      <c r="BA396" s="705"/>
      <c r="BB396" s="705"/>
      <c r="BC396" s="705"/>
      <c r="BD396" s="705"/>
      <c r="BE396" s="705"/>
      <c r="BF396" s="705"/>
      <c r="BG396" s="706"/>
    </row>
    <row r="397" spans="2:59" ht="14.55" customHeight="1" x14ac:dyDescent="0.2">
      <c r="B397" s="712"/>
      <c r="C397" s="713"/>
      <c r="D397" s="659" t="s">
        <v>1187</v>
      </c>
      <c r="E397" s="660"/>
      <c r="F397" s="660"/>
      <c r="G397" s="661"/>
      <c r="H397" s="665">
        <f ca="1">OFFSET('(6)定期点検調書'!$BF$12,L384-1,0)</f>
        <v>0</v>
      </c>
      <c r="I397" s="666"/>
      <c r="J397" s="666"/>
      <c r="K397" s="667"/>
      <c r="L397" s="705"/>
      <c r="M397" s="705"/>
      <c r="N397" s="705"/>
      <c r="O397" s="705"/>
      <c r="P397" s="705"/>
      <c r="Q397" s="705"/>
      <c r="R397" s="705"/>
      <c r="S397" s="705"/>
      <c r="T397" s="705"/>
      <c r="U397" s="705"/>
      <c r="V397" s="705"/>
      <c r="W397" s="705"/>
      <c r="X397" s="705"/>
      <c r="Y397" s="705"/>
      <c r="Z397" s="705"/>
      <c r="AA397" s="705"/>
      <c r="AB397" s="705"/>
      <c r="AC397" s="705"/>
      <c r="AD397" s="706"/>
      <c r="AE397" s="712"/>
      <c r="AF397" s="713"/>
      <c r="AG397" s="659" t="s">
        <v>1187</v>
      </c>
      <c r="AH397" s="660"/>
      <c r="AI397" s="660"/>
      <c r="AJ397" s="661"/>
      <c r="AK397" s="665">
        <f ca="1">OFFSET('(6)定期点検調書'!$BF$12,AO384-1,0)</f>
        <v>0</v>
      </c>
      <c r="AL397" s="666"/>
      <c r="AM397" s="666"/>
      <c r="AN397" s="667"/>
      <c r="AO397" s="705"/>
      <c r="AP397" s="705"/>
      <c r="AQ397" s="705"/>
      <c r="AR397" s="705"/>
      <c r="AS397" s="705"/>
      <c r="AT397" s="705"/>
      <c r="AU397" s="705"/>
      <c r="AV397" s="705"/>
      <c r="AW397" s="705"/>
      <c r="AX397" s="705"/>
      <c r="AY397" s="705"/>
      <c r="AZ397" s="705"/>
      <c r="BA397" s="705"/>
      <c r="BB397" s="705"/>
      <c r="BC397" s="705"/>
      <c r="BD397" s="705"/>
      <c r="BE397" s="705"/>
      <c r="BF397" s="705"/>
      <c r="BG397" s="706"/>
    </row>
    <row r="398" spans="2:59" ht="14.55" customHeight="1" x14ac:dyDescent="0.2">
      <c r="B398" s="662"/>
      <c r="C398" s="664"/>
      <c r="D398" s="662"/>
      <c r="E398" s="663"/>
      <c r="F398" s="663"/>
      <c r="G398" s="664"/>
      <c r="H398" s="668"/>
      <c r="I398" s="669"/>
      <c r="J398" s="669"/>
      <c r="K398" s="670"/>
      <c r="L398" s="707"/>
      <c r="M398" s="707"/>
      <c r="N398" s="707"/>
      <c r="O398" s="707"/>
      <c r="P398" s="707"/>
      <c r="Q398" s="707"/>
      <c r="R398" s="707"/>
      <c r="S398" s="707"/>
      <c r="T398" s="707"/>
      <c r="U398" s="707"/>
      <c r="V398" s="707"/>
      <c r="W398" s="707"/>
      <c r="X398" s="707"/>
      <c r="Y398" s="707"/>
      <c r="Z398" s="707"/>
      <c r="AA398" s="707"/>
      <c r="AB398" s="707"/>
      <c r="AC398" s="707"/>
      <c r="AD398" s="708"/>
      <c r="AE398" s="662"/>
      <c r="AF398" s="664"/>
      <c r="AG398" s="662"/>
      <c r="AH398" s="663"/>
      <c r="AI398" s="663"/>
      <c r="AJ398" s="664"/>
      <c r="AK398" s="668"/>
      <c r="AL398" s="669"/>
      <c r="AM398" s="669"/>
      <c r="AN398" s="670"/>
      <c r="AO398" s="707"/>
      <c r="AP398" s="707"/>
      <c r="AQ398" s="707"/>
      <c r="AR398" s="707"/>
      <c r="AS398" s="707"/>
      <c r="AT398" s="707"/>
      <c r="AU398" s="707"/>
      <c r="AV398" s="707"/>
      <c r="AW398" s="707"/>
      <c r="AX398" s="707"/>
      <c r="AY398" s="707"/>
      <c r="AZ398" s="707"/>
      <c r="BA398" s="707"/>
      <c r="BB398" s="707"/>
      <c r="BC398" s="707"/>
      <c r="BD398" s="707"/>
      <c r="BE398" s="707"/>
      <c r="BF398" s="707"/>
      <c r="BG398" s="708"/>
    </row>
    <row r="399" spans="2:59" ht="14.55" customHeight="1" x14ac:dyDescent="0.2">
      <c r="B399" s="683" t="s">
        <v>1241</v>
      </c>
      <c r="C399" s="683"/>
      <c r="D399" s="683"/>
      <c r="E399" s="683"/>
      <c r="F399" s="683"/>
      <c r="G399" s="683"/>
      <c r="H399" s="699" t="str">
        <f ca="1">IF(OFFSET('(6)定期点検調書'!$AR$12,L384-1,0)="","",OFFSET('(6)定期点検調書'!$AQ$12,L384-1,0)&amp;TEXT(OFFSET('(6)定期点検調書'!$AR$12,L384-1,0),"0.0")&amp;OFFSET('(6)定期点検調書'!$AT$12,L384-1,0))  &amp;  IF(OFFSET('(6)定期点検調書'!$AV$12,L384-1,0)="","","／"&amp;OFFSET('(6)定期点検調書'!$AU$12,L384-1,0)&amp;TEXT(OFFSET('(6)定期点検調書'!$AV$12,L384-1,0),"0.0")&amp;OFFSET('(6)定期点検調書'!$AX$12,L384-1,0))  &amp;  IF(OFFSET('(6)定期点検調書'!$AZ$12,L384-1,0)="","","／"&amp;OFFSET('(6)定期点検調書'!$AY$12,L384-1,0)&amp;TEXT(OFFSET('(6)定期点検調書'!$AZ$12,L384-1,0),"0.0")&amp;OFFSET('(6)定期点検調書'!$BB$12,L384-1,0))</f>
        <v/>
      </c>
      <c r="I399" s="700"/>
      <c r="J399" s="700"/>
      <c r="K399" s="700"/>
      <c r="L399" s="700"/>
      <c r="M399" s="700"/>
      <c r="N399" s="700"/>
      <c r="O399" s="700"/>
      <c r="P399" s="685" t="s">
        <v>1243</v>
      </c>
      <c r="Q399" s="685"/>
      <c r="R399" s="685"/>
      <c r="S399" s="685"/>
      <c r="T399" s="685"/>
      <c r="U399" s="685"/>
      <c r="V399" s="685"/>
      <c r="W399" s="686" t="str">
        <f ca="1">OFFSET('(6)定期点検調書'!$F$12,L384-1,0)</f>
        <v/>
      </c>
      <c r="X399" s="687"/>
      <c r="Y399" s="687"/>
      <c r="Z399" s="687"/>
      <c r="AA399" s="687"/>
      <c r="AB399" s="687"/>
      <c r="AC399" s="687"/>
      <c r="AD399" s="688"/>
      <c r="AE399" s="683" t="s">
        <v>1241</v>
      </c>
      <c r="AF399" s="683"/>
      <c r="AG399" s="683"/>
      <c r="AH399" s="683"/>
      <c r="AI399" s="683"/>
      <c r="AJ399" s="683"/>
      <c r="AK399" s="699" t="str">
        <f ca="1">IF(OFFSET('(6)定期点検調書'!$AR$12,AO384-1,0)="","",OFFSET('(6)定期点検調書'!$AQ$12,AO384-1,0)&amp;TEXT(OFFSET('(6)定期点検調書'!$AR$12,AO384-1,0),"0.0")&amp;OFFSET('(6)定期点検調書'!$AT$12,AO384-1,0))  &amp;  IF(OFFSET('(6)定期点検調書'!$AV$12,AO384-1,0)="","","／"&amp;OFFSET('(6)定期点検調書'!$AU$12,AO384-1,0)&amp;TEXT(OFFSET('(6)定期点検調書'!$AV$12,AO384-1,0),"0.0")&amp;OFFSET('(6)定期点検調書'!$AX$12,AO384-1,0))  &amp;  IF(OFFSET('(6)定期点検調書'!$AZ$12,AO384-1,0)="","","／"&amp;OFFSET('(6)定期点検調書'!$AY$12,AO384-1,0)&amp;TEXT(OFFSET('(6)定期点検調書'!$AZ$12,AO384-1,0),"0.0")&amp;OFFSET('(6)定期点検調書'!$BB$12,AO384-1,0))</f>
        <v/>
      </c>
      <c r="AL399" s="700"/>
      <c r="AM399" s="700"/>
      <c r="AN399" s="700"/>
      <c r="AO399" s="700"/>
      <c r="AP399" s="700"/>
      <c r="AQ399" s="700"/>
      <c r="AR399" s="700"/>
      <c r="AS399" s="685" t="s">
        <v>1243</v>
      </c>
      <c r="AT399" s="685"/>
      <c r="AU399" s="685"/>
      <c r="AV399" s="685"/>
      <c r="AW399" s="685"/>
      <c r="AX399" s="685"/>
      <c r="AY399" s="685"/>
      <c r="AZ399" s="686" t="str">
        <f ca="1">OFFSET('(6)定期点検調書'!$F$12,AO384-1,0)</f>
        <v/>
      </c>
      <c r="BA399" s="687"/>
      <c r="BB399" s="687"/>
      <c r="BC399" s="687"/>
      <c r="BD399" s="687"/>
      <c r="BE399" s="687"/>
      <c r="BF399" s="687"/>
      <c r="BG399" s="688"/>
    </row>
    <row r="400" spans="2:59" ht="14.55" customHeight="1" x14ac:dyDescent="0.2">
      <c r="B400" s="683"/>
      <c r="C400" s="683"/>
      <c r="D400" s="683"/>
      <c r="E400" s="683"/>
      <c r="F400" s="683"/>
      <c r="G400" s="683"/>
      <c r="H400" s="701"/>
      <c r="I400" s="702"/>
      <c r="J400" s="702"/>
      <c r="K400" s="702"/>
      <c r="L400" s="702"/>
      <c r="M400" s="702"/>
      <c r="N400" s="702"/>
      <c r="O400" s="702"/>
      <c r="P400" s="685"/>
      <c r="Q400" s="685"/>
      <c r="R400" s="685"/>
      <c r="S400" s="685"/>
      <c r="T400" s="685"/>
      <c r="U400" s="685"/>
      <c r="V400" s="685"/>
      <c r="W400" s="689"/>
      <c r="X400" s="690"/>
      <c r="Y400" s="690"/>
      <c r="Z400" s="690"/>
      <c r="AA400" s="690"/>
      <c r="AB400" s="690"/>
      <c r="AC400" s="690"/>
      <c r="AD400" s="691"/>
      <c r="AE400" s="683"/>
      <c r="AF400" s="683"/>
      <c r="AG400" s="683"/>
      <c r="AH400" s="683"/>
      <c r="AI400" s="683"/>
      <c r="AJ400" s="683"/>
      <c r="AK400" s="701"/>
      <c r="AL400" s="702"/>
      <c r="AM400" s="702"/>
      <c r="AN400" s="702"/>
      <c r="AO400" s="702"/>
      <c r="AP400" s="702"/>
      <c r="AQ400" s="702"/>
      <c r="AR400" s="702"/>
      <c r="AS400" s="685"/>
      <c r="AT400" s="685"/>
      <c r="AU400" s="685"/>
      <c r="AV400" s="685"/>
      <c r="AW400" s="685"/>
      <c r="AX400" s="685"/>
      <c r="AY400" s="685"/>
      <c r="AZ400" s="689"/>
      <c r="BA400" s="690"/>
      <c r="BB400" s="690"/>
      <c r="BC400" s="690"/>
      <c r="BD400" s="690"/>
      <c r="BE400" s="690"/>
      <c r="BF400" s="690"/>
      <c r="BG400" s="691"/>
    </row>
    <row r="401" spans="2:86" ht="14.55" customHeight="1" x14ac:dyDescent="0.2">
      <c r="B401" s="659" t="s">
        <v>1242</v>
      </c>
      <c r="C401" s="660"/>
      <c r="D401" s="660"/>
      <c r="E401" s="660"/>
      <c r="F401" s="660"/>
      <c r="G401" s="661"/>
      <c r="H401" s="671"/>
      <c r="I401" s="672"/>
      <c r="J401" s="672"/>
      <c r="K401" s="672"/>
      <c r="L401" s="672"/>
      <c r="M401" s="672"/>
      <c r="N401" s="672"/>
      <c r="O401" s="672"/>
      <c r="P401" s="692" t="s">
        <v>996</v>
      </c>
      <c r="Q401" s="692"/>
      <c r="R401" s="692"/>
      <c r="S401" s="692"/>
      <c r="T401" s="692"/>
      <c r="U401" s="692"/>
      <c r="V401" s="692"/>
      <c r="W401" s="693"/>
      <c r="X401" s="694"/>
      <c r="Y401" s="694"/>
      <c r="Z401" s="694"/>
      <c r="AA401" s="694"/>
      <c r="AB401" s="694"/>
      <c r="AC401" s="694"/>
      <c r="AD401" s="695"/>
      <c r="AE401" s="659" t="s">
        <v>1242</v>
      </c>
      <c r="AF401" s="660"/>
      <c r="AG401" s="660"/>
      <c r="AH401" s="660"/>
      <c r="AI401" s="660"/>
      <c r="AJ401" s="661"/>
      <c r="AK401" s="671"/>
      <c r="AL401" s="672"/>
      <c r="AM401" s="672"/>
      <c r="AN401" s="672"/>
      <c r="AO401" s="672"/>
      <c r="AP401" s="672"/>
      <c r="AQ401" s="672"/>
      <c r="AR401" s="672"/>
      <c r="AS401" s="692" t="s">
        <v>996</v>
      </c>
      <c r="AT401" s="692"/>
      <c r="AU401" s="692"/>
      <c r="AV401" s="692"/>
      <c r="AW401" s="692"/>
      <c r="AX401" s="692"/>
      <c r="AY401" s="692"/>
      <c r="AZ401" s="693"/>
      <c r="BA401" s="694"/>
      <c r="BB401" s="694"/>
      <c r="BC401" s="694"/>
      <c r="BD401" s="694"/>
      <c r="BE401" s="694"/>
      <c r="BF401" s="694"/>
      <c r="BG401" s="695"/>
    </row>
    <row r="402" spans="2:86" ht="14.55" customHeight="1" x14ac:dyDescent="0.2">
      <c r="B402" s="662"/>
      <c r="C402" s="663"/>
      <c r="D402" s="663"/>
      <c r="E402" s="663"/>
      <c r="F402" s="663"/>
      <c r="G402" s="664"/>
      <c r="H402" s="674"/>
      <c r="I402" s="675"/>
      <c r="J402" s="675"/>
      <c r="K402" s="675"/>
      <c r="L402" s="675"/>
      <c r="M402" s="675"/>
      <c r="N402" s="675"/>
      <c r="O402" s="675"/>
      <c r="P402" s="692"/>
      <c r="Q402" s="692"/>
      <c r="R402" s="692"/>
      <c r="S402" s="692"/>
      <c r="T402" s="692"/>
      <c r="U402" s="692"/>
      <c r="V402" s="692"/>
      <c r="W402" s="696"/>
      <c r="X402" s="697"/>
      <c r="Y402" s="697"/>
      <c r="Z402" s="697"/>
      <c r="AA402" s="697"/>
      <c r="AB402" s="697"/>
      <c r="AC402" s="697"/>
      <c r="AD402" s="698"/>
      <c r="AE402" s="662"/>
      <c r="AF402" s="663"/>
      <c r="AG402" s="663"/>
      <c r="AH402" s="663"/>
      <c r="AI402" s="663"/>
      <c r="AJ402" s="664"/>
      <c r="AK402" s="674"/>
      <c r="AL402" s="675"/>
      <c r="AM402" s="675"/>
      <c r="AN402" s="675"/>
      <c r="AO402" s="675"/>
      <c r="AP402" s="675"/>
      <c r="AQ402" s="675"/>
      <c r="AR402" s="675"/>
      <c r="AS402" s="692"/>
      <c r="AT402" s="692"/>
      <c r="AU402" s="692"/>
      <c r="AV402" s="692"/>
      <c r="AW402" s="692"/>
      <c r="AX402" s="692"/>
      <c r="AY402" s="692"/>
      <c r="AZ402" s="696"/>
      <c r="BA402" s="697"/>
      <c r="BB402" s="697"/>
      <c r="BC402" s="697"/>
      <c r="BD402" s="697"/>
      <c r="BE402" s="697"/>
      <c r="BF402" s="697"/>
      <c r="BG402" s="698"/>
    </row>
    <row r="403" spans="2:86" ht="19.5" customHeight="1" x14ac:dyDescent="0.2">
      <c r="B403" s="683" t="s">
        <v>79</v>
      </c>
      <c r="C403" s="683"/>
      <c r="D403" s="683"/>
      <c r="E403" s="683"/>
      <c r="F403" s="683"/>
      <c r="G403" s="683"/>
      <c r="H403" s="684">
        <f ca="1">OFFSET('(6)定期点検調書'!$CA$12,L384-1,0)</f>
        <v>0</v>
      </c>
      <c r="I403" s="684"/>
      <c r="J403" s="684"/>
      <c r="K403" s="684"/>
      <c r="L403" s="684"/>
      <c r="M403" s="684"/>
      <c r="N403" s="684"/>
      <c r="O403" s="684"/>
      <c r="P403" s="684"/>
      <c r="Q403" s="684"/>
      <c r="R403" s="684"/>
      <c r="S403" s="684"/>
      <c r="T403" s="684"/>
      <c r="U403" s="684"/>
      <c r="V403" s="684"/>
      <c r="W403" s="684"/>
      <c r="X403" s="684"/>
      <c r="Y403" s="684"/>
      <c r="Z403" s="684"/>
      <c r="AA403" s="684"/>
      <c r="AB403" s="684"/>
      <c r="AC403" s="684"/>
      <c r="AD403" s="684"/>
      <c r="AE403" s="683" t="s">
        <v>79</v>
      </c>
      <c r="AF403" s="683"/>
      <c r="AG403" s="683"/>
      <c r="AH403" s="683"/>
      <c r="AI403" s="683"/>
      <c r="AJ403" s="683"/>
      <c r="AK403" s="684">
        <f ca="1">OFFSET('(6)定期点検調書'!$CA$12,AO384-1,0)</f>
        <v>0</v>
      </c>
      <c r="AL403" s="684"/>
      <c r="AM403" s="684"/>
      <c r="AN403" s="684"/>
      <c r="AO403" s="684"/>
      <c r="AP403" s="684"/>
      <c r="AQ403" s="684"/>
      <c r="AR403" s="684"/>
      <c r="AS403" s="684"/>
      <c r="AT403" s="684"/>
      <c r="AU403" s="684"/>
      <c r="AV403" s="684"/>
      <c r="AW403" s="684"/>
      <c r="AX403" s="684"/>
      <c r="AY403" s="684"/>
      <c r="AZ403" s="684"/>
      <c r="BA403" s="684"/>
      <c r="BB403" s="684"/>
      <c r="BC403" s="684"/>
      <c r="BD403" s="684"/>
      <c r="BE403" s="684"/>
      <c r="BF403" s="684"/>
      <c r="BG403" s="684"/>
      <c r="CH403" s="473"/>
    </row>
    <row r="404" spans="2:86" ht="19.5" customHeight="1" x14ac:dyDescent="0.2">
      <c r="B404" s="683"/>
      <c r="C404" s="683"/>
      <c r="D404" s="683"/>
      <c r="E404" s="683"/>
      <c r="F404" s="683"/>
      <c r="G404" s="683"/>
      <c r="H404" s="684"/>
      <c r="I404" s="684"/>
      <c r="J404" s="684"/>
      <c r="K404" s="684"/>
      <c r="L404" s="684"/>
      <c r="M404" s="684"/>
      <c r="N404" s="684"/>
      <c r="O404" s="684"/>
      <c r="P404" s="684"/>
      <c r="Q404" s="684"/>
      <c r="R404" s="684"/>
      <c r="S404" s="684"/>
      <c r="T404" s="684"/>
      <c r="U404" s="684"/>
      <c r="V404" s="684"/>
      <c r="W404" s="684"/>
      <c r="X404" s="684"/>
      <c r="Y404" s="684"/>
      <c r="Z404" s="684"/>
      <c r="AA404" s="684"/>
      <c r="AB404" s="684"/>
      <c r="AC404" s="684"/>
      <c r="AD404" s="684"/>
      <c r="AE404" s="683"/>
      <c r="AF404" s="683"/>
      <c r="AG404" s="683"/>
      <c r="AH404" s="683"/>
      <c r="AI404" s="683"/>
      <c r="AJ404" s="683"/>
      <c r="AK404" s="684"/>
      <c r="AL404" s="684"/>
      <c r="AM404" s="684"/>
      <c r="AN404" s="684"/>
      <c r="AO404" s="684"/>
      <c r="AP404" s="684"/>
      <c r="AQ404" s="684"/>
      <c r="AR404" s="684"/>
      <c r="AS404" s="684"/>
      <c r="AT404" s="684"/>
      <c r="AU404" s="684"/>
      <c r="AV404" s="684"/>
      <c r="AW404" s="684"/>
      <c r="AX404" s="684"/>
      <c r="AY404" s="684"/>
      <c r="AZ404" s="684"/>
      <c r="BA404" s="684"/>
      <c r="BB404" s="684"/>
      <c r="BC404" s="684"/>
      <c r="BD404" s="684"/>
      <c r="BE404" s="684"/>
      <c r="BF404" s="684"/>
      <c r="BG404" s="684"/>
    </row>
    <row r="405" spans="2:86" ht="14.55" customHeight="1" x14ac:dyDescent="0.2">
      <c r="B405" s="677" t="s">
        <v>1038</v>
      </c>
      <c r="C405" s="678"/>
      <c r="D405" s="677" t="s">
        <v>1237</v>
      </c>
      <c r="E405" s="719"/>
      <c r="F405" s="719"/>
      <c r="G405" s="719"/>
      <c r="H405" s="665">
        <f ca="1">OFFSET('(6)定期点検調書'!$B$12,L405-1,0)</f>
        <v>0</v>
      </c>
      <c r="I405" s="666"/>
      <c r="J405" s="666"/>
      <c r="K405" s="667"/>
      <c r="L405" s="703">
        <f>AO384+1</f>
        <v>39</v>
      </c>
      <c r="M405" s="703"/>
      <c r="N405" s="703"/>
      <c r="O405" s="703"/>
      <c r="P405" s="703"/>
      <c r="Q405" s="703"/>
      <c r="R405" s="703"/>
      <c r="S405" s="703"/>
      <c r="T405" s="703"/>
      <c r="U405" s="703"/>
      <c r="V405" s="703"/>
      <c r="W405" s="703"/>
      <c r="X405" s="703"/>
      <c r="Y405" s="703"/>
      <c r="Z405" s="703"/>
      <c r="AA405" s="703"/>
      <c r="AB405" s="703"/>
      <c r="AC405" s="703"/>
      <c r="AD405" s="704"/>
      <c r="AE405" s="677" t="s">
        <v>1038</v>
      </c>
      <c r="AF405" s="678"/>
      <c r="AG405" s="677" t="s">
        <v>1237</v>
      </c>
      <c r="AH405" s="719"/>
      <c r="AI405" s="719"/>
      <c r="AJ405" s="719"/>
      <c r="AK405" s="665">
        <f ca="1">OFFSET('(6)定期点検調書'!$B$12,AO405-1,0)</f>
        <v>0</v>
      </c>
      <c r="AL405" s="666"/>
      <c r="AM405" s="666"/>
      <c r="AN405" s="667"/>
      <c r="AO405" s="703">
        <f>L405+1</f>
        <v>40</v>
      </c>
      <c r="AP405" s="703"/>
      <c r="AQ405" s="703"/>
      <c r="AR405" s="703"/>
      <c r="AS405" s="703"/>
      <c r="AT405" s="703"/>
      <c r="AU405" s="703"/>
      <c r="AV405" s="703"/>
      <c r="AW405" s="703"/>
      <c r="AX405" s="703"/>
      <c r="AY405" s="703"/>
      <c r="AZ405" s="703"/>
      <c r="BA405" s="703"/>
      <c r="BB405" s="703"/>
      <c r="BC405" s="703"/>
      <c r="BD405" s="703"/>
      <c r="BE405" s="703"/>
      <c r="BF405" s="703"/>
      <c r="BG405" s="704"/>
    </row>
    <row r="406" spans="2:86" ht="14.55" customHeight="1" x14ac:dyDescent="0.2">
      <c r="B406" s="679"/>
      <c r="C406" s="680"/>
      <c r="D406" s="681"/>
      <c r="E406" s="720"/>
      <c r="F406" s="720"/>
      <c r="G406" s="720"/>
      <c r="H406" s="668"/>
      <c r="I406" s="669"/>
      <c r="J406" s="669"/>
      <c r="K406" s="670"/>
      <c r="L406" s="705"/>
      <c r="M406" s="705"/>
      <c r="N406" s="705"/>
      <c r="O406" s="705"/>
      <c r="P406" s="705"/>
      <c r="Q406" s="705"/>
      <c r="R406" s="705"/>
      <c r="S406" s="705"/>
      <c r="T406" s="705"/>
      <c r="U406" s="705"/>
      <c r="V406" s="705"/>
      <c r="W406" s="705"/>
      <c r="X406" s="705"/>
      <c r="Y406" s="705"/>
      <c r="Z406" s="705"/>
      <c r="AA406" s="705"/>
      <c r="AB406" s="705"/>
      <c r="AC406" s="705"/>
      <c r="AD406" s="706"/>
      <c r="AE406" s="679"/>
      <c r="AF406" s="680"/>
      <c r="AG406" s="681"/>
      <c r="AH406" s="720"/>
      <c r="AI406" s="720"/>
      <c r="AJ406" s="720"/>
      <c r="AK406" s="668"/>
      <c r="AL406" s="669"/>
      <c r="AM406" s="669"/>
      <c r="AN406" s="670"/>
      <c r="AO406" s="705"/>
      <c r="AP406" s="705"/>
      <c r="AQ406" s="705"/>
      <c r="AR406" s="705"/>
      <c r="AS406" s="705"/>
      <c r="AT406" s="705"/>
      <c r="AU406" s="705"/>
      <c r="AV406" s="705"/>
      <c r="AW406" s="705"/>
      <c r="AX406" s="705"/>
      <c r="AY406" s="705"/>
      <c r="AZ406" s="705"/>
      <c r="BA406" s="705"/>
      <c r="BB406" s="705"/>
      <c r="BC406" s="705"/>
      <c r="BD406" s="705"/>
      <c r="BE406" s="705"/>
      <c r="BF406" s="705"/>
      <c r="BG406" s="706"/>
    </row>
    <row r="407" spans="2:86" ht="14.55" customHeight="1" x14ac:dyDescent="0.2">
      <c r="B407" s="679"/>
      <c r="C407" s="680"/>
      <c r="D407" s="677" t="s">
        <v>992</v>
      </c>
      <c r="E407" s="719"/>
      <c r="F407" s="719"/>
      <c r="G407" s="719"/>
      <c r="H407" s="665">
        <f ca="1">OFFSET('(6)定期点検調書'!$D$12,L405-1,0)</f>
        <v>0</v>
      </c>
      <c r="I407" s="666"/>
      <c r="J407" s="666"/>
      <c r="K407" s="667"/>
      <c r="L407" s="705"/>
      <c r="M407" s="705"/>
      <c r="N407" s="705"/>
      <c r="O407" s="705"/>
      <c r="P407" s="705"/>
      <c r="Q407" s="705"/>
      <c r="R407" s="705"/>
      <c r="S407" s="705"/>
      <c r="T407" s="705"/>
      <c r="U407" s="705"/>
      <c r="V407" s="705"/>
      <c r="W407" s="705"/>
      <c r="X407" s="705"/>
      <c r="Y407" s="705"/>
      <c r="Z407" s="705"/>
      <c r="AA407" s="705"/>
      <c r="AB407" s="705"/>
      <c r="AC407" s="705"/>
      <c r="AD407" s="706"/>
      <c r="AE407" s="679"/>
      <c r="AF407" s="680"/>
      <c r="AG407" s="677" t="s">
        <v>992</v>
      </c>
      <c r="AH407" s="719"/>
      <c r="AI407" s="719"/>
      <c r="AJ407" s="719"/>
      <c r="AK407" s="665">
        <f ca="1">OFFSET('(6)定期点検調書'!$D$12,AO405-1,0)</f>
        <v>0</v>
      </c>
      <c r="AL407" s="666"/>
      <c r="AM407" s="666"/>
      <c r="AN407" s="667"/>
      <c r="AO407" s="705"/>
      <c r="AP407" s="705"/>
      <c r="AQ407" s="705"/>
      <c r="AR407" s="705"/>
      <c r="AS407" s="705"/>
      <c r="AT407" s="705"/>
      <c r="AU407" s="705"/>
      <c r="AV407" s="705"/>
      <c r="AW407" s="705"/>
      <c r="AX407" s="705"/>
      <c r="AY407" s="705"/>
      <c r="AZ407" s="705"/>
      <c r="BA407" s="705"/>
      <c r="BB407" s="705"/>
      <c r="BC407" s="705"/>
      <c r="BD407" s="705"/>
      <c r="BE407" s="705"/>
      <c r="BF407" s="705"/>
      <c r="BG407" s="706"/>
    </row>
    <row r="408" spans="2:86" ht="14.55" customHeight="1" x14ac:dyDescent="0.2">
      <c r="B408" s="681"/>
      <c r="C408" s="682"/>
      <c r="D408" s="681"/>
      <c r="E408" s="720"/>
      <c r="F408" s="720"/>
      <c r="G408" s="720"/>
      <c r="H408" s="668"/>
      <c r="I408" s="669"/>
      <c r="J408" s="669"/>
      <c r="K408" s="670"/>
      <c r="L408" s="705"/>
      <c r="M408" s="705"/>
      <c r="N408" s="705"/>
      <c r="O408" s="705"/>
      <c r="P408" s="705"/>
      <c r="Q408" s="705"/>
      <c r="R408" s="705"/>
      <c r="S408" s="705"/>
      <c r="T408" s="705"/>
      <c r="U408" s="705"/>
      <c r="V408" s="705"/>
      <c r="W408" s="705"/>
      <c r="X408" s="705"/>
      <c r="Y408" s="705"/>
      <c r="Z408" s="705"/>
      <c r="AA408" s="705"/>
      <c r="AB408" s="705"/>
      <c r="AC408" s="705"/>
      <c r="AD408" s="706"/>
      <c r="AE408" s="681"/>
      <c r="AF408" s="682"/>
      <c r="AG408" s="681"/>
      <c r="AH408" s="720"/>
      <c r="AI408" s="720"/>
      <c r="AJ408" s="720"/>
      <c r="AK408" s="668"/>
      <c r="AL408" s="669"/>
      <c r="AM408" s="669"/>
      <c r="AN408" s="670"/>
      <c r="AO408" s="705"/>
      <c r="AP408" s="705"/>
      <c r="AQ408" s="705"/>
      <c r="AR408" s="705"/>
      <c r="AS408" s="705"/>
      <c r="AT408" s="705"/>
      <c r="AU408" s="705"/>
      <c r="AV408" s="705"/>
      <c r="AW408" s="705"/>
      <c r="AX408" s="705"/>
      <c r="AY408" s="705"/>
      <c r="AZ408" s="705"/>
      <c r="BA408" s="705"/>
      <c r="BB408" s="705"/>
      <c r="BC408" s="705"/>
      <c r="BD408" s="705"/>
      <c r="BE408" s="705"/>
      <c r="BF408" s="705"/>
      <c r="BG408" s="706"/>
    </row>
    <row r="409" spans="2:86" ht="14.55" customHeight="1" x14ac:dyDescent="0.2">
      <c r="B409" s="677" t="s">
        <v>1238</v>
      </c>
      <c r="C409" s="678"/>
      <c r="D409" s="659" t="s">
        <v>993</v>
      </c>
      <c r="E409" s="660"/>
      <c r="F409" s="660"/>
      <c r="G409" s="660"/>
      <c r="H409" s="671">
        <f ca="1">OFFSET('(6)定期点検調書'!$AA$13,L405-1,0)</f>
        <v>0</v>
      </c>
      <c r="I409" s="672"/>
      <c r="J409" s="672"/>
      <c r="K409" s="673"/>
      <c r="L409" s="705"/>
      <c r="M409" s="705"/>
      <c r="N409" s="705"/>
      <c r="O409" s="705"/>
      <c r="P409" s="705"/>
      <c r="Q409" s="705"/>
      <c r="R409" s="705"/>
      <c r="S409" s="705"/>
      <c r="T409" s="705"/>
      <c r="U409" s="705"/>
      <c r="V409" s="705"/>
      <c r="W409" s="705"/>
      <c r="X409" s="705"/>
      <c r="Y409" s="705"/>
      <c r="Z409" s="705"/>
      <c r="AA409" s="705"/>
      <c r="AB409" s="705"/>
      <c r="AC409" s="705"/>
      <c r="AD409" s="706"/>
      <c r="AE409" s="677" t="s">
        <v>1238</v>
      </c>
      <c r="AF409" s="678"/>
      <c r="AG409" s="659" t="s">
        <v>993</v>
      </c>
      <c r="AH409" s="660"/>
      <c r="AI409" s="660"/>
      <c r="AJ409" s="660"/>
      <c r="AK409" s="671">
        <f ca="1">OFFSET('(6)定期点検調書'!$AA$13,AO405-1,0)</f>
        <v>0</v>
      </c>
      <c r="AL409" s="672"/>
      <c r="AM409" s="672"/>
      <c r="AN409" s="673"/>
      <c r="AO409" s="705"/>
      <c r="AP409" s="705"/>
      <c r="AQ409" s="705"/>
      <c r="AR409" s="705"/>
      <c r="AS409" s="705"/>
      <c r="AT409" s="705"/>
      <c r="AU409" s="705"/>
      <c r="AV409" s="705"/>
      <c r="AW409" s="705"/>
      <c r="AX409" s="705"/>
      <c r="AY409" s="705"/>
      <c r="AZ409" s="705"/>
      <c r="BA409" s="705"/>
      <c r="BB409" s="705"/>
      <c r="BC409" s="705"/>
      <c r="BD409" s="705"/>
      <c r="BE409" s="705"/>
      <c r="BF409" s="705"/>
      <c r="BG409" s="706"/>
    </row>
    <row r="410" spans="2:86" ht="14.55" customHeight="1" x14ac:dyDescent="0.2">
      <c r="B410" s="679"/>
      <c r="C410" s="680"/>
      <c r="D410" s="662"/>
      <c r="E410" s="663"/>
      <c r="F410" s="663"/>
      <c r="G410" s="663"/>
      <c r="H410" s="674"/>
      <c r="I410" s="675"/>
      <c r="J410" s="675"/>
      <c r="K410" s="676"/>
      <c r="L410" s="705"/>
      <c r="M410" s="705"/>
      <c r="N410" s="705"/>
      <c r="O410" s="705"/>
      <c r="P410" s="705"/>
      <c r="Q410" s="705"/>
      <c r="R410" s="705"/>
      <c r="S410" s="705"/>
      <c r="T410" s="705"/>
      <c r="U410" s="705"/>
      <c r="V410" s="705"/>
      <c r="W410" s="705"/>
      <c r="X410" s="705"/>
      <c r="Y410" s="705"/>
      <c r="Z410" s="705"/>
      <c r="AA410" s="705"/>
      <c r="AB410" s="705"/>
      <c r="AC410" s="705"/>
      <c r="AD410" s="706"/>
      <c r="AE410" s="679"/>
      <c r="AF410" s="680"/>
      <c r="AG410" s="662"/>
      <c r="AH410" s="663"/>
      <c r="AI410" s="663"/>
      <c r="AJ410" s="663"/>
      <c r="AK410" s="674"/>
      <c r="AL410" s="675"/>
      <c r="AM410" s="675"/>
      <c r="AN410" s="676"/>
      <c r="AO410" s="705"/>
      <c r="AP410" s="705"/>
      <c r="AQ410" s="705"/>
      <c r="AR410" s="705"/>
      <c r="AS410" s="705"/>
      <c r="AT410" s="705"/>
      <c r="AU410" s="705"/>
      <c r="AV410" s="705"/>
      <c r="AW410" s="705"/>
      <c r="AX410" s="705"/>
      <c r="AY410" s="705"/>
      <c r="AZ410" s="705"/>
      <c r="BA410" s="705"/>
      <c r="BB410" s="705"/>
      <c r="BC410" s="705"/>
      <c r="BD410" s="705"/>
      <c r="BE410" s="705"/>
      <c r="BF410" s="705"/>
      <c r="BG410" s="706"/>
    </row>
    <row r="411" spans="2:86" ht="14.55" customHeight="1" x14ac:dyDescent="0.2">
      <c r="B411" s="679"/>
      <c r="C411" s="680"/>
      <c r="D411" s="659" t="s">
        <v>1239</v>
      </c>
      <c r="E411" s="660"/>
      <c r="F411" s="660"/>
      <c r="G411" s="660"/>
      <c r="H411" s="665">
        <f ca="1">OFFSET('(6)定期点検調書'!$AD$12,L405-1,0)</f>
        <v>0</v>
      </c>
      <c r="I411" s="666"/>
      <c r="J411" s="666"/>
      <c r="K411" s="667"/>
      <c r="L411" s="705"/>
      <c r="M411" s="705"/>
      <c r="N411" s="705"/>
      <c r="O411" s="705"/>
      <c r="P411" s="705"/>
      <c r="Q411" s="705"/>
      <c r="R411" s="705"/>
      <c r="S411" s="705"/>
      <c r="T411" s="705"/>
      <c r="U411" s="705"/>
      <c r="V411" s="705"/>
      <c r="W411" s="705"/>
      <c r="X411" s="705"/>
      <c r="Y411" s="705"/>
      <c r="Z411" s="705"/>
      <c r="AA411" s="705"/>
      <c r="AB411" s="705"/>
      <c r="AC411" s="705"/>
      <c r="AD411" s="706"/>
      <c r="AE411" s="679"/>
      <c r="AF411" s="680"/>
      <c r="AG411" s="659" t="s">
        <v>1239</v>
      </c>
      <c r="AH411" s="660"/>
      <c r="AI411" s="660"/>
      <c r="AJ411" s="660"/>
      <c r="AK411" s="665">
        <f ca="1">OFFSET('(6)定期点検調書'!$AD$12,AO405-1,0)</f>
        <v>0</v>
      </c>
      <c r="AL411" s="666"/>
      <c r="AM411" s="666"/>
      <c r="AN411" s="667"/>
      <c r="AO411" s="705"/>
      <c r="AP411" s="705"/>
      <c r="AQ411" s="705"/>
      <c r="AR411" s="705"/>
      <c r="AS411" s="705"/>
      <c r="AT411" s="705"/>
      <c r="AU411" s="705"/>
      <c r="AV411" s="705"/>
      <c r="AW411" s="705"/>
      <c r="AX411" s="705"/>
      <c r="AY411" s="705"/>
      <c r="AZ411" s="705"/>
      <c r="BA411" s="705"/>
      <c r="BB411" s="705"/>
      <c r="BC411" s="705"/>
      <c r="BD411" s="705"/>
      <c r="BE411" s="705"/>
      <c r="BF411" s="705"/>
      <c r="BG411" s="706"/>
    </row>
    <row r="412" spans="2:86" ht="14.55" customHeight="1" x14ac:dyDescent="0.2">
      <c r="B412" s="681"/>
      <c r="C412" s="682"/>
      <c r="D412" s="662"/>
      <c r="E412" s="663"/>
      <c r="F412" s="663"/>
      <c r="G412" s="663"/>
      <c r="H412" s="668"/>
      <c r="I412" s="669"/>
      <c r="J412" s="669"/>
      <c r="K412" s="670"/>
      <c r="L412" s="705"/>
      <c r="M412" s="705"/>
      <c r="N412" s="705"/>
      <c r="O412" s="705"/>
      <c r="P412" s="705"/>
      <c r="Q412" s="705"/>
      <c r="R412" s="705"/>
      <c r="S412" s="705"/>
      <c r="T412" s="705"/>
      <c r="U412" s="705"/>
      <c r="V412" s="705"/>
      <c r="W412" s="705"/>
      <c r="X412" s="705"/>
      <c r="Y412" s="705"/>
      <c r="Z412" s="705"/>
      <c r="AA412" s="705"/>
      <c r="AB412" s="705"/>
      <c r="AC412" s="705"/>
      <c r="AD412" s="706"/>
      <c r="AE412" s="681"/>
      <c r="AF412" s="682"/>
      <c r="AG412" s="662"/>
      <c r="AH412" s="663"/>
      <c r="AI412" s="663"/>
      <c r="AJ412" s="663"/>
      <c r="AK412" s="668"/>
      <c r="AL412" s="669"/>
      <c r="AM412" s="669"/>
      <c r="AN412" s="670"/>
      <c r="AO412" s="705"/>
      <c r="AP412" s="705"/>
      <c r="AQ412" s="705"/>
      <c r="AR412" s="705"/>
      <c r="AS412" s="705"/>
      <c r="AT412" s="705"/>
      <c r="AU412" s="705"/>
      <c r="AV412" s="705"/>
      <c r="AW412" s="705"/>
      <c r="AX412" s="705"/>
      <c r="AY412" s="705"/>
      <c r="AZ412" s="705"/>
      <c r="BA412" s="705"/>
      <c r="BB412" s="705"/>
      <c r="BC412" s="705"/>
      <c r="BD412" s="705"/>
      <c r="BE412" s="705"/>
      <c r="BF412" s="705"/>
      <c r="BG412" s="706"/>
    </row>
    <row r="413" spans="2:86" ht="28.95" customHeight="1" x14ac:dyDescent="0.2">
      <c r="B413" s="716" t="s">
        <v>995</v>
      </c>
      <c r="C413" s="717"/>
      <c r="D413" s="717"/>
      <c r="E413" s="717"/>
      <c r="F413" s="717"/>
      <c r="G413" s="718"/>
      <c r="H413" s="709">
        <f ca="1">OFFSET('(6)定期点検調書'!$AK$12,L405-1,0)</f>
        <v>0</v>
      </c>
      <c r="I413" s="710"/>
      <c r="J413" s="710"/>
      <c r="K413" s="711"/>
      <c r="L413" s="705"/>
      <c r="M413" s="705"/>
      <c r="N413" s="705"/>
      <c r="O413" s="705"/>
      <c r="P413" s="705"/>
      <c r="Q413" s="705"/>
      <c r="R413" s="705"/>
      <c r="S413" s="705"/>
      <c r="T413" s="705"/>
      <c r="U413" s="705"/>
      <c r="V413" s="705"/>
      <c r="W413" s="705"/>
      <c r="X413" s="705"/>
      <c r="Y413" s="705"/>
      <c r="Z413" s="705"/>
      <c r="AA413" s="705"/>
      <c r="AB413" s="705"/>
      <c r="AC413" s="705"/>
      <c r="AD413" s="706"/>
      <c r="AE413" s="716" t="s">
        <v>995</v>
      </c>
      <c r="AF413" s="717"/>
      <c r="AG413" s="717"/>
      <c r="AH413" s="717"/>
      <c r="AI413" s="717"/>
      <c r="AJ413" s="718"/>
      <c r="AK413" s="709">
        <f ca="1">OFFSET('(6)定期点検調書'!$AK$12,AO405-1,0)</f>
        <v>0</v>
      </c>
      <c r="AL413" s="710"/>
      <c r="AM413" s="710"/>
      <c r="AN413" s="711"/>
      <c r="AO413" s="705"/>
      <c r="AP413" s="705"/>
      <c r="AQ413" s="705"/>
      <c r="AR413" s="705"/>
      <c r="AS413" s="705"/>
      <c r="AT413" s="705"/>
      <c r="AU413" s="705"/>
      <c r="AV413" s="705"/>
      <c r="AW413" s="705"/>
      <c r="AX413" s="705"/>
      <c r="AY413" s="705"/>
      <c r="AZ413" s="705"/>
      <c r="BA413" s="705"/>
      <c r="BB413" s="705"/>
      <c r="BC413" s="705"/>
      <c r="BD413" s="705"/>
      <c r="BE413" s="705"/>
      <c r="BF413" s="705"/>
      <c r="BG413" s="706"/>
    </row>
    <row r="414" spans="2:86" ht="14.55" customHeight="1" x14ac:dyDescent="0.2">
      <c r="B414" s="677" t="s">
        <v>1240</v>
      </c>
      <c r="C414" s="661"/>
      <c r="D414" s="659" t="s">
        <v>994</v>
      </c>
      <c r="E414" s="660"/>
      <c r="F414" s="660"/>
      <c r="G414" s="661"/>
      <c r="H414" s="699" t="str">
        <f ca="1">OFFSET('(6)定期点検調書'!$BY$12,L405-1,0)</f>
        <v/>
      </c>
      <c r="I414" s="700"/>
      <c r="J414" s="700"/>
      <c r="K414" s="714"/>
      <c r="L414" s="705"/>
      <c r="M414" s="705"/>
      <c r="N414" s="705"/>
      <c r="O414" s="705"/>
      <c r="P414" s="705"/>
      <c r="Q414" s="705"/>
      <c r="R414" s="705"/>
      <c r="S414" s="705"/>
      <c r="T414" s="705"/>
      <c r="U414" s="705"/>
      <c r="V414" s="705"/>
      <c r="W414" s="705"/>
      <c r="X414" s="705"/>
      <c r="Y414" s="705"/>
      <c r="Z414" s="705"/>
      <c r="AA414" s="705"/>
      <c r="AB414" s="705"/>
      <c r="AC414" s="705"/>
      <c r="AD414" s="706"/>
      <c r="AE414" s="677" t="s">
        <v>1240</v>
      </c>
      <c r="AF414" s="661"/>
      <c r="AG414" s="659" t="s">
        <v>994</v>
      </c>
      <c r="AH414" s="660"/>
      <c r="AI414" s="660"/>
      <c r="AJ414" s="661"/>
      <c r="AK414" s="699" t="str">
        <f ca="1">OFFSET('(6)定期点検調書'!$BY$12,AO405-1,0)</f>
        <v/>
      </c>
      <c r="AL414" s="700"/>
      <c r="AM414" s="700"/>
      <c r="AN414" s="714"/>
      <c r="AO414" s="705"/>
      <c r="AP414" s="705"/>
      <c r="AQ414" s="705"/>
      <c r="AR414" s="705"/>
      <c r="AS414" s="705"/>
      <c r="AT414" s="705"/>
      <c r="AU414" s="705"/>
      <c r="AV414" s="705"/>
      <c r="AW414" s="705"/>
      <c r="AX414" s="705"/>
      <c r="AY414" s="705"/>
      <c r="AZ414" s="705"/>
      <c r="BA414" s="705"/>
      <c r="BB414" s="705"/>
      <c r="BC414" s="705"/>
      <c r="BD414" s="705"/>
      <c r="BE414" s="705"/>
      <c r="BF414" s="705"/>
      <c r="BG414" s="706"/>
    </row>
    <row r="415" spans="2:86" ht="14.55" customHeight="1" x14ac:dyDescent="0.2">
      <c r="B415" s="712"/>
      <c r="C415" s="713"/>
      <c r="D415" s="662"/>
      <c r="E415" s="663"/>
      <c r="F415" s="663"/>
      <c r="G415" s="664"/>
      <c r="H415" s="701"/>
      <c r="I415" s="702"/>
      <c r="J415" s="702"/>
      <c r="K415" s="715"/>
      <c r="L415" s="705"/>
      <c r="M415" s="705"/>
      <c r="N415" s="705"/>
      <c r="O415" s="705"/>
      <c r="P415" s="705"/>
      <c r="Q415" s="705"/>
      <c r="R415" s="705"/>
      <c r="S415" s="705"/>
      <c r="T415" s="705"/>
      <c r="U415" s="705"/>
      <c r="V415" s="705"/>
      <c r="W415" s="705"/>
      <c r="X415" s="705"/>
      <c r="Y415" s="705"/>
      <c r="Z415" s="705"/>
      <c r="AA415" s="705"/>
      <c r="AB415" s="705"/>
      <c r="AC415" s="705"/>
      <c r="AD415" s="706"/>
      <c r="AE415" s="712"/>
      <c r="AF415" s="713"/>
      <c r="AG415" s="662"/>
      <c r="AH415" s="663"/>
      <c r="AI415" s="663"/>
      <c r="AJ415" s="664"/>
      <c r="AK415" s="701"/>
      <c r="AL415" s="702"/>
      <c r="AM415" s="702"/>
      <c r="AN415" s="715"/>
      <c r="AO415" s="705"/>
      <c r="AP415" s="705"/>
      <c r="AQ415" s="705"/>
      <c r="AR415" s="705"/>
      <c r="AS415" s="705"/>
      <c r="AT415" s="705"/>
      <c r="AU415" s="705"/>
      <c r="AV415" s="705"/>
      <c r="AW415" s="705"/>
      <c r="AX415" s="705"/>
      <c r="AY415" s="705"/>
      <c r="AZ415" s="705"/>
      <c r="BA415" s="705"/>
      <c r="BB415" s="705"/>
      <c r="BC415" s="705"/>
      <c r="BD415" s="705"/>
      <c r="BE415" s="705"/>
      <c r="BF415" s="705"/>
      <c r="BG415" s="706"/>
    </row>
    <row r="416" spans="2:86" ht="14.55" customHeight="1" x14ac:dyDescent="0.2">
      <c r="B416" s="712"/>
      <c r="C416" s="713"/>
      <c r="D416" s="659" t="s">
        <v>1186</v>
      </c>
      <c r="E416" s="660"/>
      <c r="F416" s="660"/>
      <c r="G416" s="661"/>
      <c r="H416" s="665">
        <f ca="1">OFFSET('(6)定期点検調書'!$BC$12,L405-1,0)</f>
        <v>0</v>
      </c>
      <c r="I416" s="666"/>
      <c r="J416" s="666"/>
      <c r="K416" s="667"/>
      <c r="L416" s="705"/>
      <c r="M416" s="705"/>
      <c r="N416" s="705"/>
      <c r="O416" s="705"/>
      <c r="P416" s="705"/>
      <c r="Q416" s="705"/>
      <c r="R416" s="705"/>
      <c r="S416" s="705"/>
      <c r="T416" s="705"/>
      <c r="U416" s="705"/>
      <c r="V416" s="705"/>
      <c r="W416" s="705"/>
      <c r="X416" s="705"/>
      <c r="Y416" s="705"/>
      <c r="Z416" s="705"/>
      <c r="AA416" s="705"/>
      <c r="AB416" s="705"/>
      <c r="AC416" s="705"/>
      <c r="AD416" s="706"/>
      <c r="AE416" s="712"/>
      <c r="AF416" s="713"/>
      <c r="AG416" s="659" t="s">
        <v>1186</v>
      </c>
      <c r="AH416" s="660"/>
      <c r="AI416" s="660"/>
      <c r="AJ416" s="661"/>
      <c r="AK416" s="665">
        <f ca="1">OFFSET('(6)定期点検調書'!$BC$12,AO405-1,0)</f>
        <v>0</v>
      </c>
      <c r="AL416" s="666"/>
      <c r="AM416" s="666"/>
      <c r="AN416" s="667"/>
      <c r="AO416" s="705"/>
      <c r="AP416" s="705"/>
      <c r="AQ416" s="705"/>
      <c r="AR416" s="705"/>
      <c r="AS416" s="705"/>
      <c r="AT416" s="705"/>
      <c r="AU416" s="705"/>
      <c r="AV416" s="705"/>
      <c r="AW416" s="705"/>
      <c r="AX416" s="705"/>
      <c r="AY416" s="705"/>
      <c r="AZ416" s="705"/>
      <c r="BA416" s="705"/>
      <c r="BB416" s="705"/>
      <c r="BC416" s="705"/>
      <c r="BD416" s="705"/>
      <c r="BE416" s="705"/>
      <c r="BF416" s="705"/>
      <c r="BG416" s="706"/>
    </row>
    <row r="417" spans="2:86" ht="14.55" customHeight="1" x14ac:dyDescent="0.2">
      <c r="B417" s="712"/>
      <c r="C417" s="713"/>
      <c r="D417" s="662"/>
      <c r="E417" s="663"/>
      <c r="F417" s="663"/>
      <c r="G417" s="664"/>
      <c r="H417" s="668"/>
      <c r="I417" s="669"/>
      <c r="J417" s="669"/>
      <c r="K417" s="670"/>
      <c r="L417" s="705"/>
      <c r="M417" s="705"/>
      <c r="N417" s="705"/>
      <c r="O417" s="705"/>
      <c r="P417" s="705"/>
      <c r="Q417" s="705"/>
      <c r="R417" s="705"/>
      <c r="S417" s="705"/>
      <c r="T417" s="705"/>
      <c r="U417" s="705"/>
      <c r="V417" s="705"/>
      <c r="W417" s="705"/>
      <c r="X417" s="705"/>
      <c r="Y417" s="705"/>
      <c r="Z417" s="705"/>
      <c r="AA417" s="705"/>
      <c r="AB417" s="705"/>
      <c r="AC417" s="705"/>
      <c r="AD417" s="706"/>
      <c r="AE417" s="712"/>
      <c r="AF417" s="713"/>
      <c r="AG417" s="662"/>
      <c r="AH417" s="663"/>
      <c r="AI417" s="663"/>
      <c r="AJ417" s="664"/>
      <c r="AK417" s="668"/>
      <c r="AL417" s="669"/>
      <c r="AM417" s="669"/>
      <c r="AN417" s="670"/>
      <c r="AO417" s="705"/>
      <c r="AP417" s="705"/>
      <c r="AQ417" s="705"/>
      <c r="AR417" s="705"/>
      <c r="AS417" s="705"/>
      <c r="AT417" s="705"/>
      <c r="AU417" s="705"/>
      <c r="AV417" s="705"/>
      <c r="AW417" s="705"/>
      <c r="AX417" s="705"/>
      <c r="AY417" s="705"/>
      <c r="AZ417" s="705"/>
      <c r="BA417" s="705"/>
      <c r="BB417" s="705"/>
      <c r="BC417" s="705"/>
      <c r="BD417" s="705"/>
      <c r="BE417" s="705"/>
      <c r="BF417" s="705"/>
      <c r="BG417" s="706"/>
    </row>
    <row r="418" spans="2:86" ht="14.55" customHeight="1" x14ac:dyDescent="0.2">
      <c r="B418" s="712"/>
      <c r="C418" s="713"/>
      <c r="D418" s="659" t="s">
        <v>1187</v>
      </c>
      <c r="E418" s="660"/>
      <c r="F418" s="660"/>
      <c r="G418" s="661"/>
      <c r="H418" s="665">
        <f ca="1">OFFSET('(6)定期点検調書'!$BF$12,L405-1,0)</f>
        <v>0</v>
      </c>
      <c r="I418" s="666"/>
      <c r="J418" s="666"/>
      <c r="K418" s="667"/>
      <c r="L418" s="705"/>
      <c r="M418" s="705"/>
      <c r="N418" s="705"/>
      <c r="O418" s="705"/>
      <c r="P418" s="705"/>
      <c r="Q418" s="705"/>
      <c r="R418" s="705"/>
      <c r="S418" s="705"/>
      <c r="T418" s="705"/>
      <c r="U418" s="705"/>
      <c r="V418" s="705"/>
      <c r="W418" s="705"/>
      <c r="X418" s="705"/>
      <c r="Y418" s="705"/>
      <c r="Z418" s="705"/>
      <c r="AA418" s="705"/>
      <c r="AB418" s="705"/>
      <c r="AC418" s="705"/>
      <c r="AD418" s="706"/>
      <c r="AE418" s="712"/>
      <c r="AF418" s="713"/>
      <c r="AG418" s="659" t="s">
        <v>1187</v>
      </c>
      <c r="AH418" s="660"/>
      <c r="AI418" s="660"/>
      <c r="AJ418" s="661"/>
      <c r="AK418" s="665">
        <f ca="1">OFFSET('(6)定期点検調書'!$BF$12,AO405-1,0)</f>
        <v>0</v>
      </c>
      <c r="AL418" s="666"/>
      <c r="AM418" s="666"/>
      <c r="AN418" s="667"/>
      <c r="AO418" s="705"/>
      <c r="AP418" s="705"/>
      <c r="AQ418" s="705"/>
      <c r="AR418" s="705"/>
      <c r="AS418" s="705"/>
      <c r="AT418" s="705"/>
      <c r="AU418" s="705"/>
      <c r="AV418" s="705"/>
      <c r="AW418" s="705"/>
      <c r="AX418" s="705"/>
      <c r="AY418" s="705"/>
      <c r="AZ418" s="705"/>
      <c r="BA418" s="705"/>
      <c r="BB418" s="705"/>
      <c r="BC418" s="705"/>
      <c r="BD418" s="705"/>
      <c r="BE418" s="705"/>
      <c r="BF418" s="705"/>
      <c r="BG418" s="706"/>
    </row>
    <row r="419" spans="2:86" ht="14.55" customHeight="1" x14ac:dyDescent="0.2">
      <c r="B419" s="662"/>
      <c r="C419" s="664"/>
      <c r="D419" s="662"/>
      <c r="E419" s="663"/>
      <c r="F419" s="663"/>
      <c r="G419" s="664"/>
      <c r="H419" s="668"/>
      <c r="I419" s="669"/>
      <c r="J419" s="669"/>
      <c r="K419" s="670"/>
      <c r="L419" s="707"/>
      <c r="M419" s="707"/>
      <c r="N419" s="707"/>
      <c r="O419" s="707"/>
      <c r="P419" s="707"/>
      <c r="Q419" s="707"/>
      <c r="R419" s="707"/>
      <c r="S419" s="707"/>
      <c r="T419" s="707"/>
      <c r="U419" s="707"/>
      <c r="V419" s="707"/>
      <c r="W419" s="707"/>
      <c r="X419" s="707"/>
      <c r="Y419" s="707"/>
      <c r="Z419" s="707"/>
      <c r="AA419" s="707"/>
      <c r="AB419" s="707"/>
      <c r="AC419" s="707"/>
      <c r="AD419" s="708"/>
      <c r="AE419" s="662"/>
      <c r="AF419" s="664"/>
      <c r="AG419" s="662"/>
      <c r="AH419" s="663"/>
      <c r="AI419" s="663"/>
      <c r="AJ419" s="664"/>
      <c r="AK419" s="668"/>
      <c r="AL419" s="669"/>
      <c r="AM419" s="669"/>
      <c r="AN419" s="670"/>
      <c r="AO419" s="707"/>
      <c r="AP419" s="707"/>
      <c r="AQ419" s="707"/>
      <c r="AR419" s="707"/>
      <c r="AS419" s="707"/>
      <c r="AT419" s="707"/>
      <c r="AU419" s="707"/>
      <c r="AV419" s="707"/>
      <c r="AW419" s="707"/>
      <c r="AX419" s="707"/>
      <c r="AY419" s="707"/>
      <c r="AZ419" s="707"/>
      <c r="BA419" s="707"/>
      <c r="BB419" s="707"/>
      <c r="BC419" s="707"/>
      <c r="BD419" s="707"/>
      <c r="BE419" s="707"/>
      <c r="BF419" s="707"/>
      <c r="BG419" s="708"/>
    </row>
    <row r="420" spans="2:86" ht="14.55" customHeight="1" x14ac:dyDescent="0.2">
      <c r="B420" s="683" t="s">
        <v>1241</v>
      </c>
      <c r="C420" s="683"/>
      <c r="D420" s="683"/>
      <c r="E420" s="683"/>
      <c r="F420" s="683"/>
      <c r="G420" s="683"/>
      <c r="H420" s="699" t="str">
        <f ca="1">IF(OFFSET('(6)定期点検調書'!$AR$12,L405-1,0)="","",OFFSET('(6)定期点検調書'!$AQ$12,L405-1,0)&amp;TEXT(OFFSET('(6)定期点検調書'!$AR$12,L405-1,0),"0.0")&amp;OFFSET('(6)定期点検調書'!$AT$12,L405-1,0))  &amp;  IF(OFFSET('(6)定期点検調書'!$AV$12,L405-1,0)="","","／"&amp;OFFSET('(6)定期点検調書'!$AU$12,L405-1,0)&amp;TEXT(OFFSET('(6)定期点検調書'!$AV$12,L405-1,0),"0.0")&amp;OFFSET('(6)定期点検調書'!$AX$12,L405-1,0))  &amp;  IF(OFFSET('(6)定期点検調書'!$AZ$12,L405-1,0)="","","／"&amp;OFFSET('(6)定期点検調書'!$AY$12,L405-1,0)&amp;TEXT(OFFSET('(6)定期点検調書'!$AZ$12,L405-1,0),"0.0")&amp;OFFSET('(6)定期点検調書'!$BB$12,L405-1,0))</f>
        <v/>
      </c>
      <c r="I420" s="700"/>
      <c r="J420" s="700"/>
      <c r="K420" s="700"/>
      <c r="L420" s="700"/>
      <c r="M420" s="700"/>
      <c r="N420" s="700"/>
      <c r="O420" s="700"/>
      <c r="P420" s="685" t="s">
        <v>1243</v>
      </c>
      <c r="Q420" s="685"/>
      <c r="R420" s="685"/>
      <c r="S420" s="685"/>
      <c r="T420" s="685"/>
      <c r="U420" s="685"/>
      <c r="V420" s="685"/>
      <c r="W420" s="686" t="str">
        <f ca="1">OFFSET('(6)定期点検調書'!$F$12,L405-1,0)</f>
        <v/>
      </c>
      <c r="X420" s="687"/>
      <c r="Y420" s="687"/>
      <c r="Z420" s="687"/>
      <c r="AA420" s="687"/>
      <c r="AB420" s="687"/>
      <c r="AC420" s="687"/>
      <c r="AD420" s="688"/>
      <c r="AE420" s="683" t="s">
        <v>1241</v>
      </c>
      <c r="AF420" s="683"/>
      <c r="AG420" s="683"/>
      <c r="AH420" s="683"/>
      <c r="AI420" s="683"/>
      <c r="AJ420" s="683"/>
      <c r="AK420" s="699" t="str">
        <f ca="1">IF(OFFSET('(6)定期点検調書'!$AR$12,AO405-1,0)="","",OFFSET('(6)定期点検調書'!$AQ$12,AO405-1,0)&amp;TEXT(OFFSET('(6)定期点検調書'!$AR$12,AO405-1,0),"0.0")&amp;OFFSET('(6)定期点検調書'!$AT$12,AO405-1,0))  &amp;  IF(OFFSET('(6)定期点検調書'!$AV$12,AO405-1,0)="","","／"&amp;OFFSET('(6)定期点検調書'!$AU$12,AO405-1,0)&amp;TEXT(OFFSET('(6)定期点検調書'!$AV$12,AO405-1,0),"0.0")&amp;OFFSET('(6)定期点検調書'!$AX$12,AO405-1,0))  &amp;  IF(OFFSET('(6)定期点検調書'!$AZ$12,AO405-1,0)="","","／"&amp;OFFSET('(6)定期点検調書'!$AY$12,AO405-1,0)&amp;TEXT(OFFSET('(6)定期点検調書'!$AZ$12,AO405-1,0),"0.0")&amp;OFFSET('(6)定期点検調書'!$BB$12,AO405-1,0))</f>
        <v/>
      </c>
      <c r="AL420" s="700"/>
      <c r="AM420" s="700"/>
      <c r="AN420" s="700"/>
      <c r="AO420" s="700"/>
      <c r="AP420" s="700"/>
      <c r="AQ420" s="700"/>
      <c r="AR420" s="700"/>
      <c r="AS420" s="685" t="s">
        <v>1243</v>
      </c>
      <c r="AT420" s="685"/>
      <c r="AU420" s="685"/>
      <c r="AV420" s="685"/>
      <c r="AW420" s="685"/>
      <c r="AX420" s="685"/>
      <c r="AY420" s="685"/>
      <c r="AZ420" s="686" t="str">
        <f ca="1">OFFSET('(6)定期点検調書'!$F$12,AO405-1,0)</f>
        <v/>
      </c>
      <c r="BA420" s="687"/>
      <c r="BB420" s="687"/>
      <c r="BC420" s="687"/>
      <c r="BD420" s="687"/>
      <c r="BE420" s="687"/>
      <c r="BF420" s="687"/>
      <c r="BG420" s="688"/>
    </row>
    <row r="421" spans="2:86" ht="14.55" customHeight="1" x14ac:dyDescent="0.2">
      <c r="B421" s="683"/>
      <c r="C421" s="683"/>
      <c r="D421" s="683"/>
      <c r="E421" s="683"/>
      <c r="F421" s="683"/>
      <c r="G421" s="683"/>
      <c r="H421" s="701"/>
      <c r="I421" s="702"/>
      <c r="J421" s="702"/>
      <c r="K421" s="702"/>
      <c r="L421" s="702"/>
      <c r="M421" s="702"/>
      <c r="N421" s="702"/>
      <c r="O421" s="702"/>
      <c r="P421" s="685"/>
      <c r="Q421" s="685"/>
      <c r="R421" s="685"/>
      <c r="S421" s="685"/>
      <c r="T421" s="685"/>
      <c r="U421" s="685"/>
      <c r="V421" s="685"/>
      <c r="W421" s="689"/>
      <c r="X421" s="690"/>
      <c r="Y421" s="690"/>
      <c r="Z421" s="690"/>
      <c r="AA421" s="690"/>
      <c r="AB421" s="690"/>
      <c r="AC421" s="690"/>
      <c r="AD421" s="691"/>
      <c r="AE421" s="683"/>
      <c r="AF421" s="683"/>
      <c r="AG421" s="683"/>
      <c r="AH421" s="683"/>
      <c r="AI421" s="683"/>
      <c r="AJ421" s="683"/>
      <c r="AK421" s="701"/>
      <c r="AL421" s="702"/>
      <c r="AM421" s="702"/>
      <c r="AN421" s="702"/>
      <c r="AO421" s="702"/>
      <c r="AP421" s="702"/>
      <c r="AQ421" s="702"/>
      <c r="AR421" s="702"/>
      <c r="AS421" s="685"/>
      <c r="AT421" s="685"/>
      <c r="AU421" s="685"/>
      <c r="AV421" s="685"/>
      <c r="AW421" s="685"/>
      <c r="AX421" s="685"/>
      <c r="AY421" s="685"/>
      <c r="AZ421" s="689"/>
      <c r="BA421" s="690"/>
      <c r="BB421" s="690"/>
      <c r="BC421" s="690"/>
      <c r="BD421" s="690"/>
      <c r="BE421" s="690"/>
      <c r="BF421" s="690"/>
      <c r="BG421" s="691"/>
    </row>
    <row r="422" spans="2:86" ht="14.55" customHeight="1" x14ac:dyDescent="0.2">
      <c r="B422" s="659" t="s">
        <v>1242</v>
      </c>
      <c r="C422" s="660"/>
      <c r="D422" s="660"/>
      <c r="E422" s="660"/>
      <c r="F422" s="660"/>
      <c r="G422" s="661"/>
      <c r="H422" s="671" t="str">
        <f ca="1">IF(OFFSET('(6)定期点検調書'!$BL$12,L405-1,0)="","",VLOOKUP(OFFSET('(6)定期点検調書'!$BL$12,L405-1,0),ﾃﾞｰﾀ一覧!$AY$4:$BB$16,2,FALSE))  &amp;  IF(OFFSET('(6)定期点検調書'!$BC$12,L405-1,0)="","","／"&amp;VLOOKUP(OFFSET('(6)定期点検調書'!$BC$12,L405-1,0),ﾃﾞｰﾀ一覧!$AY$4:$BB$16,2,FALSE))  &amp;  IF(OFFSET('(6)定期点検調書'!$BD$12,L405-1,0)="","","／"&amp;VLOOKUP(OFFSET('(6)定期点検調書'!$BD$12,L405-1,0),ﾃﾞｰﾀ一覧!$AY$4:$BB$16,2,FALSE))</f>
        <v/>
      </c>
      <c r="I422" s="672"/>
      <c r="J422" s="672"/>
      <c r="K422" s="672"/>
      <c r="L422" s="672"/>
      <c r="M422" s="672"/>
      <c r="N422" s="672"/>
      <c r="O422" s="672"/>
      <c r="P422" s="692" t="s">
        <v>996</v>
      </c>
      <c r="Q422" s="692"/>
      <c r="R422" s="692"/>
      <c r="S422" s="692"/>
      <c r="T422" s="692"/>
      <c r="U422" s="692"/>
      <c r="V422" s="692"/>
      <c r="W422" s="693"/>
      <c r="X422" s="694"/>
      <c r="Y422" s="694"/>
      <c r="Z422" s="694"/>
      <c r="AA422" s="694"/>
      <c r="AB422" s="694"/>
      <c r="AC422" s="694"/>
      <c r="AD422" s="695"/>
      <c r="AE422" s="659" t="s">
        <v>1242</v>
      </c>
      <c r="AF422" s="660"/>
      <c r="AG422" s="660"/>
      <c r="AH422" s="660"/>
      <c r="AI422" s="660"/>
      <c r="AJ422" s="661"/>
      <c r="AK422" s="671" t="str">
        <f ca="1">IF(OFFSET('(6)定期点検調書'!$BL$12,AO405-1,0)="","",VLOOKUP(OFFSET('(6)定期点検調書'!$BL$12,AO405-1,0),ﾃﾞｰﾀ一覧!$AY$4:$BB$16,2,FALSE))  &amp;  IF(OFFSET('(6)定期点検調書'!$BC$12,AO405-1,0)="","","／"&amp;VLOOKUP(OFFSET('(6)定期点検調書'!$BC$12,AO405-1,0),ﾃﾞｰﾀ一覧!$AY$4:$BB$16,2,FALSE))  &amp;  IF(OFFSET('(6)定期点検調書'!$BD$12,AO405-1,0)="","","／"&amp;VLOOKUP(OFFSET('(6)定期点検調書'!$BD$12,AO405-1,0),ﾃﾞｰﾀ一覧!$AY$4:$BB$16,2,FALSE))</f>
        <v/>
      </c>
      <c r="AL422" s="672"/>
      <c r="AM422" s="672"/>
      <c r="AN422" s="672"/>
      <c r="AO422" s="672"/>
      <c r="AP422" s="672"/>
      <c r="AQ422" s="672"/>
      <c r="AR422" s="672"/>
      <c r="AS422" s="692" t="s">
        <v>996</v>
      </c>
      <c r="AT422" s="692"/>
      <c r="AU422" s="692"/>
      <c r="AV422" s="692"/>
      <c r="AW422" s="692"/>
      <c r="AX422" s="692"/>
      <c r="AY422" s="692"/>
      <c r="AZ422" s="693"/>
      <c r="BA422" s="694"/>
      <c r="BB422" s="694"/>
      <c r="BC422" s="694"/>
      <c r="BD422" s="694"/>
      <c r="BE422" s="694"/>
      <c r="BF422" s="694"/>
      <c r="BG422" s="695"/>
    </row>
    <row r="423" spans="2:86" ht="14.55" customHeight="1" x14ac:dyDescent="0.2">
      <c r="B423" s="662"/>
      <c r="C423" s="663"/>
      <c r="D423" s="663"/>
      <c r="E423" s="663"/>
      <c r="F423" s="663"/>
      <c r="G423" s="664"/>
      <c r="H423" s="674"/>
      <c r="I423" s="675"/>
      <c r="J423" s="675"/>
      <c r="K423" s="675"/>
      <c r="L423" s="675"/>
      <c r="M423" s="675"/>
      <c r="N423" s="675"/>
      <c r="O423" s="675"/>
      <c r="P423" s="692"/>
      <c r="Q423" s="692"/>
      <c r="R423" s="692"/>
      <c r="S423" s="692"/>
      <c r="T423" s="692"/>
      <c r="U423" s="692"/>
      <c r="V423" s="692"/>
      <c r="W423" s="696"/>
      <c r="X423" s="697"/>
      <c r="Y423" s="697"/>
      <c r="Z423" s="697"/>
      <c r="AA423" s="697"/>
      <c r="AB423" s="697"/>
      <c r="AC423" s="697"/>
      <c r="AD423" s="698"/>
      <c r="AE423" s="662"/>
      <c r="AF423" s="663"/>
      <c r="AG423" s="663"/>
      <c r="AH423" s="663"/>
      <c r="AI423" s="663"/>
      <c r="AJ423" s="664"/>
      <c r="AK423" s="674"/>
      <c r="AL423" s="675"/>
      <c r="AM423" s="675"/>
      <c r="AN423" s="675"/>
      <c r="AO423" s="675"/>
      <c r="AP423" s="675"/>
      <c r="AQ423" s="675"/>
      <c r="AR423" s="675"/>
      <c r="AS423" s="692"/>
      <c r="AT423" s="692"/>
      <c r="AU423" s="692"/>
      <c r="AV423" s="692"/>
      <c r="AW423" s="692"/>
      <c r="AX423" s="692"/>
      <c r="AY423" s="692"/>
      <c r="AZ423" s="696"/>
      <c r="BA423" s="697"/>
      <c r="BB423" s="697"/>
      <c r="BC423" s="697"/>
      <c r="BD423" s="697"/>
      <c r="BE423" s="697"/>
      <c r="BF423" s="697"/>
      <c r="BG423" s="698"/>
    </row>
    <row r="424" spans="2:86" ht="19.5" customHeight="1" x14ac:dyDescent="0.2">
      <c r="B424" s="683" t="s">
        <v>79</v>
      </c>
      <c r="C424" s="683"/>
      <c r="D424" s="683"/>
      <c r="E424" s="683"/>
      <c r="F424" s="683"/>
      <c r="G424" s="683"/>
      <c r="H424" s="684">
        <f ca="1">OFFSET('(6)定期点検調書'!$CA$12,L405-1,0)</f>
        <v>0</v>
      </c>
      <c r="I424" s="684"/>
      <c r="J424" s="684"/>
      <c r="K424" s="684"/>
      <c r="L424" s="684"/>
      <c r="M424" s="684"/>
      <c r="N424" s="684"/>
      <c r="O424" s="684"/>
      <c r="P424" s="684"/>
      <c r="Q424" s="684"/>
      <c r="R424" s="684"/>
      <c r="S424" s="684"/>
      <c r="T424" s="684"/>
      <c r="U424" s="684"/>
      <c r="V424" s="684"/>
      <c r="W424" s="684"/>
      <c r="X424" s="684"/>
      <c r="Y424" s="684"/>
      <c r="Z424" s="684"/>
      <c r="AA424" s="684"/>
      <c r="AB424" s="684"/>
      <c r="AC424" s="684"/>
      <c r="AD424" s="684"/>
      <c r="AE424" s="683" t="s">
        <v>79</v>
      </c>
      <c r="AF424" s="683"/>
      <c r="AG424" s="683"/>
      <c r="AH424" s="683"/>
      <c r="AI424" s="683"/>
      <c r="AJ424" s="683"/>
      <c r="AK424" s="684">
        <f ca="1">OFFSET('(6)定期点検調書'!$CA$12,AO405-1,0)</f>
        <v>0</v>
      </c>
      <c r="AL424" s="684"/>
      <c r="AM424" s="684"/>
      <c r="AN424" s="684"/>
      <c r="AO424" s="684"/>
      <c r="AP424" s="684"/>
      <c r="AQ424" s="684"/>
      <c r="AR424" s="684"/>
      <c r="AS424" s="684"/>
      <c r="AT424" s="684"/>
      <c r="AU424" s="684"/>
      <c r="AV424" s="684"/>
      <c r="AW424" s="684"/>
      <c r="AX424" s="684"/>
      <c r="AY424" s="684"/>
      <c r="AZ424" s="684"/>
      <c r="BA424" s="684"/>
      <c r="BB424" s="684"/>
      <c r="BC424" s="684"/>
      <c r="BD424" s="684"/>
      <c r="BE424" s="684"/>
      <c r="BF424" s="684"/>
      <c r="BG424" s="684"/>
      <c r="CH424" s="473"/>
    </row>
    <row r="425" spans="2:86" ht="19.2" customHeight="1" x14ac:dyDescent="0.2">
      <c r="B425" s="683"/>
      <c r="C425" s="683"/>
      <c r="D425" s="683"/>
      <c r="E425" s="683"/>
      <c r="F425" s="683"/>
      <c r="G425" s="683"/>
      <c r="H425" s="684"/>
      <c r="I425" s="684"/>
      <c r="J425" s="684"/>
      <c r="K425" s="684"/>
      <c r="L425" s="684"/>
      <c r="M425" s="684"/>
      <c r="N425" s="684"/>
      <c r="O425" s="684"/>
      <c r="P425" s="684"/>
      <c r="Q425" s="684"/>
      <c r="R425" s="684"/>
      <c r="S425" s="684"/>
      <c r="T425" s="684"/>
      <c r="U425" s="684"/>
      <c r="V425" s="684"/>
      <c r="W425" s="684"/>
      <c r="X425" s="684"/>
      <c r="Y425" s="684"/>
      <c r="Z425" s="684"/>
      <c r="AA425" s="684"/>
      <c r="AB425" s="684"/>
      <c r="AC425" s="684"/>
      <c r="AD425" s="684"/>
      <c r="AE425" s="683"/>
      <c r="AF425" s="683"/>
      <c r="AG425" s="683"/>
      <c r="AH425" s="683"/>
      <c r="AI425" s="683"/>
      <c r="AJ425" s="683"/>
      <c r="AK425" s="684"/>
      <c r="AL425" s="684"/>
      <c r="AM425" s="684"/>
      <c r="AN425" s="684"/>
      <c r="AO425" s="684"/>
      <c r="AP425" s="684"/>
      <c r="AQ425" s="684"/>
      <c r="AR425" s="684"/>
      <c r="AS425" s="684"/>
      <c r="AT425" s="684"/>
      <c r="AU425" s="684"/>
      <c r="AV425" s="684"/>
      <c r="AW425" s="684"/>
      <c r="AX425" s="684"/>
      <c r="AY425" s="684"/>
      <c r="AZ425" s="684"/>
      <c r="BA425" s="684"/>
      <c r="BB425" s="684"/>
      <c r="BC425" s="684"/>
      <c r="BD425" s="684"/>
      <c r="BE425" s="684"/>
      <c r="BF425" s="684"/>
      <c r="BG425" s="684"/>
    </row>
    <row r="426" spans="2:86" ht="14.55" customHeight="1" x14ac:dyDescent="0.2">
      <c r="B426" s="677" t="s">
        <v>1038</v>
      </c>
      <c r="C426" s="678"/>
      <c r="D426" s="677" t="s">
        <v>1237</v>
      </c>
      <c r="E426" s="719"/>
      <c r="F426" s="719"/>
      <c r="G426" s="719"/>
      <c r="H426" s="665">
        <f ca="1">OFFSET('(6)定期点検調書'!$B$12,L426-1,0)</f>
        <v>0</v>
      </c>
      <c r="I426" s="666"/>
      <c r="J426" s="666"/>
      <c r="K426" s="667"/>
      <c r="L426" s="703">
        <f>AO405+1</f>
        <v>41</v>
      </c>
      <c r="M426" s="703"/>
      <c r="N426" s="703"/>
      <c r="O426" s="703"/>
      <c r="P426" s="703"/>
      <c r="Q426" s="703"/>
      <c r="R426" s="703"/>
      <c r="S426" s="703"/>
      <c r="T426" s="703"/>
      <c r="U426" s="703"/>
      <c r="V426" s="703"/>
      <c r="W426" s="703"/>
      <c r="X426" s="703"/>
      <c r="Y426" s="703"/>
      <c r="Z426" s="703"/>
      <c r="AA426" s="703"/>
      <c r="AB426" s="703"/>
      <c r="AC426" s="703"/>
      <c r="AD426" s="704"/>
      <c r="AE426" s="677" t="s">
        <v>1038</v>
      </c>
      <c r="AF426" s="678"/>
      <c r="AG426" s="677" t="s">
        <v>1237</v>
      </c>
      <c r="AH426" s="719"/>
      <c r="AI426" s="719"/>
      <c r="AJ426" s="719"/>
      <c r="AK426" s="665">
        <f ca="1">OFFSET('(6)定期点検調書'!$B$12,AO426-1,0)</f>
        <v>0</v>
      </c>
      <c r="AL426" s="666"/>
      <c r="AM426" s="666"/>
      <c r="AN426" s="667"/>
      <c r="AO426" s="703">
        <f>L426+1</f>
        <v>42</v>
      </c>
      <c r="AP426" s="703"/>
      <c r="AQ426" s="703"/>
      <c r="AR426" s="703"/>
      <c r="AS426" s="703"/>
      <c r="AT426" s="703"/>
      <c r="AU426" s="703"/>
      <c r="AV426" s="703"/>
      <c r="AW426" s="703"/>
      <c r="AX426" s="703"/>
      <c r="AY426" s="703"/>
      <c r="AZ426" s="703"/>
      <c r="BA426" s="703"/>
      <c r="BB426" s="703"/>
      <c r="BC426" s="703"/>
      <c r="BD426" s="703"/>
      <c r="BE426" s="703"/>
      <c r="BF426" s="703"/>
      <c r="BG426" s="704"/>
    </row>
    <row r="427" spans="2:86" ht="14.55" customHeight="1" x14ac:dyDescent="0.2">
      <c r="B427" s="679"/>
      <c r="C427" s="680"/>
      <c r="D427" s="681"/>
      <c r="E427" s="720"/>
      <c r="F427" s="720"/>
      <c r="G427" s="720"/>
      <c r="H427" s="668"/>
      <c r="I427" s="669"/>
      <c r="J427" s="669"/>
      <c r="K427" s="670"/>
      <c r="L427" s="705"/>
      <c r="M427" s="705"/>
      <c r="N427" s="705"/>
      <c r="O427" s="705"/>
      <c r="P427" s="705"/>
      <c r="Q427" s="705"/>
      <c r="R427" s="705"/>
      <c r="S427" s="705"/>
      <c r="T427" s="705"/>
      <c r="U427" s="705"/>
      <c r="V427" s="705"/>
      <c r="W427" s="705"/>
      <c r="X427" s="705"/>
      <c r="Y427" s="705"/>
      <c r="Z427" s="705"/>
      <c r="AA427" s="705"/>
      <c r="AB427" s="705"/>
      <c r="AC427" s="705"/>
      <c r="AD427" s="706"/>
      <c r="AE427" s="679"/>
      <c r="AF427" s="680"/>
      <c r="AG427" s="681"/>
      <c r="AH427" s="720"/>
      <c r="AI427" s="720"/>
      <c r="AJ427" s="720"/>
      <c r="AK427" s="668"/>
      <c r="AL427" s="669"/>
      <c r="AM427" s="669"/>
      <c r="AN427" s="670"/>
      <c r="AO427" s="705"/>
      <c r="AP427" s="705"/>
      <c r="AQ427" s="705"/>
      <c r="AR427" s="705"/>
      <c r="AS427" s="705"/>
      <c r="AT427" s="705"/>
      <c r="AU427" s="705"/>
      <c r="AV427" s="705"/>
      <c r="AW427" s="705"/>
      <c r="AX427" s="705"/>
      <c r="AY427" s="705"/>
      <c r="AZ427" s="705"/>
      <c r="BA427" s="705"/>
      <c r="BB427" s="705"/>
      <c r="BC427" s="705"/>
      <c r="BD427" s="705"/>
      <c r="BE427" s="705"/>
      <c r="BF427" s="705"/>
      <c r="BG427" s="706"/>
    </row>
    <row r="428" spans="2:86" ht="14.55" customHeight="1" x14ac:dyDescent="0.2">
      <c r="B428" s="679"/>
      <c r="C428" s="680"/>
      <c r="D428" s="677" t="s">
        <v>992</v>
      </c>
      <c r="E428" s="719"/>
      <c r="F428" s="719"/>
      <c r="G428" s="719"/>
      <c r="H428" s="665">
        <f ca="1">OFFSET('(6)定期点検調書'!$D$12,L426-1,0)</f>
        <v>0</v>
      </c>
      <c r="I428" s="666"/>
      <c r="J428" s="666"/>
      <c r="K428" s="667"/>
      <c r="L428" s="705"/>
      <c r="M428" s="705"/>
      <c r="N428" s="705"/>
      <c r="O428" s="705"/>
      <c r="P428" s="705"/>
      <c r="Q428" s="705"/>
      <c r="R428" s="705"/>
      <c r="S428" s="705"/>
      <c r="T428" s="705"/>
      <c r="U428" s="705"/>
      <c r="V428" s="705"/>
      <c r="W428" s="705"/>
      <c r="X428" s="705"/>
      <c r="Y428" s="705"/>
      <c r="Z428" s="705"/>
      <c r="AA428" s="705"/>
      <c r="AB428" s="705"/>
      <c r="AC428" s="705"/>
      <c r="AD428" s="706"/>
      <c r="AE428" s="679"/>
      <c r="AF428" s="680"/>
      <c r="AG428" s="677" t="s">
        <v>992</v>
      </c>
      <c r="AH428" s="719"/>
      <c r="AI428" s="719"/>
      <c r="AJ428" s="719"/>
      <c r="AK428" s="665">
        <f ca="1">OFFSET('(6)定期点検調書'!$D$12,AO426-1,0)</f>
        <v>0</v>
      </c>
      <c r="AL428" s="666"/>
      <c r="AM428" s="666"/>
      <c r="AN428" s="667"/>
      <c r="AO428" s="705"/>
      <c r="AP428" s="705"/>
      <c r="AQ428" s="705"/>
      <c r="AR428" s="705"/>
      <c r="AS428" s="705"/>
      <c r="AT428" s="705"/>
      <c r="AU428" s="705"/>
      <c r="AV428" s="705"/>
      <c r="AW428" s="705"/>
      <c r="AX428" s="705"/>
      <c r="AY428" s="705"/>
      <c r="AZ428" s="705"/>
      <c r="BA428" s="705"/>
      <c r="BB428" s="705"/>
      <c r="BC428" s="705"/>
      <c r="BD428" s="705"/>
      <c r="BE428" s="705"/>
      <c r="BF428" s="705"/>
      <c r="BG428" s="706"/>
    </row>
    <row r="429" spans="2:86" ht="14.55" customHeight="1" x14ac:dyDescent="0.2">
      <c r="B429" s="681"/>
      <c r="C429" s="682"/>
      <c r="D429" s="681"/>
      <c r="E429" s="720"/>
      <c r="F429" s="720"/>
      <c r="G429" s="720"/>
      <c r="H429" s="668"/>
      <c r="I429" s="669"/>
      <c r="J429" s="669"/>
      <c r="K429" s="670"/>
      <c r="L429" s="705"/>
      <c r="M429" s="705"/>
      <c r="N429" s="705"/>
      <c r="O429" s="705"/>
      <c r="P429" s="705"/>
      <c r="Q429" s="705"/>
      <c r="R429" s="705"/>
      <c r="S429" s="705"/>
      <c r="T429" s="705"/>
      <c r="U429" s="705"/>
      <c r="V429" s="705"/>
      <c r="W429" s="705"/>
      <c r="X429" s="705"/>
      <c r="Y429" s="705"/>
      <c r="Z429" s="705"/>
      <c r="AA429" s="705"/>
      <c r="AB429" s="705"/>
      <c r="AC429" s="705"/>
      <c r="AD429" s="706"/>
      <c r="AE429" s="681"/>
      <c r="AF429" s="682"/>
      <c r="AG429" s="681"/>
      <c r="AH429" s="720"/>
      <c r="AI429" s="720"/>
      <c r="AJ429" s="720"/>
      <c r="AK429" s="668"/>
      <c r="AL429" s="669"/>
      <c r="AM429" s="669"/>
      <c r="AN429" s="670"/>
      <c r="AO429" s="705"/>
      <c r="AP429" s="705"/>
      <c r="AQ429" s="705"/>
      <c r="AR429" s="705"/>
      <c r="AS429" s="705"/>
      <c r="AT429" s="705"/>
      <c r="AU429" s="705"/>
      <c r="AV429" s="705"/>
      <c r="AW429" s="705"/>
      <c r="AX429" s="705"/>
      <c r="AY429" s="705"/>
      <c r="AZ429" s="705"/>
      <c r="BA429" s="705"/>
      <c r="BB429" s="705"/>
      <c r="BC429" s="705"/>
      <c r="BD429" s="705"/>
      <c r="BE429" s="705"/>
      <c r="BF429" s="705"/>
      <c r="BG429" s="706"/>
    </row>
    <row r="430" spans="2:86" ht="14.55" customHeight="1" x14ac:dyDescent="0.2">
      <c r="B430" s="677" t="s">
        <v>1238</v>
      </c>
      <c r="C430" s="678"/>
      <c r="D430" s="659" t="s">
        <v>993</v>
      </c>
      <c r="E430" s="660"/>
      <c r="F430" s="660"/>
      <c r="G430" s="660"/>
      <c r="H430" s="671">
        <f ca="1">OFFSET('(6)定期点検調書'!$AA$13,L426-1,0)</f>
        <v>0</v>
      </c>
      <c r="I430" s="672"/>
      <c r="J430" s="672"/>
      <c r="K430" s="673"/>
      <c r="L430" s="705"/>
      <c r="M430" s="705"/>
      <c r="N430" s="705"/>
      <c r="O430" s="705"/>
      <c r="P430" s="705"/>
      <c r="Q430" s="705"/>
      <c r="R430" s="705"/>
      <c r="S430" s="705"/>
      <c r="T430" s="705"/>
      <c r="U430" s="705"/>
      <c r="V430" s="705"/>
      <c r="W430" s="705"/>
      <c r="X430" s="705"/>
      <c r="Y430" s="705"/>
      <c r="Z430" s="705"/>
      <c r="AA430" s="705"/>
      <c r="AB430" s="705"/>
      <c r="AC430" s="705"/>
      <c r="AD430" s="706"/>
      <c r="AE430" s="677" t="s">
        <v>1238</v>
      </c>
      <c r="AF430" s="678"/>
      <c r="AG430" s="659" t="s">
        <v>993</v>
      </c>
      <c r="AH430" s="660"/>
      <c r="AI430" s="660"/>
      <c r="AJ430" s="660"/>
      <c r="AK430" s="671">
        <f ca="1">OFFSET('(6)定期点検調書'!$AA$13,AO426-1,0)</f>
        <v>0</v>
      </c>
      <c r="AL430" s="672"/>
      <c r="AM430" s="672"/>
      <c r="AN430" s="673"/>
      <c r="AO430" s="705"/>
      <c r="AP430" s="705"/>
      <c r="AQ430" s="705"/>
      <c r="AR430" s="705"/>
      <c r="AS430" s="705"/>
      <c r="AT430" s="705"/>
      <c r="AU430" s="705"/>
      <c r="AV430" s="705"/>
      <c r="AW430" s="705"/>
      <c r="AX430" s="705"/>
      <c r="AY430" s="705"/>
      <c r="AZ430" s="705"/>
      <c r="BA430" s="705"/>
      <c r="BB430" s="705"/>
      <c r="BC430" s="705"/>
      <c r="BD430" s="705"/>
      <c r="BE430" s="705"/>
      <c r="BF430" s="705"/>
      <c r="BG430" s="706"/>
    </row>
    <row r="431" spans="2:86" ht="14.55" customHeight="1" x14ac:dyDescent="0.2">
      <c r="B431" s="679"/>
      <c r="C431" s="680"/>
      <c r="D431" s="662"/>
      <c r="E431" s="663"/>
      <c r="F431" s="663"/>
      <c r="G431" s="663"/>
      <c r="H431" s="674"/>
      <c r="I431" s="675"/>
      <c r="J431" s="675"/>
      <c r="K431" s="676"/>
      <c r="L431" s="705"/>
      <c r="M431" s="705"/>
      <c r="N431" s="705"/>
      <c r="O431" s="705"/>
      <c r="P431" s="705"/>
      <c r="Q431" s="705"/>
      <c r="R431" s="705"/>
      <c r="S431" s="705"/>
      <c r="T431" s="705"/>
      <c r="U431" s="705"/>
      <c r="V431" s="705"/>
      <c r="W431" s="705"/>
      <c r="X431" s="705"/>
      <c r="Y431" s="705"/>
      <c r="Z431" s="705"/>
      <c r="AA431" s="705"/>
      <c r="AB431" s="705"/>
      <c r="AC431" s="705"/>
      <c r="AD431" s="706"/>
      <c r="AE431" s="679"/>
      <c r="AF431" s="680"/>
      <c r="AG431" s="662"/>
      <c r="AH431" s="663"/>
      <c r="AI431" s="663"/>
      <c r="AJ431" s="663"/>
      <c r="AK431" s="674"/>
      <c r="AL431" s="675"/>
      <c r="AM431" s="675"/>
      <c r="AN431" s="676"/>
      <c r="AO431" s="705"/>
      <c r="AP431" s="705"/>
      <c r="AQ431" s="705"/>
      <c r="AR431" s="705"/>
      <c r="AS431" s="705"/>
      <c r="AT431" s="705"/>
      <c r="AU431" s="705"/>
      <c r="AV431" s="705"/>
      <c r="AW431" s="705"/>
      <c r="AX431" s="705"/>
      <c r="AY431" s="705"/>
      <c r="AZ431" s="705"/>
      <c r="BA431" s="705"/>
      <c r="BB431" s="705"/>
      <c r="BC431" s="705"/>
      <c r="BD431" s="705"/>
      <c r="BE431" s="705"/>
      <c r="BF431" s="705"/>
      <c r="BG431" s="706"/>
    </row>
    <row r="432" spans="2:86" ht="14.55" customHeight="1" x14ac:dyDescent="0.2">
      <c r="B432" s="679"/>
      <c r="C432" s="680"/>
      <c r="D432" s="659" t="s">
        <v>1239</v>
      </c>
      <c r="E432" s="660"/>
      <c r="F432" s="660"/>
      <c r="G432" s="660"/>
      <c r="H432" s="665">
        <f ca="1">OFFSET('(6)定期点検調書'!$AD$12,L426-1,0)</f>
        <v>0</v>
      </c>
      <c r="I432" s="666"/>
      <c r="J432" s="666"/>
      <c r="K432" s="667"/>
      <c r="L432" s="705"/>
      <c r="M432" s="705"/>
      <c r="N432" s="705"/>
      <c r="O432" s="705"/>
      <c r="P432" s="705"/>
      <c r="Q432" s="705"/>
      <c r="R432" s="705"/>
      <c r="S432" s="705"/>
      <c r="T432" s="705"/>
      <c r="U432" s="705"/>
      <c r="V432" s="705"/>
      <c r="W432" s="705"/>
      <c r="X432" s="705"/>
      <c r="Y432" s="705"/>
      <c r="Z432" s="705"/>
      <c r="AA432" s="705"/>
      <c r="AB432" s="705"/>
      <c r="AC432" s="705"/>
      <c r="AD432" s="706"/>
      <c r="AE432" s="679"/>
      <c r="AF432" s="680"/>
      <c r="AG432" s="659" t="s">
        <v>1239</v>
      </c>
      <c r="AH432" s="660"/>
      <c r="AI432" s="660"/>
      <c r="AJ432" s="660"/>
      <c r="AK432" s="665">
        <f ca="1">OFFSET('(6)定期点検調書'!$AD$12,AO426-1,0)</f>
        <v>0</v>
      </c>
      <c r="AL432" s="666"/>
      <c r="AM432" s="666"/>
      <c r="AN432" s="667"/>
      <c r="AO432" s="705"/>
      <c r="AP432" s="705"/>
      <c r="AQ432" s="705"/>
      <c r="AR432" s="705"/>
      <c r="AS432" s="705"/>
      <c r="AT432" s="705"/>
      <c r="AU432" s="705"/>
      <c r="AV432" s="705"/>
      <c r="AW432" s="705"/>
      <c r="AX432" s="705"/>
      <c r="AY432" s="705"/>
      <c r="AZ432" s="705"/>
      <c r="BA432" s="705"/>
      <c r="BB432" s="705"/>
      <c r="BC432" s="705"/>
      <c r="BD432" s="705"/>
      <c r="BE432" s="705"/>
      <c r="BF432" s="705"/>
      <c r="BG432" s="706"/>
    </row>
    <row r="433" spans="2:86" ht="14.55" customHeight="1" x14ac:dyDescent="0.2">
      <c r="B433" s="681"/>
      <c r="C433" s="682"/>
      <c r="D433" s="662"/>
      <c r="E433" s="663"/>
      <c r="F433" s="663"/>
      <c r="G433" s="663"/>
      <c r="H433" s="668"/>
      <c r="I433" s="669"/>
      <c r="J433" s="669"/>
      <c r="K433" s="670"/>
      <c r="L433" s="705"/>
      <c r="M433" s="705"/>
      <c r="N433" s="705"/>
      <c r="O433" s="705"/>
      <c r="P433" s="705"/>
      <c r="Q433" s="705"/>
      <c r="R433" s="705"/>
      <c r="S433" s="705"/>
      <c r="T433" s="705"/>
      <c r="U433" s="705"/>
      <c r="V433" s="705"/>
      <c r="W433" s="705"/>
      <c r="X433" s="705"/>
      <c r="Y433" s="705"/>
      <c r="Z433" s="705"/>
      <c r="AA433" s="705"/>
      <c r="AB433" s="705"/>
      <c r="AC433" s="705"/>
      <c r="AD433" s="706"/>
      <c r="AE433" s="681"/>
      <c r="AF433" s="682"/>
      <c r="AG433" s="662"/>
      <c r="AH433" s="663"/>
      <c r="AI433" s="663"/>
      <c r="AJ433" s="663"/>
      <c r="AK433" s="668"/>
      <c r="AL433" s="669"/>
      <c r="AM433" s="669"/>
      <c r="AN433" s="670"/>
      <c r="AO433" s="705"/>
      <c r="AP433" s="705"/>
      <c r="AQ433" s="705"/>
      <c r="AR433" s="705"/>
      <c r="AS433" s="705"/>
      <c r="AT433" s="705"/>
      <c r="AU433" s="705"/>
      <c r="AV433" s="705"/>
      <c r="AW433" s="705"/>
      <c r="AX433" s="705"/>
      <c r="AY433" s="705"/>
      <c r="AZ433" s="705"/>
      <c r="BA433" s="705"/>
      <c r="BB433" s="705"/>
      <c r="BC433" s="705"/>
      <c r="BD433" s="705"/>
      <c r="BE433" s="705"/>
      <c r="BF433" s="705"/>
      <c r="BG433" s="706"/>
    </row>
    <row r="434" spans="2:86" ht="28.95" customHeight="1" x14ac:dyDescent="0.2">
      <c r="B434" s="716" t="s">
        <v>995</v>
      </c>
      <c r="C434" s="717"/>
      <c r="D434" s="717"/>
      <c r="E434" s="717"/>
      <c r="F434" s="717"/>
      <c r="G434" s="718"/>
      <c r="H434" s="709">
        <f ca="1">OFFSET('(6)定期点検調書'!$AK$12,L426-1,0)</f>
        <v>0</v>
      </c>
      <c r="I434" s="710"/>
      <c r="J434" s="710"/>
      <c r="K434" s="711"/>
      <c r="L434" s="705"/>
      <c r="M434" s="705"/>
      <c r="N434" s="705"/>
      <c r="O434" s="705"/>
      <c r="P434" s="705"/>
      <c r="Q434" s="705"/>
      <c r="R434" s="705"/>
      <c r="S434" s="705"/>
      <c r="T434" s="705"/>
      <c r="U434" s="705"/>
      <c r="V434" s="705"/>
      <c r="W434" s="705"/>
      <c r="X434" s="705"/>
      <c r="Y434" s="705"/>
      <c r="Z434" s="705"/>
      <c r="AA434" s="705"/>
      <c r="AB434" s="705"/>
      <c r="AC434" s="705"/>
      <c r="AD434" s="706"/>
      <c r="AE434" s="716" t="s">
        <v>995</v>
      </c>
      <c r="AF434" s="717"/>
      <c r="AG434" s="717"/>
      <c r="AH434" s="717"/>
      <c r="AI434" s="717"/>
      <c r="AJ434" s="718"/>
      <c r="AK434" s="709">
        <f ca="1">OFFSET('(6)定期点検調書'!$AK$12,AO426-1,0)</f>
        <v>0</v>
      </c>
      <c r="AL434" s="710"/>
      <c r="AM434" s="710"/>
      <c r="AN434" s="711"/>
      <c r="AO434" s="705"/>
      <c r="AP434" s="705"/>
      <c r="AQ434" s="705"/>
      <c r="AR434" s="705"/>
      <c r="AS434" s="705"/>
      <c r="AT434" s="705"/>
      <c r="AU434" s="705"/>
      <c r="AV434" s="705"/>
      <c r="AW434" s="705"/>
      <c r="AX434" s="705"/>
      <c r="AY434" s="705"/>
      <c r="AZ434" s="705"/>
      <c r="BA434" s="705"/>
      <c r="BB434" s="705"/>
      <c r="BC434" s="705"/>
      <c r="BD434" s="705"/>
      <c r="BE434" s="705"/>
      <c r="BF434" s="705"/>
      <c r="BG434" s="706"/>
    </row>
    <row r="435" spans="2:86" ht="14.55" customHeight="1" x14ac:dyDescent="0.2">
      <c r="B435" s="677" t="s">
        <v>1240</v>
      </c>
      <c r="C435" s="661"/>
      <c r="D435" s="659" t="s">
        <v>994</v>
      </c>
      <c r="E435" s="660"/>
      <c r="F435" s="660"/>
      <c r="G435" s="661"/>
      <c r="H435" s="699" t="str">
        <f ca="1">OFFSET('(6)定期点検調書'!$BY$12,L426-1,0)</f>
        <v/>
      </c>
      <c r="I435" s="700"/>
      <c r="J435" s="700"/>
      <c r="K435" s="714"/>
      <c r="L435" s="705"/>
      <c r="M435" s="705"/>
      <c r="N435" s="705"/>
      <c r="O435" s="705"/>
      <c r="P435" s="705"/>
      <c r="Q435" s="705"/>
      <c r="R435" s="705"/>
      <c r="S435" s="705"/>
      <c r="T435" s="705"/>
      <c r="U435" s="705"/>
      <c r="V435" s="705"/>
      <c r="W435" s="705"/>
      <c r="X435" s="705"/>
      <c r="Y435" s="705"/>
      <c r="Z435" s="705"/>
      <c r="AA435" s="705"/>
      <c r="AB435" s="705"/>
      <c r="AC435" s="705"/>
      <c r="AD435" s="706"/>
      <c r="AE435" s="677" t="s">
        <v>1240</v>
      </c>
      <c r="AF435" s="661"/>
      <c r="AG435" s="659" t="s">
        <v>994</v>
      </c>
      <c r="AH435" s="660"/>
      <c r="AI435" s="660"/>
      <c r="AJ435" s="661"/>
      <c r="AK435" s="699" t="str">
        <f ca="1">OFFSET('(6)定期点検調書'!$BY$12,AO426-1,0)</f>
        <v/>
      </c>
      <c r="AL435" s="700"/>
      <c r="AM435" s="700"/>
      <c r="AN435" s="714"/>
      <c r="AO435" s="705"/>
      <c r="AP435" s="705"/>
      <c r="AQ435" s="705"/>
      <c r="AR435" s="705"/>
      <c r="AS435" s="705"/>
      <c r="AT435" s="705"/>
      <c r="AU435" s="705"/>
      <c r="AV435" s="705"/>
      <c r="AW435" s="705"/>
      <c r="AX435" s="705"/>
      <c r="AY435" s="705"/>
      <c r="AZ435" s="705"/>
      <c r="BA435" s="705"/>
      <c r="BB435" s="705"/>
      <c r="BC435" s="705"/>
      <c r="BD435" s="705"/>
      <c r="BE435" s="705"/>
      <c r="BF435" s="705"/>
      <c r="BG435" s="706"/>
    </row>
    <row r="436" spans="2:86" ht="14.55" customHeight="1" x14ac:dyDescent="0.2">
      <c r="B436" s="712"/>
      <c r="C436" s="713"/>
      <c r="D436" s="662"/>
      <c r="E436" s="663"/>
      <c r="F436" s="663"/>
      <c r="G436" s="664"/>
      <c r="H436" s="701"/>
      <c r="I436" s="702"/>
      <c r="J436" s="702"/>
      <c r="K436" s="715"/>
      <c r="L436" s="705"/>
      <c r="M436" s="705"/>
      <c r="N436" s="705"/>
      <c r="O436" s="705"/>
      <c r="P436" s="705"/>
      <c r="Q436" s="705"/>
      <c r="R436" s="705"/>
      <c r="S436" s="705"/>
      <c r="T436" s="705"/>
      <c r="U436" s="705"/>
      <c r="V436" s="705"/>
      <c r="W436" s="705"/>
      <c r="X436" s="705"/>
      <c r="Y436" s="705"/>
      <c r="Z436" s="705"/>
      <c r="AA436" s="705"/>
      <c r="AB436" s="705"/>
      <c r="AC436" s="705"/>
      <c r="AD436" s="706"/>
      <c r="AE436" s="712"/>
      <c r="AF436" s="713"/>
      <c r="AG436" s="662"/>
      <c r="AH436" s="663"/>
      <c r="AI436" s="663"/>
      <c r="AJ436" s="664"/>
      <c r="AK436" s="701"/>
      <c r="AL436" s="702"/>
      <c r="AM436" s="702"/>
      <c r="AN436" s="715"/>
      <c r="AO436" s="705"/>
      <c r="AP436" s="705"/>
      <c r="AQ436" s="705"/>
      <c r="AR436" s="705"/>
      <c r="AS436" s="705"/>
      <c r="AT436" s="705"/>
      <c r="AU436" s="705"/>
      <c r="AV436" s="705"/>
      <c r="AW436" s="705"/>
      <c r="AX436" s="705"/>
      <c r="AY436" s="705"/>
      <c r="AZ436" s="705"/>
      <c r="BA436" s="705"/>
      <c r="BB436" s="705"/>
      <c r="BC436" s="705"/>
      <c r="BD436" s="705"/>
      <c r="BE436" s="705"/>
      <c r="BF436" s="705"/>
      <c r="BG436" s="706"/>
    </row>
    <row r="437" spans="2:86" ht="14.55" customHeight="1" x14ac:dyDescent="0.2">
      <c r="B437" s="712"/>
      <c r="C437" s="713"/>
      <c r="D437" s="659" t="s">
        <v>1186</v>
      </c>
      <c r="E437" s="660"/>
      <c r="F437" s="660"/>
      <c r="G437" s="661"/>
      <c r="H437" s="665">
        <f ca="1">OFFSET('(6)定期点検調書'!$BC$12,L426-1,0)</f>
        <v>0</v>
      </c>
      <c r="I437" s="666"/>
      <c r="J437" s="666"/>
      <c r="K437" s="667"/>
      <c r="L437" s="705"/>
      <c r="M437" s="705"/>
      <c r="N437" s="705"/>
      <c r="O437" s="705"/>
      <c r="P437" s="705"/>
      <c r="Q437" s="705"/>
      <c r="R437" s="705"/>
      <c r="S437" s="705"/>
      <c r="T437" s="705"/>
      <c r="U437" s="705"/>
      <c r="V437" s="705"/>
      <c r="W437" s="705"/>
      <c r="X437" s="705"/>
      <c r="Y437" s="705"/>
      <c r="Z437" s="705"/>
      <c r="AA437" s="705"/>
      <c r="AB437" s="705"/>
      <c r="AC437" s="705"/>
      <c r="AD437" s="706"/>
      <c r="AE437" s="712"/>
      <c r="AF437" s="713"/>
      <c r="AG437" s="659" t="s">
        <v>1186</v>
      </c>
      <c r="AH437" s="660"/>
      <c r="AI437" s="660"/>
      <c r="AJ437" s="661"/>
      <c r="AK437" s="665">
        <f ca="1">OFFSET('(6)定期点検調書'!$BC$12,AO426-1,0)</f>
        <v>0</v>
      </c>
      <c r="AL437" s="666"/>
      <c r="AM437" s="666"/>
      <c r="AN437" s="667"/>
      <c r="AO437" s="705"/>
      <c r="AP437" s="705"/>
      <c r="AQ437" s="705"/>
      <c r="AR437" s="705"/>
      <c r="AS437" s="705"/>
      <c r="AT437" s="705"/>
      <c r="AU437" s="705"/>
      <c r="AV437" s="705"/>
      <c r="AW437" s="705"/>
      <c r="AX437" s="705"/>
      <c r="AY437" s="705"/>
      <c r="AZ437" s="705"/>
      <c r="BA437" s="705"/>
      <c r="BB437" s="705"/>
      <c r="BC437" s="705"/>
      <c r="BD437" s="705"/>
      <c r="BE437" s="705"/>
      <c r="BF437" s="705"/>
      <c r="BG437" s="706"/>
    </row>
    <row r="438" spans="2:86" ht="14.55" customHeight="1" x14ac:dyDescent="0.2">
      <c r="B438" s="712"/>
      <c r="C438" s="713"/>
      <c r="D438" s="662"/>
      <c r="E438" s="663"/>
      <c r="F438" s="663"/>
      <c r="G438" s="664"/>
      <c r="H438" s="668"/>
      <c r="I438" s="669"/>
      <c r="J438" s="669"/>
      <c r="K438" s="670"/>
      <c r="L438" s="705"/>
      <c r="M438" s="705"/>
      <c r="N438" s="705"/>
      <c r="O438" s="705"/>
      <c r="P438" s="705"/>
      <c r="Q438" s="705"/>
      <c r="R438" s="705"/>
      <c r="S438" s="705"/>
      <c r="T438" s="705"/>
      <c r="U438" s="705"/>
      <c r="V438" s="705"/>
      <c r="W438" s="705"/>
      <c r="X438" s="705"/>
      <c r="Y438" s="705"/>
      <c r="Z438" s="705"/>
      <c r="AA438" s="705"/>
      <c r="AB438" s="705"/>
      <c r="AC438" s="705"/>
      <c r="AD438" s="706"/>
      <c r="AE438" s="712"/>
      <c r="AF438" s="713"/>
      <c r="AG438" s="662"/>
      <c r="AH438" s="663"/>
      <c r="AI438" s="663"/>
      <c r="AJ438" s="664"/>
      <c r="AK438" s="668"/>
      <c r="AL438" s="669"/>
      <c r="AM438" s="669"/>
      <c r="AN438" s="670"/>
      <c r="AO438" s="705"/>
      <c r="AP438" s="705"/>
      <c r="AQ438" s="705"/>
      <c r="AR438" s="705"/>
      <c r="AS438" s="705"/>
      <c r="AT438" s="705"/>
      <c r="AU438" s="705"/>
      <c r="AV438" s="705"/>
      <c r="AW438" s="705"/>
      <c r="AX438" s="705"/>
      <c r="AY438" s="705"/>
      <c r="AZ438" s="705"/>
      <c r="BA438" s="705"/>
      <c r="BB438" s="705"/>
      <c r="BC438" s="705"/>
      <c r="BD438" s="705"/>
      <c r="BE438" s="705"/>
      <c r="BF438" s="705"/>
      <c r="BG438" s="706"/>
    </row>
    <row r="439" spans="2:86" ht="14.55" customHeight="1" x14ac:dyDescent="0.2">
      <c r="B439" s="712"/>
      <c r="C439" s="713"/>
      <c r="D439" s="659" t="s">
        <v>1187</v>
      </c>
      <c r="E439" s="660"/>
      <c r="F439" s="660"/>
      <c r="G439" s="661"/>
      <c r="H439" s="665">
        <f ca="1">OFFSET('(6)定期点検調書'!$BF$12,L426-1,0)</f>
        <v>0</v>
      </c>
      <c r="I439" s="666"/>
      <c r="J439" s="666"/>
      <c r="K439" s="667"/>
      <c r="L439" s="705"/>
      <c r="M439" s="705"/>
      <c r="N439" s="705"/>
      <c r="O439" s="705"/>
      <c r="P439" s="705"/>
      <c r="Q439" s="705"/>
      <c r="R439" s="705"/>
      <c r="S439" s="705"/>
      <c r="T439" s="705"/>
      <c r="U439" s="705"/>
      <c r="V439" s="705"/>
      <c r="W439" s="705"/>
      <c r="X439" s="705"/>
      <c r="Y439" s="705"/>
      <c r="Z439" s="705"/>
      <c r="AA439" s="705"/>
      <c r="AB439" s="705"/>
      <c r="AC439" s="705"/>
      <c r="AD439" s="706"/>
      <c r="AE439" s="712"/>
      <c r="AF439" s="713"/>
      <c r="AG439" s="659" t="s">
        <v>1187</v>
      </c>
      <c r="AH439" s="660"/>
      <c r="AI439" s="660"/>
      <c r="AJ439" s="661"/>
      <c r="AK439" s="665">
        <f ca="1">OFFSET('(6)定期点検調書'!$BF$12,AO426-1,0)</f>
        <v>0</v>
      </c>
      <c r="AL439" s="666"/>
      <c r="AM439" s="666"/>
      <c r="AN439" s="667"/>
      <c r="AO439" s="705"/>
      <c r="AP439" s="705"/>
      <c r="AQ439" s="705"/>
      <c r="AR439" s="705"/>
      <c r="AS439" s="705"/>
      <c r="AT439" s="705"/>
      <c r="AU439" s="705"/>
      <c r="AV439" s="705"/>
      <c r="AW439" s="705"/>
      <c r="AX439" s="705"/>
      <c r="AY439" s="705"/>
      <c r="AZ439" s="705"/>
      <c r="BA439" s="705"/>
      <c r="BB439" s="705"/>
      <c r="BC439" s="705"/>
      <c r="BD439" s="705"/>
      <c r="BE439" s="705"/>
      <c r="BF439" s="705"/>
      <c r="BG439" s="706"/>
    </row>
    <row r="440" spans="2:86" ht="14.55" customHeight="1" x14ac:dyDescent="0.2">
      <c r="B440" s="662"/>
      <c r="C440" s="664"/>
      <c r="D440" s="662"/>
      <c r="E440" s="663"/>
      <c r="F440" s="663"/>
      <c r="G440" s="664"/>
      <c r="H440" s="668"/>
      <c r="I440" s="669"/>
      <c r="J440" s="669"/>
      <c r="K440" s="670"/>
      <c r="L440" s="707"/>
      <c r="M440" s="707"/>
      <c r="N440" s="707"/>
      <c r="O440" s="707"/>
      <c r="P440" s="707"/>
      <c r="Q440" s="707"/>
      <c r="R440" s="707"/>
      <c r="S440" s="707"/>
      <c r="T440" s="707"/>
      <c r="U440" s="707"/>
      <c r="V440" s="707"/>
      <c r="W440" s="707"/>
      <c r="X440" s="707"/>
      <c r="Y440" s="707"/>
      <c r="Z440" s="707"/>
      <c r="AA440" s="707"/>
      <c r="AB440" s="707"/>
      <c r="AC440" s="707"/>
      <c r="AD440" s="708"/>
      <c r="AE440" s="662"/>
      <c r="AF440" s="664"/>
      <c r="AG440" s="662"/>
      <c r="AH440" s="663"/>
      <c r="AI440" s="663"/>
      <c r="AJ440" s="664"/>
      <c r="AK440" s="668"/>
      <c r="AL440" s="669"/>
      <c r="AM440" s="669"/>
      <c r="AN440" s="670"/>
      <c r="AO440" s="707"/>
      <c r="AP440" s="707"/>
      <c r="AQ440" s="707"/>
      <c r="AR440" s="707"/>
      <c r="AS440" s="707"/>
      <c r="AT440" s="707"/>
      <c r="AU440" s="707"/>
      <c r="AV440" s="707"/>
      <c r="AW440" s="707"/>
      <c r="AX440" s="707"/>
      <c r="AY440" s="707"/>
      <c r="AZ440" s="707"/>
      <c r="BA440" s="707"/>
      <c r="BB440" s="707"/>
      <c r="BC440" s="707"/>
      <c r="BD440" s="707"/>
      <c r="BE440" s="707"/>
      <c r="BF440" s="707"/>
      <c r="BG440" s="708"/>
    </row>
    <row r="441" spans="2:86" ht="14.55" customHeight="1" x14ac:dyDescent="0.2">
      <c r="B441" s="683" t="s">
        <v>1241</v>
      </c>
      <c r="C441" s="683"/>
      <c r="D441" s="683"/>
      <c r="E441" s="683"/>
      <c r="F441" s="683"/>
      <c r="G441" s="683"/>
      <c r="H441" s="699" t="str">
        <f ca="1">IF(OFFSET('(6)定期点検調書'!$AR$12,L426-1,0)="","",OFFSET('(6)定期点検調書'!$AQ$12,L426-1,0)&amp;TEXT(OFFSET('(6)定期点検調書'!$AR$12,L426-1,0),"0.0")&amp;OFFSET('(6)定期点検調書'!$AT$12,L426-1,0))  &amp;  IF(OFFSET('(6)定期点検調書'!$AV$12,L426-1,0)="","","／"&amp;OFFSET('(6)定期点検調書'!$AU$12,L426-1,0)&amp;TEXT(OFFSET('(6)定期点検調書'!$AV$12,L426-1,0),"0.0")&amp;OFFSET('(6)定期点検調書'!$AX$12,L426-1,0))  &amp;  IF(OFFSET('(6)定期点検調書'!$AZ$12,L426-1,0)="","","／"&amp;OFFSET('(6)定期点検調書'!$AY$12,L426-1,0)&amp;TEXT(OFFSET('(6)定期点検調書'!$AZ$12,L426-1,0),"0.0")&amp;OFFSET('(6)定期点検調書'!$BB$12,L426-1,0))</f>
        <v/>
      </c>
      <c r="I441" s="700"/>
      <c r="J441" s="700"/>
      <c r="K441" s="700"/>
      <c r="L441" s="700"/>
      <c r="M441" s="700"/>
      <c r="N441" s="700"/>
      <c r="O441" s="700"/>
      <c r="P441" s="685" t="s">
        <v>1243</v>
      </c>
      <c r="Q441" s="685"/>
      <c r="R441" s="685"/>
      <c r="S441" s="685"/>
      <c r="T441" s="685"/>
      <c r="U441" s="685"/>
      <c r="V441" s="685"/>
      <c r="W441" s="686" t="str">
        <f ca="1">OFFSET('(6)定期点検調書'!$F$12,L426-1,0)</f>
        <v/>
      </c>
      <c r="X441" s="687"/>
      <c r="Y441" s="687"/>
      <c r="Z441" s="687"/>
      <c r="AA441" s="687"/>
      <c r="AB441" s="687"/>
      <c r="AC441" s="687"/>
      <c r="AD441" s="688"/>
      <c r="AE441" s="683" t="s">
        <v>1241</v>
      </c>
      <c r="AF441" s="683"/>
      <c r="AG441" s="683"/>
      <c r="AH441" s="683"/>
      <c r="AI441" s="683"/>
      <c r="AJ441" s="683"/>
      <c r="AK441" s="699" t="str">
        <f ca="1">IF(OFFSET('(6)定期点検調書'!$AR$12,AO426-1,0)="","",OFFSET('(6)定期点検調書'!$AQ$12,AO426-1,0)&amp;TEXT(OFFSET('(6)定期点検調書'!$AR$12,AO426-1,0),"0.0")&amp;OFFSET('(6)定期点検調書'!$AT$12,AO426-1,0))  &amp;  IF(OFFSET('(6)定期点検調書'!$AV$12,AO426-1,0)="","","／"&amp;OFFSET('(6)定期点検調書'!$AU$12,AO426-1,0)&amp;TEXT(OFFSET('(6)定期点検調書'!$AV$12,AO426-1,0),"0.0")&amp;OFFSET('(6)定期点検調書'!$AX$12,AO426-1,0))  &amp;  IF(OFFSET('(6)定期点検調書'!$AZ$12,AO426-1,0)="","","／"&amp;OFFSET('(6)定期点検調書'!$AY$12,AO426-1,0)&amp;TEXT(OFFSET('(6)定期点検調書'!$AZ$12,AO426-1,0),"0.0")&amp;OFFSET('(6)定期点検調書'!$BB$12,AO426-1,0))</f>
        <v/>
      </c>
      <c r="AL441" s="700"/>
      <c r="AM441" s="700"/>
      <c r="AN441" s="700"/>
      <c r="AO441" s="700"/>
      <c r="AP441" s="700"/>
      <c r="AQ441" s="700"/>
      <c r="AR441" s="700"/>
      <c r="AS441" s="685" t="s">
        <v>1243</v>
      </c>
      <c r="AT441" s="685"/>
      <c r="AU441" s="685"/>
      <c r="AV441" s="685"/>
      <c r="AW441" s="685"/>
      <c r="AX441" s="685"/>
      <c r="AY441" s="685"/>
      <c r="AZ441" s="686" t="str">
        <f ca="1">OFFSET('(6)定期点検調書'!$F$12,AO426-1,0)</f>
        <v/>
      </c>
      <c r="BA441" s="687"/>
      <c r="BB441" s="687"/>
      <c r="BC441" s="687"/>
      <c r="BD441" s="687"/>
      <c r="BE441" s="687"/>
      <c r="BF441" s="687"/>
      <c r="BG441" s="688"/>
    </row>
    <row r="442" spans="2:86" ht="14.55" customHeight="1" x14ac:dyDescent="0.2">
      <c r="B442" s="683"/>
      <c r="C442" s="683"/>
      <c r="D442" s="683"/>
      <c r="E442" s="683"/>
      <c r="F442" s="683"/>
      <c r="G442" s="683"/>
      <c r="H442" s="701"/>
      <c r="I442" s="702"/>
      <c r="J442" s="702"/>
      <c r="K442" s="702"/>
      <c r="L442" s="702"/>
      <c r="M442" s="702"/>
      <c r="N442" s="702"/>
      <c r="O442" s="702"/>
      <c r="P442" s="685"/>
      <c r="Q442" s="685"/>
      <c r="R442" s="685"/>
      <c r="S442" s="685"/>
      <c r="T442" s="685"/>
      <c r="U442" s="685"/>
      <c r="V442" s="685"/>
      <c r="W442" s="689"/>
      <c r="X442" s="690"/>
      <c r="Y442" s="690"/>
      <c r="Z442" s="690"/>
      <c r="AA442" s="690"/>
      <c r="AB442" s="690"/>
      <c r="AC442" s="690"/>
      <c r="AD442" s="691"/>
      <c r="AE442" s="683"/>
      <c r="AF442" s="683"/>
      <c r="AG442" s="683"/>
      <c r="AH442" s="683"/>
      <c r="AI442" s="683"/>
      <c r="AJ442" s="683"/>
      <c r="AK442" s="701"/>
      <c r="AL442" s="702"/>
      <c r="AM442" s="702"/>
      <c r="AN442" s="702"/>
      <c r="AO442" s="702"/>
      <c r="AP442" s="702"/>
      <c r="AQ442" s="702"/>
      <c r="AR442" s="702"/>
      <c r="AS442" s="685"/>
      <c r="AT442" s="685"/>
      <c r="AU442" s="685"/>
      <c r="AV442" s="685"/>
      <c r="AW442" s="685"/>
      <c r="AX442" s="685"/>
      <c r="AY442" s="685"/>
      <c r="AZ442" s="689"/>
      <c r="BA442" s="690"/>
      <c r="BB442" s="690"/>
      <c r="BC442" s="690"/>
      <c r="BD442" s="690"/>
      <c r="BE442" s="690"/>
      <c r="BF442" s="690"/>
      <c r="BG442" s="691"/>
    </row>
    <row r="443" spans="2:86" ht="14.55" customHeight="1" x14ac:dyDescent="0.2">
      <c r="B443" s="659" t="s">
        <v>1242</v>
      </c>
      <c r="C443" s="660"/>
      <c r="D443" s="660"/>
      <c r="E443" s="660"/>
      <c r="F443" s="660"/>
      <c r="G443" s="661"/>
      <c r="H443" s="671"/>
      <c r="I443" s="672"/>
      <c r="J443" s="672"/>
      <c r="K443" s="672"/>
      <c r="L443" s="672"/>
      <c r="M443" s="672"/>
      <c r="N443" s="672"/>
      <c r="O443" s="672"/>
      <c r="P443" s="692" t="s">
        <v>996</v>
      </c>
      <c r="Q443" s="692"/>
      <c r="R443" s="692"/>
      <c r="S443" s="692"/>
      <c r="T443" s="692"/>
      <c r="U443" s="692"/>
      <c r="V443" s="692"/>
      <c r="W443" s="693"/>
      <c r="X443" s="694"/>
      <c r="Y443" s="694"/>
      <c r="Z443" s="694"/>
      <c r="AA443" s="694"/>
      <c r="AB443" s="694"/>
      <c r="AC443" s="694"/>
      <c r="AD443" s="695"/>
      <c r="AE443" s="659" t="s">
        <v>1242</v>
      </c>
      <c r="AF443" s="660"/>
      <c r="AG443" s="660"/>
      <c r="AH443" s="660"/>
      <c r="AI443" s="660"/>
      <c r="AJ443" s="661"/>
      <c r="AK443" s="671"/>
      <c r="AL443" s="672"/>
      <c r="AM443" s="672"/>
      <c r="AN443" s="672"/>
      <c r="AO443" s="672"/>
      <c r="AP443" s="672"/>
      <c r="AQ443" s="672"/>
      <c r="AR443" s="672"/>
      <c r="AS443" s="692" t="s">
        <v>996</v>
      </c>
      <c r="AT443" s="692"/>
      <c r="AU443" s="692"/>
      <c r="AV443" s="692"/>
      <c r="AW443" s="692"/>
      <c r="AX443" s="692"/>
      <c r="AY443" s="692"/>
      <c r="AZ443" s="693"/>
      <c r="BA443" s="694"/>
      <c r="BB443" s="694"/>
      <c r="BC443" s="694"/>
      <c r="BD443" s="694"/>
      <c r="BE443" s="694"/>
      <c r="BF443" s="694"/>
      <c r="BG443" s="695"/>
    </row>
    <row r="444" spans="2:86" ht="14.55" customHeight="1" x14ac:dyDescent="0.2">
      <c r="B444" s="662"/>
      <c r="C444" s="663"/>
      <c r="D444" s="663"/>
      <c r="E444" s="663"/>
      <c r="F444" s="663"/>
      <c r="G444" s="664"/>
      <c r="H444" s="674"/>
      <c r="I444" s="675"/>
      <c r="J444" s="675"/>
      <c r="K444" s="675"/>
      <c r="L444" s="675"/>
      <c r="M444" s="675"/>
      <c r="N444" s="675"/>
      <c r="O444" s="675"/>
      <c r="P444" s="692"/>
      <c r="Q444" s="692"/>
      <c r="R444" s="692"/>
      <c r="S444" s="692"/>
      <c r="T444" s="692"/>
      <c r="U444" s="692"/>
      <c r="V444" s="692"/>
      <c r="W444" s="696"/>
      <c r="X444" s="697"/>
      <c r="Y444" s="697"/>
      <c r="Z444" s="697"/>
      <c r="AA444" s="697"/>
      <c r="AB444" s="697"/>
      <c r="AC444" s="697"/>
      <c r="AD444" s="698"/>
      <c r="AE444" s="662"/>
      <c r="AF444" s="663"/>
      <c r="AG444" s="663"/>
      <c r="AH444" s="663"/>
      <c r="AI444" s="663"/>
      <c r="AJ444" s="664"/>
      <c r="AK444" s="674"/>
      <c r="AL444" s="675"/>
      <c r="AM444" s="675"/>
      <c r="AN444" s="675"/>
      <c r="AO444" s="675"/>
      <c r="AP444" s="675"/>
      <c r="AQ444" s="675"/>
      <c r="AR444" s="675"/>
      <c r="AS444" s="692"/>
      <c r="AT444" s="692"/>
      <c r="AU444" s="692"/>
      <c r="AV444" s="692"/>
      <c r="AW444" s="692"/>
      <c r="AX444" s="692"/>
      <c r="AY444" s="692"/>
      <c r="AZ444" s="696"/>
      <c r="BA444" s="697"/>
      <c r="BB444" s="697"/>
      <c r="BC444" s="697"/>
      <c r="BD444" s="697"/>
      <c r="BE444" s="697"/>
      <c r="BF444" s="697"/>
      <c r="BG444" s="698"/>
    </row>
    <row r="445" spans="2:86" ht="19.5" customHeight="1" x14ac:dyDescent="0.2">
      <c r="B445" s="683" t="s">
        <v>79</v>
      </c>
      <c r="C445" s="683"/>
      <c r="D445" s="683"/>
      <c r="E445" s="683"/>
      <c r="F445" s="683"/>
      <c r="G445" s="683"/>
      <c r="H445" s="684">
        <f ca="1">OFFSET('(6)定期点検調書'!$CA$12,L426-1,0)</f>
        <v>0</v>
      </c>
      <c r="I445" s="684"/>
      <c r="J445" s="684"/>
      <c r="K445" s="684"/>
      <c r="L445" s="684"/>
      <c r="M445" s="684"/>
      <c r="N445" s="684"/>
      <c r="O445" s="684"/>
      <c r="P445" s="684"/>
      <c r="Q445" s="684"/>
      <c r="R445" s="684"/>
      <c r="S445" s="684"/>
      <c r="T445" s="684"/>
      <c r="U445" s="684"/>
      <c r="V445" s="684"/>
      <c r="W445" s="684"/>
      <c r="X445" s="684"/>
      <c r="Y445" s="684"/>
      <c r="Z445" s="684"/>
      <c r="AA445" s="684"/>
      <c r="AB445" s="684"/>
      <c r="AC445" s="684"/>
      <c r="AD445" s="684"/>
      <c r="AE445" s="683" t="s">
        <v>79</v>
      </c>
      <c r="AF445" s="683"/>
      <c r="AG445" s="683"/>
      <c r="AH445" s="683"/>
      <c r="AI445" s="683"/>
      <c r="AJ445" s="683"/>
      <c r="AK445" s="684">
        <f ca="1">OFFSET('(6)定期点検調書'!$CA$12,AO426-1,0)</f>
        <v>0</v>
      </c>
      <c r="AL445" s="684"/>
      <c r="AM445" s="684"/>
      <c r="AN445" s="684"/>
      <c r="AO445" s="684"/>
      <c r="AP445" s="684"/>
      <c r="AQ445" s="684"/>
      <c r="AR445" s="684"/>
      <c r="AS445" s="684"/>
      <c r="AT445" s="684"/>
      <c r="AU445" s="684"/>
      <c r="AV445" s="684"/>
      <c r="AW445" s="684"/>
      <c r="AX445" s="684"/>
      <c r="AY445" s="684"/>
      <c r="AZ445" s="684"/>
      <c r="BA445" s="684"/>
      <c r="BB445" s="684"/>
      <c r="BC445" s="684"/>
      <c r="BD445" s="684"/>
      <c r="BE445" s="684"/>
      <c r="BF445" s="684"/>
      <c r="BG445" s="684"/>
      <c r="CH445" s="473"/>
    </row>
    <row r="446" spans="2:86" ht="19.5" customHeight="1" x14ac:dyDescent="0.2">
      <c r="B446" s="683"/>
      <c r="C446" s="683"/>
      <c r="D446" s="683"/>
      <c r="E446" s="683"/>
      <c r="F446" s="683"/>
      <c r="G446" s="683"/>
      <c r="H446" s="684"/>
      <c r="I446" s="684"/>
      <c r="J446" s="684"/>
      <c r="K446" s="684"/>
      <c r="L446" s="684"/>
      <c r="M446" s="684"/>
      <c r="N446" s="684"/>
      <c r="O446" s="684"/>
      <c r="P446" s="684"/>
      <c r="Q446" s="684"/>
      <c r="R446" s="684"/>
      <c r="S446" s="684"/>
      <c r="T446" s="684"/>
      <c r="U446" s="684"/>
      <c r="V446" s="684"/>
      <c r="W446" s="684"/>
      <c r="X446" s="684"/>
      <c r="Y446" s="684"/>
      <c r="Z446" s="684"/>
      <c r="AA446" s="684"/>
      <c r="AB446" s="684"/>
      <c r="AC446" s="684"/>
      <c r="AD446" s="684"/>
      <c r="AE446" s="683"/>
      <c r="AF446" s="683"/>
      <c r="AG446" s="683"/>
      <c r="AH446" s="683"/>
      <c r="AI446" s="683"/>
      <c r="AJ446" s="683"/>
      <c r="AK446" s="684"/>
      <c r="AL446" s="684"/>
      <c r="AM446" s="684"/>
      <c r="AN446" s="684"/>
      <c r="AO446" s="684"/>
      <c r="AP446" s="684"/>
      <c r="AQ446" s="684"/>
      <c r="AR446" s="684"/>
      <c r="AS446" s="684"/>
      <c r="AT446" s="684"/>
      <c r="AU446" s="684"/>
      <c r="AV446" s="684"/>
      <c r="AW446" s="684"/>
      <c r="AX446" s="684"/>
      <c r="AY446" s="684"/>
      <c r="AZ446" s="684"/>
      <c r="BA446" s="684"/>
      <c r="BB446" s="684"/>
      <c r="BC446" s="684"/>
      <c r="BD446" s="684"/>
      <c r="BE446" s="684"/>
      <c r="BF446" s="684"/>
      <c r="BG446" s="684"/>
    </row>
    <row r="447" spans="2:86" ht="14.55" customHeight="1" x14ac:dyDescent="0.2">
      <c r="B447" s="677" t="s">
        <v>1038</v>
      </c>
      <c r="C447" s="678"/>
      <c r="D447" s="677" t="s">
        <v>1237</v>
      </c>
      <c r="E447" s="719"/>
      <c r="F447" s="719"/>
      <c r="G447" s="719"/>
      <c r="H447" s="665">
        <f ca="1">OFFSET('(6)定期点検調書'!$B$12,L447-1,0)</f>
        <v>0</v>
      </c>
      <c r="I447" s="666"/>
      <c r="J447" s="666"/>
      <c r="K447" s="667"/>
      <c r="L447" s="703">
        <f>AO426+1</f>
        <v>43</v>
      </c>
      <c r="M447" s="703"/>
      <c r="N447" s="703"/>
      <c r="O447" s="703"/>
      <c r="P447" s="703"/>
      <c r="Q447" s="703"/>
      <c r="R447" s="703"/>
      <c r="S447" s="703"/>
      <c r="T447" s="703"/>
      <c r="U447" s="703"/>
      <c r="V447" s="703"/>
      <c r="W447" s="703"/>
      <c r="X447" s="703"/>
      <c r="Y447" s="703"/>
      <c r="Z447" s="703"/>
      <c r="AA447" s="703"/>
      <c r="AB447" s="703"/>
      <c r="AC447" s="703"/>
      <c r="AD447" s="704"/>
      <c r="AE447" s="677" t="s">
        <v>1038</v>
      </c>
      <c r="AF447" s="678"/>
      <c r="AG447" s="677" t="s">
        <v>1237</v>
      </c>
      <c r="AH447" s="719"/>
      <c r="AI447" s="719"/>
      <c r="AJ447" s="719"/>
      <c r="AK447" s="665">
        <f ca="1">OFFSET('(6)定期点検調書'!$B$12,AO447-1,0)</f>
        <v>0</v>
      </c>
      <c r="AL447" s="666"/>
      <c r="AM447" s="666"/>
      <c r="AN447" s="667"/>
      <c r="AO447" s="703">
        <f>L447+1</f>
        <v>44</v>
      </c>
      <c r="AP447" s="703"/>
      <c r="AQ447" s="703"/>
      <c r="AR447" s="703"/>
      <c r="AS447" s="703"/>
      <c r="AT447" s="703"/>
      <c r="AU447" s="703"/>
      <c r="AV447" s="703"/>
      <c r="AW447" s="703"/>
      <c r="AX447" s="703"/>
      <c r="AY447" s="703"/>
      <c r="AZ447" s="703"/>
      <c r="BA447" s="703"/>
      <c r="BB447" s="703"/>
      <c r="BC447" s="703"/>
      <c r="BD447" s="703"/>
      <c r="BE447" s="703"/>
      <c r="BF447" s="703"/>
      <c r="BG447" s="704"/>
    </row>
    <row r="448" spans="2:86" ht="14.55" customHeight="1" x14ac:dyDescent="0.2">
      <c r="B448" s="679"/>
      <c r="C448" s="680"/>
      <c r="D448" s="681"/>
      <c r="E448" s="720"/>
      <c r="F448" s="720"/>
      <c r="G448" s="720"/>
      <c r="H448" s="668"/>
      <c r="I448" s="669"/>
      <c r="J448" s="669"/>
      <c r="K448" s="670"/>
      <c r="L448" s="705"/>
      <c r="M448" s="705"/>
      <c r="N448" s="705"/>
      <c r="O448" s="705"/>
      <c r="P448" s="705"/>
      <c r="Q448" s="705"/>
      <c r="R448" s="705"/>
      <c r="S448" s="705"/>
      <c r="T448" s="705"/>
      <c r="U448" s="705"/>
      <c r="V448" s="705"/>
      <c r="W448" s="705"/>
      <c r="X448" s="705"/>
      <c r="Y448" s="705"/>
      <c r="Z448" s="705"/>
      <c r="AA448" s="705"/>
      <c r="AB448" s="705"/>
      <c r="AC448" s="705"/>
      <c r="AD448" s="706"/>
      <c r="AE448" s="679"/>
      <c r="AF448" s="680"/>
      <c r="AG448" s="681"/>
      <c r="AH448" s="720"/>
      <c r="AI448" s="720"/>
      <c r="AJ448" s="720"/>
      <c r="AK448" s="668"/>
      <c r="AL448" s="669"/>
      <c r="AM448" s="669"/>
      <c r="AN448" s="670"/>
      <c r="AO448" s="705"/>
      <c r="AP448" s="705"/>
      <c r="AQ448" s="705"/>
      <c r="AR448" s="705"/>
      <c r="AS448" s="705"/>
      <c r="AT448" s="705"/>
      <c r="AU448" s="705"/>
      <c r="AV448" s="705"/>
      <c r="AW448" s="705"/>
      <c r="AX448" s="705"/>
      <c r="AY448" s="705"/>
      <c r="AZ448" s="705"/>
      <c r="BA448" s="705"/>
      <c r="BB448" s="705"/>
      <c r="BC448" s="705"/>
      <c r="BD448" s="705"/>
      <c r="BE448" s="705"/>
      <c r="BF448" s="705"/>
      <c r="BG448" s="706"/>
    </row>
    <row r="449" spans="2:59" ht="14.55" customHeight="1" x14ac:dyDescent="0.2">
      <c r="B449" s="679"/>
      <c r="C449" s="680"/>
      <c r="D449" s="677" t="s">
        <v>992</v>
      </c>
      <c r="E449" s="719"/>
      <c r="F449" s="719"/>
      <c r="G449" s="719"/>
      <c r="H449" s="665">
        <f ca="1">OFFSET('(6)定期点検調書'!$D$12,L447-1,0)</f>
        <v>0</v>
      </c>
      <c r="I449" s="666"/>
      <c r="J449" s="666"/>
      <c r="K449" s="667"/>
      <c r="L449" s="705"/>
      <c r="M449" s="705"/>
      <c r="N449" s="705"/>
      <c r="O449" s="705"/>
      <c r="P449" s="705"/>
      <c r="Q449" s="705"/>
      <c r="R449" s="705"/>
      <c r="S449" s="705"/>
      <c r="T449" s="705"/>
      <c r="U449" s="705"/>
      <c r="V449" s="705"/>
      <c r="W449" s="705"/>
      <c r="X449" s="705"/>
      <c r="Y449" s="705"/>
      <c r="Z449" s="705"/>
      <c r="AA449" s="705"/>
      <c r="AB449" s="705"/>
      <c r="AC449" s="705"/>
      <c r="AD449" s="706"/>
      <c r="AE449" s="679"/>
      <c r="AF449" s="680"/>
      <c r="AG449" s="677" t="s">
        <v>992</v>
      </c>
      <c r="AH449" s="719"/>
      <c r="AI449" s="719"/>
      <c r="AJ449" s="719"/>
      <c r="AK449" s="665">
        <f ca="1">OFFSET('(6)定期点検調書'!$D$12,AO447-1,0)</f>
        <v>0</v>
      </c>
      <c r="AL449" s="666"/>
      <c r="AM449" s="666"/>
      <c r="AN449" s="667"/>
      <c r="AO449" s="705"/>
      <c r="AP449" s="705"/>
      <c r="AQ449" s="705"/>
      <c r="AR449" s="705"/>
      <c r="AS449" s="705"/>
      <c r="AT449" s="705"/>
      <c r="AU449" s="705"/>
      <c r="AV449" s="705"/>
      <c r="AW449" s="705"/>
      <c r="AX449" s="705"/>
      <c r="AY449" s="705"/>
      <c r="AZ449" s="705"/>
      <c r="BA449" s="705"/>
      <c r="BB449" s="705"/>
      <c r="BC449" s="705"/>
      <c r="BD449" s="705"/>
      <c r="BE449" s="705"/>
      <c r="BF449" s="705"/>
      <c r="BG449" s="706"/>
    </row>
    <row r="450" spans="2:59" ht="14.55" customHeight="1" x14ac:dyDescent="0.2">
      <c r="B450" s="681"/>
      <c r="C450" s="682"/>
      <c r="D450" s="681"/>
      <c r="E450" s="720"/>
      <c r="F450" s="720"/>
      <c r="G450" s="720"/>
      <c r="H450" s="668"/>
      <c r="I450" s="669"/>
      <c r="J450" s="669"/>
      <c r="K450" s="670"/>
      <c r="L450" s="705"/>
      <c r="M450" s="705"/>
      <c r="N450" s="705"/>
      <c r="O450" s="705"/>
      <c r="P450" s="705"/>
      <c r="Q450" s="705"/>
      <c r="R450" s="705"/>
      <c r="S450" s="705"/>
      <c r="T450" s="705"/>
      <c r="U450" s="705"/>
      <c r="V450" s="705"/>
      <c r="W450" s="705"/>
      <c r="X450" s="705"/>
      <c r="Y450" s="705"/>
      <c r="Z450" s="705"/>
      <c r="AA450" s="705"/>
      <c r="AB450" s="705"/>
      <c r="AC450" s="705"/>
      <c r="AD450" s="706"/>
      <c r="AE450" s="681"/>
      <c r="AF450" s="682"/>
      <c r="AG450" s="681"/>
      <c r="AH450" s="720"/>
      <c r="AI450" s="720"/>
      <c r="AJ450" s="720"/>
      <c r="AK450" s="668"/>
      <c r="AL450" s="669"/>
      <c r="AM450" s="669"/>
      <c r="AN450" s="670"/>
      <c r="AO450" s="705"/>
      <c r="AP450" s="705"/>
      <c r="AQ450" s="705"/>
      <c r="AR450" s="705"/>
      <c r="AS450" s="705"/>
      <c r="AT450" s="705"/>
      <c r="AU450" s="705"/>
      <c r="AV450" s="705"/>
      <c r="AW450" s="705"/>
      <c r="AX450" s="705"/>
      <c r="AY450" s="705"/>
      <c r="AZ450" s="705"/>
      <c r="BA450" s="705"/>
      <c r="BB450" s="705"/>
      <c r="BC450" s="705"/>
      <c r="BD450" s="705"/>
      <c r="BE450" s="705"/>
      <c r="BF450" s="705"/>
      <c r="BG450" s="706"/>
    </row>
    <row r="451" spans="2:59" ht="14.55" customHeight="1" x14ac:dyDescent="0.2">
      <c r="B451" s="677" t="s">
        <v>1238</v>
      </c>
      <c r="C451" s="678"/>
      <c r="D451" s="659" t="s">
        <v>993</v>
      </c>
      <c r="E451" s="660"/>
      <c r="F451" s="660"/>
      <c r="G451" s="660"/>
      <c r="H451" s="671">
        <f ca="1">OFFSET('(6)定期点検調書'!$AA$13,L447-1,0)</f>
        <v>0</v>
      </c>
      <c r="I451" s="672"/>
      <c r="J451" s="672"/>
      <c r="K451" s="673"/>
      <c r="L451" s="705"/>
      <c r="M451" s="705"/>
      <c r="N451" s="705"/>
      <c r="O451" s="705"/>
      <c r="P451" s="705"/>
      <c r="Q451" s="705"/>
      <c r="R451" s="705"/>
      <c r="S451" s="705"/>
      <c r="T451" s="705"/>
      <c r="U451" s="705"/>
      <c r="V451" s="705"/>
      <c r="W451" s="705"/>
      <c r="X451" s="705"/>
      <c r="Y451" s="705"/>
      <c r="Z451" s="705"/>
      <c r="AA451" s="705"/>
      <c r="AB451" s="705"/>
      <c r="AC451" s="705"/>
      <c r="AD451" s="706"/>
      <c r="AE451" s="677" t="s">
        <v>1238</v>
      </c>
      <c r="AF451" s="678"/>
      <c r="AG451" s="659" t="s">
        <v>993</v>
      </c>
      <c r="AH451" s="660"/>
      <c r="AI451" s="660"/>
      <c r="AJ451" s="660"/>
      <c r="AK451" s="671">
        <f ca="1">OFFSET('(6)定期点検調書'!$AA$13,AO447-1,0)</f>
        <v>0</v>
      </c>
      <c r="AL451" s="672"/>
      <c r="AM451" s="672"/>
      <c r="AN451" s="673"/>
      <c r="AO451" s="705"/>
      <c r="AP451" s="705"/>
      <c r="AQ451" s="705"/>
      <c r="AR451" s="705"/>
      <c r="AS451" s="705"/>
      <c r="AT451" s="705"/>
      <c r="AU451" s="705"/>
      <c r="AV451" s="705"/>
      <c r="AW451" s="705"/>
      <c r="AX451" s="705"/>
      <c r="AY451" s="705"/>
      <c r="AZ451" s="705"/>
      <c r="BA451" s="705"/>
      <c r="BB451" s="705"/>
      <c r="BC451" s="705"/>
      <c r="BD451" s="705"/>
      <c r="BE451" s="705"/>
      <c r="BF451" s="705"/>
      <c r="BG451" s="706"/>
    </row>
    <row r="452" spans="2:59" ht="14.55" customHeight="1" x14ac:dyDescent="0.2">
      <c r="B452" s="679"/>
      <c r="C452" s="680"/>
      <c r="D452" s="662"/>
      <c r="E452" s="663"/>
      <c r="F452" s="663"/>
      <c r="G452" s="663"/>
      <c r="H452" s="674"/>
      <c r="I452" s="675"/>
      <c r="J452" s="675"/>
      <c r="K452" s="676"/>
      <c r="L452" s="705"/>
      <c r="M452" s="705"/>
      <c r="N452" s="705"/>
      <c r="O452" s="705"/>
      <c r="P452" s="705"/>
      <c r="Q452" s="705"/>
      <c r="R452" s="705"/>
      <c r="S452" s="705"/>
      <c r="T452" s="705"/>
      <c r="U452" s="705"/>
      <c r="V452" s="705"/>
      <c r="W452" s="705"/>
      <c r="X452" s="705"/>
      <c r="Y452" s="705"/>
      <c r="Z452" s="705"/>
      <c r="AA452" s="705"/>
      <c r="AB452" s="705"/>
      <c r="AC452" s="705"/>
      <c r="AD452" s="706"/>
      <c r="AE452" s="679"/>
      <c r="AF452" s="680"/>
      <c r="AG452" s="662"/>
      <c r="AH452" s="663"/>
      <c r="AI452" s="663"/>
      <c r="AJ452" s="663"/>
      <c r="AK452" s="674"/>
      <c r="AL452" s="675"/>
      <c r="AM452" s="675"/>
      <c r="AN452" s="676"/>
      <c r="AO452" s="705"/>
      <c r="AP452" s="705"/>
      <c r="AQ452" s="705"/>
      <c r="AR452" s="705"/>
      <c r="AS452" s="705"/>
      <c r="AT452" s="705"/>
      <c r="AU452" s="705"/>
      <c r="AV452" s="705"/>
      <c r="AW452" s="705"/>
      <c r="AX452" s="705"/>
      <c r="AY452" s="705"/>
      <c r="AZ452" s="705"/>
      <c r="BA452" s="705"/>
      <c r="BB452" s="705"/>
      <c r="BC452" s="705"/>
      <c r="BD452" s="705"/>
      <c r="BE452" s="705"/>
      <c r="BF452" s="705"/>
      <c r="BG452" s="706"/>
    </row>
    <row r="453" spans="2:59" ht="14.55" customHeight="1" x14ac:dyDescent="0.2">
      <c r="B453" s="679"/>
      <c r="C453" s="680"/>
      <c r="D453" s="659" t="s">
        <v>1239</v>
      </c>
      <c r="E453" s="660"/>
      <c r="F453" s="660"/>
      <c r="G453" s="660"/>
      <c r="H453" s="665">
        <f ca="1">OFFSET('(6)定期点検調書'!$AD$12,L447-1,0)</f>
        <v>0</v>
      </c>
      <c r="I453" s="666"/>
      <c r="J453" s="666"/>
      <c r="K453" s="667"/>
      <c r="L453" s="705"/>
      <c r="M453" s="705"/>
      <c r="N453" s="705"/>
      <c r="O453" s="705"/>
      <c r="P453" s="705"/>
      <c r="Q453" s="705"/>
      <c r="R453" s="705"/>
      <c r="S453" s="705"/>
      <c r="T453" s="705"/>
      <c r="U453" s="705"/>
      <c r="V453" s="705"/>
      <c r="W453" s="705"/>
      <c r="X453" s="705"/>
      <c r="Y453" s="705"/>
      <c r="Z453" s="705"/>
      <c r="AA453" s="705"/>
      <c r="AB453" s="705"/>
      <c r="AC453" s="705"/>
      <c r="AD453" s="706"/>
      <c r="AE453" s="679"/>
      <c r="AF453" s="680"/>
      <c r="AG453" s="659" t="s">
        <v>1239</v>
      </c>
      <c r="AH453" s="660"/>
      <c r="AI453" s="660"/>
      <c r="AJ453" s="660"/>
      <c r="AK453" s="665">
        <f ca="1">OFFSET('(6)定期点検調書'!$AD$12,AO447-1,0)</f>
        <v>0</v>
      </c>
      <c r="AL453" s="666"/>
      <c r="AM453" s="666"/>
      <c r="AN453" s="667"/>
      <c r="AO453" s="705"/>
      <c r="AP453" s="705"/>
      <c r="AQ453" s="705"/>
      <c r="AR453" s="705"/>
      <c r="AS453" s="705"/>
      <c r="AT453" s="705"/>
      <c r="AU453" s="705"/>
      <c r="AV453" s="705"/>
      <c r="AW453" s="705"/>
      <c r="AX453" s="705"/>
      <c r="AY453" s="705"/>
      <c r="AZ453" s="705"/>
      <c r="BA453" s="705"/>
      <c r="BB453" s="705"/>
      <c r="BC453" s="705"/>
      <c r="BD453" s="705"/>
      <c r="BE453" s="705"/>
      <c r="BF453" s="705"/>
      <c r="BG453" s="706"/>
    </row>
    <row r="454" spans="2:59" ht="14.55" customHeight="1" x14ac:dyDescent="0.2">
      <c r="B454" s="681"/>
      <c r="C454" s="682"/>
      <c r="D454" s="662"/>
      <c r="E454" s="663"/>
      <c r="F454" s="663"/>
      <c r="G454" s="663"/>
      <c r="H454" s="668"/>
      <c r="I454" s="669"/>
      <c r="J454" s="669"/>
      <c r="K454" s="670"/>
      <c r="L454" s="705"/>
      <c r="M454" s="705"/>
      <c r="N454" s="705"/>
      <c r="O454" s="705"/>
      <c r="P454" s="705"/>
      <c r="Q454" s="705"/>
      <c r="R454" s="705"/>
      <c r="S454" s="705"/>
      <c r="T454" s="705"/>
      <c r="U454" s="705"/>
      <c r="V454" s="705"/>
      <c r="W454" s="705"/>
      <c r="X454" s="705"/>
      <c r="Y454" s="705"/>
      <c r="Z454" s="705"/>
      <c r="AA454" s="705"/>
      <c r="AB454" s="705"/>
      <c r="AC454" s="705"/>
      <c r="AD454" s="706"/>
      <c r="AE454" s="681"/>
      <c r="AF454" s="682"/>
      <c r="AG454" s="662"/>
      <c r="AH454" s="663"/>
      <c r="AI454" s="663"/>
      <c r="AJ454" s="663"/>
      <c r="AK454" s="668"/>
      <c r="AL454" s="669"/>
      <c r="AM454" s="669"/>
      <c r="AN454" s="670"/>
      <c r="AO454" s="705"/>
      <c r="AP454" s="705"/>
      <c r="AQ454" s="705"/>
      <c r="AR454" s="705"/>
      <c r="AS454" s="705"/>
      <c r="AT454" s="705"/>
      <c r="AU454" s="705"/>
      <c r="AV454" s="705"/>
      <c r="AW454" s="705"/>
      <c r="AX454" s="705"/>
      <c r="AY454" s="705"/>
      <c r="AZ454" s="705"/>
      <c r="BA454" s="705"/>
      <c r="BB454" s="705"/>
      <c r="BC454" s="705"/>
      <c r="BD454" s="705"/>
      <c r="BE454" s="705"/>
      <c r="BF454" s="705"/>
      <c r="BG454" s="706"/>
    </row>
    <row r="455" spans="2:59" ht="28.95" customHeight="1" x14ac:dyDescent="0.2">
      <c r="B455" s="716" t="s">
        <v>995</v>
      </c>
      <c r="C455" s="717"/>
      <c r="D455" s="717"/>
      <c r="E455" s="717"/>
      <c r="F455" s="717"/>
      <c r="G455" s="718"/>
      <c r="H455" s="709">
        <f ca="1">OFFSET('(6)定期点検調書'!$AK$12,L447-1,0)</f>
        <v>0</v>
      </c>
      <c r="I455" s="710"/>
      <c r="J455" s="710"/>
      <c r="K455" s="711"/>
      <c r="L455" s="705"/>
      <c r="M455" s="705"/>
      <c r="N455" s="705"/>
      <c r="O455" s="705"/>
      <c r="P455" s="705"/>
      <c r="Q455" s="705"/>
      <c r="R455" s="705"/>
      <c r="S455" s="705"/>
      <c r="T455" s="705"/>
      <c r="U455" s="705"/>
      <c r="V455" s="705"/>
      <c r="W455" s="705"/>
      <c r="X455" s="705"/>
      <c r="Y455" s="705"/>
      <c r="Z455" s="705"/>
      <c r="AA455" s="705"/>
      <c r="AB455" s="705"/>
      <c r="AC455" s="705"/>
      <c r="AD455" s="706"/>
      <c r="AE455" s="716" t="s">
        <v>995</v>
      </c>
      <c r="AF455" s="717"/>
      <c r="AG455" s="717"/>
      <c r="AH455" s="717"/>
      <c r="AI455" s="717"/>
      <c r="AJ455" s="718"/>
      <c r="AK455" s="709">
        <f ca="1">OFFSET('(6)定期点検調書'!$AK$12,AO447-1,0)</f>
        <v>0</v>
      </c>
      <c r="AL455" s="710"/>
      <c r="AM455" s="710"/>
      <c r="AN455" s="711"/>
      <c r="AO455" s="705"/>
      <c r="AP455" s="705"/>
      <c r="AQ455" s="705"/>
      <c r="AR455" s="705"/>
      <c r="AS455" s="705"/>
      <c r="AT455" s="705"/>
      <c r="AU455" s="705"/>
      <c r="AV455" s="705"/>
      <c r="AW455" s="705"/>
      <c r="AX455" s="705"/>
      <c r="AY455" s="705"/>
      <c r="AZ455" s="705"/>
      <c r="BA455" s="705"/>
      <c r="BB455" s="705"/>
      <c r="BC455" s="705"/>
      <c r="BD455" s="705"/>
      <c r="BE455" s="705"/>
      <c r="BF455" s="705"/>
      <c r="BG455" s="706"/>
    </row>
    <row r="456" spans="2:59" ht="14.55" customHeight="1" x14ac:dyDescent="0.2">
      <c r="B456" s="677" t="s">
        <v>1240</v>
      </c>
      <c r="C456" s="661"/>
      <c r="D456" s="659" t="s">
        <v>994</v>
      </c>
      <c r="E456" s="660"/>
      <c r="F456" s="660"/>
      <c r="G456" s="661"/>
      <c r="H456" s="699" t="str">
        <f ca="1">OFFSET('(6)定期点検調書'!$BY$12,L447-1,0)</f>
        <v/>
      </c>
      <c r="I456" s="700"/>
      <c r="J456" s="700"/>
      <c r="K456" s="714"/>
      <c r="L456" s="705"/>
      <c r="M456" s="705"/>
      <c r="N456" s="705"/>
      <c r="O456" s="705"/>
      <c r="P456" s="705"/>
      <c r="Q456" s="705"/>
      <c r="R456" s="705"/>
      <c r="S456" s="705"/>
      <c r="T456" s="705"/>
      <c r="U456" s="705"/>
      <c r="V456" s="705"/>
      <c r="W456" s="705"/>
      <c r="X456" s="705"/>
      <c r="Y456" s="705"/>
      <c r="Z456" s="705"/>
      <c r="AA456" s="705"/>
      <c r="AB456" s="705"/>
      <c r="AC456" s="705"/>
      <c r="AD456" s="706"/>
      <c r="AE456" s="677" t="s">
        <v>1240</v>
      </c>
      <c r="AF456" s="661"/>
      <c r="AG456" s="659" t="s">
        <v>994</v>
      </c>
      <c r="AH456" s="660"/>
      <c r="AI456" s="660"/>
      <c r="AJ456" s="661"/>
      <c r="AK456" s="699" t="str">
        <f ca="1">OFFSET('(6)定期点検調書'!$BY$12,AO447-1,0)</f>
        <v/>
      </c>
      <c r="AL456" s="700"/>
      <c r="AM456" s="700"/>
      <c r="AN456" s="714"/>
      <c r="AO456" s="705"/>
      <c r="AP456" s="705"/>
      <c r="AQ456" s="705"/>
      <c r="AR456" s="705"/>
      <c r="AS456" s="705"/>
      <c r="AT456" s="705"/>
      <c r="AU456" s="705"/>
      <c r="AV456" s="705"/>
      <c r="AW456" s="705"/>
      <c r="AX456" s="705"/>
      <c r="AY456" s="705"/>
      <c r="AZ456" s="705"/>
      <c r="BA456" s="705"/>
      <c r="BB456" s="705"/>
      <c r="BC456" s="705"/>
      <c r="BD456" s="705"/>
      <c r="BE456" s="705"/>
      <c r="BF456" s="705"/>
      <c r="BG456" s="706"/>
    </row>
    <row r="457" spans="2:59" ht="14.55" customHeight="1" x14ac:dyDescent="0.2">
      <c r="B457" s="712"/>
      <c r="C457" s="713"/>
      <c r="D457" s="662"/>
      <c r="E457" s="663"/>
      <c r="F457" s="663"/>
      <c r="G457" s="664"/>
      <c r="H457" s="701"/>
      <c r="I457" s="702"/>
      <c r="J457" s="702"/>
      <c r="K457" s="715"/>
      <c r="L457" s="705"/>
      <c r="M457" s="705"/>
      <c r="N457" s="705"/>
      <c r="O457" s="705"/>
      <c r="P457" s="705"/>
      <c r="Q457" s="705"/>
      <c r="R457" s="705"/>
      <c r="S457" s="705"/>
      <c r="T457" s="705"/>
      <c r="U457" s="705"/>
      <c r="V457" s="705"/>
      <c r="W457" s="705"/>
      <c r="X457" s="705"/>
      <c r="Y457" s="705"/>
      <c r="Z457" s="705"/>
      <c r="AA457" s="705"/>
      <c r="AB457" s="705"/>
      <c r="AC457" s="705"/>
      <c r="AD457" s="706"/>
      <c r="AE457" s="712"/>
      <c r="AF457" s="713"/>
      <c r="AG457" s="662"/>
      <c r="AH457" s="663"/>
      <c r="AI457" s="663"/>
      <c r="AJ457" s="664"/>
      <c r="AK457" s="701"/>
      <c r="AL457" s="702"/>
      <c r="AM457" s="702"/>
      <c r="AN457" s="715"/>
      <c r="AO457" s="705"/>
      <c r="AP457" s="705"/>
      <c r="AQ457" s="705"/>
      <c r="AR457" s="705"/>
      <c r="AS457" s="705"/>
      <c r="AT457" s="705"/>
      <c r="AU457" s="705"/>
      <c r="AV457" s="705"/>
      <c r="AW457" s="705"/>
      <c r="AX457" s="705"/>
      <c r="AY457" s="705"/>
      <c r="AZ457" s="705"/>
      <c r="BA457" s="705"/>
      <c r="BB457" s="705"/>
      <c r="BC457" s="705"/>
      <c r="BD457" s="705"/>
      <c r="BE457" s="705"/>
      <c r="BF457" s="705"/>
      <c r="BG457" s="706"/>
    </row>
    <row r="458" spans="2:59" ht="14.55" customHeight="1" x14ac:dyDescent="0.2">
      <c r="B458" s="712"/>
      <c r="C458" s="713"/>
      <c r="D458" s="659" t="s">
        <v>1186</v>
      </c>
      <c r="E458" s="660"/>
      <c r="F458" s="660"/>
      <c r="G458" s="661"/>
      <c r="H458" s="665">
        <f ca="1">OFFSET('(6)定期点検調書'!$BC$12,L447-1,0)</f>
        <v>0</v>
      </c>
      <c r="I458" s="666"/>
      <c r="J458" s="666"/>
      <c r="K458" s="667"/>
      <c r="L458" s="705"/>
      <c r="M458" s="705"/>
      <c r="N458" s="705"/>
      <c r="O458" s="705"/>
      <c r="P458" s="705"/>
      <c r="Q458" s="705"/>
      <c r="R458" s="705"/>
      <c r="S458" s="705"/>
      <c r="T458" s="705"/>
      <c r="U458" s="705"/>
      <c r="V458" s="705"/>
      <c r="W458" s="705"/>
      <c r="X458" s="705"/>
      <c r="Y458" s="705"/>
      <c r="Z458" s="705"/>
      <c r="AA458" s="705"/>
      <c r="AB458" s="705"/>
      <c r="AC458" s="705"/>
      <c r="AD458" s="706"/>
      <c r="AE458" s="712"/>
      <c r="AF458" s="713"/>
      <c r="AG458" s="659" t="s">
        <v>1186</v>
      </c>
      <c r="AH458" s="660"/>
      <c r="AI458" s="660"/>
      <c r="AJ458" s="661"/>
      <c r="AK458" s="665">
        <f ca="1">OFFSET('(6)定期点検調書'!$BC$12,AO447-1,0)</f>
        <v>0</v>
      </c>
      <c r="AL458" s="666"/>
      <c r="AM458" s="666"/>
      <c r="AN458" s="667"/>
      <c r="AO458" s="705"/>
      <c r="AP458" s="705"/>
      <c r="AQ458" s="705"/>
      <c r="AR458" s="705"/>
      <c r="AS458" s="705"/>
      <c r="AT458" s="705"/>
      <c r="AU458" s="705"/>
      <c r="AV458" s="705"/>
      <c r="AW458" s="705"/>
      <c r="AX458" s="705"/>
      <c r="AY458" s="705"/>
      <c r="AZ458" s="705"/>
      <c r="BA458" s="705"/>
      <c r="BB458" s="705"/>
      <c r="BC458" s="705"/>
      <c r="BD458" s="705"/>
      <c r="BE458" s="705"/>
      <c r="BF458" s="705"/>
      <c r="BG458" s="706"/>
    </row>
    <row r="459" spans="2:59" ht="14.55" customHeight="1" x14ac:dyDescent="0.2">
      <c r="B459" s="712"/>
      <c r="C459" s="713"/>
      <c r="D459" s="662"/>
      <c r="E459" s="663"/>
      <c r="F459" s="663"/>
      <c r="G459" s="664"/>
      <c r="H459" s="668"/>
      <c r="I459" s="669"/>
      <c r="J459" s="669"/>
      <c r="K459" s="670"/>
      <c r="L459" s="705"/>
      <c r="M459" s="705"/>
      <c r="N459" s="705"/>
      <c r="O459" s="705"/>
      <c r="P459" s="705"/>
      <c r="Q459" s="705"/>
      <c r="R459" s="705"/>
      <c r="S459" s="705"/>
      <c r="T459" s="705"/>
      <c r="U459" s="705"/>
      <c r="V459" s="705"/>
      <c r="W459" s="705"/>
      <c r="X459" s="705"/>
      <c r="Y459" s="705"/>
      <c r="Z459" s="705"/>
      <c r="AA459" s="705"/>
      <c r="AB459" s="705"/>
      <c r="AC459" s="705"/>
      <c r="AD459" s="706"/>
      <c r="AE459" s="712"/>
      <c r="AF459" s="713"/>
      <c r="AG459" s="662"/>
      <c r="AH459" s="663"/>
      <c r="AI459" s="663"/>
      <c r="AJ459" s="664"/>
      <c r="AK459" s="668"/>
      <c r="AL459" s="669"/>
      <c r="AM459" s="669"/>
      <c r="AN459" s="670"/>
      <c r="AO459" s="705"/>
      <c r="AP459" s="705"/>
      <c r="AQ459" s="705"/>
      <c r="AR459" s="705"/>
      <c r="AS459" s="705"/>
      <c r="AT459" s="705"/>
      <c r="AU459" s="705"/>
      <c r="AV459" s="705"/>
      <c r="AW459" s="705"/>
      <c r="AX459" s="705"/>
      <c r="AY459" s="705"/>
      <c r="AZ459" s="705"/>
      <c r="BA459" s="705"/>
      <c r="BB459" s="705"/>
      <c r="BC459" s="705"/>
      <c r="BD459" s="705"/>
      <c r="BE459" s="705"/>
      <c r="BF459" s="705"/>
      <c r="BG459" s="706"/>
    </row>
    <row r="460" spans="2:59" ht="14.55" customHeight="1" x14ac:dyDescent="0.2">
      <c r="B460" s="712"/>
      <c r="C460" s="713"/>
      <c r="D460" s="659" t="s">
        <v>1187</v>
      </c>
      <c r="E460" s="660"/>
      <c r="F460" s="660"/>
      <c r="G460" s="661"/>
      <c r="H460" s="665">
        <f ca="1">OFFSET('(6)定期点検調書'!$BF$12,L447-1,0)</f>
        <v>0</v>
      </c>
      <c r="I460" s="666"/>
      <c r="J460" s="666"/>
      <c r="K460" s="667"/>
      <c r="L460" s="705"/>
      <c r="M460" s="705"/>
      <c r="N460" s="705"/>
      <c r="O460" s="705"/>
      <c r="P460" s="705"/>
      <c r="Q460" s="705"/>
      <c r="R460" s="705"/>
      <c r="S460" s="705"/>
      <c r="T460" s="705"/>
      <c r="U460" s="705"/>
      <c r="V460" s="705"/>
      <c r="W460" s="705"/>
      <c r="X460" s="705"/>
      <c r="Y460" s="705"/>
      <c r="Z460" s="705"/>
      <c r="AA460" s="705"/>
      <c r="AB460" s="705"/>
      <c r="AC460" s="705"/>
      <c r="AD460" s="706"/>
      <c r="AE460" s="712"/>
      <c r="AF460" s="713"/>
      <c r="AG460" s="659" t="s">
        <v>1187</v>
      </c>
      <c r="AH460" s="660"/>
      <c r="AI460" s="660"/>
      <c r="AJ460" s="661"/>
      <c r="AK460" s="665">
        <f ca="1">OFFSET('(6)定期点検調書'!$BF$12,AO447-1,0)</f>
        <v>0</v>
      </c>
      <c r="AL460" s="666"/>
      <c r="AM460" s="666"/>
      <c r="AN460" s="667"/>
      <c r="AO460" s="705"/>
      <c r="AP460" s="705"/>
      <c r="AQ460" s="705"/>
      <c r="AR460" s="705"/>
      <c r="AS460" s="705"/>
      <c r="AT460" s="705"/>
      <c r="AU460" s="705"/>
      <c r="AV460" s="705"/>
      <c r="AW460" s="705"/>
      <c r="AX460" s="705"/>
      <c r="AY460" s="705"/>
      <c r="AZ460" s="705"/>
      <c r="BA460" s="705"/>
      <c r="BB460" s="705"/>
      <c r="BC460" s="705"/>
      <c r="BD460" s="705"/>
      <c r="BE460" s="705"/>
      <c r="BF460" s="705"/>
      <c r="BG460" s="706"/>
    </row>
    <row r="461" spans="2:59" ht="14.55" customHeight="1" x14ac:dyDescent="0.2">
      <c r="B461" s="662"/>
      <c r="C461" s="664"/>
      <c r="D461" s="662"/>
      <c r="E461" s="663"/>
      <c r="F461" s="663"/>
      <c r="G461" s="664"/>
      <c r="H461" s="668"/>
      <c r="I461" s="669"/>
      <c r="J461" s="669"/>
      <c r="K461" s="670"/>
      <c r="L461" s="707"/>
      <c r="M461" s="707"/>
      <c r="N461" s="707"/>
      <c r="O461" s="707"/>
      <c r="P461" s="707"/>
      <c r="Q461" s="707"/>
      <c r="R461" s="707"/>
      <c r="S461" s="707"/>
      <c r="T461" s="707"/>
      <c r="U461" s="707"/>
      <c r="V461" s="707"/>
      <c r="W461" s="707"/>
      <c r="X461" s="707"/>
      <c r="Y461" s="707"/>
      <c r="Z461" s="707"/>
      <c r="AA461" s="707"/>
      <c r="AB461" s="707"/>
      <c r="AC461" s="707"/>
      <c r="AD461" s="708"/>
      <c r="AE461" s="662"/>
      <c r="AF461" s="664"/>
      <c r="AG461" s="662"/>
      <c r="AH461" s="663"/>
      <c r="AI461" s="663"/>
      <c r="AJ461" s="664"/>
      <c r="AK461" s="668"/>
      <c r="AL461" s="669"/>
      <c r="AM461" s="669"/>
      <c r="AN461" s="670"/>
      <c r="AO461" s="707"/>
      <c r="AP461" s="707"/>
      <c r="AQ461" s="707"/>
      <c r="AR461" s="707"/>
      <c r="AS461" s="707"/>
      <c r="AT461" s="707"/>
      <c r="AU461" s="707"/>
      <c r="AV461" s="707"/>
      <c r="AW461" s="707"/>
      <c r="AX461" s="707"/>
      <c r="AY461" s="707"/>
      <c r="AZ461" s="707"/>
      <c r="BA461" s="707"/>
      <c r="BB461" s="707"/>
      <c r="BC461" s="707"/>
      <c r="BD461" s="707"/>
      <c r="BE461" s="707"/>
      <c r="BF461" s="707"/>
      <c r="BG461" s="708"/>
    </row>
    <row r="462" spans="2:59" ht="14.55" customHeight="1" x14ac:dyDescent="0.2">
      <c r="B462" s="683" t="s">
        <v>1241</v>
      </c>
      <c r="C462" s="683"/>
      <c r="D462" s="683"/>
      <c r="E462" s="683"/>
      <c r="F462" s="683"/>
      <c r="G462" s="683"/>
      <c r="H462" s="699" t="str">
        <f ca="1">IF(OFFSET('(6)定期点検調書'!$AR$12,L447-1,0)="","",OFFSET('(6)定期点検調書'!$AQ$12,L447-1,0)&amp;TEXT(OFFSET('(6)定期点検調書'!$AR$12,L447-1,0),"0.0")&amp;OFFSET('(6)定期点検調書'!$AT$12,L447-1,0))  &amp;  IF(OFFSET('(6)定期点検調書'!$AV$12,L447-1,0)="","","／"&amp;OFFSET('(6)定期点検調書'!$AU$12,L447-1,0)&amp;TEXT(OFFSET('(6)定期点検調書'!$AV$12,L447-1,0),"0.0")&amp;OFFSET('(6)定期点検調書'!$AX$12,L447-1,0))  &amp;  IF(OFFSET('(6)定期点検調書'!$AZ$12,L447-1,0)="","","／"&amp;OFFSET('(6)定期点検調書'!$AY$12,L447-1,0)&amp;TEXT(OFFSET('(6)定期点検調書'!$AZ$12,L447-1,0),"0.0")&amp;OFFSET('(6)定期点検調書'!$BB$12,L447-1,0))</f>
        <v/>
      </c>
      <c r="I462" s="700"/>
      <c r="J462" s="700"/>
      <c r="K462" s="700"/>
      <c r="L462" s="700"/>
      <c r="M462" s="700"/>
      <c r="N462" s="700"/>
      <c r="O462" s="700"/>
      <c r="P462" s="685" t="s">
        <v>1243</v>
      </c>
      <c r="Q462" s="685"/>
      <c r="R462" s="685"/>
      <c r="S462" s="685"/>
      <c r="T462" s="685"/>
      <c r="U462" s="685"/>
      <c r="V462" s="685"/>
      <c r="W462" s="686" t="str">
        <f ca="1">OFFSET('(6)定期点検調書'!$F$12,L447-1,0)</f>
        <v/>
      </c>
      <c r="X462" s="687"/>
      <c r="Y462" s="687"/>
      <c r="Z462" s="687"/>
      <c r="AA462" s="687"/>
      <c r="AB462" s="687"/>
      <c r="AC462" s="687"/>
      <c r="AD462" s="688"/>
      <c r="AE462" s="683" t="s">
        <v>1241</v>
      </c>
      <c r="AF462" s="683"/>
      <c r="AG462" s="683"/>
      <c r="AH462" s="683"/>
      <c r="AI462" s="683"/>
      <c r="AJ462" s="683"/>
      <c r="AK462" s="699" t="str">
        <f ca="1">IF(OFFSET('(6)定期点検調書'!$AR$12,AO447-1,0)="","",OFFSET('(6)定期点検調書'!$AQ$12,AO447-1,0)&amp;TEXT(OFFSET('(6)定期点検調書'!$AR$12,AO447-1,0),"0.0")&amp;OFFSET('(6)定期点検調書'!$AT$12,AO447-1,0))  &amp;  IF(OFFSET('(6)定期点検調書'!$AV$12,AO447-1,0)="","","／"&amp;OFFSET('(6)定期点検調書'!$AU$12,AO447-1,0)&amp;TEXT(OFFSET('(6)定期点検調書'!$AV$12,AO447-1,0),"0.0")&amp;OFFSET('(6)定期点検調書'!$AX$12,AO447-1,0))  &amp;  IF(OFFSET('(6)定期点検調書'!$AZ$12,AO447-1,0)="","","／"&amp;OFFSET('(6)定期点検調書'!$AY$12,AO447-1,0)&amp;TEXT(OFFSET('(6)定期点検調書'!$AZ$12,AO447-1,0),"0.0")&amp;OFFSET('(6)定期点検調書'!$BB$12,AO447-1,0))</f>
        <v/>
      </c>
      <c r="AL462" s="700"/>
      <c r="AM462" s="700"/>
      <c r="AN462" s="700"/>
      <c r="AO462" s="700"/>
      <c r="AP462" s="700"/>
      <c r="AQ462" s="700"/>
      <c r="AR462" s="700"/>
      <c r="AS462" s="685" t="s">
        <v>1243</v>
      </c>
      <c r="AT462" s="685"/>
      <c r="AU462" s="685"/>
      <c r="AV462" s="685"/>
      <c r="AW462" s="685"/>
      <c r="AX462" s="685"/>
      <c r="AY462" s="685"/>
      <c r="AZ462" s="686" t="str">
        <f ca="1">OFFSET('(6)定期点検調書'!$F$12,AO447-1,0)</f>
        <v/>
      </c>
      <c r="BA462" s="687"/>
      <c r="BB462" s="687"/>
      <c r="BC462" s="687"/>
      <c r="BD462" s="687"/>
      <c r="BE462" s="687"/>
      <c r="BF462" s="687"/>
      <c r="BG462" s="688"/>
    </row>
    <row r="463" spans="2:59" ht="14.55" customHeight="1" x14ac:dyDescent="0.2">
      <c r="B463" s="683"/>
      <c r="C463" s="683"/>
      <c r="D463" s="683"/>
      <c r="E463" s="683"/>
      <c r="F463" s="683"/>
      <c r="G463" s="683"/>
      <c r="H463" s="701"/>
      <c r="I463" s="702"/>
      <c r="J463" s="702"/>
      <c r="K463" s="702"/>
      <c r="L463" s="702"/>
      <c r="M463" s="702"/>
      <c r="N463" s="702"/>
      <c r="O463" s="702"/>
      <c r="P463" s="685"/>
      <c r="Q463" s="685"/>
      <c r="R463" s="685"/>
      <c r="S463" s="685"/>
      <c r="T463" s="685"/>
      <c r="U463" s="685"/>
      <c r="V463" s="685"/>
      <c r="W463" s="689"/>
      <c r="X463" s="690"/>
      <c r="Y463" s="690"/>
      <c r="Z463" s="690"/>
      <c r="AA463" s="690"/>
      <c r="AB463" s="690"/>
      <c r="AC463" s="690"/>
      <c r="AD463" s="691"/>
      <c r="AE463" s="683"/>
      <c r="AF463" s="683"/>
      <c r="AG463" s="683"/>
      <c r="AH463" s="683"/>
      <c r="AI463" s="683"/>
      <c r="AJ463" s="683"/>
      <c r="AK463" s="701"/>
      <c r="AL463" s="702"/>
      <c r="AM463" s="702"/>
      <c r="AN463" s="702"/>
      <c r="AO463" s="702"/>
      <c r="AP463" s="702"/>
      <c r="AQ463" s="702"/>
      <c r="AR463" s="702"/>
      <c r="AS463" s="685"/>
      <c r="AT463" s="685"/>
      <c r="AU463" s="685"/>
      <c r="AV463" s="685"/>
      <c r="AW463" s="685"/>
      <c r="AX463" s="685"/>
      <c r="AY463" s="685"/>
      <c r="AZ463" s="689"/>
      <c r="BA463" s="690"/>
      <c r="BB463" s="690"/>
      <c r="BC463" s="690"/>
      <c r="BD463" s="690"/>
      <c r="BE463" s="690"/>
      <c r="BF463" s="690"/>
      <c r="BG463" s="691"/>
    </row>
    <row r="464" spans="2:59" ht="14.55" customHeight="1" x14ac:dyDescent="0.2">
      <c r="B464" s="659" t="s">
        <v>1242</v>
      </c>
      <c r="C464" s="660"/>
      <c r="D464" s="660"/>
      <c r="E464" s="660"/>
      <c r="F464" s="660"/>
      <c r="G464" s="661"/>
      <c r="H464" s="671" t="str">
        <f ca="1">IF(OFFSET('(6)定期点検調書'!$BL$12,L447-1,0)="","",VLOOKUP(OFFSET('(6)定期点検調書'!$BL$12,L447-1,0),ﾃﾞｰﾀ一覧!$AY$4:$BB$16,2,FALSE))  &amp;  IF(OFFSET('(6)定期点検調書'!$BC$12,L447-1,0)="","","／"&amp;VLOOKUP(OFFSET('(6)定期点検調書'!$BC$12,L447-1,0),ﾃﾞｰﾀ一覧!$AY$4:$BB$16,2,FALSE))  &amp;  IF(OFFSET('(6)定期点検調書'!$BD$12,L447-1,0)="","","／"&amp;VLOOKUP(OFFSET('(6)定期点検調書'!$BD$12,L447-1,0),ﾃﾞｰﾀ一覧!$AY$4:$BB$16,2,FALSE))</f>
        <v/>
      </c>
      <c r="I464" s="672"/>
      <c r="J464" s="672"/>
      <c r="K464" s="672"/>
      <c r="L464" s="672"/>
      <c r="M464" s="672"/>
      <c r="N464" s="672"/>
      <c r="O464" s="672"/>
      <c r="P464" s="692" t="s">
        <v>996</v>
      </c>
      <c r="Q464" s="692"/>
      <c r="R464" s="692"/>
      <c r="S464" s="692"/>
      <c r="T464" s="692"/>
      <c r="U464" s="692"/>
      <c r="V464" s="692"/>
      <c r="W464" s="693"/>
      <c r="X464" s="694"/>
      <c r="Y464" s="694"/>
      <c r="Z464" s="694"/>
      <c r="AA464" s="694"/>
      <c r="AB464" s="694"/>
      <c r="AC464" s="694"/>
      <c r="AD464" s="695"/>
      <c r="AE464" s="659" t="s">
        <v>1242</v>
      </c>
      <c r="AF464" s="660"/>
      <c r="AG464" s="660"/>
      <c r="AH464" s="660"/>
      <c r="AI464" s="660"/>
      <c r="AJ464" s="661"/>
      <c r="AK464" s="671" t="str">
        <f ca="1">IF(OFFSET('(6)定期点検調書'!$BL$12,AO447-1,0)="","",VLOOKUP(OFFSET('(6)定期点検調書'!$BL$12,AO447-1,0),ﾃﾞｰﾀ一覧!$AY$4:$BB$16,2,FALSE))  &amp;  IF(OFFSET('(6)定期点検調書'!$BC$12,AO447-1,0)="","","／"&amp;VLOOKUP(OFFSET('(6)定期点検調書'!$BC$12,AO447-1,0),ﾃﾞｰﾀ一覧!$AY$4:$BB$16,2,FALSE))  &amp;  IF(OFFSET('(6)定期点検調書'!$BD$12,AO447-1,0)="","","／"&amp;VLOOKUP(OFFSET('(6)定期点検調書'!$BD$12,AO447-1,0),ﾃﾞｰﾀ一覧!$AY$4:$BB$16,2,FALSE))</f>
        <v/>
      </c>
      <c r="AL464" s="672"/>
      <c r="AM464" s="672"/>
      <c r="AN464" s="672"/>
      <c r="AO464" s="672"/>
      <c r="AP464" s="672"/>
      <c r="AQ464" s="672"/>
      <c r="AR464" s="672"/>
      <c r="AS464" s="692" t="s">
        <v>996</v>
      </c>
      <c r="AT464" s="692"/>
      <c r="AU464" s="692"/>
      <c r="AV464" s="692"/>
      <c r="AW464" s="692"/>
      <c r="AX464" s="692"/>
      <c r="AY464" s="692"/>
      <c r="AZ464" s="693"/>
      <c r="BA464" s="694"/>
      <c r="BB464" s="694"/>
      <c r="BC464" s="694"/>
      <c r="BD464" s="694"/>
      <c r="BE464" s="694"/>
      <c r="BF464" s="694"/>
      <c r="BG464" s="695"/>
    </row>
    <row r="465" spans="2:86" ht="14.55" customHeight="1" x14ac:dyDescent="0.2">
      <c r="B465" s="662"/>
      <c r="C465" s="663"/>
      <c r="D465" s="663"/>
      <c r="E465" s="663"/>
      <c r="F465" s="663"/>
      <c r="G465" s="664"/>
      <c r="H465" s="674"/>
      <c r="I465" s="675"/>
      <c r="J465" s="675"/>
      <c r="K465" s="675"/>
      <c r="L465" s="675"/>
      <c r="M465" s="675"/>
      <c r="N465" s="675"/>
      <c r="O465" s="675"/>
      <c r="P465" s="692"/>
      <c r="Q465" s="692"/>
      <c r="R465" s="692"/>
      <c r="S465" s="692"/>
      <c r="T465" s="692"/>
      <c r="U465" s="692"/>
      <c r="V465" s="692"/>
      <c r="W465" s="696"/>
      <c r="X465" s="697"/>
      <c r="Y465" s="697"/>
      <c r="Z465" s="697"/>
      <c r="AA465" s="697"/>
      <c r="AB465" s="697"/>
      <c r="AC465" s="697"/>
      <c r="AD465" s="698"/>
      <c r="AE465" s="662"/>
      <c r="AF465" s="663"/>
      <c r="AG465" s="663"/>
      <c r="AH465" s="663"/>
      <c r="AI465" s="663"/>
      <c r="AJ465" s="664"/>
      <c r="AK465" s="674"/>
      <c r="AL465" s="675"/>
      <c r="AM465" s="675"/>
      <c r="AN465" s="675"/>
      <c r="AO465" s="675"/>
      <c r="AP465" s="675"/>
      <c r="AQ465" s="675"/>
      <c r="AR465" s="675"/>
      <c r="AS465" s="692"/>
      <c r="AT465" s="692"/>
      <c r="AU465" s="692"/>
      <c r="AV465" s="692"/>
      <c r="AW465" s="692"/>
      <c r="AX465" s="692"/>
      <c r="AY465" s="692"/>
      <c r="AZ465" s="696"/>
      <c r="BA465" s="697"/>
      <c r="BB465" s="697"/>
      <c r="BC465" s="697"/>
      <c r="BD465" s="697"/>
      <c r="BE465" s="697"/>
      <c r="BF465" s="697"/>
      <c r="BG465" s="698"/>
    </row>
    <row r="466" spans="2:86" ht="19.5" customHeight="1" x14ac:dyDescent="0.2">
      <c r="B466" s="683" t="s">
        <v>79</v>
      </c>
      <c r="C466" s="683"/>
      <c r="D466" s="683"/>
      <c r="E466" s="683"/>
      <c r="F466" s="683"/>
      <c r="G466" s="683"/>
      <c r="H466" s="684">
        <f ca="1">OFFSET('(6)定期点検調書'!$CA$12,L447-1,0)</f>
        <v>0</v>
      </c>
      <c r="I466" s="684"/>
      <c r="J466" s="684"/>
      <c r="K466" s="684"/>
      <c r="L466" s="684"/>
      <c r="M466" s="684"/>
      <c r="N466" s="684"/>
      <c r="O466" s="684"/>
      <c r="P466" s="684"/>
      <c r="Q466" s="684"/>
      <c r="R466" s="684"/>
      <c r="S466" s="684"/>
      <c r="T466" s="684"/>
      <c r="U466" s="684"/>
      <c r="V466" s="684"/>
      <c r="W466" s="684"/>
      <c r="X466" s="684"/>
      <c r="Y466" s="684"/>
      <c r="Z466" s="684"/>
      <c r="AA466" s="684"/>
      <c r="AB466" s="684"/>
      <c r="AC466" s="684"/>
      <c r="AD466" s="684"/>
      <c r="AE466" s="683" t="s">
        <v>79</v>
      </c>
      <c r="AF466" s="683"/>
      <c r="AG466" s="683"/>
      <c r="AH466" s="683"/>
      <c r="AI466" s="683"/>
      <c r="AJ466" s="683"/>
      <c r="AK466" s="684">
        <f ca="1">OFFSET('(6)定期点検調書'!$CA$12,AO447-1,0)</f>
        <v>0</v>
      </c>
      <c r="AL466" s="684"/>
      <c r="AM466" s="684"/>
      <c r="AN466" s="684"/>
      <c r="AO466" s="684"/>
      <c r="AP466" s="684"/>
      <c r="AQ466" s="684"/>
      <c r="AR466" s="684"/>
      <c r="AS466" s="684"/>
      <c r="AT466" s="684"/>
      <c r="AU466" s="684"/>
      <c r="AV466" s="684"/>
      <c r="AW466" s="684"/>
      <c r="AX466" s="684"/>
      <c r="AY466" s="684"/>
      <c r="AZ466" s="684"/>
      <c r="BA466" s="684"/>
      <c r="BB466" s="684"/>
      <c r="BC466" s="684"/>
      <c r="BD466" s="684"/>
      <c r="BE466" s="684"/>
      <c r="BF466" s="684"/>
      <c r="BG466" s="684"/>
      <c r="CH466" s="473"/>
    </row>
    <row r="467" spans="2:86" ht="19.5" customHeight="1" x14ac:dyDescent="0.2">
      <c r="B467" s="683"/>
      <c r="C467" s="683"/>
      <c r="D467" s="683"/>
      <c r="E467" s="683"/>
      <c r="F467" s="683"/>
      <c r="G467" s="683"/>
      <c r="H467" s="684"/>
      <c r="I467" s="684"/>
      <c r="J467" s="684"/>
      <c r="K467" s="684"/>
      <c r="L467" s="684"/>
      <c r="M467" s="684"/>
      <c r="N467" s="684"/>
      <c r="O467" s="684"/>
      <c r="P467" s="684"/>
      <c r="Q467" s="684"/>
      <c r="R467" s="684"/>
      <c r="S467" s="684"/>
      <c r="T467" s="684"/>
      <c r="U467" s="684"/>
      <c r="V467" s="684"/>
      <c r="W467" s="684"/>
      <c r="X467" s="684"/>
      <c r="Y467" s="684"/>
      <c r="Z467" s="684"/>
      <c r="AA467" s="684"/>
      <c r="AB467" s="684"/>
      <c r="AC467" s="684"/>
      <c r="AD467" s="684"/>
      <c r="AE467" s="683"/>
      <c r="AF467" s="683"/>
      <c r="AG467" s="683"/>
      <c r="AH467" s="683"/>
      <c r="AI467" s="683"/>
      <c r="AJ467" s="683"/>
      <c r="AK467" s="684"/>
      <c r="AL467" s="684"/>
      <c r="AM467" s="684"/>
      <c r="AN467" s="684"/>
      <c r="AO467" s="684"/>
      <c r="AP467" s="684"/>
      <c r="AQ467" s="684"/>
      <c r="AR467" s="684"/>
      <c r="AS467" s="684"/>
      <c r="AT467" s="684"/>
      <c r="AU467" s="684"/>
      <c r="AV467" s="684"/>
      <c r="AW467" s="684"/>
      <c r="AX467" s="684"/>
      <c r="AY467" s="684"/>
      <c r="AZ467" s="684"/>
      <c r="BA467" s="684"/>
      <c r="BB467" s="684"/>
      <c r="BC467" s="684"/>
      <c r="BD467" s="684"/>
      <c r="BE467" s="684"/>
      <c r="BF467" s="684"/>
      <c r="BG467" s="684"/>
    </row>
    <row r="468" spans="2:86" ht="14.55" customHeight="1" x14ac:dyDescent="0.2">
      <c r="B468" s="677" t="s">
        <v>1038</v>
      </c>
      <c r="C468" s="678"/>
      <c r="D468" s="677" t="s">
        <v>1237</v>
      </c>
      <c r="E468" s="719"/>
      <c r="F468" s="719"/>
      <c r="G468" s="719"/>
      <c r="H468" s="665">
        <f ca="1">OFFSET('(6)定期点検調書'!$B$12,L468-1,0)</f>
        <v>0</v>
      </c>
      <c r="I468" s="666"/>
      <c r="J468" s="666"/>
      <c r="K468" s="667"/>
      <c r="L468" s="703">
        <f>AO447+1</f>
        <v>45</v>
      </c>
      <c r="M468" s="703"/>
      <c r="N468" s="703"/>
      <c r="O468" s="703"/>
      <c r="P468" s="703"/>
      <c r="Q468" s="703"/>
      <c r="R468" s="703"/>
      <c r="S468" s="703"/>
      <c r="T468" s="703"/>
      <c r="U468" s="703"/>
      <c r="V468" s="703"/>
      <c r="W468" s="703"/>
      <c r="X468" s="703"/>
      <c r="Y468" s="703"/>
      <c r="Z468" s="703"/>
      <c r="AA468" s="703"/>
      <c r="AB468" s="703"/>
      <c r="AC468" s="703"/>
      <c r="AD468" s="704"/>
      <c r="AE468" s="677" t="s">
        <v>1038</v>
      </c>
      <c r="AF468" s="678"/>
      <c r="AG468" s="677" t="s">
        <v>1237</v>
      </c>
      <c r="AH468" s="719"/>
      <c r="AI468" s="719"/>
      <c r="AJ468" s="719"/>
      <c r="AK468" s="665">
        <f ca="1">OFFSET('(6)定期点検調書'!$B$12,AO468-1,0)</f>
        <v>0</v>
      </c>
      <c r="AL468" s="666"/>
      <c r="AM468" s="666"/>
      <c r="AN468" s="667"/>
      <c r="AO468" s="703">
        <f>L468+1</f>
        <v>46</v>
      </c>
      <c r="AP468" s="703"/>
      <c r="AQ468" s="703"/>
      <c r="AR468" s="703"/>
      <c r="AS468" s="703"/>
      <c r="AT468" s="703"/>
      <c r="AU468" s="703"/>
      <c r="AV468" s="703"/>
      <c r="AW468" s="703"/>
      <c r="AX468" s="703"/>
      <c r="AY468" s="703"/>
      <c r="AZ468" s="703"/>
      <c r="BA468" s="703"/>
      <c r="BB468" s="703"/>
      <c r="BC468" s="703"/>
      <c r="BD468" s="703"/>
      <c r="BE468" s="703"/>
      <c r="BF468" s="703"/>
      <c r="BG468" s="704"/>
    </row>
    <row r="469" spans="2:86" ht="14.55" customHeight="1" x14ac:dyDescent="0.2">
      <c r="B469" s="679"/>
      <c r="C469" s="680"/>
      <c r="D469" s="681"/>
      <c r="E469" s="720"/>
      <c r="F469" s="720"/>
      <c r="G469" s="720"/>
      <c r="H469" s="668"/>
      <c r="I469" s="669"/>
      <c r="J469" s="669"/>
      <c r="K469" s="670"/>
      <c r="L469" s="705"/>
      <c r="M469" s="705"/>
      <c r="N469" s="705"/>
      <c r="O469" s="705"/>
      <c r="P469" s="705"/>
      <c r="Q469" s="705"/>
      <c r="R469" s="705"/>
      <c r="S469" s="705"/>
      <c r="T469" s="705"/>
      <c r="U469" s="705"/>
      <c r="V469" s="705"/>
      <c r="W469" s="705"/>
      <c r="X469" s="705"/>
      <c r="Y469" s="705"/>
      <c r="Z469" s="705"/>
      <c r="AA469" s="705"/>
      <c r="AB469" s="705"/>
      <c r="AC469" s="705"/>
      <c r="AD469" s="706"/>
      <c r="AE469" s="679"/>
      <c r="AF469" s="680"/>
      <c r="AG469" s="681"/>
      <c r="AH469" s="720"/>
      <c r="AI469" s="720"/>
      <c r="AJ469" s="720"/>
      <c r="AK469" s="668"/>
      <c r="AL469" s="669"/>
      <c r="AM469" s="669"/>
      <c r="AN469" s="670"/>
      <c r="AO469" s="705"/>
      <c r="AP469" s="705"/>
      <c r="AQ469" s="705"/>
      <c r="AR469" s="705"/>
      <c r="AS469" s="705"/>
      <c r="AT469" s="705"/>
      <c r="AU469" s="705"/>
      <c r="AV469" s="705"/>
      <c r="AW469" s="705"/>
      <c r="AX469" s="705"/>
      <c r="AY469" s="705"/>
      <c r="AZ469" s="705"/>
      <c r="BA469" s="705"/>
      <c r="BB469" s="705"/>
      <c r="BC469" s="705"/>
      <c r="BD469" s="705"/>
      <c r="BE469" s="705"/>
      <c r="BF469" s="705"/>
      <c r="BG469" s="706"/>
    </row>
    <row r="470" spans="2:86" ht="14.55" customHeight="1" x14ac:dyDescent="0.2">
      <c r="B470" s="679"/>
      <c r="C470" s="680"/>
      <c r="D470" s="677" t="s">
        <v>992</v>
      </c>
      <c r="E470" s="719"/>
      <c r="F470" s="719"/>
      <c r="G470" s="719"/>
      <c r="H470" s="665">
        <f ca="1">OFFSET('(6)定期点検調書'!$D$12,L468-1,0)</f>
        <v>0</v>
      </c>
      <c r="I470" s="666"/>
      <c r="J470" s="666"/>
      <c r="K470" s="667"/>
      <c r="L470" s="705"/>
      <c r="M470" s="705"/>
      <c r="N470" s="705"/>
      <c r="O470" s="705"/>
      <c r="P470" s="705"/>
      <c r="Q470" s="705"/>
      <c r="R470" s="705"/>
      <c r="S470" s="705"/>
      <c r="T470" s="705"/>
      <c r="U470" s="705"/>
      <c r="V470" s="705"/>
      <c r="W470" s="705"/>
      <c r="X470" s="705"/>
      <c r="Y470" s="705"/>
      <c r="Z470" s="705"/>
      <c r="AA470" s="705"/>
      <c r="AB470" s="705"/>
      <c r="AC470" s="705"/>
      <c r="AD470" s="706"/>
      <c r="AE470" s="679"/>
      <c r="AF470" s="680"/>
      <c r="AG470" s="677" t="s">
        <v>992</v>
      </c>
      <c r="AH470" s="719"/>
      <c r="AI470" s="719"/>
      <c r="AJ470" s="719"/>
      <c r="AK470" s="665">
        <f ca="1">OFFSET('(6)定期点検調書'!$D$12,AO468-1,0)</f>
        <v>0</v>
      </c>
      <c r="AL470" s="666"/>
      <c r="AM470" s="666"/>
      <c r="AN470" s="667"/>
      <c r="AO470" s="705"/>
      <c r="AP470" s="705"/>
      <c r="AQ470" s="705"/>
      <c r="AR470" s="705"/>
      <c r="AS470" s="705"/>
      <c r="AT470" s="705"/>
      <c r="AU470" s="705"/>
      <c r="AV470" s="705"/>
      <c r="AW470" s="705"/>
      <c r="AX470" s="705"/>
      <c r="AY470" s="705"/>
      <c r="AZ470" s="705"/>
      <c r="BA470" s="705"/>
      <c r="BB470" s="705"/>
      <c r="BC470" s="705"/>
      <c r="BD470" s="705"/>
      <c r="BE470" s="705"/>
      <c r="BF470" s="705"/>
      <c r="BG470" s="706"/>
    </row>
    <row r="471" spans="2:86" ht="14.55" customHeight="1" x14ac:dyDescent="0.2">
      <c r="B471" s="681"/>
      <c r="C471" s="682"/>
      <c r="D471" s="681"/>
      <c r="E471" s="720"/>
      <c r="F471" s="720"/>
      <c r="G471" s="720"/>
      <c r="H471" s="668"/>
      <c r="I471" s="669"/>
      <c r="J471" s="669"/>
      <c r="K471" s="670"/>
      <c r="L471" s="705"/>
      <c r="M471" s="705"/>
      <c r="N471" s="705"/>
      <c r="O471" s="705"/>
      <c r="P471" s="705"/>
      <c r="Q471" s="705"/>
      <c r="R471" s="705"/>
      <c r="S471" s="705"/>
      <c r="T471" s="705"/>
      <c r="U471" s="705"/>
      <c r="V471" s="705"/>
      <c r="W471" s="705"/>
      <c r="X471" s="705"/>
      <c r="Y471" s="705"/>
      <c r="Z471" s="705"/>
      <c r="AA471" s="705"/>
      <c r="AB471" s="705"/>
      <c r="AC471" s="705"/>
      <c r="AD471" s="706"/>
      <c r="AE471" s="681"/>
      <c r="AF471" s="682"/>
      <c r="AG471" s="681"/>
      <c r="AH471" s="720"/>
      <c r="AI471" s="720"/>
      <c r="AJ471" s="720"/>
      <c r="AK471" s="668"/>
      <c r="AL471" s="669"/>
      <c r="AM471" s="669"/>
      <c r="AN471" s="670"/>
      <c r="AO471" s="705"/>
      <c r="AP471" s="705"/>
      <c r="AQ471" s="705"/>
      <c r="AR471" s="705"/>
      <c r="AS471" s="705"/>
      <c r="AT471" s="705"/>
      <c r="AU471" s="705"/>
      <c r="AV471" s="705"/>
      <c r="AW471" s="705"/>
      <c r="AX471" s="705"/>
      <c r="AY471" s="705"/>
      <c r="AZ471" s="705"/>
      <c r="BA471" s="705"/>
      <c r="BB471" s="705"/>
      <c r="BC471" s="705"/>
      <c r="BD471" s="705"/>
      <c r="BE471" s="705"/>
      <c r="BF471" s="705"/>
      <c r="BG471" s="706"/>
    </row>
    <row r="472" spans="2:86" ht="14.55" customHeight="1" x14ac:dyDescent="0.2">
      <c r="B472" s="677" t="s">
        <v>1238</v>
      </c>
      <c r="C472" s="678"/>
      <c r="D472" s="659" t="s">
        <v>993</v>
      </c>
      <c r="E472" s="660"/>
      <c r="F472" s="660"/>
      <c r="G472" s="660"/>
      <c r="H472" s="671">
        <f ca="1">OFFSET('(6)定期点検調書'!$AA$13,L468-1,0)</f>
        <v>0</v>
      </c>
      <c r="I472" s="672"/>
      <c r="J472" s="672"/>
      <c r="K472" s="673"/>
      <c r="L472" s="705"/>
      <c r="M472" s="705"/>
      <c r="N472" s="705"/>
      <c r="O472" s="705"/>
      <c r="P472" s="705"/>
      <c r="Q472" s="705"/>
      <c r="R472" s="705"/>
      <c r="S472" s="705"/>
      <c r="T472" s="705"/>
      <c r="U472" s="705"/>
      <c r="V472" s="705"/>
      <c r="W472" s="705"/>
      <c r="X472" s="705"/>
      <c r="Y472" s="705"/>
      <c r="Z472" s="705"/>
      <c r="AA472" s="705"/>
      <c r="AB472" s="705"/>
      <c r="AC472" s="705"/>
      <c r="AD472" s="706"/>
      <c r="AE472" s="677" t="s">
        <v>1238</v>
      </c>
      <c r="AF472" s="678"/>
      <c r="AG472" s="659" t="s">
        <v>993</v>
      </c>
      <c r="AH472" s="660"/>
      <c r="AI472" s="660"/>
      <c r="AJ472" s="660"/>
      <c r="AK472" s="671">
        <f ca="1">OFFSET('(6)定期点検調書'!$AA$13,AO468-1,0)</f>
        <v>0</v>
      </c>
      <c r="AL472" s="672"/>
      <c r="AM472" s="672"/>
      <c r="AN472" s="673"/>
      <c r="AO472" s="705"/>
      <c r="AP472" s="705"/>
      <c r="AQ472" s="705"/>
      <c r="AR472" s="705"/>
      <c r="AS472" s="705"/>
      <c r="AT472" s="705"/>
      <c r="AU472" s="705"/>
      <c r="AV472" s="705"/>
      <c r="AW472" s="705"/>
      <c r="AX472" s="705"/>
      <c r="AY472" s="705"/>
      <c r="AZ472" s="705"/>
      <c r="BA472" s="705"/>
      <c r="BB472" s="705"/>
      <c r="BC472" s="705"/>
      <c r="BD472" s="705"/>
      <c r="BE472" s="705"/>
      <c r="BF472" s="705"/>
      <c r="BG472" s="706"/>
    </row>
    <row r="473" spans="2:86" ht="14.55" customHeight="1" x14ac:dyDescent="0.2">
      <c r="B473" s="679"/>
      <c r="C473" s="680"/>
      <c r="D473" s="662"/>
      <c r="E473" s="663"/>
      <c r="F473" s="663"/>
      <c r="G473" s="663"/>
      <c r="H473" s="674"/>
      <c r="I473" s="675"/>
      <c r="J473" s="675"/>
      <c r="K473" s="676"/>
      <c r="L473" s="705"/>
      <c r="M473" s="705"/>
      <c r="N473" s="705"/>
      <c r="O473" s="705"/>
      <c r="P473" s="705"/>
      <c r="Q473" s="705"/>
      <c r="R473" s="705"/>
      <c r="S473" s="705"/>
      <c r="T473" s="705"/>
      <c r="U473" s="705"/>
      <c r="V473" s="705"/>
      <c r="W473" s="705"/>
      <c r="X473" s="705"/>
      <c r="Y473" s="705"/>
      <c r="Z473" s="705"/>
      <c r="AA473" s="705"/>
      <c r="AB473" s="705"/>
      <c r="AC473" s="705"/>
      <c r="AD473" s="706"/>
      <c r="AE473" s="679"/>
      <c r="AF473" s="680"/>
      <c r="AG473" s="662"/>
      <c r="AH473" s="663"/>
      <c r="AI473" s="663"/>
      <c r="AJ473" s="663"/>
      <c r="AK473" s="674"/>
      <c r="AL473" s="675"/>
      <c r="AM473" s="675"/>
      <c r="AN473" s="676"/>
      <c r="AO473" s="705"/>
      <c r="AP473" s="705"/>
      <c r="AQ473" s="705"/>
      <c r="AR473" s="705"/>
      <c r="AS473" s="705"/>
      <c r="AT473" s="705"/>
      <c r="AU473" s="705"/>
      <c r="AV473" s="705"/>
      <c r="AW473" s="705"/>
      <c r="AX473" s="705"/>
      <c r="AY473" s="705"/>
      <c r="AZ473" s="705"/>
      <c r="BA473" s="705"/>
      <c r="BB473" s="705"/>
      <c r="BC473" s="705"/>
      <c r="BD473" s="705"/>
      <c r="BE473" s="705"/>
      <c r="BF473" s="705"/>
      <c r="BG473" s="706"/>
    </row>
    <row r="474" spans="2:86" ht="14.55" customHeight="1" x14ac:dyDescent="0.2">
      <c r="B474" s="679"/>
      <c r="C474" s="680"/>
      <c r="D474" s="659" t="s">
        <v>1239</v>
      </c>
      <c r="E474" s="660"/>
      <c r="F474" s="660"/>
      <c r="G474" s="660"/>
      <c r="H474" s="665">
        <f ca="1">OFFSET('(6)定期点検調書'!$AD$12,L468-1,0)</f>
        <v>0</v>
      </c>
      <c r="I474" s="666"/>
      <c r="J474" s="666"/>
      <c r="K474" s="667"/>
      <c r="L474" s="705"/>
      <c r="M474" s="705"/>
      <c r="N474" s="705"/>
      <c r="O474" s="705"/>
      <c r="P474" s="705"/>
      <c r="Q474" s="705"/>
      <c r="R474" s="705"/>
      <c r="S474" s="705"/>
      <c r="T474" s="705"/>
      <c r="U474" s="705"/>
      <c r="V474" s="705"/>
      <c r="W474" s="705"/>
      <c r="X474" s="705"/>
      <c r="Y474" s="705"/>
      <c r="Z474" s="705"/>
      <c r="AA474" s="705"/>
      <c r="AB474" s="705"/>
      <c r="AC474" s="705"/>
      <c r="AD474" s="706"/>
      <c r="AE474" s="679"/>
      <c r="AF474" s="680"/>
      <c r="AG474" s="659" t="s">
        <v>1239</v>
      </c>
      <c r="AH474" s="660"/>
      <c r="AI474" s="660"/>
      <c r="AJ474" s="660"/>
      <c r="AK474" s="665">
        <f ca="1">OFFSET('(6)定期点検調書'!$AD$12,AO468-1,0)</f>
        <v>0</v>
      </c>
      <c r="AL474" s="666"/>
      <c r="AM474" s="666"/>
      <c r="AN474" s="667"/>
      <c r="AO474" s="705"/>
      <c r="AP474" s="705"/>
      <c r="AQ474" s="705"/>
      <c r="AR474" s="705"/>
      <c r="AS474" s="705"/>
      <c r="AT474" s="705"/>
      <c r="AU474" s="705"/>
      <c r="AV474" s="705"/>
      <c r="AW474" s="705"/>
      <c r="AX474" s="705"/>
      <c r="AY474" s="705"/>
      <c r="AZ474" s="705"/>
      <c r="BA474" s="705"/>
      <c r="BB474" s="705"/>
      <c r="BC474" s="705"/>
      <c r="BD474" s="705"/>
      <c r="BE474" s="705"/>
      <c r="BF474" s="705"/>
      <c r="BG474" s="706"/>
    </row>
    <row r="475" spans="2:86" ht="14.55" customHeight="1" x14ac:dyDescent="0.2">
      <c r="B475" s="681"/>
      <c r="C475" s="682"/>
      <c r="D475" s="662"/>
      <c r="E475" s="663"/>
      <c r="F475" s="663"/>
      <c r="G475" s="663"/>
      <c r="H475" s="668"/>
      <c r="I475" s="669"/>
      <c r="J475" s="669"/>
      <c r="K475" s="670"/>
      <c r="L475" s="705"/>
      <c r="M475" s="705"/>
      <c r="N475" s="705"/>
      <c r="O475" s="705"/>
      <c r="P475" s="705"/>
      <c r="Q475" s="705"/>
      <c r="R475" s="705"/>
      <c r="S475" s="705"/>
      <c r="T475" s="705"/>
      <c r="U475" s="705"/>
      <c r="V475" s="705"/>
      <c r="W475" s="705"/>
      <c r="X475" s="705"/>
      <c r="Y475" s="705"/>
      <c r="Z475" s="705"/>
      <c r="AA475" s="705"/>
      <c r="AB475" s="705"/>
      <c r="AC475" s="705"/>
      <c r="AD475" s="706"/>
      <c r="AE475" s="681"/>
      <c r="AF475" s="682"/>
      <c r="AG475" s="662"/>
      <c r="AH475" s="663"/>
      <c r="AI475" s="663"/>
      <c r="AJ475" s="663"/>
      <c r="AK475" s="668"/>
      <c r="AL475" s="669"/>
      <c r="AM475" s="669"/>
      <c r="AN475" s="670"/>
      <c r="AO475" s="705"/>
      <c r="AP475" s="705"/>
      <c r="AQ475" s="705"/>
      <c r="AR475" s="705"/>
      <c r="AS475" s="705"/>
      <c r="AT475" s="705"/>
      <c r="AU475" s="705"/>
      <c r="AV475" s="705"/>
      <c r="AW475" s="705"/>
      <c r="AX475" s="705"/>
      <c r="AY475" s="705"/>
      <c r="AZ475" s="705"/>
      <c r="BA475" s="705"/>
      <c r="BB475" s="705"/>
      <c r="BC475" s="705"/>
      <c r="BD475" s="705"/>
      <c r="BE475" s="705"/>
      <c r="BF475" s="705"/>
      <c r="BG475" s="706"/>
    </row>
    <row r="476" spans="2:86" ht="28.95" customHeight="1" x14ac:dyDescent="0.2">
      <c r="B476" s="716" t="s">
        <v>995</v>
      </c>
      <c r="C476" s="717"/>
      <c r="D476" s="717"/>
      <c r="E476" s="717"/>
      <c r="F476" s="717"/>
      <c r="G476" s="718"/>
      <c r="H476" s="709">
        <f ca="1">OFFSET('(6)定期点検調書'!$AK$12,L468-1,0)</f>
        <v>0</v>
      </c>
      <c r="I476" s="710"/>
      <c r="J476" s="710"/>
      <c r="K476" s="711"/>
      <c r="L476" s="705"/>
      <c r="M476" s="705"/>
      <c r="N476" s="705"/>
      <c r="O476" s="705"/>
      <c r="P476" s="705"/>
      <c r="Q476" s="705"/>
      <c r="R476" s="705"/>
      <c r="S476" s="705"/>
      <c r="T476" s="705"/>
      <c r="U476" s="705"/>
      <c r="V476" s="705"/>
      <c r="W476" s="705"/>
      <c r="X476" s="705"/>
      <c r="Y476" s="705"/>
      <c r="Z476" s="705"/>
      <c r="AA476" s="705"/>
      <c r="AB476" s="705"/>
      <c r="AC476" s="705"/>
      <c r="AD476" s="706"/>
      <c r="AE476" s="716" t="s">
        <v>995</v>
      </c>
      <c r="AF476" s="717"/>
      <c r="AG476" s="717"/>
      <c r="AH476" s="717"/>
      <c r="AI476" s="717"/>
      <c r="AJ476" s="718"/>
      <c r="AK476" s="709">
        <f ca="1">OFFSET('(6)定期点検調書'!$AK$12,AO468-1,0)</f>
        <v>0</v>
      </c>
      <c r="AL476" s="710"/>
      <c r="AM476" s="710"/>
      <c r="AN476" s="711"/>
      <c r="AO476" s="705"/>
      <c r="AP476" s="705"/>
      <c r="AQ476" s="705"/>
      <c r="AR476" s="705"/>
      <c r="AS476" s="705"/>
      <c r="AT476" s="705"/>
      <c r="AU476" s="705"/>
      <c r="AV476" s="705"/>
      <c r="AW476" s="705"/>
      <c r="AX476" s="705"/>
      <c r="AY476" s="705"/>
      <c r="AZ476" s="705"/>
      <c r="BA476" s="705"/>
      <c r="BB476" s="705"/>
      <c r="BC476" s="705"/>
      <c r="BD476" s="705"/>
      <c r="BE476" s="705"/>
      <c r="BF476" s="705"/>
      <c r="BG476" s="706"/>
    </row>
    <row r="477" spans="2:86" ht="14.55" customHeight="1" x14ac:dyDescent="0.2">
      <c r="B477" s="677" t="s">
        <v>1240</v>
      </c>
      <c r="C477" s="661"/>
      <c r="D477" s="659" t="s">
        <v>994</v>
      </c>
      <c r="E477" s="660"/>
      <c r="F477" s="660"/>
      <c r="G477" s="661"/>
      <c r="H477" s="699" t="str">
        <f ca="1">OFFSET('(6)定期点検調書'!$BY$12,L468-1,0)</f>
        <v/>
      </c>
      <c r="I477" s="700"/>
      <c r="J477" s="700"/>
      <c r="K477" s="714"/>
      <c r="L477" s="705"/>
      <c r="M477" s="705"/>
      <c r="N477" s="705"/>
      <c r="O477" s="705"/>
      <c r="P477" s="705"/>
      <c r="Q477" s="705"/>
      <c r="R477" s="705"/>
      <c r="S477" s="705"/>
      <c r="T477" s="705"/>
      <c r="U477" s="705"/>
      <c r="V477" s="705"/>
      <c r="W477" s="705"/>
      <c r="X477" s="705"/>
      <c r="Y477" s="705"/>
      <c r="Z477" s="705"/>
      <c r="AA477" s="705"/>
      <c r="AB477" s="705"/>
      <c r="AC477" s="705"/>
      <c r="AD477" s="706"/>
      <c r="AE477" s="677" t="s">
        <v>1240</v>
      </c>
      <c r="AF477" s="661"/>
      <c r="AG477" s="659" t="s">
        <v>994</v>
      </c>
      <c r="AH477" s="660"/>
      <c r="AI477" s="660"/>
      <c r="AJ477" s="661"/>
      <c r="AK477" s="699" t="str">
        <f ca="1">OFFSET('(6)定期点検調書'!$BY$12,AO468-1,0)</f>
        <v/>
      </c>
      <c r="AL477" s="700"/>
      <c r="AM477" s="700"/>
      <c r="AN477" s="714"/>
      <c r="AO477" s="705"/>
      <c r="AP477" s="705"/>
      <c r="AQ477" s="705"/>
      <c r="AR477" s="705"/>
      <c r="AS477" s="705"/>
      <c r="AT477" s="705"/>
      <c r="AU477" s="705"/>
      <c r="AV477" s="705"/>
      <c r="AW477" s="705"/>
      <c r="AX477" s="705"/>
      <c r="AY477" s="705"/>
      <c r="AZ477" s="705"/>
      <c r="BA477" s="705"/>
      <c r="BB477" s="705"/>
      <c r="BC477" s="705"/>
      <c r="BD477" s="705"/>
      <c r="BE477" s="705"/>
      <c r="BF477" s="705"/>
      <c r="BG477" s="706"/>
    </row>
    <row r="478" spans="2:86" ht="14.55" customHeight="1" x14ac:dyDescent="0.2">
      <c r="B478" s="712"/>
      <c r="C478" s="713"/>
      <c r="D478" s="662"/>
      <c r="E478" s="663"/>
      <c r="F478" s="663"/>
      <c r="G478" s="664"/>
      <c r="H478" s="701"/>
      <c r="I478" s="702"/>
      <c r="J478" s="702"/>
      <c r="K478" s="715"/>
      <c r="L478" s="705"/>
      <c r="M478" s="705"/>
      <c r="N478" s="705"/>
      <c r="O478" s="705"/>
      <c r="P478" s="705"/>
      <c r="Q478" s="705"/>
      <c r="R478" s="705"/>
      <c r="S478" s="705"/>
      <c r="T478" s="705"/>
      <c r="U478" s="705"/>
      <c r="V478" s="705"/>
      <c r="W478" s="705"/>
      <c r="X478" s="705"/>
      <c r="Y478" s="705"/>
      <c r="Z478" s="705"/>
      <c r="AA478" s="705"/>
      <c r="AB478" s="705"/>
      <c r="AC478" s="705"/>
      <c r="AD478" s="706"/>
      <c r="AE478" s="712"/>
      <c r="AF478" s="713"/>
      <c r="AG478" s="662"/>
      <c r="AH478" s="663"/>
      <c r="AI478" s="663"/>
      <c r="AJ478" s="664"/>
      <c r="AK478" s="701"/>
      <c r="AL478" s="702"/>
      <c r="AM478" s="702"/>
      <c r="AN478" s="715"/>
      <c r="AO478" s="705"/>
      <c r="AP478" s="705"/>
      <c r="AQ478" s="705"/>
      <c r="AR478" s="705"/>
      <c r="AS478" s="705"/>
      <c r="AT478" s="705"/>
      <c r="AU478" s="705"/>
      <c r="AV478" s="705"/>
      <c r="AW478" s="705"/>
      <c r="AX478" s="705"/>
      <c r="AY478" s="705"/>
      <c r="AZ478" s="705"/>
      <c r="BA478" s="705"/>
      <c r="BB478" s="705"/>
      <c r="BC478" s="705"/>
      <c r="BD478" s="705"/>
      <c r="BE478" s="705"/>
      <c r="BF478" s="705"/>
      <c r="BG478" s="706"/>
    </row>
    <row r="479" spans="2:86" ht="14.55" customHeight="1" x14ac:dyDescent="0.2">
      <c r="B479" s="712"/>
      <c r="C479" s="713"/>
      <c r="D479" s="659" t="s">
        <v>1186</v>
      </c>
      <c r="E479" s="660"/>
      <c r="F479" s="660"/>
      <c r="G479" s="661"/>
      <c r="H479" s="665">
        <f ca="1">OFFSET('(6)定期点検調書'!$BC$12,L468-1,0)</f>
        <v>0</v>
      </c>
      <c r="I479" s="666"/>
      <c r="J479" s="666"/>
      <c r="K479" s="667"/>
      <c r="L479" s="705"/>
      <c r="M479" s="705"/>
      <c r="N479" s="705"/>
      <c r="O479" s="705"/>
      <c r="P479" s="705"/>
      <c r="Q479" s="705"/>
      <c r="R479" s="705"/>
      <c r="S479" s="705"/>
      <c r="T479" s="705"/>
      <c r="U479" s="705"/>
      <c r="V479" s="705"/>
      <c r="W479" s="705"/>
      <c r="X479" s="705"/>
      <c r="Y479" s="705"/>
      <c r="Z479" s="705"/>
      <c r="AA479" s="705"/>
      <c r="AB479" s="705"/>
      <c r="AC479" s="705"/>
      <c r="AD479" s="706"/>
      <c r="AE479" s="712"/>
      <c r="AF479" s="713"/>
      <c r="AG479" s="659" t="s">
        <v>1186</v>
      </c>
      <c r="AH479" s="660"/>
      <c r="AI479" s="660"/>
      <c r="AJ479" s="661"/>
      <c r="AK479" s="665">
        <f ca="1">OFFSET('(6)定期点検調書'!$BC$12,AO468-1,0)</f>
        <v>0</v>
      </c>
      <c r="AL479" s="666"/>
      <c r="AM479" s="666"/>
      <c r="AN479" s="667"/>
      <c r="AO479" s="705"/>
      <c r="AP479" s="705"/>
      <c r="AQ479" s="705"/>
      <c r="AR479" s="705"/>
      <c r="AS479" s="705"/>
      <c r="AT479" s="705"/>
      <c r="AU479" s="705"/>
      <c r="AV479" s="705"/>
      <c r="AW479" s="705"/>
      <c r="AX479" s="705"/>
      <c r="AY479" s="705"/>
      <c r="AZ479" s="705"/>
      <c r="BA479" s="705"/>
      <c r="BB479" s="705"/>
      <c r="BC479" s="705"/>
      <c r="BD479" s="705"/>
      <c r="BE479" s="705"/>
      <c r="BF479" s="705"/>
      <c r="BG479" s="706"/>
    </row>
    <row r="480" spans="2:86" ht="14.55" customHeight="1" x14ac:dyDescent="0.2">
      <c r="B480" s="712"/>
      <c r="C480" s="713"/>
      <c r="D480" s="662"/>
      <c r="E480" s="663"/>
      <c r="F480" s="663"/>
      <c r="G480" s="664"/>
      <c r="H480" s="668"/>
      <c r="I480" s="669"/>
      <c r="J480" s="669"/>
      <c r="K480" s="670"/>
      <c r="L480" s="705"/>
      <c r="M480" s="705"/>
      <c r="N480" s="705"/>
      <c r="O480" s="705"/>
      <c r="P480" s="705"/>
      <c r="Q480" s="705"/>
      <c r="R480" s="705"/>
      <c r="S480" s="705"/>
      <c r="T480" s="705"/>
      <c r="U480" s="705"/>
      <c r="V480" s="705"/>
      <c r="W480" s="705"/>
      <c r="X480" s="705"/>
      <c r="Y480" s="705"/>
      <c r="Z480" s="705"/>
      <c r="AA480" s="705"/>
      <c r="AB480" s="705"/>
      <c r="AC480" s="705"/>
      <c r="AD480" s="706"/>
      <c r="AE480" s="712"/>
      <c r="AF480" s="713"/>
      <c r="AG480" s="662"/>
      <c r="AH480" s="663"/>
      <c r="AI480" s="663"/>
      <c r="AJ480" s="664"/>
      <c r="AK480" s="668"/>
      <c r="AL480" s="669"/>
      <c r="AM480" s="669"/>
      <c r="AN480" s="670"/>
      <c r="AO480" s="705"/>
      <c r="AP480" s="705"/>
      <c r="AQ480" s="705"/>
      <c r="AR480" s="705"/>
      <c r="AS480" s="705"/>
      <c r="AT480" s="705"/>
      <c r="AU480" s="705"/>
      <c r="AV480" s="705"/>
      <c r="AW480" s="705"/>
      <c r="AX480" s="705"/>
      <c r="AY480" s="705"/>
      <c r="AZ480" s="705"/>
      <c r="BA480" s="705"/>
      <c r="BB480" s="705"/>
      <c r="BC480" s="705"/>
      <c r="BD480" s="705"/>
      <c r="BE480" s="705"/>
      <c r="BF480" s="705"/>
      <c r="BG480" s="706"/>
    </row>
    <row r="481" spans="2:86" ht="14.55" customHeight="1" x14ac:dyDescent="0.2">
      <c r="B481" s="712"/>
      <c r="C481" s="713"/>
      <c r="D481" s="659" t="s">
        <v>1187</v>
      </c>
      <c r="E481" s="660"/>
      <c r="F481" s="660"/>
      <c r="G481" s="661"/>
      <c r="H481" s="665">
        <f ca="1">OFFSET('(6)定期点検調書'!$BF$12,L468-1,0)</f>
        <v>0</v>
      </c>
      <c r="I481" s="666"/>
      <c r="J481" s="666"/>
      <c r="K481" s="667"/>
      <c r="L481" s="705"/>
      <c r="M481" s="705"/>
      <c r="N481" s="705"/>
      <c r="O481" s="705"/>
      <c r="P481" s="705"/>
      <c r="Q481" s="705"/>
      <c r="R481" s="705"/>
      <c r="S481" s="705"/>
      <c r="T481" s="705"/>
      <c r="U481" s="705"/>
      <c r="V481" s="705"/>
      <c r="W481" s="705"/>
      <c r="X481" s="705"/>
      <c r="Y481" s="705"/>
      <c r="Z481" s="705"/>
      <c r="AA481" s="705"/>
      <c r="AB481" s="705"/>
      <c r="AC481" s="705"/>
      <c r="AD481" s="706"/>
      <c r="AE481" s="712"/>
      <c r="AF481" s="713"/>
      <c r="AG481" s="659" t="s">
        <v>1187</v>
      </c>
      <c r="AH481" s="660"/>
      <c r="AI481" s="660"/>
      <c r="AJ481" s="661"/>
      <c r="AK481" s="665">
        <f ca="1">OFFSET('(6)定期点検調書'!$BF$12,AO468-1,0)</f>
        <v>0</v>
      </c>
      <c r="AL481" s="666"/>
      <c r="AM481" s="666"/>
      <c r="AN481" s="667"/>
      <c r="AO481" s="705"/>
      <c r="AP481" s="705"/>
      <c r="AQ481" s="705"/>
      <c r="AR481" s="705"/>
      <c r="AS481" s="705"/>
      <c r="AT481" s="705"/>
      <c r="AU481" s="705"/>
      <c r="AV481" s="705"/>
      <c r="AW481" s="705"/>
      <c r="AX481" s="705"/>
      <c r="AY481" s="705"/>
      <c r="AZ481" s="705"/>
      <c r="BA481" s="705"/>
      <c r="BB481" s="705"/>
      <c r="BC481" s="705"/>
      <c r="BD481" s="705"/>
      <c r="BE481" s="705"/>
      <c r="BF481" s="705"/>
      <c r="BG481" s="706"/>
    </row>
    <row r="482" spans="2:86" ht="14.55" customHeight="1" x14ac:dyDescent="0.2">
      <c r="B482" s="662"/>
      <c r="C482" s="664"/>
      <c r="D482" s="662"/>
      <c r="E482" s="663"/>
      <c r="F482" s="663"/>
      <c r="G482" s="664"/>
      <c r="H482" s="668"/>
      <c r="I482" s="669"/>
      <c r="J482" s="669"/>
      <c r="K482" s="670"/>
      <c r="L482" s="707"/>
      <c r="M482" s="707"/>
      <c r="N482" s="707"/>
      <c r="O482" s="707"/>
      <c r="P482" s="707"/>
      <c r="Q482" s="707"/>
      <c r="R482" s="707"/>
      <c r="S482" s="707"/>
      <c r="T482" s="707"/>
      <c r="U482" s="707"/>
      <c r="V482" s="707"/>
      <c r="W482" s="707"/>
      <c r="X482" s="707"/>
      <c r="Y482" s="707"/>
      <c r="Z482" s="707"/>
      <c r="AA482" s="707"/>
      <c r="AB482" s="707"/>
      <c r="AC482" s="707"/>
      <c r="AD482" s="708"/>
      <c r="AE482" s="662"/>
      <c r="AF482" s="664"/>
      <c r="AG482" s="662"/>
      <c r="AH482" s="663"/>
      <c r="AI482" s="663"/>
      <c r="AJ482" s="664"/>
      <c r="AK482" s="668"/>
      <c r="AL482" s="669"/>
      <c r="AM482" s="669"/>
      <c r="AN482" s="670"/>
      <c r="AO482" s="707"/>
      <c r="AP482" s="707"/>
      <c r="AQ482" s="707"/>
      <c r="AR482" s="707"/>
      <c r="AS482" s="707"/>
      <c r="AT482" s="707"/>
      <c r="AU482" s="707"/>
      <c r="AV482" s="707"/>
      <c r="AW482" s="707"/>
      <c r="AX482" s="707"/>
      <c r="AY482" s="707"/>
      <c r="AZ482" s="707"/>
      <c r="BA482" s="707"/>
      <c r="BB482" s="707"/>
      <c r="BC482" s="707"/>
      <c r="BD482" s="707"/>
      <c r="BE482" s="707"/>
      <c r="BF482" s="707"/>
      <c r="BG482" s="708"/>
    </row>
    <row r="483" spans="2:86" ht="14.55" customHeight="1" x14ac:dyDescent="0.2">
      <c r="B483" s="683" t="s">
        <v>1241</v>
      </c>
      <c r="C483" s="683"/>
      <c r="D483" s="683"/>
      <c r="E483" s="683"/>
      <c r="F483" s="683"/>
      <c r="G483" s="683"/>
      <c r="H483" s="699" t="str">
        <f ca="1">IF(OFFSET('(6)定期点検調書'!$AR$12,L468-1,0)="","",OFFSET('(6)定期点検調書'!$AQ$12,L468-1,0)&amp;TEXT(OFFSET('(6)定期点検調書'!$AR$12,L468-1,0),"0.0")&amp;OFFSET('(6)定期点検調書'!$AT$12,L468-1,0))  &amp;  IF(OFFSET('(6)定期点検調書'!$AV$12,L468-1,0)="","","／"&amp;OFFSET('(6)定期点検調書'!$AU$12,L468-1,0)&amp;TEXT(OFFSET('(6)定期点検調書'!$AV$12,L468-1,0),"0.0")&amp;OFFSET('(6)定期点検調書'!$AX$12,L468-1,0))  &amp;  IF(OFFSET('(6)定期点検調書'!$AZ$12,L468-1,0)="","","／"&amp;OFFSET('(6)定期点検調書'!$AY$12,L468-1,0)&amp;TEXT(OFFSET('(6)定期点検調書'!$AZ$12,L468-1,0),"0.0")&amp;OFFSET('(6)定期点検調書'!$BB$12,L468-1,0))</f>
        <v/>
      </c>
      <c r="I483" s="700"/>
      <c r="J483" s="700"/>
      <c r="K483" s="700"/>
      <c r="L483" s="700"/>
      <c r="M483" s="700"/>
      <c r="N483" s="700"/>
      <c r="O483" s="700"/>
      <c r="P483" s="685" t="s">
        <v>1243</v>
      </c>
      <c r="Q483" s="685"/>
      <c r="R483" s="685"/>
      <c r="S483" s="685"/>
      <c r="T483" s="685"/>
      <c r="U483" s="685"/>
      <c r="V483" s="685"/>
      <c r="W483" s="686" t="str">
        <f ca="1">OFFSET('(6)定期点検調書'!$F$12,L468-1,0)</f>
        <v/>
      </c>
      <c r="X483" s="687"/>
      <c r="Y483" s="687"/>
      <c r="Z483" s="687"/>
      <c r="AA483" s="687"/>
      <c r="AB483" s="687"/>
      <c r="AC483" s="687"/>
      <c r="AD483" s="688"/>
      <c r="AE483" s="683" t="s">
        <v>1241</v>
      </c>
      <c r="AF483" s="683"/>
      <c r="AG483" s="683"/>
      <c r="AH483" s="683"/>
      <c r="AI483" s="683"/>
      <c r="AJ483" s="683"/>
      <c r="AK483" s="699" t="str">
        <f ca="1">IF(OFFSET('(6)定期点検調書'!$AR$12,AO468-1,0)="","",OFFSET('(6)定期点検調書'!$AQ$12,AO468-1,0)&amp;TEXT(OFFSET('(6)定期点検調書'!$AR$12,AO468-1,0),"0.0")&amp;OFFSET('(6)定期点検調書'!$AT$12,AO468-1,0))  &amp;  IF(OFFSET('(6)定期点検調書'!$AV$12,AO468-1,0)="","","／"&amp;OFFSET('(6)定期点検調書'!$AU$12,AO468-1,0)&amp;TEXT(OFFSET('(6)定期点検調書'!$AV$12,AO468-1,0),"0.0")&amp;OFFSET('(6)定期点検調書'!$AX$12,AO468-1,0))  &amp;  IF(OFFSET('(6)定期点検調書'!$AZ$12,AO468-1,0)="","","／"&amp;OFFSET('(6)定期点検調書'!$AY$12,AO468-1,0)&amp;TEXT(OFFSET('(6)定期点検調書'!$AZ$12,AO468-1,0),"0.0")&amp;OFFSET('(6)定期点検調書'!$BB$12,AO468-1,0))</f>
        <v/>
      </c>
      <c r="AL483" s="700"/>
      <c r="AM483" s="700"/>
      <c r="AN483" s="700"/>
      <c r="AO483" s="700"/>
      <c r="AP483" s="700"/>
      <c r="AQ483" s="700"/>
      <c r="AR483" s="700"/>
      <c r="AS483" s="685" t="s">
        <v>1243</v>
      </c>
      <c r="AT483" s="685"/>
      <c r="AU483" s="685"/>
      <c r="AV483" s="685"/>
      <c r="AW483" s="685"/>
      <c r="AX483" s="685"/>
      <c r="AY483" s="685"/>
      <c r="AZ483" s="686" t="str">
        <f ca="1">OFFSET('(6)定期点検調書'!$F$12,AO468-1,0)</f>
        <v/>
      </c>
      <c r="BA483" s="687"/>
      <c r="BB483" s="687"/>
      <c r="BC483" s="687"/>
      <c r="BD483" s="687"/>
      <c r="BE483" s="687"/>
      <c r="BF483" s="687"/>
      <c r="BG483" s="688"/>
    </row>
    <row r="484" spans="2:86" ht="14.55" customHeight="1" x14ac:dyDescent="0.2">
      <c r="B484" s="683"/>
      <c r="C484" s="683"/>
      <c r="D484" s="683"/>
      <c r="E484" s="683"/>
      <c r="F484" s="683"/>
      <c r="G484" s="683"/>
      <c r="H484" s="701"/>
      <c r="I484" s="702"/>
      <c r="J484" s="702"/>
      <c r="K484" s="702"/>
      <c r="L484" s="702"/>
      <c r="M484" s="702"/>
      <c r="N484" s="702"/>
      <c r="O484" s="702"/>
      <c r="P484" s="685"/>
      <c r="Q484" s="685"/>
      <c r="R484" s="685"/>
      <c r="S484" s="685"/>
      <c r="T484" s="685"/>
      <c r="U484" s="685"/>
      <c r="V484" s="685"/>
      <c r="W484" s="689"/>
      <c r="X484" s="690"/>
      <c r="Y484" s="690"/>
      <c r="Z484" s="690"/>
      <c r="AA484" s="690"/>
      <c r="AB484" s="690"/>
      <c r="AC484" s="690"/>
      <c r="AD484" s="691"/>
      <c r="AE484" s="683"/>
      <c r="AF484" s="683"/>
      <c r="AG484" s="683"/>
      <c r="AH484" s="683"/>
      <c r="AI484" s="683"/>
      <c r="AJ484" s="683"/>
      <c r="AK484" s="701"/>
      <c r="AL484" s="702"/>
      <c r="AM484" s="702"/>
      <c r="AN484" s="702"/>
      <c r="AO484" s="702"/>
      <c r="AP484" s="702"/>
      <c r="AQ484" s="702"/>
      <c r="AR484" s="702"/>
      <c r="AS484" s="685"/>
      <c r="AT484" s="685"/>
      <c r="AU484" s="685"/>
      <c r="AV484" s="685"/>
      <c r="AW484" s="685"/>
      <c r="AX484" s="685"/>
      <c r="AY484" s="685"/>
      <c r="AZ484" s="689"/>
      <c r="BA484" s="690"/>
      <c r="BB484" s="690"/>
      <c r="BC484" s="690"/>
      <c r="BD484" s="690"/>
      <c r="BE484" s="690"/>
      <c r="BF484" s="690"/>
      <c r="BG484" s="691"/>
    </row>
    <row r="485" spans="2:86" ht="14.55" customHeight="1" x14ac:dyDescent="0.2">
      <c r="B485" s="659" t="s">
        <v>1242</v>
      </c>
      <c r="C485" s="660"/>
      <c r="D485" s="660"/>
      <c r="E485" s="660"/>
      <c r="F485" s="660"/>
      <c r="G485" s="661"/>
      <c r="H485" s="671"/>
      <c r="I485" s="672"/>
      <c r="J485" s="672"/>
      <c r="K485" s="672"/>
      <c r="L485" s="672"/>
      <c r="M485" s="672"/>
      <c r="N485" s="672"/>
      <c r="O485" s="672"/>
      <c r="P485" s="692" t="s">
        <v>996</v>
      </c>
      <c r="Q485" s="692"/>
      <c r="R485" s="692"/>
      <c r="S485" s="692"/>
      <c r="T485" s="692"/>
      <c r="U485" s="692"/>
      <c r="V485" s="692"/>
      <c r="W485" s="693"/>
      <c r="X485" s="694"/>
      <c r="Y485" s="694"/>
      <c r="Z485" s="694"/>
      <c r="AA485" s="694"/>
      <c r="AB485" s="694"/>
      <c r="AC485" s="694"/>
      <c r="AD485" s="695"/>
      <c r="AE485" s="659" t="s">
        <v>1242</v>
      </c>
      <c r="AF485" s="660"/>
      <c r="AG485" s="660"/>
      <c r="AH485" s="660"/>
      <c r="AI485" s="660"/>
      <c r="AJ485" s="661"/>
      <c r="AK485" s="671"/>
      <c r="AL485" s="672"/>
      <c r="AM485" s="672"/>
      <c r="AN485" s="672"/>
      <c r="AO485" s="672"/>
      <c r="AP485" s="672"/>
      <c r="AQ485" s="672"/>
      <c r="AR485" s="672"/>
      <c r="AS485" s="692" t="s">
        <v>996</v>
      </c>
      <c r="AT485" s="692"/>
      <c r="AU485" s="692"/>
      <c r="AV485" s="692"/>
      <c r="AW485" s="692"/>
      <c r="AX485" s="692"/>
      <c r="AY485" s="692"/>
      <c r="AZ485" s="693"/>
      <c r="BA485" s="694"/>
      <c r="BB485" s="694"/>
      <c r="BC485" s="694"/>
      <c r="BD485" s="694"/>
      <c r="BE485" s="694"/>
      <c r="BF485" s="694"/>
      <c r="BG485" s="695"/>
    </row>
    <row r="486" spans="2:86" ht="14.55" customHeight="1" x14ac:dyDescent="0.2">
      <c r="B486" s="662"/>
      <c r="C486" s="663"/>
      <c r="D486" s="663"/>
      <c r="E486" s="663"/>
      <c r="F486" s="663"/>
      <c r="G486" s="664"/>
      <c r="H486" s="674"/>
      <c r="I486" s="675"/>
      <c r="J486" s="675"/>
      <c r="K486" s="675"/>
      <c r="L486" s="675"/>
      <c r="M486" s="675"/>
      <c r="N486" s="675"/>
      <c r="O486" s="675"/>
      <c r="P486" s="692"/>
      <c r="Q486" s="692"/>
      <c r="R486" s="692"/>
      <c r="S486" s="692"/>
      <c r="T486" s="692"/>
      <c r="U486" s="692"/>
      <c r="V486" s="692"/>
      <c r="W486" s="696"/>
      <c r="X486" s="697"/>
      <c r="Y486" s="697"/>
      <c r="Z486" s="697"/>
      <c r="AA486" s="697"/>
      <c r="AB486" s="697"/>
      <c r="AC486" s="697"/>
      <c r="AD486" s="698"/>
      <c r="AE486" s="662"/>
      <c r="AF486" s="663"/>
      <c r="AG486" s="663"/>
      <c r="AH486" s="663"/>
      <c r="AI486" s="663"/>
      <c r="AJ486" s="664"/>
      <c r="AK486" s="674"/>
      <c r="AL486" s="675"/>
      <c r="AM486" s="675"/>
      <c r="AN486" s="675"/>
      <c r="AO486" s="675"/>
      <c r="AP486" s="675"/>
      <c r="AQ486" s="675"/>
      <c r="AR486" s="675"/>
      <c r="AS486" s="692"/>
      <c r="AT486" s="692"/>
      <c r="AU486" s="692"/>
      <c r="AV486" s="692"/>
      <c r="AW486" s="692"/>
      <c r="AX486" s="692"/>
      <c r="AY486" s="692"/>
      <c r="AZ486" s="696"/>
      <c r="BA486" s="697"/>
      <c r="BB486" s="697"/>
      <c r="BC486" s="697"/>
      <c r="BD486" s="697"/>
      <c r="BE486" s="697"/>
      <c r="BF486" s="697"/>
      <c r="BG486" s="698"/>
    </row>
    <row r="487" spans="2:86" ht="19.5" customHeight="1" x14ac:dyDescent="0.2">
      <c r="B487" s="683" t="s">
        <v>79</v>
      </c>
      <c r="C487" s="683"/>
      <c r="D487" s="683"/>
      <c r="E487" s="683"/>
      <c r="F487" s="683"/>
      <c r="G487" s="683"/>
      <c r="H487" s="684">
        <f ca="1">OFFSET('(6)定期点検調書'!$CA$12,L468-1,0)</f>
        <v>0</v>
      </c>
      <c r="I487" s="684"/>
      <c r="J487" s="684"/>
      <c r="K487" s="684"/>
      <c r="L487" s="684"/>
      <c r="M487" s="684"/>
      <c r="N487" s="684"/>
      <c r="O487" s="684"/>
      <c r="P487" s="684"/>
      <c r="Q487" s="684"/>
      <c r="R487" s="684"/>
      <c r="S487" s="684"/>
      <c r="T487" s="684"/>
      <c r="U487" s="684"/>
      <c r="V487" s="684"/>
      <c r="W487" s="684"/>
      <c r="X487" s="684"/>
      <c r="Y487" s="684"/>
      <c r="Z487" s="684"/>
      <c r="AA487" s="684"/>
      <c r="AB487" s="684"/>
      <c r="AC487" s="684"/>
      <c r="AD487" s="684"/>
      <c r="AE487" s="683" t="s">
        <v>79</v>
      </c>
      <c r="AF487" s="683"/>
      <c r="AG487" s="683"/>
      <c r="AH487" s="683"/>
      <c r="AI487" s="683"/>
      <c r="AJ487" s="683"/>
      <c r="AK487" s="684">
        <f ca="1">OFFSET('(6)定期点検調書'!$CA$12,AO468-1,0)</f>
        <v>0</v>
      </c>
      <c r="AL487" s="684"/>
      <c r="AM487" s="684"/>
      <c r="AN487" s="684"/>
      <c r="AO487" s="684"/>
      <c r="AP487" s="684"/>
      <c r="AQ487" s="684"/>
      <c r="AR487" s="684"/>
      <c r="AS487" s="684"/>
      <c r="AT487" s="684"/>
      <c r="AU487" s="684"/>
      <c r="AV487" s="684"/>
      <c r="AW487" s="684"/>
      <c r="AX487" s="684"/>
      <c r="AY487" s="684"/>
      <c r="AZ487" s="684"/>
      <c r="BA487" s="684"/>
      <c r="BB487" s="684"/>
      <c r="BC487" s="684"/>
      <c r="BD487" s="684"/>
      <c r="BE487" s="684"/>
      <c r="BF487" s="684"/>
      <c r="BG487" s="684"/>
      <c r="CH487" s="473"/>
    </row>
    <row r="488" spans="2:86" ht="19.5" customHeight="1" x14ac:dyDescent="0.2">
      <c r="B488" s="683"/>
      <c r="C488" s="683"/>
      <c r="D488" s="683"/>
      <c r="E488" s="683"/>
      <c r="F488" s="683"/>
      <c r="G488" s="683"/>
      <c r="H488" s="684"/>
      <c r="I488" s="684"/>
      <c r="J488" s="684"/>
      <c r="K488" s="684"/>
      <c r="L488" s="684"/>
      <c r="M488" s="684"/>
      <c r="N488" s="684"/>
      <c r="O488" s="684"/>
      <c r="P488" s="684"/>
      <c r="Q488" s="684"/>
      <c r="R488" s="684"/>
      <c r="S488" s="684"/>
      <c r="T488" s="684"/>
      <c r="U488" s="684"/>
      <c r="V488" s="684"/>
      <c r="W488" s="684"/>
      <c r="X488" s="684"/>
      <c r="Y488" s="684"/>
      <c r="Z488" s="684"/>
      <c r="AA488" s="684"/>
      <c r="AB488" s="684"/>
      <c r="AC488" s="684"/>
      <c r="AD488" s="684"/>
      <c r="AE488" s="683"/>
      <c r="AF488" s="683"/>
      <c r="AG488" s="683"/>
      <c r="AH488" s="683"/>
      <c r="AI488" s="683"/>
      <c r="AJ488" s="683"/>
      <c r="AK488" s="684"/>
      <c r="AL488" s="684"/>
      <c r="AM488" s="684"/>
      <c r="AN488" s="684"/>
      <c r="AO488" s="684"/>
      <c r="AP488" s="684"/>
      <c r="AQ488" s="684"/>
      <c r="AR488" s="684"/>
      <c r="AS488" s="684"/>
      <c r="AT488" s="684"/>
      <c r="AU488" s="684"/>
      <c r="AV488" s="684"/>
      <c r="AW488" s="684"/>
      <c r="AX488" s="684"/>
      <c r="AY488" s="684"/>
      <c r="AZ488" s="684"/>
      <c r="BA488" s="684"/>
      <c r="BB488" s="684"/>
      <c r="BC488" s="684"/>
      <c r="BD488" s="684"/>
      <c r="BE488" s="684"/>
      <c r="BF488" s="684"/>
      <c r="BG488" s="684"/>
    </row>
    <row r="489" spans="2:86" ht="14.55" customHeight="1" x14ac:dyDescent="0.2">
      <c r="B489" s="677" t="s">
        <v>1038</v>
      </c>
      <c r="C489" s="678"/>
      <c r="D489" s="677" t="s">
        <v>1237</v>
      </c>
      <c r="E489" s="719"/>
      <c r="F489" s="719"/>
      <c r="G489" s="719"/>
      <c r="H489" s="665">
        <f ca="1">OFFSET('(6)定期点検調書'!$B$12,L489-1,0)</f>
        <v>0</v>
      </c>
      <c r="I489" s="666"/>
      <c r="J489" s="666"/>
      <c r="K489" s="667"/>
      <c r="L489" s="703">
        <f>AO468+1</f>
        <v>47</v>
      </c>
      <c r="M489" s="703"/>
      <c r="N489" s="703"/>
      <c r="O489" s="703"/>
      <c r="P489" s="703"/>
      <c r="Q489" s="703"/>
      <c r="R489" s="703"/>
      <c r="S489" s="703"/>
      <c r="T489" s="703"/>
      <c r="U489" s="703"/>
      <c r="V489" s="703"/>
      <c r="W489" s="703"/>
      <c r="X489" s="703"/>
      <c r="Y489" s="703"/>
      <c r="Z489" s="703"/>
      <c r="AA489" s="703"/>
      <c r="AB489" s="703"/>
      <c r="AC489" s="703"/>
      <c r="AD489" s="704"/>
      <c r="AE489" s="677" t="s">
        <v>1038</v>
      </c>
      <c r="AF489" s="678"/>
      <c r="AG489" s="677" t="s">
        <v>1237</v>
      </c>
      <c r="AH489" s="719"/>
      <c r="AI489" s="719"/>
      <c r="AJ489" s="719"/>
      <c r="AK489" s="665">
        <f ca="1">OFFSET('(6)定期点検調書'!$B$12,AO489-1,0)</f>
        <v>0</v>
      </c>
      <c r="AL489" s="666"/>
      <c r="AM489" s="666"/>
      <c r="AN489" s="667"/>
      <c r="AO489" s="703">
        <f>L489+1</f>
        <v>48</v>
      </c>
      <c r="AP489" s="703"/>
      <c r="AQ489" s="703"/>
      <c r="AR489" s="703"/>
      <c r="AS489" s="703"/>
      <c r="AT489" s="703"/>
      <c r="AU489" s="703"/>
      <c r="AV489" s="703"/>
      <c r="AW489" s="703"/>
      <c r="AX489" s="703"/>
      <c r="AY489" s="703"/>
      <c r="AZ489" s="703"/>
      <c r="BA489" s="703"/>
      <c r="BB489" s="703"/>
      <c r="BC489" s="703"/>
      <c r="BD489" s="703"/>
      <c r="BE489" s="703"/>
      <c r="BF489" s="703"/>
      <c r="BG489" s="704"/>
    </row>
    <row r="490" spans="2:86" ht="14.55" customHeight="1" x14ac:dyDescent="0.2">
      <c r="B490" s="679"/>
      <c r="C490" s="680"/>
      <c r="D490" s="681"/>
      <c r="E490" s="720"/>
      <c r="F490" s="720"/>
      <c r="G490" s="720"/>
      <c r="H490" s="668"/>
      <c r="I490" s="669"/>
      <c r="J490" s="669"/>
      <c r="K490" s="670"/>
      <c r="L490" s="705"/>
      <c r="M490" s="705"/>
      <c r="N490" s="705"/>
      <c r="O490" s="705"/>
      <c r="P490" s="705"/>
      <c r="Q490" s="705"/>
      <c r="R490" s="705"/>
      <c r="S490" s="705"/>
      <c r="T490" s="705"/>
      <c r="U490" s="705"/>
      <c r="V490" s="705"/>
      <c r="W490" s="705"/>
      <c r="X490" s="705"/>
      <c r="Y490" s="705"/>
      <c r="Z490" s="705"/>
      <c r="AA490" s="705"/>
      <c r="AB490" s="705"/>
      <c r="AC490" s="705"/>
      <c r="AD490" s="706"/>
      <c r="AE490" s="679"/>
      <c r="AF490" s="680"/>
      <c r="AG490" s="681"/>
      <c r="AH490" s="720"/>
      <c r="AI490" s="720"/>
      <c r="AJ490" s="720"/>
      <c r="AK490" s="668"/>
      <c r="AL490" s="669"/>
      <c r="AM490" s="669"/>
      <c r="AN490" s="670"/>
      <c r="AO490" s="705"/>
      <c r="AP490" s="705"/>
      <c r="AQ490" s="705"/>
      <c r="AR490" s="705"/>
      <c r="AS490" s="705"/>
      <c r="AT490" s="705"/>
      <c r="AU490" s="705"/>
      <c r="AV490" s="705"/>
      <c r="AW490" s="705"/>
      <c r="AX490" s="705"/>
      <c r="AY490" s="705"/>
      <c r="AZ490" s="705"/>
      <c r="BA490" s="705"/>
      <c r="BB490" s="705"/>
      <c r="BC490" s="705"/>
      <c r="BD490" s="705"/>
      <c r="BE490" s="705"/>
      <c r="BF490" s="705"/>
      <c r="BG490" s="706"/>
    </row>
    <row r="491" spans="2:86" ht="14.55" customHeight="1" x14ac:dyDescent="0.2">
      <c r="B491" s="679"/>
      <c r="C491" s="680"/>
      <c r="D491" s="677" t="s">
        <v>992</v>
      </c>
      <c r="E491" s="719"/>
      <c r="F491" s="719"/>
      <c r="G491" s="719"/>
      <c r="H491" s="665">
        <f ca="1">OFFSET('(6)定期点検調書'!$D$12,L489-1,0)</f>
        <v>0</v>
      </c>
      <c r="I491" s="666"/>
      <c r="J491" s="666"/>
      <c r="K491" s="667"/>
      <c r="L491" s="705"/>
      <c r="M491" s="705"/>
      <c r="N491" s="705"/>
      <c r="O491" s="705"/>
      <c r="P491" s="705"/>
      <c r="Q491" s="705"/>
      <c r="R491" s="705"/>
      <c r="S491" s="705"/>
      <c r="T491" s="705"/>
      <c r="U491" s="705"/>
      <c r="V491" s="705"/>
      <c r="W491" s="705"/>
      <c r="X491" s="705"/>
      <c r="Y491" s="705"/>
      <c r="Z491" s="705"/>
      <c r="AA491" s="705"/>
      <c r="AB491" s="705"/>
      <c r="AC491" s="705"/>
      <c r="AD491" s="706"/>
      <c r="AE491" s="679"/>
      <c r="AF491" s="680"/>
      <c r="AG491" s="677" t="s">
        <v>992</v>
      </c>
      <c r="AH491" s="719"/>
      <c r="AI491" s="719"/>
      <c r="AJ491" s="719"/>
      <c r="AK491" s="665">
        <f ca="1">OFFSET('(6)定期点検調書'!$D$12,AO489-1,0)</f>
        <v>0</v>
      </c>
      <c r="AL491" s="666"/>
      <c r="AM491" s="666"/>
      <c r="AN491" s="667"/>
      <c r="AO491" s="705"/>
      <c r="AP491" s="705"/>
      <c r="AQ491" s="705"/>
      <c r="AR491" s="705"/>
      <c r="AS491" s="705"/>
      <c r="AT491" s="705"/>
      <c r="AU491" s="705"/>
      <c r="AV491" s="705"/>
      <c r="AW491" s="705"/>
      <c r="AX491" s="705"/>
      <c r="AY491" s="705"/>
      <c r="AZ491" s="705"/>
      <c r="BA491" s="705"/>
      <c r="BB491" s="705"/>
      <c r="BC491" s="705"/>
      <c r="BD491" s="705"/>
      <c r="BE491" s="705"/>
      <c r="BF491" s="705"/>
      <c r="BG491" s="706"/>
    </row>
    <row r="492" spans="2:86" ht="14.55" customHeight="1" x14ac:dyDescent="0.2">
      <c r="B492" s="681"/>
      <c r="C492" s="682"/>
      <c r="D492" s="681"/>
      <c r="E492" s="720"/>
      <c r="F492" s="720"/>
      <c r="G492" s="720"/>
      <c r="H492" s="668"/>
      <c r="I492" s="669"/>
      <c r="J492" s="669"/>
      <c r="K492" s="670"/>
      <c r="L492" s="705"/>
      <c r="M492" s="705"/>
      <c r="N492" s="705"/>
      <c r="O492" s="705"/>
      <c r="P492" s="705"/>
      <c r="Q492" s="705"/>
      <c r="R492" s="705"/>
      <c r="S492" s="705"/>
      <c r="T492" s="705"/>
      <c r="U492" s="705"/>
      <c r="V492" s="705"/>
      <c r="W492" s="705"/>
      <c r="X492" s="705"/>
      <c r="Y492" s="705"/>
      <c r="Z492" s="705"/>
      <c r="AA492" s="705"/>
      <c r="AB492" s="705"/>
      <c r="AC492" s="705"/>
      <c r="AD492" s="706"/>
      <c r="AE492" s="681"/>
      <c r="AF492" s="682"/>
      <c r="AG492" s="681"/>
      <c r="AH492" s="720"/>
      <c r="AI492" s="720"/>
      <c r="AJ492" s="720"/>
      <c r="AK492" s="668"/>
      <c r="AL492" s="669"/>
      <c r="AM492" s="669"/>
      <c r="AN492" s="670"/>
      <c r="AO492" s="705"/>
      <c r="AP492" s="705"/>
      <c r="AQ492" s="705"/>
      <c r="AR492" s="705"/>
      <c r="AS492" s="705"/>
      <c r="AT492" s="705"/>
      <c r="AU492" s="705"/>
      <c r="AV492" s="705"/>
      <c r="AW492" s="705"/>
      <c r="AX492" s="705"/>
      <c r="AY492" s="705"/>
      <c r="AZ492" s="705"/>
      <c r="BA492" s="705"/>
      <c r="BB492" s="705"/>
      <c r="BC492" s="705"/>
      <c r="BD492" s="705"/>
      <c r="BE492" s="705"/>
      <c r="BF492" s="705"/>
      <c r="BG492" s="706"/>
    </row>
    <row r="493" spans="2:86" ht="14.55" customHeight="1" x14ac:dyDescent="0.2">
      <c r="B493" s="677" t="s">
        <v>1238</v>
      </c>
      <c r="C493" s="678"/>
      <c r="D493" s="659" t="s">
        <v>993</v>
      </c>
      <c r="E493" s="660"/>
      <c r="F493" s="660"/>
      <c r="G493" s="660"/>
      <c r="H493" s="671">
        <f ca="1">OFFSET('(6)定期点検調書'!$AA$13,L489-1,0)</f>
        <v>0</v>
      </c>
      <c r="I493" s="672"/>
      <c r="J493" s="672"/>
      <c r="K493" s="673"/>
      <c r="L493" s="705"/>
      <c r="M493" s="705"/>
      <c r="N493" s="705"/>
      <c r="O493" s="705"/>
      <c r="P493" s="705"/>
      <c r="Q493" s="705"/>
      <c r="R493" s="705"/>
      <c r="S493" s="705"/>
      <c r="T493" s="705"/>
      <c r="U493" s="705"/>
      <c r="V493" s="705"/>
      <c r="W493" s="705"/>
      <c r="X493" s="705"/>
      <c r="Y493" s="705"/>
      <c r="Z493" s="705"/>
      <c r="AA493" s="705"/>
      <c r="AB493" s="705"/>
      <c r="AC493" s="705"/>
      <c r="AD493" s="706"/>
      <c r="AE493" s="677" t="s">
        <v>1238</v>
      </c>
      <c r="AF493" s="678"/>
      <c r="AG493" s="659" t="s">
        <v>993</v>
      </c>
      <c r="AH493" s="660"/>
      <c r="AI493" s="660"/>
      <c r="AJ493" s="660"/>
      <c r="AK493" s="671">
        <f ca="1">OFFSET('(6)定期点検調書'!$AA$13,AO489-1,0)</f>
        <v>0</v>
      </c>
      <c r="AL493" s="672"/>
      <c r="AM493" s="672"/>
      <c r="AN493" s="673"/>
      <c r="AO493" s="705"/>
      <c r="AP493" s="705"/>
      <c r="AQ493" s="705"/>
      <c r="AR493" s="705"/>
      <c r="AS493" s="705"/>
      <c r="AT493" s="705"/>
      <c r="AU493" s="705"/>
      <c r="AV493" s="705"/>
      <c r="AW493" s="705"/>
      <c r="AX493" s="705"/>
      <c r="AY493" s="705"/>
      <c r="AZ493" s="705"/>
      <c r="BA493" s="705"/>
      <c r="BB493" s="705"/>
      <c r="BC493" s="705"/>
      <c r="BD493" s="705"/>
      <c r="BE493" s="705"/>
      <c r="BF493" s="705"/>
      <c r="BG493" s="706"/>
    </row>
    <row r="494" spans="2:86" ht="14.55" customHeight="1" x14ac:dyDescent="0.2">
      <c r="B494" s="679"/>
      <c r="C494" s="680"/>
      <c r="D494" s="662"/>
      <c r="E494" s="663"/>
      <c r="F494" s="663"/>
      <c r="G494" s="663"/>
      <c r="H494" s="674"/>
      <c r="I494" s="675"/>
      <c r="J494" s="675"/>
      <c r="K494" s="676"/>
      <c r="L494" s="705"/>
      <c r="M494" s="705"/>
      <c r="N494" s="705"/>
      <c r="O494" s="705"/>
      <c r="P494" s="705"/>
      <c r="Q494" s="705"/>
      <c r="R494" s="705"/>
      <c r="S494" s="705"/>
      <c r="T494" s="705"/>
      <c r="U494" s="705"/>
      <c r="V494" s="705"/>
      <c r="W494" s="705"/>
      <c r="X494" s="705"/>
      <c r="Y494" s="705"/>
      <c r="Z494" s="705"/>
      <c r="AA494" s="705"/>
      <c r="AB494" s="705"/>
      <c r="AC494" s="705"/>
      <c r="AD494" s="706"/>
      <c r="AE494" s="679"/>
      <c r="AF494" s="680"/>
      <c r="AG494" s="662"/>
      <c r="AH494" s="663"/>
      <c r="AI494" s="663"/>
      <c r="AJ494" s="663"/>
      <c r="AK494" s="674"/>
      <c r="AL494" s="675"/>
      <c r="AM494" s="675"/>
      <c r="AN494" s="676"/>
      <c r="AO494" s="705"/>
      <c r="AP494" s="705"/>
      <c r="AQ494" s="705"/>
      <c r="AR494" s="705"/>
      <c r="AS494" s="705"/>
      <c r="AT494" s="705"/>
      <c r="AU494" s="705"/>
      <c r="AV494" s="705"/>
      <c r="AW494" s="705"/>
      <c r="AX494" s="705"/>
      <c r="AY494" s="705"/>
      <c r="AZ494" s="705"/>
      <c r="BA494" s="705"/>
      <c r="BB494" s="705"/>
      <c r="BC494" s="705"/>
      <c r="BD494" s="705"/>
      <c r="BE494" s="705"/>
      <c r="BF494" s="705"/>
      <c r="BG494" s="706"/>
    </row>
    <row r="495" spans="2:86" ht="14.55" customHeight="1" x14ac:dyDescent="0.2">
      <c r="B495" s="679"/>
      <c r="C495" s="680"/>
      <c r="D495" s="659" t="s">
        <v>1239</v>
      </c>
      <c r="E495" s="660"/>
      <c r="F495" s="660"/>
      <c r="G495" s="660"/>
      <c r="H495" s="665">
        <f ca="1">OFFSET('(6)定期点検調書'!$AD$12,L489-1,0)</f>
        <v>0</v>
      </c>
      <c r="I495" s="666"/>
      <c r="J495" s="666"/>
      <c r="K495" s="667"/>
      <c r="L495" s="705"/>
      <c r="M495" s="705"/>
      <c r="N495" s="705"/>
      <c r="O495" s="705"/>
      <c r="P495" s="705"/>
      <c r="Q495" s="705"/>
      <c r="R495" s="705"/>
      <c r="S495" s="705"/>
      <c r="T495" s="705"/>
      <c r="U495" s="705"/>
      <c r="V495" s="705"/>
      <c r="W495" s="705"/>
      <c r="X495" s="705"/>
      <c r="Y495" s="705"/>
      <c r="Z495" s="705"/>
      <c r="AA495" s="705"/>
      <c r="AB495" s="705"/>
      <c r="AC495" s="705"/>
      <c r="AD495" s="706"/>
      <c r="AE495" s="679"/>
      <c r="AF495" s="680"/>
      <c r="AG495" s="659" t="s">
        <v>1239</v>
      </c>
      <c r="AH495" s="660"/>
      <c r="AI495" s="660"/>
      <c r="AJ495" s="660"/>
      <c r="AK495" s="665">
        <f ca="1">OFFSET('(6)定期点検調書'!$AD$12,AO489-1,0)</f>
        <v>0</v>
      </c>
      <c r="AL495" s="666"/>
      <c r="AM495" s="666"/>
      <c r="AN495" s="667"/>
      <c r="AO495" s="705"/>
      <c r="AP495" s="705"/>
      <c r="AQ495" s="705"/>
      <c r="AR495" s="705"/>
      <c r="AS495" s="705"/>
      <c r="AT495" s="705"/>
      <c r="AU495" s="705"/>
      <c r="AV495" s="705"/>
      <c r="AW495" s="705"/>
      <c r="AX495" s="705"/>
      <c r="AY495" s="705"/>
      <c r="AZ495" s="705"/>
      <c r="BA495" s="705"/>
      <c r="BB495" s="705"/>
      <c r="BC495" s="705"/>
      <c r="BD495" s="705"/>
      <c r="BE495" s="705"/>
      <c r="BF495" s="705"/>
      <c r="BG495" s="706"/>
    </row>
    <row r="496" spans="2:86" ht="14.55" customHeight="1" x14ac:dyDescent="0.2">
      <c r="B496" s="681"/>
      <c r="C496" s="682"/>
      <c r="D496" s="662"/>
      <c r="E496" s="663"/>
      <c r="F496" s="663"/>
      <c r="G496" s="663"/>
      <c r="H496" s="668"/>
      <c r="I496" s="669"/>
      <c r="J496" s="669"/>
      <c r="K496" s="670"/>
      <c r="L496" s="705"/>
      <c r="M496" s="705"/>
      <c r="N496" s="705"/>
      <c r="O496" s="705"/>
      <c r="P496" s="705"/>
      <c r="Q496" s="705"/>
      <c r="R496" s="705"/>
      <c r="S496" s="705"/>
      <c r="T496" s="705"/>
      <c r="U496" s="705"/>
      <c r="V496" s="705"/>
      <c r="W496" s="705"/>
      <c r="X496" s="705"/>
      <c r="Y496" s="705"/>
      <c r="Z496" s="705"/>
      <c r="AA496" s="705"/>
      <c r="AB496" s="705"/>
      <c r="AC496" s="705"/>
      <c r="AD496" s="706"/>
      <c r="AE496" s="681"/>
      <c r="AF496" s="682"/>
      <c r="AG496" s="662"/>
      <c r="AH496" s="663"/>
      <c r="AI496" s="663"/>
      <c r="AJ496" s="663"/>
      <c r="AK496" s="668"/>
      <c r="AL496" s="669"/>
      <c r="AM496" s="669"/>
      <c r="AN496" s="670"/>
      <c r="AO496" s="705"/>
      <c r="AP496" s="705"/>
      <c r="AQ496" s="705"/>
      <c r="AR496" s="705"/>
      <c r="AS496" s="705"/>
      <c r="AT496" s="705"/>
      <c r="AU496" s="705"/>
      <c r="AV496" s="705"/>
      <c r="AW496" s="705"/>
      <c r="AX496" s="705"/>
      <c r="AY496" s="705"/>
      <c r="AZ496" s="705"/>
      <c r="BA496" s="705"/>
      <c r="BB496" s="705"/>
      <c r="BC496" s="705"/>
      <c r="BD496" s="705"/>
      <c r="BE496" s="705"/>
      <c r="BF496" s="705"/>
      <c r="BG496" s="706"/>
    </row>
    <row r="497" spans="2:86" ht="28.95" customHeight="1" x14ac:dyDescent="0.2">
      <c r="B497" s="716" t="s">
        <v>995</v>
      </c>
      <c r="C497" s="717"/>
      <c r="D497" s="717"/>
      <c r="E497" s="717"/>
      <c r="F497" s="717"/>
      <c r="G497" s="718"/>
      <c r="H497" s="709">
        <f ca="1">OFFSET('(6)定期点検調書'!$AK$12,L489-1,0)</f>
        <v>0</v>
      </c>
      <c r="I497" s="710"/>
      <c r="J497" s="710"/>
      <c r="K497" s="711"/>
      <c r="L497" s="705"/>
      <c r="M497" s="705"/>
      <c r="N497" s="705"/>
      <c r="O497" s="705"/>
      <c r="P497" s="705"/>
      <c r="Q497" s="705"/>
      <c r="R497" s="705"/>
      <c r="S497" s="705"/>
      <c r="T497" s="705"/>
      <c r="U497" s="705"/>
      <c r="V497" s="705"/>
      <c r="W497" s="705"/>
      <c r="X497" s="705"/>
      <c r="Y497" s="705"/>
      <c r="Z497" s="705"/>
      <c r="AA497" s="705"/>
      <c r="AB497" s="705"/>
      <c r="AC497" s="705"/>
      <c r="AD497" s="706"/>
      <c r="AE497" s="716" t="s">
        <v>995</v>
      </c>
      <c r="AF497" s="717"/>
      <c r="AG497" s="717"/>
      <c r="AH497" s="717"/>
      <c r="AI497" s="717"/>
      <c r="AJ497" s="718"/>
      <c r="AK497" s="709">
        <f ca="1">OFFSET('(6)定期点検調書'!$AK$12,AO489-1,0)</f>
        <v>0</v>
      </c>
      <c r="AL497" s="710"/>
      <c r="AM497" s="710"/>
      <c r="AN497" s="711"/>
      <c r="AO497" s="705"/>
      <c r="AP497" s="705"/>
      <c r="AQ497" s="705"/>
      <c r="AR497" s="705"/>
      <c r="AS497" s="705"/>
      <c r="AT497" s="705"/>
      <c r="AU497" s="705"/>
      <c r="AV497" s="705"/>
      <c r="AW497" s="705"/>
      <c r="AX497" s="705"/>
      <c r="AY497" s="705"/>
      <c r="AZ497" s="705"/>
      <c r="BA497" s="705"/>
      <c r="BB497" s="705"/>
      <c r="BC497" s="705"/>
      <c r="BD497" s="705"/>
      <c r="BE497" s="705"/>
      <c r="BF497" s="705"/>
      <c r="BG497" s="706"/>
    </row>
    <row r="498" spans="2:86" ht="14.55" customHeight="1" x14ac:dyDescent="0.2">
      <c r="B498" s="677" t="s">
        <v>1240</v>
      </c>
      <c r="C498" s="661"/>
      <c r="D498" s="659" t="s">
        <v>994</v>
      </c>
      <c r="E498" s="660"/>
      <c r="F498" s="660"/>
      <c r="G498" s="661"/>
      <c r="H498" s="699" t="str">
        <f ca="1">OFFSET('(6)定期点検調書'!$BY$12,L489-1,0)</f>
        <v/>
      </c>
      <c r="I498" s="700"/>
      <c r="J498" s="700"/>
      <c r="K498" s="714"/>
      <c r="L498" s="705"/>
      <c r="M498" s="705"/>
      <c r="N498" s="705"/>
      <c r="O498" s="705"/>
      <c r="P498" s="705"/>
      <c r="Q498" s="705"/>
      <c r="R498" s="705"/>
      <c r="S498" s="705"/>
      <c r="T498" s="705"/>
      <c r="U498" s="705"/>
      <c r="V498" s="705"/>
      <c r="W498" s="705"/>
      <c r="X498" s="705"/>
      <c r="Y498" s="705"/>
      <c r="Z498" s="705"/>
      <c r="AA498" s="705"/>
      <c r="AB498" s="705"/>
      <c r="AC498" s="705"/>
      <c r="AD498" s="706"/>
      <c r="AE498" s="677" t="s">
        <v>1240</v>
      </c>
      <c r="AF498" s="661"/>
      <c r="AG498" s="659" t="s">
        <v>994</v>
      </c>
      <c r="AH498" s="660"/>
      <c r="AI498" s="660"/>
      <c r="AJ498" s="661"/>
      <c r="AK498" s="699" t="str">
        <f ca="1">OFFSET('(6)定期点検調書'!$BY$12,AO489-1,0)</f>
        <v/>
      </c>
      <c r="AL498" s="700"/>
      <c r="AM498" s="700"/>
      <c r="AN498" s="714"/>
      <c r="AO498" s="705"/>
      <c r="AP498" s="705"/>
      <c r="AQ498" s="705"/>
      <c r="AR498" s="705"/>
      <c r="AS498" s="705"/>
      <c r="AT498" s="705"/>
      <c r="AU498" s="705"/>
      <c r="AV498" s="705"/>
      <c r="AW498" s="705"/>
      <c r="AX498" s="705"/>
      <c r="AY498" s="705"/>
      <c r="AZ498" s="705"/>
      <c r="BA498" s="705"/>
      <c r="BB498" s="705"/>
      <c r="BC498" s="705"/>
      <c r="BD498" s="705"/>
      <c r="BE498" s="705"/>
      <c r="BF498" s="705"/>
      <c r="BG498" s="706"/>
    </row>
    <row r="499" spans="2:86" ht="14.55" customHeight="1" x14ac:dyDescent="0.2">
      <c r="B499" s="712"/>
      <c r="C499" s="713"/>
      <c r="D499" s="662"/>
      <c r="E499" s="663"/>
      <c r="F499" s="663"/>
      <c r="G499" s="664"/>
      <c r="H499" s="701"/>
      <c r="I499" s="702"/>
      <c r="J499" s="702"/>
      <c r="K499" s="715"/>
      <c r="L499" s="705"/>
      <c r="M499" s="705"/>
      <c r="N499" s="705"/>
      <c r="O499" s="705"/>
      <c r="P499" s="705"/>
      <c r="Q499" s="705"/>
      <c r="R499" s="705"/>
      <c r="S499" s="705"/>
      <c r="T499" s="705"/>
      <c r="U499" s="705"/>
      <c r="V499" s="705"/>
      <c r="W499" s="705"/>
      <c r="X499" s="705"/>
      <c r="Y499" s="705"/>
      <c r="Z499" s="705"/>
      <c r="AA499" s="705"/>
      <c r="AB499" s="705"/>
      <c r="AC499" s="705"/>
      <c r="AD499" s="706"/>
      <c r="AE499" s="712"/>
      <c r="AF499" s="713"/>
      <c r="AG499" s="662"/>
      <c r="AH499" s="663"/>
      <c r="AI499" s="663"/>
      <c r="AJ499" s="664"/>
      <c r="AK499" s="701"/>
      <c r="AL499" s="702"/>
      <c r="AM499" s="702"/>
      <c r="AN499" s="715"/>
      <c r="AO499" s="705"/>
      <c r="AP499" s="705"/>
      <c r="AQ499" s="705"/>
      <c r="AR499" s="705"/>
      <c r="AS499" s="705"/>
      <c r="AT499" s="705"/>
      <c r="AU499" s="705"/>
      <c r="AV499" s="705"/>
      <c r="AW499" s="705"/>
      <c r="AX499" s="705"/>
      <c r="AY499" s="705"/>
      <c r="AZ499" s="705"/>
      <c r="BA499" s="705"/>
      <c r="BB499" s="705"/>
      <c r="BC499" s="705"/>
      <c r="BD499" s="705"/>
      <c r="BE499" s="705"/>
      <c r="BF499" s="705"/>
      <c r="BG499" s="706"/>
    </row>
    <row r="500" spans="2:86" ht="14.55" customHeight="1" x14ac:dyDescent="0.2">
      <c r="B500" s="712"/>
      <c r="C500" s="713"/>
      <c r="D500" s="659" t="s">
        <v>1186</v>
      </c>
      <c r="E500" s="660"/>
      <c r="F500" s="660"/>
      <c r="G500" s="661"/>
      <c r="H500" s="665">
        <f ca="1">OFFSET('(6)定期点検調書'!$BC$12,L489-1,0)</f>
        <v>0</v>
      </c>
      <c r="I500" s="666"/>
      <c r="J500" s="666"/>
      <c r="K500" s="667"/>
      <c r="L500" s="705"/>
      <c r="M500" s="705"/>
      <c r="N500" s="705"/>
      <c r="O500" s="705"/>
      <c r="P500" s="705"/>
      <c r="Q500" s="705"/>
      <c r="R500" s="705"/>
      <c r="S500" s="705"/>
      <c r="T500" s="705"/>
      <c r="U500" s="705"/>
      <c r="V500" s="705"/>
      <c r="W500" s="705"/>
      <c r="X500" s="705"/>
      <c r="Y500" s="705"/>
      <c r="Z500" s="705"/>
      <c r="AA500" s="705"/>
      <c r="AB500" s="705"/>
      <c r="AC500" s="705"/>
      <c r="AD500" s="706"/>
      <c r="AE500" s="712"/>
      <c r="AF500" s="713"/>
      <c r="AG500" s="659" t="s">
        <v>1186</v>
      </c>
      <c r="AH500" s="660"/>
      <c r="AI500" s="660"/>
      <c r="AJ500" s="661"/>
      <c r="AK500" s="665">
        <f ca="1">OFFSET('(6)定期点検調書'!$BC$12,AO489-1,0)</f>
        <v>0</v>
      </c>
      <c r="AL500" s="666"/>
      <c r="AM500" s="666"/>
      <c r="AN500" s="667"/>
      <c r="AO500" s="705"/>
      <c r="AP500" s="705"/>
      <c r="AQ500" s="705"/>
      <c r="AR500" s="705"/>
      <c r="AS500" s="705"/>
      <c r="AT500" s="705"/>
      <c r="AU500" s="705"/>
      <c r="AV500" s="705"/>
      <c r="AW500" s="705"/>
      <c r="AX500" s="705"/>
      <c r="AY500" s="705"/>
      <c r="AZ500" s="705"/>
      <c r="BA500" s="705"/>
      <c r="BB500" s="705"/>
      <c r="BC500" s="705"/>
      <c r="BD500" s="705"/>
      <c r="BE500" s="705"/>
      <c r="BF500" s="705"/>
      <c r="BG500" s="706"/>
    </row>
    <row r="501" spans="2:86" ht="14.55" customHeight="1" x14ac:dyDescent="0.2">
      <c r="B501" s="712"/>
      <c r="C501" s="713"/>
      <c r="D501" s="662"/>
      <c r="E501" s="663"/>
      <c r="F501" s="663"/>
      <c r="G501" s="664"/>
      <c r="H501" s="668"/>
      <c r="I501" s="669"/>
      <c r="J501" s="669"/>
      <c r="K501" s="670"/>
      <c r="L501" s="705"/>
      <c r="M501" s="705"/>
      <c r="N501" s="705"/>
      <c r="O501" s="705"/>
      <c r="P501" s="705"/>
      <c r="Q501" s="705"/>
      <c r="R501" s="705"/>
      <c r="S501" s="705"/>
      <c r="T501" s="705"/>
      <c r="U501" s="705"/>
      <c r="V501" s="705"/>
      <c r="W501" s="705"/>
      <c r="X501" s="705"/>
      <c r="Y501" s="705"/>
      <c r="Z501" s="705"/>
      <c r="AA501" s="705"/>
      <c r="AB501" s="705"/>
      <c r="AC501" s="705"/>
      <c r="AD501" s="706"/>
      <c r="AE501" s="712"/>
      <c r="AF501" s="713"/>
      <c r="AG501" s="662"/>
      <c r="AH501" s="663"/>
      <c r="AI501" s="663"/>
      <c r="AJ501" s="664"/>
      <c r="AK501" s="668"/>
      <c r="AL501" s="669"/>
      <c r="AM501" s="669"/>
      <c r="AN501" s="670"/>
      <c r="AO501" s="705"/>
      <c r="AP501" s="705"/>
      <c r="AQ501" s="705"/>
      <c r="AR501" s="705"/>
      <c r="AS501" s="705"/>
      <c r="AT501" s="705"/>
      <c r="AU501" s="705"/>
      <c r="AV501" s="705"/>
      <c r="AW501" s="705"/>
      <c r="AX501" s="705"/>
      <c r="AY501" s="705"/>
      <c r="AZ501" s="705"/>
      <c r="BA501" s="705"/>
      <c r="BB501" s="705"/>
      <c r="BC501" s="705"/>
      <c r="BD501" s="705"/>
      <c r="BE501" s="705"/>
      <c r="BF501" s="705"/>
      <c r="BG501" s="706"/>
    </row>
    <row r="502" spans="2:86" ht="14.55" customHeight="1" x14ac:dyDescent="0.2">
      <c r="B502" s="712"/>
      <c r="C502" s="713"/>
      <c r="D502" s="659" t="s">
        <v>1187</v>
      </c>
      <c r="E502" s="660"/>
      <c r="F502" s="660"/>
      <c r="G502" s="661"/>
      <c r="H502" s="665">
        <f ca="1">OFFSET('(6)定期点検調書'!$BF$12,L489-1,0)</f>
        <v>0</v>
      </c>
      <c r="I502" s="666"/>
      <c r="J502" s="666"/>
      <c r="K502" s="667"/>
      <c r="L502" s="705"/>
      <c r="M502" s="705"/>
      <c r="N502" s="705"/>
      <c r="O502" s="705"/>
      <c r="P502" s="705"/>
      <c r="Q502" s="705"/>
      <c r="R502" s="705"/>
      <c r="S502" s="705"/>
      <c r="T502" s="705"/>
      <c r="U502" s="705"/>
      <c r="V502" s="705"/>
      <c r="W502" s="705"/>
      <c r="X502" s="705"/>
      <c r="Y502" s="705"/>
      <c r="Z502" s="705"/>
      <c r="AA502" s="705"/>
      <c r="AB502" s="705"/>
      <c r="AC502" s="705"/>
      <c r="AD502" s="706"/>
      <c r="AE502" s="712"/>
      <c r="AF502" s="713"/>
      <c r="AG502" s="659" t="s">
        <v>1187</v>
      </c>
      <c r="AH502" s="660"/>
      <c r="AI502" s="660"/>
      <c r="AJ502" s="661"/>
      <c r="AK502" s="665">
        <f ca="1">OFFSET('(6)定期点検調書'!$BF$12,AO489-1,0)</f>
        <v>0</v>
      </c>
      <c r="AL502" s="666"/>
      <c r="AM502" s="666"/>
      <c r="AN502" s="667"/>
      <c r="AO502" s="705"/>
      <c r="AP502" s="705"/>
      <c r="AQ502" s="705"/>
      <c r="AR502" s="705"/>
      <c r="AS502" s="705"/>
      <c r="AT502" s="705"/>
      <c r="AU502" s="705"/>
      <c r="AV502" s="705"/>
      <c r="AW502" s="705"/>
      <c r="AX502" s="705"/>
      <c r="AY502" s="705"/>
      <c r="AZ502" s="705"/>
      <c r="BA502" s="705"/>
      <c r="BB502" s="705"/>
      <c r="BC502" s="705"/>
      <c r="BD502" s="705"/>
      <c r="BE502" s="705"/>
      <c r="BF502" s="705"/>
      <c r="BG502" s="706"/>
    </row>
    <row r="503" spans="2:86" ht="14.55" customHeight="1" x14ac:dyDescent="0.2">
      <c r="B503" s="662"/>
      <c r="C503" s="664"/>
      <c r="D503" s="662"/>
      <c r="E503" s="663"/>
      <c r="F503" s="663"/>
      <c r="G503" s="664"/>
      <c r="H503" s="668"/>
      <c r="I503" s="669"/>
      <c r="J503" s="669"/>
      <c r="K503" s="670"/>
      <c r="L503" s="707"/>
      <c r="M503" s="707"/>
      <c r="N503" s="707"/>
      <c r="O503" s="707"/>
      <c r="P503" s="707"/>
      <c r="Q503" s="707"/>
      <c r="R503" s="707"/>
      <c r="S503" s="707"/>
      <c r="T503" s="707"/>
      <c r="U503" s="707"/>
      <c r="V503" s="707"/>
      <c r="W503" s="707"/>
      <c r="X503" s="707"/>
      <c r="Y503" s="707"/>
      <c r="Z503" s="707"/>
      <c r="AA503" s="707"/>
      <c r="AB503" s="707"/>
      <c r="AC503" s="707"/>
      <c r="AD503" s="708"/>
      <c r="AE503" s="662"/>
      <c r="AF503" s="664"/>
      <c r="AG503" s="662"/>
      <c r="AH503" s="663"/>
      <c r="AI503" s="663"/>
      <c r="AJ503" s="664"/>
      <c r="AK503" s="668"/>
      <c r="AL503" s="669"/>
      <c r="AM503" s="669"/>
      <c r="AN503" s="670"/>
      <c r="AO503" s="707"/>
      <c r="AP503" s="707"/>
      <c r="AQ503" s="707"/>
      <c r="AR503" s="707"/>
      <c r="AS503" s="707"/>
      <c r="AT503" s="707"/>
      <c r="AU503" s="707"/>
      <c r="AV503" s="707"/>
      <c r="AW503" s="707"/>
      <c r="AX503" s="707"/>
      <c r="AY503" s="707"/>
      <c r="AZ503" s="707"/>
      <c r="BA503" s="707"/>
      <c r="BB503" s="707"/>
      <c r="BC503" s="707"/>
      <c r="BD503" s="707"/>
      <c r="BE503" s="707"/>
      <c r="BF503" s="707"/>
      <c r="BG503" s="708"/>
    </row>
    <row r="504" spans="2:86" ht="14.55" customHeight="1" x14ac:dyDescent="0.2">
      <c r="B504" s="683" t="s">
        <v>1241</v>
      </c>
      <c r="C504" s="683"/>
      <c r="D504" s="683"/>
      <c r="E504" s="683"/>
      <c r="F504" s="683"/>
      <c r="G504" s="683"/>
      <c r="H504" s="699" t="str">
        <f ca="1">IF(OFFSET('(6)定期点検調書'!$AR$12,L489-1,0)="","",OFFSET('(6)定期点検調書'!$AQ$12,L489-1,0)&amp;TEXT(OFFSET('(6)定期点検調書'!$AR$12,L489-1,0),"0.0")&amp;OFFSET('(6)定期点検調書'!$AT$12,L489-1,0))  &amp;  IF(OFFSET('(6)定期点検調書'!$AV$12,L489-1,0)="","","／"&amp;OFFSET('(6)定期点検調書'!$AU$12,L489-1,0)&amp;TEXT(OFFSET('(6)定期点検調書'!$AV$12,L489-1,0),"0.0")&amp;OFFSET('(6)定期点検調書'!$AX$12,L489-1,0))  &amp;  IF(OFFSET('(6)定期点検調書'!$AZ$12,L489-1,0)="","","／"&amp;OFFSET('(6)定期点検調書'!$AY$12,L489-1,0)&amp;TEXT(OFFSET('(6)定期点検調書'!$AZ$12,L489-1,0),"0.0")&amp;OFFSET('(6)定期点検調書'!$BB$12,L489-1,0))</f>
        <v/>
      </c>
      <c r="I504" s="700"/>
      <c r="J504" s="700"/>
      <c r="K504" s="700"/>
      <c r="L504" s="700"/>
      <c r="M504" s="700"/>
      <c r="N504" s="700"/>
      <c r="O504" s="700"/>
      <c r="P504" s="685" t="s">
        <v>1243</v>
      </c>
      <c r="Q504" s="685"/>
      <c r="R504" s="685"/>
      <c r="S504" s="685"/>
      <c r="T504" s="685"/>
      <c r="U504" s="685"/>
      <c r="V504" s="685"/>
      <c r="W504" s="686" t="str">
        <f ca="1">OFFSET('(6)定期点検調書'!$F$12,L489-1,0)</f>
        <v/>
      </c>
      <c r="X504" s="687"/>
      <c r="Y504" s="687"/>
      <c r="Z504" s="687"/>
      <c r="AA504" s="687"/>
      <c r="AB504" s="687"/>
      <c r="AC504" s="687"/>
      <c r="AD504" s="688"/>
      <c r="AE504" s="683" t="s">
        <v>1241</v>
      </c>
      <c r="AF504" s="683"/>
      <c r="AG504" s="683"/>
      <c r="AH504" s="683"/>
      <c r="AI504" s="683"/>
      <c r="AJ504" s="683"/>
      <c r="AK504" s="699" t="str">
        <f ca="1">IF(OFFSET('(6)定期点検調書'!$AR$12,AO489-1,0)="","",OFFSET('(6)定期点検調書'!$AQ$12,AO489-1,0)&amp;TEXT(OFFSET('(6)定期点検調書'!$AR$12,AO489-1,0),"0.0")&amp;OFFSET('(6)定期点検調書'!$AT$12,AO489-1,0))  &amp;  IF(OFFSET('(6)定期点検調書'!$AV$12,AO489-1,0)="","","／"&amp;OFFSET('(6)定期点検調書'!$AU$12,AO489-1,0)&amp;TEXT(OFFSET('(6)定期点検調書'!$AV$12,AO489-1,0),"0.0")&amp;OFFSET('(6)定期点検調書'!$AX$12,AO489-1,0))  &amp;  IF(OFFSET('(6)定期点検調書'!$AZ$12,AO489-1,0)="","","／"&amp;OFFSET('(6)定期点検調書'!$AY$12,AO489-1,0)&amp;TEXT(OFFSET('(6)定期点検調書'!$AZ$12,AO489-1,0),"0.0")&amp;OFFSET('(6)定期点検調書'!$BB$12,AO489-1,0))</f>
        <v/>
      </c>
      <c r="AL504" s="700"/>
      <c r="AM504" s="700"/>
      <c r="AN504" s="700"/>
      <c r="AO504" s="700"/>
      <c r="AP504" s="700"/>
      <c r="AQ504" s="700"/>
      <c r="AR504" s="700"/>
      <c r="AS504" s="685" t="s">
        <v>1243</v>
      </c>
      <c r="AT504" s="685"/>
      <c r="AU504" s="685"/>
      <c r="AV504" s="685"/>
      <c r="AW504" s="685"/>
      <c r="AX504" s="685"/>
      <c r="AY504" s="685"/>
      <c r="AZ504" s="686" t="str">
        <f ca="1">OFFSET('(6)定期点検調書'!$F$12,AO489-1,0)</f>
        <v/>
      </c>
      <c r="BA504" s="687"/>
      <c r="BB504" s="687"/>
      <c r="BC504" s="687"/>
      <c r="BD504" s="687"/>
      <c r="BE504" s="687"/>
      <c r="BF504" s="687"/>
      <c r="BG504" s="688"/>
    </row>
    <row r="505" spans="2:86" ht="14.55" customHeight="1" x14ac:dyDescent="0.2">
      <c r="B505" s="683"/>
      <c r="C505" s="683"/>
      <c r="D505" s="683"/>
      <c r="E505" s="683"/>
      <c r="F505" s="683"/>
      <c r="G505" s="683"/>
      <c r="H505" s="701"/>
      <c r="I505" s="702"/>
      <c r="J505" s="702"/>
      <c r="K505" s="702"/>
      <c r="L505" s="702"/>
      <c r="M505" s="702"/>
      <c r="N505" s="702"/>
      <c r="O505" s="702"/>
      <c r="P505" s="685"/>
      <c r="Q505" s="685"/>
      <c r="R505" s="685"/>
      <c r="S505" s="685"/>
      <c r="T505" s="685"/>
      <c r="U505" s="685"/>
      <c r="V505" s="685"/>
      <c r="W505" s="689"/>
      <c r="X505" s="690"/>
      <c r="Y505" s="690"/>
      <c r="Z505" s="690"/>
      <c r="AA505" s="690"/>
      <c r="AB505" s="690"/>
      <c r="AC505" s="690"/>
      <c r="AD505" s="691"/>
      <c r="AE505" s="683"/>
      <c r="AF505" s="683"/>
      <c r="AG505" s="683"/>
      <c r="AH505" s="683"/>
      <c r="AI505" s="683"/>
      <c r="AJ505" s="683"/>
      <c r="AK505" s="701"/>
      <c r="AL505" s="702"/>
      <c r="AM505" s="702"/>
      <c r="AN505" s="702"/>
      <c r="AO505" s="702"/>
      <c r="AP505" s="702"/>
      <c r="AQ505" s="702"/>
      <c r="AR505" s="702"/>
      <c r="AS505" s="685"/>
      <c r="AT505" s="685"/>
      <c r="AU505" s="685"/>
      <c r="AV505" s="685"/>
      <c r="AW505" s="685"/>
      <c r="AX505" s="685"/>
      <c r="AY505" s="685"/>
      <c r="AZ505" s="689"/>
      <c r="BA505" s="690"/>
      <c r="BB505" s="690"/>
      <c r="BC505" s="690"/>
      <c r="BD505" s="690"/>
      <c r="BE505" s="690"/>
      <c r="BF505" s="690"/>
      <c r="BG505" s="691"/>
    </row>
    <row r="506" spans="2:86" ht="14.55" customHeight="1" x14ac:dyDescent="0.2">
      <c r="B506" s="659" t="s">
        <v>1242</v>
      </c>
      <c r="C506" s="660"/>
      <c r="D506" s="660"/>
      <c r="E506" s="660"/>
      <c r="F506" s="660"/>
      <c r="G506" s="661"/>
      <c r="H506" s="671" t="str">
        <f ca="1">IF(OFFSET('(6)定期点検調書'!$BL$12,L489-1,0)="","",VLOOKUP(OFFSET('(6)定期点検調書'!$BL$12,L489-1,0),ﾃﾞｰﾀ一覧!$AY$4:$BB$16,2,FALSE))  &amp;  IF(OFFSET('(6)定期点検調書'!$BC$12,L489-1,0)="","","／"&amp;VLOOKUP(OFFSET('(6)定期点検調書'!$BC$12,L489-1,0),ﾃﾞｰﾀ一覧!$AY$4:$BB$16,2,FALSE))  &amp;  IF(OFFSET('(6)定期点検調書'!$BD$12,L489-1,0)="","","／"&amp;VLOOKUP(OFFSET('(6)定期点検調書'!$BD$12,L489-1,0),ﾃﾞｰﾀ一覧!$AY$4:$BB$16,2,FALSE))</f>
        <v/>
      </c>
      <c r="I506" s="672"/>
      <c r="J506" s="672"/>
      <c r="K506" s="672"/>
      <c r="L506" s="672"/>
      <c r="M506" s="672"/>
      <c r="N506" s="672"/>
      <c r="O506" s="672"/>
      <c r="P506" s="692" t="s">
        <v>996</v>
      </c>
      <c r="Q506" s="692"/>
      <c r="R506" s="692"/>
      <c r="S506" s="692"/>
      <c r="T506" s="692"/>
      <c r="U506" s="692"/>
      <c r="V506" s="692"/>
      <c r="W506" s="693"/>
      <c r="X506" s="694"/>
      <c r="Y506" s="694"/>
      <c r="Z506" s="694"/>
      <c r="AA506" s="694"/>
      <c r="AB506" s="694"/>
      <c r="AC506" s="694"/>
      <c r="AD506" s="695"/>
      <c r="AE506" s="659" t="s">
        <v>1242</v>
      </c>
      <c r="AF506" s="660"/>
      <c r="AG506" s="660"/>
      <c r="AH506" s="660"/>
      <c r="AI506" s="660"/>
      <c r="AJ506" s="661"/>
      <c r="AK506" s="671" t="str">
        <f ca="1">IF(OFFSET('(6)定期点検調書'!$BL$12,AO489-1,0)="","",VLOOKUP(OFFSET('(6)定期点検調書'!$BL$12,AO489-1,0),ﾃﾞｰﾀ一覧!$AY$4:$BB$16,2,FALSE))  &amp;  IF(OFFSET('(6)定期点検調書'!$BC$12,AO489-1,0)="","","／"&amp;VLOOKUP(OFFSET('(6)定期点検調書'!$BC$12,AO489-1,0),ﾃﾞｰﾀ一覧!$AY$4:$BB$16,2,FALSE))  &amp;  IF(OFFSET('(6)定期点検調書'!$BD$12,AO489-1,0)="","","／"&amp;VLOOKUP(OFFSET('(6)定期点検調書'!$BD$12,AO489-1,0),ﾃﾞｰﾀ一覧!$AY$4:$BB$16,2,FALSE))</f>
        <v/>
      </c>
      <c r="AL506" s="672"/>
      <c r="AM506" s="672"/>
      <c r="AN506" s="672"/>
      <c r="AO506" s="672"/>
      <c r="AP506" s="672"/>
      <c r="AQ506" s="672"/>
      <c r="AR506" s="672"/>
      <c r="AS506" s="692" t="s">
        <v>996</v>
      </c>
      <c r="AT506" s="692"/>
      <c r="AU506" s="692"/>
      <c r="AV506" s="692"/>
      <c r="AW506" s="692"/>
      <c r="AX506" s="692"/>
      <c r="AY506" s="692"/>
      <c r="AZ506" s="693"/>
      <c r="BA506" s="694"/>
      <c r="BB506" s="694"/>
      <c r="BC506" s="694"/>
      <c r="BD506" s="694"/>
      <c r="BE506" s="694"/>
      <c r="BF506" s="694"/>
      <c r="BG506" s="695"/>
    </row>
    <row r="507" spans="2:86" ht="14.55" customHeight="1" x14ac:dyDescent="0.2">
      <c r="B507" s="662"/>
      <c r="C507" s="663"/>
      <c r="D507" s="663"/>
      <c r="E507" s="663"/>
      <c r="F507" s="663"/>
      <c r="G507" s="664"/>
      <c r="H507" s="674"/>
      <c r="I507" s="675"/>
      <c r="J507" s="675"/>
      <c r="K507" s="675"/>
      <c r="L507" s="675"/>
      <c r="M507" s="675"/>
      <c r="N507" s="675"/>
      <c r="O507" s="675"/>
      <c r="P507" s="692"/>
      <c r="Q507" s="692"/>
      <c r="R507" s="692"/>
      <c r="S507" s="692"/>
      <c r="T507" s="692"/>
      <c r="U507" s="692"/>
      <c r="V507" s="692"/>
      <c r="W507" s="696"/>
      <c r="X507" s="697"/>
      <c r="Y507" s="697"/>
      <c r="Z507" s="697"/>
      <c r="AA507" s="697"/>
      <c r="AB507" s="697"/>
      <c r="AC507" s="697"/>
      <c r="AD507" s="698"/>
      <c r="AE507" s="662"/>
      <c r="AF507" s="663"/>
      <c r="AG507" s="663"/>
      <c r="AH507" s="663"/>
      <c r="AI507" s="663"/>
      <c r="AJ507" s="664"/>
      <c r="AK507" s="674"/>
      <c r="AL507" s="675"/>
      <c r="AM507" s="675"/>
      <c r="AN507" s="675"/>
      <c r="AO507" s="675"/>
      <c r="AP507" s="675"/>
      <c r="AQ507" s="675"/>
      <c r="AR507" s="675"/>
      <c r="AS507" s="692"/>
      <c r="AT507" s="692"/>
      <c r="AU507" s="692"/>
      <c r="AV507" s="692"/>
      <c r="AW507" s="692"/>
      <c r="AX507" s="692"/>
      <c r="AY507" s="692"/>
      <c r="AZ507" s="696"/>
      <c r="BA507" s="697"/>
      <c r="BB507" s="697"/>
      <c r="BC507" s="697"/>
      <c r="BD507" s="697"/>
      <c r="BE507" s="697"/>
      <c r="BF507" s="697"/>
      <c r="BG507" s="698"/>
    </row>
    <row r="508" spans="2:86" ht="19.5" customHeight="1" x14ac:dyDescent="0.2">
      <c r="B508" s="683" t="s">
        <v>79</v>
      </c>
      <c r="C508" s="683"/>
      <c r="D508" s="683"/>
      <c r="E508" s="683"/>
      <c r="F508" s="683"/>
      <c r="G508" s="683"/>
      <c r="H508" s="684">
        <f ca="1">OFFSET('(6)定期点検調書'!$CA$12,L489-1,0)</f>
        <v>0</v>
      </c>
      <c r="I508" s="684"/>
      <c r="J508" s="684"/>
      <c r="K508" s="684"/>
      <c r="L508" s="684"/>
      <c r="M508" s="684"/>
      <c r="N508" s="684"/>
      <c r="O508" s="684"/>
      <c r="P508" s="684"/>
      <c r="Q508" s="684"/>
      <c r="R508" s="684"/>
      <c r="S508" s="684"/>
      <c r="T508" s="684"/>
      <c r="U508" s="684"/>
      <c r="V508" s="684"/>
      <c r="W508" s="684"/>
      <c r="X508" s="684"/>
      <c r="Y508" s="684"/>
      <c r="Z508" s="684"/>
      <c r="AA508" s="684"/>
      <c r="AB508" s="684"/>
      <c r="AC508" s="684"/>
      <c r="AD508" s="684"/>
      <c r="AE508" s="683" t="s">
        <v>79</v>
      </c>
      <c r="AF508" s="683"/>
      <c r="AG508" s="683"/>
      <c r="AH508" s="683"/>
      <c r="AI508" s="683"/>
      <c r="AJ508" s="683"/>
      <c r="AK508" s="684">
        <f ca="1">OFFSET('(6)定期点検調書'!$CA$12,AO489-1,0)</f>
        <v>0</v>
      </c>
      <c r="AL508" s="684"/>
      <c r="AM508" s="684"/>
      <c r="AN508" s="684"/>
      <c r="AO508" s="684"/>
      <c r="AP508" s="684"/>
      <c r="AQ508" s="684"/>
      <c r="AR508" s="684"/>
      <c r="AS508" s="684"/>
      <c r="AT508" s="684"/>
      <c r="AU508" s="684"/>
      <c r="AV508" s="684"/>
      <c r="AW508" s="684"/>
      <c r="AX508" s="684"/>
      <c r="AY508" s="684"/>
      <c r="AZ508" s="684"/>
      <c r="BA508" s="684"/>
      <c r="BB508" s="684"/>
      <c r="BC508" s="684"/>
      <c r="BD508" s="684"/>
      <c r="BE508" s="684"/>
      <c r="BF508" s="684"/>
      <c r="BG508" s="684"/>
      <c r="CH508" s="473"/>
    </row>
    <row r="509" spans="2:86" ht="19.5" customHeight="1" x14ac:dyDescent="0.2">
      <c r="B509" s="683"/>
      <c r="C509" s="683"/>
      <c r="D509" s="683"/>
      <c r="E509" s="683"/>
      <c r="F509" s="683"/>
      <c r="G509" s="683"/>
      <c r="H509" s="684"/>
      <c r="I509" s="684"/>
      <c r="J509" s="684"/>
      <c r="K509" s="684"/>
      <c r="L509" s="684"/>
      <c r="M509" s="684"/>
      <c r="N509" s="684"/>
      <c r="O509" s="684"/>
      <c r="P509" s="684"/>
      <c r="Q509" s="684"/>
      <c r="R509" s="684"/>
      <c r="S509" s="684"/>
      <c r="T509" s="684"/>
      <c r="U509" s="684"/>
      <c r="V509" s="684"/>
      <c r="W509" s="684"/>
      <c r="X509" s="684"/>
      <c r="Y509" s="684"/>
      <c r="Z509" s="684"/>
      <c r="AA509" s="684"/>
      <c r="AB509" s="684"/>
      <c r="AC509" s="684"/>
      <c r="AD509" s="684"/>
      <c r="AE509" s="683"/>
      <c r="AF509" s="683"/>
      <c r="AG509" s="683"/>
      <c r="AH509" s="683"/>
      <c r="AI509" s="683"/>
      <c r="AJ509" s="683"/>
      <c r="AK509" s="684"/>
      <c r="AL509" s="684"/>
      <c r="AM509" s="684"/>
      <c r="AN509" s="684"/>
      <c r="AO509" s="684"/>
      <c r="AP509" s="684"/>
      <c r="AQ509" s="684"/>
      <c r="AR509" s="684"/>
      <c r="AS509" s="684"/>
      <c r="AT509" s="684"/>
      <c r="AU509" s="684"/>
      <c r="AV509" s="684"/>
      <c r="AW509" s="684"/>
      <c r="AX509" s="684"/>
      <c r="AY509" s="684"/>
      <c r="AZ509" s="684"/>
      <c r="BA509" s="684"/>
      <c r="BB509" s="684"/>
      <c r="BC509" s="684"/>
      <c r="BD509" s="684"/>
      <c r="BE509" s="684"/>
      <c r="BF509" s="684"/>
      <c r="BG509" s="684"/>
    </row>
    <row r="510" spans="2:86" ht="14.55" customHeight="1" x14ac:dyDescent="0.2">
      <c r="B510" s="677" t="s">
        <v>1038</v>
      </c>
      <c r="C510" s="678"/>
      <c r="D510" s="677" t="s">
        <v>1237</v>
      </c>
      <c r="E510" s="719"/>
      <c r="F510" s="719"/>
      <c r="G510" s="719"/>
      <c r="H510" s="665">
        <f ca="1">OFFSET('(6)定期点検調書'!$B$12,L510-1,0)</f>
        <v>0</v>
      </c>
      <c r="I510" s="666"/>
      <c r="J510" s="666"/>
      <c r="K510" s="667"/>
      <c r="L510" s="703">
        <f>AO489+1</f>
        <v>49</v>
      </c>
      <c r="M510" s="703"/>
      <c r="N510" s="703"/>
      <c r="O510" s="703"/>
      <c r="P510" s="703"/>
      <c r="Q510" s="703"/>
      <c r="R510" s="703"/>
      <c r="S510" s="703"/>
      <c r="T510" s="703"/>
      <c r="U510" s="703"/>
      <c r="V510" s="703"/>
      <c r="W510" s="703"/>
      <c r="X510" s="703"/>
      <c r="Y510" s="703"/>
      <c r="Z510" s="703"/>
      <c r="AA510" s="703"/>
      <c r="AB510" s="703"/>
      <c r="AC510" s="703"/>
      <c r="AD510" s="704"/>
      <c r="AE510" s="677" t="s">
        <v>1038</v>
      </c>
      <c r="AF510" s="678"/>
      <c r="AG510" s="677" t="s">
        <v>1237</v>
      </c>
      <c r="AH510" s="719"/>
      <c r="AI510" s="719"/>
      <c r="AJ510" s="719"/>
      <c r="AK510" s="665">
        <f ca="1">OFFSET('(6)定期点検調書'!$B$12,AO510-1,0)</f>
        <v>0</v>
      </c>
      <c r="AL510" s="666"/>
      <c r="AM510" s="666"/>
      <c r="AN510" s="667"/>
      <c r="AO510" s="703">
        <f>L510+1</f>
        <v>50</v>
      </c>
      <c r="AP510" s="703"/>
      <c r="AQ510" s="703"/>
      <c r="AR510" s="703"/>
      <c r="AS510" s="703"/>
      <c r="AT510" s="703"/>
      <c r="AU510" s="703"/>
      <c r="AV510" s="703"/>
      <c r="AW510" s="703"/>
      <c r="AX510" s="703"/>
      <c r="AY510" s="703"/>
      <c r="AZ510" s="703"/>
      <c r="BA510" s="703"/>
      <c r="BB510" s="703"/>
      <c r="BC510" s="703"/>
      <c r="BD510" s="703"/>
      <c r="BE510" s="703"/>
      <c r="BF510" s="703"/>
      <c r="BG510" s="704"/>
    </row>
    <row r="511" spans="2:86" ht="14.55" customHeight="1" x14ac:dyDescent="0.2">
      <c r="B511" s="679"/>
      <c r="C511" s="680"/>
      <c r="D511" s="681"/>
      <c r="E511" s="720"/>
      <c r="F511" s="720"/>
      <c r="G511" s="720"/>
      <c r="H511" s="668"/>
      <c r="I511" s="669"/>
      <c r="J511" s="669"/>
      <c r="K511" s="670"/>
      <c r="L511" s="705"/>
      <c r="M511" s="705"/>
      <c r="N511" s="705"/>
      <c r="O511" s="705"/>
      <c r="P511" s="705"/>
      <c r="Q511" s="705"/>
      <c r="R511" s="705"/>
      <c r="S511" s="705"/>
      <c r="T511" s="705"/>
      <c r="U511" s="705"/>
      <c r="V511" s="705"/>
      <c r="W511" s="705"/>
      <c r="X511" s="705"/>
      <c r="Y511" s="705"/>
      <c r="Z511" s="705"/>
      <c r="AA511" s="705"/>
      <c r="AB511" s="705"/>
      <c r="AC511" s="705"/>
      <c r="AD511" s="706"/>
      <c r="AE511" s="679"/>
      <c r="AF511" s="680"/>
      <c r="AG511" s="681"/>
      <c r="AH511" s="720"/>
      <c r="AI511" s="720"/>
      <c r="AJ511" s="720"/>
      <c r="AK511" s="668"/>
      <c r="AL511" s="669"/>
      <c r="AM511" s="669"/>
      <c r="AN511" s="670"/>
      <c r="AO511" s="705"/>
      <c r="AP511" s="705"/>
      <c r="AQ511" s="705"/>
      <c r="AR511" s="705"/>
      <c r="AS511" s="705"/>
      <c r="AT511" s="705"/>
      <c r="AU511" s="705"/>
      <c r="AV511" s="705"/>
      <c r="AW511" s="705"/>
      <c r="AX511" s="705"/>
      <c r="AY511" s="705"/>
      <c r="AZ511" s="705"/>
      <c r="BA511" s="705"/>
      <c r="BB511" s="705"/>
      <c r="BC511" s="705"/>
      <c r="BD511" s="705"/>
      <c r="BE511" s="705"/>
      <c r="BF511" s="705"/>
      <c r="BG511" s="706"/>
    </row>
    <row r="512" spans="2:86" ht="14.55" customHeight="1" x14ac:dyDescent="0.2">
      <c r="B512" s="679"/>
      <c r="C512" s="680"/>
      <c r="D512" s="677" t="s">
        <v>992</v>
      </c>
      <c r="E512" s="719"/>
      <c r="F512" s="719"/>
      <c r="G512" s="719"/>
      <c r="H512" s="665">
        <f ca="1">OFFSET('(6)定期点検調書'!$D$12,L510-1,0)</f>
        <v>0</v>
      </c>
      <c r="I512" s="666"/>
      <c r="J512" s="666"/>
      <c r="K512" s="667"/>
      <c r="L512" s="705"/>
      <c r="M512" s="705"/>
      <c r="N512" s="705"/>
      <c r="O512" s="705"/>
      <c r="P512" s="705"/>
      <c r="Q512" s="705"/>
      <c r="R512" s="705"/>
      <c r="S512" s="705"/>
      <c r="T512" s="705"/>
      <c r="U512" s="705"/>
      <c r="V512" s="705"/>
      <c r="W512" s="705"/>
      <c r="X512" s="705"/>
      <c r="Y512" s="705"/>
      <c r="Z512" s="705"/>
      <c r="AA512" s="705"/>
      <c r="AB512" s="705"/>
      <c r="AC512" s="705"/>
      <c r="AD512" s="706"/>
      <c r="AE512" s="679"/>
      <c r="AF512" s="680"/>
      <c r="AG512" s="677" t="s">
        <v>992</v>
      </c>
      <c r="AH512" s="719"/>
      <c r="AI512" s="719"/>
      <c r="AJ512" s="719"/>
      <c r="AK512" s="665">
        <f ca="1">OFFSET('(6)定期点検調書'!$D$12,AO510-1,0)</f>
        <v>0</v>
      </c>
      <c r="AL512" s="666"/>
      <c r="AM512" s="666"/>
      <c r="AN512" s="667"/>
      <c r="AO512" s="705"/>
      <c r="AP512" s="705"/>
      <c r="AQ512" s="705"/>
      <c r="AR512" s="705"/>
      <c r="AS512" s="705"/>
      <c r="AT512" s="705"/>
      <c r="AU512" s="705"/>
      <c r="AV512" s="705"/>
      <c r="AW512" s="705"/>
      <c r="AX512" s="705"/>
      <c r="AY512" s="705"/>
      <c r="AZ512" s="705"/>
      <c r="BA512" s="705"/>
      <c r="BB512" s="705"/>
      <c r="BC512" s="705"/>
      <c r="BD512" s="705"/>
      <c r="BE512" s="705"/>
      <c r="BF512" s="705"/>
      <c r="BG512" s="706"/>
    </row>
    <row r="513" spans="2:59" ht="14.55" customHeight="1" x14ac:dyDescent="0.2">
      <c r="B513" s="681"/>
      <c r="C513" s="682"/>
      <c r="D513" s="681"/>
      <c r="E513" s="720"/>
      <c r="F513" s="720"/>
      <c r="G513" s="720"/>
      <c r="H513" s="668"/>
      <c r="I513" s="669"/>
      <c r="J513" s="669"/>
      <c r="K513" s="670"/>
      <c r="L513" s="705"/>
      <c r="M513" s="705"/>
      <c r="N513" s="705"/>
      <c r="O513" s="705"/>
      <c r="P513" s="705"/>
      <c r="Q513" s="705"/>
      <c r="R513" s="705"/>
      <c r="S513" s="705"/>
      <c r="T513" s="705"/>
      <c r="U513" s="705"/>
      <c r="V513" s="705"/>
      <c r="W513" s="705"/>
      <c r="X513" s="705"/>
      <c r="Y513" s="705"/>
      <c r="Z513" s="705"/>
      <c r="AA513" s="705"/>
      <c r="AB513" s="705"/>
      <c r="AC513" s="705"/>
      <c r="AD513" s="706"/>
      <c r="AE513" s="681"/>
      <c r="AF513" s="682"/>
      <c r="AG513" s="681"/>
      <c r="AH513" s="720"/>
      <c r="AI513" s="720"/>
      <c r="AJ513" s="720"/>
      <c r="AK513" s="668"/>
      <c r="AL513" s="669"/>
      <c r="AM513" s="669"/>
      <c r="AN513" s="670"/>
      <c r="AO513" s="705"/>
      <c r="AP513" s="705"/>
      <c r="AQ513" s="705"/>
      <c r="AR513" s="705"/>
      <c r="AS513" s="705"/>
      <c r="AT513" s="705"/>
      <c r="AU513" s="705"/>
      <c r="AV513" s="705"/>
      <c r="AW513" s="705"/>
      <c r="AX513" s="705"/>
      <c r="AY513" s="705"/>
      <c r="AZ513" s="705"/>
      <c r="BA513" s="705"/>
      <c r="BB513" s="705"/>
      <c r="BC513" s="705"/>
      <c r="BD513" s="705"/>
      <c r="BE513" s="705"/>
      <c r="BF513" s="705"/>
      <c r="BG513" s="706"/>
    </row>
    <row r="514" spans="2:59" ht="14.55" customHeight="1" x14ac:dyDescent="0.2">
      <c r="B514" s="677" t="s">
        <v>1238</v>
      </c>
      <c r="C514" s="678"/>
      <c r="D514" s="659" t="s">
        <v>993</v>
      </c>
      <c r="E514" s="660"/>
      <c r="F514" s="660"/>
      <c r="G514" s="660"/>
      <c r="H514" s="671">
        <f ca="1">OFFSET('(6)定期点検調書'!$AA$13,L510-1,0)</f>
        <v>0</v>
      </c>
      <c r="I514" s="672"/>
      <c r="J514" s="672"/>
      <c r="K514" s="673"/>
      <c r="L514" s="705"/>
      <c r="M514" s="705"/>
      <c r="N514" s="705"/>
      <c r="O514" s="705"/>
      <c r="P514" s="705"/>
      <c r="Q514" s="705"/>
      <c r="R514" s="705"/>
      <c r="S514" s="705"/>
      <c r="T514" s="705"/>
      <c r="U514" s="705"/>
      <c r="V514" s="705"/>
      <c r="W514" s="705"/>
      <c r="X514" s="705"/>
      <c r="Y514" s="705"/>
      <c r="Z514" s="705"/>
      <c r="AA514" s="705"/>
      <c r="AB514" s="705"/>
      <c r="AC514" s="705"/>
      <c r="AD514" s="706"/>
      <c r="AE514" s="677" t="s">
        <v>1238</v>
      </c>
      <c r="AF514" s="678"/>
      <c r="AG514" s="659" t="s">
        <v>993</v>
      </c>
      <c r="AH514" s="660"/>
      <c r="AI514" s="660"/>
      <c r="AJ514" s="660"/>
      <c r="AK514" s="671">
        <f ca="1">OFFSET('(6)定期点検調書'!$AA$13,AO510-1,0)</f>
        <v>0</v>
      </c>
      <c r="AL514" s="672"/>
      <c r="AM514" s="672"/>
      <c r="AN514" s="673"/>
      <c r="AO514" s="705"/>
      <c r="AP514" s="705"/>
      <c r="AQ514" s="705"/>
      <c r="AR514" s="705"/>
      <c r="AS514" s="705"/>
      <c r="AT514" s="705"/>
      <c r="AU514" s="705"/>
      <c r="AV514" s="705"/>
      <c r="AW514" s="705"/>
      <c r="AX514" s="705"/>
      <c r="AY514" s="705"/>
      <c r="AZ514" s="705"/>
      <c r="BA514" s="705"/>
      <c r="BB514" s="705"/>
      <c r="BC514" s="705"/>
      <c r="BD514" s="705"/>
      <c r="BE514" s="705"/>
      <c r="BF514" s="705"/>
      <c r="BG514" s="706"/>
    </row>
    <row r="515" spans="2:59" ht="14.55" customHeight="1" x14ac:dyDescent="0.2">
      <c r="B515" s="679"/>
      <c r="C515" s="680"/>
      <c r="D515" s="662"/>
      <c r="E515" s="663"/>
      <c r="F515" s="663"/>
      <c r="G515" s="663"/>
      <c r="H515" s="674"/>
      <c r="I515" s="675"/>
      <c r="J515" s="675"/>
      <c r="K515" s="676"/>
      <c r="L515" s="705"/>
      <c r="M515" s="705"/>
      <c r="N515" s="705"/>
      <c r="O515" s="705"/>
      <c r="P515" s="705"/>
      <c r="Q515" s="705"/>
      <c r="R515" s="705"/>
      <c r="S515" s="705"/>
      <c r="T515" s="705"/>
      <c r="U515" s="705"/>
      <c r="V515" s="705"/>
      <c r="W515" s="705"/>
      <c r="X515" s="705"/>
      <c r="Y515" s="705"/>
      <c r="Z515" s="705"/>
      <c r="AA515" s="705"/>
      <c r="AB515" s="705"/>
      <c r="AC515" s="705"/>
      <c r="AD515" s="706"/>
      <c r="AE515" s="679"/>
      <c r="AF515" s="680"/>
      <c r="AG515" s="662"/>
      <c r="AH515" s="663"/>
      <c r="AI515" s="663"/>
      <c r="AJ515" s="663"/>
      <c r="AK515" s="674"/>
      <c r="AL515" s="675"/>
      <c r="AM515" s="675"/>
      <c r="AN515" s="676"/>
      <c r="AO515" s="705"/>
      <c r="AP515" s="705"/>
      <c r="AQ515" s="705"/>
      <c r="AR515" s="705"/>
      <c r="AS515" s="705"/>
      <c r="AT515" s="705"/>
      <c r="AU515" s="705"/>
      <c r="AV515" s="705"/>
      <c r="AW515" s="705"/>
      <c r="AX515" s="705"/>
      <c r="AY515" s="705"/>
      <c r="AZ515" s="705"/>
      <c r="BA515" s="705"/>
      <c r="BB515" s="705"/>
      <c r="BC515" s="705"/>
      <c r="BD515" s="705"/>
      <c r="BE515" s="705"/>
      <c r="BF515" s="705"/>
      <c r="BG515" s="706"/>
    </row>
    <row r="516" spans="2:59" ht="14.55" customHeight="1" x14ac:dyDescent="0.2">
      <c r="B516" s="679"/>
      <c r="C516" s="680"/>
      <c r="D516" s="659" t="s">
        <v>1239</v>
      </c>
      <c r="E516" s="660"/>
      <c r="F516" s="660"/>
      <c r="G516" s="660"/>
      <c r="H516" s="665">
        <f ca="1">OFFSET('(6)定期点検調書'!$AD$12,L510-1,0)</f>
        <v>0</v>
      </c>
      <c r="I516" s="666"/>
      <c r="J516" s="666"/>
      <c r="K516" s="667"/>
      <c r="L516" s="705"/>
      <c r="M516" s="705"/>
      <c r="N516" s="705"/>
      <c r="O516" s="705"/>
      <c r="P516" s="705"/>
      <c r="Q516" s="705"/>
      <c r="R516" s="705"/>
      <c r="S516" s="705"/>
      <c r="T516" s="705"/>
      <c r="U516" s="705"/>
      <c r="V516" s="705"/>
      <c r="W516" s="705"/>
      <c r="X516" s="705"/>
      <c r="Y516" s="705"/>
      <c r="Z516" s="705"/>
      <c r="AA516" s="705"/>
      <c r="AB516" s="705"/>
      <c r="AC516" s="705"/>
      <c r="AD516" s="706"/>
      <c r="AE516" s="679"/>
      <c r="AF516" s="680"/>
      <c r="AG516" s="659" t="s">
        <v>1239</v>
      </c>
      <c r="AH516" s="660"/>
      <c r="AI516" s="660"/>
      <c r="AJ516" s="660"/>
      <c r="AK516" s="665">
        <f ca="1">OFFSET('(6)定期点検調書'!$AD$12,AO510-1,0)</f>
        <v>0</v>
      </c>
      <c r="AL516" s="666"/>
      <c r="AM516" s="666"/>
      <c r="AN516" s="667"/>
      <c r="AO516" s="705"/>
      <c r="AP516" s="705"/>
      <c r="AQ516" s="705"/>
      <c r="AR516" s="705"/>
      <c r="AS516" s="705"/>
      <c r="AT516" s="705"/>
      <c r="AU516" s="705"/>
      <c r="AV516" s="705"/>
      <c r="AW516" s="705"/>
      <c r="AX516" s="705"/>
      <c r="AY516" s="705"/>
      <c r="AZ516" s="705"/>
      <c r="BA516" s="705"/>
      <c r="BB516" s="705"/>
      <c r="BC516" s="705"/>
      <c r="BD516" s="705"/>
      <c r="BE516" s="705"/>
      <c r="BF516" s="705"/>
      <c r="BG516" s="706"/>
    </row>
    <row r="517" spans="2:59" ht="14.55" customHeight="1" x14ac:dyDescent="0.2">
      <c r="B517" s="681"/>
      <c r="C517" s="682"/>
      <c r="D517" s="662"/>
      <c r="E517" s="663"/>
      <c r="F517" s="663"/>
      <c r="G517" s="663"/>
      <c r="H517" s="668"/>
      <c r="I517" s="669"/>
      <c r="J517" s="669"/>
      <c r="K517" s="670"/>
      <c r="L517" s="705"/>
      <c r="M517" s="705"/>
      <c r="N517" s="705"/>
      <c r="O517" s="705"/>
      <c r="P517" s="705"/>
      <c r="Q517" s="705"/>
      <c r="R517" s="705"/>
      <c r="S517" s="705"/>
      <c r="T517" s="705"/>
      <c r="U517" s="705"/>
      <c r="V517" s="705"/>
      <c r="W517" s="705"/>
      <c r="X517" s="705"/>
      <c r="Y517" s="705"/>
      <c r="Z517" s="705"/>
      <c r="AA517" s="705"/>
      <c r="AB517" s="705"/>
      <c r="AC517" s="705"/>
      <c r="AD517" s="706"/>
      <c r="AE517" s="681"/>
      <c r="AF517" s="682"/>
      <c r="AG517" s="662"/>
      <c r="AH517" s="663"/>
      <c r="AI517" s="663"/>
      <c r="AJ517" s="663"/>
      <c r="AK517" s="668"/>
      <c r="AL517" s="669"/>
      <c r="AM517" s="669"/>
      <c r="AN517" s="670"/>
      <c r="AO517" s="705"/>
      <c r="AP517" s="705"/>
      <c r="AQ517" s="705"/>
      <c r="AR517" s="705"/>
      <c r="AS517" s="705"/>
      <c r="AT517" s="705"/>
      <c r="AU517" s="705"/>
      <c r="AV517" s="705"/>
      <c r="AW517" s="705"/>
      <c r="AX517" s="705"/>
      <c r="AY517" s="705"/>
      <c r="AZ517" s="705"/>
      <c r="BA517" s="705"/>
      <c r="BB517" s="705"/>
      <c r="BC517" s="705"/>
      <c r="BD517" s="705"/>
      <c r="BE517" s="705"/>
      <c r="BF517" s="705"/>
      <c r="BG517" s="706"/>
    </row>
    <row r="518" spans="2:59" ht="28.95" customHeight="1" x14ac:dyDescent="0.2">
      <c r="B518" s="716" t="s">
        <v>995</v>
      </c>
      <c r="C518" s="717"/>
      <c r="D518" s="717"/>
      <c r="E518" s="717"/>
      <c r="F518" s="717"/>
      <c r="G518" s="718"/>
      <c r="H518" s="709">
        <f ca="1">OFFSET('(6)定期点検調書'!$AK$12,L510-1,0)</f>
        <v>0</v>
      </c>
      <c r="I518" s="710"/>
      <c r="J518" s="710"/>
      <c r="K518" s="711"/>
      <c r="L518" s="705"/>
      <c r="M518" s="705"/>
      <c r="N518" s="705"/>
      <c r="O518" s="705"/>
      <c r="P518" s="705"/>
      <c r="Q518" s="705"/>
      <c r="R518" s="705"/>
      <c r="S518" s="705"/>
      <c r="T518" s="705"/>
      <c r="U518" s="705"/>
      <c r="V518" s="705"/>
      <c r="W518" s="705"/>
      <c r="X518" s="705"/>
      <c r="Y518" s="705"/>
      <c r="Z518" s="705"/>
      <c r="AA518" s="705"/>
      <c r="AB518" s="705"/>
      <c r="AC518" s="705"/>
      <c r="AD518" s="706"/>
      <c r="AE518" s="716" t="s">
        <v>995</v>
      </c>
      <c r="AF518" s="717"/>
      <c r="AG518" s="717"/>
      <c r="AH518" s="717"/>
      <c r="AI518" s="717"/>
      <c r="AJ518" s="718"/>
      <c r="AK518" s="709">
        <f ca="1">OFFSET('(6)定期点検調書'!$AK$12,AO510-1,0)</f>
        <v>0</v>
      </c>
      <c r="AL518" s="710"/>
      <c r="AM518" s="710"/>
      <c r="AN518" s="711"/>
      <c r="AO518" s="705"/>
      <c r="AP518" s="705"/>
      <c r="AQ518" s="705"/>
      <c r="AR518" s="705"/>
      <c r="AS518" s="705"/>
      <c r="AT518" s="705"/>
      <c r="AU518" s="705"/>
      <c r="AV518" s="705"/>
      <c r="AW518" s="705"/>
      <c r="AX518" s="705"/>
      <c r="AY518" s="705"/>
      <c r="AZ518" s="705"/>
      <c r="BA518" s="705"/>
      <c r="BB518" s="705"/>
      <c r="BC518" s="705"/>
      <c r="BD518" s="705"/>
      <c r="BE518" s="705"/>
      <c r="BF518" s="705"/>
      <c r="BG518" s="706"/>
    </row>
    <row r="519" spans="2:59" ht="14.55" customHeight="1" x14ac:dyDescent="0.2">
      <c r="B519" s="677" t="s">
        <v>1240</v>
      </c>
      <c r="C519" s="661"/>
      <c r="D519" s="659" t="s">
        <v>994</v>
      </c>
      <c r="E519" s="660"/>
      <c r="F519" s="660"/>
      <c r="G519" s="661"/>
      <c r="H519" s="699" t="str">
        <f ca="1">OFFSET('(6)定期点検調書'!$BY$12,L510-1,0)</f>
        <v/>
      </c>
      <c r="I519" s="700"/>
      <c r="J519" s="700"/>
      <c r="K519" s="714"/>
      <c r="L519" s="705"/>
      <c r="M519" s="705"/>
      <c r="N519" s="705"/>
      <c r="O519" s="705"/>
      <c r="P519" s="705"/>
      <c r="Q519" s="705"/>
      <c r="R519" s="705"/>
      <c r="S519" s="705"/>
      <c r="T519" s="705"/>
      <c r="U519" s="705"/>
      <c r="V519" s="705"/>
      <c r="W519" s="705"/>
      <c r="X519" s="705"/>
      <c r="Y519" s="705"/>
      <c r="Z519" s="705"/>
      <c r="AA519" s="705"/>
      <c r="AB519" s="705"/>
      <c r="AC519" s="705"/>
      <c r="AD519" s="706"/>
      <c r="AE519" s="677" t="s">
        <v>1240</v>
      </c>
      <c r="AF519" s="661"/>
      <c r="AG519" s="659" t="s">
        <v>994</v>
      </c>
      <c r="AH519" s="660"/>
      <c r="AI519" s="660"/>
      <c r="AJ519" s="661"/>
      <c r="AK519" s="699" t="str">
        <f ca="1">OFFSET('(6)定期点検調書'!$BY$12,AO510-1,0)</f>
        <v/>
      </c>
      <c r="AL519" s="700"/>
      <c r="AM519" s="700"/>
      <c r="AN519" s="714"/>
      <c r="AO519" s="705"/>
      <c r="AP519" s="705"/>
      <c r="AQ519" s="705"/>
      <c r="AR519" s="705"/>
      <c r="AS519" s="705"/>
      <c r="AT519" s="705"/>
      <c r="AU519" s="705"/>
      <c r="AV519" s="705"/>
      <c r="AW519" s="705"/>
      <c r="AX519" s="705"/>
      <c r="AY519" s="705"/>
      <c r="AZ519" s="705"/>
      <c r="BA519" s="705"/>
      <c r="BB519" s="705"/>
      <c r="BC519" s="705"/>
      <c r="BD519" s="705"/>
      <c r="BE519" s="705"/>
      <c r="BF519" s="705"/>
      <c r="BG519" s="706"/>
    </row>
    <row r="520" spans="2:59" ht="14.55" customHeight="1" x14ac:dyDescent="0.2">
      <c r="B520" s="712"/>
      <c r="C520" s="713"/>
      <c r="D520" s="662"/>
      <c r="E520" s="663"/>
      <c r="F520" s="663"/>
      <c r="G520" s="664"/>
      <c r="H520" s="701"/>
      <c r="I520" s="702"/>
      <c r="J520" s="702"/>
      <c r="K520" s="715"/>
      <c r="L520" s="705"/>
      <c r="M520" s="705"/>
      <c r="N520" s="705"/>
      <c r="O520" s="705"/>
      <c r="P520" s="705"/>
      <c r="Q520" s="705"/>
      <c r="R520" s="705"/>
      <c r="S520" s="705"/>
      <c r="T520" s="705"/>
      <c r="U520" s="705"/>
      <c r="V520" s="705"/>
      <c r="W520" s="705"/>
      <c r="X520" s="705"/>
      <c r="Y520" s="705"/>
      <c r="Z520" s="705"/>
      <c r="AA520" s="705"/>
      <c r="AB520" s="705"/>
      <c r="AC520" s="705"/>
      <c r="AD520" s="706"/>
      <c r="AE520" s="712"/>
      <c r="AF520" s="713"/>
      <c r="AG520" s="662"/>
      <c r="AH520" s="663"/>
      <c r="AI520" s="663"/>
      <c r="AJ520" s="664"/>
      <c r="AK520" s="701"/>
      <c r="AL520" s="702"/>
      <c r="AM520" s="702"/>
      <c r="AN520" s="715"/>
      <c r="AO520" s="705"/>
      <c r="AP520" s="705"/>
      <c r="AQ520" s="705"/>
      <c r="AR520" s="705"/>
      <c r="AS520" s="705"/>
      <c r="AT520" s="705"/>
      <c r="AU520" s="705"/>
      <c r="AV520" s="705"/>
      <c r="AW520" s="705"/>
      <c r="AX520" s="705"/>
      <c r="AY520" s="705"/>
      <c r="AZ520" s="705"/>
      <c r="BA520" s="705"/>
      <c r="BB520" s="705"/>
      <c r="BC520" s="705"/>
      <c r="BD520" s="705"/>
      <c r="BE520" s="705"/>
      <c r="BF520" s="705"/>
      <c r="BG520" s="706"/>
    </row>
    <row r="521" spans="2:59" ht="14.55" customHeight="1" x14ac:dyDescent="0.2">
      <c r="B521" s="712"/>
      <c r="C521" s="713"/>
      <c r="D521" s="659" t="s">
        <v>1186</v>
      </c>
      <c r="E521" s="660"/>
      <c r="F521" s="660"/>
      <c r="G521" s="661"/>
      <c r="H521" s="665">
        <f ca="1">OFFSET('(6)定期点検調書'!$BC$12,L510-1,0)</f>
        <v>0</v>
      </c>
      <c r="I521" s="666"/>
      <c r="J521" s="666"/>
      <c r="K521" s="667"/>
      <c r="L521" s="705"/>
      <c r="M521" s="705"/>
      <c r="N521" s="705"/>
      <c r="O521" s="705"/>
      <c r="P521" s="705"/>
      <c r="Q521" s="705"/>
      <c r="R521" s="705"/>
      <c r="S521" s="705"/>
      <c r="T521" s="705"/>
      <c r="U521" s="705"/>
      <c r="V521" s="705"/>
      <c r="W521" s="705"/>
      <c r="X521" s="705"/>
      <c r="Y521" s="705"/>
      <c r="Z521" s="705"/>
      <c r="AA521" s="705"/>
      <c r="AB521" s="705"/>
      <c r="AC521" s="705"/>
      <c r="AD521" s="706"/>
      <c r="AE521" s="712"/>
      <c r="AF521" s="713"/>
      <c r="AG521" s="659" t="s">
        <v>1186</v>
      </c>
      <c r="AH521" s="660"/>
      <c r="AI521" s="660"/>
      <c r="AJ521" s="661"/>
      <c r="AK521" s="665">
        <f ca="1">OFFSET('(6)定期点検調書'!$BC$12,AO510-1,0)</f>
        <v>0</v>
      </c>
      <c r="AL521" s="666"/>
      <c r="AM521" s="666"/>
      <c r="AN521" s="667"/>
      <c r="AO521" s="705"/>
      <c r="AP521" s="705"/>
      <c r="AQ521" s="705"/>
      <c r="AR521" s="705"/>
      <c r="AS521" s="705"/>
      <c r="AT521" s="705"/>
      <c r="AU521" s="705"/>
      <c r="AV521" s="705"/>
      <c r="AW521" s="705"/>
      <c r="AX521" s="705"/>
      <c r="AY521" s="705"/>
      <c r="AZ521" s="705"/>
      <c r="BA521" s="705"/>
      <c r="BB521" s="705"/>
      <c r="BC521" s="705"/>
      <c r="BD521" s="705"/>
      <c r="BE521" s="705"/>
      <c r="BF521" s="705"/>
      <c r="BG521" s="706"/>
    </row>
    <row r="522" spans="2:59" ht="14.55" customHeight="1" x14ac:dyDescent="0.2">
      <c r="B522" s="712"/>
      <c r="C522" s="713"/>
      <c r="D522" s="662"/>
      <c r="E522" s="663"/>
      <c r="F522" s="663"/>
      <c r="G522" s="664"/>
      <c r="H522" s="668"/>
      <c r="I522" s="669"/>
      <c r="J522" s="669"/>
      <c r="K522" s="670"/>
      <c r="L522" s="705"/>
      <c r="M522" s="705"/>
      <c r="N522" s="705"/>
      <c r="O522" s="705"/>
      <c r="P522" s="705"/>
      <c r="Q522" s="705"/>
      <c r="R522" s="705"/>
      <c r="S522" s="705"/>
      <c r="T522" s="705"/>
      <c r="U522" s="705"/>
      <c r="V522" s="705"/>
      <c r="W522" s="705"/>
      <c r="X522" s="705"/>
      <c r="Y522" s="705"/>
      <c r="Z522" s="705"/>
      <c r="AA522" s="705"/>
      <c r="AB522" s="705"/>
      <c r="AC522" s="705"/>
      <c r="AD522" s="706"/>
      <c r="AE522" s="712"/>
      <c r="AF522" s="713"/>
      <c r="AG522" s="662"/>
      <c r="AH522" s="663"/>
      <c r="AI522" s="663"/>
      <c r="AJ522" s="664"/>
      <c r="AK522" s="668"/>
      <c r="AL522" s="669"/>
      <c r="AM522" s="669"/>
      <c r="AN522" s="670"/>
      <c r="AO522" s="705"/>
      <c r="AP522" s="705"/>
      <c r="AQ522" s="705"/>
      <c r="AR522" s="705"/>
      <c r="AS522" s="705"/>
      <c r="AT522" s="705"/>
      <c r="AU522" s="705"/>
      <c r="AV522" s="705"/>
      <c r="AW522" s="705"/>
      <c r="AX522" s="705"/>
      <c r="AY522" s="705"/>
      <c r="AZ522" s="705"/>
      <c r="BA522" s="705"/>
      <c r="BB522" s="705"/>
      <c r="BC522" s="705"/>
      <c r="BD522" s="705"/>
      <c r="BE522" s="705"/>
      <c r="BF522" s="705"/>
      <c r="BG522" s="706"/>
    </row>
    <row r="523" spans="2:59" ht="14.55" customHeight="1" x14ac:dyDescent="0.2">
      <c r="B523" s="712"/>
      <c r="C523" s="713"/>
      <c r="D523" s="659" t="s">
        <v>1187</v>
      </c>
      <c r="E523" s="660"/>
      <c r="F523" s="660"/>
      <c r="G523" s="661"/>
      <c r="H523" s="665">
        <f ca="1">OFFSET('(6)定期点検調書'!$BF$12,L510-1,0)</f>
        <v>0</v>
      </c>
      <c r="I523" s="666"/>
      <c r="J523" s="666"/>
      <c r="K523" s="667"/>
      <c r="L523" s="705"/>
      <c r="M523" s="705"/>
      <c r="N523" s="705"/>
      <c r="O523" s="705"/>
      <c r="P523" s="705"/>
      <c r="Q523" s="705"/>
      <c r="R523" s="705"/>
      <c r="S523" s="705"/>
      <c r="T523" s="705"/>
      <c r="U523" s="705"/>
      <c r="V523" s="705"/>
      <c r="W523" s="705"/>
      <c r="X523" s="705"/>
      <c r="Y523" s="705"/>
      <c r="Z523" s="705"/>
      <c r="AA523" s="705"/>
      <c r="AB523" s="705"/>
      <c r="AC523" s="705"/>
      <c r="AD523" s="706"/>
      <c r="AE523" s="712"/>
      <c r="AF523" s="713"/>
      <c r="AG523" s="659" t="s">
        <v>1187</v>
      </c>
      <c r="AH523" s="660"/>
      <c r="AI523" s="660"/>
      <c r="AJ523" s="661"/>
      <c r="AK523" s="665">
        <f ca="1">OFFSET('(6)定期点検調書'!$BF$12,AO510-1,0)</f>
        <v>0</v>
      </c>
      <c r="AL523" s="666"/>
      <c r="AM523" s="666"/>
      <c r="AN523" s="667"/>
      <c r="AO523" s="705"/>
      <c r="AP523" s="705"/>
      <c r="AQ523" s="705"/>
      <c r="AR523" s="705"/>
      <c r="AS523" s="705"/>
      <c r="AT523" s="705"/>
      <c r="AU523" s="705"/>
      <c r="AV523" s="705"/>
      <c r="AW523" s="705"/>
      <c r="AX523" s="705"/>
      <c r="AY523" s="705"/>
      <c r="AZ523" s="705"/>
      <c r="BA523" s="705"/>
      <c r="BB523" s="705"/>
      <c r="BC523" s="705"/>
      <c r="BD523" s="705"/>
      <c r="BE523" s="705"/>
      <c r="BF523" s="705"/>
      <c r="BG523" s="706"/>
    </row>
    <row r="524" spans="2:59" ht="14.55" customHeight="1" x14ac:dyDescent="0.2">
      <c r="B524" s="662"/>
      <c r="C524" s="664"/>
      <c r="D524" s="662"/>
      <c r="E524" s="663"/>
      <c r="F524" s="663"/>
      <c r="G524" s="664"/>
      <c r="H524" s="668"/>
      <c r="I524" s="669"/>
      <c r="J524" s="669"/>
      <c r="K524" s="670"/>
      <c r="L524" s="707"/>
      <c r="M524" s="707"/>
      <c r="N524" s="707"/>
      <c r="O524" s="707"/>
      <c r="P524" s="707"/>
      <c r="Q524" s="707"/>
      <c r="R524" s="707"/>
      <c r="S524" s="707"/>
      <c r="T524" s="707"/>
      <c r="U524" s="707"/>
      <c r="V524" s="707"/>
      <c r="W524" s="707"/>
      <c r="X524" s="707"/>
      <c r="Y524" s="707"/>
      <c r="Z524" s="707"/>
      <c r="AA524" s="707"/>
      <c r="AB524" s="707"/>
      <c r="AC524" s="707"/>
      <c r="AD524" s="708"/>
      <c r="AE524" s="662"/>
      <c r="AF524" s="664"/>
      <c r="AG524" s="662"/>
      <c r="AH524" s="663"/>
      <c r="AI524" s="663"/>
      <c r="AJ524" s="664"/>
      <c r="AK524" s="668"/>
      <c r="AL524" s="669"/>
      <c r="AM524" s="669"/>
      <c r="AN524" s="670"/>
      <c r="AO524" s="707"/>
      <c r="AP524" s="707"/>
      <c r="AQ524" s="707"/>
      <c r="AR524" s="707"/>
      <c r="AS524" s="707"/>
      <c r="AT524" s="707"/>
      <c r="AU524" s="707"/>
      <c r="AV524" s="707"/>
      <c r="AW524" s="707"/>
      <c r="AX524" s="707"/>
      <c r="AY524" s="707"/>
      <c r="AZ524" s="707"/>
      <c r="BA524" s="707"/>
      <c r="BB524" s="707"/>
      <c r="BC524" s="707"/>
      <c r="BD524" s="707"/>
      <c r="BE524" s="707"/>
      <c r="BF524" s="707"/>
      <c r="BG524" s="708"/>
    </row>
    <row r="525" spans="2:59" ht="14.55" customHeight="1" x14ac:dyDescent="0.2">
      <c r="B525" s="683" t="s">
        <v>1241</v>
      </c>
      <c r="C525" s="683"/>
      <c r="D525" s="683"/>
      <c r="E525" s="683"/>
      <c r="F525" s="683"/>
      <c r="G525" s="683"/>
      <c r="H525" s="699" t="str">
        <f ca="1">IF(OFFSET('(6)定期点検調書'!$AR$12,L510-1,0)="","",OFFSET('(6)定期点検調書'!$AQ$12,L510-1,0)&amp;TEXT(OFFSET('(6)定期点検調書'!$AR$12,L510-1,0),"0.0")&amp;OFFSET('(6)定期点検調書'!$AT$12,L510-1,0))  &amp;  IF(OFFSET('(6)定期点検調書'!$AV$12,L510-1,0)="","","／"&amp;OFFSET('(6)定期点検調書'!$AU$12,L510-1,0)&amp;TEXT(OFFSET('(6)定期点検調書'!$AV$12,L510-1,0),"0.0")&amp;OFFSET('(6)定期点検調書'!$AX$12,L510-1,0))  &amp;  IF(OFFSET('(6)定期点検調書'!$AZ$12,L510-1,0)="","","／"&amp;OFFSET('(6)定期点検調書'!$AY$12,L510-1,0)&amp;TEXT(OFFSET('(6)定期点検調書'!$AZ$12,L510-1,0),"0.0")&amp;OFFSET('(6)定期点検調書'!$BB$12,L510-1,0))</f>
        <v/>
      </c>
      <c r="I525" s="700"/>
      <c r="J525" s="700"/>
      <c r="K525" s="700"/>
      <c r="L525" s="700"/>
      <c r="M525" s="700"/>
      <c r="N525" s="700"/>
      <c r="O525" s="700"/>
      <c r="P525" s="685" t="s">
        <v>1243</v>
      </c>
      <c r="Q525" s="685"/>
      <c r="R525" s="685"/>
      <c r="S525" s="685"/>
      <c r="T525" s="685"/>
      <c r="U525" s="685"/>
      <c r="V525" s="685"/>
      <c r="W525" s="686" t="str">
        <f ca="1">OFFSET('(6)定期点検調書'!$F$12,L510-1,0)</f>
        <v/>
      </c>
      <c r="X525" s="687"/>
      <c r="Y525" s="687"/>
      <c r="Z525" s="687"/>
      <c r="AA525" s="687"/>
      <c r="AB525" s="687"/>
      <c r="AC525" s="687"/>
      <c r="AD525" s="688"/>
      <c r="AE525" s="683" t="s">
        <v>1241</v>
      </c>
      <c r="AF525" s="683"/>
      <c r="AG525" s="683"/>
      <c r="AH525" s="683"/>
      <c r="AI525" s="683"/>
      <c r="AJ525" s="683"/>
      <c r="AK525" s="699" t="str">
        <f ca="1">IF(OFFSET('(6)定期点検調書'!$AR$12,AO510-1,0)="","",OFFSET('(6)定期点検調書'!$AQ$12,AO510-1,0)&amp;TEXT(OFFSET('(6)定期点検調書'!$AR$12,AO510-1,0),"0.0")&amp;OFFSET('(6)定期点検調書'!$AT$12,AO510-1,0))  &amp;  IF(OFFSET('(6)定期点検調書'!$AV$12,AO510-1,0)="","","／"&amp;OFFSET('(6)定期点検調書'!$AU$12,AO510-1,0)&amp;TEXT(OFFSET('(6)定期点検調書'!$AV$12,AO510-1,0),"0.0")&amp;OFFSET('(6)定期点検調書'!$AX$12,AO510-1,0))  &amp;  IF(OFFSET('(6)定期点検調書'!$AZ$12,AO510-1,0)="","","／"&amp;OFFSET('(6)定期点検調書'!$AY$12,AO510-1,0)&amp;TEXT(OFFSET('(6)定期点検調書'!$AZ$12,AO510-1,0),"0.0")&amp;OFFSET('(6)定期点検調書'!$BB$12,AO510-1,0))</f>
        <v/>
      </c>
      <c r="AL525" s="700"/>
      <c r="AM525" s="700"/>
      <c r="AN525" s="700"/>
      <c r="AO525" s="700"/>
      <c r="AP525" s="700"/>
      <c r="AQ525" s="700"/>
      <c r="AR525" s="700"/>
      <c r="AS525" s="685" t="s">
        <v>1243</v>
      </c>
      <c r="AT525" s="685"/>
      <c r="AU525" s="685"/>
      <c r="AV525" s="685"/>
      <c r="AW525" s="685"/>
      <c r="AX525" s="685"/>
      <c r="AY525" s="685"/>
      <c r="AZ525" s="686" t="str">
        <f ca="1">OFFSET('(6)定期点検調書'!$F$12,AO510-1,0)</f>
        <v/>
      </c>
      <c r="BA525" s="687"/>
      <c r="BB525" s="687"/>
      <c r="BC525" s="687"/>
      <c r="BD525" s="687"/>
      <c r="BE525" s="687"/>
      <c r="BF525" s="687"/>
      <c r="BG525" s="688"/>
    </row>
    <row r="526" spans="2:59" ht="14.55" customHeight="1" x14ac:dyDescent="0.2">
      <c r="B526" s="683"/>
      <c r="C526" s="683"/>
      <c r="D526" s="683"/>
      <c r="E526" s="683"/>
      <c r="F526" s="683"/>
      <c r="G526" s="683"/>
      <c r="H526" s="701"/>
      <c r="I526" s="702"/>
      <c r="J526" s="702"/>
      <c r="K526" s="702"/>
      <c r="L526" s="702"/>
      <c r="M526" s="702"/>
      <c r="N526" s="702"/>
      <c r="O526" s="702"/>
      <c r="P526" s="685"/>
      <c r="Q526" s="685"/>
      <c r="R526" s="685"/>
      <c r="S526" s="685"/>
      <c r="T526" s="685"/>
      <c r="U526" s="685"/>
      <c r="V526" s="685"/>
      <c r="W526" s="689"/>
      <c r="X526" s="690"/>
      <c r="Y526" s="690"/>
      <c r="Z526" s="690"/>
      <c r="AA526" s="690"/>
      <c r="AB526" s="690"/>
      <c r="AC526" s="690"/>
      <c r="AD526" s="691"/>
      <c r="AE526" s="683"/>
      <c r="AF526" s="683"/>
      <c r="AG526" s="683"/>
      <c r="AH526" s="683"/>
      <c r="AI526" s="683"/>
      <c r="AJ526" s="683"/>
      <c r="AK526" s="701"/>
      <c r="AL526" s="702"/>
      <c r="AM526" s="702"/>
      <c r="AN526" s="702"/>
      <c r="AO526" s="702"/>
      <c r="AP526" s="702"/>
      <c r="AQ526" s="702"/>
      <c r="AR526" s="702"/>
      <c r="AS526" s="685"/>
      <c r="AT526" s="685"/>
      <c r="AU526" s="685"/>
      <c r="AV526" s="685"/>
      <c r="AW526" s="685"/>
      <c r="AX526" s="685"/>
      <c r="AY526" s="685"/>
      <c r="AZ526" s="689"/>
      <c r="BA526" s="690"/>
      <c r="BB526" s="690"/>
      <c r="BC526" s="690"/>
      <c r="BD526" s="690"/>
      <c r="BE526" s="690"/>
      <c r="BF526" s="690"/>
      <c r="BG526" s="691"/>
    </row>
    <row r="527" spans="2:59" ht="14.55" customHeight="1" x14ac:dyDescent="0.2">
      <c r="B527" s="659" t="s">
        <v>1242</v>
      </c>
      <c r="C527" s="660"/>
      <c r="D527" s="660"/>
      <c r="E527" s="660"/>
      <c r="F527" s="660"/>
      <c r="G527" s="661"/>
      <c r="H527" s="671"/>
      <c r="I527" s="672"/>
      <c r="J527" s="672"/>
      <c r="K527" s="672"/>
      <c r="L527" s="672"/>
      <c r="M527" s="672"/>
      <c r="N527" s="672"/>
      <c r="O527" s="672"/>
      <c r="P527" s="692" t="s">
        <v>996</v>
      </c>
      <c r="Q527" s="692"/>
      <c r="R527" s="692"/>
      <c r="S527" s="692"/>
      <c r="T527" s="692"/>
      <c r="U527" s="692"/>
      <c r="V527" s="692"/>
      <c r="W527" s="693"/>
      <c r="X527" s="694"/>
      <c r="Y527" s="694"/>
      <c r="Z527" s="694"/>
      <c r="AA527" s="694"/>
      <c r="AB527" s="694"/>
      <c r="AC527" s="694"/>
      <c r="AD527" s="695"/>
      <c r="AE527" s="659" t="s">
        <v>1242</v>
      </c>
      <c r="AF527" s="660"/>
      <c r="AG527" s="660"/>
      <c r="AH527" s="660"/>
      <c r="AI527" s="660"/>
      <c r="AJ527" s="661"/>
      <c r="AK527" s="671"/>
      <c r="AL527" s="672"/>
      <c r="AM527" s="672"/>
      <c r="AN527" s="672"/>
      <c r="AO527" s="672"/>
      <c r="AP527" s="672"/>
      <c r="AQ527" s="672"/>
      <c r="AR527" s="672"/>
      <c r="AS527" s="692" t="s">
        <v>996</v>
      </c>
      <c r="AT527" s="692"/>
      <c r="AU527" s="692"/>
      <c r="AV527" s="692"/>
      <c r="AW527" s="692"/>
      <c r="AX527" s="692"/>
      <c r="AY527" s="692"/>
      <c r="AZ527" s="693"/>
      <c r="BA527" s="694"/>
      <c r="BB527" s="694"/>
      <c r="BC527" s="694"/>
      <c r="BD527" s="694"/>
      <c r="BE527" s="694"/>
      <c r="BF527" s="694"/>
      <c r="BG527" s="695"/>
    </row>
    <row r="528" spans="2:59" ht="14.55" customHeight="1" x14ac:dyDescent="0.2">
      <c r="B528" s="662"/>
      <c r="C528" s="663"/>
      <c r="D528" s="663"/>
      <c r="E528" s="663"/>
      <c r="F528" s="663"/>
      <c r="G528" s="664"/>
      <c r="H528" s="674"/>
      <c r="I528" s="675"/>
      <c r="J528" s="675"/>
      <c r="K528" s="675"/>
      <c r="L528" s="675"/>
      <c r="M528" s="675"/>
      <c r="N528" s="675"/>
      <c r="O528" s="675"/>
      <c r="P528" s="692"/>
      <c r="Q528" s="692"/>
      <c r="R528" s="692"/>
      <c r="S528" s="692"/>
      <c r="T528" s="692"/>
      <c r="U528" s="692"/>
      <c r="V528" s="692"/>
      <c r="W528" s="696"/>
      <c r="X528" s="697"/>
      <c r="Y528" s="697"/>
      <c r="Z528" s="697"/>
      <c r="AA528" s="697"/>
      <c r="AB528" s="697"/>
      <c r="AC528" s="697"/>
      <c r="AD528" s="698"/>
      <c r="AE528" s="662"/>
      <c r="AF528" s="663"/>
      <c r="AG528" s="663"/>
      <c r="AH528" s="663"/>
      <c r="AI528" s="663"/>
      <c r="AJ528" s="664"/>
      <c r="AK528" s="674"/>
      <c r="AL528" s="675"/>
      <c r="AM528" s="675"/>
      <c r="AN528" s="675"/>
      <c r="AO528" s="675"/>
      <c r="AP528" s="675"/>
      <c r="AQ528" s="675"/>
      <c r="AR528" s="675"/>
      <c r="AS528" s="692"/>
      <c r="AT528" s="692"/>
      <c r="AU528" s="692"/>
      <c r="AV528" s="692"/>
      <c r="AW528" s="692"/>
      <c r="AX528" s="692"/>
      <c r="AY528" s="692"/>
      <c r="AZ528" s="696"/>
      <c r="BA528" s="697"/>
      <c r="BB528" s="697"/>
      <c r="BC528" s="697"/>
      <c r="BD528" s="697"/>
      <c r="BE528" s="697"/>
      <c r="BF528" s="697"/>
      <c r="BG528" s="698"/>
    </row>
    <row r="529" spans="2:86" ht="19.5" customHeight="1" x14ac:dyDescent="0.2">
      <c r="B529" s="683" t="s">
        <v>79</v>
      </c>
      <c r="C529" s="683"/>
      <c r="D529" s="683"/>
      <c r="E529" s="683"/>
      <c r="F529" s="683"/>
      <c r="G529" s="683"/>
      <c r="H529" s="684">
        <f ca="1">OFFSET('(6)定期点検調書'!$CA$12,L510-1,0)</f>
        <v>0</v>
      </c>
      <c r="I529" s="684"/>
      <c r="J529" s="684"/>
      <c r="K529" s="684"/>
      <c r="L529" s="684"/>
      <c r="M529" s="684"/>
      <c r="N529" s="684"/>
      <c r="O529" s="684"/>
      <c r="P529" s="684"/>
      <c r="Q529" s="684"/>
      <c r="R529" s="684"/>
      <c r="S529" s="684"/>
      <c r="T529" s="684"/>
      <c r="U529" s="684"/>
      <c r="V529" s="684"/>
      <c r="W529" s="684"/>
      <c r="X529" s="684"/>
      <c r="Y529" s="684"/>
      <c r="Z529" s="684"/>
      <c r="AA529" s="684"/>
      <c r="AB529" s="684"/>
      <c r="AC529" s="684"/>
      <c r="AD529" s="684"/>
      <c r="AE529" s="683" t="s">
        <v>79</v>
      </c>
      <c r="AF529" s="683"/>
      <c r="AG529" s="683"/>
      <c r="AH529" s="683"/>
      <c r="AI529" s="683"/>
      <c r="AJ529" s="683"/>
      <c r="AK529" s="684">
        <f ca="1">OFFSET('(6)定期点検調書'!$CA$12,AO510-1,0)</f>
        <v>0</v>
      </c>
      <c r="AL529" s="684"/>
      <c r="AM529" s="684"/>
      <c r="AN529" s="684"/>
      <c r="AO529" s="684"/>
      <c r="AP529" s="684"/>
      <c r="AQ529" s="684"/>
      <c r="AR529" s="684"/>
      <c r="AS529" s="684"/>
      <c r="AT529" s="684"/>
      <c r="AU529" s="684"/>
      <c r="AV529" s="684"/>
      <c r="AW529" s="684"/>
      <c r="AX529" s="684"/>
      <c r="AY529" s="684"/>
      <c r="AZ529" s="684"/>
      <c r="BA529" s="684"/>
      <c r="BB529" s="684"/>
      <c r="BC529" s="684"/>
      <c r="BD529" s="684"/>
      <c r="BE529" s="684"/>
      <c r="BF529" s="684"/>
      <c r="BG529" s="684"/>
      <c r="CH529" s="473"/>
    </row>
    <row r="530" spans="2:86" ht="19.5" customHeight="1" x14ac:dyDescent="0.2">
      <c r="B530" s="683"/>
      <c r="C530" s="683"/>
      <c r="D530" s="683"/>
      <c r="E530" s="683"/>
      <c r="F530" s="683"/>
      <c r="G530" s="683"/>
      <c r="H530" s="684"/>
      <c r="I530" s="684"/>
      <c r="J530" s="684"/>
      <c r="K530" s="684"/>
      <c r="L530" s="684"/>
      <c r="M530" s="684"/>
      <c r="N530" s="684"/>
      <c r="O530" s="684"/>
      <c r="P530" s="684"/>
      <c r="Q530" s="684"/>
      <c r="R530" s="684"/>
      <c r="S530" s="684"/>
      <c r="T530" s="684"/>
      <c r="U530" s="684"/>
      <c r="V530" s="684"/>
      <c r="W530" s="684"/>
      <c r="X530" s="684"/>
      <c r="Y530" s="684"/>
      <c r="Z530" s="684"/>
      <c r="AA530" s="684"/>
      <c r="AB530" s="684"/>
      <c r="AC530" s="684"/>
      <c r="AD530" s="684"/>
      <c r="AE530" s="683"/>
      <c r="AF530" s="683"/>
      <c r="AG530" s="683"/>
      <c r="AH530" s="683"/>
      <c r="AI530" s="683"/>
      <c r="AJ530" s="683"/>
      <c r="AK530" s="684"/>
      <c r="AL530" s="684"/>
      <c r="AM530" s="684"/>
      <c r="AN530" s="684"/>
      <c r="AO530" s="684"/>
      <c r="AP530" s="684"/>
      <c r="AQ530" s="684"/>
      <c r="AR530" s="684"/>
      <c r="AS530" s="684"/>
      <c r="AT530" s="684"/>
      <c r="AU530" s="684"/>
      <c r="AV530" s="684"/>
      <c r="AW530" s="684"/>
      <c r="AX530" s="684"/>
      <c r="AY530" s="684"/>
      <c r="AZ530" s="684"/>
      <c r="BA530" s="684"/>
      <c r="BB530" s="684"/>
      <c r="BC530" s="684"/>
      <c r="BD530" s="684"/>
      <c r="BE530" s="684"/>
      <c r="BF530" s="684"/>
      <c r="BG530" s="684"/>
    </row>
    <row r="531" spans="2:86" ht="14.55" customHeight="1" x14ac:dyDescent="0.2">
      <c r="B531" s="677" t="s">
        <v>1038</v>
      </c>
      <c r="C531" s="678"/>
      <c r="D531" s="677" t="s">
        <v>1237</v>
      </c>
      <c r="E531" s="719"/>
      <c r="F531" s="719"/>
      <c r="G531" s="719"/>
      <c r="H531" s="665">
        <f ca="1">OFFSET('(6)定期点検調書'!$B$12,L531-1,0)</f>
        <v>0</v>
      </c>
      <c r="I531" s="666"/>
      <c r="J531" s="666"/>
      <c r="K531" s="667"/>
      <c r="L531" s="703">
        <f>AO510+1</f>
        <v>51</v>
      </c>
      <c r="M531" s="703"/>
      <c r="N531" s="703"/>
      <c r="O531" s="703"/>
      <c r="P531" s="703"/>
      <c r="Q531" s="703"/>
      <c r="R531" s="703"/>
      <c r="S531" s="703"/>
      <c r="T531" s="703"/>
      <c r="U531" s="703"/>
      <c r="V531" s="703"/>
      <c r="W531" s="703"/>
      <c r="X531" s="703"/>
      <c r="Y531" s="703"/>
      <c r="Z531" s="703"/>
      <c r="AA531" s="703"/>
      <c r="AB531" s="703"/>
      <c r="AC531" s="703"/>
      <c r="AD531" s="704"/>
      <c r="AE531" s="677" t="s">
        <v>1038</v>
      </c>
      <c r="AF531" s="678"/>
      <c r="AG531" s="677" t="s">
        <v>1237</v>
      </c>
      <c r="AH531" s="719"/>
      <c r="AI531" s="719"/>
      <c r="AJ531" s="719"/>
      <c r="AK531" s="665">
        <f ca="1">OFFSET('(6)定期点検調書'!$B$12,AO531-1,0)</f>
        <v>0</v>
      </c>
      <c r="AL531" s="666"/>
      <c r="AM531" s="666"/>
      <c r="AN531" s="667"/>
      <c r="AO531" s="703">
        <f>L531+1</f>
        <v>52</v>
      </c>
      <c r="AP531" s="703"/>
      <c r="AQ531" s="703"/>
      <c r="AR531" s="703"/>
      <c r="AS531" s="703"/>
      <c r="AT531" s="703"/>
      <c r="AU531" s="703"/>
      <c r="AV531" s="703"/>
      <c r="AW531" s="703"/>
      <c r="AX531" s="703"/>
      <c r="AY531" s="703"/>
      <c r="AZ531" s="703"/>
      <c r="BA531" s="703"/>
      <c r="BB531" s="703"/>
      <c r="BC531" s="703"/>
      <c r="BD531" s="703"/>
      <c r="BE531" s="703"/>
      <c r="BF531" s="703"/>
      <c r="BG531" s="704"/>
    </row>
    <row r="532" spans="2:86" ht="14.55" customHeight="1" x14ac:dyDescent="0.2">
      <c r="B532" s="679"/>
      <c r="C532" s="680"/>
      <c r="D532" s="681"/>
      <c r="E532" s="720"/>
      <c r="F532" s="720"/>
      <c r="G532" s="720"/>
      <c r="H532" s="668"/>
      <c r="I532" s="669"/>
      <c r="J532" s="669"/>
      <c r="K532" s="670"/>
      <c r="L532" s="705"/>
      <c r="M532" s="705"/>
      <c r="N532" s="705"/>
      <c r="O532" s="705"/>
      <c r="P532" s="705"/>
      <c r="Q532" s="705"/>
      <c r="R532" s="705"/>
      <c r="S532" s="705"/>
      <c r="T532" s="705"/>
      <c r="U532" s="705"/>
      <c r="V532" s="705"/>
      <c r="W532" s="705"/>
      <c r="X532" s="705"/>
      <c r="Y532" s="705"/>
      <c r="Z532" s="705"/>
      <c r="AA532" s="705"/>
      <c r="AB532" s="705"/>
      <c r="AC532" s="705"/>
      <c r="AD532" s="706"/>
      <c r="AE532" s="679"/>
      <c r="AF532" s="680"/>
      <c r="AG532" s="681"/>
      <c r="AH532" s="720"/>
      <c r="AI532" s="720"/>
      <c r="AJ532" s="720"/>
      <c r="AK532" s="668"/>
      <c r="AL532" s="669"/>
      <c r="AM532" s="669"/>
      <c r="AN532" s="670"/>
      <c r="AO532" s="705"/>
      <c r="AP532" s="705"/>
      <c r="AQ532" s="705"/>
      <c r="AR532" s="705"/>
      <c r="AS532" s="705"/>
      <c r="AT532" s="705"/>
      <c r="AU532" s="705"/>
      <c r="AV532" s="705"/>
      <c r="AW532" s="705"/>
      <c r="AX532" s="705"/>
      <c r="AY532" s="705"/>
      <c r="AZ532" s="705"/>
      <c r="BA532" s="705"/>
      <c r="BB532" s="705"/>
      <c r="BC532" s="705"/>
      <c r="BD532" s="705"/>
      <c r="BE532" s="705"/>
      <c r="BF532" s="705"/>
      <c r="BG532" s="706"/>
    </row>
    <row r="533" spans="2:86" ht="14.55" customHeight="1" x14ac:dyDescent="0.2">
      <c r="B533" s="679"/>
      <c r="C533" s="680"/>
      <c r="D533" s="677" t="s">
        <v>992</v>
      </c>
      <c r="E533" s="719"/>
      <c r="F533" s="719"/>
      <c r="G533" s="719"/>
      <c r="H533" s="665">
        <f ca="1">OFFSET('(6)定期点検調書'!$D$12,L531-1,0)</f>
        <v>0</v>
      </c>
      <c r="I533" s="666"/>
      <c r="J533" s="666"/>
      <c r="K533" s="667"/>
      <c r="L533" s="705"/>
      <c r="M533" s="705"/>
      <c r="N533" s="705"/>
      <c r="O533" s="705"/>
      <c r="P533" s="705"/>
      <c r="Q533" s="705"/>
      <c r="R533" s="705"/>
      <c r="S533" s="705"/>
      <c r="T533" s="705"/>
      <c r="U533" s="705"/>
      <c r="V533" s="705"/>
      <c r="W533" s="705"/>
      <c r="X533" s="705"/>
      <c r="Y533" s="705"/>
      <c r="Z533" s="705"/>
      <c r="AA533" s="705"/>
      <c r="AB533" s="705"/>
      <c r="AC533" s="705"/>
      <c r="AD533" s="706"/>
      <c r="AE533" s="679"/>
      <c r="AF533" s="680"/>
      <c r="AG533" s="677" t="s">
        <v>992</v>
      </c>
      <c r="AH533" s="719"/>
      <c r="AI533" s="719"/>
      <c r="AJ533" s="719"/>
      <c r="AK533" s="665">
        <f ca="1">OFFSET('(6)定期点検調書'!$D$12,AO531-1,0)</f>
        <v>0</v>
      </c>
      <c r="AL533" s="666"/>
      <c r="AM533" s="666"/>
      <c r="AN533" s="667"/>
      <c r="AO533" s="705"/>
      <c r="AP533" s="705"/>
      <c r="AQ533" s="705"/>
      <c r="AR533" s="705"/>
      <c r="AS533" s="705"/>
      <c r="AT533" s="705"/>
      <c r="AU533" s="705"/>
      <c r="AV533" s="705"/>
      <c r="AW533" s="705"/>
      <c r="AX533" s="705"/>
      <c r="AY533" s="705"/>
      <c r="AZ533" s="705"/>
      <c r="BA533" s="705"/>
      <c r="BB533" s="705"/>
      <c r="BC533" s="705"/>
      <c r="BD533" s="705"/>
      <c r="BE533" s="705"/>
      <c r="BF533" s="705"/>
      <c r="BG533" s="706"/>
    </row>
    <row r="534" spans="2:86" ht="14.55" customHeight="1" x14ac:dyDescent="0.2">
      <c r="B534" s="681"/>
      <c r="C534" s="682"/>
      <c r="D534" s="681"/>
      <c r="E534" s="720"/>
      <c r="F534" s="720"/>
      <c r="G534" s="720"/>
      <c r="H534" s="668"/>
      <c r="I534" s="669"/>
      <c r="J534" s="669"/>
      <c r="K534" s="670"/>
      <c r="L534" s="705"/>
      <c r="M534" s="705"/>
      <c r="N534" s="705"/>
      <c r="O534" s="705"/>
      <c r="P534" s="705"/>
      <c r="Q534" s="705"/>
      <c r="R534" s="705"/>
      <c r="S534" s="705"/>
      <c r="T534" s="705"/>
      <c r="U534" s="705"/>
      <c r="V534" s="705"/>
      <c r="W534" s="705"/>
      <c r="X534" s="705"/>
      <c r="Y534" s="705"/>
      <c r="Z534" s="705"/>
      <c r="AA534" s="705"/>
      <c r="AB534" s="705"/>
      <c r="AC534" s="705"/>
      <c r="AD534" s="706"/>
      <c r="AE534" s="681"/>
      <c r="AF534" s="682"/>
      <c r="AG534" s="681"/>
      <c r="AH534" s="720"/>
      <c r="AI534" s="720"/>
      <c r="AJ534" s="720"/>
      <c r="AK534" s="668"/>
      <c r="AL534" s="669"/>
      <c r="AM534" s="669"/>
      <c r="AN534" s="670"/>
      <c r="AO534" s="705"/>
      <c r="AP534" s="705"/>
      <c r="AQ534" s="705"/>
      <c r="AR534" s="705"/>
      <c r="AS534" s="705"/>
      <c r="AT534" s="705"/>
      <c r="AU534" s="705"/>
      <c r="AV534" s="705"/>
      <c r="AW534" s="705"/>
      <c r="AX534" s="705"/>
      <c r="AY534" s="705"/>
      <c r="AZ534" s="705"/>
      <c r="BA534" s="705"/>
      <c r="BB534" s="705"/>
      <c r="BC534" s="705"/>
      <c r="BD534" s="705"/>
      <c r="BE534" s="705"/>
      <c r="BF534" s="705"/>
      <c r="BG534" s="706"/>
    </row>
    <row r="535" spans="2:86" ht="14.55" customHeight="1" x14ac:dyDescent="0.2">
      <c r="B535" s="677" t="s">
        <v>1238</v>
      </c>
      <c r="C535" s="678"/>
      <c r="D535" s="659" t="s">
        <v>993</v>
      </c>
      <c r="E535" s="660"/>
      <c r="F535" s="660"/>
      <c r="G535" s="660"/>
      <c r="H535" s="671">
        <f ca="1">OFFSET('(6)定期点検調書'!$AA$13,L531-1,0)</f>
        <v>0</v>
      </c>
      <c r="I535" s="672"/>
      <c r="J535" s="672"/>
      <c r="K535" s="673"/>
      <c r="L535" s="705"/>
      <c r="M535" s="705"/>
      <c r="N535" s="705"/>
      <c r="O535" s="705"/>
      <c r="P535" s="705"/>
      <c r="Q535" s="705"/>
      <c r="R535" s="705"/>
      <c r="S535" s="705"/>
      <c r="T535" s="705"/>
      <c r="U535" s="705"/>
      <c r="V535" s="705"/>
      <c r="W535" s="705"/>
      <c r="X535" s="705"/>
      <c r="Y535" s="705"/>
      <c r="Z535" s="705"/>
      <c r="AA535" s="705"/>
      <c r="AB535" s="705"/>
      <c r="AC535" s="705"/>
      <c r="AD535" s="706"/>
      <c r="AE535" s="677" t="s">
        <v>1238</v>
      </c>
      <c r="AF535" s="678"/>
      <c r="AG535" s="659" t="s">
        <v>993</v>
      </c>
      <c r="AH535" s="660"/>
      <c r="AI535" s="660"/>
      <c r="AJ535" s="660"/>
      <c r="AK535" s="671">
        <f ca="1">OFFSET('(6)定期点検調書'!$AA$13,AO531-1,0)</f>
        <v>0</v>
      </c>
      <c r="AL535" s="672"/>
      <c r="AM535" s="672"/>
      <c r="AN535" s="673"/>
      <c r="AO535" s="705"/>
      <c r="AP535" s="705"/>
      <c r="AQ535" s="705"/>
      <c r="AR535" s="705"/>
      <c r="AS535" s="705"/>
      <c r="AT535" s="705"/>
      <c r="AU535" s="705"/>
      <c r="AV535" s="705"/>
      <c r="AW535" s="705"/>
      <c r="AX535" s="705"/>
      <c r="AY535" s="705"/>
      <c r="AZ535" s="705"/>
      <c r="BA535" s="705"/>
      <c r="BB535" s="705"/>
      <c r="BC535" s="705"/>
      <c r="BD535" s="705"/>
      <c r="BE535" s="705"/>
      <c r="BF535" s="705"/>
      <c r="BG535" s="706"/>
    </row>
    <row r="536" spans="2:86" ht="14.55" customHeight="1" x14ac:dyDescent="0.2">
      <c r="B536" s="679"/>
      <c r="C536" s="680"/>
      <c r="D536" s="662"/>
      <c r="E536" s="663"/>
      <c r="F536" s="663"/>
      <c r="G536" s="663"/>
      <c r="H536" s="674"/>
      <c r="I536" s="675"/>
      <c r="J536" s="675"/>
      <c r="K536" s="676"/>
      <c r="L536" s="705"/>
      <c r="M536" s="705"/>
      <c r="N536" s="705"/>
      <c r="O536" s="705"/>
      <c r="P536" s="705"/>
      <c r="Q536" s="705"/>
      <c r="R536" s="705"/>
      <c r="S536" s="705"/>
      <c r="T536" s="705"/>
      <c r="U536" s="705"/>
      <c r="V536" s="705"/>
      <c r="W536" s="705"/>
      <c r="X536" s="705"/>
      <c r="Y536" s="705"/>
      <c r="Z536" s="705"/>
      <c r="AA536" s="705"/>
      <c r="AB536" s="705"/>
      <c r="AC536" s="705"/>
      <c r="AD536" s="706"/>
      <c r="AE536" s="679"/>
      <c r="AF536" s="680"/>
      <c r="AG536" s="662"/>
      <c r="AH536" s="663"/>
      <c r="AI536" s="663"/>
      <c r="AJ536" s="663"/>
      <c r="AK536" s="674"/>
      <c r="AL536" s="675"/>
      <c r="AM536" s="675"/>
      <c r="AN536" s="676"/>
      <c r="AO536" s="705"/>
      <c r="AP536" s="705"/>
      <c r="AQ536" s="705"/>
      <c r="AR536" s="705"/>
      <c r="AS536" s="705"/>
      <c r="AT536" s="705"/>
      <c r="AU536" s="705"/>
      <c r="AV536" s="705"/>
      <c r="AW536" s="705"/>
      <c r="AX536" s="705"/>
      <c r="AY536" s="705"/>
      <c r="AZ536" s="705"/>
      <c r="BA536" s="705"/>
      <c r="BB536" s="705"/>
      <c r="BC536" s="705"/>
      <c r="BD536" s="705"/>
      <c r="BE536" s="705"/>
      <c r="BF536" s="705"/>
      <c r="BG536" s="706"/>
    </row>
    <row r="537" spans="2:86" ht="14.55" customHeight="1" x14ac:dyDescent="0.2">
      <c r="B537" s="679"/>
      <c r="C537" s="680"/>
      <c r="D537" s="659" t="s">
        <v>1239</v>
      </c>
      <c r="E537" s="660"/>
      <c r="F537" s="660"/>
      <c r="G537" s="660"/>
      <c r="H537" s="665">
        <f ca="1">OFFSET('(6)定期点検調書'!$AD$12,L531-1,0)</f>
        <v>0</v>
      </c>
      <c r="I537" s="666"/>
      <c r="J537" s="666"/>
      <c r="K537" s="667"/>
      <c r="L537" s="705"/>
      <c r="M537" s="705"/>
      <c r="N537" s="705"/>
      <c r="O537" s="705"/>
      <c r="P537" s="705"/>
      <c r="Q537" s="705"/>
      <c r="R537" s="705"/>
      <c r="S537" s="705"/>
      <c r="T537" s="705"/>
      <c r="U537" s="705"/>
      <c r="V537" s="705"/>
      <c r="W537" s="705"/>
      <c r="X537" s="705"/>
      <c r="Y537" s="705"/>
      <c r="Z537" s="705"/>
      <c r="AA537" s="705"/>
      <c r="AB537" s="705"/>
      <c r="AC537" s="705"/>
      <c r="AD537" s="706"/>
      <c r="AE537" s="679"/>
      <c r="AF537" s="680"/>
      <c r="AG537" s="659" t="s">
        <v>1239</v>
      </c>
      <c r="AH537" s="660"/>
      <c r="AI537" s="660"/>
      <c r="AJ537" s="660"/>
      <c r="AK537" s="665">
        <f ca="1">OFFSET('(6)定期点検調書'!$AD$12,AO531-1,0)</f>
        <v>0</v>
      </c>
      <c r="AL537" s="666"/>
      <c r="AM537" s="666"/>
      <c r="AN537" s="667"/>
      <c r="AO537" s="705"/>
      <c r="AP537" s="705"/>
      <c r="AQ537" s="705"/>
      <c r="AR537" s="705"/>
      <c r="AS537" s="705"/>
      <c r="AT537" s="705"/>
      <c r="AU537" s="705"/>
      <c r="AV537" s="705"/>
      <c r="AW537" s="705"/>
      <c r="AX537" s="705"/>
      <c r="AY537" s="705"/>
      <c r="AZ537" s="705"/>
      <c r="BA537" s="705"/>
      <c r="BB537" s="705"/>
      <c r="BC537" s="705"/>
      <c r="BD537" s="705"/>
      <c r="BE537" s="705"/>
      <c r="BF537" s="705"/>
      <c r="BG537" s="706"/>
    </row>
    <row r="538" spans="2:86" ht="14.55" customHeight="1" x14ac:dyDescent="0.2">
      <c r="B538" s="681"/>
      <c r="C538" s="682"/>
      <c r="D538" s="662"/>
      <c r="E538" s="663"/>
      <c r="F538" s="663"/>
      <c r="G538" s="663"/>
      <c r="H538" s="668"/>
      <c r="I538" s="669"/>
      <c r="J538" s="669"/>
      <c r="K538" s="670"/>
      <c r="L538" s="705"/>
      <c r="M538" s="705"/>
      <c r="N538" s="705"/>
      <c r="O538" s="705"/>
      <c r="P538" s="705"/>
      <c r="Q538" s="705"/>
      <c r="R538" s="705"/>
      <c r="S538" s="705"/>
      <c r="T538" s="705"/>
      <c r="U538" s="705"/>
      <c r="V538" s="705"/>
      <c r="W538" s="705"/>
      <c r="X538" s="705"/>
      <c r="Y538" s="705"/>
      <c r="Z538" s="705"/>
      <c r="AA538" s="705"/>
      <c r="AB538" s="705"/>
      <c r="AC538" s="705"/>
      <c r="AD538" s="706"/>
      <c r="AE538" s="681"/>
      <c r="AF538" s="682"/>
      <c r="AG538" s="662"/>
      <c r="AH538" s="663"/>
      <c r="AI538" s="663"/>
      <c r="AJ538" s="663"/>
      <c r="AK538" s="668"/>
      <c r="AL538" s="669"/>
      <c r="AM538" s="669"/>
      <c r="AN538" s="670"/>
      <c r="AO538" s="705"/>
      <c r="AP538" s="705"/>
      <c r="AQ538" s="705"/>
      <c r="AR538" s="705"/>
      <c r="AS538" s="705"/>
      <c r="AT538" s="705"/>
      <c r="AU538" s="705"/>
      <c r="AV538" s="705"/>
      <c r="AW538" s="705"/>
      <c r="AX538" s="705"/>
      <c r="AY538" s="705"/>
      <c r="AZ538" s="705"/>
      <c r="BA538" s="705"/>
      <c r="BB538" s="705"/>
      <c r="BC538" s="705"/>
      <c r="BD538" s="705"/>
      <c r="BE538" s="705"/>
      <c r="BF538" s="705"/>
      <c r="BG538" s="706"/>
    </row>
    <row r="539" spans="2:86" ht="28.95" customHeight="1" x14ac:dyDescent="0.2">
      <c r="B539" s="716" t="s">
        <v>995</v>
      </c>
      <c r="C539" s="717"/>
      <c r="D539" s="717"/>
      <c r="E539" s="717"/>
      <c r="F539" s="717"/>
      <c r="G539" s="718"/>
      <c r="H539" s="709">
        <f ca="1">OFFSET('(6)定期点検調書'!$AK$12,L531-1,0)</f>
        <v>0</v>
      </c>
      <c r="I539" s="710"/>
      <c r="J539" s="710"/>
      <c r="K539" s="711"/>
      <c r="L539" s="705"/>
      <c r="M539" s="705"/>
      <c r="N539" s="705"/>
      <c r="O539" s="705"/>
      <c r="P539" s="705"/>
      <c r="Q539" s="705"/>
      <c r="R539" s="705"/>
      <c r="S539" s="705"/>
      <c r="T539" s="705"/>
      <c r="U539" s="705"/>
      <c r="V539" s="705"/>
      <c r="W539" s="705"/>
      <c r="X539" s="705"/>
      <c r="Y539" s="705"/>
      <c r="Z539" s="705"/>
      <c r="AA539" s="705"/>
      <c r="AB539" s="705"/>
      <c r="AC539" s="705"/>
      <c r="AD539" s="706"/>
      <c r="AE539" s="716" t="s">
        <v>995</v>
      </c>
      <c r="AF539" s="717"/>
      <c r="AG539" s="717"/>
      <c r="AH539" s="717"/>
      <c r="AI539" s="717"/>
      <c r="AJ539" s="718"/>
      <c r="AK539" s="709">
        <f ca="1">OFFSET('(6)定期点検調書'!$AK$12,AO531-1,0)</f>
        <v>0</v>
      </c>
      <c r="AL539" s="710"/>
      <c r="AM539" s="710"/>
      <c r="AN539" s="711"/>
      <c r="AO539" s="705"/>
      <c r="AP539" s="705"/>
      <c r="AQ539" s="705"/>
      <c r="AR539" s="705"/>
      <c r="AS539" s="705"/>
      <c r="AT539" s="705"/>
      <c r="AU539" s="705"/>
      <c r="AV539" s="705"/>
      <c r="AW539" s="705"/>
      <c r="AX539" s="705"/>
      <c r="AY539" s="705"/>
      <c r="AZ539" s="705"/>
      <c r="BA539" s="705"/>
      <c r="BB539" s="705"/>
      <c r="BC539" s="705"/>
      <c r="BD539" s="705"/>
      <c r="BE539" s="705"/>
      <c r="BF539" s="705"/>
      <c r="BG539" s="706"/>
    </row>
    <row r="540" spans="2:86" ht="14.55" customHeight="1" x14ac:dyDescent="0.2">
      <c r="B540" s="677" t="s">
        <v>1240</v>
      </c>
      <c r="C540" s="661"/>
      <c r="D540" s="659" t="s">
        <v>994</v>
      </c>
      <c r="E540" s="660"/>
      <c r="F540" s="660"/>
      <c r="G540" s="661"/>
      <c r="H540" s="699" t="str">
        <f ca="1">OFFSET('(6)定期点検調書'!$BY$12,L531-1,0)</f>
        <v/>
      </c>
      <c r="I540" s="700"/>
      <c r="J540" s="700"/>
      <c r="K540" s="714"/>
      <c r="L540" s="705"/>
      <c r="M540" s="705"/>
      <c r="N540" s="705"/>
      <c r="O540" s="705"/>
      <c r="P540" s="705"/>
      <c r="Q540" s="705"/>
      <c r="R540" s="705"/>
      <c r="S540" s="705"/>
      <c r="T540" s="705"/>
      <c r="U540" s="705"/>
      <c r="V540" s="705"/>
      <c r="W540" s="705"/>
      <c r="X540" s="705"/>
      <c r="Y540" s="705"/>
      <c r="Z540" s="705"/>
      <c r="AA540" s="705"/>
      <c r="AB540" s="705"/>
      <c r="AC540" s="705"/>
      <c r="AD540" s="706"/>
      <c r="AE540" s="677" t="s">
        <v>1240</v>
      </c>
      <c r="AF540" s="661"/>
      <c r="AG540" s="659" t="s">
        <v>994</v>
      </c>
      <c r="AH540" s="660"/>
      <c r="AI540" s="660"/>
      <c r="AJ540" s="661"/>
      <c r="AK540" s="699" t="str">
        <f ca="1">OFFSET('(6)定期点検調書'!$BY$12,AO531-1,0)</f>
        <v/>
      </c>
      <c r="AL540" s="700"/>
      <c r="AM540" s="700"/>
      <c r="AN540" s="714"/>
      <c r="AO540" s="705"/>
      <c r="AP540" s="705"/>
      <c r="AQ540" s="705"/>
      <c r="AR540" s="705"/>
      <c r="AS540" s="705"/>
      <c r="AT540" s="705"/>
      <c r="AU540" s="705"/>
      <c r="AV540" s="705"/>
      <c r="AW540" s="705"/>
      <c r="AX540" s="705"/>
      <c r="AY540" s="705"/>
      <c r="AZ540" s="705"/>
      <c r="BA540" s="705"/>
      <c r="BB540" s="705"/>
      <c r="BC540" s="705"/>
      <c r="BD540" s="705"/>
      <c r="BE540" s="705"/>
      <c r="BF540" s="705"/>
      <c r="BG540" s="706"/>
    </row>
    <row r="541" spans="2:86" ht="14.55" customHeight="1" x14ac:dyDescent="0.2">
      <c r="B541" s="712"/>
      <c r="C541" s="713"/>
      <c r="D541" s="662"/>
      <c r="E541" s="663"/>
      <c r="F541" s="663"/>
      <c r="G541" s="664"/>
      <c r="H541" s="701"/>
      <c r="I541" s="702"/>
      <c r="J541" s="702"/>
      <c r="K541" s="715"/>
      <c r="L541" s="705"/>
      <c r="M541" s="705"/>
      <c r="N541" s="705"/>
      <c r="O541" s="705"/>
      <c r="P541" s="705"/>
      <c r="Q541" s="705"/>
      <c r="R541" s="705"/>
      <c r="S541" s="705"/>
      <c r="T541" s="705"/>
      <c r="U541" s="705"/>
      <c r="V541" s="705"/>
      <c r="W541" s="705"/>
      <c r="X541" s="705"/>
      <c r="Y541" s="705"/>
      <c r="Z541" s="705"/>
      <c r="AA541" s="705"/>
      <c r="AB541" s="705"/>
      <c r="AC541" s="705"/>
      <c r="AD541" s="706"/>
      <c r="AE541" s="712"/>
      <c r="AF541" s="713"/>
      <c r="AG541" s="662"/>
      <c r="AH541" s="663"/>
      <c r="AI541" s="663"/>
      <c r="AJ541" s="664"/>
      <c r="AK541" s="701"/>
      <c r="AL541" s="702"/>
      <c r="AM541" s="702"/>
      <c r="AN541" s="715"/>
      <c r="AO541" s="705"/>
      <c r="AP541" s="705"/>
      <c r="AQ541" s="705"/>
      <c r="AR541" s="705"/>
      <c r="AS541" s="705"/>
      <c r="AT541" s="705"/>
      <c r="AU541" s="705"/>
      <c r="AV541" s="705"/>
      <c r="AW541" s="705"/>
      <c r="AX541" s="705"/>
      <c r="AY541" s="705"/>
      <c r="AZ541" s="705"/>
      <c r="BA541" s="705"/>
      <c r="BB541" s="705"/>
      <c r="BC541" s="705"/>
      <c r="BD541" s="705"/>
      <c r="BE541" s="705"/>
      <c r="BF541" s="705"/>
      <c r="BG541" s="706"/>
    </row>
    <row r="542" spans="2:86" ht="14.55" customHeight="1" x14ac:dyDescent="0.2">
      <c r="B542" s="712"/>
      <c r="C542" s="713"/>
      <c r="D542" s="659" t="s">
        <v>1186</v>
      </c>
      <c r="E542" s="660"/>
      <c r="F542" s="660"/>
      <c r="G542" s="661"/>
      <c r="H542" s="665">
        <f ca="1">OFFSET('(6)定期点検調書'!$BC$12,L531-1,0)</f>
        <v>0</v>
      </c>
      <c r="I542" s="666"/>
      <c r="J542" s="666"/>
      <c r="K542" s="667"/>
      <c r="L542" s="705"/>
      <c r="M542" s="705"/>
      <c r="N542" s="705"/>
      <c r="O542" s="705"/>
      <c r="P542" s="705"/>
      <c r="Q542" s="705"/>
      <c r="R542" s="705"/>
      <c r="S542" s="705"/>
      <c r="T542" s="705"/>
      <c r="U542" s="705"/>
      <c r="V542" s="705"/>
      <c r="W542" s="705"/>
      <c r="X542" s="705"/>
      <c r="Y542" s="705"/>
      <c r="Z542" s="705"/>
      <c r="AA542" s="705"/>
      <c r="AB542" s="705"/>
      <c r="AC542" s="705"/>
      <c r="AD542" s="706"/>
      <c r="AE542" s="712"/>
      <c r="AF542" s="713"/>
      <c r="AG542" s="659" t="s">
        <v>1186</v>
      </c>
      <c r="AH542" s="660"/>
      <c r="AI542" s="660"/>
      <c r="AJ542" s="661"/>
      <c r="AK542" s="665">
        <f ca="1">OFFSET('(6)定期点検調書'!$BC$12,AO531-1,0)</f>
        <v>0</v>
      </c>
      <c r="AL542" s="666"/>
      <c r="AM542" s="666"/>
      <c r="AN542" s="667"/>
      <c r="AO542" s="705"/>
      <c r="AP542" s="705"/>
      <c r="AQ542" s="705"/>
      <c r="AR542" s="705"/>
      <c r="AS542" s="705"/>
      <c r="AT542" s="705"/>
      <c r="AU542" s="705"/>
      <c r="AV542" s="705"/>
      <c r="AW542" s="705"/>
      <c r="AX542" s="705"/>
      <c r="AY542" s="705"/>
      <c r="AZ542" s="705"/>
      <c r="BA542" s="705"/>
      <c r="BB542" s="705"/>
      <c r="BC542" s="705"/>
      <c r="BD542" s="705"/>
      <c r="BE542" s="705"/>
      <c r="BF542" s="705"/>
      <c r="BG542" s="706"/>
    </row>
    <row r="543" spans="2:86" ht="14.55" customHeight="1" x14ac:dyDescent="0.2">
      <c r="B543" s="712"/>
      <c r="C543" s="713"/>
      <c r="D543" s="662"/>
      <c r="E543" s="663"/>
      <c r="F543" s="663"/>
      <c r="G543" s="664"/>
      <c r="H543" s="668"/>
      <c r="I543" s="669"/>
      <c r="J543" s="669"/>
      <c r="K543" s="670"/>
      <c r="L543" s="705"/>
      <c r="M543" s="705"/>
      <c r="N543" s="705"/>
      <c r="O543" s="705"/>
      <c r="P543" s="705"/>
      <c r="Q543" s="705"/>
      <c r="R543" s="705"/>
      <c r="S543" s="705"/>
      <c r="T543" s="705"/>
      <c r="U543" s="705"/>
      <c r="V543" s="705"/>
      <c r="W543" s="705"/>
      <c r="X543" s="705"/>
      <c r="Y543" s="705"/>
      <c r="Z543" s="705"/>
      <c r="AA543" s="705"/>
      <c r="AB543" s="705"/>
      <c r="AC543" s="705"/>
      <c r="AD543" s="706"/>
      <c r="AE543" s="712"/>
      <c r="AF543" s="713"/>
      <c r="AG543" s="662"/>
      <c r="AH543" s="663"/>
      <c r="AI543" s="663"/>
      <c r="AJ543" s="664"/>
      <c r="AK543" s="668"/>
      <c r="AL543" s="669"/>
      <c r="AM543" s="669"/>
      <c r="AN543" s="670"/>
      <c r="AO543" s="705"/>
      <c r="AP543" s="705"/>
      <c r="AQ543" s="705"/>
      <c r="AR543" s="705"/>
      <c r="AS543" s="705"/>
      <c r="AT543" s="705"/>
      <c r="AU543" s="705"/>
      <c r="AV543" s="705"/>
      <c r="AW543" s="705"/>
      <c r="AX543" s="705"/>
      <c r="AY543" s="705"/>
      <c r="AZ543" s="705"/>
      <c r="BA543" s="705"/>
      <c r="BB543" s="705"/>
      <c r="BC543" s="705"/>
      <c r="BD543" s="705"/>
      <c r="BE543" s="705"/>
      <c r="BF543" s="705"/>
      <c r="BG543" s="706"/>
    </row>
    <row r="544" spans="2:86" ht="14.55" customHeight="1" x14ac:dyDescent="0.2">
      <c r="B544" s="712"/>
      <c r="C544" s="713"/>
      <c r="D544" s="659" t="s">
        <v>1187</v>
      </c>
      <c r="E544" s="660"/>
      <c r="F544" s="660"/>
      <c r="G544" s="661"/>
      <c r="H544" s="665">
        <f ca="1">OFFSET('(6)定期点検調書'!$BF$12,L531-1,0)</f>
        <v>0</v>
      </c>
      <c r="I544" s="666"/>
      <c r="J544" s="666"/>
      <c r="K544" s="667"/>
      <c r="L544" s="705"/>
      <c r="M544" s="705"/>
      <c r="N544" s="705"/>
      <c r="O544" s="705"/>
      <c r="P544" s="705"/>
      <c r="Q544" s="705"/>
      <c r="R544" s="705"/>
      <c r="S544" s="705"/>
      <c r="T544" s="705"/>
      <c r="U544" s="705"/>
      <c r="V544" s="705"/>
      <c r="W544" s="705"/>
      <c r="X544" s="705"/>
      <c r="Y544" s="705"/>
      <c r="Z544" s="705"/>
      <c r="AA544" s="705"/>
      <c r="AB544" s="705"/>
      <c r="AC544" s="705"/>
      <c r="AD544" s="706"/>
      <c r="AE544" s="712"/>
      <c r="AF544" s="713"/>
      <c r="AG544" s="659" t="s">
        <v>1187</v>
      </c>
      <c r="AH544" s="660"/>
      <c r="AI544" s="660"/>
      <c r="AJ544" s="661"/>
      <c r="AK544" s="665">
        <f ca="1">OFFSET('(6)定期点検調書'!$BF$12,AO531-1,0)</f>
        <v>0</v>
      </c>
      <c r="AL544" s="666"/>
      <c r="AM544" s="666"/>
      <c r="AN544" s="667"/>
      <c r="AO544" s="705"/>
      <c r="AP544" s="705"/>
      <c r="AQ544" s="705"/>
      <c r="AR544" s="705"/>
      <c r="AS544" s="705"/>
      <c r="AT544" s="705"/>
      <c r="AU544" s="705"/>
      <c r="AV544" s="705"/>
      <c r="AW544" s="705"/>
      <c r="AX544" s="705"/>
      <c r="AY544" s="705"/>
      <c r="AZ544" s="705"/>
      <c r="BA544" s="705"/>
      <c r="BB544" s="705"/>
      <c r="BC544" s="705"/>
      <c r="BD544" s="705"/>
      <c r="BE544" s="705"/>
      <c r="BF544" s="705"/>
      <c r="BG544" s="706"/>
    </row>
    <row r="545" spans="2:86" ht="14.55" customHeight="1" x14ac:dyDescent="0.2">
      <c r="B545" s="662"/>
      <c r="C545" s="664"/>
      <c r="D545" s="662"/>
      <c r="E545" s="663"/>
      <c r="F545" s="663"/>
      <c r="G545" s="664"/>
      <c r="H545" s="668"/>
      <c r="I545" s="669"/>
      <c r="J545" s="669"/>
      <c r="K545" s="670"/>
      <c r="L545" s="707"/>
      <c r="M545" s="707"/>
      <c r="N545" s="707"/>
      <c r="O545" s="707"/>
      <c r="P545" s="707"/>
      <c r="Q545" s="707"/>
      <c r="R545" s="707"/>
      <c r="S545" s="707"/>
      <c r="T545" s="707"/>
      <c r="U545" s="707"/>
      <c r="V545" s="707"/>
      <c r="W545" s="707"/>
      <c r="X545" s="707"/>
      <c r="Y545" s="707"/>
      <c r="Z545" s="707"/>
      <c r="AA545" s="707"/>
      <c r="AB545" s="707"/>
      <c r="AC545" s="707"/>
      <c r="AD545" s="708"/>
      <c r="AE545" s="662"/>
      <c r="AF545" s="664"/>
      <c r="AG545" s="662"/>
      <c r="AH545" s="663"/>
      <c r="AI545" s="663"/>
      <c r="AJ545" s="664"/>
      <c r="AK545" s="668"/>
      <c r="AL545" s="669"/>
      <c r="AM545" s="669"/>
      <c r="AN545" s="670"/>
      <c r="AO545" s="707"/>
      <c r="AP545" s="707"/>
      <c r="AQ545" s="707"/>
      <c r="AR545" s="707"/>
      <c r="AS545" s="707"/>
      <c r="AT545" s="707"/>
      <c r="AU545" s="707"/>
      <c r="AV545" s="707"/>
      <c r="AW545" s="707"/>
      <c r="AX545" s="707"/>
      <c r="AY545" s="707"/>
      <c r="AZ545" s="707"/>
      <c r="BA545" s="707"/>
      <c r="BB545" s="707"/>
      <c r="BC545" s="707"/>
      <c r="BD545" s="707"/>
      <c r="BE545" s="707"/>
      <c r="BF545" s="707"/>
      <c r="BG545" s="708"/>
    </row>
    <row r="546" spans="2:86" ht="14.55" customHeight="1" x14ac:dyDescent="0.2">
      <c r="B546" s="683" t="s">
        <v>1241</v>
      </c>
      <c r="C546" s="683"/>
      <c r="D546" s="683"/>
      <c r="E546" s="683"/>
      <c r="F546" s="683"/>
      <c r="G546" s="683"/>
      <c r="H546" s="699" t="str">
        <f ca="1">IF(OFFSET('(6)定期点検調書'!$AR$12,L531-1,0)="","",OFFSET('(6)定期点検調書'!$AQ$12,L531-1,0)&amp;TEXT(OFFSET('(6)定期点検調書'!$AR$12,L531-1,0),"0.0")&amp;OFFSET('(6)定期点検調書'!$AT$12,L531-1,0))  &amp;  IF(OFFSET('(6)定期点検調書'!$AV$12,L531-1,0)="","","／"&amp;OFFSET('(6)定期点検調書'!$AU$12,L531-1,0)&amp;TEXT(OFFSET('(6)定期点検調書'!$AV$12,L531-1,0),"0.0")&amp;OFFSET('(6)定期点検調書'!$AX$12,L531-1,0))  &amp;  IF(OFFSET('(6)定期点検調書'!$AZ$12,L531-1,0)="","","／"&amp;OFFSET('(6)定期点検調書'!$AY$12,L531-1,0)&amp;TEXT(OFFSET('(6)定期点検調書'!$AZ$12,L531-1,0),"0.0")&amp;OFFSET('(6)定期点検調書'!$BB$12,L531-1,0))</f>
        <v/>
      </c>
      <c r="I546" s="700"/>
      <c r="J546" s="700"/>
      <c r="K546" s="700"/>
      <c r="L546" s="700"/>
      <c r="M546" s="700"/>
      <c r="N546" s="700"/>
      <c r="O546" s="700"/>
      <c r="P546" s="685" t="s">
        <v>1243</v>
      </c>
      <c r="Q546" s="685"/>
      <c r="R546" s="685"/>
      <c r="S546" s="685"/>
      <c r="T546" s="685"/>
      <c r="U546" s="685"/>
      <c r="V546" s="685"/>
      <c r="W546" s="686" t="str">
        <f ca="1">OFFSET('(6)定期点検調書'!$F$12,L531-1,0)</f>
        <v/>
      </c>
      <c r="X546" s="687"/>
      <c r="Y546" s="687"/>
      <c r="Z546" s="687"/>
      <c r="AA546" s="687"/>
      <c r="AB546" s="687"/>
      <c r="AC546" s="687"/>
      <c r="AD546" s="688"/>
      <c r="AE546" s="683" t="s">
        <v>1241</v>
      </c>
      <c r="AF546" s="683"/>
      <c r="AG546" s="683"/>
      <c r="AH546" s="683"/>
      <c r="AI546" s="683"/>
      <c r="AJ546" s="683"/>
      <c r="AK546" s="699" t="str">
        <f ca="1">IF(OFFSET('(6)定期点検調書'!$AR$12,AO531-1,0)="","",OFFSET('(6)定期点検調書'!$AQ$12,AO531-1,0)&amp;TEXT(OFFSET('(6)定期点検調書'!$AR$12,AO531-1,0),"0.0")&amp;OFFSET('(6)定期点検調書'!$AT$12,AO531-1,0))  &amp;  IF(OFFSET('(6)定期点検調書'!$AV$12,AO531-1,0)="","","／"&amp;OFFSET('(6)定期点検調書'!$AU$12,AO531-1,0)&amp;TEXT(OFFSET('(6)定期点検調書'!$AV$12,AO531-1,0),"0.0")&amp;OFFSET('(6)定期点検調書'!$AX$12,AO531-1,0))  &amp;  IF(OFFSET('(6)定期点検調書'!$AZ$12,AO531-1,0)="","","／"&amp;OFFSET('(6)定期点検調書'!$AY$12,AO531-1,0)&amp;TEXT(OFFSET('(6)定期点検調書'!$AZ$12,AO531-1,0),"0.0")&amp;OFFSET('(6)定期点検調書'!$BB$12,AO531-1,0))</f>
        <v/>
      </c>
      <c r="AL546" s="700"/>
      <c r="AM546" s="700"/>
      <c r="AN546" s="700"/>
      <c r="AO546" s="700"/>
      <c r="AP546" s="700"/>
      <c r="AQ546" s="700"/>
      <c r="AR546" s="700"/>
      <c r="AS546" s="685" t="s">
        <v>1243</v>
      </c>
      <c r="AT546" s="685"/>
      <c r="AU546" s="685"/>
      <c r="AV546" s="685"/>
      <c r="AW546" s="685"/>
      <c r="AX546" s="685"/>
      <c r="AY546" s="685"/>
      <c r="AZ546" s="686" t="str">
        <f ca="1">OFFSET('(6)定期点検調書'!$F$12,AO531-1,0)</f>
        <v/>
      </c>
      <c r="BA546" s="687"/>
      <c r="BB546" s="687"/>
      <c r="BC546" s="687"/>
      <c r="BD546" s="687"/>
      <c r="BE546" s="687"/>
      <c r="BF546" s="687"/>
      <c r="BG546" s="688"/>
    </row>
    <row r="547" spans="2:86" ht="14.55" customHeight="1" x14ac:dyDescent="0.2">
      <c r="B547" s="683"/>
      <c r="C547" s="683"/>
      <c r="D547" s="683"/>
      <c r="E547" s="683"/>
      <c r="F547" s="683"/>
      <c r="G547" s="683"/>
      <c r="H547" s="701"/>
      <c r="I547" s="702"/>
      <c r="J547" s="702"/>
      <c r="K547" s="702"/>
      <c r="L547" s="702"/>
      <c r="M547" s="702"/>
      <c r="N547" s="702"/>
      <c r="O547" s="702"/>
      <c r="P547" s="685"/>
      <c r="Q547" s="685"/>
      <c r="R547" s="685"/>
      <c r="S547" s="685"/>
      <c r="T547" s="685"/>
      <c r="U547" s="685"/>
      <c r="V547" s="685"/>
      <c r="W547" s="689"/>
      <c r="X547" s="690"/>
      <c r="Y547" s="690"/>
      <c r="Z547" s="690"/>
      <c r="AA547" s="690"/>
      <c r="AB547" s="690"/>
      <c r="AC547" s="690"/>
      <c r="AD547" s="691"/>
      <c r="AE547" s="683"/>
      <c r="AF547" s="683"/>
      <c r="AG547" s="683"/>
      <c r="AH547" s="683"/>
      <c r="AI547" s="683"/>
      <c r="AJ547" s="683"/>
      <c r="AK547" s="701"/>
      <c r="AL547" s="702"/>
      <c r="AM547" s="702"/>
      <c r="AN547" s="702"/>
      <c r="AO547" s="702"/>
      <c r="AP547" s="702"/>
      <c r="AQ547" s="702"/>
      <c r="AR547" s="702"/>
      <c r="AS547" s="685"/>
      <c r="AT547" s="685"/>
      <c r="AU547" s="685"/>
      <c r="AV547" s="685"/>
      <c r="AW547" s="685"/>
      <c r="AX547" s="685"/>
      <c r="AY547" s="685"/>
      <c r="AZ547" s="689"/>
      <c r="BA547" s="690"/>
      <c r="BB547" s="690"/>
      <c r="BC547" s="690"/>
      <c r="BD547" s="690"/>
      <c r="BE547" s="690"/>
      <c r="BF547" s="690"/>
      <c r="BG547" s="691"/>
    </row>
    <row r="548" spans="2:86" ht="14.55" customHeight="1" x14ac:dyDescent="0.2">
      <c r="B548" s="659" t="s">
        <v>1242</v>
      </c>
      <c r="C548" s="660"/>
      <c r="D548" s="660"/>
      <c r="E548" s="660"/>
      <c r="F548" s="660"/>
      <c r="G548" s="661"/>
      <c r="H548" s="671" t="str">
        <f ca="1">IF(OFFSET('(6)定期点検調書'!$BL$12,L531-1,0)="","",VLOOKUP(OFFSET('(6)定期点検調書'!$BL$12,L531-1,0),ﾃﾞｰﾀ一覧!$AY$4:$BB$16,2,FALSE))  &amp;  IF(OFFSET('(6)定期点検調書'!$BC$12,L531-1,0)="","","／"&amp;VLOOKUP(OFFSET('(6)定期点検調書'!$BC$12,L531-1,0),ﾃﾞｰﾀ一覧!$AY$4:$BB$16,2,FALSE))  &amp;  IF(OFFSET('(6)定期点検調書'!$BD$12,L531-1,0)="","","／"&amp;VLOOKUP(OFFSET('(6)定期点検調書'!$BD$12,L531-1,0),ﾃﾞｰﾀ一覧!$AY$4:$BB$16,2,FALSE))</f>
        <v/>
      </c>
      <c r="I548" s="672"/>
      <c r="J548" s="672"/>
      <c r="K548" s="672"/>
      <c r="L548" s="672"/>
      <c r="M548" s="672"/>
      <c r="N548" s="672"/>
      <c r="O548" s="672"/>
      <c r="P548" s="692" t="s">
        <v>996</v>
      </c>
      <c r="Q548" s="692"/>
      <c r="R548" s="692"/>
      <c r="S548" s="692"/>
      <c r="T548" s="692"/>
      <c r="U548" s="692"/>
      <c r="V548" s="692"/>
      <c r="W548" s="693"/>
      <c r="X548" s="694"/>
      <c r="Y548" s="694"/>
      <c r="Z548" s="694"/>
      <c r="AA548" s="694"/>
      <c r="AB548" s="694"/>
      <c r="AC548" s="694"/>
      <c r="AD548" s="695"/>
      <c r="AE548" s="659" t="s">
        <v>1242</v>
      </c>
      <c r="AF548" s="660"/>
      <c r="AG548" s="660"/>
      <c r="AH548" s="660"/>
      <c r="AI548" s="660"/>
      <c r="AJ548" s="661"/>
      <c r="AK548" s="671" t="str">
        <f ca="1">IF(OFFSET('(6)定期点検調書'!$BL$12,AO531-1,0)="","",VLOOKUP(OFFSET('(6)定期点検調書'!$BL$12,AO531-1,0),ﾃﾞｰﾀ一覧!$AY$4:$BB$16,2,FALSE))  &amp;  IF(OFFSET('(6)定期点検調書'!$BC$12,AO531-1,0)="","","／"&amp;VLOOKUP(OFFSET('(6)定期点検調書'!$BC$12,AO531-1,0),ﾃﾞｰﾀ一覧!$AY$4:$BB$16,2,FALSE))  &amp;  IF(OFFSET('(6)定期点検調書'!$BD$12,AO531-1,0)="","","／"&amp;VLOOKUP(OFFSET('(6)定期点検調書'!$BD$12,AO531-1,0),ﾃﾞｰﾀ一覧!$AY$4:$BB$16,2,FALSE))</f>
        <v/>
      </c>
      <c r="AL548" s="672"/>
      <c r="AM548" s="672"/>
      <c r="AN548" s="672"/>
      <c r="AO548" s="672"/>
      <c r="AP548" s="672"/>
      <c r="AQ548" s="672"/>
      <c r="AR548" s="672"/>
      <c r="AS548" s="692" t="s">
        <v>996</v>
      </c>
      <c r="AT548" s="692"/>
      <c r="AU548" s="692"/>
      <c r="AV548" s="692"/>
      <c r="AW548" s="692"/>
      <c r="AX548" s="692"/>
      <c r="AY548" s="692"/>
      <c r="AZ548" s="693"/>
      <c r="BA548" s="694"/>
      <c r="BB548" s="694"/>
      <c r="BC548" s="694"/>
      <c r="BD548" s="694"/>
      <c r="BE548" s="694"/>
      <c r="BF548" s="694"/>
      <c r="BG548" s="695"/>
    </row>
    <row r="549" spans="2:86" ht="14.55" customHeight="1" x14ac:dyDescent="0.2">
      <c r="B549" s="662"/>
      <c r="C549" s="663"/>
      <c r="D549" s="663"/>
      <c r="E549" s="663"/>
      <c r="F549" s="663"/>
      <c r="G549" s="664"/>
      <c r="H549" s="674"/>
      <c r="I549" s="675"/>
      <c r="J549" s="675"/>
      <c r="K549" s="675"/>
      <c r="L549" s="675"/>
      <c r="M549" s="675"/>
      <c r="N549" s="675"/>
      <c r="O549" s="675"/>
      <c r="P549" s="692"/>
      <c r="Q549" s="692"/>
      <c r="R549" s="692"/>
      <c r="S549" s="692"/>
      <c r="T549" s="692"/>
      <c r="U549" s="692"/>
      <c r="V549" s="692"/>
      <c r="W549" s="696"/>
      <c r="X549" s="697"/>
      <c r="Y549" s="697"/>
      <c r="Z549" s="697"/>
      <c r="AA549" s="697"/>
      <c r="AB549" s="697"/>
      <c r="AC549" s="697"/>
      <c r="AD549" s="698"/>
      <c r="AE549" s="662"/>
      <c r="AF549" s="663"/>
      <c r="AG549" s="663"/>
      <c r="AH549" s="663"/>
      <c r="AI549" s="663"/>
      <c r="AJ549" s="664"/>
      <c r="AK549" s="674"/>
      <c r="AL549" s="675"/>
      <c r="AM549" s="675"/>
      <c r="AN549" s="675"/>
      <c r="AO549" s="675"/>
      <c r="AP549" s="675"/>
      <c r="AQ549" s="675"/>
      <c r="AR549" s="675"/>
      <c r="AS549" s="692"/>
      <c r="AT549" s="692"/>
      <c r="AU549" s="692"/>
      <c r="AV549" s="692"/>
      <c r="AW549" s="692"/>
      <c r="AX549" s="692"/>
      <c r="AY549" s="692"/>
      <c r="AZ549" s="696"/>
      <c r="BA549" s="697"/>
      <c r="BB549" s="697"/>
      <c r="BC549" s="697"/>
      <c r="BD549" s="697"/>
      <c r="BE549" s="697"/>
      <c r="BF549" s="697"/>
      <c r="BG549" s="698"/>
    </row>
    <row r="550" spans="2:86" ht="19.5" customHeight="1" x14ac:dyDescent="0.2">
      <c r="B550" s="683" t="s">
        <v>79</v>
      </c>
      <c r="C550" s="683"/>
      <c r="D550" s="683"/>
      <c r="E550" s="683"/>
      <c r="F550" s="683"/>
      <c r="G550" s="683"/>
      <c r="H550" s="684">
        <f ca="1">OFFSET('(6)定期点検調書'!$CA$12,L531-1,0)</f>
        <v>0</v>
      </c>
      <c r="I550" s="684"/>
      <c r="J550" s="684"/>
      <c r="K550" s="684"/>
      <c r="L550" s="684"/>
      <c r="M550" s="684"/>
      <c r="N550" s="684"/>
      <c r="O550" s="684"/>
      <c r="P550" s="684"/>
      <c r="Q550" s="684"/>
      <c r="R550" s="684"/>
      <c r="S550" s="684"/>
      <c r="T550" s="684"/>
      <c r="U550" s="684"/>
      <c r="V550" s="684"/>
      <c r="W550" s="684"/>
      <c r="X550" s="684"/>
      <c r="Y550" s="684"/>
      <c r="Z550" s="684"/>
      <c r="AA550" s="684"/>
      <c r="AB550" s="684"/>
      <c r="AC550" s="684"/>
      <c r="AD550" s="684"/>
      <c r="AE550" s="683" t="s">
        <v>79</v>
      </c>
      <c r="AF550" s="683"/>
      <c r="AG550" s="683"/>
      <c r="AH550" s="683"/>
      <c r="AI550" s="683"/>
      <c r="AJ550" s="683"/>
      <c r="AK550" s="684">
        <f ca="1">OFFSET('(6)定期点検調書'!$CA$12,AO531-1,0)</f>
        <v>0</v>
      </c>
      <c r="AL550" s="684"/>
      <c r="AM550" s="684"/>
      <c r="AN550" s="684"/>
      <c r="AO550" s="684"/>
      <c r="AP550" s="684"/>
      <c r="AQ550" s="684"/>
      <c r="AR550" s="684"/>
      <c r="AS550" s="684"/>
      <c r="AT550" s="684"/>
      <c r="AU550" s="684"/>
      <c r="AV550" s="684"/>
      <c r="AW550" s="684"/>
      <c r="AX550" s="684"/>
      <c r="AY550" s="684"/>
      <c r="AZ550" s="684"/>
      <c r="BA550" s="684"/>
      <c r="BB550" s="684"/>
      <c r="BC550" s="684"/>
      <c r="BD550" s="684"/>
      <c r="BE550" s="684"/>
      <c r="BF550" s="684"/>
      <c r="BG550" s="684"/>
      <c r="CH550" s="473"/>
    </row>
    <row r="551" spans="2:86" ht="19.5" customHeight="1" x14ac:dyDescent="0.2">
      <c r="B551" s="683"/>
      <c r="C551" s="683"/>
      <c r="D551" s="683"/>
      <c r="E551" s="683"/>
      <c r="F551" s="683"/>
      <c r="G551" s="683"/>
      <c r="H551" s="684"/>
      <c r="I551" s="684"/>
      <c r="J551" s="684"/>
      <c r="K551" s="684"/>
      <c r="L551" s="684"/>
      <c r="M551" s="684"/>
      <c r="N551" s="684"/>
      <c r="O551" s="684"/>
      <c r="P551" s="684"/>
      <c r="Q551" s="684"/>
      <c r="R551" s="684"/>
      <c r="S551" s="684"/>
      <c r="T551" s="684"/>
      <c r="U551" s="684"/>
      <c r="V551" s="684"/>
      <c r="W551" s="684"/>
      <c r="X551" s="684"/>
      <c r="Y551" s="684"/>
      <c r="Z551" s="684"/>
      <c r="AA551" s="684"/>
      <c r="AB551" s="684"/>
      <c r="AC551" s="684"/>
      <c r="AD551" s="684"/>
      <c r="AE551" s="683"/>
      <c r="AF551" s="683"/>
      <c r="AG551" s="683"/>
      <c r="AH551" s="683"/>
      <c r="AI551" s="683"/>
      <c r="AJ551" s="683"/>
      <c r="AK551" s="684"/>
      <c r="AL551" s="684"/>
      <c r="AM551" s="684"/>
      <c r="AN551" s="684"/>
      <c r="AO551" s="684"/>
      <c r="AP551" s="684"/>
      <c r="AQ551" s="684"/>
      <c r="AR551" s="684"/>
      <c r="AS551" s="684"/>
      <c r="AT551" s="684"/>
      <c r="AU551" s="684"/>
      <c r="AV551" s="684"/>
      <c r="AW551" s="684"/>
      <c r="AX551" s="684"/>
      <c r="AY551" s="684"/>
      <c r="AZ551" s="684"/>
      <c r="BA551" s="684"/>
      <c r="BB551" s="684"/>
      <c r="BC551" s="684"/>
      <c r="BD551" s="684"/>
      <c r="BE551" s="684"/>
      <c r="BF551" s="684"/>
      <c r="BG551" s="684"/>
    </row>
    <row r="552" spans="2:86" ht="14.55" customHeight="1" x14ac:dyDescent="0.2">
      <c r="B552" s="677" t="s">
        <v>1038</v>
      </c>
      <c r="C552" s="678"/>
      <c r="D552" s="677" t="s">
        <v>1237</v>
      </c>
      <c r="E552" s="719"/>
      <c r="F552" s="719"/>
      <c r="G552" s="719"/>
      <c r="H552" s="665">
        <f ca="1">OFFSET('(6)定期点検調書'!$B$12,L552-1,0)</f>
        <v>0</v>
      </c>
      <c r="I552" s="666"/>
      <c r="J552" s="666"/>
      <c r="K552" s="667"/>
      <c r="L552" s="703">
        <f>AO531+1</f>
        <v>53</v>
      </c>
      <c r="M552" s="703"/>
      <c r="N552" s="703"/>
      <c r="O552" s="703"/>
      <c r="P552" s="703"/>
      <c r="Q552" s="703"/>
      <c r="R552" s="703"/>
      <c r="S552" s="703"/>
      <c r="T552" s="703"/>
      <c r="U552" s="703"/>
      <c r="V552" s="703"/>
      <c r="W552" s="703"/>
      <c r="X552" s="703"/>
      <c r="Y552" s="703"/>
      <c r="Z552" s="703"/>
      <c r="AA552" s="703"/>
      <c r="AB552" s="703"/>
      <c r="AC552" s="703"/>
      <c r="AD552" s="704"/>
      <c r="AE552" s="677" t="s">
        <v>1038</v>
      </c>
      <c r="AF552" s="678"/>
      <c r="AG552" s="677" t="s">
        <v>1237</v>
      </c>
      <c r="AH552" s="719"/>
      <c r="AI552" s="719"/>
      <c r="AJ552" s="719"/>
      <c r="AK552" s="665">
        <f ca="1">OFFSET('(6)定期点検調書'!$B$12,AO552-1,0)</f>
        <v>0</v>
      </c>
      <c r="AL552" s="666"/>
      <c r="AM552" s="666"/>
      <c r="AN552" s="667"/>
      <c r="AO552" s="703">
        <f>L552+1</f>
        <v>54</v>
      </c>
      <c r="AP552" s="703"/>
      <c r="AQ552" s="703"/>
      <c r="AR552" s="703"/>
      <c r="AS552" s="703"/>
      <c r="AT552" s="703"/>
      <c r="AU552" s="703"/>
      <c r="AV552" s="703"/>
      <c r="AW552" s="703"/>
      <c r="AX552" s="703"/>
      <c r="AY552" s="703"/>
      <c r="AZ552" s="703"/>
      <c r="BA552" s="703"/>
      <c r="BB552" s="703"/>
      <c r="BC552" s="703"/>
      <c r="BD552" s="703"/>
      <c r="BE552" s="703"/>
      <c r="BF552" s="703"/>
      <c r="BG552" s="704"/>
    </row>
    <row r="553" spans="2:86" ht="14.55" customHeight="1" x14ac:dyDescent="0.2">
      <c r="B553" s="679"/>
      <c r="C553" s="680"/>
      <c r="D553" s="681"/>
      <c r="E553" s="720"/>
      <c r="F553" s="720"/>
      <c r="G553" s="720"/>
      <c r="H553" s="668"/>
      <c r="I553" s="669"/>
      <c r="J553" s="669"/>
      <c r="K553" s="670"/>
      <c r="L553" s="705"/>
      <c r="M553" s="705"/>
      <c r="N553" s="705"/>
      <c r="O553" s="705"/>
      <c r="P553" s="705"/>
      <c r="Q553" s="705"/>
      <c r="R553" s="705"/>
      <c r="S553" s="705"/>
      <c r="T553" s="705"/>
      <c r="U553" s="705"/>
      <c r="V553" s="705"/>
      <c r="W553" s="705"/>
      <c r="X553" s="705"/>
      <c r="Y553" s="705"/>
      <c r="Z553" s="705"/>
      <c r="AA553" s="705"/>
      <c r="AB553" s="705"/>
      <c r="AC553" s="705"/>
      <c r="AD553" s="706"/>
      <c r="AE553" s="679"/>
      <c r="AF553" s="680"/>
      <c r="AG553" s="681"/>
      <c r="AH553" s="720"/>
      <c r="AI553" s="720"/>
      <c r="AJ553" s="720"/>
      <c r="AK553" s="668"/>
      <c r="AL553" s="669"/>
      <c r="AM553" s="669"/>
      <c r="AN553" s="670"/>
      <c r="AO553" s="705"/>
      <c r="AP553" s="705"/>
      <c r="AQ553" s="705"/>
      <c r="AR553" s="705"/>
      <c r="AS553" s="705"/>
      <c r="AT553" s="705"/>
      <c r="AU553" s="705"/>
      <c r="AV553" s="705"/>
      <c r="AW553" s="705"/>
      <c r="AX553" s="705"/>
      <c r="AY553" s="705"/>
      <c r="AZ553" s="705"/>
      <c r="BA553" s="705"/>
      <c r="BB553" s="705"/>
      <c r="BC553" s="705"/>
      <c r="BD553" s="705"/>
      <c r="BE553" s="705"/>
      <c r="BF553" s="705"/>
      <c r="BG553" s="706"/>
    </row>
    <row r="554" spans="2:86" ht="14.55" customHeight="1" x14ac:dyDescent="0.2">
      <c r="B554" s="679"/>
      <c r="C554" s="680"/>
      <c r="D554" s="677" t="s">
        <v>992</v>
      </c>
      <c r="E554" s="719"/>
      <c r="F554" s="719"/>
      <c r="G554" s="719"/>
      <c r="H554" s="665">
        <f ca="1">OFFSET('(6)定期点検調書'!$D$12,L552-1,0)</f>
        <v>0</v>
      </c>
      <c r="I554" s="666"/>
      <c r="J554" s="666"/>
      <c r="K554" s="667"/>
      <c r="L554" s="705"/>
      <c r="M554" s="705"/>
      <c r="N554" s="705"/>
      <c r="O554" s="705"/>
      <c r="P554" s="705"/>
      <c r="Q554" s="705"/>
      <c r="R554" s="705"/>
      <c r="S554" s="705"/>
      <c r="T554" s="705"/>
      <c r="U554" s="705"/>
      <c r="V554" s="705"/>
      <c r="W554" s="705"/>
      <c r="X554" s="705"/>
      <c r="Y554" s="705"/>
      <c r="Z554" s="705"/>
      <c r="AA554" s="705"/>
      <c r="AB554" s="705"/>
      <c r="AC554" s="705"/>
      <c r="AD554" s="706"/>
      <c r="AE554" s="679"/>
      <c r="AF554" s="680"/>
      <c r="AG554" s="677" t="s">
        <v>992</v>
      </c>
      <c r="AH554" s="719"/>
      <c r="AI554" s="719"/>
      <c r="AJ554" s="719"/>
      <c r="AK554" s="665">
        <f ca="1">OFFSET('(6)定期点検調書'!$D$12,AO552-1,0)</f>
        <v>0</v>
      </c>
      <c r="AL554" s="666"/>
      <c r="AM554" s="666"/>
      <c r="AN554" s="667"/>
      <c r="AO554" s="705"/>
      <c r="AP554" s="705"/>
      <c r="AQ554" s="705"/>
      <c r="AR554" s="705"/>
      <c r="AS554" s="705"/>
      <c r="AT554" s="705"/>
      <c r="AU554" s="705"/>
      <c r="AV554" s="705"/>
      <c r="AW554" s="705"/>
      <c r="AX554" s="705"/>
      <c r="AY554" s="705"/>
      <c r="AZ554" s="705"/>
      <c r="BA554" s="705"/>
      <c r="BB554" s="705"/>
      <c r="BC554" s="705"/>
      <c r="BD554" s="705"/>
      <c r="BE554" s="705"/>
      <c r="BF554" s="705"/>
      <c r="BG554" s="706"/>
    </row>
    <row r="555" spans="2:86" ht="14.55" customHeight="1" x14ac:dyDescent="0.2">
      <c r="B555" s="681"/>
      <c r="C555" s="682"/>
      <c r="D555" s="681"/>
      <c r="E555" s="720"/>
      <c r="F555" s="720"/>
      <c r="G555" s="720"/>
      <c r="H555" s="668"/>
      <c r="I555" s="669"/>
      <c r="J555" s="669"/>
      <c r="K555" s="670"/>
      <c r="L555" s="705"/>
      <c r="M555" s="705"/>
      <c r="N555" s="705"/>
      <c r="O555" s="705"/>
      <c r="P555" s="705"/>
      <c r="Q555" s="705"/>
      <c r="R555" s="705"/>
      <c r="S555" s="705"/>
      <c r="T555" s="705"/>
      <c r="U555" s="705"/>
      <c r="V555" s="705"/>
      <c r="W555" s="705"/>
      <c r="X555" s="705"/>
      <c r="Y555" s="705"/>
      <c r="Z555" s="705"/>
      <c r="AA555" s="705"/>
      <c r="AB555" s="705"/>
      <c r="AC555" s="705"/>
      <c r="AD555" s="706"/>
      <c r="AE555" s="681"/>
      <c r="AF555" s="682"/>
      <c r="AG555" s="681"/>
      <c r="AH555" s="720"/>
      <c r="AI555" s="720"/>
      <c r="AJ555" s="720"/>
      <c r="AK555" s="668"/>
      <c r="AL555" s="669"/>
      <c r="AM555" s="669"/>
      <c r="AN555" s="670"/>
      <c r="AO555" s="705"/>
      <c r="AP555" s="705"/>
      <c r="AQ555" s="705"/>
      <c r="AR555" s="705"/>
      <c r="AS555" s="705"/>
      <c r="AT555" s="705"/>
      <c r="AU555" s="705"/>
      <c r="AV555" s="705"/>
      <c r="AW555" s="705"/>
      <c r="AX555" s="705"/>
      <c r="AY555" s="705"/>
      <c r="AZ555" s="705"/>
      <c r="BA555" s="705"/>
      <c r="BB555" s="705"/>
      <c r="BC555" s="705"/>
      <c r="BD555" s="705"/>
      <c r="BE555" s="705"/>
      <c r="BF555" s="705"/>
      <c r="BG555" s="706"/>
    </row>
    <row r="556" spans="2:86" ht="14.55" customHeight="1" x14ac:dyDescent="0.2">
      <c r="B556" s="677" t="s">
        <v>1238</v>
      </c>
      <c r="C556" s="678"/>
      <c r="D556" s="659" t="s">
        <v>993</v>
      </c>
      <c r="E556" s="660"/>
      <c r="F556" s="660"/>
      <c r="G556" s="660"/>
      <c r="H556" s="671">
        <f ca="1">OFFSET('(6)定期点検調書'!$AA$13,L552-1,0)</f>
        <v>0</v>
      </c>
      <c r="I556" s="672"/>
      <c r="J556" s="672"/>
      <c r="K556" s="673"/>
      <c r="L556" s="705"/>
      <c r="M556" s="705"/>
      <c r="N556" s="705"/>
      <c r="O556" s="705"/>
      <c r="P556" s="705"/>
      <c r="Q556" s="705"/>
      <c r="R556" s="705"/>
      <c r="S556" s="705"/>
      <c r="T556" s="705"/>
      <c r="U556" s="705"/>
      <c r="V556" s="705"/>
      <c r="W556" s="705"/>
      <c r="X556" s="705"/>
      <c r="Y556" s="705"/>
      <c r="Z556" s="705"/>
      <c r="AA556" s="705"/>
      <c r="AB556" s="705"/>
      <c r="AC556" s="705"/>
      <c r="AD556" s="706"/>
      <c r="AE556" s="677" t="s">
        <v>1238</v>
      </c>
      <c r="AF556" s="678"/>
      <c r="AG556" s="659" t="s">
        <v>993</v>
      </c>
      <c r="AH556" s="660"/>
      <c r="AI556" s="660"/>
      <c r="AJ556" s="660"/>
      <c r="AK556" s="671">
        <f ca="1">OFFSET('(6)定期点検調書'!$AA$13,AO552-1,0)</f>
        <v>0</v>
      </c>
      <c r="AL556" s="672"/>
      <c r="AM556" s="672"/>
      <c r="AN556" s="673"/>
      <c r="AO556" s="705"/>
      <c r="AP556" s="705"/>
      <c r="AQ556" s="705"/>
      <c r="AR556" s="705"/>
      <c r="AS556" s="705"/>
      <c r="AT556" s="705"/>
      <c r="AU556" s="705"/>
      <c r="AV556" s="705"/>
      <c r="AW556" s="705"/>
      <c r="AX556" s="705"/>
      <c r="AY556" s="705"/>
      <c r="AZ556" s="705"/>
      <c r="BA556" s="705"/>
      <c r="BB556" s="705"/>
      <c r="BC556" s="705"/>
      <c r="BD556" s="705"/>
      <c r="BE556" s="705"/>
      <c r="BF556" s="705"/>
      <c r="BG556" s="706"/>
    </row>
    <row r="557" spans="2:86" ht="14.55" customHeight="1" x14ac:dyDescent="0.2">
      <c r="B557" s="679"/>
      <c r="C557" s="680"/>
      <c r="D557" s="662"/>
      <c r="E557" s="663"/>
      <c r="F557" s="663"/>
      <c r="G557" s="663"/>
      <c r="H557" s="674"/>
      <c r="I557" s="675"/>
      <c r="J557" s="675"/>
      <c r="K557" s="676"/>
      <c r="L557" s="705"/>
      <c r="M557" s="705"/>
      <c r="N557" s="705"/>
      <c r="O557" s="705"/>
      <c r="P557" s="705"/>
      <c r="Q557" s="705"/>
      <c r="R557" s="705"/>
      <c r="S557" s="705"/>
      <c r="T557" s="705"/>
      <c r="U557" s="705"/>
      <c r="V557" s="705"/>
      <c r="W557" s="705"/>
      <c r="X557" s="705"/>
      <c r="Y557" s="705"/>
      <c r="Z557" s="705"/>
      <c r="AA557" s="705"/>
      <c r="AB557" s="705"/>
      <c r="AC557" s="705"/>
      <c r="AD557" s="706"/>
      <c r="AE557" s="679"/>
      <c r="AF557" s="680"/>
      <c r="AG557" s="662"/>
      <c r="AH557" s="663"/>
      <c r="AI557" s="663"/>
      <c r="AJ557" s="663"/>
      <c r="AK557" s="674"/>
      <c r="AL557" s="675"/>
      <c r="AM557" s="675"/>
      <c r="AN557" s="676"/>
      <c r="AO557" s="705"/>
      <c r="AP557" s="705"/>
      <c r="AQ557" s="705"/>
      <c r="AR557" s="705"/>
      <c r="AS557" s="705"/>
      <c r="AT557" s="705"/>
      <c r="AU557" s="705"/>
      <c r="AV557" s="705"/>
      <c r="AW557" s="705"/>
      <c r="AX557" s="705"/>
      <c r="AY557" s="705"/>
      <c r="AZ557" s="705"/>
      <c r="BA557" s="705"/>
      <c r="BB557" s="705"/>
      <c r="BC557" s="705"/>
      <c r="BD557" s="705"/>
      <c r="BE557" s="705"/>
      <c r="BF557" s="705"/>
      <c r="BG557" s="706"/>
    </row>
    <row r="558" spans="2:86" ht="14.55" customHeight="1" x14ac:dyDescent="0.2">
      <c r="B558" s="679"/>
      <c r="C558" s="680"/>
      <c r="D558" s="659" t="s">
        <v>1239</v>
      </c>
      <c r="E558" s="660"/>
      <c r="F558" s="660"/>
      <c r="G558" s="660"/>
      <c r="H558" s="665">
        <f ca="1">OFFSET('(6)定期点検調書'!$AD$12,L552-1,0)</f>
        <v>0</v>
      </c>
      <c r="I558" s="666"/>
      <c r="J558" s="666"/>
      <c r="K558" s="667"/>
      <c r="L558" s="705"/>
      <c r="M558" s="705"/>
      <c r="N558" s="705"/>
      <c r="O558" s="705"/>
      <c r="P558" s="705"/>
      <c r="Q558" s="705"/>
      <c r="R558" s="705"/>
      <c r="S558" s="705"/>
      <c r="T558" s="705"/>
      <c r="U558" s="705"/>
      <c r="V558" s="705"/>
      <c r="W558" s="705"/>
      <c r="X558" s="705"/>
      <c r="Y558" s="705"/>
      <c r="Z558" s="705"/>
      <c r="AA558" s="705"/>
      <c r="AB558" s="705"/>
      <c r="AC558" s="705"/>
      <c r="AD558" s="706"/>
      <c r="AE558" s="679"/>
      <c r="AF558" s="680"/>
      <c r="AG558" s="659" t="s">
        <v>1239</v>
      </c>
      <c r="AH558" s="660"/>
      <c r="AI558" s="660"/>
      <c r="AJ558" s="660"/>
      <c r="AK558" s="665">
        <f ca="1">OFFSET('(6)定期点検調書'!$AD$12,AO552-1,0)</f>
        <v>0</v>
      </c>
      <c r="AL558" s="666"/>
      <c r="AM558" s="666"/>
      <c r="AN558" s="667"/>
      <c r="AO558" s="705"/>
      <c r="AP558" s="705"/>
      <c r="AQ558" s="705"/>
      <c r="AR558" s="705"/>
      <c r="AS558" s="705"/>
      <c r="AT558" s="705"/>
      <c r="AU558" s="705"/>
      <c r="AV558" s="705"/>
      <c r="AW558" s="705"/>
      <c r="AX558" s="705"/>
      <c r="AY558" s="705"/>
      <c r="AZ558" s="705"/>
      <c r="BA558" s="705"/>
      <c r="BB558" s="705"/>
      <c r="BC558" s="705"/>
      <c r="BD558" s="705"/>
      <c r="BE558" s="705"/>
      <c r="BF558" s="705"/>
      <c r="BG558" s="706"/>
    </row>
    <row r="559" spans="2:86" ht="14.55" customHeight="1" x14ac:dyDescent="0.2">
      <c r="B559" s="681"/>
      <c r="C559" s="682"/>
      <c r="D559" s="662"/>
      <c r="E559" s="663"/>
      <c r="F559" s="663"/>
      <c r="G559" s="663"/>
      <c r="H559" s="668"/>
      <c r="I559" s="669"/>
      <c r="J559" s="669"/>
      <c r="K559" s="670"/>
      <c r="L559" s="705"/>
      <c r="M559" s="705"/>
      <c r="N559" s="705"/>
      <c r="O559" s="705"/>
      <c r="P559" s="705"/>
      <c r="Q559" s="705"/>
      <c r="R559" s="705"/>
      <c r="S559" s="705"/>
      <c r="T559" s="705"/>
      <c r="U559" s="705"/>
      <c r="V559" s="705"/>
      <c r="W559" s="705"/>
      <c r="X559" s="705"/>
      <c r="Y559" s="705"/>
      <c r="Z559" s="705"/>
      <c r="AA559" s="705"/>
      <c r="AB559" s="705"/>
      <c r="AC559" s="705"/>
      <c r="AD559" s="706"/>
      <c r="AE559" s="681"/>
      <c r="AF559" s="682"/>
      <c r="AG559" s="662"/>
      <c r="AH559" s="663"/>
      <c r="AI559" s="663"/>
      <c r="AJ559" s="663"/>
      <c r="AK559" s="668"/>
      <c r="AL559" s="669"/>
      <c r="AM559" s="669"/>
      <c r="AN559" s="670"/>
      <c r="AO559" s="705"/>
      <c r="AP559" s="705"/>
      <c r="AQ559" s="705"/>
      <c r="AR559" s="705"/>
      <c r="AS559" s="705"/>
      <c r="AT559" s="705"/>
      <c r="AU559" s="705"/>
      <c r="AV559" s="705"/>
      <c r="AW559" s="705"/>
      <c r="AX559" s="705"/>
      <c r="AY559" s="705"/>
      <c r="AZ559" s="705"/>
      <c r="BA559" s="705"/>
      <c r="BB559" s="705"/>
      <c r="BC559" s="705"/>
      <c r="BD559" s="705"/>
      <c r="BE559" s="705"/>
      <c r="BF559" s="705"/>
      <c r="BG559" s="706"/>
    </row>
    <row r="560" spans="2:86" ht="28.95" customHeight="1" x14ac:dyDescent="0.2">
      <c r="B560" s="716" t="s">
        <v>995</v>
      </c>
      <c r="C560" s="717"/>
      <c r="D560" s="717"/>
      <c r="E560" s="717"/>
      <c r="F560" s="717"/>
      <c r="G560" s="718"/>
      <c r="H560" s="709">
        <f ca="1">OFFSET('(6)定期点検調書'!$AK$12,L552-1,0)</f>
        <v>0</v>
      </c>
      <c r="I560" s="710"/>
      <c r="J560" s="710"/>
      <c r="K560" s="711"/>
      <c r="L560" s="705"/>
      <c r="M560" s="705"/>
      <c r="N560" s="705"/>
      <c r="O560" s="705"/>
      <c r="P560" s="705"/>
      <c r="Q560" s="705"/>
      <c r="R560" s="705"/>
      <c r="S560" s="705"/>
      <c r="T560" s="705"/>
      <c r="U560" s="705"/>
      <c r="V560" s="705"/>
      <c r="W560" s="705"/>
      <c r="X560" s="705"/>
      <c r="Y560" s="705"/>
      <c r="Z560" s="705"/>
      <c r="AA560" s="705"/>
      <c r="AB560" s="705"/>
      <c r="AC560" s="705"/>
      <c r="AD560" s="706"/>
      <c r="AE560" s="716" t="s">
        <v>995</v>
      </c>
      <c r="AF560" s="717"/>
      <c r="AG560" s="717"/>
      <c r="AH560" s="717"/>
      <c r="AI560" s="717"/>
      <c r="AJ560" s="718"/>
      <c r="AK560" s="709">
        <f ca="1">OFFSET('(6)定期点検調書'!$AK$12,AO552-1,0)</f>
        <v>0</v>
      </c>
      <c r="AL560" s="710"/>
      <c r="AM560" s="710"/>
      <c r="AN560" s="711"/>
      <c r="AO560" s="705"/>
      <c r="AP560" s="705"/>
      <c r="AQ560" s="705"/>
      <c r="AR560" s="705"/>
      <c r="AS560" s="705"/>
      <c r="AT560" s="705"/>
      <c r="AU560" s="705"/>
      <c r="AV560" s="705"/>
      <c r="AW560" s="705"/>
      <c r="AX560" s="705"/>
      <c r="AY560" s="705"/>
      <c r="AZ560" s="705"/>
      <c r="BA560" s="705"/>
      <c r="BB560" s="705"/>
      <c r="BC560" s="705"/>
      <c r="BD560" s="705"/>
      <c r="BE560" s="705"/>
      <c r="BF560" s="705"/>
      <c r="BG560" s="706"/>
    </row>
    <row r="561" spans="2:86" ht="14.55" customHeight="1" x14ac:dyDescent="0.2">
      <c r="B561" s="677" t="s">
        <v>1240</v>
      </c>
      <c r="C561" s="661"/>
      <c r="D561" s="659" t="s">
        <v>994</v>
      </c>
      <c r="E561" s="660"/>
      <c r="F561" s="660"/>
      <c r="G561" s="661"/>
      <c r="H561" s="699" t="str">
        <f ca="1">OFFSET('(6)定期点検調書'!$BY$12,L552-1,0)</f>
        <v/>
      </c>
      <c r="I561" s="700"/>
      <c r="J561" s="700"/>
      <c r="K561" s="714"/>
      <c r="L561" s="705"/>
      <c r="M561" s="705"/>
      <c r="N561" s="705"/>
      <c r="O561" s="705"/>
      <c r="P561" s="705"/>
      <c r="Q561" s="705"/>
      <c r="R561" s="705"/>
      <c r="S561" s="705"/>
      <c r="T561" s="705"/>
      <c r="U561" s="705"/>
      <c r="V561" s="705"/>
      <c r="W561" s="705"/>
      <c r="X561" s="705"/>
      <c r="Y561" s="705"/>
      <c r="Z561" s="705"/>
      <c r="AA561" s="705"/>
      <c r="AB561" s="705"/>
      <c r="AC561" s="705"/>
      <c r="AD561" s="706"/>
      <c r="AE561" s="677" t="s">
        <v>1240</v>
      </c>
      <c r="AF561" s="661"/>
      <c r="AG561" s="659" t="s">
        <v>994</v>
      </c>
      <c r="AH561" s="660"/>
      <c r="AI561" s="660"/>
      <c r="AJ561" s="661"/>
      <c r="AK561" s="699" t="str">
        <f ca="1">OFFSET('(6)定期点検調書'!$BY$12,AO552-1,0)</f>
        <v/>
      </c>
      <c r="AL561" s="700"/>
      <c r="AM561" s="700"/>
      <c r="AN561" s="714"/>
      <c r="AO561" s="705"/>
      <c r="AP561" s="705"/>
      <c r="AQ561" s="705"/>
      <c r="AR561" s="705"/>
      <c r="AS561" s="705"/>
      <c r="AT561" s="705"/>
      <c r="AU561" s="705"/>
      <c r="AV561" s="705"/>
      <c r="AW561" s="705"/>
      <c r="AX561" s="705"/>
      <c r="AY561" s="705"/>
      <c r="AZ561" s="705"/>
      <c r="BA561" s="705"/>
      <c r="BB561" s="705"/>
      <c r="BC561" s="705"/>
      <c r="BD561" s="705"/>
      <c r="BE561" s="705"/>
      <c r="BF561" s="705"/>
      <c r="BG561" s="706"/>
    </row>
    <row r="562" spans="2:86" ht="14.55" customHeight="1" x14ac:dyDescent="0.2">
      <c r="B562" s="712"/>
      <c r="C562" s="713"/>
      <c r="D562" s="662"/>
      <c r="E562" s="663"/>
      <c r="F562" s="663"/>
      <c r="G562" s="664"/>
      <c r="H562" s="701"/>
      <c r="I562" s="702"/>
      <c r="J562" s="702"/>
      <c r="K562" s="715"/>
      <c r="L562" s="705"/>
      <c r="M562" s="705"/>
      <c r="N562" s="705"/>
      <c r="O562" s="705"/>
      <c r="P562" s="705"/>
      <c r="Q562" s="705"/>
      <c r="R562" s="705"/>
      <c r="S562" s="705"/>
      <c r="T562" s="705"/>
      <c r="U562" s="705"/>
      <c r="V562" s="705"/>
      <c r="W562" s="705"/>
      <c r="X562" s="705"/>
      <c r="Y562" s="705"/>
      <c r="Z562" s="705"/>
      <c r="AA562" s="705"/>
      <c r="AB562" s="705"/>
      <c r="AC562" s="705"/>
      <c r="AD562" s="706"/>
      <c r="AE562" s="712"/>
      <c r="AF562" s="713"/>
      <c r="AG562" s="662"/>
      <c r="AH562" s="663"/>
      <c r="AI562" s="663"/>
      <c r="AJ562" s="664"/>
      <c r="AK562" s="701"/>
      <c r="AL562" s="702"/>
      <c r="AM562" s="702"/>
      <c r="AN562" s="715"/>
      <c r="AO562" s="705"/>
      <c r="AP562" s="705"/>
      <c r="AQ562" s="705"/>
      <c r="AR562" s="705"/>
      <c r="AS562" s="705"/>
      <c r="AT562" s="705"/>
      <c r="AU562" s="705"/>
      <c r="AV562" s="705"/>
      <c r="AW562" s="705"/>
      <c r="AX562" s="705"/>
      <c r="AY562" s="705"/>
      <c r="AZ562" s="705"/>
      <c r="BA562" s="705"/>
      <c r="BB562" s="705"/>
      <c r="BC562" s="705"/>
      <c r="BD562" s="705"/>
      <c r="BE562" s="705"/>
      <c r="BF562" s="705"/>
      <c r="BG562" s="706"/>
    </row>
    <row r="563" spans="2:86" ht="14.55" customHeight="1" x14ac:dyDescent="0.2">
      <c r="B563" s="712"/>
      <c r="C563" s="713"/>
      <c r="D563" s="659" t="s">
        <v>1186</v>
      </c>
      <c r="E563" s="660"/>
      <c r="F563" s="660"/>
      <c r="G563" s="661"/>
      <c r="H563" s="665">
        <f ca="1">OFFSET('(6)定期点検調書'!$BC$12,L552-1,0)</f>
        <v>0</v>
      </c>
      <c r="I563" s="666"/>
      <c r="J563" s="666"/>
      <c r="K563" s="667"/>
      <c r="L563" s="705"/>
      <c r="M563" s="705"/>
      <c r="N563" s="705"/>
      <c r="O563" s="705"/>
      <c r="P563" s="705"/>
      <c r="Q563" s="705"/>
      <c r="R563" s="705"/>
      <c r="S563" s="705"/>
      <c r="T563" s="705"/>
      <c r="U563" s="705"/>
      <c r="V563" s="705"/>
      <c r="W563" s="705"/>
      <c r="X563" s="705"/>
      <c r="Y563" s="705"/>
      <c r="Z563" s="705"/>
      <c r="AA563" s="705"/>
      <c r="AB563" s="705"/>
      <c r="AC563" s="705"/>
      <c r="AD563" s="706"/>
      <c r="AE563" s="712"/>
      <c r="AF563" s="713"/>
      <c r="AG563" s="659" t="s">
        <v>1186</v>
      </c>
      <c r="AH563" s="660"/>
      <c r="AI563" s="660"/>
      <c r="AJ563" s="661"/>
      <c r="AK563" s="665">
        <f ca="1">OFFSET('(6)定期点検調書'!$BC$12,AO552-1,0)</f>
        <v>0</v>
      </c>
      <c r="AL563" s="666"/>
      <c r="AM563" s="666"/>
      <c r="AN563" s="667"/>
      <c r="AO563" s="705"/>
      <c r="AP563" s="705"/>
      <c r="AQ563" s="705"/>
      <c r="AR563" s="705"/>
      <c r="AS563" s="705"/>
      <c r="AT563" s="705"/>
      <c r="AU563" s="705"/>
      <c r="AV563" s="705"/>
      <c r="AW563" s="705"/>
      <c r="AX563" s="705"/>
      <c r="AY563" s="705"/>
      <c r="AZ563" s="705"/>
      <c r="BA563" s="705"/>
      <c r="BB563" s="705"/>
      <c r="BC563" s="705"/>
      <c r="BD563" s="705"/>
      <c r="BE563" s="705"/>
      <c r="BF563" s="705"/>
      <c r="BG563" s="706"/>
    </row>
    <row r="564" spans="2:86" ht="14.55" customHeight="1" x14ac:dyDescent="0.2">
      <c r="B564" s="712"/>
      <c r="C564" s="713"/>
      <c r="D564" s="662"/>
      <c r="E564" s="663"/>
      <c r="F564" s="663"/>
      <c r="G564" s="664"/>
      <c r="H564" s="668"/>
      <c r="I564" s="669"/>
      <c r="J564" s="669"/>
      <c r="K564" s="670"/>
      <c r="L564" s="705"/>
      <c r="M564" s="705"/>
      <c r="N564" s="705"/>
      <c r="O564" s="705"/>
      <c r="P564" s="705"/>
      <c r="Q564" s="705"/>
      <c r="R564" s="705"/>
      <c r="S564" s="705"/>
      <c r="T564" s="705"/>
      <c r="U564" s="705"/>
      <c r="V564" s="705"/>
      <c r="W564" s="705"/>
      <c r="X564" s="705"/>
      <c r="Y564" s="705"/>
      <c r="Z564" s="705"/>
      <c r="AA564" s="705"/>
      <c r="AB564" s="705"/>
      <c r="AC564" s="705"/>
      <c r="AD564" s="706"/>
      <c r="AE564" s="712"/>
      <c r="AF564" s="713"/>
      <c r="AG564" s="662"/>
      <c r="AH564" s="663"/>
      <c r="AI564" s="663"/>
      <c r="AJ564" s="664"/>
      <c r="AK564" s="668"/>
      <c r="AL564" s="669"/>
      <c r="AM564" s="669"/>
      <c r="AN564" s="670"/>
      <c r="AO564" s="705"/>
      <c r="AP564" s="705"/>
      <c r="AQ564" s="705"/>
      <c r="AR564" s="705"/>
      <c r="AS564" s="705"/>
      <c r="AT564" s="705"/>
      <c r="AU564" s="705"/>
      <c r="AV564" s="705"/>
      <c r="AW564" s="705"/>
      <c r="AX564" s="705"/>
      <c r="AY564" s="705"/>
      <c r="AZ564" s="705"/>
      <c r="BA564" s="705"/>
      <c r="BB564" s="705"/>
      <c r="BC564" s="705"/>
      <c r="BD564" s="705"/>
      <c r="BE564" s="705"/>
      <c r="BF564" s="705"/>
      <c r="BG564" s="706"/>
    </row>
    <row r="565" spans="2:86" ht="14.55" customHeight="1" x14ac:dyDescent="0.2">
      <c r="B565" s="712"/>
      <c r="C565" s="713"/>
      <c r="D565" s="659" t="s">
        <v>1187</v>
      </c>
      <c r="E565" s="660"/>
      <c r="F565" s="660"/>
      <c r="G565" s="661"/>
      <c r="H565" s="665">
        <f ca="1">OFFSET('(6)定期点検調書'!$BF$12,L552-1,0)</f>
        <v>0</v>
      </c>
      <c r="I565" s="666"/>
      <c r="J565" s="666"/>
      <c r="K565" s="667"/>
      <c r="L565" s="705"/>
      <c r="M565" s="705"/>
      <c r="N565" s="705"/>
      <c r="O565" s="705"/>
      <c r="P565" s="705"/>
      <c r="Q565" s="705"/>
      <c r="R565" s="705"/>
      <c r="S565" s="705"/>
      <c r="T565" s="705"/>
      <c r="U565" s="705"/>
      <c r="V565" s="705"/>
      <c r="W565" s="705"/>
      <c r="X565" s="705"/>
      <c r="Y565" s="705"/>
      <c r="Z565" s="705"/>
      <c r="AA565" s="705"/>
      <c r="AB565" s="705"/>
      <c r="AC565" s="705"/>
      <c r="AD565" s="706"/>
      <c r="AE565" s="712"/>
      <c r="AF565" s="713"/>
      <c r="AG565" s="659" t="s">
        <v>1187</v>
      </c>
      <c r="AH565" s="660"/>
      <c r="AI565" s="660"/>
      <c r="AJ565" s="661"/>
      <c r="AK565" s="665">
        <f ca="1">OFFSET('(6)定期点検調書'!$BF$12,AO552-1,0)</f>
        <v>0</v>
      </c>
      <c r="AL565" s="666"/>
      <c r="AM565" s="666"/>
      <c r="AN565" s="667"/>
      <c r="AO565" s="705"/>
      <c r="AP565" s="705"/>
      <c r="AQ565" s="705"/>
      <c r="AR565" s="705"/>
      <c r="AS565" s="705"/>
      <c r="AT565" s="705"/>
      <c r="AU565" s="705"/>
      <c r="AV565" s="705"/>
      <c r="AW565" s="705"/>
      <c r="AX565" s="705"/>
      <c r="AY565" s="705"/>
      <c r="AZ565" s="705"/>
      <c r="BA565" s="705"/>
      <c r="BB565" s="705"/>
      <c r="BC565" s="705"/>
      <c r="BD565" s="705"/>
      <c r="BE565" s="705"/>
      <c r="BF565" s="705"/>
      <c r="BG565" s="706"/>
    </row>
    <row r="566" spans="2:86" ht="14.55" customHeight="1" x14ac:dyDescent="0.2">
      <c r="B566" s="662"/>
      <c r="C566" s="664"/>
      <c r="D566" s="662"/>
      <c r="E566" s="663"/>
      <c r="F566" s="663"/>
      <c r="G566" s="664"/>
      <c r="H566" s="668"/>
      <c r="I566" s="669"/>
      <c r="J566" s="669"/>
      <c r="K566" s="670"/>
      <c r="L566" s="707"/>
      <c r="M566" s="707"/>
      <c r="N566" s="707"/>
      <c r="O566" s="707"/>
      <c r="P566" s="707"/>
      <c r="Q566" s="707"/>
      <c r="R566" s="707"/>
      <c r="S566" s="707"/>
      <c r="T566" s="707"/>
      <c r="U566" s="707"/>
      <c r="V566" s="707"/>
      <c r="W566" s="707"/>
      <c r="X566" s="707"/>
      <c r="Y566" s="707"/>
      <c r="Z566" s="707"/>
      <c r="AA566" s="707"/>
      <c r="AB566" s="707"/>
      <c r="AC566" s="707"/>
      <c r="AD566" s="708"/>
      <c r="AE566" s="662"/>
      <c r="AF566" s="664"/>
      <c r="AG566" s="662"/>
      <c r="AH566" s="663"/>
      <c r="AI566" s="663"/>
      <c r="AJ566" s="664"/>
      <c r="AK566" s="668"/>
      <c r="AL566" s="669"/>
      <c r="AM566" s="669"/>
      <c r="AN566" s="670"/>
      <c r="AO566" s="707"/>
      <c r="AP566" s="707"/>
      <c r="AQ566" s="707"/>
      <c r="AR566" s="707"/>
      <c r="AS566" s="707"/>
      <c r="AT566" s="707"/>
      <c r="AU566" s="707"/>
      <c r="AV566" s="707"/>
      <c r="AW566" s="707"/>
      <c r="AX566" s="707"/>
      <c r="AY566" s="707"/>
      <c r="AZ566" s="707"/>
      <c r="BA566" s="707"/>
      <c r="BB566" s="707"/>
      <c r="BC566" s="707"/>
      <c r="BD566" s="707"/>
      <c r="BE566" s="707"/>
      <c r="BF566" s="707"/>
      <c r="BG566" s="708"/>
    </row>
    <row r="567" spans="2:86" ht="14.55" customHeight="1" x14ac:dyDescent="0.2">
      <c r="B567" s="683" t="s">
        <v>1241</v>
      </c>
      <c r="C567" s="683"/>
      <c r="D567" s="683"/>
      <c r="E567" s="683"/>
      <c r="F567" s="683"/>
      <c r="G567" s="683"/>
      <c r="H567" s="699" t="str">
        <f ca="1">IF(OFFSET('(6)定期点検調書'!$AR$12,L552-1,0)="","",OFFSET('(6)定期点検調書'!$AQ$12,L552-1,0)&amp;TEXT(OFFSET('(6)定期点検調書'!$AR$12,L552-1,0),"0.0")&amp;OFFSET('(6)定期点検調書'!$AT$12,L552-1,0))  &amp;  IF(OFFSET('(6)定期点検調書'!$AV$12,L552-1,0)="","","／"&amp;OFFSET('(6)定期点検調書'!$AU$12,L552-1,0)&amp;TEXT(OFFSET('(6)定期点検調書'!$AV$12,L552-1,0),"0.0")&amp;OFFSET('(6)定期点検調書'!$AX$12,L552-1,0))  &amp;  IF(OFFSET('(6)定期点検調書'!$AZ$12,L552-1,0)="","","／"&amp;OFFSET('(6)定期点検調書'!$AY$12,L552-1,0)&amp;TEXT(OFFSET('(6)定期点検調書'!$AZ$12,L552-1,0),"0.0")&amp;OFFSET('(6)定期点検調書'!$BB$12,L552-1,0))</f>
        <v/>
      </c>
      <c r="I567" s="700"/>
      <c r="J567" s="700"/>
      <c r="K567" s="700"/>
      <c r="L567" s="700"/>
      <c r="M567" s="700"/>
      <c r="N567" s="700"/>
      <c r="O567" s="700"/>
      <c r="P567" s="685" t="s">
        <v>1243</v>
      </c>
      <c r="Q567" s="685"/>
      <c r="R567" s="685"/>
      <c r="S567" s="685"/>
      <c r="T567" s="685"/>
      <c r="U567" s="685"/>
      <c r="V567" s="685"/>
      <c r="W567" s="686" t="str">
        <f ca="1">OFFSET('(6)定期点検調書'!$F$12,L552-1,0)</f>
        <v/>
      </c>
      <c r="X567" s="687"/>
      <c r="Y567" s="687"/>
      <c r="Z567" s="687"/>
      <c r="AA567" s="687"/>
      <c r="AB567" s="687"/>
      <c r="AC567" s="687"/>
      <c r="AD567" s="688"/>
      <c r="AE567" s="683" t="s">
        <v>1241</v>
      </c>
      <c r="AF567" s="683"/>
      <c r="AG567" s="683"/>
      <c r="AH567" s="683"/>
      <c r="AI567" s="683"/>
      <c r="AJ567" s="683"/>
      <c r="AK567" s="699" t="str">
        <f ca="1">IF(OFFSET('(6)定期点検調書'!$AR$12,AO552-1,0)="","",OFFSET('(6)定期点検調書'!$AQ$12,AO552-1,0)&amp;TEXT(OFFSET('(6)定期点検調書'!$AR$12,AO552-1,0),"0.0")&amp;OFFSET('(6)定期点検調書'!$AT$12,AO552-1,0))  &amp;  IF(OFFSET('(6)定期点検調書'!$AV$12,AO552-1,0)="","","／"&amp;OFFSET('(6)定期点検調書'!$AU$12,AO552-1,0)&amp;TEXT(OFFSET('(6)定期点検調書'!$AV$12,AO552-1,0),"0.0")&amp;OFFSET('(6)定期点検調書'!$AX$12,AO552-1,0))  &amp;  IF(OFFSET('(6)定期点検調書'!$AZ$12,AO552-1,0)="","","／"&amp;OFFSET('(6)定期点検調書'!$AY$12,AO552-1,0)&amp;TEXT(OFFSET('(6)定期点検調書'!$AZ$12,AO552-1,0),"0.0")&amp;OFFSET('(6)定期点検調書'!$BB$12,AO552-1,0))</f>
        <v/>
      </c>
      <c r="AL567" s="700"/>
      <c r="AM567" s="700"/>
      <c r="AN567" s="700"/>
      <c r="AO567" s="700"/>
      <c r="AP567" s="700"/>
      <c r="AQ567" s="700"/>
      <c r="AR567" s="700"/>
      <c r="AS567" s="685" t="s">
        <v>1243</v>
      </c>
      <c r="AT567" s="685"/>
      <c r="AU567" s="685"/>
      <c r="AV567" s="685"/>
      <c r="AW567" s="685"/>
      <c r="AX567" s="685"/>
      <c r="AY567" s="685"/>
      <c r="AZ567" s="686" t="str">
        <f ca="1">OFFSET('(6)定期点検調書'!$F$12,AO552-1,0)</f>
        <v/>
      </c>
      <c r="BA567" s="687"/>
      <c r="BB567" s="687"/>
      <c r="BC567" s="687"/>
      <c r="BD567" s="687"/>
      <c r="BE567" s="687"/>
      <c r="BF567" s="687"/>
      <c r="BG567" s="688"/>
    </row>
    <row r="568" spans="2:86" ht="14.55" customHeight="1" x14ac:dyDescent="0.2">
      <c r="B568" s="683"/>
      <c r="C568" s="683"/>
      <c r="D568" s="683"/>
      <c r="E568" s="683"/>
      <c r="F568" s="683"/>
      <c r="G568" s="683"/>
      <c r="H568" s="701"/>
      <c r="I568" s="702"/>
      <c r="J568" s="702"/>
      <c r="K568" s="702"/>
      <c r="L568" s="702"/>
      <c r="M568" s="702"/>
      <c r="N568" s="702"/>
      <c r="O568" s="702"/>
      <c r="P568" s="685"/>
      <c r="Q568" s="685"/>
      <c r="R568" s="685"/>
      <c r="S568" s="685"/>
      <c r="T568" s="685"/>
      <c r="U568" s="685"/>
      <c r="V568" s="685"/>
      <c r="W568" s="689"/>
      <c r="X568" s="690"/>
      <c r="Y568" s="690"/>
      <c r="Z568" s="690"/>
      <c r="AA568" s="690"/>
      <c r="AB568" s="690"/>
      <c r="AC568" s="690"/>
      <c r="AD568" s="691"/>
      <c r="AE568" s="683"/>
      <c r="AF568" s="683"/>
      <c r="AG568" s="683"/>
      <c r="AH568" s="683"/>
      <c r="AI568" s="683"/>
      <c r="AJ568" s="683"/>
      <c r="AK568" s="701"/>
      <c r="AL568" s="702"/>
      <c r="AM568" s="702"/>
      <c r="AN568" s="702"/>
      <c r="AO568" s="702"/>
      <c r="AP568" s="702"/>
      <c r="AQ568" s="702"/>
      <c r="AR568" s="702"/>
      <c r="AS568" s="685"/>
      <c r="AT568" s="685"/>
      <c r="AU568" s="685"/>
      <c r="AV568" s="685"/>
      <c r="AW568" s="685"/>
      <c r="AX568" s="685"/>
      <c r="AY568" s="685"/>
      <c r="AZ568" s="689"/>
      <c r="BA568" s="690"/>
      <c r="BB568" s="690"/>
      <c r="BC568" s="690"/>
      <c r="BD568" s="690"/>
      <c r="BE568" s="690"/>
      <c r="BF568" s="690"/>
      <c r="BG568" s="691"/>
    </row>
    <row r="569" spans="2:86" ht="14.55" customHeight="1" x14ac:dyDescent="0.2">
      <c r="B569" s="659" t="s">
        <v>1242</v>
      </c>
      <c r="C569" s="660"/>
      <c r="D569" s="660"/>
      <c r="E569" s="660"/>
      <c r="F569" s="660"/>
      <c r="G569" s="661"/>
      <c r="H569" s="671"/>
      <c r="I569" s="672"/>
      <c r="J569" s="672"/>
      <c r="K569" s="672"/>
      <c r="L569" s="672"/>
      <c r="M569" s="672"/>
      <c r="N569" s="672"/>
      <c r="O569" s="672"/>
      <c r="P569" s="692" t="s">
        <v>996</v>
      </c>
      <c r="Q569" s="692"/>
      <c r="R569" s="692"/>
      <c r="S569" s="692"/>
      <c r="T569" s="692"/>
      <c r="U569" s="692"/>
      <c r="V569" s="692"/>
      <c r="W569" s="693"/>
      <c r="X569" s="694"/>
      <c r="Y569" s="694"/>
      <c r="Z569" s="694"/>
      <c r="AA569" s="694"/>
      <c r="AB569" s="694"/>
      <c r="AC569" s="694"/>
      <c r="AD569" s="695"/>
      <c r="AE569" s="659" t="s">
        <v>1242</v>
      </c>
      <c r="AF569" s="660"/>
      <c r="AG569" s="660"/>
      <c r="AH569" s="660"/>
      <c r="AI569" s="660"/>
      <c r="AJ569" s="661"/>
      <c r="AK569" s="671"/>
      <c r="AL569" s="672"/>
      <c r="AM569" s="672"/>
      <c r="AN569" s="672"/>
      <c r="AO569" s="672"/>
      <c r="AP569" s="672"/>
      <c r="AQ569" s="672"/>
      <c r="AR569" s="672"/>
      <c r="AS569" s="692" t="s">
        <v>996</v>
      </c>
      <c r="AT569" s="692"/>
      <c r="AU569" s="692"/>
      <c r="AV569" s="692"/>
      <c r="AW569" s="692"/>
      <c r="AX569" s="692"/>
      <c r="AY569" s="692"/>
      <c r="AZ569" s="693"/>
      <c r="BA569" s="694"/>
      <c r="BB569" s="694"/>
      <c r="BC569" s="694"/>
      <c r="BD569" s="694"/>
      <c r="BE569" s="694"/>
      <c r="BF569" s="694"/>
      <c r="BG569" s="695"/>
    </row>
    <row r="570" spans="2:86" ht="14.55" customHeight="1" x14ac:dyDescent="0.2">
      <c r="B570" s="662"/>
      <c r="C570" s="663"/>
      <c r="D570" s="663"/>
      <c r="E570" s="663"/>
      <c r="F570" s="663"/>
      <c r="G570" s="664"/>
      <c r="H570" s="674"/>
      <c r="I570" s="675"/>
      <c r="J570" s="675"/>
      <c r="K570" s="675"/>
      <c r="L570" s="675"/>
      <c r="M570" s="675"/>
      <c r="N570" s="675"/>
      <c r="O570" s="675"/>
      <c r="P570" s="692"/>
      <c r="Q570" s="692"/>
      <c r="R570" s="692"/>
      <c r="S570" s="692"/>
      <c r="T570" s="692"/>
      <c r="U570" s="692"/>
      <c r="V570" s="692"/>
      <c r="W570" s="696"/>
      <c r="X570" s="697"/>
      <c r="Y570" s="697"/>
      <c r="Z570" s="697"/>
      <c r="AA570" s="697"/>
      <c r="AB570" s="697"/>
      <c r="AC570" s="697"/>
      <c r="AD570" s="698"/>
      <c r="AE570" s="662"/>
      <c r="AF570" s="663"/>
      <c r="AG570" s="663"/>
      <c r="AH570" s="663"/>
      <c r="AI570" s="663"/>
      <c r="AJ570" s="664"/>
      <c r="AK570" s="674"/>
      <c r="AL570" s="675"/>
      <c r="AM570" s="675"/>
      <c r="AN570" s="675"/>
      <c r="AO570" s="675"/>
      <c r="AP570" s="675"/>
      <c r="AQ570" s="675"/>
      <c r="AR570" s="675"/>
      <c r="AS570" s="692"/>
      <c r="AT570" s="692"/>
      <c r="AU570" s="692"/>
      <c r="AV570" s="692"/>
      <c r="AW570" s="692"/>
      <c r="AX570" s="692"/>
      <c r="AY570" s="692"/>
      <c r="AZ570" s="696"/>
      <c r="BA570" s="697"/>
      <c r="BB570" s="697"/>
      <c r="BC570" s="697"/>
      <c r="BD570" s="697"/>
      <c r="BE570" s="697"/>
      <c r="BF570" s="697"/>
      <c r="BG570" s="698"/>
    </row>
    <row r="571" spans="2:86" ht="19.5" customHeight="1" x14ac:dyDescent="0.2">
      <c r="B571" s="683" t="s">
        <v>79</v>
      </c>
      <c r="C571" s="683"/>
      <c r="D571" s="683"/>
      <c r="E571" s="683"/>
      <c r="F571" s="683"/>
      <c r="G571" s="683"/>
      <c r="H571" s="684">
        <f ca="1">OFFSET('(6)定期点検調書'!$CA$12,L552-1,0)</f>
        <v>0</v>
      </c>
      <c r="I571" s="684"/>
      <c r="J571" s="684"/>
      <c r="K571" s="684"/>
      <c r="L571" s="684"/>
      <c r="M571" s="684"/>
      <c r="N571" s="684"/>
      <c r="O571" s="684"/>
      <c r="P571" s="684"/>
      <c r="Q571" s="684"/>
      <c r="R571" s="684"/>
      <c r="S571" s="684"/>
      <c r="T571" s="684"/>
      <c r="U571" s="684"/>
      <c r="V571" s="684"/>
      <c r="W571" s="684"/>
      <c r="X571" s="684"/>
      <c r="Y571" s="684"/>
      <c r="Z571" s="684"/>
      <c r="AA571" s="684"/>
      <c r="AB571" s="684"/>
      <c r="AC571" s="684"/>
      <c r="AD571" s="684"/>
      <c r="AE571" s="683" t="s">
        <v>79</v>
      </c>
      <c r="AF571" s="683"/>
      <c r="AG571" s="683"/>
      <c r="AH571" s="683"/>
      <c r="AI571" s="683"/>
      <c r="AJ571" s="683"/>
      <c r="AK571" s="684">
        <f ca="1">OFFSET('(6)定期点検調書'!$CA$12,AO552-1,0)</f>
        <v>0</v>
      </c>
      <c r="AL571" s="684"/>
      <c r="AM571" s="684"/>
      <c r="AN571" s="684"/>
      <c r="AO571" s="684"/>
      <c r="AP571" s="684"/>
      <c r="AQ571" s="684"/>
      <c r="AR571" s="684"/>
      <c r="AS571" s="684"/>
      <c r="AT571" s="684"/>
      <c r="AU571" s="684"/>
      <c r="AV571" s="684"/>
      <c r="AW571" s="684"/>
      <c r="AX571" s="684"/>
      <c r="AY571" s="684"/>
      <c r="AZ571" s="684"/>
      <c r="BA571" s="684"/>
      <c r="BB571" s="684"/>
      <c r="BC571" s="684"/>
      <c r="BD571" s="684"/>
      <c r="BE571" s="684"/>
      <c r="BF571" s="684"/>
      <c r="BG571" s="684"/>
      <c r="CH571" s="473"/>
    </row>
    <row r="572" spans="2:86" ht="19.5" customHeight="1" x14ac:dyDescent="0.2">
      <c r="B572" s="683"/>
      <c r="C572" s="683"/>
      <c r="D572" s="683"/>
      <c r="E572" s="683"/>
      <c r="F572" s="683"/>
      <c r="G572" s="683"/>
      <c r="H572" s="684"/>
      <c r="I572" s="684"/>
      <c r="J572" s="684"/>
      <c r="K572" s="684"/>
      <c r="L572" s="684"/>
      <c r="M572" s="684"/>
      <c r="N572" s="684"/>
      <c r="O572" s="684"/>
      <c r="P572" s="684"/>
      <c r="Q572" s="684"/>
      <c r="R572" s="684"/>
      <c r="S572" s="684"/>
      <c r="T572" s="684"/>
      <c r="U572" s="684"/>
      <c r="V572" s="684"/>
      <c r="W572" s="684"/>
      <c r="X572" s="684"/>
      <c r="Y572" s="684"/>
      <c r="Z572" s="684"/>
      <c r="AA572" s="684"/>
      <c r="AB572" s="684"/>
      <c r="AC572" s="684"/>
      <c r="AD572" s="684"/>
      <c r="AE572" s="683"/>
      <c r="AF572" s="683"/>
      <c r="AG572" s="683"/>
      <c r="AH572" s="683"/>
      <c r="AI572" s="683"/>
      <c r="AJ572" s="683"/>
      <c r="AK572" s="684"/>
      <c r="AL572" s="684"/>
      <c r="AM572" s="684"/>
      <c r="AN572" s="684"/>
      <c r="AO572" s="684"/>
      <c r="AP572" s="684"/>
      <c r="AQ572" s="684"/>
      <c r="AR572" s="684"/>
      <c r="AS572" s="684"/>
      <c r="AT572" s="684"/>
      <c r="AU572" s="684"/>
      <c r="AV572" s="684"/>
      <c r="AW572" s="684"/>
      <c r="AX572" s="684"/>
      <c r="AY572" s="684"/>
      <c r="AZ572" s="684"/>
      <c r="BA572" s="684"/>
      <c r="BB572" s="684"/>
      <c r="BC572" s="684"/>
      <c r="BD572" s="684"/>
      <c r="BE572" s="684"/>
      <c r="BF572" s="684"/>
      <c r="BG572" s="684"/>
    </row>
    <row r="573" spans="2:86" ht="14.55" customHeight="1" x14ac:dyDescent="0.2">
      <c r="B573" s="677" t="s">
        <v>1038</v>
      </c>
      <c r="C573" s="678"/>
      <c r="D573" s="677" t="s">
        <v>1237</v>
      </c>
      <c r="E573" s="719"/>
      <c r="F573" s="719"/>
      <c r="G573" s="719"/>
      <c r="H573" s="665">
        <f ca="1">OFFSET('(6)定期点検調書'!$B$12,L573-1,0)</f>
        <v>0</v>
      </c>
      <c r="I573" s="666"/>
      <c r="J573" s="666"/>
      <c r="K573" s="667"/>
      <c r="L573" s="703">
        <f>AO552+1</f>
        <v>55</v>
      </c>
      <c r="M573" s="703"/>
      <c r="N573" s="703"/>
      <c r="O573" s="703"/>
      <c r="P573" s="703"/>
      <c r="Q573" s="703"/>
      <c r="R573" s="703"/>
      <c r="S573" s="703"/>
      <c r="T573" s="703"/>
      <c r="U573" s="703"/>
      <c r="V573" s="703"/>
      <c r="W573" s="703"/>
      <c r="X573" s="703"/>
      <c r="Y573" s="703"/>
      <c r="Z573" s="703"/>
      <c r="AA573" s="703"/>
      <c r="AB573" s="703"/>
      <c r="AC573" s="703"/>
      <c r="AD573" s="704"/>
      <c r="AE573" s="677" t="s">
        <v>1038</v>
      </c>
      <c r="AF573" s="678"/>
      <c r="AG573" s="677" t="s">
        <v>1237</v>
      </c>
      <c r="AH573" s="719"/>
      <c r="AI573" s="719"/>
      <c r="AJ573" s="719"/>
      <c r="AK573" s="665">
        <f ca="1">OFFSET('(6)定期点検調書'!$B$12,AO573-1,0)</f>
        <v>0</v>
      </c>
      <c r="AL573" s="666"/>
      <c r="AM573" s="666"/>
      <c r="AN573" s="667"/>
      <c r="AO573" s="703">
        <f>L573+1</f>
        <v>56</v>
      </c>
      <c r="AP573" s="703"/>
      <c r="AQ573" s="703"/>
      <c r="AR573" s="703"/>
      <c r="AS573" s="703"/>
      <c r="AT573" s="703"/>
      <c r="AU573" s="703"/>
      <c r="AV573" s="703"/>
      <c r="AW573" s="703"/>
      <c r="AX573" s="703"/>
      <c r="AY573" s="703"/>
      <c r="AZ573" s="703"/>
      <c r="BA573" s="703"/>
      <c r="BB573" s="703"/>
      <c r="BC573" s="703"/>
      <c r="BD573" s="703"/>
      <c r="BE573" s="703"/>
      <c r="BF573" s="703"/>
      <c r="BG573" s="704"/>
    </row>
    <row r="574" spans="2:86" ht="14.55" customHeight="1" x14ac:dyDescent="0.2">
      <c r="B574" s="679"/>
      <c r="C574" s="680"/>
      <c r="D574" s="681"/>
      <c r="E574" s="720"/>
      <c r="F574" s="720"/>
      <c r="G574" s="720"/>
      <c r="H574" s="668"/>
      <c r="I574" s="669"/>
      <c r="J574" s="669"/>
      <c r="K574" s="670"/>
      <c r="L574" s="705"/>
      <c r="M574" s="705"/>
      <c r="N574" s="705"/>
      <c r="O574" s="705"/>
      <c r="P574" s="705"/>
      <c r="Q574" s="705"/>
      <c r="R574" s="705"/>
      <c r="S574" s="705"/>
      <c r="T574" s="705"/>
      <c r="U574" s="705"/>
      <c r="V574" s="705"/>
      <c r="W574" s="705"/>
      <c r="X574" s="705"/>
      <c r="Y574" s="705"/>
      <c r="Z574" s="705"/>
      <c r="AA574" s="705"/>
      <c r="AB574" s="705"/>
      <c r="AC574" s="705"/>
      <c r="AD574" s="706"/>
      <c r="AE574" s="679"/>
      <c r="AF574" s="680"/>
      <c r="AG574" s="681"/>
      <c r="AH574" s="720"/>
      <c r="AI574" s="720"/>
      <c r="AJ574" s="720"/>
      <c r="AK574" s="668"/>
      <c r="AL574" s="669"/>
      <c r="AM574" s="669"/>
      <c r="AN574" s="670"/>
      <c r="AO574" s="705"/>
      <c r="AP574" s="705"/>
      <c r="AQ574" s="705"/>
      <c r="AR574" s="705"/>
      <c r="AS574" s="705"/>
      <c r="AT574" s="705"/>
      <c r="AU574" s="705"/>
      <c r="AV574" s="705"/>
      <c r="AW574" s="705"/>
      <c r="AX574" s="705"/>
      <c r="AY574" s="705"/>
      <c r="AZ574" s="705"/>
      <c r="BA574" s="705"/>
      <c r="BB574" s="705"/>
      <c r="BC574" s="705"/>
      <c r="BD574" s="705"/>
      <c r="BE574" s="705"/>
      <c r="BF574" s="705"/>
      <c r="BG574" s="706"/>
    </row>
    <row r="575" spans="2:86" ht="14.55" customHeight="1" x14ac:dyDescent="0.2">
      <c r="B575" s="679"/>
      <c r="C575" s="680"/>
      <c r="D575" s="677" t="s">
        <v>992</v>
      </c>
      <c r="E575" s="719"/>
      <c r="F575" s="719"/>
      <c r="G575" s="719"/>
      <c r="H575" s="665">
        <f ca="1">OFFSET('(6)定期点検調書'!$D$12,L573-1,0)</f>
        <v>0</v>
      </c>
      <c r="I575" s="666"/>
      <c r="J575" s="666"/>
      <c r="K575" s="667"/>
      <c r="L575" s="705"/>
      <c r="M575" s="705"/>
      <c r="N575" s="705"/>
      <c r="O575" s="705"/>
      <c r="P575" s="705"/>
      <c r="Q575" s="705"/>
      <c r="R575" s="705"/>
      <c r="S575" s="705"/>
      <c r="T575" s="705"/>
      <c r="U575" s="705"/>
      <c r="V575" s="705"/>
      <c r="W575" s="705"/>
      <c r="X575" s="705"/>
      <c r="Y575" s="705"/>
      <c r="Z575" s="705"/>
      <c r="AA575" s="705"/>
      <c r="AB575" s="705"/>
      <c r="AC575" s="705"/>
      <c r="AD575" s="706"/>
      <c r="AE575" s="679"/>
      <c r="AF575" s="680"/>
      <c r="AG575" s="677" t="s">
        <v>992</v>
      </c>
      <c r="AH575" s="719"/>
      <c r="AI575" s="719"/>
      <c r="AJ575" s="719"/>
      <c r="AK575" s="665">
        <f ca="1">OFFSET('(6)定期点検調書'!$D$12,AO573-1,0)</f>
        <v>0</v>
      </c>
      <c r="AL575" s="666"/>
      <c r="AM575" s="666"/>
      <c r="AN575" s="667"/>
      <c r="AO575" s="705"/>
      <c r="AP575" s="705"/>
      <c r="AQ575" s="705"/>
      <c r="AR575" s="705"/>
      <c r="AS575" s="705"/>
      <c r="AT575" s="705"/>
      <c r="AU575" s="705"/>
      <c r="AV575" s="705"/>
      <c r="AW575" s="705"/>
      <c r="AX575" s="705"/>
      <c r="AY575" s="705"/>
      <c r="AZ575" s="705"/>
      <c r="BA575" s="705"/>
      <c r="BB575" s="705"/>
      <c r="BC575" s="705"/>
      <c r="BD575" s="705"/>
      <c r="BE575" s="705"/>
      <c r="BF575" s="705"/>
      <c r="BG575" s="706"/>
    </row>
    <row r="576" spans="2:86" ht="14.55" customHeight="1" x14ac:dyDescent="0.2">
      <c r="B576" s="681"/>
      <c r="C576" s="682"/>
      <c r="D576" s="681"/>
      <c r="E576" s="720"/>
      <c r="F576" s="720"/>
      <c r="G576" s="720"/>
      <c r="H576" s="668"/>
      <c r="I576" s="669"/>
      <c r="J576" s="669"/>
      <c r="K576" s="670"/>
      <c r="L576" s="705"/>
      <c r="M576" s="705"/>
      <c r="N576" s="705"/>
      <c r="O576" s="705"/>
      <c r="P576" s="705"/>
      <c r="Q576" s="705"/>
      <c r="R576" s="705"/>
      <c r="S576" s="705"/>
      <c r="T576" s="705"/>
      <c r="U576" s="705"/>
      <c r="V576" s="705"/>
      <c r="W576" s="705"/>
      <c r="X576" s="705"/>
      <c r="Y576" s="705"/>
      <c r="Z576" s="705"/>
      <c r="AA576" s="705"/>
      <c r="AB576" s="705"/>
      <c r="AC576" s="705"/>
      <c r="AD576" s="706"/>
      <c r="AE576" s="681"/>
      <c r="AF576" s="682"/>
      <c r="AG576" s="681"/>
      <c r="AH576" s="720"/>
      <c r="AI576" s="720"/>
      <c r="AJ576" s="720"/>
      <c r="AK576" s="668"/>
      <c r="AL576" s="669"/>
      <c r="AM576" s="669"/>
      <c r="AN576" s="670"/>
      <c r="AO576" s="705"/>
      <c r="AP576" s="705"/>
      <c r="AQ576" s="705"/>
      <c r="AR576" s="705"/>
      <c r="AS576" s="705"/>
      <c r="AT576" s="705"/>
      <c r="AU576" s="705"/>
      <c r="AV576" s="705"/>
      <c r="AW576" s="705"/>
      <c r="AX576" s="705"/>
      <c r="AY576" s="705"/>
      <c r="AZ576" s="705"/>
      <c r="BA576" s="705"/>
      <c r="BB576" s="705"/>
      <c r="BC576" s="705"/>
      <c r="BD576" s="705"/>
      <c r="BE576" s="705"/>
      <c r="BF576" s="705"/>
      <c r="BG576" s="706"/>
    </row>
    <row r="577" spans="2:86" ht="14.55" customHeight="1" x14ac:dyDescent="0.2">
      <c r="B577" s="677" t="s">
        <v>1238</v>
      </c>
      <c r="C577" s="678"/>
      <c r="D577" s="659" t="s">
        <v>993</v>
      </c>
      <c r="E577" s="660"/>
      <c r="F577" s="660"/>
      <c r="G577" s="660"/>
      <c r="H577" s="671">
        <f ca="1">OFFSET('(6)定期点検調書'!$AA$13,L573-1,0)</f>
        <v>0</v>
      </c>
      <c r="I577" s="672"/>
      <c r="J577" s="672"/>
      <c r="K577" s="673"/>
      <c r="L577" s="705"/>
      <c r="M577" s="705"/>
      <c r="N577" s="705"/>
      <c r="O577" s="705"/>
      <c r="P577" s="705"/>
      <c r="Q577" s="705"/>
      <c r="R577" s="705"/>
      <c r="S577" s="705"/>
      <c r="T577" s="705"/>
      <c r="U577" s="705"/>
      <c r="V577" s="705"/>
      <c r="W577" s="705"/>
      <c r="X577" s="705"/>
      <c r="Y577" s="705"/>
      <c r="Z577" s="705"/>
      <c r="AA577" s="705"/>
      <c r="AB577" s="705"/>
      <c r="AC577" s="705"/>
      <c r="AD577" s="706"/>
      <c r="AE577" s="677" t="s">
        <v>1238</v>
      </c>
      <c r="AF577" s="678"/>
      <c r="AG577" s="659" t="s">
        <v>993</v>
      </c>
      <c r="AH577" s="660"/>
      <c r="AI577" s="660"/>
      <c r="AJ577" s="660"/>
      <c r="AK577" s="671">
        <f ca="1">OFFSET('(6)定期点検調書'!$AA$13,AO573-1,0)</f>
        <v>0</v>
      </c>
      <c r="AL577" s="672"/>
      <c r="AM577" s="672"/>
      <c r="AN577" s="673"/>
      <c r="AO577" s="705"/>
      <c r="AP577" s="705"/>
      <c r="AQ577" s="705"/>
      <c r="AR577" s="705"/>
      <c r="AS577" s="705"/>
      <c r="AT577" s="705"/>
      <c r="AU577" s="705"/>
      <c r="AV577" s="705"/>
      <c r="AW577" s="705"/>
      <c r="AX577" s="705"/>
      <c r="AY577" s="705"/>
      <c r="AZ577" s="705"/>
      <c r="BA577" s="705"/>
      <c r="BB577" s="705"/>
      <c r="BC577" s="705"/>
      <c r="BD577" s="705"/>
      <c r="BE577" s="705"/>
      <c r="BF577" s="705"/>
      <c r="BG577" s="706"/>
    </row>
    <row r="578" spans="2:86" ht="14.55" customHeight="1" x14ac:dyDescent="0.2">
      <c r="B578" s="679"/>
      <c r="C578" s="680"/>
      <c r="D578" s="662"/>
      <c r="E578" s="663"/>
      <c r="F578" s="663"/>
      <c r="G578" s="663"/>
      <c r="H578" s="674"/>
      <c r="I578" s="675"/>
      <c r="J578" s="675"/>
      <c r="K578" s="676"/>
      <c r="L578" s="705"/>
      <c r="M578" s="705"/>
      <c r="N578" s="705"/>
      <c r="O578" s="705"/>
      <c r="P578" s="705"/>
      <c r="Q578" s="705"/>
      <c r="R578" s="705"/>
      <c r="S578" s="705"/>
      <c r="T578" s="705"/>
      <c r="U578" s="705"/>
      <c r="V578" s="705"/>
      <c r="W578" s="705"/>
      <c r="X578" s="705"/>
      <c r="Y578" s="705"/>
      <c r="Z578" s="705"/>
      <c r="AA578" s="705"/>
      <c r="AB578" s="705"/>
      <c r="AC578" s="705"/>
      <c r="AD578" s="706"/>
      <c r="AE578" s="679"/>
      <c r="AF578" s="680"/>
      <c r="AG578" s="662"/>
      <c r="AH578" s="663"/>
      <c r="AI578" s="663"/>
      <c r="AJ578" s="663"/>
      <c r="AK578" s="674"/>
      <c r="AL578" s="675"/>
      <c r="AM578" s="675"/>
      <c r="AN578" s="676"/>
      <c r="AO578" s="705"/>
      <c r="AP578" s="705"/>
      <c r="AQ578" s="705"/>
      <c r="AR578" s="705"/>
      <c r="AS578" s="705"/>
      <c r="AT578" s="705"/>
      <c r="AU578" s="705"/>
      <c r="AV578" s="705"/>
      <c r="AW578" s="705"/>
      <c r="AX578" s="705"/>
      <c r="AY578" s="705"/>
      <c r="AZ578" s="705"/>
      <c r="BA578" s="705"/>
      <c r="BB578" s="705"/>
      <c r="BC578" s="705"/>
      <c r="BD578" s="705"/>
      <c r="BE578" s="705"/>
      <c r="BF578" s="705"/>
      <c r="BG578" s="706"/>
    </row>
    <row r="579" spans="2:86" ht="14.55" customHeight="1" x14ac:dyDescent="0.2">
      <c r="B579" s="679"/>
      <c r="C579" s="680"/>
      <c r="D579" s="659" t="s">
        <v>1239</v>
      </c>
      <c r="E579" s="660"/>
      <c r="F579" s="660"/>
      <c r="G579" s="660"/>
      <c r="H579" s="665">
        <f ca="1">OFFSET('(6)定期点検調書'!$AD$12,L573-1,0)</f>
        <v>0</v>
      </c>
      <c r="I579" s="666"/>
      <c r="J579" s="666"/>
      <c r="K579" s="667"/>
      <c r="L579" s="705"/>
      <c r="M579" s="705"/>
      <c r="N579" s="705"/>
      <c r="O579" s="705"/>
      <c r="P579" s="705"/>
      <c r="Q579" s="705"/>
      <c r="R579" s="705"/>
      <c r="S579" s="705"/>
      <c r="T579" s="705"/>
      <c r="U579" s="705"/>
      <c r="V579" s="705"/>
      <c r="W579" s="705"/>
      <c r="X579" s="705"/>
      <c r="Y579" s="705"/>
      <c r="Z579" s="705"/>
      <c r="AA579" s="705"/>
      <c r="AB579" s="705"/>
      <c r="AC579" s="705"/>
      <c r="AD579" s="706"/>
      <c r="AE579" s="679"/>
      <c r="AF579" s="680"/>
      <c r="AG579" s="659" t="s">
        <v>1239</v>
      </c>
      <c r="AH579" s="660"/>
      <c r="AI579" s="660"/>
      <c r="AJ579" s="660"/>
      <c r="AK579" s="665">
        <f ca="1">OFFSET('(6)定期点検調書'!$AD$12,AO573-1,0)</f>
        <v>0</v>
      </c>
      <c r="AL579" s="666"/>
      <c r="AM579" s="666"/>
      <c r="AN579" s="667"/>
      <c r="AO579" s="705"/>
      <c r="AP579" s="705"/>
      <c r="AQ579" s="705"/>
      <c r="AR579" s="705"/>
      <c r="AS579" s="705"/>
      <c r="AT579" s="705"/>
      <c r="AU579" s="705"/>
      <c r="AV579" s="705"/>
      <c r="AW579" s="705"/>
      <c r="AX579" s="705"/>
      <c r="AY579" s="705"/>
      <c r="AZ579" s="705"/>
      <c r="BA579" s="705"/>
      <c r="BB579" s="705"/>
      <c r="BC579" s="705"/>
      <c r="BD579" s="705"/>
      <c r="BE579" s="705"/>
      <c r="BF579" s="705"/>
      <c r="BG579" s="706"/>
    </row>
    <row r="580" spans="2:86" ht="14.55" customHeight="1" x14ac:dyDescent="0.2">
      <c r="B580" s="681"/>
      <c r="C580" s="682"/>
      <c r="D580" s="662"/>
      <c r="E580" s="663"/>
      <c r="F580" s="663"/>
      <c r="G580" s="663"/>
      <c r="H580" s="668"/>
      <c r="I580" s="669"/>
      <c r="J580" s="669"/>
      <c r="K580" s="670"/>
      <c r="L580" s="705"/>
      <c r="M580" s="705"/>
      <c r="N580" s="705"/>
      <c r="O580" s="705"/>
      <c r="P580" s="705"/>
      <c r="Q580" s="705"/>
      <c r="R580" s="705"/>
      <c r="S580" s="705"/>
      <c r="T580" s="705"/>
      <c r="U580" s="705"/>
      <c r="V580" s="705"/>
      <c r="W580" s="705"/>
      <c r="X580" s="705"/>
      <c r="Y580" s="705"/>
      <c r="Z580" s="705"/>
      <c r="AA580" s="705"/>
      <c r="AB580" s="705"/>
      <c r="AC580" s="705"/>
      <c r="AD580" s="706"/>
      <c r="AE580" s="681"/>
      <c r="AF580" s="682"/>
      <c r="AG580" s="662"/>
      <c r="AH580" s="663"/>
      <c r="AI580" s="663"/>
      <c r="AJ580" s="663"/>
      <c r="AK580" s="668"/>
      <c r="AL580" s="669"/>
      <c r="AM580" s="669"/>
      <c r="AN580" s="670"/>
      <c r="AO580" s="705"/>
      <c r="AP580" s="705"/>
      <c r="AQ580" s="705"/>
      <c r="AR580" s="705"/>
      <c r="AS580" s="705"/>
      <c r="AT580" s="705"/>
      <c r="AU580" s="705"/>
      <c r="AV580" s="705"/>
      <c r="AW580" s="705"/>
      <c r="AX580" s="705"/>
      <c r="AY580" s="705"/>
      <c r="AZ580" s="705"/>
      <c r="BA580" s="705"/>
      <c r="BB580" s="705"/>
      <c r="BC580" s="705"/>
      <c r="BD580" s="705"/>
      <c r="BE580" s="705"/>
      <c r="BF580" s="705"/>
      <c r="BG580" s="706"/>
    </row>
    <row r="581" spans="2:86" ht="28.95" customHeight="1" x14ac:dyDescent="0.2">
      <c r="B581" s="716" t="s">
        <v>995</v>
      </c>
      <c r="C581" s="717"/>
      <c r="D581" s="717"/>
      <c r="E581" s="717"/>
      <c r="F581" s="717"/>
      <c r="G581" s="718"/>
      <c r="H581" s="709">
        <f ca="1">OFFSET('(6)定期点検調書'!$AK$12,L573-1,0)</f>
        <v>0</v>
      </c>
      <c r="I581" s="710"/>
      <c r="J581" s="710"/>
      <c r="K581" s="711"/>
      <c r="L581" s="705"/>
      <c r="M581" s="705"/>
      <c r="N581" s="705"/>
      <c r="O581" s="705"/>
      <c r="P581" s="705"/>
      <c r="Q581" s="705"/>
      <c r="R581" s="705"/>
      <c r="S581" s="705"/>
      <c r="T581" s="705"/>
      <c r="U581" s="705"/>
      <c r="V581" s="705"/>
      <c r="W581" s="705"/>
      <c r="X581" s="705"/>
      <c r="Y581" s="705"/>
      <c r="Z581" s="705"/>
      <c r="AA581" s="705"/>
      <c r="AB581" s="705"/>
      <c r="AC581" s="705"/>
      <c r="AD581" s="706"/>
      <c r="AE581" s="716" t="s">
        <v>995</v>
      </c>
      <c r="AF581" s="717"/>
      <c r="AG581" s="717"/>
      <c r="AH581" s="717"/>
      <c r="AI581" s="717"/>
      <c r="AJ581" s="718"/>
      <c r="AK581" s="709">
        <f ca="1">OFFSET('(6)定期点検調書'!$AK$12,AO573-1,0)</f>
        <v>0</v>
      </c>
      <c r="AL581" s="710"/>
      <c r="AM581" s="710"/>
      <c r="AN581" s="711"/>
      <c r="AO581" s="705"/>
      <c r="AP581" s="705"/>
      <c r="AQ581" s="705"/>
      <c r="AR581" s="705"/>
      <c r="AS581" s="705"/>
      <c r="AT581" s="705"/>
      <c r="AU581" s="705"/>
      <c r="AV581" s="705"/>
      <c r="AW581" s="705"/>
      <c r="AX581" s="705"/>
      <c r="AY581" s="705"/>
      <c r="AZ581" s="705"/>
      <c r="BA581" s="705"/>
      <c r="BB581" s="705"/>
      <c r="BC581" s="705"/>
      <c r="BD581" s="705"/>
      <c r="BE581" s="705"/>
      <c r="BF581" s="705"/>
      <c r="BG581" s="706"/>
    </row>
    <row r="582" spans="2:86" ht="14.55" customHeight="1" x14ac:dyDescent="0.2">
      <c r="B582" s="677" t="s">
        <v>1240</v>
      </c>
      <c r="C582" s="661"/>
      <c r="D582" s="659" t="s">
        <v>994</v>
      </c>
      <c r="E582" s="660"/>
      <c r="F582" s="660"/>
      <c r="G582" s="661"/>
      <c r="H582" s="699" t="str">
        <f ca="1">OFFSET('(6)定期点検調書'!$BY$12,L573-1,0)</f>
        <v/>
      </c>
      <c r="I582" s="700"/>
      <c r="J582" s="700"/>
      <c r="K582" s="714"/>
      <c r="L582" s="705"/>
      <c r="M582" s="705"/>
      <c r="N582" s="705"/>
      <c r="O582" s="705"/>
      <c r="P582" s="705"/>
      <c r="Q582" s="705"/>
      <c r="R582" s="705"/>
      <c r="S582" s="705"/>
      <c r="T582" s="705"/>
      <c r="U582" s="705"/>
      <c r="V582" s="705"/>
      <c r="W582" s="705"/>
      <c r="X582" s="705"/>
      <c r="Y582" s="705"/>
      <c r="Z582" s="705"/>
      <c r="AA582" s="705"/>
      <c r="AB582" s="705"/>
      <c r="AC582" s="705"/>
      <c r="AD582" s="706"/>
      <c r="AE582" s="677" t="s">
        <v>1240</v>
      </c>
      <c r="AF582" s="661"/>
      <c r="AG582" s="659" t="s">
        <v>994</v>
      </c>
      <c r="AH582" s="660"/>
      <c r="AI582" s="660"/>
      <c r="AJ582" s="661"/>
      <c r="AK582" s="699" t="str">
        <f ca="1">OFFSET('(6)定期点検調書'!$BY$12,AO573-1,0)</f>
        <v/>
      </c>
      <c r="AL582" s="700"/>
      <c r="AM582" s="700"/>
      <c r="AN582" s="714"/>
      <c r="AO582" s="705"/>
      <c r="AP582" s="705"/>
      <c r="AQ582" s="705"/>
      <c r="AR582" s="705"/>
      <c r="AS582" s="705"/>
      <c r="AT582" s="705"/>
      <c r="AU582" s="705"/>
      <c r="AV582" s="705"/>
      <c r="AW582" s="705"/>
      <c r="AX582" s="705"/>
      <c r="AY582" s="705"/>
      <c r="AZ582" s="705"/>
      <c r="BA582" s="705"/>
      <c r="BB582" s="705"/>
      <c r="BC582" s="705"/>
      <c r="BD582" s="705"/>
      <c r="BE582" s="705"/>
      <c r="BF582" s="705"/>
      <c r="BG582" s="706"/>
    </row>
    <row r="583" spans="2:86" ht="14.55" customHeight="1" x14ac:dyDescent="0.2">
      <c r="B583" s="712"/>
      <c r="C583" s="713"/>
      <c r="D583" s="662"/>
      <c r="E583" s="663"/>
      <c r="F583" s="663"/>
      <c r="G583" s="664"/>
      <c r="H583" s="701"/>
      <c r="I583" s="702"/>
      <c r="J583" s="702"/>
      <c r="K583" s="715"/>
      <c r="L583" s="705"/>
      <c r="M583" s="705"/>
      <c r="N583" s="705"/>
      <c r="O583" s="705"/>
      <c r="P583" s="705"/>
      <c r="Q583" s="705"/>
      <c r="R583" s="705"/>
      <c r="S583" s="705"/>
      <c r="T583" s="705"/>
      <c r="U583" s="705"/>
      <c r="V583" s="705"/>
      <c r="W583" s="705"/>
      <c r="X583" s="705"/>
      <c r="Y583" s="705"/>
      <c r="Z583" s="705"/>
      <c r="AA583" s="705"/>
      <c r="AB583" s="705"/>
      <c r="AC583" s="705"/>
      <c r="AD583" s="706"/>
      <c r="AE583" s="712"/>
      <c r="AF583" s="713"/>
      <c r="AG583" s="662"/>
      <c r="AH583" s="663"/>
      <c r="AI583" s="663"/>
      <c r="AJ583" s="664"/>
      <c r="AK583" s="701"/>
      <c r="AL583" s="702"/>
      <c r="AM583" s="702"/>
      <c r="AN583" s="715"/>
      <c r="AO583" s="705"/>
      <c r="AP583" s="705"/>
      <c r="AQ583" s="705"/>
      <c r="AR583" s="705"/>
      <c r="AS583" s="705"/>
      <c r="AT583" s="705"/>
      <c r="AU583" s="705"/>
      <c r="AV583" s="705"/>
      <c r="AW583" s="705"/>
      <c r="AX583" s="705"/>
      <c r="AY583" s="705"/>
      <c r="AZ583" s="705"/>
      <c r="BA583" s="705"/>
      <c r="BB583" s="705"/>
      <c r="BC583" s="705"/>
      <c r="BD583" s="705"/>
      <c r="BE583" s="705"/>
      <c r="BF583" s="705"/>
      <c r="BG583" s="706"/>
    </row>
    <row r="584" spans="2:86" ht="14.55" customHeight="1" x14ac:dyDescent="0.2">
      <c r="B584" s="712"/>
      <c r="C584" s="713"/>
      <c r="D584" s="659" t="s">
        <v>1186</v>
      </c>
      <c r="E584" s="660"/>
      <c r="F584" s="660"/>
      <c r="G584" s="661"/>
      <c r="H584" s="665">
        <f ca="1">OFFSET('(6)定期点検調書'!$BC$12,L573-1,0)</f>
        <v>0</v>
      </c>
      <c r="I584" s="666"/>
      <c r="J584" s="666"/>
      <c r="K584" s="667"/>
      <c r="L584" s="705"/>
      <c r="M584" s="705"/>
      <c r="N584" s="705"/>
      <c r="O584" s="705"/>
      <c r="P584" s="705"/>
      <c r="Q584" s="705"/>
      <c r="R584" s="705"/>
      <c r="S584" s="705"/>
      <c r="T584" s="705"/>
      <c r="U584" s="705"/>
      <c r="V584" s="705"/>
      <c r="W584" s="705"/>
      <c r="X584" s="705"/>
      <c r="Y584" s="705"/>
      <c r="Z584" s="705"/>
      <c r="AA584" s="705"/>
      <c r="AB584" s="705"/>
      <c r="AC584" s="705"/>
      <c r="AD584" s="706"/>
      <c r="AE584" s="712"/>
      <c r="AF584" s="713"/>
      <c r="AG584" s="659" t="s">
        <v>1186</v>
      </c>
      <c r="AH584" s="660"/>
      <c r="AI584" s="660"/>
      <c r="AJ584" s="661"/>
      <c r="AK584" s="665">
        <f ca="1">OFFSET('(6)定期点検調書'!$BC$12,AO573-1,0)</f>
        <v>0</v>
      </c>
      <c r="AL584" s="666"/>
      <c r="AM584" s="666"/>
      <c r="AN584" s="667"/>
      <c r="AO584" s="705"/>
      <c r="AP584" s="705"/>
      <c r="AQ584" s="705"/>
      <c r="AR584" s="705"/>
      <c r="AS584" s="705"/>
      <c r="AT584" s="705"/>
      <c r="AU584" s="705"/>
      <c r="AV584" s="705"/>
      <c r="AW584" s="705"/>
      <c r="AX584" s="705"/>
      <c r="AY584" s="705"/>
      <c r="AZ584" s="705"/>
      <c r="BA584" s="705"/>
      <c r="BB584" s="705"/>
      <c r="BC584" s="705"/>
      <c r="BD584" s="705"/>
      <c r="BE584" s="705"/>
      <c r="BF584" s="705"/>
      <c r="BG584" s="706"/>
    </row>
    <row r="585" spans="2:86" ht="14.55" customHeight="1" x14ac:dyDescent="0.2">
      <c r="B585" s="712"/>
      <c r="C585" s="713"/>
      <c r="D585" s="662"/>
      <c r="E585" s="663"/>
      <c r="F585" s="663"/>
      <c r="G585" s="664"/>
      <c r="H585" s="668"/>
      <c r="I585" s="669"/>
      <c r="J585" s="669"/>
      <c r="K585" s="670"/>
      <c r="L585" s="705"/>
      <c r="M585" s="705"/>
      <c r="N585" s="705"/>
      <c r="O585" s="705"/>
      <c r="P585" s="705"/>
      <c r="Q585" s="705"/>
      <c r="R585" s="705"/>
      <c r="S585" s="705"/>
      <c r="T585" s="705"/>
      <c r="U585" s="705"/>
      <c r="V585" s="705"/>
      <c r="W585" s="705"/>
      <c r="X585" s="705"/>
      <c r="Y585" s="705"/>
      <c r="Z585" s="705"/>
      <c r="AA585" s="705"/>
      <c r="AB585" s="705"/>
      <c r="AC585" s="705"/>
      <c r="AD585" s="706"/>
      <c r="AE585" s="712"/>
      <c r="AF585" s="713"/>
      <c r="AG585" s="662"/>
      <c r="AH585" s="663"/>
      <c r="AI585" s="663"/>
      <c r="AJ585" s="664"/>
      <c r="AK585" s="668"/>
      <c r="AL585" s="669"/>
      <c r="AM585" s="669"/>
      <c r="AN585" s="670"/>
      <c r="AO585" s="705"/>
      <c r="AP585" s="705"/>
      <c r="AQ585" s="705"/>
      <c r="AR585" s="705"/>
      <c r="AS585" s="705"/>
      <c r="AT585" s="705"/>
      <c r="AU585" s="705"/>
      <c r="AV585" s="705"/>
      <c r="AW585" s="705"/>
      <c r="AX585" s="705"/>
      <c r="AY585" s="705"/>
      <c r="AZ585" s="705"/>
      <c r="BA585" s="705"/>
      <c r="BB585" s="705"/>
      <c r="BC585" s="705"/>
      <c r="BD585" s="705"/>
      <c r="BE585" s="705"/>
      <c r="BF585" s="705"/>
      <c r="BG585" s="706"/>
    </row>
    <row r="586" spans="2:86" ht="14.55" customHeight="1" x14ac:dyDescent="0.2">
      <c r="B586" s="712"/>
      <c r="C586" s="713"/>
      <c r="D586" s="659" t="s">
        <v>1187</v>
      </c>
      <c r="E586" s="660"/>
      <c r="F586" s="660"/>
      <c r="G586" s="661"/>
      <c r="H586" s="665">
        <f ca="1">OFFSET('(6)定期点検調書'!$BF$12,L573-1,0)</f>
        <v>0</v>
      </c>
      <c r="I586" s="666"/>
      <c r="J586" s="666"/>
      <c r="K586" s="667"/>
      <c r="L586" s="705"/>
      <c r="M586" s="705"/>
      <c r="N586" s="705"/>
      <c r="O586" s="705"/>
      <c r="P586" s="705"/>
      <c r="Q586" s="705"/>
      <c r="R586" s="705"/>
      <c r="S586" s="705"/>
      <c r="T586" s="705"/>
      <c r="U586" s="705"/>
      <c r="V586" s="705"/>
      <c r="W586" s="705"/>
      <c r="X586" s="705"/>
      <c r="Y586" s="705"/>
      <c r="Z586" s="705"/>
      <c r="AA586" s="705"/>
      <c r="AB586" s="705"/>
      <c r="AC586" s="705"/>
      <c r="AD586" s="706"/>
      <c r="AE586" s="712"/>
      <c r="AF586" s="713"/>
      <c r="AG586" s="659" t="s">
        <v>1187</v>
      </c>
      <c r="AH586" s="660"/>
      <c r="AI586" s="660"/>
      <c r="AJ586" s="661"/>
      <c r="AK586" s="665">
        <f ca="1">OFFSET('(6)定期点検調書'!$BF$12,AO573-1,0)</f>
        <v>0</v>
      </c>
      <c r="AL586" s="666"/>
      <c r="AM586" s="666"/>
      <c r="AN586" s="667"/>
      <c r="AO586" s="705"/>
      <c r="AP586" s="705"/>
      <c r="AQ586" s="705"/>
      <c r="AR586" s="705"/>
      <c r="AS586" s="705"/>
      <c r="AT586" s="705"/>
      <c r="AU586" s="705"/>
      <c r="AV586" s="705"/>
      <c r="AW586" s="705"/>
      <c r="AX586" s="705"/>
      <c r="AY586" s="705"/>
      <c r="AZ586" s="705"/>
      <c r="BA586" s="705"/>
      <c r="BB586" s="705"/>
      <c r="BC586" s="705"/>
      <c r="BD586" s="705"/>
      <c r="BE586" s="705"/>
      <c r="BF586" s="705"/>
      <c r="BG586" s="706"/>
    </row>
    <row r="587" spans="2:86" ht="14.55" customHeight="1" x14ac:dyDescent="0.2">
      <c r="B587" s="662"/>
      <c r="C587" s="664"/>
      <c r="D587" s="662"/>
      <c r="E587" s="663"/>
      <c r="F587" s="663"/>
      <c r="G587" s="664"/>
      <c r="H587" s="668"/>
      <c r="I587" s="669"/>
      <c r="J587" s="669"/>
      <c r="K587" s="670"/>
      <c r="L587" s="707"/>
      <c r="M587" s="707"/>
      <c r="N587" s="707"/>
      <c r="O587" s="707"/>
      <c r="P587" s="707"/>
      <c r="Q587" s="707"/>
      <c r="R587" s="707"/>
      <c r="S587" s="707"/>
      <c r="T587" s="707"/>
      <c r="U587" s="707"/>
      <c r="V587" s="707"/>
      <c r="W587" s="707"/>
      <c r="X587" s="707"/>
      <c r="Y587" s="707"/>
      <c r="Z587" s="707"/>
      <c r="AA587" s="707"/>
      <c r="AB587" s="707"/>
      <c r="AC587" s="707"/>
      <c r="AD587" s="708"/>
      <c r="AE587" s="662"/>
      <c r="AF587" s="664"/>
      <c r="AG587" s="662"/>
      <c r="AH587" s="663"/>
      <c r="AI587" s="663"/>
      <c r="AJ587" s="664"/>
      <c r="AK587" s="668"/>
      <c r="AL587" s="669"/>
      <c r="AM587" s="669"/>
      <c r="AN587" s="670"/>
      <c r="AO587" s="707"/>
      <c r="AP587" s="707"/>
      <c r="AQ587" s="707"/>
      <c r="AR587" s="707"/>
      <c r="AS587" s="707"/>
      <c r="AT587" s="707"/>
      <c r="AU587" s="707"/>
      <c r="AV587" s="707"/>
      <c r="AW587" s="707"/>
      <c r="AX587" s="707"/>
      <c r="AY587" s="707"/>
      <c r="AZ587" s="707"/>
      <c r="BA587" s="707"/>
      <c r="BB587" s="707"/>
      <c r="BC587" s="707"/>
      <c r="BD587" s="707"/>
      <c r="BE587" s="707"/>
      <c r="BF587" s="707"/>
      <c r="BG587" s="708"/>
    </row>
    <row r="588" spans="2:86" ht="14.55" customHeight="1" x14ac:dyDescent="0.2">
      <c r="B588" s="683" t="s">
        <v>1241</v>
      </c>
      <c r="C588" s="683"/>
      <c r="D588" s="683"/>
      <c r="E588" s="683"/>
      <c r="F588" s="683"/>
      <c r="G588" s="683"/>
      <c r="H588" s="699" t="str">
        <f ca="1">IF(OFFSET('(6)定期点検調書'!$AR$12,L573-1,0)="","",OFFSET('(6)定期点検調書'!$AQ$12,L573-1,0)&amp;TEXT(OFFSET('(6)定期点検調書'!$AR$12,L573-1,0),"0.0")&amp;OFFSET('(6)定期点検調書'!$AT$12,L573-1,0))  &amp;  IF(OFFSET('(6)定期点検調書'!$AV$12,L573-1,0)="","","／"&amp;OFFSET('(6)定期点検調書'!$AU$12,L573-1,0)&amp;TEXT(OFFSET('(6)定期点検調書'!$AV$12,L573-1,0),"0.0")&amp;OFFSET('(6)定期点検調書'!$AX$12,L573-1,0))  &amp;  IF(OFFSET('(6)定期点検調書'!$AZ$12,L573-1,0)="","","／"&amp;OFFSET('(6)定期点検調書'!$AY$12,L573-1,0)&amp;TEXT(OFFSET('(6)定期点検調書'!$AZ$12,L573-1,0),"0.0")&amp;OFFSET('(6)定期点検調書'!$BB$12,L573-1,0))</f>
        <v/>
      </c>
      <c r="I588" s="700"/>
      <c r="J588" s="700"/>
      <c r="K588" s="700"/>
      <c r="L588" s="700"/>
      <c r="M588" s="700"/>
      <c r="N588" s="700"/>
      <c r="O588" s="700"/>
      <c r="P588" s="685" t="s">
        <v>1243</v>
      </c>
      <c r="Q588" s="685"/>
      <c r="R588" s="685"/>
      <c r="S588" s="685"/>
      <c r="T588" s="685"/>
      <c r="U588" s="685"/>
      <c r="V588" s="685"/>
      <c r="W588" s="686" t="str">
        <f ca="1">OFFSET('(6)定期点検調書'!$F$12,L573-1,0)</f>
        <v/>
      </c>
      <c r="X588" s="687"/>
      <c r="Y588" s="687"/>
      <c r="Z588" s="687"/>
      <c r="AA588" s="687"/>
      <c r="AB588" s="687"/>
      <c r="AC588" s="687"/>
      <c r="AD588" s="688"/>
      <c r="AE588" s="683" t="s">
        <v>1241</v>
      </c>
      <c r="AF588" s="683"/>
      <c r="AG588" s="683"/>
      <c r="AH588" s="683"/>
      <c r="AI588" s="683"/>
      <c r="AJ588" s="683"/>
      <c r="AK588" s="699" t="str">
        <f ca="1">IF(OFFSET('(6)定期点検調書'!$AR$12,AO573-1,0)="","",OFFSET('(6)定期点検調書'!$AQ$12,AO573-1,0)&amp;TEXT(OFFSET('(6)定期点検調書'!$AR$12,AO573-1,0),"0.0")&amp;OFFSET('(6)定期点検調書'!$AT$12,AO573-1,0))  &amp;  IF(OFFSET('(6)定期点検調書'!$AV$12,AO573-1,0)="","","／"&amp;OFFSET('(6)定期点検調書'!$AU$12,AO573-1,0)&amp;TEXT(OFFSET('(6)定期点検調書'!$AV$12,AO573-1,0),"0.0")&amp;OFFSET('(6)定期点検調書'!$AX$12,AO573-1,0))  &amp;  IF(OFFSET('(6)定期点検調書'!$AZ$12,AO573-1,0)="","","／"&amp;OFFSET('(6)定期点検調書'!$AY$12,AO573-1,0)&amp;TEXT(OFFSET('(6)定期点検調書'!$AZ$12,AO573-1,0),"0.0")&amp;OFFSET('(6)定期点検調書'!$BB$12,AO573-1,0))</f>
        <v/>
      </c>
      <c r="AL588" s="700"/>
      <c r="AM588" s="700"/>
      <c r="AN588" s="700"/>
      <c r="AO588" s="700"/>
      <c r="AP588" s="700"/>
      <c r="AQ588" s="700"/>
      <c r="AR588" s="700"/>
      <c r="AS588" s="685" t="s">
        <v>1243</v>
      </c>
      <c r="AT588" s="685"/>
      <c r="AU588" s="685"/>
      <c r="AV588" s="685"/>
      <c r="AW588" s="685"/>
      <c r="AX588" s="685"/>
      <c r="AY588" s="685"/>
      <c r="AZ588" s="686" t="str">
        <f ca="1">OFFSET('(6)定期点検調書'!$F$12,AO573-1,0)</f>
        <v/>
      </c>
      <c r="BA588" s="687"/>
      <c r="BB588" s="687"/>
      <c r="BC588" s="687"/>
      <c r="BD588" s="687"/>
      <c r="BE588" s="687"/>
      <c r="BF588" s="687"/>
      <c r="BG588" s="688"/>
    </row>
    <row r="589" spans="2:86" ht="14.55" customHeight="1" x14ac:dyDescent="0.2">
      <c r="B589" s="683"/>
      <c r="C589" s="683"/>
      <c r="D589" s="683"/>
      <c r="E589" s="683"/>
      <c r="F589" s="683"/>
      <c r="G589" s="683"/>
      <c r="H589" s="701"/>
      <c r="I589" s="702"/>
      <c r="J589" s="702"/>
      <c r="K589" s="702"/>
      <c r="L589" s="702"/>
      <c r="M589" s="702"/>
      <c r="N589" s="702"/>
      <c r="O589" s="702"/>
      <c r="P589" s="685"/>
      <c r="Q589" s="685"/>
      <c r="R589" s="685"/>
      <c r="S589" s="685"/>
      <c r="T589" s="685"/>
      <c r="U589" s="685"/>
      <c r="V589" s="685"/>
      <c r="W589" s="689"/>
      <c r="X589" s="690"/>
      <c r="Y589" s="690"/>
      <c r="Z589" s="690"/>
      <c r="AA589" s="690"/>
      <c r="AB589" s="690"/>
      <c r="AC589" s="690"/>
      <c r="AD589" s="691"/>
      <c r="AE589" s="683"/>
      <c r="AF589" s="683"/>
      <c r="AG589" s="683"/>
      <c r="AH589" s="683"/>
      <c r="AI589" s="683"/>
      <c r="AJ589" s="683"/>
      <c r="AK589" s="701"/>
      <c r="AL589" s="702"/>
      <c r="AM589" s="702"/>
      <c r="AN589" s="702"/>
      <c r="AO589" s="702"/>
      <c r="AP589" s="702"/>
      <c r="AQ589" s="702"/>
      <c r="AR589" s="702"/>
      <c r="AS589" s="685"/>
      <c r="AT589" s="685"/>
      <c r="AU589" s="685"/>
      <c r="AV589" s="685"/>
      <c r="AW589" s="685"/>
      <c r="AX589" s="685"/>
      <c r="AY589" s="685"/>
      <c r="AZ589" s="689"/>
      <c r="BA589" s="690"/>
      <c r="BB589" s="690"/>
      <c r="BC589" s="690"/>
      <c r="BD589" s="690"/>
      <c r="BE589" s="690"/>
      <c r="BF589" s="690"/>
      <c r="BG589" s="691"/>
    </row>
    <row r="590" spans="2:86" ht="14.55" customHeight="1" x14ac:dyDescent="0.2">
      <c r="B590" s="659" t="s">
        <v>1242</v>
      </c>
      <c r="C590" s="660"/>
      <c r="D590" s="660"/>
      <c r="E590" s="660"/>
      <c r="F590" s="660"/>
      <c r="G590" s="661"/>
      <c r="H590" s="671" t="str">
        <f ca="1">IF(OFFSET('(6)定期点検調書'!$BL$12,L573-1,0)="","",VLOOKUP(OFFSET('(6)定期点検調書'!$BL$12,L573-1,0),ﾃﾞｰﾀ一覧!$AY$4:$BB$16,2,FALSE))  &amp;  IF(OFFSET('(6)定期点検調書'!$BC$12,L573-1,0)="","","／"&amp;VLOOKUP(OFFSET('(6)定期点検調書'!$BC$12,L573-1,0),ﾃﾞｰﾀ一覧!$AY$4:$BB$16,2,FALSE))  &amp;  IF(OFFSET('(6)定期点検調書'!$BD$12,L573-1,0)="","","／"&amp;VLOOKUP(OFFSET('(6)定期点検調書'!$BD$12,L573-1,0),ﾃﾞｰﾀ一覧!$AY$4:$BB$16,2,FALSE))</f>
        <v/>
      </c>
      <c r="I590" s="672"/>
      <c r="J590" s="672"/>
      <c r="K590" s="672"/>
      <c r="L590" s="672"/>
      <c r="M590" s="672"/>
      <c r="N590" s="672"/>
      <c r="O590" s="672"/>
      <c r="P590" s="692" t="s">
        <v>996</v>
      </c>
      <c r="Q590" s="692"/>
      <c r="R590" s="692"/>
      <c r="S590" s="692"/>
      <c r="T590" s="692"/>
      <c r="U590" s="692"/>
      <c r="V590" s="692"/>
      <c r="W590" s="693"/>
      <c r="X590" s="694"/>
      <c r="Y590" s="694"/>
      <c r="Z590" s="694"/>
      <c r="AA590" s="694"/>
      <c r="AB590" s="694"/>
      <c r="AC590" s="694"/>
      <c r="AD590" s="695"/>
      <c r="AE590" s="659" t="s">
        <v>1242</v>
      </c>
      <c r="AF590" s="660"/>
      <c r="AG590" s="660"/>
      <c r="AH590" s="660"/>
      <c r="AI590" s="660"/>
      <c r="AJ590" s="661"/>
      <c r="AK590" s="671" t="str">
        <f ca="1">IF(OFFSET('(6)定期点検調書'!$BL$12,AO573-1,0)="","",VLOOKUP(OFFSET('(6)定期点検調書'!$BL$12,AO573-1,0),ﾃﾞｰﾀ一覧!$AY$4:$BB$16,2,FALSE))  &amp;  IF(OFFSET('(6)定期点検調書'!$BC$12,AO573-1,0)="","","／"&amp;VLOOKUP(OFFSET('(6)定期点検調書'!$BC$12,AO573-1,0),ﾃﾞｰﾀ一覧!$AY$4:$BB$16,2,FALSE))  &amp;  IF(OFFSET('(6)定期点検調書'!$BD$12,AO573-1,0)="","","／"&amp;VLOOKUP(OFFSET('(6)定期点検調書'!$BD$12,AO573-1,0),ﾃﾞｰﾀ一覧!$AY$4:$BB$16,2,FALSE))</f>
        <v/>
      </c>
      <c r="AL590" s="672"/>
      <c r="AM590" s="672"/>
      <c r="AN590" s="672"/>
      <c r="AO590" s="672"/>
      <c r="AP590" s="672"/>
      <c r="AQ590" s="672"/>
      <c r="AR590" s="672"/>
      <c r="AS590" s="692" t="s">
        <v>996</v>
      </c>
      <c r="AT590" s="692"/>
      <c r="AU590" s="692"/>
      <c r="AV590" s="692"/>
      <c r="AW590" s="692"/>
      <c r="AX590" s="692"/>
      <c r="AY590" s="692"/>
      <c r="AZ590" s="693"/>
      <c r="BA590" s="694"/>
      <c r="BB590" s="694"/>
      <c r="BC590" s="694"/>
      <c r="BD590" s="694"/>
      <c r="BE590" s="694"/>
      <c r="BF590" s="694"/>
      <c r="BG590" s="695"/>
    </row>
    <row r="591" spans="2:86" ht="14.55" customHeight="1" x14ac:dyDescent="0.2">
      <c r="B591" s="662"/>
      <c r="C591" s="663"/>
      <c r="D591" s="663"/>
      <c r="E591" s="663"/>
      <c r="F591" s="663"/>
      <c r="G591" s="664"/>
      <c r="H591" s="674"/>
      <c r="I591" s="675"/>
      <c r="J591" s="675"/>
      <c r="K591" s="675"/>
      <c r="L591" s="675"/>
      <c r="M591" s="675"/>
      <c r="N591" s="675"/>
      <c r="O591" s="675"/>
      <c r="P591" s="692"/>
      <c r="Q591" s="692"/>
      <c r="R591" s="692"/>
      <c r="S591" s="692"/>
      <c r="T591" s="692"/>
      <c r="U591" s="692"/>
      <c r="V591" s="692"/>
      <c r="W591" s="696"/>
      <c r="X591" s="697"/>
      <c r="Y591" s="697"/>
      <c r="Z591" s="697"/>
      <c r="AA591" s="697"/>
      <c r="AB591" s="697"/>
      <c r="AC591" s="697"/>
      <c r="AD591" s="698"/>
      <c r="AE591" s="662"/>
      <c r="AF591" s="663"/>
      <c r="AG591" s="663"/>
      <c r="AH591" s="663"/>
      <c r="AI591" s="663"/>
      <c r="AJ591" s="664"/>
      <c r="AK591" s="674"/>
      <c r="AL591" s="675"/>
      <c r="AM591" s="675"/>
      <c r="AN591" s="675"/>
      <c r="AO591" s="675"/>
      <c r="AP591" s="675"/>
      <c r="AQ591" s="675"/>
      <c r="AR591" s="675"/>
      <c r="AS591" s="692"/>
      <c r="AT591" s="692"/>
      <c r="AU591" s="692"/>
      <c r="AV591" s="692"/>
      <c r="AW591" s="692"/>
      <c r="AX591" s="692"/>
      <c r="AY591" s="692"/>
      <c r="AZ591" s="696"/>
      <c r="BA591" s="697"/>
      <c r="BB591" s="697"/>
      <c r="BC591" s="697"/>
      <c r="BD591" s="697"/>
      <c r="BE591" s="697"/>
      <c r="BF591" s="697"/>
      <c r="BG591" s="698"/>
    </row>
    <row r="592" spans="2:86" ht="19.5" customHeight="1" x14ac:dyDescent="0.2">
      <c r="B592" s="683" t="s">
        <v>79</v>
      </c>
      <c r="C592" s="683"/>
      <c r="D592" s="683"/>
      <c r="E592" s="683"/>
      <c r="F592" s="683"/>
      <c r="G592" s="683"/>
      <c r="H592" s="684">
        <f ca="1">OFFSET('(6)定期点検調書'!$CA$12,L573-1,0)</f>
        <v>0</v>
      </c>
      <c r="I592" s="684"/>
      <c r="J592" s="684"/>
      <c r="K592" s="684"/>
      <c r="L592" s="684"/>
      <c r="M592" s="684"/>
      <c r="N592" s="684"/>
      <c r="O592" s="684"/>
      <c r="P592" s="684"/>
      <c r="Q592" s="684"/>
      <c r="R592" s="684"/>
      <c r="S592" s="684"/>
      <c r="T592" s="684"/>
      <c r="U592" s="684"/>
      <c r="V592" s="684"/>
      <c r="W592" s="684"/>
      <c r="X592" s="684"/>
      <c r="Y592" s="684"/>
      <c r="Z592" s="684"/>
      <c r="AA592" s="684"/>
      <c r="AB592" s="684"/>
      <c r="AC592" s="684"/>
      <c r="AD592" s="684"/>
      <c r="AE592" s="683" t="s">
        <v>79</v>
      </c>
      <c r="AF592" s="683"/>
      <c r="AG592" s="683"/>
      <c r="AH592" s="683"/>
      <c r="AI592" s="683"/>
      <c r="AJ592" s="683"/>
      <c r="AK592" s="684">
        <f ca="1">OFFSET('(6)定期点検調書'!$CA$12,AO573-1,0)</f>
        <v>0</v>
      </c>
      <c r="AL592" s="684"/>
      <c r="AM592" s="684"/>
      <c r="AN592" s="684"/>
      <c r="AO592" s="684"/>
      <c r="AP592" s="684"/>
      <c r="AQ592" s="684"/>
      <c r="AR592" s="684"/>
      <c r="AS592" s="684"/>
      <c r="AT592" s="684"/>
      <c r="AU592" s="684"/>
      <c r="AV592" s="684"/>
      <c r="AW592" s="684"/>
      <c r="AX592" s="684"/>
      <c r="AY592" s="684"/>
      <c r="AZ592" s="684"/>
      <c r="BA592" s="684"/>
      <c r="BB592" s="684"/>
      <c r="BC592" s="684"/>
      <c r="BD592" s="684"/>
      <c r="BE592" s="684"/>
      <c r="BF592" s="684"/>
      <c r="BG592" s="684"/>
      <c r="CH592" s="473"/>
    </row>
    <row r="593" spans="2:59" ht="19.5" customHeight="1" x14ac:dyDescent="0.2">
      <c r="B593" s="683"/>
      <c r="C593" s="683"/>
      <c r="D593" s="683"/>
      <c r="E593" s="683"/>
      <c r="F593" s="683"/>
      <c r="G593" s="683"/>
      <c r="H593" s="684"/>
      <c r="I593" s="684"/>
      <c r="J593" s="684"/>
      <c r="K593" s="684"/>
      <c r="L593" s="684"/>
      <c r="M593" s="684"/>
      <c r="N593" s="684"/>
      <c r="O593" s="684"/>
      <c r="P593" s="684"/>
      <c r="Q593" s="684"/>
      <c r="R593" s="684"/>
      <c r="S593" s="684"/>
      <c r="T593" s="684"/>
      <c r="U593" s="684"/>
      <c r="V593" s="684"/>
      <c r="W593" s="684"/>
      <c r="X593" s="684"/>
      <c r="Y593" s="684"/>
      <c r="Z593" s="684"/>
      <c r="AA593" s="684"/>
      <c r="AB593" s="684"/>
      <c r="AC593" s="684"/>
      <c r="AD593" s="684"/>
      <c r="AE593" s="683"/>
      <c r="AF593" s="683"/>
      <c r="AG593" s="683"/>
      <c r="AH593" s="683"/>
      <c r="AI593" s="683"/>
      <c r="AJ593" s="683"/>
      <c r="AK593" s="684"/>
      <c r="AL593" s="684"/>
      <c r="AM593" s="684"/>
      <c r="AN593" s="684"/>
      <c r="AO593" s="684"/>
      <c r="AP593" s="684"/>
      <c r="AQ593" s="684"/>
      <c r="AR593" s="684"/>
      <c r="AS593" s="684"/>
      <c r="AT593" s="684"/>
      <c r="AU593" s="684"/>
      <c r="AV593" s="684"/>
      <c r="AW593" s="684"/>
      <c r="AX593" s="684"/>
      <c r="AY593" s="684"/>
      <c r="AZ593" s="684"/>
      <c r="BA593" s="684"/>
      <c r="BB593" s="684"/>
      <c r="BC593" s="684"/>
      <c r="BD593" s="684"/>
      <c r="BE593" s="684"/>
      <c r="BF593" s="684"/>
      <c r="BG593" s="684"/>
    </row>
    <row r="594" spans="2:59" ht="14.55" customHeight="1" x14ac:dyDescent="0.2">
      <c r="B594" s="677" t="s">
        <v>1038</v>
      </c>
      <c r="C594" s="678"/>
      <c r="D594" s="677" t="s">
        <v>1237</v>
      </c>
      <c r="E594" s="719"/>
      <c r="F594" s="719"/>
      <c r="G594" s="719"/>
      <c r="H594" s="665">
        <f ca="1">OFFSET('(6)定期点検調書'!$B$12,L594-1,0)</f>
        <v>0</v>
      </c>
      <c r="I594" s="666"/>
      <c r="J594" s="666"/>
      <c r="K594" s="667"/>
      <c r="L594" s="703">
        <f>AO573+1</f>
        <v>57</v>
      </c>
      <c r="M594" s="703"/>
      <c r="N594" s="703"/>
      <c r="O594" s="703"/>
      <c r="P594" s="703"/>
      <c r="Q594" s="703"/>
      <c r="R594" s="703"/>
      <c r="S594" s="703"/>
      <c r="T594" s="703"/>
      <c r="U594" s="703"/>
      <c r="V594" s="703"/>
      <c r="W594" s="703"/>
      <c r="X594" s="703"/>
      <c r="Y594" s="703"/>
      <c r="Z594" s="703"/>
      <c r="AA594" s="703"/>
      <c r="AB594" s="703"/>
      <c r="AC594" s="703"/>
      <c r="AD594" s="704"/>
      <c r="AE594" s="677" t="s">
        <v>1038</v>
      </c>
      <c r="AF594" s="678"/>
      <c r="AG594" s="677" t="s">
        <v>1237</v>
      </c>
      <c r="AH594" s="719"/>
      <c r="AI594" s="719"/>
      <c r="AJ594" s="719"/>
      <c r="AK594" s="665">
        <f ca="1">OFFSET('(6)定期点検調書'!$B$12,AO594-1,0)</f>
        <v>0</v>
      </c>
      <c r="AL594" s="666"/>
      <c r="AM594" s="666"/>
      <c r="AN594" s="667"/>
      <c r="AO594" s="703">
        <f>L594+1</f>
        <v>58</v>
      </c>
      <c r="AP594" s="703"/>
      <c r="AQ594" s="703"/>
      <c r="AR594" s="703"/>
      <c r="AS594" s="703"/>
      <c r="AT594" s="703"/>
      <c r="AU594" s="703"/>
      <c r="AV594" s="703"/>
      <c r="AW594" s="703"/>
      <c r="AX594" s="703"/>
      <c r="AY594" s="703"/>
      <c r="AZ594" s="703"/>
      <c r="BA594" s="703"/>
      <c r="BB594" s="703"/>
      <c r="BC594" s="703"/>
      <c r="BD594" s="703"/>
      <c r="BE594" s="703"/>
      <c r="BF594" s="703"/>
      <c r="BG594" s="704"/>
    </row>
    <row r="595" spans="2:59" ht="14.55" customHeight="1" x14ac:dyDescent="0.2">
      <c r="B595" s="679"/>
      <c r="C595" s="680"/>
      <c r="D595" s="681"/>
      <c r="E595" s="720"/>
      <c r="F595" s="720"/>
      <c r="G595" s="720"/>
      <c r="H595" s="668"/>
      <c r="I595" s="669"/>
      <c r="J595" s="669"/>
      <c r="K595" s="670"/>
      <c r="L595" s="705"/>
      <c r="M595" s="705"/>
      <c r="N595" s="705"/>
      <c r="O595" s="705"/>
      <c r="P595" s="705"/>
      <c r="Q595" s="705"/>
      <c r="R595" s="705"/>
      <c r="S595" s="705"/>
      <c r="T595" s="705"/>
      <c r="U595" s="705"/>
      <c r="V595" s="705"/>
      <c r="W595" s="705"/>
      <c r="X595" s="705"/>
      <c r="Y595" s="705"/>
      <c r="Z595" s="705"/>
      <c r="AA595" s="705"/>
      <c r="AB595" s="705"/>
      <c r="AC595" s="705"/>
      <c r="AD595" s="706"/>
      <c r="AE595" s="679"/>
      <c r="AF595" s="680"/>
      <c r="AG595" s="681"/>
      <c r="AH595" s="720"/>
      <c r="AI595" s="720"/>
      <c r="AJ595" s="720"/>
      <c r="AK595" s="668"/>
      <c r="AL595" s="669"/>
      <c r="AM595" s="669"/>
      <c r="AN595" s="670"/>
      <c r="AO595" s="705"/>
      <c r="AP595" s="705"/>
      <c r="AQ595" s="705"/>
      <c r="AR595" s="705"/>
      <c r="AS595" s="705"/>
      <c r="AT595" s="705"/>
      <c r="AU595" s="705"/>
      <c r="AV595" s="705"/>
      <c r="AW595" s="705"/>
      <c r="AX595" s="705"/>
      <c r="AY595" s="705"/>
      <c r="AZ595" s="705"/>
      <c r="BA595" s="705"/>
      <c r="BB595" s="705"/>
      <c r="BC595" s="705"/>
      <c r="BD595" s="705"/>
      <c r="BE595" s="705"/>
      <c r="BF595" s="705"/>
      <c r="BG595" s="706"/>
    </row>
    <row r="596" spans="2:59" ht="14.55" customHeight="1" x14ac:dyDescent="0.2">
      <c r="B596" s="679"/>
      <c r="C596" s="680"/>
      <c r="D596" s="677" t="s">
        <v>992</v>
      </c>
      <c r="E596" s="719"/>
      <c r="F596" s="719"/>
      <c r="G596" s="719"/>
      <c r="H596" s="665">
        <f ca="1">OFFSET('(6)定期点検調書'!$D$12,L594-1,0)</f>
        <v>0</v>
      </c>
      <c r="I596" s="666"/>
      <c r="J596" s="666"/>
      <c r="K596" s="667"/>
      <c r="L596" s="705"/>
      <c r="M596" s="705"/>
      <c r="N596" s="705"/>
      <c r="O596" s="705"/>
      <c r="P596" s="705"/>
      <c r="Q596" s="705"/>
      <c r="R596" s="705"/>
      <c r="S596" s="705"/>
      <c r="T596" s="705"/>
      <c r="U596" s="705"/>
      <c r="V596" s="705"/>
      <c r="W596" s="705"/>
      <c r="X596" s="705"/>
      <c r="Y596" s="705"/>
      <c r="Z596" s="705"/>
      <c r="AA596" s="705"/>
      <c r="AB596" s="705"/>
      <c r="AC596" s="705"/>
      <c r="AD596" s="706"/>
      <c r="AE596" s="679"/>
      <c r="AF596" s="680"/>
      <c r="AG596" s="677" t="s">
        <v>992</v>
      </c>
      <c r="AH596" s="719"/>
      <c r="AI596" s="719"/>
      <c r="AJ596" s="719"/>
      <c r="AK596" s="665">
        <f ca="1">OFFSET('(6)定期点検調書'!$D$12,AO594-1,0)</f>
        <v>0</v>
      </c>
      <c r="AL596" s="666"/>
      <c r="AM596" s="666"/>
      <c r="AN596" s="667"/>
      <c r="AO596" s="705"/>
      <c r="AP596" s="705"/>
      <c r="AQ596" s="705"/>
      <c r="AR596" s="705"/>
      <c r="AS596" s="705"/>
      <c r="AT596" s="705"/>
      <c r="AU596" s="705"/>
      <c r="AV596" s="705"/>
      <c r="AW596" s="705"/>
      <c r="AX596" s="705"/>
      <c r="AY596" s="705"/>
      <c r="AZ596" s="705"/>
      <c r="BA596" s="705"/>
      <c r="BB596" s="705"/>
      <c r="BC596" s="705"/>
      <c r="BD596" s="705"/>
      <c r="BE596" s="705"/>
      <c r="BF596" s="705"/>
      <c r="BG596" s="706"/>
    </row>
    <row r="597" spans="2:59" ht="14.55" customHeight="1" x14ac:dyDescent="0.2">
      <c r="B597" s="681"/>
      <c r="C597" s="682"/>
      <c r="D597" s="681"/>
      <c r="E597" s="720"/>
      <c r="F597" s="720"/>
      <c r="G597" s="720"/>
      <c r="H597" s="668"/>
      <c r="I597" s="669"/>
      <c r="J597" s="669"/>
      <c r="K597" s="670"/>
      <c r="L597" s="705"/>
      <c r="M597" s="705"/>
      <c r="N597" s="705"/>
      <c r="O597" s="705"/>
      <c r="P597" s="705"/>
      <c r="Q597" s="705"/>
      <c r="R597" s="705"/>
      <c r="S597" s="705"/>
      <c r="T597" s="705"/>
      <c r="U597" s="705"/>
      <c r="V597" s="705"/>
      <c r="W597" s="705"/>
      <c r="X597" s="705"/>
      <c r="Y597" s="705"/>
      <c r="Z597" s="705"/>
      <c r="AA597" s="705"/>
      <c r="AB597" s="705"/>
      <c r="AC597" s="705"/>
      <c r="AD597" s="706"/>
      <c r="AE597" s="681"/>
      <c r="AF597" s="682"/>
      <c r="AG597" s="681"/>
      <c r="AH597" s="720"/>
      <c r="AI597" s="720"/>
      <c r="AJ597" s="720"/>
      <c r="AK597" s="668"/>
      <c r="AL597" s="669"/>
      <c r="AM597" s="669"/>
      <c r="AN597" s="670"/>
      <c r="AO597" s="705"/>
      <c r="AP597" s="705"/>
      <c r="AQ597" s="705"/>
      <c r="AR597" s="705"/>
      <c r="AS597" s="705"/>
      <c r="AT597" s="705"/>
      <c r="AU597" s="705"/>
      <c r="AV597" s="705"/>
      <c r="AW597" s="705"/>
      <c r="AX597" s="705"/>
      <c r="AY597" s="705"/>
      <c r="AZ597" s="705"/>
      <c r="BA597" s="705"/>
      <c r="BB597" s="705"/>
      <c r="BC597" s="705"/>
      <c r="BD597" s="705"/>
      <c r="BE597" s="705"/>
      <c r="BF597" s="705"/>
      <c r="BG597" s="706"/>
    </row>
    <row r="598" spans="2:59" ht="14.55" customHeight="1" x14ac:dyDescent="0.2">
      <c r="B598" s="677" t="s">
        <v>1238</v>
      </c>
      <c r="C598" s="678"/>
      <c r="D598" s="659" t="s">
        <v>993</v>
      </c>
      <c r="E598" s="660"/>
      <c r="F598" s="660"/>
      <c r="G598" s="660"/>
      <c r="H598" s="671">
        <f ca="1">OFFSET('(6)定期点検調書'!$AA$13,L594-1,0)</f>
        <v>0</v>
      </c>
      <c r="I598" s="672"/>
      <c r="J598" s="672"/>
      <c r="K598" s="673"/>
      <c r="L598" s="705"/>
      <c r="M598" s="705"/>
      <c r="N598" s="705"/>
      <c r="O598" s="705"/>
      <c r="P598" s="705"/>
      <c r="Q598" s="705"/>
      <c r="R598" s="705"/>
      <c r="S598" s="705"/>
      <c r="T598" s="705"/>
      <c r="U598" s="705"/>
      <c r="V598" s="705"/>
      <c r="W598" s="705"/>
      <c r="X598" s="705"/>
      <c r="Y598" s="705"/>
      <c r="Z598" s="705"/>
      <c r="AA598" s="705"/>
      <c r="AB598" s="705"/>
      <c r="AC598" s="705"/>
      <c r="AD598" s="706"/>
      <c r="AE598" s="677" t="s">
        <v>1238</v>
      </c>
      <c r="AF598" s="678"/>
      <c r="AG598" s="659" t="s">
        <v>993</v>
      </c>
      <c r="AH598" s="660"/>
      <c r="AI598" s="660"/>
      <c r="AJ598" s="660"/>
      <c r="AK598" s="671">
        <f ca="1">OFFSET('(6)定期点検調書'!$AA$13,AO594-1,0)</f>
        <v>0</v>
      </c>
      <c r="AL598" s="672"/>
      <c r="AM598" s="672"/>
      <c r="AN598" s="673"/>
      <c r="AO598" s="705"/>
      <c r="AP598" s="705"/>
      <c r="AQ598" s="705"/>
      <c r="AR598" s="705"/>
      <c r="AS598" s="705"/>
      <c r="AT598" s="705"/>
      <c r="AU598" s="705"/>
      <c r="AV598" s="705"/>
      <c r="AW598" s="705"/>
      <c r="AX598" s="705"/>
      <c r="AY598" s="705"/>
      <c r="AZ598" s="705"/>
      <c r="BA598" s="705"/>
      <c r="BB598" s="705"/>
      <c r="BC598" s="705"/>
      <c r="BD598" s="705"/>
      <c r="BE598" s="705"/>
      <c r="BF598" s="705"/>
      <c r="BG598" s="706"/>
    </row>
    <row r="599" spans="2:59" ht="14.55" customHeight="1" x14ac:dyDescent="0.2">
      <c r="B599" s="679"/>
      <c r="C599" s="680"/>
      <c r="D599" s="662"/>
      <c r="E599" s="663"/>
      <c r="F599" s="663"/>
      <c r="G599" s="663"/>
      <c r="H599" s="674"/>
      <c r="I599" s="675"/>
      <c r="J599" s="675"/>
      <c r="K599" s="676"/>
      <c r="L599" s="705"/>
      <c r="M599" s="705"/>
      <c r="N599" s="705"/>
      <c r="O599" s="705"/>
      <c r="P599" s="705"/>
      <c r="Q599" s="705"/>
      <c r="R599" s="705"/>
      <c r="S599" s="705"/>
      <c r="T599" s="705"/>
      <c r="U599" s="705"/>
      <c r="V599" s="705"/>
      <c r="W599" s="705"/>
      <c r="X599" s="705"/>
      <c r="Y599" s="705"/>
      <c r="Z599" s="705"/>
      <c r="AA599" s="705"/>
      <c r="AB599" s="705"/>
      <c r="AC599" s="705"/>
      <c r="AD599" s="706"/>
      <c r="AE599" s="679"/>
      <c r="AF599" s="680"/>
      <c r="AG599" s="662"/>
      <c r="AH599" s="663"/>
      <c r="AI599" s="663"/>
      <c r="AJ599" s="663"/>
      <c r="AK599" s="674"/>
      <c r="AL599" s="675"/>
      <c r="AM599" s="675"/>
      <c r="AN599" s="676"/>
      <c r="AO599" s="705"/>
      <c r="AP599" s="705"/>
      <c r="AQ599" s="705"/>
      <c r="AR599" s="705"/>
      <c r="AS599" s="705"/>
      <c r="AT599" s="705"/>
      <c r="AU599" s="705"/>
      <c r="AV599" s="705"/>
      <c r="AW599" s="705"/>
      <c r="AX599" s="705"/>
      <c r="AY599" s="705"/>
      <c r="AZ599" s="705"/>
      <c r="BA599" s="705"/>
      <c r="BB599" s="705"/>
      <c r="BC599" s="705"/>
      <c r="BD599" s="705"/>
      <c r="BE599" s="705"/>
      <c r="BF599" s="705"/>
      <c r="BG599" s="706"/>
    </row>
    <row r="600" spans="2:59" ht="14.55" customHeight="1" x14ac:dyDescent="0.2">
      <c r="B600" s="679"/>
      <c r="C600" s="680"/>
      <c r="D600" s="659" t="s">
        <v>1239</v>
      </c>
      <c r="E600" s="660"/>
      <c r="F600" s="660"/>
      <c r="G600" s="660"/>
      <c r="H600" s="665">
        <f ca="1">OFFSET('(6)定期点検調書'!$AD$12,L594-1,0)</f>
        <v>0</v>
      </c>
      <c r="I600" s="666"/>
      <c r="J600" s="666"/>
      <c r="K600" s="667"/>
      <c r="L600" s="705"/>
      <c r="M600" s="705"/>
      <c r="N600" s="705"/>
      <c r="O600" s="705"/>
      <c r="P600" s="705"/>
      <c r="Q600" s="705"/>
      <c r="R600" s="705"/>
      <c r="S600" s="705"/>
      <c r="T600" s="705"/>
      <c r="U600" s="705"/>
      <c r="V600" s="705"/>
      <c r="W600" s="705"/>
      <c r="X600" s="705"/>
      <c r="Y600" s="705"/>
      <c r="Z600" s="705"/>
      <c r="AA600" s="705"/>
      <c r="AB600" s="705"/>
      <c r="AC600" s="705"/>
      <c r="AD600" s="706"/>
      <c r="AE600" s="679"/>
      <c r="AF600" s="680"/>
      <c r="AG600" s="659" t="s">
        <v>1239</v>
      </c>
      <c r="AH600" s="660"/>
      <c r="AI600" s="660"/>
      <c r="AJ600" s="660"/>
      <c r="AK600" s="665">
        <f ca="1">OFFSET('(6)定期点検調書'!$AD$12,AO594-1,0)</f>
        <v>0</v>
      </c>
      <c r="AL600" s="666"/>
      <c r="AM600" s="666"/>
      <c r="AN600" s="667"/>
      <c r="AO600" s="705"/>
      <c r="AP600" s="705"/>
      <c r="AQ600" s="705"/>
      <c r="AR600" s="705"/>
      <c r="AS600" s="705"/>
      <c r="AT600" s="705"/>
      <c r="AU600" s="705"/>
      <c r="AV600" s="705"/>
      <c r="AW600" s="705"/>
      <c r="AX600" s="705"/>
      <c r="AY600" s="705"/>
      <c r="AZ600" s="705"/>
      <c r="BA600" s="705"/>
      <c r="BB600" s="705"/>
      <c r="BC600" s="705"/>
      <c r="BD600" s="705"/>
      <c r="BE600" s="705"/>
      <c r="BF600" s="705"/>
      <c r="BG600" s="706"/>
    </row>
    <row r="601" spans="2:59" ht="14.55" customHeight="1" x14ac:dyDescent="0.2">
      <c r="B601" s="681"/>
      <c r="C601" s="682"/>
      <c r="D601" s="662"/>
      <c r="E601" s="663"/>
      <c r="F601" s="663"/>
      <c r="G601" s="663"/>
      <c r="H601" s="668"/>
      <c r="I601" s="669"/>
      <c r="J601" s="669"/>
      <c r="K601" s="670"/>
      <c r="L601" s="705"/>
      <c r="M601" s="705"/>
      <c r="N601" s="705"/>
      <c r="O601" s="705"/>
      <c r="P601" s="705"/>
      <c r="Q601" s="705"/>
      <c r="R601" s="705"/>
      <c r="S601" s="705"/>
      <c r="T601" s="705"/>
      <c r="U601" s="705"/>
      <c r="V601" s="705"/>
      <c r="W601" s="705"/>
      <c r="X601" s="705"/>
      <c r="Y601" s="705"/>
      <c r="Z601" s="705"/>
      <c r="AA601" s="705"/>
      <c r="AB601" s="705"/>
      <c r="AC601" s="705"/>
      <c r="AD601" s="706"/>
      <c r="AE601" s="681"/>
      <c r="AF601" s="682"/>
      <c r="AG601" s="662"/>
      <c r="AH601" s="663"/>
      <c r="AI601" s="663"/>
      <c r="AJ601" s="663"/>
      <c r="AK601" s="668"/>
      <c r="AL601" s="669"/>
      <c r="AM601" s="669"/>
      <c r="AN601" s="670"/>
      <c r="AO601" s="705"/>
      <c r="AP601" s="705"/>
      <c r="AQ601" s="705"/>
      <c r="AR601" s="705"/>
      <c r="AS601" s="705"/>
      <c r="AT601" s="705"/>
      <c r="AU601" s="705"/>
      <c r="AV601" s="705"/>
      <c r="AW601" s="705"/>
      <c r="AX601" s="705"/>
      <c r="AY601" s="705"/>
      <c r="AZ601" s="705"/>
      <c r="BA601" s="705"/>
      <c r="BB601" s="705"/>
      <c r="BC601" s="705"/>
      <c r="BD601" s="705"/>
      <c r="BE601" s="705"/>
      <c r="BF601" s="705"/>
      <c r="BG601" s="706"/>
    </row>
    <row r="602" spans="2:59" ht="28.95" customHeight="1" x14ac:dyDescent="0.2">
      <c r="B602" s="716" t="s">
        <v>995</v>
      </c>
      <c r="C602" s="717"/>
      <c r="D602" s="717"/>
      <c r="E602" s="717"/>
      <c r="F602" s="717"/>
      <c r="G602" s="718"/>
      <c r="H602" s="709">
        <f ca="1">OFFSET('(6)定期点検調書'!$AK$12,L594-1,0)</f>
        <v>0</v>
      </c>
      <c r="I602" s="710"/>
      <c r="J602" s="710"/>
      <c r="K602" s="711"/>
      <c r="L602" s="705"/>
      <c r="M602" s="705"/>
      <c r="N602" s="705"/>
      <c r="O602" s="705"/>
      <c r="P602" s="705"/>
      <c r="Q602" s="705"/>
      <c r="R602" s="705"/>
      <c r="S602" s="705"/>
      <c r="T602" s="705"/>
      <c r="U602" s="705"/>
      <c r="V602" s="705"/>
      <c r="W602" s="705"/>
      <c r="X602" s="705"/>
      <c r="Y602" s="705"/>
      <c r="Z602" s="705"/>
      <c r="AA602" s="705"/>
      <c r="AB602" s="705"/>
      <c r="AC602" s="705"/>
      <c r="AD602" s="706"/>
      <c r="AE602" s="716" t="s">
        <v>995</v>
      </c>
      <c r="AF602" s="717"/>
      <c r="AG602" s="717"/>
      <c r="AH602" s="717"/>
      <c r="AI602" s="717"/>
      <c r="AJ602" s="718"/>
      <c r="AK602" s="709">
        <f ca="1">OFFSET('(6)定期点検調書'!$AK$12,AO594-1,0)</f>
        <v>0</v>
      </c>
      <c r="AL602" s="710"/>
      <c r="AM602" s="710"/>
      <c r="AN602" s="711"/>
      <c r="AO602" s="705"/>
      <c r="AP602" s="705"/>
      <c r="AQ602" s="705"/>
      <c r="AR602" s="705"/>
      <c r="AS602" s="705"/>
      <c r="AT602" s="705"/>
      <c r="AU602" s="705"/>
      <c r="AV602" s="705"/>
      <c r="AW602" s="705"/>
      <c r="AX602" s="705"/>
      <c r="AY602" s="705"/>
      <c r="AZ602" s="705"/>
      <c r="BA602" s="705"/>
      <c r="BB602" s="705"/>
      <c r="BC602" s="705"/>
      <c r="BD602" s="705"/>
      <c r="BE602" s="705"/>
      <c r="BF602" s="705"/>
      <c r="BG602" s="706"/>
    </row>
    <row r="603" spans="2:59" ht="14.55" customHeight="1" x14ac:dyDescent="0.2">
      <c r="B603" s="677" t="s">
        <v>1240</v>
      </c>
      <c r="C603" s="661"/>
      <c r="D603" s="659" t="s">
        <v>994</v>
      </c>
      <c r="E603" s="660"/>
      <c r="F603" s="660"/>
      <c r="G603" s="661"/>
      <c r="H603" s="699" t="str">
        <f ca="1">OFFSET('(6)定期点検調書'!$BY$12,L594-1,0)</f>
        <v/>
      </c>
      <c r="I603" s="700"/>
      <c r="J603" s="700"/>
      <c r="K603" s="714"/>
      <c r="L603" s="705"/>
      <c r="M603" s="705"/>
      <c r="N603" s="705"/>
      <c r="O603" s="705"/>
      <c r="P603" s="705"/>
      <c r="Q603" s="705"/>
      <c r="R603" s="705"/>
      <c r="S603" s="705"/>
      <c r="T603" s="705"/>
      <c r="U603" s="705"/>
      <c r="V603" s="705"/>
      <c r="W603" s="705"/>
      <c r="X603" s="705"/>
      <c r="Y603" s="705"/>
      <c r="Z603" s="705"/>
      <c r="AA603" s="705"/>
      <c r="AB603" s="705"/>
      <c r="AC603" s="705"/>
      <c r="AD603" s="706"/>
      <c r="AE603" s="677" t="s">
        <v>1240</v>
      </c>
      <c r="AF603" s="661"/>
      <c r="AG603" s="659" t="s">
        <v>994</v>
      </c>
      <c r="AH603" s="660"/>
      <c r="AI603" s="660"/>
      <c r="AJ603" s="661"/>
      <c r="AK603" s="699" t="str">
        <f ca="1">OFFSET('(6)定期点検調書'!$BY$12,AO594-1,0)</f>
        <v/>
      </c>
      <c r="AL603" s="700"/>
      <c r="AM603" s="700"/>
      <c r="AN603" s="714"/>
      <c r="AO603" s="705"/>
      <c r="AP603" s="705"/>
      <c r="AQ603" s="705"/>
      <c r="AR603" s="705"/>
      <c r="AS603" s="705"/>
      <c r="AT603" s="705"/>
      <c r="AU603" s="705"/>
      <c r="AV603" s="705"/>
      <c r="AW603" s="705"/>
      <c r="AX603" s="705"/>
      <c r="AY603" s="705"/>
      <c r="AZ603" s="705"/>
      <c r="BA603" s="705"/>
      <c r="BB603" s="705"/>
      <c r="BC603" s="705"/>
      <c r="BD603" s="705"/>
      <c r="BE603" s="705"/>
      <c r="BF603" s="705"/>
      <c r="BG603" s="706"/>
    </row>
    <row r="604" spans="2:59" ht="14.55" customHeight="1" x14ac:dyDescent="0.2">
      <c r="B604" s="712"/>
      <c r="C604" s="713"/>
      <c r="D604" s="662"/>
      <c r="E604" s="663"/>
      <c r="F604" s="663"/>
      <c r="G604" s="664"/>
      <c r="H604" s="701"/>
      <c r="I604" s="702"/>
      <c r="J604" s="702"/>
      <c r="K604" s="715"/>
      <c r="L604" s="705"/>
      <c r="M604" s="705"/>
      <c r="N604" s="705"/>
      <c r="O604" s="705"/>
      <c r="P604" s="705"/>
      <c r="Q604" s="705"/>
      <c r="R604" s="705"/>
      <c r="S604" s="705"/>
      <c r="T604" s="705"/>
      <c r="U604" s="705"/>
      <c r="V604" s="705"/>
      <c r="W604" s="705"/>
      <c r="X604" s="705"/>
      <c r="Y604" s="705"/>
      <c r="Z604" s="705"/>
      <c r="AA604" s="705"/>
      <c r="AB604" s="705"/>
      <c r="AC604" s="705"/>
      <c r="AD604" s="706"/>
      <c r="AE604" s="712"/>
      <c r="AF604" s="713"/>
      <c r="AG604" s="662"/>
      <c r="AH604" s="663"/>
      <c r="AI604" s="663"/>
      <c r="AJ604" s="664"/>
      <c r="AK604" s="701"/>
      <c r="AL604" s="702"/>
      <c r="AM604" s="702"/>
      <c r="AN604" s="715"/>
      <c r="AO604" s="705"/>
      <c r="AP604" s="705"/>
      <c r="AQ604" s="705"/>
      <c r="AR604" s="705"/>
      <c r="AS604" s="705"/>
      <c r="AT604" s="705"/>
      <c r="AU604" s="705"/>
      <c r="AV604" s="705"/>
      <c r="AW604" s="705"/>
      <c r="AX604" s="705"/>
      <c r="AY604" s="705"/>
      <c r="AZ604" s="705"/>
      <c r="BA604" s="705"/>
      <c r="BB604" s="705"/>
      <c r="BC604" s="705"/>
      <c r="BD604" s="705"/>
      <c r="BE604" s="705"/>
      <c r="BF604" s="705"/>
      <c r="BG604" s="706"/>
    </row>
    <row r="605" spans="2:59" ht="14.55" customHeight="1" x14ac:dyDescent="0.2">
      <c r="B605" s="712"/>
      <c r="C605" s="713"/>
      <c r="D605" s="659" t="s">
        <v>1186</v>
      </c>
      <c r="E605" s="660"/>
      <c r="F605" s="660"/>
      <c r="G605" s="661"/>
      <c r="H605" s="665">
        <f ca="1">OFFSET('(6)定期点検調書'!$BC$12,L594-1,0)</f>
        <v>0</v>
      </c>
      <c r="I605" s="666"/>
      <c r="J605" s="666"/>
      <c r="K605" s="667"/>
      <c r="L605" s="705"/>
      <c r="M605" s="705"/>
      <c r="N605" s="705"/>
      <c r="O605" s="705"/>
      <c r="P605" s="705"/>
      <c r="Q605" s="705"/>
      <c r="R605" s="705"/>
      <c r="S605" s="705"/>
      <c r="T605" s="705"/>
      <c r="U605" s="705"/>
      <c r="V605" s="705"/>
      <c r="W605" s="705"/>
      <c r="X605" s="705"/>
      <c r="Y605" s="705"/>
      <c r="Z605" s="705"/>
      <c r="AA605" s="705"/>
      <c r="AB605" s="705"/>
      <c r="AC605" s="705"/>
      <c r="AD605" s="706"/>
      <c r="AE605" s="712"/>
      <c r="AF605" s="713"/>
      <c r="AG605" s="659" t="s">
        <v>1186</v>
      </c>
      <c r="AH605" s="660"/>
      <c r="AI605" s="660"/>
      <c r="AJ605" s="661"/>
      <c r="AK605" s="665">
        <f ca="1">OFFSET('(6)定期点検調書'!$BC$12,AO594-1,0)</f>
        <v>0</v>
      </c>
      <c r="AL605" s="666"/>
      <c r="AM605" s="666"/>
      <c r="AN605" s="667"/>
      <c r="AO605" s="705"/>
      <c r="AP605" s="705"/>
      <c r="AQ605" s="705"/>
      <c r="AR605" s="705"/>
      <c r="AS605" s="705"/>
      <c r="AT605" s="705"/>
      <c r="AU605" s="705"/>
      <c r="AV605" s="705"/>
      <c r="AW605" s="705"/>
      <c r="AX605" s="705"/>
      <c r="AY605" s="705"/>
      <c r="AZ605" s="705"/>
      <c r="BA605" s="705"/>
      <c r="BB605" s="705"/>
      <c r="BC605" s="705"/>
      <c r="BD605" s="705"/>
      <c r="BE605" s="705"/>
      <c r="BF605" s="705"/>
      <c r="BG605" s="706"/>
    </row>
    <row r="606" spans="2:59" ht="14.55" customHeight="1" x14ac:dyDescent="0.2">
      <c r="B606" s="712"/>
      <c r="C606" s="713"/>
      <c r="D606" s="662"/>
      <c r="E606" s="663"/>
      <c r="F606" s="663"/>
      <c r="G606" s="664"/>
      <c r="H606" s="668"/>
      <c r="I606" s="669"/>
      <c r="J606" s="669"/>
      <c r="K606" s="670"/>
      <c r="L606" s="705"/>
      <c r="M606" s="705"/>
      <c r="N606" s="705"/>
      <c r="O606" s="705"/>
      <c r="P606" s="705"/>
      <c r="Q606" s="705"/>
      <c r="R606" s="705"/>
      <c r="S606" s="705"/>
      <c r="T606" s="705"/>
      <c r="U606" s="705"/>
      <c r="V606" s="705"/>
      <c r="W606" s="705"/>
      <c r="X606" s="705"/>
      <c r="Y606" s="705"/>
      <c r="Z606" s="705"/>
      <c r="AA606" s="705"/>
      <c r="AB606" s="705"/>
      <c r="AC606" s="705"/>
      <c r="AD606" s="706"/>
      <c r="AE606" s="712"/>
      <c r="AF606" s="713"/>
      <c r="AG606" s="662"/>
      <c r="AH606" s="663"/>
      <c r="AI606" s="663"/>
      <c r="AJ606" s="664"/>
      <c r="AK606" s="668"/>
      <c r="AL606" s="669"/>
      <c r="AM606" s="669"/>
      <c r="AN606" s="670"/>
      <c r="AO606" s="705"/>
      <c r="AP606" s="705"/>
      <c r="AQ606" s="705"/>
      <c r="AR606" s="705"/>
      <c r="AS606" s="705"/>
      <c r="AT606" s="705"/>
      <c r="AU606" s="705"/>
      <c r="AV606" s="705"/>
      <c r="AW606" s="705"/>
      <c r="AX606" s="705"/>
      <c r="AY606" s="705"/>
      <c r="AZ606" s="705"/>
      <c r="BA606" s="705"/>
      <c r="BB606" s="705"/>
      <c r="BC606" s="705"/>
      <c r="BD606" s="705"/>
      <c r="BE606" s="705"/>
      <c r="BF606" s="705"/>
      <c r="BG606" s="706"/>
    </row>
    <row r="607" spans="2:59" ht="14.55" customHeight="1" x14ac:dyDescent="0.2">
      <c r="B607" s="712"/>
      <c r="C607" s="713"/>
      <c r="D607" s="659" t="s">
        <v>1187</v>
      </c>
      <c r="E607" s="660"/>
      <c r="F607" s="660"/>
      <c r="G607" s="661"/>
      <c r="H607" s="665">
        <f ca="1">OFFSET('(6)定期点検調書'!$BF$12,L594-1,0)</f>
        <v>0</v>
      </c>
      <c r="I607" s="666"/>
      <c r="J607" s="666"/>
      <c r="K607" s="667"/>
      <c r="L607" s="705"/>
      <c r="M607" s="705"/>
      <c r="N607" s="705"/>
      <c r="O607" s="705"/>
      <c r="P607" s="705"/>
      <c r="Q607" s="705"/>
      <c r="R607" s="705"/>
      <c r="S607" s="705"/>
      <c r="T607" s="705"/>
      <c r="U607" s="705"/>
      <c r="V607" s="705"/>
      <c r="W607" s="705"/>
      <c r="X607" s="705"/>
      <c r="Y607" s="705"/>
      <c r="Z607" s="705"/>
      <c r="AA607" s="705"/>
      <c r="AB607" s="705"/>
      <c r="AC607" s="705"/>
      <c r="AD607" s="706"/>
      <c r="AE607" s="712"/>
      <c r="AF607" s="713"/>
      <c r="AG607" s="659" t="s">
        <v>1187</v>
      </c>
      <c r="AH607" s="660"/>
      <c r="AI607" s="660"/>
      <c r="AJ607" s="661"/>
      <c r="AK607" s="665">
        <f ca="1">OFFSET('(6)定期点検調書'!$BF$12,AO594-1,0)</f>
        <v>0</v>
      </c>
      <c r="AL607" s="666"/>
      <c r="AM607" s="666"/>
      <c r="AN607" s="667"/>
      <c r="AO607" s="705"/>
      <c r="AP607" s="705"/>
      <c r="AQ607" s="705"/>
      <c r="AR607" s="705"/>
      <c r="AS607" s="705"/>
      <c r="AT607" s="705"/>
      <c r="AU607" s="705"/>
      <c r="AV607" s="705"/>
      <c r="AW607" s="705"/>
      <c r="AX607" s="705"/>
      <c r="AY607" s="705"/>
      <c r="AZ607" s="705"/>
      <c r="BA607" s="705"/>
      <c r="BB607" s="705"/>
      <c r="BC607" s="705"/>
      <c r="BD607" s="705"/>
      <c r="BE607" s="705"/>
      <c r="BF607" s="705"/>
      <c r="BG607" s="706"/>
    </row>
    <row r="608" spans="2:59" ht="14.55" customHeight="1" x14ac:dyDescent="0.2">
      <c r="B608" s="662"/>
      <c r="C608" s="664"/>
      <c r="D608" s="662"/>
      <c r="E608" s="663"/>
      <c r="F608" s="663"/>
      <c r="G608" s="664"/>
      <c r="H608" s="668"/>
      <c r="I608" s="669"/>
      <c r="J608" s="669"/>
      <c r="K608" s="670"/>
      <c r="L608" s="707"/>
      <c r="M608" s="707"/>
      <c r="N608" s="707"/>
      <c r="O608" s="707"/>
      <c r="P608" s="707"/>
      <c r="Q608" s="707"/>
      <c r="R608" s="707"/>
      <c r="S608" s="707"/>
      <c r="T608" s="707"/>
      <c r="U608" s="707"/>
      <c r="V608" s="707"/>
      <c r="W608" s="707"/>
      <c r="X608" s="707"/>
      <c r="Y608" s="707"/>
      <c r="Z608" s="707"/>
      <c r="AA608" s="707"/>
      <c r="AB608" s="707"/>
      <c r="AC608" s="707"/>
      <c r="AD608" s="708"/>
      <c r="AE608" s="662"/>
      <c r="AF608" s="664"/>
      <c r="AG608" s="662"/>
      <c r="AH608" s="663"/>
      <c r="AI608" s="663"/>
      <c r="AJ608" s="664"/>
      <c r="AK608" s="668"/>
      <c r="AL608" s="669"/>
      <c r="AM608" s="669"/>
      <c r="AN608" s="670"/>
      <c r="AO608" s="707"/>
      <c r="AP608" s="707"/>
      <c r="AQ608" s="707"/>
      <c r="AR608" s="707"/>
      <c r="AS608" s="707"/>
      <c r="AT608" s="707"/>
      <c r="AU608" s="707"/>
      <c r="AV608" s="707"/>
      <c r="AW608" s="707"/>
      <c r="AX608" s="707"/>
      <c r="AY608" s="707"/>
      <c r="AZ608" s="707"/>
      <c r="BA608" s="707"/>
      <c r="BB608" s="707"/>
      <c r="BC608" s="707"/>
      <c r="BD608" s="707"/>
      <c r="BE608" s="707"/>
      <c r="BF608" s="707"/>
      <c r="BG608" s="708"/>
    </row>
    <row r="609" spans="2:86" ht="14.55" customHeight="1" x14ac:dyDescent="0.2">
      <c r="B609" s="683" t="s">
        <v>1241</v>
      </c>
      <c r="C609" s="683"/>
      <c r="D609" s="683"/>
      <c r="E609" s="683"/>
      <c r="F609" s="683"/>
      <c r="G609" s="683"/>
      <c r="H609" s="699" t="str">
        <f ca="1">IF(OFFSET('(6)定期点検調書'!$AR$12,L594-1,0)="","",OFFSET('(6)定期点検調書'!$AQ$12,L594-1,0)&amp;TEXT(OFFSET('(6)定期点検調書'!$AR$12,L594-1,0),"0.0")&amp;OFFSET('(6)定期点検調書'!$AT$12,L594-1,0))  &amp;  IF(OFFSET('(6)定期点検調書'!$AV$12,L594-1,0)="","","／"&amp;OFFSET('(6)定期点検調書'!$AU$12,L594-1,0)&amp;TEXT(OFFSET('(6)定期点検調書'!$AV$12,L594-1,0),"0.0")&amp;OFFSET('(6)定期点検調書'!$AX$12,L594-1,0))  &amp;  IF(OFFSET('(6)定期点検調書'!$AZ$12,L594-1,0)="","","／"&amp;OFFSET('(6)定期点検調書'!$AY$12,L594-1,0)&amp;TEXT(OFFSET('(6)定期点検調書'!$AZ$12,L594-1,0),"0.0")&amp;OFFSET('(6)定期点検調書'!$BB$12,L594-1,0))</f>
        <v/>
      </c>
      <c r="I609" s="700"/>
      <c r="J609" s="700"/>
      <c r="K609" s="700"/>
      <c r="L609" s="700"/>
      <c r="M609" s="700"/>
      <c r="N609" s="700"/>
      <c r="O609" s="700"/>
      <c r="P609" s="685" t="s">
        <v>1243</v>
      </c>
      <c r="Q609" s="685"/>
      <c r="R609" s="685"/>
      <c r="S609" s="685"/>
      <c r="T609" s="685"/>
      <c r="U609" s="685"/>
      <c r="V609" s="685"/>
      <c r="W609" s="686" t="str">
        <f ca="1">OFFSET('(6)定期点検調書'!$F$12,L594-1,0)</f>
        <v/>
      </c>
      <c r="X609" s="687"/>
      <c r="Y609" s="687"/>
      <c r="Z609" s="687"/>
      <c r="AA609" s="687"/>
      <c r="AB609" s="687"/>
      <c r="AC609" s="687"/>
      <c r="AD609" s="688"/>
      <c r="AE609" s="683" t="s">
        <v>1241</v>
      </c>
      <c r="AF609" s="683"/>
      <c r="AG609" s="683"/>
      <c r="AH609" s="683"/>
      <c r="AI609" s="683"/>
      <c r="AJ609" s="683"/>
      <c r="AK609" s="699" t="str">
        <f ca="1">IF(OFFSET('(6)定期点検調書'!$AR$12,AO594-1,0)="","",OFFSET('(6)定期点検調書'!$AQ$12,AO594-1,0)&amp;TEXT(OFFSET('(6)定期点検調書'!$AR$12,AO594-1,0),"0.0")&amp;OFFSET('(6)定期点検調書'!$AT$12,AO594-1,0))  &amp;  IF(OFFSET('(6)定期点検調書'!$AV$12,AO594-1,0)="","","／"&amp;OFFSET('(6)定期点検調書'!$AU$12,AO594-1,0)&amp;TEXT(OFFSET('(6)定期点検調書'!$AV$12,AO594-1,0),"0.0")&amp;OFFSET('(6)定期点検調書'!$AX$12,AO594-1,0))  &amp;  IF(OFFSET('(6)定期点検調書'!$AZ$12,AO594-1,0)="","","／"&amp;OFFSET('(6)定期点検調書'!$AY$12,AO594-1,0)&amp;TEXT(OFFSET('(6)定期点検調書'!$AZ$12,AO594-1,0),"0.0")&amp;OFFSET('(6)定期点検調書'!$BB$12,AO594-1,0))</f>
        <v/>
      </c>
      <c r="AL609" s="700"/>
      <c r="AM609" s="700"/>
      <c r="AN609" s="700"/>
      <c r="AO609" s="700"/>
      <c r="AP609" s="700"/>
      <c r="AQ609" s="700"/>
      <c r="AR609" s="700"/>
      <c r="AS609" s="685" t="s">
        <v>1243</v>
      </c>
      <c r="AT609" s="685"/>
      <c r="AU609" s="685"/>
      <c r="AV609" s="685"/>
      <c r="AW609" s="685"/>
      <c r="AX609" s="685"/>
      <c r="AY609" s="685"/>
      <c r="AZ609" s="686" t="str">
        <f ca="1">OFFSET('(6)定期点検調書'!$F$12,AO594-1,0)</f>
        <v/>
      </c>
      <c r="BA609" s="687"/>
      <c r="BB609" s="687"/>
      <c r="BC609" s="687"/>
      <c r="BD609" s="687"/>
      <c r="BE609" s="687"/>
      <c r="BF609" s="687"/>
      <c r="BG609" s="688"/>
    </row>
    <row r="610" spans="2:86" ht="14.55" customHeight="1" x14ac:dyDescent="0.2">
      <c r="B610" s="683"/>
      <c r="C610" s="683"/>
      <c r="D610" s="683"/>
      <c r="E610" s="683"/>
      <c r="F610" s="683"/>
      <c r="G610" s="683"/>
      <c r="H610" s="701"/>
      <c r="I610" s="702"/>
      <c r="J610" s="702"/>
      <c r="K610" s="702"/>
      <c r="L610" s="702"/>
      <c r="M610" s="702"/>
      <c r="N610" s="702"/>
      <c r="O610" s="702"/>
      <c r="P610" s="685"/>
      <c r="Q610" s="685"/>
      <c r="R610" s="685"/>
      <c r="S610" s="685"/>
      <c r="T610" s="685"/>
      <c r="U610" s="685"/>
      <c r="V610" s="685"/>
      <c r="W610" s="689"/>
      <c r="X610" s="690"/>
      <c r="Y610" s="690"/>
      <c r="Z610" s="690"/>
      <c r="AA610" s="690"/>
      <c r="AB610" s="690"/>
      <c r="AC610" s="690"/>
      <c r="AD610" s="691"/>
      <c r="AE610" s="683"/>
      <c r="AF610" s="683"/>
      <c r="AG610" s="683"/>
      <c r="AH610" s="683"/>
      <c r="AI610" s="683"/>
      <c r="AJ610" s="683"/>
      <c r="AK610" s="701"/>
      <c r="AL610" s="702"/>
      <c r="AM610" s="702"/>
      <c r="AN610" s="702"/>
      <c r="AO610" s="702"/>
      <c r="AP610" s="702"/>
      <c r="AQ610" s="702"/>
      <c r="AR610" s="702"/>
      <c r="AS610" s="685"/>
      <c r="AT610" s="685"/>
      <c r="AU610" s="685"/>
      <c r="AV610" s="685"/>
      <c r="AW610" s="685"/>
      <c r="AX610" s="685"/>
      <c r="AY610" s="685"/>
      <c r="AZ610" s="689"/>
      <c r="BA610" s="690"/>
      <c r="BB610" s="690"/>
      <c r="BC610" s="690"/>
      <c r="BD610" s="690"/>
      <c r="BE610" s="690"/>
      <c r="BF610" s="690"/>
      <c r="BG610" s="691"/>
    </row>
    <row r="611" spans="2:86" ht="14.55" customHeight="1" x14ac:dyDescent="0.2">
      <c r="B611" s="659" t="s">
        <v>1242</v>
      </c>
      <c r="C611" s="660"/>
      <c r="D611" s="660"/>
      <c r="E611" s="660"/>
      <c r="F611" s="660"/>
      <c r="G611" s="661"/>
      <c r="H611" s="671"/>
      <c r="I611" s="672"/>
      <c r="J611" s="672"/>
      <c r="K611" s="672"/>
      <c r="L611" s="672"/>
      <c r="M611" s="672"/>
      <c r="N611" s="672"/>
      <c r="O611" s="672"/>
      <c r="P611" s="692" t="s">
        <v>996</v>
      </c>
      <c r="Q611" s="692"/>
      <c r="R611" s="692"/>
      <c r="S611" s="692"/>
      <c r="T611" s="692"/>
      <c r="U611" s="692"/>
      <c r="V611" s="692"/>
      <c r="W611" s="693"/>
      <c r="X611" s="694"/>
      <c r="Y611" s="694"/>
      <c r="Z611" s="694"/>
      <c r="AA611" s="694"/>
      <c r="AB611" s="694"/>
      <c r="AC611" s="694"/>
      <c r="AD611" s="695"/>
      <c r="AE611" s="659" t="s">
        <v>1242</v>
      </c>
      <c r="AF611" s="660"/>
      <c r="AG611" s="660"/>
      <c r="AH611" s="660"/>
      <c r="AI611" s="660"/>
      <c r="AJ611" s="661"/>
      <c r="AK611" s="671"/>
      <c r="AL611" s="672"/>
      <c r="AM611" s="672"/>
      <c r="AN611" s="672"/>
      <c r="AO611" s="672"/>
      <c r="AP611" s="672"/>
      <c r="AQ611" s="672"/>
      <c r="AR611" s="672"/>
      <c r="AS611" s="692" t="s">
        <v>996</v>
      </c>
      <c r="AT611" s="692"/>
      <c r="AU611" s="692"/>
      <c r="AV611" s="692"/>
      <c r="AW611" s="692"/>
      <c r="AX611" s="692"/>
      <c r="AY611" s="692"/>
      <c r="AZ611" s="693"/>
      <c r="BA611" s="694"/>
      <c r="BB611" s="694"/>
      <c r="BC611" s="694"/>
      <c r="BD611" s="694"/>
      <c r="BE611" s="694"/>
      <c r="BF611" s="694"/>
      <c r="BG611" s="695"/>
    </row>
    <row r="612" spans="2:86" ht="14.55" customHeight="1" x14ac:dyDescent="0.2">
      <c r="B612" s="662"/>
      <c r="C612" s="663"/>
      <c r="D612" s="663"/>
      <c r="E612" s="663"/>
      <c r="F612" s="663"/>
      <c r="G612" s="664"/>
      <c r="H612" s="674"/>
      <c r="I612" s="675"/>
      <c r="J612" s="675"/>
      <c r="K612" s="675"/>
      <c r="L612" s="675"/>
      <c r="M612" s="675"/>
      <c r="N612" s="675"/>
      <c r="O612" s="675"/>
      <c r="P612" s="692"/>
      <c r="Q612" s="692"/>
      <c r="R612" s="692"/>
      <c r="S612" s="692"/>
      <c r="T612" s="692"/>
      <c r="U612" s="692"/>
      <c r="V612" s="692"/>
      <c r="W612" s="696"/>
      <c r="X612" s="697"/>
      <c r="Y612" s="697"/>
      <c r="Z612" s="697"/>
      <c r="AA612" s="697"/>
      <c r="AB612" s="697"/>
      <c r="AC612" s="697"/>
      <c r="AD612" s="698"/>
      <c r="AE612" s="662"/>
      <c r="AF612" s="663"/>
      <c r="AG612" s="663"/>
      <c r="AH612" s="663"/>
      <c r="AI612" s="663"/>
      <c r="AJ612" s="664"/>
      <c r="AK612" s="674"/>
      <c r="AL612" s="675"/>
      <c r="AM612" s="675"/>
      <c r="AN612" s="675"/>
      <c r="AO612" s="675"/>
      <c r="AP612" s="675"/>
      <c r="AQ612" s="675"/>
      <c r="AR612" s="675"/>
      <c r="AS612" s="692"/>
      <c r="AT612" s="692"/>
      <c r="AU612" s="692"/>
      <c r="AV612" s="692"/>
      <c r="AW612" s="692"/>
      <c r="AX612" s="692"/>
      <c r="AY612" s="692"/>
      <c r="AZ612" s="696"/>
      <c r="BA612" s="697"/>
      <c r="BB612" s="697"/>
      <c r="BC612" s="697"/>
      <c r="BD612" s="697"/>
      <c r="BE612" s="697"/>
      <c r="BF612" s="697"/>
      <c r="BG612" s="698"/>
    </row>
    <row r="613" spans="2:86" ht="19.5" customHeight="1" x14ac:dyDescent="0.2">
      <c r="B613" s="683" t="s">
        <v>79</v>
      </c>
      <c r="C613" s="683"/>
      <c r="D613" s="683"/>
      <c r="E613" s="683"/>
      <c r="F613" s="683"/>
      <c r="G613" s="683"/>
      <c r="H613" s="684">
        <f ca="1">OFFSET('(6)定期点検調書'!$CA$12,L594-1,0)</f>
        <v>0</v>
      </c>
      <c r="I613" s="684"/>
      <c r="J613" s="684"/>
      <c r="K613" s="684"/>
      <c r="L613" s="684"/>
      <c r="M613" s="684"/>
      <c r="N613" s="684"/>
      <c r="O613" s="684"/>
      <c r="P613" s="684"/>
      <c r="Q613" s="684"/>
      <c r="R613" s="684"/>
      <c r="S613" s="684"/>
      <c r="T613" s="684"/>
      <c r="U613" s="684"/>
      <c r="V613" s="684"/>
      <c r="W613" s="684"/>
      <c r="X613" s="684"/>
      <c r="Y613" s="684"/>
      <c r="Z613" s="684"/>
      <c r="AA613" s="684"/>
      <c r="AB613" s="684"/>
      <c r="AC613" s="684"/>
      <c r="AD613" s="684"/>
      <c r="AE613" s="683" t="s">
        <v>79</v>
      </c>
      <c r="AF613" s="683"/>
      <c r="AG613" s="683"/>
      <c r="AH613" s="683"/>
      <c r="AI613" s="683"/>
      <c r="AJ613" s="683"/>
      <c r="AK613" s="684">
        <f ca="1">OFFSET('(6)定期点検調書'!$CA$12,AO594-1,0)</f>
        <v>0</v>
      </c>
      <c r="AL613" s="684"/>
      <c r="AM613" s="684"/>
      <c r="AN613" s="684"/>
      <c r="AO613" s="684"/>
      <c r="AP613" s="684"/>
      <c r="AQ613" s="684"/>
      <c r="AR613" s="684"/>
      <c r="AS613" s="684"/>
      <c r="AT613" s="684"/>
      <c r="AU613" s="684"/>
      <c r="AV613" s="684"/>
      <c r="AW613" s="684"/>
      <c r="AX613" s="684"/>
      <c r="AY613" s="684"/>
      <c r="AZ613" s="684"/>
      <c r="BA613" s="684"/>
      <c r="BB613" s="684"/>
      <c r="BC613" s="684"/>
      <c r="BD613" s="684"/>
      <c r="BE613" s="684"/>
      <c r="BF613" s="684"/>
      <c r="BG613" s="684"/>
      <c r="CH613" s="473"/>
    </row>
    <row r="614" spans="2:86" ht="19.5" customHeight="1" x14ac:dyDescent="0.2">
      <c r="B614" s="683"/>
      <c r="C614" s="683"/>
      <c r="D614" s="683"/>
      <c r="E614" s="683"/>
      <c r="F614" s="683"/>
      <c r="G614" s="683"/>
      <c r="H614" s="684"/>
      <c r="I614" s="684"/>
      <c r="J614" s="684"/>
      <c r="K614" s="684"/>
      <c r="L614" s="684"/>
      <c r="M614" s="684"/>
      <c r="N614" s="684"/>
      <c r="O614" s="684"/>
      <c r="P614" s="684"/>
      <c r="Q614" s="684"/>
      <c r="R614" s="684"/>
      <c r="S614" s="684"/>
      <c r="T614" s="684"/>
      <c r="U614" s="684"/>
      <c r="V614" s="684"/>
      <c r="W614" s="684"/>
      <c r="X614" s="684"/>
      <c r="Y614" s="684"/>
      <c r="Z614" s="684"/>
      <c r="AA614" s="684"/>
      <c r="AB614" s="684"/>
      <c r="AC614" s="684"/>
      <c r="AD614" s="684"/>
      <c r="AE614" s="683"/>
      <c r="AF614" s="683"/>
      <c r="AG614" s="683"/>
      <c r="AH614" s="683"/>
      <c r="AI614" s="683"/>
      <c r="AJ614" s="683"/>
      <c r="AK614" s="684"/>
      <c r="AL614" s="684"/>
      <c r="AM614" s="684"/>
      <c r="AN614" s="684"/>
      <c r="AO614" s="684"/>
      <c r="AP614" s="684"/>
      <c r="AQ614" s="684"/>
      <c r="AR614" s="684"/>
      <c r="AS614" s="684"/>
      <c r="AT614" s="684"/>
      <c r="AU614" s="684"/>
      <c r="AV614" s="684"/>
      <c r="AW614" s="684"/>
      <c r="AX614" s="684"/>
      <c r="AY614" s="684"/>
      <c r="AZ614" s="684"/>
      <c r="BA614" s="684"/>
      <c r="BB614" s="684"/>
      <c r="BC614" s="684"/>
      <c r="BD614" s="684"/>
      <c r="BE614" s="684"/>
      <c r="BF614" s="684"/>
      <c r="BG614" s="684"/>
    </row>
    <row r="615" spans="2:86" ht="14.55" customHeight="1" x14ac:dyDescent="0.2">
      <c r="B615" s="677" t="s">
        <v>1038</v>
      </c>
      <c r="C615" s="678"/>
      <c r="D615" s="677" t="s">
        <v>1237</v>
      </c>
      <c r="E615" s="719"/>
      <c r="F615" s="719"/>
      <c r="G615" s="719"/>
      <c r="H615" s="665">
        <f ca="1">OFFSET('(6)定期点検調書'!$B$12,L615-1,0)</f>
        <v>0</v>
      </c>
      <c r="I615" s="666"/>
      <c r="J615" s="666"/>
      <c r="K615" s="667"/>
      <c r="L615" s="703">
        <f>AO594+1</f>
        <v>59</v>
      </c>
      <c r="M615" s="703"/>
      <c r="N615" s="703"/>
      <c r="O615" s="703"/>
      <c r="P615" s="703"/>
      <c r="Q615" s="703"/>
      <c r="R615" s="703"/>
      <c r="S615" s="703"/>
      <c r="T615" s="703"/>
      <c r="U615" s="703"/>
      <c r="V615" s="703"/>
      <c r="W615" s="703"/>
      <c r="X615" s="703"/>
      <c r="Y615" s="703"/>
      <c r="Z615" s="703"/>
      <c r="AA615" s="703"/>
      <c r="AB615" s="703"/>
      <c r="AC615" s="703"/>
      <c r="AD615" s="704"/>
      <c r="AE615" s="677" t="s">
        <v>1038</v>
      </c>
      <c r="AF615" s="678"/>
      <c r="AG615" s="677" t="s">
        <v>1237</v>
      </c>
      <c r="AH615" s="719"/>
      <c r="AI615" s="719"/>
      <c r="AJ615" s="719"/>
      <c r="AK615" s="665">
        <f ca="1">OFFSET('(6)定期点検調書'!$B$12,AO615-1,0)</f>
        <v>0</v>
      </c>
      <c r="AL615" s="666"/>
      <c r="AM615" s="666"/>
      <c r="AN615" s="667"/>
      <c r="AO615" s="703">
        <f>L615+1</f>
        <v>60</v>
      </c>
      <c r="AP615" s="703"/>
      <c r="AQ615" s="703"/>
      <c r="AR615" s="703"/>
      <c r="AS615" s="703"/>
      <c r="AT615" s="703"/>
      <c r="AU615" s="703"/>
      <c r="AV615" s="703"/>
      <c r="AW615" s="703"/>
      <c r="AX615" s="703"/>
      <c r="AY615" s="703"/>
      <c r="AZ615" s="703"/>
      <c r="BA615" s="703"/>
      <c r="BB615" s="703"/>
      <c r="BC615" s="703"/>
      <c r="BD615" s="703"/>
      <c r="BE615" s="703"/>
      <c r="BF615" s="703"/>
      <c r="BG615" s="704"/>
    </row>
    <row r="616" spans="2:86" ht="14.55" customHeight="1" x14ac:dyDescent="0.2">
      <c r="B616" s="679"/>
      <c r="C616" s="680"/>
      <c r="D616" s="681"/>
      <c r="E616" s="720"/>
      <c r="F616" s="720"/>
      <c r="G616" s="720"/>
      <c r="H616" s="668"/>
      <c r="I616" s="669"/>
      <c r="J616" s="669"/>
      <c r="K616" s="670"/>
      <c r="L616" s="705"/>
      <c r="M616" s="705"/>
      <c r="N616" s="705"/>
      <c r="O616" s="705"/>
      <c r="P616" s="705"/>
      <c r="Q616" s="705"/>
      <c r="R616" s="705"/>
      <c r="S616" s="705"/>
      <c r="T616" s="705"/>
      <c r="U616" s="705"/>
      <c r="V616" s="705"/>
      <c r="W616" s="705"/>
      <c r="X616" s="705"/>
      <c r="Y616" s="705"/>
      <c r="Z616" s="705"/>
      <c r="AA616" s="705"/>
      <c r="AB616" s="705"/>
      <c r="AC616" s="705"/>
      <c r="AD616" s="706"/>
      <c r="AE616" s="679"/>
      <c r="AF616" s="680"/>
      <c r="AG616" s="681"/>
      <c r="AH616" s="720"/>
      <c r="AI616" s="720"/>
      <c r="AJ616" s="720"/>
      <c r="AK616" s="668"/>
      <c r="AL616" s="669"/>
      <c r="AM616" s="669"/>
      <c r="AN616" s="670"/>
      <c r="AO616" s="705"/>
      <c r="AP616" s="705"/>
      <c r="AQ616" s="705"/>
      <c r="AR616" s="705"/>
      <c r="AS616" s="705"/>
      <c r="AT616" s="705"/>
      <c r="AU616" s="705"/>
      <c r="AV616" s="705"/>
      <c r="AW616" s="705"/>
      <c r="AX616" s="705"/>
      <c r="AY616" s="705"/>
      <c r="AZ616" s="705"/>
      <c r="BA616" s="705"/>
      <c r="BB616" s="705"/>
      <c r="BC616" s="705"/>
      <c r="BD616" s="705"/>
      <c r="BE616" s="705"/>
      <c r="BF616" s="705"/>
      <c r="BG616" s="706"/>
    </row>
    <row r="617" spans="2:86" ht="14.55" customHeight="1" x14ac:dyDescent="0.2">
      <c r="B617" s="679"/>
      <c r="C617" s="680"/>
      <c r="D617" s="677" t="s">
        <v>992</v>
      </c>
      <c r="E617" s="719"/>
      <c r="F617" s="719"/>
      <c r="G617" s="719"/>
      <c r="H617" s="665">
        <f ca="1">OFFSET('(6)定期点検調書'!$D$12,L615-1,0)</f>
        <v>0</v>
      </c>
      <c r="I617" s="666"/>
      <c r="J617" s="666"/>
      <c r="K617" s="667"/>
      <c r="L617" s="705"/>
      <c r="M617" s="705"/>
      <c r="N617" s="705"/>
      <c r="O617" s="705"/>
      <c r="P617" s="705"/>
      <c r="Q617" s="705"/>
      <c r="R617" s="705"/>
      <c r="S617" s="705"/>
      <c r="T617" s="705"/>
      <c r="U617" s="705"/>
      <c r="V617" s="705"/>
      <c r="W617" s="705"/>
      <c r="X617" s="705"/>
      <c r="Y617" s="705"/>
      <c r="Z617" s="705"/>
      <c r="AA617" s="705"/>
      <c r="AB617" s="705"/>
      <c r="AC617" s="705"/>
      <c r="AD617" s="706"/>
      <c r="AE617" s="679"/>
      <c r="AF617" s="680"/>
      <c r="AG617" s="677" t="s">
        <v>992</v>
      </c>
      <c r="AH617" s="719"/>
      <c r="AI617" s="719"/>
      <c r="AJ617" s="719"/>
      <c r="AK617" s="665">
        <f ca="1">OFFSET('(6)定期点検調書'!$D$12,AO615-1,0)</f>
        <v>0</v>
      </c>
      <c r="AL617" s="666"/>
      <c r="AM617" s="666"/>
      <c r="AN617" s="667"/>
      <c r="AO617" s="705"/>
      <c r="AP617" s="705"/>
      <c r="AQ617" s="705"/>
      <c r="AR617" s="705"/>
      <c r="AS617" s="705"/>
      <c r="AT617" s="705"/>
      <c r="AU617" s="705"/>
      <c r="AV617" s="705"/>
      <c r="AW617" s="705"/>
      <c r="AX617" s="705"/>
      <c r="AY617" s="705"/>
      <c r="AZ617" s="705"/>
      <c r="BA617" s="705"/>
      <c r="BB617" s="705"/>
      <c r="BC617" s="705"/>
      <c r="BD617" s="705"/>
      <c r="BE617" s="705"/>
      <c r="BF617" s="705"/>
      <c r="BG617" s="706"/>
    </row>
    <row r="618" spans="2:86" ht="14.55" customHeight="1" x14ac:dyDescent="0.2">
      <c r="B618" s="681"/>
      <c r="C618" s="682"/>
      <c r="D618" s="681"/>
      <c r="E618" s="720"/>
      <c r="F618" s="720"/>
      <c r="G618" s="720"/>
      <c r="H618" s="668"/>
      <c r="I618" s="669"/>
      <c r="J618" s="669"/>
      <c r="K618" s="670"/>
      <c r="L618" s="705"/>
      <c r="M618" s="705"/>
      <c r="N618" s="705"/>
      <c r="O618" s="705"/>
      <c r="P618" s="705"/>
      <c r="Q618" s="705"/>
      <c r="R618" s="705"/>
      <c r="S618" s="705"/>
      <c r="T618" s="705"/>
      <c r="U618" s="705"/>
      <c r="V618" s="705"/>
      <c r="W618" s="705"/>
      <c r="X618" s="705"/>
      <c r="Y618" s="705"/>
      <c r="Z618" s="705"/>
      <c r="AA618" s="705"/>
      <c r="AB618" s="705"/>
      <c r="AC618" s="705"/>
      <c r="AD618" s="706"/>
      <c r="AE618" s="681"/>
      <c r="AF618" s="682"/>
      <c r="AG618" s="681"/>
      <c r="AH618" s="720"/>
      <c r="AI618" s="720"/>
      <c r="AJ618" s="720"/>
      <c r="AK618" s="668"/>
      <c r="AL618" s="669"/>
      <c r="AM618" s="669"/>
      <c r="AN618" s="670"/>
      <c r="AO618" s="705"/>
      <c r="AP618" s="705"/>
      <c r="AQ618" s="705"/>
      <c r="AR618" s="705"/>
      <c r="AS618" s="705"/>
      <c r="AT618" s="705"/>
      <c r="AU618" s="705"/>
      <c r="AV618" s="705"/>
      <c r="AW618" s="705"/>
      <c r="AX618" s="705"/>
      <c r="AY618" s="705"/>
      <c r="AZ618" s="705"/>
      <c r="BA618" s="705"/>
      <c r="BB618" s="705"/>
      <c r="BC618" s="705"/>
      <c r="BD618" s="705"/>
      <c r="BE618" s="705"/>
      <c r="BF618" s="705"/>
      <c r="BG618" s="706"/>
    </row>
    <row r="619" spans="2:86" ht="14.55" customHeight="1" x14ac:dyDescent="0.2">
      <c r="B619" s="677" t="s">
        <v>1238</v>
      </c>
      <c r="C619" s="678"/>
      <c r="D619" s="659" t="s">
        <v>993</v>
      </c>
      <c r="E619" s="660"/>
      <c r="F619" s="660"/>
      <c r="G619" s="660"/>
      <c r="H619" s="671">
        <f ca="1">OFFSET('(6)定期点検調書'!$AA$13,L615-1,0)</f>
        <v>0</v>
      </c>
      <c r="I619" s="672"/>
      <c r="J619" s="672"/>
      <c r="K619" s="673"/>
      <c r="L619" s="705"/>
      <c r="M619" s="705"/>
      <c r="N619" s="705"/>
      <c r="O619" s="705"/>
      <c r="P619" s="705"/>
      <c r="Q619" s="705"/>
      <c r="R619" s="705"/>
      <c r="S619" s="705"/>
      <c r="T619" s="705"/>
      <c r="U619" s="705"/>
      <c r="V619" s="705"/>
      <c r="W619" s="705"/>
      <c r="X619" s="705"/>
      <c r="Y619" s="705"/>
      <c r="Z619" s="705"/>
      <c r="AA619" s="705"/>
      <c r="AB619" s="705"/>
      <c r="AC619" s="705"/>
      <c r="AD619" s="706"/>
      <c r="AE619" s="677" t="s">
        <v>1238</v>
      </c>
      <c r="AF619" s="678"/>
      <c r="AG619" s="659" t="s">
        <v>993</v>
      </c>
      <c r="AH619" s="660"/>
      <c r="AI619" s="660"/>
      <c r="AJ619" s="660"/>
      <c r="AK619" s="671">
        <f ca="1">OFFSET('(6)定期点検調書'!$AA$13,AO615-1,0)</f>
        <v>0</v>
      </c>
      <c r="AL619" s="672"/>
      <c r="AM619" s="672"/>
      <c r="AN619" s="673"/>
      <c r="AO619" s="705"/>
      <c r="AP619" s="705"/>
      <c r="AQ619" s="705"/>
      <c r="AR619" s="705"/>
      <c r="AS619" s="705"/>
      <c r="AT619" s="705"/>
      <c r="AU619" s="705"/>
      <c r="AV619" s="705"/>
      <c r="AW619" s="705"/>
      <c r="AX619" s="705"/>
      <c r="AY619" s="705"/>
      <c r="AZ619" s="705"/>
      <c r="BA619" s="705"/>
      <c r="BB619" s="705"/>
      <c r="BC619" s="705"/>
      <c r="BD619" s="705"/>
      <c r="BE619" s="705"/>
      <c r="BF619" s="705"/>
      <c r="BG619" s="706"/>
    </row>
    <row r="620" spans="2:86" ht="14.55" customHeight="1" x14ac:dyDescent="0.2">
      <c r="B620" s="679"/>
      <c r="C620" s="680"/>
      <c r="D620" s="662"/>
      <c r="E620" s="663"/>
      <c r="F620" s="663"/>
      <c r="G620" s="663"/>
      <c r="H620" s="674"/>
      <c r="I620" s="675"/>
      <c r="J620" s="675"/>
      <c r="K620" s="676"/>
      <c r="L620" s="705"/>
      <c r="M620" s="705"/>
      <c r="N620" s="705"/>
      <c r="O620" s="705"/>
      <c r="P620" s="705"/>
      <c r="Q620" s="705"/>
      <c r="R620" s="705"/>
      <c r="S620" s="705"/>
      <c r="T620" s="705"/>
      <c r="U620" s="705"/>
      <c r="V620" s="705"/>
      <c r="W620" s="705"/>
      <c r="X620" s="705"/>
      <c r="Y620" s="705"/>
      <c r="Z620" s="705"/>
      <c r="AA620" s="705"/>
      <c r="AB620" s="705"/>
      <c r="AC620" s="705"/>
      <c r="AD620" s="706"/>
      <c r="AE620" s="679"/>
      <c r="AF620" s="680"/>
      <c r="AG620" s="662"/>
      <c r="AH620" s="663"/>
      <c r="AI620" s="663"/>
      <c r="AJ620" s="663"/>
      <c r="AK620" s="674"/>
      <c r="AL620" s="675"/>
      <c r="AM620" s="675"/>
      <c r="AN620" s="676"/>
      <c r="AO620" s="705"/>
      <c r="AP620" s="705"/>
      <c r="AQ620" s="705"/>
      <c r="AR620" s="705"/>
      <c r="AS620" s="705"/>
      <c r="AT620" s="705"/>
      <c r="AU620" s="705"/>
      <c r="AV620" s="705"/>
      <c r="AW620" s="705"/>
      <c r="AX620" s="705"/>
      <c r="AY620" s="705"/>
      <c r="AZ620" s="705"/>
      <c r="BA620" s="705"/>
      <c r="BB620" s="705"/>
      <c r="BC620" s="705"/>
      <c r="BD620" s="705"/>
      <c r="BE620" s="705"/>
      <c r="BF620" s="705"/>
      <c r="BG620" s="706"/>
    </row>
    <row r="621" spans="2:86" ht="14.55" customHeight="1" x14ac:dyDescent="0.2">
      <c r="B621" s="679"/>
      <c r="C621" s="680"/>
      <c r="D621" s="659" t="s">
        <v>1239</v>
      </c>
      <c r="E621" s="660"/>
      <c r="F621" s="660"/>
      <c r="G621" s="660"/>
      <c r="H621" s="665">
        <f ca="1">OFFSET('(6)定期点検調書'!$AD$12,L615-1,0)</f>
        <v>0</v>
      </c>
      <c r="I621" s="666"/>
      <c r="J621" s="666"/>
      <c r="K621" s="667"/>
      <c r="L621" s="705"/>
      <c r="M621" s="705"/>
      <c r="N621" s="705"/>
      <c r="O621" s="705"/>
      <c r="P621" s="705"/>
      <c r="Q621" s="705"/>
      <c r="R621" s="705"/>
      <c r="S621" s="705"/>
      <c r="T621" s="705"/>
      <c r="U621" s="705"/>
      <c r="V621" s="705"/>
      <c r="W621" s="705"/>
      <c r="X621" s="705"/>
      <c r="Y621" s="705"/>
      <c r="Z621" s="705"/>
      <c r="AA621" s="705"/>
      <c r="AB621" s="705"/>
      <c r="AC621" s="705"/>
      <c r="AD621" s="706"/>
      <c r="AE621" s="679"/>
      <c r="AF621" s="680"/>
      <c r="AG621" s="659" t="s">
        <v>1239</v>
      </c>
      <c r="AH621" s="660"/>
      <c r="AI621" s="660"/>
      <c r="AJ621" s="660"/>
      <c r="AK621" s="665">
        <f ca="1">OFFSET('(6)定期点検調書'!$AD$12,AO615-1,0)</f>
        <v>0</v>
      </c>
      <c r="AL621" s="666"/>
      <c r="AM621" s="666"/>
      <c r="AN621" s="667"/>
      <c r="AO621" s="705"/>
      <c r="AP621" s="705"/>
      <c r="AQ621" s="705"/>
      <c r="AR621" s="705"/>
      <c r="AS621" s="705"/>
      <c r="AT621" s="705"/>
      <c r="AU621" s="705"/>
      <c r="AV621" s="705"/>
      <c r="AW621" s="705"/>
      <c r="AX621" s="705"/>
      <c r="AY621" s="705"/>
      <c r="AZ621" s="705"/>
      <c r="BA621" s="705"/>
      <c r="BB621" s="705"/>
      <c r="BC621" s="705"/>
      <c r="BD621" s="705"/>
      <c r="BE621" s="705"/>
      <c r="BF621" s="705"/>
      <c r="BG621" s="706"/>
    </row>
    <row r="622" spans="2:86" ht="14.55" customHeight="1" x14ac:dyDescent="0.2">
      <c r="B622" s="681"/>
      <c r="C622" s="682"/>
      <c r="D622" s="662"/>
      <c r="E622" s="663"/>
      <c r="F622" s="663"/>
      <c r="G622" s="663"/>
      <c r="H622" s="668"/>
      <c r="I622" s="669"/>
      <c r="J622" s="669"/>
      <c r="K622" s="670"/>
      <c r="L622" s="705"/>
      <c r="M622" s="705"/>
      <c r="N622" s="705"/>
      <c r="O622" s="705"/>
      <c r="P622" s="705"/>
      <c r="Q622" s="705"/>
      <c r="R622" s="705"/>
      <c r="S622" s="705"/>
      <c r="T622" s="705"/>
      <c r="U622" s="705"/>
      <c r="V622" s="705"/>
      <c r="W622" s="705"/>
      <c r="X622" s="705"/>
      <c r="Y622" s="705"/>
      <c r="Z622" s="705"/>
      <c r="AA622" s="705"/>
      <c r="AB622" s="705"/>
      <c r="AC622" s="705"/>
      <c r="AD622" s="706"/>
      <c r="AE622" s="681"/>
      <c r="AF622" s="682"/>
      <c r="AG622" s="662"/>
      <c r="AH622" s="663"/>
      <c r="AI622" s="663"/>
      <c r="AJ622" s="663"/>
      <c r="AK622" s="668"/>
      <c r="AL622" s="669"/>
      <c r="AM622" s="669"/>
      <c r="AN622" s="670"/>
      <c r="AO622" s="705"/>
      <c r="AP622" s="705"/>
      <c r="AQ622" s="705"/>
      <c r="AR622" s="705"/>
      <c r="AS622" s="705"/>
      <c r="AT622" s="705"/>
      <c r="AU622" s="705"/>
      <c r="AV622" s="705"/>
      <c r="AW622" s="705"/>
      <c r="AX622" s="705"/>
      <c r="AY622" s="705"/>
      <c r="AZ622" s="705"/>
      <c r="BA622" s="705"/>
      <c r="BB622" s="705"/>
      <c r="BC622" s="705"/>
      <c r="BD622" s="705"/>
      <c r="BE622" s="705"/>
      <c r="BF622" s="705"/>
      <c r="BG622" s="706"/>
    </row>
    <row r="623" spans="2:86" ht="28.95" customHeight="1" x14ac:dyDescent="0.2">
      <c r="B623" s="716" t="s">
        <v>995</v>
      </c>
      <c r="C623" s="717"/>
      <c r="D623" s="717"/>
      <c r="E623" s="717"/>
      <c r="F623" s="717"/>
      <c r="G623" s="718"/>
      <c r="H623" s="709">
        <f ca="1">OFFSET('(6)定期点検調書'!$AK$12,L615-1,0)</f>
        <v>0</v>
      </c>
      <c r="I623" s="710"/>
      <c r="J623" s="710"/>
      <c r="K623" s="711"/>
      <c r="L623" s="705"/>
      <c r="M623" s="705"/>
      <c r="N623" s="705"/>
      <c r="O623" s="705"/>
      <c r="P623" s="705"/>
      <c r="Q623" s="705"/>
      <c r="R623" s="705"/>
      <c r="S623" s="705"/>
      <c r="T623" s="705"/>
      <c r="U623" s="705"/>
      <c r="V623" s="705"/>
      <c r="W623" s="705"/>
      <c r="X623" s="705"/>
      <c r="Y623" s="705"/>
      <c r="Z623" s="705"/>
      <c r="AA623" s="705"/>
      <c r="AB623" s="705"/>
      <c r="AC623" s="705"/>
      <c r="AD623" s="706"/>
      <c r="AE623" s="716" t="s">
        <v>995</v>
      </c>
      <c r="AF623" s="717"/>
      <c r="AG623" s="717"/>
      <c r="AH623" s="717"/>
      <c r="AI623" s="717"/>
      <c r="AJ623" s="718"/>
      <c r="AK623" s="709">
        <f ca="1">OFFSET('(6)定期点検調書'!$AK$12,AO615-1,0)</f>
        <v>0</v>
      </c>
      <c r="AL623" s="710"/>
      <c r="AM623" s="710"/>
      <c r="AN623" s="711"/>
      <c r="AO623" s="705"/>
      <c r="AP623" s="705"/>
      <c r="AQ623" s="705"/>
      <c r="AR623" s="705"/>
      <c r="AS623" s="705"/>
      <c r="AT623" s="705"/>
      <c r="AU623" s="705"/>
      <c r="AV623" s="705"/>
      <c r="AW623" s="705"/>
      <c r="AX623" s="705"/>
      <c r="AY623" s="705"/>
      <c r="AZ623" s="705"/>
      <c r="BA623" s="705"/>
      <c r="BB623" s="705"/>
      <c r="BC623" s="705"/>
      <c r="BD623" s="705"/>
      <c r="BE623" s="705"/>
      <c r="BF623" s="705"/>
      <c r="BG623" s="706"/>
    </row>
    <row r="624" spans="2:86" ht="14.55" customHeight="1" x14ac:dyDescent="0.2">
      <c r="B624" s="677" t="s">
        <v>1240</v>
      </c>
      <c r="C624" s="661"/>
      <c r="D624" s="659" t="s">
        <v>994</v>
      </c>
      <c r="E624" s="660"/>
      <c r="F624" s="660"/>
      <c r="G624" s="661"/>
      <c r="H624" s="699" t="str">
        <f ca="1">OFFSET('(6)定期点検調書'!$BY$12,L615-1,0)</f>
        <v/>
      </c>
      <c r="I624" s="700"/>
      <c r="J624" s="700"/>
      <c r="K624" s="714"/>
      <c r="L624" s="705"/>
      <c r="M624" s="705"/>
      <c r="N624" s="705"/>
      <c r="O624" s="705"/>
      <c r="P624" s="705"/>
      <c r="Q624" s="705"/>
      <c r="R624" s="705"/>
      <c r="S624" s="705"/>
      <c r="T624" s="705"/>
      <c r="U624" s="705"/>
      <c r="V624" s="705"/>
      <c r="W624" s="705"/>
      <c r="X624" s="705"/>
      <c r="Y624" s="705"/>
      <c r="Z624" s="705"/>
      <c r="AA624" s="705"/>
      <c r="AB624" s="705"/>
      <c r="AC624" s="705"/>
      <c r="AD624" s="706"/>
      <c r="AE624" s="677" t="s">
        <v>1240</v>
      </c>
      <c r="AF624" s="661"/>
      <c r="AG624" s="659" t="s">
        <v>994</v>
      </c>
      <c r="AH624" s="660"/>
      <c r="AI624" s="660"/>
      <c r="AJ624" s="661"/>
      <c r="AK624" s="699" t="str">
        <f ca="1">OFFSET('(6)定期点検調書'!$BY$12,AO615-1,0)</f>
        <v/>
      </c>
      <c r="AL624" s="700"/>
      <c r="AM624" s="700"/>
      <c r="AN624" s="714"/>
      <c r="AO624" s="705"/>
      <c r="AP624" s="705"/>
      <c r="AQ624" s="705"/>
      <c r="AR624" s="705"/>
      <c r="AS624" s="705"/>
      <c r="AT624" s="705"/>
      <c r="AU624" s="705"/>
      <c r="AV624" s="705"/>
      <c r="AW624" s="705"/>
      <c r="AX624" s="705"/>
      <c r="AY624" s="705"/>
      <c r="AZ624" s="705"/>
      <c r="BA624" s="705"/>
      <c r="BB624" s="705"/>
      <c r="BC624" s="705"/>
      <c r="BD624" s="705"/>
      <c r="BE624" s="705"/>
      <c r="BF624" s="705"/>
      <c r="BG624" s="706"/>
    </row>
    <row r="625" spans="2:86" ht="14.55" customHeight="1" x14ac:dyDescent="0.2">
      <c r="B625" s="712"/>
      <c r="C625" s="713"/>
      <c r="D625" s="662"/>
      <c r="E625" s="663"/>
      <c r="F625" s="663"/>
      <c r="G625" s="664"/>
      <c r="H625" s="701"/>
      <c r="I625" s="702"/>
      <c r="J625" s="702"/>
      <c r="K625" s="715"/>
      <c r="L625" s="705"/>
      <c r="M625" s="705"/>
      <c r="N625" s="705"/>
      <c r="O625" s="705"/>
      <c r="P625" s="705"/>
      <c r="Q625" s="705"/>
      <c r="R625" s="705"/>
      <c r="S625" s="705"/>
      <c r="T625" s="705"/>
      <c r="U625" s="705"/>
      <c r="V625" s="705"/>
      <c r="W625" s="705"/>
      <c r="X625" s="705"/>
      <c r="Y625" s="705"/>
      <c r="Z625" s="705"/>
      <c r="AA625" s="705"/>
      <c r="AB625" s="705"/>
      <c r="AC625" s="705"/>
      <c r="AD625" s="706"/>
      <c r="AE625" s="712"/>
      <c r="AF625" s="713"/>
      <c r="AG625" s="662"/>
      <c r="AH625" s="663"/>
      <c r="AI625" s="663"/>
      <c r="AJ625" s="664"/>
      <c r="AK625" s="701"/>
      <c r="AL625" s="702"/>
      <c r="AM625" s="702"/>
      <c r="AN625" s="715"/>
      <c r="AO625" s="705"/>
      <c r="AP625" s="705"/>
      <c r="AQ625" s="705"/>
      <c r="AR625" s="705"/>
      <c r="AS625" s="705"/>
      <c r="AT625" s="705"/>
      <c r="AU625" s="705"/>
      <c r="AV625" s="705"/>
      <c r="AW625" s="705"/>
      <c r="AX625" s="705"/>
      <c r="AY625" s="705"/>
      <c r="AZ625" s="705"/>
      <c r="BA625" s="705"/>
      <c r="BB625" s="705"/>
      <c r="BC625" s="705"/>
      <c r="BD625" s="705"/>
      <c r="BE625" s="705"/>
      <c r="BF625" s="705"/>
      <c r="BG625" s="706"/>
    </row>
    <row r="626" spans="2:86" ht="14.55" customHeight="1" x14ac:dyDescent="0.2">
      <c r="B626" s="712"/>
      <c r="C626" s="713"/>
      <c r="D626" s="659" t="s">
        <v>1186</v>
      </c>
      <c r="E626" s="660"/>
      <c r="F626" s="660"/>
      <c r="G626" s="661"/>
      <c r="H626" s="665">
        <f ca="1">OFFSET('(6)定期点検調書'!$BC$12,L615-1,0)</f>
        <v>0</v>
      </c>
      <c r="I626" s="666"/>
      <c r="J626" s="666"/>
      <c r="K626" s="667"/>
      <c r="L626" s="705"/>
      <c r="M626" s="705"/>
      <c r="N626" s="705"/>
      <c r="O626" s="705"/>
      <c r="P626" s="705"/>
      <c r="Q626" s="705"/>
      <c r="R626" s="705"/>
      <c r="S626" s="705"/>
      <c r="T626" s="705"/>
      <c r="U626" s="705"/>
      <c r="V626" s="705"/>
      <c r="W626" s="705"/>
      <c r="X626" s="705"/>
      <c r="Y626" s="705"/>
      <c r="Z626" s="705"/>
      <c r="AA626" s="705"/>
      <c r="AB626" s="705"/>
      <c r="AC626" s="705"/>
      <c r="AD626" s="706"/>
      <c r="AE626" s="712"/>
      <c r="AF626" s="713"/>
      <c r="AG626" s="659" t="s">
        <v>1186</v>
      </c>
      <c r="AH626" s="660"/>
      <c r="AI626" s="660"/>
      <c r="AJ626" s="661"/>
      <c r="AK626" s="665">
        <f ca="1">OFFSET('(6)定期点検調書'!$BC$12,AO615-1,0)</f>
        <v>0</v>
      </c>
      <c r="AL626" s="666"/>
      <c r="AM626" s="666"/>
      <c r="AN626" s="667"/>
      <c r="AO626" s="705"/>
      <c r="AP626" s="705"/>
      <c r="AQ626" s="705"/>
      <c r="AR626" s="705"/>
      <c r="AS626" s="705"/>
      <c r="AT626" s="705"/>
      <c r="AU626" s="705"/>
      <c r="AV626" s="705"/>
      <c r="AW626" s="705"/>
      <c r="AX626" s="705"/>
      <c r="AY626" s="705"/>
      <c r="AZ626" s="705"/>
      <c r="BA626" s="705"/>
      <c r="BB626" s="705"/>
      <c r="BC626" s="705"/>
      <c r="BD626" s="705"/>
      <c r="BE626" s="705"/>
      <c r="BF626" s="705"/>
      <c r="BG626" s="706"/>
    </row>
    <row r="627" spans="2:86" ht="14.55" customHeight="1" x14ac:dyDescent="0.2">
      <c r="B627" s="712"/>
      <c r="C627" s="713"/>
      <c r="D627" s="662"/>
      <c r="E627" s="663"/>
      <c r="F627" s="663"/>
      <c r="G627" s="664"/>
      <c r="H627" s="668"/>
      <c r="I627" s="669"/>
      <c r="J627" s="669"/>
      <c r="K627" s="670"/>
      <c r="L627" s="705"/>
      <c r="M627" s="705"/>
      <c r="N627" s="705"/>
      <c r="O627" s="705"/>
      <c r="P627" s="705"/>
      <c r="Q627" s="705"/>
      <c r="R627" s="705"/>
      <c r="S627" s="705"/>
      <c r="T627" s="705"/>
      <c r="U627" s="705"/>
      <c r="V627" s="705"/>
      <c r="W627" s="705"/>
      <c r="X627" s="705"/>
      <c r="Y627" s="705"/>
      <c r="Z627" s="705"/>
      <c r="AA627" s="705"/>
      <c r="AB627" s="705"/>
      <c r="AC627" s="705"/>
      <c r="AD627" s="706"/>
      <c r="AE627" s="712"/>
      <c r="AF627" s="713"/>
      <c r="AG627" s="662"/>
      <c r="AH627" s="663"/>
      <c r="AI627" s="663"/>
      <c r="AJ627" s="664"/>
      <c r="AK627" s="668"/>
      <c r="AL627" s="669"/>
      <c r="AM627" s="669"/>
      <c r="AN627" s="670"/>
      <c r="AO627" s="705"/>
      <c r="AP627" s="705"/>
      <c r="AQ627" s="705"/>
      <c r="AR627" s="705"/>
      <c r="AS627" s="705"/>
      <c r="AT627" s="705"/>
      <c r="AU627" s="705"/>
      <c r="AV627" s="705"/>
      <c r="AW627" s="705"/>
      <c r="AX627" s="705"/>
      <c r="AY627" s="705"/>
      <c r="AZ627" s="705"/>
      <c r="BA627" s="705"/>
      <c r="BB627" s="705"/>
      <c r="BC627" s="705"/>
      <c r="BD627" s="705"/>
      <c r="BE627" s="705"/>
      <c r="BF627" s="705"/>
      <c r="BG627" s="706"/>
    </row>
    <row r="628" spans="2:86" ht="14.55" customHeight="1" x14ac:dyDescent="0.2">
      <c r="B628" s="712"/>
      <c r="C628" s="713"/>
      <c r="D628" s="659" t="s">
        <v>1187</v>
      </c>
      <c r="E628" s="660"/>
      <c r="F628" s="660"/>
      <c r="G628" s="661"/>
      <c r="H628" s="665">
        <f ca="1">OFFSET('(6)定期点検調書'!$BF$12,L615-1,0)</f>
        <v>0</v>
      </c>
      <c r="I628" s="666"/>
      <c r="J628" s="666"/>
      <c r="K628" s="667"/>
      <c r="L628" s="705"/>
      <c r="M628" s="705"/>
      <c r="N628" s="705"/>
      <c r="O628" s="705"/>
      <c r="P628" s="705"/>
      <c r="Q628" s="705"/>
      <c r="R628" s="705"/>
      <c r="S628" s="705"/>
      <c r="T628" s="705"/>
      <c r="U628" s="705"/>
      <c r="V628" s="705"/>
      <c r="W628" s="705"/>
      <c r="X628" s="705"/>
      <c r="Y628" s="705"/>
      <c r="Z628" s="705"/>
      <c r="AA628" s="705"/>
      <c r="AB628" s="705"/>
      <c r="AC628" s="705"/>
      <c r="AD628" s="706"/>
      <c r="AE628" s="712"/>
      <c r="AF628" s="713"/>
      <c r="AG628" s="659" t="s">
        <v>1187</v>
      </c>
      <c r="AH628" s="660"/>
      <c r="AI628" s="660"/>
      <c r="AJ628" s="661"/>
      <c r="AK628" s="665">
        <f ca="1">OFFSET('(6)定期点検調書'!$BF$12,AO615-1,0)</f>
        <v>0</v>
      </c>
      <c r="AL628" s="666"/>
      <c r="AM628" s="666"/>
      <c r="AN628" s="667"/>
      <c r="AO628" s="705"/>
      <c r="AP628" s="705"/>
      <c r="AQ628" s="705"/>
      <c r="AR628" s="705"/>
      <c r="AS628" s="705"/>
      <c r="AT628" s="705"/>
      <c r="AU628" s="705"/>
      <c r="AV628" s="705"/>
      <c r="AW628" s="705"/>
      <c r="AX628" s="705"/>
      <c r="AY628" s="705"/>
      <c r="AZ628" s="705"/>
      <c r="BA628" s="705"/>
      <c r="BB628" s="705"/>
      <c r="BC628" s="705"/>
      <c r="BD628" s="705"/>
      <c r="BE628" s="705"/>
      <c r="BF628" s="705"/>
      <c r="BG628" s="706"/>
    </row>
    <row r="629" spans="2:86" ht="14.55" customHeight="1" x14ac:dyDescent="0.2">
      <c r="B629" s="662"/>
      <c r="C629" s="664"/>
      <c r="D629" s="662"/>
      <c r="E629" s="663"/>
      <c r="F629" s="663"/>
      <c r="G629" s="664"/>
      <c r="H629" s="668"/>
      <c r="I629" s="669"/>
      <c r="J629" s="669"/>
      <c r="K629" s="670"/>
      <c r="L629" s="707"/>
      <c r="M629" s="707"/>
      <c r="N629" s="707"/>
      <c r="O629" s="707"/>
      <c r="P629" s="707"/>
      <c r="Q629" s="707"/>
      <c r="R629" s="707"/>
      <c r="S629" s="707"/>
      <c r="T629" s="707"/>
      <c r="U629" s="707"/>
      <c r="V629" s="707"/>
      <c r="W629" s="707"/>
      <c r="X629" s="707"/>
      <c r="Y629" s="707"/>
      <c r="Z629" s="707"/>
      <c r="AA629" s="707"/>
      <c r="AB629" s="707"/>
      <c r="AC629" s="707"/>
      <c r="AD629" s="708"/>
      <c r="AE629" s="662"/>
      <c r="AF629" s="664"/>
      <c r="AG629" s="662"/>
      <c r="AH629" s="663"/>
      <c r="AI629" s="663"/>
      <c r="AJ629" s="664"/>
      <c r="AK629" s="668"/>
      <c r="AL629" s="669"/>
      <c r="AM629" s="669"/>
      <c r="AN629" s="670"/>
      <c r="AO629" s="707"/>
      <c r="AP629" s="707"/>
      <c r="AQ629" s="707"/>
      <c r="AR629" s="707"/>
      <c r="AS629" s="707"/>
      <c r="AT629" s="707"/>
      <c r="AU629" s="707"/>
      <c r="AV629" s="707"/>
      <c r="AW629" s="707"/>
      <c r="AX629" s="707"/>
      <c r="AY629" s="707"/>
      <c r="AZ629" s="707"/>
      <c r="BA629" s="707"/>
      <c r="BB629" s="707"/>
      <c r="BC629" s="707"/>
      <c r="BD629" s="707"/>
      <c r="BE629" s="707"/>
      <c r="BF629" s="707"/>
      <c r="BG629" s="708"/>
    </row>
    <row r="630" spans="2:86" ht="14.55" customHeight="1" x14ac:dyDescent="0.2">
      <c r="B630" s="683" t="s">
        <v>1241</v>
      </c>
      <c r="C630" s="683"/>
      <c r="D630" s="683"/>
      <c r="E630" s="683"/>
      <c r="F630" s="683"/>
      <c r="G630" s="683"/>
      <c r="H630" s="699" t="str">
        <f ca="1">IF(OFFSET('(6)定期点検調書'!$AR$12,L615-1,0)="","",OFFSET('(6)定期点検調書'!$AQ$12,L615-1,0)&amp;TEXT(OFFSET('(6)定期点検調書'!$AR$12,L615-1,0),"0.0")&amp;OFFSET('(6)定期点検調書'!$AT$12,L615-1,0))  &amp;  IF(OFFSET('(6)定期点検調書'!$AV$12,L615-1,0)="","","／"&amp;OFFSET('(6)定期点検調書'!$AU$12,L615-1,0)&amp;TEXT(OFFSET('(6)定期点検調書'!$AV$12,L615-1,0),"0.0")&amp;OFFSET('(6)定期点検調書'!$AX$12,L615-1,0))  &amp;  IF(OFFSET('(6)定期点検調書'!$AZ$12,L615-1,0)="","","／"&amp;OFFSET('(6)定期点検調書'!$AY$12,L615-1,0)&amp;TEXT(OFFSET('(6)定期点検調書'!$AZ$12,L615-1,0),"0.0")&amp;OFFSET('(6)定期点検調書'!$BB$12,L615-1,0))</f>
        <v/>
      </c>
      <c r="I630" s="700"/>
      <c r="J630" s="700"/>
      <c r="K630" s="700"/>
      <c r="L630" s="700"/>
      <c r="M630" s="700"/>
      <c r="N630" s="700"/>
      <c r="O630" s="700"/>
      <c r="P630" s="685" t="s">
        <v>1243</v>
      </c>
      <c r="Q630" s="685"/>
      <c r="R630" s="685"/>
      <c r="S630" s="685"/>
      <c r="T630" s="685"/>
      <c r="U630" s="685"/>
      <c r="V630" s="685"/>
      <c r="W630" s="686" t="str">
        <f ca="1">OFFSET('(6)定期点検調書'!$F$12,L615-1,0)</f>
        <v/>
      </c>
      <c r="X630" s="687"/>
      <c r="Y630" s="687"/>
      <c r="Z630" s="687"/>
      <c r="AA630" s="687"/>
      <c r="AB630" s="687"/>
      <c r="AC630" s="687"/>
      <c r="AD630" s="688"/>
      <c r="AE630" s="683" t="s">
        <v>1241</v>
      </c>
      <c r="AF630" s="683"/>
      <c r="AG630" s="683"/>
      <c r="AH630" s="683"/>
      <c r="AI630" s="683"/>
      <c r="AJ630" s="683"/>
      <c r="AK630" s="699" t="str">
        <f ca="1">IF(OFFSET('(6)定期点検調書'!$AR$12,AO615-1,0)="","",OFFSET('(6)定期点検調書'!$AQ$12,AO615-1,0)&amp;TEXT(OFFSET('(6)定期点検調書'!$AR$12,AO615-1,0),"0.0")&amp;OFFSET('(6)定期点検調書'!$AT$12,AO615-1,0))  &amp;  IF(OFFSET('(6)定期点検調書'!$AV$12,AO615-1,0)="","","／"&amp;OFFSET('(6)定期点検調書'!$AU$12,AO615-1,0)&amp;TEXT(OFFSET('(6)定期点検調書'!$AV$12,AO615-1,0),"0.0")&amp;OFFSET('(6)定期点検調書'!$AX$12,AO615-1,0))  &amp;  IF(OFFSET('(6)定期点検調書'!$AZ$12,AO615-1,0)="","","／"&amp;OFFSET('(6)定期点検調書'!$AY$12,AO615-1,0)&amp;TEXT(OFFSET('(6)定期点検調書'!$AZ$12,AO615-1,0),"0.0")&amp;OFFSET('(6)定期点検調書'!$BB$12,AO615-1,0))</f>
        <v/>
      </c>
      <c r="AL630" s="700"/>
      <c r="AM630" s="700"/>
      <c r="AN630" s="700"/>
      <c r="AO630" s="700"/>
      <c r="AP630" s="700"/>
      <c r="AQ630" s="700"/>
      <c r="AR630" s="700"/>
      <c r="AS630" s="685" t="s">
        <v>1243</v>
      </c>
      <c r="AT630" s="685"/>
      <c r="AU630" s="685"/>
      <c r="AV630" s="685"/>
      <c r="AW630" s="685"/>
      <c r="AX630" s="685"/>
      <c r="AY630" s="685"/>
      <c r="AZ630" s="686" t="str">
        <f ca="1">OFFSET('(6)定期点検調書'!$F$12,AO615-1,0)</f>
        <v/>
      </c>
      <c r="BA630" s="687"/>
      <c r="BB630" s="687"/>
      <c r="BC630" s="687"/>
      <c r="BD630" s="687"/>
      <c r="BE630" s="687"/>
      <c r="BF630" s="687"/>
      <c r="BG630" s="688"/>
    </row>
    <row r="631" spans="2:86" ht="14.55" customHeight="1" x14ac:dyDescent="0.2">
      <c r="B631" s="683"/>
      <c r="C631" s="683"/>
      <c r="D631" s="683"/>
      <c r="E631" s="683"/>
      <c r="F631" s="683"/>
      <c r="G631" s="683"/>
      <c r="H631" s="701"/>
      <c r="I631" s="702"/>
      <c r="J631" s="702"/>
      <c r="K631" s="702"/>
      <c r="L631" s="702"/>
      <c r="M631" s="702"/>
      <c r="N631" s="702"/>
      <c r="O631" s="702"/>
      <c r="P631" s="685"/>
      <c r="Q631" s="685"/>
      <c r="R631" s="685"/>
      <c r="S631" s="685"/>
      <c r="T631" s="685"/>
      <c r="U631" s="685"/>
      <c r="V631" s="685"/>
      <c r="W631" s="689"/>
      <c r="X631" s="690"/>
      <c r="Y631" s="690"/>
      <c r="Z631" s="690"/>
      <c r="AA631" s="690"/>
      <c r="AB631" s="690"/>
      <c r="AC631" s="690"/>
      <c r="AD631" s="691"/>
      <c r="AE631" s="683"/>
      <c r="AF631" s="683"/>
      <c r="AG631" s="683"/>
      <c r="AH631" s="683"/>
      <c r="AI631" s="683"/>
      <c r="AJ631" s="683"/>
      <c r="AK631" s="701"/>
      <c r="AL631" s="702"/>
      <c r="AM631" s="702"/>
      <c r="AN631" s="702"/>
      <c r="AO631" s="702"/>
      <c r="AP631" s="702"/>
      <c r="AQ631" s="702"/>
      <c r="AR631" s="702"/>
      <c r="AS631" s="685"/>
      <c r="AT631" s="685"/>
      <c r="AU631" s="685"/>
      <c r="AV631" s="685"/>
      <c r="AW631" s="685"/>
      <c r="AX631" s="685"/>
      <c r="AY631" s="685"/>
      <c r="AZ631" s="689"/>
      <c r="BA631" s="690"/>
      <c r="BB631" s="690"/>
      <c r="BC631" s="690"/>
      <c r="BD631" s="690"/>
      <c r="BE631" s="690"/>
      <c r="BF631" s="690"/>
      <c r="BG631" s="691"/>
    </row>
    <row r="632" spans="2:86" ht="14.55" customHeight="1" x14ac:dyDescent="0.2">
      <c r="B632" s="659" t="s">
        <v>1242</v>
      </c>
      <c r="C632" s="660"/>
      <c r="D632" s="660"/>
      <c r="E632" s="660"/>
      <c r="F632" s="660"/>
      <c r="G632" s="661"/>
      <c r="H632" s="671" t="str">
        <f ca="1">IF(OFFSET('(6)定期点検調書'!$BL$12,L615-1,0)="","",VLOOKUP(OFFSET('(6)定期点検調書'!$BL$12,L615-1,0),ﾃﾞｰﾀ一覧!$AY$4:$BB$16,2,FALSE))  &amp;  IF(OFFSET('(6)定期点検調書'!$BC$12,L615-1,0)="","","／"&amp;VLOOKUP(OFFSET('(6)定期点検調書'!$BC$12,L615-1,0),ﾃﾞｰﾀ一覧!$AY$4:$BB$16,2,FALSE))  &amp;  IF(OFFSET('(6)定期点検調書'!$BD$12,L615-1,0)="","","／"&amp;VLOOKUP(OFFSET('(6)定期点検調書'!$BD$12,L615-1,0),ﾃﾞｰﾀ一覧!$AY$4:$BB$16,2,FALSE))</f>
        <v/>
      </c>
      <c r="I632" s="672"/>
      <c r="J632" s="672"/>
      <c r="K632" s="672"/>
      <c r="L632" s="672"/>
      <c r="M632" s="672"/>
      <c r="N632" s="672"/>
      <c r="O632" s="672"/>
      <c r="P632" s="692" t="s">
        <v>996</v>
      </c>
      <c r="Q632" s="692"/>
      <c r="R632" s="692"/>
      <c r="S632" s="692"/>
      <c r="T632" s="692"/>
      <c r="U632" s="692"/>
      <c r="V632" s="692"/>
      <c r="W632" s="693"/>
      <c r="X632" s="694"/>
      <c r="Y632" s="694"/>
      <c r="Z632" s="694"/>
      <c r="AA632" s="694"/>
      <c r="AB632" s="694"/>
      <c r="AC632" s="694"/>
      <c r="AD632" s="695"/>
      <c r="AE632" s="659" t="s">
        <v>1242</v>
      </c>
      <c r="AF632" s="660"/>
      <c r="AG632" s="660"/>
      <c r="AH632" s="660"/>
      <c r="AI632" s="660"/>
      <c r="AJ632" s="661"/>
      <c r="AK632" s="671" t="str">
        <f ca="1">IF(OFFSET('(6)定期点検調書'!$BL$12,AO615-1,0)="","",VLOOKUP(OFFSET('(6)定期点検調書'!$BL$12,AO615-1,0),ﾃﾞｰﾀ一覧!$AY$4:$BB$16,2,FALSE))  &amp;  IF(OFFSET('(6)定期点検調書'!$BC$12,AO615-1,0)="","","／"&amp;VLOOKUP(OFFSET('(6)定期点検調書'!$BC$12,AO615-1,0),ﾃﾞｰﾀ一覧!$AY$4:$BB$16,2,FALSE))  &amp;  IF(OFFSET('(6)定期点検調書'!$BD$12,AO615-1,0)="","","／"&amp;VLOOKUP(OFFSET('(6)定期点検調書'!$BD$12,AO615-1,0),ﾃﾞｰﾀ一覧!$AY$4:$BB$16,2,FALSE))</f>
        <v/>
      </c>
      <c r="AL632" s="672"/>
      <c r="AM632" s="672"/>
      <c r="AN632" s="672"/>
      <c r="AO632" s="672"/>
      <c r="AP632" s="672"/>
      <c r="AQ632" s="672"/>
      <c r="AR632" s="672"/>
      <c r="AS632" s="692" t="s">
        <v>996</v>
      </c>
      <c r="AT632" s="692"/>
      <c r="AU632" s="692"/>
      <c r="AV632" s="692"/>
      <c r="AW632" s="692"/>
      <c r="AX632" s="692"/>
      <c r="AY632" s="692"/>
      <c r="AZ632" s="693"/>
      <c r="BA632" s="694"/>
      <c r="BB632" s="694"/>
      <c r="BC632" s="694"/>
      <c r="BD632" s="694"/>
      <c r="BE632" s="694"/>
      <c r="BF632" s="694"/>
      <c r="BG632" s="695"/>
    </row>
    <row r="633" spans="2:86" ht="14.55" customHeight="1" x14ac:dyDescent="0.2">
      <c r="B633" s="662"/>
      <c r="C633" s="663"/>
      <c r="D633" s="663"/>
      <c r="E633" s="663"/>
      <c r="F633" s="663"/>
      <c r="G633" s="664"/>
      <c r="H633" s="674"/>
      <c r="I633" s="675"/>
      <c r="J633" s="675"/>
      <c r="K633" s="675"/>
      <c r="L633" s="675"/>
      <c r="M633" s="675"/>
      <c r="N633" s="675"/>
      <c r="O633" s="675"/>
      <c r="P633" s="692"/>
      <c r="Q633" s="692"/>
      <c r="R633" s="692"/>
      <c r="S633" s="692"/>
      <c r="T633" s="692"/>
      <c r="U633" s="692"/>
      <c r="V633" s="692"/>
      <c r="W633" s="696"/>
      <c r="X633" s="697"/>
      <c r="Y633" s="697"/>
      <c r="Z633" s="697"/>
      <c r="AA633" s="697"/>
      <c r="AB633" s="697"/>
      <c r="AC633" s="697"/>
      <c r="AD633" s="698"/>
      <c r="AE633" s="662"/>
      <c r="AF633" s="663"/>
      <c r="AG633" s="663"/>
      <c r="AH633" s="663"/>
      <c r="AI633" s="663"/>
      <c r="AJ633" s="664"/>
      <c r="AK633" s="674"/>
      <c r="AL633" s="675"/>
      <c r="AM633" s="675"/>
      <c r="AN633" s="675"/>
      <c r="AO633" s="675"/>
      <c r="AP633" s="675"/>
      <c r="AQ633" s="675"/>
      <c r="AR633" s="675"/>
      <c r="AS633" s="692"/>
      <c r="AT633" s="692"/>
      <c r="AU633" s="692"/>
      <c r="AV633" s="692"/>
      <c r="AW633" s="692"/>
      <c r="AX633" s="692"/>
      <c r="AY633" s="692"/>
      <c r="AZ633" s="696"/>
      <c r="BA633" s="697"/>
      <c r="BB633" s="697"/>
      <c r="BC633" s="697"/>
      <c r="BD633" s="697"/>
      <c r="BE633" s="697"/>
      <c r="BF633" s="697"/>
      <c r="BG633" s="698"/>
    </row>
    <row r="634" spans="2:86" ht="19.5" customHeight="1" x14ac:dyDescent="0.2">
      <c r="B634" s="683" t="s">
        <v>79</v>
      </c>
      <c r="C634" s="683"/>
      <c r="D634" s="683"/>
      <c r="E634" s="683"/>
      <c r="F634" s="683"/>
      <c r="G634" s="683"/>
      <c r="H634" s="684">
        <f ca="1">OFFSET('(6)定期点検調書'!$CA$12,L615-1,0)</f>
        <v>0</v>
      </c>
      <c r="I634" s="684"/>
      <c r="J634" s="684"/>
      <c r="K634" s="684"/>
      <c r="L634" s="684"/>
      <c r="M634" s="684"/>
      <c r="N634" s="684"/>
      <c r="O634" s="684"/>
      <c r="P634" s="684"/>
      <c r="Q634" s="684"/>
      <c r="R634" s="684"/>
      <c r="S634" s="684"/>
      <c r="T634" s="684"/>
      <c r="U634" s="684"/>
      <c r="V634" s="684"/>
      <c r="W634" s="684"/>
      <c r="X634" s="684"/>
      <c r="Y634" s="684"/>
      <c r="Z634" s="684"/>
      <c r="AA634" s="684"/>
      <c r="AB634" s="684"/>
      <c r="AC634" s="684"/>
      <c r="AD634" s="684"/>
      <c r="AE634" s="683" t="s">
        <v>79</v>
      </c>
      <c r="AF634" s="683"/>
      <c r="AG634" s="683"/>
      <c r="AH634" s="683"/>
      <c r="AI634" s="683"/>
      <c r="AJ634" s="683"/>
      <c r="AK634" s="684">
        <f ca="1">OFFSET('(6)定期点検調書'!$CA$12,AO615-1,0)</f>
        <v>0</v>
      </c>
      <c r="AL634" s="684"/>
      <c r="AM634" s="684"/>
      <c r="AN634" s="684"/>
      <c r="AO634" s="684"/>
      <c r="AP634" s="684"/>
      <c r="AQ634" s="684"/>
      <c r="AR634" s="684"/>
      <c r="AS634" s="684"/>
      <c r="AT634" s="684"/>
      <c r="AU634" s="684"/>
      <c r="AV634" s="684"/>
      <c r="AW634" s="684"/>
      <c r="AX634" s="684"/>
      <c r="AY634" s="684"/>
      <c r="AZ634" s="684"/>
      <c r="BA634" s="684"/>
      <c r="BB634" s="684"/>
      <c r="BC634" s="684"/>
      <c r="BD634" s="684"/>
      <c r="BE634" s="684"/>
      <c r="BF634" s="684"/>
      <c r="BG634" s="684"/>
      <c r="CH634" s="473"/>
    </row>
    <row r="635" spans="2:86" ht="19.2" customHeight="1" x14ac:dyDescent="0.2">
      <c r="B635" s="683"/>
      <c r="C635" s="683"/>
      <c r="D635" s="683"/>
      <c r="E635" s="683"/>
      <c r="F635" s="683"/>
      <c r="G635" s="683"/>
      <c r="H635" s="684"/>
      <c r="I635" s="684"/>
      <c r="J635" s="684"/>
      <c r="K635" s="684"/>
      <c r="L635" s="684"/>
      <c r="M635" s="684"/>
      <c r="N635" s="684"/>
      <c r="O635" s="684"/>
      <c r="P635" s="684"/>
      <c r="Q635" s="684"/>
      <c r="R635" s="684"/>
      <c r="S635" s="684"/>
      <c r="T635" s="684"/>
      <c r="U635" s="684"/>
      <c r="V635" s="684"/>
      <c r="W635" s="684"/>
      <c r="X635" s="684"/>
      <c r="Y635" s="684"/>
      <c r="Z635" s="684"/>
      <c r="AA635" s="684"/>
      <c r="AB635" s="684"/>
      <c r="AC635" s="684"/>
      <c r="AD635" s="684"/>
      <c r="AE635" s="683"/>
      <c r="AF635" s="683"/>
      <c r="AG635" s="683"/>
      <c r="AH635" s="683"/>
      <c r="AI635" s="683"/>
      <c r="AJ635" s="683"/>
      <c r="AK635" s="684"/>
      <c r="AL635" s="684"/>
      <c r="AM635" s="684"/>
      <c r="AN635" s="684"/>
      <c r="AO635" s="684"/>
      <c r="AP635" s="684"/>
      <c r="AQ635" s="684"/>
      <c r="AR635" s="684"/>
      <c r="AS635" s="684"/>
      <c r="AT635" s="684"/>
      <c r="AU635" s="684"/>
      <c r="AV635" s="684"/>
      <c r="AW635" s="684"/>
      <c r="AX635" s="684"/>
      <c r="AY635" s="684"/>
      <c r="AZ635" s="684"/>
      <c r="BA635" s="684"/>
      <c r="BB635" s="684"/>
      <c r="BC635" s="684"/>
      <c r="BD635" s="684"/>
      <c r="BE635" s="684"/>
      <c r="BF635" s="684"/>
      <c r="BG635" s="684"/>
    </row>
    <row r="636" spans="2:86" ht="14.55" customHeight="1" x14ac:dyDescent="0.2">
      <c r="B636" s="677" t="s">
        <v>1038</v>
      </c>
      <c r="C636" s="678"/>
      <c r="D636" s="677" t="s">
        <v>1237</v>
      </c>
      <c r="E636" s="719"/>
      <c r="F636" s="719"/>
      <c r="G636" s="719"/>
      <c r="H636" s="665">
        <f ca="1">OFFSET('(6)定期点検調書'!$B$12,L636-1,0)</f>
        <v>0</v>
      </c>
      <c r="I636" s="666"/>
      <c r="J636" s="666"/>
      <c r="K636" s="667"/>
      <c r="L636" s="703">
        <f>AO615+1</f>
        <v>61</v>
      </c>
      <c r="M636" s="703"/>
      <c r="N636" s="703"/>
      <c r="O636" s="703"/>
      <c r="P636" s="703"/>
      <c r="Q636" s="703"/>
      <c r="R636" s="703"/>
      <c r="S636" s="703"/>
      <c r="T636" s="703"/>
      <c r="U636" s="703"/>
      <c r="V636" s="703"/>
      <c r="W636" s="703"/>
      <c r="X636" s="703"/>
      <c r="Y636" s="703"/>
      <c r="Z636" s="703"/>
      <c r="AA636" s="703"/>
      <c r="AB636" s="703"/>
      <c r="AC636" s="703"/>
      <c r="AD636" s="704"/>
      <c r="AE636" s="677" t="s">
        <v>1038</v>
      </c>
      <c r="AF636" s="678"/>
      <c r="AG636" s="677" t="s">
        <v>1237</v>
      </c>
      <c r="AH636" s="719"/>
      <c r="AI636" s="719"/>
      <c r="AJ636" s="719"/>
      <c r="AK636" s="665">
        <f ca="1">OFFSET('(6)定期点検調書'!$B$12,AO636-1,0)</f>
        <v>0</v>
      </c>
      <c r="AL636" s="666"/>
      <c r="AM636" s="666"/>
      <c r="AN636" s="667"/>
      <c r="AO636" s="703">
        <f>L636+1</f>
        <v>62</v>
      </c>
      <c r="AP636" s="703"/>
      <c r="AQ636" s="703"/>
      <c r="AR636" s="703"/>
      <c r="AS636" s="703"/>
      <c r="AT636" s="703"/>
      <c r="AU636" s="703"/>
      <c r="AV636" s="703"/>
      <c r="AW636" s="703"/>
      <c r="AX636" s="703"/>
      <c r="AY636" s="703"/>
      <c r="AZ636" s="703"/>
      <c r="BA636" s="703"/>
      <c r="BB636" s="703"/>
      <c r="BC636" s="703"/>
      <c r="BD636" s="703"/>
      <c r="BE636" s="703"/>
      <c r="BF636" s="703"/>
      <c r="BG636" s="704"/>
    </row>
    <row r="637" spans="2:86" ht="14.55" customHeight="1" x14ac:dyDescent="0.2">
      <c r="B637" s="679"/>
      <c r="C637" s="680"/>
      <c r="D637" s="681"/>
      <c r="E637" s="720"/>
      <c r="F637" s="720"/>
      <c r="G637" s="720"/>
      <c r="H637" s="668"/>
      <c r="I637" s="669"/>
      <c r="J637" s="669"/>
      <c r="K637" s="670"/>
      <c r="L637" s="705"/>
      <c r="M637" s="705"/>
      <c r="N637" s="705"/>
      <c r="O637" s="705"/>
      <c r="P637" s="705"/>
      <c r="Q637" s="705"/>
      <c r="R637" s="705"/>
      <c r="S637" s="705"/>
      <c r="T637" s="705"/>
      <c r="U637" s="705"/>
      <c r="V637" s="705"/>
      <c r="W637" s="705"/>
      <c r="X637" s="705"/>
      <c r="Y637" s="705"/>
      <c r="Z637" s="705"/>
      <c r="AA637" s="705"/>
      <c r="AB637" s="705"/>
      <c r="AC637" s="705"/>
      <c r="AD637" s="706"/>
      <c r="AE637" s="679"/>
      <c r="AF637" s="680"/>
      <c r="AG637" s="681"/>
      <c r="AH637" s="720"/>
      <c r="AI637" s="720"/>
      <c r="AJ637" s="720"/>
      <c r="AK637" s="668"/>
      <c r="AL637" s="669"/>
      <c r="AM637" s="669"/>
      <c r="AN637" s="670"/>
      <c r="AO637" s="705"/>
      <c r="AP637" s="705"/>
      <c r="AQ637" s="705"/>
      <c r="AR637" s="705"/>
      <c r="AS637" s="705"/>
      <c r="AT637" s="705"/>
      <c r="AU637" s="705"/>
      <c r="AV637" s="705"/>
      <c r="AW637" s="705"/>
      <c r="AX637" s="705"/>
      <c r="AY637" s="705"/>
      <c r="AZ637" s="705"/>
      <c r="BA637" s="705"/>
      <c r="BB637" s="705"/>
      <c r="BC637" s="705"/>
      <c r="BD637" s="705"/>
      <c r="BE637" s="705"/>
      <c r="BF637" s="705"/>
      <c r="BG637" s="706"/>
    </row>
    <row r="638" spans="2:86" ht="14.55" customHeight="1" x14ac:dyDescent="0.2">
      <c r="B638" s="679"/>
      <c r="C638" s="680"/>
      <c r="D638" s="677" t="s">
        <v>992</v>
      </c>
      <c r="E638" s="719"/>
      <c r="F638" s="719"/>
      <c r="G638" s="719"/>
      <c r="H638" s="665">
        <f ca="1">OFFSET('(6)定期点検調書'!$D$12,L636-1,0)</f>
        <v>0</v>
      </c>
      <c r="I638" s="666"/>
      <c r="J638" s="666"/>
      <c r="K638" s="667"/>
      <c r="L638" s="705"/>
      <c r="M638" s="705"/>
      <c r="N638" s="705"/>
      <c r="O638" s="705"/>
      <c r="P638" s="705"/>
      <c r="Q638" s="705"/>
      <c r="R638" s="705"/>
      <c r="S638" s="705"/>
      <c r="T638" s="705"/>
      <c r="U638" s="705"/>
      <c r="V638" s="705"/>
      <c r="W638" s="705"/>
      <c r="X638" s="705"/>
      <c r="Y638" s="705"/>
      <c r="Z638" s="705"/>
      <c r="AA638" s="705"/>
      <c r="AB638" s="705"/>
      <c r="AC638" s="705"/>
      <c r="AD638" s="706"/>
      <c r="AE638" s="679"/>
      <c r="AF638" s="680"/>
      <c r="AG638" s="677" t="s">
        <v>992</v>
      </c>
      <c r="AH638" s="719"/>
      <c r="AI638" s="719"/>
      <c r="AJ638" s="719"/>
      <c r="AK638" s="665">
        <f ca="1">OFFSET('(6)定期点検調書'!$D$12,AO636-1,0)</f>
        <v>0</v>
      </c>
      <c r="AL638" s="666"/>
      <c r="AM638" s="666"/>
      <c r="AN638" s="667"/>
      <c r="AO638" s="705"/>
      <c r="AP638" s="705"/>
      <c r="AQ638" s="705"/>
      <c r="AR638" s="705"/>
      <c r="AS638" s="705"/>
      <c r="AT638" s="705"/>
      <c r="AU638" s="705"/>
      <c r="AV638" s="705"/>
      <c r="AW638" s="705"/>
      <c r="AX638" s="705"/>
      <c r="AY638" s="705"/>
      <c r="AZ638" s="705"/>
      <c r="BA638" s="705"/>
      <c r="BB638" s="705"/>
      <c r="BC638" s="705"/>
      <c r="BD638" s="705"/>
      <c r="BE638" s="705"/>
      <c r="BF638" s="705"/>
      <c r="BG638" s="706"/>
    </row>
    <row r="639" spans="2:86" ht="14.55" customHeight="1" x14ac:dyDescent="0.2">
      <c r="B639" s="681"/>
      <c r="C639" s="682"/>
      <c r="D639" s="681"/>
      <c r="E639" s="720"/>
      <c r="F639" s="720"/>
      <c r="G639" s="720"/>
      <c r="H639" s="668"/>
      <c r="I639" s="669"/>
      <c r="J639" s="669"/>
      <c r="K639" s="670"/>
      <c r="L639" s="705"/>
      <c r="M639" s="705"/>
      <c r="N639" s="705"/>
      <c r="O639" s="705"/>
      <c r="P639" s="705"/>
      <c r="Q639" s="705"/>
      <c r="R639" s="705"/>
      <c r="S639" s="705"/>
      <c r="T639" s="705"/>
      <c r="U639" s="705"/>
      <c r="V639" s="705"/>
      <c r="W639" s="705"/>
      <c r="X639" s="705"/>
      <c r="Y639" s="705"/>
      <c r="Z639" s="705"/>
      <c r="AA639" s="705"/>
      <c r="AB639" s="705"/>
      <c r="AC639" s="705"/>
      <c r="AD639" s="706"/>
      <c r="AE639" s="681"/>
      <c r="AF639" s="682"/>
      <c r="AG639" s="681"/>
      <c r="AH639" s="720"/>
      <c r="AI639" s="720"/>
      <c r="AJ639" s="720"/>
      <c r="AK639" s="668"/>
      <c r="AL639" s="669"/>
      <c r="AM639" s="669"/>
      <c r="AN639" s="670"/>
      <c r="AO639" s="705"/>
      <c r="AP639" s="705"/>
      <c r="AQ639" s="705"/>
      <c r="AR639" s="705"/>
      <c r="AS639" s="705"/>
      <c r="AT639" s="705"/>
      <c r="AU639" s="705"/>
      <c r="AV639" s="705"/>
      <c r="AW639" s="705"/>
      <c r="AX639" s="705"/>
      <c r="AY639" s="705"/>
      <c r="AZ639" s="705"/>
      <c r="BA639" s="705"/>
      <c r="BB639" s="705"/>
      <c r="BC639" s="705"/>
      <c r="BD639" s="705"/>
      <c r="BE639" s="705"/>
      <c r="BF639" s="705"/>
      <c r="BG639" s="706"/>
    </row>
    <row r="640" spans="2:86" ht="14.55" customHeight="1" x14ac:dyDescent="0.2">
      <c r="B640" s="677" t="s">
        <v>1238</v>
      </c>
      <c r="C640" s="678"/>
      <c r="D640" s="659" t="s">
        <v>993</v>
      </c>
      <c r="E640" s="660"/>
      <c r="F640" s="660"/>
      <c r="G640" s="660"/>
      <c r="H640" s="671">
        <f ca="1">OFFSET('(6)定期点検調書'!$AA$13,L636-1,0)</f>
        <v>0</v>
      </c>
      <c r="I640" s="672"/>
      <c r="J640" s="672"/>
      <c r="K640" s="673"/>
      <c r="L640" s="705"/>
      <c r="M640" s="705"/>
      <c r="N640" s="705"/>
      <c r="O640" s="705"/>
      <c r="P640" s="705"/>
      <c r="Q640" s="705"/>
      <c r="R640" s="705"/>
      <c r="S640" s="705"/>
      <c r="T640" s="705"/>
      <c r="U640" s="705"/>
      <c r="V640" s="705"/>
      <c r="W640" s="705"/>
      <c r="X640" s="705"/>
      <c r="Y640" s="705"/>
      <c r="Z640" s="705"/>
      <c r="AA640" s="705"/>
      <c r="AB640" s="705"/>
      <c r="AC640" s="705"/>
      <c r="AD640" s="706"/>
      <c r="AE640" s="677" t="s">
        <v>1238</v>
      </c>
      <c r="AF640" s="678"/>
      <c r="AG640" s="659" t="s">
        <v>993</v>
      </c>
      <c r="AH640" s="660"/>
      <c r="AI640" s="660"/>
      <c r="AJ640" s="660"/>
      <c r="AK640" s="671">
        <f ca="1">OFFSET('(6)定期点検調書'!$AA$13,AO636-1,0)</f>
        <v>0</v>
      </c>
      <c r="AL640" s="672"/>
      <c r="AM640" s="672"/>
      <c r="AN640" s="673"/>
      <c r="AO640" s="705"/>
      <c r="AP640" s="705"/>
      <c r="AQ640" s="705"/>
      <c r="AR640" s="705"/>
      <c r="AS640" s="705"/>
      <c r="AT640" s="705"/>
      <c r="AU640" s="705"/>
      <c r="AV640" s="705"/>
      <c r="AW640" s="705"/>
      <c r="AX640" s="705"/>
      <c r="AY640" s="705"/>
      <c r="AZ640" s="705"/>
      <c r="BA640" s="705"/>
      <c r="BB640" s="705"/>
      <c r="BC640" s="705"/>
      <c r="BD640" s="705"/>
      <c r="BE640" s="705"/>
      <c r="BF640" s="705"/>
      <c r="BG640" s="706"/>
    </row>
    <row r="641" spans="2:86" ht="14.55" customHeight="1" x14ac:dyDescent="0.2">
      <c r="B641" s="679"/>
      <c r="C641" s="680"/>
      <c r="D641" s="662"/>
      <c r="E641" s="663"/>
      <c r="F641" s="663"/>
      <c r="G641" s="663"/>
      <c r="H641" s="674"/>
      <c r="I641" s="675"/>
      <c r="J641" s="675"/>
      <c r="K641" s="676"/>
      <c r="L641" s="705"/>
      <c r="M641" s="705"/>
      <c r="N641" s="705"/>
      <c r="O641" s="705"/>
      <c r="P641" s="705"/>
      <c r="Q641" s="705"/>
      <c r="R641" s="705"/>
      <c r="S641" s="705"/>
      <c r="T641" s="705"/>
      <c r="U641" s="705"/>
      <c r="V641" s="705"/>
      <c r="W641" s="705"/>
      <c r="X641" s="705"/>
      <c r="Y641" s="705"/>
      <c r="Z641" s="705"/>
      <c r="AA641" s="705"/>
      <c r="AB641" s="705"/>
      <c r="AC641" s="705"/>
      <c r="AD641" s="706"/>
      <c r="AE641" s="679"/>
      <c r="AF641" s="680"/>
      <c r="AG641" s="662"/>
      <c r="AH641" s="663"/>
      <c r="AI641" s="663"/>
      <c r="AJ641" s="663"/>
      <c r="AK641" s="674"/>
      <c r="AL641" s="675"/>
      <c r="AM641" s="675"/>
      <c r="AN641" s="676"/>
      <c r="AO641" s="705"/>
      <c r="AP641" s="705"/>
      <c r="AQ641" s="705"/>
      <c r="AR641" s="705"/>
      <c r="AS641" s="705"/>
      <c r="AT641" s="705"/>
      <c r="AU641" s="705"/>
      <c r="AV641" s="705"/>
      <c r="AW641" s="705"/>
      <c r="AX641" s="705"/>
      <c r="AY641" s="705"/>
      <c r="AZ641" s="705"/>
      <c r="BA641" s="705"/>
      <c r="BB641" s="705"/>
      <c r="BC641" s="705"/>
      <c r="BD641" s="705"/>
      <c r="BE641" s="705"/>
      <c r="BF641" s="705"/>
      <c r="BG641" s="706"/>
    </row>
    <row r="642" spans="2:86" ht="14.55" customHeight="1" x14ac:dyDescent="0.2">
      <c r="B642" s="679"/>
      <c r="C642" s="680"/>
      <c r="D642" s="659" t="s">
        <v>1239</v>
      </c>
      <c r="E642" s="660"/>
      <c r="F642" s="660"/>
      <c r="G642" s="660"/>
      <c r="H642" s="665">
        <f ca="1">OFFSET('(6)定期点検調書'!$AD$12,L636-1,0)</f>
        <v>0</v>
      </c>
      <c r="I642" s="666"/>
      <c r="J642" s="666"/>
      <c r="K642" s="667"/>
      <c r="L642" s="705"/>
      <c r="M642" s="705"/>
      <c r="N642" s="705"/>
      <c r="O642" s="705"/>
      <c r="P642" s="705"/>
      <c r="Q642" s="705"/>
      <c r="R642" s="705"/>
      <c r="S642" s="705"/>
      <c r="T642" s="705"/>
      <c r="U642" s="705"/>
      <c r="V642" s="705"/>
      <c r="W642" s="705"/>
      <c r="X642" s="705"/>
      <c r="Y642" s="705"/>
      <c r="Z642" s="705"/>
      <c r="AA642" s="705"/>
      <c r="AB642" s="705"/>
      <c r="AC642" s="705"/>
      <c r="AD642" s="706"/>
      <c r="AE642" s="679"/>
      <c r="AF642" s="680"/>
      <c r="AG642" s="659" t="s">
        <v>1239</v>
      </c>
      <c r="AH642" s="660"/>
      <c r="AI642" s="660"/>
      <c r="AJ642" s="660"/>
      <c r="AK642" s="665">
        <f ca="1">OFFSET('(6)定期点検調書'!$AD$12,AO636-1,0)</f>
        <v>0</v>
      </c>
      <c r="AL642" s="666"/>
      <c r="AM642" s="666"/>
      <c r="AN642" s="667"/>
      <c r="AO642" s="705"/>
      <c r="AP642" s="705"/>
      <c r="AQ642" s="705"/>
      <c r="AR642" s="705"/>
      <c r="AS642" s="705"/>
      <c r="AT642" s="705"/>
      <c r="AU642" s="705"/>
      <c r="AV642" s="705"/>
      <c r="AW642" s="705"/>
      <c r="AX642" s="705"/>
      <c r="AY642" s="705"/>
      <c r="AZ642" s="705"/>
      <c r="BA642" s="705"/>
      <c r="BB642" s="705"/>
      <c r="BC642" s="705"/>
      <c r="BD642" s="705"/>
      <c r="BE642" s="705"/>
      <c r="BF642" s="705"/>
      <c r="BG642" s="706"/>
    </row>
    <row r="643" spans="2:86" ht="14.55" customHeight="1" x14ac:dyDescent="0.2">
      <c r="B643" s="681"/>
      <c r="C643" s="682"/>
      <c r="D643" s="662"/>
      <c r="E643" s="663"/>
      <c r="F643" s="663"/>
      <c r="G643" s="663"/>
      <c r="H643" s="668"/>
      <c r="I643" s="669"/>
      <c r="J643" s="669"/>
      <c r="K643" s="670"/>
      <c r="L643" s="705"/>
      <c r="M643" s="705"/>
      <c r="N643" s="705"/>
      <c r="O643" s="705"/>
      <c r="P643" s="705"/>
      <c r="Q643" s="705"/>
      <c r="R643" s="705"/>
      <c r="S643" s="705"/>
      <c r="T643" s="705"/>
      <c r="U643" s="705"/>
      <c r="V643" s="705"/>
      <c r="W643" s="705"/>
      <c r="X643" s="705"/>
      <c r="Y643" s="705"/>
      <c r="Z643" s="705"/>
      <c r="AA643" s="705"/>
      <c r="AB643" s="705"/>
      <c r="AC643" s="705"/>
      <c r="AD643" s="706"/>
      <c r="AE643" s="681"/>
      <c r="AF643" s="682"/>
      <c r="AG643" s="662"/>
      <c r="AH643" s="663"/>
      <c r="AI643" s="663"/>
      <c r="AJ643" s="663"/>
      <c r="AK643" s="668"/>
      <c r="AL643" s="669"/>
      <c r="AM643" s="669"/>
      <c r="AN643" s="670"/>
      <c r="AO643" s="705"/>
      <c r="AP643" s="705"/>
      <c r="AQ643" s="705"/>
      <c r="AR643" s="705"/>
      <c r="AS643" s="705"/>
      <c r="AT643" s="705"/>
      <c r="AU643" s="705"/>
      <c r="AV643" s="705"/>
      <c r="AW643" s="705"/>
      <c r="AX643" s="705"/>
      <c r="AY643" s="705"/>
      <c r="AZ643" s="705"/>
      <c r="BA643" s="705"/>
      <c r="BB643" s="705"/>
      <c r="BC643" s="705"/>
      <c r="BD643" s="705"/>
      <c r="BE643" s="705"/>
      <c r="BF643" s="705"/>
      <c r="BG643" s="706"/>
    </row>
    <row r="644" spans="2:86" ht="28.95" customHeight="1" x14ac:dyDescent="0.2">
      <c r="B644" s="716" t="s">
        <v>995</v>
      </c>
      <c r="C644" s="717"/>
      <c r="D644" s="717"/>
      <c r="E644" s="717"/>
      <c r="F644" s="717"/>
      <c r="G644" s="718"/>
      <c r="H644" s="709">
        <f ca="1">OFFSET('(6)定期点検調書'!$AK$12,L636-1,0)</f>
        <v>0</v>
      </c>
      <c r="I644" s="710"/>
      <c r="J644" s="710"/>
      <c r="K644" s="711"/>
      <c r="L644" s="705"/>
      <c r="M644" s="705"/>
      <c r="N644" s="705"/>
      <c r="O644" s="705"/>
      <c r="P644" s="705"/>
      <c r="Q644" s="705"/>
      <c r="R644" s="705"/>
      <c r="S644" s="705"/>
      <c r="T644" s="705"/>
      <c r="U644" s="705"/>
      <c r="V644" s="705"/>
      <c r="W644" s="705"/>
      <c r="X644" s="705"/>
      <c r="Y644" s="705"/>
      <c r="Z644" s="705"/>
      <c r="AA644" s="705"/>
      <c r="AB644" s="705"/>
      <c r="AC644" s="705"/>
      <c r="AD644" s="706"/>
      <c r="AE644" s="716" t="s">
        <v>995</v>
      </c>
      <c r="AF644" s="717"/>
      <c r="AG644" s="717"/>
      <c r="AH644" s="717"/>
      <c r="AI644" s="717"/>
      <c r="AJ644" s="718"/>
      <c r="AK644" s="709">
        <f ca="1">OFFSET('(6)定期点検調書'!$AK$12,AO636-1,0)</f>
        <v>0</v>
      </c>
      <c r="AL644" s="710"/>
      <c r="AM644" s="710"/>
      <c r="AN644" s="711"/>
      <c r="AO644" s="705"/>
      <c r="AP644" s="705"/>
      <c r="AQ644" s="705"/>
      <c r="AR644" s="705"/>
      <c r="AS644" s="705"/>
      <c r="AT644" s="705"/>
      <c r="AU644" s="705"/>
      <c r="AV644" s="705"/>
      <c r="AW644" s="705"/>
      <c r="AX644" s="705"/>
      <c r="AY644" s="705"/>
      <c r="AZ644" s="705"/>
      <c r="BA644" s="705"/>
      <c r="BB644" s="705"/>
      <c r="BC644" s="705"/>
      <c r="BD644" s="705"/>
      <c r="BE644" s="705"/>
      <c r="BF644" s="705"/>
      <c r="BG644" s="706"/>
    </row>
    <row r="645" spans="2:86" ht="14.55" customHeight="1" x14ac:dyDescent="0.2">
      <c r="B645" s="677" t="s">
        <v>1240</v>
      </c>
      <c r="C645" s="661"/>
      <c r="D645" s="659" t="s">
        <v>994</v>
      </c>
      <c r="E645" s="660"/>
      <c r="F645" s="660"/>
      <c r="G645" s="661"/>
      <c r="H645" s="699" t="str">
        <f ca="1">OFFSET('(6)定期点検調書'!$BY$12,L636-1,0)</f>
        <v/>
      </c>
      <c r="I645" s="700"/>
      <c r="J645" s="700"/>
      <c r="K645" s="714"/>
      <c r="L645" s="705"/>
      <c r="M645" s="705"/>
      <c r="N645" s="705"/>
      <c r="O645" s="705"/>
      <c r="P645" s="705"/>
      <c r="Q645" s="705"/>
      <c r="R645" s="705"/>
      <c r="S645" s="705"/>
      <c r="T645" s="705"/>
      <c r="U645" s="705"/>
      <c r="V645" s="705"/>
      <c r="W645" s="705"/>
      <c r="X645" s="705"/>
      <c r="Y645" s="705"/>
      <c r="Z645" s="705"/>
      <c r="AA645" s="705"/>
      <c r="AB645" s="705"/>
      <c r="AC645" s="705"/>
      <c r="AD645" s="706"/>
      <c r="AE645" s="677" t="s">
        <v>1240</v>
      </c>
      <c r="AF645" s="661"/>
      <c r="AG645" s="659" t="s">
        <v>994</v>
      </c>
      <c r="AH645" s="660"/>
      <c r="AI645" s="660"/>
      <c r="AJ645" s="661"/>
      <c r="AK645" s="699" t="str">
        <f ca="1">OFFSET('(6)定期点検調書'!$BY$12,AO636-1,0)</f>
        <v/>
      </c>
      <c r="AL645" s="700"/>
      <c r="AM645" s="700"/>
      <c r="AN645" s="714"/>
      <c r="AO645" s="705"/>
      <c r="AP645" s="705"/>
      <c r="AQ645" s="705"/>
      <c r="AR645" s="705"/>
      <c r="AS645" s="705"/>
      <c r="AT645" s="705"/>
      <c r="AU645" s="705"/>
      <c r="AV645" s="705"/>
      <c r="AW645" s="705"/>
      <c r="AX645" s="705"/>
      <c r="AY645" s="705"/>
      <c r="AZ645" s="705"/>
      <c r="BA645" s="705"/>
      <c r="BB645" s="705"/>
      <c r="BC645" s="705"/>
      <c r="BD645" s="705"/>
      <c r="BE645" s="705"/>
      <c r="BF645" s="705"/>
      <c r="BG645" s="706"/>
    </row>
    <row r="646" spans="2:86" ht="14.55" customHeight="1" x14ac:dyDescent="0.2">
      <c r="B646" s="712"/>
      <c r="C646" s="713"/>
      <c r="D646" s="662"/>
      <c r="E646" s="663"/>
      <c r="F646" s="663"/>
      <c r="G646" s="664"/>
      <c r="H646" s="701"/>
      <c r="I646" s="702"/>
      <c r="J646" s="702"/>
      <c r="K646" s="715"/>
      <c r="L646" s="705"/>
      <c r="M646" s="705"/>
      <c r="N646" s="705"/>
      <c r="O646" s="705"/>
      <c r="P646" s="705"/>
      <c r="Q646" s="705"/>
      <c r="R646" s="705"/>
      <c r="S646" s="705"/>
      <c r="T646" s="705"/>
      <c r="U646" s="705"/>
      <c r="V646" s="705"/>
      <c r="W646" s="705"/>
      <c r="X646" s="705"/>
      <c r="Y646" s="705"/>
      <c r="Z646" s="705"/>
      <c r="AA646" s="705"/>
      <c r="AB646" s="705"/>
      <c r="AC646" s="705"/>
      <c r="AD646" s="706"/>
      <c r="AE646" s="712"/>
      <c r="AF646" s="713"/>
      <c r="AG646" s="662"/>
      <c r="AH646" s="663"/>
      <c r="AI646" s="663"/>
      <c r="AJ646" s="664"/>
      <c r="AK646" s="701"/>
      <c r="AL646" s="702"/>
      <c r="AM646" s="702"/>
      <c r="AN646" s="715"/>
      <c r="AO646" s="705"/>
      <c r="AP646" s="705"/>
      <c r="AQ646" s="705"/>
      <c r="AR646" s="705"/>
      <c r="AS646" s="705"/>
      <c r="AT646" s="705"/>
      <c r="AU646" s="705"/>
      <c r="AV646" s="705"/>
      <c r="AW646" s="705"/>
      <c r="AX646" s="705"/>
      <c r="AY646" s="705"/>
      <c r="AZ646" s="705"/>
      <c r="BA646" s="705"/>
      <c r="BB646" s="705"/>
      <c r="BC646" s="705"/>
      <c r="BD646" s="705"/>
      <c r="BE646" s="705"/>
      <c r="BF646" s="705"/>
      <c r="BG646" s="706"/>
    </row>
    <row r="647" spans="2:86" ht="14.55" customHeight="1" x14ac:dyDescent="0.2">
      <c r="B647" s="712"/>
      <c r="C647" s="713"/>
      <c r="D647" s="659" t="s">
        <v>1186</v>
      </c>
      <c r="E647" s="660"/>
      <c r="F647" s="660"/>
      <c r="G647" s="661"/>
      <c r="H647" s="665">
        <f ca="1">OFFSET('(6)定期点検調書'!$BC$12,L636-1,0)</f>
        <v>0</v>
      </c>
      <c r="I647" s="666"/>
      <c r="J647" s="666"/>
      <c r="K647" s="667"/>
      <c r="L647" s="705"/>
      <c r="M647" s="705"/>
      <c r="N647" s="705"/>
      <c r="O647" s="705"/>
      <c r="P647" s="705"/>
      <c r="Q647" s="705"/>
      <c r="R647" s="705"/>
      <c r="S647" s="705"/>
      <c r="T647" s="705"/>
      <c r="U647" s="705"/>
      <c r="V647" s="705"/>
      <c r="W647" s="705"/>
      <c r="X647" s="705"/>
      <c r="Y647" s="705"/>
      <c r="Z647" s="705"/>
      <c r="AA647" s="705"/>
      <c r="AB647" s="705"/>
      <c r="AC647" s="705"/>
      <c r="AD647" s="706"/>
      <c r="AE647" s="712"/>
      <c r="AF647" s="713"/>
      <c r="AG647" s="659" t="s">
        <v>1186</v>
      </c>
      <c r="AH647" s="660"/>
      <c r="AI647" s="660"/>
      <c r="AJ647" s="661"/>
      <c r="AK647" s="665">
        <f ca="1">OFFSET('(6)定期点検調書'!$BC$12,AO636-1,0)</f>
        <v>0</v>
      </c>
      <c r="AL647" s="666"/>
      <c r="AM647" s="666"/>
      <c r="AN647" s="667"/>
      <c r="AO647" s="705"/>
      <c r="AP647" s="705"/>
      <c r="AQ647" s="705"/>
      <c r="AR647" s="705"/>
      <c r="AS647" s="705"/>
      <c r="AT647" s="705"/>
      <c r="AU647" s="705"/>
      <c r="AV647" s="705"/>
      <c r="AW647" s="705"/>
      <c r="AX647" s="705"/>
      <c r="AY647" s="705"/>
      <c r="AZ647" s="705"/>
      <c r="BA647" s="705"/>
      <c r="BB647" s="705"/>
      <c r="BC647" s="705"/>
      <c r="BD647" s="705"/>
      <c r="BE647" s="705"/>
      <c r="BF647" s="705"/>
      <c r="BG647" s="706"/>
    </row>
    <row r="648" spans="2:86" ht="14.55" customHeight="1" x14ac:dyDescent="0.2">
      <c r="B648" s="712"/>
      <c r="C648" s="713"/>
      <c r="D648" s="662"/>
      <c r="E648" s="663"/>
      <c r="F648" s="663"/>
      <c r="G648" s="664"/>
      <c r="H648" s="668"/>
      <c r="I648" s="669"/>
      <c r="J648" s="669"/>
      <c r="K648" s="670"/>
      <c r="L648" s="705"/>
      <c r="M648" s="705"/>
      <c r="N648" s="705"/>
      <c r="O648" s="705"/>
      <c r="P648" s="705"/>
      <c r="Q648" s="705"/>
      <c r="R648" s="705"/>
      <c r="S648" s="705"/>
      <c r="T648" s="705"/>
      <c r="U648" s="705"/>
      <c r="V648" s="705"/>
      <c r="W648" s="705"/>
      <c r="X648" s="705"/>
      <c r="Y648" s="705"/>
      <c r="Z648" s="705"/>
      <c r="AA648" s="705"/>
      <c r="AB648" s="705"/>
      <c r="AC648" s="705"/>
      <c r="AD648" s="706"/>
      <c r="AE648" s="712"/>
      <c r="AF648" s="713"/>
      <c r="AG648" s="662"/>
      <c r="AH648" s="663"/>
      <c r="AI648" s="663"/>
      <c r="AJ648" s="664"/>
      <c r="AK648" s="668"/>
      <c r="AL648" s="669"/>
      <c r="AM648" s="669"/>
      <c r="AN648" s="670"/>
      <c r="AO648" s="705"/>
      <c r="AP648" s="705"/>
      <c r="AQ648" s="705"/>
      <c r="AR648" s="705"/>
      <c r="AS648" s="705"/>
      <c r="AT648" s="705"/>
      <c r="AU648" s="705"/>
      <c r="AV648" s="705"/>
      <c r="AW648" s="705"/>
      <c r="AX648" s="705"/>
      <c r="AY648" s="705"/>
      <c r="AZ648" s="705"/>
      <c r="BA648" s="705"/>
      <c r="BB648" s="705"/>
      <c r="BC648" s="705"/>
      <c r="BD648" s="705"/>
      <c r="BE648" s="705"/>
      <c r="BF648" s="705"/>
      <c r="BG648" s="706"/>
    </row>
    <row r="649" spans="2:86" ht="14.55" customHeight="1" x14ac:dyDescent="0.2">
      <c r="B649" s="712"/>
      <c r="C649" s="713"/>
      <c r="D649" s="659" t="s">
        <v>1187</v>
      </c>
      <c r="E649" s="660"/>
      <c r="F649" s="660"/>
      <c r="G649" s="661"/>
      <c r="H649" s="665">
        <f ca="1">OFFSET('(6)定期点検調書'!$BF$12,L636-1,0)</f>
        <v>0</v>
      </c>
      <c r="I649" s="666"/>
      <c r="J649" s="666"/>
      <c r="K649" s="667"/>
      <c r="L649" s="705"/>
      <c r="M649" s="705"/>
      <c r="N649" s="705"/>
      <c r="O649" s="705"/>
      <c r="P649" s="705"/>
      <c r="Q649" s="705"/>
      <c r="R649" s="705"/>
      <c r="S649" s="705"/>
      <c r="T649" s="705"/>
      <c r="U649" s="705"/>
      <c r="V649" s="705"/>
      <c r="W649" s="705"/>
      <c r="X649" s="705"/>
      <c r="Y649" s="705"/>
      <c r="Z649" s="705"/>
      <c r="AA649" s="705"/>
      <c r="AB649" s="705"/>
      <c r="AC649" s="705"/>
      <c r="AD649" s="706"/>
      <c r="AE649" s="712"/>
      <c r="AF649" s="713"/>
      <c r="AG649" s="659" t="s">
        <v>1187</v>
      </c>
      <c r="AH649" s="660"/>
      <c r="AI649" s="660"/>
      <c r="AJ649" s="661"/>
      <c r="AK649" s="665">
        <f ca="1">OFFSET('(6)定期点検調書'!$BF$12,AO636-1,0)</f>
        <v>0</v>
      </c>
      <c r="AL649" s="666"/>
      <c r="AM649" s="666"/>
      <c r="AN649" s="667"/>
      <c r="AO649" s="705"/>
      <c r="AP649" s="705"/>
      <c r="AQ649" s="705"/>
      <c r="AR649" s="705"/>
      <c r="AS649" s="705"/>
      <c r="AT649" s="705"/>
      <c r="AU649" s="705"/>
      <c r="AV649" s="705"/>
      <c r="AW649" s="705"/>
      <c r="AX649" s="705"/>
      <c r="AY649" s="705"/>
      <c r="AZ649" s="705"/>
      <c r="BA649" s="705"/>
      <c r="BB649" s="705"/>
      <c r="BC649" s="705"/>
      <c r="BD649" s="705"/>
      <c r="BE649" s="705"/>
      <c r="BF649" s="705"/>
      <c r="BG649" s="706"/>
    </row>
    <row r="650" spans="2:86" ht="14.55" customHeight="1" x14ac:dyDescent="0.2">
      <c r="B650" s="662"/>
      <c r="C650" s="664"/>
      <c r="D650" s="662"/>
      <c r="E650" s="663"/>
      <c r="F650" s="663"/>
      <c r="G650" s="664"/>
      <c r="H650" s="668"/>
      <c r="I650" s="669"/>
      <c r="J650" s="669"/>
      <c r="K650" s="670"/>
      <c r="L650" s="707"/>
      <c r="M650" s="707"/>
      <c r="N650" s="707"/>
      <c r="O650" s="707"/>
      <c r="P650" s="707"/>
      <c r="Q650" s="707"/>
      <c r="R650" s="707"/>
      <c r="S650" s="707"/>
      <c r="T650" s="707"/>
      <c r="U650" s="707"/>
      <c r="V650" s="707"/>
      <c r="W650" s="707"/>
      <c r="X650" s="707"/>
      <c r="Y650" s="707"/>
      <c r="Z650" s="707"/>
      <c r="AA650" s="707"/>
      <c r="AB650" s="707"/>
      <c r="AC650" s="707"/>
      <c r="AD650" s="708"/>
      <c r="AE650" s="662"/>
      <c r="AF650" s="664"/>
      <c r="AG650" s="662"/>
      <c r="AH650" s="663"/>
      <c r="AI650" s="663"/>
      <c r="AJ650" s="664"/>
      <c r="AK650" s="668"/>
      <c r="AL650" s="669"/>
      <c r="AM650" s="669"/>
      <c r="AN650" s="670"/>
      <c r="AO650" s="707"/>
      <c r="AP650" s="707"/>
      <c r="AQ650" s="707"/>
      <c r="AR650" s="707"/>
      <c r="AS650" s="707"/>
      <c r="AT650" s="707"/>
      <c r="AU650" s="707"/>
      <c r="AV650" s="707"/>
      <c r="AW650" s="707"/>
      <c r="AX650" s="707"/>
      <c r="AY650" s="707"/>
      <c r="AZ650" s="707"/>
      <c r="BA650" s="707"/>
      <c r="BB650" s="707"/>
      <c r="BC650" s="707"/>
      <c r="BD650" s="707"/>
      <c r="BE650" s="707"/>
      <c r="BF650" s="707"/>
      <c r="BG650" s="708"/>
    </row>
    <row r="651" spans="2:86" ht="14.55" customHeight="1" x14ac:dyDescent="0.2">
      <c r="B651" s="683" t="s">
        <v>1241</v>
      </c>
      <c r="C651" s="683"/>
      <c r="D651" s="683"/>
      <c r="E651" s="683"/>
      <c r="F651" s="683"/>
      <c r="G651" s="683"/>
      <c r="H651" s="699" t="str">
        <f ca="1">IF(OFFSET('(6)定期点検調書'!$AR$12,L636-1,0)="","",OFFSET('(6)定期点検調書'!$AQ$12,L636-1,0)&amp;TEXT(OFFSET('(6)定期点検調書'!$AR$12,L636-1,0),"0.0")&amp;OFFSET('(6)定期点検調書'!$AT$12,L636-1,0))  &amp;  IF(OFFSET('(6)定期点検調書'!$AV$12,L636-1,0)="","","／"&amp;OFFSET('(6)定期点検調書'!$AU$12,L636-1,0)&amp;TEXT(OFFSET('(6)定期点検調書'!$AV$12,L636-1,0),"0.0")&amp;OFFSET('(6)定期点検調書'!$AX$12,L636-1,0))  &amp;  IF(OFFSET('(6)定期点検調書'!$AZ$12,L636-1,0)="","","／"&amp;OFFSET('(6)定期点検調書'!$AY$12,L636-1,0)&amp;TEXT(OFFSET('(6)定期点検調書'!$AZ$12,L636-1,0),"0.0")&amp;OFFSET('(6)定期点検調書'!$BB$12,L636-1,0))</f>
        <v/>
      </c>
      <c r="I651" s="700"/>
      <c r="J651" s="700"/>
      <c r="K651" s="700"/>
      <c r="L651" s="700"/>
      <c r="M651" s="700"/>
      <c r="N651" s="700"/>
      <c r="O651" s="700"/>
      <c r="P651" s="685" t="s">
        <v>1243</v>
      </c>
      <c r="Q651" s="685"/>
      <c r="R651" s="685"/>
      <c r="S651" s="685"/>
      <c r="T651" s="685"/>
      <c r="U651" s="685"/>
      <c r="V651" s="685"/>
      <c r="W651" s="686" t="str">
        <f ca="1">OFFSET('(6)定期点検調書'!$F$12,L636-1,0)</f>
        <v/>
      </c>
      <c r="X651" s="687"/>
      <c r="Y651" s="687"/>
      <c r="Z651" s="687"/>
      <c r="AA651" s="687"/>
      <c r="AB651" s="687"/>
      <c r="AC651" s="687"/>
      <c r="AD651" s="688"/>
      <c r="AE651" s="683" t="s">
        <v>1241</v>
      </c>
      <c r="AF651" s="683"/>
      <c r="AG651" s="683"/>
      <c r="AH651" s="683"/>
      <c r="AI651" s="683"/>
      <c r="AJ651" s="683"/>
      <c r="AK651" s="699" t="str">
        <f ca="1">IF(OFFSET('(6)定期点検調書'!$AR$12,AO636-1,0)="","",OFFSET('(6)定期点検調書'!$AQ$12,AO636-1,0)&amp;TEXT(OFFSET('(6)定期点検調書'!$AR$12,AO636-1,0),"0.0")&amp;OFFSET('(6)定期点検調書'!$AT$12,AO636-1,0))  &amp;  IF(OFFSET('(6)定期点検調書'!$AV$12,AO636-1,0)="","","／"&amp;OFFSET('(6)定期点検調書'!$AU$12,AO636-1,0)&amp;TEXT(OFFSET('(6)定期点検調書'!$AV$12,AO636-1,0),"0.0")&amp;OFFSET('(6)定期点検調書'!$AX$12,AO636-1,0))  &amp;  IF(OFFSET('(6)定期点検調書'!$AZ$12,AO636-1,0)="","","／"&amp;OFFSET('(6)定期点検調書'!$AY$12,AO636-1,0)&amp;TEXT(OFFSET('(6)定期点検調書'!$AZ$12,AO636-1,0),"0.0")&amp;OFFSET('(6)定期点検調書'!$BB$12,AO636-1,0))</f>
        <v/>
      </c>
      <c r="AL651" s="700"/>
      <c r="AM651" s="700"/>
      <c r="AN651" s="700"/>
      <c r="AO651" s="700"/>
      <c r="AP651" s="700"/>
      <c r="AQ651" s="700"/>
      <c r="AR651" s="700"/>
      <c r="AS651" s="685" t="s">
        <v>1243</v>
      </c>
      <c r="AT651" s="685"/>
      <c r="AU651" s="685"/>
      <c r="AV651" s="685"/>
      <c r="AW651" s="685"/>
      <c r="AX651" s="685"/>
      <c r="AY651" s="685"/>
      <c r="AZ651" s="686" t="str">
        <f ca="1">OFFSET('(6)定期点検調書'!$F$12,AO636-1,0)</f>
        <v/>
      </c>
      <c r="BA651" s="687"/>
      <c r="BB651" s="687"/>
      <c r="BC651" s="687"/>
      <c r="BD651" s="687"/>
      <c r="BE651" s="687"/>
      <c r="BF651" s="687"/>
      <c r="BG651" s="688"/>
    </row>
    <row r="652" spans="2:86" ht="14.55" customHeight="1" x14ac:dyDescent="0.2">
      <c r="B652" s="683"/>
      <c r="C652" s="683"/>
      <c r="D652" s="683"/>
      <c r="E652" s="683"/>
      <c r="F652" s="683"/>
      <c r="G652" s="683"/>
      <c r="H652" s="701"/>
      <c r="I652" s="702"/>
      <c r="J652" s="702"/>
      <c r="K652" s="702"/>
      <c r="L652" s="702"/>
      <c r="M652" s="702"/>
      <c r="N652" s="702"/>
      <c r="O652" s="702"/>
      <c r="P652" s="685"/>
      <c r="Q652" s="685"/>
      <c r="R652" s="685"/>
      <c r="S652" s="685"/>
      <c r="T652" s="685"/>
      <c r="U652" s="685"/>
      <c r="V652" s="685"/>
      <c r="W652" s="689"/>
      <c r="X652" s="690"/>
      <c r="Y652" s="690"/>
      <c r="Z652" s="690"/>
      <c r="AA652" s="690"/>
      <c r="AB652" s="690"/>
      <c r="AC652" s="690"/>
      <c r="AD652" s="691"/>
      <c r="AE652" s="683"/>
      <c r="AF652" s="683"/>
      <c r="AG652" s="683"/>
      <c r="AH652" s="683"/>
      <c r="AI652" s="683"/>
      <c r="AJ652" s="683"/>
      <c r="AK652" s="701"/>
      <c r="AL652" s="702"/>
      <c r="AM652" s="702"/>
      <c r="AN652" s="702"/>
      <c r="AO652" s="702"/>
      <c r="AP652" s="702"/>
      <c r="AQ652" s="702"/>
      <c r="AR652" s="702"/>
      <c r="AS652" s="685"/>
      <c r="AT652" s="685"/>
      <c r="AU652" s="685"/>
      <c r="AV652" s="685"/>
      <c r="AW652" s="685"/>
      <c r="AX652" s="685"/>
      <c r="AY652" s="685"/>
      <c r="AZ652" s="689"/>
      <c r="BA652" s="690"/>
      <c r="BB652" s="690"/>
      <c r="BC652" s="690"/>
      <c r="BD652" s="690"/>
      <c r="BE652" s="690"/>
      <c r="BF652" s="690"/>
      <c r="BG652" s="691"/>
    </row>
    <row r="653" spans="2:86" ht="14.55" customHeight="1" x14ac:dyDescent="0.2">
      <c r="B653" s="659" t="s">
        <v>1242</v>
      </c>
      <c r="C653" s="660"/>
      <c r="D653" s="660"/>
      <c r="E653" s="660"/>
      <c r="F653" s="660"/>
      <c r="G653" s="661"/>
      <c r="H653" s="671"/>
      <c r="I653" s="672"/>
      <c r="J653" s="672"/>
      <c r="K653" s="672"/>
      <c r="L653" s="672"/>
      <c r="M653" s="672"/>
      <c r="N653" s="672"/>
      <c r="O653" s="672"/>
      <c r="P653" s="692" t="s">
        <v>996</v>
      </c>
      <c r="Q653" s="692"/>
      <c r="R653" s="692"/>
      <c r="S653" s="692"/>
      <c r="T653" s="692"/>
      <c r="U653" s="692"/>
      <c r="V653" s="692"/>
      <c r="W653" s="693"/>
      <c r="X653" s="694"/>
      <c r="Y653" s="694"/>
      <c r="Z653" s="694"/>
      <c r="AA653" s="694"/>
      <c r="AB653" s="694"/>
      <c r="AC653" s="694"/>
      <c r="AD653" s="695"/>
      <c r="AE653" s="659" t="s">
        <v>1242</v>
      </c>
      <c r="AF653" s="660"/>
      <c r="AG653" s="660"/>
      <c r="AH653" s="660"/>
      <c r="AI653" s="660"/>
      <c r="AJ653" s="661"/>
      <c r="AK653" s="671"/>
      <c r="AL653" s="672"/>
      <c r="AM653" s="672"/>
      <c r="AN653" s="672"/>
      <c r="AO653" s="672"/>
      <c r="AP653" s="672"/>
      <c r="AQ653" s="672"/>
      <c r="AR653" s="672"/>
      <c r="AS653" s="692" t="s">
        <v>996</v>
      </c>
      <c r="AT653" s="692"/>
      <c r="AU653" s="692"/>
      <c r="AV653" s="692"/>
      <c r="AW653" s="692"/>
      <c r="AX653" s="692"/>
      <c r="AY653" s="692"/>
      <c r="AZ653" s="693"/>
      <c r="BA653" s="694"/>
      <c r="BB653" s="694"/>
      <c r="BC653" s="694"/>
      <c r="BD653" s="694"/>
      <c r="BE653" s="694"/>
      <c r="BF653" s="694"/>
      <c r="BG653" s="695"/>
    </row>
    <row r="654" spans="2:86" ht="14.55" customHeight="1" x14ac:dyDescent="0.2">
      <c r="B654" s="662"/>
      <c r="C654" s="663"/>
      <c r="D654" s="663"/>
      <c r="E654" s="663"/>
      <c r="F654" s="663"/>
      <c r="G654" s="664"/>
      <c r="H654" s="674"/>
      <c r="I654" s="675"/>
      <c r="J654" s="675"/>
      <c r="K654" s="675"/>
      <c r="L654" s="675"/>
      <c r="M654" s="675"/>
      <c r="N654" s="675"/>
      <c r="O654" s="675"/>
      <c r="P654" s="692"/>
      <c r="Q654" s="692"/>
      <c r="R654" s="692"/>
      <c r="S654" s="692"/>
      <c r="T654" s="692"/>
      <c r="U654" s="692"/>
      <c r="V654" s="692"/>
      <c r="W654" s="696"/>
      <c r="X654" s="697"/>
      <c r="Y654" s="697"/>
      <c r="Z654" s="697"/>
      <c r="AA654" s="697"/>
      <c r="AB654" s="697"/>
      <c r="AC654" s="697"/>
      <c r="AD654" s="698"/>
      <c r="AE654" s="662"/>
      <c r="AF654" s="663"/>
      <c r="AG654" s="663"/>
      <c r="AH654" s="663"/>
      <c r="AI654" s="663"/>
      <c r="AJ654" s="664"/>
      <c r="AK654" s="674"/>
      <c r="AL654" s="675"/>
      <c r="AM654" s="675"/>
      <c r="AN654" s="675"/>
      <c r="AO654" s="675"/>
      <c r="AP654" s="675"/>
      <c r="AQ654" s="675"/>
      <c r="AR654" s="675"/>
      <c r="AS654" s="692"/>
      <c r="AT654" s="692"/>
      <c r="AU654" s="692"/>
      <c r="AV654" s="692"/>
      <c r="AW654" s="692"/>
      <c r="AX654" s="692"/>
      <c r="AY654" s="692"/>
      <c r="AZ654" s="696"/>
      <c r="BA654" s="697"/>
      <c r="BB654" s="697"/>
      <c r="BC654" s="697"/>
      <c r="BD654" s="697"/>
      <c r="BE654" s="697"/>
      <c r="BF654" s="697"/>
      <c r="BG654" s="698"/>
    </row>
    <row r="655" spans="2:86" ht="19.5" customHeight="1" x14ac:dyDescent="0.2">
      <c r="B655" s="683" t="s">
        <v>79</v>
      </c>
      <c r="C655" s="683"/>
      <c r="D655" s="683"/>
      <c r="E655" s="683"/>
      <c r="F655" s="683"/>
      <c r="G655" s="683"/>
      <c r="H655" s="684">
        <f ca="1">OFFSET('(6)定期点検調書'!$CA$12,L636-1,0)</f>
        <v>0</v>
      </c>
      <c r="I655" s="684"/>
      <c r="J655" s="684"/>
      <c r="K655" s="684"/>
      <c r="L655" s="684"/>
      <c r="M655" s="684"/>
      <c r="N655" s="684"/>
      <c r="O655" s="684"/>
      <c r="P655" s="684"/>
      <c r="Q655" s="684"/>
      <c r="R655" s="684"/>
      <c r="S655" s="684"/>
      <c r="T655" s="684"/>
      <c r="U655" s="684"/>
      <c r="V655" s="684"/>
      <c r="W655" s="684"/>
      <c r="X655" s="684"/>
      <c r="Y655" s="684"/>
      <c r="Z655" s="684"/>
      <c r="AA655" s="684"/>
      <c r="AB655" s="684"/>
      <c r="AC655" s="684"/>
      <c r="AD655" s="684"/>
      <c r="AE655" s="683" t="s">
        <v>79</v>
      </c>
      <c r="AF655" s="683"/>
      <c r="AG655" s="683"/>
      <c r="AH655" s="683"/>
      <c r="AI655" s="683"/>
      <c r="AJ655" s="683"/>
      <c r="AK655" s="684">
        <f ca="1">OFFSET('(6)定期点検調書'!$CA$12,AO636-1,0)</f>
        <v>0</v>
      </c>
      <c r="AL655" s="684"/>
      <c r="AM655" s="684"/>
      <c r="AN655" s="684"/>
      <c r="AO655" s="684"/>
      <c r="AP655" s="684"/>
      <c r="AQ655" s="684"/>
      <c r="AR655" s="684"/>
      <c r="AS655" s="684"/>
      <c r="AT655" s="684"/>
      <c r="AU655" s="684"/>
      <c r="AV655" s="684"/>
      <c r="AW655" s="684"/>
      <c r="AX655" s="684"/>
      <c r="AY655" s="684"/>
      <c r="AZ655" s="684"/>
      <c r="BA655" s="684"/>
      <c r="BB655" s="684"/>
      <c r="BC655" s="684"/>
      <c r="BD655" s="684"/>
      <c r="BE655" s="684"/>
      <c r="BF655" s="684"/>
      <c r="BG655" s="684"/>
      <c r="CH655" s="473"/>
    </row>
    <row r="656" spans="2:86" ht="19.5" customHeight="1" x14ac:dyDescent="0.2">
      <c r="B656" s="683"/>
      <c r="C656" s="683"/>
      <c r="D656" s="683"/>
      <c r="E656" s="683"/>
      <c r="F656" s="683"/>
      <c r="G656" s="683"/>
      <c r="H656" s="684"/>
      <c r="I656" s="684"/>
      <c r="J656" s="684"/>
      <c r="K656" s="684"/>
      <c r="L656" s="684"/>
      <c r="M656" s="684"/>
      <c r="N656" s="684"/>
      <c r="O656" s="684"/>
      <c r="P656" s="684"/>
      <c r="Q656" s="684"/>
      <c r="R656" s="684"/>
      <c r="S656" s="684"/>
      <c r="T656" s="684"/>
      <c r="U656" s="684"/>
      <c r="V656" s="684"/>
      <c r="W656" s="684"/>
      <c r="X656" s="684"/>
      <c r="Y656" s="684"/>
      <c r="Z656" s="684"/>
      <c r="AA656" s="684"/>
      <c r="AB656" s="684"/>
      <c r="AC656" s="684"/>
      <c r="AD656" s="684"/>
      <c r="AE656" s="683"/>
      <c r="AF656" s="683"/>
      <c r="AG656" s="683"/>
      <c r="AH656" s="683"/>
      <c r="AI656" s="683"/>
      <c r="AJ656" s="683"/>
      <c r="AK656" s="684"/>
      <c r="AL656" s="684"/>
      <c r="AM656" s="684"/>
      <c r="AN656" s="684"/>
      <c r="AO656" s="684"/>
      <c r="AP656" s="684"/>
      <c r="AQ656" s="684"/>
      <c r="AR656" s="684"/>
      <c r="AS656" s="684"/>
      <c r="AT656" s="684"/>
      <c r="AU656" s="684"/>
      <c r="AV656" s="684"/>
      <c r="AW656" s="684"/>
      <c r="AX656" s="684"/>
      <c r="AY656" s="684"/>
      <c r="AZ656" s="684"/>
      <c r="BA656" s="684"/>
      <c r="BB656" s="684"/>
      <c r="BC656" s="684"/>
      <c r="BD656" s="684"/>
      <c r="BE656" s="684"/>
      <c r="BF656" s="684"/>
      <c r="BG656" s="684"/>
    </row>
    <row r="657" spans="2:59" ht="14.55" customHeight="1" x14ac:dyDescent="0.2">
      <c r="B657" s="677" t="s">
        <v>1038</v>
      </c>
      <c r="C657" s="678"/>
      <c r="D657" s="677" t="s">
        <v>1237</v>
      </c>
      <c r="E657" s="719"/>
      <c r="F657" s="719"/>
      <c r="G657" s="719"/>
      <c r="H657" s="665">
        <f ca="1">OFFSET('(6)定期点検調書'!$B$12,L657-1,0)</f>
        <v>0</v>
      </c>
      <c r="I657" s="666"/>
      <c r="J657" s="666"/>
      <c r="K657" s="667"/>
      <c r="L657" s="703">
        <f>AO636+1</f>
        <v>63</v>
      </c>
      <c r="M657" s="703"/>
      <c r="N657" s="703"/>
      <c r="O657" s="703"/>
      <c r="P657" s="703"/>
      <c r="Q657" s="703"/>
      <c r="R657" s="703"/>
      <c r="S657" s="703"/>
      <c r="T657" s="703"/>
      <c r="U657" s="703"/>
      <c r="V657" s="703"/>
      <c r="W657" s="703"/>
      <c r="X657" s="703"/>
      <c r="Y657" s="703"/>
      <c r="Z657" s="703"/>
      <c r="AA657" s="703"/>
      <c r="AB657" s="703"/>
      <c r="AC657" s="703"/>
      <c r="AD657" s="704"/>
      <c r="AE657" s="677" t="s">
        <v>1038</v>
      </c>
      <c r="AF657" s="678"/>
      <c r="AG657" s="677" t="s">
        <v>1237</v>
      </c>
      <c r="AH657" s="719"/>
      <c r="AI657" s="719"/>
      <c r="AJ657" s="719"/>
      <c r="AK657" s="665">
        <f ca="1">OFFSET('(6)定期点検調書'!$B$12,AO657-1,0)</f>
        <v>0</v>
      </c>
      <c r="AL657" s="666"/>
      <c r="AM657" s="666"/>
      <c r="AN657" s="667"/>
      <c r="AO657" s="703">
        <f>L657+1</f>
        <v>64</v>
      </c>
      <c r="AP657" s="703"/>
      <c r="AQ657" s="703"/>
      <c r="AR657" s="703"/>
      <c r="AS657" s="703"/>
      <c r="AT657" s="703"/>
      <c r="AU657" s="703"/>
      <c r="AV657" s="703"/>
      <c r="AW657" s="703"/>
      <c r="AX657" s="703"/>
      <c r="AY657" s="703"/>
      <c r="AZ657" s="703"/>
      <c r="BA657" s="703"/>
      <c r="BB657" s="703"/>
      <c r="BC657" s="703"/>
      <c r="BD657" s="703"/>
      <c r="BE657" s="703"/>
      <c r="BF657" s="703"/>
      <c r="BG657" s="704"/>
    </row>
    <row r="658" spans="2:59" ht="14.55" customHeight="1" x14ac:dyDescent="0.2">
      <c r="B658" s="679"/>
      <c r="C658" s="680"/>
      <c r="D658" s="681"/>
      <c r="E658" s="720"/>
      <c r="F658" s="720"/>
      <c r="G658" s="720"/>
      <c r="H658" s="668"/>
      <c r="I658" s="669"/>
      <c r="J658" s="669"/>
      <c r="K658" s="670"/>
      <c r="L658" s="705"/>
      <c r="M658" s="705"/>
      <c r="N658" s="705"/>
      <c r="O658" s="705"/>
      <c r="P658" s="705"/>
      <c r="Q658" s="705"/>
      <c r="R658" s="705"/>
      <c r="S658" s="705"/>
      <c r="T658" s="705"/>
      <c r="U658" s="705"/>
      <c r="V658" s="705"/>
      <c r="W658" s="705"/>
      <c r="X658" s="705"/>
      <c r="Y658" s="705"/>
      <c r="Z658" s="705"/>
      <c r="AA658" s="705"/>
      <c r="AB658" s="705"/>
      <c r="AC658" s="705"/>
      <c r="AD658" s="706"/>
      <c r="AE658" s="679"/>
      <c r="AF658" s="680"/>
      <c r="AG658" s="681"/>
      <c r="AH658" s="720"/>
      <c r="AI658" s="720"/>
      <c r="AJ658" s="720"/>
      <c r="AK658" s="668"/>
      <c r="AL658" s="669"/>
      <c r="AM658" s="669"/>
      <c r="AN658" s="670"/>
      <c r="AO658" s="705"/>
      <c r="AP658" s="705"/>
      <c r="AQ658" s="705"/>
      <c r="AR658" s="705"/>
      <c r="AS658" s="705"/>
      <c r="AT658" s="705"/>
      <c r="AU658" s="705"/>
      <c r="AV658" s="705"/>
      <c r="AW658" s="705"/>
      <c r="AX658" s="705"/>
      <c r="AY658" s="705"/>
      <c r="AZ658" s="705"/>
      <c r="BA658" s="705"/>
      <c r="BB658" s="705"/>
      <c r="BC658" s="705"/>
      <c r="BD658" s="705"/>
      <c r="BE658" s="705"/>
      <c r="BF658" s="705"/>
      <c r="BG658" s="706"/>
    </row>
    <row r="659" spans="2:59" ht="14.55" customHeight="1" x14ac:dyDescent="0.2">
      <c r="B659" s="679"/>
      <c r="C659" s="680"/>
      <c r="D659" s="677" t="s">
        <v>992</v>
      </c>
      <c r="E659" s="719"/>
      <c r="F659" s="719"/>
      <c r="G659" s="719"/>
      <c r="H659" s="665">
        <f ca="1">OFFSET('(6)定期点検調書'!$D$12,L657-1,0)</f>
        <v>0</v>
      </c>
      <c r="I659" s="666"/>
      <c r="J659" s="666"/>
      <c r="K659" s="667"/>
      <c r="L659" s="705"/>
      <c r="M659" s="705"/>
      <c r="N659" s="705"/>
      <c r="O659" s="705"/>
      <c r="P659" s="705"/>
      <c r="Q659" s="705"/>
      <c r="R659" s="705"/>
      <c r="S659" s="705"/>
      <c r="T659" s="705"/>
      <c r="U659" s="705"/>
      <c r="V659" s="705"/>
      <c r="W659" s="705"/>
      <c r="X659" s="705"/>
      <c r="Y659" s="705"/>
      <c r="Z659" s="705"/>
      <c r="AA659" s="705"/>
      <c r="AB659" s="705"/>
      <c r="AC659" s="705"/>
      <c r="AD659" s="706"/>
      <c r="AE659" s="679"/>
      <c r="AF659" s="680"/>
      <c r="AG659" s="677" t="s">
        <v>992</v>
      </c>
      <c r="AH659" s="719"/>
      <c r="AI659" s="719"/>
      <c r="AJ659" s="719"/>
      <c r="AK659" s="665">
        <f ca="1">OFFSET('(6)定期点検調書'!$D$12,AO657-1,0)</f>
        <v>0</v>
      </c>
      <c r="AL659" s="666"/>
      <c r="AM659" s="666"/>
      <c r="AN659" s="667"/>
      <c r="AO659" s="705"/>
      <c r="AP659" s="705"/>
      <c r="AQ659" s="705"/>
      <c r="AR659" s="705"/>
      <c r="AS659" s="705"/>
      <c r="AT659" s="705"/>
      <c r="AU659" s="705"/>
      <c r="AV659" s="705"/>
      <c r="AW659" s="705"/>
      <c r="AX659" s="705"/>
      <c r="AY659" s="705"/>
      <c r="AZ659" s="705"/>
      <c r="BA659" s="705"/>
      <c r="BB659" s="705"/>
      <c r="BC659" s="705"/>
      <c r="BD659" s="705"/>
      <c r="BE659" s="705"/>
      <c r="BF659" s="705"/>
      <c r="BG659" s="706"/>
    </row>
    <row r="660" spans="2:59" ht="14.55" customHeight="1" x14ac:dyDescent="0.2">
      <c r="B660" s="681"/>
      <c r="C660" s="682"/>
      <c r="D660" s="681"/>
      <c r="E660" s="720"/>
      <c r="F660" s="720"/>
      <c r="G660" s="720"/>
      <c r="H660" s="668"/>
      <c r="I660" s="669"/>
      <c r="J660" s="669"/>
      <c r="K660" s="670"/>
      <c r="L660" s="705"/>
      <c r="M660" s="705"/>
      <c r="N660" s="705"/>
      <c r="O660" s="705"/>
      <c r="P660" s="705"/>
      <c r="Q660" s="705"/>
      <c r="R660" s="705"/>
      <c r="S660" s="705"/>
      <c r="T660" s="705"/>
      <c r="U660" s="705"/>
      <c r="V660" s="705"/>
      <c r="W660" s="705"/>
      <c r="X660" s="705"/>
      <c r="Y660" s="705"/>
      <c r="Z660" s="705"/>
      <c r="AA660" s="705"/>
      <c r="AB660" s="705"/>
      <c r="AC660" s="705"/>
      <c r="AD660" s="706"/>
      <c r="AE660" s="681"/>
      <c r="AF660" s="682"/>
      <c r="AG660" s="681"/>
      <c r="AH660" s="720"/>
      <c r="AI660" s="720"/>
      <c r="AJ660" s="720"/>
      <c r="AK660" s="668"/>
      <c r="AL660" s="669"/>
      <c r="AM660" s="669"/>
      <c r="AN660" s="670"/>
      <c r="AO660" s="705"/>
      <c r="AP660" s="705"/>
      <c r="AQ660" s="705"/>
      <c r="AR660" s="705"/>
      <c r="AS660" s="705"/>
      <c r="AT660" s="705"/>
      <c r="AU660" s="705"/>
      <c r="AV660" s="705"/>
      <c r="AW660" s="705"/>
      <c r="AX660" s="705"/>
      <c r="AY660" s="705"/>
      <c r="AZ660" s="705"/>
      <c r="BA660" s="705"/>
      <c r="BB660" s="705"/>
      <c r="BC660" s="705"/>
      <c r="BD660" s="705"/>
      <c r="BE660" s="705"/>
      <c r="BF660" s="705"/>
      <c r="BG660" s="706"/>
    </row>
    <row r="661" spans="2:59" ht="14.55" customHeight="1" x14ac:dyDescent="0.2">
      <c r="B661" s="677" t="s">
        <v>1238</v>
      </c>
      <c r="C661" s="678"/>
      <c r="D661" s="659" t="s">
        <v>993</v>
      </c>
      <c r="E661" s="660"/>
      <c r="F661" s="660"/>
      <c r="G661" s="660"/>
      <c r="H661" s="671">
        <f ca="1">OFFSET('(6)定期点検調書'!$AA$13,L657-1,0)</f>
        <v>0</v>
      </c>
      <c r="I661" s="672"/>
      <c r="J661" s="672"/>
      <c r="K661" s="673"/>
      <c r="L661" s="705"/>
      <c r="M661" s="705"/>
      <c r="N661" s="705"/>
      <c r="O661" s="705"/>
      <c r="P661" s="705"/>
      <c r="Q661" s="705"/>
      <c r="R661" s="705"/>
      <c r="S661" s="705"/>
      <c r="T661" s="705"/>
      <c r="U661" s="705"/>
      <c r="V661" s="705"/>
      <c r="W661" s="705"/>
      <c r="X661" s="705"/>
      <c r="Y661" s="705"/>
      <c r="Z661" s="705"/>
      <c r="AA661" s="705"/>
      <c r="AB661" s="705"/>
      <c r="AC661" s="705"/>
      <c r="AD661" s="706"/>
      <c r="AE661" s="677" t="s">
        <v>1238</v>
      </c>
      <c r="AF661" s="678"/>
      <c r="AG661" s="659" t="s">
        <v>993</v>
      </c>
      <c r="AH661" s="660"/>
      <c r="AI661" s="660"/>
      <c r="AJ661" s="660"/>
      <c r="AK661" s="671">
        <f ca="1">OFFSET('(6)定期点検調書'!$AA$13,AO657-1,0)</f>
        <v>0</v>
      </c>
      <c r="AL661" s="672"/>
      <c r="AM661" s="672"/>
      <c r="AN661" s="673"/>
      <c r="AO661" s="705"/>
      <c r="AP661" s="705"/>
      <c r="AQ661" s="705"/>
      <c r="AR661" s="705"/>
      <c r="AS661" s="705"/>
      <c r="AT661" s="705"/>
      <c r="AU661" s="705"/>
      <c r="AV661" s="705"/>
      <c r="AW661" s="705"/>
      <c r="AX661" s="705"/>
      <c r="AY661" s="705"/>
      <c r="AZ661" s="705"/>
      <c r="BA661" s="705"/>
      <c r="BB661" s="705"/>
      <c r="BC661" s="705"/>
      <c r="BD661" s="705"/>
      <c r="BE661" s="705"/>
      <c r="BF661" s="705"/>
      <c r="BG661" s="706"/>
    </row>
    <row r="662" spans="2:59" ht="14.55" customHeight="1" x14ac:dyDescent="0.2">
      <c r="B662" s="679"/>
      <c r="C662" s="680"/>
      <c r="D662" s="662"/>
      <c r="E662" s="663"/>
      <c r="F662" s="663"/>
      <c r="G662" s="663"/>
      <c r="H662" s="674"/>
      <c r="I662" s="675"/>
      <c r="J662" s="675"/>
      <c r="K662" s="676"/>
      <c r="L662" s="705"/>
      <c r="M662" s="705"/>
      <c r="N662" s="705"/>
      <c r="O662" s="705"/>
      <c r="P662" s="705"/>
      <c r="Q662" s="705"/>
      <c r="R662" s="705"/>
      <c r="S662" s="705"/>
      <c r="T662" s="705"/>
      <c r="U662" s="705"/>
      <c r="V662" s="705"/>
      <c r="W662" s="705"/>
      <c r="X662" s="705"/>
      <c r="Y662" s="705"/>
      <c r="Z662" s="705"/>
      <c r="AA662" s="705"/>
      <c r="AB662" s="705"/>
      <c r="AC662" s="705"/>
      <c r="AD662" s="706"/>
      <c r="AE662" s="679"/>
      <c r="AF662" s="680"/>
      <c r="AG662" s="662"/>
      <c r="AH662" s="663"/>
      <c r="AI662" s="663"/>
      <c r="AJ662" s="663"/>
      <c r="AK662" s="674"/>
      <c r="AL662" s="675"/>
      <c r="AM662" s="675"/>
      <c r="AN662" s="676"/>
      <c r="AO662" s="705"/>
      <c r="AP662" s="705"/>
      <c r="AQ662" s="705"/>
      <c r="AR662" s="705"/>
      <c r="AS662" s="705"/>
      <c r="AT662" s="705"/>
      <c r="AU662" s="705"/>
      <c r="AV662" s="705"/>
      <c r="AW662" s="705"/>
      <c r="AX662" s="705"/>
      <c r="AY662" s="705"/>
      <c r="AZ662" s="705"/>
      <c r="BA662" s="705"/>
      <c r="BB662" s="705"/>
      <c r="BC662" s="705"/>
      <c r="BD662" s="705"/>
      <c r="BE662" s="705"/>
      <c r="BF662" s="705"/>
      <c r="BG662" s="706"/>
    </row>
    <row r="663" spans="2:59" ht="14.55" customHeight="1" x14ac:dyDescent="0.2">
      <c r="B663" s="679"/>
      <c r="C663" s="680"/>
      <c r="D663" s="659" t="s">
        <v>1239</v>
      </c>
      <c r="E663" s="660"/>
      <c r="F663" s="660"/>
      <c r="G663" s="660"/>
      <c r="H663" s="665">
        <f ca="1">OFFSET('(6)定期点検調書'!$AD$12,L657-1,0)</f>
        <v>0</v>
      </c>
      <c r="I663" s="666"/>
      <c r="J663" s="666"/>
      <c r="K663" s="667"/>
      <c r="L663" s="705"/>
      <c r="M663" s="705"/>
      <c r="N663" s="705"/>
      <c r="O663" s="705"/>
      <c r="P663" s="705"/>
      <c r="Q663" s="705"/>
      <c r="R663" s="705"/>
      <c r="S663" s="705"/>
      <c r="T663" s="705"/>
      <c r="U663" s="705"/>
      <c r="V663" s="705"/>
      <c r="W663" s="705"/>
      <c r="X663" s="705"/>
      <c r="Y663" s="705"/>
      <c r="Z663" s="705"/>
      <c r="AA663" s="705"/>
      <c r="AB663" s="705"/>
      <c r="AC663" s="705"/>
      <c r="AD663" s="706"/>
      <c r="AE663" s="679"/>
      <c r="AF663" s="680"/>
      <c r="AG663" s="659" t="s">
        <v>1239</v>
      </c>
      <c r="AH663" s="660"/>
      <c r="AI663" s="660"/>
      <c r="AJ663" s="660"/>
      <c r="AK663" s="665">
        <f ca="1">OFFSET('(6)定期点検調書'!$AD$12,AO657-1,0)</f>
        <v>0</v>
      </c>
      <c r="AL663" s="666"/>
      <c r="AM663" s="666"/>
      <c r="AN663" s="667"/>
      <c r="AO663" s="705"/>
      <c r="AP663" s="705"/>
      <c r="AQ663" s="705"/>
      <c r="AR663" s="705"/>
      <c r="AS663" s="705"/>
      <c r="AT663" s="705"/>
      <c r="AU663" s="705"/>
      <c r="AV663" s="705"/>
      <c r="AW663" s="705"/>
      <c r="AX663" s="705"/>
      <c r="AY663" s="705"/>
      <c r="AZ663" s="705"/>
      <c r="BA663" s="705"/>
      <c r="BB663" s="705"/>
      <c r="BC663" s="705"/>
      <c r="BD663" s="705"/>
      <c r="BE663" s="705"/>
      <c r="BF663" s="705"/>
      <c r="BG663" s="706"/>
    </row>
    <row r="664" spans="2:59" ht="14.55" customHeight="1" x14ac:dyDescent="0.2">
      <c r="B664" s="681"/>
      <c r="C664" s="682"/>
      <c r="D664" s="662"/>
      <c r="E664" s="663"/>
      <c r="F664" s="663"/>
      <c r="G664" s="663"/>
      <c r="H664" s="668"/>
      <c r="I664" s="669"/>
      <c r="J664" s="669"/>
      <c r="K664" s="670"/>
      <c r="L664" s="705"/>
      <c r="M664" s="705"/>
      <c r="N664" s="705"/>
      <c r="O664" s="705"/>
      <c r="P664" s="705"/>
      <c r="Q664" s="705"/>
      <c r="R664" s="705"/>
      <c r="S664" s="705"/>
      <c r="T664" s="705"/>
      <c r="U664" s="705"/>
      <c r="V664" s="705"/>
      <c r="W664" s="705"/>
      <c r="X664" s="705"/>
      <c r="Y664" s="705"/>
      <c r="Z664" s="705"/>
      <c r="AA664" s="705"/>
      <c r="AB664" s="705"/>
      <c r="AC664" s="705"/>
      <c r="AD664" s="706"/>
      <c r="AE664" s="681"/>
      <c r="AF664" s="682"/>
      <c r="AG664" s="662"/>
      <c r="AH664" s="663"/>
      <c r="AI664" s="663"/>
      <c r="AJ664" s="663"/>
      <c r="AK664" s="668"/>
      <c r="AL664" s="669"/>
      <c r="AM664" s="669"/>
      <c r="AN664" s="670"/>
      <c r="AO664" s="705"/>
      <c r="AP664" s="705"/>
      <c r="AQ664" s="705"/>
      <c r="AR664" s="705"/>
      <c r="AS664" s="705"/>
      <c r="AT664" s="705"/>
      <c r="AU664" s="705"/>
      <c r="AV664" s="705"/>
      <c r="AW664" s="705"/>
      <c r="AX664" s="705"/>
      <c r="AY664" s="705"/>
      <c r="AZ664" s="705"/>
      <c r="BA664" s="705"/>
      <c r="BB664" s="705"/>
      <c r="BC664" s="705"/>
      <c r="BD664" s="705"/>
      <c r="BE664" s="705"/>
      <c r="BF664" s="705"/>
      <c r="BG664" s="706"/>
    </row>
    <row r="665" spans="2:59" ht="28.95" customHeight="1" x14ac:dyDescent="0.2">
      <c r="B665" s="716" t="s">
        <v>995</v>
      </c>
      <c r="C665" s="717"/>
      <c r="D665" s="717"/>
      <c r="E665" s="717"/>
      <c r="F665" s="717"/>
      <c r="G665" s="718"/>
      <c r="H665" s="709">
        <f ca="1">OFFSET('(6)定期点検調書'!$AK$12,L657-1,0)</f>
        <v>0</v>
      </c>
      <c r="I665" s="710"/>
      <c r="J665" s="710"/>
      <c r="K665" s="711"/>
      <c r="L665" s="705"/>
      <c r="M665" s="705"/>
      <c r="N665" s="705"/>
      <c r="O665" s="705"/>
      <c r="P665" s="705"/>
      <c r="Q665" s="705"/>
      <c r="R665" s="705"/>
      <c r="S665" s="705"/>
      <c r="T665" s="705"/>
      <c r="U665" s="705"/>
      <c r="V665" s="705"/>
      <c r="W665" s="705"/>
      <c r="X665" s="705"/>
      <c r="Y665" s="705"/>
      <c r="Z665" s="705"/>
      <c r="AA665" s="705"/>
      <c r="AB665" s="705"/>
      <c r="AC665" s="705"/>
      <c r="AD665" s="706"/>
      <c r="AE665" s="716" t="s">
        <v>995</v>
      </c>
      <c r="AF665" s="717"/>
      <c r="AG665" s="717"/>
      <c r="AH665" s="717"/>
      <c r="AI665" s="717"/>
      <c r="AJ665" s="718"/>
      <c r="AK665" s="709">
        <f ca="1">OFFSET('(6)定期点検調書'!$AK$12,AO657-1,0)</f>
        <v>0</v>
      </c>
      <c r="AL665" s="710"/>
      <c r="AM665" s="710"/>
      <c r="AN665" s="711"/>
      <c r="AO665" s="705"/>
      <c r="AP665" s="705"/>
      <c r="AQ665" s="705"/>
      <c r="AR665" s="705"/>
      <c r="AS665" s="705"/>
      <c r="AT665" s="705"/>
      <c r="AU665" s="705"/>
      <c r="AV665" s="705"/>
      <c r="AW665" s="705"/>
      <c r="AX665" s="705"/>
      <c r="AY665" s="705"/>
      <c r="AZ665" s="705"/>
      <c r="BA665" s="705"/>
      <c r="BB665" s="705"/>
      <c r="BC665" s="705"/>
      <c r="BD665" s="705"/>
      <c r="BE665" s="705"/>
      <c r="BF665" s="705"/>
      <c r="BG665" s="706"/>
    </row>
    <row r="666" spans="2:59" ht="14.55" customHeight="1" x14ac:dyDescent="0.2">
      <c r="B666" s="677" t="s">
        <v>1240</v>
      </c>
      <c r="C666" s="661"/>
      <c r="D666" s="659" t="s">
        <v>994</v>
      </c>
      <c r="E666" s="660"/>
      <c r="F666" s="660"/>
      <c r="G666" s="661"/>
      <c r="H666" s="699" t="str">
        <f ca="1">OFFSET('(6)定期点検調書'!$BY$12,L657-1,0)</f>
        <v/>
      </c>
      <c r="I666" s="700"/>
      <c r="J666" s="700"/>
      <c r="K666" s="714"/>
      <c r="L666" s="705"/>
      <c r="M666" s="705"/>
      <c r="N666" s="705"/>
      <c r="O666" s="705"/>
      <c r="P666" s="705"/>
      <c r="Q666" s="705"/>
      <c r="R666" s="705"/>
      <c r="S666" s="705"/>
      <c r="T666" s="705"/>
      <c r="U666" s="705"/>
      <c r="V666" s="705"/>
      <c r="W666" s="705"/>
      <c r="X666" s="705"/>
      <c r="Y666" s="705"/>
      <c r="Z666" s="705"/>
      <c r="AA666" s="705"/>
      <c r="AB666" s="705"/>
      <c r="AC666" s="705"/>
      <c r="AD666" s="706"/>
      <c r="AE666" s="677" t="s">
        <v>1240</v>
      </c>
      <c r="AF666" s="661"/>
      <c r="AG666" s="659" t="s">
        <v>994</v>
      </c>
      <c r="AH666" s="660"/>
      <c r="AI666" s="660"/>
      <c r="AJ666" s="661"/>
      <c r="AK666" s="699" t="str">
        <f ca="1">OFFSET('(6)定期点検調書'!$BY$12,AO657-1,0)</f>
        <v/>
      </c>
      <c r="AL666" s="700"/>
      <c r="AM666" s="700"/>
      <c r="AN666" s="714"/>
      <c r="AO666" s="705"/>
      <c r="AP666" s="705"/>
      <c r="AQ666" s="705"/>
      <c r="AR666" s="705"/>
      <c r="AS666" s="705"/>
      <c r="AT666" s="705"/>
      <c r="AU666" s="705"/>
      <c r="AV666" s="705"/>
      <c r="AW666" s="705"/>
      <c r="AX666" s="705"/>
      <c r="AY666" s="705"/>
      <c r="AZ666" s="705"/>
      <c r="BA666" s="705"/>
      <c r="BB666" s="705"/>
      <c r="BC666" s="705"/>
      <c r="BD666" s="705"/>
      <c r="BE666" s="705"/>
      <c r="BF666" s="705"/>
      <c r="BG666" s="706"/>
    </row>
    <row r="667" spans="2:59" ht="14.55" customHeight="1" x14ac:dyDescent="0.2">
      <c r="B667" s="712"/>
      <c r="C667" s="713"/>
      <c r="D667" s="662"/>
      <c r="E667" s="663"/>
      <c r="F667" s="663"/>
      <c r="G667" s="664"/>
      <c r="H667" s="701"/>
      <c r="I667" s="702"/>
      <c r="J667" s="702"/>
      <c r="K667" s="715"/>
      <c r="L667" s="705"/>
      <c r="M667" s="705"/>
      <c r="N667" s="705"/>
      <c r="O667" s="705"/>
      <c r="P667" s="705"/>
      <c r="Q667" s="705"/>
      <c r="R667" s="705"/>
      <c r="S667" s="705"/>
      <c r="T667" s="705"/>
      <c r="U667" s="705"/>
      <c r="V667" s="705"/>
      <c r="W667" s="705"/>
      <c r="X667" s="705"/>
      <c r="Y667" s="705"/>
      <c r="Z667" s="705"/>
      <c r="AA667" s="705"/>
      <c r="AB667" s="705"/>
      <c r="AC667" s="705"/>
      <c r="AD667" s="706"/>
      <c r="AE667" s="712"/>
      <c r="AF667" s="713"/>
      <c r="AG667" s="662"/>
      <c r="AH667" s="663"/>
      <c r="AI667" s="663"/>
      <c r="AJ667" s="664"/>
      <c r="AK667" s="701"/>
      <c r="AL667" s="702"/>
      <c r="AM667" s="702"/>
      <c r="AN667" s="715"/>
      <c r="AO667" s="705"/>
      <c r="AP667" s="705"/>
      <c r="AQ667" s="705"/>
      <c r="AR667" s="705"/>
      <c r="AS667" s="705"/>
      <c r="AT667" s="705"/>
      <c r="AU667" s="705"/>
      <c r="AV667" s="705"/>
      <c r="AW667" s="705"/>
      <c r="AX667" s="705"/>
      <c r="AY667" s="705"/>
      <c r="AZ667" s="705"/>
      <c r="BA667" s="705"/>
      <c r="BB667" s="705"/>
      <c r="BC667" s="705"/>
      <c r="BD667" s="705"/>
      <c r="BE667" s="705"/>
      <c r="BF667" s="705"/>
      <c r="BG667" s="706"/>
    </row>
    <row r="668" spans="2:59" ht="14.55" customHeight="1" x14ac:dyDescent="0.2">
      <c r="B668" s="712"/>
      <c r="C668" s="713"/>
      <c r="D668" s="659" t="s">
        <v>1186</v>
      </c>
      <c r="E668" s="660"/>
      <c r="F668" s="660"/>
      <c r="G668" s="661"/>
      <c r="H668" s="665">
        <f ca="1">OFFSET('(6)定期点検調書'!$BC$12,L657-1,0)</f>
        <v>0</v>
      </c>
      <c r="I668" s="666"/>
      <c r="J668" s="666"/>
      <c r="K668" s="667"/>
      <c r="L668" s="705"/>
      <c r="M668" s="705"/>
      <c r="N668" s="705"/>
      <c r="O668" s="705"/>
      <c r="P668" s="705"/>
      <c r="Q668" s="705"/>
      <c r="R668" s="705"/>
      <c r="S668" s="705"/>
      <c r="T668" s="705"/>
      <c r="U668" s="705"/>
      <c r="V668" s="705"/>
      <c r="W668" s="705"/>
      <c r="X668" s="705"/>
      <c r="Y668" s="705"/>
      <c r="Z668" s="705"/>
      <c r="AA668" s="705"/>
      <c r="AB668" s="705"/>
      <c r="AC668" s="705"/>
      <c r="AD668" s="706"/>
      <c r="AE668" s="712"/>
      <c r="AF668" s="713"/>
      <c r="AG668" s="659" t="s">
        <v>1186</v>
      </c>
      <c r="AH668" s="660"/>
      <c r="AI668" s="660"/>
      <c r="AJ668" s="661"/>
      <c r="AK668" s="665">
        <f ca="1">OFFSET('(6)定期点検調書'!$BC$12,AO657-1,0)</f>
        <v>0</v>
      </c>
      <c r="AL668" s="666"/>
      <c r="AM668" s="666"/>
      <c r="AN668" s="667"/>
      <c r="AO668" s="705"/>
      <c r="AP668" s="705"/>
      <c r="AQ668" s="705"/>
      <c r="AR668" s="705"/>
      <c r="AS668" s="705"/>
      <c r="AT668" s="705"/>
      <c r="AU668" s="705"/>
      <c r="AV668" s="705"/>
      <c r="AW668" s="705"/>
      <c r="AX668" s="705"/>
      <c r="AY668" s="705"/>
      <c r="AZ668" s="705"/>
      <c r="BA668" s="705"/>
      <c r="BB668" s="705"/>
      <c r="BC668" s="705"/>
      <c r="BD668" s="705"/>
      <c r="BE668" s="705"/>
      <c r="BF668" s="705"/>
      <c r="BG668" s="706"/>
    </row>
    <row r="669" spans="2:59" ht="14.55" customHeight="1" x14ac:dyDescent="0.2">
      <c r="B669" s="712"/>
      <c r="C669" s="713"/>
      <c r="D669" s="662"/>
      <c r="E669" s="663"/>
      <c r="F669" s="663"/>
      <c r="G669" s="664"/>
      <c r="H669" s="668"/>
      <c r="I669" s="669"/>
      <c r="J669" s="669"/>
      <c r="K669" s="670"/>
      <c r="L669" s="705"/>
      <c r="M669" s="705"/>
      <c r="N669" s="705"/>
      <c r="O669" s="705"/>
      <c r="P669" s="705"/>
      <c r="Q669" s="705"/>
      <c r="R669" s="705"/>
      <c r="S669" s="705"/>
      <c r="T669" s="705"/>
      <c r="U669" s="705"/>
      <c r="V669" s="705"/>
      <c r="W669" s="705"/>
      <c r="X669" s="705"/>
      <c r="Y669" s="705"/>
      <c r="Z669" s="705"/>
      <c r="AA669" s="705"/>
      <c r="AB669" s="705"/>
      <c r="AC669" s="705"/>
      <c r="AD669" s="706"/>
      <c r="AE669" s="712"/>
      <c r="AF669" s="713"/>
      <c r="AG669" s="662"/>
      <c r="AH669" s="663"/>
      <c r="AI669" s="663"/>
      <c r="AJ669" s="664"/>
      <c r="AK669" s="668"/>
      <c r="AL669" s="669"/>
      <c r="AM669" s="669"/>
      <c r="AN669" s="670"/>
      <c r="AO669" s="705"/>
      <c r="AP669" s="705"/>
      <c r="AQ669" s="705"/>
      <c r="AR669" s="705"/>
      <c r="AS669" s="705"/>
      <c r="AT669" s="705"/>
      <c r="AU669" s="705"/>
      <c r="AV669" s="705"/>
      <c r="AW669" s="705"/>
      <c r="AX669" s="705"/>
      <c r="AY669" s="705"/>
      <c r="AZ669" s="705"/>
      <c r="BA669" s="705"/>
      <c r="BB669" s="705"/>
      <c r="BC669" s="705"/>
      <c r="BD669" s="705"/>
      <c r="BE669" s="705"/>
      <c r="BF669" s="705"/>
      <c r="BG669" s="706"/>
    </row>
    <row r="670" spans="2:59" ht="14.55" customHeight="1" x14ac:dyDescent="0.2">
      <c r="B670" s="712"/>
      <c r="C670" s="713"/>
      <c r="D670" s="659" t="s">
        <v>1187</v>
      </c>
      <c r="E670" s="660"/>
      <c r="F670" s="660"/>
      <c r="G670" s="661"/>
      <c r="H670" s="665">
        <f ca="1">OFFSET('(6)定期点検調書'!$BF$12,L657-1,0)</f>
        <v>0</v>
      </c>
      <c r="I670" s="666"/>
      <c r="J670" s="666"/>
      <c r="K670" s="667"/>
      <c r="L670" s="705"/>
      <c r="M670" s="705"/>
      <c r="N670" s="705"/>
      <c r="O670" s="705"/>
      <c r="P670" s="705"/>
      <c r="Q670" s="705"/>
      <c r="R670" s="705"/>
      <c r="S670" s="705"/>
      <c r="T670" s="705"/>
      <c r="U670" s="705"/>
      <c r="V670" s="705"/>
      <c r="W670" s="705"/>
      <c r="X670" s="705"/>
      <c r="Y670" s="705"/>
      <c r="Z670" s="705"/>
      <c r="AA670" s="705"/>
      <c r="AB670" s="705"/>
      <c r="AC670" s="705"/>
      <c r="AD670" s="706"/>
      <c r="AE670" s="712"/>
      <c r="AF670" s="713"/>
      <c r="AG670" s="659" t="s">
        <v>1187</v>
      </c>
      <c r="AH670" s="660"/>
      <c r="AI670" s="660"/>
      <c r="AJ670" s="661"/>
      <c r="AK670" s="665">
        <f ca="1">OFFSET('(6)定期点検調書'!$BF$12,AO657-1,0)</f>
        <v>0</v>
      </c>
      <c r="AL670" s="666"/>
      <c r="AM670" s="666"/>
      <c r="AN670" s="667"/>
      <c r="AO670" s="705"/>
      <c r="AP670" s="705"/>
      <c r="AQ670" s="705"/>
      <c r="AR670" s="705"/>
      <c r="AS670" s="705"/>
      <c r="AT670" s="705"/>
      <c r="AU670" s="705"/>
      <c r="AV670" s="705"/>
      <c r="AW670" s="705"/>
      <c r="AX670" s="705"/>
      <c r="AY670" s="705"/>
      <c r="AZ670" s="705"/>
      <c r="BA670" s="705"/>
      <c r="BB670" s="705"/>
      <c r="BC670" s="705"/>
      <c r="BD670" s="705"/>
      <c r="BE670" s="705"/>
      <c r="BF670" s="705"/>
      <c r="BG670" s="706"/>
    </row>
    <row r="671" spans="2:59" ht="14.55" customHeight="1" x14ac:dyDescent="0.2">
      <c r="B671" s="662"/>
      <c r="C671" s="664"/>
      <c r="D671" s="662"/>
      <c r="E671" s="663"/>
      <c r="F671" s="663"/>
      <c r="G671" s="664"/>
      <c r="H671" s="668"/>
      <c r="I671" s="669"/>
      <c r="J671" s="669"/>
      <c r="K671" s="670"/>
      <c r="L671" s="707"/>
      <c r="M671" s="707"/>
      <c r="N671" s="707"/>
      <c r="O671" s="707"/>
      <c r="P671" s="707"/>
      <c r="Q671" s="707"/>
      <c r="R671" s="707"/>
      <c r="S671" s="707"/>
      <c r="T671" s="707"/>
      <c r="U671" s="707"/>
      <c r="V671" s="707"/>
      <c r="W671" s="707"/>
      <c r="X671" s="707"/>
      <c r="Y671" s="707"/>
      <c r="Z671" s="707"/>
      <c r="AA671" s="707"/>
      <c r="AB671" s="707"/>
      <c r="AC671" s="707"/>
      <c r="AD671" s="708"/>
      <c r="AE671" s="662"/>
      <c r="AF671" s="664"/>
      <c r="AG671" s="662"/>
      <c r="AH671" s="663"/>
      <c r="AI671" s="663"/>
      <c r="AJ671" s="664"/>
      <c r="AK671" s="668"/>
      <c r="AL671" s="669"/>
      <c r="AM671" s="669"/>
      <c r="AN671" s="670"/>
      <c r="AO671" s="707"/>
      <c r="AP671" s="707"/>
      <c r="AQ671" s="707"/>
      <c r="AR671" s="707"/>
      <c r="AS671" s="707"/>
      <c r="AT671" s="707"/>
      <c r="AU671" s="707"/>
      <c r="AV671" s="707"/>
      <c r="AW671" s="707"/>
      <c r="AX671" s="707"/>
      <c r="AY671" s="707"/>
      <c r="AZ671" s="707"/>
      <c r="BA671" s="707"/>
      <c r="BB671" s="707"/>
      <c r="BC671" s="707"/>
      <c r="BD671" s="707"/>
      <c r="BE671" s="707"/>
      <c r="BF671" s="707"/>
      <c r="BG671" s="708"/>
    </row>
    <row r="672" spans="2:59" ht="14.55" customHeight="1" x14ac:dyDescent="0.2">
      <c r="B672" s="683" t="s">
        <v>1241</v>
      </c>
      <c r="C672" s="683"/>
      <c r="D672" s="683"/>
      <c r="E672" s="683"/>
      <c r="F672" s="683"/>
      <c r="G672" s="683"/>
      <c r="H672" s="699" t="str">
        <f ca="1">IF(OFFSET('(6)定期点検調書'!$AR$12,L657-1,0)="","",OFFSET('(6)定期点検調書'!$AQ$12,L657-1,0)&amp;TEXT(OFFSET('(6)定期点検調書'!$AR$12,L657-1,0),"0.0")&amp;OFFSET('(6)定期点検調書'!$AT$12,L657-1,0))  &amp;  IF(OFFSET('(6)定期点検調書'!$AV$12,L657-1,0)="","","／"&amp;OFFSET('(6)定期点検調書'!$AU$12,L657-1,0)&amp;TEXT(OFFSET('(6)定期点検調書'!$AV$12,L657-1,0),"0.0")&amp;OFFSET('(6)定期点検調書'!$AX$12,L657-1,0))  &amp;  IF(OFFSET('(6)定期点検調書'!$AZ$12,L657-1,0)="","","／"&amp;OFFSET('(6)定期点検調書'!$AY$12,L657-1,0)&amp;TEXT(OFFSET('(6)定期点検調書'!$AZ$12,L657-1,0),"0.0")&amp;OFFSET('(6)定期点検調書'!$BB$12,L657-1,0))</f>
        <v/>
      </c>
      <c r="I672" s="700"/>
      <c r="J672" s="700"/>
      <c r="K672" s="700"/>
      <c r="L672" s="700"/>
      <c r="M672" s="700"/>
      <c r="N672" s="700"/>
      <c r="O672" s="700"/>
      <c r="P672" s="685" t="s">
        <v>1243</v>
      </c>
      <c r="Q672" s="685"/>
      <c r="R672" s="685"/>
      <c r="S672" s="685"/>
      <c r="T672" s="685"/>
      <c r="U672" s="685"/>
      <c r="V672" s="685"/>
      <c r="W672" s="686" t="str">
        <f ca="1">OFFSET('(6)定期点検調書'!$F$12,L657-1,0)</f>
        <v/>
      </c>
      <c r="X672" s="687"/>
      <c r="Y672" s="687"/>
      <c r="Z672" s="687"/>
      <c r="AA672" s="687"/>
      <c r="AB672" s="687"/>
      <c r="AC672" s="687"/>
      <c r="AD672" s="688"/>
      <c r="AE672" s="683" t="s">
        <v>1241</v>
      </c>
      <c r="AF672" s="683"/>
      <c r="AG672" s="683"/>
      <c r="AH672" s="683"/>
      <c r="AI672" s="683"/>
      <c r="AJ672" s="683"/>
      <c r="AK672" s="699" t="str">
        <f ca="1">IF(OFFSET('(6)定期点検調書'!$AR$12,AO657-1,0)="","",OFFSET('(6)定期点検調書'!$AQ$12,AO657-1,0)&amp;TEXT(OFFSET('(6)定期点検調書'!$AR$12,AO657-1,0),"0.0")&amp;OFFSET('(6)定期点検調書'!$AT$12,AO657-1,0))  &amp;  IF(OFFSET('(6)定期点検調書'!$AV$12,AO657-1,0)="","","／"&amp;OFFSET('(6)定期点検調書'!$AU$12,AO657-1,0)&amp;TEXT(OFFSET('(6)定期点検調書'!$AV$12,AO657-1,0),"0.0")&amp;OFFSET('(6)定期点検調書'!$AX$12,AO657-1,0))  &amp;  IF(OFFSET('(6)定期点検調書'!$AZ$12,AO657-1,0)="","","／"&amp;OFFSET('(6)定期点検調書'!$AY$12,AO657-1,0)&amp;TEXT(OFFSET('(6)定期点検調書'!$AZ$12,AO657-1,0),"0.0")&amp;OFFSET('(6)定期点検調書'!$BB$12,AO657-1,0))</f>
        <v/>
      </c>
      <c r="AL672" s="700"/>
      <c r="AM672" s="700"/>
      <c r="AN672" s="700"/>
      <c r="AO672" s="700"/>
      <c r="AP672" s="700"/>
      <c r="AQ672" s="700"/>
      <c r="AR672" s="700"/>
      <c r="AS672" s="685" t="s">
        <v>1243</v>
      </c>
      <c r="AT672" s="685"/>
      <c r="AU672" s="685"/>
      <c r="AV672" s="685"/>
      <c r="AW672" s="685"/>
      <c r="AX672" s="685"/>
      <c r="AY672" s="685"/>
      <c r="AZ672" s="686" t="str">
        <f ca="1">OFFSET('(6)定期点検調書'!$F$12,AO657-1,0)</f>
        <v/>
      </c>
      <c r="BA672" s="687"/>
      <c r="BB672" s="687"/>
      <c r="BC672" s="687"/>
      <c r="BD672" s="687"/>
      <c r="BE672" s="687"/>
      <c r="BF672" s="687"/>
      <c r="BG672" s="688"/>
    </row>
    <row r="673" spans="2:86" ht="14.55" customHeight="1" x14ac:dyDescent="0.2">
      <c r="B673" s="683"/>
      <c r="C673" s="683"/>
      <c r="D673" s="683"/>
      <c r="E673" s="683"/>
      <c r="F673" s="683"/>
      <c r="G673" s="683"/>
      <c r="H673" s="701"/>
      <c r="I673" s="702"/>
      <c r="J673" s="702"/>
      <c r="K673" s="702"/>
      <c r="L673" s="702"/>
      <c r="M673" s="702"/>
      <c r="N673" s="702"/>
      <c r="O673" s="702"/>
      <c r="P673" s="685"/>
      <c r="Q673" s="685"/>
      <c r="R673" s="685"/>
      <c r="S673" s="685"/>
      <c r="T673" s="685"/>
      <c r="U673" s="685"/>
      <c r="V673" s="685"/>
      <c r="W673" s="689"/>
      <c r="X673" s="690"/>
      <c r="Y673" s="690"/>
      <c r="Z673" s="690"/>
      <c r="AA673" s="690"/>
      <c r="AB673" s="690"/>
      <c r="AC673" s="690"/>
      <c r="AD673" s="691"/>
      <c r="AE673" s="683"/>
      <c r="AF673" s="683"/>
      <c r="AG673" s="683"/>
      <c r="AH673" s="683"/>
      <c r="AI673" s="683"/>
      <c r="AJ673" s="683"/>
      <c r="AK673" s="701"/>
      <c r="AL673" s="702"/>
      <c r="AM673" s="702"/>
      <c r="AN673" s="702"/>
      <c r="AO673" s="702"/>
      <c r="AP673" s="702"/>
      <c r="AQ673" s="702"/>
      <c r="AR673" s="702"/>
      <c r="AS673" s="685"/>
      <c r="AT673" s="685"/>
      <c r="AU673" s="685"/>
      <c r="AV673" s="685"/>
      <c r="AW673" s="685"/>
      <c r="AX673" s="685"/>
      <c r="AY673" s="685"/>
      <c r="AZ673" s="689"/>
      <c r="BA673" s="690"/>
      <c r="BB673" s="690"/>
      <c r="BC673" s="690"/>
      <c r="BD673" s="690"/>
      <c r="BE673" s="690"/>
      <c r="BF673" s="690"/>
      <c r="BG673" s="691"/>
    </row>
    <row r="674" spans="2:86" ht="14.55" customHeight="1" x14ac:dyDescent="0.2">
      <c r="B674" s="659" t="s">
        <v>1242</v>
      </c>
      <c r="C674" s="660"/>
      <c r="D674" s="660"/>
      <c r="E674" s="660"/>
      <c r="F674" s="660"/>
      <c r="G674" s="661"/>
      <c r="H674" s="671" t="str">
        <f ca="1">IF(OFFSET('(6)定期点検調書'!$BL$12,L657-1,0)="","",VLOOKUP(OFFSET('(6)定期点検調書'!$BL$12,L657-1,0),ﾃﾞｰﾀ一覧!$AY$4:$BB$16,2,FALSE))  &amp;  IF(OFFSET('(6)定期点検調書'!$BC$12,L657-1,0)="","","／"&amp;VLOOKUP(OFFSET('(6)定期点検調書'!$BC$12,L657-1,0),ﾃﾞｰﾀ一覧!$AY$4:$BB$16,2,FALSE))  &amp;  IF(OFFSET('(6)定期点検調書'!$BD$12,L657-1,0)="","","／"&amp;VLOOKUP(OFFSET('(6)定期点検調書'!$BD$12,L657-1,0),ﾃﾞｰﾀ一覧!$AY$4:$BB$16,2,FALSE))</f>
        <v/>
      </c>
      <c r="I674" s="672"/>
      <c r="J674" s="672"/>
      <c r="K674" s="672"/>
      <c r="L674" s="672"/>
      <c r="M674" s="672"/>
      <c r="N674" s="672"/>
      <c r="O674" s="672"/>
      <c r="P674" s="692" t="s">
        <v>996</v>
      </c>
      <c r="Q674" s="692"/>
      <c r="R674" s="692"/>
      <c r="S674" s="692"/>
      <c r="T674" s="692"/>
      <c r="U674" s="692"/>
      <c r="V674" s="692"/>
      <c r="W674" s="693"/>
      <c r="X674" s="694"/>
      <c r="Y674" s="694"/>
      <c r="Z674" s="694"/>
      <c r="AA674" s="694"/>
      <c r="AB674" s="694"/>
      <c r="AC674" s="694"/>
      <c r="AD674" s="695"/>
      <c r="AE674" s="659" t="s">
        <v>1242</v>
      </c>
      <c r="AF674" s="660"/>
      <c r="AG674" s="660"/>
      <c r="AH674" s="660"/>
      <c r="AI674" s="660"/>
      <c r="AJ674" s="661"/>
      <c r="AK674" s="671" t="str">
        <f ca="1">IF(OFFSET('(6)定期点検調書'!$BL$12,AO657-1,0)="","",VLOOKUP(OFFSET('(6)定期点検調書'!$BL$12,AO657-1,0),ﾃﾞｰﾀ一覧!$AY$4:$BB$16,2,FALSE))  &amp;  IF(OFFSET('(6)定期点検調書'!$BC$12,AO657-1,0)="","","／"&amp;VLOOKUP(OFFSET('(6)定期点検調書'!$BC$12,AO657-1,0),ﾃﾞｰﾀ一覧!$AY$4:$BB$16,2,FALSE))  &amp;  IF(OFFSET('(6)定期点検調書'!$BD$12,AO657-1,0)="","","／"&amp;VLOOKUP(OFFSET('(6)定期点検調書'!$BD$12,AO657-1,0),ﾃﾞｰﾀ一覧!$AY$4:$BB$16,2,FALSE))</f>
        <v/>
      </c>
      <c r="AL674" s="672"/>
      <c r="AM674" s="672"/>
      <c r="AN674" s="672"/>
      <c r="AO674" s="672"/>
      <c r="AP674" s="672"/>
      <c r="AQ674" s="672"/>
      <c r="AR674" s="672"/>
      <c r="AS674" s="692" t="s">
        <v>996</v>
      </c>
      <c r="AT674" s="692"/>
      <c r="AU674" s="692"/>
      <c r="AV674" s="692"/>
      <c r="AW674" s="692"/>
      <c r="AX674" s="692"/>
      <c r="AY674" s="692"/>
      <c r="AZ674" s="693"/>
      <c r="BA674" s="694"/>
      <c r="BB674" s="694"/>
      <c r="BC674" s="694"/>
      <c r="BD674" s="694"/>
      <c r="BE674" s="694"/>
      <c r="BF674" s="694"/>
      <c r="BG674" s="695"/>
    </row>
    <row r="675" spans="2:86" ht="14.55" customHeight="1" x14ac:dyDescent="0.2">
      <c r="B675" s="662"/>
      <c r="C675" s="663"/>
      <c r="D675" s="663"/>
      <c r="E675" s="663"/>
      <c r="F675" s="663"/>
      <c r="G675" s="664"/>
      <c r="H675" s="674"/>
      <c r="I675" s="675"/>
      <c r="J675" s="675"/>
      <c r="K675" s="675"/>
      <c r="L675" s="675"/>
      <c r="M675" s="675"/>
      <c r="N675" s="675"/>
      <c r="O675" s="675"/>
      <c r="P675" s="692"/>
      <c r="Q675" s="692"/>
      <c r="R675" s="692"/>
      <c r="S675" s="692"/>
      <c r="T675" s="692"/>
      <c r="U675" s="692"/>
      <c r="V675" s="692"/>
      <c r="W675" s="696"/>
      <c r="X675" s="697"/>
      <c r="Y675" s="697"/>
      <c r="Z675" s="697"/>
      <c r="AA675" s="697"/>
      <c r="AB675" s="697"/>
      <c r="AC675" s="697"/>
      <c r="AD675" s="698"/>
      <c r="AE675" s="662"/>
      <c r="AF675" s="663"/>
      <c r="AG675" s="663"/>
      <c r="AH675" s="663"/>
      <c r="AI675" s="663"/>
      <c r="AJ675" s="664"/>
      <c r="AK675" s="674"/>
      <c r="AL675" s="675"/>
      <c r="AM675" s="675"/>
      <c r="AN675" s="675"/>
      <c r="AO675" s="675"/>
      <c r="AP675" s="675"/>
      <c r="AQ675" s="675"/>
      <c r="AR675" s="675"/>
      <c r="AS675" s="692"/>
      <c r="AT675" s="692"/>
      <c r="AU675" s="692"/>
      <c r="AV675" s="692"/>
      <c r="AW675" s="692"/>
      <c r="AX675" s="692"/>
      <c r="AY675" s="692"/>
      <c r="AZ675" s="696"/>
      <c r="BA675" s="697"/>
      <c r="BB675" s="697"/>
      <c r="BC675" s="697"/>
      <c r="BD675" s="697"/>
      <c r="BE675" s="697"/>
      <c r="BF675" s="697"/>
      <c r="BG675" s="698"/>
    </row>
    <row r="676" spans="2:86" ht="19.5" customHeight="1" x14ac:dyDescent="0.2">
      <c r="B676" s="683" t="s">
        <v>79</v>
      </c>
      <c r="C676" s="683"/>
      <c r="D676" s="683"/>
      <c r="E676" s="683"/>
      <c r="F676" s="683"/>
      <c r="G676" s="683"/>
      <c r="H676" s="684">
        <f ca="1">OFFSET('(6)定期点検調書'!$CA$12,L657-1,0)</f>
        <v>0</v>
      </c>
      <c r="I676" s="684"/>
      <c r="J676" s="684"/>
      <c r="K676" s="684"/>
      <c r="L676" s="684"/>
      <c r="M676" s="684"/>
      <c r="N676" s="684"/>
      <c r="O676" s="684"/>
      <c r="P676" s="684"/>
      <c r="Q676" s="684"/>
      <c r="R676" s="684"/>
      <c r="S676" s="684"/>
      <c r="T676" s="684"/>
      <c r="U676" s="684"/>
      <c r="V676" s="684"/>
      <c r="W676" s="684"/>
      <c r="X676" s="684"/>
      <c r="Y676" s="684"/>
      <c r="Z676" s="684"/>
      <c r="AA676" s="684"/>
      <c r="AB676" s="684"/>
      <c r="AC676" s="684"/>
      <c r="AD676" s="684"/>
      <c r="AE676" s="683" t="s">
        <v>79</v>
      </c>
      <c r="AF676" s="683"/>
      <c r="AG676" s="683"/>
      <c r="AH676" s="683"/>
      <c r="AI676" s="683"/>
      <c r="AJ676" s="683"/>
      <c r="AK676" s="684">
        <f ca="1">OFFSET('(6)定期点検調書'!$CA$12,AO657-1,0)</f>
        <v>0</v>
      </c>
      <c r="AL676" s="684"/>
      <c r="AM676" s="684"/>
      <c r="AN676" s="684"/>
      <c r="AO676" s="684"/>
      <c r="AP676" s="684"/>
      <c r="AQ676" s="684"/>
      <c r="AR676" s="684"/>
      <c r="AS676" s="684"/>
      <c r="AT676" s="684"/>
      <c r="AU676" s="684"/>
      <c r="AV676" s="684"/>
      <c r="AW676" s="684"/>
      <c r="AX676" s="684"/>
      <c r="AY676" s="684"/>
      <c r="AZ676" s="684"/>
      <c r="BA676" s="684"/>
      <c r="BB676" s="684"/>
      <c r="BC676" s="684"/>
      <c r="BD676" s="684"/>
      <c r="BE676" s="684"/>
      <c r="BF676" s="684"/>
      <c r="BG676" s="684"/>
      <c r="CH676" s="473"/>
    </row>
    <row r="677" spans="2:86" ht="19.5" customHeight="1" x14ac:dyDescent="0.2">
      <c r="B677" s="683"/>
      <c r="C677" s="683"/>
      <c r="D677" s="683"/>
      <c r="E677" s="683"/>
      <c r="F677" s="683"/>
      <c r="G677" s="683"/>
      <c r="H677" s="684"/>
      <c r="I677" s="684"/>
      <c r="J677" s="684"/>
      <c r="K677" s="684"/>
      <c r="L677" s="684"/>
      <c r="M677" s="684"/>
      <c r="N677" s="684"/>
      <c r="O677" s="684"/>
      <c r="P677" s="684"/>
      <c r="Q677" s="684"/>
      <c r="R677" s="684"/>
      <c r="S677" s="684"/>
      <c r="T677" s="684"/>
      <c r="U677" s="684"/>
      <c r="V677" s="684"/>
      <c r="W677" s="684"/>
      <c r="X677" s="684"/>
      <c r="Y677" s="684"/>
      <c r="Z677" s="684"/>
      <c r="AA677" s="684"/>
      <c r="AB677" s="684"/>
      <c r="AC677" s="684"/>
      <c r="AD677" s="684"/>
      <c r="AE677" s="683"/>
      <c r="AF677" s="683"/>
      <c r="AG677" s="683"/>
      <c r="AH677" s="683"/>
      <c r="AI677" s="683"/>
      <c r="AJ677" s="683"/>
      <c r="AK677" s="684"/>
      <c r="AL677" s="684"/>
      <c r="AM677" s="684"/>
      <c r="AN677" s="684"/>
      <c r="AO677" s="684"/>
      <c r="AP677" s="684"/>
      <c r="AQ677" s="684"/>
      <c r="AR677" s="684"/>
      <c r="AS677" s="684"/>
      <c r="AT677" s="684"/>
      <c r="AU677" s="684"/>
      <c r="AV677" s="684"/>
      <c r="AW677" s="684"/>
      <c r="AX677" s="684"/>
      <c r="AY677" s="684"/>
      <c r="AZ677" s="684"/>
      <c r="BA677" s="684"/>
      <c r="BB677" s="684"/>
      <c r="BC677" s="684"/>
      <c r="BD677" s="684"/>
      <c r="BE677" s="684"/>
      <c r="BF677" s="684"/>
      <c r="BG677" s="684"/>
    </row>
    <row r="678" spans="2:86" ht="14.55" customHeight="1" x14ac:dyDescent="0.2">
      <c r="B678" s="677" t="s">
        <v>1038</v>
      </c>
      <c r="C678" s="678"/>
      <c r="D678" s="677" t="s">
        <v>1237</v>
      </c>
      <c r="E678" s="719"/>
      <c r="F678" s="719"/>
      <c r="G678" s="719"/>
      <c r="H678" s="665">
        <f ca="1">OFFSET('(6)定期点検調書'!$B$12,L678-1,0)</f>
        <v>0</v>
      </c>
      <c r="I678" s="666"/>
      <c r="J678" s="666"/>
      <c r="K678" s="667"/>
      <c r="L678" s="703">
        <f>AO657+1</f>
        <v>65</v>
      </c>
      <c r="M678" s="703"/>
      <c r="N678" s="703"/>
      <c r="O678" s="703"/>
      <c r="P678" s="703"/>
      <c r="Q678" s="703"/>
      <c r="R678" s="703"/>
      <c r="S678" s="703"/>
      <c r="T678" s="703"/>
      <c r="U678" s="703"/>
      <c r="V678" s="703"/>
      <c r="W678" s="703"/>
      <c r="X678" s="703"/>
      <c r="Y678" s="703"/>
      <c r="Z678" s="703"/>
      <c r="AA678" s="703"/>
      <c r="AB678" s="703"/>
      <c r="AC678" s="703"/>
      <c r="AD678" s="704"/>
      <c r="AE678" s="677" t="s">
        <v>1038</v>
      </c>
      <c r="AF678" s="678"/>
      <c r="AG678" s="677" t="s">
        <v>1237</v>
      </c>
      <c r="AH678" s="719"/>
      <c r="AI678" s="719"/>
      <c r="AJ678" s="719"/>
      <c r="AK678" s="665">
        <f ca="1">OFFSET('(6)定期点検調書'!$B$12,AO678-1,0)</f>
        <v>0</v>
      </c>
      <c r="AL678" s="666"/>
      <c r="AM678" s="666"/>
      <c r="AN678" s="667"/>
      <c r="AO678" s="703">
        <f>L678+1</f>
        <v>66</v>
      </c>
      <c r="AP678" s="703"/>
      <c r="AQ678" s="703"/>
      <c r="AR678" s="703"/>
      <c r="AS678" s="703"/>
      <c r="AT678" s="703"/>
      <c r="AU678" s="703"/>
      <c r="AV678" s="703"/>
      <c r="AW678" s="703"/>
      <c r="AX678" s="703"/>
      <c r="AY678" s="703"/>
      <c r="AZ678" s="703"/>
      <c r="BA678" s="703"/>
      <c r="BB678" s="703"/>
      <c r="BC678" s="703"/>
      <c r="BD678" s="703"/>
      <c r="BE678" s="703"/>
      <c r="BF678" s="703"/>
      <c r="BG678" s="704"/>
    </row>
    <row r="679" spans="2:86" ht="14.55" customHeight="1" x14ac:dyDescent="0.2">
      <c r="B679" s="679"/>
      <c r="C679" s="680"/>
      <c r="D679" s="681"/>
      <c r="E679" s="720"/>
      <c r="F679" s="720"/>
      <c r="G679" s="720"/>
      <c r="H679" s="668"/>
      <c r="I679" s="669"/>
      <c r="J679" s="669"/>
      <c r="K679" s="670"/>
      <c r="L679" s="705"/>
      <c r="M679" s="705"/>
      <c r="N679" s="705"/>
      <c r="O679" s="705"/>
      <c r="P679" s="705"/>
      <c r="Q679" s="705"/>
      <c r="R679" s="705"/>
      <c r="S679" s="705"/>
      <c r="T679" s="705"/>
      <c r="U679" s="705"/>
      <c r="V679" s="705"/>
      <c r="W679" s="705"/>
      <c r="X679" s="705"/>
      <c r="Y679" s="705"/>
      <c r="Z679" s="705"/>
      <c r="AA679" s="705"/>
      <c r="AB679" s="705"/>
      <c r="AC679" s="705"/>
      <c r="AD679" s="706"/>
      <c r="AE679" s="679"/>
      <c r="AF679" s="680"/>
      <c r="AG679" s="681"/>
      <c r="AH679" s="720"/>
      <c r="AI679" s="720"/>
      <c r="AJ679" s="720"/>
      <c r="AK679" s="668"/>
      <c r="AL679" s="669"/>
      <c r="AM679" s="669"/>
      <c r="AN679" s="670"/>
      <c r="AO679" s="705"/>
      <c r="AP679" s="705"/>
      <c r="AQ679" s="705"/>
      <c r="AR679" s="705"/>
      <c r="AS679" s="705"/>
      <c r="AT679" s="705"/>
      <c r="AU679" s="705"/>
      <c r="AV679" s="705"/>
      <c r="AW679" s="705"/>
      <c r="AX679" s="705"/>
      <c r="AY679" s="705"/>
      <c r="AZ679" s="705"/>
      <c r="BA679" s="705"/>
      <c r="BB679" s="705"/>
      <c r="BC679" s="705"/>
      <c r="BD679" s="705"/>
      <c r="BE679" s="705"/>
      <c r="BF679" s="705"/>
      <c r="BG679" s="706"/>
    </row>
    <row r="680" spans="2:86" ht="14.55" customHeight="1" x14ac:dyDescent="0.2">
      <c r="B680" s="679"/>
      <c r="C680" s="680"/>
      <c r="D680" s="677" t="s">
        <v>992</v>
      </c>
      <c r="E680" s="719"/>
      <c r="F680" s="719"/>
      <c r="G680" s="719"/>
      <c r="H680" s="665">
        <f ca="1">OFFSET('(6)定期点検調書'!$D$12,L678-1,0)</f>
        <v>0</v>
      </c>
      <c r="I680" s="666"/>
      <c r="J680" s="666"/>
      <c r="K680" s="667"/>
      <c r="L680" s="705"/>
      <c r="M680" s="705"/>
      <c r="N680" s="705"/>
      <c r="O680" s="705"/>
      <c r="P680" s="705"/>
      <c r="Q680" s="705"/>
      <c r="R680" s="705"/>
      <c r="S680" s="705"/>
      <c r="T680" s="705"/>
      <c r="U680" s="705"/>
      <c r="V680" s="705"/>
      <c r="W680" s="705"/>
      <c r="X680" s="705"/>
      <c r="Y680" s="705"/>
      <c r="Z680" s="705"/>
      <c r="AA680" s="705"/>
      <c r="AB680" s="705"/>
      <c r="AC680" s="705"/>
      <c r="AD680" s="706"/>
      <c r="AE680" s="679"/>
      <c r="AF680" s="680"/>
      <c r="AG680" s="677" t="s">
        <v>992</v>
      </c>
      <c r="AH680" s="719"/>
      <c r="AI680" s="719"/>
      <c r="AJ680" s="719"/>
      <c r="AK680" s="665">
        <f ca="1">OFFSET('(6)定期点検調書'!$D$12,AO678-1,0)</f>
        <v>0</v>
      </c>
      <c r="AL680" s="666"/>
      <c r="AM680" s="666"/>
      <c r="AN680" s="667"/>
      <c r="AO680" s="705"/>
      <c r="AP680" s="705"/>
      <c r="AQ680" s="705"/>
      <c r="AR680" s="705"/>
      <c r="AS680" s="705"/>
      <c r="AT680" s="705"/>
      <c r="AU680" s="705"/>
      <c r="AV680" s="705"/>
      <c r="AW680" s="705"/>
      <c r="AX680" s="705"/>
      <c r="AY680" s="705"/>
      <c r="AZ680" s="705"/>
      <c r="BA680" s="705"/>
      <c r="BB680" s="705"/>
      <c r="BC680" s="705"/>
      <c r="BD680" s="705"/>
      <c r="BE680" s="705"/>
      <c r="BF680" s="705"/>
      <c r="BG680" s="706"/>
    </row>
    <row r="681" spans="2:86" ht="14.55" customHeight="1" x14ac:dyDescent="0.2">
      <c r="B681" s="681"/>
      <c r="C681" s="682"/>
      <c r="D681" s="681"/>
      <c r="E681" s="720"/>
      <c r="F681" s="720"/>
      <c r="G681" s="720"/>
      <c r="H681" s="668"/>
      <c r="I681" s="669"/>
      <c r="J681" s="669"/>
      <c r="K681" s="670"/>
      <c r="L681" s="705"/>
      <c r="M681" s="705"/>
      <c r="N681" s="705"/>
      <c r="O681" s="705"/>
      <c r="P681" s="705"/>
      <c r="Q681" s="705"/>
      <c r="R681" s="705"/>
      <c r="S681" s="705"/>
      <c r="T681" s="705"/>
      <c r="U681" s="705"/>
      <c r="V681" s="705"/>
      <c r="W681" s="705"/>
      <c r="X681" s="705"/>
      <c r="Y681" s="705"/>
      <c r="Z681" s="705"/>
      <c r="AA681" s="705"/>
      <c r="AB681" s="705"/>
      <c r="AC681" s="705"/>
      <c r="AD681" s="706"/>
      <c r="AE681" s="681"/>
      <c r="AF681" s="682"/>
      <c r="AG681" s="681"/>
      <c r="AH681" s="720"/>
      <c r="AI681" s="720"/>
      <c r="AJ681" s="720"/>
      <c r="AK681" s="668"/>
      <c r="AL681" s="669"/>
      <c r="AM681" s="669"/>
      <c r="AN681" s="670"/>
      <c r="AO681" s="705"/>
      <c r="AP681" s="705"/>
      <c r="AQ681" s="705"/>
      <c r="AR681" s="705"/>
      <c r="AS681" s="705"/>
      <c r="AT681" s="705"/>
      <c r="AU681" s="705"/>
      <c r="AV681" s="705"/>
      <c r="AW681" s="705"/>
      <c r="AX681" s="705"/>
      <c r="AY681" s="705"/>
      <c r="AZ681" s="705"/>
      <c r="BA681" s="705"/>
      <c r="BB681" s="705"/>
      <c r="BC681" s="705"/>
      <c r="BD681" s="705"/>
      <c r="BE681" s="705"/>
      <c r="BF681" s="705"/>
      <c r="BG681" s="706"/>
    </row>
    <row r="682" spans="2:86" ht="14.55" customHeight="1" x14ac:dyDescent="0.2">
      <c r="B682" s="677" t="s">
        <v>1238</v>
      </c>
      <c r="C682" s="678"/>
      <c r="D682" s="659" t="s">
        <v>993</v>
      </c>
      <c r="E682" s="660"/>
      <c r="F682" s="660"/>
      <c r="G682" s="660"/>
      <c r="H682" s="671">
        <f ca="1">OFFSET('(6)定期点検調書'!$AA$13,L678-1,0)</f>
        <v>0</v>
      </c>
      <c r="I682" s="672"/>
      <c r="J682" s="672"/>
      <c r="K682" s="673"/>
      <c r="L682" s="705"/>
      <c r="M682" s="705"/>
      <c r="N682" s="705"/>
      <c r="O682" s="705"/>
      <c r="P682" s="705"/>
      <c r="Q682" s="705"/>
      <c r="R682" s="705"/>
      <c r="S682" s="705"/>
      <c r="T682" s="705"/>
      <c r="U682" s="705"/>
      <c r="V682" s="705"/>
      <c r="W682" s="705"/>
      <c r="X682" s="705"/>
      <c r="Y682" s="705"/>
      <c r="Z682" s="705"/>
      <c r="AA682" s="705"/>
      <c r="AB682" s="705"/>
      <c r="AC682" s="705"/>
      <c r="AD682" s="706"/>
      <c r="AE682" s="677" t="s">
        <v>1238</v>
      </c>
      <c r="AF682" s="678"/>
      <c r="AG682" s="659" t="s">
        <v>993</v>
      </c>
      <c r="AH682" s="660"/>
      <c r="AI682" s="660"/>
      <c r="AJ682" s="660"/>
      <c r="AK682" s="671">
        <f ca="1">OFFSET('(6)定期点検調書'!$AA$13,AO678-1,0)</f>
        <v>0</v>
      </c>
      <c r="AL682" s="672"/>
      <c r="AM682" s="672"/>
      <c r="AN682" s="673"/>
      <c r="AO682" s="705"/>
      <c r="AP682" s="705"/>
      <c r="AQ682" s="705"/>
      <c r="AR682" s="705"/>
      <c r="AS682" s="705"/>
      <c r="AT682" s="705"/>
      <c r="AU682" s="705"/>
      <c r="AV682" s="705"/>
      <c r="AW682" s="705"/>
      <c r="AX682" s="705"/>
      <c r="AY682" s="705"/>
      <c r="AZ682" s="705"/>
      <c r="BA682" s="705"/>
      <c r="BB682" s="705"/>
      <c r="BC682" s="705"/>
      <c r="BD682" s="705"/>
      <c r="BE682" s="705"/>
      <c r="BF682" s="705"/>
      <c r="BG682" s="706"/>
    </row>
    <row r="683" spans="2:86" ht="14.55" customHeight="1" x14ac:dyDescent="0.2">
      <c r="B683" s="679"/>
      <c r="C683" s="680"/>
      <c r="D683" s="662"/>
      <c r="E683" s="663"/>
      <c r="F683" s="663"/>
      <c r="G683" s="663"/>
      <c r="H683" s="674"/>
      <c r="I683" s="675"/>
      <c r="J683" s="675"/>
      <c r="K683" s="676"/>
      <c r="L683" s="705"/>
      <c r="M683" s="705"/>
      <c r="N683" s="705"/>
      <c r="O683" s="705"/>
      <c r="P683" s="705"/>
      <c r="Q683" s="705"/>
      <c r="R683" s="705"/>
      <c r="S683" s="705"/>
      <c r="T683" s="705"/>
      <c r="U683" s="705"/>
      <c r="V683" s="705"/>
      <c r="W683" s="705"/>
      <c r="X683" s="705"/>
      <c r="Y683" s="705"/>
      <c r="Z683" s="705"/>
      <c r="AA683" s="705"/>
      <c r="AB683" s="705"/>
      <c r="AC683" s="705"/>
      <c r="AD683" s="706"/>
      <c r="AE683" s="679"/>
      <c r="AF683" s="680"/>
      <c r="AG683" s="662"/>
      <c r="AH683" s="663"/>
      <c r="AI683" s="663"/>
      <c r="AJ683" s="663"/>
      <c r="AK683" s="674"/>
      <c r="AL683" s="675"/>
      <c r="AM683" s="675"/>
      <c r="AN683" s="676"/>
      <c r="AO683" s="705"/>
      <c r="AP683" s="705"/>
      <c r="AQ683" s="705"/>
      <c r="AR683" s="705"/>
      <c r="AS683" s="705"/>
      <c r="AT683" s="705"/>
      <c r="AU683" s="705"/>
      <c r="AV683" s="705"/>
      <c r="AW683" s="705"/>
      <c r="AX683" s="705"/>
      <c r="AY683" s="705"/>
      <c r="AZ683" s="705"/>
      <c r="BA683" s="705"/>
      <c r="BB683" s="705"/>
      <c r="BC683" s="705"/>
      <c r="BD683" s="705"/>
      <c r="BE683" s="705"/>
      <c r="BF683" s="705"/>
      <c r="BG683" s="706"/>
    </row>
    <row r="684" spans="2:86" ht="14.55" customHeight="1" x14ac:dyDescent="0.2">
      <c r="B684" s="679"/>
      <c r="C684" s="680"/>
      <c r="D684" s="659" t="s">
        <v>1239</v>
      </c>
      <c r="E684" s="660"/>
      <c r="F684" s="660"/>
      <c r="G684" s="660"/>
      <c r="H684" s="665">
        <f ca="1">OFFSET('(6)定期点検調書'!$AD$12,L678-1,0)</f>
        <v>0</v>
      </c>
      <c r="I684" s="666"/>
      <c r="J684" s="666"/>
      <c r="K684" s="667"/>
      <c r="L684" s="705"/>
      <c r="M684" s="705"/>
      <c r="N684" s="705"/>
      <c r="O684" s="705"/>
      <c r="P684" s="705"/>
      <c r="Q684" s="705"/>
      <c r="R684" s="705"/>
      <c r="S684" s="705"/>
      <c r="T684" s="705"/>
      <c r="U684" s="705"/>
      <c r="V684" s="705"/>
      <c r="W684" s="705"/>
      <c r="X684" s="705"/>
      <c r="Y684" s="705"/>
      <c r="Z684" s="705"/>
      <c r="AA684" s="705"/>
      <c r="AB684" s="705"/>
      <c r="AC684" s="705"/>
      <c r="AD684" s="706"/>
      <c r="AE684" s="679"/>
      <c r="AF684" s="680"/>
      <c r="AG684" s="659" t="s">
        <v>1239</v>
      </c>
      <c r="AH684" s="660"/>
      <c r="AI684" s="660"/>
      <c r="AJ684" s="660"/>
      <c r="AK684" s="665">
        <f ca="1">OFFSET('(6)定期点検調書'!$AD$12,AO678-1,0)</f>
        <v>0</v>
      </c>
      <c r="AL684" s="666"/>
      <c r="AM684" s="666"/>
      <c r="AN684" s="667"/>
      <c r="AO684" s="705"/>
      <c r="AP684" s="705"/>
      <c r="AQ684" s="705"/>
      <c r="AR684" s="705"/>
      <c r="AS684" s="705"/>
      <c r="AT684" s="705"/>
      <c r="AU684" s="705"/>
      <c r="AV684" s="705"/>
      <c r="AW684" s="705"/>
      <c r="AX684" s="705"/>
      <c r="AY684" s="705"/>
      <c r="AZ684" s="705"/>
      <c r="BA684" s="705"/>
      <c r="BB684" s="705"/>
      <c r="BC684" s="705"/>
      <c r="BD684" s="705"/>
      <c r="BE684" s="705"/>
      <c r="BF684" s="705"/>
      <c r="BG684" s="706"/>
    </row>
    <row r="685" spans="2:86" ht="14.55" customHeight="1" x14ac:dyDescent="0.2">
      <c r="B685" s="681"/>
      <c r="C685" s="682"/>
      <c r="D685" s="662"/>
      <c r="E685" s="663"/>
      <c r="F685" s="663"/>
      <c r="G685" s="663"/>
      <c r="H685" s="668"/>
      <c r="I685" s="669"/>
      <c r="J685" s="669"/>
      <c r="K685" s="670"/>
      <c r="L685" s="705"/>
      <c r="M685" s="705"/>
      <c r="N685" s="705"/>
      <c r="O685" s="705"/>
      <c r="P685" s="705"/>
      <c r="Q685" s="705"/>
      <c r="R685" s="705"/>
      <c r="S685" s="705"/>
      <c r="T685" s="705"/>
      <c r="U685" s="705"/>
      <c r="V685" s="705"/>
      <c r="W685" s="705"/>
      <c r="X685" s="705"/>
      <c r="Y685" s="705"/>
      <c r="Z685" s="705"/>
      <c r="AA685" s="705"/>
      <c r="AB685" s="705"/>
      <c r="AC685" s="705"/>
      <c r="AD685" s="706"/>
      <c r="AE685" s="681"/>
      <c r="AF685" s="682"/>
      <c r="AG685" s="662"/>
      <c r="AH685" s="663"/>
      <c r="AI685" s="663"/>
      <c r="AJ685" s="663"/>
      <c r="AK685" s="668"/>
      <c r="AL685" s="669"/>
      <c r="AM685" s="669"/>
      <c r="AN685" s="670"/>
      <c r="AO685" s="705"/>
      <c r="AP685" s="705"/>
      <c r="AQ685" s="705"/>
      <c r="AR685" s="705"/>
      <c r="AS685" s="705"/>
      <c r="AT685" s="705"/>
      <c r="AU685" s="705"/>
      <c r="AV685" s="705"/>
      <c r="AW685" s="705"/>
      <c r="AX685" s="705"/>
      <c r="AY685" s="705"/>
      <c r="AZ685" s="705"/>
      <c r="BA685" s="705"/>
      <c r="BB685" s="705"/>
      <c r="BC685" s="705"/>
      <c r="BD685" s="705"/>
      <c r="BE685" s="705"/>
      <c r="BF685" s="705"/>
      <c r="BG685" s="706"/>
    </row>
    <row r="686" spans="2:86" ht="28.95" customHeight="1" x14ac:dyDescent="0.2">
      <c r="B686" s="716" t="s">
        <v>995</v>
      </c>
      <c r="C686" s="717"/>
      <c r="D686" s="717"/>
      <c r="E686" s="717"/>
      <c r="F686" s="717"/>
      <c r="G686" s="718"/>
      <c r="H686" s="709">
        <f ca="1">OFFSET('(6)定期点検調書'!$AK$12,L678-1,0)</f>
        <v>0</v>
      </c>
      <c r="I686" s="710"/>
      <c r="J686" s="710"/>
      <c r="K686" s="711"/>
      <c r="L686" s="705"/>
      <c r="M686" s="705"/>
      <c r="N686" s="705"/>
      <c r="O686" s="705"/>
      <c r="P686" s="705"/>
      <c r="Q686" s="705"/>
      <c r="R686" s="705"/>
      <c r="S686" s="705"/>
      <c r="T686" s="705"/>
      <c r="U686" s="705"/>
      <c r="V686" s="705"/>
      <c r="W686" s="705"/>
      <c r="X686" s="705"/>
      <c r="Y686" s="705"/>
      <c r="Z686" s="705"/>
      <c r="AA686" s="705"/>
      <c r="AB686" s="705"/>
      <c r="AC686" s="705"/>
      <c r="AD686" s="706"/>
      <c r="AE686" s="716" t="s">
        <v>995</v>
      </c>
      <c r="AF686" s="717"/>
      <c r="AG686" s="717"/>
      <c r="AH686" s="717"/>
      <c r="AI686" s="717"/>
      <c r="AJ686" s="718"/>
      <c r="AK686" s="709">
        <f ca="1">OFFSET('(6)定期点検調書'!$AK$12,AO678-1,0)</f>
        <v>0</v>
      </c>
      <c r="AL686" s="710"/>
      <c r="AM686" s="710"/>
      <c r="AN686" s="711"/>
      <c r="AO686" s="705"/>
      <c r="AP686" s="705"/>
      <c r="AQ686" s="705"/>
      <c r="AR686" s="705"/>
      <c r="AS686" s="705"/>
      <c r="AT686" s="705"/>
      <c r="AU686" s="705"/>
      <c r="AV686" s="705"/>
      <c r="AW686" s="705"/>
      <c r="AX686" s="705"/>
      <c r="AY686" s="705"/>
      <c r="AZ686" s="705"/>
      <c r="BA686" s="705"/>
      <c r="BB686" s="705"/>
      <c r="BC686" s="705"/>
      <c r="BD686" s="705"/>
      <c r="BE686" s="705"/>
      <c r="BF686" s="705"/>
      <c r="BG686" s="706"/>
    </row>
    <row r="687" spans="2:86" ht="14.55" customHeight="1" x14ac:dyDescent="0.2">
      <c r="B687" s="677" t="s">
        <v>1240</v>
      </c>
      <c r="C687" s="661"/>
      <c r="D687" s="659" t="s">
        <v>994</v>
      </c>
      <c r="E687" s="660"/>
      <c r="F687" s="660"/>
      <c r="G687" s="661"/>
      <c r="H687" s="699" t="str">
        <f ca="1">OFFSET('(6)定期点検調書'!$BY$12,L678-1,0)</f>
        <v/>
      </c>
      <c r="I687" s="700"/>
      <c r="J687" s="700"/>
      <c r="K687" s="714"/>
      <c r="L687" s="705"/>
      <c r="M687" s="705"/>
      <c r="N687" s="705"/>
      <c r="O687" s="705"/>
      <c r="P687" s="705"/>
      <c r="Q687" s="705"/>
      <c r="R687" s="705"/>
      <c r="S687" s="705"/>
      <c r="T687" s="705"/>
      <c r="U687" s="705"/>
      <c r="V687" s="705"/>
      <c r="W687" s="705"/>
      <c r="X687" s="705"/>
      <c r="Y687" s="705"/>
      <c r="Z687" s="705"/>
      <c r="AA687" s="705"/>
      <c r="AB687" s="705"/>
      <c r="AC687" s="705"/>
      <c r="AD687" s="706"/>
      <c r="AE687" s="677" t="s">
        <v>1240</v>
      </c>
      <c r="AF687" s="661"/>
      <c r="AG687" s="659" t="s">
        <v>994</v>
      </c>
      <c r="AH687" s="660"/>
      <c r="AI687" s="660"/>
      <c r="AJ687" s="661"/>
      <c r="AK687" s="699" t="str">
        <f ca="1">OFFSET('(6)定期点検調書'!$BY$12,AO678-1,0)</f>
        <v/>
      </c>
      <c r="AL687" s="700"/>
      <c r="AM687" s="700"/>
      <c r="AN687" s="714"/>
      <c r="AO687" s="705"/>
      <c r="AP687" s="705"/>
      <c r="AQ687" s="705"/>
      <c r="AR687" s="705"/>
      <c r="AS687" s="705"/>
      <c r="AT687" s="705"/>
      <c r="AU687" s="705"/>
      <c r="AV687" s="705"/>
      <c r="AW687" s="705"/>
      <c r="AX687" s="705"/>
      <c r="AY687" s="705"/>
      <c r="AZ687" s="705"/>
      <c r="BA687" s="705"/>
      <c r="BB687" s="705"/>
      <c r="BC687" s="705"/>
      <c r="BD687" s="705"/>
      <c r="BE687" s="705"/>
      <c r="BF687" s="705"/>
      <c r="BG687" s="706"/>
    </row>
    <row r="688" spans="2:86" ht="14.55" customHeight="1" x14ac:dyDescent="0.2">
      <c r="B688" s="712"/>
      <c r="C688" s="713"/>
      <c r="D688" s="662"/>
      <c r="E688" s="663"/>
      <c r="F688" s="663"/>
      <c r="G688" s="664"/>
      <c r="H688" s="701"/>
      <c r="I688" s="702"/>
      <c r="J688" s="702"/>
      <c r="K688" s="715"/>
      <c r="L688" s="705"/>
      <c r="M688" s="705"/>
      <c r="N688" s="705"/>
      <c r="O688" s="705"/>
      <c r="P688" s="705"/>
      <c r="Q688" s="705"/>
      <c r="R688" s="705"/>
      <c r="S688" s="705"/>
      <c r="T688" s="705"/>
      <c r="U688" s="705"/>
      <c r="V688" s="705"/>
      <c r="W688" s="705"/>
      <c r="X688" s="705"/>
      <c r="Y688" s="705"/>
      <c r="Z688" s="705"/>
      <c r="AA688" s="705"/>
      <c r="AB688" s="705"/>
      <c r="AC688" s="705"/>
      <c r="AD688" s="706"/>
      <c r="AE688" s="712"/>
      <c r="AF688" s="713"/>
      <c r="AG688" s="662"/>
      <c r="AH688" s="663"/>
      <c r="AI688" s="663"/>
      <c r="AJ688" s="664"/>
      <c r="AK688" s="701"/>
      <c r="AL688" s="702"/>
      <c r="AM688" s="702"/>
      <c r="AN688" s="715"/>
      <c r="AO688" s="705"/>
      <c r="AP688" s="705"/>
      <c r="AQ688" s="705"/>
      <c r="AR688" s="705"/>
      <c r="AS688" s="705"/>
      <c r="AT688" s="705"/>
      <c r="AU688" s="705"/>
      <c r="AV688" s="705"/>
      <c r="AW688" s="705"/>
      <c r="AX688" s="705"/>
      <c r="AY688" s="705"/>
      <c r="AZ688" s="705"/>
      <c r="BA688" s="705"/>
      <c r="BB688" s="705"/>
      <c r="BC688" s="705"/>
      <c r="BD688" s="705"/>
      <c r="BE688" s="705"/>
      <c r="BF688" s="705"/>
      <c r="BG688" s="706"/>
    </row>
    <row r="689" spans="2:86" ht="14.55" customHeight="1" x14ac:dyDescent="0.2">
      <c r="B689" s="712"/>
      <c r="C689" s="713"/>
      <c r="D689" s="659" t="s">
        <v>1186</v>
      </c>
      <c r="E689" s="660"/>
      <c r="F689" s="660"/>
      <c r="G689" s="661"/>
      <c r="H689" s="665">
        <f ca="1">OFFSET('(6)定期点検調書'!$BC$12,L678-1,0)</f>
        <v>0</v>
      </c>
      <c r="I689" s="666"/>
      <c r="J689" s="666"/>
      <c r="K689" s="667"/>
      <c r="L689" s="705"/>
      <c r="M689" s="705"/>
      <c r="N689" s="705"/>
      <c r="O689" s="705"/>
      <c r="P689" s="705"/>
      <c r="Q689" s="705"/>
      <c r="R689" s="705"/>
      <c r="S689" s="705"/>
      <c r="T689" s="705"/>
      <c r="U689" s="705"/>
      <c r="V689" s="705"/>
      <c r="W689" s="705"/>
      <c r="X689" s="705"/>
      <c r="Y689" s="705"/>
      <c r="Z689" s="705"/>
      <c r="AA689" s="705"/>
      <c r="AB689" s="705"/>
      <c r="AC689" s="705"/>
      <c r="AD689" s="706"/>
      <c r="AE689" s="712"/>
      <c r="AF689" s="713"/>
      <c r="AG689" s="659" t="s">
        <v>1186</v>
      </c>
      <c r="AH689" s="660"/>
      <c r="AI689" s="660"/>
      <c r="AJ689" s="661"/>
      <c r="AK689" s="665">
        <f ca="1">OFFSET('(6)定期点検調書'!$BC$12,AO678-1,0)</f>
        <v>0</v>
      </c>
      <c r="AL689" s="666"/>
      <c r="AM689" s="666"/>
      <c r="AN689" s="667"/>
      <c r="AO689" s="705"/>
      <c r="AP689" s="705"/>
      <c r="AQ689" s="705"/>
      <c r="AR689" s="705"/>
      <c r="AS689" s="705"/>
      <c r="AT689" s="705"/>
      <c r="AU689" s="705"/>
      <c r="AV689" s="705"/>
      <c r="AW689" s="705"/>
      <c r="AX689" s="705"/>
      <c r="AY689" s="705"/>
      <c r="AZ689" s="705"/>
      <c r="BA689" s="705"/>
      <c r="BB689" s="705"/>
      <c r="BC689" s="705"/>
      <c r="BD689" s="705"/>
      <c r="BE689" s="705"/>
      <c r="BF689" s="705"/>
      <c r="BG689" s="706"/>
    </row>
    <row r="690" spans="2:86" ht="14.55" customHeight="1" x14ac:dyDescent="0.2">
      <c r="B690" s="712"/>
      <c r="C690" s="713"/>
      <c r="D690" s="662"/>
      <c r="E690" s="663"/>
      <c r="F690" s="663"/>
      <c r="G690" s="664"/>
      <c r="H690" s="668"/>
      <c r="I690" s="669"/>
      <c r="J690" s="669"/>
      <c r="K690" s="670"/>
      <c r="L690" s="705"/>
      <c r="M690" s="705"/>
      <c r="N690" s="705"/>
      <c r="O690" s="705"/>
      <c r="P690" s="705"/>
      <c r="Q690" s="705"/>
      <c r="R690" s="705"/>
      <c r="S690" s="705"/>
      <c r="T690" s="705"/>
      <c r="U690" s="705"/>
      <c r="V690" s="705"/>
      <c r="W690" s="705"/>
      <c r="X690" s="705"/>
      <c r="Y690" s="705"/>
      <c r="Z690" s="705"/>
      <c r="AA690" s="705"/>
      <c r="AB690" s="705"/>
      <c r="AC690" s="705"/>
      <c r="AD690" s="706"/>
      <c r="AE690" s="712"/>
      <c r="AF690" s="713"/>
      <c r="AG690" s="662"/>
      <c r="AH690" s="663"/>
      <c r="AI690" s="663"/>
      <c r="AJ690" s="664"/>
      <c r="AK690" s="668"/>
      <c r="AL690" s="669"/>
      <c r="AM690" s="669"/>
      <c r="AN690" s="670"/>
      <c r="AO690" s="705"/>
      <c r="AP690" s="705"/>
      <c r="AQ690" s="705"/>
      <c r="AR690" s="705"/>
      <c r="AS690" s="705"/>
      <c r="AT690" s="705"/>
      <c r="AU690" s="705"/>
      <c r="AV690" s="705"/>
      <c r="AW690" s="705"/>
      <c r="AX690" s="705"/>
      <c r="AY690" s="705"/>
      <c r="AZ690" s="705"/>
      <c r="BA690" s="705"/>
      <c r="BB690" s="705"/>
      <c r="BC690" s="705"/>
      <c r="BD690" s="705"/>
      <c r="BE690" s="705"/>
      <c r="BF690" s="705"/>
      <c r="BG690" s="706"/>
    </row>
    <row r="691" spans="2:86" ht="14.55" customHeight="1" x14ac:dyDescent="0.2">
      <c r="B691" s="712"/>
      <c r="C691" s="713"/>
      <c r="D691" s="659" t="s">
        <v>1187</v>
      </c>
      <c r="E691" s="660"/>
      <c r="F691" s="660"/>
      <c r="G691" s="661"/>
      <c r="H691" s="665">
        <f ca="1">OFFSET('(6)定期点検調書'!$BF$12,L678-1,0)</f>
        <v>0</v>
      </c>
      <c r="I691" s="666"/>
      <c r="J691" s="666"/>
      <c r="K691" s="667"/>
      <c r="L691" s="705"/>
      <c r="M691" s="705"/>
      <c r="N691" s="705"/>
      <c r="O691" s="705"/>
      <c r="P691" s="705"/>
      <c r="Q691" s="705"/>
      <c r="R691" s="705"/>
      <c r="S691" s="705"/>
      <c r="T691" s="705"/>
      <c r="U691" s="705"/>
      <c r="V691" s="705"/>
      <c r="W691" s="705"/>
      <c r="X691" s="705"/>
      <c r="Y691" s="705"/>
      <c r="Z691" s="705"/>
      <c r="AA691" s="705"/>
      <c r="AB691" s="705"/>
      <c r="AC691" s="705"/>
      <c r="AD691" s="706"/>
      <c r="AE691" s="712"/>
      <c r="AF691" s="713"/>
      <c r="AG691" s="659" t="s">
        <v>1187</v>
      </c>
      <c r="AH691" s="660"/>
      <c r="AI691" s="660"/>
      <c r="AJ691" s="661"/>
      <c r="AK691" s="665">
        <f ca="1">OFFSET('(6)定期点検調書'!$BF$12,AO678-1,0)</f>
        <v>0</v>
      </c>
      <c r="AL691" s="666"/>
      <c r="AM691" s="666"/>
      <c r="AN691" s="667"/>
      <c r="AO691" s="705"/>
      <c r="AP691" s="705"/>
      <c r="AQ691" s="705"/>
      <c r="AR691" s="705"/>
      <c r="AS691" s="705"/>
      <c r="AT691" s="705"/>
      <c r="AU691" s="705"/>
      <c r="AV691" s="705"/>
      <c r="AW691" s="705"/>
      <c r="AX691" s="705"/>
      <c r="AY691" s="705"/>
      <c r="AZ691" s="705"/>
      <c r="BA691" s="705"/>
      <c r="BB691" s="705"/>
      <c r="BC691" s="705"/>
      <c r="BD691" s="705"/>
      <c r="BE691" s="705"/>
      <c r="BF691" s="705"/>
      <c r="BG691" s="706"/>
    </row>
    <row r="692" spans="2:86" ht="14.55" customHeight="1" x14ac:dyDescent="0.2">
      <c r="B692" s="662"/>
      <c r="C692" s="664"/>
      <c r="D692" s="662"/>
      <c r="E692" s="663"/>
      <c r="F692" s="663"/>
      <c r="G692" s="664"/>
      <c r="H692" s="668"/>
      <c r="I692" s="669"/>
      <c r="J692" s="669"/>
      <c r="K692" s="670"/>
      <c r="L692" s="707"/>
      <c r="M692" s="707"/>
      <c r="N692" s="707"/>
      <c r="O692" s="707"/>
      <c r="P692" s="707"/>
      <c r="Q692" s="707"/>
      <c r="R692" s="707"/>
      <c r="S692" s="707"/>
      <c r="T692" s="707"/>
      <c r="U692" s="707"/>
      <c r="V692" s="707"/>
      <c r="W692" s="707"/>
      <c r="X692" s="707"/>
      <c r="Y692" s="707"/>
      <c r="Z692" s="707"/>
      <c r="AA692" s="707"/>
      <c r="AB692" s="707"/>
      <c r="AC692" s="707"/>
      <c r="AD692" s="708"/>
      <c r="AE692" s="662"/>
      <c r="AF692" s="664"/>
      <c r="AG692" s="662"/>
      <c r="AH692" s="663"/>
      <c r="AI692" s="663"/>
      <c r="AJ692" s="664"/>
      <c r="AK692" s="668"/>
      <c r="AL692" s="669"/>
      <c r="AM692" s="669"/>
      <c r="AN692" s="670"/>
      <c r="AO692" s="707"/>
      <c r="AP692" s="707"/>
      <c r="AQ692" s="707"/>
      <c r="AR692" s="707"/>
      <c r="AS692" s="707"/>
      <c r="AT692" s="707"/>
      <c r="AU692" s="707"/>
      <c r="AV692" s="707"/>
      <c r="AW692" s="707"/>
      <c r="AX692" s="707"/>
      <c r="AY692" s="707"/>
      <c r="AZ692" s="707"/>
      <c r="BA692" s="707"/>
      <c r="BB692" s="707"/>
      <c r="BC692" s="707"/>
      <c r="BD692" s="707"/>
      <c r="BE692" s="707"/>
      <c r="BF692" s="707"/>
      <c r="BG692" s="708"/>
    </row>
    <row r="693" spans="2:86" ht="14.55" customHeight="1" x14ac:dyDescent="0.2">
      <c r="B693" s="683" t="s">
        <v>1241</v>
      </c>
      <c r="C693" s="683"/>
      <c r="D693" s="683"/>
      <c r="E693" s="683"/>
      <c r="F693" s="683"/>
      <c r="G693" s="683"/>
      <c r="H693" s="699" t="str">
        <f ca="1">IF(OFFSET('(6)定期点検調書'!$AR$12,L678-1,0)="","",OFFSET('(6)定期点検調書'!$AQ$12,L678-1,0)&amp;TEXT(OFFSET('(6)定期点検調書'!$AR$12,L678-1,0),"0.0")&amp;OFFSET('(6)定期点検調書'!$AT$12,L678-1,0))  &amp;  IF(OFFSET('(6)定期点検調書'!$AV$12,L678-1,0)="","","／"&amp;OFFSET('(6)定期点検調書'!$AU$12,L678-1,0)&amp;TEXT(OFFSET('(6)定期点検調書'!$AV$12,L678-1,0),"0.0")&amp;OFFSET('(6)定期点検調書'!$AX$12,L678-1,0))  &amp;  IF(OFFSET('(6)定期点検調書'!$AZ$12,L678-1,0)="","","／"&amp;OFFSET('(6)定期点検調書'!$AY$12,L678-1,0)&amp;TEXT(OFFSET('(6)定期点検調書'!$AZ$12,L678-1,0),"0.0")&amp;OFFSET('(6)定期点検調書'!$BB$12,L678-1,0))</f>
        <v/>
      </c>
      <c r="I693" s="700"/>
      <c r="J693" s="700"/>
      <c r="K693" s="700"/>
      <c r="L693" s="700"/>
      <c r="M693" s="700"/>
      <c r="N693" s="700"/>
      <c r="O693" s="700"/>
      <c r="P693" s="685" t="s">
        <v>1243</v>
      </c>
      <c r="Q693" s="685"/>
      <c r="R693" s="685"/>
      <c r="S693" s="685"/>
      <c r="T693" s="685"/>
      <c r="U693" s="685"/>
      <c r="V693" s="685"/>
      <c r="W693" s="686" t="str">
        <f ca="1">OFFSET('(6)定期点検調書'!$F$12,L678-1,0)</f>
        <v/>
      </c>
      <c r="X693" s="687"/>
      <c r="Y693" s="687"/>
      <c r="Z693" s="687"/>
      <c r="AA693" s="687"/>
      <c r="AB693" s="687"/>
      <c r="AC693" s="687"/>
      <c r="AD693" s="688"/>
      <c r="AE693" s="683" t="s">
        <v>1241</v>
      </c>
      <c r="AF693" s="683"/>
      <c r="AG693" s="683"/>
      <c r="AH693" s="683"/>
      <c r="AI693" s="683"/>
      <c r="AJ693" s="683"/>
      <c r="AK693" s="699" t="str">
        <f ca="1">IF(OFFSET('(6)定期点検調書'!$AR$12,AO678-1,0)="","",OFFSET('(6)定期点検調書'!$AQ$12,AO678-1,0)&amp;TEXT(OFFSET('(6)定期点検調書'!$AR$12,AO678-1,0),"0.0")&amp;OFFSET('(6)定期点検調書'!$AT$12,AO678-1,0))  &amp;  IF(OFFSET('(6)定期点検調書'!$AV$12,AO678-1,0)="","","／"&amp;OFFSET('(6)定期点検調書'!$AU$12,AO678-1,0)&amp;TEXT(OFFSET('(6)定期点検調書'!$AV$12,AO678-1,0),"0.0")&amp;OFFSET('(6)定期点検調書'!$AX$12,AO678-1,0))  &amp;  IF(OFFSET('(6)定期点検調書'!$AZ$12,AO678-1,0)="","","／"&amp;OFFSET('(6)定期点検調書'!$AY$12,AO678-1,0)&amp;TEXT(OFFSET('(6)定期点検調書'!$AZ$12,AO678-1,0),"0.0")&amp;OFFSET('(6)定期点検調書'!$BB$12,AO678-1,0))</f>
        <v/>
      </c>
      <c r="AL693" s="700"/>
      <c r="AM693" s="700"/>
      <c r="AN693" s="700"/>
      <c r="AO693" s="700"/>
      <c r="AP693" s="700"/>
      <c r="AQ693" s="700"/>
      <c r="AR693" s="700"/>
      <c r="AS693" s="685" t="s">
        <v>1243</v>
      </c>
      <c r="AT693" s="685"/>
      <c r="AU693" s="685"/>
      <c r="AV693" s="685"/>
      <c r="AW693" s="685"/>
      <c r="AX693" s="685"/>
      <c r="AY693" s="685"/>
      <c r="AZ693" s="686" t="str">
        <f ca="1">OFFSET('(6)定期点検調書'!$F$12,AO678-1,0)</f>
        <v/>
      </c>
      <c r="BA693" s="687"/>
      <c r="BB693" s="687"/>
      <c r="BC693" s="687"/>
      <c r="BD693" s="687"/>
      <c r="BE693" s="687"/>
      <c r="BF693" s="687"/>
      <c r="BG693" s="688"/>
    </row>
    <row r="694" spans="2:86" ht="14.55" customHeight="1" x14ac:dyDescent="0.2">
      <c r="B694" s="683"/>
      <c r="C694" s="683"/>
      <c r="D694" s="683"/>
      <c r="E694" s="683"/>
      <c r="F694" s="683"/>
      <c r="G694" s="683"/>
      <c r="H694" s="701"/>
      <c r="I694" s="702"/>
      <c r="J694" s="702"/>
      <c r="K694" s="702"/>
      <c r="L694" s="702"/>
      <c r="M694" s="702"/>
      <c r="N694" s="702"/>
      <c r="O694" s="702"/>
      <c r="P694" s="685"/>
      <c r="Q694" s="685"/>
      <c r="R694" s="685"/>
      <c r="S694" s="685"/>
      <c r="T694" s="685"/>
      <c r="U694" s="685"/>
      <c r="V694" s="685"/>
      <c r="W694" s="689"/>
      <c r="X694" s="690"/>
      <c r="Y694" s="690"/>
      <c r="Z694" s="690"/>
      <c r="AA694" s="690"/>
      <c r="AB694" s="690"/>
      <c r="AC694" s="690"/>
      <c r="AD694" s="691"/>
      <c r="AE694" s="683"/>
      <c r="AF694" s="683"/>
      <c r="AG694" s="683"/>
      <c r="AH694" s="683"/>
      <c r="AI694" s="683"/>
      <c r="AJ694" s="683"/>
      <c r="AK694" s="701"/>
      <c r="AL694" s="702"/>
      <c r="AM694" s="702"/>
      <c r="AN694" s="702"/>
      <c r="AO694" s="702"/>
      <c r="AP694" s="702"/>
      <c r="AQ694" s="702"/>
      <c r="AR694" s="702"/>
      <c r="AS694" s="685"/>
      <c r="AT694" s="685"/>
      <c r="AU694" s="685"/>
      <c r="AV694" s="685"/>
      <c r="AW694" s="685"/>
      <c r="AX694" s="685"/>
      <c r="AY694" s="685"/>
      <c r="AZ694" s="689"/>
      <c r="BA694" s="690"/>
      <c r="BB694" s="690"/>
      <c r="BC694" s="690"/>
      <c r="BD694" s="690"/>
      <c r="BE694" s="690"/>
      <c r="BF694" s="690"/>
      <c r="BG694" s="691"/>
    </row>
    <row r="695" spans="2:86" ht="14.55" customHeight="1" x14ac:dyDescent="0.2">
      <c r="B695" s="659" t="s">
        <v>1242</v>
      </c>
      <c r="C695" s="660"/>
      <c r="D695" s="660"/>
      <c r="E695" s="660"/>
      <c r="F695" s="660"/>
      <c r="G695" s="661"/>
      <c r="H695" s="671"/>
      <c r="I695" s="672"/>
      <c r="J695" s="672"/>
      <c r="K695" s="672"/>
      <c r="L695" s="672"/>
      <c r="M695" s="672"/>
      <c r="N695" s="672"/>
      <c r="O695" s="672"/>
      <c r="P695" s="692" t="s">
        <v>996</v>
      </c>
      <c r="Q695" s="692"/>
      <c r="R695" s="692"/>
      <c r="S695" s="692"/>
      <c r="T695" s="692"/>
      <c r="U695" s="692"/>
      <c r="V695" s="692"/>
      <c r="W695" s="693"/>
      <c r="X695" s="694"/>
      <c r="Y695" s="694"/>
      <c r="Z695" s="694"/>
      <c r="AA695" s="694"/>
      <c r="AB695" s="694"/>
      <c r="AC695" s="694"/>
      <c r="AD695" s="695"/>
      <c r="AE695" s="659" t="s">
        <v>1242</v>
      </c>
      <c r="AF695" s="660"/>
      <c r="AG695" s="660"/>
      <c r="AH695" s="660"/>
      <c r="AI695" s="660"/>
      <c r="AJ695" s="661"/>
      <c r="AK695" s="671"/>
      <c r="AL695" s="672"/>
      <c r="AM695" s="672"/>
      <c r="AN695" s="672"/>
      <c r="AO695" s="672"/>
      <c r="AP695" s="672"/>
      <c r="AQ695" s="672"/>
      <c r="AR695" s="672"/>
      <c r="AS695" s="692" t="s">
        <v>996</v>
      </c>
      <c r="AT695" s="692"/>
      <c r="AU695" s="692"/>
      <c r="AV695" s="692"/>
      <c r="AW695" s="692"/>
      <c r="AX695" s="692"/>
      <c r="AY695" s="692"/>
      <c r="AZ695" s="693"/>
      <c r="BA695" s="694"/>
      <c r="BB695" s="694"/>
      <c r="BC695" s="694"/>
      <c r="BD695" s="694"/>
      <c r="BE695" s="694"/>
      <c r="BF695" s="694"/>
      <c r="BG695" s="695"/>
    </row>
    <row r="696" spans="2:86" ht="14.55" customHeight="1" x14ac:dyDescent="0.2">
      <c r="B696" s="662"/>
      <c r="C696" s="663"/>
      <c r="D696" s="663"/>
      <c r="E696" s="663"/>
      <c r="F696" s="663"/>
      <c r="G696" s="664"/>
      <c r="H696" s="674"/>
      <c r="I696" s="675"/>
      <c r="J696" s="675"/>
      <c r="K696" s="675"/>
      <c r="L696" s="675"/>
      <c r="M696" s="675"/>
      <c r="N696" s="675"/>
      <c r="O696" s="675"/>
      <c r="P696" s="692"/>
      <c r="Q696" s="692"/>
      <c r="R696" s="692"/>
      <c r="S696" s="692"/>
      <c r="T696" s="692"/>
      <c r="U696" s="692"/>
      <c r="V696" s="692"/>
      <c r="W696" s="696"/>
      <c r="X696" s="697"/>
      <c r="Y696" s="697"/>
      <c r="Z696" s="697"/>
      <c r="AA696" s="697"/>
      <c r="AB696" s="697"/>
      <c r="AC696" s="697"/>
      <c r="AD696" s="698"/>
      <c r="AE696" s="662"/>
      <c r="AF696" s="663"/>
      <c r="AG696" s="663"/>
      <c r="AH696" s="663"/>
      <c r="AI696" s="663"/>
      <c r="AJ696" s="664"/>
      <c r="AK696" s="674"/>
      <c r="AL696" s="675"/>
      <c r="AM696" s="675"/>
      <c r="AN696" s="675"/>
      <c r="AO696" s="675"/>
      <c r="AP696" s="675"/>
      <c r="AQ696" s="675"/>
      <c r="AR696" s="675"/>
      <c r="AS696" s="692"/>
      <c r="AT696" s="692"/>
      <c r="AU696" s="692"/>
      <c r="AV696" s="692"/>
      <c r="AW696" s="692"/>
      <c r="AX696" s="692"/>
      <c r="AY696" s="692"/>
      <c r="AZ696" s="696"/>
      <c r="BA696" s="697"/>
      <c r="BB696" s="697"/>
      <c r="BC696" s="697"/>
      <c r="BD696" s="697"/>
      <c r="BE696" s="697"/>
      <c r="BF696" s="697"/>
      <c r="BG696" s="698"/>
    </row>
    <row r="697" spans="2:86" ht="19.5" customHeight="1" x14ac:dyDescent="0.2">
      <c r="B697" s="683" t="s">
        <v>79</v>
      </c>
      <c r="C697" s="683"/>
      <c r="D697" s="683"/>
      <c r="E697" s="683"/>
      <c r="F697" s="683"/>
      <c r="G697" s="683"/>
      <c r="H697" s="684">
        <f ca="1">OFFSET('(6)定期点検調書'!$CA$12,L678-1,0)</f>
        <v>0</v>
      </c>
      <c r="I697" s="684"/>
      <c r="J697" s="684"/>
      <c r="K697" s="684"/>
      <c r="L697" s="684"/>
      <c r="M697" s="684"/>
      <c r="N697" s="684"/>
      <c r="O697" s="684"/>
      <c r="P697" s="684"/>
      <c r="Q697" s="684"/>
      <c r="R697" s="684"/>
      <c r="S697" s="684"/>
      <c r="T697" s="684"/>
      <c r="U697" s="684"/>
      <c r="V697" s="684"/>
      <c r="W697" s="684"/>
      <c r="X697" s="684"/>
      <c r="Y697" s="684"/>
      <c r="Z697" s="684"/>
      <c r="AA697" s="684"/>
      <c r="AB697" s="684"/>
      <c r="AC697" s="684"/>
      <c r="AD697" s="684"/>
      <c r="AE697" s="683" t="s">
        <v>79</v>
      </c>
      <c r="AF697" s="683"/>
      <c r="AG697" s="683"/>
      <c r="AH697" s="683"/>
      <c r="AI697" s="683"/>
      <c r="AJ697" s="683"/>
      <c r="AK697" s="684">
        <f ca="1">OFFSET('(6)定期点検調書'!$CA$12,AO678-1,0)</f>
        <v>0</v>
      </c>
      <c r="AL697" s="684"/>
      <c r="AM697" s="684"/>
      <c r="AN697" s="684"/>
      <c r="AO697" s="684"/>
      <c r="AP697" s="684"/>
      <c r="AQ697" s="684"/>
      <c r="AR697" s="684"/>
      <c r="AS697" s="684"/>
      <c r="AT697" s="684"/>
      <c r="AU697" s="684"/>
      <c r="AV697" s="684"/>
      <c r="AW697" s="684"/>
      <c r="AX697" s="684"/>
      <c r="AY697" s="684"/>
      <c r="AZ697" s="684"/>
      <c r="BA697" s="684"/>
      <c r="BB697" s="684"/>
      <c r="BC697" s="684"/>
      <c r="BD697" s="684"/>
      <c r="BE697" s="684"/>
      <c r="BF697" s="684"/>
      <c r="BG697" s="684"/>
      <c r="CH697" s="473"/>
    </row>
    <row r="698" spans="2:86" ht="19.5" customHeight="1" x14ac:dyDescent="0.2">
      <c r="B698" s="683"/>
      <c r="C698" s="683"/>
      <c r="D698" s="683"/>
      <c r="E698" s="683"/>
      <c r="F698" s="683"/>
      <c r="G698" s="683"/>
      <c r="H698" s="684"/>
      <c r="I698" s="684"/>
      <c r="J698" s="684"/>
      <c r="K698" s="684"/>
      <c r="L698" s="684"/>
      <c r="M698" s="684"/>
      <c r="N698" s="684"/>
      <c r="O698" s="684"/>
      <c r="P698" s="684"/>
      <c r="Q698" s="684"/>
      <c r="R698" s="684"/>
      <c r="S698" s="684"/>
      <c r="T698" s="684"/>
      <c r="U698" s="684"/>
      <c r="V698" s="684"/>
      <c r="W698" s="684"/>
      <c r="X698" s="684"/>
      <c r="Y698" s="684"/>
      <c r="Z698" s="684"/>
      <c r="AA698" s="684"/>
      <c r="AB698" s="684"/>
      <c r="AC698" s="684"/>
      <c r="AD698" s="684"/>
      <c r="AE698" s="683"/>
      <c r="AF698" s="683"/>
      <c r="AG698" s="683"/>
      <c r="AH698" s="683"/>
      <c r="AI698" s="683"/>
      <c r="AJ698" s="683"/>
      <c r="AK698" s="684"/>
      <c r="AL698" s="684"/>
      <c r="AM698" s="684"/>
      <c r="AN698" s="684"/>
      <c r="AO698" s="684"/>
      <c r="AP698" s="684"/>
      <c r="AQ698" s="684"/>
      <c r="AR698" s="684"/>
      <c r="AS698" s="684"/>
      <c r="AT698" s="684"/>
      <c r="AU698" s="684"/>
      <c r="AV698" s="684"/>
      <c r="AW698" s="684"/>
      <c r="AX698" s="684"/>
      <c r="AY698" s="684"/>
      <c r="AZ698" s="684"/>
      <c r="BA698" s="684"/>
      <c r="BB698" s="684"/>
      <c r="BC698" s="684"/>
      <c r="BD698" s="684"/>
      <c r="BE698" s="684"/>
      <c r="BF698" s="684"/>
      <c r="BG698" s="684"/>
    </row>
    <row r="699" spans="2:86" ht="14.55" customHeight="1" x14ac:dyDescent="0.2">
      <c r="B699" s="677" t="s">
        <v>1038</v>
      </c>
      <c r="C699" s="678"/>
      <c r="D699" s="677" t="s">
        <v>1237</v>
      </c>
      <c r="E699" s="719"/>
      <c r="F699" s="719"/>
      <c r="G699" s="719"/>
      <c r="H699" s="665">
        <f ca="1">OFFSET('(6)定期点検調書'!$B$12,L699-1,0)</f>
        <v>0</v>
      </c>
      <c r="I699" s="666"/>
      <c r="J699" s="666"/>
      <c r="K699" s="667"/>
      <c r="L699" s="703">
        <f>AO678+1</f>
        <v>67</v>
      </c>
      <c r="M699" s="703"/>
      <c r="N699" s="703"/>
      <c r="O699" s="703"/>
      <c r="P699" s="703"/>
      <c r="Q699" s="703"/>
      <c r="R699" s="703"/>
      <c r="S699" s="703"/>
      <c r="T699" s="703"/>
      <c r="U699" s="703"/>
      <c r="V699" s="703"/>
      <c r="W699" s="703"/>
      <c r="X699" s="703"/>
      <c r="Y699" s="703"/>
      <c r="Z699" s="703"/>
      <c r="AA699" s="703"/>
      <c r="AB699" s="703"/>
      <c r="AC699" s="703"/>
      <c r="AD699" s="704"/>
      <c r="AE699" s="677" t="s">
        <v>1038</v>
      </c>
      <c r="AF699" s="678"/>
      <c r="AG699" s="677" t="s">
        <v>1237</v>
      </c>
      <c r="AH699" s="719"/>
      <c r="AI699" s="719"/>
      <c r="AJ699" s="719"/>
      <c r="AK699" s="665">
        <f ca="1">OFFSET('(6)定期点検調書'!$B$12,AO699-1,0)</f>
        <v>0</v>
      </c>
      <c r="AL699" s="666"/>
      <c r="AM699" s="666"/>
      <c r="AN699" s="667"/>
      <c r="AO699" s="703">
        <f>L699+1</f>
        <v>68</v>
      </c>
      <c r="AP699" s="703"/>
      <c r="AQ699" s="703"/>
      <c r="AR699" s="703"/>
      <c r="AS699" s="703"/>
      <c r="AT699" s="703"/>
      <c r="AU699" s="703"/>
      <c r="AV699" s="703"/>
      <c r="AW699" s="703"/>
      <c r="AX699" s="703"/>
      <c r="AY699" s="703"/>
      <c r="AZ699" s="703"/>
      <c r="BA699" s="703"/>
      <c r="BB699" s="703"/>
      <c r="BC699" s="703"/>
      <c r="BD699" s="703"/>
      <c r="BE699" s="703"/>
      <c r="BF699" s="703"/>
      <c r="BG699" s="704"/>
    </row>
    <row r="700" spans="2:86" ht="14.55" customHeight="1" x14ac:dyDescent="0.2">
      <c r="B700" s="679"/>
      <c r="C700" s="680"/>
      <c r="D700" s="681"/>
      <c r="E700" s="720"/>
      <c r="F700" s="720"/>
      <c r="G700" s="720"/>
      <c r="H700" s="668"/>
      <c r="I700" s="669"/>
      <c r="J700" s="669"/>
      <c r="K700" s="670"/>
      <c r="L700" s="705"/>
      <c r="M700" s="705"/>
      <c r="N700" s="705"/>
      <c r="O700" s="705"/>
      <c r="P700" s="705"/>
      <c r="Q700" s="705"/>
      <c r="R700" s="705"/>
      <c r="S700" s="705"/>
      <c r="T700" s="705"/>
      <c r="U700" s="705"/>
      <c r="V700" s="705"/>
      <c r="W700" s="705"/>
      <c r="X700" s="705"/>
      <c r="Y700" s="705"/>
      <c r="Z700" s="705"/>
      <c r="AA700" s="705"/>
      <c r="AB700" s="705"/>
      <c r="AC700" s="705"/>
      <c r="AD700" s="706"/>
      <c r="AE700" s="679"/>
      <c r="AF700" s="680"/>
      <c r="AG700" s="681"/>
      <c r="AH700" s="720"/>
      <c r="AI700" s="720"/>
      <c r="AJ700" s="720"/>
      <c r="AK700" s="668"/>
      <c r="AL700" s="669"/>
      <c r="AM700" s="669"/>
      <c r="AN700" s="670"/>
      <c r="AO700" s="705"/>
      <c r="AP700" s="705"/>
      <c r="AQ700" s="705"/>
      <c r="AR700" s="705"/>
      <c r="AS700" s="705"/>
      <c r="AT700" s="705"/>
      <c r="AU700" s="705"/>
      <c r="AV700" s="705"/>
      <c r="AW700" s="705"/>
      <c r="AX700" s="705"/>
      <c r="AY700" s="705"/>
      <c r="AZ700" s="705"/>
      <c r="BA700" s="705"/>
      <c r="BB700" s="705"/>
      <c r="BC700" s="705"/>
      <c r="BD700" s="705"/>
      <c r="BE700" s="705"/>
      <c r="BF700" s="705"/>
      <c r="BG700" s="706"/>
    </row>
    <row r="701" spans="2:86" ht="14.55" customHeight="1" x14ac:dyDescent="0.2">
      <c r="B701" s="679"/>
      <c r="C701" s="680"/>
      <c r="D701" s="677" t="s">
        <v>992</v>
      </c>
      <c r="E701" s="719"/>
      <c r="F701" s="719"/>
      <c r="G701" s="719"/>
      <c r="H701" s="665">
        <f ca="1">OFFSET('(6)定期点検調書'!$D$12,L699-1,0)</f>
        <v>0</v>
      </c>
      <c r="I701" s="666"/>
      <c r="J701" s="666"/>
      <c r="K701" s="667"/>
      <c r="L701" s="705"/>
      <c r="M701" s="705"/>
      <c r="N701" s="705"/>
      <c r="O701" s="705"/>
      <c r="P701" s="705"/>
      <c r="Q701" s="705"/>
      <c r="R701" s="705"/>
      <c r="S701" s="705"/>
      <c r="T701" s="705"/>
      <c r="U701" s="705"/>
      <c r="V701" s="705"/>
      <c r="W701" s="705"/>
      <c r="X701" s="705"/>
      <c r="Y701" s="705"/>
      <c r="Z701" s="705"/>
      <c r="AA701" s="705"/>
      <c r="AB701" s="705"/>
      <c r="AC701" s="705"/>
      <c r="AD701" s="706"/>
      <c r="AE701" s="679"/>
      <c r="AF701" s="680"/>
      <c r="AG701" s="677" t="s">
        <v>992</v>
      </c>
      <c r="AH701" s="719"/>
      <c r="AI701" s="719"/>
      <c r="AJ701" s="719"/>
      <c r="AK701" s="665">
        <f ca="1">OFFSET('(6)定期点検調書'!$D$12,AO699-1,0)</f>
        <v>0</v>
      </c>
      <c r="AL701" s="666"/>
      <c r="AM701" s="666"/>
      <c r="AN701" s="667"/>
      <c r="AO701" s="705"/>
      <c r="AP701" s="705"/>
      <c r="AQ701" s="705"/>
      <c r="AR701" s="705"/>
      <c r="AS701" s="705"/>
      <c r="AT701" s="705"/>
      <c r="AU701" s="705"/>
      <c r="AV701" s="705"/>
      <c r="AW701" s="705"/>
      <c r="AX701" s="705"/>
      <c r="AY701" s="705"/>
      <c r="AZ701" s="705"/>
      <c r="BA701" s="705"/>
      <c r="BB701" s="705"/>
      <c r="BC701" s="705"/>
      <c r="BD701" s="705"/>
      <c r="BE701" s="705"/>
      <c r="BF701" s="705"/>
      <c r="BG701" s="706"/>
    </row>
    <row r="702" spans="2:86" ht="14.55" customHeight="1" x14ac:dyDescent="0.2">
      <c r="B702" s="681"/>
      <c r="C702" s="682"/>
      <c r="D702" s="681"/>
      <c r="E702" s="720"/>
      <c r="F702" s="720"/>
      <c r="G702" s="720"/>
      <c r="H702" s="668"/>
      <c r="I702" s="669"/>
      <c r="J702" s="669"/>
      <c r="K702" s="670"/>
      <c r="L702" s="705"/>
      <c r="M702" s="705"/>
      <c r="N702" s="705"/>
      <c r="O702" s="705"/>
      <c r="P702" s="705"/>
      <c r="Q702" s="705"/>
      <c r="R702" s="705"/>
      <c r="S702" s="705"/>
      <c r="T702" s="705"/>
      <c r="U702" s="705"/>
      <c r="V702" s="705"/>
      <c r="W702" s="705"/>
      <c r="X702" s="705"/>
      <c r="Y702" s="705"/>
      <c r="Z702" s="705"/>
      <c r="AA702" s="705"/>
      <c r="AB702" s="705"/>
      <c r="AC702" s="705"/>
      <c r="AD702" s="706"/>
      <c r="AE702" s="681"/>
      <c r="AF702" s="682"/>
      <c r="AG702" s="681"/>
      <c r="AH702" s="720"/>
      <c r="AI702" s="720"/>
      <c r="AJ702" s="720"/>
      <c r="AK702" s="668"/>
      <c r="AL702" s="669"/>
      <c r="AM702" s="669"/>
      <c r="AN702" s="670"/>
      <c r="AO702" s="705"/>
      <c r="AP702" s="705"/>
      <c r="AQ702" s="705"/>
      <c r="AR702" s="705"/>
      <c r="AS702" s="705"/>
      <c r="AT702" s="705"/>
      <c r="AU702" s="705"/>
      <c r="AV702" s="705"/>
      <c r="AW702" s="705"/>
      <c r="AX702" s="705"/>
      <c r="AY702" s="705"/>
      <c r="AZ702" s="705"/>
      <c r="BA702" s="705"/>
      <c r="BB702" s="705"/>
      <c r="BC702" s="705"/>
      <c r="BD702" s="705"/>
      <c r="BE702" s="705"/>
      <c r="BF702" s="705"/>
      <c r="BG702" s="706"/>
    </row>
    <row r="703" spans="2:86" ht="14.55" customHeight="1" x14ac:dyDescent="0.2">
      <c r="B703" s="677" t="s">
        <v>1238</v>
      </c>
      <c r="C703" s="678"/>
      <c r="D703" s="659" t="s">
        <v>993</v>
      </c>
      <c r="E703" s="660"/>
      <c r="F703" s="660"/>
      <c r="G703" s="660"/>
      <c r="H703" s="671">
        <f ca="1">OFFSET('(6)定期点検調書'!$AA$13,L699-1,0)</f>
        <v>0</v>
      </c>
      <c r="I703" s="672"/>
      <c r="J703" s="672"/>
      <c r="K703" s="673"/>
      <c r="L703" s="705"/>
      <c r="M703" s="705"/>
      <c r="N703" s="705"/>
      <c r="O703" s="705"/>
      <c r="P703" s="705"/>
      <c r="Q703" s="705"/>
      <c r="R703" s="705"/>
      <c r="S703" s="705"/>
      <c r="T703" s="705"/>
      <c r="U703" s="705"/>
      <c r="V703" s="705"/>
      <c r="W703" s="705"/>
      <c r="X703" s="705"/>
      <c r="Y703" s="705"/>
      <c r="Z703" s="705"/>
      <c r="AA703" s="705"/>
      <c r="AB703" s="705"/>
      <c r="AC703" s="705"/>
      <c r="AD703" s="706"/>
      <c r="AE703" s="677" t="s">
        <v>1238</v>
      </c>
      <c r="AF703" s="678"/>
      <c r="AG703" s="659" t="s">
        <v>993</v>
      </c>
      <c r="AH703" s="660"/>
      <c r="AI703" s="660"/>
      <c r="AJ703" s="660"/>
      <c r="AK703" s="671">
        <f ca="1">OFFSET('(6)定期点検調書'!$AA$13,AO699-1,0)</f>
        <v>0</v>
      </c>
      <c r="AL703" s="672"/>
      <c r="AM703" s="672"/>
      <c r="AN703" s="673"/>
      <c r="AO703" s="705"/>
      <c r="AP703" s="705"/>
      <c r="AQ703" s="705"/>
      <c r="AR703" s="705"/>
      <c r="AS703" s="705"/>
      <c r="AT703" s="705"/>
      <c r="AU703" s="705"/>
      <c r="AV703" s="705"/>
      <c r="AW703" s="705"/>
      <c r="AX703" s="705"/>
      <c r="AY703" s="705"/>
      <c r="AZ703" s="705"/>
      <c r="BA703" s="705"/>
      <c r="BB703" s="705"/>
      <c r="BC703" s="705"/>
      <c r="BD703" s="705"/>
      <c r="BE703" s="705"/>
      <c r="BF703" s="705"/>
      <c r="BG703" s="706"/>
    </row>
    <row r="704" spans="2:86" ht="14.55" customHeight="1" x14ac:dyDescent="0.2">
      <c r="B704" s="679"/>
      <c r="C704" s="680"/>
      <c r="D704" s="662"/>
      <c r="E704" s="663"/>
      <c r="F704" s="663"/>
      <c r="G704" s="663"/>
      <c r="H704" s="674"/>
      <c r="I704" s="675"/>
      <c r="J704" s="675"/>
      <c r="K704" s="676"/>
      <c r="L704" s="705"/>
      <c r="M704" s="705"/>
      <c r="N704" s="705"/>
      <c r="O704" s="705"/>
      <c r="P704" s="705"/>
      <c r="Q704" s="705"/>
      <c r="R704" s="705"/>
      <c r="S704" s="705"/>
      <c r="T704" s="705"/>
      <c r="U704" s="705"/>
      <c r="V704" s="705"/>
      <c r="W704" s="705"/>
      <c r="X704" s="705"/>
      <c r="Y704" s="705"/>
      <c r="Z704" s="705"/>
      <c r="AA704" s="705"/>
      <c r="AB704" s="705"/>
      <c r="AC704" s="705"/>
      <c r="AD704" s="706"/>
      <c r="AE704" s="679"/>
      <c r="AF704" s="680"/>
      <c r="AG704" s="662"/>
      <c r="AH704" s="663"/>
      <c r="AI704" s="663"/>
      <c r="AJ704" s="663"/>
      <c r="AK704" s="674"/>
      <c r="AL704" s="675"/>
      <c r="AM704" s="675"/>
      <c r="AN704" s="676"/>
      <c r="AO704" s="705"/>
      <c r="AP704" s="705"/>
      <c r="AQ704" s="705"/>
      <c r="AR704" s="705"/>
      <c r="AS704" s="705"/>
      <c r="AT704" s="705"/>
      <c r="AU704" s="705"/>
      <c r="AV704" s="705"/>
      <c r="AW704" s="705"/>
      <c r="AX704" s="705"/>
      <c r="AY704" s="705"/>
      <c r="AZ704" s="705"/>
      <c r="BA704" s="705"/>
      <c r="BB704" s="705"/>
      <c r="BC704" s="705"/>
      <c r="BD704" s="705"/>
      <c r="BE704" s="705"/>
      <c r="BF704" s="705"/>
      <c r="BG704" s="706"/>
    </row>
    <row r="705" spans="2:86" ht="14.55" customHeight="1" x14ac:dyDescent="0.2">
      <c r="B705" s="679"/>
      <c r="C705" s="680"/>
      <c r="D705" s="659" t="s">
        <v>1239</v>
      </c>
      <c r="E705" s="660"/>
      <c r="F705" s="660"/>
      <c r="G705" s="660"/>
      <c r="H705" s="665">
        <f ca="1">OFFSET('(6)定期点検調書'!$AD$12,L699-1,0)</f>
        <v>0</v>
      </c>
      <c r="I705" s="666"/>
      <c r="J705" s="666"/>
      <c r="K705" s="667"/>
      <c r="L705" s="705"/>
      <c r="M705" s="705"/>
      <c r="N705" s="705"/>
      <c r="O705" s="705"/>
      <c r="P705" s="705"/>
      <c r="Q705" s="705"/>
      <c r="R705" s="705"/>
      <c r="S705" s="705"/>
      <c r="T705" s="705"/>
      <c r="U705" s="705"/>
      <c r="V705" s="705"/>
      <c r="W705" s="705"/>
      <c r="X705" s="705"/>
      <c r="Y705" s="705"/>
      <c r="Z705" s="705"/>
      <c r="AA705" s="705"/>
      <c r="AB705" s="705"/>
      <c r="AC705" s="705"/>
      <c r="AD705" s="706"/>
      <c r="AE705" s="679"/>
      <c r="AF705" s="680"/>
      <c r="AG705" s="659" t="s">
        <v>1239</v>
      </c>
      <c r="AH705" s="660"/>
      <c r="AI705" s="660"/>
      <c r="AJ705" s="660"/>
      <c r="AK705" s="665">
        <f ca="1">OFFSET('(6)定期点検調書'!$AD$12,AO699-1,0)</f>
        <v>0</v>
      </c>
      <c r="AL705" s="666"/>
      <c r="AM705" s="666"/>
      <c r="AN705" s="667"/>
      <c r="AO705" s="705"/>
      <c r="AP705" s="705"/>
      <c r="AQ705" s="705"/>
      <c r="AR705" s="705"/>
      <c r="AS705" s="705"/>
      <c r="AT705" s="705"/>
      <c r="AU705" s="705"/>
      <c r="AV705" s="705"/>
      <c r="AW705" s="705"/>
      <c r="AX705" s="705"/>
      <c r="AY705" s="705"/>
      <c r="AZ705" s="705"/>
      <c r="BA705" s="705"/>
      <c r="BB705" s="705"/>
      <c r="BC705" s="705"/>
      <c r="BD705" s="705"/>
      <c r="BE705" s="705"/>
      <c r="BF705" s="705"/>
      <c r="BG705" s="706"/>
    </row>
    <row r="706" spans="2:86" ht="14.55" customHeight="1" x14ac:dyDescent="0.2">
      <c r="B706" s="681"/>
      <c r="C706" s="682"/>
      <c r="D706" s="662"/>
      <c r="E706" s="663"/>
      <c r="F706" s="663"/>
      <c r="G706" s="663"/>
      <c r="H706" s="668"/>
      <c r="I706" s="669"/>
      <c r="J706" s="669"/>
      <c r="K706" s="670"/>
      <c r="L706" s="705"/>
      <c r="M706" s="705"/>
      <c r="N706" s="705"/>
      <c r="O706" s="705"/>
      <c r="P706" s="705"/>
      <c r="Q706" s="705"/>
      <c r="R706" s="705"/>
      <c r="S706" s="705"/>
      <c r="T706" s="705"/>
      <c r="U706" s="705"/>
      <c r="V706" s="705"/>
      <c r="W706" s="705"/>
      <c r="X706" s="705"/>
      <c r="Y706" s="705"/>
      <c r="Z706" s="705"/>
      <c r="AA706" s="705"/>
      <c r="AB706" s="705"/>
      <c r="AC706" s="705"/>
      <c r="AD706" s="706"/>
      <c r="AE706" s="681"/>
      <c r="AF706" s="682"/>
      <c r="AG706" s="662"/>
      <c r="AH706" s="663"/>
      <c r="AI706" s="663"/>
      <c r="AJ706" s="663"/>
      <c r="AK706" s="668"/>
      <c r="AL706" s="669"/>
      <c r="AM706" s="669"/>
      <c r="AN706" s="670"/>
      <c r="AO706" s="705"/>
      <c r="AP706" s="705"/>
      <c r="AQ706" s="705"/>
      <c r="AR706" s="705"/>
      <c r="AS706" s="705"/>
      <c r="AT706" s="705"/>
      <c r="AU706" s="705"/>
      <c r="AV706" s="705"/>
      <c r="AW706" s="705"/>
      <c r="AX706" s="705"/>
      <c r="AY706" s="705"/>
      <c r="AZ706" s="705"/>
      <c r="BA706" s="705"/>
      <c r="BB706" s="705"/>
      <c r="BC706" s="705"/>
      <c r="BD706" s="705"/>
      <c r="BE706" s="705"/>
      <c r="BF706" s="705"/>
      <c r="BG706" s="706"/>
    </row>
    <row r="707" spans="2:86" ht="28.95" customHeight="1" x14ac:dyDescent="0.2">
      <c r="B707" s="716" t="s">
        <v>995</v>
      </c>
      <c r="C707" s="717"/>
      <c r="D707" s="717"/>
      <c r="E707" s="717"/>
      <c r="F707" s="717"/>
      <c r="G707" s="718"/>
      <c r="H707" s="709">
        <f ca="1">OFFSET('(6)定期点検調書'!$AK$12,L699-1,0)</f>
        <v>0</v>
      </c>
      <c r="I707" s="710"/>
      <c r="J707" s="710"/>
      <c r="K707" s="711"/>
      <c r="L707" s="705"/>
      <c r="M707" s="705"/>
      <c r="N707" s="705"/>
      <c r="O707" s="705"/>
      <c r="P707" s="705"/>
      <c r="Q707" s="705"/>
      <c r="R707" s="705"/>
      <c r="S707" s="705"/>
      <c r="T707" s="705"/>
      <c r="U707" s="705"/>
      <c r="V707" s="705"/>
      <c r="W707" s="705"/>
      <c r="X707" s="705"/>
      <c r="Y707" s="705"/>
      <c r="Z707" s="705"/>
      <c r="AA707" s="705"/>
      <c r="AB707" s="705"/>
      <c r="AC707" s="705"/>
      <c r="AD707" s="706"/>
      <c r="AE707" s="716" t="s">
        <v>995</v>
      </c>
      <c r="AF707" s="717"/>
      <c r="AG707" s="717"/>
      <c r="AH707" s="717"/>
      <c r="AI707" s="717"/>
      <c r="AJ707" s="718"/>
      <c r="AK707" s="709">
        <f ca="1">OFFSET('(6)定期点検調書'!$AK$12,AO699-1,0)</f>
        <v>0</v>
      </c>
      <c r="AL707" s="710"/>
      <c r="AM707" s="710"/>
      <c r="AN707" s="711"/>
      <c r="AO707" s="705"/>
      <c r="AP707" s="705"/>
      <c r="AQ707" s="705"/>
      <c r="AR707" s="705"/>
      <c r="AS707" s="705"/>
      <c r="AT707" s="705"/>
      <c r="AU707" s="705"/>
      <c r="AV707" s="705"/>
      <c r="AW707" s="705"/>
      <c r="AX707" s="705"/>
      <c r="AY707" s="705"/>
      <c r="AZ707" s="705"/>
      <c r="BA707" s="705"/>
      <c r="BB707" s="705"/>
      <c r="BC707" s="705"/>
      <c r="BD707" s="705"/>
      <c r="BE707" s="705"/>
      <c r="BF707" s="705"/>
      <c r="BG707" s="706"/>
    </row>
    <row r="708" spans="2:86" ht="14.55" customHeight="1" x14ac:dyDescent="0.2">
      <c r="B708" s="677" t="s">
        <v>1240</v>
      </c>
      <c r="C708" s="661"/>
      <c r="D708" s="659" t="s">
        <v>994</v>
      </c>
      <c r="E708" s="660"/>
      <c r="F708" s="660"/>
      <c r="G708" s="661"/>
      <c r="H708" s="699" t="str">
        <f ca="1">OFFSET('(6)定期点検調書'!$BY$12,L699-1,0)</f>
        <v/>
      </c>
      <c r="I708" s="700"/>
      <c r="J708" s="700"/>
      <c r="K708" s="714"/>
      <c r="L708" s="705"/>
      <c r="M708" s="705"/>
      <c r="N708" s="705"/>
      <c r="O708" s="705"/>
      <c r="P708" s="705"/>
      <c r="Q708" s="705"/>
      <c r="R708" s="705"/>
      <c r="S708" s="705"/>
      <c r="T708" s="705"/>
      <c r="U708" s="705"/>
      <c r="V708" s="705"/>
      <c r="W708" s="705"/>
      <c r="X708" s="705"/>
      <c r="Y708" s="705"/>
      <c r="Z708" s="705"/>
      <c r="AA708" s="705"/>
      <c r="AB708" s="705"/>
      <c r="AC708" s="705"/>
      <c r="AD708" s="706"/>
      <c r="AE708" s="677" t="s">
        <v>1240</v>
      </c>
      <c r="AF708" s="661"/>
      <c r="AG708" s="659" t="s">
        <v>994</v>
      </c>
      <c r="AH708" s="660"/>
      <c r="AI708" s="660"/>
      <c r="AJ708" s="661"/>
      <c r="AK708" s="699" t="str">
        <f ca="1">OFFSET('(6)定期点検調書'!$BY$12,AO699-1,0)</f>
        <v/>
      </c>
      <c r="AL708" s="700"/>
      <c r="AM708" s="700"/>
      <c r="AN708" s="714"/>
      <c r="AO708" s="705"/>
      <c r="AP708" s="705"/>
      <c r="AQ708" s="705"/>
      <c r="AR708" s="705"/>
      <c r="AS708" s="705"/>
      <c r="AT708" s="705"/>
      <c r="AU708" s="705"/>
      <c r="AV708" s="705"/>
      <c r="AW708" s="705"/>
      <c r="AX708" s="705"/>
      <c r="AY708" s="705"/>
      <c r="AZ708" s="705"/>
      <c r="BA708" s="705"/>
      <c r="BB708" s="705"/>
      <c r="BC708" s="705"/>
      <c r="BD708" s="705"/>
      <c r="BE708" s="705"/>
      <c r="BF708" s="705"/>
      <c r="BG708" s="706"/>
    </row>
    <row r="709" spans="2:86" ht="14.55" customHeight="1" x14ac:dyDescent="0.2">
      <c r="B709" s="712"/>
      <c r="C709" s="713"/>
      <c r="D709" s="662"/>
      <c r="E709" s="663"/>
      <c r="F709" s="663"/>
      <c r="G709" s="664"/>
      <c r="H709" s="701"/>
      <c r="I709" s="702"/>
      <c r="J709" s="702"/>
      <c r="K709" s="715"/>
      <c r="L709" s="705"/>
      <c r="M709" s="705"/>
      <c r="N709" s="705"/>
      <c r="O709" s="705"/>
      <c r="P709" s="705"/>
      <c r="Q709" s="705"/>
      <c r="R709" s="705"/>
      <c r="S709" s="705"/>
      <c r="T709" s="705"/>
      <c r="U709" s="705"/>
      <c r="V709" s="705"/>
      <c r="W709" s="705"/>
      <c r="X709" s="705"/>
      <c r="Y709" s="705"/>
      <c r="Z709" s="705"/>
      <c r="AA709" s="705"/>
      <c r="AB709" s="705"/>
      <c r="AC709" s="705"/>
      <c r="AD709" s="706"/>
      <c r="AE709" s="712"/>
      <c r="AF709" s="713"/>
      <c r="AG709" s="662"/>
      <c r="AH709" s="663"/>
      <c r="AI709" s="663"/>
      <c r="AJ709" s="664"/>
      <c r="AK709" s="701"/>
      <c r="AL709" s="702"/>
      <c r="AM709" s="702"/>
      <c r="AN709" s="715"/>
      <c r="AO709" s="705"/>
      <c r="AP709" s="705"/>
      <c r="AQ709" s="705"/>
      <c r="AR709" s="705"/>
      <c r="AS709" s="705"/>
      <c r="AT709" s="705"/>
      <c r="AU709" s="705"/>
      <c r="AV709" s="705"/>
      <c r="AW709" s="705"/>
      <c r="AX709" s="705"/>
      <c r="AY709" s="705"/>
      <c r="AZ709" s="705"/>
      <c r="BA709" s="705"/>
      <c r="BB709" s="705"/>
      <c r="BC709" s="705"/>
      <c r="BD709" s="705"/>
      <c r="BE709" s="705"/>
      <c r="BF709" s="705"/>
      <c r="BG709" s="706"/>
    </row>
    <row r="710" spans="2:86" ht="14.55" customHeight="1" x14ac:dyDescent="0.2">
      <c r="B710" s="712"/>
      <c r="C710" s="713"/>
      <c r="D710" s="659" t="s">
        <v>1186</v>
      </c>
      <c r="E710" s="660"/>
      <c r="F710" s="660"/>
      <c r="G710" s="661"/>
      <c r="H710" s="665">
        <f ca="1">OFFSET('(6)定期点検調書'!$BC$12,L699-1,0)</f>
        <v>0</v>
      </c>
      <c r="I710" s="666"/>
      <c r="J710" s="666"/>
      <c r="K710" s="667"/>
      <c r="L710" s="705"/>
      <c r="M710" s="705"/>
      <c r="N710" s="705"/>
      <c r="O710" s="705"/>
      <c r="P710" s="705"/>
      <c r="Q710" s="705"/>
      <c r="R710" s="705"/>
      <c r="S710" s="705"/>
      <c r="T710" s="705"/>
      <c r="U710" s="705"/>
      <c r="V710" s="705"/>
      <c r="W710" s="705"/>
      <c r="X710" s="705"/>
      <c r="Y710" s="705"/>
      <c r="Z710" s="705"/>
      <c r="AA710" s="705"/>
      <c r="AB710" s="705"/>
      <c r="AC710" s="705"/>
      <c r="AD710" s="706"/>
      <c r="AE710" s="712"/>
      <c r="AF710" s="713"/>
      <c r="AG710" s="659" t="s">
        <v>1186</v>
      </c>
      <c r="AH710" s="660"/>
      <c r="AI710" s="660"/>
      <c r="AJ710" s="661"/>
      <c r="AK710" s="665">
        <f ca="1">OFFSET('(6)定期点検調書'!$BC$12,AO699-1,0)</f>
        <v>0</v>
      </c>
      <c r="AL710" s="666"/>
      <c r="AM710" s="666"/>
      <c r="AN710" s="667"/>
      <c r="AO710" s="705"/>
      <c r="AP710" s="705"/>
      <c r="AQ710" s="705"/>
      <c r="AR710" s="705"/>
      <c r="AS710" s="705"/>
      <c r="AT710" s="705"/>
      <c r="AU710" s="705"/>
      <c r="AV710" s="705"/>
      <c r="AW710" s="705"/>
      <c r="AX710" s="705"/>
      <c r="AY710" s="705"/>
      <c r="AZ710" s="705"/>
      <c r="BA710" s="705"/>
      <c r="BB710" s="705"/>
      <c r="BC710" s="705"/>
      <c r="BD710" s="705"/>
      <c r="BE710" s="705"/>
      <c r="BF710" s="705"/>
      <c r="BG710" s="706"/>
    </row>
    <row r="711" spans="2:86" ht="14.55" customHeight="1" x14ac:dyDescent="0.2">
      <c r="B711" s="712"/>
      <c r="C711" s="713"/>
      <c r="D711" s="662"/>
      <c r="E711" s="663"/>
      <c r="F711" s="663"/>
      <c r="G711" s="664"/>
      <c r="H711" s="668"/>
      <c r="I711" s="669"/>
      <c r="J711" s="669"/>
      <c r="K711" s="670"/>
      <c r="L711" s="705"/>
      <c r="M711" s="705"/>
      <c r="N711" s="705"/>
      <c r="O711" s="705"/>
      <c r="P711" s="705"/>
      <c r="Q711" s="705"/>
      <c r="R711" s="705"/>
      <c r="S711" s="705"/>
      <c r="T711" s="705"/>
      <c r="U711" s="705"/>
      <c r="V711" s="705"/>
      <c r="W711" s="705"/>
      <c r="X711" s="705"/>
      <c r="Y711" s="705"/>
      <c r="Z711" s="705"/>
      <c r="AA711" s="705"/>
      <c r="AB711" s="705"/>
      <c r="AC711" s="705"/>
      <c r="AD711" s="706"/>
      <c r="AE711" s="712"/>
      <c r="AF711" s="713"/>
      <c r="AG711" s="662"/>
      <c r="AH711" s="663"/>
      <c r="AI711" s="663"/>
      <c r="AJ711" s="664"/>
      <c r="AK711" s="668"/>
      <c r="AL711" s="669"/>
      <c r="AM711" s="669"/>
      <c r="AN711" s="670"/>
      <c r="AO711" s="705"/>
      <c r="AP711" s="705"/>
      <c r="AQ711" s="705"/>
      <c r="AR711" s="705"/>
      <c r="AS711" s="705"/>
      <c r="AT711" s="705"/>
      <c r="AU711" s="705"/>
      <c r="AV711" s="705"/>
      <c r="AW711" s="705"/>
      <c r="AX711" s="705"/>
      <c r="AY711" s="705"/>
      <c r="AZ711" s="705"/>
      <c r="BA711" s="705"/>
      <c r="BB711" s="705"/>
      <c r="BC711" s="705"/>
      <c r="BD711" s="705"/>
      <c r="BE711" s="705"/>
      <c r="BF711" s="705"/>
      <c r="BG711" s="706"/>
    </row>
    <row r="712" spans="2:86" ht="14.55" customHeight="1" x14ac:dyDescent="0.2">
      <c r="B712" s="712"/>
      <c r="C712" s="713"/>
      <c r="D712" s="659" t="s">
        <v>1187</v>
      </c>
      <c r="E712" s="660"/>
      <c r="F712" s="660"/>
      <c r="G712" s="661"/>
      <c r="H712" s="665">
        <f ca="1">OFFSET('(6)定期点検調書'!$BF$12,L699-1,0)</f>
        <v>0</v>
      </c>
      <c r="I712" s="666"/>
      <c r="J712" s="666"/>
      <c r="K712" s="667"/>
      <c r="L712" s="705"/>
      <c r="M712" s="705"/>
      <c r="N712" s="705"/>
      <c r="O712" s="705"/>
      <c r="P712" s="705"/>
      <c r="Q712" s="705"/>
      <c r="R712" s="705"/>
      <c r="S712" s="705"/>
      <c r="T712" s="705"/>
      <c r="U712" s="705"/>
      <c r="V712" s="705"/>
      <c r="W712" s="705"/>
      <c r="X712" s="705"/>
      <c r="Y712" s="705"/>
      <c r="Z712" s="705"/>
      <c r="AA712" s="705"/>
      <c r="AB712" s="705"/>
      <c r="AC712" s="705"/>
      <c r="AD712" s="706"/>
      <c r="AE712" s="712"/>
      <c r="AF712" s="713"/>
      <c r="AG712" s="659" t="s">
        <v>1187</v>
      </c>
      <c r="AH712" s="660"/>
      <c r="AI712" s="660"/>
      <c r="AJ712" s="661"/>
      <c r="AK712" s="665">
        <f ca="1">OFFSET('(6)定期点検調書'!$BF$12,AO699-1,0)</f>
        <v>0</v>
      </c>
      <c r="AL712" s="666"/>
      <c r="AM712" s="666"/>
      <c r="AN712" s="667"/>
      <c r="AO712" s="705"/>
      <c r="AP712" s="705"/>
      <c r="AQ712" s="705"/>
      <c r="AR712" s="705"/>
      <c r="AS712" s="705"/>
      <c r="AT712" s="705"/>
      <c r="AU712" s="705"/>
      <c r="AV712" s="705"/>
      <c r="AW712" s="705"/>
      <c r="AX712" s="705"/>
      <c r="AY712" s="705"/>
      <c r="AZ712" s="705"/>
      <c r="BA712" s="705"/>
      <c r="BB712" s="705"/>
      <c r="BC712" s="705"/>
      <c r="BD712" s="705"/>
      <c r="BE712" s="705"/>
      <c r="BF712" s="705"/>
      <c r="BG712" s="706"/>
    </row>
    <row r="713" spans="2:86" ht="14.55" customHeight="1" x14ac:dyDescent="0.2">
      <c r="B713" s="662"/>
      <c r="C713" s="664"/>
      <c r="D713" s="662"/>
      <c r="E713" s="663"/>
      <c r="F713" s="663"/>
      <c r="G713" s="664"/>
      <c r="H713" s="668"/>
      <c r="I713" s="669"/>
      <c r="J713" s="669"/>
      <c r="K713" s="670"/>
      <c r="L713" s="707"/>
      <c r="M713" s="707"/>
      <c r="N713" s="707"/>
      <c r="O713" s="707"/>
      <c r="P713" s="707"/>
      <c r="Q713" s="707"/>
      <c r="R713" s="707"/>
      <c r="S713" s="707"/>
      <c r="T713" s="707"/>
      <c r="U713" s="707"/>
      <c r="V713" s="707"/>
      <c r="W713" s="707"/>
      <c r="X713" s="707"/>
      <c r="Y713" s="707"/>
      <c r="Z713" s="707"/>
      <c r="AA713" s="707"/>
      <c r="AB713" s="707"/>
      <c r="AC713" s="707"/>
      <c r="AD713" s="708"/>
      <c r="AE713" s="662"/>
      <c r="AF713" s="664"/>
      <c r="AG713" s="662"/>
      <c r="AH713" s="663"/>
      <c r="AI713" s="663"/>
      <c r="AJ713" s="664"/>
      <c r="AK713" s="668"/>
      <c r="AL713" s="669"/>
      <c r="AM713" s="669"/>
      <c r="AN713" s="670"/>
      <c r="AO713" s="707"/>
      <c r="AP713" s="707"/>
      <c r="AQ713" s="707"/>
      <c r="AR713" s="707"/>
      <c r="AS713" s="707"/>
      <c r="AT713" s="707"/>
      <c r="AU713" s="707"/>
      <c r="AV713" s="707"/>
      <c r="AW713" s="707"/>
      <c r="AX713" s="707"/>
      <c r="AY713" s="707"/>
      <c r="AZ713" s="707"/>
      <c r="BA713" s="707"/>
      <c r="BB713" s="707"/>
      <c r="BC713" s="707"/>
      <c r="BD713" s="707"/>
      <c r="BE713" s="707"/>
      <c r="BF713" s="707"/>
      <c r="BG713" s="708"/>
    </row>
    <row r="714" spans="2:86" ht="14.55" customHeight="1" x14ac:dyDescent="0.2">
      <c r="B714" s="683" t="s">
        <v>1241</v>
      </c>
      <c r="C714" s="683"/>
      <c r="D714" s="683"/>
      <c r="E714" s="683"/>
      <c r="F714" s="683"/>
      <c r="G714" s="683"/>
      <c r="H714" s="699" t="str">
        <f ca="1">IF(OFFSET('(6)定期点検調書'!$AR$12,L699-1,0)="","",OFFSET('(6)定期点検調書'!$AQ$12,L699-1,0)&amp;TEXT(OFFSET('(6)定期点検調書'!$AR$12,L699-1,0),"0.0")&amp;OFFSET('(6)定期点検調書'!$AT$12,L699-1,0))  &amp;  IF(OFFSET('(6)定期点検調書'!$AV$12,L699-1,0)="","","／"&amp;OFFSET('(6)定期点検調書'!$AU$12,L699-1,0)&amp;TEXT(OFFSET('(6)定期点検調書'!$AV$12,L699-1,0),"0.0")&amp;OFFSET('(6)定期点検調書'!$AX$12,L699-1,0))  &amp;  IF(OFFSET('(6)定期点検調書'!$AZ$12,L699-1,0)="","","／"&amp;OFFSET('(6)定期点検調書'!$AY$12,L699-1,0)&amp;TEXT(OFFSET('(6)定期点検調書'!$AZ$12,L699-1,0),"0.0")&amp;OFFSET('(6)定期点検調書'!$BB$12,L699-1,0))</f>
        <v/>
      </c>
      <c r="I714" s="700"/>
      <c r="J714" s="700"/>
      <c r="K714" s="700"/>
      <c r="L714" s="700"/>
      <c r="M714" s="700"/>
      <c r="N714" s="700"/>
      <c r="O714" s="700"/>
      <c r="P714" s="685" t="s">
        <v>1243</v>
      </c>
      <c r="Q714" s="685"/>
      <c r="R714" s="685"/>
      <c r="S714" s="685"/>
      <c r="T714" s="685"/>
      <c r="U714" s="685"/>
      <c r="V714" s="685"/>
      <c r="W714" s="686" t="str">
        <f ca="1">OFFSET('(6)定期点検調書'!$F$12,L699-1,0)</f>
        <v/>
      </c>
      <c r="X714" s="687"/>
      <c r="Y714" s="687"/>
      <c r="Z714" s="687"/>
      <c r="AA714" s="687"/>
      <c r="AB714" s="687"/>
      <c r="AC714" s="687"/>
      <c r="AD714" s="688"/>
      <c r="AE714" s="683" t="s">
        <v>1241</v>
      </c>
      <c r="AF714" s="683"/>
      <c r="AG714" s="683"/>
      <c r="AH714" s="683"/>
      <c r="AI714" s="683"/>
      <c r="AJ714" s="683"/>
      <c r="AK714" s="699" t="str">
        <f ca="1">IF(OFFSET('(6)定期点検調書'!$AR$12,AO699-1,0)="","",OFFSET('(6)定期点検調書'!$AQ$12,AO699-1,0)&amp;TEXT(OFFSET('(6)定期点検調書'!$AR$12,AO699-1,0),"0.0")&amp;OFFSET('(6)定期点検調書'!$AT$12,AO699-1,0))  &amp;  IF(OFFSET('(6)定期点検調書'!$AV$12,AO699-1,0)="","","／"&amp;OFFSET('(6)定期点検調書'!$AU$12,AO699-1,0)&amp;TEXT(OFFSET('(6)定期点検調書'!$AV$12,AO699-1,0),"0.0")&amp;OFFSET('(6)定期点検調書'!$AX$12,AO699-1,0))  &amp;  IF(OFFSET('(6)定期点検調書'!$AZ$12,AO699-1,0)="","","／"&amp;OFFSET('(6)定期点検調書'!$AY$12,AO699-1,0)&amp;TEXT(OFFSET('(6)定期点検調書'!$AZ$12,AO699-1,0),"0.0")&amp;OFFSET('(6)定期点検調書'!$BB$12,AO699-1,0))</f>
        <v/>
      </c>
      <c r="AL714" s="700"/>
      <c r="AM714" s="700"/>
      <c r="AN714" s="700"/>
      <c r="AO714" s="700"/>
      <c r="AP714" s="700"/>
      <c r="AQ714" s="700"/>
      <c r="AR714" s="700"/>
      <c r="AS714" s="685" t="s">
        <v>1243</v>
      </c>
      <c r="AT714" s="685"/>
      <c r="AU714" s="685"/>
      <c r="AV714" s="685"/>
      <c r="AW714" s="685"/>
      <c r="AX714" s="685"/>
      <c r="AY714" s="685"/>
      <c r="AZ714" s="686" t="str">
        <f ca="1">OFFSET('(6)定期点検調書'!$F$12,AO699-1,0)</f>
        <v/>
      </c>
      <c r="BA714" s="687"/>
      <c r="BB714" s="687"/>
      <c r="BC714" s="687"/>
      <c r="BD714" s="687"/>
      <c r="BE714" s="687"/>
      <c r="BF714" s="687"/>
      <c r="BG714" s="688"/>
    </row>
    <row r="715" spans="2:86" ht="14.55" customHeight="1" x14ac:dyDescent="0.2">
      <c r="B715" s="683"/>
      <c r="C715" s="683"/>
      <c r="D715" s="683"/>
      <c r="E715" s="683"/>
      <c r="F715" s="683"/>
      <c r="G715" s="683"/>
      <c r="H715" s="701"/>
      <c r="I715" s="702"/>
      <c r="J715" s="702"/>
      <c r="K715" s="702"/>
      <c r="L715" s="702"/>
      <c r="M715" s="702"/>
      <c r="N715" s="702"/>
      <c r="O715" s="702"/>
      <c r="P715" s="685"/>
      <c r="Q715" s="685"/>
      <c r="R715" s="685"/>
      <c r="S715" s="685"/>
      <c r="T715" s="685"/>
      <c r="U715" s="685"/>
      <c r="V715" s="685"/>
      <c r="W715" s="689"/>
      <c r="X715" s="690"/>
      <c r="Y715" s="690"/>
      <c r="Z715" s="690"/>
      <c r="AA715" s="690"/>
      <c r="AB715" s="690"/>
      <c r="AC715" s="690"/>
      <c r="AD715" s="691"/>
      <c r="AE715" s="683"/>
      <c r="AF715" s="683"/>
      <c r="AG715" s="683"/>
      <c r="AH715" s="683"/>
      <c r="AI715" s="683"/>
      <c r="AJ715" s="683"/>
      <c r="AK715" s="701"/>
      <c r="AL715" s="702"/>
      <c r="AM715" s="702"/>
      <c r="AN715" s="702"/>
      <c r="AO715" s="702"/>
      <c r="AP715" s="702"/>
      <c r="AQ715" s="702"/>
      <c r="AR715" s="702"/>
      <c r="AS715" s="685"/>
      <c r="AT715" s="685"/>
      <c r="AU715" s="685"/>
      <c r="AV715" s="685"/>
      <c r="AW715" s="685"/>
      <c r="AX715" s="685"/>
      <c r="AY715" s="685"/>
      <c r="AZ715" s="689"/>
      <c r="BA715" s="690"/>
      <c r="BB715" s="690"/>
      <c r="BC715" s="690"/>
      <c r="BD715" s="690"/>
      <c r="BE715" s="690"/>
      <c r="BF715" s="690"/>
      <c r="BG715" s="691"/>
    </row>
    <row r="716" spans="2:86" ht="14.55" customHeight="1" x14ac:dyDescent="0.2">
      <c r="B716" s="659" t="s">
        <v>1242</v>
      </c>
      <c r="C716" s="660"/>
      <c r="D716" s="660"/>
      <c r="E716" s="660"/>
      <c r="F716" s="660"/>
      <c r="G716" s="661"/>
      <c r="H716" s="671" t="str">
        <f ca="1">IF(OFFSET('(6)定期点検調書'!$BL$12,L699-1,0)="","",VLOOKUP(OFFSET('(6)定期点検調書'!$BL$12,L699-1,0),ﾃﾞｰﾀ一覧!$AY$4:$BB$16,2,FALSE))  &amp;  IF(OFFSET('(6)定期点検調書'!$BC$12,L699-1,0)="","","／"&amp;VLOOKUP(OFFSET('(6)定期点検調書'!$BC$12,L699-1,0),ﾃﾞｰﾀ一覧!$AY$4:$BB$16,2,FALSE))  &amp;  IF(OFFSET('(6)定期点検調書'!$BD$12,L699-1,0)="","","／"&amp;VLOOKUP(OFFSET('(6)定期点検調書'!$BD$12,L699-1,0),ﾃﾞｰﾀ一覧!$AY$4:$BB$16,2,FALSE))</f>
        <v/>
      </c>
      <c r="I716" s="672"/>
      <c r="J716" s="672"/>
      <c r="K716" s="672"/>
      <c r="L716" s="672"/>
      <c r="M716" s="672"/>
      <c r="N716" s="672"/>
      <c r="O716" s="672"/>
      <c r="P716" s="692" t="s">
        <v>996</v>
      </c>
      <c r="Q716" s="692"/>
      <c r="R716" s="692"/>
      <c r="S716" s="692"/>
      <c r="T716" s="692"/>
      <c r="U716" s="692"/>
      <c r="V716" s="692"/>
      <c r="W716" s="693"/>
      <c r="X716" s="694"/>
      <c r="Y716" s="694"/>
      <c r="Z716" s="694"/>
      <c r="AA716" s="694"/>
      <c r="AB716" s="694"/>
      <c r="AC716" s="694"/>
      <c r="AD716" s="695"/>
      <c r="AE716" s="659" t="s">
        <v>1242</v>
      </c>
      <c r="AF716" s="660"/>
      <c r="AG716" s="660"/>
      <c r="AH716" s="660"/>
      <c r="AI716" s="660"/>
      <c r="AJ716" s="661"/>
      <c r="AK716" s="671" t="str">
        <f ca="1">IF(OFFSET('(6)定期点検調書'!$BL$12,AO699-1,0)="","",VLOOKUP(OFFSET('(6)定期点検調書'!$BL$12,AO699-1,0),ﾃﾞｰﾀ一覧!$AY$4:$BB$16,2,FALSE))  &amp;  IF(OFFSET('(6)定期点検調書'!$BC$12,AO699-1,0)="","","／"&amp;VLOOKUP(OFFSET('(6)定期点検調書'!$BC$12,AO699-1,0),ﾃﾞｰﾀ一覧!$AY$4:$BB$16,2,FALSE))  &amp;  IF(OFFSET('(6)定期点検調書'!$BD$12,AO699-1,0)="","","／"&amp;VLOOKUP(OFFSET('(6)定期点検調書'!$BD$12,AO699-1,0),ﾃﾞｰﾀ一覧!$AY$4:$BB$16,2,FALSE))</f>
        <v/>
      </c>
      <c r="AL716" s="672"/>
      <c r="AM716" s="672"/>
      <c r="AN716" s="672"/>
      <c r="AO716" s="672"/>
      <c r="AP716" s="672"/>
      <c r="AQ716" s="672"/>
      <c r="AR716" s="672"/>
      <c r="AS716" s="692" t="s">
        <v>996</v>
      </c>
      <c r="AT716" s="692"/>
      <c r="AU716" s="692"/>
      <c r="AV716" s="692"/>
      <c r="AW716" s="692"/>
      <c r="AX716" s="692"/>
      <c r="AY716" s="692"/>
      <c r="AZ716" s="693"/>
      <c r="BA716" s="694"/>
      <c r="BB716" s="694"/>
      <c r="BC716" s="694"/>
      <c r="BD716" s="694"/>
      <c r="BE716" s="694"/>
      <c r="BF716" s="694"/>
      <c r="BG716" s="695"/>
    </row>
    <row r="717" spans="2:86" ht="14.55" customHeight="1" x14ac:dyDescent="0.2">
      <c r="B717" s="662"/>
      <c r="C717" s="663"/>
      <c r="D717" s="663"/>
      <c r="E717" s="663"/>
      <c r="F717" s="663"/>
      <c r="G717" s="664"/>
      <c r="H717" s="674"/>
      <c r="I717" s="675"/>
      <c r="J717" s="675"/>
      <c r="K717" s="675"/>
      <c r="L717" s="675"/>
      <c r="M717" s="675"/>
      <c r="N717" s="675"/>
      <c r="O717" s="675"/>
      <c r="P717" s="692"/>
      <c r="Q717" s="692"/>
      <c r="R717" s="692"/>
      <c r="S717" s="692"/>
      <c r="T717" s="692"/>
      <c r="U717" s="692"/>
      <c r="V717" s="692"/>
      <c r="W717" s="696"/>
      <c r="X717" s="697"/>
      <c r="Y717" s="697"/>
      <c r="Z717" s="697"/>
      <c r="AA717" s="697"/>
      <c r="AB717" s="697"/>
      <c r="AC717" s="697"/>
      <c r="AD717" s="698"/>
      <c r="AE717" s="662"/>
      <c r="AF717" s="663"/>
      <c r="AG717" s="663"/>
      <c r="AH717" s="663"/>
      <c r="AI717" s="663"/>
      <c r="AJ717" s="664"/>
      <c r="AK717" s="674"/>
      <c r="AL717" s="675"/>
      <c r="AM717" s="675"/>
      <c r="AN717" s="675"/>
      <c r="AO717" s="675"/>
      <c r="AP717" s="675"/>
      <c r="AQ717" s="675"/>
      <c r="AR717" s="675"/>
      <c r="AS717" s="692"/>
      <c r="AT717" s="692"/>
      <c r="AU717" s="692"/>
      <c r="AV717" s="692"/>
      <c r="AW717" s="692"/>
      <c r="AX717" s="692"/>
      <c r="AY717" s="692"/>
      <c r="AZ717" s="696"/>
      <c r="BA717" s="697"/>
      <c r="BB717" s="697"/>
      <c r="BC717" s="697"/>
      <c r="BD717" s="697"/>
      <c r="BE717" s="697"/>
      <c r="BF717" s="697"/>
      <c r="BG717" s="698"/>
    </row>
    <row r="718" spans="2:86" ht="19.5" customHeight="1" x14ac:dyDescent="0.2">
      <c r="B718" s="683" t="s">
        <v>79</v>
      </c>
      <c r="C718" s="683"/>
      <c r="D718" s="683"/>
      <c r="E718" s="683"/>
      <c r="F718" s="683"/>
      <c r="G718" s="683"/>
      <c r="H718" s="684">
        <f ca="1">OFFSET('(6)定期点検調書'!$CA$12,L699-1,0)</f>
        <v>0</v>
      </c>
      <c r="I718" s="684"/>
      <c r="J718" s="684"/>
      <c r="K718" s="684"/>
      <c r="L718" s="684"/>
      <c r="M718" s="684"/>
      <c r="N718" s="684"/>
      <c r="O718" s="684"/>
      <c r="P718" s="684"/>
      <c r="Q718" s="684"/>
      <c r="R718" s="684"/>
      <c r="S718" s="684"/>
      <c r="T718" s="684"/>
      <c r="U718" s="684"/>
      <c r="V718" s="684"/>
      <c r="W718" s="684"/>
      <c r="X718" s="684"/>
      <c r="Y718" s="684"/>
      <c r="Z718" s="684"/>
      <c r="AA718" s="684"/>
      <c r="AB718" s="684"/>
      <c r="AC718" s="684"/>
      <c r="AD718" s="684"/>
      <c r="AE718" s="683" t="s">
        <v>79</v>
      </c>
      <c r="AF718" s="683"/>
      <c r="AG718" s="683"/>
      <c r="AH718" s="683"/>
      <c r="AI718" s="683"/>
      <c r="AJ718" s="683"/>
      <c r="AK718" s="684">
        <f ca="1">OFFSET('(6)定期点検調書'!$CA$12,AO699-1,0)</f>
        <v>0</v>
      </c>
      <c r="AL718" s="684"/>
      <c r="AM718" s="684"/>
      <c r="AN718" s="684"/>
      <c r="AO718" s="684"/>
      <c r="AP718" s="684"/>
      <c r="AQ718" s="684"/>
      <c r="AR718" s="684"/>
      <c r="AS718" s="684"/>
      <c r="AT718" s="684"/>
      <c r="AU718" s="684"/>
      <c r="AV718" s="684"/>
      <c r="AW718" s="684"/>
      <c r="AX718" s="684"/>
      <c r="AY718" s="684"/>
      <c r="AZ718" s="684"/>
      <c r="BA718" s="684"/>
      <c r="BB718" s="684"/>
      <c r="BC718" s="684"/>
      <c r="BD718" s="684"/>
      <c r="BE718" s="684"/>
      <c r="BF718" s="684"/>
      <c r="BG718" s="684"/>
      <c r="CH718" s="473"/>
    </row>
    <row r="719" spans="2:86" ht="19.5" customHeight="1" x14ac:dyDescent="0.2">
      <c r="B719" s="683"/>
      <c r="C719" s="683"/>
      <c r="D719" s="683"/>
      <c r="E719" s="683"/>
      <c r="F719" s="683"/>
      <c r="G719" s="683"/>
      <c r="H719" s="684"/>
      <c r="I719" s="684"/>
      <c r="J719" s="684"/>
      <c r="K719" s="684"/>
      <c r="L719" s="684"/>
      <c r="M719" s="684"/>
      <c r="N719" s="684"/>
      <c r="O719" s="684"/>
      <c r="P719" s="684"/>
      <c r="Q719" s="684"/>
      <c r="R719" s="684"/>
      <c r="S719" s="684"/>
      <c r="T719" s="684"/>
      <c r="U719" s="684"/>
      <c r="V719" s="684"/>
      <c r="W719" s="684"/>
      <c r="X719" s="684"/>
      <c r="Y719" s="684"/>
      <c r="Z719" s="684"/>
      <c r="AA719" s="684"/>
      <c r="AB719" s="684"/>
      <c r="AC719" s="684"/>
      <c r="AD719" s="684"/>
      <c r="AE719" s="683"/>
      <c r="AF719" s="683"/>
      <c r="AG719" s="683"/>
      <c r="AH719" s="683"/>
      <c r="AI719" s="683"/>
      <c r="AJ719" s="683"/>
      <c r="AK719" s="684"/>
      <c r="AL719" s="684"/>
      <c r="AM719" s="684"/>
      <c r="AN719" s="684"/>
      <c r="AO719" s="684"/>
      <c r="AP719" s="684"/>
      <c r="AQ719" s="684"/>
      <c r="AR719" s="684"/>
      <c r="AS719" s="684"/>
      <c r="AT719" s="684"/>
      <c r="AU719" s="684"/>
      <c r="AV719" s="684"/>
      <c r="AW719" s="684"/>
      <c r="AX719" s="684"/>
      <c r="AY719" s="684"/>
      <c r="AZ719" s="684"/>
      <c r="BA719" s="684"/>
      <c r="BB719" s="684"/>
      <c r="BC719" s="684"/>
      <c r="BD719" s="684"/>
      <c r="BE719" s="684"/>
      <c r="BF719" s="684"/>
      <c r="BG719" s="684"/>
    </row>
    <row r="720" spans="2:86" ht="14.55" customHeight="1" x14ac:dyDescent="0.2">
      <c r="B720" s="677" t="s">
        <v>1038</v>
      </c>
      <c r="C720" s="678"/>
      <c r="D720" s="677" t="s">
        <v>1237</v>
      </c>
      <c r="E720" s="719"/>
      <c r="F720" s="719"/>
      <c r="G720" s="719"/>
      <c r="H720" s="665">
        <f ca="1">OFFSET('(6)定期点検調書'!$B$12,L720-1,0)</f>
        <v>0</v>
      </c>
      <c r="I720" s="666"/>
      <c r="J720" s="666"/>
      <c r="K720" s="667"/>
      <c r="L720" s="703">
        <f>AO699+1</f>
        <v>69</v>
      </c>
      <c r="M720" s="703"/>
      <c r="N720" s="703"/>
      <c r="O720" s="703"/>
      <c r="P720" s="703"/>
      <c r="Q720" s="703"/>
      <c r="R720" s="703"/>
      <c r="S720" s="703"/>
      <c r="T720" s="703"/>
      <c r="U720" s="703"/>
      <c r="V720" s="703"/>
      <c r="W720" s="703"/>
      <c r="X720" s="703"/>
      <c r="Y720" s="703"/>
      <c r="Z720" s="703"/>
      <c r="AA720" s="703"/>
      <c r="AB720" s="703"/>
      <c r="AC720" s="703"/>
      <c r="AD720" s="704"/>
      <c r="AE720" s="677" t="s">
        <v>1038</v>
      </c>
      <c r="AF720" s="678"/>
      <c r="AG720" s="677" t="s">
        <v>1237</v>
      </c>
      <c r="AH720" s="719"/>
      <c r="AI720" s="719"/>
      <c r="AJ720" s="719"/>
      <c r="AK720" s="665">
        <f ca="1">OFFSET('(6)定期点検調書'!$B$12,AO720-1,0)</f>
        <v>0</v>
      </c>
      <c r="AL720" s="666"/>
      <c r="AM720" s="666"/>
      <c r="AN720" s="667"/>
      <c r="AO720" s="703">
        <f>L720+1</f>
        <v>70</v>
      </c>
      <c r="AP720" s="703"/>
      <c r="AQ720" s="703"/>
      <c r="AR720" s="703"/>
      <c r="AS720" s="703"/>
      <c r="AT720" s="703"/>
      <c r="AU720" s="703"/>
      <c r="AV720" s="703"/>
      <c r="AW720" s="703"/>
      <c r="AX720" s="703"/>
      <c r="AY720" s="703"/>
      <c r="AZ720" s="703"/>
      <c r="BA720" s="703"/>
      <c r="BB720" s="703"/>
      <c r="BC720" s="703"/>
      <c r="BD720" s="703"/>
      <c r="BE720" s="703"/>
      <c r="BF720" s="703"/>
      <c r="BG720" s="704"/>
    </row>
    <row r="721" spans="2:59" ht="14.55" customHeight="1" x14ac:dyDescent="0.2">
      <c r="B721" s="679"/>
      <c r="C721" s="680"/>
      <c r="D721" s="681"/>
      <c r="E721" s="720"/>
      <c r="F721" s="720"/>
      <c r="G721" s="720"/>
      <c r="H721" s="668"/>
      <c r="I721" s="669"/>
      <c r="J721" s="669"/>
      <c r="K721" s="670"/>
      <c r="L721" s="705"/>
      <c r="M721" s="705"/>
      <c r="N721" s="705"/>
      <c r="O721" s="705"/>
      <c r="P721" s="705"/>
      <c r="Q721" s="705"/>
      <c r="R721" s="705"/>
      <c r="S721" s="705"/>
      <c r="T721" s="705"/>
      <c r="U721" s="705"/>
      <c r="V721" s="705"/>
      <c r="W721" s="705"/>
      <c r="X721" s="705"/>
      <c r="Y721" s="705"/>
      <c r="Z721" s="705"/>
      <c r="AA721" s="705"/>
      <c r="AB721" s="705"/>
      <c r="AC721" s="705"/>
      <c r="AD721" s="706"/>
      <c r="AE721" s="679"/>
      <c r="AF721" s="680"/>
      <c r="AG721" s="681"/>
      <c r="AH721" s="720"/>
      <c r="AI721" s="720"/>
      <c r="AJ721" s="720"/>
      <c r="AK721" s="668"/>
      <c r="AL721" s="669"/>
      <c r="AM721" s="669"/>
      <c r="AN721" s="670"/>
      <c r="AO721" s="705"/>
      <c r="AP721" s="705"/>
      <c r="AQ721" s="705"/>
      <c r="AR721" s="705"/>
      <c r="AS721" s="705"/>
      <c r="AT721" s="705"/>
      <c r="AU721" s="705"/>
      <c r="AV721" s="705"/>
      <c r="AW721" s="705"/>
      <c r="AX721" s="705"/>
      <c r="AY721" s="705"/>
      <c r="AZ721" s="705"/>
      <c r="BA721" s="705"/>
      <c r="BB721" s="705"/>
      <c r="BC721" s="705"/>
      <c r="BD721" s="705"/>
      <c r="BE721" s="705"/>
      <c r="BF721" s="705"/>
      <c r="BG721" s="706"/>
    </row>
    <row r="722" spans="2:59" ht="14.55" customHeight="1" x14ac:dyDescent="0.2">
      <c r="B722" s="679"/>
      <c r="C722" s="680"/>
      <c r="D722" s="677" t="s">
        <v>992</v>
      </c>
      <c r="E722" s="719"/>
      <c r="F722" s="719"/>
      <c r="G722" s="719"/>
      <c r="H722" s="665">
        <f ca="1">OFFSET('(6)定期点検調書'!$D$12,L720-1,0)</f>
        <v>0</v>
      </c>
      <c r="I722" s="666"/>
      <c r="J722" s="666"/>
      <c r="K722" s="667"/>
      <c r="L722" s="705"/>
      <c r="M722" s="705"/>
      <c r="N722" s="705"/>
      <c r="O722" s="705"/>
      <c r="P722" s="705"/>
      <c r="Q722" s="705"/>
      <c r="R722" s="705"/>
      <c r="S722" s="705"/>
      <c r="T722" s="705"/>
      <c r="U722" s="705"/>
      <c r="V722" s="705"/>
      <c r="W722" s="705"/>
      <c r="X722" s="705"/>
      <c r="Y722" s="705"/>
      <c r="Z722" s="705"/>
      <c r="AA722" s="705"/>
      <c r="AB722" s="705"/>
      <c r="AC722" s="705"/>
      <c r="AD722" s="706"/>
      <c r="AE722" s="679"/>
      <c r="AF722" s="680"/>
      <c r="AG722" s="677" t="s">
        <v>992</v>
      </c>
      <c r="AH722" s="719"/>
      <c r="AI722" s="719"/>
      <c r="AJ722" s="719"/>
      <c r="AK722" s="665">
        <f ca="1">OFFSET('(6)定期点検調書'!$D$12,AO720-1,0)</f>
        <v>0</v>
      </c>
      <c r="AL722" s="666"/>
      <c r="AM722" s="666"/>
      <c r="AN722" s="667"/>
      <c r="AO722" s="705"/>
      <c r="AP722" s="705"/>
      <c r="AQ722" s="705"/>
      <c r="AR722" s="705"/>
      <c r="AS722" s="705"/>
      <c r="AT722" s="705"/>
      <c r="AU722" s="705"/>
      <c r="AV722" s="705"/>
      <c r="AW722" s="705"/>
      <c r="AX722" s="705"/>
      <c r="AY722" s="705"/>
      <c r="AZ722" s="705"/>
      <c r="BA722" s="705"/>
      <c r="BB722" s="705"/>
      <c r="BC722" s="705"/>
      <c r="BD722" s="705"/>
      <c r="BE722" s="705"/>
      <c r="BF722" s="705"/>
      <c r="BG722" s="706"/>
    </row>
    <row r="723" spans="2:59" ht="14.55" customHeight="1" x14ac:dyDescent="0.2">
      <c r="B723" s="681"/>
      <c r="C723" s="682"/>
      <c r="D723" s="681"/>
      <c r="E723" s="720"/>
      <c r="F723" s="720"/>
      <c r="G723" s="720"/>
      <c r="H723" s="668"/>
      <c r="I723" s="669"/>
      <c r="J723" s="669"/>
      <c r="K723" s="670"/>
      <c r="L723" s="705"/>
      <c r="M723" s="705"/>
      <c r="N723" s="705"/>
      <c r="O723" s="705"/>
      <c r="P723" s="705"/>
      <c r="Q723" s="705"/>
      <c r="R723" s="705"/>
      <c r="S723" s="705"/>
      <c r="T723" s="705"/>
      <c r="U723" s="705"/>
      <c r="V723" s="705"/>
      <c r="W723" s="705"/>
      <c r="X723" s="705"/>
      <c r="Y723" s="705"/>
      <c r="Z723" s="705"/>
      <c r="AA723" s="705"/>
      <c r="AB723" s="705"/>
      <c r="AC723" s="705"/>
      <c r="AD723" s="706"/>
      <c r="AE723" s="681"/>
      <c r="AF723" s="682"/>
      <c r="AG723" s="681"/>
      <c r="AH723" s="720"/>
      <c r="AI723" s="720"/>
      <c r="AJ723" s="720"/>
      <c r="AK723" s="668"/>
      <c r="AL723" s="669"/>
      <c r="AM723" s="669"/>
      <c r="AN723" s="670"/>
      <c r="AO723" s="705"/>
      <c r="AP723" s="705"/>
      <c r="AQ723" s="705"/>
      <c r="AR723" s="705"/>
      <c r="AS723" s="705"/>
      <c r="AT723" s="705"/>
      <c r="AU723" s="705"/>
      <c r="AV723" s="705"/>
      <c r="AW723" s="705"/>
      <c r="AX723" s="705"/>
      <c r="AY723" s="705"/>
      <c r="AZ723" s="705"/>
      <c r="BA723" s="705"/>
      <c r="BB723" s="705"/>
      <c r="BC723" s="705"/>
      <c r="BD723" s="705"/>
      <c r="BE723" s="705"/>
      <c r="BF723" s="705"/>
      <c r="BG723" s="706"/>
    </row>
    <row r="724" spans="2:59" ht="14.55" customHeight="1" x14ac:dyDescent="0.2">
      <c r="B724" s="677" t="s">
        <v>1238</v>
      </c>
      <c r="C724" s="678"/>
      <c r="D724" s="659" t="s">
        <v>993</v>
      </c>
      <c r="E724" s="660"/>
      <c r="F724" s="660"/>
      <c r="G724" s="660"/>
      <c r="H724" s="671">
        <f ca="1">OFFSET('(6)定期点検調書'!$AA$13,L720-1,0)</f>
        <v>0</v>
      </c>
      <c r="I724" s="672"/>
      <c r="J724" s="672"/>
      <c r="K724" s="673"/>
      <c r="L724" s="705"/>
      <c r="M724" s="705"/>
      <c r="N724" s="705"/>
      <c r="O724" s="705"/>
      <c r="P724" s="705"/>
      <c r="Q724" s="705"/>
      <c r="R724" s="705"/>
      <c r="S724" s="705"/>
      <c r="T724" s="705"/>
      <c r="U724" s="705"/>
      <c r="V724" s="705"/>
      <c r="W724" s="705"/>
      <c r="X724" s="705"/>
      <c r="Y724" s="705"/>
      <c r="Z724" s="705"/>
      <c r="AA724" s="705"/>
      <c r="AB724" s="705"/>
      <c r="AC724" s="705"/>
      <c r="AD724" s="706"/>
      <c r="AE724" s="677" t="s">
        <v>1238</v>
      </c>
      <c r="AF724" s="678"/>
      <c r="AG724" s="659" t="s">
        <v>993</v>
      </c>
      <c r="AH724" s="660"/>
      <c r="AI724" s="660"/>
      <c r="AJ724" s="660"/>
      <c r="AK724" s="671">
        <f ca="1">OFFSET('(6)定期点検調書'!$AA$13,AO720-1,0)</f>
        <v>0</v>
      </c>
      <c r="AL724" s="672"/>
      <c r="AM724" s="672"/>
      <c r="AN724" s="673"/>
      <c r="AO724" s="705"/>
      <c r="AP724" s="705"/>
      <c r="AQ724" s="705"/>
      <c r="AR724" s="705"/>
      <c r="AS724" s="705"/>
      <c r="AT724" s="705"/>
      <c r="AU724" s="705"/>
      <c r="AV724" s="705"/>
      <c r="AW724" s="705"/>
      <c r="AX724" s="705"/>
      <c r="AY724" s="705"/>
      <c r="AZ724" s="705"/>
      <c r="BA724" s="705"/>
      <c r="BB724" s="705"/>
      <c r="BC724" s="705"/>
      <c r="BD724" s="705"/>
      <c r="BE724" s="705"/>
      <c r="BF724" s="705"/>
      <c r="BG724" s="706"/>
    </row>
    <row r="725" spans="2:59" ht="14.55" customHeight="1" x14ac:dyDescent="0.2">
      <c r="B725" s="679"/>
      <c r="C725" s="680"/>
      <c r="D725" s="662"/>
      <c r="E725" s="663"/>
      <c r="F725" s="663"/>
      <c r="G725" s="663"/>
      <c r="H725" s="674"/>
      <c r="I725" s="675"/>
      <c r="J725" s="675"/>
      <c r="K725" s="676"/>
      <c r="L725" s="705"/>
      <c r="M725" s="705"/>
      <c r="N725" s="705"/>
      <c r="O725" s="705"/>
      <c r="P725" s="705"/>
      <c r="Q725" s="705"/>
      <c r="R725" s="705"/>
      <c r="S725" s="705"/>
      <c r="T725" s="705"/>
      <c r="U725" s="705"/>
      <c r="V725" s="705"/>
      <c r="W725" s="705"/>
      <c r="X725" s="705"/>
      <c r="Y725" s="705"/>
      <c r="Z725" s="705"/>
      <c r="AA725" s="705"/>
      <c r="AB725" s="705"/>
      <c r="AC725" s="705"/>
      <c r="AD725" s="706"/>
      <c r="AE725" s="679"/>
      <c r="AF725" s="680"/>
      <c r="AG725" s="662"/>
      <c r="AH725" s="663"/>
      <c r="AI725" s="663"/>
      <c r="AJ725" s="663"/>
      <c r="AK725" s="674"/>
      <c r="AL725" s="675"/>
      <c r="AM725" s="675"/>
      <c r="AN725" s="676"/>
      <c r="AO725" s="705"/>
      <c r="AP725" s="705"/>
      <c r="AQ725" s="705"/>
      <c r="AR725" s="705"/>
      <c r="AS725" s="705"/>
      <c r="AT725" s="705"/>
      <c r="AU725" s="705"/>
      <c r="AV725" s="705"/>
      <c r="AW725" s="705"/>
      <c r="AX725" s="705"/>
      <c r="AY725" s="705"/>
      <c r="AZ725" s="705"/>
      <c r="BA725" s="705"/>
      <c r="BB725" s="705"/>
      <c r="BC725" s="705"/>
      <c r="BD725" s="705"/>
      <c r="BE725" s="705"/>
      <c r="BF725" s="705"/>
      <c r="BG725" s="706"/>
    </row>
    <row r="726" spans="2:59" ht="14.55" customHeight="1" x14ac:dyDescent="0.2">
      <c r="B726" s="679"/>
      <c r="C726" s="680"/>
      <c r="D726" s="659" t="s">
        <v>1239</v>
      </c>
      <c r="E726" s="660"/>
      <c r="F726" s="660"/>
      <c r="G726" s="660"/>
      <c r="H726" s="665">
        <f ca="1">OFFSET('(6)定期点検調書'!$AD$12,L720-1,0)</f>
        <v>0</v>
      </c>
      <c r="I726" s="666"/>
      <c r="J726" s="666"/>
      <c r="K726" s="667"/>
      <c r="L726" s="705"/>
      <c r="M726" s="705"/>
      <c r="N726" s="705"/>
      <c r="O726" s="705"/>
      <c r="P726" s="705"/>
      <c r="Q726" s="705"/>
      <c r="R726" s="705"/>
      <c r="S726" s="705"/>
      <c r="T726" s="705"/>
      <c r="U726" s="705"/>
      <c r="V726" s="705"/>
      <c r="W726" s="705"/>
      <c r="X726" s="705"/>
      <c r="Y726" s="705"/>
      <c r="Z726" s="705"/>
      <c r="AA726" s="705"/>
      <c r="AB726" s="705"/>
      <c r="AC726" s="705"/>
      <c r="AD726" s="706"/>
      <c r="AE726" s="679"/>
      <c r="AF726" s="680"/>
      <c r="AG726" s="659" t="s">
        <v>1239</v>
      </c>
      <c r="AH726" s="660"/>
      <c r="AI726" s="660"/>
      <c r="AJ726" s="660"/>
      <c r="AK726" s="665">
        <f ca="1">OFFSET('(6)定期点検調書'!$AD$12,AO720-1,0)</f>
        <v>0</v>
      </c>
      <c r="AL726" s="666"/>
      <c r="AM726" s="666"/>
      <c r="AN726" s="667"/>
      <c r="AO726" s="705"/>
      <c r="AP726" s="705"/>
      <c r="AQ726" s="705"/>
      <c r="AR726" s="705"/>
      <c r="AS726" s="705"/>
      <c r="AT726" s="705"/>
      <c r="AU726" s="705"/>
      <c r="AV726" s="705"/>
      <c r="AW726" s="705"/>
      <c r="AX726" s="705"/>
      <c r="AY726" s="705"/>
      <c r="AZ726" s="705"/>
      <c r="BA726" s="705"/>
      <c r="BB726" s="705"/>
      <c r="BC726" s="705"/>
      <c r="BD726" s="705"/>
      <c r="BE726" s="705"/>
      <c r="BF726" s="705"/>
      <c r="BG726" s="706"/>
    </row>
    <row r="727" spans="2:59" ht="14.55" customHeight="1" x14ac:dyDescent="0.2">
      <c r="B727" s="681"/>
      <c r="C727" s="682"/>
      <c r="D727" s="662"/>
      <c r="E727" s="663"/>
      <c r="F727" s="663"/>
      <c r="G727" s="663"/>
      <c r="H727" s="668"/>
      <c r="I727" s="669"/>
      <c r="J727" s="669"/>
      <c r="K727" s="670"/>
      <c r="L727" s="705"/>
      <c r="M727" s="705"/>
      <c r="N727" s="705"/>
      <c r="O727" s="705"/>
      <c r="P727" s="705"/>
      <c r="Q727" s="705"/>
      <c r="R727" s="705"/>
      <c r="S727" s="705"/>
      <c r="T727" s="705"/>
      <c r="U727" s="705"/>
      <c r="V727" s="705"/>
      <c r="W727" s="705"/>
      <c r="X727" s="705"/>
      <c r="Y727" s="705"/>
      <c r="Z727" s="705"/>
      <c r="AA727" s="705"/>
      <c r="AB727" s="705"/>
      <c r="AC727" s="705"/>
      <c r="AD727" s="706"/>
      <c r="AE727" s="681"/>
      <c r="AF727" s="682"/>
      <c r="AG727" s="662"/>
      <c r="AH727" s="663"/>
      <c r="AI727" s="663"/>
      <c r="AJ727" s="663"/>
      <c r="AK727" s="668"/>
      <c r="AL727" s="669"/>
      <c r="AM727" s="669"/>
      <c r="AN727" s="670"/>
      <c r="AO727" s="705"/>
      <c r="AP727" s="705"/>
      <c r="AQ727" s="705"/>
      <c r="AR727" s="705"/>
      <c r="AS727" s="705"/>
      <c r="AT727" s="705"/>
      <c r="AU727" s="705"/>
      <c r="AV727" s="705"/>
      <c r="AW727" s="705"/>
      <c r="AX727" s="705"/>
      <c r="AY727" s="705"/>
      <c r="AZ727" s="705"/>
      <c r="BA727" s="705"/>
      <c r="BB727" s="705"/>
      <c r="BC727" s="705"/>
      <c r="BD727" s="705"/>
      <c r="BE727" s="705"/>
      <c r="BF727" s="705"/>
      <c r="BG727" s="706"/>
    </row>
    <row r="728" spans="2:59" ht="28.95" customHeight="1" x14ac:dyDescent="0.2">
      <c r="B728" s="716" t="s">
        <v>995</v>
      </c>
      <c r="C728" s="717"/>
      <c r="D728" s="717"/>
      <c r="E728" s="717"/>
      <c r="F728" s="717"/>
      <c r="G728" s="718"/>
      <c r="H728" s="709">
        <f ca="1">OFFSET('(6)定期点検調書'!$AK$12,L720-1,0)</f>
        <v>0</v>
      </c>
      <c r="I728" s="710"/>
      <c r="J728" s="710"/>
      <c r="K728" s="711"/>
      <c r="L728" s="705"/>
      <c r="M728" s="705"/>
      <c r="N728" s="705"/>
      <c r="O728" s="705"/>
      <c r="P728" s="705"/>
      <c r="Q728" s="705"/>
      <c r="R728" s="705"/>
      <c r="S728" s="705"/>
      <c r="T728" s="705"/>
      <c r="U728" s="705"/>
      <c r="V728" s="705"/>
      <c r="W728" s="705"/>
      <c r="X728" s="705"/>
      <c r="Y728" s="705"/>
      <c r="Z728" s="705"/>
      <c r="AA728" s="705"/>
      <c r="AB728" s="705"/>
      <c r="AC728" s="705"/>
      <c r="AD728" s="706"/>
      <c r="AE728" s="716" t="s">
        <v>995</v>
      </c>
      <c r="AF728" s="717"/>
      <c r="AG728" s="717"/>
      <c r="AH728" s="717"/>
      <c r="AI728" s="717"/>
      <c r="AJ728" s="718"/>
      <c r="AK728" s="709">
        <f ca="1">OFFSET('(6)定期点検調書'!$AK$12,AO720-1,0)</f>
        <v>0</v>
      </c>
      <c r="AL728" s="710"/>
      <c r="AM728" s="710"/>
      <c r="AN728" s="711"/>
      <c r="AO728" s="705"/>
      <c r="AP728" s="705"/>
      <c r="AQ728" s="705"/>
      <c r="AR728" s="705"/>
      <c r="AS728" s="705"/>
      <c r="AT728" s="705"/>
      <c r="AU728" s="705"/>
      <c r="AV728" s="705"/>
      <c r="AW728" s="705"/>
      <c r="AX728" s="705"/>
      <c r="AY728" s="705"/>
      <c r="AZ728" s="705"/>
      <c r="BA728" s="705"/>
      <c r="BB728" s="705"/>
      <c r="BC728" s="705"/>
      <c r="BD728" s="705"/>
      <c r="BE728" s="705"/>
      <c r="BF728" s="705"/>
      <c r="BG728" s="706"/>
    </row>
    <row r="729" spans="2:59" ht="14.55" customHeight="1" x14ac:dyDescent="0.2">
      <c r="B729" s="677" t="s">
        <v>1240</v>
      </c>
      <c r="C729" s="661"/>
      <c r="D729" s="659" t="s">
        <v>994</v>
      </c>
      <c r="E729" s="660"/>
      <c r="F729" s="660"/>
      <c r="G729" s="661"/>
      <c r="H729" s="699" t="str">
        <f ca="1">OFFSET('(6)定期点検調書'!$BY$12,L720-1,0)</f>
        <v/>
      </c>
      <c r="I729" s="700"/>
      <c r="J729" s="700"/>
      <c r="K729" s="714"/>
      <c r="L729" s="705"/>
      <c r="M729" s="705"/>
      <c r="N729" s="705"/>
      <c r="O729" s="705"/>
      <c r="P729" s="705"/>
      <c r="Q729" s="705"/>
      <c r="R729" s="705"/>
      <c r="S729" s="705"/>
      <c r="T729" s="705"/>
      <c r="U729" s="705"/>
      <c r="V729" s="705"/>
      <c r="W729" s="705"/>
      <c r="X729" s="705"/>
      <c r="Y729" s="705"/>
      <c r="Z729" s="705"/>
      <c r="AA729" s="705"/>
      <c r="AB729" s="705"/>
      <c r="AC729" s="705"/>
      <c r="AD729" s="706"/>
      <c r="AE729" s="677" t="s">
        <v>1240</v>
      </c>
      <c r="AF729" s="661"/>
      <c r="AG729" s="659" t="s">
        <v>994</v>
      </c>
      <c r="AH729" s="660"/>
      <c r="AI729" s="660"/>
      <c r="AJ729" s="661"/>
      <c r="AK729" s="699" t="str">
        <f ca="1">OFFSET('(6)定期点検調書'!$BY$12,AO720-1,0)</f>
        <v/>
      </c>
      <c r="AL729" s="700"/>
      <c r="AM729" s="700"/>
      <c r="AN729" s="714"/>
      <c r="AO729" s="705"/>
      <c r="AP729" s="705"/>
      <c r="AQ729" s="705"/>
      <c r="AR729" s="705"/>
      <c r="AS729" s="705"/>
      <c r="AT729" s="705"/>
      <c r="AU729" s="705"/>
      <c r="AV729" s="705"/>
      <c r="AW729" s="705"/>
      <c r="AX729" s="705"/>
      <c r="AY729" s="705"/>
      <c r="AZ729" s="705"/>
      <c r="BA729" s="705"/>
      <c r="BB729" s="705"/>
      <c r="BC729" s="705"/>
      <c r="BD729" s="705"/>
      <c r="BE729" s="705"/>
      <c r="BF729" s="705"/>
      <c r="BG729" s="706"/>
    </row>
    <row r="730" spans="2:59" ht="14.55" customHeight="1" x14ac:dyDescent="0.2">
      <c r="B730" s="712"/>
      <c r="C730" s="713"/>
      <c r="D730" s="662"/>
      <c r="E730" s="663"/>
      <c r="F730" s="663"/>
      <c r="G730" s="664"/>
      <c r="H730" s="701"/>
      <c r="I730" s="702"/>
      <c r="J730" s="702"/>
      <c r="K730" s="715"/>
      <c r="L730" s="705"/>
      <c r="M730" s="705"/>
      <c r="N730" s="705"/>
      <c r="O730" s="705"/>
      <c r="P730" s="705"/>
      <c r="Q730" s="705"/>
      <c r="R730" s="705"/>
      <c r="S730" s="705"/>
      <c r="T730" s="705"/>
      <c r="U730" s="705"/>
      <c r="V730" s="705"/>
      <c r="W730" s="705"/>
      <c r="X730" s="705"/>
      <c r="Y730" s="705"/>
      <c r="Z730" s="705"/>
      <c r="AA730" s="705"/>
      <c r="AB730" s="705"/>
      <c r="AC730" s="705"/>
      <c r="AD730" s="706"/>
      <c r="AE730" s="712"/>
      <c r="AF730" s="713"/>
      <c r="AG730" s="662"/>
      <c r="AH730" s="663"/>
      <c r="AI730" s="663"/>
      <c r="AJ730" s="664"/>
      <c r="AK730" s="701"/>
      <c r="AL730" s="702"/>
      <c r="AM730" s="702"/>
      <c r="AN730" s="715"/>
      <c r="AO730" s="705"/>
      <c r="AP730" s="705"/>
      <c r="AQ730" s="705"/>
      <c r="AR730" s="705"/>
      <c r="AS730" s="705"/>
      <c r="AT730" s="705"/>
      <c r="AU730" s="705"/>
      <c r="AV730" s="705"/>
      <c r="AW730" s="705"/>
      <c r="AX730" s="705"/>
      <c r="AY730" s="705"/>
      <c r="AZ730" s="705"/>
      <c r="BA730" s="705"/>
      <c r="BB730" s="705"/>
      <c r="BC730" s="705"/>
      <c r="BD730" s="705"/>
      <c r="BE730" s="705"/>
      <c r="BF730" s="705"/>
      <c r="BG730" s="706"/>
    </row>
    <row r="731" spans="2:59" ht="14.55" customHeight="1" x14ac:dyDescent="0.2">
      <c r="B731" s="712"/>
      <c r="C731" s="713"/>
      <c r="D731" s="659" t="s">
        <v>1186</v>
      </c>
      <c r="E731" s="660"/>
      <c r="F731" s="660"/>
      <c r="G731" s="661"/>
      <c r="H731" s="665">
        <f ca="1">OFFSET('(6)定期点検調書'!$BC$12,L720-1,0)</f>
        <v>0</v>
      </c>
      <c r="I731" s="666"/>
      <c r="J731" s="666"/>
      <c r="K731" s="667"/>
      <c r="L731" s="705"/>
      <c r="M731" s="705"/>
      <c r="N731" s="705"/>
      <c r="O731" s="705"/>
      <c r="P731" s="705"/>
      <c r="Q731" s="705"/>
      <c r="R731" s="705"/>
      <c r="S731" s="705"/>
      <c r="T731" s="705"/>
      <c r="U731" s="705"/>
      <c r="V731" s="705"/>
      <c r="W731" s="705"/>
      <c r="X731" s="705"/>
      <c r="Y731" s="705"/>
      <c r="Z731" s="705"/>
      <c r="AA731" s="705"/>
      <c r="AB731" s="705"/>
      <c r="AC731" s="705"/>
      <c r="AD731" s="706"/>
      <c r="AE731" s="712"/>
      <c r="AF731" s="713"/>
      <c r="AG731" s="659" t="s">
        <v>1186</v>
      </c>
      <c r="AH731" s="660"/>
      <c r="AI731" s="660"/>
      <c r="AJ731" s="661"/>
      <c r="AK731" s="665">
        <f ca="1">OFFSET('(6)定期点検調書'!$BC$12,AO720-1,0)</f>
        <v>0</v>
      </c>
      <c r="AL731" s="666"/>
      <c r="AM731" s="666"/>
      <c r="AN731" s="667"/>
      <c r="AO731" s="705"/>
      <c r="AP731" s="705"/>
      <c r="AQ731" s="705"/>
      <c r="AR731" s="705"/>
      <c r="AS731" s="705"/>
      <c r="AT731" s="705"/>
      <c r="AU731" s="705"/>
      <c r="AV731" s="705"/>
      <c r="AW731" s="705"/>
      <c r="AX731" s="705"/>
      <c r="AY731" s="705"/>
      <c r="AZ731" s="705"/>
      <c r="BA731" s="705"/>
      <c r="BB731" s="705"/>
      <c r="BC731" s="705"/>
      <c r="BD731" s="705"/>
      <c r="BE731" s="705"/>
      <c r="BF731" s="705"/>
      <c r="BG731" s="706"/>
    </row>
    <row r="732" spans="2:59" ht="14.55" customHeight="1" x14ac:dyDescent="0.2">
      <c r="B732" s="712"/>
      <c r="C732" s="713"/>
      <c r="D732" s="662"/>
      <c r="E732" s="663"/>
      <c r="F732" s="663"/>
      <c r="G732" s="664"/>
      <c r="H732" s="668"/>
      <c r="I732" s="669"/>
      <c r="J732" s="669"/>
      <c r="K732" s="670"/>
      <c r="L732" s="705"/>
      <c r="M732" s="705"/>
      <c r="N732" s="705"/>
      <c r="O732" s="705"/>
      <c r="P732" s="705"/>
      <c r="Q732" s="705"/>
      <c r="R732" s="705"/>
      <c r="S732" s="705"/>
      <c r="T732" s="705"/>
      <c r="U732" s="705"/>
      <c r="V732" s="705"/>
      <c r="W732" s="705"/>
      <c r="X732" s="705"/>
      <c r="Y732" s="705"/>
      <c r="Z732" s="705"/>
      <c r="AA732" s="705"/>
      <c r="AB732" s="705"/>
      <c r="AC732" s="705"/>
      <c r="AD732" s="706"/>
      <c r="AE732" s="712"/>
      <c r="AF732" s="713"/>
      <c r="AG732" s="662"/>
      <c r="AH732" s="663"/>
      <c r="AI732" s="663"/>
      <c r="AJ732" s="664"/>
      <c r="AK732" s="668"/>
      <c r="AL732" s="669"/>
      <c r="AM732" s="669"/>
      <c r="AN732" s="670"/>
      <c r="AO732" s="705"/>
      <c r="AP732" s="705"/>
      <c r="AQ732" s="705"/>
      <c r="AR732" s="705"/>
      <c r="AS732" s="705"/>
      <c r="AT732" s="705"/>
      <c r="AU732" s="705"/>
      <c r="AV732" s="705"/>
      <c r="AW732" s="705"/>
      <c r="AX732" s="705"/>
      <c r="AY732" s="705"/>
      <c r="AZ732" s="705"/>
      <c r="BA732" s="705"/>
      <c r="BB732" s="705"/>
      <c r="BC732" s="705"/>
      <c r="BD732" s="705"/>
      <c r="BE732" s="705"/>
      <c r="BF732" s="705"/>
      <c r="BG732" s="706"/>
    </row>
    <row r="733" spans="2:59" ht="14.55" customHeight="1" x14ac:dyDescent="0.2">
      <c r="B733" s="712"/>
      <c r="C733" s="713"/>
      <c r="D733" s="659" t="s">
        <v>1187</v>
      </c>
      <c r="E733" s="660"/>
      <c r="F733" s="660"/>
      <c r="G733" s="661"/>
      <c r="H733" s="665">
        <f ca="1">OFFSET('(6)定期点検調書'!$BF$12,L720-1,0)</f>
        <v>0</v>
      </c>
      <c r="I733" s="666"/>
      <c r="J733" s="666"/>
      <c r="K733" s="667"/>
      <c r="L733" s="705"/>
      <c r="M733" s="705"/>
      <c r="N733" s="705"/>
      <c r="O733" s="705"/>
      <c r="P733" s="705"/>
      <c r="Q733" s="705"/>
      <c r="R733" s="705"/>
      <c r="S733" s="705"/>
      <c r="T733" s="705"/>
      <c r="U733" s="705"/>
      <c r="V733" s="705"/>
      <c r="W733" s="705"/>
      <c r="X733" s="705"/>
      <c r="Y733" s="705"/>
      <c r="Z733" s="705"/>
      <c r="AA733" s="705"/>
      <c r="AB733" s="705"/>
      <c r="AC733" s="705"/>
      <c r="AD733" s="706"/>
      <c r="AE733" s="712"/>
      <c r="AF733" s="713"/>
      <c r="AG733" s="659" t="s">
        <v>1187</v>
      </c>
      <c r="AH733" s="660"/>
      <c r="AI733" s="660"/>
      <c r="AJ733" s="661"/>
      <c r="AK733" s="665">
        <f ca="1">OFFSET('(6)定期点検調書'!$BF$12,AO720-1,0)</f>
        <v>0</v>
      </c>
      <c r="AL733" s="666"/>
      <c r="AM733" s="666"/>
      <c r="AN733" s="667"/>
      <c r="AO733" s="705"/>
      <c r="AP733" s="705"/>
      <c r="AQ733" s="705"/>
      <c r="AR733" s="705"/>
      <c r="AS733" s="705"/>
      <c r="AT733" s="705"/>
      <c r="AU733" s="705"/>
      <c r="AV733" s="705"/>
      <c r="AW733" s="705"/>
      <c r="AX733" s="705"/>
      <c r="AY733" s="705"/>
      <c r="AZ733" s="705"/>
      <c r="BA733" s="705"/>
      <c r="BB733" s="705"/>
      <c r="BC733" s="705"/>
      <c r="BD733" s="705"/>
      <c r="BE733" s="705"/>
      <c r="BF733" s="705"/>
      <c r="BG733" s="706"/>
    </row>
    <row r="734" spans="2:59" ht="14.55" customHeight="1" x14ac:dyDescent="0.2">
      <c r="B734" s="662"/>
      <c r="C734" s="664"/>
      <c r="D734" s="662"/>
      <c r="E734" s="663"/>
      <c r="F734" s="663"/>
      <c r="G734" s="664"/>
      <c r="H734" s="668"/>
      <c r="I734" s="669"/>
      <c r="J734" s="669"/>
      <c r="K734" s="670"/>
      <c r="L734" s="707"/>
      <c r="M734" s="707"/>
      <c r="N734" s="707"/>
      <c r="O734" s="707"/>
      <c r="P734" s="707"/>
      <c r="Q734" s="707"/>
      <c r="R734" s="707"/>
      <c r="S734" s="707"/>
      <c r="T734" s="707"/>
      <c r="U734" s="707"/>
      <c r="V734" s="707"/>
      <c r="W734" s="707"/>
      <c r="X734" s="707"/>
      <c r="Y734" s="707"/>
      <c r="Z734" s="707"/>
      <c r="AA734" s="707"/>
      <c r="AB734" s="707"/>
      <c r="AC734" s="707"/>
      <c r="AD734" s="708"/>
      <c r="AE734" s="662"/>
      <c r="AF734" s="664"/>
      <c r="AG734" s="662"/>
      <c r="AH734" s="663"/>
      <c r="AI734" s="663"/>
      <c r="AJ734" s="664"/>
      <c r="AK734" s="668"/>
      <c r="AL734" s="669"/>
      <c r="AM734" s="669"/>
      <c r="AN734" s="670"/>
      <c r="AO734" s="707"/>
      <c r="AP734" s="707"/>
      <c r="AQ734" s="707"/>
      <c r="AR734" s="707"/>
      <c r="AS734" s="707"/>
      <c r="AT734" s="707"/>
      <c r="AU734" s="707"/>
      <c r="AV734" s="707"/>
      <c r="AW734" s="707"/>
      <c r="AX734" s="707"/>
      <c r="AY734" s="707"/>
      <c r="AZ734" s="707"/>
      <c r="BA734" s="707"/>
      <c r="BB734" s="707"/>
      <c r="BC734" s="707"/>
      <c r="BD734" s="707"/>
      <c r="BE734" s="707"/>
      <c r="BF734" s="707"/>
      <c r="BG734" s="708"/>
    </row>
    <row r="735" spans="2:59" ht="14.55" customHeight="1" x14ac:dyDescent="0.2">
      <c r="B735" s="683" t="s">
        <v>1241</v>
      </c>
      <c r="C735" s="683"/>
      <c r="D735" s="683"/>
      <c r="E735" s="683"/>
      <c r="F735" s="683"/>
      <c r="G735" s="683"/>
      <c r="H735" s="699" t="str">
        <f ca="1">IF(OFFSET('(6)定期点検調書'!$AR$12,L720-1,0)="","",OFFSET('(6)定期点検調書'!$AQ$12,L720-1,0)&amp;TEXT(OFFSET('(6)定期点検調書'!$AR$12,L720-1,0),"0.0")&amp;OFFSET('(6)定期点検調書'!$AT$12,L720-1,0))  &amp;  IF(OFFSET('(6)定期点検調書'!$AV$12,L720-1,0)="","","／"&amp;OFFSET('(6)定期点検調書'!$AU$12,L720-1,0)&amp;TEXT(OFFSET('(6)定期点検調書'!$AV$12,L720-1,0),"0.0")&amp;OFFSET('(6)定期点検調書'!$AX$12,L720-1,0))  &amp;  IF(OFFSET('(6)定期点検調書'!$AZ$12,L720-1,0)="","","／"&amp;OFFSET('(6)定期点検調書'!$AY$12,L720-1,0)&amp;TEXT(OFFSET('(6)定期点検調書'!$AZ$12,L720-1,0),"0.0")&amp;OFFSET('(6)定期点検調書'!$BB$12,L720-1,0))</f>
        <v/>
      </c>
      <c r="I735" s="700"/>
      <c r="J735" s="700"/>
      <c r="K735" s="700"/>
      <c r="L735" s="700"/>
      <c r="M735" s="700"/>
      <c r="N735" s="700"/>
      <c r="O735" s="700"/>
      <c r="P735" s="685" t="s">
        <v>1243</v>
      </c>
      <c r="Q735" s="685"/>
      <c r="R735" s="685"/>
      <c r="S735" s="685"/>
      <c r="T735" s="685"/>
      <c r="U735" s="685"/>
      <c r="V735" s="685"/>
      <c r="W735" s="686" t="str">
        <f ca="1">OFFSET('(6)定期点検調書'!$F$12,L720-1,0)</f>
        <v/>
      </c>
      <c r="X735" s="687"/>
      <c r="Y735" s="687"/>
      <c r="Z735" s="687"/>
      <c r="AA735" s="687"/>
      <c r="AB735" s="687"/>
      <c r="AC735" s="687"/>
      <c r="AD735" s="688"/>
      <c r="AE735" s="683" t="s">
        <v>1241</v>
      </c>
      <c r="AF735" s="683"/>
      <c r="AG735" s="683"/>
      <c r="AH735" s="683"/>
      <c r="AI735" s="683"/>
      <c r="AJ735" s="683"/>
      <c r="AK735" s="699" t="str">
        <f ca="1">IF(OFFSET('(6)定期点検調書'!$AR$12,AO720-1,0)="","",OFFSET('(6)定期点検調書'!$AQ$12,AO720-1,0)&amp;TEXT(OFFSET('(6)定期点検調書'!$AR$12,AO720-1,0),"0.0")&amp;OFFSET('(6)定期点検調書'!$AT$12,AO720-1,0))  &amp;  IF(OFFSET('(6)定期点検調書'!$AV$12,AO720-1,0)="","","／"&amp;OFFSET('(6)定期点検調書'!$AU$12,AO720-1,0)&amp;TEXT(OFFSET('(6)定期点検調書'!$AV$12,AO720-1,0),"0.0")&amp;OFFSET('(6)定期点検調書'!$AX$12,AO720-1,0))  &amp;  IF(OFFSET('(6)定期点検調書'!$AZ$12,AO720-1,0)="","","／"&amp;OFFSET('(6)定期点検調書'!$AY$12,AO720-1,0)&amp;TEXT(OFFSET('(6)定期点検調書'!$AZ$12,AO720-1,0),"0.0")&amp;OFFSET('(6)定期点検調書'!$BB$12,AO720-1,0))</f>
        <v/>
      </c>
      <c r="AL735" s="700"/>
      <c r="AM735" s="700"/>
      <c r="AN735" s="700"/>
      <c r="AO735" s="700"/>
      <c r="AP735" s="700"/>
      <c r="AQ735" s="700"/>
      <c r="AR735" s="700"/>
      <c r="AS735" s="685" t="s">
        <v>1243</v>
      </c>
      <c r="AT735" s="685"/>
      <c r="AU735" s="685"/>
      <c r="AV735" s="685"/>
      <c r="AW735" s="685"/>
      <c r="AX735" s="685"/>
      <c r="AY735" s="685"/>
      <c r="AZ735" s="686" t="str">
        <f ca="1">OFFSET('(6)定期点検調書'!$F$12,AO720-1,0)</f>
        <v/>
      </c>
      <c r="BA735" s="687"/>
      <c r="BB735" s="687"/>
      <c r="BC735" s="687"/>
      <c r="BD735" s="687"/>
      <c r="BE735" s="687"/>
      <c r="BF735" s="687"/>
      <c r="BG735" s="688"/>
    </row>
    <row r="736" spans="2:59" ht="14.55" customHeight="1" x14ac:dyDescent="0.2">
      <c r="B736" s="683"/>
      <c r="C736" s="683"/>
      <c r="D736" s="683"/>
      <c r="E736" s="683"/>
      <c r="F736" s="683"/>
      <c r="G736" s="683"/>
      <c r="H736" s="701"/>
      <c r="I736" s="702"/>
      <c r="J736" s="702"/>
      <c r="K736" s="702"/>
      <c r="L736" s="702"/>
      <c r="M736" s="702"/>
      <c r="N736" s="702"/>
      <c r="O736" s="702"/>
      <c r="P736" s="685"/>
      <c r="Q736" s="685"/>
      <c r="R736" s="685"/>
      <c r="S736" s="685"/>
      <c r="T736" s="685"/>
      <c r="U736" s="685"/>
      <c r="V736" s="685"/>
      <c r="W736" s="689"/>
      <c r="X736" s="690"/>
      <c r="Y736" s="690"/>
      <c r="Z736" s="690"/>
      <c r="AA736" s="690"/>
      <c r="AB736" s="690"/>
      <c r="AC736" s="690"/>
      <c r="AD736" s="691"/>
      <c r="AE736" s="683"/>
      <c r="AF736" s="683"/>
      <c r="AG736" s="683"/>
      <c r="AH736" s="683"/>
      <c r="AI736" s="683"/>
      <c r="AJ736" s="683"/>
      <c r="AK736" s="701"/>
      <c r="AL736" s="702"/>
      <c r="AM736" s="702"/>
      <c r="AN736" s="702"/>
      <c r="AO736" s="702"/>
      <c r="AP736" s="702"/>
      <c r="AQ736" s="702"/>
      <c r="AR736" s="702"/>
      <c r="AS736" s="685"/>
      <c r="AT736" s="685"/>
      <c r="AU736" s="685"/>
      <c r="AV736" s="685"/>
      <c r="AW736" s="685"/>
      <c r="AX736" s="685"/>
      <c r="AY736" s="685"/>
      <c r="AZ736" s="689"/>
      <c r="BA736" s="690"/>
      <c r="BB736" s="690"/>
      <c r="BC736" s="690"/>
      <c r="BD736" s="690"/>
      <c r="BE736" s="690"/>
      <c r="BF736" s="690"/>
      <c r="BG736" s="691"/>
    </row>
    <row r="737" spans="2:86" ht="14.55" customHeight="1" x14ac:dyDescent="0.2">
      <c r="B737" s="659" t="s">
        <v>1242</v>
      </c>
      <c r="C737" s="660"/>
      <c r="D737" s="660"/>
      <c r="E737" s="660"/>
      <c r="F737" s="660"/>
      <c r="G737" s="661"/>
      <c r="H737" s="671"/>
      <c r="I737" s="672"/>
      <c r="J737" s="672"/>
      <c r="K737" s="672"/>
      <c r="L737" s="672"/>
      <c r="M737" s="672"/>
      <c r="N737" s="672"/>
      <c r="O737" s="672"/>
      <c r="P737" s="692" t="s">
        <v>996</v>
      </c>
      <c r="Q737" s="692"/>
      <c r="R737" s="692"/>
      <c r="S737" s="692"/>
      <c r="T737" s="692"/>
      <c r="U737" s="692"/>
      <c r="V737" s="692"/>
      <c r="W737" s="693"/>
      <c r="X737" s="694"/>
      <c r="Y737" s="694"/>
      <c r="Z737" s="694"/>
      <c r="AA737" s="694"/>
      <c r="AB737" s="694"/>
      <c r="AC737" s="694"/>
      <c r="AD737" s="695"/>
      <c r="AE737" s="659" t="s">
        <v>1242</v>
      </c>
      <c r="AF737" s="660"/>
      <c r="AG737" s="660"/>
      <c r="AH737" s="660"/>
      <c r="AI737" s="660"/>
      <c r="AJ737" s="661"/>
      <c r="AK737" s="671"/>
      <c r="AL737" s="672"/>
      <c r="AM737" s="672"/>
      <c r="AN737" s="672"/>
      <c r="AO737" s="672"/>
      <c r="AP737" s="672"/>
      <c r="AQ737" s="672"/>
      <c r="AR737" s="672"/>
      <c r="AS737" s="692" t="s">
        <v>996</v>
      </c>
      <c r="AT737" s="692"/>
      <c r="AU737" s="692"/>
      <c r="AV737" s="692"/>
      <c r="AW737" s="692"/>
      <c r="AX737" s="692"/>
      <c r="AY737" s="692"/>
      <c r="AZ737" s="693"/>
      <c r="BA737" s="694"/>
      <c r="BB737" s="694"/>
      <c r="BC737" s="694"/>
      <c r="BD737" s="694"/>
      <c r="BE737" s="694"/>
      <c r="BF737" s="694"/>
      <c r="BG737" s="695"/>
    </row>
    <row r="738" spans="2:86" ht="14.55" customHeight="1" x14ac:dyDescent="0.2">
      <c r="B738" s="662"/>
      <c r="C738" s="663"/>
      <c r="D738" s="663"/>
      <c r="E738" s="663"/>
      <c r="F738" s="663"/>
      <c r="G738" s="664"/>
      <c r="H738" s="674"/>
      <c r="I738" s="675"/>
      <c r="J738" s="675"/>
      <c r="K738" s="675"/>
      <c r="L738" s="675"/>
      <c r="M738" s="675"/>
      <c r="N738" s="675"/>
      <c r="O738" s="675"/>
      <c r="P738" s="692"/>
      <c r="Q738" s="692"/>
      <c r="R738" s="692"/>
      <c r="S738" s="692"/>
      <c r="T738" s="692"/>
      <c r="U738" s="692"/>
      <c r="V738" s="692"/>
      <c r="W738" s="696"/>
      <c r="X738" s="697"/>
      <c r="Y738" s="697"/>
      <c r="Z738" s="697"/>
      <c r="AA738" s="697"/>
      <c r="AB738" s="697"/>
      <c r="AC738" s="697"/>
      <c r="AD738" s="698"/>
      <c r="AE738" s="662"/>
      <c r="AF738" s="663"/>
      <c r="AG738" s="663"/>
      <c r="AH738" s="663"/>
      <c r="AI738" s="663"/>
      <c r="AJ738" s="664"/>
      <c r="AK738" s="674"/>
      <c r="AL738" s="675"/>
      <c r="AM738" s="675"/>
      <c r="AN738" s="675"/>
      <c r="AO738" s="675"/>
      <c r="AP738" s="675"/>
      <c r="AQ738" s="675"/>
      <c r="AR738" s="675"/>
      <c r="AS738" s="692"/>
      <c r="AT738" s="692"/>
      <c r="AU738" s="692"/>
      <c r="AV738" s="692"/>
      <c r="AW738" s="692"/>
      <c r="AX738" s="692"/>
      <c r="AY738" s="692"/>
      <c r="AZ738" s="696"/>
      <c r="BA738" s="697"/>
      <c r="BB738" s="697"/>
      <c r="BC738" s="697"/>
      <c r="BD738" s="697"/>
      <c r="BE738" s="697"/>
      <c r="BF738" s="697"/>
      <c r="BG738" s="698"/>
    </row>
    <row r="739" spans="2:86" ht="19.5" customHeight="1" x14ac:dyDescent="0.2">
      <c r="B739" s="683" t="s">
        <v>79</v>
      </c>
      <c r="C739" s="683"/>
      <c r="D739" s="683"/>
      <c r="E739" s="683"/>
      <c r="F739" s="683"/>
      <c r="G739" s="683"/>
      <c r="H739" s="684">
        <f ca="1">OFFSET('(6)定期点検調書'!$CA$12,L720-1,0)</f>
        <v>0</v>
      </c>
      <c r="I739" s="684"/>
      <c r="J739" s="684"/>
      <c r="K739" s="684"/>
      <c r="L739" s="684"/>
      <c r="M739" s="684"/>
      <c r="N739" s="684"/>
      <c r="O739" s="684"/>
      <c r="P739" s="684"/>
      <c r="Q739" s="684"/>
      <c r="R739" s="684"/>
      <c r="S739" s="684"/>
      <c r="T739" s="684"/>
      <c r="U739" s="684"/>
      <c r="V739" s="684"/>
      <c r="W739" s="684"/>
      <c r="X739" s="684"/>
      <c r="Y739" s="684"/>
      <c r="Z739" s="684"/>
      <c r="AA739" s="684"/>
      <c r="AB739" s="684"/>
      <c r="AC739" s="684"/>
      <c r="AD739" s="684"/>
      <c r="AE739" s="683" t="s">
        <v>79</v>
      </c>
      <c r="AF739" s="683"/>
      <c r="AG739" s="683"/>
      <c r="AH739" s="683"/>
      <c r="AI739" s="683"/>
      <c r="AJ739" s="683"/>
      <c r="AK739" s="684">
        <f ca="1">OFFSET('(6)定期点検調書'!$CA$12,AO720-1,0)</f>
        <v>0</v>
      </c>
      <c r="AL739" s="684"/>
      <c r="AM739" s="684"/>
      <c r="AN739" s="684"/>
      <c r="AO739" s="684"/>
      <c r="AP739" s="684"/>
      <c r="AQ739" s="684"/>
      <c r="AR739" s="684"/>
      <c r="AS739" s="684"/>
      <c r="AT739" s="684"/>
      <c r="AU739" s="684"/>
      <c r="AV739" s="684"/>
      <c r="AW739" s="684"/>
      <c r="AX739" s="684"/>
      <c r="AY739" s="684"/>
      <c r="AZ739" s="684"/>
      <c r="BA739" s="684"/>
      <c r="BB739" s="684"/>
      <c r="BC739" s="684"/>
      <c r="BD739" s="684"/>
      <c r="BE739" s="684"/>
      <c r="BF739" s="684"/>
      <c r="BG739" s="684"/>
      <c r="CH739" s="473"/>
    </row>
    <row r="740" spans="2:86" ht="19.5" customHeight="1" x14ac:dyDescent="0.2">
      <c r="B740" s="683"/>
      <c r="C740" s="683"/>
      <c r="D740" s="683"/>
      <c r="E740" s="683"/>
      <c r="F740" s="683"/>
      <c r="G740" s="683"/>
      <c r="H740" s="684"/>
      <c r="I740" s="684"/>
      <c r="J740" s="684"/>
      <c r="K740" s="684"/>
      <c r="L740" s="684"/>
      <c r="M740" s="684"/>
      <c r="N740" s="684"/>
      <c r="O740" s="684"/>
      <c r="P740" s="684"/>
      <c r="Q740" s="684"/>
      <c r="R740" s="684"/>
      <c r="S740" s="684"/>
      <c r="T740" s="684"/>
      <c r="U740" s="684"/>
      <c r="V740" s="684"/>
      <c r="W740" s="684"/>
      <c r="X740" s="684"/>
      <c r="Y740" s="684"/>
      <c r="Z740" s="684"/>
      <c r="AA740" s="684"/>
      <c r="AB740" s="684"/>
      <c r="AC740" s="684"/>
      <c r="AD740" s="684"/>
      <c r="AE740" s="683"/>
      <c r="AF740" s="683"/>
      <c r="AG740" s="683"/>
      <c r="AH740" s="683"/>
      <c r="AI740" s="683"/>
      <c r="AJ740" s="683"/>
      <c r="AK740" s="684"/>
      <c r="AL740" s="684"/>
      <c r="AM740" s="684"/>
      <c r="AN740" s="684"/>
      <c r="AO740" s="684"/>
      <c r="AP740" s="684"/>
      <c r="AQ740" s="684"/>
      <c r="AR740" s="684"/>
      <c r="AS740" s="684"/>
      <c r="AT740" s="684"/>
      <c r="AU740" s="684"/>
      <c r="AV740" s="684"/>
      <c r="AW740" s="684"/>
      <c r="AX740" s="684"/>
      <c r="AY740" s="684"/>
      <c r="AZ740" s="684"/>
      <c r="BA740" s="684"/>
      <c r="BB740" s="684"/>
      <c r="BC740" s="684"/>
      <c r="BD740" s="684"/>
      <c r="BE740" s="684"/>
      <c r="BF740" s="684"/>
      <c r="BG740" s="684"/>
    </row>
    <row r="741" spans="2:86" ht="14.55" customHeight="1" x14ac:dyDescent="0.2">
      <c r="B741" s="677" t="s">
        <v>1038</v>
      </c>
      <c r="C741" s="678"/>
      <c r="D741" s="677" t="s">
        <v>1237</v>
      </c>
      <c r="E741" s="719"/>
      <c r="F741" s="719"/>
      <c r="G741" s="719"/>
      <c r="H741" s="665">
        <f ca="1">OFFSET('(6)定期点検調書'!$B$12,L741-1,0)</f>
        <v>0</v>
      </c>
      <c r="I741" s="666"/>
      <c r="J741" s="666"/>
      <c r="K741" s="667"/>
      <c r="L741" s="703">
        <f>AO720+1</f>
        <v>71</v>
      </c>
      <c r="M741" s="703"/>
      <c r="N741" s="703"/>
      <c r="O741" s="703"/>
      <c r="P741" s="703"/>
      <c r="Q741" s="703"/>
      <c r="R741" s="703"/>
      <c r="S741" s="703"/>
      <c r="T741" s="703"/>
      <c r="U741" s="703"/>
      <c r="V741" s="703"/>
      <c r="W741" s="703"/>
      <c r="X741" s="703"/>
      <c r="Y741" s="703"/>
      <c r="Z741" s="703"/>
      <c r="AA741" s="703"/>
      <c r="AB741" s="703"/>
      <c r="AC741" s="703"/>
      <c r="AD741" s="704"/>
      <c r="AE741" s="677" t="s">
        <v>1038</v>
      </c>
      <c r="AF741" s="678"/>
      <c r="AG741" s="677" t="s">
        <v>1237</v>
      </c>
      <c r="AH741" s="719"/>
      <c r="AI741" s="719"/>
      <c r="AJ741" s="719"/>
      <c r="AK741" s="665">
        <f ca="1">OFFSET('(6)定期点検調書'!$B$12,AO741-1,0)</f>
        <v>0</v>
      </c>
      <c r="AL741" s="666"/>
      <c r="AM741" s="666"/>
      <c r="AN741" s="667"/>
      <c r="AO741" s="703">
        <f>L741+1</f>
        <v>72</v>
      </c>
      <c r="AP741" s="703"/>
      <c r="AQ741" s="703"/>
      <c r="AR741" s="703"/>
      <c r="AS741" s="703"/>
      <c r="AT741" s="703"/>
      <c r="AU741" s="703"/>
      <c r="AV741" s="703"/>
      <c r="AW741" s="703"/>
      <c r="AX741" s="703"/>
      <c r="AY741" s="703"/>
      <c r="AZ741" s="703"/>
      <c r="BA741" s="703"/>
      <c r="BB741" s="703"/>
      <c r="BC741" s="703"/>
      <c r="BD741" s="703"/>
      <c r="BE741" s="703"/>
      <c r="BF741" s="703"/>
      <c r="BG741" s="704"/>
    </row>
    <row r="742" spans="2:86" ht="14.55" customHeight="1" x14ac:dyDescent="0.2">
      <c r="B742" s="679"/>
      <c r="C742" s="680"/>
      <c r="D742" s="681"/>
      <c r="E742" s="720"/>
      <c r="F742" s="720"/>
      <c r="G742" s="720"/>
      <c r="H742" s="668"/>
      <c r="I742" s="669"/>
      <c r="J742" s="669"/>
      <c r="K742" s="670"/>
      <c r="L742" s="705"/>
      <c r="M742" s="705"/>
      <c r="N742" s="705"/>
      <c r="O742" s="705"/>
      <c r="P742" s="705"/>
      <c r="Q742" s="705"/>
      <c r="R742" s="705"/>
      <c r="S742" s="705"/>
      <c r="T742" s="705"/>
      <c r="U742" s="705"/>
      <c r="V742" s="705"/>
      <c r="W742" s="705"/>
      <c r="X742" s="705"/>
      <c r="Y742" s="705"/>
      <c r="Z742" s="705"/>
      <c r="AA742" s="705"/>
      <c r="AB742" s="705"/>
      <c r="AC742" s="705"/>
      <c r="AD742" s="706"/>
      <c r="AE742" s="679"/>
      <c r="AF742" s="680"/>
      <c r="AG742" s="681"/>
      <c r="AH742" s="720"/>
      <c r="AI742" s="720"/>
      <c r="AJ742" s="720"/>
      <c r="AK742" s="668"/>
      <c r="AL742" s="669"/>
      <c r="AM742" s="669"/>
      <c r="AN742" s="670"/>
      <c r="AO742" s="705"/>
      <c r="AP742" s="705"/>
      <c r="AQ742" s="705"/>
      <c r="AR742" s="705"/>
      <c r="AS742" s="705"/>
      <c r="AT742" s="705"/>
      <c r="AU742" s="705"/>
      <c r="AV742" s="705"/>
      <c r="AW742" s="705"/>
      <c r="AX742" s="705"/>
      <c r="AY742" s="705"/>
      <c r="AZ742" s="705"/>
      <c r="BA742" s="705"/>
      <c r="BB742" s="705"/>
      <c r="BC742" s="705"/>
      <c r="BD742" s="705"/>
      <c r="BE742" s="705"/>
      <c r="BF742" s="705"/>
      <c r="BG742" s="706"/>
    </row>
    <row r="743" spans="2:86" ht="14.55" customHeight="1" x14ac:dyDescent="0.2">
      <c r="B743" s="679"/>
      <c r="C743" s="680"/>
      <c r="D743" s="677" t="s">
        <v>992</v>
      </c>
      <c r="E743" s="719"/>
      <c r="F743" s="719"/>
      <c r="G743" s="719"/>
      <c r="H743" s="665">
        <f ca="1">OFFSET('(6)定期点検調書'!$D$12,L741-1,0)</f>
        <v>0</v>
      </c>
      <c r="I743" s="666"/>
      <c r="J743" s="666"/>
      <c r="K743" s="667"/>
      <c r="L743" s="705"/>
      <c r="M743" s="705"/>
      <c r="N743" s="705"/>
      <c r="O743" s="705"/>
      <c r="P743" s="705"/>
      <c r="Q743" s="705"/>
      <c r="R743" s="705"/>
      <c r="S743" s="705"/>
      <c r="T743" s="705"/>
      <c r="U743" s="705"/>
      <c r="V743" s="705"/>
      <c r="W743" s="705"/>
      <c r="X743" s="705"/>
      <c r="Y743" s="705"/>
      <c r="Z743" s="705"/>
      <c r="AA743" s="705"/>
      <c r="AB743" s="705"/>
      <c r="AC743" s="705"/>
      <c r="AD743" s="706"/>
      <c r="AE743" s="679"/>
      <c r="AF743" s="680"/>
      <c r="AG743" s="677" t="s">
        <v>992</v>
      </c>
      <c r="AH743" s="719"/>
      <c r="AI743" s="719"/>
      <c r="AJ743" s="719"/>
      <c r="AK743" s="665">
        <f ca="1">OFFSET('(6)定期点検調書'!$D$12,AO741-1,0)</f>
        <v>0</v>
      </c>
      <c r="AL743" s="666"/>
      <c r="AM743" s="666"/>
      <c r="AN743" s="667"/>
      <c r="AO743" s="705"/>
      <c r="AP743" s="705"/>
      <c r="AQ743" s="705"/>
      <c r="AR743" s="705"/>
      <c r="AS743" s="705"/>
      <c r="AT743" s="705"/>
      <c r="AU743" s="705"/>
      <c r="AV743" s="705"/>
      <c r="AW743" s="705"/>
      <c r="AX743" s="705"/>
      <c r="AY743" s="705"/>
      <c r="AZ743" s="705"/>
      <c r="BA743" s="705"/>
      <c r="BB743" s="705"/>
      <c r="BC743" s="705"/>
      <c r="BD743" s="705"/>
      <c r="BE743" s="705"/>
      <c r="BF743" s="705"/>
      <c r="BG743" s="706"/>
    </row>
    <row r="744" spans="2:86" ht="14.55" customHeight="1" x14ac:dyDescent="0.2">
      <c r="B744" s="681"/>
      <c r="C744" s="682"/>
      <c r="D744" s="681"/>
      <c r="E744" s="720"/>
      <c r="F744" s="720"/>
      <c r="G744" s="720"/>
      <c r="H744" s="668"/>
      <c r="I744" s="669"/>
      <c r="J744" s="669"/>
      <c r="K744" s="670"/>
      <c r="L744" s="705"/>
      <c r="M744" s="705"/>
      <c r="N744" s="705"/>
      <c r="O744" s="705"/>
      <c r="P744" s="705"/>
      <c r="Q744" s="705"/>
      <c r="R744" s="705"/>
      <c r="S744" s="705"/>
      <c r="T744" s="705"/>
      <c r="U744" s="705"/>
      <c r="V744" s="705"/>
      <c r="W744" s="705"/>
      <c r="X744" s="705"/>
      <c r="Y744" s="705"/>
      <c r="Z744" s="705"/>
      <c r="AA744" s="705"/>
      <c r="AB744" s="705"/>
      <c r="AC744" s="705"/>
      <c r="AD744" s="706"/>
      <c r="AE744" s="681"/>
      <c r="AF744" s="682"/>
      <c r="AG744" s="681"/>
      <c r="AH744" s="720"/>
      <c r="AI744" s="720"/>
      <c r="AJ744" s="720"/>
      <c r="AK744" s="668"/>
      <c r="AL744" s="669"/>
      <c r="AM744" s="669"/>
      <c r="AN744" s="670"/>
      <c r="AO744" s="705"/>
      <c r="AP744" s="705"/>
      <c r="AQ744" s="705"/>
      <c r="AR744" s="705"/>
      <c r="AS744" s="705"/>
      <c r="AT744" s="705"/>
      <c r="AU744" s="705"/>
      <c r="AV744" s="705"/>
      <c r="AW744" s="705"/>
      <c r="AX744" s="705"/>
      <c r="AY744" s="705"/>
      <c r="AZ744" s="705"/>
      <c r="BA744" s="705"/>
      <c r="BB744" s="705"/>
      <c r="BC744" s="705"/>
      <c r="BD744" s="705"/>
      <c r="BE744" s="705"/>
      <c r="BF744" s="705"/>
      <c r="BG744" s="706"/>
    </row>
    <row r="745" spans="2:86" ht="14.55" customHeight="1" x14ac:dyDescent="0.2">
      <c r="B745" s="677" t="s">
        <v>1238</v>
      </c>
      <c r="C745" s="678"/>
      <c r="D745" s="659" t="s">
        <v>993</v>
      </c>
      <c r="E745" s="660"/>
      <c r="F745" s="660"/>
      <c r="G745" s="660"/>
      <c r="H745" s="671">
        <f ca="1">OFFSET('(6)定期点検調書'!$AA$13,L741-1,0)</f>
        <v>0</v>
      </c>
      <c r="I745" s="672"/>
      <c r="J745" s="672"/>
      <c r="K745" s="673"/>
      <c r="L745" s="705"/>
      <c r="M745" s="705"/>
      <c r="N745" s="705"/>
      <c r="O745" s="705"/>
      <c r="P745" s="705"/>
      <c r="Q745" s="705"/>
      <c r="R745" s="705"/>
      <c r="S745" s="705"/>
      <c r="T745" s="705"/>
      <c r="U745" s="705"/>
      <c r="V745" s="705"/>
      <c r="W745" s="705"/>
      <c r="X745" s="705"/>
      <c r="Y745" s="705"/>
      <c r="Z745" s="705"/>
      <c r="AA745" s="705"/>
      <c r="AB745" s="705"/>
      <c r="AC745" s="705"/>
      <c r="AD745" s="706"/>
      <c r="AE745" s="677" t="s">
        <v>1238</v>
      </c>
      <c r="AF745" s="678"/>
      <c r="AG745" s="659" t="s">
        <v>993</v>
      </c>
      <c r="AH745" s="660"/>
      <c r="AI745" s="660"/>
      <c r="AJ745" s="660"/>
      <c r="AK745" s="671">
        <f ca="1">OFFSET('(6)定期点検調書'!$AA$13,AO741-1,0)</f>
        <v>0</v>
      </c>
      <c r="AL745" s="672"/>
      <c r="AM745" s="672"/>
      <c r="AN745" s="673"/>
      <c r="AO745" s="705"/>
      <c r="AP745" s="705"/>
      <c r="AQ745" s="705"/>
      <c r="AR745" s="705"/>
      <c r="AS745" s="705"/>
      <c r="AT745" s="705"/>
      <c r="AU745" s="705"/>
      <c r="AV745" s="705"/>
      <c r="AW745" s="705"/>
      <c r="AX745" s="705"/>
      <c r="AY745" s="705"/>
      <c r="AZ745" s="705"/>
      <c r="BA745" s="705"/>
      <c r="BB745" s="705"/>
      <c r="BC745" s="705"/>
      <c r="BD745" s="705"/>
      <c r="BE745" s="705"/>
      <c r="BF745" s="705"/>
      <c r="BG745" s="706"/>
    </row>
    <row r="746" spans="2:86" ht="14.55" customHeight="1" x14ac:dyDescent="0.2">
      <c r="B746" s="679"/>
      <c r="C746" s="680"/>
      <c r="D746" s="662"/>
      <c r="E746" s="663"/>
      <c r="F746" s="663"/>
      <c r="G746" s="663"/>
      <c r="H746" s="674"/>
      <c r="I746" s="675"/>
      <c r="J746" s="675"/>
      <c r="K746" s="676"/>
      <c r="L746" s="705"/>
      <c r="M746" s="705"/>
      <c r="N746" s="705"/>
      <c r="O746" s="705"/>
      <c r="P746" s="705"/>
      <c r="Q746" s="705"/>
      <c r="R746" s="705"/>
      <c r="S746" s="705"/>
      <c r="T746" s="705"/>
      <c r="U746" s="705"/>
      <c r="V746" s="705"/>
      <c r="W746" s="705"/>
      <c r="X746" s="705"/>
      <c r="Y746" s="705"/>
      <c r="Z746" s="705"/>
      <c r="AA746" s="705"/>
      <c r="AB746" s="705"/>
      <c r="AC746" s="705"/>
      <c r="AD746" s="706"/>
      <c r="AE746" s="679"/>
      <c r="AF746" s="680"/>
      <c r="AG746" s="662"/>
      <c r="AH746" s="663"/>
      <c r="AI746" s="663"/>
      <c r="AJ746" s="663"/>
      <c r="AK746" s="674"/>
      <c r="AL746" s="675"/>
      <c r="AM746" s="675"/>
      <c r="AN746" s="676"/>
      <c r="AO746" s="705"/>
      <c r="AP746" s="705"/>
      <c r="AQ746" s="705"/>
      <c r="AR746" s="705"/>
      <c r="AS746" s="705"/>
      <c r="AT746" s="705"/>
      <c r="AU746" s="705"/>
      <c r="AV746" s="705"/>
      <c r="AW746" s="705"/>
      <c r="AX746" s="705"/>
      <c r="AY746" s="705"/>
      <c r="AZ746" s="705"/>
      <c r="BA746" s="705"/>
      <c r="BB746" s="705"/>
      <c r="BC746" s="705"/>
      <c r="BD746" s="705"/>
      <c r="BE746" s="705"/>
      <c r="BF746" s="705"/>
      <c r="BG746" s="706"/>
    </row>
    <row r="747" spans="2:86" ht="14.55" customHeight="1" x14ac:dyDescent="0.2">
      <c r="B747" s="679"/>
      <c r="C747" s="680"/>
      <c r="D747" s="659" t="s">
        <v>1239</v>
      </c>
      <c r="E747" s="660"/>
      <c r="F747" s="660"/>
      <c r="G747" s="660"/>
      <c r="H747" s="665">
        <f ca="1">OFFSET('(6)定期点検調書'!$AD$12,L741-1,0)</f>
        <v>0</v>
      </c>
      <c r="I747" s="666"/>
      <c r="J747" s="666"/>
      <c r="K747" s="667"/>
      <c r="L747" s="705"/>
      <c r="M747" s="705"/>
      <c r="N747" s="705"/>
      <c r="O747" s="705"/>
      <c r="P747" s="705"/>
      <c r="Q747" s="705"/>
      <c r="R747" s="705"/>
      <c r="S747" s="705"/>
      <c r="T747" s="705"/>
      <c r="U747" s="705"/>
      <c r="V747" s="705"/>
      <c r="W747" s="705"/>
      <c r="X747" s="705"/>
      <c r="Y747" s="705"/>
      <c r="Z747" s="705"/>
      <c r="AA747" s="705"/>
      <c r="AB747" s="705"/>
      <c r="AC747" s="705"/>
      <c r="AD747" s="706"/>
      <c r="AE747" s="679"/>
      <c r="AF747" s="680"/>
      <c r="AG747" s="659" t="s">
        <v>1239</v>
      </c>
      <c r="AH747" s="660"/>
      <c r="AI747" s="660"/>
      <c r="AJ747" s="660"/>
      <c r="AK747" s="665">
        <f ca="1">OFFSET('(6)定期点検調書'!$AD$12,AO741-1,0)</f>
        <v>0</v>
      </c>
      <c r="AL747" s="666"/>
      <c r="AM747" s="666"/>
      <c r="AN747" s="667"/>
      <c r="AO747" s="705"/>
      <c r="AP747" s="705"/>
      <c r="AQ747" s="705"/>
      <c r="AR747" s="705"/>
      <c r="AS747" s="705"/>
      <c r="AT747" s="705"/>
      <c r="AU747" s="705"/>
      <c r="AV747" s="705"/>
      <c r="AW747" s="705"/>
      <c r="AX747" s="705"/>
      <c r="AY747" s="705"/>
      <c r="AZ747" s="705"/>
      <c r="BA747" s="705"/>
      <c r="BB747" s="705"/>
      <c r="BC747" s="705"/>
      <c r="BD747" s="705"/>
      <c r="BE747" s="705"/>
      <c r="BF747" s="705"/>
      <c r="BG747" s="706"/>
    </row>
    <row r="748" spans="2:86" ht="14.55" customHeight="1" x14ac:dyDescent="0.2">
      <c r="B748" s="681"/>
      <c r="C748" s="682"/>
      <c r="D748" s="662"/>
      <c r="E748" s="663"/>
      <c r="F748" s="663"/>
      <c r="G748" s="663"/>
      <c r="H748" s="668"/>
      <c r="I748" s="669"/>
      <c r="J748" s="669"/>
      <c r="K748" s="670"/>
      <c r="L748" s="705"/>
      <c r="M748" s="705"/>
      <c r="N748" s="705"/>
      <c r="O748" s="705"/>
      <c r="P748" s="705"/>
      <c r="Q748" s="705"/>
      <c r="R748" s="705"/>
      <c r="S748" s="705"/>
      <c r="T748" s="705"/>
      <c r="U748" s="705"/>
      <c r="V748" s="705"/>
      <c r="W748" s="705"/>
      <c r="X748" s="705"/>
      <c r="Y748" s="705"/>
      <c r="Z748" s="705"/>
      <c r="AA748" s="705"/>
      <c r="AB748" s="705"/>
      <c r="AC748" s="705"/>
      <c r="AD748" s="706"/>
      <c r="AE748" s="681"/>
      <c r="AF748" s="682"/>
      <c r="AG748" s="662"/>
      <c r="AH748" s="663"/>
      <c r="AI748" s="663"/>
      <c r="AJ748" s="663"/>
      <c r="AK748" s="668"/>
      <c r="AL748" s="669"/>
      <c r="AM748" s="669"/>
      <c r="AN748" s="670"/>
      <c r="AO748" s="705"/>
      <c r="AP748" s="705"/>
      <c r="AQ748" s="705"/>
      <c r="AR748" s="705"/>
      <c r="AS748" s="705"/>
      <c r="AT748" s="705"/>
      <c r="AU748" s="705"/>
      <c r="AV748" s="705"/>
      <c r="AW748" s="705"/>
      <c r="AX748" s="705"/>
      <c r="AY748" s="705"/>
      <c r="AZ748" s="705"/>
      <c r="BA748" s="705"/>
      <c r="BB748" s="705"/>
      <c r="BC748" s="705"/>
      <c r="BD748" s="705"/>
      <c r="BE748" s="705"/>
      <c r="BF748" s="705"/>
      <c r="BG748" s="706"/>
    </row>
    <row r="749" spans="2:86" ht="28.95" customHeight="1" x14ac:dyDescent="0.2">
      <c r="B749" s="716" t="s">
        <v>995</v>
      </c>
      <c r="C749" s="717"/>
      <c r="D749" s="717"/>
      <c r="E749" s="717"/>
      <c r="F749" s="717"/>
      <c r="G749" s="718"/>
      <c r="H749" s="709">
        <f ca="1">OFFSET('(6)定期点検調書'!$AK$12,L741-1,0)</f>
        <v>0</v>
      </c>
      <c r="I749" s="710"/>
      <c r="J749" s="710"/>
      <c r="K749" s="711"/>
      <c r="L749" s="705"/>
      <c r="M749" s="705"/>
      <c r="N749" s="705"/>
      <c r="O749" s="705"/>
      <c r="P749" s="705"/>
      <c r="Q749" s="705"/>
      <c r="R749" s="705"/>
      <c r="S749" s="705"/>
      <c r="T749" s="705"/>
      <c r="U749" s="705"/>
      <c r="V749" s="705"/>
      <c r="W749" s="705"/>
      <c r="X749" s="705"/>
      <c r="Y749" s="705"/>
      <c r="Z749" s="705"/>
      <c r="AA749" s="705"/>
      <c r="AB749" s="705"/>
      <c r="AC749" s="705"/>
      <c r="AD749" s="706"/>
      <c r="AE749" s="716" t="s">
        <v>995</v>
      </c>
      <c r="AF749" s="717"/>
      <c r="AG749" s="717"/>
      <c r="AH749" s="717"/>
      <c r="AI749" s="717"/>
      <c r="AJ749" s="718"/>
      <c r="AK749" s="709">
        <f ca="1">OFFSET('(6)定期点検調書'!$AK$12,AO741-1,0)</f>
        <v>0</v>
      </c>
      <c r="AL749" s="710"/>
      <c r="AM749" s="710"/>
      <c r="AN749" s="711"/>
      <c r="AO749" s="705"/>
      <c r="AP749" s="705"/>
      <c r="AQ749" s="705"/>
      <c r="AR749" s="705"/>
      <c r="AS749" s="705"/>
      <c r="AT749" s="705"/>
      <c r="AU749" s="705"/>
      <c r="AV749" s="705"/>
      <c r="AW749" s="705"/>
      <c r="AX749" s="705"/>
      <c r="AY749" s="705"/>
      <c r="AZ749" s="705"/>
      <c r="BA749" s="705"/>
      <c r="BB749" s="705"/>
      <c r="BC749" s="705"/>
      <c r="BD749" s="705"/>
      <c r="BE749" s="705"/>
      <c r="BF749" s="705"/>
      <c r="BG749" s="706"/>
    </row>
    <row r="750" spans="2:86" ht="14.55" customHeight="1" x14ac:dyDescent="0.2">
      <c r="B750" s="677" t="s">
        <v>1240</v>
      </c>
      <c r="C750" s="661"/>
      <c r="D750" s="659" t="s">
        <v>994</v>
      </c>
      <c r="E750" s="660"/>
      <c r="F750" s="660"/>
      <c r="G750" s="661"/>
      <c r="H750" s="699" t="str">
        <f ca="1">OFFSET('(6)定期点検調書'!$BY$12,L741-1,0)</f>
        <v/>
      </c>
      <c r="I750" s="700"/>
      <c r="J750" s="700"/>
      <c r="K750" s="714"/>
      <c r="L750" s="705"/>
      <c r="M750" s="705"/>
      <c r="N750" s="705"/>
      <c r="O750" s="705"/>
      <c r="P750" s="705"/>
      <c r="Q750" s="705"/>
      <c r="R750" s="705"/>
      <c r="S750" s="705"/>
      <c r="T750" s="705"/>
      <c r="U750" s="705"/>
      <c r="V750" s="705"/>
      <c r="W750" s="705"/>
      <c r="X750" s="705"/>
      <c r="Y750" s="705"/>
      <c r="Z750" s="705"/>
      <c r="AA750" s="705"/>
      <c r="AB750" s="705"/>
      <c r="AC750" s="705"/>
      <c r="AD750" s="706"/>
      <c r="AE750" s="677" t="s">
        <v>1240</v>
      </c>
      <c r="AF750" s="661"/>
      <c r="AG750" s="659" t="s">
        <v>994</v>
      </c>
      <c r="AH750" s="660"/>
      <c r="AI750" s="660"/>
      <c r="AJ750" s="661"/>
      <c r="AK750" s="699" t="str">
        <f ca="1">OFFSET('(6)定期点検調書'!$BY$12,AO741-1,0)</f>
        <v/>
      </c>
      <c r="AL750" s="700"/>
      <c r="AM750" s="700"/>
      <c r="AN750" s="714"/>
      <c r="AO750" s="705"/>
      <c r="AP750" s="705"/>
      <c r="AQ750" s="705"/>
      <c r="AR750" s="705"/>
      <c r="AS750" s="705"/>
      <c r="AT750" s="705"/>
      <c r="AU750" s="705"/>
      <c r="AV750" s="705"/>
      <c r="AW750" s="705"/>
      <c r="AX750" s="705"/>
      <c r="AY750" s="705"/>
      <c r="AZ750" s="705"/>
      <c r="BA750" s="705"/>
      <c r="BB750" s="705"/>
      <c r="BC750" s="705"/>
      <c r="BD750" s="705"/>
      <c r="BE750" s="705"/>
      <c r="BF750" s="705"/>
      <c r="BG750" s="706"/>
    </row>
    <row r="751" spans="2:86" ht="14.55" customHeight="1" x14ac:dyDescent="0.2">
      <c r="B751" s="712"/>
      <c r="C751" s="713"/>
      <c r="D751" s="662"/>
      <c r="E751" s="663"/>
      <c r="F751" s="663"/>
      <c r="G751" s="664"/>
      <c r="H751" s="701"/>
      <c r="I751" s="702"/>
      <c r="J751" s="702"/>
      <c r="K751" s="715"/>
      <c r="L751" s="705"/>
      <c r="M751" s="705"/>
      <c r="N751" s="705"/>
      <c r="O751" s="705"/>
      <c r="P751" s="705"/>
      <c r="Q751" s="705"/>
      <c r="R751" s="705"/>
      <c r="S751" s="705"/>
      <c r="T751" s="705"/>
      <c r="U751" s="705"/>
      <c r="V751" s="705"/>
      <c r="W751" s="705"/>
      <c r="X751" s="705"/>
      <c r="Y751" s="705"/>
      <c r="Z751" s="705"/>
      <c r="AA751" s="705"/>
      <c r="AB751" s="705"/>
      <c r="AC751" s="705"/>
      <c r="AD751" s="706"/>
      <c r="AE751" s="712"/>
      <c r="AF751" s="713"/>
      <c r="AG751" s="662"/>
      <c r="AH751" s="663"/>
      <c r="AI751" s="663"/>
      <c r="AJ751" s="664"/>
      <c r="AK751" s="701"/>
      <c r="AL751" s="702"/>
      <c r="AM751" s="702"/>
      <c r="AN751" s="715"/>
      <c r="AO751" s="705"/>
      <c r="AP751" s="705"/>
      <c r="AQ751" s="705"/>
      <c r="AR751" s="705"/>
      <c r="AS751" s="705"/>
      <c r="AT751" s="705"/>
      <c r="AU751" s="705"/>
      <c r="AV751" s="705"/>
      <c r="AW751" s="705"/>
      <c r="AX751" s="705"/>
      <c r="AY751" s="705"/>
      <c r="AZ751" s="705"/>
      <c r="BA751" s="705"/>
      <c r="BB751" s="705"/>
      <c r="BC751" s="705"/>
      <c r="BD751" s="705"/>
      <c r="BE751" s="705"/>
      <c r="BF751" s="705"/>
      <c r="BG751" s="706"/>
    </row>
    <row r="752" spans="2:86" ht="14.55" customHeight="1" x14ac:dyDescent="0.2">
      <c r="B752" s="712"/>
      <c r="C752" s="713"/>
      <c r="D752" s="659" t="s">
        <v>1186</v>
      </c>
      <c r="E752" s="660"/>
      <c r="F752" s="660"/>
      <c r="G752" s="661"/>
      <c r="H752" s="665">
        <f ca="1">OFFSET('(6)定期点検調書'!$BC$12,L741-1,0)</f>
        <v>0</v>
      </c>
      <c r="I752" s="666"/>
      <c r="J752" s="666"/>
      <c r="K752" s="667"/>
      <c r="L752" s="705"/>
      <c r="M752" s="705"/>
      <c r="N752" s="705"/>
      <c r="O752" s="705"/>
      <c r="P752" s="705"/>
      <c r="Q752" s="705"/>
      <c r="R752" s="705"/>
      <c r="S752" s="705"/>
      <c r="T752" s="705"/>
      <c r="U752" s="705"/>
      <c r="V752" s="705"/>
      <c r="W752" s="705"/>
      <c r="X752" s="705"/>
      <c r="Y752" s="705"/>
      <c r="Z752" s="705"/>
      <c r="AA752" s="705"/>
      <c r="AB752" s="705"/>
      <c r="AC752" s="705"/>
      <c r="AD752" s="706"/>
      <c r="AE752" s="712"/>
      <c r="AF752" s="713"/>
      <c r="AG752" s="659" t="s">
        <v>1186</v>
      </c>
      <c r="AH752" s="660"/>
      <c r="AI752" s="660"/>
      <c r="AJ752" s="661"/>
      <c r="AK752" s="665">
        <f ca="1">OFFSET('(6)定期点検調書'!$BC$12,AO741-1,0)</f>
        <v>0</v>
      </c>
      <c r="AL752" s="666"/>
      <c r="AM752" s="666"/>
      <c r="AN752" s="667"/>
      <c r="AO752" s="705"/>
      <c r="AP752" s="705"/>
      <c r="AQ752" s="705"/>
      <c r="AR752" s="705"/>
      <c r="AS752" s="705"/>
      <c r="AT752" s="705"/>
      <c r="AU752" s="705"/>
      <c r="AV752" s="705"/>
      <c r="AW752" s="705"/>
      <c r="AX752" s="705"/>
      <c r="AY752" s="705"/>
      <c r="AZ752" s="705"/>
      <c r="BA752" s="705"/>
      <c r="BB752" s="705"/>
      <c r="BC752" s="705"/>
      <c r="BD752" s="705"/>
      <c r="BE752" s="705"/>
      <c r="BF752" s="705"/>
      <c r="BG752" s="706"/>
    </row>
    <row r="753" spans="2:86" ht="14.55" customHeight="1" x14ac:dyDescent="0.2">
      <c r="B753" s="712"/>
      <c r="C753" s="713"/>
      <c r="D753" s="662"/>
      <c r="E753" s="663"/>
      <c r="F753" s="663"/>
      <c r="G753" s="664"/>
      <c r="H753" s="668"/>
      <c r="I753" s="669"/>
      <c r="J753" s="669"/>
      <c r="K753" s="670"/>
      <c r="L753" s="705"/>
      <c r="M753" s="705"/>
      <c r="N753" s="705"/>
      <c r="O753" s="705"/>
      <c r="P753" s="705"/>
      <c r="Q753" s="705"/>
      <c r="R753" s="705"/>
      <c r="S753" s="705"/>
      <c r="T753" s="705"/>
      <c r="U753" s="705"/>
      <c r="V753" s="705"/>
      <c r="W753" s="705"/>
      <c r="X753" s="705"/>
      <c r="Y753" s="705"/>
      <c r="Z753" s="705"/>
      <c r="AA753" s="705"/>
      <c r="AB753" s="705"/>
      <c r="AC753" s="705"/>
      <c r="AD753" s="706"/>
      <c r="AE753" s="712"/>
      <c r="AF753" s="713"/>
      <c r="AG753" s="662"/>
      <c r="AH753" s="663"/>
      <c r="AI753" s="663"/>
      <c r="AJ753" s="664"/>
      <c r="AK753" s="668"/>
      <c r="AL753" s="669"/>
      <c r="AM753" s="669"/>
      <c r="AN753" s="670"/>
      <c r="AO753" s="705"/>
      <c r="AP753" s="705"/>
      <c r="AQ753" s="705"/>
      <c r="AR753" s="705"/>
      <c r="AS753" s="705"/>
      <c r="AT753" s="705"/>
      <c r="AU753" s="705"/>
      <c r="AV753" s="705"/>
      <c r="AW753" s="705"/>
      <c r="AX753" s="705"/>
      <c r="AY753" s="705"/>
      <c r="AZ753" s="705"/>
      <c r="BA753" s="705"/>
      <c r="BB753" s="705"/>
      <c r="BC753" s="705"/>
      <c r="BD753" s="705"/>
      <c r="BE753" s="705"/>
      <c r="BF753" s="705"/>
      <c r="BG753" s="706"/>
    </row>
    <row r="754" spans="2:86" ht="14.55" customHeight="1" x14ac:dyDescent="0.2">
      <c r="B754" s="712"/>
      <c r="C754" s="713"/>
      <c r="D754" s="659" t="s">
        <v>1187</v>
      </c>
      <c r="E754" s="660"/>
      <c r="F754" s="660"/>
      <c r="G754" s="661"/>
      <c r="H754" s="665">
        <f ca="1">OFFSET('(6)定期点検調書'!$BF$12,L741-1,0)</f>
        <v>0</v>
      </c>
      <c r="I754" s="666"/>
      <c r="J754" s="666"/>
      <c r="K754" s="667"/>
      <c r="L754" s="705"/>
      <c r="M754" s="705"/>
      <c r="N754" s="705"/>
      <c r="O754" s="705"/>
      <c r="P754" s="705"/>
      <c r="Q754" s="705"/>
      <c r="R754" s="705"/>
      <c r="S754" s="705"/>
      <c r="T754" s="705"/>
      <c r="U754" s="705"/>
      <c r="V754" s="705"/>
      <c r="W754" s="705"/>
      <c r="X754" s="705"/>
      <c r="Y754" s="705"/>
      <c r="Z754" s="705"/>
      <c r="AA754" s="705"/>
      <c r="AB754" s="705"/>
      <c r="AC754" s="705"/>
      <c r="AD754" s="706"/>
      <c r="AE754" s="712"/>
      <c r="AF754" s="713"/>
      <c r="AG754" s="659" t="s">
        <v>1187</v>
      </c>
      <c r="AH754" s="660"/>
      <c r="AI754" s="660"/>
      <c r="AJ754" s="661"/>
      <c r="AK754" s="665">
        <f ca="1">OFFSET('(6)定期点検調書'!$BF$12,AO741-1,0)</f>
        <v>0</v>
      </c>
      <c r="AL754" s="666"/>
      <c r="AM754" s="666"/>
      <c r="AN754" s="667"/>
      <c r="AO754" s="705"/>
      <c r="AP754" s="705"/>
      <c r="AQ754" s="705"/>
      <c r="AR754" s="705"/>
      <c r="AS754" s="705"/>
      <c r="AT754" s="705"/>
      <c r="AU754" s="705"/>
      <c r="AV754" s="705"/>
      <c r="AW754" s="705"/>
      <c r="AX754" s="705"/>
      <c r="AY754" s="705"/>
      <c r="AZ754" s="705"/>
      <c r="BA754" s="705"/>
      <c r="BB754" s="705"/>
      <c r="BC754" s="705"/>
      <c r="BD754" s="705"/>
      <c r="BE754" s="705"/>
      <c r="BF754" s="705"/>
      <c r="BG754" s="706"/>
    </row>
    <row r="755" spans="2:86" ht="14.55" customHeight="1" x14ac:dyDescent="0.2">
      <c r="B755" s="662"/>
      <c r="C755" s="664"/>
      <c r="D755" s="662"/>
      <c r="E755" s="663"/>
      <c r="F755" s="663"/>
      <c r="G755" s="664"/>
      <c r="H755" s="668"/>
      <c r="I755" s="669"/>
      <c r="J755" s="669"/>
      <c r="K755" s="670"/>
      <c r="L755" s="707"/>
      <c r="M755" s="707"/>
      <c r="N755" s="707"/>
      <c r="O755" s="707"/>
      <c r="P755" s="707"/>
      <c r="Q755" s="707"/>
      <c r="R755" s="707"/>
      <c r="S755" s="707"/>
      <c r="T755" s="707"/>
      <c r="U755" s="707"/>
      <c r="V755" s="707"/>
      <c r="W755" s="707"/>
      <c r="X755" s="707"/>
      <c r="Y755" s="707"/>
      <c r="Z755" s="707"/>
      <c r="AA755" s="707"/>
      <c r="AB755" s="707"/>
      <c r="AC755" s="707"/>
      <c r="AD755" s="708"/>
      <c r="AE755" s="662"/>
      <c r="AF755" s="664"/>
      <c r="AG755" s="662"/>
      <c r="AH755" s="663"/>
      <c r="AI755" s="663"/>
      <c r="AJ755" s="664"/>
      <c r="AK755" s="668"/>
      <c r="AL755" s="669"/>
      <c r="AM755" s="669"/>
      <c r="AN755" s="670"/>
      <c r="AO755" s="707"/>
      <c r="AP755" s="707"/>
      <c r="AQ755" s="707"/>
      <c r="AR755" s="707"/>
      <c r="AS755" s="707"/>
      <c r="AT755" s="707"/>
      <c r="AU755" s="707"/>
      <c r="AV755" s="707"/>
      <c r="AW755" s="707"/>
      <c r="AX755" s="707"/>
      <c r="AY755" s="707"/>
      <c r="AZ755" s="707"/>
      <c r="BA755" s="707"/>
      <c r="BB755" s="707"/>
      <c r="BC755" s="707"/>
      <c r="BD755" s="707"/>
      <c r="BE755" s="707"/>
      <c r="BF755" s="707"/>
      <c r="BG755" s="708"/>
    </row>
    <row r="756" spans="2:86" ht="14.55" customHeight="1" x14ac:dyDescent="0.2">
      <c r="B756" s="683" t="s">
        <v>1241</v>
      </c>
      <c r="C756" s="683"/>
      <c r="D756" s="683"/>
      <c r="E756" s="683"/>
      <c r="F756" s="683"/>
      <c r="G756" s="683"/>
      <c r="H756" s="699" t="str">
        <f ca="1">IF(OFFSET('(6)定期点検調書'!$AR$12,L741-1,0)="","",OFFSET('(6)定期点検調書'!$AQ$12,L741-1,0)&amp;TEXT(OFFSET('(6)定期点検調書'!$AR$12,L741-1,0),"0.0")&amp;OFFSET('(6)定期点検調書'!$AT$12,L741-1,0))  &amp;  IF(OFFSET('(6)定期点検調書'!$AV$12,L741-1,0)="","","／"&amp;OFFSET('(6)定期点検調書'!$AU$12,L741-1,0)&amp;TEXT(OFFSET('(6)定期点検調書'!$AV$12,L741-1,0),"0.0")&amp;OFFSET('(6)定期点検調書'!$AX$12,L741-1,0))  &amp;  IF(OFFSET('(6)定期点検調書'!$AZ$12,L741-1,0)="","","／"&amp;OFFSET('(6)定期点検調書'!$AY$12,L741-1,0)&amp;TEXT(OFFSET('(6)定期点検調書'!$AZ$12,L741-1,0),"0.0")&amp;OFFSET('(6)定期点検調書'!$BB$12,L741-1,0))</f>
        <v/>
      </c>
      <c r="I756" s="700"/>
      <c r="J756" s="700"/>
      <c r="K756" s="700"/>
      <c r="L756" s="700"/>
      <c r="M756" s="700"/>
      <c r="N756" s="700"/>
      <c r="O756" s="700"/>
      <c r="P756" s="685" t="s">
        <v>1243</v>
      </c>
      <c r="Q756" s="685"/>
      <c r="R756" s="685"/>
      <c r="S756" s="685"/>
      <c r="T756" s="685"/>
      <c r="U756" s="685"/>
      <c r="V756" s="685"/>
      <c r="W756" s="686" t="str">
        <f ca="1">OFFSET('(6)定期点検調書'!$F$12,L741-1,0)</f>
        <v/>
      </c>
      <c r="X756" s="687"/>
      <c r="Y756" s="687"/>
      <c r="Z756" s="687"/>
      <c r="AA756" s="687"/>
      <c r="AB756" s="687"/>
      <c r="AC756" s="687"/>
      <c r="AD756" s="688"/>
      <c r="AE756" s="683" t="s">
        <v>1241</v>
      </c>
      <c r="AF756" s="683"/>
      <c r="AG756" s="683"/>
      <c r="AH756" s="683"/>
      <c r="AI756" s="683"/>
      <c r="AJ756" s="683"/>
      <c r="AK756" s="699" t="str">
        <f ca="1">IF(OFFSET('(6)定期点検調書'!$AR$12,AO741-1,0)="","",OFFSET('(6)定期点検調書'!$AQ$12,AO741-1,0)&amp;TEXT(OFFSET('(6)定期点検調書'!$AR$12,AO741-1,0),"0.0")&amp;OFFSET('(6)定期点検調書'!$AT$12,AO741-1,0))  &amp;  IF(OFFSET('(6)定期点検調書'!$AV$12,AO741-1,0)="","","／"&amp;OFFSET('(6)定期点検調書'!$AU$12,AO741-1,0)&amp;TEXT(OFFSET('(6)定期点検調書'!$AV$12,AO741-1,0),"0.0")&amp;OFFSET('(6)定期点検調書'!$AX$12,AO741-1,0))  &amp;  IF(OFFSET('(6)定期点検調書'!$AZ$12,AO741-1,0)="","","／"&amp;OFFSET('(6)定期点検調書'!$AY$12,AO741-1,0)&amp;TEXT(OFFSET('(6)定期点検調書'!$AZ$12,AO741-1,0),"0.0")&amp;OFFSET('(6)定期点検調書'!$BB$12,AO741-1,0))</f>
        <v/>
      </c>
      <c r="AL756" s="700"/>
      <c r="AM756" s="700"/>
      <c r="AN756" s="700"/>
      <c r="AO756" s="700"/>
      <c r="AP756" s="700"/>
      <c r="AQ756" s="700"/>
      <c r="AR756" s="700"/>
      <c r="AS756" s="685" t="s">
        <v>1243</v>
      </c>
      <c r="AT756" s="685"/>
      <c r="AU756" s="685"/>
      <c r="AV756" s="685"/>
      <c r="AW756" s="685"/>
      <c r="AX756" s="685"/>
      <c r="AY756" s="685"/>
      <c r="AZ756" s="686" t="str">
        <f ca="1">OFFSET('(6)定期点検調書'!$F$12,AO741-1,0)</f>
        <v/>
      </c>
      <c r="BA756" s="687"/>
      <c r="BB756" s="687"/>
      <c r="BC756" s="687"/>
      <c r="BD756" s="687"/>
      <c r="BE756" s="687"/>
      <c r="BF756" s="687"/>
      <c r="BG756" s="688"/>
    </row>
    <row r="757" spans="2:86" ht="14.55" customHeight="1" x14ac:dyDescent="0.2">
      <c r="B757" s="683"/>
      <c r="C757" s="683"/>
      <c r="D757" s="683"/>
      <c r="E757" s="683"/>
      <c r="F757" s="683"/>
      <c r="G757" s="683"/>
      <c r="H757" s="701"/>
      <c r="I757" s="702"/>
      <c r="J757" s="702"/>
      <c r="K757" s="702"/>
      <c r="L757" s="702"/>
      <c r="M757" s="702"/>
      <c r="N757" s="702"/>
      <c r="O757" s="702"/>
      <c r="P757" s="685"/>
      <c r="Q757" s="685"/>
      <c r="R757" s="685"/>
      <c r="S757" s="685"/>
      <c r="T757" s="685"/>
      <c r="U757" s="685"/>
      <c r="V757" s="685"/>
      <c r="W757" s="689"/>
      <c r="X757" s="690"/>
      <c r="Y757" s="690"/>
      <c r="Z757" s="690"/>
      <c r="AA757" s="690"/>
      <c r="AB757" s="690"/>
      <c r="AC757" s="690"/>
      <c r="AD757" s="691"/>
      <c r="AE757" s="683"/>
      <c r="AF757" s="683"/>
      <c r="AG757" s="683"/>
      <c r="AH757" s="683"/>
      <c r="AI757" s="683"/>
      <c r="AJ757" s="683"/>
      <c r="AK757" s="701"/>
      <c r="AL757" s="702"/>
      <c r="AM757" s="702"/>
      <c r="AN757" s="702"/>
      <c r="AO757" s="702"/>
      <c r="AP757" s="702"/>
      <c r="AQ757" s="702"/>
      <c r="AR757" s="702"/>
      <c r="AS757" s="685"/>
      <c r="AT757" s="685"/>
      <c r="AU757" s="685"/>
      <c r="AV757" s="685"/>
      <c r="AW757" s="685"/>
      <c r="AX757" s="685"/>
      <c r="AY757" s="685"/>
      <c r="AZ757" s="689"/>
      <c r="BA757" s="690"/>
      <c r="BB757" s="690"/>
      <c r="BC757" s="690"/>
      <c r="BD757" s="690"/>
      <c r="BE757" s="690"/>
      <c r="BF757" s="690"/>
      <c r="BG757" s="691"/>
    </row>
    <row r="758" spans="2:86" ht="14.55" customHeight="1" x14ac:dyDescent="0.2">
      <c r="B758" s="659" t="s">
        <v>1242</v>
      </c>
      <c r="C758" s="660"/>
      <c r="D758" s="660"/>
      <c r="E758" s="660"/>
      <c r="F758" s="660"/>
      <c r="G758" s="661"/>
      <c r="H758" s="671" t="str">
        <f ca="1">IF(OFFSET('(6)定期点検調書'!$BL$12,L741-1,0)="","",VLOOKUP(OFFSET('(6)定期点検調書'!$BL$12,L741-1,0),ﾃﾞｰﾀ一覧!$AY$4:$BB$16,2,FALSE))  &amp;  IF(OFFSET('(6)定期点検調書'!$BC$12,L741-1,0)="","","／"&amp;VLOOKUP(OFFSET('(6)定期点検調書'!$BC$12,L741-1,0),ﾃﾞｰﾀ一覧!$AY$4:$BB$16,2,FALSE))  &amp;  IF(OFFSET('(6)定期点検調書'!$BD$12,L741-1,0)="","","／"&amp;VLOOKUP(OFFSET('(6)定期点検調書'!$BD$12,L741-1,0),ﾃﾞｰﾀ一覧!$AY$4:$BB$16,2,FALSE))</f>
        <v/>
      </c>
      <c r="I758" s="672"/>
      <c r="J758" s="672"/>
      <c r="K758" s="672"/>
      <c r="L758" s="672"/>
      <c r="M758" s="672"/>
      <c r="N758" s="672"/>
      <c r="O758" s="672"/>
      <c r="P758" s="692" t="s">
        <v>996</v>
      </c>
      <c r="Q758" s="692"/>
      <c r="R758" s="692"/>
      <c r="S758" s="692"/>
      <c r="T758" s="692"/>
      <c r="U758" s="692"/>
      <c r="V758" s="692"/>
      <c r="W758" s="693"/>
      <c r="X758" s="694"/>
      <c r="Y758" s="694"/>
      <c r="Z758" s="694"/>
      <c r="AA758" s="694"/>
      <c r="AB758" s="694"/>
      <c r="AC758" s="694"/>
      <c r="AD758" s="695"/>
      <c r="AE758" s="659" t="s">
        <v>1242</v>
      </c>
      <c r="AF758" s="660"/>
      <c r="AG758" s="660"/>
      <c r="AH758" s="660"/>
      <c r="AI758" s="660"/>
      <c r="AJ758" s="661"/>
      <c r="AK758" s="671" t="str">
        <f ca="1">IF(OFFSET('(6)定期点検調書'!$BL$12,AO741-1,0)="","",VLOOKUP(OFFSET('(6)定期点検調書'!$BL$12,AO741-1,0),ﾃﾞｰﾀ一覧!$AY$4:$BB$16,2,FALSE))  &amp;  IF(OFFSET('(6)定期点検調書'!$BC$12,AO741-1,0)="","","／"&amp;VLOOKUP(OFFSET('(6)定期点検調書'!$BC$12,AO741-1,0),ﾃﾞｰﾀ一覧!$AY$4:$BB$16,2,FALSE))  &amp;  IF(OFFSET('(6)定期点検調書'!$BD$12,AO741-1,0)="","","／"&amp;VLOOKUP(OFFSET('(6)定期点検調書'!$BD$12,AO741-1,0),ﾃﾞｰﾀ一覧!$AY$4:$BB$16,2,FALSE))</f>
        <v/>
      </c>
      <c r="AL758" s="672"/>
      <c r="AM758" s="672"/>
      <c r="AN758" s="672"/>
      <c r="AO758" s="672"/>
      <c r="AP758" s="672"/>
      <c r="AQ758" s="672"/>
      <c r="AR758" s="672"/>
      <c r="AS758" s="692" t="s">
        <v>996</v>
      </c>
      <c r="AT758" s="692"/>
      <c r="AU758" s="692"/>
      <c r="AV758" s="692"/>
      <c r="AW758" s="692"/>
      <c r="AX758" s="692"/>
      <c r="AY758" s="692"/>
      <c r="AZ758" s="693"/>
      <c r="BA758" s="694"/>
      <c r="BB758" s="694"/>
      <c r="BC758" s="694"/>
      <c r="BD758" s="694"/>
      <c r="BE758" s="694"/>
      <c r="BF758" s="694"/>
      <c r="BG758" s="695"/>
    </row>
    <row r="759" spans="2:86" ht="14.55" customHeight="1" x14ac:dyDescent="0.2">
      <c r="B759" s="662"/>
      <c r="C759" s="663"/>
      <c r="D759" s="663"/>
      <c r="E759" s="663"/>
      <c r="F759" s="663"/>
      <c r="G759" s="664"/>
      <c r="H759" s="674"/>
      <c r="I759" s="675"/>
      <c r="J759" s="675"/>
      <c r="K759" s="675"/>
      <c r="L759" s="675"/>
      <c r="M759" s="675"/>
      <c r="N759" s="675"/>
      <c r="O759" s="675"/>
      <c r="P759" s="692"/>
      <c r="Q759" s="692"/>
      <c r="R759" s="692"/>
      <c r="S759" s="692"/>
      <c r="T759" s="692"/>
      <c r="U759" s="692"/>
      <c r="V759" s="692"/>
      <c r="W759" s="696"/>
      <c r="X759" s="697"/>
      <c r="Y759" s="697"/>
      <c r="Z759" s="697"/>
      <c r="AA759" s="697"/>
      <c r="AB759" s="697"/>
      <c r="AC759" s="697"/>
      <c r="AD759" s="698"/>
      <c r="AE759" s="662"/>
      <c r="AF759" s="663"/>
      <c r="AG759" s="663"/>
      <c r="AH759" s="663"/>
      <c r="AI759" s="663"/>
      <c r="AJ759" s="664"/>
      <c r="AK759" s="674"/>
      <c r="AL759" s="675"/>
      <c r="AM759" s="675"/>
      <c r="AN759" s="675"/>
      <c r="AO759" s="675"/>
      <c r="AP759" s="675"/>
      <c r="AQ759" s="675"/>
      <c r="AR759" s="675"/>
      <c r="AS759" s="692"/>
      <c r="AT759" s="692"/>
      <c r="AU759" s="692"/>
      <c r="AV759" s="692"/>
      <c r="AW759" s="692"/>
      <c r="AX759" s="692"/>
      <c r="AY759" s="692"/>
      <c r="AZ759" s="696"/>
      <c r="BA759" s="697"/>
      <c r="BB759" s="697"/>
      <c r="BC759" s="697"/>
      <c r="BD759" s="697"/>
      <c r="BE759" s="697"/>
      <c r="BF759" s="697"/>
      <c r="BG759" s="698"/>
    </row>
    <row r="760" spans="2:86" ht="19.5" customHeight="1" x14ac:dyDescent="0.2">
      <c r="B760" s="683" t="s">
        <v>79</v>
      </c>
      <c r="C760" s="683"/>
      <c r="D760" s="683"/>
      <c r="E760" s="683"/>
      <c r="F760" s="683"/>
      <c r="G760" s="683"/>
      <c r="H760" s="684">
        <f ca="1">OFFSET('(6)定期点検調書'!$CA$12,L741-1,0)</f>
        <v>0</v>
      </c>
      <c r="I760" s="684"/>
      <c r="J760" s="684"/>
      <c r="K760" s="684"/>
      <c r="L760" s="684"/>
      <c r="M760" s="684"/>
      <c r="N760" s="684"/>
      <c r="O760" s="684"/>
      <c r="P760" s="684"/>
      <c r="Q760" s="684"/>
      <c r="R760" s="684"/>
      <c r="S760" s="684"/>
      <c r="T760" s="684"/>
      <c r="U760" s="684"/>
      <c r="V760" s="684"/>
      <c r="W760" s="684"/>
      <c r="X760" s="684"/>
      <c r="Y760" s="684"/>
      <c r="Z760" s="684"/>
      <c r="AA760" s="684"/>
      <c r="AB760" s="684"/>
      <c r="AC760" s="684"/>
      <c r="AD760" s="684"/>
      <c r="AE760" s="683" t="s">
        <v>79</v>
      </c>
      <c r="AF760" s="683"/>
      <c r="AG760" s="683"/>
      <c r="AH760" s="683"/>
      <c r="AI760" s="683"/>
      <c r="AJ760" s="683"/>
      <c r="AK760" s="684">
        <f ca="1">OFFSET('(6)定期点検調書'!$CA$12,AO741-1,0)</f>
        <v>0</v>
      </c>
      <c r="AL760" s="684"/>
      <c r="AM760" s="684"/>
      <c r="AN760" s="684"/>
      <c r="AO760" s="684"/>
      <c r="AP760" s="684"/>
      <c r="AQ760" s="684"/>
      <c r="AR760" s="684"/>
      <c r="AS760" s="684"/>
      <c r="AT760" s="684"/>
      <c r="AU760" s="684"/>
      <c r="AV760" s="684"/>
      <c r="AW760" s="684"/>
      <c r="AX760" s="684"/>
      <c r="AY760" s="684"/>
      <c r="AZ760" s="684"/>
      <c r="BA760" s="684"/>
      <c r="BB760" s="684"/>
      <c r="BC760" s="684"/>
      <c r="BD760" s="684"/>
      <c r="BE760" s="684"/>
      <c r="BF760" s="684"/>
      <c r="BG760" s="684"/>
      <c r="CH760" s="473"/>
    </row>
    <row r="761" spans="2:86" ht="19.5" customHeight="1" x14ac:dyDescent="0.2">
      <c r="B761" s="683"/>
      <c r="C761" s="683"/>
      <c r="D761" s="683"/>
      <c r="E761" s="683"/>
      <c r="F761" s="683"/>
      <c r="G761" s="683"/>
      <c r="H761" s="684"/>
      <c r="I761" s="684"/>
      <c r="J761" s="684"/>
      <c r="K761" s="684"/>
      <c r="L761" s="684"/>
      <c r="M761" s="684"/>
      <c r="N761" s="684"/>
      <c r="O761" s="684"/>
      <c r="P761" s="684"/>
      <c r="Q761" s="684"/>
      <c r="R761" s="684"/>
      <c r="S761" s="684"/>
      <c r="T761" s="684"/>
      <c r="U761" s="684"/>
      <c r="V761" s="684"/>
      <c r="W761" s="684"/>
      <c r="X761" s="684"/>
      <c r="Y761" s="684"/>
      <c r="Z761" s="684"/>
      <c r="AA761" s="684"/>
      <c r="AB761" s="684"/>
      <c r="AC761" s="684"/>
      <c r="AD761" s="684"/>
      <c r="AE761" s="683"/>
      <c r="AF761" s="683"/>
      <c r="AG761" s="683"/>
      <c r="AH761" s="683"/>
      <c r="AI761" s="683"/>
      <c r="AJ761" s="683"/>
      <c r="AK761" s="684"/>
      <c r="AL761" s="684"/>
      <c r="AM761" s="684"/>
      <c r="AN761" s="684"/>
      <c r="AO761" s="684"/>
      <c r="AP761" s="684"/>
      <c r="AQ761" s="684"/>
      <c r="AR761" s="684"/>
      <c r="AS761" s="684"/>
      <c r="AT761" s="684"/>
      <c r="AU761" s="684"/>
      <c r="AV761" s="684"/>
      <c r="AW761" s="684"/>
      <c r="AX761" s="684"/>
      <c r="AY761" s="684"/>
      <c r="AZ761" s="684"/>
      <c r="BA761" s="684"/>
      <c r="BB761" s="684"/>
      <c r="BC761" s="684"/>
      <c r="BD761" s="684"/>
      <c r="BE761" s="684"/>
      <c r="BF761" s="684"/>
      <c r="BG761" s="684"/>
    </row>
    <row r="762" spans="2:86" ht="14.55" customHeight="1" x14ac:dyDescent="0.2">
      <c r="B762" s="677" t="s">
        <v>1038</v>
      </c>
      <c r="C762" s="678"/>
      <c r="D762" s="677" t="s">
        <v>1237</v>
      </c>
      <c r="E762" s="719"/>
      <c r="F762" s="719"/>
      <c r="G762" s="719"/>
      <c r="H762" s="665">
        <f ca="1">OFFSET('(6)定期点検調書'!$B$12,L762-1,0)</f>
        <v>0</v>
      </c>
      <c r="I762" s="666"/>
      <c r="J762" s="666"/>
      <c r="K762" s="667"/>
      <c r="L762" s="703">
        <f>AO741+1</f>
        <v>73</v>
      </c>
      <c r="M762" s="703"/>
      <c r="N762" s="703"/>
      <c r="O762" s="703"/>
      <c r="P762" s="703"/>
      <c r="Q762" s="703"/>
      <c r="R762" s="703"/>
      <c r="S762" s="703"/>
      <c r="T762" s="703"/>
      <c r="U762" s="703"/>
      <c r="V762" s="703"/>
      <c r="W762" s="703"/>
      <c r="X762" s="703"/>
      <c r="Y762" s="703"/>
      <c r="Z762" s="703"/>
      <c r="AA762" s="703"/>
      <c r="AB762" s="703"/>
      <c r="AC762" s="703"/>
      <c r="AD762" s="704"/>
      <c r="AE762" s="677" t="s">
        <v>1038</v>
      </c>
      <c r="AF762" s="678"/>
      <c r="AG762" s="677" t="s">
        <v>1237</v>
      </c>
      <c r="AH762" s="719"/>
      <c r="AI762" s="719"/>
      <c r="AJ762" s="719"/>
      <c r="AK762" s="665">
        <f ca="1">OFFSET('(6)定期点検調書'!$B$12,AO762-1,0)</f>
        <v>0</v>
      </c>
      <c r="AL762" s="666"/>
      <c r="AM762" s="666"/>
      <c r="AN762" s="667"/>
      <c r="AO762" s="703">
        <f>L762+1</f>
        <v>74</v>
      </c>
      <c r="AP762" s="703"/>
      <c r="AQ762" s="703"/>
      <c r="AR762" s="703"/>
      <c r="AS762" s="703"/>
      <c r="AT762" s="703"/>
      <c r="AU762" s="703"/>
      <c r="AV762" s="703"/>
      <c r="AW762" s="703"/>
      <c r="AX762" s="703"/>
      <c r="AY762" s="703"/>
      <c r="AZ762" s="703"/>
      <c r="BA762" s="703"/>
      <c r="BB762" s="703"/>
      <c r="BC762" s="703"/>
      <c r="BD762" s="703"/>
      <c r="BE762" s="703"/>
      <c r="BF762" s="703"/>
      <c r="BG762" s="704"/>
    </row>
    <row r="763" spans="2:86" ht="14.55" customHeight="1" x14ac:dyDescent="0.2">
      <c r="B763" s="679"/>
      <c r="C763" s="680"/>
      <c r="D763" s="681"/>
      <c r="E763" s="720"/>
      <c r="F763" s="720"/>
      <c r="G763" s="720"/>
      <c r="H763" s="668"/>
      <c r="I763" s="669"/>
      <c r="J763" s="669"/>
      <c r="K763" s="670"/>
      <c r="L763" s="705"/>
      <c r="M763" s="705"/>
      <c r="N763" s="705"/>
      <c r="O763" s="705"/>
      <c r="P763" s="705"/>
      <c r="Q763" s="705"/>
      <c r="R763" s="705"/>
      <c r="S763" s="705"/>
      <c r="T763" s="705"/>
      <c r="U763" s="705"/>
      <c r="V763" s="705"/>
      <c r="W763" s="705"/>
      <c r="X763" s="705"/>
      <c r="Y763" s="705"/>
      <c r="Z763" s="705"/>
      <c r="AA763" s="705"/>
      <c r="AB763" s="705"/>
      <c r="AC763" s="705"/>
      <c r="AD763" s="706"/>
      <c r="AE763" s="679"/>
      <c r="AF763" s="680"/>
      <c r="AG763" s="681"/>
      <c r="AH763" s="720"/>
      <c r="AI763" s="720"/>
      <c r="AJ763" s="720"/>
      <c r="AK763" s="668"/>
      <c r="AL763" s="669"/>
      <c r="AM763" s="669"/>
      <c r="AN763" s="670"/>
      <c r="AO763" s="705"/>
      <c r="AP763" s="705"/>
      <c r="AQ763" s="705"/>
      <c r="AR763" s="705"/>
      <c r="AS763" s="705"/>
      <c r="AT763" s="705"/>
      <c r="AU763" s="705"/>
      <c r="AV763" s="705"/>
      <c r="AW763" s="705"/>
      <c r="AX763" s="705"/>
      <c r="AY763" s="705"/>
      <c r="AZ763" s="705"/>
      <c r="BA763" s="705"/>
      <c r="BB763" s="705"/>
      <c r="BC763" s="705"/>
      <c r="BD763" s="705"/>
      <c r="BE763" s="705"/>
      <c r="BF763" s="705"/>
      <c r="BG763" s="706"/>
    </row>
    <row r="764" spans="2:86" ht="14.55" customHeight="1" x14ac:dyDescent="0.2">
      <c r="B764" s="679"/>
      <c r="C764" s="680"/>
      <c r="D764" s="677" t="s">
        <v>992</v>
      </c>
      <c r="E764" s="719"/>
      <c r="F764" s="719"/>
      <c r="G764" s="719"/>
      <c r="H764" s="665">
        <f ca="1">OFFSET('(6)定期点検調書'!$D$12,L762-1,0)</f>
        <v>0</v>
      </c>
      <c r="I764" s="666"/>
      <c r="J764" s="666"/>
      <c r="K764" s="667"/>
      <c r="L764" s="705"/>
      <c r="M764" s="705"/>
      <c r="N764" s="705"/>
      <c r="O764" s="705"/>
      <c r="P764" s="705"/>
      <c r="Q764" s="705"/>
      <c r="R764" s="705"/>
      <c r="S764" s="705"/>
      <c r="T764" s="705"/>
      <c r="U764" s="705"/>
      <c r="V764" s="705"/>
      <c r="W764" s="705"/>
      <c r="X764" s="705"/>
      <c r="Y764" s="705"/>
      <c r="Z764" s="705"/>
      <c r="AA764" s="705"/>
      <c r="AB764" s="705"/>
      <c r="AC764" s="705"/>
      <c r="AD764" s="706"/>
      <c r="AE764" s="679"/>
      <c r="AF764" s="680"/>
      <c r="AG764" s="677" t="s">
        <v>992</v>
      </c>
      <c r="AH764" s="719"/>
      <c r="AI764" s="719"/>
      <c r="AJ764" s="719"/>
      <c r="AK764" s="665">
        <f ca="1">OFFSET('(6)定期点検調書'!$D$12,AO762-1,0)</f>
        <v>0</v>
      </c>
      <c r="AL764" s="666"/>
      <c r="AM764" s="666"/>
      <c r="AN764" s="667"/>
      <c r="AO764" s="705"/>
      <c r="AP764" s="705"/>
      <c r="AQ764" s="705"/>
      <c r="AR764" s="705"/>
      <c r="AS764" s="705"/>
      <c r="AT764" s="705"/>
      <c r="AU764" s="705"/>
      <c r="AV764" s="705"/>
      <c r="AW764" s="705"/>
      <c r="AX764" s="705"/>
      <c r="AY764" s="705"/>
      <c r="AZ764" s="705"/>
      <c r="BA764" s="705"/>
      <c r="BB764" s="705"/>
      <c r="BC764" s="705"/>
      <c r="BD764" s="705"/>
      <c r="BE764" s="705"/>
      <c r="BF764" s="705"/>
      <c r="BG764" s="706"/>
    </row>
    <row r="765" spans="2:86" ht="14.55" customHeight="1" x14ac:dyDescent="0.2">
      <c r="B765" s="681"/>
      <c r="C765" s="682"/>
      <c r="D765" s="681"/>
      <c r="E765" s="720"/>
      <c r="F765" s="720"/>
      <c r="G765" s="720"/>
      <c r="H765" s="668"/>
      <c r="I765" s="669"/>
      <c r="J765" s="669"/>
      <c r="K765" s="670"/>
      <c r="L765" s="705"/>
      <c r="M765" s="705"/>
      <c r="N765" s="705"/>
      <c r="O765" s="705"/>
      <c r="P765" s="705"/>
      <c r="Q765" s="705"/>
      <c r="R765" s="705"/>
      <c r="S765" s="705"/>
      <c r="T765" s="705"/>
      <c r="U765" s="705"/>
      <c r="V765" s="705"/>
      <c r="W765" s="705"/>
      <c r="X765" s="705"/>
      <c r="Y765" s="705"/>
      <c r="Z765" s="705"/>
      <c r="AA765" s="705"/>
      <c r="AB765" s="705"/>
      <c r="AC765" s="705"/>
      <c r="AD765" s="706"/>
      <c r="AE765" s="681"/>
      <c r="AF765" s="682"/>
      <c r="AG765" s="681"/>
      <c r="AH765" s="720"/>
      <c r="AI765" s="720"/>
      <c r="AJ765" s="720"/>
      <c r="AK765" s="668"/>
      <c r="AL765" s="669"/>
      <c r="AM765" s="669"/>
      <c r="AN765" s="670"/>
      <c r="AO765" s="705"/>
      <c r="AP765" s="705"/>
      <c r="AQ765" s="705"/>
      <c r="AR765" s="705"/>
      <c r="AS765" s="705"/>
      <c r="AT765" s="705"/>
      <c r="AU765" s="705"/>
      <c r="AV765" s="705"/>
      <c r="AW765" s="705"/>
      <c r="AX765" s="705"/>
      <c r="AY765" s="705"/>
      <c r="AZ765" s="705"/>
      <c r="BA765" s="705"/>
      <c r="BB765" s="705"/>
      <c r="BC765" s="705"/>
      <c r="BD765" s="705"/>
      <c r="BE765" s="705"/>
      <c r="BF765" s="705"/>
      <c r="BG765" s="706"/>
    </row>
    <row r="766" spans="2:86" ht="14.55" customHeight="1" x14ac:dyDescent="0.2">
      <c r="B766" s="677" t="s">
        <v>1238</v>
      </c>
      <c r="C766" s="678"/>
      <c r="D766" s="659" t="s">
        <v>993</v>
      </c>
      <c r="E766" s="660"/>
      <c r="F766" s="660"/>
      <c r="G766" s="660"/>
      <c r="H766" s="671">
        <f ca="1">OFFSET('(6)定期点検調書'!$AA$13,L762-1,0)</f>
        <v>0</v>
      </c>
      <c r="I766" s="672"/>
      <c r="J766" s="672"/>
      <c r="K766" s="673"/>
      <c r="L766" s="705"/>
      <c r="M766" s="705"/>
      <c r="N766" s="705"/>
      <c r="O766" s="705"/>
      <c r="P766" s="705"/>
      <c r="Q766" s="705"/>
      <c r="R766" s="705"/>
      <c r="S766" s="705"/>
      <c r="T766" s="705"/>
      <c r="U766" s="705"/>
      <c r="V766" s="705"/>
      <c r="W766" s="705"/>
      <c r="X766" s="705"/>
      <c r="Y766" s="705"/>
      <c r="Z766" s="705"/>
      <c r="AA766" s="705"/>
      <c r="AB766" s="705"/>
      <c r="AC766" s="705"/>
      <c r="AD766" s="706"/>
      <c r="AE766" s="677" t="s">
        <v>1238</v>
      </c>
      <c r="AF766" s="678"/>
      <c r="AG766" s="659" t="s">
        <v>993</v>
      </c>
      <c r="AH766" s="660"/>
      <c r="AI766" s="660"/>
      <c r="AJ766" s="660"/>
      <c r="AK766" s="671">
        <f ca="1">OFFSET('(6)定期点検調書'!$AA$13,AO762-1,0)</f>
        <v>0</v>
      </c>
      <c r="AL766" s="672"/>
      <c r="AM766" s="672"/>
      <c r="AN766" s="673"/>
      <c r="AO766" s="705"/>
      <c r="AP766" s="705"/>
      <c r="AQ766" s="705"/>
      <c r="AR766" s="705"/>
      <c r="AS766" s="705"/>
      <c r="AT766" s="705"/>
      <c r="AU766" s="705"/>
      <c r="AV766" s="705"/>
      <c r="AW766" s="705"/>
      <c r="AX766" s="705"/>
      <c r="AY766" s="705"/>
      <c r="AZ766" s="705"/>
      <c r="BA766" s="705"/>
      <c r="BB766" s="705"/>
      <c r="BC766" s="705"/>
      <c r="BD766" s="705"/>
      <c r="BE766" s="705"/>
      <c r="BF766" s="705"/>
      <c r="BG766" s="706"/>
    </row>
    <row r="767" spans="2:86" ht="14.55" customHeight="1" x14ac:dyDescent="0.2">
      <c r="B767" s="679"/>
      <c r="C767" s="680"/>
      <c r="D767" s="662"/>
      <c r="E767" s="663"/>
      <c r="F767" s="663"/>
      <c r="G767" s="663"/>
      <c r="H767" s="674"/>
      <c r="I767" s="675"/>
      <c r="J767" s="675"/>
      <c r="K767" s="676"/>
      <c r="L767" s="705"/>
      <c r="M767" s="705"/>
      <c r="N767" s="705"/>
      <c r="O767" s="705"/>
      <c r="P767" s="705"/>
      <c r="Q767" s="705"/>
      <c r="R767" s="705"/>
      <c r="S767" s="705"/>
      <c r="T767" s="705"/>
      <c r="U767" s="705"/>
      <c r="V767" s="705"/>
      <c r="W767" s="705"/>
      <c r="X767" s="705"/>
      <c r="Y767" s="705"/>
      <c r="Z767" s="705"/>
      <c r="AA767" s="705"/>
      <c r="AB767" s="705"/>
      <c r="AC767" s="705"/>
      <c r="AD767" s="706"/>
      <c r="AE767" s="679"/>
      <c r="AF767" s="680"/>
      <c r="AG767" s="662"/>
      <c r="AH767" s="663"/>
      <c r="AI767" s="663"/>
      <c r="AJ767" s="663"/>
      <c r="AK767" s="674"/>
      <c r="AL767" s="675"/>
      <c r="AM767" s="675"/>
      <c r="AN767" s="676"/>
      <c r="AO767" s="705"/>
      <c r="AP767" s="705"/>
      <c r="AQ767" s="705"/>
      <c r="AR767" s="705"/>
      <c r="AS767" s="705"/>
      <c r="AT767" s="705"/>
      <c r="AU767" s="705"/>
      <c r="AV767" s="705"/>
      <c r="AW767" s="705"/>
      <c r="AX767" s="705"/>
      <c r="AY767" s="705"/>
      <c r="AZ767" s="705"/>
      <c r="BA767" s="705"/>
      <c r="BB767" s="705"/>
      <c r="BC767" s="705"/>
      <c r="BD767" s="705"/>
      <c r="BE767" s="705"/>
      <c r="BF767" s="705"/>
      <c r="BG767" s="706"/>
    </row>
    <row r="768" spans="2:86" ht="14.55" customHeight="1" x14ac:dyDescent="0.2">
      <c r="B768" s="679"/>
      <c r="C768" s="680"/>
      <c r="D768" s="659" t="s">
        <v>1239</v>
      </c>
      <c r="E768" s="660"/>
      <c r="F768" s="660"/>
      <c r="G768" s="660"/>
      <c r="H768" s="665">
        <f ca="1">OFFSET('(6)定期点検調書'!$AD$12,L762-1,0)</f>
        <v>0</v>
      </c>
      <c r="I768" s="666"/>
      <c r="J768" s="666"/>
      <c r="K768" s="667"/>
      <c r="L768" s="705"/>
      <c r="M768" s="705"/>
      <c r="N768" s="705"/>
      <c r="O768" s="705"/>
      <c r="P768" s="705"/>
      <c r="Q768" s="705"/>
      <c r="R768" s="705"/>
      <c r="S768" s="705"/>
      <c r="T768" s="705"/>
      <c r="U768" s="705"/>
      <c r="V768" s="705"/>
      <c r="W768" s="705"/>
      <c r="X768" s="705"/>
      <c r="Y768" s="705"/>
      <c r="Z768" s="705"/>
      <c r="AA768" s="705"/>
      <c r="AB768" s="705"/>
      <c r="AC768" s="705"/>
      <c r="AD768" s="706"/>
      <c r="AE768" s="679"/>
      <c r="AF768" s="680"/>
      <c r="AG768" s="659" t="s">
        <v>1239</v>
      </c>
      <c r="AH768" s="660"/>
      <c r="AI768" s="660"/>
      <c r="AJ768" s="660"/>
      <c r="AK768" s="665">
        <f ca="1">OFFSET('(6)定期点検調書'!$AD$12,AO762-1,0)</f>
        <v>0</v>
      </c>
      <c r="AL768" s="666"/>
      <c r="AM768" s="666"/>
      <c r="AN768" s="667"/>
      <c r="AO768" s="705"/>
      <c r="AP768" s="705"/>
      <c r="AQ768" s="705"/>
      <c r="AR768" s="705"/>
      <c r="AS768" s="705"/>
      <c r="AT768" s="705"/>
      <c r="AU768" s="705"/>
      <c r="AV768" s="705"/>
      <c r="AW768" s="705"/>
      <c r="AX768" s="705"/>
      <c r="AY768" s="705"/>
      <c r="AZ768" s="705"/>
      <c r="BA768" s="705"/>
      <c r="BB768" s="705"/>
      <c r="BC768" s="705"/>
      <c r="BD768" s="705"/>
      <c r="BE768" s="705"/>
      <c r="BF768" s="705"/>
      <c r="BG768" s="706"/>
    </row>
    <row r="769" spans="2:86" ht="14.55" customHeight="1" x14ac:dyDescent="0.2">
      <c r="B769" s="681"/>
      <c r="C769" s="682"/>
      <c r="D769" s="662"/>
      <c r="E769" s="663"/>
      <c r="F769" s="663"/>
      <c r="G769" s="663"/>
      <c r="H769" s="668"/>
      <c r="I769" s="669"/>
      <c r="J769" s="669"/>
      <c r="K769" s="670"/>
      <c r="L769" s="705"/>
      <c r="M769" s="705"/>
      <c r="N769" s="705"/>
      <c r="O769" s="705"/>
      <c r="P769" s="705"/>
      <c r="Q769" s="705"/>
      <c r="R769" s="705"/>
      <c r="S769" s="705"/>
      <c r="T769" s="705"/>
      <c r="U769" s="705"/>
      <c r="V769" s="705"/>
      <c r="W769" s="705"/>
      <c r="X769" s="705"/>
      <c r="Y769" s="705"/>
      <c r="Z769" s="705"/>
      <c r="AA769" s="705"/>
      <c r="AB769" s="705"/>
      <c r="AC769" s="705"/>
      <c r="AD769" s="706"/>
      <c r="AE769" s="681"/>
      <c r="AF769" s="682"/>
      <c r="AG769" s="662"/>
      <c r="AH769" s="663"/>
      <c r="AI769" s="663"/>
      <c r="AJ769" s="663"/>
      <c r="AK769" s="668"/>
      <c r="AL769" s="669"/>
      <c r="AM769" s="669"/>
      <c r="AN769" s="670"/>
      <c r="AO769" s="705"/>
      <c r="AP769" s="705"/>
      <c r="AQ769" s="705"/>
      <c r="AR769" s="705"/>
      <c r="AS769" s="705"/>
      <c r="AT769" s="705"/>
      <c r="AU769" s="705"/>
      <c r="AV769" s="705"/>
      <c r="AW769" s="705"/>
      <c r="AX769" s="705"/>
      <c r="AY769" s="705"/>
      <c r="AZ769" s="705"/>
      <c r="BA769" s="705"/>
      <c r="BB769" s="705"/>
      <c r="BC769" s="705"/>
      <c r="BD769" s="705"/>
      <c r="BE769" s="705"/>
      <c r="BF769" s="705"/>
      <c r="BG769" s="706"/>
    </row>
    <row r="770" spans="2:86" ht="28.95" customHeight="1" x14ac:dyDescent="0.2">
      <c r="B770" s="716" t="s">
        <v>995</v>
      </c>
      <c r="C770" s="717"/>
      <c r="D770" s="717"/>
      <c r="E770" s="717"/>
      <c r="F770" s="717"/>
      <c r="G770" s="718"/>
      <c r="H770" s="709">
        <f ca="1">OFFSET('(6)定期点検調書'!$AK$12,L762-1,0)</f>
        <v>0</v>
      </c>
      <c r="I770" s="710"/>
      <c r="J770" s="710"/>
      <c r="K770" s="711"/>
      <c r="L770" s="705"/>
      <c r="M770" s="705"/>
      <c r="N770" s="705"/>
      <c r="O770" s="705"/>
      <c r="P770" s="705"/>
      <c r="Q770" s="705"/>
      <c r="R770" s="705"/>
      <c r="S770" s="705"/>
      <c r="T770" s="705"/>
      <c r="U770" s="705"/>
      <c r="V770" s="705"/>
      <c r="W770" s="705"/>
      <c r="X770" s="705"/>
      <c r="Y770" s="705"/>
      <c r="Z770" s="705"/>
      <c r="AA770" s="705"/>
      <c r="AB770" s="705"/>
      <c r="AC770" s="705"/>
      <c r="AD770" s="706"/>
      <c r="AE770" s="716" t="s">
        <v>995</v>
      </c>
      <c r="AF770" s="717"/>
      <c r="AG770" s="717"/>
      <c r="AH770" s="717"/>
      <c r="AI770" s="717"/>
      <c r="AJ770" s="718"/>
      <c r="AK770" s="709">
        <f ca="1">OFFSET('(6)定期点検調書'!$AK$12,AO762-1,0)</f>
        <v>0</v>
      </c>
      <c r="AL770" s="710"/>
      <c r="AM770" s="710"/>
      <c r="AN770" s="711"/>
      <c r="AO770" s="705"/>
      <c r="AP770" s="705"/>
      <c r="AQ770" s="705"/>
      <c r="AR770" s="705"/>
      <c r="AS770" s="705"/>
      <c r="AT770" s="705"/>
      <c r="AU770" s="705"/>
      <c r="AV770" s="705"/>
      <c r="AW770" s="705"/>
      <c r="AX770" s="705"/>
      <c r="AY770" s="705"/>
      <c r="AZ770" s="705"/>
      <c r="BA770" s="705"/>
      <c r="BB770" s="705"/>
      <c r="BC770" s="705"/>
      <c r="BD770" s="705"/>
      <c r="BE770" s="705"/>
      <c r="BF770" s="705"/>
      <c r="BG770" s="706"/>
    </row>
    <row r="771" spans="2:86" ht="14.55" customHeight="1" x14ac:dyDescent="0.2">
      <c r="B771" s="677" t="s">
        <v>1240</v>
      </c>
      <c r="C771" s="661"/>
      <c r="D771" s="659" t="s">
        <v>994</v>
      </c>
      <c r="E771" s="660"/>
      <c r="F771" s="660"/>
      <c r="G771" s="661"/>
      <c r="H771" s="699" t="str">
        <f ca="1">OFFSET('(6)定期点検調書'!$BY$12,L762-1,0)</f>
        <v/>
      </c>
      <c r="I771" s="700"/>
      <c r="J771" s="700"/>
      <c r="K771" s="714"/>
      <c r="L771" s="705"/>
      <c r="M771" s="705"/>
      <c r="N771" s="705"/>
      <c r="O771" s="705"/>
      <c r="P771" s="705"/>
      <c r="Q771" s="705"/>
      <c r="R771" s="705"/>
      <c r="S771" s="705"/>
      <c r="T771" s="705"/>
      <c r="U771" s="705"/>
      <c r="V771" s="705"/>
      <c r="W771" s="705"/>
      <c r="X771" s="705"/>
      <c r="Y771" s="705"/>
      <c r="Z771" s="705"/>
      <c r="AA771" s="705"/>
      <c r="AB771" s="705"/>
      <c r="AC771" s="705"/>
      <c r="AD771" s="706"/>
      <c r="AE771" s="677" t="s">
        <v>1240</v>
      </c>
      <c r="AF771" s="661"/>
      <c r="AG771" s="659" t="s">
        <v>994</v>
      </c>
      <c r="AH771" s="660"/>
      <c r="AI771" s="660"/>
      <c r="AJ771" s="661"/>
      <c r="AK771" s="699" t="str">
        <f ca="1">OFFSET('(6)定期点検調書'!$BY$12,AO762-1,0)</f>
        <v/>
      </c>
      <c r="AL771" s="700"/>
      <c r="AM771" s="700"/>
      <c r="AN771" s="714"/>
      <c r="AO771" s="705"/>
      <c r="AP771" s="705"/>
      <c r="AQ771" s="705"/>
      <c r="AR771" s="705"/>
      <c r="AS771" s="705"/>
      <c r="AT771" s="705"/>
      <c r="AU771" s="705"/>
      <c r="AV771" s="705"/>
      <c r="AW771" s="705"/>
      <c r="AX771" s="705"/>
      <c r="AY771" s="705"/>
      <c r="AZ771" s="705"/>
      <c r="BA771" s="705"/>
      <c r="BB771" s="705"/>
      <c r="BC771" s="705"/>
      <c r="BD771" s="705"/>
      <c r="BE771" s="705"/>
      <c r="BF771" s="705"/>
      <c r="BG771" s="706"/>
    </row>
    <row r="772" spans="2:86" ht="14.55" customHeight="1" x14ac:dyDescent="0.2">
      <c r="B772" s="712"/>
      <c r="C772" s="713"/>
      <c r="D772" s="662"/>
      <c r="E772" s="663"/>
      <c r="F772" s="663"/>
      <c r="G772" s="664"/>
      <c r="H772" s="701"/>
      <c r="I772" s="702"/>
      <c r="J772" s="702"/>
      <c r="K772" s="715"/>
      <c r="L772" s="705"/>
      <c r="M772" s="705"/>
      <c r="N772" s="705"/>
      <c r="O772" s="705"/>
      <c r="P772" s="705"/>
      <c r="Q772" s="705"/>
      <c r="R772" s="705"/>
      <c r="S772" s="705"/>
      <c r="T772" s="705"/>
      <c r="U772" s="705"/>
      <c r="V772" s="705"/>
      <c r="W772" s="705"/>
      <c r="X772" s="705"/>
      <c r="Y772" s="705"/>
      <c r="Z772" s="705"/>
      <c r="AA772" s="705"/>
      <c r="AB772" s="705"/>
      <c r="AC772" s="705"/>
      <c r="AD772" s="706"/>
      <c r="AE772" s="712"/>
      <c r="AF772" s="713"/>
      <c r="AG772" s="662"/>
      <c r="AH772" s="663"/>
      <c r="AI772" s="663"/>
      <c r="AJ772" s="664"/>
      <c r="AK772" s="701"/>
      <c r="AL772" s="702"/>
      <c r="AM772" s="702"/>
      <c r="AN772" s="715"/>
      <c r="AO772" s="705"/>
      <c r="AP772" s="705"/>
      <c r="AQ772" s="705"/>
      <c r="AR772" s="705"/>
      <c r="AS772" s="705"/>
      <c r="AT772" s="705"/>
      <c r="AU772" s="705"/>
      <c r="AV772" s="705"/>
      <c r="AW772" s="705"/>
      <c r="AX772" s="705"/>
      <c r="AY772" s="705"/>
      <c r="AZ772" s="705"/>
      <c r="BA772" s="705"/>
      <c r="BB772" s="705"/>
      <c r="BC772" s="705"/>
      <c r="BD772" s="705"/>
      <c r="BE772" s="705"/>
      <c r="BF772" s="705"/>
      <c r="BG772" s="706"/>
    </row>
    <row r="773" spans="2:86" ht="14.55" customHeight="1" x14ac:dyDescent="0.2">
      <c r="B773" s="712"/>
      <c r="C773" s="713"/>
      <c r="D773" s="659" t="s">
        <v>1186</v>
      </c>
      <c r="E773" s="660"/>
      <c r="F773" s="660"/>
      <c r="G773" s="661"/>
      <c r="H773" s="665">
        <f ca="1">OFFSET('(6)定期点検調書'!$BC$12,L762-1,0)</f>
        <v>0</v>
      </c>
      <c r="I773" s="666"/>
      <c r="J773" s="666"/>
      <c r="K773" s="667"/>
      <c r="L773" s="705"/>
      <c r="M773" s="705"/>
      <c r="N773" s="705"/>
      <c r="O773" s="705"/>
      <c r="P773" s="705"/>
      <c r="Q773" s="705"/>
      <c r="R773" s="705"/>
      <c r="S773" s="705"/>
      <c r="T773" s="705"/>
      <c r="U773" s="705"/>
      <c r="V773" s="705"/>
      <c r="W773" s="705"/>
      <c r="X773" s="705"/>
      <c r="Y773" s="705"/>
      <c r="Z773" s="705"/>
      <c r="AA773" s="705"/>
      <c r="AB773" s="705"/>
      <c r="AC773" s="705"/>
      <c r="AD773" s="706"/>
      <c r="AE773" s="712"/>
      <c r="AF773" s="713"/>
      <c r="AG773" s="659" t="s">
        <v>1186</v>
      </c>
      <c r="AH773" s="660"/>
      <c r="AI773" s="660"/>
      <c r="AJ773" s="661"/>
      <c r="AK773" s="665">
        <f ca="1">OFFSET('(6)定期点検調書'!$BC$12,AO762-1,0)</f>
        <v>0</v>
      </c>
      <c r="AL773" s="666"/>
      <c r="AM773" s="666"/>
      <c r="AN773" s="667"/>
      <c r="AO773" s="705"/>
      <c r="AP773" s="705"/>
      <c r="AQ773" s="705"/>
      <c r="AR773" s="705"/>
      <c r="AS773" s="705"/>
      <c r="AT773" s="705"/>
      <c r="AU773" s="705"/>
      <c r="AV773" s="705"/>
      <c r="AW773" s="705"/>
      <c r="AX773" s="705"/>
      <c r="AY773" s="705"/>
      <c r="AZ773" s="705"/>
      <c r="BA773" s="705"/>
      <c r="BB773" s="705"/>
      <c r="BC773" s="705"/>
      <c r="BD773" s="705"/>
      <c r="BE773" s="705"/>
      <c r="BF773" s="705"/>
      <c r="BG773" s="706"/>
    </row>
    <row r="774" spans="2:86" ht="14.55" customHeight="1" x14ac:dyDescent="0.2">
      <c r="B774" s="712"/>
      <c r="C774" s="713"/>
      <c r="D774" s="662"/>
      <c r="E774" s="663"/>
      <c r="F774" s="663"/>
      <c r="G774" s="664"/>
      <c r="H774" s="668"/>
      <c r="I774" s="669"/>
      <c r="J774" s="669"/>
      <c r="K774" s="670"/>
      <c r="L774" s="705"/>
      <c r="M774" s="705"/>
      <c r="N774" s="705"/>
      <c r="O774" s="705"/>
      <c r="P774" s="705"/>
      <c r="Q774" s="705"/>
      <c r="R774" s="705"/>
      <c r="S774" s="705"/>
      <c r="T774" s="705"/>
      <c r="U774" s="705"/>
      <c r="V774" s="705"/>
      <c r="W774" s="705"/>
      <c r="X774" s="705"/>
      <c r="Y774" s="705"/>
      <c r="Z774" s="705"/>
      <c r="AA774" s="705"/>
      <c r="AB774" s="705"/>
      <c r="AC774" s="705"/>
      <c r="AD774" s="706"/>
      <c r="AE774" s="712"/>
      <c r="AF774" s="713"/>
      <c r="AG774" s="662"/>
      <c r="AH774" s="663"/>
      <c r="AI774" s="663"/>
      <c r="AJ774" s="664"/>
      <c r="AK774" s="668"/>
      <c r="AL774" s="669"/>
      <c r="AM774" s="669"/>
      <c r="AN774" s="670"/>
      <c r="AO774" s="705"/>
      <c r="AP774" s="705"/>
      <c r="AQ774" s="705"/>
      <c r="AR774" s="705"/>
      <c r="AS774" s="705"/>
      <c r="AT774" s="705"/>
      <c r="AU774" s="705"/>
      <c r="AV774" s="705"/>
      <c r="AW774" s="705"/>
      <c r="AX774" s="705"/>
      <c r="AY774" s="705"/>
      <c r="AZ774" s="705"/>
      <c r="BA774" s="705"/>
      <c r="BB774" s="705"/>
      <c r="BC774" s="705"/>
      <c r="BD774" s="705"/>
      <c r="BE774" s="705"/>
      <c r="BF774" s="705"/>
      <c r="BG774" s="706"/>
    </row>
    <row r="775" spans="2:86" ht="14.55" customHeight="1" x14ac:dyDescent="0.2">
      <c r="B775" s="712"/>
      <c r="C775" s="713"/>
      <c r="D775" s="659" t="s">
        <v>1187</v>
      </c>
      <c r="E775" s="660"/>
      <c r="F775" s="660"/>
      <c r="G775" s="661"/>
      <c r="H775" s="665">
        <f ca="1">OFFSET('(6)定期点検調書'!$BF$12,L762-1,0)</f>
        <v>0</v>
      </c>
      <c r="I775" s="666"/>
      <c r="J775" s="666"/>
      <c r="K775" s="667"/>
      <c r="L775" s="705"/>
      <c r="M775" s="705"/>
      <c r="N775" s="705"/>
      <c r="O775" s="705"/>
      <c r="P775" s="705"/>
      <c r="Q775" s="705"/>
      <c r="R775" s="705"/>
      <c r="S775" s="705"/>
      <c r="T775" s="705"/>
      <c r="U775" s="705"/>
      <c r="V775" s="705"/>
      <c r="W775" s="705"/>
      <c r="X775" s="705"/>
      <c r="Y775" s="705"/>
      <c r="Z775" s="705"/>
      <c r="AA775" s="705"/>
      <c r="AB775" s="705"/>
      <c r="AC775" s="705"/>
      <c r="AD775" s="706"/>
      <c r="AE775" s="712"/>
      <c r="AF775" s="713"/>
      <c r="AG775" s="659" t="s">
        <v>1187</v>
      </c>
      <c r="AH775" s="660"/>
      <c r="AI775" s="660"/>
      <c r="AJ775" s="661"/>
      <c r="AK775" s="665">
        <f ca="1">OFFSET('(6)定期点検調書'!$BF$12,AO762-1,0)</f>
        <v>0</v>
      </c>
      <c r="AL775" s="666"/>
      <c r="AM775" s="666"/>
      <c r="AN775" s="667"/>
      <c r="AO775" s="705"/>
      <c r="AP775" s="705"/>
      <c r="AQ775" s="705"/>
      <c r="AR775" s="705"/>
      <c r="AS775" s="705"/>
      <c r="AT775" s="705"/>
      <c r="AU775" s="705"/>
      <c r="AV775" s="705"/>
      <c r="AW775" s="705"/>
      <c r="AX775" s="705"/>
      <c r="AY775" s="705"/>
      <c r="AZ775" s="705"/>
      <c r="BA775" s="705"/>
      <c r="BB775" s="705"/>
      <c r="BC775" s="705"/>
      <c r="BD775" s="705"/>
      <c r="BE775" s="705"/>
      <c r="BF775" s="705"/>
      <c r="BG775" s="706"/>
    </row>
    <row r="776" spans="2:86" ht="14.55" customHeight="1" x14ac:dyDescent="0.2">
      <c r="B776" s="662"/>
      <c r="C776" s="664"/>
      <c r="D776" s="662"/>
      <c r="E776" s="663"/>
      <c r="F776" s="663"/>
      <c r="G776" s="664"/>
      <c r="H776" s="668"/>
      <c r="I776" s="669"/>
      <c r="J776" s="669"/>
      <c r="K776" s="670"/>
      <c r="L776" s="707"/>
      <c r="M776" s="707"/>
      <c r="N776" s="707"/>
      <c r="O776" s="707"/>
      <c r="P776" s="707"/>
      <c r="Q776" s="707"/>
      <c r="R776" s="707"/>
      <c r="S776" s="707"/>
      <c r="T776" s="707"/>
      <c r="U776" s="707"/>
      <c r="V776" s="707"/>
      <c r="W776" s="707"/>
      <c r="X776" s="707"/>
      <c r="Y776" s="707"/>
      <c r="Z776" s="707"/>
      <c r="AA776" s="707"/>
      <c r="AB776" s="707"/>
      <c r="AC776" s="707"/>
      <c r="AD776" s="708"/>
      <c r="AE776" s="662"/>
      <c r="AF776" s="664"/>
      <c r="AG776" s="662"/>
      <c r="AH776" s="663"/>
      <c r="AI776" s="663"/>
      <c r="AJ776" s="664"/>
      <c r="AK776" s="668"/>
      <c r="AL776" s="669"/>
      <c r="AM776" s="669"/>
      <c r="AN776" s="670"/>
      <c r="AO776" s="707"/>
      <c r="AP776" s="707"/>
      <c r="AQ776" s="707"/>
      <c r="AR776" s="707"/>
      <c r="AS776" s="707"/>
      <c r="AT776" s="707"/>
      <c r="AU776" s="707"/>
      <c r="AV776" s="707"/>
      <c r="AW776" s="707"/>
      <c r="AX776" s="707"/>
      <c r="AY776" s="707"/>
      <c r="AZ776" s="707"/>
      <c r="BA776" s="707"/>
      <c r="BB776" s="707"/>
      <c r="BC776" s="707"/>
      <c r="BD776" s="707"/>
      <c r="BE776" s="707"/>
      <c r="BF776" s="707"/>
      <c r="BG776" s="708"/>
    </row>
    <row r="777" spans="2:86" ht="14.55" customHeight="1" x14ac:dyDescent="0.2">
      <c r="B777" s="683" t="s">
        <v>1241</v>
      </c>
      <c r="C777" s="683"/>
      <c r="D777" s="683"/>
      <c r="E777" s="683"/>
      <c r="F777" s="683"/>
      <c r="G777" s="683"/>
      <c r="H777" s="699" t="str">
        <f ca="1">IF(OFFSET('(6)定期点検調書'!$AR$12,L762-1,0)="","",OFFSET('(6)定期点検調書'!$AQ$12,L762-1,0)&amp;TEXT(OFFSET('(6)定期点検調書'!$AR$12,L762-1,0),"0.0")&amp;OFFSET('(6)定期点検調書'!$AT$12,L762-1,0))  &amp;  IF(OFFSET('(6)定期点検調書'!$AV$12,L762-1,0)="","","／"&amp;OFFSET('(6)定期点検調書'!$AU$12,L762-1,0)&amp;TEXT(OFFSET('(6)定期点検調書'!$AV$12,L762-1,0),"0.0")&amp;OFFSET('(6)定期点検調書'!$AX$12,L762-1,0))  &amp;  IF(OFFSET('(6)定期点検調書'!$AZ$12,L762-1,0)="","","／"&amp;OFFSET('(6)定期点検調書'!$AY$12,L762-1,0)&amp;TEXT(OFFSET('(6)定期点検調書'!$AZ$12,L762-1,0),"0.0")&amp;OFFSET('(6)定期点検調書'!$BB$12,L762-1,0))</f>
        <v/>
      </c>
      <c r="I777" s="700"/>
      <c r="J777" s="700"/>
      <c r="K777" s="700"/>
      <c r="L777" s="700"/>
      <c r="M777" s="700"/>
      <c r="N777" s="700"/>
      <c r="O777" s="700"/>
      <c r="P777" s="685" t="s">
        <v>1243</v>
      </c>
      <c r="Q777" s="685"/>
      <c r="R777" s="685"/>
      <c r="S777" s="685"/>
      <c r="T777" s="685"/>
      <c r="U777" s="685"/>
      <c r="V777" s="685"/>
      <c r="W777" s="686" t="str">
        <f ca="1">OFFSET('(6)定期点検調書'!$F$12,L762-1,0)</f>
        <v/>
      </c>
      <c r="X777" s="687"/>
      <c r="Y777" s="687"/>
      <c r="Z777" s="687"/>
      <c r="AA777" s="687"/>
      <c r="AB777" s="687"/>
      <c r="AC777" s="687"/>
      <c r="AD777" s="688"/>
      <c r="AE777" s="683" t="s">
        <v>1241</v>
      </c>
      <c r="AF777" s="683"/>
      <c r="AG777" s="683"/>
      <c r="AH777" s="683"/>
      <c r="AI777" s="683"/>
      <c r="AJ777" s="683"/>
      <c r="AK777" s="699" t="str">
        <f ca="1">IF(OFFSET('(6)定期点検調書'!$AR$12,AO762-1,0)="","",OFFSET('(6)定期点検調書'!$AQ$12,AO762-1,0)&amp;TEXT(OFFSET('(6)定期点検調書'!$AR$12,AO762-1,0),"0.0")&amp;OFFSET('(6)定期点検調書'!$AT$12,AO762-1,0))  &amp;  IF(OFFSET('(6)定期点検調書'!$AV$12,AO762-1,0)="","","／"&amp;OFFSET('(6)定期点検調書'!$AU$12,AO762-1,0)&amp;TEXT(OFFSET('(6)定期点検調書'!$AV$12,AO762-1,0),"0.0")&amp;OFFSET('(6)定期点検調書'!$AX$12,AO762-1,0))  &amp;  IF(OFFSET('(6)定期点検調書'!$AZ$12,AO762-1,0)="","","／"&amp;OFFSET('(6)定期点検調書'!$AY$12,AO762-1,0)&amp;TEXT(OFFSET('(6)定期点検調書'!$AZ$12,AO762-1,0),"0.0")&amp;OFFSET('(6)定期点検調書'!$BB$12,AO762-1,0))</f>
        <v/>
      </c>
      <c r="AL777" s="700"/>
      <c r="AM777" s="700"/>
      <c r="AN777" s="700"/>
      <c r="AO777" s="700"/>
      <c r="AP777" s="700"/>
      <c r="AQ777" s="700"/>
      <c r="AR777" s="700"/>
      <c r="AS777" s="685" t="s">
        <v>1243</v>
      </c>
      <c r="AT777" s="685"/>
      <c r="AU777" s="685"/>
      <c r="AV777" s="685"/>
      <c r="AW777" s="685"/>
      <c r="AX777" s="685"/>
      <c r="AY777" s="685"/>
      <c r="AZ777" s="686" t="str">
        <f ca="1">OFFSET('(6)定期点検調書'!$F$12,AO762-1,0)</f>
        <v/>
      </c>
      <c r="BA777" s="687"/>
      <c r="BB777" s="687"/>
      <c r="BC777" s="687"/>
      <c r="BD777" s="687"/>
      <c r="BE777" s="687"/>
      <c r="BF777" s="687"/>
      <c r="BG777" s="688"/>
    </row>
    <row r="778" spans="2:86" ht="14.55" customHeight="1" x14ac:dyDescent="0.2">
      <c r="B778" s="683"/>
      <c r="C778" s="683"/>
      <c r="D778" s="683"/>
      <c r="E778" s="683"/>
      <c r="F778" s="683"/>
      <c r="G778" s="683"/>
      <c r="H778" s="701"/>
      <c r="I778" s="702"/>
      <c r="J778" s="702"/>
      <c r="K778" s="702"/>
      <c r="L778" s="702"/>
      <c r="M778" s="702"/>
      <c r="N778" s="702"/>
      <c r="O778" s="702"/>
      <c r="P778" s="685"/>
      <c r="Q778" s="685"/>
      <c r="R778" s="685"/>
      <c r="S778" s="685"/>
      <c r="T778" s="685"/>
      <c r="U778" s="685"/>
      <c r="V778" s="685"/>
      <c r="W778" s="689"/>
      <c r="X778" s="690"/>
      <c r="Y778" s="690"/>
      <c r="Z778" s="690"/>
      <c r="AA778" s="690"/>
      <c r="AB778" s="690"/>
      <c r="AC778" s="690"/>
      <c r="AD778" s="691"/>
      <c r="AE778" s="683"/>
      <c r="AF778" s="683"/>
      <c r="AG778" s="683"/>
      <c r="AH778" s="683"/>
      <c r="AI778" s="683"/>
      <c r="AJ778" s="683"/>
      <c r="AK778" s="701"/>
      <c r="AL778" s="702"/>
      <c r="AM778" s="702"/>
      <c r="AN778" s="702"/>
      <c r="AO778" s="702"/>
      <c r="AP778" s="702"/>
      <c r="AQ778" s="702"/>
      <c r="AR778" s="702"/>
      <c r="AS778" s="685"/>
      <c r="AT778" s="685"/>
      <c r="AU778" s="685"/>
      <c r="AV778" s="685"/>
      <c r="AW778" s="685"/>
      <c r="AX778" s="685"/>
      <c r="AY778" s="685"/>
      <c r="AZ778" s="689"/>
      <c r="BA778" s="690"/>
      <c r="BB778" s="690"/>
      <c r="BC778" s="690"/>
      <c r="BD778" s="690"/>
      <c r="BE778" s="690"/>
      <c r="BF778" s="690"/>
      <c r="BG778" s="691"/>
    </row>
    <row r="779" spans="2:86" ht="14.55" customHeight="1" x14ac:dyDescent="0.2">
      <c r="B779" s="659" t="s">
        <v>1242</v>
      </c>
      <c r="C779" s="660"/>
      <c r="D779" s="660"/>
      <c r="E779" s="660"/>
      <c r="F779" s="660"/>
      <c r="G779" s="661"/>
      <c r="H779" s="671"/>
      <c r="I779" s="672"/>
      <c r="J779" s="672"/>
      <c r="K779" s="672"/>
      <c r="L779" s="672"/>
      <c r="M779" s="672"/>
      <c r="N779" s="672"/>
      <c r="O779" s="672"/>
      <c r="P779" s="692" t="s">
        <v>996</v>
      </c>
      <c r="Q779" s="692"/>
      <c r="R779" s="692"/>
      <c r="S779" s="692"/>
      <c r="T779" s="692"/>
      <c r="U779" s="692"/>
      <c r="V779" s="692"/>
      <c r="W779" s="693"/>
      <c r="X779" s="694"/>
      <c r="Y779" s="694"/>
      <c r="Z779" s="694"/>
      <c r="AA779" s="694"/>
      <c r="AB779" s="694"/>
      <c r="AC779" s="694"/>
      <c r="AD779" s="695"/>
      <c r="AE779" s="659" t="s">
        <v>1242</v>
      </c>
      <c r="AF779" s="660"/>
      <c r="AG779" s="660"/>
      <c r="AH779" s="660"/>
      <c r="AI779" s="660"/>
      <c r="AJ779" s="661"/>
      <c r="AK779" s="671"/>
      <c r="AL779" s="672"/>
      <c r="AM779" s="672"/>
      <c r="AN779" s="672"/>
      <c r="AO779" s="672"/>
      <c r="AP779" s="672"/>
      <c r="AQ779" s="672"/>
      <c r="AR779" s="672"/>
      <c r="AS779" s="692" t="s">
        <v>996</v>
      </c>
      <c r="AT779" s="692"/>
      <c r="AU779" s="692"/>
      <c r="AV779" s="692"/>
      <c r="AW779" s="692"/>
      <c r="AX779" s="692"/>
      <c r="AY779" s="692"/>
      <c r="AZ779" s="693"/>
      <c r="BA779" s="694"/>
      <c r="BB779" s="694"/>
      <c r="BC779" s="694"/>
      <c r="BD779" s="694"/>
      <c r="BE779" s="694"/>
      <c r="BF779" s="694"/>
      <c r="BG779" s="695"/>
    </row>
    <row r="780" spans="2:86" ht="14.55" customHeight="1" x14ac:dyDescent="0.2">
      <c r="B780" s="662"/>
      <c r="C780" s="663"/>
      <c r="D780" s="663"/>
      <c r="E780" s="663"/>
      <c r="F780" s="663"/>
      <c r="G780" s="664"/>
      <c r="H780" s="674"/>
      <c r="I780" s="675"/>
      <c r="J780" s="675"/>
      <c r="K780" s="675"/>
      <c r="L780" s="675"/>
      <c r="M780" s="675"/>
      <c r="N780" s="675"/>
      <c r="O780" s="675"/>
      <c r="P780" s="692"/>
      <c r="Q780" s="692"/>
      <c r="R780" s="692"/>
      <c r="S780" s="692"/>
      <c r="T780" s="692"/>
      <c r="U780" s="692"/>
      <c r="V780" s="692"/>
      <c r="W780" s="696"/>
      <c r="X780" s="697"/>
      <c r="Y780" s="697"/>
      <c r="Z780" s="697"/>
      <c r="AA780" s="697"/>
      <c r="AB780" s="697"/>
      <c r="AC780" s="697"/>
      <c r="AD780" s="698"/>
      <c r="AE780" s="662"/>
      <c r="AF780" s="663"/>
      <c r="AG780" s="663"/>
      <c r="AH780" s="663"/>
      <c r="AI780" s="663"/>
      <c r="AJ780" s="664"/>
      <c r="AK780" s="674"/>
      <c r="AL780" s="675"/>
      <c r="AM780" s="675"/>
      <c r="AN780" s="675"/>
      <c r="AO780" s="675"/>
      <c r="AP780" s="675"/>
      <c r="AQ780" s="675"/>
      <c r="AR780" s="675"/>
      <c r="AS780" s="692"/>
      <c r="AT780" s="692"/>
      <c r="AU780" s="692"/>
      <c r="AV780" s="692"/>
      <c r="AW780" s="692"/>
      <c r="AX780" s="692"/>
      <c r="AY780" s="692"/>
      <c r="AZ780" s="696"/>
      <c r="BA780" s="697"/>
      <c r="BB780" s="697"/>
      <c r="BC780" s="697"/>
      <c r="BD780" s="697"/>
      <c r="BE780" s="697"/>
      <c r="BF780" s="697"/>
      <c r="BG780" s="698"/>
    </row>
    <row r="781" spans="2:86" ht="19.5" customHeight="1" x14ac:dyDescent="0.2">
      <c r="B781" s="683" t="s">
        <v>79</v>
      </c>
      <c r="C781" s="683"/>
      <c r="D781" s="683"/>
      <c r="E781" s="683"/>
      <c r="F781" s="683"/>
      <c r="G781" s="683"/>
      <c r="H781" s="684">
        <f ca="1">OFFSET('(6)定期点検調書'!$CA$12,L762-1,0)</f>
        <v>0</v>
      </c>
      <c r="I781" s="684"/>
      <c r="J781" s="684"/>
      <c r="K781" s="684"/>
      <c r="L781" s="684"/>
      <c r="M781" s="684"/>
      <c r="N781" s="684"/>
      <c r="O781" s="684"/>
      <c r="P781" s="684"/>
      <c r="Q781" s="684"/>
      <c r="R781" s="684"/>
      <c r="S781" s="684"/>
      <c r="T781" s="684"/>
      <c r="U781" s="684"/>
      <c r="V781" s="684"/>
      <c r="W781" s="684"/>
      <c r="X781" s="684"/>
      <c r="Y781" s="684"/>
      <c r="Z781" s="684"/>
      <c r="AA781" s="684"/>
      <c r="AB781" s="684"/>
      <c r="AC781" s="684"/>
      <c r="AD781" s="684"/>
      <c r="AE781" s="683" t="s">
        <v>79</v>
      </c>
      <c r="AF781" s="683"/>
      <c r="AG781" s="683"/>
      <c r="AH781" s="683"/>
      <c r="AI781" s="683"/>
      <c r="AJ781" s="683"/>
      <c r="AK781" s="684">
        <f ca="1">OFFSET('(6)定期点検調書'!$CA$12,AO762-1,0)</f>
        <v>0</v>
      </c>
      <c r="AL781" s="684"/>
      <c r="AM781" s="684"/>
      <c r="AN781" s="684"/>
      <c r="AO781" s="684"/>
      <c r="AP781" s="684"/>
      <c r="AQ781" s="684"/>
      <c r="AR781" s="684"/>
      <c r="AS781" s="684"/>
      <c r="AT781" s="684"/>
      <c r="AU781" s="684"/>
      <c r="AV781" s="684"/>
      <c r="AW781" s="684"/>
      <c r="AX781" s="684"/>
      <c r="AY781" s="684"/>
      <c r="AZ781" s="684"/>
      <c r="BA781" s="684"/>
      <c r="BB781" s="684"/>
      <c r="BC781" s="684"/>
      <c r="BD781" s="684"/>
      <c r="BE781" s="684"/>
      <c r="BF781" s="684"/>
      <c r="BG781" s="684"/>
      <c r="CH781" s="473"/>
    </row>
    <row r="782" spans="2:86" ht="19.5" customHeight="1" x14ac:dyDescent="0.2">
      <c r="B782" s="683"/>
      <c r="C782" s="683"/>
      <c r="D782" s="683"/>
      <c r="E782" s="683"/>
      <c r="F782" s="683"/>
      <c r="G782" s="683"/>
      <c r="H782" s="684"/>
      <c r="I782" s="684"/>
      <c r="J782" s="684"/>
      <c r="K782" s="684"/>
      <c r="L782" s="684"/>
      <c r="M782" s="684"/>
      <c r="N782" s="684"/>
      <c r="O782" s="684"/>
      <c r="P782" s="684"/>
      <c r="Q782" s="684"/>
      <c r="R782" s="684"/>
      <c r="S782" s="684"/>
      <c r="T782" s="684"/>
      <c r="U782" s="684"/>
      <c r="V782" s="684"/>
      <c r="W782" s="684"/>
      <c r="X782" s="684"/>
      <c r="Y782" s="684"/>
      <c r="Z782" s="684"/>
      <c r="AA782" s="684"/>
      <c r="AB782" s="684"/>
      <c r="AC782" s="684"/>
      <c r="AD782" s="684"/>
      <c r="AE782" s="683"/>
      <c r="AF782" s="683"/>
      <c r="AG782" s="683"/>
      <c r="AH782" s="683"/>
      <c r="AI782" s="683"/>
      <c r="AJ782" s="683"/>
      <c r="AK782" s="684"/>
      <c r="AL782" s="684"/>
      <c r="AM782" s="684"/>
      <c r="AN782" s="684"/>
      <c r="AO782" s="684"/>
      <c r="AP782" s="684"/>
      <c r="AQ782" s="684"/>
      <c r="AR782" s="684"/>
      <c r="AS782" s="684"/>
      <c r="AT782" s="684"/>
      <c r="AU782" s="684"/>
      <c r="AV782" s="684"/>
      <c r="AW782" s="684"/>
      <c r="AX782" s="684"/>
      <c r="AY782" s="684"/>
      <c r="AZ782" s="684"/>
      <c r="BA782" s="684"/>
      <c r="BB782" s="684"/>
      <c r="BC782" s="684"/>
      <c r="BD782" s="684"/>
      <c r="BE782" s="684"/>
      <c r="BF782" s="684"/>
      <c r="BG782" s="684"/>
    </row>
    <row r="783" spans="2:86" ht="14.55" customHeight="1" x14ac:dyDescent="0.2">
      <c r="B783" s="677" t="s">
        <v>1038</v>
      </c>
      <c r="C783" s="678"/>
      <c r="D783" s="677" t="s">
        <v>1237</v>
      </c>
      <c r="E783" s="719"/>
      <c r="F783" s="719"/>
      <c r="G783" s="719"/>
      <c r="H783" s="665">
        <f ca="1">OFFSET('(6)定期点検調書'!$B$12,L783-1,0)</f>
        <v>0</v>
      </c>
      <c r="I783" s="666"/>
      <c r="J783" s="666"/>
      <c r="K783" s="667"/>
      <c r="L783" s="703">
        <f>AO762+1</f>
        <v>75</v>
      </c>
      <c r="M783" s="703"/>
      <c r="N783" s="703"/>
      <c r="O783" s="703"/>
      <c r="P783" s="703"/>
      <c r="Q783" s="703"/>
      <c r="R783" s="703"/>
      <c r="S783" s="703"/>
      <c r="T783" s="703"/>
      <c r="U783" s="703"/>
      <c r="V783" s="703"/>
      <c r="W783" s="703"/>
      <c r="X783" s="703"/>
      <c r="Y783" s="703"/>
      <c r="Z783" s="703"/>
      <c r="AA783" s="703"/>
      <c r="AB783" s="703"/>
      <c r="AC783" s="703"/>
      <c r="AD783" s="704"/>
      <c r="AE783" s="677" t="s">
        <v>1038</v>
      </c>
      <c r="AF783" s="678"/>
      <c r="AG783" s="677" t="s">
        <v>1237</v>
      </c>
      <c r="AH783" s="719"/>
      <c r="AI783" s="719"/>
      <c r="AJ783" s="719"/>
      <c r="AK783" s="665">
        <f ca="1">OFFSET('(6)定期点検調書'!$B$12,AO783-1,0)</f>
        <v>0</v>
      </c>
      <c r="AL783" s="666"/>
      <c r="AM783" s="666"/>
      <c r="AN783" s="667"/>
      <c r="AO783" s="703">
        <f>L783+1</f>
        <v>76</v>
      </c>
      <c r="AP783" s="703"/>
      <c r="AQ783" s="703"/>
      <c r="AR783" s="703"/>
      <c r="AS783" s="703"/>
      <c r="AT783" s="703"/>
      <c r="AU783" s="703"/>
      <c r="AV783" s="703"/>
      <c r="AW783" s="703"/>
      <c r="AX783" s="703"/>
      <c r="AY783" s="703"/>
      <c r="AZ783" s="703"/>
      <c r="BA783" s="703"/>
      <c r="BB783" s="703"/>
      <c r="BC783" s="703"/>
      <c r="BD783" s="703"/>
      <c r="BE783" s="703"/>
      <c r="BF783" s="703"/>
      <c r="BG783" s="704"/>
    </row>
    <row r="784" spans="2:86" ht="14.55" customHeight="1" x14ac:dyDescent="0.2">
      <c r="B784" s="679"/>
      <c r="C784" s="680"/>
      <c r="D784" s="681"/>
      <c r="E784" s="720"/>
      <c r="F784" s="720"/>
      <c r="G784" s="720"/>
      <c r="H784" s="668"/>
      <c r="I784" s="669"/>
      <c r="J784" s="669"/>
      <c r="K784" s="670"/>
      <c r="L784" s="705"/>
      <c r="M784" s="705"/>
      <c r="N784" s="705"/>
      <c r="O784" s="705"/>
      <c r="P784" s="705"/>
      <c r="Q784" s="705"/>
      <c r="R784" s="705"/>
      <c r="S784" s="705"/>
      <c r="T784" s="705"/>
      <c r="U784" s="705"/>
      <c r="V784" s="705"/>
      <c r="W784" s="705"/>
      <c r="X784" s="705"/>
      <c r="Y784" s="705"/>
      <c r="Z784" s="705"/>
      <c r="AA784" s="705"/>
      <c r="AB784" s="705"/>
      <c r="AC784" s="705"/>
      <c r="AD784" s="706"/>
      <c r="AE784" s="679"/>
      <c r="AF784" s="680"/>
      <c r="AG784" s="681"/>
      <c r="AH784" s="720"/>
      <c r="AI784" s="720"/>
      <c r="AJ784" s="720"/>
      <c r="AK784" s="668"/>
      <c r="AL784" s="669"/>
      <c r="AM784" s="669"/>
      <c r="AN784" s="670"/>
      <c r="AO784" s="705"/>
      <c r="AP784" s="705"/>
      <c r="AQ784" s="705"/>
      <c r="AR784" s="705"/>
      <c r="AS784" s="705"/>
      <c r="AT784" s="705"/>
      <c r="AU784" s="705"/>
      <c r="AV784" s="705"/>
      <c r="AW784" s="705"/>
      <c r="AX784" s="705"/>
      <c r="AY784" s="705"/>
      <c r="AZ784" s="705"/>
      <c r="BA784" s="705"/>
      <c r="BB784" s="705"/>
      <c r="BC784" s="705"/>
      <c r="BD784" s="705"/>
      <c r="BE784" s="705"/>
      <c r="BF784" s="705"/>
      <c r="BG784" s="706"/>
    </row>
    <row r="785" spans="2:59" ht="14.55" customHeight="1" x14ac:dyDescent="0.2">
      <c r="B785" s="679"/>
      <c r="C785" s="680"/>
      <c r="D785" s="677" t="s">
        <v>992</v>
      </c>
      <c r="E785" s="719"/>
      <c r="F785" s="719"/>
      <c r="G785" s="719"/>
      <c r="H785" s="665">
        <f ca="1">OFFSET('(6)定期点検調書'!$D$12,L783-1,0)</f>
        <v>0</v>
      </c>
      <c r="I785" s="666"/>
      <c r="J785" s="666"/>
      <c r="K785" s="667"/>
      <c r="L785" s="705"/>
      <c r="M785" s="705"/>
      <c r="N785" s="705"/>
      <c r="O785" s="705"/>
      <c r="P785" s="705"/>
      <c r="Q785" s="705"/>
      <c r="R785" s="705"/>
      <c r="S785" s="705"/>
      <c r="T785" s="705"/>
      <c r="U785" s="705"/>
      <c r="V785" s="705"/>
      <c r="W785" s="705"/>
      <c r="X785" s="705"/>
      <c r="Y785" s="705"/>
      <c r="Z785" s="705"/>
      <c r="AA785" s="705"/>
      <c r="AB785" s="705"/>
      <c r="AC785" s="705"/>
      <c r="AD785" s="706"/>
      <c r="AE785" s="679"/>
      <c r="AF785" s="680"/>
      <c r="AG785" s="677" t="s">
        <v>992</v>
      </c>
      <c r="AH785" s="719"/>
      <c r="AI785" s="719"/>
      <c r="AJ785" s="719"/>
      <c r="AK785" s="665">
        <f ca="1">OFFSET('(6)定期点検調書'!$D$12,AO783-1,0)</f>
        <v>0</v>
      </c>
      <c r="AL785" s="666"/>
      <c r="AM785" s="666"/>
      <c r="AN785" s="667"/>
      <c r="AO785" s="705"/>
      <c r="AP785" s="705"/>
      <c r="AQ785" s="705"/>
      <c r="AR785" s="705"/>
      <c r="AS785" s="705"/>
      <c r="AT785" s="705"/>
      <c r="AU785" s="705"/>
      <c r="AV785" s="705"/>
      <c r="AW785" s="705"/>
      <c r="AX785" s="705"/>
      <c r="AY785" s="705"/>
      <c r="AZ785" s="705"/>
      <c r="BA785" s="705"/>
      <c r="BB785" s="705"/>
      <c r="BC785" s="705"/>
      <c r="BD785" s="705"/>
      <c r="BE785" s="705"/>
      <c r="BF785" s="705"/>
      <c r="BG785" s="706"/>
    </row>
    <row r="786" spans="2:59" ht="14.55" customHeight="1" x14ac:dyDescent="0.2">
      <c r="B786" s="681"/>
      <c r="C786" s="682"/>
      <c r="D786" s="681"/>
      <c r="E786" s="720"/>
      <c r="F786" s="720"/>
      <c r="G786" s="720"/>
      <c r="H786" s="668"/>
      <c r="I786" s="669"/>
      <c r="J786" s="669"/>
      <c r="K786" s="670"/>
      <c r="L786" s="705"/>
      <c r="M786" s="705"/>
      <c r="N786" s="705"/>
      <c r="O786" s="705"/>
      <c r="P786" s="705"/>
      <c r="Q786" s="705"/>
      <c r="R786" s="705"/>
      <c r="S786" s="705"/>
      <c r="T786" s="705"/>
      <c r="U786" s="705"/>
      <c r="V786" s="705"/>
      <c r="W786" s="705"/>
      <c r="X786" s="705"/>
      <c r="Y786" s="705"/>
      <c r="Z786" s="705"/>
      <c r="AA786" s="705"/>
      <c r="AB786" s="705"/>
      <c r="AC786" s="705"/>
      <c r="AD786" s="706"/>
      <c r="AE786" s="681"/>
      <c r="AF786" s="682"/>
      <c r="AG786" s="681"/>
      <c r="AH786" s="720"/>
      <c r="AI786" s="720"/>
      <c r="AJ786" s="720"/>
      <c r="AK786" s="668"/>
      <c r="AL786" s="669"/>
      <c r="AM786" s="669"/>
      <c r="AN786" s="670"/>
      <c r="AO786" s="705"/>
      <c r="AP786" s="705"/>
      <c r="AQ786" s="705"/>
      <c r="AR786" s="705"/>
      <c r="AS786" s="705"/>
      <c r="AT786" s="705"/>
      <c r="AU786" s="705"/>
      <c r="AV786" s="705"/>
      <c r="AW786" s="705"/>
      <c r="AX786" s="705"/>
      <c r="AY786" s="705"/>
      <c r="AZ786" s="705"/>
      <c r="BA786" s="705"/>
      <c r="BB786" s="705"/>
      <c r="BC786" s="705"/>
      <c r="BD786" s="705"/>
      <c r="BE786" s="705"/>
      <c r="BF786" s="705"/>
      <c r="BG786" s="706"/>
    </row>
    <row r="787" spans="2:59" ht="14.55" customHeight="1" x14ac:dyDescent="0.2">
      <c r="B787" s="677" t="s">
        <v>1238</v>
      </c>
      <c r="C787" s="678"/>
      <c r="D787" s="659" t="s">
        <v>993</v>
      </c>
      <c r="E787" s="660"/>
      <c r="F787" s="660"/>
      <c r="G787" s="660"/>
      <c r="H787" s="671">
        <f ca="1">OFFSET('(6)定期点検調書'!$AA$13,L783-1,0)</f>
        <v>0</v>
      </c>
      <c r="I787" s="672"/>
      <c r="J787" s="672"/>
      <c r="K787" s="673"/>
      <c r="L787" s="705"/>
      <c r="M787" s="705"/>
      <c r="N787" s="705"/>
      <c r="O787" s="705"/>
      <c r="P787" s="705"/>
      <c r="Q787" s="705"/>
      <c r="R787" s="705"/>
      <c r="S787" s="705"/>
      <c r="T787" s="705"/>
      <c r="U787" s="705"/>
      <c r="V787" s="705"/>
      <c r="W787" s="705"/>
      <c r="X787" s="705"/>
      <c r="Y787" s="705"/>
      <c r="Z787" s="705"/>
      <c r="AA787" s="705"/>
      <c r="AB787" s="705"/>
      <c r="AC787" s="705"/>
      <c r="AD787" s="706"/>
      <c r="AE787" s="677" t="s">
        <v>1238</v>
      </c>
      <c r="AF787" s="678"/>
      <c r="AG787" s="659" t="s">
        <v>993</v>
      </c>
      <c r="AH787" s="660"/>
      <c r="AI787" s="660"/>
      <c r="AJ787" s="660"/>
      <c r="AK787" s="671">
        <f ca="1">OFFSET('(6)定期点検調書'!$AA$13,AO783-1,0)</f>
        <v>0</v>
      </c>
      <c r="AL787" s="672"/>
      <c r="AM787" s="672"/>
      <c r="AN787" s="673"/>
      <c r="AO787" s="705"/>
      <c r="AP787" s="705"/>
      <c r="AQ787" s="705"/>
      <c r="AR787" s="705"/>
      <c r="AS787" s="705"/>
      <c r="AT787" s="705"/>
      <c r="AU787" s="705"/>
      <c r="AV787" s="705"/>
      <c r="AW787" s="705"/>
      <c r="AX787" s="705"/>
      <c r="AY787" s="705"/>
      <c r="AZ787" s="705"/>
      <c r="BA787" s="705"/>
      <c r="BB787" s="705"/>
      <c r="BC787" s="705"/>
      <c r="BD787" s="705"/>
      <c r="BE787" s="705"/>
      <c r="BF787" s="705"/>
      <c r="BG787" s="706"/>
    </row>
    <row r="788" spans="2:59" ht="14.55" customHeight="1" x14ac:dyDescent="0.2">
      <c r="B788" s="679"/>
      <c r="C788" s="680"/>
      <c r="D788" s="662"/>
      <c r="E788" s="663"/>
      <c r="F788" s="663"/>
      <c r="G788" s="663"/>
      <c r="H788" s="674"/>
      <c r="I788" s="675"/>
      <c r="J788" s="675"/>
      <c r="K788" s="676"/>
      <c r="L788" s="705"/>
      <c r="M788" s="705"/>
      <c r="N788" s="705"/>
      <c r="O788" s="705"/>
      <c r="P788" s="705"/>
      <c r="Q788" s="705"/>
      <c r="R788" s="705"/>
      <c r="S788" s="705"/>
      <c r="T788" s="705"/>
      <c r="U788" s="705"/>
      <c r="V788" s="705"/>
      <c r="W788" s="705"/>
      <c r="X788" s="705"/>
      <c r="Y788" s="705"/>
      <c r="Z788" s="705"/>
      <c r="AA788" s="705"/>
      <c r="AB788" s="705"/>
      <c r="AC788" s="705"/>
      <c r="AD788" s="706"/>
      <c r="AE788" s="679"/>
      <c r="AF788" s="680"/>
      <c r="AG788" s="662"/>
      <c r="AH788" s="663"/>
      <c r="AI788" s="663"/>
      <c r="AJ788" s="663"/>
      <c r="AK788" s="674"/>
      <c r="AL788" s="675"/>
      <c r="AM788" s="675"/>
      <c r="AN788" s="676"/>
      <c r="AO788" s="705"/>
      <c r="AP788" s="705"/>
      <c r="AQ788" s="705"/>
      <c r="AR788" s="705"/>
      <c r="AS788" s="705"/>
      <c r="AT788" s="705"/>
      <c r="AU788" s="705"/>
      <c r="AV788" s="705"/>
      <c r="AW788" s="705"/>
      <c r="AX788" s="705"/>
      <c r="AY788" s="705"/>
      <c r="AZ788" s="705"/>
      <c r="BA788" s="705"/>
      <c r="BB788" s="705"/>
      <c r="BC788" s="705"/>
      <c r="BD788" s="705"/>
      <c r="BE788" s="705"/>
      <c r="BF788" s="705"/>
      <c r="BG788" s="706"/>
    </row>
    <row r="789" spans="2:59" ht="14.55" customHeight="1" x14ac:dyDescent="0.2">
      <c r="B789" s="679"/>
      <c r="C789" s="680"/>
      <c r="D789" s="659" t="s">
        <v>1239</v>
      </c>
      <c r="E789" s="660"/>
      <c r="F789" s="660"/>
      <c r="G789" s="660"/>
      <c r="H789" s="665">
        <f ca="1">OFFSET('(6)定期点検調書'!$AD$12,L783-1,0)</f>
        <v>0</v>
      </c>
      <c r="I789" s="666"/>
      <c r="J789" s="666"/>
      <c r="K789" s="667"/>
      <c r="L789" s="705"/>
      <c r="M789" s="705"/>
      <c r="N789" s="705"/>
      <c r="O789" s="705"/>
      <c r="P789" s="705"/>
      <c r="Q789" s="705"/>
      <c r="R789" s="705"/>
      <c r="S789" s="705"/>
      <c r="T789" s="705"/>
      <c r="U789" s="705"/>
      <c r="V789" s="705"/>
      <c r="W789" s="705"/>
      <c r="X789" s="705"/>
      <c r="Y789" s="705"/>
      <c r="Z789" s="705"/>
      <c r="AA789" s="705"/>
      <c r="AB789" s="705"/>
      <c r="AC789" s="705"/>
      <c r="AD789" s="706"/>
      <c r="AE789" s="679"/>
      <c r="AF789" s="680"/>
      <c r="AG789" s="659" t="s">
        <v>1239</v>
      </c>
      <c r="AH789" s="660"/>
      <c r="AI789" s="660"/>
      <c r="AJ789" s="660"/>
      <c r="AK789" s="665">
        <f ca="1">OFFSET('(6)定期点検調書'!$AD$12,AO783-1,0)</f>
        <v>0</v>
      </c>
      <c r="AL789" s="666"/>
      <c r="AM789" s="666"/>
      <c r="AN789" s="667"/>
      <c r="AO789" s="705"/>
      <c r="AP789" s="705"/>
      <c r="AQ789" s="705"/>
      <c r="AR789" s="705"/>
      <c r="AS789" s="705"/>
      <c r="AT789" s="705"/>
      <c r="AU789" s="705"/>
      <c r="AV789" s="705"/>
      <c r="AW789" s="705"/>
      <c r="AX789" s="705"/>
      <c r="AY789" s="705"/>
      <c r="AZ789" s="705"/>
      <c r="BA789" s="705"/>
      <c r="BB789" s="705"/>
      <c r="BC789" s="705"/>
      <c r="BD789" s="705"/>
      <c r="BE789" s="705"/>
      <c r="BF789" s="705"/>
      <c r="BG789" s="706"/>
    </row>
    <row r="790" spans="2:59" ht="14.55" customHeight="1" x14ac:dyDescent="0.2">
      <c r="B790" s="681"/>
      <c r="C790" s="682"/>
      <c r="D790" s="662"/>
      <c r="E790" s="663"/>
      <c r="F790" s="663"/>
      <c r="G790" s="663"/>
      <c r="H790" s="668"/>
      <c r="I790" s="669"/>
      <c r="J790" s="669"/>
      <c r="K790" s="670"/>
      <c r="L790" s="705"/>
      <c r="M790" s="705"/>
      <c r="N790" s="705"/>
      <c r="O790" s="705"/>
      <c r="P790" s="705"/>
      <c r="Q790" s="705"/>
      <c r="R790" s="705"/>
      <c r="S790" s="705"/>
      <c r="T790" s="705"/>
      <c r="U790" s="705"/>
      <c r="V790" s="705"/>
      <c r="W790" s="705"/>
      <c r="X790" s="705"/>
      <c r="Y790" s="705"/>
      <c r="Z790" s="705"/>
      <c r="AA790" s="705"/>
      <c r="AB790" s="705"/>
      <c r="AC790" s="705"/>
      <c r="AD790" s="706"/>
      <c r="AE790" s="681"/>
      <c r="AF790" s="682"/>
      <c r="AG790" s="662"/>
      <c r="AH790" s="663"/>
      <c r="AI790" s="663"/>
      <c r="AJ790" s="663"/>
      <c r="AK790" s="668"/>
      <c r="AL790" s="669"/>
      <c r="AM790" s="669"/>
      <c r="AN790" s="670"/>
      <c r="AO790" s="705"/>
      <c r="AP790" s="705"/>
      <c r="AQ790" s="705"/>
      <c r="AR790" s="705"/>
      <c r="AS790" s="705"/>
      <c r="AT790" s="705"/>
      <c r="AU790" s="705"/>
      <c r="AV790" s="705"/>
      <c r="AW790" s="705"/>
      <c r="AX790" s="705"/>
      <c r="AY790" s="705"/>
      <c r="AZ790" s="705"/>
      <c r="BA790" s="705"/>
      <c r="BB790" s="705"/>
      <c r="BC790" s="705"/>
      <c r="BD790" s="705"/>
      <c r="BE790" s="705"/>
      <c r="BF790" s="705"/>
      <c r="BG790" s="706"/>
    </row>
    <row r="791" spans="2:59" ht="28.95" customHeight="1" x14ac:dyDescent="0.2">
      <c r="B791" s="716" t="s">
        <v>995</v>
      </c>
      <c r="C791" s="717"/>
      <c r="D791" s="717"/>
      <c r="E791" s="717"/>
      <c r="F791" s="717"/>
      <c r="G791" s="718"/>
      <c r="H791" s="709">
        <f ca="1">OFFSET('(6)定期点検調書'!$AK$12,L783-1,0)</f>
        <v>0</v>
      </c>
      <c r="I791" s="710"/>
      <c r="J791" s="710"/>
      <c r="K791" s="711"/>
      <c r="L791" s="705"/>
      <c r="M791" s="705"/>
      <c r="N791" s="705"/>
      <c r="O791" s="705"/>
      <c r="P791" s="705"/>
      <c r="Q791" s="705"/>
      <c r="R791" s="705"/>
      <c r="S791" s="705"/>
      <c r="T791" s="705"/>
      <c r="U791" s="705"/>
      <c r="V791" s="705"/>
      <c r="W791" s="705"/>
      <c r="X791" s="705"/>
      <c r="Y791" s="705"/>
      <c r="Z791" s="705"/>
      <c r="AA791" s="705"/>
      <c r="AB791" s="705"/>
      <c r="AC791" s="705"/>
      <c r="AD791" s="706"/>
      <c r="AE791" s="716" t="s">
        <v>995</v>
      </c>
      <c r="AF791" s="717"/>
      <c r="AG791" s="717"/>
      <c r="AH791" s="717"/>
      <c r="AI791" s="717"/>
      <c r="AJ791" s="718"/>
      <c r="AK791" s="709">
        <f ca="1">OFFSET('(6)定期点検調書'!$AK$12,AO783-1,0)</f>
        <v>0</v>
      </c>
      <c r="AL791" s="710"/>
      <c r="AM791" s="710"/>
      <c r="AN791" s="711"/>
      <c r="AO791" s="705"/>
      <c r="AP791" s="705"/>
      <c r="AQ791" s="705"/>
      <c r="AR791" s="705"/>
      <c r="AS791" s="705"/>
      <c r="AT791" s="705"/>
      <c r="AU791" s="705"/>
      <c r="AV791" s="705"/>
      <c r="AW791" s="705"/>
      <c r="AX791" s="705"/>
      <c r="AY791" s="705"/>
      <c r="AZ791" s="705"/>
      <c r="BA791" s="705"/>
      <c r="BB791" s="705"/>
      <c r="BC791" s="705"/>
      <c r="BD791" s="705"/>
      <c r="BE791" s="705"/>
      <c r="BF791" s="705"/>
      <c r="BG791" s="706"/>
    </row>
    <row r="792" spans="2:59" ht="14.55" customHeight="1" x14ac:dyDescent="0.2">
      <c r="B792" s="677" t="s">
        <v>1240</v>
      </c>
      <c r="C792" s="661"/>
      <c r="D792" s="659" t="s">
        <v>994</v>
      </c>
      <c r="E792" s="660"/>
      <c r="F792" s="660"/>
      <c r="G792" s="661"/>
      <c r="H792" s="699" t="str">
        <f ca="1">OFFSET('(6)定期点検調書'!$BY$12,L783-1,0)</f>
        <v/>
      </c>
      <c r="I792" s="700"/>
      <c r="J792" s="700"/>
      <c r="K792" s="714"/>
      <c r="L792" s="705"/>
      <c r="M792" s="705"/>
      <c r="N792" s="705"/>
      <c r="O792" s="705"/>
      <c r="P792" s="705"/>
      <c r="Q792" s="705"/>
      <c r="R792" s="705"/>
      <c r="S792" s="705"/>
      <c r="T792" s="705"/>
      <c r="U792" s="705"/>
      <c r="V792" s="705"/>
      <c r="W792" s="705"/>
      <c r="X792" s="705"/>
      <c r="Y792" s="705"/>
      <c r="Z792" s="705"/>
      <c r="AA792" s="705"/>
      <c r="AB792" s="705"/>
      <c r="AC792" s="705"/>
      <c r="AD792" s="706"/>
      <c r="AE792" s="677" t="s">
        <v>1240</v>
      </c>
      <c r="AF792" s="661"/>
      <c r="AG792" s="659" t="s">
        <v>994</v>
      </c>
      <c r="AH792" s="660"/>
      <c r="AI792" s="660"/>
      <c r="AJ792" s="661"/>
      <c r="AK792" s="699" t="str">
        <f ca="1">OFFSET('(6)定期点検調書'!$BY$12,AO783-1,0)</f>
        <v/>
      </c>
      <c r="AL792" s="700"/>
      <c r="AM792" s="700"/>
      <c r="AN792" s="714"/>
      <c r="AO792" s="705"/>
      <c r="AP792" s="705"/>
      <c r="AQ792" s="705"/>
      <c r="AR792" s="705"/>
      <c r="AS792" s="705"/>
      <c r="AT792" s="705"/>
      <c r="AU792" s="705"/>
      <c r="AV792" s="705"/>
      <c r="AW792" s="705"/>
      <c r="AX792" s="705"/>
      <c r="AY792" s="705"/>
      <c r="AZ792" s="705"/>
      <c r="BA792" s="705"/>
      <c r="BB792" s="705"/>
      <c r="BC792" s="705"/>
      <c r="BD792" s="705"/>
      <c r="BE792" s="705"/>
      <c r="BF792" s="705"/>
      <c r="BG792" s="706"/>
    </row>
    <row r="793" spans="2:59" ht="14.55" customHeight="1" x14ac:dyDescent="0.2">
      <c r="B793" s="712"/>
      <c r="C793" s="713"/>
      <c r="D793" s="662"/>
      <c r="E793" s="663"/>
      <c r="F793" s="663"/>
      <c r="G793" s="664"/>
      <c r="H793" s="701"/>
      <c r="I793" s="702"/>
      <c r="J793" s="702"/>
      <c r="K793" s="715"/>
      <c r="L793" s="705"/>
      <c r="M793" s="705"/>
      <c r="N793" s="705"/>
      <c r="O793" s="705"/>
      <c r="P793" s="705"/>
      <c r="Q793" s="705"/>
      <c r="R793" s="705"/>
      <c r="S793" s="705"/>
      <c r="T793" s="705"/>
      <c r="U793" s="705"/>
      <c r="V793" s="705"/>
      <c r="W793" s="705"/>
      <c r="X793" s="705"/>
      <c r="Y793" s="705"/>
      <c r="Z793" s="705"/>
      <c r="AA793" s="705"/>
      <c r="AB793" s="705"/>
      <c r="AC793" s="705"/>
      <c r="AD793" s="706"/>
      <c r="AE793" s="712"/>
      <c r="AF793" s="713"/>
      <c r="AG793" s="662"/>
      <c r="AH793" s="663"/>
      <c r="AI793" s="663"/>
      <c r="AJ793" s="664"/>
      <c r="AK793" s="701"/>
      <c r="AL793" s="702"/>
      <c r="AM793" s="702"/>
      <c r="AN793" s="715"/>
      <c r="AO793" s="705"/>
      <c r="AP793" s="705"/>
      <c r="AQ793" s="705"/>
      <c r="AR793" s="705"/>
      <c r="AS793" s="705"/>
      <c r="AT793" s="705"/>
      <c r="AU793" s="705"/>
      <c r="AV793" s="705"/>
      <c r="AW793" s="705"/>
      <c r="AX793" s="705"/>
      <c r="AY793" s="705"/>
      <c r="AZ793" s="705"/>
      <c r="BA793" s="705"/>
      <c r="BB793" s="705"/>
      <c r="BC793" s="705"/>
      <c r="BD793" s="705"/>
      <c r="BE793" s="705"/>
      <c r="BF793" s="705"/>
      <c r="BG793" s="706"/>
    </row>
    <row r="794" spans="2:59" ht="14.55" customHeight="1" x14ac:dyDescent="0.2">
      <c r="B794" s="712"/>
      <c r="C794" s="713"/>
      <c r="D794" s="659" t="s">
        <v>1186</v>
      </c>
      <c r="E794" s="660"/>
      <c r="F794" s="660"/>
      <c r="G794" s="661"/>
      <c r="H794" s="665">
        <f ca="1">OFFSET('(6)定期点検調書'!$BC$12,L783-1,0)</f>
        <v>0</v>
      </c>
      <c r="I794" s="666"/>
      <c r="J794" s="666"/>
      <c r="K794" s="667"/>
      <c r="L794" s="705"/>
      <c r="M794" s="705"/>
      <c r="N794" s="705"/>
      <c r="O794" s="705"/>
      <c r="P794" s="705"/>
      <c r="Q794" s="705"/>
      <c r="R794" s="705"/>
      <c r="S794" s="705"/>
      <c r="T794" s="705"/>
      <c r="U794" s="705"/>
      <c r="V794" s="705"/>
      <c r="W794" s="705"/>
      <c r="X794" s="705"/>
      <c r="Y794" s="705"/>
      <c r="Z794" s="705"/>
      <c r="AA794" s="705"/>
      <c r="AB794" s="705"/>
      <c r="AC794" s="705"/>
      <c r="AD794" s="706"/>
      <c r="AE794" s="712"/>
      <c r="AF794" s="713"/>
      <c r="AG794" s="659" t="s">
        <v>1186</v>
      </c>
      <c r="AH794" s="660"/>
      <c r="AI794" s="660"/>
      <c r="AJ794" s="661"/>
      <c r="AK794" s="665">
        <f ca="1">OFFSET('(6)定期点検調書'!$BC$12,AO783-1,0)</f>
        <v>0</v>
      </c>
      <c r="AL794" s="666"/>
      <c r="AM794" s="666"/>
      <c r="AN794" s="667"/>
      <c r="AO794" s="705"/>
      <c r="AP794" s="705"/>
      <c r="AQ794" s="705"/>
      <c r="AR794" s="705"/>
      <c r="AS794" s="705"/>
      <c r="AT794" s="705"/>
      <c r="AU794" s="705"/>
      <c r="AV794" s="705"/>
      <c r="AW794" s="705"/>
      <c r="AX794" s="705"/>
      <c r="AY794" s="705"/>
      <c r="AZ794" s="705"/>
      <c r="BA794" s="705"/>
      <c r="BB794" s="705"/>
      <c r="BC794" s="705"/>
      <c r="BD794" s="705"/>
      <c r="BE794" s="705"/>
      <c r="BF794" s="705"/>
      <c r="BG794" s="706"/>
    </row>
    <row r="795" spans="2:59" ht="14.55" customHeight="1" x14ac:dyDescent="0.2">
      <c r="B795" s="712"/>
      <c r="C795" s="713"/>
      <c r="D795" s="662"/>
      <c r="E795" s="663"/>
      <c r="F795" s="663"/>
      <c r="G795" s="664"/>
      <c r="H795" s="668"/>
      <c r="I795" s="669"/>
      <c r="J795" s="669"/>
      <c r="K795" s="670"/>
      <c r="L795" s="705"/>
      <c r="M795" s="705"/>
      <c r="N795" s="705"/>
      <c r="O795" s="705"/>
      <c r="P795" s="705"/>
      <c r="Q795" s="705"/>
      <c r="R795" s="705"/>
      <c r="S795" s="705"/>
      <c r="T795" s="705"/>
      <c r="U795" s="705"/>
      <c r="V795" s="705"/>
      <c r="W795" s="705"/>
      <c r="X795" s="705"/>
      <c r="Y795" s="705"/>
      <c r="Z795" s="705"/>
      <c r="AA795" s="705"/>
      <c r="AB795" s="705"/>
      <c r="AC795" s="705"/>
      <c r="AD795" s="706"/>
      <c r="AE795" s="712"/>
      <c r="AF795" s="713"/>
      <c r="AG795" s="662"/>
      <c r="AH795" s="663"/>
      <c r="AI795" s="663"/>
      <c r="AJ795" s="664"/>
      <c r="AK795" s="668"/>
      <c r="AL795" s="669"/>
      <c r="AM795" s="669"/>
      <c r="AN795" s="670"/>
      <c r="AO795" s="705"/>
      <c r="AP795" s="705"/>
      <c r="AQ795" s="705"/>
      <c r="AR795" s="705"/>
      <c r="AS795" s="705"/>
      <c r="AT795" s="705"/>
      <c r="AU795" s="705"/>
      <c r="AV795" s="705"/>
      <c r="AW795" s="705"/>
      <c r="AX795" s="705"/>
      <c r="AY795" s="705"/>
      <c r="AZ795" s="705"/>
      <c r="BA795" s="705"/>
      <c r="BB795" s="705"/>
      <c r="BC795" s="705"/>
      <c r="BD795" s="705"/>
      <c r="BE795" s="705"/>
      <c r="BF795" s="705"/>
      <c r="BG795" s="706"/>
    </row>
    <row r="796" spans="2:59" ht="14.55" customHeight="1" x14ac:dyDescent="0.2">
      <c r="B796" s="712"/>
      <c r="C796" s="713"/>
      <c r="D796" s="659" t="s">
        <v>1187</v>
      </c>
      <c r="E796" s="660"/>
      <c r="F796" s="660"/>
      <c r="G796" s="661"/>
      <c r="H796" s="665">
        <f ca="1">OFFSET('(6)定期点検調書'!$BF$12,L783-1,0)</f>
        <v>0</v>
      </c>
      <c r="I796" s="666"/>
      <c r="J796" s="666"/>
      <c r="K796" s="667"/>
      <c r="L796" s="705"/>
      <c r="M796" s="705"/>
      <c r="N796" s="705"/>
      <c r="O796" s="705"/>
      <c r="P796" s="705"/>
      <c r="Q796" s="705"/>
      <c r="R796" s="705"/>
      <c r="S796" s="705"/>
      <c r="T796" s="705"/>
      <c r="U796" s="705"/>
      <c r="V796" s="705"/>
      <c r="W796" s="705"/>
      <c r="X796" s="705"/>
      <c r="Y796" s="705"/>
      <c r="Z796" s="705"/>
      <c r="AA796" s="705"/>
      <c r="AB796" s="705"/>
      <c r="AC796" s="705"/>
      <c r="AD796" s="706"/>
      <c r="AE796" s="712"/>
      <c r="AF796" s="713"/>
      <c r="AG796" s="659" t="s">
        <v>1187</v>
      </c>
      <c r="AH796" s="660"/>
      <c r="AI796" s="660"/>
      <c r="AJ796" s="661"/>
      <c r="AK796" s="665">
        <f ca="1">OFFSET('(6)定期点検調書'!$BF$12,AO783-1,0)</f>
        <v>0</v>
      </c>
      <c r="AL796" s="666"/>
      <c r="AM796" s="666"/>
      <c r="AN796" s="667"/>
      <c r="AO796" s="705"/>
      <c r="AP796" s="705"/>
      <c r="AQ796" s="705"/>
      <c r="AR796" s="705"/>
      <c r="AS796" s="705"/>
      <c r="AT796" s="705"/>
      <c r="AU796" s="705"/>
      <c r="AV796" s="705"/>
      <c r="AW796" s="705"/>
      <c r="AX796" s="705"/>
      <c r="AY796" s="705"/>
      <c r="AZ796" s="705"/>
      <c r="BA796" s="705"/>
      <c r="BB796" s="705"/>
      <c r="BC796" s="705"/>
      <c r="BD796" s="705"/>
      <c r="BE796" s="705"/>
      <c r="BF796" s="705"/>
      <c r="BG796" s="706"/>
    </row>
    <row r="797" spans="2:59" ht="14.55" customHeight="1" x14ac:dyDescent="0.2">
      <c r="B797" s="662"/>
      <c r="C797" s="664"/>
      <c r="D797" s="662"/>
      <c r="E797" s="663"/>
      <c r="F797" s="663"/>
      <c r="G797" s="664"/>
      <c r="H797" s="668"/>
      <c r="I797" s="669"/>
      <c r="J797" s="669"/>
      <c r="K797" s="670"/>
      <c r="L797" s="707"/>
      <c r="M797" s="707"/>
      <c r="N797" s="707"/>
      <c r="O797" s="707"/>
      <c r="P797" s="707"/>
      <c r="Q797" s="707"/>
      <c r="R797" s="707"/>
      <c r="S797" s="707"/>
      <c r="T797" s="707"/>
      <c r="U797" s="707"/>
      <c r="V797" s="707"/>
      <c r="W797" s="707"/>
      <c r="X797" s="707"/>
      <c r="Y797" s="707"/>
      <c r="Z797" s="707"/>
      <c r="AA797" s="707"/>
      <c r="AB797" s="707"/>
      <c r="AC797" s="707"/>
      <c r="AD797" s="708"/>
      <c r="AE797" s="662"/>
      <c r="AF797" s="664"/>
      <c r="AG797" s="662"/>
      <c r="AH797" s="663"/>
      <c r="AI797" s="663"/>
      <c r="AJ797" s="664"/>
      <c r="AK797" s="668"/>
      <c r="AL797" s="669"/>
      <c r="AM797" s="669"/>
      <c r="AN797" s="670"/>
      <c r="AO797" s="707"/>
      <c r="AP797" s="707"/>
      <c r="AQ797" s="707"/>
      <c r="AR797" s="707"/>
      <c r="AS797" s="707"/>
      <c r="AT797" s="707"/>
      <c r="AU797" s="707"/>
      <c r="AV797" s="707"/>
      <c r="AW797" s="707"/>
      <c r="AX797" s="707"/>
      <c r="AY797" s="707"/>
      <c r="AZ797" s="707"/>
      <c r="BA797" s="707"/>
      <c r="BB797" s="707"/>
      <c r="BC797" s="707"/>
      <c r="BD797" s="707"/>
      <c r="BE797" s="707"/>
      <c r="BF797" s="707"/>
      <c r="BG797" s="708"/>
    </row>
    <row r="798" spans="2:59" ht="14.55" customHeight="1" x14ac:dyDescent="0.2">
      <c r="B798" s="683" t="s">
        <v>1241</v>
      </c>
      <c r="C798" s="683"/>
      <c r="D798" s="683"/>
      <c r="E798" s="683"/>
      <c r="F798" s="683"/>
      <c r="G798" s="683"/>
      <c r="H798" s="699" t="str">
        <f ca="1">IF(OFFSET('(6)定期点検調書'!$AR$12,L783-1,0)="","",OFFSET('(6)定期点検調書'!$AQ$12,L783-1,0)&amp;TEXT(OFFSET('(6)定期点検調書'!$AR$12,L783-1,0),"0.0")&amp;OFFSET('(6)定期点検調書'!$AT$12,L783-1,0))  &amp;  IF(OFFSET('(6)定期点検調書'!$AV$12,L783-1,0)="","","／"&amp;OFFSET('(6)定期点検調書'!$AU$12,L783-1,0)&amp;TEXT(OFFSET('(6)定期点検調書'!$AV$12,L783-1,0),"0.0")&amp;OFFSET('(6)定期点検調書'!$AX$12,L783-1,0))  &amp;  IF(OFFSET('(6)定期点検調書'!$AZ$12,L783-1,0)="","","／"&amp;OFFSET('(6)定期点検調書'!$AY$12,L783-1,0)&amp;TEXT(OFFSET('(6)定期点検調書'!$AZ$12,L783-1,0),"0.0")&amp;OFFSET('(6)定期点検調書'!$BB$12,L783-1,0))</f>
        <v/>
      </c>
      <c r="I798" s="700"/>
      <c r="J798" s="700"/>
      <c r="K798" s="700"/>
      <c r="L798" s="700"/>
      <c r="M798" s="700"/>
      <c r="N798" s="700"/>
      <c r="O798" s="700"/>
      <c r="P798" s="685" t="s">
        <v>1243</v>
      </c>
      <c r="Q798" s="685"/>
      <c r="R798" s="685"/>
      <c r="S798" s="685"/>
      <c r="T798" s="685"/>
      <c r="U798" s="685"/>
      <c r="V798" s="685"/>
      <c r="W798" s="686" t="str">
        <f ca="1">OFFSET('(6)定期点検調書'!$F$12,L783-1,0)</f>
        <v/>
      </c>
      <c r="X798" s="687"/>
      <c r="Y798" s="687"/>
      <c r="Z798" s="687"/>
      <c r="AA798" s="687"/>
      <c r="AB798" s="687"/>
      <c r="AC798" s="687"/>
      <c r="AD798" s="688"/>
      <c r="AE798" s="683" t="s">
        <v>1241</v>
      </c>
      <c r="AF798" s="683"/>
      <c r="AG798" s="683"/>
      <c r="AH798" s="683"/>
      <c r="AI798" s="683"/>
      <c r="AJ798" s="683"/>
      <c r="AK798" s="699" t="str">
        <f ca="1">IF(OFFSET('(6)定期点検調書'!$AR$12,AO783-1,0)="","",OFFSET('(6)定期点検調書'!$AQ$12,AO783-1,0)&amp;TEXT(OFFSET('(6)定期点検調書'!$AR$12,AO783-1,0),"0.0")&amp;OFFSET('(6)定期点検調書'!$AT$12,AO783-1,0))  &amp;  IF(OFFSET('(6)定期点検調書'!$AV$12,AO783-1,0)="","","／"&amp;OFFSET('(6)定期点検調書'!$AU$12,AO783-1,0)&amp;TEXT(OFFSET('(6)定期点検調書'!$AV$12,AO783-1,0),"0.0")&amp;OFFSET('(6)定期点検調書'!$AX$12,AO783-1,0))  &amp;  IF(OFFSET('(6)定期点検調書'!$AZ$12,AO783-1,0)="","","／"&amp;OFFSET('(6)定期点検調書'!$AY$12,AO783-1,0)&amp;TEXT(OFFSET('(6)定期点検調書'!$AZ$12,AO783-1,0),"0.0")&amp;OFFSET('(6)定期点検調書'!$BB$12,AO783-1,0))</f>
        <v/>
      </c>
      <c r="AL798" s="700"/>
      <c r="AM798" s="700"/>
      <c r="AN798" s="700"/>
      <c r="AO798" s="700"/>
      <c r="AP798" s="700"/>
      <c r="AQ798" s="700"/>
      <c r="AR798" s="700"/>
      <c r="AS798" s="685" t="s">
        <v>1243</v>
      </c>
      <c r="AT798" s="685"/>
      <c r="AU798" s="685"/>
      <c r="AV798" s="685"/>
      <c r="AW798" s="685"/>
      <c r="AX798" s="685"/>
      <c r="AY798" s="685"/>
      <c r="AZ798" s="686" t="str">
        <f ca="1">OFFSET('(6)定期点検調書'!$F$12,AO783-1,0)</f>
        <v/>
      </c>
      <c r="BA798" s="687"/>
      <c r="BB798" s="687"/>
      <c r="BC798" s="687"/>
      <c r="BD798" s="687"/>
      <c r="BE798" s="687"/>
      <c r="BF798" s="687"/>
      <c r="BG798" s="688"/>
    </row>
    <row r="799" spans="2:59" ht="14.55" customHeight="1" x14ac:dyDescent="0.2">
      <c r="B799" s="683"/>
      <c r="C799" s="683"/>
      <c r="D799" s="683"/>
      <c r="E799" s="683"/>
      <c r="F799" s="683"/>
      <c r="G799" s="683"/>
      <c r="H799" s="701"/>
      <c r="I799" s="702"/>
      <c r="J799" s="702"/>
      <c r="K799" s="702"/>
      <c r="L799" s="702"/>
      <c r="M799" s="702"/>
      <c r="N799" s="702"/>
      <c r="O799" s="702"/>
      <c r="P799" s="685"/>
      <c r="Q799" s="685"/>
      <c r="R799" s="685"/>
      <c r="S799" s="685"/>
      <c r="T799" s="685"/>
      <c r="U799" s="685"/>
      <c r="V799" s="685"/>
      <c r="W799" s="689"/>
      <c r="X799" s="690"/>
      <c r="Y799" s="690"/>
      <c r="Z799" s="690"/>
      <c r="AA799" s="690"/>
      <c r="AB799" s="690"/>
      <c r="AC799" s="690"/>
      <c r="AD799" s="691"/>
      <c r="AE799" s="683"/>
      <c r="AF799" s="683"/>
      <c r="AG799" s="683"/>
      <c r="AH799" s="683"/>
      <c r="AI799" s="683"/>
      <c r="AJ799" s="683"/>
      <c r="AK799" s="701"/>
      <c r="AL799" s="702"/>
      <c r="AM799" s="702"/>
      <c r="AN799" s="702"/>
      <c r="AO799" s="702"/>
      <c r="AP799" s="702"/>
      <c r="AQ799" s="702"/>
      <c r="AR799" s="702"/>
      <c r="AS799" s="685"/>
      <c r="AT799" s="685"/>
      <c r="AU799" s="685"/>
      <c r="AV799" s="685"/>
      <c r="AW799" s="685"/>
      <c r="AX799" s="685"/>
      <c r="AY799" s="685"/>
      <c r="AZ799" s="689"/>
      <c r="BA799" s="690"/>
      <c r="BB799" s="690"/>
      <c r="BC799" s="690"/>
      <c r="BD799" s="690"/>
      <c r="BE799" s="690"/>
      <c r="BF799" s="690"/>
      <c r="BG799" s="691"/>
    </row>
    <row r="800" spans="2:59" ht="14.55" customHeight="1" x14ac:dyDescent="0.2">
      <c r="B800" s="659" t="s">
        <v>1242</v>
      </c>
      <c r="C800" s="660"/>
      <c r="D800" s="660"/>
      <c r="E800" s="660"/>
      <c r="F800" s="660"/>
      <c r="G800" s="661"/>
      <c r="H800" s="671" t="str">
        <f ca="1">IF(OFFSET('(6)定期点検調書'!$BL$12,L783-1,0)="","",VLOOKUP(OFFSET('(6)定期点検調書'!$BL$12,L783-1,0),ﾃﾞｰﾀ一覧!$AY$4:$BB$16,2,FALSE))  &amp;  IF(OFFSET('(6)定期点検調書'!$BC$12,L783-1,0)="","","／"&amp;VLOOKUP(OFFSET('(6)定期点検調書'!$BC$12,L783-1,0),ﾃﾞｰﾀ一覧!$AY$4:$BB$16,2,FALSE))  &amp;  IF(OFFSET('(6)定期点検調書'!$BD$12,L783-1,0)="","","／"&amp;VLOOKUP(OFFSET('(6)定期点検調書'!$BD$12,L783-1,0),ﾃﾞｰﾀ一覧!$AY$4:$BB$16,2,FALSE))</f>
        <v/>
      </c>
      <c r="I800" s="672"/>
      <c r="J800" s="672"/>
      <c r="K800" s="672"/>
      <c r="L800" s="672"/>
      <c r="M800" s="672"/>
      <c r="N800" s="672"/>
      <c r="O800" s="672"/>
      <c r="P800" s="692" t="s">
        <v>996</v>
      </c>
      <c r="Q800" s="692"/>
      <c r="R800" s="692"/>
      <c r="S800" s="692"/>
      <c r="T800" s="692"/>
      <c r="U800" s="692"/>
      <c r="V800" s="692"/>
      <c r="W800" s="693"/>
      <c r="X800" s="694"/>
      <c r="Y800" s="694"/>
      <c r="Z800" s="694"/>
      <c r="AA800" s="694"/>
      <c r="AB800" s="694"/>
      <c r="AC800" s="694"/>
      <c r="AD800" s="695"/>
      <c r="AE800" s="659" t="s">
        <v>1242</v>
      </c>
      <c r="AF800" s="660"/>
      <c r="AG800" s="660"/>
      <c r="AH800" s="660"/>
      <c r="AI800" s="660"/>
      <c r="AJ800" s="661"/>
      <c r="AK800" s="671" t="str">
        <f ca="1">IF(OFFSET('(6)定期点検調書'!$BL$12,AO783-1,0)="","",VLOOKUP(OFFSET('(6)定期点検調書'!$BL$12,AO783-1,0),ﾃﾞｰﾀ一覧!$AY$4:$BB$16,2,FALSE))  &amp;  IF(OFFSET('(6)定期点検調書'!$BC$12,AO783-1,0)="","","／"&amp;VLOOKUP(OFFSET('(6)定期点検調書'!$BC$12,AO783-1,0),ﾃﾞｰﾀ一覧!$AY$4:$BB$16,2,FALSE))  &amp;  IF(OFFSET('(6)定期点検調書'!$BD$12,AO783-1,0)="","","／"&amp;VLOOKUP(OFFSET('(6)定期点検調書'!$BD$12,AO783-1,0),ﾃﾞｰﾀ一覧!$AY$4:$BB$16,2,FALSE))</f>
        <v/>
      </c>
      <c r="AL800" s="672"/>
      <c r="AM800" s="672"/>
      <c r="AN800" s="672"/>
      <c r="AO800" s="672"/>
      <c r="AP800" s="672"/>
      <c r="AQ800" s="672"/>
      <c r="AR800" s="672"/>
      <c r="AS800" s="692" t="s">
        <v>996</v>
      </c>
      <c r="AT800" s="692"/>
      <c r="AU800" s="692"/>
      <c r="AV800" s="692"/>
      <c r="AW800" s="692"/>
      <c r="AX800" s="692"/>
      <c r="AY800" s="692"/>
      <c r="AZ800" s="693"/>
      <c r="BA800" s="694"/>
      <c r="BB800" s="694"/>
      <c r="BC800" s="694"/>
      <c r="BD800" s="694"/>
      <c r="BE800" s="694"/>
      <c r="BF800" s="694"/>
      <c r="BG800" s="695"/>
    </row>
    <row r="801" spans="2:86" ht="14.55" customHeight="1" x14ac:dyDescent="0.2">
      <c r="B801" s="662"/>
      <c r="C801" s="663"/>
      <c r="D801" s="663"/>
      <c r="E801" s="663"/>
      <c r="F801" s="663"/>
      <c r="G801" s="664"/>
      <c r="H801" s="674"/>
      <c r="I801" s="675"/>
      <c r="J801" s="675"/>
      <c r="K801" s="675"/>
      <c r="L801" s="675"/>
      <c r="M801" s="675"/>
      <c r="N801" s="675"/>
      <c r="O801" s="675"/>
      <c r="P801" s="692"/>
      <c r="Q801" s="692"/>
      <c r="R801" s="692"/>
      <c r="S801" s="692"/>
      <c r="T801" s="692"/>
      <c r="U801" s="692"/>
      <c r="V801" s="692"/>
      <c r="W801" s="696"/>
      <c r="X801" s="697"/>
      <c r="Y801" s="697"/>
      <c r="Z801" s="697"/>
      <c r="AA801" s="697"/>
      <c r="AB801" s="697"/>
      <c r="AC801" s="697"/>
      <c r="AD801" s="698"/>
      <c r="AE801" s="662"/>
      <c r="AF801" s="663"/>
      <c r="AG801" s="663"/>
      <c r="AH801" s="663"/>
      <c r="AI801" s="663"/>
      <c r="AJ801" s="664"/>
      <c r="AK801" s="674"/>
      <c r="AL801" s="675"/>
      <c r="AM801" s="675"/>
      <c r="AN801" s="675"/>
      <c r="AO801" s="675"/>
      <c r="AP801" s="675"/>
      <c r="AQ801" s="675"/>
      <c r="AR801" s="675"/>
      <c r="AS801" s="692"/>
      <c r="AT801" s="692"/>
      <c r="AU801" s="692"/>
      <c r="AV801" s="692"/>
      <c r="AW801" s="692"/>
      <c r="AX801" s="692"/>
      <c r="AY801" s="692"/>
      <c r="AZ801" s="696"/>
      <c r="BA801" s="697"/>
      <c r="BB801" s="697"/>
      <c r="BC801" s="697"/>
      <c r="BD801" s="697"/>
      <c r="BE801" s="697"/>
      <c r="BF801" s="697"/>
      <c r="BG801" s="698"/>
    </row>
    <row r="802" spans="2:86" ht="19.5" customHeight="1" x14ac:dyDescent="0.2">
      <c r="B802" s="683" t="s">
        <v>79</v>
      </c>
      <c r="C802" s="683"/>
      <c r="D802" s="683"/>
      <c r="E802" s="683"/>
      <c r="F802" s="683"/>
      <c r="G802" s="683"/>
      <c r="H802" s="684">
        <f ca="1">OFFSET('(6)定期点検調書'!$CA$12,L783-1,0)</f>
        <v>0</v>
      </c>
      <c r="I802" s="684"/>
      <c r="J802" s="684"/>
      <c r="K802" s="684"/>
      <c r="L802" s="684"/>
      <c r="M802" s="684"/>
      <c r="N802" s="684"/>
      <c r="O802" s="684"/>
      <c r="P802" s="684"/>
      <c r="Q802" s="684"/>
      <c r="R802" s="684"/>
      <c r="S802" s="684"/>
      <c r="T802" s="684"/>
      <c r="U802" s="684"/>
      <c r="V802" s="684"/>
      <c r="W802" s="684"/>
      <c r="X802" s="684"/>
      <c r="Y802" s="684"/>
      <c r="Z802" s="684"/>
      <c r="AA802" s="684"/>
      <c r="AB802" s="684"/>
      <c r="AC802" s="684"/>
      <c r="AD802" s="684"/>
      <c r="AE802" s="683" t="s">
        <v>79</v>
      </c>
      <c r="AF802" s="683"/>
      <c r="AG802" s="683"/>
      <c r="AH802" s="683"/>
      <c r="AI802" s="683"/>
      <c r="AJ802" s="683"/>
      <c r="AK802" s="684">
        <f ca="1">OFFSET('(6)定期点検調書'!$CA$12,AO783-1,0)</f>
        <v>0</v>
      </c>
      <c r="AL802" s="684"/>
      <c r="AM802" s="684"/>
      <c r="AN802" s="684"/>
      <c r="AO802" s="684"/>
      <c r="AP802" s="684"/>
      <c r="AQ802" s="684"/>
      <c r="AR802" s="684"/>
      <c r="AS802" s="684"/>
      <c r="AT802" s="684"/>
      <c r="AU802" s="684"/>
      <c r="AV802" s="684"/>
      <c r="AW802" s="684"/>
      <c r="AX802" s="684"/>
      <c r="AY802" s="684"/>
      <c r="AZ802" s="684"/>
      <c r="BA802" s="684"/>
      <c r="BB802" s="684"/>
      <c r="BC802" s="684"/>
      <c r="BD802" s="684"/>
      <c r="BE802" s="684"/>
      <c r="BF802" s="684"/>
      <c r="BG802" s="684"/>
      <c r="CH802" s="473"/>
    </row>
    <row r="803" spans="2:86" ht="19.5" customHeight="1" x14ac:dyDescent="0.2">
      <c r="B803" s="683"/>
      <c r="C803" s="683"/>
      <c r="D803" s="683"/>
      <c r="E803" s="683"/>
      <c r="F803" s="683"/>
      <c r="G803" s="683"/>
      <c r="H803" s="684"/>
      <c r="I803" s="684"/>
      <c r="J803" s="684"/>
      <c r="K803" s="684"/>
      <c r="L803" s="684"/>
      <c r="M803" s="684"/>
      <c r="N803" s="684"/>
      <c r="O803" s="684"/>
      <c r="P803" s="684"/>
      <c r="Q803" s="684"/>
      <c r="R803" s="684"/>
      <c r="S803" s="684"/>
      <c r="T803" s="684"/>
      <c r="U803" s="684"/>
      <c r="V803" s="684"/>
      <c r="W803" s="684"/>
      <c r="X803" s="684"/>
      <c r="Y803" s="684"/>
      <c r="Z803" s="684"/>
      <c r="AA803" s="684"/>
      <c r="AB803" s="684"/>
      <c r="AC803" s="684"/>
      <c r="AD803" s="684"/>
      <c r="AE803" s="683"/>
      <c r="AF803" s="683"/>
      <c r="AG803" s="683"/>
      <c r="AH803" s="683"/>
      <c r="AI803" s="683"/>
      <c r="AJ803" s="683"/>
      <c r="AK803" s="684"/>
      <c r="AL803" s="684"/>
      <c r="AM803" s="684"/>
      <c r="AN803" s="684"/>
      <c r="AO803" s="684"/>
      <c r="AP803" s="684"/>
      <c r="AQ803" s="684"/>
      <c r="AR803" s="684"/>
      <c r="AS803" s="684"/>
      <c r="AT803" s="684"/>
      <c r="AU803" s="684"/>
      <c r="AV803" s="684"/>
      <c r="AW803" s="684"/>
      <c r="AX803" s="684"/>
      <c r="AY803" s="684"/>
      <c r="AZ803" s="684"/>
      <c r="BA803" s="684"/>
      <c r="BB803" s="684"/>
      <c r="BC803" s="684"/>
      <c r="BD803" s="684"/>
      <c r="BE803" s="684"/>
      <c r="BF803" s="684"/>
      <c r="BG803" s="684"/>
    </row>
    <row r="804" spans="2:86" ht="14.55" customHeight="1" x14ac:dyDescent="0.2">
      <c r="B804" s="677" t="s">
        <v>1038</v>
      </c>
      <c r="C804" s="678"/>
      <c r="D804" s="677" t="s">
        <v>1237</v>
      </c>
      <c r="E804" s="719"/>
      <c r="F804" s="719"/>
      <c r="G804" s="719"/>
      <c r="H804" s="665">
        <f ca="1">OFFSET('(6)定期点検調書'!$B$12,L804-1,0)</f>
        <v>0</v>
      </c>
      <c r="I804" s="666"/>
      <c r="J804" s="666"/>
      <c r="K804" s="667"/>
      <c r="L804" s="703">
        <f>AO783+1</f>
        <v>77</v>
      </c>
      <c r="M804" s="703"/>
      <c r="N804" s="703"/>
      <c r="O804" s="703"/>
      <c r="P804" s="703"/>
      <c r="Q804" s="703"/>
      <c r="R804" s="703"/>
      <c r="S804" s="703"/>
      <c r="T804" s="703"/>
      <c r="U804" s="703"/>
      <c r="V804" s="703"/>
      <c r="W804" s="703"/>
      <c r="X804" s="703"/>
      <c r="Y804" s="703"/>
      <c r="Z804" s="703"/>
      <c r="AA804" s="703"/>
      <c r="AB804" s="703"/>
      <c r="AC804" s="703"/>
      <c r="AD804" s="704"/>
      <c r="AE804" s="677" t="s">
        <v>1038</v>
      </c>
      <c r="AF804" s="678"/>
      <c r="AG804" s="677" t="s">
        <v>1237</v>
      </c>
      <c r="AH804" s="719"/>
      <c r="AI804" s="719"/>
      <c r="AJ804" s="719"/>
      <c r="AK804" s="665">
        <f ca="1">OFFSET('(6)定期点検調書'!$B$12,AO804-1,0)</f>
        <v>0</v>
      </c>
      <c r="AL804" s="666"/>
      <c r="AM804" s="666"/>
      <c r="AN804" s="667"/>
      <c r="AO804" s="703">
        <f>L804+1</f>
        <v>78</v>
      </c>
      <c r="AP804" s="703"/>
      <c r="AQ804" s="703"/>
      <c r="AR804" s="703"/>
      <c r="AS804" s="703"/>
      <c r="AT804" s="703"/>
      <c r="AU804" s="703"/>
      <c r="AV804" s="703"/>
      <c r="AW804" s="703"/>
      <c r="AX804" s="703"/>
      <c r="AY804" s="703"/>
      <c r="AZ804" s="703"/>
      <c r="BA804" s="703"/>
      <c r="BB804" s="703"/>
      <c r="BC804" s="703"/>
      <c r="BD804" s="703"/>
      <c r="BE804" s="703"/>
      <c r="BF804" s="703"/>
      <c r="BG804" s="704"/>
    </row>
    <row r="805" spans="2:86" ht="14.55" customHeight="1" x14ac:dyDescent="0.2">
      <c r="B805" s="679"/>
      <c r="C805" s="680"/>
      <c r="D805" s="681"/>
      <c r="E805" s="720"/>
      <c r="F805" s="720"/>
      <c r="G805" s="720"/>
      <c r="H805" s="668"/>
      <c r="I805" s="669"/>
      <c r="J805" s="669"/>
      <c r="K805" s="670"/>
      <c r="L805" s="705"/>
      <c r="M805" s="705"/>
      <c r="N805" s="705"/>
      <c r="O805" s="705"/>
      <c r="P805" s="705"/>
      <c r="Q805" s="705"/>
      <c r="R805" s="705"/>
      <c r="S805" s="705"/>
      <c r="T805" s="705"/>
      <c r="U805" s="705"/>
      <c r="V805" s="705"/>
      <c r="W805" s="705"/>
      <c r="X805" s="705"/>
      <c r="Y805" s="705"/>
      <c r="Z805" s="705"/>
      <c r="AA805" s="705"/>
      <c r="AB805" s="705"/>
      <c r="AC805" s="705"/>
      <c r="AD805" s="706"/>
      <c r="AE805" s="679"/>
      <c r="AF805" s="680"/>
      <c r="AG805" s="681"/>
      <c r="AH805" s="720"/>
      <c r="AI805" s="720"/>
      <c r="AJ805" s="720"/>
      <c r="AK805" s="668"/>
      <c r="AL805" s="669"/>
      <c r="AM805" s="669"/>
      <c r="AN805" s="670"/>
      <c r="AO805" s="705"/>
      <c r="AP805" s="705"/>
      <c r="AQ805" s="705"/>
      <c r="AR805" s="705"/>
      <c r="AS805" s="705"/>
      <c r="AT805" s="705"/>
      <c r="AU805" s="705"/>
      <c r="AV805" s="705"/>
      <c r="AW805" s="705"/>
      <c r="AX805" s="705"/>
      <c r="AY805" s="705"/>
      <c r="AZ805" s="705"/>
      <c r="BA805" s="705"/>
      <c r="BB805" s="705"/>
      <c r="BC805" s="705"/>
      <c r="BD805" s="705"/>
      <c r="BE805" s="705"/>
      <c r="BF805" s="705"/>
      <c r="BG805" s="706"/>
    </row>
    <row r="806" spans="2:86" ht="14.55" customHeight="1" x14ac:dyDescent="0.2">
      <c r="B806" s="679"/>
      <c r="C806" s="680"/>
      <c r="D806" s="677" t="s">
        <v>992</v>
      </c>
      <c r="E806" s="719"/>
      <c r="F806" s="719"/>
      <c r="G806" s="719"/>
      <c r="H806" s="665">
        <f ca="1">OFFSET('(6)定期点検調書'!$D$12,L804-1,0)</f>
        <v>0</v>
      </c>
      <c r="I806" s="666"/>
      <c r="J806" s="666"/>
      <c r="K806" s="667"/>
      <c r="L806" s="705"/>
      <c r="M806" s="705"/>
      <c r="N806" s="705"/>
      <c r="O806" s="705"/>
      <c r="P806" s="705"/>
      <c r="Q806" s="705"/>
      <c r="R806" s="705"/>
      <c r="S806" s="705"/>
      <c r="T806" s="705"/>
      <c r="U806" s="705"/>
      <c r="V806" s="705"/>
      <c r="W806" s="705"/>
      <c r="X806" s="705"/>
      <c r="Y806" s="705"/>
      <c r="Z806" s="705"/>
      <c r="AA806" s="705"/>
      <c r="AB806" s="705"/>
      <c r="AC806" s="705"/>
      <c r="AD806" s="706"/>
      <c r="AE806" s="679"/>
      <c r="AF806" s="680"/>
      <c r="AG806" s="677" t="s">
        <v>992</v>
      </c>
      <c r="AH806" s="719"/>
      <c r="AI806" s="719"/>
      <c r="AJ806" s="719"/>
      <c r="AK806" s="665">
        <f ca="1">OFFSET('(6)定期点検調書'!$D$12,AO804-1,0)</f>
        <v>0</v>
      </c>
      <c r="AL806" s="666"/>
      <c r="AM806" s="666"/>
      <c r="AN806" s="667"/>
      <c r="AO806" s="705"/>
      <c r="AP806" s="705"/>
      <c r="AQ806" s="705"/>
      <c r="AR806" s="705"/>
      <c r="AS806" s="705"/>
      <c r="AT806" s="705"/>
      <c r="AU806" s="705"/>
      <c r="AV806" s="705"/>
      <c r="AW806" s="705"/>
      <c r="AX806" s="705"/>
      <c r="AY806" s="705"/>
      <c r="AZ806" s="705"/>
      <c r="BA806" s="705"/>
      <c r="BB806" s="705"/>
      <c r="BC806" s="705"/>
      <c r="BD806" s="705"/>
      <c r="BE806" s="705"/>
      <c r="BF806" s="705"/>
      <c r="BG806" s="706"/>
    </row>
    <row r="807" spans="2:86" ht="14.55" customHeight="1" x14ac:dyDescent="0.2">
      <c r="B807" s="681"/>
      <c r="C807" s="682"/>
      <c r="D807" s="681"/>
      <c r="E807" s="720"/>
      <c r="F807" s="720"/>
      <c r="G807" s="720"/>
      <c r="H807" s="668"/>
      <c r="I807" s="669"/>
      <c r="J807" s="669"/>
      <c r="K807" s="670"/>
      <c r="L807" s="705"/>
      <c r="M807" s="705"/>
      <c r="N807" s="705"/>
      <c r="O807" s="705"/>
      <c r="P807" s="705"/>
      <c r="Q807" s="705"/>
      <c r="R807" s="705"/>
      <c r="S807" s="705"/>
      <c r="T807" s="705"/>
      <c r="U807" s="705"/>
      <c r="V807" s="705"/>
      <c r="W807" s="705"/>
      <c r="X807" s="705"/>
      <c r="Y807" s="705"/>
      <c r="Z807" s="705"/>
      <c r="AA807" s="705"/>
      <c r="AB807" s="705"/>
      <c r="AC807" s="705"/>
      <c r="AD807" s="706"/>
      <c r="AE807" s="681"/>
      <c r="AF807" s="682"/>
      <c r="AG807" s="681"/>
      <c r="AH807" s="720"/>
      <c r="AI807" s="720"/>
      <c r="AJ807" s="720"/>
      <c r="AK807" s="668"/>
      <c r="AL807" s="669"/>
      <c r="AM807" s="669"/>
      <c r="AN807" s="670"/>
      <c r="AO807" s="705"/>
      <c r="AP807" s="705"/>
      <c r="AQ807" s="705"/>
      <c r="AR807" s="705"/>
      <c r="AS807" s="705"/>
      <c r="AT807" s="705"/>
      <c r="AU807" s="705"/>
      <c r="AV807" s="705"/>
      <c r="AW807" s="705"/>
      <c r="AX807" s="705"/>
      <c r="AY807" s="705"/>
      <c r="AZ807" s="705"/>
      <c r="BA807" s="705"/>
      <c r="BB807" s="705"/>
      <c r="BC807" s="705"/>
      <c r="BD807" s="705"/>
      <c r="BE807" s="705"/>
      <c r="BF807" s="705"/>
      <c r="BG807" s="706"/>
    </row>
    <row r="808" spans="2:86" ht="14.55" customHeight="1" x14ac:dyDescent="0.2">
      <c r="B808" s="677" t="s">
        <v>1238</v>
      </c>
      <c r="C808" s="678"/>
      <c r="D808" s="659" t="s">
        <v>993</v>
      </c>
      <c r="E808" s="660"/>
      <c r="F808" s="660"/>
      <c r="G808" s="660"/>
      <c r="H808" s="671">
        <f ca="1">OFFSET('(6)定期点検調書'!$AA$13,L804-1,0)</f>
        <v>0</v>
      </c>
      <c r="I808" s="672"/>
      <c r="J808" s="672"/>
      <c r="K808" s="673"/>
      <c r="L808" s="705"/>
      <c r="M808" s="705"/>
      <c r="N808" s="705"/>
      <c r="O808" s="705"/>
      <c r="P808" s="705"/>
      <c r="Q808" s="705"/>
      <c r="R808" s="705"/>
      <c r="S808" s="705"/>
      <c r="T808" s="705"/>
      <c r="U808" s="705"/>
      <c r="V808" s="705"/>
      <c r="W808" s="705"/>
      <c r="X808" s="705"/>
      <c r="Y808" s="705"/>
      <c r="Z808" s="705"/>
      <c r="AA808" s="705"/>
      <c r="AB808" s="705"/>
      <c r="AC808" s="705"/>
      <c r="AD808" s="706"/>
      <c r="AE808" s="677" t="s">
        <v>1238</v>
      </c>
      <c r="AF808" s="678"/>
      <c r="AG808" s="659" t="s">
        <v>993</v>
      </c>
      <c r="AH808" s="660"/>
      <c r="AI808" s="660"/>
      <c r="AJ808" s="660"/>
      <c r="AK808" s="671">
        <f ca="1">OFFSET('(6)定期点検調書'!$AA$13,AO804-1,0)</f>
        <v>0</v>
      </c>
      <c r="AL808" s="672"/>
      <c r="AM808" s="672"/>
      <c r="AN808" s="673"/>
      <c r="AO808" s="705"/>
      <c r="AP808" s="705"/>
      <c r="AQ808" s="705"/>
      <c r="AR808" s="705"/>
      <c r="AS808" s="705"/>
      <c r="AT808" s="705"/>
      <c r="AU808" s="705"/>
      <c r="AV808" s="705"/>
      <c r="AW808" s="705"/>
      <c r="AX808" s="705"/>
      <c r="AY808" s="705"/>
      <c r="AZ808" s="705"/>
      <c r="BA808" s="705"/>
      <c r="BB808" s="705"/>
      <c r="BC808" s="705"/>
      <c r="BD808" s="705"/>
      <c r="BE808" s="705"/>
      <c r="BF808" s="705"/>
      <c r="BG808" s="706"/>
    </row>
    <row r="809" spans="2:86" ht="14.55" customHeight="1" x14ac:dyDescent="0.2">
      <c r="B809" s="679"/>
      <c r="C809" s="680"/>
      <c r="D809" s="662"/>
      <c r="E809" s="663"/>
      <c r="F809" s="663"/>
      <c r="G809" s="663"/>
      <c r="H809" s="674"/>
      <c r="I809" s="675"/>
      <c r="J809" s="675"/>
      <c r="K809" s="676"/>
      <c r="L809" s="705"/>
      <c r="M809" s="705"/>
      <c r="N809" s="705"/>
      <c r="O809" s="705"/>
      <c r="P809" s="705"/>
      <c r="Q809" s="705"/>
      <c r="R809" s="705"/>
      <c r="S809" s="705"/>
      <c r="T809" s="705"/>
      <c r="U809" s="705"/>
      <c r="V809" s="705"/>
      <c r="W809" s="705"/>
      <c r="X809" s="705"/>
      <c r="Y809" s="705"/>
      <c r="Z809" s="705"/>
      <c r="AA809" s="705"/>
      <c r="AB809" s="705"/>
      <c r="AC809" s="705"/>
      <c r="AD809" s="706"/>
      <c r="AE809" s="679"/>
      <c r="AF809" s="680"/>
      <c r="AG809" s="662"/>
      <c r="AH809" s="663"/>
      <c r="AI809" s="663"/>
      <c r="AJ809" s="663"/>
      <c r="AK809" s="674"/>
      <c r="AL809" s="675"/>
      <c r="AM809" s="675"/>
      <c r="AN809" s="676"/>
      <c r="AO809" s="705"/>
      <c r="AP809" s="705"/>
      <c r="AQ809" s="705"/>
      <c r="AR809" s="705"/>
      <c r="AS809" s="705"/>
      <c r="AT809" s="705"/>
      <c r="AU809" s="705"/>
      <c r="AV809" s="705"/>
      <c r="AW809" s="705"/>
      <c r="AX809" s="705"/>
      <c r="AY809" s="705"/>
      <c r="AZ809" s="705"/>
      <c r="BA809" s="705"/>
      <c r="BB809" s="705"/>
      <c r="BC809" s="705"/>
      <c r="BD809" s="705"/>
      <c r="BE809" s="705"/>
      <c r="BF809" s="705"/>
      <c r="BG809" s="706"/>
    </row>
    <row r="810" spans="2:86" ht="14.55" customHeight="1" x14ac:dyDescent="0.2">
      <c r="B810" s="679"/>
      <c r="C810" s="680"/>
      <c r="D810" s="659" t="s">
        <v>1239</v>
      </c>
      <c r="E810" s="660"/>
      <c r="F810" s="660"/>
      <c r="G810" s="660"/>
      <c r="H810" s="665">
        <f ca="1">OFFSET('(6)定期点検調書'!$AD$12,L804-1,0)</f>
        <v>0</v>
      </c>
      <c r="I810" s="666"/>
      <c r="J810" s="666"/>
      <c r="K810" s="667"/>
      <c r="L810" s="705"/>
      <c r="M810" s="705"/>
      <c r="N810" s="705"/>
      <c r="O810" s="705"/>
      <c r="P810" s="705"/>
      <c r="Q810" s="705"/>
      <c r="R810" s="705"/>
      <c r="S810" s="705"/>
      <c r="T810" s="705"/>
      <c r="U810" s="705"/>
      <c r="V810" s="705"/>
      <c r="W810" s="705"/>
      <c r="X810" s="705"/>
      <c r="Y810" s="705"/>
      <c r="Z810" s="705"/>
      <c r="AA810" s="705"/>
      <c r="AB810" s="705"/>
      <c r="AC810" s="705"/>
      <c r="AD810" s="706"/>
      <c r="AE810" s="679"/>
      <c r="AF810" s="680"/>
      <c r="AG810" s="659" t="s">
        <v>1239</v>
      </c>
      <c r="AH810" s="660"/>
      <c r="AI810" s="660"/>
      <c r="AJ810" s="660"/>
      <c r="AK810" s="665">
        <f ca="1">OFFSET('(6)定期点検調書'!$AD$12,AO804-1,0)</f>
        <v>0</v>
      </c>
      <c r="AL810" s="666"/>
      <c r="AM810" s="666"/>
      <c r="AN810" s="667"/>
      <c r="AO810" s="705"/>
      <c r="AP810" s="705"/>
      <c r="AQ810" s="705"/>
      <c r="AR810" s="705"/>
      <c r="AS810" s="705"/>
      <c r="AT810" s="705"/>
      <c r="AU810" s="705"/>
      <c r="AV810" s="705"/>
      <c r="AW810" s="705"/>
      <c r="AX810" s="705"/>
      <c r="AY810" s="705"/>
      <c r="AZ810" s="705"/>
      <c r="BA810" s="705"/>
      <c r="BB810" s="705"/>
      <c r="BC810" s="705"/>
      <c r="BD810" s="705"/>
      <c r="BE810" s="705"/>
      <c r="BF810" s="705"/>
      <c r="BG810" s="706"/>
    </row>
    <row r="811" spans="2:86" ht="14.55" customHeight="1" x14ac:dyDescent="0.2">
      <c r="B811" s="681"/>
      <c r="C811" s="682"/>
      <c r="D811" s="662"/>
      <c r="E811" s="663"/>
      <c r="F811" s="663"/>
      <c r="G811" s="663"/>
      <c r="H811" s="668"/>
      <c r="I811" s="669"/>
      <c r="J811" s="669"/>
      <c r="K811" s="670"/>
      <c r="L811" s="705"/>
      <c r="M811" s="705"/>
      <c r="N811" s="705"/>
      <c r="O811" s="705"/>
      <c r="P811" s="705"/>
      <c r="Q811" s="705"/>
      <c r="R811" s="705"/>
      <c r="S811" s="705"/>
      <c r="T811" s="705"/>
      <c r="U811" s="705"/>
      <c r="V811" s="705"/>
      <c r="W811" s="705"/>
      <c r="X811" s="705"/>
      <c r="Y811" s="705"/>
      <c r="Z811" s="705"/>
      <c r="AA811" s="705"/>
      <c r="AB811" s="705"/>
      <c r="AC811" s="705"/>
      <c r="AD811" s="706"/>
      <c r="AE811" s="681"/>
      <c r="AF811" s="682"/>
      <c r="AG811" s="662"/>
      <c r="AH811" s="663"/>
      <c r="AI811" s="663"/>
      <c r="AJ811" s="663"/>
      <c r="AK811" s="668"/>
      <c r="AL811" s="669"/>
      <c r="AM811" s="669"/>
      <c r="AN811" s="670"/>
      <c r="AO811" s="705"/>
      <c r="AP811" s="705"/>
      <c r="AQ811" s="705"/>
      <c r="AR811" s="705"/>
      <c r="AS811" s="705"/>
      <c r="AT811" s="705"/>
      <c r="AU811" s="705"/>
      <c r="AV811" s="705"/>
      <c r="AW811" s="705"/>
      <c r="AX811" s="705"/>
      <c r="AY811" s="705"/>
      <c r="AZ811" s="705"/>
      <c r="BA811" s="705"/>
      <c r="BB811" s="705"/>
      <c r="BC811" s="705"/>
      <c r="BD811" s="705"/>
      <c r="BE811" s="705"/>
      <c r="BF811" s="705"/>
      <c r="BG811" s="706"/>
    </row>
    <row r="812" spans="2:86" ht="28.95" customHeight="1" x14ac:dyDescent="0.2">
      <c r="B812" s="716" t="s">
        <v>995</v>
      </c>
      <c r="C812" s="717"/>
      <c r="D812" s="717"/>
      <c r="E812" s="717"/>
      <c r="F812" s="717"/>
      <c r="G812" s="718"/>
      <c r="H812" s="709">
        <f ca="1">OFFSET('(6)定期点検調書'!$AK$12,L804-1,0)</f>
        <v>0</v>
      </c>
      <c r="I812" s="710"/>
      <c r="J812" s="710"/>
      <c r="K812" s="711"/>
      <c r="L812" s="705"/>
      <c r="M812" s="705"/>
      <c r="N812" s="705"/>
      <c r="O812" s="705"/>
      <c r="P812" s="705"/>
      <c r="Q812" s="705"/>
      <c r="R812" s="705"/>
      <c r="S812" s="705"/>
      <c r="T812" s="705"/>
      <c r="U812" s="705"/>
      <c r="V812" s="705"/>
      <c r="W812" s="705"/>
      <c r="X812" s="705"/>
      <c r="Y812" s="705"/>
      <c r="Z812" s="705"/>
      <c r="AA812" s="705"/>
      <c r="AB812" s="705"/>
      <c r="AC812" s="705"/>
      <c r="AD812" s="706"/>
      <c r="AE812" s="716" t="s">
        <v>995</v>
      </c>
      <c r="AF812" s="717"/>
      <c r="AG812" s="717"/>
      <c r="AH812" s="717"/>
      <c r="AI812" s="717"/>
      <c r="AJ812" s="718"/>
      <c r="AK812" s="709">
        <f ca="1">OFFSET('(6)定期点検調書'!$AK$12,AO804-1,0)</f>
        <v>0</v>
      </c>
      <c r="AL812" s="710"/>
      <c r="AM812" s="710"/>
      <c r="AN812" s="711"/>
      <c r="AO812" s="705"/>
      <c r="AP812" s="705"/>
      <c r="AQ812" s="705"/>
      <c r="AR812" s="705"/>
      <c r="AS812" s="705"/>
      <c r="AT812" s="705"/>
      <c r="AU812" s="705"/>
      <c r="AV812" s="705"/>
      <c r="AW812" s="705"/>
      <c r="AX812" s="705"/>
      <c r="AY812" s="705"/>
      <c r="AZ812" s="705"/>
      <c r="BA812" s="705"/>
      <c r="BB812" s="705"/>
      <c r="BC812" s="705"/>
      <c r="BD812" s="705"/>
      <c r="BE812" s="705"/>
      <c r="BF812" s="705"/>
      <c r="BG812" s="706"/>
    </row>
    <row r="813" spans="2:86" ht="14.55" customHeight="1" x14ac:dyDescent="0.2">
      <c r="B813" s="677" t="s">
        <v>1240</v>
      </c>
      <c r="C813" s="661"/>
      <c r="D813" s="659" t="s">
        <v>994</v>
      </c>
      <c r="E813" s="660"/>
      <c r="F813" s="660"/>
      <c r="G813" s="661"/>
      <c r="H813" s="699" t="str">
        <f ca="1">OFFSET('(6)定期点検調書'!$BY$12,L804-1,0)</f>
        <v/>
      </c>
      <c r="I813" s="700"/>
      <c r="J813" s="700"/>
      <c r="K813" s="714"/>
      <c r="L813" s="705"/>
      <c r="M813" s="705"/>
      <c r="N813" s="705"/>
      <c r="O813" s="705"/>
      <c r="P813" s="705"/>
      <c r="Q813" s="705"/>
      <c r="R813" s="705"/>
      <c r="S813" s="705"/>
      <c r="T813" s="705"/>
      <c r="U813" s="705"/>
      <c r="V813" s="705"/>
      <c r="W813" s="705"/>
      <c r="X813" s="705"/>
      <c r="Y813" s="705"/>
      <c r="Z813" s="705"/>
      <c r="AA813" s="705"/>
      <c r="AB813" s="705"/>
      <c r="AC813" s="705"/>
      <c r="AD813" s="706"/>
      <c r="AE813" s="677" t="s">
        <v>1240</v>
      </c>
      <c r="AF813" s="661"/>
      <c r="AG813" s="659" t="s">
        <v>994</v>
      </c>
      <c r="AH813" s="660"/>
      <c r="AI813" s="660"/>
      <c r="AJ813" s="661"/>
      <c r="AK813" s="699" t="str">
        <f ca="1">OFFSET('(6)定期点検調書'!$BY$12,AO804-1,0)</f>
        <v/>
      </c>
      <c r="AL813" s="700"/>
      <c r="AM813" s="700"/>
      <c r="AN813" s="714"/>
      <c r="AO813" s="705"/>
      <c r="AP813" s="705"/>
      <c r="AQ813" s="705"/>
      <c r="AR813" s="705"/>
      <c r="AS813" s="705"/>
      <c r="AT813" s="705"/>
      <c r="AU813" s="705"/>
      <c r="AV813" s="705"/>
      <c r="AW813" s="705"/>
      <c r="AX813" s="705"/>
      <c r="AY813" s="705"/>
      <c r="AZ813" s="705"/>
      <c r="BA813" s="705"/>
      <c r="BB813" s="705"/>
      <c r="BC813" s="705"/>
      <c r="BD813" s="705"/>
      <c r="BE813" s="705"/>
      <c r="BF813" s="705"/>
      <c r="BG813" s="706"/>
    </row>
    <row r="814" spans="2:86" ht="14.55" customHeight="1" x14ac:dyDescent="0.2">
      <c r="B814" s="712"/>
      <c r="C814" s="713"/>
      <c r="D814" s="662"/>
      <c r="E814" s="663"/>
      <c r="F814" s="663"/>
      <c r="G814" s="664"/>
      <c r="H814" s="701"/>
      <c r="I814" s="702"/>
      <c r="J814" s="702"/>
      <c r="K814" s="715"/>
      <c r="L814" s="705"/>
      <c r="M814" s="705"/>
      <c r="N814" s="705"/>
      <c r="O814" s="705"/>
      <c r="P814" s="705"/>
      <c r="Q814" s="705"/>
      <c r="R814" s="705"/>
      <c r="S814" s="705"/>
      <c r="T814" s="705"/>
      <c r="U814" s="705"/>
      <c r="V814" s="705"/>
      <c r="W814" s="705"/>
      <c r="X814" s="705"/>
      <c r="Y814" s="705"/>
      <c r="Z814" s="705"/>
      <c r="AA814" s="705"/>
      <c r="AB814" s="705"/>
      <c r="AC814" s="705"/>
      <c r="AD814" s="706"/>
      <c r="AE814" s="712"/>
      <c r="AF814" s="713"/>
      <c r="AG814" s="662"/>
      <c r="AH814" s="663"/>
      <c r="AI814" s="663"/>
      <c r="AJ814" s="664"/>
      <c r="AK814" s="701"/>
      <c r="AL814" s="702"/>
      <c r="AM814" s="702"/>
      <c r="AN814" s="715"/>
      <c r="AO814" s="705"/>
      <c r="AP814" s="705"/>
      <c r="AQ814" s="705"/>
      <c r="AR814" s="705"/>
      <c r="AS814" s="705"/>
      <c r="AT814" s="705"/>
      <c r="AU814" s="705"/>
      <c r="AV814" s="705"/>
      <c r="AW814" s="705"/>
      <c r="AX814" s="705"/>
      <c r="AY814" s="705"/>
      <c r="AZ814" s="705"/>
      <c r="BA814" s="705"/>
      <c r="BB814" s="705"/>
      <c r="BC814" s="705"/>
      <c r="BD814" s="705"/>
      <c r="BE814" s="705"/>
      <c r="BF814" s="705"/>
      <c r="BG814" s="706"/>
    </row>
    <row r="815" spans="2:86" ht="14.55" customHeight="1" x14ac:dyDescent="0.2">
      <c r="B815" s="712"/>
      <c r="C815" s="713"/>
      <c r="D815" s="659" t="s">
        <v>1186</v>
      </c>
      <c r="E815" s="660"/>
      <c r="F815" s="660"/>
      <c r="G815" s="661"/>
      <c r="H815" s="665">
        <f ca="1">OFFSET('(6)定期点検調書'!$BC$12,L804-1,0)</f>
        <v>0</v>
      </c>
      <c r="I815" s="666"/>
      <c r="J815" s="666"/>
      <c r="K815" s="667"/>
      <c r="L815" s="705"/>
      <c r="M815" s="705"/>
      <c r="N815" s="705"/>
      <c r="O815" s="705"/>
      <c r="P815" s="705"/>
      <c r="Q815" s="705"/>
      <c r="R815" s="705"/>
      <c r="S815" s="705"/>
      <c r="T815" s="705"/>
      <c r="U815" s="705"/>
      <c r="V815" s="705"/>
      <c r="W815" s="705"/>
      <c r="X815" s="705"/>
      <c r="Y815" s="705"/>
      <c r="Z815" s="705"/>
      <c r="AA815" s="705"/>
      <c r="AB815" s="705"/>
      <c r="AC815" s="705"/>
      <c r="AD815" s="706"/>
      <c r="AE815" s="712"/>
      <c r="AF815" s="713"/>
      <c r="AG815" s="659" t="s">
        <v>1186</v>
      </c>
      <c r="AH815" s="660"/>
      <c r="AI815" s="660"/>
      <c r="AJ815" s="661"/>
      <c r="AK815" s="665">
        <f ca="1">OFFSET('(6)定期点検調書'!$BC$12,AO804-1,0)</f>
        <v>0</v>
      </c>
      <c r="AL815" s="666"/>
      <c r="AM815" s="666"/>
      <c r="AN815" s="667"/>
      <c r="AO815" s="705"/>
      <c r="AP815" s="705"/>
      <c r="AQ815" s="705"/>
      <c r="AR815" s="705"/>
      <c r="AS815" s="705"/>
      <c r="AT815" s="705"/>
      <c r="AU815" s="705"/>
      <c r="AV815" s="705"/>
      <c r="AW815" s="705"/>
      <c r="AX815" s="705"/>
      <c r="AY815" s="705"/>
      <c r="AZ815" s="705"/>
      <c r="BA815" s="705"/>
      <c r="BB815" s="705"/>
      <c r="BC815" s="705"/>
      <c r="BD815" s="705"/>
      <c r="BE815" s="705"/>
      <c r="BF815" s="705"/>
      <c r="BG815" s="706"/>
    </row>
    <row r="816" spans="2:86" ht="14.55" customHeight="1" x14ac:dyDescent="0.2">
      <c r="B816" s="712"/>
      <c r="C816" s="713"/>
      <c r="D816" s="662"/>
      <c r="E816" s="663"/>
      <c r="F816" s="663"/>
      <c r="G816" s="664"/>
      <c r="H816" s="668"/>
      <c r="I816" s="669"/>
      <c r="J816" s="669"/>
      <c r="K816" s="670"/>
      <c r="L816" s="705"/>
      <c r="M816" s="705"/>
      <c r="N816" s="705"/>
      <c r="O816" s="705"/>
      <c r="P816" s="705"/>
      <c r="Q816" s="705"/>
      <c r="R816" s="705"/>
      <c r="S816" s="705"/>
      <c r="T816" s="705"/>
      <c r="U816" s="705"/>
      <c r="V816" s="705"/>
      <c r="W816" s="705"/>
      <c r="X816" s="705"/>
      <c r="Y816" s="705"/>
      <c r="Z816" s="705"/>
      <c r="AA816" s="705"/>
      <c r="AB816" s="705"/>
      <c r="AC816" s="705"/>
      <c r="AD816" s="706"/>
      <c r="AE816" s="712"/>
      <c r="AF816" s="713"/>
      <c r="AG816" s="662"/>
      <c r="AH816" s="663"/>
      <c r="AI816" s="663"/>
      <c r="AJ816" s="664"/>
      <c r="AK816" s="668"/>
      <c r="AL816" s="669"/>
      <c r="AM816" s="669"/>
      <c r="AN816" s="670"/>
      <c r="AO816" s="705"/>
      <c r="AP816" s="705"/>
      <c r="AQ816" s="705"/>
      <c r="AR816" s="705"/>
      <c r="AS816" s="705"/>
      <c r="AT816" s="705"/>
      <c r="AU816" s="705"/>
      <c r="AV816" s="705"/>
      <c r="AW816" s="705"/>
      <c r="AX816" s="705"/>
      <c r="AY816" s="705"/>
      <c r="AZ816" s="705"/>
      <c r="BA816" s="705"/>
      <c r="BB816" s="705"/>
      <c r="BC816" s="705"/>
      <c r="BD816" s="705"/>
      <c r="BE816" s="705"/>
      <c r="BF816" s="705"/>
      <c r="BG816" s="706"/>
    </row>
    <row r="817" spans="2:86" ht="14.55" customHeight="1" x14ac:dyDescent="0.2">
      <c r="B817" s="712"/>
      <c r="C817" s="713"/>
      <c r="D817" s="659" t="s">
        <v>1187</v>
      </c>
      <c r="E817" s="660"/>
      <c r="F817" s="660"/>
      <c r="G817" s="661"/>
      <c r="H817" s="665">
        <f ca="1">OFFSET('(6)定期点検調書'!$BF$12,L804-1,0)</f>
        <v>0</v>
      </c>
      <c r="I817" s="666"/>
      <c r="J817" s="666"/>
      <c r="K817" s="667"/>
      <c r="L817" s="705"/>
      <c r="M817" s="705"/>
      <c r="N817" s="705"/>
      <c r="O817" s="705"/>
      <c r="P817" s="705"/>
      <c r="Q817" s="705"/>
      <c r="R817" s="705"/>
      <c r="S817" s="705"/>
      <c r="T817" s="705"/>
      <c r="U817" s="705"/>
      <c r="V817" s="705"/>
      <c r="W817" s="705"/>
      <c r="X817" s="705"/>
      <c r="Y817" s="705"/>
      <c r="Z817" s="705"/>
      <c r="AA817" s="705"/>
      <c r="AB817" s="705"/>
      <c r="AC817" s="705"/>
      <c r="AD817" s="706"/>
      <c r="AE817" s="712"/>
      <c r="AF817" s="713"/>
      <c r="AG817" s="659" t="s">
        <v>1187</v>
      </c>
      <c r="AH817" s="660"/>
      <c r="AI817" s="660"/>
      <c r="AJ817" s="661"/>
      <c r="AK817" s="665">
        <f ca="1">OFFSET('(6)定期点検調書'!$BF$12,AO804-1,0)</f>
        <v>0</v>
      </c>
      <c r="AL817" s="666"/>
      <c r="AM817" s="666"/>
      <c r="AN817" s="667"/>
      <c r="AO817" s="705"/>
      <c r="AP817" s="705"/>
      <c r="AQ817" s="705"/>
      <c r="AR817" s="705"/>
      <c r="AS817" s="705"/>
      <c r="AT817" s="705"/>
      <c r="AU817" s="705"/>
      <c r="AV817" s="705"/>
      <c r="AW817" s="705"/>
      <c r="AX817" s="705"/>
      <c r="AY817" s="705"/>
      <c r="AZ817" s="705"/>
      <c r="BA817" s="705"/>
      <c r="BB817" s="705"/>
      <c r="BC817" s="705"/>
      <c r="BD817" s="705"/>
      <c r="BE817" s="705"/>
      <c r="BF817" s="705"/>
      <c r="BG817" s="706"/>
    </row>
    <row r="818" spans="2:86" ht="14.55" customHeight="1" x14ac:dyDescent="0.2">
      <c r="B818" s="662"/>
      <c r="C818" s="664"/>
      <c r="D818" s="662"/>
      <c r="E818" s="663"/>
      <c r="F818" s="663"/>
      <c r="G818" s="664"/>
      <c r="H818" s="668"/>
      <c r="I818" s="669"/>
      <c r="J818" s="669"/>
      <c r="K818" s="670"/>
      <c r="L818" s="707"/>
      <c r="M818" s="707"/>
      <c r="N818" s="707"/>
      <c r="O818" s="707"/>
      <c r="P818" s="707"/>
      <c r="Q818" s="707"/>
      <c r="R818" s="707"/>
      <c r="S818" s="707"/>
      <c r="T818" s="707"/>
      <c r="U818" s="707"/>
      <c r="V818" s="707"/>
      <c r="W818" s="707"/>
      <c r="X818" s="707"/>
      <c r="Y818" s="707"/>
      <c r="Z818" s="707"/>
      <c r="AA818" s="707"/>
      <c r="AB818" s="707"/>
      <c r="AC818" s="707"/>
      <c r="AD818" s="708"/>
      <c r="AE818" s="662"/>
      <c r="AF818" s="664"/>
      <c r="AG818" s="662"/>
      <c r="AH818" s="663"/>
      <c r="AI818" s="663"/>
      <c r="AJ818" s="664"/>
      <c r="AK818" s="668"/>
      <c r="AL818" s="669"/>
      <c r="AM818" s="669"/>
      <c r="AN818" s="670"/>
      <c r="AO818" s="707"/>
      <c r="AP818" s="707"/>
      <c r="AQ818" s="707"/>
      <c r="AR818" s="707"/>
      <c r="AS818" s="707"/>
      <c r="AT818" s="707"/>
      <c r="AU818" s="707"/>
      <c r="AV818" s="707"/>
      <c r="AW818" s="707"/>
      <c r="AX818" s="707"/>
      <c r="AY818" s="707"/>
      <c r="AZ818" s="707"/>
      <c r="BA818" s="707"/>
      <c r="BB818" s="707"/>
      <c r="BC818" s="707"/>
      <c r="BD818" s="707"/>
      <c r="BE818" s="707"/>
      <c r="BF818" s="707"/>
      <c r="BG818" s="708"/>
    </row>
    <row r="819" spans="2:86" ht="14.55" customHeight="1" x14ac:dyDescent="0.2">
      <c r="B819" s="683" t="s">
        <v>1241</v>
      </c>
      <c r="C819" s="683"/>
      <c r="D819" s="683"/>
      <c r="E819" s="683"/>
      <c r="F819" s="683"/>
      <c r="G819" s="683"/>
      <c r="H819" s="699" t="str">
        <f ca="1">IF(OFFSET('(6)定期点検調書'!$AR$12,L804-1,0)="","",OFFSET('(6)定期点検調書'!$AQ$12,L804-1,0)&amp;TEXT(OFFSET('(6)定期点検調書'!$AR$12,L804-1,0),"0.0")&amp;OFFSET('(6)定期点検調書'!$AT$12,L804-1,0))  &amp;  IF(OFFSET('(6)定期点検調書'!$AV$12,L804-1,0)="","","／"&amp;OFFSET('(6)定期点検調書'!$AU$12,L804-1,0)&amp;TEXT(OFFSET('(6)定期点検調書'!$AV$12,L804-1,0),"0.0")&amp;OFFSET('(6)定期点検調書'!$AX$12,L804-1,0))  &amp;  IF(OFFSET('(6)定期点検調書'!$AZ$12,L804-1,0)="","","／"&amp;OFFSET('(6)定期点検調書'!$AY$12,L804-1,0)&amp;TEXT(OFFSET('(6)定期点検調書'!$AZ$12,L804-1,0),"0.0")&amp;OFFSET('(6)定期点検調書'!$BB$12,L804-1,0))</f>
        <v/>
      </c>
      <c r="I819" s="700"/>
      <c r="J819" s="700"/>
      <c r="K819" s="700"/>
      <c r="L819" s="700"/>
      <c r="M819" s="700"/>
      <c r="N819" s="700"/>
      <c r="O819" s="700"/>
      <c r="P819" s="685" t="s">
        <v>1243</v>
      </c>
      <c r="Q819" s="685"/>
      <c r="R819" s="685"/>
      <c r="S819" s="685"/>
      <c r="T819" s="685"/>
      <c r="U819" s="685"/>
      <c r="V819" s="685"/>
      <c r="W819" s="686" t="str">
        <f ca="1">OFFSET('(6)定期点検調書'!$F$12,L804-1,0)</f>
        <v/>
      </c>
      <c r="X819" s="687"/>
      <c r="Y819" s="687"/>
      <c r="Z819" s="687"/>
      <c r="AA819" s="687"/>
      <c r="AB819" s="687"/>
      <c r="AC819" s="687"/>
      <c r="AD819" s="688"/>
      <c r="AE819" s="683" t="s">
        <v>1241</v>
      </c>
      <c r="AF819" s="683"/>
      <c r="AG819" s="683"/>
      <c r="AH819" s="683"/>
      <c r="AI819" s="683"/>
      <c r="AJ819" s="683"/>
      <c r="AK819" s="699" t="str">
        <f ca="1">IF(OFFSET('(6)定期点検調書'!$AR$12,AO804-1,0)="","",OFFSET('(6)定期点検調書'!$AQ$12,AO804-1,0)&amp;TEXT(OFFSET('(6)定期点検調書'!$AR$12,AO804-1,0),"0.0")&amp;OFFSET('(6)定期点検調書'!$AT$12,AO804-1,0))  &amp;  IF(OFFSET('(6)定期点検調書'!$AV$12,AO804-1,0)="","","／"&amp;OFFSET('(6)定期点検調書'!$AU$12,AO804-1,0)&amp;TEXT(OFFSET('(6)定期点検調書'!$AV$12,AO804-1,0),"0.0")&amp;OFFSET('(6)定期点検調書'!$AX$12,AO804-1,0))  &amp;  IF(OFFSET('(6)定期点検調書'!$AZ$12,AO804-1,0)="","","／"&amp;OFFSET('(6)定期点検調書'!$AY$12,AO804-1,0)&amp;TEXT(OFFSET('(6)定期点検調書'!$AZ$12,AO804-1,0),"0.0")&amp;OFFSET('(6)定期点検調書'!$BB$12,AO804-1,0))</f>
        <v/>
      </c>
      <c r="AL819" s="700"/>
      <c r="AM819" s="700"/>
      <c r="AN819" s="700"/>
      <c r="AO819" s="700"/>
      <c r="AP819" s="700"/>
      <c r="AQ819" s="700"/>
      <c r="AR819" s="700"/>
      <c r="AS819" s="685" t="s">
        <v>1243</v>
      </c>
      <c r="AT819" s="685"/>
      <c r="AU819" s="685"/>
      <c r="AV819" s="685"/>
      <c r="AW819" s="685"/>
      <c r="AX819" s="685"/>
      <c r="AY819" s="685"/>
      <c r="AZ819" s="686" t="str">
        <f ca="1">OFFSET('(6)定期点検調書'!$F$12,AO804-1,0)</f>
        <v/>
      </c>
      <c r="BA819" s="687"/>
      <c r="BB819" s="687"/>
      <c r="BC819" s="687"/>
      <c r="BD819" s="687"/>
      <c r="BE819" s="687"/>
      <c r="BF819" s="687"/>
      <c r="BG819" s="688"/>
    </row>
    <row r="820" spans="2:86" ht="14.55" customHeight="1" x14ac:dyDescent="0.2">
      <c r="B820" s="683"/>
      <c r="C820" s="683"/>
      <c r="D820" s="683"/>
      <c r="E820" s="683"/>
      <c r="F820" s="683"/>
      <c r="G820" s="683"/>
      <c r="H820" s="701"/>
      <c r="I820" s="702"/>
      <c r="J820" s="702"/>
      <c r="K820" s="702"/>
      <c r="L820" s="702"/>
      <c r="M820" s="702"/>
      <c r="N820" s="702"/>
      <c r="O820" s="702"/>
      <c r="P820" s="685"/>
      <c r="Q820" s="685"/>
      <c r="R820" s="685"/>
      <c r="S820" s="685"/>
      <c r="T820" s="685"/>
      <c r="U820" s="685"/>
      <c r="V820" s="685"/>
      <c r="W820" s="689"/>
      <c r="X820" s="690"/>
      <c r="Y820" s="690"/>
      <c r="Z820" s="690"/>
      <c r="AA820" s="690"/>
      <c r="AB820" s="690"/>
      <c r="AC820" s="690"/>
      <c r="AD820" s="691"/>
      <c r="AE820" s="683"/>
      <c r="AF820" s="683"/>
      <c r="AG820" s="683"/>
      <c r="AH820" s="683"/>
      <c r="AI820" s="683"/>
      <c r="AJ820" s="683"/>
      <c r="AK820" s="701"/>
      <c r="AL820" s="702"/>
      <c r="AM820" s="702"/>
      <c r="AN820" s="702"/>
      <c r="AO820" s="702"/>
      <c r="AP820" s="702"/>
      <c r="AQ820" s="702"/>
      <c r="AR820" s="702"/>
      <c r="AS820" s="685"/>
      <c r="AT820" s="685"/>
      <c r="AU820" s="685"/>
      <c r="AV820" s="685"/>
      <c r="AW820" s="685"/>
      <c r="AX820" s="685"/>
      <c r="AY820" s="685"/>
      <c r="AZ820" s="689"/>
      <c r="BA820" s="690"/>
      <c r="BB820" s="690"/>
      <c r="BC820" s="690"/>
      <c r="BD820" s="690"/>
      <c r="BE820" s="690"/>
      <c r="BF820" s="690"/>
      <c r="BG820" s="691"/>
    </row>
    <row r="821" spans="2:86" ht="14.55" customHeight="1" x14ac:dyDescent="0.2">
      <c r="B821" s="659" t="s">
        <v>1242</v>
      </c>
      <c r="C821" s="660"/>
      <c r="D821" s="660"/>
      <c r="E821" s="660"/>
      <c r="F821" s="660"/>
      <c r="G821" s="661"/>
      <c r="H821" s="671"/>
      <c r="I821" s="672"/>
      <c r="J821" s="672"/>
      <c r="K821" s="672"/>
      <c r="L821" s="672"/>
      <c r="M821" s="672"/>
      <c r="N821" s="672"/>
      <c r="O821" s="672"/>
      <c r="P821" s="692" t="s">
        <v>996</v>
      </c>
      <c r="Q821" s="692"/>
      <c r="R821" s="692"/>
      <c r="S821" s="692"/>
      <c r="T821" s="692"/>
      <c r="U821" s="692"/>
      <c r="V821" s="692"/>
      <c r="W821" s="693"/>
      <c r="X821" s="694"/>
      <c r="Y821" s="694"/>
      <c r="Z821" s="694"/>
      <c r="AA821" s="694"/>
      <c r="AB821" s="694"/>
      <c r="AC821" s="694"/>
      <c r="AD821" s="695"/>
      <c r="AE821" s="659" t="s">
        <v>1242</v>
      </c>
      <c r="AF821" s="660"/>
      <c r="AG821" s="660"/>
      <c r="AH821" s="660"/>
      <c r="AI821" s="660"/>
      <c r="AJ821" s="661"/>
      <c r="AK821" s="671"/>
      <c r="AL821" s="672"/>
      <c r="AM821" s="672"/>
      <c r="AN821" s="672"/>
      <c r="AO821" s="672"/>
      <c r="AP821" s="672"/>
      <c r="AQ821" s="672"/>
      <c r="AR821" s="672"/>
      <c r="AS821" s="692" t="s">
        <v>996</v>
      </c>
      <c r="AT821" s="692"/>
      <c r="AU821" s="692"/>
      <c r="AV821" s="692"/>
      <c r="AW821" s="692"/>
      <c r="AX821" s="692"/>
      <c r="AY821" s="692"/>
      <c r="AZ821" s="693"/>
      <c r="BA821" s="694"/>
      <c r="BB821" s="694"/>
      <c r="BC821" s="694"/>
      <c r="BD821" s="694"/>
      <c r="BE821" s="694"/>
      <c r="BF821" s="694"/>
      <c r="BG821" s="695"/>
    </row>
    <row r="822" spans="2:86" ht="14.55" customHeight="1" x14ac:dyDescent="0.2">
      <c r="B822" s="662"/>
      <c r="C822" s="663"/>
      <c r="D822" s="663"/>
      <c r="E822" s="663"/>
      <c r="F822" s="663"/>
      <c r="G822" s="664"/>
      <c r="H822" s="674"/>
      <c r="I822" s="675"/>
      <c r="J822" s="675"/>
      <c r="K822" s="675"/>
      <c r="L822" s="675"/>
      <c r="M822" s="675"/>
      <c r="N822" s="675"/>
      <c r="O822" s="675"/>
      <c r="P822" s="692"/>
      <c r="Q822" s="692"/>
      <c r="R822" s="692"/>
      <c r="S822" s="692"/>
      <c r="T822" s="692"/>
      <c r="U822" s="692"/>
      <c r="V822" s="692"/>
      <c r="W822" s="696"/>
      <c r="X822" s="697"/>
      <c r="Y822" s="697"/>
      <c r="Z822" s="697"/>
      <c r="AA822" s="697"/>
      <c r="AB822" s="697"/>
      <c r="AC822" s="697"/>
      <c r="AD822" s="698"/>
      <c r="AE822" s="662"/>
      <c r="AF822" s="663"/>
      <c r="AG822" s="663"/>
      <c r="AH822" s="663"/>
      <c r="AI822" s="663"/>
      <c r="AJ822" s="664"/>
      <c r="AK822" s="674"/>
      <c r="AL822" s="675"/>
      <c r="AM822" s="675"/>
      <c r="AN822" s="675"/>
      <c r="AO822" s="675"/>
      <c r="AP822" s="675"/>
      <c r="AQ822" s="675"/>
      <c r="AR822" s="675"/>
      <c r="AS822" s="692"/>
      <c r="AT822" s="692"/>
      <c r="AU822" s="692"/>
      <c r="AV822" s="692"/>
      <c r="AW822" s="692"/>
      <c r="AX822" s="692"/>
      <c r="AY822" s="692"/>
      <c r="AZ822" s="696"/>
      <c r="BA822" s="697"/>
      <c r="BB822" s="697"/>
      <c r="BC822" s="697"/>
      <c r="BD822" s="697"/>
      <c r="BE822" s="697"/>
      <c r="BF822" s="697"/>
      <c r="BG822" s="698"/>
    </row>
    <row r="823" spans="2:86" ht="19.5" customHeight="1" x14ac:dyDescent="0.2">
      <c r="B823" s="683" t="s">
        <v>79</v>
      </c>
      <c r="C823" s="683"/>
      <c r="D823" s="683"/>
      <c r="E823" s="683"/>
      <c r="F823" s="683"/>
      <c r="G823" s="683"/>
      <c r="H823" s="684">
        <f ca="1">OFFSET('(6)定期点検調書'!$CA$12,L804-1,0)</f>
        <v>0</v>
      </c>
      <c r="I823" s="684"/>
      <c r="J823" s="684"/>
      <c r="K823" s="684"/>
      <c r="L823" s="684"/>
      <c r="M823" s="684"/>
      <c r="N823" s="684"/>
      <c r="O823" s="684"/>
      <c r="P823" s="684"/>
      <c r="Q823" s="684"/>
      <c r="R823" s="684"/>
      <c r="S823" s="684"/>
      <c r="T823" s="684"/>
      <c r="U823" s="684"/>
      <c r="V823" s="684"/>
      <c r="W823" s="684"/>
      <c r="X823" s="684"/>
      <c r="Y823" s="684"/>
      <c r="Z823" s="684"/>
      <c r="AA823" s="684"/>
      <c r="AB823" s="684"/>
      <c r="AC823" s="684"/>
      <c r="AD823" s="684"/>
      <c r="AE823" s="683" t="s">
        <v>79</v>
      </c>
      <c r="AF823" s="683"/>
      <c r="AG823" s="683"/>
      <c r="AH823" s="683"/>
      <c r="AI823" s="683"/>
      <c r="AJ823" s="683"/>
      <c r="AK823" s="684">
        <f ca="1">OFFSET('(6)定期点検調書'!$CA$12,AO804-1,0)</f>
        <v>0</v>
      </c>
      <c r="AL823" s="684"/>
      <c r="AM823" s="684"/>
      <c r="AN823" s="684"/>
      <c r="AO823" s="684"/>
      <c r="AP823" s="684"/>
      <c r="AQ823" s="684"/>
      <c r="AR823" s="684"/>
      <c r="AS823" s="684"/>
      <c r="AT823" s="684"/>
      <c r="AU823" s="684"/>
      <c r="AV823" s="684"/>
      <c r="AW823" s="684"/>
      <c r="AX823" s="684"/>
      <c r="AY823" s="684"/>
      <c r="AZ823" s="684"/>
      <c r="BA823" s="684"/>
      <c r="BB823" s="684"/>
      <c r="BC823" s="684"/>
      <c r="BD823" s="684"/>
      <c r="BE823" s="684"/>
      <c r="BF823" s="684"/>
      <c r="BG823" s="684"/>
      <c r="CH823" s="473"/>
    </row>
    <row r="824" spans="2:86" ht="19.5" customHeight="1" x14ac:dyDescent="0.2">
      <c r="B824" s="683"/>
      <c r="C824" s="683"/>
      <c r="D824" s="683"/>
      <c r="E824" s="683"/>
      <c r="F824" s="683"/>
      <c r="G824" s="683"/>
      <c r="H824" s="684"/>
      <c r="I824" s="684"/>
      <c r="J824" s="684"/>
      <c r="K824" s="684"/>
      <c r="L824" s="684"/>
      <c r="M824" s="684"/>
      <c r="N824" s="684"/>
      <c r="O824" s="684"/>
      <c r="P824" s="684"/>
      <c r="Q824" s="684"/>
      <c r="R824" s="684"/>
      <c r="S824" s="684"/>
      <c r="T824" s="684"/>
      <c r="U824" s="684"/>
      <c r="V824" s="684"/>
      <c r="W824" s="684"/>
      <c r="X824" s="684"/>
      <c r="Y824" s="684"/>
      <c r="Z824" s="684"/>
      <c r="AA824" s="684"/>
      <c r="AB824" s="684"/>
      <c r="AC824" s="684"/>
      <c r="AD824" s="684"/>
      <c r="AE824" s="683"/>
      <c r="AF824" s="683"/>
      <c r="AG824" s="683"/>
      <c r="AH824" s="683"/>
      <c r="AI824" s="683"/>
      <c r="AJ824" s="683"/>
      <c r="AK824" s="684"/>
      <c r="AL824" s="684"/>
      <c r="AM824" s="684"/>
      <c r="AN824" s="684"/>
      <c r="AO824" s="684"/>
      <c r="AP824" s="684"/>
      <c r="AQ824" s="684"/>
      <c r="AR824" s="684"/>
      <c r="AS824" s="684"/>
      <c r="AT824" s="684"/>
      <c r="AU824" s="684"/>
      <c r="AV824" s="684"/>
      <c r="AW824" s="684"/>
      <c r="AX824" s="684"/>
      <c r="AY824" s="684"/>
      <c r="AZ824" s="684"/>
      <c r="BA824" s="684"/>
      <c r="BB824" s="684"/>
      <c r="BC824" s="684"/>
      <c r="BD824" s="684"/>
      <c r="BE824" s="684"/>
      <c r="BF824" s="684"/>
      <c r="BG824" s="684"/>
    </row>
    <row r="825" spans="2:86" ht="14.55" customHeight="1" x14ac:dyDescent="0.2">
      <c r="B825" s="677" t="s">
        <v>1038</v>
      </c>
      <c r="C825" s="678"/>
      <c r="D825" s="677" t="s">
        <v>1237</v>
      </c>
      <c r="E825" s="719"/>
      <c r="F825" s="719"/>
      <c r="G825" s="719"/>
      <c r="H825" s="665">
        <f ca="1">OFFSET('(6)定期点検調書'!$B$12,L825-1,0)</f>
        <v>0</v>
      </c>
      <c r="I825" s="666"/>
      <c r="J825" s="666"/>
      <c r="K825" s="667"/>
      <c r="L825" s="703">
        <f>AO804+1</f>
        <v>79</v>
      </c>
      <c r="M825" s="703"/>
      <c r="N825" s="703"/>
      <c r="O825" s="703"/>
      <c r="P825" s="703"/>
      <c r="Q825" s="703"/>
      <c r="R825" s="703"/>
      <c r="S825" s="703"/>
      <c r="T825" s="703"/>
      <c r="U825" s="703"/>
      <c r="V825" s="703"/>
      <c r="W825" s="703"/>
      <c r="X825" s="703"/>
      <c r="Y825" s="703"/>
      <c r="Z825" s="703"/>
      <c r="AA825" s="703"/>
      <c r="AB825" s="703"/>
      <c r="AC825" s="703"/>
      <c r="AD825" s="704"/>
      <c r="AE825" s="677" t="s">
        <v>1038</v>
      </c>
      <c r="AF825" s="678"/>
      <c r="AG825" s="677" t="s">
        <v>1237</v>
      </c>
      <c r="AH825" s="719"/>
      <c r="AI825" s="719"/>
      <c r="AJ825" s="719"/>
      <c r="AK825" s="665">
        <f ca="1">OFFSET('(6)定期点検調書'!$B$12,AO825-1,0)</f>
        <v>0</v>
      </c>
      <c r="AL825" s="666"/>
      <c r="AM825" s="666"/>
      <c r="AN825" s="667"/>
      <c r="AO825" s="703">
        <f>L825+1</f>
        <v>80</v>
      </c>
      <c r="AP825" s="703"/>
      <c r="AQ825" s="703"/>
      <c r="AR825" s="703"/>
      <c r="AS825" s="703"/>
      <c r="AT825" s="703"/>
      <c r="AU825" s="703"/>
      <c r="AV825" s="703"/>
      <c r="AW825" s="703"/>
      <c r="AX825" s="703"/>
      <c r="AY825" s="703"/>
      <c r="AZ825" s="703"/>
      <c r="BA825" s="703"/>
      <c r="BB825" s="703"/>
      <c r="BC825" s="703"/>
      <c r="BD825" s="703"/>
      <c r="BE825" s="703"/>
      <c r="BF825" s="703"/>
      <c r="BG825" s="704"/>
    </row>
    <row r="826" spans="2:86" ht="14.55" customHeight="1" x14ac:dyDescent="0.2">
      <c r="B826" s="679"/>
      <c r="C826" s="680"/>
      <c r="D826" s="681"/>
      <c r="E826" s="720"/>
      <c r="F826" s="720"/>
      <c r="G826" s="720"/>
      <c r="H826" s="668"/>
      <c r="I826" s="669"/>
      <c r="J826" s="669"/>
      <c r="K826" s="670"/>
      <c r="L826" s="705"/>
      <c r="M826" s="705"/>
      <c r="N826" s="705"/>
      <c r="O826" s="705"/>
      <c r="P826" s="705"/>
      <c r="Q826" s="705"/>
      <c r="R826" s="705"/>
      <c r="S826" s="705"/>
      <c r="T826" s="705"/>
      <c r="U826" s="705"/>
      <c r="V826" s="705"/>
      <c r="W826" s="705"/>
      <c r="X826" s="705"/>
      <c r="Y826" s="705"/>
      <c r="Z826" s="705"/>
      <c r="AA826" s="705"/>
      <c r="AB826" s="705"/>
      <c r="AC826" s="705"/>
      <c r="AD826" s="706"/>
      <c r="AE826" s="679"/>
      <c r="AF826" s="680"/>
      <c r="AG826" s="681"/>
      <c r="AH826" s="720"/>
      <c r="AI826" s="720"/>
      <c r="AJ826" s="720"/>
      <c r="AK826" s="668"/>
      <c r="AL826" s="669"/>
      <c r="AM826" s="669"/>
      <c r="AN826" s="670"/>
      <c r="AO826" s="705"/>
      <c r="AP826" s="705"/>
      <c r="AQ826" s="705"/>
      <c r="AR826" s="705"/>
      <c r="AS826" s="705"/>
      <c r="AT826" s="705"/>
      <c r="AU826" s="705"/>
      <c r="AV826" s="705"/>
      <c r="AW826" s="705"/>
      <c r="AX826" s="705"/>
      <c r="AY826" s="705"/>
      <c r="AZ826" s="705"/>
      <c r="BA826" s="705"/>
      <c r="BB826" s="705"/>
      <c r="BC826" s="705"/>
      <c r="BD826" s="705"/>
      <c r="BE826" s="705"/>
      <c r="BF826" s="705"/>
      <c r="BG826" s="706"/>
    </row>
    <row r="827" spans="2:86" ht="14.55" customHeight="1" x14ac:dyDescent="0.2">
      <c r="B827" s="679"/>
      <c r="C827" s="680"/>
      <c r="D827" s="677" t="s">
        <v>992</v>
      </c>
      <c r="E827" s="719"/>
      <c r="F827" s="719"/>
      <c r="G827" s="719"/>
      <c r="H827" s="665">
        <f ca="1">OFFSET('(6)定期点検調書'!$D$12,L825-1,0)</f>
        <v>0</v>
      </c>
      <c r="I827" s="666"/>
      <c r="J827" s="666"/>
      <c r="K827" s="667"/>
      <c r="L827" s="705"/>
      <c r="M827" s="705"/>
      <c r="N827" s="705"/>
      <c r="O827" s="705"/>
      <c r="P827" s="705"/>
      <c r="Q827" s="705"/>
      <c r="R827" s="705"/>
      <c r="S827" s="705"/>
      <c r="T827" s="705"/>
      <c r="U827" s="705"/>
      <c r="V827" s="705"/>
      <c r="W827" s="705"/>
      <c r="X827" s="705"/>
      <c r="Y827" s="705"/>
      <c r="Z827" s="705"/>
      <c r="AA827" s="705"/>
      <c r="AB827" s="705"/>
      <c r="AC827" s="705"/>
      <c r="AD827" s="706"/>
      <c r="AE827" s="679"/>
      <c r="AF827" s="680"/>
      <c r="AG827" s="677" t="s">
        <v>992</v>
      </c>
      <c r="AH827" s="719"/>
      <c r="AI827" s="719"/>
      <c r="AJ827" s="719"/>
      <c r="AK827" s="665">
        <f ca="1">OFFSET('(6)定期点検調書'!$D$12,AO825-1,0)</f>
        <v>0</v>
      </c>
      <c r="AL827" s="666"/>
      <c r="AM827" s="666"/>
      <c r="AN827" s="667"/>
      <c r="AO827" s="705"/>
      <c r="AP827" s="705"/>
      <c r="AQ827" s="705"/>
      <c r="AR827" s="705"/>
      <c r="AS827" s="705"/>
      <c r="AT827" s="705"/>
      <c r="AU827" s="705"/>
      <c r="AV827" s="705"/>
      <c r="AW827" s="705"/>
      <c r="AX827" s="705"/>
      <c r="AY827" s="705"/>
      <c r="AZ827" s="705"/>
      <c r="BA827" s="705"/>
      <c r="BB827" s="705"/>
      <c r="BC827" s="705"/>
      <c r="BD827" s="705"/>
      <c r="BE827" s="705"/>
      <c r="BF827" s="705"/>
      <c r="BG827" s="706"/>
    </row>
    <row r="828" spans="2:86" ht="14.55" customHeight="1" x14ac:dyDescent="0.2">
      <c r="B828" s="681"/>
      <c r="C828" s="682"/>
      <c r="D828" s="681"/>
      <c r="E828" s="720"/>
      <c r="F828" s="720"/>
      <c r="G828" s="720"/>
      <c r="H828" s="668"/>
      <c r="I828" s="669"/>
      <c r="J828" s="669"/>
      <c r="K828" s="670"/>
      <c r="L828" s="705"/>
      <c r="M828" s="705"/>
      <c r="N828" s="705"/>
      <c r="O828" s="705"/>
      <c r="P828" s="705"/>
      <c r="Q828" s="705"/>
      <c r="R828" s="705"/>
      <c r="S828" s="705"/>
      <c r="T828" s="705"/>
      <c r="U828" s="705"/>
      <c r="V828" s="705"/>
      <c r="W828" s="705"/>
      <c r="X828" s="705"/>
      <c r="Y828" s="705"/>
      <c r="Z828" s="705"/>
      <c r="AA828" s="705"/>
      <c r="AB828" s="705"/>
      <c r="AC828" s="705"/>
      <c r="AD828" s="706"/>
      <c r="AE828" s="681"/>
      <c r="AF828" s="682"/>
      <c r="AG828" s="681"/>
      <c r="AH828" s="720"/>
      <c r="AI828" s="720"/>
      <c r="AJ828" s="720"/>
      <c r="AK828" s="668"/>
      <c r="AL828" s="669"/>
      <c r="AM828" s="669"/>
      <c r="AN828" s="670"/>
      <c r="AO828" s="705"/>
      <c r="AP828" s="705"/>
      <c r="AQ828" s="705"/>
      <c r="AR828" s="705"/>
      <c r="AS828" s="705"/>
      <c r="AT828" s="705"/>
      <c r="AU828" s="705"/>
      <c r="AV828" s="705"/>
      <c r="AW828" s="705"/>
      <c r="AX828" s="705"/>
      <c r="AY828" s="705"/>
      <c r="AZ828" s="705"/>
      <c r="BA828" s="705"/>
      <c r="BB828" s="705"/>
      <c r="BC828" s="705"/>
      <c r="BD828" s="705"/>
      <c r="BE828" s="705"/>
      <c r="BF828" s="705"/>
      <c r="BG828" s="706"/>
    </row>
    <row r="829" spans="2:86" ht="14.55" customHeight="1" x14ac:dyDescent="0.2">
      <c r="B829" s="677" t="s">
        <v>1238</v>
      </c>
      <c r="C829" s="678"/>
      <c r="D829" s="659" t="s">
        <v>993</v>
      </c>
      <c r="E829" s="660"/>
      <c r="F829" s="660"/>
      <c r="G829" s="660"/>
      <c r="H829" s="671">
        <f ca="1">OFFSET('(6)定期点検調書'!$AA$13,L825-1,0)</f>
        <v>0</v>
      </c>
      <c r="I829" s="672"/>
      <c r="J829" s="672"/>
      <c r="K829" s="673"/>
      <c r="L829" s="705"/>
      <c r="M829" s="705"/>
      <c r="N829" s="705"/>
      <c r="O829" s="705"/>
      <c r="P829" s="705"/>
      <c r="Q829" s="705"/>
      <c r="R829" s="705"/>
      <c r="S829" s="705"/>
      <c r="T829" s="705"/>
      <c r="U829" s="705"/>
      <c r="V829" s="705"/>
      <c r="W829" s="705"/>
      <c r="X829" s="705"/>
      <c r="Y829" s="705"/>
      <c r="Z829" s="705"/>
      <c r="AA829" s="705"/>
      <c r="AB829" s="705"/>
      <c r="AC829" s="705"/>
      <c r="AD829" s="706"/>
      <c r="AE829" s="677" t="s">
        <v>1238</v>
      </c>
      <c r="AF829" s="678"/>
      <c r="AG829" s="659" t="s">
        <v>993</v>
      </c>
      <c r="AH829" s="660"/>
      <c r="AI829" s="660"/>
      <c r="AJ829" s="660"/>
      <c r="AK829" s="671">
        <f ca="1">OFFSET('(6)定期点検調書'!$AA$13,AO825-1,0)</f>
        <v>0</v>
      </c>
      <c r="AL829" s="672"/>
      <c r="AM829" s="672"/>
      <c r="AN829" s="673"/>
      <c r="AO829" s="705"/>
      <c r="AP829" s="705"/>
      <c r="AQ829" s="705"/>
      <c r="AR829" s="705"/>
      <c r="AS829" s="705"/>
      <c r="AT829" s="705"/>
      <c r="AU829" s="705"/>
      <c r="AV829" s="705"/>
      <c r="AW829" s="705"/>
      <c r="AX829" s="705"/>
      <c r="AY829" s="705"/>
      <c r="AZ829" s="705"/>
      <c r="BA829" s="705"/>
      <c r="BB829" s="705"/>
      <c r="BC829" s="705"/>
      <c r="BD829" s="705"/>
      <c r="BE829" s="705"/>
      <c r="BF829" s="705"/>
      <c r="BG829" s="706"/>
    </row>
    <row r="830" spans="2:86" ht="14.55" customHeight="1" x14ac:dyDescent="0.2">
      <c r="B830" s="679"/>
      <c r="C830" s="680"/>
      <c r="D830" s="662"/>
      <c r="E830" s="663"/>
      <c r="F830" s="663"/>
      <c r="G830" s="663"/>
      <c r="H830" s="674"/>
      <c r="I830" s="675"/>
      <c r="J830" s="675"/>
      <c r="K830" s="676"/>
      <c r="L830" s="705"/>
      <c r="M830" s="705"/>
      <c r="N830" s="705"/>
      <c r="O830" s="705"/>
      <c r="P830" s="705"/>
      <c r="Q830" s="705"/>
      <c r="R830" s="705"/>
      <c r="S830" s="705"/>
      <c r="T830" s="705"/>
      <c r="U830" s="705"/>
      <c r="V830" s="705"/>
      <c r="W830" s="705"/>
      <c r="X830" s="705"/>
      <c r="Y830" s="705"/>
      <c r="Z830" s="705"/>
      <c r="AA830" s="705"/>
      <c r="AB830" s="705"/>
      <c r="AC830" s="705"/>
      <c r="AD830" s="706"/>
      <c r="AE830" s="679"/>
      <c r="AF830" s="680"/>
      <c r="AG830" s="662"/>
      <c r="AH830" s="663"/>
      <c r="AI830" s="663"/>
      <c r="AJ830" s="663"/>
      <c r="AK830" s="674"/>
      <c r="AL830" s="675"/>
      <c r="AM830" s="675"/>
      <c r="AN830" s="676"/>
      <c r="AO830" s="705"/>
      <c r="AP830" s="705"/>
      <c r="AQ830" s="705"/>
      <c r="AR830" s="705"/>
      <c r="AS830" s="705"/>
      <c r="AT830" s="705"/>
      <c r="AU830" s="705"/>
      <c r="AV830" s="705"/>
      <c r="AW830" s="705"/>
      <c r="AX830" s="705"/>
      <c r="AY830" s="705"/>
      <c r="AZ830" s="705"/>
      <c r="BA830" s="705"/>
      <c r="BB830" s="705"/>
      <c r="BC830" s="705"/>
      <c r="BD830" s="705"/>
      <c r="BE830" s="705"/>
      <c r="BF830" s="705"/>
      <c r="BG830" s="706"/>
    </row>
    <row r="831" spans="2:86" ht="14.55" customHeight="1" x14ac:dyDescent="0.2">
      <c r="B831" s="679"/>
      <c r="C831" s="680"/>
      <c r="D831" s="659" t="s">
        <v>1239</v>
      </c>
      <c r="E831" s="660"/>
      <c r="F831" s="660"/>
      <c r="G831" s="660"/>
      <c r="H831" s="665">
        <f ca="1">OFFSET('(6)定期点検調書'!$AD$12,L825-1,0)</f>
        <v>0</v>
      </c>
      <c r="I831" s="666"/>
      <c r="J831" s="666"/>
      <c r="K831" s="667"/>
      <c r="L831" s="705"/>
      <c r="M831" s="705"/>
      <c r="N831" s="705"/>
      <c r="O831" s="705"/>
      <c r="P831" s="705"/>
      <c r="Q831" s="705"/>
      <c r="R831" s="705"/>
      <c r="S831" s="705"/>
      <c r="T831" s="705"/>
      <c r="U831" s="705"/>
      <c r="V831" s="705"/>
      <c r="W831" s="705"/>
      <c r="X831" s="705"/>
      <c r="Y831" s="705"/>
      <c r="Z831" s="705"/>
      <c r="AA831" s="705"/>
      <c r="AB831" s="705"/>
      <c r="AC831" s="705"/>
      <c r="AD831" s="706"/>
      <c r="AE831" s="679"/>
      <c r="AF831" s="680"/>
      <c r="AG831" s="659" t="s">
        <v>1239</v>
      </c>
      <c r="AH831" s="660"/>
      <c r="AI831" s="660"/>
      <c r="AJ831" s="660"/>
      <c r="AK831" s="665">
        <f ca="1">OFFSET('(6)定期点検調書'!$AD$12,AO825-1,0)</f>
        <v>0</v>
      </c>
      <c r="AL831" s="666"/>
      <c r="AM831" s="666"/>
      <c r="AN831" s="667"/>
      <c r="AO831" s="705"/>
      <c r="AP831" s="705"/>
      <c r="AQ831" s="705"/>
      <c r="AR831" s="705"/>
      <c r="AS831" s="705"/>
      <c r="AT831" s="705"/>
      <c r="AU831" s="705"/>
      <c r="AV831" s="705"/>
      <c r="AW831" s="705"/>
      <c r="AX831" s="705"/>
      <c r="AY831" s="705"/>
      <c r="AZ831" s="705"/>
      <c r="BA831" s="705"/>
      <c r="BB831" s="705"/>
      <c r="BC831" s="705"/>
      <c r="BD831" s="705"/>
      <c r="BE831" s="705"/>
      <c r="BF831" s="705"/>
      <c r="BG831" s="706"/>
    </row>
    <row r="832" spans="2:86" ht="14.55" customHeight="1" x14ac:dyDescent="0.2">
      <c r="B832" s="681"/>
      <c r="C832" s="682"/>
      <c r="D832" s="662"/>
      <c r="E832" s="663"/>
      <c r="F832" s="663"/>
      <c r="G832" s="663"/>
      <c r="H832" s="668"/>
      <c r="I832" s="669"/>
      <c r="J832" s="669"/>
      <c r="K832" s="670"/>
      <c r="L832" s="705"/>
      <c r="M832" s="705"/>
      <c r="N832" s="705"/>
      <c r="O832" s="705"/>
      <c r="P832" s="705"/>
      <c r="Q832" s="705"/>
      <c r="R832" s="705"/>
      <c r="S832" s="705"/>
      <c r="T832" s="705"/>
      <c r="U832" s="705"/>
      <c r="V832" s="705"/>
      <c r="W832" s="705"/>
      <c r="X832" s="705"/>
      <c r="Y832" s="705"/>
      <c r="Z832" s="705"/>
      <c r="AA832" s="705"/>
      <c r="AB832" s="705"/>
      <c r="AC832" s="705"/>
      <c r="AD832" s="706"/>
      <c r="AE832" s="681"/>
      <c r="AF832" s="682"/>
      <c r="AG832" s="662"/>
      <c r="AH832" s="663"/>
      <c r="AI832" s="663"/>
      <c r="AJ832" s="663"/>
      <c r="AK832" s="668"/>
      <c r="AL832" s="669"/>
      <c r="AM832" s="669"/>
      <c r="AN832" s="670"/>
      <c r="AO832" s="705"/>
      <c r="AP832" s="705"/>
      <c r="AQ832" s="705"/>
      <c r="AR832" s="705"/>
      <c r="AS832" s="705"/>
      <c r="AT832" s="705"/>
      <c r="AU832" s="705"/>
      <c r="AV832" s="705"/>
      <c r="AW832" s="705"/>
      <c r="AX832" s="705"/>
      <c r="AY832" s="705"/>
      <c r="AZ832" s="705"/>
      <c r="BA832" s="705"/>
      <c r="BB832" s="705"/>
      <c r="BC832" s="705"/>
      <c r="BD832" s="705"/>
      <c r="BE832" s="705"/>
      <c r="BF832" s="705"/>
      <c r="BG832" s="706"/>
    </row>
    <row r="833" spans="2:86" ht="28.95" customHeight="1" x14ac:dyDescent="0.2">
      <c r="B833" s="716" t="s">
        <v>995</v>
      </c>
      <c r="C833" s="717"/>
      <c r="D833" s="717"/>
      <c r="E833" s="717"/>
      <c r="F833" s="717"/>
      <c r="G833" s="718"/>
      <c r="H833" s="709">
        <f ca="1">OFFSET('(6)定期点検調書'!$AK$12,L825-1,0)</f>
        <v>0</v>
      </c>
      <c r="I833" s="710"/>
      <c r="J833" s="710"/>
      <c r="K833" s="711"/>
      <c r="L833" s="705"/>
      <c r="M833" s="705"/>
      <c r="N833" s="705"/>
      <c r="O833" s="705"/>
      <c r="P833" s="705"/>
      <c r="Q833" s="705"/>
      <c r="R833" s="705"/>
      <c r="S833" s="705"/>
      <c r="T833" s="705"/>
      <c r="U833" s="705"/>
      <c r="V833" s="705"/>
      <c r="W833" s="705"/>
      <c r="X833" s="705"/>
      <c r="Y833" s="705"/>
      <c r="Z833" s="705"/>
      <c r="AA833" s="705"/>
      <c r="AB833" s="705"/>
      <c r="AC833" s="705"/>
      <c r="AD833" s="706"/>
      <c r="AE833" s="716" t="s">
        <v>995</v>
      </c>
      <c r="AF833" s="717"/>
      <c r="AG833" s="717"/>
      <c r="AH833" s="717"/>
      <c r="AI833" s="717"/>
      <c r="AJ833" s="718"/>
      <c r="AK833" s="709">
        <f ca="1">OFFSET('(6)定期点検調書'!$AK$12,AO825-1,0)</f>
        <v>0</v>
      </c>
      <c r="AL833" s="710"/>
      <c r="AM833" s="710"/>
      <c r="AN833" s="711"/>
      <c r="AO833" s="705"/>
      <c r="AP833" s="705"/>
      <c r="AQ833" s="705"/>
      <c r="AR833" s="705"/>
      <c r="AS833" s="705"/>
      <c r="AT833" s="705"/>
      <c r="AU833" s="705"/>
      <c r="AV833" s="705"/>
      <c r="AW833" s="705"/>
      <c r="AX833" s="705"/>
      <c r="AY833" s="705"/>
      <c r="AZ833" s="705"/>
      <c r="BA833" s="705"/>
      <c r="BB833" s="705"/>
      <c r="BC833" s="705"/>
      <c r="BD833" s="705"/>
      <c r="BE833" s="705"/>
      <c r="BF833" s="705"/>
      <c r="BG833" s="706"/>
    </row>
    <row r="834" spans="2:86" ht="14.55" customHeight="1" x14ac:dyDescent="0.2">
      <c r="B834" s="677" t="s">
        <v>1240</v>
      </c>
      <c r="C834" s="661"/>
      <c r="D834" s="659" t="s">
        <v>994</v>
      </c>
      <c r="E834" s="660"/>
      <c r="F834" s="660"/>
      <c r="G834" s="661"/>
      <c r="H834" s="699" t="str">
        <f ca="1">OFFSET('(6)定期点検調書'!$BY$12,L825-1,0)</f>
        <v/>
      </c>
      <c r="I834" s="700"/>
      <c r="J834" s="700"/>
      <c r="K834" s="714"/>
      <c r="L834" s="705"/>
      <c r="M834" s="705"/>
      <c r="N834" s="705"/>
      <c r="O834" s="705"/>
      <c r="P834" s="705"/>
      <c r="Q834" s="705"/>
      <c r="R834" s="705"/>
      <c r="S834" s="705"/>
      <c r="T834" s="705"/>
      <c r="U834" s="705"/>
      <c r="V834" s="705"/>
      <c r="W834" s="705"/>
      <c r="X834" s="705"/>
      <c r="Y834" s="705"/>
      <c r="Z834" s="705"/>
      <c r="AA834" s="705"/>
      <c r="AB834" s="705"/>
      <c r="AC834" s="705"/>
      <c r="AD834" s="706"/>
      <c r="AE834" s="677" t="s">
        <v>1240</v>
      </c>
      <c r="AF834" s="661"/>
      <c r="AG834" s="659" t="s">
        <v>994</v>
      </c>
      <c r="AH834" s="660"/>
      <c r="AI834" s="660"/>
      <c r="AJ834" s="661"/>
      <c r="AK834" s="699" t="str">
        <f ca="1">OFFSET('(6)定期点検調書'!$BY$12,AO825-1,0)</f>
        <v/>
      </c>
      <c r="AL834" s="700"/>
      <c r="AM834" s="700"/>
      <c r="AN834" s="714"/>
      <c r="AO834" s="705"/>
      <c r="AP834" s="705"/>
      <c r="AQ834" s="705"/>
      <c r="AR834" s="705"/>
      <c r="AS834" s="705"/>
      <c r="AT834" s="705"/>
      <c r="AU834" s="705"/>
      <c r="AV834" s="705"/>
      <c r="AW834" s="705"/>
      <c r="AX834" s="705"/>
      <c r="AY834" s="705"/>
      <c r="AZ834" s="705"/>
      <c r="BA834" s="705"/>
      <c r="BB834" s="705"/>
      <c r="BC834" s="705"/>
      <c r="BD834" s="705"/>
      <c r="BE834" s="705"/>
      <c r="BF834" s="705"/>
      <c r="BG834" s="706"/>
    </row>
    <row r="835" spans="2:86" ht="14.55" customHeight="1" x14ac:dyDescent="0.2">
      <c r="B835" s="712"/>
      <c r="C835" s="713"/>
      <c r="D835" s="662"/>
      <c r="E835" s="663"/>
      <c r="F835" s="663"/>
      <c r="G835" s="664"/>
      <c r="H835" s="701"/>
      <c r="I835" s="702"/>
      <c r="J835" s="702"/>
      <c r="K835" s="715"/>
      <c r="L835" s="705"/>
      <c r="M835" s="705"/>
      <c r="N835" s="705"/>
      <c r="O835" s="705"/>
      <c r="P835" s="705"/>
      <c r="Q835" s="705"/>
      <c r="R835" s="705"/>
      <c r="S835" s="705"/>
      <c r="T835" s="705"/>
      <c r="U835" s="705"/>
      <c r="V835" s="705"/>
      <c r="W835" s="705"/>
      <c r="X835" s="705"/>
      <c r="Y835" s="705"/>
      <c r="Z835" s="705"/>
      <c r="AA835" s="705"/>
      <c r="AB835" s="705"/>
      <c r="AC835" s="705"/>
      <c r="AD835" s="706"/>
      <c r="AE835" s="712"/>
      <c r="AF835" s="713"/>
      <c r="AG835" s="662"/>
      <c r="AH835" s="663"/>
      <c r="AI835" s="663"/>
      <c r="AJ835" s="664"/>
      <c r="AK835" s="701"/>
      <c r="AL835" s="702"/>
      <c r="AM835" s="702"/>
      <c r="AN835" s="715"/>
      <c r="AO835" s="705"/>
      <c r="AP835" s="705"/>
      <c r="AQ835" s="705"/>
      <c r="AR835" s="705"/>
      <c r="AS835" s="705"/>
      <c r="AT835" s="705"/>
      <c r="AU835" s="705"/>
      <c r="AV835" s="705"/>
      <c r="AW835" s="705"/>
      <c r="AX835" s="705"/>
      <c r="AY835" s="705"/>
      <c r="AZ835" s="705"/>
      <c r="BA835" s="705"/>
      <c r="BB835" s="705"/>
      <c r="BC835" s="705"/>
      <c r="BD835" s="705"/>
      <c r="BE835" s="705"/>
      <c r="BF835" s="705"/>
      <c r="BG835" s="706"/>
    </row>
    <row r="836" spans="2:86" ht="14.55" customHeight="1" x14ac:dyDescent="0.2">
      <c r="B836" s="712"/>
      <c r="C836" s="713"/>
      <c r="D836" s="659" t="s">
        <v>1186</v>
      </c>
      <c r="E836" s="660"/>
      <c r="F836" s="660"/>
      <c r="G836" s="661"/>
      <c r="H836" s="665">
        <f ca="1">OFFSET('(6)定期点検調書'!$BC$12,L825-1,0)</f>
        <v>0</v>
      </c>
      <c r="I836" s="666"/>
      <c r="J836" s="666"/>
      <c r="K836" s="667"/>
      <c r="L836" s="705"/>
      <c r="M836" s="705"/>
      <c r="N836" s="705"/>
      <c r="O836" s="705"/>
      <c r="P836" s="705"/>
      <c r="Q836" s="705"/>
      <c r="R836" s="705"/>
      <c r="S836" s="705"/>
      <c r="T836" s="705"/>
      <c r="U836" s="705"/>
      <c r="V836" s="705"/>
      <c r="W836" s="705"/>
      <c r="X836" s="705"/>
      <c r="Y836" s="705"/>
      <c r="Z836" s="705"/>
      <c r="AA836" s="705"/>
      <c r="AB836" s="705"/>
      <c r="AC836" s="705"/>
      <c r="AD836" s="706"/>
      <c r="AE836" s="712"/>
      <c r="AF836" s="713"/>
      <c r="AG836" s="659" t="s">
        <v>1186</v>
      </c>
      <c r="AH836" s="660"/>
      <c r="AI836" s="660"/>
      <c r="AJ836" s="661"/>
      <c r="AK836" s="665">
        <f ca="1">OFFSET('(6)定期点検調書'!$BC$12,AO825-1,0)</f>
        <v>0</v>
      </c>
      <c r="AL836" s="666"/>
      <c r="AM836" s="666"/>
      <c r="AN836" s="667"/>
      <c r="AO836" s="705"/>
      <c r="AP836" s="705"/>
      <c r="AQ836" s="705"/>
      <c r="AR836" s="705"/>
      <c r="AS836" s="705"/>
      <c r="AT836" s="705"/>
      <c r="AU836" s="705"/>
      <c r="AV836" s="705"/>
      <c r="AW836" s="705"/>
      <c r="AX836" s="705"/>
      <c r="AY836" s="705"/>
      <c r="AZ836" s="705"/>
      <c r="BA836" s="705"/>
      <c r="BB836" s="705"/>
      <c r="BC836" s="705"/>
      <c r="BD836" s="705"/>
      <c r="BE836" s="705"/>
      <c r="BF836" s="705"/>
      <c r="BG836" s="706"/>
    </row>
    <row r="837" spans="2:86" ht="14.55" customHeight="1" x14ac:dyDescent="0.2">
      <c r="B837" s="712"/>
      <c r="C837" s="713"/>
      <c r="D837" s="662"/>
      <c r="E837" s="663"/>
      <c r="F837" s="663"/>
      <c r="G837" s="664"/>
      <c r="H837" s="668"/>
      <c r="I837" s="669"/>
      <c r="J837" s="669"/>
      <c r="K837" s="670"/>
      <c r="L837" s="705"/>
      <c r="M837" s="705"/>
      <c r="N837" s="705"/>
      <c r="O837" s="705"/>
      <c r="P837" s="705"/>
      <c r="Q837" s="705"/>
      <c r="R837" s="705"/>
      <c r="S837" s="705"/>
      <c r="T837" s="705"/>
      <c r="U837" s="705"/>
      <c r="V837" s="705"/>
      <c r="W837" s="705"/>
      <c r="X837" s="705"/>
      <c r="Y837" s="705"/>
      <c r="Z837" s="705"/>
      <c r="AA837" s="705"/>
      <c r="AB837" s="705"/>
      <c r="AC837" s="705"/>
      <c r="AD837" s="706"/>
      <c r="AE837" s="712"/>
      <c r="AF837" s="713"/>
      <c r="AG837" s="662"/>
      <c r="AH837" s="663"/>
      <c r="AI837" s="663"/>
      <c r="AJ837" s="664"/>
      <c r="AK837" s="668"/>
      <c r="AL837" s="669"/>
      <c r="AM837" s="669"/>
      <c r="AN837" s="670"/>
      <c r="AO837" s="705"/>
      <c r="AP837" s="705"/>
      <c r="AQ837" s="705"/>
      <c r="AR837" s="705"/>
      <c r="AS837" s="705"/>
      <c r="AT837" s="705"/>
      <c r="AU837" s="705"/>
      <c r="AV837" s="705"/>
      <c r="AW837" s="705"/>
      <c r="AX837" s="705"/>
      <c r="AY837" s="705"/>
      <c r="AZ837" s="705"/>
      <c r="BA837" s="705"/>
      <c r="BB837" s="705"/>
      <c r="BC837" s="705"/>
      <c r="BD837" s="705"/>
      <c r="BE837" s="705"/>
      <c r="BF837" s="705"/>
      <c r="BG837" s="706"/>
    </row>
    <row r="838" spans="2:86" ht="14.55" customHeight="1" x14ac:dyDescent="0.2">
      <c r="B838" s="712"/>
      <c r="C838" s="713"/>
      <c r="D838" s="659" t="s">
        <v>1187</v>
      </c>
      <c r="E838" s="660"/>
      <c r="F838" s="660"/>
      <c r="G838" s="661"/>
      <c r="H838" s="665">
        <f ca="1">OFFSET('(6)定期点検調書'!$BF$12,L825-1,0)</f>
        <v>0</v>
      </c>
      <c r="I838" s="666"/>
      <c r="J838" s="666"/>
      <c r="K838" s="667"/>
      <c r="L838" s="705"/>
      <c r="M838" s="705"/>
      <c r="N838" s="705"/>
      <c r="O838" s="705"/>
      <c r="P838" s="705"/>
      <c r="Q838" s="705"/>
      <c r="R838" s="705"/>
      <c r="S838" s="705"/>
      <c r="T838" s="705"/>
      <c r="U838" s="705"/>
      <c r="V838" s="705"/>
      <c r="W838" s="705"/>
      <c r="X838" s="705"/>
      <c r="Y838" s="705"/>
      <c r="Z838" s="705"/>
      <c r="AA838" s="705"/>
      <c r="AB838" s="705"/>
      <c r="AC838" s="705"/>
      <c r="AD838" s="706"/>
      <c r="AE838" s="712"/>
      <c r="AF838" s="713"/>
      <c r="AG838" s="659" t="s">
        <v>1187</v>
      </c>
      <c r="AH838" s="660"/>
      <c r="AI838" s="660"/>
      <c r="AJ838" s="661"/>
      <c r="AK838" s="665">
        <f ca="1">OFFSET('(6)定期点検調書'!$BF$12,AO825-1,0)</f>
        <v>0</v>
      </c>
      <c r="AL838" s="666"/>
      <c r="AM838" s="666"/>
      <c r="AN838" s="667"/>
      <c r="AO838" s="705"/>
      <c r="AP838" s="705"/>
      <c r="AQ838" s="705"/>
      <c r="AR838" s="705"/>
      <c r="AS838" s="705"/>
      <c r="AT838" s="705"/>
      <c r="AU838" s="705"/>
      <c r="AV838" s="705"/>
      <c r="AW838" s="705"/>
      <c r="AX838" s="705"/>
      <c r="AY838" s="705"/>
      <c r="AZ838" s="705"/>
      <c r="BA838" s="705"/>
      <c r="BB838" s="705"/>
      <c r="BC838" s="705"/>
      <c r="BD838" s="705"/>
      <c r="BE838" s="705"/>
      <c r="BF838" s="705"/>
      <c r="BG838" s="706"/>
    </row>
    <row r="839" spans="2:86" ht="14.55" customHeight="1" x14ac:dyDescent="0.2">
      <c r="B839" s="662"/>
      <c r="C839" s="664"/>
      <c r="D839" s="662"/>
      <c r="E839" s="663"/>
      <c r="F839" s="663"/>
      <c r="G839" s="664"/>
      <c r="H839" s="668"/>
      <c r="I839" s="669"/>
      <c r="J839" s="669"/>
      <c r="K839" s="670"/>
      <c r="L839" s="707"/>
      <c r="M839" s="707"/>
      <c r="N839" s="707"/>
      <c r="O839" s="707"/>
      <c r="P839" s="707"/>
      <c r="Q839" s="707"/>
      <c r="R839" s="707"/>
      <c r="S839" s="707"/>
      <c r="T839" s="707"/>
      <c r="U839" s="707"/>
      <c r="V839" s="707"/>
      <c r="W839" s="707"/>
      <c r="X839" s="707"/>
      <c r="Y839" s="707"/>
      <c r="Z839" s="707"/>
      <c r="AA839" s="707"/>
      <c r="AB839" s="707"/>
      <c r="AC839" s="707"/>
      <c r="AD839" s="708"/>
      <c r="AE839" s="662"/>
      <c r="AF839" s="664"/>
      <c r="AG839" s="662"/>
      <c r="AH839" s="663"/>
      <c r="AI839" s="663"/>
      <c r="AJ839" s="664"/>
      <c r="AK839" s="668"/>
      <c r="AL839" s="669"/>
      <c r="AM839" s="669"/>
      <c r="AN839" s="670"/>
      <c r="AO839" s="707"/>
      <c r="AP839" s="707"/>
      <c r="AQ839" s="707"/>
      <c r="AR839" s="707"/>
      <c r="AS839" s="707"/>
      <c r="AT839" s="707"/>
      <c r="AU839" s="707"/>
      <c r="AV839" s="707"/>
      <c r="AW839" s="707"/>
      <c r="AX839" s="707"/>
      <c r="AY839" s="707"/>
      <c r="AZ839" s="707"/>
      <c r="BA839" s="707"/>
      <c r="BB839" s="707"/>
      <c r="BC839" s="707"/>
      <c r="BD839" s="707"/>
      <c r="BE839" s="707"/>
      <c r="BF839" s="707"/>
      <c r="BG839" s="708"/>
    </row>
    <row r="840" spans="2:86" ht="14.55" customHeight="1" x14ac:dyDescent="0.2">
      <c r="B840" s="683" t="s">
        <v>1241</v>
      </c>
      <c r="C840" s="683"/>
      <c r="D840" s="683"/>
      <c r="E840" s="683"/>
      <c r="F840" s="683"/>
      <c r="G840" s="683"/>
      <c r="H840" s="699" t="str">
        <f ca="1">IF(OFFSET('(6)定期点検調書'!$AR$12,L825-1,0)="","",OFFSET('(6)定期点検調書'!$AQ$12,L825-1,0)&amp;TEXT(OFFSET('(6)定期点検調書'!$AR$12,L825-1,0),"0.0")&amp;OFFSET('(6)定期点検調書'!$AT$12,L825-1,0))  &amp;  IF(OFFSET('(6)定期点検調書'!$AV$12,L825-1,0)="","","／"&amp;OFFSET('(6)定期点検調書'!$AU$12,L825-1,0)&amp;TEXT(OFFSET('(6)定期点検調書'!$AV$12,L825-1,0),"0.0")&amp;OFFSET('(6)定期点検調書'!$AX$12,L825-1,0))  &amp;  IF(OFFSET('(6)定期点検調書'!$AZ$12,L825-1,0)="","","／"&amp;OFFSET('(6)定期点検調書'!$AY$12,L825-1,0)&amp;TEXT(OFFSET('(6)定期点検調書'!$AZ$12,L825-1,0),"0.0")&amp;OFFSET('(6)定期点検調書'!$BB$12,L825-1,0))</f>
        <v/>
      </c>
      <c r="I840" s="700"/>
      <c r="J840" s="700"/>
      <c r="K840" s="700"/>
      <c r="L840" s="700"/>
      <c r="M840" s="700"/>
      <c r="N840" s="700"/>
      <c r="O840" s="700"/>
      <c r="P840" s="685" t="s">
        <v>1243</v>
      </c>
      <c r="Q840" s="685"/>
      <c r="R840" s="685"/>
      <c r="S840" s="685"/>
      <c r="T840" s="685"/>
      <c r="U840" s="685"/>
      <c r="V840" s="685"/>
      <c r="W840" s="686" t="str">
        <f ca="1">OFFSET('(6)定期点検調書'!$F$12,L825-1,0)</f>
        <v/>
      </c>
      <c r="X840" s="687"/>
      <c r="Y840" s="687"/>
      <c r="Z840" s="687"/>
      <c r="AA840" s="687"/>
      <c r="AB840" s="687"/>
      <c r="AC840" s="687"/>
      <c r="AD840" s="688"/>
      <c r="AE840" s="683" t="s">
        <v>1241</v>
      </c>
      <c r="AF840" s="683"/>
      <c r="AG840" s="683"/>
      <c r="AH840" s="683"/>
      <c r="AI840" s="683"/>
      <c r="AJ840" s="683"/>
      <c r="AK840" s="699" t="str">
        <f ca="1">IF(OFFSET('(6)定期点検調書'!$AR$12,AO825-1,0)="","",OFFSET('(6)定期点検調書'!$AQ$12,AO825-1,0)&amp;TEXT(OFFSET('(6)定期点検調書'!$AR$12,AO825-1,0),"0.0")&amp;OFFSET('(6)定期点検調書'!$AT$12,AO825-1,0))  &amp;  IF(OFFSET('(6)定期点検調書'!$AV$12,AO825-1,0)="","","／"&amp;OFFSET('(6)定期点検調書'!$AU$12,AO825-1,0)&amp;TEXT(OFFSET('(6)定期点検調書'!$AV$12,AO825-1,0),"0.0")&amp;OFFSET('(6)定期点検調書'!$AX$12,AO825-1,0))  &amp;  IF(OFFSET('(6)定期点検調書'!$AZ$12,AO825-1,0)="","","／"&amp;OFFSET('(6)定期点検調書'!$AY$12,AO825-1,0)&amp;TEXT(OFFSET('(6)定期点検調書'!$AZ$12,AO825-1,0),"0.0")&amp;OFFSET('(6)定期点検調書'!$BB$12,AO825-1,0))</f>
        <v/>
      </c>
      <c r="AL840" s="700"/>
      <c r="AM840" s="700"/>
      <c r="AN840" s="700"/>
      <c r="AO840" s="700"/>
      <c r="AP840" s="700"/>
      <c r="AQ840" s="700"/>
      <c r="AR840" s="700"/>
      <c r="AS840" s="685" t="s">
        <v>1243</v>
      </c>
      <c r="AT840" s="685"/>
      <c r="AU840" s="685"/>
      <c r="AV840" s="685"/>
      <c r="AW840" s="685"/>
      <c r="AX840" s="685"/>
      <c r="AY840" s="685"/>
      <c r="AZ840" s="686" t="str">
        <f ca="1">OFFSET('(6)定期点検調書'!$F$12,AO825-1,0)</f>
        <v/>
      </c>
      <c r="BA840" s="687"/>
      <c r="BB840" s="687"/>
      <c r="BC840" s="687"/>
      <c r="BD840" s="687"/>
      <c r="BE840" s="687"/>
      <c r="BF840" s="687"/>
      <c r="BG840" s="688"/>
    </row>
    <row r="841" spans="2:86" ht="14.55" customHeight="1" x14ac:dyDescent="0.2">
      <c r="B841" s="683"/>
      <c r="C841" s="683"/>
      <c r="D841" s="683"/>
      <c r="E841" s="683"/>
      <c r="F841" s="683"/>
      <c r="G841" s="683"/>
      <c r="H841" s="701"/>
      <c r="I841" s="702"/>
      <c r="J841" s="702"/>
      <c r="K841" s="702"/>
      <c r="L841" s="702"/>
      <c r="M841" s="702"/>
      <c r="N841" s="702"/>
      <c r="O841" s="702"/>
      <c r="P841" s="685"/>
      <c r="Q841" s="685"/>
      <c r="R841" s="685"/>
      <c r="S841" s="685"/>
      <c r="T841" s="685"/>
      <c r="U841" s="685"/>
      <c r="V841" s="685"/>
      <c r="W841" s="689"/>
      <c r="X841" s="690"/>
      <c r="Y841" s="690"/>
      <c r="Z841" s="690"/>
      <c r="AA841" s="690"/>
      <c r="AB841" s="690"/>
      <c r="AC841" s="690"/>
      <c r="AD841" s="691"/>
      <c r="AE841" s="683"/>
      <c r="AF841" s="683"/>
      <c r="AG841" s="683"/>
      <c r="AH841" s="683"/>
      <c r="AI841" s="683"/>
      <c r="AJ841" s="683"/>
      <c r="AK841" s="701"/>
      <c r="AL841" s="702"/>
      <c r="AM841" s="702"/>
      <c r="AN841" s="702"/>
      <c r="AO841" s="702"/>
      <c r="AP841" s="702"/>
      <c r="AQ841" s="702"/>
      <c r="AR841" s="702"/>
      <c r="AS841" s="685"/>
      <c r="AT841" s="685"/>
      <c r="AU841" s="685"/>
      <c r="AV841" s="685"/>
      <c r="AW841" s="685"/>
      <c r="AX841" s="685"/>
      <c r="AY841" s="685"/>
      <c r="AZ841" s="689"/>
      <c r="BA841" s="690"/>
      <c r="BB841" s="690"/>
      <c r="BC841" s="690"/>
      <c r="BD841" s="690"/>
      <c r="BE841" s="690"/>
      <c r="BF841" s="690"/>
      <c r="BG841" s="691"/>
    </row>
    <row r="842" spans="2:86" ht="14.55" customHeight="1" x14ac:dyDescent="0.2">
      <c r="B842" s="659" t="s">
        <v>1242</v>
      </c>
      <c r="C842" s="660"/>
      <c r="D842" s="660"/>
      <c r="E842" s="660"/>
      <c r="F842" s="660"/>
      <c r="G842" s="661"/>
      <c r="H842" s="671" t="str">
        <f ca="1">IF(OFFSET('(6)定期点検調書'!$BL$12,L825-1,0)="","",VLOOKUP(OFFSET('(6)定期点検調書'!$BL$12,L825-1,0),ﾃﾞｰﾀ一覧!$AY$4:$BB$16,2,FALSE))  &amp;  IF(OFFSET('(6)定期点検調書'!$BC$12,L825-1,0)="","","／"&amp;VLOOKUP(OFFSET('(6)定期点検調書'!$BC$12,L825-1,0),ﾃﾞｰﾀ一覧!$AY$4:$BB$16,2,FALSE))  &amp;  IF(OFFSET('(6)定期点検調書'!$BD$12,L825-1,0)="","","／"&amp;VLOOKUP(OFFSET('(6)定期点検調書'!$BD$12,L825-1,0),ﾃﾞｰﾀ一覧!$AY$4:$BB$16,2,FALSE))</f>
        <v/>
      </c>
      <c r="I842" s="672"/>
      <c r="J842" s="672"/>
      <c r="K842" s="672"/>
      <c r="L842" s="672"/>
      <c r="M842" s="672"/>
      <c r="N842" s="672"/>
      <c r="O842" s="672"/>
      <c r="P842" s="692" t="s">
        <v>996</v>
      </c>
      <c r="Q842" s="692"/>
      <c r="R842" s="692"/>
      <c r="S842" s="692"/>
      <c r="T842" s="692"/>
      <c r="U842" s="692"/>
      <c r="V842" s="692"/>
      <c r="W842" s="693"/>
      <c r="X842" s="694"/>
      <c r="Y842" s="694"/>
      <c r="Z842" s="694"/>
      <c r="AA842" s="694"/>
      <c r="AB842" s="694"/>
      <c r="AC842" s="694"/>
      <c r="AD842" s="695"/>
      <c r="AE842" s="659" t="s">
        <v>1242</v>
      </c>
      <c r="AF842" s="660"/>
      <c r="AG842" s="660"/>
      <c r="AH842" s="660"/>
      <c r="AI842" s="660"/>
      <c r="AJ842" s="661"/>
      <c r="AK842" s="671" t="str">
        <f ca="1">IF(OFFSET('(6)定期点検調書'!$BL$12,AO825-1,0)="","",VLOOKUP(OFFSET('(6)定期点検調書'!$BL$12,AO825-1,0),ﾃﾞｰﾀ一覧!$AY$4:$BB$16,2,FALSE))  &amp;  IF(OFFSET('(6)定期点検調書'!$BC$12,AO825-1,0)="","","／"&amp;VLOOKUP(OFFSET('(6)定期点検調書'!$BC$12,AO825-1,0),ﾃﾞｰﾀ一覧!$AY$4:$BB$16,2,FALSE))  &amp;  IF(OFFSET('(6)定期点検調書'!$BD$12,AO825-1,0)="","","／"&amp;VLOOKUP(OFFSET('(6)定期点検調書'!$BD$12,AO825-1,0),ﾃﾞｰﾀ一覧!$AY$4:$BB$16,2,FALSE))</f>
        <v/>
      </c>
      <c r="AL842" s="672"/>
      <c r="AM842" s="672"/>
      <c r="AN842" s="672"/>
      <c r="AO842" s="672"/>
      <c r="AP842" s="672"/>
      <c r="AQ842" s="672"/>
      <c r="AR842" s="672"/>
      <c r="AS842" s="692" t="s">
        <v>996</v>
      </c>
      <c r="AT842" s="692"/>
      <c r="AU842" s="692"/>
      <c r="AV842" s="692"/>
      <c r="AW842" s="692"/>
      <c r="AX842" s="692"/>
      <c r="AY842" s="692"/>
      <c r="AZ842" s="693"/>
      <c r="BA842" s="694"/>
      <c r="BB842" s="694"/>
      <c r="BC842" s="694"/>
      <c r="BD842" s="694"/>
      <c r="BE842" s="694"/>
      <c r="BF842" s="694"/>
      <c r="BG842" s="695"/>
    </row>
    <row r="843" spans="2:86" ht="14.55" customHeight="1" x14ac:dyDescent="0.2">
      <c r="B843" s="662"/>
      <c r="C843" s="663"/>
      <c r="D843" s="663"/>
      <c r="E843" s="663"/>
      <c r="F843" s="663"/>
      <c r="G843" s="664"/>
      <c r="H843" s="674"/>
      <c r="I843" s="675"/>
      <c r="J843" s="675"/>
      <c r="K843" s="675"/>
      <c r="L843" s="675"/>
      <c r="M843" s="675"/>
      <c r="N843" s="675"/>
      <c r="O843" s="675"/>
      <c r="P843" s="692"/>
      <c r="Q843" s="692"/>
      <c r="R843" s="692"/>
      <c r="S843" s="692"/>
      <c r="T843" s="692"/>
      <c r="U843" s="692"/>
      <c r="V843" s="692"/>
      <c r="W843" s="696"/>
      <c r="X843" s="697"/>
      <c r="Y843" s="697"/>
      <c r="Z843" s="697"/>
      <c r="AA843" s="697"/>
      <c r="AB843" s="697"/>
      <c r="AC843" s="697"/>
      <c r="AD843" s="698"/>
      <c r="AE843" s="662"/>
      <c r="AF843" s="663"/>
      <c r="AG843" s="663"/>
      <c r="AH843" s="663"/>
      <c r="AI843" s="663"/>
      <c r="AJ843" s="664"/>
      <c r="AK843" s="674"/>
      <c r="AL843" s="675"/>
      <c r="AM843" s="675"/>
      <c r="AN843" s="675"/>
      <c r="AO843" s="675"/>
      <c r="AP843" s="675"/>
      <c r="AQ843" s="675"/>
      <c r="AR843" s="675"/>
      <c r="AS843" s="692"/>
      <c r="AT843" s="692"/>
      <c r="AU843" s="692"/>
      <c r="AV843" s="692"/>
      <c r="AW843" s="692"/>
      <c r="AX843" s="692"/>
      <c r="AY843" s="692"/>
      <c r="AZ843" s="696"/>
      <c r="BA843" s="697"/>
      <c r="BB843" s="697"/>
      <c r="BC843" s="697"/>
      <c r="BD843" s="697"/>
      <c r="BE843" s="697"/>
      <c r="BF843" s="697"/>
      <c r="BG843" s="698"/>
    </row>
    <row r="844" spans="2:86" ht="19.5" customHeight="1" x14ac:dyDescent="0.2">
      <c r="B844" s="683" t="s">
        <v>79</v>
      </c>
      <c r="C844" s="683"/>
      <c r="D844" s="683"/>
      <c r="E844" s="683"/>
      <c r="F844" s="683"/>
      <c r="G844" s="683"/>
      <c r="H844" s="684">
        <f ca="1">OFFSET('(6)定期点検調書'!$CA$12,L825-1,0)</f>
        <v>0</v>
      </c>
      <c r="I844" s="684"/>
      <c r="J844" s="684"/>
      <c r="K844" s="684"/>
      <c r="L844" s="684"/>
      <c r="M844" s="684"/>
      <c r="N844" s="684"/>
      <c r="O844" s="684"/>
      <c r="P844" s="684"/>
      <c r="Q844" s="684"/>
      <c r="R844" s="684"/>
      <c r="S844" s="684"/>
      <c r="T844" s="684"/>
      <c r="U844" s="684"/>
      <c r="V844" s="684"/>
      <c r="W844" s="684"/>
      <c r="X844" s="684"/>
      <c r="Y844" s="684"/>
      <c r="Z844" s="684"/>
      <c r="AA844" s="684"/>
      <c r="AB844" s="684"/>
      <c r="AC844" s="684"/>
      <c r="AD844" s="684"/>
      <c r="AE844" s="683" t="s">
        <v>79</v>
      </c>
      <c r="AF844" s="683"/>
      <c r="AG844" s="683"/>
      <c r="AH844" s="683"/>
      <c r="AI844" s="683"/>
      <c r="AJ844" s="683"/>
      <c r="AK844" s="684">
        <f ca="1">OFFSET('(6)定期点検調書'!$CA$12,AO825-1,0)</f>
        <v>0</v>
      </c>
      <c r="AL844" s="684"/>
      <c r="AM844" s="684"/>
      <c r="AN844" s="684"/>
      <c r="AO844" s="684"/>
      <c r="AP844" s="684"/>
      <c r="AQ844" s="684"/>
      <c r="AR844" s="684"/>
      <c r="AS844" s="684"/>
      <c r="AT844" s="684"/>
      <c r="AU844" s="684"/>
      <c r="AV844" s="684"/>
      <c r="AW844" s="684"/>
      <c r="AX844" s="684"/>
      <c r="AY844" s="684"/>
      <c r="AZ844" s="684"/>
      <c r="BA844" s="684"/>
      <c r="BB844" s="684"/>
      <c r="BC844" s="684"/>
      <c r="BD844" s="684"/>
      <c r="BE844" s="684"/>
      <c r="BF844" s="684"/>
      <c r="BG844" s="684"/>
      <c r="CH844" s="473"/>
    </row>
    <row r="845" spans="2:86" ht="19.2" customHeight="1" x14ac:dyDescent="0.2">
      <c r="B845" s="683"/>
      <c r="C845" s="683"/>
      <c r="D845" s="683"/>
      <c r="E845" s="683"/>
      <c r="F845" s="683"/>
      <c r="G845" s="683"/>
      <c r="H845" s="684"/>
      <c r="I845" s="684"/>
      <c r="J845" s="684"/>
      <c r="K845" s="684"/>
      <c r="L845" s="684"/>
      <c r="M845" s="684"/>
      <c r="N845" s="684"/>
      <c r="O845" s="684"/>
      <c r="P845" s="684"/>
      <c r="Q845" s="684"/>
      <c r="R845" s="684"/>
      <c r="S845" s="684"/>
      <c r="T845" s="684"/>
      <c r="U845" s="684"/>
      <c r="V845" s="684"/>
      <c r="W845" s="684"/>
      <c r="X845" s="684"/>
      <c r="Y845" s="684"/>
      <c r="Z845" s="684"/>
      <c r="AA845" s="684"/>
      <c r="AB845" s="684"/>
      <c r="AC845" s="684"/>
      <c r="AD845" s="684"/>
      <c r="AE845" s="683"/>
      <c r="AF845" s="683"/>
      <c r="AG845" s="683"/>
      <c r="AH845" s="683"/>
      <c r="AI845" s="683"/>
      <c r="AJ845" s="683"/>
      <c r="AK845" s="684"/>
      <c r="AL845" s="684"/>
      <c r="AM845" s="684"/>
      <c r="AN845" s="684"/>
      <c r="AO845" s="684"/>
      <c r="AP845" s="684"/>
      <c r="AQ845" s="684"/>
      <c r="AR845" s="684"/>
      <c r="AS845" s="684"/>
      <c r="AT845" s="684"/>
      <c r="AU845" s="684"/>
      <c r="AV845" s="684"/>
      <c r="AW845" s="684"/>
      <c r="AX845" s="684"/>
      <c r="AY845" s="684"/>
      <c r="AZ845" s="684"/>
      <c r="BA845" s="684"/>
      <c r="BB845" s="684"/>
      <c r="BC845" s="684"/>
      <c r="BD845" s="684"/>
      <c r="BE845" s="684"/>
      <c r="BF845" s="684"/>
      <c r="BG845" s="684"/>
    </row>
    <row r="846" spans="2:86" ht="14.55" customHeight="1" x14ac:dyDescent="0.2">
      <c r="B846" s="677" t="s">
        <v>1038</v>
      </c>
      <c r="C846" s="678"/>
      <c r="D846" s="677" t="s">
        <v>1237</v>
      </c>
      <c r="E846" s="719"/>
      <c r="F846" s="719"/>
      <c r="G846" s="719"/>
      <c r="H846" s="665">
        <f ca="1">OFFSET('(6)定期点検調書'!$B$12,L846-1,0)</f>
        <v>0</v>
      </c>
      <c r="I846" s="666"/>
      <c r="J846" s="666"/>
      <c r="K846" s="667"/>
      <c r="L846" s="703">
        <f>AO825+1</f>
        <v>81</v>
      </c>
      <c r="M846" s="703"/>
      <c r="N846" s="703"/>
      <c r="O846" s="703"/>
      <c r="P846" s="703"/>
      <c r="Q846" s="703"/>
      <c r="R846" s="703"/>
      <c r="S846" s="703"/>
      <c r="T846" s="703"/>
      <c r="U846" s="703"/>
      <c r="V846" s="703"/>
      <c r="W846" s="703"/>
      <c r="X846" s="703"/>
      <c r="Y846" s="703"/>
      <c r="Z846" s="703"/>
      <c r="AA846" s="703"/>
      <c r="AB846" s="703"/>
      <c r="AC846" s="703"/>
      <c r="AD846" s="704"/>
      <c r="AE846" s="677" t="s">
        <v>1038</v>
      </c>
      <c r="AF846" s="678"/>
      <c r="AG846" s="677" t="s">
        <v>1237</v>
      </c>
      <c r="AH846" s="719"/>
      <c r="AI846" s="719"/>
      <c r="AJ846" s="719"/>
      <c r="AK846" s="665">
        <f ca="1">OFFSET('(6)定期点検調書'!$B$12,AO846-1,0)</f>
        <v>0</v>
      </c>
      <c r="AL846" s="666"/>
      <c r="AM846" s="666"/>
      <c r="AN846" s="667"/>
      <c r="AO846" s="703">
        <f>L846+1</f>
        <v>82</v>
      </c>
      <c r="AP846" s="703"/>
      <c r="AQ846" s="703"/>
      <c r="AR846" s="703"/>
      <c r="AS846" s="703"/>
      <c r="AT846" s="703"/>
      <c r="AU846" s="703"/>
      <c r="AV846" s="703"/>
      <c r="AW846" s="703"/>
      <c r="AX846" s="703"/>
      <c r="AY846" s="703"/>
      <c r="AZ846" s="703"/>
      <c r="BA846" s="703"/>
      <c r="BB846" s="703"/>
      <c r="BC846" s="703"/>
      <c r="BD846" s="703"/>
      <c r="BE846" s="703"/>
      <c r="BF846" s="703"/>
      <c r="BG846" s="704"/>
    </row>
    <row r="847" spans="2:86" ht="14.55" customHeight="1" x14ac:dyDescent="0.2">
      <c r="B847" s="679"/>
      <c r="C847" s="680"/>
      <c r="D847" s="681"/>
      <c r="E847" s="720"/>
      <c r="F847" s="720"/>
      <c r="G847" s="720"/>
      <c r="H847" s="668"/>
      <c r="I847" s="669"/>
      <c r="J847" s="669"/>
      <c r="K847" s="670"/>
      <c r="L847" s="705"/>
      <c r="M847" s="705"/>
      <c r="N847" s="705"/>
      <c r="O847" s="705"/>
      <c r="P847" s="705"/>
      <c r="Q847" s="705"/>
      <c r="R847" s="705"/>
      <c r="S847" s="705"/>
      <c r="T847" s="705"/>
      <c r="U847" s="705"/>
      <c r="V847" s="705"/>
      <c r="W847" s="705"/>
      <c r="X847" s="705"/>
      <c r="Y847" s="705"/>
      <c r="Z847" s="705"/>
      <c r="AA847" s="705"/>
      <c r="AB847" s="705"/>
      <c r="AC847" s="705"/>
      <c r="AD847" s="706"/>
      <c r="AE847" s="679"/>
      <c r="AF847" s="680"/>
      <c r="AG847" s="681"/>
      <c r="AH847" s="720"/>
      <c r="AI847" s="720"/>
      <c r="AJ847" s="720"/>
      <c r="AK847" s="668"/>
      <c r="AL847" s="669"/>
      <c r="AM847" s="669"/>
      <c r="AN847" s="670"/>
      <c r="AO847" s="705"/>
      <c r="AP847" s="705"/>
      <c r="AQ847" s="705"/>
      <c r="AR847" s="705"/>
      <c r="AS847" s="705"/>
      <c r="AT847" s="705"/>
      <c r="AU847" s="705"/>
      <c r="AV847" s="705"/>
      <c r="AW847" s="705"/>
      <c r="AX847" s="705"/>
      <c r="AY847" s="705"/>
      <c r="AZ847" s="705"/>
      <c r="BA847" s="705"/>
      <c r="BB847" s="705"/>
      <c r="BC847" s="705"/>
      <c r="BD847" s="705"/>
      <c r="BE847" s="705"/>
      <c r="BF847" s="705"/>
      <c r="BG847" s="706"/>
    </row>
    <row r="848" spans="2:86" ht="14.55" customHeight="1" x14ac:dyDescent="0.2">
      <c r="B848" s="679"/>
      <c r="C848" s="680"/>
      <c r="D848" s="677" t="s">
        <v>992</v>
      </c>
      <c r="E848" s="719"/>
      <c r="F848" s="719"/>
      <c r="G848" s="719"/>
      <c r="H848" s="665">
        <f ca="1">OFFSET('(6)定期点検調書'!$D$12,L846-1,0)</f>
        <v>0</v>
      </c>
      <c r="I848" s="666"/>
      <c r="J848" s="666"/>
      <c r="K848" s="667"/>
      <c r="L848" s="705"/>
      <c r="M848" s="705"/>
      <c r="N848" s="705"/>
      <c r="O848" s="705"/>
      <c r="P848" s="705"/>
      <c r="Q848" s="705"/>
      <c r="R848" s="705"/>
      <c r="S848" s="705"/>
      <c r="T848" s="705"/>
      <c r="U848" s="705"/>
      <c r="V848" s="705"/>
      <c r="W848" s="705"/>
      <c r="X848" s="705"/>
      <c r="Y848" s="705"/>
      <c r="Z848" s="705"/>
      <c r="AA848" s="705"/>
      <c r="AB848" s="705"/>
      <c r="AC848" s="705"/>
      <c r="AD848" s="706"/>
      <c r="AE848" s="679"/>
      <c r="AF848" s="680"/>
      <c r="AG848" s="677" t="s">
        <v>992</v>
      </c>
      <c r="AH848" s="719"/>
      <c r="AI848" s="719"/>
      <c r="AJ848" s="719"/>
      <c r="AK848" s="665">
        <f ca="1">OFFSET('(6)定期点検調書'!$D$12,AO846-1,0)</f>
        <v>0</v>
      </c>
      <c r="AL848" s="666"/>
      <c r="AM848" s="666"/>
      <c r="AN848" s="667"/>
      <c r="AO848" s="705"/>
      <c r="AP848" s="705"/>
      <c r="AQ848" s="705"/>
      <c r="AR848" s="705"/>
      <c r="AS848" s="705"/>
      <c r="AT848" s="705"/>
      <c r="AU848" s="705"/>
      <c r="AV848" s="705"/>
      <c r="AW848" s="705"/>
      <c r="AX848" s="705"/>
      <c r="AY848" s="705"/>
      <c r="AZ848" s="705"/>
      <c r="BA848" s="705"/>
      <c r="BB848" s="705"/>
      <c r="BC848" s="705"/>
      <c r="BD848" s="705"/>
      <c r="BE848" s="705"/>
      <c r="BF848" s="705"/>
      <c r="BG848" s="706"/>
    </row>
    <row r="849" spans="2:59" ht="14.55" customHeight="1" x14ac:dyDescent="0.2">
      <c r="B849" s="681"/>
      <c r="C849" s="682"/>
      <c r="D849" s="681"/>
      <c r="E849" s="720"/>
      <c r="F849" s="720"/>
      <c r="G849" s="720"/>
      <c r="H849" s="668"/>
      <c r="I849" s="669"/>
      <c r="J849" s="669"/>
      <c r="K849" s="670"/>
      <c r="L849" s="705"/>
      <c r="M849" s="705"/>
      <c r="N849" s="705"/>
      <c r="O849" s="705"/>
      <c r="P849" s="705"/>
      <c r="Q849" s="705"/>
      <c r="R849" s="705"/>
      <c r="S849" s="705"/>
      <c r="T849" s="705"/>
      <c r="U849" s="705"/>
      <c r="V849" s="705"/>
      <c r="W849" s="705"/>
      <c r="X849" s="705"/>
      <c r="Y849" s="705"/>
      <c r="Z849" s="705"/>
      <c r="AA849" s="705"/>
      <c r="AB849" s="705"/>
      <c r="AC849" s="705"/>
      <c r="AD849" s="706"/>
      <c r="AE849" s="681"/>
      <c r="AF849" s="682"/>
      <c r="AG849" s="681"/>
      <c r="AH849" s="720"/>
      <c r="AI849" s="720"/>
      <c r="AJ849" s="720"/>
      <c r="AK849" s="668"/>
      <c r="AL849" s="669"/>
      <c r="AM849" s="669"/>
      <c r="AN849" s="670"/>
      <c r="AO849" s="705"/>
      <c r="AP849" s="705"/>
      <c r="AQ849" s="705"/>
      <c r="AR849" s="705"/>
      <c r="AS849" s="705"/>
      <c r="AT849" s="705"/>
      <c r="AU849" s="705"/>
      <c r="AV849" s="705"/>
      <c r="AW849" s="705"/>
      <c r="AX849" s="705"/>
      <c r="AY849" s="705"/>
      <c r="AZ849" s="705"/>
      <c r="BA849" s="705"/>
      <c r="BB849" s="705"/>
      <c r="BC849" s="705"/>
      <c r="BD849" s="705"/>
      <c r="BE849" s="705"/>
      <c r="BF849" s="705"/>
      <c r="BG849" s="706"/>
    </row>
    <row r="850" spans="2:59" ht="14.55" customHeight="1" x14ac:dyDescent="0.2">
      <c r="B850" s="677" t="s">
        <v>1238</v>
      </c>
      <c r="C850" s="678"/>
      <c r="D850" s="659" t="s">
        <v>993</v>
      </c>
      <c r="E850" s="660"/>
      <c r="F850" s="660"/>
      <c r="G850" s="660"/>
      <c r="H850" s="671">
        <f ca="1">OFFSET('(6)定期点検調書'!$AA$13,L846-1,0)</f>
        <v>0</v>
      </c>
      <c r="I850" s="672"/>
      <c r="J850" s="672"/>
      <c r="K850" s="673"/>
      <c r="L850" s="705"/>
      <c r="M850" s="705"/>
      <c r="N850" s="705"/>
      <c r="O850" s="705"/>
      <c r="P850" s="705"/>
      <c r="Q850" s="705"/>
      <c r="R850" s="705"/>
      <c r="S850" s="705"/>
      <c r="T850" s="705"/>
      <c r="U850" s="705"/>
      <c r="V850" s="705"/>
      <c r="W850" s="705"/>
      <c r="X850" s="705"/>
      <c r="Y850" s="705"/>
      <c r="Z850" s="705"/>
      <c r="AA850" s="705"/>
      <c r="AB850" s="705"/>
      <c r="AC850" s="705"/>
      <c r="AD850" s="706"/>
      <c r="AE850" s="677" t="s">
        <v>1238</v>
      </c>
      <c r="AF850" s="678"/>
      <c r="AG850" s="659" t="s">
        <v>993</v>
      </c>
      <c r="AH850" s="660"/>
      <c r="AI850" s="660"/>
      <c r="AJ850" s="660"/>
      <c r="AK850" s="671">
        <f ca="1">OFFSET('(6)定期点検調書'!$AA$13,AO846-1,0)</f>
        <v>0</v>
      </c>
      <c r="AL850" s="672"/>
      <c r="AM850" s="672"/>
      <c r="AN850" s="673"/>
      <c r="AO850" s="705"/>
      <c r="AP850" s="705"/>
      <c r="AQ850" s="705"/>
      <c r="AR850" s="705"/>
      <c r="AS850" s="705"/>
      <c r="AT850" s="705"/>
      <c r="AU850" s="705"/>
      <c r="AV850" s="705"/>
      <c r="AW850" s="705"/>
      <c r="AX850" s="705"/>
      <c r="AY850" s="705"/>
      <c r="AZ850" s="705"/>
      <c r="BA850" s="705"/>
      <c r="BB850" s="705"/>
      <c r="BC850" s="705"/>
      <c r="BD850" s="705"/>
      <c r="BE850" s="705"/>
      <c r="BF850" s="705"/>
      <c r="BG850" s="706"/>
    </row>
    <row r="851" spans="2:59" ht="14.55" customHeight="1" x14ac:dyDescent="0.2">
      <c r="B851" s="679"/>
      <c r="C851" s="680"/>
      <c r="D851" s="662"/>
      <c r="E851" s="663"/>
      <c r="F851" s="663"/>
      <c r="G851" s="663"/>
      <c r="H851" s="674"/>
      <c r="I851" s="675"/>
      <c r="J851" s="675"/>
      <c r="K851" s="676"/>
      <c r="L851" s="705"/>
      <c r="M851" s="705"/>
      <c r="N851" s="705"/>
      <c r="O851" s="705"/>
      <c r="P851" s="705"/>
      <c r="Q851" s="705"/>
      <c r="R851" s="705"/>
      <c r="S851" s="705"/>
      <c r="T851" s="705"/>
      <c r="U851" s="705"/>
      <c r="V851" s="705"/>
      <c r="W851" s="705"/>
      <c r="X851" s="705"/>
      <c r="Y851" s="705"/>
      <c r="Z851" s="705"/>
      <c r="AA851" s="705"/>
      <c r="AB851" s="705"/>
      <c r="AC851" s="705"/>
      <c r="AD851" s="706"/>
      <c r="AE851" s="679"/>
      <c r="AF851" s="680"/>
      <c r="AG851" s="662"/>
      <c r="AH851" s="663"/>
      <c r="AI851" s="663"/>
      <c r="AJ851" s="663"/>
      <c r="AK851" s="674"/>
      <c r="AL851" s="675"/>
      <c r="AM851" s="675"/>
      <c r="AN851" s="676"/>
      <c r="AO851" s="705"/>
      <c r="AP851" s="705"/>
      <c r="AQ851" s="705"/>
      <c r="AR851" s="705"/>
      <c r="AS851" s="705"/>
      <c r="AT851" s="705"/>
      <c r="AU851" s="705"/>
      <c r="AV851" s="705"/>
      <c r="AW851" s="705"/>
      <c r="AX851" s="705"/>
      <c r="AY851" s="705"/>
      <c r="AZ851" s="705"/>
      <c r="BA851" s="705"/>
      <c r="BB851" s="705"/>
      <c r="BC851" s="705"/>
      <c r="BD851" s="705"/>
      <c r="BE851" s="705"/>
      <c r="BF851" s="705"/>
      <c r="BG851" s="706"/>
    </row>
    <row r="852" spans="2:59" ht="14.55" customHeight="1" x14ac:dyDescent="0.2">
      <c r="B852" s="679"/>
      <c r="C852" s="680"/>
      <c r="D852" s="659" t="s">
        <v>1239</v>
      </c>
      <c r="E852" s="660"/>
      <c r="F852" s="660"/>
      <c r="G852" s="660"/>
      <c r="H852" s="665">
        <f ca="1">OFFSET('(6)定期点検調書'!$AD$12,L846-1,0)</f>
        <v>0</v>
      </c>
      <c r="I852" s="666"/>
      <c r="J852" s="666"/>
      <c r="K852" s="667"/>
      <c r="L852" s="705"/>
      <c r="M852" s="705"/>
      <c r="N852" s="705"/>
      <c r="O852" s="705"/>
      <c r="P852" s="705"/>
      <c r="Q852" s="705"/>
      <c r="R852" s="705"/>
      <c r="S852" s="705"/>
      <c r="T852" s="705"/>
      <c r="U852" s="705"/>
      <c r="V852" s="705"/>
      <c r="W852" s="705"/>
      <c r="X852" s="705"/>
      <c r="Y852" s="705"/>
      <c r="Z852" s="705"/>
      <c r="AA852" s="705"/>
      <c r="AB852" s="705"/>
      <c r="AC852" s="705"/>
      <c r="AD852" s="706"/>
      <c r="AE852" s="679"/>
      <c r="AF852" s="680"/>
      <c r="AG852" s="659" t="s">
        <v>1239</v>
      </c>
      <c r="AH852" s="660"/>
      <c r="AI852" s="660"/>
      <c r="AJ852" s="660"/>
      <c r="AK852" s="665">
        <f ca="1">OFFSET('(6)定期点検調書'!$AD$12,AO846-1,0)</f>
        <v>0</v>
      </c>
      <c r="AL852" s="666"/>
      <c r="AM852" s="666"/>
      <c r="AN852" s="667"/>
      <c r="AO852" s="705"/>
      <c r="AP852" s="705"/>
      <c r="AQ852" s="705"/>
      <c r="AR852" s="705"/>
      <c r="AS852" s="705"/>
      <c r="AT852" s="705"/>
      <c r="AU852" s="705"/>
      <c r="AV852" s="705"/>
      <c r="AW852" s="705"/>
      <c r="AX852" s="705"/>
      <c r="AY852" s="705"/>
      <c r="AZ852" s="705"/>
      <c r="BA852" s="705"/>
      <c r="BB852" s="705"/>
      <c r="BC852" s="705"/>
      <c r="BD852" s="705"/>
      <c r="BE852" s="705"/>
      <c r="BF852" s="705"/>
      <c r="BG852" s="706"/>
    </row>
    <row r="853" spans="2:59" ht="14.55" customHeight="1" x14ac:dyDescent="0.2">
      <c r="B853" s="681"/>
      <c r="C853" s="682"/>
      <c r="D853" s="662"/>
      <c r="E853" s="663"/>
      <c r="F853" s="663"/>
      <c r="G853" s="663"/>
      <c r="H853" s="668"/>
      <c r="I853" s="669"/>
      <c r="J853" s="669"/>
      <c r="K853" s="670"/>
      <c r="L853" s="705"/>
      <c r="M853" s="705"/>
      <c r="N853" s="705"/>
      <c r="O853" s="705"/>
      <c r="P853" s="705"/>
      <c r="Q853" s="705"/>
      <c r="R853" s="705"/>
      <c r="S853" s="705"/>
      <c r="T853" s="705"/>
      <c r="U853" s="705"/>
      <c r="V853" s="705"/>
      <c r="W853" s="705"/>
      <c r="X853" s="705"/>
      <c r="Y853" s="705"/>
      <c r="Z853" s="705"/>
      <c r="AA853" s="705"/>
      <c r="AB853" s="705"/>
      <c r="AC853" s="705"/>
      <c r="AD853" s="706"/>
      <c r="AE853" s="681"/>
      <c r="AF853" s="682"/>
      <c r="AG853" s="662"/>
      <c r="AH853" s="663"/>
      <c r="AI853" s="663"/>
      <c r="AJ853" s="663"/>
      <c r="AK853" s="668"/>
      <c r="AL853" s="669"/>
      <c r="AM853" s="669"/>
      <c r="AN853" s="670"/>
      <c r="AO853" s="705"/>
      <c r="AP853" s="705"/>
      <c r="AQ853" s="705"/>
      <c r="AR853" s="705"/>
      <c r="AS853" s="705"/>
      <c r="AT853" s="705"/>
      <c r="AU853" s="705"/>
      <c r="AV853" s="705"/>
      <c r="AW853" s="705"/>
      <c r="AX853" s="705"/>
      <c r="AY853" s="705"/>
      <c r="AZ853" s="705"/>
      <c r="BA853" s="705"/>
      <c r="BB853" s="705"/>
      <c r="BC853" s="705"/>
      <c r="BD853" s="705"/>
      <c r="BE853" s="705"/>
      <c r="BF853" s="705"/>
      <c r="BG853" s="706"/>
    </row>
    <row r="854" spans="2:59" ht="28.95" customHeight="1" x14ac:dyDescent="0.2">
      <c r="B854" s="716" t="s">
        <v>995</v>
      </c>
      <c r="C854" s="717"/>
      <c r="D854" s="717"/>
      <c r="E854" s="717"/>
      <c r="F854" s="717"/>
      <c r="G854" s="718"/>
      <c r="H854" s="709">
        <f ca="1">OFFSET('(6)定期点検調書'!$AK$12,L846-1,0)</f>
        <v>0</v>
      </c>
      <c r="I854" s="710"/>
      <c r="J854" s="710"/>
      <c r="K854" s="711"/>
      <c r="L854" s="705"/>
      <c r="M854" s="705"/>
      <c r="N854" s="705"/>
      <c r="O854" s="705"/>
      <c r="P854" s="705"/>
      <c r="Q854" s="705"/>
      <c r="R854" s="705"/>
      <c r="S854" s="705"/>
      <c r="T854" s="705"/>
      <c r="U854" s="705"/>
      <c r="V854" s="705"/>
      <c r="W854" s="705"/>
      <c r="X854" s="705"/>
      <c r="Y854" s="705"/>
      <c r="Z854" s="705"/>
      <c r="AA854" s="705"/>
      <c r="AB854" s="705"/>
      <c r="AC854" s="705"/>
      <c r="AD854" s="706"/>
      <c r="AE854" s="716" t="s">
        <v>995</v>
      </c>
      <c r="AF854" s="717"/>
      <c r="AG854" s="717"/>
      <c r="AH854" s="717"/>
      <c r="AI854" s="717"/>
      <c r="AJ854" s="718"/>
      <c r="AK854" s="709">
        <f ca="1">OFFSET('(6)定期点検調書'!$AK$12,AO846-1,0)</f>
        <v>0</v>
      </c>
      <c r="AL854" s="710"/>
      <c r="AM854" s="710"/>
      <c r="AN854" s="711"/>
      <c r="AO854" s="705"/>
      <c r="AP854" s="705"/>
      <c r="AQ854" s="705"/>
      <c r="AR854" s="705"/>
      <c r="AS854" s="705"/>
      <c r="AT854" s="705"/>
      <c r="AU854" s="705"/>
      <c r="AV854" s="705"/>
      <c r="AW854" s="705"/>
      <c r="AX854" s="705"/>
      <c r="AY854" s="705"/>
      <c r="AZ854" s="705"/>
      <c r="BA854" s="705"/>
      <c r="BB854" s="705"/>
      <c r="BC854" s="705"/>
      <c r="BD854" s="705"/>
      <c r="BE854" s="705"/>
      <c r="BF854" s="705"/>
      <c r="BG854" s="706"/>
    </row>
    <row r="855" spans="2:59" ht="14.55" customHeight="1" x14ac:dyDescent="0.2">
      <c r="B855" s="677" t="s">
        <v>1240</v>
      </c>
      <c r="C855" s="661"/>
      <c r="D855" s="659" t="s">
        <v>994</v>
      </c>
      <c r="E855" s="660"/>
      <c r="F855" s="660"/>
      <c r="G855" s="661"/>
      <c r="H855" s="699" t="str">
        <f ca="1">OFFSET('(6)定期点検調書'!$BY$12,L846-1,0)</f>
        <v/>
      </c>
      <c r="I855" s="700"/>
      <c r="J855" s="700"/>
      <c r="K855" s="714"/>
      <c r="L855" s="705"/>
      <c r="M855" s="705"/>
      <c r="N855" s="705"/>
      <c r="O855" s="705"/>
      <c r="P855" s="705"/>
      <c r="Q855" s="705"/>
      <c r="R855" s="705"/>
      <c r="S855" s="705"/>
      <c r="T855" s="705"/>
      <c r="U855" s="705"/>
      <c r="V855" s="705"/>
      <c r="W855" s="705"/>
      <c r="X855" s="705"/>
      <c r="Y855" s="705"/>
      <c r="Z855" s="705"/>
      <c r="AA855" s="705"/>
      <c r="AB855" s="705"/>
      <c r="AC855" s="705"/>
      <c r="AD855" s="706"/>
      <c r="AE855" s="677" t="s">
        <v>1240</v>
      </c>
      <c r="AF855" s="661"/>
      <c r="AG855" s="659" t="s">
        <v>994</v>
      </c>
      <c r="AH855" s="660"/>
      <c r="AI855" s="660"/>
      <c r="AJ855" s="661"/>
      <c r="AK855" s="699" t="str">
        <f ca="1">OFFSET('(6)定期点検調書'!$BY$12,AO846-1,0)</f>
        <v/>
      </c>
      <c r="AL855" s="700"/>
      <c r="AM855" s="700"/>
      <c r="AN855" s="714"/>
      <c r="AO855" s="705"/>
      <c r="AP855" s="705"/>
      <c r="AQ855" s="705"/>
      <c r="AR855" s="705"/>
      <c r="AS855" s="705"/>
      <c r="AT855" s="705"/>
      <c r="AU855" s="705"/>
      <c r="AV855" s="705"/>
      <c r="AW855" s="705"/>
      <c r="AX855" s="705"/>
      <c r="AY855" s="705"/>
      <c r="AZ855" s="705"/>
      <c r="BA855" s="705"/>
      <c r="BB855" s="705"/>
      <c r="BC855" s="705"/>
      <c r="BD855" s="705"/>
      <c r="BE855" s="705"/>
      <c r="BF855" s="705"/>
      <c r="BG855" s="706"/>
    </row>
    <row r="856" spans="2:59" ht="14.55" customHeight="1" x14ac:dyDescent="0.2">
      <c r="B856" s="712"/>
      <c r="C856" s="713"/>
      <c r="D856" s="662"/>
      <c r="E856" s="663"/>
      <c r="F856" s="663"/>
      <c r="G856" s="664"/>
      <c r="H856" s="701"/>
      <c r="I856" s="702"/>
      <c r="J856" s="702"/>
      <c r="K856" s="715"/>
      <c r="L856" s="705"/>
      <c r="M856" s="705"/>
      <c r="N856" s="705"/>
      <c r="O856" s="705"/>
      <c r="P856" s="705"/>
      <c r="Q856" s="705"/>
      <c r="R856" s="705"/>
      <c r="S856" s="705"/>
      <c r="T856" s="705"/>
      <c r="U856" s="705"/>
      <c r="V856" s="705"/>
      <c r="W856" s="705"/>
      <c r="X856" s="705"/>
      <c r="Y856" s="705"/>
      <c r="Z856" s="705"/>
      <c r="AA856" s="705"/>
      <c r="AB856" s="705"/>
      <c r="AC856" s="705"/>
      <c r="AD856" s="706"/>
      <c r="AE856" s="712"/>
      <c r="AF856" s="713"/>
      <c r="AG856" s="662"/>
      <c r="AH856" s="663"/>
      <c r="AI856" s="663"/>
      <c r="AJ856" s="664"/>
      <c r="AK856" s="701"/>
      <c r="AL856" s="702"/>
      <c r="AM856" s="702"/>
      <c r="AN856" s="715"/>
      <c r="AO856" s="705"/>
      <c r="AP856" s="705"/>
      <c r="AQ856" s="705"/>
      <c r="AR856" s="705"/>
      <c r="AS856" s="705"/>
      <c r="AT856" s="705"/>
      <c r="AU856" s="705"/>
      <c r="AV856" s="705"/>
      <c r="AW856" s="705"/>
      <c r="AX856" s="705"/>
      <c r="AY856" s="705"/>
      <c r="AZ856" s="705"/>
      <c r="BA856" s="705"/>
      <c r="BB856" s="705"/>
      <c r="BC856" s="705"/>
      <c r="BD856" s="705"/>
      <c r="BE856" s="705"/>
      <c r="BF856" s="705"/>
      <c r="BG856" s="706"/>
    </row>
    <row r="857" spans="2:59" ht="14.55" customHeight="1" x14ac:dyDescent="0.2">
      <c r="B857" s="712"/>
      <c r="C857" s="713"/>
      <c r="D857" s="659" t="s">
        <v>1186</v>
      </c>
      <c r="E857" s="660"/>
      <c r="F857" s="660"/>
      <c r="G857" s="661"/>
      <c r="H857" s="665">
        <f ca="1">OFFSET('(6)定期点検調書'!$BC$12,L846-1,0)</f>
        <v>0</v>
      </c>
      <c r="I857" s="666"/>
      <c r="J857" s="666"/>
      <c r="K857" s="667"/>
      <c r="L857" s="705"/>
      <c r="M857" s="705"/>
      <c r="N857" s="705"/>
      <c r="O857" s="705"/>
      <c r="P857" s="705"/>
      <c r="Q857" s="705"/>
      <c r="R857" s="705"/>
      <c r="S857" s="705"/>
      <c r="T857" s="705"/>
      <c r="U857" s="705"/>
      <c r="V857" s="705"/>
      <c r="W857" s="705"/>
      <c r="X857" s="705"/>
      <c r="Y857" s="705"/>
      <c r="Z857" s="705"/>
      <c r="AA857" s="705"/>
      <c r="AB857" s="705"/>
      <c r="AC857" s="705"/>
      <c r="AD857" s="706"/>
      <c r="AE857" s="712"/>
      <c r="AF857" s="713"/>
      <c r="AG857" s="659" t="s">
        <v>1186</v>
      </c>
      <c r="AH857" s="660"/>
      <c r="AI857" s="660"/>
      <c r="AJ857" s="661"/>
      <c r="AK857" s="665">
        <f ca="1">OFFSET('(6)定期点検調書'!$BC$12,AO846-1,0)</f>
        <v>0</v>
      </c>
      <c r="AL857" s="666"/>
      <c r="AM857" s="666"/>
      <c r="AN857" s="667"/>
      <c r="AO857" s="705"/>
      <c r="AP857" s="705"/>
      <c r="AQ857" s="705"/>
      <c r="AR857" s="705"/>
      <c r="AS857" s="705"/>
      <c r="AT857" s="705"/>
      <c r="AU857" s="705"/>
      <c r="AV857" s="705"/>
      <c r="AW857" s="705"/>
      <c r="AX857" s="705"/>
      <c r="AY857" s="705"/>
      <c r="AZ857" s="705"/>
      <c r="BA857" s="705"/>
      <c r="BB857" s="705"/>
      <c r="BC857" s="705"/>
      <c r="BD857" s="705"/>
      <c r="BE857" s="705"/>
      <c r="BF857" s="705"/>
      <c r="BG857" s="706"/>
    </row>
    <row r="858" spans="2:59" ht="14.55" customHeight="1" x14ac:dyDescent="0.2">
      <c r="B858" s="712"/>
      <c r="C858" s="713"/>
      <c r="D858" s="662"/>
      <c r="E858" s="663"/>
      <c r="F858" s="663"/>
      <c r="G858" s="664"/>
      <c r="H858" s="668"/>
      <c r="I858" s="669"/>
      <c r="J858" s="669"/>
      <c r="K858" s="670"/>
      <c r="L858" s="705"/>
      <c r="M858" s="705"/>
      <c r="N858" s="705"/>
      <c r="O858" s="705"/>
      <c r="P858" s="705"/>
      <c r="Q858" s="705"/>
      <c r="R858" s="705"/>
      <c r="S858" s="705"/>
      <c r="T858" s="705"/>
      <c r="U858" s="705"/>
      <c r="V858" s="705"/>
      <c r="W858" s="705"/>
      <c r="X858" s="705"/>
      <c r="Y858" s="705"/>
      <c r="Z858" s="705"/>
      <c r="AA858" s="705"/>
      <c r="AB858" s="705"/>
      <c r="AC858" s="705"/>
      <c r="AD858" s="706"/>
      <c r="AE858" s="712"/>
      <c r="AF858" s="713"/>
      <c r="AG858" s="662"/>
      <c r="AH858" s="663"/>
      <c r="AI858" s="663"/>
      <c r="AJ858" s="664"/>
      <c r="AK858" s="668"/>
      <c r="AL858" s="669"/>
      <c r="AM858" s="669"/>
      <c r="AN858" s="670"/>
      <c r="AO858" s="705"/>
      <c r="AP858" s="705"/>
      <c r="AQ858" s="705"/>
      <c r="AR858" s="705"/>
      <c r="AS858" s="705"/>
      <c r="AT858" s="705"/>
      <c r="AU858" s="705"/>
      <c r="AV858" s="705"/>
      <c r="AW858" s="705"/>
      <c r="AX858" s="705"/>
      <c r="AY858" s="705"/>
      <c r="AZ858" s="705"/>
      <c r="BA858" s="705"/>
      <c r="BB858" s="705"/>
      <c r="BC858" s="705"/>
      <c r="BD858" s="705"/>
      <c r="BE858" s="705"/>
      <c r="BF858" s="705"/>
      <c r="BG858" s="706"/>
    </row>
    <row r="859" spans="2:59" ht="14.55" customHeight="1" x14ac:dyDescent="0.2">
      <c r="B859" s="712"/>
      <c r="C859" s="713"/>
      <c r="D859" s="659" t="s">
        <v>1187</v>
      </c>
      <c r="E859" s="660"/>
      <c r="F859" s="660"/>
      <c r="G859" s="661"/>
      <c r="H859" s="665">
        <f ca="1">OFFSET('(6)定期点検調書'!$BF$12,L846-1,0)</f>
        <v>0</v>
      </c>
      <c r="I859" s="666"/>
      <c r="J859" s="666"/>
      <c r="K859" s="667"/>
      <c r="L859" s="705"/>
      <c r="M859" s="705"/>
      <c r="N859" s="705"/>
      <c r="O859" s="705"/>
      <c r="P859" s="705"/>
      <c r="Q859" s="705"/>
      <c r="R859" s="705"/>
      <c r="S859" s="705"/>
      <c r="T859" s="705"/>
      <c r="U859" s="705"/>
      <c r="V859" s="705"/>
      <c r="W859" s="705"/>
      <c r="X859" s="705"/>
      <c r="Y859" s="705"/>
      <c r="Z859" s="705"/>
      <c r="AA859" s="705"/>
      <c r="AB859" s="705"/>
      <c r="AC859" s="705"/>
      <c r="AD859" s="706"/>
      <c r="AE859" s="712"/>
      <c r="AF859" s="713"/>
      <c r="AG859" s="659" t="s">
        <v>1187</v>
      </c>
      <c r="AH859" s="660"/>
      <c r="AI859" s="660"/>
      <c r="AJ859" s="661"/>
      <c r="AK859" s="665">
        <f ca="1">OFFSET('(6)定期点検調書'!$BF$12,AO846-1,0)</f>
        <v>0</v>
      </c>
      <c r="AL859" s="666"/>
      <c r="AM859" s="666"/>
      <c r="AN859" s="667"/>
      <c r="AO859" s="705"/>
      <c r="AP859" s="705"/>
      <c r="AQ859" s="705"/>
      <c r="AR859" s="705"/>
      <c r="AS859" s="705"/>
      <c r="AT859" s="705"/>
      <c r="AU859" s="705"/>
      <c r="AV859" s="705"/>
      <c r="AW859" s="705"/>
      <c r="AX859" s="705"/>
      <c r="AY859" s="705"/>
      <c r="AZ859" s="705"/>
      <c r="BA859" s="705"/>
      <c r="BB859" s="705"/>
      <c r="BC859" s="705"/>
      <c r="BD859" s="705"/>
      <c r="BE859" s="705"/>
      <c r="BF859" s="705"/>
      <c r="BG859" s="706"/>
    </row>
    <row r="860" spans="2:59" ht="14.55" customHeight="1" x14ac:dyDescent="0.2">
      <c r="B860" s="662"/>
      <c r="C860" s="664"/>
      <c r="D860" s="662"/>
      <c r="E860" s="663"/>
      <c r="F860" s="663"/>
      <c r="G860" s="664"/>
      <c r="H860" s="668"/>
      <c r="I860" s="669"/>
      <c r="J860" s="669"/>
      <c r="K860" s="670"/>
      <c r="L860" s="707"/>
      <c r="M860" s="707"/>
      <c r="N860" s="707"/>
      <c r="O860" s="707"/>
      <c r="P860" s="707"/>
      <c r="Q860" s="707"/>
      <c r="R860" s="707"/>
      <c r="S860" s="707"/>
      <c r="T860" s="707"/>
      <c r="U860" s="707"/>
      <c r="V860" s="707"/>
      <c r="W860" s="707"/>
      <c r="X860" s="707"/>
      <c r="Y860" s="707"/>
      <c r="Z860" s="707"/>
      <c r="AA860" s="707"/>
      <c r="AB860" s="707"/>
      <c r="AC860" s="707"/>
      <c r="AD860" s="708"/>
      <c r="AE860" s="662"/>
      <c r="AF860" s="664"/>
      <c r="AG860" s="662"/>
      <c r="AH860" s="663"/>
      <c r="AI860" s="663"/>
      <c r="AJ860" s="664"/>
      <c r="AK860" s="668"/>
      <c r="AL860" s="669"/>
      <c r="AM860" s="669"/>
      <c r="AN860" s="670"/>
      <c r="AO860" s="707"/>
      <c r="AP860" s="707"/>
      <c r="AQ860" s="707"/>
      <c r="AR860" s="707"/>
      <c r="AS860" s="707"/>
      <c r="AT860" s="707"/>
      <c r="AU860" s="707"/>
      <c r="AV860" s="707"/>
      <c r="AW860" s="707"/>
      <c r="AX860" s="707"/>
      <c r="AY860" s="707"/>
      <c r="AZ860" s="707"/>
      <c r="BA860" s="707"/>
      <c r="BB860" s="707"/>
      <c r="BC860" s="707"/>
      <c r="BD860" s="707"/>
      <c r="BE860" s="707"/>
      <c r="BF860" s="707"/>
      <c r="BG860" s="708"/>
    </row>
    <row r="861" spans="2:59" ht="14.55" customHeight="1" x14ac:dyDescent="0.2">
      <c r="B861" s="683" t="s">
        <v>1241</v>
      </c>
      <c r="C861" s="683"/>
      <c r="D861" s="683"/>
      <c r="E861" s="683"/>
      <c r="F861" s="683"/>
      <c r="G861" s="683"/>
      <c r="H861" s="699" t="str">
        <f ca="1">IF(OFFSET('(6)定期点検調書'!$AR$12,L846-1,0)="","",OFFSET('(6)定期点検調書'!$AQ$12,L846-1,0)&amp;TEXT(OFFSET('(6)定期点検調書'!$AR$12,L846-1,0),"0.0")&amp;OFFSET('(6)定期点検調書'!$AT$12,L846-1,0))  &amp;  IF(OFFSET('(6)定期点検調書'!$AV$12,L846-1,0)="","","／"&amp;OFFSET('(6)定期点検調書'!$AU$12,L846-1,0)&amp;TEXT(OFFSET('(6)定期点検調書'!$AV$12,L846-1,0),"0.0")&amp;OFFSET('(6)定期点検調書'!$AX$12,L846-1,0))  &amp;  IF(OFFSET('(6)定期点検調書'!$AZ$12,L846-1,0)="","","／"&amp;OFFSET('(6)定期点検調書'!$AY$12,L846-1,0)&amp;TEXT(OFFSET('(6)定期点検調書'!$AZ$12,L846-1,0),"0.0")&amp;OFFSET('(6)定期点検調書'!$BB$12,L846-1,0))</f>
        <v/>
      </c>
      <c r="I861" s="700"/>
      <c r="J861" s="700"/>
      <c r="K861" s="700"/>
      <c r="L861" s="700"/>
      <c r="M861" s="700"/>
      <c r="N861" s="700"/>
      <c r="O861" s="700"/>
      <c r="P861" s="685" t="s">
        <v>1243</v>
      </c>
      <c r="Q861" s="685"/>
      <c r="R861" s="685"/>
      <c r="S861" s="685"/>
      <c r="T861" s="685"/>
      <c r="U861" s="685"/>
      <c r="V861" s="685"/>
      <c r="W861" s="686" t="str">
        <f ca="1">OFFSET('(6)定期点検調書'!$F$12,L846-1,0)</f>
        <v/>
      </c>
      <c r="X861" s="687"/>
      <c r="Y861" s="687"/>
      <c r="Z861" s="687"/>
      <c r="AA861" s="687"/>
      <c r="AB861" s="687"/>
      <c r="AC861" s="687"/>
      <c r="AD861" s="688"/>
      <c r="AE861" s="683" t="s">
        <v>1241</v>
      </c>
      <c r="AF861" s="683"/>
      <c r="AG861" s="683"/>
      <c r="AH861" s="683"/>
      <c r="AI861" s="683"/>
      <c r="AJ861" s="683"/>
      <c r="AK861" s="699" t="str">
        <f ca="1">IF(OFFSET('(6)定期点検調書'!$AR$12,AO846-1,0)="","",OFFSET('(6)定期点検調書'!$AQ$12,AO846-1,0)&amp;TEXT(OFFSET('(6)定期点検調書'!$AR$12,AO846-1,0),"0.0")&amp;OFFSET('(6)定期点検調書'!$AT$12,AO846-1,0))  &amp;  IF(OFFSET('(6)定期点検調書'!$AV$12,AO846-1,0)="","","／"&amp;OFFSET('(6)定期点検調書'!$AU$12,AO846-1,0)&amp;TEXT(OFFSET('(6)定期点検調書'!$AV$12,AO846-1,0),"0.0")&amp;OFFSET('(6)定期点検調書'!$AX$12,AO846-1,0))  &amp;  IF(OFFSET('(6)定期点検調書'!$AZ$12,AO846-1,0)="","","／"&amp;OFFSET('(6)定期点検調書'!$AY$12,AO846-1,0)&amp;TEXT(OFFSET('(6)定期点検調書'!$AZ$12,AO846-1,0),"0.0")&amp;OFFSET('(6)定期点検調書'!$BB$12,AO846-1,0))</f>
        <v/>
      </c>
      <c r="AL861" s="700"/>
      <c r="AM861" s="700"/>
      <c r="AN861" s="700"/>
      <c r="AO861" s="700"/>
      <c r="AP861" s="700"/>
      <c r="AQ861" s="700"/>
      <c r="AR861" s="700"/>
      <c r="AS861" s="685" t="s">
        <v>1243</v>
      </c>
      <c r="AT861" s="685"/>
      <c r="AU861" s="685"/>
      <c r="AV861" s="685"/>
      <c r="AW861" s="685"/>
      <c r="AX861" s="685"/>
      <c r="AY861" s="685"/>
      <c r="AZ861" s="686" t="str">
        <f ca="1">OFFSET('(6)定期点検調書'!$F$12,AO846-1,0)</f>
        <v/>
      </c>
      <c r="BA861" s="687"/>
      <c r="BB861" s="687"/>
      <c r="BC861" s="687"/>
      <c r="BD861" s="687"/>
      <c r="BE861" s="687"/>
      <c r="BF861" s="687"/>
      <c r="BG861" s="688"/>
    </row>
    <row r="862" spans="2:59" ht="14.55" customHeight="1" x14ac:dyDescent="0.2">
      <c r="B862" s="683"/>
      <c r="C862" s="683"/>
      <c r="D862" s="683"/>
      <c r="E862" s="683"/>
      <c r="F862" s="683"/>
      <c r="G862" s="683"/>
      <c r="H862" s="701"/>
      <c r="I862" s="702"/>
      <c r="J862" s="702"/>
      <c r="K862" s="702"/>
      <c r="L862" s="702"/>
      <c r="M862" s="702"/>
      <c r="N862" s="702"/>
      <c r="O862" s="702"/>
      <c r="P862" s="685"/>
      <c r="Q862" s="685"/>
      <c r="R862" s="685"/>
      <c r="S862" s="685"/>
      <c r="T862" s="685"/>
      <c r="U862" s="685"/>
      <c r="V862" s="685"/>
      <c r="W862" s="689"/>
      <c r="X862" s="690"/>
      <c r="Y862" s="690"/>
      <c r="Z862" s="690"/>
      <c r="AA862" s="690"/>
      <c r="AB862" s="690"/>
      <c r="AC862" s="690"/>
      <c r="AD862" s="691"/>
      <c r="AE862" s="683"/>
      <c r="AF862" s="683"/>
      <c r="AG862" s="683"/>
      <c r="AH862" s="683"/>
      <c r="AI862" s="683"/>
      <c r="AJ862" s="683"/>
      <c r="AK862" s="701"/>
      <c r="AL862" s="702"/>
      <c r="AM862" s="702"/>
      <c r="AN862" s="702"/>
      <c r="AO862" s="702"/>
      <c r="AP862" s="702"/>
      <c r="AQ862" s="702"/>
      <c r="AR862" s="702"/>
      <c r="AS862" s="685"/>
      <c r="AT862" s="685"/>
      <c r="AU862" s="685"/>
      <c r="AV862" s="685"/>
      <c r="AW862" s="685"/>
      <c r="AX862" s="685"/>
      <c r="AY862" s="685"/>
      <c r="AZ862" s="689"/>
      <c r="BA862" s="690"/>
      <c r="BB862" s="690"/>
      <c r="BC862" s="690"/>
      <c r="BD862" s="690"/>
      <c r="BE862" s="690"/>
      <c r="BF862" s="690"/>
      <c r="BG862" s="691"/>
    </row>
    <row r="863" spans="2:59" ht="14.55" customHeight="1" x14ac:dyDescent="0.2">
      <c r="B863" s="659" t="s">
        <v>1242</v>
      </c>
      <c r="C863" s="660"/>
      <c r="D863" s="660"/>
      <c r="E863" s="660"/>
      <c r="F863" s="660"/>
      <c r="G863" s="661"/>
      <c r="H863" s="671"/>
      <c r="I863" s="672"/>
      <c r="J863" s="672"/>
      <c r="K863" s="672"/>
      <c r="L863" s="672"/>
      <c r="M863" s="672"/>
      <c r="N863" s="672"/>
      <c r="O863" s="672"/>
      <c r="P863" s="692" t="s">
        <v>996</v>
      </c>
      <c r="Q863" s="692"/>
      <c r="R863" s="692"/>
      <c r="S863" s="692"/>
      <c r="T863" s="692"/>
      <c r="U863" s="692"/>
      <c r="V863" s="692"/>
      <c r="W863" s="693"/>
      <c r="X863" s="694"/>
      <c r="Y863" s="694"/>
      <c r="Z863" s="694"/>
      <c r="AA863" s="694"/>
      <c r="AB863" s="694"/>
      <c r="AC863" s="694"/>
      <c r="AD863" s="695"/>
      <c r="AE863" s="659" t="s">
        <v>1242</v>
      </c>
      <c r="AF863" s="660"/>
      <c r="AG863" s="660"/>
      <c r="AH863" s="660"/>
      <c r="AI863" s="660"/>
      <c r="AJ863" s="661"/>
      <c r="AK863" s="671"/>
      <c r="AL863" s="672"/>
      <c r="AM863" s="672"/>
      <c r="AN863" s="672"/>
      <c r="AO863" s="672"/>
      <c r="AP863" s="672"/>
      <c r="AQ863" s="672"/>
      <c r="AR863" s="672"/>
      <c r="AS863" s="692" t="s">
        <v>996</v>
      </c>
      <c r="AT863" s="692"/>
      <c r="AU863" s="692"/>
      <c r="AV863" s="692"/>
      <c r="AW863" s="692"/>
      <c r="AX863" s="692"/>
      <c r="AY863" s="692"/>
      <c r="AZ863" s="693"/>
      <c r="BA863" s="694"/>
      <c r="BB863" s="694"/>
      <c r="BC863" s="694"/>
      <c r="BD863" s="694"/>
      <c r="BE863" s="694"/>
      <c r="BF863" s="694"/>
      <c r="BG863" s="695"/>
    </row>
    <row r="864" spans="2:59" ht="14.55" customHeight="1" x14ac:dyDescent="0.2">
      <c r="B864" s="662"/>
      <c r="C864" s="663"/>
      <c r="D864" s="663"/>
      <c r="E864" s="663"/>
      <c r="F864" s="663"/>
      <c r="G864" s="664"/>
      <c r="H864" s="674"/>
      <c r="I864" s="675"/>
      <c r="J864" s="675"/>
      <c r="K864" s="675"/>
      <c r="L864" s="675"/>
      <c r="M864" s="675"/>
      <c r="N864" s="675"/>
      <c r="O864" s="675"/>
      <c r="P864" s="692"/>
      <c r="Q864" s="692"/>
      <c r="R864" s="692"/>
      <c r="S864" s="692"/>
      <c r="T864" s="692"/>
      <c r="U864" s="692"/>
      <c r="V864" s="692"/>
      <c r="W864" s="696"/>
      <c r="X864" s="697"/>
      <c r="Y864" s="697"/>
      <c r="Z864" s="697"/>
      <c r="AA864" s="697"/>
      <c r="AB864" s="697"/>
      <c r="AC864" s="697"/>
      <c r="AD864" s="698"/>
      <c r="AE864" s="662"/>
      <c r="AF864" s="663"/>
      <c r="AG864" s="663"/>
      <c r="AH864" s="663"/>
      <c r="AI864" s="663"/>
      <c r="AJ864" s="664"/>
      <c r="AK864" s="674"/>
      <c r="AL864" s="675"/>
      <c r="AM864" s="675"/>
      <c r="AN864" s="675"/>
      <c r="AO864" s="675"/>
      <c r="AP864" s="675"/>
      <c r="AQ864" s="675"/>
      <c r="AR864" s="675"/>
      <c r="AS864" s="692"/>
      <c r="AT864" s="692"/>
      <c r="AU864" s="692"/>
      <c r="AV864" s="692"/>
      <c r="AW864" s="692"/>
      <c r="AX864" s="692"/>
      <c r="AY864" s="692"/>
      <c r="AZ864" s="696"/>
      <c r="BA864" s="697"/>
      <c r="BB864" s="697"/>
      <c r="BC864" s="697"/>
      <c r="BD864" s="697"/>
      <c r="BE864" s="697"/>
      <c r="BF864" s="697"/>
      <c r="BG864" s="698"/>
    </row>
    <row r="865" spans="2:86" ht="19.5" customHeight="1" x14ac:dyDescent="0.2">
      <c r="B865" s="683" t="s">
        <v>79</v>
      </c>
      <c r="C865" s="683"/>
      <c r="D865" s="683"/>
      <c r="E865" s="683"/>
      <c r="F865" s="683"/>
      <c r="G865" s="683"/>
      <c r="H865" s="684">
        <f ca="1">OFFSET('(6)定期点検調書'!$CA$12,L846-1,0)</f>
        <v>0</v>
      </c>
      <c r="I865" s="684"/>
      <c r="J865" s="684"/>
      <c r="K865" s="684"/>
      <c r="L865" s="684"/>
      <c r="M865" s="684"/>
      <c r="N865" s="684"/>
      <c r="O865" s="684"/>
      <c r="P865" s="684"/>
      <c r="Q865" s="684"/>
      <c r="R865" s="684"/>
      <c r="S865" s="684"/>
      <c r="T865" s="684"/>
      <c r="U865" s="684"/>
      <c r="V865" s="684"/>
      <c r="W865" s="684"/>
      <c r="X865" s="684"/>
      <c r="Y865" s="684"/>
      <c r="Z865" s="684"/>
      <c r="AA865" s="684"/>
      <c r="AB865" s="684"/>
      <c r="AC865" s="684"/>
      <c r="AD865" s="684"/>
      <c r="AE865" s="683" t="s">
        <v>79</v>
      </c>
      <c r="AF865" s="683"/>
      <c r="AG865" s="683"/>
      <c r="AH865" s="683"/>
      <c r="AI865" s="683"/>
      <c r="AJ865" s="683"/>
      <c r="AK865" s="684">
        <f ca="1">OFFSET('(6)定期点検調書'!$CA$12,AO846-1,0)</f>
        <v>0</v>
      </c>
      <c r="AL865" s="684"/>
      <c r="AM865" s="684"/>
      <c r="AN865" s="684"/>
      <c r="AO865" s="684"/>
      <c r="AP865" s="684"/>
      <c r="AQ865" s="684"/>
      <c r="AR865" s="684"/>
      <c r="AS865" s="684"/>
      <c r="AT865" s="684"/>
      <c r="AU865" s="684"/>
      <c r="AV865" s="684"/>
      <c r="AW865" s="684"/>
      <c r="AX865" s="684"/>
      <c r="AY865" s="684"/>
      <c r="AZ865" s="684"/>
      <c r="BA865" s="684"/>
      <c r="BB865" s="684"/>
      <c r="BC865" s="684"/>
      <c r="BD865" s="684"/>
      <c r="BE865" s="684"/>
      <c r="BF865" s="684"/>
      <c r="BG865" s="684"/>
      <c r="CH865" s="473"/>
    </row>
    <row r="866" spans="2:86" ht="19.5" customHeight="1" x14ac:dyDescent="0.2">
      <c r="B866" s="683"/>
      <c r="C866" s="683"/>
      <c r="D866" s="683"/>
      <c r="E866" s="683"/>
      <c r="F866" s="683"/>
      <c r="G866" s="683"/>
      <c r="H866" s="684"/>
      <c r="I866" s="684"/>
      <c r="J866" s="684"/>
      <c r="K866" s="684"/>
      <c r="L866" s="684"/>
      <c r="M866" s="684"/>
      <c r="N866" s="684"/>
      <c r="O866" s="684"/>
      <c r="P866" s="684"/>
      <c r="Q866" s="684"/>
      <c r="R866" s="684"/>
      <c r="S866" s="684"/>
      <c r="T866" s="684"/>
      <c r="U866" s="684"/>
      <c r="V866" s="684"/>
      <c r="W866" s="684"/>
      <c r="X866" s="684"/>
      <c r="Y866" s="684"/>
      <c r="Z866" s="684"/>
      <c r="AA866" s="684"/>
      <c r="AB866" s="684"/>
      <c r="AC866" s="684"/>
      <c r="AD866" s="684"/>
      <c r="AE866" s="683"/>
      <c r="AF866" s="683"/>
      <c r="AG866" s="683"/>
      <c r="AH866" s="683"/>
      <c r="AI866" s="683"/>
      <c r="AJ866" s="683"/>
      <c r="AK866" s="684"/>
      <c r="AL866" s="684"/>
      <c r="AM866" s="684"/>
      <c r="AN866" s="684"/>
      <c r="AO866" s="684"/>
      <c r="AP866" s="684"/>
      <c r="AQ866" s="684"/>
      <c r="AR866" s="684"/>
      <c r="AS866" s="684"/>
      <c r="AT866" s="684"/>
      <c r="AU866" s="684"/>
      <c r="AV866" s="684"/>
      <c r="AW866" s="684"/>
      <c r="AX866" s="684"/>
      <c r="AY866" s="684"/>
      <c r="AZ866" s="684"/>
      <c r="BA866" s="684"/>
      <c r="BB866" s="684"/>
      <c r="BC866" s="684"/>
      <c r="BD866" s="684"/>
      <c r="BE866" s="684"/>
      <c r="BF866" s="684"/>
      <c r="BG866" s="684"/>
    </row>
    <row r="867" spans="2:86" ht="14.55" customHeight="1" x14ac:dyDescent="0.2">
      <c r="B867" s="677" t="s">
        <v>1038</v>
      </c>
      <c r="C867" s="678"/>
      <c r="D867" s="677" t="s">
        <v>1237</v>
      </c>
      <c r="E867" s="719"/>
      <c r="F867" s="719"/>
      <c r="G867" s="719"/>
      <c r="H867" s="665">
        <f ca="1">OFFSET('(6)定期点検調書'!$B$12,L867-1,0)</f>
        <v>0</v>
      </c>
      <c r="I867" s="666"/>
      <c r="J867" s="666"/>
      <c r="K867" s="667"/>
      <c r="L867" s="703">
        <f>AO846+1</f>
        <v>83</v>
      </c>
      <c r="M867" s="703"/>
      <c r="N867" s="703"/>
      <c r="O867" s="703"/>
      <c r="P867" s="703"/>
      <c r="Q867" s="703"/>
      <c r="R867" s="703"/>
      <c r="S867" s="703"/>
      <c r="T867" s="703"/>
      <c r="U867" s="703"/>
      <c r="V867" s="703"/>
      <c r="W867" s="703"/>
      <c r="X867" s="703"/>
      <c r="Y867" s="703"/>
      <c r="Z867" s="703"/>
      <c r="AA867" s="703"/>
      <c r="AB867" s="703"/>
      <c r="AC867" s="703"/>
      <c r="AD867" s="704"/>
      <c r="AE867" s="677" t="s">
        <v>1038</v>
      </c>
      <c r="AF867" s="678"/>
      <c r="AG867" s="677" t="s">
        <v>1237</v>
      </c>
      <c r="AH867" s="719"/>
      <c r="AI867" s="719"/>
      <c r="AJ867" s="719"/>
      <c r="AK867" s="665">
        <f ca="1">OFFSET('(6)定期点検調書'!$B$12,AO867-1,0)</f>
        <v>0</v>
      </c>
      <c r="AL867" s="666"/>
      <c r="AM867" s="666"/>
      <c r="AN867" s="667"/>
      <c r="AO867" s="703">
        <f>L867+1</f>
        <v>84</v>
      </c>
      <c r="AP867" s="703"/>
      <c r="AQ867" s="703"/>
      <c r="AR867" s="703"/>
      <c r="AS867" s="703"/>
      <c r="AT867" s="703"/>
      <c r="AU867" s="703"/>
      <c r="AV867" s="703"/>
      <c r="AW867" s="703"/>
      <c r="AX867" s="703"/>
      <c r="AY867" s="703"/>
      <c r="AZ867" s="703"/>
      <c r="BA867" s="703"/>
      <c r="BB867" s="703"/>
      <c r="BC867" s="703"/>
      <c r="BD867" s="703"/>
      <c r="BE867" s="703"/>
      <c r="BF867" s="703"/>
      <c r="BG867" s="704"/>
    </row>
    <row r="868" spans="2:86" ht="14.55" customHeight="1" x14ac:dyDescent="0.2">
      <c r="B868" s="679"/>
      <c r="C868" s="680"/>
      <c r="D868" s="681"/>
      <c r="E868" s="720"/>
      <c r="F868" s="720"/>
      <c r="G868" s="720"/>
      <c r="H868" s="668"/>
      <c r="I868" s="669"/>
      <c r="J868" s="669"/>
      <c r="K868" s="670"/>
      <c r="L868" s="705"/>
      <c r="M868" s="705"/>
      <c r="N868" s="705"/>
      <c r="O868" s="705"/>
      <c r="P868" s="705"/>
      <c r="Q868" s="705"/>
      <c r="R868" s="705"/>
      <c r="S868" s="705"/>
      <c r="T868" s="705"/>
      <c r="U868" s="705"/>
      <c r="V868" s="705"/>
      <c r="W868" s="705"/>
      <c r="X868" s="705"/>
      <c r="Y868" s="705"/>
      <c r="Z868" s="705"/>
      <c r="AA868" s="705"/>
      <c r="AB868" s="705"/>
      <c r="AC868" s="705"/>
      <c r="AD868" s="706"/>
      <c r="AE868" s="679"/>
      <c r="AF868" s="680"/>
      <c r="AG868" s="681"/>
      <c r="AH868" s="720"/>
      <c r="AI868" s="720"/>
      <c r="AJ868" s="720"/>
      <c r="AK868" s="668"/>
      <c r="AL868" s="669"/>
      <c r="AM868" s="669"/>
      <c r="AN868" s="670"/>
      <c r="AO868" s="705"/>
      <c r="AP868" s="705"/>
      <c r="AQ868" s="705"/>
      <c r="AR868" s="705"/>
      <c r="AS868" s="705"/>
      <c r="AT868" s="705"/>
      <c r="AU868" s="705"/>
      <c r="AV868" s="705"/>
      <c r="AW868" s="705"/>
      <c r="AX868" s="705"/>
      <c r="AY868" s="705"/>
      <c r="AZ868" s="705"/>
      <c r="BA868" s="705"/>
      <c r="BB868" s="705"/>
      <c r="BC868" s="705"/>
      <c r="BD868" s="705"/>
      <c r="BE868" s="705"/>
      <c r="BF868" s="705"/>
      <c r="BG868" s="706"/>
    </row>
    <row r="869" spans="2:86" ht="14.55" customHeight="1" x14ac:dyDescent="0.2">
      <c r="B869" s="679"/>
      <c r="C869" s="680"/>
      <c r="D869" s="677" t="s">
        <v>992</v>
      </c>
      <c r="E869" s="719"/>
      <c r="F869" s="719"/>
      <c r="G869" s="719"/>
      <c r="H869" s="665">
        <f ca="1">OFFSET('(6)定期点検調書'!$D$12,L867-1,0)</f>
        <v>0</v>
      </c>
      <c r="I869" s="666"/>
      <c r="J869" s="666"/>
      <c r="K869" s="667"/>
      <c r="L869" s="705"/>
      <c r="M869" s="705"/>
      <c r="N869" s="705"/>
      <c r="O869" s="705"/>
      <c r="P869" s="705"/>
      <c r="Q869" s="705"/>
      <c r="R869" s="705"/>
      <c r="S869" s="705"/>
      <c r="T869" s="705"/>
      <c r="U869" s="705"/>
      <c r="V869" s="705"/>
      <c r="W869" s="705"/>
      <c r="X869" s="705"/>
      <c r="Y869" s="705"/>
      <c r="Z869" s="705"/>
      <c r="AA869" s="705"/>
      <c r="AB869" s="705"/>
      <c r="AC869" s="705"/>
      <c r="AD869" s="706"/>
      <c r="AE869" s="679"/>
      <c r="AF869" s="680"/>
      <c r="AG869" s="677" t="s">
        <v>992</v>
      </c>
      <c r="AH869" s="719"/>
      <c r="AI869" s="719"/>
      <c r="AJ869" s="719"/>
      <c r="AK869" s="665">
        <f ca="1">OFFSET('(6)定期点検調書'!$D$12,AO867-1,0)</f>
        <v>0</v>
      </c>
      <c r="AL869" s="666"/>
      <c r="AM869" s="666"/>
      <c r="AN869" s="667"/>
      <c r="AO869" s="705"/>
      <c r="AP869" s="705"/>
      <c r="AQ869" s="705"/>
      <c r="AR869" s="705"/>
      <c r="AS869" s="705"/>
      <c r="AT869" s="705"/>
      <c r="AU869" s="705"/>
      <c r="AV869" s="705"/>
      <c r="AW869" s="705"/>
      <c r="AX869" s="705"/>
      <c r="AY869" s="705"/>
      <c r="AZ869" s="705"/>
      <c r="BA869" s="705"/>
      <c r="BB869" s="705"/>
      <c r="BC869" s="705"/>
      <c r="BD869" s="705"/>
      <c r="BE869" s="705"/>
      <c r="BF869" s="705"/>
      <c r="BG869" s="706"/>
    </row>
    <row r="870" spans="2:86" ht="14.55" customHeight="1" x14ac:dyDescent="0.2">
      <c r="B870" s="681"/>
      <c r="C870" s="682"/>
      <c r="D870" s="681"/>
      <c r="E870" s="720"/>
      <c r="F870" s="720"/>
      <c r="G870" s="720"/>
      <c r="H870" s="668"/>
      <c r="I870" s="669"/>
      <c r="J870" s="669"/>
      <c r="K870" s="670"/>
      <c r="L870" s="705"/>
      <c r="M870" s="705"/>
      <c r="N870" s="705"/>
      <c r="O870" s="705"/>
      <c r="P870" s="705"/>
      <c r="Q870" s="705"/>
      <c r="R870" s="705"/>
      <c r="S870" s="705"/>
      <c r="T870" s="705"/>
      <c r="U870" s="705"/>
      <c r="V870" s="705"/>
      <c r="W870" s="705"/>
      <c r="X870" s="705"/>
      <c r="Y870" s="705"/>
      <c r="Z870" s="705"/>
      <c r="AA870" s="705"/>
      <c r="AB870" s="705"/>
      <c r="AC870" s="705"/>
      <c r="AD870" s="706"/>
      <c r="AE870" s="681"/>
      <c r="AF870" s="682"/>
      <c r="AG870" s="681"/>
      <c r="AH870" s="720"/>
      <c r="AI870" s="720"/>
      <c r="AJ870" s="720"/>
      <c r="AK870" s="668"/>
      <c r="AL870" s="669"/>
      <c r="AM870" s="669"/>
      <c r="AN870" s="670"/>
      <c r="AO870" s="705"/>
      <c r="AP870" s="705"/>
      <c r="AQ870" s="705"/>
      <c r="AR870" s="705"/>
      <c r="AS870" s="705"/>
      <c r="AT870" s="705"/>
      <c r="AU870" s="705"/>
      <c r="AV870" s="705"/>
      <c r="AW870" s="705"/>
      <c r="AX870" s="705"/>
      <c r="AY870" s="705"/>
      <c r="AZ870" s="705"/>
      <c r="BA870" s="705"/>
      <c r="BB870" s="705"/>
      <c r="BC870" s="705"/>
      <c r="BD870" s="705"/>
      <c r="BE870" s="705"/>
      <c r="BF870" s="705"/>
      <c r="BG870" s="706"/>
    </row>
    <row r="871" spans="2:86" ht="14.55" customHeight="1" x14ac:dyDescent="0.2">
      <c r="B871" s="677" t="s">
        <v>1238</v>
      </c>
      <c r="C871" s="678"/>
      <c r="D871" s="659" t="s">
        <v>993</v>
      </c>
      <c r="E871" s="660"/>
      <c r="F871" s="660"/>
      <c r="G871" s="660"/>
      <c r="H871" s="671">
        <f ca="1">OFFSET('(6)定期点検調書'!$AA$13,L867-1,0)</f>
        <v>0</v>
      </c>
      <c r="I871" s="672"/>
      <c r="J871" s="672"/>
      <c r="K871" s="673"/>
      <c r="L871" s="705"/>
      <c r="M871" s="705"/>
      <c r="N871" s="705"/>
      <c r="O871" s="705"/>
      <c r="P871" s="705"/>
      <c r="Q871" s="705"/>
      <c r="R871" s="705"/>
      <c r="S871" s="705"/>
      <c r="T871" s="705"/>
      <c r="U871" s="705"/>
      <c r="V871" s="705"/>
      <c r="W871" s="705"/>
      <c r="X871" s="705"/>
      <c r="Y871" s="705"/>
      <c r="Z871" s="705"/>
      <c r="AA871" s="705"/>
      <c r="AB871" s="705"/>
      <c r="AC871" s="705"/>
      <c r="AD871" s="706"/>
      <c r="AE871" s="677" t="s">
        <v>1238</v>
      </c>
      <c r="AF871" s="678"/>
      <c r="AG871" s="659" t="s">
        <v>993</v>
      </c>
      <c r="AH871" s="660"/>
      <c r="AI871" s="660"/>
      <c r="AJ871" s="660"/>
      <c r="AK871" s="671">
        <f ca="1">OFFSET('(6)定期点検調書'!$AA$13,AO867-1,0)</f>
        <v>0</v>
      </c>
      <c r="AL871" s="672"/>
      <c r="AM871" s="672"/>
      <c r="AN871" s="673"/>
      <c r="AO871" s="705"/>
      <c r="AP871" s="705"/>
      <c r="AQ871" s="705"/>
      <c r="AR871" s="705"/>
      <c r="AS871" s="705"/>
      <c r="AT871" s="705"/>
      <c r="AU871" s="705"/>
      <c r="AV871" s="705"/>
      <c r="AW871" s="705"/>
      <c r="AX871" s="705"/>
      <c r="AY871" s="705"/>
      <c r="AZ871" s="705"/>
      <c r="BA871" s="705"/>
      <c r="BB871" s="705"/>
      <c r="BC871" s="705"/>
      <c r="BD871" s="705"/>
      <c r="BE871" s="705"/>
      <c r="BF871" s="705"/>
      <c r="BG871" s="706"/>
    </row>
    <row r="872" spans="2:86" ht="14.55" customHeight="1" x14ac:dyDescent="0.2">
      <c r="B872" s="679"/>
      <c r="C872" s="680"/>
      <c r="D872" s="662"/>
      <c r="E872" s="663"/>
      <c r="F872" s="663"/>
      <c r="G872" s="663"/>
      <c r="H872" s="674"/>
      <c r="I872" s="675"/>
      <c r="J872" s="675"/>
      <c r="K872" s="676"/>
      <c r="L872" s="705"/>
      <c r="M872" s="705"/>
      <c r="N872" s="705"/>
      <c r="O872" s="705"/>
      <c r="P872" s="705"/>
      <c r="Q872" s="705"/>
      <c r="R872" s="705"/>
      <c r="S872" s="705"/>
      <c r="T872" s="705"/>
      <c r="U872" s="705"/>
      <c r="V872" s="705"/>
      <c r="W872" s="705"/>
      <c r="X872" s="705"/>
      <c r="Y872" s="705"/>
      <c r="Z872" s="705"/>
      <c r="AA872" s="705"/>
      <c r="AB872" s="705"/>
      <c r="AC872" s="705"/>
      <c r="AD872" s="706"/>
      <c r="AE872" s="679"/>
      <c r="AF872" s="680"/>
      <c r="AG872" s="662"/>
      <c r="AH872" s="663"/>
      <c r="AI872" s="663"/>
      <c r="AJ872" s="663"/>
      <c r="AK872" s="674"/>
      <c r="AL872" s="675"/>
      <c r="AM872" s="675"/>
      <c r="AN872" s="676"/>
      <c r="AO872" s="705"/>
      <c r="AP872" s="705"/>
      <c r="AQ872" s="705"/>
      <c r="AR872" s="705"/>
      <c r="AS872" s="705"/>
      <c r="AT872" s="705"/>
      <c r="AU872" s="705"/>
      <c r="AV872" s="705"/>
      <c r="AW872" s="705"/>
      <c r="AX872" s="705"/>
      <c r="AY872" s="705"/>
      <c r="AZ872" s="705"/>
      <c r="BA872" s="705"/>
      <c r="BB872" s="705"/>
      <c r="BC872" s="705"/>
      <c r="BD872" s="705"/>
      <c r="BE872" s="705"/>
      <c r="BF872" s="705"/>
      <c r="BG872" s="706"/>
    </row>
    <row r="873" spans="2:86" ht="14.55" customHeight="1" x14ac:dyDescent="0.2">
      <c r="B873" s="679"/>
      <c r="C873" s="680"/>
      <c r="D873" s="659" t="s">
        <v>1239</v>
      </c>
      <c r="E873" s="660"/>
      <c r="F873" s="660"/>
      <c r="G873" s="660"/>
      <c r="H873" s="665">
        <f ca="1">OFFSET('(6)定期点検調書'!$AD$12,L867-1,0)</f>
        <v>0</v>
      </c>
      <c r="I873" s="666"/>
      <c r="J873" s="666"/>
      <c r="K873" s="667"/>
      <c r="L873" s="705"/>
      <c r="M873" s="705"/>
      <c r="N873" s="705"/>
      <c r="O873" s="705"/>
      <c r="P873" s="705"/>
      <c r="Q873" s="705"/>
      <c r="R873" s="705"/>
      <c r="S873" s="705"/>
      <c r="T873" s="705"/>
      <c r="U873" s="705"/>
      <c r="V873" s="705"/>
      <c r="W873" s="705"/>
      <c r="X873" s="705"/>
      <c r="Y873" s="705"/>
      <c r="Z873" s="705"/>
      <c r="AA873" s="705"/>
      <c r="AB873" s="705"/>
      <c r="AC873" s="705"/>
      <c r="AD873" s="706"/>
      <c r="AE873" s="679"/>
      <c r="AF873" s="680"/>
      <c r="AG873" s="659" t="s">
        <v>1239</v>
      </c>
      <c r="AH873" s="660"/>
      <c r="AI873" s="660"/>
      <c r="AJ873" s="660"/>
      <c r="AK873" s="665">
        <f ca="1">OFFSET('(6)定期点検調書'!$AD$12,AO867-1,0)</f>
        <v>0</v>
      </c>
      <c r="AL873" s="666"/>
      <c r="AM873" s="666"/>
      <c r="AN873" s="667"/>
      <c r="AO873" s="705"/>
      <c r="AP873" s="705"/>
      <c r="AQ873" s="705"/>
      <c r="AR873" s="705"/>
      <c r="AS873" s="705"/>
      <c r="AT873" s="705"/>
      <c r="AU873" s="705"/>
      <c r="AV873" s="705"/>
      <c r="AW873" s="705"/>
      <c r="AX873" s="705"/>
      <c r="AY873" s="705"/>
      <c r="AZ873" s="705"/>
      <c r="BA873" s="705"/>
      <c r="BB873" s="705"/>
      <c r="BC873" s="705"/>
      <c r="BD873" s="705"/>
      <c r="BE873" s="705"/>
      <c r="BF873" s="705"/>
      <c r="BG873" s="706"/>
    </row>
    <row r="874" spans="2:86" ht="14.55" customHeight="1" x14ac:dyDescent="0.2">
      <c r="B874" s="681"/>
      <c r="C874" s="682"/>
      <c r="D874" s="662"/>
      <c r="E874" s="663"/>
      <c r="F874" s="663"/>
      <c r="G874" s="663"/>
      <c r="H874" s="668"/>
      <c r="I874" s="669"/>
      <c r="J874" s="669"/>
      <c r="K874" s="670"/>
      <c r="L874" s="705"/>
      <c r="M874" s="705"/>
      <c r="N874" s="705"/>
      <c r="O874" s="705"/>
      <c r="P874" s="705"/>
      <c r="Q874" s="705"/>
      <c r="R874" s="705"/>
      <c r="S874" s="705"/>
      <c r="T874" s="705"/>
      <c r="U874" s="705"/>
      <c r="V874" s="705"/>
      <c r="W874" s="705"/>
      <c r="X874" s="705"/>
      <c r="Y874" s="705"/>
      <c r="Z874" s="705"/>
      <c r="AA874" s="705"/>
      <c r="AB874" s="705"/>
      <c r="AC874" s="705"/>
      <c r="AD874" s="706"/>
      <c r="AE874" s="681"/>
      <c r="AF874" s="682"/>
      <c r="AG874" s="662"/>
      <c r="AH874" s="663"/>
      <c r="AI874" s="663"/>
      <c r="AJ874" s="663"/>
      <c r="AK874" s="668"/>
      <c r="AL874" s="669"/>
      <c r="AM874" s="669"/>
      <c r="AN874" s="670"/>
      <c r="AO874" s="705"/>
      <c r="AP874" s="705"/>
      <c r="AQ874" s="705"/>
      <c r="AR874" s="705"/>
      <c r="AS874" s="705"/>
      <c r="AT874" s="705"/>
      <c r="AU874" s="705"/>
      <c r="AV874" s="705"/>
      <c r="AW874" s="705"/>
      <c r="AX874" s="705"/>
      <c r="AY874" s="705"/>
      <c r="AZ874" s="705"/>
      <c r="BA874" s="705"/>
      <c r="BB874" s="705"/>
      <c r="BC874" s="705"/>
      <c r="BD874" s="705"/>
      <c r="BE874" s="705"/>
      <c r="BF874" s="705"/>
      <c r="BG874" s="706"/>
    </row>
    <row r="875" spans="2:86" ht="28.95" customHeight="1" x14ac:dyDescent="0.2">
      <c r="B875" s="716" t="s">
        <v>995</v>
      </c>
      <c r="C875" s="717"/>
      <c r="D875" s="717"/>
      <c r="E875" s="717"/>
      <c r="F875" s="717"/>
      <c r="G875" s="718"/>
      <c r="H875" s="709">
        <f ca="1">OFFSET('(6)定期点検調書'!$AK$12,L867-1,0)</f>
        <v>0</v>
      </c>
      <c r="I875" s="710"/>
      <c r="J875" s="710"/>
      <c r="K875" s="711"/>
      <c r="L875" s="705"/>
      <c r="M875" s="705"/>
      <c r="N875" s="705"/>
      <c r="O875" s="705"/>
      <c r="P875" s="705"/>
      <c r="Q875" s="705"/>
      <c r="R875" s="705"/>
      <c r="S875" s="705"/>
      <c r="T875" s="705"/>
      <c r="U875" s="705"/>
      <c r="V875" s="705"/>
      <c r="W875" s="705"/>
      <c r="X875" s="705"/>
      <c r="Y875" s="705"/>
      <c r="Z875" s="705"/>
      <c r="AA875" s="705"/>
      <c r="AB875" s="705"/>
      <c r="AC875" s="705"/>
      <c r="AD875" s="706"/>
      <c r="AE875" s="716" t="s">
        <v>995</v>
      </c>
      <c r="AF875" s="717"/>
      <c r="AG875" s="717"/>
      <c r="AH875" s="717"/>
      <c r="AI875" s="717"/>
      <c r="AJ875" s="718"/>
      <c r="AK875" s="709">
        <f ca="1">OFFSET('(6)定期点検調書'!$AK$12,AO867-1,0)</f>
        <v>0</v>
      </c>
      <c r="AL875" s="710"/>
      <c r="AM875" s="710"/>
      <c r="AN875" s="711"/>
      <c r="AO875" s="705"/>
      <c r="AP875" s="705"/>
      <c r="AQ875" s="705"/>
      <c r="AR875" s="705"/>
      <c r="AS875" s="705"/>
      <c r="AT875" s="705"/>
      <c r="AU875" s="705"/>
      <c r="AV875" s="705"/>
      <c r="AW875" s="705"/>
      <c r="AX875" s="705"/>
      <c r="AY875" s="705"/>
      <c r="AZ875" s="705"/>
      <c r="BA875" s="705"/>
      <c r="BB875" s="705"/>
      <c r="BC875" s="705"/>
      <c r="BD875" s="705"/>
      <c r="BE875" s="705"/>
      <c r="BF875" s="705"/>
      <c r="BG875" s="706"/>
    </row>
    <row r="876" spans="2:86" ht="14.55" customHeight="1" x14ac:dyDescent="0.2">
      <c r="B876" s="677" t="s">
        <v>1240</v>
      </c>
      <c r="C876" s="661"/>
      <c r="D876" s="659" t="s">
        <v>994</v>
      </c>
      <c r="E876" s="660"/>
      <c r="F876" s="660"/>
      <c r="G876" s="661"/>
      <c r="H876" s="699" t="str">
        <f ca="1">OFFSET('(6)定期点検調書'!$BY$12,L867-1,0)</f>
        <v/>
      </c>
      <c r="I876" s="700"/>
      <c r="J876" s="700"/>
      <c r="K876" s="714"/>
      <c r="L876" s="705"/>
      <c r="M876" s="705"/>
      <c r="N876" s="705"/>
      <c r="O876" s="705"/>
      <c r="P876" s="705"/>
      <c r="Q876" s="705"/>
      <c r="R876" s="705"/>
      <c r="S876" s="705"/>
      <c r="T876" s="705"/>
      <c r="U876" s="705"/>
      <c r="V876" s="705"/>
      <c r="W876" s="705"/>
      <c r="X876" s="705"/>
      <c r="Y876" s="705"/>
      <c r="Z876" s="705"/>
      <c r="AA876" s="705"/>
      <c r="AB876" s="705"/>
      <c r="AC876" s="705"/>
      <c r="AD876" s="706"/>
      <c r="AE876" s="677" t="s">
        <v>1240</v>
      </c>
      <c r="AF876" s="661"/>
      <c r="AG876" s="659" t="s">
        <v>994</v>
      </c>
      <c r="AH876" s="660"/>
      <c r="AI876" s="660"/>
      <c r="AJ876" s="661"/>
      <c r="AK876" s="699" t="str">
        <f ca="1">OFFSET('(6)定期点検調書'!$BY$12,AO867-1,0)</f>
        <v/>
      </c>
      <c r="AL876" s="700"/>
      <c r="AM876" s="700"/>
      <c r="AN876" s="714"/>
      <c r="AO876" s="705"/>
      <c r="AP876" s="705"/>
      <c r="AQ876" s="705"/>
      <c r="AR876" s="705"/>
      <c r="AS876" s="705"/>
      <c r="AT876" s="705"/>
      <c r="AU876" s="705"/>
      <c r="AV876" s="705"/>
      <c r="AW876" s="705"/>
      <c r="AX876" s="705"/>
      <c r="AY876" s="705"/>
      <c r="AZ876" s="705"/>
      <c r="BA876" s="705"/>
      <c r="BB876" s="705"/>
      <c r="BC876" s="705"/>
      <c r="BD876" s="705"/>
      <c r="BE876" s="705"/>
      <c r="BF876" s="705"/>
      <c r="BG876" s="706"/>
    </row>
    <row r="877" spans="2:86" ht="14.55" customHeight="1" x14ac:dyDescent="0.2">
      <c r="B877" s="712"/>
      <c r="C877" s="713"/>
      <c r="D877" s="662"/>
      <c r="E877" s="663"/>
      <c r="F877" s="663"/>
      <c r="G877" s="664"/>
      <c r="H877" s="701"/>
      <c r="I877" s="702"/>
      <c r="J877" s="702"/>
      <c r="K877" s="715"/>
      <c r="L877" s="705"/>
      <c r="M877" s="705"/>
      <c r="N877" s="705"/>
      <c r="O877" s="705"/>
      <c r="P877" s="705"/>
      <c r="Q877" s="705"/>
      <c r="R877" s="705"/>
      <c r="S877" s="705"/>
      <c r="T877" s="705"/>
      <c r="U877" s="705"/>
      <c r="V877" s="705"/>
      <c r="W877" s="705"/>
      <c r="X877" s="705"/>
      <c r="Y877" s="705"/>
      <c r="Z877" s="705"/>
      <c r="AA877" s="705"/>
      <c r="AB877" s="705"/>
      <c r="AC877" s="705"/>
      <c r="AD877" s="706"/>
      <c r="AE877" s="712"/>
      <c r="AF877" s="713"/>
      <c r="AG877" s="662"/>
      <c r="AH877" s="663"/>
      <c r="AI877" s="663"/>
      <c r="AJ877" s="664"/>
      <c r="AK877" s="701"/>
      <c r="AL877" s="702"/>
      <c r="AM877" s="702"/>
      <c r="AN877" s="715"/>
      <c r="AO877" s="705"/>
      <c r="AP877" s="705"/>
      <c r="AQ877" s="705"/>
      <c r="AR877" s="705"/>
      <c r="AS877" s="705"/>
      <c r="AT877" s="705"/>
      <c r="AU877" s="705"/>
      <c r="AV877" s="705"/>
      <c r="AW877" s="705"/>
      <c r="AX877" s="705"/>
      <c r="AY877" s="705"/>
      <c r="AZ877" s="705"/>
      <c r="BA877" s="705"/>
      <c r="BB877" s="705"/>
      <c r="BC877" s="705"/>
      <c r="BD877" s="705"/>
      <c r="BE877" s="705"/>
      <c r="BF877" s="705"/>
      <c r="BG877" s="706"/>
    </row>
    <row r="878" spans="2:86" ht="14.55" customHeight="1" x14ac:dyDescent="0.2">
      <c r="B878" s="712"/>
      <c r="C878" s="713"/>
      <c r="D878" s="659" t="s">
        <v>1186</v>
      </c>
      <c r="E878" s="660"/>
      <c r="F878" s="660"/>
      <c r="G878" s="661"/>
      <c r="H878" s="665">
        <f ca="1">OFFSET('(6)定期点検調書'!$BC$12,L867-1,0)</f>
        <v>0</v>
      </c>
      <c r="I878" s="666"/>
      <c r="J878" s="666"/>
      <c r="K878" s="667"/>
      <c r="L878" s="705"/>
      <c r="M878" s="705"/>
      <c r="N878" s="705"/>
      <c r="O878" s="705"/>
      <c r="P878" s="705"/>
      <c r="Q878" s="705"/>
      <c r="R878" s="705"/>
      <c r="S878" s="705"/>
      <c r="T878" s="705"/>
      <c r="U878" s="705"/>
      <c r="V878" s="705"/>
      <c r="W878" s="705"/>
      <c r="X878" s="705"/>
      <c r="Y878" s="705"/>
      <c r="Z878" s="705"/>
      <c r="AA878" s="705"/>
      <c r="AB878" s="705"/>
      <c r="AC878" s="705"/>
      <c r="AD878" s="706"/>
      <c r="AE878" s="712"/>
      <c r="AF878" s="713"/>
      <c r="AG878" s="659" t="s">
        <v>1186</v>
      </c>
      <c r="AH878" s="660"/>
      <c r="AI878" s="660"/>
      <c r="AJ878" s="661"/>
      <c r="AK878" s="665">
        <f ca="1">OFFSET('(6)定期点検調書'!$BC$12,AO867-1,0)</f>
        <v>0</v>
      </c>
      <c r="AL878" s="666"/>
      <c r="AM878" s="666"/>
      <c r="AN878" s="667"/>
      <c r="AO878" s="705"/>
      <c r="AP878" s="705"/>
      <c r="AQ878" s="705"/>
      <c r="AR878" s="705"/>
      <c r="AS878" s="705"/>
      <c r="AT878" s="705"/>
      <c r="AU878" s="705"/>
      <c r="AV878" s="705"/>
      <c r="AW878" s="705"/>
      <c r="AX878" s="705"/>
      <c r="AY878" s="705"/>
      <c r="AZ878" s="705"/>
      <c r="BA878" s="705"/>
      <c r="BB878" s="705"/>
      <c r="BC878" s="705"/>
      <c r="BD878" s="705"/>
      <c r="BE878" s="705"/>
      <c r="BF878" s="705"/>
      <c r="BG878" s="706"/>
    </row>
    <row r="879" spans="2:86" ht="14.55" customHeight="1" x14ac:dyDescent="0.2">
      <c r="B879" s="712"/>
      <c r="C879" s="713"/>
      <c r="D879" s="662"/>
      <c r="E879" s="663"/>
      <c r="F879" s="663"/>
      <c r="G879" s="664"/>
      <c r="H879" s="668"/>
      <c r="I879" s="669"/>
      <c r="J879" s="669"/>
      <c r="K879" s="670"/>
      <c r="L879" s="705"/>
      <c r="M879" s="705"/>
      <c r="N879" s="705"/>
      <c r="O879" s="705"/>
      <c r="P879" s="705"/>
      <c r="Q879" s="705"/>
      <c r="R879" s="705"/>
      <c r="S879" s="705"/>
      <c r="T879" s="705"/>
      <c r="U879" s="705"/>
      <c r="V879" s="705"/>
      <c r="W879" s="705"/>
      <c r="X879" s="705"/>
      <c r="Y879" s="705"/>
      <c r="Z879" s="705"/>
      <c r="AA879" s="705"/>
      <c r="AB879" s="705"/>
      <c r="AC879" s="705"/>
      <c r="AD879" s="706"/>
      <c r="AE879" s="712"/>
      <c r="AF879" s="713"/>
      <c r="AG879" s="662"/>
      <c r="AH879" s="663"/>
      <c r="AI879" s="663"/>
      <c r="AJ879" s="664"/>
      <c r="AK879" s="668"/>
      <c r="AL879" s="669"/>
      <c r="AM879" s="669"/>
      <c r="AN879" s="670"/>
      <c r="AO879" s="705"/>
      <c r="AP879" s="705"/>
      <c r="AQ879" s="705"/>
      <c r="AR879" s="705"/>
      <c r="AS879" s="705"/>
      <c r="AT879" s="705"/>
      <c r="AU879" s="705"/>
      <c r="AV879" s="705"/>
      <c r="AW879" s="705"/>
      <c r="AX879" s="705"/>
      <c r="AY879" s="705"/>
      <c r="AZ879" s="705"/>
      <c r="BA879" s="705"/>
      <c r="BB879" s="705"/>
      <c r="BC879" s="705"/>
      <c r="BD879" s="705"/>
      <c r="BE879" s="705"/>
      <c r="BF879" s="705"/>
      <c r="BG879" s="706"/>
    </row>
    <row r="880" spans="2:86" ht="14.55" customHeight="1" x14ac:dyDescent="0.2">
      <c r="B880" s="712"/>
      <c r="C880" s="713"/>
      <c r="D880" s="659" t="s">
        <v>1187</v>
      </c>
      <c r="E880" s="660"/>
      <c r="F880" s="660"/>
      <c r="G880" s="661"/>
      <c r="H880" s="665">
        <f ca="1">OFFSET('(6)定期点検調書'!$BF$12,L867-1,0)</f>
        <v>0</v>
      </c>
      <c r="I880" s="666"/>
      <c r="J880" s="666"/>
      <c r="K880" s="667"/>
      <c r="L880" s="705"/>
      <c r="M880" s="705"/>
      <c r="N880" s="705"/>
      <c r="O880" s="705"/>
      <c r="P880" s="705"/>
      <c r="Q880" s="705"/>
      <c r="R880" s="705"/>
      <c r="S880" s="705"/>
      <c r="T880" s="705"/>
      <c r="U880" s="705"/>
      <c r="V880" s="705"/>
      <c r="W880" s="705"/>
      <c r="X880" s="705"/>
      <c r="Y880" s="705"/>
      <c r="Z880" s="705"/>
      <c r="AA880" s="705"/>
      <c r="AB880" s="705"/>
      <c r="AC880" s="705"/>
      <c r="AD880" s="706"/>
      <c r="AE880" s="712"/>
      <c r="AF880" s="713"/>
      <c r="AG880" s="659" t="s">
        <v>1187</v>
      </c>
      <c r="AH880" s="660"/>
      <c r="AI880" s="660"/>
      <c r="AJ880" s="661"/>
      <c r="AK880" s="665">
        <f ca="1">OFFSET('(6)定期点検調書'!$BF$12,AO867-1,0)</f>
        <v>0</v>
      </c>
      <c r="AL880" s="666"/>
      <c r="AM880" s="666"/>
      <c r="AN880" s="667"/>
      <c r="AO880" s="705"/>
      <c r="AP880" s="705"/>
      <c r="AQ880" s="705"/>
      <c r="AR880" s="705"/>
      <c r="AS880" s="705"/>
      <c r="AT880" s="705"/>
      <c r="AU880" s="705"/>
      <c r="AV880" s="705"/>
      <c r="AW880" s="705"/>
      <c r="AX880" s="705"/>
      <c r="AY880" s="705"/>
      <c r="AZ880" s="705"/>
      <c r="BA880" s="705"/>
      <c r="BB880" s="705"/>
      <c r="BC880" s="705"/>
      <c r="BD880" s="705"/>
      <c r="BE880" s="705"/>
      <c r="BF880" s="705"/>
      <c r="BG880" s="706"/>
    </row>
    <row r="881" spans="2:86" ht="14.55" customHeight="1" x14ac:dyDescent="0.2">
      <c r="B881" s="662"/>
      <c r="C881" s="664"/>
      <c r="D881" s="662"/>
      <c r="E881" s="663"/>
      <c r="F881" s="663"/>
      <c r="G881" s="664"/>
      <c r="H881" s="668"/>
      <c r="I881" s="669"/>
      <c r="J881" s="669"/>
      <c r="K881" s="670"/>
      <c r="L881" s="707"/>
      <c r="M881" s="707"/>
      <c r="N881" s="707"/>
      <c r="O881" s="707"/>
      <c r="P881" s="707"/>
      <c r="Q881" s="707"/>
      <c r="R881" s="707"/>
      <c r="S881" s="707"/>
      <c r="T881" s="707"/>
      <c r="U881" s="707"/>
      <c r="V881" s="707"/>
      <c r="W881" s="707"/>
      <c r="X881" s="707"/>
      <c r="Y881" s="707"/>
      <c r="Z881" s="707"/>
      <c r="AA881" s="707"/>
      <c r="AB881" s="707"/>
      <c r="AC881" s="707"/>
      <c r="AD881" s="708"/>
      <c r="AE881" s="662"/>
      <c r="AF881" s="664"/>
      <c r="AG881" s="662"/>
      <c r="AH881" s="663"/>
      <c r="AI881" s="663"/>
      <c r="AJ881" s="664"/>
      <c r="AK881" s="668"/>
      <c r="AL881" s="669"/>
      <c r="AM881" s="669"/>
      <c r="AN881" s="670"/>
      <c r="AO881" s="707"/>
      <c r="AP881" s="707"/>
      <c r="AQ881" s="707"/>
      <c r="AR881" s="707"/>
      <c r="AS881" s="707"/>
      <c r="AT881" s="707"/>
      <c r="AU881" s="707"/>
      <c r="AV881" s="707"/>
      <c r="AW881" s="707"/>
      <c r="AX881" s="707"/>
      <c r="AY881" s="707"/>
      <c r="AZ881" s="707"/>
      <c r="BA881" s="707"/>
      <c r="BB881" s="707"/>
      <c r="BC881" s="707"/>
      <c r="BD881" s="707"/>
      <c r="BE881" s="707"/>
      <c r="BF881" s="707"/>
      <c r="BG881" s="708"/>
    </row>
    <row r="882" spans="2:86" ht="14.55" customHeight="1" x14ac:dyDescent="0.2">
      <c r="B882" s="683" t="s">
        <v>1241</v>
      </c>
      <c r="C882" s="683"/>
      <c r="D882" s="683"/>
      <c r="E882" s="683"/>
      <c r="F882" s="683"/>
      <c r="G882" s="683"/>
      <c r="H882" s="699" t="str">
        <f ca="1">IF(OFFSET('(6)定期点検調書'!$AR$12,L867-1,0)="","",OFFSET('(6)定期点検調書'!$AQ$12,L867-1,0)&amp;TEXT(OFFSET('(6)定期点検調書'!$AR$12,L867-1,0),"0.0")&amp;OFFSET('(6)定期点検調書'!$AT$12,L867-1,0))  &amp;  IF(OFFSET('(6)定期点検調書'!$AV$12,L867-1,0)="","","／"&amp;OFFSET('(6)定期点検調書'!$AU$12,L867-1,0)&amp;TEXT(OFFSET('(6)定期点検調書'!$AV$12,L867-1,0),"0.0")&amp;OFFSET('(6)定期点検調書'!$AX$12,L867-1,0))  &amp;  IF(OFFSET('(6)定期点検調書'!$AZ$12,L867-1,0)="","","／"&amp;OFFSET('(6)定期点検調書'!$AY$12,L867-1,0)&amp;TEXT(OFFSET('(6)定期点検調書'!$AZ$12,L867-1,0),"0.0")&amp;OFFSET('(6)定期点検調書'!$BB$12,L867-1,0))</f>
        <v/>
      </c>
      <c r="I882" s="700"/>
      <c r="J882" s="700"/>
      <c r="K882" s="700"/>
      <c r="L882" s="700"/>
      <c r="M882" s="700"/>
      <c r="N882" s="700"/>
      <c r="O882" s="700"/>
      <c r="P882" s="685" t="s">
        <v>1243</v>
      </c>
      <c r="Q882" s="685"/>
      <c r="R882" s="685"/>
      <c r="S882" s="685"/>
      <c r="T882" s="685"/>
      <c r="U882" s="685"/>
      <c r="V882" s="685"/>
      <c r="W882" s="686" t="str">
        <f ca="1">OFFSET('(6)定期点検調書'!$F$12,L867-1,0)</f>
        <v/>
      </c>
      <c r="X882" s="687"/>
      <c r="Y882" s="687"/>
      <c r="Z882" s="687"/>
      <c r="AA882" s="687"/>
      <c r="AB882" s="687"/>
      <c r="AC882" s="687"/>
      <c r="AD882" s="688"/>
      <c r="AE882" s="683" t="s">
        <v>1241</v>
      </c>
      <c r="AF882" s="683"/>
      <c r="AG882" s="683"/>
      <c r="AH882" s="683"/>
      <c r="AI882" s="683"/>
      <c r="AJ882" s="683"/>
      <c r="AK882" s="699" t="str">
        <f ca="1">IF(OFFSET('(6)定期点検調書'!$AR$12,AO867-1,0)="","",OFFSET('(6)定期点検調書'!$AQ$12,AO867-1,0)&amp;TEXT(OFFSET('(6)定期点検調書'!$AR$12,AO867-1,0),"0.0")&amp;OFFSET('(6)定期点検調書'!$AT$12,AO867-1,0))  &amp;  IF(OFFSET('(6)定期点検調書'!$AV$12,AO867-1,0)="","","／"&amp;OFFSET('(6)定期点検調書'!$AU$12,AO867-1,0)&amp;TEXT(OFFSET('(6)定期点検調書'!$AV$12,AO867-1,0),"0.0")&amp;OFFSET('(6)定期点検調書'!$AX$12,AO867-1,0))  &amp;  IF(OFFSET('(6)定期点検調書'!$AZ$12,AO867-1,0)="","","／"&amp;OFFSET('(6)定期点検調書'!$AY$12,AO867-1,0)&amp;TEXT(OFFSET('(6)定期点検調書'!$AZ$12,AO867-1,0),"0.0")&amp;OFFSET('(6)定期点検調書'!$BB$12,AO867-1,0))</f>
        <v/>
      </c>
      <c r="AL882" s="700"/>
      <c r="AM882" s="700"/>
      <c r="AN882" s="700"/>
      <c r="AO882" s="700"/>
      <c r="AP882" s="700"/>
      <c r="AQ882" s="700"/>
      <c r="AR882" s="700"/>
      <c r="AS882" s="685" t="s">
        <v>1243</v>
      </c>
      <c r="AT882" s="685"/>
      <c r="AU882" s="685"/>
      <c r="AV882" s="685"/>
      <c r="AW882" s="685"/>
      <c r="AX882" s="685"/>
      <c r="AY882" s="685"/>
      <c r="AZ882" s="686" t="str">
        <f ca="1">OFFSET('(6)定期点検調書'!$F$12,AO867-1,0)</f>
        <v/>
      </c>
      <c r="BA882" s="687"/>
      <c r="BB882" s="687"/>
      <c r="BC882" s="687"/>
      <c r="BD882" s="687"/>
      <c r="BE882" s="687"/>
      <c r="BF882" s="687"/>
      <c r="BG882" s="688"/>
    </row>
    <row r="883" spans="2:86" ht="14.55" customHeight="1" x14ac:dyDescent="0.2">
      <c r="B883" s="683"/>
      <c r="C883" s="683"/>
      <c r="D883" s="683"/>
      <c r="E883" s="683"/>
      <c r="F883" s="683"/>
      <c r="G883" s="683"/>
      <c r="H883" s="701"/>
      <c r="I883" s="702"/>
      <c r="J883" s="702"/>
      <c r="K883" s="702"/>
      <c r="L883" s="702"/>
      <c r="M883" s="702"/>
      <c r="N883" s="702"/>
      <c r="O883" s="702"/>
      <c r="P883" s="685"/>
      <c r="Q883" s="685"/>
      <c r="R883" s="685"/>
      <c r="S883" s="685"/>
      <c r="T883" s="685"/>
      <c r="U883" s="685"/>
      <c r="V883" s="685"/>
      <c r="W883" s="689"/>
      <c r="X883" s="690"/>
      <c r="Y883" s="690"/>
      <c r="Z883" s="690"/>
      <c r="AA883" s="690"/>
      <c r="AB883" s="690"/>
      <c r="AC883" s="690"/>
      <c r="AD883" s="691"/>
      <c r="AE883" s="683"/>
      <c r="AF883" s="683"/>
      <c r="AG883" s="683"/>
      <c r="AH883" s="683"/>
      <c r="AI883" s="683"/>
      <c r="AJ883" s="683"/>
      <c r="AK883" s="701"/>
      <c r="AL883" s="702"/>
      <c r="AM883" s="702"/>
      <c r="AN883" s="702"/>
      <c r="AO883" s="702"/>
      <c r="AP883" s="702"/>
      <c r="AQ883" s="702"/>
      <c r="AR883" s="702"/>
      <c r="AS883" s="685"/>
      <c r="AT883" s="685"/>
      <c r="AU883" s="685"/>
      <c r="AV883" s="685"/>
      <c r="AW883" s="685"/>
      <c r="AX883" s="685"/>
      <c r="AY883" s="685"/>
      <c r="AZ883" s="689"/>
      <c r="BA883" s="690"/>
      <c r="BB883" s="690"/>
      <c r="BC883" s="690"/>
      <c r="BD883" s="690"/>
      <c r="BE883" s="690"/>
      <c r="BF883" s="690"/>
      <c r="BG883" s="691"/>
    </row>
    <row r="884" spans="2:86" ht="14.55" customHeight="1" x14ac:dyDescent="0.2">
      <c r="B884" s="659" t="s">
        <v>1242</v>
      </c>
      <c r="C884" s="660"/>
      <c r="D884" s="660"/>
      <c r="E884" s="660"/>
      <c r="F884" s="660"/>
      <c r="G884" s="661"/>
      <c r="H884" s="671" t="str">
        <f ca="1">IF(OFFSET('(6)定期点検調書'!$BL$12,L867-1,0)="","",VLOOKUP(OFFSET('(6)定期点検調書'!$BL$12,L867-1,0),ﾃﾞｰﾀ一覧!$AY$4:$BB$16,2,FALSE))  &amp;  IF(OFFSET('(6)定期点検調書'!$BC$12,L867-1,0)="","","／"&amp;VLOOKUP(OFFSET('(6)定期点検調書'!$BC$12,L867-1,0),ﾃﾞｰﾀ一覧!$AY$4:$BB$16,2,FALSE))  &amp;  IF(OFFSET('(6)定期点検調書'!$BD$12,L867-1,0)="","","／"&amp;VLOOKUP(OFFSET('(6)定期点検調書'!$BD$12,L867-1,0),ﾃﾞｰﾀ一覧!$AY$4:$BB$16,2,FALSE))</f>
        <v/>
      </c>
      <c r="I884" s="672"/>
      <c r="J884" s="672"/>
      <c r="K884" s="672"/>
      <c r="L884" s="672"/>
      <c r="M884" s="672"/>
      <c r="N884" s="672"/>
      <c r="O884" s="672"/>
      <c r="P884" s="692" t="s">
        <v>996</v>
      </c>
      <c r="Q884" s="692"/>
      <c r="R884" s="692"/>
      <c r="S884" s="692"/>
      <c r="T884" s="692"/>
      <c r="U884" s="692"/>
      <c r="V884" s="692"/>
      <c r="W884" s="693"/>
      <c r="X884" s="694"/>
      <c r="Y884" s="694"/>
      <c r="Z884" s="694"/>
      <c r="AA884" s="694"/>
      <c r="AB884" s="694"/>
      <c r="AC884" s="694"/>
      <c r="AD884" s="695"/>
      <c r="AE884" s="659" t="s">
        <v>1242</v>
      </c>
      <c r="AF884" s="660"/>
      <c r="AG884" s="660"/>
      <c r="AH884" s="660"/>
      <c r="AI884" s="660"/>
      <c r="AJ884" s="661"/>
      <c r="AK884" s="671" t="str">
        <f ca="1">IF(OFFSET('(6)定期点検調書'!$BL$12,AO867-1,0)="","",VLOOKUP(OFFSET('(6)定期点検調書'!$BL$12,AO867-1,0),ﾃﾞｰﾀ一覧!$AY$4:$BB$16,2,FALSE))  &amp;  IF(OFFSET('(6)定期点検調書'!$BC$12,AO867-1,0)="","","／"&amp;VLOOKUP(OFFSET('(6)定期点検調書'!$BC$12,AO867-1,0),ﾃﾞｰﾀ一覧!$AY$4:$BB$16,2,FALSE))  &amp;  IF(OFFSET('(6)定期点検調書'!$BD$12,AO867-1,0)="","","／"&amp;VLOOKUP(OFFSET('(6)定期点検調書'!$BD$12,AO867-1,0),ﾃﾞｰﾀ一覧!$AY$4:$BB$16,2,FALSE))</f>
        <v/>
      </c>
      <c r="AL884" s="672"/>
      <c r="AM884" s="672"/>
      <c r="AN884" s="672"/>
      <c r="AO884" s="672"/>
      <c r="AP884" s="672"/>
      <c r="AQ884" s="672"/>
      <c r="AR884" s="672"/>
      <c r="AS884" s="692" t="s">
        <v>996</v>
      </c>
      <c r="AT884" s="692"/>
      <c r="AU884" s="692"/>
      <c r="AV884" s="692"/>
      <c r="AW884" s="692"/>
      <c r="AX884" s="692"/>
      <c r="AY884" s="692"/>
      <c r="AZ884" s="693"/>
      <c r="BA884" s="694"/>
      <c r="BB884" s="694"/>
      <c r="BC884" s="694"/>
      <c r="BD884" s="694"/>
      <c r="BE884" s="694"/>
      <c r="BF884" s="694"/>
      <c r="BG884" s="695"/>
    </row>
    <row r="885" spans="2:86" ht="14.55" customHeight="1" x14ac:dyDescent="0.2">
      <c r="B885" s="662"/>
      <c r="C885" s="663"/>
      <c r="D885" s="663"/>
      <c r="E885" s="663"/>
      <c r="F885" s="663"/>
      <c r="G885" s="664"/>
      <c r="H885" s="674"/>
      <c r="I885" s="675"/>
      <c r="J885" s="675"/>
      <c r="K885" s="675"/>
      <c r="L885" s="675"/>
      <c r="M885" s="675"/>
      <c r="N885" s="675"/>
      <c r="O885" s="675"/>
      <c r="P885" s="692"/>
      <c r="Q885" s="692"/>
      <c r="R885" s="692"/>
      <c r="S885" s="692"/>
      <c r="T885" s="692"/>
      <c r="U885" s="692"/>
      <c r="V885" s="692"/>
      <c r="W885" s="696"/>
      <c r="X885" s="697"/>
      <c r="Y885" s="697"/>
      <c r="Z885" s="697"/>
      <c r="AA885" s="697"/>
      <c r="AB885" s="697"/>
      <c r="AC885" s="697"/>
      <c r="AD885" s="698"/>
      <c r="AE885" s="662"/>
      <c r="AF885" s="663"/>
      <c r="AG885" s="663"/>
      <c r="AH885" s="663"/>
      <c r="AI885" s="663"/>
      <c r="AJ885" s="664"/>
      <c r="AK885" s="674"/>
      <c r="AL885" s="675"/>
      <c r="AM885" s="675"/>
      <c r="AN885" s="675"/>
      <c r="AO885" s="675"/>
      <c r="AP885" s="675"/>
      <c r="AQ885" s="675"/>
      <c r="AR885" s="675"/>
      <c r="AS885" s="692"/>
      <c r="AT885" s="692"/>
      <c r="AU885" s="692"/>
      <c r="AV885" s="692"/>
      <c r="AW885" s="692"/>
      <c r="AX885" s="692"/>
      <c r="AY885" s="692"/>
      <c r="AZ885" s="696"/>
      <c r="BA885" s="697"/>
      <c r="BB885" s="697"/>
      <c r="BC885" s="697"/>
      <c r="BD885" s="697"/>
      <c r="BE885" s="697"/>
      <c r="BF885" s="697"/>
      <c r="BG885" s="698"/>
    </row>
    <row r="886" spans="2:86" ht="19.5" customHeight="1" x14ac:dyDescent="0.2">
      <c r="B886" s="683" t="s">
        <v>79</v>
      </c>
      <c r="C886" s="683"/>
      <c r="D886" s="683"/>
      <c r="E886" s="683"/>
      <c r="F886" s="683"/>
      <c r="G886" s="683"/>
      <c r="H886" s="684">
        <f ca="1">OFFSET('(6)定期点検調書'!$CA$12,L867-1,0)</f>
        <v>0</v>
      </c>
      <c r="I886" s="684"/>
      <c r="J886" s="684"/>
      <c r="K886" s="684"/>
      <c r="L886" s="684"/>
      <c r="M886" s="684"/>
      <c r="N886" s="684"/>
      <c r="O886" s="684"/>
      <c r="P886" s="684"/>
      <c r="Q886" s="684"/>
      <c r="R886" s="684"/>
      <c r="S886" s="684"/>
      <c r="T886" s="684"/>
      <c r="U886" s="684"/>
      <c r="V886" s="684"/>
      <c r="W886" s="684"/>
      <c r="X886" s="684"/>
      <c r="Y886" s="684"/>
      <c r="Z886" s="684"/>
      <c r="AA886" s="684"/>
      <c r="AB886" s="684"/>
      <c r="AC886" s="684"/>
      <c r="AD886" s="684"/>
      <c r="AE886" s="683" t="s">
        <v>79</v>
      </c>
      <c r="AF886" s="683"/>
      <c r="AG886" s="683"/>
      <c r="AH886" s="683"/>
      <c r="AI886" s="683"/>
      <c r="AJ886" s="683"/>
      <c r="AK886" s="684">
        <f ca="1">OFFSET('(6)定期点検調書'!$CA$12,AO867-1,0)</f>
        <v>0</v>
      </c>
      <c r="AL886" s="684"/>
      <c r="AM886" s="684"/>
      <c r="AN886" s="684"/>
      <c r="AO886" s="684"/>
      <c r="AP886" s="684"/>
      <c r="AQ886" s="684"/>
      <c r="AR886" s="684"/>
      <c r="AS886" s="684"/>
      <c r="AT886" s="684"/>
      <c r="AU886" s="684"/>
      <c r="AV886" s="684"/>
      <c r="AW886" s="684"/>
      <c r="AX886" s="684"/>
      <c r="AY886" s="684"/>
      <c r="AZ886" s="684"/>
      <c r="BA886" s="684"/>
      <c r="BB886" s="684"/>
      <c r="BC886" s="684"/>
      <c r="BD886" s="684"/>
      <c r="BE886" s="684"/>
      <c r="BF886" s="684"/>
      <c r="BG886" s="684"/>
      <c r="CH886" s="473"/>
    </row>
    <row r="887" spans="2:86" ht="19.5" customHeight="1" x14ac:dyDescent="0.2">
      <c r="B887" s="683"/>
      <c r="C887" s="683"/>
      <c r="D887" s="683"/>
      <c r="E887" s="683"/>
      <c r="F887" s="683"/>
      <c r="G887" s="683"/>
      <c r="H887" s="684"/>
      <c r="I887" s="684"/>
      <c r="J887" s="684"/>
      <c r="K887" s="684"/>
      <c r="L887" s="684"/>
      <c r="M887" s="684"/>
      <c r="N887" s="684"/>
      <c r="O887" s="684"/>
      <c r="P887" s="684"/>
      <c r="Q887" s="684"/>
      <c r="R887" s="684"/>
      <c r="S887" s="684"/>
      <c r="T887" s="684"/>
      <c r="U887" s="684"/>
      <c r="V887" s="684"/>
      <c r="W887" s="684"/>
      <c r="X887" s="684"/>
      <c r="Y887" s="684"/>
      <c r="Z887" s="684"/>
      <c r="AA887" s="684"/>
      <c r="AB887" s="684"/>
      <c r="AC887" s="684"/>
      <c r="AD887" s="684"/>
      <c r="AE887" s="683"/>
      <c r="AF887" s="683"/>
      <c r="AG887" s="683"/>
      <c r="AH887" s="683"/>
      <c r="AI887" s="683"/>
      <c r="AJ887" s="683"/>
      <c r="AK887" s="684"/>
      <c r="AL887" s="684"/>
      <c r="AM887" s="684"/>
      <c r="AN887" s="684"/>
      <c r="AO887" s="684"/>
      <c r="AP887" s="684"/>
      <c r="AQ887" s="684"/>
      <c r="AR887" s="684"/>
      <c r="AS887" s="684"/>
      <c r="AT887" s="684"/>
      <c r="AU887" s="684"/>
      <c r="AV887" s="684"/>
      <c r="AW887" s="684"/>
      <c r="AX887" s="684"/>
      <c r="AY887" s="684"/>
      <c r="AZ887" s="684"/>
      <c r="BA887" s="684"/>
      <c r="BB887" s="684"/>
      <c r="BC887" s="684"/>
      <c r="BD887" s="684"/>
      <c r="BE887" s="684"/>
      <c r="BF887" s="684"/>
      <c r="BG887" s="684"/>
    </row>
    <row r="888" spans="2:86" ht="14.55" customHeight="1" x14ac:dyDescent="0.2">
      <c r="B888" s="677" t="s">
        <v>1038</v>
      </c>
      <c r="C888" s="678"/>
      <c r="D888" s="677" t="s">
        <v>1237</v>
      </c>
      <c r="E888" s="719"/>
      <c r="F888" s="719"/>
      <c r="G888" s="719"/>
      <c r="H888" s="665">
        <f ca="1">OFFSET('(6)定期点検調書'!$B$12,L888-1,0)</f>
        <v>0</v>
      </c>
      <c r="I888" s="666"/>
      <c r="J888" s="666"/>
      <c r="K888" s="667"/>
      <c r="L888" s="703">
        <f>AO867+1</f>
        <v>85</v>
      </c>
      <c r="M888" s="703"/>
      <c r="N888" s="703"/>
      <c r="O888" s="703"/>
      <c r="P888" s="703"/>
      <c r="Q888" s="703"/>
      <c r="R888" s="703"/>
      <c r="S888" s="703"/>
      <c r="T888" s="703"/>
      <c r="U888" s="703"/>
      <c r="V888" s="703"/>
      <c r="W888" s="703"/>
      <c r="X888" s="703"/>
      <c r="Y888" s="703"/>
      <c r="Z888" s="703"/>
      <c r="AA888" s="703"/>
      <c r="AB888" s="703"/>
      <c r="AC888" s="703"/>
      <c r="AD888" s="704"/>
      <c r="AE888" s="677" t="s">
        <v>1038</v>
      </c>
      <c r="AF888" s="678"/>
      <c r="AG888" s="677" t="s">
        <v>1237</v>
      </c>
      <c r="AH888" s="719"/>
      <c r="AI888" s="719"/>
      <c r="AJ888" s="719"/>
      <c r="AK888" s="665">
        <f ca="1">OFFSET('(6)定期点検調書'!$B$12,AO888-1,0)</f>
        <v>0</v>
      </c>
      <c r="AL888" s="666"/>
      <c r="AM888" s="666"/>
      <c r="AN888" s="667"/>
      <c r="AO888" s="703">
        <f>L888+1</f>
        <v>86</v>
      </c>
      <c r="AP888" s="703"/>
      <c r="AQ888" s="703"/>
      <c r="AR888" s="703"/>
      <c r="AS888" s="703"/>
      <c r="AT888" s="703"/>
      <c r="AU888" s="703"/>
      <c r="AV888" s="703"/>
      <c r="AW888" s="703"/>
      <c r="AX888" s="703"/>
      <c r="AY888" s="703"/>
      <c r="AZ888" s="703"/>
      <c r="BA888" s="703"/>
      <c r="BB888" s="703"/>
      <c r="BC888" s="703"/>
      <c r="BD888" s="703"/>
      <c r="BE888" s="703"/>
      <c r="BF888" s="703"/>
      <c r="BG888" s="704"/>
    </row>
    <row r="889" spans="2:86" ht="14.55" customHeight="1" x14ac:dyDescent="0.2">
      <c r="B889" s="679"/>
      <c r="C889" s="680"/>
      <c r="D889" s="681"/>
      <c r="E889" s="720"/>
      <c r="F889" s="720"/>
      <c r="G889" s="720"/>
      <c r="H889" s="668"/>
      <c r="I889" s="669"/>
      <c r="J889" s="669"/>
      <c r="K889" s="670"/>
      <c r="L889" s="705"/>
      <c r="M889" s="705"/>
      <c r="N889" s="705"/>
      <c r="O889" s="705"/>
      <c r="P889" s="705"/>
      <c r="Q889" s="705"/>
      <c r="R889" s="705"/>
      <c r="S889" s="705"/>
      <c r="T889" s="705"/>
      <c r="U889" s="705"/>
      <c r="V889" s="705"/>
      <c r="W889" s="705"/>
      <c r="X889" s="705"/>
      <c r="Y889" s="705"/>
      <c r="Z889" s="705"/>
      <c r="AA889" s="705"/>
      <c r="AB889" s="705"/>
      <c r="AC889" s="705"/>
      <c r="AD889" s="706"/>
      <c r="AE889" s="679"/>
      <c r="AF889" s="680"/>
      <c r="AG889" s="681"/>
      <c r="AH889" s="720"/>
      <c r="AI889" s="720"/>
      <c r="AJ889" s="720"/>
      <c r="AK889" s="668"/>
      <c r="AL889" s="669"/>
      <c r="AM889" s="669"/>
      <c r="AN889" s="670"/>
      <c r="AO889" s="705"/>
      <c r="AP889" s="705"/>
      <c r="AQ889" s="705"/>
      <c r="AR889" s="705"/>
      <c r="AS889" s="705"/>
      <c r="AT889" s="705"/>
      <c r="AU889" s="705"/>
      <c r="AV889" s="705"/>
      <c r="AW889" s="705"/>
      <c r="AX889" s="705"/>
      <c r="AY889" s="705"/>
      <c r="AZ889" s="705"/>
      <c r="BA889" s="705"/>
      <c r="BB889" s="705"/>
      <c r="BC889" s="705"/>
      <c r="BD889" s="705"/>
      <c r="BE889" s="705"/>
      <c r="BF889" s="705"/>
      <c r="BG889" s="706"/>
    </row>
    <row r="890" spans="2:86" ht="14.55" customHeight="1" x14ac:dyDescent="0.2">
      <c r="B890" s="679"/>
      <c r="C890" s="680"/>
      <c r="D890" s="677" t="s">
        <v>992</v>
      </c>
      <c r="E890" s="719"/>
      <c r="F890" s="719"/>
      <c r="G890" s="719"/>
      <c r="H890" s="665">
        <f ca="1">OFFSET('(6)定期点検調書'!$D$12,L888-1,0)</f>
        <v>0</v>
      </c>
      <c r="I890" s="666"/>
      <c r="J890" s="666"/>
      <c r="K890" s="667"/>
      <c r="L890" s="705"/>
      <c r="M890" s="705"/>
      <c r="N890" s="705"/>
      <c r="O890" s="705"/>
      <c r="P890" s="705"/>
      <c r="Q890" s="705"/>
      <c r="R890" s="705"/>
      <c r="S890" s="705"/>
      <c r="T890" s="705"/>
      <c r="U890" s="705"/>
      <c r="V890" s="705"/>
      <c r="W890" s="705"/>
      <c r="X890" s="705"/>
      <c r="Y890" s="705"/>
      <c r="Z890" s="705"/>
      <c r="AA890" s="705"/>
      <c r="AB890" s="705"/>
      <c r="AC890" s="705"/>
      <c r="AD890" s="706"/>
      <c r="AE890" s="679"/>
      <c r="AF890" s="680"/>
      <c r="AG890" s="677" t="s">
        <v>992</v>
      </c>
      <c r="AH890" s="719"/>
      <c r="AI890" s="719"/>
      <c r="AJ890" s="719"/>
      <c r="AK890" s="665">
        <f ca="1">OFFSET('(6)定期点検調書'!$D$12,AO888-1,0)</f>
        <v>0</v>
      </c>
      <c r="AL890" s="666"/>
      <c r="AM890" s="666"/>
      <c r="AN890" s="667"/>
      <c r="AO890" s="705"/>
      <c r="AP890" s="705"/>
      <c r="AQ890" s="705"/>
      <c r="AR890" s="705"/>
      <c r="AS890" s="705"/>
      <c r="AT890" s="705"/>
      <c r="AU890" s="705"/>
      <c r="AV890" s="705"/>
      <c r="AW890" s="705"/>
      <c r="AX890" s="705"/>
      <c r="AY890" s="705"/>
      <c r="AZ890" s="705"/>
      <c r="BA890" s="705"/>
      <c r="BB890" s="705"/>
      <c r="BC890" s="705"/>
      <c r="BD890" s="705"/>
      <c r="BE890" s="705"/>
      <c r="BF890" s="705"/>
      <c r="BG890" s="706"/>
    </row>
    <row r="891" spans="2:86" ht="14.55" customHeight="1" x14ac:dyDescent="0.2">
      <c r="B891" s="681"/>
      <c r="C891" s="682"/>
      <c r="D891" s="681"/>
      <c r="E891" s="720"/>
      <c r="F891" s="720"/>
      <c r="G891" s="720"/>
      <c r="H891" s="668"/>
      <c r="I891" s="669"/>
      <c r="J891" s="669"/>
      <c r="K891" s="670"/>
      <c r="L891" s="705"/>
      <c r="M891" s="705"/>
      <c r="N891" s="705"/>
      <c r="O891" s="705"/>
      <c r="P891" s="705"/>
      <c r="Q891" s="705"/>
      <c r="R891" s="705"/>
      <c r="S891" s="705"/>
      <c r="T891" s="705"/>
      <c r="U891" s="705"/>
      <c r="V891" s="705"/>
      <c r="W891" s="705"/>
      <c r="X891" s="705"/>
      <c r="Y891" s="705"/>
      <c r="Z891" s="705"/>
      <c r="AA891" s="705"/>
      <c r="AB891" s="705"/>
      <c r="AC891" s="705"/>
      <c r="AD891" s="706"/>
      <c r="AE891" s="681"/>
      <c r="AF891" s="682"/>
      <c r="AG891" s="681"/>
      <c r="AH891" s="720"/>
      <c r="AI891" s="720"/>
      <c r="AJ891" s="720"/>
      <c r="AK891" s="668"/>
      <c r="AL891" s="669"/>
      <c r="AM891" s="669"/>
      <c r="AN891" s="670"/>
      <c r="AO891" s="705"/>
      <c r="AP891" s="705"/>
      <c r="AQ891" s="705"/>
      <c r="AR891" s="705"/>
      <c r="AS891" s="705"/>
      <c r="AT891" s="705"/>
      <c r="AU891" s="705"/>
      <c r="AV891" s="705"/>
      <c r="AW891" s="705"/>
      <c r="AX891" s="705"/>
      <c r="AY891" s="705"/>
      <c r="AZ891" s="705"/>
      <c r="BA891" s="705"/>
      <c r="BB891" s="705"/>
      <c r="BC891" s="705"/>
      <c r="BD891" s="705"/>
      <c r="BE891" s="705"/>
      <c r="BF891" s="705"/>
      <c r="BG891" s="706"/>
    </row>
    <row r="892" spans="2:86" ht="14.55" customHeight="1" x14ac:dyDescent="0.2">
      <c r="B892" s="677" t="s">
        <v>1238</v>
      </c>
      <c r="C892" s="678"/>
      <c r="D892" s="659" t="s">
        <v>993</v>
      </c>
      <c r="E892" s="660"/>
      <c r="F892" s="660"/>
      <c r="G892" s="660"/>
      <c r="H892" s="671">
        <f ca="1">OFFSET('(6)定期点検調書'!$AA$13,L888-1,0)</f>
        <v>0</v>
      </c>
      <c r="I892" s="672"/>
      <c r="J892" s="672"/>
      <c r="K892" s="673"/>
      <c r="L892" s="705"/>
      <c r="M892" s="705"/>
      <c r="N892" s="705"/>
      <c r="O892" s="705"/>
      <c r="P892" s="705"/>
      <c r="Q892" s="705"/>
      <c r="R892" s="705"/>
      <c r="S892" s="705"/>
      <c r="T892" s="705"/>
      <c r="U892" s="705"/>
      <c r="V892" s="705"/>
      <c r="W892" s="705"/>
      <c r="X892" s="705"/>
      <c r="Y892" s="705"/>
      <c r="Z892" s="705"/>
      <c r="AA892" s="705"/>
      <c r="AB892" s="705"/>
      <c r="AC892" s="705"/>
      <c r="AD892" s="706"/>
      <c r="AE892" s="677" t="s">
        <v>1238</v>
      </c>
      <c r="AF892" s="678"/>
      <c r="AG892" s="659" t="s">
        <v>993</v>
      </c>
      <c r="AH892" s="660"/>
      <c r="AI892" s="660"/>
      <c r="AJ892" s="660"/>
      <c r="AK892" s="671">
        <f ca="1">OFFSET('(6)定期点検調書'!$AA$13,AO888-1,0)</f>
        <v>0</v>
      </c>
      <c r="AL892" s="672"/>
      <c r="AM892" s="672"/>
      <c r="AN892" s="673"/>
      <c r="AO892" s="705"/>
      <c r="AP892" s="705"/>
      <c r="AQ892" s="705"/>
      <c r="AR892" s="705"/>
      <c r="AS892" s="705"/>
      <c r="AT892" s="705"/>
      <c r="AU892" s="705"/>
      <c r="AV892" s="705"/>
      <c r="AW892" s="705"/>
      <c r="AX892" s="705"/>
      <c r="AY892" s="705"/>
      <c r="AZ892" s="705"/>
      <c r="BA892" s="705"/>
      <c r="BB892" s="705"/>
      <c r="BC892" s="705"/>
      <c r="BD892" s="705"/>
      <c r="BE892" s="705"/>
      <c r="BF892" s="705"/>
      <c r="BG892" s="706"/>
    </row>
    <row r="893" spans="2:86" ht="14.55" customHeight="1" x14ac:dyDescent="0.2">
      <c r="B893" s="679"/>
      <c r="C893" s="680"/>
      <c r="D893" s="662"/>
      <c r="E893" s="663"/>
      <c r="F893" s="663"/>
      <c r="G893" s="663"/>
      <c r="H893" s="674"/>
      <c r="I893" s="675"/>
      <c r="J893" s="675"/>
      <c r="K893" s="676"/>
      <c r="L893" s="705"/>
      <c r="M893" s="705"/>
      <c r="N893" s="705"/>
      <c r="O893" s="705"/>
      <c r="P893" s="705"/>
      <c r="Q893" s="705"/>
      <c r="R893" s="705"/>
      <c r="S893" s="705"/>
      <c r="T893" s="705"/>
      <c r="U893" s="705"/>
      <c r="V893" s="705"/>
      <c r="W893" s="705"/>
      <c r="X893" s="705"/>
      <c r="Y893" s="705"/>
      <c r="Z893" s="705"/>
      <c r="AA893" s="705"/>
      <c r="AB893" s="705"/>
      <c r="AC893" s="705"/>
      <c r="AD893" s="706"/>
      <c r="AE893" s="679"/>
      <c r="AF893" s="680"/>
      <c r="AG893" s="662"/>
      <c r="AH893" s="663"/>
      <c r="AI893" s="663"/>
      <c r="AJ893" s="663"/>
      <c r="AK893" s="674"/>
      <c r="AL893" s="675"/>
      <c r="AM893" s="675"/>
      <c r="AN893" s="676"/>
      <c r="AO893" s="705"/>
      <c r="AP893" s="705"/>
      <c r="AQ893" s="705"/>
      <c r="AR893" s="705"/>
      <c r="AS893" s="705"/>
      <c r="AT893" s="705"/>
      <c r="AU893" s="705"/>
      <c r="AV893" s="705"/>
      <c r="AW893" s="705"/>
      <c r="AX893" s="705"/>
      <c r="AY893" s="705"/>
      <c r="AZ893" s="705"/>
      <c r="BA893" s="705"/>
      <c r="BB893" s="705"/>
      <c r="BC893" s="705"/>
      <c r="BD893" s="705"/>
      <c r="BE893" s="705"/>
      <c r="BF893" s="705"/>
      <c r="BG893" s="706"/>
    </row>
    <row r="894" spans="2:86" ht="14.55" customHeight="1" x14ac:dyDescent="0.2">
      <c r="B894" s="679"/>
      <c r="C894" s="680"/>
      <c r="D894" s="659" t="s">
        <v>1239</v>
      </c>
      <c r="E894" s="660"/>
      <c r="F894" s="660"/>
      <c r="G894" s="660"/>
      <c r="H894" s="665">
        <f ca="1">OFFSET('(6)定期点検調書'!$AD$12,L888-1,0)</f>
        <v>0</v>
      </c>
      <c r="I894" s="666"/>
      <c r="J894" s="666"/>
      <c r="K894" s="667"/>
      <c r="L894" s="705"/>
      <c r="M894" s="705"/>
      <c r="N894" s="705"/>
      <c r="O894" s="705"/>
      <c r="P894" s="705"/>
      <c r="Q894" s="705"/>
      <c r="R894" s="705"/>
      <c r="S894" s="705"/>
      <c r="T894" s="705"/>
      <c r="U894" s="705"/>
      <c r="V894" s="705"/>
      <c r="W894" s="705"/>
      <c r="X894" s="705"/>
      <c r="Y894" s="705"/>
      <c r="Z894" s="705"/>
      <c r="AA894" s="705"/>
      <c r="AB894" s="705"/>
      <c r="AC894" s="705"/>
      <c r="AD894" s="706"/>
      <c r="AE894" s="679"/>
      <c r="AF894" s="680"/>
      <c r="AG894" s="659" t="s">
        <v>1239</v>
      </c>
      <c r="AH894" s="660"/>
      <c r="AI894" s="660"/>
      <c r="AJ894" s="660"/>
      <c r="AK894" s="665">
        <f ca="1">OFFSET('(6)定期点検調書'!$AD$12,AO888-1,0)</f>
        <v>0</v>
      </c>
      <c r="AL894" s="666"/>
      <c r="AM894" s="666"/>
      <c r="AN894" s="667"/>
      <c r="AO894" s="705"/>
      <c r="AP894" s="705"/>
      <c r="AQ894" s="705"/>
      <c r="AR894" s="705"/>
      <c r="AS894" s="705"/>
      <c r="AT894" s="705"/>
      <c r="AU894" s="705"/>
      <c r="AV894" s="705"/>
      <c r="AW894" s="705"/>
      <c r="AX894" s="705"/>
      <c r="AY894" s="705"/>
      <c r="AZ894" s="705"/>
      <c r="BA894" s="705"/>
      <c r="BB894" s="705"/>
      <c r="BC894" s="705"/>
      <c r="BD894" s="705"/>
      <c r="BE894" s="705"/>
      <c r="BF894" s="705"/>
      <c r="BG894" s="706"/>
    </row>
    <row r="895" spans="2:86" ht="14.55" customHeight="1" x14ac:dyDescent="0.2">
      <c r="B895" s="681"/>
      <c r="C895" s="682"/>
      <c r="D895" s="662"/>
      <c r="E895" s="663"/>
      <c r="F895" s="663"/>
      <c r="G895" s="663"/>
      <c r="H895" s="668"/>
      <c r="I895" s="669"/>
      <c r="J895" s="669"/>
      <c r="K895" s="670"/>
      <c r="L895" s="705"/>
      <c r="M895" s="705"/>
      <c r="N895" s="705"/>
      <c r="O895" s="705"/>
      <c r="P895" s="705"/>
      <c r="Q895" s="705"/>
      <c r="R895" s="705"/>
      <c r="S895" s="705"/>
      <c r="T895" s="705"/>
      <c r="U895" s="705"/>
      <c r="V895" s="705"/>
      <c r="W895" s="705"/>
      <c r="X895" s="705"/>
      <c r="Y895" s="705"/>
      <c r="Z895" s="705"/>
      <c r="AA895" s="705"/>
      <c r="AB895" s="705"/>
      <c r="AC895" s="705"/>
      <c r="AD895" s="706"/>
      <c r="AE895" s="681"/>
      <c r="AF895" s="682"/>
      <c r="AG895" s="662"/>
      <c r="AH895" s="663"/>
      <c r="AI895" s="663"/>
      <c r="AJ895" s="663"/>
      <c r="AK895" s="668"/>
      <c r="AL895" s="669"/>
      <c r="AM895" s="669"/>
      <c r="AN895" s="670"/>
      <c r="AO895" s="705"/>
      <c r="AP895" s="705"/>
      <c r="AQ895" s="705"/>
      <c r="AR895" s="705"/>
      <c r="AS895" s="705"/>
      <c r="AT895" s="705"/>
      <c r="AU895" s="705"/>
      <c r="AV895" s="705"/>
      <c r="AW895" s="705"/>
      <c r="AX895" s="705"/>
      <c r="AY895" s="705"/>
      <c r="AZ895" s="705"/>
      <c r="BA895" s="705"/>
      <c r="BB895" s="705"/>
      <c r="BC895" s="705"/>
      <c r="BD895" s="705"/>
      <c r="BE895" s="705"/>
      <c r="BF895" s="705"/>
      <c r="BG895" s="706"/>
    </row>
    <row r="896" spans="2:86" ht="28.95" customHeight="1" x14ac:dyDescent="0.2">
      <c r="B896" s="716" t="s">
        <v>995</v>
      </c>
      <c r="C896" s="717"/>
      <c r="D896" s="717"/>
      <c r="E896" s="717"/>
      <c r="F896" s="717"/>
      <c r="G896" s="718"/>
      <c r="H896" s="709">
        <f ca="1">OFFSET('(6)定期点検調書'!$AK$12,L888-1,0)</f>
        <v>0</v>
      </c>
      <c r="I896" s="710"/>
      <c r="J896" s="710"/>
      <c r="K896" s="711"/>
      <c r="L896" s="705"/>
      <c r="M896" s="705"/>
      <c r="N896" s="705"/>
      <c r="O896" s="705"/>
      <c r="P896" s="705"/>
      <c r="Q896" s="705"/>
      <c r="R896" s="705"/>
      <c r="S896" s="705"/>
      <c r="T896" s="705"/>
      <c r="U896" s="705"/>
      <c r="V896" s="705"/>
      <c r="W896" s="705"/>
      <c r="X896" s="705"/>
      <c r="Y896" s="705"/>
      <c r="Z896" s="705"/>
      <c r="AA896" s="705"/>
      <c r="AB896" s="705"/>
      <c r="AC896" s="705"/>
      <c r="AD896" s="706"/>
      <c r="AE896" s="716" t="s">
        <v>995</v>
      </c>
      <c r="AF896" s="717"/>
      <c r="AG896" s="717"/>
      <c r="AH896" s="717"/>
      <c r="AI896" s="717"/>
      <c r="AJ896" s="718"/>
      <c r="AK896" s="709">
        <f ca="1">OFFSET('(6)定期点検調書'!$AK$12,AO888-1,0)</f>
        <v>0</v>
      </c>
      <c r="AL896" s="710"/>
      <c r="AM896" s="710"/>
      <c r="AN896" s="711"/>
      <c r="AO896" s="705"/>
      <c r="AP896" s="705"/>
      <c r="AQ896" s="705"/>
      <c r="AR896" s="705"/>
      <c r="AS896" s="705"/>
      <c r="AT896" s="705"/>
      <c r="AU896" s="705"/>
      <c r="AV896" s="705"/>
      <c r="AW896" s="705"/>
      <c r="AX896" s="705"/>
      <c r="AY896" s="705"/>
      <c r="AZ896" s="705"/>
      <c r="BA896" s="705"/>
      <c r="BB896" s="705"/>
      <c r="BC896" s="705"/>
      <c r="BD896" s="705"/>
      <c r="BE896" s="705"/>
      <c r="BF896" s="705"/>
      <c r="BG896" s="706"/>
    </row>
    <row r="897" spans="2:86" ht="14.55" customHeight="1" x14ac:dyDescent="0.2">
      <c r="B897" s="677" t="s">
        <v>1240</v>
      </c>
      <c r="C897" s="661"/>
      <c r="D897" s="659" t="s">
        <v>994</v>
      </c>
      <c r="E897" s="660"/>
      <c r="F897" s="660"/>
      <c r="G897" s="661"/>
      <c r="H897" s="699" t="str">
        <f ca="1">OFFSET('(6)定期点検調書'!$BY$12,L888-1,0)</f>
        <v/>
      </c>
      <c r="I897" s="700"/>
      <c r="J897" s="700"/>
      <c r="K897" s="714"/>
      <c r="L897" s="705"/>
      <c r="M897" s="705"/>
      <c r="N897" s="705"/>
      <c r="O897" s="705"/>
      <c r="P897" s="705"/>
      <c r="Q897" s="705"/>
      <c r="R897" s="705"/>
      <c r="S897" s="705"/>
      <c r="T897" s="705"/>
      <c r="U897" s="705"/>
      <c r="V897" s="705"/>
      <c r="W897" s="705"/>
      <c r="X897" s="705"/>
      <c r="Y897" s="705"/>
      <c r="Z897" s="705"/>
      <c r="AA897" s="705"/>
      <c r="AB897" s="705"/>
      <c r="AC897" s="705"/>
      <c r="AD897" s="706"/>
      <c r="AE897" s="677" t="s">
        <v>1240</v>
      </c>
      <c r="AF897" s="661"/>
      <c r="AG897" s="659" t="s">
        <v>994</v>
      </c>
      <c r="AH897" s="660"/>
      <c r="AI897" s="660"/>
      <c r="AJ897" s="661"/>
      <c r="AK897" s="699" t="str">
        <f ca="1">OFFSET('(6)定期点検調書'!$BY$12,AO888-1,0)</f>
        <v/>
      </c>
      <c r="AL897" s="700"/>
      <c r="AM897" s="700"/>
      <c r="AN897" s="714"/>
      <c r="AO897" s="705"/>
      <c r="AP897" s="705"/>
      <c r="AQ897" s="705"/>
      <c r="AR897" s="705"/>
      <c r="AS897" s="705"/>
      <c r="AT897" s="705"/>
      <c r="AU897" s="705"/>
      <c r="AV897" s="705"/>
      <c r="AW897" s="705"/>
      <c r="AX897" s="705"/>
      <c r="AY897" s="705"/>
      <c r="AZ897" s="705"/>
      <c r="BA897" s="705"/>
      <c r="BB897" s="705"/>
      <c r="BC897" s="705"/>
      <c r="BD897" s="705"/>
      <c r="BE897" s="705"/>
      <c r="BF897" s="705"/>
      <c r="BG897" s="706"/>
    </row>
    <row r="898" spans="2:86" ht="14.55" customHeight="1" x14ac:dyDescent="0.2">
      <c r="B898" s="712"/>
      <c r="C898" s="713"/>
      <c r="D898" s="662"/>
      <c r="E898" s="663"/>
      <c r="F898" s="663"/>
      <c r="G898" s="664"/>
      <c r="H898" s="701"/>
      <c r="I898" s="702"/>
      <c r="J898" s="702"/>
      <c r="K898" s="715"/>
      <c r="L898" s="705"/>
      <c r="M898" s="705"/>
      <c r="N898" s="705"/>
      <c r="O898" s="705"/>
      <c r="P898" s="705"/>
      <c r="Q898" s="705"/>
      <c r="R898" s="705"/>
      <c r="S898" s="705"/>
      <c r="T898" s="705"/>
      <c r="U898" s="705"/>
      <c r="V898" s="705"/>
      <c r="W898" s="705"/>
      <c r="X898" s="705"/>
      <c r="Y898" s="705"/>
      <c r="Z898" s="705"/>
      <c r="AA898" s="705"/>
      <c r="AB898" s="705"/>
      <c r="AC898" s="705"/>
      <c r="AD898" s="706"/>
      <c r="AE898" s="712"/>
      <c r="AF898" s="713"/>
      <c r="AG898" s="662"/>
      <c r="AH898" s="663"/>
      <c r="AI898" s="663"/>
      <c r="AJ898" s="664"/>
      <c r="AK898" s="701"/>
      <c r="AL898" s="702"/>
      <c r="AM898" s="702"/>
      <c r="AN898" s="715"/>
      <c r="AO898" s="705"/>
      <c r="AP898" s="705"/>
      <c r="AQ898" s="705"/>
      <c r="AR898" s="705"/>
      <c r="AS898" s="705"/>
      <c r="AT898" s="705"/>
      <c r="AU898" s="705"/>
      <c r="AV898" s="705"/>
      <c r="AW898" s="705"/>
      <c r="AX898" s="705"/>
      <c r="AY898" s="705"/>
      <c r="AZ898" s="705"/>
      <c r="BA898" s="705"/>
      <c r="BB898" s="705"/>
      <c r="BC898" s="705"/>
      <c r="BD898" s="705"/>
      <c r="BE898" s="705"/>
      <c r="BF898" s="705"/>
      <c r="BG898" s="706"/>
    </row>
    <row r="899" spans="2:86" ht="14.55" customHeight="1" x14ac:dyDescent="0.2">
      <c r="B899" s="712"/>
      <c r="C899" s="713"/>
      <c r="D899" s="659" t="s">
        <v>1186</v>
      </c>
      <c r="E899" s="660"/>
      <c r="F899" s="660"/>
      <c r="G899" s="661"/>
      <c r="H899" s="665">
        <f ca="1">OFFSET('(6)定期点検調書'!$BC$12,L888-1,0)</f>
        <v>0</v>
      </c>
      <c r="I899" s="666"/>
      <c r="J899" s="666"/>
      <c r="K899" s="667"/>
      <c r="L899" s="705"/>
      <c r="M899" s="705"/>
      <c r="N899" s="705"/>
      <c r="O899" s="705"/>
      <c r="P899" s="705"/>
      <c r="Q899" s="705"/>
      <c r="R899" s="705"/>
      <c r="S899" s="705"/>
      <c r="T899" s="705"/>
      <c r="U899" s="705"/>
      <c r="V899" s="705"/>
      <c r="W899" s="705"/>
      <c r="X899" s="705"/>
      <c r="Y899" s="705"/>
      <c r="Z899" s="705"/>
      <c r="AA899" s="705"/>
      <c r="AB899" s="705"/>
      <c r="AC899" s="705"/>
      <c r="AD899" s="706"/>
      <c r="AE899" s="712"/>
      <c r="AF899" s="713"/>
      <c r="AG899" s="659" t="s">
        <v>1186</v>
      </c>
      <c r="AH899" s="660"/>
      <c r="AI899" s="660"/>
      <c r="AJ899" s="661"/>
      <c r="AK899" s="665">
        <f ca="1">OFFSET('(6)定期点検調書'!$BC$12,AO888-1,0)</f>
        <v>0</v>
      </c>
      <c r="AL899" s="666"/>
      <c r="AM899" s="666"/>
      <c r="AN899" s="667"/>
      <c r="AO899" s="705"/>
      <c r="AP899" s="705"/>
      <c r="AQ899" s="705"/>
      <c r="AR899" s="705"/>
      <c r="AS899" s="705"/>
      <c r="AT899" s="705"/>
      <c r="AU899" s="705"/>
      <c r="AV899" s="705"/>
      <c r="AW899" s="705"/>
      <c r="AX899" s="705"/>
      <c r="AY899" s="705"/>
      <c r="AZ899" s="705"/>
      <c r="BA899" s="705"/>
      <c r="BB899" s="705"/>
      <c r="BC899" s="705"/>
      <c r="BD899" s="705"/>
      <c r="BE899" s="705"/>
      <c r="BF899" s="705"/>
      <c r="BG899" s="706"/>
    </row>
    <row r="900" spans="2:86" ht="14.55" customHeight="1" x14ac:dyDescent="0.2">
      <c r="B900" s="712"/>
      <c r="C900" s="713"/>
      <c r="D900" s="662"/>
      <c r="E900" s="663"/>
      <c r="F900" s="663"/>
      <c r="G900" s="664"/>
      <c r="H900" s="668"/>
      <c r="I900" s="669"/>
      <c r="J900" s="669"/>
      <c r="K900" s="670"/>
      <c r="L900" s="705"/>
      <c r="M900" s="705"/>
      <c r="N900" s="705"/>
      <c r="O900" s="705"/>
      <c r="P900" s="705"/>
      <c r="Q900" s="705"/>
      <c r="R900" s="705"/>
      <c r="S900" s="705"/>
      <c r="T900" s="705"/>
      <c r="U900" s="705"/>
      <c r="V900" s="705"/>
      <c r="W900" s="705"/>
      <c r="X900" s="705"/>
      <c r="Y900" s="705"/>
      <c r="Z900" s="705"/>
      <c r="AA900" s="705"/>
      <c r="AB900" s="705"/>
      <c r="AC900" s="705"/>
      <c r="AD900" s="706"/>
      <c r="AE900" s="712"/>
      <c r="AF900" s="713"/>
      <c r="AG900" s="662"/>
      <c r="AH900" s="663"/>
      <c r="AI900" s="663"/>
      <c r="AJ900" s="664"/>
      <c r="AK900" s="668"/>
      <c r="AL900" s="669"/>
      <c r="AM900" s="669"/>
      <c r="AN900" s="670"/>
      <c r="AO900" s="705"/>
      <c r="AP900" s="705"/>
      <c r="AQ900" s="705"/>
      <c r="AR900" s="705"/>
      <c r="AS900" s="705"/>
      <c r="AT900" s="705"/>
      <c r="AU900" s="705"/>
      <c r="AV900" s="705"/>
      <c r="AW900" s="705"/>
      <c r="AX900" s="705"/>
      <c r="AY900" s="705"/>
      <c r="AZ900" s="705"/>
      <c r="BA900" s="705"/>
      <c r="BB900" s="705"/>
      <c r="BC900" s="705"/>
      <c r="BD900" s="705"/>
      <c r="BE900" s="705"/>
      <c r="BF900" s="705"/>
      <c r="BG900" s="706"/>
    </row>
    <row r="901" spans="2:86" ht="14.55" customHeight="1" x14ac:dyDescent="0.2">
      <c r="B901" s="712"/>
      <c r="C901" s="713"/>
      <c r="D901" s="659" t="s">
        <v>1187</v>
      </c>
      <c r="E901" s="660"/>
      <c r="F901" s="660"/>
      <c r="G901" s="661"/>
      <c r="H901" s="665">
        <f ca="1">OFFSET('(6)定期点検調書'!$BF$12,L888-1,0)</f>
        <v>0</v>
      </c>
      <c r="I901" s="666"/>
      <c r="J901" s="666"/>
      <c r="K901" s="667"/>
      <c r="L901" s="705"/>
      <c r="M901" s="705"/>
      <c r="N901" s="705"/>
      <c r="O901" s="705"/>
      <c r="P901" s="705"/>
      <c r="Q901" s="705"/>
      <c r="R901" s="705"/>
      <c r="S901" s="705"/>
      <c r="T901" s="705"/>
      <c r="U901" s="705"/>
      <c r="V901" s="705"/>
      <c r="W901" s="705"/>
      <c r="X901" s="705"/>
      <c r="Y901" s="705"/>
      <c r="Z901" s="705"/>
      <c r="AA901" s="705"/>
      <c r="AB901" s="705"/>
      <c r="AC901" s="705"/>
      <c r="AD901" s="706"/>
      <c r="AE901" s="712"/>
      <c r="AF901" s="713"/>
      <c r="AG901" s="659" t="s">
        <v>1187</v>
      </c>
      <c r="AH901" s="660"/>
      <c r="AI901" s="660"/>
      <c r="AJ901" s="661"/>
      <c r="AK901" s="665">
        <f ca="1">OFFSET('(6)定期点検調書'!$BF$12,AO888-1,0)</f>
        <v>0</v>
      </c>
      <c r="AL901" s="666"/>
      <c r="AM901" s="666"/>
      <c r="AN901" s="667"/>
      <c r="AO901" s="705"/>
      <c r="AP901" s="705"/>
      <c r="AQ901" s="705"/>
      <c r="AR901" s="705"/>
      <c r="AS901" s="705"/>
      <c r="AT901" s="705"/>
      <c r="AU901" s="705"/>
      <c r="AV901" s="705"/>
      <c r="AW901" s="705"/>
      <c r="AX901" s="705"/>
      <c r="AY901" s="705"/>
      <c r="AZ901" s="705"/>
      <c r="BA901" s="705"/>
      <c r="BB901" s="705"/>
      <c r="BC901" s="705"/>
      <c r="BD901" s="705"/>
      <c r="BE901" s="705"/>
      <c r="BF901" s="705"/>
      <c r="BG901" s="706"/>
    </row>
    <row r="902" spans="2:86" ht="14.55" customHeight="1" x14ac:dyDescent="0.2">
      <c r="B902" s="662"/>
      <c r="C902" s="664"/>
      <c r="D902" s="662"/>
      <c r="E902" s="663"/>
      <c r="F902" s="663"/>
      <c r="G902" s="664"/>
      <c r="H902" s="668"/>
      <c r="I902" s="669"/>
      <c r="J902" s="669"/>
      <c r="K902" s="670"/>
      <c r="L902" s="707"/>
      <c r="M902" s="707"/>
      <c r="N902" s="707"/>
      <c r="O902" s="707"/>
      <c r="P902" s="707"/>
      <c r="Q902" s="707"/>
      <c r="R902" s="707"/>
      <c r="S902" s="707"/>
      <c r="T902" s="707"/>
      <c r="U902" s="707"/>
      <c r="V902" s="707"/>
      <c r="W902" s="707"/>
      <c r="X902" s="707"/>
      <c r="Y902" s="707"/>
      <c r="Z902" s="707"/>
      <c r="AA902" s="707"/>
      <c r="AB902" s="707"/>
      <c r="AC902" s="707"/>
      <c r="AD902" s="708"/>
      <c r="AE902" s="662"/>
      <c r="AF902" s="664"/>
      <c r="AG902" s="662"/>
      <c r="AH902" s="663"/>
      <c r="AI902" s="663"/>
      <c r="AJ902" s="664"/>
      <c r="AK902" s="668"/>
      <c r="AL902" s="669"/>
      <c r="AM902" s="669"/>
      <c r="AN902" s="670"/>
      <c r="AO902" s="707"/>
      <c r="AP902" s="707"/>
      <c r="AQ902" s="707"/>
      <c r="AR902" s="707"/>
      <c r="AS902" s="707"/>
      <c r="AT902" s="707"/>
      <c r="AU902" s="707"/>
      <c r="AV902" s="707"/>
      <c r="AW902" s="707"/>
      <c r="AX902" s="707"/>
      <c r="AY902" s="707"/>
      <c r="AZ902" s="707"/>
      <c r="BA902" s="707"/>
      <c r="BB902" s="707"/>
      <c r="BC902" s="707"/>
      <c r="BD902" s="707"/>
      <c r="BE902" s="707"/>
      <c r="BF902" s="707"/>
      <c r="BG902" s="708"/>
    </row>
    <row r="903" spans="2:86" ht="14.55" customHeight="1" x14ac:dyDescent="0.2">
      <c r="B903" s="683" t="s">
        <v>1241</v>
      </c>
      <c r="C903" s="683"/>
      <c r="D903" s="683"/>
      <c r="E903" s="683"/>
      <c r="F903" s="683"/>
      <c r="G903" s="683"/>
      <c r="H903" s="699" t="str">
        <f ca="1">IF(OFFSET('(6)定期点検調書'!$AR$12,L888-1,0)="","",OFFSET('(6)定期点検調書'!$AQ$12,L888-1,0)&amp;TEXT(OFFSET('(6)定期点検調書'!$AR$12,L888-1,0),"0.0")&amp;OFFSET('(6)定期点検調書'!$AT$12,L888-1,0))  &amp;  IF(OFFSET('(6)定期点検調書'!$AV$12,L888-1,0)="","","／"&amp;OFFSET('(6)定期点検調書'!$AU$12,L888-1,0)&amp;TEXT(OFFSET('(6)定期点検調書'!$AV$12,L888-1,0),"0.0")&amp;OFFSET('(6)定期点検調書'!$AX$12,L888-1,0))  &amp;  IF(OFFSET('(6)定期点検調書'!$AZ$12,L888-1,0)="","","／"&amp;OFFSET('(6)定期点検調書'!$AY$12,L888-1,0)&amp;TEXT(OFFSET('(6)定期点検調書'!$AZ$12,L888-1,0),"0.0")&amp;OFFSET('(6)定期点検調書'!$BB$12,L888-1,0))</f>
        <v/>
      </c>
      <c r="I903" s="700"/>
      <c r="J903" s="700"/>
      <c r="K903" s="700"/>
      <c r="L903" s="700"/>
      <c r="M903" s="700"/>
      <c r="N903" s="700"/>
      <c r="O903" s="700"/>
      <c r="P903" s="685" t="s">
        <v>1243</v>
      </c>
      <c r="Q903" s="685"/>
      <c r="R903" s="685"/>
      <c r="S903" s="685"/>
      <c r="T903" s="685"/>
      <c r="U903" s="685"/>
      <c r="V903" s="685"/>
      <c r="W903" s="686" t="str">
        <f ca="1">OFFSET('(6)定期点検調書'!$F$12,L888-1,0)</f>
        <v/>
      </c>
      <c r="X903" s="687"/>
      <c r="Y903" s="687"/>
      <c r="Z903" s="687"/>
      <c r="AA903" s="687"/>
      <c r="AB903" s="687"/>
      <c r="AC903" s="687"/>
      <c r="AD903" s="688"/>
      <c r="AE903" s="683" t="s">
        <v>1241</v>
      </c>
      <c r="AF903" s="683"/>
      <c r="AG903" s="683"/>
      <c r="AH903" s="683"/>
      <c r="AI903" s="683"/>
      <c r="AJ903" s="683"/>
      <c r="AK903" s="699" t="str">
        <f ca="1">IF(OFFSET('(6)定期点検調書'!$AR$12,AO888-1,0)="","",OFFSET('(6)定期点検調書'!$AQ$12,AO888-1,0)&amp;TEXT(OFFSET('(6)定期点検調書'!$AR$12,AO888-1,0),"0.0")&amp;OFFSET('(6)定期点検調書'!$AT$12,AO888-1,0))  &amp;  IF(OFFSET('(6)定期点検調書'!$AV$12,AO888-1,0)="","","／"&amp;OFFSET('(6)定期点検調書'!$AU$12,AO888-1,0)&amp;TEXT(OFFSET('(6)定期点検調書'!$AV$12,AO888-1,0),"0.0")&amp;OFFSET('(6)定期点検調書'!$AX$12,AO888-1,0))  &amp;  IF(OFFSET('(6)定期点検調書'!$AZ$12,AO888-1,0)="","","／"&amp;OFFSET('(6)定期点検調書'!$AY$12,AO888-1,0)&amp;TEXT(OFFSET('(6)定期点検調書'!$AZ$12,AO888-1,0),"0.0")&amp;OFFSET('(6)定期点検調書'!$BB$12,AO888-1,0))</f>
        <v/>
      </c>
      <c r="AL903" s="700"/>
      <c r="AM903" s="700"/>
      <c r="AN903" s="700"/>
      <c r="AO903" s="700"/>
      <c r="AP903" s="700"/>
      <c r="AQ903" s="700"/>
      <c r="AR903" s="700"/>
      <c r="AS903" s="685" t="s">
        <v>1243</v>
      </c>
      <c r="AT903" s="685"/>
      <c r="AU903" s="685"/>
      <c r="AV903" s="685"/>
      <c r="AW903" s="685"/>
      <c r="AX903" s="685"/>
      <c r="AY903" s="685"/>
      <c r="AZ903" s="686" t="str">
        <f ca="1">OFFSET('(6)定期点検調書'!$F$12,AO888-1,0)</f>
        <v/>
      </c>
      <c r="BA903" s="687"/>
      <c r="BB903" s="687"/>
      <c r="BC903" s="687"/>
      <c r="BD903" s="687"/>
      <c r="BE903" s="687"/>
      <c r="BF903" s="687"/>
      <c r="BG903" s="688"/>
    </row>
    <row r="904" spans="2:86" ht="14.55" customHeight="1" x14ac:dyDescent="0.2">
      <c r="B904" s="683"/>
      <c r="C904" s="683"/>
      <c r="D904" s="683"/>
      <c r="E904" s="683"/>
      <c r="F904" s="683"/>
      <c r="G904" s="683"/>
      <c r="H904" s="701"/>
      <c r="I904" s="702"/>
      <c r="J904" s="702"/>
      <c r="K904" s="702"/>
      <c r="L904" s="702"/>
      <c r="M904" s="702"/>
      <c r="N904" s="702"/>
      <c r="O904" s="702"/>
      <c r="P904" s="685"/>
      <c r="Q904" s="685"/>
      <c r="R904" s="685"/>
      <c r="S904" s="685"/>
      <c r="T904" s="685"/>
      <c r="U904" s="685"/>
      <c r="V904" s="685"/>
      <c r="W904" s="689"/>
      <c r="X904" s="690"/>
      <c r="Y904" s="690"/>
      <c r="Z904" s="690"/>
      <c r="AA904" s="690"/>
      <c r="AB904" s="690"/>
      <c r="AC904" s="690"/>
      <c r="AD904" s="691"/>
      <c r="AE904" s="683"/>
      <c r="AF904" s="683"/>
      <c r="AG904" s="683"/>
      <c r="AH904" s="683"/>
      <c r="AI904" s="683"/>
      <c r="AJ904" s="683"/>
      <c r="AK904" s="701"/>
      <c r="AL904" s="702"/>
      <c r="AM904" s="702"/>
      <c r="AN904" s="702"/>
      <c r="AO904" s="702"/>
      <c r="AP904" s="702"/>
      <c r="AQ904" s="702"/>
      <c r="AR904" s="702"/>
      <c r="AS904" s="685"/>
      <c r="AT904" s="685"/>
      <c r="AU904" s="685"/>
      <c r="AV904" s="685"/>
      <c r="AW904" s="685"/>
      <c r="AX904" s="685"/>
      <c r="AY904" s="685"/>
      <c r="AZ904" s="689"/>
      <c r="BA904" s="690"/>
      <c r="BB904" s="690"/>
      <c r="BC904" s="690"/>
      <c r="BD904" s="690"/>
      <c r="BE904" s="690"/>
      <c r="BF904" s="690"/>
      <c r="BG904" s="691"/>
    </row>
    <row r="905" spans="2:86" ht="14.55" customHeight="1" x14ac:dyDescent="0.2">
      <c r="B905" s="659" t="s">
        <v>1242</v>
      </c>
      <c r="C905" s="660"/>
      <c r="D905" s="660"/>
      <c r="E905" s="660"/>
      <c r="F905" s="660"/>
      <c r="G905" s="661"/>
      <c r="H905" s="671"/>
      <c r="I905" s="672"/>
      <c r="J905" s="672"/>
      <c r="K905" s="672"/>
      <c r="L905" s="672"/>
      <c r="M905" s="672"/>
      <c r="N905" s="672"/>
      <c r="O905" s="672"/>
      <c r="P905" s="692" t="s">
        <v>996</v>
      </c>
      <c r="Q905" s="692"/>
      <c r="R905" s="692"/>
      <c r="S905" s="692"/>
      <c r="T905" s="692"/>
      <c r="U905" s="692"/>
      <c r="V905" s="692"/>
      <c r="W905" s="693"/>
      <c r="X905" s="694"/>
      <c r="Y905" s="694"/>
      <c r="Z905" s="694"/>
      <c r="AA905" s="694"/>
      <c r="AB905" s="694"/>
      <c r="AC905" s="694"/>
      <c r="AD905" s="695"/>
      <c r="AE905" s="659" t="s">
        <v>1242</v>
      </c>
      <c r="AF905" s="660"/>
      <c r="AG905" s="660"/>
      <c r="AH905" s="660"/>
      <c r="AI905" s="660"/>
      <c r="AJ905" s="661"/>
      <c r="AK905" s="671"/>
      <c r="AL905" s="672"/>
      <c r="AM905" s="672"/>
      <c r="AN905" s="672"/>
      <c r="AO905" s="672"/>
      <c r="AP905" s="672"/>
      <c r="AQ905" s="672"/>
      <c r="AR905" s="672"/>
      <c r="AS905" s="692" t="s">
        <v>996</v>
      </c>
      <c r="AT905" s="692"/>
      <c r="AU905" s="692"/>
      <c r="AV905" s="692"/>
      <c r="AW905" s="692"/>
      <c r="AX905" s="692"/>
      <c r="AY905" s="692"/>
      <c r="AZ905" s="693"/>
      <c r="BA905" s="694"/>
      <c r="BB905" s="694"/>
      <c r="BC905" s="694"/>
      <c r="BD905" s="694"/>
      <c r="BE905" s="694"/>
      <c r="BF905" s="694"/>
      <c r="BG905" s="695"/>
    </row>
    <row r="906" spans="2:86" ht="14.55" customHeight="1" x14ac:dyDescent="0.2">
      <c r="B906" s="662"/>
      <c r="C906" s="663"/>
      <c r="D906" s="663"/>
      <c r="E906" s="663"/>
      <c r="F906" s="663"/>
      <c r="G906" s="664"/>
      <c r="H906" s="674"/>
      <c r="I906" s="675"/>
      <c r="J906" s="675"/>
      <c r="K906" s="675"/>
      <c r="L906" s="675"/>
      <c r="M906" s="675"/>
      <c r="N906" s="675"/>
      <c r="O906" s="675"/>
      <c r="P906" s="692"/>
      <c r="Q906" s="692"/>
      <c r="R906" s="692"/>
      <c r="S906" s="692"/>
      <c r="T906" s="692"/>
      <c r="U906" s="692"/>
      <c r="V906" s="692"/>
      <c r="W906" s="696"/>
      <c r="X906" s="697"/>
      <c r="Y906" s="697"/>
      <c r="Z906" s="697"/>
      <c r="AA906" s="697"/>
      <c r="AB906" s="697"/>
      <c r="AC906" s="697"/>
      <c r="AD906" s="698"/>
      <c r="AE906" s="662"/>
      <c r="AF906" s="663"/>
      <c r="AG906" s="663"/>
      <c r="AH906" s="663"/>
      <c r="AI906" s="663"/>
      <c r="AJ906" s="664"/>
      <c r="AK906" s="674"/>
      <c r="AL906" s="675"/>
      <c r="AM906" s="675"/>
      <c r="AN906" s="675"/>
      <c r="AO906" s="675"/>
      <c r="AP906" s="675"/>
      <c r="AQ906" s="675"/>
      <c r="AR906" s="675"/>
      <c r="AS906" s="692"/>
      <c r="AT906" s="692"/>
      <c r="AU906" s="692"/>
      <c r="AV906" s="692"/>
      <c r="AW906" s="692"/>
      <c r="AX906" s="692"/>
      <c r="AY906" s="692"/>
      <c r="AZ906" s="696"/>
      <c r="BA906" s="697"/>
      <c r="BB906" s="697"/>
      <c r="BC906" s="697"/>
      <c r="BD906" s="697"/>
      <c r="BE906" s="697"/>
      <c r="BF906" s="697"/>
      <c r="BG906" s="698"/>
    </row>
    <row r="907" spans="2:86" ht="19.5" customHeight="1" x14ac:dyDescent="0.2">
      <c r="B907" s="683" t="s">
        <v>79</v>
      </c>
      <c r="C907" s="683"/>
      <c r="D907" s="683"/>
      <c r="E907" s="683"/>
      <c r="F907" s="683"/>
      <c r="G907" s="683"/>
      <c r="H907" s="684">
        <f ca="1">OFFSET('(6)定期点検調書'!$CA$12,L888-1,0)</f>
        <v>0</v>
      </c>
      <c r="I907" s="684"/>
      <c r="J907" s="684"/>
      <c r="K907" s="684"/>
      <c r="L907" s="684"/>
      <c r="M907" s="684"/>
      <c r="N907" s="684"/>
      <c r="O907" s="684"/>
      <c r="P907" s="684"/>
      <c r="Q907" s="684"/>
      <c r="R907" s="684"/>
      <c r="S907" s="684"/>
      <c r="T907" s="684"/>
      <c r="U907" s="684"/>
      <c r="V907" s="684"/>
      <c r="W907" s="684"/>
      <c r="X907" s="684"/>
      <c r="Y907" s="684"/>
      <c r="Z907" s="684"/>
      <c r="AA907" s="684"/>
      <c r="AB907" s="684"/>
      <c r="AC907" s="684"/>
      <c r="AD907" s="684"/>
      <c r="AE907" s="683" t="s">
        <v>79</v>
      </c>
      <c r="AF907" s="683"/>
      <c r="AG907" s="683"/>
      <c r="AH907" s="683"/>
      <c r="AI907" s="683"/>
      <c r="AJ907" s="683"/>
      <c r="AK907" s="684">
        <f ca="1">OFFSET('(6)定期点検調書'!$CA$12,AO888-1,0)</f>
        <v>0</v>
      </c>
      <c r="AL907" s="684"/>
      <c r="AM907" s="684"/>
      <c r="AN907" s="684"/>
      <c r="AO907" s="684"/>
      <c r="AP907" s="684"/>
      <c r="AQ907" s="684"/>
      <c r="AR907" s="684"/>
      <c r="AS907" s="684"/>
      <c r="AT907" s="684"/>
      <c r="AU907" s="684"/>
      <c r="AV907" s="684"/>
      <c r="AW907" s="684"/>
      <c r="AX907" s="684"/>
      <c r="AY907" s="684"/>
      <c r="AZ907" s="684"/>
      <c r="BA907" s="684"/>
      <c r="BB907" s="684"/>
      <c r="BC907" s="684"/>
      <c r="BD907" s="684"/>
      <c r="BE907" s="684"/>
      <c r="BF907" s="684"/>
      <c r="BG907" s="684"/>
      <c r="CH907" s="473"/>
    </row>
    <row r="908" spans="2:86" ht="19.5" customHeight="1" x14ac:dyDescent="0.2">
      <c r="B908" s="683"/>
      <c r="C908" s="683"/>
      <c r="D908" s="683"/>
      <c r="E908" s="683"/>
      <c r="F908" s="683"/>
      <c r="G908" s="683"/>
      <c r="H908" s="684"/>
      <c r="I908" s="684"/>
      <c r="J908" s="684"/>
      <c r="K908" s="684"/>
      <c r="L908" s="684"/>
      <c r="M908" s="684"/>
      <c r="N908" s="684"/>
      <c r="O908" s="684"/>
      <c r="P908" s="684"/>
      <c r="Q908" s="684"/>
      <c r="R908" s="684"/>
      <c r="S908" s="684"/>
      <c r="T908" s="684"/>
      <c r="U908" s="684"/>
      <c r="V908" s="684"/>
      <c r="W908" s="684"/>
      <c r="X908" s="684"/>
      <c r="Y908" s="684"/>
      <c r="Z908" s="684"/>
      <c r="AA908" s="684"/>
      <c r="AB908" s="684"/>
      <c r="AC908" s="684"/>
      <c r="AD908" s="684"/>
      <c r="AE908" s="683"/>
      <c r="AF908" s="683"/>
      <c r="AG908" s="683"/>
      <c r="AH908" s="683"/>
      <c r="AI908" s="683"/>
      <c r="AJ908" s="683"/>
      <c r="AK908" s="684"/>
      <c r="AL908" s="684"/>
      <c r="AM908" s="684"/>
      <c r="AN908" s="684"/>
      <c r="AO908" s="684"/>
      <c r="AP908" s="684"/>
      <c r="AQ908" s="684"/>
      <c r="AR908" s="684"/>
      <c r="AS908" s="684"/>
      <c r="AT908" s="684"/>
      <c r="AU908" s="684"/>
      <c r="AV908" s="684"/>
      <c r="AW908" s="684"/>
      <c r="AX908" s="684"/>
      <c r="AY908" s="684"/>
      <c r="AZ908" s="684"/>
      <c r="BA908" s="684"/>
      <c r="BB908" s="684"/>
      <c r="BC908" s="684"/>
      <c r="BD908" s="684"/>
      <c r="BE908" s="684"/>
      <c r="BF908" s="684"/>
      <c r="BG908" s="684"/>
    </row>
    <row r="909" spans="2:86" ht="14.55" customHeight="1" x14ac:dyDescent="0.2">
      <c r="B909" s="677" t="s">
        <v>1038</v>
      </c>
      <c r="C909" s="678"/>
      <c r="D909" s="677" t="s">
        <v>1237</v>
      </c>
      <c r="E909" s="719"/>
      <c r="F909" s="719"/>
      <c r="G909" s="719"/>
      <c r="H909" s="665">
        <f ca="1">OFFSET('(6)定期点検調書'!$B$12,L909-1,0)</f>
        <v>0</v>
      </c>
      <c r="I909" s="666"/>
      <c r="J909" s="666"/>
      <c r="K909" s="667"/>
      <c r="L909" s="703">
        <f>AO888+1</f>
        <v>87</v>
      </c>
      <c r="M909" s="703"/>
      <c r="N909" s="703"/>
      <c r="O909" s="703"/>
      <c r="P909" s="703"/>
      <c r="Q909" s="703"/>
      <c r="R909" s="703"/>
      <c r="S909" s="703"/>
      <c r="T909" s="703"/>
      <c r="U909" s="703"/>
      <c r="V909" s="703"/>
      <c r="W909" s="703"/>
      <c r="X909" s="703"/>
      <c r="Y909" s="703"/>
      <c r="Z909" s="703"/>
      <c r="AA909" s="703"/>
      <c r="AB909" s="703"/>
      <c r="AC909" s="703"/>
      <c r="AD909" s="704"/>
      <c r="AE909" s="677" t="s">
        <v>1038</v>
      </c>
      <c r="AF909" s="678"/>
      <c r="AG909" s="677" t="s">
        <v>1237</v>
      </c>
      <c r="AH909" s="719"/>
      <c r="AI909" s="719"/>
      <c r="AJ909" s="719"/>
      <c r="AK909" s="665">
        <f ca="1">OFFSET('(6)定期点検調書'!$B$12,AO909-1,0)</f>
        <v>0</v>
      </c>
      <c r="AL909" s="666"/>
      <c r="AM909" s="666"/>
      <c r="AN909" s="667"/>
      <c r="AO909" s="703">
        <f>L909+1</f>
        <v>88</v>
      </c>
      <c r="AP909" s="703"/>
      <c r="AQ909" s="703"/>
      <c r="AR909" s="703"/>
      <c r="AS909" s="703"/>
      <c r="AT909" s="703"/>
      <c r="AU909" s="703"/>
      <c r="AV909" s="703"/>
      <c r="AW909" s="703"/>
      <c r="AX909" s="703"/>
      <c r="AY909" s="703"/>
      <c r="AZ909" s="703"/>
      <c r="BA909" s="703"/>
      <c r="BB909" s="703"/>
      <c r="BC909" s="703"/>
      <c r="BD909" s="703"/>
      <c r="BE909" s="703"/>
      <c r="BF909" s="703"/>
      <c r="BG909" s="704"/>
    </row>
    <row r="910" spans="2:86" ht="14.55" customHeight="1" x14ac:dyDescent="0.2">
      <c r="B910" s="679"/>
      <c r="C910" s="680"/>
      <c r="D910" s="681"/>
      <c r="E910" s="720"/>
      <c r="F910" s="720"/>
      <c r="G910" s="720"/>
      <c r="H910" s="668"/>
      <c r="I910" s="669"/>
      <c r="J910" s="669"/>
      <c r="K910" s="670"/>
      <c r="L910" s="705"/>
      <c r="M910" s="705"/>
      <c r="N910" s="705"/>
      <c r="O910" s="705"/>
      <c r="P910" s="705"/>
      <c r="Q910" s="705"/>
      <c r="R910" s="705"/>
      <c r="S910" s="705"/>
      <c r="T910" s="705"/>
      <c r="U910" s="705"/>
      <c r="V910" s="705"/>
      <c r="W910" s="705"/>
      <c r="X910" s="705"/>
      <c r="Y910" s="705"/>
      <c r="Z910" s="705"/>
      <c r="AA910" s="705"/>
      <c r="AB910" s="705"/>
      <c r="AC910" s="705"/>
      <c r="AD910" s="706"/>
      <c r="AE910" s="679"/>
      <c r="AF910" s="680"/>
      <c r="AG910" s="681"/>
      <c r="AH910" s="720"/>
      <c r="AI910" s="720"/>
      <c r="AJ910" s="720"/>
      <c r="AK910" s="668"/>
      <c r="AL910" s="669"/>
      <c r="AM910" s="669"/>
      <c r="AN910" s="670"/>
      <c r="AO910" s="705"/>
      <c r="AP910" s="705"/>
      <c r="AQ910" s="705"/>
      <c r="AR910" s="705"/>
      <c r="AS910" s="705"/>
      <c r="AT910" s="705"/>
      <c r="AU910" s="705"/>
      <c r="AV910" s="705"/>
      <c r="AW910" s="705"/>
      <c r="AX910" s="705"/>
      <c r="AY910" s="705"/>
      <c r="AZ910" s="705"/>
      <c r="BA910" s="705"/>
      <c r="BB910" s="705"/>
      <c r="BC910" s="705"/>
      <c r="BD910" s="705"/>
      <c r="BE910" s="705"/>
      <c r="BF910" s="705"/>
      <c r="BG910" s="706"/>
    </row>
    <row r="911" spans="2:86" ht="14.55" customHeight="1" x14ac:dyDescent="0.2">
      <c r="B911" s="679"/>
      <c r="C911" s="680"/>
      <c r="D911" s="677" t="s">
        <v>992</v>
      </c>
      <c r="E911" s="719"/>
      <c r="F911" s="719"/>
      <c r="G911" s="719"/>
      <c r="H911" s="665">
        <f ca="1">OFFSET('(6)定期点検調書'!$D$12,L909-1,0)</f>
        <v>0</v>
      </c>
      <c r="I911" s="666"/>
      <c r="J911" s="666"/>
      <c r="K911" s="667"/>
      <c r="L911" s="705"/>
      <c r="M911" s="705"/>
      <c r="N911" s="705"/>
      <c r="O911" s="705"/>
      <c r="P911" s="705"/>
      <c r="Q911" s="705"/>
      <c r="R911" s="705"/>
      <c r="S911" s="705"/>
      <c r="T911" s="705"/>
      <c r="U911" s="705"/>
      <c r="V911" s="705"/>
      <c r="W911" s="705"/>
      <c r="X911" s="705"/>
      <c r="Y911" s="705"/>
      <c r="Z911" s="705"/>
      <c r="AA911" s="705"/>
      <c r="AB911" s="705"/>
      <c r="AC911" s="705"/>
      <c r="AD911" s="706"/>
      <c r="AE911" s="679"/>
      <c r="AF911" s="680"/>
      <c r="AG911" s="677" t="s">
        <v>992</v>
      </c>
      <c r="AH911" s="719"/>
      <c r="AI911" s="719"/>
      <c r="AJ911" s="719"/>
      <c r="AK911" s="665">
        <f ca="1">OFFSET('(6)定期点検調書'!$D$12,AO909-1,0)</f>
        <v>0</v>
      </c>
      <c r="AL911" s="666"/>
      <c r="AM911" s="666"/>
      <c r="AN911" s="667"/>
      <c r="AO911" s="705"/>
      <c r="AP911" s="705"/>
      <c r="AQ911" s="705"/>
      <c r="AR911" s="705"/>
      <c r="AS911" s="705"/>
      <c r="AT911" s="705"/>
      <c r="AU911" s="705"/>
      <c r="AV911" s="705"/>
      <c r="AW911" s="705"/>
      <c r="AX911" s="705"/>
      <c r="AY911" s="705"/>
      <c r="AZ911" s="705"/>
      <c r="BA911" s="705"/>
      <c r="BB911" s="705"/>
      <c r="BC911" s="705"/>
      <c r="BD911" s="705"/>
      <c r="BE911" s="705"/>
      <c r="BF911" s="705"/>
      <c r="BG911" s="706"/>
    </row>
    <row r="912" spans="2:86" ht="14.55" customHeight="1" x14ac:dyDescent="0.2">
      <c r="B912" s="681"/>
      <c r="C912" s="682"/>
      <c r="D912" s="681"/>
      <c r="E912" s="720"/>
      <c r="F912" s="720"/>
      <c r="G912" s="720"/>
      <c r="H912" s="668"/>
      <c r="I912" s="669"/>
      <c r="J912" s="669"/>
      <c r="K912" s="670"/>
      <c r="L912" s="705"/>
      <c r="M912" s="705"/>
      <c r="N912" s="705"/>
      <c r="O912" s="705"/>
      <c r="P912" s="705"/>
      <c r="Q912" s="705"/>
      <c r="R912" s="705"/>
      <c r="S912" s="705"/>
      <c r="T912" s="705"/>
      <c r="U912" s="705"/>
      <c r="V912" s="705"/>
      <c r="W912" s="705"/>
      <c r="X912" s="705"/>
      <c r="Y912" s="705"/>
      <c r="Z912" s="705"/>
      <c r="AA912" s="705"/>
      <c r="AB912" s="705"/>
      <c r="AC912" s="705"/>
      <c r="AD912" s="706"/>
      <c r="AE912" s="681"/>
      <c r="AF912" s="682"/>
      <c r="AG912" s="681"/>
      <c r="AH912" s="720"/>
      <c r="AI912" s="720"/>
      <c r="AJ912" s="720"/>
      <c r="AK912" s="668"/>
      <c r="AL912" s="669"/>
      <c r="AM912" s="669"/>
      <c r="AN912" s="670"/>
      <c r="AO912" s="705"/>
      <c r="AP912" s="705"/>
      <c r="AQ912" s="705"/>
      <c r="AR912" s="705"/>
      <c r="AS912" s="705"/>
      <c r="AT912" s="705"/>
      <c r="AU912" s="705"/>
      <c r="AV912" s="705"/>
      <c r="AW912" s="705"/>
      <c r="AX912" s="705"/>
      <c r="AY912" s="705"/>
      <c r="AZ912" s="705"/>
      <c r="BA912" s="705"/>
      <c r="BB912" s="705"/>
      <c r="BC912" s="705"/>
      <c r="BD912" s="705"/>
      <c r="BE912" s="705"/>
      <c r="BF912" s="705"/>
      <c r="BG912" s="706"/>
    </row>
    <row r="913" spans="2:86" ht="14.55" customHeight="1" x14ac:dyDescent="0.2">
      <c r="B913" s="677" t="s">
        <v>1238</v>
      </c>
      <c r="C913" s="678"/>
      <c r="D913" s="659" t="s">
        <v>993</v>
      </c>
      <c r="E913" s="660"/>
      <c r="F913" s="660"/>
      <c r="G913" s="660"/>
      <c r="H913" s="671">
        <f ca="1">OFFSET('(6)定期点検調書'!$AA$13,L909-1,0)</f>
        <v>0</v>
      </c>
      <c r="I913" s="672"/>
      <c r="J913" s="672"/>
      <c r="K913" s="673"/>
      <c r="L913" s="705"/>
      <c r="M913" s="705"/>
      <c r="N913" s="705"/>
      <c r="O913" s="705"/>
      <c r="P913" s="705"/>
      <c r="Q913" s="705"/>
      <c r="R913" s="705"/>
      <c r="S913" s="705"/>
      <c r="T913" s="705"/>
      <c r="U913" s="705"/>
      <c r="V913" s="705"/>
      <c r="W913" s="705"/>
      <c r="X913" s="705"/>
      <c r="Y913" s="705"/>
      <c r="Z913" s="705"/>
      <c r="AA913" s="705"/>
      <c r="AB913" s="705"/>
      <c r="AC913" s="705"/>
      <c r="AD913" s="706"/>
      <c r="AE913" s="677" t="s">
        <v>1238</v>
      </c>
      <c r="AF913" s="678"/>
      <c r="AG913" s="659" t="s">
        <v>993</v>
      </c>
      <c r="AH913" s="660"/>
      <c r="AI913" s="660"/>
      <c r="AJ913" s="660"/>
      <c r="AK913" s="671">
        <f ca="1">OFFSET('(6)定期点検調書'!$AA$13,AO909-1,0)</f>
        <v>0</v>
      </c>
      <c r="AL913" s="672"/>
      <c r="AM913" s="672"/>
      <c r="AN913" s="673"/>
      <c r="AO913" s="705"/>
      <c r="AP913" s="705"/>
      <c r="AQ913" s="705"/>
      <c r="AR913" s="705"/>
      <c r="AS913" s="705"/>
      <c r="AT913" s="705"/>
      <c r="AU913" s="705"/>
      <c r="AV913" s="705"/>
      <c r="AW913" s="705"/>
      <c r="AX913" s="705"/>
      <c r="AY913" s="705"/>
      <c r="AZ913" s="705"/>
      <c r="BA913" s="705"/>
      <c r="BB913" s="705"/>
      <c r="BC913" s="705"/>
      <c r="BD913" s="705"/>
      <c r="BE913" s="705"/>
      <c r="BF913" s="705"/>
      <c r="BG913" s="706"/>
    </row>
    <row r="914" spans="2:86" ht="14.55" customHeight="1" x14ac:dyDescent="0.2">
      <c r="B914" s="679"/>
      <c r="C914" s="680"/>
      <c r="D914" s="662"/>
      <c r="E914" s="663"/>
      <c r="F914" s="663"/>
      <c r="G914" s="663"/>
      <c r="H914" s="674"/>
      <c r="I914" s="675"/>
      <c r="J914" s="675"/>
      <c r="K914" s="676"/>
      <c r="L914" s="705"/>
      <c r="M914" s="705"/>
      <c r="N914" s="705"/>
      <c r="O914" s="705"/>
      <c r="P914" s="705"/>
      <c r="Q914" s="705"/>
      <c r="R914" s="705"/>
      <c r="S914" s="705"/>
      <c r="T914" s="705"/>
      <c r="U914" s="705"/>
      <c r="V914" s="705"/>
      <c r="W914" s="705"/>
      <c r="X914" s="705"/>
      <c r="Y914" s="705"/>
      <c r="Z914" s="705"/>
      <c r="AA914" s="705"/>
      <c r="AB914" s="705"/>
      <c r="AC914" s="705"/>
      <c r="AD914" s="706"/>
      <c r="AE914" s="679"/>
      <c r="AF914" s="680"/>
      <c r="AG914" s="662"/>
      <c r="AH914" s="663"/>
      <c r="AI914" s="663"/>
      <c r="AJ914" s="663"/>
      <c r="AK914" s="674"/>
      <c r="AL914" s="675"/>
      <c r="AM914" s="675"/>
      <c r="AN914" s="676"/>
      <c r="AO914" s="705"/>
      <c r="AP914" s="705"/>
      <c r="AQ914" s="705"/>
      <c r="AR914" s="705"/>
      <c r="AS914" s="705"/>
      <c r="AT914" s="705"/>
      <c r="AU914" s="705"/>
      <c r="AV914" s="705"/>
      <c r="AW914" s="705"/>
      <c r="AX914" s="705"/>
      <c r="AY914" s="705"/>
      <c r="AZ914" s="705"/>
      <c r="BA914" s="705"/>
      <c r="BB914" s="705"/>
      <c r="BC914" s="705"/>
      <c r="BD914" s="705"/>
      <c r="BE914" s="705"/>
      <c r="BF914" s="705"/>
      <c r="BG914" s="706"/>
    </row>
    <row r="915" spans="2:86" ht="14.55" customHeight="1" x14ac:dyDescent="0.2">
      <c r="B915" s="679"/>
      <c r="C915" s="680"/>
      <c r="D915" s="659" t="s">
        <v>1239</v>
      </c>
      <c r="E915" s="660"/>
      <c r="F915" s="660"/>
      <c r="G915" s="660"/>
      <c r="H915" s="665">
        <f ca="1">OFFSET('(6)定期点検調書'!$AD$12,L909-1,0)</f>
        <v>0</v>
      </c>
      <c r="I915" s="666"/>
      <c r="J915" s="666"/>
      <c r="K915" s="667"/>
      <c r="L915" s="705"/>
      <c r="M915" s="705"/>
      <c r="N915" s="705"/>
      <c r="O915" s="705"/>
      <c r="P915" s="705"/>
      <c r="Q915" s="705"/>
      <c r="R915" s="705"/>
      <c r="S915" s="705"/>
      <c r="T915" s="705"/>
      <c r="U915" s="705"/>
      <c r="V915" s="705"/>
      <c r="W915" s="705"/>
      <c r="X915" s="705"/>
      <c r="Y915" s="705"/>
      <c r="Z915" s="705"/>
      <c r="AA915" s="705"/>
      <c r="AB915" s="705"/>
      <c r="AC915" s="705"/>
      <c r="AD915" s="706"/>
      <c r="AE915" s="679"/>
      <c r="AF915" s="680"/>
      <c r="AG915" s="659" t="s">
        <v>1239</v>
      </c>
      <c r="AH915" s="660"/>
      <c r="AI915" s="660"/>
      <c r="AJ915" s="660"/>
      <c r="AK915" s="665">
        <f ca="1">OFFSET('(6)定期点検調書'!$AD$12,AO909-1,0)</f>
        <v>0</v>
      </c>
      <c r="AL915" s="666"/>
      <c r="AM915" s="666"/>
      <c r="AN915" s="667"/>
      <c r="AO915" s="705"/>
      <c r="AP915" s="705"/>
      <c r="AQ915" s="705"/>
      <c r="AR915" s="705"/>
      <c r="AS915" s="705"/>
      <c r="AT915" s="705"/>
      <c r="AU915" s="705"/>
      <c r="AV915" s="705"/>
      <c r="AW915" s="705"/>
      <c r="AX915" s="705"/>
      <c r="AY915" s="705"/>
      <c r="AZ915" s="705"/>
      <c r="BA915" s="705"/>
      <c r="BB915" s="705"/>
      <c r="BC915" s="705"/>
      <c r="BD915" s="705"/>
      <c r="BE915" s="705"/>
      <c r="BF915" s="705"/>
      <c r="BG915" s="706"/>
    </row>
    <row r="916" spans="2:86" ht="14.55" customHeight="1" x14ac:dyDescent="0.2">
      <c r="B916" s="681"/>
      <c r="C916" s="682"/>
      <c r="D916" s="662"/>
      <c r="E916" s="663"/>
      <c r="F916" s="663"/>
      <c r="G916" s="663"/>
      <c r="H916" s="668"/>
      <c r="I916" s="669"/>
      <c r="J916" s="669"/>
      <c r="K916" s="670"/>
      <c r="L916" s="705"/>
      <c r="M916" s="705"/>
      <c r="N916" s="705"/>
      <c r="O916" s="705"/>
      <c r="P916" s="705"/>
      <c r="Q916" s="705"/>
      <c r="R916" s="705"/>
      <c r="S916" s="705"/>
      <c r="T916" s="705"/>
      <c r="U916" s="705"/>
      <c r="V916" s="705"/>
      <c r="W916" s="705"/>
      <c r="X916" s="705"/>
      <c r="Y916" s="705"/>
      <c r="Z916" s="705"/>
      <c r="AA916" s="705"/>
      <c r="AB916" s="705"/>
      <c r="AC916" s="705"/>
      <c r="AD916" s="706"/>
      <c r="AE916" s="681"/>
      <c r="AF916" s="682"/>
      <c r="AG916" s="662"/>
      <c r="AH916" s="663"/>
      <c r="AI916" s="663"/>
      <c r="AJ916" s="663"/>
      <c r="AK916" s="668"/>
      <c r="AL916" s="669"/>
      <c r="AM916" s="669"/>
      <c r="AN916" s="670"/>
      <c r="AO916" s="705"/>
      <c r="AP916" s="705"/>
      <c r="AQ916" s="705"/>
      <c r="AR916" s="705"/>
      <c r="AS916" s="705"/>
      <c r="AT916" s="705"/>
      <c r="AU916" s="705"/>
      <c r="AV916" s="705"/>
      <c r="AW916" s="705"/>
      <c r="AX916" s="705"/>
      <c r="AY916" s="705"/>
      <c r="AZ916" s="705"/>
      <c r="BA916" s="705"/>
      <c r="BB916" s="705"/>
      <c r="BC916" s="705"/>
      <c r="BD916" s="705"/>
      <c r="BE916" s="705"/>
      <c r="BF916" s="705"/>
      <c r="BG916" s="706"/>
    </row>
    <row r="917" spans="2:86" ht="28.95" customHeight="1" x14ac:dyDescent="0.2">
      <c r="B917" s="716" t="s">
        <v>995</v>
      </c>
      <c r="C917" s="717"/>
      <c r="D917" s="717"/>
      <c r="E917" s="717"/>
      <c r="F917" s="717"/>
      <c r="G917" s="718"/>
      <c r="H917" s="709">
        <f ca="1">OFFSET('(6)定期点検調書'!$AK$12,L909-1,0)</f>
        <v>0</v>
      </c>
      <c r="I917" s="710"/>
      <c r="J917" s="710"/>
      <c r="K917" s="711"/>
      <c r="L917" s="705"/>
      <c r="M917" s="705"/>
      <c r="N917" s="705"/>
      <c r="O917" s="705"/>
      <c r="P917" s="705"/>
      <c r="Q917" s="705"/>
      <c r="R917" s="705"/>
      <c r="S917" s="705"/>
      <c r="T917" s="705"/>
      <c r="U917" s="705"/>
      <c r="V917" s="705"/>
      <c r="W917" s="705"/>
      <c r="X917" s="705"/>
      <c r="Y917" s="705"/>
      <c r="Z917" s="705"/>
      <c r="AA917" s="705"/>
      <c r="AB917" s="705"/>
      <c r="AC917" s="705"/>
      <c r="AD917" s="706"/>
      <c r="AE917" s="716" t="s">
        <v>995</v>
      </c>
      <c r="AF917" s="717"/>
      <c r="AG917" s="717"/>
      <c r="AH917" s="717"/>
      <c r="AI917" s="717"/>
      <c r="AJ917" s="718"/>
      <c r="AK917" s="709">
        <f ca="1">OFFSET('(6)定期点検調書'!$AK$12,AO909-1,0)</f>
        <v>0</v>
      </c>
      <c r="AL917" s="710"/>
      <c r="AM917" s="710"/>
      <c r="AN917" s="711"/>
      <c r="AO917" s="705"/>
      <c r="AP917" s="705"/>
      <c r="AQ917" s="705"/>
      <c r="AR917" s="705"/>
      <c r="AS917" s="705"/>
      <c r="AT917" s="705"/>
      <c r="AU917" s="705"/>
      <c r="AV917" s="705"/>
      <c r="AW917" s="705"/>
      <c r="AX917" s="705"/>
      <c r="AY917" s="705"/>
      <c r="AZ917" s="705"/>
      <c r="BA917" s="705"/>
      <c r="BB917" s="705"/>
      <c r="BC917" s="705"/>
      <c r="BD917" s="705"/>
      <c r="BE917" s="705"/>
      <c r="BF917" s="705"/>
      <c r="BG917" s="706"/>
    </row>
    <row r="918" spans="2:86" ht="14.55" customHeight="1" x14ac:dyDescent="0.2">
      <c r="B918" s="677" t="s">
        <v>1240</v>
      </c>
      <c r="C918" s="661"/>
      <c r="D918" s="659" t="s">
        <v>994</v>
      </c>
      <c r="E918" s="660"/>
      <c r="F918" s="660"/>
      <c r="G918" s="661"/>
      <c r="H918" s="699" t="str">
        <f ca="1">OFFSET('(6)定期点検調書'!$BY$12,L909-1,0)</f>
        <v/>
      </c>
      <c r="I918" s="700"/>
      <c r="J918" s="700"/>
      <c r="K918" s="714"/>
      <c r="L918" s="705"/>
      <c r="M918" s="705"/>
      <c r="N918" s="705"/>
      <c r="O918" s="705"/>
      <c r="P918" s="705"/>
      <c r="Q918" s="705"/>
      <c r="R918" s="705"/>
      <c r="S918" s="705"/>
      <c r="T918" s="705"/>
      <c r="U918" s="705"/>
      <c r="V918" s="705"/>
      <c r="W918" s="705"/>
      <c r="X918" s="705"/>
      <c r="Y918" s="705"/>
      <c r="Z918" s="705"/>
      <c r="AA918" s="705"/>
      <c r="AB918" s="705"/>
      <c r="AC918" s="705"/>
      <c r="AD918" s="706"/>
      <c r="AE918" s="677" t="s">
        <v>1240</v>
      </c>
      <c r="AF918" s="661"/>
      <c r="AG918" s="659" t="s">
        <v>994</v>
      </c>
      <c r="AH918" s="660"/>
      <c r="AI918" s="660"/>
      <c r="AJ918" s="661"/>
      <c r="AK918" s="699" t="str">
        <f ca="1">OFFSET('(6)定期点検調書'!$BY$12,AO909-1,0)</f>
        <v/>
      </c>
      <c r="AL918" s="700"/>
      <c r="AM918" s="700"/>
      <c r="AN918" s="714"/>
      <c r="AO918" s="705"/>
      <c r="AP918" s="705"/>
      <c r="AQ918" s="705"/>
      <c r="AR918" s="705"/>
      <c r="AS918" s="705"/>
      <c r="AT918" s="705"/>
      <c r="AU918" s="705"/>
      <c r="AV918" s="705"/>
      <c r="AW918" s="705"/>
      <c r="AX918" s="705"/>
      <c r="AY918" s="705"/>
      <c r="AZ918" s="705"/>
      <c r="BA918" s="705"/>
      <c r="BB918" s="705"/>
      <c r="BC918" s="705"/>
      <c r="BD918" s="705"/>
      <c r="BE918" s="705"/>
      <c r="BF918" s="705"/>
      <c r="BG918" s="706"/>
    </row>
    <row r="919" spans="2:86" ht="14.55" customHeight="1" x14ac:dyDescent="0.2">
      <c r="B919" s="712"/>
      <c r="C919" s="713"/>
      <c r="D919" s="662"/>
      <c r="E919" s="663"/>
      <c r="F919" s="663"/>
      <c r="G919" s="664"/>
      <c r="H919" s="701"/>
      <c r="I919" s="702"/>
      <c r="J919" s="702"/>
      <c r="K919" s="715"/>
      <c r="L919" s="705"/>
      <c r="M919" s="705"/>
      <c r="N919" s="705"/>
      <c r="O919" s="705"/>
      <c r="P919" s="705"/>
      <c r="Q919" s="705"/>
      <c r="R919" s="705"/>
      <c r="S919" s="705"/>
      <c r="T919" s="705"/>
      <c r="U919" s="705"/>
      <c r="V919" s="705"/>
      <c r="W919" s="705"/>
      <c r="X919" s="705"/>
      <c r="Y919" s="705"/>
      <c r="Z919" s="705"/>
      <c r="AA919" s="705"/>
      <c r="AB919" s="705"/>
      <c r="AC919" s="705"/>
      <c r="AD919" s="706"/>
      <c r="AE919" s="712"/>
      <c r="AF919" s="713"/>
      <c r="AG919" s="662"/>
      <c r="AH919" s="663"/>
      <c r="AI919" s="663"/>
      <c r="AJ919" s="664"/>
      <c r="AK919" s="701"/>
      <c r="AL919" s="702"/>
      <c r="AM919" s="702"/>
      <c r="AN919" s="715"/>
      <c r="AO919" s="705"/>
      <c r="AP919" s="705"/>
      <c r="AQ919" s="705"/>
      <c r="AR919" s="705"/>
      <c r="AS919" s="705"/>
      <c r="AT919" s="705"/>
      <c r="AU919" s="705"/>
      <c r="AV919" s="705"/>
      <c r="AW919" s="705"/>
      <c r="AX919" s="705"/>
      <c r="AY919" s="705"/>
      <c r="AZ919" s="705"/>
      <c r="BA919" s="705"/>
      <c r="BB919" s="705"/>
      <c r="BC919" s="705"/>
      <c r="BD919" s="705"/>
      <c r="BE919" s="705"/>
      <c r="BF919" s="705"/>
      <c r="BG919" s="706"/>
    </row>
    <row r="920" spans="2:86" ht="14.55" customHeight="1" x14ac:dyDescent="0.2">
      <c r="B920" s="712"/>
      <c r="C920" s="713"/>
      <c r="D920" s="659" t="s">
        <v>1186</v>
      </c>
      <c r="E920" s="660"/>
      <c r="F920" s="660"/>
      <c r="G920" s="661"/>
      <c r="H920" s="665">
        <f ca="1">OFFSET('(6)定期点検調書'!$BC$12,L909-1,0)</f>
        <v>0</v>
      </c>
      <c r="I920" s="666"/>
      <c r="J920" s="666"/>
      <c r="K920" s="667"/>
      <c r="L920" s="705"/>
      <c r="M920" s="705"/>
      <c r="N920" s="705"/>
      <c r="O920" s="705"/>
      <c r="P920" s="705"/>
      <c r="Q920" s="705"/>
      <c r="R920" s="705"/>
      <c r="S920" s="705"/>
      <c r="T920" s="705"/>
      <c r="U920" s="705"/>
      <c r="V920" s="705"/>
      <c r="W920" s="705"/>
      <c r="X920" s="705"/>
      <c r="Y920" s="705"/>
      <c r="Z920" s="705"/>
      <c r="AA920" s="705"/>
      <c r="AB920" s="705"/>
      <c r="AC920" s="705"/>
      <c r="AD920" s="706"/>
      <c r="AE920" s="712"/>
      <c r="AF920" s="713"/>
      <c r="AG920" s="659" t="s">
        <v>1186</v>
      </c>
      <c r="AH920" s="660"/>
      <c r="AI920" s="660"/>
      <c r="AJ920" s="661"/>
      <c r="AK920" s="665">
        <f ca="1">OFFSET('(6)定期点検調書'!$BC$12,AO909-1,0)</f>
        <v>0</v>
      </c>
      <c r="AL920" s="666"/>
      <c r="AM920" s="666"/>
      <c r="AN920" s="667"/>
      <c r="AO920" s="705"/>
      <c r="AP920" s="705"/>
      <c r="AQ920" s="705"/>
      <c r="AR920" s="705"/>
      <c r="AS920" s="705"/>
      <c r="AT920" s="705"/>
      <c r="AU920" s="705"/>
      <c r="AV920" s="705"/>
      <c r="AW920" s="705"/>
      <c r="AX920" s="705"/>
      <c r="AY920" s="705"/>
      <c r="AZ920" s="705"/>
      <c r="BA920" s="705"/>
      <c r="BB920" s="705"/>
      <c r="BC920" s="705"/>
      <c r="BD920" s="705"/>
      <c r="BE920" s="705"/>
      <c r="BF920" s="705"/>
      <c r="BG920" s="706"/>
    </row>
    <row r="921" spans="2:86" ht="14.55" customHeight="1" x14ac:dyDescent="0.2">
      <c r="B921" s="712"/>
      <c r="C921" s="713"/>
      <c r="D921" s="662"/>
      <c r="E921" s="663"/>
      <c r="F921" s="663"/>
      <c r="G921" s="664"/>
      <c r="H921" s="668"/>
      <c r="I921" s="669"/>
      <c r="J921" s="669"/>
      <c r="K921" s="670"/>
      <c r="L921" s="705"/>
      <c r="M921" s="705"/>
      <c r="N921" s="705"/>
      <c r="O921" s="705"/>
      <c r="P921" s="705"/>
      <c r="Q921" s="705"/>
      <c r="R921" s="705"/>
      <c r="S921" s="705"/>
      <c r="T921" s="705"/>
      <c r="U921" s="705"/>
      <c r="V921" s="705"/>
      <c r="W921" s="705"/>
      <c r="X921" s="705"/>
      <c r="Y921" s="705"/>
      <c r="Z921" s="705"/>
      <c r="AA921" s="705"/>
      <c r="AB921" s="705"/>
      <c r="AC921" s="705"/>
      <c r="AD921" s="706"/>
      <c r="AE921" s="712"/>
      <c r="AF921" s="713"/>
      <c r="AG921" s="662"/>
      <c r="AH921" s="663"/>
      <c r="AI921" s="663"/>
      <c r="AJ921" s="664"/>
      <c r="AK921" s="668"/>
      <c r="AL921" s="669"/>
      <c r="AM921" s="669"/>
      <c r="AN921" s="670"/>
      <c r="AO921" s="705"/>
      <c r="AP921" s="705"/>
      <c r="AQ921" s="705"/>
      <c r="AR921" s="705"/>
      <c r="AS921" s="705"/>
      <c r="AT921" s="705"/>
      <c r="AU921" s="705"/>
      <c r="AV921" s="705"/>
      <c r="AW921" s="705"/>
      <c r="AX921" s="705"/>
      <c r="AY921" s="705"/>
      <c r="AZ921" s="705"/>
      <c r="BA921" s="705"/>
      <c r="BB921" s="705"/>
      <c r="BC921" s="705"/>
      <c r="BD921" s="705"/>
      <c r="BE921" s="705"/>
      <c r="BF921" s="705"/>
      <c r="BG921" s="706"/>
    </row>
    <row r="922" spans="2:86" ht="14.55" customHeight="1" x14ac:dyDescent="0.2">
      <c r="B922" s="712"/>
      <c r="C922" s="713"/>
      <c r="D922" s="659" t="s">
        <v>1187</v>
      </c>
      <c r="E922" s="660"/>
      <c r="F922" s="660"/>
      <c r="G922" s="661"/>
      <c r="H922" s="665">
        <f ca="1">OFFSET('(6)定期点検調書'!$BF$12,L909-1,0)</f>
        <v>0</v>
      </c>
      <c r="I922" s="666"/>
      <c r="J922" s="666"/>
      <c r="K922" s="667"/>
      <c r="L922" s="705"/>
      <c r="M922" s="705"/>
      <c r="N922" s="705"/>
      <c r="O922" s="705"/>
      <c r="P922" s="705"/>
      <c r="Q922" s="705"/>
      <c r="R922" s="705"/>
      <c r="S922" s="705"/>
      <c r="T922" s="705"/>
      <c r="U922" s="705"/>
      <c r="V922" s="705"/>
      <c r="W922" s="705"/>
      <c r="X922" s="705"/>
      <c r="Y922" s="705"/>
      <c r="Z922" s="705"/>
      <c r="AA922" s="705"/>
      <c r="AB922" s="705"/>
      <c r="AC922" s="705"/>
      <c r="AD922" s="706"/>
      <c r="AE922" s="712"/>
      <c r="AF922" s="713"/>
      <c r="AG922" s="659" t="s">
        <v>1187</v>
      </c>
      <c r="AH922" s="660"/>
      <c r="AI922" s="660"/>
      <c r="AJ922" s="661"/>
      <c r="AK922" s="665">
        <f ca="1">OFFSET('(6)定期点検調書'!$BF$12,AO909-1,0)</f>
        <v>0</v>
      </c>
      <c r="AL922" s="666"/>
      <c r="AM922" s="666"/>
      <c r="AN922" s="667"/>
      <c r="AO922" s="705"/>
      <c r="AP922" s="705"/>
      <c r="AQ922" s="705"/>
      <c r="AR922" s="705"/>
      <c r="AS922" s="705"/>
      <c r="AT922" s="705"/>
      <c r="AU922" s="705"/>
      <c r="AV922" s="705"/>
      <c r="AW922" s="705"/>
      <c r="AX922" s="705"/>
      <c r="AY922" s="705"/>
      <c r="AZ922" s="705"/>
      <c r="BA922" s="705"/>
      <c r="BB922" s="705"/>
      <c r="BC922" s="705"/>
      <c r="BD922" s="705"/>
      <c r="BE922" s="705"/>
      <c r="BF922" s="705"/>
      <c r="BG922" s="706"/>
    </row>
    <row r="923" spans="2:86" ht="14.55" customHeight="1" x14ac:dyDescent="0.2">
      <c r="B923" s="662"/>
      <c r="C923" s="664"/>
      <c r="D923" s="662"/>
      <c r="E923" s="663"/>
      <c r="F923" s="663"/>
      <c r="G923" s="664"/>
      <c r="H923" s="668"/>
      <c r="I923" s="669"/>
      <c r="J923" s="669"/>
      <c r="K923" s="670"/>
      <c r="L923" s="707"/>
      <c r="M923" s="707"/>
      <c r="N923" s="707"/>
      <c r="O923" s="707"/>
      <c r="P923" s="707"/>
      <c r="Q923" s="707"/>
      <c r="R923" s="707"/>
      <c r="S923" s="707"/>
      <c r="T923" s="707"/>
      <c r="U923" s="707"/>
      <c r="V923" s="707"/>
      <c r="W923" s="707"/>
      <c r="X923" s="707"/>
      <c r="Y923" s="707"/>
      <c r="Z923" s="707"/>
      <c r="AA923" s="707"/>
      <c r="AB923" s="707"/>
      <c r="AC923" s="707"/>
      <c r="AD923" s="708"/>
      <c r="AE923" s="662"/>
      <c r="AF923" s="664"/>
      <c r="AG923" s="662"/>
      <c r="AH923" s="663"/>
      <c r="AI923" s="663"/>
      <c r="AJ923" s="664"/>
      <c r="AK923" s="668"/>
      <c r="AL923" s="669"/>
      <c r="AM923" s="669"/>
      <c r="AN923" s="670"/>
      <c r="AO923" s="707"/>
      <c r="AP923" s="707"/>
      <c r="AQ923" s="707"/>
      <c r="AR923" s="707"/>
      <c r="AS923" s="707"/>
      <c r="AT923" s="707"/>
      <c r="AU923" s="707"/>
      <c r="AV923" s="707"/>
      <c r="AW923" s="707"/>
      <c r="AX923" s="707"/>
      <c r="AY923" s="707"/>
      <c r="AZ923" s="707"/>
      <c r="BA923" s="707"/>
      <c r="BB923" s="707"/>
      <c r="BC923" s="707"/>
      <c r="BD923" s="707"/>
      <c r="BE923" s="707"/>
      <c r="BF923" s="707"/>
      <c r="BG923" s="708"/>
    </row>
    <row r="924" spans="2:86" ht="14.55" customHeight="1" x14ac:dyDescent="0.2">
      <c r="B924" s="683" t="s">
        <v>1241</v>
      </c>
      <c r="C924" s="683"/>
      <c r="D924" s="683"/>
      <c r="E924" s="683"/>
      <c r="F924" s="683"/>
      <c r="G924" s="683"/>
      <c r="H924" s="699" t="str">
        <f ca="1">IF(OFFSET('(6)定期点検調書'!$AR$12,L909-1,0)="","",OFFSET('(6)定期点検調書'!$AQ$12,L909-1,0)&amp;TEXT(OFFSET('(6)定期点検調書'!$AR$12,L909-1,0),"0.0")&amp;OFFSET('(6)定期点検調書'!$AT$12,L909-1,0))  &amp;  IF(OFFSET('(6)定期点検調書'!$AV$12,L909-1,0)="","","／"&amp;OFFSET('(6)定期点検調書'!$AU$12,L909-1,0)&amp;TEXT(OFFSET('(6)定期点検調書'!$AV$12,L909-1,0),"0.0")&amp;OFFSET('(6)定期点検調書'!$AX$12,L909-1,0))  &amp;  IF(OFFSET('(6)定期点検調書'!$AZ$12,L909-1,0)="","","／"&amp;OFFSET('(6)定期点検調書'!$AY$12,L909-1,0)&amp;TEXT(OFFSET('(6)定期点検調書'!$AZ$12,L909-1,0),"0.0")&amp;OFFSET('(6)定期点検調書'!$BB$12,L909-1,0))</f>
        <v/>
      </c>
      <c r="I924" s="700"/>
      <c r="J924" s="700"/>
      <c r="K924" s="700"/>
      <c r="L924" s="700"/>
      <c r="M924" s="700"/>
      <c r="N924" s="700"/>
      <c r="O924" s="700"/>
      <c r="P924" s="685" t="s">
        <v>1243</v>
      </c>
      <c r="Q924" s="685"/>
      <c r="R924" s="685"/>
      <c r="S924" s="685"/>
      <c r="T924" s="685"/>
      <c r="U924" s="685"/>
      <c r="V924" s="685"/>
      <c r="W924" s="686" t="str">
        <f ca="1">OFFSET('(6)定期点検調書'!$F$12,L909-1,0)</f>
        <v/>
      </c>
      <c r="X924" s="687"/>
      <c r="Y924" s="687"/>
      <c r="Z924" s="687"/>
      <c r="AA924" s="687"/>
      <c r="AB924" s="687"/>
      <c r="AC924" s="687"/>
      <c r="AD924" s="688"/>
      <c r="AE924" s="683" t="s">
        <v>1241</v>
      </c>
      <c r="AF924" s="683"/>
      <c r="AG924" s="683"/>
      <c r="AH924" s="683"/>
      <c r="AI924" s="683"/>
      <c r="AJ924" s="683"/>
      <c r="AK924" s="699" t="str">
        <f ca="1">IF(OFFSET('(6)定期点検調書'!$AR$12,AO909-1,0)="","",OFFSET('(6)定期点検調書'!$AQ$12,AO909-1,0)&amp;TEXT(OFFSET('(6)定期点検調書'!$AR$12,AO909-1,0),"0.0")&amp;OFFSET('(6)定期点検調書'!$AT$12,AO909-1,0))  &amp;  IF(OFFSET('(6)定期点検調書'!$AV$12,AO909-1,0)="","","／"&amp;OFFSET('(6)定期点検調書'!$AU$12,AO909-1,0)&amp;TEXT(OFFSET('(6)定期点検調書'!$AV$12,AO909-1,0),"0.0")&amp;OFFSET('(6)定期点検調書'!$AX$12,AO909-1,0))  &amp;  IF(OFFSET('(6)定期点検調書'!$AZ$12,AO909-1,0)="","","／"&amp;OFFSET('(6)定期点検調書'!$AY$12,AO909-1,0)&amp;TEXT(OFFSET('(6)定期点検調書'!$AZ$12,AO909-1,0),"0.0")&amp;OFFSET('(6)定期点検調書'!$BB$12,AO909-1,0))</f>
        <v/>
      </c>
      <c r="AL924" s="700"/>
      <c r="AM924" s="700"/>
      <c r="AN924" s="700"/>
      <c r="AO924" s="700"/>
      <c r="AP924" s="700"/>
      <c r="AQ924" s="700"/>
      <c r="AR924" s="700"/>
      <c r="AS924" s="685" t="s">
        <v>1243</v>
      </c>
      <c r="AT924" s="685"/>
      <c r="AU924" s="685"/>
      <c r="AV924" s="685"/>
      <c r="AW924" s="685"/>
      <c r="AX924" s="685"/>
      <c r="AY924" s="685"/>
      <c r="AZ924" s="686" t="str">
        <f ca="1">OFFSET('(6)定期点検調書'!$F$12,AO909-1,0)</f>
        <v/>
      </c>
      <c r="BA924" s="687"/>
      <c r="BB924" s="687"/>
      <c r="BC924" s="687"/>
      <c r="BD924" s="687"/>
      <c r="BE924" s="687"/>
      <c r="BF924" s="687"/>
      <c r="BG924" s="688"/>
    </row>
    <row r="925" spans="2:86" ht="14.55" customHeight="1" x14ac:dyDescent="0.2">
      <c r="B925" s="683"/>
      <c r="C925" s="683"/>
      <c r="D925" s="683"/>
      <c r="E925" s="683"/>
      <c r="F925" s="683"/>
      <c r="G925" s="683"/>
      <c r="H925" s="701"/>
      <c r="I925" s="702"/>
      <c r="J925" s="702"/>
      <c r="K925" s="702"/>
      <c r="L925" s="702"/>
      <c r="M925" s="702"/>
      <c r="N925" s="702"/>
      <c r="O925" s="702"/>
      <c r="P925" s="685"/>
      <c r="Q925" s="685"/>
      <c r="R925" s="685"/>
      <c r="S925" s="685"/>
      <c r="T925" s="685"/>
      <c r="U925" s="685"/>
      <c r="V925" s="685"/>
      <c r="W925" s="689"/>
      <c r="X925" s="690"/>
      <c r="Y925" s="690"/>
      <c r="Z925" s="690"/>
      <c r="AA925" s="690"/>
      <c r="AB925" s="690"/>
      <c r="AC925" s="690"/>
      <c r="AD925" s="691"/>
      <c r="AE925" s="683"/>
      <c r="AF925" s="683"/>
      <c r="AG925" s="683"/>
      <c r="AH925" s="683"/>
      <c r="AI925" s="683"/>
      <c r="AJ925" s="683"/>
      <c r="AK925" s="701"/>
      <c r="AL925" s="702"/>
      <c r="AM925" s="702"/>
      <c r="AN925" s="702"/>
      <c r="AO925" s="702"/>
      <c r="AP925" s="702"/>
      <c r="AQ925" s="702"/>
      <c r="AR925" s="702"/>
      <c r="AS925" s="685"/>
      <c r="AT925" s="685"/>
      <c r="AU925" s="685"/>
      <c r="AV925" s="685"/>
      <c r="AW925" s="685"/>
      <c r="AX925" s="685"/>
      <c r="AY925" s="685"/>
      <c r="AZ925" s="689"/>
      <c r="BA925" s="690"/>
      <c r="BB925" s="690"/>
      <c r="BC925" s="690"/>
      <c r="BD925" s="690"/>
      <c r="BE925" s="690"/>
      <c r="BF925" s="690"/>
      <c r="BG925" s="691"/>
    </row>
    <row r="926" spans="2:86" ht="14.55" customHeight="1" x14ac:dyDescent="0.2">
      <c r="B926" s="659" t="s">
        <v>1242</v>
      </c>
      <c r="C926" s="660"/>
      <c r="D926" s="660"/>
      <c r="E926" s="660"/>
      <c r="F926" s="660"/>
      <c r="G926" s="661"/>
      <c r="H926" s="671" t="str">
        <f ca="1">IF(OFFSET('(6)定期点検調書'!$BL$12,L909-1,0)="","",VLOOKUP(OFFSET('(6)定期点検調書'!$BL$12,L909-1,0),ﾃﾞｰﾀ一覧!$AY$4:$BB$16,2,FALSE))  &amp;  IF(OFFSET('(6)定期点検調書'!$BC$12,L909-1,0)="","","／"&amp;VLOOKUP(OFFSET('(6)定期点検調書'!$BC$12,L909-1,0),ﾃﾞｰﾀ一覧!$AY$4:$BB$16,2,FALSE))  &amp;  IF(OFFSET('(6)定期点検調書'!$BD$12,L909-1,0)="","","／"&amp;VLOOKUP(OFFSET('(6)定期点検調書'!$BD$12,L909-1,0),ﾃﾞｰﾀ一覧!$AY$4:$BB$16,2,FALSE))</f>
        <v/>
      </c>
      <c r="I926" s="672"/>
      <c r="J926" s="672"/>
      <c r="K926" s="672"/>
      <c r="L926" s="672"/>
      <c r="M926" s="672"/>
      <c r="N926" s="672"/>
      <c r="O926" s="672"/>
      <c r="P926" s="692" t="s">
        <v>996</v>
      </c>
      <c r="Q926" s="692"/>
      <c r="R926" s="692"/>
      <c r="S926" s="692"/>
      <c r="T926" s="692"/>
      <c r="U926" s="692"/>
      <c r="V926" s="692"/>
      <c r="W926" s="693"/>
      <c r="X926" s="694"/>
      <c r="Y926" s="694"/>
      <c r="Z926" s="694"/>
      <c r="AA926" s="694"/>
      <c r="AB926" s="694"/>
      <c r="AC926" s="694"/>
      <c r="AD926" s="695"/>
      <c r="AE926" s="659" t="s">
        <v>1242</v>
      </c>
      <c r="AF926" s="660"/>
      <c r="AG926" s="660"/>
      <c r="AH926" s="660"/>
      <c r="AI926" s="660"/>
      <c r="AJ926" s="661"/>
      <c r="AK926" s="671" t="str">
        <f ca="1">IF(OFFSET('(6)定期点検調書'!$BL$12,AO909-1,0)="","",VLOOKUP(OFFSET('(6)定期点検調書'!$BL$12,AO909-1,0),ﾃﾞｰﾀ一覧!$AY$4:$BB$16,2,FALSE))  &amp;  IF(OFFSET('(6)定期点検調書'!$BC$12,AO909-1,0)="","","／"&amp;VLOOKUP(OFFSET('(6)定期点検調書'!$BC$12,AO909-1,0),ﾃﾞｰﾀ一覧!$AY$4:$BB$16,2,FALSE))  &amp;  IF(OFFSET('(6)定期点検調書'!$BD$12,AO909-1,0)="","","／"&amp;VLOOKUP(OFFSET('(6)定期点検調書'!$BD$12,AO909-1,0),ﾃﾞｰﾀ一覧!$AY$4:$BB$16,2,FALSE))</f>
        <v/>
      </c>
      <c r="AL926" s="672"/>
      <c r="AM926" s="672"/>
      <c r="AN926" s="672"/>
      <c r="AO926" s="672"/>
      <c r="AP926" s="672"/>
      <c r="AQ926" s="672"/>
      <c r="AR926" s="672"/>
      <c r="AS926" s="692" t="s">
        <v>996</v>
      </c>
      <c r="AT926" s="692"/>
      <c r="AU926" s="692"/>
      <c r="AV926" s="692"/>
      <c r="AW926" s="692"/>
      <c r="AX926" s="692"/>
      <c r="AY926" s="692"/>
      <c r="AZ926" s="693"/>
      <c r="BA926" s="694"/>
      <c r="BB926" s="694"/>
      <c r="BC926" s="694"/>
      <c r="BD926" s="694"/>
      <c r="BE926" s="694"/>
      <c r="BF926" s="694"/>
      <c r="BG926" s="695"/>
    </row>
    <row r="927" spans="2:86" ht="14.55" customHeight="1" x14ac:dyDescent="0.2">
      <c r="B927" s="662"/>
      <c r="C927" s="663"/>
      <c r="D927" s="663"/>
      <c r="E927" s="663"/>
      <c r="F927" s="663"/>
      <c r="G927" s="664"/>
      <c r="H927" s="674"/>
      <c r="I927" s="675"/>
      <c r="J927" s="675"/>
      <c r="K927" s="675"/>
      <c r="L927" s="675"/>
      <c r="M927" s="675"/>
      <c r="N927" s="675"/>
      <c r="O927" s="675"/>
      <c r="P927" s="692"/>
      <c r="Q927" s="692"/>
      <c r="R927" s="692"/>
      <c r="S927" s="692"/>
      <c r="T927" s="692"/>
      <c r="U927" s="692"/>
      <c r="V927" s="692"/>
      <c r="W927" s="696"/>
      <c r="X927" s="697"/>
      <c r="Y927" s="697"/>
      <c r="Z927" s="697"/>
      <c r="AA927" s="697"/>
      <c r="AB927" s="697"/>
      <c r="AC927" s="697"/>
      <c r="AD927" s="698"/>
      <c r="AE927" s="662"/>
      <c r="AF927" s="663"/>
      <c r="AG927" s="663"/>
      <c r="AH927" s="663"/>
      <c r="AI927" s="663"/>
      <c r="AJ927" s="664"/>
      <c r="AK927" s="674"/>
      <c r="AL927" s="675"/>
      <c r="AM927" s="675"/>
      <c r="AN927" s="675"/>
      <c r="AO927" s="675"/>
      <c r="AP927" s="675"/>
      <c r="AQ927" s="675"/>
      <c r="AR927" s="675"/>
      <c r="AS927" s="692"/>
      <c r="AT927" s="692"/>
      <c r="AU927" s="692"/>
      <c r="AV927" s="692"/>
      <c r="AW927" s="692"/>
      <c r="AX927" s="692"/>
      <c r="AY927" s="692"/>
      <c r="AZ927" s="696"/>
      <c r="BA927" s="697"/>
      <c r="BB927" s="697"/>
      <c r="BC927" s="697"/>
      <c r="BD927" s="697"/>
      <c r="BE927" s="697"/>
      <c r="BF927" s="697"/>
      <c r="BG927" s="698"/>
    </row>
    <row r="928" spans="2:86" ht="19.5" customHeight="1" x14ac:dyDescent="0.2">
      <c r="B928" s="683" t="s">
        <v>79</v>
      </c>
      <c r="C928" s="683"/>
      <c r="D928" s="683"/>
      <c r="E928" s="683"/>
      <c r="F928" s="683"/>
      <c r="G928" s="683"/>
      <c r="H928" s="684">
        <f ca="1">OFFSET('(6)定期点検調書'!$CA$12,L909-1,0)</f>
        <v>0</v>
      </c>
      <c r="I928" s="684"/>
      <c r="J928" s="684"/>
      <c r="K928" s="684"/>
      <c r="L928" s="684"/>
      <c r="M928" s="684"/>
      <c r="N928" s="684"/>
      <c r="O928" s="684"/>
      <c r="P928" s="684"/>
      <c r="Q928" s="684"/>
      <c r="R928" s="684"/>
      <c r="S928" s="684"/>
      <c r="T928" s="684"/>
      <c r="U928" s="684"/>
      <c r="V928" s="684"/>
      <c r="W928" s="684"/>
      <c r="X928" s="684"/>
      <c r="Y928" s="684"/>
      <c r="Z928" s="684"/>
      <c r="AA928" s="684"/>
      <c r="AB928" s="684"/>
      <c r="AC928" s="684"/>
      <c r="AD928" s="684"/>
      <c r="AE928" s="683" t="s">
        <v>79</v>
      </c>
      <c r="AF928" s="683"/>
      <c r="AG928" s="683"/>
      <c r="AH928" s="683"/>
      <c r="AI928" s="683"/>
      <c r="AJ928" s="683"/>
      <c r="AK928" s="684">
        <f ca="1">OFFSET('(6)定期点検調書'!$CA$12,AO909-1,0)</f>
        <v>0</v>
      </c>
      <c r="AL928" s="684"/>
      <c r="AM928" s="684"/>
      <c r="AN928" s="684"/>
      <c r="AO928" s="684"/>
      <c r="AP928" s="684"/>
      <c r="AQ928" s="684"/>
      <c r="AR928" s="684"/>
      <c r="AS928" s="684"/>
      <c r="AT928" s="684"/>
      <c r="AU928" s="684"/>
      <c r="AV928" s="684"/>
      <c r="AW928" s="684"/>
      <c r="AX928" s="684"/>
      <c r="AY928" s="684"/>
      <c r="AZ928" s="684"/>
      <c r="BA928" s="684"/>
      <c r="BB928" s="684"/>
      <c r="BC928" s="684"/>
      <c r="BD928" s="684"/>
      <c r="BE928" s="684"/>
      <c r="BF928" s="684"/>
      <c r="BG928" s="684"/>
      <c r="CH928" s="473"/>
    </row>
    <row r="929" spans="2:59" ht="19.5" customHeight="1" x14ac:dyDescent="0.2">
      <c r="B929" s="683"/>
      <c r="C929" s="683"/>
      <c r="D929" s="683"/>
      <c r="E929" s="683"/>
      <c r="F929" s="683"/>
      <c r="G929" s="683"/>
      <c r="H929" s="684"/>
      <c r="I929" s="684"/>
      <c r="J929" s="684"/>
      <c r="K929" s="684"/>
      <c r="L929" s="684"/>
      <c r="M929" s="684"/>
      <c r="N929" s="684"/>
      <c r="O929" s="684"/>
      <c r="P929" s="684"/>
      <c r="Q929" s="684"/>
      <c r="R929" s="684"/>
      <c r="S929" s="684"/>
      <c r="T929" s="684"/>
      <c r="U929" s="684"/>
      <c r="V929" s="684"/>
      <c r="W929" s="684"/>
      <c r="X929" s="684"/>
      <c r="Y929" s="684"/>
      <c r="Z929" s="684"/>
      <c r="AA929" s="684"/>
      <c r="AB929" s="684"/>
      <c r="AC929" s="684"/>
      <c r="AD929" s="684"/>
      <c r="AE929" s="683"/>
      <c r="AF929" s="683"/>
      <c r="AG929" s="683"/>
      <c r="AH929" s="683"/>
      <c r="AI929" s="683"/>
      <c r="AJ929" s="683"/>
      <c r="AK929" s="684"/>
      <c r="AL929" s="684"/>
      <c r="AM929" s="684"/>
      <c r="AN929" s="684"/>
      <c r="AO929" s="684"/>
      <c r="AP929" s="684"/>
      <c r="AQ929" s="684"/>
      <c r="AR929" s="684"/>
      <c r="AS929" s="684"/>
      <c r="AT929" s="684"/>
      <c r="AU929" s="684"/>
      <c r="AV929" s="684"/>
      <c r="AW929" s="684"/>
      <c r="AX929" s="684"/>
      <c r="AY929" s="684"/>
      <c r="AZ929" s="684"/>
      <c r="BA929" s="684"/>
      <c r="BB929" s="684"/>
      <c r="BC929" s="684"/>
      <c r="BD929" s="684"/>
      <c r="BE929" s="684"/>
      <c r="BF929" s="684"/>
      <c r="BG929" s="684"/>
    </row>
    <row r="930" spans="2:59" ht="14.55" customHeight="1" x14ac:dyDescent="0.2">
      <c r="B930" s="677" t="s">
        <v>1038</v>
      </c>
      <c r="C930" s="678"/>
      <c r="D930" s="677" t="s">
        <v>1237</v>
      </c>
      <c r="E930" s="719"/>
      <c r="F930" s="719"/>
      <c r="G930" s="719"/>
      <c r="H930" s="665">
        <f ca="1">OFFSET('(6)定期点検調書'!$B$12,L930-1,0)</f>
        <v>0</v>
      </c>
      <c r="I930" s="666"/>
      <c r="J930" s="666"/>
      <c r="K930" s="667"/>
      <c r="L930" s="703">
        <f>AO909+1</f>
        <v>89</v>
      </c>
      <c r="M930" s="703"/>
      <c r="N930" s="703"/>
      <c r="O930" s="703"/>
      <c r="P930" s="703"/>
      <c r="Q930" s="703"/>
      <c r="R930" s="703"/>
      <c r="S930" s="703"/>
      <c r="T930" s="703"/>
      <c r="U930" s="703"/>
      <c r="V930" s="703"/>
      <c r="W930" s="703"/>
      <c r="X930" s="703"/>
      <c r="Y930" s="703"/>
      <c r="Z930" s="703"/>
      <c r="AA930" s="703"/>
      <c r="AB930" s="703"/>
      <c r="AC930" s="703"/>
      <c r="AD930" s="704"/>
      <c r="AE930" s="677" t="s">
        <v>1038</v>
      </c>
      <c r="AF930" s="678"/>
      <c r="AG930" s="677" t="s">
        <v>1237</v>
      </c>
      <c r="AH930" s="719"/>
      <c r="AI930" s="719"/>
      <c r="AJ930" s="719"/>
      <c r="AK930" s="665">
        <f ca="1">OFFSET('(6)定期点検調書'!$B$12,AO930-1,0)</f>
        <v>0</v>
      </c>
      <c r="AL930" s="666"/>
      <c r="AM930" s="666"/>
      <c r="AN930" s="667"/>
      <c r="AO930" s="703">
        <f>L930+1</f>
        <v>90</v>
      </c>
      <c r="AP930" s="703"/>
      <c r="AQ930" s="703"/>
      <c r="AR930" s="703"/>
      <c r="AS930" s="703"/>
      <c r="AT930" s="703"/>
      <c r="AU930" s="703"/>
      <c r="AV930" s="703"/>
      <c r="AW930" s="703"/>
      <c r="AX930" s="703"/>
      <c r="AY930" s="703"/>
      <c r="AZ930" s="703"/>
      <c r="BA930" s="703"/>
      <c r="BB930" s="703"/>
      <c r="BC930" s="703"/>
      <c r="BD930" s="703"/>
      <c r="BE930" s="703"/>
      <c r="BF930" s="703"/>
      <c r="BG930" s="704"/>
    </row>
    <row r="931" spans="2:59" ht="14.55" customHeight="1" x14ac:dyDescent="0.2">
      <c r="B931" s="679"/>
      <c r="C931" s="680"/>
      <c r="D931" s="681"/>
      <c r="E931" s="720"/>
      <c r="F931" s="720"/>
      <c r="G931" s="720"/>
      <c r="H931" s="668"/>
      <c r="I931" s="669"/>
      <c r="J931" s="669"/>
      <c r="K931" s="670"/>
      <c r="L931" s="705"/>
      <c r="M931" s="705"/>
      <c r="N931" s="705"/>
      <c r="O931" s="705"/>
      <c r="P931" s="705"/>
      <c r="Q931" s="705"/>
      <c r="R931" s="705"/>
      <c r="S931" s="705"/>
      <c r="T931" s="705"/>
      <c r="U931" s="705"/>
      <c r="V931" s="705"/>
      <c r="W931" s="705"/>
      <c r="X931" s="705"/>
      <c r="Y931" s="705"/>
      <c r="Z931" s="705"/>
      <c r="AA931" s="705"/>
      <c r="AB931" s="705"/>
      <c r="AC931" s="705"/>
      <c r="AD931" s="706"/>
      <c r="AE931" s="679"/>
      <c r="AF931" s="680"/>
      <c r="AG931" s="681"/>
      <c r="AH931" s="720"/>
      <c r="AI931" s="720"/>
      <c r="AJ931" s="720"/>
      <c r="AK931" s="668"/>
      <c r="AL931" s="669"/>
      <c r="AM931" s="669"/>
      <c r="AN931" s="670"/>
      <c r="AO931" s="705"/>
      <c r="AP931" s="705"/>
      <c r="AQ931" s="705"/>
      <c r="AR931" s="705"/>
      <c r="AS931" s="705"/>
      <c r="AT931" s="705"/>
      <c r="AU931" s="705"/>
      <c r="AV931" s="705"/>
      <c r="AW931" s="705"/>
      <c r="AX931" s="705"/>
      <c r="AY931" s="705"/>
      <c r="AZ931" s="705"/>
      <c r="BA931" s="705"/>
      <c r="BB931" s="705"/>
      <c r="BC931" s="705"/>
      <c r="BD931" s="705"/>
      <c r="BE931" s="705"/>
      <c r="BF931" s="705"/>
      <c r="BG931" s="706"/>
    </row>
    <row r="932" spans="2:59" ht="14.55" customHeight="1" x14ac:dyDescent="0.2">
      <c r="B932" s="679"/>
      <c r="C932" s="680"/>
      <c r="D932" s="677" t="s">
        <v>992</v>
      </c>
      <c r="E932" s="719"/>
      <c r="F932" s="719"/>
      <c r="G932" s="719"/>
      <c r="H932" s="665">
        <f ca="1">OFFSET('(6)定期点検調書'!$D$12,L930-1,0)</f>
        <v>0</v>
      </c>
      <c r="I932" s="666"/>
      <c r="J932" s="666"/>
      <c r="K932" s="667"/>
      <c r="L932" s="705"/>
      <c r="M932" s="705"/>
      <c r="N932" s="705"/>
      <c r="O932" s="705"/>
      <c r="P932" s="705"/>
      <c r="Q932" s="705"/>
      <c r="R932" s="705"/>
      <c r="S932" s="705"/>
      <c r="T932" s="705"/>
      <c r="U932" s="705"/>
      <c r="V932" s="705"/>
      <c r="W932" s="705"/>
      <c r="X932" s="705"/>
      <c r="Y932" s="705"/>
      <c r="Z932" s="705"/>
      <c r="AA932" s="705"/>
      <c r="AB932" s="705"/>
      <c r="AC932" s="705"/>
      <c r="AD932" s="706"/>
      <c r="AE932" s="679"/>
      <c r="AF932" s="680"/>
      <c r="AG932" s="677" t="s">
        <v>992</v>
      </c>
      <c r="AH932" s="719"/>
      <c r="AI932" s="719"/>
      <c r="AJ932" s="719"/>
      <c r="AK932" s="665">
        <f ca="1">OFFSET('(6)定期点検調書'!$D$12,AO930-1,0)</f>
        <v>0</v>
      </c>
      <c r="AL932" s="666"/>
      <c r="AM932" s="666"/>
      <c r="AN932" s="667"/>
      <c r="AO932" s="705"/>
      <c r="AP932" s="705"/>
      <c r="AQ932" s="705"/>
      <c r="AR932" s="705"/>
      <c r="AS932" s="705"/>
      <c r="AT932" s="705"/>
      <c r="AU932" s="705"/>
      <c r="AV932" s="705"/>
      <c r="AW932" s="705"/>
      <c r="AX932" s="705"/>
      <c r="AY932" s="705"/>
      <c r="AZ932" s="705"/>
      <c r="BA932" s="705"/>
      <c r="BB932" s="705"/>
      <c r="BC932" s="705"/>
      <c r="BD932" s="705"/>
      <c r="BE932" s="705"/>
      <c r="BF932" s="705"/>
      <c r="BG932" s="706"/>
    </row>
    <row r="933" spans="2:59" ht="14.55" customHeight="1" x14ac:dyDescent="0.2">
      <c r="B933" s="681"/>
      <c r="C933" s="682"/>
      <c r="D933" s="681"/>
      <c r="E933" s="720"/>
      <c r="F933" s="720"/>
      <c r="G933" s="720"/>
      <c r="H933" s="668"/>
      <c r="I933" s="669"/>
      <c r="J933" s="669"/>
      <c r="K933" s="670"/>
      <c r="L933" s="705"/>
      <c r="M933" s="705"/>
      <c r="N933" s="705"/>
      <c r="O933" s="705"/>
      <c r="P933" s="705"/>
      <c r="Q933" s="705"/>
      <c r="R933" s="705"/>
      <c r="S933" s="705"/>
      <c r="T933" s="705"/>
      <c r="U933" s="705"/>
      <c r="V933" s="705"/>
      <c r="W933" s="705"/>
      <c r="X933" s="705"/>
      <c r="Y933" s="705"/>
      <c r="Z933" s="705"/>
      <c r="AA933" s="705"/>
      <c r="AB933" s="705"/>
      <c r="AC933" s="705"/>
      <c r="AD933" s="706"/>
      <c r="AE933" s="681"/>
      <c r="AF933" s="682"/>
      <c r="AG933" s="681"/>
      <c r="AH933" s="720"/>
      <c r="AI933" s="720"/>
      <c r="AJ933" s="720"/>
      <c r="AK933" s="668"/>
      <c r="AL933" s="669"/>
      <c r="AM933" s="669"/>
      <c r="AN933" s="670"/>
      <c r="AO933" s="705"/>
      <c r="AP933" s="705"/>
      <c r="AQ933" s="705"/>
      <c r="AR933" s="705"/>
      <c r="AS933" s="705"/>
      <c r="AT933" s="705"/>
      <c r="AU933" s="705"/>
      <c r="AV933" s="705"/>
      <c r="AW933" s="705"/>
      <c r="AX933" s="705"/>
      <c r="AY933" s="705"/>
      <c r="AZ933" s="705"/>
      <c r="BA933" s="705"/>
      <c r="BB933" s="705"/>
      <c r="BC933" s="705"/>
      <c r="BD933" s="705"/>
      <c r="BE933" s="705"/>
      <c r="BF933" s="705"/>
      <c r="BG933" s="706"/>
    </row>
    <row r="934" spans="2:59" ht="14.55" customHeight="1" x14ac:dyDescent="0.2">
      <c r="B934" s="677" t="s">
        <v>1238</v>
      </c>
      <c r="C934" s="678"/>
      <c r="D934" s="659" t="s">
        <v>993</v>
      </c>
      <c r="E934" s="660"/>
      <c r="F934" s="660"/>
      <c r="G934" s="660"/>
      <c r="H934" s="671">
        <f ca="1">OFFSET('(6)定期点検調書'!$AA$13,L930-1,0)</f>
        <v>0</v>
      </c>
      <c r="I934" s="672"/>
      <c r="J934" s="672"/>
      <c r="K934" s="673"/>
      <c r="L934" s="705"/>
      <c r="M934" s="705"/>
      <c r="N934" s="705"/>
      <c r="O934" s="705"/>
      <c r="P934" s="705"/>
      <c r="Q934" s="705"/>
      <c r="R934" s="705"/>
      <c r="S934" s="705"/>
      <c r="T934" s="705"/>
      <c r="U934" s="705"/>
      <c r="V934" s="705"/>
      <c r="W934" s="705"/>
      <c r="X934" s="705"/>
      <c r="Y934" s="705"/>
      <c r="Z934" s="705"/>
      <c r="AA934" s="705"/>
      <c r="AB934" s="705"/>
      <c r="AC934" s="705"/>
      <c r="AD934" s="706"/>
      <c r="AE934" s="677" t="s">
        <v>1238</v>
      </c>
      <c r="AF934" s="678"/>
      <c r="AG934" s="659" t="s">
        <v>993</v>
      </c>
      <c r="AH934" s="660"/>
      <c r="AI934" s="660"/>
      <c r="AJ934" s="660"/>
      <c r="AK934" s="671">
        <f ca="1">OFFSET('(6)定期点検調書'!$AA$13,AO930-1,0)</f>
        <v>0</v>
      </c>
      <c r="AL934" s="672"/>
      <c r="AM934" s="672"/>
      <c r="AN934" s="673"/>
      <c r="AO934" s="705"/>
      <c r="AP934" s="705"/>
      <c r="AQ934" s="705"/>
      <c r="AR934" s="705"/>
      <c r="AS934" s="705"/>
      <c r="AT934" s="705"/>
      <c r="AU934" s="705"/>
      <c r="AV934" s="705"/>
      <c r="AW934" s="705"/>
      <c r="AX934" s="705"/>
      <c r="AY934" s="705"/>
      <c r="AZ934" s="705"/>
      <c r="BA934" s="705"/>
      <c r="BB934" s="705"/>
      <c r="BC934" s="705"/>
      <c r="BD934" s="705"/>
      <c r="BE934" s="705"/>
      <c r="BF934" s="705"/>
      <c r="BG934" s="706"/>
    </row>
    <row r="935" spans="2:59" ht="14.55" customHeight="1" x14ac:dyDescent="0.2">
      <c r="B935" s="679"/>
      <c r="C935" s="680"/>
      <c r="D935" s="662"/>
      <c r="E935" s="663"/>
      <c r="F935" s="663"/>
      <c r="G935" s="663"/>
      <c r="H935" s="674"/>
      <c r="I935" s="675"/>
      <c r="J935" s="675"/>
      <c r="K935" s="676"/>
      <c r="L935" s="705"/>
      <c r="M935" s="705"/>
      <c r="N935" s="705"/>
      <c r="O935" s="705"/>
      <c r="P935" s="705"/>
      <c r="Q935" s="705"/>
      <c r="R935" s="705"/>
      <c r="S935" s="705"/>
      <c r="T935" s="705"/>
      <c r="U935" s="705"/>
      <c r="V935" s="705"/>
      <c r="W935" s="705"/>
      <c r="X935" s="705"/>
      <c r="Y935" s="705"/>
      <c r="Z935" s="705"/>
      <c r="AA935" s="705"/>
      <c r="AB935" s="705"/>
      <c r="AC935" s="705"/>
      <c r="AD935" s="706"/>
      <c r="AE935" s="679"/>
      <c r="AF935" s="680"/>
      <c r="AG935" s="662"/>
      <c r="AH935" s="663"/>
      <c r="AI935" s="663"/>
      <c r="AJ935" s="663"/>
      <c r="AK935" s="674"/>
      <c r="AL935" s="675"/>
      <c r="AM935" s="675"/>
      <c r="AN935" s="676"/>
      <c r="AO935" s="705"/>
      <c r="AP935" s="705"/>
      <c r="AQ935" s="705"/>
      <c r="AR935" s="705"/>
      <c r="AS935" s="705"/>
      <c r="AT935" s="705"/>
      <c r="AU935" s="705"/>
      <c r="AV935" s="705"/>
      <c r="AW935" s="705"/>
      <c r="AX935" s="705"/>
      <c r="AY935" s="705"/>
      <c r="AZ935" s="705"/>
      <c r="BA935" s="705"/>
      <c r="BB935" s="705"/>
      <c r="BC935" s="705"/>
      <c r="BD935" s="705"/>
      <c r="BE935" s="705"/>
      <c r="BF935" s="705"/>
      <c r="BG935" s="706"/>
    </row>
    <row r="936" spans="2:59" ht="14.55" customHeight="1" x14ac:dyDescent="0.2">
      <c r="B936" s="679"/>
      <c r="C936" s="680"/>
      <c r="D936" s="659" t="s">
        <v>1239</v>
      </c>
      <c r="E936" s="660"/>
      <c r="F936" s="660"/>
      <c r="G936" s="660"/>
      <c r="H936" s="665">
        <f ca="1">OFFSET('(6)定期点検調書'!$AD$12,L930-1,0)</f>
        <v>0</v>
      </c>
      <c r="I936" s="666"/>
      <c r="J936" s="666"/>
      <c r="K936" s="667"/>
      <c r="L936" s="705"/>
      <c r="M936" s="705"/>
      <c r="N936" s="705"/>
      <c r="O936" s="705"/>
      <c r="P936" s="705"/>
      <c r="Q936" s="705"/>
      <c r="R936" s="705"/>
      <c r="S936" s="705"/>
      <c r="T936" s="705"/>
      <c r="U936" s="705"/>
      <c r="V936" s="705"/>
      <c r="W936" s="705"/>
      <c r="X936" s="705"/>
      <c r="Y936" s="705"/>
      <c r="Z936" s="705"/>
      <c r="AA936" s="705"/>
      <c r="AB936" s="705"/>
      <c r="AC936" s="705"/>
      <c r="AD936" s="706"/>
      <c r="AE936" s="679"/>
      <c r="AF936" s="680"/>
      <c r="AG936" s="659" t="s">
        <v>1239</v>
      </c>
      <c r="AH936" s="660"/>
      <c r="AI936" s="660"/>
      <c r="AJ936" s="660"/>
      <c r="AK936" s="665">
        <f ca="1">OFFSET('(6)定期点検調書'!$AD$12,AO930-1,0)</f>
        <v>0</v>
      </c>
      <c r="AL936" s="666"/>
      <c r="AM936" s="666"/>
      <c r="AN936" s="667"/>
      <c r="AO936" s="705"/>
      <c r="AP936" s="705"/>
      <c r="AQ936" s="705"/>
      <c r="AR936" s="705"/>
      <c r="AS936" s="705"/>
      <c r="AT936" s="705"/>
      <c r="AU936" s="705"/>
      <c r="AV936" s="705"/>
      <c r="AW936" s="705"/>
      <c r="AX936" s="705"/>
      <c r="AY936" s="705"/>
      <c r="AZ936" s="705"/>
      <c r="BA936" s="705"/>
      <c r="BB936" s="705"/>
      <c r="BC936" s="705"/>
      <c r="BD936" s="705"/>
      <c r="BE936" s="705"/>
      <c r="BF936" s="705"/>
      <c r="BG936" s="706"/>
    </row>
    <row r="937" spans="2:59" ht="14.55" customHeight="1" x14ac:dyDescent="0.2">
      <c r="B937" s="681"/>
      <c r="C937" s="682"/>
      <c r="D937" s="662"/>
      <c r="E937" s="663"/>
      <c r="F937" s="663"/>
      <c r="G937" s="663"/>
      <c r="H937" s="668"/>
      <c r="I937" s="669"/>
      <c r="J937" s="669"/>
      <c r="K937" s="670"/>
      <c r="L937" s="705"/>
      <c r="M937" s="705"/>
      <c r="N937" s="705"/>
      <c r="O937" s="705"/>
      <c r="P937" s="705"/>
      <c r="Q937" s="705"/>
      <c r="R937" s="705"/>
      <c r="S937" s="705"/>
      <c r="T937" s="705"/>
      <c r="U937" s="705"/>
      <c r="V937" s="705"/>
      <c r="W937" s="705"/>
      <c r="X937" s="705"/>
      <c r="Y937" s="705"/>
      <c r="Z937" s="705"/>
      <c r="AA937" s="705"/>
      <c r="AB937" s="705"/>
      <c r="AC937" s="705"/>
      <c r="AD937" s="706"/>
      <c r="AE937" s="681"/>
      <c r="AF937" s="682"/>
      <c r="AG937" s="662"/>
      <c r="AH937" s="663"/>
      <c r="AI937" s="663"/>
      <c r="AJ937" s="663"/>
      <c r="AK937" s="668"/>
      <c r="AL937" s="669"/>
      <c r="AM937" s="669"/>
      <c r="AN937" s="670"/>
      <c r="AO937" s="705"/>
      <c r="AP937" s="705"/>
      <c r="AQ937" s="705"/>
      <c r="AR937" s="705"/>
      <c r="AS937" s="705"/>
      <c r="AT937" s="705"/>
      <c r="AU937" s="705"/>
      <c r="AV937" s="705"/>
      <c r="AW937" s="705"/>
      <c r="AX937" s="705"/>
      <c r="AY937" s="705"/>
      <c r="AZ937" s="705"/>
      <c r="BA937" s="705"/>
      <c r="BB937" s="705"/>
      <c r="BC937" s="705"/>
      <c r="BD937" s="705"/>
      <c r="BE937" s="705"/>
      <c r="BF937" s="705"/>
      <c r="BG937" s="706"/>
    </row>
    <row r="938" spans="2:59" ht="28.95" customHeight="1" x14ac:dyDescent="0.2">
      <c r="B938" s="716" t="s">
        <v>995</v>
      </c>
      <c r="C938" s="717"/>
      <c r="D938" s="717"/>
      <c r="E938" s="717"/>
      <c r="F938" s="717"/>
      <c r="G938" s="718"/>
      <c r="H938" s="709">
        <f ca="1">OFFSET('(6)定期点検調書'!$AK$12,L930-1,0)</f>
        <v>0</v>
      </c>
      <c r="I938" s="710"/>
      <c r="J938" s="710"/>
      <c r="K938" s="711"/>
      <c r="L938" s="705"/>
      <c r="M938" s="705"/>
      <c r="N938" s="705"/>
      <c r="O938" s="705"/>
      <c r="P938" s="705"/>
      <c r="Q938" s="705"/>
      <c r="R938" s="705"/>
      <c r="S938" s="705"/>
      <c r="T938" s="705"/>
      <c r="U938" s="705"/>
      <c r="V938" s="705"/>
      <c r="W938" s="705"/>
      <c r="X938" s="705"/>
      <c r="Y938" s="705"/>
      <c r="Z938" s="705"/>
      <c r="AA938" s="705"/>
      <c r="AB938" s="705"/>
      <c r="AC938" s="705"/>
      <c r="AD938" s="706"/>
      <c r="AE938" s="716" t="s">
        <v>995</v>
      </c>
      <c r="AF938" s="717"/>
      <c r="AG938" s="717"/>
      <c r="AH938" s="717"/>
      <c r="AI938" s="717"/>
      <c r="AJ938" s="718"/>
      <c r="AK938" s="709">
        <f ca="1">OFFSET('(6)定期点検調書'!$AK$12,AO930-1,0)</f>
        <v>0</v>
      </c>
      <c r="AL938" s="710"/>
      <c r="AM938" s="710"/>
      <c r="AN938" s="711"/>
      <c r="AO938" s="705"/>
      <c r="AP938" s="705"/>
      <c r="AQ938" s="705"/>
      <c r="AR938" s="705"/>
      <c r="AS938" s="705"/>
      <c r="AT938" s="705"/>
      <c r="AU938" s="705"/>
      <c r="AV938" s="705"/>
      <c r="AW938" s="705"/>
      <c r="AX938" s="705"/>
      <c r="AY938" s="705"/>
      <c r="AZ938" s="705"/>
      <c r="BA938" s="705"/>
      <c r="BB938" s="705"/>
      <c r="BC938" s="705"/>
      <c r="BD938" s="705"/>
      <c r="BE938" s="705"/>
      <c r="BF938" s="705"/>
      <c r="BG938" s="706"/>
    </row>
    <row r="939" spans="2:59" ht="14.55" customHeight="1" x14ac:dyDescent="0.2">
      <c r="B939" s="677" t="s">
        <v>1240</v>
      </c>
      <c r="C939" s="661"/>
      <c r="D939" s="659" t="s">
        <v>994</v>
      </c>
      <c r="E939" s="660"/>
      <c r="F939" s="660"/>
      <c r="G939" s="661"/>
      <c r="H939" s="699" t="str">
        <f ca="1">OFFSET('(6)定期点検調書'!$BY$12,L930-1,0)</f>
        <v/>
      </c>
      <c r="I939" s="700"/>
      <c r="J939" s="700"/>
      <c r="K939" s="714"/>
      <c r="L939" s="705"/>
      <c r="M939" s="705"/>
      <c r="N939" s="705"/>
      <c r="O939" s="705"/>
      <c r="P939" s="705"/>
      <c r="Q939" s="705"/>
      <c r="R939" s="705"/>
      <c r="S939" s="705"/>
      <c r="T939" s="705"/>
      <c r="U939" s="705"/>
      <c r="V939" s="705"/>
      <c r="W939" s="705"/>
      <c r="X939" s="705"/>
      <c r="Y939" s="705"/>
      <c r="Z939" s="705"/>
      <c r="AA939" s="705"/>
      <c r="AB939" s="705"/>
      <c r="AC939" s="705"/>
      <c r="AD939" s="706"/>
      <c r="AE939" s="677" t="s">
        <v>1240</v>
      </c>
      <c r="AF939" s="661"/>
      <c r="AG939" s="659" t="s">
        <v>994</v>
      </c>
      <c r="AH939" s="660"/>
      <c r="AI939" s="660"/>
      <c r="AJ939" s="661"/>
      <c r="AK939" s="699" t="str">
        <f ca="1">OFFSET('(6)定期点検調書'!$BY$12,AO930-1,0)</f>
        <v/>
      </c>
      <c r="AL939" s="700"/>
      <c r="AM939" s="700"/>
      <c r="AN939" s="714"/>
      <c r="AO939" s="705"/>
      <c r="AP939" s="705"/>
      <c r="AQ939" s="705"/>
      <c r="AR939" s="705"/>
      <c r="AS939" s="705"/>
      <c r="AT939" s="705"/>
      <c r="AU939" s="705"/>
      <c r="AV939" s="705"/>
      <c r="AW939" s="705"/>
      <c r="AX939" s="705"/>
      <c r="AY939" s="705"/>
      <c r="AZ939" s="705"/>
      <c r="BA939" s="705"/>
      <c r="BB939" s="705"/>
      <c r="BC939" s="705"/>
      <c r="BD939" s="705"/>
      <c r="BE939" s="705"/>
      <c r="BF939" s="705"/>
      <c r="BG939" s="706"/>
    </row>
    <row r="940" spans="2:59" ht="14.55" customHeight="1" x14ac:dyDescent="0.2">
      <c r="B940" s="712"/>
      <c r="C940" s="713"/>
      <c r="D940" s="662"/>
      <c r="E940" s="663"/>
      <c r="F940" s="663"/>
      <c r="G940" s="664"/>
      <c r="H940" s="701"/>
      <c r="I940" s="702"/>
      <c r="J940" s="702"/>
      <c r="K940" s="715"/>
      <c r="L940" s="705"/>
      <c r="M940" s="705"/>
      <c r="N940" s="705"/>
      <c r="O940" s="705"/>
      <c r="P940" s="705"/>
      <c r="Q940" s="705"/>
      <c r="R940" s="705"/>
      <c r="S940" s="705"/>
      <c r="T940" s="705"/>
      <c r="U940" s="705"/>
      <c r="V940" s="705"/>
      <c r="W940" s="705"/>
      <c r="X940" s="705"/>
      <c r="Y940" s="705"/>
      <c r="Z940" s="705"/>
      <c r="AA940" s="705"/>
      <c r="AB940" s="705"/>
      <c r="AC940" s="705"/>
      <c r="AD940" s="706"/>
      <c r="AE940" s="712"/>
      <c r="AF940" s="713"/>
      <c r="AG940" s="662"/>
      <c r="AH940" s="663"/>
      <c r="AI940" s="663"/>
      <c r="AJ940" s="664"/>
      <c r="AK940" s="701"/>
      <c r="AL940" s="702"/>
      <c r="AM940" s="702"/>
      <c r="AN940" s="715"/>
      <c r="AO940" s="705"/>
      <c r="AP940" s="705"/>
      <c r="AQ940" s="705"/>
      <c r="AR940" s="705"/>
      <c r="AS940" s="705"/>
      <c r="AT940" s="705"/>
      <c r="AU940" s="705"/>
      <c r="AV940" s="705"/>
      <c r="AW940" s="705"/>
      <c r="AX940" s="705"/>
      <c r="AY940" s="705"/>
      <c r="AZ940" s="705"/>
      <c r="BA940" s="705"/>
      <c r="BB940" s="705"/>
      <c r="BC940" s="705"/>
      <c r="BD940" s="705"/>
      <c r="BE940" s="705"/>
      <c r="BF940" s="705"/>
      <c r="BG940" s="706"/>
    </row>
    <row r="941" spans="2:59" ht="14.55" customHeight="1" x14ac:dyDescent="0.2">
      <c r="B941" s="712"/>
      <c r="C941" s="713"/>
      <c r="D941" s="659" t="s">
        <v>1186</v>
      </c>
      <c r="E941" s="660"/>
      <c r="F941" s="660"/>
      <c r="G941" s="661"/>
      <c r="H941" s="665">
        <f ca="1">OFFSET('(6)定期点検調書'!$BC$12,L930-1,0)</f>
        <v>0</v>
      </c>
      <c r="I941" s="666"/>
      <c r="J941" s="666"/>
      <c r="K941" s="667"/>
      <c r="L941" s="705"/>
      <c r="M941" s="705"/>
      <c r="N941" s="705"/>
      <c r="O941" s="705"/>
      <c r="P941" s="705"/>
      <c r="Q941" s="705"/>
      <c r="R941" s="705"/>
      <c r="S941" s="705"/>
      <c r="T941" s="705"/>
      <c r="U941" s="705"/>
      <c r="V941" s="705"/>
      <c r="W941" s="705"/>
      <c r="X941" s="705"/>
      <c r="Y941" s="705"/>
      <c r="Z941" s="705"/>
      <c r="AA941" s="705"/>
      <c r="AB941" s="705"/>
      <c r="AC941" s="705"/>
      <c r="AD941" s="706"/>
      <c r="AE941" s="712"/>
      <c r="AF941" s="713"/>
      <c r="AG941" s="659" t="s">
        <v>1186</v>
      </c>
      <c r="AH941" s="660"/>
      <c r="AI941" s="660"/>
      <c r="AJ941" s="661"/>
      <c r="AK941" s="665">
        <f ca="1">OFFSET('(6)定期点検調書'!$BC$12,AO930-1,0)</f>
        <v>0</v>
      </c>
      <c r="AL941" s="666"/>
      <c r="AM941" s="666"/>
      <c r="AN941" s="667"/>
      <c r="AO941" s="705"/>
      <c r="AP941" s="705"/>
      <c r="AQ941" s="705"/>
      <c r="AR941" s="705"/>
      <c r="AS941" s="705"/>
      <c r="AT941" s="705"/>
      <c r="AU941" s="705"/>
      <c r="AV941" s="705"/>
      <c r="AW941" s="705"/>
      <c r="AX941" s="705"/>
      <c r="AY941" s="705"/>
      <c r="AZ941" s="705"/>
      <c r="BA941" s="705"/>
      <c r="BB941" s="705"/>
      <c r="BC941" s="705"/>
      <c r="BD941" s="705"/>
      <c r="BE941" s="705"/>
      <c r="BF941" s="705"/>
      <c r="BG941" s="706"/>
    </row>
    <row r="942" spans="2:59" ht="14.55" customHeight="1" x14ac:dyDescent="0.2">
      <c r="B942" s="712"/>
      <c r="C942" s="713"/>
      <c r="D942" s="662"/>
      <c r="E942" s="663"/>
      <c r="F942" s="663"/>
      <c r="G942" s="664"/>
      <c r="H942" s="668"/>
      <c r="I942" s="669"/>
      <c r="J942" s="669"/>
      <c r="K942" s="670"/>
      <c r="L942" s="705"/>
      <c r="M942" s="705"/>
      <c r="N942" s="705"/>
      <c r="O942" s="705"/>
      <c r="P942" s="705"/>
      <c r="Q942" s="705"/>
      <c r="R942" s="705"/>
      <c r="S942" s="705"/>
      <c r="T942" s="705"/>
      <c r="U942" s="705"/>
      <c r="V942" s="705"/>
      <c r="W942" s="705"/>
      <c r="X942" s="705"/>
      <c r="Y942" s="705"/>
      <c r="Z942" s="705"/>
      <c r="AA942" s="705"/>
      <c r="AB942" s="705"/>
      <c r="AC942" s="705"/>
      <c r="AD942" s="706"/>
      <c r="AE942" s="712"/>
      <c r="AF942" s="713"/>
      <c r="AG942" s="662"/>
      <c r="AH942" s="663"/>
      <c r="AI942" s="663"/>
      <c r="AJ942" s="664"/>
      <c r="AK942" s="668"/>
      <c r="AL942" s="669"/>
      <c r="AM942" s="669"/>
      <c r="AN942" s="670"/>
      <c r="AO942" s="705"/>
      <c r="AP942" s="705"/>
      <c r="AQ942" s="705"/>
      <c r="AR942" s="705"/>
      <c r="AS942" s="705"/>
      <c r="AT942" s="705"/>
      <c r="AU942" s="705"/>
      <c r="AV942" s="705"/>
      <c r="AW942" s="705"/>
      <c r="AX942" s="705"/>
      <c r="AY942" s="705"/>
      <c r="AZ942" s="705"/>
      <c r="BA942" s="705"/>
      <c r="BB942" s="705"/>
      <c r="BC942" s="705"/>
      <c r="BD942" s="705"/>
      <c r="BE942" s="705"/>
      <c r="BF942" s="705"/>
      <c r="BG942" s="706"/>
    </row>
    <row r="943" spans="2:59" ht="14.55" customHeight="1" x14ac:dyDescent="0.2">
      <c r="B943" s="712"/>
      <c r="C943" s="713"/>
      <c r="D943" s="659" t="s">
        <v>1187</v>
      </c>
      <c r="E943" s="660"/>
      <c r="F943" s="660"/>
      <c r="G943" s="661"/>
      <c r="H943" s="665">
        <f ca="1">OFFSET('(6)定期点検調書'!$BF$12,L930-1,0)</f>
        <v>0</v>
      </c>
      <c r="I943" s="666"/>
      <c r="J943" s="666"/>
      <c r="K943" s="667"/>
      <c r="L943" s="705"/>
      <c r="M943" s="705"/>
      <c r="N943" s="705"/>
      <c r="O943" s="705"/>
      <c r="P943" s="705"/>
      <c r="Q943" s="705"/>
      <c r="R943" s="705"/>
      <c r="S943" s="705"/>
      <c r="T943" s="705"/>
      <c r="U943" s="705"/>
      <c r="V943" s="705"/>
      <c r="W943" s="705"/>
      <c r="X943" s="705"/>
      <c r="Y943" s="705"/>
      <c r="Z943" s="705"/>
      <c r="AA943" s="705"/>
      <c r="AB943" s="705"/>
      <c r="AC943" s="705"/>
      <c r="AD943" s="706"/>
      <c r="AE943" s="712"/>
      <c r="AF943" s="713"/>
      <c r="AG943" s="659" t="s">
        <v>1187</v>
      </c>
      <c r="AH943" s="660"/>
      <c r="AI943" s="660"/>
      <c r="AJ943" s="661"/>
      <c r="AK943" s="665">
        <f ca="1">OFFSET('(6)定期点検調書'!$BF$12,AO930-1,0)</f>
        <v>0</v>
      </c>
      <c r="AL943" s="666"/>
      <c r="AM943" s="666"/>
      <c r="AN943" s="667"/>
      <c r="AO943" s="705"/>
      <c r="AP943" s="705"/>
      <c r="AQ943" s="705"/>
      <c r="AR943" s="705"/>
      <c r="AS943" s="705"/>
      <c r="AT943" s="705"/>
      <c r="AU943" s="705"/>
      <c r="AV943" s="705"/>
      <c r="AW943" s="705"/>
      <c r="AX943" s="705"/>
      <c r="AY943" s="705"/>
      <c r="AZ943" s="705"/>
      <c r="BA943" s="705"/>
      <c r="BB943" s="705"/>
      <c r="BC943" s="705"/>
      <c r="BD943" s="705"/>
      <c r="BE943" s="705"/>
      <c r="BF943" s="705"/>
      <c r="BG943" s="706"/>
    </row>
    <row r="944" spans="2:59" ht="14.55" customHeight="1" x14ac:dyDescent="0.2">
      <c r="B944" s="662"/>
      <c r="C944" s="664"/>
      <c r="D944" s="662"/>
      <c r="E944" s="663"/>
      <c r="F944" s="663"/>
      <c r="G944" s="664"/>
      <c r="H944" s="668"/>
      <c r="I944" s="669"/>
      <c r="J944" s="669"/>
      <c r="K944" s="670"/>
      <c r="L944" s="707"/>
      <c r="M944" s="707"/>
      <c r="N944" s="707"/>
      <c r="O944" s="707"/>
      <c r="P944" s="707"/>
      <c r="Q944" s="707"/>
      <c r="R944" s="707"/>
      <c r="S944" s="707"/>
      <c r="T944" s="707"/>
      <c r="U944" s="707"/>
      <c r="V944" s="707"/>
      <c r="W944" s="707"/>
      <c r="X944" s="707"/>
      <c r="Y944" s="707"/>
      <c r="Z944" s="707"/>
      <c r="AA944" s="707"/>
      <c r="AB944" s="707"/>
      <c r="AC944" s="707"/>
      <c r="AD944" s="708"/>
      <c r="AE944" s="662"/>
      <c r="AF944" s="664"/>
      <c r="AG944" s="662"/>
      <c r="AH944" s="663"/>
      <c r="AI944" s="663"/>
      <c r="AJ944" s="664"/>
      <c r="AK944" s="668"/>
      <c r="AL944" s="669"/>
      <c r="AM944" s="669"/>
      <c r="AN944" s="670"/>
      <c r="AO944" s="707"/>
      <c r="AP944" s="707"/>
      <c r="AQ944" s="707"/>
      <c r="AR944" s="707"/>
      <c r="AS944" s="707"/>
      <c r="AT944" s="707"/>
      <c r="AU944" s="707"/>
      <c r="AV944" s="707"/>
      <c r="AW944" s="707"/>
      <c r="AX944" s="707"/>
      <c r="AY944" s="707"/>
      <c r="AZ944" s="707"/>
      <c r="BA944" s="707"/>
      <c r="BB944" s="707"/>
      <c r="BC944" s="707"/>
      <c r="BD944" s="707"/>
      <c r="BE944" s="707"/>
      <c r="BF944" s="707"/>
      <c r="BG944" s="708"/>
    </row>
    <row r="945" spans="2:86" ht="14.55" customHeight="1" x14ac:dyDescent="0.2">
      <c r="B945" s="683" t="s">
        <v>1241</v>
      </c>
      <c r="C945" s="683"/>
      <c r="D945" s="683"/>
      <c r="E945" s="683"/>
      <c r="F945" s="683"/>
      <c r="G945" s="683"/>
      <c r="H945" s="699" t="str">
        <f ca="1">IF(OFFSET('(6)定期点検調書'!$AR$12,L930-1,0)="","",OFFSET('(6)定期点検調書'!$AQ$12,L930-1,0)&amp;TEXT(OFFSET('(6)定期点検調書'!$AR$12,L930-1,0),"0.0")&amp;OFFSET('(6)定期点検調書'!$AT$12,L930-1,0))  &amp;  IF(OFFSET('(6)定期点検調書'!$AV$12,L930-1,0)="","","／"&amp;OFFSET('(6)定期点検調書'!$AU$12,L930-1,0)&amp;TEXT(OFFSET('(6)定期点検調書'!$AV$12,L930-1,0),"0.0")&amp;OFFSET('(6)定期点検調書'!$AX$12,L930-1,0))  &amp;  IF(OFFSET('(6)定期点検調書'!$AZ$12,L930-1,0)="","","／"&amp;OFFSET('(6)定期点検調書'!$AY$12,L930-1,0)&amp;TEXT(OFFSET('(6)定期点検調書'!$AZ$12,L930-1,0),"0.0")&amp;OFFSET('(6)定期点検調書'!$BB$12,L930-1,0))</f>
        <v/>
      </c>
      <c r="I945" s="700"/>
      <c r="J945" s="700"/>
      <c r="K945" s="700"/>
      <c r="L945" s="700"/>
      <c r="M945" s="700"/>
      <c r="N945" s="700"/>
      <c r="O945" s="700"/>
      <c r="P945" s="685" t="s">
        <v>1243</v>
      </c>
      <c r="Q945" s="685"/>
      <c r="R945" s="685"/>
      <c r="S945" s="685"/>
      <c r="T945" s="685"/>
      <c r="U945" s="685"/>
      <c r="V945" s="685"/>
      <c r="W945" s="686" t="str">
        <f ca="1">OFFSET('(6)定期点検調書'!$F$12,L930-1,0)</f>
        <v/>
      </c>
      <c r="X945" s="687"/>
      <c r="Y945" s="687"/>
      <c r="Z945" s="687"/>
      <c r="AA945" s="687"/>
      <c r="AB945" s="687"/>
      <c r="AC945" s="687"/>
      <c r="AD945" s="688"/>
      <c r="AE945" s="683" t="s">
        <v>1241</v>
      </c>
      <c r="AF945" s="683"/>
      <c r="AG945" s="683"/>
      <c r="AH945" s="683"/>
      <c r="AI945" s="683"/>
      <c r="AJ945" s="683"/>
      <c r="AK945" s="699" t="str">
        <f ca="1">IF(OFFSET('(6)定期点検調書'!$AR$12,AO930-1,0)="","",OFFSET('(6)定期点検調書'!$AQ$12,AO930-1,0)&amp;TEXT(OFFSET('(6)定期点検調書'!$AR$12,AO930-1,0),"0.0")&amp;OFFSET('(6)定期点検調書'!$AT$12,AO930-1,0))  &amp;  IF(OFFSET('(6)定期点検調書'!$AV$12,AO930-1,0)="","","／"&amp;OFFSET('(6)定期点検調書'!$AU$12,AO930-1,0)&amp;TEXT(OFFSET('(6)定期点検調書'!$AV$12,AO930-1,0),"0.0")&amp;OFFSET('(6)定期点検調書'!$AX$12,AO930-1,0))  &amp;  IF(OFFSET('(6)定期点検調書'!$AZ$12,AO930-1,0)="","","／"&amp;OFFSET('(6)定期点検調書'!$AY$12,AO930-1,0)&amp;TEXT(OFFSET('(6)定期点検調書'!$AZ$12,AO930-1,0),"0.0")&amp;OFFSET('(6)定期点検調書'!$BB$12,AO930-1,0))</f>
        <v/>
      </c>
      <c r="AL945" s="700"/>
      <c r="AM945" s="700"/>
      <c r="AN945" s="700"/>
      <c r="AO945" s="700"/>
      <c r="AP945" s="700"/>
      <c r="AQ945" s="700"/>
      <c r="AR945" s="700"/>
      <c r="AS945" s="685" t="s">
        <v>1243</v>
      </c>
      <c r="AT945" s="685"/>
      <c r="AU945" s="685"/>
      <c r="AV945" s="685"/>
      <c r="AW945" s="685"/>
      <c r="AX945" s="685"/>
      <c r="AY945" s="685"/>
      <c r="AZ945" s="686" t="str">
        <f ca="1">OFFSET('(6)定期点検調書'!$F$12,AO930-1,0)</f>
        <v/>
      </c>
      <c r="BA945" s="687"/>
      <c r="BB945" s="687"/>
      <c r="BC945" s="687"/>
      <c r="BD945" s="687"/>
      <c r="BE945" s="687"/>
      <c r="BF945" s="687"/>
      <c r="BG945" s="688"/>
    </row>
    <row r="946" spans="2:86" ht="14.55" customHeight="1" x14ac:dyDescent="0.2">
      <c r="B946" s="683"/>
      <c r="C946" s="683"/>
      <c r="D946" s="683"/>
      <c r="E946" s="683"/>
      <c r="F946" s="683"/>
      <c r="G946" s="683"/>
      <c r="H946" s="701"/>
      <c r="I946" s="702"/>
      <c r="J946" s="702"/>
      <c r="K946" s="702"/>
      <c r="L946" s="702"/>
      <c r="M946" s="702"/>
      <c r="N946" s="702"/>
      <c r="O946" s="702"/>
      <c r="P946" s="685"/>
      <c r="Q946" s="685"/>
      <c r="R946" s="685"/>
      <c r="S946" s="685"/>
      <c r="T946" s="685"/>
      <c r="U946" s="685"/>
      <c r="V946" s="685"/>
      <c r="W946" s="689"/>
      <c r="X946" s="690"/>
      <c r="Y946" s="690"/>
      <c r="Z946" s="690"/>
      <c r="AA946" s="690"/>
      <c r="AB946" s="690"/>
      <c r="AC946" s="690"/>
      <c r="AD946" s="691"/>
      <c r="AE946" s="683"/>
      <c r="AF946" s="683"/>
      <c r="AG946" s="683"/>
      <c r="AH946" s="683"/>
      <c r="AI946" s="683"/>
      <c r="AJ946" s="683"/>
      <c r="AK946" s="701"/>
      <c r="AL946" s="702"/>
      <c r="AM946" s="702"/>
      <c r="AN946" s="702"/>
      <c r="AO946" s="702"/>
      <c r="AP946" s="702"/>
      <c r="AQ946" s="702"/>
      <c r="AR946" s="702"/>
      <c r="AS946" s="685"/>
      <c r="AT946" s="685"/>
      <c r="AU946" s="685"/>
      <c r="AV946" s="685"/>
      <c r="AW946" s="685"/>
      <c r="AX946" s="685"/>
      <c r="AY946" s="685"/>
      <c r="AZ946" s="689"/>
      <c r="BA946" s="690"/>
      <c r="BB946" s="690"/>
      <c r="BC946" s="690"/>
      <c r="BD946" s="690"/>
      <c r="BE946" s="690"/>
      <c r="BF946" s="690"/>
      <c r="BG946" s="691"/>
    </row>
    <row r="947" spans="2:86" ht="14.55" customHeight="1" x14ac:dyDescent="0.2">
      <c r="B947" s="659" t="s">
        <v>1242</v>
      </c>
      <c r="C947" s="660"/>
      <c r="D947" s="660"/>
      <c r="E947" s="660"/>
      <c r="F947" s="660"/>
      <c r="G947" s="661"/>
      <c r="H947" s="671"/>
      <c r="I947" s="672"/>
      <c r="J947" s="672"/>
      <c r="K947" s="672"/>
      <c r="L947" s="672"/>
      <c r="M947" s="672"/>
      <c r="N947" s="672"/>
      <c r="O947" s="672"/>
      <c r="P947" s="692" t="s">
        <v>996</v>
      </c>
      <c r="Q947" s="692"/>
      <c r="R947" s="692"/>
      <c r="S947" s="692"/>
      <c r="T947" s="692"/>
      <c r="U947" s="692"/>
      <c r="V947" s="692"/>
      <c r="W947" s="693"/>
      <c r="X947" s="694"/>
      <c r="Y947" s="694"/>
      <c r="Z947" s="694"/>
      <c r="AA947" s="694"/>
      <c r="AB947" s="694"/>
      <c r="AC947" s="694"/>
      <c r="AD947" s="695"/>
      <c r="AE947" s="659" t="s">
        <v>1242</v>
      </c>
      <c r="AF947" s="660"/>
      <c r="AG947" s="660"/>
      <c r="AH947" s="660"/>
      <c r="AI947" s="660"/>
      <c r="AJ947" s="661"/>
      <c r="AK947" s="671"/>
      <c r="AL947" s="672"/>
      <c r="AM947" s="672"/>
      <c r="AN947" s="672"/>
      <c r="AO947" s="672"/>
      <c r="AP947" s="672"/>
      <c r="AQ947" s="672"/>
      <c r="AR947" s="672"/>
      <c r="AS947" s="692" t="s">
        <v>996</v>
      </c>
      <c r="AT947" s="692"/>
      <c r="AU947" s="692"/>
      <c r="AV947" s="692"/>
      <c r="AW947" s="692"/>
      <c r="AX947" s="692"/>
      <c r="AY947" s="692"/>
      <c r="AZ947" s="693"/>
      <c r="BA947" s="694"/>
      <c r="BB947" s="694"/>
      <c r="BC947" s="694"/>
      <c r="BD947" s="694"/>
      <c r="BE947" s="694"/>
      <c r="BF947" s="694"/>
      <c r="BG947" s="695"/>
    </row>
    <row r="948" spans="2:86" ht="14.55" customHeight="1" x14ac:dyDescent="0.2">
      <c r="B948" s="662"/>
      <c r="C948" s="663"/>
      <c r="D948" s="663"/>
      <c r="E948" s="663"/>
      <c r="F948" s="663"/>
      <c r="G948" s="664"/>
      <c r="H948" s="674"/>
      <c r="I948" s="675"/>
      <c r="J948" s="675"/>
      <c r="K948" s="675"/>
      <c r="L948" s="675"/>
      <c r="M948" s="675"/>
      <c r="N948" s="675"/>
      <c r="O948" s="675"/>
      <c r="P948" s="692"/>
      <c r="Q948" s="692"/>
      <c r="R948" s="692"/>
      <c r="S948" s="692"/>
      <c r="T948" s="692"/>
      <c r="U948" s="692"/>
      <c r="V948" s="692"/>
      <c r="W948" s="696"/>
      <c r="X948" s="697"/>
      <c r="Y948" s="697"/>
      <c r="Z948" s="697"/>
      <c r="AA948" s="697"/>
      <c r="AB948" s="697"/>
      <c r="AC948" s="697"/>
      <c r="AD948" s="698"/>
      <c r="AE948" s="662"/>
      <c r="AF948" s="663"/>
      <c r="AG948" s="663"/>
      <c r="AH948" s="663"/>
      <c r="AI948" s="663"/>
      <c r="AJ948" s="664"/>
      <c r="AK948" s="674"/>
      <c r="AL948" s="675"/>
      <c r="AM948" s="675"/>
      <c r="AN948" s="675"/>
      <c r="AO948" s="675"/>
      <c r="AP948" s="675"/>
      <c r="AQ948" s="675"/>
      <c r="AR948" s="675"/>
      <c r="AS948" s="692"/>
      <c r="AT948" s="692"/>
      <c r="AU948" s="692"/>
      <c r="AV948" s="692"/>
      <c r="AW948" s="692"/>
      <c r="AX948" s="692"/>
      <c r="AY948" s="692"/>
      <c r="AZ948" s="696"/>
      <c r="BA948" s="697"/>
      <c r="BB948" s="697"/>
      <c r="BC948" s="697"/>
      <c r="BD948" s="697"/>
      <c r="BE948" s="697"/>
      <c r="BF948" s="697"/>
      <c r="BG948" s="698"/>
    </row>
    <row r="949" spans="2:86" ht="19.5" customHeight="1" x14ac:dyDescent="0.2">
      <c r="B949" s="683" t="s">
        <v>79</v>
      </c>
      <c r="C949" s="683"/>
      <c r="D949" s="683"/>
      <c r="E949" s="683"/>
      <c r="F949" s="683"/>
      <c r="G949" s="683"/>
      <c r="H949" s="684">
        <f ca="1">OFFSET('(6)定期点検調書'!$CA$12,L930-1,0)</f>
        <v>0</v>
      </c>
      <c r="I949" s="684"/>
      <c r="J949" s="684"/>
      <c r="K949" s="684"/>
      <c r="L949" s="684"/>
      <c r="M949" s="684"/>
      <c r="N949" s="684"/>
      <c r="O949" s="684"/>
      <c r="P949" s="684"/>
      <c r="Q949" s="684"/>
      <c r="R949" s="684"/>
      <c r="S949" s="684"/>
      <c r="T949" s="684"/>
      <c r="U949" s="684"/>
      <c r="V949" s="684"/>
      <c r="W949" s="684"/>
      <c r="X949" s="684"/>
      <c r="Y949" s="684"/>
      <c r="Z949" s="684"/>
      <c r="AA949" s="684"/>
      <c r="AB949" s="684"/>
      <c r="AC949" s="684"/>
      <c r="AD949" s="684"/>
      <c r="AE949" s="683" t="s">
        <v>79</v>
      </c>
      <c r="AF949" s="683"/>
      <c r="AG949" s="683"/>
      <c r="AH949" s="683"/>
      <c r="AI949" s="683"/>
      <c r="AJ949" s="683"/>
      <c r="AK949" s="684">
        <f ca="1">OFFSET('(6)定期点検調書'!$CA$12,AO930-1,0)</f>
        <v>0</v>
      </c>
      <c r="AL949" s="684"/>
      <c r="AM949" s="684"/>
      <c r="AN949" s="684"/>
      <c r="AO949" s="684"/>
      <c r="AP949" s="684"/>
      <c r="AQ949" s="684"/>
      <c r="AR949" s="684"/>
      <c r="AS949" s="684"/>
      <c r="AT949" s="684"/>
      <c r="AU949" s="684"/>
      <c r="AV949" s="684"/>
      <c r="AW949" s="684"/>
      <c r="AX949" s="684"/>
      <c r="AY949" s="684"/>
      <c r="AZ949" s="684"/>
      <c r="BA949" s="684"/>
      <c r="BB949" s="684"/>
      <c r="BC949" s="684"/>
      <c r="BD949" s="684"/>
      <c r="BE949" s="684"/>
      <c r="BF949" s="684"/>
      <c r="BG949" s="684"/>
      <c r="CH949" s="473"/>
    </row>
    <row r="950" spans="2:86" ht="19.5" customHeight="1" x14ac:dyDescent="0.2">
      <c r="B950" s="683"/>
      <c r="C950" s="683"/>
      <c r="D950" s="683"/>
      <c r="E950" s="683"/>
      <c r="F950" s="683"/>
      <c r="G950" s="683"/>
      <c r="H950" s="684"/>
      <c r="I950" s="684"/>
      <c r="J950" s="684"/>
      <c r="K950" s="684"/>
      <c r="L950" s="684"/>
      <c r="M950" s="684"/>
      <c r="N950" s="684"/>
      <c r="O950" s="684"/>
      <c r="P950" s="684"/>
      <c r="Q950" s="684"/>
      <c r="R950" s="684"/>
      <c r="S950" s="684"/>
      <c r="T950" s="684"/>
      <c r="U950" s="684"/>
      <c r="V950" s="684"/>
      <c r="W950" s="684"/>
      <c r="X950" s="684"/>
      <c r="Y950" s="684"/>
      <c r="Z950" s="684"/>
      <c r="AA950" s="684"/>
      <c r="AB950" s="684"/>
      <c r="AC950" s="684"/>
      <c r="AD950" s="684"/>
      <c r="AE950" s="683"/>
      <c r="AF950" s="683"/>
      <c r="AG950" s="683"/>
      <c r="AH950" s="683"/>
      <c r="AI950" s="683"/>
      <c r="AJ950" s="683"/>
      <c r="AK950" s="684"/>
      <c r="AL950" s="684"/>
      <c r="AM950" s="684"/>
      <c r="AN950" s="684"/>
      <c r="AO950" s="684"/>
      <c r="AP950" s="684"/>
      <c r="AQ950" s="684"/>
      <c r="AR950" s="684"/>
      <c r="AS950" s="684"/>
      <c r="AT950" s="684"/>
      <c r="AU950" s="684"/>
      <c r="AV950" s="684"/>
      <c r="AW950" s="684"/>
      <c r="AX950" s="684"/>
      <c r="AY950" s="684"/>
      <c r="AZ950" s="684"/>
      <c r="BA950" s="684"/>
      <c r="BB950" s="684"/>
      <c r="BC950" s="684"/>
      <c r="BD950" s="684"/>
      <c r="BE950" s="684"/>
      <c r="BF950" s="684"/>
      <c r="BG950" s="684"/>
    </row>
    <row r="951" spans="2:86" ht="14.55" customHeight="1" x14ac:dyDescent="0.2">
      <c r="B951" s="677" t="s">
        <v>1038</v>
      </c>
      <c r="C951" s="678"/>
      <c r="D951" s="677" t="s">
        <v>1237</v>
      </c>
      <c r="E951" s="719"/>
      <c r="F951" s="719"/>
      <c r="G951" s="719"/>
      <c r="H951" s="665">
        <f ca="1">OFFSET('(6)定期点検調書'!$B$12,L951-1,0)</f>
        <v>0</v>
      </c>
      <c r="I951" s="666"/>
      <c r="J951" s="666"/>
      <c r="K951" s="667"/>
      <c r="L951" s="703">
        <f>AO930+1</f>
        <v>91</v>
      </c>
      <c r="M951" s="703"/>
      <c r="N951" s="703"/>
      <c r="O951" s="703"/>
      <c r="P951" s="703"/>
      <c r="Q951" s="703"/>
      <c r="R951" s="703"/>
      <c r="S951" s="703"/>
      <c r="T951" s="703"/>
      <c r="U951" s="703"/>
      <c r="V951" s="703"/>
      <c r="W951" s="703"/>
      <c r="X951" s="703"/>
      <c r="Y951" s="703"/>
      <c r="Z951" s="703"/>
      <c r="AA951" s="703"/>
      <c r="AB951" s="703"/>
      <c r="AC951" s="703"/>
      <c r="AD951" s="704"/>
      <c r="AE951" s="677" t="s">
        <v>1038</v>
      </c>
      <c r="AF951" s="678"/>
      <c r="AG951" s="677" t="s">
        <v>1237</v>
      </c>
      <c r="AH951" s="719"/>
      <c r="AI951" s="719"/>
      <c r="AJ951" s="719"/>
      <c r="AK951" s="665">
        <f ca="1">OFFSET('(6)定期点検調書'!$B$12,AO951-1,0)</f>
        <v>0</v>
      </c>
      <c r="AL951" s="666"/>
      <c r="AM951" s="666"/>
      <c r="AN951" s="667"/>
      <c r="AO951" s="703">
        <f>L951+1</f>
        <v>92</v>
      </c>
      <c r="AP951" s="703"/>
      <c r="AQ951" s="703"/>
      <c r="AR951" s="703"/>
      <c r="AS951" s="703"/>
      <c r="AT951" s="703"/>
      <c r="AU951" s="703"/>
      <c r="AV951" s="703"/>
      <c r="AW951" s="703"/>
      <c r="AX951" s="703"/>
      <c r="AY951" s="703"/>
      <c r="AZ951" s="703"/>
      <c r="BA951" s="703"/>
      <c r="BB951" s="703"/>
      <c r="BC951" s="703"/>
      <c r="BD951" s="703"/>
      <c r="BE951" s="703"/>
      <c r="BF951" s="703"/>
      <c r="BG951" s="704"/>
    </row>
    <row r="952" spans="2:86" ht="14.55" customHeight="1" x14ac:dyDescent="0.2">
      <c r="B952" s="679"/>
      <c r="C952" s="680"/>
      <c r="D952" s="681"/>
      <c r="E952" s="720"/>
      <c r="F952" s="720"/>
      <c r="G952" s="720"/>
      <c r="H952" s="668"/>
      <c r="I952" s="669"/>
      <c r="J952" s="669"/>
      <c r="K952" s="670"/>
      <c r="L952" s="705"/>
      <c r="M952" s="705"/>
      <c r="N952" s="705"/>
      <c r="O952" s="705"/>
      <c r="P952" s="705"/>
      <c r="Q952" s="705"/>
      <c r="R952" s="705"/>
      <c r="S952" s="705"/>
      <c r="T952" s="705"/>
      <c r="U952" s="705"/>
      <c r="V952" s="705"/>
      <c r="W952" s="705"/>
      <c r="X952" s="705"/>
      <c r="Y952" s="705"/>
      <c r="Z952" s="705"/>
      <c r="AA952" s="705"/>
      <c r="AB952" s="705"/>
      <c r="AC952" s="705"/>
      <c r="AD952" s="706"/>
      <c r="AE952" s="679"/>
      <c r="AF952" s="680"/>
      <c r="AG952" s="681"/>
      <c r="AH952" s="720"/>
      <c r="AI952" s="720"/>
      <c r="AJ952" s="720"/>
      <c r="AK952" s="668"/>
      <c r="AL952" s="669"/>
      <c r="AM952" s="669"/>
      <c r="AN952" s="670"/>
      <c r="AO952" s="705"/>
      <c r="AP952" s="705"/>
      <c r="AQ952" s="705"/>
      <c r="AR952" s="705"/>
      <c r="AS952" s="705"/>
      <c r="AT952" s="705"/>
      <c r="AU952" s="705"/>
      <c r="AV952" s="705"/>
      <c r="AW952" s="705"/>
      <c r="AX952" s="705"/>
      <c r="AY952" s="705"/>
      <c r="AZ952" s="705"/>
      <c r="BA952" s="705"/>
      <c r="BB952" s="705"/>
      <c r="BC952" s="705"/>
      <c r="BD952" s="705"/>
      <c r="BE952" s="705"/>
      <c r="BF952" s="705"/>
      <c r="BG952" s="706"/>
    </row>
    <row r="953" spans="2:86" ht="14.55" customHeight="1" x14ac:dyDescent="0.2">
      <c r="B953" s="679"/>
      <c r="C953" s="680"/>
      <c r="D953" s="677" t="s">
        <v>992</v>
      </c>
      <c r="E953" s="719"/>
      <c r="F953" s="719"/>
      <c r="G953" s="719"/>
      <c r="H953" s="665">
        <f ca="1">OFFSET('(6)定期点検調書'!$D$12,L951-1,0)</f>
        <v>0</v>
      </c>
      <c r="I953" s="666"/>
      <c r="J953" s="666"/>
      <c r="K953" s="667"/>
      <c r="L953" s="705"/>
      <c r="M953" s="705"/>
      <c r="N953" s="705"/>
      <c r="O953" s="705"/>
      <c r="P953" s="705"/>
      <c r="Q953" s="705"/>
      <c r="R953" s="705"/>
      <c r="S953" s="705"/>
      <c r="T953" s="705"/>
      <c r="U953" s="705"/>
      <c r="V953" s="705"/>
      <c r="W953" s="705"/>
      <c r="X953" s="705"/>
      <c r="Y953" s="705"/>
      <c r="Z953" s="705"/>
      <c r="AA953" s="705"/>
      <c r="AB953" s="705"/>
      <c r="AC953" s="705"/>
      <c r="AD953" s="706"/>
      <c r="AE953" s="679"/>
      <c r="AF953" s="680"/>
      <c r="AG953" s="677" t="s">
        <v>992</v>
      </c>
      <c r="AH953" s="719"/>
      <c r="AI953" s="719"/>
      <c r="AJ953" s="719"/>
      <c r="AK953" s="665">
        <f ca="1">OFFSET('(6)定期点検調書'!$D$12,AO951-1,0)</f>
        <v>0</v>
      </c>
      <c r="AL953" s="666"/>
      <c r="AM953" s="666"/>
      <c r="AN953" s="667"/>
      <c r="AO953" s="705"/>
      <c r="AP953" s="705"/>
      <c r="AQ953" s="705"/>
      <c r="AR953" s="705"/>
      <c r="AS953" s="705"/>
      <c r="AT953" s="705"/>
      <c r="AU953" s="705"/>
      <c r="AV953" s="705"/>
      <c r="AW953" s="705"/>
      <c r="AX953" s="705"/>
      <c r="AY953" s="705"/>
      <c r="AZ953" s="705"/>
      <c r="BA953" s="705"/>
      <c r="BB953" s="705"/>
      <c r="BC953" s="705"/>
      <c r="BD953" s="705"/>
      <c r="BE953" s="705"/>
      <c r="BF953" s="705"/>
      <c r="BG953" s="706"/>
    </row>
    <row r="954" spans="2:86" ht="14.55" customHeight="1" x14ac:dyDescent="0.2">
      <c r="B954" s="681"/>
      <c r="C954" s="682"/>
      <c r="D954" s="681"/>
      <c r="E954" s="720"/>
      <c r="F954" s="720"/>
      <c r="G954" s="720"/>
      <c r="H954" s="668"/>
      <c r="I954" s="669"/>
      <c r="J954" s="669"/>
      <c r="K954" s="670"/>
      <c r="L954" s="705"/>
      <c r="M954" s="705"/>
      <c r="N954" s="705"/>
      <c r="O954" s="705"/>
      <c r="P954" s="705"/>
      <c r="Q954" s="705"/>
      <c r="R954" s="705"/>
      <c r="S954" s="705"/>
      <c r="T954" s="705"/>
      <c r="U954" s="705"/>
      <c r="V954" s="705"/>
      <c r="W954" s="705"/>
      <c r="X954" s="705"/>
      <c r="Y954" s="705"/>
      <c r="Z954" s="705"/>
      <c r="AA954" s="705"/>
      <c r="AB954" s="705"/>
      <c r="AC954" s="705"/>
      <c r="AD954" s="706"/>
      <c r="AE954" s="681"/>
      <c r="AF954" s="682"/>
      <c r="AG954" s="681"/>
      <c r="AH954" s="720"/>
      <c r="AI954" s="720"/>
      <c r="AJ954" s="720"/>
      <c r="AK954" s="668"/>
      <c r="AL954" s="669"/>
      <c r="AM954" s="669"/>
      <c r="AN954" s="670"/>
      <c r="AO954" s="705"/>
      <c r="AP954" s="705"/>
      <c r="AQ954" s="705"/>
      <c r="AR954" s="705"/>
      <c r="AS954" s="705"/>
      <c r="AT954" s="705"/>
      <c r="AU954" s="705"/>
      <c r="AV954" s="705"/>
      <c r="AW954" s="705"/>
      <c r="AX954" s="705"/>
      <c r="AY954" s="705"/>
      <c r="AZ954" s="705"/>
      <c r="BA954" s="705"/>
      <c r="BB954" s="705"/>
      <c r="BC954" s="705"/>
      <c r="BD954" s="705"/>
      <c r="BE954" s="705"/>
      <c r="BF954" s="705"/>
      <c r="BG954" s="706"/>
    </row>
    <row r="955" spans="2:86" ht="14.55" customHeight="1" x14ac:dyDescent="0.2">
      <c r="B955" s="677" t="s">
        <v>1238</v>
      </c>
      <c r="C955" s="678"/>
      <c r="D955" s="659" t="s">
        <v>993</v>
      </c>
      <c r="E955" s="660"/>
      <c r="F955" s="660"/>
      <c r="G955" s="660"/>
      <c r="H955" s="671">
        <f ca="1">OFFSET('(6)定期点検調書'!$AA$13,L951-1,0)</f>
        <v>0</v>
      </c>
      <c r="I955" s="672"/>
      <c r="J955" s="672"/>
      <c r="K955" s="673"/>
      <c r="L955" s="705"/>
      <c r="M955" s="705"/>
      <c r="N955" s="705"/>
      <c r="O955" s="705"/>
      <c r="P955" s="705"/>
      <c r="Q955" s="705"/>
      <c r="R955" s="705"/>
      <c r="S955" s="705"/>
      <c r="T955" s="705"/>
      <c r="U955" s="705"/>
      <c r="V955" s="705"/>
      <c r="W955" s="705"/>
      <c r="X955" s="705"/>
      <c r="Y955" s="705"/>
      <c r="Z955" s="705"/>
      <c r="AA955" s="705"/>
      <c r="AB955" s="705"/>
      <c r="AC955" s="705"/>
      <c r="AD955" s="706"/>
      <c r="AE955" s="677" t="s">
        <v>1238</v>
      </c>
      <c r="AF955" s="678"/>
      <c r="AG955" s="659" t="s">
        <v>993</v>
      </c>
      <c r="AH955" s="660"/>
      <c r="AI955" s="660"/>
      <c r="AJ955" s="660"/>
      <c r="AK955" s="671">
        <f ca="1">OFFSET('(6)定期点検調書'!$AA$13,AO951-1,0)</f>
        <v>0</v>
      </c>
      <c r="AL955" s="672"/>
      <c r="AM955" s="672"/>
      <c r="AN955" s="673"/>
      <c r="AO955" s="705"/>
      <c r="AP955" s="705"/>
      <c r="AQ955" s="705"/>
      <c r="AR955" s="705"/>
      <c r="AS955" s="705"/>
      <c r="AT955" s="705"/>
      <c r="AU955" s="705"/>
      <c r="AV955" s="705"/>
      <c r="AW955" s="705"/>
      <c r="AX955" s="705"/>
      <c r="AY955" s="705"/>
      <c r="AZ955" s="705"/>
      <c r="BA955" s="705"/>
      <c r="BB955" s="705"/>
      <c r="BC955" s="705"/>
      <c r="BD955" s="705"/>
      <c r="BE955" s="705"/>
      <c r="BF955" s="705"/>
      <c r="BG955" s="706"/>
    </row>
    <row r="956" spans="2:86" ht="14.55" customHeight="1" x14ac:dyDescent="0.2">
      <c r="B956" s="679"/>
      <c r="C956" s="680"/>
      <c r="D956" s="662"/>
      <c r="E956" s="663"/>
      <c r="F956" s="663"/>
      <c r="G956" s="663"/>
      <c r="H956" s="674"/>
      <c r="I956" s="675"/>
      <c r="J956" s="675"/>
      <c r="K956" s="676"/>
      <c r="L956" s="705"/>
      <c r="M956" s="705"/>
      <c r="N956" s="705"/>
      <c r="O956" s="705"/>
      <c r="P956" s="705"/>
      <c r="Q956" s="705"/>
      <c r="R956" s="705"/>
      <c r="S956" s="705"/>
      <c r="T956" s="705"/>
      <c r="U956" s="705"/>
      <c r="V956" s="705"/>
      <c r="W956" s="705"/>
      <c r="X956" s="705"/>
      <c r="Y956" s="705"/>
      <c r="Z956" s="705"/>
      <c r="AA956" s="705"/>
      <c r="AB956" s="705"/>
      <c r="AC956" s="705"/>
      <c r="AD956" s="706"/>
      <c r="AE956" s="679"/>
      <c r="AF956" s="680"/>
      <c r="AG956" s="662"/>
      <c r="AH956" s="663"/>
      <c r="AI956" s="663"/>
      <c r="AJ956" s="663"/>
      <c r="AK956" s="674"/>
      <c r="AL956" s="675"/>
      <c r="AM956" s="675"/>
      <c r="AN956" s="676"/>
      <c r="AO956" s="705"/>
      <c r="AP956" s="705"/>
      <c r="AQ956" s="705"/>
      <c r="AR956" s="705"/>
      <c r="AS956" s="705"/>
      <c r="AT956" s="705"/>
      <c r="AU956" s="705"/>
      <c r="AV956" s="705"/>
      <c r="AW956" s="705"/>
      <c r="AX956" s="705"/>
      <c r="AY956" s="705"/>
      <c r="AZ956" s="705"/>
      <c r="BA956" s="705"/>
      <c r="BB956" s="705"/>
      <c r="BC956" s="705"/>
      <c r="BD956" s="705"/>
      <c r="BE956" s="705"/>
      <c r="BF956" s="705"/>
      <c r="BG956" s="706"/>
    </row>
    <row r="957" spans="2:86" ht="14.55" customHeight="1" x14ac:dyDescent="0.2">
      <c r="B957" s="679"/>
      <c r="C957" s="680"/>
      <c r="D957" s="659" t="s">
        <v>1239</v>
      </c>
      <c r="E957" s="660"/>
      <c r="F957" s="660"/>
      <c r="G957" s="660"/>
      <c r="H957" s="665">
        <f ca="1">OFFSET('(6)定期点検調書'!$AD$12,L951-1,0)</f>
        <v>0</v>
      </c>
      <c r="I957" s="666"/>
      <c r="J957" s="666"/>
      <c r="K957" s="667"/>
      <c r="L957" s="705"/>
      <c r="M957" s="705"/>
      <c r="N957" s="705"/>
      <c r="O957" s="705"/>
      <c r="P957" s="705"/>
      <c r="Q957" s="705"/>
      <c r="R957" s="705"/>
      <c r="S957" s="705"/>
      <c r="T957" s="705"/>
      <c r="U957" s="705"/>
      <c r="V957" s="705"/>
      <c r="W957" s="705"/>
      <c r="X957" s="705"/>
      <c r="Y957" s="705"/>
      <c r="Z957" s="705"/>
      <c r="AA957" s="705"/>
      <c r="AB957" s="705"/>
      <c r="AC957" s="705"/>
      <c r="AD957" s="706"/>
      <c r="AE957" s="679"/>
      <c r="AF957" s="680"/>
      <c r="AG957" s="659" t="s">
        <v>1239</v>
      </c>
      <c r="AH957" s="660"/>
      <c r="AI957" s="660"/>
      <c r="AJ957" s="660"/>
      <c r="AK957" s="665">
        <f ca="1">OFFSET('(6)定期点検調書'!$AD$12,AO951-1,0)</f>
        <v>0</v>
      </c>
      <c r="AL957" s="666"/>
      <c r="AM957" s="666"/>
      <c r="AN957" s="667"/>
      <c r="AO957" s="705"/>
      <c r="AP957" s="705"/>
      <c r="AQ957" s="705"/>
      <c r="AR957" s="705"/>
      <c r="AS957" s="705"/>
      <c r="AT957" s="705"/>
      <c r="AU957" s="705"/>
      <c r="AV957" s="705"/>
      <c r="AW957" s="705"/>
      <c r="AX957" s="705"/>
      <c r="AY957" s="705"/>
      <c r="AZ957" s="705"/>
      <c r="BA957" s="705"/>
      <c r="BB957" s="705"/>
      <c r="BC957" s="705"/>
      <c r="BD957" s="705"/>
      <c r="BE957" s="705"/>
      <c r="BF957" s="705"/>
      <c r="BG957" s="706"/>
    </row>
    <row r="958" spans="2:86" ht="14.55" customHeight="1" x14ac:dyDescent="0.2">
      <c r="B958" s="681"/>
      <c r="C958" s="682"/>
      <c r="D958" s="662"/>
      <c r="E958" s="663"/>
      <c r="F958" s="663"/>
      <c r="G958" s="663"/>
      <c r="H958" s="668"/>
      <c r="I958" s="669"/>
      <c r="J958" s="669"/>
      <c r="K958" s="670"/>
      <c r="L958" s="705"/>
      <c r="M958" s="705"/>
      <c r="N958" s="705"/>
      <c r="O958" s="705"/>
      <c r="P958" s="705"/>
      <c r="Q958" s="705"/>
      <c r="R958" s="705"/>
      <c r="S958" s="705"/>
      <c r="T958" s="705"/>
      <c r="U958" s="705"/>
      <c r="V958" s="705"/>
      <c r="W958" s="705"/>
      <c r="X958" s="705"/>
      <c r="Y958" s="705"/>
      <c r="Z958" s="705"/>
      <c r="AA958" s="705"/>
      <c r="AB958" s="705"/>
      <c r="AC958" s="705"/>
      <c r="AD958" s="706"/>
      <c r="AE958" s="681"/>
      <c r="AF958" s="682"/>
      <c r="AG958" s="662"/>
      <c r="AH958" s="663"/>
      <c r="AI958" s="663"/>
      <c r="AJ958" s="663"/>
      <c r="AK958" s="668"/>
      <c r="AL958" s="669"/>
      <c r="AM958" s="669"/>
      <c r="AN958" s="670"/>
      <c r="AO958" s="705"/>
      <c r="AP958" s="705"/>
      <c r="AQ958" s="705"/>
      <c r="AR958" s="705"/>
      <c r="AS958" s="705"/>
      <c r="AT958" s="705"/>
      <c r="AU958" s="705"/>
      <c r="AV958" s="705"/>
      <c r="AW958" s="705"/>
      <c r="AX958" s="705"/>
      <c r="AY958" s="705"/>
      <c r="AZ958" s="705"/>
      <c r="BA958" s="705"/>
      <c r="BB958" s="705"/>
      <c r="BC958" s="705"/>
      <c r="BD958" s="705"/>
      <c r="BE958" s="705"/>
      <c r="BF958" s="705"/>
      <c r="BG958" s="706"/>
    </row>
    <row r="959" spans="2:86" ht="28.95" customHeight="1" x14ac:dyDescent="0.2">
      <c r="B959" s="716" t="s">
        <v>995</v>
      </c>
      <c r="C959" s="717"/>
      <c r="D959" s="717"/>
      <c r="E959" s="717"/>
      <c r="F959" s="717"/>
      <c r="G959" s="718"/>
      <c r="H959" s="709">
        <f ca="1">OFFSET('(6)定期点検調書'!$AK$12,L951-1,0)</f>
        <v>0</v>
      </c>
      <c r="I959" s="710"/>
      <c r="J959" s="710"/>
      <c r="K959" s="711"/>
      <c r="L959" s="705"/>
      <c r="M959" s="705"/>
      <c r="N959" s="705"/>
      <c r="O959" s="705"/>
      <c r="P959" s="705"/>
      <c r="Q959" s="705"/>
      <c r="R959" s="705"/>
      <c r="S959" s="705"/>
      <c r="T959" s="705"/>
      <c r="U959" s="705"/>
      <c r="V959" s="705"/>
      <c r="W959" s="705"/>
      <c r="X959" s="705"/>
      <c r="Y959" s="705"/>
      <c r="Z959" s="705"/>
      <c r="AA959" s="705"/>
      <c r="AB959" s="705"/>
      <c r="AC959" s="705"/>
      <c r="AD959" s="706"/>
      <c r="AE959" s="716" t="s">
        <v>995</v>
      </c>
      <c r="AF959" s="717"/>
      <c r="AG959" s="717"/>
      <c r="AH959" s="717"/>
      <c r="AI959" s="717"/>
      <c r="AJ959" s="718"/>
      <c r="AK959" s="709">
        <f ca="1">OFFSET('(6)定期点検調書'!$AK$12,AO951-1,0)</f>
        <v>0</v>
      </c>
      <c r="AL959" s="710"/>
      <c r="AM959" s="710"/>
      <c r="AN959" s="711"/>
      <c r="AO959" s="705"/>
      <c r="AP959" s="705"/>
      <c r="AQ959" s="705"/>
      <c r="AR959" s="705"/>
      <c r="AS959" s="705"/>
      <c r="AT959" s="705"/>
      <c r="AU959" s="705"/>
      <c r="AV959" s="705"/>
      <c r="AW959" s="705"/>
      <c r="AX959" s="705"/>
      <c r="AY959" s="705"/>
      <c r="AZ959" s="705"/>
      <c r="BA959" s="705"/>
      <c r="BB959" s="705"/>
      <c r="BC959" s="705"/>
      <c r="BD959" s="705"/>
      <c r="BE959" s="705"/>
      <c r="BF959" s="705"/>
      <c r="BG959" s="706"/>
    </row>
    <row r="960" spans="2:86" ht="14.55" customHeight="1" x14ac:dyDescent="0.2">
      <c r="B960" s="677" t="s">
        <v>1240</v>
      </c>
      <c r="C960" s="661"/>
      <c r="D960" s="659" t="s">
        <v>994</v>
      </c>
      <c r="E960" s="660"/>
      <c r="F960" s="660"/>
      <c r="G960" s="661"/>
      <c r="H960" s="699" t="str">
        <f ca="1">OFFSET('(6)定期点検調書'!$BY$12,L951-1,0)</f>
        <v/>
      </c>
      <c r="I960" s="700"/>
      <c r="J960" s="700"/>
      <c r="K960" s="714"/>
      <c r="L960" s="705"/>
      <c r="M960" s="705"/>
      <c r="N960" s="705"/>
      <c r="O960" s="705"/>
      <c r="P960" s="705"/>
      <c r="Q960" s="705"/>
      <c r="R960" s="705"/>
      <c r="S960" s="705"/>
      <c r="T960" s="705"/>
      <c r="U960" s="705"/>
      <c r="V960" s="705"/>
      <c r="W960" s="705"/>
      <c r="X960" s="705"/>
      <c r="Y960" s="705"/>
      <c r="Z960" s="705"/>
      <c r="AA960" s="705"/>
      <c r="AB960" s="705"/>
      <c r="AC960" s="705"/>
      <c r="AD960" s="706"/>
      <c r="AE960" s="677" t="s">
        <v>1240</v>
      </c>
      <c r="AF960" s="661"/>
      <c r="AG960" s="659" t="s">
        <v>994</v>
      </c>
      <c r="AH960" s="660"/>
      <c r="AI960" s="660"/>
      <c r="AJ960" s="661"/>
      <c r="AK960" s="699" t="str">
        <f ca="1">OFFSET('(6)定期点検調書'!$BY$12,AO951-1,0)</f>
        <v/>
      </c>
      <c r="AL960" s="700"/>
      <c r="AM960" s="700"/>
      <c r="AN960" s="714"/>
      <c r="AO960" s="705"/>
      <c r="AP960" s="705"/>
      <c r="AQ960" s="705"/>
      <c r="AR960" s="705"/>
      <c r="AS960" s="705"/>
      <c r="AT960" s="705"/>
      <c r="AU960" s="705"/>
      <c r="AV960" s="705"/>
      <c r="AW960" s="705"/>
      <c r="AX960" s="705"/>
      <c r="AY960" s="705"/>
      <c r="AZ960" s="705"/>
      <c r="BA960" s="705"/>
      <c r="BB960" s="705"/>
      <c r="BC960" s="705"/>
      <c r="BD960" s="705"/>
      <c r="BE960" s="705"/>
      <c r="BF960" s="705"/>
      <c r="BG960" s="706"/>
    </row>
    <row r="961" spans="2:86" ht="14.55" customHeight="1" x14ac:dyDescent="0.2">
      <c r="B961" s="712"/>
      <c r="C961" s="713"/>
      <c r="D961" s="662"/>
      <c r="E961" s="663"/>
      <c r="F961" s="663"/>
      <c r="G961" s="664"/>
      <c r="H961" s="701"/>
      <c r="I961" s="702"/>
      <c r="J961" s="702"/>
      <c r="K961" s="715"/>
      <c r="L961" s="705"/>
      <c r="M961" s="705"/>
      <c r="N961" s="705"/>
      <c r="O961" s="705"/>
      <c r="P961" s="705"/>
      <c r="Q961" s="705"/>
      <c r="R961" s="705"/>
      <c r="S961" s="705"/>
      <c r="T961" s="705"/>
      <c r="U961" s="705"/>
      <c r="V961" s="705"/>
      <c r="W961" s="705"/>
      <c r="X961" s="705"/>
      <c r="Y961" s="705"/>
      <c r="Z961" s="705"/>
      <c r="AA961" s="705"/>
      <c r="AB961" s="705"/>
      <c r="AC961" s="705"/>
      <c r="AD961" s="706"/>
      <c r="AE961" s="712"/>
      <c r="AF961" s="713"/>
      <c r="AG961" s="662"/>
      <c r="AH961" s="663"/>
      <c r="AI961" s="663"/>
      <c r="AJ961" s="664"/>
      <c r="AK961" s="701"/>
      <c r="AL961" s="702"/>
      <c r="AM961" s="702"/>
      <c r="AN961" s="715"/>
      <c r="AO961" s="705"/>
      <c r="AP961" s="705"/>
      <c r="AQ961" s="705"/>
      <c r="AR961" s="705"/>
      <c r="AS961" s="705"/>
      <c r="AT961" s="705"/>
      <c r="AU961" s="705"/>
      <c r="AV961" s="705"/>
      <c r="AW961" s="705"/>
      <c r="AX961" s="705"/>
      <c r="AY961" s="705"/>
      <c r="AZ961" s="705"/>
      <c r="BA961" s="705"/>
      <c r="BB961" s="705"/>
      <c r="BC961" s="705"/>
      <c r="BD961" s="705"/>
      <c r="BE961" s="705"/>
      <c r="BF961" s="705"/>
      <c r="BG961" s="706"/>
    </row>
    <row r="962" spans="2:86" ht="14.55" customHeight="1" x14ac:dyDescent="0.2">
      <c r="B962" s="712"/>
      <c r="C962" s="713"/>
      <c r="D962" s="659" t="s">
        <v>1186</v>
      </c>
      <c r="E962" s="660"/>
      <c r="F962" s="660"/>
      <c r="G962" s="661"/>
      <c r="H962" s="665">
        <f ca="1">OFFSET('(6)定期点検調書'!$BC$12,L951-1,0)</f>
        <v>0</v>
      </c>
      <c r="I962" s="666"/>
      <c r="J962" s="666"/>
      <c r="K962" s="667"/>
      <c r="L962" s="705"/>
      <c r="M962" s="705"/>
      <c r="N962" s="705"/>
      <c r="O962" s="705"/>
      <c r="P962" s="705"/>
      <c r="Q962" s="705"/>
      <c r="R962" s="705"/>
      <c r="S962" s="705"/>
      <c r="T962" s="705"/>
      <c r="U962" s="705"/>
      <c r="V962" s="705"/>
      <c r="W962" s="705"/>
      <c r="X962" s="705"/>
      <c r="Y962" s="705"/>
      <c r="Z962" s="705"/>
      <c r="AA962" s="705"/>
      <c r="AB962" s="705"/>
      <c r="AC962" s="705"/>
      <c r="AD962" s="706"/>
      <c r="AE962" s="712"/>
      <c r="AF962" s="713"/>
      <c r="AG962" s="659" t="s">
        <v>1186</v>
      </c>
      <c r="AH962" s="660"/>
      <c r="AI962" s="660"/>
      <c r="AJ962" s="661"/>
      <c r="AK962" s="665">
        <f ca="1">OFFSET('(6)定期点検調書'!$BC$12,AO951-1,0)</f>
        <v>0</v>
      </c>
      <c r="AL962" s="666"/>
      <c r="AM962" s="666"/>
      <c r="AN962" s="667"/>
      <c r="AO962" s="705"/>
      <c r="AP962" s="705"/>
      <c r="AQ962" s="705"/>
      <c r="AR962" s="705"/>
      <c r="AS962" s="705"/>
      <c r="AT962" s="705"/>
      <c r="AU962" s="705"/>
      <c r="AV962" s="705"/>
      <c r="AW962" s="705"/>
      <c r="AX962" s="705"/>
      <c r="AY962" s="705"/>
      <c r="AZ962" s="705"/>
      <c r="BA962" s="705"/>
      <c r="BB962" s="705"/>
      <c r="BC962" s="705"/>
      <c r="BD962" s="705"/>
      <c r="BE962" s="705"/>
      <c r="BF962" s="705"/>
      <c r="BG962" s="706"/>
    </row>
    <row r="963" spans="2:86" ht="14.55" customHeight="1" x14ac:dyDescent="0.2">
      <c r="B963" s="712"/>
      <c r="C963" s="713"/>
      <c r="D963" s="662"/>
      <c r="E963" s="663"/>
      <c r="F963" s="663"/>
      <c r="G963" s="664"/>
      <c r="H963" s="668"/>
      <c r="I963" s="669"/>
      <c r="J963" s="669"/>
      <c r="K963" s="670"/>
      <c r="L963" s="705"/>
      <c r="M963" s="705"/>
      <c r="N963" s="705"/>
      <c r="O963" s="705"/>
      <c r="P963" s="705"/>
      <c r="Q963" s="705"/>
      <c r="R963" s="705"/>
      <c r="S963" s="705"/>
      <c r="T963" s="705"/>
      <c r="U963" s="705"/>
      <c r="V963" s="705"/>
      <c r="W963" s="705"/>
      <c r="X963" s="705"/>
      <c r="Y963" s="705"/>
      <c r="Z963" s="705"/>
      <c r="AA963" s="705"/>
      <c r="AB963" s="705"/>
      <c r="AC963" s="705"/>
      <c r="AD963" s="706"/>
      <c r="AE963" s="712"/>
      <c r="AF963" s="713"/>
      <c r="AG963" s="662"/>
      <c r="AH963" s="663"/>
      <c r="AI963" s="663"/>
      <c r="AJ963" s="664"/>
      <c r="AK963" s="668"/>
      <c r="AL963" s="669"/>
      <c r="AM963" s="669"/>
      <c r="AN963" s="670"/>
      <c r="AO963" s="705"/>
      <c r="AP963" s="705"/>
      <c r="AQ963" s="705"/>
      <c r="AR963" s="705"/>
      <c r="AS963" s="705"/>
      <c r="AT963" s="705"/>
      <c r="AU963" s="705"/>
      <c r="AV963" s="705"/>
      <c r="AW963" s="705"/>
      <c r="AX963" s="705"/>
      <c r="AY963" s="705"/>
      <c r="AZ963" s="705"/>
      <c r="BA963" s="705"/>
      <c r="BB963" s="705"/>
      <c r="BC963" s="705"/>
      <c r="BD963" s="705"/>
      <c r="BE963" s="705"/>
      <c r="BF963" s="705"/>
      <c r="BG963" s="706"/>
    </row>
    <row r="964" spans="2:86" ht="14.55" customHeight="1" x14ac:dyDescent="0.2">
      <c r="B964" s="712"/>
      <c r="C964" s="713"/>
      <c r="D964" s="659" t="s">
        <v>1187</v>
      </c>
      <c r="E964" s="660"/>
      <c r="F964" s="660"/>
      <c r="G964" s="661"/>
      <c r="H964" s="665">
        <f ca="1">OFFSET('(6)定期点検調書'!$BF$12,L951-1,0)</f>
        <v>0</v>
      </c>
      <c r="I964" s="666"/>
      <c r="J964" s="666"/>
      <c r="K964" s="667"/>
      <c r="L964" s="705"/>
      <c r="M964" s="705"/>
      <c r="N964" s="705"/>
      <c r="O964" s="705"/>
      <c r="P964" s="705"/>
      <c r="Q964" s="705"/>
      <c r="R964" s="705"/>
      <c r="S964" s="705"/>
      <c r="T964" s="705"/>
      <c r="U964" s="705"/>
      <c r="V964" s="705"/>
      <c r="W964" s="705"/>
      <c r="X964" s="705"/>
      <c r="Y964" s="705"/>
      <c r="Z964" s="705"/>
      <c r="AA964" s="705"/>
      <c r="AB964" s="705"/>
      <c r="AC964" s="705"/>
      <c r="AD964" s="706"/>
      <c r="AE964" s="712"/>
      <c r="AF964" s="713"/>
      <c r="AG964" s="659" t="s">
        <v>1187</v>
      </c>
      <c r="AH964" s="660"/>
      <c r="AI964" s="660"/>
      <c r="AJ964" s="661"/>
      <c r="AK964" s="665">
        <f ca="1">OFFSET('(6)定期点検調書'!$BF$12,AO951-1,0)</f>
        <v>0</v>
      </c>
      <c r="AL964" s="666"/>
      <c r="AM964" s="666"/>
      <c r="AN964" s="667"/>
      <c r="AO964" s="705"/>
      <c r="AP964" s="705"/>
      <c r="AQ964" s="705"/>
      <c r="AR964" s="705"/>
      <c r="AS964" s="705"/>
      <c r="AT964" s="705"/>
      <c r="AU964" s="705"/>
      <c r="AV964" s="705"/>
      <c r="AW964" s="705"/>
      <c r="AX964" s="705"/>
      <c r="AY964" s="705"/>
      <c r="AZ964" s="705"/>
      <c r="BA964" s="705"/>
      <c r="BB964" s="705"/>
      <c r="BC964" s="705"/>
      <c r="BD964" s="705"/>
      <c r="BE964" s="705"/>
      <c r="BF964" s="705"/>
      <c r="BG964" s="706"/>
    </row>
    <row r="965" spans="2:86" ht="14.55" customHeight="1" x14ac:dyDescent="0.2">
      <c r="B965" s="662"/>
      <c r="C965" s="664"/>
      <c r="D965" s="662"/>
      <c r="E965" s="663"/>
      <c r="F965" s="663"/>
      <c r="G965" s="664"/>
      <c r="H965" s="668"/>
      <c r="I965" s="669"/>
      <c r="J965" s="669"/>
      <c r="K965" s="670"/>
      <c r="L965" s="707"/>
      <c r="M965" s="707"/>
      <c r="N965" s="707"/>
      <c r="O965" s="707"/>
      <c r="P965" s="707"/>
      <c r="Q965" s="707"/>
      <c r="R965" s="707"/>
      <c r="S965" s="707"/>
      <c r="T965" s="707"/>
      <c r="U965" s="707"/>
      <c r="V965" s="707"/>
      <c r="W965" s="707"/>
      <c r="X965" s="707"/>
      <c r="Y965" s="707"/>
      <c r="Z965" s="707"/>
      <c r="AA965" s="707"/>
      <c r="AB965" s="707"/>
      <c r="AC965" s="707"/>
      <c r="AD965" s="708"/>
      <c r="AE965" s="662"/>
      <c r="AF965" s="664"/>
      <c r="AG965" s="662"/>
      <c r="AH965" s="663"/>
      <c r="AI965" s="663"/>
      <c r="AJ965" s="664"/>
      <c r="AK965" s="668"/>
      <c r="AL965" s="669"/>
      <c r="AM965" s="669"/>
      <c r="AN965" s="670"/>
      <c r="AO965" s="707"/>
      <c r="AP965" s="707"/>
      <c r="AQ965" s="707"/>
      <c r="AR965" s="707"/>
      <c r="AS965" s="707"/>
      <c r="AT965" s="707"/>
      <c r="AU965" s="707"/>
      <c r="AV965" s="707"/>
      <c r="AW965" s="707"/>
      <c r="AX965" s="707"/>
      <c r="AY965" s="707"/>
      <c r="AZ965" s="707"/>
      <c r="BA965" s="707"/>
      <c r="BB965" s="707"/>
      <c r="BC965" s="707"/>
      <c r="BD965" s="707"/>
      <c r="BE965" s="707"/>
      <c r="BF965" s="707"/>
      <c r="BG965" s="708"/>
    </row>
    <row r="966" spans="2:86" ht="14.55" customHeight="1" x14ac:dyDescent="0.2">
      <c r="B966" s="683" t="s">
        <v>1241</v>
      </c>
      <c r="C966" s="683"/>
      <c r="D966" s="683"/>
      <c r="E966" s="683"/>
      <c r="F966" s="683"/>
      <c r="G966" s="683"/>
      <c r="H966" s="699" t="str">
        <f ca="1">IF(OFFSET('(6)定期点検調書'!$AR$12,L951-1,0)="","",OFFSET('(6)定期点検調書'!$AQ$12,L951-1,0)&amp;TEXT(OFFSET('(6)定期点検調書'!$AR$12,L951-1,0),"0.0")&amp;OFFSET('(6)定期点検調書'!$AT$12,L951-1,0))  &amp;  IF(OFFSET('(6)定期点検調書'!$AV$12,L951-1,0)="","","／"&amp;OFFSET('(6)定期点検調書'!$AU$12,L951-1,0)&amp;TEXT(OFFSET('(6)定期点検調書'!$AV$12,L951-1,0),"0.0")&amp;OFFSET('(6)定期点検調書'!$AX$12,L951-1,0))  &amp;  IF(OFFSET('(6)定期点検調書'!$AZ$12,L951-1,0)="","","／"&amp;OFFSET('(6)定期点検調書'!$AY$12,L951-1,0)&amp;TEXT(OFFSET('(6)定期点検調書'!$AZ$12,L951-1,0),"0.0")&amp;OFFSET('(6)定期点検調書'!$BB$12,L951-1,0))</f>
        <v/>
      </c>
      <c r="I966" s="700"/>
      <c r="J966" s="700"/>
      <c r="K966" s="700"/>
      <c r="L966" s="700"/>
      <c r="M966" s="700"/>
      <c r="N966" s="700"/>
      <c r="O966" s="700"/>
      <c r="P966" s="685" t="s">
        <v>1243</v>
      </c>
      <c r="Q966" s="685"/>
      <c r="R966" s="685"/>
      <c r="S966" s="685"/>
      <c r="T966" s="685"/>
      <c r="U966" s="685"/>
      <c r="V966" s="685"/>
      <c r="W966" s="686" t="str">
        <f ca="1">OFFSET('(6)定期点検調書'!$F$12,L951-1,0)</f>
        <v/>
      </c>
      <c r="X966" s="687"/>
      <c r="Y966" s="687"/>
      <c r="Z966" s="687"/>
      <c r="AA966" s="687"/>
      <c r="AB966" s="687"/>
      <c r="AC966" s="687"/>
      <c r="AD966" s="688"/>
      <c r="AE966" s="683" t="s">
        <v>1241</v>
      </c>
      <c r="AF966" s="683"/>
      <c r="AG966" s="683"/>
      <c r="AH966" s="683"/>
      <c r="AI966" s="683"/>
      <c r="AJ966" s="683"/>
      <c r="AK966" s="699" t="str">
        <f ca="1">IF(OFFSET('(6)定期点検調書'!$AR$12,AO951-1,0)="","",OFFSET('(6)定期点検調書'!$AQ$12,AO951-1,0)&amp;TEXT(OFFSET('(6)定期点検調書'!$AR$12,AO951-1,0),"0.0")&amp;OFFSET('(6)定期点検調書'!$AT$12,AO951-1,0))  &amp;  IF(OFFSET('(6)定期点検調書'!$AV$12,AO951-1,0)="","","／"&amp;OFFSET('(6)定期点検調書'!$AU$12,AO951-1,0)&amp;TEXT(OFFSET('(6)定期点検調書'!$AV$12,AO951-1,0),"0.0")&amp;OFFSET('(6)定期点検調書'!$AX$12,AO951-1,0))  &amp;  IF(OFFSET('(6)定期点検調書'!$AZ$12,AO951-1,0)="","","／"&amp;OFFSET('(6)定期点検調書'!$AY$12,AO951-1,0)&amp;TEXT(OFFSET('(6)定期点検調書'!$AZ$12,AO951-1,0),"0.0")&amp;OFFSET('(6)定期点検調書'!$BB$12,AO951-1,0))</f>
        <v/>
      </c>
      <c r="AL966" s="700"/>
      <c r="AM966" s="700"/>
      <c r="AN966" s="700"/>
      <c r="AO966" s="700"/>
      <c r="AP966" s="700"/>
      <c r="AQ966" s="700"/>
      <c r="AR966" s="700"/>
      <c r="AS966" s="685" t="s">
        <v>1243</v>
      </c>
      <c r="AT966" s="685"/>
      <c r="AU966" s="685"/>
      <c r="AV966" s="685"/>
      <c r="AW966" s="685"/>
      <c r="AX966" s="685"/>
      <c r="AY966" s="685"/>
      <c r="AZ966" s="686" t="str">
        <f ca="1">OFFSET('(6)定期点検調書'!$F$12,AO951-1,0)</f>
        <v/>
      </c>
      <c r="BA966" s="687"/>
      <c r="BB966" s="687"/>
      <c r="BC966" s="687"/>
      <c r="BD966" s="687"/>
      <c r="BE966" s="687"/>
      <c r="BF966" s="687"/>
      <c r="BG966" s="688"/>
    </row>
    <row r="967" spans="2:86" ht="14.55" customHeight="1" x14ac:dyDescent="0.2">
      <c r="B967" s="683"/>
      <c r="C967" s="683"/>
      <c r="D967" s="683"/>
      <c r="E967" s="683"/>
      <c r="F967" s="683"/>
      <c r="G967" s="683"/>
      <c r="H967" s="701"/>
      <c r="I967" s="702"/>
      <c r="J967" s="702"/>
      <c r="K967" s="702"/>
      <c r="L967" s="702"/>
      <c r="M967" s="702"/>
      <c r="N967" s="702"/>
      <c r="O967" s="702"/>
      <c r="P967" s="685"/>
      <c r="Q967" s="685"/>
      <c r="R967" s="685"/>
      <c r="S967" s="685"/>
      <c r="T967" s="685"/>
      <c r="U967" s="685"/>
      <c r="V967" s="685"/>
      <c r="W967" s="689"/>
      <c r="X967" s="690"/>
      <c r="Y967" s="690"/>
      <c r="Z967" s="690"/>
      <c r="AA967" s="690"/>
      <c r="AB967" s="690"/>
      <c r="AC967" s="690"/>
      <c r="AD967" s="691"/>
      <c r="AE967" s="683"/>
      <c r="AF967" s="683"/>
      <c r="AG967" s="683"/>
      <c r="AH967" s="683"/>
      <c r="AI967" s="683"/>
      <c r="AJ967" s="683"/>
      <c r="AK967" s="701"/>
      <c r="AL967" s="702"/>
      <c r="AM967" s="702"/>
      <c r="AN967" s="702"/>
      <c r="AO967" s="702"/>
      <c r="AP967" s="702"/>
      <c r="AQ967" s="702"/>
      <c r="AR967" s="702"/>
      <c r="AS967" s="685"/>
      <c r="AT967" s="685"/>
      <c r="AU967" s="685"/>
      <c r="AV967" s="685"/>
      <c r="AW967" s="685"/>
      <c r="AX967" s="685"/>
      <c r="AY967" s="685"/>
      <c r="AZ967" s="689"/>
      <c r="BA967" s="690"/>
      <c r="BB967" s="690"/>
      <c r="BC967" s="690"/>
      <c r="BD967" s="690"/>
      <c r="BE967" s="690"/>
      <c r="BF967" s="690"/>
      <c r="BG967" s="691"/>
    </row>
    <row r="968" spans="2:86" ht="14.55" customHeight="1" x14ac:dyDescent="0.2">
      <c r="B968" s="659" t="s">
        <v>1242</v>
      </c>
      <c r="C968" s="660"/>
      <c r="D968" s="660"/>
      <c r="E968" s="660"/>
      <c r="F968" s="660"/>
      <c r="G968" s="661"/>
      <c r="H968" s="671" t="str">
        <f ca="1">IF(OFFSET('(6)定期点検調書'!$BL$12,L951-1,0)="","",VLOOKUP(OFFSET('(6)定期点検調書'!$BL$12,L951-1,0),ﾃﾞｰﾀ一覧!$AY$4:$BB$16,2,FALSE))  &amp;  IF(OFFSET('(6)定期点検調書'!$BC$12,L951-1,0)="","","／"&amp;VLOOKUP(OFFSET('(6)定期点検調書'!$BC$12,L951-1,0),ﾃﾞｰﾀ一覧!$AY$4:$BB$16,2,FALSE))  &amp;  IF(OFFSET('(6)定期点検調書'!$BD$12,L951-1,0)="","","／"&amp;VLOOKUP(OFFSET('(6)定期点検調書'!$BD$12,L951-1,0),ﾃﾞｰﾀ一覧!$AY$4:$BB$16,2,FALSE))</f>
        <v/>
      </c>
      <c r="I968" s="672"/>
      <c r="J968" s="672"/>
      <c r="K968" s="672"/>
      <c r="L968" s="672"/>
      <c r="M968" s="672"/>
      <c r="N968" s="672"/>
      <c r="O968" s="672"/>
      <c r="P968" s="692" t="s">
        <v>996</v>
      </c>
      <c r="Q968" s="692"/>
      <c r="R968" s="692"/>
      <c r="S968" s="692"/>
      <c r="T968" s="692"/>
      <c r="U968" s="692"/>
      <c r="V968" s="692"/>
      <c r="W968" s="693"/>
      <c r="X968" s="694"/>
      <c r="Y968" s="694"/>
      <c r="Z968" s="694"/>
      <c r="AA968" s="694"/>
      <c r="AB968" s="694"/>
      <c r="AC968" s="694"/>
      <c r="AD968" s="695"/>
      <c r="AE968" s="659" t="s">
        <v>1242</v>
      </c>
      <c r="AF968" s="660"/>
      <c r="AG968" s="660"/>
      <c r="AH968" s="660"/>
      <c r="AI968" s="660"/>
      <c r="AJ968" s="661"/>
      <c r="AK968" s="671" t="str">
        <f ca="1">IF(OFFSET('(6)定期点検調書'!$BL$12,AO951-1,0)="","",VLOOKUP(OFFSET('(6)定期点検調書'!$BL$12,AO951-1,0),ﾃﾞｰﾀ一覧!$AY$4:$BB$16,2,FALSE))  &amp;  IF(OFFSET('(6)定期点検調書'!$BC$12,AO951-1,0)="","","／"&amp;VLOOKUP(OFFSET('(6)定期点検調書'!$BC$12,AO951-1,0),ﾃﾞｰﾀ一覧!$AY$4:$BB$16,2,FALSE))  &amp;  IF(OFFSET('(6)定期点検調書'!$BD$12,AO951-1,0)="","","／"&amp;VLOOKUP(OFFSET('(6)定期点検調書'!$BD$12,AO951-1,0),ﾃﾞｰﾀ一覧!$AY$4:$BB$16,2,FALSE))</f>
        <v/>
      </c>
      <c r="AL968" s="672"/>
      <c r="AM968" s="672"/>
      <c r="AN968" s="672"/>
      <c r="AO968" s="672"/>
      <c r="AP968" s="672"/>
      <c r="AQ968" s="672"/>
      <c r="AR968" s="672"/>
      <c r="AS968" s="692" t="s">
        <v>996</v>
      </c>
      <c r="AT968" s="692"/>
      <c r="AU968" s="692"/>
      <c r="AV968" s="692"/>
      <c r="AW968" s="692"/>
      <c r="AX968" s="692"/>
      <c r="AY968" s="692"/>
      <c r="AZ968" s="693"/>
      <c r="BA968" s="694"/>
      <c r="BB968" s="694"/>
      <c r="BC968" s="694"/>
      <c r="BD968" s="694"/>
      <c r="BE968" s="694"/>
      <c r="BF968" s="694"/>
      <c r="BG968" s="695"/>
    </row>
    <row r="969" spans="2:86" ht="14.55" customHeight="1" x14ac:dyDescent="0.2">
      <c r="B969" s="662"/>
      <c r="C969" s="663"/>
      <c r="D969" s="663"/>
      <c r="E969" s="663"/>
      <c r="F969" s="663"/>
      <c r="G969" s="664"/>
      <c r="H969" s="674"/>
      <c r="I969" s="675"/>
      <c r="J969" s="675"/>
      <c r="K969" s="675"/>
      <c r="L969" s="675"/>
      <c r="M969" s="675"/>
      <c r="N969" s="675"/>
      <c r="O969" s="675"/>
      <c r="P969" s="692"/>
      <c r="Q969" s="692"/>
      <c r="R969" s="692"/>
      <c r="S969" s="692"/>
      <c r="T969" s="692"/>
      <c r="U969" s="692"/>
      <c r="V969" s="692"/>
      <c r="W969" s="696"/>
      <c r="X969" s="697"/>
      <c r="Y969" s="697"/>
      <c r="Z969" s="697"/>
      <c r="AA969" s="697"/>
      <c r="AB969" s="697"/>
      <c r="AC969" s="697"/>
      <c r="AD969" s="698"/>
      <c r="AE969" s="662"/>
      <c r="AF969" s="663"/>
      <c r="AG969" s="663"/>
      <c r="AH969" s="663"/>
      <c r="AI969" s="663"/>
      <c r="AJ969" s="664"/>
      <c r="AK969" s="674"/>
      <c r="AL969" s="675"/>
      <c r="AM969" s="675"/>
      <c r="AN969" s="675"/>
      <c r="AO969" s="675"/>
      <c r="AP969" s="675"/>
      <c r="AQ969" s="675"/>
      <c r="AR969" s="675"/>
      <c r="AS969" s="692"/>
      <c r="AT969" s="692"/>
      <c r="AU969" s="692"/>
      <c r="AV969" s="692"/>
      <c r="AW969" s="692"/>
      <c r="AX969" s="692"/>
      <c r="AY969" s="692"/>
      <c r="AZ969" s="696"/>
      <c r="BA969" s="697"/>
      <c r="BB969" s="697"/>
      <c r="BC969" s="697"/>
      <c r="BD969" s="697"/>
      <c r="BE969" s="697"/>
      <c r="BF969" s="697"/>
      <c r="BG969" s="698"/>
    </row>
    <row r="970" spans="2:86" ht="19.5" customHeight="1" x14ac:dyDescent="0.2">
      <c r="B970" s="683" t="s">
        <v>79</v>
      </c>
      <c r="C970" s="683"/>
      <c r="D970" s="683"/>
      <c r="E970" s="683"/>
      <c r="F970" s="683"/>
      <c r="G970" s="683"/>
      <c r="H970" s="684">
        <f ca="1">OFFSET('(6)定期点検調書'!$CA$12,L951-1,0)</f>
        <v>0</v>
      </c>
      <c r="I970" s="684"/>
      <c r="J970" s="684"/>
      <c r="K970" s="684"/>
      <c r="L970" s="684"/>
      <c r="M970" s="684"/>
      <c r="N970" s="684"/>
      <c r="O970" s="684"/>
      <c r="P970" s="684"/>
      <c r="Q970" s="684"/>
      <c r="R970" s="684"/>
      <c r="S970" s="684"/>
      <c r="T970" s="684"/>
      <c r="U970" s="684"/>
      <c r="V970" s="684"/>
      <c r="W970" s="684"/>
      <c r="X970" s="684"/>
      <c r="Y970" s="684"/>
      <c r="Z970" s="684"/>
      <c r="AA970" s="684"/>
      <c r="AB970" s="684"/>
      <c r="AC970" s="684"/>
      <c r="AD970" s="684"/>
      <c r="AE970" s="683" t="s">
        <v>79</v>
      </c>
      <c r="AF970" s="683"/>
      <c r="AG970" s="683"/>
      <c r="AH970" s="683"/>
      <c r="AI970" s="683"/>
      <c r="AJ970" s="683"/>
      <c r="AK970" s="684">
        <f ca="1">OFFSET('(6)定期点検調書'!$CA$12,AO951-1,0)</f>
        <v>0</v>
      </c>
      <c r="AL970" s="684"/>
      <c r="AM970" s="684"/>
      <c r="AN970" s="684"/>
      <c r="AO970" s="684"/>
      <c r="AP970" s="684"/>
      <c r="AQ970" s="684"/>
      <c r="AR970" s="684"/>
      <c r="AS970" s="684"/>
      <c r="AT970" s="684"/>
      <c r="AU970" s="684"/>
      <c r="AV970" s="684"/>
      <c r="AW970" s="684"/>
      <c r="AX970" s="684"/>
      <c r="AY970" s="684"/>
      <c r="AZ970" s="684"/>
      <c r="BA970" s="684"/>
      <c r="BB970" s="684"/>
      <c r="BC970" s="684"/>
      <c r="BD970" s="684"/>
      <c r="BE970" s="684"/>
      <c r="BF970" s="684"/>
      <c r="BG970" s="684"/>
      <c r="CH970" s="473"/>
    </row>
    <row r="971" spans="2:86" ht="19.5" customHeight="1" x14ac:dyDescent="0.2">
      <c r="B971" s="683"/>
      <c r="C971" s="683"/>
      <c r="D971" s="683"/>
      <c r="E971" s="683"/>
      <c r="F971" s="683"/>
      <c r="G971" s="683"/>
      <c r="H971" s="684"/>
      <c r="I971" s="684"/>
      <c r="J971" s="684"/>
      <c r="K971" s="684"/>
      <c r="L971" s="684"/>
      <c r="M971" s="684"/>
      <c r="N971" s="684"/>
      <c r="O971" s="684"/>
      <c r="P971" s="684"/>
      <c r="Q971" s="684"/>
      <c r="R971" s="684"/>
      <c r="S971" s="684"/>
      <c r="T971" s="684"/>
      <c r="U971" s="684"/>
      <c r="V971" s="684"/>
      <c r="W971" s="684"/>
      <c r="X971" s="684"/>
      <c r="Y971" s="684"/>
      <c r="Z971" s="684"/>
      <c r="AA971" s="684"/>
      <c r="AB971" s="684"/>
      <c r="AC971" s="684"/>
      <c r="AD971" s="684"/>
      <c r="AE971" s="683"/>
      <c r="AF971" s="683"/>
      <c r="AG971" s="683"/>
      <c r="AH971" s="683"/>
      <c r="AI971" s="683"/>
      <c r="AJ971" s="683"/>
      <c r="AK971" s="684"/>
      <c r="AL971" s="684"/>
      <c r="AM971" s="684"/>
      <c r="AN971" s="684"/>
      <c r="AO971" s="684"/>
      <c r="AP971" s="684"/>
      <c r="AQ971" s="684"/>
      <c r="AR971" s="684"/>
      <c r="AS971" s="684"/>
      <c r="AT971" s="684"/>
      <c r="AU971" s="684"/>
      <c r="AV971" s="684"/>
      <c r="AW971" s="684"/>
      <c r="AX971" s="684"/>
      <c r="AY971" s="684"/>
      <c r="AZ971" s="684"/>
      <c r="BA971" s="684"/>
      <c r="BB971" s="684"/>
      <c r="BC971" s="684"/>
      <c r="BD971" s="684"/>
      <c r="BE971" s="684"/>
      <c r="BF971" s="684"/>
      <c r="BG971" s="684"/>
    </row>
    <row r="972" spans="2:86" ht="14.55" customHeight="1" x14ac:dyDescent="0.2">
      <c r="B972" s="677" t="s">
        <v>1038</v>
      </c>
      <c r="C972" s="678"/>
      <c r="D972" s="677" t="s">
        <v>1237</v>
      </c>
      <c r="E972" s="719"/>
      <c r="F972" s="719"/>
      <c r="G972" s="719"/>
      <c r="H972" s="665">
        <f ca="1">OFFSET('(6)定期点検調書'!$B$12,L972-1,0)</f>
        <v>0</v>
      </c>
      <c r="I972" s="666"/>
      <c r="J972" s="666"/>
      <c r="K972" s="667"/>
      <c r="L972" s="703">
        <f>AO951+1</f>
        <v>93</v>
      </c>
      <c r="M972" s="703"/>
      <c r="N972" s="703"/>
      <c r="O972" s="703"/>
      <c r="P972" s="703"/>
      <c r="Q972" s="703"/>
      <c r="R972" s="703"/>
      <c r="S972" s="703"/>
      <c r="T972" s="703"/>
      <c r="U972" s="703"/>
      <c r="V972" s="703"/>
      <c r="W972" s="703"/>
      <c r="X972" s="703"/>
      <c r="Y972" s="703"/>
      <c r="Z972" s="703"/>
      <c r="AA972" s="703"/>
      <c r="AB972" s="703"/>
      <c r="AC972" s="703"/>
      <c r="AD972" s="704"/>
      <c r="AE972" s="677" t="s">
        <v>1038</v>
      </c>
      <c r="AF972" s="678"/>
      <c r="AG972" s="677" t="s">
        <v>1237</v>
      </c>
      <c r="AH972" s="719"/>
      <c r="AI972" s="719"/>
      <c r="AJ972" s="719"/>
      <c r="AK972" s="665">
        <f ca="1">OFFSET('(6)定期点検調書'!$B$12,AO972-1,0)</f>
        <v>0</v>
      </c>
      <c r="AL972" s="666"/>
      <c r="AM972" s="666"/>
      <c r="AN972" s="667"/>
      <c r="AO972" s="703">
        <f>L972+1</f>
        <v>94</v>
      </c>
      <c r="AP972" s="703"/>
      <c r="AQ972" s="703"/>
      <c r="AR972" s="703"/>
      <c r="AS972" s="703"/>
      <c r="AT972" s="703"/>
      <c r="AU972" s="703"/>
      <c r="AV972" s="703"/>
      <c r="AW972" s="703"/>
      <c r="AX972" s="703"/>
      <c r="AY972" s="703"/>
      <c r="AZ972" s="703"/>
      <c r="BA972" s="703"/>
      <c r="BB972" s="703"/>
      <c r="BC972" s="703"/>
      <c r="BD972" s="703"/>
      <c r="BE972" s="703"/>
      <c r="BF972" s="703"/>
      <c r="BG972" s="704"/>
    </row>
    <row r="973" spans="2:86" ht="14.55" customHeight="1" x14ac:dyDescent="0.2">
      <c r="B973" s="679"/>
      <c r="C973" s="680"/>
      <c r="D973" s="681"/>
      <c r="E973" s="720"/>
      <c r="F973" s="720"/>
      <c r="G973" s="720"/>
      <c r="H973" s="668"/>
      <c r="I973" s="669"/>
      <c r="J973" s="669"/>
      <c r="K973" s="670"/>
      <c r="L973" s="705"/>
      <c r="M973" s="705"/>
      <c r="N973" s="705"/>
      <c r="O973" s="705"/>
      <c r="P973" s="705"/>
      <c r="Q973" s="705"/>
      <c r="R973" s="705"/>
      <c r="S973" s="705"/>
      <c r="T973" s="705"/>
      <c r="U973" s="705"/>
      <c r="V973" s="705"/>
      <c r="W973" s="705"/>
      <c r="X973" s="705"/>
      <c r="Y973" s="705"/>
      <c r="Z973" s="705"/>
      <c r="AA973" s="705"/>
      <c r="AB973" s="705"/>
      <c r="AC973" s="705"/>
      <c r="AD973" s="706"/>
      <c r="AE973" s="679"/>
      <c r="AF973" s="680"/>
      <c r="AG973" s="681"/>
      <c r="AH973" s="720"/>
      <c r="AI973" s="720"/>
      <c r="AJ973" s="720"/>
      <c r="AK973" s="668"/>
      <c r="AL973" s="669"/>
      <c r="AM973" s="669"/>
      <c r="AN973" s="670"/>
      <c r="AO973" s="705"/>
      <c r="AP973" s="705"/>
      <c r="AQ973" s="705"/>
      <c r="AR973" s="705"/>
      <c r="AS973" s="705"/>
      <c r="AT973" s="705"/>
      <c r="AU973" s="705"/>
      <c r="AV973" s="705"/>
      <c r="AW973" s="705"/>
      <c r="AX973" s="705"/>
      <c r="AY973" s="705"/>
      <c r="AZ973" s="705"/>
      <c r="BA973" s="705"/>
      <c r="BB973" s="705"/>
      <c r="BC973" s="705"/>
      <c r="BD973" s="705"/>
      <c r="BE973" s="705"/>
      <c r="BF973" s="705"/>
      <c r="BG973" s="706"/>
    </row>
    <row r="974" spans="2:86" ht="14.55" customHeight="1" x14ac:dyDescent="0.2">
      <c r="B974" s="679"/>
      <c r="C974" s="680"/>
      <c r="D974" s="677" t="s">
        <v>992</v>
      </c>
      <c r="E974" s="719"/>
      <c r="F974" s="719"/>
      <c r="G974" s="719"/>
      <c r="H974" s="665">
        <f ca="1">OFFSET('(6)定期点検調書'!$D$12,L972-1,0)</f>
        <v>0</v>
      </c>
      <c r="I974" s="666"/>
      <c r="J974" s="666"/>
      <c r="K974" s="667"/>
      <c r="L974" s="705"/>
      <c r="M974" s="705"/>
      <c r="N974" s="705"/>
      <c r="O974" s="705"/>
      <c r="P974" s="705"/>
      <c r="Q974" s="705"/>
      <c r="R974" s="705"/>
      <c r="S974" s="705"/>
      <c r="T974" s="705"/>
      <c r="U974" s="705"/>
      <c r="V974" s="705"/>
      <c r="W974" s="705"/>
      <c r="X974" s="705"/>
      <c r="Y974" s="705"/>
      <c r="Z974" s="705"/>
      <c r="AA974" s="705"/>
      <c r="AB974" s="705"/>
      <c r="AC974" s="705"/>
      <c r="AD974" s="706"/>
      <c r="AE974" s="679"/>
      <c r="AF974" s="680"/>
      <c r="AG974" s="677" t="s">
        <v>992</v>
      </c>
      <c r="AH974" s="719"/>
      <c r="AI974" s="719"/>
      <c r="AJ974" s="719"/>
      <c r="AK974" s="665">
        <f ca="1">OFFSET('(6)定期点検調書'!$D$12,AO972-1,0)</f>
        <v>0</v>
      </c>
      <c r="AL974" s="666"/>
      <c r="AM974" s="666"/>
      <c r="AN974" s="667"/>
      <c r="AO974" s="705"/>
      <c r="AP974" s="705"/>
      <c r="AQ974" s="705"/>
      <c r="AR974" s="705"/>
      <c r="AS974" s="705"/>
      <c r="AT974" s="705"/>
      <c r="AU974" s="705"/>
      <c r="AV974" s="705"/>
      <c r="AW974" s="705"/>
      <c r="AX974" s="705"/>
      <c r="AY974" s="705"/>
      <c r="AZ974" s="705"/>
      <c r="BA974" s="705"/>
      <c r="BB974" s="705"/>
      <c r="BC974" s="705"/>
      <c r="BD974" s="705"/>
      <c r="BE974" s="705"/>
      <c r="BF974" s="705"/>
      <c r="BG974" s="706"/>
    </row>
    <row r="975" spans="2:86" ht="14.55" customHeight="1" x14ac:dyDescent="0.2">
      <c r="B975" s="681"/>
      <c r="C975" s="682"/>
      <c r="D975" s="681"/>
      <c r="E975" s="720"/>
      <c r="F975" s="720"/>
      <c r="G975" s="720"/>
      <c r="H975" s="668"/>
      <c r="I975" s="669"/>
      <c r="J975" s="669"/>
      <c r="K975" s="670"/>
      <c r="L975" s="705"/>
      <c r="M975" s="705"/>
      <c r="N975" s="705"/>
      <c r="O975" s="705"/>
      <c r="P975" s="705"/>
      <c r="Q975" s="705"/>
      <c r="R975" s="705"/>
      <c r="S975" s="705"/>
      <c r="T975" s="705"/>
      <c r="U975" s="705"/>
      <c r="V975" s="705"/>
      <c r="W975" s="705"/>
      <c r="X975" s="705"/>
      <c r="Y975" s="705"/>
      <c r="Z975" s="705"/>
      <c r="AA975" s="705"/>
      <c r="AB975" s="705"/>
      <c r="AC975" s="705"/>
      <c r="AD975" s="706"/>
      <c r="AE975" s="681"/>
      <c r="AF975" s="682"/>
      <c r="AG975" s="681"/>
      <c r="AH975" s="720"/>
      <c r="AI975" s="720"/>
      <c r="AJ975" s="720"/>
      <c r="AK975" s="668"/>
      <c r="AL975" s="669"/>
      <c r="AM975" s="669"/>
      <c r="AN975" s="670"/>
      <c r="AO975" s="705"/>
      <c r="AP975" s="705"/>
      <c r="AQ975" s="705"/>
      <c r="AR975" s="705"/>
      <c r="AS975" s="705"/>
      <c r="AT975" s="705"/>
      <c r="AU975" s="705"/>
      <c r="AV975" s="705"/>
      <c r="AW975" s="705"/>
      <c r="AX975" s="705"/>
      <c r="AY975" s="705"/>
      <c r="AZ975" s="705"/>
      <c r="BA975" s="705"/>
      <c r="BB975" s="705"/>
      <c r="BC975" s="705"/>
      <c r="BD975" s="705"/>
      <c r="BE975" s="705"/>
      <c r="BF975" s="705"/>
      <c r="BG975" s="706"/>
    </row>
    <row r="976" spans="2:86" ht="14.55" customHeight="1" x14ac:dyDescent="0.2">
      <c r="B976" s="677" t="s">
        <v>1238</v>
      </c>
      <c r="C976" s="678"/>
      <c r="D976" s="659" t="s">
        <v>993</v>
      </c>
      <c r="E976" s="660"/>
      <c r="F976" s="660"/>
      <c r="G976" s="660"/>
      <c r="H976" s="671">
        <f ca="1">OFFSET('(6)定期点検調書'!$AA$13,L972-1,0)</f>
        <v>0</v>
      </c>
      <c r="I976" s="672"/>
      <c r="J976" s="672"/>
      <c r="K976" s="673"/>
      <c r="L976" s="705"/>
      <c r="M976" s="705"/>
      <c r="N976" s="705"/>
      <c r="O976" s="705"/>
      <c r="P976" s="705"/>
      <c r="Q976" s="705"/>
      <c r="R976" s="705"/>
      <c r="S976" s="705"/>
      <c r="T976" s="705"/>
      <c r="U976" s="705"/>
      <c r="V976" s="705"/>
      <c r="W976" s="705"/>
      <c r="X976" s="705"/>
      <c r="Y976" s="705"/>
      <c r="Z976" s="705"/>
      <c r="AA976" s="705"/>
      <c r="AB976" s="705"/>
      <c r="AC976" s="705"/>
      <c r="AD976" s="706"/>
      <c r="AE976" s="677" t="s">
        <v>1238</v>
      </c>
      <c r="AF976" s="678"/>
      <c r="AG976" s="659" t="s">
        <v>993</v>
      </c>
      <c r="AH976" s="660"/>
      <c r="AI976" s="660"/>
      <c r="AJ976" s="660"/>
      <c r="AK976" s="671">
        <f ca="1">OFFSET('(6)定期点検調書'!$AA$13,AO972-1,0)</f>
        <v>0</v>
      </c>
      <c r="AL976" s="672"/>
      <c r="AM976" s="672"/>
      <c r="AN976" s="673"/>
      <c r="AO976" s="705"/>
      <c r="AP976" s="705"/>
      <c r="AQ976" s="705"/>
      <c r="AR976" s="705"/>
      <c r="AS976" s="705"/>
      <c r="AT976" s="705"/>
      <c r="AU976" s="705"/>
      <c r="AV976" s="705"/>
      <c r="AW976" s="705"/>
      <c r="AX976" s="705"/>
      <c r="AY976" s="705"/>
      <c r="AZ976" s="705"/>
      <c r="BA976" s="705"/>
      <c r="BB976" s="705"/>
      <c r="BC976" s="705"/>
      <c r="BD976" s="705"/>
      <c r="BE976" s="705"/>
      <c r="BF976" s="705"/>
      <c r="BG976" s="706"/>
    </row>
    <row r="977" spans="2:86" ht="14.55" customHeight="1" x14ac:dyDescent="0.2">
      <c r="B977" s="679"/>
      <c r="C977" s="680"/>
      <c r="D977" s="662"/>
      <c r="E977" s="663"/>
      <c r="F977" s="663"/>
      <c r="G977" s="663"/>
      <c r="H977" s="674"/>
      <c r="I977" s="675"/>
      <c r="J977" s="675"/>
      <c r="K977" s="676"/>
      <c r="L977" s="705"/>
      <c r="M977" s="705"/>
      <c r="N977" s="705"/>
      <c r="O977" s="705"/>
      <c r="P977" s="705"/>
      <c r="Q977" s="705"/>
      <c r="R977" s="705"/>
      <c r="S977" s="705"/>
      <c r="T977" s="705"/>
      <c r="U977" s="705"/>
      <c r="V977" s="705"/>
      <c r="W977" s="705"/>
      <c r="X977" s="705"/>
      <c r="Y977" s="705"/>
      <c r="Z977" s="705"/>
      <c r="AA977" s="705"/>
      <c r="AB977" s="705"/>
      <c r="AC977" s="705"/>
      <c r="AD977" s="706"/>
      <c r="AE977" s="679"/>
      <c r="AF977" s="680"/>
      <c r="AG977" s="662"/>
      <c r="AH977" s="663"/>
      <c r="AI977" s="663"/>
      <c r="AJ977" s="663"/>
      <c r="AK977" s="674"/>
      <c r="AL977" s="675"/>
      <c r="AM977" s="675"/>
      <c r="AN977" s="676"/>
      <c r="AO977" s="705"/>
      <c r="AP977" s="705"/>
      <c r="AQ977" s="705"/>
      <c r="AR977" s="705"/>
      <c r="AS977" s="705"/>
      <c r="AT977" s="705"/>
      <c r="AU977" s="705"/>
      <c r="AV977" s="705"/>
      <c r="AW977" s="705"/>
      <c r="AX977" s="705"/>
      <c r="AY977" s="705"/>
      <c r="AZ977" s="705"/>
      <c r="BA977" s="705"/>
      <c r="BB977" s="705"/>
      <c r="BC977" s="705"/>
      <c r="BD977" s="705"/>
      <c r="BE977" s="705"/>
      <c r="BF977" s="705"/>
      <c r="BG977" s="706"/>
    </row>
    <row r="978" spans="2:86" ht="14.55" customHeight="1" x14ac:dyDescent="0.2">
      <c r="B978" s="679"/>
      <c r="C978" s="680"/>
      <c r="D978" s="659" t="s">
        <v>1239</v>
      </c>
      <c r="E978" s="660"/>
      <c r="F978" s="660"/>
      <c r="G978" s="660"/>
      <c r="H978" s="665">
        <f ca="1">OFFSET('(6)定期点検調書'!$AD$12,L972-1,0)</f>
        <v>0</v>
      </c>
      <c r="I978" s="666"/>
      <c r="J978" s="666"/>
      <c r="K978" s="667"/>
      <c r="L978" s="705"/>
      <c r="M978" s="705"/>
      <c r="N978" s="705"/>
      <c r="O978" s="705"/>
      <c r="P978" s="705"/>
      <c r="Q978" s="705"/>
      <c r="R978" s="705"/>
      <c r="S978" s="705"/>
      <c r="T978" s="705"/>
      <c r="U978" s="705"/>
      <c r="V978" s="705"/>
      <c r="W978" s="705"/>
      <c r="X978" s="705"/>
      <c r="Y978" s="705"/>
      <c r="Z978" s="705"/>
      <c r="AA978" s="705"/>
      <c r="AB978" s="705"/>
      <c r="AC978" s="705"/>
      <c r="AD978" s="706"/>
      <c r="AE978" s="679"/>
      <c r="AF978" s="680"/>
      <c r="AG978" s="659" t="s">
        <v>1239</v>
      </c>
      <c r="AH978" s="660"/>
      <c r="AI978" s="660"/>
      <c r="AJ978" s="660"/>
      <c r="AK978" s="665">
        <f ca="1">OFFSET('(6)定期点検調書'!$AD$12,AO972-1,0)</f>
        <v>0</v>
      </c>
      <c r="AL978" s="666"/>
      <c r="AM978" s="666"/>
      <c r="AN978" s="667"/>
      <c r="AO978" s="705"/>
      <c r="AP978" s="705"/>
      <c r="AQ978" s="705"/>
      <c r="AR978" s="705"/>
      <c r="AS978" s="705"/>
      <c r="AT978" s="705"/>
      <c r="AU978" s="705"/>
      <c r="AV978" s="705"/>
      <c r="AW978" s="705"/>
      <c r="AX978" s="705"/>
      <c r="AY978" s="705"/>
      <c r="AZ978" s="705"/>
      <c r="BA978" s="705"/>
      <c r="BB978" s="705"/>
      <c r="BC978" s="705"/>
      <c r="BD978" s="705"/>
      <c r="BE978" s="705"/>
      <c r="BF978" s="705"/>
      <c r="BG978" s="706"/>
    </row>
    <row r="979" spans="2:86" ht="14.55" customHeight="1" x14ac:dyDescent="0.2">
      <c r="B979" s="681"/>
      <c r="C979" s="682"/>
      <c r="D979" s="662"/>
      <c r="E979" s="663"/>
      <c r="F979" s="663"/>
      <c r="G979" s="663"/>
      <c r="H979" s="668"/>
      <c r="I979" s="669"/>
      <c r="J979" s="669"/>
      <c r="K979" s="670"/>
      <c r="L979" s="705"/>
      <c r="M979" s="705"/>
      <c r="N979" s="705"/>
      <c r="O979" s="705"/>
      <c r="P979" s="705"/>
      <c r="Q979" s="705"/>
      <c r="R979" s="705"/>
      <c r="S979" s="705"/>
      <c r="T979" s="705"/>
      <c r="U979" s="705"/>
      <c r="V979" s="705"/>
      <c r="W979" s="705"/>
      <c r="X979" s="705"/>
      <c r="Y979" s="705"/>
      <c r="Z979" s="705"/>
      <c r="AA979" s="705"/>
      <c r="AB979" s="705"/>
      <c r="AC979" s="705"/>
      <c r="AD979" s="706"/>
      <c r="AE979" s="681"/>
      <c r="AF979" s="682"/>
      <c r="AG979" s="662"/>
      <c r="AH979" s="663"/>
      <c r="AI979" s="663"/>
      <c r="AJ979" s="663"/>
      <c r="AK979" s="668"/>
      <c r="AL979" s="669"/>
      <c r="AM979" s="669"/>
      <c r="AN979" s="670"/>
      <c r="AO979" s="705"/>
      <c r="AP979" s="705"/>
      <c r="AQ979" s="705"/>
      <c r="AR979" s="705"/>
      <c r="AS979" s="705"/>
      <c r="AT979" s="705"/>
      <c r="AU979" s="705"/>
      <c r="AV979" s="705"/>
      <c r="AW979" s="705"/>
      <c r="AX979" s="705"/>
      <c r="AY979" s="705"/>
      <c r="AZ979" s="705"/>
      <c r="BA979" s="705"/>
      <c r="BB979" s="705"/>
      <c r="BC979" s="705"/>
      <c r="BD979" s="705"/>
      <c r="BE979" s="705"/>
      <c r="BF979" s="705"/>
      <c r="BG979" s="706"/>
    </row>
    <row r="980" spans="2:86" ht="28.95" customHeight="1" x14ac:dyDescent="0.2">
      <c r="B980" s="716" t="s">
        <v>995</v>
      </c>
      <c r="C980" s="717"/>
      <c r="D980" s="717"/>
      <c r="E980" s="717"/>
      <c r="F980" s="717"/>
      <c r="G980" s="718"/>
      <c r="H980" s="709">
        <f ca="1">OFFSET('(6)定期点検調書'!$AK$12,L972-1,0)</f>
        <v>0</v>
      </c>
      <c r="I980" s="710"/>
      <c r="J980" s="710"/>
      <c r="K980" s="711"/>
      <c r="L980" s="705"/>
      <c r="M980" s="705"/>
      <c r="N980" s="705"/>
      <c r="O980" s="705"/>
      <c r="P980" s="705"/>
      <c r="Q980" s="705"/>
      <c r="R980" s="705"/>
      <c r="S980" s="705"/>
      <c r="T980" s="705"/>
      <c r="U980" s="705"/>
      <c r="V980" s="705"/>
      <c r="W980" s="705"/>
      <c r="X980" s="705"/>
      <c r="Y980" s="705"/>
      <c r="Z980" s="705"/>
      <c r="AA980" s="705"/>
      <c r="AB980" s="705"/>
      <c r="AC980" s="705"/>
      <c r="AD980" s="706"/>
      <c r="AE980" s="716" t="s">
        <v>995</v>
      </c>
      <c r="AF980" s="717"/>
      <c r="AG980" s="717"/>
      <c r="AH980" s="717"/>
      <c r="AI980" s="717"/>
      <c r="AJ980" s="718"/>
      <c r="AK980" s="709">
        <f ca="1">OFFSET('(6)定期点検調書'!$AK$12,AO972-1,0)</f>
        <v>0</v>
      </c>
      <c r="AL980" s="710"/>
      <c r="AM980" s="710"/>
      <c r="AN980" s="711"/>
      <c r="AO980" s="705"/>
      <c r="AP980" s="705"/>
      <c r="AQ980" s="705"/>
      <c r="AR980" s="705"/>
      <c r="AS980" s="705"/>
      <c r="AT980" s="705"/>
      <c r="AU980" s="705"/>
      <c r="AV980" s="705"/>
      <c r="AW980" s="705"/>
      <c r="AX980" s="705"/>
      <c r="AY980" s="705"/>
      <c r="AZ980" s="705"/>
      <c r="BA980" s="705"/>
      <c r="BB980" s="705"/>
      <c r="BC980" s="705"/>
      <c r="BD980" s="705"/>
      <c r="BE980" s="705"/>
      <c r="BF980" s="705"/>
      <c r="BG980" s="706"/>
    </row>
    <row r="981" spans="2:86" ht="14.55" customHeight="1" x14ac:dyDescent="0.2">
      <c r="B981" s="677" t="s">
        <v>1240</v>
      </c>
      <c r="C981" s="661"/>
      <c r="D981" s="659" t="s">
        <v>994</v>
      </c>
      <c r="E981" s="660"/>
      <c r="F981" s="660"/>
      <c r="G981" s="661"/>
      <c r="H981" s="699" t="str">
        <f ca="1">OFFSET('(6)定期点検調書'!$BY$12,L972-1,0)</f>
        <v/>
      </c>
      <c r="I981" s="700"/>
      <c r="J981" s="700"/>
      <c r="K981" s="714"/>
      <c r="L981" s="705"/>
      <c r="M981" s="705"/>
      <c r="N981" s="705"/>
      <c r="O981" s="705"/>
      <c r="P981" s="705"/>
      <c r="Q981" s="705"/>
      <c r="R981" s="705"/>
      <c r="S981" s="705"/>
      <c r="T981" s="705"/>
      <c r="U981" s="705"/>
      <c r="V981" s="705"/>
      <c r="W981" s="705"/>
      <c r="X981" s="705"/>
      <c r="Y981" s="705"/>
      <c r="Z981" s="705"/>
      <c r="AA981" s="705"/>
      <c r="AB981" s="705"/>
      <c r="AC981" s="705"/>
      <c r="AD981" s="706"/>
      <c r="AE981" s="677" t="s">
        <v>1240</v>
      </c>
      <c r="AF981" s="661"/>
      <c r="AG981" s="659" t="s">
        <v>994</v>
      </c>
      <c r="AH981" s="660"/>
      <c r="AI981" s="660"/>
      <c r="AJ981" s="661"/>
      <c r="AK981" s="699" t="str">
        <f ca="1">OFFSET('(6)定期点検調書'!$BY$12,AO972-1,0)</f>
        <v/>
      </c>
      <c r="AL981" s="700"/>
      <c r="AM981" s="700"/>
      <c r="AN981" s="714"/>
      <c r="AO981" s="705"/>
      <c r="AP981" s="705"/>
      <c r="AQ981" s="705"/>
      <c r="AR981" s="705"/>
      <c r="AS981" s="705"/>
      <c r="AT981" s="705"/>
      <c r="AU981" s="705"/>
      <c r="AV981" s="705"/>
      <c r="AW981" s="705"/>
      <c r="AX981" s="705"/>
      <c r="AY981" s="705"/>
      <c r="AZ981" s="705"/>
      <c r="BA981" s="705"/>
      <c r="BB981" s="705"/>
      <c r="BC981" s="705"/>
      <c r="BD981" s="705"/>
      <c r="BE981" s="705"/>
      <c r="BF981" s="705"/>
      <c r="BG981" s="706"/>
    </row>
    <row r="982" spans="2:86" ht="14.55" customHeight="1" x14ac:dyDescent="0.2">
      <c r="B982" s="712"/>
      <c r="C982" s="713"/>
      <c r="D982" s="662"/>
      <c r="E982" s="663"/>
      <c r="F982" s="663"/>
      <c r="G982" s="664"/>
      <c r="H982" s="701"/>
      <c r="I982" s="702"/>
      <c r="J982" s="702"/>
      <c r="K982" s="715"/>
      <c r="L982" s="705"/>
      <c r="M982" s="705"/>
      <c r="N982" s="705"/>
      <c r="O982" s="705"/>
      <c r="P982" s="705"/>
      <c r="Q982" s="705"/>
      <c r="R982" s="705"/>
      <c r="S982" s="705"/>
      <c r="T982" s="705"/>
      <c r="U982" s="705"/>
      <c r="V982" s="705"/>
      <c r="W982" s="705"/>
      <c r="X982" s="705"/>
      <c r="Y982" s="705"/>
      <c r="Z982" s="705"/>
      <c r="AA982" s="705"/>
      <c r="AB982" s="705"/>
      <c r="AC982" s="705"/>
      <c r="AD982" s="706"/>
      <c r="AE982" s="712"/>
      <c r="AF982" s="713"/>
      <c r="AG982" s="662"/>
      <c r="AH982" s="663"/>
      <c r="AI982" s="663"/>
      <c r="AJ982" s="664"/>
      <c r="AK982" s="701"/>
      <c r="AL982" s="702"/>
      <c r="AM982" s="702"/>
      <c r="AN982" s="715"/>
      <c r="AO982" s="705"/>
      <c r="AP982" s="705"/>
      <c r="AQ982" s="705"/>
      <c r="AR982" s="705"/>
      <c r="AS982" s="705"/>
      <c r="AT982" s="705"/>
      <c r="AU982" s="705"/>
      <c r="AV982" s="705"/>
      <c r="AW982" s="705"/>
      <c r="AX982" s="705"/>
      <c r="AY982" s="705"/>
      <c r="AZ982" s="705"/>
      <c r="BA982" s="705"/>
      <c r="BB982" s="705"/>
      <c r="BC982" s="705"/>
      <c r="BD982" s="705"/>
      <c r="BE982" s="705"/>
      <c r="BF982" s="705"/>
      <c r="BG982" s="706"/>
    </row>
    <row r="983" spans="2:86" ht="14.55" customHeight="1" x14ac:dyDescent="0.2">
      <c r="B983" s="712"/>
      <c r="C983" s="713"/>
      <c r="D983" s="659" t="s">
        <v>1186</v>
      </c>
      <c r="E983" s="660"/>
      <c r="F983" s="660"/>
      <c r="G983" s="661"/>
      <c r="H983" s="665">
        <f ca="1">OFFSET('(6)定期点検調書'!$BC$12,L972-1,0)</f>
        <v>0</v>
      </c>
      <c r="I983" s="666"/>
      <c r="J983" s="666"/>
      <c r="K983" s="667"/>
      <c r="L983" s="705"/>
      <c r="M983" s="705"/>
      <c r="N983" s="705"/>
      <c r="O983" s="705"/>
      <c r="P983" s="705"/>
      <c r="Q983" s="705"/>
      <c r="R983" s="705"/>
      <c r="S983" s="705"/>
      <c r="T983" s="705"/>
      <c r="U983" s="705"/>
      <c r="V983" s="705"/>
      <c r="W983" s="705"/>
      <c r="X983" s="705"/>
      <c r="Y983" s="705"/>
      <c r="Z983" s="705"/>
      <c r="AA983" s="705"/>
      <c r="AB983" s="705"/>
      <c r="AC983" s="705"/>
      <c r="AD983" s="706"/>
      <c r="AE983" s="712"/>
      <c r="AF983" s="713"/>
      <c r="AG983" s="659" t="s">
        <v>1186</v>
      </c>
      <c r="AH983" s="660"/>
      <c r="AI983" s="660"/>
      <c r="AJ983" s="661"/>
      <c r="AK983" s="665">
        <f ca="1">OFFSET('(6)定期点検調書'!$BC$12,AO972-1,0)</f>
        <v>0</v>
      </c>
      <c r="AL983" s="666"/>
      <c r="AM983" s="666"/>
      <c r="AN983" s="667"/>
      <c r="AO983" s="705"/>
      <c r="AP983" s="705"/>
      <c r="AQ983" s="705"/>
      <c r="AR983" s="705"/>
      <c r="AS983" s="705"/>
      <c r="AT983" s="705"/>
      <c r="AU983" s="705"/>
      <c r="AV983" s="705"/>
      <c r="AW983" s="705"/>
      <c r="AX983" s="705"/>
      <c r="AY983" s="705"/>
      <c r="AZ983" s="705"/>
      <c r="BA983" s="705"/>
      <c r="BB983" s="705"/>
      <c r="BC983" s="705"/>
      <c r="BD983" s="705"/>
      <c r="BE983" s="705"/>
      <c r="BF983" s="705"/>
      <c r="BG983" s="706"/>
    </row>
    <row r="984" spans="2:86" ht="14.55" customHeight="1" x14ac:dyDescent="0.2">
      <c r="B984" s="712"/>
      <c r="C984" s="713"/>
      <c r="D984" s="662"/>
      <c r="E984" s="663"/>
      <c r="F984" s="663"/>
      <c r="G984" s="664"/>
      <c r="H984" s="668"/>
      <c r="I984" s="669"/>
      <c r="J984" s="669"/>
      <c r="K984" s="670"/>
      <c r="L984" s="705"/>
      <c r="M984" s="705"/>
      <c r="N984" s="705"/>
      <c r="O984" s="705"/>
      <c r="P984" s="705"/>
      <c r="Q984" s="705"/>
      <c r="R984" s="705"/>
      <c r="S984" s="705"/>
      <c r="T984" s="705"/>
      <c r="U984" s="705"/>
      <c r="V984" s="705"/>
      <c r="W984" s="705"/>
      <c r="X984" s="705"/>
      <c r="Y984" s="705"/>
      <c r="Z984" s="705"/>
      <c r="AA984" s="705"/>
      <c r="AB984" s="705"/>
      <c r="AC984" s="705"/>
      <c r="AD984" s="706"/>
      <c r="AE984" s="712"/>
      <c r="AF984" s="713"/>
      <c r="AG984" s="662"/>
      <c r="AH984" s="663"/>
      <c r="AI984" s="663"/>
      <c r="AJ984" s="664"/>
      <c r="AK984" s="668"/>
      <c r="AL984" s="669"/>
      <c r="AM984" s="669"/>
      <c r="AN984" s="670"/>
      <c r="AO984" s="705"/>
      <c r="AP984" s="705"/>
      <c r="AQ984" s="705"/>
      <c r="AR984" s="705"/>
      <c r="AS984" s="705"/>
      <c r="AT984" s="705"/>
      <c r="AU984" s="705"/>
      <c r="AV984" s="705"/>
      <c r="AW984" s="705"/>
      <c r="AX984" s="705"/>
      <c r="AY984" s="705"/>
      <c r="AZ984" s="705"/>
      <c r="BA984" s="705"/>
      <c r="BB984" s="705"/>
      <c r="BC984" s="705"/>
      <c r="BD984" s="705"/>
      <c r="BE984" s="705"/>
      <c r="BF984" s="705"/>
      <c r="BG984" s="706"/>
    </row>
    <row r="985" spans="2:86" ht="14.55" customHeight="1" x14ac:dyDescent="0.2">
      <c r="B985" s="712"/>
      <c r="C985" s="713"/>
      <c r="D985" s="659" t="s">
        <v>1187</v>
      </c>
      <c r="E985" s="660"/>
      <c r="F985" s="660"/>
      <c r="G985" s="661"/>
      <c r="H985" s="665">
        <f ca="1">OFFSET('(6)定期点検調書'!$BF$12,L972-1,0)</f>
        <v>0</v>
      </c>
      <c r="I985" s="666"/>
      <c r="J985" s="666"/>
      <c r="K985" s="667"/>
      <c r="L985" s="705"/>
      <c r="M985" s="705"/>
      <c r="N985" s="705"/>
      <c r="O985" s="705"/>
      <c r="P985" s="705"/>
      <c r="Q985" s="705"/>
      <c r="R985" s="705"/>
      <c r="S985" s="705"/>
      <c r="T985" s="705"/>
      <c r="U985" s="705"/>
      <c r="V985" s="705"/>
      <c r="W985" s="705"/>
      <c r="X985" s="705"/>
      <c r="Y985" s="705"/>
      <c r="Z985" s="705"/>
      <c r="AA985" s="705"/>
      <c r="AB985" s="705"/>
      <c r="AC985" s="705"/>
      <c r="AD985" s="706"/>
      <c r="AE985" s="712"/>
      <c r="AF985" s="713"/>
      <c r="AG985" s="659" t="s">
        <v>1187</v>
      </c>
      <c r="AH985" s="660"/>
      <c r="AI985" s="660"/>
      <c r="AJ985" s="661"/>
      <c r="AK985" s="665">
        <f ca="1">OFFSET('(6)定期点検調書'!$BF$12,AO972-1,0)</f>
        <v>0</v>
      </c>
      <c r="AL985" s="666"/>
      <c r="AM985" s="666"/>
      <c r="AN985" s="667"/>
      <c r="AO985" s="705"/>
      <c r="AP985" s="705"/>
      <c r="AQ985" s="705"/>
      <c r="AR985" s="705"/>
      <c r="AS985" s="705"/>
      <c r="AT985" s="705"/>
      <c r="AU985" s="705"/>
      <c r="AV985" s="705"/>
      <c r="AW985" s="705"/>
      <c r="AX985" s="705"/>
      <c r="AY985" s="705"/>
      <c r="AZ985" s="705"/>
      <c r="BA985" s="705"/>
      <c r="BB985" s="705"/>
      <c r="BC985" s="705"/>
      <c r="BD985" s="705"/>
      <c r="BE985" s="705"/>
      <c r="BF985" s="705"/>
      <c r="BG985" s="706"/>
    </row>
    <row r="986" spans="2:86" ht="14.55" customHeight="1" x14ac:dyDescent="0.2">
      <c r="B986" s="662"/>
      <c r="C986" s="664"/>
      <c r="D986" s="662"/>
      <c r="E986" s="663"/>
      <c r="F986" s="663"/>
      <c r="G986" s="664"/>
      <c r="H986" s="668"/>
      <c r="I986" s="669"/>
      <c r="J986" s="669"/>
      <c r="K986" s="670"/>
      <c r="L986" s="707"/>
      <c r="M986" s="707"/>
      <c r="N986" s="707"/>
      <c r="O986" s="707"/>
      <c r="P986" s="707"/>
      <c r="Q986" s="707"/>
      <c r="R986" s="707"/>
      <c r="S986" s="707"/>
      <c r="T986" s="707"/>
      <c r="U986" s="707"/>
      <c r="V986" s="707"/>
      <c r="W986" s="707"/>
      <c r="X986" s="707"/>
      <c r="Y986" s="707"/>
      <c r="Z986" s="707"/>
      <c r="AA986" s="707"/>
      <c r="AB986" s="707"/>
      <c r="AC986" s="707"/>
      <c r="AD986" s="708"/>
      <c r="AE986" s="662"/>
      <c r="AF986" s="664"/>
      <c r="AG986" s="662"/>
      <c r="AH986" s="663"/>
      <c r="AI986" s="663"/>
      <c r="AJ986" s="664"/>
      <c r="AK986" s="668"/>
      <c r="AL986" s="669"/>
      <c r="AM986" s="669"/>
      <c r="AN986" s="670"/>
      <c r="AO986" s="707"/>
      <c r="AP986" s="707"/>
      <c r="AQ986" s="707"/>
      <c r="AR986" s="707"/>
      <c r="AS986" s="707"/>
      <c r="AT986" s="707"/>
      <c r="AU986" s="707"/>
      <c r="AV986" s="707"/>
      <c r="AW986" s="707"/>
      <c r="AX986" s="707"/>
      <c r="AY986" s="707"/>
      <c r="AZ986" s="707"/>
      <c r="BA986" s="707"/>
      <c r="BB986" s="707"/>
      <c r="BC986" s="707"/>
      <c r="BD986" s="707"/>
      <c r="BE986" s="707"/>
      <c r="BF986" s="707"/>
      <c r="BG986" s="708"/>
    </row>
    <row r="987" spans="2:86" ht="14.55" customHeight="1" x14ac:dyDescent="0.2">
      <c r="B987" s="683" t="s">
        <v>1241</v>
      </c>
      <c r="C987" s="683"/>
      <c r="D987" s="683"/>
      <c r="E987" s="683"/>
      <c r="F987" s="683"/>
      <c r="G987" s="683"/>
      <c r="H987" s="699" t="str">
        <f ca="1">IF(OFFSET('(6)定期点検調書'!$AR$12,L972-1,0)="","",OFFSET('(6)定期点検調書'!$AQ$12,L972-1,0)&amp;TEXT(OFFSET('(6)定期点検調書'!$AR$12,L972-1,0),"0.0")&amp;OFFSET('(6)定期点検調書'!$AT$12,L972-1,0))  &amp;  IF(OFFSET('(6)定期点検調書'!$AV$12,L972-1,0)="","","／"&amp;OFFSET('(6)定期点検調書'!$AU$12,L972-1,0)&amp;TEXT(OFFSET('(6)定期点検調書'!$AV$12,L972-1,0),"0.0")&amp;OFFSET('(6)定期点検調書'!$AX$12,L972-1,0))  &amp;  IF(OFFSET('(6)定期点検調書'!$AZ$12,L972-1,0)="","","／"&amp;OFFSET('(6)定期点検調書'!$AY$12,L972-1,0)&amp;TEXT(OFFSET('(6)定期点検調書'!$AZ$12,L972-1,0),"0.0")&amp;OFFSET('(6)定期点検調書'!$BB$12,L972-1,0))</f>
        <v/>
      </c>
      <c r="I987" s="700"/>
      <c r="J987" s="700"/>
      <c r="K987" s="700"/>
      <c r="L987" s="700"/>
      <c r="M987" s="700"/>
      <c r="N987" s="700"/>
      <c r="O987" s="700"/>
      <c r="P987" s="685" t="s">
        <v>1243</v>
      </c>
      <c r="Q987" s="685"/>
      <c r="R987" s="685"/>
      <c r="S987" s="685"/>
      <c r="T987" s="685"/>
      <c r="U987" s="685"/>
      <c r="V987" s="685"/>
      <c r="W987" s="686" t="str">
        <f ca="1">OFFSET('(6)定期点検調書'!$F$12,L972-1,0)</f>
        <v/>
      </c>
      <c r="X987" s="687"/>
      <c r="Y987" s="687"/>
      <c r="Z987" s="687"/>
      <c r="AA987" s="687"/>
      <c r="AB987" s="687"/>
      <c r="AC987" s="687"/>
      <c r="AD987" s="688"/>
      <c r="AE987" s="683" t="s">
        <v>1241</v>
      </c>
      <c r="AF987" s="683"/>
      <c r="AG987" s="683"/>
      <c r="AH987" s="683"/>
      <c r="AI987" s="683"/>
      <c r="AJ987" s="683"/>
      <c r="AK987" s="699" t="str">
        <f ca="1">IF(OFFSET('(6)定期点検調書'!$AR$12,AO972-1,0)="","",OFFSET('(6)定期点検調書'!$AQ$12,AO972-1,0)&amp;TEXT(OFFSET('(6)定期点検調書'!$AR$12,AO972-1,0),"0.0")&amp;OFFSET('(6)定期点検調書'!$AT$12,AO972-1,0))  &amp;  IF(OFFSET('(6)定期点検調書'!$AV$12,AO972-1,0)="","","／"&amp;OFFSET('(6)定期点検調書'!$AU$12,AO972-1,0)&amp;TEXT(OFFSET('(6)定期点検調書'!$AV$12,AO972-1,0),"0.0")&amp;OFFSET('(6)定期点検調書'!$AX$12,AO972-1,0))  &amp;  IF(OFFSET('(6)定期点検調書'!$AZ$12,AO972-1,0)="","","／"&amp;OFFSET('(6)定期点検調書'!$AY$12,AO972-1,0)&amp;TEXT(OFFSET('(6)定期点検調書'!$AZ$12,AO972-1,0),"0.0")&amp;OFFSET('(6)定期点検調書'!$BB$12,AO972-1,0))</f>
        <v/>
      </c>
      <c r="AL987" s="700"/>
      <c r="AM987" s="700"/>
      <c r="AN987" s="700"/>
      <c r="AO987" s="700"/>
      <c r="AP987" s="700"/>
      <c r="AQ987" s="700"/>
      <c r="AR987" s="700"/>
      <c r="AS987" s="685" t="s">
        <v>1243</v>
      </c>
      <c r="AT987" s="685"/>
      <c r="AU987" s="685"/>
      <c r="AV987" s="685"/>
      <c r="AW987" s="685"/>
      <c r="AX987" s="685"/>
      <c r="AY987" s="685"/>
      <c r="AZ987" s="686" t="str">
        <f ca="1">OFFSET('(6)定期点検調書'!$F$12,AO972-1,0)</f>
        <v/>
      </c>
      <c r="BA987" s="687"/>
      <c r="BB987" s="687"/>
      <c r="BC987" s="687"/>
      <c r="BD987" s="687"/>
      <c r="BE987" s="687"/>
      <c r="BF987" s="687"/>
      <c r="BG987" s="688"/>
    </row>
    <row r="988" spans="2:86" ht="14.55" customHeight="1" x14ac:dyDescent="0.2">
      <c r="B988" s="683"/>
      <c r="C988" s="683"/>
      <c r="D988" s="683"/>
      <c r="E988" s="683"/>
      <c r="F988" s="683"/>
      <c r="G988" s="683"/>
      <c r="H988" s="701"/>
      <c r="I988" s="702"/>
      <c r="J988" s="702"/>
      <c r="K988" s="702"/>
      <c r="L988" s="702"/>
      <c r="M988" s="702"/>
      <c r="N988" s="702"/>
      <c r="O988" s="702"/>
      <c r="P988" s="685"/>
      <c r="Q988" s="685"/>
      <c r="R988" s="685"/>
      <c r="S988" s="685"/>
      <c r="T988" s="685"/>
      <c r="U988" s="685"/>
      <c r="V988" s="685"/>
      <c r="W988" s="689"/>
      <c r="X988" s="690"/>
      <c r="Y988" s="690"/>
      <c r="Z988" s="690"/>
      <c r="AA988" s="690"/>
      <c r="AB988" s="690"/>
      <c r="AC988" s="690"/>
      <c r="AD988" s="691"/>
      <c r="AE988" s="683"/>
      <c r="AF988" s="683"/>
      <c r="AG988" s="683"/>
      <c r="AH988" s="683"/>
      <c r="AI988" s="683"/>
      <c r="AJ988" s="683"/>
      <c r="AK988" s="701"/>
      <c r="AL988" s="702"/>
      <c r="AM988" s="702"/>
      <c r="AN988" s="702"/>
      <c r="AO988" s="702"/>
      <c r="AP988" s="702"/>
      <c r="AQ988" s="702"/>
      <c r="AR988" s="702"/>
      <c r="AS988" s="685"/>
      <c r="AT988" s="685"/>
      <c r="AU988" s="685"/>
      <c r="AV988" s="685"/>
      <c r="AW988" s="685"/>
      <c r="AX988" s="685"/>
      <c r="AY988" s="685"/>
      <c r="AZ988" s="689"/>
      <c r="BA988" s="690"/>
      <c r="BB988" s="690"/>
      <c r="BC988" s="690"/>
      <c r="BD988" s="690"/>
      <c r="BE988" s="690"/>
      <c r="BF988" s="690"/>
      <c r="BG988" s="691"/>
    </row>
    <row r="989" spans="2:86" ht="14.55" customHeight="1" x14ac:dyDescent="0.2">
      <c r="B989" s="659" t="s">
        <v>1242</v>
      </c>
      <c r="C989" s="660"/>
      <c r="D989" s="660"/>
      <c r="E989" s="660"/>
      <c r="F989" s="660"/>
      <c r="G989" s="661"/>
      <c r="H989" s="671"/>
      <c r="I989" s="672"/>
      <c r="J989" s="672"/>
      <c r="K989" s="672"/>
      <c r="L989" s="672"/>
      <c r="M989" s="672"/>
      <c r="N989" s="672"/>
      <c r="O989" s="672"/>
      <c r="P989" s="692" t="s">
        <v>996</v>
      </c>
      <c r="Q989" s="692"/>
      <c r="R989" s="692"/>
      <c r="S989" s="692"/>
      <c r="T989" s="692"/>
      <c r="U989" s="692"/>
      <c r="V989" s="692"/>
      <c r="W989" s="693"/>
      <c r="X989" s="694"/>
      <c r="Y989" s="694"/>
      <c r="Z989" s="694"/>
      <c r="AA989" s="694"/>
      <c r="AB989" s="694"/>
      <c r="AC989" s="694"/>
      <c r="AD989" s="695"/>
      <c r="AE989" s="659" t="s">
        <v>1242</v>
      </c>
      <c r="AF989" s="660"/>
      <c r="AG989" s="660"/>
      <c r="AH989" s="660"/>
      <c r="AI989" s="660"/>
      <c r="AJ989" s="661"/>
      <c r="AK989" s="671"/>
      <c r="AL989" s="672"/>
      <c r="AM989" s="672"/>
      <c r="AN989" s="672"/>
      <c r="AO989" s="672"/>
      <c r="AP989" s="672"/>
      <c r="AQ989" s="672"/>
      <c r="AR989" s="672"/>
      <c r="AS989" s="692" t="s">
        <v>996</v>
      </c>
      <c r="AT989" s="692"/>
      <c r="AU989" s="692"/>
      <c r="AV989" s="692"/>
      <c r="AW989" s="692"/>
      <c r="AX989" s="692"/>
      <c r="AY989" s="692"/>
      <c r="AZ989" s="693"/>
      <c r="BA989" s="694"/>
      <c r="BB989" s="694"/>
      <c r="BC989" s="694"/>
      <c r="BD989" s="694"/>
      <c r="BE989" s="694"/>
      <c r="BF989" s="694"/>
      <c r="BG989" s="695"/>
    </row>
    <row r="990" spans="2:86" ht="14.55" customHeight="1" x14ac:dyDescent="0.2">
      <c r="B990" s="662"/>
      <c r="C990" s="663"/>
      <c r="D990" s="663"/>
      <c r="E990" s="663"/>
      <c r="F990" s="663"/>
      <c r="G990" s="664"/>
      <c r="H990" s="674"/>
      <c r="I990" s="675"/>
      <c r="J990" s="675"/>
      <c r="K990" s="675"/>
      <c r="L990" s="675"/>
      <c r="M990" s="675"/>
      <c r="N990" s="675"/>
      <c r="O990" s="675"/>
      <c r="P990" s="692"/>
      <c r="Q990" s="692"/>
      <c r="R990" s="692"/>
      <c r="S990" s="692"/>
      <c r="T990" s="692"/>
      <c r="U990" s="692"/>
      <c r="V990" s="692"/>
      <c r="W990" s="696"/>
      <c r="X990" s="697"/>
      <c r="Y990" s="697"/>
      <c r="Z990" s="697"/>
      <c r="AA990" s="697"/>
      <c r="AB990" s="697"/>
      <c r="AC990" s="697"/>
      <c r="AD990" s="698"/>
      <c r="AE990" s="662"/>
      <c r="AF990" s="663"/>
      <c r="AG990" s="663"/>
      <c r="AH990" s="663"/>
      <c r="AI990" s="663"/>
      <c r="AJ990" s="664"/>
      <c r="AK990" s="674"/>
      <c r="AL990" s="675"/>
      <c r="AM990" s="675"/>
      <c r="AN990" s="675"/>
      <c r="AO990" s="675"/>
      <c r="AP990" s="675"/>
      <c r="AQ990" s="675"/>
      <c r="AR990" s="675"/>
      <c r="AS990" s="692"/>
      <c r="AT990" s="692"/>
      <c r="AU990" s="692"/>
      <c r="AV990" s="692"/>
      <c r="AW990" s="692"/>
      <c r="AX990" s="692"/>
      <c r="AY990" s="692"/>
      <c r="AZ990" s="696"/>
      <c r="BA990" s="697"/>
      <c r="BB990" s="697"/>
      <c r="BC990" s="697"/>
      <c r="BD990" s="697"/>
      <c r="BE990" s="697"/>
      <c r="BF990" s="697"/>
      <c r="BG990" s="698"/>
    </row>
    <row r="991" spans="2:86" ht="19.5" customHeight="1" x14ac:dyDescent="0.2">
      <c r="B991" s="683" t="s">
        <v>79</v>
      </c>
      <c r="C991" s="683"/>
      <c r="D991" s="683"/>
      <c r="E991" s="683"/>
      <c r="F991" s="683"/>
      <c r="G991" s="683"/>
      <c r="H991" s="684">
        <f ca="1">OFFSET('(6)定期点検調書'!$CA$12,L972-1,0)</f>
        <v>0</v>
      </c>
      <c r="I991" s="684"/>
      <c r="J991" s="684"/>
      <c r="K991" s="684"/>
      <c r="L991" s="684"/>
      <c r="M991" s="684"/>
      <c r="N991" s="684"/>
      <c r="O991" s="684"/>
      <c r="P991" s="684"/>
      <c r="Q991" s="684"/>
      <c r="R991" s="684"/>
      <c r="S991" s="684"/>
      <c r="T991" s="684"/>
      <c r="U991" s="684"/>
      <c r="V991" s="684"/>
      <c r="W991" s="684"/>
      <c r="X991" s="684"/>
      <c r="Y991" s="684"/>
      <c r="Z991" s="684"/>
      <c r="AA991" s="684"/>
      <c r="AB991" s="684"/>
      <c r="AC991" s="684"/>
      <c r="AD991" s="684"/>
      <c r="AE991" s="683" t="s">
        <v>79</v>
      </c>
      <c r="AF991" s="683"/>
      <c r="AG991" s="683"/>
      <c r="AH991" s="683"/>
      <c r="AI991" s="683"/>
      <c r="AJ991" s="683"/>
      <c r="AK991" s="684">
        <f ca="1">OFFSET('(6)定期点検調書'!$CA$12,AO972-1,0)</f>
        <v>0</v>
      </c>
      <c r="AL991" s="684"/>
      <c r="AM991" s="684"/>
      <c r="AN991" s="684"/>
      <c r="AO991" s="684"/>
      <c r="AP991" s="684"/>
      <c r="AQ991" s="684"/>
      <c r="AR991" s="684"/>
      <c r="AS991" s="684"/>
      <c r="AT991" s="684"/>
      <c r="AU991" s="684"/>
      <c r="AV991" s="684"/>
      <c r="AW991" s="684"/>
      <c r="AX991" s="684"/>
      <c r="AY991" s="684"/>
      <c r="AZ991" s="684"/>
      <c r="BA991" s="684"/>
      <c r="BB991" s="684"/>
      <c r="BC991" s="684"/>
      <c r="BD991" s="684"/>
      <c r="BE991" s="684"/>
      <c r="BF991" s="684"/>
      <c r="BG991" s="684"/>
      <c r="CH991" s="473"/>
    </row>
    <row r="992" spans="2:86" ht="19.5" customHeight="1" x14ac:dyDescent="0.2">
      <c r="B992" s="683"/>
      <c r="C992" s="683"/>
      <c r="D992" s="683"/>
      <c r="E992" s="683"/>
      <c r="F992" s="683"/>
      <c r="G992" s="683"/>
      <c r="H992" s="684"/>
      <c r="I992" s="684"/>
      <c r="J992" s="684"/>
      <c r="K992" s="684"/>
      <c r="L992" s="684"/>
      <c r="M992" s="684"/>
      <c r="N992" s="684"/>
      <c r="O992" s="684"/>
      <c r="P992" s="684"/>
      <c r="Q992" s="684"/>
      <c r="R992" s="684"/>
      <c r="S992" s="684"/>
      <c r="T992" s="684"/>
      <c r="U992" s="684"/>
      <c r="V992" s="684"/>
      <c r="W992" s="684"/>
      <c r="X992" s="684"/>
      <c r="Y992" s="684"/>
      <c r="Z992" s="684"/>
      <c r="AA992" s="684"/>
      <c r="AB992" s="684"/>
      <c r="AC992" s="684"/>
      <c r="AD992" s="684"/>
      <c r="AE992" s="683"/>
      <c r="AF992" s="683"/>
      <c r="AG992" s="683"/>
      <c r="AH992" s="683"/>
      <c r="AI992" s="683"/>
      <c r="AJ992" s="683"/>
      <c r="AK992" s="684"/>
      <c r="AL992" s="684"/>
      <c r="AM992" s="684"/>
      <c r="AN992" s="684"/>
      <c r="AO992" s="684"/>
      <c r="AP992" s="684"/>
      <c r="AQ992" s="684"/>
      <c r="AR992" s="684"/>
      <c r="AS992" s="684"/>
      <c r="AT992" s="684"/>
      <c r="AU992" s="684"/>
      <c r="AV992" s="684"/>
      <c r="AW992" s="684"/>
      <c r="AX992" s="684"/>
      <c r="AY992" s="684"/>
      <c r="AZ992" s="684"/>
      <c r="BA992" s="684"/>
      <c r="BB992" s="684"/>
      <c r="BC992" s="684"/>
      <c r="BD992" s="684"/>
      <c r="BE992" s="684"/>
      <c r="BF992" s="684"/>
      <c r="BG992" s="684"/>
    </row>
    <row r="993" spans="2:59" ht="14.55" customHeight="1" x14ac:dyDescent="0.2">
      <c r="B993" s="677" t="s">
        <v>1038</v>
      </c>
      <c r="C993" s="678"/>
      <c r="D993" s="677" t="s">
        <v>1237</v>
      </c>
      <c r="E993" s="719"/>
      <c r="F993" s="719"/>
      <c r="G993" s="719"/>
      <c r="H993" s="665">
        <f ca="1">OFFSET('(6)定期点検調書'!$B$12,L993-1,0)</f>
        <v>0</v>
      </c>
      <c r="I993" s="666"/>
      <c r="J993" s="666"/>
      <c r="K993" s="667"/>
      <c r="L993" s="703">
        <f>AO972+1</f>
        <v>95</v>
      </c>
      <c r="M993" s="703"/>
      <c r="N993" s="703"/>
      <c r="O993" s="703"/>
      <c r="P993" s="703"/>
      <c r="Q993" s="703"/>
      <c r="R993" s="703"/>
      <c r="S993" s="703"/>
      <c r="T993" s="703"/>
      <c r="U993" s="703"/>
      <c r="V993" s="703"/>
      <c r="W993" s="703"/>
      <c r="X993" s="703"/>
      <c r="Y993" s="703"/>
      <c r="Z993" s="703"/>
      <c r="AA993" s="703"/>
      <c r="AB993" s="703"/>
      <c r="AC993" s="703"/>
      <c r="AD993" s="704"/>
      <c r="AE993" s="677" t="s">
        <v>1038</v>
      </c>
      <c r="AF993" s="678"/>
      <c r="AG993" s="677" t="s">
        <v>1237</v>
      </c>
      <c r="AH993" s="719"/>
      <c r="AI993" s="719"/>
      <c r="AJ993" s="719"/>
      <c r="AK993" s="665">
        <f ca="1">OFFSET('(6)定期点検調書'!$B$12,AO993-1,0)</f>
        <v>0</v>
      </c>
      <c r="AL993" s="666"/>
      <c r="AM993" s="666"/>
      <c r="AN993" s="667"/>
      <c r="AO993" s="703">
        <f>L993+1</f>
        <v>96</v>
      </c>
      <c r="AP993" s="703"/>
      <c r="AQ993" s="703"/>
      <c r="AR993" s="703"/>
      <c r="AS993" s="703"/>
      <c r="AT993" s="703"/>
      <c r="AU993" s="703"/>
      <c r="AV993" s="703"/>
      <c r="AW993" s="703"/>
      <c r="AX993" s="703"/>
      <c r="AY993" s="703"/>
      <c r="AZ993" s="703"/>
      <c r="BA993" s="703"/>
      <c r="BB993" s="703"/>
      <c r="BC993" s="703"/>
      <c r="BD993" s="703"/>
      <c r="BE993" s="703"/>
      <c r="BF993" s="703"/>
      <c r="BG993" s="704"/>
    </row>
    <row r="994" spans="2:59" ht="14.55" customHeight="1" x14ac:dyDescent="0.2">
      <c r="B994" s="679"/>
      <c r="C994" s="680"/>
      <c r="D994" s="681"/>
      <c r="E994" s="720"/>
      <c r="F994" s="720"/>
      <c r="G994" s="720"/>
      <c r="H994" s="668"/>
      <c r="I994" s="669"/>
      <c r="J994" s="669"/>
      <c r="K994" s="670"/>
      <c r="L994" s="705"/>
      <c r="M994" s="705"/>
      <c r="N994" s="705"/>
      <c r="O994" s="705"/>
      <c r="P994" s="705"/>
      <c r="Q994" s="705"/>
      <c r="R994" s="705"/>
      <c r="S994" s="705"/>
      <c r="T994" s="705"/>
      <c r="U994" s="705"/>
      <c r="V994" s="705"/>
      <c r="W994" s="705"/>
      <c r="X994" s="705"/>
      <c r="Y994" s="705"/>
      <c r="Z994" s="705"/>
      <c r="AA994" s="705"/>
      <c r="AB994" s="705"/>
      <c r="AC994" s="705"/>
      <c r="AD994" s="706"/>
      <c r="AE994" s="679"/>
      <c r="AF994" s="680"/>
      <c r="AG994" s="681"/>
      <c r="AH994" s="720"/>
      <c r="AI994" s="720"/>
      <c r="AJ994" s="720"/>
      <c r="AK994" s="668"/>
      <c r="AL994" s="669"/>
      <c r="AM994" s="669"/>
      <c r="AN994" s="670"/>
      <c r="AO994" s="705"/>
      <c r="AP994" s="705"/>
      <c r="AQ994" s="705"/>
      <c r="AR994" s="705"/>
      <c r="AS994" s="705"/>
      <c r="AT994" s="705"/>
      <c r="AU994" s="705"/>
      <c r="AV994" s="705"/>
      <c r="AW994" s="705"/>
      <c r="AX994" s="705"/>
      <c r="AY994" s="705"/>
      <c r="AZ994" s="705"/>
      <c r="BA994" s="705"/>
      <c r="BB994" s="705"/>
      <c r="BC994" s="705"/>
      <c r="BD994" s="705"/>
      <c r="BE994" s="705"/>
      <c r="BF994" s="705"/>
      <c r="BG994" s="706"/>
    </row>
    <row r="995" spans="2:59" ht="14.55" customHeight="1" x14ac:dyDescent="0.2">
      <c r="B995" s="679"/>
      <c r="C995" s="680"/>
      <c r="D995" s="677" t="s">
        <v>992</v>
      </c>
      <c r="E995" s="719"/>
      <c r="F995" s="719"/>
      <c r="G995" s="719"/>
      <c r="H995" s="665">
        <f ca="1">OFFSET('(6)定期点検調書'!$D$12,L993-1,0)</f>
        <v>0</v>
      </c>
      <c r="I995" s="666"/>
      <c r="J995" s="666"/>
      <c r="K995" s="667"/>
      <c r="L995" s="705"/>
      <c r="M995" s="705"/>
      <c r="N995" s="705"/>
      <c r="O995" s="705"/>
      <c r="P995" s="705"/>
      <c r="Q995" s="705"/>
      <c r="R995" s="705"/>
      <c r="S995" s="705"/>
      <c r="T995" s="705"/>
      <c r="U995" s="705"/>
      <c r="V995" s="705"/>
      <c r="W995" s="705"/>
      <c r="X995" s="705"/>
      <c r="Y995" s="705"/>
      <c r="Z995" s="705"/>
      <c r="AA995" s="705"/>
      <c r="AB995" s="705"/>
      <c r="AC995" s="705"/>
      <c r="AD995" s="706"/>
      <c r="AE995" s="679"/>
      <c r="AF995" s="680"/>
      <c r="AG995" s="677" t="s">
        <v>992</v>
      </c>
      <c r="AH995" s="719"/>
      <c r="AI995" s="719"/>
      <c r="AJ995" s="719"/>
      <c r="AK995" s="665">
        <f ca="1">OFFSET('(6)定期点検調書'!$D$12,AO993-1,0)</f>
        <v>0</v>
      </c>
      <c r="AL995" s="666"/>
      <c r="AM995" s="666"/>
      <c r="AN995" s="667"/>
      <c r="AO995" s="705"/>
      <c r="AP995" s="705"/>
      <c r="AQ995" s="705"/>
      <c r="AR995" s="705"/>
      <c r="AS995" s="705"/>
      <c r="AT995" s="705"/>
      <c r="AU995" s="705"/>
      <c r="AV995" s="705"/>
      <c r="AW995" s="705"/>
      <c r="AX995" s="705"/>
      <c r="AY995" s="705"/>
      <c r="AZ995" s="705"/>
      <c r="BA995" s="705"/>
      <c r="BB995" s="705"/>
      <c r="BC995" s="705"/>
      <c r="BD995" s="705"/>
      <c r="BE995" s="705"/>
      <c r="BF995" s="705"/>
      <c r="BG995" s="706"/>
    </row>
    <row r="996" spans="2:59" ht="14.55" customHeight="1" x14ac:dyDescent="0.2">
      <c r="B996" s="681"/>
      <c r="C996" s="682"/>
      <c r="D996" s="681"/>
      <c r="E996" s="720"/>
      <c r="F996" s="720"/>
      <c r="G996" s="720"/>
      <c r="H996" s="668"/>
      <c r="I996" s="669"/>
      <c r="J996" s="669"/>
      <c r="K996" s="670"/>
      <c r="L996" s="705"/>
      <c r="M996" s="705"/>
      <c r="N996" s="705"/>
      <c r="O996" s="705"/>
      <c r="P996" s="705"/>
      <c r="Q996" s="705"/>
      <c r="R996" s="705"/>
      <c r="S996" s="705"/>
      <c r="T996" s="705"/>
      <c r="U996" s="705"/>
      <c r="V996" s="705"/>
      <c r="W996" s="705"/>
      <c r="X996" s="705"/>
      <c r="Y996" s="705"/>
      <c r="Z996" s="705"/>
      <c r="AA996" s="705"/>
      <c r="AB996" s="705"/>
      <c r="AC996" s="705"/>
      <c r="AD996" s="706"/>
      <c r="AE996" s="681"/>
      <c r="AF996" s="682"/>
      <c r="AG996" s="681"/>
      <c r="AH996" s="720"/>
      <c r="AI996" s="720"/>
      <c r="AJ996" s="720"/>
      <c r="AK996" s="668"/>
      <c r="AL996" s="669"/>
      <c r="AM996" s="669"/>
      <c r="AN996" s="670"/>
      <c r="AO996" s="705"/>
      <c r="AP996" s="705"/>
      <c r="AQ996" s="705"/>
      <c r="AR996" s="705"/>
      <c r="AS996" s="705"/>
      <c r="AT996" s="705"/>
      <c r="AU996" s="705"/>
      <c r="AV996" s="705"/>
      <c r="AW996" s="705"/>
      <c r="AX996" s="705"/>
      <c r="AY996" s="705"/>
      <c r="AZ996" s="705"/>
      <c r="BA996" s="705"/>
      <c r="BB996" s="705"/>
      <c r="BC996" s="705"/>
      <c r="BD996" s="705"/>
      <c r="BE996" s="705"/>
      <c r="BF996" s="705"/>
      <c r="BG996" s="706"/>
    </row>
    <row r="997" spans="2:59" ht="14.55" customHeight="1" x14ac:dyDescent="0.2">
      <c r="B997" s="677" t="s">
        <v>1238</v>
      </c>
      <c r="C997" s="678"/>
      <c r="D997" s="659" t="s">
        <v>993</v>
      </c>
      <c r="E997" s="660"/>
      <c r="F997" s="660"/>
      <c r="G997" s="660"/>
      <c r="H997" s="671">
        <f ca="1">OFFSET('(6)定期点検調書'!$AA$13,L993-1,0)</f>
        <v>0</v>
      </c>
      <c r="I997" s="672"/>
      <c r="J997" s="672"/>
      <c r="K997" s="673"/>
      <c r="L997" s="705"/>
      <c r="M997" s="705"/>
      <c r="N997" s="705"/>
      <c r="O997" s="705"/>
      <c r="P997" s="705"/>
      <c r="Q997" s="705"/>
      <c r="R997" s="705"/>
      <c r="S997" s="705"/>
      <c r="T997" s="705"/>
      <c r="U997" s="705"/>
      <c r="V997" s="705"/>
      <c r="W997" s="705"/>
      <c r="X997" s="705"/>
      <c r="Y997" s="705"/>
      <c r="Z997" s="705"/>
      <c r="AA997" s="705"/>
      <c r="AB997" s="705"/>
      <c r="AC997" s="705"/>
      <c r="AD997" s="706"/>
      <c r="AE997" s="677" t="s">
        <v>1238</v>
      </c>
      <c r="AF997" s="678"/>
      <c r="AG997" s="659" t="s">
        <v>993</v>
      </c>
      <c r="AH997" s="660"/>
      <c r="AI997" s="660"/>
      <c r="AJ997" s="660"/>
      <c r="AK997" s="671">
        <f ca="1">OFFSET('(6)定期点検調書'!$AA$13,AO993-1,0)</f>
        <v>0</v>
      </c>
      <c r="AL997" s="672"/>
      <c r="AM997" s="672"/>
      <c r="AN997" s="673"/>
      <c r="AO997" s="705"/>
      <c r="AP997" s="705"/>
      <c r="AQ997" s="705"/>
      <c r="AR997" s="705"/>
      <c r="AS997" s="705"/>
      <c r="AT997" s="705"/>
      <c r="AU997" s="705"/>
      <c r="AV997" s="705"/>
      <c r="AW997" s="705"/>
      <c r="AX997" s="705"/>
      <c r="AY997" s="705"/>
      <c r="AZ997" s="705"/>
      <c r="BA997" s="705"/>
      <c r="BB997" s="705"/>
      <c r="BC997" s="705"/>
      <c r="BD997" s="705"/>
      <c r="BE997" s="705"/>
      <c r="BF997" s="705"/>
      <c r="BG997" s="706"/>
    </row>
    <row r="998" spans="2:59" ht="14.55" customHeight="1" x14ac:dyDescent="0.2">
      <c r="B998" s="679"/>
      <c r="C998" s="680"/>
      <c r="D998" s="662"/>
      <c r="E998" s="663"/>
      <c r="F998" s="663"/>
      <c r="G998" s="663"/>
      <c r="H998" s="674"/>
      <c r="I998" s="675"/>
      <c r="J998" s="675"/>
      <c r="K998" s="676"/>
      <c r="L998" s="705"/>
      <c r="M998" s="705"/>
      <c r="N998" s="705"/>
      <c r="O998" s="705"/>
      <c r="P998" s="705"/>
      <c r="Q998" s="705"/>
      <c r="R998" s="705"/>
      <c r="S998" s="705"/>
      <c r="T998" s="705"/>
      <c r="U998" s="705"/>
      <c r="V998" s="705"/>
      <c r="W998" s="705"/>
      <c r="X998" s="705"/>
      <c r="Y998" s="705"/>
      <c r="Z998" s="705"/>
      <c r="AA998" s="705"/>
      <c r="AB998" s="705"/>
      <c r="AC998" s="705"/>
      <c r="AD998" s="706"/>
      <c r="AE998" s="679"/>
      <c r="AF998" s="680"/>
      <c r="AG998" s="662"/>
      <c r="AH998" s="663"/>
      <c r="AI998" s="663"/>
      <c r="AJ998" s="663"/>
      <c r="AK998" s="674"/>
      <c r="AL998" s="675"/>
      <c r="AM998" s="675"/>
      <c r="AN998" s="676"/>
      <c r="AO998" s="705"/>
      <c r="AP998" s="705"/>
      <c r="AQ998" s="705"/>
      <c r="AR998" s="705"/>
      <c r="AS998" s="705"/>
      <c r="AT998" s="705"/>
      <c r="AU998" s="705"/>
      <c r="AV998" s="705"/>
      <c r="AW998" s="705"/>
      <c r="AX998" s="705"/>
      <c r="AY998" s="705"/>
      <c r="AZ998" s="705"/>
      <c r="BA998" s="705"/>
      <c r="BB998" s="705"/>
      <c r="BC998" s="705"/>
      <c r="BD998" s="705"/>
      <c r="BE998" s="705"/>
      <c r="BF998" s="705"/>
      <c r="BG998" s="706"/>
    </row>
    <row r="999" spans="2:59" ht="14.55" customHeight="1" x14ac:dyDescent="0.2">
      <c r="B999" s="679"/>
      <c r="C999" s="680"/>
      <c r="D999" s="659" t="s">
        <v>1239</v>
      </c>
      <c r="E999" s="660"/>
      <c r="F999" s="660"/>
      <c r="G999" s="660"/>
      <c r="H999" s="665">
        <f ca="1">OFFSET('(6)定期点検調書'!$AD$12,L993-1,0)</f>
        <v>0</v>
      </c>
      <c r="I999" s="666"/>
      <c r="J999" s="666"/>
      <c r="K999" s="667"/>
      <c r="L999" s="705"/>
      <c r="M999" s="705"/>
      <c r="N999" s="705"/>
      <c r="O999" s="705"/>
      <c r="P999" s="705"/>
      <c r="Q999" s="705"/>
      <c r="R999" s="705"/>
      <c r="S999" s="705"/>
      <c r="T999" s="705"/>
      <c r="U999" s="705"/>
      <c r="V999" s="705"/>
      <c r="W999" s="705"/>
      <c r="X999" s="705"/>
      <c r="Y999" s="705"/>
      <c r="Z999" s="705"/>
      <c r="AA999" s="705"/>
      <c r="AB999" s="705"/>
      <c r="AC999" s="705"/>
      <c r="AD999" s="706"/>
      <c r="AE999" s="679"/>
      <c r="AF999" s="680"/>
      <c r="AG999" s="659" t="s">
        <v>1239</v>
      </c>
      <c r="AH999" s="660"/>
      <c r="AI999" s="660"/>
      <c r="AJ999" s="660"/>
      <c r="AK999" s="665">
        <f ca="1">OFFSET('(6)定期点検調書'!$AD$12,AO993-1,0)</f>
        <v>0</v>
      </c>
      <c r="AL999" s="666"/>
      <c r="AM999" s="666"/>
      <c r="AN999" s="667"/>
      <c r="AO999" s="705"/>
      <c r="AP999" s="705"/>
      <c r="AQ999" s="705"/>
      <c r="AR999" s="705"/>
      <c r="AS999" s="705"/>
      <c r="AT999" s="705"/>
      <c r="AU999" s="705"/>
      <c r="AV999" s="705"/>
      <c r="AW999" s="705"/>
      <c r="AX999" s="705"/>
      <c r="AY999" s="705"/>
      <c r="AZ999" s="705"/>
      <c r="BA999" s="705"/>
      <c r="BB999" s="705"/>
      <c r="BC999" s="705"/>
      <c r="BD999" s="705"/>
      <c r="BE999" s="705"/>
      <c r="BF999" s="705"/>
      <c r="BG999" s="706"/>
    </row>
    <row r="1000" spans="2:59" ht="14.55" customHeight="1" x14ac:dyDescent="0.2">
      <c r="B1000" s="681"/>
      <c r="C1000" s="682"/>
      <c r="D1000" s="662"/>
      <c r="E1000" s="663"/>
      <c r="F1000" s="663"/>
      <c r="G1000" s="663"/>
      <c r="H1000" s="668"/>
      <c r="I1000" s="669"/>
      <c r="J1000" s="669"/>
      <c r="K1000" s="670"/>
      <c r="L1000" s="705"/>
      <c r="M1000" s="705"/>
      <c r="N1000" s="705"/>
      <c r="O1000" s="705"/>
      <c r="P1000" s="705"/>
      <c r="Q1000" s="705"/>
      <c r="R1000" s="705"/>
      <c r="S1000" s="705"/>
      <c r="T1000" s="705"/>
      <c r="U1000" s="705"/>
      <c r="V1000" s="705"/>
      <c r="W1000" s="705"/>
      <c r="X1000" s="705"/>
      <c r="Y1000" s="705"/>
      <c r="Z1000" s="705"/>
      <c r="AA1000" s="705"/>
      <c r="AB1000" s="705"/>
      <c r="AC1000" s="705"/>
      <c r="AD1000" s="706"/>
      <c r="AE1000" s="681"/>
      <c r="AF1000" s="682"/>
      <c r="AG1000" s="662"/>
      <c r="AH1000" s="663"/>
      <c r="AI1000" s="663"/>
      <c r="AJ1000" s="663"/>
      <c r="AK1000" s="668"/>
      <c r="AL1000" s="669"/>
      <c r="AM1000" s="669"/>
      <c r="AN1000" s="670"/>
      <c r="AO1000" s="705"/>
      <c r="AP1000" s="705"/>
      <c r="AQ1000" s="705"/>
      <c r="AR1000" s="705"/>
      <c r="AS1000" s="705"/>
      <c r="AT1000" s="705"/>
      <c r="AU1000" s="705"/>
      <c r="AV1000" s="705"/>
      <c r="AW1000" s="705"/>
      <c r="AX1000" s="705"/>
      <c r="AY1000" s="705"/>
      <c r="AZ1000" s="705"/>
      <c r="BA1000" s="705"/>
      <c r="BB1000" s="705"/>
      <c r="BC1000" s="705"/>
      <c r="BD1000" s="705"/>
      <c r="BE1000" s="705"/>
      <c r="BF1000" s="705"/>
      <c r="BG1000" s="706"/>
    </row>
    <row r="1001" spans="2:59" ht="28.95" customHeight="1" x14ac:dyDescent="0.2">
      <c r="B1001" s="716" t="s">
        <v>995</v>
      </c>
      <c r="C1001" s="717"/>
      <c r="D1001" s="717"/>
      <c r="E1001" s="717"/>
      <c r="F1001" s="717"/>
      <c r="G1001" s="718"/>
      <c r="H1001" s="709">
        <f ca="1">OFFSET('(6)定期点検調書'!$AK$12,L993-1,0)</f>
        <v>0</v>
      </c>
      <c r="I1001" s="710"/>
      <c r="J1001" s="710"/>
      <c r="K1001" s="711"/>
      <c r="L1001" s="705"/>
      <c r="M1001" s="705"/>
      <c r="N1001" s="705"/>
      <c r="O1001" s="705"/>
      <c r="P1001" s="705"/>
      <c r="Q1001" s="705"/>
      <c r="R1001" s="705"/>
      <c r="S1001" s="705"/>
      <c r="T1001" s="705"/>
      <c r="U1001" s="705"/>
      <c r="V1001" s="705"/>
      <c r="W1001" s="705"/>
      <c r="X1001" s="705"/>
      <c r="Y1001" s="705"/>
      <c r="Z1001" s="705"/>
      <c r="AA1001" s="705"/>
      <c r="AB1001" s="705"/>
      <c r="AC1001" s="705"/>
      <c r="AD1001" s="706"/>
      <c r="AE1001" s="716" t="s">
        <v>995</v>
      </c>
      <c r="AF1001" s="717"/>
      <c r="AG1001" s="717"/>
      <c r="AH1001" s="717"/>
      <c r="AI1001" s="717"/>
      <c r="AJ1001" s="718"/>
      <c r="AK1001" s="709">
        <f ca="1">OFFSET('(6)定期点検調書'!$AK$12,AO993-1,0)</f>
        <v>0</v>
      </c>
      <c r="AL1001" s="710"/>
      <c r="AM1001" s="710"/>
      <c r="AN1001" s="711"/>
      <c r="AO1001" s="705"/>
      <c r="AP1001" s="705"/>
      <c r="AQ1001" s="705"/>
      <c r="AR1001" s="705"/>
      <c r="AS1001" s="705"/>
      <c r="AT1001" s="705"/>
      <c r="AU1001" s="705"/>
      <c r="AV1001" s="705"/>
      <c r="AW1001" s="705"/>
      <c r="AX1001" s="705"/>
      <c r="AY1001" s="705"/>
      <c r="AZ1001" s="705"/>
      <c r="BA1001" s="705"/>
      <c r="BB1001" s="705"/>
      <c r="BC1001" s="705"/>
      <c r="BD1001" s="705"/>
      <c r="BE1001" s="705"/>
      <c r="BF1001" s="705"/>
      <c r="BG1001" s="706"/>
    </row>
    <row r="1002" spans="2:59" ht="14.55" customHeight="1" x14ac:dyDescent="0.2">
      <c r="B1002" s="677" t="s">
        <v>1240</v>
      </c>
      <c r="C1002" s="661"/>
      <c r="D1002" s="659" t="s">
        <v>994</v>
      </c>
      <c r="E1002" s="660"/>
      <c r="F1002" s="660"/>
      <c r="G1002" s="661"/>
      <c r="H1002" s="699" t="str">
        <f ca="1">OFFSET('(6)定期点検調書'!$BY$12,L993-1,0)</f>
        <v/>
      </c>
      <c r="I1002" s="700"/>
      <c r="J1002" s="700"/>
      <c r="K1002" s="714"/>
      <c r="L1002" s="705"/>
      <c r="M1002" s="705"/>
      <c r="N1002" s="705"/>
      <c r="O1002" s="705"/>
      <c r="P1002" s="705"/>
      <c r="Q1002" s="705"/>
      <c r="R1002" s="705"/>
      <c r="S1002" s="705"/>
      <c r="T1002" s="705"/>
      <c r="U1002" s="705"/>
      <c r="V1002" s="705"/>
      <c r="W1002" s="705"/>
      <c r="X1002" s="705"/>
      <c r="Y1002" s="705"/>
      <c r="Z1002" s="705"/>
      <c r="AA1002" s="705"/>
      <c r="AB1002" s="705"/>
      <c r="AC1002" s="705"/>
      <c r="AD1002" s="706"/>
      <c r="AE1002" s="677" t="s">
        <v>1240</v>
      </c>
      <c r="AF1002" s="661"/>
      <c r="AG1002" s="659" t="s">
        <v>994</v>
      </c>
      <c r="AH1002" s="660"/>
      <c r="AI1002" s="660"/>
      <c r="AJ1002" s="661"/>
      <c r="AK1002" s="699" t="str">
        <f ca="1">OFFSET('(6)定期点検調書'!$BY$12,AO993-1,0)</f>
        <v/>
      </c>
      <c r="AL1002" s="700"/>
      <c r="AM1002" s="700"/>
      <c r="AN1002" s="714"/>
      <c r="AO1002" s="705"/>
      <c r="AP1002" s="705"/>
      <c r="AQ1002" s="705"/>
      <c r="AR1002" s="705"/>
      <c r="AS1002" s="705"/>
      <c r="AT1002" s="705"/>
      <c r="AU1002" s="705"/>
      <c r="AV1002" s="705"/>
      <c r="AW1002" s="705"/>
      <c r="AX1002" s="705"/>
      <c r="AY1002" s="705"/>
      <c r="AZ1002" s="705"/>
      <c r="BA1002" s="705"/>
      <c r="BB1002" s="705"/>
      <c r="BC1002" s="705"/>
      <c r="BD1002" s="705"/>
      <c r="BE1002" s="705"/>
      <c r="BF1002" s="705"/>
      <c r="BG1002" s="706"/>
    </row>
    <row r="1003" spans="2:59" ht="14.55" customHeight="1" x14ac:dyDescent="0.2">
      <c r="B1003" s="712"/>
      <c r="C1003" s="713"/>
      <c r="D1003" s="662"/>
      <c r="E1003" s="663"/>
      <c r="F1003" s="663"/>
      <c r="G1003" s="664"/>
      <c r="H1003" s="701"/>
      <c r="I1003" s="702"/>
      <c r="J1003" s="702"/>
      <c r="K1003" s="715"/>
      <c r="L1003" s="705"/>
      <c r="M1003" s="705"/>
      <c r="N1003" s="705"/>
      <c r="O1003" s="705"/>
      <c r="P1003" s="705"/>
      <c r="Q1003" s="705"/>
      <c r="R1003" s="705"/>
      <c r="S1003" s="705"/>
      <c r="T1003" s="705"/>
      <c r="U1003" s="705"/>
      <c r="V1003" s="705"/>
      <c r="W1003" s="705"/>
      <c r="X1003" s="705"/>
      <c r="Y1003" s="705"/>
      <c r="Z1003" s="705"/>
      <c r="AA1003" s="705"/>
      <c r="AB1003" s="705"/>
      <c r="AC1003" s="705"/>
      <c r="AD1003" s="706"/>
      <c r="AE1003" s="712"/>
      <c r="AF1003" s="713"/>
      <c r="AG1003" s="662"/>
      <c r="AH1003" s="663"/>
      <c r="AI1003" s="663"/>
      <c r="AJ1003" s="664"/>
      <c r="AK1003" s="701"/>
      <c r="AL1003" s="702"/>
      <c r="AM1003" s="702"/>
      <c r="AN1003" s="715"/>
      <c r="AO1003" s="705"/>
      <c r="AP1003" s="705"/>
      <c r="AQ1003" s="705"/>
      <c r="AR1003" s="705"/>
      <c r="AS1003" s="705"/>
      <c r="AT1003" s="705"/>
      <c r="AU1003" s="705"/>
      <c r="AV1003" s="705"/>
      <c r="AW1003" s="705"/>
      <c r="AX1003" s="705"/>
      <c r="AY1003" s="705"/>
      <c r="AZ1003" s="705"/>
      <c r="BA1003" s="705"/>
      <c r="BB1003" s="705"/>
      <c r="BC1003" s="705"/>
      <c r="BD1003" s="705"/>
      <c r="BE1003" s="705"/>
      <c r="BF1003" s="705"/>
      <c r="BG1003" s="706"/>
    </row>
    <row r="1004" spans="2:59" ht="14.55" customHeight="1" x14ac:dyDescent="0.2">
      <c r="B1004" s="712"/>
      <c r="C1004" s="713"/>
      <c r="D1004" s="659" t="s">
        <v>1186</v>
      </c>
      <c r="E1004" s="660"/>
      <c r="F1004" s="660"/>
      <c r="G1004" s="661"/>
      <c r="H1004" s="665">
        <f ca="1">OFFSET('(6)定期点検調書'!$BC$12,L993-1,0)</f>
        <v>0</v>
      </c>
      <c r="I1004" s="666"/>
      <c r="J1004" s="666"/>
      <c r="K1004" s="667"/>
      <c r="L1004" s="705"/>
      <c r="M1004" s="705"/>
      <c r="N1004" s="705"/>
      <c r="O1004" s="705"/>
      <c r="P1004" s="705"/>
      <c r="Q1004" s="705"/>
      <c r="R1004" s="705"/>
      <c r="S1004" s="705"/>
      <c r="T1004" s="705"/>
      <c r="U1004" s="705"/>
      <c r="V1004" s="705"/>
      <c r="W1004" s="705"/>
      <c r="X1004" s="705"/>
      <c r="Y1004" s="705"/>
      <c r="Z1004" s="705"/>
      <c r="AA1004" s="705"/>
      <c r="AB1004" s="705"/>
      <c r="AC1004" s="705"/>
      <c r="AD1004" s="706"/>
      <c r="AE1004" s="712"/>
      <c r="AF1004" s="713"/>
      <c r="AG1004" s="659" t="s">
        <v>1186</v>
      </c>
      <c r="AH1004" s="660"/>
      <c r="AI1004" s="660"/>
      <c r="AJ1004" s="661"/>
      <c r="AK1004" s="665">
        <f ca="1">OFFSET('(6)定期点検調書'!$BC$12,AO993-1,0)</f>
        <v>0</v>
      </c>
      <c r="AL1004" s="666"/>
      <c r="AM1004" s="666"/>
      <c r="AN1004" s="667"/>
      <c r="AO1004" s="705"/>
      <c r="AP1004" s="705"/>
      <c r="AQ1004" s="705"/>
      <c r="AR1004" s="705"/>
      <c r="AS1004" s="705"/>
      <c r="AT1004" s="705"/>
      <c r="AU1004" s="705"/>
      <c r="AV1004" s="705"/>
      <c r="AW1004" s="705"/>
      <c r="AX1004" s="705"/>
      <c r="AY1004" s="705"/>
      <c r="AZ1004" s="705"/>
      <c r="BA1004" s="705"/>
      <c r="BB1004" s="705"/>
      <c r="BC1004" s="705"/>
      <c r="BD1004" s="705"/>
      <c r="BE1004" s="705"/>
      <c r="BF1004" s="705"/>
      <c r="BG1004" s="706"/>
    </row>
    <row r="1005" spans="2:59" ht="14.55" customHeight="1" x14ac:dyDescent="0.2">
      <c r="B1005" s="712"/>
      <c r="C1005" s="713"/>
      <c r="D1005" s="662"/>
      <c r="E1005" s="663"/>
      <c r="F1005" s="663"/>
      <c r="G1005" s="664"/>
      <c r="H1005" s="668"/>
      <c r="I1005" s="669"/>
      <c r="J1005" s="669"/>
      <c r="K1005" s="670"/>
      <c r="L1005" s="705"/>
      <c r="M1005" s="705"/>
      <c r="N1005" s="705"/>
      <c r="O1005" s="705"/>
      <c r="P1005" s="705"/>
      <c r="Q1005" s="705"/>
      <c r="R1005" s="705"/>
      <c r="S1005" s="705"/>
      <c r="T1005" s="705"/>
      <c r="U1005" s="705"/>
      <c r="V1005" s="705"/>
      <c r="W1005" s="705"/>
      <c r="X1005" s="705"/>
      <c r="Y1005" s="705"/>
      <c r="Z1005" s="705"/>
      <c r="AA1005" s="705"/>
      <c r="AB1005" s="705"/>
      <c r="AC1005" s="705"/>
      <c r="AD1005" s="706"/>
      <c r="AE1005" s="712"/>
      <c r="AF1005" s="713"/>
      <c r="AG1005" s="662"/>
      <c r="AH1005" s="663"/>
      <c r="AI1005" s="663"/>
      <c r="AJ1005" s="664"/>
      <c r="AK1005" s="668"/>
      <c r="AL1005" s="669"/>
      <c r="AM1005" s="669"/>
      <c r="AN1005" s="670"/>
      <c r="AO1005" s="705"/>
      <c r="AP1005" s="705"/>
      <c r="AQ1005" s="705"/>
      <c r="AR1005" s="705"/>
      <c r="AS1005" s="705"/>
      <c r="AT1005" s="705"/>
      <c r="AU1005" s="705"/>
      <c r="AV1005" s="705"/>
      <c r="AW1005" s="705"/>
      <c r="AX1005" s="705"/>
      <c r="AY1005" s="705"/>
      <c r="AZ1005" s="705"/>
      <c r="BA1005" s="705"/>
      <c r="BB1005" s="705"/>
      <c r="BC1005" s="705"/>
      <c r="BD1005" s="705"/>
      <c r="BE1005" s="705"/>
      <c r="BF1005" s="705"/>
      <c r="BG1005" s="706"/>
    </row>
    <row r="1006" spans="2:59" ht="14.55" customHeight="1" x14ac:dyDescent="0.2">
      <c r="B1006" s="712"/>
      <c r="C1006" s="713"/>
      <c r="D1006" s="659" t="s">
        <v>1187</v>
      </c>
      <c r="E1006" s="660"/>
      <c r="F1006" s="660"/>
      <c r="G1006" s="661"/>
      <c r="H1006" s="665">
        <f ca="1">OFFSET('(6)定期点検調書'!$BF$12,L993-1,0)</f>
        <v>0</v>
      </c>
      <c r="I1006" s="666"/>
      <c r="J1006" s="666"/>
      <c r="K1006" s="667"/>
      <c r="L1006" s="705"/>
      <c r="M1006" s="705"/>
      <c r="N1006" s="705"/>
      <c r="O1006" s="705"/>
      <c r="P1006" s="705"/>
      <c r="Q1006" s="705"/>
      <c r="R1006" s="705"/>
      <c r="S1006" s="705"/>
      <c r="T1006" s="705"/>
      <c r="U1006" s="705"/>
      <c r="V1006" s="705"/>
      <c r="W1006" s="705"/>
      <c r="X1006" s="705"/>
      <c r="Y1006" s="705"/>
      <c r="Z1006" s="705"/>
      <c r="AA1006" s="705"/>
      <c r="AB1006" s="705"/>
      <c r="AC1006" s="705"/>
      <c r="AD1006" s="706"/>
      <c r="AE1006" s="712"/>
      <c r="AF1006" s="713"/>
      <c r="AG1006" s="659" t="s">
        <v>1187</v>
      </c>
      <c r="AH1006" s="660"/>
      <c r="AI1006" s="660"/>
      <c r="AJ1006" s="661"/>
      <c r="AK1006" s="665">
        <f ca="1">OFFSET('(6)定期点検調書'!$BF$12,AO993-1,0)</f>
        <v>0</v>
      </c>
      <c r="AL1006" s="666"/>
      <c r="AM1006" s="666"/>
      <c r="AN1006" s="667"/>
      <c r="AO1006" s="705"/>
      <c r="AP1006" s="705"/>
      <c r="AQ1006" s="705"/>
      <c r="AR1006" s="705"/>
      <c r="AS1006" s="705"/>
      <c r="AT1006" s="705"/>
      <c r="AU1006" s="705"/>
      <c r="AV1006" s="705"/>
      <c r="AW1006" s="705"/>
      <c r="AX1006" s="705"/>
      <c r="AY1006" s="705"/>
      <c r="AZ1006" s="705"/>
      <c r="BA1006" s="705"/>
      <c r="BB1006" s="705"/>
      <c r="BC1006" s="705"/>
      <c r="BD1006" s="705"/>
      <c r="BE1006" s="705"/>
      <c r="BF1006" s="705"/>
      <c r="BG1006" s="706"/>
    </row>
    <row r="1007" spans="2:59" ht="14.55" customHeight="1" x14ac:dyDescent="0.2">
      <c r="B1007" s="662"/>
      <c r="C1007" s="664"/>
      <c r="D1007" s="662"/>
      <c r="E1007" s="663"/>
      <c r="F1007" s="663"/>
      <c r="G1007" s="664"/>
      <c r="H1007" s="668"/>
      <c r="I1007" s="669"/>
      <c r="J1007" s="669"/>
      <c r="K1007" s="670"/>
      <c r="L1007" s="707"/>
      <c r="M1007" s="707"/>
      <c r="N1007" s="707"/>
      <c r="O1007" s="707"/>
      <c r="P1007" s="707"/>
      <c r="Q1007" s="707"/>
      <c r="R1007" s="707"/>
      <c r="S1007" s="707"/>
      <c r="T1007" s="707"/>
      <c r="U1007" s="707"/>
      <c r="V1007" s="707"/>
      <c r="W1007" s="707"/>
      <c r="X1007" s="707"/>
      <c r="Y1007" s="707"/>
      <c r="Z1007" s="707"/>
      <c r="AA1007" s="707"/>
      <c r="AB1007" s="707"/>
      <c r="AC1007" s="707"/>
      <c r="AD1007" s="708"/>
      <c r="AE1007" s="662"/>
      <c r="AF1007" s="664"/>
      <c r="AG1007" s="662"/>
      <c r="AH1007" s="663"/>
      <c r="AI1007" s="663"/>
      <c r="AJ1007" s="664"/>
      <c r="AK1007" s="668"/>
      <c r="AL1007" s="669"/>
      <c r="AM1007" s="669"/>
      <c r="AN1007" s="670"/>
      <c r="AO1007" s="707"/>
      <c r="AP1007" s="707"/>
      <c r="AQ1007" s="707"/>
      <c r="AR1007" s="707"/>
      <c r="AS1007" s="707"/>
      <c r="AT1007" s="707"/>
      <c r="AU1007" s="707"/>
      <c r="AV1007" s="707"/>
      <c r="AW1007" s="707"/>
      <c r="AX1007" s="707"/>
      <c r="AY1007" s="707"/>
      <c r="AZ1007" s="707"/>
      <c r="BA1007" s="707"/>
      <c r="BB1007" s="707"/>
      <c r="BC1007" s="707"/>
      <c r="BD1007" s="707"/>
      <c r="BE1007" s="707"/>
      <c r="BF1007" s="707"/>
      <c r="BG1007" s="708"/>
    </row>
    <row r="1008" spans="2:59" ht="14.55" customHeight="1" x14ac:dyDescent="0.2">
      <c r="B1008" s="683" t="s">
        <v>1241</v>
      </c>
      <c r="C1008" s="683"/>
      <c r="D1008" s="683"/>
      <c r="E1008" s="683"/>
      <c r="F1008" s="683"/>
      <c r="G1008" s="683"/>
      <c r="H1008" s="699" t="str">
        <f ca="1">IF(OFFSET('(6)定期点検調書'!$AR$12,L993-1,0)="","",OFFSET('(6)定期点検調書'!$AQ$12,L993-1,0)&amp;TEXT(OFFSET('(6)定期点検調書'!$AR$12,L993-1,0),"0.0")&amp;OFFSET('(6)定期点検調書'!$AT$12,L993-1,0))  &amp;  IF(OFFSET('(6)定期点検調書'!$AV$12,L993-1,0)="","","／"&amp;OFFSET('(6)定期点検調書'!$AU$12,L993-1,0)&amp;TEXT(OFFSET('(6)定期点検調書'!$AV$12,L993-1,0),"0.0")&amp;OFFSET('(6)定期点検調書'!$AX$12,L993-1,0))  &amp;  IF(OFFSET('(6)定期点検調書'!$AZ$12,L993-1,0)="","","／"&amp;OFFSET('(6)定期点検調書'!$AY$12,L993-1,0)&amp;TEXT(OFFSET('(6)定期点検調書'!$AZ$12,L993-1,0),"0.0")&amp;OFFSET('(6)定期点検調書'!$BB$12,L993-1,0))</f>
        <v/>
      </c>
      <c r="I1008" s="700"/>
      <c r="J1008" s="700"/>
      <c r="K1008" s="700"/>
      <c r="L1008" s="700"/>
      <c r="M1008" s="700"/>
      <c r="N1008" s="700"/>
      <c r="O1008" s="700"/>
      <c r="P1008" s="685" t="s">
        <v>1243</v>
      </c>
      <c r="Q1008" s="685"/>
      <c r="R1008" s="685"/>
      <c r="S1008" s="685"/>
      <c r="T1008" s="685"/>
      <c r="U1008" s="685"/>
      <c r="V1008" s="685"/>
      <c r="W1008" s="686" t="str">
        <f ca="1">OFFSET('(6)定期点検調書'!$F$12,L993-1,0)</f>
        <v/>
      </c>
      <c r="X1008" s="687"/>
      <c r="Y1008" s="687"/>
      <c r="Z1008" s="687"/>
      <c r="AA1008" s="687"/>
      <c r="AB1008" s="687"/>
      <c r="AC1008" s="687"/>
      <c r="AD1008" s="688"/>
      <c r="AE1008" s="683" t="s">
        <v>1241</v>
      </c>
      <c r="AF1008" s="683"/>
      <c r="AG1008" s="683"/>
      <c r="AH1008" s="683"/>
      <c r="AI1008" s="683"/>
      <c r="AJ1008" s="683"/>
      <c r="AK1008" s="699" t="str">
        <f ca="1">IF(OFFSET('(6)定期点検調書'!$AR$12,AO993-1,0)="","",OFFSET('(6)定期点検調書'!$AQ$12,AO993-1,0)&amp;TEXT(OFFSET('(6)定期点検調書'!$AR$12,AO993-1,0),"0.0")&amp;OFFSET('(6)定期点検調書'!$AT$12,AO993-1,0))  &amp;  IF(OFFSET('(6)定期点検調書'!$AV$12,AO993-1,0)="","","／"&amp;OFFSET('(6)定期点検調書'!$AU$12,AO993-1,0)&amp;TEXT(OFFSET('(6)定期点検調書'!$AV$12,AO993-1,0),"0.0")&amp;OFFSET('(6)定期点検調書'!$AX$12,AO993-1,0))  &amp;  IF(OFFSET('(6)定期点検調書'!$AZ$12,AO993-1,0)="","","／"&amp;OFFSET('(6)定期点検調書'!$AY$12,AO993-1,0)&amp;TEXT(OFFSET('(6)定期点検調書'!$AZ$12,AO993-1,0),"0.0")&amp;OFFSET('(6)定期点検調書'!$BB$12,AO993-1,0))</f>
        <v/>
      </c>
      <c r="AL1008" s="700"/>
      <c r="AM1008" s="700"/>
      <c r="AN1008" s="700"/>
      <c r="AO1008" s="700"/>
      <c r="AP1008" s="700"/>
      <c r="AQ1008" s="700"/>
      <c r="AR1008" s="700"/>
      <c r="AS1008" s="685" t="s">
        <v>1243</v>
      </c>
      <c r="AT1008" s="685"/>
      <c r="AU1008" s="685"/>
      <c r="AV1008" s="685"/>
      <c r="AW1008" s="685"/>
      <c r="AX1008" s="685"/>
      <c r="AY1008" s="685"/>
      <c r="AZ1008" s="686" t="str">
        <f ca="1">OFFSET('(6)定期点検調書'!$F$12,AO993-1,0)</f>
        <v/>
      </c>
      <c r="BA1008" s="687"/>
      <c r="BB1008" s="687"/>
      <c r="BC1008" s="687"/>
      <c r="BD1008" s="687"/>
      <c r="BE1008" s="687"/>
      <c r="BF1008" s="687"/>
      <c r="BG1008" s="688"/>
    </row>
    <row r="1009" spans="2:86" ht="14.55" customHeight="1" x14ac:dyDescent="0.2">
      <c r="B1009" s="683"/>
      <c r="C1009" s="683"/>
      <c r="D1009" s="683"/>
      <c r="E1009" s="683"/>
      <c r="F1009" s="683"/>
      <c r="G1009" s="683"/>
      <c r="H1009" s="701"/>
      <c r="I1009" s="702"/>
      <c r="J1009" s="702"/>
      <c r="K1009" s="702"/>
      <c r="L1009" s="702"/>
      <c r="M1009" s="702"/>
      <c r="N1009" s="702"/>
      <c r="O1009" s="702"/>
      <c r="P1009" s="685"/>
      <c r="Q1009" s="685"/>
      <c r="R1009" s="685"/>
      <c r="S1009" s="685"/>
      <c r="T1009" s="685"/>
      <c r="U1009" s="685"/>
      <c r="V1009" s="685"/>
      <c r="W1009" s="689"/>
      <c r="X1009" s="690"/>
      <c r="Y1009" s="690"/>
      <c r="Z1009" s="690"/>
      <c r="AA1009" s="690"/>
      <c r="AB1009" s="690"/>
      <c r="AC1009" s="690"/>
      <c r="AD1009" s="691"/>
      <c r="AE1009" s="683"/>
      <c r="AF1009" s="683"/>
      <c r="AG1009" s="683"/>
      <c r="AH1009" s="683"/>
      <c r="AI1009" s="683"/>
      <c r="AJ1009" s="683"/>
      <c r="AK1009" s="701"/>
      <c r="AL1009" s="702"/>
      <c r="AM1009" s="702"/>
      <c r="AN1009" s="702"/>
      <c r="AO1009" s="702"/>
      <c r="AP1009" s="702"/>
      <c r="AQ1009" s="702"/>
      <c r="AR1009" s="702"/>
      <c r="AS1009" s="685"/>
      <c r="AT1009" s="685"/>
      <c r="AU1009" s="685"/>
      <c r="AV1009" s="685"/>
      <c r="AW1009" s="685"/>
      <c r="AX1009" s="685"/>
      <c r="AY1009" s="685"/>
      <c r="AZ1009" s="689"/>
      <c r="BA1009" s="690"/>
      <c r="BB1009" s="690"/>
      <c r="BC1009" s="690"/>
      <c r="BD1009" s="690"/>
      <c r="BE1009" s="690"/>
      <c r="BF1009" s="690"/>
      <c r="BG1009" s="691"/>
    </row>
    <row r="1010" spans="2:86" ht="14.55" customHeight="1" x14ac:dyDescent="0.2">
      <c r="B1010" s="659" t="s">
        <v>1242</v>
      </c>
      <c r="C1010" s="660"/>
      <c r="D1010" s="660"/>
      <c r="E1010" s="660"/>
      <c r="F1010" s="660"/>
      <c r="G1010" s="661"/>
      <c r="H1010" s="671" t="str">
        <f ca="1">IF(OFFSET('(6)定期点検調書'!$BL$12,L993-1,0)="","",VLOOKUP(OFFSET('(6)定期点検調書'!$BL$12,L993-1,0),ﾃﾞｰﾀ一覧!$AY$4:$BB$16,2,FALSE))  &amp;  IF(OFFSET('(6)定期点検調書'!$BC$12,L993-1,0)="","","／"&amp;VLOOKUP(OFFSET('(6)定期点検調書'!$BC$12,L993-1,0),ﾃﾞｰﾀ一覧!$AY$4:$BB$16,2,FALSE))  &amp;  IF(OFFSET('(6)定期点検調書'!$BD$12,L993-1,0)="","","／"&amp;VLOOKUP(OFFSET('(6)定期点検調書'!$BD$12,L993-1,0),ﾃﾞｰﾀ一覧!$AY$4:$BB$16,2,FALSE))</f>
        <v/>
      </c>
      <c r="I1010" s="672"/>
      <c r="J1010" s="672"/>
      <c r="K1010" s="672"/>
      <c r="L1010" s="672"/>
      <c r="M1010" s="672"/>
      <c r="N1010" s="672"/>
      <c r="O1010" s="672"/>
      <c r="P1010" s="692" t="s">
        <v>996</v>
      </c>
      <c r="Q1010" s="692"/>
      <c r="R1010" s="692"/>
      <c r="S1010" s="692"/>
      <c r="T1010" s="692"/>
      <c r="U1010" s="692"/>
      <c r="V1010" s="692"/>
      <c r="W1010" s="693"/>
      <c r="X1010" s="694"/>
      <c r="Y1010" s="694"/>
      <c r="Z1010" s="694"/>
      <c r="AA1010" s="694"/>
      <c r="AB1010" s="694"/>
      <c r="AC1010" s="694"/>
      <c r="AD1010" s="695"/>
      <c r="AE1010" s="659" t="s">
        <v>1242</v>
      </c>
      <c r="AF1010" s="660"/>
      <c r="AG1010" s="660"/>
      <c r="AH1010" s="660"/>
      <c r="AI1010" s="660"/>
      <c r="AJ1010" s="661"/>
      <c r="AK1010" s="671" t="str">
        <f ca="1">IF(OFFSET('(6)定期点検調書'!$BL$12,AO993-1,0)="","",VLOOKUP(OFFSET('(6)定期点検調書'!$BL$12,AO993-1,0),ﾃﾞｰﾀ一覧!$AY$4:$BB$16,2,FALSE))  &amp;  IF(OFFSET('(6)定期点検調書'!$BC$12,AO993-1,0)="","","／"&amp;VLOOKUP(OFFSET('(6)定期点検調書'!$BC$12,AO993-1,0),ﾃﾞｰﾀ一覧!$AY$4:$BB$16,2,FALSE))  &amp;  IF(OFFSET('(6)定期点検調書'!$BD$12,AO993-1,0)="","","／"&amp;VLOOKUP(OFFSET('(6)定期点検調書'!$BD$12,AO993-1,0),ﾃﾞｰﾀ一覧!$AY$4:$BB$16,2,FALSE))</f>
        <v/>
      </c>
      <c r="AL1010" s="672"/>
      <c r="AM1010" s="672"/>
      <c r="AN1010" s="672"/>
      <c r="AO1010" s="672"/>
      <c r="AP1010" s="672"/>
      <c r="AQ1010" s="672"/>
      <c r="AR1010" s="672"/>
      <c r="AS1010" s="692" t="s">
        <v>996</v>
      </c>
      <c r="AT1010" s="692"/>
      <c r="AU1010" s="692"/>
      <c r="AV1010" s="692"/>
      <c r="AW1010" s="692"/>
      <c r="AX1010" s="692"/>
      <c r="AY1010" s="692"/>
      <c r="AZ1010" s="693"/>
      <c r="BA1010" s="694"/>
      <c r="BB1010" s="694"/>
      <c r="BC1010" s="694"/>
      <c r="BD1010" s="694"/>
      <c r="BE1010" s="694"/>
      <c r="BF1010" s="694"/>
      <c r="BG1010" s="695"/>
    </row>
    <row r="1011" spans="2:86" ht="14.55" customHeight="1" x14ac:dyDescent="0.2">
      <c r="B1011" s="662"/>
      <c r="C1011" s="663"/>
      <c r="D1011" s="663"/>
      <c r="E1011" s="663"/>
      <c r="F1011" s="663"/>
      <c r="G1011" s="664"/>
      <c r="H1011" s="674"/>
      <c r="I1011" s="675"/>
      <c r="J1011" s="675"/>
      <c r="K1011" s="675"/>
      <c r="L1011" s="675"/>
      <c r="M1011" s="675"/>
      <c r="N1011" s="675"/>
      <c r="O1011" s="675"/>
      <c r="P1011" s="692"/>
      <c r="Q1011" s="692"/>
      <c r="R1011" s="692"/>
      <c r="S1011" s="692"/>
      <c r="T1011" s="692"/>
      <c r="U1011" s="692"/>
      <c r="V1011" s="692"/>
      <c r="W1011" s="696"/>
      <c r="X1011" s="697"/>
      <c r="Y1011" s="697"/>
      <c r="Z1011" s="697"/>
      <c r="AA1011" s="697"/>
      <c r="AB1011" s="697"/>
      <c r="AC1011" s="697"/>
      <c r="AD1011" s="698"/>
      <c r="AE1011" s="662"/>
      <c r="AF1011" s="663"/>
      <c r="AG1011" s="663"/>
      <c r="AH1011" s="663"/>
      <c r="AI1011" s="663"/>
      <c r="AJ1011" s="664"/>
      <c r="AK1011" s="674"/>
      <c r="AL1011" s="675"/>
      <c r="AM1011" s="675"/>
      <c r="AN1011" s="675"/>
      <c r="AO1011" s="675"/>
      <c r="AP1011" s="675"/>
      <c r="AQ1011" s="675"/>
      <c r="AR1011" s="675"/>
      <c r="AS1011" s="692"/>
      <c r="AT1011" s="692"/>
      <c r="AU1011" s="692"/>
      <c r="AV1011" s="692"/>
      <c r="AW1011" s="692"/>
      <c r="AX1011" s="692"/>
      <c r="AY1011" s="692"/>
      <c r="AZ1011" s="696"/>
      <c r="BA1011" s="697"/>
      <c r="BB1011" s="697"/>
      <c r="BC1011" s="697"/>
      <c r="BD1011" s="697"/>
      <c r="BE1011" s="697"/>
      <c r="BF1011" s="697"/>
      <c r="BG1011" s="698"/>
    </row>
    <row r="1012" spans="2:86" ht="19.5" customHeight="1" x14ac:dyDescent="0.2">
      <c r="B1012" s="683" t="s">
        <v>79</v>
      </c>
      <c r="C1012" s="683"/>
      <c r="D1012" s="683"/>
      <c r="E1012" s="683"/>
      <c r="F1012" s="683"/>
      <c r="G1012" s="683"/>
      <c r="H1012" s="684">
        <f ca="1">OFFSET('(6)定期点検調書'!$CA$12,L993-1,0)</f>
        <v>0</v>
      </c>
      <c r="I1012" s="684"/>
      <c r="J1012" s="684"/>
      <c r="K1012" s="684"/>
      <c r="L1012" s="684"/>
      <c r="M1012" s="684"/>
      <c r="N1012" s="684"/>
      <c r="O1012" s="684"/>
      <c r="P1012" s="684"/>
      <c r="Q1012" s="684"/>
      <c r="R1012" s="684"/>
      <c r="S1012" s="684"/>
      <c r="T1012" s="684"/>
      <c r="U1012" s="684"/>
      <c r="V1012" s="684"/>
      <c r="W1012" s="684"/>
      <c r="X1012" s="684"/>
      <c r="Y1012" s="684"/>
      <c r="Z1012" s="684"/>
      <c r="AA1012" s="684"/>
      <c r="AB1012" s="684"/>
      <c r="AC1012" s="684"/>
      <c r="AD1012" s="684"/>
      <c r="AE1012" s="683" t="s">
        <v>79</v>
      </c>
      <c r="AF1012" s="683"/>
      <c r="AG1012" s="683"/>
      <c r="AH1012" s="683"/>
      <c r="AI1012" s="683"/>
      <c r="AJ1012" s="683"/>
      <c r="AK1012" s="684">
        <f ca="1">OFFSET('(6)定期点検調書'!$CA$12,AO993-1,0)</f>
        <v>0</v>
      </c>
      <c r="AL1012" s="684"/>
      <c r="AM1012" s="684"/>
      <c r="AN1012" s="684"/>
      <c r="AO1012" s="684"/>
      <c r="AP1012" s="684"/>
      <c r="AQ1012" s="684"/>
      <c r="AR1012" s="684"/>
      <c r="AS1012" s="684"/>
      <c r="AT1012" s="684"/>
      <c r="AU1012" s="684"/>
      <c r="AV1012" s="684"/>
      <c r="AW1012" s="684"/>
      <c r="AX1012" s="684"/>
      <c r="AY1012" s="684"/>
      <c r="AZ1012" s="684"/>
      <c r="BA1012" s="684"/>
      <c r="BB1012" s="684"/>
      <c r="BC1012" s="684"/>
      <c r="BD1012" s="684"/>
      <c r="BE1012" s="684"/>
      <c r="BF1012" s="684"/>
      <c r="BG1012" s="684"/>
      <c r="CH1012" s="473"/>
    </row>
    <row r="1013" spans="2:86" ht="19.5" customHeight="1" x14ac:dyDescent="0.2">
      <c r="B1013" s="683"/>
      <c r="C1013" s="683"/>
      <c r="D1013" s="683"/>
      <c r="E1013" s="683"/>
      <c r="F1013" s="683"/>
      <c r="G1013" s="683"/>
      <c r="H1013" s="684"/>
      <c r="I1013" s="684"/>
      <c r="J1013" s="684"/>
      <c r="K1013" s="684"/>
      <c r="L1013" s="684"/>
      <c r="M1013" s="684"/>
      <c r="N1013" s="684"/>
      <c r="O1013" s="684"/>
      <c r="P1013" s="684"/>
      <c r="Q1013" s="684"/>
      <c r="R1013" s="684"/>
      <c r="S1013" s="684"/>
      <c r="T1013" s="684"/>
      <c r="U1013" s="684"/>
      <c r="V1013" s="684"/>
      <c r="W1013" s="684"/>
      <c r="X1013" s="684"/>
      <c r="Y1013" s="684"/>
      <c r="Z1013" s="684"/>
      <c r="AA1013" s="684"/>
      <c r="AB1013" s="684"/>
      <c r="AC1013" s="684"/>
      <c r="AD1013" s="684"/>
      <c r="AE1013" s="683"/>
      <c r="AF1013" s="683"/>
      <c r="AG1013" s="683"/>
      <c r="AH1013" s="683"/>
      <c r="AI1013" s="683"/>
      <c r="AJ1013" s="683"/>
      <c r="AK1013" s="684"/>
      <c r="AL1013" s="684"/>
      <c r="AM1013" s="684"/>
      <c r="AN1013" s="684"/>
      <c r="AO1013" s="684"/>
      <c r="AP1013" s="684"/>
      <c r="AQ1013" s="684"/>
      <c r="AR1013" s="684"/>
      <c r="AS1013" s="684"/>
      <c r="AT1013" s="684"/>
      <c r="AU1013" s="684"/>
      <c r="AV1013" s="684"/>
      <c r="AW1013" s="684"/>
      <c r="AX1013" s="684"/>
      <c r="AY1013" s="684"/>
      <c r="AZ1013" s="684"/>
      <c r="BA1013" s="684"/>
      <c r="BB1013" s="684"/>
      <c r="BC1013" s="684"/>
      <c r="BD1013" s="684"/>
      <c r="BE1013" s="684"/>
      <c r="BF1013" s="684"/>
      <c r="BG1013" s="684"/>
    </row>
    <row r="1014" spans="2:86" ht="14.55" customHeight="1" x14ac:dyDescent="0.2">
      <c r="B1014" s="677" t="s">
        <v>1038</v>
      </c>
      <c r="C1014" s="678"/>
      <c r="D1014" s="677" t="s">
        <v>1237</v>
      </c>
      <c r="E1014" s="719"/>
      <c r="F1014" s="719"/>
      <c r="G1014" s="719"/>
      <c r="H1014" s="665">
        <f ca="1">OFFSET('(6)定期点検調書'!$B$12,L1014-1,0)</f>
        <v>0</v>
      </c>
      <c r="I1014" s="666"/>
      <c r="J1014" s="666"/>
      <c r="K1014" s="667"/>
      <c r="L1014" s="703">
        <f>AO993+1</f>
        <v>97</v>
      </c>
      <c r="M1014" s="703"/>
      <c r="N1014" s="703"/>
      <c r="O1014" s="703"/>
      <c r="P1014" s="703"/>
      <c r="Q1014" s="703"/>
      <c r="R1014" s="703"/>
      <c r="S1014" s="703"/>
      <c r="T1014" s="703"/>
      <c r="U1014" s="703"/>
      <c r="V1014" s="703"/>
      <c r="W1014" s="703"/>
      <c r="X1014" s="703"/>
      <c r="Y1014" s="703"/>
      <c r="Z1014" s="703"/>
      <c r="AA1014" s="703"/>
      <c r="AB1014" s="703"/>
      <c r="AC1014" s="703"/>
      <c r="AD1014" s="704"/>
      <c r="AE1014" s="677" t="s">
        <v>1038</v>
      </c>
      <c r="AF1014" s="678"/>
      <c r="AG1014" s="677" t="s">
        <v>1237</v>
      </c>
      <c r="AH1014" s="719"/>
      <c r="AI1014" s="719"/>
      <c r="AJ1014" s="719"/>
      <c r="AK1014" s="665">
        <f ca="1">OFFSET('(6)定期点検調書'!$B$12,AO1014-1,0)</f>
        <v>0</v>
      </c>
      <c r="AL1014" s="666"/>
      <c r="AM1014" s="666"/>
      <c r="AN1014" s="667"/>
      <c r="AO1014" s="703">
        <f>L1014+1</f>
        <v>98</v>
      </c>
      <c r="AP1014" s="703"/>
      <c r="AQ1014" s="703"/>
      <c r="AR1014" s="703"/>
      <c r="AS1014" s="703"/>
      <c r="AT1014" s="703"/>
      <c r="AU1014" s="703"/>
      <c r="AV1014" s="703"/>
      <c r="AW1014" s="703"/>
      <c r="AX1014" s="703"/>
      <c r="AY1014" s="703"/>
      <c r="AZ1014" s="703"/>
      <c r="BA1014" s="703"/>
      <c r="BB1014" s="703"/>
      <c r="BC1014" s="703"/>
      <c r="BD1014" s="703"/>
      <c r="BE1014" s="703"/>
      <c r="BF1014" s="703"/>
      <c r="BG1014" s="704"/>
    </row>
    <row r="1015" spans="2:86" ht="14.55" customHeight="1" x14ac:dyDescent="0.2">
      <c r="B1015" s="679"/>
      <c r="C1015" s="680"/>
      <c r="D1015" s="681"/>
      <c r="E1015" s="720"/>
      <c r="F1015" s="720"/>
      <c r="G1015" s="720"/>
      <c r="H1015" s="668"/>
      <c r="I1015" s="669"/>
      <c r="J1015" s="669"/>
      <c r="K1015" s="670"/>
      <c r="L1015" s="705"/>
      <c r="M1015" s="705"/>
      <c r="N1015" s="705"/>
      <c r="O1015" s="705"/>
      <c r="P1015" s="705"/>
      <c r="Q1015" s="705"/>
      <c r="R1015" s="705"/>
      <c r="S1015" s="705"/>
      <c r="T1015" s="705"/>
      <c r="U1015" s="705"/>
      <c r="V1015" s="705"/>
      <c r="W1015" s="705"/>
      <c r="X1015" s="705"/>
      <c r="Y1015" s="705"/>
      <c r="Z1015" s="705"/>
      <c r="AA1015" s="705"/>
      <c r="AB1015" s="705"/>
      <c r="AC1015" s="705"/>
      <c r="AD1015" s="706"/>
      <c r="AE1015" s="679"/>
      <c r="AF1015" s="680"/>
      <c r="AG1015" s="681"/>
      <c r="AH1015" s="720"/>
      <c r="AI1015" s="720"/>
      <c r="AJ1015" s="720"/>
      <c r="AK1015" s="668"/>
      <c r="AL1015" s="669"/>
      <c r="AM1015" s="669"/>
      <c r="AN1015" s="670"/>
      <c r="AO1015" s="705"/>
      <c r="AP1015" s="705"/>
      <c r="AQ1015" s="705"/>
      <c r="AR1015" s="705"/>
      <c r="AS1015" s="705"/>
      <c r="AT1015" s="705"/>
      <c r="AU1015" s="705"/>
      <c r="AV1015" s="705"/>
      <c r="AW1015" s="705"/>
      <c r="AX1015" s="705"/>
      <c r="AY1015" s="705"/>
      <c r="AZ1015" s="705"/>
      <c r="BA1015" s="705"/>
      <c r="BB1015" s="705"/>
      <c r="BC1015" s="705"/>
      <c r="BD1015" s="705"/>
      <c r="BE1015" s="705"/>
      <c r="BF1015" s="705"/>
      <c r="BG1015" s="706"/>
    </row>
    <row r="1016" spans="2:86" ht="14.55" customHeight="1" x14ac:dyDescent="0.2">
      <c r="B1016" s="679"/>
      <c r="C1016" s="680"/>
      <c r="D1016" s="677" t="s">
        <v>992</v>
      </c>
      <c r="E1016" s="719"/>
      <c r="F1016" s="719"/>
      <c r="G1016" s="719"/>
      <c r="H1016" s="665">
        <f ca="1">OFFSET('(6)定期点検調書'!$D$12,L1014-1,0)</f>
        <v>0</v>
      </c>
      <c r="I1016" s="666"/>
      <c r="J1016" s="666"/>
      <c r="K1016" s="667"/>
      <c r="L1016" s="705"/>
      <c r="M1016" s="705"/>
      <c r="N1016" s="705"/>
      <c r="O1016" s="705"/>
      <c r="P1016" s="705"/>
      <c r="Q1016" s="705"/>
      <c r="R1016" s="705"/>
      <c r="S1016" s="705"/>
      <c r="T1016" s="705"/>
      <c r="U1016" s="705"/>
      <c r="V1016" s="705"/>
      <c r="W1016" s="705"/>
      <c r="X1016" s="705"/>
      <c r="Y1016" s="705"/>
      <c r="Z1016" s="705"/>
      <c r="AA1016" s="705"/>
      <c r="AB1016" s="705"/>
      <c r="AC1016" s="705"/>
      <c r="AD1016" s="706"/>
      <c r="AE1016" s="679"/>
      <c r="AF1016" s="680"/>
      <c r="AG1016" s="677" t="s">
        <v>992</v>
      </c>
      <c r="AH1016" s="719"/>
      <c r="AI1016" s="719"/>
      <c r="AJ1016" s="719"/>
      <c r="AK1016" s="665">
        <f ca="1">OFFSET('(6)定期点検調書'!$D$12,AO1014-1,0)</f>
        <v>0</v>
      </c>
      <c r="AL1016" s="666"/>
      <c r="AM1016" s="666"/>
      <c r="AN1016" s="667"/>
      <c r="AO1016" s="705"/>
      <c r="AP1016" s="705"/>
      <c r="AQ1016" s="705"/>
      <c r="AR1016" s="705"/>
      <c r="AS1016" s="705"/>
      <c r="AT1016" s="705"/>
      <c r="AU1016" s="705"/>
      <c r="AV1016" s="705"/>
      <c r="AW1016" s="705"/>
      <c r="AX1016" s="705"/>
      <c r="AY1016" s="705"/>
      <c r="AZ1016" s="705"/>
      <c r="BA1016" s="705"/>
      <c r="BB1016" s="705"/>
      <c r="BC1016" s="705"/>
      <c r="BD1016" s="705"/>
      <c r="BE1016" s="705"/>
      <c r="BF1016" s="705"/>
      <c r="BG1016" s="706"/>
    </row>
    <row r="1017" spans="2:86" ht="14.55" customHeight="1" x14ac:dyDescent="0.2">
      <c r="B1017" s="681"/>
      <c r="C1017" s="682"/>
      <c r="D1017" s="681"/>
      <c r="E1017" s="720"/>
      <c r="F1017" s="720"/>
      <c r="G1017" s="720"/>
      <c r="H1017" s="668"/>
      <c r="I1017" s="669"/>
      <c r="J1017" s="669"/>
      <c r="K1017" s="670"/>
      <c r="L1017" s="705"/>
      <c r="M1017" s="705"/>
      <c r="N1017" s="705"/>
      <c r="O1017" s="705"/>
      <c r="P1017" s="705"/>
      <c r="Q1017" s="705"/>
      <c r="R1017" s="705"/>
      <c r="S1017" s="705"/>
      <c r="T1017" s="705"/>
      <c r="U1017" s="705"/>
      <c r="V1017" s="705"/>
      <c r="W1017" s="705"/>
      <c r="X1017" s="705"/>
      <c r="Y1017" s="705"/>
      <c r="Z1017" s="705"/>
      <c r="AA1017" s="705"/>
      <c r="AB1017" s="705"/>
      <c r="AC1017" s="705"/>
      <c r="AD1017" s="706"/>
      <c r="AE1017" s="681"/>
      <c r="AF1017" s="682"/>
      <c r="AG1017" s="681"/>
      <c r="AH1017" s="720"/>
      <c r="AI1017" s="720"/>
      <c r="AJ1017" s="720"/>
      <c r="AK1017" s="668"/>
      <c r="AL1017" s="669"/>
      <c r="AM1017" s="669"/>
      <c r="AN1017" s="670"/>
      <c r="AO1017" s="705"/>
      <c r="AP1017" s="705"/>
      <c r="AQ1017" s="705"/>
      <c r="AR1017" s="705"/>
      <c r="AS1017" s="705"/>
      <c r="AT1017" s="705"/>
      <c r="AU1017" s="705"/>
      <c r="AV1017" s="705"/>
      <c r="AW1017" s="705"/>
      <c r="AX1017" s="705"/>
      <c r="AY1017" s="705"/>
      <c r="AZ1017" s="705"/>
      <c r="BA1017" s="705"/>
      <c r="BB1017" s="705"/>
      <c r="BC1017" s="705"/>
      <c r="BD1017" s="705"/>
      <c r="BE1017" s="705"/>
      <c r="BF1017" s="705"/>
      <c r="BG1017" s="706"/>
    </row>
    <row r="1018" spans="2:86" ht="14.55" customHeight="1" x14ac:dyDescent="0.2">
      <c r="B1018" s="677" t="s">
        <v>1238</v>
      </c>
      <c r="C1018" s="678"/>
      <c r="D1018" s="659" t="s">
        <v>993</v>
      </c>
      <c r="E1018" s="660"/>
      <c r="F1018" s="660"/>
      <c r="G1018" s="660"/>
      <c r="H1018" s="671">
        <f ca="1">OFFSET('(6)定期点検調書'!$AA$13,L1014-1,0)</f>
        <v>0</v>
      </c>
      <c r="I1018" s="672"/>
      <c r="J1018" s="672"/>
      <c r="K1018" s="673"/>
      <c r="L1018" s="705"/>
      <c r="M1018" s="705"/>
      <c r="N1018" s="705"/>
      <c r="O1018" s="705"/>
      <c r="P1018" s="705"/>
      <c r="Q1018" s="705"/>
      <c r="R1018" s="705"/>
      <c r="S1018" s="705"/>
      <c r="T1018" s="705"/>
      <c r="U1018" s="705"/>
      <c r="V1018" s="705"/>
      <c r="W1018" s="705"/>
      <c r="X1018" s="705"/>
      <c r="Y1018" s="705"/>
      <c r="Z1018" s="705"/>
      <c r="AA1018" s="705"/>
      <c r="AB1018" s="705"/>
      <c r="AC1018" s="705"/>
      <c r="AD1018" s="706"/>
      <c r="AE1018" s="677" t="s">
        <v>1238</v>
      </c>
      <c r="AF1018" s="678"/>
      <c r="AG1018" s="659" t="s">
        <v>993</v>
      </c>
      <c r="AH1018" s="660"/>
      <c r="AI1018" s="660"/>
      <c r="AJ1018" s="660"/>
      <c r="AK1018" s="671">
        <f ca="1">OFFSET('(6)定期点検調書'!$AA$13,AO1014-1,0)</f>
        <v>0</v>
      </c>
      <c r="AL1018" s="672"/>
      <c r="AM1018" s="672"/>
      <c r="AN1018" s="673"/>
      <c r="AO1018" s="705"/>
      <c r="AP1018" s="705"/>
      <c r="AQ1018" s="705"/>
      <c r="AR1018" s="705"/>
      <c r="AS1018" s="705"/>
      <c r="AT1018" s="705"/>
      <c r="AU1018" s="705"/>
      <c r="AV1018" s="705"/>
      <c r="AW1018" s="705"/>
      <c r="AX1018" s="705"/>
      <c r="AY1018" s="705"/>
      <c r="AZ1018" s="705"/>
      <c r="BA1018" s="705"/>
      <c r="BB1018" s="705"/>
      <c r="BC1018" s="705"/>
      <c r="BD1018" s="705"/>
      <c r="BE1018" s="705"/>
      <c r="BF1018" s="705"/>
      <c r="BG1018" s="706"/>
    </row>
    <row r="1019" spans="2:86" ht="14.55" customHeight="1" x14ac:dyDescent="0.2">
      <c r="B1019" s="679"/>
      <c r="C1019" s="680"/>
      <c r="D1019" s="662"/>
      <c r="E1019" s="663"/>
      <c r="F1019" s="663"/>
      <c r="G1019" s="663"/>
      <c r="H1019" s="674"/>
      <c r="I1019" s="675"/>
      <c r="J1019" s="675"/>
      <c r="K1019" s="676"/>
      <c r="L1019" s="705"/>
      <c r="M1019" s="705"/>
      <c r="N1019" s="705"/>
      <c r="O1019" s="705"/>
      <c r="P1019" s="705"/>
      <c r="Q1019" s="705"/>
      <c r="R1019" s="705"/>
      <c r="S1019" s="705"/>
      <c r="T1019" s="705"/>
      <c r="U1019" s="705"/>
      <c r="V1019" s="705"/>
      <c r="W1019" s="705"/>
      <c r="X1019" s="705"/>
      <c r="Y1019" s="705"/>
      <c r="Z1019" s="705"/>
      <c r="AA1019" s="705"/>
      <c r="AB1019" s="705"/>
      <c r="AC1019" s="705"/>
      <c r="AD1019" s="706"/>
      <c r="AE1019" s="679"/>
      <c r="AF1019" s="680"/>
      <c r="AG1019" s="662"/>
      <c r="AH1019" s="663"/>
      <c r="AI1019" s="663"/>
      <c r="AJ1019" s="663"/>
      <c r="AK1019" s="674"/>
      <c r="AL1019" s="675"/>
      <c r="AM1019" s="675"/>
      <c r="AN1019" s="676"/>
      <c r="AO1019" s="705"/>
      <c r="AP1019" s="705"/>
      <c r="AQ1019" s="705"/>
      <c r="AR1019" s="705"/>
      <c r="AS1019" s="705"/>
      <c r="AT1019" s="705"/>
      <c r="AU1019" s="705"/>
      <c r="AV1019" s="705"/>
      <c r="AW1019" s="705"/>
      <c r="AX1019" s="705"/>
      <c r="AY1019" s="705"/>
      <c r="AZ1019" s="705"/>
      <c r="BA1019" s="705"/>
      <c r="BB1019" s="705"/>
      <c r="BC1019" s="705"/>
      <c r="BD1019" s="705"/>
      <c r="BE1019" s="705"/>
      <c r="BF1019" s="705"/>
      <c r="BG1019" s="706"/>
    </row>
    <row r="1020" spans="2:86" ht="14.55" customHeight="1" x14ac:dyDescent="0.2">
      <c r="B1020" s="679"/>
      <c r="C1020" s="680"/>
      <c r="D1020" s="659" t="s">
        <v>1239</v>
      </c>
      <c r="E1020" s="660"/>
      <c r="F1020" s="660"/>
      <c r="G1020" s="660"/>
      <c r="H1020" s="665">
        <f ca="1">OFFSET('(6)定期点検調書'!$AD$12,L1014-1,0)</f>
        <v>0</v>
      </c>
      <c r="I1020" s="666"/>
      <c r="J1020" s="666"/>
      <c r="K1020" s="667"/>
      <c r="L1020" s="705"/>
      <c r="M1020" s="705"/>
      <c r="N1020" s="705"/>
      <c r="O1020" s="705"/>
      <c r="P1020" s="705"/>
      <c r="Q1020" s="705"/>
      <c r="R1020" s="705"/>
      <c r="S1020" s="705"/>
      <c r="T1020" s="705"/>
      <c r="U1020" s="705"/>
      <c r="V1020" s="705"/>
      <c r="W1020" s="705"/>
      <c r="X1020" s="705"/>
      <c r="Y1020" s="705"/>
      <c r="Z1020" s="705"/>
      <c r="AA1020" s="705"/>
      <c r="AB1020" s="705"/>
      <c r="AC1020" s="705"/>
      <c r="AD1020" s="706"/>
      <c r="AE1020" s="679"/>
      <c r="AF1020" s="680"/>
      <c r="AG1020" s="659" t="s">
        <v>1239</v>
      </c>
      <c r="AH1020" s="660"/>
      <c r="AI1020" s="660"/>
      <c r="AJ1020" s="660"/>
      <c r="AK1020" s="665">
        <f ca="1">OFFSET('(6)定期点検調書'!$AD$12,AO1014-1,0)</f>
        <v>0</v>
      </c>
      <c r="AL1020" s="666"/>
      <c r="AM1020" s="666"/>
      <c r="AN1020" s="667"/>
      <c r="AO1020" s="705"/>
      <c r="AP1020" s="705"/>
      <c r="AQ1020" s="705"/>
      <c r="AR1020" s="705"/>
      <c r="AS1020" s="705"/>
      <c r="AT1020" s="705"/>
      <c r="AU1020" s="705"/>
      <c r="AV1020" s="705"/>
      <c r="AW1020" s="705"/>
      <c r="AX1020" s="705"/>
      <c r="AY1020" s="705"/>
      <c r="AZ1020" s="705"/>
      <c r="BA1020" s="705"/>
      <c r="BB1020" s="705"/>
      <c r="BC1020" s="705"/>
      <c r="BD1020" s="705"/>
      <c r="BE1020" s="705"/>
      <c r="BF1020" s="705"/>
      <c r="BG1020" s="706"/>
    </row>
    <row r="1021" spans="2:86" ht="14.55" customHeight="1" x14ac:dyDescent="0.2">
      <c r="B1021" s="681"/>
      <c r="C1021" s="682"/>
      <c r="D1021" s="662"/>
      <c r="E1021" s="663"/>
      <c r="F1021" s="663"/>
      <c r="G1021" s="663"/>
      <c r="H1021" s="668"/>
      <c r="I1021" s="669"/>
      <c r="J1021" s="669"/>
      <c r="K1021" s="670"/>
      <c r="L1021" s="705"/>
      <c r="M1021" s="705"/>
      <c r="N1021" s="705"/>
      <c r="O1021" s="705"/>
      <c r="P1021" s="705"/>
      <c r="Q1021" s="705"/>
      <c r="R1021" s="705"/>
      <c r="S1021" s="705"/>
      <c r="T1021" s="705"/>
      <c r="U1021" s="705"/>
      <c r="V1021" s="705"/>
      <c r="W1021" s="705"/>
      <c r="X1021" s="705"/>
      <c r="Y1021" s="705"/>
      <c r="Z1021" s="705"/>
      <c r="AA1021" s="705"/>
      <c r="AB1021" s="705"/>
      <c r="AC1021" s="705"/>
      <c r="AD1021" s="706"/>
      <c r="AE1021" s="681"/>
      <c r="AF1021" s="682"/>
      <c r="AG1021" s="662"/>
      <c r="AH1021" s="663"/>
      <c r="AI1021" s="663"/>
      <c r="AJ1021" s="663"/>
      <c r="AK1021" s="668"/>
      <c r="AL1021" s="669"/>
      <c r="AM1021" s="669"/>
      <c r="AN1021" s="670"/>
      <c r="AO1021" s="705"/>
      <c r="AP1021" s="705"/>
      <c r="AQ1021" s="705"/>
      <c r="AR1021" s="705"/>
      <c r="AS1021" s="705"/>
      <c r="AT1021" s="705"/>
      <c r="AU1021" s="705"/>
      <c r="AV1021" s="705"/>
      <c r="AW1021" s="705"/>
      <c r="AX1021" s="705"/>
      <c r="AY1021" s="705"/>
      <c r="AZ1021" s="705"/>
      <c r="BA1021" s="705"/>
      <c r="BB1021" s="705"/>
      <c r="BC1021" s="705"/>
      <c r="BD1021" s="705"/>
      <c r="BE1021" s="705"/>
      <c r="BF1021" s="705"/>
      <c r="BG1021" s="706"/>
    </row>
    <row r="1022" spans="2:86" ht="28.95" customHeight="1" x14ac:dyDescent="0.2">
      <c r="B1022" s="716" t="s">
        <v>995</v>
      </c>
      <c r="C1022" s="717"/>
      <c r="D1022" s="717"/>
      <c r="E1022" s="717"/>
      <c r="F1022" s="717"/>
      <c r="G1022" s="718"/>
      <c r="H1022" s="709">
        <f ca="1">OFFSET('(6)定期点検調書'!$AK$12,L1014-1,0)</f>
        <v>0</v>
      </c>
      <c r="I1022" s="710"/>
      <c r="J1022" s="710"/>
      <c r="K1022" s="711"/>
      <c r="L1022" s="705"/>
      <c r="M1022" s="705"/>
      <c r="N1022" s="705"/>
      <c r="O1022" s="705"/>
      <c r="P1022" s="705"/>
      <c r="Q1022" s="705"/>
      <c r="R1022" s="705"/>
      <c r="S1022" s="705"/>
      <c r="T1022" s="705"/>
      <c r="U1022" s="705"/>
      <c r="V1022" s="705"/>
      <c r="W1022" s="705"/>
      <c r="X1022" s="705"/>
      <c r="Y1022" s="705"/>
      <c r="Z1022" s="705"/>
      <c r="AA1022" s="705"/>
      <c r="AB1022" s="705"/>
      <c r="AC1022" s="705"/>
      <c r="AD1022" s="706"/>
      <c r="AE1022" s="716" t="s">
        <v>995</v>
      </c>
      <c r="AF1022" s="717"/>
      <c r="AG1022" s="717"/>
      <c r="AH1022" s="717"/>
      <c r="AI1022" s="717"/>
      <c r="AJ1022" s="718"/>
      <c r="AK1022" s="709">
        <f ca="1">OFFSET('(6)定期点検調書'!$AK$12,AO1014-1,0)</f>
        <v>0</v>
      </c>
      <c r="AL1022" s="710"/>
      <c r="AM1022" s="710"/>
      <c r="AN1022" s="711"/>
      <c r="AO1022" s="705"/>
      <c r="AP1022" s="705"/>
      <c r="AQ1022" s="705"/>
      <c r="AR1022" s="705"/>
      <c r="AS1022" s="705"/>
      <c r="AT1022" s="705"/>
      <c r="AU1022" s="705"/>
      <c r="AV1022" s="705"/>
      <c r="AW1022" s="705"/>
      <c r="AX1022" s="705"/>
      <c r="AY1022" s="705"/>
      <c r="AZ1022" s="705"/>
      <c r="BA1022" s="705"/>
      <c r="BB1022" s="705"/>
      <c r="BC1022" s="705"/>
      <c r="BD1022" s="705"/>
      <c r="BE1022" s="705"/>
      <c r="BF1022" s="705"/>
      <c r="BG1022" s="706"/>
    </row>
    <row r="1023" spans="2:86" ht="14.55" customHeight="1" x14ac:dyDescent="0.2">
      <c r="B1023" s="677" t="s">
        <v>1240</v>
      </c>
      <c r="C1023" s="661"/>
      <c r="D1023" s="659" t="s">
        <v>994</v>
      </c>
      <c r="E1023" s="660"/>
      <c r="F1023" s="660"/>
      <c r="G1023" s="661"/>
      <c r="H1023" s="699" t="str">
        <f ca="1">OFFSET('(6)定期点検調書'!$BY$12,L1014-1,0)</f>
        <v/>
      </c>
      <c r="I1023" s="700"/>
      <c r="J1023" s="700"/>
      <c r="K1023" s="714"/>
      <c r="L1023" s="705"/>
      <c r="M1023" s="705"/>
      <c r="N1023" s="705"/>
      <c r="O1023" s="705"/>
      <c r="P1023" s="705"/>
      <c r="Q1023" s="705"/>
      <c r="R1023" s="705"/>
      <c r="S1023" s="705"/>
      <c r="T1023" s="705"/>
      <c r="U1023" s="705"/>
      <c r="V1023" s="705"/>
      <c r="W1023" s="705"/>
      <c r="X1023" s="705"/>
      <c r="Y1023" s="705"/>
      <c r="Z1023" s="705"/>
      <c r="AA1023" s="705"/>
      <c r="AB1023" s="705"/>
      <c r="AC1023" s="705"/>
      <c r="AD1023" s="706"/>
      <c r="AE1023" s="677" t="s">
        <v>1240</v>
      </c>
      <c r="AF1023" s="661"/>
      <c r="AG1023" s="659" t="s">
        <v>994</v>
      </c>
      <c r="AH1023" s="660"/>
      <c r="AI1023" s="660"/>
      <c r="AJ1023" s="661"/>
      <c r="AK1023" s="699" t="str">
        <f ca="1">OFFSET('(6)定期点検調書'!$BY$12,AO1014-1,0)</f>
        <v/>
      </c>
      <c r="AL1023" s="700"/>
      <c r="AM1023" s="700"/>
      <c r="AN1023" s="714"/>
      <c r="AO1023" s="705"/>
      <c r="AP1023" s="705"/>
      <c r="AQ1023" s="705"/>
      <c r="AR1023" s="705"/>
      <c r="AS1023" s="705"/>
      <c r="AT1023" s="705"/>
      <c r="AU1023" s="705"/>
      <c r="AV1023" s="705"/>
      <c r="AW1023" s="705"/>
      <c r="AX1023" s="705"/>
      <c r="AY1023" s="705"/>
      <c r="AZ1023" s="705"/>
      <c r="BA1023" s="705"/>
      <c r="BB1023" s="705"/>
      <c r="BC1023" s="705"/>
      <c r="BD1023" s="705"/>
      <c r="BE1023" s="705"/>
      <c r="BF1023" s="705"/>
      <c r="BG1023" s="706"/>
    </row>
    <row r="1024" spans="2:86" ht="14.55" customHeight="1" x14ac:dyDescent="0.2">
      <c r="B1024" s="712"/>
      <c r="C1024" s="713"/>
      <c r="D1024" s="662"/>
      <c r="E1024" s="663"/>
      <c r="F1024" s="663"/>
      <c r="G1024" s="664"/>
      <c r="H1024" s="701"/>
      <c r="I1024" s="702"/>
      <c r="J1024" s="702"/>
      <c r="K1024" s="715"/>
      <c r="L1024" s="705"/>
      <c r="M1024" s="705"/>
      <c r="N1024" s="705"/>
      <c r="O1024" s="705"/>
      <c r="P1024" s="705"/>
      <c r="Q1024" s="705"/>
      <c r="R1024" s="705"/>
      <c r="S1024" s="705"/>
      <c r="T1024" s="705"/>
      <c r="U1024" s="705"/>
      <c r="V1024" s="705"/>
      <c r="W1024" s="705"/>
      <c r="X1024" s="705"/>
      <c r="Y1024" s="705"/>
      <c r="Z1024" s="705"/>
      <c r="AA1024" s="705"/>
      <c r="AB1024" s="705"/>
      <c r="AC1024" s="705"/>
      <c r="AD1024" s="706"/>
      <c r="AE1024" s="712"/>
      <c r="AF1024" s="713"/>
      <c r="AG1024" s="662"/>
      <c r="AH1024" s="663"/>
      <c r="AI1024" s="663"/>
      <c r="AJ1024" s="664"/>
      <c r="AK1024" s="701"/>
      <c r="AL1024" s="702"/>
      <c r="AM1024" s="702"/>
      <c r="AN1024" s="715"/>
      <c r="AO1024" s="705"/>
      <c r="AP1024" s="705"/>
      <c r="AQ1024" s="705"/>
      <c r="AR1024" s="705"/>
      <c r="AS1024" s="705"/>
      <c r="AT1024" s="705"/>
      <c r="AU1024" s="705"/>
      <c r="AV1024" s="705"/>
      <c r="AW1024" s="705"/>
      <c r="AX1024" s="705"/>
      <c r="AY1024" s="705"/>
      <c r="AZ1024" s="705"/>
      <c r="BA1024" s="705"/>
      <c r="BB1024" s="705"/>
      <c r="BC1024" s="705"/>
      <c r="BD1024" s="705"/>
      <c r="BE1024" s="705"/>
      <c r="BF1024" s="705"/>
      <c r="BG1024" s="706"/>
    </row>
    <row r="1025" spans="2:86" ht="14.55" customHeight="1" x14ac:dyDescent="0.2">
      <c r="B1025" s="712"/>
      <c r="C1025" s="713"/>
      <c r="D1025" s="659" t="s">
        <v>1186</v>
      </c>
      <c r="E1025" s="660"/>
      <c r="F1025" s="660"/>
      <c r="G1025" s="661"/>
      <c r="H1025" s="665">
        <f ca="1">OFFSET('(6)定期点検調書'!$BC$12,L1014-1,0)</f>
        <v>0</v>
      </c>
      <c r="I1025" s="666"/>
      <c r="J1025" s="666"/>
      <c r="K1025" s="667"/>
      <c r="L1025" s="705"/>
      <c r="M1025" s="705"/>
      <c r="N1025" s="705"/>
      <c r="O1025" s="705"/>
      <c r="P1025" s="705"/>
      <c r="Q1025" s="705"/>
      <c r="R1025" s="705"/>
      <c r="S1025" s="705"/>
      <c r="T1025" s="705"/>
      <c r="U1025" s="705"/>
      <c r="V1025" s="705"/>
      <c r="W1025" s="705"/>
      <c r="X1025" s="705"/>
      <c r="Y1025" s="705"/>
      <c r="Z1025" s="705"/>
      <c r="AA1025" s="705"/>
      <c r="AB1025" s="705"/>
      <c r="AC1025" s="705"/>
      <c r="AD1025" s="706"/>
      <c r="AE1025" s="712"/>
      <c r="AF1025" s="713"/>
      <c r="AG1025" s="659" t="s">
        <v>1186</v>
      </c>
      <c r="AH1025" s="660"/>
      <c r="AI1025" s="660"/>
      <c r="AJ1025" s="661"/>
      <c r="AK1025" s="665">
        <f ca="1">OFFSET('(6)定期点検調書'!$BC$12,AO1014-1,0)</f>
        <v>0</v>
      </c>
      <c r="AL1025" s="666"/>
      <c r="AM1025" s="666"/>
      <c r="AN1025" s="667"/>
      <c r="AO1025" s="705"/>
      <c r="AP1025" s="705"/>
      <c r="AQ1025" s="705"/>
      <c r="AR1025" s="705"/>
      <c r="AS1025" s="705"/>
      <c r="AT1025" s="705"/>
      <c r="AU1025" s="705"/>
      <c r="AV1025" s="705"/>
      <c r="AW1025" s="705"/>
      <c r="AX1025" s="705"/>
      <c r="AY1025" s="705"/>
      <c r="AZ1025" s="705"/>
      <c r="BA1025" s="705"/>
      <c r="BB1025" s="705"/>
      <c r="BC1025" s="705"/>
      <c r="BD1025" s="705"/>
      <c r="BE1025" s="705"/>
      <c r="BF1025" s="705"/>
      <c r="BG1025" s="706"/>
    </row>
    <row r="1026" spans="2:86" ht="14.55" customHeight="1" x14ac:dyDescent="0.2">
      <c r="B1026" s="712"/>
      <c r="C1026" s="713"/>
      <c r="D1026" s="662"/>
      <c r="E1026" s="663"/>
      <c r="F1026" s="663"/>
      <c r="G1026" s="664"/>
      <c r="H1026" s="668"/>
      <c r="I1026" s="669"/>
      <c r="J1026" s="669"/>
      <c r="K1026" s="670"/>
      <c r="L1026" s="705"/>
      <c r="M1026" s="705"/>
      <c r="N1026" s="705"/>
      <c r="O1026" s="705"/>
      <c r="P1026" s="705"/>
      <c r="Q1026" s="705"/>
      <c r="R1026" s="705"/>
      <c r="S1026" s="705"/>
      <c r="T1026" s="705"/>
      <c r="U1026" s="705"/>
      <c r="V1026" s="705"/>
      <c r="W1026" s="705"/>
      <c r="X1026" s="705"/>
      <c r="Y1026" s="705"/>
      <c r="Z1026" s="705"/>
      <c r="AA1026" s="705"/>
      <c r="AB1026" s="705"/>
      <c r="AC1026" s="705"/>
      <c r="AD1026" s="706"/>
      <c r="AE1026" s="712"/>
      <c r="AF1026" s="713"/>
      <c r="AG1026" s="662"/>
      <c r="AH1026" s="663"/>
      <c r="AI1026" s="663"/>
      <c r="AJ1026" s="664"/>
      <c r="AK1026" s="668"/>
      <c r="AL1026" s="669"/>
      <c r="AM1026" s="669"/>
      <c r="AN1026" s="670"/>
      <c r="AO1026" s="705"/>
      <c r="AP1026" s="705"/>
      <c r="AQ1026" s="705"/>
      <c r="AR1026" s="705"/>
      <c r="AS1026" s="705"/>
      <c r="AT1026" s="705"/>
      <c r="AU1026" s="705"/>
      <c r="AV1026" s="705"/>
      <c r="AW1026" s="705"/>
      <c r="AX1026" s="705"/>
      <c r="AY1026" s="705"/>
      <c r="AZ1026" s="705"/>
      <c r="BA1026" s="705"/>
      <c r="BB1026" s="705"/>
      <c r="BC1026" s="705"/>
      <c r="BD1026" s="705"/>
      <c r="BE1026" s="705"/>
      <c r="BF1026" s="705"/>
      <c r="BG1026" s="706"/>
    </row>
    <row r="1027" spans="2:86" ht="14.55" customHeight="1" x14ac:dyDescent="0.2">
      <c r="B1027" s="712"/>
      <c r="C1027" s="713"/>
      <c r="D1027" s="659" t="s">
        <v>1187</v>
      </c>
      <c r="E1027" s="660"/>
      <c r="F1027" s="660"/>
      <c r="G1027" s="661"/>
      <c r="H1027" s="665">
        <f ca="1">OFFSET('(6)定期点検調書'!$BF$12,L1014-1,0)</f>
        <v>0</v>
      </c>
      <c r="I1027" s="666"/>
      <c r="J1027" s="666"/>
      <c r="K1027" s="667"/>
      <c r="L1027" s="705"/>
      <c r="M1027" s="705"/>
      <c r="N1027" s="705"/>
      <c r="O1027" s="705"/>
      <c r="P1027" s="705"/>
      <c r="Q1027" s="705"/>
      <c r="R1027" s="705"/>
      <c r="S1027" s="705"/>
      <c r="T1027" s="705"/>
      <c r="U1027" s="705"/>
      <c r="V1027" s="705"/>
      <c r="W1027" s="705"/>
      <c r="X1027" s="705"/>
      <c r="Y1027" s="705"/>
      <c r="Z1027" s="705"/>
      <c r="AA1027" s="705"/>
      <c r="AB1027" s="705"/>
      <c r="AC1027" s="705"/>
      <c r="AD1027" s="706"/>
      <c r="AE1027" s="712"/>
      <c r="AF1027" s="713"/>
      <c r="AG1027" s="659" t="s">
        <v>1187</v>
      </c>
      <c r="AH1027" s="660"/>
      <c r="AI1027" s="660"/>
      <c r="AJ1027" s="661"/>
      <c r="AK1027" s="665">
        <f ca="1">OFFSET('(6)定期点検調書'!$BF$12,AO1014-1,0)</f>
        <v>0</v>
      </c>
      <c r="AL1027" s="666"/>
      <c r="AM1027" s="666"/>
      <c r="AN1027" s="667"/>
      <c r="AO1027" s="705"/>
      <c r="AP1027" s="705"/>
      <c r="AQ1027" s="705"/>
      <c r="AR1027" s="705"/>
      <c r="AS1027" s="705"/>
      <c r="AT1027" s="705"/>
      <c r="AU1027" s="705"/>
      <c r="AV1027" s="705"/>
      <c r="AW1027" s="705"/>
      <c r="AX1027" s="705"/>
      <c r="AY1027" s="705"/>
      <c r="AZ1027" s="705"/>
      <c r="BA1027" s="705"/>
      <c r="BB1027" s="705"/>
      <c r="BC1027" s="705"/>
      <c r="BD1027" s="705"/>
      <c r="BE1027" s="705"/>
      <c r="BF1027" s="705"/>
      <c r="BG1027" s="706"/>
    </row>
    <row r="1028" spans="2:86" ht="14.55" customHeight="1" x14ac:dyDescent="0.2">
      <c r="B1028" s="662"/>
      <c r="C1028" s="664"/>
      <c r="D1028" s="662"/>
      <c r="E1028" s="663"/>
      <c r="F1028" s="663"/>
      <c r="G1028" s="664"/>
      <c r="H1028" s="668"/>
      <c r="I1028" s="669"/>
      <c r="J1028" s="669"/>
      <c r="K1028" s="670"/>
      <c r="L1028" s="707"/>
      <c r="M1028" s="707"/>
      <c r="N1028" s="707"/>
      <c r="O1028" s="707"/>
      <c r="P1028" s="707"/>
      <c r="Q1028" s="707"/>
      <c r="R1028" s="707"/>
      <c r="S1028" s="707"/>
      <c r="T1028" s="707"/>
      <c r="U1028" s="707"/>
      <c r="V1028" s="707"/>
      <c r="W1028" s="707"/>
      <c r="X1028" s="707"/>
      <c r="Y1028" s="707"/>
      <c r="Z1028" s="707"/>
      <c r="AA1028" s="707"/>
      <c r="AB1028" s="707"/>
      <c r="AC1028" s="707"/>
      <c r="AD1028" s="708"/>
      <c r="AE1028" s="662"/>
      <c r="AF1028" s="664"/>
      <c r="AG1028" s="662"/>
      <c r="AH1028" s="663"/>
      <c r="AI1028" s="663"/>
      <c r="AJ1028" s="664"/>
      <c r="AK1028" s="668"/>
      <c r="AL1028" s="669"/>
      <c r="AM1028" s="669"/>
      <c r="AN1028" s="670"/>
      <c r="AO1028" s="707"/>
      <c r="AP1028" s="707"/>
      <c r="AQ1028" s="707"/>
      <c r="AR1028" s="707"/>
      <c r="AS1028" s="707"/>
      <c r="AT1028" s="707"/>
      <c r="AU1028" s="707"/>
      <c r="AV1028" s="707"/>
      <c r="AW1028" s="707"/>
      <c r="AX1028" s="707"/>
      <c r="AY1028" s="707"/>
      <c r="AZ1028" s="707"/>
      <c r="BA1028" s="707"/>
      <c r="BB1028" s="707"/>
      <c r="BC1028" s="707"/>
      <c r="BD1028" s="707"/>
      <c r="BE1028" s="707"/>
      <c r="BF1028" s="707"/>
      <c r="BG1028" s="708"/>
    </row>
    <row r="1029" spans="2:86" ht="14.55" customHeight="1" x14ac:dyDescent="0.2">
      <c r="B1029" s="683" t="s">
        <v>1241</v>
      </c>
      <c r="C1029" s="683"/>
      <c r="D1029" s="683"/>
      <c r="E1029" s="683"/>
      <c r="F1029" s="683"/>
      <c r="G1029" s="683"/>
      <c r="H1029" s="699" t="str">
        <f ca="1">IF(OFFSET('(6)定期点検調書'!$AR$12,L1014-1,0)="","",OFFSET('(6)定期点検調書'!$AQ$12,L1014-1,0)&amp;TEXT(OFFSET('(6)定期点検調書'!$AR$12,L1014-1,0),"0.0")&amp;OFFSET('(6)定期点検調書'!$AT$12,L1014-1,0))  &amp;  IF(OFFSET('(6)定期点検調書'!$AV$12,L1014-1,0)="","","／"&amp;OFFSET('(6)定期点検調書'!$AU$12,L1014-1,0)&amp;TEXT(OFFSET('(6)定期点検調書'!$AV$12,L1014-1,0),"0.0")&amp;OFFSET('(6)定期点検調書'!$AX$12,L1014-1,0))  &amp;  IF(OFFSET('(6)定期点検調書'!$AZ$12,L1014-1,0)="","","／"&amp;OFFSET('(6)定期点検調書'!$AY$12,L1014-1,0)&amp;TEXT(OFFSET('(6)定期点検調書'!$AZ$12,L1014-1,0),"0.0")&amp;OFFSET('(6)定期点検調書'!$BB$12,L1014-1,0))</f>
        <v/>
      </c>
      <c r="I1029" s="700"/>
      <c r="J1029" s="700"/>
      <c r="K1029" s="700"/>
      <c r="L1029" s="700"/>
      <c r="M1029" s="700"/>
      <c r="N1029" s="700"/>
      <c r="O1029" s="700"/>
      <c r="P1029" s="685" t="s">
        <v>1243</v>
      </c>
      <c r="Q1029" s="685"/>
      <c r="R1029" s="685"/>
      <c r="S1029" s="685"/>
      <c r="T1029" s="685"/>
      <c r="U1029" s="685"/>
      <c r="V1029" s="685"/>
      <c r="W1029" s="686" t="str">
        <f ca="1">OFFSET('(6)定期点検調書'!$F$12,L1014-1,0)</f>
        <v/>
      </c>
      <c r="X1029" s="687"/>
      <c r="Y1029" s="687"/>
      <c r="Z1029" s="687"/>
      <c r="AA1029" s="687"/>
      <c r="AB1029" s="687"/>
      <c r="AC1029" s="687"/>
      <c r="AD1029" s="688"/>
      <c r="AE1029" s="683" t="s">
        <v>1241</v>
      </c>
      <c r="AF1029" s="683"/>
      <c r="AG1029" s="683"/>
      <c r="AH1029" s="683"/>
      <c r="AI1029" s="683"/>
      <c r="AJ1029" s="683"/>
      <c r="AK1029" s="699" t="str">
        <f ca="1">IF(OFFSET('(6)定期点検調書'!$AR$12,AO1014-1,0)="","",OFFSET('(6)定期点検調書'!$AQ$12,AO1014-1,0)&amp;TEXT(OFFSET('(6)定期点検調書'!$AR$12,AO1014-1,0),"0.0")&amp;OFFSET('(6)定期点検調書'!$AT$12,AO1014-1,0))  &amp;  IF(OFFSET('(6)定期点検調書'!$AV$12,AO1014-1,0)="","","／"&amp;OFFSET('(6)定期点検調書'!$AU$12,AO1014-1,0)&amp;TEXT(OFFSET('(6)定期点検調書'!$AV$12,AO1014-1,0),"0.0")&amp;OFFSET('(6)定期点検調書'!$AX$12,AO1014-1,0))  &amp;  IF(OFFSET('(6)定期点検調書'!$AZ$12,AO1014-1,0)="","","／"&amp;OFFSET('(6)定期点検調書'!$AY$12,AO1014-1,0)&amp;TEXT(OFFSET('(6)定期点検調書'!$AZ$12,AO1014-1,0),"0.0")&amp;OFFSET('(6)定期点検調書'!$BB$12,AO1014-1,0))</f>
        <v/>
      </c>
      <c r="AL1029" s="700"/>
      <c r="AM1029" s="700"/>
      <c r="AN1029" s="700"/>
      <c r="AO1029" s="700"/>
      <c r="AP1029" s="700"/>
      <c r="AQ1029" s="700"/>
      <c r="AR1029" s="700"/>
      <c r="AS1029" s="685" t="s">
        <v>1243</v>
      </c>
      <c r="AT1029" s="685"/>
      <c r="AU1029" s="685"/>
      <c r="AV1029" s="685"/>
      <c r="AW1029" s="685"/>
      <c r="AX1029" s="685"/>
      <c r="AY1029" s="685"/>
      <c r="AZ1029" s="686" t="str">
        <f ca="1">OFFSET('(6)定期点検調書'!$F$12,AO1014-1,0)</f>
        <v/>
      </c>
      <c r="BA1029" s="687"/>
      <c r="BB1029" s="687"/>
      <c r="BC1029" s="687"/>
      <c r="BD1029" s="687"/>
      <c r="BE1029" s="687"/>
      <c r="BF1029" s="687"/>
      <c r="BG1029" s="688"/>
    </row>
    <row r="1030" spans="2:86" ht="14.55" customHeight="1" x14ac:dyDescent="0.2">
      <c r="B1030" s="683"/>
      <c r="C1030" s="683"/>
      <c r="D1030" s="683"/>
      <c r="E1030" s="683"/>
      <c r="F1030" s="683"/>
      <c r="G1030" s="683"/>
      <c r="H1030" s="701"/>
      <c r="I1030" s="702"/>
      <c r="J1030" s="702"/>
      <c r="K1030" s="702"/>
      <c r="L1030" s="702"/>
      <c r="M1030" s="702"/>
      <c r="N1030" s="702"/>
      <c r="O1030" s="702"/>
      <c r="P1030" s="685"/>
      <c r="Q1030" s="685"/>
      <c r="R1030" s="685"/>
      <c r="S1030" s="685"/>
      <c r="T1030" s="685"/>
      <c r="U1030" s="685"/>
      <c r="V1030" s="685"/>
      <c r="W1030" s="689"/>
      <c r="X1030" s="690"/>
      <c r="Y1030" s="690"/>
      <c r="Z1030" s="690"/>
      <c r="AA1030" s="690"/>
      <c r="AB1030" s="690"/>
      <c r="AC1030" s="690"/>
      <c r="AD1030" s="691"/>
      <c r="AE1030" s="683"/>
      <c r="AF1030" s="683"/>
      <c r="AG1030" s="683"/>
      <c r="AH1030" s="683"/>
      <c r="AI1030" s="683"/>
      <c r="AJ1030" s="683"/>
      <c r="AK1030" s="701"/>
      <c r="AL1030" s="702"/>
      <c r="AM1030" s="702"/>
      <c r="AN1030" s="702"/>
      <c r="AO1030" s="702"/>
      <c r="AP1030" s="702"/>
      <c r="AQ1030" s="702"/>
      <c r="AR1030" s="702"/>
      <c r="AS1030" s="685"/>
      <c r="AT1030" s="685"/>
      <c r="AU1030" s="685"/>
      <c r="AV1030" s="685"/>
      <c r="AW1030" s="685"/>
      <c r="AX1030" s="685"/>
      <c r="AY1030" s="685"/>
      <c r="AZ1030" s="689"/>
      <c r="BA1030" s="690"/>
      <c r="BB1030" s="690"/>
      <c r="BC1030" s="690"/>
      <c r="BD1030" s="690"/>
      <c r="BE1030" s="690"/>
      <c r="BF1030" s="690"/>
      <c r="BG1030" s="691"/>
    </row>
    <row r="1031" spans="2:86" ht="14.55" customHeight="1" x14ac:dyDescent="0.2">
      <c r="B1031" s="659" t="s">
        <v>1242</v>
      </c>
      <c r="C1031" s="660"/>
      <c r="D1031" s="660"/>
      <c r="E1031" s="660"/>
      <c r="F1031" s="660"/>
      <c r="G1031" s="661"/>
      <c r="H1031" s="671"/>
      <c r="I1031" s="672"/>
      <c r="J1031" s="672"/>
      <c r="K1031" s="672"/>
      <c r="L1031" s="672"/>
      <c r="M1031" s="672"/>
      <c r="N1031" s="672"/>
      <c r="O1031" s="672"/>
      <c r="P1031" s="692" t="s">
        <v>996</v>
      </c>
      <c r="Q1031" s="692"/>
      <c r="R1031" s="692"/>
      <c r="S1031" s="692"/>
      <c r="T1031" s="692"/>
      <c r="U1031" s="692"/>
      <c r="V1031" s="692"/>
      <c r="W1031" s="693"/>
      <c r="X1031" s="694"/>
      <c r="Y1031" s="694"/>
      <c r="Z1031" s="694"/>
      <c r="AA1031" s="694"/>
      <c r="AB1031" s="694"/>
      <c r="AC1031" s="694"/>
      <c r="AD1031" s="695"/>
      <c r="AE1031" s="659" t="s">
        <v>1242</v>
      </c>
      <c r="AF1031" s="660"/>
      <c r="AG1031" s="660"/>
      <c r="AH1031" s="660"/>
      <c r="AI1031" s="660"/>
      <c r="AJ1031" s="661"/>
      <c r="AK1031" s="671"/>
      <c r="AL1031" s="672"/>
      <c r="AM1031" s="672"/>
      <c r="AN1031" s="672"/>
      <c r="AO1031" s="672"/>
      <c r="AP1031" s="672"/>
      <c r="AQ1031" s="672"/>
      <c r="AR1031" s="672"/>
      <c r="AS1031" s="692" t="s">
        <v>996</v>
      </c>
      <c r="AT1031" s="692"/>
      <c r="AU1031" s="692"/>
      <c r="AV1031" s="692"/>
      <c r="AW1031" s="692"/>
      <c r="AX1031" s="692"/>
      <c r="AY1031" s="692"/>
      <c r="AZ1031" s="693"/>
      <c r="BA1031" s="694"/>
      <c r="BB1031" s="694"/>
      <c r="BC1031" s="694"/>
      <c r="BD1031" s="694"/>
      <c r="BE1031" s="694"/>
      <c r="BF1031" s="694"/>
      <c r="BG1031" s="695"/>
    </row>
    <row r="1032" spans="2:86" ht="14.55" customHeight="1" x14ac:dyDescent="0.2">
      <c r="B1032" s="662"/>
      <c r="C1032" s="663"/>
      <c r="D1032" s="663"/>
      <c r="E1032" s="663"/>
      <c r="F1032" s="663"/>
      <c r="G1032" s="664"/>
      <c r="H1032" s="674"/>
      <c r="I1032" s="675"/>
      <c r="J1032" s="675"/>
      <c r="K1032" s="675"/>
      <c r="L1032" s="675"/>
      <c r="M1032" s="675"/>
      <c r="N1032" s="675"/>
      <c r="O1032" s="675"/>
      <c r="P1032" s="692"/>
      <c r="Q1032" s="692"/>
      <c r="R1032" s="692"/>
      <c r="S1032" s="692"/>
      <c r="T1032" s="692"/>
      <c r="U1032" s="692"/>
      <c r="V1032" s="692"/>
      <c r="W1032" s="696"/>
      <c r="X1032" s="697"/>
      <c r="Y1032" s="697"/>
      <c r="Z1032" s="697"/>
      <c r="AA1032" s="697"/>
      <c r="AB1032" s="697"/>
      <c r="AC1032" s="697"/>
      <c r="AD1032" s="698"/>
      <c r="AE1032" s="662"/>
      <c r="AF1032" s="663"/>
      <c r="AG1032" s="663"/>
      <c r="AH1032" s="663"/>
      <c r="AI1032" s="663"/>
      <c r="AJ1032" s="664"/>
      <c r="AK1032" s="674"/>
      <c r="AL1032" s="675"/>
      <c r="AM1032" s="675"/>
      <c r="AN1032" s="675"/>
      <c r="AO1032" s="675"/>
      <c r="AP1032" s="675"/>
      <c r="AQ1032" s="675"/>
      <c r="AR1032" s="675"/>
      <c r="AS1032" s="692"/>
      <c r="AT1032" s="692"/>
      <c r="AU1032" s="692"/>
      <c r="AV1032" s="692"/>
      <c r="AW1032" s="692"/>
      <c r="AX1032" s="692"/>
      <c r="AY1032" s="692"/>
      <c r="AZ1032" s="696"/>
      <c r="BA1032" s="697"/>
      <c r="BB1032" s="697"/>
      <c r="BC1032" s="697"/>
      <c r="BD1032" s="697"/>
      <c r="BE1032" s="697"/>
      <c r="BF1032" s="697"/>
      <c r="BG1032" s="698"/>
    </row>
    <row r="1033" spans="2:86" ht="19.5" customHeight="1" x14ac:dyDescent="0.2">
      <c r="B1033" s="683" t="s">
        <v>79</v>
      </c>
      <c r="C1033" s="683"/>
      <c r="D1033" s="683"/>
      <c r="E1033" s="683"/>
      <c r="F1033" s="683"/>
      <c r="G1033" s="683"/>
      <c r="H1033" s="684">
        <f ca="1">OFFSET('(6)定期点検調書'!$CA$12,L1014-1,0)</f>
        <v>0</v>
      </c>
      <c r="I1033" s="684"/>
      <c r="J1033" s="684"/>
      <c r="K1033" s="684"/>
      <c r="L1033" s="684"/>
      <c r="M1033" s="684"/>
      <c r="N1033" s="684"/>
      <c r="O1033" s="684"/>
      <c r="P1033" s="684"/>
      <c r="Q1033" s="684"/>
      <c r="R1033" s="684"/>
      <c r="S1033" s="684"/>
      <c r="T1033" s="684"/>
      <c r="U1033" s="684"/>
      <c r="V1033" s="684"/>
      <c r="W1033" s="684"/>
      <c r="X1033" s="684"/>
      <c r="Y1033" s="684"/>
      <c r="Z1033" s="684"/>
      <c r="AA1033" s="684"/>
      <c r="AB1033" s="684"/>
      <c r="AC1033" s="684"/>
      <c r="AD1033" s="684"/>
      <c r="AE1033" s="683" t="s">
        <v>79</v>
      </c>
      <c r="AF1033" s="683"/>
      <c r="AG1033" s="683"/>
      <c r="AH1033" s="683"/>
      <c r="AI1033" s="683"/>
      <c r="AJ1033" s="683"/>
      <c r="AK1033" s="684">
        <f ca="1">OFFSET('(6)定期点検調書'!$CA$12,AO1014-1,0)</f>
        <v>0</v>
      </c>
      <c r="AL1033" s="684"/>
      <c r="AM1033" s="684"/>
      <c r="AN1033" s="684"/>
      <c r="AO1033" s="684"/>
      <c r="AP1033" s="684"/>
      <c r="AQ1033" s="684"/>
      <c r="AR1033" s="684"/>
      <c r="AS1033" s="684"/>
      <c r="AT1033" s="684"/>
      <c r="AU1033" s="684"/>
      <c r="AV1033" s="684"/>
      <c r="AW1033" s="684"/>
      <c r="AX1033" s="684"/>
      <c r="AY1033" s="684"/>
      <c r="AZ1033" s="684"/>
      <c r="BA1033" s="684"/>
      <c r="BB1033" s="684"/>
      <c r="BC1033" s="684"/>
      <c r="BD1033" s="684"/>
      <c r="BE1033" s="684"/>
      <c r="BF1033" s="684"/>
      <c r="BG1033" s="684"/>
      <c r="CH1033" s="473"/>
    </row>
    <row r="1034" spans="2:86" ht="19.5" customHeight="1" x14ac:dyDescent="0.2">
      <c r="B1034" s="683"/>
      <c r="C1034" s="683"/>
      <c r="D1034" s="683"/>
      <c r="E1034" s="683"/>
      <c r="F1034" s="683"/>
      <c r="G1034" s="683"/>
      <c r="H1034" s="684"/>
      <c r="I1034" s="684"/>
      <c r="J1034" s="684"/>
      <c r="K1034" s="684"/>
      <c r="L1034" s="684"/>
      <c r="M1034" s="684"/>
      <c r="N1034" s="684"/>
      <c r="O1034" s="684"/>
      <c r="P1034" s="684"/>
      <c r="Q1034" s="684"/>
      <c r="R1034" s="684"/>
      <c r="S1034" s="684"/>
      <c r="T1034" s="684"/>
      <c r="U1034" s="684"/>
      <c r="V1034" s="684"/>
      <c r="W1034" s="684"/>
      <c r="X1034" s="684"/>
      <c r="Y1034" s="684"/>
      <c r="Z1034" s="684"/>
      <c r="AA1034" s="684"/>
      <c r="AB1034" s="684"/>
      <c r="AC1034" s="684"/>
      <c r="AD1034" s="684"/>
      <c r="AE1034" s="683"/>
      <c r="AF1034" s="683"/>
      <c r="AG1034" s="683"/>
      <c r="AH1034" s="683"/>
      <c r="AI1034" s="683"/>
      <c r="AJ1034" s="683"/>
      <c r="AK1034" s="684"/>
      <c r="AL1034" s="684"/>
      <c r="AM1034" s="684"/>
      <c r="AN1034" s="684"/>
      <c r="AO1034" s="684"/>
      <c r="AP1034" s="684"/>
      <c r="AQ1034" s="684"/>
      <c r="AR1034" s="684"/>
      <c r="AS1034" s="684"/>
      <c r="AT1034" s="684"/>
      <c r="AU1034" s="684"/>
      <c r="AV1034" s="684"/>
      <c r="AW1034" s="684"/>
      <c r="AX1034" s="684"/>
      <c r="AY1034" s="684"/>
      <c r="AZ1034" s="684"/>
      <c r="BA1034" s="684"/>
      <c r="BB1034" s="684"/>
      <c r="BC1034" s="684"/>
      <c r="BD1034" s="684"/>
      <c r="BE1034" s="684"/>
      <c r="BF1034" s="684"/>
      <c r="BG1034" s="684"/>
    </row>
    <row r="1035" spans="2:86" ht="14.55" customHeight="1" x14ac:dyDescent="0.2">
      <c r="B1035" s="677" t="s">
        <v>1038</v>
      </c>
      <c r="C1035" s="678"/>
      <c r="D1035" s="677" t="s">
        <v>1237</v>
      </c>
      <c r="E1035" s="719"/>
      <c r="F1035" s="719"/>
      <c r="G1035" s="719"/>
      <c r="H1035" s="665">
        <f ca="1">OFFSET('(6)定期点検調書'!$B$12,L1035-1,0)</f>
        <v>0</v>
      </c>
      <c r="I1035" s="666"/>
      <c r="J1035" s="666"/>
      <c r="K1035" s="667"/>
      <c r="L1035" s="703">
        <f>AO1014+1</f>
        <v>99</v>
      </c>
      <c r="M1035" s="703"/>
      <c r="N1035" s="703"/>
      <c r="O1035" s="703"/>
      <c r="P1035" s="703"/>
      <c r="Q1035" s="703"/>
      <c r="R1035" s="703"/>
      <c r="S1035" s="703"/>
      <c r="T1035" s="703"/>
      <c r="U1035" s="703"/>
      <c r="V1035" s="703"/>
      <c r="W1035" s="703"/>
      <c r="X1035" s="703"/>
      <c r="Y1035" s="703"/>
      <c r="Z1035" s="703"/>
      <c r="AA1035" s="703"/>
      <c r="AB1035" s="703"/>
      <c r="AC1035" s="703"/>
      <c r="AD1035" s="704"/>
      <c r="AE1035" s="677" t="s">
        <v>1038</v>
      </c>
      <c r="AF1035" s="678"/>
      <c r="AG1035" s="677" t="s">
        <v>1237</v>
      </c>
      <c r="AH1035" s="719"/>
      <c r="AI1035" s="719"/>
      <c r="AJ1035" s="719"/>
      <c r="AK1035" s="665">
        <f ca="1">OFFSET('(6)定期点検調書'!$B$12,AO1035-1,0)</f>
        <v>0</v>
      </c>
      <c r="AL1035" s="666"/>
      <c r="AM1035" s="666"/>
      <c r="AN1035" s="667"/>
      <c r="AO1035" s="703">
        <f>L1035+1</f>
        <v>100</v>
      </c>
      <c r="AP1035" s="703"/>
      <c r="AQ1035" s="703"/>
      <c r="AR1035" s="703"/>
      <c r="AS1035" s="703"/>
      <c r="AT1035" s="703"/>
      <c r="AU1035" s="703"/>
      <c r="AV1035" s="703"/>
      <c r="AW1035" s="703"/>
      <c r="AX1035" s="703"/>
      <c r="AY1035" s="703"/>
      <c r="AZ1035" s="703"/>
      <c r="BA1035" s="703"/>
      <c r="BB1035" s="703"/>
      <c r="BC1035" s="703"/>
      <c r="BD1035" s="703"/>
      <c r="BE1035" s="703"/>
      <c r="BF1035" s="703"/>
      <c r="BG1035" s="704"/>
    </row>
    <row r="1036" spans="2:86" ht="14.55" customHeight="1" x14ac:dyDescent="0.2">
      <c r="B1036" s="679"/>
      <c r="C1036" s="680"/>
      <c r="D1036" s="681"/>
      <c r="E1036" s="720"/>
      <c r="F1036" s="720"/>
      <c r="G1036" s="720"/>
      <c r="H1036" s="668"/>
      <c r="I1036" s="669"/>
      <c r="J1036" s="669"/>
      <c r="K1036" s="670"/>
      <c r="L1036" s="705"/>
      <c r="M1036" s="705"/>
      <c r="N1036" s="705"/>
      <c r="O1036" s="705"/>
      <c r="P1036" s="705"/>
      <c r="Q1036" s="705"/>
      <c r="R1036" s="705"/>
      <c r="S1036" s="705"/>
      <c r="T1036" s="705"/>
      <c r="U1036" s="705"/>
      <c r="V1036" s="705"/>
      <c r="W1036" s="705"/>
      <c r="X1036" s="705"/>
      <c r="Y1036" s="705"/>
      <c r="Z1036" s="705"/>
      <c r="AA1036" s="705"/>
      <c r="AB1036" s="705"/>
      <c r="AC1036" s="705"/>
      <c r="AD1036" s="706"/>
      <c r="AE1036" s="679"/>
      <c r="AF1036" s="680"/>
      <c r="AG1036" s="681"/>
      <c r="AH1036" s="720"/>
      <c r="AI1036" s="720"/>
      <c r="AJ1036" s="720"/>
      <c r="AK1036" s="668"/>
      <c r="AL1036" s="669"/>
      <c r="AM1036" s="669"/>
      <c r="AN1036" s="670"/>
      <c r="AO1036" s="705"/>
      <c r="AP1036" s="705"/>
      <c r="AQ1036" s="705"/>
      <c r="AR1036" s="705"/>
      <c r="AS1036" s="705"/>
      <c r="AT1036" s="705"/>
      <c r="AU1036" s="705"/>
      <c r="AV1036" s="705"/>
      <c r="AW1036" s="705"/>
      <c r="AX1036" s="705"/>
      <c r="AY1036" s="705"/>
      <c r="AZ1036" s="705"/>
      <c r="BA1036" s="705"/>
      <c r="BB1036" s="705"/>
      <c r="BC1036" s="705"/>
      <c r="BD1036" s="705"/>
      <c r="BE1036" s="705"/>
      <c r="BF1036" s="705"/>
      <c r="BG1036" s="706"/>
    </row>
    <row r="1037" spans="2:86" ht="14.55" customHeight="1" x14ac:dyDescent="0.2">
      <c r="B1037" s="679"/>
      <c r="C1037" s="680"/>
      <c r="D1037" s="677" t="s">
        <v>992</v>
      </c>
      <c r="E1037" s="719"/>
      <c r="F1037" s="719"/>
      <c r="G1037" s="719"/>
      <c r="H1037" s="665">
        <f ca="1">OFFSET('(6)定期点検調書'!$D$12,L1035-1,0)</f>
        <v>0</v>
      </c>
      <c r="I1037" s="666"/>
      <c r="J1037" s="666"/>
      <c r="K1037" s="667"/>
      <c r="L1037" s="705"/>
      <c r="M1037" s="705"/>
      <c r="N1037" s="705"/>
      <c r="O1037" s="705"/>
      <c r="P1037" s="705"/>
      <c r="Q1037" s="705"/>
      <c r="R1037" s="705"/>
      <c r="S1037" s="705"/>
      <c r="T1037" s="705"/>
      <c r="U1037" s="705"/>
      <c r="V1037" s="705"/>
      <c r="W1037" s="705"/>
      <c r="X1037" s="705"/>
      <c r="Y1037" s="705"/>
      <c r="Z1037" s="705"/>
      <c r="AA1037" s="705"/>
      <c r="AB1037" s="705"/>
      <c r="AC1037" s="705"/>
      <c r="AD1037" s="706"/>
      <c r="AE1037" s="679"/>
      <c r="AF1037" s="680"/>
      <c r="AG1037" s="677" t="s">
        <v>992</v>
      </c>
      <c r="AH1037" s="719"/>
      <c r="AI1037" s="719"/>
      <c r="AJ1037" s="719"/>
      <c r="AK1037" s="665">
        <f ca="1">OFFSET('(6)定期点検調書'!$D$12,AO1035-1,0)</f>
        <v>0</v>
      </c>
      <c r="AL1037" s="666"/>
      <c r="AM1037" s="666"/>
      <c r="AN1037" s="667"/>
      <c r="AO1037" s="705"/>
      <c r="AP1037" s="705"/>
      <c r="AQ1037" s="705"/>
      <c r="AR1037" s="705"/>
      <c r="AS1037" s="705"/>
      <c r="AT1037" s="705"/>
      <c r="AU1037" s="705"/>
      <c r="AV1037" s="705"/>
      <c r="AW1037" s="705"/>
      <c r="AX1037" s="705"/>
      <c r="AY1037" s="705"/>
      <c r="AZ1037" s="705"/>
      <c r="BA1037" s="705"/>
      <c r="BB1037" s="705"/>
      <c r="BC1037" s="705"/>
      <c r="BD1037" s="705"/>
      <c r="BE1037" s="705"/>
      <c r="BF1037" s="705"/>
      <c r="BG1037" s="706"/>
    </row>
    <row r="1038" spans="2:86" ht="14.55" customHeight="1" x14ac:dyDescent="0.2">
      <c r="B1038" s="681"/>
      <c r="C1038" s="682"/>
      <c r="D1038" s="681"/>
      <c r="E1038" s="720"/>
      <c r="F1038" s="720"/>
      <c r="G1038" s="720"/>
      <c r="H1038" s="668"/>
      <c r="I1038" s="669"/>
      <c r="J1038" s="669"/>
      <c r="K1038" s="670"/>
      <c r="L1038" s="705"/>
      <c r="M1038" s="705"/>
      <c r="N1038" s="705"/>
      <c r="O1038" s="705"/>
      <c r="P1038" s="705"/>
      <c r="Q1038" s="705"/>
      <c r="R1038" s="705"/>
      <c r="S1038" s="705"/>
      <c r="T1038" s="705"/>
      <c r="U1038" s="705"/>
      <c r="V1038" s="705"/>
      <c r="W1038" s="705"/>
      <c r="X1038" s="705"/>
      <c r="Y1038" s="705"/>
      <c r="Z1038" s="705"/>
      <c r="AA1038" s="705"/>
      <c r="AB1038" s="705"/>
      <c r="AC1038" s="705"/>
      <c r="AD1038" s="706"/>
      <c r="AE1038" s="681"/>
      <c r="AF1038" s="682"/>
      <c r="AG1038" s="681"/>
      <c r="AH1038" s="720"/>
      <c r="AI1038" s="720"/>
      <c r="AJ1038" s="720"/>
      <c r="AK1038" s="668"/>
      <c r="AL1038" s="669"/>
      <c r="AM1038" s="669"/>
      <c r="AN1038" s="670"/>
      <c r="AO1038" s="705"/>
      <c r="AP1038" s="705"/>
      <c r="AQ1038" s="705"/>
      <c r="AR1038" s="705"/>
      <c r="AS1038" s="705"/>
      <c r="AT1038" s="705"/>
      <c r="AU1038" s="705"/>
      <c r="AV1038" s="705"/>
      <c r="AW1038" s="705"/>
      <c r="AX1038" s="705"/>
      <c r="AY1038" s="705"/>
      <c r="AZ1038" s="705"/>
      <c r="BA1038" s="705"/>
      <c r="BB1038" s="705"/>
      <c r="BC1038" s="705"/>
      <c r="BD1038" s="705"/>
      <c r="BE1038" s="705"/>
      <c r="BF1038" s="705"/>
      <c r="BG1038" s="706"/>
    </row>
    <row r="1039" spans="2:86" ht="14.55" customHeight="1" x14ac:dyDescent="0.2">
      <c r="B1039" s="677" t="s">
        <v>1238</v>
      </c>
      <c r="C1039" s="678"/>
      <c r="D1039" s="659" t="s">
        <v>993</v>
      </c>
      <c r="E1039" s="660"/>
      <c r="F1039" s="660"/>
      <c r="G1039" s="660"/>
      <c r="H1039" s="671">
        <f ca="1">OFFSET('(6)定期点検調書'!$AA$13,L1035-1,0)</f>
        <v>0</v>
      </c>
      <c r="I1039" s="672"/>
      <c r="J1039" s="672"/>
      <c r="K1039" s="673"/>
      <c r="L1039" s="705"/>
      <c r="M1039" s="705"/>
      <c r="N1039" s="705"/>
      <c r="O1039" s="705"/>
      <c r="P1039" s="705"/>
      <c r="Q1039" s="705"/>
      <c r="R1039" s="705"/>
      <c r="S1039" s="705"/>
      <c r="T1039" s="705"/>
      <c r="U1039" s="705"/>
      <c r="V1039" s="705"/>
      <c r="W1039" s="705"/>
      <c r="X1039" s="705"/>
      <c r="Y1039" s="705"/>
      <c r="Z1039" s="705"/>
      <c r="AA1039" s="705"/>
      <c r="AB1039" s="705"/>
      <c r="AC1039" s="705"/>
      <c r="AD1039" s="706"/>
      <c r="AE1039" s="677" t="s">
        <v>1238</v>
      </c>
      <c r="AF1039" s="678"/>
      <c r="AG1039" s="659" t="s">
        <v>993</v>
      </c>
      <c r="AH1039" s="660"/>
      <c r="AI1039" s="660"/>
      <c r="AJ1039" s="660"/>
      <c r="AK1039" s="671">
        <f ca="1">OFFSET('(6)定期点検調書'!$AA$13,AO1035-1,0)</f>
        <v>0</v>
      </c>
      <c r="AL1039" s="672"/>
      <c r="AM1039" s="672"/>
      <c r="AN1039" s="673"/>
      <c r="AO1039" s="705"/>
      <c r="AP1039" s="705"/>
      <c r="AQ1039" s="705"/>
      <c r="AR1039" s="705"/>
      <c r="AS1039" s="705"/>
      <c r="AT1039" s="705"/>
      <c r="AU1039" s="705"/>
      <c r="AV1039" s="705"/>
      <c r="AW1039" s="705"/>
      <c r="AX1039" s="705"/>
      <c r="AY1039" s="705"/>
      <c r="AZ1039" s="705"/>
      <c r="BA1039" s="705"/>
      <c r="BB1039" s="705"/>
      <c r="BC1039" s="705"/>
      <c r="BD1039" s="705"/>
      <c r="BE1039" s="705"/>
      <c r="BF1039" s="705"/>
      <c r="BG1039" s="706"/>
    </row>
    <row r="1040" spans="2:86" ht="14.55" customHeight="1" x14ac:dyDescent="0.2">
      <c r="B1040" s="679"/>
      <c r="C1040" s="680"/>
      <c r="D1040" s="662"/>
      <c r="E1040" s="663"/>
      <c r="F1040" s="663"/>
      <c r="G1040" s="663"/>
      <c r="H1040" s="674"/>
      <c r="I1040" s="675"/>
      <c r="J1040" s="675"/>
      <c r="K1040" s="676"/>
      <c r="L1040" s="705"/>
      <c r="M1040" s="705"/>
      <c r="N1040" s="705"/>
      <c r="O1040" s="705"/>
      <c r="P1040" s="705"/>
      <c r="Q1040" s="705"/>
      <c r="R1040" s="705"/>
      <c r="S1040" s="705"/>
      <c r="T1040" s="705"/>
      <c r="U1040" s="705"/>
      <c r="V1040" s="705"/>
      <c r="W1040" s="705"/>
      <c r="X1040" s="705"/>
      <c r="Y1040" s="705"/>
      <c r="Z1040" s="705"/>
      <c r="AA1040" s="705"/>
      <c r="AB1040" s="705"/>
      <c r="AC1040" s="705"/>
      <c r="AD1040" s="706"/>
      <c r="AE1040" s="679"/>
      <c r="AF1040" s="680"/>
      <c r="AG1040" s="662"/>
      <c r="AH1040" s="663"/>
      <c r="AI1040" s="663"/>
      <c r="AJ1040" s="663"/>
      <c r="AK1040" s="674"/>
      <c r="AL1040" s="675"/>
      <c r="AM1040" s="675"/>
      <c r="AN1040" s="676"/>
      <c r="AO1040" s="705"/>
      <c r="AP1040" s="705"/>
      <c r="AQ1040" s="705"/>
      <c r="AR1040" s="705"/>
      <c r="AS1040" s="705"/>
      <c r="AT1040" s="705"/>
      <c r="AU1040" s="705"/>
      <c r="AV1040" s="705"/>
      <c r="AW1040" s="705"/>
      <c r="AX1040" s="705"/>
      <c r="AY1040" s="705"/>
      <c r="AZ1040" s="705"/>
      <c r="BA1040" s="705"/>
      <c r="BB1040" s="705"/>
      <c r="BC1040" s="705"/>
      <c r="BD1040" s="705"/>
      <c r="BE1040" s="705"/>
      <c r="BF1040" s="705"/>
      <c r="BG1040" s="706"/>
    </row>
    <row r="1041" spans="2:86" ht="14.55" customHeight="1" x14ac:dyDescent="0.2">
      <c r="B1041" s="679"/>
      <c r="C1041" s="680"/>
      <c r="D1041" s="659" t="s">
        <v>1239</v>
      </c>
      <c r="E1041" s="660"/>
      <c r="F1041" s="660"/>
      <c r="G1041" s="660"/>
      <c r="H1041" s="665">
        <f ca="1">OFFSET('(6)定期点検調書'!$AD$12,L1035-1,0)</f>
        <v>0</v>
      </c>
      <c r="I1041" s="666"/>
      <c r="J1041" s="666"/>
      <c r="K1041" s="667"/>
      <c r="L1041" s="705"/>
      <c r="M1041" s="705"/>
      <c r="N1041" s="705"/>
      <c r="O1041" s="705"/>
      <c r="P1041" s="705"/>
      <c r="Q1041" s="705"/>
      <c r="R1041" s="705"/>
      <c r="S1041" s="705"/>
      <c r="T1041" s="705"/>
      <c r="U1041" s="705"/>
      <c r="V1041" s="705"/>
      <c r="W1041" s="705"/>
      <c r="X1041" s="705"/>
      <c r="Y1041" s="705"/>
      <c r="Z1041" s="705"/>
      <c r="AA1041" s="705"/>
      <c r="AB1041" s="705"/>
      <c r="AC1041" s="705"/>
      <c r="AD1041" s="706"/>
      <c r="AE1041" s="679"/>
      <c r="AF1041" s="680"/>
      <c r="AG1041" s="659" t="s">
        <v>1239</v>
      </c>
      <c r="AH1041" s="660"/>
      <c r="AI1041" s="660"/>
      <c r="AJ1041" s="660"/>
      <c r="AK1041" s="665">
        <f ca="1">OFFSET('(6)定期点検調書'!$AD$12,AO1035-1,0)</f>
        <v>0</v>
      </c>
      <c r="AL1041" s="666"/>
      <c r="AM1041" s="666"/>
      <c r="AN1041" s="667"/>
      <c r="AO1041" s="705"/>
      <c r="AP1041" s="705"/>
      <c r="AQ1041" s="705"/>
      <c r="AR1041" s="705"/>
      <c r="AS1041" s="705"/>
      <c r="AT1041" s="705"/>
      <c r="AU1041" s="705"/>
      <c r="AV1041" s="705"/>
      <c r="AW1041" s="705"/>
      <c r="AX1041" s="705"/>
      <c r="AY1041" s="705"/>
      <c r="AZ1041" s="705"/>
      <c r="BA1041" s="705"/>
      <c r="BB1041" s="705"/>
      <c r="BC1041" s="705"/>
      <c r="BD1041" s="705"/>
      <c r="BE1041" s="705"/>
      <c r="BF1041" s="705"/>
      <c r="BG1041" s="706"/>
    </row>
    <row r="1042" spans="2:86" ht="14.55" customHeight="1" x14ac:dyDescent="0.2">
      <c r="B1042" s="681"/>
      <c r="C1042" s="682"/>
      <c r="D1042" s="662"/>
      <c r="E1042" s="663"/>
      <c r="F1042" s="663"/>
      <c r="G1042" s="663"/>
      <c r="H1042" s="668"/>
      <c r="I1042" s="669"/>
      <c r="J1042" s="669"/>
      <c r="K1042" s="670"/>
      <c r="L1042" s="705"/>
      <c r="M1042" s="705"/>
      <c r="N1042" s="705"/>
      <c r="O1042" s="705"/>
      <c r="P1042" s="705"/>
      <c r="Q1042" s="705"/>
      <c r="R1042" s="705"/>
      <c r="S1042" s="705"/>
      <c r="T1042" s="705"/>
      <c r="U1042" s="705"/>
      <c r="V1042" s="705"/>
      <c r="W1042" s="705"/>
      <c r="X1042" s="705"/>
      <c r="Y1042" s="705"/>
      <c r="Z1042" s="705"/>
      <c r="AA1042" s="705"/>
      <c r="AB1042" s="705"/>
      <c r="AC1042" s="705"/>
      <c r="AD1042" s="706"/>
      <c r="AE1042" s="681"/>
      <c r="AF1042" s="682"/>
      <c r="AG1042" s="662"/>
      <c r="AH1042" s="663"/>
      <c r="AI1042" s="663"/>
      <c r="AJ1042" s="663"/>
      <c r="AK1042" s="668"/>
      <c r="AL1042" s="669"/>
      <c r="AM1042" s="669"/>
      <c r="AN1042" s="670"/>
      <c r="AO1042" s="705"/>
      <c r="AP1042" s="705"/>
      <c r="AQ1042" s="705"/>
      <c r="AR1042" s="705"/>
      <c r="AS1042" s="705"/>
      <c r="AT1042" s="705"/>
      <c r="AU1042" s="705"/>
      <c r="AV1042" s="705"/>
      <c r="AW1042" s="705"/>
      <c r="AX1042" s="705"/>
      <c r="AY1042" s="705"/>
      <c r="AZ1042" s="705"/>
      <c r="BA1042" s="705"/>
      <c r="BB1042" s="705"/>
      <c r="BC1042" s="705"/>
      <c r="BD1042" s="705"/>
      <c r="BE1042" s="705"/>
      <c r="BF1042" s="705"/>
      <c r="BG1042" s="706"/>
    </row>
    <row r="1043" spans="2:86" ht="28.95" customHeight="1" x14ac:dyDescent="0.2">
      <c r="B1043" s="716" t="s">
        <v>995</v>
      </c>
      <c r="C1043" s="717"/>
      <c r="D1043" s="717"/>
      <c r="E1043" s="717"/>
      <c r="F1043" s="717"/>
      <c r="G1043" s="718"/>
      <c r="H1043" s="709">
        <f ca="1">OFFSET('(6)定期点検調書'!$AK$12,L1035-1,0)</f>
        <v>0</v>
      </c>
      <c r="I1043" s="710"/>
      <c r="J1043" s="710"/>
      <c r="K1043" s="711"/>
      <c r="L1043" s="705"/>
      <c r="M1043" s="705"/>
      <c r="N1043" s="705"/>
      <c r="O1043" s="705"/>
      <c r="P1043" s="705"/>
      <c r="Q1043" s="705"/>
      <c r="R1043" s="705"/>
      <c r="S1043" s="705"/>
      <c r="T1043" s="705"/>
      <c r="U1043" s="705"/>
      <c r="V1043" s="705"/>
      <c r="W1043" s="705"/>
      <c r="X1043" s="705"/>
      <c r="Y1043" s="705"/>
      <c r="Z1043" s="705"/>
      <c r="AA1043" s="705"/>
      <c r="AB1043" s="705"/>
      <c r="AC1043" s="705"/>
      <c r="AD1043" s="706"/>
      <c r="AE1043" s="716" t="s">
        <v>995</v>
      </c>
      <c r="AF1043" s="717"/>
      <c r="AG1043" s="717"/>
      <c r="AH1043" s="717"/>
      <c r="AI1043" s="717"/>
      <c r="AJ1043" s="718"/>
      <c r="AK1043" s="709">
        <f ca="1">OFFSET('(6)定期点検調書'!$AK$12,AO1035-1,0)</f>
        <v>0</v>
      </c>
      <c r="AL1043" s="710"/>
      <c r="AM1043" s="710"/>
      <c r="AN1043" s="711"/>
      <c r="AO1043" s="705"/>
      <c r="AP1043" s="705"/>
      <c r="AQ1043" s="705"/>
      <c r="AR1043" s="705"/>
      <c r="AS1043" s="705"/>
      <c r="AT1043" s="705"/>
      <c r="AU1043" s="705"/>
      <c r="AV1043" s="705"/>
      <c r="AW1043" s="705"/>
      <c r="AX1043" s="705"/>
      <c r="AY1043" s="705"/>
      <c r="AZ1043" s="705"/>
      <c r="BA1043" s="705"/>
      <c r="BB1043" s="705"/>
      <c r="BC1043" s="705"/>
      <c r="BD1043" s="705"/>
      <c r="BE1043" s="705"/>
      <c r="BF1043" s="705"/>
      <c r="BG1043" s="706"/>
    </row>
    <row r="1044" spans="2:86" ht="14.55" customHeight="1" x14ac:dyDescent="0.2">
      <c r="B1044" s="677" t="s">
        <v>1240</v>
      </c>
      <c r="C1044" s="661"/>
      <c r="D1044" s="659" t="s">
        <v>994</v>
      </c>
      <c r="E1044" s="660"/>
      <c r="F1044" s="660"/>
      <c r="G1044" s="661"/>
      <c r="H1044" s="699" t="str">
        <f ca="1">OFFSET('(6)定期点検調書'!$BY$12,L1035-1,0)</f>
        <v/>
      </c>
      <c r="I1044" s="700"/>
      <c r="J1044" s="700"/>
      <c r="K1044" s="714"/>
      <c r="L1044" s="705"/>
      <c r="M1044" s="705"/>
      <c r="N1044" s="705"/>
      <c r="O1044" s="705"/>
      <c r="P1044" s="705"/>
      <c r="Q1044" s="705"/>
      <c r="R1044" s="705"/>
      <c r="S1044" s="705"/>
      <c r="T1044" s="705"/>
      <c r="U1044" s="705"/>
      <c r="V1044" s="705"/>
      <c r="W1044" s="705"/>
      <c r="X1044" s="705"/>
      <c r="Y1044" s="705"/>
      <c r="Z1044" s="705"/>
      <c r="AA1044" s="705"/>
      <c r="AB1044" s="705"/>
      <c r="AC1044" s="705"/>
      <c r="AD1044" s="706"/>
      <c r="AE1044" s="677" t="s">
        <v>1240</v>
      </c>
      <c r="AF1044" s="661"/>
      <c r="AG1044" s="659" t="s">
        <v>994</v>
      </c>
      <c r="AH1044" s="660"/>
      <c r="AI1044" s="660"/>
      <c r="AJ1044" s="661"/>
      <c r="AK1044" s="699" t="str">
        <f ca="1">OFFSET('(6)定期点検調書'!$BY$12,AO1035-1,0)</f>
        <v/>
      </c>
      <c r="AL1044" s="700"/>
      <c r="AM1044" s="700"/>
      <c r="AN1044" s="714"/>
      <c r="AO1044" s="705"/>
      <c r="AP1044" s="705"/>
      <c r="AQ1044" s="705"/>
      <c r="AR1044" s="705"/>
      <c r="AS1044" s="705"/>
      <c r="AT1044" s="705"/>
      <c r="AU1044" s="705"/>
      <c r="AV1044" s="705"/>
      <c r="AW1044" s="705"/>
      <c r="AX1044" s="705"/>
      <c r="AY1044" s="705"/>
      <c r="AZ1044" s="705"/>
      <c r="BA1044" s="705"/>
      <c r="BB1044" s="705"/>
      <c r="BC1044" s="705"/>
      <c r="BD1044" s="705"/>
      <c r="BE1044" s="705"/>
      <c r="BF1044" s="705"/>
      <c r="BG1044" s="706"/>
    </row>
    <row r="1045" spans="2:86" ht="14.55" customHeight="1" x14ac:dyDescent="0.2">
      <c r="B1045" s="712"/>
      <c r="C1045" s="713"/>
      <c r="D1045" s="662"/>
      <c r="E1045" s="663"/>
      <c r="F1045" s="663"/>
      <c r="G1045" s="664"/>
      <c r="H1045" s="701"/>
      <c r="I1045" s="702"/>
      <c r="J1045" s="702"/>
      <c r="K1045" s="715"/>
      <c r="L1045" s="705"/>
      <c r="M1045" s="705"/>
      <c r="N1045" s="705"/>
      <c r="O1045" s="705"/>
      <c r="P1045" s="705"/>
      <c r="Q1045" s="705"/>
      <c r="R1045" s="705"/>
      <c r="S1045" s="705"/>
      <c r="T1045" s="705"/>
      <c r="U1045" s="705"/>
      <c r="V1045" s="705"/>
      <c r="W1045" s="705"/>
      <c r="X1045" s="705"/>
      <c r="Y1045" s="705"/>
      <c r="Z1045" s="705"/>
      <c r="AA1045" s="705"/>
      <c r="AB1045" s="705"/>
      <c r="AC1045" s="705"/>
      <c r="AD1045" s="706"/>
      <c r="AE1045" s="712"/>
      <c r="AF1045" s="713"/>
      <c r="AG1045" s="662"/>
      <c r="AH1045" s="663"/>
      <c r="AI1045" s="663"/>
      <c r="AJ1045" s="664"/>
      <c r="AK1045" s="701"/>
      <c r="AL1045" s="702"/>
      <c r="AM1045" s="702"/>
      <c r="AN1045" s="715"/>
      <c r="AO1045" s="705"/>
      <c r="AP1045" s="705"/>
      <c r="AQ1045" s="705"/>
      <c r="AR1045" s="705"/>
      <c r="AS1045" s="705"/>
      <c r="AT1045" s="705"/>
      <c r="AU1045" s="705"/>
      <c r="AV1045" s="705"/>
      <c r="AW1045" s="705"/>
      <c r="AX1045" s="705"/>
      <c r="AY1045" s="705"/>
      <c r="AZ1045" s="705"/>
      <c r="BA1045" s="705"/>
      <c r="BB1045" s="705"/>
      <c r="BC1045" s="705"/>
      <c r="BD1045" s="705"/>
      <c r="BE1045" s="705"/>
      <c r="BF1045" s="705"/>
      <c r="BG1045" s="706"/>
    </row>
    <row r="1046" spans="2:86" ht="14.55" customHeight="1" x14ac:dyDescent="0.2">
      <c r="B1046" s="712"/>
      <c r="C1046" s="713"/>
      <c r="D1046" s="659" t="s">
        <v>1186</v>
      </c>
      <c r="E1046" s="660"/>
      <c r="F1046" s="660"/>
      <c r="G1046" s="661"/>
      <c r="H1046" s="665">
        <f ca="1">OFFSET('(6)定期点検調書'!$BC$12,L1035-1,0)</f>
        <v>0</v>
      </c>
      <c r="I1046" s="666"/>
      <c r="J1046" s="666"/>
      <c r="K1046" s="667"/>
      <c r="L1046" s="705"/>
      <c r="M1046" s="705"/>
      <c r="N1046" s="705"/>
      <c r="O1046" s="705"/>
      <c r="P1046" s="705"/>
      <c r="Q1046" s="705"/>
      <c r="R1046" s="705"/>
      <c r="S1046" s="705"/>
      <c r="T1046" s="705"/>
      <c r="U1046" s="705"/>
      <c r="V1046" s="705"/>
      <c r="W1046" s="705"/>
      <c r="X1046" s="705"/>
      <c r="Y1046" s="705"/>
      <c r="Z1046" s="705"/>
      <c r="AA1046" s="705"/>
      <c r="AB1046" s="705"/>
      <c r="AC1046" s="705"/>
      <c r="AD1046" s="706"/>
      <c r="AE1046" s="712"/>
      <c r="AF1046" s="713"/>
      <c r="AG1046" s="659" t="s">
        <v>1186</v>
      </c>
      <c r="AH1046" s="660"/>
      <c r="AI1046" s="660"/>
      <c r="AJ1046" s="661"/>
      <c r="AK1046" s="665">
        <f ca="1">OFFSET('(6)定期点検調書'!$BC$12,AO1035-1,0)</f>
        <v>0</v>
      </c>
      <c r="AL1046" s="666"/>
      <c r="AM1046" s="666"/>
      <c r="AN1046" s="667"/>
      <c r="AO1046" s="705"/>
      <c r="AP1046" s="705"/>
      <c r="AQ1046" s="705"/>
      <c r="AR1046" s="705"/>
      <c r="AS1046" s="705"/>
      <c r="AT1046" s="705"/>
      <c r="AU1046" s="705"/>
      <c r="AV1046" s="705"/>
      <c r="AW1046" s="705"/>
      <c r="AX1046" s="705"/>
      <c r="AY1046" s="705"/>
      <c r="AZ1046" s="705"/>
      <c r="BA1046" s="705"/>
      <c r="BB1046" s="705"/>
      <c r="BC1046" s="705"/>
      <c r="BD1046" s="705"/>
      <c r="BE1046" s="705"/>
      <c r="BF1046" s="705"/>
      <c r="BG1046" s="706"/>
    </row>
    <row r="1047" spans="2:86" ht="14.55" customHeight="1" x14ac:dyDescent="0.2">
      <c r="B1047" s="712"/>
      <c r="C1047" s="713"/>
      <c r="D1047" s="662"/>
      <c r="E1047" s="663"/>
      <c r="F1047" s="663"/>
      <c r="G1047" s="664"/>
      <c r="H1047" s="668"/>
      <c r="I1047" s="669"/>
      <c r="J1047" s="669"/>
      <c r="K1047" s="670"/>
      <c r="L1047" s="705"/>
      <c r="M1047" s="705"/>
      <c r="N1047" s="705"/>
      <c r="O1047" s="705"/>
      <c r="P1047" s="705"/>
      <c r="Q1047" s="705"/>
      <c r="R1047" s="705"/>
      <c r="S1047" s="705"/>
      <c r="T1047" s="705"/>
      <c r="U1047" s="705"/>
      <c r="V1047" s="705"/>
      <c r="W1047" s="705"/>
      <c r="X1047" s="705"/>
      <c r="Y1047" s="705"/>
      <c r="Z1047" s="705"/>
      <c r="AA1047" s="705"/>
      <c r="AB1047" s="705"/>
      <c r="AC1047" s="705"/>
      <c r="AD1047" s="706"/>
      <c r="AE1047" s="712"/>
      <c r="AF1047" s="713"/>
      <c r="AG1047" s="662"/>
      <c r="AH1047" s="663"/>
      <c r="AI1047" s="663"/>
      <c r="AJ1047" s="664"/>
      <c r="AK1047" s="668"/>
      <c r="AL1047" s="669"/>
      <c r="AM1047" s="669"/>
      <c r="AN1047" s="670"/>
      <c r="AO1047" s="705"/>
      <c r="AP1047" s="705"/>
      <c r="AQ1047" s="705"/>
      <c r="AR1047" s="705"/>
      <c r="AS1047" s="705"/>
      <c r="AT1047" s="705"/>
      <c r="AU1047" s="705"/>
      <c r="AV1047" s="705"/>
      <c r="AW1047" s="705"/>
      <c r="AX1047" s="705"/>
      <c r="AY1047" s="705"/>
      <c r="AZ1047" s="705"/>
      <c r="BA1047" s="705"/>
      <c r="BB1047" s="705"/>
      <c r="BC1047" s="705"/>
      <c r="BD1047" s="705"/>
      <c r="BE1047" s="705"/>
      <c r="BF1047" s="705"/>
      <c r="BG1047" s="706"/>
    </row>
    <row r="1048" spans="2:86" ht="14.55" customHeight="1" x14ac:dyDescent="0.2">
      <c r="B1048" s="712"/>
      <c r="C1048" s="713"/>
      <c r="D1048" s="659" t="s">
        <v>1187</v>
      </c>
      <c r="E1048" s="660"/>
      <c r="F1048" s="660"/>
      <c r="G1048" s="661"/>
      <c r="H1048" s="665">
        <f ca="1">OFFSET('(6)定期点検調書'!$BF$12,L1035-1,0)</f>
        <v>0</v>
      </c>
      <c r="I1048" s="666"/>
      <c r="J1048" s="666"/>
      <c r="K1048" s="667"/>
      <c r="L1048" s="705"/>
      <c r="M1048" s="705"/>
      <c r="N1048" s="705"/>
      <c r="O1048" s="705"/>
      <c r="P1048" s="705"/>
      <c r="Q1048" s="705"/>
      <c r="R1048" s="705"/>
      <c r="S1048" s="705"/>
      <c r="T1048" s="705"/>
      <c r="U1048" s="705"/>
      <c r="V1048" s="705"/>
      <c r="W1048" s="705"/>
      <c r="X1048" s="705"/>
      <c r="Y1048" s="705"/>
      <c r="Z1048" s="705"/>
      <c r="AA1048" s="705"/>
      <c r="AB1048" s="705"/>
      <c r="AC1048" s="705"/>
      <c r="AD1048" s="706"/>
      <c r="AE1048" s="712"/>
      <c r="AF1048" s="713"/>
      <c r="AG1048" s="659" t="s">
        <v>1187</v>
      </c>
      <c r="AH1048" s="660"/>
      <c r="AI1048" s="660"/>
      <c r="AJ1048" s="661"/>
      <c r="AK1048" s="665">
        <f ca="1">OFFSET('(6)定期点検調書'!$BF$12,AO1035-1,0)</f>
        <v>0</v>
      </c>
      <c r="AL1048" s="666"/>
      <c r="AM1048" s="666"/>
      <c r="AN1048" s="667"/>
      <c r="AO1048" s="705"/>
      <c r="AP1048" s="705"/>
      <c r="AQ1048" s="705"/>
      <c r="AR1048" s="705"/>
      <c r="AS1048" s="705"/>
      <c r="AT1048" s="705"/>
      <c r="AU1048" s="705"/>
      <c r="AV1048" s="705"/>
      <c r="AW1048" s="705"/>
      <c r="AX1048" s="705"/>
      <c r="AY1048" s="705"/>
      <c r="AZ1048" s="705"/>
      <c r="BA1048" s="705"/>
      <c r="BB1048" s="705"/>
      <c r="BC1048" s="705"/>
      <c r="BD1048" s="705"/>
      <c r="BE1048" s="705"/>
      <c r="BF1048" s="705"/>
      <c r="BG1048" s="706"/>
    </row>
    <row r="1049" spans="2:86" ht="14.55" customHeight="1" x14ac:dyDescent="0.2">
      <c r="B1049" s="662"/>
      <c r="C1049" s="664"/>
      <c r="D1049" s="662"/>
      <c r="E1049" s="663"/>
      <c r="F1049" s="663"/>
      <c r="G1049" s="664"/>
      <c r="H1049" s="668"/>
      <c r="I1049" s="669"/>
      <c r="J1049" s="669"/>
      <c r="K1049" s="670"/>
      <c r="L1049" s="707"/>
      <c r="M1049" s="707"/>
      <c r="N1049" s="707"/>
      <c r="O1049" s="707"/>
      <c r="P1049" s="707"/>
      <c r="Q1049" s="707"/>
      <c r="R1049" s="707"/>
      <c r="S1049" s="707"/>
      <c r="T1049" s="707"/>
      <c r="U1049" s="707"/>
      <c r="V1049" s="707"/>
      <c r="W1049" s="707"/>
      <c r="X1049" s="707"/>
      <c r="Y1049" s="707"/>
      <c r="Z1049" s="707"/>
      <c r="AA1049" s="707"/>
      <c r="AB1049" s="707"/>
      <c r="AC1049" s="707"/>
      <c r="AD1049" s="708"/>
      <c r="AE1049" s="662"/>
      <c r="AF1049" s="664"/>
      <c r="AG1049" s="662"/>
      <c r="AH1049" s="663"/>
      <c r="AI1049" s="663"/>
      <c r="AJ1049" s="664"/>
      <c r="AK1049" s="668"/>
      <c r="AL1049" s="669"/>
      <c r="AM1049" s="669"/>
      <c r="AN1049" s="670"/>
      <c r="AO1049" s="707"/>
      <c r="AP1049" s="707"/>
      <c r="AQ1049" s="707"/>
      <c r="AR1049" s="707"/>
      <c r="AS1049" s="707"/>
      <c r="AT1049" s="707"/>
      <c r="AU1049" s="707"/>
      <c r="AV1049" s="707"/>
      <c r="AW1049" s="707"/>
      <c r="AX1049" s="707"/>
      <c r="AY1049" s="707"/>
      <c r="AZ1049" s="707"/>
      <c r="BA1049" s="707"/>
      <c r="BB1049" s="707"/>
      <c r="BC1049" s="707"/>
      <c r="BD1049" s="707"/>
      <c r="BE1049" s="707"/>
      <c r="BF1049" s="707"/>
      <c r="BG1049" s="708"/>
    </row>
    <row r="1050" spans="2:86" ht="14.55" customHeight="1" x14ac:dyDescent="0.2">
      <c r="B1050" s="683" t="s">
        <v>1241</v>
      </c>
      <c r="C1050" s="683"/>
      <c r="D1050" s="683"/>
      <c r="E1050" s="683"/>
      <c r="F1050" s="683"/>
      <c r="G1050" s="683"/>
      <c r="H1050" s="699" t="str">
        <f ca="1">IF(OFFSET('(6)定期点検調書'!$AR$12,L1035-1,0)="","",OFFSET('(6)定期点検調書'!$AQ$12,L1035-1,0)&amp;TEXT(OFFSET('(6)定期点検調書'!$AR$12,L1035-1,0),"0.0")&amp;OFFSET('(6)定期点検調書'!$AT$12,L1035-1,0))  &amp;  IF(OFFSET('(6)定期点検調書'!$AV$12,L1035-1,0)="","","／"&amp;OFFSET('(6)定期点検調書'!$AU$12,L1035-1,0)&amp;TEXT(OFFSET('(6)定期点検調書'!$AV$12,L1035-1,0),"0.0")&amp;OFFSET('(6)定期点検調書'!$AX$12,L1035-1,0))  &amp;  IF(OFFSET('(6)定期点検調書'!$AZ$12,L1035-1,0)="","","／"&amp;OFFSET('(6)定期点検調書'!$AY$12,L1035-1,0)&amp;TEXT(OFFSET('(6)定期点検調書'!$AZ$12,L1035-1,0),"0.0")&amp;OFFSET('(6)定期点検調書'!$BB$12,L1035-1,0))</f>
        <v/>
      </c>
      <c r="I1050" s="700"/>
      <c r="J1050" s="700"/>
      <c r="K1050" s="700"/>
      <c r="L1050" s="700"/>
      <c r="M1050" s="700"/>
      <c r="N1050" s="700"/>
      <c r="O1050" s="700"/>
      <c r="P1050" s="685" t="s">
        <v>1243</v>
      </c>
      <c r="Q1050" s="685"/>
      <c r="R1050" s="685"/>
      <c r="S1050" s="685"/>
      <c r="T1050" s="685"/>
      <c r="U1050" s="685"/>
      <c r="V1050" s="685"/>
      <c r="W1050" s="686" t="str">
        <f ca="1">OFFSET('(6)定期点検調書'!$F$12,L1035-1,0)</f>
        <v/>
      </c>
      <c r="X1050" s="687"/>
      <c r="Y1050" s="687"/>
      <c r="Z1050" s="687"/>
      <c r="AA1050" s="687"/>
      <c r="AB1050" s="687"/>
      <c r="AC1050" s="687"/>
      <c r="AD1050" s="688"/>
      <c r="AE1050" s="683" t="s">
        <v>1241</v>
      </c>
      <c r="AF1050" s="683"/>
      <c r="AG1050" s="683"/>
      <c r="AH1050" s="683"/>
      <c r="AI1050" s="683"/>
      <c r="AJ1050" s="683"/>
      <c r="AK1050" s="699" t="str">
        <f ca="1">IF(OFFSET('(6)定期点検調書'!$AR$12,AO1035-1,0)="","",OFFSET('(6)定期点検調書'!$AQ$12,AO1035-1,0)&amp;TEXT(OFFSET('(6)定期点検調書'!$AR$12,AO1035-1,0),"0.0")&amp;OFFSET('(6)定期点検調書'!$AT$12,AO1035-1,0))  &amp;  IF(OFFSET('(6)定期点検調書'!$AV$12,AO1035-1,0)="","","／"&amp;OFFSET('(6)定期点検調書'!$AU$12,AO1035-1,0)&amp;TEXT(OFFSET('(6)定期点検調書'!$AV$12,AO1035-1,0),"0.0")&amp;OFFSET('(6)定期点検調書'!$AX$12,AO1035-1,0))  &amp;  IF(OFFSET('(6)定期点検調書'!$AZ$12,AO1035-1,0)="","","／"&amp;OFFSET('(6)定期点検調書'!$AY$12,AO1035-1,0)&amp;TEXT(OFFSET('(6)定期点検調書'!$AZ$12,AO1035-1,0),"0.0")&amp;OFFSET('(6)定期点検調書'!$BB$12,AO1035-1,0))</f>
        <v/>
      </c>
      <c r="AL1050" s="700"/>
      <c r="AM1050" s="700"/>
      <c r="AN1050" s="700"/>
      <c r="AO1050" s="700"/>
      <c r="AP1050" s="700"/>
      <c r="AQ1050" s="700"/>
      <c r="AR1050" s="700"/>
      <c r="AS1050" s="685" t="s">
        <v>1243</v>
      </c>
      <c r="AT1050" s="685"/>
      <c r="AU1050" s="685"/>
      <c r="AV1050" s="685"/>
      <c r="AW1050" s="685"/>
      <c r="AX1050" s="685"/>
      <c r="AY1050" s="685"/>
      <c r="AZ1050" s="686" t="str">
        <f ca="1">OFFSET('(6)定期点検調書'!$F$12,AO1035-1,0)</f>
        <v/>
      </c>
      <c r="BA1050" s="687"/>
      <c r="BB1050" s="687"/>
      <c r="BC1050" s="687"/>
      <c r="BD1050" s="687"/>
      <c r="BE1050" s="687"/>
      <c r="BF1050" s="687"/>
      <c r="BG1050" s="688"/>
    </row>
    <row r="1051" spans="2:86" ht="14.55" customHeight="1" x14ac:dyDescent="0.2">
      <c r="B1051" s="683"/>
      <c r="C1051" s="683"/>
      <c r="D1051" s="683"/>
      <c r="E1051" s="683"/>
      <c r="F1051" s="683"/>
      <c r="G1051" s="683"/>
      <c r="H1051" s="701"/>
      <c r="I1051" s="702"/>
      <c r="J1051" s="702"/>
      <c r="K1051" s="702"/>
      <c r="L1051" s="702"/>
      <c r="M1051" s="702"/>
      <c r="N1051" s="702"/>
      <c r="O1051" s="702"/>
      <c r="P1051" s="685"/>
      <c r="Q1051" s="685"/>
      <c r="R1051" s="685"/>
      <c r="S1051" s="685"/>
      <c r="T1051" s="685"/>
      <c r="U1051" s="685"/>
      <c r="V1051" s="685"/>
      <c r="W1051" s="689"/>
      <c r="X1051" s="690"/>
      <c r="Y1051" s="690"/>
      <c r="Z1051" s="690"/>
      <c r="AA1051" s="690"/>
      <c r="AB1051" s="690"/>
      <c r="AC1051" s="690"/>
      <c r="AD1051" s="691"/>
      <c r="AE1051" s="683"/>
      <c r="AF1051" s="683"/>
      <c r="AG1051" s="683"/>
      <c r="AH1051" s="683"/>
      <c r="AI1051" s="683"/>
      <c r="AJ1051" s="683"/>
      <c r="AK1051" s="701"/>
      <c r="AL1051" s="702"/>
      <c r="AM1051" s="702"/>
      <c r="AN1051" s="702"/>
      <c r="AO1051" s="702"/>
      <c r="AP1051" s="702"/>
      <c r="AQ1051" s="702"/>
      <c r="AR1051" s="702"/>
      <c r="AS1051" s="685"/>
      <c r="AT1051" s="685"/>
      <c r="AU1051" s="685"/>
      <c r="AV1051" s="685"/>
      <c r="AW1051" s="685"/>
      <c r="AX1051" s="685"/>
      <c r="AY1051" s="685"/>
      <c r="AZ1051" s="689"/>
      <c r="BA1051" s="690"/>
      <c r="BB1051" s="690"/>
      <c r="BC1051" s="690"/>
      <c r="BD1051" s="690"/>
      <c r="BE1051" s="690"/>
      <c r="BF1051" s="690"/>
      <c r="BG1051" s="691"/>
    </row>
    <row r="1052" spans="2:86" ht="14.55" customHeight="1" x14ac:dyDescent="0.2">
      <c r="B1052" s="659" t="s">
        <v>1242</v>
      </c>
      <c r="C1052" s="660"/>
      <c r="D1052" s="660"/>
      <c r="E1052" s="660"/>
      <c r="F1052" s="660"/>
      <c r="G1052" s="661"/>
      <c r="H1052" s="671" t="str">
        <f ca="1">IF(OFFSET('(6)定期点検調書'!$BL$12,L1035-1,0)="","",VLOOKUP(OFFSET('(6)定期点検調書'!$BL$12,L1035-1,0),ﾃﾞｰﾀ一覧!$AY$4:$BB$16,2,FALSE))  &amp;  IF(OFFSET('(6)定期点検調書'!$BC$12,L1035-1,0)="","","／"&amp;VLOOKUP(OFFSET('(6)定期点検調書'!$BC$12,L1035-1,0),ﾃﾞｰﾀ一覧!$AY$4:$BB$16,2,FALSE))  &amp;  IF(OFFSET('(6)定期点検調書'!$BD$12,L1035-1,0)="","","／"&amp;VLOOKUP(OFFSET('(6)定期点検調書'!$BD$12,L1035-1,0),ﾃﾞｰﾀ一覧!$AY$4:$BB$16,2,FALSE))</f>
        <v/>
      </c>
      <c r="I1052" s="672"/>
      <c r="J1052" s="672"/>
      <c r="K1052" s="672"/>
      <c r="L1052" s="672"/>
      <c r="M1052" s="672"/>
      <c r="N1052" s="672"/>
      <c r="O1052" s="672"/>
      <c r="P1052" s="692" t="s">
        <v>996</v>
      </c>
      <c r="Q1052" s="692"/>
      <c r="R1052" s="692"/>
      <c r="S1052" s="692"/>
      <c r="T1052" s="692"/>
      <c r="U1052" s="692"/>
      <c r="V1052" s="692"/>
      <c r="W1052" s="693"/>
      <c r="X1052" s="694"/>
      <c r="Y1052" s="694"/>
      <c r="Z1052" s="694"/>
      <c r="AA1052" s="694"/>
      <c r="AB1052" s="694"/>
      <c r="AC1052" s="694"/>
      <c r="AD1052" s="695"/>
      <c r="AE1052" s="659" t="s">
        <v>1242</v>
      </c>
      <c r="AF1052" s="660"/>
      <c r="AG1052" s="660"/>
      <c r="AH1052" s="660"/>
      <c r="AI1052" s="660"/>
      <c r="AJ1052" s="661"/>
      <c r="AK1052" s="671" t="str">
        <f ca="1">IF(OFFSET('(6)定期点検調書'!$BL$12,AO1035-1,0)="","",VLOOKUP(OFFSET('(6)定期点検調書'!$BL$12,AO1035-1,0),ﾃﾞｰﾀ一覧!$AY$4:$BB$16,2,FALSE))  &amp;  IF(OFFSET('(6)定期点検調書'!$BC$12,AO1035-1,0)="","","／"&amp;VLOOKUP(OFFSET('(6)定期点検調書'!$BC$12,AO1035-1,0),ﾃﾞｰﾀ一覧!$AY$4:$BB$16,2,FALSE))  &amp;  IF(OFFSET('(6)定期点検調書'!$BD$12,AO1035-1,0)="","","／"&amp;VLOOKUP(OFFSET('(6)定期点検調書'!$BD$12,AO1035-1,0),ﾃﾞｰﾀ一覧!$AY$4:$BB$16,2,FALSE))</f>
        <v/>
      </c>
      <c r="AL1052" s="672"/>
      <c r="AM1052" s="672"/>
      <c r="AN1052" s="672"/>
      <c r="AO1052" s="672"/>
      <c r="AP1052" s="672"/>
      <c r="AQ1052" s="672"/>
      <c r="AR1052" s="672"/>
      <c r="AS1052" s="692" t="s">
        <v>996</v>
      </c>
      <c r="AT1052" s="692"/>
      <c r="AU1052" s="692"/>
      <c r="AV1052" s="692"/>
      <c r="AW1052" s="692"/>
      <c r="AX1052" s="692"/>
      <c r="AY1052" s="692"/>
      <c r="AZ1052" s="693"/>
      <c r="BA1052" s="694"/>
      <c r="BB1052" s="694"/>
      <c r="BC1052" s="694"/>
      <c r="BD1052" s="694"/>
      <c r="BE1052" s="694"/>
      <c r="BF1052" s="694"/>
      <c r="BG1052" s="695"/>
    </row>
    <row r="1053" spans="2:86" ht="14.55" customHeight="1" x14ac:dyDescent="0.2">
      <c r="B1053" s="662"/>
      <c r="C1053" s="663"/>
      <c r="D1053" s="663"/>
      <c r="E1053" s="663"/>
      <c r="F1053" s="663"/>
      <c r="G1053" s="664"/>
      <c r="H1053" s="674"/>
      <c r="I1053" s="675"/>
      <c r="J1053" s="675"/>
      <c r="K1053" s="675"/>
      <c r="L1053" s="675"/>
      <c r="M1053" s="675"/>
      <c r="N1053" s="675"/>
      <c r="O1053" s="675"/>
      <c r="P1053" s="692"/>
      <c r="Q1053" s="692"/>
      <c r="R1053" s="692"/>
      <c r="S1053" s="692"/>
      <c r="T1053" s="692"/>
      <c r="U1053" s="692"/>
      <c r="V1053" s="692"/>
      <c r="W1053" s="696"/>
      <c r="X1053" s="697"/>
      <c r="Y1053" s="697"/>
      <c r="Z1053" s="697"/>
      <c r="AA1053" s="697"/>
      <c r="AB1053" s="697"/>
      <c r="AC1053" s="697"/>
      <c r="AD1053" s="698"/>
      <c r="AE1053" s="662"/>
      <c r="AF1053" s="663"/>
      <c r="AG1053" s="663"/>
      <c r="AH1053" s="663"/>
      <c r="AI1053" s="663"/>
      <c r="AJ1053" s="664"/>
      <c r="AK1053" s="674"/>
      <c r="AL1053" s="675"/>
      <c r="AM1053" s="675"/>
      <c r="AN1053" s="675"/>
      <c r="AO1053" s="675"/>
      <c r="AP1053" s="675"/>
      <c r="AQ1053" s="675"/>
      <c r="AR1053" s="675"/>
      <c r="AS1053" s="692"/>
      <c r="AT1053" s="692"/>
      <c r="AU1053" s="692"/>
      <c r="AV1053" s="692"/>
      <c r="AW1053" s="692"/>
      <c r="AX1053" s="692"/>
      <c r="AY1053" s="692"/>
      <c r="AZ1053" s="696"/>
      <c r="BA1053" s="697"/>
      <c r="BB1053" s="697"/>
      <c r="BC1053" s="697"/>
      <c r="BD1053" s="697"/>
      <c r="BE1053" s="697"/>
      <c r="BF1053" s="697"/>
      <c r="BG1053" s="698"/>
    </row>
    <row r="1054" spans="2:86" ht="19.5" customHeight="1" x14ac:dyDescent="0.2">
      <c r="B1054" s="683" t="s">
        <v>79</v>
      </c>
      <c r="C1054" s="683"/>
      <c r="D1054" s="683"/>
      <c r="E1054" s="683"/>
      <c r="F1054" s="683"/>
      <c r="G1054" s="683"/>
      <c r="H1054" s="684">
        <f ca="1">OFFSET('(6)定期点検調書'!$CA$12,L1035-1,0)</f>
        <v>0</v>
      </c>
      <c r="I1054" s="684"/>
      <c r="J1054" s="684"/>
      <c r="K1054" s="684"/>
      <c r="L1054" s="684"/>
      <c r="M1054" s="684"/>
      <c r="N1054" s="684"/>
      <c r="O1054" s="684"/>
      <c r="P1054" s="684"/>
      <c r="Q1054" s="684"/>
      <c r="R1054" s="684"/>
      <c r="S1054" s="684"/>
      <c r="T1054" s="684"/>
      <c r="U1054" s="684"/>
      <c r="V1054" s="684"/>
      <c r="W1054" s="684"/>
      <c r="X1054" s="684"/>
      <c r="Y1054" s="684"/>
      <c r="Z1054" s="684"/>
      <c r="AA1054" s="684"/>
      <c r="AB1054" s="684"/>
      <c r="AC1054" s="684"/>
      <c r="AD1054" s="684"/>
      <c r="AE1054" s="683" t="s">
        <v>79</v>
      </c>
      <c r="AF1054" s="683"/>
      <c r="AG1054" s="683"/>
      <c r="AH1054" s="683"/>
      <c r="AI1054" s="683"/>
      <c r="AJ1054" s="683"/>
      <c r="AK1054" s="684">
        <f ca="1">OFFSET('(6)定期点検調書'!$CA$12,AO1035-1,0)</f>
        <v>0</v>
      </c>
      <c r="AL1054" s="684"/>
      <c r="AM1054" s="684"/>
      <c r="AN1054" s="684"/>
      <c r="AO1054" s="684"/>
      <c r="AP1054" s="684"/>
      <c r="AQ1054" s="684"/>
      <c r="AR1054" s="684"/>
      <c r="AS1054" s="684"/>
      <c r="AT1054" s="684"/>
      <c r="AU1054" s="684"/>
      <c r="AV1054" s="684"/>
      <c r="AW1054" s="684"/>
      <c r="AX1054" s="684"/>
      <c r="AY1054" s="684"/>
      <c r="AZ1054" s="684"/>
      <c r="BA1054" s="684"/>
      <c r="BB1054" s="684"/>
      <c r="BC1054" s="684"/>
      <c r="BD1054" s="684"/>
      <c r="BE1054" s="684"/>
      <c r="BF1054" s="684"/>
      <c r="BG1054" s="684"/>
      <c r="CH1054" s="473"/>
    </row>
    <row r="1055" spans="2:86" ht="19.5" customHeight="1" x14ac:dyDescent="0.2">
      <c r="B1055" s="683"/>
      <c r="C1055" s="683"/>
      <c r="D1055" s="683"/>
      <c r="E1055" s="683"/>
      <c r="F1055" s="683"/>
      <c r="G1055" s="683"/>
      <c r="H1055" s="684"/>
      <c r="I1055" s="684"/>
      <c r="J1055" s="684"/>
      <c r="K1055" s="684"/>
      <c r="L1055" s="684"/>
      <c r="M1055" s="684"/>
      <c r="N1055" s="684"/>
      <c r="O1055" s="684"/>
      <c r="P1055" s="684"/>
      <c r="Q1055" s="684"/>
      <c r="R1055" s="684"/>
      <c r="S1055" s="684"/>
      <c r="T1055" s="684"/>
      <c r="U1055" s="684"/>
      <c r="V1055" s="684"/>
      <c r="W1055" s="684"/>
      <c r="X1055" s="684"/>
      <c r="Y1055" s="684"/>
      <c r="Z1055" s="684"/>
      <c r="AA1055" s="684"/>
      <c r="AB1055" s="684"/>
      <c r="AC1055" s="684"/>
      <c r="AD1055" s="684"/>
      <c r="AE1055" s="683"/>
      <c r="AF1055" s="683"/>
      <c r="AG1055" s="683"/>
      <c r="AH1055" s="683"/>
      <c r="AI1055" s="683"/>
      <c r="AJ1055" s="683"/>
      <c r="AK1055" s="684"/>
      <c r="AL1055" s="684"/>
      <c r="AM1055" s="684"/>
      <c r="AN1055" s="684"/>
      <c r="AO1055" s="684"/>
      <c r="AP1055" s="684"/>
      <c r="AQ1055" s="684"/>
      <c r="AR1055" s="684"/>
      <c r="AS1055" s="684"/>
      <c r="AT1055" s="684"/>
      <c r="AU1055" s="684"/>
      <c r="AV1055" s="684"/>
      <c r="AW1055" s="684"/>
      <c r="AX1055" s="684"/>
      <c r="AY1055" s="684"/>
      <c r="AZ1055" s="684"/>
      <c r="BA1055" s="684"/>
      <c r="BB1055" s="684"/>
      <c r="BC1055" s="684"/>
      <c r="BD1055" s="684"/>
      <c r="BE1055" s="684"/>
      <c r="BF1055" s="684"/>
      <c r="BG1055" s="684"/>
    </row>
    <row r="1056" spans="2:86" ht="14.55" customHeight="1" x14ac:dyDescent="0.2">
      <c r="B1056" s="677" t="s">
        <v>1038</v>
      </c>
      <c r="C1056" s="678"/>
      <c r="D1056" s="677" t="s">
        <v>1237</v>
      </c>
      <c r="E1056" s="719"/>
      <c r="F1056" s="719"/>
      <c r="G1056" s="719"/>
      <c r="H1056" s="665">
        <f ca="1">OFFSET('(6)定期点検調書'!$B$12,L1056-1,0)</f>
        <v>0</v>
      </c>
      <c r="I1056" s="666"/>
      <c r="J1056" s="666"/>
      <c r="K1056" s="667"/>
      <c r="L1056" s="703">
        <f>AO1035+1</f>
        <v>101</v>
      </c>
      <c r="M1056" s="703"/>
      <c r="N1056" s="703"/>
      <c r="O1056" s="703"/>
      <c r="P1056" s="703"/>
      <c r="Q1056" s="703"/>
      <c r="R1056" s="703"/>
      <c r="S1056" s="703"/>
      <c r="T1056" s="703"/>
      <c r="U1056" s="703"/>
      <c r="V1056" s="703"/>
      <c r="W1056" s="703"/>
      <c r="X1056" s="703"/>
      <c r="Y1056" s="703"/>
      <c r="Z1056" s="703"/>
      <c r="AA1056" s="703"/>
      <c r="AB1056" s="703"/>
      <c r="AC1056" s="703"/>
      <c r="AD1056" s="704"/>
      <c r="AE1056" s="677" t="s">
        <v>1038</v>
      </c>
      <c r="AF1056" s="678"/>
      <c r="AG1056" s="677" t="s">
        <v>1237</v>
      </c>
      <c r="AH1056" s="719"/>
      <c r="AI1056" s="719"/>
      <c r="AJ1056" s="719"/>
      <c r="AK1056" s="665">
        <f ca="1">OFFSET('(6)定期点検調書'!$B$12,AO1056-1,0)</f>
        <v>0</v>
      </c>
      <c r="AL1056" s="666"/>
      <c r="AM1056" s="666"/>
      <c r="AN1056" s="667"/>
      <c r="AO1056" s="703">
        <f>L1056+1</f>
        <v>102</v>
      </c>
      <c r="AP1056" s="703"/>
      <c r="AQ1056" s="703"/>
      <c r="AR1056" s="703"/>
      <c r="AS1056" s="703"/>
      <c r="AT1056" s="703"/>
      <c r="AU1056" s="703"/>
      <c r="AV1056" s="703"/>
      <c r="AW1056" s="703"/>
      <c r="AX1056" s="703"/>
      <c r="AY1056" s="703"/>
      <c r="AZ1056" s="703"/>
      <c r="BA1056" s="703"/>
      <c r="BB1056" s="703"/>
      <c r="BC1056" s="703"/>
      <c r="BD1056" s="703"/>
      <c r="BE1056" s="703"/>
      <c r="BF1056" s="703"/>
      <c r="BG1056" s="704"/>
    </row>
    <row r="1057" spans="2:59" ht="14.55" customHeight="1" x14ac:dyDescent="0.2">
      <c r="B1057" s="679"/>
      <c r="C1057" s="680"/>
      <c r="D1057" s="681"/>
      <c r="E1057" s="720"/>
      <c r="F1057" s="720"/>
      <c r="G1057" s="720"/>
      <c r="H1057" s="668"/>
      <c r="I1057" s="669"/>
      <c r="J1057" s="669"/>
      <c r="K1057" s="670"/>
      <c r="L1057" s="705"/>
      <c r="M1057" s="705"/>
      <c r="N1057" s="705"/>
      <c r="O1057" s="705"/>
      <c r="P1057" s="705"/>
      <c r="Q1057" s="705"/>
      <c r="R1057" s="705"/>
      <c r="S1057" s="705"/>
      <c r="T1057" s="705"/>
      <c r="U1057" s="705"/>
      <c r="V1057" s="705"/>
      <c r="W1057" s="705"/>
      <c r="X1057" s="705"/>
      <c r="Y1057" s="705"/>
      <c r="Z1057" s="705"/>
      <c r="AA1057" s="705"/>
      <c r="AB1057" s="705"/>
      <c r="AC1057" s="705"/>
      <c r="AD1057" s="706"/>
      <c r="AE1057" s="679"/>
      <c r="AF1057" s="680"/>
      <c r="AG1057" s="681"/>
      <c r="AH1057" s="720"/>
      <c r="AI1057" s="720"/>
      <c r="AJ1057" s="720"/>
      <c r="AK1057" s="668"/>
      <c r="AL1057" s="669"/>
      <c r="AM1057" s="669"/>
      <c r="AN1057" s="670"/>
      <c r="AO1057" s="705"/>
      <c r="AP1057" s="705"/>
      <c r="AQ1057" s="705"/>
      <c r="AR1057" s="705"/>
      <c r="AS1057" s="705"/>
      <c r="AT1057" s="705"/>
      <c r="AU1057" s="705"/>
      <c r="AV1057" s="705"/>
      <c r="AW1057" s="705"/>
      <c r="AX1057" s="705"/>
      <c r="AY1057" s="705"/>
      <c r="AZ1057" s="705"/>
      <c r="BA1057" s="705"/>
      <c r="BB1057" s="705"/>
      <c r="BC1057" s="705"/>
      <c r="BD1057" s="705"/>
      <c r="BE1057" s="705"/>
      <c r="BF1057" s="705"/>
      <c r="BG1057" s="706"/>
    </row>
    <row r="1058" spans="2:59" ht="14.55" customHeight="1" x14ac:dyDescent="0.2">
      <c r="B1058" s="679"/>
      <c r="C1058" s="680"/>
      <c r="D1058" s="677" t="s">
        <v>992</v>
      </c>
      <c r="E1058" s="719"/>
      <c r="F1058" s="719"/>
      <c r="G1058" s="719"/>
      <c r="H1058" s="665">
        <f ca="1">OFFSET('(6)定期点検調書'!$D$12,L1056-1,0)</f>
        <v>0</v>
      </c>
      <c r="I1058" s="666"/>
      <c r="J1058" s="666"/>
      <c r="K1058" s="667"/>
      <c r="L1058" s="705"/>
      <c r="M1058" s="705"/>
      <c r="N1058" s="705"/>
      <c r="O1058" s="705"/>
      <c r="P1058" s="705"/>
      <c r="Q1058" s="705"/>
      <c r="R1058" s="705"/>
      <c r="S1058" s="705"/>
      <c r="T1058" s="705"/>
      <c r="U1058" s="705"/>
      <c r="V1058" s="705"/>
      <c r="W1058" s="705"/>
      <c r="X1058" s="705"/>
      <c r="Y1058" s="705"/>
      <c r="Z1058" s="705"/>
      <c r="AA1058" s="705"/>
      <c r="AB1058" s="705"/>
      <c r="AC1058" s="705"/>
      <c r="AD1058" s="706"/>
      <c r="AE1058" s="679"/>
      <c r="AF1058" s="680"/>
      <c r="AG1058" s="677" t="s">
        <v>992</v>
      </c>
      <c r="AH1058" s="719"/>
      <c r="AI1058" s="719"/>
      <c r="AJ1058" s="719"/>
      <c r="AK1058" s="665">
        <f ca="1">OFFSET('(6)定期点検調書'!$D$12,AO1056-1,0)</f>
        <v>0</v>
      </c>
      <c r="AL1058" s="666"/>
      <c r="AM1058" s="666"/>
      <c r="AN1058" s="667"/>
      <c r="AO1058" s="705"/>
      <c r="AP1058" s="705"/>
      <c r="AQ1058" s="705"/>
      <c r="AR1058" s="705"/>
      <c r="AS1058" s="705"/>
      <c r="AT1058" s="705"/>
      <c r="AU1058" s="705"/>
      <c r="AV1058" s="705"/>
      <c r="AW1058" s="705"/>
      <c r="AX1058" s="705"/>
      <c r="AY1058" s="705"/>
      <c r="AZ1058" s="705"/>
      <c r="BA1058" s="705"/>
      <c r="BB1058" s="705"/>
      <c r="BC1058" s="705"/>
      <c r="BD1058" s="705"/>
      <c r="BE1058" s="705"/>
      <c r="BF1058" s="705"/>
      <c r="BG1058" s="706"/>
    </row>
    <row r="1059" spans="2:59" ht="14.55" customHeight="1" x14ac:dyDescent="0.2">
      <c r="B1059" s="681"/>
      <c r="C1059" s="682"/>
      <c r="D1059" s="681"/>
      <c r="E1059" s="720"/>
      <c r="F1059" s="720"/>
      <c r="G1059" s="720"/>
      <c r="H1059" s="668"/>
      <c r="I1059" s="669"/>
      <c r="J1059" s="669"/>
      <c r="K1059" s="670"/>
      <c r="L1059" s="705"/>
      <c r="M1059" s="705"/>
      <c r="N1059" s="705"/>
      <c r="O1059" s="705"/>
      <c r="P1059" s="705"/>
      <c r="Q1059" s="705"/>
      <c r="R1059" s="705"/>
      <c r="S1059" s="705"/>
      <c r="T1059" s="705"/>
      <c r="U1059" s="705"/>
      <c r="V1059" s="705"/>
      <c r="W1059" s="705"/>
      <c r="X1059" s="705"/>
      <c r="Y1059" s="705"/>
      <c r="Z1059" s="705"/>
      <c r="AA1059" s="705"/>
      <c r="AB1059" s="705"/>
      <c r="AC1059" s="705"/>
      <c r="AD1059" s="706"/>
      <c r="AE1059" s="681"/>
      <c r="AF1059" s="682"/>
      <c r="AG1059" s="681"/>
      <c r="AH1059" s="720"/>
      <c r="AI1059" s="720"/>
      <c r="AJ1059" s="720"/>
      <c r="AK1059" s="668"/>
      <c r="AL1059" s="669"/>
      <c r="AM1059" s="669"/>
      <c r="AN1059" s="670"/>
      <c r="AO1059" s="705"/>
      <c r="AP1059" s="705"/>
      <c r="AQ1059" s="705"/>
      <c r="AR1059" s="705"/>
      <c r="AS1059" s="705"/>
      <c r="AT1059" s="705"/>
      <c r="AU1059" s="705"/>
      <c r="AV1059" s="705"/>
      <c r="AW1059" s="705"/>
      <c r="AX1059" s="705"/>
      <c r="AY1059" s="705"/>
      <c r="AZ1059" s="705"/>
      <c r="BA1059" s="705"/>
      <c r="BB1059" s="705"/>
      <c r="BC1059" s="705"/>
      <c r="BD1059" s="705"/>
      <c r="BE1059" s="705"/>
      <c r="BF1059" s="705"/>
      <c r="BG1059" s="706"/>
    </row>
    <row r="1060" spans="2:59" ht="14.55" customHeight="1" x14ac:dyDescent="0.2">
      <c r="B1060" s="677" t="s">
        <v>1238</v>
      </c>
      <c r="C1060" s="678"/>
      <c r="D1060" s="659" t="s">
        <v>993</v>
      </c>
      <c r="E1060" s="660"/>
      <c r="F1060" s="660"/>
      <c r="G1060" s="660"/>
      <c r="H1060" s="671">
        <f ca="1">OFFSET('(6)定期点検調書'!$AA$13,L1056-1,0)</f>
        <v>0</v>
      </c>
      <c r="I1060" s="672"/>
      <c r="J1060" s="672"/>
      <c r="K1060" s="673"/>
      <c r="L1060" s="705"/>
      <c r="M1060" s="705"/>
      <c r="N1060" s="705"/>
      <c r="O1060" s="705"/>
      <c r="P1060" s="705"/>
      <c r="Q1060" s="705"/>
      <c r="R1060" s="705"/>
      <c r="S1060" s="705"/>
      <c r="T1060" s="705"/>
      <c r="U1060" s="705"/>
      <c r="V1060" s="705"/>
      <c r="W1060" s="705"/>
      <c r="X1060" s="705"/>
      <c r="Y1060" s="705"/>
      <c r="Z1060" s="705"/>
      <c r="AA1060" s="705"/>
      <c r="AB1060" s="705"/>
      <c r="AC1060" s="705"/>
      <c r="AD1060" s="706"/>
      <c r="AE1060" s="677" t="s">
        <v>1238</v>
      </c>
      <c r="AF1060" s="678"/>
      <c r="AG1060" s="659" t="s">
        <v>993</v>
      </c>
      <c r="AH1060" s="660"/>
      <c r="AI1060" s="660"/>
      <c r="AJ1060" s="660"/>
      <c r="AK1060" s="671">
        <f ca="1">OFFSET('(6)定期点検調書'!$AA$13,AO1056-1,0)</f>
        <v>0</v>
      </c>
      <c r="AL1060" s="672"/>
      <c r="AM1060" s="672"/>
      <c r="AN1060" s="673"/>
      <c r="AO1060" s="705"/>
      <c r="AP1060" s="705"/>
      <c r="AQ1060" s="705"/>
      <c r="AR1060" s="705"/>
      <c r="AS1060" s="705"/>
      <c r="AT1060" s="705"/>
      <c r="AU1060" s="705"/>
      <c r="AV1060" s="705"/>
      <c r="AW1060" s="705"/>
      <c r="AX1060" s="705"/>
      <c r="AY1060" s="705"/>
      <c r="AZ1060" s="705"/>
      <c r="BA1060" s="705"/>
      <c r="BB1060" s="705"/>
      <c r="BC1060" s="705"/>
      <c r="BD1060" s="705"/>
      <c r="BE1060" s="705"/>
      <c r="BF1060" s="705"/>
      <c r="BG1060" s="706"/>
    </row>
    <row r="1061" spans="2:59" ht="14.55" customHeight="1" x14ac:dyDescent="0.2">
      <c r="B1061" s="679"/>
      <c r="C1061" s="680"/>
      <c r="D1061" s="662"/>
      <c r="E1061" s="663"/>
      <c r="F1061" s="663"/>
      <c r="G1061" s="663"/>
      <c r="H1061" s="674"/>
      <c r="I1061" s="675"/>
      <c r="J1061" s="675"/>
      <c r="K1061" s="676"/>
      <c r="L1061" s="705"/>
      <c r="M1061" s="705"/>
      <c r="N1061" s="705"/>
      <c r="O1061" s="705"/>
      <c r="P1061" s="705"/>
      <c r="Q1061" s="705"/>
      <c r="R1061" s="705"/>
      <c r="S1061" s="705"/>
      <c r="T1061" s="705"/>
      <c r="U1061" s="705"/>
      <c r="V1061" s="705"/>
      <c r="W1061" s="705"/>
      <c r="X1061" s="705"/>
      <c r="Y1061" s="705"/>
      <c r="Z1061" s="705"/>
      <c r="AA1061" s="705"/>
      <c r="AB1061" s="705"/>
      <c r="AC1061" s="705"/>
      <c r="AD1061" s="706"/>
      <c r="AE1061" s="679"/>
      <c r="AF1061" s="680"/>
      <c r="AG1061" s="662"/>
      <c r="AH1061" s="663"/>
      <c r="AI1061" s="663"/>
      <c r="AJ1061" s="663"/>
      <c r="AK1061" s="674"/>
      <c r="AL1061" s="675"/>
      <c r="AM1061" s="675"/>
      <c r="AN1061" s="676"/>
      <c r="AO1061" s="705"/>
      <c r="AP1061" s="705"/>
      <c r="AQ1061" s="705"/>
      <c r="AR1061" s="705"/>
      <c r="AS1061" s="705"/>
      <c r="AT1061" s="705"/>
      <c r="AU1061" s="705"/>
      <c r="AV1061" s="705"/>
      <c r="AW1061" s="705"/>
      <c r="AX1061" s="705"/>
      <c r="AY1061" s="705"/>
      <c r="AZ1061" s="705"/>
      <c r="BA1061" s="705"/>
      <c r="BB1061" s="705"/>
      <c r="BC1061" s="705"/>
      <c r="BD1061" s="705"/>
      <c r="BE1061" s="705"/>
      <c r="BF1061" s="705"/>
      <c r="BG1061" s="706"/>
    </row>
    <row r="1062" spans="2:59" ht="14.55" customHeight="1" x14ac:dyDescent="0.2">
      <c r="B1062" s="679"/>
      <c r="C1062" s="680"/>
      <c r="D1062" s="659" t="s">
        <v>1239</v>
      </c>
      <c r="E1062" s="660"/>
      <c r="F1062" s="660"/>
      <c r="G1062" s="660"/>
      <c r="H1062" s="665">
        <f ca="1">OFFSET('(6)定期点検調書'!$AD$12,L1056-1,0)</f>
        <v>0</v>
      </c>
      <c r="I1062" s="666"/>
      <c r="J1062" s="666"/>
      <c r="K1062" s="667"/>
      <c r="L1062" s="705"/>
      <c r="M1062" s="705"/>
      <c r="N1062" s="705"/>
      <c r="O1062" s="705"/>
      <c r="P1062" s="705"/>
      <c r="Q1062" s="705"/>
      <c r="R1062" s="705"/>
      <c r="S1062" s="705"/>
      <c r="T1062" s="705"/>
      <c r="U1062" s="705"/>
      <c r="V1062" s="705"/>
      <c r="W1062" s="705"/>
      <c r="X1062" s="705"/>
      <c r="Y1062" s="705"/>
      <c r="Z1062" s="705"/>
      <c r="AA1062" s="705"/>
      <c r="AB1062" s="705"/>
      <c r="AC1062" s="705"/>
      <c r="AD1062" s="706"/>
      <c r="AE1062" s="679"/>
      <c r="AF1062" s="680"/>
      <c r="AG1062" s="659" t="s">
        <v>1239</v>
      </c>
      <c r="AH1062" s="660"/>
      <c r="AI1062" s="660"/>
      <c r="AJ1062" s="660"/>
      <c r="AK1062" s="665">
        <f ca="1">OFFSET('(6)定期点検調書'!$AD$12,AO1056-1,0)</f>
        <v>0</v>
      </c>
      <c r="AL1062" s="666"/>
      <c r="AM1062" s="666"/>
      <c r="AN1062" s="667"/>
      <c r="AO1062" s="705"/>
      <c r="AP1062" s="705"/>
      <c r="AQ1062" s="705"/>
      <c r="AR1062" s="705"/>
      <c r="AS1062" s="705"/>
      <c r="AT1062" s="705"/>
      <c r="AU1062" s="705"/>
      <c r="AV1062" s="705"/>
      <c r="AW1062" s="705"/>
      <c r="AX1062" s="705"/>
      <c r="AY1062" s="705"/>
      <c r="AZ1062" s="705"/>
      <c r="BA1062" s="705"/>
      <c r="BB1062" s="705"/>
      <c r="BC1062" s="705"/>
      <c r="BD1062" s="705"/>
      <c r="BE1062" s="705"/>
      <c r="BF1062" s="705"/>
      <c r="BG1062" s="706"/>
    </row>
    <row r="1063" spans="2:59" ht="14.55" customHeight="1" x14ac:dyDescent="0.2">
      <c r="B1063" s="681"/>
      <c r="C1063" s="682"/>
      <c r="D1063" s="662"/>
      <c r="E1063" s="663"/>
      <c r="F1063" s="663"/>
      <c r="G1063" s="663"/>
      <c r="H1063" s="668"/>
      <c r="I1063" s="669"/>
      <c r="J1063" s="669"/>
      <c r="K1063" s="670"/>
      <c r="L1063" s="705"/>
      <c r="M1063" s="705"/>
      <c r="N1063" s="705"/>
      <c r="O1063" s="705"/>
      <c r="P1063" s="705"/>
      <c r="Q1063" s="705"/>
      <c r="R1063" s="705"/>
      <c r="S1063" s="705"/>
      <c r="T1063" s="705"/>
      <c r="U1063" s="705"/>
      <c r="V1063" s="705"/>
      <c r="W1063" s="705"/>
      <c r="X1063" s="705"/>
      <c r="Y1063" s="705"/>
      <c r="Z1063" s="705"/>
      <c r="AA1063" s="705"/>
      <c r="AB1063" s="705"/>
      <c r="AC1063" s="705"/>
      <c r="AD1063" s="706"/>
      <c r="AE1063" s="681"/>
      <c r="AF1063" s="682"/>
      <c r="AG1063" s="662"/>
      <c r="AH1063" s="663"/>
      <c r="AI1063" s="663"/>
      <c r="AJ1063" s="663"/>
      <c r="AK1063" s="668"/>
      <c r="AL1063" s="669"/>
      <c r="AM1063" s="669"/>
      <c r="AN1063" s="670"/>
      <c r="AO1063" s="705"/>
      <c r="AP1063" s="705"/>
      <c r="AQ1063" s="705"/>
      <c r="AR1063" s="705"/>
      <c r="AS1063" s="705"/>
      <c r="AT1063" s="705"/>
      <c r="AU1063" s="705"/>
      <c r="AV1063" s="705"/>
      <c r="AW1063" s="705"/>
      <c r="AX1063" s="705"/>
      <c r="AY1063" s="705"/>
      <c r="AZ1063" s="705"/>
      <c r="BA1063" s="705"/>
      <c r="BB1063" s="705"/>
      <c r="BC1063" s="705"/>
      <c r="BD1063" s="705"/>
      <c r="BE1063" s="705"/>
      <c r="BF1063" s="705"/>
      <c r="BG1063" s="706"/>
    </row>
    <row r="1064" spans="2:59" ht="28.95" customHeight="1" x14ac:dyDescent="0.2">
      <c r="B1064" s="716" t="s">
        <v>995</v>
      </c>
      <c r="C1064" s="717"/>
      <c r="D1064" s="717"/>
      <c r="E1064" s="717"/>
      <c r="F1064" s="717"/>
      <c r="G1064" s="718"/>
      <c r="H1064" s="709">
        <f ca="1">OFFSET('(6)定期点検調書'!$AK$12,L1056-1,0)</f>
        <v>0</v>
      </c>
      <c r="I1064" s="710"/>
      <c r="J1064" s="710"/>
      <c r="K1064" s="711"/>
      <c r="L1064" s="705"/>
      <c r="M1064" s="705"/>
      <c r="N1064" s="705"/>
      <c r="O1064" s="705"/>
      <c r="P1064" s="705"/>
      <c r="Q1064" s="705"/>
      <c r="R1064" s="705"/>
      <c r="S1064" s="705"/>
      <c r="T1064" s="705"/>
      <c r="U1064" s="705"/>
      <c r="V1064" s="705"/>
      <c r="W1064" s="705"/>
      <c r="X1064" s="705"/>
      <c r="Y1064" s="705"/>
      <c r="Z1064" s="705"/>
      <c r="AA1064" s="705"/>
      <c r="AB1064" s="705"/>
      <c r="AC1064" s="705"/>
      <c r="AD1064" s="706"/>
      <c r="AE1064" s="716" t="s">
        <v>995</v>
      </c>
      <c r="AF1064" s="717"/>
      <c r="AG1064" s="717"/>
      <c r="AH1064" s="717"/>
      <c r="AI1064" s="717"/>
      <c r="AJ1064" s="718"/>
      <c r="AK1064" s="709">
        <f ca="1">OFFSET('(6)定期点検調書'!$AK$12,AO1056-1,0)</f>
        <v>0</v>
      </c>
      <c r="AL1064" s="710"/>
      <c r="AM1064" s="710"/>
      <c r="AN1064" s="711"/>
      <c r="AO1064" s="705"/>
      <c r="AP1064" s="705"/>
      <c r="AQ1064" s="705"/>
      <c r="AR1064" s="705"/>
      <c r="AS1064" s="705"/>
      <c r="AT1064" s="705"/>
      <c r="AU1064" s="705"/>
      <c r="AV1064" s="705"/>
      <c r="AW1064" s="705"/>
      <c r="AX1064" s="705"/>
      <c r="AY1064" s="705"/>
      <c r="AZ1064" s="705"/>
      <c r="BA1064" s="705"/>
      <c r="BB1064" s="705"/>
      <c r="BC1064" s="705"/>
      <c r="BD1064" s="705"/>
      <c r="BE1064" s="705"/>
      <c r="BF1064" s="705"/>
      <c r="BG1064" s="706"/>
    </row>
    <row r="1065" spans="2:59" ht="14.55" customHeight="1" x14ac:dyDescent="0.2">
      <c r="B1065" s="677" t="s">
        <v>1240</v>
      </c>
      <c r="C1065" s="661"/>
      <c r="D1065" s="659" t="s">
        <v>994</v>
      </c>
      <c r="E1065" s="660"/>
      <c r="F1065" s="660"/>
      <c r="G1065" s="661"/>
      <c r="H1065" s="699" t="str">
        <f ca="1">OFFSET('(6)定期点検調書'!$BY$12,L1056-1,0)</f>
        <v/>
      </c>
      <c r="I1065" s="700"/>
      <c r="J1065" s="700"/>
      <c r="K1065" s="714"/>
      <c r="L1065" s="705"/>
      <c r="M1065" s="705"/>
      <c r="N1065" s="705"/>
      <c r="O1065" s="705"/>
      <c r="P1065" s="705"/>
      <c r="Q1065" s="705"/>
      <c r="R1065" s="705"/>
      <c r="S1065" s="705"/>
      <c r="T1065" s="705"/>
      <c r="U1065" s="705"/>
      <c r="V1065" s="705"/>
      <c r="W1065" s="705"/>
      <c r="X1065" s="705"/>
      <c r="Y1065" s="705"/>
      <c r="Z1065" s="705"/>
      <c r="AA1065" s="705"/>
      <c r="AB1065" s="705"/>
      <c r="AC1065" s="705"/>
      <c r="AD1065" s="706"/>
      <c r="AE1065" s="677" t="s">
        <v>1240</v>
      </c>
      <c r="AF1065" s="661"/>
      <c r="AG1065" s="659" t="s">
        <v>994</v>
      </c>
      <c r="AH1065" s="660"/>
      <c r="AI1065" s="660"/>
      <c r="AJ1065" s="661"/>
      <c r="AK1065" s="699" t="str">
        <f ca="1">OFFSET('(6)定期点検調書'!$BY$12,AO1056-1,0)</f>
        <v/>
      </c>
      <c r="AL1065" s="700"/>
      <c r="AM1065" s="700"/>
      <c r="AN1065" s="714"/>
      <c r="AO1065" s="705"/>
      <c r="AP1065" s="705"/>
      <c r="AQ1065" s="705"/>
      <c r="AR1065" s="705"/>
      <c r="AS1065" s="705"/>
      <c r="AT1065" s="705"/>
      <c r="AU1065" s="705"/>
      <c r="AV1065" s="705"/>
      <c r="AW1065" s="705"/>
      <c r="AX1065" s="705"/>
      <c r="AY1065" s="705"/>
      <c r="AZ1065" s="705"/>
      <c r="BA1065" s="705"/>
      <c r="BB1065" s="705"/>
      <c r="BC1065" s="705"/>
      <c r="BD1065" s="705"/>
      <c r="BE1065" s="705"/>
      <c r="BF1065" s="705"/>
      <c r="BG1065" s="706"/>
    </row>
    <row r="1066" spans="2:59" ht="14.55" customHeight="1" x14ac:dyDescent="0.2">
      <c r="B1066" s="712"/>
      <c r="C1066" s="713"/>
      <c r="D1066" s="662"/>
      <c r="E1066" s="663"/>
      <c r="F1066" s="663"/>
      <c r="G1066" s="664"/>
      <c r="H1066" s="701"/>
      <c r="I1066" s="702"/>
      <c r="J1066" s="702"/>
      <c r="K1066" s="715"/>
      <c r="L1066" s="705"/>
      <c r="M1066" s="705"/>
      <c r="N1066" s="705"/>
      <c r="O1066" s="705"/>
      <c r="P1066" s="705"/>
      <c r="Q1066" s="705"/>
      <c r="R1066" s="705"/>
      <c r="S1066" s="705"/>
      <c r="T1066" s="705"/>
      <c r="U1066" s="705"/>
      <c r="V1066" s="705"/>
      <c r="W1066" s="705"/>
      <c r="X1066" s="705"/>
      <c r="Y1066" s="705"/>
      <c r="Z1066" s="705"/>
      <c r="AA1066" s="705"/>
      <c r="AB1066" s="705"/>
      <c r="AC1066" s="705"/>
      <c r="AD1066" s="706"/>
      <c r="AE1066" s="712"/>
      <c r="AF1066" s="713"/>
      <c r="AG1066" s="662"/>
      <c r="AH1066" s="663"/>
      <c r="AI1066" s="663"/>
      <c r="AJ1066" s="664"/>
      <c r="AK1066" s="701"/>
      <c r="AL1066" s="702"/>
      <c r="AM1066" s="702"/>
      <c r="AN1066" s="715"/>
      <c r="AO1066" s="705"/>
      <c r="AP1066" s="705"/>
      <c r="AQ1066" s="705"/>
      <c r="AR1066" s="705"/>
      <c r="AS1066" s="705"/>
      <c r="AT1066" s="705"/>
      <c r="AU1066" s="705"/>
      <c r="AV1066" s="705"/>
      <c r="AW1066" s="705"/>
      <c r="AX1066" s="705"/>
      <c r="AY1066" s="705"/>
      <c r="AZ1066" s="705"/>
      <c r="BA1066" s="705"/>
      <c r="BB1066" s="705"/>
      <c r="BC1066" s="705"/>
      <c r="BD1066" s="705"/>
      <c r="BE1066" s="705"/>
      <c r="BF1066" s="705"/>
      <c r="BG1066" s="706"/>
    </row>
    <row r="1067" spans="2:59" ht="14.55" customHeight="1" x14ac:dyDescent="0.2">
      <c r="B1067" s="712"/>
      <c r="C1067" s="713"/>
      <c r="D1067" s="659" t="s">
        <v>1186</v>
      </c>
      <c r="E1067" s="660"/>
      <c r="F1067" s="660"/>
      <c r="G1067" s="661"/>
      <c r="H1067" s="665">
        <f ca="1">OFFSET('(6)定期点検調書'!$BC$12,L1056-1,0)</f>
        <v>0</v>
      </c>
      <c r="I1067" s="666"/>
      <c r="J1067" s="666"/>
      <c r="K1067" s="667"/>
      <c r="L1067" s="705"/>
      <c r="M1067" s="705"/>
      <c r="N1067" s="705"/>
      <c r="O1067" s="705"/>
      <c r="P1067" s="705"/>
      <c r="Q1067" s="705"/>
      <c r="R1067" s="705"/>
      <c r="S1067" s="705"/>
      <c r="T1067" s="705"/>
      <c r="U1067" s="705"/>
      <c r="V1067" s="705"/>
      <c r="W1067" s="705"/>
      <c r="X1067" s="705"/>
      <c r="Y1067" s="705"/>
      <c r="Z1067" s="705"/>
      <c r="AA1067" s="705"/>
      <c r="AB1067" s="705"/>
      <c r="AC1067" s="705"/>
      <c r="AD1067" s="706"/>
      <c r="AE1067" s="712"/>
      <c r="AF1067" s="713"/>
      <c r="AG1067" s="659" t="s">
        <v>1186</v>
      </c>
      <c r="AH1067" s="660"/>
      <c r="AI1067" s="660"/>
      <c r="AJ1067" s="661"/>
      <c r="AK1067" s="665">
        <f ca="1">OFFSET('(6)定期点検調書'!$BC$12,AO1056-1,0)</f>
        <v>0</v>
      </c>
      <c r="AL1067" s="666"/>
      <c r="AM1067" s="666"/>
      <c r="AN1067" s="667"/>
      <c r="AO1067" s="705"/>
      <c r="AP1067" s="705"/>
      <c r="AQ1067" s="705"/>
      <c r="AR1067" s="705"/>
      <c r="AS1067" s="705"/>
      <c r="AT1067" s="705"/>
      <c r="AU1067" s="705"/>
      <c r="AV1067" s="705"/>
      <c r="AW1067" s="705"/>
      <c r="AX1067" s="705"/>
      <c r="AY1067" s="705"/>
      <c r="AZ1067" s="705"/>
      <c r="BA1067" s="705"/>
      <c r="BB1067" s="705"/>
      <c r="BC1067" s="705"/>
      <c r="BD1067" s="705"/>
      <c r="BE1067" s="705"/>
      <c r="BF1067" s="705"/>
      <c r="BG1067" s="706"/>
    </row>
    <row r="1068" spans="2:59" ht="14.55" customHeight="1" x14ac:dyDescent="0.2">
      <c r="B1068" s="712"/>
      <c r="C1068" s="713"/>
      <c r="D1068" s="662"/>
      <c r="E1068" s="663"/>
      <c r="F1068" s="663"/>
      <c r="G1068" s="664"/>
      <c r="H1068" s="668"/>
      <c r="I1068" s="669"/>
      <c r="J1068" s="669"/>
      <c r="K1068" s="670"/>
      <c r="L1068" s="705"/>
      <c r="M1068" s="705"/>
      <c r="N1068" s="705"/>
      <c r="O1068" s="705"/>
      <c r="P1068" s="705"/>
      <c r="Q1068" s="705"/>
      <c r="R1068" s="705"/>
      <c r="S1068" s="705"/>
      <c r="T1068" s="705"/>
      <c r="U1068" s="705"/>
      <c r="V1068" s="705"/>
      <c r="W1068" s="705"/>
      <c r="X1068" s="705"/>
      <c r="Y1068" s="705"/>
      <c r="Z1068" s="705"/>
      <c r="AA1068" s="705"/>
      <c r="AB1068" s="705"/>
      <c r="AC1068" s="705"/>
      <c r="AD1068" s="706"/>
      <c r="AE1068" s="712"/>
      <c r="AF1068" s="713"/>
      <c r="AG1068" s="662"/>
      <c r="AH1068" s="663"/>
      <c r="AI1068" s="663"/>
      <c r="AJ1068" s="664"/>
      <c r="AK1068" s="668"/>
      <c r="AL1068" s="669"/>
      <c r="AM1068" s="669"/>
      <c r="AN1068" s="670"/>
      <c r="AO1068" s="705"/>
      <c r="AP1068" s="705"/>
      <c r="AQ1068" s="705"/>
      <c r="AR1068" s="705"/>
      <c r="AS1068" s="705"/>
      <c r="AT1068" s="705"/>
      <c r="AU1068" s="705"/>
      <c r="AV1068" s="705"/>
      <c r="AW1068" s="705"/>
      <c r="AX1068" s="705"/>
      <c r="AY1068" s="705"/>
      <c r="AZ1068" s="705"/>
      <c r="BA1068" s="705"/>
      <c r="BB1068" s="705"/>
      <c r="BC1068" s="705"/>
      <c r="BD1068" s="705"/>
      <c r="BE1068" s="705"/>
      <c r="BF1068" s="705"/>
      <c r="BG1068" s="706"/>
    </row>
    <row r="1069" spans="2:59" ht="14.55" customHeight="1" x14ac:dyDescent="0.2">
      <c r="B1069" s="712"/>
      <c r="C1069" s="713"/>
      <c r="D1069" s="659" t="s">
        <v>1187</v>
      </c>
      <c r="E1069" s="660"/>
      <c r="F1069" s="660"/>
      <c r="G1069" s="661"/>
      <c r="H1069" s="665">
        <f ca="1">OFFSET('(6)定期点検調書'!$BF$12,L1056-1,0)</f>
        <v>0</v>
      </c>
      <c r="I1069" s="666"/>
      <c r="J1069" s="666"/>
      <c r="K1069" s="667"/>
      <c r="L1069" s="705"/>
      <c r="M1069" s="705"/>
      <c r="N1069" s="705"/>
      <c r="O1069" s="705"/>
      <c r="P1069" s="705"/>
      <c r="Q1069" s="705"/>
      <c r="R1069" s="705"/>
      <c r="S1069" s="705"/>
      <c r="T1069" s="705"/>
      <c r="U1069" s="705"/>
      <c r="V1069" s="705"/>
      <c r="W1069" s="705"/>
      <c r="X1069" s="705"/>
      <c r="Y1069" s="705"/>
      <c r="Z1069" s="705"/>
      <c r="AA1069" s="705"/>
      <c r="AB1069" s="705"/>
      <c r="AC1069" s="705"/>
      <c r="AD1069" s="706"/>
      <c r="AE1069" s="712"/>
      <c r="AF1069" s="713"/>
      <c r="AG1069" s="659" t="s">
        <v>1187</v>
      </c>
      <c r="AH1069" s="660"/>
      <c r="AI1069" s="660"/>
      <c r="AJ1069" s="661"/>
      <c r="AK1069" s="665">
        <f ca="1">OFFSET('(6)定期点検調書'!$BF$12,AO1056-1,0)</f>
        <v>0</v>
      </c>
      <c r="AL1069" s="666"/>
      <c r="AM1069" s="666"/>
      <c r="AN1069" s="667"/>
      <c r="AO1069" s="705"/>
      <c r="AP1069" s="705"/>
      <c r="AQ1069" s="705"/>
      <c r="AR1069" s="705"/>
      <c r="AS1069" s="705"/>
      <c r="AT1069" s="705"/>
      <c r="AU1069" s="705"/>
      <c r="AV1069" s="705"/>
      <c r="AW1069" s="705"/>
      <c r="AX1069" s="705"/>
      <c r="AY1069" s="705"/>
      <c r="AZ1069" s="705"/>
      <c r="BA1069" s="705"/>
      <c r="BB1069" s="705"/>
      <c r="BC1069" s="705"/>
      <c r="BD1069" s="705"/>
      <c r="BE1069" s="705"/>
      <c r="BF1069" s="705"/>
      <c r="BG1069" s="706"/>
    </row>
    <row r="1070" spans="2:59" ht="14.55" customHeight="1" x14ac:dyDescent="0.2">
      <c r="B1070" s="662"/>
      <c r="C1070" s="664"/>
      <c r="D1070" s="662"/>
      <c r="E1070" s="663"/>
      <c r="F1070" s="663"/>
      <c r="G1070" s="664"/>
      <c r="H1070" s="668"/>
      <c r="I1070" s="669"/>
      <c r="J1070" s="669"/>
      <c r="K1070" s="670"/>
      <c r="L1070" s="707"/>
      <c r="M1070" s="707"/>
      <c r="N1070" s="707"/>
      <c r="O1070" s="707"/>
      <c r="P1070" s="707"/>
      <c r="Q1070" s="707"/>
      <c r="R1070" s="707"/>
      <c r="S1070" s="707"/>
      <c r="T1070" s="707"/>
      <c r="U1070" s="707"/>
      <c r="V1070" s="707"/>
      <c r="W1070" s="707"/>
      <c r="X1070" s="707"/>
      <c r="Y1070" s="707"/>
      <c r="Z1070" s="707"/>
      <c r="AA1070" s="707"/>
      <c r="AB1070" s="707"/>
      <c r="AC1070" s="707"/>
      <c r="AD1070" s="708"/>
      <c r="AE1070" s="662"/>
      <c r="AF1070" s="664"/>
      <c r="AG1070" s="662"/>
      <c r="AH1070" s="663"/>
      <c r="AI1070" s="663"/>
      <c r="AJ1070" s="664"/>
      <c r="AK1070" s="668"/>
      <c r="AL1070" s="669"/>
      <c r="AM1070" s="669"/>
      <c r="AN1070" s="670"/>
      <c r="AO1070" s="707"/>
      <c r="AP1070" s="707"/>
      <c r="AQ1070" s="707"/>
      <c r="AR1070" s="707"/>
      <c r="AS1070" s="707"/>
      <c r="AT1070" s="707"/>
      <c r="AU1070" s="707"/>
      <c r="AV1070" s="707"/>
      <c r="AW1070" s="707"/>
      <c r="AX1070" s="707"/>
      <c r="AY1070" s="707"/>
      <c r="AZ1070" s="707"/>
      <c r="BA1070" s="707"/>
      <c r="BB1070" s="707"/>
      <c r="BC1070" s="707"/>
      <c r="BD1070" s="707"/>
      <c r="BE1070" s="707"/>
      <c r="BF1070" s="707"/>
      <c r="BG1070" s="708"/>
    </row>
    <row r="1071" spans="2:59" ht="14.55" customHeight="1" x14ac:dyDescent="0.2">
      <c r="B1071" s="683" t="s">
        <v>1241</v>
      </c>
      <c r="C1071" s="683"/>
      <c r="D1071" s="683"/>
      <c r="E1071" s="683"/>
      <c r="F1071" s="683"/>
      <c r="G1071" s="683"/>
      <c r="H1071" s="699" t="str">
        <f ca="1">IF(OFFSET('(6)定期点検調書'!$AR$12,L1056-1,0)="","",OFFSET('(6)定期点検調書'!$AQ$12,L1056-1,0)&amp;TEXT(OFFSET('(6)定期点検調書'!$AR$12,L1056-1,0),"0.0")&amp;OFFSET('(6)定期点検調書'!$AT$12,L1056-1,0))  &amp;  IF(OFFSET('(6)定期点検調書'!$AV$12,L1056-1,0)="","","／"&amp;OFFSET('(6)定期点検調書'!$AU$12,L1056-1,0)&amp;TEXT(OFFSET('(6)定期点検調書'!$AV$12,L1056-1,0),"0.0")&amp;OFFSET('(6)定期点検調書'!$AX$12,L1056-1,0))  &amp;  IF(OFFSET('(6)定期点検調書'!$AZ$12,L1056-1,0)="","","／"&amp;OFFSET('(6)定期点検調書'!$AY$12,L1056-1,0)&amp;TEXT(OFFSET('(6)定期点検調書'!$AZ$12,L1056-1,0),"0.0")&amp;OFFSET('(6)定期点検調書'!$BB$12,L1056-1,0))</f>
        <v/>
      </c>
      <c r="I1071" s="700"/>
      <c r="J1071" s="700"/>
      <c r="K1071" s="700"/>
      <c r="L1071" s="700"/>
      <c r="M1071" s="700"/>
      <c r="N1071" s="700"/>
      <c r="O1071" s="700"/>
      <c r="P1071" s="685" t="s">
        <v>1243</v>
      </c>
      <c r="Q1071" s="685"/>
      <c r="R1071" s="685"/>
      <c r="S1071" s="685"/>
      <c r="T1071" s="685"/>
      <c r="U1071" s="685"/>
      <c r="V1071" s="685"/>
      <c r="W1071" s="686" t="str">
        <f ca="1">OFFSET('(6)定期点検調書'!$F$12,L1056-1,0)</f>
        <v/>
      </c>
      <c r="X1071" s="687"/>
      <c r="Y1071" s="687"/>
      <c r="Z1071" s="687"/>
      <c r="AA1071" s="687"/>
      <c r="AB1071" s="687"/>
      <c r="AC1071" s="687"/>
      <c r="AD1071" s="688"/>
      <c r="AE1071" s="683" t="s">
        <v>1241</v>
      </c>
      <c r="AF1071" s="683"/>
      <c r="AG1071" s="683"/>
      <c r="AH1071" s="683"/>
      <c r="AI1071" s="683"/>
      <c r="AJ1071" s="683"/>
      <c r="AK1071" s="699" t="str">
        <f ca="1">IF(OFFSET('(6)定期点検調書'!$AR$12,AO1056-1,0)="","",OFFSET('(6)定期点検調書'!$AQ$12,AO1056-1,0)&amp;TEXT(OFFSET('(6)定期点検調書'!$AR$12,AO1056-1,0),"0.0")&amp;OFFSET('(6)定期点検調書'!$AT$12,AO1056-1,0))  &amp;  IF(OFFSET('(6)定期点検調書'!$AV$12,AO1056-1,0)="","","／"&amp;OFFSET('(6)定期点検調書'!$AU$12,AO1056-1,0)&amp;TEXT(OFFSET('(6)定期点検調書'!$AV$12,AO1056-1,0),"0.0")&amp;OFFSET('(6)定期点検調書'!$AX$12,AO1056-1,0))  &amp;  IF(OFFSET('(6)定期点検調書'!$AZ$12,AO1056-1,0)="","","／"&amp;OFFSET('(6)定期点検調書'!$AY$12,AO1056-1,0)&amp;TEXT(OFFSET('(6)定期点検調書'!$AZ$12,AO1056-1,0),"0.0")&amp;OFFSET('(6)定期点検調書'!$BB$12,AO1056-1,0))</f>
        <v/>
      </c>
      <c r="AL1071" s="700"/>
      <c r="AM1071" s="700"/>
      <c r="AN1071" s="700"/>
      <c r="AO1071" s="700"/>
      <c r="AP1071" s="700"/>
      <c r="AQ1071" s="700"/>
      <c r="AR1071" s="700"/>
      <c r="AS1071" s="685" t="s">
        <v>1243</v>
      </c>
      <c r="AT1071" s="685"/>
      <c r="AU1071" s="685"/>
      <c r="AV1071" s="685"/>
      <c r="AW1071" s="685"/>
      <c r="AX1071" s="685"/>
      <c r="AY1071" s="685"/>
      <c r="AZ1071" s="686" t="str">
        <f ca="1">OFFSET('(6)定期点検調書'!$F$12,AO1056-1,0)</f>
        <v/>
      </c>
      <c r="BA1071" s="687"/>
      <c r="BB1071" s="687"/>
      <c r="BC1071" s="687"/>
      <c r="BD1071" s="687"/>
      <c r="BE1071" s="687"/>
      <c r="BF1071" s="687"/>
      <c r="BG1071" s="688"/>
    </row>
    <row r="1072" spans="2:59" ht="14.55" customHeight="1" x14ac:dyDescent="0.2">
      <c r="B1072" s="683"/>
      <c r="C1072" s="683"/>
      <c r="D1072" s="683"/>
      <c r="E1072" s="683"/>
      <c r="F1072" s="683"/>
      <c r="G1072" s="683"/>
      <c r="H1072" s="701"/>
      <c r="I1072" s="702"/>
      <c r="J1072" s="702"/>
      <c r="K1072" s="702"/>
      <c r="L1072" s="702"/>
      <c r="M1072" s="702"/>
      <c r="N1072" s="702"/>
      <c r="O1072" s="702"/>
      <c r="P1072" s="685"/>
      <c r="Q1072" s="685"/>
      <c r="R1072" s="685"/>
      <c r="S1072" s="685"/>
      <c r="T1072" s="685"/>
      <c r="U1072" s="685"/>
      <c r="V1072" s="685"/>
      <c r="W1072" s="689"/>
      <c r="X1072" s="690"/>
      <c r="Y1072" s="690"/>
      <c r="Z1072" s="690"/>
      <c r="AA1072" s="690"/>
      <c r="AB1072" s="690"/>
      <c r="AC1072" s="690"/>
      <c r="AD1072" s="691"/>
      <c r="AE1072" s="683"/>
      <c r="AF1072" s="683"/>
      <c r="AG1072" s="683"/>
      <c r="AH1072" s="683"/>
      <c r="AI1072" s="683"/>
      <c r="AJ1072" s="683"/>
      <c r="AK1072" s="701"/>
      <c r="AL1072" s="702"/>
      <c r="AM1072" s="702"/>
      <c r="AN1072" s="702"/>
      <c r="AO1072" s="702"/>
      <c r="AP1072" s="702"/>
      <c r="AQ1072" s="702"/>
      <c r="AR1072" s="702"/>
      <c r="AS1072" s="685"/>
      <c r="AT1072" s="685"/>
      <c r="AU1072" s="685"/>
      <c r="AV1072" s="685"/>
      <c r="AW1072" s="685"/>
      <c r="AX1072" s="685"/>
      <c r="AY1072" s="685"/>
      <c r="AZ1072" s="689"/>
      <c r="BA1072" s="690"/>
      <c r="BB1072" s="690"/>
      <c r="BC1072" s="690"/>
      <c r="BD1072" s="690"/>
      <c r="BE1072" s="690"/>
      <c r="BF1072" s="690"/>
      <c r="BG1072" s="691"/>
    </row>
    <row r="1073" spans="2:86" ht="14.55" customHeight="1" x14ac:dyDescent="0.2">
      <c r="B1073" s="659" t="s">
        <v>1242</v>
      </c>
      <c r="C1073" s="660"/>
      <c r="D1073" s="660"/>
      <c r="E1073" s="660"/>
      <c r="F1073" s="660"/>
      <c r="G1073" s="661"/>
      <c r="H1073" s="671"/>
      <c r="I1073" s="672"/>
      <c r="J1073" s="672"/>
      <c r="K1073" s="672"/>
      <c r="L1073" s="672"/>
      <c r="M1073" s="672"/>
      <c r="N1073" s="672"/>
      <c r="O1073" s="672"/>
      <c r="P1073" s="692" t="s">
        <v>996</v>
      </c>
      <c r="Q1073" s="692"/>
      <c r="R1073" s="692"/>
      <c r="S1073" s="692"/>
      <c r="T1073" s="692"/>
      <c r="U1073" s="692"/>
      <c r="V1073" s="692"/>
      <c r="W1073" s="693"/>
      <c r="X1073" s="694"/>
      <c r="Y1073" s="694"/>
      <c r="Z1073" s="694"/>
      <c r="AA1073" s="694"/>
      <c r="AB1073" s="694"/>
      <c r="AC1073" s="694"/>
      <c r="AD1073" s="695"/>
      <c r="AE1073" s="659" t="s">
        <v>1242</v>
      </c>
      <c r="AF1073" s="660"/>
      <c r="AG1073" s="660"/>
      <c r="AH1073" s="660"/>
      <c r="AI1073" s="660"/>
      <c r="AJ1073" s="661"/>
      <c r="AK1073" s="671"/>
      <c r="AL1073" s="672"/>
      <c r="AM1073" s="672"/>
      <c r="AN1073" s="672"/>
      <c r="AO1073" s="672"/>
      <c r="AP1073" s="672"/>
      <c r="AQ1073" s="672"/>
      <c r="AR1073" s="672"/>
      <c r="AS1073" s="692" t="s">
        <v>996</v>
      </c>
      <c r="AT1073" s="692"/>
      <c r="AU1073" s="692"/>
      <c r="AV1073" s="692"/>
      <c r="AW1073" s="692"/>
      <c r="AX1073" s="692"/>
      <c r="AY1073" s="692"/>
      <c r="AZ1073" s="693"/>
      <c r="BA1073" s="694"/>
      <c r="BB1073" s="694"/>
      <c r="BC1073" s="694"/>
      <c r="BD1073" s="694"/>
      <c r="BE1073" s="694"/>
      <c r="BF1073" s="694"/>
      <c r="BG1073" s="695"/>
    </row>
    <row r="1074" spans="2:86" ht="14.55" customHeight="1" x14ac:dyDescent="0.2">
      <c r="B1074" s="662"/>
      <c r="C1074" s="663"/>
      <c r="D1074" s="663"/>
      <c r="E1074" s="663"/>
      <c r="F1074" s="663"/>
      <c r="G1074" s="664"/>
      <c r="H1074" s="674"/>
      <c r="I1074" s="675"/>
      <c r="J1074" s="675"/>
      <c r="K1074" s="675"/>
      <c r="L1074" s="675"/>
      <c r="M1074" s="675"/>
      <c r="N1074" s="675"/>
      <c r="O1074" s="675"/>
      <c r="P1074" s="692"/>
      <c r="Q1074" s="692"/>
      <c r="R1074" s="692"/>
      <c r="S1074" s="692"/>
      <c r="T1074" s="692"/>
      <c r="U1074" s="692"/>
      <c r="V1074" s="692"/>
      <c r="W1074" s="696"/>
      <c r="X1074" s="697"/>
      <c r="Y1074" s="697"/>
      <c r="Z1074" s="697"/>
      <c r="AA1074" s="697"/>
      <c r="AB1074" s="697"/>
      <c r="AC1074" s="697"/>
      <c r="AD1074" s="698"/>
      <c r="AE1074" s="662"/>
      <c r="AF1074" s="663"/>
      <c r="AG1074" s="663"/>
      <c r="AH1074" s="663"/>
      <c r="AI1074" s="663"/>
      <c r="AJ1074" s="664"/>
      <c r="AK1074" s="674"/>
      <c r="AL1074" s="675"/>
      <c r="AM1074" s="675"/>
      <c r="AN1074" s="675"/>
      <c r="AO1074" s="675"/>
      <c r="AP1074" s="675"/>
      <c r="AQ1074" s="675"/>
      <c r="AR1074" s="675"/>
      <c r="AS1074" s="692"/>
      <c r="AT1074" s="692"/>
      <c r="AU1074" s="692"/>
      <c r="AV1074" s="692"/>
      <c r="AW1074" s="692"/>
      <c r="AX1074" s="692"/>
      <c r="AY1074" s="692"/>
      <c r="AZ1074" s="696"/>
      <c r="BA1074" s="697"/>
      <c r="BB1074" s="697"/>
      <c r="BC1074" s="697"/>
      <c r="BD1074" s="697"/>
      <c r="BE1074" s="697"/>
      <c r="BF1074" s="697"/>
      <c r="BG1074" s="698"/>
    </row>
    <row r="1075" spans="2:86" ht="19.5" customHeight="1" x14ac:dyDescent="0.2">
      <c r="B1075" s="683" t="s">
        <v>79</v>
      </c>
      <c r="C1075" s="683"/>
      <c r="D1075" s="683"/>
      <c r="E1075" s="683"/>
      <c r="F1075" s="683"/>
      <c r="G1075" s="683"/>
      <c r="H1075" s="684">
        <f ca="1">OFFSET('(6)定期点検調書'!$CA$12,L1056-1,0)</f>
        <v>0</v>
      </c>
      <c r="I1075" s="684"/>
      <c r="J1075" s="684"/>
      <c r="K1075" s="684"/>
      <c r="L1075" s="684"/>
      <c r="M1075" s="684"/>
      <c r="N1075" s="684"/>
      <c r="O1075" s="684"/>
      <c r="P1075" s="684"/>
      <c r="Q1075" s="684"/>
      <c r="R1075" s="684"/>
      <c r="S1075" s="684"/>
      <c r="T1075" s="684"/>
      <c r="U1075" s="684"/>
      <c r="V1075" s="684"/>
      <c r="W1075" s="684"/>
      <c r="X1075" s="684"/>
      <c r="Y1075" s="684"/>
      <c r="Z1075" s="684"/>
      <c r="AA1075" s="684"/>
      <c r="AB1075" s="684"/>
      <c r="AC1075" s="684"/>
      <c r="AD1075" s="684"/>
      <c r="AE1075" s="683" t="s">
        <v>79</v>
      </c>
      <c r="AF1075" s="683"/>
      <c r="AG1075" s="683"/>
      <c r="AH1075" s="683"/>
      <c r="AI1075" s="683"/>
      <c r="AJ1075" s="683"/>
      <c r="AK1075" s="684">
        <f ca="1">OFFSET('(6)定期点検調書'!$CA$12,AO1056-1,0)</f>
        <v>0</v>
      </c>
      <c r="AL1075" s="684"/>
      <c r="AM1075" s="684"/>
      <c r="AN1075" s="684"/>
      <c r="AO1075" s="684"/>
      <c r="AP1075" s="684"/>
      <c r="AQ1075" s="684"/>
      <c r="AR1075" s="684"/>
      <c r="AS1075" s="684"/>
      <c r="AT1075" s="684"/>
      <c r="AU1075" s="684"/>
      <c r="AV1075" s="684"/>
      <c r="AW1075" s="684"/>
      <c r="AX1075" s="684"/>
      <c r="AY1075" s="684"/>
      <c r="AZ1075" s="684"/>
      <c r="BA1075" s="684"/>
      <c r="BB1075" s="684"/>
      <c r="BC1075" s="684"/>
      <c r="BD1075" s="684"/>
      <c r="BE1075" s="684"/>
      <c r="BF1075" s="684"/>
      <c r="BG1075" s="684"/>
      <c r="CH1075" s="473"/>
    </row>
    <row r="1076" spans="2:86" ht="19.5" customHeight="1" x14ac:dyDescent="0.2">
      <c r="B1076" s="683"/>
      <c r="C1076" s="683"/>
      <c r="D1076" s="683"/>
      <c r="E1076" s="683"/>
      <c r="F1076" s="683"/>
      <c r="G1076" s="683"/>
      <c r="H1076" s="684"/>
      <c r="I1076" s="684"/>
      <c r="J1076" s="684"/>
      <c r="K1076" s="684"/>
      <c r="L1076" s="684"/>
      <c r="M1076" s="684"/>
      <c r="N1076" s="684"/>
      <c r="O1076" s="684"/>
      <c r="P1076" s="684"/>
      <c r="Q1076" s="684"/>
      <c r="R1076" s="684"/>
      <c r="S1076" s="684"/>
      <c r="T1076" s="684"/>
      <c r="U1076" s="684"/>
      <c r="V1076" s="684"/>
      <c r="W1076" s="684"/>
      <c r="X1076" s="684"/>
      <c r="Y1076" s="684"/>
      <c r="Z1076" s="684"/>
      <c r="AA1076" s="684"/>
      <c r="AB1076" s="684"/>
      <c r="AC1076" s="684"/>
      <c r="AD1076" s="684"/>
      <c r="AE1076" s="683"/>
      <c r="AF1076" s="683"/>
      <c r="AG1076" s="683"/>
      <c r="AH1076" s="683"/>
      <c r="AI1076" s="683"/>
      <c r="AJ1076" s="683"/>
      <c r="AK1076" s="684"/>
      <c r="AL1076" s="684"/>
      <c r="AM1076" s="684"/>
      <c r="AN1076" s="684"/>
      <c r="AO1076" s="684"/>
      <c r="AP1076" s="684"/>
      <c r="AQ1076" s="684"/>
      <c r="AR1076" s="684"/>
      <c r="AS1076" s="684"/>
      <c r="AT1076" s="684"/>
      <c r="AU1076" s="684"/>
      <c r="AV1076" s="684"/>
      <c r="AW1076" s="684"/>
      <c r="AX1076" s="684"/>
      <c r="AY1076" s="684"/>
      <c r="AZ1076" s="684"/>
      <c r="BA1076" s="684"/>
      <c r="BB1076" s="684"/>
      <c r="BC1076" s="684"/>
      <c r="BD1076" s="684"/>
      <c r="BE1076" s="684"/>
      <c r="BF1076" s="684"/>
      <c r="BG1076" s="684"/>
    </row>
    <row r="1077" spans="2:86" ht="14.55" customHeight="1" x14ac:dyDescent="0.2">
      <c r="B1077" s="677" t="s">
        <v>1038</v>
      </c>
      <c r="C1077" s="678"/>
      <c r="D1077" s="677" t="s">
        <v>1237</v>
      </c>
      <c r="E1077" s="719"/>
      <c r="F1077" s="719"/>
      <c r="G1077" s="719"/>
      <c r="H1077" s="665">
        <f ca="1">OFFSET('(6)定期点検調書'!$B$12,L1077-1,0)</f>
        <v>0</v>
      </c>
      <c r="I1077" s="666"/>
      <c r="J1077" s="666"/>
      <c r="K1077" s="667"/>
      <c r="L1077" s="703">
        <f>AO1056+1</f>
        <v>103</v>
      </c>
      <c r="M1077" s="703"/>
      <c r="N1077" s="703"/>
      <c r="O1077" s="703"/>
      <c r="P1077" s="703"/>
      <c r="Q1077" s="703"/>
      <c r="R1077" s="703"/>
      <c r="S1077" s="703"/>
      <c r="T1077" s="703"/>
      <c r="U1077" s="703"/>
      <c r="V1077" s="703"/>
      <c r="W1077" s="703"/>
      <c r="X1077" s="703"/>
      <c r="Y1077" s="703"/>
      <c r="Z1077" s="703"/>
      <c r="AA1077" s="703"/>
      <c r="AB1077" s="703"/>
      <c r="AC1077" s="703"/>
      <c r="AD1077" s="704"/>
      <c r="AE1077" s="677" t="s">
        <v>1038</v>
      </c>
      <c r="AF1077" s="678"/>
      <c r="AG1077" s="677" t="s">
        <v>1237</v>
      </c>
      <c r="AH1077" s="719"/>
      <c r="AI1077" s="719"/>
      <c r="AJ1077" s="719"/>
      <c r="AK1077" s="665">
        <f ca="1">OFFSET('(6)定期点検調書'!$B$12,AO1077-1,0)</f>
        <v>0</v>
      </c>
      <c r="AL1077" s="666"/>
      <c r="AM1077" s="666"/>
      <c r="AN1077" s="667"/>
      <c r="AO1077" s="703">
        <f>L1077+1</f>
        <v>104</v>
      </c>
      <c r="AP1077" s="703"/>
      <c r="AQ1077" s="703"/>
      <c r="AR1077" s="703"/>
      <c r="AS1077" s="703"/>
      <c r="AT1077" s="703"/>
      <c r="AU1077" s="703"/>
      <c r="AV1077" s="703"/>
      <c r="AW1077" s="703"/>
      <c r="AX1077" s="703"/>
      <c r="AY1077" s="703"/>
      <c r="AZ1077" s="703"/>
      <c r="BA1077" s="703"/>
      <c r="BB1077" s="703"/>
      <c r="BC1077" s="703"/>
      <c r="BD1077" s="703"/>
      <c r="BE1077" s="703"/>
      <c r="BF1077" s="703"/>
      <c r="BG1077" s="704"/>
    </row>
    <row r="1078" spans="2:86" ht="14.55" customHeight="1" x14ac:dyDescent="0.2">
      <c r="B1078" s="679"/>
      <c r="C1078" s="680"/>
      <c r="D1078" s="681"/>
      <c r="E1078" s="720"/>
      <c r="F1078" s="720"/>
      <c r="G1078" s="720"/>
      <c r="H1078" s="668"/>
      <c r="I1078" s="669"/>
      <c r="J1078" s="669"/>
      <c r="K1078" s="670"/>
      <c r="L1078" s="705"/>
      <c r="M1078" s="705"/>
      <c r="N1078" s="705"/>
      <c r="O1078" s="705"/>
      <c r="P1078" s="705"/>
      <c r="Q1078" s="705"/>
      <c r="R1078" s="705"/>
      <c r="S1078" s="705"/>
      <c r="T1078" s="705"/>
      <c r="U1078" s="705"/>
      <c r="V1078" s="705"/>
      <c r="W1078" s="705"/>
      <c r="X1078" s="705"/>
      <c r="Y1078" s="705"/>
      <c r="Z1078" s="705"/>
      <c r="AA1078" s="705"/>
      <c r="AB1078" s="705"/>
      <c r="AC1078" s="705"/>
      <c r="AD1078" s="706"/>
      <c r="AE1078" s="679"/>
      <c r="AF1078" s="680"/>
      <c r="AG1078" s="681"/>
      <c r="AH1078" s="720"/>
      <c r="AI1078" s="720"/>
      <c r="AJ1078" s="720"/>
      <c r="AK1078" s="668"/>
      <c r="AL1078" s="669"/>
      <c r="AM1078" s="669"/>
      <c r="AN1078" s="670"/>
      <c r="AO1078" s="705"/>
      <c r="AP1078" s="705"/>
      <c r="AQ1078" s="705"/>
      <c r="AR1078" s="705"/>
      <c r="AS1078" s="705"/>
      <c r="AT1078" s="705"/>
      <c r="AU1078" s="705"/>
      <c r="AV1078" s="705"/>
      <c r="AW1078" s="705"/>
      <c r="AX1078" s="705"/>
      <c r="AY1078" s="705"/>
      <c r="AZ1078" s="705"/>
      <c r="BA1078" s="705"/>
      <c r="BB1078" s="705"/>
      <c r="BC1078" s="705"/>
      <c r="BD1078" s="705"/>
      <c r="BE1078" s="705"/>
      <c r="BF1078" s="705"/>
      <c r="BG1078" s="706"/>
    </row>
    <row r="1079" spans="2:86" ht="14.55" customHeight="1" x14ac:dyDescent="0.2">
      <c r="B1079" s="679"/>
      <c r="C1079" s="680"/>
      <c r="D1079" s="677" t="s">
        <v>992</v>
      </c>
      <c r="E1079" s="719"/>
      <c r="F1079" s="719"/>
      <c r="G1079" s="719"/>
      <c r="H1079" s="665">
        <f ca="1">OFFSET('(6)定期点検調書'!$D$12,L1077-1,0)</f>
        <v>0</v>
      </c>
      <c r="I1079" s="666"/>
      <c r="J1079" s="666"/>
      <c r="K1079" s="667"/>
      <c r="L1079" s="705"/>
      <c r="M1079" s="705"/>
      <c r="N1079" s="705"/>
      <c r="O1079" s="705"/>
      <c r="P1079" s="705"/>
      <c r="Q1079" s="705"/>
      <c r="R1079" s="705"/>
      <c r="S1079" s="705"/>
      <c r="T1079" s="705"/>
      <c r="U1079" s="705"/>
      <c r="V1079" s="705"/>
      <c r="W1079" s="705"/>
      <c r="X1079" s="705"/>
      <c r="Y1079" s="705"/>
      <c r="Z1079" s="705"/>
      <c r="AA1079" s="705"/>
      <c r="AB1079" s="705"/>
      <c r="AC1079" s="705"/>
      <c r="AD1079" s="706"/>
      <c r="AE1079" s="679"/>
      <c r="AF1079" s="680"/>
      <c r="AG1079" s="677" t="s">
        <v>992</v>
      </c>
      <c r="AH1079" s="719"/>
      <c r="AI1079" s="719"/>
      <c r="AJ1079" s="719"/>
      <c r="AK1079" s="665">
        <f ca="1">OFFSET('(6)定期点検調書'!$D$12,AO1077-1,0)</f>
        <v>0</v>
      </c>
      <c r="AL1079" s="666"/>
      <c r="AM1079" s="666"/>
      <c r="AN1079" s="667"/>
      <c r="AO1079" s="705"/>
      <c r="AP1079" s="705"/>
      <c r="AQ1079" s="705"/>
      <c r="AR1079" s="705"/>
      <c r="AS1079" s="705"/>
      <c r="AT1079" s="705"/>
      <c r="AU1079" s="705"/>
      <c r="AV1079" s="705"/>
      <c r="AW1079" s="705"/>
      <c r="AX1079" s="705"/>
      <c r="AY1079" s="705"/>
      <c r="AZ1079" s="705"/>
      <c r="BA1079" s="705"/>
      <c r="BB1079" s="705"/>
      <c r="BC1079" s="705"/>
      <c r="BD1079" s="705"/>
      <c r="BE1079" s="705"/>
      <c r="BF1079" s="705"/>
      <c r="BG1079" s="706"/>
    </row>
    <row r="1080" spans="2:86" ht="14.55" customHeight="1" x14ac:dyDescent="0.2">
      <c r="B1080" s="681"/>
      <c r="C1080" s="682"/>
      <c r="D1080" s="681"/>
      <c r="E1080" s="720"/>
      <c r="F1080" s="720"/>
      <c r="G1080" s="720"/>
      <c r="H1080" s="668"/>
      <c r="I1080" s="669"/>
      <c r="J1080" s="669"/>
      <c r="K1080" s="670"/>
      <c r="L1080" s="705"/>
      <c r="M1080" s="705"/>
      <c r="N1080" s="705"/>
      <c r="O1080" s="705"/>
      <c r="P1080" s="705"/>
      <c r="Q1080" s="705"/>
      <c r="R1080" s="705"/>
      <c r="S1080" s="705"/>
      <c r="T1080" s="705"/>
      <c r="U1080" s="705"/>
      <c r="V1080" s="705"/>
      <c r="W1080" s="705"/>
      <c r="X1080" s="705"/>
      <c r="Y1080" s="705"/>
      <c r="Z1080" s="705"/>
      <c r="AA1080" s="705"/>
      <c r="AB1080" s="705"/>
      <c r="AC1080" s="705"/>
      <c r="AD1080" s="706"/>
      <c r="AE1080" s="681"/>
      <c r="AF1080" s="682"/>
      <c r="AG1080" s="681"/>
      <c r="AH1080" s="720"/>
      <c r="AI1080" s="720"/>
      <c r="AJ1080" s="720"/>
      <c r="AK1080" s="668"/>
      <c r="AL1080" s="669"/>
      <c r="AM1080" s="669"/>
      <c r="AN1080" s="670"/>
      <c r="AO1080" s="705"/>
      <c r="AP1080" s="705"/>
      <c r="AQ1080" s="705"/>
      <c r="AR1080" s="705"/>
      <c r="AS1080" s="705"/>
      <c r="AT1080" s="705"/>
      <c r="AU1080" s="705"/>
      <c r="AV1080" s="705"/>
      <c r="AW1080" s="705"/>
      <c r="AX1080" s="705"/>
      <c r="AY1080" s="705"/>
      <c r="AZ1080" s="705"/>
      <c r="BA1080" s="705"/>
      <c r="BB1080" s="705"/>
      <c r="BC1080" s="705"/>
      <c r="BD1080" s="705"/>
      <c r="BE1080" s="705"/>
      <c r="BF1080" s="705"/>
      <c r="BG1080" s="706"/>
    </row>
    <row r="1081" spans="2:86" ht="14.55" customHeight="1" x14ac:dyDescent="0.2">
      <c r="B1081" s="677" t="s">
        <v>1238</v>
      </c>
      <c r="C1081" s="678"/>
      <c r="D1081" s="659" t="s">
        <v>993</v>
      </c>
      <c r="E1081" s="660"/>
      <c r="F1081" s="660"/>
      <c r="G1081" s="660"/>
      <c r="H1081" s="671">
        <f ca="1">OFFSET('(6)定期点検調書'!$AA$13,L1077-1,0)</f>
        <v>0</v>
      </c>
      <c r="I1081" s="672"/>
      <c r="J1081" s="672"/>
      <c r="K1081" s="673"/>
      <c r="L1081" s="705"/>
      <c r="M1081" s="705"/>
      <c r="N1081" s="705"/>
      <c r="O1081" s="705"/>
      <c r="P1081" s="705"/>
      <c r="Q1081" s="705"/>
      <c r="R1081" s="705"/>
      <c r="S1081" s="705"/>
      <c r="T1081" s="705"/>
      <c r="U1081" s="705"/>
      <c r="V1081" s="705"/>
      <c r="W1081" s="705"/>
      <c r="X1081" s="705"/>
      <c r="Y1081" s="705"/>
      <c r="Z1081" s="705"/>
      <c r="AA1081" s="705"/>
      <c r="AB1081" s="705"/>
      <c r="AC1081" s="705"/>
      <c r="AD1081" s="706"/>
      <c r="AE1081" s="677" t="s">
        <v>1238</v>
      </c>
      <c r="AF1081" s="678"/>
      <c r="AG1081" s="659" t="s">
        <v>993</v>
      </c>
      <c r="AH1081" s="660"/>
      <c r="AI1081" s="660"/>
      <c r="AJ1081" s="660"/>
      <c r="AK1081" s="671">
        <f ca="1">OFFSET('(6)定期点検調書'!$AA$13,AO1077-1,0)</f>
        <v>0</v>
      </c>
      <c r="AL1081" s="672"/>
      <c r="AM1081" s="672"/>
      <c r="AN1081" s="673"/>
      <c r="AO1081" s="705"/>
      <c r="AP1081" s="705"/>
      <c r="AQ1081" s="705"/>
      <c r="AR1081" s="705"/>
      <c r="AS1081" s="705"/>
      <c r="AT1081" s="705"/>
      <c r="AU1081" s="705"/>
      <c r="AV1081" s="705"/>
      <c r="AW1081" s="705"/>
      <c r="AX1081" s="705"/>
      <c r="AY1081" s="705"/>
      <c r="AZ1081" s="705"/>
      <c r="BA1081" s="705"/>
      <c r="BB1081" s="705"/>
      <c r="BC1081" s="705"/>
      <c r="BD1081" s="705"/>
      <c r="BE1081" s="705"/>
      <c r="BF1081" s="705"/>
      <c r="BG1081" s="706"/>
    </row>
    <row r="1082" spans="2:86" ht="14.55" customHeight="1" x14ac:dyDescent="0.2">
      <c r="B1082" s="679"/>
      <c r="C1082" s="680"/>
      <c r="D1082" s="662"/>
      <c r="E1082" s="663"/>
      <c r="F1082" s="663"/>
      <c r="G1082" s="663"/>
      <c r="H1082" s="674"/>
      <c r="I1082" s="675"/>
      <c r="J1082" s="675"/>
      <c r="K1082" s="676"/>
      <c r="L1082" s="705"/>
      <c r="M1082" s="705"/>
      <c r="N1082" s="705"/>
      <c r="O1082" s="705"/>
      <c r="P1082" s="705"/>
      <c r="Q1082" s="705"/>
      <c r="R1082" s="705"/>
      <c r="S1082" s="705"/>
      <c r="T1082" s="705"/>
      <c r="U1082" s="705"/>
      <c r="V1082" s="705"/>
      <c r="W1082" s="705"/>
      <c r="X1082" s="705"/>
      <c r="Y1082" s="705"/>
      <c r="Z1082" s="705"/>
      <c r="AA1082" s="705"/>
      <c r="AB1082" s="705"/>
      <c r="AC1082" s="705"/>
      <c r="AD1082" s="706"/>
      <c r="AE1082" s="679"/>
      <c r="AF1082" s="680"/>
      <c r="AG1082" s="662"/>
      <c r="AH1082" s="663"/>
      <c r="AI1082" s="663"/>
      <c r="AJ1082" s="663"/>
      <c r="AK1082" s="674"/>
      <c r="AL1082" s="675"/>
      <c r="AM1082" s="675"/>
      <c r="AN1082" s="676"/>
      <c r="AO1082" s="705"/>
      <c r="AP1082" s="705"/>
      <c r="AQ1082" s="705"/>
      <c r="AR1082" s="705"/>
      <c r="AS1082" s="705"/>
      <c r="AT1082" s="705"/>
      <c r="AU1082" s="705"/>
      <c r="AV1082" s="705"/>
      <c r="AW1082" s="705"/>
      <c r="AX1082" s="705"/>
      <c r="AY1082" s="705"/>
      <c r="AZ1082" s="705"/>
      <c r="BA1082" s="705"/>
      <c r="BB1082" s="705"/>
      <c r="BC1082" s="705"/>
      <c r="BD1082" s="705"/>
      <c r="BE1082" s="705"/>
      <c r="BF1082" s="705"/>
      <c r="BG1082" s="706"/>
    </row>
    <row r="1083" spans="2:86" ht="14.55" customHeight="1" x14ac:dyDescent="0.2">
      <c r="B1083" s="679"/>
      <c r="C1083" s="680"/>
      <c r="D1083" s="659" t="s">
        <v>1239</v>
      </c>
      <c r="E1083" s="660"/>
      <c r="F1083" s="660"/>
      <c r="G1083" s="660"/>
      <c r="H1083" s="665">
        <f ca="1">OFFSET('(6)定期点検調書'!$AD$12,L1077-1,0)</f>
        <v>0</v>
      </c>
      <c r="I1083" s="666"/>
      <c r="J1083" s="666"/>
      <c r="K1083" s="667"/>
      <c r="L1083" s="705"/>
      <c r="M1083" s="705"/>
      <c r="N1083" s="705"/>
      <c r="O1083" s="705"/>
      <c r="P1083" s="705"/>
      <c r="Q1083" s="705"/>
      <c r="R1083" s="705"/>
      <c r="S1083" s="705"/>
      <c r="T1083" s="705"/>
      <c r="U1083" s="705"/>
      <c r="V1083" s="705"/>
      <c r="W1083" s="705"/>
      <c r="X1083" s="705"/>
      <c r="Y1083" s="705"/>
      <c r="Z1083" s="705"/>
      <c r="AA1083" s="705"/>
      <c r="AB1083" s="705"/>
      <c r="AC1083" s="705"/>
      <c r="AD1083" s="706"/>
      <c r="AE1083" s="679"/>
      <c r="AF1083" s="680"/>
      <c r="AG1083" s="659" t="s">
        <v>1239</v>
      </c>
      <c r="AH1083" s="660"/>
      <c r="AI1083" s="660"/>
      <c r="AJ1083" s="660"/>
      <c r="AK1083" s="665">
        <f ca="1">OFFSET('(6)定期点検調書'!$AD$12,AO1077-1,0)</f>
        <v>0</v>
      </c>
      <c r="AL1083" s="666"/>
      <c r="AM1083" s="666"/>
      <c r="AN1083" s="667"/>
      <c r="AO1083" s="705"/>
      <c r="AP1083" s="705"/>
      <c r="AQ1083" s="705"/>
      <c r="AR1083" s="705"/>
      <c r="AS1083" s="705"/>
      <c r="AT1083" s="705"/>
      <c r="AU1083" s="705"/>
      <c r="AV1083" s="705"/>
      <c r="AW1083" s="705"/>
      <c r="AX1083" s="705"/>
      <c r="AY1083" s="705"/>
      <c r="AZ1083" s="705"/>
      <c r="BA1083" s="705"/>
      <c r="BB1083" s="705"/>
      <c r="BC1083" s="705"/>
      <c r="BD1083" s="705"/>
      <c r="BE1083" s="705"/>
      <c r="BF1083" s="705"/>
      <c r="BG1083" s="706"/>
    </row>
    <row r="1084" spans="2:86" ht="14.55" customHeight="1" x14ac:dyDescent="0.2">
      <c r="B1084" s="681"/>
      <c r="C1084" s="682"/>
      <c r="D1084" s="662"/>
      <c r="E1084" s="663"/>
      <c r="F1084" s="663"/>
      <c r="G1084" s="663"/>
      <c r="H1084" s="668"/>
      <c r="I1084" s="669"/>
      <c r="J1084" s="669"/>
      <c r="K1084" s="670"/>
      <c r="L1084" s="705"/>
      <c r="M1084" s="705"/>
      <c r="N1084" s="705"/>
      <c r="O1084" s="705"/>
      <c r="P1084" s="705"/>
      <c r="Q1084" s="705"/>
      <c r="R1084" s="705"/>
      <c r="S1084" s="705"/>
      <c r="T1084" s="705"/>
      <c r="U1084" s="705"/>
      <c r="V1084" s="705"/>
      <c r="W1084" s="705"/>
      <c r="X1084" s="705"/>
      <c r="Y1084" s="705"/>
      <c r="Z1084" s="705"/>
      <c r="AA1084" s="705"/>
      <c r="AB1084" s="705"/>
      <c r="AC1084" s="705"/>
      <c r="AD1084" s="706"/>
      <c r="AE1084" s="681"/>
      <c r="AF1084" s="682"/>
      <c r="AG1084" s="662"/>
      <c r="AH1084" s="663"/>
      <c r="AI1084" s="663"/>
      <c r="AJ1084" s="663"/>
      <c r="AK1084" s="668"/>
      <c r="AL1084" s="669"/>
      <c r="AM1084" s="669"/>
      <c r="AN1084" s="670"/>
      <c r="AO1084" s="705"/>
      <c r="AP1084" s="705"/>
      <c r="AQ1084" s="705"/>
      <c r="AR1084" s="705"/>
      <c r="AS1084" s="705"/>
      <c r="AT1084" s="705"/>
      <c r="AU1084" s="705"/>
      <c r="AV1084" s="705"/>
      <c r="AW1084" s="705"/>
      <c r="AX1084" s="705"/>
      <c r="AY1084" s="705"/>
      <c r="AZ1084" s="705"/>
      <c r="BA1084" s="705"/>
      <c r="BB1084" s="705"/>
      <c r="BC1084" s="705"/>
      <c r="BD1084" s="705"/>
      <c r="BE1084" s="705"/>
      <c r="BF1084" s="705"/>
      <c r="BG1084" s="706"/>
    </row>
    <row r="1085" spans="2:86" ht="28.95" customHeight="1" x14ac:dyDescent="0.2">
      <c r="B1085" s="716" t="s">
        <v>995</v>
      </c>
      <c r="C1085" s="717"/>
      <c r="D1085" s="717"/>
      <c r="E1085" s="717"/>
      <c r="F1085" s="717"/>
      <c r="G1085" s="718"/>
      <c r="H1085" s="709">
        <f ca="1">OFFSET('(6)定期点検調書'!$AK$12,L1077-1,0)</f>
        <v>0</v>
      </c>
      <c r="I1085" s="710"/>
      <c r="J1085" s="710"/>
      <c r="K1085" s="711"/>
      <c r="L1085" s="705"/>
      <c r="M1085" s="705"/>
      <c r="N1085" s="705"/>
      <c r="O1085" s="705"/>
      <c r="P1085" s="705"/>
      <c r="Q1085" s="705"/>
      <c r="R1085" s="705"/>
      <c r="S1085" s="705"/>
      <c r="T1085" s="705"/>
      <c r="U1085" s="705"/>
      <c r="V1085" s="705"/>
      <c r="W1085" s="705"/>
      <c r="X1085" s="705"/>
      <c r="Y1085" s="705"/>
      <c r="Z1085" s="705"/>
      <c r="AA1085" s="705"/>
      <c r="AB1085" s="705"/>
      <c r="AC1085" s="705"/>
      <c r="AD1085" s="706"/>
      <c r="AE1085" s="716" t="s">
        <v>995</v>
      </c>
      <c r="AF1085" s="717"/>
      <c r="AG1085" s="717"/>
      <c r="AH1085" s="717"/>
      <c r="AI1085" s="717"/>
      <c r="AJ1085" s="718"/>
      <c r="AK1085" s="709">
        <f ca="1">OFFSET('(6)定期点検調書'!$AK$12,AO1077-1,0)</f>
        <v>0</v>
      </c>
      <c r="AL1085" s="710"/>
      <c r="AM1085" s="710"/>
      <c r="AN1085" s="711"/>
      <c r="AO1085" s="705"/>
      <c r="AP1085" s="705"/>
      <c r="AQ1085" s="705"/>
      <c r="AR1085" s="705"/>
      <c r="AS1085" s="705"/>
      <c r="AT1085" s="705"/>
      <c r="AU1085" s="705"/>
      <c r="AV1085" s="705"/>
      <c r="AW1085" s="705"/>
      <c r="AX1085" s="705"/>
      <c r="AY1085" s="705"/>
      <c r="AZ1085" s="705"/>
      <c r="BA1085" s="705"/>
      <c r="BB1085" s="705"/>
      <c r="BC1085" s="705"/>
      <c r="BD1085" s="705"/>
      <c r="BE1085" s="705"/>
      <c r="BF1085" s="705"/>
      <c r="BG1085" s="706"/>
    </row>
    <row r="1086" spans="2:86" ht="14.55" customHeight="1" x14ac:dyDescent="0.2">
      <c r="B1086" s="677" t="s">
        <v>1240</v>
      </c>
      <c r="C1086" s="661"/>
      <c r="D1086" s="659" t="s">
        <v>994</v>
      </c>
      <c r="E1086" s="660"/>
      <c r="F1086" s="660"/>
      <c r="G1086" s="661"/>
      <c r="H1086" s="699" t="str">
        <f ca="1">OFFSET('(6)定期点検調書'!$BY$12,L1077-1,0)</f>
        <v/>
      </c>
      <c r="I1086" s="700"/>
      <c r="J1086" s="700"/>
      <c r="K1086" s="714"/>
      <c r="L1086" s="705"/>
      <c r="M1086" s="705"/>
      <c r="N1086" s="705"/>
      <c r="O1086" s="705"/>
      <c r="P1086" s="705"/>
      <c r="Q1086" s="705"/>
      <c r="R1086" s="705"/>
      <c r="S1086" s="705"/>
      <c r="T1086" s="705"/>
      <c r="U1086" s="705"/>
      <c r="V1086" s="705"/>
      <c r="W1086" s="705"/>
      <c r="X1086" s="705"/>
      <c r="Y1086" s="705"/>
      <c r="Z1086" s="705"/>
      <c r="AA1086" s="705"/>
      <c r="AB1086" s="705"/>
      <c r="AC1086" s="705"/>
      <c r="AD1086" s="706"/>
      <c r="AE1086" s="677" t="s">
        <v>1240</v>
      </c>
      <c r="AF1086" s="661"/>
      <c r="AG1086" s="659" t="s">
        <v>994</v>
      </c>
      <c r="AH1086" s="660"/>
      <c r="AI1086" s="660"/>
      <c r="AJ1086" s="661"/>
      <c r="AK1086" s="699" t="str">
        <f ca="1">OFFSET('(6)定期点検調書'!$BY$12,AO1077-1,0)</f>
        <v/>
      </c>
      <c r="AL1086" s="700"/>
      <c r="AM1086" s="700"/>
      <c r="AN1086" s="714"/>
      <c r="AO1086" s="705"/>
      <c r="AP1086" s="705"/>
      <c r="AQ1086" s="705"/>
      <c r="AR1086" s="705"/>
      <c r="AS1086" s="705"/>
      <c r="AT1086" s="705"/>
      <c r="AU1086" s="705"/>
      <c r="AV1086" s="705"/>
      <c r="AW1086" s="705"/>
      <c r="AX1086" s="705"/>
      <c r="AY1086" s="705"/>
      <c r="AZ1086" s="705"/>
      <c r="BA1086" s="705"/>
      <c r="BB1086" s="705"/>
      <c r="BC1086" s="705"/>
      <c r="BD1086" s="705"/>
      <c r="BE1086" s="705"/>
      <c r="BF1086" s="705"/>
      <c r="BG1086" s="706"/>
    </row>
    <row r="1087" spans="2:86" ht="14.55" customHeight="1" x14ac:dyDescent="0.2">
      <c r="B1087" s="712"/>
      <c r="C1087" s="713"/>
      <c r="D1087" s="662"/>
      <c r="E1087" s="663"/>
      <c r="F1087" s="663"/>
      <c r="G1087" s="664"/>
      <c r="H1087" s="701"/>
      <c r="I1087" s="702"/>
      <c r="J1087" s="702"/>
      <c r="K1087" s="715"/>
      <c r="L1087" s="705"/>
      <c r="M1087" s="705"/>
      <c r="N1087" s="705"/>
      <c r="O1087" s="705"/>
      <c r="P1087" s="705"/>
      <c r="Q1087" s="705"/>
      <c r="R1087" s="705"/>
      <c r="S1087" s="705"/>
      <c r="T1087" s="705"/>
      <c r="U1087" s="705"/>
      <c r="V1087" s="705"/>
      <c r="W1087" s="705"/>
      <c r="X1087" s="705"/>
      <c r="Y1087" s="705"/>
      <c r="Z1087" s="705"/>
      <c r="AA1087" s="705"/>
      <c r="AB1087" s="705"/>
      <c r="AC1087" s="705"/>
      <c r="AD1087" s="706"/>
      <c r="AE1087" s="712"/>
      <c r="AF1087" s="713"/>
      <c r="AG1087" s="662"/>
      <c r="AH1087" s="663"/>
      <c r="AI1087" s="663"/>
      <c r="AJ1087" s="664"/>
      <c r="AK1087" s="701"/>
      <c r="AL1087" s="702"/>
      <c r="AM1087" s="702"/>
      <c r="AN1087" s="715"/>
      <c r="AO1087" s="705"/>
      <c r="AP1087" s="705"/>
      <c r="AQ1087" s="705"/>
      <c r="AR1087" s="705"/>
      <c r="AS1087" s="705"/>
      <c r="AT1087" s="705"/>
      <c r="AU1087" s="705"/>
      <c r="AV1087" s="705"/>
      <c r="AW1087" s="705"/>
      <c r="AX1087" s="705"/>
      <c r="AY1087" s="705"/>
      <c r="AZ1087" s="705"/>
      <c r="BA1087" s="705"/>
      <c r="BB1087" s="705"/>
      <c r="BC1087" s="705"/>
      <c r="BD1087" s="705"/>
      <c r="BE1087" s="705"/>
      <c r="BF1087" s="705"/>
      <c r="BG1087" s="706"/>
    </row>
    <row r="1088" spans="2:86" ht="14.55" customHeight="1" x14ac:dyDescent="0.2">
      <c r="B1088" s="712"/>
      <c r="C1088" s="713"/>
      <c r="D1088" s="659" t="s">
        <v>1186</v>
      </c>
      <c r="E1088" s="660"/>
      <c r="F1088" s="660"/>
      <c r="G1088" s="661"/>
      <c r="H1088" s="665">
        <f ca="1">OFFSET('(6)定期点検調書'!$BC$12,L1077-1,0)</f>
        <v>0</v>
      </c>
      <c r="I1088" s="666"/>
      <c r="J1088" s="666"/>
      <c r="K1088" s="667"/>
      <c r="L1088" s="705"/>
      <c r="M1088" s="705"/>
      <c r="N1088" s="705"/>
      <c r="O1088" s="705"/>
      <c r="P1088" s="705"/>
      <c r="Q1088" s="705"/>
      <c r="R1088" s="705"/>
      <c r="S1088" s="705"/>
      <c r="T1088" s="705"/>
      <c r="U1088" s="705"/>
      <c r="V1088" s="705"/>
      <c r="W1088" s="705"/>
      <c r="X1088" s="705"/>
      <c r="Y1088" s="705"/>
      <c r="Z1088" s="705"/>
      <c r="AA1088" s="705"/>
      <c r="AB1088" s="705"/>
      <c r="AC1088" s="705"/>
      <c r="AD1088" s="706"/>
      <c r="AE1088" s="712"/>
      <c r="AF1088" s="713"/>
      <c r="AG1088" s="659" t="s">
        <v>1186</v>
      </c>
      <c r="AH1088" s="660"/>
      <c r="AI1088" s="660"/>
      <c r="AJ1088" s="661"/>
      <c r="AK1088" s="665">
        <f ca="1">OFFSET('(6)定期点検調書'!$BC$12,AO1077-1,0)</f>
        <v>0</v>
      </c>
      <c r="AL1088" s="666"/>
      <c r="AM1088" s="666"/>
      <c r="AN1088" s="667"/>
      <c r="AO1088" s="705"/>
      <c r="AP1088" s="705"/>
      <c r="AQ1088" s="705"/>
      <c r="AR1088" s="705"/>
      <c r="AS1088" s="705"/>
      <c r="AT1088" s="705"/>
      <c r="AU1088" s="705"/>
      <c r="AV1088" s="705"/>
      <c r="AW1088" s="705"/>
      <c r="AX1088" s="705"/>
      <c r="AY1088" s="705"/>
      <c r="AZ1088" s="705"/>
      <c r="BA1088" s="705"/>
      <c r="BB1088" s="705"/>
      <c r="BC1088" s="705"/>
      <c r="BD1088" s="705"/>
      <c r="BE1088" s="705"/>
      <c r="BF1088" s="705"/>
      <c r="BG1088" s="706"/>
    </row>
    <row r="1089" spans="2:86" ht="14.55" customHeight="1" x14ac:dyDescent="0.2">
      <c r="B1089" s="712"/>
      <c r="C1089" s="713"/>
      <c r="D1089" s="662"/>
      <c r="E1089" s="663"/>
      <c r="F1089" s="663"/>
      <c r="G1089" s="664"/>
      <c r="H1089" s="668"/>
      <c r="I1089" s="669"/>
      <c r="J1089" s="669"/>
      <c r="K1089" s="670"/>
      <c r="L1089" s="705"/>
      <c r="M1089" s="705"/>
      <c r="N1089" s="705"/>
      <c r="O1089" s="705"/>
      <c r="P1089" s="705"/>
      <c r="Q1089" s="705"/>
      <c r="R1089" s="705"/>
      <c r="S1089" s="705"/>
      <c r="T1089" s="705"/>
      <c r="U1089" s="705"/>
      <c r="V1089" s="705"/>
      <c r="W1089" s="705"/>
      <c r="X1089" s="705"/>
      <c r="Y1089" s="705"/>
      <c r="Z1089" s="705"/>
      <c r="AA1089" s="705"/>
      <c r="AB1089" s="705"/>
      <c r="AC1089" s="705"/>
      <c r="AD1089" s="706"/>
      <c r="AE1089" s="712"/>
      <c r="AF1089" s="713"/>
      <c r="AG1089" s="662"/>
      <c r="AH1089" s="663"/>
      <c r="AI1089" s="663"/>
      <c r="AJ1089" s="664"/>
      <c r="AK1089" s="668"/>
      <c r="AL1089" s="669"/>
      <c r="AM1089" s="669"/>
      <c r="AN1089" s="670"/>
      <c r="AO1089" s="705"/>
      <c r="AP1089" s="705"/>
      <c r="AQ1089" s="705"/>
      <c r="AR1089" s="705"/>
      <c r="AS1089" s="705"/>
      <c r="AT1089" s="705"/>
      <c r="AU1089" s="705"/>
      <c r="AV1089" s="705"/>
      <c r="AW1089" s="705"/>
      <c r="AX1089" s="705"/>
      <c r="AY1089" s="705"/>
      <c r="AZ1089" s="705"/>
      <c r="BA1089" s="705"/>
      <c r="BB1089" s="705"/>
      <c r="BC1089" s="705"/>
      <c r="BD1089" s="705"/>
      <c r="BE1089" s="705"/>
      <c r="BF1089" s="705"/>
      <c r="BG1089" s="706"/>
    </row>
    <row r="1090" spans="2:86" ht="14.55" customHeight="1" x14ac:dyDescent="0.2">
      <c r="B1090" s="712"/>
      <c r="C1090" s="713"/>
      <c r="D1090" s="659" t="s">
        <v>1187</v>
      </c>
      <c r="E1090" s="660"/>
      <c r="F1090" s="660"/>
      <c r="G1090" s="661"/>
      <c r="H1090" s="665">
        <f ca="1">OFFSET('(6)定期点検調書'!$BF$12,L1077-1,0)</f>
        <v>0</v>
      </c>
      <c r="I1090" s="666"/>
      <c r="J1090" s="666"/>
      <c r="K1090" s="667"/>
      <c r="L1090" s="705"/>
      <c r="M1090" s="705"/>
      <c r="N1090" s="705"/>
      <c r="O1090" s="705"/>
      <c r="P1090" s="705"/>
      <c r="Q1090" s="705"/>
      <c r="R1090" s="705"/>
      <c r="S1090" s="705"/>
      <c r="T1090" s="705"/>
      <c r="U1090" s="705"/>
      <c r="V1090" s="705"/>
      <c r="W1090" s="705"/>
      <c r="X1090" s="705"/>
      <c r="Y1090" s="705"/>
      <c r="Z1090" s="705"/>
      <c r="AA1090" s="705"/>
      <c r="AB1090" s="705"/>
      <c r="AC1090" s="705"/>
      <c r="AD1090" s="706"/>
      <c r="AE1090" s="712"/>
      <c r="AF1090" s="713"/>
      <c r="AG1090" s="659" t="s">
        <v>1187</v>
      </c>
      <c r="AH1090" s="660"/>
      <c r="AI1090" s="660"/>
      <c r="AJ1090" s="661"/>
      <c r="AK1090" s="665">
        <f ca="1">OFFSET('(6)定期点検調書'!$BF$12,AO1077-1,0)</f>
        <v>0</v>
      </c>
      <c r="AL1090" s="666"/>
      <c r="AM1090" s="666"/>
      <c r="AN1090" s="667"/>
      <c r="AO1090" s="705"/>
      <c r="AP1090" s="705"/>
      <c r="AQ1090" s="705"/>
      <c r="AR1090" s="705"/>
      <c r="AS1090" s="705"/>
      <c r="AT1090" s="705"/>
      <c r="AU1090" s="705"/>
      <c r="AV1090" s="705"/>
      <c r="AW1090" s="705"/>
      <c r="AX1090" s="705"/>
      <c r="AY1090" s="705"/>
      <c r="AZ1090" s="705"/>
      <c r="BA1090" s="705"/>
      <c r="BB1090" s="705"/>
      <c r="BC1090" s="705"/>
      <c r="BD1090" s="705"/>
      <c r="BE1090" s="705"/>
      <c r="BF1090" s="705"/>
      <c r="BG1090" s="706"/>
    </row>
    <row r="1091" spans="2:86" ht="14.55" customHeight="1" x14ac:dyDescent="0.2">
      <c r="B1091" s="662"/>
      <c r="C1091" s="664"/>
      <c r="D1091" s="662"/>
      <c r="E1091" s="663"/>
      <c r="F1091" s="663"/>
      <c r="G1091" s="664"/>
      <c r="H1091" s="668"/>
      <c r="I1091" s="669"/>
      <c r="J1091" s="669"/>
      <c r="K1091" s="670"/>
      <c r="L1091" s="707"/>
      <c r="M1091" s="707"/>
      <c r="N1091" s="707"/>
      <c r="O1091" s="707"/>
      <c r="P1091" s="707"/>
      <c r="Q1091" s="707"/>
      <c r="R1091" s="707"/>
      <c r="S1091" s="707"/>
      <c r="T1091" s="707"/>
      <c r="U1091" s="707"/>
      <c r="V1091" s="707"/>
      <c r="W1091" s="707"/>
      <c r="X1091" s="707"/>
      <c r="Y1091" s="707"/>
      <c r="Z1091" s="707"/>
      <c r="AA1091" s="707"/>
      <c r="AB1091" s="707"/>
      <c r="AC1091" s="707"/>
      <c r="AD1091" s="708"/>
      <c r="AE1091" s="662"/>
      <c r="AF1091" s="664"/>
      <c r="AG1091" s="662"/>
      <c r="AH1091" s="663"/>
      <c r="AI1091" s="663"/>
      <c r="AJ1091" s="664"/>
      <c r="AK1091" s="668"/>
      <c r="AL1091" s="669"/>
      <c r="AM1091" s="669"/>
      <c r="AN1091" s="670"/>
      <c r="AO1091" s="707"/>
      <c r="AP1091" s="707"/>
      <c r="AQ1091" s="707"/>
      <c r="AR1091" s="707"/>
      <c r="AS1091" s="707"/>
      <c r="AT1091" s="707"/>
      <c r="AU1091" s="707"/>
      <c r="AV1091" s="707"/>
      <c r="AW1091" s="707"/>
      <c r="AX1091" s="707"/>
      <c r="AY1091" s="707"/>
      <c r="AZ1091" s="707"/>
      <c r="BA1091" s="707"/>
      <c r="BB1091" s="707"/>
      <c r="BC1091" s="707"/>
      <c r="BD1091" s="707"/>
      <c r="BE1091" s="707"/>
      <c r="BF1091" s="707"/>
      <c r="BG1091" s="708"/>
    </row>
    <row r="1092" spans="2:86" ht="14.55" customHeight="1" x14ac:dyDescent="0.2">
      <c r="B1092" s="683" t="s">
        <v>1241</v>
      </c>
      <c r="C1092" s="683"/>
      <c r="D1092" s="683"/>
      <c r="E1092" s="683"/>
      <c r="F1092" s="683"/>
      <c r="G1092" s="683"/>
      <c r="H1092" s="699" t="str">
        <f ca="1">IF(OFFSET('(6)定期点検調書'!$AR$12,L1077-1,0)="","",OFFSET('(6)定期点検調書'!$AQ$12,L1077-1,0)&amp;TEXT(OFFSET('(6)定期点検調書'!$AR$12,L1077-1,0),"0.0")&amp;OFFSET('(6)定期点検調書'!$AT$12,L1077-1,0))  &amp;  IF(OFFSET('(6)定期点検調書'!$AV$12,L1077-1,0)="","","／"&amp;OFFSET('(6)定期点検調書'!$AU$12,L1077-1,0)&amp;TEXT(OFFSET('(6)定期点検調書'!$AV$12,L1077-1,0),"0.0")&amp;OFFSET('(6)定期点検調書'!$AX$12,L1077-1,0))  &amp;  IF(OFFSET('(6)定期点検調書'!$AZ$12,L1077-1,0)="","","／"&amp;OFFSET('(6)定期点検調書'!$AY$12,L1077-1,0)&amp;TEXT(OFFSET('(6)定期点検調書'!$AZ$12,L1077-1,0),"0.0")&amp;OFFSET('(6)定期点検調書'!$BB$12,L1077-1,0))</f>
        <v/>
      </c>
      <c r="I1092" s="700"/>
      <c r="J1092" s="700"/>
      <c r="K1092" s="700"/>
      <c r="L1092" s="700"/>
      <c r="M1092" s="700"/>
      <c r="N1092" s="700"/>
      <c r="O1092" s="700"/>
      <c r="P1092" s="685" t="s">
        <v>1243</v>
      </c>
      <c r="Q1092" s="685"/>
      <c r="R1092" s="685"/>
      <c r="S1092" s="685"/>
      <c r="T1092" s="685"/>
      <c r="U1092" s="685"/>
      <c r="V1092" s="685"/>
      <c r="W1092" s="686" t="str">
        <f ca="1">OFFSET('(6)定期点検調書'!$F$12,L1077-1,0)</f>
        <v/>
      </c>
      <c r="X1092" s="687"/>
      <c r="Y1092" s="687"/>
      <c r="Z1092" s="687"/>
      <c r="AA1092" s="687"/>
      <c r="AB1092" s="687"/>
      <c r="AC1092" s="687"/>
      <c r="AD1092" s="688"/>
      <c r="AE1092" s="683" t="s">
        <v>1241</v>
      </c>
      <c r="AF1092" s="683"/>
      <c r="AG1092" s="683"/>
      <c r="AH1092" s="683"/>
      <c r="AI1092" s="683"/>
      <c r="AJ1092" s="683"/>
      <c r="AK1092" s="699" t="str">
        <f ca="1">IF(OFFSET('(6)定期点検調書'!$AR$12,AO1077-1,0)="","",OFFSET('(6)定期点検調書'!$AQ$12,AO1077-1,0)&amp;TEXT(OFFSET('(6)定期点検調書'!$AR$12,AO1077-1,0),"0.0")&amp;OFFSET('(6)定期点検調書'!$AT$12,AO1077-1,0))  &amp;  IF(OFFSET('(6)定期点検調書'!$AV$12,AO1077-1,0)="","","／"&amp;OFFSET('(6)定期点検調書'!$AU$12,AO1077-1,0)&amp;TEXT(OFFSET('(6)定期点検調書'!$AV$12,AO1077-1,0),"0.0")&amp;OFFSET('(6)定期点検調書'!$AX$12,AO1077-1,0))  &amp;  IF(OFFSET('(6)定期点検調書'!$AZ$12,AO1077-1,0)="","","／"&amp;OFFSET('(6)定期点検調書'!$AY$12,AO1077-1,0)&amp;TEXT(OFFSET('(6)定期点検調書'!$AZ$12,AO1077-1,0),"0.0")&amp;OFFSET('(6)定期点検調書'!$BB$12,AO1077-1,0))</f>
        <v/>
      </c>
      <c r="AL1092" s="700"/>
      <c r="AM1092" s="700"/>
      <c r="AN1092" s="700"/>
      <c r="AO1092" s="700"/>
      <c r="AP1092" s="700"/>
      <c r="AQ1092" s="700"/>
      <c r="AR1092" s="700"/>
      <c r="AS1092" s="685" t="s">
        <v>1243</v>
      </c>
      <c r="AT1092" s="685"/>
      <c r="AU1092" s="685"/>
      <c r="AV1092" s="685"/>
      <c r="AW1092" s="685"/>
      <c r="AX1092" s="685"/>
      <c r="AY1092" s="685"/>
      <c r="AZ1092" s="686" t="str">
        <f ca="1">OFFSET('(6)定期点検調書'!$F$12,AO1077-1,0)</f>
        <v/>
      </c>
      <c r="BA1092" s="687"/>
      <c r="BB1092" s="687"/>
      <c r="BC1092" s="687"/>
      <c r="BD1092" s="687"/>
      <c r="BE1092" s="687"/>
      <c r="BF1092" s="687"/>
      <c r="BG1092" s="688"/>
    </row>
    <row r="1093" spans="2:86" ht="14.55" customHeight="1" x14ac:dyDescent="0.2">
      <c r="B1093" s="683"/>
      <c r="C1093" s="683"/>
      <c r="D1093" s="683"/>
      <c r="E1093" s="683"/>
      <c r="F1093" s="683"/>
      <c r="G1093" s="683"/>
      <c r="H1093" s="701"/>
      <c r="I1093" s="702"/>
      <c r="J1093" s="702"/>
      <c r="K1093" s="702"/>
      <c r="L1093" s="702"/>
      <c r="M1093" s="702"/>
      <c r="N1093" s="702"/>
      <c r="O1093" s="702"/>
      <c r="P1093" s="685"/>
      <c r="Q1093" s="685"/>
      <c r="R1093" s="685"/>
      <c r="S1093" s="685"/>
      <c r="T1093" s="685"/>
      <c r="U1093" s="685"/>
      <c r="V1093" s="685"/>
      <c r="W1093" s="689"/>
      <c r="X1093" s="690"/>
      <c r="Y1093" s="690"/>
      <c r="Z1093" s="690"/>
      <c r="AA1093" s="690"/>
      <c r="AB1093" s="690"/>
      <c r="AC1093" s="690"/>
      <c r="AD1093" s="691"/>
      <c r="AE1093" s="683"/>
      <c r="AF1093" s="683"/>
      <c r="AG1093" s="683"/>
      <c r="AH1093" s="683"/>
      <c r="AI1093" s="683"/>
      <c r="AJ1093" s="683"/>
      <c r="AK1093" s="701"/>
      <c r="AL1093" s="702"/>
      <c r="AM1093" s="702"/>
      <c r="AN1093" s="702"/>
      <c r="AO1093" s="702"/>
      <c r="AP1093" s="702"/>
      <c r="AQ1093" s="702"/>
      <c r="AR1093" s="702"/>
      <c r="AS1093" s="685"/>
      <c r="AT1093" s="685"/>
      <c r="AU1093" s="685"/>
      <c r="AV1093" s="685"/>
      <c r="AW1093" s="685"/>
      <c r="AX1093" s="685"/>
      <c r="AY1093" s="685"/>
      <c r="AZ1093" s="689"/>
      <c r="BA1093" s="690"/>
      <c r="BB1093" s="690"/>
      <c r="BC1093" s="690"/>
      <c r="BD1093" s="690"/>
      <c r="BE1093" s="690"/>
      <c r="BF1093" s="690"/>
      <c r="BG1093" s="691"/>
    </row>
    <row r="1094" spans="2:86" ht="14.55" customHeight="1" x14ac:dyDescent="0.2">
      <c r="B1094" s="659" t="s">
        <v>1242</v>
      </c>
      <c r="C1094" s="660"/>
      <c r="D1094" s="660"/>
      <c r="E1094" s="660"/>
      <c r="F1094" s="660"/>
      <c r="G1094" s="661"/>
      <c r="H1094" s="671" t="str">
        <f ca="1">IF(OFFSET('(6)定期点検調書'!$BL$12,L1077-1,0)="","",VLOOKUP(OFFSET('(6)定期点検調書'!$BL$12,L1077-1,0),ﾃﾞｰﾀ一覧!$AY$4:$BB$16,2,FALSE))  &amp;  IF(OFFSET('(6)定期点検調書'!$BC$12,L1077-1,0)="","","／"&amp;VLOOKUP(OFFSET('(6)定期点検調書'!$BC$12,L1077-1,0),ﾃﾞｰﾀ一覧!$AY$4:$BB$16,2,FALSE))  &amp;  IF(OFFSET('(6)定期点検調書'!$BD$12,L1077-1,0)="","","／"&amp;VLOOKUP(OFFSET('(6)定期点検調書'!$BD$12,L1077-1,0),ﾃﾞｰﾀ一覧!$AY$4:$BB$16,2,FALSE))</f>
        <v/>
      </c>
      <c r="I1094" s="672"/>
      <c r="J1094" s="672"/>
      <c r="K1094" s="672"/>
      <c r="L1094" s="672"/>
      <c r="M1094" s="672"/>
      <c r="N1094" s="672"/>
      <c r="O1094" s="672"/>
      <c r="P1094" s="692" t="s">
        <v>996</v>
      </c>
      <c r="Q1094" s="692"/>
      <c r="R1094" s="692"/>
      <c r="S1094" s="692"/>
      <c r="T1094" s="692"/>
      <c r="U1094" s="692"/>
      <c r="V1094" s="692"/>
      <c r="W1094" s="693"/>
      <c r="X1094" s="694"/>
      <c r="Y1094" s="694"/>
      <c r="Z1094" s="694"/>
      <c r="AA1094" s="694"/>
      <c r="AB1094" s="694"/>
      <c r="AC1094" s="694"/>
      <c r="AD1094" s="695"/>
      <c r="AE1094" s="659" t="s">
        <v>1242</v>
      </c>
      <c r="AF1094" s="660"/>
      <c r="AG1094" s="660"/>
      <c r="AH1094" s="660"/>
      <c r="AI1094" s="660"/>
      <c r="AJ1094" s="661"/>
      <c r="AK1094" s="671" t="str">
        <f ca="1">IF(OFFSET('(6)定期点検調書'!$BL$12,AO1077-1,0)="","",VLOOKUP(OFFSET('(6)定期点検調書'!$BL$12,AO1077-1,0),ﾃﾞｰﾀ一覧!$AY$4:$BB$16,2,FALSE))  &amp;  IF(OFFSET('(6)定期点検調書'!$BC$12,AO1077-1,0)="","","／"&amp;VLOOKUP(OFFSET('(6)定期点検調書'!$BC$12,AO1077-1,0),ﾃﾞｰﾀ一覧!$AY$4:$BB$16,2,FALSE))  &amp;  IF(OFFSET('(6)定期点検調書'!$BD$12,AO1077-1,0)="","","／"&amp;VLOOKUP(OFFSET('(6)定期点検調書'!$BD$12,AO1077-1,0),ﾃﾞｰﾀ一覧!$AY$4:$BB$16,2,FALSE))</f>
        <v/>
      </c>
      <c r="AL1094" s="672"/>
      <c r="AM1094" s="672"/>
      <c r="AN1094" s="672"/>
      <c r="AO1094" s="672"/>
      <c r="AP1094" s="672"/>
      <c r="AQ1094" s="672"/>
      <c r="AR1094" s="672"/>
      <c r="AS1094" s="692" t="s">
        <v>996</v>
      </c>
      <c r="AT1094" s="692"/>
      <c r="AU1094" s="692"/>
      <c r="AV1094" s="692"/>
      <c r="AW1094" s="692"/>
      <c r="AX1094" s="692"/>
      <c r="AY1094" s="692"/>
      <c r="AZ1094" s="693"/>
      <c r="BA1094" s="694"/>
      <c r="BB1094" s="694"/>
      <c r="BC1094" s="694"/>
      <c r="BD1094" s="694"/>
      <c r="BE1094" s="694"/>
      <c r="BF1094" s="694"/>
      <c r="BG1094" s="695"/>
    </row>
    <row r="1095" spans="2:86" ht="14.55" customHeight="1" x14ac:dyDescent="0.2">
      <c r="B1095" s="662"/>
      <c r="C1095" s="663"/>
      <c r="D1095" s="663"/>
      <c r="E1095" s="663"/>
      <c r="F1095" s="663"/>
      <c r="G1095" s="664"/>
      <c r="H1095" s="674"/>
      <c r="I1095" s="675"/>
      <c r="J1095" s="675"/>
      <c r="K1095" s="675"/>
      <c r="L1095" s="675"/>
      <c r="M1095" s="675"/>
      <c r="N1095" s="675"/>
      <c r="O1095" s="675"/>
      <c r="P1095" s="692"/>
      <c r="Q1095" s="692"/>
      <c r="R1095" s="692"/>
      <c r="S1095" s="692"/>
      <c r="T1095" s="692"/>
      <c r="U1095" s="692"/>
      <c r="V1095" s="692"/>
      <c r="W1095" s="696"/>
      <c r="X1095" s="697"/>
      <c r="Y1095" s="697"/>
      <c r="Z1095" s="697"/>
      <c r="AA1095" s="697"/>
      <c r="AB1095" s="697"/>
      <c r="AC1095" s="697"/>
      <c r="AD1095" s="698"/>
      <c r="AE1095" s="662"/>
      <c r="AF1095" s="663"/>
      <c r="AG1095" s="663"/>
      <c r="AH1095" s="663"/>
      <c r="AI1095" s="663"/>
      <c r="AJ1095" s="664"/>
      <c r="AK1095" s="674"/>
      <c r="AL1095" s="675"/>
      <c r="AM1095" s="675"/>
      <c r="AN1095" s="675"/>
      <c r="AO1095" s="675"/>
      <c r="AP1095" s="675"/>
      <c r="AQ1095" s="675"/>
      <c r="AR1095" s="675"/>
      <c r="AS1095" s="692"/>
      <c r="AT1095" s="692"/>
      <c r="AU1095" s="692"/>
      <c r="AV1095" s="692"/>
      <c r="AW1095" s="692"/>
      <c r="AX1095" s="692"/>
      <c r="AY1095" s="692"/>
      <c r="AZ1095" s="696"/>
      <c r="BA1095" s="697"/>
      <c r="BB1095" s="697"/>
      <c r="BC1095" s="697"/>
      <c r="BD1095" s="697"/>
      <c r="BE1095" s="697"/>
      <c r="BF1095" s="697"/>
      <c r="BG1095" s="698"/>
    </row>
    <row r="1096" spans="2:86" ht="19.5" customHeight="1" x14ac:dyDescent="0.2">
      <c r="B1096" s="683" t="s">
        <v>79</v>
      </c>
      <c r="C1096" s="683"/>
      <c r="D1096" s="683"/>
      <c r="E1096" s="683"/>
      <c r="F1096" s="683"/>
      <c r="G1096" s="683"/>
      <c r="H1096" s="684">
        <f ca="1">OFFSET('(6)定期点検調書'!$CA$12,L1077-1,0)</f>
        <v>0</v>
      </c>
      <c r="I1096" s="684"/>
      <c r="J1096" s="684"/>
      <c r="K1096" s="684"/>
      <c r="L1096" s="684"/>
      <c r="M1096" s="684"/>
      <c r="N1096" s="684"/>
      <c r="O1096" s="684"/>
      <c r="P1096" s="684"/>
      <c r="Q1096" s="684"/>
      <c r="R1096" s="684"/>
      <c r="S1096" s="684"/>
      <c r="T1096" s="684"/>
      <c r="U1096" s="684"/>
      <c r="V1096" s="684"/>
      <c r="W1096" s="684"/>
      <c r="X1096" s="684"/>
      <c r="Y1096" s="684"/>
      <c r="Z1096" s="684"/>
      <c r="AA1096" s="684"/>
      <c r="AB1096" s="684"/>
      <c r="AC1096" s="684"/>
      <c r="AD1096" s="684"/>
      <c r="AE1096" s="683" t="s">
        <v>79</v>
      </c>
      <c r="AF1096" s="683"/>
      <c r="AG1096" s="683"/>
      <c r="AH1096" s="683"/>
      <c r="AI1096" s="683"/>
      <c r="AJ1096" s="683"/>
      <c r="AK1096" s="684">
        <f ca="1">OFFSET('(6)定期点検調書'!$CA$12,AO1077-1,0)</f>
        <v>0</v>
      </c>
      <c r="AL1096" s="684"/>
      <c r="AM1096" s="684"/>
      <c r="AN1096" s="684"/>
      <c r="AO1096" s="684"/>
      <c r="AP1096" s="684"/>
      <c r="AQ1096" s="684"/>
      <c r="AR1096" s="684"/>
      <c r="AS1096" s="684"/>
      <c r="AT1096" s="684"/>
      <c r="AU1096" s="684"/>
      <c r="AV1096" s="684"/>
      <c r="AW1096" s="684"/>
      <c r="AX1096" s="684"/>
      <c r="AY1096" s="684"/>
      <c r="AZ1096" s="684"/>
      <c r="BA1096" s="684"/>
      <c r="BB1096" s="684"/>
      <c r="BC1096" s="684"/>
      <c r="BD1096" s="684"/>
      <c r="BE1096" s="684"/>
      <c r="BF1096" s="684"/>
      <c r="BG1096" s="684"/>
      <c r="CH1096" s="473"/>
    </row>
    <row r="1097" spans="2:86" ht="19.5" customHeight="1" x14ac:dyDescent="0.2">
      <c r="B1097" s="683"/>
      <c r="C1097" s="683"/>
      <c r="D1097" s="683"/>
      <c r="E1097" s="683"/>
      <c r="F1097" s="683"/>
      <c r="G1097" s="683"/>
      <c r="H1097" s="684"/>
      <c r="I1097" s="684"/>
      <c r="J1097" s="684"/>
      <c r="K1097" s="684"/>
      <c r="L1097" s="684"/>
      <c r="M1097" s="684"/>
      <c r="N1097" s="684"/>
      <c r="O1097" s="684"/>
      <c r="P1097" s="684"/>
      <c r="Q1097" s="684"/>
      <c r="R1097" s="684"/>
      <c r="S1097" s="684"/>
      <c r="T1097" s="684"/>
      <c r="U1097" s="684"/>
      <c r="V1097" s="684"/>
      <c r="W1097" s="684"/>
      <c r="X1097" s="684"/>
      <c r="Y1097" s="684"/>
      <c r="Z1097" s="684"/>
      <c r="AA1097" s="684"/>
      <c r="AB1097" s="684"/>
      <c r="AC1097" s="684"/>
      <c r="AD1097" s="684"/>
      <c r="AE1097" s="683"/>
      <c r="AF1097" s="683"/>
      <c r="AG1097" s="683"/>
      <c r="AH1097" s="683"/>
      <c r="AI1097" s="683"/>
      <c r="AJ1097" s="683"/>
      <c r="AK1097" s="684"/>
      <c r="AL1097" s="684"/>
      <c r="AM1097" s="684"/>
      <c r="AN1097" s="684"/>
      <c r="AO1097" s="684"/>
      <c r="AP1097" s="684"/>
      <c r="AQ1097" s="684"/>
      <c r="AR1097" s="684"/>
      <c r="AS1097" s="684"/>
      <c r="AT1097" s="684"/>
      <c r="AU1097" s="684"/>
      <c r="AV1097" s="684"/>
      <c r="AW1097" s="684"/>
      <c r="AX1097" s="684"/>
      <c r="AY1097" s="684"/>
      <c r="AZ1097" s="684"/>
      <c r="BA1097" s="684"/>
      <c r="BB1097" s="684"/>
      <c r="BC1097" s="684"/>
      <c r="BD1097" s="684"/>
      <c r="BE1097" s="684"/>
      <c r="BF1097" s="684"/>
      <c r="BG1097" s="684"/>
    </row>
    <row r="1098" spans="2:86" ht="14.55" customHeight="1" x14ac:dyDescent="0.2">
      <c r="B1098" s="677" t="s">
        <v>1038</v>
      </c>
      <c r="C1098" s="678"/>
      <c r="D1098" s="677" t="s">
        <v>1237</v>
      </c>
      <c r="E1098" s="719"/>
      <c r="F1098" s="719"/>
      <c r="G1098" s="719"/>
      <c r="H1098" s="665">
        <f ca="1">OFFSET('(6)定期点検調書'!$B$12,L1098-1,0)</f>
        <v>0</v>
      </c>
      <c r="I1098" s="666"/>
      <c r="J1098" s="666"/>
      <c r="K1098" s="667"/>
      <c r="L1098" s="703">
        <f>AO1077+1</f>
        <v>105</v>
      </c>
      <c r="M1098" s="703"/>
      <c r="N1098" s="703"/>
      <c r="O1098" s="703"/>
      <c r="P1098" s="703"/>
      <c r="Q1098" s="703"/>
      <c r="R1098" s="703"/>
      <c r="S1098" s="703"/>
      <c r="T1098" s="703"/>
      <c r="U1098" s="703"/>
      <c r="V1098" s="703"/>
      <c r="W1098" s="703"/>
      <c r="X1098" s="703"/>
      <c r="Y1098" s="703"/>
      <c r="Z1098" s="703"/>
      <c r="AA1098" s="703"/>
      <c r="AB1098" s="703"/>
      <c r="AC1098" s="703"/>
      <c r="AD1098" s="704"/>
      <c r="AE1098" s="677" t="s">
        <v>1038</v>
      </c>
      <c r="AF1098" s="678"/>
      <c r="AG1098" s="677" t="s">
        <v>1237</v>
      </c>
      <c r="AH1098" s="719"/>
      <c r="AI1098" s="719"/>
      <c r="AJ1098" s="719"/>
      <c r="AK1098" s="665">
        <f ca="1">OFFSET('(6)定期点検調書'!$B$12,AO1098-1,0)</f>
        <v>0</v>
      </c>
      <c r="AL1098" s="666"/>
      <c r="AM1098" s="666"/>
      <c r="AN1098" s="667"/>
      <c r="AO1098" s="703">
        <f>L1098+1</f>
        <v>106</v>
      </c>
      <c r="AP1098" s="703"/>
      <c r="AQ1098" s="703"/>
      <c r="AR1098" s="703"/>
      <c r="AS1098" s="703"/>
      <c r="AT1098" s="703"/>
      <c r="AU1098" s="703"/>
      <c r="AV1098" s="703"/>
      <c r="AW1098" s="703"/>
      <c r="AX1098" s="703"/>
      <c r="AY1098" s="703"/>
      <c r="AZ1098" s="703"/>
      <c r="BA1098" s="703"/>
      <c r="BB1098" s="703"/>
      <c r="BC1098" s="703"/>
      <c r="BD1098" s="703"/>
      <c r="BE1098" s="703"/>
      <c r="BF1098" s="703"/>
      <c r="BG1098" s="704"/>
    </row>
    <row r="1099" spans="2:86" ht="14.55" customHeight="1" x14ac:dyDescent="0.2">
      <c r="B1099" s="679"/>
      <c r="C1099" s="680"/>
      <c r="D1099" s="681"/>
      <c r="E1099" s="720"/>
      <c r="F1099" s="720"/>
      <c r="G1099" s="720"/>
      <c r="H1099" s="668"/>
      <c r="I1099" s="669"/>
      <c r="J1099" s="669"/>
      <c r="K1099" s="670"/>
      <c r="L1099" s="705"/>
      <c r="M1099" s="705"/>
      <c r="N1099" s="705"/>
      <c r="O1099" s="705"/>
      <c r="P1099" s="705"/>
      <c r="Q1099" s="705"/>
      <c r="R1099" s="705"/>
      <c r="S1099" s="705"/>
      <c r="T1099" s="705"/>
      <c r="U1099" s="705"/>
      <c r="V1099" s="705"/>
      <c r="W1099" s="705"/>
      <c r="X1099" s="705"/>
      <c r="Y1099" s="705"/>
      <c r="Z1099" s="705"/>
      <c r="AA1099" s="705"/>
      <c r="AB1099" s="705"/>
      <c r="AC1099" s="705"/>
      <c r="AD1099" s="706"/>
      <c r="AE1099" s="679"/>
      <c r="AF1099" s="680"/>
      <c r="AG1099" s="681"/>
      <c r="AH1099" s="720"/>
      <c r="AI1099" s="720"/>
      <c r="AJ1099" s="720"/>
      <c r="AK1099" s="668"/>
      <c r="AL1099" s="669"/>
      <c r="AM1099" s="669"/>
      <c r="AN1099" s="670"/>
      <c r="AO1099" s="705"/>
      <c r="AP1099" s="705"/>
      <c r="AQ1099" s="705"/>
      <c r="AR1099" s="705"/>
      <c r="AS1099" s="705"/>
      <c r="AT1099" s="705"/>
      <c r="AU1099" s="705"/>
      <c r="AV1099" s="705"/>
      <c r="AW1099" s="705"/>
      <c r="AX1099" s="705"/>
      <c r="AY1099" s="705"/>
      <c r="AZ1099" s="705"/>
      <c r="BA1099" s="705"/>
      <c r="BB1099" s="705"/>
      <c r="BC1099" s="705"/>
      <c r="BD1099" s="705"/>
      <c r="BE1099" s="705"/>
      <c r="BF1099" s="705"/>
      <c r="BG1099" s="706"/>
    </row>
    <row r="1100" spans="2:86" ht="14.55" customHeight="1" x14ac:dyDescent="0.2">
      <c r="B1100" s="679"/>
      <c r="C1100" s="680"/>
      <c r="D1100" s="677" t="s">
        <v>992</v>
      </c>
      <c r="E1100" s="719"/>
      <c r="F1100" s="719"/>
      <c r="G1100" s="719"/>
      <c r="H1100" s="665">
        <f ca="1">OFFSET('(6)定期点検調書'!$D$12,L1098-1,0)</f>
        <v>0</v>
      </c>
      <c r="I1100" s="666"/>
      <c r="J1100" s="666"/>
      <c r="K1100" s="667"/>
      <c r="L1100" s="705"/>
      <c r="M1100" s="705"/>
      <c r="N1100" s="705"/>
      <c r="O1100" s="705"/>
      <c r="P1100" s="705"/>
      <c r="Q1100" s="705"/>
      <c r="R1100" s="705"/>
      <c r="S1100" s="705"/>
      <c r="T1100" s="705"/>
      <c r="U1100" s="705"/>
      <c r="V1100" s="705"/>
      <c r="W1100" s="705"/>
      <c r="X1100" s="705"/>
      <c r="Y1100" s="705"/>
      <c r="Z1100" s="705"/>
      <c r="AA1100" s="705"/>
      <c r="AB1100" s="705"/>
      <c r="AC1100" s="705"/>
      <c r="AD1100" s="706"/>
      <c r="AE1100" s="679"/>
      <c r="AF1100" s="680"/>
      <c r="AG1100" s="677" t="s">
        <v>992</v>
      </c>
      <c r="AH1100" s="719"/>
      <c r="AI1100" s="719"/>
      <c r="AJ1100" s="719"/>
      <c r="AK1100" s="665">
        <f ca="1">OFFSET('(6)定期点検調書'!$D$12,AO1098-1,0)</f>
        <v>0</v>
      </c>
      <c r="AL1100" s="666"/>
      <c r="AM1100" s="666"/>
      <c r="AN1100" s="667"/>
      <c r="AO1100" s="705"/>
      <c r="AP1100" s="705"/>
      <c r="AQ1100" s="705"/>
      <c r="AR1100" s="705"/>
      <c r="AS1100" s="705"/>
      <c r="AT1100" s="705"/>
      <c r="AU1100" s="705"/>
      <c r="AV1100" s="705"/>
      <c r="AW1100" s="705"/>
      <c r="AX1100" s="705"/>
      <c r="AY1100" s="705"/>
      <c r="AZ1100" s="705"/>
      <c r="BA1100" s="705"/>
      <c r="BB1100" s="705"/>
      <c r="BC1100" s="705"/>
      <c r="BD1100" s="705"/>
      <c r="BE1100" s="705"/>
      <c r="BF1100" s="705"/>
      <c r="BG1100" s="706"/>
    </row>
    <row r="1101" spans="2:86" ht="14.55" customHeight="1" x14ac:dyDescent="0.2">
      <c r="B1101" s="681"/>
      <c r="C1101" s="682"/>
      <c r="D1101" s="681"/>
      <c r="E1101" s="720"/>
      <c r="F1101" s="720"/>
      <c r="G1101" s="720"/>
      <c r="H1101" s="668"/>
      <c r="I1101" s="669"/>
      <c r="J1101" s="669"/>
      <c r="K1101" s="670"/>
      <c r="L1101" s="705"/>
      <c r="M1101" s="705"/>
      <c r="N1101" s="705"/>
      <c r="O1101" s="705"/>
      <c r="P1101" s="705"/>
      <c r="Q1101" s="705"/>
      <c r="R1101" s="705"/>
      <c r="S1101" s="705"/>
      <c r="T1101" s="705"/>
      <c r="U1101" s="705"/>
      <c r="V1101" s="705"/>
      <c r="W1101" s="705"/>
      <c r="X1101" s="705"/>
      <c r="Y1101" s="705"/>
      <c r="Z1101" s="705"/>
      <c r="AA1101" s="705"/>
      <c r="AB1101" s="705"/>
      <c r="AC1101" s="705"/>
      <c r="AD1101" s="706"/>
      <c r="AE1101" s="681"/>
      <c r="AF1101" s="682"/>
      <c r="AG1101" s="681"/>
      <c r="AH1101" s="720"/>
      <c r="AI1101" s="720"/>
      <c r="AJ1101" s="720"/>
      <c r="AK1101" s="668"/>
      <c r="AL1101" s="669"/>
      <c r="AM1101" s="669"/>
      <c r="AN1101" s="670"/>
      <c r="AO1101" s="705"/>
      <c r="AP1101" s="705"/>
      <c r="AQ1101" s="705"/>
      <c r="AR1101" s="705"/>
      <c r="AS1101" s="705"/>
      <c r="AT1101" s="705"/>
      <c r="AU1101" s="705"/>
      <c r="AV1101" s="705"/>
      <c r="AW1101" s="705"/>
      <c r="AX1101" s="705"/>
      <c r="AY1101" s="705"/>
      <c r="AZ1101" s="705"/>
      <c r="BA1101" s="705"/>
      <c r="BB1101" s="705"/>
      <c r="BC1101" s="705"/>
      <c r="BD1101" s="705"/>
      <c r="BE1101" s="705"/>
      <c r="BF1101" s="705"/>
      <c r="BG1101" s="706"/>
    </row>
    <row r="1102" spans="2:86" ht="14.55" customHeight="1" x14ac:dyDescent="0.2">
      <c r="B1102" s="677" t="s">
        <v>1238</v>
      </c>
      <c r="C1102" s="678"/>
      <c r="D1102" s="659" t="s">
        <v>993</v>
      </c>
      <c r="E1102" s="660"/>
      <c r="F1102" s="660"/>
      <c r="G1102" s="660"/>
      <c r="H1102" s="671">
        <f ca="1">OFFSET('(6)定期点検調書'!$AA$13,L1098-1,0)</f>
        <v>0</v>
      </c>
      <c r="I1102" s="672"/>
      <c r="J1102" s="672"/>
      <c r="K1102" s="673"/>
      <c r="L1102" s="705"/>
      <c r="M1102" s="705"/>
      <c r="N1102" s="705"/>
      <c r="O1102" s="705"/>
      <c r="P1102" s="705"/>
      <c r="Q1102" s="705"/>
      <c r="R1102" s="705"/>
      <c r="S1102" s="705"/>
      <c r="T1102" s="705"/>
      <c r="U1102" s="705"/>
      <c r="V1102" s="705"/>
      <c r="W1102" s="705"/>
      <c r="X1102" s="705"/>
      <c r="Y1102" s="705"/>
      <c r="Z1102" s="705"/>
      <c r="AA1102" s="705"/>
      <c r="AB1102" s="705"/>
      <c r="AC1102" s="705"/>
      <c r="AD1102" s="706"/>
      <c r="AE1102" s="677" t="s">
        <v>1238</v>
      </c>
      <c r="AF1102" s="678"/>
      <c r="AG1102" s="659" t="s">
        <v>993</v>
      </c>
      <c r="AH1102" s="660"/>
      <c r="AI1102" s="660"/>
      <c r="AJ1102" s="660"/>
      <c r="AK1102" s="671">
        <f ca="1">OFFSET('(6)定期点検調書'!$AA$13,AO1098-1,0)</f>
        <v>0</v>
      </c>
      <c r="AL1102" s="672"/>
      <c r="AM1102" s="672"/>
      <c r="AN1102" s="673"/>
      <c r="AO1102" s="705"/>
      <c r="AP1102" s="705"/>
      <c r="AQ1102" s="705"/>
      <c r="AR1102" s="705"/>
      <c r="AS1102" s="705"/>
      <c r="AT1102" s="705"/>
      <c r="AU1102" s="705"/>
      <c r="AV1102" s="705"/>
      <c r="AW1102" s="705"/>
      <c r="AX1102" s="705"/>
      <c r="AY1102" s="705"/>
      <c r="AZ1102" s="705"/>
      <c r="BA1102" s="705"/>
      <c r="BB1102" s="705"/>
      <c r="BC1102" s="705"/>
      <c r="BD1102" s="705"/>
      <c r="BE1102" s="705"/>
      <c r="BF1102" s="705"/>
      <c r="BG1102" s="706"/>
    </row>
    <row r="1103" spans="2:86" ht="14.55" customHeight="1" x14ac:dyDescent="0.2">
      <c r="B1103" s="679"/>
      <c r="C1103" s="680"/>
      <c r="D1103" s="662"/>
      <c r="E1103" s="663"/>
      <c r="F1103" s="663"/>
      <c r="G1103" s="663"/>
      <c r="H1103" s="674"/>
      <c r="I1103" s="675"/>
      <c r="J1103" s="675"/>
      <c r="K1103" s="676"/>
      <c r="L1103" s="705"/>
      <c r="M1103" s="705"/>
      <c r="N1103" s="705"/>
      <c r="O1103" s="705"/>
      <c r="P1103" s="705"/>
      <c r="Q1103" s="705"/>
      <c r="R1103" s="705"/>
      <c r="S1103" s="705"/>
      <c r="T1103" s="705"/>
      <c r="U1103" s="705"/>
      <c r="V1103" s="705"/>
      <c r="W1103" s="705"/>
      <c r="X1103" s="705"/>
      <c r="Y1103" s="705"/>
      <c r="Z1103" s="705"/>
      <c r="AA1103" s="705"/>
      <c r="AB1103" s="705"/>
      <c r="AC1103" s="705"/>
      <c r="AD1103" s="706"/>
      <c r="AE1103" s="679"/>
      <c r="AF1103" s="680"/>
      <c r="AG1103" s="662"/>
      <c r="AH1103" s="663"/>
      <c r="AI1103" s="663"/>
      <c r="AJ1103" s="663"/>
      <c r="AK1103" s="674"/>
      <c r="AL1103" s="675"/>
      <c r="AM1103" s="675"/>
      <c r="AN1103" s="676"/>
      <c r="AO1103" s="705"/>
      <c r="AP1103" s="705"/>
      <c r="AQ1103" s="705"/>
      <c r="AR1103" s="705"/>
      <c r="AS1103" s="705"/>
      <c r="AT1103" s="705"/>
      <c r="AU1103" s="705"/>
      <c r="AV1103" s="705"/>
      <c r="AW1103" s="705"/>
      <c r="AX1103" s="705"/>
      <c r="AY1103" s="705"/>
      <c r="AZ1103" s="705"/>
      <c r="BA1103" s="705"/>
      <c r="BB1103" s="705"/>
      <c r="BC1103" s="705"/>
      <c r="BD1103" s="705"/>
      <c r="BE1103" s="705"/>
      <c r="BF1103" s="705"/>
      <c r="BG1103" s="706"/>
    </row>
    <row r="1104" spans="2:86" ht="14.55" customHeight="1" x14ac:dyDescent="0.2">
      <c r="B1104" s="679"/>
      <c r="C1104" s="680"/>
      <c r="D1104" s="659" t="s">
        <v>1239</v>
      </c>
      <c r="E1104" s="660"/>
      <c r="F1104" s="660"/>
      <c r="G1104" s="660"/>
      <c r="H1104" s="665">
        <f ca="1">OFFSET('(6)定期点検調書'!$AD$12,L1098-1,0)</f>
        <v>0</v>
      </c>
      <c r="I1104" s="666"/>
      <c r="J1104" s="666"/>
      <c r="K1104" s="667"/>
      <c r="L1104" s="705"/>
      <c r="M1104" s="705"/>
      <c r="N1104" s="705"/>
      <c r="O1104" s="705"/>
      <c r="P1104" s="705"/>
      <c r="Q1104" s="705"/>
      <c r="R1104" s="705"/>
      <c r="S1104" s="705"/>
      <c r="T1104" s="705"/>
      <c r="U1104" s="705"/>
      <c r="V1104" s="705"/>
      <c r="W1104" s="705"/>
      <c r="X1104" s="705"/>
      <c r="Y1104" s="705"/>
      <c r="Z1104" s="705"/>
      <c r="AA1104" s="705"/>
      <c r="AB1104" s="705"/>
      <c r="AC1104" s="705"/>
      <c r="AD1104" s="706"/>
      <c r="AE1104" s="679"/>
      <c r="AF1104" s="680"/>
      <c r="AG1104" s="659" t="s">
        <v>1239</v>
      </c>
      <c r="AH1104" s="660"/>
      <c r="AI1104" s="660"/>
      <c r="AJ1104" s="660"/>
      <c r="AK1104" s="665">
        <f ca="1">OFFSET('(6)定期点検調書'!$AD$12,AO1098-1,0)</f>
        <v>0</v>
      </c>
      <c r="AL1104" s="666"/>
      <c r="AM1104" s="666"/>
      <c r="AN1104" s="667"/>
      <c r="AO1104" s="705"/>
      <c r="AP1104" s="705"/>
      <c r="AQ1104" s="705"/>
      <c r="AR1104" s="705"/>
      <c r="AS1104" s="705"/>
      <c r="AT1104" s="705"/>
      <c r="AU1104" s="705"/>
      <c r="AV1104" s="705"/>
      <c r="AW1104" s="705"/>
      <c r="AX1104" s="705"/>
      <c r="AY1104" s="705"/>
      <c r="AZ1104" s="705"/>
      <c r="BA1104" s="705"/>
      <c r="BB1104" s="705"/>
      <c r="BC1104" s="705"/>
      <c r="BD1104" s="705"/>
      <c r="BE1104" s="705"/>
      <c r="BF1104" s="705"/>
      <c r="BG1104" s="706"/>
    </row>
    <row r="1105" spans="2:86" ht="14.55" customHeight="1" x14ac:dyDescent="0.2">
      <c r="B1105" s="681"/>
      <c r="C1105" s="682"/>
      <c r="D1105" s="662"/>
      <c r="E1105" s="663"/>
      <c r="F1105" s="663"/>
      <c r="G1105" s="663"/>
      <c r="H1105" s="668"/>
      <c r="I1105" s="669"/>
      <c r="J1105" s="669"/>
      <c r="K1105" s="670"/>
      <c r="L1105" s="705"/>
      <c r="M1105" s="705"/>
      <c r="N1105" s="705"/>
      <c r="O1105" s="705"/>
      <c r="P1105" s="705"/>
      <c r="Q1105" s="705"/>
      <c r="R1105" s="705"/>
      <c r="S1105" s="705"/>
      <c r="T1105" s="705"/>
      <c r="U1105" s="705"/>
      <c r="V1105" s="705"/>
      <c r="W1105" s="705"/>
      <c r="X1105" s="705"/>
      <c r="Y1105" s="705"/>
      <c r="Z1105" s="705"/>
      <c r="AA1105" s="705"/>
      <c r="AB1105" s="705"/>
      <c r="AC1105" s="705"/>
      <c r="AD1105" s="706"/>
      <c r="AE1105" s="681"/>
      <c r="AF1105" s="682"/>
      <c r="AG1105" s="662"/>
      <c r="AH1105" s="663"/>
      <c r="AI1105" s="663"/>
      <c r="AJ1105" s="663"/>
      <c r="AK1105" s="668"/>
      <c r="AL1105" s="669"/>
      <c r="AM1105" s="669"/>
      <c r="AN1105" s="670"/>
      <c r="AO1105" s="705"/>
      <c r="AP1105" s="705"/>
      <c r="AQ1105" s="705"/>
      <c r="AR1105" s="705"/>
      <c r="AS1105" s="705"/>
      <c r="AT1105" s="705"/>
      <c r="AU1105" s="705"/>
      <c r="AV1105" s="705"/>
      <c r="AW1105" s="705"/>
      <c r="AX1105" s="705"/>
      <c r="AY1105" s="705"/>
      <c r="AZ1105" s="705"/>
      <c r="BA1105" s="705"/>
      <c r="BB1105" s="705"/>
      <c r="BC1105" s="705"/>
      <c r="BD1105" s="705"/>
      <c r="BE1105" s="705"/>
      <c r="BF1105" s="705"/>
      <c r="BG1105" s="706"/>
    </row>
    <row r="1106" spans="2:86" ht="28.95" customHeight="1" x14ac:dyDescent="0.2">
      <c r="B1106" s="716" t="s">
        <v>995</v>
      </c>
      <c r="C1106" s="717"/>
      <c r="D1106" s="717"/>
      <c r="E1106" s="717"/>
      <c r="F1106" s="717"/>
      <c r="G1106" s="718"/>
      <c r="H1106" s="709">
        <f ca="1">OFFSET('(6)定期点検調書'!$AK$12,L1098-1,0)</f>
        <v>0</v>
      </c>
      <c r="I1106" s="710"/>
      <c r="J1106" s="710"/>
      <c r="K1106" s="711"/>
      <c r="L1106" s="705"/>
      <c r="M1106" s="705"/>
      <c r="N1106" s="705"/>
      <c r="O1106" s="705"/>
      <c r="P1106" s="705"/>
      <c r="Q1106" s="705"/>
      <c r="R1106" s="705"/>
      <c r="S1106" s="705"/>
      <c r="T1106" s="705"/>
      <c r="U1106" s="705"/>
      <c r="V1106" s="705"/>
      <c r="W1106" s="705"/>
      <c r="X1106" s="705"/>
      <c r="Y1106" s="705"/>
      <c r="Z1106" s="705"/>
      <c r="AA1106" s="705"/>
      <c r="AB1106" s="705"/>
      <c r="AC1106" s="705"/>
      <c r="AD1106" s="706"/>
      <c r="AE1106" s="716" t="s">
        <v>995</v>
      </c>
      <c r="AF1106" s="717"/>
      <c r="AG1106" s="717"/>
      <c r="AH1106" s="717"/>
      <c r="AI1106" s="717"/>
      <c r="AJ1106" s="718"/>
      <c r="AK1106" s="709">
        <f ca="1">OFFSET('(6)定期点検調書'!$AK$12,AO1098-1,0)</f>
        <v>0</v>
      </c>
      <c r="AL1106" s="710"/>
      <c r="AM1106" s="710"/>
      <c r="AN1106" s="711"/>
      <c r="AO1106" s="705"/>
      <c r="AP1106" s="705"/>
      <c r="AQ1106" s="705"/>
      <c r="AR1106" s="705"/>
      <c r="AS1106" s="705"/>
      <c r="AT1106" s="705"/>
      <c r="AU1106" s="705"/>
      <c r="AV1106" s="705"/>
      <c r="AW1106" s="705"/>
      <c r="AX1106" s="705"/>
      <c r="AY1106" s="705"/>
      <c r="AZ1106" s="705"/>
      <c r="BA1106" s="705"/>
      <c r="BB1106" s="705"/>
      <c r="BC1106" s="705"/>
      <c r="BD1106" s="705"/>
      <c r="BE1106" s="705"/>
      <c r="BF1106" s="705"/>
      <c r="BG1106" s="706"/>
    </row>
    <row r="1107" spans="2:86" ht="14.55" customHeight="1" x14ac:dyDescent="0.2">
      <c r="B1107" s="677" t="s">
        <v>1240</v>
      </c>
      <c r="C1107" s="661"/>
      <c r="D1107" s="659" t="s">
        <v>994</v>
      </c>
      <c r="E1107" s="660"/>
      <c r="F1107" s="660"/>
      <c r="G1107" s="661"/>
      <c r="H1107" s="699" t="str">
        <f ca="1">OFFSET('(6)定期点検調書'!$BY$12,L1098-1,0)</f>
        <v/>
      </c>
      <c r="I1107" s="700"/>
      <c r="J1107" s="700"/>
      <c r="K1107" s="714"/>
      <c r="L1107" s="705"/>
      <c r="M1107" s="705"/>
      <c r="N1107" s="705"/>
      <c r="O1107" s="705"/>
      <c r="P1107" s="705"/>
      <c r="Q1107" s="705"/>
      <c r="R1107" s="705"/>
      <c r="S1107" s="705"/>
      <c r="T1107" s="705"/>
      <c r="U1107" s="705"/>
      <c r="V1107" s="705"/>
      <c r="W1107" s="705"/>
      <c r="X1107" s="705"/>
      <c r="Y1107" s="705"/>
      <c r="Z1107" s="705"/>
      <c r="AA1107" s="705"/>
      <c r="AB1107" s="705"/>
      <c r="AC1107" s="705"/>
      <c r="AD1107" s="706"/>
      <c r="AE1107" s="677" t="s">
        <v>1240</v>
      </c>
      <c r="AF1107" s="661"/>
      <c r="AG1107" s="659" t="s">
        <v>994</v>
      </c>
      <c r="AH1107" s="660"/>
      <c r="AI1107" s="660"/>
      <c r="AJ1107" s="661"/>
      <c r="AK1107" s="699" t="str">
        <f ca="1">OFFSET('(6)定期点検調書'!$BY$12,AO1098-1,0)</f>
        <v/>
      </c>
      <c r="AL1107" s="700"/>
      <c r="AM1107" s="700"/>
      <c r="AN1107" s="714"/>
      <c r="AO1107" s="705"/>
      <c r="AP1107" s="705"/>
      <c r="AQ1107" s="705"/>
      <c r="AR1107" s="705"/>
      <c r="AS1107" s="705"/>
      <c r="AT1107" s="705"/>
      <c r="AU1107" s="705"/>
      <c r="AV1107" s="705"/>
      <c r="AW1107" s="705"/>
      <c r="AX1107" s="705"/>
      <c r="AY1107" s="705"/>
      <c r="AZ1107" s="705"/>
      <c r="BA1107" s="705"/>
      <c r="BB1107" s="705"/>
      <c r="BC1107" s="705"/>
      <c r="BD1107" s="705"/>
      <c r="BE1107" s="705"/>
      <c r="BF1107" s="705"/>
      <c r="BG1107" s="706"/>
    </row>
    <row r="1108" spans="2:86" ht="14.55" customHeight="1" x14ac:dyDescent="0.2">
      <c r="B1108" s="712"/>
      <c r="C1108" s="713"/>
      <c r="D1108" s="662"/>
      <c r="E1108" s="663"/>
      <c r="F1108" s="663"/>
      <c r="G1108" s="664"/>
      <c r="H1108" s="701"/>
      <c r="I1108" s="702"/>
      <c r="J1108" s="702"/>
      <c r="K1108" s="715"/>
      <c r="L1108" s="705"/>
      <c r="M1108" s="705"/>
      <c r="N1108" s="705"/>
      <c r="O1108" s="705"/>
      <c r="P1108" s="705"/>
      <c r="Q1108" s="705"/>
      <c r="R1108" s="705"/>
      <c r="S1108" s="705"/>
      <c r="T1108" s="705"/>
      <c r="U1108" s="705"/>
      <c r="V1108" s="705"/>
      <c r="W1108" s="705"/>
      <c r="X1108" s="705"/>
      <c r="Y1108" s="705"/>
      <c r="Z1108" s="705"/>
      <c r="AA1108" s="705"/>
      <c r="AB1108" s="705"/>
      <c r="AC1108" s="705"/>
      <c r="AD1108" s="706"/>
      <c r="AE1108" s="712"/>
      <c r="AF1108" s="713"/>
      <c r="AG1108" s="662"/>
      <c r="AH1108" s="663"/>
      <c r="AI1108" s="663"/>
      <c r="AJ1108" s="664"/>
      <c r="AK1108" s="701"/>
      <c r="AL1108" s="702"/>
      <c r="AM1108" s="702"/>
      <c r="AN1108" s="715"/>
      <c r="AO1108" s="705"/>
      <c r="AP1108" s="705"/>
      <c r="AQ1108" s="705"/>
      <c r="AR1108" s="705"/>
      <c r="AS1108" s="705"/>
      <c r="AT1108" s="705"/>
      <c r="AU1108" s="705"/>
      <c r="AV1108" s="705"/>
      <c r="AW1108" s="705"/>
      <c r="AX1108" s="705"/>
      <c r="AY1108" s="705"/>
      <c r="AZ1108" s="705"/>
      <c r="BA1108" s="705"/>
      <c r="BB1108" s="705"/>
      <c r="BC1108" s="705"/>
      <c r="BD1108" s="705"/>
      <c r="BE1108" s="705"/>
      <c r="BF1108" s="705"/>
      <c r="BG1108" s="706"/>
    </row>
    <row r="1109" spans="2:86" ht="14.55" customHeight="1" x14ac:dyDescent="0.2">
      <c r="B1109" s="712"/>
      <c r="C1109" s="713"/>
      <c r="D1109" s="659" t="s">
        <v>1186</v>
      </c>
      <c r="E1109" s="660"/>
      <c r="F1109" s="660"/>
      <c r="G1109" s="661"/>
      <c r="H1109" s="665">
        <f ca="1">OFFSET('(6)定期点検調書'!$BC$12,L1098-1,0)</f>
        <v>0</v>
      </c>
      <c r="I1109" s="666"/>
      <c r="J1109" s="666"/>
      <c r="K1109" s="667"/>
      <c r="L1109" s="705"/>
      <c r="M1109" s="705"/>
      <c r="N1109" s="705"/>
      <c r="O1109" s="705"/>
      <c r="P1109" s="705"/>
      <c r="Q1109" s="705"/>
      <c r="R1109" s="705"/>
      <c r="S1109" s="705"/>
      <c r="T1109" s="705"/>
      <c r="U1109" s="705"/>
      <c r="V1109" s="705"/>
      <c r="W1109" s="705"/>
      <c r="X1109" s="705"/>
      <c r="Y1109" s="705"/>
      <c r="Z1109" s="705"/>
      <c r="AA1109" s="705"/>
      <c r="AB1109" s="705"/>
      <c r="AC1109" s="705"/>
      <c r="AD1109" s="706"/>
      <c r="AE1109" s="712"/>
      <c r="AF1109" s="713"/>
      <c r="AG1109" s="659" t="s">
        <v>1186</v>
      </c>
      <c r="AH1109" s="660"/>
      <c r="AI1109" s="660"/>
      <c r="AJ1109" s="661"/>
      <c r="AK1109" s="665">
        <f ca="1">OFFSET('(6)定期点検調書'!$BC$12,AO1098-1,0)</f>
        <v>0</v>
      </c>
      <c r="AL1109" s="666"/>
      <c r="AM1109" s="666"/>
      <c r="AN1109" s="667"/>
      <c r="AO1109" s="705"/>
      <c r="AP1109" s="705"/>
      <c r="AQ1109" s="705"/>
      <c r="AR1109" s="705"/>
      <c r="AS1109" s="705"/>
      <c r="AT1109" s="705"/>
      <c r="AU1109" s="705"/>
      <c r="AV1109" s="705"/>
      <c r="AW1109" s="705"/>
      <c r="AX1109" s="705"/>
      <c r="AY1109" s="705"/>
      <c r="AZ1109" s="705"/>
      <c r="BA1109" s="705"/>
      <c r="BB1109" s="705"/>
      <c r="BC1109" s="705"/>
      <c r="BD1109" s="705"/>
      <c r="BE1109" s="705"/>
      <c r="BF1109" s="705"/>
      <c r="BG1109" s="706"/>
    </row>
    <row r="1110" spans="2:86" ht="14.55" customHeight="1" x14ac:dyDescent="0.2">
      <c r="B1110" s="712"/>
      <c r="C1110" s="713"/>
      <c r="D1110" s="662"/>
      <c r="E1110" s="663"/>
      <c r="F1110" s="663"/>
      <c r="G1110" s="664"/>
      <c r="H1110" s="668"/>
      <c r="I1110" s="669"/>
      <c r="J1110" s="669"/>
      <c r="K1110" s="670"/>
      <c r="L1110" s="705"/>
      <c r="M1110" s="705"/>
      <c r="N1110" s="705"/>
      <c r="O1110" s="705"/>
      <c r="P1110" s="705"/>
      <c r="Q1110" s="705"/>
      <c r="R1110" s="705"/>
      <c r="S1110" s="705"/>
      <c r="T1110" s="705"/>
      <c r="U1110" s="705"/>
      <c r="V1110" s="705"/>
      <c r="W1110" s="705"/>
      <c r="X1110" s="705"/>
      <c r="Y1110" s="705"/>
      <c r="Z1110" s="705"/>
      <c r="AA1110" s="705"/>
      <c r="AB1110" s="705"/>
      <c r="AC1110" s="705"/>
      <c r="AD1110" s="706"/>
      <c r="AE1110" s="712"/>
      <c r="AF1110" s="713"/>
      <c r="AG1110" s="662"/>
      <c r="AH1110" s="663"/>
      <c r="AI1110" s="663"/>
      <c r="AJ1110" s="664"/>
      <c r="AK1110" s="668"/>
      <c r="AL1110" s="669"/>
      <c r="AM1110" s="669"/>
      <c r="AN1110" s="670"/>
      <c r="AO1110" s="705"/>
      <c r="AP1110" s="705"/>
      <c r="AQ1110" s="705"/>
      <c r="AR1110" s="705"/>
      <c r="AS1110" s="705"/>
      <c r="AT1110" s="705"/>
      <c r="AU1110" s="705"/>
      <c r="AV1110" s="705"/>
      <c r="AW1110" s="705"/>
      <c r="AX1110" s="705"/>
      <c r="AY1110" s="705"/>
      <c r="AZ1110" s="705"/>
      <c r="BA1110" s="705"/>
      <c r="BB1110" s="705"/>
      <c r="BC1110" s="705"/>
      <c r="BD1110" s="705"/>
      <c r="BE1110" s="705"/>
      <c r="BF1110" s="705"/>
      <c r="BG1110" s="706"/>
    </row>
    <row r="1111" spans="2:86" ht="14.55" customHeight="1" x14ac:dyDescent="0.2">
      <c r="B1111" s="712"/>
      <c r="C1111" s="713"/>
      <c r="D1111" s="659" t="s">
        <v>1187</v>
      </c>
      <c r="E1111" s="660"/>
      <c r="F1111" s="660"/>
      <c r="G1111" s="661"/>
      <c r="H1111" s="665">
        <f ca="1">OFFSET('(6)定期点検調書'!$BF$12,L1098-1,0)</f>
        <v>0</v>
      </c>
      <c r="I1111" s="666"/>
      <c r="J1111" s="666"/>
      <c r="K1111" s="667"/>
      <c r="L1111" s="705"/>
      <c r="M1111" s="705"/>
      <c r="N1111" s="705"/>
      <c r="O1111" s="705"/>
      <c r="P1111" s="705"/>
      <c r="Q1111" s="705"/>
      <c r="R1111" s="705"/>
      <c r="S1111" s="705"/>
      <c r="T1111" s="705"/>
      <c r="U1111" s="705"/>
      <c r="V1111" s="705"/>
      <c r="W1111" s="705"/>
      <c r="X1111" s="705"/>
      <c r="Y1111" s="705"/>
      <c r="Z1111" s="705"/>
      <c r="AA1111" s="705"/>
      <c r="AB1111" s="705"/>
      <c r="AC1111" s="705"/>
      <c r="AD1111" s="706"/>
      <c r="AE1111" s="712"/>
      <c r="AF1111" s="713"/>
      <c r="AG1111" s="659" t="s">
        <v>1187</v>
      </c>
      <c r="AH1111" s="660"/>
      <c r="AI1111" s="660"/>
      <c r="AJ1111" s="661"/>
      <c r="AK1111" s="665">
        <f ca="1">OFFSET('(6)定期点検調書'!$BF$12,AO1098-1,0)</f>
        <v>0</v>
      </c>
      <c r="AL1111" s="666"/>
      <c r="AM1111" s="666"/>
      <c r="AN1111" s="667"/>
      <c r="AO1111" s="705"/>
      <c r="AP1111" s="705"/>
      <c r="AQ1111" s="705"/>
      <c r="AR1111" s="705"/>
      <c r="AS1111" s="705"/>
      <c r="AT1111" s="705"/>
      <c r="AU1111" s="705"/>
      <c r="AV1111" s="705"/>
      <c r="AW1111" s="705"/>
      <c r="AX1111" s="705"/>
      <c r="AY1111" s="705"/>
      <c r="AZ1111" s="705"/>
      <c r="BA1111" s="705"/>
      <c r="BB1111" s="705"/>
      <c r="BC1111" s="705"/>
      <c r="BD1111" s="705"/>
      <c r="BE1111" s="705"/>
      <c r="BF1111" s="705"/>
      <c r="BG1111" s="706"/>
    </row>
    <row r="1112" spans="2:86" ht="14.55" customHeight="1" x14ac:dyDescent="0.2">
      <c r="B1112" s="662"/>
      <c r="C1112" s="664"/>
      <c r="D1112" s="662"/>
      <c r="E1112" s="663"/>
      <c r="F1112" s="663"/>
      <c r="G1112" s="664"/>
      <c r="H1112" s="668"/>
      <c r="I1112" s="669"/>
      <c r="J1112" s="669"/>
      <c r="K1112" s="670"/>
      <c r="L1112" s="707"/>
      <c r="M1112" s="707"/>
      <c r="N1112" s="707"/>
      <c r="O1112" s="707"/>
      <c r="P1112" s="707"/>
      <c r="Q1112" s="707"/>
      <c r="R1112" s="707"/>
      <c r="S1112" s="707"/>
      <c r="T1112" s="707"/>
      <c r="U1112" s="707"/>
      <c r="V1112" s="707"/>
      <c r="W1112" s="707"/>
      <c r="X1112" s="707"/>
      <c r="Y1112" s="707"/>
      <c r="Z1112" s="707"/>
      <c r="AA1112" s="707"/>
      <c r="AB1112" s="707"/>
      <c r="AC1112" s="707"/>
      <c r="AD1112" s="708"/>
      <c r="AE1112" s="662"/>
      <c r="AF1112" s="664"/>
      <c r="AG1112" s="662"/>
      <c r="AH1112" s="663"/>
      <c r="AI1112" s="663"/>
      <c r="AJ1112" s="664"/>
      <c r="AK1112" s="668"/>
      <c r="AL1112" s="669"/>
      <c r="AM1112" s="669"/>
      <c r="AN1112" s="670"/>
      <c r="AO1112" s="707"/>
      <c r="AP1112" s="707"/>
      <c r="AQ1112" s="707"/>
      <c r="AR1112" s="707"/>
      <c r="AS1112" s="707"/>
      <c r="AT1112" s="707"/>
      <c r="AU1112" s="707"/>
      <c r="AV1112" s="707"/>
      <c r="AW1112" s="707"/>
      <c r="AX1112" s="707"/>
      <c r="AY1112" s="707"/>
      <c r="AZ1112" s="707"/>
      <c r="BA1112" s="707"/>
      <c r="BB1112" s="707"/>
      <c r="BC1112" s="707"/>
      <c r="BD1112" s="707"/>
      <c r="BE1112" s="707"/>
      <c r="BF1112" s="707"/>
      <c r="BG1112" s="708"/>
    </row>
    <row r="1113" spans="2:86" ht="14.55" customHeight="1" x14ac:dyDescent="0.2">
      <c r="B1113" s="683" t="s">
        <v>1241</v>
      </c>
      <c r="C1113" s="683"/>
      <c r="D1113" s="683"/>
      <c r="E1113" s="683"/>
      <c r="F1113" s="683"/>
      <c r="G1113" s="683"/>
      <c r="H1113" s="699" t="str">
        <f ca="1">IF(OFFSET('(6)定期点検調書'!$AR$12,L1098-1,0)="","",OFFSET('(6)定期点検調書'!$AQ$12,L1098-1,0)&amp;TEXT(OFFSET('(6)定期点検調書'!$AR$12,L1098-1,0),"0.0")&amp;OFFSET('(6)定期点検調書'!$AT$12,L1098-1,0))  &amp;  IF(OFFSET('(6)定期点検調書'!$AV$12,L1098-1,0)="","","／"&amp;OFFSET('(6)定期点検調書'!$AU$12,L1098-1,0)&amp;TEXT(OFFSET('(6)定期点検調書'!$AV$12,L1098-1,0),"0.0")&amp;OFFSET('(6)定期点検調書'!$AX$12,L1098-1,0))  &amp;  IF(OFFSET('(6)定期点検調書'!$AZ$12,L1098-1,0)="","","／"&amp;OFFSET('(6)定期点検調書'!$AY$12,L1098-1,0)&amp;TEXT(OFFSET('(6)定期点検調書'!$AZ$12,L1098-1,0),"0.0")&amp;OFFSET('(6)定期点検調書'!$BB$12,L1098-1,0))</f>
        <v/>
      </c>
      <c r="I1113" s="700"/>
      <c r="J1113" s="700"/>
      <c r="K1113" s="700"/>
      <c r="L1113" s="700"/>
      <c r="M1113" s="700"/>
      <c r="N1113" s="700"/>
      <c r="O1113" s="700"/>
      <c r="P1113" s="685" t="s">
        <v>1243</v>
      </c>
      <c r="Q1113" s="685"/>
      <c r="R1113" s="685"/>
      <c r="S1113" s="685"/>
      <c r="T1113" s="685"/>
      <c r="U1113" s="685"/>
      <c r="V1113" s="685"/>
      <c r="W1113" s="686" t="str">
        <f ca="1">OFFSET('(6)定期点検調書'!$F$12,L1098-1,0)</f>
        <v/>
      </c>
      <c r="X1113" s="687"/>
      <c r="Y1113" s="687"/>
      <c r="Z1113" s="687"/>
      <c r="AA1113" s="687"/>
      <c r="AB1113" s="687"/>
      <c r="AC1113" s="687"/>
      <c r="AD1113" s="688"/>
      <c r="AE1113" s="683" t="s">
        <v>1241</v>
      </c>
      <c r="AF1113" s="683"/>
      <c r="AG1113" s="683"/>
      <c r="AH1113" s="683"/>
      <c r="AI1113" s="683"/>
      <c r="AJ1113" s="683"/>
      <c r="AK1113" s="699" t="str">
        <f ca="1">IF(OFFSET('(6)定期点検調書'!$AR$12,AO1098-1,0)="","",OFFSET('(6)定期点検調書'!$AQ$12,AO1098-1,0)&amp;TEXT(OFFSET('(6)定期点検調書'!$AR$12,AO1098-1,0),"0.0")&amp;OFFSET('(6)定期点検調書'!$AT$12,AO1098-1,0))  &amp;  IF(OFFSET('(6)定期点検調書'!$AV$12,AO1098-1,0)="","","／"&amp;OFFSET('(6)定期点検調書'!$AU$12,AO1098-1,0)&amp;TEXT(OFFSET('(6)定期点検調書'!$AV$12,AO1098-1,0),"0.0")&amp;OFFSET('(6)定期点検調書'!$AX$12,AO1098-1,0))  &amp;  IF(OFFSET('(6)定期点検調書'!$AZ$12,AO1098-1,0)="","","／"&amp;OFFSET('(6)定期点検調書'!$AY$12,AO1098-1,0)&amp;TEXT(OFFSET('(6)定期点検調書'!$AZ$12,AO1098-1,0),"0.0")&amp;OFFSET('(6)定期点検調書'!$BB$12,AO1098-1,0))</f>
        <v/>
      </c>
      <c r="AL1113" s="700"/>
      <c r="AM1113" s="700"/>
      <c r="AN1113" s="700"/>
      <c r="AO1113" s="700"/>
      <c r="AP1113" s="700"/>
      <c r="AQ1113" s="700"/>
      <c r="AR1113" s="700"/>
      <c r="AS1113" s="685" t="s">
        <v>1243</v>
      </c>
      <c r="AT1113" s="685"/>
      <c r="AU1113" s="685"/>
      <c r="AV1113" s="685"/>
      <c r="AW1113" s="685"/>
      <c r="AX1113" s="685"/>
      <c r="AY1113" s="685"/>
      <c r="AZ1113" s="686" t="str">
        <f ca="1">OFFSET('(6)定期点検調書'!$F$12,AO1098-1,0)</f>
        <v/>
      </c>
      <c r="BA1113" s="687"/>
      <c r="BB1113" s="687"/>
      <c r="BC1113" s="687"/>
      <c r="BD1113" s="687"/>
      <c r="BE1113" s="687"/>
      <c r="BF1113" s="687"/>
      <c r="BG1113" s="688"/>
    </row>
    <row r="1114" spans="2:86" ht="14.55" customHeight="1" x14ac:dyDescent="0.2">
      <c r="B1114" s="683"/>
      <c r="C1114" s="683"/>
      <c r="D1114" s="683"/>
      <c r="E1114" s="683"/>
      <c r="F1114" s="683"/>
      <c r="G1114" s="683"/>
      <c r="H1114" s="701"/>
      <c r="I1114" s="702"/>
      <c r="J1114" s="702"/>
      <c r="K1114" s="702"/>
      <c r="L1114" s="702"/>
      <c r="M1114" s="702"/>
      <c r="N1114" s="702"/>
      <c r="O1114" s="702"/>
      <c r="P1114" s="685"/>
      <c r="Q1114" s="685"/>
      <c r="R1114" s="685"/>
      <c r="S1114" s="685"/>
      <c r="T1114" s="685"/>
      <c r="U1114" s="685"/>
      <c r="V1114" s="685"/>
      <c r="W1114" s="689"/>
      <c r="X1114" s="690"/>
      <c r="Y1114" s="690"/>
      <c r="Z1114" s="690"/>
      <c r="AA1114" s="690"/>
      <c r="AB1114" s="690"/>
      <c r="AC1114" s="690"/>
      <c r="AD1114" s="691"/>
      <c r="AE1114" s="683"/>
      <c r="AF1114" s="683"/>
      <c r="AG1114" s="683"/>
      <c r="AH1114" s="683"/>
      <c r="AI1114" s="683"/>
      <c r="AJ1114" s="683"/>
      <c r="AK1114" s="701"/>
      <c r="AL1114" s="702"/>
      <c r="AM1114" s="702"/>
      <c r="AN1114" s="702"/>
      <c r="AO1114" s="702"/>
      <c r="AP1114" s="702"/>
      <c r="AQ1114" s="702"/>
      <c r="AR1114" s="702"/>
      <c r="AS1114" s="685"/>
      <c r="AT1114" s="685"/>
      <c r="AU1114" s="685"/>
      <c r="AV1114" s="685"/>
      <c r="AW1114" s="685"/>
      <c r="AX1114" s="685"/>
      <c r="AY1114" s="685"/>
      <c r="AZ1114" s="689"/>
      <c r="BA1114" s="690"/>
      <c r="BB1114" s="690"/>
      <c r="BC1114" s="690"/>
      <c r="BD1114" s="690"/>
      <c r="BE1114" s="690"/>
      <c r="BF1114" s="690"/>
      <c r="BG1114" s="691"/>
    </row>
    <row r="1115" spans="2:86" ht="14.55" customHeight="1" x14ac:dyDescent="0.2">
      <c r="B1115" s="659" t="s">
        <v>1242</v>
      </c>
      <c r="C1115" s="660"/>
      <c r="D1115" s="660"/>
      <c r="E1115" s="660"/>
      <c r="F1115" s="660"/>
      <c r="G1115" s="661"/>
      <c r="H1115" s="671"/>
      <c r="I1115" s="672"/>
      <c r="J1115" s="672"/>
      <c r="K1115" s="672"/>
      <c r="L1115" s="672"/>
      <c r="M1115" s="672"/>
      <c r="N1115" s="672"/>
      <c r="O1115" s="672"/>
      <c r="P1115" s="692" t="s">
        <v>996</v>
      </c>
      <c r="Q1115" s="692"/>
      <c r="R1115" s="692"/>
      <c r="S1115" s="692"/>
      <c r="T1115" s="692"/>
      <c r="U1115" s="692"/>
      <c r="V1115" s="692"/>
      <c r="W1115" s="693"/>
      <c r="X1115" s="694"/>
      <c r="Y1115" s="694"/>
      <c r="Z1115" s="694"/>
      <c r="AA1115" s="694"/>
      <c r="AB1115" s="694"/>
      <c r="AC1115" s="694"/>
      <c r="AD1115" s="695"/>
      <c r="AE1115" s="659" t="s">
        <v>1242</v>
      </c>
      <c r="AF1115" s="660"/>
      <c r="AG1115" s="660"/>
      <c r="AH1115" s="660"/>
      <c r="AI1115" s="660"/>
      <c r="AJ1115" s="661"/>
      <c r="AK1115" s="671"/>
      <c r="AL1115" s="672"/>
      <c r="AM1115" s="672"/>
      <c r="AN1115" s="672"/>
      <c r="AO1115" s="672"/>
      <c r="AP1115" s="672"/>
      <c r="AQ1115" s="672"/>
      <c r="AR1115" s="672"/>
      <c r="AS1115" s="692" t="s">
        <v>996</v>
      </c>
      <c r="AT1115" s="692"/>
      <c r="AU1115" s="692"/>
      <c r="AV1115" s="692"/>
      <c r="AW1115" s="692"/>
      <c r="AX1115" s="692"/>
      <c r="AY1115" s="692"/>
      <c r="AZ1115" s="693"/>
      <c r="BA1115" s="694"/>
      <c r="BB1115" s="694"/>
      <c r="BC1115" s="694"/>
      <c r="BD1115" s="694"/>
      <c r="BE1115" s="694"/>
      <c r="BF1115" s="694"/>
      <c r="BG1115" s="695"/>
    </row>
    <row r="1116" spans="2:86" ht="14.55" customHeight="1" x14ac:dyDescent="0.2">
      <c r="B1116" s="662"/>
      <c r="C1116" s="663"/>
      <c r="D1116" s="663"/>
      <c r="E1116" s="663"/>
      <c r="F1116" s="663"/>
      <c r="G1116" s="664"/>
      <c r="H1116" s="674"/>
      <c r="I1116" s="675"/>
      <c r="J1116" s="675"/>
      <c r="K1116" s="675"/>
      <c r="L1116" s="675"/>
      <c r="M1116" s="675"/>
      <c r="N1116" s="675"/>
      <c r="O1116" s="675"/>
      <c r="P1116" s="692"/>
      <c r="Q1116" s="692"/>
      <c r="R1116" s="692"/>
      <c r="S1116" s="692"/>
      <c r="T1116" s="692"/>
      <c r="U1116" s="692"/>
      <c r="V1116" s="692"/>
      <c r="W1116" s="696"/>
      <c r="X1116" s="697"/>
      <c r="Y1116" s="697"/>
      <c r="Z1116" s="697"/>
      <c r="AA1116" s="697"/>
      <c r="AB1116" s="697"/>
      <c r="AC1116" s="697"/>
      <c r="AD1116" s="698"/>
      <c r="AE1116" s="662"/>
      <c r="AF1116" s="663"/>
      <c r="AG1116" s="663"/>
      <c r="AH1116" s="663"/>
      <c r="AI1116" s="663"/>
      <c r="AJ1116" s="664"/>
      <c r="AK1116" s="674"/>
      <c r="AL1116" s="675"/>
      <c r="AM1116" s="675"/>
      <c r="AN1116" s="675"/>
      <c r="AO1116" s="675"/>
      <c r="AP1116" s="675"/>
      <c r="AQ1116" s="675"/>
      <c r="AR1116" s="675"/>
      <c r="AS1116" s="692"/>
      <c r="AT1116" s="692"/>
      <c r="AU1116" s="692"/>
      <c r="AV1116" s="692"/>
      <c r="AW1116" s="692"/>
      <c r="AX1116" s="692"/>
      <c r="AY1116" s="692"/>
      <c r="AZ1116" s="696"/>
      <c r="BA1116" s="697"/>
      <c r="BB1116" s="697"/>
      <c r="BC1116" s="697"/>
      <c r="BD1116" s="697"/>
      <c r="BE1116" s="697"/>
      <c r="BF1116" s="697"/>
      <c r="BG1116" s="698"/>
    </row>
    <row r="1117" spans="2:86" ht="19.5" customHeight="1" x14ac:dyDescent="0.2">
      <c r="B1117" s="683" t="s">
        <v>79</v>
      </c>
      <c r="C1117" s="683"/>
      <c r="D1117" s="683"/>
      <c r="E1117" s="683"/>
      <c r="F1117" s="683"/>
      <c r="G1117" s="683"/>
      <c r="H1117" s="684">
        <f ca="1">OFFSET('(6)定期点検調書'!$CA$12,L1098-1,0)</f>
        <v>0</v>
      </c>
      <c r="I1117" s="684"/>
      <c r="J1117" s="684"/>
      <c r="K1117" s="684"/>
      <c r="L1117" s="684"/>
      <c r="M1117" s="684"/>
      <c r="N1117" s="684"/>
      <c r="O1117" s="684"/>
      <c r="P1117" s="684"/>
      <c r="Q1117" s="684"/>
      <c r="R1117" s="684"/>
      <c r="S1117" s="684"/>
      <c r="T1117" s="684"/>
      <c r="U1117" s="684"/>
      <c r="V1117" s="684"/>
      <c r="W1117" s="684"/>
      <c r="X1117" s="684"/>
      <c r="Y1117" s="684"/>
      <c r="Z1117" s="684"/>
      <c r="AA1117" s="684"/>
      <c r="AB1117" s="684"/>
      <c r="AC1117" s="684"/>
      <c r="AD1117" s="684"/>
      <c r="AE1117" s="683" t="s">
        <v>79</v>
      </c>
      <c r="AF1117" s="683"/>
      <c r="AG1117" s="683"/>
      <c r="AH1117" s="683"/>
      <c r="AI1117" s="683"/>
      <c r="AJ1117" s="683"/>
      <c r="AK1117" s="684">
        <f ca="1">OFFSET('(6)定期点検調書'!$CA$12,AO1098-1,0)</f>
        <v>0</v>
      </c>
      <c r="AL1117" s="684"/>
      <c r="AM1117" s="684"/>
      <c r="AN1117" s="684"/>
      <c r="AO1117" s="684"/>
      <c r="AP1117" s="684"/>
      <c r="AQ1117" s="684"/>
      <c r="AR1117" s="684"/>
      <c r="AS1117" s="684"/>
      <c r="AT1117" s="684"/>
      <c r="AU1117" s="684"/>
      <c r="AV1117" s="684"/>
      <c r="AW1117" s="684"/>
      <c r="AX1117" s="684"/>
      <c r="AY1117" s="684"/>
      <c r="AZ1117" s="684"/>
      <c r="BA1117" s="684"/>
      <c r="BB1117" s="684"/>
      <c r="BC1117" s="684"/>
      <c r="BD1117" s="684"/>
      <c r="BE1117" s="684"/>
      <c r="BF1117" s="684"/>
      <c r="BG1117" s="684"/>
      <c r="CH1117" s="473"/>
    </row>
    <row r="1118" spans="2:86" ht="19.5" customHeight="1" x14ac:dyDescent="0.2">
      <c r="B1118" s="683"/>
      <c r="C1118" s="683"/>
      <c r="D1118" s="683"/>
      <c r="E1118" s="683"/>
      <c r="F1118" s="683"/>
      <c r="G1118" s="683"/>
      <c r="H1118" s="684"/>
      <c r="I1118" s="684"/>
      <c r="J1118" s="684"/>
      <c r="K1118" s="684"/>
      <c r="L1118" s="684"/>
      <c r="M1118" s="684"/>
      <c r="N1118" s="684"/>
      <c r="O1118" s="684"/>
      <c r="P1118" s="684"/>
      <c r="Q1118" s="684"/>
      <c r="R1118" s="684"/>
      <c r="S1118" s="684"/>
      <c r="T1118" s="684"/>
      <c r="U1118" s="684"/>
      <c r="V1118" s="684"/>
      <c r="W1118" s="684"/>
      <c r="X1118" s="684"/>
      <c r="Y1118" s="684"/>
      <c r="Z1118" s="684"/>
      <c r="AA1118" s="684"/>
      <c r="AB1118" s="684"/>
      <c r="AC1118" s="684"/>
      <c r="AD1118" s="684"/>
      <c r="AE1118" s="683"/>
      <c r="AF1118" s="683"/>
      <c r="AG1118" s="683"/>
      <c r="AH1118" s="683"/>
      <c r="AI1118" s="683"/>
      <c r="AJ1118" s="683"/>
      <c r="AK1118" s="684"/>
      <c r="AL1118" s="684"/>
      <c r="AM1118" s="684"/>
      <c r="AN1118" s="684"/>
      <c r="AO1118" s="684"/>
      <c r="AP1118" s="684"/>
      <c r="AQ1118" s="684"/>
      <c r="AR1118" s="684"/>
      <c r="AS1118" s="684"/>
      <c r="AT1118" s="684"/>
      <c r="AU1118" s="684"/>
      <c r="AV1118" s="684"/>
      <c r="AW1118" s="684"/>
      <c r="AX1118" s="684"/>
      <c r="AY1118" s="684"/>
      <c r="AZ1118" s="684"/>
      <c r="BA1118" s="684"/>
      <c r="BB1118" s="684"/>
      <c r="BC1118" s="684"/>
      <c r="BD1118" s="684"/>
      <c r="BE1118" s="684"/>
      <c r="BF1118" s="684"/>
      <c r="BG1118" s="684"/>
    </row>
    <row r="1119" spans="2:86" ht="14.55" customHeight="1" x14ac:dyDescent="0.2">
      <c r="B1119" s="677" t="s">
        <v>1038</v>
      </c>
      <c r="C1119" s="678"/>
      <c r="D1119" s="677" t="s">
        <v>1237</v>
      </c>
      <c r="E1119" s="719"/>
      <c r="F1119" s="719"/>
      <c r="G1119" s="719"/>
      <c r="H1119" s="665">
        <f ca="1">OFFSET('(6)定期点検調書'!$B$12,L1119-1,0)</f>
        <v>0</v>
      </c>
      <c r="I1119" s="666"/>
      <c r="J1119" s="666"/>
      <c r="K1119" s="667"/>
      <c r="L1119" s="703">
        <f>AO1098+1</f>
        <v>107</v>
      </c>
      <c r="M1119" s="703"/>
      <c r="N1119" s="703"/>
      <c r="O1119" s="703"/>
      <c r="P1119" s="703"/>
      <c r="Q1119" s="703"/>
      <c r="R1119" s="703"/>
      <c r="S1119" s="703"/>
      <c r="T1119" s="703"/>
      <c r="U1119" s="703"/>
      <c r="V1119" s="703"/>
      <c r="W1119" s="703"/>
      <c r="X1119" s="703"/>
      <c r="Y1119" s="703"/>
      <c r="Z1119" s="703"/>
      <c r="AA1119" s="703"/>
      <c r="AB1119" s="703"/>
      <c r="AC1119" s="703"/>
      <c r="AD1119" s="704"/>
      <c r="AE1119" s="677" t="s">
        <v>1038</v>
      </c>
      <c r="AF1119" s="678"/>
      <c r="AG1119" s="677" t="s">
        <v>1237</v>
      </c>
      <c r="AH1119" s="719"/>
      <c r="AI1119" s="719"/>
      <c r="AJ1119" s="719"/>
      <c r="AK1119" s="665">
        <f ca="1">OFFSET('(6)定期点検調書'!$B$12,AO1119-1,0)</f>
        <v>0</v>
      </c>
      <c r="AL1119" s="666"/>
      <c r="AM1119" s="666"/>
      <c r="AN1119" s="667"/>
      <c r="AO1119" s="703">
        <f>L1119+1</f>
        <v>108</v>
      </c>
      <c r="AP1119" s="703"/>
      <c r="AQ1119" s="703"/>
      <c r="AR1119" s="703"/>
      <c r="AS1119" s="703"/>
      <c r="AT1119" s="703"/>
      <c r="AU1119" s="703"/>
      <c r="AV1119" s="703"/>
      <c r="AW1119" s="703"/>
      <c r="AX1119" s="703"/>
      <c r="AY1119" s="703"/>
      <c r="AZ1119" s="703"/>
      <c r="BA1119" s="703"/>
      <c r="BB1119" s="703"/>
      <c r="BC1119" s="703"/>
      <c r="BD1119" s="703"/>
      <c r="BE1119" s="703"/>
      <c r="BF1119" s="703"/>
      <c r="BG1119" s="704"/>
    </row>
    <row r="1120" spans="2:86" ht="14.55" customHeight="1" x14ac:dyDescent="0.2">
      <c r="B1120" s="679"/>
      <c r="C1120" s="680"/>
      <c r="D1120" s="681"/>
      <c r="E1120" s="720"/>
      <c r="F1120" s="720"/>
      <c r="G1120" s="720"/>
      <c r="H1120" s="668"/>
      <c r="I1120" s="669"/>
      <c r="J1120" s="669"/>
      <c r="K1120" s="670"/>
      <c r="L1120" s="705"/>
      <c r="M1120" s="705"/>
      <c r="N1120" s="705"/>
      <c r="O1120" s="705"/>
      <c r="P1120" s="705"/>
      <c r="Q1120" s="705"/>
      <c r="R1120" s="705"/>
      <c r="S1120" s="705"/>
      <c r="T1120" s="705"/>
      <c r="U1120" s="705"/>
      <c r="V1120" s="705"/>
      <c r="W1120" s="705"/>
      <c r="X1120" s="705"/>
      <c r="Y1120" s="705"/>
      <c r="Z1120" s="705"/>
      <c r="AA1120" s="705"/>
      <c r="AB1120" s="705"/>
      <c r="AC1120" s="705"/>
      <c r="AD1120" s="706"/>
      <c r="AE1120" s="679"/>
      <c r="AF1120" s="680"/>
      <c r="AG1120" s="681"/>
      <c r="AH1120" s="720"/>
      <c r="AI1120" s="720"/>
      <c r="AJ1120" s="720"/>
      <c r="AK1120" s="668"/>
      <c r="AL1120" s="669"/>
      <c r="AM1120" s="669"/>
      <c r="AN1120" s="670"/>
      <c r="AO1120" s="705"/>
      <c r="AP1120" s="705"/>
      <c r="AQ1120" s="705"/>
      <c r="AR1120" s="705"/>
      <c r="AS1120" s="705"/>
      <c r="AT1120" s="705"/>
      <c r="AU1120" s="705"/>
      <c r="AV1120" s="705"/>
      <c r="AW1120" s="705"/>
      <c r="AX1120" s="705"/>
      <c r="AY1120" s="705"/>
      <c r="AZ1120" s="705"/>
      <c r="BA1120" s="705"/>
      <c r="BB1120" s="705"/>
      <c r="BC1120" s="705"/>
      <c r="BD1120" s="705"/>
      <c r="BE1120" s="705"/>
      <c r="BF1120" s="705"/>
      <c r="BG1120" s="706"/>
    </row>
    <row r="1121" spans="2:59" ht="14.55" customHeight="1" x14ac:dyDescent="0.2">
      <c r="B1121" s="679"/>
      <c r="C1121" s="680"/>
      <c r="D1121" s="677" t="s">
        <v>992</v>
      </c>
      <c r="E1121" s="719"/>
      <c r="F1121" s="719"/>
      <c r="G1121" s="719"/>
      <c r="H1121" s="665">
        <f ca="1">OFFSET('(6)定期点検調書'!$D$12,L1119-1,0)</f>
        <v>0</v>
      </c>
      <c r="I1121" s="666"/>
      <c r="J1121" s="666"/>
      <c r="K1121" s="667"/>
      <c r="L1121" s="705"/>
      <c r="M1121" s="705"/>
      <c r="N1121" s="705"/>
      <c r="O1121" s="705"/>
      <c r="P1121" s="705"/>
      <c r="Q1121" s="705"/>
      <c r="R1121" s="705"/>
      <c r="S1121" s="705"/>
      <c r="T1121" s="705"/>
      <c r="U1121" s="705"/>
      <c r="V1121" s="705"/>
      <c r="W1121" s="705"/>
      <c r="X1121" s="705"/>
      <c r="Y1121" s="705"/>
      <c r="Z1121" s="705"/>
      <c r="AA1121" s="705"/>
      <c r="AB1121" s="705"/>
      <c r="AC1121" s="705"/>
      <c r="AD1121" s="706"/>
      <c r="AE1121" s="679"/>
      <c r="AF1121" s="680"/>
      <c r="AG1121" s="677" t="s">
        <v>992</v>
      </c>
      <c r="AH1121" s="719"/>
      <c r="AI1121" s="719"/>
      <c r="AJ1121" s="719"/>
      <c r="AK1121" s="665">
        <f ca="1">OFFSET('(6)定期点検調書'!$D$12,AO1119-1,0)</f>
        <v>0</v>
      </c>
      <c r="AL1121" s="666"/>
      <c r="AM1121" s="666"/>
      <c r="AN1121" s="667"/>
      <c r="AO1121" s="705"/>
      <c r="AP1121" s="705"/>
      <c r="AQ1121" s="705"/>
      <c r="AR1121" s="705"/>
      <c r="AS1121" s="705"/>
      <c r="AT1121" s="705"/>
      <c r="AU1121" s="705"/>
      <c r="AV1121" s="705"/>
      <c r="AW1121" s="705"/>
      <c r="AX1121" s="705"/>
      <c r="AY1121" s="705"/>
      <c r="AZ1121" s="705"/>
      <c r="BA1121" s="705"/>
      <c r="BB1121" s="705"/>
      <c r="BC1121" s="705"/>
      <c r="BD1121" s="705"/>
      <c r="BE1121" s="705"/>
      <c r="BF1121" s="705"/>
      <c r="BG1121" s="706"/>
    </row>
    <row r="1122" spans="2:59" ht="14.55" customHeight="1" x14ac:dyDescent="0.2">
      <c r="B1122" s="681"/>
      <c r="C1122" s="682"/>
      <c r="D1122" s="681"/>
      <c r="E1122" s="720"/>
      <c r="F1122" s="720"/>
      <c r="G1122" s="720"/>
      <c r="H1122" s="668"/>
      <c r="I1122" s="669"/>
      <c r="J1122" s="669"/>
      <c r="K1122" s="670"/>
      <c r="L1122" s="705"/>
      <c r="M1122" s="705"/>
      <c r="N1122" s="705"/>
      <c r="O1122" s="705"/>
      <c r="P1122" s="705"/>
      <c r="Q1122" s="705"/>
      <c r="R1122" s="705"/>
      <c r="S1122" s="705"/>
      <c r="T1122" s="705"/>
      <c r="U1122" s="705"/>
      <c r="V1122" s="705"/>
      <c r="W1122" s="705"/>
      <c r="X1122" s="705"/>
      <c r="Y1122" s="705"/>
      <c r="Z1122" s="705"/>
      <c r="AA1122" s="705"/>
      <c r="AB1122" s="705"/>
      <c r="AC1122" s="705"/>
      <c r="AD1122" s="706"/>
      <c r="AE1122" s="681"/>
      <c r="AF1122" s="682"/>
      <c r="AG1122" s="681"/>
      <c r="AH1122" s="720"/>
      <c r="AI1122" s="720"/>
      <c r="AJ1122" s="720"/>
      <c r="AK1122" s="668"/>
      <c r="AL1122" s="669"/>
      <c r="AM1122" s="669"/>
      <c r="AN1122" s="670"/>
      <c r="AO1122" s="705"/>
      <c r="AP1122" s="705"/>
      <c r="AQ1122" s="705"/>
      <c r="AR1122" s="705"/>
      <c r="AS1122" s="705"/>
      <c r="AT1122" s="705"/>
      <c r="AU1122" s="705"/>
      <c r="AV1122" s="705"/>
      <c r="AW1122" s="705"/>
      <c r="AX1122" s="705"/>
      <c r="AY1122" s="705"/>
      <c r="AZ1122" s="705"/>
      <c r="BA1122" s="705"/>
      <c r="BB1122" s="705"/>
      <c r="BC1122" s="705"/>
      <c r="BD1122" s="705"/>
      <c r="BE1122" s="705"/>
      <c r="BF1122" s="705"/>
      <c r="BG1122" s="706"/>
    </row>
    <row r="1123" spans="2:59" ht="14.55" customHeight="1" x14ac:dyDescent="0.2">
      <c r="B1123" s="677" t="s">
        <v>1238</v>
      </c>
      <c r="C1123" s="678"/>
      <c r="D1123" s="659" t="s">
        <v>993</v>
      </c>
      <c r="E1123" s="660"/>
      <c r="F1123" s="660"/>
      <c r="G1123" s="660"/>
      <c r="H1123" s="671">
        <f ca="1">OFFSET('(6)定期点検調書'!$AA$13,L1119-1,0)</f>
        <v>0</v>
      </c>
      <c r="I1123" s="672"/>
      <c r="J1123" s="672"/>
      <c r="K1123" s="673"/>
      <c r="L1123" s="705"/>
      <c r="M1123" s="705"/>
      <c r="N1123" s="705"/>
      <c r="O1123" s="705"/>
      <c r="P1123" s="705"/>
      <c r="Q1123" s="705"/>
      <c r="R1123" s="705"/>
      <c r="S1123" s="705"/>
      <c r="T1123" s="705"/>
      <c r="U1123" s="705"/>
      <c r="V1123" s="705"/>
      <c r="W1123" s="705"/>
      <c r="X1123" s="705"/>
      <c r="Y1123" s="705"/>
      <c r="Z1123" s="705"/>
      <c r="AA1123" s="705"/>
      <c r="AB1123" s="705"/>
      <c r="AC1123" s="705"/>
      <c r="AD1123" s="706"/>
      <c r="AE1123" s="677" t="s">
        <v>1238</v>
      </c>
      <c r="AF1123" s="678"/>
      <c r="AG1123" s="659" t="s">
        <v>993</v>
      </c>
      <c r="AH1123" s="660"/>
      <c r="AI1123" s="660"/>
      <c r="AJ1123" s="660"/>
      <c r="AK1123" s="671">
        <f ca="1">OFFSET('(6)定期点検調書'!$AA$13,AO1119-1,0)</f>
        <v>0</v>
      </c>
      <c r="AL1123" s="672"/>
      <c r="AM1123" s="672"/>
      <c r="AN1123" s="673"/>
      <c r="AO1123" s="705"/>
      <c r="AP1123" s="705"/>
      <c r="AQ1123" s="705"/>
      <c r="AR1123" s="705"/>
      <c r="AS1123" s="705"/>
      <c r="AT1123" s="705"/>
      <c r="AU1123" s="705"/>
      <c r="AV1123" s="705"/>
      <c r="AW1123" s="705"/>
      <c r="AX1123" s="705"/>
      <c r="AY1123" s="705"/>
      <c r="AZ1123" s="705"/>
      <c r="BA1123" s="705"/>
      <c r="BB1123" s="705"/>
      <c r="BC1123" s="705"/>
      <c r="BD1123" s="705"/>
      <c r="BE1123" s="705"/>
      <c r="BF1123" s="705"/>
      <c r="BG1123" s="706"/>
    </row>
    <row r="1124" spans="2:59" ht="14.55" customHeight="1" x14ac:dyDescent="0.2">
      <c r="B1124" s="679"/>
      <c r="C1124" s="680"/>
      <c r="D1124" s="662"/>
      <c r="E1124" s="663"/>
      <c r="F1124" s="663"/>
      <c r="G1124" s="663"/>
      <c r="H1124" s="674"/>
      <c r="I1124" s="675"/>
      <c r="J1124" s="675"/>
      <c r="K1124" s="676"/>
      <c r="L1124" s="705"/>
      <c r="M1124" s="705"/>
      <c r="N1124" s="705"/>
      <c r="O1124" s="705"/>
      <c r="P1124" s="705"/>
      <c r="Q1124" s="705"/>
      <c r="R1124" s="705"/>
      <c r="S1124" s="705"/>
      <c r="T1124" s="705"/>
      <c r="U1124" s="705"/>
      <c r="V1124" s="705"/>
      <c r="W1124" s="705"/>
      <c r="X1124" s="705"/>
      <c r="Y1124" s="705"/>
      <c r="Z1124" s="705"/>
      <c r="AA1124" s="705"/>
      <c r="AB1124" s="705"/>
      <c r="AC1124" s="705"/>
      <c r="AD1124" s="706"/>
      <c r="AE1124" s="679"/>
      <c r="AF1124" s="680"/>
      <c r="AG1124" s="662"/>
      <c r="AH1124" s="663"/>
      <c r="AI1124" s="663"/>
      <c r="AJ1124" s="663"/>
      <c r="AK1124" s="674"/>
      <c r="AL1124" s="675"/>
      <c r="AM1124" s="675"/>
      <c r="AN1124" s="676"/>
      <c r="AO1124" s="705"/>
      <c r="AP1124" s="705"/>
      <c r="AQ1124" s="705"/>
      <c r="AR1124" s="705"/>
      <c r="AS1124" s="705"/>
      <c r="AT1124" s="705"/>
      <c r="AU1124" s="705"/>
      <c r="AV1124" s="705"/>
      <c r="AW1124" s="705"/>
      <c r="AX1124" s="705"/>
      <c r="AY1124" s="705"/>
      <c r="AZ1124" s="705"/>
      <c r="BA1124" s="705"/>
      <c r="BB1124" s="705"/>
      <c r="BC1124" s="705"/>
      <c r="BD1124" s="705"/>
      <c r="BE1124" s="705"/>
      <c r="BF1124" s="705"/>
      <c r="BG1124" s="706"/>
    </row>
    <row r="1125" spans="2:59" ht="14.55" customHeight="1" x14ac:dyDescent="0.2">
      <c r="B1125" s="679"/>
      <c r="C1125" s="680"/>
      <c r="D1125" s="659" t="s">
        <v>1239</v>
      </c>
      <c r="E1125" s="660"/>
      <c r="F1125" s="660"/>
      <c r="G1125" s="660"/>
      <c r="H1125" s="665">
        <f ca="1">OFFSET('(6)定期点検調書'!$AD$12,L1119-1,0)</f>
        <v>0</v>
      </c>
      <c r="I1125" s="666"/>
      <c r="J1125" s="666"/>
      <c r="K1125" s="667"/>
      <c r="L1125" s="705"/>
      <c r="M1125" s="705"/>
      <c r="N1125" s="705"/>
      <c r="O1125" s="705"/>
      <c r="P1125" s="705"/>
      <c r="Q1125" s="705"/>
      <c r="R1125" s="705"/>
      <c r="S1125" s="705"/>
      <c r="T1125" s="705"/>
      <c r="U1125" s="705"/>
      <c r="V1125" s="705"/>
      <c r="W1125" s="705"/>
      <c r="X1125" s="705"/>
      <c r="Y1125" s="705"/>
      <c r="Z1125" s="705"/>
      <c r="AA1125" s="705"/>
      <c r="AB1125" s="705"/>
      <c r="AC1125" s="705"/>
      <c r="AD1125" s="706"/>
      <c r="AE1125" s="679"/>
      <c r="AF1125" s="680"/>
      <c r="AG1125" s="659" t="s">
        <v>1239</v>
      </c>
      <c r="AH1125" s="660"/>
      <c r="AI1125" s="660"/>
      <c r="AJ1125" s="660"/>
      <c r="AK1125" s="665">
        <f ca="1">OFFSET('(6)定期点検調書'!$AD$12,AO1119-1,0)</f>
        <v>0</v>
      </c>
      <c r="AL1125" s="666"/>
      <c r="AM1125" s="666"/>
      <c r="AN1125" s="667"/>
      <c r="AO1125" s="705"/>
      <c r="AP1125" s="705"/>
      <c r="AQ1125" s="705"/>
      <c r="AR1125" s="705"/>
      <c r="AS1125" s="705"/>
      <c r="AT1125" s="705"/>
      <c r="AU1125" s="705"/>
      <c r="AV1125" s="705"/>
      <c r="AW1125" s="705"/>
      <c r="AX1125" s="705"/>
      <c r="AY1125" s="705"/>
      <c r="AZ1125" s="705"/>
      <c r="BA1125" s="705"/>
      <c r="BB1125" s="705"/>
      <c r="BC1125" s="705"/>
      <c r="BD1125" s="705"/>
      <c r="BE1125" s="705"/>
      <c r="BF1125" s="705"/>
      <c r="BG1125" s="706"/>
    </row>
    <row r="1126" spans="2:59" ht="14.55" customHeight="1" x14ac:dyDescent="0.2">
      <c r="B1126" s="681"/>
      <c r="C1126" s="682"/>
      <c r="D1126" s="662"/>
      <c r="E1126" s="663"/>
      <c r="F1126" s="663"/>
      <c r="G1126" s="663"/>
      <c r="H1126" s="668"/>
      <c r="I1126" s="669"/>
      <c r="J1126" s="669"/>
      <c r="K1126" s="670"/>
      <c r="L1126" s="705"/>
      <c r="M1126" s="705"/>
      <c r="N1126" s="705"/>
      <c r="O1126" s="705"/>
      <c r="P1126" s="705"/>
      <c r="Q1126" s="705"/>
      <c r="R1126" s="705"/>
      <c r="S1126" s="705"/>
      <c r="T1126" s="705"/>
      <c r="U1126" s="705"/>
      <c r="V1126" s="705"/>
      <c r="W1126" s="705"/>
      <c r="X1126" s="705"/>
      <c r="Y1126" s="705"/>
      <c r="Z1126" s="705"/>
      <c r="AA1126" s="705"/>
      <c r="AB1126" s="705"/>
      <c r="AC1126" s="705"/>
      <c r="AD1126" s="706"/>
      <c r="AE1126" s="681"/>
      <c r="AF1126" s="682"/>
      <c r="AG1126" s="662"/>
      <c r="AH1126" s="663"/>
      <c r="AI1126" s="663"/>
      <c r="AJ1126" s="663"/>
      <c r="AK1126" s="668"/>
      <c r="AL1126" s="669"/>
      <c r="AM1126" s="669"/>
      <c r="AN1126" s="670"/>
      <c r="AO1126" s="705"/>
      <c r="AP1126" s="705"/>
      <c r="AQ1126" s="705"/>
      <c r="AR1126" s="705"/>
      <c r="AS1126" s="705"/>
      <c r="AT1126" s="705"/>
      <c r="AU1126" s="705"/>
      <c r="AV1126" s="705"/>
      <c r="AW1126" s="705"/>
      <c r="AX1126" s="705"/>
      <c r="AY1126" s="705"/>
      <c r="AZ1126" s="705"/>
      <c r="BA1126" s="705"/>
      <c r="BB1126" s="705"/>
      <c r="BC1126" s="705"/>
      <c r="BD1126" s="705"/>
      <c r="BE1126" s="705"/>
      <c r="BF1126" s="705"/>
      <c r="BG1126" s="706"/>
    </row>
    <row r="1127" spans="2:59" ht="28.95" customHeight="1" x14ac:dyDescent="0.2">
      <c r="B1127" s="716" t="s">
        <v>995</v>
      </c>
      <c r="C1127" s="717"/>
      <c r="D1127" s="717"/>
      <c r="E1127" s="717"/>
      <c r="F1127" s="717"/>
      <c r="G1127" s="718"/>
      <c r="H1127" s="709">
        <f ca="1">OFFSET('(6)定期点検調書'!$AK$12,L1119-1,0)</f>
        <v>0</v>
      </c>
      <c r="I1127" s="710"/>
      <c r="J1127" s="710"/>
      <c r="K1127" s="711"/>
      <c r="L1127" s="705"/>
      <c r="M1127" s="705"/>
      <c r="N1127" s="705"/>
      <c r="O1127" s="705"/>
      <c r="P1127" s="705"/>
      <c r="Q1127" s="705"/>
      <c r="R1127" s="705"/>
      <c r="S1127" s="705"/>
      <c r="T1127" s="705"/>
      <c r="U1127" s="705"/>
      <c r="V1127" s="705"/>
      <c r="W1127" s="705"/>
      <c r="X1127" s="705"/>
      <c r="Y1127" s="705"/>
      <c r="Z1127" s="705"/>
      <c r="AA1127" s="705"/>
      <c r="AB1127" s="705"/>
      <c r="AC1127" s="705"/>
      <c r="AD1127" s="706"/>
      <c r="AE1127" s="716" t="s">
        <v>995</v>
      </c>
      <c r="AF1127" s="717"/>
      <c r="AG1127" s="717"/>
      <c r="AH1127" s="717"/>
      <c r="AI1127" s="717"/>
      <c r="AJ1127" s="718"/>
      <c r="AK1127" s="709">
        <f ca="1">OFFSET('(6)定期点検調書'!$AK$12,AO1119-1,0)</f>
        <v>0</v>
      </c>
      <c r="AL1127" s="710"/>
      <c r="AM1127" s="710"/>
      <c r="AN1127" s="711"/>
      <c r="AO1127" s="705"/>
      <c r="AP1127" s="705"/>
      <c r="AQ1127" s="705"/>
      <c r="AR1127" s="705"/>
      <c r="AS1127" s="705"/>
      <c r="AT1127" s="705"/>
      <c r="AU1127" s="705"/>
      <c r="AV1127" s="705"/>
      <c r="AW1127" s="705"/>
      <c r="AX1127" s="705"/>
      <c r="AY1127" s="705"/>
      <c r="AZ1127" s="705"/>
      <c r="BA1127" s="705"/>
      <c r="BB1127" s="705"/>
      <c r="BC1127" s="705"/>
      <c r="BD1127" s="705"/>
      <c r="BE1127" s="705"/>
      <c r="BF1127" s="705"/>
      <c r="BG1127" s="706"/>
    </row>
    <row r="1128" spans="2:59" ht="14.55" customHeight="1" x14ac:dyDescent="0.2">
      <c r="B1128" s="677" t="s">
        <v>1240</v>
      </c>
      <c r="C1128" s="661"/>
      <c r="D1128" s="659" t="s">
        <v>994</v>
      </c>
      <c r="E1128" s="660"/>
      <c r="F1128" s="660"/>
      <c r="G1128" s="661"/>
      <c r="H1128" s="699" t="str">
        <f ca="1">OFFSET('(6)定期点検調書'!$BY$12,L1119-1,0)</f>
        <v/>
      </c>
      <c r="I1128" s="700"/>
      <c r="J1128" s="700"/>
      <c r="K1128" s="714"/>
      <c r="L1128" s="705"/>
      <c r="M1128" s="705"/>
      <c r="N1128" s="705"/>
      <c r="O1128" s="705"/>
      <c r="P1128" s="705"/>
      <c r="Q1128" s="705"/>
      <c r="R1128" s="705"/>
      <c r="S1128" s="705"/>
      <c r="T1128" s="705"/>
      <c r="U1128" s="705"/>
      <c r="V1128" s="705"/>
      <c r="W1128" s="705"/>
      <c r="X1128" s="705"/>
      <c r="Y1128" s="705"/>
      <c r="Z1128" s="705"/>
      <c r="AA1128" s="705"/>
      <c r="AB1128" s="705"/>
      <c r="AC1128" s="705"/>
      <c r="AD1128" s="706"/>
      <c r="AE1128" s="677" t="s">
        <v>1240</v>
      </c>
      <c r="AF1128" s="661"/>
      <c r="AG1128" s="659" t="s">
        <v>994</v>
      </c>
      <c r="AH1128" s="660"/>
      <c r="AI1128" s="660"/>
      <c r="AJ1128" s="661"/>
      <c r="AK1128" s="699" t="str">
        <f ca="1">OFFSET('(6)定期点検調書'!$BY$12,AO1119-1,0)</f>
        <v/>
      </c>
      <c r="AL1128" s="700"/>
      <c r="AM1128" s="700"/>
      <c r="AN1128" s="714"/>
      <c r="AO1128" s="705"/>
      <c r="AP1128" s="705"/>
      <c r="AQ1128" s="705"/>
      <c r="AR1128" s="705"/>
      <c r="AS1128" s="705"/>
      <c r="AT1128" s="705"/>
      <c r="AU1128" s="705"/>
      <c r="AV1128" s="705"/>
      <c r="AW1128" s="705"/>
      <c r="AX1128" s="705"/>
      <c r="AY1128" s="705"/>
      <c r="AZ1128" s="705"/>
      <c r="BA1128" s="705"/>
      <c r="BB1128" s="705"/>
      <c r="BC1128" s="705"/>
      <c r="BD1128" s="705"/>
      <c r="BE1128" s="705"/>
      <c r="BF1128" s="705"/>
      <c r="BG1128" s="706"/>
    </row>
    <row r="1129" spans="2:59" ht="14.55" customHeight="1" x14ac:dyDescent="0.2">
      <c r="B1129" s="712"/>
      <c r="C1129" s="713"/>
      <c r="D1129" s="662"/>
      <c r="E1129" s="663"/>
      <c r="F1129" s="663"/>
      <c r="G1129" s="664"/>
      <c r="H1129" s="701"/>
      <c r="I1129" s="702"/>
      <c r="J1129" s="702"/>
      <c r="K1129" s="715"/>
      <c r="L1129" s="705"/>
      <c r="M1129" s="705"/>
      <c r="N1129" s="705"/>
      <c r="O1129" s="705"/>
      <c r="P1129" s="705"/>
      <c r="Q1129" s="705"/>
      <c r="R1129" s="705"/>
      <c r="S1129" s="705"/>
      <c r="T1129" s="705"/>
      <c r="U1129" s="705"/>
      <c r="V1129" s="705"/>
      <c r="W1129" s="705"/>
      <c r="X1129" s="705"/>
      <c r="Y1129" s="705"/>
      <c r="Z1129" s="705"/>
      <c r="AA1129" s="705"/>
      <c r="AB1129" s="705"/>
      <c r="AC1129" s="705"/>
      <c r="AD1129" s="706"/>
      <c r="AE1129" s="712"/>
      <c r="AF1129" s="713"/>
      <c r="AG1129" s="662"/>
      <c r="AH1129" s="663"/>
      <c r="AI1129" s="663"/>
      <c r="AJ1129" s="664"/>
      <c r="AK1129" s="701"/>
      <c r="AL1129" s="702"/>
      <c r="AM1129" s="702"/>
      <c r="AN1129" s="715"/>
      <c r="AO1129" s="705"/>
      <c r="AP1129" s="705"/>
      <c r="AQ1129" s="705"/>
      <c r="AR1129" s="705"/>
      <c r="AS1129" s="705"/>
      <c r="AT1129" s="705"/>
      <c r="AU1129" s="705"/>
      <c r="AV1129" s="705"/>
      <c r="AW1129" s="705"/>
      <c r="AX1129" s="705"/>
      <c r="AY1129" s="705"/>
      <c r="AZ1129" s="705"/>
      <c r="BA1129" s="705"/>
      <c r="BB1129" s="705"/>
      <c r="BC1129" s="705"/>
      <c r="BD1129" s="705"/>
      <c r="BE1129" s="705"/>
      <c r="BF1129" s="705"/>
      <c r="BG1129" s="706"/>
    </row>
    <row r="1130" spans="2:59" ht="14.55" customHeight="1" x14ac:dyDescent="0.2">
      <c r="B1130" s="712"/>
      <c r="C1130" s="713"/>
      <c r="D1130" s="659" t="s">
        <v>1186</v>
      </c>
      <c r="E1130" s="660"/>
      <c r="F1130" s="660"/>
      <c r="G1130" s="661"/>
      <c r="H1130" s="665">
        <f ca="1">OFFSET('(6)定期点検調書'!$BC$12,L1119-1,0)</f>
        <v>0</v>
      </c>
      <c r="I1130" s="666"/>
      <c r="J1130" s="666"/>
      <c r="K1130" s="667"/>
      <c r="L1130" s="705"/>
      <c r="M1130" s="705"/>
      <c r="N1130" s="705"/>
      <c r="O1130" s="705"/>
      <c r="P1130" s="705"/>
      <c r="Q1130" s="705"/>
      <c r="R1130" s="705"/>
      <c r="S1130" s="705"/>
      <c r="T1130" s="705"/>
      <c r="U1130" s="705"/>
      <c r="V1130" s="705"/>
      <c r="W1130" s="705"/>
      <c r="X1130" s="705"/>
      <c r="Y1130" s="705"/>
      <c r="Z1130" s="705"/>
      <c r="AA1130" s="705"/>
      <c r="AB1130" s="705"/>
      <c r="AC1130" s="705"/>
      <c r="AD1130" s="706"/>
      <c r="AE1130" s="712"/>
      <c r="AF1130" s="713"/>
      <c r="AG1130" s="659" t="s">
        <v>1186</v>
      </c>
      <c r="AH1130" s="660"/>
      <c r="AI1130" s="660"/>
      <c r="AJ1130" s="661"/>
      <c r="AK1130" s="665">
        <f ca="1">OFFSET('(6)定期点検調書'!$BC$12,AO1119-1,0)</f>
        <v>0</v>
      </c>
      <c r="AL1130" s="666"/>
      <c r="AM1130" s="666"/>
      <c r="AN1130" s="667"/>
      <c r="AO1130" s="705"/>
      <c r="AP1130" s="705"/>
      <c r="AQ1130" s="705"/>
      <c r="AR1130" s="705"/>
      <c r="AS1130" s="705"/>
      <c r="AT1130" s="705"/>
      <c r="AU1130" s="705"/>
      <c r="AV1130" s="705"/>
      <c r="AW1130" s="705"/>
      <c r="AX1130" s="705"/>
      <c r="AY1130" s="705"/>
      <c r="AZ1130" s="705"/>
      <c r="BA1130" s="705"/>
      <c r="BB1130" s="705"/>
      <c r="BC1130" s="705"/>
      <c r="BD1130" s="705"/>
      <c r="BE1130" s="705"/>
      <c r="BF1130" s="705"/>
      <c r="BG1130" s="706"/>
    </row>
    <row r="1131" spans="2:59" ht="14.55" customHeight="1" x14ac:dyDescent="0.2">
      <c r="B1131" s="712"/>
      <c r="C1131" s="713"/>
      <c r="D1131" s="662"/>
      <c r="E1131" s="663"/>
      <c r="F1131" s="663"/>
      <c r="G1131" s="664"/>
      <c r="H1131" s="668"/>
      <c r="I1131" s="669"/>
      <c r="J1131" s="669"/>
      <c r="K1131" s="670"/>
      <c r="L1131" s="705"/>
      <c r="M1131" s="705"/>
      <c r="N1131" s="705"/>
      <c r="O1131" s="705"/>
      <c r="P1131" s="705"/>
      <c r="Q1131" s="705"/>
      <c r="R1131" s="705"/>
      <c r="S1131" s="705"/>
      <c r="T1131" s="705"/>
      <c r="U1131" s="705"/>
      <c r="V1131" s="705"/>
      <c r="W1131" s="705"/>
      <c r="X1131" s="705"/>
      <c r="Y1131" s="705"/>
      <c r="Z1131" s="705"/>
      <c r="AA1131" s="705"/>
      <c r="AB1131" s="705"/>
      <c r="AC1131" s="705"/>
      <c r="AD1131" s="706"/>
      <c r="AE1131" s="712"/>
      <c r="AF1131" s="713"/>
      <c r="AG1131" s="662"/>
      <c r="AH1131" s="663"/>
      <c r="AI1131" s="663"/>
      <c r="AJ1131" s="664"/>
      <c r="AK1131" s="668"/>
      <c r="AL1131" s="669"/>
      <c r="AM1131" s="669"/>
      <c r="AN1131" s="670"/>
      <c r="AO1131" s="705"/>
      <c r="AP1131" s="705"/>
      <c r="AQ1131" s="705"/>
      <c r="AR1131" s="705"/>
      <c r="AS1131" s="705"/>
      <c r="AT1131" s="705"/>
      <c r="AU1131" s="705"/>
      <c r="AV1131" s="705"/>
      <c r="AW1131" s="705"/>
      <c r="AX1131" s="705"/>
      <c r="AY1131" s="705"/>
      <c r="AZ1131" s="705"/>
      <c r="BA1131" s="705"/>
      <c r="BB1131" s="705"/>
      <c r="BC1131" s="705"/>
      <c r="BD1131" s="705"/>
      <c r="BE1131" s="705"/>
      <c r="BF1131" s="705"/>
      <c r="BG1131" s="706"/>
    </row>
    <row r="1132" spans="2:59" ht="14.55" customHeight="1" x14ac:dyDescent="0.2">
      <c r="B1132" s="712"/>
      <c r="C1132" s="713"/>
      <c r="D1132" s="659" t="s">
        <v>1187</v>
      </c>
      <c r="E1132" s="660"/>
      <c r="F1132" s="660"/>
      <c r="G1132" s="661"/>
      <c r="H1132" s="665">
        <f ca="1">OFFSET('(6)定期点検調書'!$BF$12,L1119-1,0)</f>
        <v>0</v>
      </c>
      <c r="I1132" s="666"/>
      <c r="J1132" s="666"/>
      <c r="K1132" s="667"/>
      <c r="L1132" s="705"/>
      <c r="M1132" s="705"/>
      <c r="N1132" s="705"/>
      <c r="O1132" s="705"/>
      <c r="P1132" s="705"/>
      <c r="Q1132" s="705"/>
      <c r="R1132" s="705"/>
      <c r="S1132" s="705"/>
      <c r="T1132" s="705"/>
      <c r="U1132" s="705"/>
      <c r="V1132" s="705"/>
      <c r="W1132" s="705"/>
      <c r="X1132" s="705"/>
      <c r="Y1132" s="705"/>
      <c r="Z1132" s="705"/>
      <c r="AA1132" s="705"/>
      <c r="AB1132" s="705"/>
      <c r="AC1132" s="705"/>
      <c r="AD1132" s="706"/>
      <c r="AE1132" s="712"/>
      <c r="AF1132" s="713"/>
      <c r="AG1132" s="659" t="s">
        <v>1187</v>
      </c>
      <c r="AH1132" s="660"/>
      <c r="AI1132" s="660"/>
      <c r="AJ1132" s="661"/>
      <c r="AK1132" s="665">
        <f ca="1">OFFSET('(6)定期点検調書'!$BF$12,AO1119-1,0)</f>
        <v>0</v>
      </c>
      <c r="AL1132" s="666"/>
      <c r="AM1132" s="666"/>
      <c r="AN1132" s="667"/>
      <c r="AO1132" s="705"/>
      <c r="AP1132" s="705"/>
      <c r="AQ1132" s="705"/>
      <c r="AR1132" s="705"/>
      <c r="AS1132" s="705"/>
      <c r="AT1132" s="705"/>
      <c r="AU1132" s="705"/>
      <c r="AV1132" s="705"/>
      <c r="AW1132" s="705"/>
      <c r="AX1132" s="705"/>
      <c r="AY1132" s="705"/>
      <c r="AZ1132" s="705"/>
      <c r="BA1132" s="705"/>
      <c r="BB1132" s="705"/>
      <c r="BC1132" s="705"/>
      <c r="BD1132" s="705"/>
      <c r="BE1132" s="705"/>
      <c r="BF1132" s="705"/>
      <c r="BG1132" s="706"/>
    </row>
    <row r="1133" spans="2:59" ht="14.55" customHeight="1" x14ac:dyDescent="0.2">
      <c r="B1133" s="662"/>
      <c r="C1133" s="664"/>
      <c r="D1133" s="662"/>
      <c r="E1133" s="663"/>
      <c r="F1133" s="663"/>
      <c r="G1133" s="664"/>
      <c r="H1133" s="668"/>
      <c r="I1133" s="669"/>
      <c r="J1133" s="669"/>
      <c r="K1133" s="670"/>
      <c r="L1133" s="707"/>
      <c r="M1133" s="707"/>
      <c r="N1133" s="707"/>
      <c r="O1133" s="707"/>
      <c r="P1133" s="707"/>
      <c r="Q1133" s="707"/>
      <c r="R1133" s="707"/>
      <c r="S1133" s="707"/>
      <c r="T1133" s="707"/>
      <c r="U1133" s="707"/>
      <c r="V1133" s="707"/>
      <c r="W1133" s="707"/>
      <c r="X1133" s="707"/>
      <c r="Y1133" s="707"/>
      <c r="Z1133" s="707"/>
      <c r="AA1133" s="707"/>
      <c r="AB1133" s="707"/>
      <c r="AC1133" s="707"/>
      <c r="AD1133" s="708"/>
      <c r="AE1133" s="662"/>
      <c r="AF1133" s="664"/>
      <c r="AG1133" s="662"/>
      <c r="AH1133" s="663"/>
      <c r="AI1133" s="663"/>
      <c r="AJ1133" s="664"/>
      <c r="AK1133" s="668"/>
      <c r="AL1133" s="669"/>
      <c r="AM1133" s="669"/>
      <c r="AN1133" s="670"/>
      <c r="AO1133" s="707"/>
      <c r="AP1133" s="707"/>
      <c r="AQ1133" s="707"/>
      <c r="AR1133" s="707"/>
      <c r="AS1133" s="707"/>
      <c r="AT1133" s="707"/>
      <c r="AU1133" s="707"/>
      <c r="AV1133" s="707"/>
      <c r="AW1133" s="707"/>
      <c r="AX1133" s="707"/>
      <c r="AY1133" s="707"/>
      <c r="AZ1133" s="707"/>
      <c r="BA1133" s="707"/>
      <c r="BB1133" s="707"/>
      <c r="BC1133" s="707"/>
      <c r="BD1133" s="707"/>
      <c r="BE1133" s="707"/>
      <c r="BF1133" s="707"/>
      <c r="BG1133" s="708"/>
    </row>
    <row r="1134" spans="2:59" ht="14.55" customHeight="1" x14ac:dyDescent="0.2">
      <c r="B1134" s="683" t="s">
        <v>1241</v>
      </c>
      <c r="C1134" s="683"/>
      <c r="D1134" s="683"/>
      <c r="E1134" s="683"/>
      <c r="F1134" s="683"/>
      <c r="G1134" s="683"/>
      <c r="H1134" s="699" t="str">
        <f ca="1">IF(OFFSET('(6)定期点検調書'!$AR$12,L1119-1,0)="","",OFFSET('(6)定期点検調書'!$AQ$12,L1119-1,0)&amp;TEXT(OFFSET('(6)定期点検調書'!$AR$12,L1119-1,0),"0.0")&amp;OFFSET('(6)定期点検調書'!$AT$12,L1119-1,0))  &amp;  IF(OFFSET('(6)定期点検調書'!$AV$12,L1119-1,0)="","","／"&amp;OFFSET('(6)定期点検調書'!$AU$12,L1119-1,0)&amp;TEXT(OFFSET('(6)定期点検調書'!$AV$12,L1119-1,0),"0.0")&amp;OFFSET('(6)定期点検調書'!$AX$12,L1119-1,0))  &amp;  IF(OFFSET('(6)定期点検調書'!$AZ$12,L1119-1,0)="","","／"&amp;OFFSET('(6)定期点検調書'!$AY$12,L1119-1,0)&amp;TEXT(OFFSET('(6)定期点検調書'!$AZ$12,L1119-1,0),"0.0")&amp;OFFSET('(6)定期点検調書'!$BB$12,L1119-1,0))</f>
        <v/>
      </c>
      <c r="I1134" s="700"/>
      <c r="J1134" s="700"/>
      <c r="K1134" s="700"/>
      <c r="L1134" s="700"/>
      <c r="M1134" s="700"/>
      <c r="N1134" s="700"/>
      <c r="O1134" s="700"/>
      <c r="P1134" s="685" t="s">
        <v>1243</v>
      </c>
      <c r="Q1134" s="685"/>
      <c r="R1134" s="685"/>
      <c r="S1134" s="685"/>
      <c r="T1134" s="685"/>
      <c r="U1134" s="685"/>
      <c r="V1134" s="685"/>
      <c r="W1134" s="686" t="str">
        <f ca="1">OFFSET('(6)定期点検調書'!$F$12,L1119-1,0)</f>
        <v/>
      </c>
      <c r="X1134" s="687"/>
      <c r="Y1134" s="687"/>
      <c r="Z1134" s="687"/>
      <c r="AA1134" s="687"/>
      <c r="AB1134" s="687"/>
      <c r="AC1134" s="687"/>
      <c r="AD1134" s="688"/>
      <c r="AE1134" s="683" t="s">
        <v>1241</v>
      </c>
      <c r="AF1134" s="683"/>
      <c r="AG1134" s="683"/>
      <c r="AH1134" s="683"/>
      <c r="AI1134" s="683"/>
      <c r="AJ1134" s="683"/>
      <c r="AK1134" s="699" t="str">
        <f ca="1">IF(OFFSET('(6)定期点検調書'!$AR$12,AO1119-1,0)="","",OFFSET('(6)定期点検調書'!$AQ$12,AO1119-1,0)&amp;TEXT(OFFSET('(6)定期点検調書'!$AR$12,AO1119-1,0),"0.0")&amp;OFFSET('(6)定期点検調書'!$AT$12,AO1119-1,0))  &amp;  IF(OFFSET('(6)定期点検調書'!$AV$12,AO1119-1,0)="","","／"&amp;OFFSET('(6)定期点検調書'!$AU$12,AO1119-1,0)&amp;TEXT(OFFSET('(6)定期点検調書'!$AV$12,AO1119-1,0),"0.0")&amp;OFFSET('(6)定期点検調書'!$AX$12,AO1119-1,0))  &amp;  IF(OFFSET('(6)定期点検調書'!$AZ$12,AO1119-1,0)="","","／"&amp;OFFSET('(6)定期点検調書'!$AY$12,AO1119-1,0)&amp;TEXT(OFFSET('(6)定期点検調書'!$AZ$12,AO1119-1,0),"0.0")&amp;OFFSET('(6)定期点検調書'!$BB$12,AO1119-1,0))</f>
        <v/>
      </c>
      <c r="AL1134" s="700"/>
      <c r="AM1134" s="700"/>
      <c r="AN1134" s="700"/>
      <c r="AO1134" s="700"/>
      <c r="AP1134" s="700"/>
      <c r="AQ1134" s="700"/>
      <c r="AR1134" s="700"/>
      <c r="AS1134" s="685" t="s">
        <v>1243</v>
      </c>
      <c r="AT1134" s="685"/>
      <c r="AU1134" s="685"/>
      <c r="AV1134" s="685"/>
      <c r="AW1134" s="685"/>
      <c r="AX1134" s="685"/>
      <c r="AY1134" s="685"/>
      <c r="AZ1134" s="686" t="str">
        <f ca="1">OFFSET('(6)定期点検調書'!$F$12,AO1119-1,0)</f>
        <v/>
      </c>
      <c r="BA1134" s="687"/>
      <c r="BB1134" s="687"/>
      <c r="BC1134" s="687"/>
      <c r="BD1134" s="687"/>
      <c r="BE1134" s="687"/>
      <c r="BF1134" s="687"/>
      <c r="BG1134" s="688"/>
    </row>
    <row r="1135" spans="2:59" ht="14.55" customHeight="1" x14ac:dyDescent="0.2">
      <c r="B1135" s="683"/>
      <c r="C1135" s="683"/>
      <c r="D1135" s="683"/>
      <c r="E1135" s="683"/>
      <c r="F1135" s="683"/>
      <c r="G1135" s="683"/>
      <c r="H1135" s="701"/>
      <c r="I1135" s="702"/>
      <c r="J1135" s="702"/>
      <c r="K1135" s="702"/>
      <c r="L1135" s="702"/>
      <c r="M1135" s="702"/>
      <c r="N1135" s="702"/>
      <c r="O1135" s="702"/>
      <c r="P1135" s="685"/>
      <c r="Q1135" s="685"/>
      <c r="R1135" s="685"/>
      <c r="S1135" s="685"/>
      <c r="T1135" s="685"/>
      <c r="U1135" s="685"/>
      <c r="V1135" s="685"/>
      <c r="W1135" s="689"/>
      <c r="X1135" s="690"/>
      <c r="Y1135" s="690"/>
      <c r="Z1135" s="690"/>
      <c r="AA1135" s="690"/>
      <c r="AB1135" s="690"/>
      <c r="AC1135" s="690"/>
      <c r="AD1135" s="691"/>
      <c r="AE1135" s="683"/>
      <c r="AF1135" s="683"/>
      <c r="AG1135" s="683"/>
      <c r="AH1135" s="683"/>
      <c r="AI1135" s="683"/>
      <c r="AJ1135" s="683"/>
      <c r="AK1135" s="701"/>
      <c r="AL1135" s="702"/>
      <c r="AM1135" s="702"/>
      <c r="AN1135" s="702"/>
      <c r="AO1135" s="702"/>
      <c r="AP1135" s="702"/>
      <c r="AQ1135" s="702"/>
      <c r="AR1135" s="702"/>
      <c r="AS1135" s="685"/>
      <c r="AT1135" s="685"/>
      <c r="AU1135" s="685"/>
      <c r="AV1135" s="685"/>
      <c r="AW1135" s="685"/>
      <c r="AX1135" s="685"/>
      <c r="AY1135" s="685"/>
      <c r="AZ1135" s="689"/>
      <c r="BA1135" s="690"/>
      <c r="BB1135" s="690"/>
      <c r="BC1135" s="690"/>
      <c r="BD1135" s="690"/>
      <c r="BE1135" s="690"/>
      <c r="BF1135" s="690"/>
      <c r="BG1135" s="691"/>
    </row>
    <row r="1136" spans="2:59" ht="14.55" customHeight="1" x14ac:dyDescent="0.2">
      <c r="B1136" s="659" t="s">
        <v>1242</v>
      </c>
      <c r="C1136" s="660"/>
      <c r="D1136" s="660"/>
      <c r="E1136" s="660"/>
      <c r="F1136" s="660"/>
      <c r="G1136" s="661"/>
      <c r="H1136" s="671" t="str">
        <f ca="1">IF(OFFSET('(6)定期点検調書'!$BL$12,L1119-1,0)="","",VLOOKUP(OFFSET('(6)定期点検調書'!$BL$12,L1119-1,0),ﾃﾞｰﾀ一覧!$AY$4:$BB$16,2,FALSE))  &amp;  IF(OFFSET('(6)定期点検調書'!$BC$12,L1119-1,0)="","","／"&amp;VLOOKUP(OFFSET('(6)定期点検調書'!$BC$12,L1119-1,0),ﾃﾞｰﾀ一覧!$AY$4:$BB$16,2,FALSE))  &amp;  IF(OFFSET('(6)定期点検調書'!$BD$12,L1119-1,0)="","","／"&amp;VLOOKUP(OFFSET('(6)定期点検調書'!$BD$12,L1119-1,0),ﾃﾞｰﾀ一覧!$AY$4:$BB$16,2,FALSE))</f>
        <v/>
      </c>
      <c r="I1136" s="672"/>
      <c r="J1136" s="672"/>
      <c r="K1136" s="672"/>
      <c r="L1136" s="672"/>
      <c r="M1136" s="672"/>
      <c r="N1136" s="672"/>
      <c r="O1136" s="672"/>
      <c r="P1136" s="692" t="s">
        <v>996</v>
      </c>
      <c r="Q1136" s="692"/>
      <c r="R1136" s="692"/>
      <c r="S1136" s="692"/>
      <c r="T1136" s="692"/>
      <c r="U1136" s="692"/>
      <c r="V1136" s="692"/>
      <c r="W1136" s="693"/>
      <c r="X1136" s="694"/>
      <c r="Y1136" s="694"/>
      <c r="Z1136" s="694"/>
      <c r="AA1136" s="694"/>
      <c r="AB1136" s="694"/>
      <c r="AC1136" s="694"/>
      <c r="AD1136" s="695"/>
      <c r="AE1136" s="659" t="s">
        <v>1242</v>
      </c>
      <c r="AF1136" s="660"/>
      <c r="AG1136" s="660"/>
      <c r="AH1136" s="660"/>
      <c r="AI1136" s="660"/>
      <c r="AJ1136" s="661"/>
      <c r="AK1136" s="671" t="str">
        <f ca="1">IF(OFFSET('(6)定期点検調書'!$BL$12,AO1119-1,0)="","",VLOOKUP(OFFSET('(6)定期点検調書'!$BL$12,AO1119-1,0),ﾃﾞｰﾀ一覧!$AY$4:$BB$16,2,FALSE))  &amp;  IF(OFFSET('(6)定期点検調書'!$BC$12,AO1119-1,0)="","","／"&amp;VLOOKUP(OFFSET('(6)定期点検調書'!$BC$12,AO1119-1,0),ﾃﾞｰﾀ一覧!$AY$4:$BB$16,2,FALSE))  &amp;  IF(OFFSET('(6)定期点検調書'!$BD$12,AO1119-1,0)="","","／"&amp;VLOOKUP(OFFSET('(6)定期点検調書'!$BD$12,AO1119-1,0),ﾃﾞｰﾀ一覧!$AY$4:$BB$16,2,FALSE))</f>
        <v/>
      </c>
      <c r="AL1136" s="672"/>
      <c r="AM1136" s="672"/>
      <c r="AN1136" s="672"/>
      <c r="AO1136" s="672"/>
      <c r="AP1136" s="672"/>
      <c r="AQ1136" s="672"/>
      <c r="AR1136" s="672"/>
      <c r="AS1136" s="692" t="s">
        <v>996</v>
      </c>
      <c r="AT1136" s="692"/>
      <c r="AU1136" s="692"/>
      <c r="AV1136" s="692"/>
      <c r="AW1136" s="692"/>
      <c r="AX1136" s="692"/>
      <c r="AY1136" s="692"/>
      <c r="AZ1136" s="693"/>
      <c r="BA1136" s="694"/>
      <c r="BB1136" s="694"/>
      <c r="BC1136" s="694"/>
      <c r="BD1136" s="694"/>
      <c r="BE1136" s="694"/>
      <c r="BF1136" s="694"/>
      <c r="BG1136" s="695"/>
    </row>
    <row r="1137" spans="2:86" ht="14.55" customHeight="1" x14ac:dyDescent="0.2">
      <c r="B1137" s="662"/>
      <c r="C1137" s="663"/>
      <c r="D1137" s="663"/>
      <c r="E1137" s="663"/>
      <c r="F1137" s="663"/>
      <c r="G1137" s="664"/>
      <c r="H1137" s="674"/>
      <c r="I1137" s="675"/>
      <c r="J1137" s="675"/>
      <c r="K1137" s="675"/>
      <c r="L1137" s="675"/>
      <c r="M1137" s="675"/>
      <c r="N1137" s="675"/>
      <c r="O1137" s="675"/>
      <c r="P1137" s="692"/>
      <c r="Q1137" s="692"/>
      <c r="R1137" s="692"/>
      <c r="S1137" s="692"/>
      <c r="T1137" s="692"/>
      <c r="U1137" s="692"/>
      <c r="V1137" s="692"/>
      <c r="W1137" s="696"/>
      <c r="X1137" s="697"/>
      <c r="Y1137" s="697"/>
      <c r="Z1137" s="697"/>
      <c r="AA1137" s="697"/>
      <c r="AB1137" s="697"/>
      <c r="AC1137" s="697"/>
      <c r="AD1137" s="698"/>
      <c r="AE1137" s="662"/>
      <c r="AF1137" s="663"/>
      <c r="AG1137" s="663"/>
      <c r="AH1137" s="663"/>
      <c r="AI1137" s="663"/>
      <c r="AJ1137" s="664"/>
      <c r="AK1137" s="674"/>
      <c r="AL1137" s="675"/>
      <c r="AM1137" s="675"/>
      <c r="AN1137" s="675"/>
      <c r="AO1137" s="675"/>
      <c r="AP1137" s="675"/>
      <c r="AQ1137" s="675"/>
      <c r="AR1137" s="675"/>
      <c r="AS1137" s="692"/>
      <c r="AT1137" s="692"/>
      <c r="AU1137" s="692"/>
      <c r="AV1137" s="692"/>
      <c r="AW1137" s="692"/>
      <c r="AX1137" s="692"/>
      <c r="AY1137" s="692"/>
      <c r="AZ1137" s="696"/>
      <c r="BA1137" s="697"/>
      <c r="BB1137" s="697"/>
      <c r="BC1137" s="697"/>
      <c r="BD1137" s="697"/>
      <c r="BE1137" s="697"/>
      <c r="BF1137" s="697"/>
      <c r="BG1137" s="698"/>
    </row>
    <row r="1138" spans="2:86" ht="19.5" customHeight="1" x14ac:dyDescent="0.2">
      <c r="B1138" s="683" t="s">
        <v>79</v>
      </c>
      <c r="C1138" s="683"/>
      <c r="D1138" s="683"/>
      <c r="E1138" s="683"/>
      <c r="F1138" s="683"/>
      <c r="G1138" s="683"/>
      <c r="H1138" s="684">
        <f ca="1">OFFSET('(6)定期点検調書'!$CA$12,L1119-1,0)</f>
        <v>0</v>
      </c>
      <c r="I1138" s="684"/>
      <c r="J1138" s="684"/>
      <c r="K1138" s="684"/>
      <c r="L1138" s="684"/>
      <c r="M1138" s="684"/>
      <c r="N1138" s="684"/>
      <c r="O1138" s="684"/>
      <c r="P1138" s="684"/>
      <c r="Q1138" s="684"/>
      <c r="R1138" s="684"/>
      <c r="S1138" s="684"/>
      <c r="T1138" s="684"/>
      <c r="U1138" s="684"/>
      <c r="V1138" s="684"/>
      <c r="W1138" s="684"/>
      <c r="X1138" s="684"/>
      <c r="Y1138" s="684"/>
      <c r="Z1138" s="684"/>
      <c r="AA1138" s="684"/>
      <c r="AB1138" s="684"/>
      <c r="AC1138" s="684"/>
      <c r="AD1138" s="684"/>
      <c r="AE1138" s="683" t="s">
        <v>79</v>
      </c>
      <c r="AF1138" s="683"/>
      <c r="AG1138" s="683"/>
      <c r="AH1138" s="683"/>
      <c r="AI1138" s="683"/>
      <c r="AJ1138" s="683"/>
      <c r="AK1138" s="684">
        <f ca="1">OFFSET('(6)定期点検調書'!$CA$12,AO1119-1,0)</f>
        <v>0</v>
      </c>
      <c r="AL1138" s="684"/>
      <c r="AM1138" s="684"/>
      <c r="AN1138" s="684"/>
      <c r="AO1138" s="684"/>
      <c r="AP1138" s="684"/>
      <c r="AQ1138" s="684"/>
      <c r="AR1138" s="684"/>
      <c r="AS1138" s="684"/>
      <c r="AT1138" s="684"/>
      <c r="AU1138" s="684"/>
      <c r="AV1138" s="684"/>
      <c r="AW1138" s="684"/>
      <c r="AX1138" s="684"/>
      <c r="AY1138" s="684"/>
      <c r="AZ1138" s="684"/>
      <c r="BA1138" s="684"/>
      <c r="BB1138" s="684"/>
      <c r="BC1138" s="684"/>
      <c r="BD1138" s="684"/>
      <c r="BE1138" s="684"/>
      <c r="BF1138" s="684"/>
      <c r="BG1138" s="684"/>
      <c r="CH1138" s="473"/>
    </row>
    <row r="1139" spans="2:86" ht="19.2" customHeight="1" x14ac:dyDescent="0.2">
      <c r="B1139" s="683"/>
      <c r="C1139" s="683"/>
      <c r="D1139" s="683"/>
      <c r="E1139" s="683"/>
      <c r="F1139" s="683"/>
      <c r="G1139" s="683"/>
      <c r="H1139" s="684"/>
      <c r="I1139" s="684"/>
      <c r="J1139" s="684"/>
      <c r="K1139" s="684"/>
      <c r="L1139" s="684"/>
      <c r="M1139" s="684"/>
      <c r="N1139" s="684"/>
      <c r="O1139" s="684"/>
      <c r="P1139" s="684"/>
      <c r="Q1139" s="684"/>
      <c r="R1139" s="684"/>
      <c r="S1139" s="684"/>
      <c r="T1139" s="684"/>
      <c r="U1139" s="684"/>
      <c r="V1139" s="684"/>
      <c r="W1139" s="684"/>
      <c r="X1139" s="684"/>
      <c r="Y1139" s="684"/>
      <c r="Z1139" s="684"/>
      <c r="AA1139" s="684"/>
      <c r="AB1139" s="684"/>
      <c r="AC1139" s="684"/>
      <c r="AD1139" s="684"/>
      <c r="AE1139" s="683"/>
      <c r="AF1139" s="683"/>
      <c r="AG1139" s="683"/>
      <c r="AH1139" s="683"/>
      <c r="AI1139" s="683"/>
      <c r="AJ1139" s="683"/>
      <c r="AK1139" s="684"/>
      <c r="AL1139" s="684"/>
      <c r="AM1139" s="684"/>
      <c r="AN1139" s="684"/>
      <c r="AO1139" s="684"/>
      <c r="AP1139" s="684"/>
      <c r="AQ1139" s="684"/>
      <c r="AR1139" s="684"/>
      <c r="AS1139" s="684"/>
      <c r="AT1139" s="684"/>
      <c r="AU1139" s="684"/>
      <c r="AV1139" s="684"/>
      <c r="AW1139" s="684"/>
      <c r="AX1139" s="684"/>
      <c r="AY1139" s="684"/>
      <c r="AZ1139" s="684"/>
      <c r="BA1139" s="684"/>
      <c r="BB1139" s="684"/>
      <c r="BC1139" s="684"/>
      <c r="BD1139" s="684"/>
      <c r="BE1139" s="684"/>
      <c r="BF1139" s="684"/>
      <c r="BG1139" s="684"/>
    </row>
    <row r="1140" spans="2:86" ht="14.55" customHeight="1" x14ac:dyDescent="0.2">
      <c r="B1140" s="677" t="s">
        <v>1038</v>
      </c>
      <c r="C1140" s="678"/>
      <c r="D1140" s="677" t="s">
        <v>1237</v>
      </c>
      <c r="E1140" s="719"/>
      <c r="F1140" s="719"/>
      <c r="G1140" s="719"/>
      <c r="H1140" s="665">
        <f ca="1">OFFSET('(6)定期点検調書'!$B$12,L1140-1,0)</f>
        <v>0</v>
      </c>
      <c r="I1140" s="666"/>
      <c r="J1140" s="666"/>
      <c r="K1140" s="667"/>
      <c r="L1140" s="703">
        <f>AO1119+1</f>
        <v>109</v>
      </c>
      <c r="M1140" s="703"/>
      <c r="N1140" s="703"/>
      <c r="O1140" s="703"/>
      <c r="P1140" s="703"/>
      <c r="Q1140" s="703"/>
      <c r="R1140" s="703"/>
      <c r="S1140" s="703"/>
      <c r="T1140" s="703"/>
      <c r="U1140" s="703"/>
      <c r="V1140" s="703"/>
      <c r="W1140" s="703"/>
      <c r="X1140" s="703"/>
      <c r="Y1140" s="703"/>
      <c r="Z1140" s="703"/>
      <c r="AA1140" s="703"/>
      <c r="AB1140" s="703"/>
      <c r="AC1140" s="703"/>
      <c r="AD1140" s="704"/>
      <c r="AE1140" s="677" t="s">
        <v>1038</v>
      </c>
      <c r="AF1140" s="678"/>
      <c r="AG1140" s="677" t="s">
        <v>1237</v>
      </c>
      <c r="AH1140" s="719"/>
      <c r="AI1140" s="719"/>
      <c r="AJ1140" s="719"/>
      <c r="AK1140" s="665">
        <f ca="1">OFFSET('(6)定期点検調書'!$B$12,AO1140-1,0)</f>
        <v>0</v>
      </c>
      <c r="AL1140" s="666"/>
      <c r="AM1140" s="666"/>
      <c r="AN1140" s="667"/>
      <c r="AO1140" s="703">
        <f>L1140+1</f>
        <v>110</v>
      </c>
      <c r="AP1140" s="703"/>
      <c r="AQ1140" s="703"/>
      <c r="AR1140" s="703"/>
      <c r="AS1140" s="703"/>
      <c r="AT1140" s="703"/>
      <c r="AU1140" s="703"/>
      <c r="AV1140" s="703"/>
      <c r="AW1140" s="703"/>
      <c r="AX1140" s="703"/>
      <c r="AY1140" s="703"/>
      <c r="AZ1140" s="703"/>
      <c r="BA1140" s="703"/>
      <c r="BB1140" s="703"/>
      <c r="BC1140" s="703"/>
      <c r="BD1140" s="703"/>
      <c r="BE1140" s="703"/>
      <c r="BF1140" s="703"/>
      <c r="BG1140" s="704"/>
    </row>
    <row r="1141" spans="2:86" ht="14.55" customHeight="1" x14ac:dyDescent="0.2">
      <c r="B1141" s="679"/>
      <c r="C1141" s="680"/>
      <c r="D1141" s="681"/>
      <c r="E1141" s="720"/>
      <c r="F1141" s="720"/>
      <c r="G1141" s="720"/>
      <c r="H1141" s="668"/>
      <c r="I1141" s="669"/>
      <c r="J1141" s="669"/>
      <c r="K1141" s="670"/>
      <c r="L1141" s="705"/>
      <c r="M1141" s="705"/>
      <c r="N1141" s="705"/>
      <c r="O1141" s="705"/>
      <c r="P1141" s="705"/>
      <c r="Q1141" s="705"/>
      <c r="R1141" s="705"/>
      <c r="S1141" s="705"/>
      <c r="T1141" s="705"/>
      <c r="U1141" s="705"/>
      <c r="V1141" s="705"/>
      <c r="W1141" s="705"/>
      <c r="X1141" s="705"/>
      <c r="Y1141" s="705"/>
      <c r="Z1141" s="705"/>
      <c r="AA1141" s="705"/>
      <c r="AB1141" s="705"/>
      <c r="AC1141" s="705"/>
      <c r="AD1141" s="706"/>
      <c r="AE1141" s="679"/>
      <c r="AF1141" s="680"/>
      <c r="AG1141" s="681"/>
      <c r="AH1141" s="720"/>
      <c r="AI1141" s="720"/>
      <c r="AJ1141" s="720"/>
      <c r="AK1141" s="668"/>
      <c r="AL1141" s="669"/>
      <c r="AM1141" s="669"/>
      <c r="AN1141" s="670"/>
      <c r="AO1141" s="705"/>
      <c r="AP1141" s="705"/>
      <c r="AQ1141" s="705"/>
      <c r="AR1141" s="705"/>
      <c r="AS1141" s="705"/>
      <c r="AT1141" s="705"/>
      <c r="AU1141" s="705"/>
      <c r="AV1141" s="705"/>
      <c r="AW1141" s="705"/>
      <c r="AX1141" s="705"/>
      <c r="AY1141" s="705"/>
      <c r="AZ1141" s="705"/>
      <c r="BA1141" s="705"/>
      <c r="BB1141" s="705"/>
      <c r="BC1141" s="705"/>
      <c r="BD1141" s="705"/>
      <c r="BE1141" s="705"/>
      <c r="BF1141" s="705"/>
      <c r="BG1141" s="706"/>
    </row>
    <row r="1142" spans="2:86" ht="14.55" customHeight="1" x14ac:dyDescent="0.2">
      <c r="B1142" s="679"/>
      <c r="C1142" s="680"/>
      <c r="D1142" s="677" t="s">
        <v>992</v>
      </c>
      <c r="E1142" s="719"/>
      <c r="F1142" s="719"/>
      <c r="G1142" s="719"/>
      <c r="H1142" s="665">
        <f ca="1">OFFSET('(6)定期点検調書'!$D$12,L1140-1,0)</f>
        <v>0</v>
      </c>
      <c r="I1142" s="666"/>
      <c r="J1142" s="666"/>
      <c r="K1142" s="667"/>
      <c r="L1142" s="705"/>
      <c r="M1142" s="705"/>
      <c r="N1142" s="705"/>
      <c r="O1142" s="705"/>
      <c r="P1142" s="705"/>
      <c r="Q1142" s="705"/>
      <c r="R1142" s="705"/>
      <c r="S1142" s="705"/>
      <c r="T1142" s="705"/>
      <c r="U1142" s="705"/>
      <c r="V1142" s="705"/>
      <c r="W1142" s="705"/>
      <c r="X1142" s="705"/>
      <c r="Y1142" s="705"/>
      <c r="Z1142" s="705"/>
      <c r="AA1142" s="705"/>
      <c r="AB1142" s="705"/>
      <c r="AC1142" s="705"/>
      <c r="AD1142" s="706"/>
      <c r="AE1142" s="679"/>
      <c r="AF1142" s="680"/>
      <c r="AG1142" s="677" t="s">
        <v>992</v>
      </c>
      <c r="AH1142" s="719"/>
      <c r="AI1142" s="719"/>
      <c r="AJ1142" s="719"/>
      <c r="AK1142" s="665">
        <f ca="1">OFFSET('(6)定期点検調書'!$D$12,AO1140-1,0)</f>
        <v>0</v>
      </c>
      <c r="AL1142" s="666"/>
      <c r="AM1142" s="666"/>
      <c r="AN1142" s="667"/>
      <c r="AO1142" s="705"/>
      <c r="AP1142" s="705"/>
      <c r="AQ1142" s="705"/>
      <c r="AR1142" s="705"/>
      <c r="AS1142" s="705"/>
      <c r="AT1142" s="705"/>
      <c r="AU1142" s="705"/>
      <c r="AV1142" s="705"/>
      <c r="AW1142" s="705"/>
      <c r="AX1142" s="705"/>
      <c r="AY1142" s="705"/>
      <c r="AZ1142" s="705"/>
      <c r="BA1142" s="705"/>
      <c r="BB1142" s="705"/>
      <c r="BC1142" s="705"/>
      <c r="BD1142" s="705"/>
      <c r="BE1142" s="705"/>
      <c r="BF1142" s="705"/>
      <c r="BG1142" s="706"/>
    </row>
    <row r="1143" spans="2:86" ht="14.55" customHeight="1" x14ac:dyDescent="0.2">
      <c r="B1143" s="681"/>
      <c r="C1143" s="682"/>
      <c r="D1143" s="681"/>
      <c r="E1143" s="720"/>
      <c r="F1143" s="720"/>
      <c r="G1143" s="720"/>
      <c r="H1143" s="668"/>
      <c r="I1143" s="669"/>
      <c r="J1143" s="669"/>
      <c r="K1143" s="670"/>
      <c r="L1143" s="705"/>
      <c r="M1143" s="705"/>
      <c r="N1143" s="705"/>
      <c r="O1143" s="705"/>
      <c r="P1143" s="705"/>
      <c r="Q1143" s="705"/>
      <c r="R1143" s="705"/>
      <c r="S1143" s="705"/>
      <c r="T1143" s="705"/>
      <c r="U1143" s="705"/>
      <c r="V1143" s="705"/>
      <c r="W1143" s="705"/>
      <c r="X1143" s="705"/>
      <c r="Y1143" s="705"/>
      <c r="Z1143" s="705"/>
      <c r="AA1143" s="705"/>
      <c r="AB1143" s="705"/>
      <c r="AC1143" s="705"/>
      <c r="AD1143" s="706"/>
      <c r="AE1143" s="681"/>
      <c r="AF1143" s="682"/>
      <c r="AG1143" s="681"/>
      <c r="AH1143" s="720"/>
      <c r="AI1143" s="720"/>
      <c r="AJ1143" s="720"/>
      <c r="AK1143" s="668"/>
      <c r="AL1143" s="669"/>
      <c r="AM1143" s="669"/>
      <c r="AN1143" s="670"/>
      <c r="AO1143" s="705"/>
      <c r="AP1143" s="705"/>
      <c r="AQ1143" s="705"/>
      <c r="AR1143" s="705"/>
      <c r="AS1143" s="705"/>
      <c r="AT1143" s="705"/>
      <c r="AU1143" s="705"/>
      <c r="AV1143" s="705"/>
      <c r="AW1143" s="705"/>
      <c r="AX1143" s="705"/>
      <c r="AY1143" s="705"/>
      <c r="AZ1143" s="705"/>
      <c r="BA1143" s="705"/>
      <c r="BB1143" s="705"/>
      <c r="BC1143" s="705"/>
      <c r="BD1143" s="705"/>
      <c r="BE1143" s="705"/>
      <c r="BF1143" s="705"/>
      <c r="BG1143" s="706"/>
    </row>
    <row r="1144" spans="2:86" ht="14.55" customHeight="1" x14ac:dyDescent="0.2">
      <c r="B1144" s="677" t="s">
        <v>1238</v>
      </c>
      <c r="C1144" s="678"/>
      <c r="D1144" s="659" t="s">
        <v>993</v>
      </c>
      <c r="E1144" s="660"/>
      <c r="F1144" s="660"/>
      <c r="G1144" s="660"/>
      <c r="H1144" s="671">
        <f ca="1">OFFSET('(6)定期点検調書'!$AA$13,L1140-1,0)</f>
        <v>0</v>
      </c>
      <c r="I1144" s="672"/>
      <c r="J1144" s="672"/>
      <c r="K1144" s="673"/>
      <c r="L1144" s="705"/>
      <c r="M1144" s="705"/>
      <c r="N1144" s="705"/>
      <c r="O1144" s="705"/>
      <c r="P1144" s="705"/>
      <c r="Q1144" s="705"/>
      <c r="R1144" s="705"/>
      <c r="S1144" s="705"/>
      <c r="T1144" s="705"/>
      <c r="U1144" s="705"/>
      <c r="V1144" s="705"/>
      <c r="W1144" s="705"/>
      <c r="X1144" s="705"/>
      <c r="Y1144" s="705"/>
      <c r="Z1144" s="705"/>
      <c r="AA1144" s="705"/>
      <c r="AB1144" s="705"/>
      <c r="AC1144" s="705"/>
      <c r="AD1144" s="706"/>
      <c r="AE1144" s="677" t="s">
        <v>1238</v>
      </c>
      <c r="AF1144" s="678"/>
      <c r="AG1144" s="659" t="s">
        <v>993</v>
      </c>
      <c r="AH1144" s="660"/>
      <c r="AI1144" s="660"/>
      <c r="AJ1144" s="660"/>
      <c r="AK1144" s="671">
        <f ca="1">OFFSET('(6)定期点検調書'!$AA$13,AO1140-1,0)</f>
        <v>0</v>
      </c>
      <c r="AL1144" s="672"/>
      <c r="AM1144" s="672"/>
      <c r="AN1144" s="673"/>
      <c r="AO1144" s="705"/>
      <c r="AP1144" s="705"/>
      <c r="AQ1144" s="705"/>
      <c r="AR1144" s="705"/>
      <c r="AS1144" s="705"/>
      <c r="AT1144" s="705"/>
      <c r="AU1144" s="705"/>
      <c r="AV1144" s="705"/>
      <c r="AW1144" s="705"/>
      <c r="AX1144" s="705"/>
      <c r="AY1144" s="705"/>
      <c r="AZ1144" s="705"/>
      <c r="BA1144" s="705"/>
      <c r="BB1144" s="705"/>
      <c r="BC1144" s="705"/>
      <c r="BD1144" s="705"/>
      <c r="BE1144" s="705"/>
      <c r="BF1144" s="705"/>
      <c r="BG1144" s="706"/>
    </row>
    <row r="1145" spans="2:86" ht="14.55" customHeight="1" x14ac:dyDescent="0.2">
      <c r="B1145" s="679"/>
      <c r="C1145" s="680"/>
      <c r="D1145" s="662"/>
      <c r="E1145" s="663"/>
      <c r="F1145" s="663"/>
      <c r="G1145" s="663"/>
      <c r="H1145" s="674"/>
      <c r="I1145" s="675"/>
      <c r="J1145" s="675"/>
      <c r="K1145" s="676"/>
      <c r="L1145" s="705"/>
      <c r="M1145" s="705"/>
      <c r="N1145" s="705"/>
      <c r="O1145" s="705"/>
      <c r="P1145" s="705"/>
      <c r="Q1145" s="705"/>
      <c r="R1145" s="705"/>
      <c r="S1145" s="705"/>
      <c r="T1145" s="705"/>
      <c r="U1145" s="705"/>
      <c r="V1145" s="705"/>
      <c r="W1145" s="705"/>
      <c r="X1145" s="705"/>
      <c r="Y1145" s="705"/>
      <c r="Z1145" s="705"/>
      <c r="AA1145" s="705"/>
      <c r="AB1145" s="705"/>
      <c r="AC1145" s="705"/>
      <c r="AD1145" s="706"/>
      <c r="AE1145" s="679"/>
      <c r="AF1145" s="680"/>
      <c r="AG1145" s="662"/>
      <c r="AH1145" s="663"/>
      <c r="AI1145" s="663"/>
      <c r="AJ1145" s="663"/>
      <c r="AK1145" s="674"/>
      <c r="AL1145" s="675"/>
      <c r="AM1145" s="675"/>
      <c r="AN1145" s="676"/>
      <c r="AO1145" s="705"/>
      <c r="AP1145" s="705"/>
      <c r="AQ1145" s="705"/>
      <c r="AR1145" s="705"/>
      <c r="AS1145" s="705"/>
      <c r="AT1145" s="705"/>
      <c r="AU1145" s="705"/>
      <c r="AV1145" s="705"/>
      <c r="AW1145" s="705"/>
      <c r="AX1145" s="705"/>
      <c r="AY1145" s="705"/>
      <c r="AZ1145" s="705"/>
      <c r="BA1145" s="705"/>
      <c r="BB1145" s="705"/>
      <c r="BC1145" s="705"/>
      <c r="BD1145" s="705"/>
      <c r="BE1145" s="705"/>
      <c r="BF1145" s="705"/>
      <c r="BG1145" s="706"/>
    </row>
    <row r="1146" spans="2:86" ht="14.55" customHeight="1" x14ac:dyDescent="0.2">
      <c r="B1146" s="679"/>
      <c r="C1146" s="680"/>
      <c r="D1146" s="659" t="s">
        <v>1239</v>
      </c>
      <c r="E1146" s="660"/>
      <c r="F1146" s="660"/>
      <c r="G1146" s="660"/>
      <c r="H1146" s="665">
        <f ca="1">OFFSET('(6)定期点検調書'!$AD$12,L1140-1,0)</f>
        <v>0</v>
      </c>
      <c r="I1146" s="666"/>
      <c r="J1146" s="666"/>
      <c r="K1146" s="667"/>
      <c r="L1146" s="705"/>
      <c r="M1146" s="705"/>
      <c r="N1146" s="705"/>
      <c r="O1146" s="705"/>
      <c r="P1146" s="705"/>
      <c r="Q1146" s="705"/>
      <c r="R1146" s="705"/>
      <c r="S1146" s="705"/>
      <c r="T1146" s="705"/>
      <c r="U1146" s="705"/>
      <c r="V1146" s="705"/>
      <c r="W1146" s="705"/>
      <c r="X1146" s="705"/>
      <c r="Y1146" s="705"/>
      <c r="Z1146" s="705"/>
      <c r="AA1146" s="705"/>
      <c r="AB1146" s="705"/>
      <c r="AC1146" s="705"/>
      <c r="AD1146" s="706"/>
      <c r="AE1146" s="679"/>
      <c r="AF1146" s="680"/>
      <c r="AG1146" s="659" t="s">
        <v>1239</v>
      </c>
      <c r="AH1146" s="660"/>
      <c r="AI1146" s="660"/>
      <c r="AJ1146" s="660"/>
      <c r="AK1146" s="665">
        <f ca="1">OFFSET('(6)定期点検調書'!$AD$12,AO1140-1,0)</f>
        <v>0</v>
      </c>
      <c r="AL1146" s="666"/>
      <c r="AM1146" s="666"/>
      <c r="AN1146" s="667"/>
      <c r="AO1146" s="705"/>
      <c r="AP1146" s="705"/>
      <c r="AQ1146" s="705"/>
      <c r="AR1146" s="705"/>
      <c r="AS1146" s="705"/>
      <c r="AT1146" s="705"/>
      <c r="AU1146" s="705"/>
      <c r="AV1146" s="705"/>
      <c r="AW1146" s="705"/>
      <c r="AX1146" s="705"/>
      <c r="AY1146" s="705"/>
      <c r="AZ1146" s="705"/>
      <c r="BA1146" s="705"/>
      <c r="BB1146" s="705"/>
      <c r="BC1146" s="705"/>
      <c r="BD1146" s="705"/>
      <c r="BE1146" s="705"/>
      <c r="BF1146" s="705"/>
      <c r="BG1146" s="706"/>
    </row>
    <row r="1147" spans="2:86" ht="14.55" customHeight="1" x14ac:dyDescent="0.2">
      <c r="B1147" s="681"/>
      <c r="C1147" s="682"/>
      <c r="D1147" s="662"/>
      <c r="E1147" s="663"/>
      <c r="F1147" s="663"/>
      <c r="G1147" s="663"/>
      <c r="H1147" s="668"/>
      <c r="I1147" s="669"/>
      <c r="J1147" s="669"/>
      <c r="K1147" s="670"/>
      <c r="L1147" s="705"/>
      <c r="M1147" s="705"/>
      <c r="N1147" s="705"/>
      <c r="O1147" s="705"/>
      <c r="P1147" s="705"/>
      <c r="Q1147" s="705"/>
      <c r="R1147" s="705"/>
      <c r="S1147" s="705"/>
      <c r="T1147" s="705"/>
      <c r="U1147" s="705"/>
      <c r="V1147" s="705"/>
      <c r="W1147" s="705"/>
      <c r="X1147" s="705"/>
      <c r="Y1147" s="705"/>
      <c r="Z1147" s="705"/>
      <c r="AA1147" s="705"/>
      <c r="AB1147" s="705"/>
      <c r="AC1147" s="705"/>
      <c r="AD1147" s="706"/>
      <c r="AE1147" s="681"/>
      <c r="AF1147" s="682"/>
      <c r="AG1147" s="662"/>
      <c r="AH1147" s="663"/>
      <c r="AI1147" s="663"/>
      <c r="AJ1147" s="663"/>
      <c r="AK1147" s="668"/>
      <c r="AL1147" s="669"/>
      <c r="AM1147" s="669"/>
      <c r="AN1147" s="670"/>
      <c r="AO1147" s="705"/>
      <c r="AP1147" s="705"/>
      <c r="AQ1147" s="705"/>
      <c r="AR1147" s="705"/>
      <c r="AS1147" s="705"/>
      <c r="AT1147" s="705"/>
      <c r="AU1147" s="705"/>
      <c r="AV1147" s="705"/>
      <c r="AW1147" s="705"/>
      <c r="AX1147" s="705"/>
      <c r="AY1147" s="705"/>
      <c r="AZ1147" s="705"/>
      <c r="BA1147" s="705"/>
      <c r="BB1147" s="705"/>
      <c r="BC1147" s="705"/>
      <c r="BD1147" s="705"/>
      <c r="BE1147" s="705"/>
      <c r="BF1147" s="705"/>
      <c r="BG1147" s="706"/>
    </row>
    <row r="1148" spans="2:86" ht="28.95" customHeight="1" x14ac:dyDescent="0.2">
      <c r="B1148" s="716" t="s">
        <v>995</v>
      </c>
      <c r="C1148" s="717"/>
      <c r="D1148" s="717"/>
      <c r="E1148" s="717"/>
      <c r="F1148" s="717"/>
      <c r="G1148" s="718"/>
      <c r="H1148" s="709">
        <f ca="1">OFFSET('(6)定期点検調書'!$AK$12,L1140-1,0)</f>
        <v>0</v>
      </c>
      <c r="I1148" s="710"/>
      <c r="J1148" s="710"/>
      <c r="K1148" s="711"/>
      <c r="L1148" s="705"/>
      <c r="M1148" s="705"/>
      <c r="N1148" s="705"/>
      <c r="O1148" s="705"/>
      <c r="P1148" s="705"/>
      <c r="Q1148" s="705"/>
      <c r="R1148" s="705"/>
      <c r="S1148" s="705"/>
      <c r="T1148" s="705"/>
      <c r="U1148" s="705"/>
      <c r="V1148" s="705"/>
      <c r="W1148" s="705"/>
      <c r="X1148" s="705"/>
      <c r="Y1148" s="705"/>
      <c r="Z1148" s="705"/>
      <c r="AA1148" s="705"/>
      <c r="AB1148" s="705"/>
      <c r="AC1148" s="705"/>
      <c r="AD1148" s="706"/>
      <c r="AE1148" s="716" t="s">
        <v>995</v>
      </c>
      <c r="AF1148" s="717"/>
      <c r="AG1148" s="717"/>
      <c r="AH1148" s="717"/>
      <c r="AI1148" s="717"/>
      <c r="AJ1148" s="718"/>
      <c r="AK1148" s="709">
        <f ca="1">OFFSET('(6)定期点検調書'!$AK$12,AO1140-1,0)</f>
        <v>0</v>
      </c>
      <c r="AL1148" s="710"/>
      <c r="AM1148" s="710"/>
      <c r="AN1148" s="711"/>
      <c r="AO1148" s="705"/>
      <c r="AP1148" s="705"/>
      <c r="AQ1148" s="705"/>
      <c r="AR1148" s="705"/>
      <c r="AS1148" s="705"/>
      <c r="AT1148" s="705"/>
      <c r="AU1148" s="705"/>
      <c r="AV1148" s="705"/>
      <c r="AW1148" s="705"/>
      <c r="AX1148" s="705"/>
      <c r="AY1148" s="705"/>
      <c r="AZ1148" s="705"/>
      <c r="BA1148" s="705"/>
      <c r="BB1148" s="705"/>
      <c r="BC1148" s="705"/>
      <c r="BD1148" s="705"/>
      <c r="BE1148" s="705"/>
      <c r="BF1148" s="705"/>
      <c r="BG1148" s="706"/>
    </row>
    <row r="1149" spans="2:86" ht="14.55" customHeight="1" x14ac:dyDescent="0.2">
      <c r="B1149" s="677" t="s">
        <v>1240</v>
      </c>
      <c r="C1149" s="661"/>
      <c r="D1149" s="659" t="s">
        <v>994</v>
      </c>
      <c r="E1149" s="660"/>
      <c r="F1149" s="660"/>
      <c r="G1149" s="661"/>
      <c r="H1149" s="699" t="str">
        <f ca="1">OFFSET('(6)定期点検調書'!$BY$12,L1140-1,0)</f>
        <v/>
      </c>
      <c r="I1149" s="700"/>
      <c r="J1149" s="700"/>
      <c r="K1149" s="714"/>
      <c r="L1149" s="705"/>
      <c r="M1149" s="705"/>
      <c r="N1149" s="705"/>
      <c r="O1149" s="705"/>
      <c r="P1149" s="705"/>
      <c r="Q1149" s="705"/>
      <c r="R1149" s="705"/>
      <c r="S1149" s="705"/>
      <c r="T1149" s="705"/>
      <c r="U1149" s="705"/>
      <c r="V1149" s="705"/>
      <c r="W1149" s="705"/>
      <c r="X1149" s="705"/>
      <c r="Y1149" s="705"/>
      <c r="Z1149" s="705"/>
      <c r="AA1149" s="705"/>
      <c r="AB1149" s="705"/>
      <c r="AC1149" s="705"/>
      <c r="AD1149" s="706"/>
      <c r="AE1149" s="677" t="s">
        <v>1240</v>
      </c>
      <c r="AF1149" s="661"/>
      <c r="AG1149" s="659" t="s">
        <v>994</v>
      </c>
      <c r="AH1149" s="660"/>
      <c r="AI1149" s="660"/>
      <c r="AJ1149" s="661"/>
      <c r="AK1149" s="699" t="str">
        <f ca="1">OFFSET('(6)定期点検調書'!$BY$12,AO1140-1,0)</f>
        <v/>
      </c>
      <c r="AL1149" s="700"/>
      <c r="AM1149" s="700"/>
      <c r="AN1149" s="714"/>
      <c r="AO1149" s="705"/>
      <c r="AP1149" s="705"/>
      <c r="AQ1149" s="705"/>
      <c r="AR1149" s="705"/>
      <c r="AS1149" s="705"/>
      <c r="AT1149" s="705"/>
      <c r="AU1149" s="705"/>
      <c r="AV1149" s="705"/>
      <c r="AW1149" s="705"/>
      <c r="AX1149" s="705"/>
      <c r="AY1149" s="705"/>
      <c r="AZ1149" s="705"/>
      <c r="BA1149" s="705"/>
      <c r="BB1149" s="705"/>
      <c r="BC1149" s="705"/>
      <c r="BD1149" s="705"/>
      <c r="BE1149" s="705"/>
      <c r="BF1149" s="705"/>
      <c r="BG1149" s="706"/>
    </row>
    <row r="1150" spans="2:86" ht="14.55" customHeight="1" x14ac:dyDescent="0.2">
      <c r="B1150" s="712"/>
      <c r="C1150" s="713"/>
      <c r="D1150" s="662"/>
      <c r="E1150" s="663"/>
      <c r="F1150" s="663"/>
      <c r="G1150" s="664"/>
      <c r="H1150" s="701"/>
      <c r="I1150" s="702"/>
      <c r="J1150" s="702"/>
      <c r="K1150" s="715"/>
      <c r="L1150" s="705"/>
      <c r="M1150" s="705"/>
      <c r="N1150" s="705"/>
      <c r="O1150" s="705"/>
      <c r="P1150" s="705"/>
      <c r="Q1150" s="705"/>
      <c r="R1150" s="705"/>
      <c r="S1150" s="705"/>
      <c r="T1150" s="705"/>
      <c r="U1150" s="705"/>
      <c r="V1150" s="705"/>
      <c r="W1150" s="705"/>
      <c r="X1150" s="705"/>
      <c r="Y1150" s="705"/>
      <c r="Z1150" s="705"/>
      <c r="AA1150" s="705"/>
      <c r="AB1150" s="705"/>
      <c r="AC1150" s="705"/>
      <c r="AD1150" s="706"/>
      <c r="AE1150" s="712"/>
      <c r="AF1150" s="713"/>
      <c r="AG1150" s="662"/>
      <c r="AH1150" s="663"/>
      <c r="AI1150" s="663"/>
      <c r="AJ1150" s="664"/>
      <c r="AK1150" s="701"/>
      <c r="AL1150" s="702"/>
      <c r="AM1150" s="702"/>
      <c r="AN1150" s="715"/>
      <c r="AO1150" s="705"/>
      <c r="AP1150" s="705"/>
      <c r="AQ1150" s="705"/>
      <c r="AR1150" s="705"/>
      <c r="AS1150" s="705"/>
      <c r="AT1150" s="705"/>
      <c r="AU1150" s="705"/>
      <c r="AV1150" s="705"/>
      <c r="AW1150" s="705"/>
      <c r="AX1150" s="705"/>
      <c r="AY1150" s="705"/>
      <c r="AZ1150" s="705"/>
      <c r="BA1150" s="705"/>
      <c r="BB1150" s="705"/>
      <c r="BC1150" s="705"/>
      <c r="BD1150" s="705"/>
      <c r="BE1150" s="705"/>
      <c r="BF1150" s="705"/>
      <c r="BG1150" s="706"/>
    </row>
    <row r="1151" spans="2:86" ht="14.55" customHeight="1" x14ac:dyDescent="0.2">
      <c r="B1151" s="712"/>
      <c r="C1151" s="713"/>
      <c r="D1151" s="659" t="s">
        <v>1186</v>
      </c>
      <c r="E1151" s="660"/>
      <c r="F1151" s="660"/>
      <c r="G1151" s="661"/>
      <c r="H1151" s="665">
        <f ca="1">OFFSET('(6)定期点検調書'!$BC$12,L1140-1,0)</f>
        <v>0</v>
      </c>
      <c r="I1151" s="666"/>
      <c r="J1151" s="666"/>
      <c r="K1151" s="667"/>
      <c r="L1151" s="705"/>
      <c r="M1151" s="705"/>
      <c r="N1151" s="705"/>
      <c r="O1151" s="705"/>
      <c r="P1151" s="705"/>
      <c r="Q1151" s="705"/>
      <c r="R1151" s="705"/>
      <c r="S1151" s="705"/>
      <c r="T1151" s="705"/>
      <c r="U1151" s="705"/>
      <c r="V1151" s="705"/>
      <c r="W1151" s="705"/>
      <c r="X1151" s="705"/>
      <c r="Y1151" s="705"/>
      <c r="Z1151" s="705"/>
      <c r="AA1151" s="705"/>
      <c r="AB1151" s="705"/>
      <c r="AC1151" s="705"/>
      <c r="AD1151" s="706"/>
      <c r="AE1151" s="712"/>
      <c r="AF1151" s="713"/>
      <c r="AG1151" s="659" t="s">
        <v>1186</v>
      </c>
      <c r="AH1151" s="660"/>
      <c r="AI1151" s="660"/>
      <c r="AJ1151" s="661"/>
      <c r="AK1151" s="665">
        <f ca="1">OFFSET('(6)定期点検調書'!$BC$12,AO1140-1,0)</f>
        <v>0</v>
      </c>
      <c r="AL1151" s="666"/>
      <c r="AM1151" s="666"/>
      <c r="AN1151" s="667"/>
      <c r="AO1151" s="705"/>
      <c r="AP1151" s="705"/>
      <c r="AQ1151" s="705"/>
      <c r="AR1151" s="705"/>
      <c r="AS1151" s="705"/>
      <c r="AT1151" s="705"/>
      <c r="AU1151" s="705"/>
      <c r="AV1151" s="705"/>
      <c r="AW1151" s="705"/>
      <c r="AX1151" s="705"/>
      <c r="AY1151" s="705"/>
      <c r="AZ1151" s="705"/>
      <c r="BA1151" s="705"/>
      <c r="BB1151" s="705"/>
      <c r="BC1151" s="705"/>
      <c r="BD1151" s="705"/>
      <c r="BE1151" s="705"/>
      <c r="BF1151" s="705"/>
      <c r="BG1151" s="706"/>
    </row>
    <row r="1152" spans="2:86" ht="14.55" customHeight="1" x14ac:dyDescent="0.2">
      <c r="B1152" s="712"/>
      <c r="C1152" s="713"/>
      <c r="D1152" s="662"/>
      <c r="E1152" s="663"/>
      <c r="F1152" s="663"/>
      <c r="G1152" s="664"/>
      <c r="H1152" s="668"/>
      <c r="I1152" s="669"/>
      <c r="J1152" s="669"/>
      <c r="K1152" s="670"/>
      <c r="L1152" s="705"/>
      <c r="M1152" s="705"/>
      <c r="N1152" s="705"/>
      <c r="O1152" s="705"/>
      <c r="P1152" s="705"/>
      <c r="Q1152" s="705"/>
      <c r="R1152" s="705"/>
      <c r="S1152" s="705"/>
      <c r="T1152" s="705"/>
      <c r="U1152" s="705"/>
      <c r="V1152" s="705"/>
      <c r="W1152" s="705"/>
      <c r="X1152" s="705"/>
      <c r="Y1152" s="705"/>
      <c r="Z1152" s="705"/>
      <c r="AA1152" s="705"/>
      <c r="AB1152" s="705"/>
      <c r="AC1152" s="705"/>
      <c r="AD1152" s="706"/>
      <c r="AE1152" s="712"/>
      <c r="AF1152" s="713"/>
      <c r="AG1152" s="662"/>
      <c r="AH1152" s="663"/>
      <c r="AI1152" s="663"/>
      <c r="AJ1152" s="664"/>
      <c r="AK1152" s="668"/>
      <c r="AL1152" s="669"/>
      <c r="AM1152" s="669"/>
      <c r="AN1152" s="670"/>
      <c r="AO1152" s="705"/>
      <c r="AP1152" s="705"/>
      <c r="AQ1152" s="705"/>
      <c r="AR1152" s="705"/>
      <c r="AS1152" s="705"/>
      <c r="AT1152" s="705"/>
      <c r="AU1152" s="705"/>
      <c r="AV1152" s="705"/>
      <c r="AW1152" s="705"/>
      <c r="AX1152" s="705"/>
      <c r="AY1152" s="705"/>
      <c r="AZ1152" s="705"/>
      <c r="BA1152" s="705"/>
      <c r="BB1152" s="705"/>
      <c r="BC1152" s="705"/>
      <c r="BD1152" s="705"/>
      <c r="BE1152" s="705"/>
      <c r="BF1152" s="705"/>
      <c r="BG1152" s="706"/>
    </row>
    <row r="1153" spans="2:86" ht="14.55" customHeight="1" x14ac:dyDescent="0.2">
      <c r="B1153" s="712"/>
      <c r="C1153" s="713"/>
      <c r="D1153" s="659" t="s">
        <v>1187</v>
      </c>
      <c r="E1153" s="660"/>
      <c r="F1153" s="660"/>
      <c r="G1153" s="661"/>
      <c r="H1153" s="665">
        <f ca="1">OFFSET('(6)定期点検調書'!$BF$12,L1140-1,0)</f>
        <v>0</v>
      </c>
      <c r="I1153" s="666"/>
      <c r="J1153" s="666"/>
      <c r="K1153" s="667"/>
      <c r="L1153" s="705"/>
      <c r="M1153" s="705"/>
      <c r="N1153" s="705"/>
      <c r="O1153" s="705"/>
      <c r="P1153" s="705"/>
      <c r="Q1153" s="705"/>
      <c r="R1153" s="705"/>
      <c r="S1153" s="705"/>
      <c r="T1153" s="705"/>
      <c r="U1153" s="705"/>
      <c r="V1153" s="705"/>
      <c r="W1153" s="705"/>
      <c r="X1153" s="705"/>
      <c r="Y1153" s="705"/>
      <c r="Z1153" s="705"/>
      <c r="AA1153" s="705"/>
      <c r="AB1153" s="705"/>
      <c r="AC1153" s="705"/>
      <c r="AD1153" s="706"/>
      <c r="AE1153" s="712"/>
      <c r="AF1153" s="713"/>
      <c r="AG1153" s="659" t="s">
        <v>1187</v>
      </c>
      <c r="AH1153" s="660"/>
      <c r="AI1153" s="660"/>
      <c r="AJ1153" s="661"/>
      <c r="AK1153" s="665">
        <f ca="1">OFFSET('(6)定期点検調書'!$BF$12,AO1140-1,0)</f>
        <v>0</v>
      </c>
      <c r="AL1153" s="666"/>
      <c r="AM1153" s="666"/>
      <c r="AN1153" s="667"/>
      <c r="AO1153" s="705"/>
      <c r="AP1153" s="705"/>
      <c r="AQ1153" s="705"/>
      <c r="AR1153" s="705"/>
      <c r="AS1153" s="705"/>
      <c r="AT1153" s="705"/>
      <c r="AU1153" s="705"/>
      <c r="AV1153" s="705"/>
      <c r="AW1153" s="705"/>
      <c r="AX1153" s="705"/>
      <c r="AY1153" s="705"/>
      <c r="AZ1153" s="705"/>
      <c r="BA1153" s="705"/>
      <c r="BB1153" s="705"/>
      <c r="BC1153" s="705"/>
      <c r="BD1153" s="705"/>
      <c r="BE1153" s="705"/>
      <c r="BF1153" s="705"/>
      <c r="BG1153" s="706"/>
    </row>
    <row r="1154" spans="2:86" ht="14.55" customHeight="1" x14ac:dyDescent="0.2">
      <c r="B1154" s="662"/>
      <c r="C1154" s="664"/>
      <c r="D1154" s="662"/>
      <c r="E1154" s="663"/>
      <c r="F1154" s="663"/>
      <c r="G1154" s="664"/>
      <c r="H1154" s="668"/>
      <c r="I1154" s="669"/>
      <c r="J1154" s="669"/>
      <c r="K1154" s="670"/>
      <c r="L1154" s="707"/>
      <c r="M1154" s="707"/>
      <c r="N1154" s="707"/>
      <c r="O1154" s="707"/>
      <c r="P1154" s="707"/>
      <c r="Q1154" s="707"/>
      <c r="R1154" s="707"/>
      <c r="S1154" s="707"/>
      <c r="T1154" s="707"/>
      <c r="U1154" s="707"/>
      <c r="V1154" s="707"/>
      <c r="W1154" s="707"/>
      <c r="X1154" s="707"/>
      <c r="Y1154" s="707"/>
      <c r="Z1154" s="707"/>
      <c r="AA1154" s="707"/>
      <c r="AB1154" s="707"/>
      <c r="AC1154" s="707"/>
      <c r="AD1154" s="708"/>
      <c r="AE1154" s="662"/>
      <c r="AF1154" s="664"/>
      <c r="AG1154" s="662"/>
      <c r="AH1154" s="663"/>
      <c r="AI1154" s="663"/>
      <c r="AJ1154" s="664"/>
      <c r="AK1154" s="668"/>
      <c r="AL1154" s="669"/>
      <c r="AM1154" s="669"/>
      <c r="AN1154" s="670"/>
      <c r="AO1154" s="707"/>
      <c r="AP1154" s="707"/>
      <c r="AQ1154" s="707"/>
      <c r="AR1154" s="707"/>
      <c r="AS1154" s="707"/>
      <c r="AT1154" s="707"/>
      <c r="AU1154" s="707"/>
      <c r="AV1154" s="707"/>
      <c r="AW1154" s="707"/>
      <c r="AX1154" s="707"/>
      <c r="AY1154" s="707"/>
      <c r="AZ1154" s="707"/>
      <c r="BA1154" s="707"/>
      <c r="BB1154" s="707"/>
      <c r="BC1154" s="707"/>
      <c r="BD1154" s="707"/>
      <c r="BE1154" s="707"/>
      <c r="BF1154" s="707"/>
      <c r="BG1154" s="708"/>
    </row>
    <row r="1155" spans="2:86" ht="14.55" customHeight="1" x14ac:dyDescent="0.2">
      <c r="B1155" s="683" t="s">
        <v>1241</v>
      </c>
      <c r="C1155" s="683"/>
      <c r="D1155" s="683"/>
      <c r="E1155" s="683"/>
      <c r="F1155" s="683"/>
      <c r="G1155" s="683"/>
      <c r="H1155" s="699" t="str">
        <f ca="1">IF(OFFSET('(6)定期点検調書'!$AR$12,L1140-1,0)="","",OFFSET('(6)定期点検調書'!$AQ$12,L1140-1,0)&amp;TEXT(OFFSET('(6)定期点検調書'!$AR$12,L1140-1,0),"0.0")&amp;OFFSET('(6)定期点検調書'!$AT$12,L1140-1,0))  &amp;  IF(OFFSET('(6)定期点検調書'!$AV$12,L1140-1,0)="","","／"&amp;OFFSET('(6)定期点検調書'!$AU$12,L1140-1,0)&amp;TEXT(OFFSET('(6)定期点検調書'!$AV$12,L1140-1,0),"0.0")&amp;OFFSET('(6)定期点検調書'!$AX$12,L1140-1,0))  &amp;  IF(OFFSET('(6)定期点検調書'!$AZ$12,L1140-1,0)="","","／"&amp;OFFSET('(6)定期点検調書'!$AY$12,L1140-1,0)&amp;TEXT(OFFSET('(6)定期点検調書'!$AZ$12,L1140-1,0),"0.0")&amp;OFFSET('(6)定期点検調書'!$BB$12,L1140-1,0))</f>
        <v/>
      </c>
      <c r="I1155" s="700"/>
      <c r="J1155" s="700"/>
      <c r="K1155" s="700"/>
      <c r="L1155" s="700"/>
      <c r="M1155" s="700"/>
      <c r="N1155" s="700"/>
      <c r="O1155" s="700"/>
      <c r="P1155" s="685" t="s">
        <v>1243</v>
      </c>
      <c r="Q1155" s="685"/>
      <c r="R1155" s="685"/>
      <c r="S1155" s="685"/>
      <c r="T1155" s="685"/>
      <c r="U1155" s="685"/>
      <c r="V1155" s="685"/>
      <c r="W1155" s="686" t="str">
        <f ca="1">OFFSET('(6)定期点検調書'!$F$12,L1140-1,0)</f>
        <v/>
      </c>
      <c r="X1155" s="687"/>
      <c r="Y1155" s="687"/>
      <c r="Z1155" s="687"/>
      <c r="AA1155" s="687"/>
      <c r="AB1155" s="687"/>
      <c r="AC1155" s="687"/>
      <c r="AD1155" s="688"/>
      <c r="AE1155" s="683" t="s">
        <v>1241</v>
      </c>
      <c r="AF1155" s="683"/>
      <c r="AG1155" s="683"/>
      <c r="AH1155" s="683"/>
      <c r="AI1155" s="683"/>
      <c r="AJ1155" s="683"/>
      <c r="AK1155" s="699" t="str">
        <f ca="1">IF(OFFSET('(6)定期点検調書'!$AR$12,AO1140-1,0)="","",OFFSET('(6)定期点検調書'!$AQ$12,AO1140-1,0)&amp;TEXT(OFFSET('(6)定期点検調書'!$AR$12,AO1140-1,0),"0.0")&amp;OFFSET('(6)定期点検調書'!$AT$12,AO1140-1,0))  &amp;  IF(OFFSET('(6)定期点検調書'!$AV$12,AO1140-1,0)="","","／"&amp;OFFSET('(6)定期点検調書'!$AU$12,AO1140-1,0)&amp;TEXT(OFFSET('(6)定期点検調書'!$AV$12,AO1140-1,0),"0.0")&amp;OFFSET('(6)定期点検調書'!$AX$12,AO1140-1,0))  &amp;  IF(OFFSET('(6)定期点検調書'!$AZ$12,AO1140-1,0)="","","／"&amp;OFFSET('(6)定期点検調書'!$AY$12,AO1140-1,0)&amp;TEXT(OFFSET('(6)定期点検調書'!$AZ$12,AO1140-1,0),"0.0")&amp;OFFSET('(6)定期点検調書'!$BB$12,AO1140-1,0))</f>
        <v/>
      </c>
      <c r="AL1155" s="700"/>
      <c r="AM1155" s="700"/>
      <c r="AN1155" s="700"/>
      <c r="AO1155" s="700"/>
      <c r="AP1155" s="700"/>
      <c r="AQ1155" s="700"/>
      <c r="AR1155" s="700"/>
      <c r="AS1155" s="685" t="s">
        <v>1243</v>
      </c>
      <c r="AT1155" s="685"/>
      <c r="AU1155" s="685"/>
      <c r="AV1155" s="685"/>
      <c r="AW1155" s="685"/>
      <c r="AX1155" s="685"/>
      <c r="AY1155" s="685"/>
      <c r="AZ1155" s="686" t="str">
        <f ca="1">OFFSET('(6)定期点検調書'!$F$12,AO1140-1,0)</f>
        <v/>
      </c>
      <c r="BA1155" s="687"/>
      <c r="BB1155" s="687"/>
      <c r="BC1155" s="687"/>
      <c r="BD1155" s="687"/>
      <c r="BE1155" s="687"/>
      <c r="BF1155" s="687"/>
      <c r="BG1155" s="688"/>
    </row>
    <row r="1156" spans="2:86" ht="14.55" customHeight="1" x14ac:dyDescent="0.2">
      <c r="B1156" s="683"/>
      <c r="C1156" s="683"/>
      <c r="D1156" s="683"/>
      <c r="E1156" s="683"/>
      <c r="F1156" s="683"/>
      <c r="G1156" s="683"/>
      <c r="H1156" s="701"/>
      <c r="I1156" s="702"/>
      <c r="J1156" s="702"/>
      <c r="K1156" s="702"/>
      <c r="L1156" s="702"/>
      <c r="M1156" s="702"/>
      <c r="N1156" s="702"/>
      <c r="O1156" s="702"/>
      <c r="P1156" s="685"/>
      <c r="Q1156" s="685"/>
      <c r="R1156" s="685"/>
      <c r="S1156" s="685"/>
      <c r="T1156" s="685"/>
      <c r="U1156" s="685"/>
      <c r="V1156" s="685"/>
      <c r="W1156" s="689"/>
      <c r="X1156" s="690"/>
      <c r="Y1156" s="690"/>
      <c r="Z1156" s="690"/>
      <c r="AA1156" s="690"/>
      <c r="AB1156" s="690"/>
      <c r="AC1156" s="690"/>
      <c r="AD1156" s="691"/>
      <c r="AE1156" s="683"/>
      <c r="AF1156" s="683"/>
      <c r="AG1156" s="683"/>
      <c r="AH1156" s="683"/>
      <c r="AI1156" s="683"/>
      <c r="AJ1156" s="683"/>
      <c r="AK1156" s="701"/>
      <c r="AL1156" s="702"/>
      <c r="AM1156" s="702"/>
      <c r="AN1156" s="702"/>
      <c r="AO1156" s="702"/>
      <c r="AP1156" s="702"/>
      <c r="AQ1156" s="702"/>
      <c r="AR1156" s="702"/>
      <c r="AS1156" s="685"/>
      <c r="AT1156" s="685"/>
      <c r="AU1156" s="685"/>
      <c r="AV1156" s="685"/>
      <c r="AW1156" s="685"/>
      <c r="AX1156" s="685"/>
      <c r="AY1156" s="685"/>
      <c r="AZ1156" s="689"/>
      <c r="BA1156" s="690"/>
      <c r="BB1156" s="690"/>
      <c r="BC1156" s="690"/>
      <c r="BD1156" s="690"/>
      <c r="BE1156" s="690"/>
      <c r="BF1156" s="690"/>
      <c r="BG1156" s="691"/>
    </row>
    <row r="1157" spans="2:86" ht="14.55" customHeight="1" x14ac:dyDescent="0.2">
      <c r="B1157" s="659" t="s">
        <v>1242</v>
      </c>
      <c r="C1157" s="660"/>
      <c r="D1157" s="660"/>
      <c r="E1157" s="660"/>
      <c r="F1157" s="660"/>
      <c r="G1157" s="661"/>
      <c r="H1157" s="671"/>
      <c r="I1157" s="672"/>
      <c r="J1157" s="672"/>
      <c r="K1157" s="672"/>
      <c r="L1157" s="672"/>
      <c r="M1157" s="672"/>
      <c r="N1157" s="672"/>
      <c r="O1157" s="672"/>
      <c r="P1157" s="692" t="s">
        <v>996</v>
      </c>
      <c r="Q1157" s="692"/>
      <c r="R1157" s="692"/>
      <c r="S1157" s="692"/>
      <c r="T1157" s="692"/>
      <c r="U1157" s="692"/>
      <c r="V1157" s="692"/>
      <c r="W1157" s="693"/>
      <c r="X1157" s="694"/>
      <c r="Y1157" s="694"/>
      <c r="Z1157" s="694"/>
      <c r="AA1157" s="694"/>
      <c r="AB1157" s="694"/>
      <c r="AC1157" s="694"/>
      <c r="AD1157" s="695"/>
      <c r="AE1157" s="659" t="s">
        <v>1242</v>
      </c>
      <c r="AF1157" s="660"/>
      <c r="AG1157" s="660"/>
      <c r="AH1157" s="660"/>
      <c r="AI1157" s="660"/>
      <c r="AJ1157" s="661"/>
      <c r="AK1157" s="671"/>
      <c r="AL1157" s="672"/>
      <c r="AM1157" s="672"/>
      <c r="AN1157" s="672"/>
      <c r="AO1157" s="672"/>
      <c r="AP1157" s="672"/>
      <c r="AQ1157" s="672"/>
      <c r="AR1157" s="672"/>
      <c r="AS1157" s="692" t="s">
        <v>996</v>
      </c>
      <c r="AT1157" s="692"/>
      <c r="AU1157" s="692"/>
      <c r="AV1157" s="692"/>
      <c r="AW1157" s="692"/>
      <c r="AX1157" s="692"/>
      <c r="AY1157" s="692"/>
      <c r="AZ1157" s="693"/>
      <c r="BA1157" s="694"/>
      <c r="BB1157" s="694"/>
      <c r="BC1157" s="694"/>
      <c r="BD1157" s="694"/>
      <c r="BE1157" s="694"/>
      <c r="BF1157" s="694"/>
      <c r="BG1157" s="695"/>
    </row>
    <row r="1158" spans="2:86" ht="14.55" customHeight="1" x14ac:dyDescent="0.2">
      <c r="B1158" s="662"/>
      <c r="C1158" s="663"/>
      <c r="D1158" s="663"/>
      <c r="E1158" s="663"/>
      <c r="F1158" s="663"/>
      <c r="G1158" s="664"/>
      <c r="H1158" s="674"/>
      <c r="I1158" s="675"/>
      <c r="J1158" s="675"/>
      <c r="K1158" s="675"/>
      <c r="L1158" s="675"/>
      <c r="M1158" s="675"/>
      <c r="N1158" s="675"/>
      <c r="O1158" s="675"/>
      <c r="P1158" s="692"/>
      <c r="Q1158" s="692"/>
      <c r="R1158" s="692"/>
      <c r="S1158" s="692"/>
      <c r="T1158" s="692"/>
      <c r="U1158" s="692"/>
      <c r="V1158" s="692"/>
      <c r="W1158" s="696"/>
      <c r="X1158" s="697"/>
      <c r="Y1158" s="697"/>
      <c r="Z1158" s="697"/>
      <c r="AA1158" s="697"/>
      <c r="AB1158" s="697"/>
      <c r="AC1158" s="697"/>
      <c r="AD1158" s="698"/>
      <c r="AE1158" s="662"/>
      <c r="AF1158" s="663"/>
      <c r="AG1158" s="663"/>
      <c r="AH1158" s="663"/>
      <c r="AI1158" s="663"/>
      <c r="AJ1158" s="664"/>
      <c r="AK1158" s="674"/>
      <c r="AL1158" s="675"/>
      <c r="AM1158" s="675"/>
      <c r="AN1158" s="675"/>
      <c r="AO1158" s="675"/>
      <c r="AP1158" s="675"/>
      <c r="AQ1158" s="675"/>
      <c r="AR1158" s="675"/>
      <c r="AS1158" s="692"/>
      <c r="AT1158" s="692"/>
      <c r="AU1158" s="692"/>
      <c r="AV1158" s="692"/>
      <c r="AW1158" s="692"/>
      <c r="AX1158" s="692"/>
      <c r="AY1158" s="692"/>
      <c r="AZ1158" s="696"/>
      <c r="BA1158" s="697"/>
      <c r="BB1158" s="697"/>
      <c r="BC1158" s="697"/>
      <c r="BD1158" s="697"/>
      <c r="BE1158" s="697"/>
      <c r="BF1158" s="697"/>
      <c r="BG1158" s="698"/>
    </row>
    <row r="1159" spans="2:86" ht="19.5" customHeight="1" x14ac:dyDescent="0.2">
      <c r="B1159" s="683" t="s">
        <v>79</v>
      </c>
      <c r="C1159" s="683"/>
      <c r="D1159" s="683"/>
      <c r="E1159" s="683"/>
      <c r="F1159" s="683"/>
      <c r="G1159" s="683"/>
      <c r="H1159" s="684">
        <f ca="1">OFFSET('(6)定期点検調書'!$CA$12,L1140-1,0)</f>
        <v>0</v>
      </c>
      <c r="I1159" s="684"/>
      <c r="J1159" s="684"/>
      <c r="K1159" s="684"/>
      <c r="L1159" s="684"/>
      <c r="M1159" s="684"/>
      <c r="N1159" s="684"/>
      <c r="O1159" s="684"/>
      <c r="P1159" s="684"/>
      <c r="Q1159" s="684"/>
      <c r="R1159" s="684"/>
      <c r="S1159" s="684"/>
      <c r="T1159" s="684"/>
      <c r="U1159" s="684"/>
      <c r="V1159" s="684"/>
      <c r="W1159" s="684"/>
      <c r="X1159" s="684"/>
      <c r="Y1159" s="684"/>
      <c r="Z1159" s="684"/>
      <c r="AA1159" s="684"/>
      <c r="AB1159" s="684"/>
      <c r="AC1159" s="684"/>
      <c r="AD1159" s="684"/>
      <c r="AE1159" s="683" t="s">
        <v>79</v>
      </c>
      <c r="AF1159" s="683"/>
      <c r="AG1159" s="683"/>
      <c r="AH1159" s="683"/>
      <c r="AI1159" s="683"/>
      <c r="AJ1159" s="683"/>
      <c r="AK1159" s="684">
        <f ca="1">OFFSET('(6)定期点検調書'!$CA$12,AO1140-1,0)</f>
        <v>0</v>
      </c>
      <c r="AL1159" s="684"/>
      <c r="AM1159" s="684"/>
      <c r="AN1159" s="684"/>
      <c r="AO1159" s="684"/>
      <c r="AP1159" s="684"/>
      <c r="AQ1159" s="684"/>
      <c r="AR1159" s="684"/>
      <c r="AS1159" s="684"/>
      <c r="AT1159" s="684"/>
      <c r="AU1159" s="684"/>
      <c r="AV1159" s="684"/>
      <c r="AW1159" s="684"/>
      <c r="AX1159" s="684"/>
      <c r="AY1159" s="684"/>
      <c r="AZ1159" s="684"/>
      <c r="BA1159" s="684"/>
      <c r="BB1159" s="684"/>
      <c r="BC1159" s="684"/>
      <c r="BD1159" s="684"/>
      <c r="BE1159" s="684"/>
      <c r="BF1159" s="684"/>
      <c r="BG1159" s="684"/>
      <c r="CH1159" s="473"/>
    </row>
    <row r="1160" spans="2:86" ht="19.5" customHeight="1" x14ac:dyDescent="0.2">
      <c r="B1160" s="683"/>
      <c r="C1160" s="683"/>
      <c r="D1160" s="683"/>
      <c r="E1160" s="683"/>
      <c r="F1160" s="683"/>
      <c r="G1160" s="683"/>
      <c r="H1160" s="684"/>
      <c r="I1160" s="684"/>
      <c r="J1160" s="684"/>
      <c r="K1160" s="684"/>
      <c r="L1160" s="684"/>
      <c r="M1160" s="684"/>
      <c r="N1160" s="684"/>
      <c r="O1160" s="684"/>
      <c r="P1160" s="684"/>
      <c r="Q1160" s="684"/>
      <c r="R1160" s="684"/>
      <c r="S1160" s="684"/>
      <c r="T1160" s="684"/>
      <c r="U1160" s="684"/>
      <c r="V1160" s="684"/>
      <c r="W1160" s="684"/>
      <c r="X1160" s="684"/>
      <c r="Y1160" s="684"/>
      <c r="Z1160" s="684"/>
      <c r="AA1160" s="684"/>
      <c r="AB1160" s="684"/>
      <c r="AC1160" s="684"/>
      <c r="AD1160" s="684"/>
      <c r="AE1160" s="683"/>
      <c r="AF1160" s="683"/>
      <c r="AG1160" s="683"/>
      <c r="AH1160" s="683"/>
      <c r="AI1160" s="683"/>
      <c r="AJ1160" s="683"/>
      <c r="AK1160" s="684"/>
      <c r="AL1160" s="684"/>
      <c r="AM1160" s="684"/>
      <c r="AN1160" s="684"/>
      <c r="AO1160" s="684"/>
      <c r="AP1160" s="684"/>
      <c r="AQ1160" s="684"/>
      <c r="AR1160" s="684"/>
      <c r="AS1160" s="684"/>
      <c r="AT1160" s="684"/>
      <c r="AU1160" s="684"/>
      <c r="AV1160" s="684"/>
      <c r="AW1160" s="684"/>
      <c r="AX1160" s="684"/>
      <c r="AY1160" s="684"/>
      <c r="AZ1160" s="684"/>
      <c r="BA1160" s="684"/>
      <c r="BB1160" s="684"/>
      <c r="BC1160" s="684"/>
      <c r="BD1160" s="684"/>
      <c r="BE1160" s="684"/>
      <c r="BF1160" s="684"/>
      <c r="BG1160" s="684"/>
    </row>
    <row r="1161" spans="2:86" ht="14.55" customHeight="1" x14ac:dyDescent="0.2">
      <c r="B1161" s="677" t="s">
        <v>1038</v>
      </c>
      <c r="C1161" s="678"/>
      <c r="D1161" s="677" t="s">
        <v>1237</v>
      </c>
      <c r="E1161" s="719"/>
      <c r="F1161" s="719"/>
      <c r="G1161" s="719"/>
      <c r="H1161" s="665">
        <f ca="1">OFFSET('(6)定期点検調書'!$B$12,L1161-1,0)</f>
        <v>0</v>
      </c>
      <c r="I1161" s="666"/>
      <c r="J1161" s="666"/>
      <c r="K1161" s="667"/>
      <c r="L1161" s="703">
        <f>AO1140+1</f>
        <v>111</v>
      </c>
      <c r="M1161" s="703"/>
      <c r="N1161" s="703"/>
      <c r="O1161" s="703"/>
      <c r="P1161" s="703"/>
      <c r="Q1161" s="703"/>
      <c r="R1161" s="703"/>
      <c r="S1161" s="703"/>
      <c r="T1161" s="703"/>
      <c r="U1161" s="703"/>
      <c r="V1161" s="703"/>
      <c r="W1161" s="703"/>
      <c r="X1161" s="703"/>
      <c r="Y1161" s="703"/>
      <c r="Z1161" s="703"/>
      <c r="AA1161" s="703"/>
      <c r="AB1161" s="703"/>
      <c r="AC1161" s="703"/>
      <c r="AD1161" s="704"/>
      <c r="AE1161" s="677" t="s">
        <v>1038</v>
      </c>
      <c r="AF1161" s="678"/>
      <c r="AG1161" s="677" t="s">
        <v>1237</v>
      </c>
      <c r="AH1161" s="719"/>
      <c r="AI1161" s="719"/>
      <c r="AJ1161" s="719"/>
      <c r="AK1161" s="665">
        <f ca="1">OFFSET('(6)定期点検調書'!$B$12,AO1161-1,0)</f>
        <v>0</v>
      </c>
      <c r="AL1161" s="666"/>
      <c r="AM1161" s="666"/>
      <c r="AN1161" s="667"/>
      <c r="AO1161" s="703">
        <f>L1161+1</f>
        <v>112</v>
      </c>
      <c r="AP1161" s="703"/>
      <c r="AQ1161" s="703"/>
      <c r="AR1161" s="703"/>
      <c r="AS1161" s="703"/>
      <c r="AT1161" s="703"/>
      <c r="AU1161" s="703"/>
      <c r="AV1161" s="703"/>
      <c r="AW1161" s="703"/>
      <c r="AX1161" s="703"/>
      <c r="AY1161" s="703"/>
      <c r="AZ1161" s="703"/>
      <c r="BA1161" s="703"/>
      <c r="BB1161" s="703"/>
      <c r="BC1161" s="703"/>
      <c r="BD1161" s="703"/>
      <c r="BE1161" s="703"/>
      <c r="BF1161" s="703"/>
      <c r="BG1161" s="704"/>
    </row>
    <row r="1162" spans="2:86" ht="14.55" customHeight="1" x14ac:dyDescent="0.2">
      <c r="B1162" s="679"/>
      <c r="C1162" s="680"/>
      <c r="D1162" s="681"/>
      <c r="E1162" s="720"/>
      <c r="F1162" s="720"/>
      <c r="G1162" s="720"/>
      <c r="H1162" s="668"/>
      <c r="I1162" s="669"/>
      <c r="J1162" s="669"/>
      <c r="K1162" s="670"/>
      <c r="L1162" s="705"/>
      <c r="M1162" s="705"/>
      <c r="N1162" s="705"/>
      <c r="O1162" s="705"/>
      <c r="P1162" s="705"/>
      <c r="Q1162" s="705"/>
      <c r="R1162" s="705"/>
      <c r="S1162" s="705"/>
      <c r="T1162" s="705"/>
      <c r="U1162" s="705"/>
      <c r="V1162" s="705"/>
      <c r="W1162" s="705"/>
      <c r="X1162" s="705"/>
      <c r="Y1162" s="705"/>
      <c r="Z1162" s="705"/>
      <c r="AA1162" s="705"/>
      <c r="AB1162" s="705"/>
      <c r="AC1162" s="705"/>
      <c r="AD1162" s="706"/>
      <c r="AE1162" s="679"/>
      <c r="AF1162" s="680"/>
      <c r="AG1162" s="681"/>
      <c r="AH1162" s="720"/>
      <c r="AI1162" s="720"/>
      <c r="AJ1162" s="720"/>
      <c r="AK1162" s="668"/>
      <c r="AL1162" s="669"/>
      <c r="AM1162" s="669"/>
      <c r="AN1162" s="670"/>
      <c r="AO1162" s="705"/>
      <c r="AP1162" s="705"/>
      <c r="AQ1162" s="705"/>
      <c r="AR1162" s="705"/>
      <c r="AS1162" s="705"/>
      <c r="AT1162" s="705"/>
      <c r="AU1162" s="705"/>
      <c r="AV1162" s="705"/>
      <c r="AW1162" s="705"/>
      <c r="AX1162" s="705"/>
      <c r="AY1162" s="705"/>
      <c r="AZ1162" s="705"/>
      <c r="BA1162" s="705"/>
      <c r="BB1162" s="705"/>
      <c r="BC1162" s="705"/>
      <c r="BD1162" s="705"/>
      <c r="BE1162" s="705"/>
      <c r="BF1162" s="705"/>
      <c r="BG1162" s="706"/>
    </row>
    <row r="1163" spans="2:86" ht="14.55" customHeight="1" x14ac:dyDescent="0.2">
      <c r="B1163" s="679"/>
      <c r="C1163" s="680"/>
      <c r="D1163" s="677" t="s">
        <v>992</v>
      </c>
      <c r="E1163" s="719"/>
      <c r="F1163" s="719"/>
      <c r="G1163" s="719"/>
      <c r="H1163" s="665">
        <f ca="1">OFFSET('(6)定期点検調書'!$D$12,L1161-1,0)</f>
        <v>0</v>
      </c>
      <c r="I1163" s="666"/>
      <c r="J1163" s="666"/>
      <c r="K1163" s="667"/>
      <c r="L1163" s="705"/>
      <c r="M1163" s="705"/>
      <c r="N1163" s="705"/>
      <c r="O1163" s="705"/>
      <c r="P1163" s="705"/>
      <c r="Q1163" s="705"/>
      <c r="R1163" s="705"/>
      <c r="S1163" s="705"/>
      <c r="T1163" s="705"/>
      <c r="U1163" s="705"/>
      <c r="V1163" s="705"/>
      <c r="W1163" s="705"/>
      <c r="X1163" s="705"/>
      <c r="Y1163" s="705"/>
      <c r="Z1163" s="705"/>
      <c r="AA1163" s="705"/>
      <c r="AB1163" s="705"/>
      <c r="AC1163" s="705"/>
      <c r="AD1163" s="706"/>
      <c r="AE1163" s="679"/>
      <c r="AF1163" s="680"/>
      <c r="AG1163" s="677" t="s">
        <v>992</v>
      </c>
      <c r="AH1163" s="719"/>
      <c r="AI1163" s="719"/>
      <c r="AJ1163" s="719"/>
      <c r="AK1163" s="665">
        <f ca="1">OFFSET('(6)定期点検調書'!$D$12,AO1161-1,0)</f>
        <v>0</v>
      </c>
      <c r="AL1163" s="666"/>
      <c r="AM1163" s="666"/>
      <c r="AN1163" s="667"/>
      <c r="AO1163" s="705"/>
      <c r="AP1163" s="705"/>
      <c r="AQ1163" s="705"/>
      <c r="AR1163" s="705"/>
      <c r="AS1163" s="705"/>
      <c r="AT1163" s="705"/>
      <c r="AU1163" s="705"/>
      <c r="AV1163" s="705"/>
      <c r="AW1163" s="705"/>
      <c r="AX1163" s="705"/>
      <c r="AY1163" s="705"/>
      <c r="AZ1163" s="705"/>
      <c r="BA1163" s="705"/>
      <c r="BB1163" s="705"/>
      <c r="BC1163" s="705"/>
      <c r="BD1163" s="705"/>
      <c r="BE1163" s="705"/>
      <c r="BF1163" s="705"/>
      <c r="BG1163" s="706"/>
    </row>
    <row r="1164" spans="2:86" ht="14.55" customHeight="1" x14ac:dyDescent="0.2">
      <c r="B1164" s="681"/>
      <c r="C1164" s="682"/>
      <c r="D1164" s="681"/>
      <c r="E1164" s="720"/>
      <c r="F1164" s="720"/>
      <c r="G1164" s="720"/>
      <c r="H1164" s="668"/>
      <c r="I1164" s="669"/>
      <c r="J1164" s="669"/>
      <c r="K1164" s="670"/>
      <c r="L1164" s="705"/>
      <c r="M1164" s="705"/>
      <c r="N1164" s="705"/>
      <c r="O1164" s="705"/>
      <c r="P1164" s="705"/>
      <c r="Q1164" s="705"/>
      <c r="R1164" s="705"/>
      <c r="S1164" s="705"/>
      <c r="T1164" s="705"/>
      <c r="U1164" s="705"/>
      <c r="V1164" s="705"/>
      <c r="W1164" s="705"/>
      <c r="X1164" s="705"/>
      <c r="Y1164" s="705"/>
      <c r="Z1164" s="705"/>
      <c r="AA1164" s="705"/>
      <c r="AB1164" s="705"/>
      <c r="AC1164" s="705"/>
      <c r="AD1164" s="706"/>
      <c r="AE1164" s="681"/>
      <c r="AF1164" s="682"/>
      <c r="AG1164" s="681"/>
      <c r="AH1164" s="720"/>
      <c r="AI1164" s="720"/>
      <c r="AJ1164" s="720"/>
      <c r="AK1164" s="668"/>
      <c r="AL1164" s="669"/>
      <c r="AM1164" s="669"/>
      <c r="AN1164" s="670"/>
      <c r="AO1164" s="705"/>
      <c r="AP1164" s="705"/>
      <c r="AQ1164" s="705"/>
      <c r="AR1164" s="705"/>
      <c r="AS1164" s="705"/>
      <c r="AT1164" s="705"/>
      <c r="AU1164" s="705"/>
      <c r="AV1164" s="705"/>
      <c r="AW1164" s="705"/>
      <c r="AX1164" s="705"/>
      <c r="AY1164" s="705"/>
      <c r="AZ1164" s="705"/>
      <c r="BA1164" s="705"/>
      <c r="BB1164" s="705"/>
      <c r="BC1164" s="705"/>
      <c r="BD1164" s="705"/>
      <c r="BE1164" s="705"/>
      <c r="BF1164" s="705"/>
      <c r="BG1164" s="706"/>
    </row>
    <row r="1165" spans="2:86" ht="14.55" customHeight="1" x14ac:dyDescent="0.2">
      <c r="B1165" s="677" t="s">
        <v>1238</v>
      </c>
      <c r="C1165" s="678"/>
      <c r="D1165" s="659" t="s">
        <v>993</v>
      </c>
      <c r="E1165" s="660"/>
      <c r="F1165" s="660"/>
      <c r="G1165" s="660"/>
      <c r="H1165" s="671">
        <f ca="1">OFFSET('(6)定期点検調書'!$AA$13,L1161-1,0)</f>
        <v>0</v>
      </c>
      <c r="I1165" s="672"/>
      <c r="J1165" s="672"/>
      <c r="K1165" s="673"/>
      <c r="L1165" s="705"/>
      <c r="M1165" s="705"/>
      <c r="N1165" s="705"/>
      <c r="O1165" s="705"/>
      <c r="P1165" s="705"/>
      <c r="Q1165" s="705"/>
      <c r="R1165" s="705"/>
      <c r="S1165" s="705"/>
      <c r="T1165" s="705"/>
      <c r="U1165" s="705"/>
      <c r="V1165" s="705"/>
      <c r="W1165" s="705"/>
      <c r="X1165" s="705"/>
      <c r="Y1165" s="705"/>
      <c r="Z1165" s="705"/>
      <c r="AA1165" s="705"/>
      <c r="AB1165" s="705"/>
      <c r="AC1165" s="705"/>
      <c r="AD1165" s="706"/>
      <c r="AE1165" s="677" t="s">
        <v>1238</v>
      </c>
      <c r="AF1165" s="678"/>
      <c r="AG1165" s="659" t="s">
        <v>993</v>
      </c>
      <c r="AH1165" s="660"/>
      <c r="AI1165" s="660"/>
      <c r="AJ1165" s="660"/>
      <c r="AK1165" s="671">
        <f ca="1">OFFSET('(6)定期点検調書'!$AA$13,AO1161-1,0)</f>
        <v>0</v>
      </c>
      <c r="AL1165" s="672"/>
      <c r="AM1165" s="672"/>
      <c r="AN1165" s="673"/>
      <c r="AO1165" s="705"/>
      <c r="AP1165" s="705"/>
      <c r="AQ1165" s="705"/>
      <c r="AR1165" s="705"/>
      <c r="AS1165" s="705"/>
      <c r="AT1165" s="705"/>
      <c r="AU1165" s="705"/>
      <c r="AV1165" s="705"/>
      <c r="AW1165" s="705"/>
      <c r="AX1165" s="705"/>
      <c r="AY1165" s="705"/>
      <c r="AZ1165" s="705"/>
      <c r="BA1165" s="705"/>
      <c r="BB1165" s="705"/>
      <c r="BC1165" s="705"/>
      <c r="BD1165" s="705"/>
      <c r="BE1165" s="705"/>
      <c r="BF1165" s="705"/>
      <c r="BG1165" s="706"/>
    </row>
    <row r="1166" spans="2:86" ht="14.55" customHeight="1" x14ac:dyDescent="0.2">
      <c r="B1166" s="679"/>
      <c r="C1166" s="680"/>
      <c r="D1166" s="662"/>
      <c r="E1166" s="663"/>
      <c r="F1166" s="663"/>
      <c r="G1166" s="663"/>
      <c r="H1166" s="674"/>
      <c r="I1166" s="675"/>
      <c r="J1166" s="675"/>
      <c r="K1166" s="676"/>
      <c r="L1166" s="705"/>
      <c r="M1166" s="705"/>
      <c r="N1166" s="705"/>
      <c r="O1166" s="705"/>
      <c r="P1166" s="705"/>
      <c r="Q1166" s="705"/>
      <c r="R1166" s="705"/>
      <c r="S1166" s="705"/>
      <c r="T1166" s="705"/>
      <c r="U1166" s="705"/>
      <c r="V1166" s="705"/>
      <c r="W1166" s="705"/>
      <c r="X1166" s="705"/>
      <c r="Y1166" s="705"/>
      <c r="Z1166" s="705"/>
      <c r="AA1166" s="705"/>
      <c r="AB1166" s="705"/>
      <c r="AC1166" s="705"/>
      <c r="AD1166" s="706"/>
      <c r="AE1166" s="679"/>
      <c r="AF1166" s="680"/>
      <c r="AG1166" s="662"/>
      <c r="AH1166" s="663"/>
      <c r="AI1166" s="663"/>
      <c r="AJ1166" s="663"/>
      <c r="AK1166" s="674"/>
      <c r="AL1166" s="675"/>
      <c r="AM1166" s="675"/>
      <c r="AN1166" s="676"/>
      <c r="AO1166" s="705"/>
      <c r="AP1166" s="705"/>
      <c r="AQ1166" s="705"/>
      <c r="AR1166" s="705"/>
      <c r="AS1166" s="705"/>
      <c r="AT1166" s="705"/>
      <c r="AU1166" s="705"/>
      <c r="AV1166" s="705"/>
      <c r="AW1166" s="705"/>
      <c r="AX1166" s="705"/>
      <c r="AY1166" s="705"/>
      <c r="AZ1166" s="705"/>
      <c r="BA1166" s="705"/>
      <c r="BB1166" s="705"/>
      <c r="BC1166" s="705"/>
      <c r="BD1166" s="705"/>
      <c r="BE1166" s="705"/>
      <c r="BF1166" s="705"/>
      <c r="BG1166" s="706"/>
    </row>
    <row r="1167" spans="2:86" ht="14.55" customHeight="1" x14ac:dyDescent="0.2">
      <c r="B1167" s="679"/>
      <c r="C1167" s="680"/>
      <c r="D1167" s="659" t="s">
        <v>1239</v>
      </c>
      <c r="E1167" s="660"/>
      <c r="F1167" s="660"/>
      <c r="G1167" s="660"/>
      <c r="H1167" s="665">
        <f ca="1">OFFSET('(6)定期点検調書'!$AD$12,L1161-1,0)</f>
        <v>0</v>
      </c>
      <c r="I1167" s="666"/>
      <c r="J1167" s="666"/>
      <c r="K1167" s="667"/>
      <c r="L1167" s="705"/>
      <c r="M1167" s="705"/>
      <c r="N1167" s="705"/>
      <c r="O1167" s="705"/>
      <c r="P1167" s="705"/>
      <c r="Q1167" s="705"/>
      <c r="R1167" s="705"/>
      <c r="S1167" s="705"/>
      <c r="T1167" s="705"/>
      <c r="U1167" s="705"/>
      <c r="V1167" s="705"/>
      <c r="W1167" s="705"/>
      <c r="X1167" s="705"/>
      <c r="Y1167" s="705"/>
      <c r="Z1167" s="705"/>
      <c r="AA1167" s="705"/>
      <c r="AB1167" s="705"/>
      <c r="AC1167" s="705"/>
      <c r="AD1167" s="706"/>
      <c r="AE1167" s="679"/>
      <c r="AF1167" s="680"/>
      <c r="AG1167" s="659" t="s">
        <v>1239</v>
      </c>
      <c r="AH1167" s="660"/>
      <c r="AI1167" s="660"/>
      <c r="AJ1167" s="660"/>
      <c r="AK1167" s="665">
        <f ca="1">OFFSET('(6)定期点検調書'!$AD$12,AO1161-1,0)</f>
        <v>0</v>
      </c>
      <c r="AL1167" s="666"/>
      <c r="AM1167" s="666"/>
      <c r="AN1167" s="667"/>
      <c r="AO1167" s="705"/>
      <c r="AP1167" s="705"/>
      <c r="AQ1167" s="705"/>
      <c r="AR1167" s="705"/>
      <c r="AS1167" s="705"/>
      <c r="AT1167" s="705"/>
      <c r="AU1167" s="705"/>
      <c r="AV1167" s="705"/>
      <c r="AW1167" s="705"/>
      <c r="AX1167" s="705"/>
      <c r="AY1167" s="705"/>
      <c r="AZ1167" s="705"/>
      <c r="BA1167" s="705"/>
      <c r="BB1167" s="705"/>
      <c r="BC1167" s="705"/>
      <c r="BD1167" s="705"/>
      <c r="BE1167" s="705"/>
      <c r="BF1167" s="705"/>
      <c r="BG1167" s="706"/>
    </row>
    <row r="1168" spans="2:86" ht="14.55" customHeight="1" x14ac:dyDescent="0.2">
      <c r="B1168" s="681"/>
      <c r="C1168" s="682"/>
      <c r="D1168" s="662"/>
      <c r="E1168" s="663"/>
      <c r="F1168" s="663"/>
      <c r="G1168" s="663"/>
      <c r="H1168" s="668"/>
      <c r="I1168" s="669"/>
      <c r="J1168" s="669"/>
      <c r="K1168" s="670"/>
      <c r="L1168" s="705"/>
      <c r="M1168" s="705"/>
      <c r="N1168" s="705"/>
      <c r="O1168" s="705"/>
      <c r="P1168" s="705"/>
      <c r="Q1168" s="705"/>
      <c r="R1168" s="705"/>
      <c r="S1168" s="705"/>
      <c r="T1168" s="705"/>
      <c r="U1168" s="705"/>
      <c r="V1168" s="705"/>
      <c r="W1168" s="705"/>
      <c r="X1168" s="705"/>
      <c r="Y1168" s="705"/>
      <c r="Z1168" s="705"/>
      <c r="AA1168" s="705"/>
      <c r="AB1168" s="705"/>
      <c r="AC1168" s="705"/>
      <c r="AD1168" s="706"/>
      <c r="AE1168" s="681"/>
      <c r="AF1168" s="682"/>
      <c r="AG1168" s="662"/>
      <c r="AH1168" s="663"/>
      <c r="AI1168" s="663"/>
      <c r="AJ1168" s="663"/>
      <c r="AK1168" s="668"/>
      <c r="AL1168" s="669"/>
      <c r="AM1168" s="669"/>
      <c r="AN1168" s="670"/>
      <c r="AO1168" s="705"/>
      <c r="AP1168" s="705"/>
      <c r="AQ1168" s="705"/>
      <c r="AR1168" s="705"/>
      <c r="AS1168" s="705"/>
      <c r="AT1168" s="705"/>
      <c r="AU1168" s="705"/>
      <c r="AV1168" s="705"/>
      <c r="AW1168" s="705"/>
      <c r="AX1168" s="705"/>
      <c r="AY1168" s="705"/>
      <c r="AZ1168" s="705"/>
      <c r="BA1168" s="705"/>
      <c r="BB1168" s="705"/>
      <c r="BC1168" s="705"/>
      <c r="BD1168" s="705"/>
      <c r="BE1168" s="705"/>
      <c r="BF1168" s="705"/>
      <c r="BG1168" s="706"/>
    </row>
    <row r="1169" spans="2:86" ht="28.95" customHeight="1" x14ac:dyDescent="0.2">
      <c r="B1169" s="716" t="s">
        <v>995</v>
      </c>
      <c r="C1169" s="717"/>
      <c r="D1169" s="717"/>
      <c r="E1169" s="717"/>
      <c r="F1169" s="717"/>
      <c r="G1169" s="718"/>
      <c r="H1169" s="709">
        <f ca="1">OFFSET('(6)定期点検調書'!$AK$12,L1161-1,0)</f>
        <v>0</v>
      </c>
      <c r="I1169" s="710"/>
      <c r="J1169" s="710"/>
      <c r="K1169" s="711"/>
      <c r="L1169" s="705"/>
      <c r="M1169" s="705"/>
      <c r="N1169" s="705"/>
      <c r="O1169" s="705"/>
      <c r="P1169" s="705"/>
      <c r="Q1169" s="705"/>
      <c r="R1169" s="705"/>
      <c r="S1169" s="705"/>
      <c r="T1169" s="705"/>
      <c r="U1169" s="705"/>
      <c r="V1169" s="705"/>
      <c r="W1169" s="705"/>
      <c r="X1169" s="705"/>
      <c r="Y1169" s="705"/>
      <c r="Z1169" s="705"/>
      <c r="AA1169" s="705"/>
      <c r="AB1169" s="705"/>
      <c r="AC1169" s="705"/>
      <c r="AD1169" s="706"/>
      <c r="AE1169" s="716" t="s">
        <v>995</v>
      </c>
      <c r="AF1169" s="717"/>
      <c r="AG1169" s="717"/>
      <c r="AH1169" s="717"/>
      <c r="AI1169" s="717"/>
      <c r="AJ1169" s="718"/>
      <c r="AK1169" s="709">
        <f ca="1">OFFSET('(6)定期点検調書'!$AK$12,AO1161-1,0)</f>
        <v>0</v>
      </c>
      <c r="AL1169" s="710"/>
      <c r="AM1169" s="710"/>
      <c r="AN1169" s="711"/>
      <c r="AO1169" s="705"/>
      <c r="AP1169" s="705"/>
      <c r="AQ1169" s="705"/>
      <c r="AR1169" s="705"/>
      <c r="AS1169" s="705"/>
      <c r="AT1169" s="705"/>
      <c r="AU1169" s="705"/>
      <c r="AV1169" s="705"/>
      <c r="AW1169" s="705"/>
      <c r="AX1169" s="705"/>
      <c r="AY1169" s="705"/>
      <c r="AZ1169" s="705"/>
      <c r="BA1169" s="705"/>
      <c r="BB1169" s="705"/>
      <c r="BC1169" s="705"/>
      <c r="BD1169" s="705"/>
      <c r="BE1169" s="705"/>
      <c r="BF1169" s="705"/>
      <c r="BG1169" s="706"/>
    </row>
    <row r="1170" spans="2:86" ht="14.55" customHeight="1" x14ac:dyDescent="0.2">
      <c r="B1170" s="677" t="s">
        <v>1240</v>
      </c>
      <c r="C1170" s="661"/>
      <c r="D1170" s="659" t="s">
        <v>994</v>
      </c>
      <c r="E1170" s="660"/>
      <c r="F1170" s="660"/>
      <c r="G1170" s="661"/>
      <c r="H1170" s="699" t="str">
        <f ca="1">OFFSET('(6)定期点検調書'!$BY$12,L1161-1,0)</f>
        <v/>
      </c>
      <c r="I1170" s="700"/>
      <c r="J1170" s="700"/>
      <c r="K1170" s="714"/>
      <c r="L1170" s="705"/>
      <c r="M1170" s="705"/>
      <c r="N1170" s="705"/>
      <c r="O1170" s="705"/>
      <c r="P1170" s="705"/>
      <c r="Q1170" s="705"/>
      <c r="R1170" s="705"/>
      <c r="S1170" s="705"/>
      <c r="T1170" s="705"/>
      <c r="U1170" s="705"/>
      <c r="V1170" s="705"/>
      <c r="W1170" s="705"/>
      <c r="X1170" s="705"/>
      <c r="Y1170" s="705"/>
      <c r="Z1170" s="705"/>
      <c r="AA1170" s="705"/>
      <c r="AB1170" s="705"/>
      <c r="AC1170" s="705"/>
      <c r="AD1170" s="706"/>
      <c r="AE1170" s="677" t="s">
        <v>1240</v>
      </c>
      <c r="AF1170" s="661"/>
      <c r="AG1170" s="659" t="s">
        <v>994</v>
      </c>
      <c r="AH1170" s="660"/>
      <c r="AI1170" s="660"/>
      <c r="AJ1170" s="661"/>
      <c r="AK1170" s="699" t="str">
        <f ca="1">OFFSET('(6)定期点検調書'!$BY$12,AO1161-1,0)</f>
        <v/>
      </c>
      <c r="AL1170" s="700"/>
      <c r="AM1170" s="700"/>
      <c r="AN1170" s="714"/>
      <c r="AO1170" s="705"/>
      <c r="AP1170" s="705"/>
      <c r="AQ1170" s="705"/>
      <c r="AR1170" s="705"/>
      <c r="AS1170" s="705"/>
      <c r="AT1170" s="705"/>
      <c r="AU1170" s="705"/>
      <c r="AV1170" s="705"/>
      <c r="AW1170" s="705"/>
      <c r="AX1170" s="705"/>
      <c r="AY1170" s="705"/>
      <c r="AZ1170" s="705"/>
      <c r="BA1170" s="705"/>
      <c r="BB1170" s="705"/>
      <c r="BC1170" s="705"/>
      <c r="BD1170" s="705"/>
      <c r="BE1170" s="705"/>
      <c r="BF1170" s="705"/>
      <c r="BG1170" s="706"/>
    </row>
    <row r="1171" spans="2:86" ht="14.55" customHeight="1" x14ac:dyDescent="0.2">
      <c r="B1171" s="712"/>
      <c r="C1171" s="713"/>
      <c r="D1171" s="662"/>
      <c r="E1171" s="663"/>
      <c r="F1171" s="663"/>
      <c r="G1171" s="664"/>
      <c r="H1171" s="701"/>
      <c r="I1171" s="702"/>
      <c r="J1171" s="702"/>
      <c r="K1171" s="715"/>
      <c r="L1171" s="705"/>
      <c r="M1171" s="705"/>
      <c r="N1171" s="705"/>
      <c r="O1171" s="705"/>
      <c r="P1171" s="705"/>
      <c r="Q1171" s="705"/>
      <c r="R1171" s="705"/>
      <c r="S1171" s="705"/>
      <c r="T1171" s="705"/>
      <c r="U1171" s="705"/>
      <c r="V1171" s="705"/>
      <c r="W1171" s="705"/>
      <c r="X1171" s="705"/>
      <c r="Y1171" s="705"/>
      <c r="Z1171" s="705"/>
      <c r="AA1171" s="705"/>
      <c r="AB1171" s="705"/>
      <c r="AC1171" s="705"/>
      <c r="AD1171" s="706"/>
      <c r="AE1171" s="712"/>
      <c r="AF1171" s="713"/>
      <c r="AG1171" s="662"/>
      <c r="AH1171" s="663"/>
      <c r="AI1171" s="663"/>
      <c r="AJ1171" s="664"/>
      <c r="AK1171" s="701"/>
      <c r="AL1171" s="702"/>
      <c r="AM1171" s="702"/>
      <c r="AN1171" s="715"/>
      <c r="AO1171" s="705"/>
      <c r="AP1171" s="705"/>
      <c r="AQ1171" s="705"/>
      <c r="AR1171" s="705"/>
      <c r="AS1171" s="705"/>
      <c r="AT1171" s="705"/>
      <c r="AU1171" s="705"/>
      <c r="AV1171" s="705"/>
      <c r="AW1171" s="705"/>
      <c r="AX1171" s="705"/>
      <c r="AY1171" s="705"/>
      <c r="AZ1171" s="705"/>
      <c r="BA1171" s="705"/>
      <c r="BB1171" s="705"/>
      <c r="BC1171" s="705"/>
      <c r="BD1171" s="705"/>
      <c r="BE1171" s="705"/>
      <c r="BF1171" s="705"/>
      <c r="BG1171" s="706"/>
    </row>
    <row r="1172" spans="2:86" ht="14.55" customHeight="1" x14ac:dyDescent="0.2">
      <c r="B1172" s="712"/>
      <c r="C1172" s="713"/>
      <c r="D1172" s="659" t="s">
        <v>1186</v>
      </c>
      <c r="E1172" s="660"/>
      <c r="F1172" s="660"/>
      <c r="G1172" s="661"/>
      <c r="H1172" s="665">
        <f ca="1">OFFSET('(6)定期点検調書'!$BC$12,L1161-1,0)</f>
        <v>0</v>
      </c>
      <c r="I1172" s="666"/>
      <c r="J1172" s="666"/>
      <c r="K1172" s="667"/>
      <c r="L1172" s="705"/>
      <c r="M1172" s="705"/>
      <c r="N1172" s="705"/>
      <c r="O1172" s="705"/>
      <c r="P1172" s="705"/>
      <c r="Q1172" s="705"/>
      <c r="R1172" s="705"/>
      <c r="S1172" s="705"/>
      <c r="T1172" s="705"/>
      <c r="U1172" s="705"/>
      <c r="V1172" s="705"/>
      <c r="W1172" s="705"/>
      <c r="X1172" s="705"/>
      <c r="Y1172" s="705"/>
      <c r="Z1172" s="705"/>
      <c r="AA1172" s="705"/>
      <c r="AB1172" s="705"/>
      <c r="AC1172" s="705"/>
      <c r="AD1172" s="706"/>
      <c r="AE1172" s="712"/>
      <c r="AF1172" s="713"/>
      <c r="AG1172" s="659" t="s">
        <v>1186</v>
      </c>
      <c r="AH1172" s="660"/>
      <c r="AI1172" s="660"/>
      <c r="AJ1172" s="661"/>
      <c r="AK1172" s="665">
        <f ca="1">OFFSET('(6)定期点検調書'!$BC$12,AO1161-1,0)</f>
        <v>0</v>
      </c>
      <c r="AL1172" s="666"/>
      <c r="AM1172" s="666"/>
      <c r="AN1172" s="667"/>
      <c r="AO1172" s="705"/>
      <c r="AP1172" s="705"/>
      <c r="AQ1172" s="705"/>
      <c r="AR1172" s="705"/>
      <c r="AS1172" s="705"/>
      <c r="AT1172" s="705"/>
      <c r="AU1172" s="705"/>
      <c r="AV1172" s="705"/>
      <c r="AW1172" s="705"/>
      <c r="AX1172" s="705"/>
      <c r="AY1172" s="705"/>
      <c r="AZ1172" s="705"/>
      <c r="BA1172" s="705"/>
      <c r="BB1172" s="705"/>
      <c r="BC1172" s="705"/>
      <c r="BD1172" s="705"/>
      <c r="BE1172" s="705"/>
      <c r="BF1172" s="705"/>
      <c r="BG1172" s="706"/>
    </row>
    <row r="1173" spans="2:86" ht="14.55" customHeight="1" x14ac:dyDescent="0.2">
      <c r="B1173" s="712"/>
      <c r="C1173" s="713"/>
      <c r="D1173" s="662"/>
      <c r="E1173" s="663"/>
      <c r="F1173" s="663"/>
      <c r="G1173" s="664"/>
      <c r="H1173" s="668"/>
      <c r="I1173" s="669"/>
      <c r="J1173" s="669"/>
      <c r="K1173" s="670"/>
      <c r="L1173" s="705"/>
      <c r="M1173" s="705"/>
      <c r="N1173" s="705"/>
      <c r="O1173" s="705"/>
      <c r="P1173" s="705"/>
      <c r="Q1173" s="705"/>
      <c r="R1173" s="705"/>
      <c r="S1173" s="705"/>
      <c r="T1173" s="705"/>
      <c r="U1173" s="705"/>
      <c r="V1173" s="705"/>
      <c r="W1173" s="705"/>
      <c r="X1173" s="705"/>
      <c r="Y1173" s="705"/>
      <c r="Z1173" s="705"/>
      <c r="AA1173" s="705"/>
      <c r="AB1173" s="705"/>
      <c r="AC1173" s="705"/>
      <c r="AD1173" s="706"/>
      <c r="AE1173" s="712"/>
      <c r="AF1173" s="713"/>
      <c r="AG1173" s="662"/>
      <c r="AH1173" s="663"/>
      <c r="AI1173" s="663"/>
      <c r="AJ1173" s="664"/>
      <c r="AK1173" s="668"/>
      <c r="AL1173" s="669"/>
      <c r="AM1173" s="669"/>
      <c r="AN1173" s="670"/>
      <c r="AO1173" s="705"/>
      <c r="AP1173" s="705"/>
      <c r="AQ1173" s="705"/>
      <c r="AR1173" s="705"/>
      <c r="AS1173" s="705"/>
      <c r="AT1173" s="705"/>
      <c r="AU1173" s="705"/>
      <c r="AV1173" s="705"/>
      <c r="AW1173" s="705"/>
      <c r="AX1173" s="705"/>
      <c r="AY1173" s="705"/>
      <c r="AZ1173" s="705"/>
      <c r="BA1173" s="705"/>
      <c r="BB1173" s="705"/>
      <c r="BC1173" s="705"/>
      <c r="BD1173" s="705"/>
      <c r="BE1173" s="705"/>
      <c r="BF1173" s="705"/>
      <c r="BG1173" s="706"/>
    </row>
    <row r="1174" spans="2:86" ht="14.55" customHeight="1" x14ac:dyDescent="0.2">
      <c r="B1174" s="712"/>
      <c r="C1174" s="713"/>
      <c r="D1174" s="659" t="s">
        <v>1187</v>
      </c>
      <c r="E1174" s="660"/>
      <c r="F1174" s="660"/>
      <c r="G1174" s="661"/>
      <c r="H1174" s="665">
        <f ca="1">OFFSET('(6)定期点検調書'!$BF$12,L1161-1,0)</f>
        <v>0</v>
      </c>
      <c r="I1174" s="666"/>
      <c r="J1174" s="666"/>
      <c r="K1174" s="667"/>
      <c r="L1174" s="705"/>
      <c r="M1174" s="705"/>
      <c r="N1174" s="705"/>
      <c r="O1174" s="705"/>
      <c r="P1174" s="705"/>
      <c r="Q1174" s="705"/>
      <c r="R1174" s="705"/>
      <c r="S1174" s="705"/>
      <c r="T1174" s="705"/>
      <c r="U1174" s="705"/>
      <c r="V1174" s="705"/>
      <c r="W1174" s="705"/>
      <c r="X1174" s="705"/>
      <c r="Y1174" s="705"/>
      <c r="Z1174" s="705"/>
      <c r="AA1174" s="705"/>
      <c r="AB1174" s="705"/>
      <c r="AC1174" s="705"/>
      <c r="AD1174" s="706"/>
      <c r="AE1174" s="712"/>
      <c r="AF1174" s="713"/>
      <c r="AG1174" s="659" t="s">
        <v>1187</v>
      </c>
      <c r="AH1174" s="660"/>
      <c r="AI1174" s="660"/>
      <c r="AJ1174" s="661"/>
      <c r="AK1174" s="665">
        <f ca="1">OFFSET('(6)定期点検調書'!$BF$12,AO1161-1,0)</f>
        <v>0</v>
      </c>
      <c r="AL1174" s="666"/>
      <c r="AM1174" s="666"/>
      <c r="AN1174" s="667"/>
      <c r="AO1174" s="705"/>
      <c r="AP1174" s="705"/>
      <c r="AQ1174" s="705"/>
      <c r="AR1174" s="705"/>
      <c r="AS1174" s="705"/>
      <c r="AT1174" s="705"/>
      <c r="AU1174" s="705"/>
      <c r="AV1174" s="705"/>
      <c r="AW1174" s="705"/>
      <c r="AX1174" s="705"/>
      <c r="AY1174" s="705"/>
      <c r="AZ1174" s="705"/>
      <c r="BA1174" s="705"/>
      <c r="BB1174" s="705"/>
      <c r="BC1174" s="705"/>
      <c r="BD1174" s="705"/>
      <c r="BE1174" s="705"/>
      <c r="BF1174" s="705"/>
      <c r="BG1174" s="706"/>
    </row>
    <row r="1175" spans="2:86" ht="14.55" customHeight="1" x14ac:dyDescent="0.2">
      <c r="B1175" s="662"/>
      <c r="C1175" s="664"/>
      <c r="D1175" s="662"/>
      <c r="E1175" s="663"/>
      <c r="F1175" s="663"/>
      <c r="G1175" s="664"/>
      <c r="H1175" s="668"/>
      <c r="I1175" s="669"/>
      <c r="J1175" s="669"/>
      <c r="K1175" s="670"/>
      <c r="L1175" s="707"/>
      <c r="M1175" s="707"/>
      <c r="N1175" s="707"/>
      <c r="O1175" s="707"/>
      <c r="P1175" s="707"/>
      <c r="Q1175" s="707"/>
      <c r="R1175" s="707"/>
      <c r="S1175" s="707"/>
      <c r="T1175" s="707"/>
      <c r="U1175" s="707"/>
      <c r="V1175" s="707"/>
      <c r="W1175" s="707"/>
      <c r="X1175" s="707"/>
      <c r="Y1175" s="707"/>
      <c r="Z1175" s="707"/>
      <c r="AA1175" s="707"/>
      <c r="AB1175" s="707"/>
      <c r="AC1175" s="707"/>
      <c r="AD1175" s="708"/>
      <c r="AE1175" s="662"/>
      <c r="AF1175" s="664"/>
      <c r="AG1175" s="662"/>
      <c r="AH1175" s="663"/>
      <c r="AI1175" s="663"/>
      <c r="AJ1175" s="664"/>
      <c r="AK1175" s="668"/>
      <c r="AL1175" s="669"/>
      <c r="AM1175" s="669"/>
      <c r="AN1175" s="670"/>
      <c r="AO1175" s="707"/>
      <c r="AP1175" s="707"/>
      <c r="AQ1175" s="707"/>
      <c r="AR1175" s="707"/>
      <c r="AS1175" s="707"/>
      <c r="AT1175" s="707"/>
      <c r="AU1175" s="707"/>
      <c r="AV1175" s="707"/>
      <c r="AW1175" s="707"/>
      <c r="AX1175" s="707"/>
      <c r="AY1175" s="707"/>
      <c r="AZ1175" s="707"/>
      <c r="BA1175" s="707"/>
      <c r="BB1175" s="707"/>
      <c r="BC1175" s="707"/>
      <c r="BD1175" s="707"/>
      <c r="BE1175" s="707"/>
      <c r="BF1175" s="707"/>
      <c r="BG1175" s="708"/>
    </row>
    <row r="1176" spans="2:86" ht="14.55" customHeight="1" x14ac:dyDescent="0.2">
      <c r="B1176" s="683" t="s">
        <v>1241</v>
      </c>
      <c r="C1176" s="683"/>
      <c r="D1176" s="683"/>
      <c r="E1176" s="683"/>
      <c r="F1176" s="683"/>
      <c r="G1176" s="683"/>
      <c r="H1176" s="699" t="str">
        <f ca="1">IF(OFFSET('(6)定期点検調書'!$AR$12,L1161-1,0)="","",OFFSET('(6)定期点検調書'!$AQ$12,L1161-1,0)&amp;TEXT(OFFSET('(6)定期点検調書'!$AR$12,L1161-1,0),"0.0")&amp;OFFSET('(6)定期点検調書'!$AT$12,L1161-1,0))  &amp;  IF(OFFSET('(6)定期点検調書'!$AV$12,L1161-1,0)="","","／"&amp;OFFSET('(6)定期点検調書'!$AU$12,L1161-1,0)&amp;TEXT(OFFSET('(6)定期点検調書'!$AV$12,L1161-1,0),"0.0")&amp;OFFSET('(6)定期点検調書'!$AX$12,L1161-1,0))  &amp;  IF(OFFSET('(6)定期点検調書'!$AZ$12,L1161-1,0)="","","／"&amp;OFFSET('(6)定期点検調書'!$AY$12,L1161-1,0)&amp;TEXT(OFFSET('(6)定期点検調書'!$AZ$12,L1161-1,0),"0.0")&amp;OFFSET('(6)定期点検調書'!$BB$12,L1161-1,0))</f>
        <v/>
      </c>
      <c r="I1176" s="700"/>
      <c r="J1176" s="700"/>
      <c r="K1176" s="700"/>
      <c r="L1176" s="700"/>
      <c r="M1176" s="700"/>
      <c r="N1176" s="700"/>
      <c r="O1176" s="700"/>
      <c r="P1176" s="685" t="s">
        <v>1243</v>
      </c>
      <c r="Q1176" s="685"/>
      <c r="R1176" s="685"/>
      <c r="S1176" s="685"/>
      <c r="T1176" s="685"/>
      <c r="U1176" s="685"/>
      <c r="V1176" s="685"/>
      <c r="W1176" s="686" t="str">
        <f ca="1">OFFSET('(6)定期点検調書'!$F$12,L1161-1,0)</f>
        <v/>
      </c>
      <c r="X1176" s="687"/>
      <c r="Y1176" s="687"/>
      <c r="Z1176" s="687"/>
      <c r="AA1176" s="687"/>
      <c r="AB1176" s="687"/>
      <c r="AC1176" s="687"/>
      <c r="AD1176" s="688"/>
      <c r="AE1176" s="683" t="s">
        <v>1241</v>
      </c>
      <c r="AF1176" s="683"/>
      <c r="AG1176" s="683"/>
      <c r="AH1176" s="683"/>
      <c r="AI1176" s="683"/>
      <c r="AJ1176" s="683"/>
      <c r="AK1176" s="699" t="str">
        <f ca="1">IF(OFFSET('(6)定期点検調書'!$AR$12,AO1161-1,0)="","",OFFSET('(6)定期点検調書'!$AQ$12,AO1161-1,0)&amp;TEXT(OFFSET('(6)定期点検調書'!$AR$12,AO1161-1,0),"0.0")&amp;OFFSET('(6)定期点検調書'!$AT$12,AO1161-1,0))  &amp;  IF(OFFSET('(6)定期点検調書'!$AV$12,AO1161-1,0)="","","／"&amp;OFFSET('(6)定期点検調書'!$AU$12,AO1161-1,0)&amp;TEXT(OFFSET('(6)定期点検調書'!$AV$12,AO1161-1,0),"0.0")&amp;OFFSET('(6)定期点検調書'!$AX$12,AO1161-1,0))  &amp;  IF(OFFSET('(6)定期点検調書'!$AZ$12,AO1161-1,0)="","","／"&amp;OFFSET('(6)定期点検調書'!$AY$12,AO1161-1,0)&amp;TEXT(OFFSET('(6)定期点検調書'!$AZ$12,AO1161-1,0),"0.0")&amp;OFFSET('(6)定期点検調書'!$BB$12,AO1161-1,0))</f>
        <v/>
      </c>
      <c r="AL1176" s="700"/>
      <c r="AM1176" s="700"/>
      <c r="AN1176" s="700"/>
      <c r="AO1176" s="700"/>
      <c r="AP1176" s="700"/>
      <c r="AQ1176" s="700"/>
      <c r="AR1176" s="700"/>
      <c r="AS1176" s="685" t="s">
        <v>1243</v>
      </c>
      <c r="AT1176" s="685"/>
      <c r="AU1176" s="685"/>
      <c r="AV1176" s="685"/>
      <c r="AW1176" s="685"/>
      <c r="AX1176" s="685"/>
      <c r="AY1176" s="685"/>
      <c r="AZ1176" s="686" t="str">
        <f ca="1">OFFSET('(6)定期点検調書'!$F$12,AO1161-1,0)</f>
        <v/>
      </c>
      <c r="BA1176" s="687"/>
      <c r="BB1176" s="687"/>
      <c r="BC1176" s="687"/>
      <c r="BD1176" s="687"/>
      <c r="BE1176" s="687"/>
      <c r="BF1176" s="687"/>
      <c r="BG1176" s="688"/>
    </row>
    <row r="1177" spans="2:86" ht="14.55" customHeight="1" x14ac:dyDescent="0.2">
      <c r="B1177" s="683"/>
      <c r="C1177" s="683"/>
      <c r="D1177" s="683"/>
      <c r="E1177" s="683"/>
      <c r="F1177" s="683"/>
      <c r="G1177" s="683"/>
      <c r="H1177" s="701"/>
      <c r="I1177" s="702"/>
      <c r="J1177" s="702"/>
      <c r="K1177" s="702"/>
      <c r="L1177" s="702"/>
      <c r="M1177" s="702"/>
      <c r="N1177" s="702"/>
      <c r="O1177" s="702"/>
      <c r="P1177" s="685"/>
      <c r="Q1177" s="685"/>
      <c r="R1177" s="685"/>
      <c r="S1177" s="685"/>
      <c r="T1177" s="685"/>
      <c r="U1177" s="685"/>
      <c r="V1177" s="685"/>
      <c r="W1177" s="689"/>
      <c r="X1177" s="690"/>
      <c r="Y1177" s="690"/>
      <c r="Z1177" s="690"/>
      <c r="AA1177" s="690"/>
      <c r="AB1177" s="690"/>
      <c r="AC1177" s="690"/>
      <c r="AD1177" s="691"/>
      <c r="AE1177" s="683"/>
      <c r="AF1177" s="683"/>
      <c r="AG1177" s="683"/>
      <c r="AH1177" s="683"/>
      <c r="AI1177" s="683"/>
      <c r="AJ1177" s="683"/>
      <c r="AK1177" s="701"/>
      <c r="AL1177" s="702"/>
      <c r="AM1177" s="702"/>
      <c r="AN1177" s="702"/>
      <c r="AO1177" s="702"/>
      <c r="AP1177" s="702"/>
      <c r="AQ1177" s="702"/>
      <c r="AR1177" s="702"/>
      <c r="AS1177" s="685"/>
      <c r="AT1177" s="685"/>
      <c r="AU1177" s="685"/>
      <c r="AV1177" s="685"/>
      <c r="AW1177" s="685"/>
      <c r="AX1177" s="685"/>
      <c r="AY1177" s="685"/>
      <c r="AZ1177" s="689"/>
      <c r="BA1177" s="690"/>
      <c r="BB1177" s="690"/>
      <c r="BC1177" s="690"/>
      <c r="BD1177" s="690"/>
      <c r="BE1177" s="690"/>
      <c r="BF1177" s="690"/>
      <c r="BG1177" s="691"/>
    </row>
    <row r="1178" spans="2:86" ht="14.55" customHeight="1" x14ac:dyDescent="0.2">
      <c r="B1178" s="659" t="s">
        <v>1242</v>
      </c>
      <c r="C1178" s="660"/>
      <c r="D1178" s="660"/>
      <c r="E1178" s="660"/>
      <c r="F1178" s="660"/>
      <c r="G1178" s="661"/>
      <c r="H1178" s="671" t="str">
        <f ca="1">IF(OFFSET('(6)定期点検調書'!$BL$12,L1161-1,0)="","",VLOOKUP(OFFSET('(6)定期点検調書'!$BL$12,L1161-1,0),ﾃﾞｰﾀ一覧!$AY$4:$BB$16,2,FALSE))  &amp;  IF(OFFSET('(6)定期点検調書'!$BC$12,L1161-1,0)="","","／"&amp;VLOOKUP(OFFSET('(6)定期点検調書'!$BC$12,L1161-1,0),ﾃﾞｰﾀ一覧!$AY$4:$BB$16,2,FALSE))  &amp;  IF(OFFSET('(6)定期点検調書'!$BD$12,L1161-1,0)="","","／"&amp;VLOOKUP(OFFSET('(6)定期点検調書'!$BD$12,L1161-1,0),ﾃﾞｰﾀ一覧!$AY$4:$BB$16,2,FALSE))</f>
        <v/>
      </c>
      <c r="I1178" s="672"/>
      <c r="J1178" s="672"/>
      <c r="K1178" s="672"/>
      <c r="L1178" s="672"/>
      <c r="M1178" s="672"/>
      <c r="N1178" s="672"/>
      <c r="O1178" s="672"/>
      <c r="P1178" s="692" t="s">
        <v>996</v>
      </c>
      <c r="Q1178" s="692"/>
      <c r="R1178" s="692"/>
      <c r="S1178" s="692"/>
      <c r="T1178" s="692"/>
      <c r="U1178" s="692"/>
      <c r="V1178" s="692"/>
      <c r="W1178" s="693"/>
      <c r="X1178" s="694"/>
      <c r="Y1178" s="694"/>
      <c r="Z1178" s="694"/>
      <c r="AA1178" s="694"/>
      <c r="AB1178" s="694"/>
      <c r="AC1178" s="694"/>
      <c r="AD1178" s="695"/>
      <c r="AE1178" s="659" t="s">
        <v>1242</v>
      </c>
      <c r="AF1178" s="660"/>
      <c r="AG1178" s="660"/>
      <c r="AH1178" s="660"/>
      <c r="AI1178" s="660"/>
      <c r="AJ1178" s="661"/>
      <c r="AK1178" s="671" t="str">
        <f ca="1">IF(OFFSET('(6)定期点検調書'!$BL$12,AO1161-1,0)="","",VLOOKUP(OFFSET('(6)定期点検調書'!$BL$12,AO1161-1,0),ﾃﾞｰﾀ一覧!$AY$4:$BB$16,2,FALSE))  &amp;  IF(OFFSET('(6)定期点検調書'!$BC$12,AO1161-1,0)="","","／"&amp;VLOOKUP(OFFSET('(6)定期点検調書'!$BC$12,AO1161-1,0),ﾃﾞｰﾀ一覧!$AY$4:$BB$16,2,FALSE))  &amp;  IF(OFFSET('(6)定期点検調書'!$BD$12,AO1161-1,0)="","","／"&amp;VLOOKUP(OFFSET('(6)定期点検調書'!$BD$12,AO1161-1,0),ﾃﾞｰﾀ一覧!$AY$4:$BB$16,2,FALSE))</f>
        <v/>
      </c>
      <c r="AL1178" s="672"/>
      <c r="AM1178" s="672"/>
      <c r="AN1178" s="672"/>
      <c r="AO1178" s="672"/>
      <c r="AP1178" s="672"/>
      <c r="AQ1178" s="672"/>
      <c r="AR1178" s="672"/>
      <c r="AS1178" s="692" t="s">
        <v>996</v>
      </c>
      <c r="AT1178" s="692"/>
      <c r="AU1178" s="692"/>
      <c r="AV1178" s="692"/>
      <c r="AW1178" s="692"/>
      <c r="AX1178" s="692"/>
      <c r="AY1178" s="692"/>
      <c r="AZ1178" s="693"/>
      <c r="BA1178" s="694"/>
      <c r="BB1178" s="694"/>
      <c r="BC1178" s="694"/>
      <c r="BD1178" s="694"/>
      <c r="BE1178" s="694"/>
      <c r="BF1178" s="694"/>
      <c r="BG1178" s="695"/>
    </row>
    <row r="1179" spans="2:86" ht="14.55" customHeight="1" x14ac:dyDescent="0.2">
      <c r="B1179" s="662"/>
      <c r="C1179" s="663"/>
      <c r="D1179" s="663"/>
      <c r="E1179" s="663"/>
      <c r="F1179" s="663"/>
      <c r="G1179" s="664"/>
      <c r="H1179" s="674"/>
      <c r="I1179" s="675"/>
      <c r="J1179" s="675"/>
      <c r="K1179" s="675"/>
      <c r="L1179" s="675"/>
      <c r="M1179" s="675"/>
      <c r="N1179" s="675"/>
      <c r="O1179" s="675"/>
      <c r="P1179" s="692"/>
      <c r="Q1179" s="692"/>
      <c r="R1179" s="692"/>
      <c r="S1179" s="692"/>
      <c r="T1179" s="692"/>
      <c r="U1179" s="692"/>
      <c r="V1179" s="692"/>
      <c r="W1179" s="696"/>
      <c r="X1179" s="697"/>
      <c r="Y1179" s="697"/>
      <c r="Z1179" s="697"/>
      <c r="AA1179" s="697"/>
      <c r="AB1179" s="697"/>
      <c r="AC1179" s="697"/>
      <c r="AD1179" s="698"/>
      <c r="AE1179" s="662"/>
      <c r="AF1179" s="663"/>
      <c r="AG1179" s="663"/>
      <c r="AH1179" s="663"/>
      <c r="AI1179" s="663"/>
      <c r="AJ1179" s="664"/>
      <c r="AK1179" s="674"/>
      <c r="AL1179" s="675"/>
      <c r="AM1179" s="675"/>
      <c r="AN1179" s="675"/>
      <c r="AO1179" s="675"/>
      <c r="AP1179" s="675"/>
      <c r="AQ1179" s="675"/>
      <c r="AR1179" s="675"/>
      <c r="AS1179" s="692"/>
      <c r="AT1179" s="692"/>
      <c r="AU1179" s="692"/>
      <c r="AV1179" s="692"/>
      <c r="AW1179" s="692"/>
      <c r="AX1179" s="692"/>
      <c r="AY1179" s="692"/>
      <c r="AZ1179" s="696"/>
      <c r="BA1179" s="697"/>
      <c r="BB1179" s="697"/>
      <c r="BC1179" s="697"/>
      <c r="BD1179" s="697"/>
      <c r="BE1179" s="697"/>
      <c r="BF1179" s="697"/>
      <c r="BG1179" s="698"/>
    </row>
    <row r="1180" spans="2:86" ht="19.5" customHeight="1" x14ac:dyDescent="0.2">
      <c r="B1180" s="683" t="s">
        <v>79</v>
      </c>
      <c r="C1180" s="683"/>
      <c r="D1180" s="683"/>
      <c r="E1180" s="683"/>
      <c r="F1180" s="683"/>
      <c r="G1180" s="683"/>
      <c r="H1180" s="684">
        <f ca="1">OFFSET('(6)定期点検調書'!$CA$12,L1161-1,0)</f>
        <v>0</v>
      </c>
      <c r="I1180" s="684"/>
      <c r="J1180" s="684"/>
      <c r="K1180" s="684"/>
      <c r="L1180" s="684"/>
      <c r="M1180" s="684"/>
      <c r="N1180" s="684"/>
      <c r="O1180" s="684"/>
      <c r="P1180" s="684"/>
      <c r="Q1180" s="684"/>
      <c r="R1180" s="684"/>
      <c r="S1180" s="684"/>
      <c r="T1180" s="684"/>
      <c r="U1180" s="684"/>
      <c r="V1180" s="684"/>
      <c r="W1180" s="684"/>
      <c r="X1180" s="684"/>
      <c r="Y1180" s="684"/>
      <c r="Z1180" s="684"/>
      <c r="AA1180" s="684"/>
      <c r="AB1180" s="684"/>
      <c r="AC1180" s="684"/>
      <c r="AD1180" s="684"/>
      <c r="AE1180" s="683" t="s">
        <v>79</v>
      </c>
      <c r="AF1180" s="683"/>
      <c r="AG1180" s="683"/>
      <c r="AH1180" s="683"/>
      <c r="AI1180" s="683"/>
      <c r="AJ1180" s="683"/>
      <c r="AK1180" s="684">
        <f ca="1">OFFSET('(6)定期点検調書'!$CA$12,AO1161-1,0)</f>
        <v>0</v>
      </c>
      <c r="AL1180" s="684"/>
      <c r="AM1180" s="684"/>
      <c r="AN1180" s="684"/>
      <c r="AO1180" s="684"/>
      <c r="AP1180" s="684"/>
      <c r="AQ1180" s="684"/>
      <c r="AR1180" s="684"/>
      <c r="AS1180" s="684"/>
      <c r="AT1180" s="684"/>
      <c r="AU1180" s="684"/>
      <c r="AV1180" s="684"/>
      <c r="AW1180" s="684"/>
      <c r="AX1180" s="684"/>
      <c r="AY1180" s="684"/>
      <c r="AZ1180" s="684"/>
      <c r="BA1180" s="684"/>
      <c r="BB1180" s="684"/>
      <c r="BC1180" s="684"/>
      <c r="BD1180" s="684"/>
      <c r="BE1180" s="684"/>
      <c r="BF1180" s="684"/>
      <c r="BG1180" s="684"/>
      <c r="CH1180" s="473"/>
    </row>
    <row r="1181" spans="2:86" ht="19.5" customHeight="1" x14ac:dyDescent="0.2">
      <c r="B1181" s="683"/>
      <c r="C1181" s="683"/>
      <c r="D1181" s="683"/>
      <c r="E1181" s="683"/>
      <c r="F1181" s="683"/>
      <c r="G1181" s="683"/>
      <c r="H1181" s="684"/>
      <c r="I1181" s="684"/>
      <c r="J1181" s="684"/>
      <c r="K1181" s="684"/>
      <c r="L1181" s="684"/>
      <c r="M1181" s="684"/>
      <c r="N1181" s="684"/>
      <c r="O1181" s="684"/>
      <c r="P1181" s="684"/>
      <c r="Q1181" s="684"/>
      <c r="R1181" s="684"/>
      <c r="S1181" s="684"/>
      <c r="T1181" s="684"/>
      <c r="U1181" s="684"/>
      <c r="V1181" s="684"/>
      <c r="W1181" s="684"/>
      <c r="X1181" s="684"/>
      <c r="Y1181" s="684"/>
      <c r="Z1181" s="684"/>
      <c r="AA1181" s="684"/>
      <c r="AB1181" s="684"/>
      <c r="AC1181" s="684"/>
      <c r="AD1181" s="684"/>
      <c r="AE1181" s="683"/>
      <c r="AF1181" s="683"/>
      <c r="AG1181" s="683"/>
      <c r="AH1181" s="683"/>
      <c r="AI1181" s="683"/>
      <c r="AJ1181" s="683"/>
      <c r="AK1181" s="684"/>
      <c r="AL1181" s="684"/>
      <c r="AM1181" s="684"/>
      <c r="AN1181" s="684"/>
      <c r="AO1181" s="684"/>
      <c r="AP1181" s="684"/>
      <c r="AQ1181" s="684"/>
      <c r="AR1181" s="684"/>
      <c r="AS1181" s="684"/>
      <c r="AT1181" s="684"/>
      <c r="AU1181" s="684"/>
      <c r="AV1181" s="684"/>
      <c r="AW1181" s="684"/>
      <c r="AX1181" s="684"/>
      <c r="AY1181" s="684"/>
      <c r="AZ1181" s="684"/>
      <c r="BA1181" s="684"/>
      <c r="BB1181" s="684"/>
      <c r="BC1181" s="684"/>
      <c r="BD1181" s="684"/>
      <c r="BE1181" s="684"/>
      <c r="BF1181" s="684"/>
      <c r="BG1181" s="684"/>
    </row>
    <row r="1182" spans="2:86" ht="14.55" customHeight="1" x14ac:dyDescent="0.2">
      <c r="B1182" s="677" t="s">
        <v>1038</v>
      </c>
      <c r="C1182" s="678"/>
      <c r="D1182" s="677" t="s">
        <v>1237</v>
      </c>
      <c r="E1182" s="719"/>
      <c r="F1182" s="719"/>
      <c r="G1182" s="719"/>
      <c r="H1182" s="665">
        <f ca="1">OFFSET('(6)定期点検調書'!$B$12,L1182-1,0)</f>
        <v>0</v>
      </c>
      <c r="I1182" s="666"/>
      <c r="J1182" s="666"/>
      <c r="K1182" s="667"/>
      <c r="L1182" s="703">
        <f>AO1161+1</f>
        <v>113</v>
      </c>
      <c r="M1182" s="703"/>
      <c r="N1182" s="703"/>
      <c r="O1182" s="703"/>
      <c r="P1182" s="703"/>
      <c r="Q1182" s="703"/>
      <c r="R1182" s="703"/>
      <c r="S1182" s="703"/>
      <c r="T1182" s="703"/>
      <c r="U1182" s="703"/>
      <c r="V1182" s="703"/>
      <c r="W1182" s="703"/>
      <c r="X1182" s="703"/>
      <c r="Y1182" s="703"/>
      <c r="Z1182" s="703"/>
      <c r="AA1182" s="703"/>
      <c r="AB1182" s="703"/>
      <c r="AC1182" s="703"/>
      <c r="AD1182" s="704"/>
      <c r="AE1182" s="677" t="s">
        <v>1038</v>
      </c>
      <c r="AF1182" s="678"/>
      <c r="AG1182" s="677" t="s">
        <v>1237</v>
      </c>
      <c r="AH1182" s="719"/>
      <c r="AI1182" s="719"/>
      <c r="AJ1182" s="719"/>
      <c r="AK1182" s="665">
        <f ca="1">OFFSET('(6)定期点検調書'!$B$12,AO1182-1,0)</f>
        <v>0</v>
      </c>
      <c r="AL1182" s="666"/>
      <c r="AM1182" s="666"/>
      <c r="AN1182" s="667"/>
      <c r="AO1182" s="703">
        <f>L1182+1</f>
        <v>114</v>
      </c>
      <c r="AP1182" s="703"/>
      <c r="AQ1182" s="703"/>
      <c r="AR1182" s="703"/>
      <c r="AS1182" s="703"/>
      <c r="AT1182" s="703"/>
      <c r="AU1182" s="703"/>
      <c r="AV1182" s="703"/>
      <c r="AW1182" s="703"/>
      <c r="AX1182" s="703"/>
      <c r="AY1182" s="703"/>
      <c r="AZ1182" s="703"/>
      <c r="BA1182" s="703"/>
      <c r="BB1182" s="703"/>
      <c r="BC1182" s="703"/>
      <c r="BD1182" s="703"/>
      <c r="BE1182" s="703"/>
      <c r="BF1182" s="703"/>
      <c r="BG1182" s="704"/>
    </row>
    <row r="1183" spans="2:86" ht="14.55" customHeight="1" x14ac:dyDescent="0.2">
      <c r="B1183" s="679"/>
      <c r="C1183" s="680"/>
      <c r="D1183" s="681"/>
      <c r="E1183" s="720"/>
      <c r="F1183" s="720"/>
      <c r="G1183" s="720"/>
      <c r="H1183" s="668"/>
      <c r="I1183" s="669"/>
      <c r="J1183" s="669"/>
      <c r="K1183" s="670"/>
      <c r="L1183" s="705"/>
      <c r="M1183" s="705"/>
      <c r="N1183" s="705"/>
      <c r="O1183" s="705"/>
      <c r="P1183" s="705"/>
      <c r="Q1183" s="705"/>
      <c r="R1183" s="705"/>
      <c r="S1183" s="705"/>
      <c r="T1183" s="705"/>
      <c r="U1183" s="705"/>
      <c r="V1183" s="705"/>
      <c r="W1183" s="705"/>
      <c r="X1183" s="705"/>
      <c r="Y1183" s="705"/>
      <c r="Z1183" s="705"/>
      <c r="AA1183" s="705"/>
      <c r="AB1183" s="705"/>
      <c r="AC1183" s="705"/>
      <c r="AD1183" s="706"/>
      <c r="AE1183" s="679"/>
      <c r="AF1183" s="680"/>
      <c r="AG1183" s="681"/>
      <c r="AH1183" s="720"/>
      <c r="AI1183" s="720"/>
      <c r="AJ1183" s="720"/>
      <c r="AK1183" s="668"/>
      <c r="AL1183" s="669"/>
      <c r="AM1183" s="669"/>
      <c r="AN1183" s="670"/>
      <c r="AO1183" s="705"/>
      <c r="AP1183" s="705"/>
      <c r="AQ1183" s="705"/>
      <c r="AR1183" s="705"/>
      <c r="AS1183" s="705"/>
      <c r="AT1183" s="705"/>
      <c r="AU1183" s="705"/>
      <c r="AV1183" s="705"/>
      <c r="AW1183" s="705"/>
      <c r="AX1183" s="705"/>
      <c r="AY1183" s="705"/>
      <c r="AZ1183" s="705"/>
      <c r="BA1183" s="705"/>
      <c r="BB1183" s="705"/>
      <c r="BC1183" s="705"/>
      <c r="BD1183" s="705"/>
      <c r="BE1183" s="705"/>
      <c r="BF1183" s="705"/>
      <c r="BG1183" s="706"/>
    </row>
    <row r="1184" spans="2:86" ht="14.55" customHeight="1" x14ac:dyDescent="0.2">
      <c r="B1184" s="679"/>
      <c r="C1184" s="680"/>
      <c r="D1184" s="677" t="s">
        <v>992</v>
      </c>
      <c r="E1184" s="719"/>
      <c r="F1184" s="719"/>
      <c r="G1184" s="719"/>
      <c r="H1184" s="665">
        <f ca="1">OFFSET('(6)定期点検調書'!$D$12,L1182-1,0)</f>
        <v>0</v>
      </c>
      <c r="I1184" s="666"/>
      <c r="J1184" s="666"/>
      <c r="K1184" s="667"/>
      <c r="L1184" s="705"/>
      <c r="M1184" s="705"/>
      <c r="N1184" s="705"/>
      <c r="O1184" s="705"/>
      <c r="P1184" s="705"/>
      <c r="Q1184" s="705"/>
      <c r="R1184" s="705"/>
      <c r="S1184" s="705"/>
      <c r="T1184" s="705"/>
      <c r="U1184" s="705"/>
      <c r="V1184" s="705"/>
      <c r="W1184" s="705"/>
      <c r="X1184" s="705"/>
      <c r="Y1184" s="705"/>
      <c r="Z1184" s="705"/>
      <c r="AA1184" s="705"/>
      <c r="AB1184" s="705"/>
      <c r="AC1184" s="705"/>
      <c r="AD1184" s="706"/>
      <c r="AE1184" s="679"/>
      <c r="AF1184" s="680"/>
      <c r="AG1184" s="677" t="s">
        <v>992</v>
      </c>
      <c r="AH1184" s="719"/>
      <c r="AI1184" s="719"/>
      <c r="AJ1184" s="719"/>
      <c r="AK1184" s="665">
        <f ca="1">OFFSET('(6)定期点検調書'!$D$12,AO1182-1,0)</f>
        <v>0</v>
      </c>
      <c r="AL1184" s="666"/>
      <c r="AM1184" s="666"/>
      <c r="AN1184" s="667"/>
      <c r="AO1184" s="705"/>
      <c r="AP1184" s="705"/>
      <c r="AQ1184" s="705"/>
      <c r="AR1184" s="705"/>
      <c r="AS1184" s="705"/>
      <c r="AT1184" s="705"/>
      <c r="AU1184" s="705"/>
      <c r="AV1184" s="705"/>
      <c r="AW1184" s="705"/>
      <c r="AX1184" s="705"/>
      <c r="AY1184" s="705"/>
      <c r="AZ1184" s="705"/>
      <c r="BA1184" s="705"/>
      <c r="BB1184" s="705"/>
      <c r="BC1184" s="705"/>
      <c r="BD1184" s="705"/>
      <c r="BE1184" s="705"/>
      <c r="BF1184" s="705"/>
      <c r="BG1184" s="706"/>
    </row>
    <row r="1185" spans="2:59" ht="14.55" customHeight="1" x14ac:dyDescent="0.2">
      <c r="B1185" s="681"/>
      <c r="C1185" s="682"/>
      <c r="D1185" s="681"/>
      <c r="E1185" s="720"/>
      <c r="F1185" s="720"/>
      <c r="G1185" s="720"/>
      <c r="H1185" s="668"/>
      <c r="I1185" s="669"/>
      <c r="J1185" s="669"/>
      <c r="K1185" s="670"/>
      <c r="L1185" s="705"/>
      <c r="M1185" s="705"/>
      <c r="N1185" s="705"/>
      <c r="O1185" s="705"/>
      <c r="P1185" s="705"/>
      <c r="Q1185" s="705"/>
      <c r="R1185" s="705"/>
      <c r="S1185" s="705"/>
      <c r="T1185" s="705"/>
      <c r="U1185" s="705"/>
      <c r="V1185" s="705"/>
      <c r="W1185" s="705"/>
      <c r="X1185" s="705"/>
      <c r="Y1185" s="705"/>
      <c r="Z1185" s="705"/>
      <c r="AA1185" s="705"/>
      <c r="AB1185" s="705"/>
      <c r="AC1185" s="705"/>
      <c r="AD1185" s="706"/>
      <c r="AE1185" s="681"/>
      <c r="AF1185" s="682"/>
      <c r="AG1185" s="681"/>
      <c r="AH1185" s="720"/>
      <c r="AI1185" s="720"/>
      <c r="AJ1185" s="720"/>
      <c r="AK1185" s="668"/>
      <c r="AL1185" s="669"/>
      <c r="AM1185" s="669"/>
      <c r="AN1185" s="670"/>
      <c r="AO1185" s="705"/>
      <c r="AP1185" s="705"/>
      <c r="AQ1185" s="705"/>
      <c r="AR1185" s="705"/>
      <c r="AS1185" s="705"/>
      <c r="AT1185" s="705"/>
      <c r="AU1185" s="705"/>
      <c r="AV1185" s="705"/>
      <c r="AW1185" s="705"/>
      <c r="AX1185" s="705"/>
      <c r="AY1185" s="705"/>
      <c r="AZ1185" s="705"/>
      <c r="BA1185" s="705"/>
      <c r="BB1185" s="705"/>
      <c r="BC1185" s="705"/>
      <c r="BD1185" s="705"/>
      <c r="BE1185" s="705"/>
      <c r="BF1185" s="705"/>
      <c r="BG1185" s="706"/>
    </row>
    <row r="1186" spans="2:59" ht="14.55" customHeight="1" x14ac:dyDescent="0.2">
      <c r="B1186" s="677" t="s">
        <v>1238</v>
      </c>
      <c r="C1186" s="678"/>
      <c r="D1186" s="659" t="s">
        <v>993</v>
      </c>
      <c r="E1186" s="660"/>
      <c r="F1186" s="660"/>
      <c r="G1186" s="660"/>
      <c r="H1186" s="671">
        <f ca="1">OFFSET('(6)定期点検調書'!$AA$13,L1182-1,0)</f>
        <v>0</v>
      </c>
      <c r="I1186" s="672"/>
      <c r="J1186" s="672"/>
      <c r="K1186" s="673"/>
      <c r="L1186" s="705"/>
      <c r="M1186" s="705"/>
      <c r="N1186" s="705"/>
      <c r="O1186" s="705"/>
      <c r="P1186" s="705"/>
      <c r="Q1186" s="705"/>
      <c r="R1186" s="705"/>
      <c r="S1186" s="705"/>
      <c r="T1186" s="705"/>
      <c r="U1186" s="705"/>
      <c r="V1186" s="705"/>
      <c r="W1186" s="705"/>
      <c r="X1186" s="705"/>
      <c r="Y1186" s="705"/>
      <c r="Z1186" s="705"/>
      <c r="AA1186" s="705"/>
      <c r="AB1186" s="705"/>
      <c r="AC1186" s="705"/>
      <c r="AD1186" s="706"/>
      <c r="AE1186" s="677" t="s">
        <v>1238</v>
      </c>
      <c r="AF1186" s="678"/>
      <c r="AG1186" s="659" t="s">
        <v>993</v>
      </c>
      <c r="AH1186" s="660"/>
      <c r="AI1186" s="660"/>
      <c r="AJ1186" s="660"/>
      <c r="AK1186" s="671">
        <f ca="1">OFFSET('(6)定期点検調書'!$AA$13,AO1182-1,0)</f>
        <v>0</v>
      </c>
      <c r="AL1186" s="672"/>
      <c r="AM1186" s="672"/>
      <c r="AN1186" s="673"/>
      <c r="AO1186" s="705"/>
      <c r="AP1186" s="705"/>
      <c r="AQ1186" s="705"/>
      <c r="AR1186" s="705"/>
      <c r="AS1186" s="705"/>
      <c r="AT1186" s="705"/>
      <c r="AU1186" s="705"/>
      <c r="AV1186" s="705"/>
      <c r="AW1186" s="705"/>
      <c r="AX1186" s="705"/>
      <c r="AY1186" s="705"/>
      <c r="AZ1186" s="705"/>
      <c r="BA1186" s="705"/>
      <c r="BB1186" s="705"/>
      <c r="BC1186" s="705"/>
      <c r="BD1186" s="705"/>
      <c r="BE1186" s="705"/>
      <c r="BF1186" s="705"/>
      <c r="BG1186" s="706"/>
    </row>
    <row r="1187" spans="2:59" ht="14.55" customHeight="1" x14ac:dyDescent="0.2">
      <c r="B1187" s="679"/>
      <c r="C1187" s="680"/>
      <c r="D1187" s="662"/>
      <c r="E1187" s="663"/>
      <c r="F1187" s="663"/>
      <c r="G1187" s="663"/>
      <c r="H1187" s="674"/>
      <c r="I1187" s="675"/>
      <c r="J1187" s="675"/>
      <c r="K1187" s="676"/>
      <c r="L1187" s="705"/>
      <c r="M1187" s="705"/>
      <c r="N1187" s="705"/>
      <c r="O1187" s="705"/>
      <c r="P1187" s="705"/>
      <c r="Q1187" s="705"/>
      <c r="R1187" s="705"/>
      <c r="S1187" s="705"/>
      <c r="T1187" s="705"/>
      <c r="U1187" s="705"/>
      <c r="V1187" s="705"/>
      <c r="W1187" s="705"/>
      <c r="X1187" s="705"/>
      <c r="Y1187" s="705"/>
      <c r="Z1187" s="705"/>
      <c r="AA1187" s="705"/>
      <c r="AB1187" s="705"/>
      <c r="AC1187" s="705"/>
      <c r="AD1187" s="706"/>
      <c r="AE1187" s="679"/>
      <c r="AF1187" s="680"/>
      <c r="AG1187" s="662"/>
      <c r="AH1187" s="663"/>
      <c r="AI1187" s="663"/>
      <c r="AJ1187" s="663"/>
      <c r="AK1187" s="674"/>
      <c r="AL1187" s="675"/>
      <c r="AM1187" s="675"/>
      <c r="AN1187" s="676"/>
      <c r="AO1187" s="705"/>
      <c r="AP1187" s="705"/>
      <c r="AQ1187" s="705"/>
      <c r="AR1187" s="705"/>
      <c r="AS1187" s="705"/>
      <c r="AT1187" s="705"/>
      <c r="AU1187" s="705"/>
      <c r="AV1187" s="705"/>
      <c r="AW1187" s="705"/>
      <c r="AX1187" s="705"/>
      <c r="AY1187" s="705"/>
      <c r="AZ1187" s="705"/>
      <c r="BA1187" s="705"/>
      <c r="BB1187" s="705"/>
      <c r="BC1187" s="705"/>
      <c r="BD1187" s="705"/>
      <c r="BE1187" s="705"/>
      <c r="BF1187" s="705"/>
      <c r="BG1187" s="706"/>
    </row>
    <row r="1188" spans="2:59" ht="14.55" customHeight="1" x14ac:dyDescent="0.2">
      <c r="B1188" s="679"/>
      <c r="C1188" s="680"/>
      <c r="D1188" s="659" t="s">
        <v>1239</v>
      </c>
      <c r="E1188" s="660"/>
      <c r="F1188" s="660"/>
      <c r="G1188" s="660"/>
      <c r="H1188" s="665">
        <f ca="1">OFFSET('(6)定期点検調書'!$AD$12,L1182-1,0)</f>
        <v>0</v>
      </c>
      <c r="I1188" s="666"/>
      <c r="J1188" s="666"/>
      <c r="K1188" s="667"/>
      <c r="L1188" s="705"/>
      <c r="M1188" s="705"/>
      <c r="N1188" s="705"/>
      <c r="O1188" s="705"/>
      <c r="P1188" s="705"/>
      <c r="Q1188" s="705"/>
      <c r="R1188" s="705"/>
      <c r="S1188" s="705"/>
      <c r="T1188" s="705"/>
      <c r="U1188" s="705"/>
      <c r="V1188" s="705"/>
      <c r="W1188" s="705"/>
      <c r="X1188" s="705"/>
      <c r="Y1188" s="705"/>
      <c r="Z1188" s="705"/>
      <c r="AA1188" s="705"/>
      <c r="AB1188" s="705"/>
      <c r="AC1188" s="705"/>
      <c r="AD1188" s="706"/>
      <c r="AE1188" s="679"/>
      <c r="AF1188" s="680"/>
      <c r="AG1188" s="659" t="s">
        <v>1239</v>
      </c>
      <c r="AH1188" s="660"/>
      <c r="AI1188" s="660"/>
      <c r="AJ1188" s="660"/>
      <c r="AK1188" s="665">
        <f ca="1">OFFSET('(6)定期点検調書'!$AD$12,AO1182-1,0)</f>
        <v>0</v>
      </c>
      <c r="AL1188" s="666"/>
      <c r="AM1188" s="666"/>
      <c r="AN1188" s="667"/>
      <c r="AO1188" s="705"/>
      <c r="AP1188" s="705"/>
      <c r="AQ1188" s="705"/>
      <c r="AR1188" s="705"/>
      <c r="AS1188" s="705"/>
      <c r="AT1188" s="705"/>
      <c r="AU1188" s="705"/>
      <c r="AV1188" s="705"/>
      <c r="AW1188" s="705"/>
      <c r="AX1188" s="705"/>
      <c r="AY1188" s="705"/>
      <c r="AZ1188" s="705"/>
      <c r="BA1188" s="705"/>
      <c r="BB1188" s="705"/>
      <c r="BC1188" s="705"/>
      <c r="BD1188" s="705"/>
      <c r="BE1188" s="705"/>
      <c r="BF1188" s="705"/>
      <c r="BG1188" s="706"/>
    </row>
    <row r="1189" spans="2:59" ht="14.55" customHeight="1" x14ac:dyDescent="0.2">
      <c r="B1189" s="681"/>
      <c r="C1189" s="682"/>
      <c r="D1189" s="662"/>
      <c r="E1189" s="663"/>
      <c r="F1189" s="663"/>
      <c r="G1189" s="663"/>
      <c r="H1189" s="668"/>
      <c r="I1189" s="669"/>
      <c r="J1189" s="669"/>
      <c r="K1189" s="670"/>
      <c r="L1189" s="705"/>
      <c r="M1189" s="705"/>
      <c r="N1189" s="705"/>
      <c r="O1189" s="705"/>
      <c r="P1189" s="705"/>
      <c r="Q1189" s="705"/>
      <c r="R1189" s="705"/>
      <c r="S1189" s="705"/>
      <c r="T1189" s="705"/>
      <c r="U1189" s="705"/>
      <c r="V1189" s="705"/>
      <c r="W1189" s="705"/>
      <c r="X1189" s="705"/>
      <c r="Y1189" s="705"/>
      <c r="Z1189" s="705"/>
      <c r="AA1189" s="705"/>
      <c r="AB1189" s="705"/>
      <c r="AC1189" s="705"/>
      <c r="AD1189" s="706"/>
      <c r="AE1189" s="681"/>
      <c r="AF1189" s="682"/>
      <c r="AG1189" s="662"/>
      <c r="AH1189" s="663"/>
      <c r="AI1189" s="663"/>
      <c r="AJ1189" s="663"/>
      <c r="AK1189" s="668"/>
      <c r="AL1189" s="669"/>
      <c r="AM1189" s="669"/>
      <c r="AN1189" s="670"/>
      <c r="AO1189" s="705"/>
      <c r="AP1189" s="705"/>
      <c r="AQ1189" s="705"/>
      <c r="AR1189" s="705"/>
      <c r="AS1189" s="705"/>
      <c r="AT1189" s="705"/>
      <c r="AU1189" s="705"/>
      <c r="AV1189" s="705"/>
      <c r="AW1189" s="705"/>
      <c r="AX1189" s="705"/>
      <c r="AY1189" s="705"/>
      <c r="AZ1189" s="705"/>
      <c r="BA1189" s="705"/>
      <c r="BB1189" s="705"/>
      <c r="BC1189" s="705"/>
      <c r="BD1189" s="705"/>
      <c r="BE1189" s="705"/>
      <c r="BF1189" s="705"/>
      <c r="BG1189" s="706"/>
    </row>
    <row r="1190" spans="2:59" ht="28.95" customHeight="1" x14ac:dyDescent="0.2">
      <c r="B1190" s="716" t="s">
        <v>995</v>
      </c>
      <c r="C1190" s="717"/>
      <c r="D1190" s="717"/>
      <c r="E1190" s="717"/>
      <c r="F1190" s="717"/>
      <c r="G1190" s="718"/>
      <c r="H1190" s="709">
        <f ca="1">OFFSET('(6)定期点検調書'!$AK$12,L1182-1,0)</f>
        <v>0</v>
      </c>
      <c r="I1190" s="710"/>
      <c r="J1190" s="710"/>
      <c r="K1190" s="711"/>
      <c r="L1190" s="705"/>
      <c r="M1190" s="705"/>
      <c r="N1190" s="705"/>
      <c r="O1190" s="705"/>
      <c r="P1190" s="705"/>
      <c r="Q1190" s="705"/>
      <c r="R1190" s="705"/>
      <c r="S1190" s="705"/>
      <c r="T1190" s="705"/>
      <c r="U1190" s="705"/>
      <c r="V1190" s="705"/>
      <c r="W1190" s="705"/>
      <c r="X1190" s="705"/>
      <c r="Y1190" s="705"/>
      <c r="Z1190" s="705"/>
      <c r="AA1190" s="705"/>
      <c r="AB1190" s="705"/>
      <c r="AC1190" s="705"/>
      <c r="AD1190" s="706"/>
      <c r="AE1190" s="716" t="s">
        <v>995</v>
      </c>
      <c r="AF1190" s="717"/>
      <c r="AG1190" s="717"/>
      <c r="AH1190" s="717"/>
      <c r="AI1190" s="717"/>
      <c r="AJ1190" s="718"/>
      <c r="AK1190" s="709">
        <f ca="1">OFFSET('(6)定期点検調書'!$AK$12,AO1182-1,0)</f>
        <v>0</v>
      </c>
      <c r="AL1190" s="710"/>
      <c r="AM1190" s="710"/>
      <c r="AN1190" s="711"/>
      <c r="AO1190" s="705"/>
      <c r="AP1190" s="705"/>
      <c r="AQ1190" s="705"/>
      <c r="AR1190" s="705"/>
      <c r="AS1190" s="705"/>
      <c r="AT1190" s="705"/>
      <c r="AU1190" s="705"/>
      <c r="AV1190" s="705"/>
      <c r="AW1190" s="705"/>
      <c r="AX1190" s="705"/>
      <c r="AY1190" s="705"/>
      <c r="AZ1190" s="705"/>
      <c r="BA1190" s="705"/>
      <c r="BB1190" s="705"/>
      <c r="BC1190" s="705"/>
      <c r="BD1190" s="705"/>
      <c r="BE1190" s="705"/>
      <c r="BF1190" s="705"/>
      <c r="BG1190" s="706"/>
    </row>
    <row r="1191" spans="2:59" ht="14.55" customHeight="1" x14ac:dyDescent="0.2">
      <c r="B1191" s="677" t="s">
        <v>1240</v>
      </c>
      <c r="C1191" s="661"/>
      <c r="D1191" s="659" t="s">
        <v>994</v>
      </c>
      <c r="E1191" s="660"/>
      <c r="F1191" s="660"/>
      <c r="G1191" s="661"/>
      <c r="H1191" s="699" t="str">
        <f ca="1">OFFSET('(6)定期点検調書'!$BY$12,L1182-1,0)</f>
        <v/>
      </c>
      <c r="I1191" s="700"/>
      <c r="J1191" s="700"/>
      <c r="K1191" s="714"/>
      <c r="L1191" s="705"/>
      <c r="M1191" s="705"/>
      <c r="N1191" s="705"/>
      <c r="O1191" s="705"/>
      <c r="P1191" s="705"/>
      <c r="Q1191" s="705"/>
      <c r="R1191" s="705"/>
      <c r="S1191" s="705"/>
      <c r="T1191" s="705"/>
      <c r="U1191" s="705"/>
      <c r="V1191" s="705"/>
      <c r="W1191" s="705"/>
      <c r="X1191" s="705"/>
      <c r="Y1191" s="705"/>
      <c r="Z1191" s="705"/>
      <c r="AA1191" s="705"/>
      <c r="AB1191" s="705"/>
      <c r="AC1191" s="705"/>
      <c r="AD1191" s="706"/>
      <c r="AE1191" s="677" t="s">
        <v>1240</v>
      </c>
      <c r="AF1191" s="661"/>
      <c r="AG1191" s="659" t="s">
        <v>994</v>
      </c>
      <c r="AH1191" s="660"/>
      <c r="AI1191" s="660"/>
      <c r="AJ1191" s="661"/>
      <c r="AK1191" s="699" t="str">
        <f ca="1">OFFSET('(6)定期点検調書'!$BY$12,AO1182-1,0)</f>
        <v/>
      </c>
      <c r="AL1191" s="700"/>
      <c r="AM1191" s="700"/>
      <c r="AN1191" s="714"/>
      <c r="AO1191" s="705"/>
      <c r="AP1191" s="705"/>
      <c r="AQ1191" s="705"/>
      <c r="AR1191" s="705"/>
      <c r="AS1191" s="705"/>
      <c r="AT1191" s="705"/>
      <c r="AU1191" s="705"/>
      <c r="AV1191" s="705"/>
      <c r="AW1191" s="705"/>
      <c r="AX1191" s="705"/>
      <c r="AY1191" s="705"/>
      <c r="AZ1191" s="705"/>
      <c r="BA1191" s="705"/>
      <c r="BB1191" s="705"/>
      <c r="BC1191" s="705"/>
      <c r="BD1191" s="705"/>
      <c r="BE1191" s="705"/>
      <c r="BF1191" s="705"/>
      <c r="BG1191" s="706"/>
    </row>
    <row r="1192" spans="2:59" ht="14.55" customHeight="1" x14ac:dyDescent="0.2">
      <c r="B1192" s="712"/>
      <c r="C1192" s="713"/>
      <c r="D1192" s="662"/>
      <c r="E1192" s="663"/>
      <c r="F1192" s="663"/>
      <c r="G1192" s="664"/>
      <c r="H1192" s="701"/>
      <c r="I1192" s="702"/>
      <c r="J1192" s="702"/>
      <c r="K1192" s="715"/>
      <c r="L1192" s="705"/>
      <c r="M1192" s="705"/>
      <c r="N1192" s="705"/>
      <c r="O1192" s="705"/>
      <c r="P1192" s="705"/>
      <c r="Q1192" s="705"/>
      <c r="R1192" s="705"/>
      <c r="S1192" s="705"/>
      <c r="T1192" s="705"/>
      <c r="U1192" s="705"/>
      <c r="V1192" s="705"/>
      <c r="W1192" s="705"/>
      <c r="X1192" s="705"/>
      <c r="Y1192" s="705"/>
      <c r="Z1192" s="705"/>
      <c r="AA1192" s="705"/>
      <c r="AB1192" s="705"/>
      <c r="AC1192" s="705"/>
      <c r="AD1192" s="706"/>
      <c r="AE1192" s="712"/>
      <c r="AF1192" s="713"/>
      <c r="AG1192" s="662"/>
      <c r="AH1192" s="663"/>
      <c r="AI1192" s="663"/>
      <c r="AJ1192" s="664"/>
      <c r="AK1192" s="701"/>
      <c r="AL1192" s="702"/>
      <c r="AM1192" s="702"/>
      <c r="AN1192" s="715"/>
      <c r="AO1192" s="705"/>
      <c r="AP1192" s="705"/>
      <c r="AQ1192" s="705"/>
      <c r="AR1192" s="705"/>
      <c r="AS1192" s="705"/>
      <c r="AT1192" s="705"/>
      <c r="AU1192" s="705"/>
      <c r="AV1192" s="705"/>
      <c r="AW1192" s="705"/>
      <c r="AX1192" s="705"/>
      <c r="AY1192" s="705"/>
      <c r="AZ1192" s="705"/>
      <c r="BA1192" s="705"/>
      <c r="BB1192" s="705"/>
      <c r="BC1192" s="705"/>
      <c r="BD1192" s="705"/>
      <c r="BE1192" s="705"/>
      <c r="BF1192" s="705"/>
      <c r="BG1192" s="706"/>
    </row>
    <row r="1193" spans="2:59" ht="14.55" customHeight="1" x14ac:dyDescent="0.2">
      <c r="B1193" s="712"/>
      <c r="C1193" s="713"/>
      <c r="D1193" s="659" t="s">
        <v>1186</v>
      </c>
      <c r="E1193" s="660"/>
      <c r="F1193" s="660"/>
      <c r="G1193" s="661"/>
      <c r="H1193" s="665">
        <f ca="1">OFFSET('(6)定期点検調書'!$BC$12,L1182-1,0)</f>
        <v>0</v>
      </c>
      <c r="I1193" s="666"/>
      <c r="J1193" s="666"/>
      <c r="K1193" s="667"/>
      <c r="L1193" s="705"/>
      <c r="M1193" s="705"/>
      <c r="N1193" s="705"/>
      <c r="O1193" s="705"/>
      <c r="P1193" s="705"/>
      <c r="Q1193" s="705"/>
      <c r="R1193" s="705"/>
      <c r="S1193" s="705"/>
      <c r="T1193" s="705"/>
      <c r="U1193" s="705"/>
      <c r="V1193" s="705"/>
      <c r="W1193" s="705"/>
      <c r="X1193" s="705"/>
      <c r="Y1193" s="705"/>
      <c r="Z1193" s="705"/>
      <c r="AA1193" s="705"/>
      <c r="AB1193" s="705"/>
      <c r="AC1193" s="705"/>
      <c r="AD1193" s="706"/>
      <c r="AE1193" s="712"/>
      <c r="AF1193" s="713"/>
      <c r="AG1193" s="659" t="s">
        <v>1186</v>
      </c>
      <c r="AH1193" s="660"/>
      <c r="AI1193" s="660"/>
      <c r="AJ1193" s="661"/>
      <c r="AK1193" s="665">
        <f ca="1">OFFSET('(6)定期点検調書'!$BC$12,AO1182-1,0)</f>
        <v>0</v>
      </c>
      <c r="AL1193" s="666"/>
      <c r="AM1193" s="666"/>
      <c r="AN1193" s="667"/>
      <c r="AO1193" s="705"/>
      <c r="AP1193" s="705"/>
      <c r="AQ1193" s="705"/>
      <c r="AR1193" s="705"/>
      <c r="AS1193" s="705"/>
      <c r="AT1193" s="705"/>
      <c r="AU1193" s="705"/>
      <c r="AV1193" s="705"/>
      <c r="AW1193" s="705"/>
      <c r="AX1193" s="705"/>
      <c r="AY1193" s="705"/>
      <c r="AZ1193" s="705"/>
      <c r="BA1193" s="705"/>
      <c r="BB1193" s="705"/>
      <c r="BC1193" s="705"/>
      <c r="BD1193" s="705"/>
      <c r="BE1193" s="705"/>
      <c r="BF1193" s="705"/>
      <c r="BG1193" s="706"/>
    </row>
    <row r="1194" spans="2:59" ht="14.55" customHeight="1" x14ac:dyDescent="0.2">
      <c r="B1194" s="712"/>
      <c r="C1194" s="713"/>
      <c r="D1194" s="662"/>
      <c r="E1194" s="663"/>
      <c r="F1194" s="663"/>
      <c r="G1194" s="664"/>
      <c r="H1194" s="668"/>
      <c r="I1194" s="669"/>
      <c r="J1194" s="669"/>
      <c r="K1194" s="670"/>
      <c r="L1194" s="705"/>
      <c r="M1194" s="705"/>
      <c r="N1194" s="705"/>
      <c r="O1194" s="705"/>
      <c r="P1194" s="705"/>
      <c r="Q1194" s="705"/>
      <c r="R1194" s="705"/>
      <c r="S1194" s="705"/>
      <c r="T1194" s="705"/>
      <c r="U1194" s="705"/>
      <c r="V1194" s="705"/>
      <c r="W1194" s="705"/>
      <c r="X1194" s="705"/>
      <c r="Y1194" s="705"/>
      <c r="Z1194" s="705"/>
      <c r="AA1194" s="705"/>
      <c r="AB1194" s="705"/>
      <c r="AC1194" s="705"/>
      <c r="AD1194" s="706"/>
      <c r="AE1194" s="712"/>
      <c r="AF1194" s="713"/>
      <c r="AG1194" s="662"/>
      <c r="AH1194" s="663"/>
      <c r="AI1194" s="663"/>
      <c r="AJ1194" s="664"/>
      <c r="AK1194" s="668"/>
      <c r="AL1194" s="669"/>
      <c r="AM1194" s="669"/>
      <c r="AN1194" s="670"/>
      <c r="AO1194" s="705"/>
      <c r="AP1194" s="705"/>
      <c r="AQ1194" s="705"/>
      <c r="AR1194" s="705"/>
      <c r="AS1194" s="705"/>
      <c r="AT1194" s="705"/>
      <c r="AU1194" s="705"/>
      <c r="AV1194" s="705"/>
      <c r="AW1194" s="705"/>
      <c r="AX1194" s="705"/>
      <c r="AY1194" s="705"/>
      <c r="AZ1194" s="705"/>
      <c r="BA1194" s="705"/>
      <c r="BB1194" s="705"/>
      <c r="BC1194" s="705"/>
      <c r="BD1194" s="705"/>
      <c r="BE1194" s="705"/>
      <c r="BF1194" s="705"/>
      <c r="BG1194" s="706"/>
    </row>
    <row r="1195" spans="2:59" ht="14.55" customHeight="1" x14ac:dyDescent="0.2">
      <c r="B1195" s="712"/>
      <c r="C1195" s="713"/>
      <c r="D1195" s="659" t="s">
        <v>1187</v>
      </c>
      <c r="E1195" s="660"/>
      <c r="F1195" s="660"/>
      <c r="G1195" s="661"/>
      <c r="H1195" s="665">
        <f ca="1">OFFSET('(6)定期点検調書'!$BF$12,L1182-1,0)</f>
        <v>0</v>
      </c>
      <c r="I1195" s="666"/>
      <c r="J1195" s="666"/>
      <c r="K1195" s="667"/>
      <c r="L1195" s="705"/>
      <c r="M1195" s="705"/>
      <c r="N1195" s="705"/>
      <c r="O1195" s="705"/>
      <c r="P1195" s="705"/>
      <c r="Q1195" s="705"/>
      <c r="R1195" s="705"/>
      <c r="S1195" s="705"/>
      <c r="T1195" s="705"/>
      <c r="U1195" s="705"/>
      <c r="V1195" s="705"/>
      <c r="W1195" s="705"/>
      <c r="X1195" s="705"/>
      <c r="Y1195" s="705"/>
      <c r="Z1195" s="705"/>
      <c r="AA1195" s="705"/>
      <c r="AB1195" s="705"/>
      <c r="AC1195" s="705"/>
      <c r="AD1195" s="706"/>
      <c r="AE1195" s="712"/>
      <c r="AF1195" s="713"/>
      <c r="AG1195" s="659" t="s">
        <v>1187</v>
      </c>
      <c r="AH1195" s="660"/>
      <c r="AI1195" s="660"/>
      <c r="AJ1195" s="661"/>
      <c r="AK1195" s="665">
        <f ca="1">OFFSET('(6)定期点検調書'!$BF$12,AO1182-1,0)</f>
        <v>0</v>
      </c>
      <c r="AL1195" s="666"/>
      <c r="AM1195" s="666"/>
      <c r="AN1195" s="667"/>
      <c r="AO1195" s="705"/>
      <c r="AP1195" s="705"/>
      <c r="AQ1195" s="705"/>
      <c r="AR1195" s="705"/>
      <c r="AS1195" s="705"/>
      <c r="AT1195" s="705"/>
      <c r="AU1195" s="705"/>
      <c r="AV1195" s="705"/>
      <c r="AW1195" s="705"/>
      <c r="AX1195" s="705"/>
      <c r="AY1195" s="705"/>
      <c r="AZ1195" s="705"/>
      <c r="BA1195" s="705"/>
      <c r="BB1195" s="705"/>
      <c r="BC1195" s="705"/>
      <c r="BD1195" s="705"/>
      <c r="BE1195" s="705"/>
      <c r="BF1195" s="705"/>
      <c r="BG1195" s="706"/>
    </row>
    <row r="1196" spans="2:59" ht="14.55" customHeight="1" x14ac:dyDescent="0.2">
      <c r="B1196" s="662"/>
      <c r="C1196" s="664"/>
      <c r="D1196" s="662"/>
      <c r="E1196" s="663"/>
      <c r="F1196" s="663"/>
      <c r="G1196" s="664"/>
      <c r="H1196" s="668"/>
      <c r="I1196" s="669"/>
      <c r="J1196" s="669"/>
      <c r="K1196" s="670"/>
      <c r="L1196" s="707"/>
      <c r="M1196" s="707"/>
      <c r="N1196" s="707"/>
      <c r="O1196" s="707"/>
      <c r="P1196" s="707"/>
      <c r="Q1196" s="707"/>
      <c r="R1196" s="707"/>
      <c r="S1196" s="707"/>
      <c r="T1196" s="707"/>
      <c r="U1196" s="707"/>
      <c r="V1196" s="707"/>
      <c r="W1196" s="707"/>
      <c r="X1196" s="707"/>
      <c r="Y1196" s="707"/>
      <c r="Z1196" s="707"/>
      <c r="AA1196" s="707"/>
      <c r="AB1196" s="707"/>
      <c r="AC1196" s="707"/>
      <c r="AD1196" s="708"/>
      <c r="AE1196" s="662"/>
      <c r="AF1196" s="664"/>
      <c r="AG1196" s="662"/>
      <c r="AH1196" s="663"/>
      <c r="AI1196" s="663"/>
      <c r="AJ1196" s="664"/>
      <c r="AK1196" s="668"/>
      <c r="AL1196" s="669"/>
      <c r="AM1196" s="669"/>
      <c r="AN1196" s="670"/>
      <c r="AO1196" s="707"/>
      <c r="AP1196" s="707"/>
      <c r="AQ1196" s="707"/>
      <c r="AR1196" s="707"/>
      <c r="AS1196" s="707"/>
      <c r="AT1196" s="707"/>
      <c r="AU1196" s="707"/>
      <c r="AV1196" s="707"/>
      <c r="AW1196" s="707"/>
      <c r="AX1196" s="707"/>
      <c r="AY1196" s="707"/>
      <c r="AZ1196" s="707"/>
      <c r="BA1196" s="707"/>
      <c r="BB1196" s="707"/>
      <c r="BC1196" s="707"/>
      <c r="BD1196" s="707"/>
      <c r="BE1196" s="707"/>
      <c r="BF1196" s="707"/>
      <c r="BG1196" s="708"/>
    </row>
    <row r="1197" spans="2:59" ht="14.55" customHeight="1" x14ac:dyDescent="0.2">
      <c r="B1197" s="683" t="s">
        <v>1241</v>
      </c>
      <c r="C1197" s="683"/>
      <c r="D1197" s="683"/>
      <c r="E1197" s="683"/>
      <c r="F1197" s="683"/>
      <c r="G1197" s="683"/>
      <c r="H1197" s="699" t="str">
        <f ca="1">IF(OFFSET('(6)定期点検調書'!$AR$12,L1182-1,0)="","",OFFSET('(6)定期点検調書'!$AQ$12,L1182-1,0)&amp;TEXT(OFFSET('(6)定期点検調書'!$AR$12,L1182-1,0),"0.0")&amp;OFFSET('(6)定期点検調書'!$AT$12,L1182-1,0))  &amp;  IF(OFFSET('(6)定期点検調書'!$AV$12,L1182-1,0)="","","／"&amp;OFFSET('(6)定期点検調書'!$AU$12,L1182-1,0)&amp;TEXT(OFFSET('(6)定期点検調書'!$AV$12,L1182-1,0),"0.0")&amp;OFFSET('(6)定期点検調書'!$AX$12,L1182-1,0))  &amp;  IF(OFFSET('(6)定期点検調書'!$AZ$12,L1182-1,0)="","","／"&amp;OFFSET('(6)定期点検調書'!$AY$12,L1182-1,0)&amp;TEXT(OFFSET('(6)定期点検調書'!$AZ$12,L1182-1,0),"0.0")&amp;OFFSET('(6)定期点検調書'!$BB$12,L1182-1,0))</f>
        <v/>
      </c>
      <c r="I1197" s="700"/>
      <c r="J1197" s="700"/>
      <c r="K1197" s="700"/>
      <c r="L1197" s="700"/>
      <c r="M1197" s="700"/>
      <c r="N1197" s="700"/>
      <c r="O1197" s="700"/>
      <c r="P1197" s="685" t="s">
        <v>1243</v>
      </c>
      <c r="Q1197" s="685"/>
      <c r="R1197" s="685"/>
      <c r="S1197" s="685"/>
      <c r="T1197" s="685"/>
      <c r="U1197" s="685"/>
      <c r="V1197" s="685"/>
      <c r="W1197" s="686" t="str">
        <f ca="1">OFFSET('(6)定期点検調書'!$F$12,L1182-1,0)</f>
        <v/>
      </c>
      <c r="X1197" s="687"/>
      <c r="Y1197" s="687"/>
      <c r="Z1197" s="687"/>
      <c r="AA1197" s="687"/>
      <c r="AB1197" s="687"/>
      <c r="AC1197" s="687"/>
      <c r="AD1197" s="688"/>
      <c r="AE1197" s="683" t="s">
        <v>1241</v>
      </c>
      <c r="AF1197" s="683"/>
      <c r="AG1197" s="683"/>
      <c r="AH1197" s="683"/>
      <c r="AI1197" s="683"/>
      <c r="AJ1197" s="683"/>
      <c r="AK1197" s="699" t="str">
        <f ca="1">IF(OFFSET('(6)定期点検調書'!$AR$12,AO1182-1,0)="","",OFFSET('(6)定期点検調書'!$AQ$12,AO1182-1,0)&amp;TEXT(OFFSET('(6)定期点検調書'!$AR$12,AO1182-1,0),"0.0")&amp;OFFSET('(6)定期点検調書'!$AT$12,AO1182-1,0))  &amp;  IF(OFFSET('(6)定期点検調書'!$AV$12,AO1182-1,0)="","","／"&amp;OFFSET('(6)定期点検調書'!$AU$12,AO1182-1,0)&amp;TEXT(OFFSET('(6)定期点検調書'!$AV$12,AO1182-1,0),"0.0")&amp;OFFSET('(6)定期点検調書'!$AX$12,AO1182-1,0))  &amp;  IF(OFFSET('(6)定期点検調書'!$AZ$12,AO1182-1,0)="","","／"&amp;OFFSET('(6)定期点検調書'!$AY$12,AO1182-1,0)&amp;TEXT(OFFSET('(6)定期点検調書'!$AZ$12,AO1182-1,0),"0.0")&amp;OFFSET('(6)定期点検調書'!$BB$12,AO1182-1,0))</f>
        <v/>
      </c>
      <c r="AL1197" s="700"/>
      <c r="AM1197" s="700"/>
      <c r="AN1197" s="700"/>
      <c r="AO1197" s="700"/>
      <c r="AP1197" s="700"/>
      <c r="AQ1197" s="700"/>
      <c r="AR1197" s="700"/>
      <c r="AS1197" s="685" t="s">
        <v>1243</v>
      </c>
      <c r="AT1197" s="685"/>
      <c r="AU1197" s="685"/>
      <c r="AV1197" s="685"/>
      <c r="AW1197" s="685"/>
      <c r="AX1197" s="685"/>
      <c r="AY1197" s="685"/>
      <c r="AZ1197" s="686" t="str">
        <f ca="1">OFFSET('(6)定期点検調書'!$F$12,AO1182-1,0)</f>
        <v/>
      </c>
      <c r="BA1197" s="687"/>
      <c r="BB1197" s="687"/>
      <c r="BC1197" s="687"/>
      <c r="BD1197" s="687"/>
      <c r="BE1197" s="687"/>
      <c r="BF1197" s="687"/>
      <c r="BG1197" s="688"/>
    </row>
    <row r="1198" spans="2:59" ht="14.55" customHeight="1" x14ac:dyDescent="0.2">
      <c r="B1198" s="683"/>
      <c r="C1198" s="683"/>
      <c r="D1198" s="683"/>
      <c r="E1198" s="683"/>
      <c r="F1198" s="683"/>
      <c r="G1198" s="683"/>
      <c r="H1198" s="701"/>
      <c r="I1198" s="702"/>
      <c r="J1198" s="702"/>
      <c r="K1198" s="702"/>
      <c r="L1198" s="702"/>
      <c r="M1198" s="702"/>
      <c r="N1198" s="702"/>
      <c r="O1198" s="702"/>
      <c r="P1198" s="685"/>
      <c r="Q1198" s="685"/>
      <c r="R1198" s="685"/>
      <c r="S1198" s="685"/>
      <c r="T1198" s="685"/>
      <c r="U1198" s="685"/>
      <c r="V1198" s="685"/>
      <c r="W1198" s="689"/>
      <c r="X1198" s="690"/>
      <c r="Y1198" s="690"/>
      <c r="Z1198" s="690"/>
      <c r="AA1198" s="690"/>
      <c r="AB1198" s="690"/>
      <c r="AC1198" s="690"/>
      <c r="AD1198" s="691"/>
      <c r="AE1198" s="683"/>
      <c r="AF1198" s="683"/>
      <c r="AG1198" s="683"/>
      <c r="AH1198" s="683"/>
      <c r="AI1198" s="683"/>
      <c r="AJ1198" s="683"/>
      <c r="AK1198" s="701"/>
      <c r="AL1198" s="702"/>
      <c r="AM1198" s="702"/>
      <c r="AN1198" s="702"/>
      <c r="AO1198" s="702"/>
      <c r="AP1198" s="702"/>
      <c r="AQ1198" s="702"/>
      <c r="AR1198" s="702"/>
      <c r="AS1198" s="685"/>
      <c r="AT1198" s="685"/>
      <c r="AU1198" s="685"/>
      <c r="AV1198" s="685"/>
      <c r="AW1198" s="685"/>
      <c r="AX1198" s="685"/>
      <c r="AY1198" s="685"/>
      <c r="AZ1198" s="689"/>
      <c r="BA1198" s="690"/>
      <c r="BB1198" s="690"/>
      <c r="BC1198" s="690"/>
      <c r="BD1198" s="690"/>
      <c r="BE1198" s="690"/>
      <c r="BF1198" s="690"/>
      <c r="BG1198" s="691"/>
    </row>
    <row r="1199" spans="2:59" ht="14.55" customHeight="1" x14ac:dyDescent="0.2">
      <c r="B1199" s="659" t="s">
        <v>1242</v>
      </c>
      <c r="C1199" s="660"/>
      <c r="D1199" s="660"/>
      <c r="E1199" s="660"/>
      <c r="F1199" s="660"/>
      <c r="G1199" s="661"/>
      <c r="H1199" s="671"/>
      <c r="I1199" s="672"/>
      <c r="J1199" s="672"/>
      <c r="K1199" s="672"/>
      <c r="L1199" s="672"/>
      <c r="M1199" s="672"/>
      <c r="N1199" s="672"/>
      <c r="O1199" s="672"/>
      <c r="P1199" s="692" t="s">
        <v>996</v>
      </c>
      <c r="Q1199" s="692"/>
      <c r="R1199" s="692"/>
      <c r="S1199" s="692"/>
      <c r="T1199" s="692"/>
      <c r="U1199" s="692"/>
      <c r="V1199" s="692"/>
      <c r="W1199" s="693"/>
      <c r="X1199" s="694"/>
      <c r="Y1199" s="694"/>
      <c r="Z1199" s="694"/>
      <c r="AA1199" s="694"/>
      <c r="AB1199" s="694"/>
      <c r="AC1199" s="694"/>
      <c r="AD1199" s="695"/>
      <c r="AE1199" s="659" t="s">
        <v>1242</v>
      </c>
      <c r="AF1199" s="660"/>
      <c r="AG1199" s="660"/>
      <c r="AH1199" s="660"/>
      <c r="AI1199" s="660"/>
      <c r="AJ1199" s="661"/>
      <c r="AK1199" s="671"/>
      <c r="AL1199" s="672"/>
      <c r="AM1199" s="672"/>
      <c r="AN1199" s="672"/>
      <c r="AO1199" s="672"/>
      <c r="AP1199" s="672"/>
      <c r="AQ1199" s="672"/>
      <c r="AR1199" s="672"/>
      <c r="AS1199" s="692" t="s">
        <v>996</v>
      </c>
      <c r="AT1199" s="692"/>
      <c r="AU1199" s="692"/>
      <c r="AV1199" s="692"/>
      <c r="AW1199" s="692"/>
      <c r="AX1199" s="692"/>
      <c r="AY1199" s="692"/>
      <c r="AZ1199" s="693"/>
      <c r="BA1199" s="694"/>
      <c r="BB1199" s="694"/>
      <c r="BC1199" s="694"/>
      <c r="BD1199" s="694"/>
      <c r="BE1199" s="694"/>
      <c r="BF1199" s="694"/>
      <c r="BG1199" s="695"/>
    </row>
    <row r="1200" spans="2:59" ht="14.55" customHeight="1" x14ac:dyDescent="0.2">
      <c r="B1200" s="662"/>
      <c r="C1200" s="663"/>
      <c r="D1200" s="663"/>
      <c r="E1200" s="663"/>
      <c r="F1200" s="663"/>
      <c r="G1200" s="664"/>
      <c r="H1200" s="674"/>
      <c r="I1200" s="675"/>
      <c r="J1200" s="675"/>
      <c r="K1200" s="675"/>
      <c r="L1200" s="675"/>
      <c r="M1200" s="675"/>
      <c r="N1200" s="675"/>
      <c r="O1200" s="675"/>
      <c r="P1200" s="692"/>
      <c r="Q1200" s="692"/>
      <c r="R1200" s="692"/>
      <c r="S1200" s="692"/>
      <c r="T1200" s="692"/>
      <c r="U1200" s="692"/>
      <c r="V1200" s="692"/>
      <c r="W1200" s="696"/>
      <c r="X1200" s="697"/>
      <c r="Y1200" s="697"/>
      <c r="Z1200" s="697"/>
      <c r="AA1200" s="697"/>
      <c r="AB1200" s="697"/>
      <c r="AC1200" s="697"/>
      <c r="AD1200" s="698"/>
      <c r="AE1200" s="662"/>
      <c r="AF1200" s="663"/>
      <c r="AG1200" s="663"/>
      <c r="AH1200" s="663"/>
      <c r="AI1200" s="663"/>
      <c r="AJ1200" s="664"/>
      <c r="AK1200" s="674"/>
      <c r="AL1200" s="675"/>
      <c r="AM1200" s="675"/>
      <c r="AN1200" s="675"/>
      <c r="AO1200" s="675"/>
      <c r="AP1200" s="675"/>
      <c r="AQ1200" s="675"/>
      <c r="AR1200" s="675"/>
      <c r="AS1200" s="692"/>
      <c r="AT1200" s="692"/>
      <c r="AU1200" s="692"/>
      <c r="AV1200" s="692"/>
      <c r="AW1200" s="692"/>
      <c r="AX1200" s="692"/>
      <c r="AY1200" s="692"/>
      <c r="AZ1200" s="696"/>
      <c r="BA1200" s="697"/>
      <c r="BB1200" s="697"/>
      <c r="BC1200" s="697"/>
      <c r="BD1200" s="697"/>
      <c r="BE1200" s="697"/>
      <c r="BF1200" s="697"/>
      <c r="BG1200" s="698"/>
    </row>
    <row r="1201" spans="2:86" ht="19.5" customHeight="1" x14ac:dyDescent="0.2">
      <c r="B1201" s="683" t="s">
        <v>79</v>
      </c>
      <c r="C1201" s="683"/>
      <c r="D1201" s="683"/>
      <c r="E1201" s="683"/>
      <c r="F1201" s="683"/>
      <c r="G1201" s="683"/>
      <c r="H1201" s="684">
        <f ca="1">OFFSET('(6)定期点検調書'!$CA$12,L1182-1,0)</f>
        <v>0</v>
      </c>
      <c r="I1201" s="684"/>
      <c r="J1201" s="684"/>
      <c r="K1201" s="684"/>
      <c r="L1201" s="684"/>
      <c r="M1201" s="684"/>
      <c r="N1201" s="684"/>
      <c r="O1201" s="684"/>
      <c r="P1201" s="684"/>
      <c r="Q1201" s="684"/>
      <c r="R1201" s="684"/>
      <c r="S1201" s="684"/>
      <c r="T1201" s="684"/>
      <c r="U1201" s="684"/>
      <c r="V1201" s="684"/>
      <c r="W1201" s="684"/>
      <c r="X1201" s="684"/>
      <c r="Y1201" s="684"/>
      <c r="Z1201" s="684"/>
      <c r="AA1201" s="684"/>
      <c r="AB1201" s="684"/>
      <c r="AC1201" s="684"/>
      <c r="AD1201" s="684"/>
      <c r="AE1201" s="683" t="s">
        <v>79</v>
      </c>
      <c r="AF1201" s="683"/>
      <c r="AG1201" s="683"/>
      <c r="AH1201" s="683"/>
      <c r="AI1201" s="683"/>
      <c r="AJ1201" s="683"/>
      <c r="AK1201" s="684">
        <f ca="1">OFFSET('(6)定期点検調書'!$CA$12,AO1182-1,0)</f>
        <v>0</v>
      </c>
      <c r="AL1201" s="684"/>
      <c r="AM1201" s="684"/>
      <c r="AN1201" s="684"/>
      <c r="AO1201" s="684"/>
      <c r="AP1201" s="684"/>
      <c r="AQ1201" s="684"/>
      <c r="AR1201" s="684"/>
      <c r="AS1201" s="684"/>
      <c r="AT1201" s="684"/>
      <c r="AU1201" s="684"/>
      <c r="AV1201" s="684"/>
      <c r="AW1201" s="684"/>
      <c r="AX1201" s="684"/>
      <c r="AY1201" s="684"/>
      <c r="AZ1201" s="684"/>
      <c r="BA1201" s="684"/>
      <c r="BB1201" s="684"/>
      <c r="BC1201" s="684"/>
      <c r="BD1201" s="684"/>
      <c r="BE1201" s="684"/>
      <c r="BF1201" s="684"/>
      <c r="BG1201" s="684"/>
      <c r="CH1201" s="473"/>
    </row>
    <row r="1202" spans="2:86" ht="19.5" customHeight="1" x14ac:dyDescent="0.2">
      <c r="B1202" s="683"/>
      <c r="C1202" s="683"/>
      <c r="D1202" s="683"/>
      <c r="E1202" s="683"/>
      <c r="F1202" s="683"/>
      <c r="G1202" s="683"/>
      <c r="H1202" s="684"/>
      <c r="I1202" s="684"/>
      <c r="J1202" s="684"/>
      <c r="K1202" s="684"/>
      <c r="L1202" s="684"/>
      <c r="M1202" s="684"/>
      <c r="N1202" s="684"/>
      <c r="O1202" s="684"/>
      <c r="P1202" s="684"/>
      <c r="Q1202" s="684"/>
      <c r="R1202" s="684"/>
      <c r="S1202" s="684"/>
      <c r="T1202" s="684"/>
      <c r="U1202" s="684"/>
      <c r="V1202" s="684"/>
      <c r="W1202" s="684"/>
      <c r="X1202" s="684"/>
      <c r="Y1202" s="684"/>
      <c r="Z1202" s="684"/>
      <c r="AA1202" s="684"/>
      <c r="AB1202" s="684"/>
      <c r="AC1202" s="684"/>
      <c r="AD1202" s="684"/>
      <c r="AE1202" s="683"/>
      <c r="AF1202" s="683"/>
      <c r="AG1202" s="683"/>
      <c r="AH1202" s="683"/>
      <c r="AI1202" s="683"/>
      <c r="AJ1202" s="683"/>
      <c r="AK1202" s="684"/>
      <c r="AL1202" s="684"/>
      <c r="AM1202" s="684"/>
      <c r="AN1202" s="684"/>
      <c r="AO1202" s="684"/>
      <c r="AP1202" s="684"/>
      <c r="AQ1202" s="684"/>
      <c r="AR1202" s="684"/>
      <c r="AS1202" s="684"/>
      <c r="AT1202" s="684"/>
      <c r="AU1202" s="684"/>
      <c r="AV1202" s="684"/>
      <c r="AW1202" s="684"/>
      <c r="AX1202" s="684"/>
      <c r="AY1202" s="684"/>
      <c r="AZ1202" s="684"/>
      <c r="BA1202" s="684"/>
      <c r="BB1202" s="684"/>
      <c r="BC1202" s="684"/>
      <c r="BD1202" s="684"/>
      <c r="BE1202" s="684"/>
      <c r="BF1202" s="684"/>
      <c r="BG1202" s="684"/>
    </row>
    <row r="1203" spans="2:86" ht="14.55" customHeight="1" x14ac:dyDescent="0.2">
      <c r="B1203" s="677" t="s">
        <v>1038</v>
      </c>
      <c r="C1203" s="678"/>
      <c r="D1203" s="677" t="s">
        <v>1237</v>
      </c>
      <c r="E1203" s="719"/>
      <c r="F1203" s="719"/>
      <c r="G1203" s="719"/>
      <c r="H1203" s="665">
        <f ca="1">OFFSET('(6)定期点検調書'!$B$12,L1203-1,0)</f>
        <v>0</v>
      </c>
      <c r="I1203" s="666"/>
      <c r="J1203" s="666"/>
      <c r="K1203" s="667"/>
      <c r="L1203" s="703">
        <f>AO1182+1</f>
        <v>115</v>
      </c>
      <c r="M1203" s="703"/>
      <c r="N1203" s="703"/>
      <c r="O1203" s="703"/>
      <c r="P1203" s="703"/>
      <c r="Q1203" s="703"/>
      <c r="R1203" s="703"/>
      <c r="S1203" s="703"/>
      <c r="T1203" s="703"/>
      <c r="U1203" s="703"/>
      <c r="V1203" s="703"/>
      <c r="W1203" s="703"/>
      <c r="X1203" s="703"/>
      <c r="Y1203" s="703"/>
      <c r="Z1203" s="703"/>
      <c r="AA1203" s="703"/>
      <c r="AB1203" s="703"/>
      <c r="AC1203" s="703"/>
      <c r="AD1203" s="704"/>
      <c r="AE1203" s="677" t="s">
        <v>1038</v>
      </c>
      <c r="AF1203" s="678"/>
      <c r="AG1203" s="677" t="s">
        <v>1237</v>
      </c>
      <c r="AH1203" s="719"/>
      <c r="AI1203" s="719"/>
      <c r="AJ1203" s="719"/>
      <c r="AK1203" s="665">
        <f ca="1">OFFSET('(6)定期点検調書'!$B$12,AO1203-1,0)</f>
        <v>0</v>
      </c>
      <c r="AL1203" s="666"/>
      <c r="AM1203" s="666"/>
      <c r="AN1203" s="667"/>
      <c r="AO1203" s="703">
        <f>L1203+1</f>
        <v>116</v>
      </c>
      <c r="AP1203" s="703"/>
      <c r="AQ1203" s="703"/>
      <c r="AR1203" s="703"/>
      <c r="AS1203" s="703"/>
      <c r="AT1203" s="703"/>
      <c r="AU1203" s="703"/>
      <c r="AV1203" s="703"/>
      <c r="AW1203" s="703"/>
      <c r="AX1203" s="703"/>
      <c r="AY1203" s="703"/>
      <c r="AZ1203" s="703"/>
      <c r="BA1203" s="703"/>
      <c r="BB1203" s="703"/>
      <c r="BC1203" s="703"/>
      <c r="BD1203" s="703"/>
      <c r="BE1203" s="703"/>
      <c r="BF1203" s="703"/>
      <c r="BG1203" s="704"/>
    </row>
    <row r="1204" spans="2:86" ht="14.55" customHeight="1" x14ac:dyDescent="0.2">
      <c r="B1204" s="679"/>
      <c r="C1204" s="680"/>
      <c r="D1204" s="681"/>
      <c r="E1204" s="720"/>
      <c r="F1204" s="720"/>
      <c r="G1204" s="720"/>
      <c r="H1204" s="668"/>
      <c r="I1204" s="669"/>
      <c r="J1204" s="669"/>
      <c r="K1204" s="670"/>
      <c r="L1204" s="705"/>
      <c r="M1204" s="705"/>
      <c r="N1204" s="705"/>
      <c r="O1204" s="705"/>
      <c r="P1204" s="705"/>
      <c r="Q1204" s="705"/>
      <c r="R1204" s="705"/>
      <c r="S1204" s="705"/>
      <c r="T1204" s="705"/>
      <c r="U1204" s="705"/>
      <c r="V1204" s="705"/>
      <c r="W1204" s="705"/>
      <c r="X1204" s="705"/>
      <c r="Y1204" s="705"/>
      <c r="Z1204" s="705"/>
      <c r="AA1204" s="705"/>
      <c r="AB1204" s="705"/>
      <c r="AC1204" s="705"/>
      <c r="AD1204" s="706"/>
      <c r="AE1204" s="679"/>
      <c r="AF1204" s="680"/>
      <c r="AG1204" s="681"/>
      <c r="AH1204" s="720"/>
      <c r="AI1204" s="720"/>
      <c r="AJ1204" s="720"/>
      <c r="AK1204" s="668"/>
      <c r="AL1204" s="669"/>
      <c r="AM1204" s="669"/>
      <c r="AN1204" s="670"/>
      <c r="AO1204" s="705"/>
      <c r="AP1204" s="705"/>
      <c r="AQ1204" s="705"/>
      <c r="AR1204" s="705"/>
      <c r="AS1204" s="705"/>
      <c r="AT1204" s="705"/>
      <c r="AU1204" s="705"/>
      <c r="AV1204" s="705"/>
      <c r="AW1204" s="705"/>
      <c r="AX1204" s="705"/>
      <c r="AY1204" s="705"/>
      <c r="AZ1204" s="705"/>
      <c r="BA1204" s="705"/>
      <c r="BB1204" s="705"/>
      <c r="BC1204" s="705"/>
      <c r="BD1204" s="705"/>
      <c r="BE1204" s="705"/>
      <c r="BF1204" s="705"/>
      <c r="BG1204" s="706"/>
    </row>
    <row r="1205" spans="2:86" ht="14.55" customHeight="1" x14ac:dyDescent="0.2">
      <c r="B1205" s="679"/>
      <c r="C1205" s="680"/>
      <c r="D1205" s="677" t="s">
        <v>992</v>
      </c>
      <c r="E1205" s="719"/>
      <c r="F1205" s="719"/>
      <c r="G1205" s="719"/>
      <c r="H1205" s="665">
        <f ca="1">OFFSET('(6)定期点検調書'!$D$12,L1203-1,0)</f>
        <v>0</v>
      </c>
      <c r="I1205" s="666"/>
      <c r="J1205" s="666"/>
      <c r="K1205" s="667"/>
      <c r="L1205" s="705"/>
      <c r="M1205" s="705"/>
      <c r="N1205" s="705"/>
      <c r="O1205" s="705"/>
      <c r="P1205" s="705"/>
      <c r="Q1205" s="705"/>
      <c r="R1205" s="705"/>
      <c r="S1205" s="705"/>
      <c r="T1205" s="705"/>
      <c r="U1205" s="705"/>
      <c r="V1205" s="705"/>
      <c r="W1205" s="705"/>
      <c r="X1205" s="705"/>
      <c r="Y1205" s="705"/>
      <c r="Z1205" s="705"/>
      <c r="AA1205" s="705"/>
      <c r="AB1205" s="705"/>
      <c r="AC1205" s="705"/>
      <c r="AD1205" s="706"/>
      <c r="AE1205" s="679"/>
      <c r="AF1205" s="680"/>
      <c r="AG1205" s="677" t="s">
        <v>992</v>
      </c>
      <c r="AH1205" s="719"/>
      <c r="AI1205" s="719"/>
      <c r="AJ1205" s="719"/>
      <c r="AK1205" s="665">
        <f ca="1">OFFSET('(6)定期点検調書'!$D$12,AO1203-1,0)</f>
        <v>0</v>
      </c>
      <c r="AL1205" s="666"/>
      <c r="AM1205" s="666"/>
      <c r="AN1205" s="667"/>
      <c r="AO1205" s="705"/>
      <c r="AP1205" s="705"/>
      <c r="AQ1205" s="705"/>
      <c r="AR1205" s="705"/>
      <c r="AS1205" s="705"/>
      <c r="AT1205" s="705"/>
      <c r="AU1205" s="705"/>
      <c r="AV1205" s="705"/>
      <c r="AW1205" s="705"/>
      <c r="AX1205" s="705"/>
      <c r="AY1205" s="705"/>
      <c r="AZ1205" s="705"/>
      <c r="BA1205" s="705"/>
      <c r="BB1205" s="705"/>
      <c r="BC1205" s="705"/>
      <c r="BD1205" s="705"/>
      <c r="BE1205" s="705"/>
      <c r="BF1205" s="705"/>
      <c r="BG1205" s="706"/>
    </row>
    <row r="1206" spans="2:86" ht="14.55" customHeight="1" x14ac:dyDescent="0.2">
      <c r="B1206" s="681"/>
      <c r="C1206" s="682"/>
      <c r="D1206" s="681"/>
      <c r="E1206" s="720"/>
      <c r="F1206" s="720"/>
      <c r="G1206" s="720"/>
      <c r="H1206" s="668"/>
      <c r="I1206" s="669"/>
      <c r="J1206" s="669"/>
      <c r="K1206" s="670"/>
      <c r="L1206" s="705"/>
      <c r="M1206" s="705"/>
      <c r="N1206" s="705"/>
      <c r="O1206" s="705"/>
      <c r="P1206" s="705"/>
      <c r="Q1206" s="705"/>
      <c r="R1206" s="705"/>
      <c r="S1206" s="705"/>
      <c r="T1206" s="705"/>
      <c r="U1206" s="705"/>
      <c r="V1206" s="705"/>
      <c r="W1206" s="705"/>
      <c r="X1206" s="705"/>
      <c r="Y1206" s="705"/>
      <c r="Z1206" s="705"/>
      <c r="AA1206" s="705"/>
      <c r="AB1206" s="705"/>
      <c r="AC1206" s="705"/>
      <c r="AD1206" s="706"/>
      <c r="AE1206" s="681"/>
      <c r="AF1206" s="682"/>
      <c r="AG1206" s="681"/>
      <c r="AH1206" s="720"/>
      <c r="AI1206" s="720"/>
      <c r="AJ1206" s="720"/>
      <c r="AK1206" s="668"/>
      <c r="AL1206" s="669"/>
      <c r="AM1206" s="669"/>
      <c r="AN1206" s="670"/>
      <c r="AO1206" s="705"/>
      <c r="AP1206" s="705"/>
      <c r="AQ1206" s="705"/>
      <c r="AR1206" s="705"/>
      <c r="AS1206" s="705"/>
      <c r="AT1206" s="705"/>
      <c r="AU1206" s="705"/>
      <c r="AV1206" s="705"/>
      <c r="AW1206" s="705"/>
      <c r="AX1206" s="705"/>
      <c r="AY1206" s="705"/>
      <c r="AZ1206" s="705"/>
      <c r="BA1206" s="705"/>
      <c r="BB1206" s="705"/>
      <c r="BC1206" s="705"/>
      <c r="BD1206" s="705"/>
      <c r="BE1206" s="705"/>
      <c r="BF1206" s="705"/>
      <c r="BG1206" s="706"/>
    </row>
    <row r="1207" spans="2:86" ht="14.55" customHeight="1" x14ac:dyDescent="0.2">
      <c r="B1207" s="677" t="s">
        <v>1238</v>
      </c>
      <c r="C1207" s="678"/>
      <c r="D1207" s="659" t="s">
        <v>993</v>
      </c>
      <c r="E1207" s="660"/>
      <c r="F1207" s="660"/>
      <c r="G1207" s="660"/>
      <c r="H1207" s="671">
        <f ca="1">OFFSET('(6)定期点検調書'!$AA$13,L1203-1,0)</f>
        <v>0</v>
      </c>
      <c r="I1207" s="672"/>
      <c r="J1207" s="672"/>
      <c r="K1207" s="673"/>
      <c r="L1207" s="705"/>
      <c r="M1207" s="705"/>
      <c r="N1207" s="705"/>
      <c r="O1207" s="705"/>
      <c r="P1207" s="705"/>
      <c r="Q1207" s="705"/>
      <c r="R1207" s="705"/>
      <c r="S1207" s="705"/>
      <c r="T1207" s="705"/>
      <c r="U1207" s="705"/>
      <c r="V1207" s="705"/>
      <c r="W1207" s="705"/>
      <c r="X1207" s="705"/>
      <c r="Y1207" s="705"/>
      <c r="Z1207" s="705"/>
      <c r="AA1207" s="705"/>
      <c r="AB1207" s="705"/>
      <c r="AC1207" s="705"/>
      <c r="AD1207" s="706"/>
      <c r="AE1207" s="677" t="s">
        <v>1238</v>
      </c>
      <c r="AF1207" s="678"/>
      <c r="AG1207" s="659" t="s">
        <v>993</v>
      </c>
      <c r="AH1207" s="660"/>
      <c r="AI1207" s="660"/>
      <c r="AJ1207" s="660"/>
      <c r="AK1207" s="671">
        <f ca="1">OFFSET('(6)定期点検調書'!$AA$13,AO1203-1,0)</f>
        <v>0</v>
      </c>
      <c r="AL1207" s="672"/>
      <c r="AM1207" s="672"/>
      <c r="AN1207" s="673"/>
      <c r="AO1207" s="705"/>
      <c r="AP1207" s="705"/>
      <c r="AQ1207" s="705"/>
      <c r="AR1207" s="705"/>
      <c r="AS1207" s="705"/>
      <c r="AT1207" s="705"/>
      <c r="AU1207" s="705"/>
      <c r="AV1207" s="705"/>
      <c r="AW1207" s="705"/>
      <c r="AX1207" s="705"/>
      <c r="AY1207" s="705"/>
      <c r="AZ1207" s="705"/>
      <c r="BA1207" s="705"/>
      <c r="BB1207" s="705"/>
      <c r="BC1207" s="705"/>
      <c r="BD1207" s="705"/>
      <c r="BE1207" s="705"/>
      <c r="BF1207" s="705"/>
      <c r="BG1207" s="706"/>
    </row>
    <row r="1208" spans="2:86" ht="14.55" customHeight="1" x14ac:dyDescent="0.2">
      <c r="B1208" s="679"/>
      <c r="C1208" s="680"/>
      <c r="D1208" s="662"/>
      <c r="E1208" s="663"/>
      <c r="F1208" s="663"/>
      <c r="G1208" s="663"/>
      <c r="H1208" s="674"/>
      <c r="I1208" s="675"/>
      <c r="J1208" s="675"/>
      <c r="K1208" s="676"/>
      <c r="L1208" s="705"/>
      <c r="M1208" s="705"/>
      <c r="N1208" s="705"/>
      <c r="O1208" s="705"/>
      <c r="P1208" s="705"/>
      <c r="Q1208" s="705"/>
      <c r="R1208" s="705"/>
      <c r="S1208" s="705"/>
      <c r="T1208" s="705"/>
      <c r="U1208" s="705"/>
      <c r="V1208" s="705"/>
      <c r="W1208" s="705"/>
      <c r="X1208" s="705"/>
      <c r="Y1208" s="705"/>
      <c r="Z1208" s="705"/>
      <c r="AA1208" s="705"/>
      <c r="AB1208" s="705"/>
      <c r="AC1208" s="705"/>
      <c r="AD1208" s="706"/>
      <c r="AE1208" s="679"/>
      <c r="AF1208" s="680"/>
      <c r="AG1208" s="662"/>
      <c r="AH1208" s="663"/>
      <c r="AI1208" s="663"/>
      <c r="AJ1208" s="663"/>
      <c r="AK1208" s="674"/>
      <c r="AL1208" s="675"/>
      <c r="AM1208" s="675"/>
      <c r="AN1208" s="676"/>
      <c r="AO1208" s="705"/>
      <c r="AP1208" s="705"/>
      <c r="AQ1208" s="705"/>
      <c r="AR1208" s="705"/>
      <c r="AS1208" s="705"/>
      <c r="AT1208" s="705"/>
      <c r="AU1208" s="705"/>
      <c r="AV1208" s="705"/>
      <c r="AW1208" s="705"/>
      <c r="AX1208" s="705"/>
      <c r="AY1208" s="705"/>
      <c r="AZ1208" s="705"/>
      <c r="BA1208" s="705"/>
      <c r="BB1208" s="705"/>
      <c r="BC1208" s="705"/>
      <c r="BD1208" s="705"/>
      <c r="BE1208" s="705"/>
      <c r="BF1208" s="705"/>
      <c r="BG1208" s="706"/>
    </row>
    <row r="1209" spans="2:86" ht="14.55" customHeight="1" x14ac:dyDescent="0.2">
      <c r="B1209" s="679"/>
      <c r="C1209" s="680"/>
      <c r="D1209" s="659" t="s">
        <v>1239</v>
      </c>
      <c r="E1209" s="660"/>
      <c r="F1209" s="660"/>
      <c r="G1209" s="660"/>
      <c r="H1209" s="665">
        <f ca="1">OFFSET('(6)定期点検調書'!$AD$12,L1203-1,0)</f>
        <v>0</v>
      </c>
      <c r="I1209" s="666"/>
      <c r="J1209" s="666"/>
      <c r="K1209" s="667"/>
      <c r="L1209" s="705"/>
      <c r="M1209" s="705"/>
      <c r="N1209" s="705"/>
      <c r="O1209" s="705"/>
      <c r="P1209" s="705"/>
      <c r="Q1209" s="705"/>
      <c r="R1209" s="705"/>
      <c r="S1209" s="705"/>
      <c r="T1209" s="705"/>
      <c r="U1209" s="705"/>
      <c r="V1209" s="705"/>
      <c r="W1209" s="705"/>
      <c r="X1209" s="705"/>
      <c r="Y1209" s="705"/>
      <c r="Z1209" s="705"/>
      <c r="AA1209" s="705"/>
      <c r="AB1209" s="705"/>
      <c r="AC1209" s="705"/>
      <c r="AD1209" s="706"/>
      <c r="AE1209" s="679"/>
      <c r="AF1209" s="680"/>
      <c r="AG1209" s="659" t="s">
        <v>1239</v>
      </c>
      <c r="AH1209" s="660"/>
      <c r="AI1209" s="660"/>
      <c r="AJ1209" s="660"/>
      <c r="AK1209" s="665">
        <f ca="1">OFFSET('(6)定期点検調書'!$AD$12,AO1203-1,0)</f>
        <v>0</v>
      </c>
      <c r="AL1209" s="666"/>
      <c r="AM1209" s="666"/>
      <c r="AN1209" s="667"/>
      <c r="AO1209" s="705"/>
      <c r="AP1209" s="705"/>
      <c r="AQ1209" s="705"/>
      <c r="AR1209" s="705"/>
      <c r="AS1209" s="705"/>
      <c r="AT1209" s="705"/>
      <c r="AU1209" s="705"/>
      <c r="AV1209" s="705"/>
      <c r="AW1209" s="705"/>
      <c r="AX1209" s="705"/>
      <c r="AY1209" s="705"/>
      <c r="AZ1209" s="705"/>
      <c r="BA1209" s="705"/>
      <c r="BB1209" s="705"/>
      <c r="BC1209" s="705"/>
      <c r="BD1209" s="705"/>
      <c r="BE1209" s="705"/>
      <c r="BF1209" s="705"/>
      <c r="BG1209" s="706"/>
    </row>
    <row r="1210" spans="2:86" ht="14.55" customHeight="1" x14ac:dyDescent="0.2">
      <c r="B1210" s="681"/>
      <c r="C1210" s="682"/>
      <c r="D1210" s="662"/>
      <c r="E1210" s="663"/>
      <c r="F1210" s="663"/>
      <c r="G1210" s="663"/>
      <c r="H1210" s="668"/>
      <c r="I1210" s="669"/>
      <c r="J1210" s="669"/>
      <c r="K1210" s="670"/>
      <c r="L1210" s="705"/>
      <c r="M1210" s="705"/>
      <c r="N1210" s="705"/>
      <c r="O1210" s="705"/>
      <c r="P1210" s="705"/>
      <c r="Q1210" s="705"/>
      <c r="R1210" s="705"/>
      <c r="S1210" s="705"/>
      <c r="T1210" s="705"/>
      <c r="U1210" s="705"/>
      <c r="V1210" s="705"/>
      <c r="W1210" s="705"/>
      <c r="X1210" s="705"/>
      <c r="Y1210" s="705"/>
      <c r="Z1210" s="705"/>
      <c r="AA1210" s="705"/>
      <c r="AB1210" s="705"/>
      <c r="AC1210" s="705"/>
      <c r="AD1210" s="706"/>
      <c r="AE1210" s="681"/>
      <c r="AF1210" s="682"/>
      <c r="AG1210" s="662"/>
      <c r="AH1210" s="663"/>
      <c r="AI1210" s="663"/>
      <c r="AJ1210" s="663"/>
      <c r="AK1210" s="668"/>
      <c r="AL1210" s="669"/>
      <c r="AM1210" s="669"/>
      <c r="AN1210" s="670"/>
      <c r="AO1210" s="705"/>
      <c r="AP1210" s="705"/>
      <c r="AQ1210" s="705"/>
      <c r="AR1210" s="705"/>
      <c r="AS1210" s="705"/>
      <c r="AT1210" s="705"/>
      <c r="AU1210" s="705"/>
      <c r="AV1210" s="705"/>
      <c r="AW1210" s="705"/>
      <c r="AX1210" s="705"/>
      <c r="AY1210" s="705"/>
      <c r="AZ1210" s="705"/>
      <c r="BA1210" s="705"/>
      <c r="BB1210" s="705"/>
      <c r="BC1210" s="705"/>
      <c r="BD1210" s="705"/>
      <c r="BE1210" s="705"/>
      <c r="BF1210" s="705"/>
      <c r="BG1210" s="706"/>
    </row>
    <row r="1211" spans="2:86" ht="28.95" customHeight="1" x14ac:dyDescent="0.2">
      <c r="B1211" s="716" t="s">
        <v>995</v>
      </c>
      <c r="C1211" s="717"/>
      <c r="D1211" s="717"/>
      <c r="E1211" s="717"/>
      <c r="F1211" s="717"/>
      <c r="G1211" s="718"/>
      <c r="H1211" s="709">
        <f ca="1">OFFSET('(6)定期点検調書'!$AK$12,L1203-1,0)</f>
        <v>0</v>
      </c>
      <c r="I1211" s="710"/>
      <c r="J1211" s="710"/>
      <c r="K1211" s="711"/>
      <c r="L1211" s="705"/>
      <c r="M1211" s="705"/>
      <c r="N1211" s="705"/>
      <c r="O1211" s="705"/>
      <c r="P1211" s="705"/>
      <c r="Q1211" s="705"/>
      <c r="R1211" s="705"/>
      <c r="S1211" s="705"/>
      <c r="T1211" s="705"/>
      <c r="U1211" s="705"/>
      <c r="V1211" s="705"/>
      <c r="W1211" s="705"/>
      <c r="X1211" s="705"/>
      <c r="Y1211" s="705"/>
      <c r="Z1211" s="705"/>
      <c r="AA1211" s="705"/>
      <c r="AB1211" s="705"/>
      <c r="AC1211" s="705"/>
      <c r="AD1211" s="706"/>
      <c r="AE1211" s="716" t="s">
        <v>995</v>
      </c>
      <c r="AF1211" s="717"/>
      <c r="AG1211" s="717"/>
      <c r="AH1211" s="717"/>
      <c r="AI1211" s="717"/>
      <c r="AJ1211" s="718"/>
      <c r="AK1211" s="709">
        <f ca="1">OFFSET('(6)定期点検調書'!$AK$12,AO1203-1,0)</f>
        <v>0</v>
      </c>
      <c r="AL1211" s="710"/>
      <c r="AM1211" s="710"/>
      <c r="AN1211" s="711"/>
      <c r="AO1211" s="705"/>
      <c r="AP1211" s="705"/>
      <c r="AQ1211" s="705"/>
      <c r="AR1211" s="705"/>
      <c r="AS1211" s="705"/>
      <c r="AT1211" s="705"/>
      <c r="AU1211" s="705"/>
      <c r="AV1211" s="705"/>
      <c r="AW1211" s="705"/>
      <c r="AX1211" s="705"/>
      <c r="AY1211" s="705"/>
      <c r="AZ1211" s="705"/>
      <c r="BA1211" s="705"/>
      <c r="BB1211" s="705"/>
      <c r="BC1211" s="705"/>
      <c r="BD1211" s="705"/>
      <c r="BE1211" s="705"/>
      <c r="BF1211" s="705"/>
      <c r="BG1211" s="706"/>
    </row>
    <row r="1212" spans="2:86" ht="14.55" customHeight="1" x14ac:dyDescent="0.2">
      <c r="B1212" s="677" t="s">
        <v>1240</v>
      </c>
      <c r="C1212" s="661"/>
      <c r="D1212" s="659" t="s">
        <v>994</v>
      </c>
      <c r="E1212" s="660"/>
      <c r="F1212" s="660"/>
      <c r="G1212" s="661"/>
      <c r="H1212" s="699" t="str">
        <f ca="1">OFFSET('(6)定期点検調書'!$BY$12,L1203-1,0)</f>
        <v/>
      </c>
      <c r="I1212" s="700"/>
      <c r="J1212" s="700"/>
      <c r="K1212" s="714"/>
      <c r="L1212" s="705"/>
      <c r="M1212" s="705"/>
      <c r="N1212" s="705"/>
      <c r="O1212" s="705"/>
      <c r="P1212" s="705"/>
      <c r="Q1212" s="705"/>
      <c r="R1212" s="705"/>
      <c r="S1212" s="705"/>
      <c r="T1212" s="705"/>
      <c r="U1212" s="705"/>
      <c r="V1212" s="705"/>
      <c r="W1212" s="705"/>
      <c r="X1212" s="705"/>
      <c r="Y1212" s="705"/>
      <c r="Z1212" s="705"/>
      <c r="AA1212" s="705"/>
      <c r="AB1212" s="705"/>
      <c r="AC1212" s="705"/>
      <c r="AD1212" s="706"/>
      <c r="AE1212" s="677" t="s">
        <v>1240</v>
      </c>
      <c r="AF1212" s="661"/>
      <c r="AG1212" s="659" t="s">
        <v>994</v>
      </c>
      <c r="AH1212" s="660"/>
      <c r="AI1212" s="660"/>
      <c r="AJ1212" s="661"/>
      <c r="AK1212" s="699" t="str">
        <f ca="1">OFFSET('(6)定期点検調書'!$BY$12,AO1203-1,0)</f>
        <v/>
      </c>
      <c r="AL1212" s="700"/>
      <c r="AM1212" s="700"/>
      <c r="AN1212" s="714"/>
      <c r="AO1212" s="705"/>
      <c r="AP1212" s="705"/>
      <c r="AQ1212" s="705"/>
      <c r="AR1212" s="705"/>
      <c r="AS1212" s="705"/>
      <c r="AT1212" s="705"/>
      <c r="AU1212" s="705"/>
      <c r="AV1212" s="705"/>
      <c r="AW1212" s="705"/>
      <c r="AX1212" s="705"/>
      <c r="AY1212" s="705"/>
      <c r="AZ1212" s="705"/>
      <c r="BA1212" s="705"/>
      <c r="BB1212" s="705"/>
      <c r="BC1212" s="705"/>
      <c r="BD1212" s="705"/>
      <c r="BE1212" s="705"/>
      <c r="BF1212" s="705"/>
      <c r="BG1212" s="706"/>
    </row>
    <row r="1213" spans="2:86" ht="14.55" customHeight="1" x14ac:dyDescent="0.2">
      <c r="B1213" s="712"/>
      <c r="C1213" s="713"/>
      <c r="D1213" s="662"/>
      <c r="E1213" s="663"/>
      <c r="F1213" s="663"/>
      <c r="G1213" s="664"/>
      <c r="H1213" s="701"/>
      <c r="I1213" s="702"/>
      <c r="J1213" s="702"/>
      <c r="K1213" s="715"/>
      <c r="L1213" s="705"/>
      <c r="M1213" s="705"/>
      <c r="N1213" s="705"/>
      <c r="O1213" s="705"/>
      <c r="P1213" s="705"/>
      <c r="Q1213" s="705"/>
      <c r="R1213" s="705"/>
      <c r="S1213" s="705"/>
      <c r="T1213" s="705"/>
      <c r="U1213" s="705"/>
      <c r="V1213" s="705"/>
      <c r="W1213" s="705"/>
      <c r="X1213" s="705"/>
      <c r="Y1213" s="705"/>
      <c r="Z1213" s="705"/>
      <c r="AA1213" s="705"/>
      <c r="AB1213" s="705"/>
      <c r="AC1213" s="705"/>
      <c r="AD1213" s="706"/>
      <c r="AE1213" s="712"/>
      <c r="AF1213" s="713"/>
      <c r="AG1213" s="662"/>
      <c r="AH1213" s="663"/>
      <c r="AI1213" s="663"/>
      <c r="AJ1213" s="664"/>
      <c r="AK1213" s="701"/>
      <c r="AL1213" s="702"/>
      <c r="AM1213" s="702"/>
      <c r="AN1213" s="715"/>
      <c r="AO1213" s="705"/>
      <c r="AP1213" s="705"/>
      <c r="AQ1213" s="705"/>
      <c r="AR1213" s="705"/>
      <c r="AS1213" s="705"/>
      <c r="AT1213" s="705"/>
      <c r="AU1213" s="705"/>
      <c r="AV1213" s="705"/>
      <c r="AW1213" s="705"/>
      <c r="AX1213" s="705"/>
      <c r="AY1213" s="705"/>
      <c r="AZ1213" s="705"/>
      <c r="BA1213" s="705"/>
      <c r="BB1213" s="705"/>
      <c r="BC1213" s="705"/>
      <c r="BD1213" s="705"/>
      <c r="BE1213" s="705"/>
      <c r="BF1213" s="705"/>
      <c r="BG1213" s="706"/>
    </row>
    <row r="1214" spans="2:86" ht="14.55" customHeight="1" x14ac:dyDescent="0.2">
      <c r="B1214" s="712"/>
      <c r="C1214" s="713"/>
      <c r="D1214" s="659" t="s">
        <v>1186</v>
      </c>
      <c r="E1214" s="660"/>
      <c r="F1214" s="660"/>
      <c r="G1214" s="661"/>
      <c r="H1214" s="665">
        <f ca="1">OFFSET('(6)定期点検調書'!$BC$12,L1203-1,0)</f>
        <v>0</v>
      </c>
      <c r="I1214" s="666"/>
      <c r="J1214" s="666"/>
      <c r="K1214" s="667"/>
      <c r="L1214" s="705"/>
      <c r="M1214" s="705"/>
      <c r="N1214" s="705"/>
      <c r="O1214" s="705"/>
      <c r="P1214" s="705"/>
      <c r="Q1214" s="705"/>
      <c r="R1214" s="705"/>
      <c r="S1214" s="705"/>
      <c r="T1214" s="705"/>
      <c r="U1214" s="705"/>
      <c r="V1214" s="705"/>
      <c r="W1214" s="705"/>
      <c r="X1214" s="705"/>
      <c r="Y1214" s="705"/>
      <c r="Z1214" s="705"/>
      <c r="AA1214" s="705"/>
      <c r="AB1214" s="705"/>
      <c r="AC1214" s="705"/>
      <c r="AD1214" s="706"/>
      <c r="AE1214" s="712"/>
      <c r="AF1214" s="713"/>
      <c r="AG1214" s="659" t="s">
        <v>1186</v>
      </c>
      <c r="AH1214" s="660"/>
      <c r="AI1214" s="660"/>
      <c r="AJ1214" s="661"/>
      <c r="AK1214" s="665">
        <f ca="1">OFFSET('(6)定期点検調書'!$BC$12,AO1203-1,0)</f>
        <v>0</v>
      </c>
      <c r="AL1214" s="666"/>
      <c r="AM1214" s="666"/>
      <c r="AN1214" s="667"/>
      <c r="AO1214" s="705"/>
      <c r="AP1214" s="705"/>
      <c r="AQ1214" s="705"/>
      <c r="AR1214" s="705"/>
      <c r="AS1214" s="705"/>
      <c r="AT1214" s="705"/>
      <c r="AU1214" s="705"/>
      <c r="AV1214" s="705"/>
      <c r="AW1214" s="705"/>
      <c r="AX1214" s="705"/>
      <c r="AY1214" s="705"/>
      <c r="AZ1214" s="705"/>
      <c r="BA1214" s="705"/>
      <c r="BB1214" s="705"/>
      <c r="BC1214" s="705"/>
      <c r="BD1214" s="705"/>
      <c r="BE1214" s="705"/>
      <c r="BF1214" s="705"/>
      <c r="BG1214" s="706"/>
    </row>
    <row r="1215" spans="2:86" ht="14.55" customHeight="1" x14ac:dyDescent="0.2">
      <c r="B1215" s="712"/>
      <c r="C1215" s="713"/>
      <c r="D1215" s="662"/>
      <c r="E1215" s="663"/>
      <c r="F1215" s="663"/>
      <c r="G1215" s="664"/>
      <c r="H1215" s="668"/>
      <c r="I1215" s="669"/>
      <c r="J1215" s="669"/>
      <c r="K1215" s="670"/>
      <c r="L1215" s="705"/>
      <c r="M1215" s="705"/>
      <c r="N1215" s="705"/>
      <c r="O1215" s="705"/>
      <c r="P1215" s="705"/>
      <c r="Q1215" s="705"/>
      <c r="R1215" s="705"/>
      <c r="S1215" s="705"/>
      <c r="T1215" s="705"/>
      <c r="U1215" s="705"/>
      <c r="V1215" s="705"/>
      <c r="W1215" s="705"/>
      <c r="X1215" s="705"/>
      <c r="Y1215" s="705"/>
      <c r="Z1215" s="705"/>
      <c r="AA1215" s="705"/>
      <c r="AB1215" s="705"/>
      <c r="AC1215" s="705"/>
      <c r="AD1215" s="706"/>
      <c r="AE1215" s="712"/>
      <c r="AF1215" s="713"/>
      <c r="AG1215" s="662"/>
      <c r="AH1215" s="663"/>
      <c r="AI1215" s="663"/>
      <c r="AJ1215" s="664"/>
      <c r="AK1215" s="668"/>
      <c r="AL1215" s="669"/>
      <c r="AM1215" s="669"/>
      <c r="AN1215" s="670"/>
      <c r="AO1215" s="705"/>
      <c r="AP1215" s="705"/>
      <c r="AQ1215" s="705"/>
      <c r="AR1215" s="705"/>
      <c r="AS1215" s="705"/>
      <c r="AT1215" s="705"/>
      <c r="AU1215" s="705"/>
      <c r="AV1215" s="705"/>
      <c r="AW1215" s="705"/>
      <c r="AX1215" s="705"/>
      <c r="AY1215" s="705"/>
      <c r="AZ1215" s="705"/>
      <c r="BA1215" s="705"/>
      <c r="BB1215" s="705"/>
      <c r="BC1215" s="705"/>
      <c r="BD1215" s="705"/>
      <c r="BE1215" s="705"/>
      <c r="BF1215" s="705"/>
      <c r="BG1215" s="706"/>
    </row>
    <row r="1216" spans="2:86" ht="14.55" customHeight="1" x14ac:dyDescent="0.2">
      <c r="B1216" s="712"/>
      <c r="C1216" s="713"/>
      <c r="D1216" s="659" t="s">
        <v>1187</v>
      </c>
      <c r="E1216" s="660"/>
      <c r="F1216" s="660"/>
      <c r="G1216" s="661"/>
      <c r="H1216" s="665">
        <f ca="1">OFFSET('(6)定期点検調書'!$BF$12,L1203-1,0)</f>
        <v>0</v>
      </c>
      <c r="I1216" s="666"/>
      <c r="J1216" s="666"/>
      <c r="K1216" s="667"/>
      <c r="L1216" s="705"/>
      <c r="M1216" s="705"/>
      <c r="N1216" s="705"/>
      <c r="O1216" s="705"/>
      <c r="P1216" s="705"/>
      <c r="Q1216" s="705"/>
      <c r="R1216" s="705"/>
      <c r="S1216" s="705"/>
      <c r="T1216" s="705"/>
      <c r="U1216" s="705"/>
      <c r="V1216" s="705"/>
      <c r="W1216" s="705"/>
      <c r="X1216" s="705"/>
      <c r="Y1216" s="705"/>
      <c r="Z1216" s="705"/>
      <c r="AA1216" s="705"/>
      <c r="AB1216" s="705"/>
      <c r="AC1216" s="705"/>
      <c r="AD1216" s="706"/>
      <c r="AE1216" s="712"/>
      <c r="AF1216" s="713"/>
      <c r="AG1216" s="659" t="s">
        <v>1187</v>
      </c>
      <c r="AH1216" s="660"/>
      <c r="AI1216" s="660"/>
      <c r="AJ1216" s="661"/>
      <c r="AK1216" s="665">
        <f ca="1">OFFSET('(6)定期点検調書'!$BF$12,AO1203-1,0)</f>
        <v>0</v>
      </c>
      <c r="AL1216" s="666"/>
      <c r="AM1216" s="666"/>
      <c r="AN1216" s="667"/>
      <c r="AO1216" s="705"/>
      <c r="AP1216" s="705"/>
      <c r="AQ1216" s="705"/>
      <c r="AR1216" s="705"/>
      <c r="AS1216" s="705"/>
      <c r="AT1216" s="705"/>
      <c r="AU1216" s="705"/>
      <c r="AV1216" s="705"/>
      <c r="AW1216" s="705"/>
      <c r="AX1216" s="705"/>
      <c r="AY1216" s="705"/>
      <c r="AZ1216" s="705"/>
      <c r="BA1216" s="705"/>
      <c r="BB1216" s="705"/>
      <c r="BC1216" s="705"/>
      <c r="BD1216" s="705"/>
      <c r="BE1216" s="705"/>
      <c r="BF1216" s="705"/>
      <c r="BG1216" s="706"/>
    </row>
    <row r="1217" spans="2:86" ht="14.55" customHeight="1" x14ac:dyDescent="0.2">
      <c r="B1217" s="662"/>
      <c r="C1217" s="664"/>
      <c r="D1217" s="662"/>
      <c r="E1217" s="663"/>
      <c r="F1217" s="663"/>
      <c r="G1217" s="664"/>
      <c r="H1217" s="668"/>
      <c r="I1217" s="669"/>
      <c r="J1217" s="669"/>
      <c r="K1217" s="670"/>
      <c r="L1217" s="707"/>
      <c r="M1217" s="707"/>
      <c r="N1217" s="707"/>
      <c r="O1217" s="707"/>
      <c r="P1217" s="707"/>
      <c r="Q1217" s="707"/>
      <c r="R1217" s="707"/>
      <c r="S1217" s="707"/>
      <c r="T1217" s="707"/>
      <c r="U1217" s="707"/>
      <c r="V1217" s="707"/>
      <c r="W1217" s="707"/>
      <c r="X1217" s="707"/>
      <c r="Y1217" s="707"/>
      <c r="Z1217" s="707"/>
      <c r="AA1217" s="707"/>
      <c r="AB1217" s="707"/>
      <c r="AC1217" s="707"/>
      <c r="AD1217" s="708"/>
      <c r="AE1217" s="662"/>
      <c r="AF1217" s="664"/>
      <c r="AG1217" s="662"/>
      <c r="AH1217" s="663"/>
      <c r="AI1217" s="663"/>
      <c r="AJ1217" s="664"/>
      <c r="AK1217" s="668"/>
      <c r="AL1217" s="669"/>
      <c r="AM1217" s="669"/>
      <c r="AN1217" s="670"/>
      <c r="AO1217" s="707"/>
      <c r="AP1217" s="707"/>
      <c r="AQ1217" s="707"/>
      <c r="AR1217" s="707"/>
      <c r="AS1217" s="707"/>
      <c r="AT1217" s="707"/>
      <c r="AU1217" s="707"/>
      <c r="AV1217" s="707"/>
      <c r="AW1217" s="707"/>
      <c r="AX1217" s="707"/>
      <c r="AY1217" s="707"/>
      <c r="AZ1217" s="707"/>
      <c r="BA1217" s="707"/>
      <c r="BB1217" s="707"/>
      <c r="BC1217" s="707"/>
      <c r="BD1217" s="707"/>
      <c r="BE1217" s="707"/>
      <c r="BF1217" s="707"/>
      <c r="BG1217" s="708"/>
    </row>
    <row r="1218" spans="2:86" ht="14.55" customHeight="1" x14ac:dyDescent="0.2">
      <c r="B1218" s="683" t="s">
        <v>1241</v>
      </c>
      <c r="C1218" s="683"/>
      <c r="D1218" s="683"/>
      <c r="E1218" s="683"/>
      <c r="F1218" s="683"/>
      <c r="G1218" s="683"/>
      <c r="H1218" s="699" t="str">
        <f ca="1">IF(OFFSET('(6)定期点検調書'!$AR$12,L1203-1,0)="","",OFFSET('(6)定期点検調書'!$AQ$12,L1203-1,0)&amp;TEXT(OFFSET('(6)定期点検調書'!$AR$12,L1203-1,0),"0.0")&amp;OFFSET('(6)定期点検調書'!$AT$12,L1203-1,0))  &amp;  IF(OFFSET('(6)定期点検調書'!$AV$12,L1203-1,0)="","","／"&amp;OFFSET('(6)定期点検調書'!$AU$12,L1203-1,0)&amp;TEXT(OFFSET('(6)定期点検調書'!$AV$12,L1203-1,0),"0.0")&amp;OFFSET('(6)定期点検調書'!$AX$12,L1203-1,0))  &amp;  IF(OFFSET('(6)定期点検調書'!$AZ$12,L1203-1,0)="","","／"&amp;OFFSET('(6)定期点検調書'!$AY$12,L1203-1,0)&amp;TEXT(OFFSET('(6)定期点検調書'!$AZ$12,L1203-1,0),"0.0")&amp;OFFSET('(6)定期点検調書'!$BB$12,L1203-1,0))</f>
        <v/>
      </c>
      <c r="I1218" s="700"/>
      <c r="J1218" s="700"/>
      <c r="K1218" s="700"/>
      <c r="L1218" s="700"/>
      <c r="M1218" s="700"/>
      <c r="N1218" s="700"/>
      <c r="O1218" s="700"/>
      <c r="P1218" s="685" t="s">
        <v>1243</v>
      </c>
      <c r="Q1218" s="685"/>
      <c r="R1218" s="685"/>
      <c r="S1218" s="685"/>
      <c r="T1218" s="685"/>
      <c r="U1218" s="685"/>
      <c r="V1218" s="685"/>
      <c r="W1218" s="686" t="str">
        <f ca="1">OFFSET('(6)定期点検調書'!$F$12,L1203-1,0)</f>
        <v/>
      </c>
      <c r="X1218" s="687"/>
      <c r="Y1218" s="687"/>
      <c r="Z1218" s="687"/>
      <c r="AA1218" s="687"/>
      <c r="AB1218" s="687"/>
      <c r="AC1218" s="687"/>
      <c r="AD1218" s="688"/>
      <c r="AE1218" s="683" t="s">
        <v>1241</v>
      </c>
      <c r="AF1218" s="683"/>
      <c r="AG1218" s="683"/>
      <c r="AH1218" s="683"/>
      <c r="AI1218" s="683"/>
      <c r="AJ1218" s="683"/>
      <c r="AK1218" s="699" t="str">
        <f ca="1">IF(OFFSET('(6)定期点検調書'!$AR$12,AO1203-1,0)="","",OFFSET('(6)定期点検調書'!$AQ$12,AO1203-1,0)&amp;TEXT(OFFSET('(6)定期点検調書'!$AR$12,AO1203-1,0),"0.0")&amp;OFFSET('(6)定期点検調書'!$AT$12,AO1203-1,0))  &amp;  IF(OFFSET('(6)定期点検調書'!$AV$12,AO1203-1,0)="","","／"&amp;OFFSET('(6)定期点検調書'!$AU$12,AO1203-1,0)&amp;TEXT(OFFSET('(6)定期点検調書'!$AV$12,AO1203-1,0),"0.0")&amp;OFFSET('(6)定期点検調書'!$AX$12,AO1203-1,0))  &amp;  IF(OFFSET('(6)定期点検調書'!$AZ$12,AO1203-1,0)="","","／"&amp;OFFSET('(6)定期点検調書'!$AY$12,AO1203-1,0)&amp;TEXT(OFFSET('(6)定期点検調書'!$AZ$12,AO1203-1,0),"0.0")&amp;OFFSET('(6)定期点検調書'!$BB$12,AO1203-1,0))</f>
        <v/>
      </c>
      <c r="AL1218" s="700"/>
      <c r="AM1218" s="700"/>
      <c r="AN1218" s="700"/>
      <c r="AO1218" s="700"/>
      <c r="AP1218" s="700"/>
      <c r="AQ1218" s="700"/>
      <c r="AR1218" s="700"/>
      <c r="AS1218" s="685" t="s">
        <v>1243</v>
      </c>
      <c r="AT1218" s="685"/>
      <c r="AU1218" s="685"/>
      <c r="AV1218" s="685"/>
      <c r="AW1218" s="685"/>
      <c r="AX1218" s="685"/>
      <c r="AY1218" s="685"/>
      <c r="AZ1218" s="686" t="str">
        <f ca="1">OFFSET('(6)定期点検調書'!$F$12,AO1203-1,0)</f>
        <v/>
      </c>
      <c r="BA1218" s="687"/>
      <c r="BB1218" s="687"/>
      <c r="BC1218" s="687"/>
      <c r="BD1218" s="687"/>
      <c r="BE1218" s="687"/>
      <c r="BF1218" s="687"/>
      <c r="BG1218" s="688"/>
    </row>
    <row r="1219" spans="2:86" ht="14.55" customHeight="1" x14ac:dyDescent="0.2">
      <c r="B1219" s="683"/>
      <c r="C1219" s="683"/>
      <c r="D1219" s="683"/>
      <c r="E1219" s="683"/>
      <c r="F1219" s="683"/>
      <c r="G1219" s="683"/>
      <c r="H1219" s="701"/>
      <c r="I1219" s="702"/>
      <c r="J1219" s="702"/>
      <c r="K1219" s="702"/>
      <c r="L1219" s="702"/>
      <c r="M1219" s="702"/>
      <c r="N1219" s="702"/>
      <c r="O1219" s="702"/>
      <c r="P1219" s="685"/>
      <c r="Q1219" s="685"/>
      <c r="R1219" s="685"/>
      <c r="S1219" s="685"/>
      <c r="T1219" s="685"/>
      <c r="U1219" s="685"/>
      <c r="V1219" s="685"/>
      <c r="W1219" s="689"/>
      <c r="X1219" s="690"/>
      <c r="Y1219" s="690"/>
      <c r="Z1219" s="690"/>
      <c r="AA1219" s="690"/>
      <c r="AB1219" s="690"/>
      <c r="AC1219" s="690"/>
      <c r="AD1219" s="691"/>
      <c r="AE1219" s="683"/>
      <c r="AF1219" s="683"/>
      <c r="AG1219" s="683"/>
      <c r="AH1219" s="683"/>
      <c r="AI1219" s="683"/>
      <c r="AJ1219" s="683"/>
      <c r="AK1219" s="701"/>
      <c r="AL1219" s="702"/>
      <c r="AM1219" s="702"/>
      <c r="AN1219" s="702"/>
      <c r="AO1219" s="702"/>
      <c r="AP1219" s="702"/>
      <c r="AQ1219" s="702"/>
      <c r="AR1219" s="702"/>
      <c r="AS1219" s="685"/>
      <c r="AT1219" s="685"/>
      <c r="AU1219" s="685"/>
      <c r="AV1219" s="685"/>
      <c r="AW1219" s="685"/>
      <c r="AX1219" s="685"/>
      <c r="AY1219" s="685"/>
      <c r="AZ1219" s="689"/>
      <c r="BA1219" s="690"/>
      <c r="BB1219" s="690"/>
      <c r="BC1219" s="690"/>
      <c r="BD1219" s="690"/>
      <c r="BE1219" s="690"/>
      <c r="BF1219" s="690"/>
      <c r="BG1219" s="691"/>
    </row>
    <row r="1220" spans="2:86" ht="14.55" customHeight="1" x14ac:dyDescent="0.2">
      <c r="B1220" s="659" t="s">
        <v>1242</v>
      </c>
      <c r="C1220" s="660"/>
      <c r="D1220" s="660"/>
      <c r="E1220" s="660"/>
      <c r="F1220" s="660"/>
      <c r="G1220" s="661"/>
      <c r="H1220" s="671" t="str">
        <f ca="1">IF(OFFSET('(6)定期点検調書'!$BL$12,L1203-1,0)="","",VLOOKUP(OFFSET('(6)定期点検調書'!$BL$12,L1203-1,0),ﾃﾞｰﾀ一覧!$AY$4:$BB$16,2,FALSE))  &amp;  IF(OFFSET('(6)定期点検調書'!$BC$12,L1203-1,0)="","","／"&amp;VLOOKUP(OFFSET('(6)定期点検調書'!$BC$12,L1203-1,0),ﾃﾞｰﾀ一覧!$AY$4:$BB$16,2,FALSE))  &amp;  IF(OFFSET('(6)定期点検調書'!$BD$12,L1203-1,0)="","","／"&amp;VLOOKUP(OFFSET('(6)定期点検調書'!$BD$12,L1203-1,0),ﾃﾞｰﾀ一覧!$AY$4:$BB$16,2,FALSE))</f>
        <v/>
      </c>
      <c r="I1220" s="672"/>
      <c r="J1220" s="672"/>
      <c r="K1220" s="672"/>
      <c r="L1220" s="672"/>
      <c r="M1220" s="672"/>
      <c r="N1220" s="672"/>
      <c r="O1220" s="672"/>
      <c r="P1220" s="692" t="s">
        <v>996</v>
      </c>
      <c r="Q1220" s="692"/>
      <c r="R1220" s="692"/>
      <c r="S1220" s="692"/>
      <c r="T1220" s="692"/>
      <c r="U1220" s="692"/>
      <c r="V1220" s="692"/>
      <c r="W1220" s="693"/>
      <c r="X1220" s="694"/>
      <c r="Y1220" s="694"/>
      <c r="Z1220" s="694"/>
      <c r="AA1220" s="694"/>
      <c r="AB1220" s="694"/>
      <c r="AC1220" s="694"/>
      <c r="AD1220" s="695"/>
      <c r="AE1220" s="659" t="s">
        <v>1242</v>
      </c>
      <c r="AF1220" s="660"/>
      <c r="AG1220" s="660"/>
      <c r="AH1220" s="660"/>
      <c r="AI1220" s="660"/>
      <c r="AJ1220" s="661"/>
      <c r="AK1220" s="671" t="str">
        <f ca="1">IF(OFFSET('(6)定期点検調書'!$BL$12,AO1203-1,0)="","",VLOOKUP(OFFSET('(6)定期点検調書'!$BL$12,AO1203-1,0),ﾃﾞｰﾀ一覧!$AY$4:$BB$16,2,FALSE))  &amp;  IF(OFFSET('(6)定期点検調書'!$BC$12,AO1203-1,0)="","","／"&amp;VLOOKUP(OFFSET('(6)定期点検調書'!$BC$12,AO1203-1,0),ﾃﾞｰﾀ一覧!$AY$4:$BB$16,2,FALSE))  &amp;  IF(OFFSET('(6)定期点検調書'!$BD$12,AO1203-1,0)="","","／"&amp;VLOOKUP(OFFSET('(6)定期点検調書'!$BD$12,AO1203-1,0),ﾃﾞｰﾀ一覧!$AY$4:$BB$16,2,FALSE))</f>
        <v/>
      </c>
      <c r="AL1220" s="672"/>
      <c r="AM1220" s="672"/>
      <c r="AN1220" s="672"/>
      <c r="AO1220" s="672"/>
      <c r="AP1220" s="672"/>
      <c r="AQ1220" s="672"/>
      <c r="AR1220" s="672"/>
      <c r="AS1220" s="692" t="s">
        <v>996</v>
      </c>
      <c r="AT1220" s="692"/>
      <c r="AU1220" s="692"/>
      <c r="AV1220" s="692"/>
      <c r="AW1220" s="692"/>
      <c r="AX1220" s="692"/>
      <c r="AY1220" s="692"/>
      <c r="AZ1220" s="693"/>
      <c r="BA1220" s="694"/>
      <c r="BB1220" s="694"/>
      <c r="BC1220" s="694"/>
      <c r="BD1220" s="694"/>
      <c r="BE1220" s="694"/>
      <c r="BF1220" s="694"/>
      <c r="BG1220" s="695"/>
    </row>
    <row r="1221" spans="2:86" ht="14.55" customHeight="1" x14ac:dyDescent="0.2">
      <c r="B1221" s="662"/>
      <c r="C1221" s="663"/>
      <c r="D1221" s="663"/>
      <c r="E1221" s="663"/>
      <c r="F1221" s="663"/>
      <c r="G1221" s="664"/>
      <c r="H1221" s="674"/>
      <c r="I1221" s="675"/>
      <c r="J1221" s="675"/>
      <c r="K1221" s="675"/>
      <c r="L1221" s="675"/>
      <c r="M1221" s="675"/>
      <c r="N1221" s="675"/>
      <c r="O1221" s="675"/>
      <c r="P1221" s="692"/>
      <c r="Q1221" s="692"/>
      <c r="R1221" s="692"/>
      <c r="S1221" s="692"/>
      <c r="T1221" s="692"/>
      <c r="U1221" s="692"/>
      <c r="V1221" s="692"/>
      <c r="W1221" s="696"/>
      <c r="X1221" s="697"/>
      <c r="Y1221" s="697"/>
      <c r="Z1221" s="697"/>
      <c r="AA1221" s="697"/>
      <c r="AB1221" s="697"/>
      <c r="AC1221" s="697"/>
      <c r="AD1221" s="698"/>
      <c r="AE1221" s="662"/>
      <c r="AF1221" s="663"/>
      <c r="AG1221" s="663"/>
      <c r="AH1221" s="663"/>
      <c r="AI1221" s="663"/>
      <c r="AJ1221" s="664"/>
      <c r="AK1221" s="674"/>
      <c r="AL1221" s="675"/>
      <c r="AM1221" s="675"/>
      <c r="AN1221" s="675"/>
      <c r="AO1221" s="675"/>
      <c r="AP1221" s="675"/>
      <c r="AQ1221" s="675"/>
      <c r="AR1221" s="675"/>
      <c r="AS1221" s="692"/>
      <c r="AT1221" s="692"/>
      <c r="AU1221" s="692"/>
      <c r="AV1221" s="692"/>
      <c r="AW1221" s="692"/>
      <c r="AX1221" s="692"/>
      <c r="AY1221" s="692"/>
      <c r="AZ1221" s="696"/>
      <c r="BA1221" s="697"/>
      <c r="BB1221" s="697"/>
      <c r="BC1221" s="697"/>
      <c r="BD1221" s="697"/>
      <c r="BE1221" s="697"/>
      <c r="BF1221" s="697"/>
      <c r="BG1221" s="698"/>
    </row>
    <row r="1222" spans="2:86" ht="19.5" customHeight="1" x14ac:dyDescent="0.2">
      <c r="B1222" s="683" t="s">
        <v>79</v>
      </c>
      <c r="C1222" s="683"/>
      <c r="D1222" s="683"/>
      <c r="E1222" s="683"/>
      <c r="F1222" s="683"/>
      <c r="G1222" s="683"/>
      <c r="H1222" s="684">
        <f ca="1">OFFSET('(6)定期点検調書'!$CA$12,L1203-1,0)</f>
        <v>0</v>
      </c>
      <c r="I1222" s="684"/>
      <c r="J1222" s="684"/>
      <c r="K1222" s="684"/>
      <c r="L1222" s="684"/>
      <c r="M1222" s="684"/>
      <c r="N1222" s="684"/>
      <c r="O1222" s="684"/>
      <c r="P1222" s="684"/>
      <c r="Q1222" s="684"/>
      <c r="R1222" s="684"/>
      <c r="S1222" s="684"/>
      <c r="T1222" s="684"/>
      <c r="U1222" s="684"/>
      <c r="V1222" s="684"/>
      <c r="W1222" s="684"/>
      <c r="X1222" s="684"/>
      <c r="Y1222" s="684"/>
      <c r="Z1222" s="684"/>
      <c r="AA1222" s="684"/>
      <c r="AB1222" s="684"/>
      <c r="AC1222" s="684"/>
      <c r="AD1222" s="684"/>
      <c r="AE1222" s="683" t="s">
        <v>79</v>
      </c>
      <c r="AF1222" s="683"/>
      <c r="AG1222" s="683"/>
      <c r="AH1222" s="683"/>
      <c r="AI1222" s="683"/>
      <c r="AJ1222" s="683"/>
      <c r="AK1222" s="684">
        <f ca="1">OFFSET('(6)定期点検調書'!$CA$12,AO1203-1,0)</f>
        <v>0</v>
      </c>
      <c r="AL1222" s="684"/>
      <c r="AM1222" s="684"/>
      <c r="AN1222" s="684"/>
      <c r="AO1222" s="684"/>
      <c r="AP1222" s="684"/>
      <c r="AQ1222" s="684"/>
      <c r="AR1222" s="684"/>
      <c r="AS1222" s="684"/>
      <c r="AT1222" s="684"/>
      <c r="AU1222" s="684"/>
      <c r="AV1222" s="684"/>
      <c r="AW1222" s="684"/>
      <c r="AX1222" s="684"/>
      <c r="AY1222" s="684"/>
      <c r="AZ1222" s="684"/>
      <c r="BA1222" s="684"/>
      <c r="BB1222" s="684"/>
      <c r="BC1222" s="684"/>
      <c r="BD1222" s="684"/>
      <c r="BE1222" s="684"/>
      <c r="BF1222" s="684"/>
      <c r="BG1222" s="684"/>
      <c r="CH1222" s="473"/>
    </row>
    <row r="1223" spans="2:86" ht="19.5" customHeight="1" x14ac:dyDescent="0.2">
      <c r="B1223" s="683"/>
      <c r="C1223" s="683"/>
      <c r="D1223" s="683"/>
      <c r="E1223" s="683"/>
      <c r="F1223" s="683"/>
      <c r="G1223" s="683"/>
      <c r="H1223" s="684"/>
      <c r="I1223" s="684"/>
      <c r="J1223" s="684"/>
      <c r="K1223" s="684"/>
      <c r="L1223" s="684"/>
      <c r="M1223" s="684"/>
      <c r="N1223" s="684"/>
      <c r="O1223" s="684"/>
      <c r="P1223" s="684"/>
      <c r="Q1223" s="684"/>
      <c r="R1223" s="684"/>
      <c r="S1223" s="684"/>
      <c r="T1223" s="684"/>
      <c r="U1223" s="684"/>
      <c r="V1223" s="684"/>
      <c r="W1223" s="684"/>
      <c r="X1223" s="684"/>
      <c r="Y1223" s="684"/>
      <c r="Z1223" s="684"/>
      <c r="AA1223" s="684"/>
      <c r="AB1223" s="684"/>
      <c r="AC1223" s="684"/>
      <c r="AD1223" s="684"/>
      <c r="AE1223" s="683"/>
      <c r="AF1223" s="683"/>
      <c r="AG1223" s="683"/>
      <c r="AH1223" s="683"/>
      <c r="AI1223" s="683"/>
      <c r="AJ1223" s="683"/>
      <c r="AK1223" s="684"/>
      <c r="AL1223" s="684"/>
      <c r="AM1223" s="684"/>
      <c r="AN1223" s="684"/>
      <c r="AO1223" s="684"/>
      <c r="AP1223" s="684"/>
      <c r="AQ1223" s="684"/>
      <c r="AR1223" s="684"/>
      <c r="AS1223" s="684"/>
      <c r="AT1223" s="684"/>
      <c r="AU1223" s="684"/>
      <c r="AV1223" s="684"/>
      <c r="AW1223" s="684"/>
      <c r="AX1223" s="684"/>
      <c r="AY1223" s="684"/>
      <c r="AZ1223" s="684"/>
      <c r="BA1223" s="684"/>
      <c r="BB1223" s="684"/>
      <c r="BC1223" s="684"/>
      <c r="BD1223" s="684"/>
      <c r="BE1223" s="684"/>
      <c r="BF1223" s="684"/>
      <c r="BG1223" s="684"/>
    </row>
    <row r="1224" spans="2:86" ht="14.55" customHeight="1" x14ac:dyDescent="0.2">
      <c r="B1224" s="677" t="s">
        <v>1038</v>
      </c>
      <c r="C1224" s="678"/>
      <c r="D1224" s="677" t="s">
        <v>1237</v>
      </c>
      <c r="E1224" s="719"/>
      <c r="F1224" s="719"/>
      <c r="G1224" s="719"/>
      <c r="H1224" s="665">
        <f ca="1">OFFSET('(6)定期点検調書'!$B$12,L1224-1,0)</f>
        <v>0</v>
      </c>
      <c r="I1224" s="666"/>
      <c r="J1224" s="666"/>
      <c r="K1224" s="667"/>
      <c r="L1224" s="703">
        <f>AO1203+1</f>
        <v>117</v>
      </c>
      <c r="M1224" s="703"/>
      <c r="N1224" s="703"/>
      <c r="O1224" s="703"/>
      <c r="P1224" s="703"/>
      <c r="Q1224" s="703"/>
      <c r="R1224" s="703"/>
      <c r="S1224" s="703"/>
      <c r="T1224" s="703"/>
      <c r="U1224" s="703"/>
      <c r="V1224" s="703"/>
      <c r="W1224" s="703"/>
      <c r="X1224" s="703"/>
      <c r="Y1224" s="703"/>
      <c r="Z1224" s="703"/>
      <c r="AA1224" s="703"/>
      <c r="AB1224" s="703"/>
      <c r="AC1224" s="703"/>
      <c r="AD1224" s="704"/>
      <c r="AE1224" s="677" t="s">
        <v>1038</v>
      </c>
      <c r="AF1224" s="678"/>
      <c r="AG1224" s="677" t="s">
        <v>1237</v>
      </c>
      <c r="AH1224" s="719"/>
      <c r="AI1224" s="719"/>
      <c r="AJ1224" s="719"/>
      <c r="AK1224" s="665">
        <f ca="1">OFFSET('(6)定期点検調書'!$B$12,AO1224-1,0)</f>
        <v>0</v>
      </c>
      <c r="AL1224" s="666"/>
      <c r="AM1224" s="666"/>
      <c r="AN1224" s="667"/>
      <c r="AO1224" s="703">
        <f>L1224+1</f>
        <v>118</v>
      </c>
      <c r="AP1224" s="703"/>
      <c r="AQ1224" s="703"/>
      <c r="AR1224" s="703"/>
      <c r="AS1224" s="703"/>
      <c r="AT1224" s="703"/>
      <c r="AU1224" s="703"/>
      <c r="AV1224" s="703"/>
      <c r="AW1224" s="703"/>
      <c r="AX1224" s="703"/>
      <c r="AY1224" s="703"/>
      <c r="AZ1224" s="703"/>
      <c r="BA1224" s="703"/>
      <c r="BB1224" s="703"/>
      <c r="BC1224" s="703"/>
      <c r="BD1224" s="703"/>
      <c r="BE1224" s="703"/>
      <c r="BF1224" s="703"/>
      <c r="BG1224" s="704"/>
    </row>
    <row r="1225" spans="2:86" ht="14.55" customHeight="1" x14ac:dyDescent="0.2">
      <c r="B1225" s="679"/>
      <c r="C1225" s="680"/>
      <c r="D1225" s="681"/>
      <c r="E1225" s="720"/>
      <c r="F1225" s="720"/>
      <c r="G1225" s="720"/>
      <c r="H1225" s="668"/>
      <c r="I1225" s="669"/>
      <c r="J1225" s="669"/>
      <c r="K1225" s="670"/>
      <c r="L1225" s="705"/>
      <c r="M1225" s="705"/>
      <c r="N1225" s="705"/>
      <c r="O1225" s="705"/>
      <c r="P1225" s="705"/>
      <c r="Q1225" s="705"/>
      <c r="R1225" s="705"/>
      <c r="S1225" s="705"/>
      <c r="T1225" s="705"/>
      <c r="U1225" s="705"/>
      <c r="V1225" s="705"/>
      <c r="W1225" s="705"/>
      <c r="X1225" s="705"/>
      <c r="Y1225" s="705"/>
      <c r="Z1225" s="705"/>
      <c r="AA1225" s="705"/>
      <c r="AB1225" s="705"/>
      <c r="AC1225" s="705"/>
      <c r="AD1225" s="706"/>
      <c r="AE1225" s="679"/>
      <c r="AF1225" s="680"/>
      <c r="AG1225" s="681"/>
      <c r="AH1225" s="720"/>
      <c r="AI1225" s="720"/>
      <c r="AJ1225" s="720"/>
      <c r="AK1225" s="668"/>
      <c r="AL1225" s="669"/>
      <c r="AM1225" s="669"/>
      <c r="AN1225" s="670"/>
      <c r="AO1225" s="705"/>
      <c r="AP1225" s="705"/>
      <c r="AQ1225" s="705"/>
      <c r="AR1225" s="705"/>
      <c r="AS1225" s="705"/>
      <c r="AT1225" s="705"/>
      <c r="AU1225" s="705"/>
      <c r="AV1225" s="705"/>
      <c r="AW1225" s="705"/>
      <c r="AX1225" s="705"/>
      <c r="AY1225" s="705"/>
      <c r="AZ1225" s="705"/>
      <c r="BA1225" s="705"/>
      <c r="BB1225" s="705"/>
      <c r="BC1225" s="705"/>
      <c r="BD1225" s="705"/>
      <c r="BE1225" s="705"/>
      <c r="BF1225" s="705"/>
      <c r="BG1225" s="706"/>
    </row>
    <row r="1226" spans="2:86" ht="14.55" customHeight="1" x14ac:dyDescent="0.2">
      <c r="B1226" s="679"/>
      <c r="C1226" s="680"/>
      <c r="D1226" s="677" t="s">
        <v>992</v>
      </c>
      <c r="E1226" s="719"/>
      <c r="F1226" s="719"/>
      <c r="G1226" s="719"/>
      <c r="H1226" s="665">
        <f ca="1">OFFSET('(6)定期点検調書'!$D$12,L1224-1,0)</f>
        <v>0</v>
      </c>
      <c r="I1226" s="666"/>
      <c r="J1226" s="666"/>
      <c r="K1226" s="667"/>
      <c r="L1226" s="705"/>
      <c r="M1226" s="705"/>
      <c r="N1226" s="705"/>
      <c r="O1226" s="705"/>
      <c r="P1226" s="705"/>
      <c r="Q1226" s="705"/>
      <c r="R1226" s="705"/>
      <c r="S1226" s="705"/>
      <c r="T1226" s="705"/>
      <c r="U1226" s="705"/>
      <c r="V1226" s="705"/>
      <c r="W1226" s="705"/>
      <c r="X1226" s="705"/>
      <c r="Y1226" s="705"/>
      <c r="Z1226" s="705"/>
      <c r="AA1226" s="705"/>
      <c r="AB1226" s="705"/>
      <c r="AC1226" s="705"/>
      <c r="AD1226" s="706"/>
      <c r="AE1226" s="679"/>
      <c r="AF1226" s="680"/>
      <c r="AG1226" s="677" t="s">
        <v>992</v>
      </c>
      <c r="AH1226" s="719"/>
      <c r="AI1226" s="719"/>
      <c r="AJ1226" s="719"/>
      <c r="AK1226" s="665">
        <f ca="1">OFFSET('(6)定期点検調書'!$D$12,AO1224-1,0)</f>
        <v>0</v>
      </c>
      <c r="AL1226" s="666"/>
      <c r="AM1226" s="666"/>
      <c r="AN1226" s="667"/>
      <c r="AO1226" s="705"/>
      <c r="AP1226" s="705"/>
      <c r="AQ1226" s="705"/>
      <c r="AR1226" s="705"/>
      <c r="AS1226" s="705"/>
      <c r="AT1226" s="705"/>
      <c r="AU1226" s="705"/>
      <c r="AV1226" s="705"/>
      <c r="AW1226" s="705"/>
      <c r="AX1226" s="705"/>
      <c r="AY1226" s="705"/>
      <c r="AZ1226" s="705"/>
      <c r="BA1226" s="705"/>
      <c r="BB1226" s="705"/>
      <c r="BC1226" s="705"/>
      <c r="BD1226" s="705"/>
      <c r="BE1226" s="705"/>
      <c r="BF1226" s="705"/>
      <c r="BG1226" s="706"/>
    </row>
    <row r="1227" spans="2:86" ht="14.55" customHeight="1" x14ac:dyDescent="0.2">
      <c r="B1227" s="681"/>
      <c r="C1227" s="682"/>
      <c r="D1227" s="681"/>
      <c r="E1227" s="720"/>
      <c r="F1227" s="720"/>
      <c r="G1227" s="720"/>
      <c r="H1227" s="668"/>
      <c r="I1227" s="669"/>
      <c r="J1227" s="669"/>
      <c r="K1227" s="670"/>
      <c r="L1227" s="705"/>
      <c r="M1227" s="705"/>
      <c r="N1227" s="705"/>
      <c r="O1227" s="705"/>
      <c r="P1227" s="705"/>
      <c r="Q1227" s="705"/>
      <c r="R1227" s="705"/>
      <c r="S1227" s="705"/>
      <c r="T1227" s="705"/>
      <c r="U1227" s="705"/>
      <c r="V1227" s="705"/>
      <c r="W1227" s="705"/>
      <c r="X1227" s="705"/>
      <c r="Y1227" s="705"/>
      <c r="Z1227" s="705"/>
      <c r="AA1227" s="705"/>
      <c r="AB1227" s="705"/>
      <c r="AC1227" s="705"/>
      <c r="AD1227" s="706"/>
      <c r="AE1227" s="681"/>
      <c r="AF1227" s="682"/>
      <c r="AG1227" s="681"/>
      <c r="AH1227" s="720"/>
      <c r="AI1227" s="720"/>
      <c r="AJ1227" s="720"/>
      <c r="AK1227" s="668"/>
      <c r="AL1227" s="669"/>
      <c r="AM1227" s="669"/>
      <c r="AN1227" s="670"/>
      <c r="AO1227" s="705"/>
      <c r="AP1227" s="705"/>
      <c r="AQ1227" s="705"/>
      <c r="AR1227" s="705"/>
      <c r="AS1227" s="705"/>
      <c r="AT1227" s="705"/>
      <c r="AU1227" s="705"/>
      <c r="AV1227" s="705"/>
      <c r="AW1227" s="705"/>
      <c r="AX1227" s="705"/>
      <c r="AY1227" s="705"/>
      <c r="AZ1227" s="705"/>
      <c r="BA1227" s="705"/>
      <c r="BB1227" s="705"/>
      <c r="BC1227" s="705"/>
      <c r="BD1227" s="705"/>
      <c r="BE1227" s="705"/>
      <c r="BF1227" s="705"/>
      <c r="BG1227" s="706"/>
    </row>
    <row r="1228" spans="2:86" ht="14.55" customHeight="1" x14ac:dyDescent="0.2">
      <c r="B1228" s="677" t="s">
        <v>1238</v>
      </c>
      <c r="C1228" s="678"/>
      <c r="D1228" s="659" t="s">
        <v>993</v>
      </c>
      <c r="E1228" s="660"/>
      <c r="F1228" s="660"/>
      <c r="G1228" s="660"/>
      <c r="H1228" s="671">
        <f ca="1">OFFSET('(6)定期点検調書'!$AA$13,L1224-1,0)</f>
        <v>0</v>
      </c>
      <c r="I1228" s="672"/>
      <c r="J1228" s="672"/>
      <c r="K1228" s="673"/>
      <c r="L1228" s="705"/>
      <c r="M1228" s="705"/>
      <c r="N1228" s="705"/>
      <c r="O1228" s="705"/>
      <c r="P1228" s="705"/>
      <c r="Q1228" s="705"/>
      <c r="R1228" s="705"/>
      <c r="S1228" s="705"/>
      <c r="T1228" s="705"/>
      <c r="U1228" s="705"/>
      <c r="V1228" s="705"/>
      <c r="W1228" s="705"/>
      <c r="X1228" s="705"/>
      <c r="Y1228" s="705"/>
      <c r="Z1228" s="705"/>
      <c r="AA1228" s="705"/>
      <c r="AB1228" s="705"/>
      <c r="AC1228" s="705"/>
      <c r="AD1228" s="706"/>
      <c r="AE1228" s="677" t="s">
        <v>1238</v>
      </c>
      <c r="AF1228" s="678"/>
      <c r="AG1228" s="659" t="s">
        <v>993</v>
      </c>
      <c r="AH1228" s="660"/>
      <c r="AI1228" s="660"/>
      <c r="AJ1228" s="660"/>
      <c r="AK1228" s="671">
        <f ca="1">OFFSET('(6)定期点検調書'!$AA$13,AO1224-1,0)</f>
        <v>0</v>
      </c>
      <c r="AL1228" s="672"/>
      <c r="AM1228" s="672"/>
      <c r="AN1228" s="673"/>
      <c r="AO1228" s="705"/>
      <c r="AP1228" s="705"/>
      <c r="AQ1228" s="705"/>
      <c r="AR1228" s="705"/>
      <c r="AS1228" s="705"/>
      <c r="AT1228" s="705"/>
      <c r="AU1228" s="705"/>
      <c r="AV1228" s="705"/>
      <c r="AW1228" s="705"/>
      <c r="AX1228" s="705"/>
      <c r="AY1228" s="705"/>
      <c r="AZ1228" s="705"/>
      <c r="BA1228" s="705"/>
      <c r="BB1228" s="705"/>
      <c r="BC1228" s="705"/>
      <c r="BD1228" s="705"/>
      <c r="BE1228" s="705"/>
      <c r="BF1228" s="705"/>
      <c r="BG1228" s="706"/>
    </row>
    <row r="1229" spans="2:86" ht="14.55" customHeight="1" x14ac:dyDescent="0.2">
      <c r="B1229" s="679"/>
      <c r="C1229" s="680"/>
      <c r="D1229" s="662"/>
      <c r="E1229" s="663"/>
      <c r="F1229" s="663"/>
      <c r="G1229" s="663"/>
      <c r="H1229" s="674"/>
      <c r="I1229" s="675"/>
      <c r="J1229" s="675"/>
      <c r="K1229" s="676"/>
      <c r="L1229" s="705"/>
      <c r="M1229" s="705"/>
      <c r="N1229" s="705"/>
      <c r="O1229" s="705"/>
      <c r="P1229" s="705"/>
      <c r="Q1229" s="705"/>
      <c r="R1229" s="705"/>
      <c r="S1229" s="705"/>
      <c r="T1229" s="705"/>
      <c r="U1229" s="705"/>
      <c r="V1229" s="705"/>
      <c r="W1229" s="705"/>
      <c r="X1229" s="705"/>
      <c r="Y1229" s="705"/>
      <c r="Z1229" s="705"/>
      <c r="AA1229" s="705"/>
      <c r="AB1229" s="705"/>
      <c r="AC1229" s="705"/>
      <c r="AD1229" s="706"/>
      <c r="AE1229" s="679"/>
      <c r="AF1229" s="680"/>
      <c r="AG1229" s="662"/>
      <c r="AH1229" s="663"/>
      <c r="AI1229" s="663"/>
      <c r="AJ1229" s="663"/>
      <c r="AK1229" s="674"/>
      <c r="AL1229" s="675"/>
      <c r="AM1229" s="675"/>
      <c r="AN1229" s="676"/>
      <c r="AO1229" s="705"/>
      <c r="AP1229" s="705"/>
      <c r="AQ1229" s="705"/>
      <c r="AR1229" s="705"/>
      <c r="AS1229" s="705"/>
      <c r="AT1229" s="705"/>
      <c r="AU1229" s="705"/>
      <c r="AV1229" s="705"/>
      <c r="AW1229" s="705"/>
      <c r="AX1229" s="705"/>
      <c r="AY1229" s="705"/>
      <c r="AZ1229" s="705"/>
      <c r="BA1229" s="705"/>
      <c r="BB1229" s="705"/>
      <c r="BC1229" s="705"/>
      <c r="BD1229" s="705"/>
      <c r="BE1229" s="705"/>
      <c r="BF1229" s="705"/>
      <c r="BG1229" s="706"/>
    </row>
    <row r="1230" spans="2:86" ht="14.55" customHeight="1" x14ac:dyDescent="0.2">
      <c r="B1230" s="679"/>
      <c r="C1230" s="680"/>
      <c r="D1230" s="659" t="s">
        <v>1239</v>
      </c>
      <c r="E1230" s="660"/>
      <c r="F1230" s="660"/>
      <c r="G1230" s="660"/>
      <c r="H1230" s="665">
        <f ca="1">OFFSET('(6)定期点検調書'!$AD$12,L1224-1,0)</f>
        <v>0</v>
      </c>
      <c r="I1230" s="666"/>
      <c r="J1230" s="666"/>
      <c r="K1230" s="667"/>
      <c r="L1230" s="705"/>
      <c r="M1230" s="705"/>
      <c r="N1230" s="705"/>
      <c r="O1230" s="705"/>
      <c r="P1230" s="705"/>
      <c r="Q1230" s="705"/>
      <c r="R1230" s="705"/>
      <c r="S1230" s="705"/>
      <c r="T1230" s="705"/>
      <c r="U1230" s="705"/>
      <c r="V1230" s="705"/>
      <c r="W1230" s="705"/>
      <c r="X1230" s="705"/>
      <c r="Y1230" s="705"/>
      <c r="Z1230" s="705"/>
      <c r="AA1230" s="705"/>
      <c r="AB1230" s="705"/>
      <c r="AC1230" s="705"/>
      <c r="AD1230" s="706"/>
      <c r="AE1230" s="679"/>
      <c r="AF1230" s="680"/>
      <c r="AG1230" s="659" t="s">
        <v>1239</v>
      </c>
      <c r="AH1230" s="660"/>
      <c r="AI1230" s="660"/>
      <c r="AJ1230" s="660"/>
      <c r="AK1230" s="665">
        <f ca="1">OFFSET('(6)定期点検調書'!$AD$12,AO1224-1,0)</f>
        <v>0</v>
      </c>
      <c r="AL1230" s="666"/>
      <c r="AM1230" s="666"/>
      <c r="AN1230" s="667"/>
      <c r="AO1230" s="705"/>
      <c r="AP1230" s="705"/>
      <c r="AQ1230" s="705"/>
      <c r="AR1230" s="705"/>
      <c r="AS1230" s="705"/>
      <c r="AT1230" s="705"/>
      <c r="AU1230" s="705"/>
      <c r="AV1230" s="705"/>
      <c r="AW1230" s="705"/>
      <c r="AX1230" s="705"/>
      <c r="AY1230" s="705"/>
      <c r="AZ1230" s="705"/>
      <c r="BA1230" s="705"/>
      <c r="BB1230" s="705"/>
      <c r="BC1230" s="705"/>
      <c r="BD1230" s="705"/>
      <c r="BE1230" s="705"/>
      <c r="BF1230" s="705"/>
      <c r="BG1230" s="706"/>
    </row>
    <row r="1231" spans="2:86" ht="14.55" customHeight="1" x14ac:dyDescent="0.2">
      <c r="B1231" s="681"/>
      <c r="C1231" s="682"/>
      <c r="D1231" s="662"/>
      <c r="E1231" s="663"/>
      <c r="F1231" s="663"/>
      <c r="G1231" s="663"/>
      <c r="H1231" s="668"/>
      <c r="I1231" s="669"/>
      <c r="J1231" s="669"/>
      <c r="K1231" s="670"/>
      <c r="L1231" s="705"/>
      <c r="M1231" s="705"/>
      <c r="N1231" s="705"/>
      <c r="O1231" s="705"/>
      <c r="P1231" s="705"/>
      <c r="Q1231" s="705"/>
      <c r="R1231" s="705"/>
      <c r="S1231" s="705"/>
      <c r="T1231" s="705"/>
      <c r="U1231" s="705"/>
      <c r="V1231" s="705"/>
      <c r="W1231" s="705"/>
      <c r="X1231" s="705"/>
      <c r="Y1231" s="705"/>
      <c r="Z1231" s="705"/>
      <c r="AA1231" s="705"/>
      <c r="AB1231" s="705"/>
      <c r="AC1231" s="705"/>
      <c r="AD1231" s="706"/>
      <c r="AE1231" s="681"/>
      <c r="AF1231" s="682"/>
      <c r="AG1231" s="662"/>
      <c r="AH1231" s="663"/>
      <c r="AI1231" s="663"/>
      <c r="AJ1231" s="663"/>
      <c r="AK1231" s="668"/>
      <c r="AL1231" s="669"/>
      <c r="AM1231" s="669"/>
      <c r="AN1231" s="670"/>
      <c r="AO1231" s="705"/>
      <c r="AP1231" s="705"/>
      <c r="AQ1231" s="705"/>
      <c r="AR1231" s="705"/>
      <c r="AS1231" s="705"/>
      <c r="AT1231" s="705"/>
      <c r="AU1231" s="705"/>
      <c r="AV1231" s="705"/>
      <c r="AW1231" s="705"/>
      <c r="AX1231" s="705"/>
      <c r="AY1231" s="705"/>
      <c r="AZ1231" s="705"/>
      <c r="BA1231" s="705"/>
      <c r="BB1231" s="705"/>
      <c r="BC1231" s="705"/>
      <c r="BD1231" s="705"/>
      <c r="BE1231" s="705"/>
      <c r="BF1231" s="705"/>
      <c r="BG1231" s="706"/>
    </row>
    <row r="1232" spans="2:86" ht="28.95" customHeight="1" x14ac:dyDescent="0.2">
      <c r="B1232" s="716" t="s">
        <v>995</v>
      </c>
      <c r="C1232" s="717"/>
      <c r="D1232" s="717"/>
      <c r="E1232" s="717"/>
      <c r="F1232" s="717"/>
      <c r="G1232" s="718"/>
      <c r="H1232" s="709">
        <f ca="1">OFFSET('(6)定期点検調書'!$AK$12,L1224-1,0)</f>
        <v>0</v>
      </c>
      <c r="I1232" s="710"/>
      <c r="J1232" s="710"/>
      <c r="K1232" s="711"/>
      <c r="L1232" s="705"/>
      <c r="M1232" s="705"/>
      <c r="N1232" s="705"/>
      <c r="O1232" s="705"/>
      <c r="P1232" s="705"/>
      <c r="Q1232" s="705"/>
      <c r="R1232" s="705"/>
      <c r="S1232" s="705"/>
      <c r="T1232" s="705"/>
      <c r="U1232" s="705"/>
      <c r="V1232" s="705"/>
      <c r="W1232" s="705"/>
      <c r="X1232" s="705"/>
      <c r="Y1232" s="705"/>
      <c r="Z1232" s="705"/>
      <c r="AA1232" s="705"/>
      <c r="AB1232" s="705"/>
      <c r="AC1232" s="705"/>
      <c r="AD1232" s="706"/>
      <c r="AE1232" s="716" t="s">
        <v>995</v>
      </c>
      <c r="AF1232" s="717"/>
      <c r="AG1232" s="717"/>
      <c r="AH1232" s="717"/>
      <c r="AI1232" s="717"/>
      <c r="AJ1232" s="718"/>
      <c r="AK1232" s="709">
        <f ca="1">OFFSET('(6)定期点検調書'!$AK$12,AO1224-1,0)</f>
        <v>0</v>
      </c>
      <c r="AL1232" s="710"/>
      <c r="AM1232" s="710"/>
      <c r="AN1232" s="711"/>
      <c r="AO1232" s="705"/>
      <c r="AP1232" s="705"/>
      <c r="AQ1232" s="705"/>
      <c r="AR1232" s="705"/>
      <c r="AS1232" s="705"/>
      <c r="AT1232" s="705"/>
      <c r="AU1232" s="705"/>
      <c r="AV1232" s="705"/>
      <c r="AW1232" s="705"/>
      <c r="AX1232" s="705"/>
      <c r="AY1232" s="705"/>
      <c r="AZ1232" s="705"/>
      <c r="BA1232" s="705"/>
      <c r="BB1232" s="705"/>
      <c r="BC1232" s="705"/>
      <c r="BD1232" s="705"/>
      <c r="BE1232" s="705"/>
      <c r="BF1232" s="705"/>
      <c r="BG1232" s="706"/>
    </row>
    <row r="1233" spans="2:86" ht="14.55" customHeight="1" x14ac:dyDescent="0.2">
      <c r="B1233" s="677" t="s">
        <v>1240</v>
      </c>
      <c r="C1233" s="661"/>
      <c r="D1233" s="659" t="s">
        <v>994</v>
      </c>
      <c r="E1233" s="660"/>
      <c r="F1233" s="660"/>
      <c r="G1233" s="661"/>
      <c r="H1233" s="699" t="str">
        <f ca="1">OFFSET('(6)定期点検調書'!$BY$12,L1224-1,0)</f>
        <v/>
      </c>
      <c r="I1233" s="700"/>
      <c r="J1233" s="700"/>
      <c r="K1233" s="714"/>
      <c r="L1233" s="705"/>
      <c r="M1233" s="705"/>
      <c r="N1233" s="705"/>
      <c r="O1233" s="705"/>
      <c r="P1233" s="705"/>
      <c r="Q1233" s="705"/>
      <c r="R1233" s="705"/>
      <c r="S1233" s="705"/>
      <c r="T1233" s="705"/>
      <c r="U1233" s="705"/>
      <c r="V1233" s="705"/>
      <c r="W1233" s="705"/>
      <c r="X1233" s="705"/>
      <c r="Y1233" s="705"/>
      <c r="Z1233" s="705"/>
      <c r="AA1233" s="705"/>
      <c r="AB1233" s="705"/>
      <c r="AC1233" s="705"/>
      <c r="AD1233" s="706"/>
      <c r="AE1233" s="677" t="s">
        <v>1240</v>
      </c>
      <c r="AF1233" s="661"/>
      <c r="AG1233" s="659" t="s">
        <v>994</v>
      </c>
      <c r="AH1233" s="660"/>
      <c r="AI1233" s="660"/>
      <c r="AJ1233" s="661"/>
      <c r="AK1233" s="699" t="str">
        <f ca="1">OFFSET('(6)定期点検調書'!$BY$12,AO1224-1,0)</f>
        <v/>
      </c>
      <c r="AL1233" s="700"/>
      <c r="AM1233" s="700"/>
      <c r="AN1233" s="714"/>
      <c r="AO1233" s="705"/>
      <c r="AP1233" s="705"/>
      <c r="AQ1233" s="705"/>
      <c r="AR1233" s="705"/>
      <c r="AS1233" s="705"/>
      <c r="AT1233" s="705"/>
      <c r="AU1233" s="705"/>
      <c r="AV1233" s="705"/>
      <c r="AW1233" s="705"/>
      <c r="AX1233" s="705"/>
      <c r="AY1233" s="705"/>
      <c r="AZ1233" s="705"/>
      <c r="BA1233" s="705"/>
      <c r="BB1233" s="705"/>
      <c r="BC1233" s="705"/>
      <c r="BD1233" s="705"/>
      <c r="BE1233" s="705"/>
      <c r="BF1233" s="705"/>
      <c r="BG1233" s="706"/>
    </row>
    <row r="1234" spans="2:86" ht="14.55" customHeight="1" x14ac:dyDescent="0.2">
      <c r="B1234" s="712"/>
      <c r="C1234" s="713"/>
      <c r="D1234" s="662"/>
      <c r="E1234" s="663"/>
      <c r="F1234" s="663"/>
      <c r="G1234" s="664"/>
      <c r="H1234" s="701"/>
      <c r="I1234" s="702"/>
      <c r="J1234" s="702"/>
      <c r="K1234" s="715"/>
      <c r="L1234" s="705"/>
      <c r="M1234" s="705"/>
      <c r="N1234" s="705"/>
      <c r="O1234" s="705"/>
      <c r="P1234" s="705"/>
      <c r="Q1234" s="705"/>
      <c r="R1234" s="705"/>
      <c r="S1234" s="705"/>
      <c r="T1234" s="705"/>
      <c r="U1234" s="705"/>
      <c r="V1234" s="705"/>
      <c r="W1234" s="705"/>
      <c r="X1234" s="705"/>
      <c r="Y1234" s="705"/>
      <c r="Z1234" s="705"/>
      <c r="AA1234" s="705"/>
      <c r="AB1234" s="705"/>
      <c r="AC1234" s="705"/>
      <c r="AD1234" s="706"/>
      <c r="AE1234" s="712"/>
      <c r="AF1234" s="713"/>
      <c r="AG1234" s="662"/>
      <c r="AH1234" s="663"/>
      <c r="AI1234" s="663"/>
      <c r="AJ1234" s="664"/>
      <c r="AK1234" s="701"/>
      <c r="AL1234" s="702"/>
      <c r="AM1234" s="702"/>
      <c r="AN1234" s="715"/>
      <c r="AO1234" s="705"/>
      <c r="AP1234" s="705"/>
      <c r="AQ1234" s="705"/>
      <c r="AR1234" s="705"/>
      <c r="AS1234" s="705"/>
      <c r="AT1234" s="705"/>
      <c r="AU1234" s="705"/>
      <c r="AV1234" s="705"/>
      <c r="AW1234" s="705"/>
      <c r="AX1234" s="705"/>
      <c r="AY1234" s="705"/>
      <c r="AZ1234" s="705"/>
      <c r="BA1234" s="705"/>
      <c r="BB1234" s="705"/>
      <c r="BC1234" s="705"/>
      <c r="BD1234" s="705"/>
      <c r="BE1234" s="705"/>
      <c r="BF1234" s="705"/>
      <c r="BG1234" s="706"/>
    </row>
    <row r="1235" spans="2:86" ht="14.55" customHeight="1" x14ac:dyDescent="0.2">
      <c r="B1235" s="712"/>
      <c r="C1235" s="713"/>
      <c r="D1235" s="659" t="s">
        <v>1186</v>
      </c>
      <c r="E1235" s="660"/>
      <c r="F1235" s="660"/>
      <c r="G1235" s="661"/>
      <c r="H1235" s="665">
        <f ca="1">OFFSET('(6)定期点検調書'!$BC$12,L1224-1,0)</f>
        <v>0</v>
      </c>
      <c r="I1235" s="666"/>
      <c r="J1235" s="666"/>
      <c r="K1235" s="667"/>
      <c r="L1235" s="705"/>
      <c r="M1235" s="705"/>
      <c r="N1235" s="705"/>
      <c r="O1235" s="705"/>
      <c r="P1235" s="705"/>
      <c r="Q1235" s="705"/>
      <c r="R1235" s="705"/>
      <c r="S1235" s="705"/>
      <c r="T1235" s="705"/>
      <c r="U1235" s="705"/>
      <c r="V1235" s="705"/>
      <c r="W1235" s="705"/>
      <c r="X1235" s="705"/>
      <c r="Y1235" s="705"/>
      <c r="Z1235" s="705"/>
      <c r="AA1235" s="705"/>
      <c r="AB1235" s="705"/>
      <c r="AC1235" s="705"/>
      <c r="AD1235" s="706"/>
      <c r="AE1235" s="712"/>
      <c r="AF1235" s="713"/>
      <c r="AG1235" s="659" t="s">
        <v>1186</v>
      </c>
      <c r="AH1235" s="660"/>
      <c r="AI1235" s="660"/>
      <c r="AJ1235" s="661"/>
      <c r="AK1235" s="665">
        <f ca="1">OFFSET('(6)定期点検調書'!$BC$12,AO1224-1,0)</f>
        <v>0</v>
      </c>
      <c r="AL1235" s="666"/>
      <c r="AM1235" s="666"/>
      <c r="AN1235" s="667"/>
      <c r="AO1235" s="705"/>
      <c r="AP1235" s="705"/>
      <c r="AQ1235" s="705"/>
      <c r="AR1235" s="705"/>
      <c r="AS1235" s="705"/>
      <c r="AT1235" s="705"/>
      <c r="AU1235" s="705"/>
      <c r="AV1235" s="705"/>
      <c r="AW1235" s="705"/>
      <c r="AX1235" s="705"/>
      <c r="AY1235" s="705"/>
      <c r="AZ1235" s="705"/>
      <c r="BA1235" s="705"/>
      <c r="BB1235" s="705"/>
      <c r="BC1235" s="705"/>
      <c r="BD1235" s="705"/>
      <c r="BE1235" s="705"/>
      <c r="BF1235" s="705"/>
      <c r="BG1235" s="706"/>
    </row>
    <row r="1236" spans="2:86" ht="14.55" customHeight="1" x14ac:dyDescent="0.2">
      <c r="B1236" s="712"/>
      <c r="C1236" s="713"/>
      <c r="D1236" s="662"/>
      <c r="E1236" s="663"/>
      <c r="F1236" s="663"/>
      <c r="G1236" s="664"/>
      <c r="H1236" s="668"/>
      <c r="I1236" s="669"/>
      <c r="J1236" s="669"/>
      <c r="K1236" s="670"/>
      <c r="L1236" s="705"/>
      <c r="M1236" s="705"/>
      <c r="N1236" s="705"/>
      <c r="O1236" s="705"/>
      <c r="P1236" s="705"/>
      <c r="Q1236" s="705"/>
      <c r="R1236" s="705"/>
      <c r="S1236" s="705"/>
      <c r="T1236" s="705"/>
      <c r="U1236" s="705"/>
      <c r="V1236" s="705"/>
      <c r="W1236" s="705"/>
      <c r="X1236" s="705"/>
      <c r="Y1236" s="705"/>
      <c r="Z1236" s="705"/>
      <c r="AA1236" s="705"/>
      <c r="AB1236" s="705"/>
      <c r="AC1236" s="705"/>
      <c r="AD1236" s="706"/>
      <c r="AE1236" s="712"/>
      <c r="AF1236" s="713"/>
      <c r="AG1236" s="662"/>
      <c r="AH1236" s="663"/>
      <c r="AI1236" s="663"/>
      <c r="AJ1236" s="664"/>
      <c r="AK1236" s="668"/>
      <c r="AL1236" s="669"/>
      <c r="AM1236" s="669"/>
      <c r="AN1236" s="670"/>
      <c r="AO1236" s="705"/>
      <c r="AP1236" s="705"/>
      <c r="AQ1236" s="705"/>
      <c r="AR1236" s="705"/>
      <c r="AS1236" s="705"/>
      <c r="AT1236" s="705"/>
      <c r="AU1236" s="705"/>
      <c r="AV1236" s="705"/>
      <c r="AW1236" s="705"/>
      <c r="AX1236" s="705"/>
      <c r="AY1236" s="705"/>
      <c r="AZ1236" s="705"/>
      <c r="BA1236" s="705"/>
      <c r="BB1236" s="705"/>
      <c r="BC1236" s="705"/>
      <c r="BD1236" s="705"/>
      <c r="BE1236" s="705"/>
      <c r="BF1236" s="705"/>
      <c r="BG1236" s="706"/>
    </row>
    <row r="1237" spans="2:86" ht="14.55" customHeight="1" x14ac:dyDescent="0.2">
      <c r="B1237" s="712"/>
      <c r="C1237" s="713"/>
      <c r="D1237" s="659" t="s">
        <v>1187</v>
      </c>
      <c r="E1237" s="660"/>
      <c r="F1237" s="660"/>
      <c r="G1237" s="661"/>
      <c r="H1237" s="665">
        <f ca="1">OFFSET('(6)定期点検調書'!$BF$12,L1224-1,0)</f>
        <v>0</v>
      </c>
      <c r="I1237" s="666"/>
      <c r="J1237" s="666"/>
      <c r="K1237" s="667"/>
      <c r="L1237" s="705"/>
      <c r="M1237" s="705"/>
      <c r="N1237" s="705"/>
      <c r="O1237" s="705"/>
      <c r="P1237" s="705"/>
      <c r="Q1237" s="705"/>
      <c r="R1237" s="705"/>
      <c r="S1237" s="705"/>
      <c r="T1237" s="705"/>
      <c r="U1237" s="705"/>
      <c r="V1237" s="705"/>
      <c r="W1237" s="705"/>
      <c r="X1237" s="705"/>
      <c r="Y1237" s="705"/>
      <c r="Z1237" s="705"/>
      <c r="AA1237" s="705"/>
      <c r="AB1237" s="705"/>
      <c r="AC1237" s="705"/>
      <c r="AD1237" s="706"/>
      <c r="AE1237" s="712"/>
      <c r="AF1237" s="713"/>
      <c r="AG1237" s="659" t="s">
        <v>1187</v>
      </c>
      <c r="AH1237" s="660"/>
      <c r="AI1237" s="660"/>
      <c r="AJ1237" s="661"/>
      <c r="AK1237" s="665">
        <f ca="1">OFFSET('(6)定期点検調書'!$BF$12,AO1224-1,0)</f>
        <v>0</v>
      </c>
      <c r="AL1237" s="666"/>
      <c r="AM1237" s="666"/>
      <c r="AN1237" s="667"/>
      <c r="AO1237" s="705"/>
      <c r="AP1237" s="705"/>
      <c r="AQ1237" s="705"/>
      <c r="AR1237" s="705"/>
      <c r="AS1237" s="705"/>
      <c r="AT1237" s="705"/>
      <c r="AU1237" s="705"/>
      <c r="AV1237" s="705"/>
      <c r="AW1237" s="705"/>
      <c r="AX1237" s="705"/>
      <c r="AY1237" s="705"/>
      <c r="AZ1237" s="705"/>
      <c r="BA1237" s="705"/>
      <c r="BB1237" s="705"/>
      <c r="BC1237" s="705"/>
      <c r="BD1237" s="705"/>
      <c r="BE1237" s="705"/>
      <c r="BF1237" s="705"/>
      <c r="BG1237" s="706"/>
    </row>
    <row r="1238" spans="2:86" ht="14.55" customHeight="1" x14ac:dyDescent="0.2">
      <c r="B1238" s="662"/>
      <c r="C1238" s="664"/>
      <c r="D1238" s="662"/>
      <c r="E1238" s="663"/>
      <c r="F1238" s="663"/>
      <c r="G1238" s="664"/>
      <c r="H1238" s="668"/>
      <c r="I1238" s="669"/>
      <c r="J1238" s="669"/>
      <c r="K1238" s="670"/>
      <c r="L1238" s="707"/>
      <c r="M1238" s="707"/>
      <c r="N1238" s="707"/>
      <c r="O1238" s="707"/>
      <c r="P1238" s="707"/>
      <c r="Q1238" s="707"/>
      <c r="R1238" s="707"/>
      <c r="S1238" s="707"/>
      <c r="T1238" s="707"/>
      <c r="U1238" s="707"/>
      <c r="V1238" s="707"/>
      <c r="W1238" s="707"/>
      <c r="X1238" s="707"/>
      <c r="Y1238" s="707"/>
      <c r="Z1238" s="707"/>
      <c r="AA1238" s="707"/>
      <c r="AB1238" s="707"/>
      <c r="AC1238" s="707"/>
      <c r="AD1238" s="708"/>
      <c r="AE1238" s="662"/>
      <c r="AF1238" s="664"/>
      <c r="AG1238" s="662"/>
      <c r="AH1238" s="663"/>
      <c r="AI1238" s="663"/>
      <c r="AJ1238" s="664"/>
      <c r="AK1238" s="668"/>
      <c r="AL1238" s="669"/>
      <c r="AM1238" s="669"/>
      <c r="AN1238" s="670"/>
      <c r="AO1238" s="707"/>
      <c r="AP1238" s="707"/>
      <c r="AQ1238" s="707"/>
      <c r="AR1238" s="707"/>
      <c r="AS1238" s="707"/>
      <c r="AT1238" s="707"/>
      <c r="AU1238" s="707"/>
      <c r="AV1238" s="707"/>
      <c r="AW1238" s="707"/>
      <c r="AX1238" s="707"/>
      <c r="AY1238" s="707"/>
      <c r="AZ1238" s="707"/>
      <c r="BA1238" s="707"/>
      <c r="BB1238" s="707"/>
      <c r="BC1238" s="707"/>
      <c r="BD1238" s="707"/>
      <c r="BE1238" s="707"/>
      <c r="BF1238" s="707"/>
      <c r="BG1238" s="708"/>
    </row>
    <row r="1239" spans="2:86" ht="14.55" customHeight="1" x14ac:dyDescent="0.2">
      <c r="B1239" s="683" t="s">
        <v>1241</v>
      </c>
      <c r="C1239" s="683"/>
      <c r="D1239" s="683"/>
      <c r="E1239" s="683"/>
      <c r="F1239" s="683"/>
      <c r="G1239" s="683"/>
      <c r="H1239" s="699" t="str">
        <f ca="1">IF(OFFSET('(6)定期点検調書'!$AR$12,L1224-1,0)="","",OFFSET('(6)定期点検調書'!$AQ$12,L1224-1,0)&amp;TEXT(OFFSET('(6)定期点検調書'!$AR$12,L1224-1,0),"0.0")&amp;OFFSET('(6)定期点検調書'!$AT$12,L1224-1,0))  &amp;  IF(OFFSET('(6)定期点検調書'!$AV$12,L1224-1,0)="","","／"&amp;OFFSET('(6)定期点検調書'!$AU$12,L1224-1,0)&amp;TEXT(OFFSET('(6)定期点検調書'!$AV$12,L1224-1,0),"0.0")&amp;OFFSET('(6)定期点検調書'!$AX$12,L1224-1,0))  &amp;  IF(OFFSET('(6)定期点検調書'!$AZ$12,L1224-1,0)="","","／"&amp;OFFSET('(6)定期点検調書'!$AY$12,L1224-1,0)&amp;TEXT(OFFSET('(6)定期点検調書'!$AZ$12,L1224-1,0),"0.0")&amp;OFFSET('(6)定期点検調書'!$BB$12,L1224-1,0))</f>
        <v/>
      </c>
      <c r="I1239" s="700"/>
      <c r="J1239" s="700"/>
      <c r="K1239" s="700"/>
      <c r="L1239" s="700"/>
      <c r="M1239" s="700"/>
      <c r="N1239" s="700"/>
      <c r="O1239" s="700"/>
      <c r="P1239" s="685" t="s">
        <v>1243</v>
      </c>
      <c r="Q1239" s="685"/>
      <c r="R1239" s="685"/>
      <c r="S1239" s="685"/>
      <c r="T1239" s="685"/>
      <c r="U1239" s="685"/>
      <c r="V1239" s="685"/>
      <c r="W1239" s="686" t="str">
        <f ca="1">OFFSET('(6)定期点検調書'!$F$12,L1224-1,0)</f>
        <v/>
      </c>
      <c r="X1239" s="687"/>
      <c r="Y1239" s="687"/>
      <c r="Z1239" s="687"/>
      <c r="AA1239" s="687"/>
      <c r="AB1239" s="687"/>
      <c r="AC1239" s="687"/>
      <c r="AD1239" s="688"/>
      <c r="AE1239" s="683" t="s">
        <v>1241</v>
      </c>
      <c r="AF1239" s="683"/>
      <c r="AG1239" s="683"/>
      <c r="AH1239" s="683"/>
      <c r="AI1239" s="683"/>
      <c r="AJ1239" s="683"/>
      <c r="AK1239" s="699" t="str">
        <f ca="1">IF(OFFSET('(6)定期点検調書'!$AR$12,AO1224-1,0)="","",OFFSET('(6)定期点検調書'!$AQ$12,AO1224-1,0)&amp;TEXT(OFFSET('(6)定期点検調書'!$AR$12,AO1224-1,0),"0.0")&amp;OFFSET('(6)定期点検調書'!$AT$12,AO1224-1,0))  &amp;  IF(OFFSET('(6)定期点検調書'!$AV$12,AO1224-1,0)="","","／"&amp;OFFSET('(6)定期点検調書'!$AU$12,AO1224-1,0)&amp;TEXT(OFFSET('(6)定期点検調書'!$AV$12,AO1224-1,0),"0.0")&amp;OFFSET('(6)定期点検調書'!$AX$12,AO1224-1,0))  &amp;  IF(OFFSET('(6)定期点検調書'!$AZ$12,AO1224-1,0)="","","／"&amp;OFFSET('(6)定期点検調書'!$AY$12,AO1224-1,0)&amp;TEXT(OFFSET('(6)定期点検調書'!$AZ$12,AO1224-1,0),"0.0")&amp;OFFSET('(6)定期点検調書'!$BB$12,AO1224-1,0))</f>
        <v/>
      </c>
      <c r="AL1239" s="700"/>
      <c r="AM1239" s="700"/>
      <c r="AN1239" s="700"/>
      <c r="AO1239" s="700"/>
      <c r="AP1239" s="700"/>
      <c r="AQ1239" s="700"/>
      <c r="AR1239" s="700"/>
      <c r="AS1239" s="685" t="s">
        <v>1243</v>
      </c>
      <c r="AT1239" s="685"/>
      <c r="AU1239" s="685"/>
      <c r="AV1239" s="685"/>
      <c r="AW1239" s="685"/>
      <c r="AX1239" s="685"/>
      <c r="AY1239" s="685"/>
      <c r="AZ1239" s="686" t="str">
        <f ca="1">OFFSET('(6)定期点検調書'!$F$12,AO1224-1,0)</f>
        <v/>
      </c>
      <c r="BA1239" s="687"/>
      <c r="BB1239" s="687"/>
      <c r="BC1239" s="687"/>
      <c r="BD1239" s="687"/>
      <c r="BE1239" s="687"/>
      <c r="BF1239" s="687"/>
      <c r="BG1239" s="688"/>
    </row>
    <row r="1240" spans="2:86" ht="14.55" customHeight="1" x14ac:dyDescent="0.2">
      <c r="B1240" s="683"/>
      <c r="C1240" s="683"/>
      <c r="D1240" s="683"/>
      <c r="E1240" s="683"/>
      <c r="F1240" s="683"/>
      <c r="G1240" s="683"/>
      <c r="H1240" s="701"/>
      <c r="I1240" s="702"/>
      <c r="J1240" s="702"/>
      <c r="K1240" s="702"/>
      <c r="L1240" s="702"/>
      <c r="M1240" s="702"/>
      <c r="N1240" s="702"/>
      <c r="O1240" s="702"/>
      <c r="P1240" s="685"/>
      <c r="Q1240" s="685"/>
      <c r="R1240" s="685"/>
      <c r="S1240" s="685"/>
      <c r="T1240" s="685"/>
      <c r="U1240" s="685"/>
      <c r="V1240" s="685"/>
      <c r="W1240" s="689"/>
      <c r="X1240" s="690"/>
      <c r="Y1240" s="690"/>
      <c r="Z1240" s="690"/>
      <c r="AA1240" s="690"/>
      <c r="AB1240" s="690"/>
      <c r="AC1240" s="690"/>
      <c r="AD1240" s="691"/>
      <c r="AE1240" s="683"/>
      <c r="AF1240" s="683"/>
      <c r="AG1240" s="683"/>
      <c r="AH1240" s="683"/>
      <c r="AI1240" s="683"/>
      <c r="AJ1240" s="683"/>
      <c r="AK1240" s="701"/>
      <c r="AL1240" s="702"/>
      <c r="AM1240" s="702"/>
      <c r="AN1240" s="702"/>
      <c r="AO1240" s="702"/>
      <c r="AP1240" s="702"/>
      <c r="AQ1240" s="702"/>
      <c r="AR1240" s="702"/>
      <c r="AS1240" s="685"/>
      <c r="AT1240" s="685"/>
      <c r="AU1240" s="685"/>
      <c r="AV1240" s="685"/>
      <c r="AW1240" s="685"/>
      <c r="AX1240" s="685"/>
      <c r="AY1240" s="685"/>
      <c r="AZ1240" s="689"/>
      <c r="BA1240" s="690"/>
      <c r="BB1240" s="690"/>
      <c r="BC1240" s="690"/>
      <c r="BD1240" s="690"/>
      <c r="BE1240" s="690"/>
      <c r="BF1240" s="690"/>
      <c r="BG1240" s="691"/>
    </row>
    <row r="1241" spans="2:86" ht="14.55" customHeight="1" x14ac:dyDescent="0.2">
      <c r="B1241" s="659" t="s">
        <v>1242</v>
      </c>
      <c r="C1241" s="660"/>
      <c r="D1241" s="660"/>
      <c r="E1241" s="660"/>
      <c r="F1241" s="660"/>
      <c r="G1241" s="661"/>
      <c r="H1241" s="671"/>
      <c r="I1241" s="672"/>
      <c r="J1241" s="672"/>
      <c r="K1241" s="672"/>
      <c r="L1241" s="672"/>
      <c r="M1241" s="672"/>
      <c r="N1241" s="672"/>
      <c r="O1241" s="672"/>
      <c r="P1241" s="692" t="s">
        <v>996</v>
      </c>
      <c r="Q1241" s="692"/>
      <c r="R1241" s="692"/>
      <c r="S1241" s="692"/>
      <c r="T1241" s="692"/>
      <c r="U1241" s="692"/>
      <c r="V1241" s="692"/>
      <c r="W1241" s="693"/>
      <c r="X1241" s="694"/>
      <c r="Y1241" s="694"/>
      <c r="Z1241" s="694"/>
      <c r="AA1241" s="694"/>
      <c r="AB1241" s="694"/>
      <c r="AC1241" s="694"/>
      <c r="AD1241" s="695"/>
      <c r="AE1241" s="659" t="s">
        <v>1242</v>
      </c>
      <c r="AF1241" s="660"/>
      <c r="AG1241" s="660"/>
      <c r="AH1241" s="660"/>
      <c r="AI1241" s="660"/>
      <c r="AJ1241" s="661"/>
      <c r="AK1241" s="671"/>
      <c r="AL1241" s="672"/>
      <c r="AM1241" s="672"/>
      <c r="AN1241" s="672"/>
      <c r="AO1241" s="672"/>
      <c r="AP1241" s="672"/>
      <c r="AQ1241" s="672"/>
      <c r="AR1241" s="672"/>
      <c r="AS1241" s="692" t="s">
        <v>996</v>
      </c>
      <c r="AT1241" s="692"/>
      <c r="AU1241" s="692"/>
      <c r="AV1241" s="692"/>
      <c r="AW1241" s="692"/>
      <c r="AX1241" s="692"/>
      <c r="AY1241" s="692"/>
      <c r="AZ1241" s="693"/>
      <c r="BA1241" s="694"/>
      <c r="BB1241" s="694"/>
      <c r="BC1241" s="694"/>
      <c r="BD1241" s="694"/>
      <c r="BE1241" s="694"/>
      <c r="BF1241" s="694"/>
      <c r="BG1241" s="695"/>
    </row>
    <row r="1242" spans="2:86" ht="14.55" customHeight="1" x14ac:dyDescent="0.2">
      <c r="B1242" s="662"/>
      <c r="C1242" s="663"/>
      <c r="D1242" s="663"/>
      <c r="E1242" s="663"/>
      <c r="F1242" s="663"/>
      <c r="G1242" s="664"/>
      <c r="H1242" s="674"/>
      <c r="I1242" s="675"/>
      <c r="J1242" s="675"/>
      <c r="K1242" s="675"/>
      <c r="L1242" s="675"/>
      <c r="M1242" s="675"/>
      <c r="N1242" s="675"/>
      <c r="O1242" s="675"/>
      <c r="P1242" s="692"/>
      <c r="Q1242" s="692"/>
      <c r="R1242" s="692"/>
      <c r="S1242" s="692"/>
      <c r="T1242" s="692"/>
      <c r="U1242" s="692"/>
      <c r="V1242" s="692"/>
      <c r="W1242" s="696"/>
      <c r="X1242" s="697"/>
      <c r="Y1242" s="697"/>
      <c r="Z1242" s="697"/>
      <c r="AA1242" s="697"/>
      <c r="AB1242" s="697"/>
      <c r="AC1242" s="697"/>
      <c r="AD1242" s="698"/>
      <c r="AE1242" s="662"/>
      <c r="AF1242" s="663"/>
      <c r="AG1242" s="663"/>
      <c r="AH1242" s="663"/>
      <c r="AI1242" s="663"/>
      <c r="AJ1242" s="664"/>
      <c r="AK1242" s="674"/>
      <c r="AL1242" s="675"/>
      <c r="AM1242" s="675"/>
      <c r="AN1242" s="675"/>
      <c r="AO1242" s="675"/>
      <c r="AP1242" s="675"/>
      <c r="AQ1242" s="675"/>
      <c r="AR1242" s="675"/>
      <c r="AS1242" s="692"/>
      <c r="AT1242" s="692"/>
      <c r="AU1242" s="692"/>
      <c r="AV1242" s="692"/>
      <c r="AW1242" s="692"/>
      <c r="AX1242" s="692"/>
      <c r="AY1242" s="692"/>
      <c r="AZ1242" s="696"/>
      <c r="BA1242" s="697"/>
      <c r="BB1242" s="697"/>
      <c r="BC1242" s="697"/>
      <c r="BD1242" s="697"/>
      <c r="BE1242" s="697"/>
      <c r="BF1242" s="697"/>
      <c r="BG1242" s="698"/>
    </row>
    <row r="1243" spans="2:86" ht="19.5" customHeight="1" x14ac:dyDescent="0.2">
      <c r="B1243" s="683" t="s">
        <v>79</v>
      </c>
      <c r="C1243" s="683"/>
      <c r="D1243" s="683"/>
      <c r="E1243" s="683"/>
      <c r="F1243" s="683"/>
      <c r="G1243" s="683"/>
      <c r="H1243" s="684">
        <f ca="1">OFFSET('(6)定期点検調書'!$CA$12,L1224-1,0)</f>
        <v>0</v>
      </c>
      <c r="I1243" s="684"/>
      <c r="J1243" s="684"/>
      <c r="K1243" s="684"/>
      <c r="L1243" s="684"/>
      <c r="M1243" s="684"/>
      <c r="N1243" s="684"/>
      <c r="O1243" s="684"/>
      <c r="P1243" s="684"/>
      <c r="Q1243" s="684"/>
      <c r="R1243" s="684"/>
      <c r="S1243" s="684"/>
      <c r="T1243" s="684"/>
      <c r="U1243" s="684"/>
      <c r="V1243" s="684"/>
      <c r="W1243" s="684"/>
      <c r="X1243" s="684"/>
      <c r="Y1243" s="684"/>
      <c r="Z1243" s="684"/>
      <c r="AA1243" s="684"/>
      <c r="AB1243" s="684"/>
      <c r="AC1243" s="684"/>
      <c r="AD1243" s="684"/>
      <c r="AE1243" s="683" t="s">
        <v>79</v>
      </c>
      <c r="AF1243" s="683"/>
      <c r="AG1243" s="683"/>
      <c r="AH1243" s="683"/>
      <c r="AI1243" s="683"/>
      <c r="AJ1243" s="683"/>
      <c r="AK1243" s="684">
        <f ca="1">OFFSET('(6)定期点検調書'!$CA$12,AO1224-1,0)</f>
        <v>0</v>
      </c>
      <c r="AL1243" s="684"/>
      <c r="AM1243" s="684"/>
      <c r="AN1243" s="684"/>
      <c r="AO1243" s="684"/>
      <c r="AP1243" s="684"/>
      <c r="AQ1243" s="684"/>
      <c r="AR1243" s="684"/>
      <c r="AS1243" s="684"/>
      <c r="AT1243" s="684"/>
      <c r="AU1243" s="684"/>
      <c r="AV1243" s="684"/>
      <c r="AW1243" s="684"/>
      <c r="AX1243" s="684"/>
      <c r="AY1243" s="684"/>
      <c r="AZ1243" s="684"/>
      <c r="BA1243" s="684"/>
      <c r="BB1243" s="684"/>
      <c r="BC1243" s="684"/>
      <c r="BD1243" s="684"/>
      <c r="BE1243" s="684"/>
      <c r="BF1243" s="684"/>
      <c r="BG1243" s="684"/>
      <c r="CH1243" s="473"/>
    </row>
    <row r="1244" spans="2:86" ht="19.5" customHeight="1" x14ac:dyDescent="0.2">
      <c r="B1244" s="683"/>
      <c r="C1244" s="683"/>
      <c r="D1244" s="683"/>
      <c r="E1244" s="683"/>
      <c r="F1244" s="683"/>
      <c r="G1244" s="683"/>
      <c r="H1244" s="684"/>
      <c r="I1244" s="684"/>
      <c r="J1244" s="684"/>
      <c r="K1244" s="684"/>
      <c r="L1244" s="684"/>
      <c r="M1244" s="684"/>
      <c r="N1244" s="684"/>
      <c r="O1244" s="684"/>
      <c r="P1244" s="684"/>
      <c r="Q1244" s="684"/>
      <c r="R1244" s="684"/>
      <c r="S1244" s="684"/>
      <c r="T1244" s="684"/>
      <c r="U1244" s="684"/>
      <c r="V1244" s="684"/>
      <c r="W1244" s="684"/>
      <c r="X1244" s="684"/>
      <c r="Y1244" s="684"/>
      <c r="Z1244" s="684"/>
      <c r="AA1244" s="684"/>
      <c r="AB1244" s="684"/>
      <c r="AC1244" s="684"/>
      <c r="AD1244" s="684"/>
      <c r="AE1244" s="683"/>
      <c r="AF1244" s="683"/>
      <c r="AG1244" s="683"/>
      <c r="AH1244" s="683"/>
      <c r="AI1244" s="683"/>
      <c r="AJ1244" s="683"/>
      <c r="AK1244" s="684"/>
      <c r="AL1244" s="684"/>
      <c r="AM1244" s="684"/>
      <c r="AN1244" s="684"/>
      <c r="AO1244" s="684"/>
      <c r="AP1244" s="684"/>
      <c r="AQ1244" s="684"/>
      <c r="AR1244" s="684"/>
      <c r="AS1244" s="684"/>
      <c r="AT1244" s="684"/>
      <c r="AU1244" s="684"/>
      <c r="AV1244" s="684"/>
      <c r="AW1244" s="684"/>
      <c r="AX1244" s="684"/>
      <c r="AY1244" s="684"/>
      <c r="AZ1244" s="684"/>
      <c r="BA1244" s="684"/>
      <c r="BB1244" s="684"/>
      <c r="BC1244" s="684"/>
      <c r="BD1244" s="684"/>
      <c r="BE1244" s="684"/>
      <c r="BF1244" s="684"/>
      <c r="BG1244" s="684"/>
    </row>
    <row r="1245" spans="2:86" ht="14.55" customHeight="1" x14ac:dyDescent="0.2">
      <c r="B1245" s="677" t="s">
        <v>1038</v>
      </c>
      <c r="C1245" s="678"/>
      <c r="D1245" s="677" t="s">
        <v>1237</v>
      </c>
      <c r="E1245" s="719"/>
      <c r="F1245" s="719"/>
      <c r="G1245" s="719"/>
      <c r="H1245" s="665">
        <f ca="1">OFFSET('(6)定期点検調書'!$B$12,L1245-1,0)</f>
        <v>0</v>
      </c>
      <c r="I1245" s="666"/>
      <c r="J1245" s="666"/>
      <c r="K1245" s="667"/>
      <c r="L1245" s="703">
        <f>AO1224+1</f>
        <v>119</v>
      </c>
      <c r="M1245" s="703"/>
      <c r="N1245" s="703"/>
      <c r="O1245" s="703"/>
      <c r="P1245" s="703"/>
      <c r="Q1245" s="703"/>
      <c r="R1245" s="703"/>
      <c r="S1245" s="703"/>
      <c r="T1245" s="703"/>
      <c r="U1245" s="703"/>
      <c r="V1245" s="703"/>
      <c r="W1245" s="703"/>
      <c r="X1245" s="703"/>
      <c r="Y1245" s="703"/>
      <c r="Z1245" s="703"/>
      <c r="AA1245" s="703"/>
      <c r="AB1245" s="703"/>
      <c r="AC1245" s="703"/>
      <c r="AD1245" s="704"/>
      <c r="AE1245" s="677" t="s">
        <v>1038</v>
      </c>
      <c r="AF1245" s="678"/>
      <c r="AG1245" s="677" t="s">
        <v>1237</v>
      </c>
      <c r="AH1245" s="719"/>
      <c r="AI1245" s="719"/>
      <c r="AJ1245" s="719"/>
      <c r="AK1245" s="665">
        <f ca="1">OFFSET('(6)定期点検調書'!$B$12,AO1245-1,0)</f>
        <v>0</v>
      </c>
      <c r="AL1245" s="666"/>
      <c r="AM1245" s="666"/>
      <c r="AN1245" s="667"/>
      <c r="AO1245" s="703">
        <f>L1245+1</f>
        <v>120</v>
      </c>
      <c r="AP1245" s="703"/>
      <c r="AQ1245" s="703"/>
      <c r="AR1245" s="703"/>
      <c r="AS1245" s="703"/>
      <c r="AT1245" s="703"/>
      <c r="AU1245" s="703"/>
      <c r="AV1245" s="703"/>
      <c r="AW1245" s="703"/>
      <c r="AX1245" s="703"/>
      <c r="AY1245" s="703"/>
      <c r="AZ1245" s="703"/>
      <c r="BA1245" s="703"/>
      <c r="BB1245" s="703"/>
      <c r="BC1245" s="703"/>
      <c r="BD1245" s="703"/>
      <c r="BE1245" s="703"/>
      <c r="BF1245" s="703"/>
      <c r="BG1245" s="704"/>
    </row>
    <row r="1246" spans="2:86" ht="14.55" customHeight="1" x14ac:dyDescent="0.2">
      <c r="B1246" s="679"/>
      <c r="C1246" s="680"/>
      <c r="D1246" s="681"/>
      <c r="E1246" s="720"/>
      <c r="F1246" s="720"/>
      <c r="G1246" s="720"/>
      <c r="H1246" s="668"/>
      <c r="I1246" s="669"/>
      <c r="J1246" s="669"/>
      <c r="K1246" s="670"/>
      <c r="L1246" s="705"/>
      <c r="M1246" s="705"/>
      <c r="N1246" s="705"/>
      <c r="O1246" s="705"/>
      <c r="P1246" s="705"/>
      <c r="Q1246" s="705"/>
      <c r="R1246" s="705"/>
      <c r="S1246" s="705"/>
      <c r="T1246" s="705"/>
      <c r="U1246" s="705"/>
      <c r="V1246" s="705"/>
      <c r="W1246" s="705"/>
      <c r="X1246" s="705"/>
      <c r="Y1246" s="705"/>
      <c r="Z1246" s="705"/>
      <c r="AA1246" s="705"/>
      <c r="AB1246" s="705"/>
      <c r="AC1246" s="705"/>
      <c r="AD1246" s="706"/>
      <c r="AE1246" s="679"/>
      <c r="AF1246" s="680"/>
      <c r="AG1246" s="681"/>
      <c r="AH1246" s="720"/>
      <c r="AI1246" s="720"/>
      <c r="AJ1246" s="720"/>
      <c r="AK1246" s="668"/>
      <c r="AL1246" s="669"/>
      <c r="AM1246" s="669"/>
      <c r="AN1246" s="670"/>
      <c r="AO1246" s="705"/>
      <c r="AP1246" s="705"/>
      <c r="AQ1246" s="705"/>
      <c r="AR1246" s="705"/>
      <c r="AS1246" s="705"/>
      <c r="AT1246" s="705"/>
      <c r="AU1246" s="705"/>
      <c r="AV1246" s="705"/>
      <c r="AW1246" s="705"/>
      <c r="AX1246" s="705"/>
      <c r="AY1246" s="705"/>
      <c r="AZ1246" s="705"/>
      <c r="BA1246" s="705"/>
      <c r="BB1246" s="705"/>
      <c r="BC1246" s="705"/>
      <c r="BD1246" s="705"/>
      <c r="BE1246" s="705"/>
      <c r="BF1246" s="705"/>
      <c r="BG1246" s="706"/>
    </row>
    <row r="1247" spans="2:86" ht="14.55" customHeight="1" x14ac:dyDescent="0.2">
      <c r="B1247" s="679"/>
      <c r="C1247" s="680"/>
      <c r="D1247" s="677" t="s">
        <v>992</v>
      </c>
      <c r="E1247" s="719"/>
      <c r="F1247" s="719"/>
      <c r="G1247" s="719"/>
      <c r="H1247" s="665">
        <f ca="1">OFFSET('(6)定期点検調書'!$D$12,L1245-1,0)</f>
        <v>0</v>
      </c>
      <c r="I1247" s="666"/>
      <c r="J1247" s="666"/>
      <c r="K1247" s="667"/>
      <c r="L1247" s="705"/>
      <c r="M1247" s="705"/>
      <c r="N1247" s="705"/>
      <c r="O1247" s="705"/>
      <c r="P1247" s="705"/>
      <c r="Q1247" s="705"/>
      <c r="R1247" s="705"/>
      <c r="S1247" s="705"/>
      <c r="T1247" s="705"/>
      <c r="U1247" s="705"/>
      <c r="V1247" s="705"/>
      <c r="W1247" s="705"/>
      <c r="X1247" s="705"/>
      <c r="Y1247" s="705"/>
      <c r="Z1247" s="705"/>
      <c r="AA1247" s="705"/>
      <c r="AB1247" s="705"/>
      <c r="AC1247" s="705"/>
      <c r="AD1247" s="706"/>
      <c r="AE1247" s="679"/>
      <c r="AF1247" s="680"/>
      <c r="AG1247" s="677" t="s">
        <v>992</v>
      </c>
      <c r="AH1247" s="719"/>
      <c r="AI1247" s="719"/>
      <c r="AJ1247" s="719"/>
      <c r="AK1247" s="665">
        <f ca="1">OFFSET('(6)定期点検調書'!$D$12,AO1245-1,0)</f>
        <v>0</v>
      </c>
      <c r="AL1247" s="666"/>
      <c r="AM1247" s="666"/>
      <c r="AN1247" s="667"/>
      <c r="AO1247" s="705"/>
      <c r="AP1247" s="705"/>
      <c r="AQ1247" s="705"/>
      <c r="AR1247" s="705"/>
      <c r="AS1247" s="705"/>
      <c r="AT1247" s="705"/>
      <c r="AU1247" s="705"/>
      <c r="AV1247" s="705"/>
      <c r="AW1247" s="705"/>
      <c r="AX1247" s="705"/>
      <c r="AY1247" s="705"/>
      <c r="AZ1247" s="705"/>
      <c r="BA1247" s="705"/>
      <c r="BB1247" s="705"/>
      <c r="BC1247" s="705"/>
      <c r="BD1247" s="705"/>
      <c r="BE1247" s="705"/>
      <c r="BF1247" s="705"/>
      <c r="BG1247" s="706"/>
    </row>
    <row r="1248" spans="2:86" ht="14.55" customHeight="1" x14ac:dyDescent="0.2">
      <c r="B1248" s="681"/>
      <c r="C1248" s="682"/>
      <c r="D1248" s="681"/>
      <c r="E1248" s="720"/>
      <c r="F1248" s="720"/>
      <c r="G1248" s="720"/>
      <c r="H1248" s="668"/>
      <c r="I1248" s="669"/>
      <c r="J1248" s="669"/>
      <c r="K1248" s="670"/>
      <c r="L1248" s="705"/>
      <c r="M1248" s="705"/>
      <c r="N1248" s="705"/>
      <c r="O1248" s="705"/>
      <c r="P1248" s="705"/>
      <c r="Q1248" s="705"/>
      <c r="R1248" s="705"/>
      <c r="S1248" s="705"/>
      <c r="T1248" s="705"/>
      <c r="U1248" s="705"/>
      <c r="V1248" s="705"/>
      <c r="W1248" s="705"/>
      <c r="X1248" s="705"/>
      <c r="Y1248" s="705"/>
      <c r="Z1248" s="705"/>
      <c r="AA1248" s="705"/>
      <c r="AB1248" s="705"/>
      <c r="AC1248" s="705"/>
      <c r="AD1248" s="706"/>
      <c r="AE1248" s="681"/>
      <c r="AF1248" s="682"/>
      <c r="AG1248" s="681"/>
      <c r="AH1248" s="720"/>
      <c r="AI1248" s="720"/>
      <c r="AJ1248" s="720"/>
      <c r="AK1248" s="668"/>
      <c r="AL1248" s="669"/>
      <c r="AM1248" s="669"/>
      <c r="AN1248" s="670"/>
      <c r="AO1248" s="705"/>
      <c r="AP1248" s="705"/>
      <c r="AQ1248" s="705"/>
      <c r="AR1248" s="705"/>
      <c r="AS1248" s="705"/>
      <c r="AT1248" s="705"/>
      <c r="AU1248" s="705"/>
      <c r="AV1248" s="705"/>
      <c r="AW1248" s="705"/>
      <c r="AX1248" s="705"/>
      <c r="AY1248" s="705"/>
      <c r="AZ1248" s="705"/>
      <c r="BA1248" s="705"/>
      <c r="BB1248" s="705"/>
      <c r="BC1248" s="705"/>
      <c r="BD1248" s="705"/>
      <c r="BE1248" s="705"/>
      <c r="BF1248" s="705"/>
      <c r="BG1248" s="706"/>
    </row>
    <row r="1249" spans="2:86" ht="14.55" customHeight="1" x14ac:dyDescent="0.2">
      <c r="B1249" s="677" t="s">
        <v>1238</v>
      </c>
      <c r="C1249" s="678"/>
      <c r="D1249" s="659" t="s">
        <v>993</v>
      </c>
      <c r="E1249" s="660"/>
      <c r="F1249" s="660"/>
      <c r="G1249" s="660"/>
      <c r="H1249" s="671">
        <f ca="1">OFFSET('(6)定期点検調書'!$AA$13,L1245-1,0)</f>
        <v>0</v>
      </c>
      <c r="I1249" s="672"/>
      <c r="J1249" s="672"/>
      <c r="K1249" s="673"/>
      <c r="L1249" s="705"/>
      <c r="M1249" s="705"/>
      <c r="N1249" s="705"/>
      <c r="O1249" s="705"/>
      <c r="P1249" s="705"/>
      <c r="Q1249" s="705"/>
      <c r="R1249" s="705"/>
      <c r="S1249" s="705"/>
      <c r="T1249" s="705"/>
      <c r="U1249" s="705"/>
      <c r="V1249" s="705"/>
      <c r="W1249" s="705"/>
      <c r="X1249" s="705"/>
      <c r="Y1249" s="705"/>
      <c r="Z1249" s="705"/>
      <c r="AA1249" s="705"/>
      <c r="AB1249" s="705"/>
      <c r="AC1249" s="705"/>
      <c r="AD1249" s="706"/>
      <c r="AE1249" s="677" t="s">
        <v>1238</v>
      </c>
      <c r="AF1249" s="678"/>
      <c r="AG1249" s="659" t="s">
        <v>993</v>
      </c>
      <c r="AH1249" s="660"/>
      <c r="AI1249" s="660"/>
      <c r="AJ1249" s="660"/>
      <c r="AK1249" s="671">
        <f ca="1">OFFSET('(6)定期点検調書'!$AA$13,AO1245-1,0)</f>
        <v>0</v>
      </c>
      <c r="AL1249" s="672"/>
      <c r="AM1249" s="672"/>
      <c r="AN1249" s="673"/>
      <c r="AO1249" s="705"/>
      <c r="AP1249" s="705"/>
      <c r="AQ1249" s="705"/>
      <c r="AR1249" s="705"/>
      <c r="AS1249" s="705"/>
      <c r="AT1249" s="705"/>
      <c r="AU1249" s="705"/>
      <c r="AV1249" s="705"/>
      <c r="AW1249" s="705"/>
      <c r="AX1249" s="705"/>
      <c r="AY1249" s="705"/>
      <c r="AZ1249" s="705"/>
      <c r="BA1249" s="705"/>
      <c r="BB1249" s="705"/>
      <c r="BC1249" s="705"/>
      <c r="BD1249" s="705"/>
      <c r="BE1249" s="705"/>
      <c r="BF1249" s="705"/>
      <c r="BG1249" s="706"/>
    </row>
    <row r="1250" spans="2:86" ht="14.55" customHeight="1" x14ac:dyDescent="0.2">
      <c r="B1250" s="679"/>
      <c r="C1250" s="680"/>
      <c r="D1250" s="662"/>
      <c r="E1250" s="663"/>
      <c r="F1250" s="663"/>
      <c r="G1250" s="663"/>
      <c r="H1250" s="674"/>
      <c r="I1250" s="675"/>
      <c r="J1250" s="675"/>
      <c r="K1250" s="676"/>
      <c r="L1250" s="705"/>
      <c r="M1250" s="705"/>
      <c r="N1250" s="705"/>
      <c r="O1250" s="705"/>
      <c r="P1250" s="705"/>
      <c r="Q1250" s="705"/>
      <c r="R1250" s="705"/>
      <c r="S1250" s="705"/>
      <c r="T1250" s="705"/>
      <c r="U1250" s="705"/>
      <c r="V1250" s="705"/>
      <c r="W1250" s="705"/>
      <c r="X1250" s="705"/>
      <c r="Y1250" s="705"/>
      <c r="Z1250" s="705"/>
      <c r="AA1250" s="705"/>
      <c r="AB1250" s="705"/>
      <c r="AC1250" s="705"/>
      <c r="AD1250" s="706"/>
      <c r="AE1250" s="679"/>
      <c r="AF1250" s="680"/>
      <c r="AG1250" s="662"/>
      <c r="AH1250" s="663"/>
      <c r="AI1250" s="663"/>
      <c r="AJ1250" s="663"/>
      <c r="AK1250" s="674"/>
      <c r="AL1250" s="675"/>
      <c r="AM1250" s="675"/>
      <c r="AN1250" s="676"/>
      <c r="AO1250" s="705"/>
      <c r="AP1250" s="705"/>
      <c r="AQ1250" s="705"/>
      <c r="AR1250" s="705"/>
      <c r="AS1250" s="705"/>
      <c r="AT1250" s="705"/>
      <c r="AU1250" s="705"/>
      <c r="AV1250" s="705"/>
      <c r="AW1250" s="705"/>
      <c r="AX1250" s="705"/>
      <c r="AY1250" s="705"/>
      <c r="AZ1250" s="705"/>
      <c r="BA1250" s="705"/>
      <c r="BB1250" s="705"/>
      <c r="BC1250" s="705"/>
      <c r="BD1250" s="705"/>
      <c r="BE1250" s="705"/>
      <c r="BF1250" s="705"/>
      <c r="BG1250" s="706"/>
    </row>
    <row r="1251" spans="2:86" ht="14.55" customHeight="1" x14ac:dyDescent="0.2">
      <c r="B1251" s="679"/>
      <c r="C1251" s="680"/>
      <c r="D1251" s="659" t="s">
        <v>1239</v>
      </c>
      <c r="E1251" s="660"/>
      <c r="F1251" s="660"/>
      <c r="G1251" s="660"/>
      <c r="H1251" s="665">
        <f ca="1">OFFSET('(6)定期点検調書'!$AD$12,L1245-1,0)</f>
        <v>0</v>
      </c>
      <c r="I1251" s="666"/>
      <c r="J1251" s="666"/>
      <c r="K1251" s="667"/>
      <c r="L1251" s="705"/>
      <c r="M1251" s="705"/>
      <c r="N1251" s="705"/>
      <c r="O1251" s="705"/>
      <c r="P1251" s="705"/>
      <c r="Q1251" s="705"/>
      <c r="R1251" s="705"/>
      <c r="S1251" s="705"/>
      <c r="T1251" s="705"/>
      <c r="U1251" s="705"/>
      <c r="V1251" s="705"/>
      <c r="W1251" s="705"/>
      <c r="X1251" s="705"/>
      <c r="Y1251" s="705"/>
      <c r="Z1251" s="705"/>
      <c r="AA1251" s="705"/>
      <c r="AB1251" s="705"/>
      <c r="AC1251" s="705"/>
      <c r="AD1251" s="706"/>
      <c r="AE1251" s="679"/>
      <c r="AF1251" s="680"/>
      <c r="AG1251" s="659" t="s">
        <v>1239</v>
      </c>
      <c r="AH1251" s="660"/>
      <c r="AI1251" s="660"/>
      <c r="AJ1251" s="660"/>
      <c r="AK1251" s="665">
        <f ca="1">OFFSET('(6)定期点検調書'!$AD$12,AO1245-1,0)</f>
        <v>0</v>
      </c>
      <c r="AL1251" s="666"/>
      <c r="AM1251" s="666"/>
      <c r="AN1251" s="667"/>
      <c r="AO1251" s="705"/>
      <c r="AP1251" s="705"/>
      <c r="AQ1251" s="705"/>
      <c r="AR1251" s="705"/>
      <c r="AS1251" s="705"/>
      <c r="AT1251" s="705"/>
      <c r="AU1251" s="705"/>
      <c r="AV1251" s="705"/>
      <c r="AW1251" s="705"/>
      <c r="AX1251" s="705"/>
      <c r="AY1251" s="705"/>
      <c r="AZ1251" s="705"/>
      <c r="BA1251" s="705"/>
      <c r="BB1251" s="705"/>
      <c r="BC1251" s="705"/>
      <c r="BD1251" s="705"/>
      <c r="BE1251" s="705"/>
      <c r="BF1251" s="705"/>
      <c r="BG1251" s="706"/>
    </row>
    <row r="1252" spans="2:86" ht="14.55" customHeight="1" x14ac:dyDescent="0.2">
      <c r="B1252" s="681"/>
      <c r="C1252" s="682"/>
      <c r="D1252" s="662"/>
      <c r="E1252" s="663"/>
      <c r="F1252" s="663"/>
      <c r="G1252" s="663"/>
      <c r="H1252" s="668"/>
      <c r="I1252" s="669"/>
      <c r="J1252" s="669"/>
      <c r="K1252" s="670"/>
      <c r="L1252" s="705"/>
      <c r="M1252" s="705"/>
      <c r="N1252" s="705"/>
      <c r="O1252" s="705"/>
      <c r="P1252" s="705"/>
      <c r="Q1252" s="705"/>
      <c r="R1252" s="705"/>
      <c r="S1252" s="705"/>
      <c r="T1252" s="705"/>
      <c r="U1252" s="705"/>
      <c r="V1252" s="705"/>
      <c r="W1252" s="705"/>
      <c r="X1252" s="705"/>
      <c r="Y1252" s="705"/>
      <c r="Z1252" s="705"/>
      <c r="AA1252" s="705"/>
      <c r="AB1252" s="705"/>
      <c r="AC1252" s="705"/>
      <c r="AD1252" s="706"/>
      <c r="AE1252" s="681"/>
      <c r="AF1252" s="682"/>
      <c r="AG1252" s="662"/>
      <c r="AH1252" s="663"/>
      <c r="AI1252" s="663"/>
      <c r="AJ1252" s="663"/>
      <c r="AK1252" s="668"/>
      <c r="AL1252" s="669"/>
      <c r="AM1252" s="669"/>
      <c r="AN1252" s="670"/>
      <c r="AO1252" s="705"/>
      <c r="AP1252" s="705"/>
      <c r="AQ1252" s="705"/>
      <c r="AR1252" s="705"/>
      <c r="AS1252" s="705"/>
      <c r="AT1252" s="705"/>
      <c r="AU1252" s="705"/>
      <c r="AV1252" s="705"/>
      <c r="AW1252" s="705"/>
      <c r="AX1252" s="705"/>
      <c r="AY1252" s="705"/>
      <c r="AZ1252" s="705"/>
      <c r="BA1252" s="705"/>
      <c r="BB1252" s="705"/>
      <c r="BC1252" s="705"/>
      <c r="BD1252" s="705"/>
      <c r="BE1252" s="705"/>
      <c r="BF1252" s="705"/>
      <c r="BG1252" s="706"/>
    </row>
    <row r="1253" spans="2:86" ht="28.95" customHeight="1" x14ac:dyDescent="0.2">
      <c r="B1253" s="716" t="s">
        <v>995</v>
      </c>
      <c r="C1253" s="717"/>
      <c r="D1253" s="717"/>
      <c r="E1253" s="717"/>
      <c r="F1253" s="717"/>
      <c r="G1253" s="718"/>
      <c r="H1253" s="709">
        <f ca="1">OFFSET('(6)定期点検調書'!$AK$12,L1245-1,0)</f>
        <v>0</v>
      </c>
      <c r="I1253" s="710"/>
      <c r="J1253" s="710"/>
      <c r="K1253" s="711"/>
      <c r="L1253" s="705"/>
      <c r="M1253" s="705"/>
      <c r="N1253" s="705"/>
      <c r="O1253" s="705"/>
      <c r="P1253" s="705"/>
      <c r="Q1253" s="705"/>
      <c r="R1253" s="705"/>
      <c r="S1253" s="705"/>
      <c r="T1253" s="705"/>
      <c r="U1253" s="705"/>
      <c r="V1253" s="705"/>
      <c r="W1253" s="705"/>
      <c r="X1253" s="705"/>
      <c r="Y1253" s="705"/>
      <c r="Z1253" s="705"/>
      <c r="AA1253" s="705"/>
      <c r="AB1253" s="705"/>
      <c r="AC1253" s="705"/>
      <c r="AD1253" s="706"/>
      <c r="AE1253" s="716" t="s">
        <v>995</v>
      </c>
      <c r="AF1253" s="717"/>
      <c r="AG1253" s="717"/>
      <c r="AH1253" s="717"/>
      <c r="AI1253" s="717"/>
      <c r="AJ1253" s="718"/>
      <c r="AK1253" s="709">
        <f ca="1">OFFSET('(6)定期点検調書'!$AK$12,AO1245-1,0)</f>
        <v>0</v>
      </c>
      <c r="AL1253" s="710"/>
      <c r="AM1253" s="710"/>
      <c r="AN1253" s="711"/>
      <c r="AO1253" s="705"/>
      <c r="AP1253" s="705"/>
      <c r="AQ1253" s="705"/>
      <c r="AR1253" s="705"/>
      <c r="AS1253" s="705"/>
      <c r="AT1253" s="705"/>
      <c r="AU1253" s="705"/>
      <c r="AV1253" s="705"/>
      <c r="AW1253" s="705"/>
      <c r="AX1253" s="705"/>
      <c r="AY1253" s="705"/>
      <c r="AZ1253" s="705"/>
      <c r="BA1253" s="705"/>
      <c r="BB1253" s="705"/>
      <c r="BC1253" s="705"/>
      <c r="BD1253" s="705"/>
      <c r="BE1253" s="705"/>
      <c r="BF1253" s="705"/>
      <c r="BG1253" s="706"/>
    </row>
    <row r="1254" spans="2:86" ht="14.55" customHeight="1" x14ac:dyDescent="0.2">
      <c r="B1254" s="677" t="s">
        <v>1240</v>
      </c>
      <c r="C1254" s="661"/>
      <c r="D1254" s="659" t="s">
        <v>994</v>
      </c>
      <c r="E1254" s="660"/>
      <c r="F1254" s="660"/>
      <c r="G1254" s="661"/>
      <c r="H1254" s="699" t="str">
        <f ca="1">OFFSET('(6)定期点検調書'!$BY$12,L1245-1,0)</f>
        <v/>
      </c>
      <c r="I1254" s="700"/>
      <c r="J1254" s="700"/>
      <c r="K1254" s="714"/>
      <c r="L1254" s="705"/>
      <c r="M1254" s="705"/>
      <c r="N1254" s="705"/>
      <c r="O1254" s="705"/>
      <c r="P1254" s="705"/>
      <c r="Q1254" s="705"/>
      <c r="R1254" s="705"/>
      <c r="S1254" s="705"/>
      <c r="T1254" s="705"/>
      <c r="U1254" s="705"/>
      <c r="V1254" s="705"/>
      <c r="W1254" s="705"/>
      <c r="X1254" s="705"/>
      <c r="Y1254" s="705"/>
      <c r="Z1254" s="705"/>
      <c r="AA1254" s="705"/>
      <c r="AB1254" s="705"/>
      <c r="AC1254" s="705"/>
      <c r="AD1254" s="706"/>
      <c r="AE1254" s="677" t="s">
        <v>1240</v>
      </c>
      <c r="AF1254" s="661"/>
      <c r="AG1254" s="659" t="s">
        <v>994</v>
      </c>
      <c r="AH1254" s="660"/>
      <c r="AI1254" s="660"/>
      <c r="AJ1254" s="661"/>
      <c r="AK1254" s="699" t="str">
        <f ca="1">OFFSET('(6)定期点検調書'!$BY$12,AO1245-1,0)</f>
        <v/>
      </c>
      <c r="AL1254" s="700"/>
      <c r="AM1254" s="700"/>
      <c r="AN1254" s="714"/>
      <c r="AO1254" s="705"/>
      <c r="AP1254" s="705"/>
      <c r="AQ1254" s="705"/>
      <c r="AR1254" s="705"/>
      <c r="AS1254" s="705"/>
      <c r="AT1254" s="705"/>
      <c r="AU1254" s="705"/>
      <c r="AV1254" s="705"/>
      <c r="AW1254" s="705"/>
      <c r="AX1254" s="705"/>
      <c r="AY1254" s="705"/>
      <c r="AZ1254" s="705"/>
      <c r="BA1254" s="705"/>
      <c r="BB1254" s="705"/>
      <c r="BC1254" s="705"/>
      <c r="BD1254" s="705"/>
      <c r="BE1254" s="705"/>
      <c r="BF1254" s="705"/>
      <c r="BG1254" s="706"/>
    </row>
    <row r="1255" spans="2:86" ht="14.55" customHeight="1" x14ac:dyDescent="0.2">
      <c r="B1255" s="712"/>
      <c r="C1255" s="713"/>
      <c r="D1255" s="662"/>
      <c r="E1255" s="663"/>
      <c r="F1255" s="663"/>
      <c r="G1255" s="664"/>
      <c r="H1255" s="701"/>
      <c r="I1255" s="702"/>
      <c r="J1255" s="702"/>
      <c r="K1255" s="715"/>
      <c r="L1255" s="705"/>
      <c r="M1255" s="705"/>
      <c r="N1255" s="705"/>
      <c r="O1255" s="705"/>
      <c r="P1255" s="705"/>
      <c r="Q1255" s="705"/>
      <c r="R1255" s="705"/>
      <c r="S1255" s="705"/>
      <c r="T1255" s="705"/>
      <c r="U1255" s="705"/>
      <c r="V1255" s="705"/>
      <c r="W1255" s="705"/>
      <c r="X1255" s="705"/>
      <c r="Y1255" s="705"/>
      <c r="Z1255" s="705"/>
      <c r="AA1255" s="705"/>
      <c r="AB1255" s="705"/>
      <c r="AC1255" s="705"/>
      <c r="AD1255" s="706"/>
      <c r="AE1255" s="712"/>
      <c r="AF1255" s="713"/>
      <c r="AG1255" s="662"/>
      <c r="AH1255" s="663"/>
      <c r="AI1255" s="663"/>
      <c r="AJ1255" s="664"/>
      <c r="AK1255" s="701"/>
      <c r="AL1255" s="702"/>
      <c r="AM1255" s="702"/>
      <c r="AN1255" s="715"/>
      <c r="AO1255" s="705"/>
      <c r="AP1255" s="705"/>
      <c r="AQ1255" s="705"/>
      <c r="AR1255" s="705"/>
      <c r="AS1255" s="705"/>
      <c r="AT1255" s="705"/>
      <c r="AU1255" s="705"/>
      <c r="AV1255" s="705"/>
      <c r="AW1255" s="705"/>
      <c r="AX1255" s="705"/>
      <c r="AY1255" s="705"/>
      <c r="AZ1255" s="705"/>
      <c r="BA1255" s="705"/>
      <c r="BB1255" s="705"/>
      <c r="BC1255" s="705"/>
      <c r="BD1255" s="705"/>
      <c r="BE1255" s="705"/>
      <c r="BF1255" s="705"/>
      <c r="BG1255" s="706"/>
    </row>
    <row r="1256" spans="2:86" ht="14.55" customHeight="1" x14ac:dyDescent="0.2">
      <c r="B1256" s="712"/>
      <c r="C1256" s="713"/>
      <c r="D1256" s="659" t="s">
        <v>1186</v>
      </c>
      <c r="E1256" s="660"/>
      <c r="F1256" s="660"/>
      <c r="G1256" s="661"/>
      <c r="H1256" s="665">
        <f ca="1">OFFSET('(6)定期点検調書'!$BC$12,L1245-1,0)</f>
        <v>0</v>
      </c>
      <c r="I1256" s="666"/>
      <c r="J1256" s="666"/>
      <c r="K1256" s="667"/>
      <c r="L1256" s="705"/>
      <c r="M1256" s="705"/>
      <c r="N1256" s="705"/>
      <c r="O1256" s="705"/>
      <c r="P1256" s="705"/>
      <c r="Q1256" s="705"/>
      <c r="R1256" s="705"/>
      <c r="S1256" s="705"/>
      <c r="T1256" s="705"/>
      <c r="U1256" s="705"/>
      <c r="V1256" s="705"/>
      <c r="W1256" s="705"/>
      <c r="X1256" s="705"/>
      <c r="Y1256" s="705"/>
      <c r="Z1256" s="705"/>
      <c r="AA1256" s="705"/>
      <c r="AB1256" s="705"/>
      <c r="AC1256" s="705"/>
      <c r="AD1256" s="706"/>
      <c r="AE1256" s="712"/>
      <c r="AF1256" s="713"/>
      <c r="AG1256" s="659" t="s">
        <v>1186</v>
      </c>
      <c r="AH1256" s="660"/>
      <c r="AI1256" s="660"/>
      <c r="AJ1256" s="661"/>
      <c r="AK1256" s="665">
        <f ca="1">OFFSET('(6)定期点検調書'!$BC$12,AO1245-1,0)</f>
        <v>0</v>
      </c>
      <c r="AL1256" s="666"/>
      <c r="AM1256" s="666"/>
      <c r="AN1256" s="667"/>
      <c r="AO1256" s="705"/>
      <c r="AP1256" s="705"/>
      <c r="AQ1256" s="705"/>
      <c r="AR1256" s="705"/>
      <c r="AS1256" s="705"/>
      <c r="AT1256" s="705"/>
      <c r="AU1256" s="705"/>
      <c r="AV1256" s="705"/>
      <c r="AW1256" s="705"/>
      <c r="AX1256" s="705"/>
      <c r="AY1256" s="705"/>
      <c r="AZ1256" s="705"/>
      <c r="BA1256" s="705"/>
      <c r="BB1256" s="705"/>
      <c r="BC1256" s="705"/>
      <c r="BD1256" s="705"/>
      <c r="BE1256" s="705"/>
      <c r="BF1256" s="705"/>
      <c r="BG1256" s="706"/>
    </row>
    <row r="1257" spans="2:86" ht="14.55" customHeight="1" x14ac:dyDescent="0.2">
      <c r="B1257" s="712"/>
      <c r="C1257" s="713"/>
      <c r="D1257" s="662"/>
      <c r="E1257" s="663"/>
      <c r="F1257" s="663"/>
      <c r="G1257" s="664"/>
      <c r="H1257" s="668"/>
      <c r="I1257" s="669"/>
      <c r="J1257" s="669"/>
      <c r="K1257" s="670"/>
      <c r="L1257" s="705"/>
      <c r="M1257" s="705"/>
      <c r="N1257" s="705"/>
      <c r="O1257" s="705"/>
      <c r="P1257" s="705"/>
      <c r="Q1257" s="705"/>
      <c r="R1257" s="705"/>
      <c r="S1257" s="705"/>
      <c r="T1257" s="705"/>
      <c r="U1257" s="705"/>
      <c r="V1257" s="705"/>
      <c r="W1257" s="705"/>
      <c r="X1257" s="705"/>
      <c r="Y1257" s="705"/>
      <c r="Z1257" s="705"/>
      <c r="AA1257" s="705"/>
      <c r="AB1257" s="705"/>
      <c r="AC1257" s="705"/>
      <c r="AD1257" s="706"/>
      <c r="AE1257" s="712"/>
      <c r="AF1257" s="713"/>
      <c r="AG1257" s="662"/>
      <c r="AH1257" s="663"/>
      <c r="AI1257" s="663"/>
      <c r="AJ1257" s="664"/>
      <c r="AK1257" s="668"/>
      <c r="AL1257" s="669"/>
      <c r="AM1257" s="669"/>
      <c r="AN1257" s="670"/>
      <c r="AO1257" s="705"/>
      <c r="AP1257" s="705"/>
      <c r="AQ1257" s="705"/>
      <c r="AR1257" s="705"/>
      <c r="AS1257" s="705"/>
      <c r="AT1257" s="705"/>
      <c r="AU1257" s="705"/>
      <c r="AV1257" s="705"/>
      <c r="AW1257" s="705"/>
      <c r="AX1257" s="705"/>
      <c r="AY1257" s="705"/>
      <c r="AZ1257" s="705"/>
      <c r="BA1257" s="705"/>
      <c r="BB1257" s="705"/>
      <c r="BC1257" s="705"/>
      <c r="BD1257" s="705"/>
      <c r="BE1257" s="705"/>
      <c r="BF1257" s="705"/>
      <c r="BG1257" s="706"/>
    </row>
    <row r="1258" spans="2:86" ht="14.55" customHeight="1" x14ac:dyDescent="0.2">
      <c r="B1258" s="712"/>
      <c r="C1258" s="713"/>
      <c r="D1258" s="659" t="s">
        <v>1187</v>
      </c>
      <c r="E1258" s="660"/>
      <c r="F1258" s="660"/>
      <c r="G1258" s="661"/>
      <c r="H1258" s="665">
        <f ca="1">OFFSET('(6)定期点検調書'!$BF$12,L1245-1,0)</f>
        <v>0</v>
      </c>
      <c r="I1258" s="666"/>
      <c r="J1258" s="666"/>
      <c r="K1258" s="667"/>
      <c r="L1258" s="705"/>
      <c r="M1258" s="705"/>
      <c r="N1258" s="705"/>
      <c r="O1258" s="705"/>
      <c r="P1258" s="705"/>
      <c r="Q1258" s="705"/>
      <c r="R1258" s="705"/>
      <c r="S1258" s="705"/>
      <c r="T1258" s="705"/>
      <c r="U1258" s="705"/>
      <c r="V1258" s="705"/>
      <c r="W1258" s="705"/>
      <c r="X1258" s="705"/>
      <c r="Y1258" s="705"/>
      <c r="Z1258" s="705"/>
      <c r="AA1258" s="705"/>
      <c r="AB1258" s="705"/>
      <c r="AC1258" s="705"/>
      <c r="AD1258" s="706"/>
      <c r="AE1258" s="712"/>
      <c r="AF1258" s="713"/>
      <c r="AG1258" s="659" t="s">
        <v>1187</v>
      </c>
      <c r="AH1258" s="660"/>
      <c r="AI1258" s="660"/>
      <c r="AJ1258" s="661"/>
      <c r="AK1258" s="665">
        <f ca="1">OFFSET('(6)定期点検調書'!$BF$12,AO1245-1,0)</f>
        <v>0</v>
      </c>
      <c r="AL1258" s="666"/>
      <c r="AM1258" s="666"/>
      <c r="AN1258" s="667"/>
      <c r="AO1258" s="705"/>
      <c r="AP1258" s="705"/>
      <c r="AQ1258" s="705"/>
      <c r="AR1258" s="705"/>
      <c r="AS1258" s="705"/>
      <c r="AT1258" s="705"/>
      <c r="AU1258" s="705"/>
      <c r="AV1258" s="705"/>
      <c r="AW1258" s="705"/>
      <c r="AX1258" s="705"/>
      <c r="AY1258" s="705"/>
      <c r="AZ1258" s="705"/>
      <c r="BA1258" s="705"/>
      <c r="BB1258" s="705"/>
      <c r="BC1258" s="705"/>
      <c r="BD1258" s="705"/>
      <c r="BE1258" s="705"/>
      <c r="BF1258" s="705"/>
      <c r="BG1258" s="706"/>
    </row>
    <row r="1259" spans="2:86" ht="14.55" customHeight="1" x14ac:dyDescent="0.2">
      <c r="B1259" s="662"/>
      <c r="C1259" s="664"/>
      <c r="D1259" s="662"/>
      <c r="E1259" s="663"/>
      <c r="F1259" s="663"/>
      <c r="G1259" s="664"/>
      <c r="H1259" s="668"/>
      <c r="I1259" s="669"/>
      <c r="J1259" s="669"/>
      <c r="K1259" s="670"/>
      <c r="L1259" s="707"/>
      <c r="M1259" s="707"/>
      <c r="N1259" s="707"/>
      <c r="O1259" s="707"/>
      <c r="P1259" s="707"/>
      <c r="Q1259" s="707"/>
      <c r="R1259" s="707"/>
      <c r="S1259" s="707"/>
      <c r="T1259" s="707"/>
      <c r="U1259" s="707"/>
      <c r="V1259" s="707"/>
      <c r="W1259" s="707"/>
      <c r="X1259" s="707"/>
      <c r="Y1259" s="707"/>
      <c r="Z1259" s="707"/>
      <c r="AA1259" s="707"/>
      <c r="AB1259" s="707"/>
      <c r="AC1259" s="707"/>
      <c r="AD1259" s="708"/>
      <c r="AE1259" s="662"/>
      <c r="AF1259" s="664"/>
      <c r="AG1259" s="662"/>
      <c r="AH1259" s="663"/>
      <c r="AI1259" s="663"/>
      <c r="AJ1259" s="664"/>
      <c r="AK1259" s="668"/>
      <c r="AL1259" s="669"/>
      <c r="AM1259" s="669"/>
      <c r="AN1259" s="670"/>
      <c r="AO1259" s="707"/>
      <c r="AP1259" s="707"/>
      <c r="AQ1259" s="707"/>
      <c r="AR1259" s="707"/>
      <c r="AS1259" s="707"/>
      <c r="AT1259" s="707"/>
      <c r="AU1259" s="707"/>
      <c r="AV1259" s="707"/>
      <c r="AW1259" s="707"/>
      <c r="AX1259" s="707"/>
      <c r="AY1259" s="707"/>
      <c r="AZ1259" s="707"/>
      <c r="BA1259" s="707"/>
      <c r="BB1259" s="707"/>
      <c r="BC1259" s="707"/>
      <c r="BD1259" s="707"/>
      <c r="BE1259" s="707"/>
      <c r="BF1259" s="707"/>
      <c r="BG1259" s="708"/>
    </row>
    <row r="1260" spans="2:86" ht="14.55" customHeight="1" x14ac:dyDescent="0.2">
      <c r="B1260" s="683" t="s">
        <v>1241</v>
      </c>
      <c r="C1260" s="683"/>
      <c r="D1260" s="683"/>
      <c r="E1260" s="683"/>
      <c r="F1260" s="683"/>
      <c r="G1260" s="683"/>
      <c r="H1260" s="699" t="str">
        <f ca="1">IF(OFFSET('(6)定期点検調書'!$AR$12,L1245-1,0)="","",OFFSET('(6)定期点検調書'!$AQ$12,L1245-1,0)&amp;TEXT(OFFSET('(6)定期点検調書'!$AR$12,L1245-1,0),"0.0")&amp;OFFSET('(6)定期点検調書'!$AT$12,L1245-1,0))  &amp;  IF(OFFSET('(6)定期点検調書'!$AV$12,L1245-1,0)="","","／"&amp;OFFSET('(6)定期点検調書'!$AU$12,L1245-1,0)&amp;TEXT(OFFSET('(6)定期点検調書'!$AV$12,L1245-1,0),"0.0")&amp;OFFSET('(6)定期点検調書'!$AX$12,L1245-1,0))  &amp;  IF(OFFSET('(6)定期点検調書'!$AZ$12,L1245-1,0)="","","／"&amp;OFFSET('(6)定期点検調書'!$AY$12,L1245-1,0)&amp;TEXT(OFFSET('(6)定期点検調書'!$AZ$12,L1245-1,0),"0.0")&amp;OFFSET('(6)定期点検調書'!$BB$12,L1245-1,0))</f>
        <v/>
      </c>
      <c r="I1260" s="700"/>
      <c r="J1260" s="700"/>
      <c r="K1260" s="700"/>
      <c r="L1260" s="700"/>
      <c r="M1260" s="700"/>
      <c r="N1260" s="700"/>
      <c r="O1260" s="700"/>
      <c r="P1260" s="685" t="s">
        <v>1243</v>
      </c>
      <c r="Q1260" s="685"/>
      <c r="R1260" s="685"/>
      <c r="S1260" s="685"/>
      <c r="T1260" s="685"/>
      <c r="U1260" s="685"/>
      <c r="V1260" s="685"/>
      <c r="W1260" s="686" t="str">
        <f ca="1">OFFSET('(6)定期点検調書'!$F$12,L1245-1,0)</f>
        <v/>
      </c>
      <c r="X1260" s="687"/>
      <c r="Y1260" s="687"/>
      <c r="Z1260" s="687"/>
      <c r="AA1260" s="687"/>
      <c r="AB1260" s="687"/>
      <c r="AC1260" s="687"/>
      <c r="AD1260" s="688"/>
      <c r="AE1260" s="683" t="s">
        <v>1241</v>
      </c>
      <c r="AF1260" s="683"/>
      <c r="AG1260" s="683"/>
      <c r="AH1260" s="683"/>
      <c r="AI1260" s="683"/>
      <c r="AJ1260" s="683"/>
      <c r="AK1260" s="699" t="str">
        <f ca="1">IF(OFFSET('(6)定期点検調書'!$AR$12,AO1245-1,0)="","",OFFSET('(6)定期点検調書'!$AQ$12,AO1245-1,0)&amp;TEXT(OFFSET('(6)定期点検調書'!$AR$12,AO1245-1,0),"0.0")&amp;OFFSET('(6)定期点検調書'!$AT$12,AO1245-1,0))  &amp;  IF(OFFSET('(6)定期点検調書'!$AV$12,AO1245-1,0)="","","／"&amp;OFFSET('(6)定期点検調書'!$AU$12,AO1245-1,0)&amp;TEXT(OFFSET('(6)定期点検調書'!$AV$12,AO1245-1,0),"0.0")&amp;OFFSET('(6)定期点検調書'!$AX$12,AO1245-1,0))  &amp;  IF(OFFSET('(6)定期点検調書'!$AZ$12,AO1245-1,0)="","","／"&amp;OFFSET('(6)定期点検調書'!$AY$12,AO1245-1,0)&amp;TEXT(OFFSET('(6)定期点検調書'!$AZ$12,AO1245-1,0),"0.0")&amp;OFFSET('(6)定期点検調書'!$BB$12,AO1245-1,0))</f>
        <v/>
      </c>
      <c r="AL1260" s="700"/>
      <c r="AM1260" s="700"/>
      <c r="AN1260" s="700"/>
      <c r="AO1260" s="700"/>
      <c r="AP1260" s="700"/>
      <c r="AQ1260" s="700"/>
      <c r="AR1260" s="700"/>
      <c r="AS1260" s="685" t="s">
        <v>1243</v>
      </c>
      <c r="AT1260" s="685"/>
      <c r="AU1260" s="685"/>
      <c r="AV1260" s="685"/>
      <c r="AW1260" s="685"/>
      <c r="AX1260" s="685"/>
      <c r="AY1260" s="685"/>
      <c r="AZ1260" s="686" t="str">
        <f ca="1">OFFSET('(6)定期点検調書'!$F$12,AO1245-1,0)</f>
        <v/>
      </c>
      <c r="BA1260" s="687"/>
      <c r="BB1260" s="687"/>
      <c r="BC1260" s="687"/>
      <c r="BD1260" s="687"/>
      <c r="BE1260" s="687"/>
      <c r="BF1260" s="687"/>
      <c r="BG1260" s="688"/>
    </row>
    <row r="1261" spans="2:86" ht="14.55" customHeight="1" x14ac:dyDescent="0.2">
      <c r="B1261" s="683"/>
      <c r="C1261" s="683"/>
      <c r="D1261" s="683"/>
      <c r="E1261" s="683"/>
      <c r="F1261" s="683"/>
      <c r="G1261" s="683"/>
      <c r="H1261" s="701"/>
      <c r="I1261" s="702"/>
      <c r="J1261" s="702"/>
      <c r="K1261" s="702"/>
      <c r="L1261" s="702"/>
      <c r="M1261" s="702"/>
      <c r="N1261" s="702"/>
      <c r="O1261" s="702"/>
      <c r="P1261" s="685"/>
      <c r="Q1261" s="685"/>
      <c r="R1261" s="685"/>
      <c r="S1261" s="685"/>
      <c r="T1261" s="685"/>
      <c r="U1261" s="685"/>
      <c r="V1261" s="685"/>
      <c r="W1261" s="689"/>
      <c r="X1261" s="690"/>
      <c r="Y1261" s="690"/>
      <c r="Z1261" s="690"/>
      <c r="AA1261" s="690"/>
      <c r="AB1261" s="690"/>
      <c r="AC1261" s="690"/>
      <c r="AD1261" s="691"/>
      <c r="AE1261" s="683"/>
      <c r="AF1261" s="683"/>
      <c r="AG1261" s="683"/>
      <c r="AH1261" s="683"/>
      <c r="AI1261" s="683"/>
      <c r="AJ1261" s="683"/>
      <c r="AK1261" s="701"/>
      <c r="AL1261" s="702"/>
      <c r="AM1261" s="702"/>
      <c r="AN1261" s="702"/>
      <c r="AO1261" s="702"/>
      <c r="AP1261" s="702"/>
      <c r="AQ1261" s="702"/>
      <c r="AR1261" s="702"/>
      <c r="AS1261" s="685"/>
      <c r="AT1261" s="685"/>
      <c r="AU1261" s="685"/>
      <c r="AV1261" s="685"/>
      <c r="AW1261" s="685"/>
      <c r="AX1261" s="685"/>
      <c r="AY1261" s="685"/>
      <c r="AZ1261" s="689"/>
      <c r="BA1261" s="690"/>
      <c r="BB1261" s="690"/>
      <c r="BC1261" s="690"/>
      <c r="BD1261" s="690"/>
      <c r="BE1261" s="690"/>
      <c r="BF1261" s="690"/>
      <c r="BG1261" s="691"/>
    </row>
    <row r="1262" spans="2:86" ht="14.55" customHeight="1" x14ac:dyDescent="0.2">
      <c r="B1262" s="659" t="s">
        <v>1242</v>
      </c>
      <c r="C1262" s="660"/>
      <c r="D1262" s="660"/>
      <c r="E1262" s="660"/>
      <c r="F1262" s="660"/>
      <c r="G1262" s="661"/>
      <c r="H1262" s="671" t="str">
        <f ca="1">IF(OFFSET('(6)定期点検調書'!$BL$12,L1245-1,0)="","",VLOOKUP(OFFSET('(6)定期点検調書'!$BL$12,L1245-1,0),ﾃﾞｰﾀ一覧!$AY$4:$BB$16,2,FALSE))  &amp;  IF(OFFSET('(6)定期点検調書'!$BC$12,L1245-1,0)="","","／"&amp;VLOOKUP(OFFSET('(6)定期点検調書'!$BC$12,L1245-1,0),ﾃﾞｰﾀ一覧!$AY$4:$BB$16,2,FALSE))  &amp;  IF(OFFSET('(6)定期点検調書'!$BD$12,L1245-1,0)="","","／"&amp;VLOOKUP(OFFSET('(6)定期点検調書'!$BD$12,L1245-1,0),ﾃﾞｰﾀ一覧!$AY$4:$BB$16,2,FALSE))</f>
        <v/>
      </c>
      <c r="I1262" s="672"/>
      <c r="J1262" s="672"/>
      <c r="K1262" s="672"/>
      <c r="L1262" s="672"/>
      <c r="M1262" s="672"/>
      <c r="N1262" s="672"/>
      <c r="O1262" s="672"/>
      <c r="P1262" s="692" t="s">
        <v>996</v>
      </c>
      <c r="Q1262" s="692"/>
      <c r="R1262" s="692"/>
      <c r="S1262" s="692"/>
      <c r="T1262" s="692"/>
      <c r="U1262" s="692"/>
      <c r="V1262" s="692"/>
      <c r="W1262" s="693"/>
      <c r="X1262" s="694"/>
      <c r="Y1262" s="694"/>
      <c r="Z1262" s="694"/>
      <c r="AA1262" s="694"/>
      <c r="AB1262" s="694"/>
      <c r="AC1262" s="694"/>
      <c r="AD1262" s="695"/>
      <c r="AE1262" s="659" t="s">
        <v>1242</v>
      </c>
      <c r="AF1262" s="660"/>
      <c r="AG1262" s="660"/>
      <c r="AH1262" s="660"/>
      <c r="AI1262" s="660"/>
      <c r="AJ1262" s="661"/>
      <c r="AK1262" s="671" t="str">
        <f ca="1">IF(OFFSET('(6)定期点検調書'!$BL$12,AO1245-1,0)="","",VLOOKUP(OFFSET('(6)定期点検調書'!$BL$12,AO1245-1,0),ﾃﾞｰﾀ一覧!$AY$4:$BB$16,2,FALSE))  &amp;  IF(OFFSET('(6)定期点検調書'!$BC$12,AO1245-1,0)="","","／"&amp;VLOOKUP(OFFSET('(6)定期点検調書'!$BC$12,AO1245-1,0),ﾃﾞｰﾀ一覧!$AY$4:$BB$16,2,FALSE))  &amp;  IF(OFFSET('(6)定期点検調書'!$BD$12,AO1245-1,0)="","","／"&amp;VLOOKUP(OFFSET('(6)定期点検調書'!$BD$12,AO1245-1,0),ﾃﾞｰﾀ一覧!$AY$4:$BB$16,2,FALSE))</f>
        <v/>
      </c>
      <c r="AL1262" s="672"/>
      <c r="AM1262" s="672"/>
      <c r="AN1262" s="672"/>
      <c r="AO1262" s="672"/>
      <c r="AP1262" s="672"/>
      <c r="AQ1262" s="672"/>
      <c r="AR1262" s="672"/>
      <c r="AS1262" s="692" t="s">
        <v>996</v>
      </c>
      <c r="AT1262" s="692"/>
      <c r="AU1262" s="692"/>
      <c r="AV1262" s="692"/>
      <c r="AW1262" s="692"/>
      <c r="AX1262" s="692"/>
      <c r="AY1262" s="692"/>
      <c r="AZ1262" s="693"/>
      <c r="BA1262" s="694"/>
      <c r="BB1262" s="694"/>
      <c r="BC1262" s="694"/>
      <c r="BD1262" s="694"/>
      <c r="BE1262" s="694"/>
      <c r="BF1262" s="694"/>
      <c r="BG1262" s="695"/>
    </row>
    <row r="1263" spans="2:86" ht="14.55" customHeight="1" x14ac:dyDescent="0.2">
      <c r="B1263" s="662"/>
      <c r="C1263" s="663"/>
      <c r="D1263" s="663"/>
      <c r="E1263" s="663"/>
      <c r="F1263" s="663"/>
      <c r="G1263" s="664"/>
      <c r="H1263" s="674"/>
      <c r="I1263" s="675"/>
      <c r="J1263" s="675"/>
      <c r="K1263" s="675"/>
      <c r="L1263" s="675"/>
      <c r="M1263" s="675"/>
      <c r="N1263" s="675"/>
      <c r="O1263" s="675"/>
      <c r="P1263" s="692"/>
      <c r="Q1263" s="692"/>
      <c r="R1263" s="692"/>
      <c r="S1263" s="692"/>
      <c r="T1263" s="692"/>
      <c r="U1263" s="692"/>
      <c r="V1263" s="692"/>
      <c r="W1263" s="696"/>
      <c r="X1263" s="697"/>
      <c r="Y1263" s="697"/>
      <c r="Z1263" s="697"/>
      <c r="AA1263" s="697"/>
      <c r="AB1263" s="697"/>
      <c r="AC1263" s="697"/>
      <c r="AD1263" s="698"/>
      <c r="AE1263" s="662"/>
      <c r="AF1263" s="663"/>
      <c r="AG1263" s="663"/>
      <c r="AH1263" s="663"/>
      <c r="AI1263" s="663"/>
      <c r="AJ1263" s="664"/>
      <c r="AK1263" s="674"/>
      <c r="AL1263" s="675"/>
      <c r="AM1263" s="675"/>
      <c r="AN1263" s="675"/>
      <c r="AO1263" s="675"/>
      <c r="AP1263" s="675"/>
      <c r="AQ1263" s="675"/>
      <c r="AR1263" s="675"/>
      <c r="AS1263" s="692"/>
      <c r="AT1263" s="692"/>
      <c r="AU1263" s="692"/>
      <c r="AV1263" s="692"/>
      <c r="AW1263" s="692"/>
      <c r="AX1263" s="692"/>
      <c r="AY1263" s="692"/>
      <c r="AZ1263" s="696"/>
      <c r="BA1263" s="697"/>
      <c r="BB1263" s="697"/>
      <c r="BC1263" s="697"/>
      <c r="BD1263" s="697"/>
      <c r="BE1263" s="697"/>
      <c r="BF1263" s="697"/>
      <c r="BG1263" s="698"/>
    </row>
    <row r="1264" spans="2:86" ht="19.5" customHeight="1" x14ac:dyDescent="0.2">
      <c r="B1264" s="683" t="s">
        <v>79</v>
      </c>
      <c r="C1264" s="683"/>
      <c r="D1264" s="683"/>
      <c r="E1264" s="683"/>
      <c r="F1264" s="683"/>
      <c r="G1264" s="683"/>
      <c r="H1264" s="684">
        <f ca="1">OFFSET('(6)定期点検調書'!$CA$12,L1245-1,0)</f>
        <v>0</v>
      </c>
      <c r="I1264" s="684"/>
      <c r="J1264" s="684"/>
      <c r="K1264" s="684"/>
      <c r="L1264" s="684"/>
      <c r="M1264" s="684"/>
      <c r="N1264" s="684"/>
      <c r="O1264" s="684"/>
      <c r="P1264" s="684"/>
      <c r="Q1264" s="684"/>
      <c r="R1264" s="684"/>
      <c r="S1264" s="684"/>
      <c r="T1264" s="684"/>
      <c r="U1264" s="684"/>
      <c r="V1264" s="684"/>
      <c r="W1264" s="684"/>
      <c r="X1264" s="684"/>
      <c r="Y1264" s="684"/>
      <c r="Z1264" s="684"/>
      <c r="AA1264" s="684"/>
      <c r="AB1264" s="684"/>
      <c r="AC1264" s="684"/>
      <c r="AD1264" s="684"/>
      <c r="AE1264" s="683" t="s">
        <v>79</v>
      </c>
      <c r="AF1264" s="683"/>
      <c r="AG1264" s="683"/>
      <c r="AH1264" s="683"/>
      <c r="AI1264" s="683"/>
      <c r="AJ1264" s="683"/>
      <c r="AK1264" s="684">
        <f ca="1">OFFSET('(6)定期点検調書'!$CA$12,AO1245-1,0)</f>
        <v>0</v>
      </c>
      <c r="AL1264" s="684"/>
      <c r="AM1264" s="684"/>
      <c r="AN1264" s="684"/>
      <c r="AO1264" s="684"/>
      <c r="AP1264" s="684"/>
      <c r="AQ1264" s="684"/>
      <c r="AR1264" s="684"/>
      <c r="AS1264" s="684"/>
      <c r="AT1264" s="684"/>
      <c r="AU1264" s="684"/>
      <c r="AV1264" s="684"/>
      <c r="AW1264" s="684"/>
      <c r="AX1264" s="684"/>
      <c r="AY1264" s="684"/>
      <c r="AZ1264" s="684"/>
      <c r="BA1264" s="684"/>
      <c r="BB1264" s="684"/>
      <c r="BC1264" s="684"/>
      <c r="BD1264" s="684"/>
      <c r="BE1264" s="684"/>
      <c r="BF1264" s="684"/>
      <c r="BG1264" s="684"/>
      <c r="CH1264" s="473"/>
    </row>
    <row r="1265" spans="2:59" ht="19.5" customHeight="1" x14ac:dyDescent="0.2">
      <c r="B1265" s="683"/>
      <c r="C1265" s="683"/>
      <c r="D1265" s="683"/>
      <c r="E1265" s="683"/>
      <c r="F1265" s="683"/>
      <c r="G1265" s="683"/>
      <c r="H1265" s="684"/>
      <c r="I1265" s="684"/>
      <c r="J1265" s="684"/>
      <c r="K1265" s="684"/>
      <c r="L1265" s="684"/>
      <c r="M1265" s="684"/>
      <c r="N1265" s="684"/>
      <c r="O1265" s="684"/>
      <c r="P1265" s="684"/>
      <c r="Q1265" s="684"/>
      <c r="R1265" s="684"/>
      <c r="S1265" s="684"/>
      <c r="T1265" s="684"/>
      <c r="U1265" s="684"/>
      <c r="V1265" s="684"/>
      <c r="W1265" s="684"/>
      <c r="X1265" s="684"/>
      <c r="Y1265" s="684"/>
      <c r="Z1265" s="684"/>
      <c r="AA1265" s="684"/>
      <c r="AB1265" s="684"/>
      <c r="AC1265" s="684"/>
      <c r="AD1265" s="684"/>
      <c r="AE1265" s="683"/>
      <c r="AF1265" s="683"/>
      <c r="AG1265" s="683"/>
      <c r="AH1265" s="683"/>
      <c r="AI1265" s="683"/>
      <c r="AJ1265" s="683"/>
      <c r="AK1265" s="684"/>
      <c r="AL1265" s="684"/>
      <c r="AM1265" s="684"/>
      <c r="AN1265" s="684"/>
      <c r="AO1265" s="684"/>
      <c r="AP1265" s="684"/>
      <c r="AQ1265" s="684"/>
      <c r="AR1265" s="684"/>
      <c r="AS1265" s="684"/>
      <c r="AT1265" s="684"/>
      <c r="AU1265" s="684"/>
      <c r="AV1265" s="684"/>
      <c r="AW1265" s="684"/>
      <c r="AX1265" s="684"/>
      <c r="AY1265" s="684"/>
      <c r="AZ1265" s="684"/>
      <c r="BA1265" s="684"/>
      <c r="BB1265" s="684"/>
      <c r="BC1265" s="684"/>
      <c r="BD1265" s="684"/>
      <c r="BE1265" s="684"/>
      <c r="BF1265" s="684"/>
      <c r="BG1265" s="684"/>
    </row>
    <row r="1266" spans="2:59" ht="14.55" customHeight="1" x14ac:dyDescent="0.2">
      <c r="B1266" s="677" t="s">
        <v>1038</v>
      </c>
      <c r="C1266" s="678"/>
      <c r="D1266" s="677" t="s">
        <v>1237</v>
      </c>
      <c r="E1266" s="719"/>
      <c r="F1266" s="719"/>
      <c r="G1266" s="719"/>
      <c r="H1266" s="665">
        <f ca="1">OFFSET('(6)定期点検調書'!$B$12,L1266-1,0)</f>
        <v>0</v>
      </c>
      <c r="I1266" s="666"/>
      <c r="J1266" s="666"/>
      <c r="K1266" s="667"/>
      <c r="L1266" s="703">
        <f>AO1245+1</f>
        <v>121</v>
      </c>
      <c r="M1266" s="703"/>
      <c r="N1266" s="703"/>
      <c r="O1266" s="703"/>
      <c r="P1266" s="703"/>
      <c r="Q1266" s="703"/>
      <c r="R1266" s="703"/>
      <c r="S1266" s="703"/>
      <c r="T1266" s="703"/>
      <c r="U1266" s="703"/>
      <c r="V1266" s="703"/>
      <c r="W1266" s="703"/>
      <c r="X1266" s="703"/>
      <c r="Y1266" s="703"/>
      <c r="Z1266" s="703"/>
      <c r="AA1266" s="703"/>
      <c r="AB1266" s="703"/>
      <c r="AC1266" s="703"/>
      <c r="AD1266" s="704"/>
      <c r="AE1266" s="677" t="s">
        <v>1038</v>
      </c>
      <c r="AF1266" s="678"/>
      <c r="AG1266" s="677" t="s">
        <v>1237</v>
      </c>
      <c r="AH1266" s="719"/>
      <c r="AI1266" s="719"/>
      <c r="AJ1266" s="719"/>
      <c r="AK1266" s="665">
        <f ca="1">OFFSET('(6)定期点検調書'!$B$12,AO1266-1,0)</f>
        <v>0</v>
      </c>
      <c r="AL1266" s="666"/>
      <c r="AM1266" s="666"/>
      <c r="AN1266" s="667"/>
      <c r="AO1266" s="703">
        <f>L1266+1</f>
        <v>122</v>
      </c>
      <c r="AP1266" s="703"/>
      <c r="AQ1266" s="703"/>
      <c r="AR1266" s="703"/>
      <c r="AS1266" s="703"/>
      <c r="AT1266" s="703"/>
      <c r="AU1266" s="703"/>
      <c r="AV1266" s="703"/>
      <c r="AW1266" s="703"/>
      <c r="AX1266" s="703"/>
      <c r="AY1266" s="703"/>
      <c r="AZ1266" s="703"/>
      <c r="BA1266" s="703"/>
      <c r="BB1266" s="703"/>
      <c r="BC1266" s="703"/>
      <c r="BD1266" s="703"/>
      <c r="BE1266" s="703"/>
      <c r="BF1266" s="703"/>
      <c r="BG1266" s="704"/>
    </row>
    <row r="1267" spans="2:59" ht="14.55" customHeight="1" x14ac:dyDescent="0.2">
      <c r="B1267" s="679"/>
      <c r="C1267" s="680"/>
      <c r="D1267" s="681"/>
      <c r="E1267" s="720"/>
      <c r="F1267" s="720"/>
      <c r="G1267" s="720"/>
      <c r="H1267" s="668"/>
      <c r="I1267" s="669"/>
      <c r="J1267" s="669"/>
      <c r="K1267" s="670"/>
      <c r="L1267" s="705"/>
      <c r="M1267" s="705"/>
      <c r="N1267" s="705"/>
      <c r="O1267" s="705"/>
      <c r="P1267" s="705"/>
      <c r="Q1267" s="705"/>
      <c r="R1267" s="705"/>
      <c r="S1267" s="705"/>
      <c r="T1267" s="705"/>
      <c r="U1267" s="705"/>
      <c r="V1267" s="705"/>
      <c r="W1267" s="705"/>
      <c r="X1267" s="705"/>
      <c r="Y1267" s="705"/>
      <c r="Z1267" s="705"/>
      <c r="AA1267" s="705"/>
      <c r="AB1267" s="705"/>
      <c r="AC1267" s="705"/>
      <c r="AD1267" s="706"/>
      <c r="AE1267" s="679"/>
      <c r="AF1267" s="680"/>
      <c r="AG1267" s="681"/>
      <c r="AH1267" s="720"/>
      <c r="AI1267" s="720"/>
      <c r="AJ1267" s="720"/>
      <c r="AK1267" s="668"/>
      <c r="AL1267" s="669"/>
      <c r="AM1267" s="669"/>
      <c r="AN1267" s="670"/>
      <c r="AO1267" s="705"/>
      <c r="AP1267" s="705"/>
      <c r="AQ1267" s="705"/>
      <c r="AR1267" s="705"/>
      <c r="AS1267" s="705"/>
      <c r="AT1267" s="705"/>
      <c r="AU1267" s="705"/>
      <c r="AV1267" s="705"/>
      <c r="AW1267" s="705"/>
      <c r="AX1267" s="705"/>
      <c r="AY1267" s="705"/>
      <c r="AZ1267" s="705"/>
      <c r="BA1267" s="705"/>
      <c r="BB1267" s="705"/>
      <c r="BC1267" s="705"/>
      <c r="BD1267" s="705"/>
      <c r="BE1267" s="705"/>
      <c r="BF1267" s="705"/>
      <c r="BG1267" s="706"/>
    </row>
    <row r="1268" spans="2:59" ht="14.55" customHeight="1" x14ac:dyDescent="0.2">
      <c r="B1268" s="679"/>
      <c r="C1268" s="680"/>
      <c r="D1268" s="677" t="s">
        <v>992</v>
      </c>
      <c r="E1268" s="719"/>
      <c r="F1268" s="719"/>
      <c r="G1268" s="719"/>
      <c r="H1268" s="665">
        <f ca="1">OFFSET('(6)定期点検調書'!$D$12,L1266-1,0)</f>
        <v>0</v>
      </c>
      <c r="I1268" s="666"/>
      <c r="J1268" s="666"/>
      <c r="K1268" s="667"/>
      <c r="L1268" s="705"/>
      <c r="M1268" s="705"/>
      <c r="N1268" s="705"/>
      <c r="O1268" s="705"/>
      <c r="P1268" s="705"/>
      <c r="Q1268" s="705"/>
      <c r="R1268" s="705"/>
      <c r="S1268" s="705"/>
      <c r="T1268" s="705"/>
      <c r="U1268" s="705"/>
      <c r="V1268" s="705"/>
      <c r="W1268" s="705"/>
      <c r="X1268" s="705"/>
      <c r="Y1268" s="705"/>
      <c r="Z1268" s="705"/>
      <c r="AA1268" s="705"/>
      <c r="AB1268" s="705"/>
      <c r="AC1268" s="705"/>
      <c r="AD1268" s="706"/>
      <c r="AE1268" s="679"/>
      <c r="AF1268" s="680"/>
      <c r="AG1268" s="677" t="s">
        <v>992</v>
      </c>
      <c r="AH1268" s="719"/>
      <c r="AI1268" s="719"/>
      <c r="AJ1268" s="719"/>
      <c r="AK1268" s="665">
        <f ca="1">OFFSET('(6)定期点検調書'!$D$12,AO1266-1,0)</f>
        <v>0</v>
      </c>
      <c r="AL1268" s="666"/>
      <c r="AM1268" s="666"/>
      <c r="AN1268" s="667"/>
      <c r="AO1268" s="705"/>
      <c r="AP1268" s="705"/>
      <c r="AQ1268" s="705"/>
      <c r="AR1268" s="705"/>
      <c r="AS1268" s="705"/>
      <c r="AT1268" s="705"/>
      <c r="AU1268" s="705"/>
      <c r="AV1268" s="705"/>
      <c r="AW1268" s="705"/>
      <c r="AX1268" s="705"/>
      <c r="AY1268" s="705"/>
      <c r="AZ1268" s="705"/>
      <c r="BA1268" s="705"/>
      <c r="BB1268" s="705"/>
      <c r="BC1268" s="705"/>
      <c r="BD1268" s="705"/>
      <c r="BE1268" s="705"/>
      <c r="BF1268" s="705"/>
      <c r="BG1268" s="706"/>
    </row>
    <row r="1269" spans="2:59" ht="14.55" customHeight="1" x14ac:dyDescent="0.2">
      <c r="B1269" s="681"/>
      <c r="C1269" s="682"/>
      <c r="D1269" s="681"/>
      <c r="E1269" s="720"/>
      <c r="F1269" s="720"/>
      <c r="G1269" s="720"/>
      <c r="H1269" s="668"/>
      <c r="I1269" s="669"/>
      <c r="J1269" s="669"/>
      <c r="K1269" s="670"/>
      <c r="L1269" s="705"/>
      <c r="M1269" s="705"/>
      <c r="N1269" s="705"/>
      <c r="O1269" s="705"/>
      <c r="P1269" s="705"/>
      <c r="Q1269" s="705"/>
      <c r="R1269" s="705"/>
      <c r="S1269" s="705"/>
      <c r="T1269" s="705"/>
      <c r="U1269" s="705"/>
      <c r="V1269" s="705"/>
      <c r="W1269" s="705"/>
      <c r="X1269" s="705"/>
      <c r="Y1269" s="705"/>
      <c r="Z1269" s="705"/>
      <c r="AA1269" s="705"/>
      <c r="AB1269" s="705"/>
      <c r="AC1269" s="705"/>
      <c r="AD1269" s="706"/>
      <c r="AE1269" s="681"/>
      <c r="AF1269" s="682"/>
      <c r="AG1269" s="681"/>
      <c r="AH1269" s="720"/>
      <c r="AI1269" s="720"/>
      <c r="AJ1269" s="720"/>
      <c r="AK1269" s="668"/>
      <c r="AL1269" s="669"/>
      <c r="AM1269" s="669"/>
      <c r="AN1269" s="670"/>
      <c r="AO1269" s="705"/>
      <c r="AP1269" s="705"/>
      <c r="AQ1269" s="705"/>
      <c r="AR1269" s="705"/>
      <c r="AS1269" s="705"/>
      <c r="AT1269" s="705"/>
      <c r="AU1269" s="705"/>
      <c r="AV1269" s="705"/>
      <c r="AW1269" s="705"/>
      <c r="AX1269" s="705"/>
      <c r="AY1269" s="705"/>
      <c r="AZ1269" s="705"/>
      <c r="BA1269" s="705"/>
      <c r="BB1269" s="705"/>
      <c r="BC1269" s="705"/>
      <c r="BD1269" s="705"/>
      <c r="BE1269" s="705"/>
      <c r="BF1269" s="705"/>
      <c r="BG1269" s="706"/>
    </row>
    <row r="1270" spans="2:59" ht="14.55" customHeight="1" x14ac:dyDescent="0.2">
      <c r="B1270" s="677" t="s">
        <v>1238</v>
      </c>
      <c r="C1270" s="678"/>
      <c r="D1270" s="659" t="s">
        <v>993</v>
      </c>
      <c r="E1270" s="660"/>
      <c r="F1270" s="660"/>
      <c r="G1270" s="660"/>
      <c r="H1270" s="671">
        <f ca="1">OFFSET('(6)定期点検調書'!$AA$13,L1266-1,0)</f>
        <v>0</v>
      </c>
      <c r="I1270" s="672"/>
      <c r="J1270" s="672"/>
      <c r="K1270" s="673"/>
      <c r="L1270" s="705"/>
      <c r="M1270" s="705"/>
      <c r="N1270" s="705"/>
      <c r="O1270" s="705"/>
      <c r="P1270" s="705"/>
      <c r="Q1270" s="705"/>
      <c r="R1270" s="705"/>
      <c r="S1270" s="705"/>
      <c r="T1270" s="705"/>
      <c r="U1270" s="705"/>
      <c r="V1270" s="705"/>
      <c r="W1270" s="705"/>
      <c r="X1270" s="705"/>
      <c r="Y1270" s="705"/>
      <c r="Z1270" s="705"/>
      <c r="AA1270" s="705"/>
      <c r="AB1270" s="705"/>
      <c r="AC1270" s="705"/>
      <c r="AD1270" s="706"/>
      <c r="AE1270" s="677" t="s">
        <v>1238</v>
      </c>
      <c r="AF1270" s="678"/>
      <c r="AG1270" s="659" t="s">
        <v>993</v>
      </c>
      <c r="AH1270" s="660"/>
      <c r="AI1270" s="660"/>
      <c r="AJ1270" s="660"/>
      <c r="AK1270" s="671">
        <f ca="1">OFFSET('(6)定期点検調書'!$AA$13,AO1266-1,0)</f>
        <v>0</v>
      </c>
      <c r="AL1270" s="672"/>
      <c r="AM1270" s="672"/>
      <c r="AN1270" s="673"/>
      <c r="AO1270" s="705"/>
      <c r="AP1270" s="705"/>
      <c r="AQ1270" s="705"/>
      <c r="AR1270" s="705"/>
      <c r="AS1270" s="705"/>
      <c r="AT1270" s="705"/>
      <c r="AU1270" s="705"/>
      <c r="AV1270" s="705"/>
      <c r="AW1270" s="705"/>
      <c r="AX1270" s="705"/>
      <c r="AY1270" s="705"/>
      <c r="AZ1270" s="705"/>
      <c r="BA1270" s="705"/>
      <c r="BB1270" s="705"/>
      <c r="BC1270" s="705"/>
      <c r="BD1270" s="705"/>
      <c r="BE1270" s="705"/>
      <c r="BF1270" s="705"/>
      <c r="BG1270" s="706"/>
    </row>
    <row r="1271" spans="2:59" ht="14.55" customHeight="1" x14ac:dyDescent="0.2">
      <c r="B1271" s="679"/>
      <c r="C1271" s="680"/>
      <c r="D1271" s="662"/>
      <c r="E1271" s="663"/>
      <c r="F1271" s="663"/>
      <c r="G1271" s="663"/>
      <c r="H1271" s="674"/>
      <c r="I1271" s="675"/>
      <c r="J1271" s="675"/>
      <c r="K1271" s="676"/>
      <c r="L1271" s="705"/>
      <c r="M1271" s="705"/>
      <c r="N1271" s="705"/>
      <c r="O1271" s="705"/>
      <c r="P1271" s="705"/>
      <c r="Q1271" s="705"/>
      <c r="R1271" s="705"/>
      <c r="S1271" s="705"/>
      <c r="T1271" s="705"/>
      <c r="U1271" s="705"/>
      <c r="V1271" s="705"/>
      <c r="W1271" s="705"/>
      <c r="X1271" s="705"/>
      <c r="Y1271" s="705"/>
      <c r="Z1271" s="705"/>
      <c r="AA1271" s="705"/>
      <c r="AB1271" s="705"/>
      <c r="AC1271" s="705"/>
      <c r="AD1271" s="706"/>
      <c r="AE1271" s="679"/>
      <c r="AF1271" s="680"/>
      <c r="AG1271" s="662"/>
      <c r="AH1271" s="663"/>
      <c r="AI1271" s="663"/>
      <c r="AJ1271" s="663"/>
      <c r="AK1271" s="674"/>
      <c r="AL1271" s="675"/>
      <c r="AM1271" s="675"/>
      <c r="AN1271" s="676"/>
      <c r="AO1271" s="705"/>
      <c r="AP1271" s="705"/>
      <c r="AQ1271" s="705"/>
      <c r="AR1271" s="705"/>
      <c r="AS1271" s="705"/>
      <c r="AT1271" s="705"/>
      <c r="AU1271" s="705"/>
      <c r="AV1271" s="705"/>
      <c r="AW1271" s="705"/>
      <c r="AX1271" s="705"/>
      <c r="AY1271" s="705"/>
      <c r="AZ1271" s="705"/>
      <c r="BA1271" s="705"/>
      <c r="BB1271" s="705"/>
      <c r="BC1271" s="705"/>
      <c r="BD1271" s="705"/>
      <c r="BE1271" s="705"/>
      <c r="BF1271" s="705"/>
      <c r="BG1271" s="706"/>
    </row>
    <row r="1272" spans="2:59" ht="14.55" customHeight="1" x14ac:dyDescent="0.2">
      <c r="B1272" s="679"/>
      <c r="C1272" s="680"/>
      <c r="D1272" s="659" t="s">
        <v>1239</v>
      </c>
      <c r="E1272" s="660"/>
      <c r="F1272" s="660"/>
      <c r="G1272" s="660"/>
      <c r="H1272" s="665">
        <f ca="1">OFFSET('(6)定期点検調書'!$AD$12,L1266-1,0)</f>
        <v>0</v>
      </c>
      <c r="I1272" s="666"/>
      <c r="J1272" s="666"/>
      <c r="K1272" s="667"/>
      <c r="L1272" s="705"/>
      <c r="M1272" s="705"/>
      <c r="N1272" s="705"/>
      <c r="O1272" s="705"/>
      <c r="P1272" s="705"/>
      <c r="Q1272" s="705"/>
      <c r="R1272" s="705"/>
      <c r="S1272" s="705"/>
      <c r="T1272" s="705"/>
      <c r="U1272" s="705"/>
      <c r="V1272" s="705"/>
      <c r="W1272" s="705"/>
      <c r="X1272" s="705"/>
      <c r="Y1272" s="705"/>
      <c r="Z1272" s="705"/>
      <c r="AA1272" s="705"/>
      <c r="AB1272" s="705"/>
      <c r="AC1272" s="705"/>
      <c r="AD1272" s="706"/>
      <c r="AE1272" s="679"/>
      <c r="AF1272" s="680"/>
      <c r="AG1272" s="659" t="s">
        <v>1239</v>
      </c>
      <c r="AH1272" s="660"/>
      <c r="AI1272" s="660"/>
      <c r="AJ1272" s="660"/>
      <c r="AK1272" s="665">
        <f ca="1">OFFSET('(6)定期点検調書'!$AD$12,AO1266-1,0)</f>
        <v>0</v>
      </c>
      <c r="AL1272" s="666"/>
      <c r="AM1272" s="666"/>
      <c r="AN1272" s="667"/>
      <c r="AO1272" s="705"/>
      <c r="AP1272" s="705"/>
      <c r="AQ1272" s="705"/>
      <c r="AR1272" s="705"/>
      <c r="AS1272" s="705"/>
      <c r="AT1272" s="705"/>
      <c r="AU1272" s="705"/>
      <c r="AV1272" s="705"/>
      <c r="AW1272" s="705"/>
      <c r="AX1272" s="705"/>
      <c r="AY1272" s="705"/>
      <c r="AZ1272" s="705"/>
      <c r="BA1272" s="705"/>
      <c r="BB1272" s="705"/>
      <c r="BC1272" s="705"/>
      <c r="BD1272" s="705"/>
      <c r="BE1272" s="705"/>
      <c r="BF1272" s="705"/>
      <c r="BG1272" s="706"/>
    </row>
    <row r="1273" spans="2:59" ht="14.55" customHeight="1" x14ac:dyDescent="0.2">
      <c r="B1273" s="681"/>
      <c r="C1273" s="682"/>
      <c r="D1273" s="662"/>
      <c r="E1273" s="663"/>
      <c r="F1273" s="663"/>
      <c r="G1273" s="663"/>
      <c r="H1273" s="668"/>
      <c r="I1273" s="669"/>
      <c r="J1273" s="669"/>
      <c r="K1273" s="670"/>
      <c r="L1273" s="705"/>
      <c r="M1273" s="705"/>
      <c r="N1273" s="705"/>
      <c r="O1273" s="705"/>
      <c r="P1273" s="705"/>
      <c r="Q1273" s="705"/>
      <c r="R1273" s="705"/>
      <c r="S1273" s="705"/>
      <c r="T1273" s="705"/>
      <c r="U1273" s="705"/>
      <c r="V1273" s="705"/>
      <c r="W1273" s="705"/>
      <c r="X1273" s="705"/>
      <c r="Y1273" s="705"/>
      <c r="Z1273" s="705"/>
      <c r="AA1273" s="705"/>
      <c r="AB1273" s="705"/>
      <c r="AC1273" s="705"/>
      <c r="AD1273" s="706"/>
      <c r="AE1273" s="681"/>
      <c r="AF1273" s="682"/>
      <c r="AG1273" s="662"/>
      <c r="AH1273" s="663"/>
      <c r="AI1273" s="663"/>
      <c r="AJ1273" s="663"/>
      <c r="AK1273" s="668"/>
      <c r="AL1273" s="669"/>
      <c r="AM1273" s="669"/>
      <c r="AN1273" s="670"/>
      <c r="AO1273" s="705"/>
      <c r="AP1273" s="705"/>
      <c r="AQ1273" s="705"/>
      <c r="AR1273" s="705"/>
      <c r="AS1273" s="705"/>
      <c r="AT1273" s="705"/>
      <c r="AU1273" s="705"/>
      <c r="AV1273" s="705"/>
      <c r="AW1273" s="705"/>
      <c r="AX1273" s="705"/>
      <c r="AY1273" s="705"/>
      <c r="AZ1273" s="705"/>
      <c r="BA1273" s="705"/>
      <c r="BB1273" s="705"/>
      <c r="BC1273" s="705"/>
      <c r="BD1273" s="705"/>
      <c r="BE1273" s="705"/>
      <c r="BF1273" s="705"/>
      <c r="BG1273" s="706"/>
    </row>
    <row r="1274" spans="2:59" ht="28.95" customHeight="1" x14ac:dyDescent="0.2">
      <c r="B1274" s="716" t="s">
        <v>995</v>
      </c>
      <c r="C1274" s="717"/>
      <c r="D1274" s="717"/>
      <c r="E1274" s="717"/>
      <c r="F1274" s="717"/>
      <c r="G1274" s="718"/>
      <c r="H1274" s="709">
        <f ca="1">OFFSET('(6)定期点検調書'!$AK$12,L1266-1,0)</f>
        <v>0</v>
      </c>
      <c r="I1274" s="710"/>
      <c r="J1274" s="710"/>
      <c r="K1274" s="711"/>
      <c r="L1274" s="705"/>
      <c r="M1274" s="705"/>
      <c r="N1274" s="705"/>
      <c r="O1274" s="705"/>
      <c r="P1274" s="705"/>
      <c r="Q1274" s="705"/>
      <c r="R1274" s="705"/>
      <c r="S1274" s="705"/>
      <c r="T1274" s="705"/>
      <c r="U1274" s="705"/>
      <c r="V1274" s="705"/>
      <c r="W1274" s="705"/>
      <c r="X1274" s="705"/>
      <c r="Y1274" s="705"/>
      <c r="Z1274" s="705"/>
      <c r="AA1274" s="705"/>
      <c r="AB1274" s="705"/>
      <c r="AC1274" s="705"/>
      <c r="AD1274" s="706"/>
      <c r="AE1274" s="716" t="s">
        <v>995</v>
      </c>
      <c r="AF1274" s="717"/>
      <c r="AG1274" s="717"/>
      <c r="AH1274" s="717"/>
      <c r="AI1274" s="717"/>
      <c r="AJ1274" s="718"/>
      <c r="AK1274" s="709">
        <f ca="1">OFFSET('(6)定期点検調書'!$AK$12,AO1266-1,0)</f>
        <v>0</v>
      </c>
      <c r="AL1274" s="710"/>
      <c r="AM1274" s="710"/>
      <c r="AN1274" s="711"/>
      <c r="AO1274" s="705"/>
      <c r="AP1274" s="705"/>
      <c r="AQ1274" s="705"/>
      <c r="AR1274" s="705"/>
      <c r="AS1274" s="705"/>
      <c r="AT1274" s="705"/>
      <c r="AU1274" s="705"/>
      <c r="AV1274" s="705"/>
      <c r="AW1274" s="705"/>
      <c r="AX1274" s="705"/>
      <c r="AY1274" s="705"/>
      <c r="AZ1274" s="705"/>
      <c r="BA1274" s="705"/>
      <c r="BB1274" s="705"/>
      <c r="BC1274" s="705"/>
      <c r="BD1274" s="705"/>
      <c r="BE1274" s="705"/>
      <c r="BF1274" s="705"/>
      <c r="BG1274" s="706"/>
    </row>
    <row r="1275" spans="2:59" ht="14.55" customHeight="1" x14ac:dyDescent="0.2">
      <c r="B1275" s="677" t="s">
        <v>1240</v>
      </c>
      <c r="C1275" s="661"/>
      <c r="D1275" s="659" t="s">
        <v>994</v>
      </c>
      <c r="E1275" s="660"/>
      <c r="F1275" s="660"/>
      <c r="G1275" s="661"/>
      <c r="H1275" s="699" t="str">
        <f ca="1">OFFSET('(6)定期点検調書'!$BY$12,L1266-1,0)</f>
        <v/>
      </c>
      <c r="I1275" s="700"/>
      <c r="J1275" s="700"/>
      <c r="K1275" s="714"/>
      <c r="L1275" s="705"/>
      <c r="M1275" s="705"/>
      <c r="N1275" s="705"/>
      <c r="O1275" s="705"/>
      <c r="P1275" s="705"/>
      <c r="Q1275" s="705"/>
      <c r="R1275" s="705"/>
      <c r="S1275" s="705"/>
      <c r="T1275" s="705"/>
      <c r="U1275" s="705"/>
      <c r="V1275" s="705"/>
      <c r="W1275" s="705"/>
      <c r="X1275" s="705"/>
      <c r="Y1275" s="705"/>
      <c r="Z1275" s="705"/>
      <c r="AA1275" s="705"/>
      <c r="AB1275" s="705"/>
      <c r="AC1275" s="705"/>
      <c r="AD1275" s="706"/>
      <c r="AE1275" s="677" t="s">
        <v>1240</v>
      </c>
      <c r="AF1275" s="661"/>
      <c r="AG1275" s="659" t="s">
        <v>994</v>
      </c>
      <c r="AH1275" s="660"/>
      <c r="AI1275" s="660"/>
      <c r="AJ1275" s="661"/>
      <c r="AK1275" s="699" t="str">
        <f ca="1">OFFSET('(6)定期点検調書'!$BY$12,AO1266-1,0)</f>
        <v/>
      </c>
      <c r="AL1275" s="700"/>
      <c r="AM1275" s="700"/>
      <c r="AN1275" s="714"/>
      <c r="AO1275" s="705"/>
      <c r="AP1275" s="705"/>
      <c r="AQ1275" s="705"/>
      <c r="AR1275" s="705"/>
      <c r="AS1275" s="705"/>
      <c r="AT1275" s="705"/>
      <c r="AU1275" s="705"/>
      <c r="AV1275" s="705"/>
      <c r="AW1275" s="705"/>
      <c r="AX1275" s="705"/>
      <c r="AY1275" s="705"/>
      <c r="AZ1275" s="705"/>
      <c r="BA1275" s="705"/>
      <c r="BB1275" s="705"/>
      <c r="BC1275" s="705"/>
      <c r="BD1275" s="705"/>
      <c r="BE1275" s="705"/>
      <c r="BF1275" s="705"/>
      <c r="BG1275" s="706"/>
    </row>
    <row r="1276" spans="2:59" ht="14.55" customHeight="1" x14ac:dyDescent="0.2">
      <c r="B1276" s="712"/>
      <c r="C1276" s="713"/>
      <c r="D1276" s="662"/>
      <c r="E1276" s="663"/>
      <c r="F1276" s="663"/>
      <c r="G1276" s="664"/>
      <c r="H1276" s="701"/>
      <c r="I1276" s="702"/>
      <c r="J1276" s="702"/>
      <c r="K1276" s="715"/>
      <c r="L1276" s="705"/>
      <c r="M1276" s="705"/>
      <c r="N1276" s="705"/>
      <c r="O1276" s="705"/>
      <c r="P1276" s="705"/>
      <c r="Q1276" s="705"/>
      <c r="R1276" s="705"/>
      <c r="S1276" s="705"/>
      <c r="T1276" s="705"/>
      <c r="U1276" s="705"/>
      <c r="V1276" s="705"/>
      <c r="W1276" s="705"/>
      <c r="X1276" s="705"/>
      <c r="Y1276" s="705"/>
      <c r="Z1276" s="705"/>
      <c r="AA1276" s="705"/>
      <c r="AB1276" s="705"/>
      <c r="AC1276" s="705"/>
      <c r="AD1276" s="706"/>
      <c r="AE1276" s="712"/>
      <c r="AF1276" s="713"/>
      <c r="AG1276" s="662"/>
      <c r="AH1276" s="663"/>
      <c r="AI1276" s="663"/>
      <c r="AJ1276" s="664"/>
      <c r="AK1276" s="701"/>
      <c r="AL1276" s="702"/>
      <c r="AM1276" s="702"/>
      <c r="AN1276" s="715"/>
      <c r="AO1276" s="705"/>
      <c r="AP1276" s="705"/>
      <c r="AQ1276" s="705"/>
      <c r="AR1276" s="705"/>
      <c r="AS1276" s="705"/>
      <c r="AT1276" s="705"/>
      <c r="AU1276" s="705"/>
      <c r="AV1276" s="705"/>
      <c r="AW1276" s="705"/>
      <c r="AX1276" s="705"/>
      <c r="AY1276" s="705"/>
      <c r="AZ1276" s="705"/>
      <c r="BA1276" s="705"/>
      <c r="BB1276" s="705"/>
      <c r="BC1276" s="705"/>
      <c r="BD1276" s="705"/>
      <c r="BE1276" s="705"/>
      <c r="BF1276" s="705"/>
      <c r="BG1276" s="706"/>
    </row>
    <row r="1277" spans="2:59" ht="14.55" customHeight="1" x14ac:dyDescent="0.2">
      <c r="B1277" s="712"/>
      <c r="C1277" s="713"/>
      <c r="D1277" s="659" t="s">
        <v>1186</v>
      </c>
      <c r="E1277" s="660"/>
      <c r="F1277" s="660"/>
      <c r="G1277" s="661"/>
      <c r="H1277" s="665">
        <f ca="1">OFFSET('(6)定期点検調書'!$BC$12,L1266-1,0)</f>
        <v>0</v>
      </c>
      <c r="I1277" s="666"/>
      <c r="J1277" s="666"/>
      <c r="K1277" s="667"/>
      <c r="L1277" s="705"/>
      <c r="M1277" s="705"/>
      <c r="N1277" s="705"/>
      <c r="O1277" s="705"/>
      <c r="P1277" s="705"/>
      <c r="Q1277" s="705"/>
      <c r="R1277" s="705"/>
      <c r="S1277" s="705"/>
      <c r="T1277" s="705"/>
      <c r="U1277" s="705"/>
      <c r="V1277" s="705"/>
      <c r="W1277" s="705"/>
      <c r="X1277" s="705"/>
      <c r="Y1277" s="705"/>
      <c r="Z1277" s="705"/>
      <c r="AA1277" s="705"/>
      <c r="AB1277" s="705"/>
      <c r="AC1277" s="705"/>
      <c r="AD1277" s="706"/>
      <c r="AE1277" s="712"/>
      <c r="AF1277" s="713"/>
      <c r="AG1277" s="659" t="s">
        <v>1186</v>
      </c>
      <c r="AH1277" s="660"/>
      <c r="AI1277" s="660"/>
      <c r="AJ1277" s="661"/>
      <c r="AK1277" s="665">
        <f ca="1">OFFSET('(6)定期点検調書'!$BC$12,AO1266-1,0)</f>
        <v>0</v>
      </c>
      <c r="AL1277" s="666"/>
      <c r="AM1277" s="666"/>
      <c r="AN1277" s="667"/>
      <c r="AO1277" s="705"/>
      <c r="AP1277" s="705"/>
      <c r="AQ1277" s="705"/>
      <c r="AR1277" s="705"/>
      <c r="AS1277" s="705"/>
      <c r="AT1277" s="705"/>
      <c r="AU1277" s="705"/>
      <c r="AV1277" s="705"/>
      <c r="AW1277" s="705"/>
      <c r="AX1277" s="705"/>
      <c r="AY1277" s="705"/>
      <c r="AZ1277" s="705"/>
      <c r="BA1277" s="705"/>
      <c r="BB1277" s="705"/>
      <c r="BC1277" s="705"/>
      <c r="BD1277" s="705"/>
      <c r="BE1277" s="705"/>
      <c r="BF1277" s="705"/>
      <c r="BG1277" s="706"/>
    </row>
    <row r="1278" spans="2:59" ht="14.55" customHeight="1" x14ac:dyDescent="0.2">
      <c r="B1278" s="712"/>
      <c r="C1278" s="713"/>
      <c r="D1278" s="662"/>
      <c r="E1278" s="663"/>
      <c r="F1278" s="663"/>
      <c r="G1278" s="664"/>
      <c r="H1278" s="668"/>
      <c r="I1278" s="669"/>
      <c r="J1278" s="669"/>
      <c r="K1278" s="670"/>
      <c r="L1278" s="705"/>
      <c r="M1278" s="705"/>
      <c r="N1278" s="705"/>
      <c r="O1278" s="705"/>
      <c r="P1278" s="705"/>
      <c r="Q1278" s="705"/>
      <c r="R1278" s="705"/>
      <c r="S1278" s="705"/>
      <c r="T1278" s="705"/>
      <c r="U1278" s="705"/>
      <c r="V1278" s="705"/>
      <c r="W1278" s="705"/>
      <c r="X1278" s="705"/>
      <c r="Y1278" s="705"/>
      <c r="Z1278" s="705"/>
      <c r="AA1278" s="705"/>
      <c r="AB1278" s="705"/>
      <c r="AC1278" s="705"/>
      <c r="AD1278" s="706"/>
      <c r="AE1278" s="712"/>
      <c r="AF1278" s="713"/>
      <c r="AG1278" s="662"/>
      <c r="AH1278" s="663"/>
      <c r="AI1278" s="663"/>
      <c r="AJ1278" s="664"/>
      <c r="AK1278" s="668"/>
      <c r="AL1278" s="669"/>
      <c r="AM1278" s="669"/>
      <c r="AN1278" s="670"/>
      <c r="AO1278" s="705"/>
      <c r="AP1278" s="705"/>
      <c r="AQ1278" s="705"/>
      <c r="AR1278" s="705"/>
      <c r="AS1278" s="705"/>
      <c r="AT1278" s="705"/>
      <c r="AU1278" s="705"/>
      <c r="AV1278" s="705"/>
      <c r="AW1278" s="705"/>
      <c r="AX1278" s="705"/>
      <c r="AY1278" s="705"/>
      <c r="AZ1278" s="705"/>
      <c r="BA1278" s="705"/>
      <c r="BB1278" s="705"/>
      <c r="BC1278" s="705"/>
      <c r="BD1278" s="705"/>
      <c r="BE1278" s="705"/>
      <c r="BF1278" s="705"/>
      <c r="BG1278" s="706"/>
    </row>
    <row r="1279" spans="2:59" ht="14.55" customHeight="1" x14ac:dyDescent="0.2">
      <c r="B1279" s="712"/>
      <c r="C1279" s="713"/>
      <c r="D1279" s="659" t="s">
        <v>1187</v>
      </c>
      <c r="E1279" s="660"/>
      <c r="F1279" s="660"/>
      <c r="G1279" s="661"/>
      <c r="H1279" s="665">
        <f ca="1">OFFSET('(6)定期点検調書'!$BF$12,L1266-1,0)</f>
        <v>0</v>
      </c>
      <c r="I1279" s="666"/>
      <c r="J1279" s="666"/>
      <c r="K1279" s="667"/>
      <c r="L1279" s="705"/>
      <c r="M1279" s="705"/>
      <c r="N1279" s="705"/>
      <c r="O1279" s="705"/>
      <c r="P1279" s="705"/>
      <c r="Q1279" s="705"/>
      <c r="R1279" s="705"/>
      <c r="S1279" s="705"/>
      <c r="T1279" s="705"/>
      <c r="U1279" s="705"/>
      <c r="V1279" s="705"/>
      <c r="W1279" s="705"/>
      <c r="X1279" s="705"/>
      <c r="Y1279" s="705"/>
      <c r="Z1279" s="705"/>
      <c r="AA1279" s="705"/>
      <c r="AB1279" s="705"/>
      <c r="AC1279" s="705"/>
      <c r="AD1279" s="706"/>
      <c r="AE1279" s="712"/>
      <c r="AF1279" s="713"/>
      <c r="AG1279" s="659" t="s">
        <v>1187</v>
      </c>
      <c r="AH1279" s="660"/>
      <c r="AI1279" s="660"/>
      <c r="AJ1279" s="661"/>
      <c r="AK1279" s="665">
        <f ca="1">OFFSET('(6)定期点検調書'!$BF$12,AO1266-1,0)</f>
        <v>0</v>
      </c>
      <c r="AL1279" s="666"/>
      <c r="AM1279" s="666"/>
      <c r="AN1279" s="667"/>
      <c r="AO1279" s="705"/>
      <c r="AP1279" s="705"/>
      <c r="AQ1279" s="705"/>
      <c r="AR1279" s="705"/>
      <c r="AS1279" s="705"/>
      <c r="AT1279" s="705"/>
      <c r="AU1279" s="705"/>
      <c r="AV1279" s="705"/>
      <c r="AW1279" s="705"/>
      <c r="AX1279" s="705"/>
      <c r="AY1279" s="705"/>
      <c r="AZ1279" s="705"/>
      <c r="BA1279" s="705"/>
      <c r="BB1279" s="705"/>
      <c r="BC1279" s="705"/>
      <c r="BD1279" s="705"/>
      <c r="BE1279" s="705"/>
      <c r="BF1279" s="705"/>
      <c r="BG1279" s="706"/>
    </row>
    <row r="1280" spans="2:59" ht="14.55" customHeight="1" x14ac:dyDescent="0.2">
      <c r="B1280" s="662"/>
      <c r="C1280" s="664"/>
      <c r="D1280" s="662"/>
      <c r="E1280" s="663"/>
      <c r="F1280" s="663"/>
      <c r="G1280" s="664"/>
      <c r="H1280" s="668"/>
      <c r="I1280" s="669"/>
      <c r="J1280" s="669"/>
      <c r="K1280" s="670"/>
      <c r="L1280" s="707"/>
      <c r="M1280" s="707"/>
      <c r="N1280" s="707"/>
      <c r="O1280" s="707"/>
      <c r="P1280" s="707"/>
      <c r="Q1280" s="707"/>
      <c r="R1280" s="707"/>
      <c r="S1280" s="707"/>
      <c r="T1280" s="707"/>
      <c r="U1280" s="707"/>
      <c r="V1280" s="707"/>
      <c r="W1280" s="707"/>
      <c r="X1280" s="707"/>
      <c r="Y1280" s="707"/>
      <c r="Z1280" s="707"/>
      <c r="AA1280" s="707"/>
      <c r="AB1280" s="707"/>
      <c r="AC1280" s="707"/>
      <c r="AD1280" s="708"/>
      <c r="AE1280" s="662"/>
      <c r="AF1280" s="664"/>
      <c r="AG1280" s="662"/>
      <c r="AH1280" s="663"/>
      <c r="AI1280" s="663"/>
      <c r="AJ1280" s="664"/>
      <c r="AK1280" s="668"/>
      <c r="AL1280" s="669"/>
      <c r="AM1280" s="669"/>
      <c r="AN1280" s="670"/>
      <c r="AO1280" s="707"/>
      <c r="AP1280" s="707"/>
      <c r="AQ1280" s="707"/>
      <c r="AR1280" s="707"/>
      <c r="AS1280" s="707"/>
      <c r="AT1280" s="707"/>
      <c r="AU1280" s="707"/>
      <c r="AV1280" s="707"/>
      <c r="AW1280" s="707"/>
      <c r="AX1280" s="707"/>
      <c r="AY1280" s="707"/>
      <c r="AZ1280" s="707"/>
      <c r="BA1280" s="707"/>
      <c r="BB1280" s="707"/>
      <c r="BC1280" s="707"/>
      <c r="BD1280" s="707"/>
      <c r="BE1280" s="707"/>
      <c r="BF1280" s="707"/>
      <c r="BG1280" s="708"/>
    </row>
    <row r="1281" spans="2:86" ht="14.55" customHeight="1" x14ac:dyDescent="0.2">
      <c r="B1281" s="683" t="s">
        <v>1241</v>
      </c>
      <c r="C1281" s="683"/>
      <c r="D1281" s="683"/>
      <c r="E1281" s="683"/>
      <c r="F1281" s="683"/>
      <c r="G1281" s="683"/>
      <c r="H1281" s="699" t="str">
        <f ca="1">IF(OFFSET('(6)定期点検調書'!$AR$12,L1266-1,0)="","",OFFSET('(6)定期点検調書'!$AQ$12,L1266-1,0)&amp;TEXT(OFFSET('(6)定期点検調書'!$AR$12,L1266-1,0),"0.0")&amp;OFFSET('(6)定期点検調書'!$AT$12,L1266-1,0))  &amp;  IF(OFFSET('(6)定期点検調書'!$AV$12,L1266-1,0)="","","／"&amp;OFFSET('(6)定期点検調書'!$AU$12,L1266-1,0)&amp;TEXT(OFFSET('(6)定期点検調書'!$AV$12,L1266-1,0),"0.0")&amp;OFFSET('(6)定期点検調書'!$AX$12,L1266-1,0))  &amp;  IF(OFFSET('(6)定期点検調書'!$AZ$12,L1266-1,0)="","","／"&amp;OFFSET('(6)定期点検調書'!$AY$12,L1266-1,0)&amp;TEXT(OFFSET('(6)定期点検調書'!$AZ$12,L1266-1,0),"0.0")&amp;OFFSET('(6)定期点検調書'!$BB$12,L1266-1,0))</f>
        <v/>
      </c>
      <c r="I1281" s="700"/>
      <c r="J1281" s="700"/>
      <c r="K1281" s="700"/>
      <c r="L1281" s="700"/>
      <c r="M1281" s="700"/>
      <c r="N1281" s="700"/>
      <c r="O1281" s="700"/>
      <c r="P1281" s="685" t="s">
        <v>1243</v>
      </c>
      <c r="Q1281" s="685"/>
      <c r="R1281" s="685"/>
      <c r="S1281" s="685"/>
      <c r="T1281" s="685"/>
      <c r="U1281" s="685"/>
      <c r="V1281" s="685"/>
      <c r="W1281" s="686" t="str">
        <f ca="1">OFFSET('(6)定期点検調書'!$F$12,L1266-1,0)</f>
        <v/>
      </c>
      <c r="X1281" s="687"/>
      <c r="Y1281" s="687"/>
      <c r="Z1281" s="687"/>
      <c r="AA1281" s="687"/>
      <c r="AB1281" s="687"/>
      <c r="AC1281" s="687"/>
      <c r="AD1281" s="688"/>
      <c r="AE1281" s="683" t="s">
        <v>1241</v>
      </c>
      <c r="AF1281" s="683"/>
      <c r="AG1281" s="683"/>
      <c r="AH1281" s="683"/>
      <c r="AI1281" s="683"/>
      <c r="AJ1281" s="683"/>
      <c r="AK1281" s="699" t="str">
        <f ca="1">IF(OFFSET('(6)定期点検調書'!$AR$12,AO1266-1,0)="","",OFFSET('(6)定期点検調書'!$AQ$12,AO1266-1,0)&amp;TEXT(OFFSET('(6)定期点検調書'!$AR$12,AO1266-1,0),"0.0")&amp;OFFSET('(6)定期点検調書'!$AT$12,AO1266-1,0))  &amp;  IF(OFFSET('(6)定期点検調書'!$AV$12,AO1266-1,0)="","","／"&amp;OFFSET('(6)定期点検調書'!$AU$12,AO1266-1,0)&amp;TEXT(OFFSET('(6)定期点検調書'!$AV$12,AO1266-1,0),"0.0")&amp;OFFSET('(6)定期点検調書'!$AX$12,AO1266-1,0))  &amp;  IF(OFFSET('(6)定期点検調書'!$AZ$12,AO1266-1,0)="","","／"&amp;OFFSET('(6)定期点検調書'!$AY$12,AO1266-1,0)&amp;TEXT(OFFSET('(6)定期点検調書'!$AZ$12,AO1266-1,0),"0.0")&amp;OFFSET('(6)定期点検調書'!$BB$12,AO1266-1,0))</f>
        <v/>
      </c>
      <c r="AL1281" s="700"/>
      <c r="AM1281" s="700"/>
      <c r="AN1281" s="700"/>
      <c r="AO1281" s="700"/>
      <c r="AP1281" s="700"/>
      <c r="AQ1281" s="700"/>
      <c r="AR1281" s="700"/>
      <c r="AS1281" s="685" t="s">
        <v>1243</v>
      </c>
      <c r="AT1281" s="685"/>
      <c r="AU1281" s="685"/>
      <c r="AV1281" s="685"/>
      <c r="AW1281" s="685"/>
      <c r="AX1281" s="685"/>
      <c r="AY1281" s="685"/>
      <c r="AZ1281" s="686" t="str">
        <f ca="1">OFFSET('(6)定期点検調書'!$F$12,AO1266-1,0)</f>
        <v/>
      </c>
      <c r="BA1281" s="687"/>
      <c r="BB1281" s="687"/>
      <c r="BC1281" s="687"/>
      <c r="BD1281" s="687"/>
      <c r="BE1281" s="687"/>
      <c r="BF1281" s="687"/>
      <c r="BG1281" s="688"/>
    </row>
    <row r="1282" spans="2:86" ht="14.55" customHeight="1" x14ac:dyDescent="0.2">
      <c r="B1282" s="683"/>
      <c r="C1282" s="683"/>
      <c r="D1282" s="683"/>
      <c r="E1282" s="683"/>
      <c r="F1282" s="683"/>
      <c r="G1282" s="683"/>
      <c r="H1282" s="701"/>
      <c r="I1282" s="702"/>
      <c r="J1282" s="702"/>
      <c r="K1282" s="702"/>
      <c r="L1282" s="702"/>
      <c r="M1282" s="702"/>
      <c r="N1282" s="702"/>
      <c r="O1282" s="702"/>
      <c r="P1282" s="685"/>
      <c r="Q1282" s="685"/>
      <c r="R1282" s="685"/>
      <c r="S1282" s="685"/>
      <c r="T1282" s="685"/>
      <c r="U1282" s="685"/>
      <c r="V1282" s="685"/>
      <c r="W1282" s="689"/>
      <c r="X1282" s="690"/>
      <c r="Y1282" s="690"/>
      <c r="Z1282" s="690"/>
      <c r="AA1282" s="690"/>
      <c r="AB1282" s="690"/>
      <c r="AC1282" s="690"/>
      <c r="AD1282" s="691"/>
      <c r="AE1282" s="683"/>
      <c r="AF1282" s="683"/>
      <c r="AG1282" s="683"/>
      <c r="AH1282" s="683"/>
      <c r="AI1282" s="683"/>
      <c r="AJ1282" s="683"/>
      <c r="AK1282" s="701"/>
      <c r="AL1282" s="702"/>
      <c r="AM1282" s="702"/>
      <c r="AN1282" s="702"/>
      <c r="AO1282" s="702"/>
      <c r="AP1282" s="702"/>
      <c r="AQ1282" s="702"/>
      <c r="AR1282" s="702"/>
      <c r="AS1282" s="685"/>
      <c r="AT1282" s="685"/>
      <c r="AU1282" s="685"/>
      <c r="AV1282" s="685"/>
      <c r="AW1282" s="685"/>
      <c r="AX1282" s="685"/>
      <c r="AY1282" s="685"/>
      <c r="AZ1282" s="689"/>
      <c r="BA1282" s="690"/>
      <c r="BB1282" s="690"/>
      <c r="BC1282" s="690"/>
      <c r="BD1282" s="690"/>
      <c r="BE1282" s="690"/>
      <c r="BF1282" s="690"/>
      <c r="BG1282" s="691"/>
    </row>
    <row r="1283" spans="2:86" ht="14.55" customHeight="1" x14ac:dyDescent="0.2">
      <c r="B1283" s="659" t="s">
        <v>1242</v>
      </c>
      <c r="C1283" s="660"/>
      <c r="D1283" s="660"/>
      <c r="E1283" s="660"/>
      <c r="F1283" s="660"/>
      <c r="G1283" s="661"/>
      <c r="H1283" s="671"/>
      <c r="I1283" s="672"/>
      <c r="J1283" s="672"/>
      <c r="K1283" s="672"/>
      <c r="L1283" s="672"/>
      <c r="M1283" s="672"/>
      <c r="N1283" s="672"/>
      <c r="O1283" s="672"/>
      <c r="P1283" s="692" t="s">
        <v>996</v>
      </c>
      <c r="Q1283" s="692"/>
      <c r="R1283" s="692"/>
      <c r="S1283" s="692"/>
      <c r="T1283" s="692"/>
      <c r="U1283" s="692"/>
      <c r="V1283" s="692"/>
      <c r="W1283" s="693"/>
      <c r="X1283" s="694"/>
      <c r="Y1283" s="694"/>
      <c r="Z1283" s="694"/>
      <c r="AA1283" s="694"/>
      <c r="AB1283" s="694"/>
      <c r="AC1283" s="694"/>
      <c r="AD1283" s="695"/>
      <c r="AE1283" s="659" t="s">
        <v>1242</v>
      </c>
      <c r="AF1283" s="660"/>
      <c r="AG1283" s="660"/>
      <c r="AH1283" s="660"/>
      <c r="AI1283" s="660"/>
      <c r="AJ1283" s="661"/>
      <c r="AK1283" s="671"/>
      <c r="AL1283" s="672"/>
      <c r="AM1283" s="672"/>
      <c r="AN1283" s="672"/>
      <c r="AO1283" s="672"/>
      <c r="AP1283" s="672"/>
      <c r="AQ1283" s="672"/>
      <c r="AR1283" s="672"/>
      <c r="AS1283" s="692" t="s">
        <v>996</v>
      </c>
      <c r="AT1283" s="692"/>
      <c r="AU1283" s="692"/>
      <c r="AV1283" s="692"/>
      <c r="AW1283" s="692"/>
      <c r="AX1283" s="692"/>
      <c r="AY1283" s="692"/>
      <c r="AZ1283" s="693"/>
      <c r="BA1283" s="694"/>
      <c r="BB1283" s="694"/>
      <c r="BC1283" s="694"/>
      <c r="BD1283" s="694"/>
      <c r="BE1283" s="694"/>
      <c r="BF1283" s="694"/>
      <c r="BG1283" s="695"/>
    </row>
    <row r="1284" spans="2:86" ht="14.55" customHeight="1" x14ac:dyDescent="0.2">
      <c r="B1284" s="662"/>
      <c r="C1284" s="663"/>
      <c r="D1284" s="663"/>
      <c r="E1284" s="663"/>
      <c r="F1284" s="663"/>
      <c r="G1284" s="664"/>
      <c r="H1284" s="674"/>
      <c r="I1284" s="675"/>
      <c r="J1284" s="675"/>
      <c r="K1284" s="675"/>
      <c r="L1284" s="675"/>
      <c r="M1284" s="675"/>
      <c r="N1284" s="675"/>
      <c r="O1284" s="675"/>
      <c r="P1284" s="692"/>
      <c r="Q1284" s="692"/>
      <c r="R1284" s="692"/>
      <c r="S1284" s="692"/>
      <c r="T1284" s="692"/>
      <c r="U1284" s="692"/>
      <c r="V1284" s="692"/>
      <c r="W1284" s="696"/>
      <c r="X1284" s="697"/>
      <c r="Y1284" s="697"/>
      <c r="Z1284" s="697"/>
      <c r="AA1284" s="697"/>
      <c r="AB1284" s="697"/>
      <c r="AC1284" s="697"/>
      <c r="AD1284" s="698"/>
      <c r="AE1284" s="662"/>
      <c r="AF1284" s="663"/>
      <c r="AG1284" s="663"/>
      <c r="AH1284" s="663"/>
      <c r="AI1284" s="663"/>
      <c r="AJ1284" s="664"/>
      <c r="AK1284" s="674"/>
      <c r="AL1284" s="675"/>
      <c r="AM1284" s="675"/>
      <c r="AN1284" s="675"/>
      <c r="AO1284" s="675"/>
      <c r="AP1284" s="675"/>
      <c r="AQ1284" s="675"/>
      <c r="AR1284" s="675"/>
      <c r="AS1284" s="692"/>
      <c r="AT1284" s="692"/>
      <c r="AU1284" s="692"/>
      <c r="AV1284" s="692"/>
      <c r="AW1284" s="692"/>
      <c r="AX1284" s="692"/>
      <c r="AY1284" s="692"/>
      <c r="AZ1284" s="696"/>
      <c r="BA1284" s="697"/>
      <c r="BB1284" s="697"/>
      <c r="BC1284" s="697"/>
      <c r="BD1284" s="697"/>
      <c r="BE1284" s="697"/>
      <c r="BF1284" s="697"/>
      <c r="BG1284" s="698"/>
    </row>
    <row r="1285" spans="2:86" ht="19.5" customHeight="1" x14ac:dyDescent="0.2">
      <c r="B1285" s="683" t="s">
        <v>79</v>
      </c>
      <c r="C1285" s="683"/>
      <c r="D1285" s="683"/>
      <c r="E1285" s="683"/>
      <c r="F1285" s="683"/>
      <c r="G1285" s="683"/>
      <c r="H1285" s="684">
        <f ca="1">OFFSET('(6)定期点検調書'!$CA$12,L1266-1,0)</f>
        <v>0</v>
      </c>
      <c r="I1285" s="684"/>
      <c r="J1285" s="684"/>
      <c r="K1285" s="684"/>
      <c r="L1285" s="684"/>
      <c r="M1285" s="684"/>
      <c r="N1285" s="684"/>
      <c r="O1285" s="684"/>
      <c r="P1285" s="684"/>
      <c r="Q1285" s="684"/>
      <c r="R1285" s="684"/>
      <c r="S1285" s="684"/>
      <c r="T1285" s="684"/>
      <c r="U1285" s="684"/>
      <c r="V1285" s="684"/>
      <c r="W1285" s="684"/>
      <c r="X1285" s="684"/>
      <c r="Y1285" s="684"/>
      <c r="Z1285" s="684"/>
      <c r="AA1285" s="684"/>
      <c r="AB1285" s="684"/>
      <c r="AC1285" s="684"/>
      <c r="AD1285" s="684"/>
      <c r="AE1285" s="683" t="s">
        <v>79</v>
      </c>
      <c r="AF1285" s="683"/>
      <c r="AG1285" s="683"/>
      <c r="AH1285" s="683"/>
      <c r="AI1285" s="683"/>
      <c r="AJ1285" s="683"/>
      <c r="AK1285" s="684">
        <f ca="1">OFFSET('(6)定期点検調書'!$CA$12,AO1266-1,0)</f>
        <v>0</v>
      </c>
      <c r="AL1285" s="684"/>
      <c r="AM1285" s="684"/>
      <c r="AN1285" s="684"/>
      <c r="AO1285" s="684"/>
      <c r="AP1285" s="684"/>
      <c r="AQ1285" s="684"/>
      <c r="AR1285" s="684"/>
      <c r="AS1285" s="684"/>
      <c r="AT1285" s="684"/>
      <c r="AU1285" s="684"/>
      <c r="AV1285" s="684"/>
      <c r="AW1285" s="684"/>
      <c r="AX1285" s="684"/>
      <c r="AY1285" s="684"/>
      <c r="AZ1285" s="684"/>
      <c r="BA1285" s="684"/>
      <c r="BB1285" s="684"/>
      <c r="BC1285" s="684"/>
      <c r="BD1285" s="684"/>
      <c r="BE1285" s="684"/>
      <c r="BF1285" s="684"/>
      <c r="BG1285" s="684"/>
      <c r="CH1285" s="473"/>
    </row>
    <row r="1286" spans="2:86" ht="19.5" customHeight="1" x14ac:dyDescent="0.2">
      <c r="B1286" s="683"/>
      <c r="C1286" s="683"/>
      <c r="D1286" s="683"/>
      <c r="E1286" s="683"/>
      <c r="F1286" s="683"/>
      <c r="G1286" s="683"/>
      <c r="H1286" s="684"/>
      <c r="I1286" s="684"/>
      <c r="J1286" s="684"/>
      <c r="K1286" s="684"/>
      <c r="L1286" s="684"/>
      <c r="M1286" s="684"/>
      <c r="N1286" s="684"/>
      <c r="O1286" s="684"/>
      <c r="P1286" s="684"/>
      <c r="Q1286" s="684"/>
      <c r="R1286" s="684"/>
      <c r="S1286" s="684"/>
      <c r="T1286" s="684"/>
      <c r="U1286" s="684"/>
      <c r="V1286" s="684"/>
      <c r="W1286" s="684"/>
      <c r="X1286" s="684"/>
      <c r="Y1286" s="684"/>
      <c r="Z1286" s="684"/>
      <c r="AA1286" s="684"/>
      <c r="AB1286" s="684"/>
      <c r="AC1286" s="684"/>
      <c r="AD1286" s="684"/>
      <c r="AE1286" s="683"/>
      <c r="AF1286" s="683"/>
      <c r="AG1286" s="683"/>
      <c r="AH1286" s="683"/>
      <c r="AI1286" s="683"/>
      <c r="AJ1286" s="683"/>
      <c r="AK1286" s="684"/>
      <c r="AL1286" s="684"/>
      <c r="AM1286" s="684"/>
      <c r="AN1286" s="684"/>
      <c r="AO1286" s="684"/>
      <c r="AP1286" s="684"/>
      <c r="AQ1286" s="684"/>
      <c r="AR1286" s="684"/>
      <c r="AS1286" s="684"/>
      <c r="AT1286" s="684"/>
      <c r="AU1286" s="684"/>
      <c r="AV1286" s="684"/>
      <c r="AW1286" s="684"/>
      <c r="AX1286" s="684"/>
      <c r="AY1286" s="684"/>
      <c r="AZ1286" s="684"/>
      <c r="BA1286" s="684"/>
      <c r="BB1286" s="684"/>
      <c r="BC1286" s="684"/>
      <c r="BD1286" s="684"/>
      <c r="BE1286" s="684"/>
      <c r="BF1286" s="684"/>
      <c r="BG1286" s="684"/>
    </row>
    <row r="1287" spans="2:86" ht="14.55" customHeight="1" x14ac:dyDescent="0.2">
      <c r="B1287" s="677" t="s">
        <v>1038</v>
      </c>
      <c r="C1287" s="678"/>
      <c r="D1287" s="677" t="s">
        <v>1237</v>
      </c>
      <c r="E1287" s="719"/>
      <c r="F1287" s="719"/>
      <c r="G1287" s="719"/>
      <c r="H1287" s="665">
        <f ca="1">OFFSET('(6)定期点検調書'!$B$12,L1287-1,0)</f>
        <v>0</v>
      </c>
      <c r="I1287" s="666"/>
      <c r="J1287" s="666"/>
      <c r="K1287" s="667"/>
      <c r="L1287" s="703">
        <f>AO1266+1</f>
        <v>123</v>
      </c>
      <c r="M1287" s="703"/>
      <c r="N1287" s="703"/>
      <c r="O1287" s="703"/>
      <c r="P1287" s="703"/>
      <c r="Q1287" s="703"/>
      <c r="R1287" s="703"/>
      <c r="S1287" s="703"/>
      <c r="T1287" s="703"/>
      <c r="U1287" s="703"/>
      <c r="V1287" s="703"/>
      <c r="W1287" s="703"/>
      <c r="X1287" s="703"/>
      <c r="Y1287" s="703"/>
      <c r="Z1287" s="703"/>
      <c r="AA1287" s="703"/>
      <c r="AB1287" s="703"/>
      <c r="AC1287" s="703"/>
      <c r="AD1287" s="704"/>
      <c r="AE1287" s="677" t="s">
        <v>1038</v>
      </c>
      <c r="AF1287" s="678"/>
      <c r="AG1287" s="677" t="s">
        <v>1237</v>
      </c>
      <c r="AH1287" s="719"/>
      <c r="AI1287" s="719"/>
      <c r="AJ1287" s="719"/>
      <c r="AK1287" s="665">
        <f ca="1">OFFSET('(6)定期点検調書'!$B$12,AO1287-1,0)</f>
        <v>0</v>
      </c>
      <c r="AL1287" s="666"/>
      <c r="AM1287" s="666"/>
      <c r="AN1287" s="667"/>
      <c r="AO1287" s="703">
        <f>L1287+1</f>
        <v>124</v>
      </c>
      <c r="AP1287" s="703"/>
      <c r="AQ1287" s="703"/>
      <c r="AR1287" s="703"/>
      <c r="AS1287" s="703"/>
      <c r="AT1287" s="703"/>
      <c r="AU1287" s="703"/>
      <c r="AV1287" s="703"/>
      <c r="AW1287" s="703"/>
      <c r="AX1287" s="703"/>
      <c r="AY1287" s="703"/>
      <c r="AZ1287" s="703"/>
      <c r="BA1287" s="703"/>
      <c r="BB1287" s="703"/>
      <c r="BC1287" s="703"/>
      <c r="BD1287" s="703"/>
      <c r="BE1287" s="703"/>
      <c r="BF1287" s="703"/>
      <c r="BG1287" s="704"/>
    </row>
    <row r="1288" spans="2:86" ht="14.55" customHeight="1" x14ac:dyDescent="0.2">
      <c r="B1288" s="679"/>
      <c r="C1288" s="680"/>
      <c r="D1288" s="681"/>
      <c r="E1288" s="720"/>
      <c r="F1288" s="720"/>
      <c r="G1288" s="720"/>
      <c r="H1288" s="668"/>
      <c r="I1288" s="669"/>
      <c r="J1288" s="669"/>
      <c r="K1288" s="670"/>
      <c r="L1288" s="705"/>
      <c r="M1288" s="705"/>
      <c r="N1288" s="705"/>
      <c r="O1288" s="705"/>
      <c r="P1288" s="705"/>
      <c r="Q1288" s="705"/>
      <c r="R1288" s="705"/>
      <c r="S1288" s="705"/>
      <c r="T1288" s="705"/>
      <c r="U1288" s="705"/>
      <c r="V1288" s="705"/>
      <c r="W1288" s="705"/>
      <c r="X1288" s="705"/>
      <c r="Y1288" s="705"/>
      <c r="Z1288" s="705"/>
      <c r="AA1288" s="705"/>
      <c r="AB1288" s="705"/>
      <c r="AC1288" s="705"/>
      <c r="AD1288" s="706"/>
      <c r="AE1288" s="679"/>
      <c r="AF1288" s="680"/>
      <c r="AG1288" s="681"/>
      <c r="AH1288" s="720"/>
      <c r="AI1288" s="720"/>
      <c r="AJ1288" s="720"/>
      <c r="AK1288" s="668"/>
      <c r="AL1288" s="669"/>
      <c r="AM1288" s="669"/>
      <c r="AN1288" s="670"/>
      <c r="AO1288" s="705"/>
      <c r="AP1288" s="705"/>
      <c r="AQ1288" s="705"/>
      <c r="AR1288" s="705"/>
      <c r="AS1288" s="705"/>
      <c r="AT1288" s="705"/>
      <c r="AU1288" s="705"/>
      <c r="AV1288" s="705"/>
      <c r="AW1288" s="705"/>
      <c r="AX1288" s="705"/>
      <c r="AY1288" s="705"/>
      <c r="AZ1288" s="705"/>
      <c r="BA1288" s="705"/>
      <c r="BB1288" s="705"/>
      <c r="BC1288" s="705"/>
      <c r="BD1288" s="705"/>
      <c r="BE1288" s="705"/>
      <c r="BF1288" s="705"/>
      <c r="BG1288" s="706"/>
    </row>
    <row r="1289" spans="2:86" ht="14.55" customHeight="1" x14ac:dyDescent="0.2">
      <c r="B1289" s="679"/>
      <c r="C1289" s="680"/>
      <c r="D1289" s="677" t="s">
        <v>992</v>
      </c>
      <c r="E1289" s="719"/>
      <c r="F1289" s="719"/>
      <c r="G1289" s="719"/>
      <c r="H1289" s="665">
        <f ca="1">OFFSET('(6)定期点検調書'!$D$12,L1287-1,0)</f>
        <v>0</v>
      </c>
      <c r="I1289" s="666"/>
      <c r="J1289" s="666"/>
      <c r="K1289" s="667"/>
      <c r="L1289" s="705"/>
      <c r="M1289" s="705"/>
      <c r="N1289" s="705"/>
      <c r="O1289" s="705"/>
      <c r="P1289" s="705"/>
      <c r="Q1289" s="705"/>
      <c r="R1289" s="705"/>
      <c r="S1289" s="705"/>
      <c r="T1289" s="705"/>
      <c r="U1289" s="705"/>
      <c r="V1289" s="705"/>
      <c r="W1289" s="705"/>
      <c r="X1289" s="705"/>
      <c r="Y1289" s="705"/>
      <c r="Z1289" s="705"/>
      <c r="AA1289" s="705"/>
      <c r="AB1289" s="705"/>
      <c r="AC1289" s="705"/>
      <c r="AD1289" s="706"/>
      <c r="AE1289" s="679"/>
      <c r="AF1289" s="680"/>
      <c r="AG1289" s="677" t="s">
        <v>992</v>
      </c>
      <c r="AH1289" s="719"/>
      <c r="AI1289" s="719"/>
      <c r="AJ1289" s="719"/>
      <c r="AK1289" s="665">
        <f ca="1">OFFSET('(6)定期点検調書'!$D$12,AO1287-1,0)</f>
        <v>0</v>
      </c>
      <c r="AL1289" s="666"/>
      <c r="AM1289" s="666"/>
      <c r="AN1289" s="667"/>
      <c r="AO1289" s="705"/>
      <c r="AP1289" s="705"/>
      <c r="AQ1289" s="705"/>
      <c r="AR1289" s="705"/>
      <c r="AS1289" s="705"/>
      <c r="AT1289" s="705"/>
      <c r="AU1289" s="705"/>
      <c r="AV1289" s="705"/>
      <c r="AW1289" s="705"/>
      <c r="AX1289" s="705"/>
      <c r="AY1289" s="705"/>
      <c r="AZ1289" s="705"/>
      <c r="BA1289" s="705"/>
      <c r="BB1289" s="705"/>
      <c r="BC1289" s="705"/>
      <c r="BD1289" s="705"/>
      <c r="BE1289" s="705"/>
      <c r="BF1289" s="705"/>
      <c r="BG1289" s="706"/>
    </row>
    <row r="1290" spans="2:86" ht="14.55" customHeight="1" x14ac:dyDescent="0.2">
      <c r="B1290" s="681"/>
      <c r="C1290" s="682"/>
      <c r="D1290" s="681"/>
      <c r="E1290" s="720"/>
      <c r="F1290" s="720"/>
      <c r="G1290" s="720"/>
      <c r="H1290" s="668"/>
      <c r="I1290" s="669"/>
      <c r="J1290" s="669"/>
      <c r="K1290" s="670"/>
      <c r="L1290" s="705"/>
      <c r="M1290" s="705"/>
      <c r="N1290" s="705"/>
      <c r="O1290" s="705"/>
      <c r="P1290" s="705"/>
      <c r="Q1290" s="705"/>
      <c r="R1290" s="705"/>
      <c r="S1290" s="705"/>
      <c r="T1290" s="705"/>
      <c r="U1290" s="705"/>
      <c r="V1290" s="705"/>
      <c r="W1290" s="705"/>
      <c r="X1290" s="705"/>
      <c r="Y1290" s="705"/>
      <c r="Z1290" s="705"/>
      <c r="AA1290" s="705"/>
      <c r="AB1290" s="705"/>
      <c r="AC1290" s="705"/>
      <c r="AD1290" s="706"/>
      <c r="AE1290" s="681"/>
      <c r="AF1290" s="682"/>
      <c r="AG1290" s="681"/>
      <c r="AH1290" s="720"/>
      <c r="AI1290" s="720"/>
      <c r="AJ1290" s="720"/>
      <c r="AK1290" s="668"/>
      <c r="AL1290" s="669"/>
      <c r="AM1290" s="669"/>
      <c r="AN1290" s="670"/>
      <c r="AO1290" s="705"/>
      <c r="AP1290" s="705"/>
      <c r="AQ1290" s="705"/>
      <c r="AR1290" s="705"/>
      <c r="AS1290" s="705"/>
      <c r="AT1290" s="705"/>
      <c r="AU1290" s="705"/>
      <c r="AV1290" s="705"/>
      <c r="AW1290" s="705"/>
      <c r="AX1290" s="705"/>
      <c r="AY1290" s="705"/>
      <c r="AZ1290" s="705"/>
      <c r="BA1290" s="705"/>
      <c r="BB1290" s="705"/>
      <c r="BC1290" s="705"/>
      <c r="BD1290" s="705"/>
      <c r="BE1290" s="705"/>
      <c r="BF1290" s="705"/>
      <c r="BG1290" s="706"/>
    </row>
    <row r="1291" spans="2:86" ht="14.55" customHeight="1" x14ac:dyDescent="0.2">
      <c r="B1291" s="677" t="s">
        <v>1238</v>
      </c>
      <c r="C1291" s="678"/>
      <c r="D1291" s="659" t="s">
        <v>993</v>
      </c>
      <c r="E1291" s="660"/>
      <c r="F1291" s="660"/>
      <c r="G1291" s="660"/>
      <c r="H1291" s="671">
        <f ca="1">OFFSET('(6)定期点検調書'!$AA$13,L1287-1,0)</f>
        <v>0</v>
      </c>
      <c r="I1291" s="672"/>
      <c r="J1291" s="672"/>
      <c r="K1291" s="673"/>
      <c r="L1291" s="705"/>
      <c r="M1291" s="705"/>
      <c r="N1291" s="705"/>
      <c r="O1291" s="705"/>
      <c r="P1291" s="705"/>
      <c r="Q1291" s="705"/>
      <c r="R1291" s="705"/>
      <c r="S1291" s="705"/>
      <c r="T1291" s="705"/>
      <c r="U1291" s="705"/>
      <c r="V1291" s="705"/>
      <c r="W1291" s="705"/>
      <c r="X1291" s="705"/>
      <c r="Y1291" s="705"/>
      <c r="Z1291" s="705"/>
      <c r="AA1291" s="705"/>
      <c r="AB1291" s="705"/>
      <c r="AC1291" s="705"/>
      <c r="AD1291" s="706"/>
      <c r="AE1291" s="677" t="s">
        <v>1238</v>
      </c>
      <c r="AF1291" s="678"/>
      <c r="AG1291" s="659" t="s">
        <v>993</v>
      </c>
      <c r="AH1291" s="660"/>
      <c r="AI1291" s="660"/>
      <c r="AJ1291" s="660"/>
      <c r="AK1291" s="671">
        <f ca="1">OFFSET('(6)定期点検調書'!$AA$13,AO1287-1,0)</f>
        <v>0</v>
      </c>
      <c r="AL1291" s="672"/>
      <c r="AM1291" s="672"/>
      <c r="AN1291" s="673"/>
      <c r="AO1291" s="705"/>
      <c r="AP1291" s="705"/>
      <c r="AQ1291" s="705"/>
      <c r="AR1291" s="705"/>
      <c r="AS1291" s="705"/>
      <c r="AT1291" s="705"/>
      <c r="AU1291" s="705"/>
      <c r="AV1291" s="705"/>
      <c r="AW1291" s="705"/>
      <c r="AX1291" s="705"/>
      <c r="AY1291" s="705"/>
      <c r="AZ1291" s="705"/>
      <c r="BA1291" s="705"/>
      <c r="BB1291" s="705"/>
      <c r="BC1291" s="705"/>
      <c r="BD1291" s="705"/>
      <c r="BE1291" s="705"/>
      <c r="BF1291" s="705"/>
      <c r="BG1291" s="706"/>
    </row>
    <row r="1292" spans="2:86" ht="14.55" customHeight="1" x14ac:dyDescent="0.2">
      <c r="B1292" s="679"/>
      <c r="C1292" s="680"/>
      <c r="D1292" s="662"/>
      <c r="E1292" s="663"/>
      <c r="F1292" s="663"/>
      <c r="G1292" s="663"/>
      <c r="H1292" s="674"/>
      <c r="I1292" s="675"/>
      <c r="J1292" s="675"/>
      <c r="K1292" s="676"/>
      <c r="L1292" s="705"/>
      <c r="M1292" s="705"/>
      <c r="N1292" s="705"/>
      <c r="O1292" s="705"/>
      <c r="P1292" s="705"/>
      <c r="Q1292" s="705"/>
      <c r="R1292" s="705"/>
      <c r="S1292" s="705"/>
      <c r="T1292" s="705"/>
      <c r="U1292" s="705"/>
      <c r="V1292" s="705"/>
      <c r="W1292" s="705"/>
      <c r="X1292" s="705"/>
      <c r="Y1292" s="705"/>
      <c r="Z1292" s="705"/>
      <c r="AA1292" s="705"/>
      <c r="AB1292" s="705"/>
      <c r="AC1292" s="705"/>
      <c r="AD1292" s="706"/>
      <c r="AE1292" s="679"/>
      <c r="AF1292" s="680"/>
      <c r="AG1292" s="662"/>
      <c r="AH1292" s="663"/>
      <c r="AI1292" s="663"/>
      <c r="AJ1292" s="663"/>
      <c r="AK1292" s="674"/>
      <c r="AL1292" s="675"/>
      <c r="AM1292" s="675"/>
      <c r="AN1292" s="676"/>
      <c r="AO1292" s="705"/>
      <c r="AP1292" s="705"/>
      <c r="AQ1292" s="705"/>
      <c r="AR1292" s="705"/>
      <c r="AS1292" s="705"/>
      <c r="AT1292" s="705"/>
      <c r="AU1292" s="705"/>
      <c r="AV1292" s="705"/>
      <c r="AW1292" s="705"/>
      <c r="AX1292" s="705"/>
      <c r="AY1292" s="705"/>
      <c r="AZ1292" s="705"/>
      <c r="BA1292" s="705"/>
      <c r="BB1292" s="705"/>
      <c r="BC1292" s="705"/>
      <c r="BD1292" s="705"/>
      <c r="BE1292" s="705"/>
      <c r="BF1292" s="705"/>
      <c r="BG1292" s="706"/>
    </row>
    <row r="1293" spans="2:86" ht="14.55" customHeight="1" x14ac:dyDescent="0.2">
      <c r="B1293" s="679"/>
      <c r="C1293" s="680"/>
      <c r="D1293" s="659" t="s">
        <v>1239</v>
      </c>
      <c r="E1293" s="660"/>
      <c r="F1293" s="660"/>
      <c r="G1293" s="660"/>
      <c r="H1293" s="665">
        <f ca="1">OFFSET('(6)定期点検調書'!$AD$12,L1287-1,0)</f>
        <v>0</v>
      </c>
      <c r="I1293" s="666"/>
      <c r="J1293" s="666"/>
      <c r="K1293" s="667"/>
      <c r="L1293" s="705"/>
      <c r="M1293" s="705"/>
      <c r="N1293" s="705"/>
      <c r="O1293" s="705"/>
      <c r="P1293" s="705"/>
      <c r="Q1293" s="705"/>
      <c r="R1293" s="705"/>
      <c r="S1293" s="705"/>
      <c r="T1293" s="705"/>
      <c r="U1293" s="705"/>
      <c r="V1293" s="705"/>
      <c r="W1293" s="705"/>
      <c r="X1293" s="705"/>
      <c r="Y1293" s="705"/>
      <c r="Z1293" s="705"/>
      <c r="AA1293" s="705"/>
      <c r="AB1293" s="705"/>
      <c r="AC1293" s="705"/>
      <c r="AD1293" s="706"/>
      <c r="AE1293" s="679"/>
      <c r="AF1293" s="680"/>
      <c r="AG1293" s="659" t="s">
        <v>1239</v>
      </c>
      <c r="AH1293" s="660"/>
      <c r="AI1293" s="660"/>
      <c r="AJ1293" s="660"/>
      <c r="AK1293" s="665">
        <f ca="1">OFFSET('(6)定期点検調書'!$AD$12,AO1287-1,0)</f>
        <v>0</v>
      </c>
      <c r="AL1293" s="666"/>
      <c r="AM1293" s="666"/>
      <c r="AN1293" s="667"/>
      <c r="AO1293" s="705"/>
      <c r="AP1293" s="705"/>
      <c r="AQ1293" s="705"/>
      <c r="AR1293" s="705"/>
      <c r="AS1293" s="705"/>
      <c r="AT1293" s="705"/>
      <c r="AU1293" s="705"/>
      <c r="AV1293" s="705"/>
      <c r="AW1293" s="705"/>
      <c r="AX1293" s="705"/>
      <c r="AY1293" s="705"/>
      <c r="AZ1293" s="705"/>
      <c r="BA1293" s="705"/>
      <c r="BB1293" s="705"/>
      <c r="BC1293" s="705"/>
      <c r="BD1293" s="705"/>
      <c r="BE1293" s="705"/>
      <c r="BF1293" s="705"/>
      <c r="BG1293" s="706"/>
    </row>
    <row r="1294" spans="2:86" ht="14.55" customHeight="1" x14ac:dyDescent="0.2">
      <c r="B1294" s="681"/>
      <c r="C1294" s="682"/>
      <c r="D1294" s="662"/>
      <c r="E1294" s="663"/>
      <c r="F1294" s="663"/>
      <c r="G1294" s="663"/>
      <c r="H1294" s="668"/>
      <c r="I1294" s="669"/>
      <c r="J1294" s="669"/>
      <c r="K1294" s="670"/>
      <c r="L1294" s="705"/>
      <c r="M1294" s="705"/>
      <c r="N1294" s="705"/>
      <c r="O1294" s="705"/>
      <c r="P1294" s="705"/>
      <c r="Q1294" s="705"/>
      <c r="R1294" s="705"/>
      <c r="S1294" s="705"/>
      <c r="T1294" s="705"/>
      <c r="U1294" s="705"/>
      <c r="V1294" s="705"/>
      <c r="W1294" s="705"/>
      <c r="X1294" s="705"/>
      <c r="Y1294" s="705"/>
      <c r="Z1294" s="705"/>
      <c r="AA1294" s="705"/>
      <c r="AB1294" s="705"/>
      <c r="AC1294" s="705"/>
      <c r="AD1294" s="706"/>
      <c r="AE1294" s="681"/>
      <c r="AF1294" s="682"/>
      <c r="AG1294" s="662"/>
      <c r="AH1294" s="663"/>
      <c r="AI1294" s="663"/>
      <c r="AJ1294" s="663"/>
      <c r="AK1294" s="668"/>
      <c r="AL1294" s="669"/>
      <c r="AM1294" s="669"/>
      <c r="AN1294" s="670"/>
      <c r="AO1294" s="705"/>
      <c r="AP1294" s="705"/>
      <c r="AQ1294" s="705"/>
      <c r="AR1294" s="705"/>
      <c r="AS1294" s="705"/>
      <c r="AT1294" s="705"/>
      <c r="AU1294" s="705"/>
      <c r="AV1294" s="705"/>
      <c r="AW1294" s="705"/>
      <c r="AX1294" s="705"/>
      <c r="AY1294" s="705"/>
      <c r="AZ1294" s="705"/>
      <c r="BA1294" s="705"/>
      <c r="BB1294" s="705"/>
      <c r="BC1294" s="705"/>
      <c r="BD1294" s="705"/>
      <c r="BE1294" s="705"/>
      <c r="BF1294" s="705"/>
      <c r="BG1294" s="706"/>
    </row>
    <row r="1295" spans="2:86" ht="28.95" customHeight="1" x14ac:dyDescent="0.2">
      <c r="B1295" s="716" t="s">
        <v>995</v>
      </c>
      <c r="C1295" s="717"/>
      <c r="D1295" s="717"/>
      <c r="E1295" s="717"/>
      <c r="F1295" s="717"/>
      <c r="G1295" s="718"/>
      <c r="H1295" s="709">
        <f ca="1">OFFSET('(6)定期点検調書'!$AK$12,L1287-1,0)</f>
        <v>0</v>
      </c>
      <c r="I1295" s="710"/>
      <c r="J1295" s="710"/>
      <c r="K1295" s="711"/>
      <c r="L1295" s="705"/>
      <c r="M1295" s="705"/>
      <c r="N1295" s="705"/>
      <c r="O1295" s="705"/>
      <c r="P1295" s="705"/>
      <c r="Q1295" s="705"/>
      <c r="R1295" s="705"/>
      <c r="S1295" s="705"/>
      <c r="T1295" s="705"/>
      <c r="U1295" s="705"/>
      <c r="V1295" s="705"/>
      <c r="W1295" s="705"/>
      <c r="X1295" s="705"/>
      <c r="Y1295" s="705"/>
      <c r="Z1295" s="705"/>
      <c r="AA1295" s="705"/>
      <c r="AB1295" s="705"/>
      <c r="AC1295" s="705"/>
      <c r="AD1295" s="706"/>
      <c r="AE1295" s="716" t="s">
        <v>995</v>
      </c>
      <c r="AF1295" s="717"/>
      <c r="AG1295" s="717"/>
      <c r="AH1295" s="717"/>
      <c r="AI1295" s="717"/>
      <c r="AJ1295" s="718"/>
      <c r="AK1295" s="709">
        <f ca="1">OFFSET('(6)定期点検調書'!$AK$12,AO1287-1,0)</f>
        <v>0</v>
      </c>
      <c r="AL1295" s="710"/>
      <c r="AM1295" s="710"/>
      <c r="AN1295" s="711"/>
      <c r="AO1295" s="705"/>
      <c r="AP1295" s="705"/>
      <c r="AQ1295" s="705"/>
      <c r="AR1295" s="705"/>
      <c r="AS1295" s="705"/>
      <c r="AT1295" s="705"/>
      <c r="AU1295" s="705"/>
      <c r="AV1295" s="705"/>
      <c r="AW1295" s="705"/>
      <c r="AX1295" s="705"/>
      <c r="AY1295" s="705"/>
      <c r="AZ1295" s="705"/>
      <c r="BA1295" s="705"/>
      <c r="BB1295" s="705"/>
      <c r="BC1295" s="705"/>
      <c r="BD1295" s="705"/>
      <c r="BE1295" s="705"/>
      <c r="BF1295" s="705"/>
      <c r="BG1295" s="706"/>
    </row>
    <row r="1296" spans="2:86" ht="14.55" customHeight="1" x14ac:dyDescent="0.2">
      <c r="B1296" s="677" t="s">
        <v>1240</v>
      </c>
      <c r="C1296" s="661"/>
      <c r="D1296" s="659" t="s">
        <v>994</v>
      </c>
      <c r="E1296" s="660"/>
      <c r="F1296" s="660"/>
      <c r="G1296" s="661"/>
      <c r="H1296" s="699" t="str">
        <f ca="1">OFFSET('(6)定期点検調書'!$BY$12,L1287-1,0)</f>
        <v/>
      </c>
      <c r="I1296" s="700"/>
      <c r="J1296" s="700"/>
      <c r="K1296" s="714"/>
      <c r="L1296" s="705"/>
      <c r="M1296" s="705"/>
      <c r="N1296" s="705"/>
      <c r="O1296" s="705"/>
      <c r="P1296" s="705"/>
      <c r="Q1296" s="705"/>
      <c r="R1296" s="705"/>
      <c r="S1296" s="705"/>
      <c r="T1296" s="705"/>
      <c r="U1296" s="705"/>
      <c r="V1296" s="705"/>
      <c r="W1296" s="705"/>
      <c r="X1296" s="705"/>
      <c r="Y1296" s="705"/>
      <c r="Z1296" s="705"/>
      <c r="AA1296" s="705"/>
      <c r="AB1296" s="705"/>
      <c r="AC1296" s="705"/>
      <c r="AD1296" s="706"/>
      <c r="AE1296" s="677" t="s">
        <v>1240</v>
      </c>
      <c r="AF1296" s="661"/>
      <c r="AG1296" s="659" t="s">
        <v>994</v>
      </c>
      <c r="AH1296" s="660"/>
      <c r="AI1296" s="660"/>
      <c r="AJ1296" s="661"/>
      <c r="AK1296" s="699" t="str">
        <f ca="1">OFFSET('(6)定期点検調書'!$BY$12,AO1287-1,0)</f>
        <v/>
      </c>
      <c r="AL1296" s="700"/>
      <c r="AM1296" s="700"/>
      <c r="AN1296" s="714"/>
      <c r="AO1296" s="705"/>
      <c r="AP1296" s="705"/>
      <c r="AQ1296" s="705"/>
      <c r="AR1296" s="705"/>
      <c r="AS1296" s="705"/>
      <c r="AT1296" s="705"/>
      <c r="AU1296" s="705"/>
      <c r="AV1296" s="705"/>
      <c r="AW1296" s="705"/>
      <c r="AX1296" s="705"/>
      <c r="AY1296" s="705"/>
      <c r="AZ1296" s="705"/>
      <c r="BA1296" s="705"/>
      <c r="BB1296" s="705"/>
      <c r="BC1296" s="705"/>
      <c r="BD1296" s="705"/>
      <c r="BE1296" s="705"/>
      <c r="BF1296" s="705"/>
      <c r="BG1296" s="706"/>
    </row>
    <row r="1297" spans="2:86" ht="14.55" customHeight="1" x14ac:dyDescent="0.2">
      <c r="B1297" s="712"/>
      <c r="C1297" s="713"/>
      <c r="D1297" s="662"/>
      <c r="E1297" s="663"/>
      <c r="F1297" s="663"/>
      <c r="G1297" s="664"/>
      <c r="H1297" s="701"/>
      <c r="I1297" s="702"/>
      <c r="J1297" s="702"/>
      <c r="K1297" s="715"/>
      <c r="L1297" s="705"/>
      <c r="M1297" s="705"/>
      <c r="N1297" s="705"/>
      <c r="O1297" s="705"/>
      <c r="P1297" s="705"/>
      <c r="Q1297" s="705"/>
      <c r="R1297" s="705"/>
      <c r="S1297" s="705"/>
      <c r="T1297" s="705"/>
      <c r="U1297" s="705"/>
      <c r="V1297" s="705"/>
      <c r="W1297" s="705"/>
      <c r="X1297" s="705"/>
      <c r="Y1297" s="705"/>
      <c r="Z1297" s="705"/>
      <c r="AA1297" s="705"/>
      <c r="AB1297" s="705"/>
      <c r="AC1297" s="705"/>
      <c r="AD1297" s="706"/>
      <c r="AE1297" s="712"/>
      <c r="AF1297" s="713"/>
      <c r="AG1297" s="662"/>
      <c r="AH1297" s="663"/>
      <c r="AI1297" s="663"/>
      <c r="AJ1297" s="664"/>
      <c r="AK1297" s="701"/>
      <c r="AL1297" s="702"/>
      <c r="AM1297" s="702"/>
      <c r="AN1297" s="715"/>
      <c r="AO1297" s="705"/>
      <c r="AP1297" s="705"/>
      <c r="AQ1297" s="705"/>
      <c r="AR1297" s="705"/>
      <c r="AS1297" s="705"/>
      <c r="AT1297" s="705"/>
      <c r="AU1297" s="705"/>
      <c r="AV1297" s="705"/>
      <c r="AW1297" s="705"/>
      <c r="AX1297" s="705"/>
      <c r="AY1297" s="705"/>
      <c r="AZ1297" s="705"/>
      <c r="BA1297" s="705"/>
      <c r="BB1297" s="705"/>
      <c r="BC1297" s="705"/>
      <c r="BD1297" s="705"/>
      <c r="BE1297" s="705"/>
      <c r="BF1297" s="705"/>
      <c r="BG1297" s="706"/>
    </row>
    <row r="1298" spans="2:86" ht="14.55" customHeight="1" x14ac:dyDescent="0.2">
      <c r="B1298" s="712"/>
      <c r="C1298" s="713"/>
      <c r="D1298" s="659" t="s">
        <v>1186</v>
      </c>
      <c r="E1298" s="660"/>
      <c r="F1298" s="660"/>
      <c r="G1298" s="661"/>
      <c r="H1298" s="665">
        <f ca="1">OFFSET('(6)定期点検調書'!$BC$12,L1287-1,0)</f>
        <v>0</v>
      </c>
      <c r="I1298" s="666"/>
      <c r="J1298" s="666"/>
      <c r="K1298" s="667"/>
      <c r="L1298" s="705"/>
      <c r="M1298" s="705"/>
      <c r="N1298" s="705"/>
      <c r="O1298" s="705"/>
      <c r="P1298" s="705"/>
      <c r="Q1298" s="705"/>
      <c r="R1298" s="705"/>
      <c r="S1298" s="705"/>
      <c r="T1298" s="705"/>
      <c r="U1298" s="705"/>
      <c r="V1298" s="705"/>
      <c r="W1298" s="705"/>
      <c r="X1298" s="705"/>
      <c r="Y1298" s="705"/>
      <c r="Z1298" s="705"/>
      <c r="AA1298" s="705"/>
      <c r="AB1298" s="705"/>
      <c r="AC1298" s="705"/>
      <c r="AD1298" s="706"/>
      <c r="AE1298" s="712"/>
      <c r="AF1298" s="713"/>
      <c r="AG1298" s="659" t="s">
        <v>1186</v>
      </c>
      <c r="AH1298" s="660"/>
      <c r="AI1298" s="660"/>
      <c r="AJ1298" s="661"/>
      <c r="AK1298" s="665">
        <f ca="1">OFFSET('(6)定期点検調書'!$BC$12,AO1287-1,0)</f>
        <v>0</v>
      </c>
      <c r="AL1298" s="666"/>
      <c r="AM1298" s="666"/>
      <c r="AN1298" s="667"/>
      <c r="AO1298" s="705"/>
      <c r="AP1298" s="705"/>
      <c r="AQ1298" s="705"/>
      <c r="AR1298" s="705"/>
      <c r="AS1298" s="705"/>
      <c r="AT1298" s="705"/>
      <c r="AU1298" s="705"/>
      <c r="AV1298" s="705"/>
      <c r="AW1298" s="705"/>
      <c r="AX1298" s="705"/>
      <c r="AY1298" s="705"/>
      <c r="AZ1298" s="705"/>
      <c r="BA1298" s="705"/>
      <c r="BB1298" s="705"/>
      <c r="BC1298" s="705"/>
      <c r="BD1298" s="705"/>
      <c r="BE1298" s="705"/>
      <c r="BF1298" s="705"/>
      <c r="BG1298" s="706"/>
    </row>
    <row r="1299" spans="2:86" ht="14.55" customHeight="1" x14ac:dyDescent="0.2">
      <c r="B1299" s="712"/>
      <c r="C1299" s="713"/>
      <c r="D1299" s="662"/>
      <c r="E1299" s="663"/>
      <c r="F1299" s="663"/>
      <c r="G1299" s="664"/>
      <c r="H1299" s="668"/>
      <c r="I1299" s="669"/>
      <c r="J1299" s="669"/>
      <c r="K1299" s="670"/>
      <c r="L1299" s="705"/>
      <c r="M1299" s="705"/>
      <c r="N1299" s="705"/>
      <c r="O1299" s="705"/>
      <c r="P1299" s="705"/>
      <c r="Q1299" s="705"/>
      <c r="R1299" s="705"/>
      <c r="S1299" s="705"/>
      <c r="T1299" s="705"/>
      <c r="U1299" s="705"/>
      <c r="V1299" s="705"/>
      <c r="W1299" s="705"/>
      <c r="X1299" s="705"/>
      <c r="Y1299" s="705"/>
      <c r="Z1299" s="705"/>
      <c r="AA1299" s="705"/>
      <c r="AB1299" s="705"/>
      <c r="AC1299" s="705"/>
      <c r="AD1299" s="706"/>
      <c r="AE1299" s="712"/>
      <c r="AF1299" s="713"/>
      <c r="AG1299" s="662"/>
      <c r="AH1299" s="663"/>
      <c r="AI1299" s="663"/>
      <c r="AJ1299" s="664"/>
      <c r="AK1299" s="668"/>
      <c r="AL1299" s="669"/>
      <c r="AM1299" s="669"/>
      <c r="AN1299" s="670"/>
      <c r="AO1299" s="705"/>
      <c r="AP1299" s="705"/>
      <c r="AQ1299" s="705"/>
      <c r="AR1299" s="705"/>
      <c r="AS1299" s="705"/>
      <c r="AT1299" s="705"/>
      <c r="AU1299" s="705"/>
      <c r="AV1299" s="705"/>
      <c r="AW1299" s="705"/>
      <c r="AX1299" s="705"/>
      <c r="AY1299" s="705"/>
      <c r="AZ1299" s="705"/>
      <c r="BA1299" s="705"/>
      <c r="BB1299" s="705"/>
      <c r="BC1299" s="705"/>
      <c r="BD1299" s="705"/>
      <c r="BE1299" s="705"/>
      <c r="BF1299" s="705"/>
      <c r="BG1299" s="706"/>
    </row>
    <row r="1300" spans="2:86" ht="14.55" customHeight="1" x14ac:dyDescent="0.2">
      <c r="B1300" s="712"/>
      <c r="C1300" s="713"/>
      <c r="D1300" s="659" t="s">
        <v>1187</v>
      </c>
      <c r="E1300" s="660"/>
      <c r="F1300" s="660"/>
      <c r="G1300" s="661"/>
      <c r="H1300" s="665">
        <f ca="1">OFFSET('(6)定期点検調書'!$BF$12,L1287-1,0)</f>
        <v>0</v>
      </c>
      <c r="I1300" s="666"/>
      <c r="J1300" s="666"/>
      <c r="K1300" s="667"/>
      <c r="L1300" s="705"/>
      <c r="M1300" s="705"/>
      <c r="N1300" s="705"/>
      <c r="O1300" s="705"/>
      <c r="P1300" s="705"/>
      <c r="Q1300" s="705"/>
      <c r="R1300" s="705"/>
      <c r="S1300" s="705"/>
      <c r="T1300" s="705"/>
      <c r="U1300" s="705"/>
      <c r="V1300" s="705"/>
      <c r="W1300" s="705"/>
      <c r="X1300" s="705"/>
      <c r="Y1300" s="705"/>
      <c r="Z1300" s="705"/>
      <c r="AA1300" s="705"/>
      <c r="AB1300" s="705"/>
      <c r="AC1300" s="705"/>
      <c r="AD1300" s="706"/>
      <c r="AE1300" s="712"/>
      <c r="AF1300" s="713"/>
      <c r="AG1300" s="659" t="s">
        <v>1187</v>
      </c>
      <c r="AH1300" s="660"/>
      <c r="AI1300" s="660"/>
      <c r="AJ1300" s="661"/>
      <c r="AK1300" s="665">
        <f ca="1">OFFSET('(6)定期点検調書'!$BF$12,AO1287-1,0)</f>
        <v>0</v>
      </c>
      <c r="AL1300" s="666"/>
      <c r="AM1300" s="666"/>
      <c r="AN1300" s="667"/>
      <c r="AO1300" s="705"/>
      <c r="AP1300" s="705"/>
      <c r="AQ1300" s="705"/>
      <c r="AR1300" s="705"/>
      <c r="AS1300" s="705"/>
      <c r="AT1300" s="705"/>
      <c r="AU1300" s="705"/>
      <c r="AV1300" s="705"/>
      <c r="AW1300" s="705"/>
      <c r="AX1300" s="705"/>
      <c r="AY1300" s="705"/>
      <c r="AZ1300" s="705"/>
      <c r="BA1300" s="705"/>
      <c r="BB1300" s="705"/>
      <c r="BC1300" s="705"/>
      <c r="BD1300" s="705"/>
      <c r="BE1300" s="705"/>
      <c r="BF1300" s="705"/>
      <c r="BG1300" s="706"/>
    </row>
    <row r="1301" spans="2:86" ht="14.55" customHeight="1" x14ac:dyDescent="0.2">
      <c r="B1301" s="662"/>
      <c r="C1301" s="664"/>
      <c r="D1301" s="662"/>
      <c r="E1301" s="663"/>
      <c r="F1301" s="663"/>
      <c r="G1301" s="664"/>
      <c r="H1301" s="668"/>
      <c r="I1301" s="669"/>
      <c r="J1301" s="669"/>
      <c r="K1301" s="670"/>
      <c r="L1301" s="707"/>
      <c r="M1301" s="707"/>
      <c r="N1301" s="707"/>
      <c r="O1301" s="707"/>
      <c r="P1301" s="707"/>
      <c r="Q1301" s="707"/>
      <c r="R1301" s="707"/>
      <c r="S1301" s="707"/>
      <c r="T1301" s="707"/>
      <c r="U1301" s="707"/>
      <c r="V1301" s="707"/>
      <c r="W1301" s="707"/>
      <c r="X1301" s="707"/>
      <c r="Y1301" s="707"/>
      <c r="Z1301" s="707"/>
      <c r="AA1301" s="707"/>
      <c r="AB1301" s="707"/>
      <c r="AC1301" s="707"/>
      <c r="AD1301" s="708"/>
      <c r="AE1301" s="662"/>
      <c r="AF1301" s="664"/>
      <c r="AG1301" s="662"/>
      <c r="AH1301" s="663"/>
      <c r="AI1301" s="663"/>
      <c r="AJ1301" s="664"/>
      <c r="AK1301" s="668"/>
      <c r="AL1301" s="669"/>
      <c r="AM1301" s="669"/>
      <c r="AN1301" s="670"/>
      <c r="AO1301" s="707"/>
      <c r="AP1301" s="707"/>
      <c r="AQ1301" s="707"/>
      <c r="AR1301" s="707"/>
      <c r="AS1301" s="707"/>
      <c r="AT1301" s="707"/>
      <c r="AU1301" s="707"/>
      <c r="AV1301" s="707"/>
      <c r="AW1301" s="707"/>
      <c r="AX1301" s="707"/>
      <c r="AY1301" s="707"/>
      <c r="AZ1301" s="707"/>
      <c r="BA1301" s="707"/>
      <c r="BB1301" s="707"/>
      <c r="BC1301" s="707"/>
      <c r="BD1301" s="707"/>
      <c r="BE1301" s="707"/>
      <c r="BF1301" s="707"/>
      <c r="BG1301" s="708"/>
    </row>
    <row r="1302" spans="2:86" ht="14.55" customHeight="1" x14ac:dyDescent="0.2">
      <c r="B1302" s="683" t="s">
        <v>1241</v>
      </c>
      <c r="C1302" s="683"/>
      <c r="D1302" s="683"/>
      <c r="E1302" s="683"/>
      <c r="F1302" s="683"/>
      <c r="G1302" s="683"/>
      <c r="H1302" s="699" t="str">
        <f ca="1">IF(OFFSET('(6)定期点検調書'!$AR$12,L1287-1,0)="","",OFFSET('(6)定期点検調書'!$AQ$12,L1287-1,0)&amp;TEXT(OFFSET('(6)定期点検調書'!$AR$12,L1287-1,0),"0.0")&amp;OFFSET('(6)定期点検調書'!$AT$12,L1287-1,0))  &amp;  IF(OFFSET('(6)定期点検調書'!$AV$12,L1287-1,0)="","","／"&amp;OFFSET('(6)定期点検調書'!$AU$12,L1287-1,0)&amp;TEXT(OFFSET('(6)定期点検調書'!$AV$12,L1287-1,0),"0.0")&amp;OFFSET('(6)定期点検調書'!$AX$12,L1287-1,0))  &amp;  IF(OFFSET('(6)定期点検調書'!$AZ$12,L1287-1,0)="","","／"&amp;OFFSET('(6)定期点検調書'!$AY$12,L1287-1,0)&amp;TEXT(OFFSET('(6)定期点検調書'!$AZ$12,L1287-1,0),"0.0")&amp;OFFSET('(6)定期点検調書'!$BB$12,L1287-1,0))</f>
        <v/>
      </c>
      <c r="I1302" s="700"/>
      <c r="J1302" s="700"/>
      <c r="K1302" s="700"/>
      <c r="L1302" s="700"/>
      <c r="M1302" s="700"/>
      <c r="N1302" s="700"/>
      <c r="O1302" s="700"/>
      <c r="P1302" s="685" t="s">
        <v>1243</v>
      </c>
      <c r="Q1302" s="685"/>
      <c r="R1302" s="685"/>
      <c r="S1302" s="685"/>
      <c r="T1302" s="685"/>
      <c r="U1302" s="685"/>
      <c r="V1302" s="685"/>
      <c r="W1302" s="686" t="str">
        <f ca="1">OFFSET('(6)定期点検調書'!$F$12,L1287-1,0)</f>
        <v/>
      </c>
      <c r="X1302" s="687"/>
      <c r="Y1302" s="687"/>
      <c r="Z1302" s="687"/>
      <c r="AA1302" s="687"/>
      <c r="AB1302" s="687"/>
      <c r="AC1302" s="687"/>
      <c r="AD1302" s="688"/>
      <c r="AE1302" s="683" t="s">
        <v>1241</v>
      </c>
      <c r="AF1302" s="683"/>
      <c r="AG1302" s="683"/>
      <c r="AH1302" s="683"/>
      <c r="AI1302" s="683"/>
      <c r="AJ1302" s="683"/>
      <c r="AK1302" s="699" t="str">
        <f ca="1">IF(OFFSET('(6)定期点検調書'!$AR$12,AO1287-1,0)="","",OFFSET('(6)定期点検調書'!$AQ$12,AO1287-1,0)&amp;TEXT(OFFSET('(6)定期点検調書'!$AR$12,AO1287-1,0),"0.0")&amp;OFFSET('(6)定期点検調書'!$AT$12,AO1287-1,0))  &amp;  IF(OFFSET('(6)定期点検調書'!$AV$12,AO1287-1,0)="","","／"&amp;OFFSET('(6)定期点検調書'!$AU$12,AO1287-1,0)&amp;TEXT(OFFSET('(6)定期点検調書'!$AV$12,AO1287-1,0),"0.0")&amp;OFFSET('(6)定期点検調書'!$AX$12,AO1287-1,0))  &amp;  IF(OFFSET('(6)定期点検調書'!$AZ$12,AO1287-1,0)="","","／"&amp;OFFSET('(6)定期点検調書'!$AY$12,AO1287-1,0)&amp;TEXT(OFFSET('(6)定期点検調書'!$AZ$12,AO1287-1,0),"0.0")&amp;OFFSET('(6)定期点検調書'!$BB$12,AO1287-1,0))</f>
        <v/>
      </c>
      <c r="AL1302" s="700"/>
      <c r="AM1302" s="700"/>
      <c r="AN1302" s="700"/>
      <c r="AO1302" s="700"/>
      <c r="AP1302" s="700"/>
      <c r="AQ1302" s="700"/>
      <c r="AR1302" s="700"/>
      <c r="AS1302" s="685" t="s">
        <v>1243</v>
      </c>
      <c r="AT1302" s="685"/>
      <c r="AU1302" s="685"/>
      <c r="AV1302" s="685"/>
      <c r="AW1302" s="685"/>
      <c r="AX1302" s="685"/>
      <c r="AY1302" s="685"/>
      <c r="AZ1302" s="686" t="str">
        <f ca="1">OFFSET('(6)定期点検調書'!$F$12,AO1287-1,0)</f>
        <v/>
      </c>
      <c r="BA1302" s="687"/>
      <c r="BB1302" s="687"/>
      <c r="BC1302" s="687"/>
      <c r="BD1302" s="687"/>
      <c r="BE1302" s="687"/>
      <c r="BF1302" s="687"/>
      <c r="BG1302" s="688"/>
    </row>
    <row r="1303" spans="2:86" ht="14.55" customHeight="1" x14ac:dyDescent="0.2">
      <c r="B1303" s="683"/>
      <c r="C1303" s="683"/>
      <c r="D1303" s="683"/>
      <c r="E1303" s="683"/>
      <c r="F1303" s="683"/>
      <c r="G1303" s="683"/>
      <c r="H1303" s="701"/>
      <c r="I1303" s="702"/>
      <c r="J1303" s="702"/>
      <c r="K1303" s="702"/>
      <c r="L1303" s="702"/>
      <c r="M1303" s="702"/>
      <c r="N1303" s="702"/>
      <c r="O1303" s="702"/>
      <c r="P1303" s="685"/>
      <c r="Q1303" s="685"/>
      <c r="R1303" s="685"/>
      <c r="S1303" s="685"/>
      <c r="T1303" s="685"/>
      <c r="U1303" s="685"/>
      <c r="V1303" s="685"/>
      <c r="W1303" s="689"/>
      <c r="X1303" s="690"/>
      <c r="Y1303" s="690"/>
      <c r="Z1303" s="690"/>
      <c r="AA1303" s="690"/>
      <c r="AB1303" s="690"/>
      <c r="AC1303" s="690"/>
      <c r="AD1303" s="691"/>
      <c r="AE1303" s="683"/>
      <c r="AF1303" s="683"/>
      <c r="AG1303" s="683"/>
      <c r="AH1303" s="683"/>
      <c r="AI1303" s="683"/>
      <c r="AJ1303" s="683"/>
      <c r="AK1303" s="701"/>
      <c r="AL1303" s="702"/>
      <c r="AM1303" s="702"/>
      <c r="AN1303" s="702"/>
      <c r="AO1303" s="702"/>
      <c r="AP1303" s="702"/>
      <c r="AQ1303" s="702"/>
      <c r="AR1303" s="702"/>
      <c r="AS1303" s="685"/>
      <c r="AT1303" s="685"/>
      <c r="AU1303" s="685"/>
      <c r="AV1303" s="685"/>
      <c r="AW1303" s="685"/>
      <c r="AX1303" s="685"/>
      <c r="AY1303" s="685"/>
      <c r="AZ1303" s="689"/>
      <c r="BA1303" s="690"/>
      <c r="BB1303" s="690"/>
      <c r="BC1303" s="690"/>
      <c r="BD1303" s="690"/>
      <c r="BE1303" s="690"/>
      <c r="BF1303" s="690"/>
      <c r="BG1303" s="691"/>
    </row>
    <row r="1304" spans="2:86" ht="14.55" customHeight="1" x14ac:dyDescent="0.2">
      <c r="B1304" s="659" t="s">
        <v>1242</v>
      </c>
      <c r="C1304" s="660"/>
      <c r="D1304" s="660"/>
      <c r="E1304" s="660"/>
      <c r="F1304" s="660"/>
      <c r="G1304" s="661"/>
      <c r="H1304" s="671" t="str">
        <f ca="1">IF(OFFSET('(6)定期点検調書'!$BL$12,L1287-1,0)="","",VLOOKUP(OFFSET('(6)定期点検調書'!$BL$12,L1287-1,0),ﾃﾞｰﾀ一覧!$AY$4:$BB$16,2,FALSE))  &amp;  IF(OFFSET('(6)定期点検調書'!$BC$12,L1287-1,0)="","","／"&amp;VLOOKUP(OFFSET('(6)定期点検調書'!$BC$12,L1287-1,0),ﾃﾞｰﾀ一覧!$AY$4:$BB$16,2,FALSE))  &amp;  IF(OFFSET('(6)定期点検調書'!$BD$12,L1287-1,0)="","","／"&amp;VLOOKUP(OFFSET('(6)定期点検調書'!$BD$12,L1287-1,0),ﾃﾞｰﾀ一覧!$AY$4:$BB$16,2,FALSE))</f>
        <v/>
      </c>
      <c r="I1304" s="672"/>
      <c r="J1304" s="672"/>
      <c r="K1304" s="672"/>
      <c r="L1304" s="672"/>
      <c r="M1304" s="672"/>
      <c r="N1304" s="672"/>
      <c r="O1304" s="672"/>
      <c r="P1304" s="692" t="s">
        <v>996</v>
      </c>
      <c r="Q1304" s="692"/>
      <c r="R1304" s="692"/>
      <c r="S1304" s="692"/>
      <c r="T1304" s="692"/>
      <c r="U1304" s="692"/>
      <c r="V1304" s="692"/>
      <c r="W1304" s="693"/>
      <c r="X1304" s="694"/>
      <c r="Y1304" s="694"/>
      <c r="Z1304" s="694"/>
      <c r="AA1304" s="694"/>
      <c r="AB1304" s="694"/>
      <c r="AC1304" s="694"/>
      <c r="AD1304" s="695"/>
      <c r="AE1304" s="659" t="s">
        <v>1242</v>
      </c>
      <c r="AF1304" s="660"/>
      <c r="AG1304" s="660"/>
      <c r="AH1304" s="660"/>
      <c r="AI1304" s="660"/>
      <c r="AJ1304" s="661"/>
      <c r="AK1304" s="671" t="str">
        <f ca="1">IF(OFFSET('(6)定期点検調書'!$BL$12,AO1287-1,0)="","",VLOOKUP(OFFSET('(6)定期点検調書'!$BL$12,AO1287-1,0),ﾃﾞｰﾀ一覧!$AY$4:$BB$16,2,FALSE))  &amp;  IF(OFFSET('(6)定期点検調書'!$BC$12,AO1287-1,0)="","","／"&amp;VLOOKUP(OFFSET('(6)定期点検調書'!$BC$12,AO1287-1,0),ﾃﾞｰﾀ一覧!$AY$4:$BB$16,2,FALSE))  &amp;  IF(OFFSET('(6)定期点検調書'!$BD$12,AO1287-1,0)="","","／"&amp;VLOOKUP(OFFSET('(6)定期点検調書'!$BD$12,AO1287-1,0),ﾃﾞｰﾀ一覧!$AY$4:$BB$16,2,FALSE))</f>
        <v/>
      </c>
      <c r="AL1304" s="672"/>
      <c r="AM1304" s="672"/>
      <c r="AN1304" s="672"/>
      <c r="AO1304" s="672"/>
      <c r="AP1304" s="672"/>
      <c r="AQ1304" s="672"/>
      <c r="AR1304" s="672"/>
      <c r="AS1304" s="692" t="s">
        <v>996</v>
      </c>
      <c r="AT1304" s="692"/>
      <c r="AU1304" s="692"/>
      <c r="AV1304" s="692"/>
      <c r="AW1304" s="692"/>
      <c r="AX1304" s="692"/>
      <c r="AY1304" s="692"/>
      <c r="AZ1304" s="693"/>
      <c r="BA1304" s="694"/>
      <c r="BB1304" s="694"/>
      <c r="BC1304" s="694"/>
      <c r="BD1304" s="694"/>
      <c r="BE1304" s="694"/>
      <c r="BF1304" s="694"/>
      <c r="BG1304" s="695"/>
    </row>
    <row r="1305" spans="2:86" ht="14.55" customHeight="1" x14ac:dyDescent="0.2">
      <c r="B1305" s="662"/>
      <c r="C1305" s="663"/>
      <c r="D1305" s="663"/>
      <c r="E1305" s="663"/>
      <c r="F1305" s="663"/>
      <c r="G1305" s="664"/>
      <c r="H1305" s="674"/>
      <c r="I1305" s="675"/>
      <c r="J1305" s="675"/>
      <c r="K1305" s="675"/>
      <c r="L1305" s="675"/>
      <c r="M1305" s="675"/>
      <c r="N1305" s="675"/>
      <c r="O1305" s="675"/>
      <c r="P1305" s="692"/>
      <c r="Q1305" s="692"/>
      <c r="R1305" s="692"/>
      <c r="S1305" s="692"/>
      <c r="T1305" s="692"/>
      <c r="U1305" s="692"/>
      <c r="V1305" s="692"/>
      <c r="W1305" s="696"/>
      <c r="X1305" s="697"/>
      <c r="Y1305" s="697"/>
      <c r="Z1305" s="697"/>
      <c r="AA1305" s="697"/>
      <c r="AB1305" s="697"/>
      <c r="AC1305" s="697"/>
      <c r="AD1305" s="698"/>
      <c r="AE1305" s="662"/>
      <c r="AF1305" s="663"/>
      <c r="AG1305" s="663"/>
      <c r="AH1305" s="663"/>
      <c r="AI1305" s="663"/>
      <c r="AJ1305" s="664"/>
      <c r="AK1305" s="674"/>
      <c r="AL1305" s="675"/>
      <c r="AM1305" s="675"/>
      <c r="AN1305" s="675"/>
      <c r="AO1305" s="675"/>
      <c r="AP1305" s="675"/>
      <c r="AQ1305" s="675"/>
      <c r="AR1305" s="675"/>
      <c r="AS1305" s="692"/>
      <c r="AT1305" s="692"/>
      <c r="AU1305" s="692"/>
      <c r="AV1305" s="692"/>
      <c r="AW1305" s="692"/>
      <c r="AX1305" s="692"/>
      <c r="AY1305" s="692"/>
      <c r="AZ1305" s="696"/>
      <c r="BA1305" s="697"/>
      <c r="BB1305" s="697"/>
      <c r="BC1305" s="697"/>
      <c r="BD1305" s="697"/>
      <c r="BE1305" s="697"/>
      <c r="BF1305" s="697"/>
      <c r="BG1305" s="698"/>
    </row>
    <row r="1306" spans="2:86" ht="19.5" customHeight="1" x14ac:dyDescent="0.2">
      <c r="B1306" s="683" t="s">
        <v>79</v>
      </c>
      <c r="C1306" s="683"/>
      <c r="D1306" s="683"/>
      <c r="E1306" s="683"/>
      <c r="F1306" s="683"/>
      <c r="G1306" s="683"/>
      <c r="H1306" s="684">
        <f ca="1">OFFSET('(6)定期点検調書'!$CA$12,L1287-1,0)</f>
        <v>0</v>
      </c>
      <c r="I1306" s="684"/>
      <c r="J1306" s="684"/>
      <c r="K1306" s="684"/>
      <c r="L1306" s="684"/>
      <c r="M1306" s="684"/>
      <c r="N1306" s="684"/>
      <c r="O1306" s="684"/>
      <c r="P1306" s="684"/>
      <c r="Q1306" s="684"/>
      <c r="R1306" s="684"/>
      <c r="S1306" s="684"/>
      <c r="T1306" s="684"/>
      <c r="U1306" s="684"/>
      <c r="V1306" s="684"/>
      <c r="W1306" s="684"/>
      <c r="X1306" s="684"/>
      <c r="Y1306" s="684"/>
      <c r="Z1306" s="684"/>
      <c r="AA1306" s="684"/>
      <c r="AB1306" s="684"/>
      <c r="AC1306" s="684"/>
      <c r="AD1306" s="684"/>
      <c r="AE1306" s="683" t="s">
        <v>79</v>
      </c>
      <c r="AF1306" s="683"/>
      <c r="AG1306" s="683"/>
      <c r="AH1306" s="683"/>
      <c r="AI1306" s="683"/>
      <c r="AJ1306" s="683"/>
      <c r="AK1306" s="684">
        <f ca="1">OFFSET('(6)定期点検調書'!$CA$12,AO1287-1,0)</f>
        <v>0</v>
      </c>
      <c r="AL1306" s="684"/>
      <c r="AM1306" s="684"/>
      <c r="AN1306" s="684"/>
      <c r="AO1306" s="684"/>
      <c r="AP1306" s="684"/>
      <c r="AQ1306" s="684"/>
      <c r="AR1306" s="684"/>
      <c r="AS1306" s="684"/>
      <c r="AT1306" s="684"/>
      <c r="AU1306" s="684"/>
      <c r="AV1306" s="684"/>
      <c r="AW1306" s="684"/>
      <c r="AX1306" s="684"/>
      <c r="AY1306" s="684"/>
      <c r="AZ1306" s="684"/>
      <c r="BA1306" s="684"/>
      <c r="BB1306" s="684"/>
      <c r="BC1306" s="684"/>
      <c r="BD1306" s="684"/>
      <c r="BE1306" s="684"/>
      <c r="BF1306" s="684"/>
      <c r="BG1306" s="684"/>
      <c r="CH1306" s="473"/>
    </row>
    <row r="1307" spans="2:86" ht="19.5" customHeight="1" x14ac:dyDescent="0.2">
      <c r="B1307" s="683"/>
      <c r="C1307" s="683"/>
      <c r="D1307" s="683"/>
      <c r="E1307" s="683"/>
      <c r="F1307" s="683"/>
      <c r="G1307" s="683"/>
      <c r="H1307" s="684"/>
      <c r="I1307" s="684"/>
      <c r="J1307" s="684"/>
      <c r="K1307" s="684"/>
      <c r="L1307" s="684"/>
      <c r="M1307" s="684"/>
      <c r="N1307" s="684"/>
      <c r="O1307" s="684"/>
      <c r="P1307" s="684"/>
      <c r="Q1307" s="684"/>
      <c r="R1307" s="684"/>
      <c r="S1307" s="684"/>
      <c r="T1307" s="684"/>
      <c r="U1307" s="684"/>
      <c r="V1307" s="684"/>
      <c r="W1307" s="684"/>
      <c r="X1307" s="684"/>
      <c r="Y1307" s="684"/>
      <c r="Z1307" s="684"/>
      <c r="AA1307" s="684"/>
      <c r="AB1307" s="684"/>
      <c r="AC1307" s="684"/>
      <c r="AD1307" s="684"/>
      <c r="AE1307" s="683"/>
      <c r="AF1307" s="683"/>
      <c r="AG1307" s="683"/>
      <c r="AH1307" s="683"/>
      <c r="AI1307" s="683"/>
      <c r="AJ1307" s="683"/>
      <c r="AK1307" s="684"/>
      <c r="AL1307" s="684"/>
      <c r="AM1307" s="684"/>
      <c r="AN1307" s="684"/>
      <c r="AO1307" s="684"/>
      <c r="AP1307" s="684"/>
      <c r="AQ1307" s="684"/>
      <c r="AR1307" s="684"/>
      <c r="AS1307" s="684"/>
      <c r="AT1307" s="684"/>
      <c r="AU1307" s="684"/>
      <c r="AV1307" s="684"/>
      <c r="AW1307" s="684"/>
      <c r="AX1307" s="684"/>
      <c r="AY1307" s="684"/>
      <c r="AZ1307" s="684"/>
      <c r="BA1307" s="684"/>
      <c r="BB1307" s="684"/>
      <c r="BC1307" s="684"/>
      <c r="BD1307" s="684"/>
      <c r="BE1307" s="684"/>
      <c r="BF1307" s="684"/>
      <c r="BG1307" s="684"/>
    </row>
    <row r="1308" spans="2:86" ht="14.55" customHeight="1" x14ac:dyDescent="0.2">
      <c r="B1308" s="677" t="s">
        <v>1038</v>
      </c>
      <c r="C1308" s="678"/>
      <c r="D1308" s="677" t="s">
        <v>1237</v>
      </c>
      <c r="E1308" s="719"/>
      <c r="F1308" s="719"/>
      <c r="G1308" s="719"/>
      <c r="H1308" s="665">
        <f ca="1">OFFSET('(6)定期点検調書'!$B$12,L1308-1,0)</f>
        <v>0</v>
      </c>
      <c r="I1308" s="666"/>
      <c r="J1308" s="666"/>
      <c r="K1308" s="667"/>
      <c r="L1308" s="703">
        <f>AO1287+1</f>
        <v>125</v>
      </c>
      <c r="M1308" s="703"/>
      <c r="N1308" s="703"/>
      <c r="O1308" s="703"/>
      <c r="P1308" s="703"/>
      <c r="Q1308" s="703"/>
      <c r="R1308" s="703"/>
      <c r="S1308" s="703"/>
      <c r="T1308" s="703"/>
      <c r="U1308" s="703"/>
      <c r="V1308" s="703"/>
      <c r="W1308" s="703"/>
      <c r="X1308" s="703"/>
      <c r="Y1308" s="703"/>
      <c r="Z1308" s="703"/>
      <c r="AA1308" s="703"/>
      <c r="AB1308" s="703"/>
      <c r="AC1308" s="703"/>
      <c r="AD1308" s="704"/>
      <c r="AE1308" s="677" t="s">
        <v>1038</v>
      </c>
      <c r="AF1308" s="678"/>
      <c r="AG1308" s="677" t="s">
        <v>1237</v>
      </c>
      <c r="AH1308" s="719"/>
      <c r="AI1308" s="719"/>
      <c r="AJ1308" s="719"/>
      <c r="AK1308" s="665">
        <f ca="1">OFFSET('(6)定期点検調書'!$B$12,AO1308-1,0)</f>
        <v>0</v>
      </c>
      <c r="AL1308" s="666"/>
      <c r="AM1308" s="666"/>
      <c r="AN1308" s="667"/>
      <c r="AO1308" s="703">
        <f>L1308+1</f>
        <v>126</v>
      </c>
      <c r="AP1308" s="703"/>
      <c r="AQ1308" s="703"/>
      <c r="AR1308" s="703"/>
      <c r="AS1308" s="703"/>
      <c r="AT1308" s="703"/>
      <c r="AU1308" s="703"/>
      <c r="AV1308" s="703"/>
      <c r="AW1308" s="703"/>
      <c r="AX1308" s="703"/>
      <c r="AY1308" s="703"/>
      <c r="AZ1308" s="703"/>
      <c r="BA1308" s="703"/>
      <c r="BB1308" s="703"/>
      <c r="BC1308" s="703"/>
      <c r="BD1308" s="703"/>
      <c r="BE1308" s="703"/>
      <c r="BF1308" s="703"/>
      <c r="BG1308" s="704"/>
    </row>
    <row r="1309" spans="2:86" ht="14.55" customHeight="1" x14ac:dyDescent="0.2">
      <c r="B1309" s="679"/>
      <c r="C1309" s="680"/>
      <c r="D1309" s="681"/>
      <c r="E1309" s="720"/>
      <c r="F1309" s="720"/>
      <c r="G1309" s="720"/>
      <c r="H1309" s="668"/>
      <c r="I1309" s="669"/>
      <c r="J1309" s="669"/>
      <c r="K1309" s="670"/>
      <c r="L1309" s="705"/>
      <c r="M1309" s="705"/>
      <c r="N1309" s="705"/>
      <c r="O1309" s="705"/>
      <c r="P1309" s="705"/>
      <c r="Q1309" s="705"/>
      <c r="R1309" s="705"/>
      <c r="S1309" s="705"/>
      <c r="T1309" s="705"/>
      <c r="U1309" s="705"/>
      <c r="V1309" s="705"/>
      <c r="W1309" s="705"/>
      <c r="X1309" s="705"/>
      <c r="Y1309" s="705"/>
      <c r="Z1309" s="705"/>
      <c r="AA1309" s="705"/>
      <c r="AB1309" s="705"/>
      <c r="AC1309" s="705"/>
      <c r="AD1309" s="706"/>
      <c r="AE1309" s="679"/>
      <c r="AF1309" s="680"/>
      <c r="AG1309" s="681"/>
      <c r="AH1309" s="720"/>
      <c r="AI1309" s="720"/>
      <c r="AJ1309" s="720"/>
      <c r="AK1309" s="668"/>
      <c r="AL1309" s="669"/>
      <c r="AM1309" s="669"/>
      <c r="AN1309" s="670"/>
      <c r="AO1309" s="705"/>
      <c r="AP1309" s="705"/>
      <c r="AQ1309" s="705"/>
      <c r="AR1309" s="705"/>
      <c r="AS1309" s="705"/>
      <c r="AT1309" s="705"/>
      <c r="AU1309" s="705"/>
      <c r="AV1309" s="705"/>
      <c r="AW1309" s="705"/>
      <c r="AX1309" s="705"/>
      <c r="AY1309" s="705"/>
      <c r="AZ1309" s="705"/>
      <c r="BA1309" s="705"/>
      <c r="BB1309" s="705"/>
      <c r="BC1309" s="705"/>
      <c r="BD1309" s="705"/>
      <c r="BE1309" s="705"/>
      <c r="BF1309" s="705"/>
      <c r="BG1309" s="706"/>
    </row>
    <row r="1310" spans="2:86" ht="14.55" customHeight="1" x14ac:dyDescent="0.2">
      <c r="B1310" s="679"/>
      <c r="C1310" s="680"/>
      <c r="D1310" s="677" t="s">
        <v>992</v>
      </c>
      <c r="E1310" s="719"/>
      <c r="F1310" s="719"/>
      <c r="G1310" s="719"/>
      <c r="H1310" s="665">
        <f ca="1">OFFSET('(6)定期点検調書'!$D$12,L1308-1,0)</f>
        <v>0</v>
      </c>
      <c r="I1310" s="666"/>
      <c r="J1310" s="666"/>
      <c r="K1310" s="667"/>
      <c r="L1310" s="705"/>
      <c r="M1310" s="705"/>
      <c r="N1310" s="705"/>
      <c r="O1310" s="705"/>
      <c r="P1310" s="705"/>
      <c r="Q1310" s="705"/>
      <c r="R1310" s="705"/>
      <c r="S1310" s="705"/>
      <c r="T1310" s="705"/>
      <c r="U1310" s="705"/>
      <c r="V1310" s="705"/>
      <c r="W1310" s="705"/>
      <c r="X1310" s="705"/>
      <c r="Y1310" s="705"/>
      <c r="Z1310" s="705"/>
      <c r="AA1310" s="705"/>
      <c r="AB1310" s="705"/>
      <c r="AC1310" s="705"/>
      <c r="AD1310" s="706"/>
      <c r="AE1310" s="679"/>
      <c r="AF1310" s="680"/>
      <c r="AG1310" s="677" t="s">
        <v>992</v>
      </c>
      <c r="AH1310" s="719"/>
      <c r="AI1310" s="719"/>
      <c r="AJ1310" s="719"/>
      <c r="AK1310" s="665">
        <f ca="1">OFFSET('(6)定期点検調書'!$D$12,AO1308-1,0)</f>
        <v>0</v>
      </c>
      <c r="AL1310" s="666"/>
      <c r="AM1310" s="666"/>
      <c r="AN1310" s="667"/>
      <c r="AO1310" s="705"/>
      <c r="AP1310" s="705"/>
      <c r="AQ1310" s="705"/>
      <c r="AR1310" s="705"/>
      <c r="AS1310" s="705"/>
      <c r="AT1310" s="705"/>
      <c r="AU1310" s="705"/>
      <c r="AV1310" s="705"/>
      <c r="AW1310" s="705"/>
      <c r="AX1310" s="705"/>
      <c r="AY1310" s="705"/>
      <c r="AZ1310" s="705"/>
      <c r="BA1310" s="705"/>
      <c r="BB1310" s="705"/>
      <c r="BC1310" s="705"/>
      <c r="BD1310" s="705"/>
      <c r="BE1310" s="705"/>
      <c r="BF1310" s="705"/>
      <c r="BG1310" s="706"/>
    </row>
    <row r="1311" spans="2:86" ht="14.55" customHeight="1" x14ac:dyDescent="0.2">
      <c r="B1311" s="681"/>
      <c r="C1311" s="682"/>
      <c r="D1311" s="681"/>
      <c r="E1311" s="720"/>
      <c r="F1311" s="720"/>
      <c r="G1311" s="720"/>
      <c r="H1311" s="668"/>
      <c r="I1311" s="669"/>
      <c r="J1311" s="669"/>
      <c r="K1311" s="670"/>
      <c r="L1311" s="705"/>
      <c r="M1311" s="705"/>
      <c r="N1311" s="705"/>
      <c r="O1311" s="705"/>
      <c r="P1311" s="705"/>
      <c r="Q1311" s="705"/>
      <c r="R1311" s="705"/>
      <c r="S1311" s="705"/>
      <c r="T1311" s="705"/>
      <c r="U1311" s="705"/>
      <c r="V1311" s="705"/>
      <c r="W1311" s="705"/>
      <c r="X1311" s="705"/>
      <c r="Y1311" s="705"/>
      <c r="Z1311" s="705"/>
      <c r="AA1311" s="705"/>
      <c r="AB1311" s="705"/>
      <c r="AC1311" s="705"/>
      <c r="AD1311" s="706"/>
      <c r="AE1311" s="681"/>
      <c r="AF1311" s="682"/>
      <c r="AG1311" s="681"/>
      <c r="AH1311" s="720"/>
      <c r="AI1311" s="720"/>
      <c r="AJ1311" s="720"/>
      <c r="AK1311" s="668"/>
      <c r="AL1311" s="669"/>
      <c r="AM1311" s="669"/>
      <c r="AN1311" s="670"/>
      <c r="AO1311" s="705"/>
      <c r="AP1311" s="705"/>
      <c r="AQ1311" s="705"/>
      <c r="AR1311" s="705"/>
      <c r="AS1311" s="705"/>
      <c r="AT1311" s="705"/>
      <c r="AU1311" s="705"/>
      <c r="AV1311" s="705"/>
      <c r="AW1311" s="705"/>
      <c r="AX1311" s="705"/>
      <c r="AY1311" s="705"/>
      <c r="AZ1311" s="705"/>
      <c r="BA1311" s="705"/>
      <c r="BB1311" s="705"/>
      <c r="BC1311" s="705"/>
      <c r="BD1311" s="705"/>
      <c r="BE1311" s="705"/>
      <c r="BF1311" s="705"/>
      <c r="BG1311" s="706"/>
    </row>
    <row r="1312" spans="2:86" ht="14.55" customHeight="1" x14ac:dyDescent="0.2">
      <c r="B1312" s="677" t="s">
        <v>1238</v>
      </c>
      <c r="C1312" s="678"/>
      <c r="D1312" s="659" t="s">
        <v>993</v>
      </c>
      <c r="E1312" s="660"/>
      <c r="F1312" s="660"/>
      <c r="G1312" s="660"/>
      <c r="H1312" s="671">
        <f ca="1">OFFSET('(6)定期点検調書'!$AA$13,L1308-1,0)</f>
        <v>0</v>
      </c>
      <c r="I1312" s="672"/>
      <c r="J1312" s="672"/>
      <c r="K1312" s="673"/>
      <c r="L1312" s="705"/>
      <c r="M1312" s="705"/>
      <c r="N1312" s="705"/>
      <c r="O1312" s="705"/>
      <c r="P1312" s="705"/>
      <c r="Q1312" s="705"/>
      <c r="R1312" s="705"/>
      <c r="S1312" s="705"/>
      <c r="T1312" s="705"/>
      <c r="U1312" s="705"/>
      <c r="V1312" s="705"/>
      <c r="W1312" s="705"/>
      <c r="X1312" s="705"/>
      <c r="Y1312" s="705"/>
      <c r="Z1312" s="705"/>
      <c r="AA1312" s="705"/>
      <c r="AB1312" s="705"/>
      <c r="AC1312" s="705"/>
      <c r="AD1312" s="706"/>
      <c r="AE1312" s="677" t="s">
        <v>1238</v>
      </c>
      <c r="AF1312" s="678"/>
      <c r="AG1312" s="659" t="s">
        <v>993</v>
      </c>
      <c r="AH1312" s="660"/>
      <c r="AI1312" s="660"/>
      <c r="AJ1312" s="660"/>
      <c r="AK1312" s="671">
        <f ca="1">OFFSET('(6)定期点検調書'!$AA$13,AO1308-1,0)</f>
        <v>0</v>
      </c>
      <c r="AL1312" s="672"/>
      <c r="AM1312" s="672"/>
      <c r="AN1312" s="673"/>
      <c r="AO1312" s="705"/>
      <c r="AP1312" s="705"/>
      <c r="AQ1312" s="705"/>
      <c r="AR1312" s="705"/>
      <c r="AS1312" s="705"/>
      <c r="AT1312" s="705"/>
      <c r="AU1312" s="705"/>
      <c r="AV1312" s="705"/>
      <c r="AW1312" s="705"/>
      <c r="AX1312" s="705"/>
      <c r="AY1312" s="705"/>
      <c r="AZ1312" s="705"/>
      <c r="BA1312" s="705"/>
      <c r="BB1312" s="705"/>
      <c r="BC1312" s="705"/>
      <c r="BD1312" s="705"/>
      <c r="BE1312" s="705"/>
      <c r="BF1312" s="705"/>
      <c r="BG1312" s="706"/>
    </row>
    <row r="1313" spans="2:86" ht="14.55" customHeight="1" x14ac:dyDescent="0.2">
      <c r="B1313" s="679"/>
      <c r="C1313" s="680"/>
      <c r="D1313" s="662"/>
      <c r="E1313" s="663"/>
      <c r="F1313" s="663"/>
      <c r="G1313" s="663"/>
      <c r="H1313" s="674"/>
      <c r="I1313" s="675"/>
      <c r="J1313" s="675"/>
      <c r="K1313" s="676"/>
      <c r="L1313" s="705"/>
      <c r="M1313" s="705"/>
      <c r="N1313" s="705"/>
      <c r="O1313" s="705"/>
      <c r="P1313" s="705"/>
      <c r="Q1313" s="705"/>
      <c r="R1313" s="705"/>
      <c r="S1313" s="705"/>
      <c r="T1313" s="705"/>
      <c r="U1313" s="705"/>
      <c r="V1313" s="705"/>
      <c r="W1313" s="705"/>
      <c r="X1313" s="705"/>
      <c r="Y1313" s="705"/>
      <c r="Z1313" s="705"/>
      <c r="AA1313" s="705"/>
      <c r="AB1313" s="705"/>
      <c r="AC1313" s="705"/>
      <c r="AD1313" s="706"/>
      <c r="AE1313" s="679"/>
      <c r="AF1313" s="680"/>
      <c r="AG1313" s="662"/>
      <c r="AH1313" s="663"/>
      <c r="AI1313" s="663"/>
      <c r="AJ1313" s="663"/>
      <c r="AK1313" s="674"/>
      <c r="AL1313" s="675"/>
      <c r="AM1313" s="675"/>
      <c r="AN1313" s="676"/>
      <c r="AO1313" s="705"/>
      <c r="AP1313" s="705"/>
      <c r="AQ1313" s="705"/>
      <c r="AR1313" s="705"/>
      <c r="AS1313" s="705"/>
      <c r="AT1313" s="705"/>
      <c r="AU1313" s="705"/>
      <c r="AV1313" s="705"/>
      <c r="AW1313" s="705"/>
      <c r="AX1313" s="705"/>
      <c r="AY1313" s="705"/>
      <c r="AZ1313" s="705"/>
      <c r="BA1313" s="705"/>
      <c r="BB1313" s="705"/>
      <c r="BC1313" s="705"/>
      <c r="BD1313" s="705"/>
      <c r="BE1313" s="705"/>
      <c r="BF1313" s="705"/>
      <c r="BG1313" s="706"/>
    </row>
    <row r="1314" spans="2:86" ht="14.55" customHeight="1" x14ac:dyDescent="0.2">
      <c r="B1314" s="679"/>
      <c r="C1314" s="680"/>
      <c r="D1314" s="659" t="s">
        <v>1239</v>
      </c>
      <c r="E1314" s="660"/>
      <c r="F1314" s="660"/>
      <c r="G1314" s="660"/>
      <c r="H1314" s="665">
        <f ca="1">OFFSET('(6)定期点検調書'!$AD$12,L1308-1,0)</f>
        <v>0</v>
      </c>
      <c r="I1314" s="666"/>
      <c r="J1314" s="666"/>
      <c r="K1314" s="667"/>
      <c r="L1314" s="705"/>
      <c r="M1314" s="705"/>
      <c r="N1314" s="705"/>
      <c r="O1314" s="705"/>
      <c r="P1314" s="705"/>
      <c r="Q1314" s="705"/>
      <c r="R1314" s="705"/>
      <c r="S1314" s="705"/>
      <c r="T1314" s="705"/>
      <c r="U1314" s="705"/>
      <c r="V1314" s="705"/>
      <c r="W1314" s="705"/>
      <c r="X1314" s="705"/>
      <c r="Y1314" s="705"/>
      <c r="Z1314" s="705"/>
      <c r="AA1314" s="705"/>
      <c r="AB1314" s="705"/>
      <c r="AC1314" s="705"/>
      <c r="AD1314" s="706"/>
      <c r="AE1314" s="679"/>
      <c r="AF1314" s="680"/>
      <c r="AG1314" s="659" t="s">
        <v>1239</v>
      </c>
      <c r="AH1314" s="660"/>
      <c r="AI1314" s="660"/>
      <c r="AJ1314" s="660"/>
      <c r="AK1314" s="665">
        <f ca="1">OFFSET('(6)定期点検調書'!$AD$12,AO1308-1,0)</f>
        <v>0</v>
      </c>
      <c r="AL1314" s="666"/>
      <c r="AM1314" s="666"/>
      <c r="AN1314" s="667"/>
      <c r="AO1314" s="705"/>
      <c r="AP1314" s="705"/>
      <c r="AQ1314" s="705"/>
      <c r="AR1314" s="705"/>
      <c r="AS1314" s="705"/>
      <c r="AT1314" s="705"/>
      <c r="AU1314" s="705"/>
      <c r="AV1314" s="705"/>
      <c r="AW1314" s="705"/>
      <c r="AX1314" s="705"/>
      <c r="AY1314" s="705"/>
      <c r="AZ1314" s="705"/>
      <c r="BA1314" s="705"/>
      <c r="BB1314" s="705"/>
      <c r="BC1314" s="705"/>
      <c r="BD1314" s="705"/>
      <c r="BE1314" s="705"/>
      <c r="BF1314" s="705"/>
      <c r="BG1314" s="706"/>
    </row>
    <row r="1315" spans="2:86" ht="14.55" customHeight="1" x14ac:dyDescent="0.2">
      <c r="B1315" s="681"/>
      <c r="C1315" s="682"/>
      <c r="D1315" s="662"/>
      <c r="E1315" s="663"/>
      <c r="F1315" s="663"/>
      <c r="G1315" s="663"/>
      <c r="H1315" s="668"/>
      <c r="I1315" s="669"/>
      <c r="J1315" s="669"/>
      <c r="K1315" s="670"/>
      <c r="L1315" s="705"/>
      <c r="M1315" s="705"/>
      <c r="N1315" s="705"/>
      <c r="O1315" s="705"/>
      <c r="P1315" s="705"/>
      <c r="Q1315" s="705"/>
      <c r="R1315" s="705"/>
      <c r="S1315" s="705"/>
      <c r="T1315" s="705"/>
      <c r="U1315" s="705"/>
      <c r="V1315" s="705"/>
      <c r="W1315" s="705"/>
      <c r="X1315" s="705"/>
      <c r="Y1315" s="705"/>
      <c r="Z1315" s="705"/>
      <c r="AA1315" s="705"/>
      <c r="AB1315" s="705"/>
      <c r="AC1315" s="705"/>
      <c r="AD1315" s="706"/>
      <c r="AE1315" s="681"/>
      <c r="AF1315" s="682"/>
      <c r="AG1315" s="662"/>
      <c r="AH1315" s="663"/>
      <c r="AI1315" s="663"/>
      <c r="AJ1315" s="663"/>
      <c r="AK1315" s="668"/>
      <c r="AL1315" s="669"/>
      <c r="AM1315" s="669"/>
      <c r="AN1315" s="670"/>
      <c r="AO1315" s="705"/>
      <c r="AP1315" s="705"/>
      <c r="AQ1315" s="705"/>
      <c r="AR1315" s="705"/>
      <c r="AS1315" s="705"/>
      <c r="AT1315" s="705"/>
      <c r="AU1315" s="705"/>
      <c r="AV1315" s="705"/>
      <c r="AW1315" s="705"/>
      <c r="AX1315" s="705"/>
      <c r="AY1315" s="705"/>
      <c r="AZ1315" s="705"/>
      <c r="BA1315" s="705"/>
      <c r="BB1315" s="705"/>
      <c r="BC1315" s="705"/>
      <c r="BD1315" s="705"/>
      <c r="BE1315" s="705"/>
      <c r="BF1315" s="705"/>
      <c r="BG1315" s="706"/>
    </row>
    <row r="1316" spans="2:86" ht="28.95" customHeight="1" x14ac:dyDescent="0.2">
      <c r="B1316" s="716" t="s">
        <v>995</v>
      </c>
      <c r="C1316" s="717"/>
      <c r="D1316" s="717"/>
      <c r="E1316" s="717"/>
      <c r="F1316" s="717"/>
      <c r="G1316" s="718"/>
      <c r="H1316" s="709">
        <f ca="1">OFFSET('(6)定期点検調書'!$AK$12,L1308-1,0)</f>
        <v>0</v>
      </c>
      <c r="I1316" s="710"/>
      <c r="J1316" s="710"/>
      <c r="K1316" s="711"/>
      <c r="L1316" s="705"/>
      <c r="M1316" s="705"/>
      <c r="N1316" s="705"/>
      <c r="O1316" s="705"/>
      <c r="P1316" s="705"/>
      <c r="Q1316" s="705"/>
      <c r="R1316" s="705"/>
      <c r="S1316" s="705"/>
      <c r="T1316" s="705"/>
      <c r="U1316" s="705"/>
      <c r="V1316" s="705"/>
      <c r="W1316" s="705"/>
      <c r="X1316" s="705"/>
      <c r="Y1316" s="705"/>
      <c r="Z1316" s="705"/>
      <c r="AA1316" s="705"/>
      <c r="AB1316" s="705"/>
      <c r="AC1316" s="705"/>
      <c r="AD1316" s="706"/>
      <c r="AE1316" s="716" t="s">
        <v>995</v>
      </c>
      <c r="AF1316" s="717"/>
      <c r="AG1316" s="717"/>
      <c r="AH1316" s="717"/>
      <c r="AI1316" s="717"/>
      <c r="AJ1316" s="718"/>
      <c r="AK1316" s="709">
        <f ca="1">OFFSET('(6)定期点検調書'!$AK$12,AO1308-1,0)</f>
        <v>0</v>
      </c>
      <c r="AL1316" s="710"/>
      <c r="AM1316" s="710"/>
      <c r="AN1316" s="711"/>
      <c r="AO1316" s="705"/>
      <c r="AP1316" s="705"/>
      <c r="AQ1316" s="705"/>
      <c r="AR1316" s="705"/>
      <c r="AS1316" s="705"/>
      <c r="AT1316" s="705"/>
      <c r="AU1316" s="705"/>
      <c r="AV1316" s="705"/>
      <c r="AW1316" s="705"/>
      <c r="AX1316" s="705"/>
      <c r="AY1316" s="705"/>
      <c r="AZ1316" s="705"/>
      <c r="BA1316" s="705"/>
      <c r="BB1316" s="705"/>
      <c r="BC1316" s="705"/>
      <c r="BD1316" s="705"/>
      <c r="BE1316" s="705"/>
      <c r="BF1316" s="705"/>
      <c r="BG1316" s="706"/>
    </row>
    <row r="1317" spans="2:86" ht="14.55" customHeight="1" x14ac:dyDescent="0.2">
      <c r="B1317" s="677" t="s">
        <v>1240</v>
      </c>
      <c r="C1317" s="661"/>
      <c r="D1317" s="659" t="s">
        <v>994</v>
      </c>
      <c r="E1317" s="660"/>
      <c r="F1317" s="660"/>
      <c r="G1317" s="661"/>
      <c r="H1317" s="699" t="str">
        <f ca="1">OFFSET('(6)定期点検調書'!$BY$12,L1308-1,0)</f>
        <v/>
      </c>
      <c r="I1317" s="700"/>
      <c r="J1317" s="700"/>
      <c r="K1317" s="714"/>
      <c r="L1317" s="705"/>
      <c r="M1317" s="705"/>
      <c r="N1317" s="705"/>
      <c r="O1317" s="705"/>
      <c r="P1317" s="705"/>
      <c r="Q1317" s="705"/>
      <c r="R1317" s="705"/>
      <c r="S1317" s="705"/>
      <c r="T1317" s="705"/>
      <c r="U1317" s="705"/>
      <c r="V1317" s="705"/>
      <c r="W1317" s="705"/>
      <c r="X1317" s="705"/>
      <c r="Y1317" s="705"/>
      <c r="Z1317" s="705"/>
      <c r="AA1317" s="705"/>
      <c r="AB1317" s="705"/>
      <c r="AC1317" s="705"/>
      <c r="AD1317" s="706"/>
      <c r="AE1317" s="677" t="s">
        <v>1240</v>
      </c>
      <c r="AF1317" s="661"/>
      <c r="AG1317" s="659" t="s">
        <v>994</v>
      </c>
      <c r="AH1317" s="660"/>
      <c r="AI1317" s="660"/>
      <c r="AJ1317" s="661"/>
      <c r="AK1317" s="699" t="str">
        <f ca="1">OFFSET('(6)定期点検調書'!$BY$12,AO1308-1,0)</f>
        <v/>
      </c>
      <c r="AL1317" s="700"/>
      <c r="AM1317" s="700"/>
      <c r="AN1317" s="714"/>
      <c r="AO1317" s="705"/>
      <c r="AP1317" s="705"/>
      <c r="AQ1317" s="705"/>
      <c r="AR1317" s="705"/>
      <c r="AS1317" s="705"/>
      <c r="AT1317" s="705"/>
      <c r="AU1317" s="705"/>
      <c r="AV1317" s="705"/>
      <c r="AW1317" s="705"/>
      <c r="AX1317" s="705"/>
      <c r="AY1317" s="705"/>
      <c r="AZ1317" s="705"/>
      <c r="BA1317" s="705"/>
      <c r="BB1317" s="705"/>
      <c r="BC1317" s="705"/>
      <c r="BD1317" s="705"/>
      <c r="BE1317" s="705"/>
      <c r="BF1317" s="705"/>
      <c r="BG1317" s="706"/>
    </row>
    <row r="1318" spans="2:86" ht="14.55" customHeight="1" x14ac:dyDescent="0.2">
      <c r="B1318" s="712"/>
      <c r="C1318" s="713"/>
      <c r="D1318" s="662"/>
      <c r="E1318" s="663"/>
      <c r="F1318" s="663"/>
      <c r="G1318" s="664"/>
      <c r="H1318" s="701"/>
      <c r="I1318" s="702"/>
      <c r="J1318" s="702"/>
      <c r="K1318" s="715"/>
      <c r="L1318" s="705"/>
      <c r="M1318" s="705"/>
      <c r="N1318" s="705"/>
      <c r="O1318" s="705"/>
      <c r="P1318" s="705"/>
      <c r="Q1318" s="705"/>
      <c r="R1318" s="705"/>
      <c r="S1318" s="705"/>
      <c r="T1318" s="705"/>
      <c r="U1318" s="705"/>
      <c r="V1318" s="705"/>
      <c r="W1318" s="705"/>
      <c r="X1318" s="705"/>
      <c r="Y1318" s="705"/>
      <c r="Z1318" s="705"/>
      <c r="AA1318" s="705"/>
      <c r="AB1318" s="705"/>
      <c r="AC1318" s="705"/>
      <c r="AD1318" s="706"/>
      <c r="AE1318" s="712"/>
      <c r="AF1318" s="713"/>
      <c r="AG1318" s="662"/>
      <c r="AH1318" s="663"/>
      <c r="AI1318" s="663"/>
      <c r="AJ1318" s="664"/>
      <c r="AK1318" s="701"/>
      <c r="AL1318" s="702"/>
      <c r="AM1318" s="702"/>
      <c r="AN1318" s="715"/>
      <c r="AO1318" s="705"/>
      <c r="AP1318" s="705"/>
      <c r="AQ1318" s="705"/>
      <c r="AR1318" s="705"/>
      <c r="AS1318" s="705"/>
      <c r="AT1318" s="705"/>
      <c r="AU1318" s="705"/>
      <c r="AV1318" s="705"/>
      <c r="AW1318" s="705"/>
      <c r="AX1318" s="705"/>
      <c r="AY1318" s="705"/>
      <c r="AZ1318" s="705"/>
      <c r="BA1318" s="705"/>
      <c r="BB1318" s="705"/>
      <c r="BC1318" s="705"/>
      <c r="BD1318" s="705"/>
      <c r="BE1318" s="705"/>
      <c r="BF1318" s="705"/>
      <c r="BG1318" s="706"/>
    </row>
    <row r="1319" spans="2:86" ht="14.55" customHeight="1" x14ac:dyDescent="0.2">
      <c r="B1319" s="712"/>
      <c r="C1319" s="713"/>
      <c r="D1319" s="659" t="s">
        <v>1186</v>
      </c>
      <c r="E1319" s="660"/>
      <c r="F1319" s="660"/>
      <c r="G1319" s="661"/>
      <c r="H1319" s="665">
        <f ca="1">OFFSET('(6)定期点検調書'!$BC$12,L1308-1,0)</f>
        <v>0</v>
      </c>
      <c r="I1319" s="666"/>
      <c r="J1319" s="666"/>
      <c r="K1319" s="667"/>
      <c r="L1319" s="705"/>
      <c r="M1319" s="705"/>
      <c r="N1319" s="705"/>
      <c r="O1319" s="705"/>
      <c r="P1319" s="705"/>
      <c r="Q1319" s="705"/>
      <c r="R1319" s="705"/>
      <c r="S1319" s="705"/>
      <c r="T1319" s="705"/>
      <c r="U1319" s="705"/>
      <c r="V1319" s="705"/>
      <c r="W1319" s="705"/>
      <c r="X1319" s="705"/>
      <c r="Y1319" s="705"/>
      <c r="Z1319" s="705"/>
      <c r="AA1319" s="705"/>
      <c r="AB1319" s="705"/>
      <c r="AC1319" s="705"/>
      <c r="AD1319" s="706"/>
      <c r="AE1319" s="712"/>
      <c r="AF1319" s="713"/>
      <c r="AG1319" s="659" t="s">
        <v>1186</v>
      </c>
      <c r="AH1319" s="660"/>
      <c r="AI1319" s="660"/>
      <c r="AJ1319" s="661"/>
      <c r="AK1319" s="665">
        <f ca="1">OFFSET('(6)定期点検調書'!$BC$12,AO1308-1,0)</f>
        <v>0</v>
      </c>
      <c r="AL1319" s="666"/>
      <c r="AM1319" s="666"/>
      <c r="AN1319" s="667"/>
      <c r="AO1319" s="705"/>
      <c r="AP1319" s="705"/>
      <c r="AQ1319" s="705"/>
      <c r="AR1319" s="705"/>
      <c r="AS1319" s="705"/>
      <c r="AT1319" s="705"/>
      <c r="AU1319" s="705"/>
      <c r="AV1319" s="705"/>
      <c r="AW1319" s="705"/>
      <c r="AX1319" s="705"/>
      <c r="AY1319" s="705"/>
      <c r="AZ1319" s="705"/>
      <c r="BA1319" s="705"/>
      <c r="BB1319" s="705"/>
      <c r="BC1319" s="705"/>
      <c r="BD1319" s="705"/>
      <c r="BE1319" s="705"/>
      <c r="BF1319" s="705"/>
      <c r="BG1319" s="706"/>
    </row>
    <row r="1320" spans="2:86" ht="14.55" customHeight="1" x14ac:dyDescent="0.2">
      <c r="B1320" s="712"/>
      <c r="C1320" s="713"/>
      <c r="D1320" s="662"/>
      <c r="E1320" s="663"/>
      <c r="F1320" s="663"/>
      <c r="G1320" s="664"/>
      <c r="H1320" s="668"/>
      <c r="I1320" s="669"/>
      <c r="J1320" s="669"/>
      <c r="K1320" s="670"/>
      <c r="L1320" s="705"/>
      <c r="M1320" s="705"/>
      <c r="N1320" s="705"/>
      <c r="O1320" s="705"/>
      <c r="P1320" s="705"/>
      <c r="Q1320" s="705"/>
      <c r="R1320" s="705"/>
      <c r="S1320" s="705"/>
      <c r="T1320" s="705"/>
      <c r="U1320" s="705"/>
      <c r="V1320" s="705"/>
      <c r="W1320" s="705"/>
      <c r="X1320" s="705"/>
      <c r="Y1320" s="705"/>
      <c r="Z1320" s="705"/>
      <c r="AA1320" s="705"/>
      <c r="AB1320" s="705"/>
      <c r="AC1320" s="705"/>
      <c r="AD1320" s="706"/>
      <c r="AE1320" s="712"/>
      <c r="AF1320" s="713"/>
      <c r="AG1320" s="662"/>
      <c r="AH1320" s="663"/>
      <c r="AI1320" s="663"/>
      <c r="AJ1320" s="664"/>
      <c r="AK1320" s="668"/>
      <c r="AL1320" s="669"/>
      <c r="AM1320" s="669"/>
      <c r="AN1320" s="670"/>
      <c r="AO1320" s="705"/>
      <c r="AP1320" s="705"/>
      <c r="AQ1320" s="705"/>
      <c r="AR1320" s="705"/>
      <c r="AS1320" s="705"/>
      <c r="AT1320" s="705"/>
      <c r="AU1320" s="705"/>
      <c r="AV1320" s="705"/>
      <c r="AW1320" s="705"/>
      <c r="AX1320" s="705"/>
      <c r="AY1320" s="705"/>
      <c r="AZ1320" s="705"/>
      <c r="BA1320" s="705"/>
      <c r="BB1320" s="705"/>
      <c r="BC1320" s="705"/>
      <c r="BD1320" s="705"/>
      <c r="BE1320" s="705"/>
      <c r="BF1320" s="705"/>
      <c r="BG1320" s="706"/>
    </row>
    <row r="1321" spans="2:86" ht="14.55" customHeight="1" x14ac:dyDescent="0.2">
      <c r="B1321" s="712"/>
      <c r="C1321" s="713"/>
      <c r="D1321" s="659" t="s">
        <v>1187</v>
      </c>
      <c r="E1321" s="660"/>
      <c r="F1321" s="660"/>
      <c r="G1321" s="661"/>
      <c r="H1321" s="665">
        <f ca="1">OFFSET('(6)定期点検調書'!$BF$12,L1308-1,0)</f>
        <v>0</v>
      </c>
      <c r="I1321" s="666"/>
      <c r="J1321" s="666"/>
      <c r="K1321" s="667"/>
      <c r="L1321" s="705"/>
      <c r="M1321" s="705"/>
      <c r="N1321" s="705"/>
      <c r="O1321" s="705"/>
      <c r="P1321" s="705"/>
      <c r="Q1321" s="705"/>
      <c r="R1321" s="705"/>
      <c r="S1321" s="705"/>
      <c r="T1321" s="705"/>
      <c r="U1321" s="705"/>
      <c r="V1321" s="705"/>
      <c r="W1321" s="705"/>
      <c r="X1321" s="705"/>
      <c r="Y1321" s="705"/>
      <c r="Z1321" s="705"/>
      <c r="AA1321" s="705"/>
      <c r="AB1321" s="705"/>
      <c r="AC1321" s="705"/>
      <c r="AD1321" s="706"/>
      <c r="AE1321" s="712"/>
      <c r="AF1321" s="713"/>
      <c r="AG1321" s="659" t="s">
        <v>1187</v>
      </c>
      <c r="AH1321" s="660"/>
      <c r="AI1321" s="660"/>
      <c r="AJ1321" s="661"/>
      <c r="AK1321" s="665">
        <f ca="1">OFFSET('(6)定期点検調書'!$BF$12,AO1308-1,0)</f>
        <v>0</v>
      </c>
      <c r="AL1321" s="666"/>
      <c r="AM1321" s="666"/>
      <c r="AN1321" s="667"/>
      <c r="AO1321" s="705"/>
      <c r="AP1321" s="705"/>
      <c r="AQ1321" s="705"/>
      <c r="AR1321" s="705"/>
      <c r="AS1321" s="705"/>
      <c r="AT1321" s="705"/>
      <c r="AU1321" s="705"/>
      <c r="AV1321" s="705"/>
      <c r="AW1321" s="705"/>
      <c r="AX1321" s="705"/>
      <c r="AY1321" s="705"/>
      <c r="AZ1321" s="705"/>
      <c r="BA1321" s="705"/>
      <c r="BB1321" s="705"/>
      <c r="BC1321" s="705"/>
      <c r="BD1321" s="705"/>
      <c r="BE1321" s="705"/>
      <c r="BF1321" s="705"/>
      <c r="BG1321" s="706"/>
    </row>
    <row r="1322" spans="2:86" ht="14.55" customHeight="1" x14ac:dyDescent="0.2">
      <c r="B1322" s="662"/>
      <c r="C1322" s="664"/>
      <c r="D1322" s="662"/>
      <c r="E1322" s="663"/>
      <c r="F1322" s="663"/>
      <c r="G1322" s="664"/>
      <c r="H1322" s="668"/>
      <c r="I1322" s="669"/>
      <c r="J1322" s="669"/>
      <c r="K1322" s="670"/>
      <c r="L1322" s="707"/>
      <c r="M1322" s="707"/>
      <c r="N1322" s="707"/>
      <c r="O1322" s="707"/>
      <c r="P1322" s="707"/>
      <c r="Q1322" s="707"/>
      <c r="R1322" s="707"/>
      <c r="S1322" s="707"/>
      <c r="T1322" s="707"/>
      <c r="U1322" s="707"/>
      <c r="V1322" s="707"/>
      <c r="W1322" s="707"/>
      <c r="X1322" s="707"/>
      <c r="Y1322" s="707"/>
      <c r="Z1322" s="707"/>
      <c r="AA1322" s="707"/>
      <c r="AB1322" s="707"/>
      <c r="AC1322" s="707"/>
      <c r="AD1322" s="708"/>
      <c r="AE1322" s="662"/>
      <c r="AF1322" s="664"/>
      <c r="AG1322" s="662"/>
      <c r="AH1322" s="663"/>
      <c r="AI1322" s="663"/>
      <c r="AJ1322" s="664"/>
      <c r="AK1322" s="668"/>
      <c r="AL1322" s="669"/>
      <c r="AM1322" s="669"/>
      <c r="AN1322" s="670"/>
      <c r="AO1322" s="707"/>
      <c r="AP1322" s="707"/>
      <c r="AQ1322" s="707"/>
      <c r="AR1322" s="707"/>
      <c r="AS1322" s="707"/>
      <c r="AT1322" s="707"/>
      <c r="AU1322" s="707"/>
      <c r="AV1322" s="707"/>
      <c r="AW1322" s="707"/>
      <c r="AX1322" s="707"/>
      <c r="AY1322" s="707"/>
      <c r="AZ1322" s="707"/>
      <c r="BA1322" s="707"/>
      <c r="BB1322" s="707"/>
      <c r="BC1322" s="707"/>
      <c r="BD1322" s="707"/>
      <c r="BE1322" s="707"/>
      <c r="BF1322" s="707"/>
      <c r="BG1322" s="708"/>
    </row>
    <row r="1323" spans="2:86" ht="14.55" customHeight="1" x14ac:dyDescent="0.2">
      <c r="B1323" s="683" t="s">
        <v>1241</v>
      </c>
      <c r="C1323" s="683"/>
      <c r="D1323" s="683"/>
      <c r="E1323" s="683"/>
      <c r="F1323" s="683"/>
      <c r="G1323" s="683"/>
      <c r="H1323" s="699" t="str">
        <f ca="1">IF(OFFSET('(6)定期点検調書'!$AR$12,L1308-1,0)="","",OFFSET('(6)定期点検調書'!$AQ$12,L1308-1,0)&amp;TEXT(OFFSET('(6)定期点検調書'!$AR$12,L1308-1,0),"0.0")&amp;OFFSET('(6)定期点検調書'!$AT$12,L1308-1,0))  &amp;  IF(OFFSET('(6)定期点検調書'!$AV$12,L1308-1,0)="","","／"&amp;OFFSET('(6)定期点検調書'!$AU$12,L1308-1,0)&amp;TEXT(OFFSET('(6)定期点検調書'!$AV$12,L1308-1,0),"0.0")&amp;OFFSET('(6)定期点検調書'!$AX$12,L1308-1,0))  &amp;  IF(OFFSET('(6)定期点検調書'!$AZ$12,L1308-1,0)="","","／"&amp;OFFSET('(6)定期点検調書'!$AY$12,L1308-1,0)&amp;TEXT(OFFSET('(6)定期点検調書'!$AZ$12,L1308-1,0),"0.0")&amp;OFFSET('(6)定期点検調書'!$BB$12,L1308-1,0))</f>
        <v/>
      </c>
      <c r="I1323" s="700"/>
      <c r="J1323" s="700"/>
      <c r="K1323" s="700"/>
      <c r="L1323" s="700"/>
      <c r="M1323" s="700"/>
      <c r="N1323" s="700"/>
      <c r="O1323" s="700"/>
      <c r="P1323" s="685" t="s">
        <v>1243</v>
      </c>
      <c r="Q1323" s="685"/>
      <c r="R1323" s="685"/>
      <c r="S1323" s="685"/>
      <c r="T1323" s="685"/>
      <c r="U1323" s="685"/>
      <c r="V1323" s="685"/>
      <c r="W1323" s="686" t="str">
        <f ca="1">OFFSET('(6)定期点検調書'!$F$12,L1308-1,0)</f>
        <v/>
      </c>
      <c r="X1323" s="687"/>
      <c r="Y1323" s="687"/>
      <c r="Z1323" s="687"/>
      <c r="AA1323" s="687"/>
      <c r="AB1323" s="687"/>
      <c r="AC1323" s="687"/>
      <c r="AD1323" s="688"/>
      <c r="AE1323" s="683" t="s">
        <v>1241</v>
      </c>
      <c r="AF1323" s="683"/>
      <c r="AG1323" s="683"/>
      <c r="AH1323" s="683"/>
      <c r="AI1323" s="683"/>
      <c r="AJ1323" s="683"/>
      <c r="AK1323" s="699" t="str">
        <f ca="1">IF(OFFSET('(6)定期点検調書'!$AR$12,AO1308-1,0)="","",OFFSET('(6)定期点検調書'!$AQ$12,AO1308-1,0)&amp;TEXT(OFFSET('(6)定期点検調書'!$AR$12,AO1308-1,0),"0.0")&amp;OFFSET('(6)定期点検調書'!$AT$12,AO1308-1,0))  &amp;  IF(OFFSET('(6)定期点検調書'!$AV$12,AO1308-1,0)="","","／"&amp;OFFSET('(6)定期点検調書'!$AU$12,AO1308-1,0)&amp;TEXT(OFFSET('(6)定期点検調書'!$AV$12,AO1308-1,0),"0.0")&amp;OFFSET('(6)定期点検調書'!$AX$12,AO1308-1,0))  &amp;  IF(OFFSET('(6)定期点検調書'!$AZ$12,AO1308-1,0)="","","／"&amp;OFFSET('(6)定期点検調書'!$AY$12,AO1308-1,0)&amp;TEXT(OFFSET('(6)定期点検調書'!$AZ$12,AO1308-1,0),"0.0")&amp;OFFSET('(6)定期点検調書'!$BB$12,AO1308-1,0))</f>
        <v/>
      </c>
      <c r="AL1323" s="700"/>
      <c r="AM1323" s="700"/>
      <c r="AN1323" s="700"/>
      <c r="AO1323" s="700"/>
      <c r="AP1323" s="700"/>
      <c r="AQ1323" s="700"/>
      <c r="AR1323" s="700"/>
      <c r="AS1323" s="685" t="s">
        <v>1243</v>
      </c>
      <c r="AT1323" s="685"/>
      <c r="AU1323" s="685"/>
      <c r="AV1323" s="685"/>
      <c r="AW1323" s="685"/>
      <c r="AX1323" s="685"/>
      <c r="AY1323" s="685"/>
      <c r="AZ1323" s="686" t="str">
        <f ca="1">OFFSET('(6)定期点検調書'!$F$12,AO1308-1,0)</f>
        <v/>
      </c>
      <c r="BA1323" s="687"/>
      <c r="BB1323" s="687"/>
      <c r="BC1323" s="687"/>
      <c r="BD1323" s="687"/>
      <c r="BE1323" s="687"/>
      <c r="BF1323" s="687"/>
      <c r="BG1323" s="688"/>
    </row>
    <row r="1324" spans="2:86" ht="14.55" customHeight="1" x14ac:dyDescent="0.2">
      <c r="B1324" s="683"/>
      <c r="C1324" s="683"/>
      <c r="D1324" s="683"/>
      <c r="E1324" s="683"/>
      <c r="F1324" s="683"/>
      <c r="G1324" s="683"/>
      <c r="H1324" s="701"/>
      <c r="I1324" s="702"/>
      <c r="J1324" s="702"/>
      <c r="K1324" s="702"/>
      <c r="L1324" s="702"/>
      <c r="M1324" s="702"/>
      <c r="N1324" s="702"/>
      <c r="O1324" s="702"/>
      <c r="P1324" s="685"/>
      <c r="Q1324" s="685"/>
      <c r="R1324" s="685"/>
      <c r="S1324" s="685"/>
      <c r="T1324" s="685"/>
      <c r="U1324" s="685"/>
      <c r="V1324" s="685"/>
      <c r="W1324" s="689"/>
      <c r="X1324" s="690"/>
      <c r="Y1324" s="690"/>
      <c r="Z1324" s="690"/>
      <c r="AA1324" s="690"/>
      <c r="AB1324" s="690"/>
      <c r="AC1324" s="690"/>
      <c r="AD1324" s="691"/>
      <c r="AE1324" s="683"/>
      <c r="AF1324" s="683"/>
      <c r="AG1324" s="683"/>
      <c r="AH1324" s="683"/>
      <c r="AI1324" s="683"/>
      <c r="AJ1324" s="683"/>
      <c r="AK1324" s="701"/>
      <c r="AL1324" s="702"/>
      <c r="AM1324" s="702"/>
      <c r="AN1324" s="702"/>
      <c r="AO1324" s="702"/>
      <c r="AP1324" s="702"/>
      <c r="AQ1324" s="702"/>
      <c r="AR1324" s="702"/>
      <c r="AS1324" s="685"/>
      <c r="AT1324" s="685"/>
      <c r="AU1324" s="685"/>
      <c r="AV1324" s="685"/>
      <c r="AW1324" s="685"/>
      <c r="AX1324" s="685"/>
      <c r="AY1324" s="685"/>
      <c r="AZ1324" s="689"/>
      <c r="BA1324" s="690"/>
      <c r="BB1324" s="690"/>
      <c r="BC1324" s="690"/>
      <c r="BD1324" s="690"/>
      <c r="BE1324" s="690"/>
      <c r="BF1324" s="690"/>
      <c r="BG1324" s="691"/>
    </row>
    <row r="1325" spans="2:86" ht="14.55" customHeight="1" x14ac:dyDescent="0.2">
      <c r="B1325" s="659" t="s">
        <v>1242</v>
      </c>
      <c r="C1325" s="660"/>
      <c r="D1325" s="660"/>
      <c r="E1325" s="660"/>
      <c r="F1325" s="660"/>
      <c r="G1325" s="661"/>
      <c r="H1325" s="671"/>
      <c r="I1325" s="672"/>
      <c r="J1325" s="672"/>
      <c r="K1325" s="672"/>
      <c r="L1325" s="672"/>
      <c r="M1325" s="672"/>
      <c r="N1325" s="672"/>
      <c r="O1325" s="672"/>
      <c r="P1325" s="692" t="s">
        <v>996</v>
      </c>
      <c r="Q1325" s="692"/>
      <c r="R1325" s="692"/>
      <c r="S1325" s="692"/>
      <c r="T1325" s="692"/>
      <c r="U1325" s="692"/>
      <c r="V1325" s="692"/>
      <c r="W1325" s="693"/>
      <c r="X1325" s="694"/>
      <c r="Y1325" s="694"/>
      <c r="Z1325" s="694"/>
      <c r="AA1325" s="694"/>
      <c r="AB1325" s="694"/>
      <c r="AC1325" s="694"/>
      <c r="AD1325" s="695"/>
      <c r="AE1325" s="659" t="s">
        <v>1242</v>
      </c>
      <c r="AF1325" s="660"/>
      <c r="AG1325" s="660"/>
      <c r="AH1325" s="660"/>
      <c r="AI1325" s="660"/>
      <c r="AJ1325" s="661"/>
      <c r="AK1325" s="671"/>
      <c r="AL1325" s="672"/>
      <c r="AM1325" s="672"/>
      <c r="AN1325" s="672"/>
      <c r="AO1325" s="672"/>
      <c r="AP1325" s="672"/>
      <c r="AQ1325" s="672"/>
      <c r="AR1325" s="672"/>
      <c r="AS1325" s="692" t="s">
        <v>996</v>
      </c>
      <c r="AT1325" s="692"/>
      <c r="AU1325" s="692"/>
      <c r="AV1325" s="692"/>
      <c r="AW1325" s="692"/>
      <c r="AX1325" s="692"/>
      <c r="AY1325" s="692"/>
      <c r="AZ1325" s="693"/>
      <c r="BA1325" s="694"/>
      <c r="BB1325" s="694"/>
      <c r="BC1325" s="694"/>
      <c r="BD1325" s="694"/>
      <c r="BE1325" s="694"/>
      <c r="BF1325" s="694"/>
      <c r="BG1325" s="695"/>
    </row>
    <row r="1326" spans="2:86" ht="14.55" customHeight="1" x14ac:dyDescent="0.2">
      <c r="B1326" s="662"/>
      <c r="C1326" s="663"/>
      <c r="D1326" s="663"/>
      <c r="E1326" s="663"/>
      <c r="F1326" s="663"/>
      <c r="G1326" s="664"/>
      <c r="H1326" s="674"/>
      <c r="I1326" s="675"/>
      <c r="J1326" s="675"/>
      <c r="K1326" s="675"/>
      <c r="L1326" s="675"/>
      <c r="M1326" s="675"/>
      <c r="N1326" s="675"/>
      <c r="O1326" s="675"/>
      <c r="P1326" s="692"/>
      <c r="Q1326" s="692"/>
      <c r="R1326" s="692"/>
      <c r="S1326" s="692"/>
      <c r="T1326" s="692"/>
      <c r="U1326" s="692"/>
      <c r="V1326" s="692"/>
      <c r="W1326" s="696"/>
      <c r="X1326" s="697"/>
      <c r="Y1326" s="697"/>
      <c r="Z1326" s="697"/>
      <c r="AA1326" s="697"/>
      <c r="AB1326" s="697"/>
      <c r="AC1326" s="697"/>
      <c r="AD1326" s="698"/>
      <c r="AE1326" s="662"/>
      <c r="AF1326" s="663"/>
      <c r="AG1326" s="663"/>
      <c r="AH1326" s="663"/>
      <c r="AI1326" s="663"/>
      <c r="AJ1326" s="664"/>
      <c r="AK1326" s="674"/>
      <c r="AL1326" s="675"/>
      <c r="AM1326" s="675"/>
      <c r="AN1326" s="675"/>
      <c r="AO1326" s="675"/>
      <c r="AP1326" s="675"/>
      <c r="AQ1326" s="675"/>
      <c r="AR1326" s="675"/>
      <c r="AS1326" s="692"/>
      <c r="AT1326" s="692"/>
      <c r="AU1326" s="692"/>
      <c r="AV1326" s="692"/>
      <c r="AW1326" s="692"/>
      <c r="AX1326" s="692"/>
      <c r="AY1326" s="692"/>
      <c r="AZ1326" s="696"/>
      <c r="BA1326" s="697"/>
      <c r="BB1326" s="697"/>
      <c r="BC1326" s="697"/>
      <c r="BD1326" s="697"/>
      <c r="BE1326" s="697"/>
      <c r="BF1326" s="697"/>
      <c r="BG1326" s="698"/>
    </row>
    <row r="1327" spans="2:86" ht="19.5" customHeight="1" x14ac:dyDescent="0.2">
      <c r="B1327" s="683" t="s">
        <v>79</v>
      </c>
      <c r="C1327" s="683"/>
      <c r="D1327" s="683"/>
      <c r="E1327" s="683"/>
      <c r="F1327" s="683"/>
      <c r="G1327" s="683"/>
      <c r="H1327" s="684">
        <f ca="1">OFFSET('(6)定期点検調書'!$CA$12,L1308-1,0)</f>
        <v>0</v>
      </c>
      <c r="I1327" s="684"/>
      <c r="J1327" s="684"/>
      <c r="K1327" s="684"/>
      <c r="L1327" s="684"/>
      <c r="M1327" s="684"/>
      <c r="N1327" s="684"/>
      <c r="O1327" s="684"/>
      <c r="P1327" s="684"/>
      <c r="Q1327" s="684"/>
      <c r="R1327" s="684"/>
      <c r="S1327" s="684"/>
      <c r="T1327" s="684"/>
      <c r="U1327" s="684"/>
      <c r="V1327" s="684"/>
      <c r="W1327" s="684"/>
      <c r="X1327" s="684"/>
      <c r="Y1327" s="684"/>
      <c r="Z1327" s="684"/>
      <c r="AA1327" s="684"/>
      <c r="AB1327" s="684"/>
      <c r="AC1327" s="684"/>
      <c r="AD1327" s="684"/>
      <c r="AE1327" s="683" t="s">
        <v>79</v>
      </c>
      <c r="AF1327" s="683"/>
      <c r="AG1327" s="683"/>
      <c r="AH1327" s="683"/>
      <c r="AI1327" s="683"/>
      <c r="AJ1327" s="683"/>
      <c r="AK1327" s="684">
        <f ca="1">OFFSET('(6)定期点検調書'!$CA$12,AO1308-1,0)</f>
        <v>0</v>
      </c>
      <c r="AL1327" s="684"/>
      <c r="AM1327" s="684"/>
      <c r="AN1327" s="684"/>
      <c r="AO1327" s="684"/>
      <c r="AP1327" s="684"/>
      <c r="AQ1327" s="684"/>
      <c r="AR1327" s="684"/>
      <c r="AS1327" s="684"/>
      <c r="AT1327" s="684"/>
      <c r="AU1327" s="684"/>
      <c r="AV1327" s="684"/>
      <c r="AW1327" s="684"/>
      <c r="AX1327" s="684"/>
      <c r="AY1327" s="684"/>
      <c r="AZ1327" s="684"/>
      <c r="BA1327" s="684"/>
      <c r="BB1327" s="684"/>
      <c r="BC1327" s="684"/>
      <c r="BD1327" s="684"/>
      <c r="BE1327" s="684"/>
      <c r="BF1327" s="684"/>
      <c r="BG1327" s="684"/>
      <c r="CH1327" s="473"/>
    </row>
    <row r="1328" spans="2:86" ht="19.5" customHeight="1" x14ac:dyDescent="0.2">
      <c r="B1328" s="683"/>
      <c r="C1328" s="683"/>
      <c r="D1328" s="683"/>
      <c r="E1328" s="683"/>
      <c r="F1328" s="683"/>
      <c r="G1328" s="683"/>
      <c r="H1328" s="684"/>
      <c r="I1328" s="684"/>
      <c r="J1328" s="684"/>
      <c r="K1328" s="684"/>
      <c r="L1328" s="684"/>
      <c r="M1328" s="684"/>
      <c r="N1328" s="684"/>
      <c r="O1328" s="684"/>
      <c r="P1328" s="684"/>
      <c r="Q1328" s="684"/>
      <c r="R1328" s="684"/>
      <c r="S1328" s="684"/>
      <c r="T1328" s="684"/>
      <c r="U1328" s="684"/>
      <c r="V1328" s="684"/>
      <c r="W1328" s="684"/>
      <c r="X1328" s="684"/>
      <c r="Y1328" s="684"/>
      <c r="Z1328" s="684"/>
      <c r="AA1328" s="684"/>
      <c r="AB1328" s="684"/>
      <c r="AC1328" s="684"/>
      <c r="AD1328" s="684"/>
      <c r="AE1328" s="683"/>
      <c r="AF1328" s="683"/>
      <c r="AG1328" s="683"/>
      <c r="AH1328" s="683"/>
      <c r="AI1328" s="683"/>
      <c r="AJ1328" s="683"/>
      <c r="AK1328" s="684"/>
      <c r="AL1328" s="684"/>
      <c r="AM1328" s="684"/>
      <c r="AN1328" s="684"/>
      <c r="AO1328" s="684"/>
      <c r="AP1328" s="684"/>
      <c r="AQ1328" s="684"/>
      <c r="AR1328" s="684"/>
      <c r="AS1328" s="684"/>
      <c r="AT1328" s="684"/>
      <c r="AU1328" s="684"/>
      <c r="AV1328" s="684"/>
      <c r="AW1328" s="684"/>
      <c r="AX1328" s="684"/>
      <c r="AY1328" s="684"/>
      <c r="AZ1328" s="684"/>
      <c r="BA1328" s="684"/>
      <c r="BB1328" s="684"/>
      <c r="BC1328" s="684"/>
      <c r="BD1328" s="684"/>
      <c r="BE1328" s="684"/>
      <c r="BF1328" s="684"/>
      <c r="BG1328" s="684"/>
    </row>
    <row r="1329" spans="2:59" ht="14.55" customHeight="1" x14ac:dyDescent="0.2">
      <c r="B1329" s="677" t="s">
        <v>1038</v>
      </c>
      <c r="C1329" s="678"/>
      <c r="D1329" s="677" t="s">
        <v>1237</v>
      </c>
      <c r="E1329" s="719"/>
      <c r="F1329" s="719"/>
      <c r="G1329" s="719"/>
      <c r="H1329" s="665">
        <f ca="1">OFFSET('(6)定期点検調書'!$B$12,L1329-1,0)</f>
        <v>0</v>
      </c>
      <c r="I1329" s="666"/>
      <c r="J1329" s="666"/>
      <c r="K1329" s="667"/>
      <c r="L1329" s="703">
        <f>AO1308+1</f>
        <v>127</v>
      </c>
      <c r="M1329" s="703"/>
      <c r="N1329" s="703"/>
      <c r="O1329" s="703"/>
      <c r="P1329" s="703"/>
      <c r="Q1329" s="703"/>
      <c r="R1329" s="703"/>
      <c r="S1329" s="703"/>
      <c r="T1329" s="703"/>
      <c r="U1329" s="703"/>
      <c r="V1329" s="703"/>
      <c r="W1329" s="703"/>
      <c r="X1329" s="703"/>
      <c r="Y1329" s="703"/>
      <c r="Z1329" s="703"/>
      <c r="AA1329" s="703"/>
      <c r="AB1329" s="703"/>
      <c r="AC1329" s="703"/>
      <c r="AD1329" s="704"/>
      <c r="AE1329" s="677" t="s">
        <v>1038</v>
      </c>
      <c r="AF1329" s="678"/>
      <c r="AG1329" s="677" t="s">
        <v>1237</v>
      </c>
      <c r="AH1329" s="719"/>
      <c r="AI1329" s="719"/>
      <c r="AJ1329" s="719"/>
      <c r="AK1329" s="665">
        <f ca="1">OFFSET('(6)定期点検調書'!$B$12,AO1329-1,0)</f>
        <v>0</v>
      </c>
      <c r="AL1329" s="666"/>
      <c r="AM1329" s="666"/>
      <c r="AN1329" s="667"/>
      <c r="AO1329" s="703">
        <f>L1329+1</f>
        <v>128</v>
      </c>
      <c r="AP1329" s="703"/>
      <c r="AQ1329" s="703"/>
      <c r="AR1329" s="703"/>
      <c r="AS1329" s="703"/>
      <c r="AT1329" s="703"/>
      <c r="AU1329" s="703"/>
      <c r="AV1329" s="703"/>
      <c r="AW1329" s="703"/>
      <c r="AX1329" s="703"/>
      <c r="AY1329" s="703"/>
      <c r="AZ1329" s="703"/>
      <c r="BA1329" s="703"/>
      <c r="BB1329" s="703"/>
      <c r="BC1329" s="703"/>
      <c r="BD1329" s="703"/>
      <c r="BE1329" s="703"/>
      <c r="BF1329" s="703"/>
      <c r="BG1329" s="704"/>
    </row>
    <row r="1330" spans="2:59" ht="14.55" customHeight="1" x14ac:dyDescent="0.2">
      <c r="B1330" s="679"/>
      <c r="C1330" s="680"/>
      <c r="D1330" s="681"/>
      <c r="E1330" s="720"/>
      <c r="F1330" s="720"/>
      <c r="G1330" s="720"/>
      <c r="H1330" s="668"/>
      <c r="I1330" s="669"/>
      <c r="J1330" s="669"/>
      <c r="K1330" s="670"/>
      <c r="L1330" s="705"/>
      <c r="M1330" s="705"/>
      <c r="N1330" s="705"/>
      <c r="O1330" s="705"/>
      <c r="P1330" s="705"/>
      <c r="Q1330" s="705"/>
      <c r="R1330" s="705"/>
      <c r="S1330" s="705"/>
      <c r="T1330" s="705"/>
      <c r="U1330" s="705"/>
      <c r="V1330" s="705"/>
      <c r="W1330" s="705"/>
      <c r="X1330" s="705"/>
      <c r="Y1330" s="705"/>
      <c r="Z1330" s="705"/>
      <c r="AA1330" s="705"/>
      <c r="AB1330" s="705"/>
      <c r="AC1330" s="705"/>
      <c r="AD1330" s="706"/>
      <c r="AE1330" s="679"/>
      <c r="AF1330" s="680"/>
      <c r="AG1330" s="681"/>
      <c r="AH1330" s="720"/>
      <c r="AI1330" s="720"/>
      <c r="AJ1330" s="720"/>
      <c r="AK1330" s="668"/>
      <c r="AL1330" s="669"/>
      <c r="AM1330" s="669"/>
      <c r="AN1330" s="670"/>
      <c r="AO1330" s="705"/>
      <c r="AP1330" s="705"/>
      <c r="AQ1330" s="705"/>
      <c r="AR1330" s="705"/>
      <c r="AS1330" s="705"/>
      <c r="AT1330" s="705"/>
      <c r="AU1330" s="705"/>
      <c r="AV1330" s="705"/>
      <c r="AW1330" s="705"/>
      <c r="AX1330" s="705"/>
      <c r="AY1330" s="705"/>
      <c r="AZ1330" s="705"/>
      <c r="BA1330" s="705"/>
      <c r="BB1330" s="705"/>
      <c r="BC1330" s="705"/>
      <c r="BD1330" s="705"/>
      <c r="BE1330" s="705"/>
      <c r="BF1330" s="705"/>
      <c r="BG1330" s="706"/>
    </row>
    <row r="1331" spans="2:59" ht="14.55" customHeight="1" x14ac:dyDescent="0.2">
      <c r="B1331" s="679"/>
      <c r="C1331" s="680"/>
      <c r="D1331" s="677" t="s">
        <v>992</v>
      </c>
      <c r="E1331" s="719"/>
      <c r="F1331" s="719"/>
      <c r="G1331" s="719"/>
      <c r="H1331" s="665">
        <f ca="1">OFFSET('(6)定期点検調書'!$D$12,L1329-1,0)</f>
        <v>0</v>
      </c>
      <c r="I1331" s="666"/>
      <c r="J1331" s="666"/>
      <c r="K1331" s="667"/>
      <c r="L1331" s="705"/>
      <c r="M1331" s="705"/>
      <c r="N1331" s="705"/>
      <c r="O1331" s="705"/>
      <c r="P1331" s="705"/>
      <c r="Q1331" s="705"/>
      <c r="R1331" s="705"/>
      <c r="S1331" s="705"/>
      <c r="T1331" s="705"/>
      <c r="U1331" s="705"/>
      <c r="V1331" s="705"/>
      <c r="W1331" s="705"/>
      <c r="X1331" s="705"/>
      <c r="Y1331" s="705"/>
      <c r="Z1331" s="705"/>
      <c r="AA1331" s="705"/>
      <c r="AB1331" s="705"/>
      <c r="AC1331" s="705"/>
      <c r="AD1331" s="706"/>
      <c r="AE1331" s="679"/>
      <c r="AF1331" s="680"/>
      <c r="AG1331" s="677" t="s">
        <v>992</v>
      </c>
      <c r="AH1331" s="719"/>
      <c r="AI1331" s="719"/>
      <c r="AJ1331" s="719"/>
      <c r="AK1331" s="665">
        <f ca="1">OFFSET('(6)定期点検調書'!$D$12,AO1329-1,0)</f>
        <v>0</v>
      </c>
      <c r="AL1331" s="666"/>
      <c r="AM1331" s="666"/>
      <c r="AN1331" s="667"/>
      <c r="AO1331" s="705"/>
      <c r="AP1331" s="705"/>
      <c r="AQ1331" s="705"/>
      <c r="AR1331" s="705"/>
      <c r="AS1331" s="705"/>
      <c r="AT1331" s="705"/>
      <c r="AU1331" s="705"/>
      <c r="AV1331" s="705"/>
      <c r="AW1331" s="705"/>
      <c r="AX1331" s="705"/>
      <c r="AY1331" s="705"/>
      <c r="AZ1331" s="705"/>
      <c r="BA1331" s="705"/>
      <c r="BB1331" s="705"/>
      <c r="BC1331" s="705"/>
      <c r="BD1331" s="705"/>
      <c r="BE1331" s="705"/>
      <c r="BF1331" s="705"/>
      <c r="BG1331" s="706"/>
    </row>
    <row r="1332" spans="2:59" ht="14.55" customHeight="1" x14ac:dyDescent="0.2">
      <c r="B1332" s="681"/>
      <c r="C1332" s="682"/>
      <c r="D1332" s="681"/>
      <c r="E1332" s="720"/>
      <c r="F1332" s="720"/>
      <c r="G1332" s="720"/>
      <c r="H1332" s="668"/>
      <c r="I1332" s="669"/>
      <c r="J1332" s="669"/>
      <c r="K1332" s="670"/>
      <c r="L1332" s="705"/>
      <c r="M1332" s="705"/>
      <c r="N1332" s="705"/>
      <c r="O1332" s="705"/>
      <c r="P1332" s="705"/>
      <c r="Q1332" s="705"/>
      <c r="R1332" s="705"/>
      <c r="S1332" s="705"/>
      <c r="T1332" s="705"/>
      <c r="U1332" s="705"/>
      <c r="V1332" s="705"/>
      <c r="W1332" s="705"/>
      <c r="X1332" s="705"/>
      <c r="Y1332" s="705"/>
      <c r="Z1332" s="705"/>
      <c r="AA1332" s="705"/>
      <c r="AB1332" s="705"/>
      <c r="AC1332" s="705"/>
      <c r="AD1332" s="706"/>
      <c r="AE1332" s="681"/>
      <c r="AF1332" s="682"/>
      <c r="AG1332" s="681"/>
      <c r="AH1332" s="720"/>
      <c r="AI1332" s="720"/>
      <c r="AJ1332" s="720"/>
      <c r="AK1332" s="668"/>
      <c r="AL1332" s="669"/>
      <c r="AM1332" s="669"/>
      <c r="AN1332" s="670"/>
      <c r="AO1332" s="705"/>
      <c r="AP1332" s="705"/>
      <c r="AQ1332" s="705"/>
      <c r="AR1332" s="705"/>
      <c r="AS1332" s="705"/>
      <c r="AT1332" s="705"/>
      <c r="AU1332" s="705"/>
      <c r="AV1332" s="705"/>
      <c r="AW1332" s="705"/>
      <c r="AX1332" s="705"/>
      <c r="AY1332" s="705"/>
      <c r="AZ1332" s="705"/>
      <c r="BA1332" s="705"/>
      <c r="BB1332" s="705"/>
      <c r="BC1332" s="705"/>
      <c r="BD1332" s="705"/>
      <c r="BE1332" s="705"/>
      <c r="BF1332" s="705"/>
      <c r="BG1332" s="706"/>
    </row>
    <row r="1333" spans="2:59" ht="14.55" customHeight="1" x14ac:dyDescent="0.2">
      <c r="B1333" s="677" t="s">
        <v>1238</v>
      </c>
      <c r="C1333" s="678"/>
      <c r="D1333" s="659" t="s">
        <v>993</v>
      </c>
      <c r="E1333" s="660"/>
      <c r="F1333" s="660"/>
      <c r="G1333" s="660"/>
      <c r="H1333" s="671">
        <f ca="1">OFFSET('(6)定期点検調書'!$AA$13,L1329-1,0)</f>
        <v>0</v>
      </c>
      <c r="I1333" s="672"/>
      <c r="J1333" s="672"/>
      <c r="K1333" s="673"/>
      <c r="L1333" s="705"/>
      <c r="M1333" s="705"/>
      <c r="N1333" s="705"/>
      <c r="O1333" s="705"/>
      <c r="P1333" s="705"/>
      <c r="Q1333" s="705"/>
      <c r="R1333" s="705"/>
      <c r="S1333" s="705"/>
      <c r="T1333" s="705"/>
      <c r="U1333" s="705"/>
      <c r="V1333" s="705"/>
      <c r="W1333" s="705"/>
      <c r="X1333" s="705"/>
      <c r="Y1333" s="705"/>
      <c r="Z1333" s="705"/>
      <c r="AA1333" s="705"/>
      <c r="AB1333" s="705"/>
      <c r="AC1333" s="705"/>
      <c r="AD1333" s="706"/>
      <c r="AE1333" s="677" t="s">
        <v>1238</v>
      </c>
      <c r="AF1333" s="678"/>
      <c r="AG1333" s="659" t="s">
        <v>993</v>
      </c>
      <c r="AH1333" s="660"/>
      <c r="AI1333" s="660"/>
      <c r="AJ1333" s="660"/>
      <c r="AK1333" s="671">
        <f ca="1">OFFSET('(6)定期点検調書'!$AA$13,AO1329-1,0)</f>
        <v>0</v>
      </c>
      <c r="AL1333" s="672"/>
      <c r="AM1333" s="672"/>
      <c r="AN1333" s="673"/>
      <c r="AO1333" s="705"/>
      <c r="AP1333" s="705"/>
      <c r="AQ1333" s="705"/>
      <c r="AR1333" s="705"/>
      <c r="AS1333" s="705"/>
      <c r="AT1333" s="705"/>
      <c r="AU1333" s="705"/>
      <c r="AV1333" s="705"/>
      <c r="AW1333" s="705"/>
      <c r="AX1333" s="705"/>
      <c r="AY1333" s="705"/>
      <c r="AZ1333" s="705"/>
      <c r="BA1333" s="705"/>
      <c r="BB1333" s="705"/>
      <c r="BC1333" s="705"/>
      <c r="BD1333" s="705"/>
      <c r="BE1333" s="705"/>
      <c r="BF1333" s="705"/>
      <c r="BG1333" s="706"/>
    </row>
    <row r="1334" spans="2:59" ht="14.55" customHeight="1" x14ac:dyDescent="0.2">
      <c r="B1334" s="679"/>
      <c r="C1334" s="680"/>
      <c r="D1334" s="662"/>
      <c r="E1334" s="663"/>
      <c r="F1334" s="663"/>
      <c r="G1334" s="663"/>
      <c r="H1334" s="674"/>
      <c r="I1334" s="675"/>
      <c r="J1334" s="675"/>
      <c r="K1334" s="676"/>
      <c r="L1334" s="705"/>
      <c r="M1334" s="705"/>
      <c r="N1334" s="705"/>
      <c r="O1334" s="705"/>
      <c r="P1334" s="705"/>
      <c r="Q1334" s="705"/>
      <c r="R1334" s="705"/>
      <c r="S1334" s="705"/>
      <c r="T1334" s="705"/>
      <c r="U1334" s="705"/>
      <c r="V1334" s="705"/>
      <c r="W1334" s="705"/>
      <c r="X1334" s="705"/>
      <c r="Y1334" s="705"/>
      <c r="Z1334" s="705"/>
      <c r="AA1334" s="705"/>
      <c r="AB1334" s="705"/>
      <c r="AC1334" s="705"/>
      <c r="AD1334" s="706"/>
      <c r="AE1334" s="679"/>
      <c r="AF1334" s="680"/>
      <c r="AG1334" s="662"/>
      <c r="AH1334" s="663"/>
      <c r="AI1334" s="663"/>
      <c r="AJ1334" s="663"/>
      <c r="AK1334" s="674"/>
      <c r="AL1334" s="675"/>
      <c r="AM1334" s="675"/>
      <c r="AN1334" s="676"/>
      <c r="AO1334" s="705"/>
      <c r="AP1334" s="705"/>
      <c r="AQ1334" s="705"/>
      <c r="AR1334" s="705"/>
      <c r="AS1334" s="705"/>
      <c r="AT1334" s="705"/>
      <c r="AU1334" s="705"/>
      <c r="AV1334" s="705"/>
      <c r="AW1334" s="705"/>
      <c r="AX1334" s="705"/>
      <c r="AY1334" s="705"/>
      <c r="AZ1334" s="705"/>
      <c r="BA1334" s="705"/>
      <c r="BB1334" s="705"/>
      <c r="BC1334" s="705"/>
      <c r="BD1334" s="705"/>
      <c r="BE1334" s="705"/>
      <c r="BF1334" s="705"/>
      <c r="BG1334" s="706"/>
    </row>
    <row r="1335" spans="2:59" ht="14.55" customHeight="1" x14ac:dyDescent="0.2">
      <c r="B1335" s="679"/>
      <c r="C1335" s="680"/>
      <c r="D1335" s="659" t="s">
        <v>1239</v>
      </c>
      <c r="E1335" s="660"/>
      <c r="F1335" s="660"/>
      <c r="G1335" s="660"/>
      <c r="H1335" s="665">
        <f ca="1">OFFSET('(6)定期点検調書'!$AD$12,L1329-1,0)</f>
        <v>0</v>
      </c>
      <c r="I1335" s="666"/>
      <c r="J1335" s="666"/>
      <c r="K1335" s="667"/>
      <c r="L1335" s="705"/>
      <c r="M1335" s="705"/>
      <c r="N1335" s="705"/>
      <c r="O1335" s="705"/>
      <c r="P1335" s="705"/>
      <c r="Q1335" s="705"/>
      <c r="R1335" s="705"/>
      <c r="S1335" s="705"/>
      <c r="T1335" s="705"/>
      <c r="U1335" s="705"/>
      <c r="V1335" s="705"/>
      <c r="W1335" s="705"/>
      <c r="X1335" s="705"/>
      <c r="Y1335" s="705"/>
      <c r="Z1335" s="705"/>
      <c r="AA1335" s="705"/>
      <c r="AB1335" s="705"/>
      <c r="AC1335" s="705"/>
      <c r="AD1335" s="706"/>
      <c r="AE1335" s="679"/>
      <c r="AF1335" s="680"/>
      <c r="AG1335" s="659" t="s">
        <v>1239</v>
      </c>
      <c r="AH1335" s="660"/>
      <c r="AI1335" s="660"/>
      <c r="AJ1335" s="660"/>
      <c r="AK1335" s="665">
        <f ca="1">OFFSET('(6)定期点検調書'!$AD$12,AO1329-1,0)</f>
        <v>0</v>
      </c>
      <c r="AL1335" s="666"/>
      <c r="AM1335" s="666"/>
      <c r="AN1335" s="667"/>
      <c r="AO1335" s="705"/>
      <c r="AP1335" s="705"/>
      <c r="AQ1335" s="705"/>
      <c r="AR1335" s="705"/>
      <c r="AS1335" s="705"/>
      <c r="AT1335" s="705"/>
      <c r="AU1335" s="705"/>
      <c r="AV1335" s="705"/>
      <c r="AW1335" s="705"/>
      <c r="AX1335" s="705"/>
      <c r="AY1335" s="705"/>
      <c r="AZ1335" s="705"/>
      <c r="BA1335" s="705"/>
      <c r="BB1335" s="705"/>
      <c r="BC1335" s="705"/>
      <c r="BD1335" s="705"/>
      <c r="BE1335" s="705"/>
      <c r="BF1335" s="705"/>
      <c r="BG1335" s="706"/>
    </row>
    <row r="1336" spans="2:59" ht="14.55" customHeight="1" x14ac:dyDescent="0.2">
      <c r="B1336" s="681"/>
      <c r="C1336" s="682"/>
      <c r="D1336" s="662"/>
      <c r="E1336" s="663"/>
      <c r="F1336" s="663"/>
      <c r="G1336" s="663"/>
      <c r="H1336" s="668"/>
      <c r="I1336" s="669"/>
      <c r="J1336" s="669"/>
      <c r="K1336" s="670"/>
      <c r="L1336" s="705"/>
      <c r="M1336" s="705"/>
      <c r="N1336" s="705"/>
      <c r="O1336" s="705"/>
      <c r="P1336" s="705"/>
      <c r="Q1336" s="705"/>
      <c r="R1336" s="705"/>
      <c r="S1336" s="705"/>
      <c r="T1336" s="705"/>
      <c r="U1336" s="705"/>
      <c r="V1336" s="705"/>
      <c r="W1336" s="705"/>
      <c r="X1336" s="705"/>
      <c r="Y1336" s="705"/>
      <c r="Z1336" s="705"/>
      <c r="AA1336" s="705"/>
      <c r="AB1336" s="705"/>
      <c r="AC1336" s="705"/>
      <c r="AD1336" s="706"/>
      <c r="AE1336" s="681"/>
      <c r="AF1336" s="682"/>
      <c r="AG1336" s="662"/>
      <c r="AH1336" s="663"/>
      <c r="AI1336" s="663"/>
      <c r="AJ1336" s="663"/>
      <c r="AK1336" s="668"/>
      <c r="AL1336" s="669"/>
      <c r="AM1336" s="669"/>
      <c r="AN1336" s="670"/>
      <c r="AO1336" s="705"/>
      <c r="AP1336" s="705"/>
      <c r="AQ1336" s="705"/>
      <c r="AR1336" s="705"/>
      <c r="AS1336" s="705"/>
      <c r="AT1336" s="705"/>
      <c r="AU1336" s="705"/>
      <c r="AV1336" s="705"/>
      <c r="AW1336" s="705"/>
      <c r="AX1336" s="705"/>
      <c r="AY1336" s="705"/>
      <c r="AZ1336" s="705"/>
      <c r="BA1336" s="705"/>
      <c r="BB1336" s="705"/>
      <c r="BC1336" s="705"/>
      <c r="BD1336" s="705"/>
      <c r="BE1336" s="705"/>
      <c r="BF1336" s="705"/>
      <c r="BG1336" s="706"/>
    </row>
    <row r="1337" spans="2:59" ht="28.95" customHeight="1" x14ac:dyDescent="0.2">
      <c r="B1337" s="716" t="s">
        <v>995</v>
      </c>
      <c r="C1337" s="717"/>
      <c r="D1337" s="717"/>
      <c r="E1337" s="717"/>
      <c r="F1337" s="717"/>
      <c r="G1337" s="718"/>
      <c r="H1337" s="709">
        <f ca="1">OFFSET('(6)定期点検調書'!$AK$12,L1329-1,0)</f>
        <v>0</v>
      </c>
      <c r="I1337" s="710"/>
      <c r="J1337" s="710"/>
      <c r="K1337" s="711"/>
      <c r="L1337" s="705"/>
      <c r="M1337" s="705"/>
      <c r="N1337" s="705"/>
      <c r="O1337" s="705"/>
      <c r="P1337" s="705"/>
      <c r="Q1337" s="705"/>
      <c r="R1337" s="705"/>
      <c r="S1337" s="705"/>
      <c r="T1337" s="705"/>
      <c r="U1337" s="705"/>
      <c r="V1337" s="705"/>
      <c r="W1337" s="705"/>
      <c r="X1337" s="705"/>
      <c r="Y1337" s="705"/>
      <c r="Z1337" s="705"/>
      <c r="AA1337" s="705"/>
      <c r="AB1337" s="705"/>
      <c r="AC1337" s="705"/>
      <c r="AD1337" s="706"/>
      <c r="AE1337" s="716" t="s">
        <v>995</v>
      </c>
      <c r="AF1337" s="717"/>
      <c r="AG1337" s="717"/>
      <c r="AH1337" s="717"/>
      <c r="AI1337" s="717"/>
      <c r="AJ1337" s="718"/>
      <c r="AK1337" s="709">
        <f ca="1">OFFSET('(6)定期点検調書'!$AK$12,AO1329-1,0)</f>
        <v>0</v>
      </c>
      <c r="AL1337" s="710"/>
      <c r="AM1337" s="710"/>
      <c r="AN1337" s="711"/>
      <c r="AO1337" s="705"/>
      <c r="AP1337" s="705"/>
      <c r="AQ1337" s="705"/>
      <c r="AR1337" s="705"/>
      <c r="AS1337" s="705"/>
      <c r="AT1337" s="705"/>
      <c r="AU1337" s="705"/>
      <c r="AV1337" s="705"/>
      <c r="AW1337" s="705"/>
      <c r="AX1337" s="705"/>
      <c r="AY1337" s="705"/>
      <c r="AZ1337" s="705"/>
      <c r="BA1337" s="705"/>
      <c r="BB1337" s="705"/>
      <c r="BC1337" s="705"/>
      <c r="BD1337" s="705"/>
      <c r="BE1337" s="705"/>
      <c r="BF1337" s="705"/>
      <c r="BG1337" s="706"/>
    </row>
    <row r="1338" spans="2:59" ht="14.55" customHeight="1" x14ac:dyDescent="0.2">
      <c r="B1338" s="677" t="s">
        <v>1240</v>
      </c>
      <c r="C1338" s="661"/>
      <c r="D1338" s="659" t="s">
        <v>994</v>
      </c>
      <c r="E1338" s="660"/>
      <c r="F1338" s="660"/>
      <c r="G1338" s="661"/>
      <c r="H1338" s="699" t="str">
        <f ca="1">OFFSET('(6)定期点検調書'!$BY$12,L1329-1,0)</f>
        <v/>
      </c>
      <c r="I1338" s="700"/>
      <c r="J1338" s="700"/>
      <c r="K1338" s="714"/>
      <c r="L1338" s="705"/>
      <c r="M1338" s="705"/>
      <c r="N1338" s="705"/>
      <c r="O1338" s="705"/>
      <c r="P1338" s="705"/>
      <c r="Q1338" s="705"/>
      <c r="R1338" s="705"/>
      <c r="S1338" s="705"/>
      <c r="T1338" s="705"/>
      <c r="U1338" s="705"/>
      <c r="V1338" s="705"/>
      <c r="W1338" s="705"/>
      <c r="X1338" s="705"/>
      <c r="Y1338" s="705"/>
      <c r="Z1338" s="705"/>
      <c r="AA1338" s="705"/>
      <c r="AB1338" s="705"/>
      <c r="AC1338" s="705"/>
      <c r="AD1338" s="706"/>
      <c r="AE1338" s="677" t="s">
        <v>1240</v>
      </c>
      <c r="AF1338" s="661"/>
      <c r="AG1338" s="659" t="s">
        <v>994</v>
      </c>
      <c r="AH1338" s="660"/>
      <c r="AI1338" s="660"/>
      <c r="AJ1338" s="661"/>
      <c r="AK1338" s="699" t="str">
        <f ca="1">OFFSET('(6)定期点検調書'!$BY$12,AO1329-1,0)</f>
        <v/>
      </c>
      <c r="AL1338" s="700"/>
      <c r="AM1338" s="700"/>
      <c r="AN1338" s="714"/>
      <c r="AO1338" s="705"/>
      <c r="AP1338" s="705"/>
      <c r="AQ1338" s="705"/>
      <c r="AR1338" s="705"/>
      <c r="AS1338" s="705"/>
      <c r="AT1338" s="705"/>
      <c r="AU1338" s="705"/>
      <c r="AV1338" s="705"/>
      <c r="AW1338" s="705"/>
      <c r="AX1338" s="705"/>
      <c r="AY1338" s="705"/>
      <c r="AZ1338" s="705"/>
      <c r="BA1338" s="705"/>
      <c r="BB1338" s="705"/>
      <c r="BC1338" s="705"/>
      <c r="BD1338" s="705"/>
      <c r="BE1338" s="705"/>
      <c r="BF1338" s="705"/>
      <c r="BG1338" s="706"/>
    </row>
    <row r="1339" spans="2:59" ht="14.55" customHeight="1" x14ac:dyDescent="0.2">
      <c r="B1339" s="712"/>
      <c r="C1339" s="713"/>
      <c r="D1339" s="662"/>
      <c r="E1339" s="663"/>
      <c r="F1339" s="663"/>
      <c r="G1339" s="664"/>
      <c r="H1339" s="701"/>
      <c r="I1339" s="702"/>
      <c r="J1339" s="702"/>
      <c r="K1339" s="715"/>
      <c r="L1339" s="705"/>
      <c r="M1339" s="705"/>
      <c r="N1339" s="705"/>
      <c r="O1339" s="705"/>
      <c r="P1339" s="705"/>
      <c r="Q1339" s="705"/>
      <c r="R1339" s="705"/>
      <c r="S1339" s="705"/>
      <c r="T1339" s="705"/>
      <c r="U1339" s="705"/>
      <c r="V1339" s="705"/>
      <c r="W1339" s="705"/>
      <c r="X1339" s="705"/>
      <c r="Y1339" s="705"/>
      <c r="Z1339" s="705"/>
      <c r="AA1339" s="705"/>
      <c r="AB1339" s="705"/>
      <c r="AC1339" s="705"/>
      <c r="AD1339" s="706"/>
      <c r="AE1339" s="712"/>
      <c r="AF1339" s="713"/>
      <c r="AG1339" s="662"/>
      <c r="AH1339" s="663"/>
      <c r="AI1339" s="663"/>
      <c r="AJ1339" s="664"/>
      <c r="AK1339" s="701"/>
      <c r="AL1339" s="702"/>
      <c r="AM1339" s="702"/>
      <c r="AN1339" s="715"/>
      <c r="AO1339" s="705"/>
      <c r="AP1339" s="705"/>
      <c r="AQ1339" s="705"/>
      <c r="AR1339" s="705"/>
      <c r="AS1339" s="705"/>
      <c r="AT1339" s="705"/>
      <c r="AU1339" s="705"/>
      <c r="AV1339" s="705"/>
      <c r="AW1339" s="705"/>
      <c r="AX1339" s="705"/>
      <c r="AY1339" s="705"/>
      <c r="AZ1339" s="705"/>
      <c r="BA1339" s="705"/>
      <c r="BB1339" s="705"/>
      <c r="BC1339" s="705"/>
      <c r="BD1339" s="705"/>
      <c r="BE1339" s="705"/>
      <c r="BF1339" s="705"/>
      <c r="BG1339" s="706"/>
    </row>
    <row r="1340" spans="2:59" ht="14.55" customHeight="1" x14ac:dyDescent="0.2">
      <c r="B1340" s="712"/>
      <c r="C1340" s="713"/>
      <c r="D1340" s="659" t="s">
        <v>1186</v>
      </c>
      <c r="E1340" s="660"/>
      <c r="F1340" s="660"/>
      <c r="G1340" s="661"/>
      <c r="H1340" s="665">
        <f ca="1">OFFSET('(6)定期点検調書'!$BC$12,L1329-1,0)</f>
        <v>0</v>
      </c>
      <c r="I1340" s="666"/>
      <c r="J1340" s="666"/>
      <c r="K1340" s="667"/>
      <c r="L1340" s="705"/>
      <c r="M1340" s="705"/>
      <c r="N1340" s="705"/>
      <c r="O1340" s="705"/>
      <c r="P1340" s="705"/>
      <c r="Q1340" s="705"/>
      <c r="R1340" s="705"/>
      <c r="S1340" s="705"/>
      <c r="T1340" s="705"/>
      <c r="U1340" s="705"/>
      <c r="V1340" s="705"/>
      <c r="W1340" s="705"/>
      <c r="X1340" s="705"/>
      <c r="Y1340" s="705"/>
      <c r="Z1340" s="705"/>
      <c r="AA1340" s="705"/>
      <c r="AB1340" s="705"/>
      <c r="AC1340" s="705"/>
      <c r="AD1340" s="706"/>
      <c r="AE1340" s="712"/>
      <c r="AF1340" s="713"/>
      <c r="AG1340" s="659" t="s">
        <v>1186</v>
      </c>
      <c r="AH1340" s="660"/>
      <c r="AI1340" s="660"/>
      <c r="AJ1340" s="661"/>
      <c r="AK1340" s="665">
        <f ca="1">OFFSET('(6)定期点検調書'!$BC$12,AO1329-1,0)</f>
        <v>0</v>
      </c>
      <c r="AL1340" s="666"/>
      <c r="AM1340" s="666"/>
      <c r="AN1340" s="667"/>
      <c r="AO1340" s="705"/>
      <c r="AP1340" s="705"/>
      <c r="AQ1340" s="705"/>
      <c r="AR1340" s="705"/>
      <c r="AS1340" s="705"/>
      <c r="AT1340" s="705"/>
      <c r="AU1340" s="705"/>
      <c r="AV1340" s="705"/>
      <c r="AW1340" s="705"/>
      <c r="AX1340" s="705"/>
      <c r="AY1340" s="705"/>
      <c r="AZ1340" s="705"/>
      <c r="BA1340" s="705"/>
      <c r="BB1340" s="705"/>
      <c r="BC1340" s="705"/>
      <c r="BD1340" s="705"/>
      <c r="BE1340" s="705"/>
      <c r="BF1340" s="705"/>
      <c r="BG1340" s="706"/>
    </row>
    <row r="1341" spans="2:59" ht="14.55" customHeight="1" x14ac:dyDescent="0.2">
      <c r="B1341" s="712"/>
      <c r="C1341" s="713"/>
      <c r="D1341" s="662"/>
      <c r="E1341" s="663"/>
      <c r="F1341" s="663"/>
      <c r="G1341" s="664"/>
      <c r="H1341" s="668"/>
      <c r="I1341" s="669"/>
      <c r="J1341" s="669"/>
      <c r="K1341" s="670"/>
      <c r="L1341" s="705"/>
      <c r="M1341" s="705"/>
      <c r="N1341" s="705"/>
      <c r="O1341" s="705"/>
      <c r="P1341" s="705"/>
      <c r="Q1341" s="705"/>
      <c r="R1341" s="705"/>
      <c r="S1341" s="705"/>
      <c r="T1341" s="705"/>
      <c r="U1341" s="705"/>
      <c r="V1341" s="705"/>
      <c r="W1341" s="705"/>
      <c r="X1341" s="705"/>
      <c r="Y1341" s="705"/>
      <c r="Z1341" s="705"/>
      <c r="AA1341" s="705"/>
      <c r="AB1341" s="705"/>
      <c r="AC1341" s="705"/>
      <c r="AD1341" s="706"/>
      <c r="AE1341" s="712"/>
      <c r="AF1341" s="713"/>
      <c r="AG1341" s="662"/>
      <c r="AH1341" s="663"/>
      <c r="AI1341" s="663"/>
      <c r="AJ1341" s="664"/>
      <c r="AK1341" s="668"/>
      <c r="AL1341" s="669"/>
      <c r="AM1341" s="669"/>
      <c r="AN1341" s="670"/>
      <c r="AO1341" s="705"/>
      <c r="AP1341" s="705"/>
      <c r="AQ1341" s="705"/>
      <c r="AR1341" s="705"/>
      <c r="AS1341" s="705"/>
      <c r="AT1341" s="705"/>
      <c r="AU1341" s="705"/>
      <c r="AV1341" s="705"/>
      <c r="AW1341" s="705"/>
      <c r="AX1341" s="705"/>
      <c r="AY1341" s="705"/>
      <c r="AZ1341" s="705"/>
      <c r="BA1341" s="705"/>
      <c r="BB1341" s="705"/>
      <c r="BC1341" s="705"/>
      <c r="BD1341" s="705"/>
      <c r="BE1341" s="705"/>
      <c r="BF1341" s="705"/>
      <c r="BG1341" s="706"/>
    </row>
    <row r="1342" spans="2:59" ht="14.55" customHeight="1" x14ac:dyDescent="0.2">
      <c r="B1342" s="712"/>
      <c r="C1342" s="713"/>
      <c r="D1342" s="659" t="s">
        <v>1187</v>
      </c>
      <c r="E1342" s="660"/>
      <c r="F1342" s="660"/>
      <c r="G1342" s="661"/>
      <c r="H1342" s="665">
        <f ca="1">OFFSET('(6)定期点検調書'!$BF$12,L1329-1,0)</f>
        <v>0</v>
      </c>
      <c r="I1342" s="666"/>
      <c r="J1342" s="666"/>
      <c r="K1342" s="667"/>
      <c r="L1342" s="705"/>
      <c r="M1342" s="705"/>
      <c r="N1342" s="705"/>
      <c r="O1342" s="705"/>
      <c r="P1342" s="705"/>
      <c r="Q1342" s="705"/>
      <c r="R1342" s="705"/>
      <c r="S1342" s="705"/>
      <c r="T1342" s="705"/>
      <c r="U1342" s="705"/>
      <c r="V1342" s="705"/>
      <c r="W1342" s="705"/>
      <c r="X1342" s="705"/>
      <c r="Y1342" s="705"/>
      <c r="Z1342" s="705"/>
      <c r="AA1342" s="705"/>
      <c r="AB1342" s="705"/>
      <c r="AC1342" s="705"/>
      <c r="AD1342" s="706"/>
      <c r="AE1342" s="712"/>
      <c r="AF1342" s="713"/>
      <c r="AG1342" s="659" t="s">
        <v>1187</v>
      </c>
      <c r="AH1342" s="660"/>
      <c r="AI1342" s="660"/>
      <c r="AJ1342" s="661"/>
      <c r="AK1342" s="665">
        <f ca="1">OFFSET('(6)定期点検調書'!$BF$12,AO1329-1,0)</f>
        <v>0</v>
      </c>
      <c r="AL1342" s="666"/>
      <c r="AM1342" s="666"/>
      <c r="AN1342" s="667"/>
      <c r="AO1342" s="705"/>
      <c r="AP1342" s="705"/>
      <c r="AQ1342" s="705"/>
      <c r="AR1342" s="705"/>
      <c r="AS1342" s="705"/>
      <c r="AT1342" s="705"/>
      <c r="AU1342" s="705"/>
      <c r="AV1342" s="705"/>
      <c r="AW1342" s="705"/>
      <c r="AX1342" s="705"/>
      <c r="AY1342" s="705"/>
      <c r="AZ1342" s="705"/>
      <c r="BA1342" s="705"/>
      <c r="BB1342" s="705"/>
      <c r="BC1342" s="705"/>
      <c r="BD1342" s="705"/>
      <c r="BE1342" s="705"/>
      <c r="BF1342" s="705"/>
      <c r="BG1342" s="706"/>
    </row>
    <row r="1343" spans="2:59" ht="14.55" customHeight="1" x14ac:dyDescent="0.2">
      <c r="B1343" s="662"/>
      <c r="C1343" s="664"/>
      <c r="D1343" s="662"/>
      <c r="E1343" s="663"/>
      <c r="F1343" s="663"/>
      <c r="G1343" s="664"/>
      <c r="H1343" s="668"/>
      <c r="I1343" s="669"/>
      <c r="J1343" s="669"/>
      <c r="K1343" s="670"/>
      <c r="L1343" s="707"/>
      <c r="M1343" s="707"/>
      <c r="N1343" s="707"/>
      <c r="O1343" s="707"/>
      <c r="P1343" s="707"/>
      <c r="Q1343" s="707"/>
      <c r="R1343" s="707"/>
      <c r="S1343" s="707"/>
      <c r="T1343" s="707"/>
      <c r="U1343" s="707"/>
      <c r="V1343" s="707"/>
      <c r="W1343" s="707"/>
      <c r="X1343" s="707"/>
      <c r="Y1343" s="707"/>
      <c r="Z1343" s="707"/>
      <c r="AA1343" s="707"/>
      <c r="AB1343" s="707"/>
      <c r="AC1343" s="707"/>
      <c r="AD1343" s="708"/>
      <c r="AE1343" s="662"/>
      <c r="AF1343" s="664"/>
      <c r="AG1343" s="662"/>
      <c r="AH1343" s="663"/>
      <c r="AI1343" s="663"/>
      <c r="AJ1343" s="664"/>
      <c r="AK1343" s="668"/>
      <c r="AL1343" s="669"/>
      <c r="AM1343" s="669"/>
      <c r="AN1343" s="670"/>
      <c r="AO1343" s="707"/>
      <c r="AP1343" s="707"/>
      <c r="AQ1343" s="707"/>
      <c r="AR1343" s="707"/>
      <c r="AS1343" s="707"/>
      <c r="AT1343" s="707"/>
      <c r="AU1343" s="707"/>
      <c r="AV1343" s="707"/>
      <c r="AW1343" s="707"/>
      <c r="AX1343" s="707"/>
      <c r="AY1343" s="707"/>
      <c r="AZ1343" s="707"/>
      <c r="BA1343" s="707"/>
      <c r="BB1343" s="707"/>
      <c r="BC1343" s="707"/>
      <c r="BD1343" s="707"/>
      <c r="BE1343" s="707"/>
      <c r="BF1343" s="707"/>
      <c r="BG1343" s="708"/>
    </row>
    <row r="1344" spans="2:59" ht="14.55" customHeight="1" x14ac:dyDescent="0.2">
      <c r="B1344" s="683" t="s">
        <v>1241</v>
      </c>
      <c r="C1344" s="683"/>
      <c r="D1344" s="683"/>
      <c r="E1344" s="683"/>
      <c r="F1344" s="683"/>
      <c r="G1344" s="683"/>
      <c r="H1344" s="699" t="str">
        <f ca="1">IF(OFFSET('(6)定期点検調書'!$AR$12,L1329-1,0)="","",OFFSET('(6)定期点検調書'!$AQ$12,L1329-1,0)&amp;TEXT(OFFSET('(6)定期点検調書'!$AR$12,L1329-1,0),"0.0")&amp;OFFSET('(6)定期点検調書'!$AT$12,L1329-1,0))  &amp;  IF(OFFSET('(6)定期点検調書'!$AV$12,L1329-1,0)="","","／"&amp;OFFSET('(6)定期点検調書'!$AU$12,L1329-1,0)&amp;TEXT(OFFSET('(6)定期点検調書'!$AV$12,L1329-1,0),"0.0")&amp;OFFSET('(6)定期点検調書'!$AX$12,L1329-1,0))  &amp;  IF(OFFSET('(6)定期点検調書'!$AZ$12,L1329-1,0)="","","／"&amp;OFFSET('(6)定期点検調書'!$AY$12,L1329-1,0)&amp;TEXT(OFFSET('(6)定期点検調書'!$AZ$12,L1329-1,0),"0.0")&amp;OFFSET('(6)定期点検調書'!$BB$12,L1329-1,0))</f>
        <v/>
      </c>
      <c r="I1344" s="700"/>
      <c r="J1344" s="700"/>
      <c r="K1344" s="700"/>
      <c r="L1344" s="700"/>
      <c r="M1344" s="700"/>
      <c r="N1344" s="700"/>
      <c r="O1344" s="700"/>
      <c r="P1344" s="685" t="s">
        <v>1243</v>
      </c>
      <c r="Q1344" s="685"/>
      <c r="R1344" s="685"/>
      <c r="S1344" s="685"/>
      <c r="T1344" s="685"/>
      <c r="U1344" s="685"/>
      <c r="V1344" s="685"/>
      <c r="W1344" s="686" t="str">
        <f ca="1">OFFSET('(6)定期点検調書'!$F$12,L1329-1,0)</f>
        <v/>
      </c>
      <c r="X1344" s="687"/>
      <c r="Y1344" s="687"/>
      <c r="Z1344" s="687"/>
      <c r="AA1344" s="687"/>
      <c r="AB1344" s="687"/>
      <c r="AC1344" s="687"/>
      <c r="AD1344" s="688"/>
      <c r="AE1344" s="683" t="s">
        <v>1241</v>
      </c>
      <c r="AF1344" s="683"/>
      <c r="AG1344" s="683"/>
      <c r="AH1344" s="683"/>
      <c r="AI1344" s="683"/>
      <c r="AJ1344" s="683"/>
      <c r="AK1344" s="699" t="str">
        <f ca="1">IF(OFFSET('(6)定期点検調書'!$AR$12,AO1329-1,0)="","",OFFSET('(6)定期点検調書'!$AQ$12,AO1329-1,0)&amp;TEXT(OFFSET('(6)定期点検調書'!$AR$12,AO1329-1,0),"0.0")&amp;OFFSET('(6)定期点検調書'!$AT$12,AO1329-1,0))  &amp;  IF(OFFSET('(6)定期点検調書'!$AV$12,AO1329-1,0)="","","／"&amp;OFFSET('(6)定期点検調書'!$AU$12,AO1329-1,0)&amp;TEXT(OFFSET('(6)定期点検調書'!$AV$12,AO1329-1,0),"0.0")&amp;OFFSET('(6)定期点検調書'!$AX$12,AO1329-1,0))  &amp;  IF(OFFSET('(6)定期点検調書'!$AZ$12,AO1329-1,0)="","","／"&amp;OFFSET('(6)定期点検調書'!$AY$12,AO1329-1,0)&amp;TEXT(OFFSET('(6)定期点検調書'!$AZ$12,AO1329-1,0),"0.0")&amp;OFFSET('(6)定期点検調書'!$BB$12,AO1329-1,0))</f>
        <v/>
      </c>
      <c r="AL1344" s="700"/>
      <c r="AM1344" s="700"/>
      <c r="AN1344" s="700"/>
      <c r="AO1344" s="700"/>
      <c r="AP1344" s="700"/>
      <c r="AQ1344" s="700"/>
      <c r="AR1344" s="700"/>
      <c r="AS1344" s="685" t="s">
        <v>1243</v>
      </c>
      <c r="AT1344" s="685"/>
      <c r="AU1344" s="685"/>
      <c r="AV1344" s="685"/>
      <c r="AW1344" s="685"/>
      <c r="AX1344" s="685"/>
      <c r="AY1344" s="685"/>
      <c r="AZ1344" s="686" t="str">
        <f ca="1">OFFSET('(6)定期点検調書'!$F$12,AO1329-1,0)</f>
        <v/>
      </c>
      <c r="BA1344" s="687"/>
      <c r="BB1344" s="687"/>
      <c r="BC1344" s="687"/>
      <c r="BD1344" s="687"/>
      <c r="BE1344" s="687"/>
      <c r="BF1344" s="687"/>
      <c r="BG1344" s="688"/>
    </row>
    <row r="1345" spans="2:86" ht="14.55" customHeight="1" x14ac:dyDescent="0.2">
      <c r="B1345" s="683"/>
      <c r="C1345" s="683"/>
      <c r="D1345" s="683"/>
      <c r="E1345" s="683"/>
      <c r="F1345" s="683"/>
      <c r="G1345" s="683"/>
      <c r="H1345" s="701"/>
      <c r="I1345" s="702"/>
      <c r="J1345" s="702"/>
      <c r="K1345" s="702"/>
      <c r="L1345" s="702"/>
      <c r="M1345" s="702"/>
      <c r="N1345" s="702"/>
      <c r="O1345" s="702"/>
      <c r="P1345" s="685"/>
      <c r="Q1345" s="685"/>
      <c r="R1345" s="685"/>
      <c r="S1345" s="685"/>
      <c r="T1345" s="685"/>
      <c r="U1345" s="685"/>
      <c r="V1345" s="685"/>
      <c r="W1345" s="689"/>
      <c r="X1345" s="690"/>
      <c r="Y1345" s="690"/>
      <c r="Z1345" s="690"/>
      <c r="AA1345" s="690"/>
      <c r="AB1345" s="690"/>
      <c r="AC1345" s="690"/>
      <c r="AD1345" s="691"/>
      <c r="AE1345" s="683"/>
      <c r="AF1345" s="683"/>
      <c r="AG1345" s="683"/>
      <c r="AH1345" s="683"/>
      <c r="AI1345" s="683"/>
      <c r="AJ1345" s="683"/>
      <c r="AK1345" s="701"/>
      <c r="AL1345" s="702"/>
      <c r="AM1345" s="702"/>
      <c r="AN1345" s="702"/>
      <c r="AO1345" s="702"/>
      <c r="AP1345" s="702"/>
      <c r="AQ1345" s="702"/>
      <c r="AR1345" s="702"/>
      <c r="AS1345" s="685"/>
      <c r="AT1345" s="685"/>
      <c r="AU1345" s="685"/>
      <c r="AV1345" s="685"/>
      <c r="AW1345" s="685"/>
      <c r="AX1345" s="685"/>
      <c r="AY1345" s="685"/>
      <c r="AZ1345" s="689"/>
      <c r="BA1345" s="690"/>
      <c r="BB1345" s="690"/>
      <c r="BC1345" s="690"/>
      <c r="BD1345" s="690"/>
      <c r="BE1345" s="690"/>
      <c r="BF1345" s="690"/>
      <c r="BG1345" s="691"/>
    </row>
    <row r="1346" spans="2:86" ht="14.55" customHeight="1" x14ac:dyDescent="0.2">
      <c r="B1346" s="659" t="s">
        <v>1242</v>
      </c>
      <c r="C1346" s="660"/>
      <c r="D1346" s="660"/>
      <c r="E1346" s="660"/>
      <c r="F1346" s="660"/>
      <c r="G1346" s="661"/>
      <c r="H1346" s="671" t="str">
        <f ca="1">IF(OFFSET('(6)定期点検調書'!$BL$12,L1329-1,0)="","",VLOOKUP(OFFSET('(6)定期点検調書'!$BL$12,L1329-1,0),ﾃﾞｰﾀ一覧!$AY$4:$BB$16,2,FALSE))  &amp;  IF(OFFSET('(6)定期点検調書'!$BC$12,L1329-1,0)="","","／"&amp;VLOOKUP(OFFSET('(6)定期点検調書'!$BC$12,L1329-1,0),ﾃﾞｰﾀ一覧!$AY$4:$BB$16,2,FALSE))  &amp;  IF(OFFSET('(6)定期点検調書'!$BD$12,L1329-1,0)="","","／"&amp;VLOOKUP(OFFSET('(6)定期点検調書'!$BD$12,L1329-1,0),ﾃﾞｰﾀ一覧!$AY$4:$BB$16,2,FALSE))</f>
        <v/>
      </c>
      <c r="I1346" s="672"/>
      <c r="J1346" s="672"/>
      <c r="K1346" s="672"/>
      <c r="L1346" s="672"/>
      <c r="M1346" s="672"/>
      <c r="N1346" s="672"/>
      <c r="O1346" s="672"/>
      <c r="P1346" s="692" t="s">
        <v>996</v>
      </c>
      <c r="Q1346" s="692"/>
      <c r="R1346" s="692"/>
      <c r="S1346" s="692"/>
      <c r="T1346" s="692"/>
      <c r="U1346" s="692"/>
      <c r="V1346" s="692"/>
      <c r="W1346" s="693"/>
      <c r="X1346" s="694"/>
      <c r="Y1346" s="694"/>
      <c r="Z1346" s="694"/>
      <c r="AA1346" s="694"/>
      <c r="AB1346" s="694"/>
      <c r="AC1346" s="694"/>
      <c r="AD1346" s="695"/>
      <c r="AE1346" s="659" t="s">
        <v>1242</v>
      </c>
      <c r="AF1346" s="660"/>
      <c r="AG1346" s="660"/>
      <c r="AH1346" s="660"/>
      <c r="AI1346" s="660"/>
      <c r="AJ1346" s="661"/>
      <c r="AK1346" s="671" t="str">
        <f ca="1">IF(OFFSET('(6)定期点検調書'!$BL$12,AO1329-1,0)="","",VLOOKUP(OFFSET('(6)定期点検調書'!$BL$12,AO1329-1,0),ﾃﾞｰﾀ一覧!$AY$4:$BB$16,2,FALSE))  &amp;  IF(OFFSET('(6)定期点検調書'!$BC$12,AO1329-1,0)="","","／"&amp;VLOOKUP(OFFSET('(6)定期点検調書'!$BC$12,AO1329-1,0),ﾃﾞｰﾀ一覧!$AY$4:$BB$16,2,FALSE))  &amp;  IF(OFFSET('(6)定期点検調書'!$BD$12,AO1329-1,0)="","","／"&amp;VLOOKUP(OFFSET('(6)定期点検調書'!$BD$12,AO1329-1,0),ﾃﾞｰﾀ一覧!$AY$4:$BB$16,2,FALSE))</f>
        <v/>
      </c>
      <c r="AL1346" s="672"/>
      <c r="AM1346" s="672"/>
      <c r="AN1346" s="672"/>
      <c r="AO1346" s="672"/>
      <c r="AP1346" s="672"/>
      <c r="AQ1346" s="672"/>
      <c r="AR1346" s="672"/>
      <c r="AS1346" s="692" t="s">
        <v>996</v>
      </c>
      <c r="AT1346" s="692"/>
      <c r="AU1346" s="692"/>
      <c r="AV1346" s="692"/>
      <c r="AW1346" s="692"/>
      <c r="AX1346" s="692"/>
      <c r="AY1346" s="692"/>
      <c r="AZ1346" s="693"/>
      <c r="BA1346" s="694"/>
      <c r="BB1346" s="694"/>
      <c r="BC1346" s="694"/>
      <c r="BD1346" s="694"/>
      <c r="BE1346" s="694"/>
      <c r="BF1346" s="694"/>
      <c r="BG1346" s="695"/>
    </row>
    <row r="1347" spans="2:86" ht="14.55" customHeight="1" x14ac:dyDescent="0.2">
      <c r="B1347" s="662"/>
      <c r="C1347" s="663"/>
      <c r="D1347" s="663"/>
      <c r="E1347" s="663"/>
      <c r="F1347" s="663"/>
      <c r="G1347" s="664"/>
      <c r="H1347" s="674"/>
      <c r="I1347" s="675"/>
      <c r="J1347" s="675"/>
      <c r="K1347" s="675"/>
      <c r="L1347" s="675"/>
      <c r="M1347" s="675"/>
      <c r="N1347" s="675"/>
      <c r="O1347" s="675"/>
      <c r="P1347" s="692"/>
      <c r="Q1347" s="692"/>
      <c r="R1347" s="692"/>
      <c r="S1347" s="692"/>
      <c r="T1347" s="692"/>
      <c r="U1347" s="692"/>
      <c r="V1347" s="692"/>
      <c r="W1347" s="696"/>
      <c r="X1347" s="697"/>
      <c r="Y1347" s="697"/>
      <c r="Z1347" s="697"/>
      <c r="AA1347" s="697"/>
      <c r="AB1347" s="697"/>
      <c r="AC1347" s="697"/>
      <c r="AD1347" s="698"/>
      <c r="AE1347" s="662"/>
      <c r="AF1347" s="663"/>
      <c r="AG1347" s="663"/>
      <c r="AH1347" s="663"/>
      <c r="AI1347" s="663"/>
      <c r="AJ1347" s="664"/>
      <c r="AK1347" s="674"/>
      <c r="AL1347" s="675"/>
      <c r="AM1347" s="675"/>
      <c r="AN1347" s="675"/>
      <c r="AO1347" s="675"/>
      <c r="AP1347" s="675"/>
      <c r="AQ1347" s="675"/>
      <c r="AR1347" s="675"/>
      <c r="AS1347" s="692"/>
      <c r="AT1347" s="692"/>
      <c r="AU1347" s="692"/>
      <c r="AV1347" s="692"/>
      <c r="AW1347" s="692"/>
      <c r="AX1347" s="692"/>
      <c r="AY1347" s="692"/>
      <c r="AZ1347" s="696"/>
      <c r="BA1347" s="697"/>
      <c r="BB1347" s="697"/>
      <c r="BC1347" s="697"/>
      <c r="BD1347" s="697"/>
      <c r="BE1347" s="697"/>
      <c r="BF1347" s="697"/>
      <c r="BG1347" s="698"/>
    </row>
    <row r="1348" spans="2:86" ht="19.5" customHeight="1" x14ac:dyDescent="0.2">
      <c r="B1348" s="683" t="s">
        <v>79</v>
      </c>
      <c r="C1348" s="683"/>
      <c r="D1348" s="683"/>
      <c r="E1348" s="683"/>
      <c r="F1348" s="683"/>
      <c r="G1348" s="683"/>
      <c r="H1348" s="684">
        <f ca="1">OFFSET('(6)定期点検調書'!$CA$12,L1329-1,0)</f>
        <v>0</v>
      </c>
      <c r="I1348" s="684"/>
      <c r="J1348" s="684"/>
      <c r="K1348" s="684"/>
      <c r="L1348" s="684"/>
      <c r="M1348" s="684"/>
      <c r="N1348" s="684"/>
      <c r="O1348" s="684"/>
      <c r="P1348" s="684"/>
      <c r="Q1348" s="684"/>
      <c r="R1348" s="684"/>
      <c r="S1348" s="684"/>
      <c r="T1348" s="684"/>
      <c r="U1348" s="684"/>
      <c r="V1348" s="684"/>
      <c r="W1348" s="684"/>
      <c r="X1348" s="684"/>
      <c r="Y1348" s="684"/>
      <c r="Z1348" s="684"/>
      <c r="AA1348" s="684"/>
      <c r="AB1348" s="684"/>
      <c r="AC1348" s="684"/>
      <c r="AD1348" s="684"/>
      <c r="AE1348" s="683" t="s">
        <v>79</v>
      </c>
      <c r="AF1348" s="683"/>
      <c r="AG1348" s="683"/>
      <c r="AH1348" s="683"/>
      <c r="AI1348" s="683"/>
      <c r="AJ1348" s="683"/>
      <c r="AK1348" s="684">
        <f ca="1">OFFSET('(6)定期点検調書'!$CA$12,AO1329-1,0)</f>
        <v>0</v>
      </c>
      <c r="AL1348" s="684"/>
      <c r="AM1348" s="684"/>
      <c r="AN1348" s="684"/>
      <c r="AO1348" s="684"/>
      <c r="AP1348" s="684"/>
      <c r="AQ1348" s="684"/>
      <c r="AR1348" s="684"/>
      <c r="AS1348" s="684"/>
      <c r="AT1348" s="684"/>
      <c r="AU1348" s="684"/>
      <c r="AV1348" s="684"/>
      <c r="AW1348" s="684"/>
      <c r="AX1348" s="684"/>
      <c r="AY1348" s="684"/>
      <c r="AZ1348" s="684"/>
      <c r="BA1348" s="684"/>
      <c r="BB1348" s="684"/>
      <c r="BC1348" s="684"/>
      <c r="BD1348" s="684"/>
      <c r="BE1348" s="684"/>
      <c r="BF1348" s="684"/>
      <c r="BG1348" s="684"/>
      <c r="CH1348" s="473"/>
    </row>
    <row r="1349" spans="2:86" ht="19.5" customHeight="1" x14ac:dyDescent="0.2">
      <c r="B1349" s="683"/>
      <c r="C1349" s="683"/>
      <c r="D1349" s="683"/>
      <c r="E1349" s="683"/>
      <c r="F1349" s="683"/>
      <c r="G1349" s="683"/>
      <c r="H1349" s="684"/>
      <c r="I1349" s="684"/>
      <c r="J1349" s="684"/>
      <c r="K1349" s="684"/>
      <c r="L1349" s="684"/>
      <c r="M1349" s="684"/>
      <c r="N1349" s="684"/>
      <c r="O1349" s="684"/>
      <c r="P1349" s="684"/>
      <c r="Q1349" s="684"/>
      <c r="R1349" s="684"/>
      <c r="S1349" s="684"/>
      <c r="T1349" s="684"/>
      <c r="U1349" s="684"/>
      <c r="V1349" s="684"/>
      <c r="W1349" s="684"/>
      <c r="X1349" s="684"/>
      <c r="Y1349" s="684"/>
      <c r="Z1349" s="684"/>
      <c r="AA1349" s="684"/>
      <c r="AB1349" s="684"/>
      <c r="AC1349" s="684"/>
      <c r="AD1349" s="684"/>
      <c r="AE1349" s="683"/>
      <c r="AF1349" s="683"/>
      <c r="AG1349" s="683"/>
      <c r="AH1349" s="683"/>
      <c r="AI1349" s="683"/>
      <c r="AJ1349" s="683"/>
      <c r="AK1349" s="684"/>
      <c r="AL1349" s="684"/>
      <c r="AM1349" s="684"/>
      <c r="AN1349" s="684"/>
      <c r="AO1349" s="684"/>
      <c r="AP1349" s="684"/>
      <c r="AQ1349" s="684"/>
      <c r="AR1349" s="684"/>
      <c r="AS1349" s="684"/>
      <c r="AT1349" s="684"/>
      <c r="AU1349" s="684"/>
      <c r="AV1349" s="684"/>
      <c r="AW1349" s="684"/>
      <c r="AX1349" s="684"/>
      <c r="AY1349" s="684"/>
      <c r="AZ1349" s="684"/>
      <c r="BA1349" s="684"/>
      <c r="BB1349" s="684"/>
      <c r="BC1349" s="684"/>
      <c r="BD1349" s="684"/>
      <c r="BE1349" s="684"/>
      <c r="BF1349" s="684"/>
      <c r="BG1349" s="684"/>
    </row>
    <row r="1350" spans="2:86" ht="14.55" customHeight="1" x14ac:dyDescent="0.2">
      <c r="B1350" s="677" t="s">
        <v>1038</v>
      </c>
      <c r="C1350" s="678"/>
      <c r="D1350" s="677" t="s">
        <v>1237</v>
      </c>
      <c r="E1350" s="719"/>
      <c r="F1350" s="719"/>
      <c r="G1350" s="719"/>
      <c r="H1350" s="665">
        <f ca="1">OFFSET('(6)定期点検調書'!$B$12,L1350-1,0)</f>
        <v>0</v>
      </c>
      <c r="I1350" s="666"/>
      <c r="J1350" s="666"/>
      <c r="K1350" s="667"/>
      <c r="L1350" s="703">
        <f>AO1329+1</f>
        <v>129</v>
      </c>
      <c r="M1350" s="703"/>
      <c r="N1350" s="703"/>
      <c r="O1350" s="703"/>
      <c r="P1350" s="703"/>
      <c r="Q1350" s="703"/>
      <c r="R1350" s="703"/>
      <c r="S1350" s="703"/>
      <c r="T1350" s="703"/>
      <c r="U1350" s="703"/>
      <c r="V1350" s="703"/>
      <c r="W1350" s="703"/>
      <c r="X1350" s="703"/>
      <c r="Y1350" s="703"/>
      <c r="Z1350" s="703"/>
      <c r="AA1350" s="703"/>
      <c r="AB1350" s="703"/>
      <c r="AC1350" s="703"/>
      <c r="AD1350" s="704"/>
      <c r="AE1350" s="677" t="s">
        <v>1038</v>
      </c>
      <c r="AF1350" s="678"/>
      <c r="AG1350" s="677" t="s">
        <v>1237</v>
      </c>
      <c r="AH1350" s="719"/>
      <c r="AI1350" s="719"/>
      <c r="AJ1350" s="719"/>
      <c r="AK1350" s="665">
        <f ca="1">OFFSET('(6)定期点検調書'!$B$12,AO1350-1,0)</f>
        <v>0</v>
      </c>
      <c r="AL1350" s="666"/>
      <c r="AM1350" s="666"/>
      <c r="AN1350" s="667"/>
      <c r="AO1350" s="703">
        <f>L1350+1</f>
        <v>130</v>
      </c>
      <c r="AP1350" s="703"/>
      <c r="AQ1350" s="703"/>
      <c r="AR1350" s="703"/>
      <c r="AS1350" s="703"/>
      <c r="AT1350" s="703"/>
      <c r="AU1350" s="703"/>
      <c r="AV1350" s="703"/>
      <c r="AW1350" s="703"/>
      <c r="AX1350" s="703"/>
      <c r="AY1350" s="703"/>
      <c r="AZ1350" s="703"/>
      <c r="BA1350" s="703"/>
      <c r="BB1350" s="703"/>
      <c r="BC1350" s="703"/>
      <c r="BD1350" s="703"/>
      <c r="BE1350" s="703"/>
      <c r="BF1350" s="703"/>
      <c r="BG1350" s="704"/>
    </row>
    <row r="1351" spans="2:86" ht="14.55" customHeight="1" x14ac:dyDescent="0.2">
      <c r="B1351" s="679"/>
      <c r="C1351" s="680"/>
      <c r="D1351" s="681"/>
      <c r="E1351" s="720"/>
      <c r="F1351" s="720"/>
      <c r="G1351" s="720"/>
      <c r="H1351" s="668"/>
      <c r="I1351" s="669"/>
      <c r="J1351" s="669"/>
      <c r="K1351" s="670"/>
      <c r="L1351" s="705"/>
      <c r="M1351" s="705"/>
      <c r="N1351" s="705"/>
      <c r="O1351" s="705"/>
      <c r="P1351" s="705"/>
      <c r="Q1351" s="705"/>
      <c r="R1351" s="705"/>
      <c r="S1351" s="705"/>
      <c r="T1351" s="705"/>
      <c r="U1351" s="705"/>
      <c r="V1351" s="705"/>
      <c r="W1351" s="705"/>
      <c r="X1351" s="705"/>
      <c r="Y1351" s="705"/>
      <c r="Z1351" s="705"/>
      <c r="AA1351" s="705"/>
      <c r="AB1351" s="705"/>
      <c r="AC1351" s="705"/>
      <c r="AD1351" s="706"/>
      <c r="AE1351" s="679"/>
      <c r="AF1351" s="680"/>
      <c r="AG1351" s="681"/>
      <c r="AH1351" s="720"/>
      <c r="AI1351" s="720"/>
      <c r="AJ1351" s="720"/>
      <c r="AK1351" s="668"/>
      <c r="AL1351" s="669"/>
      <c r="AM1351" s="669"/>
      <c r="AN1351" s="670"/>
      <c r="AO1351" s="705"/>
      <c r="AP1351" s="705"/>
      <c r="AQ1351" s="705"/>
      <c r="AR1351" s="705"/>
      <c r="AS1351" s="705"/>
      <c r="AT1351" s="705"/>
      <c r="AU1351" s="705"/>
      <c r="AV1351" s="705"/>
      <c r="AW1351" s="705"/>
      <c r="AX1351" s="705"/>
      <c r="AY1351" s="705"/>
      <c r="AZ1351" s="705"/>
      <c r="BA1351" s="705"/>
      <c r="BB1351" s="705"/>
      <c r="BC1351" s="705"/>
      <c r="BD1351" s="705"/>
      <c r="BE1351" s="705"/>
      <c r="BF1351" s="705"/>
      <c r="BG1351" s="706"/>
    </row>
    <row r="1352" spans="2:86" ht="14.55" customHeight="1" x14ac:dyDescent="0.2">
      <c r="B1352" s="679"/>
      <c r="C1352" s="680"/>
      <c r="D1352" s="677" t="s">
        <v>992</v>
      </c>
      <c r="E1352" s="719"/>
      <c r="F1352" s="719"/>
      <c r="G1352" s="719"/>
      <c r="H1352" s="665">
        <f ca="1">OFFSET('(6)定期点検調書'!$D$12,L1350-1,0)</f>
        <v>0</v>
      </c>
      <c r="I1352" s="666"/>
      <c r="J1352" s="666"/>
      <c r="K1352" s="667"/>
      <c r="L1352" s="705"/>
      <c r="M1352" s="705"/>
      <c r="N1352" s="705"/>
      <c r="O1352" s="705"/>
      <c r="P1352" s="705"/>
      <c r="Q1352" s="705"/>
      <c r="R1352" s="705"/>
      <c r="S1352" s="705"/>
      <c r="T1352" s="705"/>
      <c r="U1352" s="705"/>
      <c r="V1352" s="705"/>
      <c r="W1352" s="705"/>
      <c r="X1352" s="705"/>
      <c r="Y1352" s="705"/>
      <c r="Z1352" s="705"/>
      <c r="AA1352" s="705"/>
      <c r="AB1352" s="705"/>
      <c r="AC1352" s="705"/>
      <c r="AD1352" s="706"/>
      <c r="AE1352" s="679"/>
      <c r="AF1352" s="680"/>
      <c r="AG1352" s="677" t="s">
        <v>992</v>
      </c>
      <c r="AH1352" s="719"/>
      <c r="AI1352" s="719"/>
      <c r="AJ1352" s="719"/>
      <c r="AK1352" s="665">
        <f ca="1">OFFSET('(6)定期点検調書'!$D$12,AO1350-1,0)</f>
        <v>0</v>
      </c>
      <c r="AL1352" s="666"/>
      <c r="AM1352" s="666"/>
      <c r="AN1352" s="667"/>
      <c r="AO1352" s="705"/>
      <c r="AP1352" s="705"/>
      <c r="AQ1352" s="705"/>
      <c r="AR1352" s="705"/>
      <c r="AS1352" s="705"/>
      <c r="AT1352" s="705"/>
      <c r="AU1352" s="705"/>
      <c r="AV1352" s="705"/>
      <c r="AW1352" s="705"/>
      <c r="AX1352" s="705"/>
      <c r="AY1352" s="705"/>
      <c r="AZ1352" s="705"/>
      <c r="BA1352" s="705"/>
      <c r="BB1352" s="705"/>
      <c r="BC1352" s="705"/>
      <c r="BD1352" s="705"/>
      <c r="BE1352" s="705"/>
      <c r="BF1352" s="705"/>
      <c r="BG1352" s="706"/>
    </row>
    <row r="1353" spans="2:86" ht="14.55" customHeight="1" x14ac:dyDescent="0.2">
      <c r="B1353" s="681"/>
      <c r="C1353" s="682"/>
      <c r="D1353" s="681"/>
      <c r="E1353" s="720"/>
      <c r="F1353" s="720"/>
      <c r="G1353" s="720"/>
      <c r="H1353" s="668"/>
      <c r="I1353" s="669"/>
      <c r="J1353" s="669"/>
      <c r="K1353" s="670"/>
      <c r="L1353" s="705"/>
      <c r="M1353" s="705"/>
      <c r="N1353" s="705"/>
      <c r="O1353" s="705"/>
      <c r="P1353" s="705"/>
      <c r="Q1353" s="705"/>
      <c r="R1353" s="705"/>
      <c r="S1353" s="705"/>
      <c r="T1353" s="705"/>
      <c r="U1353" s="705"/>
      <c r="V1353" s="705"/>
      <c r="W1353" s="705"/>
      <c r="X1353" s="705"/>
      <c r="Y1353" s="705"/>
      <c r="Z1353" s="705"/>
      <c r="AA1353" s="705"/>
      <c r="AB1353" s="705"/>
      <c r="AC1353" s="705"/>
      <c r="AD1353" s="706"/>
      <c r="AE1353" s="681"/>
      <c r="AF1353" s="682"/>
      <c r="AG1353" s="681"/>
      <c r="AH1353" s="720"/>
      <c r="AI1353" s="720"/>
      <c r="AJ1353" s="720"/>
      <c r="AK1353" s="668"/>
      <c r="AL1353" s="669"/>
      <c r="AM1353" s="669"/>
      <c r="AN1353" s="670"/>
      <c r="AO1353" s="705"/>
      <c r="AP1353" s="705"/>
      <c r="AQ1353" s="705"/>
      <c r="AR1353" s="705"/>
      <c r="AS1353" s="705"/>
      <c r="AT1353" s="705"/>
      <c r="AU1353" s="705"/>
      <c r="AV1353" s="705"/>
      <c r="AW1353" s="705"/>
      <c r="AX1353" s="705"/>
      <c r="AY1353" s="705"/>
      <c r="AZ1353" s="705"/>
      <c r="BA1353" s="705"/>
      <c r="BB1353" s="705"/>
      <c r="BC1353" s="705"/>
      <c r="BD1353" s="705"/>
      <c r="BE1353" s="705"/>
      <c r="BF1353" s="705"/>
      <c r="BG1353" s="706"/>
    </row>
    <row r="1354" spans="2:86" ht="14.55" customHeight="1" x14ac:dyDescent="0.2">
      <c r="B1354" s="677" t="s">
        <v>1238</v>
      </c>
      <c r="C1354" s="678"/>
      <c r="D1354" s="659" t="s">
        <v>993</v>
      </c>
      <c r="E1354" s="660"/>
      <c r="F1354" s="660"/>
      <c r="G1354" s="660"/>
      <c r="H1354" s="671">
        <f ca="1">OFFSET('(6)定期点検調書'!$AA$13,L1350-1,0)</f>
        <v>0</v>
      </c>
      <c r="I1354" s="672"/>
      <c r="J1354" s="672"/>
      <c r="K1354" s="673"/>
      <c r="L1354" s="705"/>
      <c r="M1354" s="705"/>
      <c r="N1354" s="705"/>
      <c r="O1354" s="705"/>
      <c r="P1354" s="705"/>
      <c r="Q1354" s="705"/>
      <c r="R1354" s="705"/>
      <c r="S1354" s="705"/>
      <c r="T1354" s="705"/>
      <c r="U1354" s="705"/>
      <c r="V1354" s="705"/>
      <c r="W1354" s="705"/>
      <c r="X1354" s="705"/>
      <c r="Y1354" s="705"/>
      <c r="Z1354" s="705"/>
      <c r="AA1354" s="705"/>
      <c r="AB1354" s="705"/>
      <c r="AC1354" s="705"/>
      <c r="AD1354" s="706"/>
      <c r="AE1354" s="677" t="s">
        <v>1238</v>
      </c>
      <c r="AF1354" s="678"/>
      <c r="AG1354" s="659" t="s">
        <v>993</v>
      </c>
      <c r="AH1354" s="660"/>
      <c r="AI1354" s="660"/>
      <c r="AJ1354" s="660"/>
      <c r="AK1354" s="671">
        <f ca="1">OFFSET('(6)定期点検調書'!$AA$13,AO1350-1,0)</f>
        <v>0</v>
      </c>
      <c r="AL1354" s="672"/>
      <c r="AM1354" s="672"/>
      <c r="AN1354" s="673"/>
      <c r="AO1354" s="705"/>
      <c r="AP1354" s="705"/>
      <c r="AQ1354" s="705"/>
      <c r="AR1354" s="705"/>
      <c r="AS1354" s="705"/>
      <c r="AT1354" s="705"/>
      <c r="AU1354" s="705"/>
      <c r="AV1354" s="705"/>
      <c r="AW1354" s="705"/>
      <c r="AX1354" s="705"/>
      <c r="AY1354" s="705"/>
      <c r="AZ1354" s="705"/>
      <c r="BA1354" s="705"/>
      <c r="BB1354" s="705"/>
      <c r="BC1354" s="705"/>
      <c r="BD1354" s="705"/>
      <c r="BE1354" s="705"/>
      <c r="BF1354" s="705"/>
      <c r="BG1354" s="706"/>
    </row>
    <row r="1355" spans="2:86" ht="14.55" customHeight="1" x14ac:dyDescent="0.2">
      <c r="B1355" s="679"/>
      <c r="C1355" s="680"/>
      <c r="D1355" s="662"/>
      <c r="E1355" s="663"/>
      <c r="F1355" s="663"/>
      <c r="G1355" s="663"/>
      <c r="H1355" s="674"/>
      <c r="I1355" s="675"/>
      <c r="J1355" s="675"/>
      <c r="K1355" s="676"/>
      <c r="L1355" s="705"/>
      <c r="M1355" s="705"/>
      <c r="N1355" s="705"/>
      <c r="O1355" s="705"/>
      <c r="P1355" s="705"/>
      <c r="Q1355" s="705"/>
      <c r="R1355" s="705"/>
      <c r="S1355" s="705"/>
      <c r="T1355" s="705"/>
      <c r="U1355" s="705"/>
      <c r="V1355" s="705"/>
      <c r="W1355" s="705"/>
      <c r="X1355" s="705"/>
      <c r="Y1355" s="705"/>
      <c r="Z1355" s="705"/>
      <c r="AA1355" s="705"/>
      <c r="AB1355" s="705"/>
      <c r="AC1355" s="705"/>
      <c r="AD1355" s="706"/>
      <c r="AE1355" s="679"/>
      <c r="AF1355" s="680"/>
      <c r="AG1355" s="662"/>
      <c r="AH1355" s="663"/>
      <c r="AI1355" s="663"/>
      <c r="AJ1355" s="663"/>
      <c r="AK1355" s="674"/>
      <c r="AL1355" s="675"/>
      <c r="AM1355" s="675"/>
      <c r="AN1355" s="676"/>
      <c r="AO1355" s="705"/>
      <c r="AP1355" s="705"/>
      <c r="AQ1355" s="705"/>
      <c r="AR1355" s="705"/>
      <c r="AS1355" s="705"/>
      <c r="AT1355" s="705"/>
      <c r="AU1355" s="705"/>
      <c r="AV1355" s="705"/>
      <c r="AW1355" s="705"/>
      <c r="AX1355" s="705"/>
      <c r="AY1355" s="705"/>
      <c r="AZ1355" s="705"/>
      <c r="BA1355" s="705"/>
      <c r="BB1355" s="705"/>
      <c r="BC1355" s="705"/>
      <c r="BD1355" s="705"/>
      <c r="BE1355" s="705"/>
      <c r="BF1355" s="705"/>
      <c r="BG1355" s="706"/>
    </row>
    <row r="1356" spans="2:86" ht="14.55" customHeight="1" x14ac:dyDescent="0.2">
      <c r="B1356" s="679"/>
      <c r="C1356" s="680"/>
      <c r="D1356" s="659" t="s">
        <v>1239</v>
      </c>
      <c r="E1356" s="660"/>
      <c r="F1356" s="660"/>
      <c r="G1356" s="660"/>
      <c r="H1356" s="665">
        <f ca="1">OFFSET('(6)定期点検調書'!$AD$12,L1350-1,0)</f>
        <v>0</v>
      </c>
      <c r="I1356" s="666"/>
      <c r="J1356" s="666"/>
      <c r="K1356" s="667"/>
      <c r="L1356" s="705"/>
      <c r="M1356" s="705"/>
      <c r="N1356" s="705"/>
      <c r="O1356" s="705"/>
      <c r="P1356" s="705"/>
      <c r="Q1356" s="705"/>
      <c r="R1356" s="705"/>
      <c r="S1356" s="705"/>
      <c r="T1356" s="705"/>
      <c r="U1356" s="705"/>
      <c r="V1356" s="705"/>
      <c r="W1356" s="705"/>
      <c r="X1356" s="705"/>
      <c r="Y1356" s="705"/>
      <c r="Z1356" s="705"/>
      <c r="AA1356" s="705"/>
      <c r="AB1356" s="705"/>
      <c r="AC1356" s="705"/>
      <c r="AD1356" s="706"/>
      <c r="AE1356" s="679"/>
      <c r="AF1356" s="680"/>
      <c r="AG1356" s="659" t="s">
        <v>1239</v>
      </c>
      <c r="AH1356" s="660"/>
      <c r="AI1356" s="660"/>
      <c r="AJ1356" s="660"/>
      <c r="AK1356" s="665">
        <f ca="1">OFFSET('(6)定期点検調書'!$AD$12,AO1350-1,0)</f>
        <v>0</v>
      </c>
      <c r="AL1356" s="666"/>
      <c r="AM1356" s="666"/>
      <c r="AN1356" s="667"/>
      <c r="AO1356" s="705"/>
      <c r="AP1356" s="705"/>
      <c r="AQ1356" s="705"/>
      <c r="AR1356" s="705"/>
      <c r="AS1356" s="705"/>
      <c r="AT1356" s="705"/>
      <c r="AU1356" s="705"/>
      <c r="AV1356" s="705"/>
      <c r="AW1356" s="705"/>
      <c r="AX1356" s="705"/>
      <c r="AY1356" s="705"/>
      <c r="AZ1356" s="705"/>
      <c r="BA1356" s="705"/>
      <c r="BB1356" s="705"/>
      <c r="BC1356" s="705"/>
      <c r="BD1356" s="705"/>
      <c r="BE1356" s="705"/>
      <c r="BF1356" s="705"/>
      <c r="BG1356" s="706"/>
    </row>
    <row r="1357" spans="2:86" ht="14.55" customHeight="1" x14ac:dyDescent="0.2">
      <c r="B1357" s="681"/>
      <c r="C1357" s="682"/>
      <c r="D1357" s="662"/>
      <c r="E1357" s="663"/>
      <c r="F1357" s="663"/>
      <c r="G1357" s="663"/>
      <c r="H1357" s="668"/>
      <c r="I1357" s="669"/>
      <c r="J1357" s="669"/>
      <c r="K1357" s="670"/>
      <c r="L1357" s="705"/>
      <c r="M1357" s="705"/>
      <c r="N1357" s="705"/>
      <c r="O1357" s="705"/>
      <c r="P1357" s="705"/>
      <c r="Q1357" s="705"/>
      <c r="R1357" s="705"/>
      <c r="S1357" s="705"/>
      <c r="T1357" s="705"/>
      <c r="U1357" s="705"/>
      <c r="V1357" s="705"/>
      <c r="W1357" s="705"/>
      <c r="X1357" s="705"/>
      <c r="Y1357" s="705"/>
      <c r="Z1357" s="705"/>
      <c r="AA1357" s="705"/>
      <c r="AB1357" s="705"/>
      <c r="AC1357" s="705"/>
      <c r="AD1357" s="706"/>
      <c r="AE1357" s="681"/>
      <c r="AF1357" s="682"/>
      <c r="AG1357" s="662"/>
      <c r="AH1357" s="663"/>
      <c r="AI1357" s="663"/>
      <c r="AJ1357" s="663"/>
      <c r="AK1357" s="668"/>
      <c r="AL1357" s="669"/>
      <c r="AM1357" s="669"/>
      <c r="AN1357" s="670"/>
      <c r="AO1357" s="705"/>
      <c r="AP1357" s="705"/>
      <c r="AQ1357" s="705"/>
      <c r="AR1357" s="705"/>
      <c r="AS1357" s="705"/>
      <c r="AT1357" s="705"/>
      <c r="AU1357" s="705"/>
      <c r="AV1357" s="705"/>
      <c r="AW1357" s="705"/>
      <c r="AX1357" s="705"/>
      <c r="AY1357" s="705"/>
      <c r="AZ1357" s="705"/>
      <c r="BA1357" s="705"/>
      <c r="BB1357" s="705"/>
      <c r="BC1357" s="705"/>
      <c r="BD1357" s="705"/>
      <c r="BE1357" s="705"/>
      <c r="BF1357" s="705"/>
      <c r="BG1357" s="706"/>
    </row>
    <row r="1358" spans="2:86" ht="28.95" customHeight="1" x14ac:dyDescent="0.2">
      <c r="B1358" s="716" t="s">
        <v>995</v>
      </c>
      <c r="C1358" s="717"/>
      <c r="D1358" s="717"/>
      <c r="E1358" s="717"/>
      <c r="F1358" s="717"/>
      <c r="G1358" s="718"/>
      <c r="H1358" s="709">
        <f ca="1">OFFSET('(6)定期点検調書'!$AK$12,L1350-1,0)</f>
        <v>0</v>
      </c>
      <c r="I1358" s="710"/>
      <c r="J1358" s="710"/>
      <c r="K1358" s="711"/>
      <c r="L1358" s="705"/>
      <c r="M1358" s="705"/>
      <c r="N1358" s="705"/>
      <c r="O1358" s="705"/>
      <c r="P1358" s="705"/>
      <c r="Q1358" s="705"/>
      <c r="R1358" s="705"/>
      <c r="S1358" s="705"/>
      <c r="T1358" s="705"/>
      <c r="U1358" s="705"/>
      <c r="V1358" s="705"/>
      <c r="W1358" s="705"/>
      <c r="X1358" s="705"/>
      <c r="Y1358" s="705"/>
      <c r="Z1358" s="705"/>
      <c r="AA1358" s="705"/>
      <c r="AB1358" s="705"/>
      <c r="AC1358" s="705"/>
      <c r="AD1358" s="706"/>
      <c r="AE1358" s="716" t="s">
        <v>995</v>
      </c>
      <c r="AF1358" s="717"/>
      <c r="AG1358" s="717"/>
      <c r="AH1358" s="717"/>
      <c r="AI1358" s="717"/>
      <c r="AJ1358" s="718"/>
      <c r="AK1358" s="709">
        <f ca="1">OFFSET('(6)定期点検調書'!$AK$12,AO1350-1,0)</f>
        <v>0</v>
      </c>
      <c r="AL1358" s="710"/>
      <c r="AM1358" s="710"/>
      <c r="AN1358" s="711"/>
      <c r="AO1358" s="705"/>
      <c r="AP1358" s="705"/>
      <c r="AQ1358" s="705"/>
      <c r="AR1358" s="705"/>
      <c r="AS1358" s="705"/>
      <c r="AT1358" s="705"/>
      <c r="AU1358" s="705"/>
      <c r="AV1358" s="705"/>
      <c r="AW1358" s="705"/>
      <c r="AX1358" s="705"/>
      <c r="AY1358" s="705"/>
      <c r="AZ1358" s="705"/>
      <c r="BA1358" s="705"/>
      <c r="BB1358" s="705"/>
      <c r="BC1358" s="705"/>
      <c r="BD1358" s="705"/>
      <c r="BE1358" s="705"/>
      <c r="BF1358" s="705"/>
      <c r="BG1358" s="706"/>
    </row>
    <row r="1359" spans="2:86" ht="14.55" customHeight="1" x14ac:dyDescent="0.2">
      <c r="B1359" s="677" t="s">
        <v>1240</v>
      </c>
      <c r="C1359" s="661"/>
      <c r="D1359" s="659" t="s">
        <v>994</v>
      </c>
      <c r="E1359" s="660"/>
      <c r="F1359" s="660"/>
      <c r="G1359" s="661"/>
      <c r="H1359" s="699" t="str">
        <f ca="1">OFFSET('(6)定期点検調書'!$BY$12,L1350-1,0)</f>
        <v/>
      </c>
      <c r="I1359" s="700"/>
      <c r="J1359" s="700"/>
      <c r="K1359" s="714"/>
      <c r="L1359" s="705"/>
      <c r="M1359" s="705"/>
      <c r="N1359" s="705"/>
      <c r="O1359" s="705"/>
      <c r="P1359" s="705"/>
      <c r="Q1359" s="705"/>
      <c r="R1359" s="705"/>
      <c r="S1359" s="705"/>
      <c r="T1359" s="705"/>
      <c r="U1359" s="705"/>
      <c r="V1359" s="705"/>
      <c r="W1359" s="705"/>
      <c r="X1359" s="705"/>
      <c r="Y1359" s="705"/>
      <c r="Z1359" s="705"/>
      <c r="AA1359" s="705"/>
      <c r="AB1359" s="705"/>
      <c r="AC1359" s="705"/>
      <c r="AD1359" s="706"/>
      <c r="AE1359" s="677" t="s">
        <v>1240</v>
      </c>
      <c r="AF1359" s="661"/>
      <c r="AG1359" s="659" t="s">
        <v>994</v>
      </c>
      <c r="AH1359" s="660"/>
      <c r="AI1359" s="660"/>
      <c r="AJ1359" s="661"/>
      <c r="AK1359" s="699" t="str">
        <f ca="1">OFFSET('(6)定期点検調書'!$BY$12,AO1350-1,0)</f>
        <v/>
      </c>
      <c r="AL1359" s="700"/>
      <c r="AM1359" s="700"/>
      <c r="AN1359" s="714"/>
      <c r="AO1359" s="705"/>
      <c r="AP1359" s="705"/>
      <c r="AQ1359" s="705"/>
      <c r="AR1359" s="705"/>
      <c r="AS1359" s="705"/>
      <c r="AT1359" s="705"/>
      <c r="AU1359" s="705"/>
      <c r="AV1359" s="705"/>
      <c r="AW1359" s="705"/>
      <c r="AX1359" s="705"/>
      <c r="AY1359" s="705"/>
      <c r="AZ1359" s="705"/>
      <c r="BA1359" s="705"/>
      <c r="BB1359" s="705"/>
      <c r="BC1359" s="705"/>
      <c r="BD1359" s="705"/>
      <c r="BE1359" s="705"/>
      <c r="BF1359" s="705"/>
      <c r="BG1359" s="706"/>
    </row>
    <row r="1360" spans="2:86" ht="14.55" customHeight="1" x14ac:dyDescent="0.2">
      <c r="B1360" s="712"/>
      <c r="C1360" s="713"/>
      <c r="D1360" s="662"/>
      <c r="E1360" s="663"/>
      <c r="F1360" s="663"/>
      <c r="G1360" s="664"/>
      <c r="H1360" s="701"/>
      <c r="I1360" s="702"/>
      <c r="J1360" s="702"/>
      <c r="K1360" s="715"/>
      <c r="L1360" s="705"/>
      <c r="M1360" s="705"/>
      <c r="N1360" s="705"/>
      <c r="O1360" s="705"/>
      <c r="P1360" s="705"/>
      <c r="Q1360" s="705"/>
      <c r="R1360" s="705"/>
      <c r="S1360" s="705"/>
      <c r="T1360" s="705"/>
      <c r="U1360" s="705"/>
      <c r="V1360" s="705"/>
      <c r="W1360" s="705"/>
      <c r="X1360" s="705"/>
      <c r="Y1360" s="705"/>
      <c r="Z1360" s="705"/>
      <c r="AA1360" s="705"/>
      <c r="AB1360" s="705"/>
      <c r="AC1360" s="705"/>
      <c r="AD1360" s="706"/>
      <c r="AE1360" s="712"/>
      <c r="AF1360" s="713"/>
      <c r="AG1360" s="662"/>
      <c r="AH1360" s="663"/>
      <c r="AI1360" s="663"/>
      <c r="AJ1360" s="664"/>
      <c r="AK1360" s="701"/>
      <c r="AL1360" s="702"/>
      <c r="AM1360" s="702"/>
      <c r="AN1360" s="715"/>
      <c r="AO1360" s="705"/>
      <c r="AP1360" s="705"/>
      <c r="AQ1360" s="705"/>
      <c r="AR1360" s="705"/>
      <c r="AS1360" s="705"/>
      <c r="AT1360" s="705"/>
      <c r="AU1360" s="705"/>
      <c r="AV1360" s="705"/>
      <c r="AW1360" s="705"/>
      <c r="AX1360" s="705"/>
      <c r="AY1360" s="705"/>
      <c r="AZ1360" s="705"/>
      <c r="BA1360" s="705"/>
      <c r="BB1360" s="705"/>
      <c r="BC1360" s="705"/>
      <c r="BD1360" s="705"/>
      <c r="BE1360" s="705"/>
      <c r="BF1360" s="705"/>
      <c r="BG1360" s="706"/>
    </row>
    <row r="1361" spans="2:86" ht="14.55" customHeight="1" x14ac:dyDescent="0.2">
      <c r="B1361" s="712"/>
      <c r="C1361" s="713"/>
      <c r="D1361" s="659" t="s">
        <v>1186</v>
      </c>
      <c r="E1361" s="660"/>
      <c r="F1361" s="660"/>
      <c r="G1361" s="661"/>
      <c r="H1361" s="665">
        <f ca="1">OFFSET('(6)定期点検調書'!$BC$12,L1350-1,0)</f>
        <v>0</v>
      </c>
      <c r="I1361" s="666"/>
      <c r="J1361" s="666"/>
      <c r="K1361" s="667"/>
      <c r="L1361" s="705"/>
      <c r="M1361" s="705"/>
      <c r="N1361" s="705"/>
      <c r="O1361" s="705"/>
      <c r="P1361" s="705"/>
      <c r="Q1361" s="705"/>
      <c r="R1361" s="705"/>
      <c r="S1361" s="705"/>
      <c r="T1361" s="705"/>
      <c r="U1361" s="705"/>
      <c r="V1361" s="705"/>
      <c r="W1361" s="705"/>
      <c r="X1361" s="705"/>
      <c r="Y1361" s="705"/>
      <c r="Z1361" s="705"/>
      <c r="AA1361" s="705"/>
      <c r="AB1361" s="705"/>
      <c r="AC1361" s="705"/>
      <c r="AD1361" s="706"/>
      <c r="AE1361" s="712"/>
      <c r="AF1361" s="713"/>
      <c r="AG1361" s="659" t="s">
        <v>1186</v>
      </c>
      <c r="AH1361" s="660"/>
      <c r="AI1361" s="660"/>
      <c r="AJ1361" s="661"/>
      <c r="AK1361" s="665">
        <f ca="1">OFFSET('(6)定期点検調書'!$BC$12,AO1350-1,0)</f>
        <v>0</v>
      </c>
      <c r="AL1361" s="666"/>
      <c r="AM1361" s="666"/>
      <c r="AN1361" s="667"/>
      <c r="AO1361" s="705"/>
      <c r="AP1361" s="705"/>
      <c r="AQ1361" s="705"/>
      <c r="AR1361" s="705"/>
      <c r="AS1361" s="705"/>
      <c r="AT1361" s="705"/>
      <c r="AU1361" s="705"/>
      <c r="AV1361" s="705"/>
      <c r="AW1361" s="705"/>
      <c r="AX1361" s="705"/>
      <c r="AY1361" s="705"/>
      <c r="AZ1361" s="705"/>
      <c r="BA1361" s="705"/>
      <c r="BB1361" s="705"/>
      <c r="BC1361" s="705"/>
      <c r="BD1361" s="705"/>
      <c r="BE1361" s="705"/>
      <c r="BF1361" s="705"/>
      <c r="BG1361" s="706"/>
    </row>
    <row r="1362" spans="2:86" ht="14.55" customHeight="1" x14ac:dyDescent="0.2">
      <c r="B1362" s="712"/>
      <c r="C1362" s="713"/>
      <c r="D1362" s="662"/>
      <c r="E1362" s="663"/>
      <c r="F1362" s="663"/>
      <c r="G1362" s="664"/>
      <c r="H1362" s="668"/>
      <c r="I1362" s="669"/>
      <c r="J1362" s="669"/>
      <c r="K1362" s="670"/>
      <c r="L1362" s="705"/>
      <c r="M1362" s="705"/>
      <c r="N1362" s="705"/>
      <c r="O1362" s="705"/>
      <c r="P1362" s="705"/>
      <c r="Q1362" s="705"/>
      <c r="R1362" s="705"/>
      <c r="S1362" s="705"/>
      <c r="T1362" s="705"/>
      <c r="U1362" s="705"/>
      <c r="V1362" s="705"/>
      <c r="W1362" s="705"/>
      <c r="X1362" s="705"/>
      <c r="Y1362" s="705"/>
      <c r="Z1362" s="705"/>
      <c r="AA1362" s="705"/>
      <c r="AB1362" s="705"/>
      <c r="AC1362" s="705"/>
      <c r="AD1362" s="706"/>
      <c r="AE1362" s="712"/>
      <c r="AF1362" s="713"/>
      <c r="AG1362" s="662"/>
      <c r="AH1362" s="663"/>
      <c r="AI1362" s="663"/>
      <c r="AJ1362" s="664"/>
      <c r="AK1362" s="668"/>
      <c r="AL1362" s="669"/>
      <c r="AM1362" s="669"/>
      <c r="AN1362" s="670"/>
      <c r="AO1362" s="705"/>
      <c r="AP1362" s="705"/>
      <c r="AQ1362" s="705"/>
      <c r="AR1362" s="705"/>
      <c r="AS1362" s="705"/>
      <c r="AT1362" s="705"/>
      <c r="AU1362" s="705"/>
      <c r="AV1362" s="705"/>
      <c r="AW1362" s="705"/>
      <c r="AX1362" s="705"/>
      <c r="AY1362" s="705"/>
      <c r="AZ1362" s="705"/>
      <c r="BA1362" s="705"/>
      <c r="BB1362" s="705"/>
      <c r="BC1362" s="705"/>
      <c r="BD1362" s="705"/>
      <c r="BE1362" s="705"/>
      <c r="BF1362" s="705"/>
      <c r="BG1362" s="706"/>
    </row>
    <row r="1363" spans="2:86" ht="14.55" customHeight="1" x14ac:dyDescent="0.2">
      <c r="B1363" s="712"/>
      <c r="C1363" s="713"/>
      <c r="D1363" s="659" t="s">
        <v>1187</v>
      </c>
      <c r="E1363" s="660"/>
      <c r="F1363" s="660"/>
      <c r="G1363" s="661"/>
      <c r="H1363" s="665">
        <f ca="1">OFFSET('(6)定期点検調書'!$BF$12,L1350-1,0)</f>
        <v>0</v>
      </c>
      <c r="I1363" s="666"/>
      <c r="J1363" s="666"/>
      <c r="K1363" s="667"/>
      <c r="L1363" s="705"/>
      <c r="M1363" s="705"/>
      <c r="N1363" s="705"/>
      <c r="O1363" s="705"/>
      <c r="P1363" s="705"/>
      <c r="Q1363" s="705"/>
      <c r="R1363" s="705"/>
      <c r="S1363" s="705"/>
      <c r="T1363" s="705"/>
      <c r="U1363" s="705"/>
      <c r="V1363" s="705"/>
      <c r="W1363" s="705"/>
      <c r="X1363" s="705"/>
      <c r="Y1363" s="705"/>
      <c r="Z1363" s="705"/>
      <c r="AA1363" s="705"/>
      <c r="AB1363" s="705"/>
      <c r="AC1363" s="705"/>
      <c r="AD1363" s="706"/>
      <c r="AE1363" s="712"/>
      <c r="AF1363" s="713"/>
      <c r="AG1363" s="659" t="s">
        <v>1187</v>
      </c>
      <c r="AH1363" s="660"/>
      <c r="AI1363" s="660"/>
      <c r="AJ1363" s="661"/>
      <c r="AK1363" s="665">
        <f ca="1">OFFSET('(6)定期点検調書'!$BF$12,AO1350-1,0)</f>
        <v>0</v>
      </c>
      <c r="AL1363" s="666"/>
      <c r="AM1363" s="666"/>
      <c r="AN1363" s="667"/>
      <c r="AO1363" s="705"/>
      <c r="AP1363" s="705"/>
      <c r="AQ1363" s="705"/>
      <c r="AR1363" s="705"/>
      <c r="AS1363" s="705"/>
      <c r="AT1363" s="705"/>
      <c r="AU1363" s="705"/>
      <c r="AV1363" s="705"/>
      <c r="AW1363" s="705"/>
      <c r="AX1363" s="705"/>
      <c r="AY1363" s="705"/>
      <c r="AZ1363" s="705"/>
      <c r="BA1363" s="705"/>
      <c r="BB1363" s="705"/>
      <c r="BC1363" s="705"/>
      <c r="BD1363" s="705"/>
      <c r="BE1363" s="705"/>
      <c r="BF1363" s="705"/>
      <c r="BG1363" s="706"/>
    </row>
    <row r="1364" spans="2:86" ht="14.55" customHeight="1" x14ac:dyDescent="0.2">
      <c r="B1364" s="662"/>
      <c r="C1364" s="664"/>
      <c r="D1364" s="662"/>
      <c r="E1364" s="663"/>
      <c r="F1364" s="663"/>
      <c r="G1364" s="664"/>
      <c r="H1364" s="668"/>
      <c r="I1364" s="669"/>
      <c r="J1364" s="669"/>
      <c r="K1364" s="670"/>
      <c r="L1364" s="707"/>
      <c r="M1364" s="707"/>
      <c r="N1364" s="707"/>
      <c r="O1364" s="707"/>
      <c r="P1364" s="707"/>
      <c r="Q1364" s="707"/>
      <c r="R1364" s="707"/>
      <c r="S1364" s="707"/>
      <c r="T1364" s="707"/>
      <c r="U1364" s="707"/>
      <c r="V1364" s="707"/>
      <c r="W1364" s="707"/>
      <c r="X1364" s="707"/>
      <c r="Y1364" s="707"/>
      <c r="Z1364" s="707"/>
      <c r="AA1364" s="707"/>
      <c r="AB1364" s="707"/>
      <c r="AC1364" s="707"/>
      <c r="AD1364" s="708"/>
      <c r="AE1364" s="662"/>
      <c r="AF1364" s="664"/>
      <c r="AG1364" s="662"/>
      <c r="AH1364" s="663"/>
      <c r="AI1364" s="663"/>
      <c r="AJ1364" s="664"/>
      <c r="AK1364" s="668"/>
      <c r="AL1364" s="669"/>
      <c r="AM1364" s="669"/>
      <c r="AN1364" s="670"/>
      <c r="AO1364" s="707"/>
      <c r="AP1364" s="707"/>
      <c r="AQ1364" s="707"/>
      <c r="AR1364" s="707"/>
      <c r="AS1364" s="707"/>
      <c r="AT1364" s="707"/>
      <c r="AU1364" s="707"/>
      <c r="AV1364" s="707"/>
      <c r="AW1364" s="707"/>
      <c r="AX1364" s="707"/>
      <c r="AY1364" s="707"/>
      <c r="AZ1364" s="707"/>
      <c r="BA1364" s="707"/>
      <c r="BB1364" s="707"/>
      <c r="BC1364" s="707"/>
      <c r="BD1364" s="707"/>
      <c r="BE1364" s="707"/>
      <c r="BF1364" s="707"/>
      <c r="BG1364" s="708"/>
    </row>
    <row r="1365" spans="2:86" ht="14.55" customHeight="1" x14ac:dyDescent="0.2">
      <c r="B1365" s="683" t="s">
        <v>1241</v>
      </c>
      <c r="C1365" s="683"/>
      <c r="D1365" s="683"/>
      <c r="E1365" s="683"/>
      <c r="F1365" s="683"/>
      <c r="G1365" s="683"/>
      <c r="H1365" s="699" t="str">
        <f ca="1">IF(OFFSET('(6)定期点検調書'!$AR$12,L1350-1,0)="","",OFFSET('(6)定期点検調書'!$AQ$12,L1350-1,0)&amp;TEXT(OFFSET('(6)定期点検調書'!$AR$12,L1350-1,0),"0.0")&amp;OFFSET('(6)定期点検調書'!$AT$12,L1350-1,0))  &amp;  IF(OFFSET('(6)定期点検調書'!$AV$12,L1350-1,0)="","","／"&amp;OFFSET('(6)定期点検調書'!$AU$12,L1350-1,0)&amp;TEXT(OFFSET('(6)定期点検調書'!$AV$12,L1350-1,0),"0.0")&amp;OFFSET('(6)定期点検調書'!$AX$12,L1350-1,0))  &amp;  IF(OFFSET('(6)定期点検調書'!$AZ$12,L1350-1,0)="","","／"&amp;OFFSET('(6)定期点検調書'!$AY$12,L1350-1,0)&amp;TEXT(OFFSET('(6)定期点検調書'!$AZ$12,L1350-1,0),"0.0")&amp;OFFSET('(6)定期点検調書'!$BB$12,L1350-1,0))</f>
        <v/>
      </c>
      <c r="I1365" s="700"/>
      <c r="J1365" s="700"/>
      <c r="K1365" s="700"/>
      <c r="L1365" s="700"/>
      <c r="M1365" s="700"/>
      <c r="N1365" s="700"/>
      <c r="O1365" s="700"/>
      <c r="P1365" s="685" t="s">
        <v>1243</v>
      </c>
      <c r="Q1365" s="685"/>
      <c r="R1365" s="685"/>
      <c r="S1365" s="685"/>
      <c r="T1365" s="685"/>
      <c r="U1365" s="685"/>
      <c r="V1365" s="685"/>
      <c r="W1365" s="686" t="str">
        <f ca="1">OFFSET('(6)定期点検調書'!$F$12,L1350-1,0)</f>
        <v/>
      </c>
      <c r="X1365" s="687"/>
      <c r="Y1365" s="687"/>
      <c r="Z1365" s="687"/>
      <c r="AA1365" s="687"/>
      <c r="AB1365" s="687"/>
      <c r="AC1365" s="687"/>
      <c r="AD1365" s="688"/>
      <c r="AE1365" s="683" t="s">
        <v>1241</v>
      </c>
      <c r="AF1365" s="683"/>
      <c r="AG1365" s="683"/>
      <c r="AH1365" s="683"/>
      <c r="AI1365" s="683"/>
      <c r="AJ1365" s="683"/>
      <c r="AK1365" s="699" t="str">
        <f ca="1">IF(OFFSET('(6)定期点検調書'!$AR$12,AO1350-1,0)="","",OFFSET('(6)定期点検調書'!$AQ$12,AO1350-1,0)&amp;TEXT(OFFSET('(6)定期点検調書'!$AR$12,AO1350-1,0),"0.0")&amp;OFFSET('(6)定期点検調書'!$AT$12,AO1350-1,0))  &amp;  IF(OFFSET('(6)定期点検調書'!$AV$12,AO1350-1,0)="","","／"&amp;OFFSET('(6)定期点検調書'!$AU$12,AO1350-1,0)&amp;TEXT(OFFSET('(6)定期点検調書'!$AV$12,AO1350-1,0),"0.0")&amp;OFFSET('(6)定期点検調書'!$AX$12,AO1350-1,0))  &amp;  IF(OFFSET('(6)定期点検調書'!$AZ$12,AO1350-1,0)="","","／"&amp;OFFSET('(6)定期点検調書'!$AY$12,AO1350-1,0)&amp;TEXT(OFFSET('(6)定期点検調書'!$AZ$12,AO1350-1,0),"0.0")&amp;OFFSET('(6)定期点検調書'!$BB$12,AO1350-1,0))</f>
        <v/>
      </c>
      <c r="AL1365" s="700"/>
      <c r="AM1365" s="700"/>
      <c r="AN1365" s="700"/>
      <c r="AO1365" s="700"/>
      <c r="AP1365" s="700"/>
      <c r="AQ1365" s="700"/>
      <c r="AR1365" s="700"/>
      <c r="AS1365" s="685" t="s">
        <v>1243</v>
      </c>
      <c r="AT1365" s="685"/>
      <c r="AU1365" s="685"/>
      <c r="AV1365" s="685"/>
      <c r="AW1365" s="685"/>
      <c r="AX1365" s="685"/>
      <c r="AY1365" s="685"/>
      <c r="AZ1365" s="686" t="str">
        <f ca="1">OFFSET('(6)定期点検調書'!$F$12,AO1350-1,0)</f>
        <v/>
      </c>
      <c r="BA1365" s="687"/>
      <c r="BB1365" s="687"/>
      <c r="BC1365" s="687"/>
      <c r="BD1365" s="687"/>
      <c r="BE1365" s="687"/>
      <c r="BF1365" s="687"/>
      <c r="BG1365" s="688"/>
    </row>
    <row r="1366" spans="2:86" ht="14.55" customHeight="1" x14ac:dyDescent="0.2">
      <c r="B1366" s="683"/>
      <c r="C1366" s="683"/>
      <c r="D1366" s="683"/>
      <c r="E1366" s="683"/>
      <c r="F1366" s="683"/>
      <c r="G1366" s="683"/>
      <c r="H1366" s="701"/>
      <c r="I1366" s="702"/>
      <c r="J1366" s="702"/>
      <c r="K1366" s="702"/>
      <c r="L1366" s="702"/>
      <c r="M1366" s="702"/>
      <c r="N1366" s="702"/>
      <c r="O1366" s="702"/>
      <c r="P1366" s="685"/>
      <c r="Q1366" s="685"/>
      <c r="R1366" s="685"/>
      <c r="S1366" s="685"/>
      <c r="T1366" s="685"/>
      <c r="U1366" s="685"/>
      <c r="V1366" s="685"/>
      <c r="W1366" s="689"/>
      <c r="X1366" s="690"/>
      <c r="Y1366" s="690"/>
      <c r="Z1366" s="690"/>
      <c r="AA1366" s="690"/>
      <c r="AB1366" s="690"/>
      <c r="AC1366" s="690"/>
      <c r="AD1366" s="691"/>
      <c r="AE1366" s="683"/>
      <c r="AF1366" s="683"/>
      <c r="AG1366" s="683"/>
      <c r="AH1366" s="683"/>
      <c r="AI1366" s="683"/>
      <c r="AJ1366" s="683"/>
      <c r="AK1366" s="701"/>
      <c r="AL1366" s="702"/>
      <c r="AM1366" s="702"/>
      <c r="AN1366" s="702"/>
      <c r="AO1366" s="702"/>
      <c r="AP1366" s="702"/>
      <c r="AQ1366" s="702"/>
      <c r="AR1366" s="702"/>
      <c r="AS1366" s="685"/>
      <c r="AT1366" s="685"/>
      <c r="AU1366" s="685"/>
      <c r="AV1366" s="685"/>
      <c r="AW1366" s="685"/>
      <c r="AX1366" s="685"/>
      <c r="AY1366" s="685"/>
      <c r="AZ1366" s="689"/>
      <c r="BA1366" s="690"/>
      <c r="BB1366" s="690"/>
      <c r="BC1366" s="690"/>
      <c r="BD1366" s="690"/>
      <c r="BE1366" s="690"/>
      <c r="BF1366" s="690"/>
      <c r="BG1366" s="691"/>
    </row>
    <row r="1367" spans="2:86" ht="14.55" customHeight="1" x14ac:dyDescent="0.2">
      <c r="B1367" s="659" t="s">
        <v>1242</v>
      </c>
      <c r="C1367" s="660"/>
      <c r="D1367" s="660"/>
      <c r="E1367" s="660"/>
      <c r="F1367" s="660"/>
      <c r="G1367" s="661"/>
      <c r="H1367" s="671"/>
      <c r="I1367" s="672"/>
      <c r="J1367" s="672"/>
      <c r="K1367" s="672"/>
      <c r="L1367" s="672"/>
      <c r="M1367" s="672"/>
      <c r="N1367" s="672"/>
      <c r="O1367" s="672"/>
      <c r="P1367" s="692" t="s">
        <v>996</v>
      </c>
      <c r="Q1367" s="692"/>
      <c r="R1367" s="692"/>
      <c r="S1367" s="692"/>
      <c r="T1367" s="692"/>
      <c r="U1367" s="692"/>
      <c r="V1367" s="692"/>
      <c r="W1367" s="693"/>
      <c r="X1367" s="694"/>
      <c r="Y1367" s="694"/>
      <c r="Z1367" s="694"/>
      <c r="AA1367" s="694"/>
      <c r="AB1367" s="694"/>
      <c r="AC1367" s="694"/>
      <c r="AD1367" s="695"/>
      <c r="AE1367" s="659" t="s">
        <v>1242</v>
      </c>
      <c r="AF1367" s="660"/>
      <c r="AG1367" s="660"/>
      <c r="AH1367" s="660"/>
      <c r="AI1367" s="660"/>
      <c r="AJ1367" s="661"/>
      <c r="AK1367" s="671"/>
      <c r="AL1367" s="672"/>
      <c r="AM1367" s="672"/>
      <c r="AN1367" s="672"/>
      <c r="AO1367" s="672"/>
      <c r="AP1367" s="672"/>
      <c r="AQ1367" s="672"/>
      <c r="AR1367" s="672"/>
      <c r="AS1367" s="692" t="s">
        <v>996</v>
      </c>
      <c r="AT1367" s="692"/>
      <c r="AU1367" s="692"/>
      <c r="AV1367" s="692"/>
      <c r="AW1367" s="692"/>
      <c r="AX1367" s="692"/>
      <c r="AY1367" s="692"/>
      <c r="AZ1367" s="693"/>
      <c r="BA1367" s="694"/>
      <c r="BB1367" s="694"/>
      <c r="BC1367" s="694"/>
      <c r="BD1367" s="694"/>
      <c r="BE1367" s="694"/>
      <c r="BF1367" s="694"/>
      <c r="BG1367" s="695"/>
    </row>
    <row r="1368" spans="2:86" ht="14.55" customHeight="1" x14ac:dyDescent="0.2">
      <c r="B1368" s="662"/>
      <c r="C1368" s="663"/>
      <c r="D1368" s="663"/>
      <c r="E1368" s="663"/>
      <c r="F1368" s="663"/>
      <c r="G1368" s="664"/>
      <c r="H1368" s="674"/>
      <c r="I1368" s="675"/>
      <c r="J1368" s="675"/>
      <c r="K1368" s="675"/>
      <c r="L1368" s="675"/>
      <c r="M1368" s="675"/>
      <c r="N1368" s="675"/>
      <c r="O1368" s="675"/>
      <c r="P1368" s="692"/>
      <c r="Q1368" s="692"/>
      <c r="R1368" s="692"/>
      <c r="S1368" s="692"/>
      <c r="T1368" s="692"/>
      <c r="U1368" s="692"/>
      <c r="V1368" s="692"/>
      <c r="W1368" s="696"/>
      <c r="X1368" s="697"/>
      <c r="Y1368" s="697"/>
      <c r="Z1368" s="697"/>
      <c r="AA1368" s="697"/>
      <c r="AB1368" s="697"/>
      <c r="AC1368" s="697"/>
      <c r="AD1368" s="698"/>
      <c r="AE1368" s="662"/>
      <c r="AF1368" s="663"/>
      <c r="AG1368" s="663"/>
      <c r="AH1368" s="663"/>
      <c r="AI1368" s="663"/>
      <c r="AJ1368" s="664"/>
      <c r="AK1368" s="674"/>
      <c r="AL1368" s="675"/>
      <c r="AM1368" s="675"/>
      <c r="AN1368" s="675"/>
      <c r="AO1368" s="675"/>
      <c r="AP1368" s="675"/>
      <c r="AQ1368" s="675"/>
      <c r="AR1368" s="675"/>
      <c r="AS1368" s="692"/>
      <c r="AT1368" s="692"/>
      <c r="AU1368" s="692"/>
      <c r="AV1368" s="692"/>
      <c r="AW1368" s="692"/>
      <c r="AX1368" s="692"/>
      <c r="AY1368" s="692"/>
      <c r="AZ1368" s="696"/>
      <c r="BA1368" s="697"/>
      <c r="BB1368" s="697"/>
      <c r="BC1368" s="697"/>
      <c r="BD1368" s="697"/>
      <c r="BE1368" s="697"/>
      <c r="BF1368" s="697"/>
      <c r="BG1368" s="698"/>
    </row>
    <row r="1369" spans="2:86" ht="19.5" customHeight="1" x14ac:dyDescent="0.2">
      <c r="B1369" s="683" t="s">
        <v>79</v>
      </c>
      <c r="C1369" s="683"/>
      <c r="D1369" s="683"/>
      <c r="E1369" s="683"/>
      <c r="F1369" s="683"/>
      <c r="G1369" s="683"/>
      <c r="H1369" s="684">
        <f ca="1">OFFSET('(6)定期点検調書'!$CA$12,L1350-1,0)</f>
        <v>0</v>
      </c>
      <c r="I1369" s="684"/>
      <c r="J1369" s="684"/>
      <c r="K1369" s="684"/>
      <c r="L1369" s="684"/>
      <c r="M1369" s="684"/>
      <c r="N1369" s="684"/>
      <c r="O1369" s="684"/>
      <c r="P1369" s="684"/>
      <c r="Q1369" s="684"/>
      <c r="R1369" s="684"/>
      <c r="S1369" s="684"/>
      <c r="T1369" s="684"/>
      <c r="U1369" s="684"/>
      <c r="V1369" s="684"/>
      <c r="W1369" s="684"/>
      <c r="X1369" s="684"/>
      <c r="Y1369" s="684"/>
      <c r="Z1369" s="684"/>
      <c r="AA1369" s="684"/>
      <c r="AB1369" s="684"/>
      <c r="AC1369" s="684"/>
      <c r="AD1369" s="684"/>
      <c r="AE1369" s="683" t="s">
        <v>79</v>
      </c>
      <c r="AF1369" s="683"/>
      <c r="AG1369" s="683"/>
      <c r="AH1369" s="683"/>
      <c r="AI1369" s="683"/>
      <c r="AJ1369" s="683"/>
      <c r="AK1369" s="684">
        <f ca="1">OFFSET('(6)定期点検調書'!$CA$12,AO1350-1,0)</f>
        <v>0</v>
      </c>
      <c r="AL1369" s="684"/>
      <c r="AM1369" s="684"/>
      <c r="AN1369" s="684"/>
      <c r="AO1369" s="684"/>
      <c r="AP1369" s="684"/>
      <c r="AQ1369" s="684"/>
      <c r="AR1369" s="684"/>
      <c r="AS1369" s="684"/>
      <c r="AT1369" s="684"/>
      <c r="AU1369" s="684"/>
      <c r="AV1369" s="684"/>
      <c r="AW1369" s="684"/>
      <c r="AX1369" s="684"/>
      <c r="AY1369" s="684"/>
      <c r="AZ1369" s="684"/>
      <c r="BA1369" s="684"/>
      <c r="BB1369" s="684"/>
      <c r="BC1369" s="684"/>
      <c r="BD1369" s="684"/>
      <c r="BE1369" s="684"/>
      <c r="BF1369" s="684"/>
      <c r="BG1369" s="684"/>
      <c r="CH1369" s="473"/>
    </row>
    <row r="1370" spans="2:86" ht="19.5" customHeight="1" x14ac:dyDescent="0.2">
      <c r="B1370" s="683"/>
      <c r="C1370" s="683"/>
      <c r="D1370" s="683"/>
      <c r="E1370" s="683"/>
      <c r="F1370" s="683"/>
      <c r="G1370" s="683"/>
      <c r="H1370" s="684"/>
      <c r="I1370" s="684"/>
      <c r="J1370" s="684"/>
      <c r="K1370" s="684"/>
      <c r="L1370" s="684"/>
      <c r="M1370" s="684"/>
      <c r="N1370" s="684"/>
      <c r="O1370" s="684"/>
      <c r="P1370" s="684"/>
      <c r="Q1370" s="684"/>
      <c r="R1370" s="684"/>
      <c r="S1370" s="684"/>
      <c r="T1370" s="684"/>
      <c r="U1370" s="684"/>
      <c r="V1370" s="684"/>
      <c r="W1370" s="684"/>
      <c r="X1370" s="684"/>
      <c r="Y1370" s="684"/>
      <c r="Z1370" s="684"/>
      <c r="AA1370" s="684"/>
      <c r="AB1370" s="684"/>
      <c r="AC1370" s="684"/>
      <c r="AD1370" s="684"/>
      <c r="AE1370" s="683"/>
      <c r="AF1370" s="683"/>
      <c r="AG1370" s="683"/>
      <c r="AH1370" s="683"/>
      <c r="AI1370" s="683"/>
      <c r="AJ1370" s="683"/>
      <c r="AK1370" s="684"/>
      <c r="AL1370" s="684"/>
      <c r="AM1370" s="684"/>
      <c r="AN1370" s="684"/>
      <c r="AO1370" s="684"/>
      <c r="AP1370" s="684"/>
      <c r="AQ1370" s="684"/>
      <c r="AR1370" s="684"/>
      <c r="AS1370" s="684"/>
      <c r="AT1370" s="684"/>
      <c r="AU1370" s="684"/>
      <c r="AV1370" s="684"/>
      <c r="AW1370" s="684"/>
      <c r="AX1370" s="684"/>
      <c r="AY1370" s="684"/>
      <c r="AZ1370" s="684"/>
      <c r="BA1370" s="684"/>
      <c r="BB1370" s="684"/>
      <c r="BC1370" s="684"/>
      <c r="BD1370" s="684"/>
      <c r="BE1370" s="684"/>
      <c r="BF1370" s="684"/>
      <c r="BG1370" s="684"/>
    </row>
    <row r="1371" spans="2:86" ht="14.55" customHeight="1" x14ac:dyDescent="0.2">
      <c r="B1371" s="677" t="s">
        <v>1038</v>
      </c>
      <c r="C1371" s="678"/>
      <c r="D1371" s="677" t="s">
        <v>1237</v>
      </c>
      <c r="E1371" s="719"/>
      <c r="F1371" s="719"/>
      <c r="G1371" s="719"/>
      <c r="H1371" s="665">
        <f ca="1">OFFSET('(6)定期点検調書'!$B$12,L1371-1,0)</f>
        <v>0</v>
      </c>
      <c r="I1371" s="666"/>
      <c r="J1371" s="666"/>
      <c r="K1371" s="667"/>
      <c r="L1371" s="703">
        <f>AO1350+1</f>
        <v>131</v>
      </c>
      <c r="M1371" s="703"/>
      <c r="N1371" s="703"/>
      <c r="O1371" s="703"/>
      <c r="P1371" s="703"/>
      <c r="Q1371" s="703"/>
      <c r="R1371" s="703"/>
      <c r="S1371" s="703"/>
      <c r="T1371" s="703"/>
      <c r="U1371" s="703"/>
      <c r="V1371" s="703"/>
      <c r="W1371" s="703"/>
      <c r="X1371" s="703"/>
      <c r="Y1371" s="703"/>
      <c r="Z1371" s="703"/>
      <c r="AA1371" s="703"/>
      <c r="AB1371" s="703"/>
      <c r="AC1371" s="703"/>
      <c r="AD1371" s="704"/>
      <c r="AE1371" s="677" t="s">
        <v>1038</v>
      </c>
      <c r="AF1371" s="678"/>
      <c r="AG1371" s="677" t="s">
        <v>1237</v>
      </c>
      <c r="AH1371" s="719"/>
      <c r="AI1371" s="719"/>
      <c r="AJ1371" s="719"/>
      <c r="AK1371" s="665">
        <f ca="1">OFFSET('(6)定期点検調書'!$B$12,AO1371-1,0)</f>
        <v>0</v>
      </c>
      <c r="AL1371" s="666"/>
      <c r="AM1371" s="666"/>
      <c r="AN1371" s="667"/>
      <c r="AO1371" s="703">
        <f>L1371+1</f>
        <v>132</v>
      </c>
      <c r="AP1371" s="703"/>
      <c r="AQ1371" s="703"/>
      <c r="AR1371" s="703"/>
      <c r="AS1371" s="703"/>
      <c r="AT1371" s="703"/>
      <c r="AU1371" s="703"/>
      <c r="AV1371" s="703"/>
      <c r="AW1371" s="703"/>
      <c r="AX1371" s="703"/>
      <c r="AY1371" s="703"/>
      <c r="AZ1371" s="703"/>
      <c r="BA1371" s="703"/>
      <c r="BB1371" s="703"/>
      <c r="BC1371" s="703"/>
      <c r="BD1371" s="703"/>
      <c r="BE1371" s="703"/>
      <c r="BF1371" s="703"/>
      <c r="BG1371" s="704"/>
    </row>
    <row r="1372" spans="2:86" ht="14.55" customHeight="1" x14ac:dyDescent="0.2">
      <c r="B1372" s="679"/>
      <c r="C1372" s="680"/>
      <c r="D1372" s="681"/>
      <c r="E1372" s="720"/>
      <c r="F1372" s="720"/>
      <c r="G1372" s="720"/>
      <c r="H1372" s="668"/>
      <c r="I1372" s="669"/>
      <c r="J1372" s="669"/>
      <c r="K1372" s="670"/>
      <c r="L1372" s="705"/>
      <c r="M1372" s="705"/>
      <c r="N1372" s="705"/>
      <c r="O1372" s="705"/>
      <c r="P1372" s="705"/>
      <c r="Q1372" s="705"/>
      <c r="R1372" s="705"/>
      <c r="S1372" s="705"/>
      <c r="T1372" s="705"/>
      <c r="U1372" s="705"/>
      <c r="V1372" s="705"/>
      <c r="W1372" s="705"/>
      <c r="X1372" s="705"/>
      <c r="Y1372" s="705"/>
      <c r="Z1372" s="705"/>
      <c r="AA1372" s="705"/>
      <c r="AB1372" s="705"/>
      <c r="AC1372" s="705"/>
      <c r="AD1372" s="706"/>
      <c r="AE1372" s="679"/>
      <c r="AF1372" s="680"/>
      <c r="AG1372" s="681"/>
      <c r="AH1372" s="720"/>
      <c r="AI1372" s="720"/>
      <c r="AJ1372" s="720"/>
      <c r="AK1372" s="668"/>
      <c r="AL1372" s="669"/>
      <c r="AM1372" s="669"/>
      <c r="AN1372" s="670"/>
      <c r="AO1372" s="705"/>
      <c r="AP1372" s="705"/>
      <c r="AQ1372" s="705"/>
      <c r="AR1372" s="705"/>
      <c r="AS1372" s="705"/>
      <c r="AT1372" s="705"/>
      <c r="AU1372" s="705"/>
      <c r="AV1372" s="705"/>
      <c r="AW1372" s="705"/>
      <c r="AX1372" s="705"/>
      <c r="AY1372" s="705"/>
      <c r="AZ1372" s="705"/>
      <c r="BA1372" s="705"/>
      <c r="BB1372" s="705"/>
      <c r="BC1372" s="705"/>
      <c r="BD1372" s="705"/>
      <c r="BE1372" s="705"/>
      <c r="BF1372" s="705"/>
      <c r="BG1372" s="706"/>
    </row>
    <row r="1373" spans="2:86" ht="14.55" customHeight="1" x14ac:dyDescent="0.2">
      <c r="B1373" s="679"/>
      <c r="C1373" s="680"/>
      <c r="D1373" s="677" t="s">
        <v>992</v>
      </c>
      <c r="E1373" s="719"/>
      <c r="F1373" s="719"/>
      <c r="G1373" s="719"/>
      <c r="H1373" s="665">
        <f ca="1">OFFSET('(6)定期点検調書'!$D$12,L1371-1,0)</f>
        <v>0</v>
      </c>
      <c r="I1373" s="666"/>
      <c r="J1373" s="666"/>
      <c r="K1373" s="667"/>
      <c r="L1373" s="705"/>
      <c r="M1373" s="705"/>
      <c r="N1373" s="705"/>
      <c r="O1373" s="705"/>
      <c r="P1373" s="705"/>
      <c r="Q1373" s="705"/>
      <c r="R1373" s="705"/>
      <c r="S1373" s="705"/>
      <c r="T1373" s="705"/>
      <c r="U1373" s="705"/>
      <c r="V1373" s="705"/>
      <c r="W1373" s="705"/>
      <c r="X1373" s="705"/>
      <c r="Y1373" s="705"/>
      <c r="Z1373" s="705"/>
      <c r="AA1373" s="705"/>
      <c r="AB1373" s="705"/>
      <c r="AC1373" s="705"/>
      <c r="AD1373" s="706"/>
      <c r="AE1373" s="679"/>
      <c r="AF1373" s="680"/>
      <c r="AG1373" s="677" t="s">
        <v>992</v>
      </c>
      <c r="AH1373" s="719"/>
      <c r="AI1373" s="719"/>
      <c r="AJ1373" s="719"/>
      <c r="AK1373" s="665">
        <f ca="1">OFFSET('(6)定期点検調書'!$D$12,AO1371-1,0)</f>
        <v>0</v>
      </c>
      <c r="AL1373" s="666"/>
      <c r="AM1373" s="666"/>
      <c r="AN1373" s="667"/>
      <c r="AO1373" s="705"/>
      <c r="AP1373" s="705"/>
      <c r="AQ1373" s="705"/>
      <c r="AR1373" s="705"/>
      <c r="AS1373" s="705"/>
      <c r="AT1373" s="705"/>
      <c r="AU1373" s="705"/>
      <c r="AV1373" s="705"/>
      <c r="AW1373" s="705"/>
      <c r="AX1373" s="705"/>
      <c r="AY1373" s="705"/>
      <c r="AZ1373" s="705"/>
      <c r="BA1373" s="705"/>
      <c r="BB1373" s="705"/>
      <c r="BC1373" s="705"/>
      <c r="BD1373" s="705"/>
      <c r="BE1373" s="705"/>
      <c r="BF1373" s="705"/>
      <c r="BG1373" s="706"/>
    </row>
    <row r="1374" spans="2:86" ht="14.55" customHeight="1" x14ac:dyDescent="0.2">
      <c r="B1374" s="681"/>
      <c r="C1374" s="682"/>
      <c r="D1374" s="681"/>
      <c r="E1374" s="720"/>
      <c r="F1374" s="720"/>
      <c r="G1374" s="720"/>
      <c r="H1374" s="668"/>
      <c r="I1374" s="669"/>
      <c r="J1374" s="669"/>
      <c r="K1374" s="670"/>
      <c r="L1374" s="705"/>
      <c r="M1374" s="705"/>
      <c r="N1374" s="705"/>
      <c r="O1374" s="705"/>
      <c r="P1374" s="705"/>
      <c r="Q1374" s="705"/>
      <c r="R1374" s="705"/>
      <c r="S1374" s="705"/>
      <c r="T1374" s="705"/>
      <c r="U1374" s="705"/>
      <c r="V1374" s="705"/>
      <c r="W1374" s="705"/>
      <c r="X1374" s="705"/>
      <c r="Y1374" s="705"/>
      <c r="Z1374" s="705"/>
      <c r="AA1374" s="705"/>
      <c r="AB1374" s="705"/>
      <c r="AC1374" s="705"/>
      <c r="AD1374" s="706"/>
      <c r="AE1374" s="681"/>
      <c r="AF1374" s="682"/>
      <c r="AG1374" s="681"/>
      <c r="AH1374" s="720"/>
      <c r="AI1374" s="720"/>
      <c r="AJ1374" s="720"/>
      <c r="AK1374" s="668"/>
      <c r="AL1374" s="669"/>
      <c r="AM1374" s="669"/>
      <c r="AN1374" s="670"/>
      <c r="AO1374" s="705"/>
      <c r="AP1374" s="705"/>
      <c r="AQ1374" s="705"/>
      <c r="AR1374" s="705"/>
      <c r="AS1374" s="705"/>
      <c r="AT1374" s="705"/>
      <c r="AU1374" s="705"/>
      <c r="AV1374" s="705"/>
      <c r="AW1374" s="705"/>
      <c r="AX1374" s="705"/>
      <c r="AY1374" s="705"/>
      <c r="AZ1374" s="705"/>
      <c r="BA1374" s="705"/>
      <c r="BB1374" s="705"/>
      <c r="BC1374" s="705"/>
      <c r="BD1374" s="705"/>
      <c r="BE1374" s="705"/>
      <c r="BF1374" s="705"/>
      <c r="BG1374" s="706"/>
    </row>
    <row r="1375" spans="2:86" ht="14.55" customHeight="1" x14ac:dyDescent="0.2">
      <c r="B1375" s="677" t="s">
        <v>1238</v>
      </c>
      <c r="C1375" s="678"/>
      <c r="D1375" s="659" t="s">
        <v>993</v>
      </c>
      <c r="E1375" s="660"/>
      <c r="F1375" s="660"/>
      <c r="G1375" s="660"/>
      <c r="H1375" s="671">
        <f ca="1">OFFSET('(6)定期点検調書'!$AA$13,L1371-1,0)</f>
        <v>0</v>
      </c>
      <c r="I1375" s="672"/>
      <c r="J1375" s="672"/>
      <c r="K1375" s="673"/>
      <c r="L1375" s="705"/>
      <c r="M1375" s="705"/>
      <c r="N1375" s="705"/>
      <c r="O1375" s="705"/>
      <c r="P1375" s="705"/>
      <c r="Q1375" s="705"/>
      <c r="R1375" s="705"/>
      <c r="S1375" s="705"/>
      <c r="T1375" s="705"/>
      <c r="U1375" s="705"/>
      <c r="V1375" s="705"/>
      <c r="W1375" s="705"/>
      <c r="X1375" s="705"/>
      <c r="Y1375" s="705"/>
      <c r="Z1375" s="705"/>
      <c r="AA1375" s="705"/>
      <c r="AB1375" s="705"/>
      <c r="AC1375" s="705"/>
      <c r="AD1375" s="706"/>
      <c r="AE1375" s="677" t="s">
        <v>1238</v>
      </c>
      <c r="AF1375" s="678"/>
      <c r="AG1375" s="659" t="s">
        <v>993</v>
      </c>
      <c r="AH1375" s="660"/>
      <c r="AI1375" s="660"/>
      <c r="AJ1375" s="660"/>
      <c r="AK1375" s="671">
        <f ca="1">OFFSET('(6)定期点検調書'!$AA$13,AO1371-1,0)</f>
        <v>0</v>
      </c>
      <c r="AL1375" s="672"/>
      <c r="AM1375" s="672"/>
      <c r="AN1375" s="673"/>
      <c r="AO1375" s="705"/>
      <c r="AP1375" s="705"/>
      <c r="AQ1375" s="705"/>
      <c r="AR1375" s="705"/>
      <c r="AS1375" s="705"/>
      <c r="AT1375" s="705"/>
      <c r="AU1375" s="705"/>
      <c r="AV1375" s="705"/>
      <c r="AW1375" s="705"/>
      <c r="AX1375" s="705"/>
      <c r="AY1375" s="705"/>
      <c r="AZ1375" s="705"/>
      <c r="BA1375" s="705"/>
      <c r="BB1375" s="705"/>
      <c r="BC1375" s="705"/>
      <c r="BD1375" s="705"/>
      <c r="BE1375" s="705"/>
      <c r="BF1375" s="705"/>
      <c r="BG1375" s="706"/>
    </row>
    <row r="1376" spans="2:86" ht="14.55" customHeight="1" x14ac:dyDescent="0.2">
      <c r="B1376" s="679"/>
      <c r="C1376" s="680"/>
      <c r="D1376" s="662"/>
      <c r="E1376" s="663"/>
      <c r="F1376" s="663"/>
      <c r="G1376" s="663"/>
      <c r="H1376" s="674"/>
      <c r="I1376" s="675"/>
      <c r="J1376" s="675"/>
      <c r="K1376" s="676"/>
      <c r="L1376" s="705"/>
      <c r="M1376" s="705"/>
      <c r="N1376" s="705"/>
      <c r="O1376" s="705"/>
      <c r="P1376" s="705"/>
      <c r="Q1376" s="705"/>
      <c r="R1376" s="705"/>
      <c r="S1376" s="705"/>
      <c r="T1376" s="705"/>
      <c r="U1376" s="705"/>
      <c r="V1376" s="705"/>
      <c r="W1376" s="705"/>
      <c r="X1376" s="705"/>
      <c r="Y1376" s="705"/>
      <c r="Z1376" s="705"/>
      <c r="AA1376" s="705"/>
      <c r="AB1376" s="705"/>
      <c r="AC1376" s="705"/>
      <c r="AD1376" s="706"/>
      <c r="AE1376" s="679"/>
      <c r="AF1376" s="680"/>
      <c r="AG1376" s="662"/>
      <c r="AH1376" s="663"/>
      <c r="AI1376" s="663"/>
      <c r="AJ1376" s="663"/>
      <c r="AK1376" s="674"/>
      <c r="AL1376" s="675"/>
      <c r="AM1376" s="675"/>
      <c r="AN1376" s="676"/>
      <c r="AO1376" s="705"/>
      <c r="AP1376" s="705"/>
      <c r="AQ1376" s="705"/>
      <c r="AR1376" s="705"/>
      <c r="AS1376" s="705"/>
      <c r="AT1376" s="705"/>
      <c r="AU1376" s="705"/>
      <c r="AV1376" s="705"/>
      <c r="AW1376" s="705"/>
      <c r="AX1376" s="705"/>
      <c r="AY1376" s="705"/>
      <c r="AZ1376" s="705"/>
      <c r="BA1376" s="705"/>
      <c r="BB1376" s="705"/>
      <c r="BC1376" s="705"/>
      <c r="BD1376" s="705"/>
      <c r="BE1376" s="705"/>
      <c r="BF1376" s="705"/>
      <c r="BG1376" s="706"/>
    </row>
    <row r="1377" spans="2:86" ht="14.55" customHeight="1" x14ac:dyDescent="0.2">
      <c r="B1377" s="679"/>
      <c r="C1377" s="680"/>
      <c r="D1377" s="659" t="s">
        <v>1239</v>
      </c>
      <c r="E1377" s="660"/>
      <c r="F1377" s="660"/>
      <c r="G1377" s="660"/>
      <c r="H1377" s="665">
        <f ca="1">OFFSET('(6)定期点検調書'!$AD$12,L1371-1,0)</f>
        <v>0</v>
      </c>
      <c r="I1377" s="666"/>
      <c r="J1377" s="666"/>
      <c r="K1377" s="667"/>
      <c r="L1377" s="705"/>
      <c r="M1377" s="705"/>
      <c r="N1377" s="705"/>
      <c r="O1377" s="705"/>
      <c r="P1377" s="705"/>
      <c r="Q1377" s="705"/>
      <c r="R1377" s="705"/>
      <c r="S1377" s="705"/>
      <c r="T1377" s="705"/>
      <c r="U1377" s="705"/>
      <c r="V1377" s="705"/>
      <c r="W1377" s="705"/>
      <c r="X1377" s="705"/>
      <c r="Y1377" s="705"/>
      <c r="Z1377" s="705"/>
      <c r="AA1377" s="705"/>
      <c r="AB1377" s="705"/>
      <c r="AC1377" s="705"/>
      <c r="AD1377" s="706"/>
      <c r="AE1377" s="679"/>
      <c r="AF1377" s="680"/>
      <c r="AG1377" s="659" t="s">
        <v>1239</v>
      </c>
      <c r="AH1377" s="660"/>
      <c r="AI1377" s="660"/>
      <c r="AJ1377" s="660"/>
      <c r="AK1377" s="665">
        <f ca="1">OFFSET('(6)定期点検調書'!$AD$12,AO1371-1,0)</f>
        <v>0</v>
      </c>
      <c r="AL1377" s="666"/>
      <c r="AM1377" s="666"/>
      <c r="AN1377" s="667"/>
      <c r="AO1377" s="705"/>
      <c r="AP1377" s="705"/>
      <c r="AQ1377" s="705"/>
      <c r="AR1377" s="705"/>
      <c r="AS1377" s="705"/>
      <c r="AT1377" s="705"/>
      <c r="AU1377" s="705"/>
      <c r="AV1377" s="705"/>
      <c r="AW1377" s="705"/>
      <c r="AX1377" s="705"/>
      <c r="AY1377" s="705"/>
      <c r="AZ1377" s="705"/>
      <c r="BA1377" s="705"/>
      <c r="BB1377" s="705"/>
      <c r="BC1377" s="705"/>
      <c r="BD1377" s="705"/>
      <c r="BE1377" s="705"/>
      <c r="BF1377" s="705"/>
      <c r="BG1377" s="706"/>
    </row>
    <row r="1378" spans="2:86" ht="14.55" customHeight="1" x14ac:dyDescent="0.2">
      <c r="B1378" s="681"/>
      <c r="C1378" s="682"/>
      <c r="D1378" s="662"/>
      <c r="E1378" s="663"/>
      <c r="F1378" s="663"/>
      <c r="G1378" s="663"/>
      <c r="H1378" s="668"/>
      <c r="I1378" s="669"/>
      <c r="J1378" s="669"/>
      <c r="K1378" s="670"/>
      <c r="L1378" s="705"/>
      <c r="M1378" s="705"/>
      <c r="N1378" s="705"/>
      <c r="O1378" s="705"/>
      <c r="P1378" s="705"/>
      <c r="Q1378" s="705"/>
      <c r="R1378" s="705"/>
      <c r="S1378" s="705"/>
      <c r="T1378" s="705"/>
      <c r="U1378" s="705"/>
      <c r="V1378" s="705"/>
      <c r="W1378" s="705"/>
      <c r="X1378" s="705"/>
      <c r="Y1378" s="705"/>
      <c r="Z1378" s="705"/>
      <c r="AA1378" s="705"/>
      <c r="AB1378" s="705"/>
      <c r="AC1378" s="705"/>
      <c r="AD1378" s="706"/>
      <c r="AE1378" s="681"/>
      <c r="AF1378" s="682"/>
      <c r="AG1378" s="662"/>
      <c r="AH1378" s="663"/>
      <c r="AI1378" s="663"/>
      <c r="AJ1378" s="663"/>
      <c r="AK1378" s="668"/>
      <c r="AL1378" s="669"/>
      <c r="AM1378" s="669"/>
      <c r="AN1378" s="670"/>
      <c r="AO1378" s="705"/>
      <c r="AP1378" s="705"/>
      <c r="AQ1378" s="705"/>
      <c r="AR1378" s="705"/>
      <c r="AS1378" s="705"/>
      <c r="AT1378" s="705"/>
      <c r="AU1378" s="705"/>
      <c r="AV1378" s="705"/>
      <c r="AW1378" s="705"/>
      <c r="AX1378" s="705"/>
      <c r="AY1378" s="705"/>
      <c r="AZ1378" s="705"/>
      <c r="BA1378" s="705"/>
      <c r="BB1378" s="705"/>
      <c r="BC1378" s="705"/>
      <c r="BD1378" s="705"/>
      <c r="BE1378" s="705"/>
      <c r="BF1378" s="705"/>
      <c r="BG1378" s="706"/>
    </row>
    <row r="1379" spans="2:86" ht="28.95" customHeight="1" x14ac:dyDescent="0.2">
      <c r="B1379" s="716" t="s">
        <v>995</v>
      </c>
      <c r="C1379" s="717"/>
      <c r="D1379" s="717"/>
      <c r="E1379" s="717"/>
      <c r="F1379" s="717"/>
      <c r="G1379" s="718"/>
      <c r="H1379" s="709">
        <f ca="1">OFFSET('(6)定期点検調書'!$AK$12,L1371-1,0)</f>
        <v>0</v>
      </c>
      <c r="I1379" s="710"/>
      <c r="J1379" s="710"/>
      <c r="K1379" s="711"/>
      <c r="L1379" s="705"/>
      <c r="M1379" s="705"/>
      <c r="N1379" s="705"/>
      <c r="O1379" s="705"/>
      <c r="P1379" s="705"/>
      <c r="Q1379" s="705"/>
      <c r="R1379" s="705"/>
      <c r="S1379" s="705"/>
      <c r="T1379" s="705"/>
      <c r="U1379" s="705"/>
      <c r="V1379" s="705"/>
      <c r="W1379" s="705"/>
      <c r="X1379" s="705"/>
      <c r="Y1379" s="705"/>
      <c r="Z1379" s="705"/>
      <c r="AA1379" s="705"/>
      <c r="AB1379" s="705"/>
      <c r="AC1379" s="705"/>
      <c r="AD1379" s="706"/>
      <c r="AE1379" s="716" t="s">
        <v>995</v>
      </c>
      <c r="AF1379" s="717"/>
      <c r="AG1379" s="717"/>
      <c r="AH1379" s="717"/>
      <c r="AI1379" s="717"/>
      <c r="AJ1379" s="718"/>
      <c r="AK1379" s="709">
        <f ca="1">OFFSET('(6)定期点検調書'!$AK$12,AO1371-1,0)</f>
        <v>0</v>
      </c>
      <c r="AL1379" s="710"/>
      <c r="AM1379" s="710"/>
      <c r="AN1379" s="711"/>
      <c r="AO1379" s="705"/>
      <c r="AP1379" s="705"/>
      <c r="AQ1379" s="705"/>
      <c r="AR1379" s="705"/>
      <c r="AS1379" s="705"/>
      <c r="AT1379" s="705"/>
      <c r="AU1379" s="705"/>
      <c r="AV1379" s="705"/>
      <c r="AW1379" s="705"/>
      <c r="AX1379" s="705"/>
      <c r="AY1379" s="705"/>
      <c r="AZ1379" s="705"/>
      <c r="BA1379" s="705"/>
      <c r="BB1379" s="705"/>
      <c r="BC1379" s="705"/>
      <c r="BD1379" s="705"/>
      <c r="BE1379" s="705"/>
      <c r="BF1379" s="705"/>
      <c r="BG1379" s="706"/>
    </row>
    <row r="1380" spans="2:86" ht="14.55" customHeight="1" x14ac:dyDescent="0.2">
      <c r="B1380" s="677" t="s">
        <v>1240</v>
      </c>
      <c r="C1380" s="661"/>
      <c r="D1380" s="659" t="s">
        <v>994</v>
      </c>
      <c r="E1380" s="660"/>
      <c r="F1380" s="660"/>
      <c r="G1380" s="661"/>
      <c r="H1380" s="699" t="str">
        <f ca="1">OFFSET('(6)定期点検調書'!$BY$12,L1371-1,0)</f>
        <v/>
      </c>
      <c r="I1380" s="700"/>
      <c r="J1380" s="700"/>
      <c r="K1380" s="714"/>
      <c r="L1380" s="705"/>
      <c r="M1380" s="705"/>
      <c r="N1380" s="705"/>
      <c r="O1380" s="705"/>
      <c r="P1380" s="705"/>
      <c r="Q1380" s="705"/>
      <c r="R1380" s="705"/>
      <c r="S1380" s="705"/>
      <c r="T1380" s="705"/>
      <c r="U1380" s="705"/>
      <c r="V1380" s="705"/>
      <c r="W1380" s="705"/>
      <c r="X1380" s="705"/>
      <c r="Y1380" s="705"/>
      <c r="Z1380" s="705"/>
      <c r="AA1380" s="705"/>
      <c r="AB1380" s="705"/>
      <c r="AC1380" s="705"/>
      <c r="AD1380" s="706"/>
      <c r="AE1380" s="677" t="s">
        <v>1240</v>
      </c>
      <c r="AF1380" s="661"/>
      <c r="AG1380" s="659" t="s">
        <v>994</v>
      </c>
      <c r="AH1380" s="660"/>
      <c r="AI1380" s="660"/>
      <c r="AJ1380" s="661"/>
      <c r="AK1380" s="699" t="str">
        <f ca="1">OFFSET('(6)定期点検調書'!$BY$12,AO1371-1,0)</f>
        <v/>
      </c>
      <c r="AL1380" s="700"/>
      <c r="AM1380" s="700"/>
      <c r="AN1380" s="714"/>
      <c r="AO1380" s="705"/>
      <c r="AP1380" s="705"/>
      <c r="AQ1380" s="705"/>
      <c r="AR1380" s="705"/>
      <c r="AS1380" s="705"/>
      <c r="AT1380" s="705"/>
      <c r="AU1380" s="705"/>
      <c r="AV1380" s="705"/>
      <c r="AW1380" s="705"/>
      <c r="AX1380" s="705"/>
      <c r="AY1380" s="705"/>
      <c r="AZ1380" s="705"/>
      <c r="BA1380" s="705"/>
      <c r="BB1380" s="705"/>
      <c r="BC1380" s="705"/>
      <c r="BD1380" s="705"/>
      <c r="BE1380" s="705"/>
      <c r="BF1380" s="705"/>
      <c r="BG1380" s="706"/>
    </row>
    <row r="1381" spans="2:86" ht="14.55" customHeight="1" x14ac:dyDescent="0.2">
      <c r="B1381" s="712"/>
      <c r="C1381" s="713"/>
      <c r="D1381" s="662"/>
      <c r="E1381" s="663"/>
      <c r="F1381" s="663"/>
      <c r="G1381" s="664"/>
      <c r="H1381" s="701"/>
      <c r="I1381" s="702"/>
      <c r="J1381" s="702"/>
      <c r="K1381" s="715"/>
      <c r="L1381" s="705"/>
      <c r="M1381" s="705"/>
      <c r="N1381" s="705"/>
      <c r="O1381" s="705"/>
      <c r="P1381" s="705"/>
      <c r="Q1381" s="705"/>
      <c r="R1381" s="705"/>
      <c r="S1381" s="705"/>
      <c r="T1381" s="705"/>
      <c r="U1381" s="705"/>
      <c r="V1381" s="705"/>
      <c r="W1381" s="705"/>
      <c r="X1381" s="705"/>
      <c r="Y1381" s="705"/>
      <c r="Z1381" s="705"/>
      <c r="AA1381" s="705"/>
      <c r="AB1381" s="705"/>
      <c r="AC1381" s="705"/>
      <c r="AD1381" s="706"/>
      <c r="AE1381" s="712"/>
      <c r="AF1381" s="713"/>
      <c r="AG1381" s="662"/>
      <c r="AH1381" s="663"/>
      <c r="AI1381" s="663"/>
      <c r="AJ1381" s="664"/>
      <c r="AK1381" s="701"/>
      <c r="AL1381" s="702"/>
      <c r="AM1381" s="702"/>
      <c r="AN1381" s="715"/>
      <c r="AO1381" s="705"/>
      <c r="AP1381" s="705"/>
      <c r="AQ1381" s="705"/>
      <c r="AR1381" s="705"/>
      <c r="AS1381" s="705"/>
      <c r="AT1381" s="705"/>
      <c r="AU1381" s="705"/>
      <c r="AV1381" s="705"/>
      <c r="AW1381" s="705"/>
      <c r="AX1381" s="705"/>
      <c r="AY1381" s="705"/>
      <c r="AZ1381" s="705"/>
      <c r="BA1381" s="705"/>
      <c r="BB1381" s="705"/>
      <c r="BC1381" s="705"/>
      <c r="BD1381" s="705"/>
      <c r="BE1381" s="705"/>
      <c r="BF1381" s="705"/>
      <c r="BG1381" s="706"/>
    </row>
    <row r="1382" spans="2:86" ht="14.55" customHeight="1" x14ac:dyDescent="0.2">
      <c r="B1382" s="712"/>
      <c r="C1382" s="713"/>
      <c r="D1382" s="659" t="s">
        <v>1186</v>
      </c>
      <c r="E1382" s="660"/>
      <c r="F1382" s="660"/>
      <c r="G1382" s="661"/>
      <c r="H1382" s="665">
        <f ca="1">OFFSET('(6)定期点検調書'!$BC$12,L1371-1,0)</f>
        <v>0</v>
      </c>
      <c r="I1382" s="666"/>
      <c r="J1382" s="666"/>
      <c r="K1382" s="667"/>
      <c r="L1382" s="705"/>
      <c r="M1382" s="705"/>
      <c r="N1382" s="705"/>
      <c r="O1382" s="705"/>
      <c r="P1382" s="705"/>
      <c r="Q1382" s="705"/>
      <c r="R1382" s="705"/>
      <c r="S1382" s="705"/>
      <c r="T1382" s="705"/>
      <c r="U1382" s="705"/>
      <c r="V1382" s="705"/>
      <c r="W1382" s="705"/>
      <c r="X1382" s="705"/>
      <c r="Y1382" s="705"/>
      <c r="Z1382" s="705"/>
      <c r="AA1382" s="705"/>
      <c r="AB1382" s="705"/>
      <c r="AC1382" s="705"/>
      <c r="AD1382" s="706"/>
      <c r="AE1382" s="712"/>
      <c r="AF1382" s="713"/>
      <c r="AG1382" s="659" t="s">
        <v>1186</v>
      </c>
      <c r="AH1382" s="660"/>
      <c r="AI1382" s="660"/>
      <c r="AJ1382" s="661"/>
      <c r="AK1382" s="665">
        <f ca="1">OFFSET('(6)定期点検調書'!$BC$12,AO1371-1,0)</f>
        <v>0</v>
      </c>
      <c r="AL1382" s="666"/>
      <c r="AM1382" s="666"/>
      <c r="AN1382" s="667"/>
      <c r="AO1382" s="705"/>
      <c r="AP1382" s="705"/>
      <c r="AQ1382" s="705"/>
      <c r="AR1382" s="705"/>
      <c r="AS1382" s="705"/>
      <c r="AT1382" s="705"/>
      <c r="AU1382" s="705"/>
      <c r="AV1382" s="705"/>
      <c r="AW1382" s="705"/>
      <c r="AX1382" s="705"/>
      <c r="AY1382" s="705"/>
      <c r="AZ1382" s="705"/>
      <c r="BA1382" s="705"/>
      <c r="BB1382" s="705"/>
      <c r="BC1382" s="705"/>
      <c r="BD1382" s="705"/>
      <c r="BE1382" s="705"/>
      <c r="BF1382" s="705"/>
      <c r="BG1382" s="706"/>
    </row>
    <row r="1383" spans="2:86" ht="14.55" customHeight="1" x14ac:dyDescent="0.2">
      <c r="B1383" s="712"/>
      <c r="C1383" s="713"/>
      <c r="D1383" s="662"/>
      <c r="E1383" s="663"/>
      <c r="F1383" s="663"/>
      <c r="G1383" s="664"/>
      <c r="H1383" s="668"/>
      <c r="I1383" s="669"/>
      <c r="J1383" s="669"/>
      <c r="K1383" s="670"/>
      <c r="L1383" s="705"/>
      <c r="M1383" s="705"/>
      <c r="N1383" s="705"/>
      <c r="O1383" s="705"/>
      <c r="P1383" s="705"/>
      <c r="Q1383" s="705"/>
      <c r="R1383" s="705"/>
      <c r="S1383" s="705"/>
      <c r="T1383" s="705"/>
      <c r="U1383" s="705"/>
      <c r="V1383" s="705"/>
      <c r="W1383" s="705"/>
      <c r="X1383" s="705"/>
      <c r="Y1383" s="705"/>
      <c r="Z1383" s="705"/>
      <c r="AA1383" s="705"/>
      <c r="AB1383" s="705"/>
      <c r="AC1383" s="705"/>
      <c r="AD1383" s="706"/>
      <c r="AE1383" s="712"/>
      <c r="AF1383" s="713"/>
      <c r="AG1383" s="662"/>
      <c r="AH1383" s="663"/>
      <c r="AI1383" s="663"/>
      <c r="AJ1383" s="664"/>
      <c r="AK1383" s="668"/>
      <c r="AL1383" s="669"/>
      <c r="AM1383" s="669"/>
      <c r="AN1383" s="670"/>
      <c r="AO1383" s="705"/>
      <c r="AP1383" s="705"/>
      <c r="AQ1383" s="705"/>
      <c r="AR1383" s="705"/>
      <c r="AS1383" s="705"/>
      <c r="AT1383" s="705"/>
      <c r="AU1383" s="705"/>
      <c r="AV1383" s="705"/>
      <c r="AW1383" s="705"/>
      <c r="AX1383" s="705"/>
      <c r="AY1383" s="705"/>
      <c r="AZ1383" s="705"/>
      <c r="BA1383" s="705"/>
      <c r="BB1383" s="705"/>
      <c r="BC1383" s="705"/>
      <c r="BD1383" s="705"/>
      <c r="BE1383" s="705"/>
      <c r="BF1383" s="705"/>
      <c r="BG1383" s="706"/>
    </row>
    <row r="1384" spans="2:86" ht="14.55" customHeight="1" x14ac:dyDescent="0.2">
      <c r="B1384" s="712"/>
      <c r="C1384" s="713"/>
      <c r="D1384" s="659" t="s">
        <v>1187</v>
      </c>
      <c r="E1384" s="660"/>
      <c r="F1384" s="660"/>
      <c r="G1384" s="661"/>
      <c r="H1384" s="665">
        <f ca="1">OFFSET('(6)定期点検調書'!$BF$12,L1371-1,0)</f>
        <v>0</v>
      </c>
      <c r="I1384" s="666"/>
      <c r="J1384" s="666"/>
      <c r="K1384" s="667"/>
      <c r="L1384" s="705"/>
      <c r="M1384" s="705"/>
      <c r="N1384" s="705"/>
      <c r="O1384" s="705"/>
      <c r="P1384" s="705"/>
      <c r="Q1384" s="705"/>
      <c r="R1384" s="705"/>
      <c r="S1384" s="705"/>
      <c r="T1384" s="705"/>
      <c r="U1384" s="705"/>
      <c r="V1384" s="705"/>
      <c r="W1384" s="705"/>
      <c r="X1384" s="705"/>
      <c r="Y1384" s="705"/>
      <c r="Z1384" s="705"/>
      <c r="AA1384" s="705"/>
      <c r="AB1384" s="705"/>
      <c r="AC1384" s="705"/>
      <c r="AD1384" s="706"/>
      <c r="AE1384" s="712"/>
      <c r="AF1384" s="713"/>
      <c r="AG1384" s="659" t="s">
        <v>1187</v>
      </c>
      <c r="AH1384" s="660"/>
      <c r="AI1384" s="660"/>
      <c r="AJ1384" s="661"/>
      <c r="AK1384" s="665">
        <f ca="1">OFFSET('(6)定期点検調書'!$BF$12,AO1371-1,0)</f>
        <v>0</v>
      </c>
      <c r="AL1384" s="666"/>
      <c r="AM1384" s="666"/>
      <c r="AN1384" s="667"/>
      <c r="AO1384" s="705"/>
      <c r="AP1384" s="705"/>
      <c r="AQ1384" s="705"/>
      <c r="AR1384" s="705"/>
      <c r="AS1384" s="705"/>
      <c r="AT1384" s="705"/>
      <c r="AU1384" s="705"/>
      <c r="AV1384" s="705"/>
      <c r="AW1384" s="705"/>
      <c r="AX1384" s="705"/>
      <c r="AY1384" s="705"/>
      <c r="AZ1384" s="705"/>
      <c r="BA1384" s="705"/>
      <c r="BB1384" s="705"/>
      <c r="BC1384" s="705"/>
      <c r="BD1384" s="705"/>
      <c r="BE1384" s="705"/>
      <c r="BF1384" s="705"/>
      <c r="BG1384" s="706"/>
    </row>
    <row r="1385" spans="2:86" ht="14.55" customHeight="1" x14ac:dyDescent="0.2">
      <c r="B1385" s="662"/>
      <c r="C1385" s="664"/>
      <c r="D1385" s="662"/>
      <c r="E1385" s="663"/>
      <c r="F1385" s="663"/>
      <c r="G1385" s="664"/>
      <c r="H1385" s="668"/>
      <c r="I1385" s="669"/>
      <c r="J1385" s="669"/>
      <c r="K1385" s="670"/>
      <c r="L1385" s="707"/>
      <c r="M1385" s="707"/>
      <c r="N1385" s="707"/>
      <c r="O1385" s="707"/>
      <c r="P1385" s="707"/>
      <c r="Q1385" s="707"/>
      <c r="R1385" s="707"/>
      <c r="S1385" s="707"/>
      <c r="T1385" s="707"/>
      <c r="U1385" s="707"/>
      <c r="V1385" s="707"/>
      <c r="W1385" s="707"/>
      <c r="X1385" s="707"/>
      <c r="Y1385" s="707"/>
      <c r="Z1385" s="707"/>
      <c r="AA1385" s="707"/>
      <c r="AB1385" s="707"/>
      <c r="AC1385" s="707"/>
      <c r="AD1385" s="708"/>
      <c r="AE1385" s="662"/>
      <c r="AF1385" s="664"/>
      <c r="AG1385" s="662"/>
      <c r="AH1385" s="663"/>
      <c r="AI1385" s="663"/>
      <c r="AJ1385" s="664"/>
      <c r="AK1385" s="668"/>
      <c r="AL1385" s="669"/>
      <c r="AM1385" s="669"/>
      <c r="AN1385" s="670"/>
      <c r="AO1385" s="707"/>
      <c r="AP1385" s="707"/>
      <c r="AQ1385" s="707"/>
      <c r="AR1385" s="707"/>
      <c r="AS1385" s="707"/>
      <c r="AT1385" s="707"/>
      <c r="AU1385" s="707"/>
      <c r="AV1385" s="707"/>
      <c r="AW1385" s="707"/>
      <c r="AX1385" s="707"/>
      <c r="AY1385" s="707"/>
      <c r="AZ1385" s="707"/>
      <c r="BA1385" s="707"/>
      <c r="BB1385" s="707"/>
      <c r="BC1385" s="707"/>
      <c r="BD1385" s="707"/>
      <c r="BE1385" s="707"/>
      <c r="BF1385" s="707"/>
      <c r="BG1385" s="708"/>
    </row>
    <row r="1386" spans="2:86" ht="14.55" customHeight="1" x14ac:dyDescent="0.2">
      <c r="B1386" s="683" t="s">
        <v>1241</v>
      </c>
      <c r="C1386" s="683"/>
      <c r="D1386" s="683"/>
      <c r="E1386" s="683"/>
      <c r="F1386" s="683"/>
      <c r="G1386" s="683"/>
      <c r="H1386" s="699" t="str">
        <f ca="1">IF(OFFSET('(6)定期点検調書'!$AR$12,L1371-1,0)="","",OFFSET('(6)定期点検調書'!$AQ$12,L1371-1,0)&amp;TEXT(OFFSET('(6)定期点検調書'!$AR$12,L1371-1,0),"0.0")&amp;OFFSET('(6)定期点検調書'!$AT$12,L1371-1,0))  &amp;  IF(OFFSET('(6)定期点検調書'!$AV$12,L1371-1,0)="","","／"&amp;OFFSET('(6)定期点検調書'!$AU$12,L1371-1,0)&amp;TEXT(OFFSET('(6)定期点検調書'!$AV$12,L1371-1,0),"0.0")&amp;OFFSET('(6)定期点検調書'!$AX$12,L1371-1,0))  &amp;  IF(OFFSET('(6)定期点検調書'!$AZ$12,L1371-1,0)="","","／"&amp;OFFSET('(6)定期点検調書'!$AY$12,L1371-1,0)&amp;TEXT(OFFSET('(6)定期点検調書'!$AZ$12,L1371-1,0),"0.0")&amp;OFFSET('(6)定期点検調書'!$BB$12,L1371-1,0))</f>
        <v/>
      </c>
      <c r="I1386" s="700"/>
      <c r="J1386" s="700"/>
      <c r="K1386" s="700"/>
      <c r="L1386" s="700"/>
      <c r="M1386" s="700"/>
      <c r="N1386" s="700"/>
      <c r="O1386" s="700"/>
      <c r="P1386" s="685" t="s">
        <v>1243</v>
      </c>
      <c r="Q1386" s="685"/>
      <c r="R1386" s="685"/>
      <c r="S1386" s="685"/>
      <c r="T1386" s="685"/>
      <c r="U1386" s="685"/>
      <c r="V1386" s="685"/>
      <c r="W1386" s="686" t="str">
        <f ca="1">OFFSET('(6)定期点検調書'!$F$12,L1371-1,0)</f>
        <v/>
      </c>
      <c r="X1386" s="687"/>
      <c r="Y1386" s="687"/>
      <c r="Z1386" s="687"/>
      <c r="AA1386" s="687"/>
      <c r="AB1386" s="687"/>
      <c r="AC1386" s="687"/>
      <c r="AD1386" s="688"/>
      <c r="AE1386" s="683" t="s">
        <v>1241</v>
      </c>
      <c r="AF1386" s="683"/>
      <c r="AG1386" s="683"/>
      <c r="AH1386" s="683"/>
      <c r="AI1386" s="683"/>
      <c r="AJ1386" s="683"/>
      <c r="AK1386" s="699" t="str">
        <f ca="1">IF(OFFSET('(6)定期点検調書'!$AR$12,AO1371-1,0)="","",OFFSET('(6)定期点検調書'!$AQ$12,AO1371-1,0)&amp;TEXT(OFFSET('(6)定期点検調書'!$AR$12,AO1371-1,0),"0.0")&amp;OFFSET('(6)定期点検調書'!$AT$12,AO1371-1,0))  &amp;  IF(OFFSET('(6)定期点検調書'!$AV$12,AO1371-1,0)="","","／"&amp;OFFSET('(6)定期点検調書'!$AU$12,AO1371-1,0)&amp;TEXT(OFFSET('(6)定期点検調書'!$AV$12,AO1371-1,0),"0.0")&amp;OFFSET('(6)定期点検調書'!$AX$12,AO1371-1,0))  &amp;  IF(OFFSET('(6)定期点検調書'!$AZ$12,AO1371-1,0)="","","／"&amp;OFFSET('(6)定期点検調書'!$AY$12,AO1371-1,0)&amp;TEXT(OFFSET('(6)定期点検調書'!$AZ$12,AO1371-1,0),"0.0")&amp;OFFSET('(6)定期点検調書'!$BB$12,AO1371-1,0))</f>
        <v/>
      </c>
      <c r="AL1386" s="700"/>
      <c r="AM1386" s="700"/>
      <c r="AN1386" s="700"/>
      <c r="AO1386" s="700"/>
      <c r="AP1386" s="700"/>
      <c r="AQ1386" s="700"/>
      <c r="AR1386" s="700"/>
      <c r="AS1386" s="685" t="s">
        <v>1243</v>
      </c>
      <c r="AT1386" s="685"/>
      <c r="AU1386" s="685"/>
      <c r="AV1386" s="685"/>
      <c r="AW1386" s="685"/>
      <c r="AX1386" s="685"/>
      <c r="AY1386" s="685"/>
      <c r="AZ1386" s="686" t="str">
        <f ca="1">OFFSET('(6)定期点検調書'!$F$12,AO1371-1,0)</f>
        <v/>
      </c>
      <c r="BA1386" s="687"/>
      <c r="BB1386" s="687"/>
      <c r="BC1386" s="687"/>
      <c r="BD1386" s="687"/>
      <c r="BE1386" s="687"/>
      <c r="BF1386" s="687"/>
      <c r="BG1386" s="688"/>
    </row>
    <row r="1387" spans="2:86" ht="14.55" customHeight="1" x14ac:dyDescent="0.2">
      <c r="B1387" s="683"/>
      <c r="C1387" s="683"/>
      <c r="D1387" s="683"/>
      <c r="E1387" s="683"/>
      <c r="F1387" s="683"/>
      <c r="G1387" s="683"/>
      <c r="H1387" s="701"/>
      <c r="I1387" s="702"/>
      <c r="J1387" s="702"/>
      <c r="K1387" s="702"/>
      <c r="L1387" s="702"/>
      <c r="M1387" s="702"/>
      <c r="N1387" s="702"/>
      <c r="O1387" s="702"/>
      <c r="P1387" s="685"/>
      <c r="Q1387" s="685"/>
      <c r="R1387" s="685"/>
      <c r="S1387" s="685"/>
      <c r="T1387" s="685"/>
      <c r="U1387" s="685"/>
      <c r="V1387" s="685"/>
      <c r="W1387" s="689"/>
      <c r="X1387" s="690"/>
      <c r="Y1387" s="690"/>
      <c r="Z1387" s="690"/>
      <c r="AA1387" s="690"/>
      <c r="AB1387" s="690"/>
      <c r="AC1387" s="690"/>
      <c r="AD1387" s="691"/>
      <c r="AE1387" s="683"/>
      <c r="AF1387" s="683"/>
      <c r="AG1387" s="683"/>
      <c r="AH1387" s="683"/>
      <c r="AI1387" s="683"/>
      <c r="AJ1387" s="683"/>
      <c r="AK1387" s="701"/>
      <c r="AL1387" s="702"/>
      <c r="AM1387" s="702"/>
      <c r="AN1387" s="702"/>
      <c r="AO1387" s="702"/>
      <c r="AP1387" s="702"/>
      <c r="AQ1387" s="702"/>
      <c r="AR1387" s="702"/>
      <c r="AS1387" s="685"/>
      <c r="AT1387" s="685"/>
      <c r="AU1387" s="685"/>
      <c r="AV1387" s="685"/>
      <c r="AW1387" s="685"/>
      <c r="AX1387" s="685"/>
      <c r="AY1387" s="685"/>
      <c r="AZ1387" s="689"/>
      <c r="BA1387" s="690"/>
      <c r="BB1387" s="690"/>
      <c r="BC1387" s="690"/>
      <c r="BD1387" s="690"/>
      <c r="BE1387" s="690"/>
      <c r="BF1387" s="690"/>
      <c r="BG1387" s="691"/>
    </row>
    <row r="1388" spans="2:86" ht="14.55" customHeight="1" x14ac:dyDescent="0.2">
      <c r="B1388" s="659" t="s">
        <v>1242</v>
      </c>
      <c r="C1388" s="660"/>
      <c r="D1388" s="660"/>
      <c r="E1388" s="660"/>
      <c r="F1388" s="660"/>
      <c r="G1388" s="661"/>
      <c r="H1388" s="671" t="str">
        <f ca="1">IF(OFFSET('(6)定期点検調書'!$BL$12,L1371-1,0)="","",VLOOKUP(OFFSET('(6)定期点検調書'!$BL$12,L1371-1,0),ﾃﾞｰﾀ一覧!$AY$4:$BB$16,2,FALSE))  &amp;  IF(OFFSET('(6)定期点検調書'!$BC$12,L1371-1,0)="","","／"&amp;VLOOKUP(OFFSET('(6)定期点検調書'!$BC$12,L1371-1,0),ﾃﾞｰﾀ一覧!$AY$4:$BB$16,2,FALSE))  &amp;  IF(OFFSET('(6)定期点検調書'!$BD$12,L1371-1,0)="","","／"&amp;VLOOKUP(OFFSET('(6)定期点検調書'!$BD$12,L1371-1,0),ﾃﾞｰﾀ一覧!$AY$4:$BB$16,2,FALSE))</f>
        <v/>
      </c>
      <c r="I1388" s="672"/>
      <c r="J1388" s="672"/>
      <c r="K1388" s="672"/>
      <c r="L1388" s="672"/>
      <c r="M1388" s="672"/>
      <c r="N1388" s="672"/>
      <c r="O1388" s="672"/>
      <c r="P1388" s="692" t="s">
        <v>996</v>
      </c>
      <c r="Q1388" s="692"/>
      <c r="R1388" s="692"/>
      <c r="S1388" s="692"/>
      <c r="T1388" s="692"/>
      <c r="U1388" s="692"/>
      <c r="V1388" s="692"/>
      <c r="W1388" s="693"/>
      <c r="X1388" s="694"/>
      <c r="Y1388" s="694"/>
      <c r="Z1388" s="694"/>
      <c r="AA1388" s="694"/>
      <c r="AB1388" s="694"/>
      <c r="AC1388" s="694"/>
      <c r="AD1388" s="695"/>
      <c r="AE1388" s="659" t="s">
        <v>1242</v>
      </c>
      <c r="AF1388" s="660"/>
      <c r="AG1388" s="660"/>
      <c r="AH1388" s="660"/>
      <c r="AI1388" s="660"/>
      <c r="AJ1388" s="661"/>
      <c r="AK1388" s="671" t="str">
        <f ca="1">IF(OFFSET('(6)定期点検調書'!$BL$12,AO1371-1,0)="","",VLOOKUP(OFFSET('(6)定期点検調書'!$BL$12,AO1371-1,0),ﾃﾞｰﾀ一覧!$AY$4:$BB$16,2,FALSE))  &amp;  IF(OFFSET('(6)定期点検調書'!$BC$12,AO1371-1,0)="","","／"&amp;VLOOKUP(OFFSET('(6)定期点検調書'!$BC$12,AO1371-1,0),ﾃﾞｰﾀ一覧!$AY$4:$BB$16,2,FALSE))  &amp;  IF(OFFSET('(6)定期点検調書'!$BD$12,AO1371-1,0)="","","／"&amp;VLOOKUP(OFFSET('(6)定期点検調書'!$BD$12,AO1371-1,0),ﾃﾞｰﾀ一覧!$AY$4:$BB$16,2,FALSE))</f>
        <v/>
      </c>
      <c r="AL1388" s="672"/>
      <c r="AM1388" s="672"/>
      <c r="AN1388" s="672"/>
      <c r="AO1388" s="672"/>
      <c r="AP1388" s="672"/>
      <c r="AQ1388" s="672"/>
      <c r="AR1388" s="672"/>
      <c r="AS1388" s="692" t="s">
        <v>996</v>
      </c>
      <c r="AT1388" s="692"/>
      <c r="AU1388" s="692"/>
      <c r="AV1388" s="692"/>
      <c r="AW1388" s="692"/>
      <c r="AX1388" s="692"/>
      <c r="AY1388" s="692"/>
      <c r="AZ1388" s="693"/>
      <c r="BA1388" s="694"/>
      <c r="BB1388" s="694"/>
      <c r="BC1388" s="694"/>
      <c r="BD1388" s="694"/>
      <c r="BE1388" s="694"/>
      <c r="BF1388" s="694"/>
      <c r="BG1388" s="695"/>
    </row>
    <row r="1389" spans="2:86" ht="14.55" customHeight="1" x14ac:dyDescent="0.2">
      <c r="B1389" s="662"/>
      <c r="C1389" s="663"/>
      <c r="D1389" s="663"/>
      <c r="E1389" s="663"/>
      <c r="F1389" s="663"/>
      <c r="G1389" s="664"/>
      <c r="H1389" s="674"/>
      <c r="I1389" s="675"/>
      <c r="J1389" s="675"/>
      <c r="K1389" s="675"/>
      <c r="L1389" s="675"/>
      <c r="M1389" s="675"/>
      <c r="N1389" s="675"/>
      <c r="O1389" s="675"/>
      <c r="P1389" s="692"/>
      <c r="Q1389" s="692"/>
      <c r="R1389" s="692"/>
      <c r="S1389" s="692"/>
      <c r="T1389" s="692"/>
      <c r="U1389" s="692"/>
      <c r="V1389" s="692"/>
      <c r="W1389" s="696"/>
      <c r="X1389" s="697"/>
      <c r="Y1389" s="697"/>
      <c r="Z1389" s="697"/>
      <c r="AA1389" s="697"/>
      <c r="AB1389" s="697"/>
      <c r="AC1389" s="697"/>
      <c r="AD1389" s="698"/>
      <c r="AE1389" s="662"/>
      <c r="AF1389" s="663"/>
      <c r="AG1389" s="663"/>
      <c r="AH1389" s="663"/>
      <c r="AI1389" s="663"/>
      <c r="AJ1389" s="664"/>
      <c r="AK1389" s="674"/>
      <c r="AL1389" s="675"/>
      <c r="AM1389" s="675"/>
      <c r="AN1389" s="675"/>
      <c r="AO1389" s="675"/>
      <c r="AP1389" s="675"/>
      <c r="AQ1389" s="675"/>
      <c r="AR1389" s="675"/>
      <c r="AS1389" s="692"/>
      <c r="AT1389" s="692"/>
      <c r="AU1389" s="692"/>
      <c r="AV1389" s="692"/>
      <c r="AW1389" s="692"/>
      <c r="AX1389" s="692"/>
      <c r="AY1389" s="692"/>
      <c r="AZ1389" s="696"/>
      <c r="BA1389" s="697"/>
      <c r="BB1389" s="697"/>
      <c r="BC1389" s="697"/>
      <c r="BD1389" s="697"/>
      <c r="BE1389" s="697"/>
      <c r="BF1389" s="697"/>
      <c r="BG1389" s="698"/>
    </row>
    <row r="1390" spans="2:86" ht="19.5" customHeight="1" x14ac:dyDescent="0.2">
      <c r="B1390" s="683" t="s">
        <v>79</v>
      </c>
      <c r="C1390" s="683"/>
      <c r="D1390" s="683"/>
      <c r="E1390" s="683"/>
      <c r="F1390" s="683"/>
      <c r="G1390" s="683"/>
      <c r="H1390" s="684">
        <f ca="1">OFFSET('(6)定期点検調書'!$CA$12,L1371-1,0)</f>
        <v>0</v>
      </c>
      <c r="I1390" s="684"/>
      <c r="J1390" s="684"/>
      <c r="K1390" s="684"/>
      <c r="L1390" s="684"/>
      <c r="M1390" s="684"/>
      <c r="N1390" s="684"/>
      <c r="O1390" s="684"/>
      <c r="P1390" s="684"/>
      <c r="Q1390" s="684"/>
      <c r="R1390" s="684"/>
      <c r="S1390" s="684"/>
      <c r="T1390" s="684"/>
      <c r="U1390" s="684"/>
      <c r="V1390" s="684"/>
      <c r="W1390" s="684"/>
      <c r="X1390" s="684"/>
      <c r="Y1390" s="684"/>
      <c r="Z1390" s="684"/>
      <c r="AA1390" s="684"/>
      <c r="AB1390" s="684"/>
      <c r="AC1390" s="684"/>
      <c r="AD1390" s="684"/>
      <c r="AE1390" s="683" t="s">
        <v>79</v>
      </c>
      <c r="AF1390" s="683"/>
      <c r="AG1390" s="683"/>
      <c r="AH1390" s="683"/>
      <c r="AI1390" s="683"/>
      <c r="AJ1390" s="683"/>
      <c r="AK1390" s="684">
        <f ca="1">OFFSET('(6)定期点検調書'!$CA$12,AO1371-1,0)</f>
        <v>0</v>
      </c>
      <c r="AL1390" s="684"/>
      <c r="AM1390" s="684"/>
      <c r="AN1390" s="684"/>
      <c r="AO1390" s="684"/>
      <c r="AP1390" s="684"/>
      <c r="AQ1390" s="684"/>
      <c r="AR1390" s="684"/>
      <c r="AS1390" s="684"/>
      <c r="AT1390" s="684"/>
      <c r="AU1390" s="684"/>
      <c r="AV1390" s="684"/>
      <c r="AW1390" s="684"/>
      <c r="AX1390" s="684"/>
      <c r="AY1390" s="684"/>
      <c r="AZ1390" s="684"/>
      <c r="BA1390" s="684"/>
      <c r="BB1390" s="684"/>
      <c r="BC1390" s="684"/>
      <c r="BD1390" s="684"/>
      <c r="BE1390" s="684"/>
      <c r="BF1390" s="684"/>
      <c r="BG1390" s="684"/>
      <c r="CH1390" s="473"/>
    </row>
    <row r="1391" spans="2:86" ht="19.5" customHeight="1" x14ac:dyDescent="0.2">
      <c r="B1391" s="683"/>
      <c r="C1391" s="683"/>
      <c r="D1391" s="683"/>
      <c r="E1391" s="683"/>
      <c r="F1391" s="683"/>
      <c r="G1391" s="683"/>
      <c r="H1391" s="684"/>
      <c r="I1391" s="684"/>
      <c r="J1391" s="684"/>
      <c r="K1391" s="684"/>
      <c r="L1391" s="684"/>
      <c r="M1391" s="684"/>
      <c r="N1391" s="684"/>
      <c r="O1391" s="684"/>
      <c r="P1391" s="684"/>
      <c r="Q1391" s="684"/>
      <c r="R1391" s="684"/>
      <c r="S1391" s="684"/>
      <c r="T1391" s="684"/>
      <c r="U1391" s="684"/>
      <c r="V1391" s="684"/>
      <c r="W1391" s="684"/>
      <c r="X1391" s="684"/>
      <c r="Y1391" s="684"/>
      <c r="Z1391" s="684"/>
      <c r="AA1391" s="684"/>
      <c r="AB1391" s="684"/>
      <c r="AC1391" s="684"/>
      <c r="AD1391" s="684"/>
      <c r="AE1391" s="683"/>
      <c r="AF1391" s="683"/>
      <c r="AG1391" s="683"/>
      <c r="AH1391" s="683"/>
      <c r="AI1391" s="683"/>
      <c r="AJ1391" s="683"/>
      <c r="AK1391" s="684"/>
      <c r="AL1391" s="684"/>
      <c r="AM1391" s="684"/>
      <c r="AN1391" s="684"/>
      <c r="AO1391" s="684"/>
      <c r="AP1391" s="684"/>
      <c r="AQ1391" s="684"/>
      <c r="AR1391" s="684"/>
      <c r="AS1391" s="684"/>
      <c r="AT1391" s="684"/>
      <c r="AU1391" s="684"/>
      <c r="AV1391" s="684"/>
      <c r="AW1391" s="684"/>
      <c r="AX1391" s="684"/>
      <c r="AY1391" s="684"/>
      <c r="AZ1391" s="684"/>
      <c r="BA1391" s="684"/>
      <c r="BB1391" s="684"/>
      <c r="BC1391" s="684"/>
      <c r="BD1391" s="684"/>
      <c r="BE1391" s="684"/>
      <c r="BF1391" s="684"/>
      <c r="BG1391" s="684"/>
    </row>
    <row r="1392" spans="2:86" ht="14.55" customHeight="1" x14ac:dyDescent="0.2">
      <c r="B1392" s="677" t="s">
        <v>1038</v>
      </c>
      <c r="C1392" s="678"/>
      <c r="D1392" s="677" t="s">
        <v>1237</v>
      </c>
      <c r="E1392" s="719"/>
      <c r="F1392" s="719"/>
      <c r="G1392" s="719"/>
      <c r="H1392" s="665">
        <f ca="1">OFFSET('(6)定期点検調書'!$B$12,L1392-1,0)</f>
        <v>0</v>
      </c>
      <c r="I1392" s="666"/>
      <c r="J1392" s="666"/>
      <c r="K1392" s="667"/>
      <c r="L1392" s="703">
        <f>AO1371+1</f>
        <v>133</v>
      </c>
      <c r="M1392" s="703"/>
      <c r="N1392" s="703"/>
      <c r="O1392" s="703"/>
      <c r="P1392" s="703"/>
      <c r="Q1392" s="703"/>
      <c r="R1392" s="703"/>
      <c r="S1392" s="703"/>
      <c r="T1392" s="703"/>
      <c r="U1392" s="703"/>
      <c r="V1392" s="703"/>
      <c r="W1392" s="703"/>
      <c r="X1392" s="703"/>
      <c r="Y1392" s="703"/>
      <c r="Z1392" s="703"/>
      <c r="AA1392" s="703"/>
      <c r="AB1392" s="703"/>
      <c r="AC1392" s="703"/>
      <c r="AD1392" s="704"/>
      <c r="AE1392" s="677" t="s">
        <v>1038</v>
      </c>
      <c r="AF1392" s="678"/>
      <c r="AG1392" s="677" t="s">
        <v>1237</v>
      </c>
      <c r="AH1392" s="719"/>
      <c r="AI1392" s="719"/>
      <c r="AJ1392" s="719"/>
      <c r="AK1392" s="665">
        <f ca="1">OFFSET('(6)定期点検調書'!$B$12,AO1392-1,0)</f>
        <v>0</v>
      </c>
      <c r="AL1392" s="666"/>
      <c r="AM1392" s="666"/>
      <c r="AN1392" s="667"/>
      <c r="AO1392" s="703">
        <f>L1392+1</f>
        <v>134</v>
      </c>
      <c r="AP1392" s="703"/>
      <c r="AQ1392" s="703"/>
      <c r="AR1392" s="703"/>
      <c r="AS1392" s="703"/>
      <c r="AT1392" s="703"/>
      <c r="AU1392" s="703"/>
      <c r="AV1392" s="703"/>
      <c r="AW1392" s="703"/>
      <c r="AX1392" s="703"/>
      <c r="AY1392" s="703"/>
      <c r="AZ1392" s="703"/>
      <c r="BA1392" s="703"/>
      <c r="BB1392" s="703"/>
      <c r="BC1392" s="703"/>
      <c r="BD1392" s="703"/>
      <c r="BE1392" s="703"/>
      <c r="BF1392" s="703"/>
      <c r="BG1392" s="704"/>
    </row>
    <row r="1393" spans="2:59" ht="14.55" customHeight="1" x14ac:dyDescent="0.2">
      <c r="B1393" s="679"/>
      <c r="C1393" s="680"/>
      <c r="D1393" s="681"/>
      <c r="E1393" s="720"/>
      <c r="F1393" s="720"/>
      <c r="G1393" s="720"/>
      <c r="H1393" s="668"/>
      <c r="I1393" s="669"/>
      <c r="J1393" s="669"/>
      <c r="K1393" s="670"/>
      <c r="L1393" s="705"/>
      <c r="M1393" s="705"/>
      <c r="N1393" s="705"/>
      <c r="O1393" s="705"/>
      <c r="P1393" s="705"/>
      <c r="Q1393" s="705"/>
      <c r="R1393" s="705"/>
      <c r="S1393" s="705"/>
      <c r="T1393" s="705"/>
      <c r="U1393" s="705"/>
      <c r="V1393" s="705"/>
      <c r="W1393" s="705"/>
      <c r="X1393" s="705"/>
      <c r="Y1393" s="705"/>
      <c r="Z1393" s="705"/>
      <c r="AA1393" s="705"/>
      <c r="AB1393" s="705"/>
      <c r="AC1393" s="705"/>
      <c r="AD1393" s="706"/>
      <c r="AE1393" s="679"/>
      <c r="AF1393" s="680"/>
      <c r="AG1393" s="681"/>
      <c r="AH1393" s="720"/>
      <c r="AI1393" s="720"/>
      <c r="AJ1393" s="720"/>
      <c r="AK1393" s="668"/>
      <c r="AL1393" s="669"/>
      <c r="AM1393" s="669"/>
      <c r="AN1393" s="670"/>
      <c r="AO1393" s="705"/>
      <c r="AP1393" s="705"/>
      <c r="AQ1393" s="705"/>
      <c r="AR1393" s="705"/>
      <c r="AS1393" s="705"/>
      <c r="AT1393" s="705"/>
      <c r="AU1393" s="705"/>
      <c r="AV1393" s="705"/>
      <c r="AW1393" s="705"/>
      <c r="AX1393" s="705"/>
      <c r="AY1393" s="705"/>
      <c r="AZ1393" s="705"/>
      <c r="BA1393" s="705"/>
      <c r="BB1393" s="705"/>
      <c r="BC1393" s="705"/>
      <c r="BD1393" s="705"/>
      <c r="BE1393" s="705"/>
      <c r="BF1393" s="705"/>
      <c r="BG1393" s="706"/>
    </row>
    <row r="1394" spans="2:59" ht="14.55" customHeight="1" x14ac:dyDescent="0.2">
      <c r="B1394" s="679"/>
      <c r="C1394" s="680"/>
      <c r="D1394" s="677" t="s">
        <v>992</v>
      </c>
      <c r="E1394" s="719"/>
      <c r="F1394" s="719"/>
      <c r="G1394" s="719"/>
      <c r="H1394" s="665">
        <f ca="1">OFFSET('(6)定期点検調書'!$D$12,L1392-1,0)</f>
        <v>0</v>
      </c>
      <c r="I1394" s="666"/>
      <c r="J1394" s="666"/>
      <c r="K1394" s="667"/>
      <c r="L1394" s="705"/>
      <c r="M1394" s="705"/>
      <c r="N1394" s="705"/>
      <c r="O1394" s="705"/>
      <c r="P1394" s="705"/>
      <c r="Q1394" s="705"/>
      <c r="R1394" s="705"/>
      <c r="S1394" s="705"/>
      <c r="T1394" s="705"/>
      <c r="U1394" s="705"/>
      <c r="V1394" s="705"/>
      <c r="W1394" s="705"/>
      <c r="X1394" s="705"/>
      <c r="Y1394" s="705"/>
      <c r="Z1394" s="705"/>
      <c r="AA1394" s="705"/>
      <c r="AB1394" s="705"/>
      <c r="AC1394" s="705"/>
      <c r="AD1394" s="706"/>
      <c r="AE1394" s="679"/>
      <c r="AF1394" s="680"/>
      <c r="AG1394" s="677" t="s">
        <v>992</v>
      </c>
      <c r="AH1394" s="719"/>
      <c r="AI1394" s="719"/>
      <c r="AJ1394" s="719"/>
      <c r="AK1394" s="665">
        <f ca="1">OFFSET('(6)定期点検調書'!$D$12,AO1392-1,0)</f>
        <v>0</v>
      </c>
      <c r="AL1394" s="666"/>
      <c r="AM1394" s="666"/>
      <c r="AN1394" s="667"/>
      <c r="AO1394" s="705"/>
      <c r="AP1394" s="705"/>
      <c r="AQ1394" s="705"/>
      <c r="AR1394" s="705"/>
      <c r="AS1394" s="705"/>
      <c r="AT1394" s="705"/>
      <c r="AU1394" s="705"/>
      <c r="AV1394" s="705"/>
      <c r="AW1394" s="705"/>
      <c r="AX1394" s="705"/>
      <c r="AY1394" s="705"/>
      <c r="AZ1394" s="705"/>
      <c r="BA1394" s="705"/>
      <c r="BB1394" s="705"/>
      <c r="BC1394" s="705"/>
      <c r="BD1394" s="705"/>
      <c r="BE1394" s="705"/>
      <c r="BF1394" s="705"/>
      <c r="BG1394" s="706"/>
    </row>
    <row r="1395" spans="2:59" ht="14.55" customHeight="1" x14ac:dyDescent="0.2">
      <c r="B1395" s="681"/>
      <c r="C1395" s="682"/>
      <c r="D1395" s="681"/>
      <c r="E1395" s="720"/>
      <c r="F1395" s="720"/>
      <c r="G1395" s="720"/>
      <c r="H1395" s="668"/>
      <c r="I1395" s="669"/>
      <c r="J1395" s="669"/>
      <c r="K1395" s="670"/>
      <c r="L1395" s="705"/>
      <c r="M1395" s="705"/>
      <c r="N1395" s="705"/>
      <c r="O1395" s="705"/>
      <c r="P1395" s="705"/>
      <c r="Q1395" s="705"/>
      <c r="R1395" s="705"/>
      <c r="S1395" s="705"/>
      <c r="T1395" s="705"/>
      <c r="U1395" s="705"/>
      <c r="V1395" s="705"/>
      <c r="W1395" s="705"/>
      <c r="X1395" s="705"/>
      <c r="Y1395" s="705"/>
      <c r="Z1395" s="705"/>
      <c r="AA1395" s="705"/>
      <c r="AB1395" s="705"/>
      <c r="AC1395" s="705"/>
      <c r="AD1395" s="706"/>
      <c r="AE1395" s="681"/>
      <c r="AF1395" s="682"/>
      <c r="AG1395" s="681"/>
      <c r="AH1395" s="720"/>
      <c r="AI1395" s="720"/>
      <c r="AJ1395" s="720"/>
      <c r="AK1395" s="668"/>
      <c r="AL1395" s="669"/>
      <c r="AM1395" s="669"/>
      <c r="AN1395" s="670"/>
      <c r="AO1395" s="705"/>
      <c r="AP1395" s="705"/>
      <c r="AQ1395" s="705"/>
      <c r="AR1395" s="705"/>
      <c r="AS1395" s="705"/>
      <c r="AT1395" s="705"/>
      <c r="AU1395" s="705"/>
      <c r="AV1395" s="705"/>
      <c r="AW1395" s="705"/>
      <c r="AX1395" s="705"/>
      <c r="AY1395" s="705"/>
      <c r="AZ1395" s="705"/>
      <c r="BA1395" s="705"/>
      <c r="BB1395" s="705"/>
      <c r="BC1395" s="705"/>
      <c r="BD1395" s="705"/>
      <c r="BE1395" s="705"/>
      <c r="BF1395" s="705"/>
      <c r="BG1395" s="706"/>
    </row>
    <row r="1396" spans="2:59" ht="14.55" customHeight="1" x14ac:dyDescent="0.2">
      <c r="B1396" s="677" t="s">
        <v>1238</v>
      </c>
      <c r="C1396" s="678"/>
      <c r="D1396" s="659" t="s">
        <v>993</v>
      </c>
      <c r="E1396" s="660"/>
      <c r="F1396" s="660"/>
      <c r="G1396" s="660"/>
      <c r="H1396" s="671">
        <f ca="1">OFFSET('(6)定期点検調書'!$AA$13,L1392-1,0)</f>
        <v>0</v>
      </c>
      <c r="I1396" s="672"/>
      <c r="J1396" s="672"/>
      <c r="K1396" s="673"/>
      <c r="L1396" s="705"/>
      <c r="M1396" s="705"/>
      <c r="N1396" s="705"/>
      <c r="O1396" s="705"/>
      <c r="P1396" s="705"/>
      <c r="Q1396" s="705"/>
      <c r="R1396" s="705"/>
      <c r="S1396" s="705"/>
      <c r="T1396" s="705"/>
      <c r="U1396" s="705"/>
      <c r="V1396" s="705"/>
      <c r="W1396" s="705"/>
      <c r="X1396" s="705"/>
      <c r="Y1396" s="705"/>
      <c r="Z1396" s="705"/>
      <c r="AA1396" s="705"/>
      <c r="AB1396" s="705"/>
      <c r="AC1396" s="705"/>
      <c r="AD1396" s="706"/>
      <c r="AE1396" s="677" t="s">
        <v>1238</v>
      </c>
      <c r="AF1396" s="678"/>
      <c r="AG1396" s="659" t="s">
        <v>993</v>
      </c>
      <c r="AH1396" s="660"/>
      <c r="AI1396" s="660"/>
      <c r="AJ1396" s="660"/>
      <c r="AK1396" s="671">
        <f ca="1">OFFSET('(6)定期点検調書'!$AA$13,AO1392-1,0)</f>
        <v>0</v>
      </c>
      <c r="AL1396" s="672"/>
      <c r="AM1396" s="672"/>
      <c r="AN1396" s="673"/>
      <c r="AO1396" s="705"/>
      <c r="AP1396" s="705"/>
      <c r="AQ1396" s="705"/>
      <c r="AR1396" s="705"/>
      <c r="AS1396" s="705"/>
      <c r="AT1396" s="705"/>
      <c r="AU1396" s="705"/>
      <c r="AV1396" s="705"/>
      <c r="AW1396" s="705"/>
      <c r="AX1396" s="705"/>
      <c r="AY1396" s="705"/>
      <c r="AZ1396" s="705"/>
      <c r="BA1396" s="705"/>
      <c r="BB1396" s="705"/>
      <c r="BC1396" s="705"/>
      <c r="BD1396" s="705"/>
      <c r="BE1396" s="705"/>
      <c r="BF1396" s="705"/>
      <c r="BG1396" s="706"/>
    </row>
    <row r="1397" spans="2:59" ht="14.55" customHeight="1" x14ac:dyDescent="0.2">
      <c r="B1397" s="679"/>
      <c r="C1397" s="680"/>
      <c r="D1397" s="662"/>
      <c r="E1397" s="663"/>
      <c r="F1397" s="663"/>
      <c r="G1397" s="663"/>
      <c r="H1397" s="674"/>
      <c r="I1397" s="675"/>
      <c r="J1397" s="675"/>
      <c r="K1397" s="676"/>
      <c r="L1397" s="705"/>
      <c r="M1397" s="705"/>
      <c r="N1397" s="705"/>
      <c r="O1397" s="705"/>
      <c r="P1397" s="705"/>
      <c r="Q1397" s="705"/>
      <c r="R1397" s="705"/>
      <c r="S1397" s="705"/>
      <c r="T1397" s="705"/>
      <c r="U1397" s="705"/>
      <c r="V1397" s="705"/>
      <c r="W1397" s="705"/>
      <c r="X1397" s="705"/>
      <c r="Y1397" s="705"/>
      <c r="Z1397" s="705"/>
      <c r="AA1397" s="705"/>
      <c r="AB1397" s="705"/>
      <c r="AC1397" s="705"/>
      <c r="AD1397" s="706"/>
      <c r="AE1397" s="679"/>
      <c r="AF1397" s="680"/>
      <c r="AG1397" s="662"/>
      <c r="AH1397" s="663"/>
      <c r="AI1397" s="663"/>
      <c r="AJ1397" s="663"/>
      <c r="AK1397" s="674"/>
      <c r="AL1397" s="675"/>
      <c r="AM1397" s="675"/>
      <c r="AN1397" s="676"/>
      <c r="AO1397" s="705"/>
      <c r="AP1397" s="705"/>
      <c r="AQ1397" s="705"/>
      <c r="AR1397" s="705"/>
      <c r="AS1397" s="705"/>
      <c r="AT1397" s="705"/>
      <c r="AU1397" s="705"/>
      <c r="AV1397" s="705"/>
      <c r="AW1397" s="705"/>
      <c r="AX1397" s="705"/>
      <c r="AY1397" s="705"/>
      <c r="AZ1397" s="705"/>
      <c r="BA1397" s="705"/>
      <c r="BB1397" s="705"/>
      <c r="BC1397" s="705"/>
      <c r="BD1397" s="705"/>
      <c r="BE1397" s="705"/>
      <c r="BF1397" s="705"/>
      <c r="BG1397" s="706"/>
    </row>
    <row r="1398" spans="2:59" ht="14.55" customHeight="1" x14ac:dyDescent="0.2">
      <c r="B1398" s="679"/>
      <c r="C1398" s="680"/>
      <c r="D1398" s="659" t="s">
        <v>1239</v>
      </c>
      <c r="E1398" s="660"/>
      <c r="F1398" s="660"/>
      <c r="G1398" s="660"/>
      <c r="H1398" s="665">
        <f ca="1">OFFSET('(6)定期点検調書'!$AD$12,L1392-1,0)</f>
        <v>0</v>
      </c>
      <c r="I1398" s="666"/>
      <c r="J1398" s="666"/>
      <c r="K1398" s="667"/>
      <c r="L1398" s="705"/>
      <c r="M1398" s="705"/>
      <c r="N1398" s="705"/>
      <c r="O1398" s="705"/>
      <c r="P1398" s="705"/>
      <c r="Q1398" s="705"/>
      <c r="R1398" s="705"/>
      <c r="S1398" s="705"/>
      <c r="T1398" s="705"/>
      <c r="U1398" s="705"/>
      <c r="V1398" s="705"/>
      <c r="W1398" s="705"/>
      <c r="X1398" s="705"/>
      <c r="Y1398" s="705"/>
      <c r="Z1398" s="705"/>
      <c r="AA1398" s="705"/>
      <c r="AB1398" s="705"/>
      <c r="AC1398" s="705"/>
      <c r="AD1398" s="706"/>
      <c r="AE1398" s="679"/>
      <c r="AF1398" s="680"/>
      <c r="AG1398" s="659" t="s">
        <v>1239</v>
      </c>
      <c r="AH1398" s="660"/>
      <c r="AI1398" s="660"/>
      <c r="AJ1398" s="660"/>
      <c r="AK1398" s="665">
        <f ca="1">OFFSET('(6)定期点検調書'!$AD$12,AO1392-1,0)</f>
        <v>0</v>
      </c>
      <c r="AL1398" s="666"/>
      <c r="AM1398" s="666"/>
      <c r="AN1398" s="667"/>
      <c r="AO1398" s="705"/>
      <c r="AP1398" s="705"/>
      <c r="AQ1398" s="705"/>
      <c r="AR1398" s="705"/>
      <c r="AS1398" s="705"/>
      <c r="AT1398" s="705"/>
      <c r="AU1398" s="705"/>
      <c r="AV1398" s="705"/>
      <c r="AW1398" s="705"/>
      <c r="AX1398" s="705"/>
      <c r="AY1398" s="705"/>
      <c r="AZ1398" s="705"/>
      <c r="BA1398" s="705"/>
      <c r="BB1398" s="705"/>
      <c r="BC1398" s="705"/>
      <c r="BD1398" s="705"/>
      <c r="BE1398" s="705"/>
      <c r="BF1398" s="705"/>
      <c r="BG1398" s="706"/>
    </row>
    <row r="1399" spans="2:59" ht="14.55" customHeight="1" x14ac:dyDescent="0.2">
      <c r="B1399" s="681"/>
      <c r="C1399" s="682"/>
      <c r="D1399" s="662"/>
      <c r="E1399" s="663"/>
      <c r="F1399" s="663"/>
      <c r="G1399" s="663"/>
      <c r="H1399" s="668"/>
      <c r="I1399" s="669"/>
      <c r="J1399" s="669"/>
      <c r="K1399" s="670"/>
      <c r="L1399" s="705"/>
      <c r="M1399" s="705"/>
      <c r="N1399" s="705"/>
      <c r="O1399" s="705"/>
      <c r="P1399" s="705"/>
      <c r="Q1399" s="705"/>
      <c r="R1399" s="705"/>
      <c r="S1399" s="705"/>
      <c r="T1399" s="705"/>
      <c r="U1399" s="705"/>
      <c r="V1399" s="705"/>
      <c r="W1399" s="705"/>
      <c r="X1399" s="705"/>
      <c r="Y1399" s="705"/>
      <c r="Z1399" s="705"/>
      <c r="AA1399" s="705"/>
      <c r="AB1399" s="705"/>
      <c r="AC1399" s="705"/>
      <c r="AD1399" s="706"/>
      <c r="AE1399" s="681"/>
      <c r="AF1399" s="682"/>
      <c r="AG1399" s="662"/>
      <c r="AH1399" s="663"/>
      <c r="AI1399" s="663"/>
      <c r="AJ1399" s="663"/>
      <c r="AK1399" s="668"/>
      <c r="AL1399" s="669"/>
      <c r="AM1399" s="669"/>
      <c r="AN1399" s="670"/>
      <c r="AO1399" s="705"/>
      <c r="AP1399" s="705"/>
      <c r="AQ1399" s="705"/>
      <c r="AR1399" s="705"/>
      <c r="AS1399" s="705"/>
      <c r="AT1399" s="705"/>
      <c r="AU1399" s="705"/>
      <c r="AV1399" s="705"/>
      <c r="AW1399" s="705"/>
      <c r="AX1399" s="705"/>
      <c r="AY1399" s="705"/>
      <c r="AZ1399" s="705"/>
      <c r="BA1399" s="705"/>
      <c r="BB1399" s="705"/>
      <c r="BC1399" s="705"/>
      <c r="BD1399" s="705"/>
      <c r="BE1399" s="705"/>
      <c r="BF1399" s="705"/>
      <c r="BG1399" s="706"/>
    </row>
    <row r="1400" spans="2:59" ht="28.95" customHeight="1" x14ac:dyDescent="0.2">
      <c r="B1400" s="716" t="s">
        <v>995</v>
      </c>
      <c r="C1400" s="717"/>
      <c r="D1400" s="717"/>
      <c r="E1400" s="717"/>
      <c r="F1400" s="717"/>
      <c r="G1400" s="718"/>
      <c r="H1400" s="709">
        <f ca="1">OFFSET('(6)定期点検調書'!$AK$12,L1392-1,0)</f>
        <v>0</v>
      </c>
      <c r="I1400" s="710"/>
      <c r="J1400" s="710"/>
      <c r="K1400" s="711"/>
      <c r="L1400" s="705"/>
      <c r="M1400" s="705"/>
      <c r="N1400" s="705"/>
      <c r="O1400" s="705"/>
      <c r="P1400" s="705"/>
      <c r="Q1400" s="705"/>
      <c r="R1400" s="705"/>
      <c r="S1400" s="705"/>
      <c r="T1400" s="705"/>
      <c r="U1400" s="705"/>
      <c r="V1400" s="705"/>
      <c r="W1400" s="705"/>
      <c r="X1400" s="705"/>
      <c r="Y1400" s="705"/>
      <c r="Z1400" s="705"/>
      <c r="AA1400" s="705"/>
      <c r="AB1400" s="705"/>
      <c r="AC1400" s="705"/>
      <c r="AD1400" s="706"/>
      <c r="AE1400" s="716" t="s">
        <v>995</v>
      </c>
      <c r="AF1400" s="717"/>
      <c r="AG1400" s="717"/>
      <c r="AH1400" s="717"/>
      <c r="AI1400" s="717"/>
      <c r="AJ1400" s="718"/>
      <c r="AK1400" s="709">
        <f ca="1">OFFSET('(6)定期点検調書'!$AK$12,AO1392-1,0)</f>
        <v>0</v>
      </c>
      <c r="AL1400" s="710"/>
      <c r="AM1400" s="710"/>
      <c r="AN1400" s="711"/>
      <c r="AO1400" s="705"/>
      <c r="AP1400" s="705"/>
      <c r="AQ1400" s="705"/>
      <c r="AR1400" s="705"/>
      <c r="AS1400" s="705"/>
      <c r="AT1400" s="705"/>
      <c r="AU1400" s="705"/>
      <c r="AV1400" s="705"/>
      <c r="AW1400" s="705"/>
      <c r="AX1400" s="705"/>
      <c r="AY1400" s="705"/>
      <c r="AZ1400" s="705"/>
      <c r="BA1400" s="705"/>
      <c r="BB1400" s="705"/>
      <c r="BC1400" s="705"/>
      <c r="BD1400" s="705"/>
      <c r="BE1400" s="705"/>
      <c r="BF1400" s="705"/>
      <c r="BG1400" s="706"/>
    </row>
    <row r="1401" spans="2:59" ht="14.55" customHeight="1" x14ac:dyDescent="0.2">
      <c r="B1401" s="677" t="s">
        <v>1240</v>
      </c>
      <c r="C1401" s="661"/>
      <c r="D1401" s="659" t="s">
        <v>994</v>
      </c>
      <c r="E1401" s="660"/>
      <c r="F1401" s="660"/>
      <c r="G1401" s="661"/>
      <c r="H1401" s="699" t="str">
        <f ca="1">OFFSET('(6)定期点検調書'!$BY$12,L1392-1,0)</f>
        <v/>
      </c>
      <c r="I1401" s="700"/>
      <c r="J1401" s="700"/>
      <c r="K1401" s="714"/>
      <c r="L1401" s="705"/>
      <c r="M1401" s="705"/>
      <c r="N1401" s="705"/>
      <c r="O1401" s="705"/>
      <c r="P1401" s="705"/>
      <c r="Q1401" s="705"/>
      <c r="R1401" s="705"/>
      <c r="S1401" s="705"/>
      <c r="T1401" s="705"/>
      <c r="U1401" s="705"/>
      <c r="V1401" s="705"/>
      <c r="W1401" s="705"/>
      <c r="X1401" s="705"/>
      <c r="Y1401" s="705"/>
      <c r="Z1401" s="705"/>
      <c r="AA1401" s="705"/>
      <c r="AB1401" s="705"/>
      <c r="AC1401" s="705"/>
      <c r="AD1401" s="706"/>
      <c r="AE1401" s="677" t="s">
        <v>1240</v>
      </c>
      <c r="AF1401" s="661"/>
      <c r="AG1401" s="659" t="s">
        <v>994</v>
      </c>
      <c r="AH1401" s="660"/>
      <c r="AI1401" s="660"/>
      <c r="AJ1401" s="661"/>
      <c r="AK1401" s="699" t="str">
        <f ca="1">OFFSET('(6)定期点検調書'!$BY$12,AO1392-1,0)</f>
        <v/>
      </c>
      <c r="AL1401" s="700"/>
      <c r="AM1401" s="700"/>
      <c r="AN1401" s="714"/>
      <c r="AO1401" s="705"/>
      <c r="AP1401" s="705"/>
      <c r="AQ1401" s="705"/>
      <c r="AR1401" s="705"/>
      <c r="AS1401" s="705"/>
      <c r="AT1401" s="705"/>
      <c r="AU1401" s="705"/>
      <c r="AV1401" s="705"/>
      <c r="AW1401" s="705"/>
      <c r="AX1401" s="705"/>
      <c r="AY1401" s="705"/>
      <c r="AZ1401" s="705"/>
      <c r="BA1401" s="705"/>
      <c r="BB1401" s="705"/>
      <c r="BC1401" s="705"/>
      <c r="BD1401" s="705"/>
      <c r="BE1401" s="705"/>
      <c r="BF1401" s="705"/>
      <c r="BG1401" s="706"/>
    </row>
    <row r="1402" spans="2:59" ht="14.55" customHeight="1" x14ac:dyDescent="0.2">
      <c r="B1402" s="712"/>
      <c r="C1402" s="713"/>
      <c r="D1402" s="662"/>
      <c r="E1402" s="663"/>
      <c r="F1402" s="663"/>
      <c r="G1402" s="664"/>
      <c r="H1402" s="701"/>
      <c r="I1402" s="702"/>
      <c r="J1402" s="702"/>
      <c r="K1402" s="715"/>
      <c r="L1402" s="705"/>
      <c r="M1402" s="705"/>
      <c r="N1402" s="705"/>
      <c r="O1402" s="705"/>
      <c r="P1402" s="705"/>
      <c r="Q1402" s="705"/>
      <c r="R1402" s="705"/>
      <c r="S1402" s="705"/>
      <c r="T1402" s="705"/>
      <c r="U1402" s="705"/>
      <c r="V1402" s="705"/>
      <c r="W1402" s="705"/>
      <c r="X1402" s="705"/>
      <c r="Y1402" s="705"/>
      <c r="Z1402" s="705"/>
      <c r="AA1402" s="705"/>
      <c r="AB1402" s="705"/>
      <c r="AC1402" s="705"/>
      <c r="AD1402" s="706"/>
      <c r="AE1402" s="712"/>
      <c r="AF1402" s="713"/>
      <c r="AG1402" s="662"/>
      <c r="AH1402" s="663"/>
      <c r="AI1402" s="663"/>
      <c r="AJ1402" s="664"/>
      <c r="AK1402" s="701"/>
      <c r="AL1402" s="702"/>
      <c r="AM1402" s="702"/>
      <c r="AN1402" s="715"/>
      <c r="AO1402" s="705"/>
      <c r="AP1402" s="705"/>
      <c r="AQ1402" s="705"/>
      <c r="AR1402" s="705"/>
      <c r="AS1402" s="705"/>
      <c r="AT1402" s="705"/>
      <c r="AU1402" s="705"/>
      <c r="AV1402" s="705"/>
      <c r="AW1402" s="705"/>
      <c r="AX1402" s="705"/>
      <c r="AY1402" s="705"/>
      <c r="AZ1402" s="705"/>
      <c r="BA1402" s="705"/>
      <c r="BB1402" s="705"/>
      <c r="BC1402" s="705"/>
      <c r="BD1402" s="705"/>
      <c r="BE1402" s="705"/>
      <c r="BF1402" s="705"/>
      <c r="BG1402" s="706"/>
    </row>
    <row r="1403" spans="2:59" ht="14.55" customHeight="1" x14ac:dyDescent="0.2">
      <c r="B1403" s="712"/>
      <c r="C1403" s="713"/>
      <c r="D1403" s="659" t="s">
        <v>1186</v>
      </c>
      <c r="E1403" s="660"/>
      <c r="F1403" s="660"/>
      <c r="G1403" s="661"/>
      <c r="H1403" s="665">
        <f ca="1">OFFSET('(6)定期点検調書'!$BC$12,L1392-1,0)</f>
        <v>0</v>
      </c>
      <c r="I1403" s="666"/>
      <c r="J1403" s="666"/>
      <c r="K1403" s="667"/>
      <c r="L1403" s="705"/>
      <c r="M1403" s="705"/>
      <c r="N1403" s="705"/>
      <c r="O1403" s="705"/>
      <c r="P1403" s="705"/>
      <c r="Q1403" s="705"/>
      <c r="R1403" s="705"/>
      <c r="S1403" s="705"/>
      <c r="T1403" s="705"/>
      <c r="U1403" s="705"/>
      <c r="V1403" s="705"/>
      <c r="W1403" s="705"/>
      <c r="X1403" s="705"/>
      <c r="Y1403" s="705"/>
      <c r="Z1403" s="705"/>
      <c r="AA1403" s="705"/>
      <c r="AB1403" s="705"/>
      <c r="AC1403" s="705"/>
      <c r="AD1403" s="706"/>
      <c r="AE1403" s="712"/>
      <c r="AF1403" s="713"/>
      <c r="AG1403" s="659" t="s">
        <v>1186</v>
      </c>
      <c r="AH1403" s="660"/>
      <c r="AI1403" s="660"/>
      <c r="AJ1403" s="661"/>
      <c r="AK1403" s="665">
        <f ca="1">OFFSET('(6)定期点検調書'!$BC$12,AO1392-1,0)</f>
        <v>0</v>
      </c>
      <c r="AL1403" s="666"/>
      <c r="AM1403" s="666"/>
      <c r="AN1403" s="667"/>
      <c r="AO1403" s="705"/>
      <c r="AP1403" s="705"/>
      <c r="AQ1403" s="705"/>
      <c r="AR1403" s="705"/>
      <c r="AS1403" s="705"/>
      <c r="AT1403" s="705"/>
      <c r="AU1403" s="705"/>
      <c r="AV1403" s="705"/>
      <c r="AW1403" s="705"/>
      <c r="AX1403" s="705"/>
      <c r="AY1403" s="705"/>
      <c r="AZ1403" s="705"/>
      <c r="BA1403" s="705"/>
      <c r="BB1403" s="705"/>
      <c r="BC1403" s="705"/>
      <c r="BD1403" s="705"/>
      <c r="BE1403" s="705"/>
      <c r="BF1403" s="705"/>
      <c r="BG1403" s="706"/>
    </row>
    <row r="1404" spans="2:59" ht="14.55" customHeight="1" x14ac:dyDescent="0.2">
      <c r="B1404" s="712"/>
      <c r="C1404" s="713"/>
      <c r="D1404" s="662"/>
      <c r="E1404" s="663"/>
      <c r="F1404" s="663"/>
      <c r="G1404" s="664"/>
      <c r="H1404" s="668"/>
      <c r="I1404" s="669"/>
      <c r="J1404" s="669"/>
      <c r="K1404" s="670"/>
      <c r="L1404" s="705"/>
      <c r="M1404" s="705"/>
      <c r="N1404" s="705"/>
      <c r="O1404" s="705"/>
      <c r="P1404" s="705"/>
      <c r="Q1404" s="705"/>
      <c r="R1404" s="705"/>
      <c r="S1404" s="705"/>
      <c r="T1404" s="705"/>
      <c r="U1404" s="705"/>
      <c r="V1404" s="705"/>
      <c r="W1404" s="705"/>
      <c r="X1404" s="705"/>
      <c r="Y1404" s="705"/>
      <c r="Z1404" s="705"/>
      <c r="AA1404" s="705"/>
      <c r="AB1404" s="705"/>
      <c r="AC1404" s="705"/>
      <c r="AD1404" s="706"/>
      <c r="AE1404" s="712"/>
      <c r="AF1404" s="713"/>
      <c r="AG1404" s="662"/>
      <c r="AH1404" s="663"/>
      <c r="AI1404" s="663"/>
      <c r="AJ1404" s="664"/>
      <c r="AK1404" s="668"/>
      <c r="AL1404" s="669"/>
      <c r="AM1404" s="669"/>
      <c r="AN1404" s="670"/>
      <c r="AO1404" s="705"/>
      <c r="AP1404" s="705"/>
      <c r="AQ1404" s="705"/>
      <c r="AR1404" s="705"/>
      <c r="AS1404" s="705"/>
      <c r="AT1404" s="705"/>
      <c r="AU1404" s="705"/>
      <c r="AV1404" s="705"/>
      <c r="AW1404" s="705"/>
      <c r="AX1404" s="705"/>
      <c r="AY1404" s="705"/>
      <c r="AZ1404" s="705"/>
      <c r="BA1404" s="705"/>
      <c r="BB1404" s="705"/>
      <c r="BC1404" s="705"/>
      <c r="BD1404" s="705"/>
      <c r="BE1404" s="705"/>
      <c r="BF1404" s="705"/>
      <c r="BG1404" s="706"/>
    </row>
    <row r="1405" spans="2:59" ht="14.55" customHeight="1" x14ac:dyDescent="0.2">
      <c r="B1405" s="712"/>
      <c r="C1405" s="713"/>
      <c r="D1405" s="659" t="s">
        <v>1187</v>
      </c>
      <c r="E1405" s="660"/>
      <c r="F1405" s="660"/>
      <c r="G1405" s="661"/>
      <c r="H1405" s="665">
        <f ca="1">OFFSET('(6)定期点検調書'!$BF$12,L1392-1,0)</f>
        <v>0</v>
      </c>
      <c r="I1405" s="666"/>
      <c r="J1405" s="666"/>
      <c r="K1405" s="667"/>
      <c r="L1405" s="705"/>
      <c r="M1405" s="705"/>
      <c r="N1405" s="705"/>
      <c r="O1405" s="705"/>
      <c r="P1405" s="705"/>
      <c r="Q1405" s="705"/>
      <c r="R1405" s="705"/>
      <c r="S1405" s="705"/>
      <c r="T1405" s="705"/>
      <c r="U1405" s="705"/>
      <c r="V1405" s="705"/>
      <c r="W1405" s="705"/>
      <c r="X1405" s="705"/>
      <c r="Y1405" s="705"/>
      <c r="Z1405" s="705"/>
      <c r="AA1405" s="705"/>
      <c r="AB1405" s="705"/>
      <c r="AC1405" s="705"/>
      <c r="AD1405" s="706"/>
      <c r="AE1405" s="712"/>
      <c r="AF1405" s="713"/>
      <c r="AG1405" s="659" t="s">
        <v>1187</v>
      </c>
      <c r="AH1405" s="660"/>
      <c r="AI1405" s="660"/>
      <c r="AJ1405" s="661"/>
      <c r="AK1405" s="665">
        <f ca="1">OFFSET('(6)定期点検調書'!$BF$12,AO1392-1,0)</f>
        <v>0</v>
      </c>
      <c r="AL1405" s="666"/>
      <c r="AM1405" s="666"/>
      <c r="AN1405" s="667"/>
      <c r="AO1405" s="705"/>
      <c r="AP1405" s="705"/>
      <c r="AQ1405" s="705"/>
      <c r="AR1405" s="705"/>
      <c r="AS1405" s="705"/>
      <c r="AT1405" s="705"/>
      <c r="AU1405" s="705"/>
      <c r="AV1405" s="705"/>
      <c r="AW1405" s="705"/>
      <c r="AX1405" s="705"/>
      <c r="AY1405" s="705"/>
      <c r="AZ1405" s="705"/>
      <c r="BA1405" s="705"/>
      <c r="BB1405" s="705"/>
      <c r="BC1405" s="705"/>
      <c r="BD1405" s="705"/>
      <c r="BE1405" s="705"/>
      <c r="BF1405" s="705"/>
      <c r="BG1405" s="706"/>
    </row>
    <row r="1406" spans="2:59" ht="14.55" customHeight="1" x14ac:dyDescent="0.2">
      <c r="B1406" s="662"/>
      <c r="C1406" s="664"/>
      <c r="D1406" s="662"/>
      <c r="E1406" s="663"/>
      <c r="F1406" s="663"/>
      <c r="G1406" s="664"/>
      <c r="H1406" s="668"/>
      <c r="I1406" s="669"/>
      <c r="J1406" s="669"/>
      <c r="K1406" s="670"/>
      <c r="L1406" s="707"/>
      <c r="M1406" s="707"/>
      <c r="N1406" s="707"/>
      <c r="O1406" s="707"/>
      <c r="P1406" s="707"/>
      <c r="Q1406" s="707"/>
      <c r="R1406" s="707"/>
      <c r="S1406" s="707"/>
      <c r="T1406" s="707"/>
      <c r="U1406" s="707"/>
      <c r="V1406" s="707"/>
      <c r="W1406" s="707"/>
      <c r="X1406" s="707"/>
      <c r="Y1406" s="707"/>
      <c r="Z1406" s="707"/>
      <c r="AA1406" s="707"/>
      <c r="AB1406" s="707"/>
      <c r="AC1406" s="707"/>
      <c r="AD1406" s="708"/>
      <c r="AE1406" s="662"/>
      <c r="AF1406" s="664"/>
      <c r="AG1406" s="662"/>
      <c r="AH1406" s="663"/>
      <c r="AI1406" s="663"/>
      <c r="AJ1406" s="664"/>
      <c r="AK1406" s="668"/>
      <c r="AL1406" s="669"/>
      <c r="AM1406" s="669"/>
      <c r="AN1406" s="670"/>
      <c r="AO1406" s="707"/>
      <c r="AP1406" s="707"/>
      <c r="AQ1406" s="707"/>
      <c r="AR1406" s="707"/>
      <c r="AS1406" s="707"/>
      <c r="AT1406" s="707"/>
      <c r="AU1406" s="707"/>
      <c r="AV1406" s="707"/>
      <c r="AW1406" s="707"/>
      <c r="AX1406" s="707"/>
      <c r="AY1406" s="707"/>
      <c r="AZ1406" s="707"/>
      <c r="BA1406" s="707"/>
      <c r="BB1406" s="707"/>
      <c r="BC1406" s="707"/>
      <c r="BD1406" s="707"/>
      <c r="BE1406" s="707"/>
      <c r="BF1406" s="707"/>
      <c r="BG1406" s="708"/>
    </row>
    <row r="1407" spans="2:59" ht="14.55" customHeight="1" x14ac:dyDescent="0.2">
      <c r="B1407" s="683" t="s">
        <v>1241</v>
      </c>
      <c r="C1407" s="683"/>
      <c r="D1407" s="683"/>
      <c r="E1407" s="683"/>
      <c r="F1407" s="683"/>
      <c r="G1407" s="683"/>
      <c r="H1407" s="699" t="str">
        <f ca="1">IF(OFFSET('(6)定期点検調書'!$AR$12,L1392-1,0)="","",OFFSET('(6)定期点検調書'!$AQ$12,L1392-1,0)&amp;TEXT(OFFSET('(6)定期点検調書'!$AR$12,L1392-1,0),"0.0")&amp;OFFSET('(6)定期点検調書'!$AT$12,L1392-1,0))  &amp;  IF(OFFSET('(6)定期点検調書'!$AV$12,L1392-1,0)="","","／"&amp;OFFSET('(6)定期点検調書'!$AU$12,L1392-1,0)&amp;TEXT(OFFSET('(6)定期点検調書'!$AV$12,L1392-1,0),"0.0")&amp;OFFSET('(6)定期点検調書'!$AX$12,L1392-1,0))  &amp;  IF(OFFSET('(6)定期点検調書'!$AZ$12,L1392-1,0)="","","／"&amp;OFFSET('(6)定期点検調書'!$AY$12,L1392-1,0)&amp;TEXT(OFFSET('(6)定期点検調書'!$AZ$12,L1392-1,0),"0.0")&amp;OFFSET('(6)定期点検調書'!$BB$12,L1392-1,0))</f>
        <v/>
      </c>
      <c r="I1407" s="700"/>
      <c r="J1407" s="700"/>
      <c r="K1407" s="700"/>
      <c r="L1407" s="700"/>
      <c r="M1407" s="700"/>
      <c r="N1407" s="700"/>
      <c r="O1407" s="700"/>
      <c r="P1407" s="685" t="s">
        <v>1243</v>
      </c>
      <c r="Q1407" s="685"/>
      <c r="R1407" s="685"/>
      <c r="S1407" s="685"/>
      <c r="T1407" s="685"/>
      <c r="U1407" s="685"/>
      <c r="V1407" s="685"/>
      <c r="W1407" s="686" t="str">
        <f ca="1">OFFSET('(6)定期点検調書'!$F$12,L1392-1,0)</f>
        <v/>
      </c>
      <c r="X1407" s="687"/>
      <c r="Y1407" s="687"/>
      <c r="Z1407" s="687"/>
      <c r="AA1407" s="687"/>
      <c r="AB1407" s="687"/>
      <c r="AC1407" s="687"/>
      <c r="AD1407" s="688"/>
      <c r="AE1407" s="683" t="s">
        <v>1241</v>
      </c>
      <c r="AF1407" s="683"/>
      <c r="AG1407" s="683"/>
      <c r="AH1407" s="683"/>
      <c r="AI1407" s="683"/>
      <c r="AJ1407" s="683"/>
      <c r="AK1407" s="699" t="str">
        <f ca="1">IF(OFFSET('(6)定期点検調書'!$AR$12,AO1392-1,0)="","",OFFSET('(6)定期点検調書'!$AQ$12,AO1392-1,0)&amp;TEXT(OFFSET('(6)定期点検調書'!$AR$12,AO1392-1,0),"0.0")&amp;OFFSET('(6)定期点検調書'!$AT$12,AO1392-1,0))  &amp;  IF(OFFSET('(6)定期点検調書'!$AV$12,AO1392-1,0)="","","／"&amp;OFFSET('(6)定期点検調書'!$AU$12,AO1392-1,0)&amp;TEXT(OFFSET('(6)定期点検調書'!$AV$12,AO1392-1,0),"0.0")&amp;OFFSET('(6)定期点検調書'!$AX$12,AO1392-1,0))  &amp;  IF(OFFSET('(6)定期点検調書'!$AZ$12,AO1392-1,0)="","","／"&amp;OFFSET('(6)定期点検調書'!$AY$12,AO1392-1,0)&amp;TEXT(OFFSET('(6)定期点検調書'!$AZ$12,AO1392-1,0),"0.0")&amp;OFFSET('(6)定期点検調書'!$BB$12,AO1392-1,0))</f>
        <v/>
      </c>
      <c r="AL1407" s="700"/>
      <c r="AM1407" s="700"/>
      <c r="AN1407" s="700"/>
      <c r="AO1407" s="700"/>
      <c r="AP1407" s="700"/>
      <c r="AQ1407" s="700"/>
      <c r="AR1407" s="700"/>
      <c r="AS1407" s="685" t="s">
        <v>1243</v>
      </c>
      <c r="AT1407" s="685"/>
      <c r="AU1407" s="685"/>
      <c r="AV1407" s="685"/>
      <c r="AW1407" s="685"/>
      <c r="AX1407" s="685"/>
      <c r="AY1407" s="685"/>
      <c r="AZ1407" s="686" t="str">
        <f ca="1">OFFSET('(6)定期点検調書'!$F$12,AO1392-1,0)</f>
        <v/>
      </c>
      <c r="BA1407" s="687"/>
      <c r="BB1407" s="687"/>
      <c r="BC1407" s="687"/>
      <c r="BD1407" s="687"/>
      <c r="BE1407" s="687"/>
      <c r="BF1407" s="687"/>
      <c r="BG1407" s="688"/>
    </row>
    <row r="1408" spans="2:59" ht="14.55" customHeight="1" x14ac:dyDescent="0.2">
      <c r="B1408" s="683"/>
      <c r="C1408" s="683"/>
      <c r="D1408" s="683"/>
      <c r="E1408" s="683"/>
      <c r="F1408" s="683"/>
      <c r="G1408" s="683"/>
      <c r="H1408" s="701"/>
      <c r="I1408" s="702"/>
      <c r="J1408" s="702"/>
      <c r="K1408" s="702"/>
      <c r="L1408" s="702"/>
      <c r="M1408" s="702"/>
      <c r="N1408" s="702"/>
      <c r="O1408" s="702"/>
      <c r="P1408" s="685"/>
      <c r="Q1408" s="685"/>
      <c r="R1408" s="685"/>
      <c r="S1408" s="685"/>
      <c r="T1408" s="685"/>
      <c r="U1408" s="685"/>
      <c r="V1408" s="685"/>
      <c r="W1408" s="689"/>
      <c r="X1408" s="690"/>
      <c r="Y1408" s="690"/>
      <c r="Z1408" s="690"/>
      <c r="AA1408" s="690"/>
      <c r="AB1408" s="690"/>
      <c r="AC1408" s="690"/>
      <c r="AD1408" s="691"/>
      <c r="AE1408" s="683"/>
      <c r="AF1408" s="683"/>
      <c r="AG1408" s="683"/>
      <c r="AH1408" s="683"/>
      <c r="AI1408" s="683"/>
      <c r="AJ1408" s="683"/>
      <c r="AK1408" s="701"/>
      <c r="AL1408" s="702"/>
      <c r="AM1408" s="702"/>
      <c r="AN1408" s="702"/>
      <c r="AO1408" s="702"/>
      <c r="AP1408" s="702"/>
      <c r="AQ1408" s="702"/>
      <c r="AR1408" s="702"/>
      <c r="AS1408" s="685"/>
      <c r="AT1408" s="685"/>
      <c r="AU1408" s="685"/>
      <c r="AV1408" s="685"/>
      <c r="AW1408" s="685"/>
      <c r="AX1408" s="685"/>
      <c r="AY1408" s="685"/>
      <c r="AZ1408" s="689"/>
      <c r="BA1408" s="690"/>
      <c r="BB1408" s="690"/>
      <c r="BC1408" s="690"/>
      <c r="BD1408" s="690"/>
      <c r="BE1408" s="690"/>
      <c r="BF1408" s="690"/>
      <c r="BG1408" s="691"/>
    </row>
    <row r="1409" spans="2:86" ht="14.55" customHeight="1" x14ac:dyDescent="0.2">
      <c r="B1409" s="659" t="s">
        <v>1242</v>
      </c>
      <c r="C1409" s="660"/>
      <c r="D1409" s="660"/>
      <c r="E1409" s="660"/>
      <c r="F1409" s="660"/>
      <c r="G1409" s="661"/>
      <c r="H1409" s="671"/>
      <c r="I1409" s="672"/>
      <c r="J1409" s="672"/>
      <c r="K1409" s="672"/>
      <c r="L1409" s="672"/>
      <c r="M1409" s="672"/>
      <c r="N1409" s="672"/>
      <c r="O1409" s="672"/>
      <c r="P1409" s="692" t="s">
        <v>996</v>
      </c>
      <c r="Q1409" s="692"/>
      <c r="R1409" s="692"/>
      <c r="S1409" s="692"/>
      <c r="T1409" s="692"/>
      <c r="U1409" s="692"/>
      <c r="V1409" s="692"/>
      <c r="W1409" s="693"/>
      <c r="X1409" s="694"/>
      <c r="Y1409" s="694"/>
      <c r="Z1409" s="694"/>
      <c r="AA1409" s="694"/>
      <c r="AB1409" s="694"/>
      <c r="AC1409" s="694"/>
      <c r="AD1409" s="695"/>
      <c r="AE1409" s="659" t="s">
        <v>1242</v>
      </c>
      <c r="AF1409" s="660"/>
      <c r="AG1409" s="660"/>
      <c r="AH1409" s="660"/>
      <c r="AI1409" s="660"/>
      <c r="AJ1409" s="661"/>
      <c r="AK1409" s="671"/>
      <c r="AL1409" s="672"/>
      <c r="AM1409" s="672"/>
      <c r="AN1409" s="672"/>
      <c r="AO1409" s="672"/>
      <c r="AP1409" s="672"/>
      <c r="AQ1409" s="672"/>
      <c r="AR1409" s="672"/>
      <c r="AS1409" s="692" t="s">
        <v>996</v>
      </c>
      <c r="AT1409" s="692"/>
      <c r="AU1409" s="692"/>
      <c r="AV1409" s="692"/>
      <c r="AW1409" s="692"/>
      <c r="AX1409" s="692"/>
      <c r="AY1409" s="692"/>
      <c r="AZ1409" s="693"/>
      <c r="BA1409" s="694"/>
      <c r="BB1409" s="694"/>
      <c r="BC1409" s="694"/>
      <c r="BD1409" s="694"/>
      <c r="BE1409" s="694"/>
      <c r="BF1409" s="694"/>
      <c r="BG1409" s="695"/>
    </row>
    <row r="1410" spans="2:86" ht="14.55" customHeight="1" x14ac:dyDescent="0.2">
      <c r="B1410" s="662"/>
      <c r="C1410" s="663"/>
      <c r="D1410" s="663"/>
      <c r="E1410" s="663"/>
      <c r="F1410" s="663"/>
      <c r="G1410" s="664"/>
      <c r="H1410" s="674"/>
      <c r="I1410" s="675"/>
      <c r="J1410" s="675"/>
      <c r="K1410" s="675"/>
      <c r="L1410" s="675"/>
      <c r="M1410" s="675"/>
      <c r="N1410" s="675"/>
      <c r="O1410" s="675"/>
      <c r="P1410" s="692"/>
      <c r="Q1410" s="692"/>
      <c r="R1410" s="692"/>
      <c r="S1410" s="692"/>
      <c r="T1410" s="692"/>
      <c r="U1410" s="692"/>
      <c r="V1410" s="692"/>
      <c r="W1410" s="696"/>
      <c r="X1410" s="697"/>
      <c r="Y1410" s="697"/>
      <c r="Z1410" s="697"/>
      <c r="AA1410" s="697"/>
      <c r="AB1410" s="697"/>
      <c r="AC1410" s="697"/>
      <c r="AD1410" s="698"/>
      <c r="AE1410" s="662"/>
      <c r="AF1410" s="663"/>
      <c r="AG1410" s="663"/>
      <c r="AH1410" s="663"/>
      <c r="AI1410" s="663"/>
      <c r="AJ1410" s="664"/>
      <c r="AK1410" s="674"/>
      <c r="AL1410" s="675"/>
      <c r="AM1410" s="675"/>
      <c r="AN1410" s="675"/>
      <c r="AO1410" s="675"/>
      <c r="AP1410" s="675"/>
      <c r="AQ1410" s="675"/>
      <c r="AR1410" s="675"/>
      <c r="AS1410" s="692"/>
      <c r="AT1410" s="692"/>
      <c r="AU1410" s="692"/>
      <c r="AV1410" s="692"/>
      <c r="AW1410" s="692"/>
      <c r="AX1410" s="692"/>
      <c r="AY1410" s="692"/>
      <c r="AZ1410" s="696"/>
      <c r="BA1410" s="697"/>
      <c r="BB1410" s="697"/>
      <c r="BC1410" s="697"/>
      <c r="BD1410" s="697"/>
      <c r="BE1410" s="697"/>
      <c r="BF1410" s="697"/>
      <c r="BG1410" s="698"/>
    </row>
    <row r="1411" spans="2:86" ht="19.5" customHeight="1" x14ac:dyDescent="0.2">
      <c r="B1411" s="683" t="s">
        <v>79</v>
      </c>
      <c r="C1411" s="683"/>
      <c r="D1411" s="683"/>
      <c r="E1411" s="683"/>
      <c r="F1411" s="683"/>
      <c r="G1411" s="683"/>
      <c r="H1411" s="684">
        <f ca="1">OFFSET('(6)定期点検調書'!$CA$12,L1392-1,0)</f>
        <v>0</v>
      </c>
      <c r="I1411" s="684"/>
      <c r="J1411" s="684"/>
      <c r="K1411" s="684"/>
      <c r="L1411" s="684"/>
      <c r="M1411" s="684"/>
      <c r="N1411" s="684"/>
      <c r="O1411" s="684"/>
      <c r="P1411" s="684"/>
      <c r="Q1411" s="684"/>
      <c r="R1411" s="684"/>
      <c r="S1411" s="684"/>
      <c r="T1411" s="684"/>
      <c r="U1411" s="684"/>
      <c r="V1411" s="684"/>
      <c r="W1411" s="684"/>
      <c r="X1411" s="684"/>
      <c r="Y1411" s="684"/>
      <c r="Z1411" s="684"/>
      <c r="AA1411" s="684"/>
      <c r="AB1411" s="684"/>
      <c r="AC1411" s="684"/>
      <c r="AD1411" s="684"/>
      <c r="AE1411" s="683" t="s">
        <v>79</v>
      </c>
      <c r="AF1411" s="683"/>
      <c r="AG1411" s="683"/>
      <c r="AH1411" s="683"/>
      <c r="AI1411" s="683"/>
      <c r="AJ1411" s="683"/>
      <c r="AK1411" s="684">
        <f ca="1">OFFSET('(6)定期点検調書'!$CA$12,AO1392-1,0)</f>
        <v>0</v>
      </c>
      <c r="AL1411" s="684"/>
      <c r="AM1411" s="684"/>
      <c r="AN1411" s="684"/>
      <c r="AO1411" s="684"/>
      <c r="AP1411" s="684"/>
      <c r="AQ1411" s="684"/>
      <c r="AR1411" s="684"/>
      <c r="AS1411" s="684"/>
      <c r="AT1411" s="684"/>
      <c r="AU1411" s="684"/>
      <c r="AV1411" s="684"/>
      <c r="AW1411" s="684"/>
      <c r="AX1411" s="684"/>
      <c r="AY1411" s="684"/>
      <c r="AZ1411" s="684"/>
      <c r="BA1411" s="684"/>
      <c r="BB1411" s="684"/>
      <c r="BC1411" s="684"/>
      <c r="BD1411" s="684"/>
      <c r="BE1411" s="684"/>
      <c r="BF1411" s="684"/>
      <c r="BG1411" s="684"/>
      <c r="CH1411" s="473"/>
    </row>
    <row r="1412" spans="2:86" ht="19.5" customHeight="1" x14ac:dyDescent="0.2">
      <c r="B1412" s="683"/>
      <c r="C1412" s="683"/>
      <c r="D1412" s="683"/>
      <c r="E1412" s="683"/>
      <c r="F1412" s="683"/>
      <c r="G1412" s="683"/>
      <c r="H1412" s="684"/>
      <c r="I1412" s="684"/>
      <c r="J1412" s="684"/>
      <c r="K1412" s="684"/>
      <c r="L1412" s="684"/>
      <c r="M1412" s="684"/>
      <c r="N1412" s="684"/>
      <c r="O1412" s="684"/>
      <c r="P1412" s="684"/>
      <c r="Q1412" s="684"/>
      <c r="R1412" s="684"/>
      <c r="S1412" s="684"/>
      <c r="T1412" s="684"/>
      <c r="U1412" s="684"/>
      <c r="V1412" s="684"/>
      <c r="W1412" s="684"/>
      <c r="X1412" s="684"/>
      <c r="Y1412" s="684"/>
      <c r="Z1412" s="684"/>
      <c r="AA1412" s="684"/>
      <c r="AB1412" s="684"/>
      <c r="AC1412" s="684"/>
      <c r="AD1412" s="684"/>
      <c r="AE1412" s="683"/>
      <c r="AF1412" s="683"/>
      <c r="AG1412" s="683"/>
      <c r="AH1412" s="683"/>
      <c r="AI1412" s="683"/>
      <c r="AJ1412" s="683"/>
      <c r="AK1412" s="684"/>
      <c r="AL1412" s="684"/>
      <c r="AM1412" s="684"/>
      <c r="AN1412" s="684"/>
      <c r="AO1412" s="684"/>
      <c r="AP1412" s="684"/>
      <c r="AQ1412" s="684"/>
      <c r="AR1412" s="684"/>
      <c r="AS1412" s="684"/>
      <c r="AT1412" s="684"/>
      <c r="AU1412" s="684"/>
      <c r="AV1412" s="684"/>
      <c r="AW1412" s="684"/>
      <c r="AX1412" s="684"/>
      <c r="AY1412" s="684"/>
      <c r="AZ1412" s="684"/>
      <c r="BA1412" s="684"/>
      <c r="BB1412" s="684"/>
      <c r="BC1412" s="684"/>
      <c r="BD1412" s="684"/>
      <c r="BE1412" s="684"/>
      <c r="BF1412" s="684"/>
      <c r="BG1412" s="684"/>
    </row>
    <row r="1413" spans="2:86" ht="14.55" customHeight="1" x14ac:dyDescent="0.2">
      <c r="B1413" s="677" t="s">
        <v>1038</v>
      </c>
      <c r="C1413" s="678"/>
      <c r="D1413" s="677" t="s">
        <v>1237</v>
      </c>
      <c r="E1413" s="719"/>
      <c r="F1413" s="719"/>
      <c r="G1413" s="719"/>
      <c r="H1413" s="665">
        <f ca="1">OFFSET('(6)定期点検調書'!$B$12,L1413-1,0)</f>
        <v>0</v>
      </c>
      <c r="I1413" s="666"/>
      <c r="J1413" s="666"/>
      <c r="K1413" s="667"/>
      <c r="L1413" s="703">
        <f>AO1392+1</f>
        <v>135</v>
      </c>
      <c r="M1413" s="703"/>
      <c r="N1413" s="703"/>
      <c r="O1413" s="703"/>
      <c r="P1413" s="703"/>
      <c r="Q1413" s="703"/>
      <c r="R1413" s="703"/>
      <c r="S1413" s="703"/>
      <c r="T1413" s="703"/>
      <c r="U1413" s="703"/>
      <c r="V1413" s="703"/>
      <c r="W1413" s="703"/>
      <c r="X1413" s="703"/>
      <c r="Y1413" s="703"/>
      <c r="Z1413" s="703"/>
      <c r="AA1413" s="703"/>
      <c r="AB1413" s="703"/>
      <c r="AC1413" s="703"/>
      <c r="AD1413" s="704"/>
      <c r="AE1413" s="677" t="s">
        <v>1038</v>
      </c>
      <c r="AF1413" s="678"/>
      <c r="AG1413" s="677" t="s">
        <v>1237</v>
      </c>
      <c r="AH1413" s="719"/>
      <c r="AI1413" s="719"/>
      <c r="AJ1413" s="719"/>
      <c r="AK1413" s="665">
        <f ca="1">OFFSET('(6)定期点検調書'!$B$12,AO1413-1,0)</f>
        <v>0</v>
      </c>
      <c r="AL1413" s="666"/>
      <c r="AM1413" s="666"/>
      <c r="AN1413" s="667"/>
      <c r="AO1413" s="703">
        <f>L1413+1</f>
        <v>136</v>
      </c>
      <c r="AP1413" s="703"/>
      <c r="AQ1413" s="703"/>
      <c r="AR1413" s="703"/>
      <c r="AS1413" s="703"/>
      <c r="AT1413" s="703"/>
      <c r="AU1413" s="703"/>
      <c r="AV1413" s="703"/>
      <c r="AW1413" s="703"/>
      <c r="AX1413" s="703"/>
      <c r="AY1413" s="703"/>
      <c r="AZ1413" s="703"/>
      <c r="BA1413" s="703"/>
      <c r="BB1413" s="703"/>
      <c r="BC1413" s="703"/>
      <c r="BD1413" s="703"/>
      <c r="BE1413" s="703"/>
      <c r="BF1413" s="703"/>
      <c r="BG1413" s="704"/>
    </row>
    <row r="1414" spans="2:86" ht="14.55" customHeight="1" x14ac:dyDescent="0.2">
      <c r="B1414" s="679"/>
      <c r="C1414" s="680"/>
      <c r="D1414" s="681"/>
      <c r="E1414" s="720"/>
      <c r="F1414" s="720"/>
      <c r="G1414" s="720"/>
      <c r="H1414" s="668"/>
      <c r="I1414" s="669"/>
      <c r="J1414" s="669"/>
      <c r="K1414" s="670"/>
      <c r="L1414" s="705"/>
      <c r="M1414" s="705"/>
      <c r="N1414" s="705"/>
      <c r="O1414" s="705"/>
      <c r="P1414" s="705"/>
      <c r="Q1414" s="705"/>
      <c r="R1414" s="705"/>
      <c r="S1414" s="705"/>
      <c r="T1414" s="705"/>
      <c r="U1414" s="705"/>
      <c r="V1414" s="705"/>
      <c r="W1414" s="705"/>
      <c r="X1414" s="705"/>
      <c r="Y1414" s="705"/>
      <c r="Z1414" s="705"/>
      <c r="AA1414" s="705"/>
      <c r="AB1414" s="705"/>
      <c r="AC1414" s="705"/>
      <c r="AD1414" s="706"/>
      <c r="AE1414" s="679"/>
      <c r="AF1414" s="680"/>
      <c r="AG1414" s="681"/>
      <c r="AH1414" s="720"/>
      <c r="AI1414" s="720"/>
      <c r="AJ1414" s="720"/>
      <c r="AK1414" s="668"/>
      <c r="AL1414" s="669"/>
      <c r="AM1414" s="669"/>
      <c r="AN1414" s="670"/>
      <c r="AO1414" s="705"/>
      <c r="AP1414" s="705"/>
      <c r="AQ1414" s="705"/>
      <c r="AR1414" s="705"/>
      <c r="AS1414" s="705"/>
      <c r="AT1414" s="705"/>
      <c r="AU1414" s="705"/>
      <c r="AV1414" s="705"/>
      <c r="AW1414" s="705"/>
      <c r="AX1414" s="705"/>
      <c r="AY1414" s="705"/>
      <c r="AZ1414" s="705"/>
      <c r="BA1414" s="705"/>
      <c r="BB1414" s="705"/>
      <c r="BC1414" s="705"/>
      <c r="BD1414" s="705"/>
      <c r="BE1414" s="705"/>
      <c r="BF1414" s="705"/>
      <c r="BG1414" s="706"/>
    </row>
    <row r="1415" spans="2:86" ht="14.55" customHeight="1" x14ac:dyDescent="0.2">
      <c r="B1415" s="679"/>
      <c r="C1415" s="680"/>
      <c r="D1415" s="677" t="s">
        <v>992</v>
      </c>
      <c r="E1415" s="719"/>
      <c r="F1415" s="719"/>
      <c r="G1415" s="719"/>
      <c r="H1415" s="665">
        <f ca="1">OFFSET('(6)定期点検調書'!$D$12,L1413-1,0)</f>
        <v>0</v>
      </c>
      <c r="I1415" s="666"/>
      <c r="J1415" s="666"/>
      <c r="K1415" s="667"/>
      <c r="L1415" s="705"/>
      <c r="M1415" s="705"/>
      <c r="N1415" s="705"/>
      <c r="O1415" s="705"/>
      <c r="P1415" s="705"/>
      <c r="Q1415" s="705"/>
      <c r="R1415" s="705"/>
      <c r="S1415" s="705"/>
      <c r="T1415" s="705"/>
      <c r="U1415" s="705"/>
      <c r="V1415" s="705"/>
      <c r="W1415" s="705"/>
      <c r="X1415" s="705"/>
      <c r="Y1415" s="705"/>
      <c r="Z1415" s="705"/>
      <c r="AA1415" s="705"/>
      <c r="AB1415" s="705"/>
      <c r="AC1415" s="705"/>
      <c r="AD1415" s="706"/>
      <c r="AE1415" s="679"/>
      <c r="AF1415" s="680"/>
      <c r="AG1415" s="677" t="s">
        <v>992</v>
      </c>
      <c r="AH1415" s="719"/>
      <c r="AI1415" s="719"/>
      <c r="AJ1415" s="719"/>
      <c r="AK1415" s="665">
        <f ca="1">OFFSET('(6)定期点検調書'!$D$12,AO1413-1,0)</f>
        <v>0</v>
      </c>
      <c r="AL1415" s="666"/>
      <c r="AM1415" s="666"/>
      <c r="AN1415" s="667"/>
      <c r="AO1415" s="705"/>
      <c r="AP1415" s="705"/>
      <c r="AQ1415" s="705"/>
      <c r="AR1415" s="705"/>
      <c r="AS1415" s="705"/>
      <c r="AT1415" s="705"/>
      <c r="AU1415" s="705"/>
      <c r="AV1415" s="705"/>
      <c r="AW1415" s="705"/>
      <c r="AX1415" s="705"/>
      <c r="AY1415" s="705"/>
      <c r="AZ1415" s="705"/>
      <c r="BA1415" s="705"/>
      <c r="BB1415" s="705"/>
      <c r="BC1415" s="705"/>
      <c r="BD1415" s="705"/>
      <c r="BE1415" s="705"/>
      <c r="BF1415" s="705"/>
      <c r="BG1415" s="706"/>
    </row>
    <row r="1416" spans="2:86" ht="14.55" customHeight="1" x14ac:dyDescent="0.2">
      <c r="B1416" s="681"/>
      <c r="C1416" s="682"/>
      <c r="D1416" s="681"/>
      <c r="E1416" s="720"/>
      <c r="F1416" s="720"/>
      <c r="G1416" s="720"/>
      <c r="H1416" s="668"/>
      <c r="I1416" s="669"/>
      <c r="J1416" s="669"/>
      <c r="K1416" s="670"/>
      <c r="L1416" s="705"/>
      <c r="M1416" s="705"/>
      <c r="N1416" s="705"/>
      <c r="O1416" s="705"/>
      <c r="P1416" s="705"/>
      <c r="Q1416" s="705"/>
      <c r="R1416" s="705"/>
      <c r="S1416" s="705"/>
      <c r="T1416" s="705"/>
      <c r="U1416" s="705"/>
      <c r="V1416" s="705"/>
      <c r="W1416" s="705"/>
      <c r="X1416" s="705"/>
      <c r="Y1416" s="705"/>
      <c r="Z1416" s="705"/>
      <c r="AA1416" s="705"/>
      <c r="AB1416" s="705"/>
      <c r="AC1416" s="705"/>
      <c r="AD1416" s="706"/>
      <c r="AE1416" s="681"/>
      <c r="AF1416" s="682"/>
      <c r="AG1416" s="681"/>
      <c r="AH1416" s="720"/>
      <c r="AI1416" s="720"/>
      <c r="AJ1416" s="720"/>
      <c r="AK1416" s="668"/>
      <c r="AL1416" s="669"/>
      <c r="AM1416" s="669"/>
      <c r="AN1416" s="670"/>
      <c r="AO1416" s="705"/>
      <c r="AP1416" s="705"/>
      <c r="AQ1416" s="705"/>
      <c r="AR1416" s="705"/>
      <c r="AS1416" s="705"/>
      <c r="AT1416" s="705"/>
      <c r="AU1416" s="705"/>
      <c r="AV1416" s="705"/>
      <c r="AW1416" s="705"/>
      <c r="AX1416" s="705"/>
      <c r="AY1416" s="705"/>
      <c r="AZ1416" s="705"/>
      <c r="BA1416" s="705"/>
      <c r="BB1416" s="705"/>
      <c r="BC1416" s="705"/>
      <c r="BD1416" s="705"/>
      <c r="BE1416" s="705"/>
      <c r="BF1416" s="705"/>
      <c r="BG1416" s="706"/>
    </row>
    <row r="1417" spans="2:86" ht="14.55" customHeight="1" x14ac:dyDescent="0.2">
      <c r="B1417" s="677" t="s">
        <v>1238</v>
      </c>
      <c r="C1417" s="678"/>
      <c r="D1417" s="659" t="s">
        <v>993</v>
      </c>
      <c r="E1417" s="660"/>
      <c r="F1417" s="660"/>
      <c r="G1417" s="660"/>
      <c r="H1417" s="671">
        <f ca="1">OFFSET('(6)定期点検調書'!$AA$13,L1413-1,0)</f>
        <v>0</v>
      </c>
      <c r="I1417" s="672"/>
      <c r="J1417" s="672"/>
      <c r="K1417" s="673"/>
      <c r="L1417" s="705"/>
      <c r="M1417" s="705"/>
      <c r="N1417" s="705"/>
      <c r="O1417" s="705"/>
      <c r="P1417" s="705"/>
      <c r="Q1417" s="705"/>
      <c r="R1417" s="705"/>
      <c r="S1417" s="705"/>
      <c r="T1417" s="705"/>
      <c r="U1417" s="705"/>
      <c r="V1417" s="705"/>
      <c r="W1417" s="705"/>
      <c r="X1417" s="705"/>
      <c r="Y1417" s="705"/>
      <c r="Z1417" s="705"/>
      <c r="AA1417" s="705"/>
      <c r="AB1417" s="705"/>
      <c r="AC1417" s="705"/>
      <c r="AD1417" s="706"/>
      <c r="AE1417" s="677" t="s">
        <v>1238</v>
      </c>
      <c r="AF1417" s="678"/>
      <c r="AG1417" s="659" t="s">
        <v>993</v>
      </c>
      <c r="AH1417" s="660"/>
      <c r="AI1417" s="660"/>
      <c r="AJ1417" s="660"/>
      <c r="AK1417" s="671">
        <f ca="1">OFFSET('(6)定期点検調書'!$AA$13,AO1413-1,0)</f>
        <v>0</v>
      </c>
      <c r="AL1417" s="672"/>
      <c r="AM1417" s="672"/>
      <c r="AN1417" s="673"/>
      <c r="AO1417" s="705"/>
      <c r="AP1417" s="705"/>
      <c r="AQ1417" s="705"/>
      <c r="AR1417" s="705"/>
      <c r="AS1417" s="705"/>
      <c r="AT1417" s="705"/>
      <c r="AU1417" s="705"/>
      <c r="AV1417" s="705"/>
      <c r="AW1417" s="705"/>
      <c r="AX1417" s="705"/>
      <c r="AY1417" s="705"/>
      <c r="AZ1417" s="705"/>
      <c r="BA1417" s="705"/>
      <c r="BB1417" s="705"/>
      <c r="BC1417" s="705"/>
      <c r="BD1417" s="705"/>
      <c r="BE1417" s="705"/>
      <c r="BF1417" s="705"/>
      <c r="BG1417" s="706"/>
    </row>
    <row r="1418" spans="2:86" ht="14.55" customHeight="1" x14ac:dyDescent="0.2">
      <c r="B1418" s="679"/>
      <c r="C1418" s="680"/>
      <c r="D1418" s="662"/>
      <c r="E1418" s="663"/>
      <c r="F1418" s="663"/>
      <c r="G1418" s="663"/>
      <c r="H1418" s="674"/>
      <c r="I1418" s="675"/>
      <c r="J1418" s="675"/>
      <c r="K1418" s="676"/>
      <c r="L1418" s="705"/>
      <c r="M1418" s="705"/>
      <c r="N1418" s="705"/>
      <c r="O1418" s="705"/>
      <c r="P1418" s="705"/>
      <c r="Q1418" s="705"/>
      <c r="R1418" s="705"/>
      <c r="S1418" s="705"/>
      <c r="T1418" s="705"/>
      <c r="U1418" s="705"/>
      <c r="V1418" s="705"/>
      <c r="W1418" s="705"/>
      <c r="X1418" s="705"/>
      <c r="Y1418" s="705"/>
      <c r="Z1418" s="705"/>
      <c r="AA1418" s="705"/>
      <c r="AB1418" s="705"/>
      <c r="AC1418" s="705"/>
      <c r="AD1418" s="706"/>
      <c r="AE1418" s="679"/>
      <c r="AF1418" s="680"/>
      <c r="AG1418" s="662"/>
      <c r="AH1418" s="663"/>
      <c r="AI1418" s="663"/>
      <c r="AJ1418" s="663"/>
      <c r="AK1418" s="674"/>
      <c r="AL1418" s="675"/>
      <c r="AM1418" s="675"/>
      <c r="AN1418" s="676"/>
      <c r="AO1418" s="705"/>
      <c r="AP1418" s="705"/>
      <c r="AQ1418" s="705"/>
      <c r="AR1418" s="705"/>
      <c r="AS1418" s="705"/>
      <c r="AT1418" s="705"/>
      <c r="AU1418" s="705"/>
      <c r="AV1418" s="705"/>
      <c r="AW1418" s="705"/>
      <c r="AX1418" s="705"/>
      <c r="AY1418" s="705"/>
      <c r="AZ1418" s="705"/>
      <c r="BA1418" s="705"/>
      <c r="BB1418" s="705"/>
      <c r="BC1418" s="705"/>
      <c r="BD1418" s="705"/>
      <c r="BE1418" s="705"/>
      <c r="BF1418" s="705"/>
      <c r="BG1418" s="706"/>
    </row>
    <row r="1419" spans="2:86" ht="14.55" customHeight="1" x14ac:dyDescent="0.2">
      <c r="B1419" s="679"/>
      <c r="C1419" s="680"/>
      <c r="D1419" s="659" t="s">
        <v>1239</v>
      </c>
      <c r="E1419" s="660"/>
      <c r="F1419" s="660"/>
      <c r="G1419" s="660"/>
      <c r="H1419" s="665">
        <f ca="1">OFFSET('(6)定期点検調書'!$AD$12,L1413-1,0)</f>
        <v>0</v>
      </c>
      <c r="I1419" s="666"/>
      <c r="J1419" s="666"/>
      <c r="K1419" s="667"/>
      <c r="L1419" s="705"/>
      <c r="M1419" s="705"/>
      <c r="N1419" s="705"/>
      <c r="O1419" s="705"/>
      <c r="P1419" s="705"/>
      <c r="Q1419" s="705"/>
      <c r="R1419" s="705"/>
      <c r="S1419" s="705"/>
      <c r="T1419" s="705"/>
      <c r="U1419" s="705"/>
      <c r="V1419" s="705"/>
      <c r="W1419" s="705"/>
      <c r="X1419" s="705"/>
      <c r="Y1419" s="705"/>
      <c r="Z1419" s="705"/>
      <c r="AA1419" s="705"/>
      <c r="AB1419" s="705"/>
      <c r="AC1419" s="705"/>
      <c r="AD1419" s="706"/>
      <c r="AE1419" s="679"/>
      <c r="AF1419" s="680"/>
      <c r="AG1419" s="659" t="s">
        <v>1239</v>
      </c>
      <c r="AH1419" s="660"/>
      <c r="AI1419" s="660"/>
      <c r="AJ1419" s="660"/>
      <c r="AK1419" s="665">
        <f ca="1">OFFSET('(6)定期点検調書'!$AD$12,AO1413-1,0)</f>
        <v>0</v>
      </c>
      <c r="AL1419" s="666"/>
      <c r="AM1419" s="666"/>
      <c r="AN1419" s="667"/>
      <c r="AO1419" s="705"/>
      <c r="AP1419" s="705"/>
      <c r="AQ1419" s="705"/>
      <c r="AR1419" s="705"/>
      <c r="AS1419" s="705"/>
      <c r="AT1419" s="705"/>
      <c r="AU1419" s="705"/>
      <c r="AV1419" s="705"/>
      <c r="AW1419" s="705"/>
      <c r="AX1419" s="705"/>
      <c r="AY1419" s="705"/>
      <c r="AZ1419" s="705"/>
      <c r="BA1419" s="705"/>
      <c r="BB1419" s="705"/>
      <c r="BC1419" s="705"/>
      <c r="BD1419" s="705"/>
      <c r="BE1419" s="705"/>
      <c r="BF1419" s="705"/>
      <c r="BG1419" s="706"/>
    </row>
    <row r="1420" spans="2:86" ht="14.55" customHeight="1" x14ac:dyDescent="0.2">
      <c r="B1420" s="681"/>
      <c r="C1420" s="682"/>
      <c r="D1420" s="662"/>
      <c r="E1420" s="663"/>
      <c r="F1420" s="663"/>
      <c r="G1420" s="663"/>
      <c r="H1420" s="668"/>
      <c r="I1420" s="669"/>
      <c r="J1420" s="669"/>
      <c r="K1420" s="670"/>
      <c r="L1420" s="705"/>
      <c r="M1420" s="705"/>
      <c r="N1420" s="705"/>
      <c r="O1420" s="705"/>
      <c r="P1420" s="705"/>
      <c r="Q1420" s="705"/>
      <c r="R1420" s="705"/>
      <c r="S1420" s="705"/>
      <c r="T1420" s="705"/>
      <c r="U1420" s="705"/>
      <c r="V1420" s="705"/>
      <c r="W1420" s="705"/>
      <c r="X1420" s="705"/>
      <c r="Y1420" s="705"/>
      <c r="Z1420" s="705"/>
      <c r="AA1420" s="705"/>
      <c r="AB1420" s="705"/>
      <c r="AC1420" s="705"/>
      <c r="AD1420" s="706"/>
      <c r="AE1420" s="681"/>
      <c r="AF1420" s="682"/>
      <c r="AG1420" s="662"/>
      <c r="AH1420" s="663"/>
      <c r="AI1420" s="663"/>
      <c r="AJ1420" s="663"/>
      <c r="AK1420" s="668"/>
      <c r="AL1420" s="669"/>
      <c r="AM1420" s="669"/>
      <c r="AN1420" s="670"/>
      <c r="AO1420" s="705"/>
      <c r="AP1420" s="705"/>
      <c r="AQ1420" s="705"/>
      <c r="AR1420" s="705"/>
      <c r="AS1420" s="705"/>
      <c r="AT1420" s="705"/>
      <c r="AU1420" s="705"/>
      <c r="AV1420" s="705"/>
      <c r="AW1420" s="705"/>
      <c r="AX1420" s="705"/>
      <c r="AY1420" s="705"/>
      <c r="AZ1420" s="705"/>
      <c r="BA1420" s="705"/>
      <c r="BB1420" s="705"/>
      <c r="BC1420" s="705"/>
      <c r="BD1420" s="705"/>
      <c r="BE1420" s="705"/>
      <c r="BF1420" s="705"/>
      <c r="BG1420" s="706"/>
    </row>
    <row r="1421" spans="2:86" ht="28.95" customHeight="1" x14ac:dyDescent="0.2">
      <c r="B1421" s="716" t="s">
        <v>995</v>
      </c>
      <c r="C1421" s="717"/>
      <c r="D1421" s="717"/>
      <c r="E1421" s="717"/>
      <c r="F1421" s="717"/>
      <c r="G1421" s="718"/>
      <c r="H1421" s="709">
        <f ca="1">OFFSET('(6)定期点検調書'!$AK$12,L1413-1,0)</f>
        <v>0</v>
      </c>
      <c r="I1421" s="710"/>
      <c r="J1421" s="710"/>
      <c r="K1421" s="711"/>
      <c r="L1421" s="705"/>
      <c r="M1421" s="705"/>
      <c r="N1421" s="705"/>
      <c r="O1421" s="705"/>
      <c r="P1421" s="705"/>
      <c r="Q1421" s="705"/>
      <c r="R1421" s="705"/>
      <c r="S1421" s="705"/>
      <c r="T1421" s="705"/>
      <c r="U1421" s="705"/>
      <c r="V1421" s="705"/>
      <c r="W1421" s="705"/>
      <c r="X1421" s="705"/>
      <c r="Y1421" s="705"/>
      <c r="Z1421" s="705"/>
      <c r="AA1421" s="705"/>
      <c r="AB1421" s="705"/>
      <c r="AC1421" s="705"/>
      <c r="AD1421" s="706"/>
      <c r="AE1421" s="716" t="s">
        <v>995</v>
      </c>
      <c r="AF1421" s="717"/>
      <c r="AG1421" s="717"/>
      <c r="AH1421" s="717"/>
      <c r="AI1421" s="717"/>
      <c r="AJ1421" s="718"/>
      <c r="AK1421" s="709">
        <f ca="1">OFFSET('(6)定期点検調書'!$AK$12,AO1413-1,0)</f>
        <v>0</v>
      </c>
      <c r="AL1421" s="710"/>
      <c r="AM1421" s="710"/>
      <c r="AN1421" s="711"/>
      <c r="AO1421" s="705"/>
      <c r="AP1421" s="705"/>
      <c r="AQ1421" s="705"/>
      <c r="AR1421" s="705"/>
      <c r="AS1421" s="705"/>
      <c r="AT1421" s="705"/>
      <c r="AU1421" s="705"/>
      <c r="AV1421" s="705"/>
      <c r="AW1421" s="705"/>
      <c r="AX1421" s="705"/>
      <c r="AY1421" s="705"/>
      <c r="AZ1421" s="705"/>
      <c r="BA1421" s="705"/>
      <c r="BB1421" s="705"/>
      <c r="BC1421" s="705"/>
      <c r="BD1421" s="705"/>
      <c r="BE1421" s="705"/>
      <c r="BF1421" s="705"/>
      <c r="BG1421" s="706"/>
    </row>
    <row r="1422" spans="2:86" ht="14.55" customHeight="1" x14ac:dyDescent="0.2">
      <c r="B1422" s="677" t="s">
        <v>1240</v>
      </c>
      <c r="C1422" s="661"/>
      <c r="D1422" s="659" t="s">
        <v>994</v>
      </c>
      <c r="E1422" s="660"/>
      <c r="F1422" s="660"/>
      <c r="G1422" s="661"/>
      <c r="H1422" s="699" t="str">
        <f ca="1">OFFSET('(6)定期点検調書'!$BY$12,L1413-1,0)</f>
        <v/>
      </c>
      <c r="I1422" s="700"/>
      <c r="J1422" s="700"/>
      <c r="K1422" s="714"/>
      <c r="L1422" s="705"/>
      <c r="M1422" s="705"/>
      <c r="N1422" s="705"/>
      <c r="O1422" s="705"/>
      <c r="P1422" s="705"/>
      <c r="Q1422" s="705"/>
      <c r="R1422" s="705"/>
      <c r="S1422" s="705"/>
      <c r="T1422" s="705"/>
      <c r="U1422" s="705"/>
      <c r="V1422" s="705"/>
      <c r="W1422" s="705"/>
      <c r="X1422" s="705"/>
      <c r="Y1422" s="705"/>
      <c r="Z1422" s="705"/>
      <c r="AA1422" s="705"/>
      <c r="AB1422" s="705"/>
      <c r="AC1422" s="705"/>
      <c r="AD1422" s="706"/>
      <c r="AE1422" s="677" t="s">
        <v>1240</v>
      </c>
      <c r="AF1422" s="661"/>
      <c r="AG1422" s="659" t="s">
        <v>994</v>
      </c>
      <c r="AH1422" s="660"/>
      <c r="AI1422" s="660"/>
      <c r="AJ1422" s="661"/>
      <c r="AK1422" s="699" t="str">
        <f ca="1">OFFSET('(6)定期点検調書'!$BY$12,AO1413-1,0)</f>
        <v/>
      </c>
      <c r="AL1422" s="700"/>
      <c r="AM1422" s="700"/>
      <c r="AN1422" s="714"/>
      <c r="AO1422" s="705"/>
      <c r="AP1422" s="705"/>
      <c r="AQ1422" s="705"/>
      <c r="AR1422" s="705"/>
      <c r="AS1422" s="705"/>
      <c r="AT1422" s="705"/>
      <c r="AU1422" s="705"/>
      <c r="AV1422" s="705"/>
      <c r="AW1422" s="705"/>
      <c r="AX1422" s="705"/>
      <c r="AY1422" s="705"/>
      <c r="AZ1422" s="705"/>
      <c r="BA1422" s="705"/>
      <c r="BB1422" s="705"/>
      <c r="BC1422" s="705"/>
      <c r="BD1422" s="705"/>
      <c r="BE1422" s="705"/>
      <c r="BF1422" s="705"/>
      <c r="BG1422" s="706"/>
    </row>
    <row r="1423" spans="2:86" ht="14.55" customHeight="1" x14ac:dyDescent="0.2">
      <c r="B1423" s="712"/>
      <c r="C1423" s="713"/>
      <c r="D1423" s="662"/>
      <c r="E1423" s="663"/>
      <c r="F1423" s="663"/>
      <c r="G1423" s="664"/>
      <c r="H1423" s="701"/>
      <c r="I1423" s="702"/>
      <c r="J1423" s="702"/>
      <c r="K1423" s="715"/>
      <c r="L1423" s="705"/>
      <c r="M1423" s="705"/>
      <c r="N1423" s="705"/>
      <c r="O1423" s="705"/>
      <c r="P1423" s="705"/>
      <c r="Q1423" s="705"/>
      <c r="R1423" s="705"/>
      <c r="S1423" s="705"/>
      <c r="T1423" s="705"/>
      <c r="U1423" s="705"/>
      <c r="V1423" s="705"/>
      <c r="W1423" s="705"/>
      <c r="X1423" s="705"/>
      <c r="Y1423" s="705"/>
      <c r="Z1423" s="705"/>
      <c r="AA1423" s="705"/>
      <c r="AB1423" s="705"/>
      <c r="AC1423" s="705"/>
      <c r="AD1423" s="706"/>
      <c r="AE1423" s="712"/>
      <c r="AF1423" s="713"/>
      <c r="AG1423" s="662"/>
      <c r="AH1423" s="663"/>
      <c r="AI1423" s="663"/>
      <c r="AJ1423" s="664"/>
      <c r="AK1423" s="701"/>
      <c r="AL1423" s="702"/>
      <c r="AM1423" s="702"/>
      <c r="AN1423" s="715"/>
      <c r="AO1423" s="705"/>
      <c r="AP1423" s="705"/>
      <c r="AQ1423" s="705"/>
      <c r="AR1423" s="705"/>
      <c r="AS1423" s="705"/>
      <c r="AT1423" s="705"/>
      <c r="AU1423" s="705"/>
      <c r="AV1423" s="705"/>
      <c r="AW1423" s="705"/>
      <c r="AX1423" s="705"/>
      <c r="AY1423" s="705"/>
      <c r="AZ1423" s="705"/>
      <c r="BA1423" s="705"/>
      <c r="BB1423" s="705"/>
      <c r="BC1423" s="705"/>
      <c r="BD1423" s="705"/>
      <c r="BE1423" s="705"/>
      <c r="BF1423" s="705"/>
      <c r="BG1423" s="706"/>
    </row>
    <row r="1424" spans="2:86" ht="14.55" customHeight="1" x14ac:dyDescent="0.2">
      <c r="B1424" s="712"/>
      <c r="C1424" s="713"/>
      <c r="D1424" s="659" t="s">
        <v>1186</v>
      </c>
      <c r="E1424" s="660"/>
      <c r="F1424" s="660"/>
      <c r="G1424" s="661"/>
      <c r="H1424" s="665">
        <f ca="1">OFFSET('(6)定期点検調書'!$BC$12,L1413-1,0)</f>
        <v>0</v>
      </c>
      <c r="I1424" s="666"/>
      <c r="J1424" s="666"/>
      <c r="K1424" s="667"/>
      <c r="L1424" s="705"/>
      <c r="M1424" s="705"/>
      <c r="N1424" s="705"/>
      <c r="O1424" s="705"/>
      <c r="P1424" s="705"/>
      <c r="Q1424" s="705"/>
      <c r="R1424" s="705"/>
      <c r="S1424" s="705"/>
      <c r="T1424" s="705"/>
      <c r="U1424" s="705"/>
      <c r="V1424" s="705"/>
      <c r="W1424" s="705"/>
      <c r="X1424" s="705"/>
      <c r="Y1424" s="705"/>
      <c r="Z1424" s="705"/>
      <c r="AA1424" s="705"/>
      <c r="AB1424" s="705"/>
      <c r="AC1424" s="705"/>
      <c r="AD1424" s="706"/>
      <c r="AE1424" s="712"/>
      <c r="AF1424" s="713"/>
      <c r="AG1424" s="659" t="s">
        <v>1186</v>
      </c>
      <c r="AH1424" s="660"/>
      <c r="AI1424" s="660"/>
      <c r="AJ1424" s="661"/>
      <c r="AK1424" s="665">
        <f ca="1">OFFSET('(6)定期点検調書'!$BC$12,AO1413-1,0)</f>
        <v>0</v>
      </c>
      <c r="AL1424" s="666"/>
      <c r="AM1424" s="666"/>
      <c r="AN1424" s="667"/>
      <c r="AO1424" s="705"/>
      <c r="AP1424" s="705"/>
      <c r="AQ1424" s="705"/>
      <c r="AR1424" s="705"/>
      <c r="AS1424" s="705"/>
      <c r="AT1424" s="705"/>
      <c r="AU1424" s="705"/>
      <c r="AV1424" s="705"/>
      <c r="AW1424" s="705"/>
      <c r="AX1424" s="705"/>
      <c r="AY1424" s="705"/>
      <c r="AZ1424" s="705"/>
      <c r="BA1424" s="705"/>
      <c r="BB1424" s="705"/>
      <c r="BC1424" s="705"/>
      <c r="BD1424" s="705"/>
      <c r="BE1424" s="705"/>
      <c r="BF1424" s="705"/>
      <c r="BG1424" s="706"/>
    </row>
    <row r="1425" spans="2:86" ht="14.55" customHeight="1" x14ac:dyDescent="0.2">
      <c r="B1425" s="712"/>
      <c r="C1425" s="713"/>
      <c r="D1425" s="662"/>
      <c r="E1425" s="663"/>
      <c r="F1425" s="663"/>
      <c r="G1425" s="664"/>
      <c r="H1425" s="668"/>
      <c r="I1425" s="669"/>
      <c r="J1425" s="669"/>
      <c r="K1425" s="670"/>
      <c r="L1425" s="705"/>
      <c r="M1425" s="705"/>
      <c r="N1425" s="705"/>
      <c r="O1425" s="705"/>
      <c r="P1425" s="705"/>
      <c r="Q1425" s="705"/>
      <c r="R1425" s="705"/>
      <c r="S1425" s="705"/>
      <c r="T1425" s="705"/>
      <c r="U1425" s="705"/>
      <c r="V1425" s="705"/>
      <c r="W1425" s="705"/>
      <c r="X1425" s="705"/>
      <c r="Y1425" s="705"/>
      <c r="Z1425" s="705"/>
      <c r="AA1425" s="705"/>
      <c r="AB1425" s="705"/>
      <c r="AC1425" s="705"/>
      <c r="AD1425" s="706"/>
      <c r="AE1425" s="712"/>
      <c r="AF1425" s="713"/>
      <c r="AG1425" s="662"/>
      <c r="AH1425" s="663"/>
      <c r="AI1425" s="663"/>
      <c r="AJ1425" s="664"/>
      <c r="AK1425" s="668"/>
      <c r="AL1425" s="669"/>
      <c r="AM1425" s="669"/>
      <c r="AN1425" s="670"/>
      <c r="AO1425" s="705"/>
      <c r="AP1425" s="705"/>
      <c r="AQ1425" s="705"/>
      <c r="AR1425" s="705"/>
      <c r="AS1425" s="705"/>
      <c r="AT1425" s="705"/>
      <c r="AU1425" s="705"/>
      <c r="AV1425" s="705"/>
      <c r="AW1425" s="705"/>
      <c r="AX1425" s="705"/>
      <c r="AY1425" s="705"/>
      <c r="AZ1425" s="705"/>
      <c r="BA1425" s="705"/>
      <c r="BB1425" s="705"/>
      <c r="BC1425" s="705"/>
      <c r="BD1425" s="705"/>
      <c r="BE1425" s="705"/>
      <c r="BF1425" s="705"/>
      <c r="BG1425" s="706"/>
    </row>
    <row r="1426" spans="2:86" ht="14.55" customHeight="1" x14ac:dyDescent="0.2">
      <c r="B1426" s="712"/>
      <c r="C1426" s="713"/>
      <c r="D1426" s="659" t="s">
        <v>1187</v>
      </c>
      <c r="E1426" s="660"/>
      <c r="F1426" s="660"/>
      <c r="G1426" s="661"/>
      <c r="H1426" s="665">
        <f ca="1">OFFSET('(6)定期点検調書'!$BF$12,L1413-1,0)</f>
        <v>0</v>
      </c>
      <c r="I1426" s="666"/>
      <c r="J1426" s="666"/>
      <c r="K1426" s="667"/>
      <c r="L1426" s="705"/>
      <c r="M1426" s="705"/>
      <c r="N1426" s="705"/>
      <c r="O1426" s="705"/>
      <c r="P1426" s="705"/>
      <c r="Q1426" s="705"/>
      <c r="R1426" s="705"/>
      <c r="S1426" s="705"/>
      <c r="T1426" s="705"/>
      <c r="U1426" s="705"/>
      <c r="V1426" s="705"/>
      <c r="W1426" s="705"/>
      <c r="X1426" s="705"/>
      <c r="Y1426" s="705"/>
      <c r="Z1426" s="705"/>
      <c r="AA1426" s="705"/>
      <c r="AB1426" s="705"/>
      <c r="AC1426" s="705"/>
      <c r="AD1426" s="706"/>
      <c r="AE1426" s="712"/>
      <c r="AF1426" s="713"/>
      <c r="AG1426" s="659" t="s">
        <v>1187</v>
      </c>
      <c r="AH1426" s="660"/>
      <c r="AI1426" s="660"/>
      <c r="AJ1426" s="661"/>
      <c r="AK1426" s="665">
        <f ca="1">OFFSET('(6)定期点検調書'!$BF$12,AO1413-1,0)</f>
        <v>0</v>
      </c>
      <c r="AL1426" s="666"/>
      <c r="AM1426" s="666"/>
      <c r="AN1426" s="667"/>
      <c r="AO1426" s="705"/>
      <c r="AP1426" s="705"/>
      <c r="AQ1426" s="705"/>
      <c r="AR1426" s="705"/>
      <c r="AS1426" s="705"/>
      <c r="AT1426" s="705"/>
      <c r="AU1426" s="705"/>
      <c r="AV1426" s="705"/>
      <c r="AW1426" s="705"/>
      <c r="AX1426" s="705"/>
      <c r="AY1426" s="705"/>
      <c r="AZ1426" s="705"/>
      <c r="BA1426" s="705"/>
      <c r="BB1426" s="705"/>
      <c r="BC1426" s="705"/>
      <c r="BD1426" s="705"/>
      <c r="BE1426" s="705"/>
      <c r="BF1426" s="705"/>
      <c r="BG1426" s="706"/>
    </row>
    <row r="1427" spans="2:86" ht="14.55" customHeight="1" x14ac:dyDescent="0.2">
      <c r="B1427" s="662"/>
      <c r="C1427" s="664"/>
      <c r="D1427" s="662"/>
      <c r="E1427" s="663"/>
      <c r="F1427" s="663"/>
      <c r="G1427" s="664"/>
      <c r="H1427" s="668"/>
      <c r="I1427" s="669"/>
      <c r="J1427" s="669"/>
      <c r="K1427" s="670"/>
      <c r="L1427" s="707"/>
      <c r="M1427" s="707"/>
      <c r="N1427" s="707"/>
      <c r="O1427" s="707"/>
      <c r="P1427" s="707"/>
      <c r="Q1427" s="707"/>
      <c r="R1427" s="707"/>
      <c r="S1427" s="707"/>
      <c r="T1427" s="707"/>
      <c r="U1427" s="707"/>
      <c r="V1427" s="707"/>
      <c r="W1427" s="707"/>
      <c r="X1427" s="707"/>
      <c r="Y1427" s="707"/>
      <c r="Z1427" s="707"/>
      <c r="AA1427" s="707"/>
      <c r="AB1427" s="707"/>
      <c r="AC1427" s="707"/>
      <c r="AD1427" s="708"/>
      <c r="AE1427" s="662"/>
      <c r="AF1427" s="664"/>
      <c r="AG1427" s="662"/>
      <c r="AH1427" s="663"/>
      <c r="AI1427" s="663"/>
      <c r="AJ1427" s="664"/>
      <c r="AK1427" s="668"/>
      <c r="AL1427" s="669"/>
      <c r="AM1427" s="669"/>
      <c r="AN1427" s="670"/>
      <c r="AO1427" s="707"/>
      <c r="AP1427" s="707"/>
      <c r="AQ1427" s="707"/>
      <c r="AR1427" s="707"/>
      <c r="AS1427" s="707"/>
      <c r="AT1427" s="707"/>
      <c r="AU1427" s="707"/>
      <c r="AV1427" s="707"/>
      <c r="AW1427" s="707"/>
      <c r="AX1427" s="707"/>
      <c r="AY1427" s="707"/>
      <c r="AZ1427" s="707"/>
      <c r="BA1427" s="707"/>
      <c r="BB1427" s="707"/>
      <c r="BC1427" s="707"/>
      <c r="BD1427" s="707"/>
      <c r="BE1427" s="707"/>
      <c r="BF1427" s="707"/>
      <c r="BG1427" s="708"/>
    </row>
    <row r="1428" spans="2:86" ht="14.55" customHeight="1" x14ac:dyDescent="0.2">
      <c r="B1428" s="683" t="s">
        <v>1241</v>
      </c>
      <c r="C1428" s="683"/>
      <c r="D1428" s="683"/>
      <c r="E1428" s="683"/>
      <c r="F1428" s="683"/>
      <c r="G1428" s="683"/>
      <c r="H1428" s="699" t="str">
        <f ca="1">IF(OFFSET('(6)定期点検調書'!$AR$12,L1413-1,0)="","",OFFSET('(6)定期点検調書'!$AQ$12,L1413-1,0)&amp;TEXT(OFFSET('(6)定期点検調書'!$AR$12,L1413-1,0),"0.0")&amp;OFFSET('(6)定期点検調書'!$AT$12,L1413-1,0))  &amp;  IF(OFFSET('(6)定期点検調書'!$AV$12,L1413-1,0)="","","／"&amp;OFFSET('(6)定期点検調書'!$AU$12,L1413-1,0)&amp;TEXT(OFFSET('(6)定期点検調書'!$AV$12,L1413-1,0),"0.0")&amp;OFFSET('(6)定期点検調書'!$AX$12,L1413-1,0))  &amp;  IF(OFFSET('(6)定期点検調書'!$AZ$12,L1413-1,0)="","","／"&amp;OFFSET('(6)定期点検調書'!$AY$12,L1413-1,0)&amp;TEXT(OFFSET('(6)定期点検調書'!$AZ$12,L1413-1,0),"0.0")&amp;OFFSET('(6)定期点検調書'!$BB$12,L1413-1,0))</f>
        <v/>
      </c>
      <c r="I1428" s="700"/>
      <c r="J1428" s="700"/>
      <c r="K1428" s="700"/>
      <c r="L1428" s="700"/>
      <c r="M1428" s="700"/>
      <c r="N1428" s="700"/>
      <c r="O1428" s="700"/>
      <c r="P1428" s="685" t="s">
        <v>1243</v>
      </c>
      <c r="Q1428" s="685"/>
      <c r="R1428" s="685"/>
      <c r="S1428" s="685"/>
      <c r="T1428" s="685"/>
      <c r="U1428" s="685"/>
      <c r="V1428" s="685"/>
      <c r="W1428" s="686" t="str">
        <f ca="1">OFFSET('(6)定期点検調書'!$F$12,L1413-1,0)</f>
        <v/>
      </c>
      <c r="X1428" s="687"/>
      <c r="Y1428" s="687"/>
      <c r="Z1428" s="687"/>
      <c r="AA1428" s="687"/>
      <c r="AB1428" s="687"/>
      <c r="AC1428" s="687"/>
      <c r="AD1428" s="688"/>
      <c r="AE1428" s="683" t="s">
        <v>1241</v>
      </c>
      <c r="AF1428" s="683"/>
      <c r="AG1428" s="683"/>
      <c r="AH1428" s="683"/>
      <c r="AI1428" s="683"/>
      <c r="AJ1428" s="683"/>
      <c r="AK1428" s="699" t="str">
        <f ca="1">IF(OFFSET('(6)定期点検調書'!$AR$12,AO1413-1,0)="","",OFFSET('(6)定期点検調書'!$AQ$12,AO1413-1,0)&amp;TEXT(OFFSET('(6)定期点検調書'!$AR$12,AO1413-1,0),"0.0")&amp;OFFSET('(6)定期点検調書'!$AT$12,AO1413-1,0))  &amp;  IF(OFFSET('(6)定期点検調書'!$AV$12,AO1413-1,0)="","","／"&amp;OFFSET('(6)定期点検調書'!$AU$12,AO1413-1,0)&amp;TEXT(OFFSET('(6)定期点検調書'!$AV$12,AO1413-1,0),"0.0")&amp;OFFSET('(6)定期点検調書'!$AX$12,AO1413-1,0))  &amp;  IF(OFFSET('(6)定期点検調書'!$AZ$12,AO1413-1,0)="","","／"&amp;OFFSET('(6)定期点検調書'!$AY$12,AO1413-1,0)&amp;TEXT(OFFSET('(6)定期点検調書'!$AZ$12,AO1413-1,0),"0.0")&amp;OFFSET('(6)定期点検調書'!$BB$12,AO1413-1,0))</f>
        <v/>
      </c>
      <c r="AL1428" s="700"/>
      <c r="AM1428" s="700"/>
      <c r="AN1428" s="700"/>
      <c r="AO1428" s="700"/>
      <c r="AP1428" s="700"/>
      <c r="AQ1428" s="700"/>
      <c r="AR1428" s="700"/>
      <c r="AS1428" s="685" t="s">
        <v>1243</v>
      </c>
      <c r="AT1428" s="685"/>
      <c r="AU1428" s="685"/>
      <c r="AV1428" s="685"/>
      <c r="AW1428" s="685"/>
      <c r="AX1428" s="685"/>
      <c r="AY1428" s="685"/>
      <c r="AZ1428" s="686" t="str">
        <f ca="1">OFFSET('(6)定期点検調書'!$F$12,AO1413-1,0)</f>
        <v/>
      </c>
      <c r="BA1428" s="687"/>
      <c r="BB1428" s="687"/>
      <c r="BC1428" s="687"/>
      <c r="BD1428" s="687"/>
      <c r="BE1428" s="687"/>
      <c r="BF1428" s="687"/>
      <c r="BG1428" s="688"/>
    </row>
    <row r="1429" spans="2:86" ht="14.55" customHeight="1" x14ac:dyDescent="0.2">
      <c r="B1429" s="683"/>
      <c r="C1429" s="683"/>
      <c r="D1429" s="683"/>
      <c r="E1429" s="683"/>
      <c r="F1429" s="683"/>
      <c r="G1429" s="683"/>
      <c r="H1429" s="701"/>
      <c r="I1429" s="702"/>
      <c r="J1429" s="702"/>
      <c r="K1429" s="702"/>
      <c r="L1429" s="702"/>
      <c r="M1429" s="702"/>
      <c r="N1429" s="702"/>
      <c r="O1429" s="702"/>
      <c r="P1429" s="685"/>
      <c r="Q1429" s="685"/>
      <c r="R1429" s="685"/>
      <c r="S1429" s="685"/>
      <c r="T1429" s="685"/>
      <c r="U1429" s="685"/>
      <c r="V1429" s="685"/>
      <c r="W1429" s="689"/>
      <c r="X1429" s="690"/>
      <c r="Y1429" s="690"/>
      <c r="Z1429" s="690"/>
      <c r="AA1429" s="690"/>
      <c r="AB1429" s="690"/>
      <c r="AC1429" s="690"/>
      <c r="AD1429" s="691"/>
      <c r="AE1429" s="683"/>
      <c r="AF1429" s="683"/>
      <c r="AG1429" s="683"/>
      <c r="AH1429" s="683"/>
      <c r="AI1429" s="683"/>
      <c r="AJ1429" s="683"/>
      <c r="AK1429" s="701"/>
      <c r="AL1429" s="702"/>
      <c r="AM1429" s="702"/>
      <c r="AN1429" s="702"/>
      <c r="AO1429" s="702"/>
      <c r="AP1429" s="702"/>
      <c r="AQ1429" s="702"/>
      <c r="AR1429" s="702"/>
      <c r="AS1429" s="685"/>
      <c r="AT1429" s="685"/>
      <c r="AU1429" s="685"/>
      <c r="AV1429" s="685"/>
      <c r="AW1429" s="685"/>
      <c r="AX1429" s="685"/>
      <c r="AY1429" s="685"/>
      <c r="AZ1429" s="689"/>
      <c r="BA1429" s="690"/>
      <c r="BB1429" s="690"/>
      <c r="BC1429" s="690"/>
      <c r="BD1429" s="690"/>
      <c r="BE1429" s="690"/>
      <c r="BF1429" s="690"/>
      <c r="BG1429" s="691"/>
    </row>
    <row r="1430" spans="2:86" ht="14.55" customHeight="1" x14ac:dyDescent="0.2">
      <c r="B1430" s="659" t="s">
        <v>1242</v>
      </c>
      <c r="C1430" s="660"/>
      <c r="D1430" s="660"/>
      <c r="E1430" s="660"/>
      <c r="F1430" s="660"/>
      <c r="G1430" s="661"/>
      <c r="H1430" s="671" t="str">
        <f ca="1">IF(OFFSET('(6)定期点検調書'!$BL$12,L1413-1,0)="","",VLOOKUP(OFFSET('(6)定期点検調書'!$BL$12,L1413-1,0),ﾃﾞｰﾀ一覧!$AY$4:$BB$16,2,FALSE))  &amp;  IF(OFFSET('(6)定期点検調書'!$BC$12,L1413-1,0)="","","／"&amp;VLOOKUP(OFFSET('(6)定期点検調書'!$BC$12,L1413-1,0),ﾃﾞｰﾀ一覧!$AY$4:$BB$16,2,FALSE))  &amp;  IF(OFFSET('(6)定期点検調書'!$BD$12,L1413-1,0)="","","／"&amp;VLOOKUP(OFFSET('(6)定期点検調書'!$BD$12,L1413-1,0),ﾃﾞｰﾀ一覧!$AY$4:$BB$16,2,FALSE))</f>
        <v/>
      </c>
      <c r="I1430" s="672"/>
      <c r="J1430" s="672"/>
      <c r="K1430" s="672"/>
      <c r="L1430" s="672"/>
      <c r="M1430" s="672"/>
      <c r="N1430" s="672"/>
      <c r="O1430" s="672"/>
      <c r="P1430" s="692" t="s">
        <v>996</v>
      </c>
      <c r="Q1430" s="692"/>
      <c r="R1430" s="692"/>
      <c r="S1430" s="692"/>
      <c r="T1430" s="692"/>
      <c r="U1430" s="692"/>
      <c r="V1430" s="692"/>
      <c r="W1430" s="693"/>
      <c r="X1430" s="694"/>
      <c r="Y1430" s="694"/>
      <c r="Z1430" s="694"/>
      <c r="AA1430" s="694"/>
      <c r="AB1430" s="694"/>
      <c r="AC1430" s="694"/>
      <c r="AD1430" s="695"/>
      <c r="AE1430" s="659" t="s">
        <v>1242</v>
      </c>
      <c r="AF1430" s="660"/>
      <c r="AG1430" s="660"/>
      <c r="AH1430" s="660"/>
      <c r="AI1430" s="660"/>
      <c r="AJ1430" s="661"/>
      <c r="AK1430" s="671" t="str">
        <f ca="1">IF(OFFSET('(6)定期点検調書'!$BL$12,AO1413-1,0)="","",VLOOKUP(OFFSET('(6)定期点検調書'!$BL$12,AO1413-1,0),ﾃﾞｰﾀ一覧!$AY$4:$BB$16,2,FALSE))  &amp;  IF(OFFSET('(6)定期点検調書'!$BC$12,AO1413-1,0)="","","／"&amp;VLOOKUP(OFFSET('(6)定期点検調書'!$BC$12,AO1413-1,0),ﾃﾞｰﾀ一覧!$AY$4:$BB$16,2,FALSE))  &amp;  IF(OFFSET('(6)定期点検調書'!$BD$12,AO1413-1,0)="","","／"&amp;VLOOKUP(OFFSET('(6)定期点検調書'!$BD$12,AO1413-1,0),ﾃﾞｰﾀ一覧!$AY$4:$BB$16,2,FALSE))</f>
        <v/>
      </c>
      <c r="AL1430" s="672"/>
      <c r="AM1430" s="672"/>
      <c r="AN1430" s="672"/>
      <c r="AO1430" s="672"/>
      <c r="AP1430" s="672"/>
      <c r="AQ1430" s="672"/>
      <c r="AR1430" s="672"/>
      <c r="AS1430" s="692" t="s">
        <v>996</v>
      </c>
      <c r="AT1430" s="692"/>
      <c r="AU1430" s="692"/>
      <c r="AV1430" s="692"/>
      <c r="AW1430" s="692"/>
      <c r="AX1430" s="692"/>
      <c r="AY1430" s="692"/>
      <c r="AZ1430" s="693"/>
      <c r="BA1430" s="694"/>
      <c r="BB1430" s="694"/>
      <c r="BC1430" s="694"/>
      <c r="BD1430" s="694"/>
      <c r="BE1430" s="694"/>
      <c r="BF1430" s="694"/>
      <c r="BG1430" s="695"/>
    </row>
    <row r="1431" spans="2:86" ht="14.55" customHeight="1" x14ac:dyDescent="0.2">
      <c r="B1431" s="662"/>
      <c r="C1431" s="663"/>
      <c r="D1431" s="663"/>
      <c r="E1431" s="663"/>
      <c r="F1431" s="663"/>
      <c r="G1431" s="664"/>
      <c r="H1431" s="674"/>
      <c r="I1431" s="675"/>
      <c r="J1431" s="675"/>
      <c r="K1431" s="675"/>
      <c r="L1431" s="675"/>
      <c r="M1431" s="675"/>
      <c r="N1431" s="675"/>
      <c r="O1431" s="675"/>
      <c r="P1431" s="692"/>
      <c r="Q1431" s="692"/>
      <c r="R1431" s="692"/>
      <c r="S1431" s="692"/>
      <c r="T1431" s="692"/>
      <c r="U1431" s="692"/>
      <c r="V1431" s="692"/>
      <c r="W1431" s="696"/>
      <c r="X1431" s="697"/>
      <c r="Y1431" s="697"/>
      <c r="Z1431" s="697"/>
      <c r="AA1431" s="697"/>
      <c r="AB1431" s="697"/>
      <c r="AC1431" s="697"/>
      <c r="AD1431" s="698"/>
      <c r="AE1431" s="662"/>
      <c r="AF1431" s="663"/>
      <c r="AG1431" s="663"/>
      <c r="AH1431" s="663"/>
      <c r="AI1431" s="663"/>
      <c r="AJ1431" s="664"/>
      <c r="AK1431" s="674"/>
      <c r="AL1431" s="675"/>
      <c r="AM1431" s="675"/>
      <c r="AN1431" s="675"/>
      <c r="AO1431" s="675"/>
      <c r="AP1431" s="675"/>
      <c r="AQ1431" s="675"/>
      <c r="AR1431" s="675"/>
      <c r="AS1431" s="692"/>
      <c r="AT1431" s="692"/>
      <c r="AU1431" s="692"/>
      <c r="AV1431" s="692"/>
      <c r="AW1431" s="692"/>
      <c r="AX1431" s="692"/>
      <c r="AY1431" s="692"/>
      <c r="AZ1431" s="696"/>
      <c r="BA1431" s="697"/>
      <c r="BB1431" s="697"/>
      <c r="BC1431" s="697"/>
      <c r="BD1431" s="697"/>
      <c r="BE1431" s="697"/>
      <c r="BF1431" s="697"/>
      <c r="BG1431" s="698"/>
    </row>
    <row r="1432" spans="2:86" ht="19.5" customHeight="1" x14ac:dyDescent="0.2">
      <c r="B1432" s="683" t="s">
        <v>79</v>
      </c>
      <c r="C1432" s="683"/>
      <c r="D1432" s="683"/>
      <c r="E1432" s="683"/>
      <c r="F1432" s="683"/>
      <c r="G1432" s="683"/>
      <c r="H1432" s="684">
        <f ca="1">OFFSET('(6)定期点検調書'!$CA$12,L1413-1,0)</f>
        <v>0</v>
      </c>
      <c r="I1432" s="684"/>
      <c r="J1432" s="684"/>
      <c r="K1432" s="684"/>
      <c r="L1432" s="684"/>
      <c r="M1432" s="684"/>
      <c r="N1432" s="684"/>
      <c r="O1432" s="684"/>
      <c r="P1432" s="684"/>
      <c r="Q1432" s="684"/>
      <c r="R1432" s="684"/>
      <c r="S1432" s="684"/>
      <c r="T1432" s="684"/>
      <c r="U1432" s="684"/>
      <c r="V1432" s="684"/>
      <c r="W1432" s="684"/>
      <c r="X1432" s="684"/>
      <c r="Y1432" s="684"/>
      <c r="Z1432" s="684"/>
      <c r="AA1432" s="684"/>
      <c r="AB1432" s="684"/>
      <c r="AC1432" s="684"/>
      <c r="AD1432" s="684"/>
      <c r="AE1432" s="683" t="s">
        <v>79</v>
      </c>
      <c r="AF1432" s="683"/>
      <c r="AG1432" s="683"/>
      <c r="AH1432" s="683"/>
      <c r="AI1432" s="683"/>
      <c r="AJ1432" s="683"/>
      <c r="AK1432" s="684">
        <f ca="1">OFFSET('(6)定期点検調書'!$CA$12,AO1413-1,0)</f>
        <v>0</v>
      </c>
      <c r="AL1432" s="684"/>
      <c r="AM1432" s="684"/>
      <c r="AN1432" s="684"/>
      <c r="AO1432" s="684"/>
      <c r="AP1432" s="684"/>
      <c r="AQ1432" s="684"/>
      <c r="AR1432" s="684"/>
      <c r="AS1432" s="684"/>
      <c r="AT1432" s="684"/>
      <c r="AU1432" s="684"/>
      <c r="AV1432" s="684"/>
      <c r="AW1432" s="684"/>
      <c r="AX1432" s="684"/>
      <c r="AY1432" s="684"/>
      <c r="AZ1432" s="684"/>
      <c r="BA1432" s="684"/>
      <c r="BB1432" s="684"/>
      <c r="BC1432" s="684"/>
      <c r="BD1432" s="684"/>
      <c r="BE1432" s="684"/>
      <c r="BF1432" s="684"/>
      <c r="BG1432" s="684"/>
      <c r="CH1432" s="473"/>
    </row>
    <row r="1433" spans="2:86" ht="19.2" customHeight="1" x14ac:dyDescent="0.2">
      <c r="B1433" s="683"/>
      <c r="C1433" s="683"/>
      <c r="D1433" s="683"/>
      <c r="E1433" s="683"/>
      <c r="F1433" s="683"/>
      <c r="G1433" s="683"/>
      <c r="H1433" s="684"/>
      <c r="I1433" s="684"/>
      <c r="J1433" s="684"/>
      <c r="K1433" s="684"/>
      <c r="L1433" s="684"/>
      <c r="M1433" s="684"/>
      <c r="N1433" s="684"/>
      <c r="O1433" s="684"/>
      <c r="P1433" s="684"/>
      <c r="Q1433" s="684"/>
      <c r="R1433" s="684"/>
      <c r="S1433" s="684"/>
      <c r="T1433" s="684"/>
      <c r="U1433" s="684"/>
      <c r="V1433" s="684"/>
      <c r="W1433" s="684"/>
      <c r="X1433" s="684"/>
      <c r="Y1433" s="684"/>
      <c r="Z1433" s="684"/>
      <c r="AA1433" s="684"/>
      <c r="AB1433" s="684"/>
      <c r="AC1433" s="684"/>
      <c r="AD1433" s="684"/>
      <c r="AE1433" s="683"/>
      <c r="AF1433" s="683"/>
      <c r="AG1433" s="683"/>
      <c r="AH1433" s="683"/>
      <c r="AI1433" s="683"/>
      <c r="AJ1433" s="683"/>
      <c r="AK1433" s="684"/>
      <c r="AL1433" s="684"/>
      <c r="AM1433" s="684"/>
      <c r="AN1433" s="684"/>
      <c r="AO1433" s="684"/>
      <c r="AP1433" s="684"/>
      <c r="AQ1433" s="684"/>
      <c r="AR1433" s="684"/>
      <c r="AS1433" s="684"/>
      <c r="AT1433" s="684"/>
      <c r="AU1433" s="684"/>
      <c r="AV1433" s="684"/>
      <c r="AW1433" s="684"/>
      <c r="AX1433" s="684"/>
      <c r="AY1433" s="684"/>
      <c r="AZ1433" s="684"/>
      <c r="BA1433" s="684"/>
      <c r="BB1433" s="684"/>
      <c r="BC1433" s="684"/>
      <c r="BD1433" s="684"/>
      <c r="BE1433" s="684"/>
      <c r="BF1433" s="684"/>
      <c r="BG1433" s="684"/>
    </row>
    <row r="1434" spans="2:86" ht="14.55" customHeight="1" x14ac:dyDescent="0.2">
      <c r="B1434" s="677" t="s">
        <v>1038</v>
      </c>
      <c r="C1434" s="678"/>
      <c r="D1434" s="677" t="s">
        <v>1237</v>
      </c>
      <c r="E1434" s="719"/>
      <c r="F1434" s="719"/>
      <c r="G1434" s="719"/>
      <c r="H1434" s="665">
        <f ca="1">OFFSET('(6)定期点検調書'!$B$12,L1434-1,0)</f>
        <v>0</v>
      </c>
      <c r="I1434" s="666"/>
      <c r="J1434" s="666"/>
      <c r="K1434" s="667"/>
      <c r="L1434" s="703">
        <f>AO1413+1</f>
        <v>137</v>
      </c>
      <c r="M1434" s="703"/>
      <c r="N1434" s="703"/>
      <c r="O1434" s="703"/>
      <c r="P1434" s="703"/>
      <c r="Q1434" s="703"/>
      <c r="R1434" s="703"/>
      <c r="S1434" s="703"/>
      <c r="T1434" s="703"/>
      <c r="U1434" s="703"/>
      <c r="V1434" s="703"/>
      <c r="W1434" s="703"/>
      <c r="X1434" s="703"/>
      <c r="Y1434" s="703"/>
      <c r="Z1434" s="703"/>
      <c r="AA1434" s="703"/>
      <c r="AB1434" s="703"/>
      <c r="AC1434" s="703"/>
      <c r="AD1434" s="704"/>
      <c r="AE1434" s="677" t="s">
        <v>1038</v>
      </c>
      <c r="AF1434" s="678"/>
      <c r="AG1434" s="677" t="s">
        <v>1237</v>
      </c>
      <c r="AH1434" s="719"/>
      <c r="AI1434" s="719"/>
      <c r="AJ1434" s="719"/>
      <c r="AK1434" s="665">
        <f ca="1">OFFSET('(6)定期点検調書'!$B$12,AO1434-1,0)</f>
        <v>0</v>
      </c>
      <c r="AL1434" s="666"/>
      <c r="AM1434" s="666"/>
      <c r="AN1434" s="667"/>
      <c r="AO1434" s="703">
        <f>L1434+1</f>
        <v>138</v>
      </c>
      <c r="AP1434" s="703"/>
      <c r="AQ1434" s="703"/>
      <c r="AR1434" s="703"/>
      <c r="AS1434" s="703"/>
      <c r="AT1434" s="703"/>
      <c r="AU1434" s="703"/>
      <c r="AV1434" s="703"/>
      <c r="AW1434" s="703"/>
      <c r="AX1434" s="703"/>
      <c r="AY1434" s="703"/>
      <c r="AZ1434" s="703"/>
      <c r="BA1434" s="703"/>
      <c r="BB1434" s="703"/>
      <c r="BC1434" s="703"/>
      <c r="BD1434" s="703"/>
      <c r="BE1434" s="703"/>
      <c r="BF1434" s="703"/>
      <c r="BG1434" s="704"/>
    </row>
    <row r="1435" spans="2:86" ht="14.55" customHeight="1" x14ac:dyDescent="0.2">
      <c r="B1435" s="679"/>
      <c r="C1435" s="680"/>
      <c r="D1435" s="681"/>
      <c r="E1435" s="720"/>
      <c r="F1435" s="720"/>
      <c r="G1435" s="720"/>
      <c r="H1435" s="668"/>
      <c r="I1435" s="669"/>
      <c r="J1435" s="669"/>
      <c r="K1435" s="670"/>
      <c r="L1435" s="705"/>
      <c r="M1435" s="705"/>
      <c r="N1435" s="705"/>
      <c r="O1435" s="705"/>
      <c r="P1435" s="705"/>
      <c r="Q1435" s="705"/>
      <c r="R1435" s="705"/>
      <c r="S1435" s="705"/>
      <c r="T1435" s="705"/>
      <c r="U1435" s="705"/>
      <c r="V1435" s="705"/>
      <c r="W1435" s="705"/>
      <c r="X1435" s="705"/>
      <c r="Y1435" s="705"/>
      <c r="Z1435" s="705"/>
      <c r="AA1435" s="705"/>
      <c r="AB1435" s="705"/>
      <c r="AC1435" s="705"/>
      <c r="AD1435" s="706"/>
      <c r="AE1435" s="679"/>
      <c r="AF1435" s="680"/>
      <c r="AG1435" s="681"/>
      <c r="AH1435" s="720"/>
      <c r="AI1435" s="720"/>
      <c r="AJ1435" s="720"/>
      <c r="AK1435" s="668"/>
      <c r="AL1435" s="669"/>
      <c r="AM1435" s="669"/>
      <c r="AN1435" s="670"/>
      <c r="AO1435" s="705"/>
      <c r="AP1435" s="705"/>
      <c r="AQ1435" s="705"/>
      <c r="AR1435" s="705"/>
      <c r="AS1435" s="705"/>
      <c r="AT1435" s="705"/>
      <c r="AU1435" s="705"/>
      <c r="AV1435" s="705"/>
      <c r="AW1435" s="705"/>
      <c r="AX1435" s="705"/>
      <c r="AY1435" s="705"/>
      <c r="AZ1435" s="705"/>
      <c r="BA1435" s="705"/>
      <c r="BB1435" s="705"/>
      <c r="BC1435" s="705"/>
      <c r="BD1435" s="705"/>
      <c r="BE1435" s="705"/>
      <c r="BF1435" s="705"/>
      <c r="BG1435" s="706"/>
    </row>
    <row r="1436" spans="2:86" ht="14.55" customHeight="1" x14ac:dyDescent="0.2">
      <c r="B1436" s="679"/>
      <c r="C1436" s="680"/>
      <c r="D1436" s="677" t="s">
        <v>992</v>
      </c>
      <c r="E1436" s="719"/>
      <c r="F1436" s="719"/>
      <c r="G1436" s="719"/>
      <c r="H1436" s="665">
        <f ca="1">OFFSET('(6)定期点検調書'!$D$12,L1434-1,0)</f>
        <v>0</v>
      </c>
      <c r="I1436" s="666"/>
      <c r="J1436" s="666"/>
      <c r="K1436" s="667"/>
      <c r="L1436" s="705"/>
      <c r="M1436" s="705"/>
      <c r="N1436" s="705"/>
      <c r="O1436" s="705"/>
      <c r="P1436" s="705"/>
      <c r="Q1436" s="705"/>
      <c r="R1436" s="705"/>
      <c r="S1436" s="705"/>
      <c r="T1436" s="705"/>
      <c r="U1436" s="705"/>
      <c r="V1436" s="705"/>
      <c r="W1436" s="705"/>
      <c r="X1436" s="705"/>
      <c r="Y1436" s="705"/>
      <c r="Z1436" s="705"/>
      <c r="AA1436" s="705"/>
      <c r="AB1436" s="705"/>
      <c r="AC1436" s="705"/>
      <c r="AD1436" s="706"/>
      <c r="AE1436" s="679"/>
      <c r="AF1436" s="680"/>
      <c r="AG1436" s="677" t="s">
        <v>992</v>
      </c>
      <c r="AH1436" s="719"/>
      <c r="AI1436" s="719"/>
      <c r="AJ1436" s="719"/>
      <c r="AK1436" s="665">
        <f ca="1">OFFSET('(6)定期点検調書'!$D$12,AO1434-1,0)</f>
        <v>0</v>
      </c>
      <c r="AL1436" s="666"/>
      <c r="AM1436" s="666"/>
      <c r="AN1436" s="667"/>
      <c r="AO1436" s="705"/>
      <c r="AP1436" s="705"/>
      <c r="AQ1436" s="705"/>
      <c r="AR1436" s="705"/>
      <c r="AS1436" s="705"/>
      <c r="AT1436" s="705"/>
      <c r="AU1436" s="705"/>
      <c r="AV1436" s="705"/>
      <c r="AW1436" s="705"/>
      <c r="AX1436" s="705"/>
      <c r="AY1436" s="705"/>
      <c r="AZ1436" s="705"/>
      <c r="BA1436" s="705"/>
      <c r="BB1436" s="705"/>
      <c r="BC1436" s="705"/>
      <c r="BD1436" s="705"/>
      <c r="BE1436" s="705"/>
      <c r="BF1436" s="705"/>
      <c r="BG1436" s="706"/>
    </row>
    <row r="1437" spans="2:86" ht="14.55" customHeight="1" x14ac:dyDescent="0.2">
      <c r="B1437" s="681"/>
      <c r="C1437" s="682"/>
      <c r="D1437" s="681"/>
      <c r="E1437" s="720"/>
      <c r="F1437" s="720"/>
      <c r="G1437" s="720"/>
      <c r="H1437" s="668"/>
      <c r="I1437" s="669"/>
      <c r="J1437" s="669"/>
      <c r="K1437" s="670"/>
      <c r="L1437" s="705"/>
      <c r="M1437" s="705"/>
      <c r="N1437" s="705"/>
      <c r="O1437" s="705"/>
      <c r="P1437" s="705"/>
      <c r="Q1437" s="705"/>
      <c r="R1437" s="705"/>
      <c r="S1437" s="705"/>
      <c r="T1437" s="705"/>
      <c r="U1437" s="705"/>
      <c r="V1437" s="705"/>
      <c r="W1437" s="705"/>
      <c r="X1437" s="705"/>
      <c r="Y1437" s="705"/>
      <c r="Z1437" s="705"/>
      <c r="AA1437" s="705"/>
      <c r="AB1437" s="705"/>
      <c r="AC1437" s="705"/>
      <c r="AD1437" s="706"/>
      <c r="AE1437" s="681"/>
      <c r="AF1437" s="682"/>
      <c r="AG1437" s="681"/>
      <c r="AH1437" s="720"/>
      <c r="AI1437" s="720"/>
      <c r="AJ1437" s="720"/>
      <c r="AK1437" s="668"/>
      <c r="AL1437" s="669"/>
      <c r="AM1437" s="669"/>
      <c r="AN1437" s="670"/>
      <c r="AO1437" s="705"/>
      <c r="AP1437" s="705"/>
      <c r="AQ1437" s="705"/>
      <c r="AR1437" s="705"/>
      <c r="AS1437" s="705"/>
      <c r="AT1437" s="705"/>
      <c r="AU1437" s="705"/>
      <c r="AV1437" s="705"/>
      <c r="AW1437" s="705"/>
      <c r="AX1437" s="705"/>
      <c r="AY1437" s="705"/>
      <c r="AZ1437" s="705"/>
      <c r="BA1437" s="705"/>
      <c r="BB1437" s="705"/>
      <c r="BC1437" s="705"/>
      <c r="BD1437" s="705"/>
      <c r="BE1437" s="705"/>
      <c r="BF1437" s="705"/>
      <c r="BG1437" s="706"/>
    </row>
    <row r="1438" spans="2:86" ht="14.55" customHeight="1" x14ac:dyDescent="0.2">
      <c r="B1438" s="677" t="s">
        <v>1238</v>
      </c>
      <c r="C1438" s="678"/>
      <c r="D1438" s="659" t="s">
        <v>993</v>
      </c>
      <c r="E1438" s="660"/>
      <c r="F1438" s="660"/>
      <c r="G1438" s="660"/>
      <c r="H1438" s="671">
        <f ca="1">OFFSET('(6)定期点検調書'!$AA$13,L1434-1,0)</f>
        <v>0</v>
      </c>
      <c r="I1438" s="672"/>
      <c r="J1438" s="672"/>
      <c r="K1438" s="673"/>
      <c r="L1438" s="705"/>
      <c r="M1438" s="705"/>
      <c r="N1438" s="705"/>
      <c r="O1438" s="705"/>
      <c r="P1438" s="705"/>
      <c r="Q1438" s="705"/>
      <c r="R1438" s="705"/>
      <c r="S1438" s="705"/>
      <c r="T1438" s="705"/>
      <c r="U1438" s="705"/>
      <c r="V1438" s="705"/>
      <c r="W1438" s="705"/>
      <c r="X1438" s="705"/>
      <c r="Y1438" s="705"/>
      <c r="Z1438" s="705"/>
      <c r="AA1438" s="705"/>
      <c r="AB1438" s="705"/>
      <c r="AC1438" s="705"/>
      <c r="AD1438" s="706"/>
      <c r="AE1438" s="677" t="s">
        <v>1238</v>
      </c>
      <c r="AF1438" s="678"/>
      <c r="AG1438" s="659" t="s">
        <v>993</v>
      </c>
      <c r="AH1438" s="660"/>
      <c r="AI1438" s="660"/>
      <c r="AJ1438" s="660"/>
      <c r="AK1438" s="671">
        <f ca="1">OFFSET('(6)定期点検調書'!$AA$13,AO1434-1,0)</f>
        <v>0</v>
      </c>
      <c r="AL1438" s="672"/>
      <c r="AM1438" s="672"/>
      <c r="AN1438" s="673"/>
      <c r="AO1438" s="705"/>
      <c r="AP1438" s="705"/>
      <c r="AQ1438" s="705"/>
      <c r="AR1438" s="705"/>
      <c r="AS1438" s="705"/>
      <c r="AT1438" s="705"/>
      <c r="AU1438" s="705"/>
      <c r="AV1438" s="705"/>
      <c r="AW1438" s="705"/>
      <c r="AX1438" s="705"/>
      <c r="AY1438" s="705"/>
      <c r="AZ1438" s="705"/>
      <c r="BA1438" s="705"/>
      <c r="BB1438" s="705"/>
      <c r="BC1438" s="705"/>
      <c r="BD1438" s="705"/>
      <c r="BE1438" s="705"/>
      <c r="BF1438" s="705"/>
      <c r="BG1438" s="706"/>
    </row>
    <row r="1439" spans="2:86" ht="14.55" customHeight="1" x14ac:dyDescent="0.2">
      <c r="B1439" s="679"/>
      <c r="C1439" s="680"/>
      <c r="D1439" s="662"/>
      <c r="E1439" s="663"/>
      <c r="F1439" s="663"/>
      <c r="G1439" s="663"/>
      <c r="H1439" s="674"/>
      <c r="I1439" s="675"/>
      <c r="J1439" s="675"/>
      <c r="K1439" s="676"/>
      <c r="L1439" s="705"/>
      <c r="M1439" s="705"/>
      <c r="N1439" s="705"/>
      <c r="O1439" s="705"/>
      <c r="P1439" s="705"/>
      <c r="Q1439" s="705"/>
      <c r="R1439" s="705"/>
      <c r="S1439" s="705"/>
      <c r="T1439" s="705"/>
      <c r="U1439" s="705"/>
      <c r="V1439" s="705"/>
      <c r="W1439" s="705"/>
      <c r="X1439" s="705"/>
      <c r="Y1439" s="705"/>
      <c r="Z1439" s="705"/>
      <c r="AA1439" s="705"/>
      <c r="AB1439" s="705"/>
      <c r="AC1439" s="705"/>
      <c r="AD1439" s="706"/>
      <c r="AE1439" s="679"/>
      <c r="AF1439" s="680"/>
      <c r="AG1439" s="662"/>
      <c r="AH1439" s="663"/>
      <c r="AI1439" s="663"/>
      <c r="AJ1439" s="663"/>
      <c r="AK1439" s="674"/>
      <c r="AL1439" s="675"/>
      <c r="AM1439" s="675"/>
      <c r="AN1439" s="676"/>
      <c r="AO1439" s="705"/>
      <c r="AP1439" s="705"/>
      <c r="AQ1439" s="705"/>
      <c r="AR1439" s="705"/>
      <c r="AS1439" s="705"/>
      <c r="AT1439" s="705"/>
      <c r="AU1439" s="705"/>
      <c r="AV1439" s="705"/>
      <c r="AW1439" s="705"/>
      <c r="AX1439" s="705"/>
      <c r="AY1439" s="705"/>
      <c r="AZ1439" s="705"/>
      <c r="BA1439" s="705"/>
      <c r="BB1439" s="705"/>
      <c r="BC1439" s="705"/>
      <c r="BD1439" s="705"/>
      <c r="BE1439" s="705"/>
      <c r="BF1439" s="705"/>
      <c r="BG1439" s="706"/>
    </row>
    <row r="1440" spans="2:86" ht="14.55" customHeight="1" x14ac:dyDescent="0.2">
      <c r="B1440" s="679"/>
      <c r="C1440" s="680"/>
      <c r="D1440" s="659" t="s">
        <v>1239</v>
      </c>
      <c r="E1440" s="660"/>
      <c r="F1440" s="660"/>
      <c r="G1440" s="660"/>
      <c r="H1440" s="665">
        <f ca="1">OFFSET('(6)定期点検調書'!$AD$12,L1434-1,0)</f>
        <v>0</v>
      </c>
      <c r="I1440" s="666"/>
      <c r="J1440" s="666"/>
      <c r="K1440" s="667"/>
      <c r="L1440" s="705"/>
      <c r="M1440" s="705"/>
      <c r="N1440" s="705"/>
      <c r="O1440" s="705"/>
      <c r="P1440" s="705"/>
      <c r="Q1440" s="705"/>
      <c r="R1440" s="705"/>
      <c r="S1440" s="705"/>
      <c r="T1440" s="705"/>
      <c r="U1440" s="705"/>
      <c r="V1440" s="705"/>
      <c r="W1440" s="705"/>
      <c r="X1440" s="705"/>
      <c r="Y1440" s="705"/>
      <c r="Z1440" s="705"/>
      <c r="AA1440" s="705"/>
      <c r="AB1440" s="705"/>
      <c r="AC1440" s="705"/>
      <c r="AD1440" s="706"/>
      <c r="AE1440" s="679"/>
      <c r="AF1440" s="680"/>
      <c r="AG1440" s="659" t="s">
        <v>1239</v>
      </c>
      <c r="AH1440" s="660"/>
      <c r="AI1440" s="660"/>
      <c r="AJ1440" s="660"/>
      <c r="AK1440" s="665">
        <f ca="1">OFFSET('(6)定期点検調書'!$AD$12,AO1434-1,0)</f>
        <v>0</v>
      </c>
      <c r="AL1440" s="666"/>
      <c r="AM1440" s="666"/>
      <c r="AN1440" s="667"/>
      <c r="AO1440" s="705"/>
      <c r="AP1440" s="705"/>
      <c r="AQ1440" s="705"/>
      <c r="AR1440" s="705"/>
      <c r="AS1440" s="705"/>
      <c r="AT1440" s="705"/>
      <c r="AU1440" s="705"/>
      <c r="AV1440" s="705"/>
      <c r="AW1440" s="705"/>
      <c r="AX1440" s="705"/>
      <c r="AY1440" s="705"/>
      <c r="AZ1440" s="705"/>
      <c r="BA1440" s="705"/>
      <c r="BB1440" s="705"/>
      <c r="BC1440" s="705"/>
      <c r="BD1440" s="705"/>
      <c r="BE1440" s="705"/>
      <c r="BF1440" s="705"/>
      <c r="BG1440" s="706"/>
    </row>
    <row r="1441" spans="2:86" ht="14.55" customHeight="1" x14ac:dyDescent="0.2">
      <c r="B1441" s="681"/>
      <c r="C1441" s="682"/>
      <c r="D1441" s="662"/>
      <c r="E1441" s="663"/>
      <c r="F1441" s="663"/>
      <c r="G1441" s="663"/>
      <c r="H1441" s="668"/>
      <c r="I1441" s="669"/>
      <c r="J1441" s="669"/>
      <c r="K1441" s="670"/>
      <c r="L1441" s="705"/>
      <c r="M1441" s="705"/>
      <c r="N1441" s="705"/>
      <c r="O1441" s="705"/>
      <c r="P1441" s="705"/>
      <c r="Q1441" s="705"/>
      <c r="R1441" s="705"/>
      <c r="S1441" s="705"/>
      <c r="T1441" s="705"/>
      <c r="U1441" s="705"/>
      <c r="V1441" s="705"/>
      <c r="W1441" s="705"/>
      <c r="X1441" s="705"/>
      <c r="Y1441" s="705"/>
      <c r="Z1441" s="705"/>
      <c r="AA1441" s="705"/>
      <c r="AB1441" s="705"/>
      <c r="AC1441" s="705"/>
      <c r="AD1441" s="706"/>
      <c r="AE1441" s="681"/>
      <c r="AF1441" s="682"/>
      <c r="AG1441" s="662"/>
      <c r="AH1441" s="663"/>
      <c r="AI1441" s="663"/>
      <c r="AJ1441" s="663"/>
      <c r="AK1441" s="668"/>
      <c r="AL1441" s="669"/>
      <c r="AM1441" s="669"/>
      <c r="AN1441" s="670"/>
      <c r="AO1441" s="705"/>
      <c r="AP1441" s="705"/>
      <c r="AQ1441" s="705"/>
      <c r="AR1441" s="705"/>
      <c r="AS1441" s="705"/>
      <c r="AT1441" s="705"/>
      <c r="AU1441" s="705"/>
      <c r="AV1441" s="705"/>
      <c r="AW1441" s="705"/>
      <c r="AX1441" s="705"/>
      <c r="AY1441" s="705"/>
      <c r="AZ1441" s="705"/>
      <c r="BA1441" s="705"/>
      <c r="BB1441" s="705"/>
      <c r="BC1441" s="705"/>
      <c r="BD1441" s="705"/>
      <c r="BE1441" s="705"/>
      <c r="BF1441" s="705"/>
      <c r="BG1441" s="706"/>
    </row>
    <row r="1442" spans="2:86" ht="28.95" customHeight="1" x14ac:dyDescent="0.2">
      <c r="B1442" s="716" t="s">
        <v>995</v>
      </c>
      <c r="C1442" s="717"/>
      <c r="D1442" s="717"/>
      <c r="E1442" s="717"/>
      <c r="F1442" s="717"/>
      <c r="G1442" s="718"/>
      <c r="H1442" s="709">
        <f ca="1">OFFSET('(6)定期点検調書'!$AK$12,L1434-1,0)</f>
        <v>0</v>
      </c>
      <c r="I1442" s="710"/>
      <c r="J1442" s="710"/>
      <c r="K1442" s="711"/>
      <c r="L1442" s="705"/>
      <c r="M1442" s="705"/>
      <c r="N1442" s="705"/>
      <c r="O1442" s="705"/>
      <c r="P1442" s="705"/>
      <c r="Q1442" s="705"/>
      <c r="R1442" s="705"/>
      <c r="S1442" s="705"/>
      <c r="T1442" s="705"/>
      <c r="U1442" s="705"/>
      <c r="V1442" s="705"/>
      <c r="W1442" s="705"/>
      <c r="X1442" s="705"/>
      <c r="Y1442" s="705"/>
      <c r="Z1442" s="705"/>
      <c r="AA1442" s="705"/>
      <c r="AB1442" s="705"/>
      <c r="AC1442" s="705"/>
      <c r="AD1442" s="706"/>
      <c r="AE1442" s="716" t="s">
        <v>995</v>
      </c>
      <c r="AF1442" s="717"/>
      <c r="AG1442" s="717"/>
      <c r="AH1442" s="717"/>
      <c r="AI1442" s="717"/>
      <c r="AJ1442" s="718"/>
      <c r="AK1442" s="709">
        <f ca="1">OFFSET('(6)定期点検調書'!$AK$12,AO1434-1,0)</f>
        <v>0</v>
      </c>
      <c r="AL1442" s="710"/>
      <c r="AM1442" s="710"/>
      <c r="AN1442" s="711"/>
      <c r="AO1442" s="705"/>
      <c r="AP1442" s="705"/>
      <c r="AQ1442" s="705"/>
      <c r="AR1442" s="705"/>
      <c r="AS1442" s="705"/>
      <c r="AT1442" s="705"/>
      <c r="AU1442" s="705"/>
      <c r="AV1442" s="705"/>
      <c r="AW1442" s="705"/>
      <c r="AX1442" s="705"/>
      <c r="AY1442" s="705"/>
      <c r="AZ1442" s="705"/>
      <c r="BA1442" s="705"/>
      <c r="BB1442" s="705"/>
      <c r="BC1442" s="705"/>
      <c r="BD1442" s="705"/>
      <c r="BE1442" s="705"/>
      <c r="BF1442" s="705"/>
      <c r="BG1442" s="706"/>
    </row>
    <row r="1443" spans="2:86" ht="14.55" customHeight="1" x14ac:dyDescent="0.2">
      <c r="B1443" s="677" t="s">
        <v>1240</v>
      </c>
      <c r="C1443" s="661"/>
      <c r="D1443" s="659" t="s">
        <v>994</v>
      </c>
      <c r="E1443" s="660"/>
      <c r="F1443" s="660"/>
      <c r="G1443" s="661"/>
      <c r="H1443" s="699" t="str">
        <f ca="1">OFFSET('(6)定期点検調書'!$BY$12,L1434-1,0)</f>
        <v/>
      </c>
      <c r="I1443" s="700"/>
      <c r="J1443" s="700"/>
      <c r="K1443" s="714"/>
      <c r="L1443" s="705"/>
      <c r="M1443" s="705"/>
      <c r="N1443" s="705"/>
      <c r="O1443" s="705"/>
      <c r="P1443" s="705"/>
      <c r="Q1443" s="705"/>
      <c r="R1443" s="705"/>
      <c r="S1443" s="705"/>
      <c r="T1443" s="705"/>
      <c r="U1443" s="705"/>
      <c r="V1443" s="705"/>
      <c r="W1443" s="705"/>
      <c r="X1443" s="705"/>
      <c r="Y1443" s="705"/>
      <c r="Z1443" s="705"/>
      <c r="AA1443" s="705"/>
      <c r="AB1443" s="705"/>
      <c r="AC1443" s="705"/>
      <c r="AD1443" s="706"/>
      <c r="AE1443" s="677" t="s">
        <v>1240</v>
      </c>
      <c r="AF1443" s="661"/>
      <c r="AG1443" s="659" t="s">
        <v>994</v>
      </c>
      <c r="AH1443" s="660"/>
      <c r="AI1443" s="660"/>
      <c r="AJ1443" s="661"/>
      <c r="AK1443" s="699" t="str">
        <f ca="1">OFFSET('(6)定期点検調書'!$BY$12,AO1434-1,0)</f>
        <v/>
      </c>
      <c r="AL1443" s="700"/>
      <c r="AM1443" s="700"/>
      <c r="AN1443" s="714"/>
      <c r="AO1443" s="705"/>
      <c r="AP1443" s="705"/>
      <c r="AQ1443" s="705"/>
      <c r="AR1443" s="705"/>
      <c r="AS1443" s="705"/>
      <c r="AT1443" s="705"/>
      <c r="AU1443" s="705"/>
      <c r="AV1443" s="705"/>
      <c r="AW1443" s="705"/>
      <c r="AX1443" s="705"/>
      <c r="AY1443" s="705"/>
      <c r="AZ1443" s="705"/>
      <c r="BA1443" s="705"/>
      <c r="BB1443" s="705"/>
      <c r="BC1443" s="705"/>
      <c r="BD1443" s="705"/>
      <c r="BE1443" s="705"/>
      <c r="BF1443" s="705"/>
      <c r="BG1443" s="706"/>
    </row>
    <row r="1444" spans="2:86" ht="14.55" customHeight="1" x14ac:dyDescent="0.2">
      <c r="B1444" s="712"/>
      <c r="C1444" s="713"/>
      <c r="D1444" s="662"/>
      <c r="E1444" s="663"/>
      <c r="F1444" s="663"/>
      <c r="G1444" s="664"/>
      <c r="H1444" s="701"/>
      <c r="I1444" s="702"/>
      <c r="J1444" s="702"/>
      <c r="K1444" s="715"/>
      <c r="L1444" s="705"/>
      <c r="M1444" s="705"/>
      <c r="N1444" s="705"/>
      <c r="O1444" s="705"/>
      <c r="P1444" s="705"/>
      <c r="Q1444" s="705"/>
      <c r="R1444" s="705"/>
      <c r="S1444" s="705"/>
      <c r="T1444" s="705"/>
      <c r="U1444" s="705"/>
      <c r="V1444" s="705"/>
      <c r="W1444" s="705"/>
      <c r="X1444" s="705"/>
      <c r="Y1444" s="705"/>
      <c r="Z1444" s="705"/>
      <c r="AA1444" s="705"/>
      <c r="AB1444" s="705"/>
      <c r="AC1444" s="705"/>
      <c r="AD1444" s="706"/>
      <c r="AE1444" s="712"/>
      <c r="AF1444" s="713"/>
      <c r="AG1444" s="662"/>
      <c r="AH1444" s="663"/>
      <c r="AI1444" s="663"/>
      <c r="AJ1444" s="664"/>
      <c r="AK1444" s="701"/>
      <c r="AL1444" s="702"/>
      <c r="AM1444" s="702"/>
      <c r="AN1444" s="715"/>
      <c r="AO1444" s="705"/>
      <c r="AP1444" s="705"/>
      <c r="AQ1444" s="705"/>
      <c r="AR1444" s="705"/>
      <c r="AS1444" s="705"/>
      <c r="AT1444" s="705"/>
      <c r="AU1444" s="705"/>
      <c r="AV1444" s="705"/>
      <c r="AW1444" s="705"/>
      <c r="AX1444" s="705"/>
      <c r="AY1444" s="705"/>
      <c r="AZ1444" s="705"/>
      <c r="BA1444" s="705"/>
      <c r="BB1444" s="705"/>
      <c r="BC1444" s="705"/>
      <c r="BD1444" s="705"/>
      <c r="BE1444" s="705"/>
      <c r="BF1444" s="705"/>
      <c r="BG1444" s="706"/>
    </row>
    <row r="1445" spans="2:86" ht="14.55" customHeight="1" x14ac:dyDescent="0.2">
      <c r="B1445" s="712"/>
      <c r="C1445" s="713"/>
      <c r="D1445" s="659" t="s">
        <v>1186</v>
      </c>
      <c r="E1445" s="660"/>
      <c r="F1445" s="660"/>
      <c r="G1445" s="661"/>
      <c r="H1445" s="665">
        <f ca="1">OFFSET('(6)定期点検調書'!$BC$12,L1434-1,0)</f>
        <v>0</v>
      </c>
      <c r="I1445" s="666"/>
      <c r="J1445" s="666"/>
      <c r="K1445" s="667"/>
      <c r="L1445" s="705"/>
      <c r="M1445" s="705"/>
      <c r="N1445" s="705"/>
      <c r="O1445" s="705"/>
      <c r="P1445" s="705"/>
      <c r="Q1445" s="705"/>
      <c r="R1445" s="705"/>
      <c r="S1445" s="705"/>
      <c r="T1445" s="705"/>
      <c r="U1445" s="705"/>
      <c r="V1445" s="705"/>
      <c r="W1445" s="705"/>
      <c r="X1445" s="705"/>
      <c r="Y1445" s="705"/>
      <c r="Z1445" s="705"/>
      <c r="AA1445" s="705"/>
      <c r="AB1445" s="705"/>
      <c r="AC1445" s="705"/>
      <c r="AD1445" s="706"/>
      <c r="AE1445" s="712"/>
      <c r="AF1445" s="713"/>
      <c r="AG1445" s="659" t="s">
        <v>1186</v>
      </c>
      <c r="AH1445" s="660"/>
      <c r="AI1445" s="660"/>
      <c r="AJ1445" s="661"/>
      <c r="AK1445" s="665">
        <f ca="1">OFFSET('(6)定期点検調書'!$BC$12,AO1434-1,0)</f>
        <v>0</v>
      </c>
      <c r="AL1445" s="666"/>
      <c r="AM1445" s="666"/>
      <c r="AN1445" s="667"/>
      <c r="AO1445" s="705"/>
      <c r="AP1445" s="705"/>
      <c r="AQ1445" s="705"/>
      <c r="AR1445" s="705"/>
      <c r="AS1445" s="705"/>
      <c r="AT1445" s="705"/>
      <c r="AU1445" s="705"/>
      <c r="AV1445" s="705"/>
      <c r="AW1445" s="705"/>
      <c r="AX1445" s="705"/>
      <c r="AY1445" s="705"/>
      <c r="AZ1445" s="705"/>
      <c r="BA1445" s="705"/>
      <c r="BB1445" s="705"/>
      <c r="BC1445" s="705"/>
      <c r="BD1445" s="705"/>
      <c r="BE1445" s="705"/>
      <c r="BF1445" s="705"/>
      <c r="BG1445" s="706"/>
    </row>
    <row r="1446" spans="2:86" ht="14.55" customHeight="1" x14ac:dyDescent="0.2">
      <c r="B1446" s="712"/>
      <c r="C1446" s="713"/>
      <c r="D1446" s="662"/>
      <c r="E1446" s="663"/>
      <c r="F1446" s="663"/>
      <c r="G1446" s="664"/>
      <c r="H1446" s="668"/>
      <c r="I1446" s="669"/>
      <c r="J1446" s="669"/>
      <c r="K1446" s="670"/>
      <c r="L1446" s="705"/>
      <c r="M1446" s="705"/>
      <c r="N1446" s="705"/>
      <c r="O1446" s="705"/>
      <c r="P1446" s="705"/>
      <c r="Q1446" s="705"/>
      <c r="R1446" s="705"/>
      <c r="S1446" s="705"/>
      <c r="T1446" s="705"/>
      <c r="U1446" s="705"/>
      <c r="V1446" s="705"/>
      <c r="W1446" s="705"/>
      <c r="X1446" s="705"/>
      <c r="Y1446" s="705"/>
      <c r="Z1446" s="705"/>
      <c r="AA1446" s="705"/>
      <c r="AB1446" s="705"/>
      <c r="AC1446" s="705"/>
      <c r="AD1446" s="706"/>
      <c r="AE1446" s="712"/>
      <c r="AF1446" s="713"/>
      <c r="AG1446" s="662"/>
      <c r="AH1446" s="663"/>
      <c r="AI1446" s="663"/>
      <c r="AJ1446" s="664"/>
      <c r="AK1446" s="668"/>
      <c r="AL1446" s="669"/>
      <c r="AM1446" s="669"/>
      <c r="AN1446" s="670"/>
      <c r="AO1446" s="705"/>
      <c r="AP1446" s="705"/>
      <c r="AQ1446" s="705"/>
      <c r="AR1446" s="705"/>
      <c r="AS1446" s="705"/>
      <c r="AT1446" s="705"/>
      <c r="AU1446" s="705"/>
      <c r="AV1446" s="705"/>
      <c r="AW1446" s="705"/>
      <c r="AX1446" s="705"/>
      <c r="AY1446" s="705"/>
      <c r="AZ1446" s="705"/>
      <c r="BA1446" s="705"/>
      <c r="BB1446" s="705"/>
      <c r="BC1446" s="705"/>
      <c r="BD1446" s="705"/>
      <c r="BE1446" s="705"/>
      <c r="BF1446" s="705"/>
      <c r="BG1446" s="706"/>
    </row>
    <row r="1447" spans="2:86" ht="14.55" customHeight="1" x14ac:dyDescent="0.2">
      <c r="B1447" s="712"/>
      <c r="C1447" s="713"/>
      <c r="D1447" s="659" t="s">
        <v>1187</v>
      </c>
      <c r="E1447" s="660"/>
      <c r="F1447" s="660"/>
      <c r="G1447" s="661"/>
      <c r="H1447" s="665">
        <f ca="1">OFFSET('(6)定期点検調書'!$BF$12,L1434-1,0)</f>
        <v>0</v>
      </c>
      <c r="I1447" s="666"/>
      <c r="J1447" s="666"/>
      <c r="K1447" s="667"/>
      <c r="L1447" s="705"/>
      <c r="M1447" s="705"/>
      <c r="N1447" s="705"/>
      <c r="O1447" s="705"/>
      <c r="P1447" s="705"/>
      <c r="Q1447" s="705"/>
      <c r="R1447" s="705"/>
      <c r="S1447" s="705"/>
      <c r="T1447" s="705"/>
      <c r="U1447" s="705"/>
      <c r="V1447" s="705"/>
      <c r="W1447" s="705"/>
      <c r="X1447" s="705"/>
      <c r="Y1447" s="705"/>
      <c r="Z1447" s="705"/>
      <c r="AA1447" s="705"/>
      <c r="AB1447" s="705"/>
      <c r="AC1447" s="705"/>
      <c r="AD1447" s="706"/>
      <c r="AE1447" s="712"/>
      <c r="AF1447" s="713"/>
      <c r="AG1447" s="659" t="s">
        <v>1187</v>
      </c>
      <c r="AH1447" s="660"/>
      <c r="AI1447" s="660"/>
      <c r="AJ1447" s="661"/>
      <c r="AK1447" s="665">
        <f ca="1">OFFSET('(6)定期点検調書'!$BF$12,AO1434-1,0)</f>
        <v>0</v>
      </c>
      <c r="AL1447" s="666"/>
      <c r="AM1447" s="666"/>
      <c r="AN1447" s="667"/>
      <c r="AO1447" s="705"/>
      <c r="AP1447" s="705"/>
      <c r="AQ1447" s="705"/>
      <c r="AR1447" s="705"/>
      <c r="AS1447" s="705"/>
      <c r="AT1447" s="705"/>
      <c r="AU1447" s="705"/>
      <c r="AV1447" s="705"/>
      <c r="AW1447" s="705"/>
      <c r="AX1447" s="705"/>
      <c r="AY1447" s="705"/>
      <c r="AZ1447" s="705"/>
      <c r="BA1447" s="705"/>
      <c r="BB1447" s="705"/>
      <c r="BC1447" s="705"/>
      <c r="BD1447" s="705"/>
      <c r="BE1447" s="705"/>
      <c r="BF1447" s="705"/>
      <c r="BG1447" s="706"/>
    </row>
    <row r="1448" spans="2:86" ht="14.55" customHeight="1" x14ac:dyDescent="0.2">
      <c r="B1448" s="662"/>
      <c r="C1448" s="664"/>
      <c r="D1448" s="662"/>
      <c r="E1448" s="663"/>
      <c r="F1448" s="663"/>
      <c r="G1448" s="664"/>
      <c r="H1448" s="668"/>
      <c r="I1448" s="669"/>
      <c r="J1448" s="669"/>
      <c r="K1448" s="670"/>
      <c r="L1448" s="707"/>
      <c r="M1448" s="707"/>
      <c r="N1448" s="707"/>
      <c r="O1448" s="707"/>
      <c r="P1448" s="707"/>
      <c r="Q1448" s="707"/>
      <c r="R1448" s="707"/>
      <c r="S1448" s="707"/>
      <c r="T1448" s="707"/>
      <c r="U1448" s="707"/>
      <c r="V1448" s="707"/>
      <c r="W1448" s="707"/>
      <c r="X1448" s="707"/>
      <c r="Y1448" s="707"/>
      <c r="Z1448" s="707"/>
      <c r="AA1448" s="707"/>
      <c r="AB1448" s="707"/>
      <c r="AC1448" s="707"/>
      <c r="AD1448" s="708"/>
      <c r="AE1448" s="662"/>
      <c r="AF1448" s="664"/>
      <c r="AG1448" s="662"/>
      <c r="AH1448" s="663"/>
      <c r="AI1448" s="663"/>
      <c r="AJ1448" s="664"/>
      <c r="AK1448" s="668"/>
      <c r="AL1448" s="669"/>
      <c r="AM1448" s="669"/>
      <c r="AN1448" s="670"/>
      <c r="AO1448" s="707"/>
      <c r="AP1448" s="707"/>
      <c r="AQ1448" s="707"/>
      <c r="AR1448" s="707"/>
      <c r="AS1448" s="707"/>
      <c r="AT1448" s="707"/>
      <c r="AU1448" s="707"/>
      <c r="AV1448" s="707"/>
      <c r="AW1448" s="707"/>
      <c r="AX1448" s="707"/>
      <c r="AY1448" s="707"/>
      <c r="AZ1448" s="707"/>
      <c r="BA1448" s="707"/>
      <c r="BB1448" s="707"/>
      <c r="BC1448" s="707"/>
      <c r="BD1448" s="707"/>
      <c r="BE1448" s="707"/>
      <c r="BF1448" s="707"/>
      <c r="BG1448" s="708"/>
    </row>
    <row r="1449" spans="2:86" ht="14.55" customHeight="1" x14ac:dyDescent="0.2">
      <c r="B1449" s="683" t="s">
        <v>1241</v>
      </c>
      <c r="C1449" s="683"/>
      <c r="D1449" s="683"/>
      <c r="E1449" s="683"/>
      <c r="F1449" s="683"/>
      <c r="G1449" s="683"/>
      <c r="H1449" s="699" t="str">
        <f ca="1">IF(OFFSET('(6)定期点検調書'!$AR$12,L1434-1,0)="","",OFFSET('(6)定期点検調書'!$AQ$12,L1434-1,0)&amp;TEXT(OFFSET('(6)定期点検調書'!$AR$12,L1434-1,0),"0.0")&amp;OFFSET('(6)定期点検調書'!$AT$12,L1434-1,0))  &amp;  IF(OFFSET('(6)定期点検調書'!$AV$12,L1434-1,0)="","","／"&amp;OFFSET('(6)定期点検調書'!$AU$12,L1434-1,0)&amp;TEXT(OFFSET('(6)定期点検調書'!$AV$12,L1434-1,0),"0.0")&amp;OFFSET('(6)定期点検調書'!$AX$12,L1434-1,0))  &amp;  IF(OFFSET('(6)定期点検調書'!$AZ$12,L1434-1,0)="","","／"&amp;OFFSET('(6)定期点検調書'!$AY$12,L1434-1,0)&amp;TEXT(OFFSET('(6)定期点検調書'!$AZ$12,L1434-1,0),"0.0")&amp;OFFSET('(6)定期点検調書'!$BB$12,L1434-1,0))</f>
        <v/>
      </c>
      <c r="I1449" s="700"/>
      <c r="J1449" s="700"/>
      <c r="K1449" s="700"/>
      <c r="L1449" s="700"/>
      <c r="M1449" s="700"/>
      <c r="N1449" s="700"/>
      <c r="O1449" s="700"/>
      <c r="P1449" s="685" t="s">
        <v>1243</v>
      </c>
      <c r="Q1449" s="685"/>
      <c r="R1449" s="685"/>
      <c r="S1449" s="685"/>
      <c r="T1449" s="685"/>
      <c r="U1449" s="685"/>
      <c r="V1449" s="685"/>
      <c r="W1449" s="686" t="str">
        <f ca="1">OFFSET('(6)定期点検調書'!$F$12,L1434-1,0)</f>
        <v/>
      </c>
      <c r="X1449" s="687"/>
      <c r="Y1449" s="687"/>
      <c r="Z1449" s="687"/>
      <c r="AA1449" s="687"/>
      <c r="AB1449" s="687"/>
      <c r="AC1449" s="687"/>
      <c r="AD1449" s="688"/>
      <c r="AE1449" s="683" t="s">
        <v>1241</v>
      </c>
      <c r="AF1449" s="683"/>
      <c r="AG1449" s="683"/>
      <c r="AH1449" s="683"/>
      <c r="AI1449" s="683"/>
      <c r="AJ1449" s="683"/>
      <c r="AK1449" s="699" t="str">
        <f ca="1">IF(OFFSET('(6)定期点検調書'!$AR$12,AO1434-1,0)="","",OFFSET('(6)定期点検調書'!$AQ$12,AO1434-1,0)&amp;TEXT(OFFSET('(6)定期点検調書'!$AR$12,AO1434-1,0),"0.0")&amp;OFFSET('(6)定期点検調書'!$AT$12,AO1434-1,0))  &amp;  IF(OFFSET('(6)定期点検調書'!$AV$12,AO1434-1,0)="","","／"&amp;OFFSET('(6)定期点検調書'!$AU$12,AO1434-1,0)&amp;TEXT(OFFSET('(6)定期点検調書'!$AV$12,AO1434-1,0),"0.0")&amp;OFFSET('(6)定期点検調書'!$AX$12,AO1434-1,0))  &amp;  IF(OFFSET('(6)定期点検調書'!$AZ$12,AO1434-1,0)="","","／"&amp;OFFSET('(6)定期点検調書'!$AY$12,AO1434-1,0)&amp;TEXT(OFFSET('(6)定期点検調書'!$AZ$12,AO1434-1,0),"0.0")&amp;OFFSET('(6)定期点検調書'!$BB$12,AO1434-1,0))</f>
        <v/>
      </c>
      <c r="AL1449" s="700"/>
      <c r="AM1449" s="700"/>
      <c r="AN1449" s="700"/>
      <c r="AO1449" s="700"/>
      <c r="AP1449" s="700"/>
      <c r="AQ1449" s="700"/>
      <c r="AR1449" s="700"/>
      <c r="AS1449" s="685" t="s">
        <v>1243</v>
      </c>
      <c r="AT1449" s="685"/>
      <c r="AU1449" s="685"/>
      <c r="AV1449" s="685"/>
      <c r="AW1449" s="685"/>
      <c r="AX1449" s="685"/>
      <c r="AY1449" s="685"/>
      <c r="AZ1449" s="686" t="str">
        <f ca="1">OFFSET('(6)定期点検調書'!$F$12,AO1434-1,0)</f>
        <v/>
      </c>
      <c r="BA1449" s="687"/>
      <c r="BB1449" s="687"/>
      <c r="BC1449" s="687"/>
      <c r="BD1449" s="687"/>
      <c r="BE1449" s="687"/>
      <c r="BF1449" s="687"/>
      <c r="BG1449" s="688"/>
    </row>
    <row r="1450" spans="2:86" ht="14.55" customHeight="1" x14ac:dyDescent="0.2">
      <c r="B1450" s="683"/>
      <c r="C1450" s="683"/>
      <c r="D1450" s="683"/>
      <c r="E1450" s="683"/>
      <c r="F1450" s="683"/>
      <c r="G1450" s="683"/>
      <c r="H1450" s="701"/>
      <c r="I1450" s="702"/>
      <c r="J1450" s="702"/>
      <c r="K1450" s="702"/>
      <c r="L1450" s="702"/>
      <c r="M1450" s="702"/>
      <c r="N1450" s="702"/>
      <c r="O1450" s="702"/>
      <c r="P1450" s="685"/>
      <c r="Q1450" s="685"/>
      <c r="R1450" s="685"/>
      <c r="S1450" s="685"/>
      <c r="T1450" s="685"/>
      <c r="U1450" s="685"/>
      <c r="V1450" s="685"/>
      <c r="W1450" s="689"/>
      <c r="X1450" s="690"/>
      <c r="Y1450" s="690"/>
      <c r="Z1450" s="690"/>
      <c r="AA1450" s="690"/>
      <c r="AB1450" s="690"/>
      <c r="AC1450" s="690"/>
      <c r="AD1450" s="691"/>
      <c r="AE1450" s="683"/>
      <c r="AF1450" s="683"/>
      <c r="AG1450" s="683"/>
      <c r="AH1450" s="683"/>
      <c r="AI1450" s="683"/>
      <c r="AJ1450" s="683"/>
      <c r="AK1450" s="701"/>
      <c r="AL1450" s="702"/>
      <c r="AM1450" s="702"/>
      <c r="AN1450" s="702"/>
      <c r="AO1450" s="702"/>
      <c r="AP1450" s="702"/>
      <c r="AQ1450" s="702"/>
      <c r="AR1450" s="702"/>
      <c r="AS1450" s="685"/>
      <c r="AT1450" s="685"/>
      <c r="AU1450" s="685"/>
      <c r="AV1450" s="685"/>
      <c r="AW1450" s="685"/>
      <c r="AX1450" s="685"/>
      <c r="AY1450" s="685"/>
      <c r="AZ1450" s="689"/>
      <c r="BA1450" s="690"/>
      <c r="BB1450" s="690"/>
      <c r="BC1450" s="690"/>
      <c r="BD1450" s="690"/>
      <c r="BE1450" s="690"/>
      <c r="BF1450" s="690"/>
      <c r="BG1450" s="691"/>
    </row>
    <row r="1451" spans="2:86" ht="14.55" customHeight="1" x14ac:dyDescent="0.2">
      <c r="B1451" s="659" t="s">
        <v>1242</v>
      </c>
      <c r="C1451" s="660"/>
      <c r="D1451" s="660"/>
      <c r="E1451" s="660"/>
      <c r="F1451" s="660"/>
      <c r="G1451" s="661"/>
      <c r="H1451" s="671"/>
      <c r="I1451" s="672"/>
      <c r="J1451" s="672"/>
      <c r="K1451" s="672"/>
      <c r="L1451" s="672"/>
      <c r="M1451" s="672"/>
      <c r="N1451" s="672"/>
      <c r="O1451" s="672"/>
      <c r="P1451" s="692" t="s">
        <v>996</v>
      </c>
      <c r="Q1451" s="692"/>
      <c r="R1451" s="692"/>
      <c r="S1451" s="692"/>
      <c r="T1451" s="692"/>
      <c r="U1451" s="692"/>
      <c r="V1451" s="692"/>
      <c r="W1451" s="693"/>
      <c r="X1451" s="694"/>
      <c r="Y1451" s="694"/>
      <c r="Z1451" s="694"/>
      <c r="AA1451" s="694"/>
      <c r="AB1451" s="694"/>
      <c r="AC1451" s="694"/>
      <c r="AD1451" s="695"/>
      <c r="AE1451" s="659" t="s">
        <v>1242</v>
      </c>
      <c r="AF1451" s="660"/>
      <c r="AG1451" s="660"/>
      <c r="AH1451" s="660"/>
      <c r="AI1451" s="660"/>
      <c r="AJ1451" s="661"/>
      <c r="AK1451" s="671"/>
      <c r="AL1451" s="672"/>
      <c r="AM1451" s="672"/>
      <c r="AN1451" s="672"/>
      <c r="AO1451" s="672"/>
      <c r="AP1451" s="672"/>
      <c r="AQ1451" s="672"/>
      <c r="AR1451" s="672"/>
      <c r="AS1451" s="692" t="s">
        <v>996</v>
      </c>
      <c r="AT1451" s="692"/>
      <c r="AU1451" s="692"/>
      <c r="AV1451" s="692"/>
      <c r="AW1451" s="692"/>
      <c r="AX1451" s="692"/>
      <c r="AY1451" s="692"/>
      <c r="AZ1451" s="693"/>
      <c r="BA1451" s="694"/>
      <c r="BB1451" s="694"/>
      <c r="BC1451" s="694"/>
      <c r="BD1451" s="694"/>
      <c r="BE1451" s="694"/>
      <c r="BF1451" s="694"/>
      <c r="BG1451" s="695"/>
    </row>
    <row r="1452" spans="2:86" ht="14.55" customHeight="1" x14ac:dyDescent="0.2">
      <c r="B1452" s="662"/>
      <c r="C1452" s="663"/>
      <c r="D1452" s="663"/>
      <c r="E1452" s="663"/>
      <c r="F1452" s="663"/>
      <c r="G1452" s="664"/>
      <c r="H1452" s="674"/>
      <c r="I1452" s="675"/>
      <c r="J1452" s="675"/>
      <c r="K1452" s="675"/>
      <c r="L1452" s="675"/>
      <c r="M1452" s="675"/>
      <c r="N1452" s="675"/>
      <c r="O1452" s="675"/>
      <c r="P1452" s="692"/>
      <c r="Q1452" s="692"/>
      <c r="R1452" s="692"/>
      <c r="S1452" s="692"/>
      <c r="T1452" s="692"/>
      <c r="U1452" s="692"/>
      <c r="V1452" s="692"/>
      <c r="W1452" s="696"/>
      <c r="X1452" s="697"/>
      <c r="Y1452" s="697"/>
      <c r="Z1452" s="697"/>
      <c r="AA1452" s="697"/>
      <c r="AB1452" s="697"/>
      <c r="AC1452" s="697"/>
      <c r="AD1452" s="698"/>
      <c r="AE1452" s="662"/>
      <c r="AF1452" s="663"/>
      <c r="AG1452" s="663"/>
      <c r="AH1452" s="663"/>
      <c r="AI1452" s="663"/>
      <c r="AJ1452" s="664"/>
      <c r="AK1452" s="674"/>
      <c r="AL1452" s="675"/>
      <c r="AM1452" s="675"/>
      <c r="AN1452" s="675"/>
      <c r="AO1452" s="675"/>
      <c r="AP1452" s="675"/>
      <c r="AQ1452" s="675"/>
      <c r="AR1452" s="675"/>
      <c r="AS1452" s="692"/>
      <c r="AT1452" s="692"/>
      <c r="AU1452" s="692"/>
      <c r="AV1452" s="692"/>
      <c r="AW1452" s="692"/>
      <c r="AX1452" s="692"/>
      <c r="AY1452" s="692"/>
      <c r="AZ1452" s="696"/>
      <c r="BA1452" s="697"/>
      <c r="BB1452" s="697"/>
      <c r="BC1452" s="697"/>
      <c r="BD1452" s="697"/>
      <c r="BE1452" s="697"/>
      <c r="BF1452" s="697"/>
      <c r="BG1452" s="698"/>
    </row>
    <row r="1453" spans="2:86" ht="19.5" customHeight="1" x14ac:dyDescent="0.2">
      <c r="B1453" s="683" t="s">
        <v>79</v>
      </c>
      <c r="C1453" s="683"/>
      <c r="D1453" s="683"/>
      <c r="E1453" s="683"/>
      <c r="F1453" s="683"/>
      <c r="G1453" s="683"/>
      <c r="H1453" s="684">
        <f ca="1">OFFSET('(6)定期点検調書'!$CA$12,L1434-1,0)</f>
        <v>0</v>
      </c>
      <c r="I1453" s="684"/>
      <c r="J1453" s="684"/>
      <c r="K1453" s="684"/>
      <c r="L1453" s="684"/>
      <c r="M1453" s="684"/>
      <c r="N1453" s="684"/>
      <c r="O1453" s="684"/>
      <c r="P1453" s="684"/>
      <c r="Q1453" s="684"/>
      <c r="R1453" s="684"/>
      <c r="S1453" s="684"/>
      <c r="T1453" s="684"/>
      <c r="U1453" s="684"/>
      <c r="V1453" s="684"/>
      <c r="W1453" s="684"/>
      <c r="X1453" s="684"/>
      <c r="Y1453" s="684"/>
      <c r="Z1453" s="684"/>
      <c r="AA1453" s="684"/>
      <c r="AB1453" s="684"/>
      <c r="AC1453" s="684"/>
      <c r="AD1453" s="684"/>
      <c r="AE1453" s="683" t="s">
        <v>79</v>
      </c>
      <c r="AF1453" s="683"/>
      <c r="AG1453" s="683"/>
      <c r="AH1453" s="683"/>
      <c r="AI1453" s="683"/>
      <c r="AJ1453" s="683"/>
      <c r="AK1453" s="684">
        <f ca="1">OFFSET('(6)定期点検調書'!$CA$12,AO1434-1,0)</f>
        <v>0</v>
      </c>
      <c r="AL1453" s="684"/>
      <c r="AM1453" s="684"/>
      <c r="AN1453" s="684"/>
      <c r="AO1453" s="684"/>
      <c r="AP1453" s="684"/>
      <c r="AQ1453" s="684"/>
      <c r="AR1453" s="684"/>
      <c r="AS1453" s="684"/>
      <c r="AT1453" s="684"/>
      <c r="AU1453" s="684"/>
      <c r="AV1453" s="684"/>
      <c r="AW1453" s="684"/>
      <c r="AX1453" s="684"/>
      <c r="AY1453" s="684"/>
      <c r="AZ1453" s="684"/>
      <c r="BA1453" s="684"/>
      <c r="BB1453" s="684"/>
      <c r="BC1453" s="684"/>
      <c r="BD1453" s="684"/>
      <c r="BE1453" s="684"/>
      <c r="BF1453" s="684"/>
      <c r="BG1453" s="684"/>
      <c r="CH1453" s="473"/>
    </row>
    <row r="1454" spans="2:86" ht="19.5" customHeight="1" x14ac:dyDescent="0.2">
      <c r="B1454" s="683"/>
      <c r="C1454" s="683"/>
      <c r="D1454" s="683"/>
      <c r="E1454" s="683"/>
      <c r="F1454" s="683"/>
      <c r="G1454" s="683"/>
      <c r="H1454" s="684"/>
      <c r="I1454" s="684"/>
      <c r="J1454" s="684"/>
      <c r="K1454" s="684"/>
      <c r="L1454" s="684"/>
      <c r="M1454" s="684"/>
      <c r="N1454" s="684"/>
      <c r="O1454" s="684"/>
      <c r="P1454" s="684"/>
      <c r="Q1454" s="684"/>
      <c r="R1454" s="684"/>
      <c r="S1454" s="684"/>
      <c r="T1454" s="684"/>
      <c r="U1454" s="684"/>
      <c r="V1454" s="684"/>
      <c r="W1454" s="684"/>
      <c r="X1454" s="684"/>
      <c r="Y1454" s="684"/>
      <c r="Z1454" s="684"/>
      <c r="AA1454" s="684"/>
      <c r="AB1454" s="684"/>
      <c r="AC1454" s="684"/>
      <c r="AD1454" s="684"/>
      <c r="AE1454" s="683"/>
      <c r="AF1454" s="683"/>
      <c r="AG1454" s="683"/>
      <c r="AH1454" s="683"/>
      <c r="AI1454" s="683"/>
      <c r="AJ1454" s="683"/>
      <c r="AK1454" s="684"/>
      <c r="AL1454" s="684"/>
      <c r="AM1454" s="684"/>
      <c r="AN1454" s="684"/>
      <c r="AO1454" s="684"/>
      <c r="AP1454" s="684"/>
      <c r="AQ1454" s="684"/>
      <c r="AR1454" s="684"/>
      <c r="AS1454" s="684"/>
      <c r="AT1454" s="684"/>
      <c r="AU1454" s="684"/>
      <c r="AV1454" s="684"/>
      <c r="AW1454" s="684"/>
      <c r="AX1454" s="684"/>
      <c r="AY1454" s="684"/>
      <c r="AZ1454" s="684"/>
      <c r="BA1454" s="684"/>
      <c r="BB1454" s="684"/>
      <c r="BC1454" s="684"/>
      <c r="BD1454" s="684"/>
      <c r="BE1454" s="684"/>
      <c r="BF1454" s="684"/>
      <c r="BG1454" s="684"/>
    </row>
    <row r="1455" spans="2:86" ht="14.55" customHeight="1" x14ac:dyDescent="0.2">
      <c r="B1455" s="677" t="s">
        <v>1038</v>
      </c>
      <c r="C1455" s="678"/>
      <c r="D1455" s="677" t="s">
        <v>1237</v>
      </c>
      <c r="E1455" s="719"/>
      <c r="F1455" s="719"/>
      <c r="G1455" s="719"/>
      <c r="H1455" s="665">
        <f ca="1">OFFSET('(6)定期点検調書'!$B$12,L1455-1,0)</f>
        <v>0</v>
      </c>
      <c r="I1455" s="666"/>
      <c r="J1455" s="666"/>
      <c r="K1455" s="667"/>
      <c r="L1455" s="703">
        <f>AO1434+1</f>
        <v>139</v>
      </c>
      <c r="M1455" s="703"/>
      <c r="N1455" s="703"/>
      <c r="O1455" s="703"/>
      <c r="P1455" s="703"/>
      <c r="Q1455" s="703"/>
      <c r="R1455" s="703"/>
      <c r="S1455" s="703"/>
      <c r="T1455" s="703"/>
      <c r="U1455" s="703"/>
      <c r="V1455" s="703"/>
      <c r="W1455" s="703"/>
      <c r="X1455" s="703"/>
      <c r="Y1455" s="703"/>
      <c r="Z1455" s="703"/>
      <c r="AA1455" s="703"/>
      <c r="AB1455" s="703"/>
      <c r="AC1455" s="703"/>
      <c r="AD1455" s="704"/>
      <c r="AE1455" s="677" t="s">
        <v>1038</v>
      </c>
      <c r="AF1455" s="678"/>
      <c r="AG1455" s="677" t="s">
        <v>1237</v>
      </c>
      <c r="AH1455" s="719"/>
      <c r="AI1455" s="719"/>
      <c r="AJ1455" s="719"/>
      <c r="AK1455" s="665">
        <f ca="1">OFFSET('(6)定期点検調書'!$B$12,AO1455-1,0)</f>
        <v>0</v>
      </c>
      <c r="AL1455" s="666"/>
      <c r="AM1455" s="666"/>
      <c r="AN1455" s="667"/>
      <c r="AO1455" s="703">
        <f>L1455+1</f>
        <v>140</v>
      </c>
      <c r="AP1455" s="703"/>
      <c r="AQ1455" s="703"/>
      <c r="AR1455" s="703"/>
      <c r="AS1455" s="703"/>
      <c r="AT1455" s="703"/>
      <c r="AU1455" s="703"/>
      <c r="AV1455" s="703"/>
      <c r="AW1455" s="703"/>
      <c r="AX1455" s="703"/>
      <c r="AY1455" s="703"/>
      <c r="AZ1455" s="703"/>
      <c r="BA1455" s="703"/>
      <c r="BB1455" s="703"/>
      <c r="BC1455" s="703"/>
      <c r="BD1455" s="703"/>
      <c r="BE1455" s="703"/>
      <c r="BF1455" s="703"/>
      <c r="BG1455" s="704"/>
    </row>
    <row r="1456" spans="2:86" ht="14.55" customHeight="1" x14ac:dyDescent="0.2">
      <c r="B1456" s="679"/>
      <c r="C1456" s="680"/>
      <c r="D1456" s="681"/>
      <c r="E1456" s="720"/>
      <c r="F1456" s="720"/>
      <c r="G1456" s="720"/>
      <c r="H1456" s="668"/>
      <c r="I1456" s="669"/>
      <c r="J1456" s="669"/>
      <c r="K1456" s="670"/>
      <c r="L1456" s="705"/>
      <c r="M1456" s="705"/>
      <c r="N1456" s="705"/>
      <c r="O1456" s="705"/>
      <c r="P1456" s="705"/>
      <c r="Q1456" s="705"/>
      <c r="R1456" s="705"/>
      <c r="S1456" s="705"/>
      <c r="T1456" s="705"/>
      <c r="U1456" s="705"/>
      <c r="V1456" s="705"/>
      <c r="W1456" s="705"/>
      <c r="X1456" s="705"/>
      <c r="Y1456" s="705"/>
      <c r="Z1456" s="705"/>
      <c r="AA1456" s="705"/>
      <c r="AB1456" s="705"/>
      <c r="AC1456" s="705"/>
      <c r="AD1456" s="706"/>
      <c r="AE1456" s="679"/>
      <c r="AF1456" s="680"/>
      <c r="AG1456" s="681"/>
      <c r="AH1456" s="720"/>
      <c r="AI1456" s="720"/>
      <c r="AJ1456" s="720"/>
      <c r="AK1456" s="668"/>
      <c r="AL1456" s="669"/>
      <c r="AM1456" s="669"/>
      <c r="AN1456" s="670"/>
      <c r="AO1456" s="705"/>
      <c r="AP1456" s="705"/>
      <c r="AQ1456" s="705"/>
      <c r="AR1456" s="705"/>
      <c r="AS1456" s="705"/>
      <c r="AT1456" s="705"/>
      <c r="AU1456" s="705"/>
      <c r="AV1456" s="705"/>
      <c r="AW1456" s="705"/>
      <c r="AX1456" s="705"/>
      <c r="AY1456" s="705"/>
      <c r="AZ1456" s="705"/>
      <c r="BA1456" s="705"/>
      <c r="BB1456" s="705"/>
      <c r="BC1456" s="705"/>
      <c r="BD1456" s="705"/>
      <c r="BE1456" s="705"/>
      <c r="BF1456" s="705"/>
      <c r="BG1456" s="706"/>
    </row>
    <row r="1457" spans="2:59" ht="14.55" customHeight="1" x14ac:dyDescent="0.2">
      <c r="B1457" s="679"/>
      <c r="C1457" s="680"/>
      <c r="D1457" s="677" t="s">
        <v>992</v>
      </c>
      <c r="E1457" s="719"/>
      <c r="F1457" s="719"/>
      <c r="G1457" s="719"/>
      <c r="H1457" s="665">
        <f ca="1">OFFSET('(6)定期点検調書'!$D$12,L1455-1,0)</f>
        <v>0</v>
      </c>
      <c r="I1457" s="666"/>
      <c r="J1457" s="666"/>
      <c r="K1457" s="667"/>
      <c r="L1457" s="705"/>
      <c r="M1457" s="705"/>
      <c r="N1457" s="705"/>
      <c r="O1457" s="705"/>
      <c r="P1457" s="705"/>
      <c r="Q1457" s="705"/>
      <c r="R1457" s="705"/>
      <c r="S1457" s="705"/>
      <c r="T1457" s="705"/>
      <c r="U1457" s="705"/>
      <c r="V1457" s="705"/>
      <c r="W1457" s="705"/>
      <c r="X1457" s="705"/>
      <c r="Y1457" s="705"/>
      <c r="Z1457" s="705"/>
      <c r="AA1457" s="705"/>
      <c r="AB1457" s="705"/>
      <c r="AC1457" s="705"/>
      <c r="AD1457" s="706"/>
      <c r="AE1457" s="679"/>
      <c r="AF1457" s="680"/>
      <c r="AG1457" s="677" t="s">
        <v>992</v>
      </c>
      <c r="AH1457" s="719"/>
      <c r="AI1457" s="719"/>
      <c r="AJ1457" s="719"/>
      <c r="AK1457" s="665">
        <f ca="1">OFFSET('(6)定期点検調書'!$D$12,AO1455-1,0)</f>
        <v>0</v>
      </c>
      <c r="AL1457" s="666"/>
      <c r="AM1457" s="666"/>
      <c r="AN1457" s="667"/>
      <c r="AO1457" s="705"/>
      <c r="AP1457" s="705"/>
      <c r="AQ1457" s="705"/>
      <c r="AR1457" s="705"/>
      <c r="AS1457" s="705"/>
      <c r="AT1457" s="705"/>
      <c r="AU1457" s="705"/>
      <c r="AV1457" s="705"/>
      <c r="AW1457" s="705"/>
      <c r="AX1457" s="705"/>
      <c r="AY1457" s="705"/>
      <c r="AZ1457" s="705"/>
      <c r="BA1457" s="705"/>
      <c r="BB1457" s="705"/>
      <c r="BC1457" s="705"/>
      <c r="BD1457" s="705"/>
      <c r="BE1457" s="705"/>
      <c r="BF1457" s="705"/>
      <c r="BG1457" s="706"/>
    </row>
    <row r="1458" spans="2:59" ht="14.55" customHeight="1" x14ac:dyDescent="0.2">
      <c r="B1458" s="681"/>
      <c r="C1458" s="682"/>
      <c r="D1458" s="681"/>
      <c r="E1458" s="720"/>
      <c r="F1458" s="720"/>
      <c r="G1458" s="720"/>
      <c r="H1458" s="668"/>
      <c r="I1458" s="669"/>
      <c r="J1458" s="669"/>
      <c r="K1458" s="670"/>
      <c r="L1458" s="705"/>
      <c r="M1458" s="705"/>
      <c r="N1458" s="705"/>
      <c r="O1458" s="705"/>
      <c r="P1458" s="705"/>
      <c r="Q1458" s="705"/>
      <c r="R1458" s="705"/>
      <c r="S1458" s="705"/>
      <c r="T1458" s="705"/>
      <c r="U1458" s="705"/>
      <c r="V1458" s="705"/>
      <c r="W1458" s="705"/>
      <c r="X1458" s="705"/>
      <c r="Y1458" s="705"/>
      <c r="Z1458" s="705"/>
      <c r="AA1458" s="705"/>
      <c r="AB1458" s="705"/>
      <c r="AC1458" s="705"/>
      <c r="AD1458" s="706"/>
      <c r="AE1458" s="681"/>
      <c r="AF1458" s="682"/>
      <c r="AG1458" s="681"/>
      <c r="AH1458" s="720"/>
      <c r="AI1458" s="720"/>
      <c r="AJ1458" s="720"/>
      <c r="AK1458" s="668"/>
      <c r="AL1458" s="669"/>
      <c r="AM1458" s="669"/>
      <c r="AN1458" s="670"/>
      <c r="AO1458" s="705"/>
      <c r="AP1458" s="705"/>
      <c r="AQ1458" s="705"/>
      <c r="AR1458" s="705"/>
      <c r="AS1458" s="705"/>
      <c r="AT1458" s="705"/>
      <c r="AU1458" s="705"/>
      <c r="AV1458" s="705"/>
      <c r="AW1458" s="705"/>
      <c r="AX1458" s="705"/>
      <c r="AY1458" s="705"/>
      <c r="AZ1458" s="705"/>
      <c r="BA1458" s="705"/>
      <c r="BB1458" s="705"/>
      <c r="BC1458" s="705"/>
      <c r="BD1458" s="705"/>
      <c r="BE1458" s="705"/>
      <c r="BF1458" s="705"/>
      <c r="BG1458" s="706"/>
    </row>
    <row r="1459" spans="2:59" ht="14.55" customHeight="1" x14ac:dyDescent="0.2">
      <c r="B1459" s="677" t="s">
        <v>1238</v>
      </c>
      <c r="C1459" s="678"/>
      <c r="D1459" s="659" t="s">
        <v>993</v>
      </c>
      <c r="E1459" s="660"/>
      <c r="F1459" s="660"/>
      <c r="G1459" s="660"/>
      <c r="H1459" s="671">
        <f ca="1">OFFSET('(6)定期点検調書'!$AA$13,L1455-1,0)</f>
        <v>0</v>
      </c>
      <c r="I1459" s="672"/>
      <c r="J1459" s="672"/>
      <c r="K1459" s="673"/>
      <c r="L1459" s="705"/>
      <c r="M1459" s="705"/>
      <c r="N1459" s="705"/>
      <c r="O1459" s="705"/>
      <c r="P1459" s="705"/>
      <c r="Q1459" s="705"/>
      <c r="R1459" s="705"/>
      <c r="S1459" s="705"/>
      <c r="T1459" s="705"/>
      <c r="U1459" s="705"/>
      <c r="V1459" s="705"/>
      <c r="W1459" s="705"/>
      <c r="X1459" s="705"/>
      <c r="Y1459" s="705"/>
      <c r="Z1459" s="705"/>
      <c r="AA1459" s="705"/>
      <c r="AB1459" s="705"/>
      <c r="AC1459" s="705"/>
      <c r="AD1459" s="706"/>
      <c r="AE1459" s="677" t="s">
        <v>1238</v>
      </c>
      <c r="AF1459" s="678"/>
      <c r="AG1459" s="659" t="s">
        <v>993</v>
      </c>
      <c r="AH1459" s="660"/>
      <c r="AI1459" s="660"/>
      <c r="AJ1459" s="660"/>
      <c r="AK1459" s="671">
        <f ca="1">OFFSET('(6)定期点検調書'!$AA$13,AO1455-1,0)</f>
        <v>0</v>
      </c>
      <c r="AL1459" s="672"/>
      <c r="AM1459" s="672"/>
      <c r="AN1459" s="673"/>
      <c r="AO1459" s="705"/>
      <c r="AP1459" s="705"/>
      <c r="AQ1459" s="705"/>
      <c r="AR1459" s="705"/>
      <c r="AS1459" s="705"/>
      <c r="AT1459" s="705"/>
      <c r="AU1459" s="705"/>
      <c r="AV1459" s="705"/>
      <c r="AW1459" s="705"/>
      <c r="AX1459" s="705"/>
      <c r="AY1459" s="705"/>
      <c r="AZ1459" s="705"/>
      <c r="BA1459" s="705"/>
      <c r="BB1459" s="705"/>
      <c r="BC1459" s="705"/>
      <c r="BD1459" s="705"/>
      <c r="BE1459" s="705"/>
      <c r="BF1459" s="705"/>
      <c r="BG1459" s="706"/>
    </row>
    <row r="1460" spans="2:59" ht="14.55" customHeight="1" x14ac:dyDescent="0.2">
      <c r="B1460" s="679"/>
      <c r="C1460" s="680"/>
      <c r="D1460" s="662"/>
      <c r="E1460" s="663"/>
      <c r="F1460" s="663"/>
      <c r="G1460" s="663"/>
      <c r="H1460" s="674"/>
      <c r="I1460" s="675"/>
      <c r="J1460" s="675"/>
      <c r="K1460" s="676"/>
      <c r="L1460" s="705"/>
      <c r="M1460" s="705"/>
      <c r="N1460" s="705"/>
      <c r="O1460" s="705"/>
      <c r="P1460" s="705"/>
      <c r="Q1460" s="705"/>
      <c r="R1460" s="705"/>
      <c r="S1460" s="705"/>
      <c r="T1460" s="705"/>
      <c r="U1460" s="705"/>
      <c r="V1460" s="705"/>
      <c r="W1460" s="705"/>
      <c r="X1460" s="705"/>
      <c r="Y1460" s="705"/>
      <c r="Z1460" s="705"/>
      <c r="AA1460" s="705"/>
      <c r="AB1460" s="705"/>
      <c r="AC1460" s="705"/>
      <c r="AD1460" s="706"/>
      <c r="AE1460" s="679"/>
      <c r="AF1460" s="680"/>
      <c r="AG1460" s="662"/>
      <c r="AH1460" s="663"/>
      <c r="AI1460" s="663"/>
      <c r="AJ1460" s="663"/>
      <c r="AK1460" s="674"/>
      <c r="AL1460" s="675"/>
      <c r="AM1460" s="675"/>
      <c r="AN1460" s="676"/>
      <c r="AO1460" s="705"/>
      <c r="AP1460" s="705"/>
      <c r="AQ1460" s="705"/>
      <c r="AR1460" s="705"/>
      <c r="AS1460" s="705"/>
      <c r="AT1460" s="705"/>
      <c r="AU1460" s="705"/>
      <c r="AV1460" s="705"/>
      <c r="AW1460" s="705"/>
      <c r="AX1460" s="705"/>
      <c r="AY1460" s="705"/>
      <c r="AZ1460" s="705"/>
      <c r="BA1460" s="705"/>
      <c r="BB1460" s="705"/>
      <c r="BC1460" s="705"/>
      <c r="BD1460" s="705"/>
      <c r="BE1460" s="705"/>
      <c r="BF1460" s="705"/>
      <c r="BG1460" s="706"/>
    </row>
    <row r="1461" spans="2:59" ht="14.55" customHeight="1" x14ac:dyDescent="0.2">
      <c r="B1461" s="679"/>
      <c r="C1461" s="680"/>
      <c r="D1461" s="659" t="s">
        <v>1239</v>
      </c>
      <c r="E1461" s="660"/>
      <c r="F1461" s="660"/>
      <c r="G1461" s="660"/>
      <c r="H1461" s="665">
        <f ca="1">OFFSET('(6)定期点検調書'!$AD$12,L1455-1,0)</f>
        <v>0</v>
      </c>
      <c r="I1461" s="666"/>
      <c r="J1461" s="666"/>
      <c r="K1461" s="667"/>
      <c r="L1461" s="705"/>
      <c r="M1461" s="705"/>
      <c r="N1461" s="705"/>
      <c r="O1461" s="705"/>
      <c r="P1461" s="705"/>
      <c r="Q1461" s="705"/>
      <c r="R1461" s="705"/>
      <c r="S1461" s="705"/>
      <c r="T1461" s="705"/>
      <c r="U1461" s="705"/>
      <c r="V1461" s="705"/>
      <c r="W1461" s="705"/>
      <c r="X1461" s="705"/>
      <c r="Y1461" s="705"/>
      <c r="Z1461" s="705"/>
      <c r="AA1461" s="705"/>
      <c r="AB1461" s="705"/>
      <c r="AC1461" s="705"/>
      <c r="AD1461" s="706"/>
      <c r="AE1461" s="679"/>
      <c r="AF1461" s="680"/>
      <c r="AG1461" s="659" t="s">
        <v>1239</v>
      </c>
      <c r="AH1461" s="660"/>
      <c r="AI1461" s="660"/>
      <c r="AJ1461" s="660"/>
      <c r="AK1461" s="665">
        <f ca="1">OFFSET('(6)定期点検調書'!$AD$12,AO1455-1,0)</f>
        <v>0</v>
      </c>
      <c r="AL1461" s="666"/>
      <c r="AM1461" s="666"/>
      <c r="AN1461" s="667"/>
      <c r="AO1461" s="705"/>
      <c r="AP1461" s="705"/>
      <c r="AQ1461" s="705"/>
      <c r="AR1461" s="705"/>
      <c r="AS1461" s="705"/>
      <c r="AT1461" s="705"/>
      <c r="AU1461" s="705"/>
      <c r="AV1461" s="705"/>
      <c r="AW1461" s="705"/>
      <c r="AX1461" s="705"/>
      <c r="AY1461" s="705"/>
      <c r="AZ1461" s="705"/>
      <c r="BA1461" s="705"/>
      <c r="BB1461" s="705"/>
      <c r="BC1461" s="705"/>
      <c r="BD1461" s="705"/>
      <c r="BE1461" s="705"/>
      <c r="BF1461" s="705"/>
      <c r="BG1461" s="706"/>
    </row>
    <row r="1462" spans="2:59" ht="14.55" customHeight="1" x14ac:dyDescent="0.2">
      <c r="B1462" s="681"/>
      <c r="C1462" s="682"/>
      <c r="D1462" s="662"/>
      <c r="E1462" s="663"/>
      <c r="F1462" s="663"/>
      <c r="G1462" s="663"/>
      <c r="H1462" s="668"/>
      <c r="I1462" s="669"/>
      <c r="J1462" s="669"/>
      <c r="K1462" s="670"/>
      <c r="L1462" s="705"/>
      <c r="M1462" s="705"/>
      <c r="N1462" s="705"/>
      <c r="O1462" s="705"/>
      <c r="P1462" s="705"/>
      <c r="Q1462" s="705"/>
      <c r="R1462" s="705"/>
      <c r="S1462" s="705"/>
      <c r="T1462" s="705"/>
      <c r="U1462" s="705"/>
      <c r="V1462" s="705"/>
      <c r="W1462" s="705"/>
      <c r="X1462" s="705"/>
      <c r="Y1462" s="705"/>
      <c r="Z1462" s="705"/>
      <c r="AA1462" s="705"/>
      <c r="AB1462" s="705"/>
      <c r="AC1462" s="705"/>
      <c r="AD1462" s="706"/>
      <c r="AE1462" s="681"/>
      <c r="AF1462" s="682"/>
      <c r="AG1462" s="662"/>
      <c r="AH1462" s="663"/>
      <c r="AI1462" s="663"/>
      <c r="AJ1462" s="663"/>
      <c r="AK1462" s="668"/>
      <c r="AL1462" s="669"/>
      <c r="AM1462" s="669"/>
      <c r="AN1462" s="670"/>
      <c r="AO1462" s="705"/>
      <c r="AP1462" s="705"/>
      <c r="AQ1462" s="705"/>
      <c r="AR1462" s="705"/>
      <c r="AS1462" s="705"/>
      <c r="AT1462" s="705"/>
      <c r="AU1462" s="705"/>
      <c r="AV1462" s="705"/>
      <c r="AW1462" s="705"/>
      <c r="AX1462" s="705"/>
      <c r="AY1462" s="705"/>
      <c r="AZ1462" s="705"/>
      <c r="BA1462" s="705"/>
      <c r="BB1462" s="705"/>
      <c r="BC1462" s="705"/>
      <c r="BD1462" s="705"/>
      <c r="BE1462" s="705"/>
      <c r="BF1462" s="705"/>
      <c r="BG1462" s="706"/>
    </row>
    <row r="1463" spans="2:59" ht="28.95" customHeight="1" x14ac:dyDescent="0.2">
      <c r="B1463" s="716" t="s">
        <v>995</v>
      </c>
      <c r="C1463" s="717"/>
      <c r="D1463" s="717"/>
      <c r="E1463" s="717"/>
      <c r="F1463" s="717"/>
      <c r="G1463" s="718"/>
      <c r="H1463" s="709">
        <f ca="1">OFFSET('(6)定期点検調書'!$AK$12,L1455-1,0)</f>
        <v>0</v>
      </c>
      <c r="I1463" s="710"/>
      <c r="J1463" s="710"/>
      <c r="K1463" s="711"/>
      <c r="L1463" s="705"/>
      <c r="M1463" s="705"/>
      <c r="N1463" s="705"/>
      <c r="O1463" s="705"/>
      <c r="P1463" s="705"/>
      <c r="Q1463" s="705"/>
      <c r="R1463" s="705"/>
      <c r="S1463" s="705"/>
      <c r="T1463" s="705"/>
      <c r="U1463" s="705"/>
      <c r="V1463" s="705"/>
      <c r="W1463" s="705"/>
      <c r="X1463" s="705"/>
      <c r="Y1463" s="705"/>
      <c r="Z1463" s="705"/>
      <c r="AA1463" s="705"/>
      <c r="AB1463" s="705"/>
      <c r="AC1463" s="705"/>
      <c r="AD1463" s="706"/>
      <c r="AE1463" s="716" t="s">
        <v>995</v>
      </c>
      <c r="AF1463" s="717"/>
      <c r="AG1463" s="717"/>
      <c r="AH1463" s="717"/>
      <c r="AI1463" s="717"/>
      <c r="AJ1463" s="718"/>
      <c r="AK1463" s="709">
        <f ca="1">OFFSET('(6)定期点検調書'!$AK$12,AO1455-1,0)</f>
        <v>0</v>
      </c>
      <c r="AL1463" s="710"/>
      <c r="AM1463" s="710"/>
      <c r="AN1463" s="711"/>
      <c r="AO1463" s="705"/>
      <c r="AP1463" s="705"/>
      <c r="AQ1463" s="705"/>
      <c r="AR1463" s="705"/>
      <c r="AS1463" s="705"/>
      <c r="AT1463" s="705"/>
      <c r="AU1463" s="705"/>
      <c r="AV1463" s="705"/>
      <c r="AW1463" s="705"/>
      <c r="AX1463" s="705"/>
      <c r="AY1463" s="705"/>
      <c r="AZ1463" s="705"/>
      <c r="BA1463" s="705"/>
      <c r="BB1463" s="705"/>
      <c r="BC1463" s="705"/>
      <c r="BD1463" s="705"/>
      <c r="BE1463" s="705"/>
      <c r="BF1463" s="705"/>
      <c r="BG1463" s="706"/>
    </row>
    <row r="1464" spans="2:59" ht="14.55" customHeight="1" x14ac:dyDescent="0.2">
      <c r="B1464" s="677" t="s">
        <v>1240</v>
      </c>
      <c r="C1464" s="661"/>
      <c r="D1464" s="659" t="s">
        <v>994</v>
      </c>
      <c r="E1464" s="660"/>
      <c r="F1464" s="660"/>
      <c r="G1464" s="661"/>
      <c r="H1464" s="699" t="str">
        <f ca="1">OFFSET('(6)定期点検調書'!$BY$12,L1455-1,0)</f>
        <v/>
      </c>
      <c r="I1464" s="700"/>
      <c r="J1464" s="700"/>
      <c r="K1464" s="714"/>
      <c r="L1464" s="705"/>
      <c r="M1464" s="705"/>
      <c r="N1464" s="705"/>
      <c r="O1464" s="705"/>
      <c r="P1464" s="705"/>
      <c r="Q1464" s="705"/>
      <c r="R1464" s="705"/>
      <c r="S1464" s="705"/>
      <c r="T1464" s="705"/>
      <c r="U1464" s="705"/>
      <c r="V1464" s="705"/>
      <c r="W1464" s="705"/>
      <c r="X1464" s="705"/>
      <c r="Y1464" s="705"/>
      <c r="Z1464" s="705"/>
      <c r="AA1464" s="705"/>
      <c r="AB1464" s="705"/>
      <c r="AC1464" s="705"/>
      <c r="AD1464" s="706"/>
      <c r="AE1464" s="677" t="s">
        <v>1240</v>
      </c>
      <c r="AF1464" s="661"/>
      <c r="AG1464" s="659" t="s">
        <v>994</v>
      </c>
      <c r="AH1464" s="660"/>
      <c r="AI1464" s="660"/>
      <c r="AJ1464" s="661"/>
      <c r="AK1464" s="699" t="str">
        <f ca="1">OFFSET('(6)定期点検調書'!$BY$12,AO1455-1,0)</f>
        <v/>
      </c>
      <c r="AL1464" s="700"/>
      <c r="AM1464" s="700"/>
      <c r="AN1464" s="714"/>
      <c r="AO1464" s="705"/>
      <c r="AP1464" s="705"/>
      <c r="AQ1464" s="705"/>
      <c r="AR1464" s="705"/>
      <c r="AS1464" s="705"/>
      <c r="AT1464" s="705"/>
      <c r="AU1464" s="705"/>
      <c r="AV1464" s="705"/>
      <c r="AW1464" s="705"/>
      <c r="AX1464" s="705"/>
      <c r="AY1464" s="705"/>
      <c r="AZ1464" s="705"/>
      <c r="BA1464" s="705"/>
      <c r="BB1464" s="705"/>
      <c r="BC1464" s="705"/>
      <c r="BD1464" s="705"/>
      <c r="BE1464" s="705"/>
      <c r="BF1464" s="705"/>
      <c r="BG1464" s="706"/>
    </row>
    <row r="1465" spans="2:59" ht="14.55" customHeight="1" x14ac:dyDescent="0.2">
      <c r="B1465" s="712"/>
      <c r="C1465" s="713"/>
      <c r="D1465" s="662"/>
      <c r="E1465" s="663"/>
      <c r="F1465" s="663"/>
      <c r="G1465" s="664"/>
      <c r="H1465" s="701"/>
      <c r="I1465" s="702"/>
      <c r="J1465" s="702"/>
      <c r="K1465" s="715"/>
      <c r="L1465" s="705"/>
      <c r="M1465" s="705"/>
      <c r="N1465" s="705"/>
      <c r="O1465" s="705"/>
      <c r="P1465" s="705"/>
      <c r="Q1465" s="705"/>
      <c r="R1465" s="705"/>
      <c r="S1465" s="705"/>
      <c r="T1465" s="705"/>
      <c r="U1465" s="705"/>
      <c r="V1465" s="705"/>
      <c r="W1465" s="705"/>
      <c r="X1465" s="705"/>
      <c r="Y1465" s="705"/>
      <c r="Z1465" s="705"/>
      <c r="AA1465" s="705"/>
      <c r="AB1465" s="705"/>
      <c r="AC1465" s="705"/>
      <c r="AD1465" s="706"/>
      <c r="AE1465" s="712"/>
      <c r="AF1465" s="713"/>
      <c r="AG1465" s="662"/>
      <c r="AH1465" s="663"/>
      <c r="AI1465" s="663"/>
      <c r="AJ1465" s="664"/>
      <c r="AK1465" s="701"/>
      <c r="AL1465" s="702"/>
      <c r="AM1465" s="702"/>
      <c r="AN1465" s="715"/>
      <c r="AO1465" s="705"/>
      <c r="AP1465" s="705"/>
      <c r="AQ1465" s="705"/>
      <c r="AR1465" s="705"/>
      <c r="AS1465" s="705"/>
      <c r="AT1465" s="705"/>
      <c r="AU1465" s="705"/>
      <c r="AV1465" s="705"/>
      <c r="AW1465" s="705"/>
      <c r="AX1465" s="705"/>
      <c r="AY1465" s="705"/>
      <c r="AZ1465" s="705"/>
      <c r="BA1465" s="705"/>
      <c r="BB1465" s="705"/>
      <c r="BC1465" s="705"/>
      <c r="BD1465" s="705"/>
      <c r="BE1465" s="705"/>
      <c r="BF1465" s="705"/>
      <c r="BG1465" s="706"/>
    </row>
    <row r="1466" spans="2:59" ht="14.55" customHeight="1" x14ac:dyDescent="0.2">
      <c r="B1466" s="712"/>
      <c r="C1466" s="713"/>
      <c r="D1466" s="659" t="s">
        <v>1186</v>
      </c>
      <c r="E1466" s="660"/>
      <c r="F1466" s="660"/>
      <c r="G1466" s="661"/>
      <c r="H1466" s="665">
        <f ca="1">OFFSET('(6)定期点検調書'!$BC$12,L1455-1,0)</f>
        <v>0</v>
      </c>
      <c r="I1466" s="666"/>
      <c r="J1466" s="666"/>
      <c r="K1466" s="667"/>
      <c r="L1466" s="705"/>
      <c r="M1466" s="705"/>
      <c r="N1466" s="705"/>
      <c r="O1466" s="705"/>
      <c r="P1466" s="705"/>
      <c r="Q1466" s="705"/>
      <c r="R1466" s="705"/>
      <c r="S1466" s="705"/>
      <c r="T1466" s="705"/>
      <c r="U1466" s="705"/>
      <c r="V1466" s="705"/>
      <c r="W1466" s="705"/>
      <c r="X1466" s="705"/>
      <c r="Y1466" s="705"/>
      <c r="Z1466" s="705"/>
      <c r="AA1466" s="705"/>
      <c r="AB1466" s="705"/>
      <c r="AC1466" s="705"/>
      <c r="AD1466" s="706"/>
      <c r="AE1466" s="712"/>
      <c r="AF1466" s="713"/>
      <c r="AG1466" s="659" t="s">
        <v>1186</v>
      </c>
      <c r="AH1466" s="660"/>
      <c r="AI1466" s="660"/>
      <c r="AJ1466" s="661"/>
      <c r="AK1466" s="665">
        <f ca="1">OFFSET('(6)定期点検調書'!$BC$12,AO1455-1,0)</f>
        <v>0</v>
      </c>
      <c r="AL1466" s="666"/>
      <c r="AM1466" s="666"/>
      <c r="AN1466" s="667"/>
      <c r="AO1466" s="705"/>
      <c r="AP1466" s="705"/>
      <c r="AQ1466" s="705"/>
      <c r="AR1466" s="705"/>
      <c r="AS1466" s="705"/>
      <c r="AT1466" s="705"/>
      <c r="AU1466" s="705"/>
      <c r="AV1466" s="705"/>
      <c r="AW1466" s="705"/>
      <c r="AX1466" s="705"/>
      <c r="AY1466" s="705"/>
      <c r="AZ1466" s="705"/>
      <c r="BA1466" s="705"/>
      <c r="BB1466" s="705"/>
      <c r="BC1466" s="705"/>
      <c r="BD1466" s="705"/>
      <c r="BE1466" s="705"/>
      <c r="BF1466" s="705"/>
      <c r="BG1466" s="706"/>
    </row>
    <row r="1467" spans="2:59" ht="14.55" customHeight="1" x14ac:dyDescent="0.2">
      <c r="B1467" s="712"/>
      <c r="C1467" s="713"/>
      <c r="D1467" s="662"/>
      <c r="E1467" s="663"/>
      <c r="F1467" s="663"/>
      <c r="G1467" s="664"/>
      <c r="H1467" s="668"/>
      <c r="I1467" s="669"/>
      <c r="J1467" s="669"/>
      <c r="K1467" s="670"/>
      <c r="L1467" s="705"/>
      <c r="M1467" s="705"/>
      <c r="N1467" s="705"/>
      <c r="O1467" s="705"/>
      <c r="P1467" s="705"/>
      <c r="Q1467" s="705"/>
      <c r="R1467" s="705"/>
      <c r="S1467" s="705"/>
      <c r="T1467" s="705"/>
      <c r="U1467" s="705"/>
      <c r="V1467" s="705"/>
      <c r="W1467" s="705"/>
      <c r="X1467" s="705"/>
      <c r="Y1467" s="705"/>
      <c r="Z1467" s="705"/>
      <c r="AA1467" s="705"/>
      <c r="AB1467" s="705"/>
      <c r="AC1467" s="705"/>
      <c r="AD1467" s="706"/>
      <c r="AE1467" s="712"/>
      <c r="AF1467" s="713"/>
      <c r="AG1467" s="662"/>
      <c r="AH1467" s="663"/>
      <c r="AI1467" s="663"/>
      <c r="AJ1467" s="664"/>
      <c r="AK1467" s="668"/>
      <c r="AL1467" s="669"/>
      <c r="AM1467" s="669"/>
      <c r="AN1467" s="670"/>
      <c r="AO1467" s="705"/>
      <c r="AP1467" s="705"/>
      <c r="AQ1467" s="705"/>
      <c r="AR1467" s="705"/>
      <c r="AS1467" s="705"/>
      <c r="AT1467" s="705"/>
      <c r="AU1467" s="705"/>
      <c r="AV1467" s="705"/>
      <c r="AW1467" s="705"/>
      <c r="AX1467" s="705"/>
      <c r="AY1467" s="705"/>
      <c r="AZ1467" s="705"/>
      <c r="BA1467" s="705"/>
      <c r="BB1467" s="705"/>
      <c r="BC1467" s="705"/>
      <c r="BD1467" s="705"/>
      <c r="BE1467" s="705"/>
      <c r="BF1467" s="705"/>
      <c r="BG1467" s="706"/>
    </row>
    <row r="1468" spans="2:59" ht="14.55" customHeight="1" x14ac:dyDescent="0.2">
      <c r="B1468" s="712"/>
      <c r="C1468" s="713"/>
      <c r="D1468" s="659" t="s">
        <v>1187</v>
      </c>
      <c r="E1468" s="660"/>
      <c r="F1468" s="660"/>
      <c r="G1468" s="661"/>
      <c r="H1468" s="665">
        <f ca="1">OFFSET('(6)定期点検調書'!$BF$12,L1455-1,0)</f>
        <v>0</v>
      </c>
      <c r="I1468" s="666"/>
      <c r="J1468" s="666"/>
      <c r="K1468" s="667"/>
      <c r="L1468" s="705"/>
      <c r="M1468" s="705"/>
      <c r="N1468" s="705"/>
      <c r="O1468" s="705"/>
      <c r="P1468" s="705"/>
      <c r="Q1468" s="705"/>
      <c r="R1468" s="705"/>
      <c r="S1468" s="705"/>
      <c r="T1468" s="705"/>
      <c r="U1468" s="705"/>
      <c r="V1468" s="705"/>
      <c r="W1468" s="705"/>
      <c r="X1468" s="705"/>
      <c r="Y1468" s="705"/>
      <c r="Z1468" s="705"/>
      <c r="AA1468" s="705"/>
      <c r="AB1468" s="705"/>
      <c r="AC1468" s="705"/>
      <c r="AD1468" s="706"/>
      <c r="AE1468" s="712"/>
      <c r="AF1468" s="713"/>
      <c r="AG1468" s="659" t="s">
        <v>1187</v>
      </c>
      <c r="AH1468" s="660"/>
      <c r="AI1468" s="660"/>
      <c r="AJ1468" s="661"/>
      <c r="AK1468" s="665">
        <f ca="1">OFFSET('(6)定期点検調書'!$BF$12,AO1455-1,0)</f>
        <v>0</v>
      </c>
      <c r="AL1468" s="666"/>
      <c r="AM1468" s="666"/>
      <c r="AN1468" s="667"/>
      <c r="AO1468" s="705"/>
      <c r="AP1468" s="705"/>
      <c r="AQ1468" s="705"/>
      <c r="AR1468" s="705"/>
      <c r="AS1468" s="705"/>
      <c r="AT1468" s="705"/>
      <c r="AU1468" s="705"/>
      <c r="AV1468" s="705"/>
      <c r="AW1468" s="705"/>
      <c r="AX1468" s="705"/>
      <c r="AY1468" s="705"/>
      <c r="AZ1468" s="705"/>
      <c r="BA1468" s="705"/>
      <c r="BB1468" s="705"/>
      <c r="BC1468" s="705"/>
      <c r="BD1468" s="705"/>
      <c r="BE1468" s="705"/>
      <c r="BF1468" s="705"/>
      <c r="BG1468" s="706"/>
    </row>
    <row r="1469" spans="2:59" ht="14.55" customHeight="1" x14ac:dyDescent="0.2">
      <c r="B1469" s="662"/>
      <c r="C1469" s="664"/>
      <c r="D1469" s="662"/>
      <c r="E1469" s="663"/>
      <c r="F1469" s="663"/>
      <c r="G1469" s="664"/>
      <c r="H1469" s="668"/>
      <c r="I1469" s="669"/>
      <c r="J1469" s="669"/>
      <c r="K1469" s="670"/>
      <c r="L1469" s="707"/>
      <c r="M1469" s="707"/>
      <c r="N1469" s="707"/>
      <c r="O1469" s="707"/>
      <c r="P1469" s="707"/>
      <c r="Q1469" s="707"/>
      <c r="R1469" s="707"/>
      <c r="S1469" s="707"/>
      <c r="T1469" s="707"/>
      <c r="U1469" s="707"/>
      <c r="V1469" s="707"/>
      <c r="W1469" s="707"/>
      <c r="X1469" s="707"/>
      <c r="Y1469" s="707"/>
      <c r="Z1469" s="707"/>
      <c r="AA1469" s="707"/>
      <c r="AB1469" s="707"/>
      <c r="AC1469" s="707"/>
      <c r="AD1469" s="708"/>
      <c r="AE1469" s="662"/>
      <c r="AF1469" s="664"/>
      <c r="AG1469" s="662"/>
      <c r="AH1469" s="663"/>
      <c r="AI1469" s="663"/>
      <c r="AJ1469" s="664"/>
      <c r="AK1469" s="668"/>
      <c r="AL1469" s="669"/>
      <c r="AM1469" s="669"/>
      <c r="AN1469" s="670"/>
      <c r="AO1469" s="707"/>
      <c r="AP1469" s="707"/>
      <c r="AQ1469" s="707"/>
      <c r="AR1469" s="707"/>
      <c r="AS1469" s="707"/>
      <c r="AT1469" s="707"/>
      <c r="AU1469" s="707"/>
      <c r="AV1469" s="707"/>
      <c r="AW1469" s="707"/>
      <c r="AX1469" s="707"/>
      <c r="AY1469" s="707"/>
      <c r="AZ1469" s="707"/>
      <c r="BA1469" s="707"/>
      <c r="BB1469" s="707"/>
      <c r="BC1469" s="707"/>
      <c r="BD1469" s="707"/>
      <c r="BE1469" s="707"/>
      <c r="BF1469" s="707"/>
      <c r="BG1469" s="708"/>
    </row>
    <row r="1470" spans="2:59" ht="14.55" customHeight="1" x14ac:dyDescent="0.2">
      <c r="B1470" s="683" t="s">
        <v>1241</v>
      </c>
      <c r="C1470" s="683"/>
      <c r="D1470" s="683"/>
      <c r="E1470" s="683"/>
      <c r="F1470" s="683"/>
      <c r="G1470" s="683"/>
      <c r="H1470" s="699" t="str">
        <f ca="1">IF(OFFSET('(6)定期点検調書'!$AR$12,L1455-1,0)="","",OFFSET('(6)定期点検調書'!$AQ$12,L1455-1,0)&amp;TEXT(OFFSET('(6)定期点検調書'!$AR$12,L1455-1,0),"0.0")&amp;OFFSET('(6)定期点検調書'!$AT$12,L1455-1,0))  &amp;  IF(OFFSET('(6)定期点検調書'!$AV$12,L1455-1,0)="","","／"&amp;OFFSET('(6)定期点検調書'!$AU$12,L1455-1,0)&amp;TEXT(OFFSET('(6)定期点検調書'!$AV$12,L1455-1,0),"0.0")&amp;OFFSET('(6)定期点検調書'!$AX$12,L1455-1,0))  &amp;  IF(OFFSET('(6)定期点検調書'!$AZ$12,L1455-1,0)="","","／"&amp;OFFSET('(6)定期点検調書'!$AY$12,L1455-1,0)&amp;TEXT(OFFSET('(6)定期点検調書'!$AZ$12,L1455-1,0),"0.0")&amp;OFFSET('(6)定期点検調書'!$BB$12,L1455-1,0))</f>
        <v/>
      </c>
      <c r="I1470" s="700"/>
      <c r="J1470" s="700"/>
      <c r="K1470" s="700"/>
      <c r="L1470" s="700"/>
      <c r="M1470" s="700"/>
      <c r="N1470" s="700"/>
      <c r="O1470" s="700"/>
      <c r="P1470" s="685" t="s">
        <v>1243</v>
      </c>
      <c r="Q1470" s="685"/>
      <c r="R1470" s="685"/>
      <c r="S1470" s="685"/>
      <c r="T1470" s="685"/>
      <c r="U1470" s="685"/>
      <c r="V1470" s="685"/>
      <c r="W1470" s="686" t="str">
        <f ca="1">OFFSET('(6)定期点検調書'!$F$12,L1455-1,0)</f>
        <v/>
      </c>
      <c r="X1470" s="687"/>
      <c r="Y1470" s="687"/>
      <c r="Z1470" s="687"/>
      <c r="AA1470" s="687"/>
      <c r="AB1470" s="687"/>
      <c r="AC1470" s="687"/>
      <c r="AD1470" s="688"/>
      <c r="AE1470" s="683" t="s">
        <v>1241</v>
      </c>
      <c r="AF1470" s="683"/>
      <c r="AG1470" s="683"/>
      <c r="AH1470" s="683"/>
      <c r="AI1470" s="683"/>
      <c r="AJ1470" s="683"/>
      <c r="AK1470" s="699" t="str">
        <f ca="1">IF(OFFSET('(6)定期点検調書'!$AR$12,AO1455-1,0)="","",OFFSET('(6)定期点検調書'!$AQ$12,AO1455-1,0)&amp;TEXT(OFFSET('(6)定期点検調書'!$AR$12,AO1455-1,0),"0.0")&amp;OFFSET('(6)定期点検調書'!$AT$12,AO1455-1,0))  &amp;  IF(OFFSET('(6)定期点検調書'!$AV$12,AO1455-1,0)="","","／"&amp;OFFSET('(6)定期点検調書'!$AU$12,AO1455-1,0)&amp;TEXT(OFFSET('(6)定期点検調書'!$AV$12,AO1455-1,0),"0.0")&amp;OFFSET('(6)定期点検調書'!$AX$12,AO1455-1,0))  &amp;  IF(OFFSET('(6)定期点検調書'!$AZ$12,AO1455-1,0)="","","／"&amp;OFFSET('(6)定期点検調書'!$AY$12,AO1455-1,0)&amp;TEXT(OFFSET('(6)定期点検調書'!$AZ$12,AO1455-1,0),"0.0")&amp;OFFSET('(6)定期点検調書'!$BB$12,AO1455-1,0))</f>
        <v/>
      </c>
      <c r="AL1470" s="700"/>
      <c r="AM1470" s="700"/>
      <c r="AN1470" s="700"/>
      <c r="AO1470" s="700"/>
      <c r="AP1470" s="700"/>
      <c r="AQ1470" s="700"/>
      <c r="AR1470" s="700"/>
      <c r="AS1470" s="685" t="s">
        <v>1243</v>
      </c>
      <c r="AT1470" s="685"/>
      <c r="AU1470" s="685"/>
      <c r="AV1470" s="685"/>
      <c r="AW1470" s="685"/>
      <c r="AX1470" s="685"/>
      <c r="AY1470" s="685"/>
      <c r="AZ1470" s="686" t="str">
        <f ca="1">OFFSET('(6)定期点検調書'!$F$12,AO1455-1,0)</f>
        <v/>
      </c>
      <c r="BA1470" s="687"/>
      <c r="BB1470" s="687"/>
      <c r="BC1470" s="687"/>
      <c r="BD1470" s="687"/>
      <c r="BE1470" s="687"/>
      <c r="BF1470" s="687"/>
      <c r="BG1470" s="688"/>
    </row>
    <row r="1471" spans="2:59" ht="14.55" customHeight="1" x14ac:dyDescent="0.2">
      <c r="B1471" s="683"/>
      <c r="C1471" s="683"/>
      <c r="D1471" s="683"/>
      <c r="E1471" s="683"/>
      <c r="F1471" s="683"/>
      <c r="G1471" s="683"/>
      <c r="H1471" s="701"/>
      <c r="I1471" s="702"/>
      <c r="J1471" s="702"/>
      <c r="K1471" s="702"/>
      <c r="L1471" s="702"/>
      <c r="M1471" s="702"/>
      <c r="N1471" s="702"/>
      <c r="O1471" s="702"/>
      <c r="P1471" s="685"/>
      <c r="Q1471" s="685"/>
      <c r="R1471" s="685"/>
      <c r="S1471" s="685"/>
      <c r="T1471" s="685"/>
      <c r="U1471" s="685"/>
      <c r="V1471" s="685"/>
      <c r="W1471" s="689"/>
      <c r="X1471" s="690"/>
      <c r="Y1471" s="690"/>
      <c r="Z1471" s="690"/>
      <c r="AA1471" s="690"/>
      <c r="AB1471" s="690"/>
      <c r="AC1471" s="690"/>
      <c r="AD1471" s="691"/>
      <c r="AE1471" s="683"/>
      <c r="AF1471" s="683"/>
      <c r="AG1471" s="683"/>
      <c r="AH1471" s="683"/>
      <c r="AI1471" s="683"/>
      <c r="AJ1471" s="683"/>
      <c r="AK1471" s="701"/>
      <c r="AL1471" s="702"/>
      <c r="AM1471" s="702"/>
      <c r="AN1471" s="702"/>
      <c r="AO1471" s="702"/>
      <c r="AP1471" s="702"/>
      <c r="AQ1471" s="702"/>
      <c r="AR1471" s="702"/>
      <c r="AS1471" s="685"/>
      <c r="AT1471" s="685"/>
      <c r="AU1471" s="685"/>
      <c r="AV1471" s="685"/>
      <c r="AW1471" s="685"/>
      <c r="AX1471" s="685"/>
      <c r="AY1471" s="685"/>
      <c r="AZ1471" s="689"/>
      <c r="BA1471" s="690"/>
      <c r="BB1471" s="690"/>
      <c r="BC1471" s="690"/>
      <c r="BD1471" s="690"/>
      <c r="BE1471" s="690"/>
      <c r="BF1471" s="690"/>
      <c r="BG1471" s="691"/>
    </row>
    <row r="1472" spans="2:59" ht="14.55" customHeight="1" x14ac:dyDescent="0.2">
      <c r="B1472" s="659" t="s">
        <v>1242</v>
      </c>
      <c r="C1472" s="660"/>
      <c r="D1472" s="660"/>
      <c r="E1472" s="660"/>
      <c r="F1472" s="660"/>
      <c r="G1472" s="661"/>
      <c r="H1472" s="671" t="str">
        <f ca="1">IF(OFFSET('(6)定期点検調書'!$BL$12,L1455-1,0)="","",VLOOKUP(OFFSET('(6)定期点検調書'!$BL$12,L1455-1,0),ﾃﾞｰﾀ一覧!$AY$4:$BB$16,2,FALSE))  &amp;  IF(OFFSET('(6)定期点検調書'!$BC$12,L1455-1,0)="","","／"&amp;VLOOKUP(OFFSET('(6)定期点検調書'!$BC$12,L1455-1,0),ﾃﾞｰﾀ一覧!$AY$4:$BB$16,2,FALSE))  &amp;  IF(OFFSET('(6)定期点検調書'!$BD$12,L1455-1,0)="","","／"&amp;VLOOKUP(OFFSET('(6)定期点検調書'!$BD$12,L1455-1,0),ﾃﾞｰﾀ一覧!$AY$4:$BB$16,2,FALSE))</f>
        <v/>
      </c>
      <c r="I1472" s="672"/>
      <c r="J1472" s="672"/>
      <c r="K1472" s="672"/>
      <c r="L1472" s="672"/>
      <c r="M1472" s="672"/>
      <c r="N1472" s="672"/>
      <c r="O1472" s="672"/>
      <c r="P1472" s="692" t="s">
        <v>996</v>
      </c>
      <c r="Q1472" s="692"/>
      <c r="R1472" s="692"/>
      <c r="S1472" s="692"/>
      <c r="T1472" s="692"/>
      <c r="U1472" s="692"/>
      <c r="V1472" s="692"/>
      <c r="W1472" s="693"/>
      <c r="X1472" s="694"/>
      <c r="Y1472" s="694"/>
      <c r="Z1472" s="694"/>
      <c r="AA1472" s="694"/>
      <c r="AB1472" s="694"/>
      <c r="AC1472" s="694"/>
      <c r="AD1472" s="695"/>
      <c r="AE1472" s="659" t="s">
        <v>1242</v>
      </c>
      <c r="AF1472" s="660"/>
      <c r="AG1472" s="660"/>
      <c r="AH1472" s="660"/>
      <c r="AI1472" s="660"/>
      <c r="AJ1472" s="661"/>
      <c r="AK1472" s="671" t="str">
        <f ca="1">IF(OFFSET('(6)定期点検調書'!$BL$12,AO1455-1,0)="","",VLOOKUP(OFFSET('(6)定期点検調書'!$BL$12,AO1455-1,0),ﾃﾞｰﾀ一覧!$AY$4:$BB$16,2,FALSE))  &amp;  IF(OFFSET('(6)定期点検調書'!$BC$12,AO1455-1,0)="","","／"&amp;VLOOKUP(OFFSET('(6)定期点検調書'!$BC$12,AO1455-1,0),ﾃﾞｰﾀ一覧!$AY$4:$BB$16,2,FALSE))  &amp;  IF(OFFSET('(6)定期点検調書'!$BD$12,AO1455-1,0)="","","／"&amp;VLOOKUP(OFFSET('(6)定期点検調書'!$BD$12,AO1455-1,0),ﾃﾞｰﾀ一覧!$AY$4:$BB$16,2,FALSE))</f>
        <v/>
      </c>
      <c r="AL1472" s="672"/>
      <c r="AM1472" s="672"/>
      <c r="AN1472" s="672"/>
      <c r="AO1472" s="672"/>
      <c r="AP1472" s="672"/>
      <c r="AQ1472" s="672"/>
      <c r="AR1472" s="672"/>
      <c r="AS1472" s="692" t="s">
        <v>996</v>
      </c>
      <c r="AT1472" s="692"/>
      <c r="AU1472" s="692"/>
      <c r="AV1472" s="692"/>
      <c r="AW1472" s="692"/>
      <c r="AX1472" s="692"/>
      <c r="AY1472" s="692"/>
      <c r="AZ1472" s="693"/>
      <c r="BA1472" s="694"/>
      <c r="BB1472" s="694"/>
      <c r="BC1472" s="694"/>
      <c r="BD1472" s="694"/>
      <c r="BE1472" s="694"/>
      <c r="BF1472" s="694"/>
      <c r="BG1472" s="695"/>
    </row>
    <row r="1473" spans="2:86" ht="14.55" customHeight="1" x14ac:dyDescent="0.2">
      <c r="B1473" s="662"/>
      <c r="C1473" s="663"/>
      <c r="D1473" s="663"/>
      <c r="E1473" s="663"/>
      <c r="F1473" s="663"/>
      <c r="G1473" s="664"/>
      <c r="H1473" s="674"/>
      <c r="I1473" s="675"/>
      <c r="J1473" s="675"/>
      <c r="K1473" s="675"/>
      <c r="L1473" s="675"/>
      <c r="M1473" s="675"/>
      <c r="N1473" s="675"/>
      <c r="O1473" s="675"/>
      <c r="P1473" s="692"/>
      <c r="Q1473" s="692"/>
      <c r="R1473" s="692"/>
      <c r="S1473" s="692"/>
      <c r="T1473" s="692"/>
      <c r="U1473" s="692"/>
      <c r="V1473" s="692"/>
      <c r="W1473" s="696"/>
      <c r="X1473" s="697"/>
      <c r="Y1473" s="697"/>
      <c r="Z1473" s="697"/>
      <c r="AA1473" s="697"/>
      <c r="AB1473" s="697"/>
      <c r="AC1473" s="697"/>
      <c r="AD1473" s="698"/>
      <c r="AE1473" s="662"/>
      <c r="AF1473" s="663"/>
      <c r="AG1473" s="663"/>
      <c r="AH1473" s="663"/>
      <c r="AI1473" s="663"/>
      <c r="AJ1473" s="664"/>
      <c r="AK1473" s="674"/>
      <c r="AL1473" s="675"/>
      <c r="AM1473" s="675"/>
      <c r="AN1473" s="675"/>
      <c r="AO1473" s="675"/>
      <c r="AP1473" s="675"/>
      <c r="AQ1473" s="675"/>
      <c r="AR1473" s="675"/>
      <c r="AS1473" s="692"/>
      <c r="AT1473" s="692"/>
      <c r="AU1473" s="692"/>
      <c r="AV1473" s="692"/>
      <c r="AW1473" s="692"/>
      <c r="AX1473" s="692"/>
      <c r="AY1473" s="692"/>
      <c r="AZ1473" s="696"/>
      <c r="BA1473" s="697"/>
      <c r="BB1473" s="697"/>
      <c r="BC1473" s="697"/>
      <c r="BD1473" s="697"/>
      <c r="BE1473" s="697"/>
      <c r="BF1473" s="697"/>
      <c r="BG1473" s="698"/>
    </row>
    <row r="1474" spans="2:86" ht="19.5" customHeight="1" x14ac:dyDescent="0.2">
      <c r="B1474" s="683" t="s">
        <v>79</v>
      </c>
      <c r="C1474" s="683"/>
      <c r="D1474" s="683"/>
      <c r="E1474" s="683"/>
      <c r="F1474" s="683"/>
      <c r="G1474" s="683"/>
      <c r="H1474" s="684">
        <f ca="1">OFFSET('(6)定期点検調書'!$CA$12,L1455-1,0)</f>
        <v>0</v>
      </c>
      <c r="I1474" s="684"/>
      <c r="J1474" s="684"/>
      <c r="K1474" s="684"/>
      <c r="L1474" s="684"/>
      <c r="M1474" s="684"/>
      <c r="N1474" s="684"/>
      <c r="O1474" s="684"/>
      <c r="P1474" s="684"/>
      <c r="Q1474" s="684"/>
      <c r="R1474" s="684"/>
      <c r="S1474" s="684"/>
      <c r="T1474" s="684"/>
      <c r="U1474" s="684"/>
      <c r="V1474" s="684"/>
      <c r="W1474" s="684"/>
      <c r="X1474" s="684"/>
      <c r="Y1474" s="684"/>
      <c r="Z1474" s="684"/>
      <c r="AA1474" s="684"/>
      <c r="AB1474" s="684"/>
      <c r="AC1474" s="684"/>
      <c r="AD1474" s="684"/>
      <c r="AE1474" s="683" t="s">
        <v>79</v>
      </c>
      <c r="AF1474" s="683"/>
      <c r="AG1474" s="683"/>
      <c r="AH1474" s="683"/>
      <c r="AI1474" s="683"/>
      <c r="AJ1474" s="683"/>
      <c r="AK1474" s="684">
        <f ca="1">OFFSET('(6)定期点検調書'!$CA$12,AO1455-1,0)</f>
        <v>0</v>
      </c>
      <c r="AL1474" s="684"/>
      <c r="AM1474" s="684"/>
      <c r="AN1474" s="684"/>
      <c r="AO1474" s="684"/>
      <c r="AP1474" s="684"/>
      <c r="AQ1474" s="684"/>
      <c r="AR1474" s="684"/>
      <c r="AS1474" s="684"/>
      <c r="AT1474" s="684"/>
      <c r="AU1474" s="684"/>
      <c r="AV1474" s="684"/>
      <c r="AW1474" s="684"/>
      <c r="AX1474" s="684"/>
      <c r="AY1474" s="684"/>
      <c r="AZ1474" s="684"/>
      <c r="BA1474" s="684"/>
      <c r="BB1474" s="684"/>
      <c r="BC1474" s="684"/>
      <c r="BD1474" s="684"/>
      <c r="BE1474" s="684"/>
      <c r="BF1474" s="684"/>
      <c r="BG1474" s="684"/>
      <c r="CH1474" s="473"/>
    </row>
    <row r="1475" spans="2:86" ht="19.5" customHeight="1" x14ac:dyDescent="0.2">
      <c r="B1475" s="683"/>
      <c r="C1475" s="683"/>
      <c r="D1475" s="683"/>
      <c r="E1475" s="683"/>
      <c r="F1475" s="683"/>
      <c r="G1475" s="683"/>
      <c r="H1475" s="684"/>
      <c r="I1475" s="684"/>
      <c r="J1475" s="684"/>
      <c r="K1475" s="684"/>
      <c r="L1475" s="684"/>
      <c r="M1475" s="684"/>
      <c r="N1475" s="684"/>
      <c r="O1475" s="684"/>
      <c r="P1475" s="684"/>
      <c r="Q1475" s="684"/>
      <c r="R1475" s="684"/>
      <c r="S1475" s="684"/>
      <c r="T1475" s="684"/>
      <c r="U1475" s="684"/>
      <c r="V1475" s="684"/>
      <c r="W1475" s="684"/>
      <c r="X1475" s="684"/>
      <c r="Y1475" s="684"/>
      <c r="Z1475" s="684"/>
      <c r="AA1475" s="684"/>
      <c r="AB1475" s="684"/>
      <c r="AC1475" s="684"/>
      <c r="AD1475" s="684"/>
      <c r="AE1475" s="683"/>
      <c r="AF1475" s="683"/>
      <c r="AG1475" s="683"/>
      <c r="AH1475" s="683"/>
      <c r="AI1475" s="683"/>
      <c r="AJ1475" s="683"/>
      <c r="AK1475" s="684"/>
      <c r="AL1475" s="684"/>
      <c r="AM1475" s="684"/>
      <c r="AN1475" s="684"/>
      <c r="AO1475" s="684"/>
      <c r="AP1475" s="684"/>
      <c r="AQ1475" s="684"/>
      <c r="AR1475" s="684"/>
      <c r="AS1475" s="684"/>
      <c r="AT1475" s="684"/>
      <c r="AU1475" s="684"/>
      <c r="AV1475" s="684"/>
      <c r="AW1475" s="684"/>
      <c r="AX1475" s="684"/>
      <c r="AY1475" s="684"/>
      <c r="AZ1475" s="684"/>
      <c r="BA1475" s="684"/>
      <c r="BB1475" s="684"/>
      <c r="BC1475" s="684"/>
      <c r="BD1475" s="684"/>
      <c r="BE1475" s="684"/>
      <c r="BF1475" s="684"/>
      <c r="BG1475" s="684"/>
    </row>
    <row r="1476" spans="2:86" ht="14.55" customHeight="1" x14ac:dyDescent="0.2">
      <c r="B1476" s="677" t="s">
        <v>1038</v>
      </c>
      <c r="C1476" s="678"/>
      <c r="D1476" s="677" t="s">
        <v>1237</v>
      </c>
      <c r="E1476" s="719"/>
      <c r="F1476" s="719"/>
      <c r="G1476" s="719"/>
      <c r="H1476" s="665">
        <f ca="1">OFFSET('(6)定期点検調書'!$B$12,L1476-1,0)</f>
        <v>0</v>
      </c>
      <c r="I1476" s="666"/>
      <c r="J1476" s="666"/>
      <c r="K1476" s="667"/>
      <c r="L1476" s="703">
        <f>AO1455+1</f>
        <v>141</v>
      </c>
      <c r="M1476" s="703"/>
      <c r="N1476" s="703"/>
      <c r="O1476" s="703"/>
      <c r="P1476" s="703"/>
      <c r="Q1476" s="703"/>
      <c r="R1476" s="703"/>
      <c r="S1476" s="703"/>
      <c r="T1476" s="703"/>
      <c r="U1476" s="703"/>
      <c r="V1476" s="703"/>
      <c r="W1476" s="703"/>
      <c r="X1476" s="703"/>
      <c r="Y1476" s="703"/>
      <c r="Z1476" s="703"/>
      <c r="AA1476" s="703"/>
      <c r="AB1476" s="703"/>
      <c r="AC1476" s="703"/>
      <c r="AD1476" s="704"/>
      <c r="AE1476" s="677" t="s">
        <v>1038</v>
      </c>
      <c r="AF1476" s="678"/>
      <c r="AG1476" s="677" t="s">
        <v>1237</v>
      </c>
      <c r="AH1476" s="719"/>
      <c r="AI1476" s="719"/>
      <c r="AJ1476" s="719"/>
      <c r="AK1476" s="665">
        <f ca="1">OFFSET('(6)定期点検調書'!$B$12,AO1476-1,0)</f>
        <v>0</v>
      </c>
      <c r="AL1476" s="666"/>
      <c r="AM1476" s="666"/>
      <c r="AN1476" s="667"/>
      <c r="AO1476" s="703">
        <f>L1476+1</f>
        <v>142</v>
      </c>
      <c r="AP1476" s="703"/>
      <c r="AQ1476" s="703"/>
      <c r="AR1476" s="703"/>
      <c r="AS1476" s="703"/>
      <c r="AT1476" s="703"/>
      <c r="AU1476" s="703"/>
      <c r="AV1476" s="703"/>
      <c r="AW1476" s="703"/>
      <c r="AX1476" s="703"/>
      <c r="AY1476" s="703"/>
      <c r="AZ1476" s="703"/>
      <c r="BA1476" s="703"/>
      <c r="BB1476" s="703"/>
      <c r="BC1476" s="703"/>
      <c r="BD1476" s="703"/>
      <c r="BE1476" s="703"/>
      <c r="BF1476" s="703"/>
      <c r="BG1476" s="704"/>
    </row>
    <row r="1477" spans="2:86" ht="14.55" customHeight="1" x14ac:dyDescent="0.2">
      <c r="B1477" s="679"/>
      <c r="C1477" s="680"/>
      <c r="D1477" s="681"/>
      <c r="E1477" s="720"/>
      <c r="F1477" s="720"/>
      <c r="G1477" s="720"/>
      <c r="H1477" s="668"/>
      <c r="I1477" s="669"/>
      <c r="J1477" s="669"/>
      <c r="K1477" s="670"/>
      <c r="L1477" s="705"/>
      <c r="M1477" s="705"/>
      <c r="N1477" s="705"/>
      <c r="O1477" s="705"/>
      <c r="P1477" s="705"/>
      <c r="Q1477" s="705"/>
      <c r="R1477" s="705"/>
      <c r="S1477" s="705"/>
      <c r="T1477" s="705"/>
      <c r="U1477" s="705"/>
      <c r="V1477" s="705"/>
      <c r="W1477" s="705"/>
      <c r="X1477" s="705"/>
      <c r="Y1477" s="705"/>
      <c r="Z1477" s="705"/>
      <c r="AA1477" s="705"/>
      <c r="AB1477" s="705"/>
      <c r="AC1477" s="705"/>
      <c r="AD1477" s="706"/>
      <c r="AE1477" s="679"/>
      <c r="AF1477" s="680"/>
      <c r="AG1477" s="681"/>
      <c r="AH1477" s="720"/>
      <c r="AI1477" s="720"/>
      <c r="AJ1477" s="720"/>
      <c r="AK1477" s="668"/>
      <c r="AL1477" s="669"/>
      <c r="AM1477" s="669"/>
      <c r="AN1477" s="670"/>
      <c r="AO1477" s="705"/>
      <c r="AP1477" s="705"/>
      <c r="AQ1477" s="705"/>
      <c r="AR1477" s="705"/>
      <c r="AS1477" s="705"/>
      <c r="AT1477" s="705"/>
      <c r="AU1477" s="705"/>
      <c r="AV1477" s="705"/>
      <c r="AW1477" s="705"/>
      <c r="AX1477" s="705"/>
      <c r="AY1477" s="705"/>
      <c r="AZ1477" s="705"/>
      <c r="BA1477" s="705"/>
      <c r="BB1477" s="705"/>
      <c r="BC1477" s="705"/>
      <c r="BD1477" s="705"/>
      <c r="BE1477" s="705"/>
      <c r="BF1477" s="705"/>
      <c r="BG1477" s="706"/>
    </row>
    <row r="1478" spans="2:86" ht="14.55" customHeight="1" x14ac:dyDescent="0.2">
      <c r="B1478" s="679"/>
      <c r="C1478" s="680"/>
      <c r="D1478" s="677" t="s">
        <v>992</v>
      </c>
      <c r="E1478" s="719"/>
      <c r="F1478" s="719"/>
      <c r="G1478" s="719"/>
      <c r="H1478" s="665">
        <f ca="1">OFFSET('(6)定期点検調書'!$D$12,L1476-1,0)</f>
        <v>0</v>
      </c>
      <c r="I1478" s="666"/>
      <c r="J1478" s="666"/>
      <c r="K1478" s="667"/>
      <c r="L1478" s="705"/>
      <c r="M1478" s="705"/>
      <c r="N1478" s="705"/>
      <c r="O1478" s="705"/>
      <c r="P1478" s="705"/>
      <c r="Q1478" s="705"/>
      <c r="R1478" s="705"/>
      <c r="S1478" s="705"/>
      <c r="T1478" s="705"/>
      <c r="U1478" s="705"/>
      <c r="V1478" s="705"/>
      <c r="W1478" s="705"/>
      <c r="X1478" s="705"/>
      <c r="Y1478" s="705"/>
      <c r="Z1478" s="705"/>
      <c r="AA1478" s="705"/>
      <c r="AB1478" s="705"/>
      <c r="AC1478" s="705"/>
      <c r="AD1478" s="706"/>
      <c r="AE1478" s="679"/>
      <c r="AF1478" s="680"/>
      <c r="AG1478" s="677" t="s">
        <v>992</v>
      </c>
      <c r="AH1478" s="719"/>
      <c r="AI1478" s="719"/>
      <c r="AJ1478" s="719"/>
      <c r="AK1478" s="665">
        <f ca="1">OFFSET('(6)定期点検調書'!$D$12,AO1476-1,0)</f>
        <v>0</v>
      </c>
      <c r="AL1478" s="666"/>
      <c r="AM1478" s="666"/>
      <c r="AN1478" s="667"/>
      <c r="AO1478" s="705"/>
      <c r="AP1478" s="705"/>
      <c r="AQ1478" s="705"/>
      <c r="AR1478" s="705"/>
      <c r="AS1478" s="705"/>
      <c r="AT1478" s="705"/>
      <c r="AU1478" s="705"/>
      <c r="AV1478" s="705"/>
      <c r="AW1478" s="705"/>
      <c r="AX1478" s="705"/>
      <c r="AY1478" s="705"/>
      <c r="AZ1478" s="705"/>
      <c r="BA1478" s="705"/>
      <c r="BB1478" s="705"/>
      <c r="BC1478" s="705"/>
      <c r="BD1478" s="705"/>
      <c r="BE1478" s="705"/>
      <c r="BF1478" s="705"/>
      <c r="BG1478" s="706"/>
    </row>
    <row r="1479" spans="2:86" ht="14.55" customHeight="1" x14ac:dyDescent="0.2">
      <c r="B1479" s="681"/>
      <c r="C1479" s="682"/>
      <c r="D1479" s="681"/>
      <c r="E1479" s="720"/>
      <c r="F1479" s="720"/>
      <c r="G1479" s="720"/>
      <c r="H1479" s="668"/>
      <c r="I1479" s="669"/>
      <c r="J1479" s="669"/>
      <c r="K1479" s="670"/>
      <c r="L1479" s="705"/>
      <c r="M1479" s="705"/>
      <c r="N1479" s="705"/>
      <c r="O1479" s="705"/>
      <c r="P1479" s="705"/>
      <c r="Q1479" s="705"/>
      <c r="R1479" s="705"/>
      <c r="S1479" s="705"/>
      <c r="T1479" s="705"/>
      <c r="U1479" s="705"/>
      <c r="V1479" s="705"/>
      <c r="W1479" s="705"/>
      <c r="X1479" s="705"/>
      <c r="Y1479" s="705"/>
      <c r="Z1479" s="705"/>
      <c r="AA1479" s="705"/>
      <c r="AB1479" s="705"/>
      <c r="AC1479" s="705"/>
      <c r="AD1479" s="706"/>
      <c r="AE1479" s="681"/>
      <c r="AF1479" s="682"/>
      <c r="AG1479" s="681"/>
      <c r="AH1479" s="720"/>
      <c r="AI1479" s="720"/>
      <c r="AJ1479" s="720"/>
      <c r="AK1479" s="668"/>
      <c r="AL1479" s="669"/>
      <c r="AM1479" s="669"/>
      <c r="AN1479" s="670"/>
      <c r="AO1479" s="705"/>
      <c r="AP1479" s="705"/>
      <c r="AQ1479" s="705"/>
      <c r="AR1479" s="705"/>
      <c r="AS1479" s="705"/>
      <c r="AT1479" s="705"/>
      <c r="AU1479" s="705"/>
      <c r="AV1479" s="705"/>
      <c r="AW1479" s="705"/>
      <c r="AX1479" s="705"/>
      <c r="AY1479" s="705"/>
      <c r="AZ1479" s="705"/>
      <c r="BA1479" s="705"/>
      <c r="BB1479" s="705"/>
      <c r="BC1479" s="705"/>
      <c r="BD1479" s="705"/>
      <c r="BE1479" s="705"/>
      <c r="BF1479" s="705"/>
      <c r="BG1479" s="706"/>
    </row>
    <row r="1480" spans="2:86" ht="14.55" customHeight="1" x14ac:dyDescent="0.2">
      <c r="B1480" s="677" t="s">
        <v>1238</v>
      </c>
      <c r="C1480" s="678"/>
      <c r="D1480" s="659" t="s">
        <v>993</v>
      </c>
      <c r="E1480" s="660"/>
      <c r="F1480" s="660"/>
      <c r="G1480" s="660"/>
      <c r="H1480" s="671">
        <f ca="1">OFFSET('(6)定期点検調書'!$AA$13,L1476-1,0)</f>
        <v>0</v>
      </c>
      <c r="I1480" s="672"/>
      <c r="J1480" s="672"/>
      <c r="K1480" s="673"/>
      <c r="L1480" s="705"/>
      <c r="M1480" s="705"/>
      <c r="N1480" s="705"/>
      <c r="O1480" s="705"/>
      <c r="P1480" s="705"/>
      <c r="Q1480" s="705"/>
      <c r="R1480" s="705"/>
      <c r="S1480" s="705"/>
      <c r="T1480" s="705"/>
      <c r="U1480" s="705"/>
      <c r="V1480" s="705"/>
      <c r="W1480" s="705"/>
      <c r="X1480" s="705"/>
      <c r="Y1480" s="705"/>
      <c r="Z1480" s="705"/>
      <c r="AA1480" s="705"/>
      <c r="AB1480" s="705"/>
      <c r="AC1480" s="705"/>
      <c r="AD1480" s="706"/>
      <c r="AE1480" s="677" t="s">
        <v>1238</v>
      </c>
      <c r="AF1480" s="678"/>
      <c r="AG1480" s="659" t="s">
        <v>993</v>
      </c>
      <c r="AH1480" s="660"/>
      <c r="AI1480" s="660"/>
      <c r="AJ1480" s="660"/>
      <c r="AK1480" s="671">
        <f ca="1">OFFSET('(6)定期点検調書'!$AA$13,AO1476-1,0)</f>
        <v>0</v>
      </c>
      <c r="AL1480" s="672"/>
      <c r="AM1480" s="672"/>
      <c r="AN1480" s="673"/>
      <c r="AO1480" s="705"/>
      <c r="AP1480" s="705"/>
      <c r="AQ1480" s="705"/>
      <c r="AR1480" s="705"/>
      <c r="AS1480" s="705"/>
      <c r="AT1480" s="705"/>
      <c r="AU1480" s="705"/>
      <c r="AV1480" s="705"/>
      <c r="AW1480" s="705"/>
      <c r="AX1480" s="705"/>
      <c r="AY1480" s="705"/>
      <c r="AZ1480" s="705"/>
      <c r="BA1480" s="705"/>
      <c r="BB1480" s="705"/>
      <c r="BC1480" s="705"/>
      <c r="BD1480" s="705"/>
      <c r="BE1480" s="705"/>
      <c r="BF1480" s="705"/>
      <c r="BG1480" s="706"/>
    </row>
    <row r="1481" spans="2:86" ht="14.55" customHeight="1" x14ac:dyDescent="0.2">
      <c r="B1481" s="679"/>
      <c r="C1481" s="680"/>
      <c r="D1481" s="662"/>
      <c r="E1481" s="663"/>
      <c r="F1481" s="663"/>
      <c r="G1481" s="663"/>
      <c r="H1481" s="674"/>
      <c r="I1481" s="675"/>
      <c r="J1481" s="675"/>
      <c r="K1481" s="676"/>
      <c r="L1481" s="705"/>
      <c r="M1481" s="705"/>
      <c r="N1481" s="705"/>
      <c r="O1481" s="705"/>
      <c r="P1481" s="705"/>
      <c r="Q1481" s="705"/>
      <c r="R1481" s="705"/>
      <c r="S1481" s="705"/>
      <c r="T1481" s="705"/>
      <c r="U1481" s="705"/>
      <c r="V1481" s="705"/>
      <c r="W1481" s="705"/>
      <c r="X1481" s="705"/>
      <c r="Y1481" s="705"/>
      <c r="Z1481" s="705"/>
      <c r="AA1481" s="705"/>
      <c r="AB1481" s="705"/>
      <c r="AC1481" s="705"/>
      <c r="AD1481" s="706"/>
      <c r="AE1481" s="679"/>
      <c r="AF1481" s="680"/>
      <c r="AG1481" s="662"/>
      <c r="AH1481" s="663"/>
      <c r="AI1481" s="663"/>
      <c r="AJ1481" s="663"/>
      <c r="AK1481" s="674"/>
      <c r="AL1481" s="675"/>
      <c r="AM1481" s="675"/>
      <c r="AN1481" s="676"/>
      <c r="AO1481" s="705"/>
      <c r="AP1481" s="705"/>
      <c r="AQ1481" s="705"/>
      <c r="AR1481" s="705"/>
      <c r="AS1481" s="705"/>
      <c r="AT1481" s="705"/>
      <c r="AU1481" s="705"/>
      <c r="AV1481" s="705"/>
      <c r="AW1481" s="705"/>
      <c r="AX1481" s="705"/>
      <c r="AY1481" s="705"/>
      <c r="AZ1481" s="705"/>
      <c r="BA1481" s="705"/>
      <c r="BB1481" s="705"/>
      <c r="BC1481" s="705"/>
      <c r="BD1481" s="705"/>
      <c r="BE1481" s="705"/>
      <c r="BF1481" s="705"/>
      <c r="BG1481" s="706"/>
    </row>
    <row r="1482" spans="2:86" ht="14.55" customHeight="1" x14ac:dyDescent="0.2">
      <c r="B1482" s="679"/>
      <c r="C1482" s="680"/>
      <c r="D1482" s="659" t="s">
        <v>1239</v>
      </c>
      <c r="E1482" s="660"/>
      <c r="F1482" s="660"/>
      <c r="G1482" s="660"/>
      <c r="H1482" s="665">
        <f ca="1">OFFSET('(6)定期点検調書'!$AD$12,L1476-1,0)</f>
        <v>0</v>
      </c>
      <c r="I1482" s="666"/>
      <c r="J1482" s="666"/>
      <c r="K1482" s="667"/>
      <c r="L1482" s="705"/>
      <c r="M1482" s="705"/>
      <c r="N1482" s="705"/>
      <c r="O1482" s="705"/>
      <c r="P1482" s="705"/>
      <c r="Q1482" s="705"/>
      <c r="R1482" s="705"/>
      <c r="S1482" s="705"/>
      <c r="T1482" s="705"/>
      <c r="U1482" s="705"/>
      <c r="V1482" s="705"/>
      <c r="W1482" s="705"/>
      <c r="X1482" s="705"/>
      <c r="Y1482" s="705"/>
      <c r="Z1482" s="705"/>
      <c r="AA1482" s="705"/>
      <c r="AB1482" s="705"/>
      <c r="AC1482" s="705"/>
      <c r="AD1482" s="706"/>
      <c r="AE1482" s="679"/>
      <c r="AF1482" s="680"/>
      <c r="AG1482" s="659" t="s">
        <v>1239</v>
      </c>
      <c r="AH1482" s="660"/>
      <c r="AI1482" s="660"/>
      <c r="AJ1482" s="660"/>
      <c r="AK1482" s="665">
        <f ca="1">OFFSET('(6)定期点検調書'!$AD$12,AO1476-1,0)</f>
        <v>0</v>
      </c>
      <c r="AL1482" s="666"/>
      <c r="AM1482" s="666"/>
      <c r="AN1482" s="667"/>
      <c r="AO1482" s="705"/>
      <c r="AP1482" s="705"/>
      <c r="AQ1482" s="705"/>
      <c r="AR1482" s="705"/>
      <c r="AS1482" s="705"/>
      <c r="AT1482" s="705"/>
      <c r="AU1482" s="705"/>
      <c r="AV1482" s="705"/>
      <c r="AW1482" s="705"/>
      <c r="AX1482" s="705"/>
      <c r="AY1482" s="705"/>
      <c r="AZ1482" s="705"/>
      <c r="BA1482" s="705"/>
      <c r="BB1482" s="705"/>
      <c r="BC1482" s="705"/>
      <c r="BD1482" s="705"/>
      <c r="BE1482" s="705"/>
      <c r="BF1482" s="705"/>
      <c r="BG1482" s="706"/>
    </row>
    <row r="1483" spans="2:86" ht="14.55" customHeight="1" x14ac:dyDescent="0.2">
      <c r="B1483" s="681"/>
      <c r="C1483" s="682"/>
      <c r="D1483" s="662"/>
      <c r="E1483" s="663"/>
      <c r="F1483" s="663"/>
      <c r="G1483" s="663"/>
      <c r="H1483" s="668"/>
      <c r="I1483" s="669"/>
      <c r="J1483" s="669"/>
      <c r="K1483" s="670"/>
      <c r="L1483" s="705"/>
      <c r="M1483" s="705"/>
      <c r="N1483" s="705"/>
      <c r="O1483" s="705"/>
      <c r="P1483" s="705"/>
      <c r="Q1483" s="705"/>
      <c r="R1483" s="705"/>
      <c r="S1483" s="705"/>
      <c r="T1483" s="705"/>
      <c r="U1483" s="705"/>
      <c r="V1483" s="705"/>
      <c r="W1483" s="705"/>
      <c r="X1483" s="705"/>
      <c r="Y1483" s="705"/>
      <c r="Z1483" s="705"/>
      <c r="AA1483" s="705"/>
      <c r="AB1483" s="705"/>
      <c r="AC1483" s="705"/>
      <c r="AD1483" s="706"/>
      <c r="AE1483" s="681"/>
      <c r="AF1483" s="682"/>
      <c r="AG1483" s="662"/>
      <c r="AH1483" s="663"/>
      <c r="AI1483" s="663"/>
      <c r="AJ1483" s="663"/>
      <c r="AK1483" s="668"/>
      <c r="AL1483" s="669"/>
      <c r="AM1483" s="669"/>
      <c r="AN1483" s="670"/>
      <c r="AO1483" s="705"/>
      <c r="AP1483" s="705"/>
      <c r="AQ1483" s="705"/>
      <c r="AR1483" s="705"/>
      <c r="AS1483" s="705"/>
      <c r="AT1483" s="705"/>
      <c r="AU1483" s="705"/>
      <c r="AV1483" s="705"/>
      <c r="AW1483" s="705"/>
      <c r="AX1483" s="705"/>
      <c r="AY1483" s="705"/>
      <c r="AZ1483" s="705"/>
      <c r="BA1483" s="705"/>
      <c r="BB1483" s="705"/>
      <c r="BC1483" s="705"/>
      <c r="BD1483" s="705"/>
      <c r="BE1483" s="705"/>
      <c r="BF1483" s="705"/>
      <c r="BG1483" s="706"/>
    </row>
    <row r="1484" spans="2:86" ht="28.95" customHeight="1" x14ac:dyDescent="0.2">
      <c r="B1484" s="716" t="s">
        <v>995</v>
      </c>
      <c r="C1484" s="717"/>
      <c r="D1484" s="717"/>
      <c r="E1484" s="717"/>
      <c r="F1484" s="717"/>
      <c r="G1484" s="718"/>
      <c r="H1484" s="709">
        <f ca="1">OFFSET('(6)定期点検調書'!$AK$12,L1476-1,0)</f>
        <v>0</v>
      </c>
      <c r="I1484" s="710"/>
      <c r="J1484" s="710"/>
      <c r="K1484" s="711"/>
      <c r="L1484" s="705"/>
      <c r="M1484" s="705"/>
      <c r="N1484" s="705"/>
      <c r="O1484" s="705"/>
      <c r="P1484" s="705"/>
      <c r="Q1484" s="705"/>
      <c r="R1484" s="705"/>
      <c r="S1484" s="705"/>
      <c r="T1484" s="705"/>
      <c r="U1484" s="705"/>
      <c r="V1484" s="705"/>
      <c r="W1484" s="705"/>
      <c r="X1484" s="705"/>
      <c r="Y1484" s="705"/>
      <c r="Z1484" s="705"/>
      <c r="AA1484" s="705"/>
      <c r="AB1484" s="705"/>
      <c r="AC1484" s="705"/>
      <c r="AD1484" s="706"/>
      <c r="AE1484" s="716" t="s">
        <v>995</v>
      </c>
      <c r="AF1484" s="717"/>
      <c r="AG1484" s="717"/>
      <c r="AH1484" s="717"/>
      <c r="AI1484" s="717"/>
      <c r="AJ1484" s="718"/>
      <c r="AK1484" s="709">
        <f ca="1">OFFSET('(6)定期点検調書'!$AK$12,AO1476-1,0)</f>
        <v>0</v>
      </c>
      <c r="AL1484" s="710"/>
      <c r="AM1484" s="710"/>
      <c r="AN1484" s="711"/>
      <c r="AO1484" s="705"/>
      <c r="AP1484" s="705"/>
      <c r="AQ1484" s="705"/>
      <c r="AR1484" s="705"/>
      <c r="AS1484" s="705"/>
      <c r="AT1484" s="705"/>
      <c r="AU1484" s="705"/>
      <c r="AV1484" s="705"/>
      <c r="AW1484" s="705"/>
      <c r="AX1484" s="705"/>
      <c r="AY1484" s="705"/>
      <c r="AZ1484" s="705"/>
      <c r="BA1484" s="705"/>
      <c r="BB1484" s="705"/>
      <c r="BC1484" s="705"/>
      <c r="BD1484" s="705"/>
      <c r="BE1484" s="705"/>
      <c r="BF1484" s="705"/>
      <c r="BG1484" s="706"/>
    </row>
    <row r="1485" spans="2:86" ht="14.55" customHeight="1" x14ac:dyDescent="0.2">
      <c r="B1485" s="677" t="s">
        <v>1240</v>
      </c>
      <c r="C1485" s="661"/>
      <c r="D1485" s="659" t="s">
        <v>994</v>
      </c>
      <c r="E1485" s="660"/>
      <c r="F1485" s="660"/>
      <c r="G1485" s="661"/>
      <c r="H1485" s="699" t="str">
        <f ca="1">OFFSET('(6)定期点検調書'!$BY$12,L1476-1,0)</f>
        <v/>
      </c>
      <c r="I1485" s="700"/>
      <c r="J1485" s="700"/>
      <c r="K1485" s="714"/>
      <c r="L1485" s="705"/>
      <c r="M1485" s="705"/>
      <c r="N1485" s="705"/>
      <c r="O1485" s="705"/>
      <c r="P1485" s="705"/>
      <c r="Q1485" s="705"/>
      <c r="R1485" s="705"/>
      <c r="S1485" s="705"/>
      <c r="T1485" s="705"/>
      <c r="U1485" s="705"/>
      <c r="V1485" s="705"/>
      <c r="W1485" s="705"/>
      <c r="X1485" s="705"/>
      <c r="Y1485" s="705"/>
      <c r="Z1485" s="705"/>
      <c r="AA1485" s="705"/>
      <c r="AB1485" s="705"/>
      <c r="AC1485" s="705"/>
      <c r="AD1485" s="706"/>
      <c r="AE1485" s="677" t="s">
        <v>1240</v>
      </c>
      <c r="AF1485" s="661"/>
      <c r="AG1485" s="659" t="s">
        <v>994</v>
      </c>
      <c r="AH1485" s="660"/>
      <c r="AI1485" s="660"/>
      <c r="AJ1485" s="661"/>
      <c r="AK1485" s="699" t="str">
        <f ca="1">OFFSET('(6)定期点検調書'!$BY$12,AO1476-1,0)</f>
        <v/>
      </c>
      <c r="AL1485" s="700"/>
      <c r="AM1485" s="700"/>
      <c r="AN1485" s="714"/>
      <c r="AO1485" s="705"/>
      <c r="AP1485" s="705"/>
      <c r="AQ1485" s="705"/>
      <c r="AR1485" s="705"/>
      <c r="AS1485" s="705"/>
      <c r="AT1485" s="705"/>
      <c r="AU1485" s="705"/>
      <c r="AV1485" s="705"/>
      <c r="AW1485" s="705"/>
      <c r="AX1485" s="705"/>
      <c r="AY1485" s="705"/>
      <c r="AZ1485" s="705"/>
      <c r="BA1485" s="705"/>
      <c r="BB1485" s="705"/>
      <c r="BC1485" s="705"/>
      <c r="BD1485" s="705"/>
      <c r="BE1485" s="705"/>
      <c r="BF1485" s="705"/>
      <c r="BG1485" s="706"/>
    </row>
    <row r="1486" spans="2:86" ht="14.55" customHeight="1" x14ac:dyDescent="0.2">
      <c r="B1486" s="712"/>
      <c r="C1486" s="713"/>
      <c r="D1486" s="662"/>
      <c r="E1486" s="663"/>
      <c r="F1486" s="663"/>
      <c r="G1486" s="664"/>
      <c r="H1486" s="701"/>
      <c r="I1486" s="702"/>
      <c r="J1486" s="702"/>
      <c r="K1486" s="715"/>
      <c r="L1486" s="705"/>
      <c r="M1486" s="705"/>
      <c r="N1486" s="705"/>
      <c r="O1486" s="705"/>
      <c r="P1486" s="705"/>
      <c r="Q1486" s="705"/>
      <c r="R1486" s="705"/>
      <c r="S1486" s="705"/>
      <c r="T1486" s="705"/>
      <c r="U1486" s="705"/>
      <c r="V1486" s="705"/>
      <c r="W1486" s="705"/>
      <c r="X1486" s="705"/>
      <c r="Y1486" s="705"/>
      <c r="Z1486" s="705"/>
      <c r="AA1486" s="705"/>
      <c r="AB1486" s="705"/>
      <c r="AC1486" s="705"/>
      <c r="AD1486" s="706"/>
      <c r="AE1486" s="712"/>
      <c r="AF1486" s="713"/>
      <c r="AG1486" s="662"/>
      <c r="AH1486" s="663"/>
      <c r="AI1486" s="663"/>
      <c r="AJ1486" s="664"/>
      <c r="AK1486" s="701"/>
      <c r="AL1486" s="702"/>
      <c r="AM1486" s="702"/>
      <c r="AN1486" s="715"/>
      <c r="AO1486" s="705"/>
      <c r="AP1486" s="705"/>
      <c r="AQ1486" s="705"/>
      <c r="AR1486" s="705"/>
      <c r="AS1486" s="705"/>
      <c r="AT1486" s="705"/>
      <c r="AU1486" s="705"/>
      <c r="AV1486" s="705"/>
      <c r="AW1486" s="705"/>
      <c r="AX1486" s="705"/>
      <c r="AY1486" s="705"/>
      <c r="AZ1486" s="705"/>
      <c r="BA1486" s="705"/>
      <c r="BB1486" s="705"/>
      <c r="BC1486" s="705"/>
      <c r="BD1486" s="705"/>
      <c r="BE1486" s="705"/>
      <c r="BF1486" s="705"/>
      <c r="BG1486" s="706"/>
    </row>
    <row r="1487" spans="2:86" ht="14.55" customHeight="1" x14ac:dyDescent="0.2">
      <c r="B1487" s="712"/>
      <c r="C1487" s="713"/>
      <c r="D1487" s="659" t="s">
        <v>1186</v>
      </c>
      <c r="E1487" s="660"/>
      <c r="F1487" s="660"/>
      <c r="G1487" s="661"/>
      <c r="H1487" s="665">
        <f ca="1">OFFSET('(6)定期点検調書'!$BC$12,L1476-1,0)</f>
        <v>0</v>
      </c>
      <c r="I1487" s="666"/>
      <c r="J1487" s="666"/>
      <c r="K1487" s="667"/>
      <c r="L1487" s="705"/>
      <c r="M1487" s="705"/>
      <c r="N1487" s="705"/>
      <c r="O1487" s="705"/>
      <c r="P1487" s="705"/>
      <c r="Q1487" s="705"/>
      <c r="R1487" s="705"/>
      <c r="S1487" s="705"/>
      <c r="T1487" s="705"/>
      <c r="U1487" s="705"/>
      <c r="V1487" s="705"/>
      <c r="W1487" s="705"/>
      <c r="X1487" s="705"/>
      <c r="Y1487" s="705"/>
      <c r="Z1487" s="705"/>
      <c r="AA1487" s="705"/>
      <c r="AB1487" s="705"/>
      <c r="AC1487" s="705"/>
      <c r="AD1487" s="706"/>
      <c r="AE1487" s="712"/>
      <c r="AF1487" s="713"/>
      <c r="AG1487" s="659" t="s">
        <v>1186</v>
      </c>
      <c r="AH1487" s="660"/>
      <c r="AI1487" s="660"/>
      <c r="AJ1487" s="661"/>
      <c r="AK1487" s="665">
        <f ca="1">OFFSET('(6)定期点検調書'!$BC$12,AO1476-1,0)</f>
        <v>0</v>
      </c>
      <c r="AL1487" s="666"/>
      <c r="AM1487" s="666"/>
      <c r="AN1487" s="667"/>
      <c r="AO1487" s="705"/>
      <c r="AP1487" s="705"/>
      <c r="AQ1487" s="705"/>
      <c r="AR1487" s="705"/>
      <c r="AS1487" s="705"/>
      <c r="AT1487" s="705"/>
      <c r="AU1487" s="705"/>
      <c r="AV1487" s="705"/>
      <c r="AW1487" s="705"/>
      <c r="AX1487" s="705"/>
      <c r="AY1487" s="705"/>
      <c r="AZ1487" s="705"/>
      <c r="BA1487" s="705"/>
      <c r="BB1487" s="705"/>
      <c r="BC1487" s="705"/>
      <c r="BD1487" s="705"/>
      <c r="BE1487" s="705"/>
      <c r="BF1487" s="705"/>
      <c r="BG1487" s="706"/>
    </row>
    <row r="1488" spans="2:86" ht="14.55" customHeight="1" x14ac:dyDescent="0.2">
      <c r="B1488" s="712"/>
      <c r="C1488" s="713"/>
      <c r="D1488" s="662"/>
      <c r="E1488" s="663"/>
      <c r="F1488" s="663"/>
      <c r="G1488" s="664"/>
      <c r="H1488" s="668"/>
      <c r="I1488" s="669"/>
      <c r="J1488" s="669"/>
      <c r="K1488" s="670"/>
      <c r="L1488" s="705"/>
      <c r="M1488" s="705"/>
      <c r="N1488" s="705"/>
      <c r="O1488" s="705"/>
      <c r="P1488" s="705"/>
      <c r="Q1488" s="705"/>
      <c r="R1488" s="705"/>
      <c r="S1488" s="705"/>
      <c r="T1488" s="705"/>
      <c r="U1488" s="705"/>
      <c r="V1488" s="705"/>
      <c r="W1488" s="705"/>
      <c r="X1488" s="705"/>
      <c r="Y1488" s="705"/>
      <c r="Z1488" s="705"/>
      <c r="AA1488" s="705"/>
      <c r="AB1488" s="705"/>
      <c r="AC1488" s="705"/>
      <c r="AD1488" s="706"/>
      <c r="AE1488" s="712"/>
      <c r="AF1488" s="713"/>
      <c r="AG1488" s="662"/>
      <c r="AH1488" s="663"/>
      <c r="AI1488" s="663"/>
      <c r="AJ1488" s="664"/>
      <c r="AK1488" s="668"/>
      <c r="AL1488" s="669"/>
      <c r="AM1488" s="669"/>
      <c r="AN1488" s="670"/>
      <c r="AO1488" s="705"/>
      <c r="AP1488" s="705"/>
      <c r="AQ1488" s="705"/>
      <c r="AR1488" s="705"/>
      <c r="AS1488" s="705"/>
      <c r="AT1488" s="705"/>
      <c r="AU1488" s="705"/>
      <c r="AV1488" s="705"/>
      <c r="AW1488" s="705"/>
      <c r="AX1488" s="705"/>
      <c r="AY1488" s="705"/>
      <c r="AZ1488" s="705"/>
      <c r="BA1488" s="705"/>
      <c r="BB1488" s="705"/>
      <c r="BC1488" s="705"/>
      <c r="BD1488" s="705"/>
      <c r="BE1488" s="705"/>
      <c r="BF1488" s="705"/>
      <c r="BG1488" s="706"/>
    </row>
    <row r="1489" spans="2:86" ht="14.55" customHeight="1" x14ac:dyDescent="0.2">
      <c r="B1489" s="712"/>
      <c r="C1489" s="713"/>
      <c r="D1489" s="659" t="s">
        <v>1187</v>
      </c>
      <c r="E1489" s="660"/>
      <c r="F1489" s="660"/>
      <c r="G1489" s="661"/>
      <c r="H1489" s="665">
        <f ca="1">OFFSET('(6)定期点検調書'!$BF$12,L1476-1,0)</f>
        <v>0</v>
      </c>
      <c r="I1489" s="666"/>
      <c r="J1489" s="666"/>
      <c r="K1489" s="667"/>
      <c r="L1489" s="705"/>
      <c r="M1489" s="705"/>
      <c r="N1489" s="705"/>
      <c r="O1489" s="705"/>
      <c r="P1489" s="705"/>
      <c r="Q1489" s="705"/>
      <c r="R1489" s="705"/>
      <c r="S1489" s="705"/>
      <c r="T1489" s="705"/>
      <c r="U1489" s="705"/>
      <c r="V1489" s="705"/>
      <c r="W1489" s="705"/>
      <c r="X1489" s="705"/>
      <c r="Y1489" s="705"/>
      <c r="Z1489" s="705"/>
      <c r="AA1489" s="705"/>
      <c r="AB1489" s="705"/>
      <c r="AC1489" s="705"/>
      <c r="AD1489" s="706"/>
      <c r="AE1489" s="712"/>
      <c r="AF1489" s="713"/>
      <c r="AG1489" s="659" t="s">
        <v>1187</v>
      </c>
      <c r="AH1489" s="660"/>
      <c r="AI1489" s="660"/>
      <c r="AJ1489" s="661"/>
      <c r="AK1489" s="665">
        <f ca="1">OFFSET('(6)定期点検調書'!$BF$12,AO1476-1,0)</f>
        <v>0</v>
      </c>
      <c r="AL1489" s="666"/>
      <c r="AM1489" s="666"/>
      <c r="AN1489" s="667"/>
      <c r="AO1489" s="705"/>
      <c r="AP1489" s="705"/>
      <c r="AQ1489" s="705"/>
      <c r="AR1489" s="705"/>
      <c r="AS1489" s="705"/>
      <c r="AT1489" s="705"/>
      <c r="AU1489" s="705"/>
      <c r="AV1489" s="705"/>
      <c r="AW1489" s="705"/>
      <c r="AX1489" s="705"/>
      <c r="AY1489" s="705"/>
      <c r="AZ1489" s="705"/>
      <c r="BA1489" s="705"/>
      <c r="BB1489" s="705"/>
      <c r="BC1489" s="705"/>
      <c r="BD1489" s="705"/>
      <c r="BE1489" s="705"/>
      <c r="BF1489" s="705"/>
      <c r="BG1489" s="706"/>
    </row>
    <row r="1490" spans="2:86" ht="14.55" customHeight="1" x14ac:dyDescent="0.2">
      <c r="B1490" s="662"/>
      <c r="C1490" s="664"/>
      <c r="D1490" s="662"/>
      <c r="E1490" s="663"/>
      <c r="F1490" s="663"/>
      <c r="G1490" s="664"/>
      <c r="H1490" s="668"/>
      <c r="I1490" s="669"/>
      <c r="J1490" s="669"/>
      <c r="K1490" s="670"/>
      <c r="L1490" s="707"/>
      <c r="M1490" s="707"/>
      <c r="N1490" s="707"/>
      <c r="O1490" s="707"/>
      <c r="P1490" s="707"/>
      <c r="Q1490" s="707"/>
      <c r="R1490" s="707"/>
      <c r="S1490" s="707"/>
      <c r="T1490" s="707"/>
      <c r="U1490" s="707"/>
      <c r="V1490" s="707"/>
      <c r="W1490" s="707"/>
      <c r="X1490" s="707"/>
      <c r="Y1490" s="707"/>
      <c r="Z1490" s="707"/>
      <c r="AA1490" s="707"/>
      <c r="AB1490" s="707"/>
      <c r="AC1490" s="707"/>
      <c r="AD1490" s="708"/>
      <c r="AE1490" s="662"/>
      <c r="AF1490" s="664"/>
      <c r="AG1490" s="662"/>
      <c r="AH1490" s="663"/>
      <c r="AI1490" s="663"/>
      <c r="AJ1490" s="664"/>
      <c r="AK1490" s="668"/>
      <c r="AL1490" s="669"/>
      <c r="AM1490" s="669"/>
      <c r="AN1490" s="670"/>
      <c r="AO1490" s="707"/>
      <c r="AP1490" s="707"/>
      <c r="AQ1490" s="707"/>
      <c r="AR1490" s="707"/>
      <c r="AS1490" s="707"/>
      <c r="AT1490" s="707"/>
      <c r="AU1490" s="707"/>
      <c r="AV1490" s="707"/>
      <c r="AW1490" s="707"/>
      <c r="AX1490" s="707"/>
      <c r="AY1490" s="707"/>
      <c r="AZ1490" s="707"/>
      <c r="BA1490" s="707"/>
      <c r="BB1490" s="707"/>
      <c r="BC1490" s="707"/>
      <c r="BD1490" s="707"/>
      <c r="BE1490" s="707"/>
      <c r="BF1490" s="707"/>
      <c r="BG1490" s="708"/>
    </row>
    <row r="1491" spans="2:86" ht="14.55" customHeight="1" x14ac:dyDescent="0.2">
      <c r="B1491" s="683" t="s">
        <v>1241</v>
      </c>
      <c r="C1491" s="683"/>
      <c r="D1491" s="683"/>
      <c r="E1491" s="683"/>
      <c r="F1491" s="683"/>
      <c r="G1491" s="683"/>
      <c r="H1491" s="699" t="str">
        <f ca="1">IF(OFFSET('(6)定期点検調書'!$AR$12,L1476-1,0)="","",OFFSET('(6)定期点検調書'!$AQ$12,L1476-1,0)&amp;TEXT(OFFSET('(6)定期点検調書'!$AR$12,L1476-1,0),"0.0")&amp;OFFSET('(6)定期点検調書'!$AT$12,L1476-1,0))  &amp;  IF(OFFSET('(6)定期点検調書'!$AV$12,L1476-1,0)="","","／"&amp;OFFSET('(6)定期点検調書'!$AU$12,L1476-1,0)&amp;TEXT(OFFSET('(6)定期点検調書'!$AV$12,L1476-1,0),"0.0")&amp;OFFSET('(6)定期点検調書'!$AX$12,L1476-1,0))  &amp;  IF(OFFSET('(6)定期点検調書'!$AZ$12,L1476-1,0)="","","／"&amp;OFFSET('(6)定期点検調書'!$AY$12,L1476-1,0)&amp;TEXT(OFFSET('(6)定期点検調書'!$AZ$12,L1476-1,0),"0.0")&amp;OFFSET('(6)定期点検調書'!$BB$12,L1476-1,0))</f>
        <v/>
      </c>
      <c r="I1491" s="700"/>
      <c r="J1491" s="700"/>
      <c r="K1491" s="700"/>
      <c r="L1491" s="700"/>
      <c r="M1491" s="700"/>
      <c r="N1491" s="700"/>
      <c r="O1491" s="700"/>
      <c r="P1491" s="685" t="s">
        <v>1243</v>
      </c>
      <c r="Q1491" s="685"/>
      <c r="R1491" s="685"/>
      <c r="S1491" s="685"/>
      <c r="T1491" s="685"/>
      <c r="U1491" s="685"/>
      <c r="V1491" s="685"/>
      <c r="W1491" s="686" t="str">
        <f ca="1">OFFSET('(6)定期点検調書'!$F$12,L1476-1,0)</f>
        <v/>
      </c>
      <c r="X1491" s="687"/>
      <c r="Y1491" s="687"/>
      <c r="Z1491" s="687"/>
      <c r="AA1491" s="687"/>
      <c r="AB1491" s="687"/>
      <c r="AC1491" s="687"/>
      <c r="AD1491" s="688"/>
      <c r="AE1491" s="683" t="s">
        <v>1241</v>
      </c>
      <c r="AF1491" s="683"/>
      <c r="AG1491" s="683"/>
      <c r="AH1491" s="683"/>
      <c r="AI1491" s="683"/>
      <c r="AJ1491" s="683"/>
      <c r="AK1491" s="699" t="str">
        <f ca="1">IF(OFFSET('(6)定期点検調書'!$AR$12,AO1476-1,0)="","",OFFSET('(6)定期点検調書'!$AQ$12,AO1476-1,0)&amp;TEXT(OFFSET('(6)定期点検調書'!$AR$12,AO1476-1,0),"0.0")&amp;OFFSET('(6)定期点検調書'!$AT$12,AO1476-1,0))  &amp;  IF(OFFSET('(6)定期点検調書'!$AV$12,AO1476-1,0)="","","／"&amp;OFFSET('(6)定期点検調書'!$AU$12,AO1476-1,0)&amp;TEXT(OFFSET('(6)定期点検調書'!$AV$12,AO1476-1,0),"0.0")&amp;OFFSET('(6)定期点検調書'!$AX$12,AO1476-1,0))  &amp;  IF(OFFSET('(6)定期点検調書'!$AZ$12,AO1476-1,0)="","","／"&amp;OFFSET('(6)定期点検調書'!$AY$12,AO1476-1,0)&amp;TEXT(OFFSET('(6)定期点検調書'!$AZ$12,AO1476-1,0),"0.0")&amp;OFFSET('(6)定期点検調書'!$BB$12,AO1476-1,0))</f>
        <v/>
      </c>
      <c r="AL1491" s="700"/>
      <c r="AM1491" s="700"/>
      <c r="AN1491" s="700"/>
      <c r="AO1491" s="700"/>
      <c r="AP1491" s="700"/>
      <c r="AQ1491" s="700"/>
      <c r="AR1491" s="700"/>
      <c r="AS1491" s="685" t="s">
        <v>1243</v>
      </c>
      <c r="AT1491" s="685"/>
      <c r="AU1491" s="685"/>
      <c r="AV1491" s="685"/>
      <c r="AW1491" s="685"/>
      <c r="AX1491" s="685"/>
      <c r="AY1491" s="685"/>
      <c r="AZ1491" s="686" t="str">
        <f ca="1">OFFSET('(6)定期点検調書'!$F$12,AO1476-1,0)</f>
        <v/>
      </c>
      <c r="BA1491" s="687"/>
      <c r="BB1491" s="687"/>
      <c r="BC1491" s="687"/>
      <c r="BD1491" s="687"/>
      <c r="BE1491" s="687"/>
      <c r="BF1491" s="687"/>
      <c r="BG1491" s="688"/>
    </row>
    <row r="1492" spans="2:86" ht="14.55" customHeight="1" x14ac:dyDescent="0.2">
      <c r="B1492" s="683"/>
      <c r="C1492" s="683"/>
      <c r="D1492" s="683"/>
      <c r="E1492" s="683"/>
      <c r="F1492" s="683"/>
      <c r="G1492" s="683"/>
      <c r="H1492" s="701"/>
      <c r="I1492" s="702"/>
      <c r="J1492" s="702"/>
      <c r="K1492" s="702"/>
      <c r="L1492" s="702"/>
      <c r="M1492" s="702"/>
      <c r="N1492" s="702"/>
      <c r="O1492" s="702"/>
      <c r="P1492" s="685"/>
      <c r="Q1492" s="685"/>
      <c r="R1492" s="685"/>
      <c r="S1492" s="685"/>
      <c r="T1492" s="685"/>
      <c r="U1492" s="685"/>
      <c r="V1492" s="685"/>
      <c r="W1492" s="689"/>
      <c r="X1492" s="690"/>
      <c r="Y1492" s="690"/>
      <c r="Z1492" s="690"/>
      <c r="AA1492" s="690"/>
      <c r="AB1492" s="690"/>
      <c r="AC1492" s="690"/>
      <c r="AD1492" s="691"/>
      <c r="AE1492" s="683"/>
      <c r="AF1492" s="683"/>
      <c r="AG1492" s="683"/>
      <c r="AH1492" s="683"/>
      <c r="AI1492" s="683"/>
      <c r="AJ1492" s="683"/>
      <c r="AK1492" s="701"/>
      <c r="AL1492" s="702"/>
      <c r="AM1492" s="702"/>
      <c r="AN1492" s="702"/>
      <c r="AO1492" s="702"/>
      <c r="AP1492" s="702"/>
      <c r="AQ1492" s="702"/>
      <c r="AR1492" s="702"/>
      <c r="AS1492" s="685"/>
      <c r="AT1492" s="685"/>
      <c r="AU1492" s="685"/>
      <c r="AV1492" s="685"/>
      <c r="AW1492" s="685"/>
      <c r="AX1492" s="685"/>
      <c r="AY1492" s="685"/>
      <c r="AZ1492" s="689"/>
      <c r="BA1492" s="690"/>
      <c r="BB1492" s="690"/>
      <c r="BC1492" s="690"/>
      <c r="BD1492" s="690"/>
      <c r="BE1492" s="690"/>
      <c r="BF1492" s="690"/>
      <c r="BG1492" s="691"/>
    </row>
    <row r="1493" spans="2:86" ht="14.55" customHeight="1" x14ac:dyDescent="0.2">
      <c r="B1493" s="659" t="s">
        <v>1242</v>
      </c>
      <c r="C1493" s="660"/>
      <c r="D1493" s="660"/>
      <c r="E1493" s="660"/>
      <c r="F1493" s="660"/>
      <c r="G1493" s="661"/>
      <c r="H1493" s="671"/>
      <c r="I1493" s="672"/>
      <c r="J1493" s="672"/>
      <c r="K1493" s="672"/>
      <c r="L1493" s="672"/>
      <c r="M1493" s="672"/>
      <c r="N1493" s="672"/>
      <c r="O1493" s="672"/>
      <c r="P1493" s="692" t="s">
        <v>996</v>
      </c>
      <c r="Q1493" s="692"/>
      <c r="R1493" s="692"/>
      <c r="S1493" s="692"/>
      <c r="T1493" s="692"/>
      <c r="U1493" s="692"/>
      <c r="V1493" s="692"/>
      <c r="W1493" s="693"/>
      <c r="X1493" s="694"/>
      <c r="Y1493" s="694"/>
      <c r="Z1493" s="694"/>
      <c r="AA1493" s="694"/>
      <c r="AB1493" s="694"/>
      <c r="AC1493" s="694"/>
      <c r="AD1493" s="695"/>
      <c r="AE1493" s="659" t="s">
        <v>1242</v>
      </c>
      <c r="AF1493" s="660"/>
      <c r="AG1493" s="660"/>
      <c r="AH1493" s="660"/>
      <c r="AI1493" s="660"/>
      <c r="AJ1493" s="661"/>
      <c r="AK1493" s="671"/>
      <c r="AL1493" s="672"/>
      <c r="AM1493" s="672"/>
      <c r="AN1493" s="672"/>
      <c r="AO1493" s="672"/>
      <c r="AP1493" s="672"/>
      <c r="AQ1493" s="672"/>
      <c r="AR1493" s="672"/>
      <c r="AS1493" s="692" t="s">
        <v>996</v>
      </c>
      <c r="AT1493" s="692"/>
      <c r="AU1493" s="692"/>
      <c r="AV1493" s="692"/>
      <c r="AW1493" s="692"/>
      <c r="AX1493" s="692"/>
      <c r="AY1493" s="692"/>
      <c r="AZ1493" s="693"/>
      <c r="BA1493" s="694"/>
      <c r="BB1493" s="694"/>
      <c r="BC1493" s="694"/>
      <c r="BD1493" s="694"/>
      <c r="BE1493" s="694"/>
      <c r="BF1493" s="694"/>
      <c r="BG1493" s="695"/>
    </row>
    <row r="1494" spans="2:86" ht="14.55" customHeight="1" x14ac:dyDescent="0.2">
      <c r="B1494" s="662"/>
      <c r="C1494" s="663"/>
      <c r="D1494" s="663"/>
      <c r="E1494" s="663"/>
      <c r="F1494" s="663"/>
      <c r="G1494" s="664"/>
      <c r="H1494" s="674"/>
      <c r="I1494" s="675"/>
      <c r="J1494" s="675"/>
      <c r="K1494" s="675"/>
      <c r="L1494" s="675"/>
      <c r="M1494" s="675"/>
      <c r="N1494" s="675"/>
      <c r="O1494" s="675"/>
      <c r="P1494" s="692"/>
      <c r="Q1494" s="692"/>
      <c r="R1494" s="692"/>
      <c r="S1494" s="692"/>
      <c r="T1494" s="692"/>
      <c r="U1494" s="692"/>
      <c r="V1494" s="692"/>
      <c r="W1494" s="696"/>
      <c r="X1494" s="697"/>
      <c r="Y1494" s="697"/>
      <c r="Z1494" s="697"/>
      <c r="AA1494" s="697"/>
      <c r="AB1494" s="697"/>
      <c r="AC1494" s="697"/>
      <c r="AD1494" s="698"/>
      <c r="AE1494" s="662"/>
      <c r="AF1494" s="663"/>
      <c r="AG1494" s="663"/>
      <c r="AH1494" s="663"/>
      <c r="AI1494" s="663"/>
      <c r="AJ1494" s="664"/>
      <c r="AK1494" s="674"/>
      <c r="AL1494" s="675"/>
      <c r="AM1494" s="675"/>
      <c r="AN1494" s="675"/>
      <c r="AO1494" s="675"/>
      <c r="AP1494" s="675"/>
      <c r="AQ1494" s="675"/>
      <c r="AR1494" s="675"/>
      <c r="AS1494" s="692"/>
      <c r="AT1494" s="692"/>
      <c r="AU1494" s="692"/>
      <c r="AV1494" s="692"/>
      <c r="AW1494" s="692"/>
      <c r="AX1494" s="692"/>
      <c r="AY1494" s="692"/>
      <c r="AZ1494" s="696"/>
      <c r="BA1494" s="697"/>
      <c r="BB1494" s="697"/>
      <c r="BC1494" s="697"/>
      <c r="BD1494" s="697"/>
      <c r="BE1494" s="697"/>
      <c r="BF1494" s="697"/>
      <c r="BG1494" s="698"/>
    </row>
    <row r="1495" spans="2:86" ht="19.5" customHeight="1" x14ac:dyDescent="0.2">
      <c r="B1495" s="683" t="s">
        <v>79</v>
      </c>
      <c r="C1495" s="683"/>
      <c r="D1495" s="683"/>
      <c r="E1495" s="683"/>
      <c r="F1495" s="683"/>
      <c r="G1495" s="683"/>
      <c r="H1495" s="684">
        <f ca="1">OFFSET('(6)定期点検調書'!$CA$12,L1476-1,0)</f>
        <v>0</v>
      </c>
      <c r="I1495" s="684"/>
      <c r="J1495" s="684"/>
      <c r="K1495" s="684"/>
      <c r="L1495" s="684"/>
      <c r="M1495" s="684"/>
      <c r="N1495" s="684"/>
      <c r="O1495" s="684"/>
      <c r="P1495" s="684"/>
      <c r="Q1495" s="684"/>
      <c r="R1495" s="684"/>
      <c r="S1495" s="684"/>
      <c r="T1495" s="684"/>
      <c r="U1495" s="684"/>
      <c r="V1495" s="684"/>
      <c r="W1495" s="684"/>
      <c r="X1495" s="684"/>
      <c r="Y1495" s="684"/>
      <c r="Z1495" s="684"/>
      <c r="AA1495" s="684"/>
      <c r="AB1495" s="684"/>
      <c r="AC1495" s="684"/>
      <c r="AD1495" s="684"/>
      <c r="AE1495" s="683" t="s">
        <v>79</v>
      </c>
      <c r="AF1495" s="683"/>
      <c r="AG1495" s="683"/>
      <c r="AH1495" s="683"/>
      <c r="AI1495" s="683"/>
      <c r="AJ1495" s="683"/>
      <c r="AK1495" s="684">
        <f ca="1">OFFSET('(6)定期点検調書'!$CA$12,AO1476-1,0)</f>
        <v>0</v>
      </c>
      <c r="AL1495" s="684"/>
      <c r="AM1495" s="684"/>
      <c r="AN1495" s="684"/>
      <c r="AO1495" s="684"/>
      <c r="AP1495" s="684"/>
      <c r="AQ1495" s="684"/>
      <c r="AR1495" s="684"/>
      <c r="AS1495" s="684"/>
      <c r="AT1495" s="684"/>
      <c r="AU1495" s="684"/>
      <c r="AV1495" s="684"/>
      <c r="AW1495" s="684"/>
      <c r="AX1495" s="684"/>
      <c r="AY1495" s="684"/>
      <c r="AZ1495" s="684"/>
      <c r="BA1495" s="684"/>
      <c r="BB1495" s="684"/>
      <c r="BC1495" s="684"/>
      <c r="BD1495" s="684"/>
      <c r="BE1495" s="684"/>
      <c r="BF1495" s="684"/>
      <c r="BG1495" s="684"/>
      <c r="CH1495" s="473"/>
    </row>
    <row r="1496" spans="2:86" ht="19.5" customHeight="1" x14ac:dyDescent="0.2">
      <c r="B1496" s="683"/>
      <c r="C1496" s="683"/>
      <c r="D1496" s="683"/>
      <c r="E1496" s="683"/>
      <c r="F1496" s="683"/>
      <c r="G1496" s="683"/>
      <c r="H1496" s="684"/>
      <c r="I1496" s="684"/>
      <c r="J1496" s="684"/>
      <c r="K1496" s="684"/>
      <c r="L1496" s="684"/>
      <c r="M1496" s="684"/>
      <c r="N1496" s="684"/>
      <c r="O1496" s="684"/>
      <c r="P1496" s="684"/>
      <c r="Q1496" s="684"/>
      <c r="R1496" s="684"/>
      <c r="S1496" s="684"/>
      <c r="T1496" s="684"/>
      <c r="U1496" s="684"/>
      <c r="V1496" s="684"/>
      <c r="W1496" s="684"/>
      <c r="X1496" s="684"/>
      <c r="Y1496" s="684"/>
      <c r="Z1496" s="684"/>
      <c r="AA1496" s="684"/>
      <c r="AB1496" s="684"/>
      <c r="AC1496" s="684"/>
      <c r="AD1496" s="684"/>
      <c r="AE1496" s="683"/>
      <c r="AF1496" s="683"/>
      <c r="AG1496" s="683"/>
      <c r="AH1496" s="683"/>
      <c r="AI1496" s="683"/>
      <c r="AJ1496" s="683"/>
      <c r="AK1496" s="684"/>
      <c r="AL1496" s="684"/>
      <c r="AM1496" s="684"/>
      <c r="AN1496" s="684"/>
      <c r="AO1496" s="684"/>
      <c r="AP1496" s="684"/>
      <c r="AQ1496" s="684"/>
      <c r="AR1496" s="684"/>
      <c r="AS1496" s="684"/>
      <c r="AT1496" s="684"/>
      <c r="AU1496" s="684"/>
      <c r="AV1496" s="684"/>
      <c r="AW1496" s="684"/>
      <c r="AX1496" s="684"/>
      <c r="AY1496" s="684"/>
      <c r="AZ1496" s="684"/>
      <c r="BA1496" s="684"/>
      <c r="BB1496" s="684"/>
      <c r="BC1496" s="684"/>
      <c r="BD1496" s="684"/>
      <c r="BE1496" s="684"/>
      <c r="BF1496" s="684"/>
      <c r="BG1496" s="684"/>
    </row>
    <row r="1497" spans="2:86" ht="14.55" customHeight="1" x14ac:dyDescent="0.2">
      <c r="B1497" s="677" t="s">
        <v>1038</v>
      </c>
      <c r="C1497" s="678"/>
      <c r="D1497" s="677" t="s">
        <v>1237</v>
      </c>
      <c r="E1497" s="719"/>
      <c r="F1497" s="719"/>
      <c r="G1497" s="719"/>
      <c r="H1497" s="665">
        <f ca="1">OFFSET('(6)定期点検調書'!$B$12,L1497-1,0)</f>
        <v>0</v>
      </c>
      <c r="I1497" s="666"/>
      <c r="J1497" s="666"/>
      <c r="K1497" s="667"/>
      <c r="L1497" s="703">
        <f>AO1476+1</f>
        <v>143</v>
      </c>
      <c r="M1497" s="703"/>
      <c r="N1497" s="703"/>
      <c r="O1497" s="703"/>
      <c r="P1497" s="703"/>
      <c r="Q1497" s="703"/>
      <c r="R1497" s="703"/>
      <c r="S1497" s="703"/>
      <c r="T1497" s="703"/>
      <c r="U1497" s="703"/>
      <c r="V1497" s="703"/>
      <c r="W1497" s="703"/>
      <c r="X1497" s="703"/>
      <c r="Y1497" s="703"/>
      <c r="Z1497" s="703"/>
      <c r="AA1497" s="703"/>
      <c r="AB1497" s="703"/>
      <c r="AC1497" s="703"/>
      <c r="AD1497" s="704"/>
      <c r="AE1497" s="677" t="s">
        <v>1038</v>
      </c>
      <c r="AF1497" s="678"/>
      <c r="AG1497" s="677" t="s">
        <v>1237</v>
      </c>
      <c r="AH1497" s="719"/>
      <c r="AI1497" s="719"/>
      <c r="AJ1497" s="719"/>
      <c r="AK1497" s="665">
        <f ca="1">OFFSET('(6)定期点検調書'!$B$12,AO1497-1,0)</f>
        <v>0</v>
      </c>
      <c r="AL1497" s="666"/>
      <c r="AM1497" s="666"/>
      <c r="AN1497" s="667"/>
      <c r="AO1497" s="703">
        <f>L1497+1</f>
        <v>144</v>
      </c>
      <c r="AP1497" s="703"/>
      <c r="AQ1497" s="703"/>
      <c r="AR1497" s="703"/>
      <c r="AS1497" s="703"/>
      <c r="AT1497" s="703"/>
      <c r="AU1497" s="703"/>
      <c r="AV1497" s="703"/>
      <c r="AW1497" s="703"/>
      <c r="AX1497" s="703"/>
      <c r="AY1497" s="703"/>
      <c r="AZ1497" s="703"/>
      <c r="BA1497" s="703"/>
      <c r="BB1497" s="703"/>
      <c r="BC1497" s="703"/>
      <c r="BD1497" s="703"/>
      <c r="BE1497" s="703"/>
      <c r="BF1497" s="703"/>
      <c r="BG1497" s="704"/>
    </row>
    <row r="1498" spans="2:86" ht="14.55" customHeight="1" x14ac:dyDescent="0.2">
      <c r="B1498" s="679"/>
      <c r="C1498" s="680"/>
      <c r="D1498" s="681"/>
      <c r="E1498" s="720"/>
      <c r="F1498" s="720"/>
      <c r="G1498" s="720"/>
      <c r="H1498" s="668"/>
      <c r="I1498" s="669"/>
      <c r="J1498" s="669"/>
      <c r="K1498" s="670"/>
      <c r="L1498" s="705"/>
      <c r="M1498" s="705"/>
      <c r="N1498" s="705"/>
      <c r="O1498" s="705"/>
      <c r="P1498" s="705"/>
      <c r="Q1498" s="705"/>
      <c r="R1498" s="705"/>
      <c r="S1498" s="705"/>
      <c r="T1498" s="705"/>
      <c r="U1498" s="705"/>
      <c r="V1498" s="705"/>
      <c r="W1498" s="705"/>
      <c r="X1498" s="705"/>
      <c r="Y1498" s="705"/>
      <c r="Z1498" s="705"/>
      <c r="AA1498" s="705"/>
      <c r="AB1498" s="705"/>
      <c r="AC1498" s="705"/>
      <c r="AD1498" s="706"/>
      <c r="AE1498" s="679"/>
      <c r="AF1498" s="680"/>
      <c r="AG1498" s="681"/>
      <c r="AH1498" s="720"/>
      <c r="AI1498" s="720"/>
      <c r="AJ1498" s="720"/>
      <c r="AK1498" s="668"/>
      <c r="AL1498" s="669"/>
      <c r="AM1498" s="669"/>
      <c r="AN1498" s="670"/>
      <c r="AO1498" s="705"/>
      <c r="AP1498" s="705"/>
      <c r="AQ1498" s="705"/>
      <c r="AR1498" s="705"/>
      <c r="AS1498" s="705"/>
      <c r="AT1498" s="705"/>
      <c r="AU1498" s="705"/>
      <c r="AV1498" s="705"/>
      <c r="AW1498" s="705"/>
      <c r="AX1498" s="705"/>
      <c r="AY1498" s="705"/>
      <c r="AZ1498" s="705"/>
      <c r="BA1498" s="705"/>
      <c r="BB1498" s="705"/>
      <c r="BC1498" s="705"/>
      <c r="BD1498" s="705"/>
      <c r="BE1498" s="705"/>
      <c r="BF1498" s="705"/>
      <c r="BG1498" s="706"/>
    </row>
    <row r="1499" spans="2:86" ht="14.55" customHeight="1" x14ac:dyDescent="0.2">
      <c r="B1499" s="679"/>
      <c r="C1499" s="680"/>
      <c r="D1499" s="677" t="s">
        <v>992</v>
      </c>
      <c r="E1499" s="719"/>
      <c r="F1499" s="719"/>
      <c r="G1499" s="719"/>
      <c r="H1499" s="665">
        <f ca="1">OFFSET('(6)定期点検調書'!$D$12,L1497-1,0)</f>
        <v>0</v>
      </c>
      <c r="I1499" s="666"/>
      <c r="J1499" s="666"/>
      <c r="K1499" s="667"/>
      <c r="L1499" s="705"/>
      <c r="M1499" s="705"/>
      <c r="N1499" s="705"/>
      <c r="O1499" s="705"/>
      <c r="P1499" s="705"/>
      <c r="Q1499" s="705"/>
      <c r="R1499" s="705"/>
      <c r="S1499" s="705"/>
      <c r="T1499" s="705"/>
      <c r="U1499" s="705"/>
      <c r="V1499" s="705"/>
      <c r="W1499" s="705"/>
      <c r="X1499" s="705"/>
      <c r="Y1499" s="705"/>
      <c r="Z1499" s="705"/>
      <c r="AA1499" s="705"/>
      <c r="AB1499" s="705"/>
      <c r="AC1499" s="705"/>
      <c r="AD1499" s="706"/>
      <c r="AE1499" s="679"/>
      <c r="AF1499" s="680"/>
      <c r="AG1499" s="677" t="s">
        <v>992</v>
      </c>
      <c r="AH1499" s="719"/>
      <c r="AI1499" s="719"/>
      <c r="AJ1499" s="719"/>
      <c r="AK1499" s="665">
        <f ca="1">OFFSET('(6)定期点検調書'!$D$12,AO1497-1,0)</f>
        <v>0</v>
      </c>
      <c r="AL1499" s="666"/>
      <c r="AM1499" s="666"/>
      <c r="AN1499" s="667"/>
      <c r="AO1499" s="705"/>
      <c r="AP1499" s="705"/>
      <c r="AQ1499" s="705"/>
      <c r="AR1499" s="705"/>
      <c r="AS1499" s="705"/>
      <c r="AT1499" s="705"/>
      <c r="AU1499" s="705"/>
      <c r="AV1499" s="705"/>
      <c r="AW1499" s="705"/>
      <c r="AX1499" s="705"/>
      <c r="AY1499" s="705"/>
      <c r="AZ1499" s="705"/>
      <c r="BA1499" s="705"/>
      <c r="BB1499" s="705"/>
      <c r="BC1499" s="705"/>
      <c r="BD1499" s="705"/>
      <c r="BE1499" s="705"/>
      <c r="BF1499" s="705"/>
      <c r="BG1499" s="706"/>
    </row>
    <row r="1500" spans="2:86" ht="14.55" customHeight="1" x14ac:dyDescent="0.2">
      <c r="B1500" s="681"/>
      <c r="C1500" s="682"/>
      <c r="D1500" s="681"/>
      <c r="E1500" s="720"/>
      <c r="F1500" s="720"/>
      <c r="G1500" s="720"/>
      <c r="H1500" s="668"/>
      <c r="I1500" s="669"/>
      <c r="J1500" s="669"/>
      <c r="K1500" s="670"/>
      <c r="L1500" s="705"/>
      <c r="M1500" s="705"/>
      <c r="N1500" s="705"/>
      <c r="O1500" s="705"/>
      <c r="P1500" s="705"/>
      <c r="Q1500" s="705"/>
      <c r="R1500" s="705"/>
      <c r="S1500" s="705"/>
      <c r="T1500" s="705"/>
      <c r="U1500" s="705"/>
      <c r="V1500" s="705"/>
      <c r="W1500" s="705"/>
      <c r="X1500" s="705"/>
      <c r="Y1500" s="705"/>
      <c r="Z1500" s="705"/>
      <c r="AA1500" s="705"/>
      <c r="AB1500" s="705"/>
      <c r="AC1500" s="705"/>
      <c r="AD1500" s="706"/>
      <c r="AE1500" s="681"/>
      <c r="AF1500" s="682"/>
      <c r="AG1500" s="681"/>
      <c r="AH1500" s="720"/>
      <c r="AI1500" s="720"/>
      <c r="AJ1500" s="720"/>
      <c r="AK1500" s="668"/>
      <c r="AL1500" s="669"/>
      <c r="AM1500" s="669"/>
      <c r="AN1500" s="670"/>
      <c r="AO1500" s="705"/>
      <c r="AP1500" s="705"/>
      <c r="AQ1500" s="705"/>
      <c r="AR1500" s="705"/>
      <c r="AS1500" s="705"/>
      <c r="AT1500" s="705"/>
      <c r="AU1500" s="705"/>
      <c r="AV1500" s="705"/>
      <c r="AW1500" s="705"/>
      <c r="AX1500" s="705"/>
      <c r="AY1500" s="705"/>
      <c r="AZ1500" s="705"/>
      <c r="BA1500" s="705"/>
      <c r="BB1500" s="705"/>
      <c r="BC1500" s="705"/>
      <c r="BD1500" s="705"/>
      <c r="BE1500" s="705"/>
      <c r="BF1500" s="705"/>
      <c r="BG1500" s="706"/>
    </row>
    <row r="1501" spans="2:86" ht="14.55" customHeight="1" x14ac:dyDescent="0.2">
      <c r="B1501" s="677" t="s">
        <v>1238</v>
      </c>
      <c r="C1501" s="678"/>
      <c r="D1501" s="659" t="s">
        <v>993</v>
      </c>
      <c r="E1501" s="660"/>
      <c r="F1501" s="660"/>
      <c r="G1501" s="660"/>
      <c r="H1501" s="671">
        <f ca="1">OFFSET('(6)定期点検調書'!$AA$13,L1497-1,0)</f>
        <v>0</v>
      </c>
      <c r="I1501" s="672"/>
      <c r="J1501" s="672"/>
      <c r="K1501" s="673"/>
      <c r="L1501" s="705"/>
      <c r="M1501" s="705"/>
      <c r="N1501" s="705"/>
      <c r="O1501" s="705"/>
      <c r="P1501" s="705"/>
      <c r="Q1501" s="705"/>
      <c r="R1501" s="705"/>
      <c r="S1501" s="705"/>
      <c r="T1501" s="705"/>
      <c r="U1501" s="705"/>
      <c r="V1501" s="705"/>
      <c r="W1501" s="705"/>
      <c r="X1501" s="705"/>
      <c r="Y1501" s="705"/>
      <c r="Z1501" s="705"/>
      <c r="AA1501" s="705"/>
      <c r="AB1501" s="705"/>
      <c r="AC1501" s="705"/>
      <c r="AD1501" s="706"/>
      <c r="AE1501" s="677" t="s">
        <v>1238</v>
      </c>
      <c r="AF1501" s="678"/>
      <c r="AG1501" s="659" t="s">
        <v>993</v>
      </c>
      <c r="AH1501" s="660"/>
      <c r="AI1501" s="660"/>
      <c r="AJ1501" s="660"/>
      <c r="AK1501" s="671">
        <f ca="1">OFFSET('(6)定期点検調書'!$AA$13,AO1497-1,0)</f>
        <v>0</v>
      </c>
      <c r="AL1501" s="672"/>
      <c r="AM1501" s="672"/>
      <c r="AN1501" s="673"/>
      <c r="AO1501" s="705"/>
      <c r="AP1501" s="705"/>
      <c r="AQ1501" s="705"/>
      <c r="AR1501" s="705"/>
      <c r="AS1501" s="705"/>
      <c r="AT1501" s="705"/>
      <c r="AU1501" s="705"/>
      <c r="AV1501" s="705"/>
      <c r="AW1501" s="705"/>
      <c r="AX1501" s="705"/>
      <c r="AY1501" s="705"/>
      <c r="AZ1501" s="705"/>
      <c r="BA1501" s="705"/>
      <c r="BB1501" s="705"/>
      <c r="BC1501" s="705"/>
      <c r="BD1501" s="705"/>
      <c r="BE1501" s="705"/>
      <c r="BF1501" s="705"/>
      <c r="BG1501" s="706"/>
    </row>
    <row r="1502" spans="2:86" ht="14.55" customHeight="1" x14ac:dyDescent="0.2">
      <c r="B1502" s="679"/>
      <c r="C1502" s="680"/>
      <c r="D1502" s="662"/>
      <c r="E1502" s="663"/>
      <c r="F1502" s="663"/>
      <c r="G1502" s="663"/>
      <c r="H1502" s="674"/>
      <c r="I1502" s="675"/>
      <c r="J1502" s="675"/>
      <c r="K1502" s="676"/>
      <c r="L1502" s="705"/>
      <c r="M1502" s="705"/>
      <c r="N1502" s="705"/>
      <c r="O1502" s="705"/>
      <c r="P1502" s="705"/>
      <c r="Q1502" s="705"/>
      <c r="R1502" s="705"/>
      <c r="S1502" s="705"/>
      <c r="T1502" s="705"/>
      <c r="U1502" s="705"/>
      <c r="V1502" s="705"/>
      <c r="W1502" s="705"/>
      <c r="X1502" s="705"/>
      <c r="Y1502" s="705"/>
      <c r="Z1502" s="705"/>
      <c r="AA1502" s="705"/>
      <c r="AB1502" s="705"/>
      <c r="AC1502" s="705"/>
      <c r="AD1502" s="706"/>
      <c r="AE1502" s="679"/>
      <c r="AF1502" s="680"/>
      <c r="AG1502" s="662"/>
      <c r="AH1502" s="663"/>
      <c r="AI1502" s="663"/>
      <c r="AJ1502" s="663"/>
      <c r="AK1502" s="674"/>
      <c r="AL1502" s="675"/>
      <c r="AM1502" s="675"/>
      <c r="AN1502" s="676"/>
      <c r="AO1502" s="705"/>
      <c r="AP1502" s="705"/>
      <c r="AQ1502" s="705"/>
      <c r="AR1502" s="705"/>
      <c r="AS1502" s="705"/>
      <c r="AT1502" s="705"/>
      <c r="AU1502" s="705"/>
      <c r="AV1502" s="705"/>
      <c r="AW1502" s="705"/>
      <c r="AX1502" s="705"/>
      <c r="AY1502" s="705"/>
      <c r="AZ1502" s="705"/>
      <c r="BA1502" s="705"/>
      <c r="BB1502" s="705"/>
      <c r="BC1502" s="705"/>
      <c r="BD1502" s="705"/>
      <c r="BE1502" s="705"/>
      <c r="BF1502" s="705"/>
      <c r="BG1502" s="706"/>
    </row>
    <row r="1503" spans="2:86" ht="14.55" customHeight="1" x14ac:dyDescent="0.2">
      <c r="B1503" s="679"/>
      <c r="C1503" s="680"/>
      <c r="D1503" s="659" t="s">
        <v>1239</v>
      </c>
      <c r="E1503" s="660"/>
      <c r="F1503" s="660"/>
      <c r="G1503" s="660"/>
      <c r="H1503" s="665">
        <f ca="1">OFFSET('(6)定期点検調書'!$AD$12,L1497-1,0)</f>
        <v>0</v>
      </c>
      <c r="I1503" s="666"/>
      <c r="J1503" s="666"/>
      <c r="K1503" s="667"/>
      <c r="L1503" s="705"/>
      <c r="M1503" s="705"/>
      <c r="N1503" s="705"/>
      <c r="O1503" s="705"/>
      <c r="P1503" s="705"/>
      <c r="Q1503" s="705"/>
      <c r="R1503" s="705"/>
      <c r="S1503" s="705"/>
      <c r="T1503" s="705"/>
      <c r="U1503" s="705"/>
      <c r="V1503" s="705"/>
      <c r="W1503" s="705"/>
      <c r="X1503" s="705"/>
      <c r="Y1503" s="705"/>
      <c r="Z1503" s="705"/>
      <c r="AA1503" s="705"/>
      <c r="AB1503" s="705"/>
      <c r="AC1503" s="705"/>
      <c r="AD1503" s="706"/>
      <c r="AE1503" s="679"/>
      <c r="AF1503" s="680"/>
      <c r="AG1503" s="659" t="s">
        <v>1239</v>
      </c>
      <c r="AH1503" s="660"/>
      <c r="AI1503" s="660"/>
      <c r="AJ1503" s="660"/>
      <c r="AK1503" s="665">
        <f ca="1">OFFSET('(6)定期点検調書'!$AD$12,AO1497-1,0)</f>
        <v>0</v>
      </c>
      <c r="AL1503" s="666"/>
      <c r="AM1503" s="666"/>
      <c r="AN1503" s="667"/>
      <c r="AO1503" s="705"/>
      <c r="AP1503" s="705"/>
      <c r="AQ1503" s="705"/>
      <c r="AR1503" s="705"/>
      <c r="AS1503" s="705"/>
      <c r="AT1503" s="705"/>
      <c r="AU1503" s="705"/>
      <c r="AV1503" s="705"/>
      <c r="AW1503" s="705"/>
      <c r="AX1503" s="705"/>
      <c r="AY1503" s="705"/>
      <c r="AZ1503" s="705"/>
      <c r="BA1503" s="705"/>
      <c r="BB1503" s="705"/>
      <c r="BC1503" s="705"/>
      <c r="BD1503" s="705"/>
      <c r="BE1503" s="705"/>
      <c r="BF1503" s="705"/>
      <c r="BG1503" s="706"/>
    </row>
    <row r="1504" spans="2:86" ht="14.55" customHeight="1" x14ac:dyDescent="0.2">
      <c r="B1504" s="681"/>
      <c r="C1504" s="682"/>
      <c r="D1504" s="662"/>
      <c r="E1504" s="663"/>
      <c r="F1504" s="663"/>
      <c r="G1504" s="663"/>
      <c r="H1504" s="668"/>
      <c r="I1504" s="669"/>
      <c r="J1504" s="669"/>
      <c r="K1504" s="670"/>
      <c r="L1504" s="705"/>
      <c r="M1504" s="705"/>
      <c r="N1504" s="705"/>
      <c r="O1504" s="705"/>
      <c r="P1504" s="705"/>
      <c r="Q1504" s="705"/>
      <c r="R1504" s="705"/>
      <c r="S1504" s="705"/>
      <c r="T1504" s="705"/>
      <c r="U1504" s="705"/>
      <c r="V1504" s="705"/>
      <c r="W1504" s="705"/>
      <c r="X1504" s="705"/>
      <c r="Y1504" s="705"/>
      <c r="Z1504" s="705"/>
      <c r="AA1504" s="705"/>
      <c r="AB1504" s="705"/>
      <c r="AC1504" s="705"/>
      <c r="AD1504" s="706"/>
      <c r="AE1504" s="681"/>
      <c r="AF1504" s="682"/>
      <c r="AG1504" s="662"/>
      <c r="AH1504" s="663"/>
      <c r="AI1504" s="663"/>
      <c r="AJ1504" s="663"/>
      <c r="AK1504" s="668"/>
      <c r="AL1504" s="669"/>
      <c r="AM1504" s="669"/>
      <c r="AN1504" s="670"/>
      <c r="AO1504" s="705"/>
      <c r="AP1504" s="705"/>
      <c r="AQ1504" s="705"/>
      <c r="AR1504" s="705"/>
      <c r="AS1504" s="705"/>
      <c r="AT1504" s="705"/>
      <c r="AU1504" s="705"/>
      <c r="AV1504" s="705"/>
      <c r="AW1504" s="705"/>
      <c r="AX1504" s="705"/>
      <c r="AY1504" s="705"/>
      <c r="AZ1504" s="705"/>
      <c r="BA1504" s="705"/>
      <c r="BB1504" s="705"/>
      <c r="BC1504" s="705"/>
      <c r="BD1504" s="705"/>
      <c r="BE1504" s="705"/>
      <c r="BF1504" s="705"/>
      <c r="BG1504" s="706"/>
    </row>
    <row r="1505" spans="2:86" ht="28.95" customHeight="1" x14ac:dyDescent="0.2">
      <c r="B1505" s="716" t="s">
        <v>995</v>
      </c>
      <c r="C1505" s="717"/>
      <c r="D1505" s="717"/>
      <c r="E1505" s="717"/>
      <c r="F1505" s="717"/>
      <c r="G1505" s="718"/>
      <c r="H1505" s="709">
        <f ca="1">OFFSET('(6)定期点検調書'!$AK$12,L1497-1,0)</f>
        <v>0</v>
      </c>
      <c r="I1505" s="710"/>
      <c r="J1505" s="710"/>
      <c r="K1505" s="711"/>
      <c r="L1505" s="705"/>
      <c r="M1505" s="705"/>
      <c r="N1505" s="705"/>
      <c r="O1505" s="705"/>
      <c r="P1505" s="705"/>
      <c r="Q1505" s="705"/>
      <c r="R1505" s="705"/>
      <c r="S1505" s="705"/>
      <c r="T1505" s="705"/>
      <c r="U1505" s="705"/>
      <c r="V1505" s="705"/>
      <c r="W1505" s="705"/>
      <c r="X1505" s="705"/>
      <c r="Y1505" s="705"/>
      <c r="Z1505" s="705"/>
      <c r="AA1505" s="705"/>
      <c r="AB1505" s="705"/>
      <c r="AC1505" s="705"/>
      <c r="AD1505" s="706"/>
      <c r="AE1505" s="716" t="s">
        <v>995</v>
      </c>
      <c r="AF1505" s="717"/>
      <c r="AG1505" s="717"/>
      <c r="AH1505" s="717"/>
      <c r="AI1505" s="717"/>
      <c r="AJ1505" s="718"/>
      <c r="AK1505" s="709">
        <f ca="1">OFFSET('(6)定期点検調書'!$AK$12,AO1497-1,0)</f>
        <v>0</v>
      </c>
      <c r="AL1505" s="710"/>
      <c r="AM1505" s="710"/>
      <c r="AN1505" s="711"/>
      <c r="AO1505" s="705"/>
      <c r="AP1505" s="705"/>
      <c r="AQ1505" s="705"/>
      <c r="AR1505" s="705"/>
      <c r="AS1505" s="705"/>
      <c r="AT1505" s="705"/>
      <c r="AU1505" s="705"/>
      <c r="AV1505" s="705"/>
      <c r="AW1505" s="705"/>
      <c r="AX1505" s="705"/>
      <c r="AY1505" s="705"/>
      <c r="AZ1505" s="705"/>
      <c r="BA1505" s="705"/>
      <c r="BB1505" s="705"/>
      <c r="BC1505" s="705"/>
      <c r="BD1505" s="705"/>
      <c r="BE1505" s="705"/>
      <c r="BF1505" s="705"/>
      <c r="BG1505" s="706"/>
    </row>
    <row r="1506" spans="2:86" ht="14.55" customHeight="1" x14ac:dyDescent="0.2">
      <c r="B1506" s="677" t="s">
        <v>1240</v>
      </c>
      <c r="C1506" s="661"/>
      <c r="D1506" s="659" t="s">
        <v>994</v>
      </c>
      <c r="E1506" s="660"/>
      <c r="F1506" s="660"/>
      <c r="G1506" s="661"/>
      <c r="H1506" s="699" t="str">
        <f ca="1">OFFSET('(6)定期点検調書'!$BY$12,L1497-1,0)</f>
        <v/>
      </c>
      <c r="I1506" s="700"/>
      <c r="J1506" s="700"/>
      <c r="K1506" s="714"/>
      <c r="L1506" s="705"/>
      <c r="M1506" s="705"/>
      <c r="N1506" s="705"/>
      <c r="O1506" s="705"/>
      <c r="P1506" s="705"/>
      <c r="Q1506" s="705"/>
      <c r="R1506" s="705"/>
      <c r="S1506" s="705"/>
      <c r="T1506" s="705"/>
      <c r="U1506" s="705"/>
      <c r="V1506" s="705"/>
      <c r="W1506" s="705"/>
      <c r="X1506" s="705"/>
      <c r="Y1506" s="705"/>
      <c r="Z1506" s="705"/>
      <c r="AA1506" s="705"/>
      <c r="AB1506" s="705"/>
      <c r="AC1506" s="705"/>
      <c r="AD1506" s="706"/>
      <c r="AE1506" s="677" t="s">
        <v>1240</v>
      </c>
      <c r="AF1506" s="661"/>
      <c r="AG1506" s="659" t="s">
        <v>994</v>
      </c>
      <c r="AH1506" s="660"/>
      <c r="AI1506" s="660"/>
      <c r="AJ1506" s="661"/>
      <c r="AK1506" s="699" t="str">
        <f ca="1">OFFSET('(6)定期点検調書'!$BY$12,AO1497-1,0)</f>
        <v/>
      </c>
      <c r="AL1506" s="700"/>
      <c r="AM1506" s="700"/>
      <c r="AN1506" s="714"/>
      <c r="AO1506" s="705"/>
      <c r="AP1506" s="705"/>
      <c r="AQ1506" s="705"/>
      <c r="AR1506" s="705"/>
      <c r="AS1506" s="705"/>
      <c r="AT1506" s="705"/>
      <c r="AU1506" s="705"/>
      <c r="AV1506" s="705"/>
      <c r="AW1506" s="705"/>
      <c r="AX1506" s="705"/>
      <c r="AY1506" s="705"/>
      <c r="AZ1506" s="705"/>
      <c r="BA1506" s="705"/>
      <c r="BB1506" s="705"/>
      <c r="BC1506" s="705"/>
      <c r="BD1506" s="705"/>
      <c r="BE1506" s="705"/>
      <c r="BF1506" s="705"/>
      <c r="BG1506" s="706"/>
    </row>
    <row r="1507" spans="2:86" ht="14.55" customHeight="1" x14ac:dyDescent="0.2">
      <c r="B1507" s="712"/>
      <c r="C1507" s="713"/>
      <c r="D1507" s="662"/>
      <c r="E1507" s="663"/>
      <c r="F1507" s="663"/>
      <c r="G1507" s="664"/>
      <c r="H1507" s="701"/>
      <c r="I1507" s="702"/>
      <c r="J1507" s="702"/>
      <c r="K1507" s="715"/>
      <c r="L1507" s="705"/>
      <c r="M1507" s="705"/>
      <c r="N1507" s="705"/>
      <c r="O1507" s="705"/>
      <c r="P1507" s="705"/>
      <c r="Q1507" s="705"/>
      <c r="R1507" s="705"/>
      <c r="S1507" s="705"/>
      <c r="T1507" s="705"/>
      <c r="U1507" s="705"/>
      <c r="V1507" s="705"/>
      <c r="W1507" s="705"/>
      <c r="X1507" s="705"/>
      <c r="Y1507" s="705"/>
      <c r="Z1507" s="705"/>
      <c r="AA1507" s="705"/>
      <c r="AB1507" s="705"/>
      <c r="AC1507" s="705"/>
      <c r="AD1507" s="706"/>
      <c r="AE1507" s="712"/>
      <c r="AF1507" s="713"/>
      <c r="AG1507" s="662"/>
      <c r="AH1507" s="663"/>
      <c r="AI1507" s="663"/>
      <c r="AJ1507" s="664"/>
      <c r="AK1507" s="701"/>
      <c r="AL1507" s="702"/>
      <c r="AM1507" s="702"/>
      <c r="AN1507" s="715"/>
      <c r="AO1507" s="705"/>
      <c r="AP1507" s="705"/>
      <c r="AQ1507" s="705"/>
      <c r="AR1507" s="705"/>
      <c r="AS1507" s="705"/>
      <c r="AT1507" s="705"/>
      <c r="AU1507" s="705"/>
      <c r="AV1507" s="705"/>
      <c r="AW1507" s="705"/>
      <c r="AX1507" s="705"/>
      <c r="AY1507" s="705"/>
      <c r="AZ1507" s="705"/>
      <c r="BA1507" s="705"/>
      <c r="BB1507" s="705"/>
      <c r="BC1507" s="705"/>
      <c r="BD1507" s="705"/>
      <c r="BE1507" s="705"/>
      <c r="BF1507" s="705"/>
      <c r="BG1507" s="706"/>
    </row>
    <row r="1508" spans="2:86" ht="14.55" customHeight="1" x14ac:dyDescent="0.2">
      <c r="B1508" s="712"/>
      <c r="C1508" s="713"/>
      <c r="D1508" s="659" t="s">
        <v>1186</v>
      </c>
      <c r="E1508" s="660"/>
      <c r="F1508" s="660"/>
      <c r="G1508" s="661"/>
      <c r="H1508" s="665">
        <f ca="1">OFFSET('(6)定期点検調書'!$BC$12,L1497-1,0)</f>
        <v>0</v>
      </c>
      <c r="I1508" s="666"/>
      <c r="J1508" s="666"/>
      <c r="K1508" s="667"/>
      <c r="L1508" s="705"/>
      <c r="M1508" s="705"/>
      <c r="N1508" s="705"/>
      <c r="O1508" s="705"/>
      <c r="P1508" s="705"/>
      <c r="Q1508" s="705"/>
      <c r="R1508" s="705"/>
      <c r="S1508" s="705"/>
      <c r="T1508" s="705"/>
      <c r="U1508" s="705"/>
      <c r="V1508" s="705"/>
      <c r="W1508" s="705"/>
      <c r="X1508" s="705"/>
      <c r="Y1508" s="705"/>
      <c r="Z1508" s="705"/>
      <c r="AA1508" s="705"/>
      <c r="AB1508" s="705"/>
      <c r="AC1508" s="705"/>
      <c r="AD1508" s="706"/>
      <c r="AE1508" s="712"/>
      <c r="AF1508" s="713"/>
      <c r="AG1508" s="659" t="s">
        <v>1186</v>
      </c>
      <c r="AH1508" s="660"/>
      <c r="AI1508" s="660"/>
      <c r="AJ1508" s="661"/>
      <c r="AK1508" s="665">
        <f ca="1">OFFSET('(6)定期点検調書'!$BC$12,AO1497-1,0)</f>
        <v>0</v>
      </c>
      <c r="AL1508" s="666"/>
      <c r="AM1508" s="666"/>
      <c r="AN1508" s="667"/>
      <c r="AO1508" s="705"/>
      <c r="AP1508" s="705"/>
      <c r="AQ1508" s="705"/>
      <c r="AR1508" s="705"/>
      <c r="AS1508" s="705"/>
      <c r="AT1508" s="705"/>
      <c r="AU1508" s="705"/>
      <c r="AV1508" s="705"/>
      <c r="AW1508" s="705"/>
      <c r="AX1508" s="705"/>
      <c r="AY1508" s="705"/>
      <c r="AZ1508" s="705"/>
      <c r="BA1508" s="705"/>
      <c r="BB1508" s="705"/>
      <c r="BC1508" s="705"/>
      <c r="BD1508" s="705"/>
      <c r="BE1508" s="705"/>
      <c r="BF1508" s="705"/>
      <c r="BG1508" s="706"/>
    </row>
    <row r="1509" spans="2:86" ht="14.55" customHeight="1" x14ac:dyDescent="0.2">
      <c r="B1509" s="712"/>
      <c r="C1509" s="713"/>
      <c r="D1509" s="662"/>
      <c r="E1509" s="663"/>
      <c r="F1509" s="663"/>
      <c r="G1509" s="664"/>
      <c r="H1509" s="668"/>
      <c r="I1509" s="669"/>
      <c r="J1509" s="669"/>
      <c r="K1509" s="670"/>
      <c r="L1509" s="705"/>
      <c r="M1509" s="705"/>
      <c r="N1509" s="705"/>
      <c r="O1509" s="705"/>
      <c r="P1509" s="705"/>
      <c r="Q1509" s="705"/>
      <c r="R1509" s="705"/>
      <c r="S1509" s="705"/>
      <c r="T1509" s="705"/>
      <c r="U1509" s="705"/>
      <c r="V1509" s="705"/>
      <c r="W1509" s="705"/>
      <c r="X1509" s="705"/>
      <c r="Y1509" s="705"/>
      <c r="Z1509" s="705"/>
      <c r="AA1509" s="705"/>
      <c r="AB1509" s="705"/>
      <c r="AC1509" s="705"/>
      <c r="AD1509" s="706"/>
      <c r="AE1509" s="712"/>
      <c r="AF1509" s="713"/>
      <c r="AG1509" s="662"/>
      <c r="AH1509" s="663"/>
      <c r="AI1509" s="663"/>
      <c r="AJ1509" s="664"/>
      <c r="AK1509" s="668"/>
      <c r="AL1509" s="669"/>
      <c r="AM1509" s="669"/>
      <c r="AN1509" s="670"/>
      <c r="AO1509" s="705"/>
      <c r="AP1509" s="705"/>
      <c r="AQ1509" s="705"/>
      <c r="AR1509" s="705"/>
      <c r="AS1509" s="705"/>
      <c r="AT1509" s="705"/>
      <c r="AU1509" s="705"/>
      <c r="AV1509" s="705"/>
      <c r="AW1509" s="705"/>
      <c r="AX1509" s="705"/>
      <c r="AY1509" s="705"/>
      <c r="AZ1509" s="705"/>
      <c r="BA1509" s="705"/>
      <c r="BB1509" s="705"/>
      <c r="BC1509" s="705"/>
      <c r="BD1509" s="705"/>
      <c r="BE1509" s="705"/>
      <c r="BF1509" s="705"/>
      <c r="BG1509" s="706"/>
    </row>
    <row r="1510" spans="2:86" ht="14.55" customHeight="1" x14ac:dyDescent="0.2">
      <c r="B1510" s="712"/>
      <c r="C1510" s="713"/>
      <c r="D1510" s="659" t="s">
        <v>1187</v>
      </c>
      <c r="E1510" s="660"/>
      <c r="F1510" s="660"/>
      <c r="G1510" s="661"/>
      <c r="H1510" s="665">
        <f ca="1">OFFSET('(6)定期点検調書'!$BF$12,L1497-1,0)</f>
        <v>0</v>
      </c>
      <c r="I1510" s="666"/>
      <c r="J1510" s="666"/>
      <c r="K1510" s="667"/>
      <c r="L1510" s="705"/>
      <c r="M1510" s="705"/>
      <c r="N1510" s="705"/>
      <c r="O1510" s="705"/>
      <c r="P1510" s="705"/>
      <c r="Q1510" s="705"/>
      <c r="R1510" s="705"/>
      <c r="S1510" s="705"/>
      <c r="T1510" s="705"/>
      <c r="U1510" s="705"/>
      <c r="V1510" s="705"/>
      <c r="W1510" s="705"/>
      <c r="X1510" s="705"/>
      <c r="Y1510" s="705"/>
      <c r="Z1510" s="705"/>
      <c r="AA1510" s="705"/>
      <c r="AB1510" s="705"/>
      <c r="AC1510" s="705"/>
      <c r="AD1510" s="706"/>
      <c r="AE1510" s="712"/>
      <c r="AF1510" s="713"/>
      <c r="AG1510" s="659" t="s">
        <v>1187</v>
      </c>
      <c r="AH1510" s="660"/>
      <c r="AI1510" s="660"/>
      <c r="AJ1510" s="661"/>
      <c r="AK1510" s="665">
        <f ca="1">OFFSET('(6)定期点検調書'!$BF$12,AO1497-1,0)</f>
        <v>0</v>
      </c>
      <c r="AL1510" s="666"/>
      <c r="AM1510" s="666"/>
      <c r="AN1510" s="667"/>
      <c r="AO1510" s="705"/>
      <c r="AP1510" s="705"/>
      <c r="AQ1510" s="705"/>
      <c r="AR1510" s="705"/>
      <c r="AS1510" s="705"/>
      <c r="AT1510" s="705"/>
      <c r="AU1510" s="705"/>
      <c r="AV1510" s="705"/>
      <c r="AW1510" s="705"/>
      <c r="AX1510" s="705"/>
      <c r="AY1510" s="705"/>
      <c r="AZ1510" s="705"/>
      <c r="BA1510" s="705"/>
      <c r="BB1510" s="705"/>
      <c r="BC1510" s="705"/>
      <c r="BD1510" s="705"/>
      <c r="BE1510" s="705"/>
      <c r="BF1510" s="705"/>
      <c r="BG1510" s="706"/>
    </row>
    <row r="1511" spans="2:86" ht="14.55" customHeight="1" x14ac:dyDescent="0.2">
      <c r="B1511" s="662"/>
      <c r="C1511" s="664"/>
      <c r="D1511" s="662"/>
      <c r="E1511" s="663"/>
      <c r="F1511" s="663"/>
      <c r="G1511" s="664"/>
      <c r="H1511" s="668"/>
      <c r="I1511" s="669"/>
      <c r="J1511" s="669"/>
      <c r="K1511" s="670"/>
      <c r="L1511" s="707"/>
      <c r="M1511" s="707"/>
      <c r="N1511" s="707"/>
      <c r="O1511" s="707"/>
      <c r="P1511" s="707"/>
      <c r="Q1511" s="707"/>
      <c r="R1511" s="707"/>
      <c r="S1511" s="707"/>
      <c r="T1511" s="707"/>
      <c r="U1511" s="707"/>
      <c r="V1511" s="707"/>
      <c r="W1511" s="707"/>
      <c r="X1511" s="707"/>
      <c r="Y1511" s="707"/>
      <c r="Z1511" s="707"/>
      <c r="AA1511" s="707"/>
      <c r="AB1511" s="707"/>
      <c r="AC1511" s="707"/>
      <c r="AD1511" s="708"/>
      <c r="AE1511" s="662"/>
      <c r="AF1511" s="664"/>
      <c r="AG1511" s="662"/>
      <c r="AH1511" s="663"/>
      <c r="AI1511" s="663"/>
      <c r="AJ1511" s="664"/>
      <c r="AK1511" s="668"/>
      <c r="AL1511" s="669"/>
      <c r="AM1511" s="669"/>
      <c r="AN1511" s="670"/>
      <c r="AO1511" s="707"/>
      <c r="AP1511" s="707"/>
      <c r="AQ1511" s="707"/>
      <c r="AR1511" s="707"/>
      <c r="AS1511" s="707"/>
      <c r="AT1511" s="707"/>
      <c r="AU1511" s="707"/>
      <c r="AV1511" s="707"/>
      <c r="AW1511" s="707"/>
      <c r="AX1511" s="707"/>
      <c r="AY1511" s="707"/>
      <c r="AZ1511" s="707"/>
      <c r="BA1511" s="707"/>
      <c r="BB1511" s="707"/>
      <c r="BC1511" s="707"/>
      <c r="BD1511" s="707"/>
      <c r="BE1511" s="707"/>
      <c r="BF1511" s="707"/>
      <c r="BG1511" s="708"/>
    </row>
    <row r="1512" spans="2:86" ht="14.55" customHeight="1" x14ac:dyDescent="0.2">
      <c r="B1512" s="683" t="s">
        <v>1241</v>
      </c>
      <c r="C1512" s="683"/>
      <c r="D1512" s="683"/>
      <c r="E1512" s="683"/>
      <c r="F1512" s="683"/>
      <c r="G1512" s="683"/>
      <c r="H1512" s="699" t="str">
        <f ca="1">IF(OFFSET('(6)定期点検調書'!$AR$12,L1497-1,0)="","",OFFSET('(6)定期点検調書'!$AQ$12,L1497-1,0)&amp;TEXT(OFFSET('(6)定期点検調書'!$AR$12,L1497-1,0),"0.0")&amp;OFFSET('(6)定期点検調書'!$AT$12,L1497-1,0))  &amp;  IF(OFFSET('(6)定期点検調書'!$AV$12,L1497-1,0)="","","／"&amp;OFFSET('(6)定期点検調書'!$AU$12,L1497-1,0)&amp;TEXT(OFFSET('(6)定期点検調書'!$AV$12,L1497-1,0),"0.0")&amp;OFFSET('(6)定期点検調書'!$AX$12,L1497-1,0))  &amp;  IF(OFFSET('(6)定期点検調書'!$AZ$12,L1497-1,0)="","","／"&amp;OFFSET('(6)定期点検調書'!$AY$12,L1497-1,0)&amp;TEXT(OFFSET('(6)定期点検調書'!$AZ$12,L1497-1,0),"0.0")&amp;OFFSET('(6)定期点検調書'!$BB$12,L1497-1,0))</f>
        <v/>
      </c>
      <c r="I1512" s="700"/>
      <c r="J1512" s="700"/>
      <c r="K1512" s="700"/>
      <c r="L1512" s="700"/>
      <c r="M1512" s="700"/>
      <c r="N1512" s="700"/>
      <c r="O1512" s="700"/>
      <c r="P1512" s="685" t="s">
        <v>1243</v>
      </c>
      <c r="Q1512" s="685"/>
      <c r="R1512" s="685"/>
      <c r="S1512" s="685"/>
      <c r="T1512" s="685"/>
      <c r="U1512" s="685"/>
      <c r="V1512" s="685"/>
      <c r="W1512" s="686" t="str">
        <f ca="1">OFFSET('(6)定期点検調書'!$F$12,L1497-1,0)</f>
        <v/>
      </c>
      <c r="X1512" s="687"/>
      <c r="Y1512" s="687"/>
      <c r="Z1512" s="687"/>
      <c r="AA1512" s="687"/>
      <c r="AB1512" s="687"/>
      <c r="AC1512" s="687"/>
      <c r="AD1512" s="688"/>
      <c r="AE1512" s="683" t="s">
        <v>1241</v>
      </c>
      <c r="AF1512" s="683"/>
      <c r="AG1512" s="683"/>
      <c r="AH1512" s="683"/>
      <c r="AI1512" s="683"/>
      <c r="AJ1512" s="683"/>
      <c r="AK1512" s="699" t="str">
        <f ca="1">IF(OFFSET('(6)定期点検調書'!$AR$12,AO1497-1,0)="","",OFFSET('(6)定期点検調書'!$AQ$12,AO1497-1,0)&amp;TEXT(OFFSET('(6)定期点検調書'!$AR$12,AO1497-1,0),"0.0")&amp;OFFSET('(6)定期点検調書'!$AT$12,AO1497-1,0))  &amp;  IF(OFFSET('(6)定期点検調書'!$AV$12,AO1497-1,0)="","","／"&amp;OFFSET('(6)定期点検調書'!$AU$12,AO1497-1,0)&amp;TEXT(OFFSET('(6)定期点検調書'!$AV$12,AO1497-1,0),"0.0")&amp;OFFSET('(6)定期点検調書'!$AX$12,AO1497-1,0))  &amp;  IF(OFFSET('(6)定期点検調書'!$AZ$12,AO1497-1,0)="","","／"&amp;OFFSET('(6)定期点検調書'!$AY$12,AO1497-1,0)&amp;TEXT(OFFSET('(6)定期点検調書'!$AZ$12,AO1497-1,0),"0.0")&amp;OFFSET('(6)定期点検調書'!$BB$12,AO1497-1,0))</f>
        <v/>
      </c>
      <c r="AL1512" s="700"/>
      <c r="AM1512" s="700"/>
      <c r="AN1512" s="700"/>
      <c r="AO1512" s="700"/>
      <c r="AP1512" s="700"/>
      <c r="AQ1512" s="700"/>
      <c r="AR1512" s="700"/>
      <c r="AS1512" s="685" t="s">
        <v>1243</v>
      </c>
      <c r="AT1512" s="685"/>
      <c r="AU1512" s="685"/>
      <c r="AV1512" s="685"/>
      <c r="AW1512" s="685"/>
      <c r="AX1512" s="685"/>
      <c r="AY1512" s="685"/>
      <c r="AZ1512" s="686" t="str">
        <f ca="1">OFFSET('(6)定期点検調書'!$F$12,AO1497-1,0)</f>
        <v/>
      </c>
      <c r="BA1512" s="687"/>
      <c r="BB1512" s="687"/>
      <c r="BC1512" s="687"/>
      <c r="BD1512" s="687"/>
      <c r="BE1512" s="687"/>
      <c r="BF1512" s="687"/>
      <c r="BG1512" s="688"/>
    </row>
    <row r="1513" spans="2:86" ht="14.55" customHeight="1" x14ac:dyDescent="0.2">
      <c r="B1513" s="683"/>
      <c r="C1513" s="683"/>
      <c r="D1513" s="683"/>
      <c r="E1513" s="683"/>
      <c r="F1513" s="683"/>
      <c r="G1513" s="683"/>
      <c r="H1513" s="701"/>
      <c r="I1513" s="702"/>
      <c r="J1513" s="702"/>
      <c r="K1513" s="702"/>
      <c r="L1513" s="702"/>
      <c r="M1513" s="702"/>
      <c r="N1513" s="702"/>
      <c r="O1513" s="702"/>
      <c r="P1513" s="685"/>
      <c r="Q1513" s="685"/>
      <c r="R1513" s="685"/>
      <c r="S1513" s="685"/>
      <c r="T1513" s="685"/>
      <c r="U1513" s="685"/>
      <c r="V1513" s="685"/>
      <c r="W1513" s="689"/>
      <c r="X1513" s="690"/>
      <c r="Y1513" s="690"/>
      <c r="Z1513" s="690"/>
      <c r="AA1513" s="690"/>
      <c r="AB1513" s="690"/>
      <c r="AC1513" s="690"/>
      <c r="AD1513" s="691"/>
      <c r="AE1513" s="683"/>
      <c r="AF1513" s="683"/>
      <c r="AG1513" s="683"/>
      <c r="AH1513" s="683"/>
      <c r="AI1513" s="683"/>
      <c r="AJ1513" s="683"/>
      <c r="AK1513" s="701"/>
      <c r="AL1513" s="702"/>
      <c r="AM1513" s="702"/>
      <c r="AN1513" s="702"/>
      <c r="AO1513" s="702"/>
      <c r="AP1513" s="702"/>
      <c r="AQ1513" s="702"/>
      <c r="AR1513" s="702"/>
      <c r="AS1513" s="685"/>
      <c r="AT1513" s="685"/>
      <c r="AU1513" s="685"/>
      <c r="AV1513" s="685"/>
      <c r="AW1513" s="685"/>
      <c r="AX1513" s="685"/>
      <c r="AY1513" s="685"/>
      <c r="AZ1513" s="689"/>
      <c r="BA1513" s="690"/>
      <c r="BB1513" s="690"/>
      <c r="BC1513" s="690"/>
      <c r="BD1513" s="690"/>
      <c r="BE1513" s="690"/>
      <c r="BF1513" s="690"/>
      <c r="BG1513" s="691"/>
    </row>
    <row r="1514" spans="2:86" ht="14.55" customHeight="1" x14ac:dyDescent="0.2">
      <c r="B1514" s="659" t="s">
        <v>1242</v>
      </c>
      <c r="C1514" s="660"/>
      <c r="D1514" s="660"/>
      <c r="E1514" s="660"/>
      <c r="F1514" s="660"/>
      <c r="G1514" s="661"/>
      <c r="H1514" s="671" t="str">
        <f ca="1">IF(OFFSET('(6)定期点検調書'!$BL$12,L1497-1,0)="","",VLOOKUP(OFFSET('(6)定期点検調書'!$BL$12,L1497-1,0),ﾃﾞｰﾀ一覧!$AY$4:$BB$16,2,FALSE))  &amp;  IF(OFFSET('(6)定期点検調書'!$BC$12,L1497-1,0)="","","／"&amp;VLOOKUP(OFFSET('(6)定期点検調書'!$BC$12,L1497-1,0),ﾃﾞｰﾀ一覧!$AY$4:$BB$16,2,FALSE))  &amp;  IF(OFFSET('(6)定期点検調書'!$BD$12,L1497-1,0)="","","／"&amp;VLOOKUP(OFFSET('(6)定期点検調書'!$BD$12,L1497-1,0),ﾃﾞｰﾀ一覧!$AY$4:$BB$16,2,FALSE))</f>
        <v/>
      </c>
      <c r="I1514" s="672"/>
      <c r="J1514" s="672"/>
      <c r="K1514" s="672"/>
      <c r="L1514" s="672"/>
      <c r="M1514" s="672"/>
      <c r="N1514" s="672"/>
      <c r="O1514" s="672"/>
      <c r="P1514" s="692" t="s">
        <v>996</v>
      </c>
      <c r="Q1514" s="692"/>
      <c r="R1514" s="692"/>
      <c r="S1514" s="692"/>
      <c r="T1514" s="692"/>
      <c r="U1514" s="692"/>
      <c r="V1514" s="692"/>
      <c r="W1514" s="693"/>
      <c r="X1514" s="694"/>
      <c r="Y1514" s="694"/>
      <c r="Z1514" s="694"/>
      <c r="AA1514" s="694"/>
      <c r="AB1514" s="694"/>
      <c r="AC1514" s="694"/>
      <c r="AD1514" s="695"/>
      <c r="AE1514" s="659" t="s">
        <v>1242</v>
      </c>
      <c r="AF1514" s="660"/>
      <c r="AG1514" s="660"/>
      <c r="AH1514" s="660"/>
      <c r="AI1514" s="660"/>
      <c r="AJ1514" s="661"/>
      <c r="AK1514" s="671" t="str">
        <f ca="1">IF(OFFSET('(6)定期点検調書'!$BL$12,AO1497-1,0)="","",VLOOKUP(OFFSET('(6)定期点検調書'!$BL$12,AO1497-1,0),ﾃﾞｰﾀ一覧!$AY$4:$BB$16,2,FALSE))  &amp;  IF(OFFSET('(6)定期点検調書'!$BC$12,AO1497-1,0)="","","／"&amp;VLOOKUP(OFFSET('(6)定期点検調書'!$BC$12,AO1497-1,0),ﾃﾞｰﾀ一覧!$AY$4:$BB$16,2,FALSE))  &amp;  IF(OFFSET('(6)定期点検調書'!$BD$12,AO1497-1,0)="","","／"&amp;VLOOKUP(OFFSET('(6)定期点検調書'!$BD$12,AO1497-1,0),ﾃﾞｰﾀ一覧!$AY$4:$BB$16,2,FALSE))</f>
        <v/>
      </c>
      <c r="AL1514" s="672"/>
      <c r="AM1514" s="672"/>
      <c r="AN1514" s="672"/>
      <c r="AO1514" s="672"/>
      <c r="AP1514" s="672"/>
      <c r="AQ1514" s="672"/>
      <c r="AR1514" s="672"/>
      <c r="AS1514" s="692" t="s">
        <v>996</v>
      </c>
      <c r="AT1514" s="692"/>
      <c r="AU1514" s="692"/>
      <c r="AV1514" s="692"/>
      <c r="AW1514" s="692"/>
      <c r="AX1514" s="692"/>
      <c r="AY1514" s="692"/>
      <c r="AZ1514" s="693"/>
      <c r="BA1514" s="694"/>
      <c r="BB1514" s="694"/>
      <c r="BC1514" s="694"/>
      <c r="BD1514" s="694"/>
      <c r="BE1514" s="694"/>
      <c r="BF1514" s="694"/>
      <c r="BG1514" s="695"/>
    </row>
    <row r="1515" spans="2:86" ht="14.55" customHeight="1" x14ac:dyDescent="0.2">
      <c r="B1515" s="662"/>
      <c r="C1515" s="663"/>
      <c r="D1515" s="663"/>
      <c r="E1515" s="663"/>
      <c r="F1515" s="663"/>
      <c r="G1515" s="664"/>
      <c r="H1515" s="674"/>
      <c r="I1515" s="675"/>
      <c r="J1515" s="675"/>
      <c r="K1515" s="675"/>
      <c r="L1515" s="675"/>
      <c r="M1515" s="675"/>
      <c r="N1515" s="675"/>
      <c r="O1515" s="675"/>
      <c r="P1515" s="692"/>
      <c r="Q1515" s="692"/>
      <c r="R1515" s="692"/>
      <c r="S1515" s="692"/>
      <c r="T1515" s="692"/>
      <c r="U1515" s="692"/>
      <c r="V1515" s="692"/>
      <c r="W1515" s="696"/>
      <c r="X1515" s="697"/>
      <c r="Y1515" s="697"/>
      <c r="Z1515" s="697"/>
      <c r="AA1515" s="697"/>
      <c r="AB1515" s="697"/>
      <c r="AC1515" s="697"/>
      <c r="AD1515" s="698"/>
      <c r="AE1515" s="662"/>
      <c r="AF1515" s="663"/>
      <c r="AG1515" s="663"/>
      <c r="AH1515" s="663"/>
      <c r="AI1515" s="663"/>
      <c r="AJ1515" s="664"/>
      <c r="AK1515" s="674"/>
      <c r="AL1515" s="675"/>
      <c r="AM1515" s="675"/>
      <c r="AN1515" s="675"/>
      <c r="AO1515" s="675"/>
      <c r="AP1515" s="675"/>
      <c r="AQ1515" s="675"/>
      <c r="AR1515" s="675"/>
      <c r="AS1515" s="692"/>
      <c r="AT1515" s="692"/>
      <c r="AU1515" s="692"/>
      <c r="AV1515" s="692"/>
      <c r="AW1515" s="692"/>
      <c r="AX1515" s="692"/>
      <c r="AY1515" s="692"/>
      <c r="AZ1515" s="696"/>
      <c r="BA1515" s="697"/>
      <c r="BB1515" s="697"/>
      <c r="BC1515" s="697"/>
      <c r="BD1515" s="697"/>
      <c r="BE1515" s="697"/>
      <c r="BF1515" s="697"/>
      <c r="BG1515" s="698"/>
    </row>
    <row r="1516" spans="2:86" ht="19.5" customHeight="1" x14ac:dyDescent="0.2">
      <c r="B1516" s="683" t="s">
        <v>79</v>
      </c>
      <c r="C1516" s="683"/>
      <c r="D1516" s="683"/>
      <c r="E1516" s="683"/>
      <c r="F1516" s="683"/>
      <c r="G1516" s="683"/>
      <c r="H1516" s="684">
        <f ca="1">OFFSET('(6)定期点検調書'!$CA$12,L1497-1,0)</f>
        <v>0</v>
      </c>
      <c r="I1516" s="684"/>
      <c r="J1516" s="684"/>
      <c r="K1516" s="684"/>
      <c r="L1516" s="684"/>
      <c r="M1516" s="684"/>
      <c r="N1516" s="684"/>
      <c r="O1516" s="684"/>
      <c r="P1516" s="684"/>
      <c r="Q1516" s="684"/>
      <c r="R1516" s="684"/>
      <c r="S1516" s="684"/>
      <c r="T1516" s="684"/>
      <c r="U1516" s="684"/>
      <c r="V1516" s="684"/>
      <c r="W1516" s="684"/>
      <c r="X1516" s="684"/>
      <c r="Y1516" s="684"/>
      <c r="Z1516" s="684"/>
      <c r="AA1516" s="684"/>
      <c r="AB1516" s="684"/>
      <c r="AC1516" s="684"/>
      <c r="AD1516" s="684"/>
      <c r="AE1516" s="683" t="s">
        <v>79</v>
      </c>
      <c r="AF1516" s="683"/>
      <c r="AG1516" s="683"/>
      <c r="AH1516" s="683"/>
      <c r="AI1516" s="683"/>
      <c r="AJ1516" s="683"/>
      <c r="AK1516" s="684">
        <f ca="1">OFFSET('(6)定期点検調書'!$CA$12,AO1497-1,0)</f>
        <v>0</v>
      </c>
      <c r="AL1516" s="684"/>
      <c r="AM1516" s="684"/>
      <c r="AN1516" s="684"/>
      <c r="AO1516" s="684"/>
      <c r="AP1516" s="684"/>
      <c r="AQ1516" s="684"/>
      <c r="AR1516" s="684"/>
      <c r="AS1516" s="684"/>
      <c r="AT1516" s="684"/>
      <c r="AU1516" s="684"/>
      <c r="AV1516" s="684"/>
      <c r="AW1516" s="684"/>
      <c r="AX1516" s="684"/>
      <c r="AY1516" s="684"/>
      <c r="AZ1516" s="684"/>
      <c r="BA1516" s="684"/>
      <c r="BB1516" s="684"/>
      <c r="BC1516" s="684"/>
      <c r="BD1516" s="684"/>
      <c r="BE1516" s="684"/>
      <c r="BF1516" s="684"/>
      <c r="BG1516" s="684"/>
      <c r="CH1516" s="473"/>
    </row>
    <row r="1517" spans="2:86" ht="19.5" customHeight="1" x14ac:dyDescent="0.2">
      <c r="B1517" s="683"/>
      <c r="C1517" s="683"/>
      <c r="D1517" s="683"/>
      <c r="E1517" s="683"/>
      <c r="F1517" s="683"/>
      <c r="G1517" s="683"/>
      <c r="H1517" s="684"/>
      <c r="I1517" s="684"/>
      <c r="J1517" s="684"/>
      <c r="K1517" s="684"/>
      <c r="L1517" s="684"/>
      <c r="M1517" s="684"/>
      <c r="N1517" s="684"/>
      <c r="O1517" s="684"/>
      <c r="P1517" s="684"/>
      <c r="Q1517" s="684"/>
      <c r="R1517" s="684"/>
      <c r="S1517" s="684"/>
      <c r="T1517" s="684"/>
      <c r="U1517" s="684"/>
      <c r="V1517" s="684"/>
      <c r="W1517" s="684"/>
      <c r="X1517" s="684"/>
      <c r="Y1517" s="684"/>
      <c r="Z1517" s="684"/>
      <c r="AA1517" s="684"/>
      <c r="AB1517" s="684"/>
      <c r="AC1517" s="684"/>
      <c r="AD1517" s="684"/>
      <c r="AE1517" s="683"/>
      <c r="AF1517" s="683"/>
      <c r="AG1517" s="683"/>
      <c r="AH1517" s="683"/>
      <c r="AI1517" s="683"/>
      <c r="AJ1517" s="683"/>
      <c r="AK1517" s="684"/>
      <c r="AL1517" s="684"/>
      <c r="AM1517" s="684"/>
      <c r="AN1517" s="684"/>
      <c r="AO1517" s="684"/>
      <c r="AP1517" s="684"/>
      <c r="AQ1517" s="684"/>
      <c r="AR1517" s="684"/>
      <c r="AS1517" s="684"/>
      <c r="AT1517" s="684"/>
      <c r="AU1517" s="684"/>
      <c r="AV1517" s="684"/>
      <c r="AW1517" s="684"/>
      <c r="AX1517" s="684"/>
      <c r="AY1517" s="684"/>
      <c r="AZ1517" s="684"/>
      <c r="BA1517" s="684"/>
      <c r="BB1517" s="684"/>
      <c r="BC1517" s="684"/>
      <c r="BD1517" s="684"/>
      <c r="BE1517" s="684"/>
      <c r="BF1517" s="684"/>
      <c r="BG1517" s="684"/>
    </row>
    <row r="1518" spans="2:86" ht="14.55" customHeight="1" x14ac:dyDescent="0.2">
      <c r="B1518" s="677" t="s">
        <v>1038</v>
      </c>
      <c r="C1518" s="678"/>
      <c r="D1518" s="677" t="s">
        <v>1237</v>
      </c>
      <c r="E1518" s="719"/>
      <c r="F1518" s="719"/>
      <c r="G1518" s="719"/>
      <c r="H1518" s="665">
        <f ca="1">OFFSET('(6)定期点検調書'!$B$12,L1518-1,0)</f>
        <v>0</v>
      </c>
      <c r="I1518" s="666"/>
      <c r="J1518" s="666"/>
      <c r="K1518" s="667"/>
      <c r="L1518" s="703">
        <f>AO1497+1</f>
        <v>145</v>
      </c>
      <c r="M1518" s="703"/>
      <c r="N1518" s="703"/>
      <c r="O1518" s="703"/>
      <c r="P1518" s="703"/>
      <c r="Q1518" s="703"/>
      <c r="R1518" s="703"/>
      <c r="S1518" s="703"/>
      <c r="T1518" s="703"/>
      <c r="U1518" s="703"/>
      <c r="V1518" s="703"/>
      <c r="W1518" s="703"/>
      <c r="X1518" s="703"/>
      <c r="Y1518" s="703"/>
      <c r="Z1518" s="703"/>
      <c r="AA1518" s="703"/>
      <c r="AB1518" s="703"/>
      <c r="AC1518" s="703"/>
      <c r="AD1518" s="704"/>
      <c r="AE1518" s="677" t="s">
        <v>1038</v>
      </c>
      <c r="AF1518" s="678"/>
      <c r="AG1518" s="677" t="s">
        <v>1237</v>
      </c>
      <c r="AH1518" s="719"/>
      <c r="AI1518" s="719"/>
      <c r="AJ1518" s="719"/>
      <c r="AK1518" s="665">
        <f ca="1">OFFSET('(6)定期点検調書'!$B$12,AO1518-1,0)</f>
        <v>0</v>
      </c>
      <c r="AL1518" s="666"/>
      <c r="AM1518" s="666"/>
      <c r="AN1518" s="667"/>
      <c r="AO1518" s="703">
        <f>L1518+1</f>
        <v>146</v>
      </c>
      <c r="AP1518" s="703"/>
      <c r="AQ1518" s="703"/>
      <c r="AR1518" s="703"/>
      <c r="AS1518" s="703"/>
      <c r="AT1518" s="703"/>
      <c r="AU1518" s="703"/>
      <c r="AV1518" s="703"/>
      <c r="AW1518" s="703"/>
      <c r="AX1518" s="703"/>
      <c r="AY1518" s="703"/>
      <c r="AZ1518" s="703"/>
      <c r="BA1518" s="703"/>
      <c r="BB1518" s="703"/>
      <c r="BC1518" s="703"/>
      <c r="BD1518" s="703"/>
      <c r="BE1518" s="703"/>
      <c r="BF1518" s="703"/>
      <c r="BG1518" s="704"/>
    </row>
    <row r="1519" spans="2:86" ht="14.55" customHeight="1" x14ac:dyDescent="0.2">
      <c r="B1519" s="679"/>
      <c r="C1519" s="680"/>
      <c r="D1519" s="681"/>
      <c r="E1519" s="720"/>
      <c r="F1519" s="720"/>
      <c r="G1519" s="720"/>
      <c r="H1519" s="668"/>
      <c r="I1519" s="669"/>
      <c r="J1519" s="669"/>
      <c r="K1519" s="670"/>
      <c r="L1519" s="705"/>
      <c r="M1519" s="705"/>
      <c r="N1519" s="705"/>
      <c r="O1519" s="705"/>
      <c r="P1519" s="705"/>
      <c r="Q1519" s="705"/>
      <c r="R1519" s="705"/>
      <c r="S1519" s="705"/>
      <c r="T1519" s="705"/>
      <c r="U1519" s="705"/>
      <c r="V1519" s="705"/>
      <c r="W1519" s="705"/>
      <c r="X1519" s="705"/>
      <c r="Y1519" s="705"/>
      <c r="Z1519" s="705"/>
      <c r="AA1519" s="705"/>
      <c r="AB1519" s="705"/>
      <c r="AC1519" s="705"/>
      <c r="AD1519" s="706"/>
      <c r="AE1519" s="679"/>
      <c r="AF1519" s="680"/>
      <c r="AG1519" s="681"/>
      <c r="AH1519" s="720"/>
      <c r="AI1519" s="720"/>
      <c r="AJ1519" s="720"/>
      <c r="AK1519" s="668"/>
      <c r="AL1519" s="669"/>
      <c r="AM1519" s="669"/>
      <c r="AN1519" s="670"/>
      <c r="AO1519" s="705"/>
      <c r="AP1519" s="705"/>
      <c r="AQ1519" s="705"/>
      <c r="AR1519" s="705"/>
      <c r="AS1519" s="705"/>
      <c r="AT1519" s="705"/>
      <c r="AU1519" s="705"/>
      <c r="AV1519" s="705"/>
      <c r="AW1519" s="705"/>
      <c r="AX1519" s="705"/>
      <c r="AY1519" s="705"/>
      <c r="AZ1519" s="705"/>
      <c r="BA1519" s="705"/>
      <c r="BB1519" s="705"/>
      <c r="BC1519" s="705"/>
      <c r="BD1519" s="705"/>
      <c r="BE1519" s="705"/>
      <c r="BF1519" s="705"/>
      <c r="BG1519" s="706"/>
    </row>
    <row r="1520" spans="2:86" ht="14.55" customHeight="1" x14ac:dyDescent="0.2">
      <c r="B1520" s="679"/>
      <c r="C1520" s="680"/>
      <c r="D1520" s="677" t="s">
        <v>992</v>
      </c>
      <c r="E1520" s="719"/>
      <c r="F1520" s="719"/>
      <c r="G1520" s="719"/>
      <c r="H1520" s="665">
        <f ca="1">OFFSET('(6)定期点検調書'!$D$12,L1518-1,0)</f>
        <v>0</v>
      </c>
      <c r="I1520" s="666"/>
      <c r="J1520" s="666"/>
      <c r="K1520" s="667"/>
      <c r="L1520" s="705"/>
      <c r="M1520" s="705"/>
      <c r="N1520" s="705"/>
      <c r="O1520" s="705"/>
      <c r="P1520" s="705"/>
      <c r="Q1520" s="705"/>
      <c r="R1520" s="705"/>
      <c r="S1520" s="705"/>
      <c r="T1520" s="705"/>
      <c r="U1520" s="705"/>
      <c r="V1520" s="705"/>
      <c r="W1520" s="705"/>
      <c r="X1520" s="705"/>
      <c r="Y1520" s="705"/>
      <c r="Z1520" s="705"/>
      <c r="AA1520" s="705"/>
      <c r="AB1520" s="705"/>
      <c r="AC1520" s="705"/>
      <c r="AD1520" s="706"/>
      <c r="AE1520" s="679"/>
      <c r="AF1520" s="680"/>
      <c r="AG1520" s="677" t="s">
        <v>992</v>
      </c>
      <c r="AH1520" s="719"/>
      <c r="AI1520" s="719"/>
      <c r="AJ1520" s="719"/>
      <c r="AK1520" s="665">
        <f ca="1">OFFSET('(6)定期点検調書'!$D$12,AO1518-1,0)</f>
        <v>0</v>
      </c>
      <c r="AL1520" s="666"/>
      <c r="AM1520" s="666"/>
      <c r="AN1520" s="667"/>
      <c r="AO1520" s="705"/>
      <c r="AP1520" s="705"/>
      <c r="AQ1520" s="705"/>
      <c r="AR1520" s="705"/>
      <c r="AS1520" s="705"/>
      <c r="AT1520" s="705"/>
      <c r="AU1520" s="705"/>
      <c r="AV1520" s="705"/>
      <c r="AW1520" s="705"/>
      <c r="AX1520" s="705"/>
      <c r="AY1520" s="705"/>
      <c r="AZ1520" s="705"/>
      <c r="BA1520" s="705"/>
      <c r="BB1520" s="705"/>
      <c r="BC1520" s="705"/>
      <c r="BD1520" s="705"/>
      <c r="BE1520" s="705"/>
      <c r="BF1520" s="705"/>
      <c r="BG1520" s="706"/>
    </row>
    <row r="1521" spans="2:59" ht="14.55" customHeight="1" x14ac:dyDescent="0.2">
      <c r="B1521" s="681"/>
      <c r="C1521" s="682"/>
      <c r="D1521" s="681"/>
      <c r="E1521" s="720"/>
      <c r="F1521" s="720"/>
      <c r="G1521" s="720"/>
      <c r="H1521" s="668"/>
      <c r="I1521" s="669"/>
      <c r="J1521" s="669"/>
      <c r="K1521" s="670"/>
      <c r="L1521" s="705"/>
      <c r="M1521" s="705"/>
      <c r="N1521" s="705"/>
      <c r="O1521" s="705"/>
      <c r="P1521" s="705"/>
      <c r="Q1521" s="705"/>
      <c r="R1521" s="705"/>
      <c r="S1521" s="705"/>
      <c r="T1521" s="705"/>
      <c r="U1521" s="705"/>
      <c r="V1521" s="705"/>
      <c r="W1521" s="705"/>
      <c r="X1521" s="705"/>
      <c r="Y1521" s="705"/>
      <c r="Z1521" s="705"/>
      <c r="AA1521" s="705"/>
      <c r="AB1521" s="705"/>
      <c r="AC1521" s="705"/>
      <c r="AD1521" s="706"/>
      <c r="AE1521" s="681"/>
      <c r="AF1521" s="682"/>
      <c r="AG1521" s="681"/>
      <c r="AH1521" s="720"/>
      <c r="AI1521" s="720"/>
      <c r="AJ1521" s="720"/>
      <c r="AK1521" s="668"/>
      <c r="AL1521" s="669"/>
      <c r="AM1521" s="669"/>
      <c r="AN1521" s="670"/>
      <c r="AO1521" s="705"/>
      <c r="AP1521" s="705"/>
      <c r="AQ1521" s="705"/>
      <c r="AR1521" s="705"/>
      <c r="AS1521" s="705"/>
      <c r="AT1521" s="705"/>
      <c r="AU1521" s="705"/>
      <c r="AV1521" s="705"/>
      <c r="AW1521" s="705"/>
      <c r="AX1521" s="705"/>
      <c r="AY1521" s="705"/>
      <c r="AZ1521" s="705"/>
      <c r="BA1521" s="705"/>
      <c r="BB1521" s="705"/>
      <c r="BC1521" s="705"/>
      <c r="BD1521" s="705"/>
      <c r="BE1521" s="705"/>
      <c r="BF1521" s="705"/>
      <c r="BG1521" s="706"/>
    </row>
    <row r="1522" spans="2:59" ht="14.55" customHeight="1" x14ac:dyDescent="0.2">
      <c r="B1522" s="677" t="s">
        <v>1238</v>
      </c>
      <c r="C1522" s="678"/>
      <c r="D1522" s="659" t="s">
        <v>993</v>
      </c>
      <c r="E1522" s="660"/>
      <c r="F1522" s="660"/>
      <c r="G1522" s="660"/>
      <c r="H1522" s="671">
        <f ca="1">OFFSET('(6)定期点検調書'!$AA$13,L1518-1,0)</f>
        <v>0</v>
      </c>
      <c r="I1522" s="672"/>
      <c r="J1522" s="672"/>
      <c r="K1522" s="673"/>
      <c r="L1522" s="705"/>
      <c r="M1522" s="705"/>
      <c r="N1522" s="705"/>
      <c r="O1522" s="705"/>
      <c r="P1522" s="705"/>
      <c r="Q1522" s="705"/>
      <c r="R1522" s="705"/>
      <c r="S1522" s="705"/>
      <c r="T1522" s="705"/>
      <c r="U1522" s="705"/>
      <c r="V1522" s="705"/>
      <c r="W1522" s="705"/>
      <c r="X1522" s="705"/>
      <c r="Y1522" s="705"/>
      <c r="Z1522" s="705"/>
      <c r="AA1522" s="705"/>
      <c r="AB1522" s="705"/>
      <c r="AC1522" s="705"/>
      <c r="AD1522" s="706"/>
      <c r="AE1522" s="677" t="s">
        <v>1238</v>
      </c>
      <c r="AF1522" s="678"/>
      <c r="AG1522" s="659" t="s">
        <v>993</v>
      </c>
      <c r="AH1522" s="660"/>
      <c r="AI1522" s="660"/>
      <c r="AJ1522" s="660"/>
      <c r="AK1522" s="671">
        <f ca="1">OFFSET('(6)定期点検調書'!$AA$13,AO1518-1,0)</f>
        <v>0</v>
      </c>
      <c r="AL1522" s="672"/>
      <c r="AM1522" s="672"/>
      <c r="AN1522" s="673"/>
      <c r="AO1522" s="705"/>
      <c r="AP1522" s="705"/>
      <c r="AQ1522" s="705"/>
      <c r="AR1522" s="705"/>
      <c r="AS1522" s="705"/>
      <c r="AT1522" s="705"/>
      <c r="AU1522" s="705"/>
      <c r="AV1522" s="705"/>
      <c r="AW1522" s="705"/>
      <c r="AX1522" s="705"/>
      <c r="AY1522" s="705"/>
      <c r="AZ1522" s="705"/>
      <c r="BA1522" s="705"/>
      <c r="BB1522" s="705"/>
      <c r="BC1522" s="705"/>
      <c r="BD1522" s="705"/>
      <c r="BE1522" s="705"/>
      <c r="BF1522" s="705"/>
      <c r="BG1522" s="706"/>
    </row>
    <row r="1523" spans="2:59" ht="14.55" customHeight="1" x14ac:dyDescent="0.2">
      <c r="B1523" s="679"/>
      <c r="C1523" s="680"/>
      <c r="D1523" s="662"/>
      <c r="E1523" s="663"/>
      <c r="F1523" s="663"/>
      <c r="G1523" s="663"/>
      <c r="H1523" s="674"/>
      <c r="I1523" s="675"/>
      <c r="J1523" s="675"/>
      <c r="K1523" s="676"/>
      <c r="L1523" s="705"/>
      <c r="M1523" s="705"/>
      <c r="N1523" s="705"/>
      <c r="O1523" s="705"/>
      <c r="P1523" s="705"/>
      <c r="Q1523" s="705"/>
      <c r="R1523" s="705"/>
      <c r="S1523" s="705"/>
      <c r="T1523" s="705"/>
      <c r="U1523" s="705"/>
      <c r="V1523" s="705"/>
      <c r="W1523" s="705"/>
      <c r="X1523" s="705"/>
      <c r="Y1523" s="705"/>
      <c r="Z1523" s="705"/>
      <c r="AA1523" s="705"/>
      <c r="AB1523" s="705"/>
      <c r="AC1523" s="705"/>
      <c r="AD1523" s="706"/>
      <c r="AE1523" s="679"/>
      <c r="AF1523" s="680"/>
      <c r="AG1523" s="662"/>
      <c r="AH1523" s="663"/>
      <c r="AI1523" s="663"/>
      <c r="AJ1523" s="663"/>
      <c r="AK1523" s="674"/>
      <c r="AL1523" s="675"/>
      <c r="AM1523" s="675"/>
      <c r="AN1523" s="676"/>
      <c r="AO1523" s="705"/>
      <c r="AP1523" s="705"/>
      <c r="AQ1523" s="705"/>
      <c r="AR1523" s="705"/>
      <c r="AS1523" s="705"/>
      <c r="AT1523" s="705"/>
      <c r="AU1523" s="705"/>
      <c r="AV1523" s="705"/>
      <c r="AW1523" s="705"/>
      <c r="AX1523" s="705"/>
      <c r="AY1523" s="705"/>
      <c r="AZ1523" s="705"/>
      <c r="BA1523" s="705"/>
      <c r="BB1523" s="705"/>
      <c r="BC1523" s="705"/>
      <c r="BD1523" s="705"/>
      <c r="BE1523" s="705"/>
      <c r="BF1523" s="705"/>
      <c r="BG1523" s="706"/>
    </row>
    <row r="1524" spans="2:59" ht="14.55" customHeight="1" x14ac:dyDescent="0.2">
      <c r="B1524" s="679"/>
      <c r="C1524" s="680"/>
      <c r="D1524" s="659" t="s">
        <v>1239</v>
      </c>
      <c r="E1524" s="660"/>
      <c r="F1524" s="660"/>
      <c r="G1524" s="660"/>
      <c r="H1524" s="665">
        <f ca="1">OFFSET('(6)定期点検調書'!$AD$12,L1518-1,0)</f>
        <v>0</v>
      </c>
      <c r="I1524" s="666"/>
      <c r="J1524" s="666"/>
      <c r="K1524" s="667"/>
      <c r="L1524" s="705"/>
      <c r="M1524" s="705"/>
      <c r="N1524" s="705"/>
      <c r="O1524" s="705"/>
      <c r="P1524" s="705"/>
      <c r="Q1524" s="705"/>
      <c r="R1524" s="705"/>
      <c r="S1524" s="705"/>
      <c r="T1524" s="705"/>
      <c r="U1524" s="705"/>
      <c r="V1524" s="705"/>
      <c r="W1524" s="705"/>
      <c r="X1524" s="705"/>
      <c r="Y1524" s="705"/>
      <c r="Z1524" s="705"/>
      <c r="AA1524" s="705"/>
      <c r="AB1524" s="705"/>
      <c r="AC1524" s="705"/>
      <c r="AD1524" s="706"/>
      <c r="AE1524" s="679"/>
      <c r="AF1524" s="680"/>
      <c r="AG1524" s="659" t="s">
        <v>1239</v>
      </c>
      <c r="AH1524" s="660"/>
      <c r="AI1524" s="660"/>
      <c r="AJ1524" s="660"/>
      <c r="AK1524" s="665">
        <f ca="1">OFFSET('(6)定期点検調書'!$AD$12,AO1518-1,0)</f>
        <v>0</v>
      </c>
      <c r="AL1524" s="666"/>
      <c r="AM1524" s="666"/>
      <c r="AN1524" s="667"/>
      <c r="AO1524" s="705"/>
      <c r="AP1524" s="705"/>
      <c r="AQ1524" s="705"/>
      <c r="AR1524" s="705"/>
      <c r="AS1524" s="705"/>
      <c r="AT1524" s="705"/>
      <c r="AU1524" s="705"/>
      <c r="AV1524" s="705"/>
      <c r="AW1524" s="705"/>
      <c r="AX1524" s="705"/>
      <c r="AY1524" s="705"/>
      <c r="AZ1524" s="705"/>
      <c r="BA1524" s="705"/>
      <c r="BB1524" s="705"/>
      <c r="BC1524" s="705"/>
      <c r="BD1524" s="705"/>
      <c r="BE1524" s="705"/>
      <c r="BF1524" s="705"/>
      <c r="BG1524" s="706"/>
    </row>
    <row r="1525" spans="2:59" ht="14.55" customHeight="1" x14ac:dyDescent="0.2">
      <c r="B1525" s="681"/>
      <c r="C1525" s="682"/>
      <c r="D1525" s="662"/>
      <c r="E1525" s="663"/>
      <c r="F1525" s="663"/>
      <c r="G1525" s="663"/>
      <c r="H1525" s="668"/>
      <c r="I1525" s="669"/>
      <c r="J1525" s="669"/>
      <c r="K1525" s="670"/>
      <c r="L1525" s="705"/>
      <c r="M1525" s="705"/>
      <c r="N1525" s="705"/>
      <c r="O1525" s="705"/>
      <c r="P1525" s="705"/>
      <c r="Q1525" s="705"/>
      <c r="R1525" s="705"/>
      <c r="S1525" s="705"/>
      <c r="T1525" s="705"/>
      <c r="U1525" s="705"/>
      <c r="V1525" s="705"/>
      <c r="W1525" s="705"/>
      <c r="X1525" s="705"/>
      <c r="Y1525" s="705"/>
      <c r="Z1525" s="705"/>
      <c r="AA1525" s="705"/>
      <c r="AB1525" s="705"/>
      <c r="AC1525" s="705"/>
      <c r="AD1525" s="706"/>
      <c r="AE1525" s="681"/>
      <c r="AF1525" s="682"/>
      <c r="AG1525" s="662"/>
      <c r="AH1525" s="663"/>
      <c r="AI1525" s="663"/>
      <c r="AJ1525" s="663"/>
      <c r="AK1525" s="668"/>
      <c r="AL1525" s="669"/>
      <c r="AM1525" s="669"/>
      <c r="AN1525" s="670"/>
      <c r="AO1525" s="705"/>
      <c r="AP1525" s="705"/>
      <c r="AQ1525" s="705"/>
      <c r="AR1525" s="705"/>
      <c r="AS1525" s="705"/>
      <c r="AT1525" s="705"/>
      <c r="AU1525" s="705"/>
      <c r="AV1525" s="705"/>
      <c r="AW1525" s="705"/>
      <c r="AX1525" s="705"/>
      <c r="AY1525" s="705"/>
      <c r="AZ1525" s="705"/>
      <c r="BA1525" s="705"/>
      <c r="BB1525" s="705"/>
      <c r="BC1525" s="705"/>
      <c r="BD1525" s="705"/>
      <c r="BE1525" s="705"/>
      <c r="BF1525" s="705"/>
      <c r="BG1525" s="706"/>
    </row>
    <row r="1526" spans="2:59" ht="28.95" customHeight="1" x14ac:dyDescent="0.2">
      <c r="B1526" s="716" t="s">
        <v>995</v>
      </c>
      <c r="C1526" s="717"/>
      <c r="D1526" s="717"/>
      <c r="E1526" s="717"/>
      <c r="F1526" s="717"/>
      <c r="G1526" s="718"/>
      <c r="H1526" s="709">
        <f ca="1">OFFSET('(6)定期点検調書'!$AK$12,L1518-1,0)</f>
        <v>0</v>
      </c>
      <c r="I1526" s="710"/>
      <c r="J1526" s="710"/>
      <c r="K1526" s="711"/>
      <c r="L1526" s="705"/>
      <c r="M1526" s="705"/>
      <c r="N1526" s="705"/>
      <c r="O1526" s="705"/>
      <c r="P1526" s="705"/>
      <c r="Q1526" s="705"/>
      <c r="R1526" s="705"/>
      <c r="S1526" s="705"/>
      <c r="T1526" s="705"/>
      <c r="U1526" s="705"/>
      <c r="V1526" s="705"/>
      <c r="W1526" s="705"/>
      <c r="X1526" s="705"/>
      <c r="Y1526" s="705"/>
      <c r="Z1526" s="705"/>
      <c r="AA1526" s="705"/>
      <c r="AB1526" s="705"/>
      <c r="AC1526" s="705"/>
      <c r="AD1526" s="706"/>
      <c r="AE1526" s="716" t="s">
        <v>995</v>
      </c>
      <c r="AF1526" s="717"/>
      <c r="AG1526" s="717"/>
      <c r="AH1526" s="717"/>
      <c r="AI1526" s="717"/>
      <c r="AJ1526" s="718"/>
      <c r="AK1526" s="709">
        <f ca="1">OFFSET('(6)定期点検調書'!$AK$12,AO1518-1,0)</f>
        <v>0</v>
      </c>
      <c r="AL1526" s="710"/>
      <c r="AM1526" s="710"/>
      <c r="AN1526" s="711"/>
      <c r="AO1526" s="705"/>
      <c r="AP1526" s="705"/>
      <c r="AQ1526" s="705"/>
      <c r="AR1526" s="705"/>
      <c r="AS1526" s="705"/>
      <c r="AT1526" s="705"/>
      <c r="AU1526" s="705"/>
      <c r="AV1526" s="705"/>
      <c r="AW1526" s="705"/>
      <c r="AX1526" s="705"/>
      <c r="AY1526" s="705"/>
      <c r="AZ1526" s="705"/>
      <c r="BA1526" s="705"/>
      <c r="BB1526" s="705"/>
      <c r="BC1526" s="705"/>
      <c r="BD1526" s="705"/>
      <c r="BE1526" s="705"/>
      <c r="BF1526" s="705"/>
      <c r="BG1526" s="706"/>
    </row>
    <row r="1527" spans="2:59" ht="14.55" customHeight="1" x14ac:dyDescent="0.2">
      <c r="B1527" s="677" t="s">
        <v>1240</v>
      </c>
      <c r="C1527" s="661"/>
      <c r="D1527" s="659" t="s">
        <v>994</v>
      </c>
      <c r="E1527" s="660"/>
      <c r="F1527" s="660"/>
      <c r="G1527" s="661"/>
      <c r="H1527" s="699" t="str">
        <f ca="1">OFFSET('(6)定期点検調書'!$BY$12,L1518-1,0)</f>
        <v/>
      </c>
      <c r="I1527" s="700"/>
      <c r="J1527" s="700"/>
      <c r="K1527" s="714"/>
      <c r="L1527" s="705"/>
      <c r="M1527" s="705"/>
      <c r="N1527" s="705"/>
      <c r="O1527" s="705"/>
      <c r="P1527" s="705"/>
      <c r="Q1527" s="705"/>
      <c r="R1527" s="705"/>
      <c r="S1527" s="705"/>
      <c r="T1527" s="705"/>
      <c r="U1527" s="705"/>
      <c r="V1527" s="705"/>
      <c r="W1527" s="705"/>
      <c r="X1527" s="705"/>
      <c r="Y1527" s="705"/>
      <c r="Z1527" s="705"/>
      <c r="AA1527" s="705"/>
      <c r="AB1527" s="705"/>
      <c r="AC1527" s="705"/>
      <c r="AD1527" s="706"/>
      <c r="AE1527" s="677" t="s">
        <v>1240</v>
      </c>
      <c r="AF1527" s="661"/>
      <c r="AG1527" s="659" t="s">
        <v>994</v>
      </c>
      <c r="AH1527" s="660"/>
      <c r="AI1527" s="660"/>
      <c r="AJ1527" s="661"/>
      <c r="AK1527" s="699" t="str">
        <f ca="1">OFFSET('(6)定期点検調書'!$BY$12,AO1518-1,0)</f>
        <v/>
      </c>
      <c r="AL1527" s="700"/>
      <c r="AM1527" s="700"/>
      <c r="AN1527" s="714"/>
      <c r="AO1527" s="705"/>
      <c r="AP1527" s="705"/>
      <c r="AQ1527" s="705"/>
      <c r="AR1527" s="705"/>
      <c r="AS1527" s="705"/>
      <c r="AT1527" s="705"/>
      <c r="AU1527" s="705"/>
      <c r="AV1527" s="705"/>
      <c r="AW1527" s="705"/>
      <c r="AX1527" s="705"/>
      <c r="AY1527" s="705"/>
      <c r="AZ1527" s="705"/>
      <c r="BA1527" s="705"/>
      <c r="BB1527" s="705"/>
      <c r="BC1527" s="705"/>
      <c r="BD1527" s="705"/>
      <c r="BE1527" s="705"/>
      <c r="BF1527" s="705"/>
      <c r="BG1527" s="706"/>
    </row>
    <row r="1528" spans="2:59" ht="14.55" customHeight="1" x14ac:dyDescent="0.2">
      <c r="B1528" s="712"/>
      <c r="C1528" s="713"/>
      <c r="D1528" s="662"/>
      <c r="E1528" s="663"/>
      <c r="F1528" s="663"/>
      <c r="G1528" s="664"/>
      <c r="H1528" s="701"/>
      <c r="I1528" s="702"/>
      <c r="J1528" s="702"/>
      <c r="K1528" s="715"/>
      <c r="L1528" s="705"/>
      <c r="M1528" s="705"/>
      <c r="N1528" s="705"/>
      <c r="O1528" s="705"/>
      <c r="P1528" s="705"/>
      <c r="Q1528" s="705"/>
      <c r="R1528" s="705"/>
      <c r="S1528" s="705"/>
      <c r="T1528" s="705"/>
      <c r="U1528" s="705"/>
      <c r="V1528" s="705"/>
      <c r="W1528" s="705"/>
      <c r="X1528" s="705"/>
      <c r="Y1528" s="705"/>
      <c r="Z1528" s="705"/>
      <c r="AA1528" s="705"/>
      <c r="AB1528" s="705"/>
      <c r="AC1528" s="705"/>
      <c r="AD1528" s="706"/>
      <c r="AE1528" s="712"/>
      <c r="AF1528" s="713"/>
      <c r="AG1528" s="662"/>
      <c r="AH1528" s="663"/>
      <c r="AI1528" s="663"/>
      <c r="AJ1528" s="664"/>
      <c r="AK1528" s="701"/>
      <c r="AL1528" s="702"/>
      <c r="AM1528" s="702"/>
      <c r="AN1528" s="715"/>
      <c r="AO1528" s="705"/>
      <c r="AP1528" s="705"/>
      <c r="AQ1528" s="705"/>
      <c r="AR1528" s="705"/>
      <c r="AS1528" s="705"/>
      <c r="AT1528" s="705"/>
      <c r="AU1528" s="705"/>
      <c r="AV1528" s="705"/>
      <c r="AW1528" s="705"/>
      <c r="AX1528" s="705"/>
      <c r="AY1528" s="705"/>
      <c r="AZ1528" s="705"/>
      <c r="BA1528" s="705"/>
      <c r="BB1528" s="705"/>
      <c r="BC1528" s="705"/>
      <c r="BD1528" s="705"/>
      <c r="BE1528" s="705"/>
      <c r="BF1528" s="705"/>
      <c r="BG1528" s="706"/>
    </row>
    <row r="1529" spans="2:59" ht="14.55" customHeight="1" x14ac:dyDescent="0.2">
      <c r="B1529" s="712"/>
      <c r="C1529" s="713"/>
      <c r="D1529" s="659" t="s">
        <v>1186</v>
      </c>
      <c r="E1529" s="660"/>
      <c r="F1529" s="660"/>
      <c r="G1529" s="661"/>
      <c r="H1529" s="665">
        <f ca="1">OFFSET('(6)定期点検調書'!$BC$12,L1518-1,0)</f>
        <v>0</v>
      </c>
      <c r="I1529" s="666"/>
      <c r="J1529" s="666"/>
      <c r="K1529" s="667"/>
      <c r="L1529" s="705"/>
      <c r="M1529" s="705"/>
      <c r="N1529" s="705"/>
      <c r="O1529" s="705"/>
      <c r="P1529" s="705"/>
      <c r="Q1529" s="705"/>
      <c r="R1529" s="705"/>
      <c r="S1529" s="705"/>
      <c r="T1529" s="705"/>
      <c r="U1529" s="705"/>
      <c r="V1529" s="705"/>
      <c r="W1529" s="705"/>
      <c r="X1529" s="705"/>
      <c r="Y1529" s="705"/>
      <c r="Z1529" s="705"/>
      <c r="AA1529" s="705"/>
      <c r="AB1529" s="705"/>
      <c r="AC1529" s="705"/>
      <c r="AD1529" s="706"/>
      <c r="AE1529" s="712"/>
      <c r="AF1529" s="713"/>
      <c r="AG1529" s="659" t="s">
        <v>1186</v>
      </c>
      <c r="AH1529" s="660"/>
      <c r="AI1529" s="660"/>
      <c r="AJ1529" s="661"/>
      <c r="AK1529" s="665">
        <f ca="1">OFFSET('(6)定期点検調書'!$BC$12,AO1518-1,0)</f>
        <v>0</v>
      </c>
      <c r="AL1529" s="666"/>
      <c r="AM1529" s="666"/>
      <c r="AN1529" s="667"/>
      <c r="AO1529" s="705"/>
      <c r="AP1529" s="705"/>
      <c r="AQ1529" s="705"/>
      <c r="AR1529" s="705"/>
      <c r="AS1529" s="705"/>
      <c r="AT1529" s="705"/>
      <c r="AU1529" s="705"/>
      <c r="AV1529" s="705"/>
      <c r="AW1529" s="705"/>
      <c r="AX1529" s="705"/>
      <c r="AY1529" s="705"/>
      <c r="AZ1529" s="705"/>
      <c r="BA1529" s="705"/>
      <c r="BB1529" s="705"/>
      <c r="BC1529" s="705"/>
      <c r="BD1529" s="705"/>
      <c r="BE1529" s="705"/>
      <c r="BF1529" s="705"/>
      <c r="BG1529" s="706"/>
    </row>
    <row r="1530" spans="2:59" ht="14.55" customHeight="1" x14ac:dyDescent="0.2">
      <c r="B1530" s="712"/>
      <c r="C1530" s="713"/>
      <c r="D1530" s="662"/>
      <c r="E1530" s="663"/>
      <c r="F1530" s="663"/>
      <c r="G1530" s="664"/>
      <c r="H1530" s="668"/>
      <c r="I1530" s="669"/>
      <c r="J1530" s="669"/>
      <c r="K1530" s="670"/>
      <c r="L1530" s="705"/>
      <c r="M1530" s="705"/>
      <c r="N1530" s="705"/>
      <c r="O1530" s="705"/>
      <c r="P1530" s="705"/>
      <c r="Q1530" s="705"/>
      <c r="R1530" s="705"/>
      <c r="S1530" s="705"/>
      <c r="T1530" s="705"/>
      <c r="U1530" s="705"/>
      <c r="V1530" s="705"/>
      <c r="W1530" s="705"/>
      <c r="X1530" s="705"/>
      <c r="Y1530" s="705"/>
      <c r="Z1530" s="705"/>
      <c r="AA1530" s="705"/>
      <c r="AB1530" s="705"/>
      <c r="AC1530" s="705"/>
      <c r="AD1530" s="706"/>
      <c r="AE1530" s="712"/>
      <c r="AF1530" s="713"/>
      <c r="AG1530" s="662"/>
      <c r="AH1530" s="663"/>
      <c r="AI1530" s="663"/>
      <c r="AJ1530" s="664"/>
      <c r="AK1530" s="668"/>
      <c r="AL1530" s="669"/>
      <c r="AM1530" s="669"/>
      <c r="AN1530" s="670"/>
      <c r="AO1530" s="705"/>
      <c r="AP1530" s="705"/>
      <c r="AQ1530" s="705"/>
      <c r="AR1530" s="705"/>
      <c r="AS1530" s="705"/>
      <c r="AT1530" s="705"/>
      <c r="AU1530" s="705"/>
      <c r="AV1530" s="705"/>
      <c r="AW1530" s="705"/>
      <c r="AX1530" s="705"/>
      <c r="AY1530" s="705"/>
      <c r="AZ1530" s="705"/>
      <c r="BA1530" s="705"/>
      <c r="BB1530" s="705"/>
      <c r="BC1530" s="705"/>
      <c r="BD1530" s="705"/>
      <c r="BE1530" s="705"/>
      <c r="BF1530" s="705"/>
      <c r="BG1530" s="706"/>
    </row>
    <row r="1531" spans="2:59" ht="14.55" customHeight="1" x14ac:dyDescent="0.2">
      <c r="B1531" s="712"/>
      <c r="C1531" s="713"/>
      <c r="D1531" s="659" t="s">
        <v>1187</v>
      </c>
      <c r="E1531" s="660"/>
      <c r="F1531" s="660"/>
      <c r="G1531" s="661"/>
      <c r="H1531" s="665">
        <f ca="1">OFFSET('(6)定期点検調書'!$BF$12,L1518-1,0)</f>
        <v>0</v>
      </c>
      <c r="I1531" s="666"/>
      <c r="J1531" s="666"/>
      <c r="K1531" s="667"/>
      <c r="L1531" s="705"/>
      <c r="M1531" s="705"/>
      <c r="N1531" s="705"/>
      <c r="O1531" s="705"/>
      <c r="P1531" s="705"/>
      <c r="Q1531" s="705"/>
      <c r="R1531" s="705"/>
      <c r="S1531" s="705"/>
      <c r="T1531" s="705"/>
      <c r="U1531" s="705"/>
      <c r="V1531" s="705"/>
      <c r="W1531" s="705"/>
      <c r="X1531" s="705"/>
      <c r="Y1531" s="705"/>
      <c r="Z1531" s="705"/>
      <c r="AA1531" s="705"/>
      <c r="AB1531" s="705"/>
      <c r="AC1531" s="705"/>
      <c r="AD1531" s="706"/>
      <c r="AE1531" s="712"/>
      <c r="AF1531" s="713"/>
      <c r="AG1531" s="659" t="s">
        <v>1187</v>
      </c>
      <c r="AH1531" s="660"/>
      <c r="AI1531" s="660"/>
      <c r="AJ1531" s="661"/>
      <c r="AK1531" s="665">
        <f ca="1">OFFSET('(6)定期点検調書'!$BF$12,AO1518-1,0)</f>
        <v>0</v>
      </c>
      <c r="AL1531" s="666"/>
      <c r="AM1531" s="666"/>
      <c r="AN1531" s="667"/>
      <c r="AO1531" s="705"/>
      <c r="AP1531" s="705"/>
      <c r="AQ1531" s="705"/>
      <c r="AR1531" s="705"/>
      <c r="AS1531" s="705"/>
      <c r="AT1531" s="705"/>
      <c r="AU1531" s="705"/>
      <c r="AV1531" s="705"/>
      <c r="AW1531" s="705"/>
      <c r="AX1531" s="705"/>
      <c r="AY1531" s="705"/>
      <c r="AZ1531" s="705"/>
      <c r="BA1531" s="705"/>
      <c r="BB1531" s="705"/>
      <c r="BC1531" s="705"/>
      <c r="BD1531" s="705"/>
      <c r="BE1531" s="705"/>
      <c r="BF1531" s="705"/>
      <c r="BG1531" s="706"/>
    </row>
    <row r="1532" spans="2:59" ht="14.55" customHeight="1" x14ac:dyDescent="0.2">
      <c r="B1532" s="662"/>
      <c r="C1532" s="664"/>
      <c r="D1532" s="662"/>
      <c r="E1532" s="663"/>
      <c r="F1532" s="663"/>
      <c r="G1532" s="664"/>
      <c r="H1532" s="668"/>
      <c r="I1532" s="669"/>
      <c r="J1532" s="669"/>
      <c r="K1532" s="670"/>
      <c r="L1532" s="707"/>
      <c r="M1532" s="707"/>
      <c r="N1532" s="707"/>
      <c r="O1532" s="707"/>
      <c r="P1532" s="707"/>
      <c r="Q1532" s="707"/>
      <c r="R1532" s="707"/>
      <c r="S1532" s="707"/>
      <c r="T1532" s="707"/>
      <c r="U1532" s="707"/>
      <c r="V1532" s="707"/>
      <c r="W1532" s="707"/>
      <c r="X1532" s="707"/>
      <c r="Y1532" s="707"/>
      <c r="Z1532" s="707"/>
      <c r="AA1532" s="707"/>
      <c r="AB1532" s="707"/>
      <c r="AC1532" s="707"/>
      <c r="AD1532" s="708"/>
      <c r="AE1532" s="662"/>
      <c r="AF1532" s="664"/>
      <c r="AG1532" s="662"/>
      <c r="AH1532" s="663"/>
      <c r="AI1532" s="663"/>
      <c r="AJ1532" s="664"/>
      <c r="AK1532" s="668"/>
      <c r="AL1532" s="669"/>
      <c r="AM1532" s="669"/>
      <c r="AN1532" s="670"/>
      <c r="AO1532" s="707"/>
      <c r="AP1532" s="707"/>
      <c r="AQ1532" s="707"/>
      <c r="AR1532" s="707"/>
      <c r="AS1532" s="707"/>
      <c r="AT1532" s="707"/>
      <c r="AU1532" s="707"/>
      <c r="AV1532" s="707"/>
      <c r="AW1532" s="707"/>
      <c r="AX1532" s="707"/>
      <c r="AY1532" s="707"/>
      <c r="AZ1532" s="707"/>
      <c r="BA1532" s="707"/>
      <c r="BB1532" s="707"/>
      <c r="BC1532" s="707"/>
      <c r="BD1532" s="707"/>
      <c r="BE1532" s="707"/>
      <c r="BF1532" s="707"/>
      <c r="BG1532" s="708"/>
    </row>
    <row r="1533" spans="2:59" ht="14.55" customHeight="1" x14ac:dyDescent="0.2">
      <c r="B1533" s="683" t="s">
        <v>1241</v>
      </c>
      <c r="C1533" s="683"/>
      <c r="D1533" s="683"/>
      <c r="E1533" s="683"/>
      <c r="F1533" s="683"/>
      <c r="G1533" s="683"/>
      <c r="H1533" s="699" t="str">
        <f ca="1">IF(OFFSET('(6)定期点検調書'!$AR$12,L1518-1,0)="","",OFFSET('(6)定期点検調書'!$AQ$12,L1518-1,0)&amp;TEXT(OFFSET('(6)定期点検調書'!$AR$12,L1518-1,0),"0.0")&amp;OFFSET('(6)定期点検調書'!$AT$12,L1518-1,0))  &amp;  IF(OFFSET('(6)定期点検調書'!$AV$12,L1518-1,0)="","","／"&amp;OFFSET('(6)定期点検調書'!$AU$12,L1518-1,0)&amp;TEXT(OFFSET('(6)定期点検調書'!$AV$12,L1518-1,0),"0.0")&amp;OFFSET('(6)定期点検調書'!$AX$12,L1518-1,0))  &amp;  IF(OFFSET('(6)定期点検調書'!$AZ$12,L1518-1,0)="","","／"&amp;OFFSET('(6)定期点検調書'!$AY$12,L1518-1,0)&amp;TEXT(OFFSET('(6)定期点検調書'!$AZ$12,L1518-1,0),"0.0")&amp;OFFSET('(6)定期点検調書'!$BB$12,L1518-1,0))</f>
        <v/>
      </c>
      <c r="I1533" s="700"/>
      <c r="J1533" s="700"/>
      <c r="K1533" s="700"/>
      <c r="L1533" s="700"/>
      <c r="M1533" s="700"/>
      <c r="N1533" s="700"/>
      <c r="O1533" s="700"/>
      <c r="P1533" s="685" t="s">
        <v>1243</v>
      </c>
      <c r="Q1533" s="685"/>
      <c r="R1533" s="685"/>
      <c r="S1533" s="685"/>
      <c r="T1533" s="685"/>
      <c r="U1533" s="685"/>
      <c r="V1533" s="685"/>
      <c r="W1533" s="686" t="str">
        <f ca="1">OFFSET('(6)定期点検調書'!$F$12,L1518-1,0)</f>
        <v/>
      </c>
      <c r="X1533" s="687"/>
      <c r="Y1533" s="687"/>
      <c r="Z1533" s="687"/>
      <c r="AA1533" s="687"/>
      <c r="AB1533" s="687"/>
      <c r="AC1533" s="687"/>
      <c r="AD1533" s="688"/>
      <c r="AE1533" s="683" t="s">
        <v>1241</v>
      </c>
      <c r="AF1533" s="683"/>
      <c r="AG1533" s="683"/>
      <c r="AH1533" s="683"/>
      <c r="AI1533" s="683"/>
      <c r="AJ1533" s="683"/>
      <c r="AK1533" s="699" t="str">
        <f ca="1">IF(OFFSET('(6)定期点検調書'!$AR$12,AO1518-1,0)="","",OFFSET('(6)定期点検調書'!$AQ$12,AO1518-1,0)&amp;TEXT(OFFSET('(6)定期点検調書'!$AR$12,AO1518-1,0),"0.0")&amp;OFFSET('(6)定期点検調書'!$AT$12,AO1518-1,0))  &amp;  IF(OFFSET('(6)定期点検調書'!$AV$12,AO1518-1,0)="","","／"&amp;OFFSET('(6)定期点検調書'!$AU$12,AO1518-1,0)&amp;TEXT(OFFSET('(6)定期点検調書'!$AV$12,AO1518-1,0),"0.0")&amp;OFFSET('(6)定期点検調書'!$AX$12,AO1518-1,0))  &amp;  IF(OFFSET('(6)定期点検調書'!$AZ$12,AO1518-1,0)="","","／"&amp;OFFSET('(6)定期点検調書'!$AY$12,AO1518-1,0)&amp;TEXT(OFFSET('(6)定期点検調書'!$AZ$12,AO1518-1,0),"0.0")&amp;OFFSET('(6)定期点検調書'!$BB$12,AO1518-1,0))</f>
        <v/>
      </c>
      <c r="AL1533" s="700"/>
      <c r="AM1533" s="700"/>
      <c r="AN1533" s="700"/>
      <c r="AO1533" s="700"/>
      <c r="AP1533" s="700"/>
      <c r="AQ1533" s="700"/>
      <c r="AR1533" s="700"/>
      <c r="AS1533" s="685" t="s">
        <v>1243</v>
      </c>
      <c r="AT1533" s="685"/>
      <c r="AU1533" s="685"/>
      <c r="AV1533" s="685"/>
      <c r="AW1533" s="685"/>
      <c r="AX1533" s="685"/>
      <c r="AY1533" s="685"/>
      <c r="AZ1533" s="686" t="str">
        <f ca="1">OFFSET('(6)定期点検調書'!$F$12,AO1518-1,0)</f>
        <v/>
      </c>
      <c r="BA1533" s="687"/>
      <c r="BB1533" s="687"/>
      <c r="BC1533" s="687"/>
      <c r="BD1533" s="687"/>
      <c r="BE1533" s="687"/>
      <c r="BF1533" s="687"/>
      <c r="BG1533" s="688"/>
    </row>
    <row r="1534" spans="2:59" ht="14.55" customHeight="1" x14ac:dyDescent="0.2">
      <c r="B1534" s="683"/>
      <c r="C1534" s="683"/>
      <c r="D1534" s="683"/>
      <c r="E1534" s="683"/>
      <c r="F1534" s="683"/>
      <c r="G1534" s="683"/>
      <c r="H1534" s="701"/>
      <c r="I1534" s="702"/>
      <c r="J1534" s="702"/>
      <c r="K1534" s="702"/>
      <c r="L1534" s="702"/>
      <c r="M1534" s="702"/>
      <c r="N1534" s="702"/>
      <c r="O1534" s="702"/>
      <c r="P1534" s="685"/>
      <c r="Q1534" s="685"/>
      <c r="R1534" s="685"/>
      <c r="S1534" s="685"/>
      <c r="T1534" s="685"/>
      <c r="U1534" s="685"/>
      <c r="V1534" s="685"/>
      <c r="W1534" s="689"/>
      <c r="X1534" s="690"/>
      <c r="Y1534" s="690"/>
      <c r="Z1534" s="690"/>
      <c r="AA1534" s="690"/>
      <c r="AB1534" s="690"/>
      <c r="AC1534" s="690"/>
      <c r="AD1534" s="691"/>
      <c r="AE1534" s="683"/>
      <c r="AF1534" s="683"/>
      <c r="AG1534" s="683"/>
      <c r="AH1534" s="683"/>
      <c r="AI1534" s="683"/>
      <c r="AJ1534" s="683"/>
      <c r="AK1534" s="701"/>
      <c r="AL1534" s="702"/>
      <c r="AM1534" s="702"/>
      <c r="AN1534" s="702"/>
      <c r="AO1534" s="702"/>
      <c r="AP1534" s="702"/>
      <c r="AQ1534" s="702"/>
      <c r="AR1534" s="702"/>
      <c r="AS1534" s="685"/>
      <c r="AT1534" s="685"/>
      <c r="AU1534" s="685"/>
      <c r="AV1534" s="685"/>
      <c r="AW1534" s="685"/>
      <c r="AX1534" s="685"/>
      <c r="AY1534" s="685"/>
      <c r="AZ1534" s="689"/>
      <c r="BA1534" s="690"/>
      <c r="BB1534" s="690"/>
      <c r="BC1534" s="690"/>
      <c r="BD1534" s="690"/>
      <c r="BE1534" s="690"/>
      <c r="BF1534" s="690"/>
      <c r="BG1534" s="691"/>
    </row>
    <row r="1535" spans="2:59" ht="14.55" customHeight="1" x14ac:dyDescent="0.2">
      <c r="B1535" s="659" t="s">
        <v>1242</v>
      </c>
      <c r="C1535" s="660"/>
      <c r="D1535" s="660"/>
      <c r="E1535" s="660"/>
      <c r="F1535" s="660"/>
      <c r="G1535" s="661"/>
      <c r="H1535" s="671"/>
      <c r="I1535" s="672"/>
      <c r="J1535" s="672"/>
      <c r="K1535" s="672"/>
      <c r="L1535" s="672"/>
      <c r="M1535" s="672"/>
      <c r="N1535" s="672"/>
      <c r="O1535" s="672"/>
      <c r="P1535" s="692" t="s">
        <v>996</v>
      </c>
      <c r="Q1535" s="692"/>
      <c r="R1535" s="692"/>
      <c r="S1535" s="692"/>
      <c r="T1535" s="692"/>
      <c r="U1535" s="692"/>
      <c r="V1535" s="692"/>
      <c r="W1535" s="693"/>
      <c r="X1535" s="694"/>
      <c r="Y1535" s="694"/>
      <c r="Z1535" s="694"/>
      <c r="AA1535" s="694"/>
      <c r="AB1535" s="694"/>
      <c r="AC1535" s="694"/>
      <c r="AD1535" s="695"/>
      <c r="AE1535" s="659" t="s">
        <v>1242</v>
      </c>
      <c r="AF1535" s="660"/>
      <c r="AG1535" s="660"/>
      <c r="AH1535" s="660"/>
      <c r="AI1535" s="660"/>
      <c r="AJ1535" s="661"/>
      <c r="AK1535" s="671"/>
      <c r="AL1535" s="672"/>
      <c r="AM1535" s="672"/>
      <c r="AN1535" s="672"/>
      <c r="AO1535" s="672"/>
      <c r="AP1535" s="672"/>
      <c r="AQ1535" s="672"/>
      <c r="AR1535" s="672"/>
      <c r="AS1535" s="692" t="s">
        <v>996</v>
      </c>
      <c r="AT1535" s="692"/>
      <c r="AU1535" s="692"/>
      <c r="AV1535" s="692"/>
      <c r="AW1535" s="692"/>
      <c r="AX1535" s="692"/>
      <c r="AY1535" s="692"/>
      <c r="AZ1535" s="693"/>
      <c r="BA1535" s="694"/>
      <c r="BB1535" s="694"/>
      <c r="BC1535" s="694"/>
      <c r="BD1535" s="694"/>
      <c r="BE1535" s="694"/>
      <c r="BF1535" s="694"/>
      <c r="BG1535" s="695"/>
    </row>
    <row r="1536" spans="2:59" ht="14.55" customHeight="1" x14ac:dyDescent="0.2">
      <c r="B1536" s="662"/>
      <c r="C1536" s="663"/>
      <c r="D1536" s="663"/>
      <c r="E1536" s="663"/>
      <c r="F1536" s="663"/>
      <c r="G1536" s="664"/>
      <c r="H1536" s="674"/>
      <c r="I1536" s="675"/>
      <c r="J1536" s="675"/>
      <c r="K1536" s="675"/>
      <c r="L1536" s="675"/>
      <c r="M1536" s="675"/>
      <c r="N1536" s="675"/>
      <c r="O1536" s="675"/>
      <c r="P1536" s="692"/>
      <c r="Q1536" s="692"/>
      <c r="R1536" s="692"/>
      <c r="S1536" s="692"/>
      <c r="T1536" s="692"/>
      <c r="U1536" s="692"/>
      <c r="V1536" s="692"/>
      <c r="W1536" s="696"/>
      <c r="X1536" s="697"/>
      <c r="Y1536" s="697"/>
      <c r="Z1536" s="697"/>
      <c r="AA1536" s="697"/>
      <c r="AB1536" s="697"/>
      <c r="AC1536" s="697"/>
      <c r="AD1536" s="698"/>
      <c r="AE1536" s="662"/>
      <c r="AF1536" s="663"/>
      <c r="AG1536" s="663"/>
      <c r="AH1536" s="663"/>
      <c r="AI1536" s="663"/>
      <c r="AJ1536" s="664"/>
      <c r="AK1536" s="674"/>
      <c r="AL1536" s="675"/>
      <c r="AM1536" s="675"/>
      <c r="AN1536" s="675"/>
      <c r="AO1536" s="675"/>
      <c r="AP1536" s="675"/>
      <c r="AQ1536" s="675"/>
      <c r="AR1536" s="675"/>
      <c r="AS1536" s="692"/>
      <c r="AT1536" s="692"/>
      <c r="AU1536" s="692"/>
      <c r="AV1536" s="692"/>
      <c r="AW1536" s="692"/>
      <c r="AX1536" s="692"/>
      <c r="AY1536" s="692"/>
      <c r="AZ1536" s="696"/>
      <c r="BA1536" s="697"/>
      <c r="BB1536" s="697"/>
      <c r="BC1536" s="697"/>
      <c r="BD1536" s="697"/>
      <c r="BE1536" s="697"/>
      <c r="BF1536" s="697"/>
      <c r="BG1536" s="698"/>
    </row>
    <row r="1537" spans="2:86" ht="19.5" customHeight="1" x14ac:dyDescent="0.2">
      <c r="B1537" s="683" t="s">
        <v>79</v>
      </c>
      <c r="C1537" s="683"/>
      <c r="D1537" s="683"/>
      <c r="E1537" s="683"/>
      <c r="F1537" s="683"/>
      <c r="G1537" s="683"/>
      <c r="H1537" s="684">
        <f ca="1">OFFSET('(6)定期点検調書'!$CA$12,L1518-1,0)</f>
        <v>0</v>
      </c>
      <c r="I1537" s="684"/>
      <c r="J1537" s="684"/>
      <c r="K1537" s="684"/>
      <c r="L1537" s="684"/>
      <c r="M1537" s="684"/>
      <c r="N1537" s="684"/>
      <c r="O1537" s="684"/>
      <c r="P1537" s="684"/>
      <c r="Q1537" s="684"/>
      <c r="R1537" s="684"/>
      <c r="S1537" s="684"/>
      <c r="T1537" s="684"/>
      <c r="U1537" s="684"/>
      <c r="V1537" s="684"/>
      <c r="W1537" s="684"/>
      <c r="X1537" s="684"/>
      <c r="Y1537" s="684"/>
      <c r="Z1537" s="684"/>
      <c r="AA1537" s="684"/>
      <c r="AB1537" s="684"/>
      <c r="AC1537" s="684"/>
      <c r="AD1537" s="684"/>
      <c r="AE1537" s="683" t="s">
        <v>79</v>
      </c>
      <c r="AF1537" s="683"/>
      <c r="AG1537" s="683"/>
      <c r="AH1537" s="683"/>
      <c r="AI1537" s="683"/>
      <c r="AJ1537" s="683"/>
      <c r="AK1537" s="684">
        <f ca="1">OFFSET('(6)定期点検調書'!$CA$12,AO1518-1,0)</f>
        <v>0</v>
      </c>
      <c r="AL1537" s="684"/>
      <c r="AM1537" s="684"/>
      <c r="AN1537" s="684"/>
      <c r="AO1537" s="684"/>
      <c r="AP1537" s="684"/>
      <c r="AQ1537" s="684"/>
      <c r="AR1537" s="684"/>
      <c r="AS1537" s="684"/>
      <c r="AT1537" s="684"/>
      <c r="AU1537" s="684"/>
      <c r="AV1537" s="684"/>
      <c r="AW1537" s="684"/>
      <c r="AX1537" s="684"/>
      <c r="AY1537" s="684"/>
      <c r="AZ1537" s="684"/>
      <c r="BA1537" s="684"/>
      <c r="BB1537" s="684"/>
      <c r="BC1537" s="684"/>
      <c r="BD1537" s="684"/>
      <c r="BE1537" s="684"/>
      <c r="BF1537" s="684"/>
      <c r="BG1537" s="684"/>
      <c r="CH1537" s="473"/>
    </row>
    <row r="1538" spans="2:86" ht="19.5" customHeight="1" x14ac:dyDescent="0.2">
      <c r="B1538" s="683"/>
      <c r="C1538" s="683"/>
      <c r="D1538" s="683"/>
      <c r="E1538" s="683"/>
      <c r="F1538" s="683"/>
      <c r="G1538" s="683"/>
      <c r="H1538" s="684"/>
      <c r="I1538" s="684"/>
      <c r="J1538" s="684"/>
      <c r="K1538" s="684"/>
      <c r="L1538" s="684"/>
      <c r="M1538" s="684"/>
      <c r="N1538" s="684"/>
      <c r="O1538" s="684"/>
      <c r="P1538" s="684"/>
      <c r="Q1538" s="684"/>
      <c r="R1538" s="684"/>
      <c r="S1538" s="684"/>
      <c r="T1538" s="684"/>
      <c r="U1538" s="684"/>
      <c r="V1538" s="684"/>
      <c r="W1538" s="684"/>
      <c r="X1538" s="684"/>
      <c r="Y1538" s="684"/>
      <c r="Z1538" s="684"/>
      <c r="AA1538" s="684"/>
      <c r="AB1538" s="684"/>
      <c r="AC1538" s="684"/>
      <c r="AD1538" s="684"/>
      <c r="AE1538" s="683"/>
      <c r="AF1538" s="683"/>
      <c r="AG1538" s="683"/>
      <c r="AH1538" s="683"/>
      <c r="AI1538" s="683"/>
      <c r="AJ1538" s="683"/>
      <c r="AK1538" s="684"/>
      <c r="AL1538" s="684"/>
      <c r="AM1538" s="684"/>
      <c r="AN1538" s="684"/>
      <c r="AO1538" s="684"/>
      <c r="AP1538" s="684"/>
      <c r="AQ1538" s="684"/>
      <c r="AR1538" s="684"/>
      <c r="AS1538" s="684"/>
      <c r="AT1538" s="684"/>
      <c r="AU1538" s="684"/>
      <c r="AV1538" s="684"/>
      <c r="AW1538" s="684"/>
      <c r="AX1538" s="684"/>
      <c r="AY1538" s="684"/>
      <c r="AZ1538" s="684"/>
      <c r="BA1538" s="684"/>
      <c r="BB1538" s="684"/>
      <c r="BC1538" s="684"/>
      <c r="BD1538" s="684"/>
      <c r="BE1538" s="684"/>
      <c r="BF1538" s="684"/>
      <c r="BG1538" s="684"/>
    </row>
    <row r="1539" spans="2:86" ht="14.55" customHeight="1" x14ac:dyDescent="0.2">
      <c r="B1539" s="677" t="s">
        <v>1038</v>
      </c>
      <c r="C1539" s="678"/>
      <c r="D1539" s="677" t="s">
        <v>1237</v>
      </c>
      <c r="E1539" s="719"/>
      <c r="F1539" s="719"/>
      <c r="G1539" s="719"/>
      <c r="H1539" s="665">
        <f ca="1">OFFSET('(6)定期点検調書'!$B$12,L1539-1,0)</f>
        <v>0</v>
      </c>
      <c r="I1539" s="666"/>
      <c r="J1539" s="666"/>
      <c r="K1539" s="667"/>
      <c r="L1539" s="703">
        <f>AO1518+1</f>
        <v>147</v>
      </c>
      <c r="M1539" s="703"/>
      <c r="N1539" s="703"/>
      <c r="O1539" s="703"/>
      <c r="P1539" s="703"/>
      <c r="Q1539" s="703"/>
      <c r="R1539" s="703"/>
      <c r="S1539" s="703"/>
      <c r="T1539" s="703"/>
      <c r="U1539" s="703"/>
      <c r="V1539" s="703"/>
      <c r="W1539" s="703"/>
      <c r="X1539" s="703"/>
      <c r="Y1539" s="703"/>
      <c r="Z1539" s="703"/>
      <c r="AA1539" s="703"/>
      <c r="AB1539" s="703"/>
      <c r="AC1539" s="703"/>
      <c r="AD1539" s="704"/>
      <c r="AE1539" s="677" t="s">
        <v>1038</v>
      </c>
      <c r="AF1539" s="678"/>
      <c r="AG1539" s="677" t="s">
        <v>1237</v>
      </c>
      <c r="AH1539" s="719"/>
      <c r="AI1539" s="719"/>
      <c r="AJ1539" s="719"/>
      <c r="AK1539" s="665">
        <f ca="1">OFFSET('(6)定期点検調書'!$B$12,AO1539-1,0)</f>
        <v>0</v>
      </c>
      <c r="AL1539" s="666"/>
      <c r="AM1539" s="666"/>
      <c r="AN1539" s="667"/>
      <c r="AO1539" s="703">
        <f>L1539+1</f>
        <v>148</v>
      </c>
      <c r="AP1539" s="703"/>
      <c r="AQ1539" s="703"/>
      <c r="AR1539" s="703"/>
      <c r="AS1539" s="703"/>
      <c r="AT1539" s="703"/>
      <c r="AU1539" s="703"/>
      <c r="AV1539" s="703"/>
      <c r="AW1539" s="703"/>
      <c r="AX1539" s="703"/>
      <c r="AY1539" s="703"/>
      <c r="AZ1539" s="703"/>
      <c r="BA1539" s="703"/>
      <c r="BB1539" s="703"/>
      <c r="BC1539" s="703"/>
      <c r="BD1539" s="703"/>
      <c r="BE1539" s="703"/>
      <c r="BF1539" s="703"/>
      <c r="BG1539" s="704"/>
    </row>
    <row r="1540" spans="2:86" ht="14.55" customHeight="1" x14ac:dyDescent="0.2">
      <c r="B1540" s="679"/>
      <c r="C1540" s="680"/>
      <c r="D1540" s="681"/>
      <c r="E1540" s="720"/>
      <c r="F1540" s="720"/>
      <c r="G1540" s="720"/>
      <c r="H1540" s="668"/>
      <c r="I1540" s="669"/>
      <c r="J1540" s="669"/>
      <c r="K1540" s="670"/>
      <c r="L1540" s="705"/>
      <c r="M1540" s="705"/>
      <c r="N1540" s="705"/>
      <c r="O1540" s="705"/>
      <c r="P1540" s="705"/>
      <c r="Q1540" s="705"/>
      <c r="R1540" s="705"/>
      <c r="S1540" s="705"/>
      <c r="T1540" s="705"/>
      <c r="U1540" s="705"/>
      <c r="V1540" s="705"/>
      <c r="W1540" s="705"/>
      <c r="X1540" s="705"/>
      <c r="Y1540" s="705"/>
      <c r="Z1540" s="705"/>
      <c r="AA1540" s="705"/>
      <c r="AB1540" s="705"/>
      <c r="AC1540" s="705"/>
      <c r="AD1540" s="706"/>
      <c r="AE1540" s="679"/>
      <c r="AF1540" s="680"/>
      <c r="AG1540" s="681"/>
      <c r="AH1540" s="720"/>
      <c r="AI1540" s="720"/>
      <c r="AJ1540" s="720"/>
      <c r="AK1540" s="668"/>
      <c r="AL1540" s="669"/>
      <c r="AM1540" s="669"/>
      <c r="AN1540" s="670"/>
      <c r="AO1540" s="705"/>
      <c r="AP1540" s="705"/>
      <c r="AQ1540" s="705"/>
      <c r="AR1540" s="705"/>
      <c r="AS1540" s="705"/>
      <c r="AT1540" s="705"/>
      <c r="AU1540" s="705"/>
      <c r="AV1540" s="705"/>
      <c r="AW1540" s="705"/>
      <c r="AX1540" s="705"/>
      <c r="AY1540" s="705"/>
      <c r="AZ1540" s="705"/>
      <c r="BA1540" s="705"/>
      <c r="BB1540" s="705"/>
      <c r="BC1540" s="705"/>
      <c r="BD1540" s="705"/>
      <c r="BE1540" s="705"/>
      <c r="BF1540" s="705"/>
      <c r="BG1540" s="706"/>
    </row>
    <row r="1541" spans="2:86" ht="14.55" customHeight="1" x14ac:dyDescent="0.2">
      <c r="B1541" s="679"/>
      <c r="C1541" s="680"/>
      <c r="D1541" s="677" t="s">
        <v>992</v>
      </c>
      <c r="E1541" s="719"/>
      <c r="F1541" s="719"/>
      <c r="G1541" s="719"/>
      <c r="H1541" s="665">
        <f ca="1">OFFSET('(6)定期点検調書'!$D$12,L1539-1,0)</f>
        <v>0</v>
      </c>
      <c r="I1541" s="666"/>
      <c r="J1541" s="666"/>
      <c r="K1541" s="667"/>
      <c r="L1541" s="705"/>
      <c r="M1541" s="705"/>
      <c r="N1541" s="705"/>
      <c r="O1541" s="705"/>
      <c r="P1541" s="705"/>
      <c r="Q1541" s="705"/>
      <c r="R1541" s="705"/>
      <c r="S1541" s="705"/>
      <c r="T1541" s="705"/>
      <c r="U1541" s="705"/>
      <c r="V1541" s="705"/>
      <c r="W1541" s="705"/>
      <c r="X1541" s="705"/>
      <c r="Y1541" s="705"/>
      <c r="Z1541" s="705"/>
      <c r="AA1541" s="705"/>
      <c r="AB1541" s="705"/>
      <c r="AC1541" s="705"/>
      <c r="AD1541" s="706"/>
      <c r="AE1541" s="679"/>
      <c r="AF1541" s="680"/>
      <c r="AG1541" s="677" t="s">
        <v>992</v>
      </c>
      <c r="AH1541" s="719"/>
      <c r="AI1541" s="719"/>
      <c r="AJ1541" s="719"/>
      <c r="AK1541" s="665">
        <f ca="1">OFFSET('(6)定期点検調書'!$D$12,AO1539-1,0)</f>
        <v>0</v>
      </c>
      <c r="AL1541" s="666"/>
      <c r="AM1541" s="666"/>
      <c r="AN1541" s="667"/>
      <c r="AO1541" s="705"/>
      <c r="AP1541" s="705"/>
      <c r="AQ1541" s="705"/>
      <c r="AR1541" s="705"/>
      <c r="AS1541" s="705"/>
      <c r="AT1541" s="705"/>
      <c r="AU1541" s="705"/>
      <c r="AV1541" s="705"/>
      <c r="AW1541" s="705"/>
      <c r="AX1541" s="705"/>
      <c r="AY1541" s="705"/>
      <c r="AZ1541" s="705"/>
      <c r="BA1541" s="705"/>
      <c r="BB1541" s="705"/>
      <c r="BC1541" s="705"/>
      <c r="BD1541" s="705"/>
      <c r="BE1541" s="705"/>
      <c r="BF1541" s="705"/>
      <c r="BG1541" s="706"/>
    </row>
    <row r="1542" spans="2:86" ht="14.55" customHeight="1" x14ac:dyDescent="0.2">
      <c r="B1542" s="681"/>
      <c r="C1542" s="682"/>
      <c r="D1542" s="681"/>
      <c r="E1542" s="720"/>
      <c r="F1542" s="720"/>
      <c r="G1542" s="720"/>
      <c r="H1542" s="668"/>
      <c r="I1542" s="669"/>
      <c r="J1542" s="669"/>
      <c r="K1542" s="670"/>
      <c r="L1542" s="705"/>
      <c r="M1542" s="705"/>
      <c r="N1542" s="705"/>
      <c r="O1542" s="705"/>
      <c r="P1542" s="705"/>
      <c r="Q1542" s="705"/>
      <c r="R1542" s="705"/>
      <c r="S1542" s="705"/>
      <c r="T1542" s="705"/>
      <c r="U1542" s="705"/>
      <c r="V1542" s="705"/>
      <c r="W1542" s="705"/>
      <c r="X1542" s="705"/>
      <c r="Y1542" s="705"/>
      <c r="Z1542" s="705"/>
      <c r="AA1542" s="705"/>
      <c r="AB1542" s="705"/>
      <c r="AC1542" s="705"/>
      <c r="AD1542" s="706"/>
      <c r="AE1542" s="681"/>
      <c r="AF1542" s="682"/>
      <c r="AG1542" s="681"/>
      <c r="AH1542" s="720"/>
      <c r="AI1542" s="720"/>
      <c r="AJ1542" s="720"/>
      <c r="AK1542" s="668"/>
      <c r="AL1542" s="669"/>
      <c r="AM1542" s="669"/>
      <c r="AN1542" s="670"/>
      <c r="AO1542" s="705"/>
      <c r="AP1542" s="705"/>
      <c r="AQ1542" s="705"/>
      <c r="AR1542" s="705"/>
      <c r="AS1542" s="705"/>
      <c r="AT1542" s="705"/>
      <c r="AU1542" s="705"/>
      <c r="AV1542" s="705"/>
      <c r="AW1542" s="705"/>
      <c r="AX1542" s="705"/>
      <c r="AY1542" s="705"/>
      <c r="AZ1542" s="705"/>
      <c r="BA1542" s="705"/>
      <c r="BB1542" s="705"/>
      <c r="BC1542" s="705"/>
      <c r="BD1542" s="705"/>
      <c r="BE1542" s="705"/>
      <c r="BF1542" s="705"/>
      <c r="BG1542" s="706"/>
    </row>
    <row r="1543" spans="2:86" ht="14.55" customHeight="1" x14ac:dyDescent="0.2">
      <c r="B1543" s="677" t="s">
        <v>1238</v>
      </c>
      <c r="C1543" s="678"/>
      <c r="D1543" s="659" t="s">
        <v>993</v>
      </c>
      <c r="E1543" s="660"/>
      <c r="F1543" s="660"/>
      <c r="G1543" s="660"/>
      <c r="H1543" s="671">
        <f ca="1">OFFSET('(6)定期点検調書'!$AA$13,L1539-1,0)</f>
        <v>0</v>
      </c>
      <c r="I1543" s="672"/>
      <c r="J1543" s="672"/>
      <c r="K1543" s="673"/>
      <c r="L1543" s="705"/>
      <c r="M1543" s="705"/>
      <c r="N1543" s="705"/>
      <c r="O1543" s="705"/>
      <c r="P1543" s="705"/>
      <c r="Q1543" s="705"/>
      <c r="R1543" s="705"/>
      <c r="S1543" s="705"/>
      <c r="T1543" s="705"/>
      <c r="U1543" s="705"/>
      <c r="V1543" s="705"/>
      <c r="W1543" s="705"/>
      <c r="X1543" s="705"/>
      <c r="Y1543" s="705"/>
      <c r="Z1543" s="705"/>
      <c r="AA1543" s="705"/>
      <c r="AB1543" s="705"/>
      <c r="AC1543" s="705"/>
      <c r="AD1543" s="706"/>
      <c r="AE1543" s="677" t="s">
        <v>1238</v>
      </c>
      <c r="AF1543" s="678"/>
      <c r="AG1543" s="659" t="s">
        <v>993</v>
      </c>
      <c r="AH1543" s="660"/>
      <c r="AI1543" s="660"/>
      <c r="AJ1543" s="660"/>
      <c r="AK1543" s="671">
        <f ca="1">OFFSET('(6)定期点検調書'!$AA$13,AO1539-1,0)</f>
        <v>0</v>
      </c>
      <c r="AL1543" s="672"/>
      <c r="AM1543" s="672"/>
      <c r="AN1543" s="673"/>
      <c r="AO1543" s="705"/>
      <c r="AP1543" s="705"/>
      <c r="AQ1543" s="705"/>
      <c r="AR1543" s="705"/>
      <c r="AS1543" s="705"/>
      <c r="AT1543" s="705"/>
      <c r="AU1543" s="705"/>
      <c r="AV1543" s="705"/>
      <c r="AW1543" s="705"/>
      <c r="AX1543" s="705"/>
      <c r="AY1543" s="705"/>
      <c r="AZ1543" s="705"/>
      <c r="BA1543" s="705"/>
      <c r="BB1543" s="705"/>
      <c r="BC1543" s="705"/>
      <c r="BD1543" s="705"/>
      <c r="BE1543" s="705"/>
      <c r="BF1543" s="705"/>
      <c r="BG1543" s="706"/>
    </row>
    <row r="1544" spans="2:86" ht="14.55" customHeight="1" x14ac:dyDescent="0.2">
      <c r="B1544" s="679"/>
      <c r="C1544" s="680"/>
      <c r="D1544" s="662"/>
      <c r="E1544" s="663"/>
      <c r="F1544" s="663"/>
      <c r="G1544" s="663"/>
      <c r="H1544" s="674"/>
      <c r="I1544" s="675"/>
      <c r="J1544" s="675"/>
      <c r="K1544" s="676"/>
      <c r="L1544" s="705"/>
      <c r="M1544" s="705"/>
      <c r="N1544" s="705"/>
      <c r="O1544" s="705"/>
      <c r="P1544" s="705"/>
      <c r="Q1544" s="705"/>
      <c r="R1544" s="705"/>
      <c r="S1544" s="705"/>
      <c r="T1544" s="705"/>
      <c r="U1544" s="705"/>
      <c r="V1544" s="705"/>
      <c r="W1544" s="705"/>
      <c r="X1544" s="705"/>
      <c r="Y1544" s="705"/>
      <c r="Z1544" s="705"/>
      <c r="AA1544" s="705"/>
      <c r="AB1544" s="705"/>
      <c r="AC1544" s="705"/>
      <c r="AD1544" s="706"/>
      <c r="AE1544" s="679"/>
      <c r="AF1544" s="680"/>
      <c r="AG1544" s="662"/>
      <c r="AH1544" s="663"/>
      <c r="AI1544" s="663"/>
      <c r="AJ1544" s="663"/>
      <c r="AK1544" s="674"/>
      <c r="AL1544" s="675"/>
      <c r="AM1544" s="675"/>
      <c r="AN1544" s="676"/>
      <c r="AO1544" s="705"/>
      <c r="AP1544" s="705"/>
      <c r="AQ1544" s="705"/>
      <c r="AR1544" s="705"/>
      <c r="AS1544" s="705"/>
      <c r="AT1544" s="705"/>
      <c r="AU1544" s="705"/>
      <c r="AV1544" s="705"/>
      <c r="AW1544" s="705"/>
      <c r="AX1544" s="705"/>
      <c r="AY1544" s="705"/>
      <c r="AZ1544" s="705"/>
      <c r="BA1544" s="705"/>
      <c r="BB1544" s="705"/>
      <c r="BC1544" s="705"/>
      <c r="BD1544" s="705"/>
      <c r="BE1544" s="705"/>
      <c r="BF1544" s="705"/>
      <c r="BG1544" s="706"/>
    </row>
    <row r="1545" spans="2:86" ht="14.55" customHeight="1" x14ac:dyDescent="0.2">
      <c r="B1545" s="679"/>
      <c r="C1545" s="680"/>
      <c r="D1545" s="659" t="s">
        <v>1239</v>
      </c>
      <c r="E1545" s="660"/>
      <c r="F1545" s="660"/>
      <c r="G1545" s="660"/>
      <c r="H1545" s="665">
        <f ca="1">OFFSET('(6)定期点検調書'!$AD$12,L1539-1,0)</f>
        <v>0</v>
      </c>
      <c r="I1545" s="666"/>
      <c r="J1545" s="666"/>
      <c r="K1545" s="667"/>
      <c r="L1545" s="705"/>
      <c r="M1545" s="705"/>
      <c r="N1545" s="705"/>
      <c r="O1545" s="705"/>
      <c r="P1545" s="705"/>
      <c r="Q1545" s="705"/>
      <c r="R1545" s="705"/>
      <c r="S1545" s="705"/>
      <c r="T1545" s="705"/>
      <c r="U1545" s="705"/>
      <c r="V1545" s="705"/>
      <c r="W1545" s="705"/>
      <c r="X1545" s="705"/>
      <c r="Y1545" s="705"/>
      <c r="Z1545" s="705"/>
      <c r="AA1545" s="705"/>
      <c r="AB1545" s="705"/>
      <c r="AC1545" s="705"/>
      <c r="AD1545" s="706"/>
      <c r="AE1545" s="679"/>
      <c r="AF1545" s="680"/>
      <c r="AG1545" s="659" t="s">
        <v>1239</v>
      </c>
      <c r="AH1545" s="660"/>
      <c r="AI1545" s="660"/>
      <c r="AJ1545" s="660"/>
      <c r="AK1545" s="665">
        <f ca="1">OFFSET('(6)定期点検調書'!$AD$12,AO1539-1,0)</f>
        <v>0</v>
      </c>
      <c r="AL1545" s="666"/>
      <c r="AM1545" s="666"/>
      <c r="AN1545" s="667"/>
      <c r="AO1545" s="705"/>
      <c r="AP1545" s="705"/>
      <c r="AQ1545" s="705"/>
      <c r="AR1545" s="705"/>
      <c r="AS1545" s="705"/>
      <c r="AT1545" s="705"/>
      <c r="AU1545" s="705"/>
      <c r="AV1545" s="705"/>
      <c r="AW1545" s="705"/>
      <c r="AX1545" s="705"/>
      <c r="AY1545" s="705"/>
      <c r="AZ1545" s="705"/>
      <c r="BA1545" s="705"/>
      <c r="BB1545" s="705"/>
      <c r="BC1545" s="705"/>
      <c r="BD1545" s="705"/>
      <c r="BE1545" s="705"/>
      <c r="BF1545" s="705"/>
      <c r="BG1545" s="706"/>
    </row>
    <row r="1546" spans="2:86" ht="14.55" customHeight="1" x14ac:dyDescent="0.2">
      <c r="B1546" s="681"/>
      <c r="C1546" s="682"/>
      <c r="D1546" s="662"/>
      <c r="E1546" s="663"/>
      <c r="F1546" s="663"/>
      <c r="G1546" s="663"/>
      <c r="H1546" s="668"/>
      <c r="I1546" s="669"/>
      <c r="J1546" s="669"/>
      <c r="K1546" s="670"/>
      <c r="L1546" s="705"/>
      <c r="M1546" s="705"/>
      <c r="N1546" s="705"/>
      <c r="O1546" s="705"/>
      <c r="P1546" s="705"/>
      <c r="Q1546" s="705"/>
      <c r="R1546" s="705"/>
      <c r="S1546" s="705"/>
      <c r="T1546" s="705"/>
      <c r="U1546" s="705"/>
      <c r="V1546" s="705"/>
      <c r="W1546" s="705"/>
      <c r="X1546" s="705"/>
      <c r="Y1546" s="705"/>
      <c r="Z1546" s="705"/>
      <c r="AA1546" s="705"/>
      <c r="AB1546" s="705"/>
      <c r="AC1546" s="705"/>
      <c r="AD1546" s="706"/>
      <c r="AE1546" s="681"/>
      <c r="AF1546" s="682"/>
      <c r="AG1546" s="662"/>
      <c r="AH1546" s="663"/>
      <c r="AI1546" s="663"/>
      <c r="AJ1546" s="663"/>
      <c r="AK1546" s="668"/>
      <c r="AL1546" s="669"/>
      <c r="AM1546" s="669"/>
      <c r="AN1546" s="670"/>
      <c r="AO1546" s="705"/>
      <c r="AP1546" s="705"/>
      <c r="AQ1546" s="705"/>
      <c r="AR1546" s="705"/>
      <c r="AS1546" s="705"/>
      <c r="AT1546" s="705"/>
      <c r="AU1546" s="705"/>
      <c r="AV1546" s="705"/>
      <c r="AW1546" s="705"/>
      <c r="AX1546" s="705"/>
      <c r="AY1546" s="705"/>
      <c r="AZ1546" s="705"/>
      <c r="BA1546" s="705"/>
      <c r="BB1546" s="705"/>
      <c r="BC1546" s="705"/>
      <c r="BD1546" s="705"/>
      <c r="BE1546" s="705"/>
      <c r="BF1546" s="705"/>
      <c r="BG1546" s="706"/>
    </row>
    <row r="1547" spans="2:86" ht="28.95" customHeight="1" x14ac:dyDescent="0.2">
      <c r="B1547" s="716" t="s">
        <v>995</v>
      </c>
      <c r="C1547" s="717"/>
      <c r="D1547" s="717"/>
      <c r="E1547" s="717"/>
      <c r="F1547" s="717"/>
      <c r="G1547" s="718"/>
      <c r="H1547" s="709">
        <f ca="1">OFFSET('(6)定期点検調書'!$AK$12,L1539-1,0)</f>
        <v>0</v>
      </c>
      <c r="I1547" s="710"/>
      <c r="J1547" s="710"/>
      <c r="K1547" s="711"/>
      <c r="L1547" s="705"/>
      <c r="M1547" s="705"/>
      <c r="N1547" s="705"/>
      <c r="O1547" s="705"/>
      <c r="P1547" s="705"/>
      <c r="Q1547" s="705"/>
      <c r="R1547" s="705"/>
      <c r="S1547" s="705"/>
      <c r="T1547" s="705"/>
      <c r="U1547" s="705"/>
      <c r="V1547" s="705"/>
      <c r="W1547" s="705"/>
      <c r="X1547" s="705"/>
      <c r="Y1547" s="705"/>
      <c r="Z1547" s="705"/>
      <c r="AA1547" s="705"/>
      <c r="AB1547" s="705"/>
      <c r="AC1547" s="705"/>
      <c r="AD1547" s="706"/>
      <c r="AE1547" s="716" t="s">
        <v>995</v>
      </c>
      <c r="AF1547" s="717"/>
      <c r="AG1547" s="717"/>
      <c r="AH1547" s="717"/>
      <c r="AI1547" s="717"/>
      <c r="AJ1547" s="718"/>
      <c r="AK1547" s="709">
        <f ca="1">OFFSET('(6)定期点検調書'!$AK$12,AO1539-1,0)</f>
        <v>0</v>
      </c>
      <c r="AL1547" s="710"/>
      <c r="AM1547" s="710"/>
      <c r="AN1547" s="711"/>
      <c r="AO1547" s="705"/>
      <c r="AP1547" s="705"/>
      <c r="AQ1547" s="705"/>
      <c r="AR1547" s="705"/>
      <c r="AS1547" s="705"/>
      <c r="AT1547" s="705"/>
      <c r="AU1547" s="705"/>
      <c r="AV1547" s="705"/>
      <c r="AW1547" s="705"/>
      <c r="AX1547" s="705"/>
      <c r="AY1547" s="705"/>
      <c r="AZ1547" s="705"/>
      <c r="BA1547" s="705"/>
      <c r="BB1547" s="705"/>
      <c r="BC1547" s="705"/>
      <c r="BD1547" s="705"/>
      <c r="BE1547" s="705"/>
      <c r="BF1547" s="705"/>
      <c r="BG1547" s="706"/>
    </row>
    <row r="1548" spans="2:86" ht="14.55" customHeight="1" x14ac:dyDescent="0.2">
      <c r="B1548" s="677" t="s">
        <v>1240</v>
      </c>
      <c r="C1548" s="661"/>
      <c r="D1548" s="659" t="s">
        <v>994</v>
      </c>
      <c r="E1548" s="660"/>
      <c r="F1548" s="660"/>
      <c r="G1548" s="661"/>
      <c r="H1548" s="699" t="str">
        <f ca="1">OFFSET('(6)定期点検調書'!$BY$12,L1539-1,0)</f>
        <v/>
      </c>
      <c r="I1548" s="700"/>
      <c r="J1548" s="700"/>
      <c r="K1548" s="714"/>
      <c r="L1548" s="705"/>
      <c r="M1548" s="705"/>
      <c r="N1548" s="705"/>
      <c r="O1548" s="705"/>
      <c r="P1548" s="705"/>
      <c r="Q1548" s="705"/>
      <c r="R1548" s="705"/>
      <c r="S1548" s="705"/>
      <c r="T1548" s="705"/>
      <c r="U1548" s="705"/>
      <c r="V1548" s="705"/>
      <c r="W1548" s="705"/>
      <c r="X1548" s="705"/>
      <c r="Y1548" s="705"/>
      <c r="Z1548" s="705"/>
      <c r="AA1548" s="705"/>
      <c r="AB1548" s="705"/>
      <c r="AC1548" s="705"/>
      <c r="AD1548" s="706"/>
      <c r="AE1548" s="677" t="s">
        <v>1240</v>
      </c>
      <c r="AF1548" s="661"/>
      <c r="AG1548" s="659" t="s">
        <v>994</v>
      </c>
      <c r="AH1548" s="660"/>
      <c r="AI1548" s="660"/>
      <c r="AJ1548" s="661"/>
      <c r="AK1548" s="699" t="str">
        <f ca="1">OFFSET('(6)定期点検調書'!$BY$12,AO1539-1,0)</f>
        <v/>
      </c>
      <c r="AL1548" s="700"/>
      <c r="AM1548" s="700"/>
      <c r="AN1548" s="714"/>
      <c r="AO1548" s="705"/>
      <c r="AP1548" s="705"/>
      <c r="AQ1548" s="705"/>
      <c r="AR1548" s="705"/>
      <c r="AS1548" s="705"/>
      <c r="AT1548" s="705"/>
      <c r="AU1548" s="705"/>
      <c r="AV1548" s="705"/>
      <c r="AW1548" s="705"/>
      <c r="AX1548" s="705"/>
      <c r="AY1548" s="705"/>
      <c r="AZ1548" s="705"/>
      <c r="BA1548" s="705"/>
      <c r="BB1548" s="705"/>
      <c r="BC1548" s="705"/>
      <c r="BD1548" s="705"/>
      <c r="BE1548" s="705"/>
      <c r="BF1548" s="705"/>
      <c r="BG1548" s="706"/>
    </row>
    <row r="1549" spans="2:86" ht="14.55" customHeight="1" x14ac:dyDescent="0.2">
      <c r="B1549" s="712"/>
      <c r="C1549" s="713"/>
      <c r="D1549" s="662"/>
      <c r="E1549" s="663"/>
      <c r="F1549" s="663"/>
      <c r="G1549" s="664"/>
      <c r="H1549" s="701"/>
      <c r="I1549" s="702"/>
      <c r="J1549" s="702"/>
      <c r="K1549" s="715"/>
      <c r="L1549" s="705"/>
      <c r="M1549" s="705"/>
      <c r="N1549" s="705"/>
      <c r="O1549" s="705"/>
      <c r="P1549" s="705"/>
      <c r="Q1549" s="705"/>
      <c r="R1549" s="705"/>
      <c r="S1549" s="705"/>
      <c r="T1549" s="705"/>
      <c r="U1549" s="705"/>
      <c r="V1549" s="705"/>
      <c r="W1549" s="705"/>
      <c r="X1549" s="705"/>
      <c r="Y1549" s="705"/>
      <c r="Z1549" s="705"/>
      <c r="AA1549" s="705"/>
      <c r="AB1549" s="705"/>
      <c r="AC1549" s="705"/>
      <c r="AD1549" s="706"/>
      <c r="AE1549" s="712"/>
      <c r="AF1549" s="713"/>
      <c r="AG1549" s="662"/>
      <c r="AH1549" s="663"/>
      <c r="AI1549" s="663"/>
      <c r="AJ1549" s="664"/>
      <c r="AK1549" s="701"/>
      <c r="AL1549" s="702"/>
      <c r="AM1549" s="702"/>
      <c r="AN1549" s="715"/>
      <c r="AO1549" s="705"/>
      <c r="AP1549" s="705"/>
      <c r="AQ1549" s="705"/>
      <c r="AR1549" s="705"/>
      <c r="AS1549" s="705"/>
      <c r="AT1549" s="705"/>
      <c r="AU1549" s="705"/>
      <c r="AV1549" s="705"/>
      <c r="AW1549" s="705"/>
      <c r="AX1549" s="705"/>
      <c r="AY1549" s="705"/>
      <c r="AZ1549" s="705"/>
      <c r="BA1549" s="705"/>
      <c r="BB1549" s="705"/>
      <c r="BC1549" s="705"/>
      <c r="BD1549" s="705"/>
      <c r="BE1549" s="705"/>
      <c r="BF1549" s="705"/>
      <c r="BG1549" s="706"/>
    </row>
    <row r="1550" spans="2:86" ht="14.55" customHeight="1" x14ac:dyDescent="0.2">
      <c r="B1550" s="712"/>
      <c r="C1550" s="713"/>
      <c r="D1550" s="659" t="s">
        <v>1186</v>
      </c>
      <c r="E1550" s="660"/>
      <c r="F1550" s="660"/>
      <c r="G1550" s="661"/>
      <c r="H1550" s="665">
        <f ca="1">OFFSET('(6)定期点検調書'!$BC$12,L1539-1,0)</f>
        <v>0</v>
      </c>
      <c r="I1550" s="666"/>
      <c r="J1550" s="666"/>
      <c r="K1550" s="667"/>
      <c r="L1550" s="705"/>
      <c r="M1550" s="705"/>
      <c r="N1550" s="705"/>
      <c r="O1550" s="705"/>
      <c r="P1550" s="705"/>
      <c r="Q1550" s="705"/>
      <c r="R1550" s="705"/>
      <c r="S1550" s="705"/>
      <c r="T1550" s="705"/>
      <c r="U1550" s="705"/>
      <c r="V1550" s="705"/>
      <c r="W1550" s="705"/>
      <c r="X1550" s="705"/>
      <c r="Y1550" s="705"/>
      <c r="Z1550" s="705"/>
      <c r="AA1550" s="705"/>
      <c r="AB1550" s="705"/>
      <c r="AC1550" s="705"/>
      <c r="AD1550" s="706"/>
      <c r="AE1550" s="712"/>
      <c r="AF1550" s="713"/>
      <c r="AG1550" s="659" t="s">
        <v>1186</v>
      </c>
      <c r="AH1550" s="660"/>
      <c r="AI1550" s="660"/>
      <c r="AJ1550" s="661"/>
      <c r="AK1550" s="665">
        <f ca="1">OFFSET('(6)定期点検調書'!$BC$12,AO1539-1,0)</f>
        <v>0</v>
      </c>
      <c r="AL1550" s="666"/>
      <c r="AM1550" s="666"/>
      <c r="AN1550" s="667"/>
      <c r="AO1550" s="705"/>
      <c r="AP1550" s="705"/>
      <c r="AQ1550" s="705"/>
      <c r="AR1550" s="705"/>
      <c r="AS1550" s="705"/>
      <c r="AT1550" s="705"/>
      <c r="AU1550" s="705"/>
      <c r="AV1550" s="705"/>
      <c r="AW1550" s="705"/>
      <c r="AX1550" s="705"/>
      <c r="AY1550" s="705"/>
      <c r="AZ1550" s="705"/>
      <c r="BA1550" s="705"/>
      <c r="BB1550" s="705"/>
      <c r="BC1550" s="705"/>
      <c r="BD1550" s="705"/>
      <c r="BE1550" s="705"/>
      <c r="BF1550" s="705"/>
      <c r="BG1550" s="706"/>
    </row>
    <row r="1551" spans="2:86" ht="14.55" customHeight="1" x14ac:dyDescent="0.2">
      <c r="B1551" s="712"/>
      <c r="C1551" s="713"/>
      <c r="D1551" s="662"/>
      <c r="E1551" s="663"/>
      <c r="F1551" s="663"/>
      <c r="G1551" s="664"/>
      <c r="H1551" s="668"/>
      <c r="I1551" s="669"/>
      <c r="J1551" s="669"/>
      <c r="K1551" s="670"/>
      <c r="L1551" s="705"/>
      <c r="M1551" s="705"/>
      <c r="N1551" s="705"/>
      <c r="O1551" s="705"/>
      <c r="P1551" s="705"/>
      <c r="Q1551" s="705"/>
      <c r="R1551" s="705"/>
      <c r="S1551" s="705"/>
      <c r="T1551" s="705"/>
      <c r="U1551" s="705"/>
      <c r="V1551" s="705"/>
      <c r="W1551" s="705"/>
      <c r="X1551" s="705"/>
      <c r="Y1551" s="705"/>
      <c r="Z1551" s="705"/>
      <c r="AA1551" s="705"/>
      <c r="AB1551" s="705"/>
      <c r="AC1551" s="705"/>
      <c r="AD1551" s="706"/>
      <c r="AE1551" s="712"/>
      <c r="AF1551" s="713"/>
      <c r="AG1551" s="662"/>
      <c r="AH1551" s="663"/>
      <c r="AI1551" s="663"/>
      <c r="AJ1551" s="664"/>
      <c r="AK1551" s="668"/>
      <c r="AL1551" s="669"/>
      <c r="AM1551" s="669"/>
      <c r="AN1551" s="670"/>
      <c r="AO1551" s="705"/>
      <c r="AP1551" s="705"/>
      <c r="AQ1551" s="705"/>
      <c r="AR1551" s="705"/>
      <c r="AS1551" s="705"/>
      <c r="AT1551" s="705"/>
      <c r="AU1551" s="705"/>
      <c r="AV1551" s="705"/>
      <c r="AW1551" s="705"/>
      <c r="AX1551" s="705"/>
      <c r="AY1551" s="705"/>
      <c r="AZ1551" s="705"/>
      <c r="BA1551" s="705"/>
      <c r="BB1551" s="705"/>
      <c r="BC1551" s="705"/>
      <c r="BD1551" s="705"/>
      <c r="BE1551" s="705"/>
      <c r="BF1551" s="705"/>
      <c r="BG1551" s="706"/>
    </row>
    <row r="1552" spans="2:86" ht="14.55" customHeight="1" x14ac:dyDescent="0.2">
      <c r="B1552" s="712"/>
      <c r="C1552" s="713"/>
      <c r="D1552" s="659" t="s">
        <v>1187</v>
      </c>
      <c r="E1552" s="660"/>
      <c r="F1552" s="660"/>
      <c r="G1552" s="661"/>
      <c r="H1552" s="665">
        <f ca="1">OFFSET('(6)定期点検調書'!$BF$12,L1539-1,0)</f>
        <v>0</v>
      </c>
      <c r="I1552" s="666"/>
      <c r="J1552" s="666"/>
      <c r="K1552" s="667"/>
      <c r="L1552" s="705"/>
      <c r="M1552" s="705"/>
      <c r="N1552" s="705"/>
      <c r="O1552" s="705"/>
      <c r="P1552" s="705"/>
      <c r="Q1552" s="705"/>
      <c r="R1552" s="705"/>
      <c r="S1552" s="705"/>
      <c r="T1552" s="705"/>
      <c r="U1552" s="705"/>
      <c r="V1552" s="705"/>
      <c r="W1552" s="705"/>
      <c r="X1552" s="705"/>
      <c r="Y1552" s="705"/>
      <c r="Z1552" s="705"/>
      <c r="AA1552" s="705"/>
      <c r="AB1552" s="705"/>
      <c r="AC1552" s="705"/>
      <c r="AD1552" s="706"/>
      <c r="AE1552" s="712"/>
      <c r="AF1552" s="713"/>
      <c r="AG1552" s="659" t="s">
        <v>1187</v>
      </c>
      <c r="AH1552" s="660"/>
      <c r="AI1552" s="660"/>
      <c r="AJ1552" s="661"/>
      <c r="AK1552" s="665">
        <f ca="1">OFFSET('(6)定期点検調書'!$BF$12,AO1539-1,0)</f>
        <v>0</v>
      </c>
      <c r="AL1552" s="666"/>
      <c r="AM1552" s="666"/>
      <c r="AN1552" s="667"/>
      <c r="AO1552" s="705"/>
      <c r="AP1552" s="705"/>
      <c r="AQ1552" s="705"/>
      <c r="AR1552" s="705"/>
      <c r="AS1552" s="705"/>
      <c r="AT1552" s="705"/>
      <c r="AU1552" s="705"/>
      <c r="AV1552" s="705"/>
      <c r="AW1552" s="705"/>
      <c r="AX1552" s="705"/>
      <c r="AY1552" s="705"/>
      <c r="AZ1552" s="705"/>
      <c r="BA1552" s="705"/>
      <c r="BB1552" s="705"/>
      <c r="BC1552" s="705"/>
      <c r="BD1552" s="705"/>
      <c r="BE1552" s="705"/>
      <c r="BF1552" s="705"/>
      <c r="BG1552" s="706"/>
    </row>
    <row r="1553" spans="2:86" ht="14.55" customHeight="1" x14ac:dyDescent="0.2">
      <c r="B1553" s="662"/>
      <c r="C1553" s="664"/>
      <c r="D1553" s="662"/>
      <c r="E1553" s="663"/>
      <c r="F1553" s="663"/>
      <c r="G1553" s="664"/>
      <c r="H1553" s="668"/>
      <c r="I1553" s="669"/>
      <c r="J1553" s="669"/>
      <c r="K1553" s="670"/>
      <c r="L1553" s="707"/>
      <c r="M1553" s="707"/>
      <c r="N1553" s="707"/>
      <c r="O1553" s="707"/>
      <c r="P1553" s="707"/>
      <c r="Q1553" s="707"/>
      <c r="R1553" s="707"/>
      <c r="S1553" s="707"/>
      <c r="T1553" s="707"/>
      <c r="U1553" s="707"/>
      <c r="V1553" s="707"/>
      <c r="W1553" s="707"/>
      <c r="X1553" s="707"/>
      <c r="Y1553" s="707"/>
      <c r="Z1553" s="707"/>
      <c r="AA1553" s="707"/>
      <c r="AB1553" s="707"/>
      <c r="AC1553" s="707"/>
      <c r="AD1553" s="708"/>
      <c r="AE1553" s="662"/>
      <c r="AF1553" s="664"/>
      <c r="AG1553" s="662"/>
      <c r="AH1553" s="663"/>
      <c r="AI1553" s="663"/>
      <c r="AJ1553" s="664"/>
      <c r="AK1553" s="668"/>
      <c r="AL1553" s="669"/>
      <c r="AM1553" s="669"/>
      <c r="AN1553" s="670"/>
      <c r="AO1553" s="707"/>
      <c r="AP1553" s="707"/>
      <c r="AQ1553" s="707"/>
      <c r="AR1553" s="707"/>
      <c r="AS1553" s="707"/>
      <c r="AT1553" s="707"/>
      <c r="AU1553" s="707"/>
      <c r="AV1553" s="707"/>
      <c r="AW1553" s="707"/>
      <c r="AX1553" s="707"/>
      <c r="AY1553" s="707"/>
      <c r="AZ1553" s="707"/>
      <c r="BA1553" s="707"/>
      <c r="BB1553" s="707"/>
      <c r="BC1553" s="707"/>
      <c r="BD1553" s="707"/>
      <c r="BE1553" s="707"/>
      <c r="BF1553" s="707"/>
      <c r="BG1553" s="708"/>
    </row>
    <row r="1554" spans="2:86" ht="14.55" customHeight="1" x14ac:dyDescent="0.2">
      <c r="B1554" s="683" t="s">
        <v>1241</v>
      </c>
      <c r="C1554" s="683"/>
      <c r="D1554" s="683"/>
      <c r="E1554" s="683"/>
      <c r="F1554" s="683"/>
      <c r="G1554" s="683"/>
      <c r="H1554" s="699" t="str">
        <f ca="1">IF(OFFSET('(6)定期点検調書'!$AR$12,L1539-1,0)="","",OFFSET('(6)定期点検調書'!$AQ$12,L1539-1,0)&amp;TEXT(OFFSET('(6)定期点検調書'!$AR$12,L1539-1,0),"0.0")&amp;OFFSET('(6)定期点検調書'!$AT$12,L1539-1,0))  &amp;  IF(OFFSET('(6)定期点検調書'!$AV$12,L1539-1,0)="","","／"&amp;OFFSET('(6)定期点検調書'!$AU$12,L1539-1,0)&amp;TEXT(OFFSET('(6)定期点検調書'!$AV$12,L1539-1,0),"0.0")&amp;OFFSET('(6)定期点検調書'!$AX$12,L1539-1,0))  &amp;  IF(OFFSET('(6)定期点検調書'!$AZ$12,L1539-1,0)="","","／"&amp;OFFSET('(6)定期点検調書'!$AY$12,L1539-1,0)&amp;TEXT(OFFSET('(6)定期点検調書'!$AZ$12,L1539-1,0),"0.0")&amp;OFFSET('(6)定期点検調書'!$BB$12,L1539-1,0))</f>
        <v/>
      </c>
      <c r="I1554" s="700"/>
      <c r="J1554" s="700"/>
      <c r="K1554" s="700"/>
      <c r="L1554" s="700"/>
      <c r="M1554" s="700"/>
      <c r="N1554" s="700"/>
      <c r="O1554" s="700"/>
      <c r="P1554" s="685" t="s">
        <v>1243</v>
      </c>
      <c r="Q1554" s="685"/>
      <c r="R1554" s="685"/>
      <c r="S1554" s="685"/>
      <c r="T1554" s="685"/>
      <c r="U1554" s="685"/>
      <c r="V1554" s="685"/>
      <c r="W1554" s="686" t="str">
        <f ca="1">OFFSET('(6)定期点検調書'!$F$12,L1539-1,0)</f>
        <v/>
      </c>
      <c r="X1554" s="687"/>
      <c r="Y1554" s="687"/>
      <c r="Z1554" s="687"/>
      <c r="AA1554" s="687"/>
      <c r="AB1554" s="687"/>
      <c r="AC1554" s="687"/>
      <c r="AD1554" s="688"/>
      <c r="AE1554" s="683" t="s">
        <v>1241</v>
      </c>
      <c r="AF1554" s="683"/>
      <c r="AG1554" s="683"/>
      <c r="AH1554" s="683"/>
      <c r="AI1554" s="683"/>
      <c r="AJ1554" s="683"/>
      <c r="AK1554" s="699" t="str">
        <f ca="1">IF(OFFSET('(6)定期点検調書'!$AR$12,AO1539-1,0)="","",OFFSET('(6)定期点検調書'!$AQ$12,AO1539-1,0)&amp;TEXT(OFFSET('(6)定期点検調書'!$AR$12,AO1539-1,0),"0.0")&amp;OFFSET('(6)定期点検調書'!$AT$12,AO1539-1,0))  &amp;  IF(OFFSET('(6)定期点検調書'!$AV$12,AO1539-1,0)="","","／"&amp;OFFSET('(6)定期点検調書'!$AU$12,AO1539-1,0)&amp;TEXT(OFFSET('(6)定期点検調書'!$AV$12,AO1539-1,0),"0.0")&amp;OFFSET('(6)定期点検調書'!$AX$12,AO1539-1,0))  &amp;  IF(OFFSET('(6)定期点検調書'!$AZ$12,AO1539-1,0)="","","／"&amp;OFFSET('(6)定期点検調書'!$AY$12,AO1539-1,0)&amp;TEXT(OFFSET('(6)定期点検調書'!$AZ$12,AO1539-1,0),"0.0")&amp;OFFSET('(6)定期点検調書'!$BB$12,AO1539-1,0))</f>
        <v/>
      </c>
      <c r="AL1554" s="700"/>
      <c r="AM1554" s="700"/>
      <c r="AN1554" s="700"/>
      <c r="AO1554" s="700"/>
      <c r="AP1554" s="700"/>
      <c r="AQ1554" s="700"/>
      <c r="AR1554" s="700"/>
      <c r="AS1554" s="685" t="s">
        <v>1243</v>
      </c>
      <c r="AT1554" s="685"/>
      <c r="AU1554" s="685"/>
      <c r="AV1554" s="685"/>
      <c r="AW1554" s="685"/>
      <c r="AX1554" s="685"/>
      <c r="AY1554" s="685"/>
      <c r="AZ1554" s="686" t="str">
        <f ca="1">OFFSET('(6)定期点検調書'!$F$12,AO1539-1,0)</f>
        <v/>
      </c>
      <c r="BA1554" s="687"/>
      <c r="BB1554" s="687"/>
      <c r="BC1554" s="687"/>
      <c r="BD1554" s="687"/>
      <c r="BE1554" s="687"/>
      <c r="BF1554" s="687"/>
      <c r="BG1554" s="688"/>
    </row>
    <row r="1555" spans="2:86" ht="14.55" customHeight="1" x14ac:dyDescent="0.2">
      <c r="B1555" s="683"/>
      <c r="C1555" s="683"/>
      <c r="D1555" s="683"/>
      <c r="E1555" s="683"/>
      <c r="F1555" s="683"/>
      <c r="G1555" s="683"/>
      <c r="H1555" s="701"/>
      <c r="I1555" s="702"/>
      <c r="J1555" s="702"/>
      <c r="K1555" s="702"/>
      <c r="L1555" s="702"/>
      <c r="M1555" s="702"/>
      <c r="N1555" s="702"/>
      <c r="O1555" s="702"/>
      <c r="P1555" s="685"/>
      <c r="Q1555" s="685"/>
      <c r="R1555" s="685"/>
      <c r="S1555" s="685"/>
      <c r="T1555" s="685"/>
      <c r="U1555" s="685"/>
      <c r="V1555" s="685"/>
      <c r="W1555" s="689"/>
      <c r="X1555" s="690"/>
      <c r="Y1555" s="690"/>
      <c r="Z1555" s="690"/>
      <c r="AA1555" s="690"/>
      <c r="AB1555" s="690"/>
      <c r="AC1555" s="690"/>
      <c r="AD1555" s="691"/>
      <c r="AE1555" s="683"/>
      <c r="AF1555" s="683"/>
      <c r="AG1555" s="683"/>
      <c r="AH1555" s="683"/>
      <c r="AI1555" s="683"/>
      <c r="AJ1555" s="683"/>
      <c r="AK1555" s="701"/>
      <c r="AL1555" s="702"/>
      <c r="AM1555" s="702"/>
      <c r="AN1555" s="702"/>
      <c r="AO1555" s="702"/>
      <c r="AP1555" s="702"/>
      <c r="AQ1555" s="702"/>
      <c r="AR1555" s="702"/>
      <c r="AS1555" s="685"/>
      <c r="AT1555" s="685"/>
      <c r="AU1555" s="685"/>
      <c r="AV1555" s="685"/>
      <c r="AW1555" s="685"/>
      <c r="AX1555" s="685"/>
      <c r="AY1555" s="685"/>
      <c r="AZ1555" s="689"/>
      <c r="BA1555" s="690"/>
      <c r="BB1555" s="690"/>
      <c r="BC1555" s="690"/>
      <c r="BD1555" s="690"/>
      <c r="BE1555" s="690"/>
      <c r="BF1555" s="690"/>
      <c r="BG1555" s="691"/>
    </row>
    <row r="1556" spans="2:86" ht="14.55" customHeight="1" x14ac:dyDescent="0.2">
      <c r="B1556" s="659" t="s">
        <v>1242</v>
      </c>
      <c r="C1556" s="660"/>
      <c r="D1556" s="660"/>
      <c r="E1556" s="660"/>
      <c r="F1556" s="660"/>
      <c r="G1556" s="661"/>
      <c r="H1556" s="671" t="str">
        <f ca="1">IF(OFFSET('(6)定期点検調書'!$BL$12,L1539-1,0)="","",VLOOKUP(OFFSET('(6)定期点検調書'!$BL$12,L1539-1,0),ﾃﾞｰﾀ一覧!$AY$4:$BB$16,2,FALSE))  &amp;  IF(OFFSET('(6)定期点検調書'!$BC$12,L1539-1,0)="","","／"&amp;VLOOKUP(OFFSET('(6)定期点検調書'!$BC$12,L1539-1,0),ﾃﾞｰﾀ一覧!$AY$4:$BB$16,2,FALSE))  &amp;  IF(OFFSET('(6)定期点検調書'!$BD$12,L1539-1,0)="","","／"&amp;VLOOKUP(OFFSET('(6)定期点検調書'!$BD$12,L1539-1,0),ﾃﾞｰﾀ一覧!$AY$4:$BB$16,2,FALSE))</f>
        <v/>
      </c>
      <c r="I1556" s="672"/>
      <c r="J1556" s="672"/>
      <c r="K1556" s="672"/>
      <c r="L1556" s="672"/>
      <c r="M1556" s="672"/>
      <c r="N1556" s="672"/>
      <c r="O1556" s="672"/>
      <c r="P1556" s="692" t="s">
        <v>996</v>
      </c>
      <c r="Q1556" s="692"/>
      <c r="R1556" s="692"/>
      <c r="S1556" s="692"/>
      <c r="T1556" s="692"/>
      <c r="U1556" s="692"/>
      <c r="V1556" s="692"/>
      <c r="W1556" s="693"/>
      <c r="X1556" s="694"/>
      <c r="Y1556" s="694"/>
      <c r="Z1556" s="694"/>
      <c r="AA1556" s="694"/>
      <c r="AB1556" s="694"/>
      <c r="AC1556" s="694"/>
      <c r="AD1556" s="695"/>
      <c r="AE1556" s="659" t="s">
        <v>1242</v>
      </c>
      <c r="AF1556" s="660"/>
      <c r="AG1556" s="660"/>
      <c r="AH1556" s="660"/>
      <c r="AI1556" s="660"/>
      <c r="AJ1556" s="661"/>
      <c r="AK1556" s="671" t="str">
        <f ca="1">IF(OFFSET('(6)定期点検調書'!$BL$12,AO1539-1,0)="","",VLOOKUP(OFFSET('(6)定期点検調書'!$BL$12,AO1539-1,0),ﾃﾞｰﾀ一覧!$AY$4:$BB$16,2,FALSE))  &amp;  IF(OFFSET('(6)定期点検調書'!$BC$12,AO1539-1,0)="","","／"&amp;VLOOKUP(OFFSET('(6)定期点検調書'!$BC$12,AO1539-1,0),ﾃﾞｰﾀ一覧!$AY$4:$BB$16,2,FALSE))  &amp;  IF(OFFSET('(6)定期点検調書'!$BD$12,AO1539-1,0)="","","／"&amp;VLOOKUP(OFFSET('(6)定期点検調書'!$BD$12,AO1539-1,0),ﾃﾞｰﾀ一覧!$AY$4:$BB$16,2,FALSE))</f>
        <v/>
      </c>
      <c r="AL1556" s="672"/>
      <c r="AM1556" s="672"/>
      <c r="AN1556" s="672"/>
      <c r="AO1556" s="672"/>
      <c r="AP1556" s="672"/>
      <c r="AQ1556" s="672"/>
      <c r="AR1556" s="672"/>
      <c r="AS1556" s="692" t="s">
        <v>996</v>
      </c>
      <c r="AT1556" s="692"/>
      <c r="AU1556" s="692"/>
      <c r="AV1556" s="692"/>
      <c r="AW1556" s="692"/>
      <c r="AX1556" s="692"/>
      <c r="AY1556" s="692"/>
      <c r="AZ1556" s="693"/>
      <c r="BA1556" s="694"/>
      <c r="BB1556" s="694"/>
      <c r="BC1556" s="694"/>
      <c r="BD1556" s="694"/>
      <c r="BE1556" s="694"/>
      <c r="BF1556" s="694"/>
      <c r="BG1556" s="695"/>
    </row>
    <row r="1557" spans="2:86" ht="14.55" customHeight="1" x14ac:dyDescent="0.2">
      <c r="B1557" s="662"/>
      <c r="C1557" s="663"/>
      <c r="D1557" s="663"/>
      <c r="E1557" s="663"/>
      <c r="F1557" s="663"/>
      <c r="G1557" s="664"/>
      <c r="H1557" s="674"/>
      <c r="I1557" s="675"/>
      <c r="J1557" s="675"/>
      <c r="K1557" s="675"/>
      <c r="L1557" s="675"/>
      <c r="M1557" s="675"/>
      <c r="N1557" s="675"/>
      <c r="O1557" s="675"/>
      <c r="P1557" s="692"/>
      <c r="Q1557" s="692"/>
      <c r="R1557" s="692"/>
      <c r="S1557" s="692"/>
      <c r="T1557" s="692"/>
      <c r="U1557" s="692"/>
      <c r="V1557" s="692"/>
      <c r="W1557" s="696"/>
      <c r="X1557" s="697"/>
      <c r="Y1557" s="697"/>
      <c r="Z1557" s="697"/>
      <c r="AA1557" s="697"/>
      <c r="AB1557" s="697"/>
      <c r="AC1557" s="697"/>
      <c r="AD1557" s="698"/>
      <c r="AE1557" s="662"/>
      <c r="AF1557" s="663"/>
      <c r="AG1557" s="663"/>
      <c r="AH1557" s="663"/>
      <c r="AI1557" s="663"/>
      <c r="AJ1557" s="664"/>
      <c r="AK1557" s="674"/>
      <c r="AL1557" s="675"/>
      <c r="AM1557" s="675"/>
      <c r="AN1557" s="675"/>
      <c r="AO1557" s="675"/>
      <c r="AP1557" s="675"/>
      <c r="AQ1557" s="675"/>
      <c r="AR1557" s="675"/>
      <c r="AS1557" s="692"/>
      <c r="AT1557" s="692"/>
      <c r="AU1557" s="692"/>
      <c r="AV1557" s="692"/>
      <c r="AW1557" s="692"/>
      <c r="AX1557" s="692"/>
      <c r="AY1557" s="692"/>
      <c r="AZ1557" s="696"/>
      <c r="BA1557" s="697"/>
      <c r="BB1557" s="697"/>
      <c r="BC1557" s="697"/>
      <c r="BD1557" s="697"/>
      <c r="BE1557" s="697"/>
      <c r="BF1557" s="697"/>
      <c r="BG1557" s="698"/>
    </row>
    <row r="1558" spans="2:86" ht="19.5" customHeight="1" x14ac:dyDescent="0.2">
      <c r="B1558" s="683" t="s">
        <v>79</v>
      </c>
      <c r="C1558" s="683"/>
      <c r="D1558" s="683"/>
      <c r="E1558" s="683"/>
      <c r="F1558" s="683"/>
      <c r="G1558" s="683"/>
      <c r="H1558" s="684">
        <f ca="1">OFFSET('(6)定期点検調書'!$CA$12,L1539-1,0)</f>
        <v>0</v>
      </c>
      <c r="I1558" s="684"/>
      <c r="J1558" s="684"/>
      <c r="K1558" s="684"/>
      <c r="L1558" s="684"/>
      <c r="M1558" s="684"/>
      <c r="N1558" s="684"/>
      <c r="O1558" s="684"/>
      <c r="P1558" s="684"/>
      <c r="Q1558" s="684"/>
      <c r="R1558" s="684"/>
      <c r="S1558" s="684"/>
      <c r="T1558" s="684"/>
      <c r="U1558" s="684"/>
      <c r="V1558" s="684"/>
      <c r="W1558" s="684"/>
      <c r="X1558" s="684"/>
      <c r="Y1558" s="684"/>
      <c r="Z1558" s="684"/>
      <c r="AA1558" s="684"/>
      <c r="AB1558" s="684"/>
      <c r="AC1558" s="684"/>
      <c r="AD1558" s="684"/>
      <c r="AE1558" s="683" t="s">
        <v>79</v>
      </c>
      <c r="AF1558" s="683"/>
      <c r="AG1558" s="683"/>
      <c r="AH1558" s="683"/>
      <c r="AI1558" s="683"/>
      <c r="AJ1558" s="683"/>
      <c r="AK1558" s="684">
        <f ca="1">OFFSET('(6)定期点検調書'!$CA$12,AO1539-1,0)</f>
        <v>0</v>
      </c>
      <c r="AL1558" s="684"/>
      <c r="AM1558" s="684"/>
      <c r="AN1558" s="684"/>
      <c r="AO1558" s="684"/>
      <c r="AP1558" s="684"/>
      <c r="AQ1558" s="684"/>
      <c r="AR1558" s="684"/>
      <c r="AS1558" s="684"/>
      <c r="AT1558" s="684"/>
      <c r="AU1558" s="684"/>
      <c r="AV1558" s="684"/>
      <c r="AW1558" s="684"/>
      <c r="AX1558" s="684"/>
      <c r="AY1558" s="684"/>
      <c r="AZ1558" s="684"/>
      <c r="BA1558" s="684"/>
      <c r="BB1558" s="684"/>
      <c r="BC1558" s="684"/>
      <c r="BD1558" s="684"/>
      <c r="BE1558" s="684"/>
      <c r="BF1558" s="684"/>
      <c r="BG1558" s="684"/>
      <c r="CH1558" s="473"/>
    </row>
    <row r="1559" spans="2:86" ht="19.5" customHeight="1" x14ac:dyDescent="0.2">
      <c r="B1559" s="683"/>
      <c r="C1559" s="683"/>
      <c r="D1559" s="683"/>
      <c r="E1559" s="683"/>
      <c r="F1559" s="683"/>
      <c r="G1559" s="683"/>
      <c r="H1559" s="684"/>
      <c r="I1559" s="684"/>
      <c r="J1559" s="684"/>
      <c r="K1559" s="684"/>
      <c r="L1559" s="684"/>
      <c r="M1559" s="684"/>
      <c r="N1559" s="684"/>
      <c r="O1559" s="684"/>
      <c r="P1559" s="684"/>
      <c r="Q1559" s="684"/>
      <c r="R1559" s="684"/>
      <c r="S1559" s="684"/>
      <c r="T1559" s="684"/>
      <c r="U1559" s="684"/>
      <c r="V1559" s="684"/>
      <c r="W1559" s="684"/>
      <c r="X1559" s="684"/>
      <c r="Y1559" s="684"/>
      <c r="Z1559" s="684"/>
      <c r="AA1559" s="684"/>
      <c r="AB1559" s="684"/>
      <c r="AC1559" s="684"/>
      <c r="AD1559" s="684"/>
      <c r="AE1559" s="683"/>
      <c r="AF1559" s="683"/>
      <c r="AG1559" s="683"/>
      <c r="AH1559" s="683"/>
      <c r="AI1559" s="683"/>
      <c r="AJ1559" s="683"/>
      <c r="AK1559" s="684"/>
      <c r="AL1559" s="684"/>
      <c r="AM1559" s="684"/>
      <c r="AN1559" s="684"/>
      <c r="AO1559" s="684"/>
      <c r="AP1559" s="684"/>
      <c r="AQ1559" s="684"/>
      <c r="AR1559" s="684"/>
      <c r="AS1559" s="684"/>
      <c r="AT1559" s="684"/>
      <c r="AU1559" s="684"/>
      <c r="AV1559" s="684"/>
      <c r="AW1559" s="684"/>
      <c r="AX1559" s="684"/>
      <c r="AY1559" s="684"/>
      <c r="AZ1559" s="684"/>
      <c r="BA1559" s="684"/>
      <c r="BB1559" s="684"/>
      <c r="BC1559" s="684"/>
      <c r="BD1559" s="684"/>
      <c r="BE1559" s="684"/>
      <c r="BF1559" s="684"/>
      <c r="BG1559" s="684"/>
    </row>
    <row r="1560" spans="2:86" ht="14.55" customHeight="1" x14ac:dyDescent="0.2">
      <c r="B1560" s="677" t="s">
        <v>1038</v>
      </c>
      <c r="C1560" s="678"/>
      <c r="D1560" s="677" t="s">
        <v>1237</v>
      </c>
      <c r="E1560" s="719"/>
      <c r="F1560" s="719"/>
      <c r="G1560" s="719"/>
      <c r="H1560" s="665">
        <f ca="1">OFFSET('(6)定期点検調書'!$B$12,L1560-1,0)</f>
        <v>0</v>
      </c>
      <c r="I1560" s="666"/>
      <c r="J1560" s="666"/>
      <c r="K1560" s="667"/>
      <c r="L1560" s="703">
        <f>AO1539+1</f>
        <v>149</v>
      </c>
      <c r="M1560" s="703"/>
      <c r="N1560" s="703"/>
      <c r="O1560" s="703"/>
      <c r="P1560" s="703"/>
      <c r="Q1560" s="703"/>
      <c r="R1560" s="703"/>
      <c r="S1560" s="703"/>
      <c r="T1560" s="703"/>
      <c r="U1560" s="703"/>
      <c r="V1560" s="703"/>
      <c r="W1560" s="703"/>
      <c r="X1560" s="703"/>
      <c r="Y1560" s="703"/>
      <c r="Z1560" s="703"/>
      <c r="AA1560" s="703"/>
      <c r="AB1560" s="703"/>
      <c r="AC1560" s="703"/>
      <c r="AD1560" s="704"/>
      <c r="AE1560" s="677" t="s">
        <v>1038</v>
      </c>
      <c r="AF1560" s="678"/>
      <c r="AG1560" s="677" t="s">
        <v>1237</v>
      </c>
      <c r="AH1560" s="719"/>
      <c r="AI1560" s="719"/>
      <c r="AJ1560" s="719"/>
      <c r="AK1560" s="665">
        <f ca="1">OFFSET('(6)定期点検調書'!$B$12,AO1560-1,0)</f>
        <v>0</v>
      </c>
      <c r="AL1560" s="666"/>
      <c r="AM1560" s="666"/>
      <c r="AN1560" s="667"/>
      <c r="AO1560" s="703">
        <f>L1560+1</f>
        <v>150</v>
      </c>
      <c r="AP1560" s="703"/>
      <c r="AQ1560" s="703"/>
      <c r="AR1560" s="703"/>
      <c r="AS1560" s="703"/>
      <c r="AT1560" s="703"/>
      <c r="AU1560" s="703"/>
      <c r="AV1560" s="703"/>
      <c r="AW1560" s="703"/>
      <c r="AX1560" s="703"/>
      <c r="AY1560" s="703"/>
      <c r="AZ1560" s="703"/>
      <c r="BA1560" s="703"/>
      <c r="BB1560" s="703"/>
      <c r="BC1560" s="703"/>
      <c r="BD1560" s="703"/>
      <c r="BE1560" s="703"/>
      <c r="BF1560" s="703"/>
      <c r="BG1560" s="704"/>
    </row>
    <row r="1561" spans="2:86" ht="14.55" customHeight="1" x14ac:dyDescent="0.2">
      <c r="B1561" s="679"/>
      <c r="C1561" s="680"/>
      <c r="D1561" s="681"/>
      <c r="E1561" s="720"/>
      <c r="F1561" s="720"/>
      <c r="G1561" s="720"/>
      <c r="H1561" s="668"/>
      <c r="I1561" s="669"/>
      <c r="J1561" s="669"/>
      <c r="K1561" s="670"/>
      <c r="L1561" s="705"/>
      <c r="M1561" s="705"/>
      <c r="N1561" s="705"/>
      <c r="O1561" s="705"/>
      <c r="P1561" s="705"/>
      <c r="Q1561" s="705"/>
      <c r="R1561" s="705"/>
      <c r="S1561" s="705"/>
      <c r="T1561" s="705"/>
      <c r="U1561" s="705"/>
      <c r="V1561" s="705"/>
      <c r="W1561" s="705"/>
      <c r="X1561" s="705"/>
      <c r="Y1561" s="705"/>
      <c r="Z1561" s="705"/>
      <c r="AA1561" s="705"/>
      <c r="AB1561" s="705"/>
      <c r="AC1561" s="705"/>
      <c r="AD1561" s="706"/>
      <c r="AE1561" s="679"/>
      <c r="AF1561" s="680"/>
      <c r="AG1561" s="681"/>
      <c r="AH1561" s="720"/>
      <c r="AI1561" s="720"/>
      <c r="AJ1561" s="720"/>
      <c r="AK1561" s="668"/>
      <c r="AL1561" s="669"/>
      <c r="AM1561" s="669"/>
      <c r="AN1561" s="670"/>
      <c r="AO1561" s="705"/>
      <c r="AP1561" s="705"/>
      <c r="AQ1561" s="705"/>
      <c r="AR1561" s="705"/>
      <c r="AS1561" s="705"/>
      <c r="AT1561" s="705"/>
      <c r="AU1561" s="705"/>
      <c r="AV1561" s="705"/>
      <c r="AW1561" s="705"/>
      <c r="AX1561" s="705"/>
      <c r="AY1561" s="705"/>
      <c r="AZ1561" s="705"/>
      <c r="BA1561" s="705"/>
      <c r="BB1561" s="705"/>
      <c r="BC1561" s="705"/>
      <c r="BD1561" s="705"/>
      <c r="BE1561" s="705"/>
      <c r="BF1561" s="705"/>
      <c r="BG1561" s="706"/>
    </row>
    <row r="1562" spans="2:86" ht="14.55" customHeight="1" x14ac:dyDescent="0.2">
      <c r="B1562" s="679"/>
      <c r="C1562" s="680"/>
      <c r="D1562" s="677" t="s">
        <v>992</v>
      </c>
      <c r="E1562" s="719"/>
      <c r="F1562" s="719"/>
      <c r="G1562" s="719"/>
      <c r="H1562" s="665">
        <f ca="1">OFFSET('(6)定期点検調書'!$D$12,L1560-1,0)</f>
        <v>0</v>
      </c>
      <c r="I1562" s="666"/>
      <c r="J1562" s="666"/>
      <c r="K1562" s="667"/>
      <c r="L1562" s="705"/>
      <c r="M1562" s="705"/>
      <c r="N1562" s="705"/>
      <c r="O1562" s="705"/>
      <c r="P1562" s="705"/>
      <c r="Q1562" s="705"/>
      <c r="R1562" s="705"/>
      <c r="S1562" s="705"/>
      <c r="T1562" s="705"/>
      <c r="U1562" s="705"/>
      <c r="V1562" s="705"/>
      <c r="W1562" s="705"/>
      <c r="X1562" s="705"/>
      <c r="Y1562" s="705"/>
      <c r="Z1562" s="705"/>
      <c r="AA1562" s="705"/>
      <c r="AB1562" s="705"/>
      <c r="AC1562" s="705"/>
      <c r="AD1562" s="706"/>
      <c r="AE1562" s="679"/>
      <c r="AF1562" s="680"/>
      <c r="AG1562" s="677" t="s">
        <v>992</v>
      </c>
      <c r="AH1562" s="719"/>
      <c r="AI1562" s="719"/>
      <c r="AJ1562" s="719"/>
      <c r="AK1562" s="665">
        <f ca="1">OFFSET('(6)定期点検調書'!$D$12,AO1560-1,0)</f>
        <v>0</v>
      </c>
      <c r="AL1562" s="666"/>
      <c r="AM1562" s="666"/>
      <c r="AN1562" s="667"/>
      <c r="AO1562" s="705"/>
      <c r="AP1562" s="705"/>
      <c r="AQ1562" s="705"/>
      <c r="AR1562" s="705"/>
      <c r="AS1562" s="705"/>
      <c r="AT1562" s="705"/>
      <c r="AU1562" s="705"/>
      <c r="AV1562" s="705"/>
      <c r="AW1562" s="705"/>
      <c r="AX1562" s="705"/>
      <c r="AY1562" s="705"/>
      <c r="AZ1562" s="705"/>
      <c r="BA1562" s="705"/>
      <c r="BB1562" s="705"/>
      <c r="BC1562" s="705"/>
      <c r="BD1562" s="705"/>
      <c r="BE1562" s="705"/>
      <c r="BF1562" s="705"/>
      <c r="BG1562" s="706"/>
    </row>
    <row r="1563" spans="2:86" ht="14.55" customHeight="1" x14ac:dyDescent="0.2">
      <c r="B1563" s="681"/>
      <c r="C1563" s="682"/>
      <c r="D1563" s="681"/>
      <c r="E1563" s="720"/>
      <c r="F1563" s="720"/>
      <c r="G1563" s="720"/>
      <c r="H1563" s="668"/>
      <c r="I1563" s="669"/>
      <c r="J1563" s="669"/>
      <c r="K1563" s="670"/>
      <c r="L1563" s="705"/>
      <c r="M1563" s="705"/>
      <c r="N1563" s="705"/>
      <c r="O1563" s="705"/>
      <c r="P1563" s="705"/>
      <c r="Q1563" s="705"/>
      <c r="R1563" s="705"/>
      <c r="S1563" s="705"/>
      <c r="T1563" s="705"/>
      <c r="U1563" s="705"/>
      <c r="V1563" s="705"/>
      <c r="W1563" s="705"/>
      <c r="X1563" s="705"/>
      <c r="Y1563" s="705"/>
      <c r="Z1563" s="705"/>
      <c r="AA1563" s="705"/>
      <c r="AB1563" s="705"/>
      <c r="AC1563" s="705"/>
      <c r="AD1563" s="706"/>
      <c r="AE1563" s="681"/>
      <c r="AF1563" s="682"/>
      <c r="AG1563" s="681"/>
      <c r="AH1563" s="720"/>
      <c r="AI1563" s="720"/>
      <c r="AJ1563" s="720"/>
      <c r="AK1563" s="668"/>
      <c r="AL1563" s="669"/>
      <c r="AM1563" s="669"/>
      <c r="AN1563" s="670"/>
      <c r="AO1563" s="705"/>
      <c r="AP1563" s="705"/>
      <c r="AQ1563" s="705"/>
      <c r="AR1563" s="705"/>
      <c r="AS1563" s="705"/>
      <c r="AT1563" s="705"/>
      <c r="AU1563" s="705"/>
      <c r="AV1563" s="705"/>
      <c r="AW1563" s="705"/>
      <c r="AX1563" s="705"/>
      <c r="AY1563" s="705"/>
      <c r="AZ1563" s="705"/>
      <c r="BA1563" s="705"/>
      <c r="BB1563" s="705"/>
      <c r="BC1563" s="705"/>
      <c r="BD1563" s="705"/>
      <c r="BE1563" s="705"/>
      <c r="BF1563" s="705"/>
      <c r="BG1563" s="706"/>
    </row>
    <row r="1564" spans="2:86" ht="14.55" customHeight="1" x14ac:dyDescent="0.2">
      <c r="B1564" s="677" t="s">
        <v>1238</v>
      </c>
      <c r="C1564" s="678"/>
      <c r="D1564" s="659" t="s">
        <v>993</v>
      </c>
      <c r="E1564" s="660"/>
      <c r="F1564" s="660"/>
      <c r="G1564" s="660"/>
      <c r="H1564" s="671">
        <f ca="1">OFFSET('(6)定期点検調書'!$AA$13,L1560-1,0)</f>
        <v>0</v>
      </c>
      <c r="I1564" s="672"/>
      <c r="J1564" s="672"/>
      <c r="K1564" s="673"/>
      <c r="L1564" s="705"/>
      <c r="M1564" s="705"/>
      <c r="N1564" s="705"/>
      <c r="O1564" s="705"/>
      <c r="P1564" s="705"/>
      <c r="Q1564" s="705"/>
      <c r="R1564" s="705"/>
      <c r="S1564" s="705"/>
      <c r="T1564" s="705"/>
      <c r="U1564" s="705"/>
      <c r="V1564" s="705"/>
      <c r="W1564" s="705"/>
      <c r="X1564" s="705"/>
      <c r="Y1564" s="705"/>
      <c r="Z1564" s="705"/>
      <c r="AA1564" s="705"/>
      <c r="AB1564" s="705"/>
      <c r="AC1564" s="705"/>
      <c r="AD1564" s="706"/>
      <c r="AE1564" s="677" t="s">
        <v>1238</v>
      </c>
      <c r="AF1564" s="678"/>
      <c r="AG1564" s="659" t="s">
        <v>993</v>
      </c>
      <c r="AH1564" s="660"/>
      <c r="AI1564" s="660"/>
      <c r="AJ1564" s="660"/>
      <c r="AK1564" s="671">
        <f ca="1">OFFSET('(6)定期点検調書'!$AA$13,AO1560-1,0)</f>
        <v>0</v>
      </c>
      <c r="AL1564" s="672"/>
      <c r="AM1564" s="672"/>
      <c r="AN1564" s="673"/>
      <c r="AO1564" s="705"/>
      <c r="AP1564" s="705"/>
      <c r="AQ1564" s="705"/>
      <c r="AR1564" s="705"/>
      <c r="AS1564" s="705"/>
      <c r="AT1564" s="705"/>
      <c r="AU1564" s="705"/>
      <c r="AV1564" s="705"/>
      <c r="AW1564" s="705"/>
      <c r="AX1564" s="705"/>
      <c r="AY1564" s="705"/>
      <c r="AZ1564" s="705"/>
      <c r="BA1564" s="705"/>
      <c r="BB1564" s="705"/>
      <c r="BC1564" s="705"/>
      <c r="BD1564" s="705"/>
      <c r="BE1564" s="705"/>
      <c r="BF1564" s="705"/>
      <c r="BG1564" s="706"/>
    </row>
    <row r="1565" spans="2:86" ht="14.55" customHeight="1" x14ac:dyDescent="0.2">
      <c r="B1565" s="679"/>
      <c r="C1565" s="680"/>
      <c r="D1565" s="662"/>
      <c r="E1565" s="663"/>
      <c r="F1565" s="663"/>
      <c r="G1565" s="663"/>
      <c r="H1565" s="674"/>
      <c r="I1565" s="675"/>
      <c r="J1565" s="675"/>
      <c r="K1565" s="676"/>
      <c r="L1565" s="705"/>
      <c r="M1565" s="705"/>
      <c r="N1565" s="705"/>
      <c r="O1565" s="705"/>
      <c r="P1565" s="705"/>
      <c r="Q1565" s="705"/>
      <c r="R1565" s="705"/>
      <c r="S1565" s="705"/>
      <c r="T1565" s="705"/>
      <c r="U1565" s="705"/>
      <c r="V1565" s="705"/>
      <c r="W1565" s="705"/>
      <c r="X1565" s="705"/>
      <c r="Y1565" s="705"/>
      <c r="Z1565" s="705"/>
      <c r="AA1565" s="705"/>
      <c r="AB1565" s="705"/>
      <c r="AC1565" s="705"/>
      <c r="AD1565" s="706"/>
      <c r="AE1565" s="679"/>
      <c r="AF1565" s="680"/>
      <c r="AG1565" s="662"/>
      <c r="AH1565" s="663"/>
      <c r="AI1565" s="663"/>
      <c r="AJ1565" s="663"/>
      <c r="AK1565" s="674"/>
      <c r="AL1565" s="675"/>
      <c r="AM1565" s="675"/>
      <c r="AN1565" s="676"/>
      <c r="AO1565" s="705"/>
      <c r="AP1565" s="705"/>
      <c r="AQ1565" s="705"/>
      <c r="AR1565" s="705"/>
      <c r="AS1565" s="705"/>
      <c r="AT1565" s="705"/>
      <c r="AU1565" s="705"/>
      <c r="AV1565" s="705"/>
      <c r="AW1565" s="705"/>
      <c r="AX1565" s="705"/>
      <c r="AY1565" s="705"/>
      <c r="AZ1565" s="705"/>
      <c r="BA1565" s="705"/>
      <c r="BB1565" s="705"/>
      <c r="BC1565" s="705"/>
      <c r="BD1565" s="705"/>
      <c r="BE1565" s="705"/>
      <c r="BF1565" s="705"/>
      <c r="BG1565" s="706"/>
    </row>
    <row r="1566" spans="2:86" ht="14.55" customHeight="1" x14ac:dyDescent="0.2">
      <c r="B1566" s="679"/>
      <c r="C1566" s="680"/>
      <c r="D1566" s="659" t="s">
        <v>1239</v>
      </c>
      <c r="E1566" s="660"/>
      <c r="F1566" s="660"/>
      <c r="G1566" s="660"/>
      <c r="H1566" s="665">
        <f ca="1">OFFSET('(6)定期点検調書'!$AD$12,L1560-1,0)</f>
        <v>0</v>
      </c>
      <c r="I1566" s="666"/>
      <c r="J1566" s="666"/>
      <c r="K1566" s="667"/>
      <c r="L1566" s="705"/>
      <c r="M1566" s="705"/>
      <c r="N1566" s="705"/>
      <c r="O1566" s="705"/>
      <c r="P1566" s="705"/>
      <c r="Q1566" s="705"/>
      <c r="R1566" s="705"/>
      <c r="S1566" s="705"/>
      <c r="T1566" s="705"/>
      <c r="U1566" s="705"/>
      <c r="V1566" s="705"/>
      <c r="W1566" s="705"/>
      <c r="X1566" s="705"/>
      <c r="Y1566" s="705"/>
      <c r="Z1566" s="705"/>
      <c r="AA1566" s="705"/>
      <c r="AB1566" s="705"/>
      <c r="AC1566" s="705"/>
      <c r="AD1566" s="706"/>
      <c r="AE1566" s="679"/>
      <c r="AF1566" s="680"/>
      <c r="AG1566" s="659" t="s">
        <v>1239</v>
      </c>
      <c r="AH1566" s="660"/>
      <c r="AI1566" s="660"/>
      <c r="AJ1566" s="660"/>
      <c r="AK1566" s="665">
        <f ca="1">OFFSET('(6)定期点検調書'!$AD$12,AO1560-1,0)</f>
        <v>0</v>
      </c>
      <c r="AL1566" s="666"/>
      <c r="AM1566" s="666"/>
      <c r="AN1566" s="667"/>
      <c r="AO1566" s="705"/>
      <c r="AP1566" s="705"/>
      <c r="AQ1566" s="705"/>
      <c r="AR1566" s="705"/>
      <c r="AS1566" s="705"/>
      <c r="AT1566" s="705"/>
      <c r="AU1566" s="705"/>
      <c r="AV1566" s="705"/>
      <c r="AW1566" s="705"/>
      <c r="AX1566" s="705"/>
      <c r="AY1566" s="705"/>
      <c r="AZ1566" s="705"/>
      <c r="BA1566" s="705"/>
      <c r="BB1566" s="705"/>
      <c r="BC1566" s="705"/>
      <c r="BD1566" s="705"/>
      <c r="BE1566" s="705"/>
      <c r="BF1566" s="705"/>
      <c r="BG1566" s="706"/>
    </row>
    <row r="1567" spans="2:86" ht="14.55" customHeight="1" x14ac:dyDescent="0.2">
      <c r="B1567" s="681"/>
      <c r="C1567" s="682"/>
      <c r="D1567" s="662"/>
      <c r="E1567" s="663"/>
      <c r="F1567" s="663"/>
      <c r="G1567" s="663"/>
      <c r="H1567" s="668"/>
      <c r="I1567" s="669"/>
      <c r="J1567" s="669"/>
      <c r="K1567" s="670"/>
      <c r="L1567" s="705"/>
      <c r="M1567" s="705"/>
      <c r="N1567" s="705"/>
      <c r="O1567" s="705"/>
      <c r="P1567" s="705"/>
      <c r="Q1567" s="705"/>
      <c r="R1567" s="705"/>
      <c r="S1567" s="705"/>
      <c r="T1567" s="705"/>
      <c r="U1567" s="705"/>
      <c r="V1567" s="705"/>
      <c r="W1567" s="705"/>
      <c r="X1567" s="705"/>
      <c r="Y1567" s="705"/>
      <c r="Z1567" s="705"/>
      <c r="AA1567" s="705"/>
      <c r="AB1567" s="705"/>
      <c r="AC1567" s="705"/>
      <c r="AD1567" s="706"/>
      <c r="AE1567" s="681"/>
      <c r="AF1567" s="682"/>
      <c r="AG1567" s="662"/>
      <c r="AH1567" s="663"/>
      <c r="AI1567" s="663"/>
      <c r="AJ1567" s="663"/>
      <c r="AK1567" s="668"/>
      <c r="AL1567" s="669"/>
      <c r="AM1567" s="669"/>
      <c r="AN1567" s="670"/>
      <c r="AO1567" s="705"/>
      <c r="AP1567" s="705"/>
      <c r="AQ1567" s="705"/>
      <c r="AR1567" s="705"/>
      <c r="AS1567" s="705"/>
      <c r="AT1567" s="705"/>
      <c r="AU1567" s="705"/>
      <c r="AV1567" s="705"/>
      <c r="AW1567" s="705"/>
      <c r="AX1567" s="705"/>
      <c r="AY1567" s="705"/>
      <c r="AZ1567" s="705"/>
      <c r="BA1567" s="705"/>
      <c r="BB1567" s="705"/>
      <c r="BC1567" s="705"/>
      <c r="BD1567" s="705"/>
      <c r="BE1567" s="705"/>
      <c r="BF1567" s="705"/>
      <c r="BG1567" s="706"/>
    </row>
    <row r="1568" spans="2:86" ht="28.95" customHeight="1" x14ac:dyDescent="0.2">
      <c r="B1568" s="716" t="s">
        <v>995</v>
      </c>
      <c r="C1568" s="717"/>
      <c r="D1568" s="717"/>
      <c r="E1568" s="717"/>
      <c r="F1568" s="717"/>
      <c r="G1568" s="718"/>
      <c r="H1568" s="709">
        <f ca="1">OFFSET('(6)定期点検調書'!$AK$12,L1560-1,0)</f>
        <v>0</v>
      </c>
      <c r="I1568" s="710"/>
      <c r="J1568" s="710"/>
      <c r="K1568" s="711"/>
      <c r="L1568" s="705"/>
      <c r="M1568" s="705"/>
      <c r="N1568" s="705"/>
      <c r="O1568" s="705"/>
      <c r="P1568" s="705"/>
      <c r="Q1568" s="705"/>
      <c r="R1568" s="705"/>
      <c r="S1568" s="705"/>
      <c r="T1568" s="705"/>
      <c r="U1568" s="705"/>
      <c r="V1568" s="705"/>
      <c r="W1568" s="705"/>
      <c r="X1568" s="705"/>
      <c r="Y1568" s="705"/>
      <c r="Z1568" s="705"/>
      <c r="AA1568" s="705"/>
      <c r="AB1568" s="705"/>
      <c r="AC1568" s="705"/>
      <c r="AD1568" s="706"/>
      <c r="AE1568" s="716" t="s">
        <v>995</v>
      </c>
      <c r="AF1568" s="717"/>
      <c r="AG1568" s="717"/>
      <c r="AH1568" s="717"/>
      <c r="AI1568" s="717"/>
      <c r="AJ1568" s="718"/>
      <c r="AK1568" s="709">
        <f ca="1">OFFSET('(6)定期点検調書'!$AK$12,AO1560-1,0)</f>
        <v>0</v>
      </c>
      <c r="AL1568" s="710"/>
      <c r="AM1568" s="710"/>
      <c r="AN1568" s="711"/>
      <c r="AO1568" s="705"/>
      <c r="AP1568" s="705"/>
      <c r="AQ1568" s="705"/>
      <c r="AR1568" s="705"/>
      <c r="AS1568" s="705"/>
      <c r="AT1568" s="705"/>
      <c r="AU1568" s="705"/>
      <c r="AV1568" s="705"/>
      <c r="AW1568" s="705"/>
      <c r="AX1568" s="705"/>
      <c r="AY1568" s="705"/>
      <c r="AZ1568" s="705"/>
      <c r="BA1568" s="705"/>
      <c r="BB1568" s="705"/>
      <c r="BC1568" s="705"/>
      <c r="BD1568" s="705"/>
      <c r="BE1568" s="705"/>
      <c r="BF1568" s="705"/>
      <c r="BG1568" s="706"/>
    </row>
    <row r="1569" spans="2:86" ht="14.55" customHeight="1" x14ac:dyDescent="0.2">
      <c r="B1569" s="677" t="s">
        <v>1240</v>
      </c>
      <c r="C1569" s="661"/>
      <c r="D1569" s="659" t="s">
        <v>994</v>
      </c>
      <c r="E1569" s="660"/>
      <c r="F1569" s="660"/>
      <c r="G1569" s="661"/>
      <c r="H1569" s="699" t="str">
        <f ca="1">OFFSET('(6)定期点検調書'!$BY$12,L1560-1,0)</f>
        <v/>
      </c>
      <c r="I1569" s="700"/>
      <c r="J1569" s="700"/>
      <c r="K1569" s="714"/>
      <c r="L1569" s="705"/>
      <c r="M1569" s="705"/>
      <c r="N1569" s="705"/>
      <c r="O1569" s="705"/>
      <c r="P1569" s="705"/>
      <c r="Q1569" s="705"/>
      <c r="R1569" s="705"/>
      <c r="S1569" s="705"/>
      <c r="T1569" s="705"/>
      <c r="U1569" s="705"/>
      <c r="V1569" s="705"/>
      <c r="W1569" s="705"/>
      <c r="X1569" s="705"/>
      <c r="Y1569" s="705"/>
      <c r="Z1569" s="705"/>
      <c r="AA1569" s="705"/>
      <c r="AB1569" s="705"/>
      <c r="AC1569" s="705"/>
      <c r="AD1569" s="706"/>
      <c r="AE1569" s="677" t="s">
        <v>1240</v>
      </c>
      <c r="AF1569" s="661"/>
      <c r="AG1569" s="659" t="s">
        <v>994</v>
      </c>
      <c r="AH1569" s="660"/>
      <c r="AI1569" s="660"/>
      <c r="AJ1569" s="661"/>
      <c r="AK1569" s="699" t="str">
        <f ca="1">OFFSET('(6)定期点検調書'!$BY$12,AO1560-1,0)</f>
        <v/>
      </c>
      <c r="AL1569" s="700"/>
      <c r="AM1569" s="700"/>
      <c r="AN1569" s="714"/>
      <c r="AO1569" s="705"/>
      <c r="AP1569" s="705"/>
      <c r="AQ1569" s="705"/>
      <c r="AR1569" s="705"/>
      <c r="AS1569" s="705"/>
      <c r="AT1569" s="705"/>
      <c r="AU1569" s="705"/>
      <c r="AV1569" s="705"/>
      <c r="AW1569" s="705"/>
      <c r="AX1569" s="705"/>
      <c r="AY1569" s="705"/>
      <c r="AZ1569" s="705"/>
      <c r="BA1569" s="705"/>
      <c r="BB1569" s="705"/>
      <c r="BC1569" s="705"/>
      <c r="BD1569" s="705"/>
      <c r="BE1569" s="705"/>
      <c r="BF1569" s="705"/>
      <c r="BG1569" s="706"/>
    </row>
    <row r="1570" spans="2:86" ht="14.55" customHeight="1" x14ac:dyDescent="0.2">
      <c r="B1570" s="712"/>
      <c r="C1570" s="713"/>
      <c r="D1570" s="662"/>
      <c r="E1570" s="663"/>
      <c r="F1570" s="663"/>
      <c r="G1570" s="664"/>
      <c r="H1570" s="701"/>
      <c r="I1570" s="702"/>
      <c r="J1570" s="702"/>
      <c r="K1570" s="715"/>
      <c r="L1570" s="705"/>
      <c r="M1570" s="705"/>
      <c r="N1570" s="705"/>
      <c r="O1570" s="705"/>
      <c r="P1570" s="705"/>
      <c r="Q1570" s="705"/>
      <c r="R1570" s="705"/>
      <c r="S1570" s="705"/>
      <c r="T1570" s="705"/>
      <c r="U1570" s="705"/>
      <c r="V1570" s="705"/>
      <c r="W1570" s="705"/>
      <c r="X1570" s="705"/>
      <c r="Y1570" s="705"/>
      <c r="Z1570" s="705"/>
      <c r="AA1570" s="705"/>
      <c r="AB1570" s="705"/>
      <c r="AC1570" s="705"/>
      <c r="AD1570" s="706"/>
      <c r="AE1570" s="712"/>
      <c r="AF1570" s="713"/>
      <c r="AG1570" s="662"/>
      <c r="AH1570" s="663"/>
      <c r="AI1570" s="663"/>
      <c r="AJ1570" s="664"/>
      <c r="AK1570" s="701"/>
      <c r="AL1570" s="702"/>
      <c r="AM1570" s="702"/>
      <c r="AN1570" s="715"/>
      <c r="AO1570" s="705"/>
      <c r="AP1570" s="705"/>
      <c r="AQ1570" s="705"/>
      <c r="AR1570" s="705"/>
      <c r="AS1570" s="705"/>
      <c r="AT1570" s="705"/>
      <c r="AU1570" s="705"/>
      <c r="AV1570" s="705"/>
      <c r="AW1570" s="705"/>
      <c r="AX1570" s="705"/>
      <c r="AY1570" s="705"/>
      <c r="AZ1570" s="705"/>
      <c r="BA1570" s="705"/>
      <c r="BB1570" s="705"/>
      <c r="BC1570" s="705"/>
      <c r="BD1570" s="705"/>
      <c r="BE1570" s="705"/>
      <c r="BF1570" s="705"/>
      <c r="BG1570" s="706"/>
    </row>
    <row r="1571" spans="2:86" ht="14.55" customHeight="1" x14ac:dyDescent="0.2">
      <c r="B1571" s="712"/>
      <c r="C1571" s="713"/>
      <c r="D1571" s="659" t="s">
        <v>1186</v>
      </c>
      <c r="E1571" s="660"/>
      <c r="F1571" s="660"/>
      <c r="G1571" s="661"/>
      <c r="H1571" s="665">
        <f ca="1">OFFSET('(6)定期点検調書'!$BC$12,L1560-1,0)</f>
        <v>0</v>
      </c>
      <c r="I1571" s="666"/>
      <c r="J1571" s="666"/>
      <c r="K1571" s="667"/>
      <c r="L1571" s="705"/>
      <c r="M1571" s="705"/>
      <c r="N1571" s="705"/>
      <c r="O1571" s="705"/>
      <c r="P1571" s="705"/>
      <c r="Q1571" s="705"/>
      <c r="R1571" s="705"/>
      <c r="S1571" s="705"/>
      <c r="T1571" s="705"/>
      <c r="U1571" s="705"/>
      <c r="V1571" s="705"/>
      <c r="W1571" s="705"/>
      <c r="X1571" s="705"/>
      <c r="Y1571" s="705"/>
      <c r="Z1571" s="705"/>
      <c r="AA1571" s="705"/>
      <c r="AB1571" s="705"/>
      <c r="AC1571" s="705"/>
      <c r="AD1571" s="706"/>
      <c r="AE1571" s="712"/>
      <c r="AF1571" s="713"/>
      <c r="AG1571" s="659" t="s">
        <v>1186</v>
      </c>
      <c r="AH1571" s="660"/>
      <c r="AI1571" s="660"/>
      <c r="AJ1571" s="661"/>
      <c r="AK1571" s="665">
        <f ca="1">OFFSET('(6)定期点検調書'!$BC$12,AO1560-1,0)</f>
        <v>0</v>
      </c>
      <c r="AL1571" s="666"/>
      <c r="AM1571" s="666"/>
      <c r="AN1571" s="667"/>
      <c r="AO1571" s="705"/>
      <c r="AP1571" s="705"/>
      <c r="AQ1571" s="705"/>
      <c r="AR1571" s="705"/>
      <c r="AS1571" s="705"/>
      <c r="AT1571" s="705"/>
      <c r="AU1571" s="705"/>
      <c r="AV1571" s="705"/>
      <c r="AW1571" s="705"/>
      <c r="AX1571" s="705"/>
      <c r="AY1571" s="705"/>
      <c r="AZ1571" s="705"/>
      <c r="BA1571" s="705"/>
      <c r="BB1571" s="705"/>
      <c r="BC1571" s="705"/>
      <c r="BD1571" s="705"/>
      <c r="BE1571" s="705"/>
      <c r="BF1571" s="705"/>
      <c r="BG1571" s="706"/>
    </row>
    <row r="1572" spans="2:86" ht="14.55" customHeight="1" x14ac:dyDescent="0.2">
      <c r="B1572" s="712"/>
      <c r="C1572" s="713"/>
      <c r="D1572" s="662"/>
      <c r="E1572" s="663"/>
      <c r="F1572" s="663"/>
      <c r="G1572" s="664"/>
      <c r="H1572" s="668"/>
      <c r="I1572" s="669"/>
      <c r="J1572" s="669"/>
      <c r="K1572" s="670"/>
      <c r="L1572" s="705"/>
      <c r="M1572" s="705"/>
      <c r="N1572" s="705"/>
      <c r="O1572" s="705"/>
      <c r="P1572" s="705"/>
      <c r="Q1572" s="705"/>
      <c r="R1572" s="705"/>
      <c r="S1572" s="705"/>
      <c r="T1572" s="705"/>
      <c r="U1572" s="705"/>
      <c r="V1572" s="705"/>
      <c r="W1572" s="705"/>
      <c r="X1572" s="705"/>
      <c r="Y1572" s="705"/>
      <c r="Z1572" s="705"/>
      <c r="AA1572" s="705"/>
      <c r="AB1572" s="705"/>
      <c r="AC1572" s="705"/>
      <c r="AD1572" s="706"/>
      <c r="AE1572" s="712"/>
      <c r="AF1572" s="713"/>
      <c r="AG1572" s="662"/>
      <c r="AH1572" s="663"/>
      <c r="AI1572" s="663"/>
      <c r="AJ1572" s="664"/>
      <c r="AK1572" s="668"/>
      <c r="AL1572" s="669"/>
      <c r="AM1572" s="669"/>
      <c r="AN1572" s="670"/>
      <c r="AO1572" s="705"/>
      <c r="AP1572" s="705"/>
      <c r="AQ1572" s="705"/>
      <c r="AR1572" s="705"/>
      <c r="AS1572" s="705"/>
      <c r="AT1572" s="705"/>
      <c r="AU1572" s="705"/>
      <c r="AV1572" s="705"/>
      <c r="AW1572" s="705"/>
      <c r="AX1572" s="705"/>
      <c r="AY1572" s="705"/>
      <c r="AZ1572" s="705"/>
      <c r="BA1572" s="705"/>
      <c r="BB1572" s="705"/>
      <c r="BC1572" s="705"/>
      <c r="BD1572" s="705"/>
      <c r="BE1572" s="705"/>
      <c r="BF1572" s="705"/>
      <c r="BG1572" s="706"/>
    </row>
    <row r="1573" spans="2:86" ht="14.55" customHeight="1" x14ac:dyDescent="0.2">
      <c r="B1573" s="712"/>
      <c r="C1573" s="713"/>
      <c r="D1573" s="659" t="s">
        <v>1187</v>
      </c>
      <c r="E1573" s="660"/>
      <c r="F1573" s="660"/>
      <c r="G1573" s="661"/>
      <c r="H1573" s="665">
        <f ca="1">OFFSET('(6)定期点検調書'!$BF$12,L1560-1,0)</f>
        <v>0</v>
      </c>
      <c r="I1573" s="666"/>
      <c r="J1573" s="666"/>
      <c r="K1573" s="667"/>
      <c r="L1573" s="705"/>
      <c r="M1573" s="705"/>
      <c r="N1573" s="705"/>
      <c r="O1573" s="705"/>
      <c r="P1573" s="705"/>
      <c r="Q1573" s="705"/>
      <c r="R1573" s="705"/>
      <c r="S1573" s="705"/>
      <c r="T1573" s="705"/>
      <c r="U1573" s="705"/>
      <c r="V1573" s="705"/>
      <c r="W1573" s="705"/>
      <c r="X1573" s="705"/>
      <c r="Y1573" s="705"/>
      <c r="Z1573" s="705"/>
      <c r="AA1573" s="705"/>
      <c r="AB1573" s="705"/>
      <c r="AC1573" s="705"/>
      <c r="AD1573" s="706"/>
      <c r="AE1573" s="712"/>
      <c r="AF1573" s="713"/>
      <c r="AG1573" s="659" t="s">
        <v>1187</v>
      </c>
      <c r="AH1573" s="660"/>
      <c r="AI1573" s="660"/>
      <c r="AJ1573" s="661"/>
      <c r="AK1573" s="665">
        <f ca="1">OFFSET('(6)定期点検調書'!$BF$12,AO1560-1,0)</f>
        <v>0</v>
      </c>
      <c r="AL1573" s="666"/>
      <c r="AM1573" s="666"/>
      <c r="AN1573" s="667"/>
      <c r="AO1573" s="705"/>
      <c r="AP1573" s="705"/>
      <c r="AQ1573" s="705"/>
      <c r="AR1573" s="705"/>
      <c r="AS1573" s="705"/>
      <c r="AT1573" s="705"/>
      <c r="AU1573" s="705"/>
      <c r="AV1573" s="705"/>
      <c r="AW1573" s="705"/>
      <c r="AX1573" s="705"/>
      <c r="AY1573" s="705"/>
      <c r="AZ1573" s="705"/>
      <c r="BA1573" s="705"/>
      <c r="BB1573" s="705"/>
      <c r="BC1573" s="705"/>
      <c r="BD1573" s="705"/>
      <c r="BE1573" s="705"/>
      <c r="BF1573" s="705"/>
      <c r="BG1573" s="706"/>
    </row>
    <row r="1574" spans="2:86" ht="14.55" customHeight="1" x14ac:dyDescent="0.2">
      <c r="B1574" s="662"/>
      <c r="C1574" s="664"/>
      <c r="D1574" s="662"/>
      <c r="E1574" s="663"/>
      <c r="F1574" s="663"/>
      <c r="G1574" s="664"/>
      <c r="H1574" s="668"/>
      <c r="I1574" s="669"/>
      <c r="J1574" s="669"/>
      <c r="K1574" s="670"/>
      <c r="L1574" s="707"/>
      <c r="M1574" s="707"/>
      <c r="N1574" s="707"/>
      <c r="O1574" s="707"/>
      <c r="P1574" s="707"/>
      <c r="Q1574" s="707"/>
      <c r="R1574" s="707"/>
      <c r="S1574" s="707"/>
      <c r="T1574" s="707"/>
      <c r="U1574" s="707"/>
      <c r="V1574" s="707"/>
      <c r="W1574" s="707"/>
      <c r="X1574" s="707"/>
      <c r="Y1574" s="707"/>
      <c r="Z1574" s="707"/>
      <c r="AA1574" s="707"/>
      <c r="AB1574" s="707"/>
      <c r="AC1574" s="707"/>
      <c r="AD1574" s="708"/>
      <c r="AE1574" s="662"/>
      <c r="AF1574" s="664"/>
      <c r="AG1574" s="662"/>
      <c r="AH1574" s="663"/>
      <c r="AI1574" s="663"/>
      <c r="AJ1574" s="664"/>
      <c r="AK1574" s="668"/>
      <c r="AL1574" s="669"/>
      <c r="AM1574" s="669"/>
      <c r="AN1574" s="670"/>
      <c r="AO1574" s="707"/>
      <c r="AP1574" s="707"/>
      <c r="AQ1574" s="707"/>
      <c r="AR1574" s="707"/>
      <c r="AS1574" s="707"/>
      <c r="AT1574" s="707"/>
      <c r="AU1574" s="707"/>
      <c r="AV1574" s="707"/>
      <c r="AW1574" s="707"/>
      <c r="AX1574" s="707"/>
      <c r="AY1574" s="707"/>
      <c r="AZ1574" s="707"/>
      <c r="BA1574" s="707"/>
      <c r="BB1574" s="707"/>
      <c r="BC1574" s="707"/>
      <c r="BD1574" s="707"/>
      <c r="BE1574" s="707"/>
      <c r="BF1574" s="707"/>
      <c r="BG1574" s="708"/>
    </row>
    <row r="1575" spans="2:86" ht="14.55" customHeight="1" x14ac:dyDescent="0.2">
      <c r="B1575" s="683" t="s">
        <v>1241</v>
      </c>
      <c r="C1575" s="683"/>
      <c r="D1575" s="683"/>
      <c r="E1575" s="683"/>
      <c r="F1575" s="683"/>
      <c r="G1575" s="683"/>
      <c r="H1575" s="699" t="str">
        <f ca="1">IF(OFFSET('(6)定期点検調書'!$AR$12,L1560-1,0)="","",OFFSET('(6)定期点検調書'!$AQ$12,L1560-1,0)&amp;TEXT(OFFSET('(6)定期点検調書'!$AR$12,L1560-1,0),"0.0")&amp;OFFSET('(6)定期点検調書'!$AT$12,L1560-1,0))  &amp;  IF(OFFSET('(6)定期点検調書'!$AV$12,L1560-1,0)="","","／"&amp;OFFSET('(6)定期点検調書'!$AU$12,L1560-1,0)&amp;TEXT(OFFSET('(6)定期点検調書'!$AV$12,L1560-1,0),"0.0")&amp;OFFSET('(6)定期点検調書'!$AX$12,L1560-1,0))  &amp;  IF(OFFSET('(6)定期点検調書'!$AZ$12,L1560-1,0)="","","／"&amp;OFFSET('(6)定期点検調書'!$AY$12,L1560-1,0)&amp;TEXT(OFFSET('(6)定期点検調書'!$AZ$12,L1560-1,0),"0.0")&amp;OFFSET('(6)定期点検調書'!$BB$12,L1560-1,0))</f>
        <v/>
      </c>
      <c r="I1575" s="700"/>
      <c r="J1575" s="700"/>
      <c r="K1575" s="700"/>
      <c r="L1575" s="700"/>
      <c r="M1575" s="700"/>
      <c r="N1575" s="700"/>
      <c r="O1575" s="700"/>
      <c r="P1575" s="685" t="s">
        <v>1243</v>
      </c>
      <c r="Q1575" s="685"/>
      <c r="R1575" s="685"/>
      <c r="S1575" s="685"/>
      <c r="T1575" s="685"/>
      <c r="U1575" s="685"/>
      <c r="V1575" s="685"/>
      <c r="W1575" s="686" t="str">
        <f ca="1">OFFSET('(6)定期点検調書'!$F$12,L1560-1,0)</f>
        <v/>
      </c>
      <c r="X1575" s="687"/>
      <c r="Y1575" s="687"/>
      <c r="Z1575" s="687"/>
      <c r="AA1575" s="687"/>
      <c r="AB1575" s="687"/>
      <c r="AC1575" s="687"/>
      <c r="AD1575" s="688"/>
      <c r="AE1575" s="683" t="s">
        <v>1241</v>
      </c>
      <c r="AF1575" s="683"/>
      <c r="AG1575" s="683"/>
      <c r="AH1575" s="683"/>
      <c r="AI1575" s="683"/>
      <c r="AJ1575" s="683"/>
      <c r="AK1575" s="699" t="str">
        <f ca="1">IF(OFFSET('(6)定期点検調書'!$AR$12,AO1560-1,0)="","",OFFSET('(6)定期点検調書'!$AQ$12,AO1560-1,0)&amp;TEXT(OFFSET('(6)定期点検調書'!$AR$12,AO1560-1,0),"0.0")&amp;OFFSET('(6)定期点検調書'!$AT$12,AO1560-1,0))  &amp;  IF(OFFSET('(6)定期点検調書'!$AV$12,AO1560-1,0)="","","／"&amp;OFFSET('(6)定期点検調書'!$AU$12,AO1560-1,0)&amp;TEXT(OFFSET('(6)定期点検調書'!$AV$12,AO1560-1,0),"0.0")&amp;OFFSET('(6)定期点検調書'!$AX$12,AO1560-1,0))  &amp;  IF(OFFSET('(6)定期点検調書'!$AZ$12,AO1560-1,0)="","","／"&amp;OFFSET('(6)定期点検調書'!$AY$12,AO1560-1,0)&amp;TEXT(OFFSET('(6)定期点検調書'!$AZ$12,AO1560-1,0),"0.0")&amp;OFFSET('(6)定期点検調書'!$BB$12,AO1560-1,0))</f>
        <v/>
      </c>
      <c r="AL1575" s="700"/>
      <c r="AM1575" s="700"/>
      <c r="AN1575" s="700"/>
      <c r="AO1575" s="700"/>
      <c r="AP1575" s="700"/>
      <c r="AQ1575" s="700"/>
      <c r="AR1575" s="700"/>
      <c r="AS1575" s="685" t="s">
        <v>1243</v>
      </c>
      <c r="AT1575" s="685"/>
      <c r="AU1575" s="685"/>
      <c r="AV1575" s="685"/>
      <c r="AW1575" s="685"/>
      <c r="AX1575" s="685"/>
      <c r="AY1575" s="685"/>
      <c r="AZ1575" s="686" t="str">
        <f ca="1">OFFSET('(6)定期点検調書'!$F$12,AO1560-1,0)</f>
        <v/>
      </c>
      <c r="BA1575" s="687"/>
      <c r="BB1575" s="687"/>
      <c r="BC1575" s="687"/>
      <c r="BD1575" s="687"/>
      <c r="BE1575" s="687"/>
      <c r="BF1575" s="687"/>
      <c r="BG1575" s="688"/>
    </row>
    <row r="1576" spans="2:86" ht="14.55" customHeight="1" x14ac:dyDescent="0.2">
      <c r="B1576" s="683"/>
      <c r="C1576" s="683"/>
      <c r="D1576" s="683"/>
      <c r="E1576" s="683"/>
      <c r="F1576" s="683"/>
      <c r="G1576" s="683"/>
      <c r="H1576" s="701"/>
      <c r="I1576" s="702"/>
      <c r="J1576" s="702"/>
      <c r="K1576" s="702"/>
      <c r="L1576" s="702"/>
      <c r="M1576" s="702"/>
      <c r="N1576" s="702"/>
      <c r="O1576" s="702"/>
      <c r="P1576" s="685"/>
      <c r="Q1576" s="685"/>
      <c r="R1576" s="685"/>
      <c r="S1576" s="685"/>
      <c r="T1576" s="685"/>
      <c r="U1576" s="685"/>
      <c r="V1576" s="685"/>
      <c r="W1576" s="689"/>
      <c r="X1576" s="690"/>
      <c r="Y1576" s="690"/>
      <c r="Z1576" s="690"/>
      <c r="AA1576" s="690"/>
      <c r="AB1576" s="690"/>
      <c r="AC1576" s="690"/>
      <c r="AD1576" s="691"/>
      <c r="AE1576" s="683"/>
      <c r="AF1576" s="683"/>
      <c r="AG1576" s="683"/>
      <c r="AH1576" s="683"/>
      <c r="AI1576" s="683"/>
      <c r="AJ1576" s="683"/>
      <c r="AK1576" s="701"/>
      <c r="AL1576" s="702"/>
      <c r="AM1576" s="702"/>
      <c r="AN1576" s="702"/>
      <c r="AO1576" s="702"/>
      <c r="AP1576" s="702"/>
      <c r="AQ1576" s="702"/>
      <c r="AR1576" s="702"/>
      <c r="AS1576" s="685"/>
      <c r="AT1576" s="685"/>
      <c r="AU1576" s="685"/>
      <c r="AV1576" s="685"/>
      <c r="AW1576" s="685"/>
      <c r="AX1576" s="685"/>
      <c r="AY1576" s="685"/>
      <c r="AZ1576" s="689"/>
      <c r="BA1576" s="690"/>
      <c r="BB1576" s="690"/>
      <c r="BC1576" s="690"/>
      <c r="BD1576" s="690"/>
      <c r="BE1576" s="690"/>
      <c r="BF1576" s="690"/>
      <c r="BG1576" s="691"/>
    </row>
    <row r="1577" spans="2:86" ht="14.55" customHeight="1" x14ac:dyDescent="0.2">
      <c r="B1577" s="659" t="s">
        <v>1242</v>
      </c>
      <c r="C1577" s="660"/>
      <c r="D1577" s="660"/>
      <c r="E1577" s="660"/>
      <c r="F1577" s="660"/>
      <c r="G1577" s="661"/>
      <c r="H1577" s="671"/>
      <c r="I1577" s="672"/>
      <c r="J1577" s="672"/>
      <c r="K1577" s="672"/>
      <c r="L1577" s="672"/>
      <c r="M1577" s="672"/>
      <c r="N1577" s="672"/>
      <c r="O1577" s="672"/>
      <c r="P1577" s="692" t="s">
        <v>996</v>
      </c>
      <c r="Q1577" s="692"/>
      <c r="R1577" s="692"/>
      <c r="S1577" s="692"/>
      <c r="T1577" s="692"/>
      <c r="U1577" s="692"/>
      <c r="V1577" s="692"/>
      <c r="W1577" s="693"/>
      <c r="X1577" s="694"/>
      <c r="Y1577" s="694"/>
      <c r="Z1577" s="694"/>
      <c r="AA1577" s="694"/>
      <c r="AB1577" s="694"/>
      <c r="AC1577" s="694"/>
      <c r="AD1577" s="695"/>
      <c r="AE1577" s="659" t="s">
        <v>1242</v>
      </c>
      <c r="AF1577" s="660"/>
      <c r="AG1577" s="660"/>
      <c r="AH1577" s="660"/>
      <c r="AI1577" s="660"/>
      <c r="AJ1577" s="661"/>
      <c r="AK1577" s="671"/>
      <c r="AL1577" s="672"/>
      <c r="AM1577" s="672"/>
      <c r="AN1577" s="672"/>
      <c r="AO1577" s="672"/>
      <c r="AP1577" s="672"/>
      <c r="AQ1577" s="672"/>
      <c r="AR1577" s="672"/>
      <c r="AS1577" s="692" t="s">
        <v>996</v>
      </c>
      <c r="AT1577" s="692"/>
      <c r="AU1577" s="692"/>
      <c r="AV1577" s="692"/>
      <c r="AW1577" s="692"/>
      <c r="AX1577" s="692"/>
      <c r="AY1577" s="692"/>
      <c r="AZ1577" s="693"/>
      <c r="BA1577" s="694"/>
      <c r="BB1577" s="694"/>
      <c r="BC1577" s="694"/>
      <c r="BD1577" s="694"/>
      <c r="BE1577" s="694"/>
      <c r="BF1577" s="694"/>
      <c r="BG1577" s="695"/>
    </row>
    <row r="1578" spans="2:86" ht="14.55" customHeight="1" x14ac:dyDescent="0.2">
      <c r="B1578" s="662"/>
      <c r="C1578" s="663"/>
      <c r="D1578" s="663"/>
      <c r="E1578" s="663"/>
      <c r="F1578" s="663"/>
      <c r="G1578" s="664"/>
      <c r="H1578" s="674"/>
      <c r="I1578" s="675"/>
      <c r="J1578" s="675"/>
      <c r="K1578" s="675"/>
      <c r="L1578" s="675"/>
      <c r="M1578" s="675"/>
      <c r="N1578" s="675"/>
      <c r="O1578" s="675"/>
      <c r="P1578" s="692"/>
      <c r="Q1578" s="692"/>
      <c r="R1578" s="692"/>
      <c r="S1578" s="692"/>
      <c r="T1578" s="692"/>
      <c r="U1578" s="692"/>
      <c r="V1578" s="692"/>
      <c r="W1578" s="696"/>
      <c r="X1578" s="697"/>
      <c r="Y1578" s="697"/>
      <c r="Z1578" s="697"/>
      <c r="AA1578" s="697"/>
      <c r="AB1578" s="697"/>
      <c r="AC1578" s="697"/>
      <c r="AD1578" s="698"/>
      <c r="AE1578" s="662"/>
      <c r="AF1578" s="663"/>
      <c r="AG1578" s="663"/>
      <c r="AH1578" s="663"/>
      <c r="AI1578" s="663"/>
      <c r="AJ1578" s="664"/>
      <c r="AK1578" s="674"/>
      <c r="AL1578" s="675"/>
      <c r="AM1578" s="675"/>
      <c r="AN1578" s="675"/>
      <c r="AO1578" s="675"/>
      <c r="AP1578" s="675"/>
      <c r="AQ1578" s="675"/>
      <c r="AR1578" s="675"/>
      <c r="AS1578" s="692"/>
      <c r="AT1578" s="692"/>
      <c r="AU1578" s="692"/>
      <c r="AV1578" s="692"/>
      <c r="AW1578" s="692"/>
      <c r="AX1578" s="692"/>
      <c r="AY1578" s="692"/>
      <c r="AZ1578" s="696"/>
      <c r="BA1578" s="697"/>
      <c r="BB1578" s="697"/>
      <c r="BC1578" s="697"/>
      <c r="BD1578" s="697"/>
      <c r="BE1578" s="697"/>
      <c r="BF1578" s="697"/>
      <c r="BG1578" s="698"/>
    </row>
    <row r="1579" spans="2:86" ht="19.5" customHeight="1" x14ac:dyDescent="0.2">
      <c r="B1579" s="683" t="s">
        <v>79</v>
      </c>
      <c r="C1579" s="683"/>
      <c r="D1579" s="683"/>
      <c r="E1579" s="683"/>
      <c r="F1579" s="683"/>
      <c r="G1579" s="683"/>
      <c r="H1579" s="684">
        <f ca="1">OFFSET('(6)定期点検調書'!$CA$12,L1560-1,0)</f>
        <v>0</v>
      </c>
      <c r="I1579" s="684"/>
      <c r="J1579" s="684"/>
      <c r="K1579" s="684"/>
      <c r="L1579" s="684"/>
      <c r="M1579" s="684"/>
      <c r="N1579" s="684"/>
      <c r="O1579" s="684"/>
      <c r="P1579" s="684"/>
      <c r="Q1579" s="684"/>
      <c r="R1579" s="684"/>
      <c r="S1579" s="684"/>
      <c r="T1579" s="684"/>
      <c r="U1579" s="684"/>
      <c r="V1579" s="684"/>
      <c r="W1579" s="684"/>
      <c r="X1579" s="684"/>
      <c r="Y1579" s="684"/>
      <c r="Z1579" s="684"/>
      <c r="AA1579" s="684"/>
      <c r="AB1579" s="684"/>
      <c r="AC1579" s="684"/>
      <c r="AD1579" s="684"/>
      <c r="AE1579" s="683" t="s">
        <v>79</v>
      </c>
      <c r="AF1579" s="683"/>
      <c r="AG1579" s="683"/>
      <c r="AH1579" s="683"/>
      <c r="AI1579" s="683"/>
      <c r="AJ1579" s="683"/>
      <c r="AK1579" s="684">
        <f ca="1">OFFSET('(6)定期点検調書'!$CA$12,AO1560-1,0)</f>
        <v>0</v>
      </c>
      <c r="AL1579" s="684"/>
      <c r="AM1579" s="684"/>
      <c r="AN1579" s="684"/>
      <c r="AO1579" s="684"/>
      <c r="AP1579" s="684"/>
      <c r="AQ1579" s="684"/>
      <c r="AR1579" s="684"/>
      <c r="AS1579" s="684"/>
      <c r="AT1579" s="684"/>
      <c r="AU1579" s="684"/>
      <c r="AV1579" s="684"/>
      <c r="AW1579" s="684"/>
      <c r="AX1579" s="684"/>
      <c r="AY1579" s="684"/>
      <c r="AZ1579" s="684"/>
      <c r="BA1579" s="684"/>
      <c r="BB1579" s="684"/>
      <c r="BC1579" s="684"/>
      <c r="BD1579" s="684"/>
      <c r="BE1579" s="684"/>
      <c r="BF1579" s="684"/>
      <c r="BG1579" s="684"/>
      <c r="CH1579" s="473"/>
    </row>
    <row r="1580" spans="2:86" ht="19.5" customHeight="1" x14ac:dyDescent="0.2">
      <c r="B1580" s="683"/>
      <c r="C1580" s="683"/>
      <c r="D1580" s="683"/>
      <c r="E1580" s="683"/>
      <c r="F1580" s="683"/>
      <c r="G1580" s="683"/>
      <c r="H1580" s="684"/>
      <c r="I1580" s="684"/>
      <c r="J1580" s="684"/>
      <c r="K1580" s="684"/>
      <c r="L1580" s="684"/>
      <c r="M1580" s="684"/>
      <c r="N1580" s="684"/>
      <c r="O1580" s="684"/>
      <c r="P1580" s="684"/>
      <c r="Q1580" s="684"/>
      <c r="R1580" s="684"/>
      <c r="S1580" s="684"/>
      <c r="T1580" s="684"/>
      <c r="U1580" s="684"/>
      <c r="V1580" s="684"/>
      <c r="W1580" s="684"/>
      <c r="X1580" s="684"/>
      <c r="Y1580" s="684"/>
      <c r="Z1580" s="684"/>
      <c r="AA1580" s="684"/>
      <c r="AB1580" s="684"/>
      <c r="AC1580" s="684"/>
      <c r="AD1580" s="684"/>
      <c r="AE1580" s="683"/>
      <c r="AF1580" s="683"/>
      <c r="AG1580" s="683"/>
      <c r="AH1580" s="683"/>
      <c r="AI1580" s="683"/>
      <c r="AJ1580" s="683"/>
      <c r="AK1580" s="684"/>
      <c r="AL1580" s="684"/>
      <c r="AM1580" s="684"/>
      <c r="AN1580" s="684"/>
      <c r="AO1580" s="684"/>
      <c r="AP1580" s="684"/>
      <c r="AQ1580" s="684"/>
      <c r="AR1580" s="684"/>
      <c r="AS1580" s="684"/>
      <c r="AT1580" s="684"/>
      <c r="AU1580" s="684"/>
      <c r="AV1580" s="684"/>
      <c r="AW1580" s="684"/>
      <c r="AX1580" s="684"/>
      <c r="AY1580" s="684"/>
      <c r="AZ1580" s="684"/>
      <c r="BA1580" s="684"/>
      <c r="BB1580" s="684"/>
      <c r="BC1580" s="684"/>
      <c r="BD1580" s="684"/>
      <c r="BE1580" s="684"/>
      <c r="BF1580" s="684"/>
      <c r="BG1580" s="684"/>
    </row>
    <row r="1581" spans="2:86" ht="14.55" customHeight="1" x14ac:dyDescent="0.2">
      <c r="B1581" s="677" t="s">
        <v>1038</v>
      </c>
      <c r="C1581" s="678"/>
      <c r="D1581" s="677" t="s">
        <v>1237</v>
      </c>
      <c r="E1581" s="719"/>
      <c r="F1581" s="719"/>
      <c r="G1581" s="719"/>
      <c r="H1581" s="665">
        <f ca="1">OFFSET('(6)定期点検調書'!$B$12,L1581-1,0)</f>
        <v>0</v>
      </c>
      <c r="I1581" s="666"/>
      <c r="J1581" s="666"/>
      <c r="K1581" s="667"/>
      <c r="L1581" s="703">
        <f>AO1560+1</f>
        <v>151</v>
      </c>
      <c r="M1581" s="703"/>
      <c r="N1581" s="703"/>
      <c r="O1581" s="703"/>
      <c r="P1581" s="703"/>
      <c r="Q1581" s="703"/>
      <c r="R1581" s="703"/>
      <c r="S1581" s="703"/>
      <c r="T1581" s="703"/>
      <c r="U1581" s="703"/>
      <c r="V1581" s="703"/>
      <c r="W1581" s="703"/>
      <c r="X1581" s="703"/>
      <c r="Y1581" s="703"/>
      <c r="Z1581" s="703"/>
      <c r="AA1581" s="703"/>
      <c r="AB1581" s="703"/>
      <c r="AC1581" s="703"/>
      <c r="AD1581" s="704"/>
      <c r="AE1581" s="677" t="s">
        <v>1038</v>
      </c>
      <c r="AF1581" s="678"/>
      <c r="AG1581" s="677" t="s">
        <v>1237</v>
      </c>
      <c r="AH1581" s="719"/>
      <c r="AI1581" s="719"/>
      <c r="AJ1581" s="719"/>
      <c r="AK1581" s="665">
        <f ca="1">OFFSET('(6)定期点検調書'!$B$12,AO1581-1,0)</f>
        <v>0</v>
      </c>
      <c r="AL1581" s="666"/>
      <c r="AM1581" s="666"/>
      <c r="AN1581" s="667"/>
      <c r="AO1581" s="703">
        <f>L1581+1</f>
        <v>152</v>
      </c>
      <c r="AP1581" s="703"/>
      <c r="AQ1581" s="703"/>
      <c r="AR1581" s="703"/>
      <c r="AS1581" s="703"/>
      <c r="AT1581" s="703"/>
      <c r="AU1581" s="703"/>
      <c r="AV1581" s="703"/>
      <c r="AW1581" s="703"/>
      <c r="AX1581" s="703"/>
      <c r="AY1581" s="703"/>
      <c r="AZ1581" s="703"/>
      <c r="BA1581" s="703"/>
      <c r="BB1581" s="703"/>
      <c r="BC1581" s="703"/>
      <c r="BD1581" s="703"/>
      <c r="BE1581" s="703"/>
      <c r="BF1581" s="703"/>
      <c r="BG1581" s="704"/>
    </row>
    <row r="1582" spans="2:86" ht="14.55" customHeight="1" x14ac:dyDescent="0.2">
      <c r="B1582" s="679"/>
      <c r="C1582" s="680"/>
      <c r="D1582" s="681"/>
      <c r="E1582" s="720"/>
      <c r="F1582" s="720"/>
      <c r="G1582" s="720"/>
      <c r="H1582" s="668"/>
      <c r="I1582" s="669"/>
      <c r="J1582" s="669"/>
      <c r="K1582" s="670"/>
      <c r="L1582" s="705"/>
      <c r="M1582" s="705"/>
      <c r="N1582" s="705"/>
      <c r="O1582" s="705"/>
      <c r="P1582" s="705"/>
      <c r="Q1582" s="705"/>
      <c r="R1582" s="705"/>
      <c r="S1582" s="705"/>
      <c r="T1582" s="705"/>
      <c r="U1582" s="705"/>
      <c r="V1582" s="705"/>
      <c r="W1582" s="705"/>
      <c r="X1582" s="705"/>
      <c r="Y1582" s="705"/>
      <c r="Z1582" s="705"/>
      <c r="AA1582" s="705"/>
      <c r="AB1582" s="705"/>
      <c r="AC1582" s="705"/>
      <c r="AD1582" s="706"/>
      <c r="AE1582" s="679"/>
      <c r="AF1582" s="680"/>
      <c r="AG1582" s="681"/>
      <c r="AH1582" s="720"/>
      <c r="AI1582" s="720"/>
      <c r="AJ1582" s="720"/>
      <c r="AK1582" s="668"/>
      <c r="AL1582" s="669"/>
      <c r="AM1582" s="669"/>
      <c r="AN1582" s="670"/>
      <c r="AO1582" s="705"/>
      <c r="AP1582" s="705"/>
      <c r="AQ1582" s="705"/>
      <c r="AR1582" s="705"/>
      <c r="AS1582" s="705"/>
      <c r="AT1582" s="705"/>
      <c r="AU1582" s="705"/>
      <c r="AV1582" s="705"/>
      <c r="AW1582" s="705"/>
      <c r="AX1582" s="705"/>
      <c r="AY1582" s="705"/>
      <c r="AZ1582" s="705"/>
      <c r="BA1582" s="705"/>
      <c r="BB1582" s="705"/>
      <c r="BC1582" s="705"/>
      <c r="BD1582" s="705"/>
      <c r="BE1582" s="705"/>
      <c r="BF1582" s="705"/>
      <c r="BG1582" s="706"/>
    </row>
    <row r="1583" spans="2:86" ht="14.55" customHeight="1" x14ac:dyDescent="0.2">
      <c r="B1583" s="679"/>
      <c r="C1583" s="680"/>
      <c r="D1583" s="677" t="s">
        <v>992</v>
      </c>
      <c r="E1583" s="719"/>
      <c r="F1583" s="719"/>
      <c r="G1583" s="719"/>
      <c r="H1583" s="665">
        <f ca="1">OFFSET('(6)定期点検調書'!$D$12,L1581-1,0)</f>
        <v>0</v>
      </c>
      <c r="I1583" s="666"/>
      <c r="J1583" s="666"/>
      <c r="K1583" s="667"/>
      <c r="L1583" s="705"/>
      <c r="M1583" s="705"/>
      <c r="N1583" s="705"/>
      <c r="O1583" s="705"/>
      <c r="P1583" s="705"/>
      <c r="Q1583" s="705"/>
      <c r="R1583" s="705"/>
      <c r="S1583" s="705"/>
      <c r="T1583" s="705"/>
      <c r="U1583" s="705"/>
      <c r="V1583" s="705"/>
      <c r="W1583" s="705"/>
      <c r="X1583" s="705"/>
      <c r="Y1583" s="705"/>
      <c r="Z1583" s="705"/>
      <c r="AA1583" s="705"/>
      <c r="AB1583" s="705"/>
      <c r="AC1583" s="705"/>
      <c r="AD1583" s="706"/>
      <c r="AE1583" s="679"/>
      <c r="AF1583" s="680"/>
      <c r="AG1583" s="677" t="s">
        <v>992</v>
      </c>
      <c r="AH1583" s="719"/>
      <c r="AI1583" s="719"/>
      <c r="AJ1583" s="719"/>
      <c r="AK1583" s="665">
        <f ca="1">OFFSET('(6)定期点検調書'!$D$12,AO1581-1,0)</f>
        <v>0</v>
      </c>
      <c r="AL1583" s="666"/>
      <c r="AM1583" s="666"/>
      <c r="AN1583" s="667"/>
      <c r="AO1583" s="705"/>
      <c r="AP1583" s="705"/>
      <c r="AQ1583" s="705"/>
      <c r="AR1583" s="705"/>
      <c r="AS1583" s="705"/>
      <c r="AT1583" s="705"/>
      <c r="AU1583" s="705"/>
      <c r="AV1583" s="705"/>
      <c r="AW1583" s="705"/>
      <c r="AX1583" s="705"/>
      <c r="AY1583" s="705"/>
      <c r="AZ1583" s="705"/>
      <c r="BA1583" s="705"/>
      <c r="BB1583" s="705"/>
      <c r="BC1583" s="705"/>
      <c r="BD1583" s="705"/>
      <c r="BE1583" s="705"/>
      <c r="BF1583" s="705"/>
      <c r="BG1583" s="706"/>
    </row>
    <row r="1584" spans="2:86" ht="14.55" customHeight="1" x14ac:dyDescent="0.2">
      <c r="B1584" s="681"/>
      <c r="C1584" s="682"/>
      <c r="D1584" s="681"/>
      <c r="E1584" s="720"/>
      <c r="F1584" s="720"/>
      <c r="G1584" s="720"/>
      <c r="H1584" s="668"/>
      <c r="I1584" s="669"/>
      <c r="J1584" s="669"/>
      <c r="K1584" s="670"/>
      <c r="L1584" s="705"/>
      <c r="M1584" s="705"/>
      <c r="N1584" s="705"/>
      <c r="O1584" s="705"/>
      <c r="P1584" s="705"/>
      <c r="Q1584" s="705"/>
      <c r="R1584" s="705"/>
      <c r="S1584" s="705"/>
      <c r="T1584" s="705"/>
      <c r="U1584" s="705"/>
      <c r="V1584" s="705"/>
      <c r="W1584" s="705"/>
      <c r="X1584" s="705"/>
      <c r="Y1584" s="705"/>
      <c r="Z1584" s="705"/>
      <c r="AA1584" s="705"/>
      <c r="AB1584" s="705"/>
      <c r="AC1584" s="705"/>
      <c r="AD1584" s="706"/>
      <c r="AE1584" s="681"/>
      <c r="AF1584" s="682"/>
      <c r="AG1584" s="681"/>
      <c r="AH1584" s="720"/>
      <c r="AI1584" s="720"/>
      <c r="AJ1584" s="720"/>
      <c r="AK1584" s="668"/>
      <c r="AL1584" s="669"/>
      <c r="AM1584" s="669"/>
      <c r="AN1584" s="670"/>
      <c r="AO1584" s="705"/>
      <c r="AP1584" s="705"/>
      <c r="AQ1584" s="705"/>
      <c r="AR1584" s="705"/>
      <c r="AS1584" s="705"/>
      <c r="AT1584" s="705"/>
      <c r="AU1584" s="705"/>
      <c r="AV1584" s="705"/>
      <c r="AW1584" s="705"/>
      <c r="AX1584" s="705"/>
      <c r="AY1584" s="705"/>
      <c r="AZ1584" s="705"/>
      <c r="BA1584" s="705"/>
      <c r="BB1584" s="705"/>
      <c r="BC1584" s="705"/>
      <c r="BD1584" s="705"/>
      <c r="BE1584" s="705"/>
      <c r="BF1584" s="705"/>
      <c r="BG1584" s="706"/>
    </row>
    <row r="1585" spans="2:86" ht="14.55" customHeight="1" x14ac:dyDescent="0.2">
      <c r="B1585" s="677" t="s">
        <v>1238</v>
      </c>
      <c r="C1585" s="678"/>
      <c r="D1585" s="659" t="s">
        <v>993</v>
      </c>
      <c r="E1585" s="660"/>
      <c r="F1585" s="660"/>
      <c r="G1585" s="660"/>
      <c r="H1585" s="671">
        <f ca="1">OFFSET('(6)定期点検調書'!$AA$13,L1581-1,0)</f>
        <v>0</v>
      </c>
      <c r="I1585" s="672"/>
      <c r="J1585" s="672"/>
      <c r="K1585" s="673"/>
      <c r="L1585" s="705"/>
      <c r="M1585" s="705"/>
      <c r="N1585" s="705"/>
      <c r="O1585" s="705"/>
      <c r="P1585" s="705"/>
      <c r="Q1585" s="705"/>
      <c r="R1585" s="705"/>
      <c r="S1585" s="705"/>
      <c r="T1585" s="705"/>
      <c r="U1585" s="705"/>
      <c r="V1585" s="705"/>
      <c r="W1585" s="705"/>
      <c r="X1585" s="705"/>
      <c r="Y1585" s="705"/>
      <c r="Z1585" s="705"/>
      <c r="AA1585" s="705"/>
      <c r="AB1585" s="705"/>
      <c r="AC1585" s="705"/>
      <c r="AD1585" s="706"/>
      <c r="AE1585" s="677" t="s">
        <v>1238</v>
      </c>
      <c r="AF1585" s="678"/>
      <c r="AG1585" s="659" t="s">
        <v>993</v>
      </c>
      <c r="AH1585" s="660"/>
      <c r="AI1585" s="660"/>
      <c r="AJ1585" s="660"/>
      <c r="AK1585" s="671">
        <f ca="1">OFFSET('(6)定期点検調書'!$AA$13,AO1581-1,0)</f>
        <v>0</v>
      </c>
      <c r="AL1585" s="672"/>
      <c r="AM1585" s="672"/>
      <c r="AN1585" s="673"/>
      <c r="AO1585" s="705"/>
      <c r="AP1585" s="705"/>
      <c r="AQ1585" s="705"/>
      <c r="AR1585" s="705"/>
      <c r="AS1585" s="705"/>
      <c r="AT1585" s="705"/>
      <c r="AU1585" s="705"/>
      <c r="AV1585" s="705"/>
      <c r="AW1585" s="705"/>
      <c r="AX1585" s="705"/>
      <c r="AY1585" s="705"/>
      <c r="AZ1585" s="705"/>
      <c r="BA1585" s="705"/>
      <c r="BB1585" s="705"/>
      <c r="BC1585" s="705"/>
      <c r="BD1585" s="705"/>
      <c r="BE1585" s="705"/>
      <c r="BF1585" s="705"/>
      <c r="BG1585" s="706"/>
    </row>
    <row r="1586" spans="2:86" ht="14.55" customHeight="1" x14ac:dyDescent="0.2">
      <c r="B1586" s="679"/>
      <c r="C1586" s="680"/>
      <c r="D1586" s="662"/>
      <c r="E1586" s="663"/>
      <c r="F1586" s="663"/>
      <c r="G1586" s="663"/>
      <c r="H1586" s="674"/>
      <c r="I1586" s="675"/>
      <c r="J1586" s="675"/>
      <c r="K1586" s="676"/>
      <c r="L1586" s="705"/>
      <c r="M1586" s="705"/>
      <c r="N1586" s="705"/>
      <c r="O1586" s="705"/>
      <c r="P1586" s="705"/>
      <c r="Q1586" s="705"/>
      <c r="R1586" s="705"/>
      <c r="S1586" s="705"/>
      <c r="T1586" s="705"/>
      <c r="U1586" s="705"/>
      <c r="V1586" s="705"/>
      <c r="W1586" s="705"/>
      <c r="X1586" s="705"/>
      <c r="Y1586" s="705"/>
      <c r="Z1586" s="705"/>
      <c r="AA1586" s="705"/>
      <c r="AB1586" s="705"/>
      <c r="AC1586" s="705"/>
      <c r="AD1586" s="706"/>
      <c r="AE1586" s="679"/>
      <c r="AF1586" s="680"/>
      <c r="AG1586" s="662"/>
      <c r="AH1586" s="663"/>
      <c r="AI1586" s="663"/>
      <c r="AJ1586" s="663"/>
      <c r="AK1586" s="674"/>
      <c r="AL1586" s="675"/>
      <c r="AM1586" s="675"/>
      <c r="AN1586" s="676"/>
      <c r="AO1586" s="705"/>
      <c r="AP1586" s="705"/>
      <c r="AQ1586" s="705"/>
      <c r="AR1586" s="705"/>
      <c r="AS1586" s="705"/>
      <c r="AT1586" s="705"/>
      <c r="AU1586" s="705"/>
      <c r="AV1586" s="705"/>
      <c r="AW1586" s="705"/>
      <c r="AX1586" s="705"/>
      <c r="AY1586" s="705"/>
      <c r="AZ1586" s="705"/>
      <c r="BA1586" s="705"/>
      <c r="BB1586" s="705"/>
      <c r="BC1586" s="705"/>
      <c r="BD1586" s="705"/>
      <c r="BE1586" s="705"/>
      <c r="BF1586" s="705"/>
      <c r="BG1586" s="706"/>
    </row>
    <row r="1587" spans="2:86" ht="14.55" customHeight="1" x14ac:dyDescent="0.2">
      <c r="B1587" s="679"/>
      <c r="C1587" s="680"/>
      <c r="D1587" s="659" t="s">
        <v>1239</v>
      </c>
      <c r="E1587" s="660"/>
      <c r="F1587" s="660"/>
      <c r="G1587" s="660"/>
      <c r="H1587" s="665">
        <f ca="1">OFFSET('(6)定期点検調書'!$AD$12,L1581-1,0)</f>
        <v>0</v>
      </c>
      <c r="I1587" s="666"/>
      <c r="J1587" s="666"/>
      <c r="K1587" s="667"/>
      <c r="L1587" s="705"/>
      <c r="M1587" s="705"/>
      <c r="N1587" s="705"/>
      <c r="O1587" s="705"/>
      <c r="P1587" s="705"/>
      <c r="Q1587" s="705"/>
      <c r="R1587" s="705"/>
      <c r="S1587" s="705"/>
      <c r="T1587" s="705"/>
      <c r="U1587" s="705"/>
      <c r="V1587" s="705"/>
      <c r="W1587" s="705"/>
      <c r="X1587" s="705"/>
      <c r="Y1587" s="705"/>
      <c r="Z1587" s="705"/>
      <c r="AA1587" s="705"/>
      <c r="AB1587" s="705"/>
      <c r="AC1587" s="705"/>
      <c r="AD1587" s="706"/>
      <c r="AE1587" s="679"/>
      <c r="AF1587" s="680"/>
      <c r="AG1587" s="659" t="s">
        <v>1239</v>
      </c>
      <c r="AH1587" s="660"/>
      <c r="AI1587" s="660"/>
      <c r="AJ1587" s="660"/>
      <c r="AK1587" s="665">
        <f ca="1">OFFSET('(6)定期点検調書'!$AD$12,AO1581-1,0)</f>
        <v>0</v>
      </c>
      <c r="AL1587" s="666"/>
      <c r="AM1587" s="666"/>
      <c r="AN1587" s="667"/>
      <c r="AO1587" s="705"/>
      <c r="AP1587" s="705"/>
      <c r="AQ1587" s="705"/>
      <c r="AR1587" s="705"/>
      <c r="AS1587" s="705"/>
      <c r="AT1587" s="705"/>
      <c r="AU1587" s="705"/>
      <c r="AV1587" s="705"/>
      <c r="AW1587" s="705"/>
      <c r="AX1587" s="705"/>
      <c r="AY1587" s="705"/>
      <c r="AZ1587" s="705"/>
      <c r="BA1587" s="705"/>
      <c r="BB1587" s="705"/>
      <c r="BC1587" s="705"/>
      <c r="BD1587" s="705"/>
      <c r="BE1587" s="705"/>
      <c r="BF1587" s="705"/>
      <c r="BG1587" s="706"/>
    </row>
    <row r="1588" spans="2:86" ht="14.55" customHeight="1" x14ac:dyDescent="0.2">
      <c r="B1588" s="681"/>
      <c r="C1588" s="682"/>
      <c r="D1588" s="662"/>
      <c r="E1588" s="663"/>
      <c r="F1588" s="663"/>
      <c r="G1588" s="663"/>
      <c r="H1588" s="668"/>
      <c r="I1588" s="669"/>
      <c r="J1588" s="669"/>
      <c r="K1588" s="670"/>
      <c r="L1588" s="705"/>
      <c r="M1588" s="705"/>
      <c r="N1588" s="705"/>
      <c r="O1588" s="705"/>
      <c r="P1588" s="705"/>
      <c r="Q1588" s="705"/>
      <c r="R1588" s="705"/>
      <c r="S1588" s="705"/>
      <c r="T1588" s="705"/>
      <c r="U1588" s="705"/>
      <c r="V1588" s="705"/>
      <c r="W1588" s="705"/>
      <c r="X1588" s="705"/>
      <c r="Y1588" s="705"/>
      <c r="Z1588" s="705"/>
      <c r="AA1588" s="705"/>
      <c r="AB1588" s="705"/>
      <c r="AC1588" s="705"/>
      <c r="AD1588" s="706"/>
      <c r="AE1588" s="681"/>
      <c r="AF1588" s="682"/>
      <c r="AG1588" s="662"/>
      <c r="AH1588" s="663"/>
      <c r="AI1588" s="663"/>
      <c r="AJ1588" s="663"/>
      <c r="AK1588" s="668"/>
      <c r="AL1588" s="669"/>
      <c r="AM1588" s="669"/>
      <c r="AN1588" s="670"/>
      <c r="AO1588" s="705"/>
      <c r="AP1588" s="705"/>
      <c r="AQ1588" s="705"/>
      <c r="AR1588" s="705"/>
      <c r="AS1588" s="705"/>
      <c r="AT1588" s="705"/>
      <c r="AU1588" s="705"/>
      <c r="AV1588" s="705"/>
      <c r="AW1588" s="705"/>
      <c r="AX1588" s="705"/>
      <c r="AY1588" s="705"/>
      <c r="AZ1588" s="705"/>
      <c r="BA1588" s="705"/>
      <c r="BB1588" s="705"/>
      <c r="BC1588" s="705"/>
      <c r="BD1588" s="705"/>
      <c r="BE1588" s="705"/>
      <c r="BF1588" s="705"/>
      <c r="BG1588" s="706"/>
    </row>
    <row r="1589" spans="2:86" ht="28.95" customHeight="1" x14ac:dyDescent="0.2">
      <c r="B1589" s="716" t="s">
        <v>995</v>
      </c>
      <c r="C1589" s="717"/>
      <c r="D1589" s="717"/>
      <c r="E1589" s="717"/>
      <c r="F1589" s="717"/>
      <c r="G1589" s="718"/>
      <c r="H1589" s="709">
        <f ca="1">OFFSET('(6)定期点検調書'!$AK$12,L1581-1,0)</f>
        <v>0</v>
      </c>
      <c r="I1589" s="710"/>
      <c r="J1589" s="710"/>
      <c r="K1589" s="711"/>
      <c r="L1589" s="705"/>
      <c r="M1589" s="705"/>
      <c r="N1589" s="705"/>
      <c r="O1589" s="705"/>
      <c r="P1589" s="705"/>
      <c r="Q1589" s="705"/>
      <c r="R1589" s="705"/>
      <c r="S1589" s="705"/>
      <c r="T1589" s="705"/>
      <c r="U1589" s="705"/>
      <c r="V1589" s="705"/>
      <c r="W1589" s="705"/>
      <c r="X1589" s="705"/>
      <c r="Y1589" s="705"/>
      <c r="Z1589" s="705"/>
      <c r="AA1589" s="705"/>
      <c r="AB1589" s="705"/>
      <c r="AC1589" s="705"/>
      <c r="AD1589" s="706"/>
      <c r="AE1589" s="716" t="s">
        <v>995</v>
      </c>
      <c r="AF1589" s="717"/>
      <c r="AG1589" s="717"/>
      <c r="AH1589" s="717"/>
      <c r="AI1589" s="717"/>
      <c r="AJ1589" s="718"/>
      <c r="AK1589" s="709">
        <f ca="1">OFFSET('(6)定期点検調書'!$AK$12,AO1581-1,0)</f>
        <v>0</v>
      </c>
      <c r="AL1589" s="710"/>
      <c r="AM1589" s="710"/>
      <c r="AN1589" s="711"/>
      <c r="AO1589" s="705"/>
      <c r="AP1589" s="705"/>
      <c r="AQ1589" s="705"/>
      <c r="AR1589" s="705"/>
      <c r="AS1589" s="705"/>
      <c r="AT1589" s="705"/>
      <c r="AU1589" s="705"/>
      <c r="AV1589" s="705"/>
      <c r="AW1589" s="705"/>
      <c r="AX1589" s="705"/>
      <c r="AY1589" s="705"/>
      <c r="AZ1589" s="705"/>
      <c r="BA1589" s="705"/>
      <c r="BB1589" s="705"/>
      <c r="BC1589" s="705"/>
      <c r="BD1589" s="705"/>
      <c r="BE1589" s="705"/>
      <c r="BF1589" s="705"/>
      <c r="BG1589" s="706"/>
    </row>
    <row r="1590" spans="2:86" ht="14.55" customHeight="1" x14ac:dyDescent="0.2">
      <c r="B1590" s="677" t="s">
        <v>1240</v>
      </c>
      <c r="C1590" s="661"/>
      <c r="D1590" s="659" t="s">
        <v>994</v>
      </c>
      <c r="E1590" s="660"/>
      <c r="F1590" s="660"/>
      <c r="G1590" s="661"/>
      <c r="H1590" s="699" t="str">
        <f ca="1">OFFSET('(6)定期点検調書'!$BY$12,L1581-1,0)</f>
        <v/>
      </c>
      <c r="I1590" s="700"/>
      <c r="J1590" s="700"/>
      <c r="K1590" s="714"/>
      <c r="L1590" s="705"/>
      <c r="M1590" s="705"/>
      <c r="N1590" s="705"/>
      <c r="O1590" s="705"/>
      <c r="P1590" s="705"/>
      <c r="Q1590" s="705"/>
      <c r="R1590" s="705"/>
      <c r="S1590" s="705"/>
      <c r="T1590" s="705"/>
      <c r="U1590" s="705"/>
      <c r="V1590" s="705"/>
      <c r="W1590" s="705"/>
      <c r="X1590" s="705"/>
      <c r="Y1590" s="705"/>
      <c r="Z1590" s="705"/>
      <c r="AA1590" s="705"/>
      <c r="AB1590" s="705"/>
      <c r="AC1590" s="705"/>
      <c r="AD1590" s="706"/>
      <c r="AE1590" s="677" t="s">
        <v>1240</v>
      </c>
      <c r="AF1590" s="661"/>
      <c r="AG1590" s="659" t="s">
        <v>994</v>
      </c>
      <c r="AH1590" s="660"/>
      <c r="AI1590" s="660"/>
      <c r="AJ1590" s="661"/>
      <c r="AK1590" s="699" t="str">
        <f ca="1">OFFSET('(6)定期点検調書'!$BY$12,AO1581-1,0)</f>
        <v/>
      </c>
      <c r="AL1590" s="700"/>
      <c r="AM1590" s="700"/>
      <c r="AN1590" s="714"/>
      <c r="AO1590" s="705"/>
      <c r="AP1590" s="705"/>
      <c r="AQ1590" s="705"/>
      <c r="AR1590" s="705"/>
      <c r="AS1590" s="705"/>
      <c r="AT1590" s="705"/>
      <c r="AU1590" s="705"/>
      <c r="AV1590" s="705"/>
      <c r="AW1590" s="705"/>
      <c r="AX1590" s="705"/>
      <c r="AY1590" s="705"/>
      <c r="AZ1590" s="705"/>
      <c r="BA1590" s="705"/>
      <c r="BB1590" s="705"/>
      <c r="BC1590" s="705"/>
      <c r="BD1590" s="705"/>
      <c r="BE1590" s="705"/>
      <c r="BF1590" s="705"/>
      <c r="BG1590" s="706"/>
    </row>
    <row r="1591" spans="2:86" ht="14.55" customHeight="1" x14ac:dyDescent="0.2">
      <c r="B1591" s="712"/>
      <c r="C1591" s="713"/>
      <c r="D1591" s="662"/>
      <c r="E1591" s="663"/>
      <c r="F1591" s="663"/>
      <c r="G1591" s="664"/>
      <c r="H1591" s="701"/>
      <c r="I1591" s="702"/>
      <c r="J1591" s="702"/>
      <c r="K1591" s="715"/>
      <c r="L1591" s="705"/>
      <c r="M1591" s="705"/>
      <c r="N1591" s="705"/>
      <c r="O1591" s="705"/>
      <c r="P1591" s="705"/>
      <c r="Q1591" s="705"/>
      <c r="R1591" s="705"/>
      <c r="S1591" s="705"/>
      <c r="T1591" s="705"/>
      <c r="U1591" s="705"/>
      <c r="V1591" s="705"/>
      <c r="W1591" s="705"/>
      <c r="X1591" s="705"/>
      <c r="Y1591" s="705"/>
      <c r="Z1591" s="705"/>
      <c r="AA1591" s="705"/>
      <c r="AB1591" s="705"/>
      <c r="AC1591" s="705"/>
      <c r="AD1591" s="706"/>
      <c r="AE1591" s="712"/>
      <c r="AF1591" s="713"/>
      <c r="AG1591" s="662"/>
      <c r="AH1591" s="663"/>
      <c r="AI1591" s="663"/>
      <c r="AJ1591" s="664"/>
      <c r="AK1591" s="701"/>
      <c r="AL1591" s="702"/>
      <c r="AM1591" s="702"/>
      <c r="AN1591" s="715"/>
      <c r="AO1591" s="705"/>
      <c r="AP1591" s="705"/>
      <c r="AQ1591" s="705"/>
      <c r="AR1591" s="705"/>
      <c r="AS1591" s="705"/>
      <c r="AT1591" s="705"/>
      <c r="AU1591" s="705"/>
      <c r="AV1591" s="705"/>
      <c r="AW1591" s="705"/>
      <c r="AX1591" s="705"/>
      <c r="AY1591" s="705"/>
      <c r="AZ1591" s="705"/>
      <c r="BA1591" s="705"/>
      <c r="BB1591" s="705"/>
      <c r="BC1591" s="705"/>
      <c r="BD1591" s="705"/>
      <c r="BE1591" s="705"/>
      <c r="BF1591" s="705"/>
      <c r="BG1591" s="706"/>
    </row>
    <row r="1592" spans="2:86" ht="14.55" customHeight="1" x14ac:dyDescent="0.2">
      <c r="B1592" s="712"/>
      <c r="C1592" s="713"/>
      <c r="D1592" s="659" t="s">
        <v>1186</v>
      </c>
      <c r="E1592" s="660"/>
      <c r="F1592" s="660"/>
      <c r="G1592" s="661"/>
      <c r="H1592" s="665">
        <f ca="1">OFFSET('(6)定期点検調書'!$BC$12,L1581-1,0)</f>
        <v>0</v>
      </c>
      <c r="I1592" s="666"/>
      <c r="J1592" s="666"/>
      <c r="K1592" s="667"/>
      <c r="L1592" s="705"/>
      <c r="M1592" s="705"/>
      <c r="N1592" s="705"/>
      <c r="O1592" s="705"/>
      <c r="P1592" s="705"/>
      <c r="Q1592" s="705"/>
      <c r="R1592" s="705"/>
      <c r="S1592" s="705"/>
      <c r="T1592" s="705"/>
      <c r="U1592" s="705"/>
      <c r="V1592" s="705"/>
      <c r="W1592" s="705"/>
      <c r="X1592" s="705"/>
      <c r="Y1592" s="705"/>
      <c r="Z1592" s="705"/>
      <c r="AA1592" s="705"/>
      <c r="AB1592" s="705"/>
      <c r="AC1592" s="705"/>
      <c r="AD1592" s="706"/>
      <c r="AE1592" s="712"/>
      <c r="AF1592" s="713"/>
      <c r="AG1592" s="659" t="s">
        <v>1186</v>
      </c>
      <c r="AH1592" s="660"/>
      <c r="AI1592" s="660"/>
      <c r="AJ1592" s="661"/>
      <c r="AK1592" s="665">
        <f ca="1">OFFSET('(6)定期点検調書'!$BC$12,AO1581-1,0)</f>
        <v>0</v>
      </c>
      <c r="AL1592" s="666"/>
      <c r="AM1592" s="666"/>
      <c r="AN1592" s="667"/>
      <c r="AO1592" s="705"/>
      <c r="AP1592" s="705"/>
      <c r="AQ1592" s="705"/>
      <c r="AR1592" s="705"/>
      <c r="AS1592" s="705"/>
      <c r="AT1592" s="705"/>
      <c r="AU1592" s="705"/>
      <c r="AV1592" s="705"/>
      <c r="AW1592" s="705"/>
      <c r="AX1592" s="705"/>
      <c r="AY1592" s="705"/>
      <c r="AZ1592" s="705"/>
      <c r="BA1592" s="705"/>
      <c r="BB1592" s="705"/>
      <c r="BC1592" s="705"/>
      <c r="BD1592" s="705"/>
      <c r="BE1592" s="705"/>
      <c r="BF1592" s="705"/>
      <c r="BG1592" s="706"/>
    </row>
    <row r="1593" spans="2:86" ht="14.55" customHeight="1" x14ac:dyDescent="0.2">
      <c r="B1593" s="712"/>
      <c r="C1593" s="713"/>
      <c r="D1593" s="662"/>
      <c r="E1593" s="663"/>
      <c r="F1593" s="663"/>
      <c r="G1593" s="664"/>
      <c r="H1593" s="668"/>
      <c r="I1593" s="669"/>
      <c r="J1593" s="669"/>
      <c r="K1593" s="670"/>
      <c r="L1593" s="705"/>
      <c r="M1593" s="705"/>
      <c r="N1593" s="705"/>
      <c r="O1593" s="705"/>
      <c r="P1593" s="705"/>
      <c r="Q1593" s="705"/>
      <c r="R1593" s="705"/>
      <c r="S1593" s="705"/>
      <c r="T1593" s="705"/>
      <c r="U1593" s="705"/>
      <c r="V1593" s="705"/>
      <c r="W1593" s="705"/>
      <c r="X1593" s="705"/>
      <c r="Y1593" s="705"/>
      <c r="Z1593" s="705"/>
      <c r="AA1593" s="705"/>
      <c r="AB1593" s="705"/>
      <c r="AC1593" s="705"/>
      <c r="AD1593" s="706"/>
      <c r="AE1593" s="712"/>
      <c r="AF1593" s="713"/>
      <c r="AG1593" s="662"/>
      <c r="AH1593" s="663"/>
      <c r="AI1593" s="663"/>
      <c r="AJ1593" s="664"/>
      <c r="AK1593" s="668"/>
      <c r="AL1593" s="669"/>
      <c r="AM1593" s="669"/>
      <c r="AN1593" s="670"/>
      <c r="AO1593" s="705"/>
      <c r="AP1593" s="705"/>
      <c r="AQ1593" s="705"/>
      <c r="AR1593" s="705"/>
      <c r="AS1593" s="705"/>
      <c r="AT1593" s="705"/>
      <c r="AU1593" s="705"/>
      <c r="AV1593" s="705"/>
      <c r="AW1593" s="705"/>
      <c r="AX1593" s="705"/>
      <c r="AY1593" s="705"/>
      <c r="AZ1593" s="705"/>
      <c r="BA1593" s="705"/>
      <c r="BB1593" s="705"/>
      <c r="BC1593" s="705"/>
      <c r="BD1593" s="705"/>
      <c r="BE1593" s="705"/>
      <c r="BF1593" s="705"/>
      <c r="BG1593" s="706"/>
    </row>
    <row r="1594" spans="2:86" ht="14.55" customHeight="1" x14ac:dyDescent="0.2">
      <c r="B1594" s="712"/>
      <c r="C1594" s="713"/>
      <c r="D1594" s="659" t="s">
        <v>1187</v>
      </c>
      <c r="E1594" s="660"/>
      <c r="F1594" s="660"/>
      <c r="G1594" s="661"/>
      <c r="H1594" s="665">
        <f ca="1">OFFSET('(6)定期点検調書'!$BF$12,L1581-1,0)</f>
        <v>0</v>
      </c>
      <c r="I1594" s="666"/>
      <c r="J1594" s="666"/>
      <c r="K1594" s="667"/>
      <c r="L1594" s="705"/>
      <c r="M1594" s="705"/>
      <c r="N1594" s="705"/>
      <c r="O1594" s="705"/>
      <c r="P1594" s="705"/>
      <c r="Q1594" s="705"/>
      <c r="R1594" s="705"/>
      <c r="S1594" s="705"/>
      <c r="T1594" s="705"/>
      <c r="U1594" s="705"/>
      <c r="V1594" s="705"/>
      <c r="W1594" s="705"/>
      <c r="X1594" s="705"/>
      <c r="Y1594" s="705"/>
      <c r="Z1594" s="705"/>
      <c r="AA1594" s="705"/>
      <c r="AB1594" s="705"/>
      <c r="AC1594" s="705"/>
      <c r="AD1594" s="706"/>
      <c r="AE1594" s="712"/>
      <c r="AF1594" s="713"/>
      <c r="AG1594" s="659" t="s">
        <v>1187</v>
      </c>
      <c r="AH1594" s="660"/>
      <c r="AI1594" s="660"/>
      <c r="AJ1594" s="661"/>
      <c r="AK1594" s="665">
        <f ca="1">OFFSET('(6)定期点検調書'!$BF$12,AO1581-1,0)</f>
        <v>0</v>
      </c>
      <c r="AL1594" s="666"/>
      <c r="AM1594" s="666"/>
      <c r="AN1594" s="667"/>
      <c r="AO1594" s="705"/>
      <c r="AP1594" s="705"/>
      <c r="AQ1594" s="705"/>
      <c r="AR1594" s="705"/>
      <c r="AS1594" s="705"/>
      <c r="AT1594" s="705"/>
      <c r="AU1594" s="705"/>
      <c r="AV1594" s="705"/>
      <c r="AW1594" s="705"/>
      <c r="AX1594" s="705"/>
      <c r="AY1594" s="705"/>
      <c r="AZ1594" s="705"/>
      <c r="BA1594" s="705"/>
      <c r="BB1594" s="705"/>
      <c r="BC1594" s="705"/>
      <c r="BD1594" s="705"/>
      <c r="BE1594" s="705"/>
      <c r="BF1594" s="705"/>
      <c r="BG1594" s="706"/>
    </row>
    <row r="1595" spans="2:86" ht="14.55" customHeight="1" x14ac:dyDescent="0.2">
      <c r="B1595" s="662"/>
      <c r="C1595" s="664"/>
      <c r="D1595" s="662"/>
      <c r="E1595" s="663"/>
      <c r="F1595" s="663"/>
      <c r="G1595" s="664"/>
      <c r="H1595" s="668"/>
      <c r="I1595" s="669"/>
      <c r="J1595" s="669"/>
      <c r="K1595" s="670"/>
      <c r="L1595" s="707"/>
      <c r="M1595" s="707"/>
      <c r="N1595" s="707"/>
      <c r="O1595" s="707"/>
      <c r="P1595" s="707"/>
      <c r="Q1595" s="707"/>
      <c r="R1595" s="707"/>
      <c r="S1595" s="707"/>
      <c r="T1595" s="707"/>
      <c r="U1595" s="707"/>
      <c r="V1595" s="707"/>
      <c r="W1595" s="707"/>
      <c r="X1595" s="707"/>
      <c r="Y1595" s="707"/>
      <c r="Z1595" s="707"/>
      <c r="AA1595" s="707"/>
      <c r="AB1595" s="707"/>
      <c r="AC1595" s="707"/>
      <c r="AD1595" s="708"/>
      <c r="AE1595" s="662"/>
      <c r="AF1595" s="664"/>
      <c r="AG1595" s="662"/>
      <c r="AH1595" s="663"/>
      <c r="AI1595" s="663"/>
      <c r="AJ1595" s="664"/>
      <c r="AK1595" s="668"/>
      <c r="AL1595" s="669"/>
      <c r="AM1595" s="669"/>
      <c r="AN1595" s="670"/>
      <c r="AO1595" s="707"/>
      <c r="AP1595" s="707"/>
      <c r="AQ1595" s="707"/>
      <c r="AR1595" s="707"/>
      <c r="AS1595" s="707"/>
      <c r="AT1595" s="707"/>
      <c r="AU1595" s="707"/>
      <c r="AV1595" s="707"/>
      <c r="AW1595" s="707"/>
      <c r="AX1595" s="707"/>
      <c r="AY1595" s="707"/>
      <c r="AZ1595" s="707"/>
      <c r="BA1595" s="707"/>
      <c r="BB1595" s="707"/>
      <c r="BC1595" s="707"/>
      <c r="BD1595" s="707"/>
      <c r="BE1595" s="707"/>
      <c r="BF1595" s="707"/>
      <c r="BG1595" s="708"/>
    </row>
    <row r="1596" spans="2:86" ht="14.55" customHeight="1" x14ac:dyDescent="0.2">
      <c r="B1596" s="683" t="s">
        <v>1241</v>
      </c>
      <c r="C1596" s="683"/>
      <c r="D1596" s="683"/>
      <c r="E1596" s="683"/>
      <c r="F1596" s="683"/>
      <c r="G1596" s="683"/>
      <c r="H1596" s="699" t="str">
        <f ca="1">IF(OFFSET('(6)定期点検調書'!$AR$12,L1581-1,0)="","",OFFSET('(6)定期点検調書'!$AQ$12,L1581-1,0)&amp;TEXT(OFFSET('(6)定期点検調書'!$AR$12,L1581-1,0),"0.0")&amp;OFFSET('(6)定期点検調書'!$AT$12,L1581-1,0))  &amp;  IF(OFFSET('(6)定期点検調書'!$AV$12,L1581-1,0)="","","／"&amp;OFFSET('(6)定期点検調書'!$AU$12,L1581-1,0)&amp;TEXT(OFFSET('(6)定期点検調書'!$AV$12,L1581-1,0),"0.0")&amp;OFFSET('(6)定期点検調書'!$AX$12,L1581-1,0))  &amp;  IF(OFFSET('(6)定期点検調書'!$AZ$12,L1581-1,0)="","","／"&amp;OFFSET('(6)定期点検調書'!$AY$12,L1581-1,0)&amp;TEXT(OFFSET('(6)定期点検調書'!$AZ$12,L1581-1,0),"0.0")&amp;OFFSET('(6)定期点検調書'!$BB$12,L1581-1,0))</f>
        <v/>
      </c>
      <c r="I1596" s="700"/>
      <c r="J1596" s="700"/>
      <c r="K1596" s="700"/>
      <c r="L1596" s="700"/>
      <c r="M1596" s="700"/>
      <c r="N1596" s="700"/>
      <c r="O1596" s="700"/>
      <c r="P1596" s="685" t="s">
        <v>1243</v>
      </c>
      <c r="Q1596" s="685"/>
      <c r="R1596" s="685"/>
      <c r="S1596" s="685"/>
      <c r="T1596" s="685"/>
      <c r="U1596" s="685"/>
      <c r="V1596" s="685"/>
      <c r="W1596" s="686" t="str">
        <f ca="1">OFFSET('(6)定期点検調書'!$F$12,L1581-1,0)</f>
        <v/>
      </c>
      <c r="X1596" s="687"/>
      <c r="Y1596" s="687"/>
      <c r="Z1596" s="687"/>
      <c r="AA1596" s="687"/>
      <c r="AB1596" s="687"/>
      <c r="AC1596" s="687"/>
      <c r="AD1596" s="688"/>
      <c r="AE1596" s="683" t="s">
        <v>1241</v>
      </c>
      <c r="AF1596" s="683"/>
      <c r="AG1596" s="683"/>
      <c r="AH1596" s="683"/>
      <c r="AI1596" s="683"/>
      <c r="AJ1596" s="683"/>
      <c r="AK1596" s="699" t="str">
        <f ca="1">IF(OFFSET('(6)定期点検調書'!$AR$12,AO1581-1,0)="","",OFFSET('(6)定期点検調書'!$AQ$12,AO1581-1,0)&amp;TEXT(OFFSET('(6)定期点検調書'!$AR$12,AO1581-1,0),"0.0")&amp;OFFSET('(6)定期点検調書'!$AT$12,AO1581-1,0))  &amp;  IF(OFFSET('(6)定期点検調書'!$AV$12,AO1581-1,0)="","","／"&amp;OFFSET('(6)定期点検調書'!$AU$12,AO1581-1,0)&amp;TEXT(OFFSET('(6)定期点検調書'!$AV$12,AO1581-1,0),"0.0")&amp;OFFSET('(6)定期点検調書'!$AX$12,AO1581-1,0))  &amp;  IF(OFFSET('(6)定期点検調書'!$AZ$12,AO1581-1,0)="","","／"&amp;OFFSET('(6)定期点検調書'!$AY$12,AO1581-1,0)&amp;TEXT(OFFSET('(6)定期点検調書'!$AZ$12,AO1581-1,0),"0.0")&amp;OFFSET('(6)定期点検調書'!$BB$12,AO1581-1,0))</f>
        <v/>
      </c>
      <c r="AL1596" s="700"/>
      <c r="AM1596" s="700"/>
      <c r="AN1596" s="700"/>
      <c r="AO1596" s="700"/>
      <c r="AP1596" s="700"/>
      <c r="AQ1596" s="700"/>
      <c r="AR1596" s="700"/>
      <c r="AS1596" s="685" t="s">
        <v>1243</v>
      </c>
      <c r="AT1596" s="685"/>
      <c r="AU1596" s="685"/>
      <c r="AV1596" s="685"/>
      <c r="AW1596" s="685"/>
      <c r="AX1596" s="685"/>
      <c r="AY1596" s="685"/>
      <c r="AZ1596" s="686" t="str">
        <f ca="1">OFFSET('(6)定期点検調書'!$F$12,AO1581-1,0)</f>
        <v/>
      </c>
      <c r="BA1596" s="687"/>
      <c r="BB1596" s="687"/>
      <c r="BC1596" s="687"/>
      <c r="BD1596" s="687"/>
      <c r="BE1596" s="687"/>
      <c r="BF1596" s="687"/>
      <c r="BG1596" s="688"/>
    </row>
    <row r="1597" spans="2:86" ht="14.55" customHeight="1" x14ac:dyDescent="0.2">
      <c r="B1597" s="683"/>
      <c r="C1597" s="683"/>
      <c r="D1597" s="683"/>
      <c r="E1597" s="683"/>
      <c r="F1597" s="683"/>
      <c r="G1597" s="683"/>
      <c r="H1597" s="701"/>
      <c r="I1597" s="702"/>
      <c r="J1597" s="702"/>
      <c r="K1597" s="702"/>
      <c r="L1597" s="702"/>
      <c r="M1597" s="702"/>
      <c r="N1597" s="702"/>
      <c r="O1597" s="702"/>
      <c r="P1597" s="685"/>
      <c r="Q1597" s="685"/>
      <c r="R1597" s="685"/>
      <c r="S1597" s="685"/>
      <c r="T1597" s="685"/>
      <c r="U1597" s="685"/>
      <c r="V1597" s="685"/>
      <c r="W1597" s="689"/>
      <c r="X1597" s="690"/>
      <c r="Y1597" s="690"/>
      <c r="Z1597" s="690"/>
      <c r="AA1597" s="690"/>
      <c r="AB1597" s="690"/>
      <c r="AC1597" s="690"/>
      <c r="AD1597" s="691"/>
      <c r="AE1597" s="683"/>
      <c r="AF1597" s="683"/>
      <c r="AG1597" s="683"/>
      <c r="AH1597" s="683"/>
      <c r="AI1597" s="683"/>
      <c r="AJ1597" s="683"/>
      <c r="AK1597" s="701"/>
      <c r="AL1597" s="702"/>
      <c r="AM1597" s="702"/>
      <c r="AN1597" s="702"/>
      <c r="AO1597" s="702"/>
      <c r="AP1597" s="702"/>
      <c r="AQ1597" s="702"/>
      <c r="AR1597" s="702"/>
      <c r="AS1597" s="685"/>
      <c r="AT1597" s="685"/>
      <c r="AU1597" s="685"/>
      <c r="AV1597" s="685"/>
      <c r="AW1597" s="685"/>
      <c r="AX1597" s="685"/>
      <c r="AY1597" s="685"/>
      <c r="AZ1597" s="689"/>
      <c r="BA1597" s="690"/>
      <c r="BB1597" s="690"/>
      <c r="BC1597" s="690"/>
      <c r="BD1597" s="690"/>
      <c r="BE1597" s="690"/>
      <c r="BF1597" s="690"/>
      <c r="BG1597" s="691"/>
    </row>
    <row r="1598" spans="2:86" ht="14.55" customHeight="1" x14ac:dyDescent="0.2">
      <c r="B1598" s="659" t="s">
        <v>1242</v>
      </c>
      <c r="C1598" s="660"/>
      <c r="D1598" s="660"/>
      <c r="E1598" s="660"/>
      <c r="F1598" s="660"/>
      <c r="G1598" s="661"/>
      <c r="H1598" s="671" t="str">
        <f ca="1">IF(OFFSET('(6)定期点検調書'!$BL$12,L1581-1,0)="","",VLOOKUP(OFFSET('(6)定期点検調書'!$BL$12,L1581-1,0),ﾃﾞｰﾀ一覧!$AY$4:$BB$16,2,FALSE))  &amp;  IF(OFFSET('(6)定期点検調書'!$BC$12,L1581-1,0)="","","／"&amp;VLOOKUP(OFFSET('(6)定期点検調書'!$BC$12,L1581-1,0),ﾃﾞｰﾀ一覧!$AY$4:$BB$16,2,FALSE))  &amp;  IF(OFFSET('(6)定期点検調書'!$BD$12,L1581-1,0)="","","／"&amp;VLOOKUP(OFFSET('(6)定期点検調書'!$BD$12,L1581-1,0),ﾃﾞｰﾀ一覧!$AY$4:$BB$16,2,FALSE))</f>
        <v/>
      </c>
      <c r="I1598" s="672"/>
      <c r="J1598" s="672"/>
      <c r="K1598" s="672"/>
      <c r="L1598" s="672"/>
      <c r="M1598" s="672"/>
      <c r="N1598" s="672"/>
      <c r="O1598" s="672"/>
      <c r="P1598" s="692" t="s">
        <v>996</v>
      </c>
      <c r="Q1598" s="692"/>
      <c r="R1598" s="692"/>
      <c r="S1598" s="692"/>
      <c r="T1598" s="692"/>
      <c r="U1598" s="692"/>
      <c r="V1598" s="692"/>
      <c r="W1598" s="693"/>
      <c r="X1598" s="694"/>
      <c r="Y1598" s="694"/>
      <c r="Z1598" s="694"/>
      <c r="AA1598" s="694"/>
      <c r="AB1598" s="694"/>
      <c r="AC1598" s="694"/>
      <c r="AD1598" s="695"/>
      <c r="AE1598" s="659" t="s">
        <v>1242</v>
      </c>
      <c r="AF1598" s="660"/>
      <c r="AG1598" s="660"/>
      <c r="AH1598" s="660"/>
      <c r="AI1598" s="660"/>
      <c r="AJ1598" s="661"/>
      <c r="AK1598" s="671" t="str">
        <f ca="1">IF(OFFSET('(6)定期点検調書'!$BL$12,AO1581-1,0)="","",VLOOKUP(OFFSET('(6)定期点検調書'!$BL$12,AO1581-1,0),ﾃﾞｰﾀ一覧!$AY$4:$BB$16,2,FALSE))  &amp;  IF(OFFSET('(6)定期点検調書'!$BC$12,AO1581-1,0)="","","／"&amp;VLOOKUP(OFFSET('(6)定期点検調書'!$BC$12,AO1581-1,0),ﾃﾞｰﾀ一覧!$AY$4:$BB$16,2,FALSE))  &amp;  IF(OFFSET('(6)定期点検調書'!$BD$12,AO1581-1,0)="","","／"&amp;VLOOKUP(OFFSET('(6)定期点検調書'!$BD$12,AO1581-1,0),ﾃﾞｰﾀ一覧!$AY$4:$BB$16,2,FALSE))</f>
        <v/>
      </c>
      <c r="AL1598" s="672"/>
      <c r="AM1598" s="672"/>
      <c r="AN1598" s="672"/>
      <c r="AO1598" s="672"/>
      <c r="AP1598" s="672"/>
      <c r="AQ1598" s="672"/>
      <c r="AR1598" s="672"/>
      <c r="AS1598" s="692" t="s">
        <v>996</v>
      </c>
      <c r="AT1598" s="692"/>
      <c r="AU1598" s="692"/>
      <c r="AV1598" s="692"/>
      <c r="AW1598" s="692"/>
      <c r="AX1598" s="692"/>
      <c r="AY1598" s="692"/>
      <c r="AZ1598" s="693"/>
      <c r="BA1598" s="694"/>
      <c r="BB1598" s="694"/>
      <c r="BC1598" s="694"/>
      <c r="BD1598" s="694"/>
      <c r="BE1598" s="694"/>
      <c r="BF1598" s="694"/>
      <c r="BG1598" s="695"/>
    </row>
    <row r="1599" spans="2:86" ht="14.55" customHeight="1" x14ac:dyDescent="0.2">
      <c r="B1599" s="662"/>
      <c r="C1599" s="663"/>
      <c r="D1599" s="663"/>
      <c r="E1599" s="663"/>
      <c r="F1599" s="663"/>
      <c r="G1599" s="664"/>
      <c r="H1599" s="674"/>
      <c r="I1599" s="675"/>
      <c r="J1599" s="675"/>
      <c r="K1599" s="675"/>
      <c r="L1599" s="675"/>
      <c r="M1599" s="675"/>
      <c r="N1599" s="675"/>
      <c r="O1599" s="675"/>
      <c r="P1599" s="692"/>
      <c r="Q1599" s="692"/>
      <c r="R1599" s="692"/>
      <c r="S1599" s="692"/>
      <c r="T1599" s="692"/>
      <c r="U1599" s="692"/>
      <c r="V1599" s="692"/>
      <c r="W1599" s="696"/>
      <c r="X1599" s="697"/>
      <c r="Y1599" s="697"/>
      <c r="Z1599" s="697"/>
      <c r="AA1599" s="697"/>
      <c r="AB1599" s="697"/>
      <c r="AC1599" s="697"/>
      <c r="AD1599" s="698"/>
      <c r="AE1599" s="662"/>
      <c r="AF1599" s="663"/>
      <c r="AG1599" s="663"/>
      <c r="AH1599" s="663"/>
      <c r="AI1599" s="663"/>
      <c r="AJ1599" s="664"/>
      <c r="AK1599" s="674"/>
      <c r="AL1599" s="675"/>
      <c r="AM1599" s="675"/>
      <c r="AN1599" s="675"/>
      <c r="AO1599" s="675"/>
      <c r="AP1599" s="675"/>
      <c r="AQ1599" s="675"/>
      <c r="AR1599" s="675"/>
      <c r="AS1599" s="692"/>
      <c r="AT1599" s="692"/>
      <c r="AU1599" s="692"/>
      <c r="AV1599" s="692"/>
      <c r="AW1599" s="692"/>
      <c r="AX1599" s="692"/>
      <c r="AY1599" s="692"/>
      <c r="AZ1599" s="696"/>
      <c r="BA1599" s="697"/>
      <c r="BB1599" s="697"/>
      <c r="BC1599" s="697"/>
      <c r="BD1599" s="697"/>
      <c r="BE1599" s="697"/>
      <c r="BF1599" s="697"/>
      <c r="BG1599" s="698"/>
    </row>
    <row r="1600" spans="2:86" ht="19.5" customHeight="1" x14ac:dyDescent="0.2">
      <c r="B1600" s="683" t="s">
        <v>79</v>
      </c>
      <c r="C1600" s="683"/>
      <c r="D1600" s="683"/>
      <c r="E1600" s="683"/>
      <c r="F1600" s="683"/>
      <c r="G1600" s="683"/>
      <c r="H1600" s="684">
        <f ca="1">OFFSET('(6)定期点検調書'!$CA$12,L1581-1,0)</f>
        <v>0</v>
      </c>
      <c r="I1600" s="684"/>
      <c r="J1600" s="684"/>
      <c r="K1600" s="684"/>
      <c r="L1600" s="684"/>
      <c r="M1600" s="684"/>
      <c r="N1600" s="684"/>
      <c r="O1600" s="684"/>
      <c r="P1600" s="684"/>
      <c r="Q1600" s="684"/>
      <c r="R1600" s="684"/>
      <c r="S1600" s="684"/>
      <c r="T1600" s="684"/>
      <c r="U1600" s="684"/>
      <c r="V1600" s="684"/>
      <c r="W1600" s="684"/>
      <c r="X1600" s="684"/>
      <c r="Y1600" s="684"/>
      <c r="Z1600" s="684"/>
      <c r="AA1600" s="684"/>
      <c r="AB1600" s="684"/>
      <c r="AC1600" s="684"/>
      <c r="AD1600" s="684"/>
      <c r="AE1600" s="683" t="s">
        <v>79</v>
      </c>
      <c r="AF1600" s="683"/>
      <c r="AG1600" s="683"/>
      <c r="AH1600" s="683"/>
      <c r="AI1600" s="683"/>
      <c r="AJ1600" s="683"/>
      <c r="AK1600" s="684">
        <f ca="1">OFFSET('(6)定期点検調書'!$CA$12,AO1581-1,0)</f>
        <v>0</v>
      </c>
      <c r="AL1600" s="684"/>
      <c r="AM1600" s="684"/>
      <c r="AN1600" s="684"/>
      <c r="AO1600" s="684"/>
      <c r="AP1600" s="684"/>
      <c r="AQ1600" s="684"/>
      <c r="AR1600" s="684"/>
      <c r="AS1600" s="684"/>
      <c r="AT1600" s="684"/>
      <c r="AU1600" s="684"/>
      <c r="AV1600" s="684"/>
      <c r="AW1600" s="684"/>
      <c r="AX1600" s="684"/>
      <c r="AY1600" s="684"/>
      <c r="AZ1600" s="684"/>
      <c r="BA1600" s="684"/>
      <c r="BB1600" s="684"/>
      <c r="BC1600" s="684"/>
      <c r="BD1600" s="684"/>
      <c r="BE1600" s="684"/>
      <c r="BF1600" s="684"/>
      <c r="BG1600" s="684"/>
      <c r="CH1600" s="473"/>
    </row>
    <row r="1601" spans="2:59" ht="19.5" customHeight="1" x14ac:dyDescent="0.2">
      <c r="B1601" s="683"/>
      <c r="C1601" s="683"/>
      <c r="D1601" s="683"/>
      <c r="E1601" s="683"/>
      <c r="F1601" s="683"/>
      <c r="G1601" s="683"/>
      <c r="H1601" s="684"/>
      <c r="I1601" s="684"/>
      <c r="J1601" s="684"/>
      <c r="K1601" s="684"/>
      <c r="L1601" s="684"/>
      <c r="M1601" s="684"/>
      <c r="N1601" s="684"/>
      <c r="O1601" s="684"/>
      <c r="P1601" s="684"/>
      <c r="Q1601" s="684"/>
      <c r="R1601" s="684"/>
      <c r="S1601" s="684"/>
      <c r="T1601" s="684"/>
      <c r="U1601" s="684"/>
      <c r="V1601" s="684"/>
      <c r="W1601" s="684"/>
      <c r="X1601" s="684"/>
      <c r="Y1601" s="684"/>
      <c r="Z1601" s="684"/>
      <c r="AA1601" s="684"/>
      <c r="AB1601" s="684"/>
      <c r="AC1601" s="684"/>
      <c r="AD1601" s="684"/>
      <c r="AE1601" s="683"/>
      <c r="AF1601" s="683"/>
      <c r="AG1601" s="683"/>
      <c r="AH1601" s="683"/>
      <c r="AI1601" s="683"/>
      <c r="AJ1601" s="683"/>
      <c r="AK1601" s="684"/>
      <c r="AL1601" s="684"/>
      <c r="AM1601" s="684"/>
      <c r="AN1601" s="684"/>
      <c r="AO1601" s="684"/>
      <c r="AP1601" s="684"/>
      <c r="AQ1601" s="684"/>
      <c r="AR1601" s="684"/>
      <c r="AS1601" s="684"/>
      <c r="AT1601" s="684"/>
      <c r="AU1601" s="684"/>
      <c r="AV1601" s="684"/>
      <c r="AW1601" s="684"/>
      <c r="AX1601" s="684"/>
      <c r="AY1601" s="684"/>
      <c r="AZ1601" s="684"/>
      <c r="BA1601" s="684"/>
      <c r="BB1601" s="684"/>
      <c r="BC1601" s="684"/>
      <c r="BD1601" s="684"/>
      <c r="BE1601" s="684"/>
      <c r="BF1601" s="684"/>
      <c r="BG1601" s="684"/>
    </row>
    <row r="1602" spans="2:59" ht="14.55" customHeight="1" x14ac:dyDescent="0.2">
      <c r="B1602" s="677" t="s">
        <v>1038</v>
      </c>
      <c r="C1602" s="678"/>
      <c r="D1602" s="677" t="s">
        <v>1237</v>
      </c>
      <c r="E1602" s="719"/>
      <c r="F1602" s="719"/>
      <c r="G1602" s="719"/>
      <c r="H1602" s="665">
        <f ca="1">OFFSET('(6)定期点検調書'!$B$12,L1602-1,0)</f>
        <v>0</v>
      </c>
      <c r="I1602" s="666"/>
      <c r="J1602" s="666"/>
      <c r="K1602" s="667"/>
      <c r="L1602" s="703">
        <f>AO1581+1</f>
        <v>153</v>
      </c>
      <c r="M1602" s="703"/>
      <c r="N1602" s="703"/>
      <c r="O1602" s="703"/>
      <c r="P1602" s="703"/>
      <c r="Q1602" s="703"/>
      <c r="R1602" s="703"/>
      <c r="S1602" s="703"/>
      <c r="T1602" s="703"/>
      <c r="U1602" s="703"/>
      <c r="V1602" s="703"/>
      <c r="W1602" s="703"/>
      <c r="X1602" s="703"/>
      <c r="Y1602" s="703"/>
      <c r="Z1602" s="703"/>
      <c r="AA1602" s="703"/>
      <c r="AB1602" s="703"/>
      <c r="AC1602" s="703"/>
      <c r="AD1602" s="704"/>
      <c r="AE1602" s="677" t="s">
        <v>1038</v>
      </c>
      <c r="AF1602" s="678"/>
      <c r="AG1602" s="677" t="s">
        <v>1237</v>
      </c>
      <c r="AH1602" s="719"/>
      <c r="AI1602" s="719"/>
      <c r="AJ1602" s="719"/>
      <c r="AK1602" s="665">
        <f ca="1">OFFSET('(6)定期点検調書'!$B$12,AO1602-1,0)</f>
        <v>0</v>
      </c>
      <c r="AL1602" s="666"/>
      <c r="AM1602" s="666"/>
      <c r="AN1602" s="667"/>
      <c r="AO1602" s="703">
        <f>L1602+1</f>
        <v>154</v>
      </c>
      <c r="AP1602" s="703"/>
      <c r="AQ1602" s="703"/>
      <c r="AR1602" s="703"/>
      <c r="AS1602" s="703"/>
      <c r="AT1602" s="703"/>
      <c r="AU1602" s="703"/>
      <c r="AV1602" s="703"/>
      <c r="AW1602" s="703"/>
      <c r="AX1602" s="703"/>
      <c r="AY1602" s="703"/>
      <c r="AZ1602" s="703"/>
      <c r="BA1602" s="703"/>
      <c r="BB1602" s="703"/>
      <c r="BC1602" s="703"/>
      <c r="BD1602" s="703"/>
      <c r="BE1602" s="703"/>
      <c r="BF1602" s="703"/>
      <c r="BG1602" s="704"/>
    </row>
    <row r="1603" spans="2:59" ht="14.55" customHeight="1" x14ac:dyDescent="0.2">
      <c r="B1603" s="679"/>
      <c r="C1603" s="680"/>
      <c r="D1603" s="681"/>
      <c r="E1603" s="720"/>
      <c r="F1603" s="720"/>
      <c r="G1603" s="720"/>
      <c r="H1603" s="668"/>
      <c r="I1603" s="669"/>
      <c r="J1603" s="669"/>
      <c r="K1603" s="670"/>
      <c r="L1603" s="705"/>
      <c r="M1603" s="705"/>
      <c r="N1603" s="705"/>
      <c r="O1603" s="705"/>
      <c r="P1603" s="705"/>
      <c r="Q1603" s="705"/>
      <c r="R1603" s="705"/>
      <c r="S1603" s="705"/>
      <c r="T1603" s="705"/>
      <c r="U1603" s="705"/>
      <c r="V1603" s="705"/>
      <c r="W1603" s="705"/>
      <c r="X1603" s="705"/>
      <c r="Y1603" s="705"/>
      <c r="Z1603" s="705"/>
      <c r="AA1603" s="705"/>
      <c r="AB1603" s="705"/>
      <c r="AC1603" s="705"/>
      <c r="AD1603" s="706"/>
      <c r="AE1603" s="679"/>
      <c r="AF1603" s="680"/>
      <c r="AG1603" s="681"/>
      <c r="AH1603" s="720"/>
      <c r="AI1603" s="720"/>
      <c r="AJ1603" s="720"/>
      <c r="AK1603" s="668"/>
      <c r="AL1603" s="669"/>
      <c r="AM1603" s="669"/>
      <c r="AN1603" s="670"/>
      <c r="AO1603" s="705"/>
      <c r="AP1603" s="705"/>
      <c r="AQ1603" s="705"/>
      <c r="AR1603" s="705"/>
      <c r="AS1603" s="705"/>
      <c r="AT1603" s="705"/>
      <c r="AU1603" s="705"/>
      <c r="AV1603" s="705"/>
      <c r="AW1603" s="705"/>
      <c r="AX1603" s="705"/>
      <c r="AY1603" s="705"/>
      <c r="AZ1603" s="705"/>
      <c r="BA1603" s="705"/>
      <c r="BB1603" s="705"/>
      <c r="BC1603" s="705"/>
      <c r="BD1603" s="705"/>
      <c r="BE1603" s="705"/>
      <c r="BF1603" s="705"/>
      <c r="BG1603" s="706"/>
    </row>
    <row r="1604" spans="2:59" ht="14.55" customHeight="1" x14ac:dyDescent="0.2">
      <c r="B1604" s="679"/>
      <c r="C1604" s="680"/>
      <c r="D1604" s="677" t="s">
        <v>992</v>
      </c>
      <c r="E1604" s="719"/>
      <c r="F1604" s="719"/>
      <c r="G1604" s="719"/>
      <c r="H1604" s="665">
        <f ca="1">OFFSET('(6)定期点検調書'!$D$12,L1602-1,0)</f>
        <v>0</v>
      </c>
      <c r="I1604" s="666"/>
      <c r="J1604" s="666"/>
      <c r="K1604" s="667"/>
      <c r="L1604" s="705"/>
      <c r="M1604" s="705"/>
      <c r="N1604" s="705"/>
      <c r="O1604" s="705"/>
      <c r="P1604" s="705"/>
      <c r="Q1604" s="705"/>
      <c r="R1604" s="705"/>
      <c r="S1604" s="705"/>
      <c r="T1604" s="705"/>
      <c r="U1604" s="705"/>
      <c r="V1604" s="705"/>
      <c r="W1604" s="705"/>
      <c r="X1604" s="705"/>
      <c r="Y1604" s="705"/>
      <c r="Z1604" s="705"/>
      <c r="AA1604" s="705"/>
      <c r="AB1604" s="705"/>
      <c r="AC1604" s="705"/>
      <c r="AD1604" s="706"/>
      <c r="AE1604" s="679"/>
      <c r="AF1604" s="680"/>
      <c r="AG1604" s="677" t="s">
        <v>992</v>
      </c>
      <c r="AH1604" s="719"/>
      <c r="AI1604" s="719"/>
      <c r="AJ1604" s="719"/>
      <c r="AK1604" s="665">
        <f ca="1">OFFSET('(6)定期点検調書'!$D$12,AO1602-1,0)</f>
        <v>0</v>
      </c>
      <c r="AL1604" s="666"/>
      <c r="AM1604" s="666"/>
      <c r="AN1604" s="667"/>
      <c r="AO1604" s="705"/>
      <c r="AP1604" s="705"/>
      <c r="AQ1604" s="705"/>
      <c r="AR1604" s="705"/>
      <c r="AS1604" s="705"/>
      <c r="AT1604" s="705"/>
      <c r="AU1604" s="705"/>
      <c r="AV1604" s="705"/>
      <c r="AW1604" s="705"/>
      <c r="AX1604" s="705"/>
      <c r="AY1604" s="705"/>
      <c r="AZ1604" s="705"/>
      <c r="BA1604" s="705"/>
      <c r="BB1604" s="705"/>
      <c r="BC1604" s="705"/>
      <c r="BD1604" s="705"/>
      <c r="BE1604" s="705"/>
      <c r="BF1604" s="705"/>
      <c r="BG1604" s="706"/>
    </row>
    <row r="1605" spans="2:59" ht="14.55" customHeight="1" x14ac:dyDescent="0.2">
      <c r="B1605" s="681"/>
      <c r="C1605" s="682"/>
      <c r="D1605" s="681"/>
      <c r="E1605" s="720"/>
      <c r="F1605" s="720"/>
      <c r="G1605" s="720"/>
      <c r="H1605" s="668"/>
      <c r="I1605" s="669"/>
      <c r="J1605" s="669"/>
      <c r="K1605" s="670"/>
      <c r="L1605" s="705"/>
      <c r="M1605" s="705"/>
      <c r="N1605" s="705"/>
      <c r="O1605" s="705"/>
      <c r="P1605" s="705"/>
      <c r="Q1605" s="705"/>
      <c r="R1605" s="705"/>
      <c r="S1605" s="705"/>
      <c r="T1605" s="705"/>
      <c r="U1605" s="705"/>
      <c r="V1605" s="705"/>
      <c r="W1605" s="705"/>
      <c r="X1605" s="705"/>
      <c r="Y1605" s="705"/>
      <c r="Z1605" s="705"/>
      <c r="AA1605" s="705"/>
      <c r="AB1605" s="705"/>
      <c r="AC1605" s="705"/>
      <c r="AD1605" s="706"/>
      <c r="AE1605" s="681"/>
      <c r="AF1605" s="682"/>
      <c r="AG1605" s="681"/>
      <c r="AH1605" s="720"/>
      <c r="AI1605" s="720"/>
      <c r="AJ1605" s="720"/>
      <c r="AK1605" s="668"/>
      <c r="AL1605" s="669"/>
      <c r="AM1605" s="669"/>
      <c r="AN1605" s="670"/>
      <c r="AO1605" s="705"/>
      <c r="AP1605" s="705"/>
      <c r="AQ1605" s="705"/>
      <c r="AR1605" s="705"/>
      <c r="AS1605" s="705"/>
      <c r="AT1605" s="705"/>
      <c r="AU1605" s="705"/>
      <c r="AV1605" s="705"/>
      <c r="AW1605" s="705"/>
      <c r="AX1605" s="705"/>
      <c r="AY1605" s="705"/>
      <c r="AZ1605" s="705"/>
      <c r="BA1605" s="705"/>
      <c r="BB1605" s="705"/>
      <c r="BC1605" s="705"/>
      <c r="BD1605" s="705"/>
      <c r="BE1605" s="705"/>
      <c r="BF1605" s="705"/>
      <c r="BG1605" s="706"/>
    </row>
    <row r="1606" spans="2:59" ht="14.55" customHeight="1" x14ac:dyDescent="0.2">
      <c r="B1606" s="677" t="s">
        <v>1238</v>
      </c>
      <c r="C1606" s="678"/>
      <c r="D1606" s="659" t="s">
        <v>993</v>
      </c>
      <c r="E1606" s="660"/>
      <c r="F1606" s="660"/>
      <c r="G1606" s="660"/>
      <c r="H1606" s="671">
        <f ca="1">OFFSET('(6)定期点検調書'!$AA$13,L1602-1,0)</f>
        <v>0</v>
      </c>
      <c r="I1606" s="672"/>
      <c r="J1606" s="672"/>
      <c r="K1606" s="673"/>
      <c r="L1606" s="705"/>
      <c r="M1606" s="705"/>
      <c r="N1606" s="705"/>
      <c r="O1606" s="705"/>
      <c r="P1606" s="705"/>
      <c r="Q1606" s="705"/>
      <c r="R1606" s="705"/>
      <c r="S1606" s="705"/>
      <c r="T1606" s="705"/>
      <c r="U1606" s="705"/>
      <c r="V1606" s="705"/>
      <c r="W1606" s="705"/>
      <c r="X1606" s="705"/>
      <c r="Y1606" s="705"/>
      <c r="Z1606" s="705"/>
      <c r="AA1606" s="705"/>
      <c r="AB1606" s="705"/>
      <c r="AC1606" s="705"/>
      <c r="AD1606" s="706"/>
      <c r="AE1606" s="677" t="s">
        <v>1238</v>
      </c>
      <c r="AF1606" s="678"/>
      <c r="AG1606" s="659" t="s">
        <v>993</v>
      </c>
      <c r="AH1606" s="660"/>
      <c r="AI1606" s="660"/>
      <c r="AJ1606" s="660"/>
      <c r="AK1606" s="671">
        <f ca="1">OFFSET('(6)定期点検調書'!$AA$13,AO1602-1,0)</f>
        <v>0</v>
      </c>
      <c r="AL1606" s="672"/>
      <c r="AM1606" s="672"/>
      <c r="AN1606" s="673"/>
      <c r="AO1606" s="705"/>
      <c r="AP1606" s="705"/>
      <c r="AQ1606" s="705"/>
      <c r="AR1606" s="705"/>
      <c r="AS1606" s="705"/>
      <c r="AT1606" s="705"/>
      <c r="AU1606" s="705"/>
      <c r="AV1606" s="705"/>
      <c r="AW1606" s="705"/>
      <c r="AX1606" s="705"/>
      <c r="AY1606" s="705"/>
      <c r="AZ1606" s="705"/>
      <c r="BA1606" s="705"/>
      <c r="BB1606" s="705"/>
      <c r="BC1606" s="705"/>
      <c r="BD1606" s="705"/>
      <c r="BE1606" s="705"/>
      <c r="BF1606" s="705"/>
      <c r="BG1606" s="706"/>
    </row>
    <row r="1607" spans="2:59" ht="14.55" customHeight="1" x14ac:dyDescent="0.2">
      <c r="B1607" s="679"/>
      <c r="C1607" s="680"/>
      <c r="D1607" s="662"/>
      <c r="E1607" s="663"/>
      <c r="F1607" s="663"/>
      <c r="G1607" s="663"/>
      <c r="H1607" s="674"/>
      <c r="I1607" s="675"/>
      <c r="J1607" s="675"/>
      <c r="K1607" s="676"/>
      <c r="L1607" s="705"/>
      <c r="M1607" s="705"/>
      <c r="N1607" s="705"/>
      <c r="O1607" s="705"/>
      <c r="P1607" s="705"/>
      <c r="Q1607" s="705"/>
      <c r="R1607" s="705"/>
      <c r="S1607" s="705"/>
      <c r="T1607" s="705"/>
      <c r="U1607" s="705"/>
      <c r="V1607" s="705"/>
      <c r="W1607" s="705"/>
      <c r="X1607" s="705"/>
      <c r="Y1607" s="705"/>
      <c r="Z1607" s="705"/>
      <c r="AA1607" s="705"/>
      <c r="AB1607" s="705"/>
      <c r="AC1607" s="705"/>
      <c r="AD1607" s="706"/>
      <c r="AE1607" s="679"/>
      <c r="AF1607" s="680"/>
      <c r="AG1607" s="662"/>
      <c r="AH1607" s="663"/>
      <c r="AI1607" s="663"/>
      <c r="AJ1607" s="663"/>
      <c r="AK1607" s="674"/>
      <c r="AL1607" s="675"/>
      <c r="AM1607" s="675"/>
      <c r="AN1607" s="676"/>
      <c r="AO1607" s="705"/>
      <c r="AP1607" s="705"/>
      <c r="AQ1607" s="705"/>
      <c r="AR1607" s="705"/>
      <c r="AS1607" s="705"/>
      <c r="AT1607" s="705"/>
      <c r="AU1607" s="705"/>
      <c r="AV1607" s="705"/>
      <c r="AW1607" s="705"/>
      <c r="AX1607" s="705"/>
      <c r="AY1607" s="705"/>
      <c r="AZ1607" s="705"/>
      <c r="BA1607" s="705"/>
      <c r="BB1607" s="705"/>
      <c r="BC1607" s="705"/>
      <c r="BD1607" s="705"/>
      <c r="BE1607" s="705"/>
      <c r="BF1607" s="705"/>
      <c r="BG1607" s="706"/>
    </row>
    <row r="1608" spans="2:59" ht="14.55" customHeight="1" x14ac:dyDescent="0.2">
      <c r="B1608" s="679"/>
      <c r="C1608" s="680"/>
      <c r="D1608" s="659" t="s">
        <v>1239</v>
      </c>
      <c r="E1608" s="660"/>
      <c r="F1608" s="660"/>
      <c r="G1608" s="660"/>
      <c r="H1608" s="665">
        <f ca="1">OFFSET('(6)定期点検調書'!$AD$12,L1602-1,0)</f>
        <v>0</v>
      </c>
      <c r="I1608" s="666"/>
      <c r="J1608" s="666"/>
      <c r="K1608" s="667"/>
      <c r="L1608" s="705"/>
      <c r="M1608" s="705"/>
      <c r="N1608" s="705"/>
      <c r="O1608" s="705"/>
      <c r="P1608" s="705"/>
      <c r="Q1608" s="705"/>
      <c r="R1608" s="705"/>
      <c r="S1608" s="705"/>
      <c r="T1608" s="705"/>
      <c r="U1608" s="705"/>
      <c r="V1608" s="705"/>
      <c r="W1608" s="705"/>
      <c r="X1608" s="705"/>
      <c r="Y1608" s="705"/>
      <c r="Z1608" s="705"/>
      <c r="AA1608" s="705"/>
      <c r="AB1608" s="705"/>
      <c r="AC1608" s="705"/>
      <c r="AD1608" s="706"/>
      <c r="AE1608" s="679"/>
      <c r="AF1608" s="680"/>
      <c r="AG1608" s="659" t="s">
        <v>1239</v>
      </c>
      <c r="AH1608" s="660"/>
      <c r="AI1608" s="660"/>
      <c r="AJ1608" s="660"/>
      <c r="AK1608" s="665">
        <f ca="1">OFFSET('(6)定期点検調書'!$AD$12,AO1602-1,0)</f>
        <v>0</v>
      </c>
      <c r="AL1608" s="666"/>
      <c r="AM1608" s="666"/>
      <c r="AN1608" s="667"/>
      <c r="AO1608" s="705"/>
      <c r="AP1608" s="705"/>
      <c r="AQ1608" s="705"/>
      <c r="AR1608" s="705"/>
      <c r="AS1608" s="705"/>
      <c r="AT1608" s="705"/>
      <c r="AU1608" s="705"/>
      <c r="AV1608" s="705"/>
      <c r="AW1608" s="705"/>
      <c r="AX1608" s="705"/>
      <c r="AY1608" s="705"/>
      <c r="AZ1608" s="705"/>
      <c r="BA1608" s="705"/>
      <c r="BB1608" s="705"/>
      <c r="BC1608" s="705"/>
      <c r="BD1608" s="705"/>
      <c r="BE1608" s="705"/>
      <c r="BF1608" s="705"/>
      <c r="BG1608" s="706"/>
    </row>
    <row r="1609" spans="2:59" ht="14.55" customHeight="1" x14ac:dyDescent="0.2">
      <c r="B1609" s="681"/>
      <c r="C1609" s="682"/>
      <c r="D1609" s="662"/>
      <c r="E1609" s="663"/>
      <c r="F1609" s="663"/>
      <c r="G1609" s="663"/>
      <c r="H1609" s="668"/>
      <c r="I1609" s="669"/>
      <c r="J1609" s="669"/>
      <c r="K1609" s="670"/>
      <c r="L1609" s="705"/>
      <c r="M1609" s="705"/>
      <c r="N1609" s="705"/>
      <c r="O1609" s="705"/>
      <c r="P1609" s="705"/>
      <c r="Q1609" s="705"/>
      <c r="R1609" s="705"/>
      <c r="S1609" s="705"/>
      <c r="T1609" s="705"/>
      <c r="U1609" s="705"/>
      <c r="V1609" s="705"/>
      <c r="W1609" s="705"/>
      <c r="X1609" s="705"/>
      <c r="Y1609" s="705"/>
      <c r="Z1609" s="705"/>
      <c r="AA1609" s="705"/>
      <c r="AB1609" s="705"/>
      <c r="AC1609" s="705"/>
      <c r="AD1609" s="706"/>
      <c r="AE1609" s="681"/>
      <c r="AF1609" s="682"/>
      <c r="AG1609" s="662"/>
      <c r="AH1609" s="663"/>
      <c r="AI1609" s="663"/>
      <c r="AJ1609" s="663"/>
      <c r="AK1609" s="668"/>
      <c r="AL1609" s="669"/>
      <c r="AM1609" s="669"/>
      <c r="AN1609" s="670"/>
      <c r="AO1609" s="705"/>
      <c r="AP1609" s="705"/>
      <c r="AQ1609" s="705"/>
      <c r="AR1609" s="705"/>
      <c r="AS1609" s="705"/>
      <c r="AT1609" s="705"/>
      <c r="AU1609" s="705"/>
      <c r="AV1609" s="705"/>
      <c r="AW1609" s="705"/>
      <c r="AX1609" s="705"/>
      <c r="AY1609" s="705"/>
      <c r="AZ1609" s="705"/>
      <c r="BA1609" s="705"/>
      <c r="BB1609" s="705"/>
      <c r="BC1609" s="705"/>
      <c r="BD1609" s="705"/>
      <c r="BE1609" s="705"/>
      <c r="BF1609" s="705"/>
      <c r="BG1609" s="706"/>
    </row>
    <row r="1610" spans="2:59" ht="28.95" customHeight="1" x14ac:dyDescent="0.2">
      <c r="B1610" s="716" t="s">
        <v>995</v>
      </c>
      <c r="C1610" s="717"/>
      <c r="D1610" s="717"/>
      <c r="E1610" s="717"/>
      <c r="F1610" s="717"/>
      <c r="G1610" s="718"/>
      <c r="H1610" s="709">
        <f ca="1">OFFSET('(6)定期点検調書'!$AK$12,L1602-1,0)</f>
        <v>0</v>
      </c>
      <c r="I1610" s="710"/>
      <c r="J1610" s="710"/>
      <c r="K1610" s="711"/>
      <c r="L1610" s="705"/>
      <c r="M1610" s="705"/>
      <c r="N1610" s="705"/>
      <c r="O1610" s="705"/>
      <c r="P1610" s="705"/>
      <c r="Q1610" s="705"/>
      <c r="R1610" s="705"/>
      <c r="S1610" s="705"/>
      <c r="T1610" s="705"/>
      <c r="U1610" s="705"/>
      <c r="V1610" s="705"/>
      <c r="W1610" s="705"/>
      <c r="X1610" s="705"/>
      <c r="Y1610" s="705"/>
      <c r="Z1610" s="705"/>
      <c r="AA1610" s="705"/>
      <c r="AB1610" s="705"/>
      <c r="AC1610" s="705"/>
      <c r="AD1610" s="706"/>
      <c r="AE1610" s="716" t="s">
        <v>995</v>
      </c>
      <c r="AF1610" s="717"/>
      <c r="AG1610" s="717"/>
      <c r="AH1610" s="717"/>
      <c r="AI1610" s="717"/>
      <c r="AJ1610" s="718"/>
      <c r="AK1610" s="709">
        <f ca="1">OFFSET('(6)定期点検調書'!$AK$12,AO1602-1,0)</f>
        <v>0</v>
      </c>
      <c r="AL1610" s="710"/>
      <c r="AM1610" s="710"/>
      <c r="AN1610" s="711"/>
      <c r="AO1610" s="705"/>
      <c r="AP1610" s="705"/>
      <c r="AQ1610" s="705"/>
      <c r="AR1610" s="705"/>
      <c r="AS1610" s="705"/>
      <c r="AT1610" s="705"/>
      <c r="AU1610" s="705"/>
      <c r="AV1610" s="705"/>
      <c r="AW1610" s="705"/>
      <c r="AX1610" s="705"/>
      <c r="AY1610" s="705"/>
      <c r="AZ1610" s="705"/>
      <c r="BA1610" s="705"/>
      <c r="BB1610" s="705"/>
      <c r="BC1610" s="705"/>
      <c r="BD1610" s="705"/>
      <c r="BE1610" s="705"/>
      <c r="BF1610" s="705"/>
      <c r="BG1610" s="706"/>
    </row>
    <row r="1611" spans="2:59" ht="14.55" customHeight="1" x14ac:dyDescent="0.2">
      <c r="B1611" s="677" t="s">
        <v>1240</v>
      </c>
      <c r="C1611" s="661"/>
      <c r="D1611" s="659" t="s">
        <v>994</v>
      </c>
      <c r="E1611" s="660"/>
      <c r="F1611" s="660"/>
      <c r="G1611" s="661"/>
      <c r="H1611" s="699" t="str">
        <f ca="1">OFFSET('(6)定期点検調書'!$BY$12,L1602-1,0)</f>
        <v/>
      </c>
      <c r="I1611" s="700"/>
      <c r="J1611" s="700"/>
      <c r="K1611" s="714"/>
      <c r="L1611" s="705"/>
      <c r="M1611" s="705"/>
      <c r="N1611" s="705"/>
      <c r="O1611" s="705"/>
      <c r="P1611" s="705"/>
      <c r="Q1611" s="705"/>
      <c r="R1611" s="705"/>
      <c r="S1611" s="705"/>
      <c r="T1611" s="705"/>
      <c r="U1611" s="705"/>
      <c r="V1611" s="705"/>
      <c r="W1611" s="705"/>
      <c r="X1611" s="705"/>
      <c r="Y1611" s="705"/>
      <c r="Z1611" s="705"/>
      <c r="AA1611" s="705"/>
      <c r="AB1611" s="705"/>
      <c r="AC1611" s="705"/>
      <c r="AD1611" s="706"/>
      <c r="AE1611" s="677" t="s">
        <v>1240</v>
      </c>
      <c r="AF1611" s="661"/>
      <c r="AG1611" s="659" t="s">
        <v>994</v>
      </c>
      <c r="AH1611" s="660"/>
      <c r="AI1611" s="660"/>
      <c r="AJ1611" s="661"/>
      <c r="AK1611" s="699" t="str">
        <f ca="1">OFFSET('(6)定期点検調書'!$BY$12,AO1602-1,0)</f>
        <v/>
      </c>
      <c r="AL1611" s="700"/>
      <c r="AM1611" s="700"/>
      <c r="AN1611" s="714"/>
      <c r="AO1611" s="705"/>
      <c r="AP1611" s="705"/>
      <c r="AQ1611" s="705"/>
      <c r="AR1611" s="705"/>
      <c r="AS1611" s="705"/>
      <c r="AT1611" s="705"/>
      <c r="AU1611" s="705"/>
      <c r="AV1611" s="705"/>
      <c r="AW1611" s="705"/>
      <c r="AX1611" s="705"/>
      <c r="AY1611" s="705"/>
      <c r="AZ1611" s="705"/>
      <c r="BA1611" s="705"/>
      <c r="BB1611" s="705"/>
      <c r="BC1611" s="705"/>
      <c r="BD1611" s="705"/>
      <c r="BE1611" s="705"/>
      <c r="BF1611" s="705"/>
      <c r="BG1611" s="706"/>
    </row>
    <row r="1612" spans="2:59" ht="14.55" customHeight="1" x14ac:dyDescent="0.2">
      <c r="B1612" s="712"/>
      <c r="C1612" s="713"/>
      <c r="D1612" s="662"/>
      <c r="E1612" s="663"/>
      <c r="F1612" s="663"/>
      <c r="G1612" s="664"/>
      <c r="H1612" s="701"/>
      <c r="I1612" s="702"/>
      <c r="J1612" s="702"/>
      <c r="K1612" s="715"/>
      <c r="L1612" s="705"/>
      <c r="M1612" s="705"/>
      <c r="N1612" s="705"/>
      <c r="O1612" s="705"/>
      <c r="P1612" s="705"/>
      <c r="Q1612" s="705"/>
      <c r="R1612" s="705"/>
      <c r="S1612" s="705"/>
      <c r="T1612" s="705"/>
      <c r="U1612" s="705"/>
      <c r="V1612" s="705"/>
      <c r="W1612" s="705"/>
      <c r="X1612" s="705"/>
      <c r="Y1612" s="705"/>
      <c r="Z1612" s="705"/>
      <c r="AA1612" s="705"/>
      <c r="AB1612" s="705"/>
      <c r="AC1612" s="705"/>
      <c r="AD1612" s="706"/>
      <c r="AE1612" s="712"/>
      <c r="AF1612" s="713"/>
      <c r="AG1612" s="662"/>
      <c r="AH1612" s="663"/>
      <c r="AI1612" s="663"/>
      <c r="AJ1612" s="664"/>
      <c r="AK1612" s="701"/>
      <c r="AL1612" s="702"/>
      <c r="AM1612" s="702"/>
      <c r="AN1612" s="715"/>
      <c r="AO1612" s="705"/>
      <c r="AP1612" s="705"/>
      <c r="AQ1612" s="705"/>
      <c r="AR1612" s="705"/>
      <c r="AS1612" s="705"/>
      <c r="AT1612" s="705"/>
      <c r="AU1612" s="705"/>
      <c r="AV1612" s="705"/>
      <c r="AW1612" s="705"/>
      <c r="AX1612" s="705"/>
      <c r="AY1612" s="705"/>
      <c r="AZ1612" s="705"/>
      <c r="BA1612" s="705"/>
      <c r="BB1612" s="705"/>
      <c r="BC1612" s="705"/>
      <c r="BD1612" s="705"/>
      <c r="BE1612" s="705"/>
      <c r="BF1612" s="705"/>
      <c r="BG1612" s="706"/>
    </row>
    <row r="1613" spans="2:59" ht="14.55" customHeight="1" x14ac:dyDescent="0.2">
      <c r="B1613" s="712"/>
      <c r="C1613" s="713"/>
      <c r="D1613" s="659" t="s">
        <v>1186</v>
      </c>
      <c r="E1613" s="660"/>
      <c r="F1613" s="660"/>
      <c r="G1613" s="661"/>
      <c r="H1613" s="665">
        <f ca="1">OFFSET('(6)定期点検調書'!$BC$12,L1602-1,0)</f>
        <v>0</v>
      </c>
      <c r="I1613" s="666"/>
      <c r="J1613" s="666"/>
      <c r="K1613" s="667"/>
      <c r="L1613" s="705"/>
      <c r="M1613" s="705"/>
      <c r="N1613" s="705"/>
      <c r="O1613" s="705"/>
      <c r="P1613" s="705"/>
      <c r="Q1613" s="705"/>
      <c r="R1613" s="705"/>
      <c r="S1613" s="705"/>
      <c r="T1613" s="705"/>
      <c r="U1613" s="705"/>
      <c r="V1613" s="705"/>
      <c r="W1613" s="705"/>
      <c r="X1613" s="705"/>
      <c r="Y1613" s="705"/>
      <c r="Z1613" s="705"/>
      <c r="AA1613" s="705"/>
      <c r="AB1613" s="705"/>
      <c r="AC1613" s="705"/>
      <c r="AD1613" s="706"/>
      <c r="AE1613" s="712"/>
      <c r="AF1613" s="713"/>
      <c r="AG1613" s="659" t="s">
        <v>1186</v>
      </c>
      <c r="AH1613" s="660"/>
      <c r="AI1613" s="660"/>
      <c r="AJ1613" s="661"/>
      <c r="AK1613" s="665">
        <f ca="1">OFFSET('(6)定期点検調書'!$BC$12,AO1602-1,0)</f>
        <v>0</v>
      </c>
      <c r="AL1613" s="666"/>
      <c r="AM1613" s="666"/>
      <c r="AN1613" s="667"/>
      <c r="AO1613" s="705"/>
      <c r="AP1613" s="705"/>
      <c r="AQ1613" s="705"/>
      <c r="AR1613" s="705"/>
      <c r="AS1613" s="705"/>
      <c r="AT1613" s="705"/>
      <c r="AU1613" s="705"/>
      <c r="AV1613" s="705"/>
      <c r="AW1613" s="705"/>
      <c r="AX1613" s="705"/>
      <c r="AY1613" s="705"/>
      <c r="AZ1613" s="705"/>
      <c r="BA1613" s="705"/>
      <c r="BB1613" s="705"/>
      <c r="BC1613" s="705"/>
      <c r="BD1613" s="705"/>
      <c r="BE1613" s="705"/>
      <c r="BF1613" s="705"/>
      <c r="BG1613" s="706"/>
    </row>
    <row r="1614" spans="2:59" ht="14.55" customHeight="1" x14ac:dyDescent="0.2">
      <c r="B1614" s="712"/>
      <c r="C1614" s="713"/>
      <c r="D1614" s="662"/>
      <c r="E1614" s="663"/>
      <c r="F1614" s="663"/>
      <c r="G1614" s="664"/>
      <c r="H1614" s="668"/>
      <c r="I1614" s="669"/>
      <c r="J1614" s="669"/>
      <c r="K1614" s="670"/>
      <c r="L1614" s="705"/>
      <c r="M1614" s="705"/>
      <c r="N1614" s="705"/>
      <c r="O1614" s="705"/>
      <c r="P1614" s="705"/>
      <c r="Q1614" s="705"/>
      <c r="R1614" s="705"/>
      <c r="S1614" s="705"/>
      <c r="T1614" s="705"/>
      <c r="U1614" s="705"/>
      <c r="V1614" s="705"/>
      <c r="W1614" s="705"/>
      <c r="X1614" s="705"/>
      <c r="Y1614" s="705"/>
      <c r="Z1614" s="705"/>
      <c r="AA1614" s="705"/>
      <c r="AB1614" s="705"/>
      <c r="AC1614" s="705"/>
      <c r="AD1614" s="706"/>
      <c r="AE1614" s="712"/>
      <c r="AF1614" s="713"/>
      <c r="AG1614" s="662"/>
      <c r="AH1614" s="663"/>
      <c r="AI1614" s="663"/>
      <c r="AJ1614" s="664"/>
      <c r="AK1614" s="668"/>
      <c r="AL1614" s="669"/>
      <c r="AM1614" s="669"/>
      <c r="AN1614" s="670"/>
      <c r="AO1614" s="705"/>
      <c r="AP1614" s="705"/>
      <c r="AQ1614" s="705"/>
      <c r="AR1614" s="705"/>
      <c r="AS1614" s="705"/>
      <c r="AT1614" s="705"/>
      <c r="AU1614" s="705"/>
      <c r="AV1614" s="705"/>
      <c r="AW1614" s="705"/>
      <c r="AX1614" s="705"/>
      <c r="AY1614" s="705"/>
      <c r="AZ1614" s="705"/>
      <c r="BA1614" s="705"/>
      <c r="BB1614" s="705"/>
      <c r="BC1614" s="705"/>
      <c r="BD1614" s="705"/>
      <c r="BE1614" s="705"/>
      <c r="BF1614" s="705"/>
      <c r="BG1614" s="706"/>
    </row>
    <row r="1615" spans="2:59" ht="14.55" customHeight="1" x14ac:dyDescent="0.2">
      <c r="B1615" s="712"/>
      <c r="C1615" s="713"/>
      <c r="D1615" s="659" t="s">
        <v>1187</v>
      </c>
      <c r="E1615" s="660"/>
      <c r="F1615" s="660"/>
      <c r="G1615" s="661"/>
      <c r="H1615" s="665">
        <f ca="1">OFFSET('(6)定期点検調書'!$BF$12,L1602-1,0)</f>
        <v>0</v>
      </c>
      <c r="I1615" s="666"/>
      <c r="J1615" s="666"/>
      <c r="K1615" s="667"/>
      <c r="L1615" s="705"/>
      <c r="M1615" s="705"/>
      <c r="N1615" s="705"/>
      <c r="O1615" s="705"/>
      <c r="P1615" s="705"/>
      <c r="Q1615" s="705"/>
      <c r="R1615" s="705"/>
      <c r="S1615" s="705"/>
      <c r="T1615" s="705"/>
      <c r="U1615" s="705"/>
      <c r="V1615" s="705"/>
      <c r="W1615" s="705"/>
      <c r="X1615" s="705"/>
      <c r="Y1615" s="705"/>
      <c r="Z1615" s="705"/>
      <c r="AA1615" s="705"/>
      <c r="AB1615" s="705"/>
      <c r="AC1615" s="705"/>
      <c r="AD1615" s="706"/>
      <c r="AE1615" s="712"/>
      <c r="AF1615" s="713"/>
      <c r="AG1615" s="659" t="s">
        <v>1187</v>
      </c>
      <c r="AH1615" s="660"/>
      <c r="AI1615" s="660"/>
      <c r="AJ1615" s="661"/>
      <c r="AK1615" s="665">
        <f ca="1">OFFSET('(6)定期点検調書'!$BF$12,AO1602-1,0)</f>
        <v>0</v>
      </c>
      <c r="AL1615" s="666"/>
      <c r="AM1615" s="666"/>
      <c r="AN1615" s="667"/>
      <c r="AO1615" s="705"/>
      <c r="AP1615" s="705"/>
      <c r="AQ1615" s="705"/>
      <c r="AR1615" s="705"/>
      <c r="AS1615" s="705"/>
      <c r="AT1615" s="705"/>
      <c r="AU1615" s="705"/>
      <c r="AV1615" s="705"/>
      <c r="AW1615" s="705"/>
      <c r="AX1615" s="705"/>
      <c r="AY1615" s="705"/>
      <c r="AZ1615" s="705"/>
      <c r="BA1615" s="705"/>
      <c r="BB1615" s="705"/>
      <c r="BC1615" s="705"/>
      <c r="BD1615" s="705"/>
      <c r="BE1615" s="705"/>
      <c r="BF1615" s="705"/>
      <c r="BG1615" s="706"/>
    </row>
    <row r="1616" spans="2:59" ht="14.55" customHeight="1" x14ac:dyDescent="0.2">
      <c r="B1616" s="662"/>
      <c r="C1616" s="664"/>
      <c r="D1616" s="662"/>
      <c r="E1616" s="663"/>
      <c r="F1616" s="663"/>
      <c r="G1616" s="664"/>
      <c r="H1616" s="668"/>
      <c r="I1616" s="669"/>
      <c r="J1616" s="669"/>
      <c r="K1616" s="670"/>
      <c r="L1616" s="707"/>
      <c r="M1616" s="707"/>
      <c r="N1616" s="707"/>
      <c r="O1616" s="707"/>
      <c r="P1616" s="707"/>
      <c r="Q1616" s="707"/>
      <c r="R1616" s="707"/>
      <c r="S1616" s="707"/>
      <c r="T1616" s="707"/>
      <c r="U1616" s="707"/>
      <c r="V1616" s="707"/>
      <c r="W1616" s="707"/>
      <c r="X1616" s="707"/>
      <c r="Y1616" s="707"/>
      <c r="Z1616" s="707"/>
      <c r="AA1616" s="707"/>
      <c r="AB1616" s="707"/>
      <c r="AC1616" s="707"/>
      <c r="AD1616" s="708"/>
      <c r="AE1616" s="662"/>
      <c r="AF1616" s="664"/>
      <c r="AG1616" s="662"/>
      <c r="AH1616" s="663"/>
      <c r="AI1616" s="663"/>
      <c r="AJ1616" s="664"/>
      <c r="AK1616" s="668"/>
      <c r="AL1616" s="669"/>
      <c r="AM1616" s="669"/>
      <c r="AN1616" s="670"/>
      <c r="AO1616" s="707"/>
      <c r="AP1616" s="707"/>
      <c r="AQ1616" s="707"/>
      <c r="AR1616" s="707"/>
      <c r="AS1616" s="707"/>
      <c r="AT1616" s="707"/>
      <c r="AU1616" s="707"/>
      <c r="AV1616" s="707"/>
      <c r="AW1616" s="707"/>
      <c r="AX1616" s="707"/>
      <c r="AY1616" s="707"/>
      <c r="AZ1616" s="707"/>
      <c r="BA1616" s="707"/>
      <c r="BB1616" s="707"/>
      <c r="BC1616" s="707"/>
      <c r="BD1616" s="707"/>
      <c r="BE1616" s="707"/>
      <c r="BF1616" s="707"/>
      <c r="BG1616" s="708"/>
    </row>
    <row r="1617" spans="2:86" ht="14.55" customHeight="1" x14ac:dyDescent="0.2">
      <c r="B1617" s="683" t="s">
        <v>1241</v>
      </c>
      <c r="C1617" s="683"/>
      <c r="D1617" s="683"/>
      <c r="E1617" s="683"/>
      <c r="F1617" s="683"/>
      <c r="G1617" s="683"/>
      <c r="H1617" s="699" t="str">
        <f ca="1">IF(OFFSET('(6)定期点検調書'!$AR$12,L1602-1,0)="","",OFFSET('(6)定期点検調書'!$AQ$12,L1602-1,0)&amp;TEXT(OFFSET('(6)定期点検調書'!$AR$12,L1602-1,0),"0.0")&amp;OFFSET('(6)定期点検調書'!$AT$12,L1602-1,0))  &amp;  IF(OFFSET('(6)定期点検調書'!$AV$12,L1602-1,0)="","","／"&amp;OFFSET('(6)定期点検調書'!$AU$12,L1602-1,0)&amp;TEXT(OFFSET('(6)定期点検調書'!$AV$12,L1602-1,0),"0.0")&amp;OFFSET('(6)定期点検調書'!$AX$12,L1602-1,0))  &amp;  IF(OFFSET('(6)定期点検調書'!$AZ$12,L1602-1,0)="","","／"&amp;OFFSET('(6)定期点検調書'!$AY$12,L1602-1,0)&amp;TEXT(OFFSET('(6)定期点検調書'!$AZ$12,L1602-1,0),"0.0")&amp;OFFSET('(6)定期点検調書'!$BB$12,L1602-1,0))</f>
        <v/>
      </c>
      <c r="I1617" s="700"/>
      <c r="J1617" s="700"/>
      <c r="K1617" s="700"/>
      <c r="L1617" s="700"/>
      <c r="M1617" s="700"/>
      <c r="N1617" s="700"/>
      <c r="O1617" s="700"/>
      <c r="P1617" s="685" t="s">
        <v>1243</v>
      </c>
      <c r="Q1617" s="685"/>
      <c r="R1617" s="685"/>
      <c r="S1617" s="685"/>
      <c r="T1617" s="685"/>
      <c r="U1617" s="685"/>
      <c r="V1617" s="685"/>
      <c r="W1617" s="686" t="str">
        <f ca="1">OFFSET('(6)定期点検調書'!$F$12,L1602-1,0)</f>
        <v/>
      </c>
      <c r="X1617" s="687"/>
      <c r="Y1617" s="687"/>
      <c r="Z1617" s="687"/>
      <c r="AA1617" s="687"/>
      <c r="AB1617" s="687"/>
      <c r="AC1617" s="687"/>
      <c r="AD1617" s="688"/>
      <c r="AE1617" s="683" t="s">
        <v>1241</v>
      </c>
      <c r="AF1617" s="683"/>
      <c r="AG1617" s="683"/>
      <c r="AH1617" s="683"/>
      <c r="AI1617" s="683"/>
      <c r="AJ1617" s="683"/>
      <c r="AK1617" s="699" t="str">
        <f ca="1">IF(OFFSET('(6)定期点検調書'!$AR$12,AO1602-1,0)="","",OFFSET('(6)定期点検調書'!$AQ$12,AO1602-1,0)&amp;TEXT(OFFSET('(6)定期点検調書'!$AR$12,AO1602-1,0),"0.0")&amp;OFFSET('(6)定期点検調書'!$AT$12,AO1602-1,0))  &amp;  IF(OFFSET('(6)定期点検調書'!$AV$12,AO1602-1,0)="","","／"&amp;OFFSET('(6)定期点検調書'!$AU$12,AO1602-1,0)&amp;TEXT(OFFSET('(6)定期点検調書'!$AV$12,AO1602-1,0),"0.0")&amp;OFFSET('(6)定期点検調書'!$AX$12,AO1602-1,0))  &amp;  IF(OFFSET('(6)定期点検調書'!$AZ$12,AO1602-1,0)="","","／"&amp;OFFSET('(6)定期点検調書'!$AY$12,AO1602-1,0)&amp;TEXT(OFFSET('(6)定期点検調書'!$AZ$12,AO1602-1,0),"0.0")&amp;OFFSET('(6)定期点検調書'!$BB$12,AO1602-1,0))</f>
        <v/>
      </c>
      <c r="AL1617" s="700"/>
      <c r="AM1617" s="700"/>
      <c r="AN1617" s="700"/>
      <c r="AO1617" s="700"/>
      <c r="AP1617" s="700"/>
      <c r="AQ1617" s="700"/>
      <c r="AR1617" s="700"/>
      <c r="AS1617" s="685" t="s">
        <v>1243</v>
      </c>
      <c r="AT1617" s="685"/>
      <c r="AU1617" s="685"/>
      <c r="AV1617" s="685"/>
      <c r="AW1617" s="685"/>
      <c r="AX1617" s="685"/>
      <c r="AY1617" s="685"/>
      <c r="AZ1617" s="686" t="str">
        <f ca="1">OFFSET('(6)定期点検調書'!$F$12,AO1602-1,0)</f>
        <v/>
      </c>
      <c r="BA1617" s="687"/>
      <c r="BB1617" s="687"/>
      <c r="BC1617" s="687"/>
      <c r="BD1617" s="687"/>
      <c r="BE1617" s="687"/>
      <c r="BF1617" s="687"/>
      <c r="BG1617" s="688"/>
    </row>
    <row r="1618" spans="2:86" ht="14.55" customHeight="1" x14ac:dyDescent="0.2">
      <c r="B1618" s="683"/>
      <c r="C1618" s="683"/>
      <c r="D1618" s="683"/>
      <c r="E1618" s="683"/>
      <c r="F1618" s="683"/>
      <c r="G1618" s="683"/>
      <c r="H1618" s="701"/>
      <c r="I1618" s="702"/>
      <c r="J1618" s="702"/>
      <c r="K1618" s="702"/>
      <c r="L1618" s="702"/>
      <c r="M1618" s="702"/>
      <c r="N1618" s="702"/>
      <c r="O1618" s="702"/>
      <c r="P1618" s="685"/>
      <c r="Q1618" s="685"/>
      <c r="R1618" s="685"/>
      <c r="S1618" s="685"/>
      <c r="T1618" s="685"/>
      <c r="U1618" s="685"/>
      <c r="V1618" s="685"/>
      <c r="W1618" s="689"/>
      <c r="X1618" s="690"/>
      <c r="Y1618" s="690"/>
      <c r="Z1618" s="690"/>
      <c r="AA1618" s="690"/>
      <c r="AB1618" s="690"/>
      <c r="AC1618" s="690"/>
      <c r="AD1618" s="691"/>
      <c r="AE1618" s="683"/>
      <c r="AF1618" s="683"/>
      <c r="AG1618" s="683"/>
      <c r="AH1618" s="683"/>
      <c r="AI1618" s="683"/>
      <c r="AJ1618" s="683"/>
      <c r="AK1618" s="701"/>
      <c r="AL1618" s="702"/>
      <c r="AM1618" s="702"/>
      <c r="AN1618" s="702"/>
      <c r="AO1618" s="702"/>
      <c r="AP1618" s="702"/>
      <c r="AQ1618" s="702"/>
      <c r="AR1618" s="702"/>
      <c r="AS1618" s="685"/>
      <c r="AT1618" s="685"/>
      <c r="AU1618" s="685"/>
      <c r="AV1618" s="685"/>
      <c r="AW1618" s="685"/>
      <c r="AX1618" s="685"/>
      <c r="AY1618" s="685"/>
      <c r="AZ1618" s="689"/>
      <c r="BA1618" s="690"/>
      <c r="BB1618" s="690"/>
      <c r="BC1618" s="690"/>
      <c r="BD1618" s="690"/>
      <c r="BE1618" s="690"/>
      <c r="BF1618" s="690"/>
      <c r="BG1618" s="691"/>
    </row>
    <row r="1619" spans="2:86" ht="14.55" customHeight="1" x14ac:dyDescent="0.2">
      <c r="B1619" s="659" t="s">
        <v>1242</v>
      </c>
      <c r="C1619" s="660"/>
      <c r="D1619" s="660"/>
      <c r="E1619" s="660"/>
      <c r="F1619" s="660"/>
      <c r="G1619" s="661"/>
      <c r="H1619" s="671"/>
      <c r="I1619" s="672"/>
      <c r="J1619" s="672"/>
      <c r="K1619" s="672"/>
      <c r="L1619" s="672"/>
      <c r="M1619" s="672"/>
      <c r="N1619" s="672"/>
      <c r="O1619" s="672"/>
      <c r="P1619" s="692" t="s">
        <v>996</v>
      </c>
      <c r="Q1619" s="692"/>
      <c r="R1619" s="692"/>
      <c r="S1619" s="692"/>
      <c r="T1619" s="692"/>
      <c r="U1619" s="692"/>
      <c r="V1619" s="692"/>
      <c r="W1619" s="693"/>
      <c r="X1619" s="694"/>
      <c r="Y1619" s="694"/>
      <c r="Z1619" s="694"/>
      <c r="AA1619" s="694"/>
      <c r="AB1619" s="694"/>
      <c r="AC1619" s="694"/>
      <c r="AD1619" s="695"/>
      <c r="AE1619" s="659" t="s">
        <v>1242</v>
      </c>
      <c r="AF1619" s="660"/>
      <c r="AG1619" s="660"/>
      <c r="AH1619" s="660"/>
      <c r="AI1619" s="660"/>
      <c r="AJ1619" s="661"/>
      <c r="AK1619" s="671"/>
      <c r="AL1619" s="672"/>
      <c r="AM1619" s="672"/>
      <c r="AN1619" s="672"/>
      <c r="AO1619" s="672"/>
      <c r="AP1619" s="672"/>
      <c r="AQ1619" s="672"/>
      <c r="AR1619" s="672"/>
      <c r="AS1619" s="692" t="s">
        <v>996</v>
      </c>
      <c r="AT1619" s="692"/>
      <c r="AU1619" s="692"/>
      <c r="AV1619" s="692"/>
      <c r="AW1619" s="692"/>
      <c r="AX1619" s="692"/>
      <c r="AY1619" s="692"/>
      <c r="AZ1619" s="693"/>
      <c r="BA1619" s="694"/>
      <c r="BB1619" s="694"/>
      <c r="BC1619" s="694"/>
      <c r="BD1619" s="694"/>
      <c r="BE1619" s="694"/>
      <c r="BF1619" s="694"/>
      <c r="BG1619" s="695"/>
    </row>
    <row r="1620" spans="2:86" ht="14.55" customHeight="1" x14ac:dyDescent="0.2">
      <c r="B1620" s="662"/>
      <c r="C1620" s="663"/>
      <c r="D1620" s="663"/>
      <c r="E1620" s="663"/>
      <c r="F1620" s="663"/>
      <c r="G1620" s="664"/>
      <c r="H1620" s="674"/>
      <c r="I1620" s="675"/>
      <c r="J1620" s="675"/>
      <c r="K1620" s="675"/>
      <c r="L1620" s="675"/>
      <c r="M1620" s="675"/>
      <c r="N1620" s="675"/>
      <c r="O1620" s="675"/>
      <c r="P1620" s="692"/>
      <c r="Q1620" s="692"/>
      <c r="R1620" s="692"/>
      <c r="S1620" s="692"/>
      <c r="T1620" s="692"/>
      <c r="U1620" s="692"/>
      <c r="V1620" s="692"/>
      <c r="W1620" s="696"/>
      <c r="X1620" s="697"/>
      <c r="Y1620" s="697"/>
      <c r="Z1620" s="697"/>
      <c r="AA1620" s="697"/>
      <c r="AB1620" s="697"/>
      <c r="AC1620" s="697"/>
      <c r="AD1620" s="698"/>
      <c r="AE1620" s="662"/>
      <c r="AF1620" s="663"/>
      <c r="AG1620" s="663"/>
      <c r="AH1620" s="663"/>
      <c r="AI1620" s="663"/>
      <c r="AJ1620" s="664"/>
      <c r="AK1620" s="674"/>
      <c r="AL1620" s="675"/>
      <c r="AM1620" s="675"/>
      <c r="AN1620" s="675"/>
      <c r="AO1620" s="675"/>
      <c r="AP1620" s="675"/>
      <c r="AQ1620" s="675"/>
      <c r="AR1620" s="675"/>
      <c r="AS1620" s="692"/>
      <c r="AT1620" s="692"/>
      <c r="AU1620" s="692"/>
      <c r="AV1620" s="692"/>
      <c r="AW1620" s="692"/>
      <c r="AX1620" s="692"/>
      <c r="AY1620" s="692"/>
      <c r="AZ1620" s="696"/>
      <c r="BA1620" s="697"/>
      <c r="BB1620" s="697"/>
      <c r="BC1620" s="697"/>
      <c r="BD1620" s="697"/>
      <c r="BE1620" s="697"/>
      <c r="BF1620" s="697"/>
      <c r="BG1620" s="698"/>
    </row>
    <row r="1621" spans="2:86" ht="19.5" customHeight="1" x14ac:dyDescent="0.2">
      <c r="B1621" s="683" t="s">
        <v>79</v>
      </c>
      <c r="C1621" s="683"/>
      <c r="D1621" s="683"/>
      <c r="E1621" s="683"/>
      <c r="F1621" s="683"/>
      <c r="G1621" s="683"/>
      <c r="H1621" s="684">
        <f ca="1">OFFSET('(6)定期点検調書'!$CA$12,L1602-1,0)</f>
        <v>0</v>
      </c>
      <c r="I1621" s="684"/>
      <c r="J1621" s="684"/>
      <c r="K1621" s="684"/>
      <c r="L1621" s="684"/>
      <c r="M1621" s="684"/>
      <c r="N1621" s="684"/>
      <c r="O1621" s="684"/>
      <c r="P1621" s="684"/>
      <c r="Q1621" s="684"/>
      <c r="R1621" s="684"/>
      <c r="S1621" s="684"/>
      <c r="T1621" s="684"/>
      <c r="U1621" s="684"/>
      <c r="V1621" s="684"/>
      <c r="W1621" s="684"/>
      <c r="X1621" s="684"/>
      <c r="Y1621" s="684"/>
      <c r="Z1621" s="684"/>
      <c r="AA1621" s="684"/>
      <c r="AB1621" s="684"/>
      <c r="AC1621" s="684"/>
      <c r="AD1621" s="684"/>
      <c r="AE1621" s="683" t="s">
        <v>79</v>
      </c>
      <c r="AF1621" s="683"/>
      <c r="AG1621" s="683"/>
      <c r="AH1621" s="683"/>
      <c r="AI1621" s="683"/>
      <c r="AJ1621" s="683"/>
      <c r="AK1621" s="684">
        <f ca="1">OFFSET('(6)定期点検調書'!$CA$12,AO1602-1,0)</f>
        <v>0</v>
      </c>
      <c r="AL1621" s="684"/>
      <c r="AM1621" s="684"/>
      <c r="AN1621" s="684"/>
      <c r="AO1621" s="684"/>
      <c r="AP1621" s="684"/>
      <c r="AQ1621" s="684"/>
      <c r="AR1621" s="684"/>
      <c r="AS1621" s="684"/>
      <c r="AT1621" s="684"/>
      <c r="AU1621" s="684"/>
      <c r="AV1621" s="684"/>
      <c r="AW1621" s="684"/>
      <c r="AX1621" s="684"/>
      <c r="AY1621" s="684"/>
      <c r="AZ1621" s="684"/>
      <c r="BA1621" s="684"/>
      <c r="BB1621" s="684"/>
      <c r="BC1621" s="684"/>
      <c r="BD1621" s="684"/>
      <c r="BE1621" s="684"/>
      <c r="BF1621" s="684"/>
      <c r="BG1621" s="684"/>
      <c r="CH1621" s="473"/>
    </row>
    <row r="1622" spans="2:86" ht="19.5" customHeight="1" x14ac:dyDescent="0.2">
      <c r="B1622" s="683"/>
      <c r="C1622" s="683"/>
      <c r="D1622" s="683"/>
      <c r="E1622" s="683"/>
      <c r="F1622" s="683"/>
      <c r="G1622" s="683"/>
      <c r="H1622" s="684"/>
      <c r="I1622" s="684"/>
      <c r="J1622" s="684"/>
      <c r="K1622" s="684"/>
      <c r="L1622" s="684"/>
      <c r="M1622" s="684"/>
      <c r="N1622" s="684"/>
      <c r="O1622" s="684"/>
      <c r="P1622" s="684"/>
      <c r="Q1622" s="684"/>
      <c r="R1622" s="684"/>
      <c r="S1622" s="684"/>
      <c r="T1622" s="684"/>
      <c r="U1622" s="684"/>
      <c r="V1622" s="684"/>
      <c r="W1622" s="684"/>
      <c r="X1622" s="684"/>
      <c r="Y1622" s="684"/>
      <c r="Z1622" s="684"/>
      <c r="AA1622" s="684"/>
      <c r="AB1622" s="684"/>
      <c r="AC1622" s="684"/>
      <c r="AD1622" s="684"/>
      <c r="AE1622" s="683"/>
      <c r="AF1622" s="683"/>
      <c r="AG1622" s="683"/>
      <c r="AH1622" s="683"/>
      <c r="AI1622" s="683"/>
      <c r="AJ1622" s="683"/>
      <c r="AK1622" s="684"/>
      <c r="AL1622" s="684"/>
      <c r="AM1622" s="684"/>
      <c r="AN1622" s="684"/>
      <c r="AO1622" s="684"/>
      <c r="AP1622" s="684"/>
      <c r="AQ1622" s="684"/>
      <c r="AR1622" s="684"/>
      <c r="AS1622" s="684"/>
      <c r="AT1622" s="684"/>
      <c r="AU1622" s="684"/>
      <c r="AV1622" s="684"/>
      <c r="AW1622" s="684"/>
      <c r="AX1622" s="684"/>
      <c r="AY1622" s="684"/>
      <c r="AZ1622" s="684"/>
      <c r="BA1622" s="684"/>
      <c r="BB1622" s="684"/>
      <c r="BC1622" s="684"/>
      <c r="BD1622" s="684"/>
      <c r="BE1622" s="684"/>
      <c r="BF1622" s="684"/>
      <c r="BG1622" s="684"/>
    </row>
    <row r="1623" spans="2:86" ht="14.55" customHeight="1" x14ac:dyDescent="0.2">
      <c r="B1623" s="677" t="s">
        <v>1038</v>
      </c>
      <c r="C1623" s="678"/>
      <c r="D1623" s="677" t="s">
        <v>1237</v>
      </c>
      <c r="E1623" s="719"/>
      <c r="F1623" s="719"/>
      <c r="G1623" s="719"/>
      <c r="H1623" s="665">
        <f ca="1">OFFSET('(6)定期点検調書'!$B$12,L1623-1,0)</f>
        <v>0</v>
      </c>
      <c r="I1623" s="666"/>
      <c r="J1623" s="666"/>
      <c r="K1623" s="667"/>
      <c r="L1623" s="703">
        <f>AO1602+1</f>
        <v>155</v>
      </c>
      <c r="M1623" s="703"/>
      <c r="N1623" s="703"/>
      <c r="O1623" s="703"/>
      <c r="P1623" s="703"/>
      <c r="Q1623" s="703"/>
      <c r="R1623" s="703"/>
      <c r="S1623" s="703"/>
      <c r="T1623" s="703"/>
      <c r="U1623" s="703"/>
      <c r="V1623" s="703"/>
      <c r="W1623" s="703"/>
      <c r="X1623" s="703"/>
      <c r="Y1623" s="703"/>
      <c r="Z1623" s="703"/>
      <c r="AA1623" s="703"/>
      <c r="AB1623" s="703"/>
      <c r="AC1623" s="703"/>
      <c r="AD1623" s="704"/>
      <c r="AE1623" s="677" t="s">
        <v>1038</v>
      </c>
      <c r="AF1623" s="678"/>
      <c r="AG1623" s="677" t="s">
        <v>1237</v>
      </c>
      <c r="AH1623" s="719"/>
      <c r="AI1623" s="719"/>
      <c r="AJ1623" s="719"/>
      <c r="AK1623" s="665">
        <f ca="1">OFFSET('(6)定期点検調書'!$B$12,AO1623-1,0)</f>
        <v>0</v>
      </c>
      <c r="AL1623" s="666"/>
      <c r="AM1623" s="666"/>
      <c r="AN1623" s="667"/>
      <c r="AO1623" s="703">
        <f>L1623+1</f>
        <v>156</v>
      </c>
      <c r="AP1623" s="703"/>
      <c r="AQ1623" s="703"/>
      <c r="AR1623" s="703"/>
      <c r="AS1623" s="703"/>
      <c r="AT1623" s="703"/>
      <c r="AU1623" s="703"/>
      <c r="AV1623" s="703"/>
      <c r="AW1623" s="703"/>
      <c r="AX1623" s="703"/>
      <c r="AY1623" s="703"/>
      <c r="AZ1623" s="703"/>
      <c r="BA1623" s="703"/>
      <c r="BB1623" s="703"/>
      <c r="BC1623" s="703"/>
      <c r="BD1623" s="703"/>
      <c r="BE1623" s="703"/>
      <c r="BF1623" s="703"/>
      <c r="BG1623" s="704"/>
    </row>
    <row r="1624" spans="2:86" ht="14.55" customHeight="1" x14ac:dyDescent="0.2">
      <c r="B1624" s="679"/>
      <c r="C1624" s="680"/>
      <c r="D1624" s="681"/>
      <c r="E1624" s="720"/>
      <c r="F1624" s="720"/>
      <c r="G1624" s="720"/>
      <c r="H1624" s="668"/>
      <c r="I1624" s="669"/>
      <c r="J1624" s="669"/>
      <c r="K1624" s="670"/>
      <c r="L1624" s="705"/>
      <c r="M1624" s="705"/>
      <c r="N1624" s="705"/>
      <c r="O1624" s="705"/>
      <c r="P1624" s="705"/>
      <c r="Q1624" s="705"/>
      <c r="R1624" s="705"/>
      <c r="S1624" s="705"/>
      <c r="T1624" s="705"/>
      <c r="U1624" s="705"/>
      <c r="V1624" s="705"/>
      <c r="W1624" s="705"/>
      <c r="X1624" s="705"/>
      <c r="Y1624" s="705"/>
      <c r="Z1624" s="705"/>
      <c r="AA1624" s="705"/>
      <c r="AB1624" s="705"/>
      <c r="AC1624" s="705"/>
      <c r="AD1624" s="706"/>
      <c r="AE1624" s="679"/>
      <c r="AF1624" s="680"/>
      <c r="AG1624" s="681"/>
      <c r="AH1624" s="720"/>
      <c r="AI1624" s="720"/>
      <c r="AJ1624" s="720"/>
      <c r="AK1624" s="668"/>
      <c r="AL1624" s="669"/>
      <c r="AM1624" s="669"/>
      <c r="AN1624" s="670"/>
      <c r="AO1624" s="705"/>
      <c r="AP1624" s="705"/>
      <c r="AQ1624" s="705"/>
      <c r="AR1624" s="705"/>
      <c r="AS1624" s="705"/>
      <c r="AT1624" s="705"/>
      <c r="AU1624" s="705"/>
      <c r="AV1624" s="705"/>
      <c r="AW1624" s="705"/>
      <c r="AX1624" s="705"/>
      <c r="AY1624" s="705"/>
      <c r="AZ1624" s="705"/>
      <c r="BA1624" s="705"/>
      <c r="BB1624" s="705"/>
      <c r="BC1624" s="705"/>
      <c r="BD1624" s="705"/>
      <c r="BE1624" s="705"/>
      <c r="BF1624" s="705"/>
      <c r="BG1624" s="706"/>
    </row>
    <row r="1625" spans="2:86" ht="14.55" customHeight="1" x14ac:dyDescent="0.2">
      <c r="B1625" s="679"/>
      <c r="C1625" s="680"/>
      <c r="D1625" s="677" t="s">
        <v>992</v>
      </c>
      <c r="E1625" s="719"/>
      <c r="F1625" s="719"/>
      <c r="G1625" s="719"/>
      <c r="H1625" s="665">
        <f ca="1">OFFSET('(6)定期点検調書'!$D$12,L1623-1,0)</f>
        <v>0</v>
      </c>
      <c r="I1625" s="666"/>
      <c r="J1625" s="666"/>
      <c r="K1625" s="667"/>
      <c r="L1625" s="705"/>
      <c r="M1625" s="705"/>
      <c r="N1625" s="705"/>
      <c r="O1625" s="705"/>
      <c r="P1625" s="705"/>
      <c r="Q1625" s="705"/>
      <c r="R1625" s="705"/>
      <c r="S1625" s="705"/>
      <c r="T1625" s="705"/>
      <c r="U1625" s="705"/>
      <c r="V1625" s="705"/>
      <c r="W1625" s="705"/>
      <c r="X1625" s="705"/>
      <c r="Y1625" s="705"/>
      <c r="Z1625" s="705"/>
      <c r="AA1625" s="705"/>
      <c r="AB1625" s="705"/>
      <c r="AC1625" s="705"/>
      <c r="AD1625" s="706"/>
      <c r="AE1625" s="679"/>
      <c r="AF1625" s="680"/>
      <c r="AG1625" s="677" t="s">
        <v>992</v>
      </c>
      <c r="AH1625" s="719"/>
      <c r="AI1625" s="719"/>
      <c r="AJ1625" s="719"/>
      <c r="AK1625" s="665">
        <f ca="1">OFFSET('(6)定期点検調書'!$D$12,AO1623-1,0)</f>
        <v>0</v>
      </c>
      <c r="AL1625" s="666"/>
      <c r="AM1625" s="666"/>
      <c r="AN1625" s="667"/>
      <c r="AO1625" s="705"/>
      <c r="AP1625" s="705"/>
      <c r="AQ1625" s="705"/>
      <c r="AR1625" s="705"/>
      <c r="AS1625" s="705"/>
      <c r="AT1625" s="705"/>
      <c r="AU1625" s="705"/>
      <c r="AV1625" s="705"/>
      <c r="AW1625" s="705"/>
      <c r="AX1625" s="705"/>
      <c r="AY1625" s="705"/>
      <c r="AZ1625" s="705"/>
      <c r="BA1625" s="705"/>
      <c r="BB1625" s="705"/>
      <c r="BC1625" s="705"/>
      <c r="BD1625" s="705"/>
      <c r="BE1625" s="705"/>
      <c r="BF1625" s="705"/>
      <c r="BG1625" s="706"/>
    </row>
    <row r="1626" spans="2:86" ht="14.55" customHeight="1" x14ac:dyDescent="0.2">
      <c r="B1626" s="681"/>
      <c r="C1626" s="682"/>
      <c r="D1626" s="681"/>
      <c r="E1626" s="720"/>
      <c r="F1626" s="720"/>
      <c r="G1626" s="720"/>
      <c r="H1626" s="668"/>
      <c r="I1626" s="669"/>
      <c r="J1626" s="669"/>
      <c r="K1626" s="670"/>
      <c r="L1626" s="705"/>
      <c r="M1626" s="705"/>
      <c r="N1626" s="705"/>
      <c r="O1626" s="705"/>
      <c r="P1626" s="705"/>
      <c r="Q1626" s="705"/>
      <c r="R1626" s="705"/>
      <c r="S1626" s="705"/>
      <c r="T1626" s="705"/>
      <c r="U1626" s="705"/>
      <c r="V1626" s="705"/>
      <c r="W1626" s="705"/>
      <c r="X1626" s="705"/>
      <c r="Y1626" s="705"/>
      <c r="Z1626" s="705"/>
      <c r="AA1626" s="705"/>
      <c r="AB1626" s="705"/>
      <c r="AC1626" s="705"/>
      <c r="AD1626" s="706"/>
      <c r="AE1626" s="681"/>
      <c r="AF1626" s="682"/>
      <c r="AG1626" s="681"/>
      <c r="AH1626" s="720"/>
      <c r="AI1626" s="720"/>
      <c r="AJ1626" s="720"/>
      <c r="AK1626" s="668"/>
      <c r="AL1626" s="669"/>
      <c r="AM1626" s="669"/>
      <c r="AN1626" s="670"/>
      <c r="AO1626" s="705"/>
      <c r="AP1626" s="705"/>
      <c r="AQ1626" s="705"/>
      <c r="AR1626" s="705"/>
      <c r="AS1626" s="705"/>
      <c r="AT1626" s="705"/>
      <c r="AU1626" s="705"/>
      <c r="AV1626" s="705"/>
      <c r="AW1626" s="705"/>
      <c r="AX1626" s="705"/>
      <c r="AY1626" s="705"/>
      <c r="AZ1626" s="705"/>
      <c r="BA1626" s="705"/>
      <c r="BB1626" s="705"/>
      <c r="BC1626" s="705"/>
      <c r="BD1626" s="705"/>
      <c r="BE1626" s="705"/>
      <c r="BF1626" s="705"/>
      <c r="BG1626" s="706"/>
    </row>
    <row r="1627" spans="2:86" ht="14.55" customHeight="1" x14ac:dyDescent="0.2">
      <c r="B1627" s="677" t="s">
        <v>1238</v>
      </c>
      <c r="C1627" s="678"/>
      <c r="D1627" s="659" t="s">
        <v>993</v>
      </c>
      <c r="E1627" s="660"/>
      <c r="F1627" s="660"/>
      <c r="G1627" s="660"/>
      <c r="H1627" s="671">
        <f ca="1">OFFSET('(6)定期点検調書'!$AA$13,L1623-1,0)</f>
        <v>0</v>
      </c>
      <c r="I1627" s="672"/>
      <c r="J1627" s="672"/>
      <c r="K1627" s="673"/>
      <c r="L1627" s="705"/>
      <c r="M1627" s="705"/>
      <c r="N1627" s="705"/>
      <c r="O1627" s="705"/>
      <c r="P1627" s="705"/>
      <c r="Q1627" s="705"/>
      <c r="R1627" s="705"/>
      <c r="S1627" s="705"/>
      <c r="T1627" s="705"/>
      <c r="U1627" s="705"/>
      <c r="V1627" s="705"/>
      <c r="W1627" s="705"/>
      <c r="X1627" s="705"/>
      <c r="Y1627" s="705"/>
      <c r="Z1627" s="705"/>
      <c r="AA1627" s="705"/>
      <c r="AB1627" s="705"/>
      <c r="AC1627" s="705"/>
      <c r="AD1627" s="706"/>
      <c r="AE1627" s="677" t="s">
        <v>1238</v>
      </c>
      <c r="AF1627" s="678"/>
      <c r="AG1627" s="659" t="s">
        <v>993</v>
      </c>
      <c r="AH1627" s="660"/>
      <c r="AI1627" s="660"/>
      <c r="AJ1627" s="660"/>
      <c r="AK1627" s="671">
        <f ca="1">OFFSET('(6)定期点検調書'!$AA$13,AO1623-1,0)</f>
        <v>0</v>
      </c>
      <c r="AL1627" s="672"/>
      <c r="AM1627" s="672"/>
      <c r="AN1627" s="673"/>
      <c r="AO1627" s="705"/>
      <c r="AP1627" s="705"/>
      <c r="AQ1627" s="705"/>
      <c r="AR1627" s="705"/>
      <c r="AS1627" s="705"/>
      <c r="AT1627" s="705"/>
      <c r="AU1627" s="705"/>
      <c r="AV1627" s="705"/>
      <c r="AW1627" s="705"/>
      <c r="AX1627" s="705"/>
      <c r="AY1627" s="705"/>
      <c r="AZ1627" s="705"/>
      <c r="BA1627" s="705"/>
      <c r="BB1627" s="705"/>
      <c r="BC1627" s="705"/>
      <c r="BD1627" s="705"/>
      <c r="BE1627" s="705"/>
      <c r="BF1627" s="705"/>
      <c r="BG1627" s="706"/>
    </row>
    <row r="1628" spans="2:86" ht="14.55" customHeight="1" x14ac:dyDescent="0.2">
      <c r="B1628" s="679"/>
      <c r="C1628" s="680"/>
      <c r="D1628" s="662"/>
      <c r="E1628" s="663"/>
      <c r="F1628" s="663"/>
      <c r="G1628" s="663"/>
      <c r="H1628" s="674"/>
      <c r="I1628" s="675"/>
      <c r="J1628" s="675"/>
      <c r="K1628" s="676"/>
      <c r="L1628" s="705"/>
      <c r="M1628" s="705"/>
      <c r="N1628" s="705"/>
      <c r="O1628" s="705"/>
      <c r="P1628" s="705"/>
      <c r="Q1628" s="705"/>
      <c r="R1628" s="705"/>
      <c r="S1628" s="705"/>
      <c r="T1628" s="705"/>
      <c r="U1628" s="705"/>
      <c r="V1628" s="705"/>
      <c r="W1628" s="705"/>
      <c r="X1628" s="705"/>
      <c r="Y1628" s="705"/>
      <c r="Z1628" s="705"/>
      <c r="AA1628" s="705"/>
      <c r="AB1628" s="705"/>
      <c r="AC1628" s="705"/>
      <c r="AD1628" s="706"/>
      <c r="AE1628" s="679"/>
      <c r="AF1628" s="680"/>
      <c r="AG1628" s="662"/>
      <c r="AH1628" s="663"/>
      <c r="AI1628" s="663"/>
      <c r="AJ1628" s="663"/>
      <c r="AK1628" s="674"/>
      <c r="AL1628" s="675"/>
      <c r="AM1628" s="675"/>
      <c r="AN1628" s="676"/>
      <c r="AO1628" s="705"/>
      <c r="AP1628" s="705"/>
      <c r="AQ1628" s="705"/>
      <c r="AR1628" s="705"/>
      <c r="AS1628" s="705"/>
      <c r="AT1628" s="705"/>
      <c r="AU1628" s="705"/>
      <c r="AV1628" s="705"/>
      <c r="AW1628" s="705"/>
      <c r="AX1628" s="705"/>
      <c r="AY1628" s="705"/>
      <c r="AZ1628" s="705"/>
      <c r="BA1628" s="705"/>
      <c r="BB1628" s="705"/>
      <c r="BC1628" s="705"/>
      <c r="BD1628" s="705"/>
      <c r="BE1628" s="705"/>
      <c r="BF1628" s="705"/>
      <c r="BG1628" s="706"/>
    </row>
    <row r="1629" spans="2:86" ht="14.55" customHeight="1" x14ac:dyDescent="0.2">
      <c r="B1629" s="679"/>
      <c r="C1629" s="680"/>
      <c r="D1629" s="659" t="s">
        <v>1239</v>
      </c>
      <c r="E1629" s="660"/>
      <c r="F1629" s="660"/>
      <c r="G1629" s="660"/>
      <c r="H1629" s="665">
        <f ca="1">OFFSET('(6)定期点検調書'!$AD$12,L1623-1,0)</f>
        <v>0</v>
      </c>
      <c r="I1629" s="666"/>
      <c r="J1629" s="666"/>
      <c r="K1629" s="667"/>
      <c r="L1629" s="705"/>
      <c r="M1629" s="705"/>
      <c r="N1629" s="705"/>
      <c r="O1629" s="705"/>
      <c r="P1629" s="705"/>
      <c r="Q1629" s="705"/>
      <c r="R1629" s="705"/>
      <c r="S1629" s="705"/>
      <c r="T1629" s="705"/>
      <c r="U1629" s="705"/>
      <c r="V1629" s="705"/>
      <c r="W1629" s="705"/>
      <c r="X1629" s="705"/>
      <c r="Y1629" s="705"/>
      <c r="Z1629" s="705"/>
      <c r="AA1629" s="705"/>
      <c r="AB1629" s="705"/>
      <c r="AC1629" s="705"/>
      <c r="AD1629" s="706"/>
      <c r="AE1629" s="679"/>
      <c r="AF1629" s="680"/>
      <c r="AG1629" s="659" t="s">
        <v>1239</v>
      </c>
      <c r="AH1629" s="660"/>
      <c r="AI1629" s="660"/>
      <c r="AJ1629" s="660"/>
      <c r="AK1629" s="665">
        <f ca="1">OFFSET('(6)定期点検調書'!$AD$12,AO1623-1,0)</f>
        <v>0</v>
      </c>
      <c r="AL1629" s="666"/>
      <c r="AM1629" s="666"/>
      <c r="AN1629" s="667"/>
      <c r="AO1629" s="705"/>
      <c r="AP1629" s="705"/>
      <c r="AQ1629" s="705"/>
      <c r="AR1629" s="705"/>
      <c r="AS1629" s="705"/>
      <c r="AT1629" s="705"/>
      <c r="AU1629" s="705"/>
      <c r="AV1629" s="705"/>
      <c r="AW1629" s="705"/>
      <c r="AX1629" s="705"/>
      <c r="AY1629" s="705"/>
      <c r="AZ1629" s="705"/>
      <c r="BA1629" s="705"/>
      <c r="BB1629" s="705"/>
      <c r="BC1629" s="705"/>
      <c r="BD1629" s="705"/>
      <c r="BE1629" s="705"/>
      <c r="BF1629" s="705"/>
      <c r="BG1629" s="706"/>
    </row>
    <row r="1630" spans="2:86" ht="14.55" customHeight="1" x14ac:dyDescent="0.2">
      <c r="B1630" s="681"/>
      <c r="C1630" s="682"/>
      <c r="D1630" s="662"/>
      <c r="E1630" s="663"/>
      <c r="F1630" s="663"/>
      <c r="G1630" s="663"/>
      <c r="H1630" s="668"/>
      <c r="I1630" s="669"/>
      <c r="J1630" s="669"/>
      <c r="K1630" s="670"/>
      <c r="L1630" s="705"/>
      <c r="M1630" s="705"/>
      <c r="N1630" s="705"/>
      <c r="O1630" s="705"/>
      <c r="P1630" s="705"/>
      <c r="Q1630" s="705"/>
      <c r="R1630" s="705"/>
      <c r="S1630" s="705"/>
      <c r="T1630" s="705"/>
      <c r="U1630" s="705"/>
      <c r="V1630" s="705"/>
      <c r="W1630" s="705"/>
      <c r="X1630" s="705"/>
      <c r="Y1630" s="705"/>
      <c r="Z1630" s="705"/>
      <c r="AA1630" s="705"/>
      <c r="AB1630" s="705"/>
      <c r="AC1630" s="705"/>
      <c r="AD1630" s="706"/>
      <c r="AE1630" s="681"/>
      <c r="AF1630" s="682"/>
      <c r="AG1630" s="662"/>
      <c r="AH1630" s="663"/>
      <c r="AI1630" s="663"/>
      <c r="AJ1630" s="663"/>
      <c r="AK1630" s="668"/>
      <c r="AL1630" s="669"/>
      <c r="AM1630" s="669"/>
      <c r="AN1630" s="670"/>
      <c r="AO1630" s="705"/>
      <c r="AP1630" s="705"/>
      <c r="AQ1630" s="705"/>
      <c r="AR1630" s="705"/>
      <c r="AS1630" s="705"/>
      <c r="AT1630" s="705"/>
      <c r="AU1630" s="705"/>
      <c r="AV1630" s="705"/>
      <c r="AW1630" s="705"/>
      <c r="AX1630" s="705"/>
      <c r="AY1630" s="705"/>
      <c r="AZ1630" s="705"/>
      <c r="BA1630" s="705"/>
      <c r="BB1630" s="705"/>
      <c r="BC1630" s="705"/>
      <c r="BD1630" s="705"/>
      <c r="BE1630" s="705"/>
      <c r="BF1630" s="705"/>
      <c r="BG1630" s="706"/>
    </row>
    <row r="1631" spans="2:86" ht="28.95" customHeight="1" x14ac:dyDescent="0.2">
      <c r="B1631" s="716" t="s">
        <v>995</v>
      </c>
      <c r="C1631" s="717"/>
      <c r="D1631" s="717"/>
      <c r="E1631" s="717"/>
      <c r="F1631" s="717"/>
      <c r="G1631" s="718"/>
      <c r="H1631" s="709">
        <f ca="1">OFFSET('(6)定期点検調書'!$AK$12,L1623-1,0)</f>
        <v>0</v>
      </c>
      <c r="I1631" s="710"/>
      <c r="J1631" s="710"/>
      <c r="K1631" s="711"/>
      <c r="L1631" s="705"/>
      <c r="M1631" s="705"/>
      <c r="N1631" s="705"/>
      <c r="O1631" s="705"/>
      <c r="P1631" s="705"/>
      <c r="Q1631" s="705"/>
      <c r="R1631" s="705"/>
      <c r="S1631" s="705"/>
      <c r="T1631" s="705"/>
      <c r="U1631" s="705"/>
      <c r="V1631" s="705"/>
      <c r="W1631" s="705"/>
      <c r="X1631" s="705"/>
      <c r="Y1631" s="705"/>
      <c r="Z1631" s="705"/>
      <c r="AA1631" s="705"/>
      <c r="AB1631" s="705"/>
      <c r="AC1631" s="705"/>
      <c r="AD1631" s="706"/>
      <c r="AE1631" s="716" t="s">
        <v>995</v>
      </c>
      <c r="AF1631" s="717"/>
      <c r="AG1631" s="717"/>
      <c r="AH1631" s="717"/>
      <c r="AI1631" s="717"/>
      <c r="AJ1631" s="718"/>
      <c r="AK1631" s="709">
        <f ca="1">OFFSET('(6)定期点検調書'!$AK$12,AO1623-1,0)</f>
        <v>0</v>
      </c>
      <c r="AL1631" s="710"/>
      <c r="AM1631" s="710"/>
      <c r="AN1631" s="711"/>
      <c r="AO1631" s="705"/>
      <c r="AP1631" s="705"/>
      <c r="AQ1631" s="705"/>
      <c r="AR1631" s="705"/>
      <c r="AS1631" s="705"/>
      <c r="AT1631" s="705"/>
      <c r="AU1631" s="705"/>
      <c r="AV1631" s="705"/>
      <c r="AW1631" s="705"/>
      <c r="AX1631" s="705"/>
      <c r="AY1631" s="705"/>
      <c r="AZ1631" s="705"/>
      <c r="BA1631" s="705"/>
      <c r="BB1631" s="705"/>
      <c r="BC1631" s="705"/>
      <c r="BD1631" s="705"/>
      <c r="BE1631" s="705"/>
      <c r="BF1631" s="705"/>
      <c r="BG1631" s="706"/>
    </row>
    <row r="1632" spans="2:86" ht="14.55" customHeight="1" x14ac:dyDescent="0.2">
      <c r="B1632" s="677" t="s">
        <v>1240</v>
      </c>
      <c r="C1632" s="661"/>
      <c r="D1632" s="659" t="s">
        <v>994</v>
      </c>
      <c r="E1632" s="660"/>
      <c r="F1632" s="660"/>
      <c r="G1632" s="661"/>
      <c r="H1632" s="699" t="str">
        <f ca="1">OFFSET('(6)定期点検調書'!$BY$12,L1623-1,0)</f>
        <v/>
      </c>
      <c r="I1632" s="700"/>
      <c r="J1632" s="700"/>
      <c r="K1632" s="714"/>
      <c r="L1632" s="705"/>
      <c r="M1632" s="705"/>
      <c r="N1632" s="705"/>
      <c r="O1632" s="705"/>
      <c r="P1632" s="705"/>
      <c r="Q1632" s="705"/>
      <c r="R1632" s="705"/>
      <c r="S1632" s="705"/>
      <c r="T1632" s="705"/>
      <c r="U1632" s="705"/>
      <c r="V1632" s="705"/>
      <c r="W1632" s="705"/>
      <c r="X1632" s="705"/>
      <c r="Y1632" s="705"/>
      <c r="Z1632" s="705"/>
      <c r="AA1632" s="705"/>
      <c r="AB1632" s="705"/>
      <c r="AC1632" s="705"/>
      <c r="AD1632" s="706"/>
      <c r="AE1632" s="677" t="s">
        <v>1240</v>
      </c>
      <c r="AF1632" s="661"/>
      <c r="AG1632" s="659" t="s">
        <v>994</v>
      </c>
      <c r="AH1632" s="660"/>
      <c r="AI1632" s="660"/>
      <c r="AJ1632" s="661"/>
      <c r="AK1632" s="699" t="str">
        <f ca="1">OFFSET('(6)定期点検調書'!$BY$12,AO1623-1,0)</f>
        <v/>
      </c>
      <c r="AL1632" s="700"/>
      <c r="AM1632" s="700"/>
      <c r="AN1632" s="714"/>
      <c r="AO1632" s="705"/>
      <c r="AP1632" s="705"/>
      <c r="AQ1632" s="705"/>
      <c r="AR1632" s="705"/>
      <c r="AS1632" s="705"/>
      <c r="AT1632" s="705"/>
      <c r="AU1632" s="705"/>
      <c r="AV1632" s="705"/>
      <c r="AW1632" s="705"/>
      <c r="AX1632" s="705"/>
      <c r="AY1632" s="705"/>
      <c r="AZ1632" s="705"/>
      <c r="BA1632" s="705"/>
      <c r="BB1632" s="705"/>
      <c r="BC1632" s="705"/>
      <c r="BD1632" s="705"/>
      <c r="BE1632" s="705"/>
      <c r="BF1632" s="705"/>
      <c r="BG1632" s="706"/>
    </row>
    <row r="1633" spans="2:86" ht="14.55" customHeight="1" x14ac:dyDescent="0.2">
      <c r="B1633" s="712"/>
      <c r="C1633" s="713"/>
      <c r="D1633" s="662"/>
      <c r="E1633" s="663"/>
      <c r="F1633" s="663"/>
      <c r="G1633" s="664"/>
      <c r="H1633" s="701"/>
      <c r="I1633" s="702"/>
      <c r="J1633" s="702"/>
      <c r="K1633" s="715"/>
      <c r="L1633" s="705"/>
      <c r="M1633" s="705"/>
      <c r="N1633" s="705"/>
      <c r="O1633" s="705"/>
      <c r="P1633" s="705"/>
      <c r="Q1633" s="705"/>
      <c r="R1633" s="705"/>
      <c r="S1633" s="705"/>
      <c r="T1633" s="705"/>
      <c r="U1633" s="705"/>
      <c r="V1633" s="705"/>
      <c r="W1633" s="705"/>
      <c r="X1633" s="705"/>
      <c r="Y1633" s="705"/>
      <c r="Z1633" s="705"/>
      <c r="AA1633" s="705"/>
      <c r="AB1633" s="705"/>
      <c r="AC1633" s="705"/>
      <c r="AD1633" s="706"/>
      <c r="AE1633" s="712"/>
      <c r="AF1633" s="713"/>
      <c r="AG1633" s="662"/>
      <c r="AH1633" s="663"/>
      <c r="AI1633" s="663"/>
      <c r="AJ1633" s="664"/>
      <c r="AK1633" s="701"/>
      <c r="AL1633" s="702"/>
      <c r="AM1633" s="702"/>
      <c r="AN1633" s="715"/>
      <c r="AO1633" s="705"/>
      <c r="AP1633" s="705"/>
      <c r="AQ1633" s="705"/>
      <c r="AR1633" s="705"/>
      <c r="AS1633" s="705"/>
      <c r="AT1633" s="705"/>
      <c r="AU1633" s="705"/>
      <c r="AV1633" s="705"/>
      <c r="AW1633" s="705"/>
      <c r="AX1633" s="705"/>
      <c r="AY1633" s="705"/>
      <c r="AZ1633" s="705"/>
      <c r="BA1633" s="705"/>
      <c r="BB1633" s="705"/>
      <c r="BC1633" s="705"/>
      <c r="BD1633" s="705"/>
      <c r="BE1633" s="705"/>
      <c r="BF1633" s="705"/>
      <c r="BG1633" s="706"/>
    </row>
    <row r="1634" spans="2:86" ht="14.55" customHeight="1" x14ac:dyDescent="0.2">
      <c r="B1634" s="712"/>
      <c r="C1634" s="713"/>
      <c r="D1634" s="659" t="s">
        <v>1186</v>
      </c>
      <c r="E1634" s="660"/>
      <c r="F1634" s="660"/>
      <c r="G1634" s="661"/>
      <c r="H1634" s="665">
        <f ca="1">OFFSET('(6)定期点検調書'!$BC$12,L1623-1,0)</f>
        <v>0</v>
      </c>
      <c r="I1634" s="666"/>
      <c r="J1634" s="666"/>
      <c r="K1634" s="667"/>
      <c r="L1634" s="705"/>
      <c r="M1634" s="705"/>
      <c r="N1634" s="705"/>
      <c r="O1634" s="705"/>
      <c r="P1634" s="705"/>
      <c r="Q1634" s="705"/>
      <c r="R1634" s="705"/>
      <c r="S1634" s="705"/>
      <c r="T1634" s="705"/>
      <c r="U1634" s="705"/>
      <c r="V1634" s="705"/>
      <c r="W1634" s="705"/>
      <c r="X1634" s="705"/>
      <c r="Y1634" s="705"/>
      <c r="Z1634" s="705"/>
      <c r="AA1634" s="705"/>
      <c r="AB1634" s="705"/>
      <c r="AC1634" s="705"/>
      <c r="AD1634" s="706"/>
      <c r="AE1634" s="712"/>
      <c r="AF1634" s="713"/>
      <c r="AG1634" s="659" t="s">
        <v>1186</v>
      </c>
      <c r="AH1634" s="660"/>
      <c r="AI1634" s="660"/>
      <c r="AJ1634" s="661"/>
      <c r="AK1634" s="665">
        <f ca="1">OFFSET('(6)定期点検調書'!$BC$12,AO1623-1,0)</f>
        <v>0</v>
      </c>
      <c r="AL1634" s="666"/>
      <c r="AM1634" s="666"/>
      <c r="AN1634" s="667"/>
      <c r="AO1634" s="705"/>
      <c r="AP1634" s="705"/>
      <c r="AQ1634" s="705"/>
      <c r="AR1634" s="705"/>
      <c r="AS1634" s="705"/>
      <c r="AT1634" s="705"/>
      <c r="AU1634" s="705"/>
      <c r="AV1634" s="705"/>
      <c r="AW1634" s="705"/>
      <c r="AX1634" s="705"/>
      <c r="AY1634" s="705"/>
      <c r="AZ1634" s="705"/>
      <c r="BA1634" s="705"/>
      <c r="BB1634" s="705"/>
      <c r="BC1634" s="705"/>
      <c r="BD1634" s="705"/>
      <c r="BE1634" s="705"/>
      <c r="BF1634" s="705"/>
      <c r="BG1634" s="706"/>
    </row>
    <row r="1635" spans="2:86" ht="14.55" customHeight="1" x14ac:dyDescent="0.2">
      <c r="B1635" s="712"/>
      <c r="C1635" s="713"/>
      <c r="D1635" s="662"/>
      <c r="E1635" s="663"/>
      <c r="F1635" s="663"/>
      <c r="G1635" s="664"/>
      <c r="H1635" s="668"/>
      <c r="I1635" s="669"/>
      <c r="J1635" s="669"/>
      <c r="K1635" s="670"/>
      <c r="L1635" s="705"/>
      <c r="M1635" s="705"/>
      <c r="N1635" s="705"/>
      <c r="O1635" s="705"/>
      <c r="P1635" s="705"/>
      <c r="Q1635" s="705"/>
      <c r="R1635" s="705"/>
      <c r="S1635" s="705"/>
      <c r="T1635" s="705"/>
      <c r="U1635" s="705"/>
      <c r="V1635" s="705"/>
      <c r="W1635" s="705"/>
      <c r="X1635" s="705"/>
      <c r="Y1635" s="705"/>
      <c r="Z1635" s="705"/>
      <c r="AA1635" s="705"/>
      <c r="AB1635" s="705"/>
      <c r="AC1635" s="705"/>
      <c r="AD1635" s="706"/>
      <c r="AE1635" s="712"/>
      <c r="AF1635" s="713"/>
      <c r="AG1635" s="662"/>
      <c r="AH1635" s="663"/>
      <c r="AI1635" s="663"/>
      <c r="AJ1635" s="664"/>
      <c r="AK1635" s="668"/>
      <c r="AL1635" s="669"/>
      <c r="AM1635" s="669"/>
      <c r="AN1635" s="670"/>
      <c r="AO1635" s="705"/>
      <c r="AP1635" s="705"/>
      <c r="AQ1635" s="705"/>
      <c r="AR1635" s="705"/>
      <c r="AS1635" s="705"/>
      <c r="AT1635" s="705"/>
      <c r="AU1635" s="705"/>
      <c r="AV1635" s="705"/>
      <c r="AW1635" s="705"/>
      <c r="AX1635" s="705"/>
      <c r="AY1635" s="705"/>
      <c r="AZ1635" s="705"/>
      <c r="BA1635" s="705"/>
      <c r="BB1635" s="705"/>
      <c r="BC1635" s="705"/>
      <c r="BD1635" s="705"/>
      <c r="BE1635" s="705"/>
      <c r="BF1635" s="705"/>
      <c r="BG1635" s="706"/>
    </row>
    <row r="1636" spans="2:86" ht="14.55" customHeight="1" x14ac:dyDescent="0.2">
      <c r="B1636" s="712"/>
      <c r="C1636" s="713"/>
      <c r="D1636" s="659" t="s">
        <v>1187</v>
      </c>
      <c r="E1636" s="660"/>
      <c r="F1636" s="660"/>
      <c r="G1636" s="661"/>
      <c r="H1636" s="665">
        <f ca="1">OFFSET('(6)定期点検調書'!$BF$12,L1623-1,0)</f>
        <v>0</v>
      </c>
      <c r="I1636" s="666"/>
      <c r="J1636" s="666"/>
      <c r="K1636" s="667"/>
      <c r="L1636" s="705"/>
      <c r="M1636" s="705"/>
      <c r="N1636" s="705"/>
      <c r="O1636" s="705"/>
      <c r="P1636" s="705"/>
      <c r="Q1636" s="705"/>
      <c r="R1636" s="705"/>
      <c r="S1636" s="705"/>
      <c r="T1636" s="705"/>
      <c r="U1636" s="705"/>
      <c r="V1636" s="705"/>
      <c r="W1636" s="705"/>
      <c r="X1636" s="705"/>
      <c r="Y1636" s="705"/>
      <c r="Z1636" s="705"/>
      <c r="AA1636" s="705"/>
      <c r="AB1636" s="705"/>
      <c r="AC1636" s="705"/>
      <c r="AD1636" s="706"/>
      <c r="AE1636" s="712"/>
      <c r="AF1636" s="713"/>
      <c r="AG1636" s="659" t="s">
        <v>1187</v>
      </c>
      <c r="AH1636" s="660"/>
      <c r="AI1636" s="660"/>
      <c r="AJ1636" s="661"/>
      <c r="AK1636" s="665">
        <f ca="1">OFFSET('(6)定期点検調書'!$BF$12,AO1623-1,0)</f>
        <v>0</v>
      </c>
      <c r="AL1636" s="666"/>
      <c r="AM1636" s="666"/>
      <c r="AN1636" s="667"/>
      <c r="AO1636" s="705"/>
      <c r="AP1636" s="705"/>
      <c r="AQ1636" s="705"/>
      <c r="AR1636" s="705"/>
      <c r="AS1636" s="705"/>
      <c r="AT1636" s="705"/>
      <c r="AU1636" s="705"/>
      <c r="AV1636" s="705"/>
      <c r="AW1636" s="705"/>
      <c r="AX1636" s="705"/>
      <c r="AY1636" s="705"/>
      <c r="AZ1636" s="705"/>
      <c r="BA1636" s="705"/>
      <c r="BB1636" s="705"/>
      <c r="BC1636" s="705"/>
      <c r="BD1636" s="705"/>
      <c r="BE1636" s="705"/>
      <c r="BF1636" s="705"/>
      <c r="BG1636" s="706"/>
    </row>
    <row r="1637" spans="2:86" ht="14.55" customHeight="1" x14ac:dyDescent="0.2">
      <c r="B1637" s="662"/>
      <c r="C1637" s="664"/>
      <c r="D1637" s="662"/>
      <c r="E1637" s="663"/>
      <c r="F1637" s="663"/>
      <c r="G1637" s="664"/>
      <c r="H1637" s="668"/>
      <c r="I1637" s="669"/>
      <c r="J1637" s="669"/>
      <c r="K1637" s="670"/>
      <c r="L1637" s="707"/>
      <c r="M1637" s="707"/>
      <c r="N1637" s="707"/>
      <c r="O1637" s="707"/>
      <c r="P1637" s="707"/>
      <c r="Q1637" s="707"/>
      <c r="R1637" s="707"/>
      <c r="S1637" s="707"/>
      <c r="T1637" s="707"/>
      <c r="U1637" s="707"/>
      <c r="V1637" s="707"/>
      <c r="W1637" s="707"/>
      <c r="X1637" s="707"/>
      <c r="Y1637" s="707"/>
      <c r="Z1637" s="707"/>
      <c r="AA1637" s="707"/>
      <c r="AB1637" s="707"/>
      <c r="AC1637" s="707"/>
      <c r="AD1637" s="708"/>
      <c r="AE1637" s="662"/>
      <c r="AF1637" s="664"/>
      <c r="AG1637" s="662"/>
      <c r="AH1637" s="663"/>
      <c r="AI1637" s="663"/>
      <c r="AJ1637" s="664"/>
      <c r="AK1637" s="668"/>
      <c r="AL1637" s="669"/>
      <c r="AM1637" s="669"/>
      <c r="AN1637" s="670"/>
      <c r="AO1637" s="707"/>
      <c r="AP1637" s="707"/>
      <c r="AQ1637" s="707"/>
      <c r="AR1637" s="707"/>
      <c r="AS1637" s="707"/>
      <c r="AT1637" s="707"/>
      <c r="AU1637" s="707"/>
      <c r="AV1637" s="707"/>
      <c r="AW1637" s="707"/>
      <c r="AX1637" s="707"/>
      <c r="AY1637" s="707"/>
      <c r="AZ1637" s="707"/>
      <c r="BA1637" s="707"/>
      <c r="BB1637" s="707"/>
      <c r="BC1637" s="707"/>
      <c r="BD1637" s="707"/>
      <c r="BE1637" s="707"/>
      <c r="BF1637" s="707"/>
      <c r="BG1637" s="708"/>
    </row>
    <row r="1638" spans="2:86" ht="14.55" customHeight="1" x14ac:dyDescent="0.2">
      <c r="B1638" s="683" t="s">
        <v>1241</v>
      </c>
      <c r="C1638" s="683"/>
      <c r="D1638" s="683"/>
      <c r="E1638" s="683"/>
      <c r="F1638" s="683"/>
      <c r="G1638" s="683"/>
      <c r="H1638" s="699" t="str">
        <f ca="1">IF(OFFSET('(6)定期点検調書'!$AR$12,L1623-1,0)="","",OFFSET('(6)定期点検調書'!$AQ$12,L1623-1,0)&amp;TEXT(OFFSET('(6)定期点検調書'!$AR$12,L1623-1,0),"0.0")&amp;OFFSET('(6)定期点検調書'!$AT$12,L1623-1,0))  &amp;  IF(OFFSET('(6)定期点検調書'!$AV$12,L1623-1,0)="","","／"&amp;OFFSET('(6)定期点検調書'!$AU$12,L1623-1,0)&amp;TEXT(OFFSET('(6)定期点検調書'!$AV$12,L1623-1,0),"0.0")&amp;OFFSET('(6)定期点検調書'!$AX$12,L1623-1,0))  &amp;  IF(OFFSET('(6)定期点検調書'!$AZ$12,L1623-1,0)="","","／"&amp;OFFSET('(6)定期点検調書'!$AY$12,L1623-1,0)&amp;TEXT(OFFSET('(6)定期点検調書'!$AZ$12,L1623-1,0),"0.0")&amp;OFFSET('(6)定期点検調書'!$BB$12,L1623-1,0))</f>
        <v/>
      </c>
      <c r="I1638" s="700"/>
      <c r="J1638" s="700"/>
      <c r="K1638" s="700"/>
      <c r="L1638" s="700"/>
      <c r="M1638" s="700"/>
      <c r="N1638" s="700"/>
      <c r="O1638" s="700"/>
      <c r="P1638" s="685" t="s">
        <v>1243</v>
      </c>
      <c r="Q1638" s="685"/>
      <c r="R1638" s="685"/>
      <c r="S1638" s="685"/>
      <c r="T1638" s="685"/>
      <c r="U1638" s="685"/>
      <c r="V1638" s="685"/>
      <c r="W1638" s="686" t="str">
        <f ca="1">OFFSET('(6)定期点検調書'!$F$12,L1623-1,0)</f>
        <v/>
      </c>
      <c r="X1638" s="687"/>
      <c r="Y1638" s="687"/>
      <c r="Z1638" s="687"/>
      <c r="AA1638" s="687"/>
      <c r="AB1638" s="687"/>
      <c r="AC1638" s="687"/>
      <c r="AD1638" s="688"/>
      <c r="AE1638" s="683" t="s">
        <v>1241</v>
      </c>
      <c r="AF1638" s="683"/>
      <c r="AG1638" s="683"/>
      <c r="AH1638" s="683"/>
      <c r="AI1638" s="683"/>
      <c r="AJ1638" s="683"/>
      <c r="AK1638" s="699" t="str">
        <f ca="1">IF(OFFSET('(6)定期点検調書'!$AR$12,AO1623-1,0)="","",OFFSET('(6)定期点検調書'!$AQ$12,AO1623-1,0)&amp;TEXT(OFFSET('(6)定期点検調書'!$AR$12,AO1623-1,0),"0.0")&amp;OFFSET('(6)定期点検調書'!$AT$12,AO1623-1,0))  &amp;  IF(OFFSET('(6)定期点検調書'!$AV$12,AO1623-1,0)="","","／"&amp;OFFSET('(6)定期点検調書'!$AU$12,AO1623-1,0)&amp;TEXT(OFFSET('(6)定期点検調書'!$AV$12,AO1623-1,0),"0.0")&amp;OFFSET('(6)定期点検調書'!$AX$12,AO1623-1,0))  &amp;  IF(OFFSET('(6)定期点検調書'!$AZ$12,AO1623-1,0)="","","／"&amp;OFFSET('(6)定期点検調書'!$AY$12,AO1623-1,0)&amp;TEXT(OFFSET('(6)定期点検調書'!$AZ$12,AO1623-1,0),"0.0")&amp;OFFSET('(6)定期点検調書'!$BB$12,AO1623-1,0))</f>
        <v/>
      </c>
      <c r="AL1638" s="700"/>
      <c r="AM1638" s="700"/>
      <c r="AN1638" s="700"/>
      <c r="AO1638" s="700"/>
      <c r="AP1638" s="700"/>
      <c r="AQ1638" s="700"/>
      <c r="AR1638" s="700"/>
      <c r="AS1638" s="685" t="s">
        <v>1243</v>
      </c>
      <c r="AT1638" s="685"/>
      <c r="AU1638" s="685"/>
      <c r="AV1638" s="685"/>
      <c r="AW1638" s="685"/>
      <c r="AX1638" s="685"/>
      <c r="AY1638" s="685"/>
      <c r="AZ1638" s="686" t="str">
        <f ca="1">OFFSET('(6)定期点検調書'!$F$12,AO1623-1,0)</f>
        <v/>
      </c>
      <c r="BA1638" s="687"/>
      <c r="BB1638" s="687"/>
      <c r="BC1638" s="687"/>
      <c r="BD1638" s="687"/>
      <c r="BE1638" s="687"/>
      <c r="BF1638" s="687"/>
      <c r="BG1638" s="688"/>
    </row>
    <row r="1639" spans="2:86" ht="14.55" customHeight="1" x14ac:dyDescent="0.2">
      <c r="B1639" s="683"/>
      <c r="C1639" s="683"/>
      <c r="D1639" s="683"/>
      <c r="E1639" s="683"/>
      <c r="F1639" s="683"/>
      <c r="G1639" s="683"/>
      <c r="H1639" s="701"/>
      <c r="I1639" s="702"/>
      <c r="J1639" s="702"/>
      <c r="K1639" s="702"/>
      <c r="L1639" s="702"/>
      <c r="M1639" s="702"/>
      <c r="N1639" s="702"/>
      <c r="O1639" s="702"/>
      <c r="P1639" s="685"/>
      <c r="Q1639" s="685"/>
      <c r="R1639" s="685"/>
      <c r="S1639" s="685"/>
      <c r="T1639" s="685"/>
      <c r="U1639" s="685"/>
      <c r="V1639" s="685"/>
      <c r="W1639" s="689"/>
      <c r="X1639" s="690"/>
      <c r="Y1639" s="690"/>
      <c r="Z1639" s="690"/>
      <c r="AA1639" s="690"/>
      <c r="AB1639" s="690"/>
      <c r="AC1639" s="690"/>
      <c r="AD1639" s="691"/>
      <c r="AE1639" s="683"/>
      <c r="AF1639" s="683"/>
      <c r="AG1639" s="683"/>
      <c r="AH1639" s="683"/>
      <c r="AI1639" s="683"/>
      <c r="AJ1639" s="683"/>
      <c r="AK1639" s="701"/>
      <c r="AL1639" s="702"/>
      <c r="AM1639" s="702"/>
      <c r="AN1639" s="702"/>
      <c r="AO1639" s="702"/>
      <c r="AP1639" s="702"/>
      <c r="AQ1639" s="702"/>
      <c r="AR1639" s="702"/>
      <c r="AS1639" s="685"/>
      <c r="AT1639" s="685"/>
      <c r="AU1639" s="685"/>
      <c r="AV1639" s="685"/>
      <c r="AW1639" s="685"/>
      <c r="AX1639" s="685"/>
      <c r="AY1639" s="685"/>
      <c r="AZ1639" s="689"/>
      <c r="BA1639" s="690"/>
      <c r="BB1639" s="690"/>
      <c r="BC1639" s="690"/>
      <c r="BD1639" s="690"/>
      <c r="BE1639" s="690"/>
      <c r="BF1639" s="690"/>
      <c r="BG1639" s="691"/>
    </row>
    <row r="1640" spans="2:86" ht="14.55" customHeight="1" x14ac:dyDescent="0.2">
      <c r="B1640" s="659" t="s">
        <v>1242</v>
      </c>
      <c r="C1640" s="660"/>
      <c r="D1640" s="660"/>
      <c r="E1640" s="660"/>
      <c r="F1640" s="660"/>
      <c r="G1640" s="661"/>
      <c r="H1640" s="671" t="str">
        <f ca="1">IF(OFFSET('(6)定期点検調書'!$BL$12,L1623-1,0)="","",VLOOKUP(OFFSET('(6)定期点検調書'!$BL$12,L1623-1,0),ﾃﾞｰﾀ一覧!$AY$4:$BB$16,2,FALSE))  &amp;  IF(OFFSET('(6)定期点検調書'!$BC$12,L1623-1,0)="","","／"&amp;VLOOKUP(OFFSET('(6)定期点検調書'!$BC$12,L1623-1,0),ﾃﾞｰﾀ一覧!$AY$4:$BB$16,2,FALSE))  &amp;  IF(OFFSET('(6)定期点検調書'!$BD$12,L1623-1,0)="","","／"&amp;VLOOKUP(OFFSET('(6)定期点検調書'!$BD$12,L1623-1,0),ﾃﾞｰﾀ一覧!$AY$4:$BB$16,2,FALSE))</f>
        <v/>
      </c>
      <c r="I1640" s="672"/>
      <c r="J1640" s="672"/>
      <c r="K1640" s="672"/>
      <c r="L1640" s="672"/>
      <c r="M1640" s="672"/>
      <c r="N1640" s="672"/>
      <c r="O1640" s="672"/>
      <c r="P1640" s="692" t="s">
        <v>996</v>
      </c>
      <c r="Q1640" s="692"/>
      <c r="R1640" s="692"/>
      <c r="S1640" s="692"/>
      <c r="T1640" s="692"/>
      <c r="U1640" s="692"/>
      <c r="V1640" s="692"/>
      <c r="W1640" s="693"/>
      <c r="X1640" s="694"/>
      <c r="Y1640" s="694"/>
      <c r="Z1640" s="694"/>
      <c r="AA1640" s="694"/>
      <c r="AB1640" s="694"/>
      <c r="AC1640" s="694"/>
      <c r="AD1640" s="695"/>
      <c r="AE1640" s="659" t="s">
        <v>1242</v>
      </c>
      <c r="AF1640" s="660"/>
      <c r="AG1640" s="660"/>
      <c r="AH1640" s="660"/>
      <c r="AI1640" s="660"/>
      <c r="AJ1640" s="661"/>
      <c r="AK1640" s="671" t="str">
        <f ca="1">IF(OFFSET('(6)定期点検調書'!$BL$12,AO1623-1,0)="","",VLOOKUP(OFFSET('(6)定期点検調書'!$BL$12,AO1623-1,0),ﾃﾞｰﾀ一覧!$AY$4:$BB$16,2,FALSE))  &amp;  IF(OFFSET('(6)定期点検調書'!$BC$12,AO1623-1,0)="","","／"&amp;VLOOKUP(OFFSET('(6)定期点検調書'!$BC$12,AO1623-1,0),ﾃﾞｰﾀ一覧!$AY$4:$BB$16,2,FALSE))  &amp;  IF(OFFSET('(6)定期点検調書'!$BD$12,AO1623-1,0)="","","／"&amp;VLOOKUP(OFFSET('(6)定期点検調書'!$BD$12,AO1623-1,0),ﾃﾞｰﾀ一覧!$AY$4:$BB$16,2,FALSE))</f>
        <v/>
      </c>
      <c r="AL1640" s="672"/>
      <c r="AM1640" s="672"/>
      <c r="AN1640" s="672"/>
      <c r="AO1640" s="672"/>
      <c r="AP1640" s="672"/>
      <c r="AQ1640" s="672"/>
      <c r="AR1640" s="672"/>
      <c r="AS1640" s="692" t="s">
        <v>996</v>
      </c>
      <c r="AT1640" s="692"/>
      <c r="AU1640" s="692"/>
      <c r="AV1640" s="692"/>
      <c r="AW1640" s="692"/>
      <c r="AX1640" s="692"/>
      <c r="AY1640" s="692"/>
      <c r="AZ1640" s="693"/>
      <c r="BA1640" s="694"/>
      <c r="BB1640" s="694"/>
      <c r="BC1640" s="694"/>
      <c r="BD1640" s="694"/>
      <c r="BE1640" s="694"/>
      <c r="BF1640" s="694"/>
      <c r="BG1640" s="695"/>
    </row>
    <row r="1641" spans="2:86" ht="14.55" customHeight="1" x14ac:dyDescent="0.2">
      <c r="B1641" s="662"/>
      <c r="C1641" s="663"/>
      <c r="D1641" s="663"/>
      <c r="E1641" s="663"/>
      <c r="F1641" s="663"/>
      <c r="G1641" s="664"/>
      <c r="H1641" s="674"/>
      <c r="I1641" s="675"/>
      <c r="J1641" s="675"/>
      <c r="K1641" s="675"/>
      <c r="L1641" s="675"/>
      <c r="M1641" s="675"/>
      <c r="N1641" s="675"/>
      <c r="O1641" s="675"/>
      <c r="P1641" s="692"/>
      <c r="Q1641" s="692"/>
      <c r="R1641" s="692"/>
      <c r="S1641" s="692"/>
      <c r="T1641" s="692"/>
      <c r="U1641" s="692"/>
      <c r="V1641" s="692"/>
      <c r="W1641" s="696"/>
      <c r="X1641" s="697"/>
      <c r="Y1641" s="697"/>
      <c r="Z1641" s="697"/>
      <c r="AA1641" s="697"/>
      <c r="AB1641" s="697"/>
      <c r="AC1641" s="697"/>
      <c r="AD1641" s="698"/>
      <c r="AE1641" s="662"/>
      <c r="AF1641" s="663"/>
      <c r="AG1641" s="663"/>
      <c r="AH1641" s="663"/>
      <c r="AI1641" s="663"/>
      <c r="AJ1641" s="664"/>
      <c r="AK1641" s="674"/>
      <c r="AL1641" s="675"/>
      <c r="AM1641" s="675"/>
      <c r="AN1641" s="675"/>
      <c r="AO1641" s="675"/>
      <c r="AP1641" s="675"/>
      <c r="AQ1641" s="675"/>
      <c r="AR1641" s="675"/>
      <c r="AS1641" s="692"/>
      <c r="AT1641" s="692"/>
      <c r="AU1641" s="692"/>
      <c r="AV1641" s="692"/>
      <c r="AW1641" s="692"/>
      <c r="AX1641" s="692"/>
      <c r="AY1641" s="692"/>
      <c r="AZ1641" s="696"/>
      <c r="BA1641" s="697"/>
      <c r="BB1641" s="697"/>
      <c r="BC1641" s="697"/>
      <c r="BD1641" s="697"/>
      <c r="BE1641" s="697"/>
      <c r="BF1641" s="697"/>
      <c r="BG1641" s="698"/>
    </row>
    <row r="1642" spans="2:86" ht="19.5" customHeight="1" x14ac:dyDescent="0.2">
      <c r="B1642" s="683" t="s">
        <v>79</v>
      </c>
      <c r="C1642" s="683"/>
      <c r="D1642" s="683"/>
      <c r="E1642" s="683"/>
      <c r="F1642" s="683"/>
      <c r="G1642" s="683"/>
      <c r="H1642" s="684">
        <f ca="1">OFFSET('(6)定期点検調書'!$CA$12,L1623-1,0)</f>
        <v>0</v>
      </c>
      <c r="I1642" s="684"/>
      <c r="J1642" s="684"/>
      <c r="K1642" s="684"/>
      <c r="L1642" s="684"/>
      <c r="M1642" s="684"/>
      <c r="N1642" s="684"/>
      <c r="O1642" s="684"/>
      <c r="P1642" s="684"/>
      <c r="Q1642" s="684"/>
      <c r="R1642" s="684"/>
      <c r="S1642" s="684"/>
      <c r="T1642" s="684"/>
      <c r="U1642" s="684"/>
      <c r="V1642" s="684"/>
      <c r="W1642" s="684"/>
      <c r="X1642" s="684"/>
      <c r="Y1642" s="684"/>
      <c r="Z1642" s="684"/>
      <c r="AA1642" s="684"/>
      <c r="AB1642" s="684"/>
      <c r="AC1642" s="684"/>
      <c r="AD1642" s="684"/>
      <c r="AE1642" s="683" t="s">
        <v>79</v>
      </c>
      <c r="AF1642" s="683"/>
      <c r="AG1642" s="683"/>
      <c r="AH1642" s="683"/>
      <c r="AI1642" s="683"/>
      <c r="AJ1642" s="683"/>
      <c r="AK1642" s="684">
        <f ca="1">OFFSET('(6)定期点検調書'!$CA$12,AO1623-1,0)</f>
        <v>0</v>
      </c>
      <c r="AL1642" s="684"/>
      <c r="AM1642" s="684"/>
      <c r="AN1642" s="684"/>
      <c r="AO1642" s="684"/>
      <c r="AP1642" s="684"/>
      <c r="AQ1642" s="684"/>
      <c r="AR1642" s="684"/>
      <c r="AS1642" s="684"/>
      <c r="AT1642" s="684"/>
      <c r="AU1642" s="684"/>
      <c r="AV1642" s="684"/>
      <c r="AW1642" s="684"/>
      <c r="AX1642" s="684"/>
      <c r="AY1642" s="684"/>
      <c r="AZ1642" s="684"/>
      <c r="BA1642" s="684"/>
      <c r="BB1642" s="684"/>
      <c r="BC1642" s="684"/>
      <c r="BD1642" s="684"/>
      <c r="BE1642" s="684"/>
      <c r="BF1642" s="684"/>
      <c r="BG1642" s="684"/>
      <c r="CH1642" s="473"/>
    </row>
    <row r="1643" spans="2:86" ht="19.5" customHeight="1" x14ac:dyDescent="0.2">
      <c r="B1643" s="683"/>
      <c r="C1643" s="683"/>
      <c r="D1643" s="683"/>
      <c r="E1643" s="683"/>
      <c r="F1643" s="683"/>
      <c r="G1643" s="683"/>
      <c r="H1643" s="684"/>
      <c r="I1643" s="684"/>
      <c r="J1643" s="684"/>
      <c r="K1643" s="684"/>
      <c r="L1643" s="684"/>
      <c r="M1643" s="684"/>
      <c r="N1643" s="684"/>
      <c r="O1643" s="684"/>
      <c r="P1643" s="684"/>
      <c r="Q1643" s="684"/>
      <c r="R1643" s="684"/>
      <c r="S1643" s="684"/>
      <c r="T1643" s="684"/>
      <c r="U1643" s="684"/>
      <c r="V1643" s="684"/>
      <c r="W1643" s="684"/>
      <c r="X1643" s="684"/>
      <c r="Y1643" s="684"/>
      <c r="Z1643" s="684"/>
      <c r="AA1643" s="684"/>
      <c r="AB1643" s="684"/>
      <c r="AC1643" s="684"/>
      <c r="AD1643" s="684"/>
      <c r="AE1643" s="683"/>
      <c r="AF1643" s="683"/>
      <c r="AG1643" s="683"/>
      <c r="AH1643" s="683"/>
      <c r="AI1643" s="683"/>
      <c r="AJ1643" s="683"/>
      <c r="AK1643" s="684"/>
      <c r="AL1643" s="684"/>
      <c r="AM1643" s="684"/>
      <c r="AN1643" s="684"/>
      <c r="AO1643" s="684"/>
      <c r="AP1643" s="684"/>
      <c r="AQ1643" s="684"/>
      <c r="AR1643" s="684"/>
      <c r="AS1643" s="684"/>
      <c r="AT1643" s="684"/>
      <c r="AU1643" s="684"/>
      <c r="AV1643" s="684"/>
      <c r="AW1643" s="684"/>
      <c r="AX1643" s="684"/>
      <c r="AY1643" s="684"/>
      <c r="AZ1643" s="684"/>
      <c r="BA1643" s="684"/>
      <c r="BB1643" s="684"/>
      <c r="BC1643" s="684"/>
      <c r="BD1643" s="684"/>
      <c r="BE1643" s="684"/>
      <c r="BF1643" s="684"/>
      <c r="BG1643" s="684"/>
    </row>
    <row r="1644" spans="2:86" ht="14.55" customHeight="1" x14ac:dyDescent="0.2">
      <c r="B1644" s="677" t="s">
        <v>1038</v>
      </c>
      <c r="C1644" s="678"/>
      <c r="D1644" s="677" t="s">
        <v>1237</v>
      </c>
      <c r="E1644" s="719"/>
      <c r="F1644" s="719"/>
      <c r="G1644" s="719"/>
      <c r="H1644" s="665">
        <f ca="1">OFFSET('(6)定期点検調書'!$B$12,L1644-1,0)</f>
        <v>0</v>
      </c>
      <c r="I1644" s="666"/>
      <c r="J1644" s="666"/>
      <c r="K1644" s="667"/>
      <c r="L1644" s="703">
        <f>AO1623+1</f>
        <v>157</v>
      </c>
      <c r="M1644" s="703"/>
      <c r="N1644" s="703"/>
      <c r="O1644" s="703"/>
      <c r="P1644" s="703"/>
      <c r="Q1644" s="703"/>
      <c r="R1644" s="703"/>
      <c r="S1644" s="703"/>
      <c r="T1644" s="703"/>
      <c r="U1644" s="703"/>
      <c r="V1644" s="703"/>
      <c r="W1644" s="703"/>
      <c r="X1644" s="703"/>
      <c r="Y1644" s="703"/>
      <c r="Z1644" s="703"/>
      <c r="AA1644" s="703"/>
      <c r="AB1644" s="703"/>
      <c r="AC1644" s="703"/>
      <c r="AD1644" s="704"/>
      <c r="AE1644" s="677" t="s">
        <v>1038</v>
      </c>
      <c r="AF1644" s="678"/>
      <c r="AG1644" s="677" t="s">
        <v>1237</v>
      </c>
      <c r="AH1644" s="719"/>
      <c r="AI1644" s="719"/>
      <c r="AJ1644" s="719"/>
      <c r="AK1644" s="665">
        <f ca="1">OFFSET('(6)定期点検調書'!$B$12,AO1644-1,0)</f>
        <v>0</v>
      </c>
      <c r="AL1644" s="666"/>
      <c r="AM1644" s="666"/>
      <c r="AN1644" s="667"/>
      <c r="AO1644" s="703">
        <f>L1644+1</f>
        <v>158</v>
      </c>
      <c r="AP1644" s="703"/>
      <c r="AQ1644" s="703"/>
      <c r="AR1644" s="703"/>
      <c r="AS1644" s="703"/>
      <c r="AT1644" s="703"/>
      <c r="AU1644" s="703"/>
      <c r="AV1644" s="703"/>
      <c r="AW1644" s="703"/>
      <c r="AX1644" s="703"/>
      <c r="AY1644" s="703"/>
      <c r="AZ1644" s="703"/>
      <c r="BA1644" s="703"/>
      <c r="BB1644" s="703"/>
      <c r="BC1644" s="703"/>
      <c r="BD1644" s="703"/>
      <c r="BE1644" s="703"/>
      <c r="BF1644" s="703"/>
      <c r="BG1644" s="704"/>
    </row>
    <row r="1645" spans="2:86" ht="14.55" customHeight="1" x14ac:dyDescent="0.2">
      <c r="B1645" s="679"/>
      <c r="C1645" s="680"/>
      <c r="D1645" s="681"/>
      <c r="E1645" s="720"/>
      <c r="F1645" s="720"/>
      <c r="G1645" s="720"/>
      <c r="H1645" s="668"/>
      <c r="I1645" s="669"/>
      <c r="J1645" s="669"/>
      <c r="K1645" s="670"/>
      <c r="L1645" s="705"/>
      <c r="M1645" s="705"/>
      <c r="N1645" s="705"/>
      <c r="O1645" s="705"/>
      <c r="P1645" s="705"/>
      <c r="Q1645" s="705"/>
      <c r="R1645" s="705"/>
      <c r="S1645" s="705"/>
      <c r="T1645" s="705"/>
      <c r="U1645" s="705"/>
      <c r="V1645" s="705"/>
      <c r="W1645" s="705"/>
      <c r="X1645" s="705"/>
      <c r="Y1645" s="705"/>
      <c r="Z1645" s="705"/>
      <c r="AA1645" s="705"/>
      <c r="AB1645" s="705"/>
      <c r="AC1645" s="705"/>
      <c r="AD1645" s="706"/>
      <c r="AE1645" s="679"/>
      <c r="AF1645" s="680"/>
      <c r="AG1645" s="681"/>
      <c r="AH1645" s="720"/>
      <c r="AI1645" s="720"/>
      <c r="AJ1645" s="720"/>
      <c r="AK1645" s="668"/>
      <c r="AL1645" s="669"/>
      <c r="AM1645" s="669"/>
      <c r="AN1645" s="670"/>
      <c r="AO1645" s="705"/>
      <c r="AP1645" s="705"/>
      <c r="AQ1645" s="705"/>
      <c r="AR1645" s="705"/>
      <c r="AS1645" s="705"/>
      <c r="AT1645" s="705"/>
      <c r="AU1645" s="705"/>
      <c r="AV1645" s="705"/>
      <c r="AW1645" s="705"/>
      <c r="AX1645" s="705"/>
      <c r="AY1645" s="705"/>
      <c r="AZ1645" s="705"/>
      <c r="BA1645" s="705"/>
      <c r="BB1645" s="705"/>
      <c r="BC1645" s="705"/>
      <c r="BD1645" s="705"/>
      <c r="BE1645" s="705"/>
      <c r="BF1645" s="705"/>
      <c r="BG1645" s="706"/>
    </row>
    <row r="1646" spans="2:86" ht="14.55" customHeight="1" x14ac:dyDescent="0.2">
      <c r="B1646" s="679"/>
      <c r="C1646" s="680"/>
      <c r="D1646" s="677" t="s">
        <v>992</v>
      </c>
      <c r="E1646" s="719"/>
      <c r="F1646" s="719"/>
      <c r="G1646" s="719"/>
      <c r="H1646" s="665">
        <f ca="1">OFFSET('(6)定期点検調書'!$D$12,L1644-1,0)</f>
        <v>0</v>
      </c>
      <c r="I1646" s="666"/>
      <c r="J1646" s="666"/>
      <c r="K1646" s="667"/>
      <c r="L1646" s="705"/>
      <c r="M1646" s="705"/>
      <c r="N1646" s="705"/>
      <c r="O1646" s="705"/>
      <c r="P1646" s="705"/>
      <c r="Q1646" s="705"/>
      <c r="R1646" s="705"/>
      <c r="S1646" s="705"/>
      <c r="T1646" s="705"/>
      <c r="U1646" s="705"/>
      <c r="V1646" s="705"/>
      <c r="W1646" s="705"/>
      <c r="X1646" s="705"/>
      <c r="Y1646" s="705"/>
      <c r="Z1646" s="705"/>
      <c r="AA1646" s="705"/>
      <c r="AB1646" s="705"/>
      <c r="AC1646" s="705"/>
      <c r="AD1646" s="706"/>
      <c r="AE1646" s="679"/>
      <c r="AF1646" s="680"/>
      <c r="AG1646" s="677" t="s">
        <v>992</v>
      </c>
      <c r="AH1646" s="719"/>
      <c r="AI1646" s="719"/>
      <c r="AJ1646" s="719"/>
      <c r="AK1646" s="665">
        <f ca="1">OFFSET('(6)定期点検調書'!$D$12,AO1644-1,0)</f>
        <v>0</v>
      </c>
      <c r="AL1646" s="666"/>
      <c r="AM1646" s="666"/>
      <c r="AN1646" s="667"/>
      <c r="AO1646" s="705"/>
      <c r="AP1646" s="705"/>
      <c r="AQ1646" s="705"/>
      <c r="AR1646" s="705"/>
      <c r="AS1646" s="705"/>
      <c r="AT1646" s="705"/>
      <c r="AU1646" s="705"/>
      <c r="AV1646" s="705"/>
      <c r="AW1646" s="705"/>
      <c r="AX1646" s="705"/>
      <c r="AY1646" s="705"/>
      <c r="AZ1646" s="705"/>
      <c r="BA1646" s="705"/>
      <c r="BB1646" s="705"/>
      <c r="BC1646" s="705"/>
      <c r="BD1646" s="705"/>
      <c r="BE1646" s="705"/>
      <c r="BF1646" s="705"/>
      <c r="BG1646" s="706"/>
    </row>
    <row r="1647" spans="2:86" ht="14.55" customHeight="1" x14ac:dyDescent="0.2">
      <c r="B1647" s="681"/>
      <c r="C1647" s="682"/>
      <c r="D1647" s="681"/>
      <c r="E1647" s="720"/>
      <c r="F1647" s="720"/>
      <c r="G1647" s="720"/>
      <c r="H1647" s="668"/>
      <c r="I1647" s="669"/>
      <c r="J1647" s="669"/>
      <c r="K1647" s="670"/>
      <c r="L1647" s="705"/>
      <c r="M1647" s="705"/>
      <c r="N1647" s="705"/>
      <c r="O1647" s="705"/>
      <c r="P1647" s="705"/>
      <c r="Q1647" s="705"/>
      <c r="R1647" s="705"/>
      <c r="S1647" s="705"/>
      <c r="T1647" s="705"/>
      <c r="U1647" s="705"/>
      <c r="V1647" s="705"/>
      <c r="W1647" s="705"/>
      <c r="X1647" s="705"/>
      <c r="Y1647" s="705"/>
      <c r="Z1647" s="705"/>
      <c r="AA1647" s="705"/>
      <c r="AB1647" s="705"/>
      <c r="AC1647" s="705"/>
      <c r="AD1647" s="706"/>
      <c r="AE1647" s="681"/>
      <c r="AF1647" s="682"/>
      <c r="AG1647" s="681"/>
      <c r="AH1647" s="720"/>
      <c r="AI1647" s="720"/>
      <c r="AJ1647" s="720"/>
      <c r="AK1647" s="668"/>
      <c r="AL1647" s="669"/>
      <c r="AM1647" s="669"/>
      <c r="AN1647" s="670"/>
      <c r="AO1647" s="705"/>
      <c r="AP1647" s="705"/>
      <c r="AQ1647" s="705"/>
      <c r="AR1647" s="705"/>
      <c r="AS1647" s="705"/>
      <c r="AT1647" s="705"/>
      <c r="AU1647" s="705"/>
      <c r="AV1647" s="705"/>
      <c r="AW1647" s="705"/>
      <c r="AX1647" s="705"/>
      <c r="AY1647" s="705"/>
      <c r="AZ1647" s="705"/>
      <c r="BA1647" s="705"/>
      <c r="BB1647" s="705"/>
      <c r="BC1647" s="705"/>
      <c r="BD1647" s="705"/>
      <c r="BE1647" s="705"/>
      <c r="BF1647" s="705"/>
      <c r="BG1647" s="706"/>
    </row>
    <row r="1648" spans="2:86" ht="14.55" customHeight="1" x14ac:dyDescent="0.2">
      <c r="B1648" s="677" t="s">
        <v>1238</v>
      </c>
      <c r="C1648" s="678"/>
      <c r="D1648" s="659" t="s">
        <v>993</v>
      </c>
      <c r="E1648" s="660"/>
      <c r="F1648" s="660"/>
      <c r="G1648" s="660"/>
      <c r="H1648" s="671">
        <f ca="1">OFFSET('(6)定期点検調書'!$AA$13,L1644-1,0)</f>
        <v>0</v>
      </c>
      <c r="I1648" s="672"/>
      <c r="J1648" s="672"/>
      <c r="K1648" s="673"/>
      <c r="L1648" s="705"/>
      <c r="M1648" s="705"/>
      <c r="N1648" s="705"/>
      <c r="O1648" s="705"/>
      <c r="P1648" s="705"/>
      <c r="Q1648" s="705"/>
      <c r="R1648" s="705"/>
      <c r="S1648" s="705"/>
      <c r="T1648" s="705"/>
      <c r="U1648" s="705"/>
      <c r="V1648" s="705"/>
      <c r="W1648" s="705"/>
      <c r="X1648" s="705"/>
      <c r="Y1648" s="705"/>
      <c r="Z1648" s="705"/>
      <c r="AA1648" s="705"/>
      <c r="AB1648" s="705"/>
      <c r="AC1648" s="705"/>
      <c r="AD1648" s="706"/>
      <c r="AE1648" s="677" t="s">
        <v>1238</v>
      </c>
      <c r="AF1648" s="678"/>
      <c r="AG1648" s="659" t="s">
        <v>993</v>
      </c>
      <c r="AH1648" s="660"/>
      <c r="AI1648" s="660"/>
      <c r="AJ1648" s="660"/>
      <c r="AK1648" s="671">
        <f ca="1">OFFSET('(6)定期点検調書'!$AA$13,AO1644-1,0)</f>
        <v>0</v>
      </c>
      <c r="AL1648" s="672"/>
      <c r="AM1648" s="672"/>
      <c r="AN1648" s="673"/>
      <c r="AO1648" s="705"/>
      <c r="AP1648" s="705"/>
      <c r="AQ1648" s="705"/>
      <c r="AR1648" s="705"/>
      <c r="AS1648" s="705"/>
      <c r="AT1648" s="705"/>
      <c r="AU1648" s="705"/>
      <c r="AV1648" s="705"/>
      <c r="AW1648" s="705"/>
      <c r="AX1648" s="705"/>
      <c r="AY1648" s="705"/>
      <c r="AZ1648" s="705"/>
      <c r="BA1648" s="705"/>
      <c r="BB1648" s="705"/>
      <c r="BC1648" s="705"/>
      <c r="BD1648" s="705"/>
      <c r="BE1648" s="705"/>
      <c r="BF1648" s="705"/>
      <c r="BG1648" s="706"/>
    </row>
    <row r="1649" spans="2:86" ht="14.55" customHeight="1" x14ac:dyDescent="0.2">
      <c r="B1649" s="679"/>
      <c r="C1649" s="680"/>
      <c r="D1649" s="662"/>
      <c r="E1649" s="663"/>
      <c r="F1649" s="663"/>
      <c r="G1649" s="663"/>
      <c r="H1649" s="674"/>
      <c r="I1649" s="675"/>
      <c r="J1649" s="675"/>
      <c r="K1649" s="676"/>
      <c r="L1649" s="705"/>
      <c r="M1649" s="705"/>
      <c r="N1649" s="705"/>
      <c r="O1649" s="705"/>
      <c r="P1649" s="705"/>
      <c r="Q1649" s="705"/>
      <c r="R1649" s="705"/>
      <c r="S1649" s="705"/>
      <c r="T1649" s="705"/>
      <c r="U1649" s="705"/>
      <c r="V1649" s="705"/>
      <c r="W1649" s="705"/>
      <c r="X1649" s="705"/>
      <c r="Y1649" s="705"/>
      <c r="Z1649" s="705"/>
      <c r="AA1649" s="705"/>
      <c r="AB1649" s="705"/>
      <c r="AC1649" s="705"/>
      <c r="AD1649" s="706"/>
      <c r="AE1649" s="679"/>
      <c r="AF1649" s="680"/>
      <c r="AG1649" s="662"/>
      <c r="AH1649" s="663"/>
      <c r="AI1649" s="663"/>
      <c r="AJ1649" s="663"/>
      <c r="AK1649" s="674"/>
      <c r="AL1649" s="675"/>
      <c r="AM1649" s="675"/>
      <c r="AN1649" s="676"/>
      <c r="AO1649" s="705"/>
      <c r="AP1649" s="705"/>
      <c r="AQ1649" s="705"/>
      <c r="AR1649" s="705"/>
      <c r="AS1649" s="705"/>
      <c r="AT1649" s="705"/>
      <c r="AU1649" s="705"/>
      <c r="AV1649" s="705"/>
      <c r="AW1649" s="705"/>
      <c r="AX1649" s="705"/>
      <c r="AY1649" s="705"/>
      <c r="AZ1649" s="705"/>
      <c r="BA1649" s="705"/>
      <c r="BB1649" s="705"/>
      <c r="BC1649" s="705"/>
      <c r="BD1649" s="705"/>
      <c r="BE1649" s="705"/>
      <c r="BF1649" s="705"/>
      <c r="BG1649" s="706"/>
    </row>
    <row r="1650" spans="2:86" ht="14.55" customHeight="1" x14ac:dyDescent="0.2">
      <c r="B1650" s="679"/>
      <c r="C1650" s="680"/>
      <c r="D1650" s="659" t="s">
        <v>1239</v>
      </c>
      <c r="E1650" s="660"/>
      <c r="F1650" s="660"/>
      <c r="G1650" s="660"/>
      <c r="H1650" s="665">
        <f ca="1">OFFSET('(6)定期点検調書'!$AD$12,L1644-1,0)</f>
        <v>0</v>
      </c>
      <c r="I1650" s="666"/>
      <c r="J1650" s="666"/>
      <c r="K1650" s="667"/>
      <c r="L1650" s="705"/>
      <c r="M1650" s="705"/>
      <c r="N1650" s="705"/>
      <c r="O1650" s="705"/>
      <c r="P1650" s="705"/>
      <c r="Q1650" s="705"/>
      <c r="R1650" s="705"/>
      <c r="S1650" s="705"/>
      <c r="T1650" s="705"/>
      <c r="U1650" s="705"/>
      <c r="V1650" s="705"/>
      <c r="W1650" s="705"/>
      <c r="X1650" s="705"/>
      <c r="Y1650" s="705"/>
      <c r="Z1650" s="705"/>
      <c r="AA1650" s="705"/>
      <c r="AB1650" s="705"/>
      <c r="AC1650" s="705"/>
      <c r="AD1650" s="706"/>
      <c r="AE1650" s="679"/>
      <c r="AF1650" s="680"/>
      <c r="AG1650" s="659" t="s">
        <v>1239</v>
      </c>
      <c r="AH1650" s="660"/>
      <c r="AI1650" s="660"/>
      <c r="AJ1650" s="660"/>
      <c r="AK1650" s="665">
        <f ca="1">OFFSET('(6)定期点検調書'!$AD$12,AO1644-1,0)</f>
        <v>0</v>
      </c>
      <c r="AL1650" s="666"/>
      <c r="AM1650" s="666"/>
      <c r="AN1650" s="667"/>
      <c r="AO1650" s="705"/>
      <c r="AP1650" s="705"/>
      <c r="AQ1650" s="705"/>
      <c r="AR1650" s="705"/>
      <c r="AS1650" s="705"/>
      <c r="AT1650" s="705"/>
      <c r="AU1650" s="705"/>
      <c r="AV1650" s="705"/>
      <c r="AW1650" s="705"/>
      <c r="AX1650" s="705"/>
      <c r="AY1650" s="705"/>
      <c r="AZ1650" s="705"/>
      <c r="BA1650" s="705"/>
      <c r="BB1650" s="705"/>
      <c r="BC1650" s="705"/>
      <c r="BD1650" s="705"/>
      <c r="BE1650" s="705"/>
      <c r="BF1650" s="705"/>
      <c r="BG1650" s="706"/>
    </row>
    <row r="1651" spans="2:86" ht="14.55" customHeight="1" x14ac:dyDescent="0.2">
      <c r="B1651" s="681"/>
      <c r="C1651" s="682"/>
      <c r="D1651" s="662"/>
      <c r="E1651" s="663"/>
      <c r="F1651" s="663"/>
      <c r="G1651" s="663"/>
      <c r="H1651" s="668"/>
      <c r="I1651" s="669"/>
      <c r="J1651" s="669"/>
      <c r="K1651" s="670"/>
      <c r="L1651" s="705"/>
      <c r="M1651" s="705"/>
      <c r="N1651" s="705"/>
      <c r="O1651" s="705"/>
      <c r="P1651" s="705"/>
      <c r="Q1651" s="705"/>
      <c r="R1651" s="705"/>
      <c r="S1651" s="705"/>
      <c r="T1651" s="705"/>
      <c r="U1651" s="705"/>
      <c r="V1651" s="705"/>
      <c r="W1651" s="705"/>
      <c r="X1651" s="705"/>
      <c r="Y1651" s="705"/>
      <c r="Z1651" s="705"/>
      <c r="AA1651" s="705"/>
      <c r="AB1651" s="705"/>
      <c r="AC1651" s="705"/>
      <c r="AD1651" s="706"/>
      <c r="AE1651" s="681"/>
      <c r="AF1651" s="682"/>
      <c r="AG1651" s="662"/>
      <c r="AH1651" s="663"/>
      <c r="AI1651" s="663"/>
      <c r="AJ1651" s="663"/>
      <c r="AK1651" s="668"/>
      <c r="AL1651" s="669"/>
      <c r="AM1651" s="669"/>
      <c r="AN1651" s="670"/>
      <c r="AO1651" s="705"/>
      <c r="AP1651" s="705"/>
      <c r="AQ1651" s="705"/>
      <c r="AR1651" s="705"/>
      <c r="AS1651" s="705"/>
      <c r="AT1651" s="705"/>
      <c r="AU1651" s="705"/>
      <c r="AV1651" s="705"/>
      <c r="AW1651" s="705"/>
      <c r="AX1651" s="705"/>
      <c r="AY1651" s="705"/>
      <c r="AZ1651" s="705"/>
      <c r="BA1651" s="705"/>
      <c r="BB1651" s="705"/>
      <c r="BC1651" s="705"/>
      <c r="BD1651" s="705"/>
      <c r="BE1651" s="705"/>
      <c r="BF1651" s="705"/>
      <c r="BG1651" s="706"/>
    </row>
    <row r="1652" spans="2:86" ht="28.95" customHeight="1" x14ac:dyDescent="0.2">
      <c r="B1652" s="716" t="s">
        <v>995</v>
      </c>
      <c r="C1652" s="717"/>
      <c r="D1652" s="717"/>
      <c r="E1652" s="717"/>
      <c r="F1652" s="717"/>
      <c r="G1652" s="718"/>
      <c r="H1652" s="709">
        <f ca="1">OFFSET('(6)定期点検調書'!$AK$12,L1644-1,0)</f>
        <v>0</v>
      </c>
      <c r="I1652" s="710"/>
      <c r="J1652" s="710"/>
      <c r="K1652" s="711"/>
      <c r="L1652" s="705"/>
      <c r="M1652" s="705"/>
      <c r="N1652" s="705"/>
      <c r="O1652" s="705"/>
      <c r="P1652" s="705"/>
      <c r="Q1652" s="705"/>
      <c r="R1652" s="705"/>
      <c r="S1652" s="705"/>
      <c r="T1652" s="705"/>
      <c r="U1652" s="705"/>
      <c r="V1652" s="705"/>
      <c r="W1652" s="705"/>
      <c r="X1652" s="705"/>
      <c r="Y1652" s="705"/>
      <c r="Z1652" s="705"/>
      <c r="AA1652" s="705"/>
      <c r="AB1652" s="705"/>
      <c r="AC1652" s="705"/>
      <c r="AD1652" s="706"/>
      <c r="AE1652" s="716" t="s">
        <v>995</v>
      </c>
      <c r="AF1652" s="717"/>
      <c r="AG1652" s="717"/>
      <c r="AH1652" s="717"/>
      <c r="AI1652" s="717"/>
      <c r="AJ1652" s="718"/>
      <c r="AK1652" s="709">
        <f ca="1">OFFSET('(6)定期点検調書'!$AK$12,AO1644-1,0)</f>
        <v>0</v>
      </c>
      <c r="AL1652" s="710"/>
      <c r="AM1652" s="710"/>
      <c r="AN1652" s="711"/>
      <c r="AO1652" s="705"/>
      <c r="AP1652" s="705"/>
      <c r="AQ1652" s="705"/>
      <c r="AR1652" s="705"/>
      <c r="AS1652" s="705"/>
      <c r="AT1652" s="705"/>
      <c r="AU1652" s="705"/>
      <c r="AV1652" s="705"/>
      <c r="AW1652" s="705"/>
      <c r="AX1652" s="705"/>
      <c r="AY1652" s="705"/>
      <c r="AZ1652" s="705"/>
      <c r="BA1652" s="705"/>
      <c r="BB1652" s="705"/>
      <c r="BC1652" s="705"/>
      <c r="BD1652" s="705"/>
      <c r="BE1652" s="705"/>
      <c r="BF1652" s="705"/>
      <c r="BG1652" s="706"/>
    </row>
    <row r="1653" spans="2:86" ht="14.55" customHeight="1" x14ac:dyDescent="0.2">
      <c r="B1653" s="677" t="s">
        <v>1240</v>
      </c>
      <c r="C1653" s="661"/>
      <c r="D1653" s="659" t="s">
        <v>994</v>
      </c>
      <c r="E1653" s="660"/>
      <c r="F1653" s="660"/>
      <c r="G1653" s="661"/>
      <c r="H1653" s="699" t="str">
        <f ca="1">OFFSET('(6)定期点検調書'!$BY$12,L1644-1,0)</f>
        <v/>
      </c>
      <c r="I1653" s="700"/>
      <c r="J1653" s="700"/>
      <c r="K1653" s="714"/>
      <c r="L1653" s="705"/>
      <c r="M1653" s="705"/>
      <c r="N1653" s="705"/>
      <c r="O1653" s="705"/>
      <c r="P1653" s="705"/>
      <c r="Q1653" s="705"/>
      <c r="R1653" s="705"/>
      <c r="S1653" s="705"/>
      <c r="T1653" s="705"/>
      <c r="U1653" s="705"/>
      <c r="V1653" s="705"/>
      <c r="W1653" s="705"/>
      <c r="X1653" s="705"/>
      <c r="Y1653" s="705"/>
      <c r="Z1653" s="705"/>
      <c r="AA1653" s="705"/>
      <c r="AB1653" s="705"/>
      <c r="AC1653" s="705"/>
      <c r="AD1653" s="706"/>
      <c r="AE1653" s="677" t="s">
        <v>1240</v>
      </c>
      <c r="AF1653" s="661"/>
      <c r="AG1653" s="659" t="s">
        <v>994</v>
      </c>
      <c r="AH1653" s="660"/>
      <c r="AI1653" s="660"/>
      <c r="AJ1653" s="661"/>
      <c r="AK1653" s="699" t="str">
        <f ca="1">OFFSET('(6)定期点検調書'!$BY$12,AO1644-1,0)</f>
        <v/>
      </c>
      <c r="AL1653" s="700"/>
      <c r="AM1653" s="700"/>
      <c r="AN1653" s="714"/>
      <c r="AO1653" s="705"/>
      <c r="AP1653" s="705"/>
      <c r="AQ1653" s="705"/>
      <c r="AR1653" s="705"/>
      <c r="AS1653" s="705"/>
      <c r="AT1653" s="705"/>
      <c r="AU1653" s="705"/>
      <c r="AV1653" s="705"/>
      <c r="AW1653" s="705"/>
      <c r="AX1653" s="705"/>
      <c r="AY1653" s="705"/>
      <c r="AZ1653" s="705"/>
      <c r="BA1653" s="705"/>
      <c r="BB1653" s="705"/>
      <c r="BC1653" s="705"/>
      <c r="BD1653" s="705"/>
      <c r="BE1653" s="705"/>
      <c r="BF1653" s="705"/>
      <c r="BG1653" s="706"/>
    </row>
    <row r="1654" spans="2:86" ht="14.55" customHeight="1" x14ac:dyDescent="0.2">
      <c r="B1654" s="712"/>
      <c r="C1654" s="713"/>
      <c r="D1654" s="662"/>
      <c r="E1654" s="663"/>
      <c r="F1654" s="663"/>
      <c r="G1654" s="664"/>
      <c r="H1654" s="701"/>
      <c r="I1654" s="702"/>
      <c r="J1654" s="702"/>
      <c r="K1654" s="715"/>
      <c r="L1654" s="705"/>
      <c r="M1654" s="705"/>
      <c r="N1654" s="705"/>
      <c r="O1654" s="705"/>
      <c r="P1654" s="705"/>
      <c r="Q1654" s="705"/>
      <c r="R1654" s="705"/>
      <c r="S1654" s="705"/>
      <c r="T1654" s="705"/>
      <c r="U1654" s="705"/>
      <c r="V1654" s="705"/>
      <c r="W1654" s="705"/>
      <c r="X1654" s="705"/>
      <c r="Y1654" s="705"/>
      <c r="Z1654" s="705"/>
      <c r="AA1654" s="705"/>
      <c r="AB1654" s="705"/>
      <c r="AC1654" s="705"/>
      <c r="AD1654" s="706"/>
      <c r="AE1654" s="712"/>
      <c r="AF1654" s="713"/>
      <c r="AG1654" s="662"/>
      <c r="AH1654" s="663"/>
      <c r="AI1654" s="663"/>
      <c r="AJ1654" s="664"/>
      <c r="AK1654" s="701"/>
      <c r="AL1654" s="702"/>
      <c r="AM1654" s="702"/>
      <c r="AN1654" s="715"/>
      <c r="AO1654" s="705"/>
      <c r="AP1654" s="705"/>
      <c r="AQ1654" s="705"/>
      <c r="AR1654" s="705"/>
      <c r="AS1654" s="705"/>
      <c r="AT1654" s="705"/>
      <c r="AU1654" s="705"/>
      <c r="AV1654" s="705"/>
      <c r="AW1654" s="705"/>
      <c r="AX1654" s="705"/>
      <c r="AY1654" s="705"/>
      <c r="AZ1654" s="705"/>
      <c r="BA1654" s="705"/>
      <c r="BB1654" s="705"/>
      <c r="BC1654" s="705"/>
      <c r="BD1654" s="705"/>
      <c r="BE1654" s="705"/>
      <c r="BF1654" s="705"/>
      <c r="BG1654" s="706"/>
    </row>
    <row r="1655" spans="2:86" ht="14.55" customHeight="1" x14ac:dyDescent="0.2">
      <c r="B1655" s="712"/>
      <c r="C1655" s="713"/>
      <c r="D1655" s="659" t="s">
        <v>1186</v>
      </c>
      <c r="E1655" s="660"/>
      <c r="F1655" s="660"/>
      <c r="G1655" s="661"/>
      <c r="H1655" s="665">
        <f ca="1">OFFSET('(6)定期点検調書'!$BC$12,L1644-1,0)</f>
        <v>0</v>
      </c>
      <c r="I1655" s="666"/>
      <c r="J1655" s="666"/>
      <c r="K1655" s="667"/>
      <c r="L1655" s="705"/>
      <c r="M1655" s="705"/>
      <c r="N1655" s="705"/>
      <c r="O1655" s="705"/>
      <c r="P1655" s="705"/>
      <c r="Q1655" s="705"/>
      <c r="R1655" s="705"/>
      <c r="S1655" s="705"/>
      <c r="T1655" s="705"/>
      <c r="U1655" s="705"/>
      <c r="V1655" s="705"/>
      <c r="W1655" s="705"/>
      <c r="X1655" s="705"/>
      <c r="Y1655" s="705"/>
      <c r="Z1655" s="705"/>
      <c r="AA1655" s="705"/>
      <c r="AB1655" s="705"/>
      <c r="AC1655" s="705"/>
      <c r="AD1655" s="706"/>
      <c r="AE1655" s="712"/>
      <c r="AF1655" s="713"/>
      <c r="AG1655" s="659" t="s">
        <v>1186</v>
      </c>
      <c r="AH1655" s="660"/>
      <c r="AI1655" s="660"/>
      <c r="AJ1655" s="661"/>
      <c r="AK1655" s="665">
        <f ca="1">OFFSET('(6)定期点検調書'!$BC$12,AO1644-1,0)</f>
        <v>0</v>
      </c>
      <c r="AL1655" s="666"/>
      <c r="AM1655" s="666"/>
      <c r="AN1655" s="667"/>
      <c r="AO1655" s="705"/>
      <c r="AP1655" s="705"/>
      <c r="AQ1655" s="705"/>
      <c r="AR1655" s="705"/>
      <c r="AS1655" s="705"/>
      <c r="AT1655" s="705"/>
      <c r="AU1655" s="705"/>
      <c r="AV1655" s="705"/>
      <c r="AW1655" s="705"/>
      <c r="AX1655" s="705"/>
      <c r="AY1655" s="705"/>
      <c r="AZ1655" s="705"/>
      <c r="BA1655" s="705"/>
      <c r="BB1655" s="705"/>
      <c r="BC1655" s="705"/>
      <c r="BD1655" s="705"/>
      <c r="BE1655" s="705"/>
      <c r="BF1655" s="705"/>
      <c r="BG1655" s="706"/>
    </row>
    <row r="1656" spans="2:86" ht="14.55" customHeight="1" x14ac:dyDescent="0.2">
      <c r="B1656" s="712"/>
      <c r="C1656" s="713"/>
      <c r="D1656" s="662"/>
      <c r="E1656" s="663"/>
      <c r="F1656" s="663"/>
      <c r="G1656" s="664"/>
      <c r="H1656" s="668"/>
      <c r="I1656" s="669"/>
      <c r="J1656" s="669"/>
      <c r="K1656" s="670"/>
      <c r="L1656" s="705"/>
      <c r="M1656" s="705"/>
      <c r="N1656" s="705"/>
      <c r="O1656" s="705"/>
      <c r="P1656" s="705"/>
      <c r="Q1656" s="705"/>
      <c r="R1656" s="705"/>
      <c r="S1656" s="705"/>
      <c r="T1656" s="705"/>
      <c r="U1656" s="705"/>
      <c r="V1656" s="705"/>
      <c r="W1656" s="705"/>
      <c r="X1656" s="705"/>
      <c r="Y1656" s="705"/>
      <c r="Z1656" s="705"/>
      <c r="AA1656" s="705"/>
      <c r="AB1656" s="705"/>
      <c r="AC1656" s="705"/>
      <c r="AD1656" s="706"/>
      <c r="AE1656" s="712"/>
      <c r="AF1656" s="713"/>
      <c r="AG1656" s="662"/>
      <c r="AH1656" s="663"/>
      <c r="AI1656" s="663"/>
      <c r="AJ1656" s="664"/>
      <c r="AK1656" s="668"/>
      <c r="AL1656" s="669"/>
      <c r="AM1656" s="669"/>
      <c r="AN1656" s="670"/>
      <c r="AO1656" s="705"/>
      <c r="AP1656" s="705"/>
      <c r="AQ1656" s="705"/>
      <c r="AR1656" s="705"/>
      <c r="AS1656" s="705"/>
      <c r="AT1656" s="705"/>
      <c r="AU1656" s="705"/>
      <c r="AV1656" s="705"/>
      <c r="AW1656" s="705"/>
      <c r="AX1656" s="705"/>
      <c r="AY1656" s="705"/>
      <c r="AZ1656" s="705"/>
      <c r="BA1656" s="705"/>
      <c r="BB1656" s="705"/>
      <c r="BC1656" s="705"/>
      <c r="BD1656" s="705"/>
      <c r="BE1656" s="705"/>
      <c r="BF1656" s="705"/>
      <c r="BG1656" s="706"/>
    </row>
    <row r="1657" spans="2:86" ht="14.55" customHeight="1" x14ac:dyDescent="0.2">
      <c r="B1657" s="712"/>
      <c r="C1657" s="713"/>
      <c r="D1657" s="659" t="s">
        <v>1187</v>
      </c>
      <c r="E1657" s="660"/>
      <c r="F1657" s="660"/>
      <c r="G1657" s="661"/>
      <c r="H1657" s="665">
        <f ca="1">OFFSET('(6)定期点検調書'!$BF$12,L1644-1,0)</f>
        <v>0</v>
      </c>
      <c r="I1657" s="666"/>
      <c r="J1657" s="666"/>
      <c r="K1657" s="667"/>
      <c r="L1657" s="705"/>
      <c r="M1657" s="705"/>
      <c r="N1657" s="705"/>
      <c r="O1657" s="705"/>
      <c r="P1657" s="705"/>
      <c r="Q1657" s="705"/>
      <c r="R1657" s="705"/>
      <c r="S1657" s="705"/>
      <c r="T1657" s="705"/>
      <c r="U1657" s="705"/>
      <c r="V1657" s="705"/>
      <c r="W1657" s="705"/>
      <c r="X1657" s="705"/>
      <c r="Y1657" s="705"/>
      <c r="Z1657" s="705"/>
      <c r="AA1657" s="705"/>
      <c r="AB1657" s="705"/>
      <c r="AC1657" s="705"/>
      <c r="AD1657" s="706"/>
      <c r="AE1657" s="712"/>
      <c r="AF1657" s="713"/>
      <c r="AG1657" s="659" t="s">
        <v>1187</v>
      </c>
      <c r="AH1657" s="660"/>
      <c r="AI1657" s="660"/>
      <c r="AJ1657" s="661"/>
      <c r="AK1657" s="665">
        <f ca="1">OFFSET('(6)定期点検調書'!$BF$12,AO1644-1,0)</f>
        <v>0</v>
      </c>
      <c r="AL1657" s="666"/>
      <c r="AM1657" s="666"/>
      <c r="AN1657" s="667"/>
      <c r="AO1657" s="705"/>
      <c r="AP1657" s="705"/>
      <c r="AQ1657" s="705"/>
      <c r="AR1657" s="705"/>
      <c r="AS1657" s="705"/>
      <c r="AT1657" s="705"/>
      <c r="AU1657" s="705"/>
      <c r="AV1657" s="705"/>
      <c r="AW1657" s="705"/>
      <c r="AX1657" s="705"/>
      <c r="AY1657" s="705"/>
      <c r="AZ1657" s="705"/>
      <c r="BA1657" s="705"/>
      <c r="BB1657" s="705"/>
      <c r="BC1657" s="705"/>
      <c r="BD1657" s="705"/>
      <c r="BE1657" s="705"/>
      <c r="BF1657" s="705"/>
      <c r="BG1657" s="706"/>
    </row>
    <row r="1658" spans="2:86" ht="14.55" customHeight="1" x14ac:dyDescent="0.2">
      <c r="B1658" s="662"/>
      <c r="C1658" s="664"/>
      <c r="D1658" s="662"/>
      <c r="E1658" s="663"/>
      <c r="F1658" s="663"/>
      <c r="G1658" s="664"/>
      <c r="H1658" s="668"/>
      <c r="I1658" s="669"/>
      <c r="J1658" s="669"/>
      <c r="K1658" s="670"/>
      <c r="L1658" s="707"/>
      <c r="M1658" s="707"/>
      <c r="N1658" s="707"/>
      <c r="O1658" s="707"/>
      <c r="P1658" s="707"/>
      <c r="Q1658" s="707"/>
      <c r="R1658" s="707"/>
      <c r="S1658" s="707"/>
      <c r="T1658" s="707"/>
      <c r="U1658" s="707"/>
      <c r="V1658" s="707"/>
      <c r="W1658" s="707"/>
      <c r="X1658" s="707"/>
      <c r="Y1658" s="707"/>
      <c r="Z1658" s="707"/>
      <c r="AA1658" s="707"/>
      <c r="AB1658" s="707"/>
      <c r="AC1658" s="707"/>
      <c r="AD1658" s="708"/>
      <c r="AE1658" s="662"/>
      <c r="AF1658" s="664"/>
      <c r="AG1658" s="662"/>
      <c r="AH1658" s="663"/>
      <c r="AI1658" s="663"/>
      <c r="AJ1658" s="664"/>
      <c r="AK1658" s="668"/>
      <c r="AL1658" s="669"/>
      <c r="AM1658" s="669"/>
      <c r="AN1658" s="670"/>
      <c r="AO1658" s="707"/>
      <c r="AP1658" s="707"/>
      <c r="AQ1658" s="707"/>
      <c r="AR1658" s="707"/>
      <c r="AS1658" s="707"/>
      <c r="AT1658" s="707"/>
      <c r="AU1658" s="707"/>
      <c r="AV1658" s="707"/>
      <c r="AW1658" s="707"/>
      <c r="AX1658" s="707"/>
      <c r="AY1658" s="707"/>
      <c r="AZ1658" s="707"/>
      <c r="BA1658" s="707"/>
      <c r="BB1658" s="707"/>
      <c r="BC1658" s="707"/>
      <c r="BD1658" s="707"/>
      <c r="BE1658" s="707"/>
      <c r="BF1658" s="707"/>
      <c r="BG1658" s="708"/>
    </row>
    <row r="1659" spans="2:86" ht="14.55" customHeight="1" x14ac:dyDescent="0.2">
      <c r="B1659" s="683" t="s">
        <v>1241</v>
      </c>
      <c r="C1659" s="683"/>
      <c r="D1659" s="683"/>
      <c r="E1659" s="683"/>
      <c r="F1659" s="683"/>
      <c r="G1659" s="683"/>
      <c r="H1659" s="699" t="str">
        <f ca="1">IF(OFFSET('(6)定期点検調書'!$AR$12,L1644-1,0)="","",OFFSET('(6)定期点検調書'!$AQ$12,L1644-1,0)&amp;TEXT(OFFSET('(6)定期点検調書'!$AR$12,L1644-1,0),"0.0")&amp;OFFSET('(6)定期点検調書'!$AT$12,L1644-1,0))  &amp;  IF(OFFSET('(6)定期点検調書'!$AV$12,L1644-1,0)="","","／"&amp;OFFSET('(6)定期点検調書'!$AU$12,L1644-1,0)&amp;TEXT(OFFSET('(6)定期点検調書'!$AV$12,L1644-1,0),"0.0")&amp;OFFSET('(6)定期点検調書'!$AX$12,L1644-1,0))  &amp;  IF(OFFSET('(6)定期点検調書'!$AZ$12,L1644-1,0)="","","／"&amp;OFFSET('(6)定期点検調書'!$AY$12,L1644-1,0)&amp;TEXT(OFFSET('(6)定期点検調書'!$AZ$12,L1644-1,0),"0.0")&amp;OFFSET('(6)定期点検調書'!$BB$12,L1644-1,0))</f>
        <v/>
      </c>
      <c r="I1659" s="700"/>
      <c r="J1659" s="700"/>
      <c r="K1659" s="700"/>
      <c r="L1659" s="700"/>
      <c r="M1659" s="700"/>
      <c r="N1659" s="700"/>
      <c r="O1659" s="700"/>
      <c r="P1659" s="685" t="s">
        <v>1243</v>
      </c>
      <c r="Q1659" s="685"/>
      <c r="R1659" s="685"/>
      <c r="S1659" s="685"/>
      <c r="T1659" s="685"/>
      <c r="U1659" s="685"/>
      <c r="V1659" s="685"/>
      <c r="W1659" s="686" t="str">
        <f ca="1">OFFSET('(6)定期点検調書'!$F$12,L1644-1,0)</f>
        <v/>
      </c>
      <c r="X1659" s="687"/>
      <c r="Y1659" s="687"/>
      <c r="Z1659" s="687"/>
      <c r="AA1659" s="687"/>
      <c r="AB1659" s="687"/>
      <c r="AC1659" s="687"/>
      <c r="AD1659" s="688"/>
      <c r="AE1659" s="683" t="s">
        <v>1241</v>
      </c>
      <c r="AF1659" s="683"/>
      <c r="AG1659" s="683"/>
      <c r="AH1659" s="683"/>
      <c r="AI1659" s="683"/>
      <c r="AJ1659" s="683"/>
      <c r="AK1659" s="699" t="str">
        <f ca="1">IF(OFFSET('(6)定期点検調書'!$AR$12,AO1644-1,0)="","",OFFSET('(6)定期点検調書'!$AQ$12,AO1644-1,0)&amp;TEXT(OFFSET('(6)定期点検調書'!$AR$12,AO1644-1,0),"0.0")&amp;OFFSET('(6)定期点検調書'!$AT$12,AO1644-1,0))  &amp;  IF(OFFSET('(6)定期点検調書'!$AV$12,AO1644-1,0)="","","／"&amp;OFFSET('(6)定期点検調書'!$AU$12,AO1644-1,0)&amp;TEXT(OFFSET('(6)定期点検調書'!$AV$12,AO1644-1,0),"0.0")&amp;OFFSET('(6)定期点検調書'!$AX$12,AO1644-1,0))  &amp;  IF(OFFSET('(6)定期点検調書'!$AZ$12,AO1644-1,0)="","","／"&amp;OFFSET('(6)定期点検調書'!$AY$12,AO1644-1,0)&amp;TEXT(OFFSET('(6)定期点検調書'!$AZ$12,AO1644-1,0),"0.0")&amp;OFFSET('(6)定期点検調書'!$BB$12,AO1644-1,0))</f>
        <v/>
      </c>
      <c r="AL1659" s="700"/>
      <c r="AM1659" s="700"/>
      <c r="AN1659" s="700"/>
      <c r="AO1659" s="700"/>
      <c r="AP1659" s="700"/>
      <c r="AQ1659" s="700"/>
      <c r="AR1659" s="700"/>
      <c r="AS1659" s="685" t="s">
        <v>1243</v>
      </c>
      <c r="AT1659" s="685"/>
      <c r="AU1659" s="685"/>
      <c r="AV1659" s="685"/>
      <c r="AW1659" s="685"/>
      <c r="AX1659" s="685"/>
      <c r="AY1659" s="685"/>
      <c r="AZ1659" s="686" t="str">
        <f ca="1">OFFSET('(6)定期点検調書'!$F$12,AO1644-1,0)</f>
        <v/>
      </c>
      <c r="BA1659" s="687"/>
      <c r="BB1659" s="687"/>
      <c r="BC1659" s="687"/>
      <c r="BD1659" s="687"/>
      <c r="BE1659" s="687"/>
      <c r="BF1659" s="687"/>
      <c r="BG1659" s="688"/>
    </row>
    <row r="1660" spans="2:86" ht="14.55" customHeight="1" x14ac:dyDescent="0.2">
      <c r="B1660" s="683"/>
      <c r="C1660" s="683"/>
      <c r="D1660" s="683"/>
      <c r="E1660" s="683"/>
      <c r="F1660" s="683"/>
      <c r="G1660" s="683"/>
      <c r="H1660" s="701"/>
      <c r="I1660" s="702"/>
      <c r="J1660" s="702"/>
      <c r="K1660" s="702"/>
      <c r="L1660" s="702"/>
      <c r="M1660" s="702"/>
      <c r="N1660" s="702"/>
      <c r="O1660" s="702"/>
      <c r="P1660" s="685"/>
      <c r="Q1660" s="685"/>
      <c r="R1660" s="685"/>
      <c r="S1660" s="685"/>
      <c r="T1660" s="685"/>
      <c r="U1660" s="685"/>
      <c r="V1660" s="685"/>
      <c r="W1660" s="689"/>
      <c r="X1660" s="690"/>
      <c r="Y1660" s="690"/>
      <c r="Z1660" s="690"/>
      <c r="AA1660" s="690"/>
      <c r="AB1660" s="690"/>
      <c r="AC1660" s="690"/>
      <c r="AD1660" s="691"/>
      <c r="AE1660" s="683"/>
      <c r="AF1660" s="683"/>
      <c r="AG1660" s="683"/>
      <c r="AH1660" s="683"/>
      <c r="AI1660" s="683"/>
      <c r="AJ1660" s="683"/>
      <c r="AK1660" s="701"/>
      <c r="AL1660" s="702"/>
      <c r="AM1660" s="702"/>
      <c r="AN1660" s="702"/>
      <c r="AO1660" s="702"/>
      <c r="AP1660" s="702"/>
      <c r="AQ1660" s="702"/>
      <c r="AR1660" s="702"/>
      <c r="AS1660" s="685"/>
      <c r="AT1660" s="685"/>
      <c r="AU1660" s="685"/>
      <c r="AV1660" s="685"/>
      <c r="AW1660" s="685"/>
      <c r="AX1660" s="685"/>
      <c r="AY1660" s="685"/>
      <c r="AZ1660" s="689"/>
      <c r="BA1660" s="690"/>
      <c r="BB1660" s="690"/>
      <c r="BC1660" s="690"/>
      <c r="BD1660" s="690"/>
      <c r="BE1660" s="690"/>
      <c r="BF1660" s="690"/>
      <c r="BG1660" s="691"/>
    </row>
    <row r="1661" spans="2:86" ht="14.55" customHeight="1" x14ac:dyDescent="0.2">
      <c r="B1661" s="659" t="s">
        <v>1242</v>
      </c>
      <c r="C1661" s="660"/>
      <c r="D1661" s="660"/>
      <c r="E1661" s="660"/>
      <c r="F1661" s="660"/>
      <c r="G1661" s="661"/>
      <c r="H1661" s="671"/>
      <c r="I1661" s="672"/>
      <c r="J1661" s="672"/>
      <c r="K1661" s="672"/>
      <c r="L1661" s="672"/>
      <c r="M1661" s="672"/>
      <c r="N1661" s="672"/>
      <c r="O1661" s="672"/>
      <c r="P1661" s="692" t="s">
        <v>996</v>
      </c>
      <c r="Q1661" s="692"/>
      <c r="R1661" s="692"/>
      <c r="S1661" s="692"/>
      <c r="T1661" s="692"/>
      <c r="U1661" s="692"/>
      <c r="V1661" s="692"/>
      <c r="W1661" s="693"/>
      <c r="X1661" s="694"/>
      <c r="Y1661" s="694"/>
      <c r="Z1661" s="694"/>
      <c r="AA1661" s="694"/>
      <c r="AB1661" s="694"/>
      <c r="AC1661" s="694"/>
      <c r="AD1661" s="695"/>
      <c r="AE1661" s="659" t="s">
        <v>1242</v>
      </c>
      <c r="AF1661" s="660"/>
      <c r="AG1661" s="660"/>
      <c r="AH1661" s="660"/>
      <c r="AI1661" s="660"/>
      <c r="AJ1661" s="661"/>
      <c r="AK1661" s="671"/>
      <c r="AL1661" s="672"/>
      <c r="AM1661" s="672"/>
      <c r="AN1661" s="672"/>
      <c r="AO1661" s="672"/>
      <c r="AP1661" s="672"/>
      <c r="AQ1661" s="672"/>
      <c r="AR1661" s="672"/>
      <c r="AS1661" s="692" t="s">
        <v>996</v>
      </c>
      <c r="AT1661" s="692"/>
      <c r="AU1661" s="692"/>
      <c r="AV1661" s="692"/>
      <c r="AW1661" s="692"/>
      <c r="AX1661" s="692"/>
      <c r="AY1661" s="692"/>
      <c r="AZ1661" s="693"/>
      <c r="BA1661" s="694"/>
      <c r="BB1661" s="694"/>
      <c r="BC1661" s="694"/>
      <c r="BD1661" s="694"/>
      <c r="BE1661" s="694"/>
      <c r="BF1661" s="694"/>
      <c r="BG1661" s="695"/>
    </row>
    <row r="1662" spans="2:86" ht="14.55" customHeight="1" x14ac:dyDescent="0.2">
      <c r="B1662" s="662"/>
      <c r="C1662" s="663"/>
      <c r="D1662" s="663"/>
      <c r="E1662" s="663"/>
      <c r="F1662" s="663"/>
      <c r="G1662" s="664"/>
      <c r="H1662" s="674"/>
      <c r="I1662" s="675"/>
      <c r="J1662" s="675"/>
      <c r="K1662" s="675"/>
      <c r="L1662" s="675"/>
      <c r="M1662" s="675"/>
      <c r="N1662" s="675"/>
      <c r="O1662" s="675"/>
      <c r="P1662" s="692"/>
      <c r="Q1662" s="692"/>
      <c r="R1662" s="692"/>
      <c r="S1662" s="692"/>
      <c r="T1662" s="692"/>
      <c r="U1662" s="692"/>
      <c r="V1662" s="692"/>
      <c r="W1662" s="696"/>
      <c r="X1662" s="697"/>
      <c r="Y1662" s="697"/>
      <c r="Z1662" s="697"/>
      <c r="AA1662" s="697"/>
      <c r="AB1662" s="697"/>
      <c r="AC1662" s="697"/>
      <c r="AD1662" s="698"/>
      <c r="AE1662" s="662"/>
      <c r="AF1662" s="663"/>
      <c r="AG1662" s="663"/>
      <c r="AH1662" s="663"/>
      <c r="AI1662" s="663"/>
      <c r="AJ1662" s="664"/>
      <c r="AK1662" s="674"/>
      <c r="AL1662" s="675"/>
      <c r="AM1662" s="675"/>
      <c r="AN1662" s="675"/>
      <c r="AO1662" s="675"/>
      <c r="AP1662" s="675"/>
      <c r="AQ1662" s="675"/>
      <c r="AR1662" s="675"/>
      <c r="AS1662" s="692"/>
      <c r="AT1662" s="692"/>
      <c r="AU1662" s="692"/>
      <c r="AV1662" s="692"/>
      <c r="AW1662" s="692"/>
      <c r="AX1662" s="692"/>
      <c r="AY1662" s="692"/>
      <c r="AZ1662" s="696"/>
      <c r="BA1662" s="697"/>
      <c r="BB1662" s="697"/>
      <c r="BC1662" s="697"/>
      <c r="BD1662" s="697"/>
      <c r="BE1662" s="697"/>
      <c r="BF1662" s="697"/>
      <c r="BG1662" s="698"/>
    </row>
    <row r="1663" spans="2:86" ht="19.5" customHeight="1" x14ac:dyDescent="0.2">
      <c r="B1663" s="683" t="s">
        <v>79</v>
      </c>
      <c r="C1663" s="683"/>
      <c r="D1663" s="683"/>
      <c r="E1663" s="683"/>
      <c r="F1663" s="683"/>
      <c r="G1663" s="683"/>
      <c r="H1663" s="684">
        <f ca="1">OFFSET('(6)定期点検調書'!$CA$12,L1644-1,0)</f>
        <v>0</v>
      </c>
      <c r="I1663" s="684"/>
      <c r="J1663" s="684"/>
      <c r="K1663" s="684"/>
      <c r="L1663" s="684"/>
      <c r="M1663" s="684"/>
      <c r="N1663" s="684"/>
      <c r="O1663" s="684"/>
      <c r="P1663" s="684"/>
      <c r="Q1663" s="684"/>
      <c r="R1663" s="684"/>
      <c r="S1663" s="684"/>
      <c r="T1663" s="684"/>
      <c r="U1663" s="684"/>
      <c r="V1663" s="684"/>
      <c r="W1663" s="684"/>
      <c r="X1663" s="684"/>
      <c r="Y1663" s="684"/>
      <c r="Z1663" s="684"/>
      <c r="AA1663" s="684"/>
      <c r="AB1663" s="684"/>
      <c r="AC1663" s="684"/>
      <c r="AD1663" s="684"/>
      <c r="AE1663" s="683" t="s">
        <v>79</v>
      </c>
      <c r="AF1663" s="683"/>
      <c r="AG1663" s="683"/>
      <c r="AH1663" s="683"/>
      <c r="AI1663" s="683"/>
      <c r="AJ1663" s="683"/>
      <c r="AK1663" s="684">
        <f ca="1">OFFSET('(6)定期点検調書'!$CA$12,AO1644-1,0)</f>
        <v>0</v>
      </c>
      <c r="AL1663" s="684"/>
      <c r="AM1663" s="684"/>
      <c r="AN1663" s="684"/>
      <c r="AO1663" s="684"/>
      <c r="AP1663" s="684"/>
      <c r="AQ1663" s="684"/>
      <c r="AR1663" s="684"/>
      <c r="AS1663" s="684"/>
      <c r="AT1663" s="684"/>
      <c r="AU1663" s="684"/>
      <c r="AV1663" s="684"/>
      <c r="AW1663" s="684"/>
      <c r="AX1663" s="684"/>
      <c r="AY1663" s="684"/>
      <c r="AZ1663" s="684"/>
      <c r="BA1663" s="684"/>
      <c r="BB1663" s="684"/>
      <c r="BC1663" s="684"/>
      <c r="BD1663" s="684"/>
      <c r="BE1663" s="684"/>
      <c r="BF1663" s="684"/>
      <c r="BG1663" s="684"/>
      <c r="CH1663" s="473"/>
    </row>
    <row r="1664" spans="2:86" ht="19.5" customHeight="1" x14ac:dyDescent="0.2">
      <c r="B1664" s="683"/>
      <c r="C1664" s="683"/>
      <c r="D1664" s="683"/>
      <c r="E1664" s="683"/>
      <c r="F1664" s="683"/>
      <c r="G1664" s="683"/>
      <c r="H1664" s="684"/>
      <c r="I1664" s="684"/>
      <c r="J1664" s="684"/>
      <c r="K1664" s="684"/>
      <c r="L1664" s="684"/>
      <c r="M1664" s="684"/>
      <c r="N1664" s="684"/>
      <c r="O1664" s="684"/>
      <c r="P1664" s="684"/>
      <c r="Q1664" s="684"/>
      <c r="R1664" s="684"/>
      <c r="S1664" s="684"/>
      <c r="T1664" s="684"/>
      <c r="U1664" s="684"/>
      <c r="V1664" s="684"/>
      <c r="W1664" s="684"/>
      <c r="X1664" s="684"/>
      <c r="Y1664" s="684"/>
      <c r="Z1664" s="684"/>
      <c r="AA1664" s="684"/>
      <c r="AB1664" s="684"/>
      <c r="AC1664" s="684"/>
      <c r="AD1664" s="684"/>
      <c r="AE1664" s="683"/>
      <c r="AF1664" s="683"/>
      <c r="AG1664" s="683"/>
      <c r="AH1664" s="683"/>
      <c r="AI1664" s="683"/>
      <c r="AJ1664" s="683"/>
      <c r="AK1664" s="684"/>
      <c r="AL1664" s="684"/>
      <c r="AM1664" s="684"/>
      <c r="AN1664" s="684"/>
      <c r="AO1664" s="684"/>
      <c r="AP1664" s="684"/>
      <c r="AQ1664" s="684"/>
      <c r="AR1664" s="684"/>
      <c r="AS1664" s="684"/>
      <c r="AT1664" s="684"/>
      <c r="AU1664" s="684"/>
      <c r="AV1664" s="684"/>
      <c r="AW1664" s="684"/>
      <c r="AX1664" s="684"/>
      <c r="AY1664" s="684"/>
      <c r="AZ1664" s="684"/>
      <c r="BA1664" s="684"/>
      <c r="BB1664" s="684"/>
      <c r="BC1664" s="684"/>
      <c r="BD1664" s="684"/>
      <c r="BE1664" s="684"/>
      <c r="BF1664" s="684"/>
      <c r="BG1664" s="684"/>
    </row>
    <row r="1665" spans="2:59" ht="14.55" customHeight="1" x14ac:dyDescent="0.2">
      <c r="B1665" s="677" t="s">
        <v>1038</v>
      </c>
      <c r="C1665" s="678"/>
      <c r="D1665" s="677" t="s">
        <v>1237</v>
      </c>
      <c r="E1665" s="719"/>
      <c r="F1665" s="719"/>
      <c r="G1665" s="719"/>
      <c r="H1665" s="665">
        <f ca="1">OFFSET('(6)定期点検調書'!$B$12,L1665-1,0)</f>
        <v>0</v>
      </c>
      <c r="I1665" s="666"/>
      <c r="J1665" s="666"/>
      <c r="K1665" s="667"/>
      <c r="L1665" s="703">
        <f>AO1644+1</f>
        <v>159</v>
      </c>
      <c r="M1665" s="703"/>
      <c r="N1665" s="703"/>
      <c r="O1665" s="703"/>
      <c r="P1665" s="703"/>
      <c r="Q1665" s="703"/>
      <c r="R1665" s="703"/>
      <c r="S1665" s="703"/>
      <c r="T1665" s="703"/>
      <c r="U1665" s="703"/>
      <c r="V1665" s="703"/>
      <c r="W1665" s="703"/>
      <c r="X1665" s="703"/>
      <c r="Y1665" s="703"/>
      <c r="Z1665" s="703"/>
      <c r="AA1665" s="703"/>
      <c r="AB1665" s="703"/>
      <c r="AC1665" s="703"/>
      <c r="AD1665" s="704"/>
      <c r="AE1665" s="677" t="s">
        <v>1038</v>
      </c>
      <c r="AF1665" s="678"/>
      <c r="AG1665" s="677" t="s">
        <v>1237</v>
      </c>
      <c r="AH1665" s="719"/>
      <c r="AI1665" s="719"/>
      <c r="AJ1665" s="719"/>
      <c r="AK1665" s="665">
        <f ca="1">OFFSET('(6)定期点検調書'!$B$12,AO1665-1,0)</f>
        <v>0</v>
      </c>
      <c r="AL1665" s="666"/>
      <c r="AM1665" s="666"/>
      <c r="AN1665" s="667"/>
      <c r="AO1665" s="703">
        <f>L1665+1</f>
        <v>160</v>
      </c>
      <c r="AP1665" s="703"/>
      <c r="AQ1665" s="703"/>
      <c r="AR1665" s="703"/>
      <c r="AS1665" s="703"/>
      <c r="AT1665" s="703"/>
      <c r="AU1665" s="703"/>
      <c r="AV1665" s="703"/>
      <c r="AW1665" s="703"/>
      <c r="AX1665" s="703"/>
      <c r="AY1665" s="703"/>
      <c r="AZ1665" s="703"/>
      <c r="BA1665" s="703"/>
      <c r="BB1665" s="703"/>
      <c r="BC1665" s="703"/>
      <c r="BD1665" s="703"/>
      <c r="BE1665" s="703"/>
      <c r="BF1665" s="703"/>
      <c r="BG1665" s="704"/>
    </row>
    <row r="1666" spans="2:59" ht="14.55" customHeight="1" x14ac:dyDescent="0.2">
      <c r="B1666" s="679"/>
      <c r="C1666" s="680"/>
      <c r="D1666" s="681"/>
      <c r="E1666" s="720"/>
      <c r="F1666" s="720"/>
      <c r="G1666" s="720"/>
      <c r="H1666" s="668"/>
      <c r="I1666" s="669"/>
      <c r="J1666" s="669"/>
      <c r="K1666" s="670"/>
      <c r="L1666" s="705"/>
      <c r="M1666" s="705"/>
      <c r="N1666" s="705"/>
      <c r="O1666" s="705"/>
      <c r="P1666" s="705"/>
      <c r="Q1666" s="705"/>
      <c r="R1666" s="705"/>
      <c r="S1666" s="705"/>
      <c r="T1666" s="705"/>
      <c r="U1666" s="705"/>
      <c r="V1666" s="705"/>
      <c r="W1666" s="705"/>
      <c r="X1666" s="705"/>
      <c r="Y1666" s="705"/>
      <c r="Z1666" s="705"/>
      <c r="AA1666" s="705"/>
      <c r="AB1666" s="705"/>
      <c r="AC1666" s="705"/>
      <c r="AD1666" s="706"/>
      <c r="AE1666" s="679"/>
      <c r="AF1666" s="680"/>
      <c r="AG1666" s="681"/>
      <c r="AH1666" s="720"/>
      <c r="AI1666" s="720"/>
      <c r="AJ1666" s="720"/>
      <c r="AK1666" s="668"/>
      <c r="AL1666" s="669"/>
      <c r="AM1666" s="669"/>
      <c r="AN1666" s="670"/>
      <c r="AO1666" s="705"/>
      <c r="AP1666" s="705"/>
      <c r="AQ1666" s="705"/>
      <c r="AR1666" s="705"/>
      <c r="AS1666" s="705"/>
      <c r="AT1666" s="705"/>
      <c r="AU1666" s="705"/>
      <c r="AV1666" s="705"/>
      <c r="AW1666" s="705"/>
      <c r="AX1666" s="705"/>
      <c r="AY1666" s="705"/>
      <c r="AZ1666" s="705"/>
      <c r="BA1666" s="705"/>
      <c r="BB1666" s="705"/>
      <c r="BC1666" s="705"/>
      <c r="BD1666" s="705"/>
      <c r="BE1666" s="705"/>
      <c r="BF1666" s="705"/>
      <c r="BG1666" s="706"/>
    </row>
    <row r="1667" spans="2:59" ht="14.55" customHeight="1" x14ac:dyDescent="0.2">
      <c r="B1667" s="679"/>
      <c r="C1667" s="680"/>
      <c r="D1667" s="677" t="s">
        <v>992</v>
      </c>
      <c r="E1667" s="719"/>
      <c r="F1667" s="719"/>
      <c r="G1667" s="719"/>
      <c r="H1667" s="665">
        <f ca="1">OFFSET('(6)定期点検調書'!$D$12,L1665-1,0)</f>
        <v>0</v>
      </c>
      <c r="I1667" s="666"/>
      <c r="J1667" s="666"/>
      <c r="K1667" s="667"/>
      <c r="L1667" s="705"/>
      <c r="M1667" s="705"/>
      <c r="N1667" s="705"/>
      <c r="O1667" s="705"/>
      <c r="P1667" s="705"/>
      <c r="Q1667" s="705"/>
      <c r="R1667" s="705"/>
      <c r="S1667" s="705"/>
      <c r="T1667" s="705"/>
      <c r="U1667" s="705"/>
      <c r="V1667" s="705"/>
      <c r="W1667" s="705"/>
      <c r="X1667" s="705"/>
      <c r="Y1667" s="705"/>
      <c r="Z1667" s="705"/>
      <c r="AA1667" s="705"/>
      <c r="AB1667" s="705"/>
      <c r="AC1667" s="705"/>
      <c r="AD1667" s="706"/>
      <c r="AE1667" s="679"/>
      <c r="AF1667" s="680"/>
      <c r="AG1667" s="677" t="s">
        <v>992</v>
      </c>
      <c r="AH1667" s="719"/>
      <c r="AI1667" s="719"/>
      <c r="AJ1667" s="719"/>
      <c r="AK1667" s="665">
        <f ca="1">OFFSET('(6)定期点検調書'!$D$12,AO1665-1,0)</f>
        <v>0</v>
      </c>
      <c r="AL1667" s="666"/>
      <c r="AM1667" s="666"/>
      <c r="AN1667" s="667"/>
      <c r="AO1667" s="705"/>
      <c r="AP1667" s="705"/>
      <c r="AQ1667" s="705"/>
      <c r="AR1667" s="705"/>
      <c r="AS1667" s="705"/>
      <c r="AT1667" s="705"/>
      <c r="AU1667" s="705"/>
      <c r="AV1667" s="705"/>
      <c r="AW1667" s="705"/>
      <c r="AX1667" s="705"/>
      <c r="AY1667" s="705"/>
      <c r="AZ1667" s="705"/>
      <c r="BA1667" s="705"/>
      <c r="BB1667" s="705"/>
      <c r="BC1667" s="705"/>
      <c r="BD1667" s="705"/>
      <c r="BE1667" s="705"/>
      <c r="BF1667" s="705"/>
      <c r="BG1667" s="706"/>
    </row>
    <row r="1668" spans="2:59" ht="14.55" customHeight="1" x14ac:dyDescent="0.2">
      <c r="B1668" s="681"/>
      <c r="C1668" s="682"/>
      <c r="D1668" s="681"/>
      <c r="E1668" s="720"/>
      <c r="F1668" s="720"/>
      <c r="G1668" s="720"/>
      <c r="H1668" s="668"/>
      <c r="I1668" s="669"/>
      <c r="J1668" s="669"/>
      <c r="K1668" s="670"/>
      <c r="L1668" s="705"/>
      <c r="M1668" s="705"/>
      <c r="N1668" s="705"/>
      <c r="O1668" s="705"/>
      <c r="P1668" s="705"/>
      <c r="Q1668" s="705"/>
      <c r="R1668" s="705"/>
      <c r="S1668" s="705"/>
      <c r="T1668" s="705"/>
      <c r="U1668" s="705"/>
      <c r="V1668" s="705"/>
      <c r="W1668" s="705"/>
      <c r="X1668" s="705"/>
      <c r="Y1668" s="705"/>
      <c r="Z1668" s="705"/>
      <c r="AA1668" s="705"/>
      <c r="AB1668" s="705"/>
      <c r="AC1668" s="705"/>
      <c r="AD1668" s="706"/>
      <c r="AE1668" s="681"/>
      <c r="AF1668" s="682"/>
      <c r="AG1668" s="681"/>
      <c r="AH1668" s="720"/>
      <c r="AI1668" s="720"/>
      <c r="AJ1668" s="720"/>
      <c r="AK1668" s="668"/>
      <c r="AL1668" s="669"/>
      <c r="AM1668" s="669"/>
      <c r="AN1668" s="670"/>
      <c r="AO1668" s="705"/>
      <c r="AP1668" s="705"/>
      <c r="AQ1668" s="705"/>
      <c r="AR1668" s="705"/>
      <c r="AS1668" s="705"/>
      <c r="AT1668" s="705"/>
      <c r="AU1668" s="705"/>
      <c r="AV1668" s="705"/>
      <c r="AW1668" s="705"/>
      <c r="AX1668" s="705"/>
      <c r="AY1668" s="705"/>
      <c r="AZ1668" s="705"/>
      <c r="BA1668" s="705"/>
      <c r="BB1668" s="705"/>
      <c r="BC1668" s="705"/>
      <c r="BD1668" s="705"/>
      <c r="BE1668" s="705"/>
      <c r="BF1668" s="705"/>
      <c r="BG1668" s="706"/>
    </row>
    <row r="1669" spans="2:59" ht="14.55" customHeight="1" x14ac:dyDescent="0.2">
      <c r="B1669" s="677" t="s">
        <v>1238</v>
      </c>
      <c r="C1669" s="678"/>
      <c r="D1669" s="659" t="s">
        <v>993</v>
      </c>
      <c r="E1669" s="660"/>
      <c r="F1669" s="660"/>
      <c r="G1669" s="660"/>
      <c r="H1669" s="671">
        <f ca="1">OFFSET('(6)定期点検調書'!$AA$13,L1665-1,0)</f>
        <v>0</v>
      </c>
      <c r="I1669" s="672"/>
      <c r="J1669" s="672"/>
      <c r="K1669" s="673"/>
      <c r="L1669" s="705"/>
      <c r="M1669" s="705"/>
      <c r="N1669" s="705"/>
      <c r="O1669" s="705"/>
      <c r="P1669" s="705"/>
      <c r="Q1669" s="705"/>
      <c r="R1669" s="705"/>
      <c r="S1669" s="705"/>
      <c r="T1669" s="705"/>
      <c r="U1669" s="705"/>
      <c r="V1669" s="705"/>
      <c r="W1669" s="705"/>
      <c r="X1669" s="705"/>
      <c r="Y1669" s="705"/>
      <c r="Z1669" s="705"/>
      <c r="AA1669" s="705"/>
      <c r="AB1669" s="705"/>
      <c r="AC1669" s="705"/>
      <c r="AD1669" s="706"/>
      <c r="AE1669" s="677" t="s">
        <v>1238</v>
      </c>
      <c r="AF1669" s="678"/>
      <c r="AG1669" s="659" t="s">
        <v>993</v>
      </c>
      <c r="AH1669" s="660"/>
      <c r="AI1669" s="660"/>
      <c r="AJ1669" s="660"/>
      <c r="AK1669" s="671">
        <f ca="1">OFFSET('(6)定期点検調書'!$AA$13,AO1665-1,0)</f>
        <v>0</v>
      </c>
      <c r="AL1669" s="672"/>
      <c r="AM1669" s="672"/>
      <c r="AN1669" s="673"/>
      <c r="AO1669" s="705"/>
      <c r="AP1669" s="705"/>
      <c r="AQ1669" s="705"/>
      <c r="AR1669" s="705"/>
      <c r="AS1669" s="705"/>
      <c r="AT1669" s="705"/>
      <c r="AU1669" s="705"/>
      <c r="AV1669" s="705"/>
      <c r="AW1669" s="705"/>
      <c r="AX1669" s="705"/>
      <c r="AY1669" s="705"/>
      <c r="AZ1669" s="705"/>
      <c r="BA1669" s="705"/>
      <c r="BB1669" s="705"/>
      <c r="BC1669" s="705"/>
      <c r="BD1669" s="705"/>
      <c r="BE1669" s="705"/>
      <c r="BF1669" s="705"/>
      <c r="BG1669" s="706"/>
    </row>
    <row r="1670" spans="2:59" ht="14.55" customHeight="1" x14ac:dyDescent="0.2">
      <c r="B1670" s="679"/>
      <c r="C1670" s="680"/>
      <c r="D1670" s="662"/>
      <c r="E1670" s="663"/>
      <c r="F1670" s="663"/>
      <c r="G1670" s="663"/>
      <c r="H1670" s="674"/>
      <c r="I1670" s="675"/>
      <c r="J1670" s="675"/>
      <c r="K1670" s="676"/>
      <c r="L1670" s="705"/>
      <c r="M1670" s="705"/>
      <c r="N1670" s="705"/>
      <c r="O1670" s="705"/>
      <c r="P1670" s="705"/>
      <c r="Q1670" s="705"/>
      <c r="R1670" s="705"/>
      <c r="S1670" s="705"/>
      <c r="T1670" s="705"/>
      <c r="U1670" s="705"/>
      <c r="V1670" s="705"/>
      <c r="W1670" s="705"/>
      <c r="X1670" s="705"/>
      <c r="Y1670" s="705"/>
      <c r="Z1670" s="705"/>
      <c r="AA1670" s="705"/>
      <c r="AB1670" s="705"/>
      <c r="AC1670" s="705"/>
      <c r="AD1670" s="706"/>
      <c r="AE1670" s="679"/>
      <c r="AF1670" s="680"/>
      <c r="AG1670" s="662"/>
      <c r="AH1670" s="663"/>
      <c r="AI1670" s="663"/>
      <c r="AJ1670" s="663"/>
      <c r="AK1670" s="674"/>
      <c r="AL1670" s="675"/>
      <c r="AM1670" s="675"/>
      <c r="AN1670" s="676"/>
      <c r="AO1670" s="705"/>
      <c r="AP1670" s="705"/>
      <c r="AQ1670" s="705"/>
      <c r="AR1670" s="705"/>
      <c r="AS1670" s="705"/>
      <c r="AT1670" s="705"/>
      <c r="AU1670" s="705"/>
      <c r="AV1670" s="705"/>
      <c r="AW1670" s="705"/>
      <c r="AX1670" s="705"/>
      <c r="AY1670" s="705"/>
      <c r="AZ1670" s="705"/>
      <c r="BA1670" s="705"/>
      <c r="BB1670" s="705"/>
      <c r="BC1670" s="705"/>
      <c r="BD1670" s="705"/>
      <c r="BE1670" s="705"/>
      <c r="BF1670" s="705"/>
      <c r="BG1670" s="706"/>
    </row>
    <row r="1671" spans="2:59" ht="14.55" customHeight="1" x14ac:dyDescent="0.2">
      <c r="B1671" s="679"/>
      <c r="C1671" s="680"/>
      <c r="D1671" s="659" t="s">
        <v>1239</v>
      </c>
      <c r="E1671" s="660"/>
      <c r="F1671" s="660"/>
      <c r="G1671" s="660"/>
      <c r="H1671" s="665">
        <f ca="1">OFFSET('(6)定期点検調書'!$AD$12,L1665-1,0)</f>
        <v>0</v>
      </c>
      <c r="I1671" s="666"/>
      <c r="J1671" s="666"/>
      <c r="K1671" s="667"/>
      <c r="L1671" s="705"/>
      <c r="M1671" s="705"/>
      <c r="N1671" s="705"/>
      <c r="O1671" s="705"/>
      <c r="P1671" s="705"/>
      <c r="Q1671" s="705"/>
      <c r="R1671" s="705"/>
      <c r="S1671" s="705"/>
      <c r="T1671" s="705"/>
      <c r="U1671" s="705"/>
      <c r="V1671" s="705"/>
      <c r="W1671" s="705"/>
      <c r="X1671" s="705"/>
      <c r="Y1671" s="705"/>
      <c r="Z1671" s="705"/>
      <c r="AA1671" s="705"/>
      <c r="AB1671" s="705"/>
      <c r="AC1671" s="705"/>
      <c r="AD1671" s="706"/>
      <c r="AE1671" s="679"/>
      <c r="AF1671" s="680"/>
      <c r="AG1671" s="659" t="s">
        <v>1239</v>
      </c>
      <c r="AH1671" s="660"/>
      <c r="AI1671" s="660"/>
      <c r="AJ1671" s="660"/>
      <c r="AK1671" s="665">
        <f ca="1">OFFSET('(6)定期点検調書'!$AD$12,AO1665-1,0)</f>
        <v>0</v>
      </c>
      <c r="AL1671" s="666"/>
      <c r="AM1671" s="666"/>
      <c r="AN1671" s="667"/>
      <c r="AO1671" s="705"/>
      <c r="AP1671" s="705"/>
      <c r="AQ1671" s="705"/>
      <c r="AR1671" s="705"/>
      <c r="AS1671" s="705"/>
      <c r="AT1671" s="705"/>
      <c r="AU1671" s="705"/>
      <c r="AV1671" s="705"/>
      <c r="AW1671" s="705"/>
      <c r="AX1671" s="705"/>
      <c r="AY1671" s="705"/>
      <c r="AZ1671" s="705"/>
      <c r="BA1671" s="705"/>
      <c r="BB1671" s="705"/>
      <c r="BC1671" s="705"/>
      <c r="BD1671" s="705"/>
      <c r="BE1671" s="705"/>
      <c r="BF1671" s="705"/>
      <c r="BG1671" s="706"/>
    </row>
    <row r="1672" spans="2:59" ht="14.55" customHeight="1" x14ac:dyDescent="0.2">
      <c r="B1672" s="681"/>
      <c r="C1672" s="682"/>
      <c r="D1672" s="662"/>
      <c r="E1672" s="663"/>
      <c r="F1672" s="663"/>
      <c r="G1672" s="663"/>
      <c r="H1672" s="668"/>
      <c r="I1672" s="669"/>
      <c r="J1672" s="669"/>
      <c r="K1672" s="670"/>
      <c r="L1672" s="705"/>
      <c r="M1672" s="705"/>
      <c r="N1672" s="705"/>
      <c r="O1672" s="705"/>
      <c r="P1672" s="705"/>
      <c r="Q1672" s="705"/>
      <c r="R1672" s="705"/>
      <c r="S1672" s="705"/>
      <c r="T1672" s="705"/>
      <c r="U1672" s="705"/>
      <c r="V1672" s="705"/>
      <c r="W1672" s="705"/>
      <c r="X1672" s="705"/>
      <c r="Y1672" s="705"/>
      <c r="Z1672" s="705"/>
      <c r="AA1672" s="705"/>
      <c r="AB1672" s="705"/>
      <c r="AC1672" s="705"/>
      <c r="AD1672" s="706"/>
      <c r="AE1672" s="681"/>
      <c r="AF1672" s="682"/>
      <c r="AG1672" s="662"/>
      <c r="AH1672" s="663"/>
      <c r="AI1672" s="663"/>
      <c r="AJ1672" s="663"/>
      <c r="AK1672" s="668"/>
      <c r="AL1672" s="669"/>
      <c r="AM1672" s="669"/>
      <c r="AN1672" s="670"/>
      <c r="AO1672" s="705"/>
      <c r="AP1672" s="705"/>
      <c r="AQ1672" s="705"/>
      <c r="AR1672" s="705"/>
      <c r="AS1672" s="705"/>
      <c r="AT1672" s="705"/>
      <c r="AU1672" s="705"/>
      <c r="AV1672" s="705"/>
      <c r="AW1672" s="705"/>
      <c r="AX1672" s="705"/>
      <c r="AY1672" s="705"/>
      <c r="AZ1672" s="705"/>
      <c r="BA1672" s="705"/>
      <c r="BB1672" s="705"/>
      <c r="BC1672" s="705"/>
      <c r="BD1672" s="705"/>
      <c r="BE1672" s="705"/>
      <c r="BF1672" s="705"/>
      <c r="BG1672" s="706"/>
    </row>
    <row r="1673" spans="2:59" ht="28.95" customHeight="1" x14ac:dyDescent="0.2">
      <c r="B1673" s="716" t="s">
        <v>995</v>
      </c>
      <c r="C1673" s="717"/>
      <c r="D1673" s="717"/>
      <c r="E1673" s="717"/>
      <c r="F1673" s="717"/>
      <c r="G1673" s="718"/>
      <c r="H1673" s="709">
        <f ca="1">OFFSET('(6)定期点検調書'!$AK$12,L1665-1,0)</f>
        <v>0</v>
      </c>
      <c r="I1673" s="710"/>
      <c r="J1673" s="710"/>
      <c r="K1673" s="711"/>
      <c r="L1673" s="705"/>
      <c r="M1673" s="705"/>
      <c r="N1673" s="705"/>
      <c r="O1673" s="705"/>
      <c r="P1673" s="705"/>
      <c r="Q1673" s="705"/>
      <c r="R1673" s="705"/>
      <c r="S1673" s="705"/>
      <c r="T1673" s="705"/>
      <c r="U1673" s="705"/>
      <c r="V1673" s="705"/>
      <c r="W1673" s="705"/>
      <c r="X1673" s="705"/>
      <c r="Y1673" s="705"/>
      <c r="Z1673" s="705"/>
      <c r="AA1673" s="705"/>
      <c r="AB1673" s="705"/>
      <c r="AC1673" s="705"/>
      <c r="AD1673" s="706"/>
      <c r="AE1673" s="716" t="s">
        <v>995</v>
      </c>
      <c r="AF1673" s="717"/>
      <c r="AG1673" s="717"/>
      <c r="AH1673" s="717"/>
      <c r="AI1673" s="717"/>
      <c r="AJ1673" s="718"/>
      <c r="AK1673" s="709">
        <f ca="1">OFFSET('(6)定期点検調書'!$AK$12,AO1665-1,0)</f>
        <v>0</v>
      </c>
      <c r="AL1673" s="710"/>
      <c r="AM1673" s="710"/>
      <c r="AN1673" s="711"/>
      <c r="AO1673" s="705"/>
      <c r="AP1673" s="705"/>
      <c r="AQ1673" s="705"/>
      <c r="AR1673" s="705"/>
      <c r="AS1673" s="705"/>
      <c r="AT1673" s="705"/>
      <c r="AU1673" s="705"/>
      <c r="AV1673" s="705"/>
      <c r="AW1673" s="705"/>
      <c r="AX1673" s="705"/>
      <c r="AY1673" s="705"/>
      <c r="AZ1673" s="705"/>
      <c r="BA1673" s="705"/>
      <c r="BB1673" s="705"/>
      <c r="BC1673" s="705"/>
      <c r="BD1673" s="705"/>
      <c r="BE1673" s="705"/>
      <c r="BF1673" s="705"/>
      <c r="BG1673" s="706"/>
    </row>
    <row r="1674" spans="2:59" ht="14.55" customHeight="1" x14ac:dyDescent="0.2">
      <c r="B1674" s="677" t="s">
        <v>1240</v>
      </c>
      <c r="C1674" s="661"/>
      <c r="D1674" s="659" t="s">
        <v>994</v>
      </c>
      <c r="E1674" s="660"/>
      <c r="F1674" s="660"/>
      <c r="G1674" s="661"/>
      <c r="H1674" s="699" t="str">
        <f ca="1">OFFSET('(6)定期点検調書'!$BY$12,L1665-1,0)</f>
        <v/>
      </c>
      <c r="I1674" s="700"/>
      <c r="J1674" s="700"/>
      <c r="K1674" s="714"/>
      <c r="L1674" s="705"/>
      <c r="M1674" s="705"/>
      <c r="N1674" s="705"/>
      <c r="O1674" s="705"/>
      <c r="P1674" s="705"/>
      <c r="Q1674" s="705"/>
      <c r="R1674" s="705"/>
      <c r="S1674" s="705"/>
      <c r="T1674" s="705"/>
      <c r="U1674" s="705"/>
      <c r="V1674" s="705"/>
      <c r="W1674" s="705"/>
      <c r="X1674" s="705"/>
      <c r="Y1674" s="705"/>
      <c r="Z1674" s="705"/>
      <c r="AA1674" s="705"/>
      <c r="AB1674" s="705"/>
      <c r="AC1674" s="705"/>
      <c r="AD1674" s="706"/>
      <c r="AE1674" s="677" t="s">
        <v>1240</v>
      </c>
      <c r="AF1674" s="661"/>
      <c r="AG1674" s="659" t="s">
        <v>994</v>
      </c>
      <c r="AH1674" s="660"/>
      <c r="AI1674" s="660"/>
      <c r="AJ1674" s="661"/>
      <c r="AK1674" s="699" t="str">
        <f ca="1">OFFSET('(6)定期点検調書'!$BY$12,AO1665-1,0)</f>
        <v/>
      </c>
      <c r="AL1674" s="700"/>
      <c r="AM1674" s="700"/>
      <c r="AN1674" s="714"/>
      <c r="AO1674" s="705"/>
      <c r="AP1674" s="705"/>
      <c r="AQ1674" s="705"/>
      <c r="AR1674" s="705"/>
      <c r="AS1674" s="705"/>
      <c r="AT1674" s="705"/>
      <c r="AU1674" s="705"/>
      <c r="AV1674" s="705"/>
      <c r="AW1674" s="705"/>
      <c r="AX1674" s="705"/>
      <c r="AY1674" s="705"/>
      <c r="AZ1674" s="705"/>
      <c r="BA1674" s="705"/>
      <c r="BB1674" s="705"/>
      <c r="BC1674" s="705"/>
      <c r="BD1674" s="705"/>
      <c r="BE1674" s="705"/>
      <c r="BF1674" s="705"/>
      <c r="BG1674" s="706"/>
    </row>
    <row r="1675" spans="2:59" ht="14.55" customHeight="1" x14ac:dyDescent="0.2">
      <c r="B1675" s="712"/>
      <c r="C1675" s="713"/>
      <c r="D1675" s="662"/>
      <c r="E1675" s="663"/>
      <c r="F1675" s="663"/>
      <c r="G1675" s="664"/>
      <c r="H1675" s="701"/>
      <c r="I1675" s="702"/>
      <c r="J1675" s="702"/>
      <c r="K1675" s="715"/>
      <c r="L1675" s="705"/>
      <c r="M1675" s="705"/>
      <c r="N1675" s="705"/>
      <c r="O1675" s="705"/>
      <c r="P1675" s="705"/>
      <c r="Q1675" s="705"/>
      <c r="R1675" s="705"/>
      <c r="S1675" s="705"/>
      <c r="T1675" s="705"/>
      <c r="U1675" s="705"/>
      <c r="V1675" s="705"/>
      <c r="W1675" s="705"/>
      <c r="X1675" s="705"/>
      <c r="Y1675" s="705"/>
      <c r="Z1675" s="705"/>
      <c r="AA1675" s="705"/>
      <c r="AB1675" s="705"/>
      <c r="AC1675" s="705"/>
      <c r="AD1675" s="706"/>
      <c r="AE1675" s="712"/>
      <c r="AF1675" s="713"/>
      <c r="AG1675" s="662"/>
      <c r="AH1675" s="663"/>
      <c r="AI1675" s="663"/>
      <c r="AJ1675" s="664"/>
      <c r="AK1675" s="701"/>
      <c r="AL1675" s="702"/>
      <c r="AM1675" s="702"/>
      <c r="AN1675" s="715"/>
      <c r="AO1675" s="705"/>
      <c r="AP1675" s="705"/>
      <c r="AQ1675" s="705"/>
      <c r="AR1675" s="705"/>
      <c r="AS1675" s="705"/>
      <c r="AT1675" s="705"/>
      <c r="AU1675" s="705"/>
      <c r="AV1675" s="705"/>
      <c r="AW1675" s="705"/>
      <c r="AX1675" s="705"/>
      <c r="AY1675" s="705"/>
      <c r="AZ1675" s="705"/>
      <c r="BA1675" s="705"/>
      <c r="BB1675" s="705"/>
      <c r="BC1675" s="705"/>
      <c r="BD1675" s="705"/>
      <c r="BE1675" s="705"/>
      <c r="BF1675" s="705"/>
      <c r="BG1675" s="706"/>
    </row>
    <row r="1676" spans="2:59" ht="14.55" customHeight="1" x14ac:dyDescent="0.2">
      <c r="B1676" s="712"/>
      <c r="C1676" s="713"/>
      <c r="D1676" s="659" t="s">
        <v>1186</v>
      </c>
      <c r="E1676" s="660"/>
      <c r="F1676" s="660"/>
      <c r="G1676" s="661"/>
      <c r="H1676" s="665">
        <f ca="1">OFFSET('(6)定期点検調書'!$BC$12,L1665-1,0)</f>
        <v>0</v>
      </c>
      <c r="I1676" s="666"/>
      <c r="J1676" s="666"/>
      <c r="K1676" s="667"/>
      <c r="L1676" s="705"/>
      <c r="M1676" s="705"/>
      <c r="N1676" s="705"/>
      <c r="O1676" s="705"/>
      <c r="P1676" s="705"/>
      <c r="Q1676" s="705"/>
      <c r="R1676" s="705"/>
      <c r="S1676" s="705"/>
      <c r="T1676" s="705"/>
      <c r="U1676" s="705"/>
      <c r="V1676" s="705"/>
      <c r="W1676" s="705"/>
      <c r="X1676" s="705"/>
      <c r="Y1676" s="705"/>
      <c r="Z1676" s="705"/>
      <c r="AA1676" s="705"/>
      <c r="AB1676" s="705"/>
      <c r="AC1676" s="705"/>
      <c r="AD1676" s="706"/>
      <c r="AE1676" s="712"/>
      <c r="AF1676" s="713"/>
      <c r="AG1676" s="659" t="s">
        <v>1186</v>
      </c>
      <c r="AH1676" s="660"/>
      <c r="AI1676" s="660"/>
      <c r="AJ1676" s="661"/>
      <c r="AK1676" s="665">
        <f ca="1">OFFSET('(6)定期点検調書'!$BC$12,AO1665-1,0)</f>
        <v>0</v>
      </c>
      <c r="AL1676" s="666"/>
      <c r="AM1676" s="666"/>
      <c r="AN1676" s="667"/>
      <c r="AO1676" s="705"/>
      <c r="AP1676" s="705"/>
      <c r="AQ1676" s="705"/>
      <c r="AR1676" s="705"/>
      <c r="AS1676" s="705"/>
      <c r="AT1676" s="705"/>
      <c r="AU1676" s="705"/>
      <c r="AV1676" s="705"/>
      <c r="AW1676" s="705"/>
      <c r="AX1676" s="705"/>
      <c r="AY1676" s="705"/>
      <c r="AZ1676" s="705"/>
      <c r="BA1676" s="705"/>
      <c r="BB1676" s="705"/>
      <c r="BC1676" s="705"/>
      <c r="BD1676" s="705"/>
      <c r="BE1676" s="705"/>
      <c r="BF1676" s="705"/>
      <c r="BG1676" s="706"/>
    </row>
    <row r="1677" spans="2:59" ht="14.55" customHeight="1" x14ac:dyDescent="0.2">
      <c r="B1677" s="712"/>
      <c r="C1677" s="713"/>
      <c r="D1677" s="662"/>
      <c r="E1677" s="663"/>
      <c r="F1677" s="663"/>
      <c r="G1677" s="664"/>
      <c r="H1677" s="668"/>
      <c r="I1677" s="669"/>
      <c r="J1677" s="669"/>
      <c r="K1677" s="670"/>
      <c r="L1677" s="705"/>
      <c r="M1677" s="705"/>
      <c r="N1677" s="705"/>
      <c r="O1677" s="705"/>
      <c r="P1677" s="705"/>
      <c r="Q1677" s="705"/>
      <c r="R1677" s="705"/>
      <c r="S1677" s="705"/>
      <c r="T1677" s="705"/>
      <c r="U1677" s="705"/>
      <c r="V1677" s="705"/>
      <c r="W1677" s="705"/>
      <c r="X1677" s="705"/>
      <c r="Y1677" s="705"/>
      <c r="Z1677" s="705"/>
      <c r="AA1677" s="705"/>
      <c r="AB1677" s="705"/>
      <c r="AC1677" s="705"/>
      <c r="AD1677" s="706"/>
      <c r="AE1677" s="712"/>
      <c r="AF1677" s="713"/>
      <c r="AG1677" s="662"/>
      <c r="AH1677" s="663"/>
      <c r="AI1677" s="663"/>
      <c r="AJ1677" s="664"/>
      <c r="AK1677" s="668"/>
      <c r="AL1677" s="669"/>
      <c r="AM1677" s="669"/>
      <c r="AN1677" s="670"/>
      <c r="AO1677" s="705"/>
      <c r="AP1677" s="705"/>
      <c r="AQ1677" s="705"/>
      <c r="AR1677" s="705"/>
      <c r="AS1677" s="705"/>
      <c r="AT1677" s="705"/>
      <c r="AU1677" s="705"/>
      <c r="AV1677" s="705"/>
      <c r="AW1677" s="705"/>
      <c r="AX1677" s="705"/>
      <c r="AY1677" s="705"/>
      <c r="AZ1677" s="705"/>
      <c r="BA1677" s="705"/>
      <c r="BB1677" s="705"/>
      <c r="BC1677" s="705"/>
      <c r="BD1677" s="705"/>
      <c r="BE1677" s="705"/>
      <c r="BF1677" s="705"/>
      <c r="BG1677" s="706"/>
    </row>
    <row r="1678" spans="2:59" ht="14.55" customHeight="1" x14ac:dyDescent="0.2">
      <c r="B1678" s="712"/>
      <c r="C1678" s="713"/>
      <c r="D1678" s="659" t="s">
        <v>1187</v>
      </c>
      <c r="E1678" s="660"/>
      <c r="F1678" s="660"/>
      <c r="G1678" s="661"/>
      <c r="H1678" s="665">
        <f ca="1">OFFSET('(6)定期点検調書'!$BF$12,L1665-1,0)</f>
        <v>0</v>
      </c>
      <c r="I1678" s="666"/>
      <c r="J1678" s="666"/>
      <c r="K1678" s="667"/>
      <c r="L1678" s="705"/>
      <c r="M1678" s="705"/>
      <c r="N1678" s="705"/>
      <c r="O1678" s="705"/>
      <c r="P1678" s="705"/>
      <c r="Q1678" s="705"/>
      <c r="R1678" s="705"/>
      <c r="S1678" s="705"/>
      <c r="T1678" s="705"/>
      <c r="U1678" s="705"/>
      <c r="V1678" s="705"/>
      <c r="W1678" s="705"/>
      <c r="X1678" s="705"/>
      <c r="Y1678" s="705"/>
      <c r="Z1678" s="705"/>
      <c r="AA1678" s="705"/>
      <c r="AB1678" s="705"/>
      <c r="AC1678" s="705"/>
      <c r="AD1678" s="706"/>
      <c r="AE1678" s="712"/>
      <c r="AF1678" s="713"/>
      <c r="AG1678" s="659" t="s">
        <v>1187</v>
      </c>
      <c r="AH1678" s="660"/>
      <c r="AI1678" s="660"/>
      <c r="AJ1678" s="661"/>
      <c r="AK1678" s="665">
        <f ca="1">OFFSET('(6)定期点検調書'!$BF$12,AO1665-1,0)</f>
        <v>0</v>
      </c>
      <c r="AL1678" s="666"/>
      <c r="AM1678" s="666"/>
      <c r="AN1678" s="667"/>
      <c r="AO1678" s="705"/>
      <c r="AP1678" s="705"/>
      <c r="AQ1678" s="705"/>
      <c r="AR1678" s="705"/>
      <c r="AS1678" s="705"/>
      <c r="AT1678" s="705"/>
      <c r="AU1678" s="705"/>
      <c r="AV1678" s="705"/>
      <c r="AW1678" s="705"/>
      <c r="AX1678" s="705"/>
      <c r="AY1678" s="705"/>
      <c r="AZ1678" s="705"/>
      <c r="BA1678" s="705"/>
      <c r="BB1678" s="705"/>
      <c r="BC1678" s="705"/>
      <c r="BD1678" s="705"/>
      <c r="BE1678" s="705"/>
      <c r="BF1678" s="705"/>
      <c r="BG1678" s="706"/>
    </row>
    <row r="1679" spans="2:59" ht="14.55" customHeight="1" x14ac:dyDescent="0.2">
      <c r="B1679" s="662"/>
      <c r="C1679" s="664"/>
      <c r="D1679" s="662"/>
      <c r="E1679" s="663"/>
      <c r="F1679" s="663"/>
      <c r="G1679" s="664"/>
      <c r="H1679" s="668"/>
      <c r="I1679" s="669"/>
      <c r="J1679" s="669"/>
      <c r="K1679" s="670"/>
      <c r="L1679" s="707"/>
      <c r="M1679" s="707"/>
      <c r="N1679" s="707"/>
      <c r="O1679" s="707"/>
      <c r="P1679" s="707"/>
      <c r="Q1679" s="707"/>
      <c r="R1679" s="707"/>
      <c r="S1679" s="707"/>
      <c r="T1679" s="707"/>
      <c r="U1679" s="707"/>
      <c r="V1679" s="707"/>
      <c r="W1679" s="707"/>
      <c r="X1679" s="707"/>
      <c r="Y1679" s="707"/>
      <c r="Z1679" s="707"/>
      <c r="AA1679" s="707"/>
      <c r="AB1679" s="707"/>
      <c r="AC1679" s="707"/>
      <c r="AD1679" s="708"/>
      <c r="AE1679" s="662"/>
      <c r="AF1679" s="664"/>
      <c r="AG1679" s="662"/>
      <c r="AH1679" s="663"/>
      <c r="AI1679" s="663"/>
      <c r="AJ1679" s="664"/>
      <c r="AK1679" s="668"/>
      <c r="AL1679" s="669"/>
      <c r="AM1679" s="669"/>
      <c r="AN1679" s="670"/>
      <c r="AO1679" s="707"/>
      <c r="AP1679" s="707"/>
      <c r="AQ1679" s="707"/>
      <c r="AR1679" s="707"/>
      <c r="AS1679" s="707"/>
      <c r="AT1679" s="707"/>
      <c r="AU1679" s="707"/>
      <c r="AV1679" s="707"/>
      <c r="AW1679" s="707"/>
      <c r="AX1679" s="707"/>
      <c r="AY1679" s="707"/>
      <c r="AZ1679" s="707"/>
      <c r="BA1679" s="707"/>
      <c r="BB1679" s="707"/>
      <c r="BC1679" s="707"/>
      <c r="BD1679" s="707"/>
      <c r="BE1679" s="707"/>
      <c r="BF1679" s="707"/>
      <c r="BG1679" s="708"/>
    </row>
    <row r="1680" spans="2:59" ht="14.55" customHeight="1" x14ac:dyDescent="0.2">
      <c r="B1680" s="683" t="s">
        <v>1241</v>
      </c>
      <c r="C1680" s="683"/>
      <c r="D1680" s="683"/>
      <c r="E1680" s="683"/>
      <c r="F1680" s="683"/>
      <c r="G1680" s="683"/>
      <c r="H1680" s="699" t="str">
        <f ca="1">IF(OFFSET('(6)定期点検調書'!$AR$12,L1665-1,0)="","",OFFSET('(6)定期点検調書'!$AQ$12,L1665-1,0)&amp;TEXT(OFFSET('(6)定期点検調書'!$AR$12,L1665-1,0),"0.0")&amp;OFFSET('(6)定期点検調書'!$AT$12,L1665-1,0))  &amp;  IF(OFFSET('(6)定期点検調書'!$AV$12,L1665-1,0)="","","／"&amp;OFFSET('(6)定期点検調書'!$AU$12,L1665-1,0)&amp;TEXT(OFFSET('(6)定期点検調書'!$AV$12,L1665-1,0),"0.0")&amp;OFFSET('(6)定期点検調書'!$AX$12,L1665-1,0))  &amp;  IF(OFFSET('(6)定期点検調書'!$AZ$12,L1665-1,0)="","","／"&amp;OFFSET('(6)定期点検調書'!$AY$12,L1665-1,0)&amp;TEXT(OFFSET('(6)定期点検調書'!$AZ$12,L1665-1,0),"0.0")&amp;OFFSET('(6)定期点検調書'!$BB$12,L1665-1,0))</f>
        <v/>
      </c>
      <c r="I1680" s="700"/>
      <c r="J1680" s="700"/>
      <c r="K1680" s="700"/>
      <c r="L1680" s="700"/>
      <c r="M1680" s="700"/>
      <c r="N1680" s="700"/>
      <c r="O1680" s="700"/>
      <c r="P1680" s="685" t="s">
        <v>1243</v>
      </c>
      <c r="Q1680" s="685"/>
      <c r="R1680" s="685"/>
      <c r="S1680" s="685"/>
      <c r="T1680" s="685"/>
      <c r="U1680" s="685"/>
      <c r="V1680" s="685"/>
      <c r="W1680" s="686" t="str">
        <f ca="1">OFFSET('(6)定期点検調書'!$F$12,L1665-1,0)</f>
        <v/>
      </c>
      <c r="X1680" s="687"/>
      <c r="Y1680" s="687"/>
      <c r="Z1680" s="687"/>
      <c r="AA1680" s="687"/>
      <c r="AB1680" s="687"/>
      <c r="AC1680" s="687"/>
      <c r="AD1680" s="688"/>
      <c r="AE1680" s="683" t="s">
        <v>1241</v>
      </c>
      <c r="AF1680" s="683"/>
      <c r="AG1680" s="683"/>
      <c r="AH1680" s="683"/>
      <c r="AI1680" s="683"/>
      <c r="AJ1680" s="683"/>
      <c r="AK1680" s="699" t="str">
        <f ca="1">IF(OFFSET('(6)定期点検調書'!$AR$12,AO1665-1,0)="","",OFFSET('(6)定期点検調書'!$AQ$12,AO1665-1,0)&amp;TEXT(OFFSET('(6)定期点検調書'!$AR$12,AO1665-1,0),"0.0")&amp;OFFSET('(6)定期点検調書'!$AT$12,AO1665-1,0))  &amp;  IF(OFFSET('(6)定期点検調書'!$AV$12,AO1665-1,0)="","","／"&amp;OFFSET('(6)定期点検調書'!$AU$12,AO1665-1,0)&amp;TEXT(OFFSET('(6)定期点検調書'!$AV$12,AO1665-1,0),"0.0")&amp;OFFSET('(6)定期点検調書'!$AX$12,AO1665-1,0))  &amp;  IF(OFFSET('(6)定期点検調書'!$AZ$12,AO1665-1,0)="","","／"&amp;OFFSET('(6)定期点検調書'!$AY$12,AO1665-1,0)&amp;TEXT(OFFSET('(6)定期点検調書'!$AZ$12,AO1665-1,0),"0.0")&amp;OFFSET('(6)定期点検調書'!$BB$12,AO1665-1,0))</f>
        <v/>
      </c>
      <c r="AL1680" s="700"/>
      <c r="AM1680" s="700"/>
      <c r="AN1680" s="700"/>
      <c r="AO1680" s="700"/>
      <c r="AP1680" s="700"/>
      <c r="AQ1680" s="700"/>
      <c r="AR1680" s="700"/>
      <c r="AS1680" s="685" t="s">
        <v>1243</v>
      </c>
      <c r="AT1680" s="685"/>
      <c r="AU1680" s="685"/>
      <c r="AV1680" s="685"/>
      <c r="AW1680" s="685"/>
      <c r="AX1680" s="685"/>
      <c r="AY1680" s="685"/>
      <c r="AZ1680" s="686" t="str">
        <f ca="1">OFFSET('(6)定期点検調書'!$F$12,AO1665-1,0)</f>
        <v/>
      </c>
      <c r="BA1680" s="687"/>
      <c r="BB1680" s="687"/>
      <c r="BC1680" s="687"/>
      <c r="BD1680" s="687"/>
      <c r="BE1680" s="687"/>
      <c r="BF1680" s="687"/>
      <c r="BG1680" s="688"/>
    </row>
    <row r="1681" spans="2:86" ht="14.55" customHeight="1" x14ac:dyDescent="0.2">
      <c r="B1681" s="683"/>
      <c r="C1681" s="683"/>
      <c r="D1681" s="683"/>
      <c r="E1681" s="683"/>
      <c r="F1681" s="683"/>
      <c r="G1681" s="683"/>
      <c r="H1681" s="701"/>
      <c r="I1681" s="702"/>
      <c r="J1681" s="702"/>
      <c r="K1681" s="702"/>
      <c r="L1681" s="702"/>
      <c r="M1681" s="702"/>
      <c r="N1681" s="702"/>
      <c r="O1681" s="702"/>
      <c r="P1681" s="685"/>
      <c r="Q1681" s="685"/>
      <c r="R1681" s="685"/>
      <c r="S1681" s="685"/>
      <c r="T1681" s="685"/>
      <c r="U1681" s="685"/>
      <c r="V1681" s="685"/>
      <c r="W1681" s="689"/>
      <c r="X1681" s="690"/>
      <c r="Y1681" s="690"/>
      <c r="Z1681" s="690"/>
      <c r="AA1681" s="690"/>
      <c r="AB1681" s="690"/>
      <c r="AC1681" s="690"/>
      <c r="AD1681" s="691"/>
      <c r="AE1681" s="683"/>
      <c r="AF1681" s="683"/>
      <c r="AG1681" s="683"/>
      <c r="AH1681" s="683"/>
      <c r="AI1681" s="683"/>
      <c r="AJ1681" s="683"/>
      <c r="AK1681" s="701"/>
      <c r="AL1681" s="702"/>
      <c r="AM1681" s="702"/>
      <c r="AN1681" s="702"/>
      <c r="AO1681" s="702"/>
      <c r="AP1681" s="702"/>
      <c r="AQ1681" s="702"/>
      <c r="AR1681" s="702"/>
      <c r="AS1681" s="685"/>
      <c r="AT1681" s="685"/>
      <c r="AU1681" s="685"/>
      <c r="AV1681" s="685"/>
      <c r="AW1681" s="685"/>
      <c r="AX1681" s="685"/>
      <c r="AY1681" s="685"/>
      <c r="AZ1681" s="689"/>
      <c r="BA1681" s="690"/>
      <c r="BB1681" s="690"/>
      <c r="BC1681" s="690"/>
      <c r="BD1681" s="690"/>
      <c r="BE1681" s="690"/>
      <c r="BF1681" s="690"/>
      <c r="BG1681" s="691"/>
    </row>
    <row r="1682" spans="2:86" ht="14.55" customHeight="1" x14ac:dyDescent="0.2">
      <c r="B1682" s="659" t="s">
        <v>1242</v>
      </c>
      <c r="C1682" s="660"/>
      <c r="D1682" s="660"/>
      <c r="E1682" s="660"/>
      <c r="F1682" s="660"/>
      <c r="G1682" s="661"/>
      <c r="H1682" s="671" t="str">
        <f ca="1">IF(OFFSET('(6)定期点検調書'!$BL$12,L1665-1,0)="","",VLOOKUP(OFFSET('(6)定期点検調書'!$BL$12,L1665-1,0),ﾃﾞｰﾀ一覧!$AY$4:$BB$16,2,FALSE))  &amp;  IF(OFFSET('(6)定期点検調書'!$BC$12,L1665-1,0)="","","／"&amp;VLOOKUP(OFFSET('(6)定期点検調書'!$BC$12,L1665-1,0),ﾃﾞｰﾀ一覧!$AY$4:$BB$16,2,FALSE))  &amp;  IF(OFFSET('(6)定期点検調書'!$BD$12,L1665-1,0)="","","／"&amp;VLOOKUP(OFFSET('(6)定期点検調書'!$BD$12,L1665-1,0),ﾃﾞｰﾀ一覧!$AY$4:$BB$16,2,FALSE))</f>
        <v/>
      </c>
      <c r="I1682" s="672"/>
      <c r="J1682" s="672"/>
      <c r="K1682" s="672"/>
      <c r="L1682" s="672"/>
      <c r="M1682" s="672"/>
      <c r="N1682" s="672"/>
      <c r="O1682" s="672"/>
      <c r="P1682" s="692" t="s">
        <v>996</v>
      </c>
      <c r="Q1682" s="692"/>
      <c r="R1682" s="692"/>
      <c r="S1682" s="692"/>
      <c r="T1682" s="692"/>
      <c r="U1682" s="692"/>
      <c r="V1682" s="692"/>
      <c r="W1682" s="693"/>
      <c r="X1682" s="694"/>
      <c r="Y1682" s="694"/>
      <c r="Z1682" s="694"/>
      <c r="AA1682" s="694"/>
      <c r="AB1682" s="694"/>
      <c r="AC1682" s="694"/>
      <c r="AD1682" s="695"/>
      <c r="AE1682" s="659" t="s">
        <v>1242</v>
      </c>
      <c r="AF1682" s="660"/>
      <c r="AG1682" s="660"/>
      <c r="AH1682" s="660"/>
      <c r="AI1682" s="660"/>
      <c r="AJ1682" s="661"/>
      <c r="AK1682" s="671" t="str">
        <f ca="1">IF(OFFSET('(6)定期点検調書'!$BL$12,AO1665-1,0)="","",VLOOKUP(OFFSET('(6)定期点検調書'!$BL$12,AO1665-1,0),ﾃﾞｰﾀ一覧!$AY$4:$BB$16,2,FALSE))  &amp;  IF(OFFSET('(6)定期点検調書'!$BC$12,AO1665-1,0)="","","／"&amp;VLOOKUP(OFFSET('(6)定期点検調書'!$BC$12,AO1665-1,0),ﾃﾞｰﾀ一覧!$AY$4:$BB$16,2,FALSE))  &amp;  IF(OFFSET('(6)定期点検調書'!$BD$12,AO1665-1,0)="","","／"&amp;VLOOKUP(OFFSET('(6)定期点検調書'!$BD$12,AO1665-1,0),ﾃﾞｰﾀ一覧!$AY$4:$BB$16,2,FALSE))</f>
        <v/>
      </c>
      <c r="AL1682" s="672"/>
      <c r="AM1682" s="672"/>
      <c r="AN1682" s="672"/>
      <c r="AO1682" s="672"/>
      <c r="AP1682" s="672"/>
      <c r="AQ1682" s="672"/>
      <c r="AR1682" s="672"/>
      <c r="AS1682" s="692" t="s">
        <v>996</v>
      </c>
      <c r="AT1682" s="692"/>
      <c r="AU1682" s="692"/>
      <c r="AV1682" s="692"/>
      <c r="AW1682" s="692"/>
      <c r="AX1682" s="692"/>
      <c r="AY1682" s="692"/>
      <c r="AZ1682" s="693"/>
      <c r="BA1682" s="694"/>
      <c r="BB1682" s="694"/>
      <c r="BC1682" s="694"/>
      <c r="BD1682" s="694"/>
      <c r="BE1682" s="694"/>
      <c r="BF1682" s="694"/>
      <c r="BG1682" s="695"/>
    </row>
    <row r="1683" spans="2:86" ht="14.55" customHeight="1" x14ac:dyDescent="0.2">
      <c r="B1683" s="662"/>
      <c r="C1683" s="663"/>
      <c r="D1683" s="663"/>
      <c r="E1683" s="663"/>
      <c r="F1683" s="663"/>
      <c r="G1683" s="664"/>
      <c r="H1683" s="674"/>
      <c r="I1683" s="675"/>
      <c r="J1683" s="675"/>
      <c r="K1683" s="675"/>
      <c r="L1683" s="675"/>
      <c r="M1683" s="675"/>
      <c r="N1683" s="675"/>
      <c r="O1683" s="675"/>
      <c r="P1683" s="692"/>
      <c r="Q1683" s="692"/>
      <c r="R1683" s="692"/>
      <c r="S1683" s="692"/>
      <c r="T1683" s="692"/>
      <c r="U1683" s="692"/>
      <c r="V1683" s="692"/>
      <c r="W1683" s="696"/>
      <c r="X1683" s="697"/>
      <c r="Y1683" s="697"/>
      <c r="Z1683" s="697"/>
      <c r="AA1683" s="697"/>
      <c r="AB1683" s="697"/>
      <c r="AC1683" s="697"/>
      <c r="AD1683" s="698"/>
      <c r="AE1683" s="662"/>
      <c r="AF1683" s="663"/>
      <c r="AG1683" s="663"/>
      <c r="AH1683" s="663"/>
      <c r="AI1683" s="663"/>
      <c r="AJ1683" s="664"/>
      <c r="AK1683" s="674"/>
      <c r="AL1683" s="675"/>
      <c r="AM1683" s="675"/>
      <c r="AN1683" s="675"/>
      <c r="AO1683" s="675"/>
      <c r="AP1683" s="675"/>
      <c r="AQ1683" s="675"/>
      <c r="AR1683" s="675"/>
      <c r="AS1683" s="692"/>
      <c r="AT1683" s="692"/>
      <c r="AU1683" s="692"/>
      <c r="AV1683" s="692"/>
      <c r="AW1683" s="692"/>
      <c r="AX1683" s="692"/>
      <c r="AY1683" s="692"/>
      <c r="AZ1683" s="696"/>
      <c r="BA1683" s="697"/>
      <c r="BB1683" s="697"/>
      <c r="BC1683" s="697"/>
      <c r="BD1683" s="697"/>
      <c r="BE1683" s="697"/>
      <c r="BF1683" s="697"/>
      <c r="BG1683" s="698"/>
    </row>
    <row r="1684" spans="2:86" ht="19.5" customHeight="1" x14ac:dyDescent="0.2">
      <c r="B1684" s="683" t="s">
        <v>79</v>
      </c>
      <c r="C1684" s="683"/>
      <c r="D1684" s="683"/>
      <c r="E1684" s="683"/>
      <c r="F1684" s="683"/>
      <c r="G1684" s="683"/>
      <c r="H1684" s="684">
        <f ca="1">OFFSET('(6)定期点検調書'!$CA$12,L1665-1,0)</f>
        <v>0</v>
      </c>
      <c r="I1684" s="684"/>
      <c r="J1684" s="684"/>
      <c r="K1684" s="684"/>
      <c r="L1684" s="684"/>
      <c r="M1684" s="684"/>
      <c r="N1684" s="684"/>
      <c r="O1684" s="684"/>
      <c r="P1684" s="684"/>
      <c r="Q1684" s="684"/>
      <c r="R1684" s="684"/>
      <c r="S1684" s="684"/>
      <c r="T1684" s="684"/>
      <c r="U1684" s="684"/>
      <c r="V1684" s="684"/>
      <c r="W1684" s="684"/>
      <c r="X1684" s="684"/>
      <c r="Y1684" s="684"/>
      <c r="Z1684" s="684"/>
      <c r="AA1684" s="684"/>
      <c r="AB1684" s="684"/>
      <c r="AC1684" s="684"/>
      <c r="AD1684" s="684"/>
      <c r="AE1684" s="683" t="s">
        <v>79</v>
      </c>
      <c r="AF1684" s="683"/>
      <c r="AG1684" s="683"/>
      <c r="AH1684" s="683"/>
      <c r="AI1684" s="683"/>
      <c r="AJ1684" s="683"/>
      <c r="AK1684" s="684">
        <f ca="1">OFFSET('(6)定期点検調書'!$CA$12,AO1665-1,0)</f>
        <v>0</v>
      </c>
      <c r="AL1684" s="684"/>
      <c r="AM1684" s="684"/>
      <c r="AN1684" s="684"/>
      <c r="AO1684" s="684"/>
      <c r="AP1684" s="684"/>
      <c r="AQ1684" s="684"/>
      <c r="AR1684" s="684"/>
      <c r="AS1684" s="684"/>
      <c r="AT1684" s="684"/>
      <c r="AU1684" s="684"/>
      <c r="AV1684" s="684"/>
      <c r="AW1684" s="684"/>
      <c r="AX1684" s="684"/>
      <c r="AY1684" s="684"/>
      <c r="AZ1684" s="684"/>
      <c r="BA1684" s="684"/>
      <c r="BB1684" s="684"/>
      <c r="BC1684" s="684"/>
      <c r="BD1684" s="684"/>
      <c r="BE1684" s="684"/>
      <c r="BF1684" s="684"/>
      <c r="BG1684" s="684"/>
      <c r="CH1684" s="473"/>
    </row>
    <row r="1685" spans="2:86" ht="19.5" customHeight="1" x14ac:dyDescent="0.2">
      <c r="B1685" s="683"/>
      <c r="C1685" s="683"/>
      <c r="D1685" s="683"/>
      <c r="E1685" s="683"/>
      <c r="F1685" s="683"/>
      <c r="G1685" s="683"/>
      <c r="H1685" s="684"/>
      <c r="I1685" s="684"/>
      <c r="J1685" s="684"/>
      <c r="K1685" s="684"/>
      <c r="L1685" s="684"/>
      <c r="M1685" s="684"/>
      <c r="N1685" s="684"/>
      <c r="O1685" s="684"/>
      <c r="P1685" s="684"/>
      <c r="Q1685" s="684"/>
      <c r="R1685" s="684"/>
      <c r="S1685" s="684"/>
      <c r="T1685" s="684"/>
      <c r="U1685" s="684"/>
      <c r="V1685" s="684"/>
      <c r="W1685" s="684"/>
      <c r="X1685" s="684"/>
      <c r="Y1685" s="684"/>
      <c r="Z1685" s="684"/>
      <c r="AA1685" s="684"/>
      <c r="AB1685" s="684"/>
      <c r="AC1685" s="684"/>
      <c r="AD1685" s="684"/>
      <c r="AE1685" s="683"/>
      <c r="AF1685" s="683"/>
      <c r="AG1685" s="683"/>
      <c r="AH1685" s="683"/>
      <c r="AI1685" s="683"/>
      <c r="AJ1685" s="683"/>
      <c r="AK1685" s="684"/>
      <c r="AL1685" s="684"/>
      <c r="AM1685" s="684"/>
      <c r="AN1685" s="684"/>
      <c r="AO1685" s="684"/>
      <c r="AP1685" s="684"/>
      <c r="AQ1685" s="684"/>
      <c r="AR1685" s="684"/>
      <c r="AS1685" s="684"/>
      <c r="AT1685" s="684"/>
      <c r="AU1685" s="684"/>
      <c r="AV1685" s="684"/>
      <c r="AW1685" s="684"/>
      <c r="AX1685" s="684"/>
      <c r="AY1685" s="684"/>
      <c r="AZ1685" s="684"/>
      <c r="BA1685" s="684"/>
      <c r="BB1685" s="684"/>
      <c r="BC1685" s="684"/>
      <c r="BD1685" s="684"/>
      <c r="BE1685" s="684"/>
      <c r="BF1685" s="684"/>
      <c r="BG1685" s="684"/>
    </row>
    <row r="1686" spans="2:86" ht="14.55" customHeight="1" x14ac:dyDescent="0.2">
      <c r="B1686" s="677" t="s">
        <v>1038</v>
      </c>
      <c r="C1686" s="678"/>
      <c r="D1686" s="677" t="s">
        <v>1237</v>
      </c>
      <c r="E1686" s="719"/>
      <c r="F1686" s="719"/>
      <c r="G1686" s="719"/>
      <c r="H1686" s="665">
        <f ca="1">OFFSET('(6)定期点検調書'!$B$12,L1686-1,0)</f>
        <v>0</v>
      </c>
      <c r="I1686" s="666"/>
      <c r="J1686" s="666"/>
      <c r="K1686" s="667"/>
      <c r="L1686" s="703">
        <f>AO1665+1</f>
        <v>161</v>
      </c>
      <c r="M1686" s="703"/>
      <c r="N1686" s="703"/>
      <c r="O1686" s="703"/>
      <c r="P1686" s="703"/>
      <c r="Q1686" s="703"/>
      <c r="R1686" s="703"/>
      <c r="S1686" s="703"/>
      <c r="T1686" s="703"/>
      <c r="U1686" s="703"/>
      <c r="V1686" s="703"/>
      <c r="W1686" s="703"/>
      <c r="X1686" s="703"/>
      <c r="Y1686" s="703"/>
      <c r="Z1686" s="703"/>
      <c r="AA1686" s="703"/>
      <c r="AB1686" s="703"/>
      <c r="AC1686" s="703"/>
      <c r="AD1686" s="704"/>
      <c r="AE1686" s="677" t="s">
        <v>1038</v>
      </c>
      <c r="AF1686" s="678"/>
      <c r="AG1686" s="677" t="s">
        <v>1237</v>
      </c>
      <c r="AH1686" s="719"/>
      <c r="AI1686" s="719"/>
      <c r="AJ1686" s="719"/>
      <c r="AK1686" s="665">
        <f ca="1">OFFSET('(6)定期点検調書'!$B$12,AO1686-1,0)</f>
        <v>0</v>
      </c>
      <c r="AL1686" s="666"/>
      <c r="AM1686" s="666"/>
      <c r="AN1686" s="667"/>
      <c r="AO1686" s="703">
        <f>L1686+1</f>
        <v>162</v>
      </c>
      <c r="AP1686" s="703"/>
      <c r="AQ1686" s="703"/>
      <c r="AR1686" s="703"/>
      <c r="AS1686" s="703"/>
      <c r="AT1686" s="703"/>
      <c r="AU1686" s="703"/>
      <c r="AV1686" s="703"/>
      <c r="AW1686" s="703"/>
      <c r="AX1686" s="703"/>
      <c r="AY1686" s="703"/>
      <c r="AZ1686" s="703"/>
      <c r="BA1686" s="703"/>
      <c r="BB1686" s="703"/>
      <c r="BC1686" s="703"/>
      <c r="BD1686" s="703"/>
      <c r="BE1686" s="703"/>
      <c r="BF1686" s="703"/>
      <c r="BG1686" s="704"/>
    </row>
    <row r="1687" spans="2:86" ht="14.55" customHeight="1" x14ac:dyDescent="0.2">
      <c r="B1687" s="679"/>
      <c r="C1687" s="680"/>
      <c r="D1687" s="681"/>
      <c r="E1687" s="720"/>
      <c r="F1687" s="720"/>
      <c r="G1687" s="720"/>
      <c r="H1687" s="668"/>
      <c r="I1687" s="669"/>
      <c r="J1687" s="669"/>
      <c r="K1687" s="670"/>
      <c r="L1687" s="705"/>
      <c r="M1687" s="705"/>
      <c r="N1687" s="705"/>
      <c r="O1687" s="705"/>
      <c r="P1687" s="705"/>
      <c r="Q1687" s="705"/>
      <c r="R1687" s="705"/>
      <c r="S1687" s="705"/>
      <c r="T1687" s="705"/>
      <c r="U1687" s="705"/>
      <c r="V1687" s="705"/>
      <c r="W1687" s="705"/>
      <c r="X1687" s="705"/>
      <c r="Y1687" s="705"/>
      <c r="Z1687" s="705"/>
      <c r="AA1687" s="705"/>
      <c r="AB1687" s="705"/>
      <c r="AC1687" s="705"/>
      <c r="AD1687" s="706"/>
      <c r="AE1687" s="679"/>
      <c r="AF1687" s="680"/>
      <c r="AG1687" s="681"/>
      <c r="AH1687" s="720"/>
      <c r="AI1687" s="720"/>
      <c r="AJ1687" s="720"/>
      <c r="AK1687" s="668"/>
      <c r="AL1687" s="669"/>
      <c r="AM1687" s="669"/>
      <c r="AN1687" s="670"/>
      <c r="AO1687" s="705"/>
      <c r="AP1687" s="705"/>
      <c r="AQ1687" s="705"/>
      <c r="AR1687" s="705"/>
      <c r="AS1687" s="705"/>
      <c r="AT1687" s="705"/>
      <c r="AU1687" s="705"/>
      <c r="AV1687" s="705"/>
      <c r="AW1687" s="705"/>
      <c r="AX1687" s="705"/>
      <c r="AY1687" s="705"/>
      <c r="AZ1687" s="705"/>
      <c r="BA1687" s="705"/>
      <c r="BB1687" s="705"/>
      <c r="BC1687" s="705"/>
      <c r="BD1687" s="705"/>
      <c r="BE1687" s="705"/>
      <c r="BF1687" s="705"/>
      <c r="BG1687" s="706"/>
    </row>
    <row r="1688" spans="2:86" ht="14.55" customHeight="1" x14ac:dyDescent="0.2">
      <c r="B1688" s="679"/>
      <c r="C1688" s="680"/>
      <c r="D1688" s="677" t="s">
        <v>992</v>
      </c>
      <c r="E1688" s="719"/>
      <c r="F1688" s="719"/>
      <c r="G1688" s="719"/>
      <c r="H1688" s="665">
        <f ca="1">OFFSET('(6)定期点検調書'!$D$12,L1686-1,0)</f>
        <v>0</v>
      </c>
      <c r="I1688" s="666"/>
      <c r="J1688" s="666"/>
      <c r="K1688" s="667"/>
      <c r="L1688" s="705"/>
      <c r="M1688" s="705"/>
      <c r="N1688" s="705"/>
      <c r="O1688" s="705"/>
      <c r="P1688" s="705"/>
      <c r="Q1688" s="705"/>
      <c r="R1688" s="705"/>
      <c r="S1688" s="705"/>
      <c r="T1688" s="705"/>
      <c r="U1688" s="705"/>
      <c r="V1688" s="705"/>
      <c r="W1688" s="705"/>
      <c r="X1688" s="705"/>
      <c r="Y1688" s="705"/>
      <c r="Z1688" s="705"/>
      <c r="AA1688" s="705"/>
      <c r="AB1688" s="705"/>
      <c r="AC1688" s="705"/>
      <c r="AD1688" s="706"/>
      <c r="AE1688" s="679"/>
      <c r="AF1688" s="680"/>
      <c r="AG1688" s="677" t="s">
        <v>992</v>
      </c>
      <c r="AH1688" s="719"/>
      <c r="AI1688" s="719"/>
      <c r="AJ1688" s="719"/>
      <c r="AK1688" s="665">
        <f ca="1">OFFSET('(6)定期点検調書'!$D$12,AO1686-1,0)</f>
        <v>0</v>
      </c>
      <c r="AL1688" s="666"/>
      <c r="AM1688" s="666"/>
      <c r="AN1688" s="667"/>
      <c r="AO1688" s="705"/>
      <c r="AP1688" s="705"/>
      <c r="AQ1688" s="705"/>
      <c r="AR1688" s="705"/>
      <c r="AS1688" s="705"/>
      <c r="AT1688" s="705"/>
      <c r="AU1688" s="705"/>
      <c r="AV1688" s="705"/>
      <c r="AW1688" s="705"/>
      <c r="AX1688" s="705"/>
      <c r="AY1688" s="705"/>
      <c r="AZ1688" s="705"/>
      <c r="BA1688" s="705"/>
      <c r="BB1688" s="705"/>
      <c r="BC1688" s="705"/>
      <c r="BD1688" s="705"/>
      <c r="BE1688" s="705"/>
      <c r="BF1688" s="705"/>
      <c r="BG1688" s="706"/>
    </row>
    <row r="1689" spans="2:86" ht="14.55" customHeight="1" x14ac:dyDescent="0.2">
      <c r="B1689" s="681"/>
      <c r="C1689" s="682"/>
      <c r="D1689" s="681"/>
      <c r="E1689" s="720"/>
      <c r="F1689" s="720"/>
      <c r="G1689" s="720"/>
      <c r="H1689" s="668"/>
      <c r="I1689" s="669"/>
      <c r="J1689" s="669"/>
      <c r="K1689" s="670"/>
      <c r="L1689" s="705"/>
      <c r="M1689" s="705"/>
      <c r="N1689" s="705"/>
      <c r="O1689" s="705"/>
      <c r="P1689" s="705"/>
      <c r="Q1689" s="705"/>
      <c r="R1689" s="705"/>
      <c r="S1689" s="705"/>
      <c r="T1689" s="705"/>
      <c r="U1689" s="705"/>
      <c r="V1689" s="705"/>
      <c r="W1689" s="705"/>
      <c r="X1689" s="705"/>
      <c r="Y1689" s="705"/>
      <c r="Z1689" s="705"/>
      <c r="AA1689" s="705"/>
      <c r="AB1689" s="705"/>
      <c r="AC1689" s="705"/>
      <c r="AD1689" s="706"/>
      <c r="AE1689" s="681"/>
      <c r="AF1689" s="682"/>
      <c r="AG1689" s="681"/>
      <c r="AH1689" s="720"/>
      <c r="AI1689" s="720"/>
      <c r="AJ1689" s="720"/>
      <c r="AK1689" s="668"/>
      <c r="AL1689" s="669"/>
      <c r="AM1689" s="669"/>
      <c r="AN1689" s="670"/>
      <c r="AO1689" s="705"/>
      <c r="AP1689" s="705"/>
      <c r="AQ1689" s="705"/>
      <c r="AR1689" s="705"/>
      <c r="AS1689" s="705"/>
      <c r="AT1689" s="705"/>
      <c r="AU1689" s="705"/>
      <c r="AV1689" s="705"/>
      <c r="AW1689" s="705"/>
      <c r="AX1689" s="705"/>
      <c r="AY1689" s="705"/>
      <c r="AZ1689" s="705"/>
      <c r="BA1689" s="705"/>
      <c r="BB1689" s="705"/>
      <c r="BC1689" s="705"/>
      <c r="BD1689" s="705"/>
      <c r="BE1689" s="705"/>
      <c r="BF1689" s="705"/>
      <c r="BG1689" s="706"/>
    </row>
    <row r="1690" spans="2:86" ht="14.55" customHeight="1" x14ac:dyDescent="0.2">
      <c r="B1690" s="677" t="s">
        <v>1238</v>
      </c>
      <c r="C1690" s="678"/>
      <c r="D1690" s="659" t="s">
        <v>993</v>
      </c>
      <c r="E1690" s="660"/>
      <c r="F1690" s="660"/>
      <c r="G1690" s="660"/>
      <c r="H1690" s="671">
        <f ca="1">OFFSET('(6)定期点検調書'!$AA$13,L1686-1,0)</f>
        <v>0</v>
      </c>
      <c r="I1690" s="672"/>
      <c r="J1690" s="672"/>
      <c r="K1690" s="673"/>
      <c r="L1690" s="705"/>
      <c r="M1690" s="705"/>
      <c r="N1690" s="705"/>
      <c r="O1690" s="705"/>
      <c r="P1690" s="705"/>
      <c r="Q1690" s="705"/>
      <c r="R1690" s="705"/>
      <c r="S1690" s="705"/>
      <c r="T1690" s="705"/>
      <c r="U1690" s="705"/>
      <c r="V1690" s="705"/>
      <c r="W1690" s="705"/>
      <c r="X1690" s="705"/>
      <c r="Y1690" s="705"/>
      <c r="Z1690" s="705"/>
      <c r="AA1690" s="705"/>
      <c r="AB1690" s="705"/>
      <c r="AC1690" s="705"/>
      <c r="AD1690" s="706"/>
      <c r="AE1690" s="677" t="s">
        <v>1238</v>
      </c>
      <c r="AF1690" s="678"/>
      <c r="AG1690" s="659" t="s">
        <v>993</v>
      </c>
      <c r="AH1690" s="660"/>
      <c r="AI1690" s="660"/>
      <c r="AJ1690" s="660"/>
      <c r="AK1690" s="671">
        <f ca="1">OFFSET('(6)定期点検調書'!$AA$13,AO1686-1,0)</f>
        <v>0</v>
      </c>
      <c r="AL1690" s="672"/>
      <c r="AM1690" s="672"/>
      <c r="AN1690" s="673"/>
      <c r="AO1690" s="705"/>
      <c r="AP1690" s="705"/>
      <c r="AQ1690" s="705"/>
      <c r="AR1690" s="705"/>
      <c r="AS1690" s="705"/>
      <c r="AT1690" s="705"/>
      <c r="AU1690" s="705"/>
      <c r="AV1690" s="705"/>
      <c r="AW1690" s="705"/>
      <c r="AX1690" s="705"/>
      <c r="AY1690" s="705"/>
      <c r="AZ1690" s="705"/>
      <c r="BA1690" s="705"/>
      <c r="BB1690" s="705"/>
      <c r="BC1690" s="705"/>
      <c r="BD1690" s="705"/>
      <c r="BE1690" s="705"/>
      <c r="BF1690" s="705"/>
      <c r="BG1690" s="706"/>
    </row>
    <row r="1691" spans="2:86" ht="14.55" customHeight="1" x14ac:dyDescent="0.2">
      <c r="B1691" s="679"/>
      <c r="C1691" s="680"/>
      <c r="D1691" s="662"/>
      <c r="E1691" s="663"/>
      <c r="F1691" s="663"/>
      <c r="G1691" s="663"/>
      <c r="H1691" s="674"/>
      <c r="I1691" s="675"/>
      <c r="J1691" s="675"/>
      <c r="K1691" s="676"/>
      <c r="L1691" s="705"/>
      <c r="M1691" s="705"/>
      <c r="N1691" s="705"/>
      <c r="O1691" s="705"/>
      <c r="P1691" s="705"/>
      <c r="Q1691" s="705"/>
      <c r="R1691" s="705"/>
      <c r="S1691" s="705"/>
      <c r="T1691" s="705"/>
      <c r="U1691" s="705"/>
      <c r="V1691" s="705"/>
      <c r="W1691" s="705"/>
      <c r="X1691" s="705"/>
      <c r="Y1691" s="705"/>
      <c r="Z1691" s="705"/>
      <c r="AA1691" s="705"/>
      <c r="AB1691" s="705"/>
      <c r="AC1691" s="705"/>
      <c r="AD1691" s="706"/>
      <c r="AE1691" s="679"/>
      <c r="AF1691" s="680"/>
      <c r="AG1691" s="662"/>
      <c r="AH1691" s="663"/>
      <c r="AI1691" s="663"/>
      <c r="AJ1691" s="663"/>
      <c r="AK1691" s="674"/>
      <c r="AL1691" s="675"/>
      <c r="AM1691" s="675"/>
      <c r="AN1691" s="676"/>
      <c r="AO1691" s="705"/>
      <c r="AP1691" s="705"/>
      <c r="AQ1691" s="705"/>
      <c r="AR1691" s="705"/>
      <c r="AS1691" s="705"/>
      <c r="AT1691" s="705"/>
      <c r="AU1691" s="705"/>
      <c r="AV1691" s="705"/>
      <c r="AW1691" s="705"/>
      <c r="AX1691" s="705"/>
      <c r="AY1691" s="705"/>
      <c r="AZ1691" s="705"/>
      <c r="BA1691" s="705"/>
      <c r="BB1691" s="705"/>
      <c r="BC1691" s="705"/>
      <c r="BD1691" s="705"/>
      <c r="BE1691" s="705"/>
      <c r="BF1691" s="705"/>
      <c r="BG1691" s="706"/>
    </row>
    <row r="1692" spans="2:86" ht="14.55" customHeight="1" x14ac:dyDescent="0.2">
      <c r="B1692" s="679"/>
      <c r="C1692" s="680"/>
      <c r="D1692" s="659" t="s">
        <v>1239</v>
      </c>
      <c r="E1692" s="660"/>
      <c r="F1692" s="660"/>
      <c r="G1692" s="660"/>
      <c r="H1692" s="665">
        <f ca="1">OFFSET('(6)定期点検調書'!$AD$12,L1686-1,0)</f>
        <v>0</v>
      </c>
      <c r="I1692" s="666"/>
      <c r="J1692" s="666"/>
      <c r="K1692" s="667"/>
      <c r="L1692" s="705"/>
      <c r="M1692" s="705"/>
      <c r="N1692" s="705"/>
      <c r="O1692" s="705"/>
      <c r="P1692" s="705"/>
      <c r="Q1692" s="705"/>
      <c r="R1692" s="705"/>
      <c r="S1692" s="705"/>
      <c r="T1692" s="705"/>
      <c r="U1692" s="705"/>
      <c r="V1692" s="705"/>
      <c r="W1692" s="705"/>
      <c r="X1692" s="705"/>
      <c r="Y1692" s="705"/>
      <c r="Z1692" s="705"/>
      <c r="AA1692" s="705"/>
      <c r="AB1692" s="705"/>
      <c r="AC1692" s="705"/>
      <c r="AD1692" s="706"/>
      <c r="AE1692" s="679"/>
      <c r="AF1692" s="680"/>
      <c r="AG1692" s="659" t="s">
        <v>1239</v>
      </c>
      <c r="AH1692" s="660"/>
      <c r="AI1692" s="660"/>
      <c r="AJ1692" s="660"/>
      <c r="AK1692" s="665">
        <f ca="1">OFFSET('(6)定期点検調書'!$AD$12,AO1686-1,0)</f>
        <v>0</v>
      </c>
      <c r="AL1692" s="666"/>
      <c r="AM1692" s="666"/>
      <c r="AN1692" s="667"/>
      <c r="AO1692" s="705"/>
      <c r="AP1692" s="705"/>
      <c r="AQ1692" s="705"/>
      <c r="AR1692" s="705"/>
      <c r="AS1692" s="705"/>
      <c r="AT1692" s="705"/>
      <c r="AU1692" s="705"/>
      <c r="AV1692" s="705"/>
      <c r="AW1692" s="705"/>
      <c r="AX1692" s="705"/>
      <c r="AY1692" s="705"/>
      <c r="AZ1692" s="705"/>
      <c r="BA1692" s="705"/>
      <c r="BB1692" s="705"/>
      <c r="BC1692" s="705"/>
      <c r="BD1692" s="705"/>
      <c r="BE1692" s="705"/>
      <c r="BF1692" s="705"/>
      <c r="BG1692" s="706"/>
    </row>
    <row r="1693" spans="2:86" ht="14.55" customHeight="1" x14ac:dyDescent="0.2">
      <c r="B1693" s="681"/>
      <c r="C1693" s="682"/>
      <c r="D1693" s="662"/>
      <c r="E1693" s="663"/>
      <c r="F1693" s="663"/>
      <c r="G1693" s="663"/>
      <c r="H1693" s="668"/>
      <c r="I1693" s="669"/>
      <c r="J1693" s="669"/>
      <c r="K1693" s="670"/>
      <c r="L1693" s="705"/>
      <c r="M1693" s="705"/>
      <c r="N1693" s="705"/>
      <c r="O1693" s="705"/>
      <c r="P1693" s="705"/>
      <c r="Q1693" s="705"/>
      <c r="R1693" s="705"/>
      <c r="S1693" s="705"/>
      <c r="T1693" s="705"/>
      <c r="U1693" s="705"/>
      <c r="V1693" s="705"/>
      <c r="W1693" s="705"/>
      <c r="X1693" s="705"/>
      <c r="Y1693" s="705"/>
      <c r="Z1693" s="705"/>
      <c r="AA1693" s="705"/>
      <c r="AB1693" s="705"/>
      <c r="AC1693" s="705"/>
      <c r="AD1693" s="706"/>
      <c r="AE1693" s="681"/>
      <c r="AF1693" s="682"/>
      <c r="AG1693" s="662"/>
      <c r="AH1693" s="663"/>
      <c r="AI1693" s="663"/>
      <c r="AJ1693" s="663"/>
      <c r="AK1693" s="668"/>
      <c r="AL1693" s="669"/>
      <c r="AM1693" s="669"/>
      <c r="AN1693" s="670"/>
      <c r="AO1693" s="705"/>
      <c r="AP1693" s="705"/>
      <c r="AQ1693" s="705"/>
      <c r="AR1693" s="705"/>
      <c r="AS1693" s="705"/>
      <c r="AT1693" s="705"/>
      <c r="AU1693" s="705"/>
      <c r="AV1693" s="705"/>
      <c r="AW1693" s="705"/>
      <c r="AX1693" s="705"/>
      <c r="AY1693" s="705"/>
      <c r="AZ1693" s="705"/>
      <c r="BA1693" s="705"/>
      <c r="BB1693" s="705"/>
      <c r="BC1693" s="705"/>
      <c r="BD1693" s="705"/>
      <c r="BE1693" s="705"/>
      <c r="BF1693" s="705"/>
      <c r="BG1693" s="706"/>
    </row>
    <row r="1694" spans="2:86" ht="28.95" customHeight="1" x14ac:dyDescent="0.2">
      <c r="B1694" s="716" t="s">
        <v>995</v>
      </c>
      <c r="C1694" s="717"/>
      <c r="D1694" s="717"/>
      <c r="E1694" s="717"/>
      <c r="F1694" s="717"/>
      <c r="G1694" s="718"/>
      <c r="H1694" s="709">
        <f ca="1">OFFSET('(6)定期点検調書'!$AK$12,L1686-1,0)</f>
        <v>0</v>
      </c>
      <c r="I1694" s="710"/>
      <c r="J1694" s="710"/>
      <c r="K1694" s="711"/>
      <c r="L1694" s="705"/>
      <c r="M1694" s="705"/>
      <c r="N1694" s="705"/>
      <c r="O1694" s="705"/>
      <c r="P1694" s="705"/>
      <c r="Q1694" s="705"/>
      <c r="R1694" s="705"/>
      <c r="S1694" s="705"/>
      <c r="T1694" s="705"/>
      <c r="U1694" s="705"/>
      <c r="V1694" s="705"/>
      <c r="W1694" s="705"/>
      <c r="X1694" s="705"/>
      <c r="Y1694" s="705"/>
      <c r="Z1694" s="705"/>
      <c r="AA1694" s="705"/>
      <c r="AB1694" s="705"/>
      <c r="AC1694" s="705"/>
      <c r="AD1694" s="706"/>
      <c r="AE1694" s="716" t="s">
        <v>995</v>
      </c>
      <c r="AF1694" s="717"/>
      <c r="AG1694" s="717"/>
      <c r="AH1694" s="717"/>
      <c r="AI1694" s="717"/>
      <c r="AJ1694" s="718"/>
      <c r="AK1694" s="709">
        <f ca="1">OFFSET('(6)定期点検調書'!$AK$12,AO1686-1,0)</f>
        <v>0</v>
      </c>
      <c r="AL1694" s="710"/>
      <c r="AM1694" s="710"/>
      <c r="AN1694" s="711"/>
      <c r="AO1694" s="705"/>
      <c r="AP1694" s="705"/>
      <c r="AQ1694" s="705"/>
      <c r="AR1694" s="705"/>
      <c r="AS1694" s="705"/>
      <c r="AT1694" s="705"/>
      <c r="AU1694" s="705"/>
      <c r="AV1694" s="705"/>
      <c r="AW1694" s="705"/>
      <c r="AX1694" s="705"/>
      <c r="AY1694" s="705"/>
      <c r="AZ1694" s="705"/>
      <c r="BA1694" s="705"/>
      <c r="BB1694" s="705"/>
      <c r="BC1694" s="705"/>
      <c r="BD1694" s="705"/>
      <c r="BE1694" s="705"/>
      <c r="BF1694" s="705"/>
      <c r="BG1694" s="706"/>
    </row>
    <row r="1695" spans="2:86" ht="14.55" customHeight="1" x14ac:dyDescent="0.2">
      <c r="B1695" s="677" t="s">
        <v>1240</v>
      </c>
      <c r="C1695" s="661"/>
      <c r="D1695" s="659" t="s">
        <v>994</v>
      </c>
      <c r="E1695" s="660"/>
      <c r="F1695" s="660"/>
      <c r="G1695" s="661"/>
      <c r="H1695" s="699" t="str">
        <f ca="1">OFFSET('(6)定期点検調書'!$BY$12,L1686-1,0)</f>
        <v/>
      </c>
      <c r="I1695" s="700"/>
      <c r="J1695" s="700"/>
      <c r="K1695" s="714"/>
      <c r="L1695" s="705"/>
      <c r="M1695" s="705"/>
      <c r="N1695" s="705"/>
      <c r="O1695" s="705"/>
      <c r="P1695" s="705"/>
      <c r="Q1695" s="705"/>
      <c r="R1695" s="705"/>
      <c r="S1695" s="705"/>
      <c r="T1695" s="705"/>
      <c r="U1695" s="705"/>
      <c r="V1695" s="705"/>
      <c r="W1695" s="705"/>
      <c r="X1695" s="705"/>
      <c r="Y1695" s="705"/>
      <c r="Z1695" s="705"/>
      <c r="AA1695" s="705"/>
      <c r="AB1695" s="705"/>
      <c r="AC1695" s="705"/>
      <c r="AD1695" s="706"/>
      <c r="AE1695" s="677" t="s">
        <v>1240</v>
      </c>
      <c r="AF1695" s="661"/>
      <c r="AG1695" s="659" t="s">
        <v>994</v>
      </c>
      <c r="AH1695" s="660"/>
      <c r="AI1695" s="660"/>
      <c r="AJ1695" s="661"/>
      <c r="AK1695" s="699" t="str">
        <f ca="1">OFFSET('(6)定期点検調書'!$BY$12,AO1686-1,0)</f>
        <v/>
      </c>
      <c r="AL1695" s="700"/>
      <c r="AM1695" s="700"/>
      <c r="AN1695" s="714"/>
      <c r="AO1695" s="705"/>
      <c r="AP1695" s="705"/>
      <c r="AQ1695" s="705"/>
      <c r="AR1695" s="705"/>
      <c r="AS1695" s="705"/>
      <c r="AT1695" s="705"/>
      <c r="AU1695" s="705"/>
      <c r="AV1695" s="705"/>
      <c r="AW1695" s="705"/>
      <c r="AX1695" s="705"/>
      <c r="AY1695" s="705"/>
      <c r="AZ1695" s="705"/>
      <c r="BA1695" s="705"/>
      <c r="BB1695" s="705"/>
      <c r="BC1695" s="705"/>
      <c r="BD1695" s="705"/>
      <c r="BE1695" s="705"/>
      <c r="BF1695" s="705"/>
      <c r="BG1695" s="706"/>
    </row>
    <row r="1696" spans="2:86" ht="14.55" customHeight="1" x14ac:dyDescent="0.2">
      <c r="B1696" s="712"/>
      <c r="C1696" s="713"/>
      <c r="D1696" s="662"/>
      <c r="E1696" s="663"/>
      <c r="F1696" s="663"/>
      <c r="G1696" s="664"/>
      <c r="H1696" s="701"/>
      <c r="I1696" s="702"/>
      <c r="J1696" s="702"/>
      <c r="K1696" s="715"/>
      <c r="L1696" s="705"/>
      <c r="M1696" s="705"/>
      <c r="N1696" s="705"/>
      <c r="O1696" s="705"/>
      <c r="P1696" s="705"/>
      <c r="Q1696" s="705"/>
      <c r="R1696" s="705"/>
      <c r="S1696" s="705"/>
      <c r="T1696" s="705"/>
      <c r="U1696" s="705"/>
      <c r="V1696" s="705"/>
      <c r="W1696" s="705"/>
      <c r="X1696" s="705"/>
      <c r="Y1696" s="705"/>
      <c r="Z1696" s="705"/>
      <c r="AA1696" s="705"/>
      <c r="AB1696" s="705"/>
      <c r="AC1696" s="705"/>
      <c r="AD1696" s="706"/>
      <c r="AE1696" s="712"/>
      <c r="AF1696" s="713"/>
      <c r="AG1696" s="662"/>
      <c r="AH1696" s="663"/>
      <c r="AI1696" s="663"/>
      <c r="AJ1696" s="664"/>
      <c r="AK1696" s="701"/>
      <c r="AL1696" s="702"/>
      <c r="AM1696" s="702"/>
      <c r="AN1696" s="715"/>
      <c r="AO1696" s="705"/>
      <c r="AP1696" s="705"/>
      <c r="AQ1696" s="705"/>
      <c r="AR1696" s="705"/>
      <c r="AS1696" s="705"/>
      <c r="AT1696" s="705"/>
      <c r="AU1696" s="705"/>
      <c r="AV1696" s="705"/>
      <c r="AW1696" s="705"/>
      <c r="AX1696" s="705"/>
      <c r="AY1696" s="705"/>
      <c r="AZ1696" s="705"/>
      <c r="BA1696" s="705"/>
      <c r="BB1696" s="705"/>
      <c r="BC1696" s="705"/>
      <c r="BD1696" s="705"/>
      <c r="BE1696" s="705"/>
      <c r="BF1696" s="705"/>
      <c r="BG1696" s="706"/>
    </row>
    <row r="1697" spans="2:86" ht="14.55" customHeight="1" x14ac:dyDescent="0.2">
      <c r="B1697" s="712"/>
      <c r="C1697" s="713"/>
      <c r="D1697" s="659" t="s">
        <v>1186</v>
      </c>
      <c r="E1697" s="660"/>
      <c r="F1697" s="660"/>
      <c r="G1697" s="661"/>
      <c r="H1697" s="665">
        <f ca="1">OFFSET('(6)定期点検調書'!$BC$12,L1686-1,0)</f>
        <v>0</v>
      </c>
      <c r="I1697" s="666"/>
      <c r="J1697" s="666"/>
      <c r="K1697" s="667"/>
      <c r="L1697" s="705"/>
      <c r="M1697" s="705"/>
      <c r="N1697" s="705"/>
      <c r="O1697" s="705"/>
      <c r="P1697" s="705"/>
      <c r="Q1697" s="705"/>
      <c r="R1697" s="705"/>
      <c r="S1697" s="705"/>
      <c r="T1697" s="705"/>
      <c r="U1697" s="705"/>
      <c r="V1697" s="705"/>
      <c r="W1697" s="705"/>
      <c r="X1697" s="705"/>
      <c r="Y1697" s="705"/>
      <c r="Z1697" s="705"/>
      <c r="AA1697" s="705"/>
      <c r="AB1697" s="705"/>
      <c r="AC1697" s="705"/>
      <c r="AD1697" s="706"/>
      <c r="AE1697" s="712"/>
      <c r="AF1697" s="713"/>
      <c r="AG1697" s="659" t="s">
        <v>1186</v>
      </c>
      <c r="AH1697" s="660"/>
      <c r="AI1697" s="660"/>
      <c r="AJ1697" s="661"/>
      <c r="AK1697" s="665">
        <f ca="1">OFFSET('(6)定期点検調書'!$BC$12,AO1686-1,0)</f>
        <v>0</v>
      </c>
      <c r="AL1697" s="666"/>
      <c r="AM1697" s="666"/>
      <c r="AN1697" s="667"/>
      <c r="AO1697" s="705"/>
      <c r="AP1697" s="705"/>
      <c r="AQ1697" s="705"/>
      <c r="AR1697" s="705"/>
      <c r="AS1697" s="705"/>
      <c r="AT1697" s="705"/>
      <c r="AU1697" s="705"/>
      <c r="AV1697" s="705"/>
      <c r="AW1697" s="705"/>
      <c r="AX1697" s="705"/>
      <c r="AY1697" s="705"/>
      <c r="AZ1697" s="705"/>
      <c r="BA1697" s="705"/>
      <c r="BB1697" s="705"/>
      <c r="BC1697" s="705"/>
      <c r="BD1697" s="705"/>
      <c r="BE1697" s="705"/>
      <c r="BF1697" s="705"/>
      <c r="BG1697" s="706"/>
    </row>
    <row r="1698" spans="2:86" ht="14.55" customHeight="1" x14ac:dyDescent="0.2">
      <c r="B1698" s="712"/>
      <c r="C1698" s="713"/>
      <c r="D1698" s="662"/>
      <c r="E1698" s="663"/>
      <c r="F1698" s="663"/>
      <c r="G1698" s="664"/>
      <c r="H1698" s="668"/>
      <c r="I1698" s="669"/>
      <c r="J1698" s="669"/>
      <c r="K1698" s="670"/>
      <c r="L1698" s="705"/>
      <c r="M1698" s="705"/>
      <c r="N1698" s="705"/>
      <c r="O1698" s="705"/>
      <c r="P1698" s="705"/>
      <c r="Q1698" s="705"/>
      <c r="R1698" s="705"/>
      <c r="S1698" s="705"/>
      <c r="T1698" s="705"/>
      <c r="U1698" s="705"/>
      <c r="V1698" s="705"/>
      <c r="W1698" s="705"/>
      <c r="X1698" s="705"/>
      <c r="Y1698" s="705"/>
      <c r="Z1698" s="705"/>
      <c r="AA1698" s="705"/>
      <c r="AB1698" s="705"/>
      <c r="AC1698" s="705"/>
      <c r="AD1698" s="706"/>
      <c r="AE1698" s="712"/>
      <c r="AF1698" s="713"/>
      <c r="AG1698" s="662"/>
      <c r="AH1698" s="663"/>
      <c r="AI1698" s="663"/>
      <c r="AJ1698" s="664"/>
      <c r="AK1698" s="668"/>
      <c r="AL1698" s="669"/>
      <c r="AM1698" s="669"/>
      <c r="AN1698" s="670"/>
      <c r="AO1698" s="705"/>
      <c r="AP1698" s="705"/>
      <c r="AQ1698" s="705"/>
      <c r="AR1698" s="705"/>
      <c r="AS1698" s="705"/>
      <c r="AT1698" s="705"/>
      <c r="AU1698" s="705"/>
      <c r="AV1698" s="705"/>
      <c r="AW1698" s="705"/>
      <c r="AX1698" s="705"/>
      <c r="AY1698" s="705"/>
      <c r="AZ1698" s="705"/>
      <c r="BA1698" s="705"/>
      <c r="BB1698" s="705"/>
      <c r="BC1698" s="705"/>
      <c r="BD1698" s="705"/>
      <c r="BE1698" s="705"/>
      <c r="BF1698" s="705"/>
      <c r="BG1698" s="706"/>
    </row>
    <row r="1699" spans="2:86" ht="14.55" customHeight="1" x14ac:dyDescent="0.2">
      <c r="B1699" s="712"/>
      <c r="C1699" s="713"/>
      <c r="D1699" s="659" t="s">
        <v>1187</v>
      </c>
      <c r="E1699" s="660"/>
      <c r="F1699" s="660"/>
      <c r="G1699" s="661"/>
      <c r="H1699" s="665">
        <f ca="1">OFFSET('(6)定期点検調書'!$BF$12,L1686-1,0)</f>
        <v>0</v>
      </c>
      <c r="I1699" s="666"/>
      <c r="J1699" s="666"/>
      <c r="K1699" s="667"/>
      <c r="L1699" s="705"/>
      <c r="M1699" s="705"/>
      <c r="N1699" s="705"/>
      <c r="O1699" s="705"/>
      <c r="P1699" s="705"/>
      <c r="Q1699" s="705"/>
      <c r="R1699" s="705"/>
      <c r="S1699" s="705"/>
      <c r="T1699" s="705"/>
      <c r="U1699" s="705"/>
      <c r="V1699" s="705"/>
      <c r="W1699" s="705"/>
      <c r="X1699" s="705"/>
      <c r="Y1699" s="705"/>
      <c r="Z1699" s="705"/>
      <c r="AA1699" s="705"/>
      <c r="AB1699" s="705"/>
      <c r="AC1699" s="705"/>
      <c r="AD1699" s="706"/>
      <c r="AE1699" s="712"/>
      <c r="AF1699" s="713"/>
      <c r="AG1699" s="659" t="s">
        <v>1187</v>
      </c>
      <c r="AH1699" s="660"/>
      <c r="AI1699" s="660"/>
      <c r="AJ1699" s="661"/>
      <c r="AK1699" s="665">
        <f ca="1">OFFSET('(6)定期点検調書'!$BF$12,AO1686-1,0)</f>
        <v>0</v>
      </c>
      <c r="AL1699" s="666"/>
      <c r="AM1699" s="666"/>
      <c r="AN1699" s="667"/>
      <c r="AO1699" s="705"/>
      <c r="AP1699" s="705"/>
      <c r="AQ1699" s="705"/>
      <c r="AR1699" s="705"/>
      <c r="AS1699" s="705"/>
      <c r="AT1699" s="705"/>
      <c r="AU1699" s="705"/>
      <c r="AV1699" s="705"/>
      <c r="AW1699" s="705"/>
      <c r="AX1699" s="705"/>
      <c r="AY1699" s="705"/>
      <c r="AZ1699" s="705"/>
      <c r="BA1699" s="705"/>
      <c r="BB1699" s="705"/>
      <c r="BC1699" s="705"/>
      <c r="BD1699" s="705"/>
      <c r="BE1699" s="705"/>
      <c r="BF1699" s="705"/>
      <c r="BG1699" s="706"/>
    </row>
    <row r="1700" spans="2:86" ht="14.55" customHeight="1" x14ac:dyDescent="0.2">
      <c r="B1700" s="662"/>
      <c r="C1700" s="664"/>
      <c r="D1700" s="662"/>
      <c r="E1700" s="663"/>
      <c r="F1700" s="663"/>
      <c r="G1700" s="664"/>
      <c r="H1700" s="668"/>
      <c r="I1700" s="669"/>
      <c r="J1700" s="669"/>
      <c r="K1700" s="670"/>
      <c r="L1700" s="707"/>
      <c r="M1700" s="707"/>
      <c r="N1700" s="707"/>
      <c r="O1700" s="707"/>
      <c r="P1700" s="707"/>
      <c r="Q1700" s="707"/>
      <c r="R1700" s="707"/>
      <c r="S1700" s="707"/>
      <c r="T1700" s="707"/>
      <c r="U1700" s="707"/>
      <c r="V1700" s="707"/>
      <c r="W1700" s="707"/>
      <c r="X1700" s="707"/>
      <c r="Y1700" s="707"/>
      <c r="Z1700" s="707"/>
      <c r="AA1700" s="707"/>
      <c r="AB1700" s="707"/>
      <c r="AC1700" s="707"/>
      <c r="AD1700" s="708"/>
      <c r="AE1700" s="662"/>
      <c r="AF1700" s="664"/>
      <c r="AG1700" s="662"/>
      <c r="AH1700" s="663"/>
      <c r="AI1700" s="663"/>
      <c r="AJ1700" s="664"/>
      <c r="AK1700" s="668"/>
      <c r="AL1700" s="669"/>
      <c r="AM1700" s="669"/>
      <c r="AN1700" s="670"/>
      <c r="AO1700" s="707"/>
      <c r="AP1700" s="707"/>
      <c r="AQ1700" s="707"/>
      <c r="AR1700" s="707"/>
      <c r="AS1700" s="707"/>
      <c r="AT1700" s="707"/>
      <c r="AU1700" s="707"/>
      <c r="AV1700" s="707"/>
      <c r="AW1700" s="707"/>
      <c r="AX1700" s="707"/>
      <c r="AY1700" s="707"/>
      <c r="AZ1700" s="707"/>
      <c r="BA1700" s="707"/>
      <c r="BB1700" s="707"/>
      <c r="BC1700" s="707"/>
      <c r="BD1700" s="707"/>
      <c r="BE1700" s="707"/>
      <c r="BF1700" s="707"/>
      <c r="BG1700" s="708"/>
    </row>
    <row r="1701" spans="2:86" ht="14.55" customHeight="1" x14ac:dyDescent="0.2">
      <c r="B1701" s="683" t="s">
        <v>1241</v>
      </c>
      <c r="C1701" s="683"/>
      <c r="D1701" s="683"/>
      <c r="E1701" s="683"/>
      <c r="F1701" s="683"/>
      <c r="G1701" s="683"/>
      <c r="H1701" s="699" t="str">
        <f ca="1">IF(OFFSET('(6)定期点検調書'!$AR$12,L1686-1,0)="","",OFFSET('(6)定期点検調書'!$AQ$12,L1686-1,0)&amp;TEXT(OFFSET('(6)定期点検調書'!$AR$12,L1686-1,0),"0.0")&amp;OFFSET('(6)定期点検調書'!$AT$12,L1686-1,0))  &amp;  IF(OFFSET('(6)定期点検調書'!$AV$12,L1686-1,0)="","","／"&amp;OFFSET('(6)定期点検調書'!$AU$12,L1686-1,0)&amp;TEXT(OFFSET('(6)定期点検調書'!$AV$12,L1686-1,0),"0.0")&amp;OFFSET('(6)定期点検調書'!$AX$12,L1686-1,0))  &amp;  IF(OFFSET('(6)定期点検調書'!$AZ$12,L1686-1,0)="","","／"&amp;OFFSET('(6)定期点検調書'!$AY$12,L1686-1,0)&amp;TEXT(OFFSET('(6)定期点検調書'!$AZ$12,L1686-1,0),"0.0")&amp;OFFSET('(6)定期点検調書'!$BB$12,L1686-1,0))</f>
        <v/>
      </c>
      <c r="I1701" s="700"/>
      <c r="J1701" s="700"/>
      <c r="K1701" s="700"/>
      <c r="L1701" s="700"/>
      <c r="M1701" s="700"/>
      <c r="N1701" s="700"/>
      <c r="O1701" s="700"/>
      <c r="P1701" s="685" t="s">
        <v>1243</v>
      </c>
      <c r="Q1701" s="685"/>
      <c r="R1701" s="685"/>
      <c r="S1701" s="685"/>
      <c r="T1701" s="685"/>
      <c r="U1701" s="685"/>
      <c r="V1701" s="685"/>
      <c r="W1701" s="686" t="str">
        <f ca="1">OFFSET('(6)定期点検調書'!$F$12,L1686-1,0)</f>
        <v/>
      </c>
      <c r="X1701" s="687"/>
      <c r="Y1701" s="687"/>
      <c r="Z1701" s="687"/>
      <c r="AA1701" s="687"/>
      <c r="AB1701" s="687"/>
      <c r="AC1701" s="687"/>
      <c r="AD1701" s="688"/>
      <c r="AE1701" s="683" t="s">
        <v>1241</v>
      </c>
      <c r="AF1701" s="683"/>
      <c r="AG1701" s="683"/>
      <c r="AH1701" s="683"/>
      <c r="AI1701" s="683"/>
      <c r="AJ1701" s="683"/>
      <c r="AK1701" s="699" t="str">
        <f ca="1">IF(OFFSET('(6)定期点検調書'!$AR$12,AO1686-1,0)="","",OFFSET('(6)定期点検調書'!$AQ$12,AO1686-1,0)&amp;TEXT(OFFSET('(6)定期点検調書'!$AR$12,AO1686-1,0),"0.0")&amp;OFFSET('(6)定期点検調書'!$AT$12,AO1686-1,0))  &amp;  IF(OFFSET('(6)定期点検調書'!$AV$12,AO1686-1,0)="","","／"&amp;OFFSET('(6)定期点検調書'!$AU$12,AO1686-1,0)&amp;TEXT(OFFSET('(6)定期点検調書'!$AV$12,AO1686-1,0),"0.0")&amp;OFFSET('(6)定期点検調書'!$AX$12,AO1686-1,0))  &amp;  IF(OFFSET('(6)定期点検調書'!$AZ$12,AO1686-1,0)="","","／"&amp;OFFSET('(6)定期点検調書'!$AY$12,AO1686-1,0)&amp;TEXT(OFFSET('(6)定期点検調書'!$AZ$12,AO1686-1,0),"0.0")&amp;OFFSET('(6)定期点検調書'!$BB$12,AO1686-1,0))</f>
        <v/>
      </c>
      <c r="AL1701" s="700"/>
      <c r="AM1701" s="700"/>
      <c r="AN1701" s="700"/>
      <c r="AO1701" s="700"/>
      <c r="AP1701" s="700"/>
      <c r="AQ1701" s="700"/>
      <c r="AR1701" s="700"/>
      <c r="AS1701" s="685" t="s">
        <v>1243</v>
      </c>
      <c r="AT1701" s="685"/>
      <c r="AU1701" s="685"/>
      <c r="AV1701" s="685"/>
      <c r="AW1701" s="685"/>
      <c r="AX1701" s="685"/>
      <c r="AY1701" s="685"/>
      <c r="AZ1701" s="686" t="str">
        <f ca="1">OFFSET('(6)定期点検調書'!$F$12,AO1686-1,0)</f>
        <v/>
      </c>
      <c r="BA1701" s="687"/>
      <c r="BB1701" s="687"/>
      <c r="BC1701" s="687"/>
      <c r="BD1701" s="687"/>
      <c r="BE1701" s="687"/>
      <c r="BF1701" s="687"/>
      <c r="BG1701" s="688"/>
    </row>
    <row r="1702" spans="2:86" ht="14.55" customHeight="1" x14ac:dyDescent="0.2">
      <c r="B1702" s="683"/>
      <c r="C1702" s="683"/>
      <c r="D1702" s="683"/>
      <c r="E1702" s="683"/>
      <c r="F1702" s="683"/>
      <c r="G1702" s="683"/>
      <c r="H1702" s="701"/>
      <c r="I1702" s="702"/>
      <c r="J1702" s="702"/>
      <c r="K1702" s="702"/>
      <c r="L1702" s="702"/>
      <c r="M1702" s="702"/>
      <c r="N1702" s="702"/>
      <c r="O1702" s="702"/>
      <c r="P1702" s="685"/>
      <c r="Q1702" s="685"/>
      <c r="R1702" s="685"/>
      <c r="S1702" s="685"/>
      <c r="T1702" s="685"/>
      <c r="U1702" s="685"/>
      <c r="V1702" s="685"/>
      <c r="W1702" s="689"/>
      <c r="X1702" s="690"/>
      <c r="Y1702" s="690"/>
      <c r="Z1702" s="690"/>
      <c r="AA1702" s="690"/>
      <c r="AB1702" s="690"/>
      <c r="AC1702" s="690"/>
      <c r="AD1702" s="691"/>
      <c r="AE1702" s="683"/>
      <c r="AF1702" s="683"/>
      <c r="AG1702" s="683"/>
      <c r="AH1702" s="683"/>
      <c r="AI1702" s="683"/>
      <c r="AJ1702" s="683"/>
      <c r="AK1702" s="701"/>
      <c r="AL1702" s="702"/>
      <c r="AM1702" s="702"/>
      <c r="AN1702" s="702"/>
      <c r="AO1702" s="702"/>
      <c r="AP1702" s="702"/>
      <c r="AQ1702" s="702"/>
      <c r="AR1702" s="702"/>
      <c r="AS1702" s="685"/>
      <c r="AT1702" s="685"/>
      <c r="AU1702" s="685"/>
      <c r="AV1702" s="685"/>
      <c r="AW1702" s="685"/>
      <c r="AX1702" s="685"/>
      <c r="AY1702" s="685"/>
      <c r="AZ1702" s="689"/>
      <c r="BA1702" s="690"/>
      <c r="BB1702" s="690"/>
      <c r="BC1702" s="690"/>
      <c r="BD1702" s="690"/>
      <c r="BE1702" s="690"/>
      <c r="BF1702" s="690"/>
      <c r="BG1702" s="691"/>
    </row>
    <row r="1703" spans="2:86" ht="14.55" customHeight="1" x14ac:dyDescent="0.2">
      <c r="B1703" s="659" t="s">
        <v>1242</v>
      </c>
      <c r="C1703" s="660"/>
      <c r="D1703" s="660"/>
      <c r="E1703" s="660"/>
      <c r="F1703" s="660"/>
      <c r="G1703" s="661"/>
      <c r="H1703" s="671"/>
      <c r="I1703" s="672"/>
      <c r="J1703" s="672"/>
      <c r="K1703" s="672"/>
      <c r="L1703" s="672"/>
      <c r="M1703" s="672"/>
      <c r="N1703" s="672"/>
      <c r="O1703" s="672"/>
      <c r="P1703" s="692" t="s">
        <v>996</v>
      </c>
      <c r="Q1703" s="692"/>
      <c r="R1703" s="692"/>
      <c r="S1703" s="692"/>
      <c r="T1703" s="692"/>
      <c r="U1703" s="692"/>
      <c r="V1703" s="692"/>
      <c r="W1703" s="693"/>
      <c r="X1703" s="694"/>
      <c r="Y1703" s="694"/>
      <c r="Z1703" s="694"/>
      <c r="AA1703" s="694"/>
      <c r="AB1703" s="694"/>
      <c r="AC1703" s="694"/>
      <c r="AD1703" s="695"/>
      <c r="AE1703" s="659" t="s">
        <v>1242</v>
      </c>
      <c r="AF1703" s="660"/>
      <c r="AG1703" s="660"/>
      <c r="AH1703" s="660"/>
      <c r="AI1703" s="660"/>
      <c r="AJ1703" s="661"/>
      <c r="AK1703" s="671"/>
      <c r="AL1703" s="672"/>
      <c r="AM1703" s="672"/>
      <c r="AN1703" s="672"/>
      <c r="AO1703" s="672"/>
      <c r="AP1703" s="672"/>
      <c r="AQ1703" s="672"/>
      <c r="AR1703" s="672"/>
      <c r="AS1703" s="692" t="s">
        <v>996</v>
      </c>
      <c r="AT1703" s="692"/>
      <c r="AU1703" s="692"/>
      <c r="AV1703" s="692"/>
      <c r="AW1703" s="692"/>
      <c r="AX1703" s="692"/>
      <c r="AY1703" s="692"/>
      <c r="AZ1703" s="693"/>
      <c r="BA1703" s="694"/>
      <c r="BB1703" s="694"/>
      <c r="BC1703" s="694"/>
      <c r="BD1703" s="694"/>
      <c r="BE1703" s="694"/>
      <c r="BF1703" s="694"/>
      <c r="BG1703" s="695"/>
    </row>
    <row r="1704" spans="2:86" ht="14.55" customHeight="1" x14ac:dyDescent="0.2">
      <c r="B1704" s="662"/>
      <c r="C1704" s="663"/>
      <c r="D1704" s="663"/>
      <c r="E1704" s="663"/>
      <c r="F1704" s="663"/>
      <c r="G1704" s="664"/>
      <c r="H1704" s="674"/>
      <c r="I1704" s="675"/>
      <c r="J1704" s="675"/>
      <c r="K1704" s="675"/>
      <c r="L1704" s="675"/>
      <c r="M1704" s="675"/>
      <c r="N1704" s="675"/>
      <c r="O1704" s="675"/>
      <c r="P1704" s="692"/>
      <c r="Q1704" s="692"/>
      <c r="R1704" s="692"/>
      <c r="S1704" s="692"/>
      <c r="T1704" s="692"/>
      <c r="U1704" s="692"/>
      <c r="V1704" s="692"/>
      <c r="W1704" s="696"/>
      <c r="X1704" s="697"/>
      <c r="Y1704" s="697"/>
      <c r="Z1704" s="697"/>
      <c r="AA1704" s="697"/>
      <c r="AB1704" s="697"/>
      <c r="AC1704" s="697"/>
      <c r="AD1704" s="698"/>
      <c r="AE1704" s="662"/>
      <c r="AF1704" s="663"/>
      <c r="AG1704" s="663"/>
      <c r="AH1704" s="663"/>
      <c r="AI1704" s="663"/>
      <c r="AJ1704" s="664"/>
      <c r="AK1704" s="674"/>
      <c r="AL1704" s="675"/>
      <c r="AM1704" s="675"/>
      <c r="AN1704" s="675"/>
      <c r="AO1704" s="675"/>
      <c r="AP1704" s="675"/>
      <c r="AQ1704" s="675"/>
      <c r="AR1704" s="675"/>
      <c r="AS1704" s="692"/>
      <c r="AT1704" s="692"/>
      <c r="AU1704" s="692"/>
      <c r="AV1704" s="692"/>
      <c r="AW1704" s="692"/>
      <c r="AX1704" s="692"/>
      <c r="AY1704" s="692"/>
      <c r="AZ1704" s="696"/>
      <c r="BA1704" s="697"/>
      <c r="BB1704" s="697"/>
      <c r="BC1704" s="697"/>
      <c r="BD1704" s="697"/>
      <c r="BE1704" s="697"/>
      <c r="BF1704" s="697"/>
      <c r="BG1704" s="698"/>
    </row>
    <row r="1705" spans="2:86" ht="19.5" customHeight="1" x14ac:dyDescent="0.2">
      <c r="B1705" s="683" t="s">
        <v>79</v>
      </c>
      <c r="C1705" s="683"/>
      <c r="D1705" s="683"/>
      <c r="E1705" s="683"/>
      <c r="F1705" s="683"/>
      <c r="G1705" s="683"/>
      <c r="H1705" s="684">
        <f ca="1">OFFSET('(6)定期点検調書'!$CA$12,L1686-1,0)</f>
        <v>0</v>
      </c>
      <c r="I1705" s="684"/>
      <c r="J1705" s="684"/>
      <c r="K1705" s="684"/>
      <c r="L1705" s="684"/>
      <c r="M1705" s="684"/>
      <c r="N1705" s="684"/>
      <c r="O1705" s="684"/>
      <c r="P1705" s="684"/>
      <c r="Q1705" s="684"/>
      <c r="R1705" s="684"/>
      <c r="S1705" s="684"/>
      <c r="T1705" s="684"/>
      <c r="U1705" s="684"/>
      <c r="V1705" s="684"/>
      <c r="W1705" s="684"/>
      <c r="X1705" s="684"/>
      <c r="Y1705" s="684"/>
      <c r="Z1705" s="684"/>
      <c r="AA1705" s="684"/>
      <c r="AB1705" s="684"/>
      <c r="AC1705" s="684"/>
      <c r="AD1705" s="684"/>
      <c r="AE1705" s="683" t="s">
        <v>79</v>
      </c>
      <c r="AF1705" s="683"/>
      <c r="AG1705" s="683"/>
      <c r="AH1705" s="683"/>
      <c r="AI1705" s="683"/>
      <c r="AJ1705" s="683"/>
      <c r="AK1705" s="684">
        <f ca="1">OFFSET('(6)定期点検調書'!$CA$12,AO1686-1,0)</f>
        <v>0</v>
      </c>
      <c r="AL1705" s="684"/>
      <c r="AM1705" s="684"/>
      <c r="AN1705" s="684"/>
      <c r="AO1705" s="684"/>
      <c r="AP1705" s="684"/>
      <c r="AQ1705" s="684"/>
      <c r="AR1705" s="684"/>
      <c r="AS1705" s="684"/>
      <c r="AT1705" s="684"/>
      <c r="AU1705" s="684"/>
      <c r="AV1705" s="684"/>
      <c r="AW1705" s="684"/>
      <c r="AX1705" s="684"/>
      <c r="AY1705" s="684"/>
      <c r="AZ1705" s="684"/>
      <c r="BA1705" s="684"/>
      <c r="BB1705" s="684"/>
      <c r="BC1705" s="684"/>
      <c r="BD1705" s="684"/>
      <c r="BE1705" s="684"/>
      <c r="BF1705" s="684"/>
      <c r="BG1705" s="684"/>
      <c r="CH1705" s="473"/>
    </row>
    <row r="1706" spans="2:86" ht="19.5" customHeight="1" x14ac:dyDescent="0.2">
      <c r="B1706" s="683"/>
      <c r="C1706" s="683"/>
      <c r="D1706" s="683"/>
      <c r="E1706" s="683"/>
      <c r="F1706" s="683"/>
      <c r="G1706" s="683"/>
      <c r="H1706" s="684"/>
      <c r="I1706" s="684"/>
      <c r="J1706" s="684"/>
      <c r="K1706" s="684"/>
      <c r="L1706" s="684"/>
      <c r="M1706" s="684"/>
      <c r="N1706" s="684"/>
      <c r="O1706" s="684"/>
      <c r="P1706" s="684"/>
      <c r="Q1706" s="684"/>
      <c r="R1706" s="684"/>
      <c r="S1706" s="684"/>
      <c r="T1706" s="684"/>
      <c r="U1706" s="684"/>
      <c r="V1706" s="684"/>
      <c r="W1706" s="684"/>
      <c r="X1706" s="684"/>
      <c r="Y1706" s="684"/>
      <c r="Z1706" s="684"/>
      <c r="AA1706" s="684"/>
      <c r="AB1706" s="684"/>
      <c r="AC1706" s="684"/>
      <c r="AD1706" s="684"/>
      <c r="AE1706" s="683"/>
      <c r="AF1706" s="683"/>
      <c r="AG1706" s="683"/>
      <c r="AH1706" s="683"/>
      <c r="AI1706" s="683"/>
      <c r="AJ1706" s="683"/>
      <c r="AK1706" s="684"/>
      <c r="AL1706" s="684"/>
      <c r="AM1706" s="684"/>
      <c r="AN1706" s="684"/>
      <c r="AO1706" s="684"/>
      <c r="AP1706" s="684"/>
      <c r="AQ1706" s="684"/>
      <c r="AR1706" s="684"/>
      <c r="AS1706" s="684"/>
      <c r="AT1706" s="684"/>
      <c r="AU1706" s="684"/>
      <c r="AV1706" s="684"/>
      <c r="AW1706" s="684"/>
      <c r="AX1706" s="684"/>
      <c r="AY1706" s="684"/>
      <c r="AZ1706" s="684"/>
      <c r="BA1706" s="684"/>
      <c r="BB1706" s="684"/>
      <c r="BC1706" s="684"/>
      <c r="BD1706" s="684"/>
      <c r="BE1706" s="684"/>
      <c r="BF1706" s="684"/>
      <c r="BG1706" s="684"/>
    </row>
    <row r="1707" spans="2:86" ht="14.55" customHeight="1" x14ac:dyDescent="0.2">
      <c r="B1707" s="677" t="s">
        <v>1038</v>
      </c>
      <c r="C1707" s="678"/>
      <c r="D1707" s="677" t="s">
        <v>1237</v>
      </c>
      <c r="E1707" s="719"/>
      <c r="F1707" s="719"/>
      <c r="G1707" s="719"/>
      <c r="H1707" s="665">
        <f ca="1">OFFSET('(6)定期点検調書'!$B$12,L1707-1,0)</f>
        <v>0</v>
      </c>
      <c r="I1707" s="666"/>
      <c r="J1707" s="666"/>
      <c r="K1707" s="667"/>
      <c r="L1707" s="703">
        <f>AO1686+1</f>
        <v>163</v>
      </c>
      <c r="M1707" s="703"/>
      <c r="N1707" s="703"/>
      <c r="O1707" s="703"/>
      <c r="P1707" s="703"/>
      <c r="Q1707" s="703"/>
      <c r="R1707" s="703"/>
      <c r="S1707" s="703"/>
      <c r="T1707" s="703"/>
      <c r="U1707" s="703"/>
      <c r="V1707" s="703"/>
      <c r="W1707" s="703"/>
      <c r="X1707" s="703"/>
      <c r="Y1707" s="703"/>
      <c r="Z1707" s="703"/>
      <c r="AA1707" s="703"/>
      <c r="AB1707" s="703"/>
      <c r="AC1707" s="703"/>
      <c r="AD1707" s="704"/>
      <c r="AE1707" s="677" t="s">
        <v>1038</v>
      </c>
      <c r="AF1707" s="678"/>
      <c r="AG1707" s="677" t="s">
        <v>1237</v>
      </c>
      <c r="AH1707" s="719"/>
      <c r="AI1707" s="719"/>
      <c r="AJ1707" s="719"/>
      <c r="AK1707" s="665">
        <f ca="1">OFFSET('(6)定期点検調書'!$B$12,AO1707-1,0)</f>
        <v>0</v>
      </c>
      <c r="AL1707" s="666"/>
      <c r="AM1707" s="666"/>
      <c r="AN1707" s="667"/>
      <c r="AO1707" s="703">
        <f>L1707+1</f>
        <v>164</v>
      </c>
      <c r="AP1707" s="703"/>
      <c r="AQ1707" s="703"/>
      <c r="AR1707" s="703"/>
      <c r="AS1707" s="703"/>
      <c r="AT1707" s="703"/>
      <c r="AU1707" s="703"/>
      <c r="AV1707" s="703"/>
      <c r="AW1707" s="703"/>
      <c r="AX1707" s="703"/>
      <c r="AY1707" s="703"/>
      <c r="AZ1707" s="703"/>
      <c r="BA1707" s="703"/>
      <c r="BB1707" s="703"/>
      <c r="BC1707" s="703"/>
      <c r="BD1707" s="703"/>
      <c r="BE1707" s="703"/>
      <c r="BF1707" s="703"/>
      <c r="BG1707" s="704"/>
    </row>
    <row r="1708" spans="2:86" ht="14.55" customHeight="1" x14ac:dyDescent="0.2">
      <c r="B1708" s="679"/>
      <c r="C1708" s="680"/>
      <c r="D1708" s="681"/>
      <c r="E1708" s="720"/>
      <c r="F1708" s="720"/>
      <c r="G1708" s="720"/>
      <c r="H1708" s="668"/>
      <c r="I1708" s="669"/>
      <c r="J1708" s="669"/>
      <c r="K1708" s="670"/>
      <c r="L1708" s="705"/>
      <c r="M1708" s="705"/>
      <c r="N1708" s="705"/>
      <c r="O1708" s="705"/>
      <c r="P1708" s="705"/>
      <c r="Q1708" s="705"/>
      <c r="R1708" s="705"/>
      <c r="S1708" s="705"/>
      <c r="T1708" s="705"/>
      <c r="U1708" s="705"/>
      <c r="V1708" s="705"/>
      <c r="W1708" s="705"/>
      <c r="X1708" s="705"/>
      <c r="Y1708" s="705"/>
      <c r="Z1708" s="705"/>
      <c r="AA1708" s="705"/>
      <c r="AB1708" s="705"/>
      <c r="AC1708" s="705"/>
      <c r="AD1708" s="706"/>
      <c r="AE1708" s="679"/>
      <c r="AF1708" s="680"/>
      <c r="AG1708" s="681"/>
      <c r="AH1708" s="720"/>
      <c r="AI1708" s="720"/>
      <c r="AJ1708" s="720"/>
      <c r="AK1708" s="668"/>
      <c r="AL1708" s="669"/>
      <c r="AM1708" s="669"/>
      <c r="AN1708" s="670"/>
      <c r="AO1708" s="705"/>
      <c r="AP1708" s="705"/>
      <c r="AQ1708" s="705"/>
      <c r="AR1708" s="705"/>
      <c r="AS1708" s="705"/>
      <c r="AT1708" s="705"/>
      <c r="AU1708" s="705"/>
      <c r="AV1708" s="705"/>
      <c r="AW1708" s="705"/>
      <c r="AX1708" s="705"/>
      <c r="AY1708" s="705"/>
      <c r="AZ1708" s="705"/>
      <c r="BA1708" s="705"/>
      <c r="BB1708" s="705"/>
      <c r="BC1708" s="705"/>
      <c r="BD1708" s="705"/>
      <c r="BE1708" s="705"/>
      <c r="BF1708" s="705"/>
      <c r="BG1708" s="706"/>
    </row>
    <row r="1709" spans="2:86" ht="14.55" customHeight="1" x14ac:dyDescent="0.2">
      <c r="B1709" s="679"/>
      <c r="C1709" s="680"/>
      <c r="D1709" s="677" t="s">
        <v>992</v>
      </c>
      <c r="E1709" s="719"/>
      <c r="F1709" s="719"/>
      <c r="G1709" s="719"/>
      <c r="H1709" s="665">
        <f ca="1">OFFSET('(6)定期点検調書'!$D$12,L1707-1,0)</f>
        <v>0</v>
      </c>
      <c r="I1709" s="666"/>
      <c r="J1709" s="666"/>
      <c r="K1709" s="667"/>
      <c r="L1709" s="705"/>
      <c r="M1709" s="705"/>
      <c r="N1709" s="705"/>
      <c r="O1709" s="705"/>
      <c r="P1709" s="705"/>
      <c r="Q1709" s="705"/>
      <c r="R1709" s="705"/>
      <c r="S1709" s="705"/>
      <c r="T1709" s="705"/>
      <c r="U1709" s="705"/>
      <c r="V1709" s="705"/>
      <c r="W1709" s="705"/>
      <c r="X1709" s="705"/>
      <c r="Y1709" s="705"/>
      <c r="Z1709" s="705"/>
      <c r="AA1709" s="705"/>
      <c r="AB1709" s="705"/>
      <c r="AC1709" s="705"/>
      <c r="AD1709" s="706"/>
      <c r="AE1709" s="679"/>
      <c r="AF1709" s="680"/>
      <c r="AG1709" s="677" t="s">
        <v>992</v>
      </c>
      <c r="AH1709" s="719"/>
      <c r="AI1709" s="719"/>
      <c r="AJ1709" s="719"/>
      <c r="AK1709" s="665">
        <f ca="1">OFFSET('(6)定期点検調書'!$D$12,AO1707-1,0)</f>
        <v>0</v>
      </c>
      <c r="AL1709" s="666"/>
      <c r="AM1709" s="666"/>
      <c r="AN1709" s="667"/>
      <c r="AO1709" s="705"/>
      <c r="AP1709" s="705"/>
      <c r="AQ1709" s="705"/>
      <c r="AR1709" s="705"/>
      <c r="AS1709" s="705"/>
      <c r="AT1709" s="705"/>
      <c r="AU1709" s="705"/>
      <c r="AV1709" s="705"/>
      <c r="AW1709" s="705"/>
      <c r="AX1709" s="705"/>
      <c r="AY1709" s="705"/>
      <c r="AZ1709" s="705"/>
      <c r="BA1709" s="705"/>
      <c r="BB1709" s="705"/>
      <c r="BC1709" s="705"/>
      <c r="BD1709" s="705"/>
      <c r="BE1709" s="705"/>
      <c r="BF1709" s="705"/>
      <c r="BG1709" s="706"/>
    </row>
    <row r="1710" spans="2:86" ht="14.55" customHeight="1" x14ac:dyDescent="0.2">
      <c r="B1710" s="681"/>
      <c r="C1710" s="682"/>
      <c r="D1710" s="681"/>
      <c r="E1710" s="720"/>
      <c r="F1710" s="720"/>
      <c r="G1710" s="720"/>
      <c r="H1710" s="668"/>
      <c r="I1710" s="669"/>
      <c r="J1710" s="669"/>
      <c r="K1710" s="670"/>
      <c r="L1710" s="705"/>
      <c r="M1710" s="705"/>
      <c r="N1710" s="705"/>
      <c r="O1710" s="705"/>
      <c r="P1710" s="705"/>
      <c r="Q1710" s="705"/>
      <c r="R1710" s="705"/>
      <c r="S1710" s="705"/>
      <c r="T1710" s="705"/>
      <c r="U1710" s="705"/>
      <c r="V1710" s="705"/>
      <c r="W1710" s="705"/>
      <c r="X1710" s="705"/>
      <c r="Y1710" s="705"/>
      <c r="Z1710" s="705"/>
      <c r="AA1710" s="705"/>
      <c r="AB1710" s="705"/>
      <c r="AC1710" s="705"/>
      <c r="AD1710" s="706"/>
      <c r="AE1710" s="681"/>
      <c r="AF1710" s="682"/>
      <c r="AG1710" s="681"/>
      <c r="AH1710" s="720"/>
      <c r="AI1710" s="720"/>
      <c r="AJ1710" s="720"/>
      <c r="AK1710" s="668"/>
      <c r="AL1710" s="669"/>
      <c r="AM1710" s="669"/>
      <c r="AN1710" s="670"/>
      <c r="AO1710" s="705"/>
      <c r="AP1710" s="705"/>
      <c r="AQ1710" s="705"/>
      <c r="AR1710" s="705"/>
      <c r="AS1710" s="705"/>
      <c r="AT1710" s="705"/>
      <c r="AU1710" s="705"/>
      <c r="AV1710" s="705"/>
      <c r="AW1710" s="705"/>
      <c r="AX1710" s="705"/>
      <c r="AY1710" s="705"/>
      <c r="AZ1710" s="705"/>
      <c r="BA1710" s="705"/>
      <c r="BB1710" s="705"/>
      <c r="BC1710" s="705"/>
      <c r="BD1710" s="705"/>
      <c r="BE1710" s="705"/>
      <c r="BF1710" s="705"/>
      <c r="BG1710" s="706"/>
    </row>
    <row r="1711" spans="2:86" ht="14.55" customHeight="1" x14ac:dyDescent="0.2">
      <c r="B1711" s="677" t="s">
        <v>1238</v>
      </c>
      <c r="C1711" s="678"/>
      <c r="D1711" s="659" t="s">
        <v>993</v>
      </c>
      <c r="E1711" s="660"/>
      <c r="F1711" s="660"/>
      <c r="G1711" s="660"/>
      <c r="H1711" s="671">
        <f ca="1">OFFSET('(6)定期点検調書'!$AA$13,L1707-1,0)</f>
        <v>0</v>
      </c>
      <c r="I1711" s="672"/>
      <c r="J1711" s="672"/>
      <c r="K1711" s="673"/>
      <c r="L1711" s="705"/>
      <c r="M1711" s="705"/>
      <c r="N1711" s="705"/>
      <c r="O1711" s="705"/>
      <c r="P1711" s="705"/>
      <c r="Q1711" s="705"/>
      <c r="R1711" s="705"/>
      <c r="S1711" s="705"/>
      <c r="T1711" s="705"/>
      <c r="U1711" s="705"/>
      <c r="V1711" s="705"/>
      <c r="W1711" s="705"/>
      <c r="X1711" s="705"/>
      <c r="Y1711" s="705"/>
      <c r="Z1711" s="705"/>
      <c r="AA1711" s="705"/>
      <c r="AB1711" s="705"/>
      <c r="AC1711" s="705"/>
      <c r="AD1711" s="706"/>
      <c r="AE1711" s="677" t="s">
        <v>1238</v>
      </c>
      <c r="AF1711" s="678"/>
      <c r="AG1711" s="659" t="s">
        <v>993</v>
      </c>
      <c r="AH1711" s="660"/>
      <c r="AI1711" s="660"/>
      <c r="AJ1711" s="660"/>
      <c r="AK1711" s="671">
        <f ca="1">OFFSET('(6)定期点検調書'!$AA$13,AO1707-1,0)</f>
        <v>0</v>
      </c>
      <c r="AL1711" s="672"/>
      <c r="AM1711" s="672"/>
      <c r="AN1711" s="673"/>
      <c r="AO1711" s="705"/>
      <c r="AP1711" s="705"/>
      <c r="AQ1711" s="705"/>
      <c r="AR1711" s="705"/>
      <c r="AS1711" s="705"/>
      <c r="AT1711" s="705"/>
      <c r="AU1711" s="705"/>
      <c r="AV1711" s="705"/>
      <c r="AW1711" s="705"/>
      <c r="AX1711" s="705"/>
      <c r="AY1711" s="705"/>
      <c r="AZ1711" s="705"/>
      <c r="BA1711" s="705"/>
      <c r="BB1711" s="705"/>
      <c r="BC1711" s="705"/>
      <c r="BD1711" s="705"/>
      <c r="BE1711" s="705"/>
      <c r="BF1711" s="705"/>
      <c r="BG1711" s="706"/>
    </row>
    <row r="1712" spans="2:86" ht="14.55" customHeight="1" x14ac:dyDescent="0.2">
      <c r="B1712" s="679"/>
      <c r="C1712" s="680"/>
      <c r="D1712" s="662"/>
      <c r="E1712" s="663"/>
      <c r="F1712" s="663"/>
      <c r="G1712" s="663"/>
      <c r="H1712" s="674"/>
      <c r="I1712" s="675"/>
      <c r="J1712" s="675"/>
      <c r="K1712" s="676"/>
      <c r="L1712" s="705"/>
      <c r="M1712" s="705"/>
      <c r="N1712" s="705"/>
      <c r="O1712" s="705"/>
      <c r="P1712" s="705"/>
      <c r="Q1712" s="705"/>
      <c r="R1712" s="705"/>
      <c r="S1712" s="705"/>
      <c r="T1712" s="705"/>
      <c r="U1712" s="705"/>
      <c r="V1712" s="705"/>
      <c r="W1712" s="705"/>
      <c r="X1712" s="705"/>
      <c r="Y1712" s="705"/>
      <c r="Z1712" s="705"/>
      <c r="AA1712" s="705"/>
      <c r="AB1712" s="705"/>
      <c r="AC1712" s="705"/>
      <c r="AD1712" s="706"/>
      <c r="AE1712" s="679"/>
      <c r="AF1712" s="680"/>
      <c r="AG1712" s="662"/>
      <c r="AH1712" s="663"/>
      <c r="AI1712" s="663"/>
      <c r="AJ1712" s="663"/>
      <c r="AK1712" s="674"/>
      <c r="AL1712" s="675"/>
      <c r="AM1712" s="675"/>
      <c r="AN1712" s="676"/>
      <c r="AO1712" s="705"/>
      <c r="AP1712" s="705"/>
      <c r="AQ1712" s="705"/>
      <c r="AR1712" s="705"/>
      <c r="AS1712" s="705"/>
      <c r="AT1712" s="705"/>
      <c r="AU1712" s="705"/>
      <c r="AV1712" s="705"/>
      <c r="AW1712" s="705"/>
      <c r="AX1712" s="705"/>
      <c r="AY1712" s="705"/>
      <c r="AZ1712" s="705"/>
      <c r="BA1712" s="705"/>
      <c r="BB1712" s="705"/>
      <c r="BC1712" s="705"/>
      <c r="BD1712" s="705"/>
      <c r="BE1712" s="705"/>
      <c r="BF1712" s="705"/>
      <c r="BG1712" s="706"/>
    </row>
    <row r="1713" spans="2:86" ht="14.55" customHeight="1" x14ac:dyDescent="0.2">
      <c r="B1713" s="679"/>
      <c r="C1713" s="680"/>
      <c r="D1713" s="659" t="s">
        <v>1239</v>
      </c>
      <c r="E1713" s="660"/>
      <c r="F1713" s="660"/>
      <c r="G1713" s="660"/>
      <c r="H1713" s="665">
        <f ca="1">OFFSET('(6)定期点検調書'!$AD$12,L1707-1,0)</f>
        <v>0</v>
      </c>
      <c r="I1713" s="666"/>
      <c r="J1713" s="666"/>
      <c r="K1713" s="667"/>
      <c r="L1713" s="705"/>
      <c r="M1713" s="705"/>
      <c r="N1713" s="705"/>
      <c r="O1713" s="705"/>
      <c r="P1713" s="705"/>
      <c r="Q1713" s="705"/>
      <c r="R1713" s="705"/>
      <c r="S1713" s="705"/>
      <c r="T1713" s="705"/>
      <c r="U1713" s="705"/>
      <c r="V1713" s="705"/>
      <c r="W1713" s="705"/>
      <c r="X1713" s="705"/>
      <c r="Y1713" s="705"/>
      <c r="Z1713" s="705"/>
      <c r="AA1713" s="705"/>
      <c r="AB1713" s="705"/>
      <c r="AC1713" s="705"/>
      <c r="AD1713" s="706"/>
      <c r="AE1713" s="679"/>
      <c r="AF1713" s="680"/>
      <c r="AG1713" s="659" t="s">
        <v>1239</v>
      </c>
      <c r="AH1713" s="660"/>
      <c r="AI1713" s="660"/>
      <c r="AJ1713" s="660"/>
      <c r="AK1713" s="665">
        <f ca="1">OFFSET('(6)定期点検調書'!$AD$12,AO1707-1,0)</f>
        <v>0</v>
      </c>
      <c r="AL1713" s="666"/>
      <c r="AM1713" s="666"/>
      <c r="AN1713" s="667"/>
      <c r="AO1713" s="705"/>
      <c r="AP1713" s="705"/>
      <c r="AQ1713" s="705"/>
      <c r="AR1713" s="705"/>
      <c r="AS1713" s="705"/>
      <c r="AT1713" s="705"/>
      <c r="AU1713" s="705"/>
      <c r="AV1713" s="705"/>
      <c r="AW1713" s="705"/>
      <c r="AX1713" s="705"/>
      <c r="AY1713" s="705"/>
      <c r="AZ1713" s="705"/>
      <c r="BA1713" s="705"/>
      <c r="BB1713" s="705"/>
      <c r="BC1713" s="705"/>
      <c r="BD1713" s="705"/>
      <c r="BE1713" s="705"/>
      <c r="BF1713" s="705"/>
      <c r="BG1713" s="706"/>
    </row>
    <row r="1714" spans="2:86" ht="14.55" customHeight="1" x14ac:dyDescent="0.2">
      <c r="B1714" s="681"/>
      <c r="C1714" s="682"/>
      <c r="D1714" s="662"/>
      <c r="E1714" s="663"/>
      <c r="F1714" s="663"/>
      <c r="G1714" s="663"/>
      <c r="H1714" s="668"/>
      <c r="I1714" s="669"/>
      <c r="J1714" s="669"/>
      <c r="K1714" s="670"/>
      <c r="L1714" s="705"/>
      <c r="M1714" s="705"/>
      <c r="N1714" s="705"/>
      <c r="O1714" s="705"/>
      <c r="P1714" s="705"/>
      <c r="Q1714" s="705"/>
      <c r="R1714" s="705"/>
      <c r="S1714" s="705"/>
      <c r="T1714" s="705"/>
      <c r="U1714" s="705"/>
      <c r="V1714" s="705"/>
      <c r="W1714" s="705"/>
      <c r="X1714" s="705"/>
      <c r="Y1714" s="705"/>
      <c r="Z1714" s="705"/>
      <c r="AA1714" s="705"/>
      <c r="AB1714" s="705"/>
      <c r="AC1714" s="705"/>
      <c r="AD1714" s="706"/>
      <c r="AE1714" s="681"/>
      <c r="AF1714" s="682"/>
      <c r="AG1714" s="662"/>
      <c r="AH1714" s="663"/>
      <c r="AI1714" s="663"/>
      <c r="AJ1714" s="663"/>
      <c r="AK1714" s="668"/>
      <c r="AL1714" s="669"/>
      <c r="AM1714" s="669"/>
      <c r="AN1714" s="670"/>
      <c r="AO1714" s="705"/>
      <c r="AP1714" s="705"/>
      <c r="AQ1714" s="705"/>
      <c r="AR1714" s="705"/>
      <c r="AS1714" s="705"/>
      <c r="AT1714" s="705"/>
      <c r="AU1714" s="705"/>
      <c r="AV1714" s="705"/>
      <c r="AW1714" s="705"/>
      <c r="AX1714" s="705"/>
      <c r="AY1714" s="705"/>
      <c r="AZ1714" s="705"/>
      <c r="BA1714" s="705"/>
      <c r="BB1714" s="705"/>
      <c r="BC1714" s="705"/>
      <c r="BD1714" s="705"/>
      <c r="BE1714" s="705"/>
      <c r="BF1714" s="705"/>
      <c r="BG1714" s="706"/>
    </row>
    <row r="1715" spans="2:86" ht="28.95" customHeight="1" x14ac:dyDescent="0.2">
      <c r="B1715" s="716" t="s">
        <v>995</v>
      </c>
      <c r="C1715" s="717"/>
      <c r="D1715" s="717"/>
      <c r="E1715" s="717"/>
      <c r="F1715" s="717"/>
      <c r="G1715" s="718"/>
      <c r="H1715" s="709">
        <f ca="1">OFFSET('(6)定期点検調書'!$AK$12,L1707-1,0)</f>
        <v>0</v>
      </c>
      <c r="I1715" s="710"/>
      <c r="J1715" s="710"/>
      <c r="K1715" s="711"/>
      <c r="L1715" s="705"/>
      <c r="M1715" s="705"/>
      <c r="N1715" s="705"/>
      <c r="O1715" s="705"/>
      <c r="P1715" s="705"/>
      <c r="Q1715" s="705"/>
      <c r="R1715" s="705"/>
      <c r="S1715" s="705"/>
      <c r="T1715" s="705"/>
      <c r="U1715" s="705"/>
      <c r="V1715" s="705"/>
      <c r="W1715" s="705"/>
      <c r="X1715" s="705"/>
      <c r="Y1715" s="705"/>
      <c r="Z1715" s="705"/>
      <c r="AA1715" s="705"/>
      <c r="AB1715" s="705"/>
      <c r="AC1715" s="705"/>
      <c r="AD1715" s="706"/>
      <c r="AE1715" s="716" t="s">
        <v>995</v>
      </c>
      <c r="AF1715" s="717"/>
      <c r="AG1715" s="717"/>
      <c r="AH1715" s="717"/>
      <c r="AI1715" s="717"/>
      <c r="AJ1715" s="718"/>
      <c r="AK1715" s="709">
        <f ca="1">OFFSET('(6)定期点検調書'!$AK$12,AO1707-1,0)</f>
        <v>0</v>
      </c>
      <c r="AL1715" s="710"/>
      <c r="AM1715" s="710"/>
      <c r="AN1715" s="711"/>
      <c r="AO1715" s="705"/>
      <c r="AP1715" s="705"/>
      <c r="AQ1715" s="705"/>
      <c r="AR1715" s="705"/>
      <c r="AS1715" s="705"/>
      <c r="AT1715" s="705"/>
      <c r="AU1715" s="705"/>
      <c r="AV1715" s="705"/>
      <c r="AW1715" s="705"/>
      <c r="AX1715" s="705"/>
      <c r="AY1715" s="705"/>
      <c r="AZ1715" s="705"/>
      <c r="BA1715" s="705"/>
      <c r="BB1715" s="705"/>
      <c r="BC1715" s="705"/>
      <c r="BD1715" s="705"/>
      <c r="BE1715" s="705"/>
      <c r="BF1715" s="705"/>
      <c r="BG1715" s="706"/>
    </row>
    <row r="1716" spans="2:86" ht="14.55" customHeight="1" x14ac:dyDescent="0.2">
      <c r="B1716" s="677" t="s">
        <v>1240</v>
      </c>
      <c r="C1716" s="661"/>
      <c r="D1716" s="659" t="s">
        <v>994</v>
      </c>
      <c r="E1716" s="660"/>
      <c r="F1716" s="660"/>
      <c r="G1716" s="661"/>
      <c r="H1716" s="699" t="str">
        <f ca="1">OFFSET('(6)定期点検調書'!$BY$12,L1707-1,0)</f>
        <v/>
      </c>
      <c r="I1716" s="700"/>
      <c r="J1716" s="700"/>
      <c r="K1716" s="714"/>
      <c r="L1716" s="705"/>
      <c r="M1716" s="705"/>
      <c r="N1716" s="705"/>
      <c r="O1716" s="705"/>
      <c r="P1716" s="705"/>
      <c r="Q1716" s="705"/>
      <c r="R1716" s="705"/>
      <c r="S1716" s="705"/>
      <c r="T1716" s="705"/>
      <c r="U1716" s="705"/>
      <c r="V1716" s="705"/>
      <c r="W1716" s="705"/>
      <c r="X1716" s="705"/>
      <c r="Y1716" s="705"/>
      <c r="Z1716" s="705"/>
      <c r="AA1716" s="705"/>
      <c r="AB1716" s="705"/>
      <c r="AC1716" s="705"/>
      <c r="AD1716" s="706"/>
      <c r="AE1716" s="677" t="s">
        <v>1240</v>
      </c>
      <c r="AF1716" s="661"/>
      <c r="AG1716" s="659" t="s">
        <v>994</v>
      </c>
      <c r="AH1716" s="660"/>
      <c r="AI1716" s="660"/>
      <c r="AJ1716" s="661"/>
      <c r="AK1716" s="699" t="str">
        <f ca="1">OFFSET('(6)定期点検調書'!$BY$12,AO1707-1,0)</f>
        <v/>
      </c>
      <c r="AL1716" s="700"/>
      <c r="AM1716" s="700"/>
      <c r="AN1716" s="714"/>
      <c r="AO1716" s="705"/>
      <c r="AP1716" s="705"/>
      <c r="AQ1716" s="705"/>
      <c r="AR1716" s="705"/>
      <c r="AS1716" s="705"/>
      <c r="AT1716" s="705"/>
      <c r="AU1716" s="705"/>
      <c r="AV1716" s="705"/>
      <c r="AW1716" s="705"/>
      <c r="AX1716" s="705"/>
      <c r="AY1716" s="705"/>
      <c r="AZ1716" s="705"/>
      <c r="BA1716" s="705"/>
      <c r="BB1716" s="705"/>
      <c r="BC1716" s="705"/>
      <c r="BD1716" s="705"/>
      <c r="BE1716" s="705"/>
      <c r="BF1716" s="705"/>
      <c r="BG1716" s="706"/>
    </row>
    <row r="1717" spans="2:86" ht="14.55" customHeight="1" x14ac:dyDescent="0.2">
      <c r="B1717" s="712"/>
      <c r="C1717" s="713"/>
      <c r="D1717" s="662"/>
      <c r="E1717" s="663"/>
      <c r="F1717" s="663"/>
      <c r="G1717" s="664"/>
      <c r="H1717" s="701"/>
      <c r="I1717" s="702"/>
      <c r="J1717" s="702"/>
      <c r="K1717" s="715"/>
      <c r="L1717" s="705"/>
      <c r="M1717" s="705"/>
      <c r="N1717" s="705"/>
      <c r="O1717" s="705"/>
      <c r="P1717" s="705"/>
      <c r="Q1717" s="705"/>
      <c r="R1717" s="705"/>
      <c r="S1717" s="705"/>
      <c r="T1717" s="705"/>
      <c r="U1717" s="705"/>
      <c r="V1717" s="705"/>
      <c r="W1717" s="705"/>
      <c r="X1717" s="705"/>
      <c r="Y1717" s="705"/>
      <c r="Z1717" s="705"/>
      <c r="AA1717" s="705"/>
      <c r="AB1717" s="705"/>
      <c r="AC1717" s="705"/>
      <c r="AD1717" s="706"/>
      <c r="AE1717" s="712"/>
      <c r="AF1717" s="713"/>
      <c r="AG1717" s="662"/>
      <c r="AH1717" s="663"/>
      <c r="AI1717" s="663"/>
      <c r="AJ1717" s="664"/>
      <c r="AK1717" s="701"/>
      <c r="AL1717" s="702"/>
      <c r="AM1717" s="702"/>
      <c r="AN1717" s="715"/>
      <c r="AO1717" s="705"/>
      <c r="AP1717" s="705"/>
      <c r="AQ1717" s="705"/>
      <c r="AR1717" s="705"/>
      <c r="AS1717" s="705"/>
      <c r="AT1717" s="705"/>
      <c r="AU1717" s="705"/>
      <c r="AV1717" s="705"/>
      <c r="AW1717" s="705"/>
      <c r="AX1717" s="705"/>
      <c r="AY1717" s="705"/>
      <c r="AZ1717" s="705"/>
      <c r="BA1717" s="705"/>
      <c r="BB1717" s="705"/>
      <c r="BC1717" s="705"/>
      <c r="BD1717" s="705"/>
      <c r="BE1717" s="705"/>
      <c r="BF1717" s="705"/>
      <c r="BG1717" s="706"/>
    </row>
    <row r="1718" spans="2:86" ht="14.55" customHeight="1" x14ac:dyDescent="0.2">
      <c r="B1718" s="712"/>
      <c r="C1718" s="713"/>
      <c r="D1718" s="659" t="s">
        <v>1186</v>
      </c>
      <c r="E1718" s="660"/>
      <c r="F1718" s="660"/>
      <c r="G1718" s="661"/>
      <c r="H1718" s="665">
        <f ca="1">OFFSET('(6)定期点検調書'!$BC$12,L1707-1,0)</f>
        <v>0</v>
      </c>
      <c r="I1718" s="666"/>
      <c r="J1718" s="666"/>
      <c r="K1718" s="667"/>
      <c r="L1718" s="705"/>
      <c r="M1718" s="705"/>
      <c r="N1718" s="705"/>
      <c r="O1718" s="705"/>
      <c r="P1718" s="705"/>
      <c r="Q1718" s="705"/>
      <c r="R1718" s="705"/>
      <c r="S1718" s="705"/>
      <c r="T1718" s="705"/>
      <c r="U1718" s="705"/>
      <c r="V1718" s="705"/>
      <c r="W1718" s="705"/>
      <c r="X1718" s="705"/>
      <c r="Y1718" s="705"/>
      <c r="Z1718" s="705"/>
      <c r="AA1718" s="705"/>
      <c r="AB1718" s="705"/>
      <c r="AC1718" s="705"/>
      <c r="AD1718" s="706"/>
      <c r="AE1718" s="712"/>
      <c r="AF1718" s="713"/>
      <c r="AG1718" s="659" t="s">
        <v>1186</v>
      </c>
      <c r="AH1718" s="660"/>
      <c r="AI1718" s="660"/>
      <c r="AJ1718" s="661"/>
      <c r="AK1718" s="665">
        <f ca="1">OFFSET('(6)定期点検調書'!$BC$12,AO1707-1,0)</f>
        <v>0</v>
      </c>
      <c r="AL1718" s="666"/>
      <c r="AM1718" s="666"/>
      <c r="AN1718" s="667"/>
      <c r="AO1718" s="705"/>
      <c r="AP1718" s="705"/>
      <c r="AQ1718" s="705"/>
      <c r="AR1718" s="705"/>
      <c r="AS1718" s="705"/>
      <c r="AT1718" s="705"/>
      <c r="AU1718" s="705"/>
      <c r="AV1718" s="705"/>
      <c r="AW1718" s="705"/>
      <c r="AX1718" s="705"/>
      <c r="AY1718" s="705"/>
      <c r="AZ1718" s="705"/>
      <c r="BA1718" s="705"/>
      <c r="BB1718" s="705"/>
      <c r="BC1718" s="705"/>
      <c r="BD1718" s="705"/>
      <c r="BE1718" s="705"/>
      <c r="BF1718" s="705"/>
      <c r="BG1718" s="706"/>
    </row>
    <row r="1719" spans="2:86" ht="14.55" customHeight="1" x14ac:dyDescent="0.2">
      <c r="B1719" s="712"/>
      <c r="C1719" s="713"/>
      <c r="D1719" s="662"/>
      <c r="E1719" s="663"/>
      <c r="F1719" s="663"/>
      <c r="G1719" s="664"/>
      <c r="H1719" s="668"/>
      <c r="I1719" s="669"/>
      <c r="J1719" s="669"/>
      <c r="K1719" s="670"/>
      <c r="L1719" s="705"/>
      <c r="M1719" s="705"/>
      <c r="N1719" s="705"/>
      <c r="O1719" s="705"/>
      <c r="P1719" s="705"/>
      <c r="Q1719" s="705"/>
      <c r="R1719" s="705"/>
      <c r="S1719" s="705"/>
      <c r="T1719" s="705"/>
      <c r="U1719" s="705"/>
      <c r="V1719" s="705"/>
      <c r="W1719" s="705"/>
      <c r="X1719" s="705"/>
      <c r="Y1719" s="705"/>
      <c r="Z1719" s="705"/>
      <c r="AA1719" s="705"/>
      <c r="AB1719" s="705"/>
      <c r="AC1719" s="705"/>
      <c r="AD1719" s="706"/>
      <c r="AE1719" s="712"/>
      <c r="AF1719" s="713"/>
      <c r="AG1719" s="662"/>
      <c r="AH1719" s="663"/>
      <c r="AI1719" s="663"/>
      <c r="AJ1719" s="664"/>
      <c r="AK1719" s="668"/>
      <c r="AL1719" s="669"/>
      <c r="AM1719" s="669"/>
      <c r="AN1719" s="670"/>
      <c r="AO1719" s="705"/>
      <c r="AP1719" s="705"/>
      <c r="AQ1719" s="705"/>
      <c r="AR1719" s="705"/>
      <c r="AS1719" s="705"/>
      <c r="AT1719" s="705"/>
      <c r="AU1719" s="705"/>
      <c r="AV1719" s="705"/>
      <c r="AW1719" s="705"/>
      <c r="AX1719" s="705"/>
      <c r="AY1719" s="705"/>
      <c r="AZ1719" s="705"/>
      <c r="BA1719" s="705"/>
      <c r="BB1719" s="705"/>
      <c r="BC1719" s="705"/>
      <c r="BD1719" s="705"/>
      <c r="BE1719" s="705"/>
      <c r="BF1719" s="705"/>
      <c r="BG1719" s="706"/>
    </row>
    <row r="1720" spans="2:86" ht="14.55" customHeight="1" x14ac:dyDescent="0.2">
      <c r="B1720" s="712"/>
      <c r="C1720" s="713"/>
      <c r="D1720" s="659" t="s">
        <v>1187</v>
      </c>
      <c r="E1720" s="660"/>
      <c r="F1720" s="660"/>
      <c r="G1720" s="661"/>
      <c r="H1720" s="665">
        <f ca="1">OFFSET('(6)定期点検調書'!$BF$12,L1707-1,0)</f>
        <v>0</v>
      </c>
      <c r="I1720" s="666"/>
      <c r="J1720" s="666"/>
      <c r="K1720" s="667"/>
      <c r="L1720" s="705"/>
      <c r="M1720" s="705"/>
      <c r="N1720" s="705"/>
      <c r="O1720" s="705"/>
      <c r="P1720" s="705"/>
      <c r="Q1720" s="705"/>
      <c r="R1720" s="705"/>
      <c r="S1720" s="705"/>
      <c r="T1720" s="705"/>
      <c r="U1720" s="705"/>
      <c r="V1720" s="705"/>
      <c r="W1720" s="705"/>
      <c r="X1720" s="705"/>
      <c r="Y1720" s="705"/>
      <c r="Z1720" s="705"/>
      <c r="AA1720" s="705"/>
      <c r="AB1720" s="705"/>
      <c r="AC1720" s="705"/>
      <c r="AD1720" s="706"/>
      <c r="AE1720" s="712"/>
      <c r="AF1720" s="713"/>
      <c r="AG1720" s="659" t="s">
        <v>1187</v>
      </c>
      <c r="AH1720" s="660"/>
      <c r="AI1720" s="660"/>
      <c r="AJ1720" s="661"/>
      <c r="AK1720" s="665">
        <f ca="1">OFFSET('(6)定期点検調書'!$BF$12,AO1707-1,0)</f>
        <v>0</v>
      </c>
      <c r="AL1720" s="666"/>
      <c r="AM1720" s="666"/>
      <c r="AN1720" s="667"/>
      <c r="AO1720" s="705"/>
      <c r="AP1720" s="705"/>
      <c r="AQ1720" s="705"/>
      <c r="AR1720" s="705"/>
      <c r="AS1720" s="705"/>
      <c r="AT1720" s="705"/>
      <c r="AU1720" s="705"/>
      <c r="AV1720" s="705"/>
      <c r="AW1720" s="705"/>
      <c r="AX1720" s="705"/>
      <c r="AY1720" s="705"/>
      <c r="AZ1720" s="705"/>
      <c r="BA1720" s="705"/>
      <c r="BB1720" s="705"/>
      <c r="BC1720" s="705"/>
      <c r="BD1720" s="705"/>
      <c r="BE1720" s="705"/>
      <c r="BF1720" s="705"/>
      <c r="BG1720" s="706"/>
    </row>
    <row r="1721" spans="2:86" ht="14.55" customHeight="1" x14ac:dyDescent="0.2">
      <c r="B1721" s="662"/>
      <c r="C1721" s="664"/>
      <c r="D1721" s="662"/>
      <c r="E1721" s="663"/>
      <c r="F1721" s="663"/>
      <c r="G1721" s="664"/>
      <c r="H1721" s="668"/>
      <c r="I1721" s="669"/>
      <c r="J1721" s="669"/>
      <c r="K1721" s="670"/>
      <c r="L1721" s="707"/>
      <c r="M1721" s="707"/>
      <c r="N1721" s="707"/>
      <c r="O1721" s="707"/>
      <c r="P1721" s="707"/>
      <c r="Q1721" s="707"/>
      <c r="R1721" s="707"/>
      <c r="S1721" s="707"/>
      <c r="T1721" s="707"/>
      <c r="U1721" s="707"/>
      <c r="V1721" s="707"/>
      <c r="W1721" s="707"/>
      <c r="X1721" s="707"/>
      <c r="Y1721" s="707"/>
      <c r="Z1721" s="707"/>
      <c r="AA1721" s="707"/>
      <c r="AB1721" s="707"/>
      <c r="AC1721" s="707"/>
      <c r="AD1721" s="708"/>
      <c r="AE1721" s="662"/>
      <c r="AF1721" s="664"/>
      <c r="AG1721" s="662"/>
      <c r="AH1721" s="663"/>
      <c r="AI1721" s="663"/>
      <c r="AJ1721" s="664"/>
      <c r="AK1721" s="668"/>
      <c r="AL1721" s="669"/>
      <c r="AM1721" s="669"/>
      <c r="AN1721" s="670"/>
      <c r="AO1721" s="707"/>
      <c r="AP1721" s="707"/>
      <c r="AQ1721" s="707"/>
      <c r="AR1721" s="707"/>
      <c r="AS1721" s="707"/>
      <c r="AT1721" s="707"/>
      <c r="AU1721" s="707"/>
      <c r="AV1721" s="707"/>
      <c r="AW1721" s="707"/>
      <c r="AX1721" s="707"/>
      <c r="AY1721" s="707"/>
      <c r="AZ1721" s="707"/>
      <c r="BA1721" s="707"/>
      <c r="BB1721" s="707"/>
      <c r="BC1721" s="707"/>
      <c r="BD1721" s="707"/>
      <c r="BE1721" s="707"/>
      <c r="BF1721" s="707"/>
      <c r="BG1721" s="708"/>
    </row>
    <row r="1722" spans="2:86" ht="14.55" customHeight="1" x14ac:dyDescent="0.2">
      <c r="B1722" s="683" t="s">
        <v>1241</v>
      </c>
      <c r="C1722" s="683"/>
      <c r="D1722" s="683"/>
      <c r="E1722" s="683"/>
      <c r="F1722" s="683"/>
      <c r="G1722" s="683"/>
      <c r="H1722" s="699" t="str">
        <f ca="1">IF(OFFSET('(6)定期点検調書'!$AR$12,L1707-1,0)="","",OFFSET('(6)定期点検調書'!$AQ$12,L1707-1,0)&amp;TEXT(OFFSET('(6)定期点検調書'!$AR$12,L1707-1,0),"0.0")&amp;OFFSET('(6)定期点検調書'!$AT$12,L1707-1,0))  &amp;  IF(OFFSET('(6)定期点検調書'!$AV$12,L1707-1,0)="","","／"&amp;OFFSET('(6)定期点検調書'!$AU$12,L1707-1,0)&amp;TEXT(OFFSET('(6)定期点検調書'!$AV$12,L1707-1,0),"0.0")&amp;OFFSET('(6)定期点検調書'!$AX$12,L1707-1,0))  &amp;  IF(OFFSET('(6)定期点検調書'!$AZ$12,L1707-1,0)="","","／"&amp;OFFSET('(6)定期点検調書'!$AY$12,L1707-1,0)&amp;TEXT(OFFSET('(6)定期点検調書'!$AZ$12,L1707-1,0),"0.0")&amp;OFFSET('(6)定期点検調書'!$BB$12,L1707-1,0))</f>
        <v/>
      </c>
      <c r="I1722" s="700"/>
      <c r="J1722" s="700"/>
      <c r="K1722" s="700"/>
      <c r="L1722" s="700"/>
      <c r="M1722" s="700"/>
      <c r="N1722" s="700"/>
      <c r="O1722" s="700"/>
      <c r="P1722" s="685" t="s">
        <v>1243</v>
      </c>
      <c r="Q1722" s="685"/>
      <c r="R1722" s="685"/>
      <c r="S1722" s="685"/>
      <c r="T1722" s="685"/>
      <c r="U1722" s="685"/>
      <c r="V1722" s="685"/>
      <c r="W1722" s="686" t="str">
        <f ca="1">OFFSET('(6)定期点検調書'!$F$12,L1707-1,0)</f>
        <v/>
      </c>
      <c r="X1722" s="687"/>
      <c r="Y1722" s="687"/>
      <c r="Z1722" s="687"/>
      <c r="AA1722" s="687"/>
      <c r="AB1722" s="687"/>
      <c r="AC1722" s="687"/>
      <c r="AD1722" s="688"/>
      <c r="AE1722" s="683" t="s">
        <v>1241</v>
      </c>
      <c r="AF1722" s="683"/>
      <c r="AG1722" s="683"/>
      <c r="AH1722" s="683"/>
      <c r="AI1722" s="683"/>
      <c r="AJ1722" s="683"/>
      <c r="AK1722" s="699" t="str">
        <f ca="1">IF(OFFSET('(6)定期点検調書'!$AR$12,AO1707-1,0)="","",OFFSET('(6)定期点検調書'!$AQ$12,AO1707-1,0)&amp;TEXT(OFFSET('(6)定期点検調書'!$AR$12,AO1707-1,0),"0.0")&amp;OFFSET('(6)定期点検調書'!$AT$12,AO1707-1,0))  &amp;  IF(OFFSET('(6)定期点検調書'!$AV$12,AO1707-1,0)="","","／"&amp;OFFSET('(6)定期点検調書'!$AU$12,AO1707-1,0)&amp;TEXT(OFFSET('(6)定期点検調書'!$AV$12,AO1707-1,0),"0.0")&amp;OFFSET('(6)定期点検調書'!$AX$12,AO1707-1,0))  &amp;  IF(OFFSET('(6)定期点検調書'!$AZ$12,AO1707-1,0)="","","／"&amp;OFFSET('(6)定期点検調書'!$AY$12,AO1707-1,0)&amp;TEXT(OFFSET('(6)定期点検調書'!$AZ$12,AO1707-1,0),"0.0")&amp;OFFSET('(6)定期点検調書'!$BB$12,AO1707-1,0))</f>
        <v/>
      </c>
      <c r="AL1722" s="700"/>
      <c r="AM1722" s="700"/>
      <c r="AN1722" s="700"/>
      <c r="AO1722" s="700"/>
      <c r="AP1722" s="700"/>
      <c r="AQ1722" s="700"/>
      <c r="AR1722" s="700"/>
      <c r="AS1722" s="685" t="s">
        <v>1243</v>
      </c>
      <c r="AT1722" s="685"/>
      <c r="AU1722" s="685"/>
      <c r="AV1722" s="685"/>
      <c r="AW1722" s="685"/>
      <c r="AX1722" s="685"/>
      <c r="AY1722" s="685"/>
      <c r="AZ1722" s="686" t="str">
        <f ca="1">OFFSET('(6)定期点検調書'!$F$12,AO1707-1,0)</f>
        <v/>
      </c>
      <c r="BA1722" s="687"/>
      <c r="BB1722" s="687"/>
      <c r="BC1722" s="687"/>
      <c r="BD1722" s="687"/>
      <c r="BE1722" s="687"/>
      <c r="BF1722" s="687"/>
      <c r="BG1722" s="688"/>
    </row>
    <row r="1723" spans="2:86" ht="14.55" customHeight="1" x14ac:dyDescent="0.2">
      <c r="B1723" s="683"/>
      <c r="C1723" s="683"/>
      <c r="D1723" s="683"/>
      <c r="E1723" s="683"/>
      <c r="F1723" s="683"/>
      <c r="G1723" s="683"/>
      <c r="H1723" s="701"/>
      <c r="I1723" s="702"/>
      <c r="J1723" s="702"/>
      <c r="K1723" s="702"/>
      <c r="L1723" s="702"/>
      <c r="M1723" s="702"/>
      <c r="N1723" s="702"/>
      <c r="O1723" s="702"/>
      <c r="P1723" s="685"/>
      <c r="Q1723" s="685"/>
      <c r="R1723" s="685"/>
      <c r="S1723" s="685"/>
      <c r="T1723" s="685"/>
      <c r="U1723" s="685"/>
      <c r="V1723" s="685"/>
      <c r="W1723" s="689"/>
      <c r="X1723" s="690"/>
      <c r="Y1723" s="690"/>
      <c r="Z1723" s="690"/>
      <c r="AA1723" s="690"/>
      <c r="AB1723" s="690"/>
      <c r="AC1723" s="690"/>
      <c r="AD1723" s="691"/>
      <c r="AE1723" s="683"/>
      <c r="AF1723" s="683"/>
      <c r="AG1723" s="683"/>
      <c r="AH1723" s="683"/>
      <c r="AI1723" s="683"/>
      <c r="AJ1723" s="683"/>
      <c r="AK1723" s="701"/>
      <c r="AL1723" s="702"/>
      <c r="AM1723" s="702"/>
      <c r="AN1723" s="702"/>
      <c r="AO1723" s="702"/>
      <c r="AP1723" s="702"/>
      <c r="AQ1723" s="702"/>
      <c r="AR1723" s="702"/>
      <c r="AS1723" s="685"/>
      <c r="AT1723" s="685"/>
      <c r="AU1723" s="685"/>
      <c r="AV1723" s="685"/>
      <c r="AW1723" s="685"/>
      <c r="AX1723" s="685"/>
      <c r="AY1723" s="685"/>
      <c r="AZ1723" s="689"/>
      <c r="BA1723" s="690"/>
      <c r="BB1723" s="690"/>
      <c r="BC1723" s="690"/>
      <c r="BD1723" s="690"/>
      <c r="BE1723" s="690"/>
      <c r="BF1723" s="690"/>
      <c r="BG1723" s="691"/>
    </row>
    <row r="1724" spans="2:86" ht="14.55" customHeight="1" x14ac:dyDescent="0.2">
      <c r="B1724" s="659" t="s">
        <v>1242</v>
      </c>
      <c r="C1724" s="660"/>
      <c r="D1724" s="660"/>
      <c r="E1724" s="660"/>
      <c r="F1724" s="660"/>
      <c r="G1724" s="661"/>
      <c r="H1724" s="671" t="str">
        <f ca="1">IF(OFFSET('(6)定期点検調書'!$BL$12,L1707-1,0)="","",VLOOKUP(OFFSET('(6)定期点検調書'!$BL$12,L1707-1,0),ﾃﾞｰﾀ一覧!$AY$4:$BB$16,2,FALSE))  &amp;  IF(OFFSET('(6)定期点検調書'!$BC$12,L1707-1,0)="","","／"&amp;VLOOKUP(OFFSET('(6)定期点検調書'!$BC$12,L1707-1,0),ﾃﾞｰﾀ一覧!$AY$4:$BB$16,2,FALSE))  &amp;  IF(OFFSET('(6)定期点検調書'!$BD$12,L1707-1,0)="","","／"&amp;VLOOKUP(OFFSET('(6)定期点検調書'!$BD$12,L1707-1,0),ﾃﾞｰﾀ一覧!$AY$4:$BB$16,2,FALSE))</f>
        <v/>
      </c>
      <c r="I1724" s="672"/>
      <c r="J1724" s="672"/>
      <c r="K1724" s="672"/>
      <c r="L1724" s="672"/>
      <c r="M1724" s="672"/>
      <c r="N1724" s="672"/>
      <c r="O1724" s="672"/>
      <c r="P1724" s="692" t="s">
        <v>996</v>
      </c>
      <c r="Q1724" s="692"/>
      <c r="R1724" s="692"/>
      <c r="S1724" s="692"/>
      <c r="T1724" s="692"/>
      <c r="U1724" s="692"/>
      <c r="V1724" s="692"/>
      <c r="W1724" s="693"/>
      <c r="X1724" s="694"/>
      <c r="Y1724" s="694"/>
      <c r="Z1724" s="694"/>
      <c r="AA1724" s="694"/>
      <c r="AB1724" s="694"/>
      <c r="AC1724" s="694"/>
      <c r="AD1724" s="695"/>
      <c r="AE1724" s="659" t="s">
        <v>1242</v>
      </c>
      <c r="AF1724" s="660"/>
      <c r="AG1724" s="660"/>
      <c r="AH1724" s="660"/>
      <c r="AI1724" s="660"/>
      <c r="AJ1724" s="661"/>
      <c r="AK1724" s="671" t="str">
        <f ca="1">IF(OFFSET('(6)定期点検調書'!$BL$12,AO1707-1,0)="","",VLOOKUP(OFFSET('(6)定期点検調書'!$BL$12,AO1707-1,0),ﾃﾞｰﾀ一覧!$AY$4:$BB$16,2,FALSE))  &amp;  IF(OFFSET('(6)定期点検調書'!$BC$12,AO1707-1,0)="","","／"&amp;VLOOKUP(OFFSET('(6)定期点検調書'!$BC$12,AO1707-1,0),ﾃﾞｰﾀ一覧!$AY$4:$BB$16,2,FALSE))  &amp;  IF(OFFSET('(6)定期点検調書'!$BD$12,AO1707-1,0)="","","／"&amp;VLOOKUP(OFFSET('(6)定期点検調書'!$BD$12,AO1707-1,0),ﾃﾞｰﾀ一覧!$AY$4:$BB$16,2,FALSE))</f>
        <v/>
      </c>
      <c r="AL1724" s="672"/>
      <c r="AM1724" s="672"/>
      <c r="AN1724" s="672"/>
      <c r="AO1724" s="672"/>
      <c r="AP1724" s="672"/>
      <c r="AQ1724" s="672"/>
      <c r="AR1724" s="672"/>
      <c r="AS1724" s="692" t="s">
        <v>996</v>
      </c>
      <c r="AT1724" s="692"/>
      <c r="AU1724" s="692"/>
      <c r="AV1724" s="692"/>
      <c r="AW1724" s="692"/>
      <c r="AX1724" s="692"/>
      <c r="AY1724" s="692"/>
      <c r="AZ1724" s="693"/>
      <c r="BA1724" s="694"/>
      <c r="BB1724" s="694"/>
      <c r="BC1724" s="694"/>
      <c r="BD1724" s="694"/>
      <c r="BE1724" s="694"/>
      <c r="BF1724" s="694"/>
      <c r="BG1724" s="695"/>
    </row>
    <row r="1725" spans="2:86" ht="14.55" customHeight="1" x14ac:dyDescent="0.2">
      <c r="B1725" s="662"/>
      <c r="C1725" s="663"/>
      <c r="D1725" s="663"/>
      <c r="E1725" s="663"/>
      <c r="F1725" s="663"/>
      <c r="G1725" s="664"/>
      <c r="H1725" s="674"/>
      <c r="I1725" s="675"/>
      <c r="J1725" s="675"/>
      <c r="K1725" s="675"/>
      <c r="L1725" s="675"/>
      <c r="M1725" s="675"/>
      <c r="N1725" s="675"/>
      <c r="O1725" s="675"/>
      <c r="P1725" s="692"/>
      <c r="Q1725" s="692"/>
      <c r="R1725" s="692"/>
      <c r="S1725" s="692"/>
      <c r="T1725" s="692"/>
      <c r="U1725" s="692"/>
      <c r="V1725" s="692"/>
      <c r="W1725" s="696"/>
      <c r="X1725" s="697"/>
      <c r="Y1725" s="697"/>
      <c r="Z1725" s="697"/>
      <c r="AA1725" s="697"/>
      <c r="AB1725" s="697"/>
      <c r="AC1725" s="697"/>
      <c r="AD1725" s="698"/>
      <c r="AE1725" s="662"/>
      <c r="AF1725" s="663"/>
      <c r="AG1725" s="663"/>
      <c r="AH1725" s="663"/>
      <c r="AI1725" s="663"/>
      <c r="AJ1725" s="664"/>
      <c r="AK1725" s="674"/>
      <c r="AL1725" s="675"/>
      <c r="AM1725" s="675"/>
      <c r="AN1725" s="675"/>
      <c r="AO1725" s="675"/>
      <c r="AP1725" s="675"/>
      <c r="AQ1725" s="675"/>
      <c r="AR1725" s="675"/>
      <c r="AS1725" s="692"/>
      <c r="AT1725" s="692"/>
      <c r="AU1725" s="692"/>
      <c r="AV1725" s="692"/>
      <c r="AW1725" s="692"/>
      <c r="AX1725" s="692"/>
      <c r="AY1725" s="692"/>
      <c r="AZ1725" s="696"/>
      <c r="BA1725" s="697"/>
      <c r="BB1725" s="697"/>
      <c r="BC1725" s="697"/>
      <c r="BD1725" s="697"/>
      <c r="BE1725" s="697"/>
      <c r="BF1725" s="697"/>
      <c r="BG1725" s="698"/>
    </row>
    <row r="1726" spans="2:86" ht="19.5" customHeight="1" x14ac:dyDescent="0.2">
      <c r="B1726" s="683" t="s">
        <v>79</v>
      </c>
      <c r="C1726" s="683"/>
      <c r="D1726" s="683"/>
      <c r="E1726" s="683"/>
      <c r="F1726" s="683"/>
      <c r="G1726" s="683"/>
      <c r="H1726" s="684">
        <f ca="1">OFFSET('(6)定期点検調書'!$CA$12,L1707-1,0)</f>
        <v>0</v>
      </c>
      <c r="I1726" s="684"/>
      <c r="J1726" s="684"/>
      <c r="K1726" s="684"/>
      <c r="L1726" s="684"/>
      <c r="M1726" s="684"/>
      <c r="N1726" s="684"/>
      <c r="O1726" s="684"/>
      <c r="P1726" s="684"/>
      <c r="Q1726" s="684"/>
      <c r="R1726" s="684"/>
      <c r="S1726" s="684"/>
      <c r="T1726" s="684"/>
      <c r="U1726" s="684"/>
      <c r="V1726" s="684"/>
      <c r="W1726" s="684"/>
      <c r="X1726" s="684"/>
      <c r="Y1726" s="684"/>
      <c r="Z1726" s="684"/>
      <c r="AA1726" s="684"/>
      <c r="AB1726" s="684"/>
      <c r="AC1726" s="684"/>
      <c r="AD1726" s="684"/>
      <c r="AE1726" s="683" t="s">
        <v>79</v>
      </c>
      <c r="AF1726" s="683"/>
      <c r="AG1726" s="683"/>
      <c r="AH1726" s="683"/>
      <c r="AI1726" s="683"/>
      <c r="AJ1726" s="683"/>
      <c r="AK1726" s="684">
        <f ca="1">OFFSET('(6)定期点検調書'!$CA$12,AO1707-1,0)</f>
        <v>0</v>
      </c>
      <c r="AL1726" s="684"/>
      <c r="AM1726" s="684"/>
      <c r="AN1726" s="684"/>
      <c r="AO1726" s="684"/>
      <c r="AP1726" s="684"/>
      <c r="AQ1726" s="684"/>
      <c r="AR1726" s="684"/>
      <c r="AS1726" s="684"/>
      <c r="AT1726" s="684"/>
      <c r="AU1726" s="684"/>
      <c r="AV1726" s="684"/>
      <c r="AW1726" s="684"/>
      <c r="AX1726" s="684"/>
      <c r="AY1726" s="684"/>
      <c r="AZ1726" s="684"/>
      <c r="BA1726" s="684"/>
      <c r="BB1726" s="684"/>
      <c r="BC1726" s="684"/>
      <c r="BD1726" s="684"/>
      <c r="BE1726" s="684"/>
      <c r="BF1726" s="684"/>
      <c r="BG1726" s="684"/>
      <c r="CH1726" s="473"/>
    </row>
    <row r="1727" spans="2:86" ht="19.5" customHeight="1" x14ac:dyDescent="0.2">
      <c r="B1727" s="683"/>
      <c r="C1727" s="683"/>
      <c r="D1727" s="683"/>
      <c r="E1727" s="683"/>
      <c r="F1727" s="683"/>
      <c r="G1727" s="683"/>
      <c r="H1727" s="684"/>
      <c r="I1727" s="684"/>
      <c r="J1727" s="684"/>
      <c r="K1727" s="684"/>
      <c r="L1727" s="684"/>
      <c r="M1727" s="684"/>
      <c r="N1727" s="684"/>
      <c r="O1727" s="684"/>
      <c r="P1727" s="684"/>
      <c r="Q1727" s="684"/>
      <c r="R1727" s="684"/>
      <c r="S1727" s="684"/>
      <c r="T1727" s="684"/>
      <c r="U1727" s="684"/>
      <c r="V1727" s="684"/>
      <c r="W1727" s="684"/>
      <c r="X1727" s="684"/>
      <c r="Y1727" s="684"/>
      <c r="Z1727" s="684"/>
      <c r="AA1727" s="684"/>
      <c r="AB1727" s="684"/>
      <c r="AC1727" s="684"/>
      <c r="AD1727" s="684"/>
      <c r="AE1727" s="683"/>
      <c r="AF1727" s="683"/>
      <c r="AG1727" s="683"/>
      <c r="AH1727" s="683"/>
      <c r="AI1727" s="683"/>
      <c r="AJ1727" s="683"/>
      <c r="AK1727" s="684"/>
      <c r="AL1727" s="684"/>
      <c r="AM1727" s="684"/>
      <c r="AN1727" s="684"/>
      <c r="AO1727" s="684"/>
      <c r="AP1727" s="684"/>
      <c r="AQ1727" s="684"/>
      <c r="AR1727" s="684"/>
      <c r="AS1727" s="684"/>
      <c r="AT1727" s="684"/>
      <c r="AU1727" s="684"/>
      <c r="AV1727" s="684"/>
      <c r="AW1727" s="684"/>
      <c r="AX1727" s="684"/>
      <c r="AY1727" s="684"/>
      <c r="AZ1727" s="684"/>
      <c r="BA1727" s="684"/>
      <c r="BB1727" s="684"/>
      <c r="BC1727" s="684"/>
      <c r="BD1727" s="684"/>
      <c r="BE1727" s="684"/>
      <c r="BF1727" s="684"/>
      <c r="BG1727" s="684"/>
    </row>
    <row r="1728" spans="2:86" ht="14.55" customHeight="1" x14ac:dyDescent="0.2">
      <c r="B1728" s="677" t="s">
        <v>1038</v>
      </c>
      <c r="C1728" s="678"/>
      <c r="D1728" s="677" t="s">
        <v>1237</v>
      </c>
      <c r="E1728" s="719"/>
      <c r="F1728" s="719"/>
      <c r="G1728" s="719"/>
      <c r="H1728" s="665">
        <f ca="1">OFFSET('(6)定期点検調書'!$B$12,L1728-1,0)</f>
        <v>0</v>
      </c>
      <c r="I1728" s="666"/>
      <c r="J1728" s="666"/>
      <c r="K1728" s="667"/>
      <c r="L1728" s="703">
        <f>AO1707+1</f>
        <v>165</v>
      </c>
      <c r="M1728" s="703"/>
      <c r="N1728" s="703"/>
      <c r="O1728" s="703"/>
      <c r="P1728" s="703"/>
      <c r="Q1728" s="703"/>
      <c r="R1728" s="703"/>
      <c r="S1728" s="703"/>
      <c r="T1728" s="703"/>
      <c r="U1728" s="703"/>
      <c r="V1728" s="703"/>
      <c r="W1728" s="703"/>
      <c r="X1728" s="703"/>
      <c r="Y1728" s="703"/>
      <c r="Z1728" s="703"/>
      <c r="AA1728" s="703"/>
      <c r="AB1728" s="703"/>
      <c r="AC1728" s="703"/>
      <c r="AD1728" s="704"/>
      <c r="AE1728" s="677" t="s">
        <v>1038</v>
      </c>
      <c r="AF1728" s="678"/>
      <c r="AG1728" s="677" t="s">
        <v>1237</v>
      </c>
      <c r="AH1728" s="719"/>
      <c r="AI1728" s="719"/>
      <c r="AJ1728" s="719"/>
      <c r="AK1728" s="665">
        <f ca="1">OFFSET('(6)定期点検調書'!$B$12,AO1728-1,0)</f>
        <v>0</v>
      </c>
      <c r="AL1728" s="666"/>
      <c r="AM1728" s="666"/>
      <c r="AN1728" s="667"/>
      <c r="AO1728" s="703">
        <f>L1728+1</f>
        <v>166</v>
      </c>
      <c r="AP1728" s="703"/>
      <c r="AQ1728" s="703"/>
      <c r="AR1728" s="703"/>
      <c r="AS1728" s="703"/>
      <c r="AT1728" s="703"/>
      <c r="AU1728" s="703"/>
      <c r="AV1728" s="703"/>
      <c r="AW1728" s="703"/>
      <c r="AX1728" s="703"/>
      <c r="AY1728" s="703"/>
      <c r="AZ1728" s="703"/>
      <c r="BA1728" s="703"/>
      <c r="BB1728" s="703"/>
      <c r="BC1728" s="703"/>
      <c r="BD1728" s="703"/>
      <c r="BE1728" s="703"/>
      <c r="BF1728" s="703"/>
      <c r="BG1728" s="704"/>
    </row>
    <row r="1729" spans="2:59" ht="14.55" customHeight="1" x14ac:dyDescent="0.2">
      <c r="B1729" s="679"/>
      <c r="C1729" s="680"/>
      <c r="D1729" s="681"/>
      <c r="E1729" s="720"/>
      <c r="F1729" s="720"/>
      <c r="G1729" s="720"/>
      <c r="H1729" s="668"/>
      <c r="I1729" s="669"/>
      <c r="J1729" s="669"/>
      <c r="K1729" s="670"/>
      <c r="L1729" s="705"/>
      <c r="M1729" s="705"/>
      <c r="N1729" s="705"/>
      <c r="O1729" s="705"/>
      <c r="P1729" s="705"/>
      <c r="Q1729" s="705"/>
      <c r="R1729" s="705"/>
      <c r="S1729" s="705"/>
      <c r="T1729" s="705"/>
      <c r="U1729" s="705"/>
      <c r="V1729" s="705"/>
      <c r="W1729" s="705"/>
      <c r="X1729" s="705"/>
      <c r="Y1729" s="705"/>
      <c r="Z1729" s="705"/>
      <c r="AA1729" s="705"/>
      <c r="AB1729" s="705"/>
      <c r="AC1729" s="705"/>
      <c r="AD1729" s="706"/>
      <c r="AE1729" s="679"/>
      <c r="AF1729" s="680"/>
      <c r="AG1729" s="681"/>
      <c r="AH1729" s="720"/>
      <c r="AI1729" s="720"/>
      <c r="AJ1729" s="720"/>
      <c r="AK1729" s="668"/>
      <c r="AL1729" s="669"/>
      <c r="AM1729" s="669"/>
      <c r="AN1729" s="670"/>
      <c r="AO1729" s="705"/>
      <c r="AP1729" s="705"/>
      <c r="AQ1729" s="705"/>
      <c r="AR1729" s="705"/>
      <c r="AS1729" s="705"/>
      <c r="AT1729" s="705"/>
      <c r="AU1729" s="705"/>
      <c r="AV1729" s="705"/>
      <c r="AW1729" s="705"/>
      <c r="AX1729" s="705"/>
      <c r="AY1729" s="705"/>
      <c r="AZ1729" s="705"/>
      <c r="BA1729" s="705"/>
      <c r="BB1729" s="705"/>
      <c r="BC1729" s="705"/>
      <c r="BD1729" s="705"/>
      <c r="BE1729" s="705"/>
      <c r="BF1729" s="705"/>
      <c r="BG1729" s="706"/>
    </row>
    <row r="1730" spans="2:59" ht="14.55" customHeight="1" x14ac:dyDescent="0.2">
      <c r="B1730" s="679"/>
      <c r="C1730" s="680"/>
      <c r="D1730" s="677" t="s">
        <v>992</v>
      </c>
      <c r="E1730" s="719"/>
      <c r="F1730" s="719"/>
      <c r="G1730" s="719"/>
      <c r="H1730" s="665">
        <f ca="1">OFFSET('(6)定期点検調書'!$D$12,L1728-1,0)</f>
        <v>0</v>
      </c>
      <c r="I1730" s="666"/>
      <c r="J1730" s="666"/>
      <c r="K1730" s="667"/>
      <c r="L1730" s="705"/>
      <c r="M1730" s="705"/>
      <c r="N1730" s="705"/>
      <c r="O1730" s="705"/>
      <c r="P1730" s="705"/>
      <c r="Q1730" s="705"/>
      <c r="R1730" s="705"/>
      <c r="S1730" s="705"/>
      <c r="T1730" s="705"/>
      <c r="U1730" s="705"/>
      <c r="V1730" s="705"/>
      <c r="W1730" s="705"/>
      <c r="X1730" s="705"/>
      <c r="Y1730" s="705"/>
      <c r="Z1730" s="705"/>
      <c r="AA1730" s="705"/>
      <c r="AB1730" s="705"/>
      <c r="AC1730" s="705"/>
      <c r="AD1730" s="706"/>
      <c r="AE1730" s="679"/>
      <c r="AF1730" s="680"/>
      <c r="AG1730" s="677" t="s">
        <v>992</v>
      </c>
      <c r="AH1730" s="719"/>
      <c r="AI1730" s="719"/>
      <c r="AJ1730" s="719"/>
      <c r="AK1730" s="665">
        <f ca="1">OFFSET('(6)定期点検調書'!$D$12,AO1728-1,0)</f>
        <v>0</v>
      </c>
      <c r="AL1730" s="666"/>
      <c r="AM1730" s="666"/>
      <c r="AN1730" s="667"/>
      <c r="AO1730" s="705"/>
      <c r="AP1730" s="705"/>
      <c r="AQ1730" s="705"/>
      <c r="AR1730" s="705"/>
      <c r="AS1730" s="705"/>
      <c r="AT1730" s="705"/>
      <c r="AU1730" s="705"/>
      <c r="AV1730" s="705"/>
      <c r="AW1730" s="705"/>
      <c r="AX1730" s="705"/>
      <c r="AY1730" s="705"/>
      <c r="AZ1730" s="705"/>
      <c r="BA1730" s="705"/>
      <c r="BB1730" s="705"/>
      <c r="BC1730" s="705"/>
      <c r="BD1730" s="705"/>
      <c r="BE1730" s="705"/>
      <c r="BF1730" s="705"/>
      <c r="BG1730" s="706"/>
    </row>
    <row r="1731" spans="2:59" ht="14.55" customHeight="1" x14ac:dyDescent="0.2">
      <c r="B1731" s="681"/>
      <c r="C1731" s="682"/>
      <c r="D1731" s="681"/>
      <c r="E1731" s="720"/>
      <c r="F1731" s="720"/>
      <c r="G1731" s="720"/>
      <c r="H1731" s="668"/>
      <c r="I1731" s="669"/>
      <c r="J1731" s="669"/>
      <c r="K1731" s="670"/>
      <c r="L1731" s="705"/>
      <c r="M1731" s="705"/>
      <c r="N1731" s="705"/>
      <c r="O1731" s="705"/>
      <c r="P1731" s="705"/>
      <c r="Q1731" s="705"/>
      <c r="R1731" s="705"/>
      <c r="S1731" s="705"/>
      <c r="T1731" s="705"/>
      <c r="U1731" s="705"/>
      <c r="V1731" s="705"/>
      <c r="W1731" s="705"/>
      <c r="X1731" s="705"/>
      <c r="Y1731" s="705"/>
      <c r="Z1731" s="705"/>
      <c r="AA1731" s="705"/>
      <c r="AB1731" s="705"/>
      <c r="AC1731" s="705"/>
      <c r="AD1731" s="706"/>
      <c r="AE1731" s="681"/>
      <c r="AF1731" s="682"/>
      <c r="AG1731" s="681"/>
      <c r="AH1731" s="720"/>
      <c r="AI1731" s="720"/>
      <c r="AJ1731" s="720"/>
      <c r="AK1731" s="668"/>
      <c r="AL1731" s="669"/>
      <c r="AM1731" s="669"/>
      <c r="AN1731" s="670"/>
      <c r="AO1731" s="705"/>
      <c r="AP1731" s="705"/>
      <c r="AQ1731" s="705"/>
      <c r="AR1731" s="705"/>
      <c r="AS1731" s="705"/>
      <c r="AT1731" s="705"/>
      <c r="AU1731" s="705"/>
      <c r="AV1731" s="705"/>
      <c r="AW1731" s="705"/>
      <c r="AX1731" s="705"/>
      <c r="AY1731" s="705"/>
      <c r="AZ1731" s="705"/>
      <c r="BA1731" s="705"/>
      <c r="BB1731" s="705"/>
      <c r="BC1731" s="705"/>
      <c r="BD1731" s="705"/>
      <c r="BE1731" s="705"/>
      <c r="BF1731" s="705"/>
      <c r="BG1731" s="706"/>
    </row>
    <row r="1732" spans="2:59" ht="14.55" customHeight="1" x14ac:dyDescent="0.2">
      <c r="B1732" s="677" t="s">
        <v>1238</v>
      </c>
      <c r="C1732" s="678"/>
      <c r="D1732" s="659" t="s">
        <v>993</v>
      </c>
      <c r="E1732" s="660"/>
      <c r="F1732" s="660"/>
      <c r="G1732" s="660"/>
      <c r="H1732" s="671">
        <f ca="1">OFFSET('(6)定期点検調書'!$AA$13,L1728-1,0)</f>
        <v>0</v>
      </c>
      <c r="I1732" s="672"/>
      <c r="J1732" s="672"/>
      <c r="K1732" s="673"/>
      <c r="L1732" s="705"/>
      <c r="M1732" s="705"/>
      <c r="N1732" s="705"/>
      <c r="O1732" s="705"/>
      <c r="P1732" s="705"/>
      <c r="Q1732" s="705"/>
      <c r="R1732" s="705"/>
      <c r="S1732" s="705"/>
      <c r="T1732" s="705"/>
      <c r="U1732" s="705"/>
      <c r="V1732" s="705"/>
      <c r="W1732" s="705"/>
      <c r="X1732" s="705"/>
      <c r="Y1732" s="705"/>
      <c r="Z1732" s="705"/>
      <c r="AA1732" s="705"/>
      <c r="AB1732" s="705"/>
      <c r="AC1732" s="705"/>
      <c r="AD1732" s="706"/>
      <c r="AE1732" s="677" t="s">
        <v>1238</v>
      </c>
      <c r="AF1732" s="678"/>
      <c r="AG1732" s="659" t="s">
        <v>993</v>
      </c>
      <c r="AH1732" s="660"/>
      <c r="AI1732" s="660"/>
      <c r="AJ1732" s="660"/>
      <c r="AK1732" s="671">
        <f ca="1">OFFSET('(6)定期点検調書'!$AA$13,AO1728-1,0)</f>
        <v>0</v>
      </c>
      <c r="AL1732" s="672"/>
      <c r="AM1732" s="672"/>
      <c r="AN1732" s="673"/>
      <c r="AO1732" s="705"/>
      <c r="AP1732" s="705"/>
      <c r="AQ1732" s="705"/>
      <c r="AR1732" s="705"/>
      <c r="AS1732" s="705"/>
      <c r="AT1732" s="705"/>
      <c r="AU1732" s="705"/>
      <c r="AV1732" s="705"/>
      <c r="AW1732" s="705"/>
      <c r="AX1732" s="705"/>
      <c r="AY1732" s="705"/>
      <c r="AZ1732" s="705"/>
      <c r="BA1732" s="705"/>
      <c r="BB1732" s="705"/>
      <c r="BC1732" s="705"/>
      <c r="BD1732" s="705"/>
      <c r="BE1732" s="705"/>
      <c r="BF1732" s="705"/>
      <c r="BG1732" s="706"/>
    </row>
    <row r="1733" spans="2:59" ht="14.55" customHeight="1" x14ac:dyDescent="0.2">
      <c r="B1733" s="679"/>
      <c r="C1733" s="680"/>
      <c r="D1733" s="662"/>
      <c r="E1733" s="663"/>
      <c r="F1733" s="663"/>
      <c r="G1733" s="663"/>
      <c r="H1733" s="674"/>
      <c r="I1733" s="675"/>
      <c r="J1733" s="675"/>
      <c r="K1733" s="676"/>
      <c r="L1733" s="705"/>
      <c r="M1733" s="705"/>
      <c r="N1733" s="705"/>
      <c r="O1733" s="705"/>
      <c r="P1733" s="705"/>
      <c r="Q1733" s="705"/>
      <c r="R1733" s="705"/>
      <c r="S1733" s="705"/>
      <c r="T1733" s="705"/>
      <c r="U1733" s="705"/>
      <c r="V1733" s="705"/>
      <c r="W1733" s="705"/>
      <c r="X1733" s="705"/>
      <c r="Y1733" s="705"/>
      <c r="Z1733" s="705"/>
      <c r="AA1733" s="705"/>
      <c r="AB1733" s="705"/>
      <c r="AC1733" s="705"/>
      <c r="AD1733" s="706"/>
      <c r="AE1733" s="679"/>
      <c r="AF1733" s="680"/>
      <c r="AG1733" s="662"/>
      <c r="AH1733" s="663"/>
      <c r="AI1733" s="663"/>
      <c r="AJ1733" s="663"/>
      <c r="AK1733" s="674"/>
      <c r="AL1733" s="675"/>
      <c r="AM1733" s="675"/>
      <c r="AN1733" s="676"/>
      <c r="AO1733" s="705"/>
      <c r="AP1733" s="705"/>
      <c r="AQ1733" s="705"/>
      <c r="AR1733" s="705"/>
      <c r="AS1733" s="705"/>
      <c r="AT1733" s="705"/>
      <c r="AU1733" s="705"/>
      <c r="AV1733" s="705"/>
      <c r="AW1733" s="705"/>
      <c r="AX1733" s="705"/>
      <c r="AY1733" s="705"/>
      <c r="AZ1733" s="705"/>
      <c r="BA1733" s="705"/>
      <c r="BB1733" s="705"/>
      <c r="BC1733" s="705"/>
      <c r="BD1733" s="705"/>
      <c r="BE1733" s="705"/>
      <c r="BF1733" s="705"/>
      <c r="BG1733" s="706"/>
    </row>
    <row r="1734" spans="2:59" ht="14.55" customHeight="1" x14ac:dyDescent="0.2">
      <c r="B1734" s="679"/>
      <c r="C1734" s="680"/>
      <c r="D1734" s="659" t="s">
        <v>1239</v>
      </c>
      <c r="E1734" s="660"/>
      <c r="F1734" s="660"/>
      <c r="G1734" s="660"/>
      <c r="H1734" s="665">
        <f ca="1">OFFSET('(6)定期点検調書'!$AD$12,L1728-1,0)</f>
        <v>0</v>
      </c>
      <c r="I1734" s="666"/>
      <c r="J1734" s="666"/>
      <c r="K1734" s="667"/>
      <c r="L1734" s="705"/>
      <c r="M1734" s="705"/>
      <c r="N1734" s="705"/>
      <c r="O1734" s="705"/>
      <c r="P1734" s="705"/>
      <c r="Q1734" s="705"/>
      <c r="R1734" s="705"/>
      <c r="S1734" s="705"/>
      <c r="T1734" s="705"/>
      <c r="U1734" s="705"/>
      <c r="V1734" s="705"/>
      <c r="W1734" s="705"/>
      <c r="X1734" s="705"/>
      <c r="Y1734" s="705"/>
      <c r="Z1734" s="705"/>
      <c r="AA1734" s="705"/>
      <c r="AB1734" s="705"/>
      <c r="AC1734" s="705"/>
      <c r="AD1734" s="706"/>
      <c r="AE1734" s="679"/>
      <c r="AF1734" s="680"/>
      <c r="AG1734" s="659" t="s">
        <v>1239</v>
      </c>
      <c r="AH1734" s="660"/>
      <c r="AI1734" s="660"/>
      <c r="AJ1734" s="660"/>
      <c r="AK1734" s="665">
        <f ca="1">OFFSET('(6)定期点検調書'!$AD$12,AO1728-1,0)</f>
        <v>0</v>
      </c>
      <c r="AL1734" s="666"/>
      <c r="AM1734" s="666"/>
      <c r="AN1734" s="667"/>
      <c r="AO1734" s="705"/>
      <c r="AP1734" s="705"/>
      <c r="AQ1734" s="705"/>
      <c r="AR1734" s="705"/>
      <c r="AS1734" s="705"/>
      <c r="AT1734" s="705"/>
      <c r="AU1734" s="705"/>
      <c r="AV1734" s="705"/>
      <c r="AW1734" s="705"/>
      <c r="AX1734" s="705"/>
      <c r="AY1734" s="705"/>
      <c r="AZ1734" s="705"/>
      <c r="BA1734" s="705"/>
      <c r="BB1734" s="705"/>
      <c r="BC1734" s="705"/>
      <c r="BD1734" s="705"/>
      <c r="BE1734" s="705"/>
      <c r="BF1734" s="705"/>
      <c r="BG1734" s="706"/>
    </row>
    <row r="1735" spans="2:59" ht="14.55" customHeight="1" x14ac:dyDescent="0.2">
      <c r="B1735" s="681"/>
      <c r="C1735" s="682"/>
      <c r="D1735" s="662"/>
      <c r="E1735" s="663"/>
      <c r="F1735" s="663"/>
      <c r="G1735" s="663"/>
      <c r="H1735" s="668"/>
      <c r="I1735" s="669"/>
      <c r="J1735" s="669"/>
      <c r="K1735" s="670"/>
      <c r="L1735" s="705"/>
      <c r="M1735" s="705"/>
      <c r="N1735" s="705"/>
      <c r="O1735" s="705"/>
      <c r="P1735" s="705"/>
      <c r="Q1735" s="705"/>
      <c r="R1735" s="705"/>
      <c r="S1735" s="705"/>
      <c r="T1735" s="705"/>
      <c r="U1735" s="705"/>
      <c r="V1735" s="705"/>
      <c r="W1735" s="705"/>
      <c r="X1735" s="705"/>
      <c r="Y1735" s="705"/>
      <c r="Z1735" s="705"/>
      <c r="AA1735" s="705"/>
      <c r="AB1735" s="705"/>
      <c r="AC1735" s="705"/>
      <c r="AD1735" s="706"/>
      <c r="AE1735" s="681"/>
      <c r="AF1735" s="682"/>
      <c r="AG1735" s="662"/>
      <c r="AH1735" s="663"/>
      <c r="AI1735" s="663"/>
      <c r="AJ1735" s="663"/>
      <c r="AK1735" s="668"/>
      <c r="AL1735" s="669"/>
      <c r="AM1735" s="669"/>
      <c r="AN1735" s="670"/>
      <c r="AO1735" s="705"/>
      <c r="AP1735" s="705"/>
      <c r="AQ1735" s="705"/>
      <c r="AR1735" s="705"/>
      <c r="AS1735" s="705"/>
      <c r="AT1735" s="705"/>
      <c r="AU1735" s="705"/>
      <c r="AV1735" s="705"/>
      <c r="AW1735" s="705"/>
      <c r="AX1735" s="705"/>
      <c r="AY1735" s="705"/>
      <c r="AZ1735" s="705"/>
      <c r="BA1735" s="705"/>
      <c r="BB1735" s="705"/>
      <c r="BC1735" s="705"/>
      <c r="BD1735" s="705"/>
      <c r="BE1735" s="705"/>
      <c r="BF1735" s="705"/>
      <c r="BG1735" s="706"/>
    </row>
    <row r="1736" spans="2:59" ht="28.95" customHeight="1" x14ac:dyDescent="0.2">
      <c r="B1736" s="716" t="s">
        <v>995</v>
      </c>
      <c r="C1736" s="717"/>
      <c r="D1736" s="717"/>
      <c r="E1736" s="717"/>
      <c r="F1736" s="717"/>
      <c r="G1736" s="718"/>
      <c r="H1736" s="709">
        <f ca="1">OFFSET('(6)定期点検調書'!$AK$12,L1728-1,0)</f>
        <v>0</v>
      </c>
      <c r="I1736" s="710"/>
      <c r="J1736" s="710"/>
      <c r="K1736" s="711"/>
      <c r="L1736" s="705"/>
      <c r="M1736" s="705"/>
      <c r="N1736" s="705"/>
      <c r="O1736" s="705"/>
      <c r="P1736" s="705"/>
      <c r="Q1736" s="705"/>
      <c r="R1736" s="705"/>
      <c r="S1736" s="705"/>
      <c r="T1736" s="705"/>
      <c r="U1736" s="705"/>
      <c r="V1736" s="705"/>
      <c r="W1736" s="705"/>
      <c r="X1736" s="705"/>
      <c r="Y1736" s="705"/>
      <c r="Z1736" s="705"/>
      <c r="AA1736" s="705"/>
      <c r="AB1736" s="705"/>
      <c r="AC1736" s="705"/>
      <c r="AD1736" s="706"/>
      <c r="AE1736" s="716" t="s">
        <v>995</v>
      </c>
      <c r="AF1736" s="717"/>
      <c r="AG1736" s="717"/>
      <c r="AH1736" s="717"/>
      <c r="AI1736" s="717"/>
      <c r="AJ1736" s="718"/>
      <c r="AK1736" s="709">
        <f ca="1">OFFSET('(6)定期点検調書'!$AK$12,AO1728-1,0)</f>
        <v>0</v>
      </c>
      <c r="AL1736" s="710"/>
      <c r="AM1736" s="710"/>
      <c r="AN1736" s="711"/>
      <c r="AO1736" s="705"/>
      <c r="AP1736" s="705"/>
      <c r="AQ1736" s="705"/>
      <c r="AR1736" s="705"/>
      <c r="AS1736" s="705"/>
      <c r="AT1736" s="705"/>
      <c r="AU1736" s="705"/>
      <c r="AV1736" s="705"/>
      <c r="AW1736" s="705"/>
      <c r="AX1736" s="705"/>
      <c r="AY1736" s="705"/>
      <c r="AZ1736" s="705"/>
      <c r="BA1736" s="705"/>
      <c r="BB1736" s="705"/>
      <c r="BC1736" s="705"/>
      <c r="BD1736" s="705"/>
      <c r="BE1736" s="705"/>
      <c r="BF1736" s="705"/>
      <c r="BG1736" s="706"/>
    </row>
    <row r="1737" spans="2:59" ht="14.55" customHeight="1" x14ac:dyDescent="0.2">
      <c r="B1737" s="677" t="s">
        <v>1240</v>
      </c>
      <c r="C1737" s="661"/>
      <c r="D1737" s="659" t="s">
        <v>994</v>
      </c>
      <c r="E1737" s="660"/>
      <c r="F1737" s="660"/>
      <c r="G1737" s="661"/>
      <c r="H1737" s="699" t="str">
        <f ca="1">OFFSET('(6)定期点検調書'!$BY$12,L1728-1,0)</f>
        <v/>
      </c>
      <c r="I1737" s="700"/>
      <c r="J1737" s="700"/>
      <c r="K1737" s="714"/>
      <c r="L1737" s="705"/>
      <c r="M1737" s="705"/>
      <c r="N1737" s="705"/>
      <c r="O1737" s="705"/>
      <c r="P1737" s="705"/>
      <c r="Q1737" s="705"/>
      <c r="R1737" s="705"/>
      <c r="S1737" s="705"/>
      <c r="T1737" s="705"/>
      <c r="U1737" s="705"/>
      <c r="V1737" s="705"/>
      <c r="W1737" s="705"/>
      <c r="X1737" s="705"/>
      <c r="Y1737" s="705"/>
      <c r="Z1737" s="705"/>
      <c r="AA1737" s="705"/>
      <c r="AB1737" s="705"/>
      <c r="AC1737" s="705"/>
      <c r="AD1737" s="706"/>
      <c r="AE1737" s="677" t="s">
        <v>1240</v>
      </c>
      <c r="AF1737" s="661"/>
      <c r="AG1737" s="659" t="s">
        <v>994</v>
      </c>
      <c r="AH1737" s="660"/>
      <c r="AI1737" s="660"/>
      <c r="AJ1737" s="661"/>
      <c r="AK1737" s="699" t="str">
        <f ca="1">OFFSET('(6)定期点検調書'!$BY$12,AO1728-1,0)</f>
        <v/>
      </c>
      <c r="AL1737" s="700"/>
      <c r="AM1737" s="700"/>
      <c r="AN1737" s="714"/>
      <c r="AO1737" s="705"/>
      <c r="AP1737" s="705"/>
      <c r="AQ1737" s="705"/>
      <c r="AR1737" s="705"/>
      <c r="AS1737" s="705"/>
      <c r="AT1737" s="705"/>
      <c r="AU1737" s="705"/>
      <c r="AV1737" s="705"/>
      <c r="AW1737" s="705"/>
      <c r="AX1737" s="705"/>
      <c r="AY1737" s="705"/>
      <c r="AZ1737" s="705"/>
      <c r="BA1737" s="705"/>
      <c r="BB1737" s="705"/>
      <c r="BC1737" s="705"/>
      <c r="BD1737" s="705"/>
      <c r="BE1737" s="705"/>
      <c r="BF1737" s="705"/>
      <c r="BG1737" s="706"/>
    </row>
    <row r="1738" spans="2:59" ht="14.55" customHeight="1" x14ac:dyDescent="0.2">
      <c r="B1738" s="712"/>
      <c r="C1738" s="713"/>
      <c r="D1738" s="662"/>
      <c r="E1738" s="663"/>
      <c r="F1738" s="663"/>
      <c r="G1738" s="664"/>
      <c r="H1738" s="701"/>
      <c r="I1738" s="702"/>
      <c r="J1738" s="702"/>
      <c r="K1738" s="715"/>
      <c r="L1738" s="705"/>
      <c r="M1738" s="705"/>
      <c r="N1738" s="705"/>
      <c r="O1738" s="705"/>
      <c r="P1738" s="705"/>
      <c r="Q1738" s="705"/>
      <c r="R1738" s="705"/>
      <c r="S1738" s="705"/>
      <c r="T1738" s="705"/>
      <c r="U1738" s="705"/>
      <c r="V1738" s="705"/>
      <c r="W1738" s="705"/>
      <c r="X1738" s="705"/>
      <c r="Y1738" s="705"/>
      <c r="Z1738" s="705"/>
      <c r="AA1738" s="705"/>
      <c r="AB1738" s="705"/>
      <c r="AC1738" s="705"/>
      <c r="AD1738" s="706"/>
      <c r="AE1738" s="712"/>
      <c r="AF1738" s="713"/>
      <c r="AG1738" s="662"/>
      <c r="AH1738" s="663"/>
      <c r="AI1738" s="663"/>
      <c r="AJ1738" s="664"/>
      <c r="AK1738" s="701"/>
      <c r="AL1738" s="702"/>
      <c r="AM1738" s="702"/>
      <c r="AN1738" s="715"/>
      <c r="AO1738" s="705"/>
      <c r="AP1738" s="705"/>
      <c r="AQ1738" s="705"/>
      <c r="AR1738" s="705"/>
      <c r="AS1738" s="705"/>
      <c r="AT1738" s="705"/>
      <c r="AU1738" s="705"/>
      <c r="AV1738" s="705"/>
      <c r="AW1738" s="705"/>
      <c r="AX1738" s="705"/>
      <c r="AY1738" s="705"/>
      <c r="AZ1738" s="705"/>
      <c r="BA1738" s="705"/>
      <c r="BB1738" s="705"/>
      <c r="BC1738" s="705"/>
      <c r="BD1738" s="705"/>
      <c r="BE1738" s="705"/>
      <c r="BF1738" s="705"/>
      <c r="BG1738" s="706"/>
    </row>
    <row r="1739" spans="2:59" ht="14.55" customHeight="1" x14ac:dyDescent="0.2">
      <c r="B1739" s="712"/>
      <c r="C1739" s="713"/>
      <c r="D1739" s="659" t="s">
        <v>1186</v>
      </c>
      <c r="E1739" s="660"/>
      <c r="F1739" s="660"/>
      <c r="G1739" s="661"/>
      <c r="H1739" s="665">
        <f ca="1">OFFSET('(6)定期点検調書'!$BC$12,L1728-1,0)</f>
        <v>0</v>
      </c>
      <c r="I1739" s="666"/>
      <c r="J1739" s="666"/>
      <c r="K1739" s="667"/>
      <c r="L1739" s="705"/>
      <c r="M1739" s="705"/>
      <c r="N1739" s="705"/>
      <c r="O1739" s="705"/>
      <c r="P1739" s="705"/>
      <c r="Q1739" s="705"/>
      <c r="R1739" s="705"/>
      <c r="S1739" s="705"/>
      <c r="T1739" s="705"/>
      <c r="U1739" s="705"/>
      <c r="V1739" s="705"/>
      <c r="W1739" s="705"/>
      <c r="X1739" s="705"/>
      <c r="Y1739" s="705"/>
      <c r="Z1739" s="705"/>
      <c r="AA1739" s="705"/>
      <c r="AB1739" s="705"/>
      <c r="AC1739" s="705"/>
      <c r="AD1739" s="706"/>
      <c r="AE1739" s="712"/>
      <c r="AF1739" s="713"/>
      <c r="AG1739" s="659" t="s">
        <v>1186</v>
      </c>
      <c r="AH1739" s="660"/>
      <c r="AI1739" s="660"/>
      <c r="AJ1739" s="661"/>
      <c r="AK1739" s="665">
        <f ca="1">OFFSET('(6)定期点検調書'!$BC$12,AO1728-1,0)</f>
        <v>0</v>
      </c>
      <c r="AL1739" s="666"/>
      <c r="AM1739" s="666"/>
      <c r="AN1739" s="667"/>
      <c r="AO1739" s="705"/>
      <c r="AP1739" s="705"/>
      <c r="AQ1739" s="705"/>
      <c r="AR1739" s="705"/>
      <c r="AS1739" s="705"/>
      <c r="AT1739" s="705"/>
      <c r="AU1739" s="705"/>
      <c r="AV1739" s="705"/>
      <c r="AW1739" s="705"/>
      <c r="AX1739" s="705"/>
      <c r="AY1739" s="705"/>
      <c r="AZ1739" s="705"/>
      <c r="BA1739" s="705"/>
      <c r="BB1739" s="705"/>
      <c r="BC1739" s="705"/>
      <c r="BD1739" s="705"/>
      <c r="BE1739" s="705"/>
      <c r="BF1739" s="705"/>
      <c r="BG1739" s="706"/>
    </row>
    <row r="1740" spans="2:59" ht="14.55" customHeight="1" x14ac:dyDescent="0.2">
      <c r="B1740" s="712"/>
      <c r="C1740" s="713"/>
      <c r="D1740" s="662"/>
      <c r="E1740" s="663"/>
      <c r="F1740" s="663"/>
      <c r="G1740" s="664"/>
      <c r="H1740" s="668"/>
      <c r="I1740" s="669"/>
      <c r="J1740" s="669"/>
      <c r="K1740" s="670"/>
      <c r="L1740" s="705"/>
      <c r="M1740" s="705"/>
      <c r="N1740" s="705"/>
      <c r="O1740" s="705"/>
      <c r="P1740" s="705"/>
      <c r="Q1740" s="705"/>
      <c r="R1740" s="705"/>
      <c r="S1740" s="705"/>
      <c r="T1740" s="705"/>
      <c r="U1740" s="705"/>
      <c r="V1740" s="705"/>
      <c r="W1740" s="705"/>
      <c r="X1740" s="705"/>
      <c r="Y1740" s="705"/>
      <c r="Z1740" s="705"/>
      <c r="AA1740" s="705"/>
      <c r="AB1740" s="705"/>
      <c r="AC1740" s="705"/>
      <c r="AD1740" s="706"/>
      <c r="AE1740" s="712"/>
      <c r="AF1740" s="713"/>
      <c r="AG1740" s="662"/>
      <c r="AH1740" s="663"/>
      <c r="AI1740" s="663"/>
      <c r="AJ1740" s="664"/>
      <c r="AK1740" s="668"/>
      <c r="AL1740" s="669"/>
      <c r="AM1740" s="669"/>
      <c r="AN1740" s="670"/>
      <c r="AO1740" s="705"/>
      <c r="AP1740" s="705"/>
      <c r="AQ1740" s="705"/>
      <c r="AR1740" s="705"/>
      <c r="AS1740" s="705"/>
      <c r="AT1740" s="705"/>
      <c r="AU1740" s="705"/>
      <c r="AV1740" s="705"/>
      <c r="AW1740" s="705"/>
      <c r="AX1740" s="705"/>
      <c r="AY1740" s="705"/>
      <c r="AZ1740" s="705"/>
      <c r="BA1740" s="705"/>
      <c r="BB1740" s="705"/>
      <c r="BC1740" s="705"/>
      <c r="BD1740" s="705"/>
      <c r="BE1740" s="705"/>
      <c r="BF1740" s="705"/>
      <c r="BG1740" s="706"/>
    </row>
    <row r="1741" spans="2:59" ht="14.55" customHeight="1" x14ac:dyDescent="0.2">
      <c r="B1741" s="712"/>
      <c r="C1741" s="713"/>
      <c r="D1741" s="659" t="s">
        <v>1187</v>
      </c>
      <c r="E1741" s="660"/>
      <c r="F1741" s="660"/>
      <c r="G1741" s="661"/>
      <c r="H1741" s="665">
        <f ca="1">OFFSET('(6)定期点検調書'!$BF$12,L1728-1,0)</f>
        <v>0</v>
      </c>
      <c r="I1741" s="666"/>
      <c r="J1741" s="666"/>
      <c r="K1741" s="667"/>
      <c r="L1741" s="705"/>
      <c r="M1741" s="705"/>
      <c r="N1741" s="705"/>
      <c r="O1741" s="705"/>
      <c r="P1741" s="705"/>
      <c r="Q1741" s="705"/>
      <c r="R1741" s="705"/>
      <c r="S1741" s="705"/>
      <c r="T1741" s="705"/>
      <c r="U1741" s="705"/>
      <c r="V1741" s="705"/>
      <c r="W1741" s="705"/>
      <c r="X1741" s="705"/>
      <c r="Y1741" s="705"/>
      <c r="Z1741" s="705"/>
      <c r="AA1741" s="705"/>
      <c r="AB1741" s="705"/>
      <c r="AC1741" s="705"/>
      <c r="AD1741" s="706"/>
      <c r="AE1741" s="712"/>
      <c r="AF1741" s="713"/>
      <c r="AG1741" s="659" t="s">
        <v>1187</v>
      </c>
      <c r="AH1741" s="660"/>
      <c r="AI1741" s="660"/>
      <c r="AJ1741" s="661"/>
      <c r="AK1741" s="665">
        <f ca="1">OFFSET('(6)定期点検調書'!$BF$12,AO1728-1,0)</f>
        <v>0</v>
      </c>
      <c r="AL1741" s="666"/>
      <c r="AM1741" s="666"/>
      <c r="AN1741" s="667"/>
      <c r="AO1741" s="705"/>
      <c r="AP1741" s="705"/>
      <c r="AQ1741" s="705"/>
      <c r="AR1741" s="705"/>
      <c r="AS1741" s="705"/>
      <c r="AT1741" s="705"/>
      <c r="AU1741" s="705"/>
      <c r="AV1741" s="705"/>
      <c r="AW1741" s="705"/>
      <c r="AX1741" s="705"/>
      <c r="AY1741" s="705"/>
      <c r="AZ1741" s="705"/>
      <c r="BA1741" s="705"/>
      <c r="BB1741" s="705"/>
      <c r="BC1741" s="705"/>
      <c r="BD1741" s="705"/>
      <c r="BE1741" s="705"/>
      <c r="BF1741" s="705"/>
      <c r="BG1741" s="706"/>
    </row>
    <row r="1742" spans="2:59" ht="14.55" customHeight="1" x14ac:dyDescent="0.2">
      <c r="B1742" s="662"/>
      <c r="C1742" s="664"/>
      <c r="D1742" s="662"/>
      <c r="E1742" s="663"/>
      <c r="F1742" s="663"/>
      <c r="G1742" s="664"/>
      <c r="H1742" s="668"/>
      <c r="I1742" s="669"/>
      <c r="J1742" s="669"/>
      <c r="K1742" s="670"/>
      <c r="L1742" s="707"/>
      <c r="M1742" s="707"/>
      <c r="N1742" s="707"/>
      <c r="O1742" s="707"/>
      <c r="P1742" s="707"/>
      <c r="Q1742" s="707"/>
      <c r="R1742" s="707"/>
      <c r="S1742" s="707"/>
      <c r="T1742" s="707"/>
      <c r="U1742" s="707"/>
      <c r="V1742" s="707"/>
      <c r="W1742" s="707"/>
      <c r="X1742" s="707"/>
      <c r="Y1742" s="707"/>
      <c r="Z1742" s="707"/>
      <c r="AA1742" s="707"/>
      <c r="AB1742" s="707"/>
      <c r="AC1742" s="707"/>
      <c r="AD1742" s="708"/>
      <c r="AE1742" s="662"/>
      <c r="AF1742" s="664"/>
      <c r="AG1742" s="662"/>
      <c r="AH1742" s="663"/>
      <c r="AI1742" s="663"/>
      <c r="AJ1742" s="664"/>
      <c r="AK1742" s="668"/>
      <c r="AL1742" s="669"/>
      <c r="AM1742" s="669"/>
      <c r="AN1742" s="670"/>
      <c r="AO1742" s="707"/>
      <c r="AP1742" s="707"/>
      <c r="AQ1742" s="707"/>
      <c r="AR1742" s="707"/>
      <c r="AS1742" s="707"/>
      <c r="AT1742" s="707"/>
      <c r="AU1742" s="707"/>
      <c r="AV1742" s="707"/>
      <c r="AW1742" s="707"/>
      <c r="AX1742" s="707"/>
      <c r="AY1742" s="707"/>
      <c r="AZ1742" s="707"/>
      <c r="BA1742" s="707"/>
      <c r="BB1742" s="707"/>
      <c r="BC1742" s="707"/>
      <c r="BD1742" s="707"/>
      <c r="BE1742" s="707"/>
      <c r="BF1742" s="707"/>
      <c r="BG1742" s="708"/>
    </row>
    <row r="1743" spans="2:59" ht="14.55" customHeight="1" x14ac:dyDescent="0.2">
      <c r="B1743" s="683" t="s">
        <v>1241</v>
      </c>
      <c r="C1743" s="683"/>
      <c r="D1743" s="683"/>
      <c r="E1743" s="683"/>
      <c r="F1743" s="683"/>
      <c r="G1743" s="683"/>
      <c r="H1743" s="699" t="str">
        <f ca="1">IF(OFFSET('(6)定期点検調書'!$AR$12,L1728-1,0)="","",OFFSET('(6)定期点検調書'!$AQ$12,L1728-1,0)&amp;TEXT(OFFSET('(6)定期点検調書'!$AR$12,L1728-1,0),"0.0")&amp;OFFSET('(6)定期点検調書'!$AT$12,L1728-1,0))  &amp;  IF(OFFSET('(6)定期点検調書'!$AV$12,L1728-1,0)="","","／"&amp;OFFSET('(6)定期点検調書'!$AU$12,L1728-1,0)&amp;TEXT(OFFSET('(6)定期点検調書'!$AV$12,L1728-1,0),"0.0")&amp;OFFSET('(6)定期点検調書'!$AX$12,L1728-1,0))  &amp;  IF(OFFSET('(6)定期点検調書'!$AZ$12,L1728-1,0)="","","／"&amp;OFFSET('(6)定期点検調書'!$AY$12,L1728-1,0)&amp;TEXT(OFFSET('(6)定期点検調書'!$AZ$12,L1728-1,0),"0.0")&amp;OFFSET('(6)定期点検調書'!$BB$12,L1728-1,0))</f>
        <v/>
      </c>
      <c r="I1743" s="700"/>
      <c r="J1743" s="700"/>
      <c r="K1743" s="700"/>
      <c r="L1743" s="700"/>
      <c r="M1743" s="700"/>
      <c r="N1743" s="700"/>
      <c r="O1743" s="700"/>
      <c r="P1743" s="685" t="s">
        <v>1243</v>
      </c>
      <c r="Q1743" s="685"/>
      <c r="R1743" s="685"/>
      <c r="S1743" s="685"/>
      <c r="T1743" s="685"/>
      <c r="U1743" s="685"/>
      <c r="V1743" s="685"/>
      <c r="W1743" s="686" t="str">
        <f ca="1">OFFSET('(6)定期点検調書'!$F$12,L1728-1,0)</f>
        <v/>
      </c>
      <c r="X1743" s="687"/>
      <c r="Y1743" s="687"/>
      <c r="Z1743" s="687"/>
      <c r="AA1743" s="687"/>
      <c r="AB1743" s="687"/>
      <c r="AC1743" s="687"/>
      <c r="AD1743" s="688"/>
      <c r="AE1743" s="683" t="s">
        <v>1241</v>
      </c>
      <c r="AF1743" s="683"/>
      <c r="AG1743" s="683"/>
      <c r="AH1743" s="683"/>
      <c r="AI1743" s="683"/>
      <c r="AJ1743" s="683"/>
      <c r="AK1743" s="699" t="str">
        <f ca="1">IF(OFFSET('(6)定期点検調書'!$AR$12,AO1728-1,0)="","",OFFSET('(6)定期点検調書'!$AQ$12,AO1728-1,0)&amp;TEXT(OFFSET('(6)定期点検調書'!$AR$12,AO1728-1,0),"0.0")&amp;OFFSET('(6)定期点検調書'!$AT$12,AO1728-1,0))  &amp;  IF(OFFSET('(6)定期点検調書'!$AV$12,AO1728-1,0)="","","／"&amp;OFFSET('(6)定期点検調書'!$AU$12,AO1728-1,0)&amp;TEXT(OFFSET('(6)定期点検調書'!$AV$12,AO1728-1,0),"0.0")&amp;OFFSET('(6)定期点検調書'!$AX$12,AO1728-1,0))  &amp;  IF(OFFSET('(6)定期点検調書'!$AZ$12,AO1728-1,0)="","","／"&amp;OFFSET('(6)定期点検調書'!$AY$12,AO1728-1,0)&amp;TEXT(OFFSET('(6)定期点検調書'!$AZ$12,AO1728-1,0),"0.0")&amp;OFFSET('(6)定期点検調書'!$BB$12,AO1728-1,0))</f>
        <v/>
      </c>
      <c r="AL1743" s="700"/>
      <c r="AM1743" s="700"/>
      <c r="AN1743" s="700"/>
      <c r="AO1743" s="700"/>
      <c r="AP1743" s="700"/>
      <c r="AQ1743" s="700"/>
      <c r="AR1743" s="700"/>
      <c r="AS1743" s="685" t="s">
        <v>1243</v>
      </c>
      <c r="AT1743" s="685"/>
      <c r="AU1743" s="685"/>
      <c r="AV1743" s="685"/>
      <c r="AW1743" s="685"/>
      <c r="AX1743" s="685"/>
      <c r="AY1743" s="685"/>
      <c r="AZ1743" s="686" t="str">
        <f ca="1">OFFSET('(6)定期点検調書'!$F$12,AO1728-1,0)</f>
        <v/>
      </c>
      <c r="BA1743" s="687"/>
      <c r="BB1743" s="687"/>
      <c r="BC1743" s="687"/>
      <c r="BD1743" s="687"/>
      <c r="BE1743" s="687"/>
      <c r="BF1743" s="687"/>
      <c r="BG1743" s="688"/>
    </row>
    <row r="1744" spans="2:59" ht="14.55" customHeight="1" x14ac:dyDescent="0.2">
      <c r="B1744" s="683"/>
      <c r="C1744" s="683"/>
      <c r="D1744" s="683"/>
      <c r="E1744" s="683"/>
      <c r="F1744" s="683"/>
      <c r="G1744" s="683"/>
      <c r="H1744" s="701"/>
      <c r="I1744" s="702"/>
      <c r="J1744" s="702"/>
      <c r="K1744" s="702"/>
      <c r="L1744" s="702"/>
      <c r="M1744" s="702"/>
      <c r="N1744" s="702"/>
      <c r="O1744" s="702"/>
      <c r="P1744" s="685"/>
      <c r="Q1744" s="685"/>
      <c r="R1744" s="685"/>
      <c r="S1744" s="685"/>
      <c r="T1744" s="685"/>
      <c r="U1744" s="685"/>
      <c r="V1744" s="685"/>
      <c r="W1744" s="689"/>
      <c r="X1744" s="690"/>
      <c r="Y1744" s="690"/>
      <c r="Z1744" s="690"/>
      <c r="AA1744" s="690"/>
      <c r="AB1744" s="690"/>
      <c r="AC1744" s="690"/>
      <c r="AD1744" s="691"/>
      <c r="AE1744" s="683"/>
      <c r="AF1744" s="683"/>
      <c r="AG1744" s="683"/>
      <c r="AH1744" s="683"/>
      <c r="AI1744" s="683"/>
      <c r="AJ1744" s="683"/>
      <c r="AK1744" s="701"/>
      <c r="AL1744" s="702"/>
      <c r="AM1744" s="702"/>
      <c r="AN1744" s="702"/>
      <c r="AO1744" s="702"/>
      <c r="AP1744" s="702"/>
      <c r="AQ1744" s="702"/>
      <c r="AR1744" s="702"/>
      <c r="AS1744" s="685"/>
      <c r="AT1744" s="685"/>
      <c r="AU1744" s="685"/>
      <c r="AV1744" s="685"/>
      <c r="AW1744" s="685"/>
      <c r="AX1744" s="685"/>
      <c r="AY1744" s="685"/>
      <c r="AZ1744" s="689"/>
      <c r="BA1744" s="690"/>
      <c r="BB1744" s="690"/>
      <c r="BC1744" s="690"/>
      <c r="BD1744" s="690"/>
      <c r="BE1744" s="690"/>
      <c r="BF1744" s="690"/>
      <c r="BG1744" s="691"/>
    </row>
    <row r="1745" spans="2:86" ht="14.55" customHeight="1" x14ac:dyDescent="0.2">
      <c r="B1745" s="659" t="s">
        <v>1242</v>
      </c>
      <c r="C1745" s="660"/>
      <c r="D1745" s="660"/>
      <c r="E1745" s="660"/>
      <c r="F1745" s="660"/>
      <c r="G1745" s="661"/>
      <c r="H1745" s="671"/>
      <c r="I1745" s="672"/>
      <c r="J1745" s="672"/>
      <c r="K1745" s="672"/>
      <c r="L1745" s="672"/>
      <c r="M1745" s="672"/>
      <c r="N1745" s="672"/>
      <c r="O1745" s="672"/>
      <c r="P1745" s="692" t="s">
        <v>996</v>
      </c>
      <c r="Q1745" s="692"/>
      <c r="R1745" s="692"/>
      <c r="S1745" s="692"/>
      <c r="T1745" s="692"/>
      <c r="U1745" s="692"/>
      <c r="V1745" s="692"/>
      <c r="W1745" s="693"/>
      <c r="X1745" s="694"/>
      <c r="Y1745" s="694"/>
      <c r="Z1745" s="694"/>
      <c r="AA1745" s="694"/>
      <c r="AB1745" s="694"/>
      <c r="AC1745" s="694"/>
      <c r="AD1745" s="695"/>
      <c r="AE1745" s="659" t="s">
        <v>1242</v>
      </c>
      <c r="AF1745" s="660"/>
      <c r="AG1745" s="660"/>
      <c r="AH1745" s="660"/>
      <c r="AI1745" s="660"/>
      <c r="AJ1745" s="661"/>
      <c r="AK1745" s="671"/>
      <c r="AL1745" s="672"/>
      <c r="AM1745" s="672"/>
      <c r="AN1745" s="672"/>
      <c r="AO1745" s="672"/>
      <c r="AP1745" s="672"/>
      <c r="AQ1745" s="672"/>
      <c r="AR1745" s="672"/>
      <c r="AS1745" s="692" t="s">
        <v>996</v>
      </c>
      <c r="AT1745" s="692"/>
      <c r="AU1745" s="692"/>
      <c r="AV1745" s="692"/>
      <c r="AW1745" s="692"/>
      <c r="AX1745" s="692"/>
      <c r="AY1745" s="692"/>
      <c r="AZ1745" s="693"/>
      <c r="BA1745" s="694"/>
      <c r="BB1745" s="694"/>
      <c r="BC1745" s="694"/>
      <c r="BD1745" s="694"/>
      <c r="BE1745" s="694"/>
      <c r="BF1745" s="694"/>
      <c r="BG1745" s="695"/>
    </row>
    <row r="1746" spans="2:86" ht="14.55" customHeight="1" x14ac:dyDescent="0.2">
      <c r="B1746" s="662"/>
      <c r="C1746" s="663"/>
      <c r="D1746" s="663"/>
      <c r="E1746" s="663"/>
      <c r="F1746" s="663"/>
      <c r="G1746" s="664"/>
      <c r="H1746" s="674"/>
      <c r="I1746" s="675"/>
      <c r="J1746" s="675"/>
      <c r="K1746" s="675"/>
      <c r="L1746" s="675"/>
      <c r="M1746" s="675"/>
      <c r="N1746" s="675"/>
      <c r="O1746" s="675"/>
      <c r="P1746" s="692"/>
      <c r="Q1746" s="692"/>
      <c r="R1746" s="692"/>
      <c r="S1746" s="692"/>
      <c r="T1746" s="692"/>
      <c r="U1746" s="692"/>
      <c r="V1746" s="692"/>
      <c r="W1746" s="696"/>
      <c r="X1746" s="697"/>
      <c r="Y1746" s="697"/>
      <c r="Z1746" s="697"/>
      <c r="AA1746" s="697"/>
      <c r="AB1746" s="697"/>
      <c r="AC1746" s="697"/>
      <c r="AD1746" s="698"/>
      <c r="AE1746" s="662"/>
      <c r="AF1746" s="663"/>
      <c r="AG1746" s="663"/>
      <c r="AH1746" s="663"/>
      <c r="AI1746" s="663"/>
      <c r="AJ1746" s="664"/>
      <c r="AK1746" s="674"/>
      <c r="AL1746" s="675"/>
      <c r="AM1746" s="675"/>
      <c r="AN1746" s="675"/>
      <c r="AO1746" s="675"/>
      <c r="AP1746" s="675"/>
      <c r="AQ1746" s="675"/>
      <c r="AR1746" s="675"/>
      <c r="AS1746" s="692"/>
      <c r="AT1746" s="692"/>
      <c r="AU1746" s="692"/>
      <c r="AV1746" s="692"/>
      <c r="AW1746" s="692"/>
      <c r="AX1746" s="692"/>
      <c r="AY1746" s="692"/>
      <c r="AZ1746" s="696"/>
      <c r="BA1746" s="697"/>
      <c r="BB1746" s="697"/>
      <c r="BC1746" s="697"/>
      <c r="BD1746" s="697"/>
      <c r="BE1746" s="697"/>
      <c r="BF1746" s="697"/>
      <c r="BG1746" s="698"/>
    </row>
    <row r="1747" spans="2:86" ht="19.5" customHeight="1" x14ac:dyDescent="0.2">
      <c r="B1747" s="683" t="s">
        <v>79</v>
      </c>
      <c r="C1747" s="683"/>
      <c r="D1747" s="683"/>
      <c r="E1747" s="683"/>
      <c r="F1747" s="683"/>
      <c r="G1747" s="683"/>
      <c r="H1747" s="684">
        <f ca="1">OFFSET('(6)定期点検調書'!$CA$12,L1728-1,0)</f>
        <v>0</v>
      </c>
      <c r="I1747" s="684"/>
      <c r="J1747" s="684"/>
      <c r="K1747" s="684"/>
      <c r="L1747" s="684"/>
      <c r="M1747" s="684"/>
      <c r="N1747" s="684"/>
      <c r="O1747" s="684"/>
      <c r="P1747" s="684"/>
      <c r="Q1747" s="684"/>
      <c r="R1747" s="684"/>
      <c r="S1747" s="684"/>
      <c r="T1747" s="684"/>
      <c r="U1747" s="684"/>
      <c r="V1747" s="684"/>
      <c r="W1747" s="684"/>
      <c r="X1747" s="684"/>
      <c r="Y1747" s="684"/>
      <c r="Z1747" s="684"/>
      <c r="AA1747" s="684"/>
      <c r="AB1747" s="684"/>
      <c r="AC1747" s="684"/>
      <c r="AD1747" s="684"/>
      <c r="AE1747" s="683" t="s">
        <v>79</v>
      </c>
      <c r="AF1747" s="683"/>
      <c r="AG1747" s="683"/>
      <c r="AH1747" s="683"/>
      <c r="AI1747" s="683"/>
      <c r="AJ1747" s="683"/>
      <c r="AK1747" s="684">
        <f ca="1">OFFSET('(6)定期点検調書'!$CA$12,AO1728-1,0)</f>
        <v>0</v>
      </c>
      <c r="AL1747" s="684"/>
      <c r="AM1747" s="684"/>
      <c r="AN1747" s="684"/>
      <c r="AO1747" s="684"/>
      <c r="AP1747" s="684"/>
      <c r="AQ1747" s="684"/>
      <c r="AR1747" s="684"/>
      <c r="AS1747" s="684"/>
      <c r="AT1747" s="684"/>
      <c r="AU1747" s="684"/>
      <c r="AV1747" s="684"/>
      <c r="AW1747" s="684"/>
      <c r="AX1747" s="684"/>
      <c r="AY1747" s="684"/>
      <c r="AZ1747" s="684"/>
      <c r="BA1747" s="684"/>
      <c r="BB1747" s="684"/>
      <c r="BC1747" s="684"/>
      <c r="BD1747" s="684"/>
      <c r="BE1747" s="684"/>
      <c r="BF1747" s="684"/>
      <c r="BG1747" s="684"/>
      <c r="CH1747" s="473"/>
    </row>
    <row r="1748" spans="2:86" ht="19.5" customHeight="1" x14ac:dyDescent="0.2">
      <c r="B1748" s="683"/>
      <c r="C1748" s="683"/>
      <c r="D1748" s="683"/>
      <c r="E1748" s="683"/>
      <c r="F1748" s="683"/>
      <c r="G1748" s="683"/>
      <c r="H1748" s="684"/>
      <c r="I1748" s="684"/>
      <c r="J1748" s="684"/>
      <c r="K1748" s="684"/>
      <c r="L1748" s="684"/>
      <c r="M1748" s="684"/>
      <c r="N1748" s="684"/>
      <c r="O1748" s="684"/>
      <c r="P1748" s="684"/>
      <c r="Q1748" s="684"/>
      <c r="R1748" s="684"/>
      <c r="S1748" s="684"/>
      <c r="T1748" s="684"/>
      <c r="U1748" s="684"/>
      <c r="V1748" s="684"/>
      <c r="W1748" s="684"/>
      <c r="X1748" s="684"/>
      <c r="Y1748" s="684"/>
      <c r="Z1748" s="684"/>
      <c r="AA1748" s="684"/>
      <c r="AB1748" s="684"/>
      <c r="AC1748" s="684"/>
      <c r="AD1748" s="684"/>
      <c r="AE1748" s="683"/>
      <c r="AF1748" s="683"/>
      <c r="AG1748" s="683"/>
      <c r="AH1748" s="683"/>
      <c r="AI1748" s="683"/>
      <c r="AJ1748" s="683"/>
      <c r="AK1748" s="684"/>
      <c r="AL1748" s="684"/>
      <c r="AM1748" s="684"/>
      <c r="AN1748" s="684"/>
      <c r="AO1748" s="684"/>
      <c r="AP1748" s="684"/>
      <c r="AQ1748" s="684"/>
      <c r="AR1748" s="684"/>
      <c r="AS1748" s="684"/>
      <c r="AT1748" s="684"/>
      <c r="AU1748" s="684"/>
      <c r="AV1748" s="684"/>
      <c r="AW1748" s="684"/>
      <c r="AX1748" s="684"/>
      <c r="AY1748" s="684"/>
      <c r="AZ1748" s="684"/>
      <c r="BA1748" s="684"/>
      <c r="BB1748" s="684"/>
      <c r="BC1748" s="684"/>
      <c r="BD1748" s="684"/>
      <c r="BE1748" s="684"/>
      <c r="BF1748" s="684"/>
      <c r="BG1748" s="684"/>
    </row>
    <row r="1749" spans="2:86" ht="14.55" customHeight="1" x14ac:dyDescent="0.2">
      <c r="B1749" s="677" t="s">
        <v>1038</v>
      </c>
      <c r="C1749" s="678"/>
      <c r="D1749" s="677" t="s">
        <v>1237</v>
      </c>
      <c r="E1749" s="719"/>
      <c r="F1749" s="719"/>
      <c r="G1749" s="719"/>
      <c r="H1749" s="665">
        <f ca="1">OFFSET('(6)定期点検調書'!$B$12,L1749-1,0)</f>
        <v>0</v>
      </c>
      <c r="I1749" s="666"/>
      <c r="J1749" s="666"/>
      <c r="K1749" s="667"/>
      <c r="L1749" s="703">
        <f>AO1728+1</f>
        <v>167</v>
      </c>
      <c r="M1749" s="703"/>
      <c r="N1749" s="703"/>
      <c r="O1749" s="703"/>
      <c r="P1749" s="703"/>
      <c r="Q1749" s="703"/>
      <c r="R1749" s="703"/>
      <c r="S1749" s="703"/>
      <c r="T1749" s="703"/>
      <c r="U1749" s="703"/>
      <c r="V1749" s="703"/>
      <c r="W1749" s="703"/>
      <c r="X1749" s="703"/>
      <c r="Y1749" s="703"/>
      <c r="Z1749" s="703"/>
      <c r="AA1749" s="703"/>
      <c r="AB1749" s="703"/>
      <c r="AC1749" s="703"/>
      <c r="AD1749" s="704"/>
      <c r="AE1749" s="677" t="s">
        <v>1038</v>
      </c>
      <c r="AF1749" s="678"/>
      <c r="AG1749" s="677" t="s">
        <v>1237</v>
      </c>
      <c r="AH1749" s="719"/>
      <c r="AI1749" s="719"/>
      <c r="AJ1749" s="719"/>
      <c r="AK1749" s="665">
        <f ca="1">OFFSET('(6)定期点検調書'!$B$12,AO1749-1,0)</f>
        <v>0</v>
      </c>
      <c r="AL1749" s="666"/>
      <c r="AM1749" s="666"/>
      <c r="AN1749" s="667"/>
      <c r="AO1749" s="703">
        <f>L1749+1</f>
        <v>168</v>
      </c>
      <c r="AP1749" s="703"/>
      <c r="AQ1749" s="703"/>
      <c r="AR1749" s="703"/>
      <c r="AS1749" s="703"/>
      <c r="AT1749" s="703"/>
      <c r="AU1749" s="703"/>
      <c r="AV1749" s="703"/>
      <c r="AW1749" s="703"/>
      <c r="AX1749" s="703"/>
      <c r="AY1749" s="703"/>
      <c r="AZ1749" s="703"/>
      <c r="BA1749" s="703"/>
      <c r="BB1749" s="703"/>
      <c r="BC1749" s="703"/>
      <c r="BD1749" s="703"/>
      <c r="BE1749" s="703"/>
      <c r="BF1749" s="703"/>
      <c r="BG1749" s="704"/>
    </row>
    <row r="1750" spans="2:86" ht="14.55" customHeight="1" x14ac:dyDescent="0.2">
      <c r="B1750" s="679"/>
      <c r="C1750" s="680"/>
      <c r="D1750" s="681"/>
      <c r="E1750" s="720"/>
      <c r="F1750" s="720"/>
      <c r="G1750" s="720"/>
      <c r="H1750" s="668"/>
      <c r="I1750" s="669"/>
      <c r="J1750" s="669"/>
      <c r="K1750" s="670"/>
      <c r="L1750" s="705"/>
      <c r="M1750" s="705"/>
      <c r="N1750" s="705"/>
      <c r="O1750" s="705"/>
      <c r="P1750" s="705"/>
      <c r="Q1750" s="705"/>
      <c r="R1750" s="705"/>
      <c r="S1750" s="705"/>
      <c r="T1750" s="705"/>
      <c r="U1750" s="705"/>
      <c r="V1750" s="705"/>
      <c r="W1750" s="705"/>
      <c r="X1750" s="705"/>
      <c r="Y1750" s="705"/>
      <c r="Z1750" s="705"/>
      <c r="AA1750" s="705"/>
      <c r="AB1750" s="705"/>
      <c r="AC1750" s="705"/>
      <c r="AD1750" s="706"/>
      <c r="AE1750" s="679"/>
      <c r="AF1750" s="680"/>
      <c r="AG1750" s="681"/>
      <c r="AH1750" s="720"/>
      <c r="AI1750" s="720"/>
      <c r="AJ1750" s="720"/>
      <c r="AK1750" s="668"/>
      <c r="AL1750" s="669"/>
      <c r="AM1750" s="669"/>
      <c r="AN1750" s="670"/>
      <c r="AO1750" s="705"/>
      <c r="AP1750" s="705"/>
      <c r="AQ1750" s="705"/>
      <c r="AR1750" s="705"/>
      <c r="AS1750" s="705"/>
      <c r="AT1750" s="705"/>
      <c r="AU1750" s="705"/>
      <c r="AV1750" s="705"/>
      <c r="AW1750" s="705"/>
      <c r="AX1750" s="705"/>
      <c r="AY1750" s="705"/>
      <c r="AZ1750" s="705"/>
      <c r="BA1750" s="705"/>
      <c r="BB1750" s="705"/>
      <c r="BC1750" s="705"/>
      <c r="BD1750" s="705"/>
      <c r="BE1750" s="705"/>
      <c r="BF1750" s="705"/>
      <c r="BG1750" s="706"/>
    </row>
    <row r="1751" spans="2:86" ht="14.55" customHeight="1" x14ac:dyDescent="0.2">
      <c r="B1751" s="679"/>
      <c r="C1751" s="680"/>
      <c r="D1751" s="677" t="s">
        <v>992</v>
      </c>
      <c r="E1751" s="719"/>
      <c r="F1751" s="719"/>
      <c r="G1751" s="719"/>
      <c r="H1751" s="665">
        <f ca="1">OFFSET('(6)定期点検調書'!$D$12,L1749-1,0)</f>
        <v>0</v>
      </c>
      <c r="I1751" s="666"/>
      <c r="J1751" s="666"/>
      <c r="K1751" s="667"/>
      <c r="L1751" s="705"/>
      <c r="M1751" s="705"/>
      <c r="N1751" s="705"/>
      <c r="O1751" s="705"/>
      <c r="P1751" s="705"/>
      <c r="Q1751" s="705"/>
      <c r="R1751" s="705"/>
      <c r="S1751" s="705"/>
      <c r="T1751" s="705"/>
      <c r="U1751" s="705"/>
      <c r="V1751" s="705"/>
      <c r="W1751" s="705"/>
      <c r="X1751" s="705"/>
      <c r="Y1751" s="705"/>
      <c r="Z1751" s="705"/>
      <c r="AA1751" s="705"/>
      <c r="AB1751" s="705"/>
      <c r="AC1751" s="705"/>
      <c r="AD1751" s="706"/>
      <c r="AE1751" s="679"/>
      <c r="AF1751" s="680"/>
      <c r="AG1751" s="677" t="s">
        <v>992</v>
      </c>
      <c r="AH1751" s="719"/>
      <c r="AI1751" s="719"/>
      <c r="AJ1751" s="719"/>
      <c r="AK1751" s="665">
        <f ca="1">OFFSET('(6)定期点検調書'!$D$12,AO1749-1,0)</f>
        <v>0</v>
      </c>
      <c r="AL1751" s="666"/>
      <c r="AM1751" s="666"/>
      <c r="AN1751" s="667"/>
      <c r="AO1751" s="705"/>
      <c r="AP1751" s="705"/>
      <c r="AQ1751" s="705"/>
      <c r="AR1751" s="705"/>
      <c r="AS1751" s="705"/>
      <c r="AT1751" s="705"/>
      <c r="AU1751" s="705"/>
      <c r="AV1751" s="705"/>
      <c r="AW1751" s="705"/>
      <c r="AX1751" s="705"/>
      <c r="AY1751" s="705"/>
      <c r="AZ1751" s="705"/>
      <c r="BA1751" s="705"/>
      <c r="BB1751" s="705"/>
      <c r="BC1751" s="705"/>
      <c r="BD1751" s="705"/>
      <c r="BE1751" s="705"/>
      <c r="BF1751" s="705"/>
      <c r="BG1751" s="706"/>
    </row>
    <row r="1752" spans="2:86" ht="14.55" customHeight="1" x14ac:dyDescent="0.2">
      <c r="B1752" s="681"/>
      <c r="C1752" s="682"/>
      <c r="D1752" s="681"/>
      <c r="E1752" s="720"/>
      <c r="F1752" s="720"/>
      <c r="G1752" s="720"/>
      <c r="H1752" s="668"/>
      <c r="I1752" s="669"/>
      <c r="J1752" s="669"/>
      <c r="K1752" s="670"/>
      <c r="L1752" s="705"/>
      <c r="M1752" s="705"/>
      <c r="N1752" s="705"/>
      <c r="O1752" s="705"/>
      <c r="P1752" s="705"/>
      <c r="Q1752" s="705"/>
      <c r="R1752" s="705"/>
      <c r="S1752" s="705"/>
      <c r="T1752" s="705"/>
      <c r="U1752" s="705"/>
      <c r="V1752" s="705"/>
      <c r="W1752" s="705"/>
      <c r="X1752" s="705"/>
      <c r="Y1752" s="705"/>
      <c r="Z1752" s="705"/>
      <c r="AA1752" s="705"/>
      <c r="AB1752" s="705"/>
      <c r="AC1752" s="705"/>
      <c r="AD1752" s="706"/>
      <c r="AE1752" s="681"/>
      <c r="AF1752" s="682"/>
      <c r="AG1752" s="681"/>
      <c r="AH1752" s="720"/>
      <c r="AI1752" s="720"/>
      <c r="AJ1752" s="720"/>
      <c r="AK1752" s="668"/>
      <c r="AL1752" s="669"/>
      <c r="AM1752" s="669"/>
      <c r="AN1752" s="670"/>
      <c r="AO1752" s="705"/>
      <c r="AP1752" s="705"/>
      <c r="AQ1752" s="705"/>
      <c r="AR1752" s="705"/>
      <c r="AS1752" s="705"/>
      <c r="AT1752" s="705"/>
      <c r="AU1752" s="705"/>
      <c r="AV1752" s="705"/>
      <c r="AW1752" s="705"/>
      <c r="AX1752" s="705"/>
      <c r="AY1752" s="705"/>
      <c r="AZ1752" s="705"/>
      <c r="BA1752" s="705"/>
      <c r="BB1752" s="705"/>
      <c r="BC1752" s="705"/>
      <c r="BD1752" s="705"/>
      <c r="BE1752" s="705"/>
      <c r="BF1752" s="705"/>
      <c r="BG1752" s="706"/>
    </row>
    <row r="1753" spans="2:86" ht="14.55" customHeight="1" x14ac:dyDescent="0.2">
      <c r="B1753" s="677" t="s">
        <v>1238</v>
      </c>
      <c r="C1753" s="678"/>
      <c r="D1753" s="659" t="s">
        <v>993</v>
      </c>
      <c r="E1753" s="660"/>
      <c r="F1753" s="660"/>
      <c r="G1753" s="660"/>
      <c r="H1753" s="671">
        <f ca="1">OFFSET('(6)定期点検調書'!$AA$13,L1749-1,0)</f>
        <v>0</v>
      </c>
      <c r="I1753" s="672"/>
      <c r="J1753" s="672"/>
      <c r="K1753" s="673"/>
      <c r="L1753" s="705"/>
      <c r="M1753" s="705"/>
      <c r="N1753" s="705"/>
      <c r="O1753" s="705"/>
      <c r="P1753" s="705"/>
      <c r="Q1753" s="705"/>
      <c r="R1753" s="705"/>
      <c r="S1753" s="705"/>
      <c r="T1753" s="705"/>
      <c r="U1753" s="705"/>
      <c r="V1753" s="705"/>
      <c r="W1753" s="705"/>
      <c r="X1753" s="705"/>
      <c r="Y1753" s="705"/>
      <c r="Z1753" s="705"/>
      <c r="AA1753" s="705"/>
      <c r="AB1753" s="705"/>
      <c r="AC1753" s="705"/>
      <c r="AD1753" s="706"/>
      <c r="AE1753" s="677" t="s">
        <v>1238</v>
      </c>
      <c r="AF1753" s="678"/>
      <c r="AG1753" s="659" t="s">
        <v>993</v>
      </c>
      <c r="AH1753" s="660"/>
      <c r="AI1753" s="660"/>
      <c r="AJ1753" s="660"/>
      <c r="AK1753" s="671">
        <f ca="1">OFFSET('(6)定期点検調書'!$AA$13,AO1749-1,0)</f>
        <v>0</v>
      </c>
      <c r="AL1753" s="672"/>
      <c r="AM1753" s="672"/>
      <c r="AN1753" s="673"/>
      <c r="AO1753" s="705"/>
      <c r="AP1753" s="705"/>
      <c r="AQ1753" s="705"/>
      <c r="AR1753" s="705"/>
      <c r="AS1753" s="705"/>
      <c r="AT1753" s="705"/>
      <c r="AU1753" s="705"/>
      <c r="AV1753" s="705"/>
      <c r="AW1753" s="705"/>
      <c r="AX1753" s="705"/>
      <c r="AY1753" s="705"/>
      <c r="AZ1753" s="705"/>
      <c r="BA1753" s="705"/>
      <c r="BB1753" s="705"/>
      <c r="BC1753" s="705"/>
      <c r="BD1753" s="705"/>
      <c r="BE1753" s="705"/>
      <c r="BF1753" s="705"/>
      <c r="BG1753" s="706"/>
    </row>
    <row r="1754" spans="2:86" ht="14.55" customHeight="1" x14ac:dyDescent="0.2">
      <c r="B1754" s="679"/>
      <c r="C1754" s="680"/>
      <c r="D1754" s="662"/>
      <c r="E1754" s="663"/>
      <c r="F1754" s="663"/>
      <c r="G1754" s="663"/>
      <c r="H1754" s="674"/>
      <c r="I1754" s="675"/>
      <c r="J1754" s="675"/>
      <c r="K1754" s="676"/>
      <c r="L1754" s="705"/>
      <c r="M1754" s="705"/>
      <c r="N1754" s="705"/>
      <c r="O1754" s="705"/>
      <c r="P1754" s="705"/>
      <c r="Q1754" s="705"/>
      <c r="R1754" s="705"/>
      <c r="S1754" s="705"/>
      <c r="T1754" s="705"/>
      <c r="U1754" s="705"/>
      <c r="V1754" s="705"/>
      <c r="W1754" s="705"/>
      <c r="X1754" s="705"/>
      <c r="Y1754" s="705"/>
      <c r="Z1754" s="705"/>
      <c r="AA1754" s="705"/>
      <c r="AB1754" s="705"/>
      <c r="AC1754" s="705"/>
      <c r="AD1754" s="706"/>
      <c r="AE1754" s="679"/>
      <c r="AF1754" s="680"/>
      <c r="AG1754" s="662"/>
      <c r="AH1754" s="663"/>
      <c r="AI1754" s="663"/>
      <c r="AJ1754" s="663"/>
      <c r="AK1754" s="674"/>
      <c r="AL1754" s="675"/>
      <c r="AM1754" s="675"/>
      <c r="AN1754" s="676"/>
      <c r="AO1754" s="705"/>
      <c r="AP1754" s="705"/>
      <c r="AQ1754" s="705"/>
      <c r="AR1754" s="705"/>
      <c r="AS1754" s="705"/>
      <c r="AT1754" s="705"/>
      <c r="AU1754" s="705"/>
      <c r="AV1754" s="705"/>
      <c r="AW1754" s="705"/>
      <c r="AX1754" s="705"/>
      <c r="AY1754" s="705"/>
      <c r="AZ1754" s="705"/>
      <c r="BA1754" s="705"/>
      <c r="BB1754" s="705"/>
      <c r="BC1754" s="705"/>
      <c r="BD1754" s="705"/>
      <c r="BE1754" s="705"/>
      <c r="BF1754" s="705"/>
      <c r="BG1754" s="706"/>
    </row>
    <row r="1755" spans="2:86" ht="14.55" customHeight="1" x14ac:dyDescent="0.2">
      <c r="B1755" s="679"/>
      <c r="C1755" s="680"/>
      <c r="D1755" s="659" t="s">
        <v>1239</v>
      </c>
      <c r="E1755" s="660"/>
      <c r="F1755" s="660"/>
      <c r="G1755" s="660"/>
      <c r="H1755" s="665">
        <f ca="1">OFFSET('(6)定期点検調書'!$AD$12,L1749-1,0)</f>
        <v>0</v>
      </c>
      <c r="I1755" s="666"/>
      <c r="J1755" s="666"/>
      <c r="K1755" s="667"/>
      <c r="L1755" s="705"/>
      <c r="M1755" s="705"/>
      <c r="N1755" s="705"/>
      <c r="O1755" s="705"/>
      <c r="P1755" s="705"/>
      <c r="Q1755" s="705"/>
      <c r="R1755" s="705"/>
      <c r="S1755" s="705"/>
      <c r="T1755" s="705"/>
      <c r="U1755" s="705"/>
      <c r="V1755" s="705"/>
      <c r="W1755" s="705"/>
      <c r="X1755" s="705"/>
      <c r="Y1755" s="705"/>
      <c r="Z1755" s="705"/>
      <c r="AA1755" s="705"/>
      <c r="AB1755" s="705"/>
      <c r="AC1755" s="705"/>
      <c r="AD1755" s="706"/>
      <c r="AE1755" s="679"/>
      <c r="AF1755" s="680"/>
      <c r="AG1755" s="659" t="s">
        <v>1239</v>
      </c>
      <c r="AH1755" s="660"/>
      <c r="AI1755" s="660"/>
      <c r="AJ1755" s="660"/>
      <c r="AK1755" s="665">
        <f ca="1">OFFSET('(6)定期点検調書'!$AD$12,AO1749-1,0)</f>
        <v>0</v>
      </c>
      <c r="AL1755" s="666"/>
      <c r="AM1755" s="666"/>
      <c r="AN1755" s="667"/>
      <c r="AO1755" s="705"/>
      <c r="AP1755" s="705"/>
      <c r="AQ1755" s="705"/>
      <c r="AR1755" s="705"/>
      <c r="AS1755" s="705"/>
      <c r="AT1755" s="705"/>
      <c r="AU1755" s="705"/>
      <c r="AV1755" s="705"/>
      <c r="AW1755" s="705"/>
      <c r="AX1755" s="705"/>
      <c r="AY1755" s="705"/>
      <c r="AZ1755" s="705"/>
      <c r="BA1755" s="705"/>
      <c r="BB1755" s="705"/>
      <c r="BC1755" s="705"/>
      <c r="BD1755" s="705"/>
      <c r="BE1755" s="705"/>
      <c r="BF1755" s="705"/>
      <c r="BG1755" s="706"/>
    </row>
    <row r="1756" spans="2:86" ht="14.55" customHeight="1" x14ac:dyDescent="0.2">
      <c r="B1756" s="681"/>
      <c r="C1756" s="682"/>
      <c r="D1756" s="662"/>
      <c r="E1756" s="663"/>
      <c r="F1756" s="663"/>
      <c r="G1756" s="663"/>
      <c r="H1756" s="668"/>
      <c r="I1756" s="669"/>
      <c r="J1756" s="669"/>
      <c r="K1756" s="670"/>
      <c r="L1756" s="705"/>
      <c r="M1756" s="705"/>
      <c r="N1756" s="705"/>
      <c r="O1756" s="705"/>
      <c r="P1756" s="705"/>
      <c r="Q1756" s="705"/>
      <c r="R1756" s="705"/>
      <c r="S1756" s="705"/>
      <c r="T1756" s="705"/>
      <c r="U1756" s="705"/>
      <c r="V1756" s="705"/>
      <c r="W1756" s="705"/>
      <c r="X1756" s="705"/>
      <c r="Y1756" s="705"/>
      <c r="Z1756" s="705"/>
      <c r="AA1756" s="705"/>
      <c r="AB1756" s="705"/>
      <c r="AC1756" s="705"/>
      <c r="AD1756" s="706"/>
      <c r="AE1756" s="681"/>
      <c r="AF1756" s="682"/>
      <c r="AG1756" s="662"/>
      <c r="AH1756" s="663"/>
      <c r="AI1756" s="663"/>
      <c r="AJ1756" s="663"/>
      <c r="AK1756" s="668"/>
      <c r="AL1756" s="669"/>
      <c r="AM1756" s="669"/>
      <c r="AN1756" s="670"/>
      <c r="AO1756" s="705"/>
      <c r="AP1756" s="705"/>
      <c r="AQ1756" s="705"/>
      <c r="AR1756" s="705"/>
      <c r="AS1756" s="705"/>
      <c r="AT1756" s="705"/>
      <c r="AU1756" s="705"/>
      <c r="AV1756" s="705"/>
      <c r="AW1756" s="705"/>
      <c r="AX1756" s="705"/>
      <c r="AY1756" s="705"/>
      <c r="AZ1756" s="705"/>
      <c r="BA1756" s="705"/>
      <c r="BB1756" s="705"/>
      <c r="BC1756" s="705"/>
      <c r="BD1756" s="705"/>
      <c r="BE1756" s="705"/>
      <c r="BF1756" s="705"/>
      <c r="BG1756" s="706"/>
    </row>
    <row r="1757" spans="2:86" ht="28.95" customHeight="1" x14ac:dyDescent="0.2">
      <c r="B1757" s="716" t="s">
        <v>995</v>
      </c>
      <c r="C1757" s="717"/>
      <c r="D1757" s="717"/>
      <c r="E1757" s="717"/>
      <c r="F1757" s="717"/>
      <c r="G1757" s="718"/>
      <c r="H1757" s="709">
        <f ca="1">OFFSET('(6)定期点検調書'!$AK$12,L1749-1,0)</f>
        <v>0</v>
      </c>
      <c r="I1757" s="710"/>
      <c r="J1757" s="710"/>
      <c r="K1757" s="711"/>
      <c r="L1757" s="705"/>
      <c r="M1757" s="705"/>
      <c r="N1757" s="705"/>
      <c r="O1757" s="705"/>
      <c r="P1757" s="705"/>
      <c r="Q1757" s="705"/>
      <c r="R1757" s="705"/>
      <c r="S1757" s="705"/>
      <c r="T1757" s="705"/>
      <c r="U1757" s="705"/>
      <c r="V1757" s="705"/>
      <c r="W1757" s="705"/>
      <c r="X1757" s="705"/>
      <c r="Y1757" s="705"/>
      <c r="Z1757" s="705"/>
      <c r="AA1757" s="705"/>
      <c r="AB1757" s="705"/>
      <c r="AC1757" s="705"/>
      <c r="AD1757" s="706"/>
      <c r="AE1757" s="716" t="s">
        <v>995</v>
      </c>
      <c r="AF1757" s="717"/>
      <c r="AG1757" s="717"/>
      <c r="AH1757" s="717"/>
      <c r="AI1757" s="717"/>
      <c r="AJ1757" s="718"/>
      <c r="AK1757" s="709">
        <f ca="1">OFFSET('(6)定期点検調書'!$AK$12,AO1749-1,0)</f>
        <v>0</v>
      </c>
      <c r="AL1757" s="710"/>
      <c r="AM1757" s="710"/>
      <c r="AN1757" s="711"/>
      <c r="AO1757" s="705"/>
      <c r="AP1757" s="705"/>
      <c r="AQ1757" s="705"/>
      <c r="AR1757" s="705"/>
      <c r="AS1757" s="705"/>
      <c r="AT1757" s="705"/>
      <c r="AU1757" s="705"/>
      <c r="AV1757" s="705"/>
      <c r="AW1757" s="705"/>
      <c r="AX1757" s="705"/>
      <c r="AY1757" s="705"/>
      <c r="AZ1757" s="705"/>
      <c r="BA1757" s="705"/>
      <c r="BB1757" s="705"/>
      <c r="BC1757" s="705"/>
      <c r="BD1757" s="705"/>
      <c r="BE1757" s="705"/>
      <c r="BF1757" s="705"/>
      <c r="BG1757" s="706"/>
    </row>
    <row r="1758" spans="2:86" ht="14.55" customHeight="1" x14ac:dyDescent="0.2">
      <c r="B1758" s="677" t="s">
        <v>1240</v>
      </c>
      <c r="C1758" s="661"/>
      <c r="D1758" s="659" t="s">
        <v>994</v>
      </c>
      <c r="E1758" s="660"/>
      <c r="F1758" s="660"/>
      <c r="G1758" s="661"/>
      <c r="H1758" s="699" t="str">
        <f ca="1">OFFSET('(6)定期点検調書'!$BY$12,L1749-1,0)</f>
        <v/>
      </c>
      <c r="I1758" s="700"/>
      <c r="J1758" s="700"/>
      <c r="K1758" s="714"/>
      <c r="L1758" s="705"/>
      <c r="M1758" s="705"/>
      <c r="N1758" s="705"/>
      <c r="O1758" s="705"/>
      <c r="P1758" s="705"/>
      <c r="Q1758" s="705"/>
      <c r="R1758" s="705"/>
      <c r="S1758" s="705"/>
      <c r="T1758" s="705"/>
      <c r="U1758" s="705"/>
      <c r="V1758" s="705"/>
      <c r="W1758" s="705"/>
      <c r="X1758" s="705"/>
      <c r="Y1758" s="705"/>
      <c r="Z1758" s="705"/>
      <c r="AA1758" s="705"/>
      <c r="AB1758" s="705"/>
      <c r="AC1758" s="705"/>
      <c r="AD1758" s="706"/>
      <c r="AE1758" s="677" t="s">
        <v>1240</v>
      </c>
      <c r="AF1758" s="661"/>
      <c r="AG1758" s="659" t="s">
        <v>994</v>
      </c>
      <c r="AH1758" s="660"/>
      <c r="AI1758" s="660"/>
      <c r="AJ1758" s="661"/>
      <c r="AK1758" s="699" t="str">
        <f ca="1">OFFSET('(6)定期点検調書'!$BY$12,AO1749-1,0)</f>
        <v/>
      </c>
      <c r="AL1758" s="700"/>
      <c r="AM1758" s="700"/>
      <c r="AN1758" s="714"/>
      <c r="AO1758" s="705"/>
      <c r="AP1758" s="705"/>
      <c r="AQ1758" s="705"/>
      <c r="AR1758" s="705"/>
      <c r="AS1758" s="705"/>
      <c r="AT1758" s="705"/>
      <c r="AU1758" s="705"/>
      <c r="AV1758" s="705"/>
      <c r="AW1758" s="705"/>
      <c r="AX1758" s="705"/>
      <c r="AY1758" s="705"/>
      <c r="AZ1758" s="705"/>
      <c r="BA1758" s="705"/>
      <c r="BB1758" s="705"/>
      <c r="BC1758" s="705"/>
      <c r="BD1758" s="705"/>
      <c r="BE1758" s="705"/>
      <c r="BF1758" s="705"/>
      <c r="BG1758" s="706"/>
    </row>
    <row r="1759" spans="2:86" ht="14.55" customHeight="1" x14ac:dyDescent="0.2">
      <c r="B1759" s="712"/>
      <c r="C1759" s="713"/>
      <c r="D1759" s="662"/>
      <c r="E1759" s="663"/>
      <c r="F1759" s="663"/>
      <c r="G1759" s="664"/>
      <c r="H1759" s="701"/>
      <c r="I1759" s="702"/>
      <c r="J1759" s="702"/>
      <c r="K1759" s="715"/>
      <c r="L1759" s="705"/>
      <c r="M1759" s="705"/>
      <c r="N1759" s="705"/>
      <c r="O1759" s="705"/>
      <c r="P1759" s="705"/>
      <c r="Q1759" s="705"/>
      <c r="R1759" s="705"/>
      <c r="S1759" s="705"/>
      <c r="T1759" s="705"/>
      <c r="U1759" s="705"/>
      <c r="V1759" s="705"/>
      <c r="W1759" s="705"/>
      <c r="X1759" s="705"/>
      <c r="Y1759" s="705"/>
      <c r="Z1759" s="705"/>
      <c r="AA1759" s="705"/>
      <c r="AB1759" s="705"/>
      <c r="AC1759" s="705"/>
      <c r="AD1759" s="706"/>
      <c r="AE1759" s="712"/>
      <c r="AF1759" s="713"/>
      <c r="AG1759" s="662"/>
      <c r="AH1759" s="663"/>
      <c r="AI1759" s="663"/>
      <c r="AJ1759" s="664"/>
      <c r="AK1759" s="701"/>
      <c r="AL1759" s="702"/>
      <c r="AM1759" s="702"/>
      <c r="AN1759" s="715"/>
      <c r="AO1759" s="705"/>
      <c r="AP1759" s="705"/>
      <c r="AQ1759" s="705"/>
      <c r="AR1759" s="705"/>
      <c r="AS1759" s="705"/>
      <c r="AT1759" s="705"/>
      <c r="AU1759" s="705"/>
      <c r="AV1759" s="705"/>
      <c r="AW1759" s="705"/>
      <c r="AX1759" s="705"/>
      <c r="AY1759" s="705"/>
      <c r="AZ1759" s="705"/>
      <c r="BA1759" s="705"/>
      <c r="BB1759" s="705"/>
      <c r="BC1759" s="705"/>
      <c r="BD1759" s="705"/>
      <c r="BE1759" s="705"/>
      <c r="BF1759" s="705"/>
      <c r="BG1759" s="706"/>
    </row>
    <row r="1760" spans="2:86" ht="14.55" customHeight="1" x14ac:dyDescent="0.2">
      <c r="B1760" s="712"/>
      <c r="C1760" s="713"/>
      <c r="D1760" s="659" t="s">
        <v>1186</v>
      </c>
      <c r="E1760" s="660"/>
      <c r="F1760" s="660"/>
      <c r="G1760" s="661"/>
      <c r="H1760" s="665">
        <f ca="1">OFFSET('(6)定期点検調書'!$BC$12,L1749-1,0)</f>
        <v>0</v>
      </c>
      <c r="I1760" s="666"/>
      <c r="J1760" s="666"/>
      <c r="K1760" s="667"/>
      <c r="L1760" s="705"/>
      <c r="M1760" s="705"/>
      <c r="N1760" s="705"/>
      <c r="O1760" s="705"/>
      <c r="P1760" s="705"/>
      <c r="Q1760" s="705"/>
      <c r="R1760" s="705"/>
      <c r="S1760" s="705"/>
      <c r="T1760" s="705"/>
      <c r="U1760" s="705"/>
      <c r="V1760" s="705"/>
      <c r="W1760" s="705"/>
      <c r="X1760" s="705"/>
      <c r="Y1760" s="705"/>
      <c r="Z1760" s="705"/>
      <c r="AA1760" s="705"/>
      <c r="AB1760" s="705"/>
      <c r="AC1760" s="705"/>
      <c r="AD1760" s="706"/>
      <c r="AE1760" s="712"/>
      <c r="AF1760" s="713"/>
      <c r="AG1760" s="659" t="s">
        <v>1186</v>
      </c>
      <c r="AH1760" s="660"/>
      <c r="AI1760" s="660"/>
      <c r="AJ1760" s="661"/>
      <c r="AK1760" s="665">
        <f ca="1">OFFSET('(6)定期点検調書'!$BC$12,AO1749-1,0)</f>
        <v>0</v>
      </c>
      <c r="AL1760" s="666"/>
      <c r="AM1760" s="666"/>
      <c r="AN1760" s="667"/>
      <c r="AO1760" s="705"/>
      <c r="AP1760" s="705"/>
      <c r="AQ1760" s="705"/>
      <c r="AR1760" s="705"/>
      <c r="AS1760" s="705"/>
      <c r="AT1760" s="705"/>
      <c r="AU1760" s="705"/>
      <c r="AV1760" s="705"/>
      <c r="AW1760" s="705"/>
      <c r="AX1760" s="705"/>
      <c r="AY1760" s="705"/>
      <c r="AZ1760" s="705"/>
      <c r="BA1760" s="705"/>
      <c r="BB1760" s="705"/>
      <c r="BC1760" s="705"/>
      <c r="BD1760" s="705"/>
      <c r="BE1760" s="705"/>
      <c r="BF1760" s="705"/>
      <c r="BG1760" s="706"/>
    </row>
    <row r="1761" spans="2:86" ht="14.55" customHeight="1" x14ac:dyDescent="0.2">
      <c r="B1761" s="712"/>
      <c r="C1761" s="713"/>
      <c r="D1761" s="662"/>
      <c r="E1761" s="663"/>
      <c r="F1761" s="663"/>
      <c r="G1761" s="664"/>
      <c r="H1761" s="668"/>
      <c r="I1761" s="669"/>
      <c r="J1761" s="669"/>
      <c r="K1761" s="670"/>
      <c r="L1761" s="705"/>
      <c r="M1761" s="705"/>
      <c r="N1761" s="705"/>
      <c r="O1761" s="705"/>
      <c r="P1761" s="705"/>
      <c r="Q1761" s="705"/>
      <c r="R1761" s="705"/>
      <c r="S1761" s="705"/>
      <c r="T1761" s="705"/>
      <c r="U1761" s="705"/>
      <c r="V1761" s="705"/>
      <c r="W1761" s="705"/>
      <c r="X1761" s="705"/>
      <c r="Y1761" s="705"/>
      <c r="Z1761" s="705"/>
      <c r="AA1761" s="705"/>
      <c r="AB1761" s="705"/>
      <c r="AC1761" s="705"/>
      <c r="AD1761" s="706"/>
      <c r="AE1761" s="712"/>
      <c r="AF1761" s="713"/>
      <c r="AG1761" s="662"/>
      <c r="AH1761" s="663"/>
      <c r="AI1761" s="663"/>
      <c r="AJ1761" s="664"/>
      <c r="AK1761" s="668"/>
      <c r="AL1761" s="669"/>
      <c r="AM1761" s="669"/>
      <c r="AN1761" s="670"/>
      <c r="AO1761" s="705"/>
      <c r="AP1761" s="705"/>
      <c r="AQ1761" s="705"/>
      <c r="AR1761" s="705"/>
      <c r="AS1761" s="705"/>
      <c r="AT1761" s="705"/>
      <c r="AU1761" s="705"/>
      <c r="AV1761" s="705"/>
      <c r="AW1761" s="705"/>
      <c r="AX1761" s="705"/>
      <c r="AY1761" s="705"/>
      <c r="AZ1761" s="705"/>
      <c r="BA1761" s="705"/>
      <c r="BB1761" s="705"/>
      <c r="BC1761" s="705"/>
      <c r="BD1761" s="705"/>
      <c r="BE1761" s="705"/>
      <c r="BF1761" s="705"/>
      <c r="BG1761" s="706"/>
    </row>
    <row r="1762" spans="2:86" ht="14.55" customHeight="1" x14ac:dyDescent="0.2">
      <c r="B1762" s="712"/>
      <c r="C1762" s="713"/>
      <c r="D1762" s="659" t="s">
        <v>1187</v>
      </c>
      <c r="E1762" s="660"/>
      <c r="F1762" s="660"/>
      <c r="G1762" s="661"/>
      <c r="H1762" s="665">
        <f ca="1">OFFSET('(6)定期点検調書'!$BF$12,L1749-1,0)</f>
        <v>0</v>
      </c>
      <c r="I1762" s="666"/>
      <c r="J1762" s="666"/>
      <c r="K1762" s="667"/>
      <c r="L1762" s="705"/>
      <c r="M1762" s="705"/>
      <c r="N1762" s="705"/>
      <c r="O1762" s="705"/>
      <c r="P1762" s="705"/>
      <c r="Q1762" s="705"/>
      <c r="R1762" s="705"/>
      <c r="S1762" s="705"/>
      <c r="T1762" s="705"/>
      <c r="U1762" s="705"/>
      <c r="V1762" s="705"/>
      <c r="W1762" s="705"/>
      <c r="X1762" s="705"/>
      <c r="Y1762" s="705"/>
      <c r="Z1762" s="705"/>
      <c r="AA1762" s="705"/>
      <c r="AB1762" s="705"/>
      <c r="AC1762" s="705"/>
      <c r="AD1762" s="706"/>
      <c r="AE1762" s="712"/>
      <c r="AF1762" s="713"/>
      <c r="AG1762" s="659" t="s">
        <v>1187</v>
      </c>
      <c r="AH1762" s="660"/>
      <c r="AI1762" s="660"/>
      <c r="AJ1762" s="661"/>
      <c r="AK1762" s="665">
        <f ca="1">OFFSET('(6)定期点検調書'!$BF$12,AO1749-1,0)</f>
        <v>0</v>
      </c>
      <c r="AL1762" s="666"/>
      <c r="AM1762" s="666"/>
      <c r="AN1762" s="667"/>
      <c r="AO1762" s="705"/>
      <c r="AP1762" s="705"/>
      <c r="AQ1762" s="705"/>
      <c r="AR1762" s="705"/>
      <c r="AS1762" s="705"/>
      <c r="AT1762" s="705"/>
      <c r="AU1762" s="705"/>
      <c r="AV1762" s="705"/>
      <c r="AW1762" s="705"/>
      <c r="AX1762" s="705"/>
      <c r="AY1762" s="705"/>
      <c r="AZ1762" s="705"/>
      <c r="BA1762" s="705"/>
      <c r="BB1762" s="705"/>
      <c r="BC1762" s="705"/>
      <c r="BD1762" s="705"/>
      <c r="BE1762" s="705"/>
      <c r="BF1762" s="705"/>
      <c r="BG1762" s="706"/>
    </row>
    <row r="1763" spans="2:86" ht="14.55" customHeight="1" x14ac:dyDescent="0.2">
      <c r="B1763" s="662"/>
      <c r="C1763" s="664"/>
      <c r="D1763" s="662"/>
      <c r="E1763" s="663"/>
      <c r="F1763" s="663"/>
      <c r="G1763" s="664"/>
      <c r="H1763" s="668"/>
      <c r="I1763" s="669"/>
      <c r="J1763" s="669"/>
      <c r="K1763" s="670"/>
      <c r="L1763" s="707"/>
      <c r="M1763" s="707"/>
      <c r="N1763" s="707"/>
      <c r="O1763" s="707"/>
      <c r="P1763" s="707"/>
      <c r="Q1763" s="707"/>
      <c r="R1763" s="707"/>
      <c r="S1763" s="707"/>
      <c r="T1763" s="707"/>
      <c r="U1763" s="707"/>
      <c r="V1763" s="707"/>
      <c r="W1763" s="707"/>
      <c r="X1763" s="707"/>
      <c r="Y1763" s="707"/>
      <c r="Z1763" s="707"/>
      <c r="AA1763" s="707"/>
      <c r="AB1763" s="707"/>
      <c r="AC1763" s="707"/>
      <c r="AD1763" s="708"/>
      <c r="AE1763" s="662"/>
      <c r="AF1763" s="664"/>
      <c r="AG1763" s="662"/>
      <c r="AH1763" s="663"/>
      <c r="AI1763" s="663"/>
      <c r="AJ1763" s="664"/>
      <c r="AK1763" s="668"/>
      <c r="AL1763" s="669"/>
      <c r="AM1763" s="669"/>
      <c r="AN1763" s="670"/>
      <c r="AO1763" s="707"/>
      <c r="AP1763" s="707"/>
      <c r="AQ1763" s="707"/>
      <c r="AR1763" s="707"/>
      <c r="AS1763" s="707"/>
      <c r="AT1763" s="707"/>
      <c r="AU1763" s="707"/>
      <c r="AV1763" s="707"/>
      <c r="AW1763" s="707"/>
      <c r="AX1763" s="707"/>
      <c r="AY1763" s="707"/>
      <c r="AZ1763" s="707"/>
      <c r="BA1763" s="707"/>
      <c r="BB1763" s="707"/>
      <c r="BC1763" s="707"/>
      <c r="BD1763" s="707"/>
      <c r="BE1763" s="707"/>
      <c r="BF1763" s="707"/>
      <c r="BG1763" s="708"/>
    </row>
    <row r="1764" spans="2:86" ht="14.55" customHeight="1" x14ac:dyDescent="0.2">
      <c r="B1764" s="683" t="s">
        <v>1241</v>
      </c>
      <c r="C1764" s="683"/>
      <c r="D1764" s="683"/>
      <c r="E1764" s="683"/>
      <c r="F1764" s="683"/>
      <c r="G1764" s="683"/>
      <c r="H1764" s="699" t="str">
        <f ca="1">IF(OFFSET('(6)定期点検調書'!$AR$12,L1749-1,0)="","",OFFSET('(6)定期点検調書'!$AQ$12,L1749-1,0)&amp;TEXT(OFFSET('(6)定期点検調書'!$AR$12,L1749-1,0),"0.0")&amp;OFFSET('(6)定期点検調書'!$AT$12,L1749-1,0))  &amp;  IF(OFFSET('(6)定期点検調書'!$AV$12,L1749-1,0)="","","／"&amp;OFFSET('(6)定期点検調書'!$AU$12,L1749-1,0)&amp;TEXT(OFFSET('(6)定期点検調書'!$AV$12,L1749-1,0),"0.0")&amp;OFFSET('(6)定期点検調書'!$AX$12,L1749-1,0))  &amp;  IF(OFFSET('(6)定期点検調書'!$AZ$12,L1749-1,0)="","","／"&amp;OFFSET('(6)定期点検調書'!$AY$12,L1749-1,0)&amp;TEXT(OFFSET('(6)定期点検調書'!$AZ$12,L1749-1,0),"0.0")&amp;OFFSET('(6)定期点検調書'!$BB$12,L1749-1,0))</f>
        <v/>
      </c>
      <c r="I1764" s="700"/>
      <c r="J1764" s="700"/>
      <c r="K1764" s="700"/>
      <c r="L1764" s="700"/>
      <c r="M1764" s="700"/>
      <c r="N1764" s="700"/>
      <c r="O1764" s="700"/>
      <c r="P1764" s="685" t="s">
        <v>1243</v>
      </c>
      <c r="Q1764" s="685"/>
      <c r="R1764" s="685"/>
      <c r="S1764" s="685"/>
      <c r="T1764" s="685"/>
      <c r="U1764" s="685"/>
      <c r="V1764" s="685"/>
      <c r="W1764" s="686" t="str">
        <f ca="1">OFFSET('(6)定期点検調書'!$F$12,L1749-1,0)</f>
        <v/>
      </c>
      <c r="X1764" s="687"/>
      <c r="Y1764" s="687"/>
      <c r="Z1764" s="687"/>
      <c r="AA1764" s="687"/>
      <c r="AB1764" s="687"/>
      <c r="AC1764" s="687"/>
      <c r="AD1764" s="688"/>
      <c r="AE1764" s="683" t="s">
        <v>1241</v>
      </c>
      <c r="AF1764" s="683"/>
      <c r="AG1764" s="683"/>
      <c r="AH1764" s="683"/>
      <c r="AI1764" s="683"/>
      <c r="AJ1764" s="683"/>
      <c r="AK1764" s="699" t="str">
        <f ca="1">IF(OFFSET('(6)定期点検調書'!$AR$12,AO1749-1,0)="","",OFFSET('(6)定期点検調書'!$AQ$12,AO1749-1,0)&amp;TEXT(OFFSET('(6)定期点検調書'!$AR$12,AO1749-1,0),"0.0")&amp;OFFSET('(6)定期点検調書'!$AT$12,AO1749-1,0))  &amp;  IF(OFFSET('(6)定期点検調書'!$AV$12,AO1749-1,0)="","","／"&amp;OFFSET('(6)定期点検調書'!$AU$12,AO1749-1,0)&amp;TEXT(OFFSET('(6)定期点検調書'!$AV$12,AO1749-1,0),"0.0")&amp;OFFSET('(6)定期点検調書'!$AX$12,AO1749-1,0))  &amp;  IF(OFFSET('(6)定期点検調書'!$AZ$12,AO1749-1,0)="","","／"&amp;OFFSET('(6)定期点検調書'!$AY$12,AO1749-1,0)&amp;TEXT(OFFSET('(6)定期点検調書'!$AZ$12,AO1749-1,0),"0.0")&amp;OFFSET('(6)定期点検調書'!$BB$12,AO1749-1,0))</f>
        <v/>
      </c>
      <c r="AL1764" s="700"/>
      <c r="AM1764" s="700"/>
      <c r="AN1764" s="700"/>
      <c r="AO1764" s="700"/>
      <c r="AP1764" s="700"/>
      <c r="AQ1764" s="700"/>
      <c r="AR1764" s="700"/>
      <c r="AS1764" s="685" t="s">
        <v>1243</v>
      </c>
      <c r="AT1764" s="685"/>
      <c r="AU1764" s="685"/>
      <c r="AV1764" s="685"/>
      <c r="AW1764" s="685"/>
      <c r="AX1764" s="685"/>
      <c r="AY1764" s="685"/>
      <c r="AZ1764" s="686" t="str">
        <f ca="1">OFFSET('(6)定期点検調書'!$F$12,AO1749-1,0)</f>
        <v/>
      </c>
      <c r="BA1764" s="687"/>
      <c r="BB1764" s="687"/>
      <c r="BC1764" s="687"/>
      <c r="BD1764" s="687"/>
      <c r="BE1764" s="687"/>
      <c r="BF1764" s="687"/>
      <c r="BG1764" s="688"/>
    </row>
    <row r="1765" spans="2:86" ht="14.55" customHeight="1" x14ac:dyDescent="0.2">
      <c r="B1765" s="683"/>
      <c r="C1765" s="683"/>
      <c r="D1765" s="683"/>
      <c r="E1765" s="683"/>
      <c r="F1765" s="683"/>
      <c r="G1765" s="683"/>
      <c r="H1765" s="701"/>
      <c r="I1765" s="702"/>
      <c r="J1765" s="702"/>
      <c r="K1765" s="702"/>
      <c r="L1765" s="702"/>
      <c r="M1765" s="702"/>
      <c r="N1765" s="702"/>
      <c r="O1765" s="702"/>
      <c r="P1765" s="685"/>
      <c r="Q1765" s="685"/>
      <c r="R1765" s="685"/>
      <c r="S1765" s="685"/>
      <c r="T1765" s="685"/>
      <c r="U1765" s="685"/>
      <c r="V1765" s="685"/>
      <c r="W1765" s="689"/>
      <c r="X1765" s="690"/>
      <c r="Y1765" s="690"/>
      <c r="Z1765" s="690"/>
      <c r="AA1765" s="690"/>
      <c r="AB1765" s="690"/>
      <c r="AC1765" s="690"/>
      <c r="AD1765" s="691"/>
      <c r="AE1765" s="683"/>
      <c r="AF1765" s="683"/>
      <c r="AG1765" s="683"/>
      <c r="AH1765" s="683"/>
      <c r="AI1765" s="683"/>
      <c r="AJ1765" s="683"/>
      <c r="AK1765" s="701"/>
      <c r="AL1765" s="702"/>
      <c r="AM1765" s="702"/>
      <c r="AN1765" s="702"/>
      <c r="AO1765" s="702"/>
      <c r="AP1765" s="702"/>
      <c r="AQ1765" s="702"/>
      <c r="AR1765" s="702"/>
      <c r="AS1765" s="685"/>
      <c r="AT1765" s="685"/>
      <c r="AU1765" s="685"/>
      <c r="AV1765" s="685"/>
      <c r="AW1765" s="685"/>
      <c r="AX1765" s="685"/>
      <c r="AY1765" s="685"/>
      <c r="AZ1765" s="689"/>
      <c r="BA1765" s="690"/>
      <c r="BB1765" s="690"/>
      <c r="BC1765" s="690"/>
      <c r="BD1765" s="690"/>
      <c r="BE1765" s="690"/>
      <c r="BF1765" s="690"/>
      <c r="BG1765" s="691"/>
    </row>
    <row r="1766" spans="2:86" ht="14.55" customHeight="1" x14ac:dyDescent="0.2">
      <c r="B1766" s="659" t="s">
        <v>1242</v>
      </c>
      <c r="C1766" s="660"/>
      <c r="D1766" s="660"/>
      <c r="E1766" s="660"/>
      <c r="F1766" s="660"/>
      <c r="G1766" s="661"/>
      <c r="H1766" s="671" t="str">
        <f ca="1">IF(OFFSET('(6)定期点検調書'!$BL$12,L1749-1,0)="","",VLOOKUP(OFFSET('(6)定期点検調書'!$BL$12,L1749-1,0),ﾃﾞｰﾀ一覧!$AY$4:$BB$16,2,FALSE))  &amp;  IF(OFFSET('(6)定期点検調書'!$BC$12,L1749-1,0)="","","／"&amp;VLOOKUP(OFFSET('(6)定期点検調書'!$BC$12,L1749-1,0),ﾃﾞｰﾀ一覧!$AY$4:$BB$16,2,FALSE))  &amp;  IF(OFFSET('(6)定期点検調書'!$BD$12,L1749-1,0)="","","／"&amp;VLOOKUP(OFFSET('(6)定期点検調書'!$BD$12,L1749-1,0),ﾃﾞｰﾀ一覧!$AY$4:$BB$16,2,FALSE))</f>
        <v/>
      </c>
      <c r="I1766" s="672"/>
      <c r="J1766" s="672"/>
      <c r="K1766" s="672"/>
      <c r="L1766" s="672"/>
      <c r="M1766" s="672"/>
      <c r="N1766" s="672"/>
      <c r="O1766" s="672"/>
      <c r="P1766" s="692" t="s">
        <v>996</v>
      </c>
      <c r="Q1766" s="692"/>
      <c r="R1766" s="692"/>
      <c r="S1766" s="692"/>
      <c r="T1766" s="692"/>
      <c r="U1766" s="692"/>
      <c r="V1766" s="692"/>
      <c r="W1766" s="693"/>
      <c r="X1766" s="694"/>
      <c r="Y1766" s="694"/>
      <c r="Z1766" s="694"/>
      <c r="AA1766" s="694"/>
      <c r="AB1766" s="694"/>
      <c r="AC1766" s="694"/>
      <c r="AD1766" s="695"/>
      <c r="AE1766" s="659" t="s">
        <v>1242</v>
      </c>
      <c r="AF1766" s="660"/>
      <c r="AG1766" s="660"/>
      <c r="AH1766" s="660"/>
      <c r="AI1766" s="660"/>
      <c r="AJ1766" s="661"/>
      <c r="AK1766" s="671" t="str">
        <f ca="1">IF(OFFSET('(6)定期点検調書'!$BL$12,AO1749-1,0)="","",VLOOKUP(OFFSET('(6)定期点検調書'!$BL$12,AO1749-1,0),ﾃﾞｰﾀ一覧!$AY$4:$BB$16,2,FALSE))  &amp;  IF(OFFSET('(6)定期点検調書'!$BC$12,AO1749-1,0)="","","／"&amp;VLOOKUP(OFFSET('(6)定期点検調書'!$BC$12,AO1749-1,0),ﾃﾞｰﾀ一覧!$AY$4:$BB$16,2,FALSE))  &amp;  IF(OFFSET('(6)定期点検調書'!$BD$12,AO1749-1,0)="","","／"&amp;VLOOKUP(OFFSET('(6)定期点検調書'!$BD$12,AO1749-1,0),ﾃﾞｰﾀ一覧!$AY$4:$BB$16,2,FALSE))</f>
        <v/>
      </c>
      <c r="AL1766" s="672"/>
      <c r="AM1766" s="672"/>
      <c r="AN1766" s="672"/>
      <c r="AO1766" s="672"/>
      <c r="AP1766" s="672"/>
      <c r="AQ1766" s="672"/>
      <c r="AR1766" s="672"/>
      <c r="AS1766" s="692" t="s">
        <v>996</v>
      </c>
      <c r="AT1766" s="692"/>
      <c r="AU1766" s="692"/>
      <c r="AV1766" s="692"/>
      <c r="AW1766" s="692"/>
      <c r="AX1766" s="692"/>
      <c r="AY1766" s="692"/>
      <c r="AZ1766" s="693"/>
      <c r="BA1766" s="694"/>
      <c r="BB1766" s="694"/>
      <c r="BC1766" s="694"/>
      <c r="BD1766" s="694"/>
      <c r="BE1766" s="694"/>
      <c r="BF1766" s="694"/>
      <c r="BG1766" s="695"/>
    </row>
    <row r="1767" spans="2:86" ht="14.55" customHeight="1" x14ac:dyDescent="0.2">
      <c r="B1767" s="662"/>
      <c r="C1767" s="663"/>
      <c r="D1767" s="663"/>
      <c r="E1767" s="663"/>
      <c r="F1767" s="663"/>
      <c r="G1767" s="664"/>
      <c r="H1767" s="674"/>
      <c r="I1767" s="675"/>
      <c r="J1767" s="675"/>
      <c r="K1767" s="675"/>
      <c r="L1767" s="675"/>
      <c r="M1767" s="675"/>
      <c r="N1767" s="675"/>
      <c r="O1767" s="675"/>
      <c r="P1767" s="692"/>
      <c r="Q1767" s="692"/>
      <c r="R1767" s="692"/>
      <c r="S1767" s="692"/>
      <c r="T1767" s="692"/>
      <c r="U1767" s="692"/>
      <c r="V1767" s="692"/>
      <c r="W1767" s="696"/>
      <c r="X1767" s="697"/>
      <c r="Y1767" s="697"/>
      <c r="Z1767" s="697"/>
      <c r="AA1767" s="697"/>
      <c r="AB1767" s="697"/>
      <c r="AC1767" s="697"/>
      <c r="AD1767" s="698"/>
      <c r="AE1767" s="662"/>
      <c r="AF1767" s="663"/>
      <c r="AG1767" s="663"/>
      <c r="AH1767" s="663"/>
      <c r="AI1767" s="663"/>
      <c r="AJ1767" s="664"/>
      <c r="AK1767" s="674"/>
      <c r="AL1767" s="675"/>
      <c r="AM1767" s="675"/>
      <c r="AN1767" s="675"/>
      <c r="AO1767" s="675"/>
      <c r="AP1767" s="675"/>
      <c r="AQ1767" s="675"/>
      <c r="AR1767" s="675"/>
      <c r="AS1767" s="692"/>
      <c r="AT1767" s="692"/>
      <c r="AU1767" s="692"/>
      <c r="AV1767" s="692"/>
      <c r="AW1767" s="692"/>
      <c r="AX1767" s="692"/>
      <c r="AY1767" s="692"/>
      <c r="AZ1767" s="696"/>
      <c r="BA1767" s="697"/>
      <c r="BB1767" s="697"/>
      <c r="BC1767" s="697"/>
      <c r="BD1767" s="697"/>
      <c r="BE1767" s="697"/>
      <c r="BF1767" s="697"/>
      <c r="BG1767" s="698"/>
    </row>
    <row r="1768" spans="2:86" ht="19.5" customHeight="1" x14ac:dyDescent="0.2">
      <c r="B1768" s="683" t="s">
        <v>79</v>
      </c>
      <c r="C1768" s="683"/>
      <c r="D1768" s="683"/>
      <c r="E1768" s="683"/>
      <c r="F1768" s="683"/>
      <c r="G1768" s="683"/>
      <c r="H1768" s="684">
        <f ca="1">OFFSET('(6)定期点検調書'!$CA$12,L1749-1,0)</f>
        <v>0</v>
      </c>
      <c r="I1768" s="684"/>
      <c r="J1768" s="684"/>
      <c r="K1768" s="684"/>
      <c r="L1768" s="684"/>
      <c r="M1768" s="684"/>
      <c r="N1768" s="684"/>
      <c r="O1768" s="684"/>
      <c r="P1768" s="684"/>
      <c r="Q1768" s="684"/>
      <c r="R1768" s="684"/>
      <c r="S1768" s="684"/>
      <c r="T1768" s="684"/>
      <c r="U1768" s="684"/>
      <c r="V1768" s="684"/>
      <c r="W1768" s="684"/>
      <c r="X1768" s="684"/>
      <c r="Y1768" s="684"/>
      <c r="Z1768" s="684"/>
      <c r="AA1768" s="684"/>
      <c r="AB1768" s="684"/>
      <c r="AC1768" s="684"/>
      <c r="AD1768" s="684"/>
      <c r="AE1768" s="683" t="s">
        <v>79</v>
      </c>
      <c r="AF1768" s="683"/>
      <c r="AG1768" s="683"/>
      <c r="AH1768" s="683"/>
      <c r="AI1768" s="683"/>
      <c r="AJ1768" s="683"/>
      <c r="AK1768" s="684">
        <f ca="1">OFFSET('(6)定期点検調書'!$CA$12,AO1749-1,0)</f>
        <v>0</v>
      </c>
      <c r="AL1768" s="684"/>
      <c r="AM1768" s="684"/>
      <c r="AN1768" s="684"/>
      <c r="AO1768" s="684"/>
      <c r="AP1768" s="684"/>
      <c r="AQ1768" s="684"/>
      <c r="AR1768" s="684"/>
      <c r="AS1768" s="684"/>
      <c r="AT1768" s="684"/>
      <c r="AU1768" s="684"/>
      <c r="AV1768" s="684"/>
      <c r="AW1768" s="684"/>
      <c r="AX1768" s="684"/>
      <c r="AY1768" s="684"/>
      <c r="AZ1768" s="684"/>
      <c r="BA1768" s="684"/>
      <c r="BB1768" s="684"/>
      <c r="BC1768" s="684"/>
      <c r="BD1768" s="684"/>
      <c r="BE1768" s="684"/>
      <c r="BF1768" s="684"/>
      <c r="BG1768" s="684"/>
      <c r="CH1768" s="473"/>
    </row>
    <row r="1769" spans="2:86" ht="19.5" customHeight="1" x14ac:dyDescent="0.2">
      <c r="B1769" s="683"/>
      <c r="C1769" s="683"/>
      <c r="D1769" s="683"/>
      <c r="E1769" s="683"/>
      <c r="F1769" s="683"/>
      <c r="G1769" s="683"/>
      <c r="H1769" s="684"/>
      <c r="I1769" s="684"/>
      <c r="J1769" s="684"/>
      <c r="K1769" s="684"/>
      <c r="L1769" s="684"/>
      <c r="M1769" s="684"/>
      <c r="N1769" s="684"/>
      <c r="O1769" s="684"/>
      <c r="P1769" s="684"/>
      <c r="Q1769" s="684"/>
      <c r="R1769" s="684"/>
      <c r="S1769" s="684"/>
      <c r="T1769" s="684"/>
      <c r="U1769" s="684"/>
      <c r="V1769" s="684"/>
      <c r="W1769" s="684"/>
      <c r="X1769" s="684"/>
      <c r="Y1769" s="684"/>
      <c r="Z1769" s="684"/>
      <c r="AA1769" s="684"/>
      <c r="AB1769" s="684"/>
      <c r="AC1769" s="684"/>
      <c r="AD1769" s="684"/>
      <c r="AE1769" s="683"/>
      <c r="AF1769" s="683"/>
      <c r="AG1769" s="683"/>
      <c r="AH1769" s="683"/>
      <c r="AI1769" s="683"/>
      <c r="AJ1769" s="683"/>
      <c r="AK1769" s="684"/>
      <c r="AL1769" s="684"/>
      <c r="AM1769" s="684"/>
      <c r="AN1769" s="684"/>
      <c r="AO1769" s="684"/>
      <c r="AP1769" s="684"/>
      <c r="AQ1769" s="684"/>
      <c r="AR1769" s="684"/>
      <c r="AS1769" s="684"/>
      <c r="AT1769" s="684"/>
      <c r="AU1769" s="684"/>
      <c r="AV1769" s="684"/>
      <c r="AW1769" s="684"/>
      <c r="AX1769" s="684"/>
      <c r="AY1769" s="684"/>
      <c r="AZ1769" s="684"/>
      <c r="BA1769" s="684"/>
      <c r="BB1769" s="684"/>
      <c r="BC1769" s="684"/>
      <c r="BD1769" s="684"/>
      <c r="BE1769" s="684"/>
      <c r="BF1769" s="684"/>
      <c r="BG1769" s="684"/>
    </row>
    <row r="1770" spans="2:86" ht="14.55" customHeight="1" x14ac:dyDescent="0.2">
      <c r="B1770" s="677" t="s">
        <v>1038</v>
      </c>
      <c r="C1770" s="678"/>
      <c r="D1770" s="677" t="s">
        <v>1237</v>
      </c>
      <c r="E1770" s="719"/>
      <c r="F1770" s="719"/>
      <c r="G1770" s="719"/>
      <c r="H1770" s="665">
        <f ca="1">OFFSET('(6)定期点検調書'!$B$12,L1770-1,0)</f>
        <v>0</v>
      </c>
      <c r="I1770" s="666"/>
      <c r="J1770" s="666"/>
      <c r="K1770" s="667"/>
      <c r="L1770" s="703">
        <f>AO1749+1</f>
        <v>169</v>
      </c>
      <c r="M1770" s="703"/>
      <c r="N1770" s="703"/>
      <c r="O1770" s="703"/>
      <c r="P1770" s="703"/>
      <c r="Q1770" s="703"/>
      <c r="R1770" s="703"/>
      <c r="S1770" s="703"/>
      <c r="T1770" s="703"/>
      <c r="U1770" s="703"/>
      <c r="V1770" s="703"/>
      <c r="W1770" s="703"/>
      <c r="X1770" s="703"/>
      <c r="Y1770" s="703"/>
      <c r="Z1770" s="703"/>
      <c r="AA1770" s="703"/>
      <c r="AB1770" s="703"/>
      <c r="AC1770" s="703"/>
      <c r="AD1770" s="704"/>
      <c r="AE1770" s="677" t="s">
        <v>1038</v>
      </c>
      <c r="AF1770" s="678"/>
      <c r="AG1770" s="677" t="s">
        <v>1237</v>
      </c>
      <c r="AH1770" s="719"/>
      <c r="AI1770" s="719"/>
      <c r="AJ1770" s="719"/>
      <c r="AK1770" s="665">
        <f ca="1">OFFSET('(6)定期点検調書'!$B$12,AO1770-1,0)</f>
        <v>0</v>
      </c>
      <c r="AL1770" s="666"/>
      <c r="AM1770" s="666"/>
      <c r="AN1770" s="667"/>
      <c r="AO1770" s="703">
        <f>L1770+1</f>
        <v>170</v>
      </c>
      <c r="AP1770" s="703"/>
      <c r="AQ1770" s="703"/>
      <c r="AR1770" s="703"/>
      <c r="AS1770" s="703"/>
      <c r="AT1770" s="703"/>
      <c r="AU1770" s="703"/>
      <c r="AV1770" s="703"/>
      <c r="AW1770" s="703"/>
      <c r="AX1770" s="703"/>
      <c r="AY1770" s="703"/>
      <c r="AZ1770" s="703"/>
      <c r="BA1770" s="703"/>
      <c r="BB1770" s="703"/>
      <c r="BC1770" s="703"/>
      <c r="BD1770" s="703"/>
      <c r="BE1770" s="703"/>
      <c r="BF1770" s="703"/>
      <c r="BG1770" s="704"/>
    </row>
    <row r="1771" spans="2:86" ht="14.55" customHeight="1" x14ac:dyDescent="0.2">
      <c r="B1771" s="679"/>
      <c r="C1771" s="680"/>
      <c r="D1771" s="681"/>
      <c r="E1771" s="720"/>
      <c r="F1771" s="720"/>
      <c r="G1771" s="720"/>
      <c r="H1771" s="668"/>
      <c r="I1771" s="669"/>
      <c r="J1771" s="669"/>
      <c r="K1771" s="670"/>
      <c r="L1771" s="705"/>
      <c r="M1771" s="705"/>
      <c r="N1771" s="705"/>
      <c r="O1771" s="705"/>
      <c r="P1771" s="705"/>
      <c r="Q1771" s="705"/>
      <c r="R1771" s="705"/>
      <c r="S1771" s="705"/>
      <c r="T1771" s="705"/>
      <c r="U1771" s="705"/>
      <c r="V1771" s="705"/>
      <c r="W1771" s="705"/>
      <c r="X1771" s="705"/>
      <c r="Y1771" s="705"/>
      <c r="Z1771" s="705"/>
      <c r="AA1771" s="705"/>
      <c r="AB1771" s="705"/>
      <c r="AC1771" s="705"/>
      <c r="AD1771" s="706"/>
      <c r="AE1771" s="679"/>
      <c r="AF1771" s="680"/>
      <c r="AG1771" s="681"/>
      <c r="AH1771" s="720"/>
      <c r="AI1771" s="720"/>
      <c r="AJ1771" s="720"/>
      <c r="AK1771" s="668"/>
      <c r="AL1771" s="669"/>
      <c r="AM1771" s="669"/>
      <c r="AN1771" s="670"/>
      <c r="AO1771" s="705"/>
      <c r="AP1771" s="705"/>
      <c r="AQ1771" s="705"/>
      <c r="AR1771" s="705"/>
      <c r="AS1771" s="705"/>
      <c r="AT1771" s="705"/>
      <c r="AU1771" s="705"/>
      <c r="AV1771" s="705"/>
      <c r="AW1771" s="705"/>
      <c r="AX1771" s="705"/>
      <c r="AY1771" s="705"/>
      <c r="AZ1771" s="705"/>
      <c r="BA1771" s="705"/>
      <c r="BB1771" s="705"/>
      <c r="BC1771" s="705"/>
      <c r="BD1771" s="705"/>
      <c r="BE1771" s="705"/>
      <c r="BF1771" s="705"/>
      <c r="BG1771" s="706"/>
    </row>
    <row r="1772" spans="2:86" ht="14.55" customHeight="1" x14ac:dyDescent="0.2">
      <c r="B1772" s="679"/>
      <c r="C1772" s="680"/>
      <c r="D1772" s="677" t="s">
        <v>992</v>
      </c>
      <c r="E1772" s="719"/>
      <c r="F1772" s="719"/>
      <c r="G1772" s="719"/>
      <c r="H1772" s="665">
        <f ca="1">OFFSET('(6)定期点検調書'!$D$12,L1770-1,0)</f>
        <v>0</v>
      </c>
      <c r="I1772" s="666"/>
      <c r="J1772" s="666"/>
      <c r="K1772" s="667"/>
      <c r="L1772" s="705"/>
      <c r="M1772" s="705"/>
      <c r="N1772" s="705"/>
      <c r="O1772" s="705"/>
      <c r="P1772" s="705"/>
      <c r="Q1772" s="705"/>
      <c r="R1772" s="705"/>
      <c r="S1772" s="705"/>
      <c r="T1772" s="705"/>
      <c r="U1772" s="705"/>
      <c r="V1772" s="705"/>
      <c r="W1772" s="705"/>
      <c r="X1772" s="705"/>
      <c r="Y1772" s="705"/>
      <c r="Z1772" s="705"/>
      <c r="AA1772" s="705"/>
      <c r="AB1772" s="705"/>
      <c r="AC1772" s="705"/>
      <c r="AD1772" s="706"/>
      <c r="AE1772" s="679"/>
      <c r="AF1772" s="680"/>
      <c r="AG1772" s="677" t="s">
        <v>992</v>
      </c>
      <c r="AH1772" s="719"/>
      <c r="AI1772" s="719"/>
      <c r="AJ1772" s="719"/>
      <c r="AK1772" s="665">
        <f ca="1">OFFSET('(6)定期点検調書'!$D$12,AO1770-1,0)</f>
        <v>0</v>
      </c>
      <c r="AL1772" s="666"/>
      <c r="AM1772" s="666"/>
      <c r="AN1772" s="667"/>
      <c r="AO1772" s="705"/>
      <c r="AP1772" s="705"/>
      <c r="AQ1772" s="705"/>
      <c r="AR1772" s="705"/>
      <c r="AS1772" s="705"/>
      <c r="AT1772" s="705"/>
      <c r="AU1772" s="705"/>
      <c r="AV1772" s="705"/>
      <c r="AW1772" s="705"/>
      <c r="AX1772" s="705"/>
      <c r="AY1772" s="705"/>
      <c r="AZ1772" s="705"/>
      <c r="BA1772" s="705"/>
      <c r="BB1772" s="705"/>
      <c r="BC1772" s="705"/>
      <c r="BD1772" s="705"/>
      <c r="BE1772" s="705"/>
      <c r="BF1772" s="705"/>
      <c r="BG1772" s="706"/>
    </row>
    <row r="1773" spans="2:86" ht="14.55" customHeight="1" x14ac:dyDescent="0.2">
      <c r="B1773" s="681"/>
      <c r="C1773" s="682"/>
      <c r="D1773" s="681"/>
      <c r="E1773" s="720"/>
      <c r="F1773" s="720"/>
      <c r="G1773" s="720"/>
      <c r="H1773" s="668"/>
      <c r="I1773" s="669"/>
      <c r="J1773" s="669"/>
      <c r="K1773" s="670"/>
      <c r="L1773" s="705"/>
      <c r="M1773" s="705"/>
      <c r="N1773" s="705"/>
      <c r="O1773" s="705"/>
      <c r="P1773" s="705"/>
      <c r="Q1773" s="705"/>
      <c r="R1773" s="705"/>
      <c r="S1773" s="705"/>
      <c r="T1773" s="705"/>
      <c r="U1773" s="705"/>
      <c r="V1773" s="705"/>
      <c r="W1773" s="705"/>
      <c r="X1773" s="705"/>
      <c r="Y1773" s="705"/>
      <c r="Z1773" s="705"/>
      <c r="AA1773" s="705"/>
      <c r="AB1773" s="705"/>
      <c r="AC1773" s="705"/>
      <c r="AD1773" s="706"/>
      <c r="AE1773" s="681"/>
      <c r="AF1773" s="682"/>
      <c r="AG1773" s="681"/>
      <c r="AH1773" s="720"/>
      <c r="AI1773" s="720"/>
      <c r="AJ1773" s="720"/>
      <c r="AK1773" s="668"/>
      <c r="AL1773" s="669"/>
      <c r="AM1773" s="669"/>
      <c r="AN1773" s="670"/>
      <c r="AO1773" s="705"/>
      <c r="AP1773" s="705"/>
      <c r="AQ1773" s="705"/>
      <c r="AR1773" s="705"/>
      <c r="AS1773" s="705"/>
      <c r="AT1773" s="705"/>
      <c r="AU1773" s="705"/>
      <c r="AV1773" s="705"/>
      <c r="AW1773" s="705"/>
      <c r="AX1773" s="705"/>
      <c r="AY1773" s="705"/>
      <c r="AZ1773" s="705"/>
      <c r="BA1773" s="705"/>
      <c r="BB1773" s="705"/>
      <c r="BC1773" s="705"/>
      <c r="BD1773" s="705"/>
      <c r="BE1773" s="705"/>
      <c r="BF1773" s="705"/>
      <c r="BG1773" s="706"/>
    </row>
    <row r="1774" spans="2:86" ht="14.55" customHeight="1" x14ac:dyDescent="0.2">
      <c r="B1774" s="677" t="s">
        <v>1238</v>
      </c>
      <c r="C1774" s="678"/>
      <c r="D1774" s="659" t="s">
        <v>993</v>
      </c>
      <c r="E1774" s="660"/>
      <c r="F1774" s="660"/>
      <c r="G1774" s="660"/>
      <c r="H1774" s="671">
        <f ca="1">OFFSET('(6)定期点検調書'!$AA$13,L1770-1,0)</f>
        <v>0</v>
      </c>
      <c r="I1774" s="672"/>
      <c r="J1774" s="672"/>
      <c r="K1774" s="673"/>
      <c r="L1774" s="705"/>
      <c r="M1774" s="705"/>
      <c r="N1774" s="705"/>
      <c r="O1774" s="705"/>
      <c r="P1774" s="705"/>
      <c r="Q1774" s="705"/>
      <c r="R1774" s="705"/>
      <c r="S1774" s="705"/>
      <c r="T1774" s="705"/>
      <c r="U1774" s="705"/>
      <c r="V1774" s="705"/>
      <c r="W1774" s="705"/>
      <c r="X1774" s="705"/>
      <c r="Y1774" s="705"/>
      <c r="Z1774" s="705"/>
      <c r="AA1774" s="705"/>
      <c r="AB1774" s="705"/>
      <c r="AC1774" s="705"/>
      <c r="AD1774" s="706"/>
      <c r="AE1774" s="677" t="s">
        <v>1238</v>
      </c>
      <c r="AF1774" s="678"/>
      <c r="AG1774" s="659" t="s">
        <v>993</v>
      </c>
      <c r="AH1774" s="660"/>
      <c r="AI1774" s="660"/>
      <c r="AJ1774" s="660"/>
      <c r="AK1774" s="671">
        <f ca="1">OFFSET('(6)定期点検調書'!$AA$13,AO1770-1,0)</f>
        <v>0</v>
      </c>
      <c r="AL1774" s="672"/>
      <c r="AM1774" s="672"/>
      <c r="AN1774" s="673"/>
      <c r="AO1774" s="705"/>
      <c r="AP1774" s="705"/>
      <c r="AQ1774" s="705"/>
      <c r="AR1774" s="705"/>
      <c r="AS1774" s="705"/>
      <c r="AT1774" s="705"/>
      <c r="AU1774" s="705"/>
      <c r="AV1774" s="705"/>
      <c r="AW1774" s="705"/>
      <c r="AX1774" s="705"/>
      <c r="AY1774" s="705"/>
      <c r="AZ1774" s="705"/>
      <c r="BA1774" s="705"/>
      <c r="BB1774" s="705"/>
      <c r="BC1774" s="705"/>
      <c r="BD1774" s="705"/>
      <c r="BE1774" s="705"/>
      <c r="BF1774" s="705"/>
      <c r="BG1774" s="706"/>
    </row>
    <row r="1775" spans="2:86" ht="14.55" customHeight="1" x14ac:dyDescent="0.2">
      <c r="B1775" s="679"/>
      <c r="C1775" s="680"/>
      <c r="D1775" s="662"/>
      <c r="E1775" s="663"/>
      <c r="F1775" s="663"/>
      <c r="G1775" s="663"/>
      <c r="H1775" s="674"/>
      <c r="I1775" s="675"/>
      <c r="J1775" s="675"/>
      <c r="K1775" s="676"/>
      <c r="L1775" s="705"/>
      <c r="M1775" s="705"/>
      <c r="N1775" s="705"/>
      <c r="O1775" s="705"/>
      <c r="P1775" s="705"/>
      <c r="Q1775" s="705"/>
      <c r="R1775" s="705"/>
      <c r="S1775" s="705"/>
      <c r="T1775" s="705"/>
      <c r="U1775" s="705"/>
      <c r="V1775" s="705"/>
      <c r="W1775" s="705"/>
      <c r="X1775" s="705"/>
      <c r="Y1775" s="705"/>
      <c r="Z1775" s="705"/>
      <c r="AA1775" s="705"/>
      <c r="AB1775" s="705"/>
      <c r="AC1775" s="705"/>
      <c r="AD1775" s="706"/>
      <c r="AE1775" s="679"/>
      <c r="AF1775" s="680"/>
      <c r="AG1775" s="662"/>
      <c r="AH1775" s="663"/>
      <c r="AI1775" s="663"/>
      <c r="AJ1775" s="663"/>
      <c r="AK1775" s="674"/>
      <c r="AL1775" s="675"/>
      <c r="AM1775" s="675"/>
      <c r="AN1775" s="676"/>
      <c r="AO1775" s="705"/>
      <c r="AP1775" s="705"/>
      <c r="AQ1775" s="705"/>
      <c r="AR1775" s="705"/>
      <c r="AS1775" s="705"/>
      <c r="AT1775" s="705"/>
      <c r="AU1775" s="705"/>
      <c r="AV1775" s="705"/>
      <c r="AW1775" s="705"/>
      <c r="AX1775" s="705"/>
      <c r="AY1775" s="705"/>
      <c r="AZ1775" s="705"/>
      <c r="BA1775" s="705"/>
      <c r="BB1775" s="705"/>
      <c r="BC1775" s="705"/>
      <c r="BD1775" s="705"/>
      <c r="BE1775" s="705"/>
      <c r="BF1775" s="705"/>
      <c r="BG1775" s="706"/>
    </row>
    <row r="1776" spans="2:86" ht="14.55" customHeight="1" x14ac:dyDescent="0.2">
      <c r="B1776" s="679"/>
      <c r="C1776" s="680"/>
      <c r="D1776" s="659" t="s">
        <v>1239</v>
      </c>
      <c r="E1776" s="660"/>
      <c r="F1776" s="660"/>
      <c r="G1776" s="660"/>
      <c r="H1776" s="665">
        <f ca="1">OFFSET('(6)定期点検調書'!$AD$12,L1770-1,0)</f>
        <v>0</v>
      </c>
      <c r="I1776" s="666"/>
      <c r="J1776" s="666"/>
      <c r="K1776" s="667"/>
      <c r="L1776" s="705"/>
      <c r="M1776" s="705"/>
      <c r="N1776" s="705"/>
      <c r="O1776" s="705"/>
      <c r="P1776" s="705"/>
      <c r="Q1776" s="705"/>
      <c r="R1776" s="705"/>
      <c r="S1776" s="705"/>
      <c r="T1776" s="705"/>
      <c r="U1776" s="705"/>
      <c r="V1776" s="705"/>
      <c r="W1776" s="705"/>
      <c r="X1776" s="705"/>
      <c r="Y1776" s="705"/>
      <c r="Z1776" s="705"/>
      <c r="AA1776" s="705"/>
      <c r="AB1776" s="705"/>
      <c r="AC1776" s="705"/>
      <c r="AD1776" s="706"/>
      <c r="AE1776" s="679"/>
      <c r="AF1776" s="680"/>
      <c r="AG1776" s="659" t="s">
        <v>1239</v>
      </c>
      <c r="AH1776" s="660"/>
      <c r="AI1776" s="660"/>
      <c r="AJ1776" s="660"/>
      <c r="AK1776" s="665">
        <f ca="1">OFFSET('(6)定期点検調書'!$AD$12,AO1770-1,0)</f>
        <v>0</v>
      </c>
      <c r="AL1776" s="666"/>
      <c r="AM1776" s="666"/>
      <c r="AN1776" s="667"/>
      <c r="AO1776" s="705"/>
      <c r="AP1776" s="705"/>
      <c r="AQ1776" s="705"/>
      <c r="AR1776" s="705"/>
      <c r="AS1776" s="705"/>
      <c r="AT1776" s="705"/>
      <c r="AU1776" s="705"/>
      <c r="AV1776" s="705"/>
      <c r="AW1776" s="705"/>
      <c r="AX1776" s="705"/>
      <c r="AY1776" s="705"/>
      <c r="AZ1776" s="705"/>
      <c r="BA1776" s="705"/>
      <c r="BB1776" s="705"/>
      <c r="BC1776" s="705"/>
      <c r="BD1776" s="705"/>
      <c r="BE1776" s="705"/>
      <c r="BF1776" s="705"/>
      <c r="BG1776" s="706"/>
    </row>
    <row r="1777" spans="2:86" ht="14.55" customHeight="1" x14ac:dyDescent="0.2">
      <c r="B1777" s="681"/>
      <c r="C1777" s="682"/>
      <c r="D1777" s="662"/>
      <c r="E1777" s="663"/>
      <c r="F1777" s="663"/>
      <c r="G1777" s="663"/>
      <c r="H1777" s="668"/>
      <c r="I1777" s="669"/>
      <c r="J1777" s="669"/>
      <c r="K1777" s="670"/>
      <c r="L1777" s="705"/>
      <c r="M1777" s="705"/>
      <c r="N1777" s="705"/>
      <c r="O1777" s="705"/>
      <c r="P1777" s="705"/>
      <c r="Q1777" s="705"/>
      <c r="R1777" s="705"/>
      <c r="S1777" s="705"/>
      <c r="T1777" s="705"/>
      <c r="U1777" s="705"/>
      <c r="V1777" s="705"/>
      <c r="W1777" s="705"/>
      <c r="X1777" s="705"/>
      <c r="Y1777" s="705"/>
      <c r="Z1777" s="705"/>
      <c r="AA1777" s="705"/>
      <c r="AB1777" s="705"/>
      <c r="AC1777" s="705"/>
      <c r="AD1777" s="706"/>
      <c r="AE1777" s="681"/>
      <c r="AF1777" s="682"/>
      <c r="AG1777" s="662"/>
      <c r="AH1777" s="663"/>
      <c r="AI1777" s="663"/>
      <c r="AJ1777" s="663"/>
      <c r="AK1777" s="668"/>
      <c r="AL1777" s="669"/>
      <c r="AM1777" s="669"/>
      <c r="AN1777" s="670"/>
      <c r="AO1777" s="705"/>
      <c r="AP1777" s="705"/>
      <c r="AQ1777" s="705"/>
      <c r="AR1777" s="705"/>
      <c r="AS1777" s="705"/>
      <c r="AT1777" s="705"/>
      <c r="AU1777" s="705"/>
      <c r="AV1777" s="705"/>
      <c r="AW1777" s="705"/>
      <c r="AX1777" s="705"/>
      <c r="AY1777" s="705"/>
      <c r="AZ1777" s="705"/>
      <c r="BA1777" s="705"/>
      <c r="BB1777" s="705"/>
      <c r="BC1777" s="705"/>
      <c r="BD1777" s="705"/>
      <c r="BE1777" s="705"/>
      <c r="BF1777" s="705"/>
      <c r="BG1777" s="706"/>
    </row>
    <row r="1778" spans="2:86" ht="28.95" customHeight="1" x14ac:dyDescent="0.2">
      <c r="B1778" s="716" t="s">
        <v>995</v>
      </c>
      <c r="C1778" s="717"/>
      <c r="D1778" s="717"/>
      <c r="E1778" s="717"/>
      <c r="F1778" s="717"/>
      <c r="G1778" s="718"/>
      <c r="H1778" s="709">
        <f ca="1">OFFSET('(6)定期点検調書'!$AK$12,L1770-1,0)</f>
        <v>0</v>
      </c>
      <c r="I1778" s="710"/>
      <c r="J1778" s="710"/>
      <c r="K1778" s="711"/>
      <c r="L1778" s="705"/>
      <c r="M1778" s="705"/>
      <c r="N1778" s="705"/>
      <c r="O1778" s="705"/>
      <c r="P1778" s="705"/>
      <c r="Q1778" s="705"/>
      <c r="R1778" s="705"/>
      <c r="S1778" s="705"/>
      <c r="T1778" s="705"/>
      <c r="U1778" s="705"/>
      <c r="V1778" s="705"/>
      <c r="W1778" s="705"/>
      <c r="X1778" s="705"/>
      <c r="Y1778" s="705"/>
      <c r="Z1778" s="705"/>
      <c r="AA1778" s="705"/>
      <c r="AB1778" s="705"/>
      <c r="AC1778" s="705"/>
      <c r="AD1778" s="706"/>
      <c r="AE1778" s="716" t="s">
        <v>995</v>
      </c>
      <c r="AF1778" s="717"/>
      <c r="AG1778" s="717"/>
      <c r="AH1778" s="717"/>
      <c r="AI1778" s="717"/>
      <c r="AJ1778" s="718"/>
      <c r="AK1778" s="709">
        <f ca="1">OFFSET('(6)定期点検調書'!$AK$12,AO1770-1,0)</f>
        <v>0</v>
      </c>
      <c r="AL1778" s="710"/>
      <c r="AM1778" s="710"/>
      <c r="AN1778" s="711"/>
      <c r="AO1778" s="705"/>
      <c r="AP1778" s="705"/>
      <c r="AQ1778" s="705"/>
      <c r="AR1778" s="705"/>
      <c r="AS1778" s="705"/>
      <c r="AT1778" s="705"/>
      <c r="AU1778" s="705"/>
      <c r="AV1778" s="705"/>
      <c r="AW1778" s="705"/>
      <c r="AX1778" s="705"/>
      <c r="AY1778" s="705"/>
      <c r="AZ1778" s="705"/>
      <c r="BA1778" s="705"/>
      <c r="BB1778" s="705"/>
      <c r="BC1778" s="705"/>
      <c r="BD1778" s="705"/>
      <c r="BE1778" s="705"/>
      <c r="BF1778" s="705"/>
      <c r="BG1778" s="706"/>
    </row>
    <row r="1779" spans="2:86" ht="14.55" customHeight="1" x14ac:dyDescent="0.2">
      <c r="B1779" s="677" t="s">
        <v>1240</v>
      </c>
      <c r="C1779" s="661"/>
      <c r="D1779" s="659" t="s">
        <v>994</v>
      </c>
      <c r="E1779" s="660"/>
      <c r="F1779" s="660"/>
      <c r="G1779" s="661"/>
      <c r="H1779" s="699" t="str">
        <f ca="1">OFFSET('(6)定期点検調書'!$BY$12,L1770-1,0)</f>
        <v/>
      </c>
      <c r="I1779" s="700"/>
      <c r="J1779" s="700"/>
      <c r="K1779" s="714"/>
      <c r="L1779" s="705"/>
      <c r="M1779" s="705"/>
      <c r="N1779" s="705"/>
      <c r="O1779" s="705"/>
      <c r="P1779" s="705"/>
      <c r="Q1779" s="705"/>
      <c r="R1779" s="705"/>
      <c r="S1779" s="705"/>
      <c r="T1779" s="705"/>
      <c r="U1779" s="705"/>
      <c r="V1779" s="705"/>
      <c r="W1779" s="705"/>
      <c r="X1779" s="705"/>
      <c r="Y1779" s="705"/>
      <c r="Z1779" s="705"/>
      <c r="AA1779" s="705"/>
      <c r="AB1779" s="705"/>
      <c r="AC1779" s="705"/>
      <c r="AD1779" s="706"/>
      <c r="AE1779" s="677" t="s">
        <v>1240</v>
      </c>
      <c r="AF1779" s="661"/>
      <c r="AG1779" s="659" t="s">
        <v>994</v>
      </c>
      <c r="AH1779" s="660"/>
      <c r="AI1779" s="660"/>
      <c r="AJ1779" s="661"/>
      <c r="AK1779" s="699" t="str">
        <f ca="1">OFFSET('(6)定期点検調書'!$BY$12,AO1770-1,0)</f>
        <v/>
      </c>
      <c r="AL1779" s="700"/>
      <c r="AM1779" s="700"/>
      <c r="AN1779" s="714"/>
      <c r="AO1779" s="705"/>
      <c r="AP1779" s="705"/>
      <c r="AQ1779" s="705"/>
      <c r="AR1779" s="705"/>
      <c r="AS1779" s="705"/>
      <c r="AT1779" s="705"/>
      <c r="AU1779" s="705"/>
      <c r="AV1779" s="705"/>
      <c r="AW1779" s="705"/>
      <c r="AX1779" s="705"/>
      <c r="AY1779" s="705"/>
      <c r="AZ1779" s="705"/>
      <c r="BA1779" s="705"/>
      <c r="BB1779" s="705"/>
      <c r="BC1779" s="705"/>
      <c r="BD1779" s="705"/>
      <c r="BE1779" s="705"/>
      <c r="BF1779" s="705"/>
      <c r="BG1779" s="706"/>
    </row>
    <row r="1780" spans="2:86" ht="14.55" customHeight="1" x14ac:dyDescent="0.2">
      <c r="B1780" s="712"/>
      <c r="C1780" s="713"/>
      <c r="D1780" s="662"/>
      <c r="E1780" s="663"/>
      <c r="F1780" s="663"/>
      <c r="G1780" s="664"/>
      <c r="H1780" s="701"/>
      <c r="I1780" s="702"/>
      <c r="J1780" s="702"/>
      <c r="K1780" s="715"/>
      <c r="L1780" s="705"/>
      <c r="M1780" s="705"/>
      <c r="N1780" s="705"/>
      <c r="O1780" s="705"/>
      <c r="P1780" s="705"/>
      <c r="Q1780" s="705"/>
      <c r="R1780" s="705"/>
      <c r="S1780" s="705"/>
      <c r="T1780" s="705"/>
      <c r="U1780" s="705"/>
      <c r="V1780" s="705"/>
      <c r="W1780" s="705"/>
      <c r="X1780" s="705"/>
      <c r="Y1780" s="705"/>
      <c r="Z1780" s="705"/>
      <c r="AA1780" s="705"/>
      <c r="AB1780" s="705"/>
      <c r="AC1780" s="705"/>
      <c r="AD1780" s="706"/>
      <c r="AE1780" s="712"/>
      <c r="AF1780" s="713"/>
      <c r="AG1780" s="662"/>
      <c r="AH1780" s="663"/>
      <c r="AI1780" s="663"/>
      <c r="AJ1780" s="664"/>
      <c r="AK1780" s="701"/>
      <c r="AL1780" s="702"/>
      <c r="AM1780" s="702"/>
      <c r="AN1780" s="715"/>
      <c r="AO1780" s="705"/>
      <c r="AP1780" s="705"/>
      <c r="AQ1780" s="705"/>
      <c r="AR1780" s="705"/>
      <c r="AS1780" s="705"/>
      <c r="AT1780" s="705"/>
      <c r="AU1780" s="705"/>
      <c r="AV1780" s="705"/>
      <c r="AW1780" s="705"/>
      <c r="AX1780" s="705"/>
      <c r="AY1780" s="705"/>
      <c r="AZ1780" s="705"/>
      <c r="BA1780" s="705"/>
      <c r="BB1780" s="705"/>
      <c r="BC1780" s="705"/>
      <c r="BD1780" s="705"/>
      <c r="BE1780" s="705"/>
      <c r="BF1780" s="705"/>
      <c r="BG1780" s="706"/>
    </row>
    <row r="1781" spans="2:86" ht="14.55" customHeight="1" x14ac:dyDescent="0.2">
      <c r="B1781" s="712"/>
      <c r="C1781" s="713"/>
      <c r="D1781" s="659" t="s">
        <v>1186</v>
      </c>
      <c r="E1781" s="660"/>
      <c r="F1781" s="660"/>
      <c r="G1781" s="661"/>
      <c r="H1781" s="665">
        <f ca="1">OFFSET('(6)定期点検調書'!$BC$12,L1770-1,0)</f>
        <v>0</v>
      </c>
      <c r="I1781" s="666"/>
      <c r="J1781" s="666"/>
      <c r="K1781" s="667"/>
      <c r="L1781" s="705"/>
      <c r="M1781" s="705"/>
      <c r="N1781" s="705"/>
      <c r="O1781" s="705"/>
      <c r="P1781" s="705"/>
      <c r="Q1781" s="705"/>
      <c r="R1781" s="705"/>
      <c r="S1781" s="705"/>
      <c r="T1781" s="705"/>
      <c r="U1781" s="705"/>
      <c r="V1781" s="705"/>
      <c r="W1781" s="705"/>
      <c r="X1781" s="705"/>
      <c r="Y1781" s="705"/>
      <c r="Z1781" s="705"/>
      <c r="AA1781" s="705"/>
      <c r="AB1781" s="705"/>
      <c r="AC1781" s="705"/>
      <c r="AD1781" s="706"/>
      <c r="AE1781" s="712"/>
      <c r="AF1781" s="713"/>
      <c r="AG1781" s="659" t="s">
        <v>1186</v>
      </c>
      <c r="AH1781" s="660"/>
      <c r="AI1781" s="660"/>
      <c r="AJ1781" s="661"/>
      <c r="AK1781" s="665">
        <f ca="1">OFFSET('(6)定期点検調書'!$BC$12,AO1770-1,0)</f>
        <v>0</v>
      </c>
      <c r="AL1781" s="666"/>
      <c r="AM1781" s="666"/>
      <c r="AN1781" s="667"/>
      <c r="AO1781" s="705"/>
      <c r="AP1781" s="705"/>
      <c r="AQ1781" s="705"/>
      <c r="AR1781" s="705"/>
      <c r="AS1781" s="705"/>
      <c r="AT1781" s="705"/>
      <c r="AU1781" s="705"/>
      <c r="AV1781" s="705"/>
      <c r="AW1781" s="705"/>
      <c r="AX1781" s="705"/>
      <c r="AY1781" s="705"/>
      <c r="AZ1781" s="705"/>
      <c r="BA1781" s="705"/>
      <c r="BB1781" s="705"/>
      <c r="BC1781" s="705"/>
      <c r="BD1781" s="705"/>
      <c r="BE1781" s="705"/>
      <c r="BF1781" s="705"/>
      <c r="BG1781" s="706"/>
    </row>
    <row r="1782" spans="2:86" ht="14.55" customHeight="1" x14ac:dyDescent="0.2">
      <c r="B1782" s="712"/>
      <c r="C1782" s="713"/>
      <c r="D1782" s="662"/>
      <c r="E1782" s="663"/>
      <c r="F1782" s="663"/>
      <c r="G1782" s="664"/>
      <c r="H1782" s="668"/>
      <c r="I1782" s="669"/>
      <c r="J1782" s="669"/>
      <c r="K1782" s="670"/>
      <c r="L1782" s="705"/>
      <c r="M1782" s="705"/>
      <c r="N1782" s="705"/>
      <c r="O1782" s="705"/>
      <c r="P1782" s="705"/>
      <c r="Q1782" s="705"/>
      <c r="R1782" s="705"/>
      <c r="S1782" s="705"/>
      <c r="T1782" s="705"/>
      <c r="U1782" s="705"/>
      <c r="V1782" s="705"/>
      <c r="W1782" s="705"/>
      <c r="X1782" s="705"/>
      <c r="Y1782" s="705"/>
      <c r="Z1782" s="705"/>
      <c r="AA1782" s="705"/>
      <c r="AB1782" s="705"/>
      <c r="AC1782" s="705"/>
      <c r="AD1782" s="706"/>
      <c r="AE1782" s="712"/>
      <c r="AF1782" s="713"/>
      <c r="AG1782" s="662"/>
      <c r="AH1782" s="663"/>
      <c r="AI1782" s="663"/>
      <c r="AJ1782" s="664"/>
      <c r="AK1782" s="668"/>
      <c r="AL1782" s="669"/>
      <c r="AM1782" s="669"/>
      <c r="AN1782" s="670"/>
      <c r="AO1782" s="705"/>
      <c r="AP1782" s="705"/>
      <c r="AQ1782" s="705"/>
      <c r="AR1782" s="705"/>
      <c r="AS1782" s="705"/>
      <c r="AT1782" s="705"/>
      <c r="AU1782" s="705"/>
      <c r="AV1782" s="705"/>
      <c r="AW1782" s="705"/>
      <c r="AX1782" s="705"/>
      <c r="AY1782" s="705"/>
      <c r="AZ1782" s="705"/>
      <c r="BA1782" s="705"/>
      <c r="BB1782" s="705"/>
      <c r="BC1782" s="705"/>
      <c r="BD1782" s="705"/>
      <c r="BE1782" s="705"/>
      <c r="BF1782" s="705"/>
      <c r="BG1782" s="706"/>
    </row>
    <row r="1783" spans="2:86" ht="14.55" customHeight="1" x14ac:dyDescent="0.2">
      <c r="B1783" s="712"/>
      <c r="C1783" s="713"/>
      <c r="D1783" s="659" t="s">
        <v>1187</v>
      </c>
      <c r="E1783" s="660"/>
      <c r="F1783" s="660"/>
      <c r="G1783" s="661"/>
      <c r="H1783" s="665">
        <f ca="1">OFFSET('(6)定期点検調書'!$BF$12,L1770-1,0)</f>
        <v>0</v>
      </c>
      <c r="I1783" s="666"/>
      <c r="J1783" s="666"/>
      <c r="K1783" s="667"/>
      <c r="L1783" s="705"/>
      <c r="M1783" s="705"/>
      <c r="N1783" s="705"/>
      <c r="O1783" s="705"/>
      <c r="P1783" s="705"/>
      <c r="Q1783" s="705"/>
      <c r="R1783" s="705"/>
      <c r="S1783" s="705"/>
      <c r="T1783" s="705"/>
      <c r="U1783" s="705"/>
      <c r="V1783" s="705"/>
      <c r="W1783" s="705"/>
      <c r="X1783" s="705"/>
      <c r="Y1783" s="705"/>
      <c r="Z1783" s="705"/>
      <c r="AA1783" s="705"/>
      <c r="AB1783" s="705"/>
      <c r="AC1783" s="705"/>
      <c r="AD1783" s="706"/>
      <c r="AE1783" s="712"/>
      <c r="AF1783" s="713"/>
      <c r="AG1783" s="659" t="s">
        <v>1187</v>
      </c>
      <c r="AH1783" s="660"/>
      <c r="AI1783" s="660"/>
      <c r="AJ1783" s="661"/>
      <c r="AK1783" s="665">
        <f ca="1">OFFSET('(6)定期点検調書'!$BF$12,AO1770-1,0)</f>
        <v>0</v>
      </c>
      <c r="AL1783" s="666"/>
      <c r="AM1783" s="666"/>
      <c r="AN1783" s="667"/>
      <c r="AO1783" s="705"/>
      <c r="AP1783" s="705"/>
      <c r="AQ1783" s="705"/>
      <c r="AR1783" s="705"/>
      <c r="AS1783" s="705"/>
      <c r="AT1783" s="705"/>
      <c r="AU1783" s="705"/>
      <c r="AV1783" s="705"/>
      <c r="AW1783" s="705"/>
      <c r="AX1783" s="705"/>
      <c r="AY1783" s="705"/>
      <c r="AZ1783" s="705"/>
      <c r="BA1783" s="705"/>
      <c r="BB1783" s="705"/>
      <c r="BC1783" s="705"/>
      <c r="BD1783" s="705"/>
      <c r="BE1783" s="705"/>
      <c r="BF1783" s="705"/>
      <c r="BG1783" s="706"/>
    </row>
    <row r="1784" spans="2:86" ht="14.55" customHeight="1" x14ac:dyDescent="0.2">
      <c r="B1784" s="662"/>
      <c r="C1784" s="664"/>
      <c r="D1784" s="662"/>
      <c r="E1784" s="663"/>
      <c r="F1784" s="663"/>
      <c r="G1784" s="664"/>
      <c r="H1784" s="668"/>
      <c r="I1784" s="669"/>
      <c r="J1784" s="669"/>
      <c r="K1784" s="670"/>
      <c r="L1784" s="707"/>
      <c r="M1784" s="707"/>
      <c r="N1784" s="707"/>
      <c r="O1784" s="707"/>
      <c r="P1784" s="707"/>
      <c r="Q1784" s="707"/>
      <c r="R1784" s="707"/>
      <c r="S1784" s="707"/>
      <c r="T1784" s="707"/>
      <c r="U1784" s="707"/>
      <c r="V1784" s="707"/>
      <c r="W1784" s="707"/>
      <c r="X1784" s="707"/>
      <c r="Y1784" s="707"/>
      <c r="Z1784" s="707"/>
      <c r="AA1784" s="707"/>
      <c r="AB1784" s="707"/>
      <c r="AC1784" s="707"/>
      <c r="AD1784" s="708"/>
      <c r="AE1784" s="662"/>
      <c r="AF1784" s="664"/>
      <c r="AG1784" s="662"/>
      <c r="AH1784" s="663"/>
      <c r="AI1784" s="663"/>
      <c r="AJ1784" s="664"/>
      <c r="AK1784" s="668"/>
      <c r="AL1784" s="669"/>
      <c r="AM1784" s="669"/>
      <c r="AN1784" s="670"/>
      <c r="AO1784" s="707"/>
      <c r="AP1784" s="707"/>
      <c r="AQ1784" s="707"/>
      <c r="AR1784" s="707"/>
      <c r="AS1784" s="707"/>
      <c r="AT1784" s="707"/>
      <c r="AU1784" s="707"/>
      <c r="AV1784" s="707"/>
      <c r="AW1784" s="707"/>
      <c r="AX1784" s="707"/>
      <c r="AY1784" s="707"/>
      <c r="AZ1784" s="707"/>
      <c r="BA1784" s="707"/>
      <c r="BB1784" s="707"/>
      <c r="BC1784" s="707"/>
      <c r="BD1784" s="707"/>
      <c r="BE1784" s="707"/>
      <c r="BF1784" s="707"/>
      <c r="BG1784" s="708"/>
    </row>
    <row r="1785" spans="2:86" ht="14.55" customHeight="1" x14ac:dyDescent="0.2">
      <c r="B1785" s="683" t="s">
        <v>1241</v>
      </c>
      <c r="C1785" s="683"/>
      <c r="D1785" s="683"/>
      <c r="E1785" s="683"/>
      <c r="F1785" s="683"/>
      <c r="G1785" s="683"/>
      <c r="H1785" s="699" t="str">
        <f ca="1">IF(OFFSET('(6)定期点検調書'!$AR$12,L1770-1,0)="","",OFFSET('(6)定期点検調書'!$AQ$12,L1770-1,0)&amp;TEXT(OFFSET('(6)定期点検調書'!$AR$12,L1770-1,0),"0.0")&amp;OFFSET('(6)定期点検調書'!$AT$12,L1770-1,0))  &amp;  IF(OFFSET('(6)定期点検調書'!$AV$12,L1770-1,0)="","","／"&amp;OFFSET('(6)定期点検調書'!$AU$12,L1770-1,0)&amp;TEXT(OFFSET('(6)定期点検調書'!$AV$12,L1770-1,0),"0.0")&amp;OFFSET('(6)定期点検調書'!$AX$12,L1770-1,0))  &amp;  IF(OFFSET('(6)定期点検調書'!$AZ$12,L1770-1,0)="","","／"&amp;OFFSET('(6)定期点検調書'!$AY$12,L1770-1,0)&amp;TEXT(OFFSET('(6)定期点検調書'!$AZ$12,L1770-1,0),"0.0")&amp;OFFSET('(6)定期点検調書'!$BB$12,L1770-1,0))</f>
        <v/>
      </c>
      <c r="I1785" s="700"/>
      <c r="J1785" s="700"/>
      <c r="K1785" s="700"/>
      <c r="L1785" s="700"/>
      <c r="M1785" s="700"/>
      <c r="N1785" s="700"/>
      <c r="O1785" s="700"/>
      <c r="P1785" s="685" t="s">
        <v>1243</v>
      </c>
      <c r="Q1785" s="685"/>
      <c r="R1785" s="685"/>
      <c r="S1785" s="685"/>
      <c r="T1785" s="685"/>
      <c r="U1785" s="685"/>
      <c r="V1785" s="685"/>
      <c r="W1785" s="686" t="str">
        <f ca="1">OFFSET('(6)定期点検調書'!$F$12,L1770-1,0)</f>
        <v/>
      </c>
      <c r="X1785" s="687"/>
      <c r="Y1785" s="687"/>
      <c r="Z1785" s="687"/>
      <c r="AA1785" s="687"/>
      <c r="AB1785" s="687"/>
      <c r="AC1785" s="687"/>
      <c r="AD1785" s="688"/>
      <c r="AE1785" s="683" t="s">
        <v>1241</v>
      </c>
      <c r="AF1785" s="683"/>
      <c r="AG1785" s="683"/>
      <c r="AH1785" s="683"/>
      <c r="AI1785" s="683"/>
      <c r="AJ1785" s="683"/>
      <c r="AK1785" s="699" t="str">
        <f ca="1">IF(OFFSET('(6)定期点検調書'!$AR$12,AO1770-1,0)="","",OFFSET('(6)定期点検調書'!$AQ$12,AO1770-1,0)&amp;TEXT(OFFSET('(6)定期点検調書'!$AR$12,AO1770-1,0),"0.0")&amp;OFFSET('(6)定期点検調書'!$AT$12,AO1770-1,0))  &amp;  IF(OFFSET('(6)定期点検調書'!$AV$12,AO1770-1,0)="","","／"&amp;OFFSET('(6)定期点検調書'!$AU$12,AO1770-1,0)&amp;TEXT(OFFSET('(6)定期点検調書'!$AV$12,AO1770-1,0),"0.0")&amp;OFFSET('(6)定期点検調書'!$AX$12,AO1770-1,0))  &amp;  IF(OFFSET('(6)定期点検調書'!$AZ$12,AO1770-1,0)="","","／"&amp;OFFSET('(6)定期点検調書'!$AY$12,AO1770-1,0)&amp;TEXT(OFFSET('(6)定期点検調書'!$AZ$12,AO1770-1,0),"0.0")&amp;OFFSET('(6)定期点検調書'!$BB$12,AO1770-1,0))</f>
        <v/>
      </c>
      <c r="AL1785" s="700"/>
      <c r="AM1785" s="700"/>
      <c r="AN1785" s="700"/>
      <c r="AO1785" s="700"/>
      <c r="AP1785" s="700"/>
      <c r="AQ1785" s="700"/>
      <c r="AR1785" s="700"/>
      <c r="AS1785" s="685" t="s">
        <v>1243</v>
      </c>
      <c r="AT1785" s="685"/>
      <c r="AU1785" s="685"/>
      <c r="AV1785" s="685"/>
      <c r="AW1785" s="685"/>
      <c r="AX1785" s="685"/>
      <c r="AY1785" s="685"/>
      <c r="AZ1785" s="686" t="str">
        <f ca="1">OFFSET('(6)定期点検調書'!$F$12,AO1770-1,0)</f>
        <v/>
      </c>
      <c r="BA1785" s="687"/>
      <c r="BB1785" s="687"/>
      <c r="BC1785" s="687"/>
      <c r="BD1785" s="687"/>
      <c r="BE1785" s="687"/>
      <c r="BF1785" s="687"/>
      <c r="BG1785" s="688"/>
    </row>
    <row r="1786" spans="2:86" ht="14.55" customHeight="1" x14ac:dyDescent="0.2">
      <c r="B1786" s="683"/>
      <c r="C1786" s="683"/>
      <c r="D1786" s="683"/>
      <c r="E1786" s="683"/>
      <c r="F1786" s="683"/>
      <c r="G1786" s="683"/>
      <c r="H1786" s="701"/>
      <c r="I1786" s="702"/>
      <c r="J1786" s="702"/>
      <c r="K1786" s="702"/>
      <c r="L1786" s="702"/>
      <c r="M1786" s="702"/>
      <c r="N1786" s="702"/>
      <c r="O1786" s="702"/>
      <c r="P1786" s="685"/>
      <c r="Q1786" s="685"/>
      <c r="R1786" s="685"/>
      <c r="S1786" s="685"/>
      <c r="T1786" s="685"/>
      <c r="U1786" s="685"/>
      <c r="V1786" s="685"/>
      <c r="W1786" s="689"/>
      <c r="X1786" s="690"/>
      <c r="Y1786" s="690"/>
      <c r="Z1786" s="690"/>
      <c r="AA1786" s="690"/>
      <c r="AB1786" s="690"/>
      <c r="AC1786" s="690"/>
      <c r="AD1786" s="691"/>
      <c r="AE1786" s="683"/>
      <c r="AF1786" s="683"/>
      <c r="AG1786" s="683"/>
      <c r="AH1786" s="683"/>
      <c r="AI1786" s="683"/>
      <c r="AJ1786" s="683"/>
      <c r="AK1786" s="701"/>
      <c r="AL1786" s="702"/>
      <c r="AM1786" s="702"/>
      <c r="AN1786" s="702"/>
      <c r="AO1786" s="702"/>
      <c r="AP1786" s="702"/>
      <c r="AQ1786" s="702"/>
      <c r="AR1786" s="702"/>
      <c r="AS1786" s="685"/>
      <c r="AT1786" s="685"/>
      <c r="AU1786" s="685"/>
      <c r="AV1786" s="685"/>
      <c r="AW1786" s="685"/>
      <c r="AX1786" s="685"/>
      <c r="AY1786" s="685"/>
      <c r="AZ1786" s="689"/>
      <c r="BA1786" s="690"/>
      <c r="BB1786" s="690"/>
      <c r="BC1786" s="690"/>
      <c r="BD1786" s="690"/>
      <c r="BE1786" s="690"/>
      <c r="BF1786" s="690"/>
      <c r="BG1786" s="691"/>
    </row>
    <row r="1787" spans="2:86" ht="14.55" customHeight="1" x14ac:dyDescent="0.2">
      <c r="B1787" s="659" t="s">
        <v>1242</v>
      </c>
      <c r="C1787" s="660"/>
      <c r="D1787" s="660"/>
      <c r="E1787" s="660"/>
      <c r="F1787" s="660"/>
      <c r="G1787" s="661"/>
      <c r="H1787" s="671"/>
      <c r="I1787" s="672"/>
      <c r="J1787" s="672"/>
      <c r="K1787" s="672"/>
      <c r="L1787" s="672"/>
      <c r="M1787" s="672"/>
      <c r="N1787" s="672"/>
      <c r="O1787" s="672"/>
      <c r="P1787" s="692" t="s">
        <v>996</v>
      </c>
      <c r="Q1787" s="692"/>
      <c r="R1787" s="692"/>
      <c r="S1787" s="692"/>
      <c r="T1787" s="692"/>
      <c r="U1787" s="692"/>
      <c r="V1787" s="692"/>
      <c r="W1787" s="693"/>
      <c r="X1787" s="694"/>
      <c r="Y1787" s="694"/>
      <c r="Z1787" s="694"/>
      <c r="AA1787" s="694"/>
      <c r="AB1787" s="694"/>
      <c r="AC1787" s="694"/>
      <c r="AD1787" s="695"/>
      <c r="AE1787" s="659" t="s">
        <v>1242</v>
      </c>
      <c r="AF1787" s="660"/>
      <c r="AG1787" s="660"/>
      <c r="AH1787" s="660"/>
      <c r="AI1787" s="660"/>
      <c r="AJ1787" s="661"/>
      <c r="AK1787" s="671"/>
      <c r="AL1787" s="672"/>
      <c r="AM1787" s="672"/>
      <c r="AN1787" s="672"/>
      <c r="AO1787" s="672"/>
      <c r="AP1787" s="672"/>
      <c r="AQ1787" s="672"/>
      <c r="AR1787" s="672"/>
      <c r="AS1787" s="692" t="s">
        <v>996</v>
      </c>
      <c r="AT1787" s="692"/>
      <c r="AU1787" s="692"/>
      <c r="AV1787" s="692"/>
      <c r="AW1787" s="692"/>
      <c r="AX1787" s="692"/>
      <c r="AY1787" s="692"/>
      <c r="AZ1787" s="693"/>
      <c r="BA1787" s="694"/>
      <c r="BB1787" s="694"/>
      <c r="BC1787" s="694"/>
      <c r="BD1787" s="694"/>
      <c r="BE1787" s="694"/>
      <c r="BF1787" s="694"/>
      <c r="BG1787" s="695"/>
    </row>
    <row r="1788" spans="2:86" ht="14.55" customHeight="1" x14ac:dyDescent="0.2">
      <c r="B1788" s="662"/>
      <c r="C1788" s="663"/>
      <c r="D1788" s="663"/>
      <c r="E1788" s="663"/>
      <c r="F1788" s="663"/>
      <c r="G1788" s="664"/>
      <c r="H1788" s="674"/>
      <c r="I1788" s="675"/>
      <c r="J1788" s="675"/>
      <c r="K1788" s="675"/>
      <c r="L1788" s="675"/>
      <c r="M1788" s="675"/>
      <c r="N1788" s="675"/>
      <c r="O1788" s="675"/>
      <c r="P1788" s="692"/>
      <c r="Q1788" s="692"/>
      <c r="R1788" s="692"/>
      <c r="S1788" s="692"/>
      <c r="T1788" s="692"/>
      <c r="U1788" s="692"/>
      <c r="V1788" s="692"/>
      <c r="W1788" s="696"/>
      <c r="X1788" s="697"/>
      <c r="Y1788" s="697"/>
      <c r="Z1788" s="697"/>
      <c r="AA1788" s="697"/>
      <c r="AB1788" s="697"/>
      <c r="AC1788" s="697"/>
      <c r="AD1788" s="698"/>
      <c r="AE1788" s="662"/>
      <c r="AF1788" s="663"/>
      <c r="AG1788" s="663"/>
      <c r="AH1788" s="663"/>
      <c r="AI1788" s="663"/>
      <c r="AJ1788" s="664"/>
      <c r="AK1788" s="674"/>
      <c r="AL1788" s="675"/>
      <c r="AM1788" s="675"/>
      <c r="AN1788" s="675"/>
      <c r="AO1788" s="675"/>
      <c r="AP1788" s="675"/>
      <c r="AQ1788" s="675"/>
      <c r="AR1788" s="675"/>
      <c r="AS1788" s="692"/>
      <c r="AT1788" s="692"/>
      <c r="AU1788" s="692"/>
      <c r="AV1788" s="692"/>
      <c r="AW1788" s="692"/>
      <c r="AX1788" s="692"/>
      <c r="AY1788" s="692"/>
      <c r="AZ1788" s="696"/>
      <c r="BA1788" s="697"/>
      <c r="BB1788" s="697"/>
      <c r="BC1788" s="697"/>
      <c r="BD1788" s="697"/>
      <c r="BE1788" s="697"/>
      <c r="BF1788" s="697"/>
      <c r="BG1788" s="698"/>
    </row>
    <row r="1789" spans="2:86" ht="19.5" customHeight="1" x14ac:dyDescent="0.2">
      <c r="B1789" s="683" t="s">
        <v>79</v>
      </c>
      <c r="C1789" s="683"/>
      <c r="D1789" s="683"/>
      <c r="E1789" s="683"/>
      <c r="F1789" s="683"/>
      <c r="G1789" s="683"/>
      <c r="H1789" s="684">
        <f ca="1">OFFSET('(6)定期点検調書'!$CA$12,L1770-1,0)</f>
        <v>0</v>
      </c>
      <c r="I1789" s="684"/>
      <c r="J1789" s="684"/>
      <c r="K1789" s="684"/>
      <c r="L1789" s="684"/>
      <c r="M1789" s="684"/>
      <c r="N1789" s="684"/>
      <c r="O1789" s="684"/>
      <c r="P1789" s="684"/>
      <c r="Q1789" s="684"/>
      <c r="R1789" s="684"/>
      <c r="S1789" s="684"/>
      <c r="T1789" s="684"/>
      <c r="U1789" s="684"/>
      <c r="V1789" s="684"/>
      <c r="W1789" s="684"/>
      <c r="X1789" s="684"/>
      <c r="Y1789" s="684"/>
      <c r="Z1789" s="684"/>
      <c r="AA1789" s="684"/>
      <c r="AB1789" s="684"/>
      <c r="AC1789" s="684"/>
      <c r="AD1789" s="684"/>
      <c r="AE1789" s="683" t="s">
        <v>79</v>
      </c>
      <c r="AF1789" s="683"/>
      <c r="AG1789" s="683"/>
      <c r="AH1789" s="683"/>
      <c r="AI1789" s="683"/>
      <c r="AJ1789" s="683"/>
      <c r="AK1789" s="684">
        <f ca="1">OFFSET('(6)定期点検調書'!$CA$12,AO1770-1,0)</f>
        <v>0</v>
      </c>
      <c r="AL1789" s="684"/>
      <c r="AM1789" s="684"/>
      <c r="AN1789" s="684"/>
      <c r="AO1789" s="684"/>
      <c r="AP1789" s="684"/>
      <c r="AQ1789" s="684"/>
      <c r="AR1789" s="684"/>
      <c r="AS1789" s="684"/>
      <c r="AT1789" s="684"/>
      <c r="AU1789" s="684"/>
      <c r="AV1789" s="684"/>
      <c r="AW1789" s="684"/>
      <c r="AX1789" s="684"/>
      <c r="AY1789" s="684"/>
      <c r="AZ1789" s="684"/>
      <c r="BA1789" s="684"/>
      <c r="BB1789" s="684"/>
      <c r="BC1789" s="684"/>
      <c r="BD1789" s="684"/>
      <c r="BE1789" s="684"/>
      <c r="BF1789" s="684"/>
      <c r="BG1789" s="684"/>
      <c r="CH1789" s="473"/>
    </row>
    <row r="1790" spans="2:86" ht="19.5" customHeight="1" x14ac:dyDescent="0.2">
      <c r="B1790" s="683"/>
      <c r="C1790" s="683"/>
      <c r="D1790" s="683"/>
      <c r="E1790" s="683"/>
      <c r="F1790" s="683"/>
      <c r="G1790" s="683"/>
      <c r="H1790" s="684"/>
      <c r="I1790" s="684"/>
      <c r="J1790" s="684"/>
      <c r="K1790" s="684"/>
      <c r="L1790" s="684"/>
      <c r="M1790" s="684"/>
      <c r="N1790" s="684"/>
      <c r="O1790" s="684"/>
      <c r="P1790" s="684"/>
      <c r="Q1790" s="684"/>
      <c r="R1790" s="684"/>
      <c r="S1790" s="684"/>
      <c r="T1790" s="684"/>
      <c r="U1790" s="684"/>
      <c r="V1790" s="684"/>
      <c r="W1790" s="684"/>
      <c r="X1790" s="684"/>
      <c r="Y1790" s="684"/>
      <c r="Z1790" s="684"/>
      <c r="AA1790" s="684"/>
      <c r="AB1790" s="684"/>
      <c r="AC1790" s="684"/>
      <c r="AD1790" s="684"/>
      <c r="AE1790" s="683"/>
      <c r="AF1790" s="683"/>
      <c r="AG1790" s="683"/>
      <c r="AH1790" s="683"/>
      <c r="AI1790" s="683"/>
      <c r="AJ1790" s="683"/>
      <c r="AK1790" s="684"/>
      <c r="AL1790" s="684"/>
      <c r="AM1790" s="684"/>
      <c r="AN1790" s="684"/>
      <c r="AO1790" s="684"/>
      <c r="AP1790" s="684"/>
      <c r="AQ1790" s="684"/>
      <c r="AR1790" s="684"/>
      <c r="AS1790" s="684"/>
      <c r="AT1790" s="684"/>
      <c r="AU1790" s="684"/>
      <c r="AV1790" s="684"/>
      <c r="AW1790" s="684"/>
      <c r="AX1790" s="684"/>
      <c r="AY1790" s="684"/>
      <c r="AZ1790" s="684"/>
      <c r="BA1790" s="684"/>
      <c r="BB1790" s="684"/>
      <c r="BC1790" s="684"/>
      <c r="BD1790" s="684"/>
      <c r="BE1790" s="684"/>
      <c r="BF1790" s="684"/>
      <c r="BG1790" s="684"/>
    </row>
    <row r="1791" spans="2:86" ht="14.55" customHeight="1" x14ac:dyDescent="0.2">
      <c r="B1791" s="677" t="s">
        <v>1038</v>
      </c>
      <c r="C1791" s="678"/>
      <c r="D1791" s="677" t="s">
        <v>1237</v>
      </c>
      <c r="E1791" s="719"/>
      <c r="F1791" s="719"/>
      <c r="G1791" s="719"/>
      <c r="H1791" s="665">
        <f ca="1">OFFSET('(6)定期点検調書'!$B$12,L1791-1,0)</f>
        <v>0</v>
      </c>
      <c r="I1791" s="666"/>
      <c r="J1791" s="666"/>
      <c r="K1791" s="667"/>
      <c r="L1791" s="703">
        <f>AO1770+1</f>
        <v>171</v>
      </c>
      <c r="M1791" s="703"/>
      <c r="N1791" s="703"/>
      <c r="O1791" s="703"/>
      <c r="P1791" s="703"/>
      <c r="Q1791" s="703"/>
      <c r="R1791" s="703"/>
      <c r="S1791" s="703"/>
      <c r="T1791" s="703"/>
      <c r="U1791" s="703"/>
      <c r="V1791" s="703"/>
      <c r="W1791" s="703"/>
      <c r="X1791" s="703"/>
      <c r="Y1791" s="703"/>
      <c r="Z1791" s="703"/>
      <c r="AA1791" s="703"/>
      <c r="AB1791" s="703"/>
      <c r="AC1791" s="703"/>
      <c r="AD1791" s="704"/>
      <c r="AE1791" s="677" t="s">
        <v>1038</v>
      </c>
      <c r="AF1791" s="678"/>
      <c r="AG1791" s="677" t="s">
        <v>1237</v>
      </c>
      <c r="AH1791" s="719"/>
      <c r="AI1791" s="719"/>
      <c r="AJ1791" s="719"/>
      <c r="AK1791" s="665">
        <f ca="1">OFFSET('(6)定期点検調書'!$B$12,AO1791-1,0)</f>
        <v>0</v>
      </c>
      <c r="AL1791" s="666"/>
      <c r="AM1791" s="666"/>
      <c r="AN1791" s="667"/>
      <c r="AO1791" s="703">
        <f>L1791+1</f>
        <v>172</v>
      </c>
      <c r="AP1791" s="703"/>
      <c r="AQ1791" s="703"/>
      <c r="AR1791" s="703"/>
      <c r="AS1791" s="703"/>
      <c r="AT1791" s="703"/>
      <c r="AU1791" s="703"/>
      <c r="AV1791" s="703"/>
      <c r="AW1791" s="703"/>
      <c r="AX1791" s="703"/>
      <c r="AY1791" s="703"/>
      <c r="AZ1791" s="703"/>
      <c r="BA1791" s="703"/>
      <c r="BB1791" s="703"/>
      <c r="BC1791" s="703"/>
      <c r="BD1791" s="703"/>
      <c r="BE1791" s="703"/>
      <c r="BF1791" s="703"/>
      <c r="BG1791" s="704"/>
    </row>
    <row r="1792" spans="2:86" ht="14.55" customHeight="1" x14ac:dyDescent="0.2">
      <c r="B1792" s="679"/>
      <c r="C1792" s="680"/>
      <c r="D1792" s="681"/>
      <c r="E1792" s="720"/>
      <c r="F1792" s="720"/>
      <c r="G1792" s="720"/>
      <c r="H1792" s="668"/>
      <c r="I1792" s="669"/>
      <c r="J1792" s="669"/>
      <c r="K1792" s="670"/>
      <c r="L1792" s="705"/>
      <c r="M1792" s="705"/>
      <c r="N1792" s="705"/>
      <c r="O1792" s="705"/>
      <c r="P1792" s="705"/>
      <c r="Q1792" s="705"/>
      <c r="R1792" s="705"/>
      <c r="S1792" s="705"/>
      <c r="T1792" s="705"/>
      <c r="U1792" s="705"/>
      <c r="V1792" s="705"/>
      <c r="W1792" s="705"/>
      <c r="X1792" s="705"/>
      <c r="Y1792" s="705"/>
      <c r="Z1792" s="705"/>
      <c r="AA1792" s="705"/>
      <c r="AB1792" s="705"/>
      <c r="AC1792" s="705"/>
      <c r="AD1792" s="706"/>
      <c r="AE1792" s="679"/>
      <c r="AF1792" s="680"/>
      <c r="AG1792" s="681"/>
      <c r="AH1792" s="720"/>
      <c r="AI1792" s="720"/>
      <c r="AJ1792" s="720"/>
      <c r="AK1792" s="668"/>
      <c r="AL1792" s="669"/>
      <c r="AM1792" s="669"/>
      <c r="AN1792" s="670"/>
      <c r="AO1792" s="705"/>
      <c r="AP1792" s="705"/>
      <c r="AQ1792" s="705"/>
      <c r="AR1792" s="705"/>
      <c r="AS1792" s="705"/>
      <c r="AT1792" s="705"/>
      <c r="AU1792" s="705"/>
      <c r="AV1792" s="705"/>
      <c r="AW1792" s="705"/>
      <c r="AX1792" s="705"/>
      <c r="AY1792" s="705"/>
      <c r="AZ1792" s="705"/>
      <c r="BA1792" s="705"/>
      <c r="BB1792" s="705"/>
      <c r="BC1792" s="705"/>
      <c r="BD1792" s="705"/>
      <c r="BE1792" s="705"/>
      <c r="BF1792" s="705"/>
      <c r="BG1792" s="706"/>
    </row>
    <row r="1793" spans="2:59" ht="14.55" customHeight="1" x14ac:dyDescent="0.2">
      <c r="B1793" s="679"/>
      <c r="C1793" s="680"/>
      <c r="D1793" s="677" t="s">
        <v>992</v>
      </c>
      <c r="E1793" s="719"/>
      <c r="F1793" s="719"/>
      <c r="G1793" s="719"/>
      <c r="H1793" s="665">
        <f ca="1">OFFSET('(6)定期点検調書'!$D$12,L1791-1,0)</f>
        <v>0</v>
      </c>
      <c r="I1793" s="666"/>
      <c r="J1793" s="666"/>
      <c r="K1793" s="667"/>
      <c r="L1793" s="705"/>
      <c r="M1793" s="705"/>
      <c r="N1793" s="705"/>
      <c r="O1793" s="705"/>
      <c r="P1793" s="705"/>
      <c r="Q1793" s="705"/>
      <c r="R1793" s="705"/>
      <c r="S1793" s="705"/>
      <c r="T1793" s="705"/>
      <c r="U1793" s="705"/>
      <c r="V1793" s="705"/>
      <c r="W1793" s="705"/>
      <c r="X1793" s="705"/>
      <c r="Y1793" s="705"/>
      <c r="Z1793" s="705"/>
      <c r="AA1793" s="705"/>
      <c r="AB1793" s="705"/>
      <c r="AC1793" s="705"/>
      <c r="AD1793" s="706"/>
      <c r="AE1793" s="679"/>
      <c r="AF1793" s="680"/>
      <c r="AG1793" s="677" t="s">
        <v>992</v>
      </c>
      <c r="AH1793" s="719"/>
      <c r="AI1793" s="719"/>
      <c r="AJ1793" s="719"/>
      <c r="AK1793" s="665">
        <f ca="1">OFFSET('(6)定期点検調書'!$D$12,AO1791-1,0)</f>
        <v>0</v>
      </c>
      <c r="AL1793" s="666"/>
      <c r="AM1793" s="666"/>
      <c r="AN1793" s="667"/>
      <c r="AO1793" s="705"/>
      <c r="AP1793" s="705"/>
      <c r="AQ1793" s="705"/>
      <c r="AR1793" s="705"/>
      <c r="AS1793" s="705"/>
      <c r="AT1793" s="705"/>
      <c r="AU1793" s="705"/>
      <c r="AV1793" s="705"/>
      <c r="AW1793" s="705"/>
      <c r="AX1793" s="705"/>
      <c r="AY1793" s="705"/>
      <c r="AZ1793" s="705"/>
      <c r="BA1793" s="705"/>
      <c r="BB1793" s="705"/>
      <c r="BC1793" s="705"/>
      <c r="BD1793" s="705"/>
      <c r="BE1793" s="705"/>
      <c r="BF1793" s="705"/>
      <c r="BG1793" s="706"/>
    </row>
    <row r="1794" spans="2:59" ht="14.55" customHeight="1" x14ac:dyDescent="0.2">
      <c r="B1794" s="681"/>
      <c r="C1794" s="682"/>
      <c r="D1794" s="681"/>
      <c r="E1794" s="720"/>
      <c r="F1794" s="720"/>
      <c r="G1794" s="720"/>
      <c r="H1794" s="668"/>
      <c r="I1794" s="669"/>
      <c r="J1794" s="669"/>
      <c r="K1794" s="670"/>
      <c r="L1794" s="705"/>
      <c r="M1794" s="705"/>
      <c r="N1794" s="705"/>
      <c r="O1794" s="705"/>
      <c r="P1794" s="705"/>
      <c r="Q1794" s="705"/>
      <c r="R1794" s="705"/>
      <c r="S1794" s="705"/>
      <c r="T1794" s="705"/>
      <c r="U1794" s="705"/>
      <c r="V1794" s="705"/>
      <c r="W1794" s="705"/>
      <c r="X1794" s="705"/>
      <c r="Y1794" s="705"/>
      <c r="Z1794" s="705"/>
      <c r="AA1794" s="705"/>
      <c r="AB1794" s="705"/>
      <c r="AC1794" s="705"/>
      <c r="AD1794" s="706"/>
      <c r="AE1794" s="681"/>
      <c r="AF1794" s="682"/>
      <c r="AG1794" s="681"/>
      <c r="AH1794" s="720"/>
      <c r="AI1794" s="720"/>
      <c r="AJ1794" s="720"/>
      <c r="AK1794" s="668"/>
      <c r="AL1794" s="669"/>
      <c r="AM1794" s="669"/>
      <c r="AN1794" s="670"/>
      <c r="AO1794" s="705"/>
      <c r="AP1794" s="705"/>
      <c r="AQ1794" s="705"/>
      <c r="AR1794" s="705"/>
      <c r="AS1794" s="705"/>
      <c r="AT1794" s="705"/>
      <c r="AU1794" s="705"/>
      <c r="AV1794" s="705"/>
      <c r="AW1794" s="705"/>
      <c r="AX1794" s="705"/>
      <c r="AY1794" s="705"/>
      <c r="AZ1794" s="705"/>
      <c r="BA1794" s="705"/>
      <c r="BB1794" s="705"/>
      <c r="BC1794" s="705"/>
      <c r="BD1794" s="705"/>
      <c r="BE1794" s="705"/>
      <c r="BF1794" s="705"/>
      <c r="BG1794" s="706"/>
    </row>
    <row r="1795" spans="2:59" ht="14.55" customHeight="1" x14ac:dyDescent="0.2">
      <c r="B1795" s="677" t="s">
        <v>1238</v>
      </c>
      <c r="C1795" s="678"/>
      <c r="D1795" s="659" t="s">
        <v>993</v>
      </c>
      <c r="E1795" s="660"/>
      <c r="F1795" s="660"/>
      <c r="G1795" s="660"/>
      <c r="H1795" s="671">
        <f ca="1">OFFSET('(6)定期点検調書'!$AA$13,L1791-1,0)</f>
        <v>0</v>
      </c>
      <c r="I1795" s="672"/>
      <c r="J1795" s="672"/>
      <c r="K1795" s="673"/>
      <c r="L1795" s="705"/>
      <c r="M1795" s="705"/>
      <c r="N1795" s="705"/>
      <c r="O1795" s="705"/>
      <c r="P1795" s="705"/>
      <c r="Q1795" s="705"/>
      <c r="R1795" s="705"/>
      <c r="S1795" s="705"/>
      <c r="T1795" s="705"/>
      <c r="U1795" s="705"/>
      <c r="V1795" s="705"/>
      <c r="W1795" s="705"/>
      <c r="X1795" s="705"/>
      <c r="Y1795" s="705"/>
      <c r="Z1795" s="705"/>
      <c r="AA1795" s="705"/>
      <c r="AB1795" s="705"/>
      <c r="AC1795" s="705"/>
      <c r="AD1795" s="706"/>
      <c r="AE1795" s="677" t="s">
        <v>1238</v>
      </c>
      <c r="AF1795" s="678"/>
      <c r="AG1795" s="659" t="s">
        <v>993</v>
      </c>
      <c r="AH1795" s="660"/>
      <c r="AI1795" s="660"/>
      <c r="AJ1795" s="660"/>
      <c r="AK1795" s="671">
        <f ca="1">OFFSET('(6)定期点検調書'!$AA$13,AO1791-1,0)</f>
        <v>0</v>
      </c>
      <c r="AL1795" s="672"/>
      <c r="AM1795" s="672"/>
      <c r="AN1795" s="673"/>
      <c r="AO1795" s="705"/>
      <c r="AP1795" s="705"/>
      <c r="AQ1795" s="705"/>
      <c r="AR1795" s="705"/>
      <c r="AS1795" s="705"/>
      <c r="AT1795" s="705"/>
      <c r="AU1795" s="705"/>
      <c r="AV1795" s="705"/>
      <c r="AW1795" s="705"/>
      <c r="AX1795" s="705"/>
      <c r="AY1795" s="705"/>
      <c r="AZ1795" s="705"/>
      <c r="BA1795" s="705"/>
      <c r="BB1795" s="705"/>
      <c r="BC1795" s="705"/>
      <c r="BD1795" s="705"/>
      <c r="BE1795" s="705"/>
      <c r="BF1795" s="705"/>
      <c r="BG1795" s="706"/>
    </row>
    <row r="1796" spans="2:59" ht="14.55" customHeight="1" x14ac:dyDescent="0.2">
      <c r="B1796" s="679"/>
      <c r="C1796" s="680"/>
      <c r="D1796" s="662"/>
      <c r="E1796" s="663"/>
      <c r="F1796" s="663"/>
      <c r="G1796" s="663"/>
      <c r="H1796" s="674"/>
      <c r="I1796" s="675"/>
      <c r="J1796" s="675"/>
      <c r="K1796" s="676"/>
      <c r="L1796" s="705"/>
      <c r="M1796" s="705"/>
      <c r="N1796" s="705"/>
      <c r="O1796" s="705"/>
      <c r="P1796" s="705"/>
      <c r="Q1796" s="705"/>
      <c r="R1796" s="705"/>
      <c r="S1796" s="705"/>
      <c r="T1796" s="705"/>
      <c r="U1796" s="705"/>
      <c r="V1796" s="705"/>
      <c r="W1796" s="705"/>
      <c r="X1796" s="705"/>
      <c r="Y1796" s="705"/>
      <c r="Z1796" s="705"/>
      <c r="AA1796" s="705"/>
      <c r="AB1796" s="705"/>
      <c r="AC1796" s="705"/>
      <c r="AD1796" s="706"/>
      <c r="AE1796" s="679"/>
      <c r="AF1796" s="680"/>
      <c r="AG1796" s="662"/>
      <c r="AH1796" s="663"/>
      <c r="AI1796" s="663"/>
      <c r="AJ1796" s="663"/>
      <c r="AK1796" s="674"/>
      <c r="AL1796" s="675"/>
      <c r="AM1796" s="675"/>
      <c r="AN1796" s="676"/>
      <c r="AO1796" s="705"/>
      <c r="AP1796" s="705"/>
      <c r="AQ1796" s="705"/>
      <c r="AR1796" s="705"/>
      <c r="AS1796" s="705"/>
      <c r="AT1796" s="705"/>
      <c r="AU1796" s="705"/>
      <c r="AV1796" s="705"/>
      <c r="AW1796" s="705"/>
      <c r="AX1796" s="705"/>
      <c r="AY1796" s="705"/>
      <c r="AZ1796" s="705"/>
      <c r="BA1796" s="705"/>
      <c r="BB1796" s="705"/>
      <c r="BC1796" s="705"/>
      <c r="BD1796" s="705"/>
      <c r="BE1796" s="705"/>
      <c r="BF1796" s="705"/>
      <c r="BG1796" s="706"/>
    </row>
    <row r="1797" spans="2:59" ht="14.55" customHeight="1" x14ac:dyDescent="0.2">
      <c r="B1797" s="679"/>
      <c r="C1797" s="680"/>
      <c r="D1797" s="659" t="s">
        <v>1239</v>
      </c>
      <c r="E1797" s="660"/>
      <c r="F1797" s="660"/>
      <c r="G1797" s="660"/>
      <c r="H1797" s="665">
        <f ca="1">OFFSET('(6)定期点検調書'!$AD$12,L1791-1,0)</f>
        <v>0</v>
      </c>
      <c r="I1797" s="666"/>
      <c r="J1797" s="666"/>
      <c r="K1797" s="667"/>
      <c r="L1797" s="705"/>
      <c r="M1797" s="705"/>
      <c r="N1797" s="705"/>
      <c r="O1797" s="705"/>
      <c r="P1797" s="705"/>
      <c r="Q1797" s="705"/>
      <c r="R1797" s="705"/>
      <c r="S1797" s="705"/>
      <c r="T1797" s="705"/>
      <c r="U1797" s="705"/>
      <c r="V1797" s="705"/>
      <c r="W1797" s="705"/>
      <c r="X1797" s="705"/>
      <c r="Y1797" s="705"/>
      <c r="Z1797" s="705"/>
      <c r="AA1797" s="705"/>
      <c r="AB1797" s="705"/>
      <c r="AC1797" s="705"/>
      <c r="AD1797" s="706"/>
      <c r="AE1797" s="679"/>
      <c r="AF1797" s="680"/>
      <c r="AG1797" s="659" t="s">
        <v>1239</v>
      </c>
      <c r="AH1797" s="660"/>
      <c r="AI1797" s="660"/>
      <c r="AJ1797" s="660"/>
      <c r="AK1797" s="665">
        <f ca="1">OFFSET('(6)定期点検調書'!$AD$12,AO1791-1,0)</f>
        <v>0</v>
      </c>
      <c r="AL1797" s="666"/>
      <c r="AM1797" s="666"/>
      <c r="AN1797" s="667"/>
      <c r="AO1797" s="705"/>
      <c r="AP1797" s="705"/>
      <c r="AQ1797" s="705"/>
      <c r="AR1797" s="705"/>
      <c r="AS1797" s="705"/>
      <c r="AT1797" s="705"/>
      <c r="AU1797" s="705"/>
      <c r="AV1797" s="705"/>
      <c r="AW1797" s="705"/>
      <c r="AX1797" s="705"/>
      <c r="AY1797" s="705"/>
      <c r="AZ1797" s="705"/>
      <c r="BA1797" s="705"/>
      <c r="BB1797" s="705"/>
      <c r="BC1797" s="705"/>
      <c r="BD1797" s="705"/>
      <c r="BE1797" s="705"/>
      <c r="BF1797" s="705"/>
      <c r="BG1797" s="706"/>
    </row>
    <row r="1798" spans="2:59" ht="14.55" customHeight="1" x14ac:dyDescent="0.2">
      <c r="B1798" s="681"/>
      <c r="C1798" s="682"/>
      <c r="D1798" s="662"/>
      <c r="E1798" s="663"/>
      <c r="F1798" s="663"/>
      <c r="G1798" s="663"/>
      <c r="H1798" s="668"/>
      <c r="I1798" s="669"/>
      <c r="J1798" s="669"/>
      <c r="K1798" s="670"/>
      <c r="L1798" s="705"/>
      <c r="M1798" s="705"/>
      <c r="N1798" s="705"/>
      <c r="O1798" s="705"/>
      <c r="P1798" s="705"/>
      <c r="Q1798" s="705"/>
      <c r="R1798" s="705"/>
      <c r="S1798" s="705"/>
      <c r="T1798" s="705"/>
      <c r="U1798" s="705"/>
      <c r="V1798" s="705"/>
      <c r="W1798" s="705"/>
      <c r="X1798" s="705"/>
      <c r="Y1798" s="705"/>
      <c r="Z1798" s="705"/>
      <c r="AA1798" s="705"/>
      <c r="AB1798" s="705"/>
      <c r="AC1798" s="705"/>
      <c r="AD1798" s="706"/>
      <c r="AE1798" s="681"/>
      <c r="AF1798" s="682"/>
      <c r="AG1798" s="662"/>
      <c r="AH1798" s="663"/>
      <c r="AI1798" s="663"/>
      <c r="AJ1798" s="663"/>
      <c r="AK1798" s="668"/>
      <c r="AL1798" s="669"/>
      <c r="AM1798" s="669"/>
      <c r="AN1798" s="670"/>
      <c r="AO1798" s="705"/>
      <c r="AP1798" s="705"/>
      <c r="AQ1798" s="705"/>
      <c r="AR1798" s="705"/>
      <c r="AS1798" s="705"/>
      <c r="AT1798" s="705"/>
      <c r="AU1798" s="705"/>
      <c r="AV1798" s="705"/>
      <c r="AW1798" s="705"/>
      <c r="AX1798" s="705"/>
      <c r="AY1798" s="705"/>
      <c r="AZ1798" s="705"/>
      <c r="BA1798" s="705"/>
      <c r="BB1798" s="705"/>
      <c r="BC1798" s="705"/>
      <c r="BD1798" s="705"/>
      <c r="BE1798" s="705"/>
      <c r="BF1798" s="705"/>
      <c r="BG1798" s="706"/>
    </row>
    <row r="1799" spans="2:59" ht="28.95" customHeight="1" x14ac:dyDescent="0.2">
      <c r="B1799" s="716" t="s">
        <v>995</v>
      </c>
      <c r="C1799" s="717"/>
      <c r="D1799" s="717"/>
      <c r="E1799" s="717"/>
      <c r="F1799" s="717"/>
      <c r="G1799" s="718"/>
      <c r="H1799" s="709">
        <f ca="1">OFFSET('(6)定期点検調書'!$AK$12,L1791-1,0)</f>
        <v>0</v>
      </c>
      <c r="I1799" s="710"/>
      <c r="J1799" s="710"/>
      <c r="K1799" s="711"/>
      <c r="L1799" s="705"/>
      <c r="M1799" s="705"/>
      <c r="N1799" s="705"/>
      <c r="O1799" s="705"/>
      <c r="P1799" s="705"/>
      <c r="Q1799" s="705"/>
      <c r="R1799" s="705"/>
      <c r="S1799" s="705"/>
      <c r="T1799" s="705"/>
      <c r="U1799" s="705"/>
      <c r="V1799" s="705"/>
      <c r="W1799" s="705"/>
      <c r="X1799" s="705"/>
      <c r="Y1799" s="705"/>
      <c r="Z1799" s="705"/>
      <c r="AA1799" s="705"/>
      <c r="AB1799" s="705"/>
      <c r="AC1799" s="705"/>
      <c r="AD1799" s="706"/>
      <c r="AE1799" s="716" t="s">
        <v>995</v>
      </c>
      <c r="AF1799" s="717"/>
      <c r="AG1799" s="717"/>
      <c r="AH1799" s="717"/>
      <c r="AI1799" s="717"/>
      <c r="AJ1799" s="718"/>
      <c r="AK1799" s="709">
        <f ca="1">OFFSET('(6)定期点検調書'!$AK$12,AO1791-1,0)</f>
        <v>0</v>
      </c>
      <c r="AL1799" s="710"/>
      <c r="AM1799" s="710"/>
      <c r="AN1799" s="711"/>
      <c r="AO1799" s="705"/>
      <c r="AP1799" s="705"/>
      <c r="AQ1799" s="705"/>
      <c r="AR1799" s="705"/>
      <c r="AS1799" s="705"/>
      <c r="AT1799" s="705"/>
      <c r="AU1799" s="705"/>
      <c r="AV1799" s="705"/>
      <c r="AW1799" s="705"/>
      <c r="AX1799" s="705"/>
      <c r="AY1799" s="705"/>
      <c r="AZ1799" s="705"/>
      <c r="BA1799" s="705"/>
      <c r="BB1799" s="705"/>
      <c r="BC1799" s="705"/>
      <c r="BD1799" s="705"/>
      <c r="BE1799" s="705"/>
      <c r="BF1799" s="705"/>
      <c r="BG1799" s="706"/>
    </row>
    <row r="1800" spans="2:59" ht="14.55" customHeight="1" x14ac:dyDescent="0.2">
      <c r="B1800" s="677" t="s">
        <v>1240</v>
      </c>
      <c r="C1800" s="661"/>
      <c r="D1800" s="659" t="s">
        <v>994</v>
      </c>
      <c r="E1800" s="660"/>
      <c r="F1800" s="660"/>
      <c r="G1800" s="661"/>
      <c r="H1800" s="699" t="str">
        <f ca="1">OFFSET('(6)定期点検調書'!$BY$12,L1791-1,0)</f>
        <v/>
      </c>
      <c r="I1800" s="700"/>
      <c r="J1800" s="700"/>
      <c r="K1800" s="714"/>
      <c r="L1800" s="705"/>
      <c r="M1800" s="705"/>
      <c r="N1800" s="705"/>
      <c r="O1800" s="705"/>
      <c r="P1800" s="705"/>
      <c r="Q1800" s="705"/>
      <c r="R1800" s="705"/>
      <c r="S1800" s="705"/>
      <c r="T1800" s="705"/>
      <c r="U1800" s="705"/>
      <c r="V1800" s="705"/>
      <c r="W1800" s="705"/>
      <c r="X1800" s="705"/>
      <c r="Y1800" s="705"/>
      <c r="Z1800" s="705"/>
      <c r="AA1800" s="705"/>
      <c r="AB1800" s="705"/>
      <c r="AC1800" s="705"/>
      <c r="AD1800" s="706"/>
      <c r="AE1800" s="677" t="s">
        <v>1240</v>
      </c>
      <c r="AF1800" s="661"/>
      <c r="AG1800" s="659" t="s">
        <v>994</v>
      </c>
      <c r="AH1800" s="660"/>
      <c r="AI1800" s="660"/>
      <c r="AJ1800" s="661"/>
      <c r="AK1800" s="699" t="str">
        <f ca="1">OFFSET('(6)定期点検調書'!$BY$12,AO1791-1,0)</f>
        <v/>
      </c>
      <c r="AL1800" s="700"/>
      <c r="AM1800" s="700"/>
      <c r="AN1800" s="714"/>
      <c r="AO1800" s="705"/>
      <c r="AP1800" s="705"/>
      <c r="AQ1800" s="705"/>
      <c r="AR1800" s="705"/>
      <c r="AS1800" s="705"/>
      <c r="AT1800" s="705"/>
      <c r="AU1800" s="705"/>
      <c r="AV1800" s="705"/>
      <c r="AW1800" s="705"/>
      <c r="AX1800" s="705"/>
      <c r="AY1800" s="705"/>
      <c r="AZ1800" s="705"/>
      <c r="BA1800" s="705"/>
      <c r="BB1800" s="705"/>
      <c r="BC1800" s="705"/>
      <c r="BD1800" s="705"/>
      <c r="BE1800" s="705"/>
      <c r="BF1800" s="705"/>
      <c r="BG1800" s="706"/>
    </row>
    <row r="1801" spans="2:59" ht="14.55" customHeight="1" x14ac:dyDescent="0.2">
      <c r="B1801" s="712"/>
      <c r="C1801" s="713"/>
      <c r="D1801" s="662"/>
      <c r="E1801" s="663"/>
      <c r="F1801" s="663"/>
      <c r="G1801" s="664"/>
      <c r="H1801" s="701"/>
      <c r="I1801" s="702"/>
      <c r="J1801" s="702"/>
      <c r="K1801" s="715"/>
      <c r="L1801" s="705"/>
      <c r="M1801" s="705"/>
      <c r="N1801" s="705"/>
      <c r="O1801" s="705"/>
      <c r="P1801" s="705"/>
      <c r="Q1801" s="705"/>
      <c r="R1801" s="705"/>
      <c r="S1801" s="705"/>
      <c r="T1801" s="705"/>
      <c r="U1801" s="705"/>
      <c r="V1801" s="705"/>
      <c r="W1801" s="705"/>
      <c r="X1801" s="705"/>
      <c r="Y1801" s="705"/>
      <c r="Z1801" s="705"/>
      <c r="AA1801" s="705"/>
      <c r="AB1801" s="705"/>
      <c r="AC1801" s="705"/>
      <c r="AD1801" s="706"/>
      <c r="AE1801" s="712"/>
      <c r="AF1801" s="713"/>
      <c r="AG1801" s="662"/>
      <c r="AH1801" s="663"/>
      <c r="AI1801" s="663"/>
      <c r="AJ1801" s="664"/>
      <c r="AK1801" s="701"/>
      <c r="AL1801" s="702"/>
      <c r="AM1801" s="702"/>
      <c r="AN1801" s="715"/>
      <c r="AO1801" s="705"/>
      <c r="AP1801" s="705"/>
      <c r="AQ1801" s="705"/>
      <c r="AR1801" s="705"/>
      <c r="AS1801" s="705"/>
      <c r="AT1801" s="705"/>
      <c r="AU1801" s="705"/>
      <c r="AV1801" s="705"/>
      <c r="AW1801" s="705"/>
      <c r="AX1801" s="705"/>
      <c r="AY1801" s="705"/>
      <c r="AZ1801" s="705"/>
      <c r="BA1801" s="705"/>
      <c r="BB1801" s="705"/>
      <c r="BC1801" s="705"/>
      <c r="BD1801" s="705"/>
      <c r="BE1801" s="705"/>
      <c r="BF1801" s="705"/>
      <c r="BG1801" s="706"/>
    </row>
    <row r="1802" spans="2:59" ht="14.55" customHeight="1" x14ac:dyDescent="0.2">
      <c r="B1802" s="712"/>
      <c r="C1802" s="713"/>
      <c r="D1802" s="659" t="s">
        <v>1186</v>
      </c>
      <c r="E1802" s="660"/>
      <c r="F1802" s="660"/>
      <c r="G1802" s="661"/>
      <c r="H1802" s="665">
        <f ca="1">OFFSET('(6)定期点検調書'!$BC$12,L1791-1,0)</f>
        <v>0</v>
      </c>
      <c r="I1802" s="666"/>
      <c r="J1802" s="666"/>
      <c r="K1802" s="667"/>
      <c r="L1802" s="705"/>
      <c r="M1802" s="705"/>
      <c r="N1802" s="705"/>
      <c r="O1802" s="705"/>
      <c r="P1802" s="705"/>
      <c r="Q1802" s="705"/>
      <c r="R1802" s="705"/>
      <c r="S1802" s="705"/>
      <c r="T1802" s="705"/>
      <c r="U1802" s="705"/>
      <c r="V1802" s="705"/>
      <c r="W1802" s="705"/>
      <c r="X1802" s="705"/>
      <c r="Y1802" s="705"/>
      <c r="Z1802" s="705"/>
      <c r="AA1802" s="705"/>
      <c r="AB1802" s="705"/>
      <c r="AC1802" s="705"/>
      <c r="AD1802" s="706"/>
      <c r="AE1802" s="712"/>
      <c r="AF1802" s="713"/>
      <c r="AG1802" s="659" t="s">
        <v>1186</v>
      </c>
      <c r="AH1802" s="660"/>
      <c r="AI1802" s="660"/>
      <c r="AJ1802" s="661"/>
      <c r="AK1802" s="665">
        <f ca="1">OFFSET('(6)定期点検調書'!$BC$12,AO1791-1,0)</f>
        <v>0</v>
      </c>
      <c r="AL1802" s="666"/>
      <c r="AM1802" s="666"/>
      <c r="AN1802" s="667"/>
      <c r="AO1802" s="705"/>
      <c r="AP1802" s="705"/>
      <c r="AQ1802" s="705"/>
      <c r="AR1802" s="705"/>
      <c r="AS1802" s="705"/>
      <c r="AT1802" s="705"/>
      <c r="AU1802" s="705"/>
      <c r="AV1802" s="705"/>
      <c r="AW1802" s="705"/>
      <c r="AX1802" s="705"/>
      <c r="AY1802" s="705"/>
      <c r="AZ1802" s="705"/>
      <c r="BA1802" s="705"/>
      <c r="BB1802" s="705"/>
      <c r="BC1802" s="705"/>
      <c r="BD1802" s="705"/>
      <c r="BE1802" s="705"/>
      <c r="BF1802" s="705"/>
      <c r="BG1802" s="706"/>
    </row>
    <row r="1803" spans="2:59" ht="14.55" customHeight="1" x14ac:dyDescent="0.2">
      <c r="B1803" s="712"/>
      <c r="C1803" s="713"/>
      <c r="D1803" s="662"/>
      <c r="E1803" s="663"/>
      <c r="F1803" s="663"/>
      <c r="G1803" s="664"/>
      <c r="H1803" s="668"/>
      <c r="I1803" s="669"/>
      <c r="J1803" s="669"/>
      <c r="K1803" s="670"/>
      <c r="L1803" s="705"/>
      <c r="M1803" s="705"/>
      <c r="N1803" s="705"/>
      <c r="O1803" s="705"/>
      <c r="P1803" s="705"/>
      <c r="Q1803" s="705"/>
      <c r="R1803" s="705"/>
      <c r="S1803" s="705"/>
      <c r="T1803" s="705"/>
      <c r="U1803" s="705"/>
      <c r="V1803" s="705"/>
      <c r="W1803" s="705"/>
      <c r="X1803" s="705"/>
      <c r="Y1803" s="705"/>
      <c r="Z1803" s="705"/>
      <c r="AA1803" s="705"/>
      <c r="AB1803" s="705"/>
      <c r="AC1803" s="705"/>
      <c r="AD1803" s="706"/>
      <c r="AE1803" s="712"/>
      <c r="AF1803" s="713"/>
      <c r="AG1803" s="662"/>
      <c r="AH1803" s="663"/>
      <c r="AI1803" s="663"/>
      <c r="AJ1803" s="664"/>
      <c r="AK1803" s="668"/>
      <c r="AL1803" s="669"/>
      <c r="AM1803" s="669"/>
      <c r="AN1803" s="670"/>
      <c r="AO1803" s="705"/>
      <c r="AP1803" s="705"/>
      <c r="AQ1803" s="705"/>
      <c r="AR1803" s="705"/>
      <c r="AS1803" s="705"/>
      <c r="AT1803" s="705"/>
      <c r="AU1803" s="705"/>
      <c r="AV1803" s="705"/>
      <c r="AW1803" s="705"/>
      <c r="AX1803" s="705"/>
      <c r="AY1803" s="705"/>
      <c r="AZ1803" s="705"/>
      <c r="BA1803" s="705"/>
      <c r="BB1803" s="705"/>
      <c r="BC1803" s="705"/>
      <c r="BD1803" s="705"/>
      <c r="BE1803" s="705"/>
      <c r="BF1803" s="705"/>
      <c r="BG1803" s="706"/>
    </row>
    <row r="1804" spans="2:59" ht="14.55" customHeight="1" x14ac:dyDescent="0.2">
      <c r="B1804" s="712"/>
      <c r="C1804" s="713"/>
      <c r="D1804" s="659" t="s">
        <v>1187</v>
      </c>
      <c r="E1804" s="660"/>
      <c r="F1804" s="660"/>
      <c r="G1804" s="661"/>
      <c r="H1804" s="665">
        <f ca="1">OFFSET('(6)定期点検調書'!$BF$12,L1791-1,0)</f>
        <v>0</v>
      </c>
      <c r="I1804" s="666"/>
      <c r="J1804" s="666"/>
      <c r="K1804" s="667"/>
      <c r="L1804" s="705"/>
      <c r="M1804" s="705"/>
      <c r="N1804" s="705"/>
      <c r="O1804" s="705"/>
      <c r="P1804" s="705"/>
      <c r="Q1804" s="705"/>
      <c r="R1804" s="705"/>
      <c r="S1804" s="705"/>
      <c r="T1804" s="705"/>
      <c r="U1804" s="705"/>
      <c r="V1804" s="705"/>
      <c r="W1804" s="705"/>
      <c r="X1804" s="705"/>
      <c r="Y1804" s="705"/>
      <c r="Z1804" s="705"/>
      <c r="AA1804" s="705"/>
      <c r="AB1804" s="705"/>
      <c r="AC1804" s="705"/>
      <c r="AD1804" s="706"/>
      <c r="AE1804" s="712"/>
      <c r="AF1804" s="713"/>
      <c r="AG1804" s="659" t="s">
        <v>1187</v>
      </c>
      <c r="AH1804" s="660"/>
      <c r="AI1804" s="660"/>
      <c r="AJ1804" s="661"/>
      <c r="AK1804" s="665">
        <f ca="1">OFFSET('(6)定期点検調書'!$BF$12,AO1791-1,0)</f>
        <v>0</v>
      </c>
      <c r="AL1804" s="666"/>
      <c r="AM1804" s="666"/>
      <c r="AN1804" s="667"/>
      <c r="AO1804" s="705"/>
      <c r="AP1804" s="705"/>
      <c r="AQ1804" s="705"/>
      <c r="AR1804" s="705"/>
      <c r="AS1804" s="705"/>
      <c r="AT1804" s="705"/>
      <c r="AU1804" s="705"/>
      <c r="AV1804" s="705"/>
      <c r="AW1804" s="705"/>
      <c r="AX1804" s="705"/>
      <c r="AY1804" s="705"/>
      <c r="AZ1804" s="705"/>
      <c r="BA1804" s="705"/>
      <c r="BB1804" s="705"/>
      <c r="BC1804" s="705"/>
      <c r="BD1804" s="705"/>
      <c r="BE1804" s="705"/>
      <c r="BF1804" s="705"/>
      <c r="BG1804" s="706"/>
    </row>
    <row r="1805" spans="2:59" ht="14.55" customHeight="1" x14ac:dyDescent="0.2">
      <c r="B1805" s="662"/>
      <c r="C1805" s="664"/>
      <c r="D1805" s="662"/>
      <c r="E1805" s="663"/>
      <c r="F1805" s="663"/>
      <c r="G1805" s="664"/>
      <c r="H1805" s="668"/>
      <c r="I1805" s="669"/>
      <c r="J1805" s="669"/>
      <c r="K1805" s="670"/>
      <c r="L1805" s="707"/>
      <c r="M1805" s="707"/>
      <c r="N1805" s="707"/>
      <c r="O1805" s="707"/>
      <c r="P1805" s="707"/>
      <c r="Q1805" s="707"/>
      <c r="R1805" s="707"/>
      <c r="S1805" s="707"/>
      <c r="T1805" s="707"/>
      <c r="U1805" s="707"/>
      <c r="V1805" s="707"/>
      <c r="W1805" s="707"/>
      <c r="X1805" s="707"/>
      <c r="Y1805" s="707"/>
      <c r="Z1805" s="707"/>
      <c r="AA1805" s="707"/>
      <c r="AB1805" s="707"/>
      <c r="AC1805" s="707"/>
      <c r="AD1805" s="708"/>
      <c r="AE1805" s="662"/>
      <c r="AF1805" s="664"/>
      <c r="AG1805" s="662"/>
      <c r="AH1805" s="663"/>
      <c r="AI1805" s="663"/>
      <c r="AJ1805" s="664"/>
      <c r="AK1805" s="668"/>
      <c r="AL1805" s="669"/>
      <c r="AM1805" s="669"/>
      <c r="AN1805" s="670"/>
      <c r="AO1805" s="707"/>
      <c r="AP1805" s="707"/>
      <c r="AQ1805" s="707"/>
      <c r="AR1805" s="707"/>
      <c r="AS1805" s="707"/>
      <c r="AT1805" s="707"/>
      <c r="AU1805" s="707"/>
      <c r="AV1805" s="707"/>
      <c r="AW1805" s="707"/>
      <c r="AX1805" s="707"/>
      <c r="AY1805" s="707"/>
      <c r="AZ1805" s="707"/>
      <c r="BA1805" s="707"/>
      <c r="BB1805" s="707"/>
      <c r="BC1805" s="707"/>
      <c r="BD1805" s="707"/>
      <c r="BE1805" s="707"/>
      <c r="BF1805" s="707"/>
      <c r="BG1805" s="708"/>
    </row>
    <row r="1806" spans="2:59" ht="14.55" customHeight="1" x14ac:dyDescent="0.2">
      <c r="B1806" s="683" t="s">
        <v>1241</v>
      </c>
      <c r="C1806" s="683"/>
      <c r="D1806" s="683"/>
      <c r="E1806" s="683"/>
      <c r="F1806" s="683"/>
      <c r="G1806" s="683"/>
      <c r="H1806" s="699" t="str">
        <f ca="1">IF(OFFSET('(6)定期点検調書'!$AR$12,L1791-1,0)="","",OFFSET('(6)定期点検調書'!$AQ$12,L1791-1,0)&amp;TEXT(OFFSET('(6)定期点検調書'!$AR$12,L1791-1,0),"0.0")&amp;OFFSET('(6)定期点検調書'!$AT$12,L1791-1,0))  &amp;  IF(OFFSET('(6)定期点検調書'!$AV$12,L1791-1,0)="","","／"&amp;OFFSET('(6)定期点検調書'!$AU$12,L1791-1,0)&amp;TEXT(OFFSET('(6)定期点検調書'!$AV$12,L1791-1,0),"0.0")&amp;OFFSET('(6)定期点検調書'!$AX$12,L1791-1,0))  &amp;  IF(OFFSET('(6)定期点検調書'!$AZ$12,L1791-1,0)="","","／"&amp;OFFSET('(6)定期点検調書'!$AY$12,L1791-1,0)&amp;TEXT(OFFSET('(6)定期点検調書'!$AZ$12,L1791-1,0),"0.0")&amp;OFFSET('(6)定期点検調書'!$BB$12,L1791-1,0))</f>
        <v/>
      </c>
      <c r="I1806" s="700"/>
      <c r="J1806" s="700"/>
      <c r="K1806" s="700"/>
      <c r="L1806" s="700"/>
      <c r="M1806" s="700"/>
      <c r="N1806" s="700"/>
      <c r="O1806" s="700"/>
      <c r="P1806" s="685" t="s">
        <v>1243</v>
      </c>
      <c r="Q1806" s="685"/>
      <c r="R1806" s="685"/>
      <c r="S1806" s="685"/>
      <c r="T1806" s="685"/>
      <c r="U1806" s="685"/>
      <c r="V1806" s="685"/>
      <c r="W1806" s="686" t="str">
        <f ca="1">OFFSET('(6)定期点検調書'!$F$12,L1791-1,0)</f>
        <v/>
      </c>
      <c r="X1806" s="687"/>
      <c r="Y1806" s="687"/>
      <c r="Z1806" s="687"/>
      <c r="AA1806" s="687"/>
      <c r="AB1806" s="687"/>
      <c r="AC1806" s="687"/>
      <c r="AD1806" s="688"/>
      <c r="AE1806" s="683" t="s">
        <v>1241</v>
      </c>
      <c r="AF1806" s="683"/>
      <c r="AG1806" s="683"/>
      <c r="AH1806" s="683"/>
      <c r="AI1806" s="683"/>
      <c r="AJ1806" s="683"/>
      <c r="AK1806" s="699" t="str">
        <f ca="1">IF(OFFSET('(6)定期点検調書'!$AR$12,AO1791-1,0)="","",OFFSET('(6)定期点検調書'!$AQ$12,AO1791-1,0)&amp;TEXT(OFFSET('(6)定期点検調書'!$AR$12,AO1791-1,0),"0.0")&amp;OFFSET('(6)定期点検調書'!$AT$12,AO1791-1,0))  &amp;  IF(OFFSET('(6)定期点検調書'!$AV$12,AO1791-1,0)="","","／"&amp;OFFSET('(6)定期点検調書'!$AU$12,AO1791-1,0)&amp;TEXT(OFFSET('(6)定期点検調書'!$AV$12,AO1791-1,0),"0.0")&amp;OFFSET('(6)定期点検調書'!$AX$12,AO1791-1,0))  &amp;  IF(OFFSET('(6)定期点検調書'!$AZ$12,AO1791-1,0)="","","／"&amp;OFFSET('(6)定期点検調書'!$AY$12,AO1791-1,0)&amp;TEXT(OFFSET('(6)定期点検調書'!$AZ$12,AO1791-1,0),"0.0")&amp;OFFSET('(6)定期点検調書'!$BB$12,AO1791-1,0))</f>
        <v/>
      </c>
      <c r="AL1806" s="700"/>
      <c r="AM1806" s="700"/>
      <c r="AN1806" s="700"/>
      <c r="AO1806" s="700"/>
      <c r="AP1806" s="700"/>
      <c r="AQ1806" s="700"/>
      <c r="AR1806" s="700"/>
      <c r="AS1806" s="685" t="s">
        <v>1243</v>
      </c>
      <c r="AT1806" s="685"/>
      <c r="AU1806" s="685"/>
      <c r="AV1806" s="685"/>
      <c r="AW1806" s="685"/>
      <c r="AX1806" s="685"/>
      <c r="AY1806" s="685"/>
      <c r="AZ1806" s="686" t="str">
        <f ca="1">OFFSET('(6)定期点検調書'!$F$12,AO1791-1,0)</f>
        <v/>
      </c>
      <c r="BA1806" s="687"/>
      <c r="BB1806" s="687"/>
      <c r="BC1806" s="687"/>
      <c r="BD1806" s="687"/>
      <c r="BE1806" s="687"/>
      <c r="BF1806" s="687"/>
      <c r="BG1806" s="688"/>
    </row>
    <row r="1807" spans="2:59" ht="14.55" customHeight="1" x14ac:dyDescent="0.2">
      <c r="B1807" s="683"/>
      <c r="C1807" s="683"/>
      <c r="D1807" s="683"/>
      <c r="E1807" s="683"/>
      <c r="F1807" s="683"/>
      <c r="G1807" s="683"/>
      <c r="H1807" s="701"/>
      <c r="I1807" s="702"/>
      <c r="J1807" s="702"/>
      <c r="K1807" s="702"/>
      <c r="L1807" s="702"/>
      <c r="M1807" s="702"/>
      <c r="N1807" s="702"/>
      <c r="O1807" s="702"/>
      <c r="P1807" s="685"/>
      <c r="Q1807" s="685"/>
      <c r="R1807" s="685"/>
      <c r="S1807" s="685"/>
      <c r="T1807" s="685"/>
      <c r="U1807" s="685"/>
      <c r="V1807" s="685"/>
      <c r="W1807" s="689"/>
      <c r="X1807" s="690"/>
      <c r="Y1807" s="690"/>
      <c r="Z1807" s="690"/>
      <c r="AA1807" s="690"/>
      <c r="AB1807" s="690"/>
      <c r="AC1807" s="690"/>
      <c r="AD1807" s="691"/>
      <c r="AE1807" s="683"/>
      <c r="AF1807" s="683"/>
      <c r="AG1807" s="683"/>
      <c r="AH1807" s="683"/>
      <c r="AI1807" s="683"/>
      <c r="AJ1807" s="683"/>
      <c r="AK1807" s="701"/>
      <c r="AL1807" s="702"/>
      <c r="AM1807" s="702"/>
      <c r="AN1807" s="702"/>
      <c r="AO1807" s="702"/>
      <c r="AP1807" s="702"/>
      <c r="AQ1807" s="702"/>
      <c r="AR1807" s="702"/>
      <c r="AS1807" s="685"/>
      <c r="AT1807" s="685"/>
      <c r="AU1807" s="685"/>
      <c r="AV1807" s="685"/>
      <c r="AW1807" s="685"/>
      <c r="AX1807" s="685"/>
      <c r="AY1807" s="685"/>
      <c r="AZ1807" s="689"/>
      <c r="BA1807" s="690"/>
      <c r="BB1807" s="690"/>
      <c r="BC1807" s="690"/>
      <c r="BD1807" s="690"/>
      <c r="BE1807" s="690"/>
      <c r="BF1807" s="690"/>
      <c r="BG1807" s="691"/>
    </row>
    <row r="1808" spans="2:59" ht="14.55" customHeight="1" x14ac:dyDescent="0.2">
      <c r="B1808" s="659" t="s">
        <v>1242</v>
      </c>
      <c r="C1808" s="660"/>
      <c r="D1808" s="660"/>
      <c r="E1808" s="660"/>
      <c r="F1808" s="660"/>
      <c r="G1808" s="661"/>
      <c r="H1808" s="671" t="str">
        <f ca="1">IF(OFFSET('(6)定期点検調書'!$BL$12,L1791-1,0)="","",VLOOKUP(OFFSET('(6)定期点検調書'!$BL$12,L1791-1,0),ﾃﾞｰﾀ一覧!$AY$4:$BB$16,2,FALSE))  &amp;  IF(OFFSET('(6)定期点検調書'!$BC$12,L1791-1,0)="","","／"&amp;VLOOKUP(OFFSET('(6)定期点検調書'!$BC$12,L1791-1,0),ﾃﾞｰﾀ一覧!$AY$4:$BB$16,2,FALSE))  &amp;  IF(OFFSET('(6)定期点検調書'!$BD$12,L1791-1,0)="","","／"&amp;VLOOKUP(OFFSET('(6)定期点検調書'!$BD$12,L1791-1,0),ﾃﾞｰﾀ一覧!$AY$4:$BB$16,2,FALSE))</f>
        <v/>
      </c>
      <c r="I1808" s="672"/>
      <c r="J1808" s="672"/>
      <c r="K1808" s="672"/>
      <c r="L1808" s="672"/>
      <c r="M1808" s="672"/>
      <c r="N1808" s="672"/>
      <c r="O1808" s="672"/>
      <c r="P1808" s="692" t="s">
        <v>996</v>
      </c>
      <c r="Q1808" s="692"/>
      <c r="R1808" s="692"/>
      <c r="S1808" s="692"/>
      <c r="T1808" s="692"/>
      <c r="U1808" s="692"/>
      <c r="V1808" s="692"/>
      <c r="W1808" s="693"/>
      <c r="X1808" s="694"/>
      <c r="Y1808" s="694"/>
      <c r="Z1808" s="694"/>
      <c r="AA1808" s="694"/>
      <c r="AB1808" s="694"/>
      <c r="AC1808" s="694"/>
      <c r="AD1808" s="695"/>
      <c r="AE1808" s="659" t="s">
        <v>1242</v>
      </c>
      <c r="AF1808" s="660"/>
      <c r="AG1808" s="660"/>
      <c r="AH1808" s="660"/>
      <c r="AI1808" s="660"/>
      <c r="AJ1808" s="661"/>
      <c r="AK1808" s="671" t="str">
        <f ca="1">IF(OFFSET('(6)定期点検調書'!$BL$12,AO1791-1,0)="","",VLOOKUP(OFFSET('(6)定期点検調書'!$BL$12,AO1791-1,0),ﾃﾞｰﾀ一覧!$AY$4:$BB$16,2,FALSE))  &amp;  IF(OFFSET('(6)定期点検調書'!$BC$12,AO1791-1,0)="","","／"&amp;VLOOKUP(OFFSET('(6)定期点検調書'!$BC$12,AO1791-1,0),ﾃﾞｰﾀ一覧!$AY$4:$BB$16,2,FALSE))  &amp;  IF(OFFSET('(6)定期点検調書'!$BD$12,AO1791-1,0)="","","／"&amp;VLOOKUP(OFFSET('(6)定期点検調書'!$BD$12,AO1791-1,0),ﾃﾞｰﾀ一覧!$AY$4:$BB$16,2,FALSE))</f>
        <v/>
      </c>
      <c r="AL1808" s="672"/>
      <c r="AM1808" s="672"/>
      <c r="AN1808" s="672"/>
      <c r="AO1808" s="672"/>
      <c r="AP1808" s="672"/>
      <c r="AQ1808" s="672"/>
      <c r="AR1808" s="672"/>
      <c r="AS1808" s="692" t="s">
        <v>996</v>
      </c>
      <c r="AT1808" s="692"/>
      <c r="AU1808" s="692"/>
      <c r="AV1808" s="692"/>
      <c r="AW1808" s="692"/>
      <c r="AX1808" s="692"/>
      <c r="AY1808" s="692"/>
      <c r="AZ1808" s="693"/>
      <c r="BA1808" s="694"/>
      <c r="BB1808" s="694"/>
      <c r="BC1808" s="694"/>
      <c r="BD1808" s="694"/>
      <c r="BE1808" s="694"/>
      <c r="BF1808" s="694"/>
      <c r="BG1808" s="695"/>
    </row>
    <row r="1809" spans="2:86" ht="14.55" customHeight="1" x14ac:dyDescent="0.2">
      <c r="B1809" s="662"/>
      <c r="C1809" s="663"/>
      <c r="D1809" s="663"/>
      <c r="E1809" s="663"/>
      <c r="F1809" s="663"/>
      <c r="G1809" s="664"/>
      <c r="H1809" s="674"/>
      <c r="I1809" s="675"/>
      <c r="J1809" s="675"/>
      <c r="K1809" s="675"/>
      <c r="L1809" s="675"/>
      <c r="M1809" s="675"/>
      <c r="N1809" s="675"/>
      <c r="O1809" s="675"/>
      <c r="P1809" s="692"/>
      <c r="Q1809" s="692"/>
      <c r="R1809" s="692"/>
      <c r="S1809" s="692"/>
      <c r="T1809" s="692"/>
      <c r="U1809" s="692"/>
      <c r="V1809" s="692"/>
      <c r="W1809" s="696"/>
      <c r="X1809" s="697"/>
      <c r="Y1809" s="697"/>
      <c r="Z1809" s="697"/>
      <c r="AA1809" s="697"/>
      <c r="AB1809" s="697"/>
      <c r="AC1809" s="697"/>
      <c r="AD1809" s="698"/>
      <c r="AE1809" s="662"/>
      <c r="AF1809" s="663"/>
      <c r="AG1809" s="663"/>
      <c r="AH1809" s="663"/>
      <c r="AI1809" s="663"/>
      <c r="AJ1809" s="664"/>
      <c r="AK1809" s="674"/>
      <c r="AL1809" s="675"/>
      <c r="AM1809" s="675"/>
      <c r="AN1809" s="675"/>
      <c r="AO1809" s="675"/>
      <c r="AP1809" s="675"/>
      <c r="AQ1809" s="675"/>
      <c r="AR1809" s="675"/>
      <c r="AS1809" s="692"/>
      <c r="AT1809" s="692"/>
      <c r="AU1809" s="692"/>
      <c r="AV1809" s="692"/>
      <c r="AW1809" s="692"/>
      <c r="AX1809" s="692"/>
      <c r="AY1809" s="692"/>
      <c r="AZ1809" s="696"/>
      <c r="BA1809" s="697"/>
      <c r="BB1809" s="697"/>
      <c r="BC1809" s="697"/>
      <c r="BD1809" s="697"/>
      <c r="BE1809" s="697"/>
      <c r="BF1809" s="697"/>
      <c r="BG1809" s="698"/>
    </row>
    <row r="1810" spans="2:86" ht="19.5" customHeight="1" x14ac:dyDescent="0.2">
      <c r="B1810" s="683" t="s">
        <v>79</v>
      </c>
      <c r="C1810" s="683"/>
      <c r="D1810" s="683"/>
      <c r="E1810" s="683"/>
      <c r="F1810" s="683"/>
      <c r="G1810" s="683"/>
      <c r="H1810" s="684">
        <f ca="1">OFFSET('(6)定期点検調書'!$CA$12,L1791-1,0)</f>
        <v>0</v>
      </c>
      <c r="I1810" s="684"/>
      <c r="J1810" s="684"/>
      <c r="K1810" s="684"/>
      <c r="L1810" s="684"/>
      <c r="M1810" s="684"/>
      <c r="N1810" s="684"/>
      <c r="O1810" s="684"/>
      <c r="P1810" s="684"/>
      <c r="Q1810" s="684"/>
      <c r="R1810" s="684"/>
      <c r="S1810" s="684"/>
      <c r="T1810" s="684"/>
      <c r="U1810" s="684"/>
      <c r="V1810" s="684"/>
      <c r="W1810" s="684"/>
      <c r="X1810" s="684"/>
      <c r="Y1810" s="684"/>
      <c r="Z1810" s="684"/>
      <c r="AA1810" s="684"/>
      <c r="AB1810" s="684"/>
      <c r="AC1810" s="684"/>
      <c r="AD1810" s="684"/>
      <c r="AE1810" s="683" t="s">
        <v>79</v>
      </c>
      <c r="AF1810" s="683"/>
      <c r="AG1810" s="683"/>
      <c r="AH1810" s="683"/>
      <c r="AI1810" s="683"/>
      <c r="AJ1810" s="683"/>
      <c r="AK1810" s="684">
        <f ca="1">OFFSET('(6)定期点検調書'!$CA$12,AO1791-1,0)</f>
        <v>0</v>
      </c>
      <c r="AL1810" s="684"/>
      <c r="AM1810" s="684"/>
      <c r="AN1810" s="684"/>
      <c r="AO1810" s="684"/>
      <c r="AP1810" s="684"/>
      <c r="AQ1810" s="684"/>
      <c r="AR1810" s="684"/>
      <c r="AS1810" s="684"/>
      <c r="AT1810" s="684"/>
      <c r="AU1810" s="684"/>
      <c r="AV1810" s="684"/>
      <c r="AW1810" s="684"/>
      <c r="AX1810" s="684"/>
      <c r="AY1810" s="684"/>
      <c r="AZ1810" s="684"/>
      <c r="BA1810" s="684"/>
      <c r="BB1810" s="684"/>
      <c r="BC1810" s="684"/>
      <c r="BD1810" s="684"/>
      <c r="BE1810" s="684"/>
      <c r="BF1810" s="684"/>
      <c r="BG1810" s="684"/>
      <c r="CH1810" s="473"/>
    </row>
    <row r="1811" spans="2:86" ht="19.5" customHeight="1" x14ac:dyDescent="0.2">
      <c r="B1811" s="683"/>
      <c r="C1811" s="683"/>
      <c r="D1811" s="683"/>
      <c r="E1811" s="683"/>
      <c r="F1811" s="683"/>
      <c r="G1811" s="683"/>
      <c r="H1811" s="684"/>
      <c r="I1811" s="684"/>
      <c r="J1811" s="684"/>
      <c r="K1811" s="684"/>
      <c r="L1811" s="684"/>
      <c r="M1811" s="684"/>
      <c r="N1811" s="684"/>
      <c r="O1811" s="684"/>
      <c r="P1811" s="684"/>
      <c r="Q1811" s="684"/>
      <c r="R1811" s="684"/>
      <c r="S1811" s="684"/>
      <c r="T1811" s="684"/>
      <c r="U1811" s="684"/>
      <c r="V1811" s="684"/>
      <c r="W1811" s="684"/>
      <c r="X1811" s="684"/>
      <c r="Y1811" s="684"/>
      <c r="Z1811" s="684"/>
      <c r="AA1811" s="684"/>
      <c r="AB1811" s="684"/>
      <c r="AC1811" s="684"/>
      <c r="AD1811" s="684"/>
      <c r="AE1811" s="683"/>
      <c r="AF1811" s="683"/>
      <c r="AG1811" s="683"/>
      <c r="AH1811" s="683"/>
      <c r="AI1811" s="683"/>
      <c r="AJ1811" s="683"/>
      <c r="AK1811" s="684"/>
      <c r="AL1811" s="684"/>
      <c r="AM1811" s="684"/>
      <c r="AN1811" s="684"/>
      <c r="AO1811" s="684"/>
      <c r="AP1811" s="684"/>
      <c r="AQ1811" s="684"/>
      <c r="AR1811" s="684"/>
      <c r="AS1811" s="684"/>
      <c r="AT1811" s="684"/>
      <c r="AU1811" s="684"/>
      <c r="AV1811" s="684"/>
      <c r="AW1811" s="684"/>
      <c r="AX1811" s="684"/>
      <c r="AY1811" s="684"/>
      <c r="AZ1811" s="684"/>
      <c r="BA1811" s="684"/>
      <c r="BB1811" s="684"/>
      <c r="BC1811" s="684"/>
      <c r="BD1811" s="684"/>
      <c r="BE1811" s="684"/>
      <c r="BF1811" s="684"/>
      <c r="BG1811" s="684"/>
    </row>
    <row r="1812" spans="2:86" ht="14.55" customHeight="1" x14ac:dyDescent="0.2">
      <c r="B1812" s="677" t="s">
        <v>1038</v>
      </c>
      <c r="C1812" s="678"/>
      <c r="D1812" s="677" t="s">
        <v>1237</v>
      </c>
      <c r="E1812" s="719"/>
      <c r="F1812" s="719"/>
      <c r="G1812" s="719"/>
      <c r="H1812" s="665">
        <f ca="1">OFFSET('(6)定期点検調書'!$B$12,L1812-1,0)</f>
        <v>0</v>
      </c>
      <c r="I1812" s="666"/>
      <c r="J1812" s="666"/>
      <c r="K1812" s="667"/>
      <c r="L1812" s="703">
        <f>AO1791+1</f>
        <v>173</v>
      </c>
      <c r="M1812" s="703"/>
      <c r="N1812" s="703"/>
      <c r="O1812" s="703"/>
      <c r="P1812" s="703"/>
      <c r="Q1812" s="703"/>
      <c r="R1812" s="703"/>
      <c r="S1812" s="703"/>
      <c r="T1812" s="703"/>
      <c r="U1812" s="703"/>
      <c r="V1812" s="703"/>
      <c r="W1812" s="703"/>
      <c r="X1812" s="703"/>
      <c r="Y1812" s="703"/>
      <c r="Z1812" s="703"/>
      <c r="AA1812" s="703"/>
      <c r="AB1812" s="703"/>
      <c r="AC1812" s="703"/>
      <c r="AD1812" s="704"/>
      <c r="AE1812" s="677" t="s">
        <v>1038</v>
      </c>
      <c r="AF1812" s="678"/>
      <c r="AG1812" s="677" t="s">
        <v>1237</v>
      </c>
      <c r="AH1812" s="719"/>
      <c r="AI1812" s="719"/>
      <c r="AJ1812" s="719"/>
      <c r="AK1812" s="665">
        <f ca="1">OFFSET('(6)定期点検調書'!$B$12,AO1812-1,0)</f>
        <v>0</v>
      </c>
      <c r="AL1812" s="666"/>
      <c r="AM1812" s="666"/>
      <c r="AN1812" s="667"/>
      <c r="AO1812" s="703">
        <f>L1812+1</f>
        <v>174</v>
      </c>
      <c r="AP1812" s="703"/>
      <c r="AQ1812" s="703"/>
      <c r="AR1812" s="703"/>
      <c r="AS1812" s="703"/>
      <c r="AT1812" s="703"/>
      <c r="AU1812" s="703"/>
      <c r="AV1812" s="703"/>
      <c r="AW1812" s="703"/>
      <c r="AX1812" s="703"/>
      <c r="AY1812" s="703"/>
      <c r="AZ1812" s="703"/>
      <c r="BA1812" s="703"/>
      <c r="BB1812" s="703"/>
      <c r="BC1812" s="703"/>
      <c r="BD1812" s="703"/>
      <c r="BE1812" s="703"/>
      <c r="BF1812" s="703"/>
      <c r="BG1812" s="704"/>
    </row>
    <row r="1813" spans="2:86" ht="14.55" customHeight="1" x14ac:dyDescent="0.2">
      <c r="B1813" s="679"/>
      <c r="C1813" s="680"/>
      <c r="D1813" s="681"/>
      <c r="E1813" s="720"/>
      <c r="F1813" s="720"/>
      <c r="G1813" s="720"/>
      <c r="H1813" s="668"/>
      <c r="I1813" s="669"/>
      <c r="J1813" s="669"/>
      <c r="K1813" s="670"/>
      <c r="L1813" s="705"/>
      <c r="M1813" s="705"/>
      <c r="N1813" s="705"/>
      <c r="O1813" s="705"/>
      <c r="P1813" s="705"/>
      <c r="Q1813" s="705"/>
      <c r="R1813" s="705"/>
      <c r="S1813" s="705"/>
      <c r="T1813" s="705"/>
      <c r="U1813" s="705"/>
      <c r="V1813" s="705"/>
      <c r="W1813" s="705"/>
      <c r="X1813" s="705"/>
      <c r="Y1813" s="705"/>
      <c r="Z1813" s="705"/>
      <c r="AA1813" s="705"/>
      <c r="AB1813" s="705"/>
      <c r="AC1813" s="705"/>
      <c r="AD1813" s="706"/>
      <c r="AE1813" s="679"/>
      <c r="AF1813" s="680"/>
      <c r="AG1813" s="681"/>
      <c r="AH1813" s="720"/>
      <c r="AI1813" s="720"/>
      <c r="AJ1813" s="720"/>
      <c r="AK1813" s="668"/>
      <c r="AL1813" s="669"/>
      <c r="AM1813" s="669"/>
      <c r="AN1813" s="670"/>
      <c r="AO1813" s="705"/>
      <c r="AP1813" s="705"/>
      <c r="AQ1813" s="705"/>
      <c r="AR1813" s="705"/>
      <c r="AS1813" s="705"/>
      <c r="AT1813" s="705"/>
      <c r="AU1813" s="705"/>
      <c r="AV1813" s="705"/>
      <c r="AW1813" s="705"/>
      <c r="AX1813" s="705"/>
      <c r="AY1813" s="705"/>
      <c r="AZ1813" s="705"/>
      <c r="BA1813" s="705"/>
      <c r="BB1813" s="705"/>
      <c r="BC1813" s="705"/>
      <c r="BD1813" s="705"/>
      <c r="BE1813" s="705"/>
      <c r="BF1813" s="705"/>
      <c r="BG1813" s="706"/>
    </row>
    <row r="1814" spans="2:86" ht="14.55" customHeight="1" x14ac:dyDescent="0.2">
      <c r="B1814" s="679"/>
      <c r="C1814" s="680"/>
      <c r="D1814" s="677" t="s">
        <v>992</v>
      </c>
      <c r="E1814" s="719"/>
      <c r="F1814" s="719"/>
      <c r="G1814" s="719"/>
      <c r="H1814" s="665">
        <f ca="1">OFFSET('(6)定期点検調書'!$D$12,L1812-1,0)</f>
        <v>0</v>
      </c>
      <c r="I1814" s="666"/>
      <c r="J1814" s="666"/>
      <c r="K1814" s="667"/>
      <c r="L1814" s="705"/>
      <c r="M1814" s="705"/>
      <c r="N1814" s="705"/>
      <c r="O1814" s="705"/>
      <c r="P1814" s="705"/>
      <c r="Q1814" s="705"/>
      <c r="R1814" s="705"/>
      <c r="S1814" s="705"/>
      <c r="T1814" s="705"/>
      <c r="U1814" s="705"/>
      <c r="V1814" s="705"/>
      <c r="W1814" s="705"/>
      <c r="X1814" s="705"/>
      <c r="Y1814" s="705"/>
      <c r="Z1814" s="705"/>
      <c r="AA1814" s="705"/>
      <c r="AB1814" s="705"/>
      <c r="AC1814" s="705"/>
      <c r="AD1814" s="706"/>
      <c r="AE1814" s="679"/>
      <c r="AF1814" s="680"/>
      <c r="AG1814" s="677" t="s">
        <v>992</v>
      </c>
      <c r="AH1814" s="719"/>
      <c r="AI1814" s="719"/>
      <c r="AJ1814" s="719"/>
      <c r="AK1814" s="665">
        <f ca="1">OFFSET('(6)定期点検調書'!$D$12,AO1812-1,0)</f>
        <v>0</v>
      </c>
      <c r="AL1814" s="666"/>
      <c r="AM1814" s="666"/>
      <c r="AN1814" s="667"/>
      <c r="AO1814" s="705"/>
      <c r="AP1814" s="705"/>
      <c r="AQ1814" s="705"/>
      <c r="AR1814" s="705"/>
      <c r="AS1814" s="705"/>
      <c r="AT1814" s="705"/>
      <c r="AU1814" s="705"/>
      <c r="AV1814" s="705"/>
      <c r="AW1814" s="705"/>
      <c r="AX1814" s="705"/>
      <c r="AY1814" s="705"/>
      <c r="AZ1814" s="705"/>
      <c r="BA1814" s="705"/>
      <c r="BB1814" s="705"/>
      <c r="BC1814" s="705"/>
      <c r="BD1814" s="705"/>
      <c r="BE1814" s="705"/>
      <c r="BF1814" s="705"/>
      <c r="BG1814" s="706"/>
    </row>
    <row r="1815" spans="2:86" ht="14.55" customHeight="1" x14ac:dyDescent="0.2">
      <c r="B1815" s="681"/>
      <c r="C1815" s="682"/>
      <c r="D1815" s="681"/>
      <c r="E1815" s="720"/>
      <c r="F1815" s="720"/>
      <c r="G1815" s="720"/>
      <c r="H1815" s="668"/>
      <c r="I1815" s="669"/>
      <c r="J1815" s="669"/>
      <c r="K1815" s="670"/>
      <c r="L1815" s="705"/>
      <c r="M1815" s="705"/>
      <c r="N1815" s="705"/>
      <c r="O1815" s="705"/>
      <c r="P1815" s="705"/>
      <c r="Q1815" s="705"/>
      <c r="R1815" s="705"/>
      <c r="S1815" s="705"/>
      <c r="T1815" s="705"/>
      <c r="U1815" s="705"/>
      <c r="V1815" s="705"/>
      <c r="W1815" s="705"/>
      <c r="X1815" s="705"/>
      <c r="Y1815" s="705"/>
      <c r="Z1815" s="705"/>
      <c r="AA1815" s="705"/>
      <c r="AB1815" s="705"/>
      <c r="AC1815" s="705"/>
      <c r="AD1815" s="706"/>
      <c r="AE1815" s="681"/>
      <c r="AF1815" s="682"/>
      <c r="AG1815" s="681"/>
      <c r="AH1815" s="720"/>
      <c r="AI1815" s="720"/>
      <c r="AJ1815" s="720"/>
      <c r="AK1815" s="668"/>
      <c r="AL1815" s="669"/>
      <c r="AM1815" s="669"/>
      <c r="AN1815" s="670"/>
      <c r="AO1815" s="705"/>
      <c r="AP1815" s="705"/>
      <c r="AQ1815" s="705"/>
      <c r="AR1815" s="705"/>
      <c r="AS1815" s="705"/>
      <c r="AT1815" s="705"/>
      <c r="AU1815" s="705"/>
      <c r="AV1815" s="705"/>
      <c r="AW1815" s="705"/>
      <c r="AX1815" s="705"/>
      <c r="AY1815" s="705"/>
      <c r="AZ1815" s="705"/>
      <c r="BA1815" s="705"/>
      <c r="BB1815" s="705"/>
      <c r="BC1815" s="705"/>
      <c r="BD1815" s="705"/>
      <c r="BE1815" s="705"/>
      <c r="BF1815" s="705"/>
      <c r="BG1815" s="706"/>
    </row>
    <row r="1816" spans="2:86" ht="14.55" customHeight="1" x14ac:dyDescent="0.2">
      <c r="B1816" s="677" t="s">
        <v>1238</v>
      </c>
      <c r="C1816" s="678"/>
      <c r="D1816" s="659" t="s">
        <v>993</v>
      </c>
      <c r="E1816" s="660"/>
      <c r="F1816" s="660"/>
      <c r="G1816" s="660"/>
      <c r="H1816" s="671">
        <f ca="1">OFFSET('(6)定期点検調書'!$AA$13,L1812-1,0)</f>
        <v>0</v>
      </c>
      <c r="I1816" s="672"/>
      <c r="J1816" s="672"/>
      <c r="K1816" s="673"/>
      <c r="L1816" s="705"/>
      <c r="M1816" s="705"/>
      <c r="N1816" s="705"/>
      <c r="O1816" s="705"/>
      <c r="P1816" s="705"/>
      <c r="Q1816" s="705"/>
      <c r="R1816" s="705"/>
      <c r="S1816" s="705"/>
      <c r="T1816" s="705"/>
      <c r="U1816" s="705"/>
      <c r="V1816" s="705"/>
      <c r="W1816" s="705"/>
      <c r="X1816" s="705"/>
      <c r="Y1816" s="705"/>
      <c r="Z1816" s="705"/>
      <c r="AA1816" s="705"/>
      <c r="AB1816" s="705"/>
      <c r="AC1816" s="705"/>
      <c r="AD1816" s="706"/>
      <c r="AE1816" s="677" t="s">
        <v>1238</v>
      </c>
      <c r="AF1816" s="678"/>
      <c r="AG1816" s="659" t="s">
        <v>993</v>
      </c>
      <c r="AH1816" s="660"/>
      <c r="AI1816" s="660"/>
      <c r="AJ1816" s="660"/>
      <c r="AK1816" s="671">
        <f ca="1">OFFSET('(6)定期点検調書'!$AA$13,AO1812-1,0)</f>
        <v>0</v>
      </c>
      <c r="AL1816" s="672"/>
      <c r="AM1816" s="672"/>
      <c r="AN1816" s="673"/>
      <c r="AO1816" s="705"/>
      <c r="AP1816" s="705"/>
      <c r="AQ1816" s="705"/>
      <c r="AR1816" s="705"/>
      <c r="AS1816" s="705"/>
      <c r="AT1816" s="705"/>
      <c r="AU1816" s="705"/>
      <c r="AV1816" s="705"/>
      <c r="AW1816" s="705"/>
      <c r="AX1816" s="705"/>
      <c r="AY1816" s="705"/>
      <c r="AZ1816" s="705"/>
      <c r="BA1816" s="705"/>
      <c r="BB1816" s="705"/>
      <c r="BC1816" s="705"/>
      <c r="BD1816" s="705"/>
      <c r="BE1816" s="705"/>
      <c r="BF1816" s="705"/>
      <c r="BG1816" s="706"/>
    </row>
    <row r="1817" spans="2:86" ht="14.55" customHeight="1" x14ac:dyDescent="0.2">
      <c r="B1817" s="679"/>
      <c r="C1817" s="680"/>
      <c r="D1817" s="662"/>
      <c r="E1817" s="663"/>
      <c r="F1817" s="663"/>
      <c r="G1817" s="663"/>
      <c r="H1817" s="674"/>
      <c r="I1817" s="675"/>
      <c r="J1817" s="675"/>
      <c r="K1817" s="676"/>
      <c r="L1817" s="705"/>
      <c r="M1817" s="705"/>
      <c r="N1817" s="705"/>
      <c r="O1817" s="705"/>
      <c r="P1817" s="705"/>
      <c r="Q1817" s="705"/>
      <c r="R1817" s="705"/>
      <c r="S1817" s="705"/>
      <c r="T1817" s="705"/>
      <c r="U1817" s="705"/>
      <c r="V1817" s="705"/>
      <c r="W1817" s="705"/>
      <c r="X1817" s="705"/>
      <c r="Y1817" s="705"/>
      <c r="Z1817" s="705"/>
      <c r="AA1817" s="705"/>
      <c r="AB1817" s="705"/>
      <c r="AC1817" s="705"/>
      <c r="AD1817" s="706"/>
      <c r="AE1817" s="679"/>
      <c r="AF1817" s="680"/>
      <c r="AG1817" s="662"/>
      <c r="AH1817" s="663"/>
      <c r="AI1817" s="663"/>
      <c r="AJ1817" s="663"/>
      <c r="AK1817" s="674"/>
      <c r="AL1817" s="675"/>
      <c r="AM1817" s="675"/>
      <c r="AN1817" s="676"/>
      <c r="AO1817" s="705"/>
      <c r="AP1817" s="705"/>
      <c r="AQ1817" s="705"/>
      <c r="AR1817" s="705"/>
      <c r="AS1817" s="705"/>
      <c r="AT1817" s="705"/>
      <c r="AU1817" s="705"/>
      <c r="AV1817" s="705"/>
      <c r="AW1817" s="705"/>
      <c r="AX1817" s="705"/>
      <c r="AY1817" s="705"/>
      <c r="AZ1817" s="705"/>
      <c r="BA1817" s="705"/>
      <c r="BB1817" s="705"/>
      <c r="BC1817" s="705"/>
      <c r="BD1817" s="705"/>
      <c r="BE1817" s="705"/>
      <c r="BF1817" s="705"/>
      <c r="BG1817" s="706"/>
    </row>
    <row r="1818" spans="2:86" ht="14.55" customHeight="1" x14ac:dyDescent="0.2">
      <c r="B1818" s="679"/>
      <c r="C1818" s="680"/>
      <c r="D1818" s="659" t="s">
        <v>1239</v>
      </c>
      <c r="E1818" s="660"/>
      <c r="F1818" s="660"/>
      <c r="G1818" s="660"/>
      <c r="H1818" s="665">
        <f ca="1">OFFSET('(6)定期点検調書'!$AD$12,L1812-1,0)</f>
        <v>0</v>
      </c>
      <c r="I1818" s="666"/>
      <c r="J1818" s="666"/>
      <c r="K1818" s="667"/>
      <c r="L1818" s="705"/>
      <c r="M1818" s="705"/>
      <c r="N1818" s="705"/>
      <c r="O1818" s="705"/>
      <c r="P1818" s="705"/>
      <c r="Q1818" s="705"/>
      <c r="R1818" s="705"/>
      <c r="S1818" s="705"/>
      <c r="T1818" s="705"/>
      <c r="U1818" s="705"/>
      <c r="V1818" s="705"/>
      <c r="W1818" s="705"/>
      <c r="X1818" s="705"/>
      <c r="Y1818" s="705"/>
      <c r="Z1818" s="705"/>
      <c r="AA1818" s="705"/>
      <c r="AB1818" s="705"/>
      <c r="AC1818" s="705"/>
      <c r="AD1818" s="706"/>
      <c r="AE1818" s="679"/>
      <c r="AF1818" s="680"/>
      <c r="AG1818" s="659" t="s">
        <v>1239</v>
      </c>
      <c r="AH1818" s="660"/>
      <c r="AI1818" s="660"/>
      <c r="AJ1818" s="660"/>
      <c r="AK1818" s="665">
        <f ca="1">OFFSET('(6)定期点検調書'!$AD$12,AO1812-1,0)</f>
        <v>0</v>
      </c>
      <c r="AL1818" s="666"/>
      <c r="AM1818" s="666"/>
      <c r="AN1818" s="667"/>
      <c r="AO1818" s="705"/>
      <c r="AP1818" s="705"/>
      <c r="AQ1818" s="705"/>
      <c r="AR1818" s="705"/>
      <c r="AS1818" s="705"/>
      <c r="AT1818" s="705"/>
      <c r="AU1818" s="705"/>
      <c r="AV1818" s="705"/>
      <c r="AW1818" s="705"/>
      <c r="AX1818" s="705"/>
      <c r="AY1818" s="705"/>
      <c r="AZ1818" s="705"/>
      <c r="BA1818" s="705"/>
      <c r="BB1818" s="705"/>
      <c r="BC1818" s="705"/>
      <c r="BD1818" s="705"/>
      <c r="BE1818" s="705"/>
      <c r="BF1818" s="705"/>
      <c r="BG1818" s="706"/>
    </row>
    <row r="1819" spans="2:86" ht="14.55" customHeight="1" x14ac:dyDescent="0.2">
      <c r="B1819" s="681"/>
      <c r="C1819" s="682"/>
      <c r="D1819" s="662"/>
      <c r="E1819" s="663"/>
      <c r="F1819" s="663"/>
      <c r="G1819" s="663"/>
      <c r="H1819" s="668"/>
      <c r="I1819" s="669"/>
      <c r="J1819" s="669"/>
      <c r="K1819" s="670"/>
      <c r="L1819" s="705"/>
      <c r="M1819" s="705"/>
      <c r="N1819" s="705"/>
      <c r="O1819" s="705"/>
      <c r="P1819" s="705"/>
      <c r="Q1819" s="705"/>
      <c r="R1819" s="705"/>
      <c r="S1819" s="705"/>
      <c r="T1819" s="705"/>
      <c r="U1819" s="705"/>
      <c r="V1819" s="705"/>
      <c r="W1819" s="705"/>
      <c r="X1819" s="705"/>
      <c r="Y1819" s="705"/>
      <c r="Z1819" s="705"/>
      <c r="AA1819" s="705"/>
      <c r="AB1819" s="705"/>
      <c r="AC1819" s="705"/>
      <c r="AD1819" s="706"/>
      <c r="AE1819" s="681"/>
      <c r="AF1819" s="682"/>
      <c r="AG1819" s="662"/>
      <c r="AH1819" s="663"/>
      <c r="AI1819" s="663"/>
      <c r="AJ1819" s="663"/>
      <c r="AK1819" s="668"/>
      <c r="AL1819" s="669"/>
      <c r="AM1819" s="669"/>
      <c r="AN1819" s="670"/>
      <c r="AO1819" s="705"/>
      <c r="AP1819" s="705"/>
      <c r="AQ1819" s="705"/>
      <c r="AR1819" s="705"/>
      <c r="AS1819" s="705"/>
      <c r="AT1819" s="705"/>
      <c r="AU1819" s="705"/>
      <c r="AV1819" s="705"/>
      <c r="AW1819" s="705"/>
      <c r="AX1819" s="705"/>
      <c r="AY1819" s="705"/>
      <c r="AZ1819" s="705"/>
      <c r="BA1819" s="705"/>
      <c r="BB1819" s="705"/>
      <c r="BC1819" s="705"/>
      <c r="BD1819" s="705"/>
      <c r="BE1819" s="705"/>
      <c r="BF1819" s="705"/>
      <c r="BG1819" s="706"/>
    </row>
    <row r="1820" spans="2:86" ht="28.95" customHeight="1" x14ac:dyDescent="0.2">
      <c r="B1820" s="716" t="s">
        <v>995</v>
      </c>
      <c r="C1820" s="717"/>
      <c r="D1820" s="717"/>
      <c r="E1820" s="717"/>
      <c r="F1820" s="717"/>
      <c r="G1820" s="718"/>
      <c r="H1820" s="709">
        <f ca="1">OFFSET('(6)定期点検調書'!$AK$12,L1812-1,0)</f>
        <v>0</v>
      </c>
      <c r="I1820" s="710"/>
      <c r="J1820" s="710"/>
      <c r="K1820" s="711"/>
      <c r="L1820" s="705"/>
      <c r="M1820" s="705"/>
      <c r="N1820" s="705"/>
      <c r="O1820" s="705"/>
      <c r="P1820" s="705"/>
      <c r="Q1820" s="705"/>
      <c r="R1820" s="705"/>
      <c r="S1820" s="705"/>
      <c r="T1820" s="705"/>
      <c r="U1820" s="705"/>
      <c r="V1820" s="705"/>
      <c r="W1820" s="705"/>
      <c r="X1820" s="705"/>
      <c r="Y1820" s="705"/>
      <c r="Z1820" s="705"/>
      <c r="AA1820" s="705"/>
      <c r="AB1820" s="705"/>
      <c r="AC1820" s="705"/>
      <c r="AD1820" s="706"/>
      <c r="AE1820" s="716" t="s">
        <v>995</v>
      </c>
      <c r="AF1820" s="717"/>
      <c r="AG1820" s="717"/>
      <c r="AH1820" s="717"/>
      <c r="AI1820" s="717"/>
      <c r="AJ1820" s="718"/>
      <c r="AK1820" s="709">
        <f ca="1">OFFSET('(6)定期点検調書'!$AK$12,AO1812-1,0)</f>
        <v>0</v>
      </c>
      <c r="AL1820" s="710"/>
      <c r="AM1820" s="710"/>
      <c r="AN1820" s="711"/>
      <c r="AO1820" s="705"/>
      <c r="AP1820" s="705"/>
      <c r="AQ1820" s="705"/>
      <c r="AR1820" s="705"/>
      <c r="AS1820" s="705"/>
      <c r="AT1820" s="705"/>
      <c r="AU1820" s="705"/>
      <c r="AV1820" s="705"/>
      <c r="AW1820" s="705"/>
      <c r="AX1820" s="705"/>
      <c r="AY1820" s="705"/>
      <c r="AZ1820" s="705"/>
      <c r="BA1820" s="705"/>
      <c r="BB1820" s="705"/>
      <c r="BC1820" s="705"/>
      <c r="BD1820" s="705"/>
      <c r="BE1820" s="705"/>
      <c r="BF1820" s="705"/>
      <c r="BG1820" s="706"/>
    </row>
    <row r="1821" spans="2:86" ht="14.55" customHeight="1" x14ac:dyDescent="0.2">
      <c r="B1821" s="677" t="s">
        <v>1240</v>
      </c>
      <c r="C1821" s="661"/>
      <c r="D1821" s="659" t="s">
        <v>994</v>
      </c>
      <c r="E1821" s="660"/>
      <c r="F1821" s="660"/>
      <c r="G1821" s="661"/>
      <c r="H1821" s="699" t="str">
        <f ca="1">OFFSET('(6)定期点検調書'!$BY$12,L1812-1,0)</f>
        <v/>
      </c>
      <c r="I1821" s="700"/>
      <c r="J1821" s="700"/>
      <c r="K1821" s="714"/>
      <c r="L1821" s="705"/>
      <c r="M1821" s="705"/>
      <c r="N1821" s="705"/>
      <c r="O1821" s="705"/>
      <c r="P1821" s="705"/>
      <c r="Q1821" s="705"/>
      <c r="R1821" s="705"/>
      <c r="S1821" s="705"/>
      <c r="T1821" s="705"/>
      <c r="U1821" s="705"/>
      <c r="V1821" s="705"/>
      <c r="W1821" s="705"/>
      <c r="X1821" s="705"/>
      <c r="Y1821" s="705"/>
      <c r="Z1821" s="705"/>
      <c r="AA1821" s="705"/>
      <c r="AB1821" s="705"/>
      <c r="AC1821" s="705"/>
      <c r="AD1821" s="706"/>
      <c r="AE1821" s="677" t="s">
        <v>1240</v>
      </c>
      <c r="AF1821" s="661"/>
      <c r="AG1821" s="659" t="s">
        <v>994</v>
      </c>
      <c r="AH1821" s="660"/>
      <c r="AI1821" s="660"/>
      <c r="AJ1821" s="661"/>
      <c r="AK1821" s="699" t="str">
        <f ca="1">OFFSET('(6)定期点検調書'!$BY$12,AO1812-1,0)</f>
        <v/>
      </c>
      <c r="AL1821" s="700"/>
      <c r="AM1821" s="700"/>
      <c r="AN1821" s="714"/>
      <c r="AO1821" s="705"/>
      <c r="AP1821" s="705"/>
      <c r="AQ1821" s="705"/>
      <c r="AR1821" s="705"/>
      <c r="AS1821" s="705"/>
      <c r="AT1821" s="705"/>
      <c r="AU1821" s="705"/>
      <c r="AV1821" s="705"/>
      <c r="AW1821" s="705"/>
      <c r="AX1821" s="705"/>
      <c r="AY1821" s="705"/>
      <c r="AZ1821" s="705"/>
      <c r="BA1821" s="705"/>
      <c r="BB1821" s="705"/>
      <c r="BC1821" s="705"/>
      <c r="BD1821" s="705"/>
      <c r="BE1821" s="705"/>
      <c r="BF1821" s="705"/>
      <c r="BG1821" s="706"/>
    </row>
    <row r="1822" spans="2:86" ht="14.55" customHeight="1" x14ac:dyDescent="0.2">
      <c r="B1822" s="712"/>
      <c r="C1822" s="713"/>
      <c r="D1822" s="662"/>
      <c r="E1822" s="663"/>
      <c r="F1822" s="663"/>
      <c r="G1822" s="664"/>
      <c r="H1822" s="701"/>
      <c r="I1822" s="702"/>
      <c r="J1822" s="702"/>
      <c r="K1822" s="715"/>
      <c r="L1822" s="705"/>
      <c r="M1822" s="705"/>
      <c r="N1822" s="705"/>
      <c r="O1822" s="705"/>
      <c r="P1822" s="705"/>
      <c r="Q1822" s="705"/>
      <c r="R1822" s="705"/>
      <c r="S1822" s="705"/>
      <c r="T1822" s="705"/>
      <c r="U1822" s="705"/>
      <c r="V1822" s="705"/>
      <c r="W1822" s="705"/>
      <c r="X1822" s="705"/>
      <c r="Y1822" s="705"/>
      <c r="Z1822" s="705"/>
      <c r="AA1822" s="705"/>
      <c r="AB1822" s="705"/>
      <c r="AC1822" s="705"/>
      <c r="AD1822" s="706"/>
      <c r="AE1822" s="712"/>
      <c r="AF1822" s="713"/>
      <c r="AG1822" s="662"/>
      <c r="AH1822" s="663"/>
      <c r="AI1822" s="663"/>
      <c r="AJ1822" s="664"/>
      <c r="AK1822" s="701"/>
      <c r="AL1822" s="702"/>
      <c r="AM1822" s="702"/>
      <c r="AN1822" s="715"/>
      <c r="AO1822" s="705"/>
      <c r="AP1822" s="705"/>
      <c r="AQ1822" s="705"/>
      <c r="AR1822" s="705"/>
      <c r="AS1822" s="705"/>
      <c r="AT1822" s="705"/>
      <c r="AU1822" s="705"/>
      <c r="AV1822" s="705"/>
      <c r="AW1822" s="705"/>
      <c r="AX1822" s="705"/>
      <c r="AY1822" s="705"/>
      <c r="AZ1822" s="705"/>
      <c r="BA1822" s="705"/>
      <c r="BB1822" s="705"/>
      <c r="BC1822" s="705"/>
      <c r="BD1822" s="705"/>
      <c r="BE1822" s="705"/>
      <c r="BF1822" s="705"/>
      <c r="BG1822" s="706"/>
    </row>
    <row r="1823" spans="2:86" ht="14.55" customHeight="1" x14ac:dyDescent="0.2">
      <c r="B1823" s="712"/>
      <c r="C1823" s="713"/>
      <c r="D1823" s="659" t="s">
        <v>1186</v>
      </c>
      <c r="E1823" s="660"/>
      <c r="F1823" s="660"/>
      <c r="G1823" s="661"/>
      <c r="H1823" s="665">
        <f ca="1">OFFSET('(6)定期点検調書'!$BC$12,L1812-1,0)</f>
        <v>0</v>
      </c>
      <c r="I1823" s="666"/>
      <c r="J1823" s="666"/>
      <c r="K1823" s="667"/>
      <c r="L1823" s="705"/>
      <c r="M1823" s="705"/>
      <c r="N1823" s="705"/>
      <c r="O1823" s="705"/>
      <c r="P1823" s="705"/>
      <c r="Q1823" s="705"/>
      <c r="R1823" s="705"/>
      <c r="S1823" s="705"/>
      <c r="T1823" s="705"/>
      <c r="U1823" s="705"/>
      <c r="V1823" s="705"/>
      <c r="W1823" s="705"/>
      <c r="X1823" s="705"/>
      <c r="Y1823" s="705"/>
      <c r="Z1823" s="705"/>
      <c r="AA1823" s="705"/>
      <c r="AB1823" s="705"/>
      <c r="AC1823" s="705"/>
      <c r="AD1823" s="706"/>
      <c r="AE1823" s="712"/>
      <c r="AF1823" s="713"/>
      <c r="AG1823" s="659" t="s">
        <v>1186</v>
      </c>
      <c r="AH1823" s="660"/>
      <c r="AI1823" s="660"/>
      <c r="AJ1823" s="661"/>
      <c r="AK1823" s="665">
        <f ca="1">OFFSET('(6)定期点検調書'!$BC$12,AO1812-1,0)</f>
        <v>0</v>
      </c>
      <c r="AL1823" s="666"/>
      <c r="AM1823" s="666"/>
      <c r="AN1823" s="667"/>
      <c r="AO1823" s="705"/>
      <c r="AP1823" s="705"/>
      <c r="AQ1823" s="705"/>
      <c r="AR1823" s="705"/>
      <c r="AS1823" s="705"/>
      <c r="AT1823" s="705"/>
      <c r="AU1823" s="705"/>
      <c r="AV1823" s="705"/>
      <c r="AW1823" s="705"/>
      <c r="AX1823" s="705"/>
      <c r="AY1823" s="705"/>
      <c r="AZ1823" s="705"/>
      <c r="BA1823" s="705"/>
      <c r="BB1823" s="705"/>
      <c r="BC1823" s="705"/>
      <c r="BD1823" s="705"/>
      <c r="BE1823" s="705"/>
      <c r="BF1823" s="705"/>
      <c r="BG1823" s="706"/>
    </row>
    <row r="1824" spans="2:86" ht="14.55" customHeight="1" x14ac:dyDescent="0.2">
      <c r="B1824" s="712"/>
      <c r="C1824" s="713"/>
      <c r="D1824" s="662"/>
      <c r="E1824" s="663"/>
      <c r="F1824" s="663"/>
      <c r="G1824" s="664"/>
      <c r="H1824" s="668"/>
      <c r="I1824" s="669"/>
      <c r="J1824" s="669"/>
      <c r="K1824" s="670"/>
      <c r="L1824" s="705"/>
      <c r="M1824" s="705"/>
      <c r="N1824" s="705"/>
      <c r="O1824" s="705"/>
      <c r="P1824" s="705"/>
      <c r="Q1824" s="705"/>
      <c r="R1824" s="705"/>
      <c r="S1824" s="705"/>
      <c r="T1824" s="705"/>
      <c r="U1824" s="705"/>
      <c r="V1824" s="705"/>
      <c r="W1824" s="705"/>
      <c r="X1824" s="705"/>
      <c r="Y1824" s="705"/>
      <c r="Z1824" s="705"/>
      <c r="AA1824" s="705"/>
      <c r="AB1824" s="705"/>
      <c r="AC1824" s="705"/>
      <c r="AD1824" s="706"/>
      <c r="AE1824" s="712"/>
      <c r="AF1824" s="713"/>
      <c r="AG1824" s="662"/>
      <c r="AH1824" s="663"/>
      <c r="AI1824" s="663"/>
      <c r="AJ1824" s="664"/>
      <c r="AK1824" s="668"/>
      <c r="AL1824" s="669"/>
      <c r="AM1824" s="669"/>
      <c r="AN1824" s="670"/>
      <c r="AO1824" s="705"/>
      <c r="AP1824" s="705"/>
      <c r="AQ1824" s="705"/>
      <c r="AR1824" s="705"/>
      <c r="AS1824" s="705"/>
      <c r="AT1824" s="705"/>
      <c r="AU1824" s="705"/>
      <c r="AV1824" s="705"/>
      <c r="AW1824" s="705"/>
      <c r="AX1824" s="705"/>
      <c r="AY1824" s="705"/>
      <c r="AZ1824" s="705"/>
      <c r="BA1824" s="705"/>
      <c r="BB1824" s="705"/>
      <c r="BC1824" s="705"/>
      <c r="BD1824" s="705"/>
      <c r="BE1824" s="705"/>
      <c r="BF1824" s="705"/>
      <c r="BG1824" s="706"/>
    </row>
    <row r="1825" spans="2:86" ht="14.55" customHeight="1" x14ac:dyDescent="0.2">
      <c r="B1825" s="712"/>
      <c r="C1825" s="713"/>
      <c r="D1825" s="659" t="s">
        <v>1187</v>
      </c>
      <c r="E1825" s="660"/>
      <c r="F1825" s="660"/>
      <c r="G1825" s="661"/>
      <c r="H1825" s="665">
        <f ca="1">OFFSET('(6)定期点検調書'!$BF$12,L1812-1,0)</f>
        <v>0</v>
      </c>
      <c r="I1825" s="666"/>
      <c r="J1825" s="666"/>
      <c r="K1825" s="667"/>
      <c r="L1825" s="705"/>
      <c r="M1825" s="705"/>
      <c r="N1825" s="705"/>
      <c r="O1825" s="705"/>
      <c r="P1825" s="705"/>
      <c r="Q1825" s="705"/>
      <c r="R1825" s="705"/>
      <c r="S1825" s="705"/>
      <c r="T1825" s="705"/>
      <c r="U1825" s="705"/>
      <c r="V1825" s="705"/>
      <c r="W1825" s="705"/>
      <c r="X1825" s="705"/>
      <c r="Y1825" s="705"/>
      <c r="Z1825" s="705"/>
      <c r="AA1825" s="705"/>
      <c r="AB1825" s="705"/>
      <c r="AC1825" s="705"/>
      <c r="AD1825" s="706"/>
      <c r="AE1825" s="712"/>
      <c r="AF1825" s="713"/>
      <c r="AG1825" s="659" t="s">
        <v>1187</v>
      </c>
      <c r="AH1825" s="660"/>
      <c r="AI1825" s="660"/>
      <c r="AJ1825" s="661"/>
      <c r="AK1825" s="665">
        <f ca="1">OFFSET('(6)定期点検調書'!$BF$12,AO1812-1,0)</f>
        <v>0</v>
      </c>
      <c r="AL1825" s="666"/>
      <c r="AM1825" s="666"/>
      <c r="AN1825" s="667"/>
      <c r="AO1825" s="705"/>
      <c r="AP1825" s="705"/>
      <c r="AQ1825" s="705"/>
      <c r="AR1825" s="705"/>
      <c r="AS1825" s="705"/>
      <c r="AT1825" s="705"/>
      <c r="AU1825" s="705"/>
      <c r="AV1825" s="705"/>
      <c r="AW1825" s="705"/>
      <c r="AX1825" s="705"/>
      <c r="AY1825" s="705"/>
      <c r="AZ1825" s="705"/>
      <c r="BA1825" s="705"/>
      <c r="BB1825" s="705"/>
      <c r="BC1825" s="705"/>
      <c r="BD1825" s="705"/>
      <c r="BE1825" s="705"/>
      <c r="BF1825" s="705"/>
      <c r="BG1825" s="706"/>
    </row>
    <row r="1826" spans="2:86" ht="14.55" customHeight="1" x14ac:dyDescent="0.2">
      <c r="B1826" s="662"/>
      <c r="C1826" s="664"/>
      <c r="D1826" s="662"/>
      <c r="E1826" s="663"/>
      <c r="F1826" s="663"/>
      <c r="G1826" s="664"/>
      <c r="H1826" s="668"/>
      <c r="I1826" s="669"/>
      <c r="J1826" s="669"/>
      <c r="K1826" s="670"/>
      <c r="L1826" s="707"/>
      <c r="M1826" s="707"/>
      <c r="N1826" s="707"/>
      <c r="O1826" s="707"/>
      <c r="P1826" s="707"/>
      <c r="Q1826" s="707"/>
      <c r="R1826" s="707"/>
      <c r="S1826" s="707"/>
      <c r="T1826" s="707"/>
      <c r="U1826" s="707"/>
      <c r="V1826" s="707"/>
      <c r="W1826" s="707"/>
      <c r="X1826" s="707"/>
      <c r="Y1826" s="707"/>
      <c r="Z1826" s="707"/>
      <c r="AA1826" s="707"/>
      <c r="AB1826" s="707"/>
      <c r="AC1826" s="707"/>
      <c r="AD1826" s="708"/>
      <c r="AE1826" s="662"/>
      <c r="AF1826" s="664"/>
      <c r="AG1826" s="662"/>
      <c r="AH1826" s="663"/>
      <c r="AI1826" s="663"/>
      <c r="AJ1826" s="664"/>
      <c r="AK1826" s="668"/>
      <c r="AL1826" s="669"/>
      <c r="AM1826" s="669"/>
      <c r="AN1826" s="670"/>
      <c r="AO1826" s="707"/>
      <c r="AP1826" s="707"/>
      <c r="AQ1826" s="707"/>
      <c r="AR1826" s="707"/>
      <c r="AS1826" s="707"/>
      <c r="AT1826" s="707"/>
      <c r="AU1826" s="707"/>
      <c r="AV1826" s="707"/>
      <c r="AW1826" s="707"/>
      <c r="AX1826" s="707"/>
      <c r="AY1826" s="707"/>
      <c r="AZ1826" s="707"/>
      <c r="BA1826" s="707"/>
      <c r="BB1826" s="707"/>
      <c r="BC1826" s="707"/>
      <c r="BD1826" s="707"/>
      <c r="BE1826" s="707"/>
      <c r="BF1826" s="707"/>
      <c r="BG1826" s="708"/>
    </row>
    <row r="1827" spans="2:86" ht="14.55" customHeight="1" x14ac:dyDescent="0.2">
      <c r="B1827" s="683" t="s">
        <v>1241</v>
      </c>
      <c r="C1827" s="683"/>
      <c r="D1827" s="683"/>
      <c r="E1827" s="683"/>
      <c r="F1827" s="683"/>
      <c r="G1827" s="683"/>
      <c r="H1827" s="699" t="str">
        <f ca="1">IF(OFFSET('(6)定期点検調書'!$AR$12,L1812-1,0)="","",OFFSET('(6)定期点検調書'!$AQ$12,L1812-1,0)&amp;TEXT(OFFSET('(6)定期点検調書'!$AR$12,L1812-1,0),"0.0")&amp;OFFSET('(6)定期点検調書'!$AT$12,L1812-1,0))  &amp;  IF(OFFSET('(6)定期点検調書'!$AV$12,L1812-1,0)="","","／"&amp;OFFSET('(6)定期点検調書'!$AU$12,L1812-1,0)&amp;TEXT(OFFSET('(6)定期点検調書'!$AV$12,L1812-1,0),"0.0")&amp;OFFSET('(6)定期点検調書'!$AX$12,L1812-1,0))  &amp;  IF(OFFSET('(6)定期点検調書'!$AZ$12,L1812-1,0)="","","／"&amp;OFFSET('(6)定期点検調書'!$AY$12,L1812-1,0)&amp;TEXT(OFFSET('(6)定期点検調書'!$AZ$12,L1812-1,0),"0.0")&amp;OFFSET('(6)定期点検調書'!$BB$12,L1812-1,0))</f>
        <v/>
      </c>
      <c r="I1827" s="700"/>
      <c r="J1827" s="700"/>
      <c r="K1827" s="700"/>
      <c r="L1827" s="700"/>
      <c r="M1827" s="700"/>
      <c r="N1827" s="700"/>
      <c r="O1827" s="700"/>
      <c r="P1827" s="685" t="s">
        <v>1243</v>
      </c>
      <c r="Q1827" s="685"/>
      <c r="R1827" s="685"/>
      <c r="S1827" s="685"/>
      <c r="T1827" s="685"/>
      <c r="U1827" s="685"/>
      <c r="V1827" s="685"/>
      <c r="W1827" s="686" t="str">
        <f ca="1">OFFSET('(6)定期点検調書'!$F$12,L1812-1,0)</f>
        <v/>
      </c>
      <c r="X1827" s="687"/>
      <c r="Y1827" s="687"/>
      <c r="Z1827" s="687"/>
      <c r="AA1827" s="687"/>
      <c r="AB1827" s="687"/>
      <c r="AC1827" s="687"/>
      <c r="AD1827" s="688"/>
      <c r="AE1827" s="683" t="s">
        <v>1241</v>
      </c>
      <c r="AF1827" s="683"/>
      <c r="AG1827" s="683"/>
      <c r="AH1827" s="683"/>
      <c r="AI1827" s="683"/>
      <c r="AJ1827" s="683"/>
      <c r="AK1827" s="699" t="str">
        <f ca="1">IF(OFFSET('(6)定期点検調書'!$AR$12,AO1812-1,0)="","",OFFSET('(6)定期点検調書'!$AQ$12,AO1812-1,0)&amp;TEXT(OFFSET('(6)定期点検調書'!$AR$12,AO1812-1,0),"0.0")&amp;OFFSET('(6)定期点検調書'!$AT$12,AO1812-1,0))  &amp;  IF(OFFSET('(6)定期点検調書'!$AV$12,AO1812-1,0)="","","／"&amp;OFFSET('(6)定期点検調書'!$AU$12,AO1812-1,0)&amp;TEXT(OFFSET('(6)定期点検調書'!$AV$12,AO1812-1,0),"0.0")&amp;OFFSET('(6)定期点検調書'!$AX$12,AO1812-1,0))  &amp;  IF(OFFSET('(6)定期点検調書'!$AZ$12,AO1812-1,0)="","","／"&amp;OFFSET('(6)定期点検調書'!$AY$12,AO1812-1,0)&amp;TEXT(OFFSET('(6)定期点検調書'!$AZ$12,AO1812-1,0),"0.0")&amp;OFFSET('(6)定期点検調書'!$BB$12,AO1812-1,0))</f>
        <v/>
      </c>
      <c r="AL1827" s="700"/>
      <c r="AM1827" s="700"/>
      <c r="AN1827" s="700"/>
      <c r="AO1827" s="700"/>
      <c r="AP1827" s="700"/>
      <c r="AQ1827" s="700"/>
      <c r="AR1827" s="700"/>
      <c r="AS1827" s="685" t="s">
        <v>1243</v>
      </c>
      <c r="AT1827" s="685"/>
      <c r="AU1827" s="685"/>
      <c r="AV1827" s="685"/>
      <c r="AW1827" s="685"/>
      <c r="AX1827" s="685"/>
      <c r="AY1827" s="685"/>
      <c r="AZ1827" s="686" t="str">
        <f ca="1">OFFSET('(6)定期点検調書'!$F$12,AO1812-1,0)</f>
        <v/>
      </c>
      <c r="BA1827" s="687"/>
      <c r="BB1827" s="687"/>
      <c r="BC1827" s="687"/>
      <c r="BD1827" s="687"/>
      <c r="BE1827" s="687"/>
      <c r="BF1827" s="687"/>
      <c r="BG1827" s="688"/>
    </row>
    <row r="1828" spans="2:86" ht="14.55" customHeight="1" x14ac:dyDescent="0.2">
      <c r="B1828" s="683"/>
      <c r="C1828" s="683"/>
      <c r="D1828" s="683"/>
      <c r="E1828" s="683"/>
      <c r="F1828" s="683"/>
      <c r="G1828" s="683"/>
      <c r="H1828" s="701"/>
      <c r="I1828" s="702"/>
      <c r="J1828" s="702"/>
      <c r="K1828" s="702"/>
      <c r="L1828" s="702"/>
      <c r="M1828" s="702"/>
      <c r="N1828" s="702"/>
      <c r="O1828" s="702"/>
      <c r="P1828" s="685"/>
      <c r="Q1828" s="685"/>
      <c r="R1828" s="685"/>
      <c r="S1828" s="685"/>
      <c r="T1828" s="685"/>
      <c r="U1828" s="685"/>
      <c r="V1828" s="685"/>
      <c r="W1828" s="689"/>
      <c r="X1828" s="690"/>
      <c r="Y1828" s="690"/>
      <c r="Z1828" s="690"/>
      <c r="AA1828" s="690"/>
      <c r="AB1828" s="690"/>
      <c r="AC1828" s="690"/>
      <c r="AD1828" s="691"/>
      <c r="AE1828" s="683"/>
      <c r="AF1828" s="683"/>
      <c r="AG1828" s="683"/>
      <c r="AH1828" s="683"/>
      <c r="AI1828" s="683"/>
      <c r="AJ1828" s="683"/>
      <c r="AK1828" s="701"/>
      <c r="AL1828" s="702"/>
      <c r="AM1828" s="702"/>
      <c r="AN1828" s="702"/>
      <c r="AO1828" s="702"/>
      <c r="AP1828" s="702"/>
      <c r="AQ1828" s="702"/>
      <c r="AR1828" s="702"/>
      <c r="AS1828" s="685"/>
      <c r="AT1828" s="685"/>
      <c r="AU1828" s="685"/>
      <c r="AV1828" s="685"/>
      <c r="AW1828" s="685"/>
      <c r="AX1828" s="685"/>
      <c r="AY1828" s="685"/>
      <c r="AZ1828" s="689"/>
      <c r="BA1828" s="690"/>
      <c r="BB1828" s="690"/>
      <c r="BC1828" s="690"/>
      <c r="BD1828" s="690"/>
      <c r="BE1828" s="690"/>
      <c r="BF1828" s="690"/>
      <c r="BG1828" s="691"/>
    </row>
    <row r="1829" spans="2:86" ht="14.55" customHeight="1" x14ac:dyDescent="0.2">
      <c r="B1829" s="659" t="s">
        <v>1242</v>
      </c>
      <c r="C1829" s="660"/>
      <c r="D1829" s="660"/>
      <c r="E1829" s="660"/>
      <c r="F1829" s="660"/>
      <c r="G1829" s="661"/>
      <c r="H1829" s="671"/>
      <c r="I1829" s="672"/>
      <c r="J1829" s="672"/>
      <c r="K1829" s="672"/>
      <c r="L1829" s="672"/>
      <c r="M1829" s="672"/>
      <c r="N1829" s="672"/>
      <c r="O1829" s="672"/>
      <c r="P1829" s="692" t="s">
        <v>996</v>
      </c>
      <c r="Q1829" s="692"/>
      <c r="R1829" s="692"/>
      <c r="S1829" s="692"/>
      <c r="T1829" s="692"/>
      <c r="U1829" s="692"/>
      <c r="V1829" s="692"/>
      <c r="W1829" s="693"/>
      <c r="X1829" s="694"/>
      <c r="Y1829" s="694"/>
      <c r="Z1829" s="694"/>
      <c r="AA1829" s="694"/>
      <c r="AB1829" s="694"/>
      <c r="AC1829" s="694"/>
      <c r="AD1829" s="695"/>
      <c r="AE1829" s="659" t="s">
        <v>1242</v>
      </c>
      <c r="AF1829" s="660"/>
      <c r="AG1829" s="660"/>
      <c r="AH1829" s="660"/>
      <c r="AI1829" s="660"/>
      <c r="AJ1829" s="661"/>
      <c r="AK1829" s="671"/>
      <c r="AL1829" s="672"/>
      <c r="AM1829" s="672"/>
      <c r="AN1829" s="672"/>
      <c r="AO1829" s="672"/>
      <c r="AP1829" s="672"/>
      <c r="AQ1829" s="672"/>
      <c r="AR1829" s="672"/>
      <c r="AS1829" s="692" t="s">
        <v>996</v>
      </c>
      <c r="AT1829" s="692"/>
      <c r="AU1829" s="692"/>
      <c r="AV1829" s="692"/>
      <c r="AW1829" s="692"/>
      <c r="AX1829" s="692"/>
      <c r="AY1829" s="692"/>
      <c r="AZ1829" s="693"/>
      <c r="BA1829" s="694"/>
      <c r="BB1829" s="694"/>
      <c r="BC1829" s="694"/>
      <c r="BD1829" s="694"/>
      <c r="BE1829" s="694"/>
      <c r="BF1829" s="694"/>
      <c r="BG1829" s="695"/>
    </row>
    <row r="1830" spans="2:86" ht="14.55" customHeight="1" x14ac:dyDescent="0.2">
      <c r="B1830" s="662"/>
      <c r="C1830" s="663"/>
      <c r="D1830" s="663"/>
      <c r="E1830" s="663"/>
      <c r="F1830" s="663"/>
      <c r="G1830" s="664"/>
      <c r="H1830" s="674"/>
      <c r="I1830" s="675"/>
      <c r="J1830" s="675"/>
      <c r="K1830" s="675"/>
      <c r="L1830" s="675"/>
      <c r="M1830" s="675"/>
      <c r="N1830" s="675"/>
      <c r="O1830" s="675"/>
      <c r="P1830" s="692"/>
      <c r="Q1830" s="692"/>
      <c r="R1830" s="692"/>
      <c r="S1830" s="692"/>
      <c r="T1830" s="692"/>
      <c r="U1830" s="692"/>
      <c r="V1830" s="692"/>
      <c r="W1830" s="696"/>
      <c r="X1830" s="697"/>
      <c r="Y1830" s="697"/>
      <c r="Z1830" s="697"/>
      <c r="AA1830" s="697"/>
      <c r="AB1830" s="697"/>
      <c r="AC1830" s="697"/>
      <c r="AD1830" s="698"/>
      <c r="AE1830" s="662"/>
      <c r="AF1830" s="663"/>
      <c r="AG1830" s="663"/>
      <c r="AH1830" s="663"/>
      <c r="AI1830" s="663"/>
      <c r="AJ1830" s="664"/>
      <c r="AK1830" s="674"/>
      <c r="AL1830" s="675"/>
      <c r="AM1830" s="675"/>
      <c r="AN1830" s="675"/>
      <c r="AO1830" s="675"/>
      <c r="AP1830" s="675"/>
      <c r="AQ1830" s="675"/>
      <c r="AR1830" s="675"/>
      <c r="AS1830" s="692"/>
      <c r="AT1830" s="692"/>
      <c r="AU1830" s="692"/>
      <c r="AV1830" s="692"/>
      <c r="AW1830" s="692"/>
      <c r="AX1830" s="692"/>
      <c r="AY1830" s="692"/>
      <c r="AZ1830" s="696"/>
      <c r="BA1830" s="697"/>
      <c r="BB1830" s="697"/>
      <c r="BC1830" s="697"/>
      <c r="BD1830" s="697"/>
      <c r="BE1830" s="697"/>
      <c r="BF1830" s="697"/>
      <c r="BG1830" s="698"/>
    </row>
    <row r="1831" spans="2:86" ht="19.5" customHeight="1" x14ac:dyDescent="0.2">
      <c r="B1831" s="683" t="s">
        <v>79</v>
      </c>
      <c r="C1831" s="683"/>
      <c r="D1831" s="683"/>
      <c r="E1831" s="683"/>
      <c r="F1831" s="683"/>
      <c r="G1831" s="683"/>
      <c r="H1831" s="684">
        <f ca="1">OFFSET('(6)定期点検調書'!$CA$12,L1812-1,0)</f>
        <v>0</v>
      </c>
      <c r="I1831" s="684"/>
      <c r="J1831" s="684"/>
      <c r="K1831" s="684"/>
      <c r="L1831" s="684"/>
      <c r="M1831" s="684"/>
      <c r="N1831" s="684"/>
      <c r="O1831" s="684"/>
      <c r="P1831" s="684"/>
      <c r="Q1831" s="684"/>
      <c r="R1831" s="684"/>
      <c r="S1831" s="684"/>
      <c r="T1831" s="684"/>
      <c r="U1831" s="684"/>
      <c r="V1831" s="684"/>
      <c r="W1831" s="684"/>
      <c r="X1831" s="684"/>
      <c r="Y1831" s="684"/>
      <c r="Z1831" s="684"/>
      <c r="AA1831" s="684"/>
      <c r="AB1831" s="684"/>
      <c r="AC1831" s="684"/>
      <c r="AD1831" s="684"/>
      <c r="AE1831" s="683" t="s">
        <v>79</v>
      </c>
      <c r="AF1831" s="683"/>
      <c r="AG1831" s="683"/>
      <c r="AH1831" s="683"/>
      <c r="AI1831" s="683"/>
      <c r="AJ1831" s="683"/>
      <c r="AK1831" s="684">
        <f ca="1">OFFSET('(6)定期点検調書'!$CA$12,AO1812-1,0)</f>
        <v>0</v>
      </c>
      <c r="AL1831" s="684"/>
      <c r="AM1831" s="684"/>
      <c r="AN1831" s="684"/>
      <c r="AO1831" s="684"/>
      <c r="AP1831" s="684"/>
      <c r="AQ1831" s="684"/>
      <c r="AR1831" s="684"/>
      <c r="AS1831" s="684"/>
      <c r="AT1831" s="684"/>
      <c r="AU1831" s="684"/>
      <c r="AV1831" s="684"/>
      <c r="AW1831" s="684"/>
      <c r="AX1831" s="684"/>
      <c r="AY1831" s="684"/>
      <c r="AZ1831" s="684"/>
      <c r="BA1831" s="684"/>
      <c r="BB1831" s="684"/>
      <c r="BC1831" s="684"/>
      <c r="BD1831" s="684"/>
      <c r="BE1831" s="684"/>
      <c r="BF1831" s="684"/>
      <c r="BG1831" s="684"/>
      <c r="CH1831" s="473"/>
    </row>
    <row r="1832" spans="2:86" ht="19.5" customHeight="1" x14ac:dyDescent="0.2">
      <c r="B1832" s="683"/>
      <c r="C1832" s="683"/>
      <c r="D1832" s="683"/>
      <c r="E1832" s="683"/>
      <c r="F1832" s="683"/>
      <c r="G1832" s="683"/>
      <c r="H1832" s="684"/>
      <c r="I1832" s="684"/>
      <c r="J1832" s="684"/>
      <c r="K1832" s="684"/>
      <c r="L1832" s="684"/>
      <c r="M1832" s="684"/>
      <c r="N1832" s="684"/>
      <c r="O1832" s="684"/>
      <c r="P1832" s="684"/>
      <c r="Q1832" s="684"/>
      <c r="R1832" s="684"/>
      <c r="S1832" s="684"/>
      <c r="T1832" s="684"/>
      <c r="U1832" s="684"/>
      <c r="V1832" s="684"/>
      <c r="W1832" s="684"/>
      <c r="X1832" s="684"/>
      <c r="Y1832" s="684"/>
      <c r="Z1832" s="684"/>
      <c r="AA1832" s="684"/>
      <c r="AB1832" s="684"/>
      <c r="AC1832" s="684"/>
      <c r="AD1832" s="684"/>
      <c r="AE1832" s="683"/>
      <c r="AF1832" s="683"/>
      <c r="AG1832" s="683"/>
      <c r="AH1832" s="683"/>
      <c r="AI1832" s="683"/>
      <c r="AJ1832" s="683"/>
      <c r="AK1832" s="684"/>
      <c r="AL1832" s="684"/>
      <c r="AM1832" s="684"/>
      <c r="AN1832" s="684"/>
      <c r="AO1832" s="684"/>
      <c r="AP1832" s="684"/>
      <c r="AQ1832" s="684"/>
      <c r="AR1832" s="684"/>
      <c r="AS1832" s="684"/>
      <c r="AT1832" s="684"/>
      <c r="AU1832" s="684"/>
      <c r="AV1832" s="684"/>
      <c r="AW1832" s="684"/>
      <c r="AX1832" s="684"/>
      <c r="AY1832" s="684"/>
      <c r="AZ1832" s="684"/>
      <c r="BA1832" s="684"/>
      <c r="BB1832" s="684"/>
      <c r="BC1832" s="684"/>
      <c r="BD1832" s="684"/>
      <c r="BE1832" s="684"/>
      <c r="BF1832" s="684"/>
      <c r="BG1832" s="684"/>
    </row>
    <row r="1833" spans="2:86" ht="14.55" customHeight="1" x14ac:dyDescent="0.2">
      <c r="B1833" s="677" t="s">
        <v>1038</v>
      </c>
      <c r="C1833" s="678"/>
      <c r="D1833" s="677" t="s">
        <v>1237</v>
      </c>
      <c r="E1833" s="719"/>
      <c r="F1833" s="719"/>
      <c r="G1833" s="719"/>
      <c r="H1833" s="665">
        <f ca="1">OFFSET('(6)定期点検調書'!$B$12,L1833-1,0)</f>
        <v>0</v>
      </c>
      <c r="I1833" s="666"/>
      <c r="J1833" s="666"/>
      <c r="K1833" s="667"/>
      <c r="L1833" s="703">
        <f>AO1812+1</f>
        <v>175</v>
      </c>
      <c r="M1833" s="703"/>
      <c r="N1833" s="703"/>
      <c r="O1833" s="703"/>
      <c r="P1833" s="703"/>
      <c r="Q1833" s="703"/>
      <c r="R1833" s="703"/>
      <c r="S1833" s="703"/>
      <c r="T1833" s="703"/>
      <c r="U1833" s="703"/>
      <c r="V1833" s="703"/>
      <c r="W1833" s="703"/>
      <c r="X1833" s="703"/>
      <c r="Y1833" s="703"/>
      <c r="Z1833" s="703"/>
      <c r="AA1833" s="703"/>
      <c r="AB1833" s="703"/>
      <c r="AC1833" s="703"/>
      <c r="AD1833" s="704"/>
      <c r="AE1833" s="677" t="s">
        <v>1038</v>
      </c>
      <c r="AF1833" s="678"/>
      <c r="AG1833" s="677" t="s">
        <v>1237</v>
      </c>
      <c r="AH1833" s="719"/>
      <c r="AI1833" s="719"/>
      <c r="AJ1833" s="719"/>
      <c r="AK1833" s="665">
        <f ca="1">OFFSET('(6)定期点検調書'!$B$12,AO1833-1,0)</f>
        <v>0</v>
      </c>
      <c r="AL1833" s="666"/>
      <c r="AM1833" s="666"/>
      <c r="AN1833" s="667"/>
      <c r="AO1833" s="703">
        <f>L1833+1</f>
        <v>176</v>
      </c>
      <c r="AP1833" s="703"/>
      <c r="AQ1833" s="703"/>
      <c r="AR1833" s="703"/>
      <c r="AS1833" s="703"/>
      <c r="AT1833" s="703"/>
      <c r="AU1833" s="703"/>
      <c r="AV1833" s="703"/>
      <c r="AW1833" s="703"/>
      <c r="AX1833" s="703"/>
      <c r="AY1833" s="703"/>
      <c r="AZ1833" s="703"/>
      <c r="BA1833" s="703"/>
      <c r="BB1833" s="703"/>
      <c r="BC1833" s="703"/>
      <c r="BD1833" s="703"/>
      <c r="BE1833" s="703"/>
      <c r="BF1833" s="703"/>
      <c r="BG1833" s="704"/>
    </row>
    <row r="1834" spans="2:86" ht="14.55" customHeight="1" x14ac:dyDescent="0.2">
      <c r="B1834" s="679"/>
      <c r="C1834" s="680"/>
      <c r="D1834" s="681"/>
      <c r="E1834" s="720"/>
      <c r="F1834" s="720"/>
      <c r="G1834" s="720"/>
      <c r="H1834" s="668"/>
      <c r="I1834" s="669"/>
      <c r="J1834" s="669"/>
      <c r="K1834" s="670"/>
      <c r="L1834" s="705"/>
      <c r="M1834" s="705"/>
      <c r="N1834" s="705"/>
      <c r="O1834" s="705"/>
      <c r="P1834" s="705"/>
      <c r="Q1834" s="705"/>
      <c r="R1834" s="705"/>
      <c r="S1834" s="705"/>
      <c r="T1834" s="705"/>
      <c r="U1834" s="705"/>
      <c r="V1834" s="705"/>
      <c r="W1834" s="705"/>
      <c r="X1834" s="705"/>
      <c r="Y1834" s="705"/>
      <c r="Z1834" s="705"/>
      <c r="AA1834" s="705"/>
      <c r="AB1834" s="705"/>
      <c r="AC1834" s="705"/>
      <c r="AD1834" s="706"/>
      <c r="AE1834" s="679"/>
      <c r="AF1834" s="680"/>
      <c r="AG1834" s="681"/>
      <c r="AH1834" s="720"/>
      <c r="AI1834" s="720"/>
      <c r="AJ1834" s="720"/>
      <c r="AK1834" s="668"/>
      <c r="AL1834" s="669"/>
      <c r="AM1834" s="669"/>
      <c r="AN1834" s="670"/>
      <c r="AO1834" s="705"/>
      <c r="AP1834" s="705"/>
      <c r="AQ1834" s="705"/>
      <c r="AR1834" s="705"/>
      <c r="AS1834" s="705"/>
      <c r="AT1834" s="705"/>
      <c r="AU1834" s="705"/>
      <c r="AV1834" s="705"/>
      <c r="AW1834" s="705"/>
      <c r="AX1834" s="705"/>
      <c r="AY1834" s="705"/>
      <c r="AZ1834" s="705"/>
      <c r="BA1834" s="705"/>
      <c r="BB1834" s="705"/>
      <c r="BC1834" s="705"/>
      <c r="BD1834" s="705"/>
      <c r="BE1834" s="705"/>
      <c r="BF1834" s="705"/>
      <c r="BG1834" s="706"/>
    </row>
    <row r="1835" spans="2:86" ht="14.55" customHeight="1" x14ac:dyDescent="0.2">
      <c r="B1835" s="679"/>
      <c r="C1835" s="680"/>
      <c r="D1835" s="677" t="s">
        <v>992</v>
      </c>
      <c r="E1835" s="719"/>
      <c r="F1835" s="719"/>
      <c r="G1835" s="719"/>
      <c r="H1835" s="665">
        <f ca="1">OFFSET('(6)定期点検調書'!$D$12,L1833-1,0)</f>
        <v>0</v>
      </c>
      <c r="I1835" s="666"/>
      <c r="J1835" s="666"/>
      <c r="K1835" s="667"/>
      <c r="L1835" s="705"/>
      <c r="M1835" s="705"/>
      <c r="N1835" s="705"/>
      <c r="O1835" s="705"/>
      <c r="P1835" s="705"/>
      <c r="Q1835" s="705"/>
      <c r="R1835" s="705"/>
      <c r="S1835" s="705"/>
      <c r="T1835" s="705"/>
      <c r="U1835" s="705"/>
      <c r="V1835" s="705"/>
      <c r="W1835" s="705"/>
      <c r="X1835" s="705"/>
      <c r="Y1835" s="705"/>
      <c r="Z1835" s="705"/>
      <c r="AA1835" s="705"/>
      <c r="AB1835" s="705"/>
      <c r="AC1835" s="705"/>
      <c r="AD1835" s="706"/>
      <c r="AE1835" s="679"/>
      <c r="AF1835" s="680"/>
      <c r="AG1835" s="677" t="s">
        <v>992</v>
      </c>
      <c r="AH1835" s="719"/>
      <c r="AI1835" s="719"/>
      <c r="AJ1835" s="719"/>
      <c r="AK1835" s="665">
        <f ca="1">OFFSET('(6)定期点検調書'!$D$12,AO1833-1,0)</f>
        <v>0</v>
      </c>
      <c r="AL1835" s="666"/>
      <c r="AM1835" s="666"/>
      <c r="AN1835" s="667"/>
      <c r="AO1835" s="705"/>
      <c r="AP1835" s="705"/>
      <c r="AQ1835" s="705"/>
      <c r="AR1835" s="705"/>
      <c r="AS1835" s="705"/>
      <c r="AT1835" s="705"/>
      <c r="AU1835" s="705"/>
      <c r="AV1835" s="705"/>
      <c r="AW1835" s="705"/>
      <c r="AX1835" s="705"/>
      <c r="AY1835" s="705"/>
      <c r="AZ1835" s="705"/>
      <c r="BA1835" s="705"/>
      <c r="BB1835" s="705"/>
      <c r="BC1835" s="705"/>
      <c r="BD1835" s="705"/>
      <c r="BE1835" s="705"/>
      <c r="BF1835" s="705"/>
      <c r="BG1835" s="706"/>
    </row>
    <row r="1836" spans="2:86" ht="14.55" customHeight="1" x14ac:dyDescent="0.2">
      <c r="B1836" s="681"/>
      <c r="C1836" s="682"/>
      <c r="D1836" s="681"/>
      <c r="E1836" s="720"/>
      <c r="F1836" s="720"/>
      <c r="G1836" s="720"/>
      <c r="H1836" s="668"/>
      <c r="I1836" s="669"/>
      <c r="J1836" s="669"/>
      <c r="K1836" s="670"/>
      <c r="L1836" s="705"/>
      <c r="M1836" s="705"/>
      <c r="N1836" s="705"/>
      <c r="O1836" s="705"/>
      <c r="P1836" s="705"/>
      <c r="Q1836" s="705"/>
      <c r="R1836" s="705"/>
      <c r="S1836" s="705"/>
      <c r="T1836" s="705"/>
      <c r="U1836" s="705"/>
      <c r="V1836" s="705"/>
      <c r="W1836" s="705"/>
      <c r="X1836" s="705"/>
      <c r="Y1836" s="705"/>
      <c r="Z1836" s="705"/>
      <c r="AA1836" s="705"/>
      <c r="AB1836" s="705"/>
      <c r="AC1836" s="705"/>
      <c r="AD1836" s="706"/>
      <c r="AE1836" s="681"/>
      <c r="AF1836" s="682"/>
      <c r="AG1836" s="681"/>
      <c r="AH1836" s="720"/>
      <c r="AI1836" s="720"/>
      <c r="AJ1836" s="720"/>
      <c r="AK1836" s="668"/>
      <c r="AL1836" s="669"/>
      <c r="AM1836" s="669"/>
      <c r="AN1836" s="670"/>
      <c r="AO1836" s="705"/>
      <c r="AP1836" s="705"/>
      <c r="AQ1836" s="705"/>
      <c r="AR1836" s="705"/>
      <c r="AS1836" s="705"/>
      <c r="AT1836" s="705"/>
      <c r="AU1836" s="705"/>
      <c r="AV1836" s="705"/>
      <c r="AW1836" s="705"/>
      <c r="AX1836" s="705"/>
      <c r="AY1836" s="705"/>
      <c r="AZ1836" s="705"/>
      <c r="BA1836" s="705"/>
      <c r="BB1836" s="705"/>
      <c r="BC1836" s="705"/>
      <c r="BD1836" s="705"/>
      <c r="BE1836" s="705"/>
      <c r="BF1836" s="705"/>
      <c r="BG1836" s="706"/>
    </row>
    <row r="1837" spans="2:86" ht="14.55" customHeight="1" x14ac:dyDescent="0.2">
      <c r="B1837" s="677" t="s">
        <v>1238</v>
      </c>
      <c r="C1837" s="678"/>
      <c r="D1837" s="659" t="s">
        <v>993</v>
      </c>
      <c r="E1837" s="660"/>
      <c r="F1837" s="660"/>
      <c r="G1837" s="660"/>
      <c r="H1837" s="671">
        <f ca="1">OFFSET('(6)定期点検調書'!$AA$13,L1833-1,0)</f>
        <v>0</v>
      </c>
      <c r="I1837" s="672"/>
      <c r="J1837" s="672"/>
      <c r="K1837" s="673"/>
      <c r="L1837" s="705"/>
      <c r="M1837" s="705"/>
      <c r="N1837" s="705"/>
      <c r="O1837" s="705"/>
      <c r="P1837" s="705"/>
      <c r="Q1837" s="705"/>
      <c r="R1837" s="705"/>
      <c r="S1837" s="705"/>
      <c r="T1837" s="705"/>
      <c r="U1837" s="705"/>
      <c r="V1837" s="705"/>
      <c r="W1837" s="705"/>
      <c r="X1837" s="705"/>
      <c r="Y1837" s="705"/>
      <c r="Z1837" s="705"/>
      <c r="AA1837" s="705"/>
      <c r="AB1837" s="705"/>
      <c r="AC1837" s="705"/>
      <c r="AD1837" s="706"/>
      <c r="AE1837" s="677" t="s">
        <v>1238</v>
      </c>
      <c r="AF1837" s="678"/>
      <c r="AG1837" s="659" t="s">
        <v>993</v>
      </c>
      <c r="AH1837" s="660"/>
      <c r="AI1837" s="660"/>
      <c r="AJ1837" s="660"/>
      <c r="AK1837" s="671">
        <f ca="1">OFFSET('(6)定期点検調書'!$AA$13,AO1833-1,0)</f>
        <v>0</v>
      </c>
      <c r="AL1837" s="672"/>
      <c r="AM1837" s="672"/>
      <c r="AN1837" s="673"/>
      <c r="AO1837" s="705"/>
      <c r="AP1837" s="705"/>
      <c r="AQ1837" s="705"/>
      <c r="AR1837" s="705"/>
      <c r="AS1837" s="705"/>
      <c r="AT1837" s="705"/>
      <c r="AU1837" s="705"/>
      <c r="AV1837" s="705"/>
      <c r="AW1837" s="705"/>
      <c r="AX1837" s="705"/>
      <c r="AY1837" s="705"/>
      <c r="AZ1837" s="705"/>
      <c r="BA1837" s="705"/>
      <c r="BB1837" s="705"/>
      <c r="BC1837" s="705"/>
      <c r="BD1837" s="705"/>
      <c r="BE1837" s="705"/>
      <c r="BF1837" s="705"/>
      <c r="BG1837" s="706"/>
    </row>
    <row r="1838" spans="2:86" ht="14.55" customHeight="1" x14ac:dyDescent="0.2">
      <c r="B1838" s="679"/>
      <c r="C1838" s="680"/>
      <c r="D1838" s="662"/>
      <c r="E1838" s="663"/>
      <c r="F1838" s="663"/>
      <c r="G1838" s="663"/>
      <c r="H1838" s="674"/>
      <c r="I1838" s="675"/>
      <c r="J1838" s="675"/>
      <c r="K1838" s="676"/>
      <c r="L1838" s="705"/>
      <c r="M1838" s="705"/>
      <c r="N1838" s="705"/>
      <c r="O1838" s="705"/>
      <c r="P1838" s="705"/>
      <c r="Q1838" s="705"/>
      <c r="R1838" s="705"/>
      <c r="S1838" s="705"/>
      <c r="T1838" s="705"/>
      <c r="U1838" s="705"/>
      <c r="V1838" s="705"/>
      <c r="W1838" s="705"/>
      <c r="X1838" s="705"/>
      <c r="Y1838" s="705"/>
      <c r="Z1838" s="705"/>
      <c r="AA1838" s="705"/>
      <c r="AB1838" s="705"/>
      <c r="AC1838" s="705"/>
      <c r="AD1838" s="706"/>
      <c r="AE1838" s="679"/>
      <c r="AF1838" s="680"/>
      <c r="AG1838" s="662"/>
      <c r="AH1838" s="663"/>
      <c r="AI1838" s="663"/>
      <c r="AJ1838" s="663"/>
      <c r="AK1838" s="674"/>
      <c r="AL1838" s="675"/>
      <c r="AM1838" s="675"/>
      <c r="AN1838" s="676"/>
      <c r="AO1838" s="705"/>
      <c r="AP1838" s="705"/>
      <c r="AQ1838" s="705"/>
      <c r="AR1838" s="705"/>
      <c r="AS1838" s="705"/>
      <c r="AT1838" s="705"/>
      <c r="AU1838" s="705"/>
      <c r="AV1838" s="705"/>
      <c r="AW1838" s="705"/>
      <c r="AX1838" s="705"/>
      <c r="AY1838" s="705"/>
      <c r="AZ1838" s="705"/>
      <c r="BA1838" s="705"/>
      <c r="BB1838" s="705"/>
      <c r="BC1838" s="705"/>
      <c r="BD1838" s="705"/>
      <c r="BE1838" s="705"/>
      <c r="BF1838" s="705"/>
      <c r="BG1838" s="706"/>
    </row>
    <row r="1839" spans="2:86" ht="14.55" customHeight="1" x14ac:dyDescent="0.2">
      <c r="B1839" s="679"/>
      <c r="C1839" s="680"/>
      <c r="D1839" s="659" t="s">
        <v>1239</v>
      </c>
      <c r="E1839" s="660"/>
      <c r="F1839" s="660"/>
      <c r="G1839" s="660"/>
      <c r="H1839" s="665">
        <f ca="1">OFFSET('(6)定期点検調書'!$AD$12,L1833-1,0)</f>
        <v>0</v>
      </c>
      <c r="I1839" s="666"/>
      <c r="J1839" s="666"/>
      <c r="K1839" s="667"/>
      <c r="L1839" s="705"/>
      <c r="M1839" s="705"/>
      <c r="N1839" s="705"/>
      <c r="O1839" s="705"/>
      <c r="P1839" s="705"/>
      <c r="Q1839" s="705"/>
      <c r="R1839" s="705"/>
      <c r="S1839" s="705"/>
      <c r="T1839" s="705"/>
      <c r="U1839" s="705"/>
      <c r="V1839" s="705"/>
      <c r="W1839" s="705"/>
      <c r="X1839" s="705"/>
      <c r="Y1839" s="705"/>
      <c r="Z1839" s="705"/>
      <c r="AA1839" s="705"/>
      <c r="AB1839" s="705"/>
      <c r="AC1839" s="705"/>
      <c r="AD1839" s="706"/>
      <c r="AE1839" s="679"/>
      <c r="AF1839" s="680"/>
      <c r="AG1839" s="659" t="s">
        <v>1239</v>
      </c>
      <c r="AH1839" s="660"/>
      <c r="AI1839" s="660"/>
      <c r="AJ1839" s="660"/>
      <c r="AK1839" s="665">
        <f ca="1">OFFSET('(6)定期点検調書'!$AD$12,AO1833-1,0)</f>
        <v>0</v>
      </c>
      <c r="AL1839" s="666"/>
      <c r="AM1839" s="666"/>
      <c r="AN1839" s="667"/>
      <c r="AO1839" s="705"/>
      <c r="AP1839" s="705"/>
      <c r="AQ1839" s="705"/>
      <c r="AR1839" s="705"/>
      <c r="AS1839" s="705"/>
      <c r="AT1839" s="705"/>
      <c r="AU1839" s="705"/>
      <c r="AV1839" s="705"/>
      <c r="AW1839" s="705"/>
      <c r="AX1839" s="705"/>
      <c r="AY1839" s="705"/>
      <c r="AZ1839" s="705"/>
      <c r="BA1839" s="705"/>
      <c r="BB1839" s="705"/>
      <c r="BC1839" s="705"/>
      <c r="BD1839" s="705"/>
      <c r="BE1839" s="705"/>
      <c r="BF1839" s="705"/>
      <c r="BG1839" s="706"/>
    </row>
    <row r="1840" spans="2:86" ht="14.55" customHeight="1" x14ac:dyDescent="0.2">
      <c r="B1840" s="681"/>
      <c r="C1840" s="682"/>
      <c r="D1840" s="662"/>
      <c r="E1840" s="663"/>
      <c r="F1840" s="663"/>
      <c r="G1840" s="663"/>
      <c r="H1840" s="668"/>
      <c r="I1840" s="669"/>
      <c r="J1840" s="669"/>
      <c r="K1840" s="670"/>
      <c r="L1840" s="705"/>
      <c r="M1840" s="705"/>
      <c r="N1840" s="705"/>
      <c r="O1840" s="705"/>
      <c r="P1840" s="705"/>
      <c r="Q1840" s="705"/>
      <c r="R1840" s="705"/>
      <c r="S1840" s="705"/>
      <c r="T1840" s="705"/>
      <c r="U1840" s="705"/>
      <c r="V1840" s="705"/>
      <c r="W1840" s="705"/>
      <c r="X1840" s="705"/>
      <c r="Y1840" s="705"/>
      <c r="Z1840" s="705"/>
      <c r="AA1840" s="705"/>
      <c r="AB1840" s="705"/>
      <c r="AC1840" s="705"/>
      <c r="AD1840" s="706"/>
      <c r="AE1840" s="681"/>
      <c r="AF1840" s="682"/>
      <c r="AG1840" s="662"/>
      <c r="AH1840" s="663"/>
      <c r="AI1840" s="663"/>
      <c r="AJ1840" s="663"/>
      <c r="AK1840" s="668"/>
      <c r="AL1840" s="669"/>
      <c r="AM1840" s="669"/>
      <c r="AN1840" s="670"/>
      <c r="AO1840" s="705"/>
      <c r="AP1840" s="705"/>
      <c r="AQ1840" s="705"/>
      <c r="AR1840" s="705"/>
      <c r="AS1840" s="705"/>
      <c r="AT1840" s="705"/>
      <c r="AU1840" s="705"/>
      <c r="AV1840" s="705"/>
      <c r="AW1840" s="705"/>
      <c r="AX1840" s="705"/>
      <c r="AY1840" s="705"/>
      <c r="AZ1840" s="705"/>
      <c r="BA1840" s="705"/>
      <c r="BB1840" s="705"/>
      <c r="BC1840" s="705"/>
      <c r="BD1840" s="705"/>
      <c r="BE1840" s="705"/>
      <c r="BF1840" s="705"/>
      <c r="BG1840" s="706"/>
    </row>
    <row r="1841" spans="2:86" ht="28.95" customHeight="1" x14ac:dyDescent="0.2">
      <c r="B1841" s="716" t="s">
        <v>995</v>
      </c>
      <c r="C1841" s="717"/>
      <c r="D1841" s="717"/>
      <c r="E1841" s="717"/>
      <c r="F1841" s="717"/>
      <c r="G1841" s="718"/>
      <c r="H1841" s="709">
        <f ca="1">OFFSET('(6)定期点検調書'!$AK$12,L1833-1,0)</f>
        <v>0</v>
      </c>
      <c r="I1841" s="710"/>
      <c r="J1841" s="710"/>
      <c r="K1841" s="711"/>
      <c r="L1841" s="705"/>
      <c r="M1841" s="705"/>
      <c r="N1841" s="705"/>
      <c r="O1841" s="705"/>
      <c r="P1841" s="705"/>
      <c r="Q1841" s="705"/>
      <c r="R1841" s="705"/>
      <c r="S1841" s="705"/>
      <c r="T1841" s="705"/>
      <c r="U1841" s="705"/>
      <c r="V1841" s="705"/>
      <c r="W1841" s="705"/>
      <c r="X1841" s="705"/>
      <c r="Y1841" s="705"/>
      <c r="Z1841" s="705"/>
      <c r="AA1841" s="705"/>
      <c r="AB1841" s="705"/>
      <c r="AC1841" s="705"/>
      <c r="AD1841" s="706"/>
      <c r="AE1841" s="716" t="s">
        <v>995</v>
      </c>
      <c r="AF1841" s="717"/>
      <c r="AG1841" s="717"/>
      <c r="AH1841" s="717"/>
      <c r="AI1841" s="717"/>
      <c r="AJ1841" s="718"/>
      <c r="AK1841" s="709">
        <f ca="1">OFFSET('(6)定期点検調書'!$AK$12,AO1833-1,0)</f>
        <v>0</v>
      </c>
      <c r="AL1841" s="710"/>
      <c r="AM1841" s="710"/>
      <c r="AN1841" s="711"/>
      <c r="AO1841" s="705"/>
      <c r="AP1841" s="705"/>
      <c r="AQ1841" s="705"/>
      <c r="AR1841" s="705"/>
      <c r="AS1841" s="705"/>
      <c r="AT1841" s="705"/>
      <c r="AU1841" s="705"/>
      <c r="AV1841" s="705"/>
      <c r="AW1841" s="705"/>
      <c r="AX1841" s="705"/>
      <c r="AY1841" s="705"/>
      <c r="AZ1841" s="705"/>
      <c r="BA1841" s="705"/>
      <c r="BB1841" s="705"/>
      <c r="BC1841" s="705"/>
      <c r="BD1841" s="705"/>
      <c r="BE1841" s="705"/>
      <c r="BF1841" s="705"/>
      <c r="BG1841" s="706"/>
    </row>
    <row r="1842" spans="2:86" ht="14.55" customHeight="1" x14ac:dyDescent="0.2">
      <c r="B1842" s="677" t="s">
        <v>1240</v>
      </c>
      <c r="C1842" s="661"/>
      <c r="D1842" s="659" t="s">
        <v>994</v>
      </c>
      <c r="E1842" s="660"/>
      <c r="F1842" s="660"/>
      <c r="G1842" s="661"/>
      <c r="H1842" s="699" t="str">
        <f ca="1">OFFSET('(6)定期点検調書'!$BY$12,L1833-1,0)</f>
        <v/>
      </c>
      <c r="I1842" s="700"/>
      <c r="J1842" s="700"/>
      <c r="K1842" s="714"/>
      <c r="L1842" s="705"/>
      <c r="M1842" s="705"/>
      <c r="N1842" s="705"/>
      <c r="O1842" s="705"/>
      <c r="P1842" s="705"/>
      <c r="Q1842" s="705"/>
      <c r="R1842" s="705"/>
      <c r="S1842" s="705"/>
      <c r="T1842" s="705"/>
      <c r="U1842" s="705"/>
      <c r="V1842" s="705"/>
      <c r="W1842" s="705"/>
      <c r="X1842" s="705"/>
      <c r="Y1842" s="705"/>
      <c r="Z1842" s="705"/>
      <c r="AA1842" s="705"/>
      <c r="AB1842" s="705"/>
      <c r="AC1842" s="705"/>
      <c r="AD1842" s="706"/>
      <c r="AE1842" s="677" t="s">
        <v>1240</v>
      </c>
      <c r="AF1842" s="661"/>
      <c r="AG1842" s="659" t="s">
        <v>994</v>
      </c>
      <c r="AH1842" s="660"/>
      <c r="AI1842" s="660"/>
      <c r="AJ1842" s="661"/>
      <c r="AK1842" s="699" t="str">
        <f ca="1">OFFSET('(6)定期点検調書'!$BY$12,AO1833-1,0)</f>
        <v/>
      </c>
      <c r="AL1842" s="700"/>
      <c r="AM1842" s="700"/>
      <c r="AN1842" s="714"/>
      <c r="AO1842" s="705"/>
      <c r="AP1842" s="705"/>
      <c r="AQ1842" s="705"/>
      <c r="AR1842" s="705"/>
      <c r="AS1842" s="705"/>
      <c r="AT1842" s="705"/>
      <c r="AU1842" s="705"/>
      <c r="AV1842" s="705"/>
      <c r="AW1842" s="705"/>
      <c r="AX1842" s="705"/>
      <c r="AY1842" s="705"/>
      <c r="AZ1842" s="705"/>
      <c r="BA1842" s="705"/>
      <c r="BB1842" s="705"/>
      <c r="BC1842" s="705"/>
      <c r="BD1842" s="705"/>
      <c r="BE1842" s="705"/>
      <c r="BF1842" s="705"/>
      <c r="BG1842" s="706"/>
    </row>
    <row r="1843" spans="2:86" ht="14.55" customHeight="1" x14ac:dyDescent="0.2">
      <c r="B1843" s="712"/>
      <c r="C1843" s="713"/>
      <c r="D1843" s="662"/>
      <c r="E1843" s="663"/>
      <c r="F1843" s="663"/>
      <c r="G1843" s="664"/>
      <c r="H1843" s="701"/>
      <c r="I1843" s="702"/>
      <c r="J1843" s="702"/>
      <c r="K1843" s="715"/>
      <c r="L1843" s="705"/>
      <c r="M1843" s="705"/>
      <c r="N1843" s="705"/>
      <c r="O1843" s="705"/>
      <c r="P1843" s="705"/>
      <c r="Q1843" s="705"/>
      <c r="R1843" s="705"/>
      <c r="S1843" s="705"/>
      <c r="T1843" s="705"/>
      <c r="U1843" s="705"/>
      <c r="V1843" s="705"/>
      <c r="W1843" s="705"/>
      <c r="X1843" s="705"/>
      <c r="Y1843" s="705"/>
      <c r="Z1843" s="705"/>
      <c r="AA1843" s="705"/>
      <c r="AB1843" s="705"/>
      <c r="AC1843" s="705"/>
      <c r="AD1843" s="706"/>
      <c r="AE1843" s="712"/>
      <c r="AF1843" s="713"/>
      <c r="AG1843" s="662"/>
      <c r="AH1843" s="663"/>
      <c r="AI1843" s="663"/>
      <c r="AJ1843" s="664"/>
      <c r="AK1843" s="701"/>
      <c r="AL1843" s="702"/>
      <c r="AM1843" s="702"/>
      <c r="AN1843" s="715"/>
      <c r="AO1843" s="705"/>
      <c r="AP1843" s="705"/>
      <c r="AQ1843" s="705"/>
      <c r="AR1843" s="705"/>
      <c r="AS1843" s="705"/>
      <c r="AT1843" s="705"/>
      <c r="AU1843" s="705"/>
      <c r="AV1843" s="705"/>
      <c r="AW1843" s="705"/>
      <c r="AX1843" s="705"/>
      <c r="AY1843" s="705"/>
      <c r="AZ1843" s="705"/>
      <c r="BA1843" s="705"/>
      <c r="BB1843" s="705"/>
      <c r="BC1843" s="705"/>
      <c r="BD1843" s="705"/>
      <c r="BE1843" s="705"/>
      <c r="BF1843" s="705"/>
      <c r="BG1843" s="706"/>
    </row>
    <row r="1844" spans="2:86" ht="14.55" customHeight="1" x14ac:dyDescent="0.2">
      <c r="B1844" s="712"/>
      <c r="C1844" s="713"/>
      <c r="D1844" s="659" t="s">
        <v>1186</v>
      </c>
      <c r="E1844" s="660"/>
      <c r="F1844" s="660"/>
      <c r="G1844" s="661"/>
      <c r="H1844" s="665">
        <f ca="1">OFFSET('(6)定期点検調書'!$BC$12,L1833-1,0)</f>
        <v>0</v>
      </c>
      <c r="I1844" s="666"/>
      <c r="J1844" s="666"/>
      <c r="K1844" s="667"/>
      <c r="L1844" s="705"/>
      <c r="M1844" s="705"/>
      <c r="N1844" s="705"/>
      <c r="O1844" s="705"/>
      <c r="P1844" s="705"/>
      <c r="Q1844" s="705"/>
      <c r="R1844" s="705"/>
      <c r="S1844" s="705"/>
      <c r="T1844" s="705"/>
      <c r="U1844" s="705"/>
      <c r="V1844" s="705"/>
      <c r="W1844" s="705"/>
      <c r="X1844" s="705"/>
      <c r="Y1844" s="705"/>
      <c r="Z1844" s="705"/>
      <c r="AA1844" s="705"/>
      <c r="AB1844" s="705"/>
      <c r="AC1844" s="705"/>
      <c r="AD1844" s="706"/>
      <c r="AE1844" s="712"/>
      <c r="AF1844" s="713"/>
      <c r="AG1844" s="659" t="s">
        <v>1186</v>
      </c>
      <c r="AH1844" s="660"/>
      <c r="AI1844" s="660"/>
      <c r="AJ1844" s="661"/>
      <c r="AK1844" s="665">
        <f ca="1">OFFSET('(6)定期点検調書'!$BC$12,AO1833-1,0)</f>
        <v>0</v>
      </c>
      <c r="AL1844" s="666"/>
      <c r="AM1844" s="666"/>
      <c r="AN1844" s="667"/>
      <c r="AO1844" s="705"/>
      <c r="AP1844" s="705"/>
      <c r="AQ1844" s="705"/>
      <c r="AR1844" s="705"/>
      <c r="AS1844" s="705"/>
      <c r="AT1844" s="705"/>
      <c r="AU1844" s="705"/>
      <c r="AV1844" s="705"/>
      <c r="AW1844" s="705"/>
      <c r="AX1844" s="705"/>
      <c r="AY1844" s="705"/>
      <c r="AZ1844" s="705"/>
      <c r="BA1844" s="705"/>
      <c r="BB1844" s="705"/>
      <c r="BC1844" s="705"/>
      <c r="BD1844" s="705"/>
      <c r="BE1844" s="705"/>
      <c r="BF1844" s="705"/>
      <c r="BG1844" s="706"/>
    </row>
    <row r="1845" spans="2:86" ht="14.55" customHeight="1" x14ac:dyDescent="0.2">
      <c r="B1845" s="712"/>
      <c r="C1845" s="713"/>
      <c r="D1845" s="662"/>
      <c r="E1845" s="663"/>
      <c r="F1845" s="663"/>
      <c r="G1845" s="664"/>
      <c r="H1845" s="668"/>
      <c r="I1845" s="669"/>
      <c r="J1845" s="669"/>
      <c r="K1845" s="670"/>
      <c r="L1845" s="705"/>
      <c r="M1845" s="705"/>
      <c r="N1845" s="705"/>
      <c r="O1845" s="705"/>
      <c r="P1845" s="705"/>
      <c r="Q1845" s="705"/>
      <c r="R1845" s="705"/>
      <c r="S1845" s="705"/>
      <c r="T1845" s="705"/>
      <c r="U1845" s="705"/>
      <c r="V1845" s="705"/>
      <c r="W1845" s="705"/>
      <c r="X1845" s="705"/>
      <c r="Y1845" s="705"/>
      <c r="Z1845" s="705"/>
      <c r="AA1845" s="705"/>
      <c r="AB1845" s="705"/>
      <c r="AC1845" s="705"/>
      <c r="AD1845" s="706"/>
      <c r="AE1845" s="712"/>
      <c r="AF1845" s="713"/>
      <c r="AG1845" s="662"/>
      <c r="AH1845" s="663"/>
      <c r="AI1845" s="663"/>
      <c r="AJ1845" s="664"/>
      <c r="AK1845" s="668"/>
      <c r="AL1845" s="669"/>
      <c r="AM1845" s="669"/>
      <c r="AN1845" s="670"/>
      <c r="AO1845" s="705"/>
      <c r="AP1845" s="705"/>
      <c r="AQ1845" s="705"/>
      <c r="AR1845" s="705"/>
      <c r="AS1845" s="705"/>
      <c r="AT1845" s="705"/>
      <c r="AU1845" s="705"/>
      <c r="AV1845" s="705"/>
      <c r="AW1845" s="705"/>
      <c r="AX1845" s="705"/>
      <c r="AY1845" s="705"/>
      <c r="AZ1845" s="705"/>
      <c r="BA1845" s="705"/>
      <c r="BB1845" s="705"/>
      <c r="BC1845" s="705"/>
      <c r="BD1845" s="705"/>
      <c r="BE1845" s="705"/>
      <c r="BF1845" s="705"/>
      <c r="BG1845" s="706"/>
    </row>
    <row r="1846" spans="2:86" ht="14.55" customHeight="1" x14ac:dyDescent="0.2">
      <c r="B1846" s="712"/>
      <c r="C1846" s="713"/>
      <c r="D1846" s="659" t="s">
        <v>1187</v>
      </c>
      <c r="E1846" s="660"/>
      <c r="F1846" s="660"/>
      <c r="G1846" s="661"/>
      <c r="H1846" s="665">
        <f ca="1">OFFSET('(6)定期点検調書'!$BF$12,L1833-1,0)</f>
        <v>0</v>
      </c>
      <c r="I1846" s="666"/>
      <c r="J1846" s="666"/>
      <c r="K1846" s="667"/>
      <c r="L1846" s="705"/>
      <c r="M1846" s="705"/>
      <c r="N1846" s="705"/>
      <c r="O1846" s="705"/>
      <c r="P1846" s="705"/>
      <c r="Q1846" s="705"/>
      <c r="R1846" s="705"/>
      <c r="S1846" s="705"/>
      <c r="T1846" s="705"/>
      <c r="U1846" s="705"/>
      <c r="V1846" s="705"/>
      <c r="W1846" s="705"/>
      <c r="X1846" s="705"/>
      <c r="Y1846" s="705"/>
      <c r="Z1846" s="705"/>
      <c r="AA1846" s="705"/>
      <c r="AB1846" s="705"/>
      <c r="AC1846" s="705"/>
      <c r="AD1846" s="706"/>
      <c r="AE1846" s="712"/>
      <c r="AF1846" s="713"/>
      <c r="AG1846" s="659" t="s">
        <v>1187</v>
      </c>
      <c r="AH1846" s="660"/>
      <c r="AI1846" s="660"/>
      <c r="AJ1846" s="661"/>
      <c r="AK1846" s="665">
        <f ca="1">OFFSET('(6)定期点検調書'!$BF$12,AO1833-1,0)</f>
        <v>0</v>
      </c>
      <c r="AL1846" s="666"/>
      <c r="AM1846" s="666"/>
      <c r="AN1846" s="667"/>
      <c r="AO1846" s="705"/>
      <c r="AP1846" s="705"/>
      <c r="AQ1846" s="705"/>
      <c r="AR1846" s="705"/>
      <c r="AS1846" s="705"/>
      <c r="AT1846" s="705"/>
      <c r="AU1846" s="705"/>
      <c r="AV1846" s="705"/>
      <c r="AW1846" s="705"/>
      <c r="AX1846" s="705"/>
      <c r="AY1846" s="705"/>
      <c r="AZ1846" s="705"/>
      <c r="BA1846" s="705"/>
      <c r="BB1846" s="705"/>
      <c r="BC1846" s="705"/>
      <c r="BD1846" s="705"/>
      <c r="BE1846" s="705"/>
      <c r="BF1846" s="705"/>
      <c r="BG1846" s="706"/>
    </row>
    <row r="1847" spans="2:86" ht="14.55" customHeight="1" x14ac:dyDescent="0.2">
      <c r="B1847" s="662"/>
      <c r="C1847" s="664"/>
      <c r="D1847" s="662"/>
      <c r="E1847" s="663"/>
      <c r="F1847" s="663"/>
      <c r="G1847" s="664"/>
      <c r="H1847" s="668"/>
      <c r="I1847" s="669"/>
      <c r="J1847" s="669"/>
      <c r="K1847" s="670"/>
      <c r="L1847" s="707"/>
      <c r="M1847" s="707"/>
      <c r="N1847" s="707"/>
      <c r="O1847" s="707"/>
      <c r="P1847" s="707"/>
      <c r="Q1847" s="707"/>
      <c r="R1847" s="707"/>
      <c r="S1847" s="707"/>
      <c r="T1847" s="707"/>
      <c r="U1847" s="707"/>
      <c r="V1847" s="707"/>
      <c r="W1847" s="707"/>
      <c r="X1847" s="707"/>
      <c r="Y1847" s="707"/>
      <c r="Z1847" s="707"/>
      <c r="AA1847" s="707"/>
      <c r="AB1847" s="707"/>
      <c r="AC1847" s="707"/>
      <c r="AD1847" s="708"/>
      <c r="AE1847" s="662"/>
      <c r="AF1847" s="664"/>
      <c r="AG1847" s="662"/>
      <c r="AH1847" s="663"/>
      <c r="AI1847" s="663"/>
      <c r="AJ1847" s="664"/>
      <c r="AK1847" s="668"/>
      <c r="AL1847" s="669"/>
      <c r="AM1847" s="669"/>
      <c r="AN1847" s="670"/>
      <c r="AO1847" s="707"/>
      <c r="AP1847" s="707"/>
      <c r="AQ1847" s="707"/>
      <c r="AR1847" s="707"/>
      <c r="AS1847" s="707"/>
      <c r="AT1847" s="707"/>
      <c r="AU1847" s="707"/>
      <c r="AV1847" s="707"/>
      <c r="AW1847" s="707"/>
      <c r="AX1847" s="707"/>
      <c r="AY1847" s="707"/>
      <c r="AZ1847" s="707"/>
      <c r="BA1847" s="707"/>
      <c r="BB1847" s="707"/>
      <c r="BC1847" s="707"/>
      <c r="BD1847" s="707"/>
      <c r="BE1847" s="707"/>
      <c r="BF1847" s="707"/>
      <c r="BG1847" s="708"/>
    </row>
    <row r="1848" spans="2:86" ht="14.55" customHeight="1" x14ac:dyDescent="0.2">
      <c r="B1848" s="683" t="s">
        <v>1241</v>
      </c>
      <c r="C1848" s="683"/>
      <c r="D1848" s="683"/>
      <c r="E1848" s="683"/>
      <c r="F1848" s="683"/>
      <c r="G1848" s="683"/>
      <c r="H1848" s="699" t="str">
        <f ca="1">IF(OFFSET('(6)定期点検調書'!$AR$12,L1833-1,0)="","",OFFSET('(6)定期点検調書'!$AQ$12,L1833-1,0)&amp;TEXT(OFFSET('(6)定期点検調書'!$AR$12,L1833-1,0),"0.0")&amp;OFFSET('(6)定期点検調書'!$AT$12,L1833-1,0))  &amp;  IF(OFFSET('(6)定期点検調書'!$AV$12,L1833-1,0)="","","／"&amp;OFFSET('(6)定期点検調書'!$AU$12,L1833-1,0)&amp;TEXT(OFFSET('(6)定期点検調書'!$AV$12,L1833-1,0),"0.0")&amp;OFFSET('(6)定期点検調書'!$AX$12,L1833-1,0))  &amp;  IF(OFFSET('(6)定期点検調書'!$AZ$12,L1833-1,0)="","","／"&amp;OFFSET('(6)定期点検調書'!$AY$12,L1833-1,0)&amp;TEXT(OFFSET('(6)定期点検調書'!$AZ$12,L1833-1,0),"0.0")&amp;OFFSET('(6)定期点検調書'!$BB$12,L1833-1,0))</f>
        <v/>
      </c>
      <c r="I1848" s="700"/>
      <c r="J1848" s="700"/>
      <c r="K1848" s="700"/>
      <c r="L1848" s="700"/>
      <c r="M1848" s="700"/>
      <c r="N1848" s="700"/>
      <c r="O1848" s="700"/>
      <c r="P1848" s="685" t="s">
        <v>1243</v>
      </c>
      <c r="Q1848" s="685"/>
      <c r="R1848" s="685"/>
      <c r="S1848" s="685"/>
      <c r="T1848" s="685"/>
      <c r="U1848" s="685"/>
      <c r="V1848" s="685"/>
      <c r="W1848" s="686" t="str">
        <f ca="1">OFFSET('(6)定期点検調書'!$F$12,L1833-1,0)</f>
        <v/>
      </c>
      <c r="X1848" s="687"/>
      <c r="Y1848" s="687"/>
      <c r="Z1848" s="687"/>
      <c r="AA1848" s="687"/>
      <c r="AB1848" s="687"/>
      <c r="AC1848" s="687"/>
      <c r="AD1848" s="688"/>
      <c r="AE1848" s="683" t="s">
        <v>1241</v>
      </c>
      <c r="AF1848" s="683"/>
      <c r="AG1848" s="683"/>
      <c r="AH1848" s="683"/>
      <c r="AI1848" s="683"/>
      <c r="AJ1848" s="683"/>
      <c r="AK1848" s="699" t="str">
        <f ca="1">IF(OFFSET('(6)定期点検調書'!$AR$12,AO1833-1,0)="","",OFFSET('(6)定期点検調書'!$AQ$12,AO1833-1,0)&amp;TEXT(OFFSET('(6)定期点検調書'!$AR$12,AO1833-1,0),"0.0")&amp;OFFSET('(6)定期点検調書'!$AT$12,AO1833-1,0))  &amp;  IF(OFFSET('(6)定期点検調書'!$AV$12,AO1833-1,0)="","","／"&amp;OFFSET('(6)定期点検調書'!$AU$12,AO1833-1,0)&amp;TEXT(OFFSET('(6)定期点検調書'!$AV$12,AO1833-1,0),"0.0")&amp;OFFSET('(6)定期点検調書'!$AX$12,AO1833-1,0))  &amp;  IF(OFFSET('(6)定期点検調書'!$AZ$12,AO1833-1,0)="","","／"&amp;OFFSET('(6)定期点検調書'!$AY$12,AO1833-1,0)&amp;TEXT(OFFSET('(6)定期点検調書'!$AZ$12,AO1833-1,0),"0.0")&amp;OFFSET('(6)定期点検調書'!$BB$12,AO1833-1,0))</f>
        <v/>
      </c>
      <c r="AL1848" s="700"/>
      <c r="AM1848" s="700"/>
      <c r="AN1848" s="700"/>
      <c r="AO1848" s="700"/>
      <c r="AP1848" s="700"/>
      <c r="AQ1848" s="700"/>
      <c r="AR1848" s="700"/>
      <c r="AS1848" s="685" t="s">
        <v>1243</v>
      </c>
      <c r="AT1848" s="685"/>
      <c r="AU1848" s="685"/>
      <c r="AV1848" s="685"/>
      <c r="AW1848" s="685"/>
      <c r="AX1848" s="685"/>
      <c r="AY1848" s="685"/>
      <c r="AZ1848" s="686" t="str">
        <f ca="1">OFFSET('(6)定期点検調書'!$F$12,AO1833-1,0)</f>
        <v/>
      </c>
      <c r="BA1848" s="687"/>
      <c r="BB1848" s="687"/>
      <c r="BC1848" s="687"/>
      <c r="BD1848" s="687"/>
      <c r="BE1848" s="687"/>
      <c r="BF1848" s="687"/>
      <c r="BG1848" s="688"/>
    </row>
    <row r="1849" spans="2:86" ht="14.55" customHeight="1" x14ac:dyDescent="0.2">
      <c r="B1849" s="683"/>
      <c r="C1849" s="683"/>
      <c r="D1849" s="683"/>
      <c r="E1849" s="683"/>
      <c r="F1849" s="683"/>
      <c r="G1849" s="683"/>
      <c r="H1849" s="701"/>
      <c r="I1849" s="702"/>
      <c r="J1849" s="702"/>
      <c r="K1849" s="702"/>
      <c r="L1849" s="702"/>
      <c r="M1849" s="702"/>
      <c r="N1849" s="702"/>
      <c r="O1849" s="702"/>
      <c r="P1849" s="685"/>
      <c r="Q1849" s="685"/>
      <c r="R1849" s="685"/>
      <c r="S1849" s="685"/>
      <c r="T1849" s="685"/>
      <c r="U1849" s="685"/>
      <c r="V1849" s="685"/>
      <c r="W1849" s="689"/>
      <c r="X1849" s="690"/>
      <c r="Y1849" s="690"/>
      <c r="Z1849" s="690"/>
      <c r="AA1849" s="690"/>
      <c r="AB1849" s="690"/>
      <c r="AC1849" s="690"/>
      <c r="AD1849" s="691"/>
      <c r="AE1849" s="683"/>
      <c r="AF1849" s="683"/>
      <c r="AG1849" s="683"/>
      <c r="AH1849" s="683"/>
      <c r="AI1849" s="683"/>
      <c r="AJ1849" s="683"/>
      <c r="AK1849" s="701"/>
      <c r="AL1849" s="702"/>
      <c r="AM1849" s="702"/>
      <c r="AN1849" s="702"/>
      <c r="AO1849" s="702"/>
      <c r="AP1849" s="702"/>
      <c r="AQ1849" s="702"/>
      <c r="AR1849" s="702"/>
      <c r="AS1849" s="685"/>
      <c r="AT1849" s="685"/>
      <c r="AU1849" s="685"/>
      <c r="AV1849" s="685"/>
      <c r="AW1849" s="685"/>
      <c r="AX1849" s="685"/>
      <c r="AY1849" s="685"/>
      <c r="AZ1849" s="689"/>
      <c r="BA1849" s="690"/>
      <c r="BB1849" s="690"/>
      <c r="BC1849" s="690"/>
      <c r="BD1849" s="690"/>
      <c r="BE1849" s="690"/>
      <c r="BF1849" s="690"/>
      <c r="BG1849" s="691"/>
    </row>
    <row r="1850" spans="2:86" ht="14.55" customHeight="1" x14ac:dyDescent="0.2">
      <c r="B1850" s="659" t="s">
        <v>1242</v>
      </c>
      <c r="C1850" s="660"/>
      <c r="D1850" s="660"/>
      <c r="E1850" s="660"/>
      <c r="F1850" s="660"/>
      <c r="G1850" s="661"/>
      <c r="H1850" s="671" t="str">
        <f ca="1">IF(OFFSET('(6)定期点検調書'!$BL$12,L1833-1,0)="","",VLOOKUP(OFFSET('(6)定期点検調書'!$BL$12,L1833-1,0),ﾃﾞｰﾀ一覧!$AY$4:$BB$16,2,FALSE))  &amp;  IF(OFFSET('(6)定期点検調書'!$BC$12,L1833-1,0)="","","／"&amp;VLOOKUP(OFFSET('(6)定期点検調書'!$BC$12,L1833-1,0),ﾃﾞｰﾀ一覧!$AY$4:$BB$16,2,FALSE))  &amp;  IF(OFFSET('(6)定期点検調書'!$BD$12,L1833-1,0)="","","／"&amp;VLOOKUP(OFFSET('(6)定期点検調書'!$BD$12,L1833-1,0),ﾃﾞｰﾀ一覧!$AY$4:$BB$16,2,FALSE))</f>
        <v/>
      </c>
      <c r="I1850" s="672"/>
      <c r="J1850" s="672"/>
      <c r="K1850" s="672"/>
      <c r="L1850" s="672"/>
      <c r="M1850" s="672"/>
      <c r="N1850" s="672"/>
      <c r="O1850" s="672"/>
      <c r="P1850" s="692" t="s">
        <v>996</v>
      </c>
      <c r="Q1850" s="692"/>
      <c r="R1850" s="692"/>
      <c r="S1850" s="692"/>
      <c r="T1850" s="692"/>
      <c r="U1850" s="692"/>
      <c r="V1850" s="692"/>
      <c r="W1850" s="693"/>
      <c r="X1850" s="694"/>
      <c r="Y1850" s="694"/>
      <c r="Z1850" s="694"/>
      <c r="AA1850" s="694"/>
      <c r="AB1850" s="694"/>
      <c r="AC1850" s="694"/>
      <c r="AD1850" s="695"/>
      <c r="AE1850" s="659" t="s">
        <v>1242</v>
      </c>
      <c r="AF1850" s="660"/>
      <c r="AG1850" s="660"/>
      <c r="AH1850" s="660"/>
      <c r="AI1850" s="660"/>
      <c r="AJ1850" s="661"/>
      <c r="AK1850" s="671" t="str">
        <f ca="1">IF(OFFSET('(6)定期点検調書'!$BL$12,AO1833-1,0)="","",VLOOKUP(OFFSET('(6)定期点検調書'!$BL$12,AO1833-1,0),ﾃﾞｰﾀ一覧!$AY$4:$BB$16,2,FALSE))  &amp;  IF(OFFSET('(6)定期点検調書'!$BC$12,AO1833-1,0)="","","／"&amp;VLOOKUP(OFFSET('(6)定期点検調書'!$BC$12,AO1833-1,0),ﾃﾞｰﾀ一覧!$AY$4:$BB$16,2,FALSE))  &amp;  IF(OFFSET('(6)定期点検調書'!$BD$12,AO1833-1,0)="","","／"&amp;VLOOKUP(OFFSET('(6)定期点検調書'!$BD$12,AO1833-1,0),ﾃﾞｰﾀ一覧!$AY$4:$BB$16,2,FALSE))</f>
        <v/>
      </c>
      <c r="AL1850" s="672"/>
      <c r="AM1850" s="672"/>
      <c r="AN1850" s="672"/>
      <c r="AO1850" s="672"/>
      <c r="AP1850" s="672"/>
      <c r="AQ1850" s="672"/>
      <c r="AR1850" s="672"/>
      <c r="AS1850" s="692" t="s">
        <v>996</v>
      </c>
      <c r="AT1850" s="692"/>
      <c r="AU1850" s="692"/>
      <c r="AV1850" s="692"/>
      <c r="AW1850" s="692"/>
      <c r="AX1850" s="692"/>
      <c r="AY1850" s="692"/>
      <c r="AZ1850" s="693"/>
      <c r="BA1850" s="694"/>
      <c r="BB1850" s="694"/>
      <c r="BC1850" s="694"/>
      <c r="BD1850" s="694"/>
      <c r="BE1850" s="694"/>
      <c r="BF1850" s="694"/>
      <c r="BG1850" s="695"/>
    </row>
    <row r="1851" spans="2:86" ht="14.55" customHeight="1" x14ac:dyDescent="0.2">
      <c r="B1851" s="662"/>
      <c r="C1851" s="663"/>
      <c r="D1851" s="663"/>
      <c r="E1851" s="663"/>
      <c r="F1851" s="663"/>
      <c r="G1851" s="664"/>
      <c r="H1851" s="674"/>
      <c r="I1851" s="675"/>
      <c r="J1851" s="675"/>
      <c r="K1851" s="675"/>
      <c r="L1851" s="675"/>
      <c r="M1851" s="675"/>
      <c r="N1851" s="675"/>
      <c r="O1851" s="675"/>
      <c r="P1851" s="692"/>
      <c r="Q1851" s="692"/>
      <c r="R1851" s="692"/>
      <c r="S1851" s="692"/>
      <c r="T1851" s="692"/>
      <c r="U1851" s="692"/>
      <c r="V1851" s="692"/>
      <c r="W1851" s="696"/>
      <c r="X1851" s="697"/>
      <c r="Y1851" s="697"/>
      <c r="Z1851" s="697"/>
      <c r="AA1851" s="697"/>
      <c r="AB1851" s="697"/>
      <c r="AC1851" s="697"/>
      <c r="AD1851" s="698"/>
      <c r="AE1851" s="662"/>
      <c r="AF1851" s="663"/>
      <c r="AG1851" s="663"/>
      <c r="AH1851" s="663"/>
      <c r="AI1851" s="663"/>
      <c r="AJ1851" s="664"/>
      <c r="AK1851" s="674"/>
      <c r="AL1851" s="675"/>
      <c r="AM1851" s="675"/>
      <c r="AN1851" s="675"/>
      <c r="AO1851" s="675"/>
      <c r="AP1851" s="675"/>
      <c r="AQ1851" s="675"/>
      <c r="AR1851" s="675"/>
      <c r="AS1851" s="692"/>
      <c r="AT1851" s="692"/>
      <c r="AU1851" s="692"/>
      <c r="AV1851" s="692"/>
      <c r="AW1851" s="692"/>
      <c r="AX1851" s="692"/>
      <c r="AY1851" s="692"/>
      <c r="AZ1851" s="696"/>
      <c r="BA1851" s="697"/>
      <c r="BB1851" s="697"/>
      <c r="BC1851" s="697"/>
      <c r="BD1851" s="697"/>
      <c r="BE1851" s="697"/>
      <c r="BF1851" s="697"/>
      <c r="BG1851" s="698"/>
    </row>
    <row r="1852" spans="2:86" ht="19.5" customHeight="1" x14ac:dyDescent="0.2">
      <c r="B1852" s="683" t="s">
        <v>79</v>
      </c>
      <c r="C1852" s="683"/>
      <c r="D1852" s="683"/>
      <c r="E1852" s="683"/>
      <c r="F1852" s="683"/>
      <c r="G1852" s="683"/>
      <c r="H1852" s="684">
        <f ca="1">OFFSET('(6)定期点検調書'!$CA$12,L1833-1,0)</f>
        <v>0</v>
      </c>
      <c r="I1852" s="684"/>
      <c r="J1852" s="684"/>
      <c r="K1852" s="684"/>
      <c r="L1852" s="684"/>
      <c r="M1852" s="684"/>
      <c r="N1852" s="684"/>
      <c r="O1852" s="684"/>
      <c r="P1852" s="684"/>
      <c r="Q1852" s="684"/>
      <c r="R1852" s="684"/>
      <c r="S1852" s="684"/>
      <c r="T1852" s="684"/>
      <c r="U1852" s="684"/>
      <c r="V1852" s="684"/>
      <c r="W1852" s="684"/>
      <c r="X1852" s="684"/>
      <c r="Y1852" s="684"/>
      <c r="Z1852" s="684"/>
      <c r="AA1852" s="684"/>
      <c r="AB1852" s="684"/>
      <c r="AC1852" s="684"/>
      <c r="AD1852" s="684"/>
      <c r="AE1852" s="683" t="s">
        <v>79</v>
      </c>
      <c r="AF1852" s="683"/>
      <c r="AG1852" s="683"/>
      <c r="AH1852" s="683"/>
      <c r="AI1852" s="683"/>
      <c r="AJ1852" s="683"/>
      <c r="AK1852" s="684">
        <f ca="1">OFFSET('(6)定期点検調書'!$CA$12,AO1833-1,0)</f>
        <v>0</v>
      </c>
      <c r="AL1852" s="684"/>
      <c r="AM1852" s="684"/>
      <c r="AN1852" s="684"/>
      <c r="AO1852" s="684"/>
      <c r="AP1852" s="684"/>
      <c r="AQ1852" s="684"/>
      <c r="AR1852" s="684"/>
      <c r="AS1852" s="684"/>
      <c r="AT1852" s="684"/>
      <c r="AU1852" s="684"/>
      <c r="AV1852" s="684"/>
      <c r="AW1852" s="684"/>
      <c r="AX1852" s="684"/>
      <c r="AY1852" s="684"/>
      <c r="AZ1852" s="684"/>
      <c r="BA1852" s="684"/>
      <c r="BB1852" s="684"/>
      <c r="BC1852" s="684"/>
      <c r="BD1852" s="684"/>
      <c r="BE1852" s="684"/>
      <c r="BF1852" s="684"/>
      <c r="BG1852" s="684"/>
      <c r="CH1852" s="473"/>
    </row>
    <row r="1853" spans="2:86" ht="19.5" customHeight="1" x14ac:dyDescent="0.2">
      <c r="B1853" s="683"/>
      <c r="C1853" s="683"/>
      <c r="D1853" s="683"/>
      <c r="E1853" s="683"/>
      <c r="F1853" s="683"/>
      <c r="G1853" s="683"/>
      <c r="H1853" s="684"/>
      <c r="I1853" s="684"/>
      <c r="J1853" s="684"/>
      <c r="K1853" s="684"/>
      <c r="L1853" s="684"/>
      <c r="M1853" s="684"/>
      <c r="N1853" s="684"/>
      <c r="O1853" s="684"/>
      <c r="P1853" s="684"/>
      <c r="Q1853" s="684"/>
      <c r="R1853" s="684"/>
      <c r="S1853" s="684"/>
      <c r="T1853" s="684"/>
      <c r="U1853" s="684"/>
      <c r="V1853" s="684"/>
      <c r="W1853" s="684"/>
      <c r="X1853" s="684"/>
      <c r="Y1853" s="684"/>
      <c r="Z1853" s="684"/>
      <c r="AA1853" s="684"/>
      <c r="AB1853" s="684"/>
      <c r="AC1853" s="684"/>
      <c r="AD1853" s="684"/>
      <c r="AE1853" s="683"/>
      <c r="AF1853" s="683"/>
      <c r="AG1853" s="683"/>
      <c r="AH1853" s="683"/>
      <c r="AI1853" s="683"/>
      <c r="AJ1853" s="683"/>
      <c r="AK1853" s="684"/>
      <c r="AL1853" s="684"/>
      <c r="AM1853" s="684"/>
      <c r="AN1853" s="684"/>
      <c r="AO1853" s="684"/>
      <c r="AP1853" s="684"/>
      <c r="AQ1853" s="684"/>
      <c r="AR1853" s="684"/>
      <c r="AS1853" s="684"/>
      <c r="AT1853" s="684"/>
      <c r="AU1853" s="684"/>
      <c r="AV1853" s="684"/>
      <c r="AW1853" s="684"/>
      <c r="AX1853" s="684"/>
      <c r="AY1853" s="684"/>
      <c r="AZ1853" s="684"/>
      <c r="BA1853" s="684"/>
      <c r="BB1853" s="684"/>
      <c r="BC1853" s="684"/>
      <c r="BD1853" s="684"/>
      <c r="BE1853" s="684"/>
      <c r="BF1853" s="684"/>
      <c r="BG1853" s="684"/>
    </row>
    <row r="1854" spans="2:86" ht="14.55" customHeight="1" x14ac:dyDescent="0.2">
      <c r="B1854" s="677" t="s">
        <v>1038</v>
      </c>
      <c r="C1854" s="678"/>
      <c r="D1854" s="677" t="s">
        <v>1237</v>
      </c>
      <c r="E1854" s="719"/>
      <c r="F1854" s="719"/>
      <c r="G1854" s="719"/>
      <c r="H1854" s="665">
        <f ca="1">OFFSET('(6)定期点検調書'!$B$12,L1854-1,0)</f>
        <v>0</v>
      </c>
      <c r="I1854" s="666"/>
      <c r="J1854" s="666"/>
      <c r="K1854" s="667"/>
      <c r="L1854" s="703">
        <f>AO1833+1</f>
        <v>177</v>
      </c>
      <c r="M1854" s="703"/>
      <c r="N1854" s="703"/>
      <c r="O1854" s="703"/>
      <c r="P1854" s="703"/>
      <c r="Q1854" s="703"/>
      <c r="R1854" s="703"/>
      <c r="S1854" s="703"/>
      <c r="T1854" s="703"/>
      <c r="U1854" s="703"/>
      <c r="V1854" s="703"/>
      <c r="W1854" s="703"/>
      <c r="X1854" s="703"/>
      <c r="Y1854" s="703"/>
      <c r="Z1854" s="703"/>
      <c r="AA1854" s="703"/>
      <c r="AB1854" s="703"/>
      <c r="AC1854" s="703"/>
      <c r="AD1854" s="704"/>
      <c r="AE1854" s="677" t="s">
        <v>1038</v>
      </c>
      <c r="AF1854" s="678"/>
      <c r="AG1854" s="677" t="s">
        <v>1237</v>
      </c>
      <c r="AH1854" s="719"/>
      <c r="AI1854" s="719"/>
      <c r="AJ1854" s="719"/>
      <c r="AK1854" s="665">
        <f ca="1">OFFSET('(6)定期点検調書'!$B$12,AO1854-1,0)</f>
        <v>0</v>
      </c>
      <c r="AL1854" s="666"/>
      <c r="AM1854" s="666"/>
      <c r="AN1854" s="667"/>
      <c r="AO1854" s="703">
        <f>L1854+1</f>
        <v>178</v>
      </c>
      <c r="AP1854" s="703"/>
      <c r="AQ1854" s="703"/>
      <c r="AR1854" s="703"/>
      <c r="AS1854" s="703"/>
      <c r="AT1854" s="703"/>
      <c r="AU1854" s="703"/>
      <c r="AV1854" s="703"/>
      <c r="AW1854" s="703"/>
      <c r="AX1854" s="703"/>
      <c r="AY1854" s="703"/>
      <c r="AZ1854" s="703"/>
      <c r="BA1854" s="703"/>
      <c r="BB1854" s="703"/>
      <c r="BC1854" s="703"/>
      <c r="BD1854" s="703"/>
      <c r="BE1854" s="703"/>
      <c r="BF1854" s="703"/>
      <c r="BG1854" s="704"/>
    </row>
    <row r="1855" spans="2:86" ht="14.55" customHeight="1" x14ac:dyDescent="0.2">
      <c r="B1855" s="679"/>
      <c r="C1855" s="680"/>
      <c r="D1855" s="681"/>
      <c r="E1855" s="720"/>
      <c r="F1855" s="720"/>
      <c r="G1855" s="720"/>
      <c r="H1855" s="668"/>
      <c r="I1855" s="669"/>
      <c r="J1855" s="669"/>
      <c r="K1855" s="670"/>
      <c r="L1855" s="705"/>
      <c r="M1855" s="705"/>
      <c r="N1855" s="705"/>
      <c r="O1855" s="705"/>
      <c r="P1855" s="705"/>
      <c r="Q1855" s="705"/>
      <c r="R1855" s="705"/>
      <c r="S1855" s="705"/>
      <c r="T1855" s="705"/>
      <c r="U1855" s="705"/>
      <c r="V1855" s="705"/>
      <c r="W1855" s="705"/>
      <c r="X1855" s="705"/>
      <c r="Y1855" s="705"/>
      <c r="Z1855" s="705"/>
      <c r="AA1855" s="705"/>
      <c r="AB1855" s="705"/>
      <c r="AC1855" s="705"/>
      <c r="AD1855" s="706"/>
      <c r="AE1855" s="679"/>
      <c r="AF1855" s="680"/>
      <c r="AG1855" s="681"/>
      <c r="AH1855" s="720"/>
      <c r="AI1855" s="720"/>
      <c r="AJ1855" s="720"/>
      <c r="AK1855" s="668"/>
      <c r="AL1855" s="669"/>
      <c r="AM1855" s="669"/>
      <c r="AN1855" s="670"/>
      <c r="AO1855" s="705"/>
      <c r="AP1855" s="705"/>
      <c r="AQ1855" s="705"/>
      <c r="AR1855" s="705"/>
      <c r="AS1855" s="705"/>
      <c r="AT1855" s="705"/>
      <c r="AU1855" s="705"/>
      <c r="AV1855" s="705"/>
      <c r="AW1855" s="705"/>
      <c r="AX1855" s="705"/>
      <c r="AY1855" s="705"/>
      <c r="AZ1855" s="705"/>
      <c r="BA1855" s="705"/>
      <c r="BB1855" s="705"/>
      <c r="BC1855" s="705"/>
      <c r="BD1855" s="705"/>
      <c r="BE1855" s="705"/>
      <c r="BF1855" s="705"/>
      <c r="BG1855" s="706"/>
    </row>
    <row r="1856" spans="2:86" ht="14.55" customHeight="1" x14ac:dyDescent="0.2">
      <c r="B1856" s="679"/>
      <c r="C1856" s="680"/>
      <c r="D1856" s="677" t="s">
        <v>992</v>
      </c>
      <c r="E1856" s="719"/>
      <c r="F1856" s="719"/>
      <c r="G1856" s="719"/>
      <c r="H1856" s="665">
        <f ca="1">OFFSET('(6)定期点検調書'!$D$12,L1854-1,0)</f>
        <v>0</v>
      </c>
      <c r="I1856" s="666"/>
      <c r="J1856" s="666"/>
      <c r="K1856" s="667"/>
      <c r="L1856" s="705"/>
      <c r="M1856" s="705"/>
      <c r="N1856" s="705"/>
      <c r="O1856" s="705"/>
      <c r="P1856" s="705"/>
      <c r="Q1856" s="705"/>
      <c r="R1856" s="705"/>
      <c r="S1856" s="705"/>
      <c r="T1856" s="705"/>
      <c r="U1856" s="705"/>
      <c r="V1856" s="705"/>
      <c r="W1856" s="705"/>
      <c r="X1856" s="705"/>
      <c r="Y1856" s="705"/>
      <c r="Z1856" s="705"/>
      <c r="AA1856" s="705"/>
      <c r="AB1856" s="705"/>
      <c r="AC1856" s="705"/>
      <c r="AD1856" s="706"/>
      <c r="AE1856" s="679"/>
      <c r="AF1856" s="680"/>
      <c r="AG1856" s="677" t="s">
        <v>992</v>
      </c>
      <c r="AH1856" s="719"/>
      <c r="AI1856" s="719"/>
      <c r="AJ1856" s="719"/>
      <c r="AK1856" s="665">
        <f ca="1">OFFSET('(6)定期点検調書'!$D$12,AO1854-1,0)</f>
        <v>0</v>
      </c>
      <c r="AL1856" s="666"/>
      <c r="AM1856" s="666"/>
      <c r="AN1856" s="667"/>
      <c r="AO1856" s="705"/>
      <c r="AP1856" s="705"/>
      <c r="AQ1856" s="705"/>
      <c r="AR1856" s="705"/>
      <c r="AS1856" s="705"/>
      <c r="AT1856" s="705"/>
      <c r="AU1856" s="705"/>
      <c r="AV1856" s="705"/>
      <c r="AW1856" s="705"/>
      <c r="AX1856" s="705"/>
      <c r="AY1856" s="705"/>
      <c r="AZ1856" s="705"/>
      <c r="BA1856" s="705"/>
      <c r="BB1856" s="705"/>
      <c r="BC1856" s="705"/>
      <c r="BD1856" s="705"/>
      <c r="BE1856" s="705"/>
      <c r="BF1856" s="705"/>
      <c r="BG1856" s="706"/>
    </row>
    <row r="1857" spans="2:59" ht="14.55" customHeight="1" x14ac:dyDescent="0.2">
      <c r="B1857" s="681"/>
      <c r="C1857" s="682"/>
      <c r="D1857" s="681"/>
      <c r="E1857" s="720"/>
      <c r="F1857" s="720"/>
      <c r="G1857" s="720"/>
      <c r="H1857" s="668"/>
      <c r="I1857" s="669"/>
      <c r="J1857" s="669"/>
      <c r="K1857" s="670"/>
      <c r="L1857" s="705"/>
      <c r="M1857" s="705"/>
      <c r="N1857" s="705"/>
      <c r="O1857" s="705"/>
      <c r="P1857" s="705"/>
      <c r="Q1857" s="705"/>
      <c r="R1857" s="705"/>
      <c r="S1857" s="705"/>
      <c r="T1857" s="705"/>
      <c r="U1857" s="705"/>
      <c r="V1857" s="705"/>
      <c r="W1857" s="705"/>
      <c r="X1857" s="705"/>
      <c r="Y1857" s="705"/>
      <c r="Z1857" s="705"/>
      <c r="AA1857" s="705"/>
      <c r="AB1857" s="705"/>
      <c r="AC1857" s="705"/>
      <c r="AD1857" s="706"/>
      <c r="AE1857" s="681"/>
      <c r="AF1857" s="682"/>
      <c r="AG1857" s="681"/>
      <c r="AH1857" s="720"/>
      <c r="AI1857" s="720"/>
      <c r="AJ1857" s="720"/>
      <c r="AK1857" s="668"/>
      <c r="AL1857" s="669"/>
      <c r="AM1857" s="669"/>
      <c r="AN1857" s="670"/>
      <c r="AO1857" s="705"/>
      <c r="AP1857" s="705"/>
      <c r="AQ1857" s="705"/>
      <c r="AR1857" s="705"/>
      <c r="AS1857" s="705"/>
      <c r="AT1857" s="705"/>
      <c r="AU1857" s="705"/>
      <c r="AV1857" s="705"/>
      <c r="AW1857" s="705"/>
      <c r="AX1857" s="705"/>
      <c r="AY1857" s="705"/>
      <c r="AZ1857" s="705"/>
      <c r="BA1857" s="705"/>
      <c r="BB1857" s="705"/>
      <c r="BC1857" s="705"/>
      <c r="BD1857" s="705"/>
      <c r="BE1857" s="705"/>
      <c r="BF1857" s="705"/>
      <c r="BG1857" s="706"/>
    </row>
    <row r="1858" spans="2:59" ht="14.55" customHeight="1" x14ac:dyDescent="0.2">
      <c r="B1858" s="677" t="s">
        <v>1238</v>
      </c>
      <c r="C1858" s="678"/>
      <c r="D1858" s="659" t="s">
        <v>993</v>
      </c>
      <c r="E1858" s="660"/>
      <c r="F1858" s="660"/>
      <c r="G1858" s="660"/>
      <c r="H1858" s="671">
        <f ca="1">OFFSET('(6)定期点検調書'!$AA$13,L1854-1,0)</f>
        <v>0</v>
      </c>
      <c r="I1858" s="672"/>
      <c r="J1858" s="672"/>
      <c r="K1858" s="673"/>
      <c r="L1858" s="705"/>
      <c r="M1858" s="705"/>
      <c r="N1858" s="705"/>
      <c r="O1858" s="705"/>
      <c r="P1858" s="705"/>
      <c r="Q1858" s="705"/>
      <c r="R1858" s="705"/>
      <c r="S1858" s="705"/>
      <c r="T1858" s="705"/>
      <c r="U1858" s="705"/>
      <c r="V1858" s="705"/>
      <c r="W1858" s="705"/>
      <c r="X1858" s="705"/>
      <c r="Y1858" s="705"/>
      <c r="Z1858" s="705"/>
      <c r="AA1858" s="705"/>
      <c r="AB1858" s="705"/>
      <c r="AC1858" s="705"/>
      <c r="AD1858" s="706"/>
      <c r="AE1858" s="677" t="s">
        <v>1238</v>
      </c>
      <c r="AF1858" s="678"/>
      <c r="AG1858" s="659" t="s">
        <v>993</v>
      </c>
      <c r="AH1858" s="660"/>
      <c r="AI1858" s="660"/>
      <c r="AJ1858" s="660"/>
      <c r="AK1858" s="671">
        <f ca="1">OFFSET('(6)定期点検調書'!$AA$13,AO1854-1,0)</f>
        <v>0</v>
      </c>
      <c r="AL1858" s="672"/>
      <c r="AM1858" s="672"/>
      <c r="AN1858" s="673"/>
      <c r="AO1858" s="705"/>
      <c r="AP1858" s="705"/>
      <c r="AQ1858" s="705"/>
      <c r="AR1858" s="705"/>
      <c r="AS1858" s="705"/>
      <c r="AT1858" s="705"/>
      <c r="AU1858" s="705"/>
      <c r="AV1858" s="705"/>
      <c r="AW1858" s="705"/>
      <c r="AX1858" s="705"/>
      <c r="AY1858" s="705"/>
      <c r="AZ1858" s="705"/>
      <c r="BA1858" s="705"/>
      <c r="BB1858" s="705"/>
      <c r="BC1858" s="705"/>
      <c r="BD1858" s="705"/>
      <c r="BE1858" s="705"/>
      <c r="BF1858" s="705"/>
      <c r="BG1858" s="706"/>
    </row>
    <row r="1859" spans="2:59" ht="14.55" customHeight="1" x14ac:dyDescent="0.2">
      <c r="B1859" s="679"/>
      <c r="C1859" s="680"/>
      <c r="D1859" s="662"/>
      <c r="E1859" s="663"/>
      <c r="F1859" s="663"/>
      <c r="G1859" s="663"/>
      <c r="H1859" s="674"/>
      <c r="I1859" s="675"/>
      <c r="J1859" s="675"/>
      <c r="K1859" s="676"/>
      <c r="L1859" s="705"/>
      <c r="M1859" s="705"/>
      <c r="N1859" s="705"/>
      <c r="O1859" s="705"/>
      <c r="P1859" s="705"/>
      <c r="Q1859" s="705"/>
      <c r="R1859" s="705"/>
      <c r="S1859" s="705"/>
      <c r="T1859" s="705"/>
      <c r="U1859" s="705"/>
      <c r="V1859" s="705"/>
      <c r="W1859" s="705"/>
      <c r="X1859" s="705"/>
      <c r="Y1859" s="705"/>
      <c r="Z1859" s="705"/>
      <c r="AA1859" s="705"/>
      <c r="AB1859" s="705"/>
      <c r="AC1859" s="705"/>
      <c r="AD1859" s="706"/>
      <c r="AE1859" s="679"/>
      <c r="AF1859" s="680"/>
      <c r="AG1859" s="662"/>
      <c r="AH1859" s="663"/>
      <c r="AI1859" s="663"/>
      <c r="AJ1859" s="663"/>
      <c r="AK1859" s="674"/>
      <c r="AL1859" s="675"/>
      <c r="AM1859" s="675"/>
      <c r="AN1859" s="676"/>
      <c r="AO1859" s="705"/>
      <c r="AP1859" s="705"/>
      <c r="AQ1859" s="705"/>
      <c r="AR1859" s="705"/>
      <c r="AS1859" s="705"/>
      <c r="AT1859" s="705"/>
      <c r="AU1859" s="705"/>
      <c r="AV1859" s="705"/>
      <c r="AW1859" s="705"/>
      <c r="AX1859" s="705"/>
      <c r="AY1859" s="705"/>
      <c r="AZ1859" s="705"/>
      <c r="BA1859" s="705"/>
      <c r="BB1859" s="705"/>
      <c r="BC1859" s="705"/>
      <c r="BD1859" s="705"/>
      <c r="BE1859" s="705"/>
      <c r="BF1859" s="705"/>
      <c r="BG1859" s="706"/>
    </row>
    <row r="1860" spans="2:59" ht="14.55" customHeight="1" x14ac:dyDescent="0.2">
      <c r="B1860" s="679"/>
      <c r="C1860" s="680"/>
      <c r="D1860" s="659" t="s">
        <v>1239</v>
      </c>
      <c r="E1860" s="660"/>
      <c r="F1860" s="660"/>
      <c r="G1860" s="660"/>
      <c r="H1860" s="665">
        <f ca="1">OFFSET('(6)定期点検調書'!$AD$12,L1854-1,0)</f>
        <v>0</v>
      </c>
      <c r="I1860" s="666"/>
      <c r="J1860" s="666"/>
      <c r="K1860" s="667"/>
      <c r="L1860" s="705"/>
      <c r="M1860" s="705"/>
      <c r="N1860" s="705"/>
      <c r="O1860" s="705"/>
      <c r="P1860" s="705"/>
      <c r="Q1860" s="705"/>
      <c r="R1860" s="705"/>
      <c r="S1860" s="705"/>
      <c r="T1860" s="705"/>
      <c r="U1860" s="705"/>
      <c r="V1860" s="705"/>
      <c r="W1860" s="705"/>
      <c r="X1860" s="705"/>
      <c r="Y1860" s="705"/>
      <c r="Z1860" s="705"/>
      <c r="AA1860" s="705"/>
      <c r="AB1860" s="705"/>
      <c r="AC1860" s="705"/>
      <c r="AD1860" s="706"/>
      <c r="AE1860" s="679"/>
      <c r="AF1860" s="680"/>
      <c r="AG1860" s="659" t="s">
        <v>1239</v>
      </c>
      <c r="AH1860" s="660"/>
      <c r="AI1860" s="660"/>
      <c r="AJ1860" s="660"/>
      <c r="AK1860" s="665">
        <f ca="1">OFFSET('(6)定期点検調書'!$AD$12,AO1854-1,0)</f>
        <v>0</v>
      </c>
      <c r="AL1860" s="666"/>
      <c r="AM1860" s="666"/>
      <c r="AN1860" s="667"/>
      <c r="AO1860" s="705"/>
      <c r="AP1860" s="705"/>
      <c r="AQ1860" s="705"/>
      <c r="AR1860" s="705"/>
      <c r="AS1860" s="705"/>
      <c r="AT1860" s="705"/>
      <c r="AU1860" s="705"/>
      <c r="AV1860" s="705"/>
      <c r="AW1860" s="705"/>
      <c r="AX1860" s="705"/>
      <c r="AY1860" s="705"/>
      <c r="AZ1860" s="705"/>
      <c r="BA1860" s="705"/>
      <c r="BB1860" s="705"/>
      <c r="BC1860" s="705"/>
      <c r="BD1860" s="705"/>
      <c r="BE1860" s="705"/>
      <c r="BF1860" s="705"/>
      <c r="BG1860" s="706"/>
    </row>
    <row r="1861" spans="2:59" ht="14.55" customHeight="1" x14ac:dyDescent="0.2">
      <c r="B1861" s="681"/>
      <c r="C1861" s="682"/>
      <c r="D1861" s="662"/>
      <c r="E1861" s="663"/>
      <c r="F1861" s="663"/>
      <c r="G1861" s="663"/>
      <c r="H1861" s="668"/>
      <c r="I1861" s="669"/>
      <c r="J1861" s="669"/>
      <c r="K1861" s="670"/>
      <c r="L1861" s="705"/>
      <c r="M1861" s="705"/>
      <c r="N1861" s="705"/>
      <c r="O1861" s="705"/>
      <c r="P1861" s="705"/>
      <c r="Q1861" s="705"/>
      <c r="R1861" s="705"/>
      <c r="S1861" s="705"/>
      <c r="T1861" s="705"/>
      <c r="U1861" s="705"/>
      <c r="V1861" s="705"/>
      <c r="W1861" s="705"/>
      <c r="X1861" s="705"/>
      <c r="Y1861" s="705"/>
      <c r="Z1861" s="705"/>
      <c r="AA1861" s="705"/>
      <c r="AB1861" s="705"/>
      <c r="AC1861" s="705"/>
      <c r="AD1861" s="706"/>
      <c r="AE1861" s="681"/>
      <c r="AF1861" s="682"/>
      <c r="AG1861" s="662"/>
      <c r="AH1861" s="663"/>
      <c r="AI1861" s="663"/>
      <c r="AJ1861" s="663"/>
      <c r="AK1861" s="668"/>
      <c r="AL1861" s="669"/>
      <c r="AM1861" s="669"/>
      <c r="AN1861" s="670"/>
      <c r="AO1861" s="705"/>
      <c r="AP1861" s="705"/>
      <c r="AQ1861" s="705"/>
      <c r="AR1861" s="705"/>
      <c r="AS1861" s="705"/>
      <c r="AT1861" s="705"/>
      <c r="AU1861" s="705"/>
      <c r="AV1861" s="705"/>
      <c r="AW1861" s="705"/>
      <c r="AX1861" s="705"/>
      <c r="AY1861" s="705"/>
      <c r="AZ1861" s="705"/>
      <c r="BA1861" s="705"/>
      <c r="BB1861" s="705"/>
      <c r="BC1861" s="705"/>
      <c r="BD1861" s="705"/>
      <c r="BE1861" s="705"/>
      <c r="BF1861" s="705"/>
      <c r="BG1861" s="706"/>
    </row>
    <row r="1862" spans="2:59" ht="28.95" customHeight="1" x14ac:dyDescent="0.2">
      <c r="B1862" s="716" t="s">
        <v>995</v>
      </c>
      <c r="C1862" s="717"/>
      <c r="D1862" s="717"/>
      <c r="E1862" s="717"/>
      <c r="F1862" s="717"/>
      <c r="G1862" s="718"/>
      <c r="H1862" s="709">
        <f ca="1">OFFSET('(6)定期点検調書'!$AK$12,L1854-1,0)</f>
        <v>0</v>
      </c>
      <c r="I1862" s="710"/>
      <c r="J1862" s="710"/>
      <c r="K1862" s="711"/>
      <c r="L1862" s="705"/>
      <c r="M1862" s="705"/>
      <c r="N1862" s="705"/>
      <c r="O1862" s="705"/>
      <c r="P1862" s="705"/>
      <c r="Q1862" s="705"/>
      <c r="R1862" s="705"/>
      <c r="S1862" s="705"/>
      <c r="T1862" s="705"/>
      <c r="U1862" s="705"/>
      <c r="V1862" s="705"/>
      <c r="W1862" s="705"/>
      <c r="X1862" s="705"/>
      <c r="Y1862" s="705"/>
      <c r="Z1862" s="705"/>
      <c r="AA1862" s="705"/>
      <c r="AB1862" s="705"/>
      <c r="AC1862" s="705"/>
      <c r="AD1862" s="706"/>
      <c r="AE1862" s="716" t="s">
        <v>995</v>
      </c>
      <c r="AF1862" s="717"/>
      <c r="AG1862" s="717"/>
      <c r="AH1862" s="717"/>
      <c r="AI1862" s="717"/>
      <c r="AJ1862" s="718"/>
      <c r="AK1862" s="709">
        <f ca="1">OFFSET('(6)定期点検調書'!$AK$12,AO1854-1,0)</f>
        <v>0</v>
      </c>
      <c r="AL1862" s="710"/>
      <c r="AM1862" s="710"/>
      <c r="AN1862" s="711"/>
      <c r="AO1862" s="705"/>
      <c r="AP1862" s="705"/>
      <c r="AQ1862" s="705"/>
      <c r="AR1862" s="705"/>
      <c r="AS1862" s="705"/>
      <c r="AT1862" s="705"/>
      <c r="AU1862" s="705"/>
      <c r="AV1862" s="705"/>
      <c r="AW1862" s="705"/>
      <c r="AX1862" s="705"/>
      <c r="AY1862" s="705"/>
      <c r="AZ1862" s="705"/>
      <c r="BA1862" s="705"/>
      <c r="BB1862" s="705"/>
      <c r="BC1862" s="705"/>
      <c r="BD1862" s="705"/>
      <c r="BE1862" s="705"/>
      <c r="BF1862" s="705"/>
      <c r="BG1862" s="706"/>
    </row>
    <row r="1863" spans="2:59" ht="14.55" customHeight="1" x14ac:dyDescent="0.2">
      <c r="B1863" s="677" t="s">
        <v>1240</v>
      </c>
      <c r="C1863" s="661"/>
      <c r="D1863" s="659" t="s">
        <v>994</v>
      </c>
      <c r="E1863" s="660"/>
      <c r="F1863" s="660"/>
      <c r="G1863" s="661"/>
      <c r="H1863" s="699" t="str">
        <f ca="1">OFFSET('(6)定期点検調書'!$BY$12,L1854-1,0)</f>
        <v/>
      </c>
      <c r="I1863" s="700"/>
      <c r="J1863" s="700"/>
      <c r="K1863" s="714"/>
      <c r="L1863" s="705"/>
      <c r="M1863" s="705"/>
      <c r="N1863" s="705"/>
      <c r="O1863" s="705"/>
      <c r="P1863" s="705"/>
      <c r="Q1863" s="705"/>
      <c r="R1863" s="705"/>
      <c r="S1863" s="705"/>
      <c r="T1863" s="705"/>
      <c r="U1863" s="705"/>
      <c r="V1863" s="705"/>
      <c r="W1863" s="705"/>
      <c r="X1863" s="705"/>
      <c r="Y1863" s="705"/>
      <c r="Z1863" s="705"/>
      <c r="AA1863" s="705"/>
      <c r="AB1863" s="705"/>
      <c r="AC1863" s="705"/>
      <c r="AD1863" s="706"/>
      <c r="AE1863" s="677" t="s">
        <v>1240</v>
      </c>
      <c r="AF1863" s="661"/>
      <c r="AG1863" s="659" t="s">
        <v>994</v>
      </c>
      <c r="AH1863" s="660"/>
      <c r="AI1863" s="660"/>
      <c r="AJ1863" s="661"/>
      <c r="AK1863" s="699" t="str">
        <f ca="1">OFFSET('(6)定期点検調書'!$BY$12,AO1854-1,0)</f>
        <v/>
      </c>
      <c r="AL1863" s="700"/>
      <c r="AM1863" s="700"/>
      <c r="AN1863" s="714"/>
      <c r="AO1863" s="705"/>
      <c r="AP1863" s="705"/>
      <c r="AQ1863" s="705"/>
      <c r="AR1863" s="705"/>
      <c r="AS1863" s="705"/>
      <c r="AT1863" s="705"/>
      <c r="AU1863" s="705"/>
      <c r="AV1863" s="705"/>
      <c r="AW1863" s="705"/>
      <c r="AX1863" s="705"/>
      <c r="AY1863" s="705"/>
      <c r="AZ1863" s="705"/>
      <c r="BA1863" s="705"/>
      <c r="BB1863" s="705"/>
      <c r="BC1863" s="705"/>
      <c r="BD1863" s="705"/>
      <c r="BE1863" s="705"/>
      <c r="BF1863" s="705"/>
      <c r="BG1863" s="706"/>
    </row>
    <row r="1864" spans="2:59" ht="14.55" customHeight="1" x14ac:dyDescent="0.2">
      <c r="B1864" s="712"/>
      <c r="C1864" s="713"/>
      <c r="D1864" s="662"/>
      <c r="E1864" s="663"/>
      <c r="F1864" s="663"/>
      <c r="G1864" s="664"/>
      <c r="H1864" s="701"/>
      <c r="I1864" s="702"/>
      <c r="J1864" s="702"/>
      <c r="K1864" s="715"/>
      <c r="L1864" s="705"/>
      <c r="M1864" s="705"/>
      <c r="N1864" s="705"/>
      <c r="O1864" s="705"/>
      <c r="P1864" s="705"/>
      <c r="Q1864" s="705"/>
      <c r="R1864" s="705"/>
      <c r="S1864" s="705"/>
      <c r="T1864" s="705"/>
      <c r="U1864" s="705"/>
      <c r="V1864" s="705"/>
      <c r="W1864" s="705"/>
      <c r="X1864" s="705"/>
      <c r="Y1864" s="705"/>
      <c r="Z1864" s="705"/>
      <c r="AA1864" s="705"/>
      <c r="AB1864" s="705"/>
      <c r="AC1864" s="705"/>
      <c r="AD1864" s="706"/>
      <c r="AE1864" s="712"/>
      <c r="AF1864" s="713"/>
      <c r="AG1864" s="662"/>
      <c r="AH1864" s="663"/>
      <c r="AI1864" s="663"/>
      <c r="AJ1864" s="664"/>
      <c r="AK1864" s="701"/>
      <c r="AL1864" s="702"/>
      <c r="AM1864" s="702"/>
      <c r="AN1864" s="715"/>
      <c r="AO1864" s="705"/>
      <c r="AP1864" s="705"/>
      <c r="AQ1864" s="705"/>
      <c r="AR1864" s="705"/>
      <c r="AS1864" s="705"/>
      <c r="AT1864" s="705"/>
      <c r="AU1864" s="705"/>
      <c r="AV1864" s="705"/>
      <c r="AW1864" s="705"/>
      <c r="AX1864" s="705"/>
      <c r="AY1864" s="705"/>
      <c r="AZ1864" s="705"/>
      <c r="BA1864" s="705"/>
      <c r="BB1864" s="705"/>
      <c r="BC1864" s="705"/>
      <c r="BD1864" s="705"/>
      <c r="BE1864" s="705"/>
      <c r="BF1864" s="705"/>
      <c r="BG1864" s="706"/>
    </row>
    <row r="1865" spans="2:59" ht="14.55" customHeight="1" x14ac:dyDescent="0.2">
      <c r="B1865" s="712"/>
      <c r="C1865" s="713"/>
      <c r="D1865" s="659" t="s">
        <v>1186</v>
      </c>
      <c r="E1865" s="660"/>
      <c r="F1865" s="660"/>
      <c r="G1865" s="661"/>
      <c r="H1865" s="665">
        <f ca="1">OFFSET('(6)定期点検調書'!$BC$12,L1854-1,0)</f>
        <v>0</v>
      </c>
      <c r="I1865" s="666"/>
      <c r="J1865" s="666"/>
      <c r="K1865" s="667"/>
      <c r="L1865" s="705"/>
      <c r="M1865" s="705"/>
      <c r="N1865" s="705"/>
      <c r="O1865" s="705"/>
      <c r="P1865" s="705"/>
      <c r="Q1865" s="705"/>
      <c r="R1865" s="705"/>
      <c r="S1865" s="705"/>
      <c r="T1865" s="705"/>
      <c r="U1865" s="705"/>
      <c r="V1865" s="705"/>
      <c r="W1865" s="705"/>
      <c r="X1865" s="705"/>
      <c r="Y1865" s="705"/>
      <c r="Z1865" s="705"/>
      <c r="AA1865" s="705"/>
      <c r="AB1865" s="705"/>
      <c r="AC1865" s="705"/>
      <c r="AD1865" s="706"/>
      <c r="AE1865" s="712"/>
      <c r="AF1865" s="713"/>
      <c r="AG1865" s="659" t="s">
        <v>1186</v>
      </c>
      <c r="AH1865" s="660"/>
      <c r="AI1865" s="660"/>
      <c r="AJ1865" s="661"/>
      <c r="AK1865" s="665">
        <f ca="1">OFFSET('(6)定期点検調書'!$BC$12,AO1854-1,0)</f>
        <v>0</v>
      </c>
      <c r="AL1865" s="666"/>
      <c r="AM1865" s="666"/>
      <c r="AN1865" s="667"/>
      <c r="AO1865" s="705"/>
      <c r="AP1865" s="705"/>
      <c r="AQ1865" s="705"/>
      <c r="AR1865" s="705"/>
      <c r="AS1865" s="705"/>
      <c r="AT1865" s="705"/>
      <c r="AU1865" s="705"/>
      <c r="AV1865" s="705"/>
      <c r="AW1865" s="705"/>
      <c r="AX1865" s="705"/>
      <c r="AY1865" s="705"/>
      <c r="AZ1865" s="705"/>
      <c r="BA1865" s="705"/>
      <c r="BB1865" s="705"/>
      <c r="BC1865" s="705"/>
      <c r="BD1865" s="705"/>
      <c r="BE1865" s="705"/>
      <c r="BF1865" s="705"/>
      <c r="BG1865" s="706"/>
    </row>
    <row r="1866" spans="2:59" ht="14.55" customHeight="1" x14ac:dyDescent="0.2">
      <c r="B1866" s="712"/>
      <c r="C1866" s="713"/>
      <c r="D1866" s="662"/>
      <c r="E1866" s="663"/>
      <c r="F1866" s="663"/>
      <c r="G1866" s="664"/>
      <c r="H1866" s="668"/>
      <c r="I1866" s="669"/>
      <c r="J1866" s="669"/>
      <c r="K1866" s="670"/>
      <c r="L1866" s="705"/>
      <c r="M1866" s="705"/>
      <c r="N1866" s="705"/>
      <c r="O1866" s="705"/>
      <c r="P1866" s="705"/>
      <c r="Q1866" s="705"/>
      <c r="R1866" s="705"/>
      <c r="S1866" s="705"/>
      <c r="T1866" s="705"/>
      <c r="U1866" s="705"/>
      <c r="V1866" s="705"/>
      <c r="W1866" s="705"/>
      <c r="X1866" s="705"/>
      <c r="Y1866" s="705"/>
      <c r="Z1866" s="705"/>
      <c r="AA1866" s="705"/>
      <c r="AB1866" s="705"/>
      <c r="AC1866" s="705"/>
      <c r="AD1866" s="706"/>
      <c r="AE1866" s="712"/>
      <c r="AF1866" s="713"/>
      <c r="AG1866" s="662"/>
      <c r="AH1866" s="663"/>
      <c r="AI1866" s="663"/>
      <c r="AJ1866" s="664"/>
      <c r="AK1866" s="668"/>
      <c r="AL1866" s="669"/>
      <c r="AM1866" s="669"/>
      <c r="AN1866" s="670"/>
      <c r="AO1866" s="705"/>
      <c r="AP1866" s="705"/>
      <c r="AQ1866" s="705"/>
      <c r="AR1866" s="705"/>
      <c r="AS1866" s="705"/>
      <c r="AT1866" s="705"/>
      <c r="AU1866" s="705"/>
      <c r="AV1866" s="705"/>
      <c r="AW1866" s="705"/>
      <c r="AX1866" s="705"/>
      <c r="AY1866" s="705"/>
      <c r="AZ1866" s="705"/>
      <c r="BA1866" s="705"/>
      <c r="BB1866" s="705"/>
      <c r="BC1866" s="705"/>
      <c r="BD1866" s="705"/>
      <c r="BE1866" s="705"/>
      <c r="BF1866" s="705"/>
      <c r="BG1866" s="706"/>
    </row>
    <row r="1867" spans="2:59" ht="14.55" customHeight="1" x14ac:dyDescent="0.2">
      <c r="B1867" s="712"/>
      <c r="C1867" s="713"/>
      <c r="D1867" s="659" t="s">
        <v>1187</v>
      </c>
      <c r="E1867" s="660"/>
      <c r="F1867" s="660"/>
      <c r="G1867" s="661"/>
      <c r="H1867" s="665">
        <f ca="1">OFFSET('(6)定期点検調書'!$BF$12,L1854-1,0)</f>
        <v>0</v>
      </c>
      <c r="I1867" s="666"/>
      <c r="J1867" s="666"/>
      <c r="K1867" s="667"/>
      <c r="L1867" s="705"/>
      <c r="M1867" s="705"/>
      <c r="N1867" s="705"/>
      <c r="O1867" s="705"/>
      <c r="P1867" s="705"/>
      <c r="Q1867" s="705"/>
      <c r="R1867" s="705"/>
      <c r="S1867" s="705"/>
      <c r="T1867" s="705"/>
      <c r="U1867" s="705"/>
      <c r="V1867" s="705"/>
      <c r="W1867" s="705"/>
      <c r="X1867" s="705"/>
      <c r="Y1867" s="705"/>
      <c r="Z1867" s="705"/>
      <c r="AA1867" s="705"/>
      <c r="AB1867" s="705"/>
      <c r="AC1867" s="705"/>
      <c r="AD1867" s="706"/>
      <c r="AE1867" s="712"/>
      <c r="AF1867" s="713"/>
      <c r="AG1867" s="659" t="s">
        <v>1187</v>
      </c>
      <c r="AH1867" s="660"/>
      <c r="AI1867" s="660"/>
      <c r="AJ1867" s="661"/>
      <c r="AK1867" s="665">
        <f ca="1">OFFSET('(6)定期点検調書'!$BF$12,AO1854-1,0)</f>
        <v>0</v>
      </c>
      <c r="AL1867" s="666"/>
      <c r="AM1867" s="666"/>
      <c r="AN1867" s="667"/>
      <c r="AO1867" s="705"/>
      <c r="AP1867" s="705"/>
      <c r="AQ1867" s="705"/>
      <c r="AR1867" s="705"/>
      <c r="AS1867" s="705"/>
      <c r="AT1867" s="705"/>
      <c r="AU1867" s="705"/>
      <c r="AV1867" s="705"/>
      <c r="AW1867" s="705"/>
      <c r="AX1867" s="705"/>
      <c r="AY1867" s="705"/>
      <c r="AZ1867" s="705"/>
      <c r="BA1867" s="705"/>
      <c r="BB1867" s="705"/>
      <c r="BC1867" s="705"/>
      <c r="BD1867" s="705"/>
      <c r="BE1867" s="705"/>
      <c r="BF1867" s="705"/>
      <c r="BG1867" s="706"/>
    </row>
    <row r="1868" spans="2:59" ht="14.55" customHeight="1" x14ac:dyDescent="0.2">
      <c r="B1868" s="662"/>
      <c r="C1868" s="664"/>
      <c r="D1868" s="662"/>
      <c r="E1868" s="663"/>
      <c r="F1868" s="663"/>
      <c r="G1868" s="664"/>
      <c r="H1868" s="668"/>
      <c r="I1868" s="669"/>
      <c r="J1868" s="669"/>
      <c r="K1868" s="670"/>
      <c r="L1868" s="707"/>
      <c r="M1868" s="707"/>
      <c r="N1868" s="707"/>
      <c r="O1868" s="707"/>
      <c r="P1868" s="707"/>
      <c r="Q1868" s="707"/>
      <c r="R1868" s="707"/>
      <c r="S1868" s="707"/>
      <c r="T1868" s="707"/>
      <c r="U1868" s="707"/>
      <c r="V1868" s="707"/>
      <c r="W1868" s="707"/>
      <c r="X1868" s="707"/>
      <c r="Y1868" s="707"/>
      <c r="Z1868" s="707"/>
      <c r="AA1868" s="707"/>
      <c r="AB1868" s="707"/>
      <c r="AC1868" s="707"/>
      <c r="AD1868" s="708"/>
      <c r="AE1868" s="662"/>
      <c r="AF1868" s="664"/>
      <c r="AG1868" s="662"/>
      <c r="AH1868" s="663"/>
      <c r="AI1868" s="663"/>
      <c r="AJ1868" s="664"/>
      <c r="AK1868" s="668"/>
      <c r="AL1868" s="669"/>
      <c r="AM1868" s="669"/>
      <c r="AN1868" s="670"/>
      <c r="AO1868" s="707"/>
      <c r="AP1868" s="707"/>
      <c r="AQ1868" s="707"/>
      <c r="AR1868" s="707"/>
      <c r="AS1868" s="707"/>
      <c r="AT1868" s="707"/>
      <c r="AU1868" s="707"/>
      <c r="AV1868" s="707"/>
      <c r="AW1868" s="707"/>
      <c r="AX1868" s="707"/>
      <c r="AY1868" s="707"/>
      <c r="AZ1868" s="707"/>
      <c r="BA1868" s="707"/>
      <c r="BB1868" s="707"/>
      <c r="BC1868" s="707"/>
      <c r="BD1868" s="707"/>
      <c r="BE1868" s="707"/>
      <c r="BF1868" s="707"/>
      <c r="BG1868" s="708"/>
    </row>
    <row r="1869" spans="2:59" ht="14.55" customHeight="1" x14ac:dyDescent="0.2">
      <c r="B1869" s="683" t="s">
        <v>1241</v>
      </c>
      <c r="C1869" s="683"/>
      <c r="D1869" s="683"/>
      <c r="E1869" s="683"/>
      <c r="F1869" s="683"/>
      <c r="G1869" s="683"/>
      <c r="H1869" s="699" t="str">
        <f ca="1">IF(OFFSET('(6)定期点検調書'!$AR$12,L1854-1,0)="","",OFFSET('(6)定期点検調書'!$AQ$12,L1854-1,0)&amp;TEXT(OFFSET('(6)定期点検調書'!$AR$12,L1854-1,0),"0.0")&amp;OFFSET('(6)定期点検調書'!$AT$12,L1854-1,0))  &amp;  IF(OFFSET('(6)定期点検調書'!$AV$12,L1854-1,0)="","","／"&amp;OFFSET('(6)定期点検調書'!$AU$12,L1854-1,0)&amp;TEXT(OFFSET('(6)定期点検調書'!$AV$12,L1854-1,0),"0.0")&amp;OFFSET('(6)定期点検調書'!$AX$12,L1854-1,0))  &amp;  IF(OFFSET('(6)定期点検調書'!$AZ$12,L1854-1,0)="","","／"&amp;OFFSET('(6)定期点検調書'!$AY$12,L1854-1,0)&amp;TEXT(OFFSET('(6)定期点検調書'!$AZ$12,L1854-1,0),"0.0")&amp;OFFSET('(6)定期点検調書'!$BB$12,L1854-1,0))</f>
        <v/>
      </c>
      <c r="I1869" s="700"/>
      <c r="J1869" s="700"/>
      <c r="K1869" s="700"/>
      <c r="L1869" s="700"/>
      <c r="M1869" s="700"/>
      <c r="N1869" s="700"/>
      <c r="O1869" s="700"/>
      <c r="P1869" s="685" t="s">
        <v>1243</v>
      </c>
      <c r="Q1869" s="685"/>
      <c r="R1869" s="685"/>
      <c r="S1869" s="685"/>
      <c r="T1869" s="685"/>
      <c r="U1869" s="685"/>
      <c r="V1869" s="685"/>
      <c r="W1869" s="686" t="str">
        <f ca="1">OFFSET('(6)定期点検調書'!$F$12,L1854-1,0)</f>
        <v/>
      </c>
      <c r="X1869" s="687"/>
      <c r="Y1869" s="687"/>
      <c r="Z1869" s="687"/>
      <c r="AA1869" s="687"/>
      <c r="AB1869" s="687"/>
      <c r="AC1869" s="687"/>
      <c r="AD1869" s="688"/>
      <c r="AE1869" s="683" t="s">
        <v>1241</v>
      </c>
      <c r="AF1869" s="683"/>
      <c r="AG1869" s="683"/>
      <c r="AH1869" s="683"/>
      <c r="AI1869" s="683"/>
      <c r="AJ1869" s="683"/>
      <c r="AK1869" s="699" t="str">
        <f ca="1">IF(OFFSET('(6)定期点検調書'!$AR$12,AO1854-1,0)="","",OFFSET('(6)定期点検調書'!$AQ$12,AO1854-1,0)&amp;TEXT(OFFSET('(6)定期点検調書'!$AR$12,AO1854-1,0),"0.0")&amp;OFFSET('(6)定期点検調書'!$AT$12,AO1854-1,0))  &amp;  IF(OFFSET('(6)定期点検調書'!$AV$12,AO1854-1,0)="","","／"&amp;OFFSET('(6)定期点検調書'!$AU$12,AO1854-1,0)&amp;TEXT(OFFSET('(6)定期点検調書'!$AV$12,AO1854-1,0),"0.0")&amp;OFFSET('(6)定期点検調書'!$AX$12,AO1854-1,0))  &amp;  IF(OFFSET('(6)定期点検調書'!$AZ$12,AO1854-1,0)="","","／"&amp;OFFSET('(6)定期点検調書'!$AY$12,AO1854-1,0)&amp;TEXT(OFFSET('(6)定期点検調書'!$AZ$12,AO1854-1,0),"0.0")&amp;OFFSET('(6)定期点検調書'!$BB$12,AO1854-1,0))</f>
        <v/>
      </c>
      <c r="AL1869" s="700"/>
      <c r="AM1869" s="700"/>
      <c r="AN1869" s="700"/>
      <c r="AO1869" s="700"/>
      <c r="AP1869" s="700"/>
      <c r="AQ1869" s="700"/>
      <c r="AR1869" s="700"/>
      <c r="AS1869" s="685" t="s">
        <v>1243</v>
      </c>
      <c r="AT1869" s="685"/>
      <c r="AU1869" s="685"/>
      <c r="AV1869" s="685"/>
      <c r="AW1869" s="685"/>
      <c r="AX1869" s="685"/>
      <c r="AY1869" s="685"/>
      <c r="AZ1869" s="686" t="str">
        <f ca="1">OFFSET('(6)定期点検調書'!$F$12,AO1854-1,0)</f>
        <v/>
      </c>
      <c r="BA1869" s="687"/>
      <c r="BB1869" s="687"/>
      <c r="BC1869" s="687"/>
      <c r="BD1869" s="687"/>
      <c r="BE1869" s="687"/>
      <c r="BF1869" s="687"/>
      <c r="BG1869" s="688"/>
    </row>
    <row r="1870" spans="2:59" ht="14.55" customHeight="1" x14ac:dyDescent="0.2">
      <c r="B1870" s="683"/>
      <c r="C1870" s="683"/>
      <c r="D1870" s="683"/>
      <c r="E1870" s="683"/>
      <c r="F1870" s="683"/>
      <c r="G1870" s="683"/>
      <c r="H1870" s="701"/>
      <c r="I1870" s="702"/>
      <c r="J1870" s="702"/>
      <c r="K1870" s="702"/>
      <c r="L1870" s="702"/>
      <c r="M1870" s="702"/>
      <c r="N1870" s="702"/>
      <c r="O1870" s="702"/>
      <c r="P1870" s="685"/>
      <c r="Q1870" s="685"/>
      <c r="R1870" s="685"/>
      <c r="S1870" s="685"/>
      <c r="T1870" s="685"/>
      <c r="U1870" s="685"/>
      <c r="V1870" s="685"/>
      <c r="W1870" s="689"/>
      <c r="X1870" s="690"/>
      <c r="Y1870" s="690"/>
      <c r="Z1870" s="690"/>
      <c r="AA1870" s="690"/>
      <c r="AB1870" s="690"/>
      <c r="AC1870" s="690"/>
      <c r="AD1870" s="691"/>
      <c r="AE1870" s="683"/>
      <c r="AF1870" s="683"/>
      <c r="AG1870" s="683"/>
      <c r="AH1870" s="683"/>
      <c r="AI1870" s="683"/>
      <c r="AJ1870" s="683"/>
      <c r="AK1870" s="701"/>
      <c r="AL1870" s="702"/>
      <c r="AM1870" s="702"/>
      <c r="AN1870" s="702"/>
      <c r="AO1870" s="702"/>
      <c r="AP1870" s="702"/>
      <c r="AQ1870" s="702"/>
      <c r="AR1870" s="702"/>
      <c r="AS1870" s="685"/>
      <c r="AT1870" s="685"/>
      <c r="AU1870" s="685"/>
      <c r="AV1870" s="685"/>
      <c r="AW1870" s="685"/>
      <c r="AX1870" s="685"/>
      <c r="AY1870" s="685"/>
      <c r="AZ1870" s="689"/>
      <c r="BA1870" s="690"/>
      <c r="BB1870" s="690"/>
      <c r="BC1870" s="690"/>
      <c r="BD1870" s="690"/>
      <c r="BE1870" s="690"/>
      <c r="BF1870" s="690"/>
      <c r="BG1870" s="691"/>
    </row>
    <row r="1871" spans="2:59" ht="14.55" customHeight="1" x14ac:dyDescent="0.2">
      <c r="B1871" s="659" t="s">
        <v>1242</v>
      </c>
      <c r="C1871" s="660"/>
      <c r="D1871" s="660"/>
      <c r="E1871" s="660"/>
      <c r="F1871" s="660"/>
      <c r="G1871" s="661"/>
      <c r="H1871" s="671"/>
      <c r="I1871" s="672"/>
      <c r="J1871" s="672"/>
      <c r="K1871" s="672"/>
      <c r="L1871" s="672"/>
      <c r="M1871" s="672"/>
      <c r="N1871" s="672"/>
      <c r="O1871" s="672"/>
      <c r="P1871" s="692" t="s">
        <v>996</v>
      </c>
      <c r="Q1871" s="692"/>
      <c r="R1871" s="692"/>
      <c r="S1871" s="692"/>
      <c r="T1871" s="692"/>
      <c r="U1871" s="692"/>
      <c r="V1871" s="692"/>
      <c r="W1871" s="693"/>
      <c r="X1871" s="694"/>
      <c r="Y1871" s="694"/>
      <c r="Z1871" s="694"/>
      <c r="AA1871" s="694"/>
      <c r="AB1871" s="694"/>
      <c r="AC1871" s="694"/>
      <c r="AD1871" s="695"/>
      <c r="AE1871" s="659" t="s">
        <v>1242</v>
      </c>
      <c r="AF1871" s="660"/>
      <c r="AG1871" s="660"/>
      <c r="AH1871" s="660"/>
      <c r="AI1871" s="660"/>
      <c r="AJ1871" s="661"/>
      <c r="AK1871" s="671"/>
      <c r="AL1871" s="672"/>
      <c r="AM1871" s="672"/>
      <c r="AN1871" s="672"/>
      <c r="AO1871" s="672"/>
      <c r="AP1871" s="672"/>
      <c r="AQ1871" s="672"/>
      <c r="AR1871" s="672"/>
      <c r="AS1871" s="692" t="s">
        <v>996</v>
      </c>
      <c r="AT1871" s="692"/>
      <c r="AU1871" s="692"/>
      <c r="AV1871" s="692"/>
      <c r="AW1871" s="692"/>
      <c r="AX1871" s="692"/>
      <c r="AY1871" s="692"/>
      <c r="AZ1871" s="693"/>
      <c r="BA1871" s="694"/>
      <c r="BB1871" s="694"/>
      <c r="BC1871" s="694"/>
      <c r="BD1871" s="694"/>
      <c r="BE1871" s="694"/>
      <c r="BF1871" s="694"/>
      <c r="BG1871" s="695"/>
    </row>
    <row r="1872" spans="2:59" ht="14.55" customHeight="1" x14ac:dyDescent="0.2">
      <c r="B1872" s="662"/>
      <c r="C1872" s="663"/>
      <c r="D1872" s="663"/>
      <c r="E1872" s="663"/>
      <c r="F1872" s="663"/>
      <c r="G1872" s="664"/>
      <c r="H1872" s="674"/>
      <c r="I1872" s="675"/>
      <c r="J1872" s="675"/>
      <c r="K1872" s="675"/>
      <c r="L1872" s="675"/>
      <c r="M1872" s="675"/>
      <c r="N1872" s="675"/>
      <c r="O1872" s="675"/>
      <c r="P1872" s="692"/>
      <c r="Q1872" s="692"/>
      <c r="R1872" s="692"/>
      <c r="S1872" s="692"/>
      <c r="T1872" s="692"/>
      <c r="U1872" s="692"/>
      <c r="V1872" s="692"/>
      <c r="W1872" s="696"/>
      <c r="X1872" s="697"/>
      <c r="Y1872" s="697"/>
      <c r="Z1872" s="697"/>
      <c r="AA1872" s="697"/>
      <c r="AB1872" s="697"/>
      <c r="AC1872" s="697"/>
      <c r="AD1872" s="698"/>
      <c r="AE1872" s="662"/>
      <c r="AF1872" s="663"/>
      <c r="AG1872" s="663"/>
      <c r="AH1872" s="663"/>
      <c r="AI1872" s="663"/>
      <c r="AJ1872" s="664"/>
      <c r="AK1872" s="674"/>
      <c r="AL1872" s="675"/>
      <c r="AM1872" s="675"/>
      <c r="AN1872" s="675"/>
      <c r="AO1872" s="675"/>
      <c r="AP1872" s="675"/>
      <c r="AQ1872" s="675"/>
      <c r="AR1872" s="675"/>
      <c r="AS1872" s="692"/>
      <c r="AT1872" s="692"/>
      <c r="AU1872" s="692"/>
      <c r="AV1872" s="692"/>
      <c r="AW1872" s="692"/>
      <c r="AX1872" s="692"/>
      <c r="AY1872" s="692"/>
      <c r="AZ1872" s="696"/>
      <c r="BA1872" s="697"/>
      <c r="BB1872" s="697"/>
      <c r="BC1872" s="697"/>
      <c r="BD1872" s="697"/>
      <c r="BE1872" s="697"/>
      <c r="BF1872" s="697"/>
      <c r="BG1872" s="698"/>
    </row>
    <row r="1873" spans="2:86" ht="19.5" customHeight="1" x14ac:dyDescent="0.2">
      <c r="B1873" s="683" t="s">
        <v>79</v>
      </c>
      <c r="C1873" s="683"/>
      <c r="D1873" s="683"/>
      <c r="E1873" s="683"/>
      <c r="F1873" s="683"/>
      <c r="G1873" s="683"/>
      <c r="H1873" s="684">
        <f ca="1">OFFSET('(6)定期点検調書'!$CA$12,L1854-1,0)</f>
        <v>0</v>
      </c>
      <c r="I1873" s="684"/>
      <c r="J1873" s="684"/>
      <c r="K1873" s="684"/>
      <c r="L1873" s="684"/>
      <c r="M1873" s="684"/>
      <c r="N1873" s="684"/>
      <c r="O1873" s="684"/>
      <c r="P1873" s="684"/>
      <c r="Q1873" s="684"/>
      <c r="R1873" s="684"/>
      <c r="S1873" s="684"/>
      <c r="T1873" s="684"/>
      <c r="U1873" s="684"/>
      <c r="V1873" s="684"/>
      <c r="W1873" s="684"/>
      <c r="X1873" s="684"/>
      <c r="Y1873" s="684"/>
      <c r="Z1873" s="684"/>
      <c r="AA1873" s="684"/>
      <c r="AB1873" s="684"/>
      <c r="AC1873" s="684"/>
      <c r="AD1873" s="684"/>
      <c r="AE1873" s="683" t="s">
        <v>79</v>
      </c>
      <c r="AF1873" s="683"/>
      <c r="AG1873" s="683"/>
      <c r="AH1873" s="683"/>
      <c r="AI1873" s="683"/>
      <c r="AJ1873" s="683"/>
      <c r="AK1873" s="684">
        <f ca="1">OFFSET('(6)定期点検調書'!$CA$12,AO1854-1,0)</f>
        <v>0</v>
      </c>
      <c r="AL1873" s="684"/>
      <c r="AM1873" s="684"/>
      <c r="AN1873" s="684"/>
      <c r="AO1873" s="684"/>
      <c r="AP1873" s="684"/>
      <c r="AQ1873" s="684"/>
      <c r="AR1873" s="684"/>
      <c r="AS1873" s="684"/>
      <c r="AT1873" s="684"/>
      <c r="AU1873" s="684"/>
      <c r="AV1873" s="684"/>
      <c r="AW1873" s="684"/>
      <c r="AX1873" s="684"/>
      <c r="AY1873" s="684"/>
      <c r="AZ1873" s="684"/>
      <c r="BA1873" s="684"/>
      <c r="BB1873" s="684"/>
      <c r="BC1873" s="684"/>
      <c r="BD1873" s="684"/>
      <c r="BE1873" s="684"/>
      <c r="BF1873" s="684"/>
      <c r="BG1873" s="684"/>
      <c r="CH1873" s="473"/>
    </row>
    <row r="1874" spans="2:86" ht="19.5" customHeight="1" x14ac:dyDescent="0.2">
      <c r="B1874" s="683"/>
      <c r="C1874" s="683"/>
      <c r="D1874" s="683"/>
      <c r="E1874" s="683"/>
      <c r="F1874" s="683"/>
      <c r="G1874" s="683"/>
      <c r="H1874" s="684"/>
      <c r="I1874" s="684"/>
      <c r="J1874" s="684"/>
      <c r="K1874" s="684"/>
      <c r="L1874" s="684"/>
      <c r="M1874" s="684"/>
      <c r="N1874" s="684"/>
      <c r="O1874" s="684"/>
      <c r="P1874" s="684"/>
      <c r="Q1874" s="684"/>
      <c r="R1874" s="684"/>
      <c r="S1874" s="684"/>
      <c r="T1874" s="684"/>
      <c r="U1874" s="684"/>
      <c r="V1874" s="684"/>
      <c r="W1874" s="684"/>
      <c r="X1874" s="684"/>
      <c r="Y1874" s="684"/>
      <c r="Z1874" s="684"/>
      <c r="AA1874" s="684"/>
      <c r="AB1874" s="684"/>
      <c r="AC1874" s="684"/>
      <c r="AD1874" s="684"/>
      <c r="AE1874" s="683"/>
      <c r="AF1874" s="683"/>
      <c r="AG1874" s="683"/>
      <c r="AH1874" s="683"/>
      <c r="AI1874" s="683"/>
      <c r="AJ1874" s="683"/>
      <c r="AK1874" s="684"/>
      <c r="AL1874" s="684"/>
      <c r="AM1874" s="684"/>
      <c r="AN1874" s="684"/>
      <c r="AO1874" s="684"/>
      <c r="AP1874" s="684"/>
      <c r="AQ1874" s="684"/>
      <c r="AR1874" s="684"/>
      <c r="AS1874" s="684"/>
      <c r="AT1874" s="684"/>
      <c r="AU1874" s="684"/>
      <c r="AV1874" s="684"/>
      <c r="AW1874" s="684"/>
      <c r="AX1874" s="684"/>
      <c r="AY1874" s="684"/>
      <c r="AZ1874" s="684"/>
      <c r="BA1874" s="684"/>
      <c r="BB1874" s="684"/>
      <c r="BC1874" s="684"/>
      <c r="BD1874" s="684"/>
      <c r="BE1874" s="684"/>
      <c r="BF1874" s="684"/>
      <c r="BG1874" s="684"/>
    </row>
    <row r="1875" spans="2:86" ht="14.55" customHeight="1" x14ac:dyDescent="0.2">
      <c r="B1875" s="677" t="s">
        <v>1038</v>
      </c>
      <c r="C1875" s="678"/>
      <c r="D1875" s="677" t="s">
        <v>1237</v>
      </c>
      <c r="E1875" s="719"/>
      <c r="F1875" s="719"/>
      <c r="G1875" s="719"/>
      <c r="H1875" s="665">
        <f ca="1">OFFSET('(6)定期点検調書'!$B$12,L1875-1,0)</f>
        <v>0</v>
      </c>
      <c r="I1875" s="666"/>
      <c r="J1875" s="666"/>
      <c r="K1875" s="667"/>
      <c r="L1875" s="703">
        <f>AO1854+1</f>
        <v>179</v>
      </c>
      <c r="M1875" s="703"/>
      <c r="N1875" s="703"/>
      <c r="O1875" s="703"/>
      <c r="P1875" s="703"/>
      <c r="Q1875" s="703"/>
      <c r="R1875" s="703"/>
      <c r="S1875" s="703"/>
      <c r="T1875" s="703"/>
      <c r="U1875" s="703"/>
      <c r="V1875" s="703"/>
      <c r="W1875" s="703"/>
      <c r="X1875" s="703"/>
      <c r="Y1875" s="703"/>
      <c r="Z1875" s="703"/>
      <c r="AA1875" s="703"/>
      <c r="AB1875" s="703"/>
      <c r="AC1875" s="703"/>
      <c r="AD1875" s="704"/>
      <c r="AE1875" s="677" t="s">
        <v>1038</v>
      </c>
      <c r="AF1875" s="678"/>
      <c r="AG1875" s="677" t="s">
        <v>1237</v>
      </c>
      <c r="AH1875" s="719"/>
      <c r="AI1875" s="719"/>
      <c r="AJ1875" s="719"/>
      <c r="AK1875" s="665">
        <f ca="1">OFFSET('(6)定期点検調書'!$B$12,AO1875-1,0)</f>
        <v>0</v>
      </c>
      <c r="AL1875" s="666"/>
      <c r="AM1875" s="666"/>
      <c r="AN1875" s="667"/>
      <c r="AO1875" s="703">
        <f>L1875+1</f>
        <v>180</v>
      </c>
      <c r="AP1875" s="703"/>
      <c r="AQ1875" s="703"/>
      <c r="AR1875" s="703"/>
      <c r="AS1875" s="703"/>
      <c r="AT1875" s="703"/>
      <c r="AU1875" s="703"/>
      <c r="AV1875" s="703"/>
      <c r="AW1875" s="703"/>
      <c r="AX1875" s="703"/>
      <c r="AY1875" s="703"/>
      <c r="AZ1875" s="703"/>
      <c r="BA1875" s="703"/>
      <c r="BB1875" s="703"/>
      <c r="BC1875" s="703"/>
      <c r="BD1875" s="703"/>
      <c r="BE1875" s="703"/>
      <c r="BF1875" s="703"/>
      <c r="BG1875" s="704"/>
    </row>
    <row r="1876" spans="2:86" ht="14.55" customHeight="1" x14ac:dyDescent="0.2">
      <c r="B1876" s="679"/>
      <c r="C1876" s="680"/>
      <c r="D1876" s="681"/>
      <c r="E1876" s="720"/>
      <c r="F1876" s="720"/>
      <c r="G1876" s="720"/>
      <c r="H1876" s="668"/>
      <c r="I1876" s="669"/>
      <c r="J1876" s="669"/>
      <c r="K1876" s="670"/>
      <c r="L1876" s="705"/>
      <c r="M1876" s="705"/>
      <c r="N1876" s="705"/>
      <c r="O1876" s="705"/>
      <c r="P1876" s="705"/>
      <c r="Q1876" s="705"/>
      <c r="R1876" s="705"/>
      <c r="S1876" s="705"/>
      <c r="T1876" s="705"/>
      <c r="U1876" s="705"/>
      <c r="V1876" s="705"/>
      <c r="W1876" s="705"/>
      <c r="X1876" s="705"/>
      <c r="Y1876" s="705"/>
      <c r="Z1876" s="705"/>
      <c r="AA1876" s="705"/>
      <c r="AB1876" s="705"/>
      <c r="AC1876" s="705"/>
      <c r="AD1876" s="706"/>
      <c r="AE1876" s="679"/>
      <c r="AF1876" s="680"/>
      <c r="AG1876" s="681"/>
      <c r="AH1876" s="720"/>
      <c r="AI1876" s="720"/>
      <c r="AJ1876" s="720"/>
      <c r="AK1876" s="668"/>
      <c r="AL1876" s="669"/>
      <c r="AM1876" s="669"/>
      <c r="AN1876" s="670"/>
      <c r="AO1876" s="705"/>
      <c r="AP1876" s="705"/>
      <c r="AQ1876" s="705"/>
      <c r="AR1876" s="705"/>
      <c r="AS1876" s="705"/>
      <c r="AT1876" s="705"/>
      <c r="AU1876" s="705"/>
      <c r="AV1876" s="705"/>
      <c r="AW1876" s="705"/>
      <c r="AX1876" s="705"/>
      <c r="AY1876" s="705"/>
      <c r="AZ1876" s="705"/>
      <c r="BA1876" s="705"/>
      <c r="BB1876" s="705"/>
      <c r="BC1876" s="705"/>
      <c r="BD1876" s="705"/>
      <c r="BE1876" s="705"/>
      <c r="BF1876" s="705"/>
      <c r="BG1876" s="706"/>
    </row>
    <row r="1877" spans="2:86" ht="14.55" customHeight="1" x14ac:dyDescent="0.2">
      <c r="B1877" s="679"/>
      <c r="C1877" s="680"/>
      <c r="D1877" s="677" t="s">
        <v>992</v>
      </c>
      <c r="E1877" s="719"/>
      <c r="F1877" s="719"/>
      <c r="G1877" s="719"/>
      <c r="H1877" s="665">
        <f ca="1">OFFSET('(6)定期点検調書'!$D$12,L1875-1,0)</f>
        <v>0</v>
      </c>
      <c r="I1877" s="666"/>
      <c r="J1877" s="666"/>
      <c r="K1877" s="667"/>
      <c r="L1877" s="705"/>
      <c r="M1877" s="705"/>
      <c r="N1877" s="705"/>
      <c r="O1877" s="705"/>
      <c r="P1877" s="705"/>
      <c r="Q1877" s="705"/>
      <c r="R1877" s="705"/>
      <c r="S1877" s="705"/>
      <c r="T1877" s="705"/>
      <c r="U1877" s="705"/>
      <c r="V1877" s="705"/>
      <c r="W1877" s="705"/>
      <c r="X1877" s="705"/>
      <c r="Y1877" s="705"/>
      <c r="Z1877" s="705"/>
      <c r="AA1877" s="705"/>
      <c r="AB1877" s="705"/>
      <c r="AC1877" s="705"/>
      <c r="AD1877" s="706"/>
      <c r="AE1877" s="679"/>
      <c r="AF1877" s="680"/>
      <c r="AG1877" s="677" t="s">
        <v>992</v>
      </c>
      <c r="AH1877" s="719"/>
      <c r="AI1877" s="719"/>
      <c r="AJ1877" s="719"/>
      <c r="AK1877" s="665">
        <f ca="1">OFFSET('(6)定期点検調書'!$D$12,AO1875-1,0)</f>
        <v>0</v>
      </c>
      <c r="AL1877" s="666"/>
      <c r="AM1877" s="666"/>
      <c r="AN1877" s="667"/>
      <c r="AO1877" s="705"/>
      <c r="AP1877" s="705"/>
      <c r="AQ1877" s="705"/>
      <c r="AR1877" s="705"/>
      <c r="AS1877" s="705"/>
      <c r="AT1877" s="705"/>
      <c r="AU1877" s="705"/>
      <c r="AV1877" s="705"/>
      <c r="AW1877" s="705"/>
      <c r="AX1877" s="705"/>
      <c r="AY1877" s="705"/>
      <c r="AZ1877" s="705"/>
      <c r="BA1877" s="705"/>
      <c r="BB1877" s="705"/>
      <c r="BC1877" s="705"/>
      <c r="BD1877" s="705"/>
      <c r="BE1877" s="705"/>
      <c r="BF1877" s="705"/>
      <c r="BG1877" s="706"/>
    </row>
    <row r="1878" spans="2:86" ht="14.55" customHeight="1" x14ac:dyDescent="0.2">
      <c r="B1878" s="681"/>
      <c r="C1878" s="682"/>
      <c r="D1878" s="681"/>
      <c r="E1878" s="720"/>
      <c r="F1878" s="720"/>
      <c r="G1878" s="720"/>
      <c r="H1878" s="668"/>
      <c r="I1878" s="669"/>
      <c r="J1878" s="669"/>
      <c r="K1878" s="670"/>
      <c r="L1878" s="705"/>
      <c r="M1878" s="705"/>
      <c r="N1878" s="705"/>
      <c r="O1878" s="705"/>
      <c r="P1878" s="705"/>
      <c r="Q1878" s="705"/>
      <c r="R1878" s="705"/>
      <c r="S1878" s="705"/>
      <c r="T1878" s="705"/>
      <c r="U1878" s="705"/>
      <c r="V1878" s="705"/>
      <c r="W1878" s="705"/>
      <c r="X1878" s="705"/>
      <c r="Y1878" s="705"/>
      <c r="Z1878" s="705"/>
      <c r="AA1878" s="705"/>
      <c r="AB1878" s="705"/>
      <c r="AC1878" s="705"/>
      <c r="AD1878" s="706"/>
      <c r="AE1878" s="681"/>
      <c r="AF1878" s="682"/>
      <c r="AG1878" s="681"/>
      <c r="AH1878" s="720"/>
      <c r="AI1878" s="720"/>
      <c r="AJ1878" s="720"/>
      <c r="AK1878" s="668"/>
      <c r="AL1878" s="669"/>
      <c r="AM1878" s="669"/>
      <c r="AN1878" s="670"/>
      <c r="AO1878" s="705"/>
      <c r="AP1878" s="705"/>
      <c r="AQ1878" s="705"/>
      <c r="AR1878" s="705"/>
      <c r="AS1878" s="705"/>
      <c r="AT1878" s="705"/>
      <c r="AU1878" s="705"/>
      <c r="AV1878" s="705"/>
      <c r="AW1878" s="705"/>
      <c r="AX1878" s="705"/>
      <c r="AY1878" s="705"/>
      <c r="AZ1878" s="705"/>
      <c r="BA1878" s="705"/>
      <c r="BB1878" s="705"/>
      <c r="BC1878" s="705"/>
      <c r="BD1878" s="705"/>
      <c r="BE1878" s="705"/>
      <c r="BF1878" s="705"/>
      <c r="BG1878" s="706"/>
    </row>
    <row r="1879" spans="2:86" ht="14.55" customHeight="1" x14ac:dyDescent="0.2">
      <c r="B1879" s="677" t="s">
        <v>1238</v>
      </c>
      <c r="C1879" s="678"/>
      <c r="D1879" s="659" t="s">
        <v>993</v>
      </c>
      <c r="E1879" s="660"/>
      <c r="F1879" s="660"/>
      <c r="G1879" s="660"/>
      <c r="H1879" s="671">
        <f ca="1">OFFSET('(6)定期点検調書'!$AA$13,L1875-1,0)</f>
        <v>0</v>
      </c>
      <c r="I1879" s="672"/>
      <c r="J1879" s="672"/>
      <c r="K1879" s="673"/>
      <c r="L1879" s="705"/>
      <c r="M1879" s="705"/>
      <c r="N1879" s="705"/>
      <c r="O1879" s="705"/>
      <c r="P1879" s="705"/>
      <c r="Q1879" s="705"/>
      <c r="R1879" s="705"/>
      <c r="S1879" s="705"/>
      <c r="T1879" s="705"/>
      <c r="U1879" s="705"/>
      <c r="V1879" s="705"/>
      <c r="W1879" s="705"/>
      <c r="X1879" s="705"/>
      <c r="Y1879" s="705"/>
      <c r="Z1879" s="705"/>
      <c r="AA1879" s="705"/>
      <c r="AB1879" s="705"/>
      <c r="AC1879" s="705"/>
      <c r="AD1879" s="706"/>
      <c r="AE1879" s="677" t="s">
        <v>1238</v>
      </c>
      <c r="AF1879" s="678"/>
      <c r="AG1879" s="659" t="s">
        <v>993</v>
      </c>
      <c r="AH1879" s="660"/>
      <c r="AI1879" s="660"/>
      <c r="AJ1879" s="660"/>
      <c r="AK1879" s="671">
        <f ca="1">OFFSET('(6)定期点検調書'!$AA$13,AO1875-1,0)</f>
        <v>0</v>
      </c>
      <c r="AL1879" s="672"/>
      <c r="AM1879" s="672"/>
      <c r="AN1879" s="673"/>
      <c r="AO1879" s="705"/>
      <c r="AP1879" s="705"/>
      <c r="AQ1879" s="705"/>
      <c r="AR1879" s="705"/>
      <c r="AS1879" s="705"/>
      <c r="AT1879" s="705"/>
      <c r="AU1879" s="705"/>
      <c r="AV1879" s="705"/>
      <c r="AW1879" s="705"/>
      <c r="AX1879" s="705"/>
      <c r="AY1879" s="705"/>
      <c r="AZ1879" s="705"/>
      <c r="BA1879" s="705"/>
      <c r="BB1879" s="705"/>
      <c r="BC1879" s="705"/>
      <c r="BD1879" s="705"/>
      <c r="BE1879" s="705"/>
      <c r="BF1879" s="705"/>
      <c r="BG1879" s="706"/>
    </row>
    <row r="1880" spans="2:86" ht="14.55" customHeight="1" x14ac:dyDescent="0.2">
      <c r="B1880" s="679"/>
      <c r="C1880" s="680"/>
      <c r="D1880" s="662"/>
      <c r="E1880" s="663"/>
      <c r="F1880" s="663"/>
      <c r="G1880" s="663"/>
      <c r="H1880" s="674"/>
      <c r="I1880" s="675"/>
      <c r="J1880" s="675"/>
      <c r="K1880" s="676"/>
      <c r="L1880" s="705"/>
      <c r="M1880" s="705"/>
      <c r="N1880" s="705"/>
      <c r="O1880" s="705"/>
      <c r="P1880" s="705"/>
      <c r="Q1880" s="705"/>
      <c r="R1880" s="705"/>
      <c r="S1880" s="705"/>
      <c r="T1880" s="705"/>
      <c r="U1880" s="705"/>
      <c r="V1880" s="705"/>
      <c r="W1880" s="705"/>
      <c r="X1880" s="705"/>
      <c r="Y1880" s="705"/>
      <c r="Z1880" s="705"/>
      <c r="AA1880" s="705"/>
      <c r="AB1880" s="705"/>
      <c r="AC1880" s="705"/>
      <c r="AD1880" s="706"/>
      <c r="AE1880" s="679"/>
      <c r="AF1880" s="680"/>
      <c r="AG1880" s="662"/>
      <c r="AH1880" s="663"/>
      <c r="AI1880" s="663"/>
      <c r="AJ1880" s="663"/>
      <c r="AK1880" s="674"/>
      <c r="AL1880" s="675"/>
      <c r="AM1880" s="675"/>
      <c r="AN1880" s="676"/>
      <c r="AO1880" s="705"/>
      <c r="AP1880" s="705"/>
      <c r="AQ1880" s="705"/>
      <c r="AR1880" s="705"/>
      <c r="AS1880" s="705"/>
      <c r="AT1880" s="705"/>
      <c r="AU1880" s="705"/>
      <c r="AV1880" s="705"/>
      <c r="AW1880" s="705"/>
      <c r="AX1880" s="705"/>
      <c r="AY1880" s="705"/>
      <c r="AZ1880" s="705"/>
      <c r="BA1880" s="705"/>
      <c r="BB1880" s="705"/>
      <c r="BC1880" s="705"/>
      <c r="BD1880" s="705"/>
      <c r="BE1880" s="705"/>
      <c r="BF1880" s="705"/>
      <c r="BG1880" s="706"/>
    </row>
    <row r="1881" spans="2:86" ht="14.55" customHeight="1" x14ac:dyDescent="0.2">
      <c r="B1881" s="679"/>
      <c r="C1881" s="680"/>
      <c r="D1881" s="659" t="s">
        <v>1239</v>
      </c>
      <c r="E1881" s="660"/>
      <c r="F1881" s="660"/>
      <c r="G1881" s="660"/>
      <c r="H1881" s="665">
        <f ca="1">OFFSET('(6)定期点検調書'!$AD$12,L1875-1,0)</f>
        <v>0</v>
      </c>
      <c r="I1881" s="666"/>
      <c r="J1881" s="666"/>
      <c r="K1881" s="667"/>
      <c r="L1881" s="705"/>
      <c r="M1881" s="705"/>
      <c r="N1881" s="705"/>
      <c r="O1881" s="705"/>
      <c r="P1881" s="705"/>
      <c r="Q1881" s="705"/>
      <c r="R1881" s="705"/>
      <c r="S1881" s="705"/>
      <c r="T1881" s="705"/>
      <c r="U1881" s="705"/>
      <c r="V1881" s="705"/>
      <c r="W1881" s="705"/>
      <c r="X1881" s="705"/>
      <c r="Y1881" s="705"/>
      <c r="Z1881" s="705"/>
      <c r="AA1881" s="705"/>
      <c r="AB1881" s="705"/>
      <c r="AC1881" s="705"/>
      <c r="AD1881" s="706"/>
      <c r="AE1881" s="679"/>
      <c r="AF1881" s="680"/>
      <c r="AG1881" s="659" t="s">
        <v>1239</v>
      </c>
      <c r="AH1881" s="660"/>
      <c r="AI1881" s="660"/>
      <c r="AJ1881" s="660"/>
      <c r="AK1881" s="665">
        <f ca="1">OFFSET('(6)定期点検調書'!$AD$12,AO1875-1,0)</f>
        <v>0</v>
      </c>
      <c r="AL1881" s="666"/>
      <c r="AM1881" s="666"/>
      <c r="AN1881" s="667"/>
      <c r="AO1881" s="705"/>
      <c r="AP1881" s="705"/>
      <c r="AQ1881" s="705"/>
      <c r="AR1881" s="705"/>
      <c r="AS1881" s="705"/>
      <c r="AT1881" s="705"/>
      <c r="AU1881" s="705"/>
      <c r="AV1881" s="705"/>
      <c r="AW1881" s="705"/>
      <c r="AX1881" s="705"/>
      <c r="AY1881" s="705"/>
      <c r="AZ1881" s="705"/>
      <c r="BA1881" s="705"/>
      <c r="BB1881" s="705"/>
      <c r="BC1881" s="705"/>
      <c r="BD1881" s="705"/>
      <c r="BE1881" s="705"/>
      <c r="BF1881" s="705"/>
      <c r="BG1881" s="706"/>
    </row>
    <row r="1882" spans="2:86" ht="14.55" customHeight="1" x14ac:dyDescent="0.2">
      <c r="B1882" s="681"/>
      <c r="C1882" s="682"/>
      <c r="D1882" s="662"/>
      <c r="E1882" s="663"/>
      <c r="F1882" s="663"/>
      <c r="G1882" s="663"/>
      <c r="H1882" s="668"/>
      <c r="I1882" s="669"/>
      <c r="J1882" s="669"/>
      <c r="K1882" s="670"/>
      <c r="L1882" s="705"/>
      <c r="M1882" s="705"/>
      <c r="N1882" s="705"/>
      <c r="O1882" s="705"/>
      <c r="P1882" s="705"/>
      <c r="Q1882" s="705"/>
      <c r="R1882" s="705"/>
      <c r="S1882" s="705"/>
      <c r="T1882" s="705"/>
      <c r="U1882" s="705"/>
      <c r="V1882" s="705"/>
      <c r="W1882" s="705"/>
      <c r="X1882" s="705"/>
      <c r="Y1882" s="705"/>
      <c r="Z1882" s="705"/>
      <c r="AA1882" s="705"/>
      <c r="AB1882" s="705"/>
      <c r="AC1882" s="705"/>
      <c r="AD1882" s="706"/>
      <c r="AE1882" s="681"/>
      <c r="AF1882" s="682"/>
      <c r="AG1882" s="662"/>
      <c r="AH1882" s="663"/>
      <c r="AI1882" s="663"/>
      <c r="AJ1882" s="663"/>
      <c r="AK1882" s="668"/>
      <c r="AL1882" s="669"/>
      <c r="AM1882" s="669"/>
      <c r="AN1882" s="670"/>
      <c r="AO1882" s="705"/>
      <c r="AP1882" s="705"/>
      <c r="AQ1882" s="705"/>
      <c r="AR1882" s="705"/>
      <c r="AS1882" s="705"/>
      <c r="AT1882" s="705"/>
      <c r="AU1882" s="705"/>
      <c r="AV1882" s="705"/>
      <c r="AW1882" s="705"/>
      <c r="AX1882" s="705"/>
      <c r="AY1882" s="705"/>
      <c r="AZ1882" s="705"/>
      <c r="BA1882" s="705"/>
      <c r="BB1882" s="705"/>
      <c r="BC1882" s="705"/>
      <c r="BD1882" s="705"/>
      <c r="BE1882" s="705"/>
      <c r="BF1882" s="705"/>
      <c r="BG1882" s="706"/>
    </row>
    <row r="1883" spans="2:86" ht="28.95" customHeight="1" x14ac:dyDescent="0.2">
      <c r="B1883" s="716" t="s">
        <v>995</v>
      </c>
      <c r="C1883" s="717"/>
      <c r="D1883" s="717"/>
      <c r="E1883" s="717"/>
      <c r="F1883" s="717"/>
      <c r="G1883" s="718"/>
      <c r="H1883" s="709">
        <f ca="1">OFFSET('(6)定期点検調書'!$AK$12,L1875-1,0)</f>
        <v>0</v>
      </c>
      <c r="I1883" s="710"/>
      <c r="J1883" s="710"/>
      <c r="K1883" s="711"/>
      <c r="L1883" s="705"/>
      <c r="M1883" s="705"/>
      <c r="N1883" s="705"/>
      <c r="O1883" s="705"/>
      <c r="P1883" s="705"/>
      <c r="Q1883" s="705"/>
      <c r="R1883" s="705"/>
      <c r="S1883" s="705"/>
      <c r="T1883" s="705"/>
      <c r="U1883" s="705"/>
      <c r="V1883" s="705"/>
      <c r="W1883" s="705"/>
      <c r="X1883" s="705"/>
      <c r="Y1883" s="705"/>
      <c r="Z1883" s="705"/>
      <c r="AA1883" s="705"/>
      <c r="AB1883" s="705"/>
      <c r="AC1883" s="705"/>
      <c r="AD1883" s="706"/>
      <c r="AE1883" s="716" t="s">
        <v>995</v>
      </c>
      <c r="AF1883" s="717"/>
      <c r="AG1883" s="717"/>
      <c r="AH1883" s="717"/>
      <c r="AI1883" s="717"/>
      <c r="AJ1883" s="718"/>
      <c r="AK1883" s="709">
        <f ca="1">OFFSET('(6)定期点検調書'!$AK$12,AO1875-1,0)</f>
        <v>0</v>
      </c>
      <c r="AL1883" s="710"/>
      <c r="AM1883" s="710"/>
      <c r="AN1883" s="711"/>
      <c r="AO1883" s="705"/>
      <c r="AP1883" s="705"/>
      <c r="AQ1883" s="705"/>
      <c r="AR1883" s="705"/>
      <c r="AS1883" s="705"/>
      <c r="AT1883" s="705"/>
      <c r="AU1883" s="705"/>
      <c r="AV1883" s="705"/>
      <c r="AW1883" s="705"/>
      <c r="AX1883" s="705"/>
      <c r="AY1883" s="705"/>
      <c r="AZ1883" s="705"/>
      <c r="BA1883" s="705"/>
      <c r="BB1883" s="705"/>
      <c r="BC1883" s="705"/>
      <c r="BD1883" s="705"/>
      <c r="BE1883" s="705"/>
      <c r="BF1883" s="705"/>
      <c r="BG1883" s="706"/>
    </row>
    <row r="1884" spans="2:86" ht="14.55" customHeight="1" x14ac:dyDescent="0.2">
      <c r="B1884" s="677" t="s">
        <v>1240</v>
      </c>
      <c r="C1884" s="661"/>
      <c r="D1884" s="659" t="s">
        <v>994</v>
      </c>
      <c r="E1884" s="660"/>
      <c r="F1884" s="660"/>
      <c r="G1884" s="661"/>
      <c r="H1884" s="699" t="str">
        <f ca="1">OFFSET('(6)定期点検調書'!$BY$12,L1875-1,0)</f>
        <v/>
      </c>
      <c r="I1884" s="700"/>
      <c r="J1884" s="700"/>
      <c r="K1884" s="714"/>
      <c r="L1884" s="705"/>
      <c r="M1884" s="705"/>
      <c r="N1884" s="705"/>
      <c r="O1884" s="705"/>
      <c r="P1884" s="705"/>
      <c r="Q1884" s="705"/>
      <c r="R1884" s="705"/>
      <c r="S1884" s="705"/>
      <c r="T1884" s="705"/>
      <c r="U1884" s="705"/>
      <c r="V1884" s="705"/>
      <c r="W1884" s="705"/>
      <c r="X1884" s="705"/>
      <c r="Y1884" s="705"/>
      <c r="Z1884" s="705"/>
      <c r="AA1884" s="705"/>
      <c r="AB1884" s="705"/>
      <c r="AC1884" s="705"/>
      <c r="AD1884" s="706"/>
      <c r="AE1884" s="677" t="s">
        <v>1240</v>
      </c>
      <c r="AF1884" s="661"/>
      <c r="AG1884" s="659" t="s">
        <v>994</v>
      </c>
      <c r="AH1884" s="660"/>
      <c r="AI1884" s="660"/>
      <c r="AJ1884" s="661"/>
      <c r="AK1884" s="699" t="str">
        <f ca="1">OFFSET('(6)定期点検調書'!$BY$12,AO1875-1,0)</f>
        <v/>
      </c>
      <c r="AL1884" s="700"/>
      <c r="AM1884" s="700"/>
      <c r="AN1884" s="714"/>
      <c r="AO1884" s="705"/>
      <c r="AP1884" s="705"/>
      <c r="AQ1884" s="705"/>
      <c r="AR1884" s="705"/>
      <c r="AS1884" s="705"/>
      <c r="AT1884" s="705"/>
      <c r="AU1884" s="705"/>
      <c r="AV1884" s="705"/>
      <c r="AW1884" s="705"/>
      <c r="AX1884" s="705"/>
      <c r="AY1884" s="705"/>
      <c r="AZ1884" s="705"/>
      <c r="BA1884" s="705"/>
      <c r="BB1884" s="705"/>
      <c r="BC1884" s="705"/>
      <c r="BD1884" s="705"/>
      <c r="BE1884" s="705"/>
      <c r="BF1884" s="705"/>
      <c r="BG1884" s="706"/>
    </row>
    <row r="1885" spans="2:86" ht="14.55" customHeight="1" x14ac:dyDescent="0.2">
      <c r="B1885" s="712"/>
      <c r="C1885" s="713"/>
      <c r="D1885" s="662"/>
      <c r="E1885" s="663"/>
      <c r="F1885" s="663"/>
      <c r="G1885" s="664"/>
      <c r="H1885" s="701"/>
      <c r="I1885" s="702"/>
      <c r="J1885" s="702"/>
      <c r="K1885" s="715"/>
      <c r="L1885" s="705"/>
      <c r="M1885" s="705"/>
      <c r="N1885" s="705"/>
      <c r="O1885" s="705"/>
      <c r="P1885" s="705"/>
      <c r="Q1885" s="705"/>
      <c r="R1885" s="705"/>
      <c r="S1885" s="705"/>
      <c r="T1885" s="705"/>
      <c r="U1885" s="705"/>
      <c r="V1885" s="705"/>
      <c r="W1885" s="705"/>
      <c r="X1885" s="705"/>
      <c r="Y1885" s="705"/>
      <c r="Z1885" s="705"/>
      <c r="AA1885" s="705"/>
      <c r="AB1885" s="705"/>
      <c r="AC1885" s="705"/>
      <c r="AD1885" s="706"/>
      <c r="AE1885" s="712"/>
      <c r="AF1885" s="713"/>
      <c r="AG1885" s="662"/>
      <c r="AH1885" s="663"/>
      <c r="AI1885" s="663"/>
      <c r="AJ1885" s="664"/>
      <c r="AK1885" s="701"/>
      <c r="AL1885" s="702"/>
      <c r="AM1885" s="702"/>
      <c r="AN1885" s="715"/>
      <c r="AO1885" s="705"/>
      <c r="AP1885" s="705"/>
      <c r="AQ1885" s="705"/>
      <c r="AR1885" s="705"/>
      <c r="AS1885" s="705"/>
      <c r="AT1885" s="705"/>
      <c r="AU1885" s="705"/>
      <c r="AV1885" s="705"/>
      <c r="AW1885" s="705"/>
      <c r="AX1885" s="705"/>
      <c r="AY1885" s="705"/>
      <c r="AZ1885" s="705"/>
      <c r="BA1885" s="705"/>
      <c r="BB1885" s="705"/>
      <c r="BC1885" s="705"/>
      <c r="BD1885" s="705"/>
      <c r="BE1885" s="705"/>
      <c r="BF1885" s="705"/>
      <c r="BG1885" s="706"/>
    </row>
    <row r="1886" spans="2:86" ht="14.55" customHeight="1" x14ac:dyDescent="0.2">
      <c r="B1886" s="712"/>
      <c r="C1886" s="713"/>
      <c r="D1886" s="659" t="s">
        <v>1186</v>
      </c>
      <c r="E1886" s="660"/>
      <c r="F1886" s="660"/>
      <c r="G1886" s="661"/>
      <c r="H1886" s="665">
        <f ca="1">OFFSET('(6)定期点検調書'!$BC$12,L1875-1,0)</f>
        <v>0</v>
      </c>
      <c r="I1886" s="666"/>
      <c r="J1886" s="666"/>
      <c r="K1886" s="667"/>
      <c r="L1886" s="705"/>
      <c r="M1886" s="705"/>
      <c r="N1886" s="705"/>
      <c r="O1886" s="705"/>
      <c r="P1886" s="705"/>
      <c r="Q1886" s="705"/>
      <c r="R1886" s="705"/>
      <c r="S1886" s="705"/>
      <c r="T1886" s="705"/>
      <c r="U1886" s="705"/>
      <c r="V1886" s="705"/>
      <c r="W1886" s="705"/>
      <c r="X1886" s="705"/>
      <c r="Y1886" s="705"/>
      <c r="Z1886" s="705"/>
      <c r="AA1886" s="705"/>
      <c r="AB1886" s="705"/>
      <c r="AC1886" s="705"/>
      <c r="AD1886" s="706"/>
      <c r="AE1886" s="712"/>
      <c r="AF1886" s="713"/>
      <c r="AG1886" s="659" t="s">
        <v>1186</v>
      </c>
      <c r="AH1886" s="660"/>
      <c r="AI1886" s="660"/>
      <c r="AJ1886" s="661"/>
      <c r="AK1886" s="665">
        <f ca="1">OFFSET('(6)定期点検調書'!$BC$12,AO1875-1,0)</f>
        <v>0</v>
      </c>
      <c r="AL1886" s="666"/>
      <c r="AM1886" s="666"/>
      <c r="AN1886" s="667"/>
      <c r="AO1886" s="705"/>
      <c r="AP1886" s="705"/>
      <c r="AQ1886" s="705"/>
      <c r="AR1886" s="705"/>
      <c r="AS1886" s="705"/>
      <c r="AT1886" s="705"/>
      <c r="AU1886" s="705"/>
      <c r="AV1886" s="705"/>
      <c r="AW1886" s="705"/>
      <c r="AX1886" s="705"/>
      <c r="AY1886" s="705"/>
      <c r="AZ1886" s="705"/>
      <c r="BA1886" s="705"/>
      <c r="BB1886" s="705"/>
      <c r="BC1886" s="705"/>
      <c r="BD1886" s="705"/>
      <c r="BE1886" s="705"/>
      <c r="BF1886" s="705"/>
      <c r="BG1886" s="706"/>
    </row>
    <row r="1887" spans="2:86" ht="14.55" customHeight="1" x14ac:dyDescent="0.2">
      <c r="B1887" s="712"/>
      <c r="C1887" s="713"/>
      <c r="D1887" s="662"/>
      <c r="E1887" s="663"/>
      <c r="F1887" s="663"/>
      <c r="G1887" s="664"/>
      <c r="H1887" s="668"/>
      <c r="I1887" s="669"/>
      <c r="J1887" s="669"/>
      <c r="K1887" s="670"/>
      <c r="L1887" s="705"/>
      <c r="M1887" s="705"/>
      <c r="N1887" s="705"/>
      <c r="O1887" s="705"/>
      <c r="P1887" s="705"/>
      <c r="Q1887" s="705"/>
      <c r="R1887" s="705"/>
      <c r="S1887" s="705"/>
      <c r="T1887" s="705"/>
      <c r="U1887" s="705"/>
      <c r="V1887" s="705"/>
      <c r="W1887" s="705"/>
      <c r="X1887" s="705"/>
      <c r="Y1887" s="705"/>
      <c r="Z1887" s="705"/>
      <c r="AA1887" s="705"/>
      <c r="AB1887" s="705"/>
      <c r="AC1887" s="705"/>
      <c r="AD1887" s="706"/>
      <c r="AE1887" s="712"/>
      <c r="AF1887" s="713"/>
      <c r="AG1887" s="662"/>
      <c r="AH1887" s="663"/>
      <c r="AI1887" s="663"/>
      <c r="AJ1887" s="664"/>
      <c r="AK1887" s="668"/>
      <c r="AL1887" s="669"/>
      <c r="AM1887" s="669"/>
      <c r="AN1887" s="670"/>
      <c r="AO1887" s="705"/>
      <c r="AP1887" s="705"/>
      <c r="AQ1887" s="705"/>
      <c r="AR1887" s="705"/>
      <c r="AS1887" s="705"/>
      <c r="AT1887" s="705"/>
      <c r="AU1887" s="705"/>
      <c r="AV1887" s="705"/>
      <c r="AW1887" s="705"/>
      <c r="AX1887" s="705"/>
      <c r="AY1887" s="705"/>
      <c r="AZ1887" s="705"/>
      <c r="BA1887" s="705"/>
      <c r="BB1887" s="705"/>
      <c r="BC1887" s="705"/>
      <c r="BD1887" s="705"/>
      <c r="BE1887" s="705"/>
      <c r="BF1887" s="705"/>
      <c r="BG1887" s="706"/>
    </row>
    <row r="1888" spans="2:86" ht="14.55" customHeight="1" x14ac:dyDescent="0.2">
      <c r="B1888" s="712"/>
      <c r="C1888" s="713"/>
      <c r="D1888" s="659" t="s">
        <v>1187</v>
      </c>
      <c r="E1888" s="660"/>
      <c r="F1888" s="660"/>
      <c r="G1888" s="661"/>
      <c r="H1888" s="665">
        <f ca="1">OFFSET('(6)定期点検調書'!$BF$12,L1875-1,0)</f>
        <v>0</v>
      </c>
      <c r="I1888" s="666"/>
      <c r="J1888" s="666"/>
      <c r="K1888" s="667"/>
      <c r="L1888" s="705"/>
      <c r="M1888" s="705"/>
      <c r="N1888" s="705"/>
      <c r="O1888" s="705"/>
      <c r="P1888" s="705"/>
      <c r="Q1888" s="705"/>
      <c r="R1888" s="705"/>
      <c r="S1888" s="705"/>
      <c r="T1888" s="705"/>
      <c r="U1888" s="705"/>
      <c r="V1888" s="705"/>
      <c r="W1888" s="705"/>
      <c r="X1888" s="705"/>
      <c r="Y1888" s="705"/>
      <c r="Z1888" s="705"/>
      <c r="AA1888" s="705"/>
      <c r="AB1888" s="705"/>
      <c r="AC1888" s="705"/>
      <c r="AD1888" s="706"/>
      <c r="AE1888" s="712"/>
      <c r="AF1888" s="713"/>
      <c r="AG1888" s="659" t="s">
        <v>1187</v>
      </c>
      <c r="AH1888" s="660"/>
      <c r="AI1888" s="660"/>
      <c r="AJ1888" s="661"/>
      <c r="AK1888" s="665">
        <f ca="1">OFFSET('(6)定期点検調書'!$BF$12,AO1875-1,0)</f>
        <v>0</v>
      </c>
      <c r="AL1888" s="666"/>
      <c r="AM1888" s="666"/>
      <c r="AN1888" s="667"/>
      <c r="AO1888" s="705"/>
      <c r="AP1888" s="705"/>
      <c r="AQ1888" s="705"/>
      <c r="AR1888" s="705"/>
      <c r="AS1888" s="705"/>
      <c r="AT1888" s="705"/>
      <c r="AU1888" s="705"/>
      <c r="AV1888" s="705"/>
      <c r="AW1888" s="705"/>
      <c r="AX1888" s="705"/>
      <c r="AY1888" s="705"/>
      <c r="AZ1888" s="705"/>
      <c r="BA1888" s="705"/>
      <c r="BB1888" s="705"/>
      <c r="BC1888" s="705"/>
      <c r="BD1888" s="705"/>
      <c r="BE1888" s="705"/>
      <c r="BF1888" s="705"/>
      <c r="BG1888" s="706"/>
    </row>
    <row r="1889" spans="2:86" ht="14.55" customHeight="1" x14ac:dyDescent="0.2">
      <c r="B1889" s="662"/>
      <c r="C1889" s="664"/>
      <c r="D1889" s="662"/>
      <c r="E1889" s="663"/>
      <c r="F1889" s="663"/>
      <c r="G1889" s="664"/>
      <c r="H1889" s="668"/>
      <c r="I1889" s="669"/>
      <c r="J1889" s="669"/>
      <c r="K1889" s="670"/>
      <c r="L1889" s="707"/>
      <c r="M1889" s="707"/>
      <c r="N1889" s="707"/>
      <c r="O1889" s="707"/>
      <c r="P1889" s="707"/>
      <c r="Q1889" s="707"/>
      <c r="R1889" s="707"/>
      <c r="S1889" s="707"/>
      <c r="T1889" s="707"/>
      <c r="U1889" s="707"/>
      <c r="V1889" s="707"/>
      <c r="W1889" s="707"/>
      <c r="X1889" s="707"/>
      <c r="Y1889" s="707"/>
      <c r="Z1889" s="707"/>
      <c r="AA1889" s="707"/>
      <c r="AB1889" s="707"/>
      <c r="AC1889" s="707"/>
      <c r="AD1889" s="708"/>
      <c r="AE1889" s="662"/>
      <c r="AF1889" s="664"/>
      <c r="AG1889" s="662"/>
      <c r="AH1889" s="663"/>
      <c r="AI1889" s="663"/>
      <c r="AJ1889" s="664"/>
      <c r="AK1889" s="668"/>
      <c r="AL1889" s="669"/>
      <c r="AM1889" s="669"/>
      <c r="AN1889" s="670"/>
      <c r="AO1889" s="707"/>
      <c r="AP1889" s="707"/>
      <c r="AQ1889" s="707"/>
      <c r="AR1889" s="707"/>
      <c r="AS1889" s="707"/>
      <c r="AT1889" s="707"/>
      <c r="AU1889" s="707"/>
      <c r="AV1889" s="707"/>
      <c r="AW1889" s="707"/>
      <c r="AX1889" s="707"/>
      <c r="AY1889" s="707"/>
      <c r="AZ1889" s="707"/>
      <c r="BA1889" s="707"/>
      <c r="BB1889" s="707"/>
      <c r="BC1889" s="707"/>
      <c r="BD1889" s="707"/>
      <c r="BE1889" s="707"/>
      <c r="BF1889" s="707"/>
      <c r="BG1889" s="708"/>
    </row>
    <row r="1890" spans="2:86" ht="14.55" customHeight="1" x14ac:dyDescent="0.2">
      <c r="B1890" s="683" t="s">
        <v>1241</v>
      </c>
      <c r="C1890" s="683"/>
      <c r="D1890" s="683"/>
      <c r="E1890" s="683"/>
      <c r="F1890" s="683"/>
      <c r="G1890" s="683"/>
      <c r="H1890" s="699" t="str">
        <f ca="1">IF(OFFSET('(6)定期点検調書'!$AR$12,L1875-1,0)="","",OFFSET('(6)定期点検調書'!$AQ$12,L1875-1,0)&amp;TEXT(OFFSET('(6)定期点検調書'!$AR$12,L1875-1,0),"0.0")&amp;OFFSET('(6)定期点検調書'!$AT$12,L1875-1,0))  &amp;  IF(OFFSET('(6)定期点検調書'!$AV$12,L1875-1,0)="","","／"&amp;OFFSET('(6)定期点検調書'!$AU$12,L1875-1,0)&amp;TEXT(OFFSET('(6)定期点検調書'!$AV$12,L1875-1,0),"0.0")&amp;OFFSET('(6)定期点検調書'!$AX$12,L1875-1,0))  &amp;  IF(OFFSET('(6)定期点検調書'!$AZ$12,L1875-1,0)="","","／"&amp;OFFSET('(6)定期点検調書'!$AY$12,L1875-1,0)&amp;TEXT(OFFSET('(6)定期点検調書'!$AZ$12,L1875-1,0),"0.0")&amp;OFFSET('(6)定期点検調書'!$BB$12,L1875-1,0))</f>
        <v/>
      </c>
      <c r="I1890" s="700"/>
      <c r="J1890" s="700"/>
      <c r="K1890" s="700"/>
      <c r="L1890" s="700"/>
      <c r="M1890" s="700"/>
      <c r="N1890" s="700"/>
      <c r="O1890" s="700"/>
      <c r="P1890" s="685" t="s">
        <v>1243</v>
      </c>
      <c r="Q1890" s="685"/>
      <c r="R1890" s="685"/>
      <c r="S1890" s="685"/>
      <c r="T1890" s="685"/>
      <c r="U1890" s="685"/>
      <c r="V1890" s="685"/>
      <c r="W1890" s="686" t="str">
        <f ca="1">OFFSET('(6)定期点検調書'!$F$12,L1875-1,0)</f>
        <v/>
      </c>
      <c r="X1890" s="687"/>
      <c r="Y1890" s="687"/>
      <c r="Z1890" s="687"/>
      <c r="AA1890" s="687"/>
      <c r="AB1890" s="687"/>
      <c r="AC1890" s="687"/>
      <c r="AD1890" s="688"/>
      <c r="AE1890" s="683" t="s">
        <v>1241</v>
      </c>
      <c r="AF1890" s="683"/>
      <c r="AG1890" s="683"/>
      <c r="AH1890" s="683"/>
      <c r="AI1890" s="683"/>
      <c r="AJ1890" s="683"/>
      <c r="AK1890" s="699" t="str">
        <f ca="1">IF(OFFSET('(6)定期点検調書'!$AR$12,AO1875-1,0)="","",OFFSET('(6)定期点検調書'!$AQ$12,AO1875-1,0)&amp;TEXT(OFFSET('(6)定期点検調書'!$AR$12,AO1875-1,0),"0.0")&amp;OFFSET('(6)定期点検調書'!$AT$12,AO1875-1,0))  &amp;  IF(OFFSET('(6)定期点検調書'!$AV$12,AO1875-1,0)="","","／"&amp;OFFSET('(6)定期点検調書'!$AU$12,AO1875-1,0)&amp;TEXT(OFFSET('(6)定期点検調書'!$AV$12,AO1875-1,0),"0.0")&amp;OFFSET('(6)定期点検調書'!$AX$12,AO1875-1,0))  &amp;  IF(OFFSET('(6)定期点検調書'!$AZ$12,AO1875-1,0)="","","／"&amp;OFFSET('(6)定期点検調書'!$AY$12,AO1875-1,0)&amp;TEXT(OFFSET('(6)定期点検調書'!$AZ$12,AO1875-1,0),"0.0")&amp;OFFSET('(6)定期点検調書'!$BB$12,AO1875-1,0))</f>
        <v/>
      </c>
      <c r="AL1890" s="700"/>
      <c r="AM1890" s="700"/>
      <c r="AN1890" s="700"/>
      <c r="AO1890" s="700"/>
      <c r="AP1890" s="700"/>
      <c r="AQ1890" s="700"/>
      <c r="AR1890" s="700"/>
      <c r="AS1890" s="685" t="s">
        <v>1243</v>
      </c>
      <c r="AT1890" s="685"/>
      <c r="AU1890" s="685"/>
      <c r="AV1890" s="685"/>
      <c r="AW1890" s="685"/>
      <c r="AX1890" s="685"/>
      <c r="AY1890" s="685"/>
      <c r="AZ1890" s="686" t="str">
        <f ca="1">OFFSET('(6)定期点検調書'!$F$12,AO1875-1,0)</f>
        <v/>
      </c>
      <c r="BA1890" s="687"/>
      <c r="BB1890" s="687"/>
      <c r="BC1890" s="687"/>
      <c r="BD1890" s="687"/>
      <c r="BE1890" s="687"/>
      <c r="BF1890" s="687"/>
      <c r="BG1890" s="688"/>
    </row>
    <row r="1891" spans="2:86" ht="14.55" customHeight="1" x14ac:dyDescent="0.2">
      <c r="B1891" s="683"/>
      <c r="C1891" s="683"/>
      <c r="D1891" s="683"/>
      <c r="E1891" s="683"/>
      <c r="F1891" s="683"/>
      <c r="G1891" s="683"/>
      <c r="H1891" s="701"/>
      <c r="I1891" s="702"/>
      <c r="J1891" s="702"/>
      <c r="K1891" s="702"/>
      <c r="L1891" s="702"/>
      <c r="M1891" s="702"/>
      <c r="N1891" s="702"/>
      <c r="O1891" s="702"/>
      <c r="P1891" s="685"/>
      <c r="Q1891" s="685"/>
      <c r="R1891" s="685"/>
      <c r="S1891" s="685"/>
      <c r="T1891" s="685"/>
      <c r="U1891" s="685"/>
      <c r="V1891" s="685"/>
      <c r="W1891" s="689"/>
      <c r="X1891" s="690"/>
      <c r="Y1891" s="690"/>
      <c r="Z1891" s="690"/>
      <c r="AA1891" s="690"/>
      <c r="AB1891" s="690"/>
      <c r="AC1891" s="690"/>
      <c r="AD1891" s="691"/>
      <c r="AE1891" s="683"/>
      <c r="AF1891" s="683"/>
      <c r="AG1891" s="683"/>
      <c r="AH1891" s="683"/>
      <c r="AI1891" s="683"/>
      <c r="AJ1891" s="683"/>
      <c r="AK1891" s="701"/>
      <c r="AL1891" s="702"/>
      <c r="AM1891" s="702"/>
      <c r="AN1891" s="702"/>
      <c r="AO1891" s="702"/>
      <c r="AP1891" s="702"/>
      <c r="AQ1891" s="702"/>
      <c r="AR1891" s="702"/>
      <c r="AS1891" s="685"/>
      <c r="AT1891" s="685"/>
      <c r="AU1891" s="685"/>
      <c r="AV1891" s="685"/>
      <c r="AW1891" s="685"/>
      <c r="AX1891" s="685"/>
      <c r="AY1891" s="685"/>
      <c r="AZ1891" s="689"/>
      <c r="BA1891" s="690"/>
      <c r="BB1891" s="690"/>
      <c r="BC1891" s="690"/>
      <c r="BD1891" s="690"/>
      <c r="BE1891" s="690"/>
      <c r="BF1891" s="690"/>
      <c r="BG1891" s="691"/>
    </row>
    <row r="1892" spans="2:86" ht="14.55" customHeight="1" x14ac:dyDescent="0.2">
      <c r="B1892" s="659" t="s">
        <v>1242</v>
      </c>
      <c r="C1892" s="660"/>
      <c r="D1892" s="660"/>
      <c r="E1892" s="660"/>
      <c r="F1892" s="660"/>
      <c r="G1892" s="661"/>
      <c r="H1892" s="671" t="str">
        <f ca="1">IF(OFFSET('(6)定期点検調書'!$BL$12,L1875-1,0)="","",VLOOKUP(OFFSET('(6)定期点検調書'!$BL$12,L1875-1,0),ﾃﾞｰﾀ一覧!$AY$4:$BB$16,2,FALSE))  &amp;  IF(OFFSET('(6)定期点検調書'!$BC$12,L1875-1,0)="","","／"&amp;VLOOKUP(OFFSET('(6)定期点検調書'!$BC$12,L1875-1,0),ﾃﾞｰﾀ一覧!$AY$4:$BB$16,2,FALSE))  &amp;  IF(OFFSET('(6)定期点検調書'!$BD$12,L1875-1,0)="","","／"&amp;VLOOKUP(OFFSET('(6)定期点検調書'!$BD$12,L1875-1,0),ﾃﾞｰﾀ一覧!$AY$4:$BB$16,2,FALSE))</f>
        <v/>
      </c>
      <c r="I1892" s="672"/>
      <c r="J1892" s="672"/>
      <c r="K1892" s="672"/>
      <c r="L1892" s="672"/>
      <c r="M1892" s="672"/>
      <c r="N1892" s="672"/>
      <c r="O1892" s="672"/>
      <c r="P1892" s="692" t="s">
        <v>996</v>
      </c>
      <c r="Q1892" s="692"/>
      <c r="R1892" s="692"/>
      <c r="S1892" s="692"/>
      <c r="T1892" s="692"/>
      <c r="U1892" s="692"/>
      <c r="V1892" s="692"/>
      <c r="W1892" s="693"/>
      <c r="X1892" s="694"/>
      <c r="Y1892" s="694"/>
      <c r="Z1892" s="694"/>
      <c r="AA1892" s="694"/>
      <c r="AB1892" s="694"/>
      <c r="AC1892" s="694"/>
      <c r="AD1892" s="695"/>
      <c r="AE1892" s="659" t="s">
        <v>1242</v>
      </c>
      <c r="AF1892" s="660"/>
      <c r="AG1892" s="660"/>
      <c r="AH1892" s="660"/>
      <c r="AI1892" s="660"/>
      <c r="AJ1892" s="661"/>
      <c r="AK1892" s="671" t="str">
        <f ca="1">IF(OFFSET('(6)定期点検調書'!$BL$12,AO1875-1,0)="","",VLOOKUP(OFFSET('(6)定期点検調書'!$BL$12,AO1875-1,0),ﾃﾞｰﾀ一覧!$AY$4:$BB$16,2,FALSE))  &amp;  IF(OFFSET('(6)定期点検調書'!$BC$12,AO1875-1,0)="","","／"&amp;VLOOKUP(OFFSET('(6)定期点検調書'!$BC$12,AO1875-1,0),ﾃﾞｰﾀ一覧!$AY$4:$BB$16,2,FALSE))  &amp;  IF(OFFSET('(6)定期点検調書'!$BD$12,AO1875-1,0)="","","／"&amp;VLOOKUP(OFFSET('(6)定期点検調書'!$BD$12,AO1875-1,0),ﾃﾞｰﾀ一覧!$AY$4:$BB$16,2,FALSE))</f>
        <v/>
      </c>
      <c r="AL1892" s="672"/>
      <c r="AM1892" s="672"/>
      <c r="AN1892" s="672"/>
      <c r="AO1892" s="672"/>
      <c r="AP1892" s="672"/>
      <c r="AQ1892" s="672"/>
      <c r="AR1892" s="672"/>
      <c r="AS1892" s="692" t="s">
        <v>996</v>
      </c>
      <c r="AT1892" s="692"/>
      <c r="AU1892" s="692"/>
      <c r="AV1892" s="692"/>
      <c r="AW1892" s="692"/>
      <c r="AX1892" s="692"/>
      <c r="AY1892" s="692"/>
      <c r="AZ1892" s="693"/>
      <c r="BA1892" s="694"/>
      <c r="BB1892" s="694"/>
      <c r="BC1892" s="694"/>
      <c r="BD1892" s="694"/>
      <c r="BE1892" s="694"/>
      <c r="BF1892" s="694"/>
      <c r="BG1892" s="695"/>
    </row>
    <row r="1893" spans="2:86" ht="14.55" customHeight="1" x14ac:dyDescent="0.2">
      <c r="B1893" s="662"/>
      <c r="C1893" s="663"/>
      <c r="D1893" s="663"/>
      <c r="E1893" s="663"/>
      <c r="F1893" s="663"/>
      <c r="G1893" s="664"/>
      <c r="H1893" s="674"/>
      <c r="I1893" s="675"/>
      <c r="J1893" s="675"/>
      <c r="K1893" s="675"/>
      <c r="L1893" s="675"/>
      <c r="M1893" s="675"/>
      <c r="N1893" s="675"/>
      <c r="O1893" s="675"/>
      <c r="P1893" s="692"/>
      <c r="Q1893" s="692"/>
      <c r="R1893" s="692"/>
      <c r="S1893" s="692"/>
      <c r="T1893" s="692"/>
      <c r="U1893" s="692"/>
      <c r="V1893" s="692"/>
      <c r="W1893" s="696"/>
      <c r="X1893" s="697"/>
      <c r="Y1893" s="697"/>
      <c r="Z1893" s="697"/>
      <c r="AA1893" s="697"/>
      <c r="AB1893" s="697"/>
      <c r="AC1893" s="697"/>
      <c r="AD1893" s="698"/>
      <c r="AE1893" s="662"/>
      <c r="AF1893" s="663"/>
      <c r="AG1893" s="663"/>
      <c r="AH1893" s="663"/>
      <c r="AI1893" s="663"/>
      <c r="AJ1893" s="664"/>
      <c r="AK1893" s="674"/>
      <c r="AL1893" s="675"/>
      <c r="AM1893" s="675"/>
      <c r="AN1893" s="675"/>
      <c r="AO1893" s="675"/>
      <c r="AP1893" s="675"/>
      <c r="AQ1893" s="675"/>
      <c r="AR1893" s="675"/>
      <c r="AS1893" s="692"/>
      <c r="AT1893" s="692"/>
      <c r="AU1893" s="692"/>
      <c r="AV1893" s="692"/>
      <c r="AW1893" s="692"/>
      <c r="AX1893" s="692"/>
      <c r="AY1893" s="692"/>
      <c r="AZ1893" s="696"/>
      <c r="BA1893" s="697"/>
      <c r="BB1893" s="697"/>
      <c r="BC1893" s="697"/>
      <c r="BD1893" s="697"/>
      <c r="BE1893" s="697"/>
      <c r="BF1893" s="697"/>
      <c r="BG1893" s="698"/>
    </row>
    <row r="1894" spans="2:86" ht="19.5" customHeight="1" x14ac:dyDescent="0.2">
      <c r="B1894" s="683" t="s">
        <v>79</v>
      </c>
      <c r="C1894" s="683"/>
      <c r="D1894" s="683"/>
      <c r="E1894" s="683"/>
      <c r="F1894" s="683"/>
      <c r="G1894" s="683"/>
      <c r="H1894" s="684">
        <f ca="1">OFFSET('(6)定期点検調書'!$CA$12,L1875-1,0)</f>
        <v>0</v>
      </c>
      <c r="I1894" s="684"/>
      <c r="J1894" s="684"/>
      <c r="K1894" s="684"/>
      <c r="L1894" s="684"/>
      <c r="M1894" s="684"/>
      <c r="N1894" s="684"/>
      <c r="O1894" s="684"/>
      <c r="P1894" s="684"/>
      <c r="Q1894" s="684"/>
      <c r="R1894" s="684"/>
      <c r="S1894" s="684"/>
      <c r="T1894" s="684"/>
      <c r="U1894" s="684"/>
      <c r="V1894" s="684"/>
      <c r="W1894" s="684"/>
      <c r="X1894" s="684"/>
      <c r="Y1894" s="684"/>
      <c r="Z1894" s="684"/>
      <c r="AA1894" s="684"/>
      <c r="AB1894" s="684"/>
      <c r="AC1894" s="684"/>
      <c r="AD1894" s="684"/>
      <c r="AE1894" s="683" t="s">
        <v>79</v>
      </c>
      <c r="AF1894" s="683"/>
      <c r="AG1894" s="683"/>
      <c r="AH1894" s="683"/>
      <c r="AI1894" s="683"/>
      <c r="AJ1894" s="683"/>
      <c r="AK1894" s="684">
        <f ca="1">OFFSET('(6)定期点検調書'!$CA$12,AO1875-1,0)</f>
        <v>0</v>
      </c>
      <c r="AL1894" s="684"/>
      <c r="AM1894" s="684"/>
      <c r="AN1894" s="684"/>
      <c r="AO1894" s="684"/>
      <c r="AP1894" s="684"/>
      <c r="AQ1894" s="684"/>
      <c r="AR1894" s="684"/>
      <c r="AS1894" s="684"/>
      <c r="AT1894" s="684"/>
      <c r="AU1894" s="684"/>
      <c r="AV1894" s="684"/>
      <c r="AW1894" s="684"/>
      <c r="AX1894" s="684"/>
      <c r="AY1894" s="684"/>
      <c r="AZ1894" s="684"/>
      <c r="BA1894" s="684"/>
      <c r="BB1894" s="684"/>
      <c r="BC1894" s="684"/>
      <c r="BD1894" s="684"/>
      <c r="BE1894" s="684"/>
      <c r="BF1894" s="684"/>
      <c r="BG1894" s="684"/>
      <c r="CH1894" s="473"/>
    </row>
    <row r="1895" spans="2:86" ht="19.5" customHeight="1" x14ac:dyDescent="0.2">
      <c r="B1895" s="683"/>
      <c r="C1895" s="683"/>
      <c r="D1895" s="683"/>
      <c r="E1895" s="683"/>
      <c r="F1895" s="683"/>
      <c r="G1895" s="683"/>
      <c r="H1895" s="684"/>
      <c r="I1895" s="684"/>
      <c r="J1895" s="684"/>
      <c r="K1895" s="684"/>
      <c r="L1895" s="684"/>
      <c r="M1895" s="684"/>
      <c r="N1895" s="684"/>
      <c r="O1895" s="684"/>
      <c r="P1895" s="684"/>
      <c r="Q1895" s="684"/>
      <c r="R1895" s="684"/>
      <c r="S1895" s="684"/>
      <c r="T1895" s="684"/>
      <c r="U1895" s="684"/>
      <c r="V1895" s="684"/>
      <c r="W1895" s="684"/>
      <c r="X1895" s="684"/>
      <c r="Y1895" s="684"/>
      <c r="Z1895" s="684"/>
      <c r="AA1895" s="684"/>
      <c r="AB1895" s="684"/>
      <c r="AC1895" s="684"/>
      <c r="AD1895" s="684"/>
      <c r="AE1895" s="683"/>
      <c r="AF1895" s="683"/>
      <c r="AG1895" s="683"/>
      <c r="AH1895" s="683"/>
      <c r="AI1895" s="683"/>
      <c r="AJ1895" s="683"/>
      <c r="AK1895" s="684"/>
      <c r="AL1895" s="684"/>
      <c r="AM1895" s="684"/>
      <c r="AN1895" s="684"/>
      <c r="AO1895" s="684"/>
      <c r="AP1895" s="684"/>
      <c r="AQ1895" s="684"/>
      <c r="AR1895" s="684"/>
      <c r="AS1895" s="684"/>
      <c r="AT1895" s="684"/>
      <c r="AU1895" s="684"/>
      <c r="AV1895" s="684"/>
      <c r="AW1895" s="684"/>
      <c r="AX1895" s="684"/>
      <c r="AY1895" s="684"/>
      <c r="AZ1895" s="684"/>
      <c r="BA1895" s="684"/>
      <c r="BB1895" s="684"/>
      <c r="BC1895" s="684"/>
      <c r="BD1895" s="684"/>
      <c r="BE1895" s="684"/>
      <c r="BF1895" s="684"/>
      <c r="BG1895" s="684"/>
    </row>
    <row r="1896" spans="2:86" ht="14.55" customHeight="1" x14ac:dyDescent="0.2">
      <c r="B1896" s="677" t="s">
        <v>1038</v>
      </c>
      <c r="C1896" s="678"/>
      <c r="D1896" s="677" t="s">
        <v>1237</v>
      </c>
      <c r="E1896" s="719"/>
      <c r="F1896" s="719"/>
      <c r="G1896" s="719"/>
      <c r="H1896" s="665">
        <f ca="1">OFFSET('(6)定期点検調書'!$B$12,L1896-1,0)</f>
        <v>0</v>
      </c>
      <c r="I1896" s="666"/>
      <c r="J1896" s="666"/>
      <c r="K1896" s="667"/>
      <c r="L1896" s="703">
        <f>AO1875+1</f>
        <v>181</v>
      </c>
      <c r="M1896" s="703"/>
      <c r="N1896" s="703"/>
      <c r="O1896" s="703"/>
      <c r="P1896" s="703"/>
      <c r="Q1896" s="703"/>
      <c r="R1896" s="703"/>
      <c r="S1896" s="703"/>
      <c r="T1896" s="703"/>
      <c r="U1896" s="703"/>
      <c r="V1896" s="703"/>
      <c r="W1896" s="703"/>
      <c r="X1896" s="703"/>
      <c r="Y1896" s="703"/>
      <c r="Z1896" s="703"/>
      <c r="AA1896" s="703"/>
      <c r="AB1896" s="703"/>
      <c r="AC1896" s="703"/>
      <c r="AD1896" s="704"/>
      <c r="AE1896" s="677" t="s">
        <v>1038</v>
      </c>
      <c r="AF1896" s="678"/>
      <c r="AG1896" s="677" t="s">
        <v>1237</v>
      </c>
      <c r="AH1896" s="719"/>
      <c r="AI1896" s="719"/>
      <c r="AJ1896" s="719"/>
      <c r="AK1896" s="665">
        <f ca="1">OFFSET('(6)定期点検調書'!$B$12,AO1896-1,0)</f>
        <v>0</v>
      </c>
      <c r="AL1896" s="666"/>
      <c r="AM1896" s="666"/>
      <c r="AN1896" s="667"/>
      <c r="AO1896" s="703">
        <f>L1896+1</f>
        <v>182</v>
      </c>
      <c r="AP1896" s="703"/>
      <c r="AQ1896" s="703"/>
      <c r="AR1896" s="703"/>
      <c r="AS1896" s="703"/>
      <c r="AT1896" s="703"/>
      <c r="AU1896" s="703"/>
      <c r="AV1896" s="703"/>
      <c r="AW1896" s="703"/>
      <c r="AX1896" s="703"/>
      <c r="AY1896" s="703"/>
      <c r="AZ1896" s="703"/>
      <c r="BA1896" s="703"/>
      <c r="BB1896" s="703"/>
      <c r="BC1896" s="703"/>
      <c r="BD1896" s="703"/>
      <c r="BE1896" s="703"/>
      <c r="BF1896" s="703"/>
      <c r="BG1896" s="704"/>
    </row>
    <row r="1897" spans="2:86" ht="14.55" customHeight="1" x14ac:dyDescent="0.2">
      <c r="B1897" s="679"/>
      <c r="C1897" s="680"/>
      <c r="D1897" s="681"/>
      <c r="E1897" s="720"/>
      <c r="F1897" s="720"/>
      <c r="G1897" s="720"/>
      <c r="H1897" s="668"/>
      <c r="I1897" s="669"/>
      <c r="J1897" s="669"/>
      <c r="K1897" s="670"/>
      <c r="L1897" s="705"/>
      <c r="M1897" s="705"/>
      <c r="N1897" s="705"/>
      <c r="O1897" s="705"/>
      <c r="P1897" s="705"/>
      <c r="Q1897" s="705"/>
      <c r="R1897" s="705"/>
      <c r="S1897" s="705"/>
      <c r="T1897" s="705"/>
      <c r="U1897" s="705"/>
      <c r="V1897" s="705"/>
      <c r="W1897" s="705"/>
      <c r="X1897" s="705"/>
      <c r="Y1897" s="705"/>
      <c r="Z1897" s="705"/>
      <c r="AA1897" s="705"/>
      <c r="AB1897" s="705"/>
      <c r="AC1897" s="705"/>
      <c r="AD1897" s="706"/>
      <c r="AE1897" s="679"/>
      <c r="AF1897" s="680"/>
      <c r="AG1897" s="681"/>
      <c r="AH1897" s="720"/>
      <c r="AI1897" s="720"/>
      <c r="AJ1897" s="720"/>
      <c r="AK1897" s="668"/>
      <c r="AL1897" s="669"/>
      <c r="AM1897" s="669"/>
      <c r="AN1897" s="670"/>
      <c r="AO1897" s="705"/>
      <c r="AP1897" s="705"/>
      <c r="AQ1897" s="705"/>
      <c r="AR1897" s="705"/>
      <c r="AS1897" s="705"/>
      <c r="AT1897" s="705"/>
      <c r="AU1897" s="705"/>
      <c r="AV1897" s="705"/>
      <c r="AW1897" s="705"/>
      <c r="AX1897" s="705"/>
      <c r="AY1897" s="705"/>
      <c r="AZ1897" s="705"/>
      <c r="BA1897" s="705"/>
      <c r="BB1897" s="705"/>
      <c r="BC1897" s="705"/>
      <c r="BD1897" s="705"/>
      <c r="BE1897" s="705"/>
      <c r="BF1897" s="705"/>
      <c r="BG1897" s="706"/>
    </row>
    <row r="1898" spans="2:86" ht="14.55" customHeight="1" x14ac:dyDescent="0.2">
      <c r="B1898" s="679"/>
      <c r="C1898" s="680"/>
      <c r="D1898" s="677" t="s">
        <v>992</v>
      </c>
      <c r="E1898" s="719"/>
      <c r="F1898" s="719"/>
      <c r="G1898" s="719"/>
      <c r="H1898" s="665">
        <f ca="1">OFFSET('(6)定期点検調書'!$D$12,L1896-1,0)</f>
        <v>0</v>
      </c>
      <c r="I1898" s="666"/>
      <c r="J1898" s="666"/>
      <c r="K1898" s="667"/>
      <c r="L1898" s="705"/>
      <c r="M1898" s="705"/>
      <c r="N1898" s="705"/>
      <c r="O1898" s="705"/>
      <c r="P1898" s="705"/>
      <c r="Q1898" s="705"/>
      <c r="R1898" s="705"/>
      <c r="S1898" s="705"/>
      <c r="T1898" s="705"/>
      <c r="U1898" s="705"/>
      <c r="V1898" s="705"/>
      <c r="W1898" s="705"/>
      <c r="X1898" s="705"/>
      <c r="Y1898" s="705"/>
      <c r="Z1898" s="705"/>
      <c r="AA1898" s="705"/>
      <c r="AB1898" s="705"/>
      <c r="AC1898" s="705"/>
      <c r="AD1898" s="706"/>
      <c r="AE1898" s="679"/>
      <c r="AF1898" s="680"/>
      <c r="AG1898" s="677" t="s">
        <v>992</v>
      </c>
      <c r="AH1898" s="719"/>
      <c r="AI1898" s="719"/>
      <c r="AJ1898" s="719"/>
      <c r="AK1898" s="665">
        <f ca="1">OFFSET('(6)定期点検調書'!$D$12,AO1896-1,0)</f>
        <v>0</v>
      </c>
      <c r="AL1898" s="666"/>
      <c r="AM1898" s="666"/>
      <c r="AN1898" s="667"/>
      <c r="AO1898" s="705"/>
      <c r="AP1898" s="705"/>
      <c r="AQ1898" s="705"/>
      <c r="AR1898" s="705"/>
      <c r="AS1898" s="705"/>
      <c r="AT1898" s="705"/>
      <c r="AU1898" s="705"/>
      <c r="AV1898" s="705"/>
      <c r="AW1898" s="705"/>
      <c r="AX1898" s="705"/>
      <c r="AY1898" s="705"/>
      <c r="AZ1898" s="705"/>
      <c r="BA1898" s="705"/>
      <c r="BB1898" s="705"/>
      <c r="BC1898" s="705"/>
      <c r="BD1898" s="705"/>
      <c r="BE1898" s="705"/>
      <c r="BF1898" s="705"/>
      <c r="BG1898" s="706"/>
    </row>
    <row r="1899" spans="2:86" ht="14.55" customHeight="1" x14ac:dyDescent="0.2">
      <c r="B1899" s="681"/>
      <c r="C1899" s="682"/>
      <c r="D1899" s="681"/>
      <c r="E1899" s="720"/>
      <c r="F1899" s="720"/>
      <c r="G1899" s="720"/>
      <c r="H1899" s="668"/>
      <c r="I1899" s="669"/>
      <c r="J1899" s="669"/>
      <c r="K1899" s="670"/>
      <c r="L1899" s="705"/>
      <c r="M1899" s="705"/>
      <c r="N1899" s="705"/>
      <c r="O1899" s="705"/>
      <c r="P1899" s="705"/>
      <c r="Q1899" s="705"/>
      <c r="R1899" s="705"/>
      <c r="S1899" s="705"/>
      <c r="T1899" s="705"/>
      <c r="U1899" s="705"/>
      <c r="V1899" s="705"/>
      <c r="W1899" s="705"/>
      <c r="X1899" s="705"/>
      <c r="Y1899" s="705"/>
      <c r="Z1899" s="705"/>
      <c r="AA1899" s="705"/>
      <c r="AB1899" s="705"/>
      <c r="AC1899" s="705"/>
      <c r="AD1899" s="706"/>
      <c r="AE1899" s="681"/>
      <c r="AF1899" s="682"/>
      <c r="AG1899" s="681"/>
      <c r="AH1899" s="720"/>
      <c r="AI1899" s="720"/>
      <c r="AJ1899" s="720"/>
      <c r="AK1899" s="668"/>
      <c r="AL1899" s="669"/>
      <c r="AM1899" s="669"/>
      <c r="AN1899" s="670"/>
      <c r="AO1899" s="705"/>
      <c r="AP1899" s="705"/>
      <c r="AQ1899" s="705"/>
      <c r="AR1899" s="705"/>
      <c r="AS1899" s="705"/>
      <c r="AT1899" s="705"/>
      <c r="AU1899" s="705"/>
      <c r="AV1899" s="705"/>
      <c r="AW1899" s="705"/>
      <c r="AX1899" s="705"/>
      <c r="AY1899" s="705"/>
      <c r="AZ1899" s="705"/>
      <c r="BA1899" s="705"/>
      <c r="BB1899" s="705"/>
      <c r="BC1899" s="705"/>
      <c r="BD1899" s="705"/>
      <c r="BE1899" s="705"/>
      <c r="BF1899" s="705"/>
      <c r="BG1899" s="706"/>
    </row>
    <row r="1900" spans="2:86" ht="14.55" customHeight="1" x14ac:dyDescent="0.2">
      <c r="B1900" s="677" t="s">
        <v>1238</v>
      </c>
      <c r="C1900" s="678"/>
      <c r="D1900" s="659" t="s">
        <v>993</v>
      </c>
      <c r="E1900" s="660"/>
      <c r="F1900" s="660"/>
      <c r="G1900" s="660"/>
      <c r="H1900" s="671">
        <f ca="1">OFFSET('(6)定期点検調書'!$AA$13,L1896-1,0)</f>
        <v>0</v>
      </c>
      <c r="I1900" s="672"/>
      <c r="J1900" s="672"/>
      <c r="K1900" s="673"/>
      <c r="L1900" s="705"/>
      <c r="M1900" s="705"/>
      <c r="N1900" s="705"/>
      <c r="O1900" s="705"/>
      <c r="P1900" s="705"/>
      <c r="Q1900" s="705"/>
      <c r="R1900" s="705"/>
      <c r="S1900" s="705"/>
      <c r="T1900" s="705"/>
      <c r="U1900" s="705"/>
      <c r="V1900" s="705"/>
      <c r="W1900" s="705"/>
      <c r="X1900" s="705"/>
      <c r="Y1900" s="705"/>
      <c r="Z1900" s="705"/>
      <c r="AA1900" s="705"/>
      <c r="AB1900" s="705"/>
      <c r="AC1900" s="705"/>
      <c r="AD1900" s="706"/>
      <c r="AE1900" s="677" t="s">
        <v>1238</v>
      </c>
      <c r="AF1900" s="678"/>
      <c r="AG1900" s="659" t="s">
        <v>993</v>
      </c>
      <c r="AH1900" s="660"/>
      <c r="AI1900" s="660"/>
      <c r="AJ1900" s="660"/>
      <c r="AK1900" s="671">
        <f ca="1">OFFSET('(6)定期点検調書'!$AA$13,AO1896-1,0)</f>
        <v>0</v>
      </c>
      <c r="AL1900" s="672"/>
      <c r="AM1900" s="672"/>
      <c r="AN1900" s="673"/>
      <c r="AO1900" s="705"/>
      <c r="AP1900" s="705"/>
      <c r="AQ1900" s="705"/>
      <c r="AR1900" s="705"/>
      <c r="AS1900" s="705"/>
      <c r="AT1900" s="705"/>
      <c r="AU1900" s="705"/>
      <c r="AV1900" s="705"/>
      <c r="AW1900" s="705"/>
      <c r="AX1900" s="705"/>
      <c r="AY1900" s="705"/>
      <c r="AZ1900" s="705"/>
      <c r="BA1900" s="705"/>
      <c r="BB1900" s="705"/>
      <c r="BC1900" s="705"/>
      <c r="BD1900" s="705"/>
      <c r="BE1900" s="705"/>
      <c r="BF1900" s="705"/>
      <c r="BG1900" s="706"/>
    </row>
    <row r="1901" spans="2:86" ht="14.55" customHeight="1" x14ac:dyDescent="0.2">
      <c r="B1901" s="679"/>
      <c r="C1901" s="680"/>
      <c r="D1901" s="662"/>
      <c r="E1901" s="663"/>
      <c r="F1901" s="663"/>
      <c r="G1901" s="663"/>
      <c r="H1901" s="674"/>
      <c r="I1901" s="675"/>
      <c r="J1901" s="675"/>
      <c r="K1901" s="676"/>
      <c r="L1901" s="705"/>
      <c r="M1901" s="705"/>
      <c r="N1901" s="705"/>
      <c r="O1901" s="705"/>
      <c r="P1901" s="705"/>
      <c r="Q1901" s="705"/>
      <c r="R1901" s="705"/>
      <c r="S1901" s="705"/>
      <c r="T1901" s="705"/>
      <c r="U1901" s="705"/>
      <c r="V1901" s="705"/>
      <c r="W1901" s="705"/>
      <c r="X1901" s="705"/>
      <c r="Y1901" s="705"/>
      <c r="Z1901" s="705"/>
      <c r="AA1901" s="705"/>
      <c r="AB1901" s="705"/>
      <c r="AC1901" s="705"/>
      <c r="AD1901" s="706"/>
      <c r="AE1901" s="679"/>
      <c r="AF1901" s="680"/>
      <c r="AG1901" s="662"/>
      <c r="AH1901" s="663"/>
      <c r="AI1901" s="663"/>
      <c r="AJ1901" s="663"/>
      <c r="AK1901" s="674"/>
      <c r="AL1901" s="675"/>
      <c r="AM1901" s="675"/>
      <c r="AN1901" s="676"/>
      <c r="AO1901" s="705"/>
      <c r="AP1901" s="705"/>
      <c r="AQ1901" s="705"/>
      <c r="AR1901" s="705"/>
      <c r="AS1901" s="705"/>
      <c r="AT1901" s="705"/>
      <c r="AU1901" s="705"/>
      <c r="AV1901" s="705"/>
      <c r="AW1901" s="705"/>
      <c r="AX1901" s="705"/>
      <c r="AY1901" s="705"/>
      <c r="AZ1901" s="705"/>
      <c r="BA1901" s="705"/>
      <c r="BB1901" s="705"/>
      <c r="BC1901" s="705"/>
      <c r="BD1901" s="705"/>
      <c r="BE1901" s="705"/>
      <c r="BF1901" s="705"/>
      <c r="BG1901" s="706"/>
    </row>
    <row r="1902" spans="2:86" ht="14.55" customHeight="1" x14ac:dyDescent="0.2">
      <c r="B1902" s="679"/>
      <c r="C1902" s="680"/>
      <c r="D1902" s="659" t="s">
        <v>1239</v>
      </c>
      <c r="E1902" s="660"/>
      <c r="F1902" s="660"/>
      <c r="G1902" s="660"/>
      <c r="H1902" s="665">
        <f ca="1">OFFSET('(6)定期点検調書'!$AD$12,L1896-1,0)</f>
        <v>0</v>
      </c>
      <c r="I1902" s="666"/>
      <c r="J1902" s="666"/>
      <c r="K1902" s="667"/>
      <c r="L1902" s="705"/>
      <c r="M1902" s="705"/>
      <c r="N1902" s="705"/>
      <c r="O1902" s="705"/>
      <c r="P1902" s="705"/>
      <c r="Q1902" s="705"/>
      <c r="R1902" s="705"/>
      <c r="S1902" s="705"/>
      <c r="T1902" s="705"/>
      <c r="U1902" s="705"/>
      <c r="V1902" s="705"/>
      <c r="W1902" s="705"/>
      <c r="X1902" s="705"/>
      <c r="Y1902" s="705"/>
      <c r="Z1902" s="705"/>
      <c r="AA1902" s="705"/>
      <c r="AB1902" s="705"/>
      <c r="AC1902" s="705"/>
      <c r="AD1902" s="706"/>
      <c r="AE1902" s="679"/>
      <c r="AF1902" s="680"/>
      <c r="AG1902" s="659" t="s">
        <v>1239</v>
      </c>
      <c r="AH1902" s="660"/>
      <c r="AI1902" s="660"/>
      <c r="AJ1902" s="660"/>
      <c r="AK1902" s="665">
        <f ca="1">OFFSET('(6)定期点検調書'!$AD$12,AO1896-1,0)</f>
        <v>0</v>
      </c>
      <c r="AL1902" s="666"/>
      <c r="AM1902" s="666"/>
      <c r="AN1902" s="667"/>
      <c r="AO1902" s="705"/>
      <c r="AP1902" s="705"/>
      <c r="AQ1902" s="705"/>
      <c r="AR1902" s="705"/>
      <c r="AS1902" s="705"/>
      <c r="AT1902" s="705"/>
      <c r="AU1902" s="705"/>
      <c r="AV1902" s="705"/>
      <c r="AW1902" s="705"/>
      <c r="AX1902" s="705"/>
      <c r="AY1902" s="705"/>
      <c r="AZ1902" s="705"/>
      <c r="BA1902" s="705"/>
      <c r="BB1902" s="705"/>
      <c r="BC1902" s="705"/>
      <c r="BD1902" s="705"/>
      <c r="BE1902" s="705"/>
      <c r="BF1902" s="705"/>
      <c r="BG1902" s="706"/>
    </row>
    <row r="1903" spans="2:86" ht="14.55" customHeight="1" x14ac:dyDescent="0.2">
      <c r="B1903" s="681"/>
      <c r="C1903" s="682"/>
      <c r="D1903" s="662"/>
      <c r="E1903" s="663"/>
      <c r="F1903" s="663"/>
      <c r="G1903" s="663"/>
      <c r="H1903" s="668"/>
      <c r="I1903" s="669"/>
      <c r="J1903" s="669"/>
      <c r="K1903" s="670"/>
      <c r="L1903" s="705"/>
      <c r="M1903" s="705"/>
      <c r="N1903" s="705"/>
      <c r="O1903" s="705"/>
      <c r="P1903" s="705"/>
      <c r="Q1903" s="705"/>
      <c r="R1903" s="705"/>
      <c r="S1903" s="705"/>
      <c r="T1903" s="705"/>
      <c r="U1903" s="705"/>
      <c r="V1903" s="705"/>
      <c r="W1903" s="705"/>
      <c r="X1903" s="705"/>
      <c r="Y1903" s="705"/>
      <c r="Z1903" s="705"/>
      <c r="AA1903" s="705"/>
      <c r="AB1903" s="705"/>
      <c r="AC1903" s="705"/>
      <c r="AD1903" s="706"/>
      <c r="AE1903" s="681"/>
      <c r="AF1903" s="682"/>
      <c r="AG1903" s="662"/>
      <c r="AH1903" s="663"/>
      <c r="AI1903" s="663"/>
      <c r="AJ1903" s="663"/>
      <c r="AK1903" s="668"/>
      <c r="AL1903" s="669"/>
      <c r="AM1903" s="669"/>
      <c r="AN1903" s="670"/>
      <c r="AO1903" s="705"/>
      <c r="AP1903" s="705"/>
      <c r="AQ1903" s="705"/>
      <c r="AR1903" s="705"/>
      <c r="AS1903" s="705"/>
      <c r="AT1903" s="705"/>
      <c r="AU1903" s="705"/>
      <c r="AV1903" s="705"/>
      <c r="AW1903" s="705"/>
      <c r="AX1903" s="705"/>
      <c r="AY1903" s="705"/>
      <c r="AZ1903" s="705"/>
      <c r="BA1903" s="705"/>
      <c r="BB1903" s="705"/>
      <c r="BC1903" s="705"/>
      <c r="BD1903" s="705"/>
      <c r="BE1903" s="705"/>
      <c r="BF1903" s="705"/>
      <c r="BG1903" s="706"/>
    </row>
    <row r="1904" spans="2:86" ht="28.95" customHeight="1" x14ac:dyDescent="0.2">
      <c r="B1904" s="716" t="s">
        <v>995</v>
      </c>
      <c r="C1904" s="717"/>
      <c r="D1904" s="717"/>
      <c r="E1904" s="717"/>
      <c r="F1904" s="717"/>
      <c r="G1904" s="718"/>
      <c r="H1904" s="709">
        <f ca="1">OFFSET('(6)定期点検調書'!$AK$12,L1896-1,0)</f>
        <v>0</v>
      </c>
      <c r="I1904" s="710"/>
      <c r="J1904" s="710"/>
      <c r="K1904" s="711"/>
      <c r="L1904" s="705"/>
      <c r="M1904" s="705"/>
      <c r="N1904" s="705"/>
      <c r="O1904" s="705"/>
      <c r="P1904" s="705"/>
      <c r="Q1904" s="705"/>
      <c r="R1904" s="705"/>
      <c r="S1904" s="705"/>
      <c r="T1904" s="705"/>
      <c r="U1904" s="705"/>
      <c r="V1904" s="705"/>
      <c r="W1904" s="705"/>
      <c r="X1904" s="705"/>
      <c r="Y1904" s="705"/>
      <c r="Z1904" s="705"/>
      <c r="AA1904" s="705"/>
      <c r="AB1904" s="705"/>
      <c r="AC1904" s="705"/>
      <c r="AD1904" s="706"/>
      <c r="AE1904" s="716" t="s">
        <v>995</v>
      </c>
      <c r="AF1904" s="717"/>
      <c r="AG1904" s="717"/>
      <c r="AH1904" s="717"/>
      <c r="AI1904" s="717"/>
      <c r="AJ1904" s="718"/>
      <c r="AK1904" s="709">
        <f ca="1">OFFSET('(6)定期点検調書'!$AK$12,AO1896-1,0)</f>
        <v>0</v>
      </c>
      <c r="AL1904" s="710"/>
      <c r="AM1904" s="710"/>
      <c r="AN1904" s="711"/>
      <c r="AO1904" s="705"/>
      <c r="AP1904" s="705"/>
      <c r="AQ1904" s="705"/>
      <c r="AR1904" s="705"/>
      <c r="AS1904" s="705"/>
      <c r="AT1904" s="705"/>
      <c r="AU1904" s="705"/>
      <c r="AV1904" s="705"/>
      <c r="AW1904" s="705"/>
      <c r="AX1904" s="705"/>
      <c r="AY1904" s="705"/>
      <c r="AZ1904" s="705"/>
      <c r="BA1904" s="705"/>
      <c r="BB1904" s="705"/>
      <c r="BC1904" s="705"/>
      <c r="BD1904" s="705"/>
      <c r="BE1904" s="705"/>
      <c r="BF1904" s="705"/>
      <c r="BG1904" s="706"/>
    </row>
    <row r="1905" spans="2:86" ht="14.55" customHeight="1" x14ac:dyDescent="0.2">
      <c r="B1905" s="677" t="s">
        <v>1240</v>
      </c>
      <c r="C1905" s="661"/>
      <c r="D1905" s="659" t="s">
        <v>994</v>
      </c>
      <c r="E1905" s="660"/>
      <c r="F1905" s="660"/>
      <c r="G1905" s="661"/>
      <c r="H1905" s="699" t="str">
        <f ca="1">OFFSET('(6)定期点検調書'!$BY$12,L1896-1,0)</f>
        <v/>
      </c>
      <c r="I1905" s="700"/>
      <c r="J1905" s="700"/>
      <c r="K1905" s="714"/>
      <c r="L1905" s="705"/>
      <c r="M1905" s="705"/>
      <c r="N1905" s="705"/>
      <c r="O1905" s="705"/>
      <c r="P1905" s="705"/>
      <c r="Q1905" s="705"/>
      <c r="R1905" s="705"/>
      <c r="S1905" s="705"/>
      <c r="T1905" s="705"/>
      <c r="U1905" s="705"/>
      <c r="V1905" s="705"/>
      <c r="W1905" s="705"/>
      <c r="X1905" s="705"/>
      <c r="Y1905" s="705"/>
      <c r="Z1905" s="705"/>
      <c r="AA1905" s="705"/>
      <c r="AB1905" s="705"/>
      <c r="AC1905" s="705"/>
      <c r="AD1905" s="706"/>
      <c r="AE1905" s="677" t="s">
        <v>1240</v>
      </c>
      <c r="AF1905" s="661"/>
      <c r="AG1905" s="659" t="s">
        <v>994</v>
      </c>
      <c r="AH1905" s="660"/>
      <c r="AI1905" s="660"/>
      <c r="AJ1905" s="661"/>
      <c r="AK1905" s="699" t="str">
        <f ca="1">OFFSET('(6)定期点検調書'!$BY$12,AO1896-1,0)</f>
        <v/>
      </c>
      <c r="AL1905" s="700"/>
      <c r="AM1905" s="700"/>
      <c r="AN1905" s="714"/>
      <c r="AO1905" s="705"/>
      <c r="AP1905" s="705"/>
      <c r="AQ1905" s="705"/>
      <c r="AR1905" s="705"/>
      <c r="AS1905" s="705"/>
      <c r="AT1905" s="705"/>
      <c r="AU1905" s="705"/>
      <c r="AV1905" s="705"/>
      <c r="AW1905" s="705"/>
      <c r="AX1905" s="705"/>
      <c r="AY1905" s="705"/>
      <c r="AZ1905" s="705"/>
      <c r="BA1905" s="705"/>
      <c r="BB1905" s="705"/>
      <c r="BC1905" s="705"/>
      <c r="BD1905" s="705"/>
      <c r="BE1905" s="705"/>
      <c r="BF1905" s="705"/>
      <c r="BG1905" s="706"/>
    </row>
    <row r="1906" spans="2:86" ht="14.55" customHeight="1" x14ac:dyDescent="0.2">
      <c r="B1906" s="712"/>
      <c r="C1906" s="713"/>
      <c r="D1906" s="662"/>
      <c r="E1906" s="663"/>
      <c r="F1906" s="663"/>
      <c r="G1906" s="664"/>
      <c r="H1906" s="701"/>
      <c r="I1906" s="702"/>
      <c r="J1906" s="702"/>
      <c r="K1906" s="715"/>
      <c r="L1906" s="705"/>
      <c r="M1906" s="705"/>
      <c r="N1906" s="705"/>
      <c r="O1906" s="705"/>
      <c r="P1906" s="705"/>
      <c r="Q1906" s="705"/>
      <c r="R1906" s="705"/>
      <c r="S1906" s="705"/>
      <c r="T1906" s="705"/>
      <c r="U1906" s="705"/>
      <c r="V1906" s="705"/>
      <c r="W1906" s="705"/>
      <c r="X1906" s="705"/>
      <c r="Y1906" s="705"/>
      <c r="Z1906" s="705"/>
      <c r="AA1906" s="705"/>
      <c r="AB1906" s="705"/>
      <c r="AC1906" s="705"/>
      <c r="AD1906" s="706"/>
      <c r="AE1906" s="712"/>
      <c r="AF1906" s="713"/>
      <c r="AG1906" s="662"/>
      <c r="AH1906" s="663"/>
      <c r="AI1906" s="663"/>
      <c r="AJ1906" s="664"/>
      <c r="AK1906" s="701"/>
      <c r="AL1906" s="702"/>
      <c r="AM1906" s="702"/>
      <c r="AN1906" s="715"/>
      <c r="AO1906" s="705"/>
      <c r="AP1906" s="705"/>
      <c r="AQ1906" s="705"/>
      <c r="AR1906" s="705"/>
      <c r="AS1906" s="705"/>
      <c r="AT1906" s="705"/>
      <c r="AU1906" s="705"/>
      <c r="AV1906" s="705"/>
      <c r="AW1906" s="705"/>
      <c r="AX1906" s="705"/>
      <c r="AY1906" s="705"/>
      <c r="AZ1906" s="705"/>
      <c r="BA1906" s="705"/>
      <c r="BB1906" s="705"/>
      <c r="BC1906" s="705"/>
      <c r="BD1906" s="705"/>
      <c r="BE1906" s="705"/>
      <c r="BF1906" s="705"/>
      <c r="BG1906" s="706"/>
    </row>
    <row r="1907" spans="2:86" ht="14.55" customHeight="1" x14ac:dyDescent="0.2">
      <c r="B1907" s="712"/>
      <c r="C1907" s="713"/>
      <c r="D1907" s="659" t="s">
        <v>1186</v>
      </c>
      <c r="E1907" s="660"/>
      <c r="F1907" s="660"/>
      <c r="G1907" s="661"/>
      <c r="H1907" s="665">
        <f ca="1">OFFSET('(6)定期点検調書'!$BC$12,L1896-1,0)</f>
        <v>0</v>
      </c>
      <c r="I1907" s="666"/>
      <c r="J1907" s="666"/>
      <c r="K1907" s="667"/>
      <c r="L1907" s="705"/>
      <c r="M1907" s="705"/>
      <c r="N1907" s="705"/>
      <c r="O1907" s="705"/>
      <c r="P1907" s="705"/>
      <c r="Q1907" s="705"/>
      <c r="R1907" s="705"/>
      <c r="S1907" s="705"/>
      <c r="T1907" s="705"/>
      <c r="U1907" s="705"/>
      <c r="V1907" s="705"/>
      <c r="W1907" s="705"/>
      <c r="X1907" s="705"/>
      <c r="Y1907" s="705"/>
      <c r="Z1907" s="705"/>
      <c r="AA1907" s="705"/>
      <c r="AB1907" s="705"/>
      <c r="AC1907" s="705"/>
      <c r="AD1907" s="706"/>
      <c r="AE1907" s="712"/>
      <c r="AF1907" s="713"/>
      <c r="AG1907" s="659" t="s">
        <v>1186</v>
      </c>
      <c r="AH1907" s="660"/>
      <c r="AI1907" s="660"/>
      <c r="AJ1907" s="661"/>
      <c r="AK1907" s="665">
        <f ca="1">OFFSET('(6)定期点検調書'!$BC$12,AO1896-1,0)</f>
        <v>0</v>
      </c>
      <c r="AL1907" s="666"/>
      <c r="AM1907" s="666"/>
      <c r="AN1907" s="667"/>
      <c r="AO1907" s="705"/>
      <c r="AP1907" s="705"/>
      <c r="AQ1907" s="705"/>
      <c r="AR1907" s="705"/>
      <c r="AS1907" s="705"/>
      <c r="AT1907" s="705"/>
      <c r="AU1907" s="705"/>
      <c r="AV1907" s="705"/>
      <c r="AW1907" s="705"/>
      <c r="AX1907" s="705"/>
      <c r="AY1907" s="705"/>
      <c r="AZ1907" s="705"/>
      <c r="BA1907" s="705"/>
      <c r="BB1907" s="705"/>
      <c r="BC1907" s="705"/>
      <c r="BD1907" s="705"/>
      <c r="BE1907" s="705"/>
      <c r="BF1907" s="705"/>
      <c r="BG1907" s="706"/>
    </row>
    <row r="1908" spans="2:86" ht="14.55" customHeight="1" x14ac:dyDescent="0.2">
      <c r="B1908" s="712"/>
      <c r="C1908" s="713"/>
      <c r="D1908" s="662"/>
      <c r="E1908" s="663"/>
      <c r="F1908" s="663"/>
      <c r="G1908" s="664"/>
      <c r="H1908" s="668"/>
      <c r="I1908" s="669"/>
      <c r="J1908" s="669"/>
      <c r="K1908" s="670"/>
      <c r="L1908" s="705"/>
      <c r="M1908" s="705"/>
      <c r="N1908" s="705"/>
      <c r="O1908" s="705"/>
      <c r="P1908" s="705"/>
      <c r="Q1908" s="705"/>
      <c r="R1908" s="705"/>
      <c r="S1908" s="705"/>
      <c r="T1908" s="705"/>
      <c r="U1908" s="705"/>
      <c r="V1908" s="705"/>
      <c r="W1908" s="705"/>
      <c r="X1908" s="705"/>
      <c r="Y1908" s="705"/>
      <c r="Z1908" s="705"/>
      <c r="AA1908" s="705"/>
      <c r="AB1908" s="705"/>
      <c r="AC1908" s="705"/>
      <c r="AD1908" s="706"/>
      <c r="AE1908" s="712"/>
      <c r="AF1908" s="713"/>
      <c r="AG1908" s="662"/>
      <c r="AH1908" s="663"/>
      <c r="AI1908" s="663"/>
      <c r="AJ1908" s="664"/>
      <c r="AK1908" s="668"/>
      <c r="AL1908" s="669"/>
      <c r="AM1908" s="669"/>
      <c r="AN1908" s="670"/>
      <c r="AO1908" s="705"/>
      <c r="AP1908" s="705"/>
      <c r="AQ1908" s="705"/>
      <c r="AR1908" s="705"/>
      <c r="AS1908" s="705"/>
      <c r="AT1908" s="705"/>
      <c r="AU1908" s="705"/>
      <c r="AV1908" s="705"/>
      <c r="AW1908" s="705"/>
      <c r="AX1908" s="705"/>
      <c r="AY1908" s="705"/>
      <c r="AZ1908" s="705"/>
      <c r="BA1908" s="705"/>
      <c r="BB1908" s="705"/>
      <c r="BC1908" s="705"/>
      <c r="BD1908" s="705"/>
      <c r="BE1908" s="705"/>
      <c r="BF1908" s="705"/>
      <c r="BG1908" s="706"/>
    </row>
    <row r="1909" spans="2:86" ht="14.55" customHeight="1" x14ac:dyDescent="0.2">
      <c r="B1909" s="712"/>
      <c r="C1909" s="713"/>
      <c r="D1909" s="659" t="s">
        <v>1187</v>
      </c>
      <c r="E1909" s="660"/>
      <c r="F1909" s="660"/>
      <c r="G1909" s="661"/>
      <c r="H1909" s="665">
        <f ca="1">OFFSET('(6)定期点検調書'!$BF$12,L1896-1,0)</f>
        <v>0</v>
      </c>
      <c r="I1909" s="666"/>
      <c r="J1909" s="666"/>
      <c r="K1909" s="667"/>
      <c r="L1909" s="705"/>
      <c r="M1909" s="705"/>
      <c r="N1909" s="705"/>
      <c r="O1909" s="705"/>
      <c r="P1909" s="705"/>
      <c r="Q1909" s="705"/>
      <c r="R1909" s="705"/>
      <c r="S1909" s="705"/>
      <c r="T1909" s="705"/>
      <c r="U1909" s="705"/>
      <c r="V1909" s="705"/>
      <c r="W1909" s="705"/>
      <c r="X1909" s="705"/>
      <c r="Y1909" s="705"/>
      <c r="Z1909" s="705"/>
      <c r="AA1909" s="705"/>
      <c r="AB1909" s="705"/>
      <c r="AC1909" s="705"/>
      <c r="AD1909" s="706"/>
      <c r="AE1909" s="712"/>
      <c r="AF1909" s="713"/>
      <c r="AG1909" s="659" t="s">
        <v>1187</v>
      </c>
      <c r="AH1909" s="660"/>
      <c r="AI1909" s="660"/>
      <c r="AJ1909" s="661"/>
      <c r="AK1909" s="665">
        <f ca="1">OFFSET('(6)定期点検調書'!$BF$12,AO1896-1,0)</f>
        <v>0</v>
      </c>
      <c r="AL1909" s="666"/>
      <c r="AM1909" s="666"/>
      <c r="AN1909" s="667"/>
      <c r="AO1909" s="705"/>
      <c r="AP1909" s="705"/>
      <c r="AQ1909" s="705"/>
      <c r="AR1909" s="705"/>
      <c r="AS1909" s="705"/>
      <c r="AT1909" s="705"/>
      <c r="AU1909" s="705"/>
      <c r="AV1909" s="705"/>
      <c r="AW1909" s="705"/>
      <c r="AX1909" s="705"/>
      <c r="AY1909" s="705"/>
      <c r="AZ1909" s="705"/>
      <c r="BA1909" s="705"/>
      <c r="BB1909" s="705"/>
      <c r="BC1909" s="705"/>
      <c r="BD1909" s="705"/>
      <c r="BE1909" s="705"/>
      <c r="BF1909" s="705"/>
      <c r="BG1909" s="706"/>
    </row>
    <row r="1910" spans="2:86" ht="14.55" customHeight="1" x14ac:dyDescent="0.2">
      <c r="B1910" s="662"/>
      <c r="C1910" s="664"/>
      <c r="D1910" s="662"/>
      <c r="E1910" s="663"/>
      <c r="F1910" s="663"/>
      <c r="G1910" s="664"/>
      <c r="H1910" s="668"/>
      <c r="I1910" s="669"/>
      <c r="J1910" s="669"/>
      <c r="K1910" s="670"/>
      <c r="L1910" s="707"/>
      <c r="M1910" s="707"/>
      <c r="N1910" s="707"/>
      <c r="O1910" s="707"/>
      <c r="P1910" s="707"/>
      <c r="Q1910" s="707"/>
      <c r="R1910" s="707"/>
      <c r="S1910" s="707"/>
      <c r="T1910" s="707"/>
      <c r="U1910" s="707"/>
      <c r="V1910" s="707"/>
      <c r="W1910" s="707"/>
      <c r="X1910" s="707"/>
      <c r="Y1910" s="707"/>
      <c r="Z1910" s="707"/>
      <c r="AA1910" s="707"/>
      <c r="AB1910" s="707"/>
      <c r="AC1910" s="707"/>
      <c r="AD1910" s="708"/>
      <c r="AE1910" s="662"/>
      <c r="AF1910" s="664"/>
      <c r="AG1910" s="662"/>
      <c r="AH1910" s="663"/>
      <c r="AI1910" s="663"/>
      <c r="AJ1910" s="664"/>
      <c r="AK1910" s="668"/>
      <c r="AL1910" s="669"/>
      <c r="AM1910" s="669"/>
      <c r="AN1910" s="670"/>
      <c r="AO1910" s="707"/>
      <c r="AP1910" s="707"/>
      <c r="AQ1910" s="707"/>
      <c r="AR1910" s="707"/>
      <c r="AS1910" s="707"/>
      <c r="AT1910" s="707"/>
      <c r="AU1910" s="707"/>
      <c r="AV1910" s="707"/>
      <c r="AW1910" s="707"/>
      <c r="AX1910" s="707"/>
      <c r="AY1910" s="707"/>
      <c r="AZ1910" s="707"/>
      <c r="BA1910" s="707"/>
      <c r="BB1910" s="707"/>
      <c r="BC1910" s="707"/>
      <c r="BD1910" s="707"/>
      <c r="BE1910" s="707"/>
      <c r="BF1910" s="707"/>
      <c r="BG1910" s="708"/>
    </row>
    <row r="1911" spans="2:86" ht="14.55" customHeight="1" x14ac:dyDescent="0.2">
      <c r="B1911" s="683" t="s">
        <v>1241</v>
      </c>
      <c r="C1911" s="683"/>
      <c r="D1911" s="683"/>
      <c r="E1911" s="683"/>
      <c r="F1911" s="683"/>
      <c r="G1911" s="683"/>
      <c r="H1911" s="699" t="str">
        <f ca="1">IF(OFFSET('(6)定期点検調書'!$AR$12,L1896-1,0)="","",OFFSET('(6)定期点検調書'!$AQ$12,L1896-1,0)&amp;TEXT(OFFSET('(6)定期点検調書'!$AR$12,L1896-1,0),"0.0")&amp;OFFSET('(6)定期点検調書'!$AT$12,L1896-1,0))  &amp;  IF(OFFSET('(6)定期点検調書'!$AV$12,L1896-1,0)="","","／"&amp;OFFSET('(6)定期点検調書'!$AU$12,L1896-1,0)&amp;TEXT(OFFSET('(6)定期点検調書'!$AV$12,L1896-1,0),"0.0")&amp;OFFSET('(6)定期点検調書'!$AX$12,L1896-1,0))  &amp;  IF(OFFSET('(6)定期点検調書'!$AZ$12,L1896-1,0)="","","／"&amp;OFFSET('(6)定期点検調書'!$AY$12,L1896-1,0)&amp;TEXT(OFFSET('(6)定期点検調書'!$AZ$12,L1896-1,0),"0.0")&amp;OFFSET('(6)定期点検調書'!$BB$12,L1896-1,0))</f>
        <v/>
      </c>
      <c r="I1911" s="700"/>
      <c r="J1911" s="700"/>
      <c r="K1911" s="700"/>
      <c r="L1911" s="700"/>
      <c r="M1911" s="700"/>
      <c r="N1911" s="700"/>
      <c r="O1911" s="700"/>
      <c r="P1911" s="685" t="s">
        <v>1243</v>
      </c>
      <c r="Q1911" s="685"/>
      <c r="R1911" s="685"/>
      <c r="S1911" s="685"/>
      <c r="T1911" s="685"/>
      <c r="U1911" s="685"/>
      <c r="V1911" s="685"/>
      <c r="W1911" s="686" t="str">
        <f ca="1">OFFSET('(6)定期点検調書'!$F$12,L1896-1,0)</f>
        <v/>
      </c>
      <c r="X1911" s="687"/>
      <c r="Y1911" s="687"/>
      <c r="Z1911" s="687"/>
      <c r="AA1911" s="687"/>
      <c r="AB1911" s="687"/>
      <c r="AC1911" s="687"/>
      <c r="AD1911" s="688"/>
      <c r="AE1911" s="683" t="s">
        <v>1241</v>
      </c>
      <c r="AF1911" s="683"/>
      <c r="AG1911" s="683"/>
      <c r="AH1911" s="683"/>
      <c r="AI1911" s="683"/>
      <c r="AJ1911" s="683"/>
      <c r="AK1911" s="699" t="str">
        <f ca="1">IF(OFFSET('(6)定期点検調書'!$AR$12,AO1896-1,0)="","",OFFSET('(6)定期点検調書'!$AQ$12,AO1896-1,0)&amp;TEXT(OFFSET('(6)定期点検調書'!$AR$12,AO1896-1,0),"0.0")&amp;OFFSET('(6)定期点検調書'!$AT$12,AO1896-1,0))  &amp;  IF(OFFSET('(6)定期点検調書'!$AV$12,AO1896-1,0)="","","／"&amp;OFFSET('(6)定期点検調書'!$AU$12,AO1896-1,0)&amp;TEXT(OFFSET('(6)定期点検調書'!$AV$12,AO1896-1,0),"0.0")&amp;OFFSET('(6)定期点検調書'!$AX$12,AO1896-1,0))  &amp;  IF(OFFSET('(6)定期点検調書'!$AZ$12,AO1896-1,0)="","","／"&amp;OFFSET('(6)定期点検調書'!$AY$12,AO1896-1,0)&amp;TEXT(OFFSET('(6)定期点検調書'!$AZ$12,AO1896-1,0),"0.0")&amp;OFFSET('(6)定期点検調書'!$BB$12,AO1896-1,0))</f>
        <v/>
      </c>
      <c r="AL1911" s="700"/>
      <c r="AM1911" s="700"/>
      <c r="AN1911" s="700"/>
      <c r="AO1911" s="700"/>
      <c r="AP1911" s="700"/>
      <c r="AQ1911" s="700"/>
      <c r="AR1911" s="700"/>
      <c r="AS1911" s="685" t="s">
        <v>1243</v>
      </c>
      <c r="AT1911" s="685"/>
      <c r="AU1911" s="685"/>
      <c r="AV1911" s="685"/>
      <c r="AW1911" s="685"/>
      <c r="AX1911" s="685"/>
      <c r="AY1911" s="685"/>
      <c r="AZ1911" s="686" t="str">
        <f ca="1">OFFSET('(6)定期点検調書'!$F$12,AO1896-1,0)</f>
        <v/>
      </c>
      <c r="BA1911" s="687"/>
      <c r="BB1911" s="687"/>
      <c r="BC1911" s="687"/>
      <c r="BD1911" s="687"/>
      <c r="BE1911" s="687"/>
      <c r="BF1911" s="687"/>
      <c r="BG1911" s="688"/>
    </row>
    <row r="1912" spans="2:86" ht="14.55" customHeight="1" x14ac:dyDescent="0.2">
      <c r="B1912" s="683"/>
      <c r="C1912" s="683"/>
      <c r="D1912" s="683"/>
      <c r="E1912" s="683"/>
      <c r="F1912" s="683"/>
      <c r="G1912" s="683"/>
      <c r="H1912" s="701"/>
      <c r="I1912" s="702"/>
      <c r="J1912" s="702"/>
      <c r="K1912" s="702"/>
      <c r="L1912" s="702"/>
      <c r="M1912" s="702"/>
      <c r="N1912" s="702"/>
      <c r="O1912" s="702"/>
      <c r="P1912" s="685"/>
      <c r="Q1912" s="685"/>
      <c r="R1912" s="685"/>
      <c r="S1912" s="685"/>
      <c r="T1912" s="685"/>
      <c r="U1912" s="685"/>
      <c r="V1912" s="685"/>
      <c r="W1912" s="689"/>
      <c r="X1912" s="690"/>
      <c r="Y1912" s="690"/>
      <c r="Z1912" s="690"/>
      <c r="AA1912" s="690"/>
      <c r="AB1912" s="690"/>
      <c r="AC1912" s="690"/>
      <c r="AD1912" s="691"/>
      <c r="AE1912" s="683"/>
      <c r="AF1912" s="683"/>
      <c r="AG1912" s="683"/>
      <c r="AH1912" s="683"/>
      <c r="AI1912" s="683"/>
      <c r="AJ1912" s="683"/>
      <c r="AK1912" s="701"/>
      <c r="AL1912" s="702"/>
      <c r="AM1912" s="702"/>
      <c r="AN1912" s="702"/>
      <c r="AO1912" s="702"/>
      <c r="AP1912" s="702"/>
      <c r="AQ1912" s="702"/>
      <c r="AR1912" s="702"/>
      <c r="AS1912" s="685"/>
      <c r="AT1912" s="685"/>
      <c r="AU1912" s="685"/>
      <c r="AV1912" s="685"/>
      <c r="AW1912" s="685"/>
      <c r="AX1912" s="685"/>
      <c r="AY1912" s="685"/>
      <c r="AZ1912" s="689"/>
      <c r="BA1912" s="690"/>
      <c r="BB1912" s="690"/>
      <c r="BC1912" s="690"/>
      <c r="BD1912" s="690"/>
      <c r="BE1912" s="690"/>
      <c r="BF1912" s="690"/>
      <c r="BG1912" s="691"/>
    </row>
    <row r="1913" spans="2:86" ht="14.55" customHeight="1" x14ac:dyDescent="0.2">
      <c r="B1913" s="659" t="s">
        <v>1242</v>
      </c>
      <c r="C1913" s="660"/>
      <c r="D1913" s="660"/>
      <c r="E1913" s="660"/>
      <c r="F1913" s="660"/>
      <c r="G1913" s="661"/>
      <c r="H1913" s="671"/>
      <c r="I1913" s="672"/>
      <c r="J1913" s="672"/>
      <c r="K1913" s="672"/>
      <c r="L1913" s="672"/>
      <c r="M1913" s="672"/>
      <c r="N1913" s="672"/>
      <c r="O1913" s="672"/>
      <c r="P1913" s="692" t="s">
        <v>996</v>
      </c>
      <c r="Q1913" s="692"/>
      <c r="R1913" s="692"/>
      <c r="S1913" s="692"/>
      <c r="T1913" s="692"/>
      <c r="U1913" s="692"/>
      <c r="V1913" s="692"/>
      <c r="W1913" s="693"/>
      <c r="X1913" s="694"/>
      <c r="Y1913" s="694"/>
      <c r="Z1913" s="694"/>
      <c r="AA1913" s="694"/>
      <c r="AB1913" s="694"/>
      <c r="AC1913" s="694"/>
      <c r="AD1913" s="695"/>
      <c r="AE1913" s="659" t="s">
        <v>1242</v>
      </c>
      <c r="AF1913" s="660"/>
      <c r="AG1913" s="660"/>
      <c r="AH1913" s="660"/>
      <c r="AI1913" s="660"/>
      <c r="AJ1913" s="661"/>
      <c r="AK1913" s="671"/>
      <c r="AL1913" s="672"/>
      <c r="AM1913" s="672"/>
      <c r="AN1913" s="672"/>
      <c r="AO1913" s="672"/>
      <c r="AP1913" s="672"/>
      <c r="AQ1913" s="672"/>
      <c r="AR1913" s="672"/>
      <c r="AS1913" s="692" t="s">
        <v>996</v>
      </c>
      <c r="AT1913" s="692"/>
      <c r="AU1913" s="692"/>
      <c r="AV1913" s="692"/>
      <c r="AW1913" s="692"/>
      <c r="AX1913" s="692"/>
      <c r="AY1913" s="692"/>
      <c r="AZ1913" s="693"/>
      <c r="BA1913" s="694"/>
      <c r="BB1913" s="694"/>
      <c r="BC1913" s="694"/>
      <c r="BD1913" s="694"/>
      <c r="BE1913" s="694"/>
      <c r="BF1913" s="694"/>
      <c r="BG1913" s="695"/>
    </row>
    <row r="1914" spans="2:86" ht="14.55" customHeight="1" x14ac:dyDescent="0.2">
      <c r="B1914" s="662"/>
      <c r="C1914" s="663"/>
      <c r="D1914" s="663"/>
      <c r="E1914" s="663"/>
      <c r="F1914" s="663"/>
      <c r="G1914" s="664"/>
      <c r="H1914" s="674"/>
      <c r="I1914" s="675"/>
      <c r="J1914" s="675"/>
      <c r="K1914" s="675"/>
      <c r="L1914" s="675"/>
      <c r="M1914" s="675"/>
      <c r="N1914" s="675"/>
      <c r="O1914" s="675"/>
      <c r="P1914" s="692"/>
      <c r="Q1914" s="692"/>
      <c r="R1914" s="692"/>
      <c r="S1914" s="692"/>
      <c r="T1914" s="692"/>
      <c r="U1914" s="692"/>
      <c r="V1914" s="692"/>
      <c r="W1914" s="696"/>
      <c r="X1914" s="697"/>
      <c r="Y1914" s="697"/>
      <c r="Z1914" s="697"/>
      <c r="AA1914" s="697"/>
      <c r="AB1914" s="697"/>
      <c r="AC1914" s="697"/>
      <c r="AD1914" s="698"/>
      <c r="AE1914" s="662"/>
      <c r="AF1914" s="663"/>
      <c r="AG1914" s="663"/>
      <c r="AH1914" s="663"/>
      <c r="AI1914" s="663"/>
      <c r="AJ1914" s="664"/>
      <c r="AK1914" s="674"/>
      <c r="AL1914" s="675"/>
      <c r="AM1914" s="675"/>
      <c r="AN1914" s="675"/>
      <c r="AO1914" s="675"/>
      <c r="AP1914" s="675"/>
      <c r="AQ1914" s="675"/>
      <c r="AR1914" s="675"/>
      <c r="AS1914" s="692"/>
      <c r="AT1914" s="692"/>
      <c r="AU1914" s="692"/>
      <c r="AV1914" s="692"/>
      <c r="AW1914" s="692"/>
      <c r="AX1914" s="692"/>
      <c r="AY1914" s="692"/>
      <c r="AZ1914" s="696"/>
      <c r="BA1914" s="697"/>
      <c r="BB1914" s="697"/>
      <c r="BC1914" s="697"/>
      <c r="BD1914" s="697"/>
      <c r="BE1914" s="697"/>
      <c r="BF1914" s="697"/>
      <c r="BG1914" s="698"/>
    </row>
    <row r="1915" spans="2:86" ht="19.5" customHeight="1" x14ac:dyDescent="0.2">
      <c r="B1915" s="683" t="s">
        <v>79</v>
      </c>
      <c r="C1915" s="683"/>
      <c r="D1915" s="683"/>
      <c r="E1915" s="683"/>
      <c r="F1915" s="683"/>
      <c r="G1915" s="683"/>
      <c r="H1915" s="684">
        <f ca="1">OFFSET('(6)定期点検調書'!$CA$12,L1896-1,0)</f>
        <v>0</v>
      </c>
      <c r="I1915" s="684"/>
      <c r="J1915" s="684"/>
      <c r="K1915" s="684"/>
      <c r="L1915" s="684"/>
      <c r="M1915" s="684"/>
      <c r="N1915" s="684"/>
      <c r="O1915" s="684"/>
      <c r="P1915" s="684"/>
      <c r="Q1915" s="684"/>
      <c r="R1915" s="684"/>
      <c r="S1915" s="684"/>
      <c r="T1915" s="684"/>
      <c r="U1915" s="684"/>
      <c r="V1915" s="684"/>
      <c r="W1915" s="684"/>
      <c r="X1915" s="684"/>
      <c r="Y1915" s="684"/>
      <c r="Z1915" s="684"/>
      <c r="AA1915" s="684"/>
      <c r="AB1915" s="684"/>
      <c r="AC1915" s="684"/>
      <c r="AD1915" s="684"/>
      <c r="AE1915" s="683" t="s">
        <v>79</v>
      </c>
      <c r="AF1915" s="683"/>
      <c r="AG1915" s="683"/>
      <c r="AH1915" s="683"/>
      <c r="AI1915" s="683"/>
      <c r="AJ1915" s="683"/>
      <c r="AK1915" s="684">
        <f ca="1">OFFSET('(6)定期点検調書'!$CA$12,AO1896-1,0)</f>
        <v>0</v>
      </c>
      <c r="AL1915" s="684"/>
      <c r="AM1915" s="684"/>
      <c r="AN1915" s="684"/>
      <c r="AO1915" s="684"/>
      <c r="AP1915" s="684"/>
      <c r="AQ1915" s="684"/>
      <c r="AR1915" s="684"/>
      <c r="AS1915" s="684"/>
      <c r="AT1915" s="684"/>
      <c r="AU1915" s="684"/>
      <c r="AV1915" s="684"/>
      <c r="AW1915" s="684"/>
      <c r="AX1915" s="684"/>
      <c r="AY1915" s="684"/>
      <c r="AZ1915" s="684"/>
      <c r="BA1915" s="684"/>
      <c r="BB1915" s="684"/>
      <c r="BC1915" s="684"/>
      <c r="BD1915" s="684"/>
      <c r="BE1915" s="684"/>
      <c r="BF1915" s="684"/>
      <c r="BG1915" s="684"/>
      <c r="CH1915" s="473"/>
    </row>
    <row r="1916" spans="2:86" ht="19.5" customHeight="1" x14ac:dyDescent="0.2">
      <c r="B1916" s="683"/>
      <c r="C1916" s="683"/>
      <c r="D1916" s="683"/>
      <c r="E1916" s="683"/>
      <c r="F1916" s="683"/>
      <c r="G1916" s="683"/>
      <c r="H1916" s="684"/>
      <c r="I1916" s="684"/>
      <c r="J1916" s="684"/>
      <c r="K1916" s="684"/>
      <c r="L1916" s="684"/>
      <c r="M1916" s="684"/>
      <c r="N1916" s="684"/>
      <c r="O1916" s="684"/>
      <c r="P1916" s="684"/>
      <c r="Q1916" s="684"/>
      <c r="R1916" s="684"/>
      <c r="S1916" s="684"/>
      <c r="T1916" s="684"/>
      <c r="U1916" s="684"/>
      <c r="V1916" s="684"/>
      <c r="W1916" s="684"/>
      <c r="X1916" s="684"/>
      <c r="Y1916" s="684"/>
      <c r="Z1916" s="684"/>
      <c r="AA1916" s="684"/>
      <c r="AB1916" s="684"/>
      <c r="AC1916" s="684"/>
      <c r="AD1916" s="684"/>
      <c r="AE1916" s="683"/>
      <c r="AF1916" s="683"/>
      <c r="AG1916" s="683"/>
      <c r="AH1916" s="683"/>
      <c r="AI1916" s="683"/>
      <c r="AJ1916" s="683"/>
      <c r="AK1916" s="684"/>
      <c r="AL1916" s="684"/>
      <c r="AM1916" s="684"/>
      <c r="AN1916" s="684"/>
      <c r="AO1916" s="684"/>
      <c r="AP1916" s="684"/>
      <c r="AQ1916" s="684"/>
      <c r="AR1916" s="684"/>
      <c r="AS1916" s="684"/>
      <c r="AT1916" s="684"/>
      <c r="AU1916" s="684"/>
      <c r="AV1916" s="684"/>
      <c r="AW1916" s="684"/>
      <c r="AX1916" s="684"/>
      <c r="AY1916" s="684"/>
      <c r="AZ1916" s="684"/>
      <c r="BA1916" s="684"/>
      <c r="BB1916" s="684"/>
      <c r="BC1916" s="684"/>
      <c r="BD1916" s="684"/>
      <c r="BE1916" s="684"/>
      <c r="BF1916" s="684"/>
      <c r="BG1916" s="684"/>
    </row>
    <row r="1917" spans="2:86" ht="14.55" customHeight="1" x14ac:dyDescent="0.2">
      <c r="B1917" s="677" t="s">
        <v>1038</v>
      </c>
      <c r="C1917" s="678"/>
      <c r="D1917" s="677" t="s">
        <v>1237</v>
      </c>
      <c r="E1917" s="719"/>
      <c r="F1917" s="719"/>
      <c r="G1917" s="719"/>
      <c r="H1917" s="665">
        <f ca="1">OFFSET('(6)定期点検調書'!$B$12,L1917-1,0)</f>
        <v>0</v>
      </c>
      <c r="I1917" s="666"/>
      <c r="J1917" s="666"/>
      <c r="K1917" s="667"/>
      <c r="L1917" s="703">
        <f>AO1896+1</f>
        <v>183</v>
      </c>
      <c r="M1917" s="703"/>
      <c r="N1917" s="703"/>
      <c r="O1917" s="703"/>
      <c r="P1917" s="703"/>
      <c r="Q1917" s="703"/>
      <c r="R1917" s="703"/>
      <c r="S1917" s="703"/>
      <c r="T1917" s="703"/>
      <c r="U1917" s="703"/>
      <c r="V1917" s="703"/>
      <c r="W1917" s="703"/>
      <c r="X1917" s="703"/>
      <c r="Y1917" s="703"/>
      <c r="Z1917" s="703"/>
      <c r="AA1917" s="703"/>
      <c r="AB1917" s="703"/>
      <c r="AC1917" s="703"/>
      <c r="AD1917" s="704"/>
      <c r="AE1917" s="677" t="s">
        <v>1038</v>
      </c>
      <c r="AF1917" s="678"/>
      <c r="AG1917" s="677" t="s">
        <v>1237</v>
      </c>
      <c r="AH1917" s="719"/>
      <c r="AI1917" s="719"/>
      <c r="AJ1917" s="719"/>
      <c r="AK1917" s="665">
        <f ca="1">OFFSET('(6)定期点検調書'!$B$12,AO1917-1,0)</f>
        <v>0</v>
      </c>
      <c r="AL1917" s="666"/>
      <c r="AM1917" s="666"/>
      <c r="AN1917" s="667"/>
      <c r="AO1917" s="703">
        <f>L1917+1</f>
        <v>184</v>
      </c>
      <c r="AP1917" s="703"/>
      <c r="AQ1917" s="703"/>
      <c r="AR1917" s="703"/>
      <c r="AS1917" s="703"/>
      <c r="AT1917" s="703"/>
      <c r="AU1917" s="703"/>
      <c r="AV1917" s="703"/>
      <c r="AW1917" s="703"/>
      <c r="AX1917" s="703"/>
      <c r="AY1917" s="703"/>
      <c r="AZ1917" s="703"/>
      <c r="BA1917" s="703"/>
      <c r="BB1917" s="703"/>
      <c r="BC1917" s="703"/>
      <c r="BD1917" s="703"/>
      <c r="BE1917" s="703"/>
      <c r="BF1917" s="703"/>
      <c r="BG1917" s="704"/>
    </row>
    <row r="1918" spans="2:86" ht="14.55" customHeight="1" x14ac:dyDescent="0.2">
      <c r="B1918" s="679"/>
      <c r="C1918" s="680"/>
      <c r="D1918" s="681"/>
      <c r="E1918" s="720"/>
      <c r="F1918" s="720"/>
      <c r="G1918" s="720"/>
      <c r="H1918" s="668"/>
      <c r="I1918" s="669"/>
      <c r="J1918" s="669"/>
      <c r="K1918" s="670"/>
      <c r="L1918" s="705"/>
      <c r="M1918" s="705"/>
      <c r="N1918" s="705"/>
      <c r="O1918" s="705"/>
      <c r="P1918" s="705"/>
      <c r="Q1918" s="705"/>
      <c r="R1918" s="705"/>
      <c r="S1918" s="705"/>
      <c r="T1918" s="705"/>
      <c r="U1918" s="705"/>
      <c r="V1918" s="705"/>
      <c r="W1918" s="705"/>
      <c r="X1918" s="705"/>
      <c r="Y1918" s="705"/>
      <c r="Z1918" s="705"/>
      <c r="AA1918" s="705"/>
      <c r="AB1918" s="705"/>
      <c r="AC1918" s="705"/>
      <c r="AD1918" s="706"/>
      <c r="AE1918" s="679"/>
      <c r="AF1918" s="680"/>
      <c r="AG1918" s="681"/>
      <c r="AH1918" s="720"/>
      <c r="AI1918" s="720"/>
      <c r="AJ1918" s="720"/>
      <c r="AK1918" s="668"/>
      <c r="AL1918" s="669"/>
      <c r="AM1918" s="669"/>
      <c r="AN1918" s="670"/>
      <c r="AO1918" s="705"/>
      <c r="AP1918" s="705"/>
      <c r="AQ1918" s="705"/>
      <c r="AR1918" s="705"/>
      <c r="AS1918" s="705"/>
      <c r="AT1918" s="705"/>
      <c r="AU1918" s="705"/>
      <c r="AV1918" s="705"/>
      <c r="AW1918" s="705"/>
      <c r="AX1918" s="705"/>
      <c r="AY1918" s="705"/>
      <c r="AZ1918" s="705"/>
      <c r="BA1918" s="705"/>
      <c r="BB1918" s="705"/>
      <c r="BC1918" s="705"/>
      <c r="BD1918" s="705"/>
      <c r="BE1918" s="705"/>
      <c r="BF1918" s="705"/>
      <c r="BG1918" s="706"/>
    </row>
    <row r="1919" spans="2:86" ht="14.55" customHeight="1" x14ac:dyDescent="0.2">
      <c r="B1919" s="679"/>
      <c r="C1919" s="680"/>
      <c r="D1919" s="677" t="s">
        <v>992</v>
      </c>
      <c r="E1919" s="719"/>
      <c r="F1919" s="719"/>
      <c r="G1919" s="719"/>
      <c r="H1919" s="665">
        <f ca="1">OFFSET('(6)定期点検調書'!$D$12,L1917-1,0)</f>
        <v>0</v>
      </c>
      <c r="I1919" s="666"/>
      <c r="J1919" s="666"/>
      <c r="K1919" s="667"/>
      <c r="L1919" s="705"/>
      <c r="M1919" s="705"/>
      <c r="N1919" s="705"/>
      <c r="O1919" s="705"/>
      <c r="P1919" s="705"/>
      <c r="Q1919" s="705"/>
      <c r="R1919" s="705"/>
      <c r="S1919" s="705"/>
      <c r="T1919" s="705"/>
      <c r="U1919" s="705"/>
      <c r="V1919" s="705"/>
      <c r="W1919" s="705"/>
      <c r="X1919" s="705"/>
      <c r="Y1919" s="705"/>
      <c r="Z1919" s="705"/>
      <c r="AA1919" s="705"/>
      <c r="AB1919" s="705"/>
      <c r="AC1919" s="705"/>
      <c r="AD1919" s="706"/>
      <c r="AE1919" s="679"/>
      <c r="AF1919" s="680"/>
      <c r="AG1919" s="677" t="s">
        <v>992</v>
      </c>
      <c r="AH1919" s="719"/>
      <c r="AI1919" s="719"/>
      <c r="AJ1919" s="719"/>
      <c r="AK1919" s="665">
        <f ca="1">OFFSET('(6)定期点検調書'!$D$12,AO1917-1,0)</f>
        <v>0</v>
      </c>
      <c r="AL1919" s="666"/>
      <c r="AM1919" s="666"/>
      <c r="AN1919" s="667"/>
      <c r="AO1919" s="705"/>
      <c r="AP1919" s="705"/>
      <c r="AQ1919" s="705"/>
      <c r="AR1919" s="705"/>
      <c r="AS1919" s="705"/>
      <c r="AT1919" s="705"/>
      <c r="AU1919" s="705"/>
      <c r="AV1919" s="705"/>
      <c r="AW1919" s="705"/>
      <c r="AX1919" s="705"/>
      <c r="AY1919" s="705"/>
      <c r="AZ1919" s="705"/>
      <c r="BA1919" s="705"/>
      <c r="BB1919" s="705"/>
      <c r="BC1919" s="705"/>
      <c r="BD1919" s="705"/>
      <c r="BE1919" s="705"/>
      <c r="BF1919" s="705"/>
      <c r="BG1919" s="706"/>
    </row>
    <row r="1920" spans="2:86" ht="14.55" customHeight="1" x14ac:dyDescent="0.2">
      <c r="B1920" s="681"/>
      <c r="C1920" s="682"/>
      <c r="D1920" s="681"/>
      <c r="E1920" s="720"/>
      <c r="F1920" s="720"/>
      <c r="G1920" s="720"/>
      <c r="H1920" s="668"/>
      <c r="I1920" s="669"/>
      <c r="J1920" s="669"/>
      <c r="K1920" s="670"/>
      <c r="L1920" s="705"/>
      <c r="M1920" s="705"/>
      <c r="N1920" s="705"/>
      <c r="O1920" s="705"/>
      <c r="P1920" s="705"/>
      <c r="Q1920" s="705"/>
      <c r="R1920" s="705"/>
      <c r="S1920" s="705"/>
      <c r="T1920" s="705"/>
      <c r="U1920" s="705"/>
      <c r="V1920" s="705"/>
      <c r="W1920" s="705"/>
      <c r="X1920" s="705"/>
      <c r="Y1920" s="705"/>
      <c r="Z1920" s="705"/>
      <c r="AA1920" s="705"/>
      <c r="AB1920" s="705"/>
      <c r="AC1920" s="705"/>
      <c r="AD1920" s="706"/>
      <c r="AE1920" s="681"/>
      <c r="AF1920" s="682"/>
      <c r="AG1920" s="681"/>
      <c r="AH1920" s="720"/>
      <c r="AI1920" s="720"/>
      <c r="AJ1920" s="720"/>
      <c r="AK1920" s="668"/>
      <c r="AL1920" s="669"/>
      <c r="AM1920" s="669"/>
      <c r="AN1920" s="670"/>
      <c r="AO1920" s="705"/>
      <c r="AP1920" s="705"/>
      <c r="AQ1920" s="705"/>
      <c r="AR1920" s="705"/>
      <c r="AS1920" s="705"/>
      <c r="AT1920" s="705"/>
      <c r="AU1920" s="705"/>
      <c r="AV1920" s="705"/>
      <c r="AW1920" s="705"/>
      <c r="AX1920" s="705"/>
      <c r="AY1920" s="705"/>
      <c r="AZ1920" s="705"/>
      <c r="BA1920" s="705"/>
      <c r="BB1920" s="705"/>
      <c r="BC1920" s="705"/>
      <c r="BD1920" s="705"/>
      <c r="BE1920" s="705"/>
      <c r="BF1920" s="705"/>
      <c r="BG1920" s="706"/>
    </row>
    <row r="1921" spans="2:86" ht="14.55" customHeight="1" x14ac:dyDescent="0.2">
      <c r="B1921" s="677" t="s">
        <v>1238</v>
      </c>
      <c r="C1921" s="678"/>
      <c r="D1921" s="659" t="s">
        <v>993</v>
      </c>
      <c r="E1921" s="660"/>
      <c r="F1921" s="660"/>
      <c r="G1921" s="660"/>
      <c r="H1921" s="671">
        <f ca="1">OFFSET('(6)定期点検調書'!$AA$13,L1917-1,0)</f>
        <v>0</v>
      </c>
      <c r="I1921" s="672"/>
      <c r="J1921" s="672"/>
      <c r="K1921" s="673"/>
      <c r="L1921" s="705"/>
      <c r="M1921" s="705"/>
      <c r="N1921" s="705"/>
      <c r="O1921" s="705"/>
      <c r="P1921" s="705"/>
      <c r="Q1921" s="705"/>
      <c r="R1921" s="705"/>
      <c r="S1921" s="705"/>
      <c r="T1921" s="705"/>
      <c r="U1921" s="705"/>
      <c r="V1921" s="705"/>
      <c r="W1921" s="705"/>
      <c r="X1921" s="705"/>
      <c r="Y1921" s="705"/>
      <c r="Z1921" s="705"/>
      <c r="AA1921" s="705"/>
      <c r="AB1921" s="705"/>
      <c r="AC1921" s="705"/>
      <c r="AD1921" s="706"/>
      <c r="AE1921" s="677" t="s">
        <v>1238</v>
      </c>
      <c r="AF1921" s="678"/>
      <c r="AG1921" s="659" t="s">
        <v>993</v>
      </c>
      <c r="AH1921" s="660"/>
      <c r="AI1921" s="660"/>
      <c r="AJ1921" s="660"/>
      <c r="AK1921" s="671">
        <f ca="1">OFFSET('(6)定期点検調書'!$AA$13,AO1917-1,0)</f>
        <v>0</v>
      </c>
      <c r="AL1921" s="672"/>
      <c r="AM1921" s="672"/>
      <c r="AN1921" s="673"/>
      <c r="AO1921" s="705"/>
      <c r="AP1921" s="705"/>
      <c r="AQ1921" s="705"/>
      <c r="AR1921" s="705"/>
      <c r="AS1921" s="705"/>
      <c r="AT1921" s="705"/>
      <c r="AU1921" s="705"/>
      <c r="AV1921" s="705"/>
      <c r="AW1921" s="705"/>
      <c r="AX1921" s="705"/>
      <c r="AY1921" s="705"/>
      <c r="AZ1921" s="705"/>
      <c r="BA1921" s="705"/>
      <c r="BB1921" s="705"/>
      <c r="BC1921" s="705"/>
      <c r="BD1921" s="705"/>
      <c r="BE1921" s="705"/>
      <c r="BF1921" s="705"/>
      <c r="BG1921" s="706"/>
    </row>
    <row r="1922" spans="2:86" ht="14.55" customHeight="1" x14ac:dyDescent="0.2">
      <c r="B1922" s="679"/>
      <c r="C1922" s="680"/>
      <c r="D1922" s="662"/>
      <c r="E1922" s="663"/>
      <c r="F1922" s="663"/>
      <c r="G1922" s="663"/>
      <c r="H1922" s="674"/>
      <c r="I1922" s="675"/>
      <c r="J1922" s="675"/>
      <c r="K1922" s="676"/>
      <c r="L1922" s="705"/>
      <c r="M1922" s="705"/>
      <c r="N1922" s="705"/>
      <c r="O1922" s="705"/>
      <c r="P1922" s="705"/>
      <c r="Q1922" s="705"/>
      <c r="R1922" s="705"/>
      <c r="S1922" s="705"/>
      <c r="T1922" s="705"/>
      <c r="U1922" s="705"/>
      <c r="V1922" s="705"/>
      <c r="W1922" s="705"/>
      <c r="X1922" s="705"/>
      <c r="Y1922" s="705"/>
      <c r="Z1922" s="705"/>
      <c r="AA1922" s="705"/>
      <c r="AB1922" s="705"/>
      <c r="AC1922" s="705"/>
      <c r="AD1922" s="706"/>
      <c r="AE1922" s="679"/>
      <c r="AF1922" s="680"/>
      <c r="AG1922" s="662"/>
      <c r="AH1922" s="663"/>
      <c r="AI1922" s="663"/>
      <c r="AJ1922" s="663"/>
      <c r="AK1922" s="674"/>
      <c r="AL1922" s="675"/>
      <c r="AM1922" s="675"/>
      <c r="AN1922" s="676"/>
      <c r="AO1922" s="705"/>
      <c r="AP1922" s="705"/>
      <c r="AQ1922" s="705"/>
      <c r="AR1922" s="705"/>
      <c r="AS1922" s="705"/>
      <c r="AT1922" s="705"/>
      <c r="AU1922" s="705"/>
      <c r="AV1922" s="705"/>
      <c r="AW1922" s="705"/>
      <c r="AX1922" s="705"/>
      <c r="AY1922" s="705"/>
      <c r="AZ1922" s="705"/>
      <c r="BA1922" s="705"/>
      <c r="BB1922" s="705"/>
      <c r="BC1922" s="705"/>
      <c r="BD1922" s="705"/>
      <c r="BE1922" s="705"/>
      <c r="BF1922" s="705"/>
      <c r="BG1922" s="706"/>
    </row>
    <row r="1923" spans="2:86" ht="14.55" customHeight="1" x14ac:dyDescent="0.2">
      <c r="B1923" s="679"/>
      <c r="C1923" s="680"/>
      <c r="D1923" s="659" t="s">
        <v>1239</v>
      </c>
      <c r="E1923" s="660"/>
      <c r="F1923" s="660"/>
      <c r="G1923" s="660"/>
      <c r="H1923" s="665">
        <f ca="1">OFFSET('(6)定期点検調書'!$AD$12,L1917-1,0)</f>
        <v>0</v>
      </c>
      <c r="I1923" s="666"/>
      <c r="J1923" s="666"/>
      <c r="K1923" s="667"/>
      <c r="L1923" s="705"/>
      <c r="M1923" s="705"/>
      <c r="N1923" s="705"/>
      <c r="O1923" s="705"/>
      <c r="P1923" s="705"/>
      <c r="Q1923" s="705"/>
      <c r="R1923" s="705"/>
      <c r="S1923" s="705"/>
      <c r="T1923" s="705"/>
      <c r="U1923" s="705"/>
      <c r="V1923" s="705"/>
      <c r="W1923" s="705"/>
      <c r="X1923" s="705"/>
      <c r="Y1923" s="705"/>
      <c r="Z1923" s="705"/>
      <c r="AA1923" s="705"/>
      <c r="AB1923" s="705"/>
      <c r="AC1923" s="705"/>
      <c r="AD1923" s="706"/>
      <c r="AE1923" s="679"/>
      <c r="AF1923" s="680"/>
      <c r="AG1923" s="659" t="s">
        <v>1239</v>
      </c>
      <c r="AH1923" s="660"/>
      <c r="AI1923" s="660"/>
      <c r="AJ1923" s="660"/>
      <c r="AK1923" s="665">
        <f ca="1">OFFSET('(6)定期点検調書'!$AD$12,AO1917-1,0)</f>
        <v>0</v>
      </c>
      <c r="AL1923" s="666"/>
      <c r="AM1923" s="666"/>
      <c r="AN1923" s="667"/>
      <c r="AO1923" s="705"/>
      <c r="AP1923" s="705"/>
      <c r="AQ1923" s="705"/>
      <c r="AR1923" s="705"/>
      <c r="AS1923" s="705"/>
      <c r="AT1923" s="705"/>
      <c r="AU1923" s="705"/>
      <c r="AV1923" s="705"/>
      <c r="AW1923" s="705"/>
      <c r="AX1923" s="705"/>
      <c r="AY1923" s="705"/>
      <c r="AZ1923" s="705"/>
      <c r="BA1923" s="705"/>
      <c r="BB1923" s="705"/>
      <c r="BC1923" s="705"/>
      <c r="BD1923" s="705"/>
      <c r="BE1923" s="705"/>
      <c r="BF1923" s="705"/>
      <c r="BG1923" s="706"/>
    </row>
    <row r="1924" spans="2:86" ht="14.55" customHeight="1" x14ac:dyDescent="0.2">
      <c r="B1924" s="681"/>
      <c r="C1924" s="682"/>
      <c r="D1924" s="662"/>
      <c r="E1924" s="663"/>
      <c r="F1924" s="663"/>
      <c r="G1924" s="663"/>
      <c r="H1924" s="668"/>
      <c r="I1924" s="669"/>
      <c r="J1924" s="669"/>
      <c r="K1924" s="670"/>
      <c r="L1924" s="705"/>
      <c r="M1924" s="705"/>
      <c r="N1924" s="705"/>
      <c r="O1924" s="705"/>
      <c r="P1924" s="705"/>
      <c r="Q1924" s="705"/>
      <c r="R1924" s="705"/>
      <c r="S1924" s="705"/>
      <c r="T1924" s="705"/>
      <c r="U1924" s="705"/>
      <c r="V1924" s="705"/>
      <c r="W1924" s="705"/>
      <c r="X1924" s="705"/>
      <c r="Y1924" s="705"/>
      <c r="Z1924" s="705"/>
      <c r="AA1924" s="705"/>
      <c r="AB1924" s="705"/>
      <c r="AC1924" s="705"/>
      <c r="AD1924" s="706"/>
      <c r="AE1924" s="681"/>
      <c r="AF1924" s="682"/>
      <c r="AG1924" s="662"/>
      <c r="AH1924" s="663"/>
      <c r="AI1924" s="663"/>
      <c r="AJ1924" s="663"/>
      <c r="AK1924" s="668"/>
      <c r="AL1924" s="669"/>
      <c r="AM1924" s="669"/>
      <c r="AN1924" s="670"/>
      <c r="AO1924" s="705"/>
      <c r="AP1924" s="705"/>
      <c r="AQ1924" s="705"/>
      <c r="AR1924" s="705"/>
      <c r="AS1924" s="705"/>
      <c r="AT1924" s="705"/>
      <c r="AU1924" s="705"/>
      <c r="AV1924" s="705"/>
      <c r="AW1924" s="705"/>
      <c r="AX1924" s="705"/>
      <c r="AY1924" s="705"/>
      <c r="AZ1924" s="705"/>
      <c r="BA1924" s="705"/>
      <c r="BB1924" s="705"/>
      <c r="BC1924" s="705"/>
      <c r="BD1924" s="705"/>
      <c r="BE1924" s="705"/>
      <c r="BF1924" s="705"/>
      <c r="BG1924" s="706"/>
    </row>
    <row r="1925" spans="2:86" ht="28.95" customHeight="1" x14ac:dyDescent="0.2">
      <c r="B1925" s="716" t="s">
        <v>995</v>
      </c>
      <c r="C1925" s="717"/>
      <c r="D1925" s="717"/>
      <c r="E1925" s="717"/>
      <c r="F1925" s="717"/>
      <c r="G1925" s="718"/>
      <c r="H1925" s="709">
        <f ca="1">OFFSET('(6)定期点検調書'!$AK$12,L1917-1,0)</f>
        <v>0</v>
      </c>
      <c r="I1925" s="710"/>
      <c r="J1925" s="710"/>
      <c r="K1925" s="711"/>
      <c r="L1925" s="705"/>
      <c r="M1925" s="705"/>
      <c r="N1925" s="705"/>
      <c r="O1925" s="705"/>
      <c r="P1925" s="705"/>
      <c r="Q1925" s="705"/>
      <c r="R1925" s="705"/>
      <c r="S1925" s="705"/>
      <c r="T1925" s="705"/>
      <c r="U1925" s="705"/>
      <c r="V1925" s="705"/>
      <c r="W1925" s="705"/>
      <c r="X1925" s="705"/>
      <c r="Y1925" s="705"/>
      <c r="Z1925" s="705"/>
      <c r="AA1925" s="705"/>
      <c r="AB1925" s="705"/>
      <c r="AC1925" s="705"/>
      <c r="AD1925" s="706"/>
      <c r="AE1925" s="716" t="s">
        <v>995</v>
      </c>
      <c r="AF1925" s="717"/>
      <c r="AG1925" s="717"/>
      <c r="AH1925" s="717"/>
      <c r="AI1925" s="717"/>
      <c r="AJ1925" s="718"/>
      <c r="AK1925" s="709">
        <f ca="1">OFFSET('(6)定期点検調書'!$AK$12,AO1917-1,0)</f>
        <v>0</v>
      </c>
      <c r="AL1925" s="710"/>
      <c r="AM1925" s="710"/>
      <c r="AN1925" s="711"/>
      <c r="AO1925" s="705"/>
      <c r="AP1925" s="705"/>
      <c r="AQ1925" s="705"/>
      <c r="AR1925" s="705"/>
      <c r="AS1925" s="705"/>
      <c r="AT1925" s="705"/>
      <c r="AU1925" s="705"/>
      <c r="AV1925" s="705"/>
      <c r="AW1925" s="705"/>
      <c r="AX1925" s="705"/>
      <c r="AY1925" s="705"/>
      <c r="AZ1925" s="705"/>
      <c r="BA1925" s="705"/>
      <c r="BB1925" s="705"/>
      <c r="BC1925" s="705"/>
      <c r="BD1925" s="705"/>
      <c r="BE1925" s="705"/>
      <c r="BF1925" s="705"/>
      <c r="BG1925" s="706"/>
    </row>
    <row r="1926" spans="2:86" ht="14.55" customHeight="1" x14ac:dyDescent="0.2">
      <c r="B1926" s="677" t="s">
        <v>1240</v>
      </c>
      <c r="C1926" s="661"/>
      <c r="D1926" s="659" t="s">
        <v>994</v>
      </c>
      <c r="E1926" s="660"/>
      <c r="F1926" s="660"/>
      <c r="G1926" s="661"/>
      <c r="H1926" s="699" t="str">
        <f ca="1">OFFSET('(6)定期点検調書'!$BY$12,L1917-1,0)</f>
        <v/>
      </c>
      <c r="I1926" s="700"/>
      <c r="J1926" s="700"/>
      <c r="K1926" s="714"/>
      <c r="L1926" s="705"/>
      <c r="M1926" s="705"/>
      <c r="N1926" s="705"/>
      <c r="O1926" s="705"/>
      <c r="P1926" s="705"/>
      <c r="Q1926" s="705"/>
      <c r="R1926" s="705"/>
      <c r="S1926" s="705"/>
      <c r="T1926" s="705"/>
      <c r="U1926" s="705"/>
      <c r="V1926" s="705"/>
      <c r="W1926" s="705"/>
      <c r="X1926" s="705"/>
      <c r="Y1926" s="705"/>
      <c r="Z1926" s="705"/>
      <c r="AA1926" s="705"/>
      <c r="AB1926" s="705"/>
      <c r="AC1926" s="705"/>
      <c r="AD1926" s="706"/>
      <c r="AE1926" s="677" t="s">
        <v>1240</v>
      </c>
      <c r="AF1926" s="661"/>
      <c r="AG1926" s="659" t="s">
        <v>994</v>
      </c>
      <c r="AH1926" s="660"/>
      <c r="AI1926" s="660"/>
      <c r="AJ1926" s="661"/>
      <c r="AK1926" s="699" t="str">
        <f ca="1">OFFSET('(6)定期点検調書'!$BY$12,AO1917-1,0)</f>
        <v/>
      </c>
      <c r="AL1926" s="700"/>
      <c r="AM1926" s="700"/>
      <c r="AN1926" s="714"/>
      <c r="AO1926" s="705"/>
      <c r="AP1926" s="705"/>
      <c r="AQ1926" s="705"/>
      <c r="AR1926" s="705"/>
      <c r="AS1926" s="705"/>
      <c r="AT1926" s="705"/>
      <c r="AU1926" s="705"/>
      <c r="AV1926" s="705"/>
      <c r="AW1926" s="705"/>
      <c r="AX1926" s="705"/>
      <c r="AY1926" s="705"/>
      <c r="AZ1926" s="705"/>
      <c r="BA1926" s="705"/>
      <c r="BB1926" s="705"/>
      <c r="BC1926" s="705"/>
      <c r="BD1926" s="705"/>
      <c r="BE1926" s="705"/>
      <c r="BF1926" s="705"/>
      <c r="BG1926" s="706"/>
    </row>
    <row r="1927" spans="2:86" ht="14.55" customHeight="1" x14ac:dyDescent="0.2">
      <c r="B1927" s="712"/>
      <c r="C1927" s="713"/>
      <c r="D1927" s="662"/>
      <c r="E1927" s="663"/>
      <c r="F1927" s="663"/>
      <c r="G1927" s="664"/>
      <c r="H1927" s="701"/>
      <c r="I1927" s="702"/>
      <c r="J1927" s="702"/>
      <c r="K1927" s="715"/>
      <c r="L1927" s="705"/>
      <c r="M1927" s="705"/>
      <c r="N1927" s="705"/>
      <c r="O1927" s="705"/>
      <c r="P1927" s="705"/>
      <c r="Q1927" s="705"/>
      <c r="R1927" s="705"/>
      <c r="S1927" s="705"/>
      <c r="T1927" s="705"/>
      <c r="U1927" s="705"/>
      <c r="V1927" s="705"/>
      <c r="W1927" s="705"/>
      <c r="X1927" s="705"/>
      <c r="Y1927" s="705"/>
      <c r="Z1927" s="705"/>
      <c r="AA1927" s="705"/>
      <c r="AB1927" s="705"/>
      <c r="AC1927" s="705"/>
      <c r="AD1927" s="706"/>
      <c r="AE1927" s="712"/>
      <c r="AF1927" s="713"/>
      <c r="AG1927" s="662"/>
      <c r="AH1927" s="663"/>
      <c r="AI1927" s="663"/>
      <c r="AJ1927" s="664"/>
      <c r="AK1927" s="701"/>
      <c r="AL1927" s="702"/>
      <c r="AM1927" s="702"/>
      <c r="AN1927" s="715"/>
      <c r="AO1927" s="705"/>
      <c r="AP1927" s="705"/>
      <c r="AQ1927" s="705"/>
      <c r="AR1927" s="705"/>
      <c r="AS1927" s="705"/>
      <c r="AT1927" s="705"/>
      <c r="AU1927" s="705"/>
      <c r="AV1927" s="705"/>
      <c r="AW1927" s="705"/>
      <c r="AX1927" s="705"/>
      <c r="AY1927" s="705"/>
      <c r="AZ1927" s="705"/>
      <c r="BA1927" s="705"/>
      <c r="BB1927" s="705"/>
      <c r="BC1927" s="705"/>
      <c r="BD1927" s="705"/>
      <c r="BE1927" s="705"/>
      <c r="BF1927" s="705"/>
      <c r="BG1927" s="706"/>
    </row>
    <row r="1928" spans="2:86" ht="14.55" customHeight="1" x14ac:dyDescent="0.2">
      <c r="B1928" s="712"/>
      <c r="C1928" s="713"/>
      <c r="D1928" s="659" t="s">
        <v>1186</v>
      </c>
      <c r="E1928" s="660"/>
      <c r="F1928" s="660"/>
      <c r="G1928" s="661"/>
      <c r="H1928" s="665">
        <f ca="1">OFFSET('(6)定期点検調書'!$BC$12,L1917-1,0)</f>
        <v>0</v>
      </c>
      <c r="I1928" s="666"/>
      <c r="J1928" s="666"/>
      <c r="K1928" s="667"/>
      <c r="L1928" s="705"/>
      <c r="M1928" s="705"/>
      <c r="N1928" s="705"/>
      <c r="O1928" s="705"/>
      <c r="P1928" s="705"/>
      <c r="Q1928" s="705"/>
      <c r="R1928" s="705"/>
      <c r="S1928" s="705"/>
      <c r="T1928" s="705"/>
      <c r="U1928" s="705"/>
      <c r="V1928" s="705"/>
      <c r="W1928" s="705"/>
      <c r="X1928" s="705"/>
      <c r="Y1928" s="705"/>
      <c r="Z1928" s="705"/>
      <c r="AA1928" s="705"/>
      <c r="AB1928" s="705"/>
      <c r="AC1928" s="705"/>
      <c r="AD1928" s="706"/>
      <c r="AE1928" s="712"/>
      <c r="AF1928" s="713"/>
      <c r="AG1928" s="659" t="s">
        <v>1186</v>
      </c>
      <c r="AH1928" s="660"/>
      <c r="AI1928" s="660"/>
      <c r="AJ1928" s="661"/>
      <c r="AK1928" s="665">
        <f ca="1">OFFSET('(6)定期点検調書'!$BC$12,AO1917-1,0)</f>
        <v>0</v>
      </c>
      <c r="AL1928" s="666"/>
      <c r="AM1928" s="666"/>
      <c r="AN1928" s="667"/>
      <c r="AO1928" s="705"/>
      <c r="AP1928" s="705"/>
      <c r="AQ1928" s="705"/>
      <c r="AR1928" s="705"/>
      <c r="AS1928" s="705"/>
      <c r="AT1928" s="705"/>
      <c r="AU1928" s="705"/>
      <c r="AV1928" s="705"/>
      <c r="AW1928" s="705"/>
      <c r="AX1928" s="705"/>
      <c r="AY1928" s="705"/>
      <c r="AZ1928" s="705"/>
      <c r="BA1928" s="705"/>
      <c r="BB1928" s="705"/>
      <c r="BC1928" s="705"/>
      <c r="BD1928" s="705"/>
      <c r="BE1928" s="705"/>
      <c r="BF1928" s="705"/>
      <c r="BG1928" s="706"/>
    </row>
    <row r="1929" spans="2:86" ht="14.55" customHeight="1" x14ac:dyDescent="0.2">
      <c r="B1929" s="712"/>
      <c r="C1929" s="713"/>
      <c r="D1929" s="662"/>
      <c r="E1929" s="663"/>
      <c r="F1929" s="663"/>
      <c r="G1929" s="664"/>
      <c r="H1929" s="668"/>
      <c r="I1929" s="669"/>
      <c r="J1929" s="669"/>
      <c r="K1929" s="670"/>
      <c r="L1929" s="705"/>
      <c r="M1929" s="705"/>
      <c r="N1929" s="705"/>
      <c r="O1929" s="705"/>
      <c r="P1929" s="705"/>
      <c r="Q1929" s="705"/>
      <c r="R1929" s="705"/>
      <c r="S1929" s="705"/>
      <c r="T1929" s="705"/>
      <c r="U1929" s="705"/>
      <c r="V1929" s="705"/>
      <c r="W1929" s="705"/>
      <c r="X1929" s="705"/>
      <c r="Y1929" s="705"/>
      <c r="Z1929" s="705"/>
      <c r="AA1929" s="705"/>
      <c r="AB1929" s="705"/>
      <c r="AC1929" s="705"/>
      <c r="AD1929" s="706"/>
      <c r="AE1929" s="712"/>
      <c r="AF1929" s="713"/>
      <c r="AG1929" s="662"/>
      <c r="AH1929" s="663"/>
      <c r="AI1929" s="663"/>
      <c r="AJ1929" s="664"/>
      <c r="AK1929" s="668"/>
      <c r="AL1929" s="669"/>
      <c r="AM1929" s="669"/>
      <c r="AN1929" s="670"/>
      <c r="AO1929" s="705"/>
      <c r="AP1929" s="705"/>
      <c r="AQ1929" s="705"/>
      <c r="AR1929" s="705"/>
      <c r="AS1929" s="705"/>
      <c r="AT1929" s="705"/>
      <c r="AU1929" s="705"/>
      <c r="AV1929" s="705"/>
      <c r="AW1929" s="705"/>
      <c r="AX1929" s="705"/>
      <c r="AY1929" s="705"/>
      <c r="AZ1929" s="705"/>
      <c r="BA1929" s="705"/>
      <c r="BB1929" s="705"/>
      <c r="BC1929" s="705"/>
      <c r="BD1929" s="705"/>
      <c r="BE1929" s="705"/>
      <c r="BF1929" s="705"/>
      <c r="BG1929" s="706"/>
    </row>
    <row r="1930" spans="2:86" ht="14.55" customHeight="1" x14ac:dyDescent="0.2">
      <c r="B1930" s="712"/>
      <c r="C1930" s="713"/>
      <c r="D1930" s="659" t="s">
        <v>1187</v>
      </c>
      <c r="E1930" s="660"/>
      <c r="F1930" s="660"/>
      <c r="G1930" s="661"/>
      <c r="H1930" s="665">
        <f ca="1">OFFSET('(6)定期点検調書'!$BF$12,L1917-1,0)</f>
        <v>0</v>
      </c>
      <c r="I1930" s="666"/>
      <c r="J1930" s="666"/>
      <c r="K1930" s="667"/>
      <c r="L1930" s="705"/>
      <c r="M1930" s="705"/>
      <c r="N1930" s="705"/>
      <c r="O1930" s="705"/>
      <c r="P1930" s="705"/>
      <c r="Q1930" s="705"/>
      <c r="R1930" s="705"/>
      <c r="S1930" s="705"/>
      <c r="T1930" s="705"/>
      <c r="U1930" s="705"/>
      <c r="V1930" s="705"/>
      <c r="W1930" s="705"/>
      <c r="X1930" s="705"/>
      <c r="Y1930" s="705"/>
      <c r="Z1930" s="705"/>
      <c r="AA1930" s="705"/>
      <c r="AB1930" s="705"/>
      <c r="AC1930" s="705"/>
      <c r="AD1930" s="706"/>
      <c r="AE1930" s="712"/>
      <c r="AF1930" s="713"/>
      <c r="AG1930" s="659" t="s">
        <v>1187</v>
      </c>
      <c r="AH1930" s="660"/>
      <c r="AI1930" s="660"/>
      <c r="AJ1930" s="661"/>
      <c r="AK1930" s="665">
        <f ca="1">OFFSET('(6)定期点検調書'!$BF$12,AO1917-1,0)</f>
        <v>0</v>
      </c>
      <c r="AL1930" s="666"/>
      <c r="AM1930" s="666"/>
      <c r="AN1930" s="667"/>
      <c r="AO1930" s="705"/>
      <c r="AP1930" s="705"/>
      <c r="AQ1930" s="705"/>
      <c r="AR1930" s="705"/>
      <c r="AS1930" s="705"/>
      <c r="AT1930" s="705"/>
      <c r="AU1930" s="705"/>
      <c r="AV1930" s="705"/>
      <c r="AW1930" s="705"/>
      <c r="AX1930" s="705"/>
      <c r="AY1930" s="705"/>
      <c r="AZ1930" s="705"/>
      <c r="BA1930" s="705"/>
      <c r="BB1930" s="705"/>
      <c r="BC1930" s="705"/>
      <c r="BD1930" s="705"/>
      <c r="BE1930" s="705"/>
      <c r="BF1930" s="705"/>
      <c r="BG1930" s="706"/>
    </row>
    <row r="1931" spans="2:86" ht="14.55" customHeight="1" x14ac:dyDescent="0.2">
      <c r="B1931" s="662"/>
      <c r="C1931" s="664"/>
      <c r="D1931" s="662"/>
      <c r="E1931" s="663"/>
      <c r="F1931" s="663"/>
      <c r="G1931" s="664"/>
      <c r="H1931" s="668"/>
      <c r="I1931" s="669"/>
      <c r="J1931" s="669"/>
      <c r="K1931" s="670"/>
      <c r="L1931" s="707"/>
      <c r="M1931" s="707"/>
      <c r="N1931" s="707"/>
      <c r="O1931" s="707"/>
      <c r="P1931" s="707"/>
      <c r="Q1931" s="707"/>
      <c r="R1931" s="707"/>
      <c r="S1931" s="707"/>
      <c r="T1931" s="707"/>
      <c r="U1931" s="707"/>
      <c r="V1931" s="707"/>
      <c r="W1931" s="707"/>
      <c r="X1931" s="707"/>
      <c r="Y1931" s="707"/>
      <c r="Z1931" s="707"/>
      <c r="AA1931" s="707"/>
      <c r="AB1931" s="707"/>
      <c r="AC1931" s="707"/>
      <c r="AD1931" s="708"/>
      <c r="AE1931" s="662"/>
      <c r="AF1931" s="664"/>
      <c r="AG1931" s="662"/>
      <c r="AH1931" s="663"/>
      <c r="AI1931" s="663"/>
      <c r="AJ1931" s="664"/>
      <c r="AK1931" s="668"/>
      <c r="AL1931" s="669"/>
      <c r="AM1931" s="669"/>
      <c r="AN1931" s="670"/>
      <c r="AO1931" s="707"/>
      <c r="AP1931" s="707"/>
      <c r="AQ1931" s="707"/>
      <c r="AR1931" s="707"/>
      <c r="AS1931" s="707"/>
      <c r="AT1931" s="707"/>
      <c r="AU1931" s="707"/>
      <c r="AV1931" s="707"/>
      <c r="AW1931" s="707"/>
      <c r="AX1931" s="707"/>
      <c r="AY1931" s="707"/>
      <c r="AZ1931" s="707"/>
      <c r="BA1931" s="707"/>
      <c r="BB1931" s="707"/>
      <c r="BC1931" s="707"/>
      <c r="BD1931" s="707"/>
      <c r="BE1931" s="707"/>
      <c r="BF1931" s="707"/>
      <c r="BG1931" s="708"/>
    </row>
    <row r="1932" spans="2:86" ht="14.55" customHeight="1" x14ac:dyDescent="0.2">
      <c r="B1932" s="683" t="s">
        <v>1241</v>
      </c>
      <c r="C1932" s="683"/>
      <c r="D1932" s="683"/>
      <c r="E1932" s="683"/>
      <c r="F1932" s="683"/>
      <c r="G1932" s="683"/>
      <c r="H1932" s="699" t="str">
        <f ca="1">IF(OFFSET('(6)定期点検調書'!$AR$12,L1917-1,0)="","",OFFSET('(6)定期点検調書'!$AQ$12,L1917-1,0)&amp;TEXT(OFFSET('(6)定期点検調書'!$AR$12,L1917-1,0),"0.0")&amp;OFFSET('(6)定期点検調書'!$AT$12,L1917-1,0))  &amp;  IF(OFFSET('(6)定期点検調書'!$AV$12,L1917-1,0)="","","／"&amp;OFFSET('(6)定期点検調書'!$AU$12,L1917-1,0)&amp;TEXT(OFFSET('(6)定期点検調書'!$AV$12,L1917-1,0),"0.0")&amp;OFFSET('(6)定期点検調書'!$AX$12,L1917-1,0))  &amp;  IF(OFFSET('(6)定期点検調書'!$AZ$12,L1917-1,0)="","","／"&amp;OFFSET('(6)定期点検調書'!$AY$12,L1917-1,0)&amp;TEXT(OFFSET('(6)定期点検調書'!$AZ$12,L1917-1,0),"0.0")&amp;OFFSET('(6)定期点検調書'!$BB$12,L1917-1,0))</f>
        <v/>
      </c>
      <c r="I1932" s="700"/>
      <c r="J1932" s="700"/>
      <c r="K1932" s="700"/>
      <c r="L1932" s="700"/>
      <c r="M1932" s="700"/>
      <c r="N1932" s="700"/>
      <c r="O1932" s="700"/>
      <c r="P1932" s="685" t="s">
        <v>1243</v>
      </c>
      <c r="Q1932" s="685"/>
      <c r="R1932" s="685"/>
      <c r="S1932" s="685"/>
      <c r="T1932" s="685"/>
      <c r="U1932" s="685"/>
      <c r="V1932" s="685"/>
      <c r="W1932" s="686" t="str">
        <f ca="1">OFFSET('(6)定期点検調書'!$F$12,L1917-1,0)</f>
        <v/>
      </c>
      <c r="X1932" s="687"/>
      <c r="Y1932" s="687"/>
      <c r="Z1932" s="687"/>
      <c r="AA1932" s="687"/>
      <c r="AB1932" s="687"/>
      <c r="AC1932" s="687"/>
      <c r="AD1932" s="688"/>
      <c r="AE1932" s="683" t="s">
        <v>1241</v>
      </c>
      <c r="AF1932" s="683"/>
      <c r="AG1932" s="683"/>
      <c r="AH1932" s="683"/>
      <c r="AI1932" s="683"/>
      <c r="AJ1932" s="683"/>
      <c r="AK1932" s="699" t="str">
        <f ca="1">IF(OFFSET('(6)定期点検調書'!$AR$12,AO1917-1,0)="","",OFFSET('(6)定期点検調書'!$AQ$12,AO1917-1,0)&amp;TEXT(OFFSET('(6)定期点検調書'!$AR$12,AO1917-1,0),"0.0")&amp;OFFSET('(6)定期点検調書'!$AT$12,AO1917-1,0))  &amp;  IF(OFFSET('(6)定期点検調書'!$AV$12,AO1917-1,0)="","","／"&amp;OFFSET('(6)定期点検調書'!$AU$12,AO1917-1,0)&amp;TEXT(OFFSET('(6)定期点検調書'!$AV$12,AO1917-1,0),"0.0")&amp;OFFSET('(6)定期点検調書'!$AX$12,AO1917-1,0))  &amp;  IF(OFFSET('(6)定期点検調書'!$AZ$12,AO1917-1,0)="","","／"&amp;OFFSET('(6)定期点検調書'!$AY$12,AO1917-1,0)&amp;TEXT(OFFSET('(6)定期点検調書'!$AZ$12,AO1917-1,0),"0.0")&amp;OFFSET('(6)定期点検調書'!$BB$12,AO1917-1,0))</f>
        <v/>
      </c>
      <c r="AL1932" s="700"/>
      <c r="AM1932" s="700"/>
      <c r="AN1932" s="700"/>
      <c r="AO1932" s="700"/>
      <c r="AP1932" s="700"/>
      <c r="AQ1932" s="700"/>
      <c r="AR1932" s="700"/>
      <c r="AS1932" s="685" t="s">
        <v>1243</v>
      </c>
      <c r="AT1932" s="685"/>
      <c r="AU1932" s="685"/>
      <c r="AV1932" s="685"/>
      <c r="AW1932" s="685"/>
      <c r="AX1932" s="685"/>
      <c r="AY1932" s="685"/>
      <c r="AZ1932" s="686" t="str">
        <f ca="1">OFFSET('(6)定期点検調書'!$F$12,AO1917-1,0)</f>
        <v/>
      </c>
      <c r="BA1932" s="687"/>
      <c r="BB1932" s="687"/>
      <c r="BC1932" s="687"/>
      <c r="BD1932" s="687"/>
      <c r="BE1932" s="687"/>
      <c r="BF1932" s="687"/>
      <c r="BG1932" s="688"/>
    </row>
    <row r="1933" spans="2:86" ht="14.55" customHeight="1" x14ac:dyDescent="0.2">
      <c r="B1933" s="683"/>
      <c r="C1933" s="683"/>
      <c r="D1933" s="683"/>
      <c r="E1933" s="683"/>
      <c r="F1933" s="683"/>
      <c r="G1933" s="683"/>
      <c r="H1933" s="701"/>
      <c r="I1933" s="702"/>
      <c r="J1933" s="702"/>
      <c r="K1933" s="702"/>
      <c r="L1933" s="702"/>
      <c r="M1933" s="702"/>
      <c r="N1933" s="702"/>
      <c r="O1933" s="702"/>
      <c r="P1933" s="685"/>
      <c r="Q1933" s="685"/>
      <c r="R1933" s="685"/>
      <c r="S1933" s="685"/>
      <c r="T1933" s="685"/>
      <c r="U1933" s="685"/>
      <c r="V1933" s="685"/>
      <c r="W1933" s="689"/>
      <c r="X1933" s="690"/>
      <c r="Y1933" s="690"/>
      <c r="Z1933" s="690"/>
      <c r="AA1933" s="690"/>
      <c r="AB1933" s="690"/>
      <c r="AC1933" s="690"/>
      <c r="AD1933" s="691"/>
      <c r="AE1933" s="683"/>
      <c r="AF1933" s="683"/>
      <c r="AG1933" s="683"/>
      <c r="AH1933" s="683"/>
      <c r="AI1933" s="683"/>
      <c r="AJ1933" s="683"/>
      <c r="AK1933" s="701"/>
      <c r="AL1933" s="702"/>
      <c r="AM1933" s="702"/>
      <c r="AN1933" s="702"/>
      <c r="AO1933" s="702"/>
      <c r="AP1933" s="702"/>
      <c r="AQ1933" s="702"/>
      <c r="AR1933" s="702"/>
      <c r="AS1933" s="685"/>
      <c r="AT1933" s="685"/>
      <c r="AU1933" s="685"/>
      <c r="AV1933" s="685"/>
      <c r="AW1933" s="685"/>
      <c r="AX1933" s="685"/>
      <c r="AY1933" s="685"/>
      <c r="AZ1933" s="689"/>
      <c r="BA1933" s="690"/>
      <c r="BB1933" s="690"/>
      <c r="BC1933" s="690"/>
      <c r="BD1933" s="690"/>
      <c r="BE1933" s="690"/>
      <c r="BF1933" s="690"/>
      <c r="BG1933" s="691"/>
    </row>
    <row r="1934" spans="2:86" ht="14.55" customHeight="1" x14ac:dyDescent="0.2">
      <c r="B1934" s="659" t="s">
        <v>1242</v>
      </c>
      <c r="C1934" s="660"/>
      <c r="D1934" s="660"/>
      <c r="E1934" s="660"/>
      <c r="F1934" s="660"/>
      <c r="G1934" s="661"/>
      <c r="H1934" s="671" t="str">
        <f ca="1">IF(OFFSET('(6)定期点検調書'!$BL$12,L1917-1,0)="","",VLOOKUP(OFFSET('(6)定期点検調書'!$BL$12,L1917-1,0),ﾃﾞｰﾀ一覧!$AY$4:$BB$16,2,FALSE))  &amp;  IF(OFFSET('(6)定期点検調書'!$BC$12,L1917-1,0)="","","／"&amp;VLOOKUP(OFFSET('(6)定期点検調書'!$BC$12,L1917-1,0),ﾃﾞｰﾀ一覧!$AY$4:$BB$16,2,FALSE))  &amp;  IF(OFFSET('(6)定期点検調書'!$BD$12,L1917-1,0)="","","／"&amp;VLOOKUP(OFFSET('(6)定期点検調書'!$BD$12,L1917-1,0),ﾃﾞｰﾀ一覧!$AY$4:$BB$16,2,FALSE))</f>
        <v/>
      </c>
      <c r="I1934" s="672"/>
      <c r="J1934" s="672"/>
      <c r="K1934" s="672"/>
      <c r="L1934" s="672"/>
      <c r="M1934" s="672"/>
      <c r="N1934" s="672"/>
      <c r="O1934" s="672"/>
      <c r="P1934" s="692" t="s">
        <v>996</v>
      </c>
      <c r="Q1934" s="692"/>
      <c r="R1934" s="692"/>
      <c r="S1934" s="692"/>
      <c r="T1934" s="692"/>
      <c r="U1934" s="692"/>
      <c r="V1934" s="692"/>
      <c r="W1934" s="693"/>
      <c r="X1934" s="694"/>
      <c r="Y1934" s="694"/>
      <c r="Z1934" s="694"/>
      <c r="AA1934" s="694"/>
      <c r="AB1934" s="694"/>
      <c r="AC1934" s="694"/>
      <c r="AD1934" s="695"/>
      <c r="AE1934" s="659" t="s">
        <v>1242</v>
      </c>
      <c r="AF1934" s="660"/>
      <c r="AG1934" s="660"/>
      <c r="AH1934" s="660"/>
      <c r="AI1934" s="660"/>
      <c r="AJ1934" s="661"/>
      <c r="AK1934" s="671" t="str">
        <f ca="1">IF(OFFSET('(6)定期点検調書'!$BL$12,AO1917-1,0)="","",VLOOKUP(OFFSET('(6)定期点検調書'!$BL$12,AO1917-1,0),ﾃﾞｰﾀ一覧!$AY$4:$BB$16,2,FALSE))  &amp;  IF(OFFSET('(6)定期点検調書'!$BC$12,AO1917-1,0)="","","／"&amp;VLOOKUP(OFFSET('(6)定期点検調書'!$BC$12,AO1917-1,0),ﾃﾞｰﾀ一覧!$AY$4:$BB$16,2,FALSE))  &amp;  IF(OFFSET('(6)定期点検調書'!$BD$12,AO1917-1,0)="","","／"&amp;VLOOKUP(OFFSET('(6)定期点検調書'!$BD$12,AO1917-1,0),ﾃﾞｰﾀ一覧!$AY$4:$BB$16,2,FALSE))</f>
        <v/>
      </c>
      <c r="AL1934" s="672"/>
      <c r="AM1934" s="672"/>
      <c r="AN1934" s="672"/>
      <c r="AO1934" s="672"/>
      <c r="AP1934" s="672"/>
      <c r="AQ1934" s="672"/>
      <c r="AR1934" s="672"/>
      <c r="AS1934" s="692" t="s">
        <v>996</v>
      </c>
      <c r="AT1934" s="692"/>
      <c r="AU1934" s="692"/>
      <c r="AV1934" s="692"/>
      <c r="AW1934" s="692"/>
      <c r="AX1934" s="692"/>
      <c r="AY1934" s="692"/>
      <c r="AZ1934" s="693"/>
      <c r="BA1934" s="694"/>
      <c r="BB1934" s="694"/>
      <c r="BC1934" s="694"/>
      <c r="BD1934" s="694"/>
      <c r="BE1934" s="694"/>
      <c r="BF1934" s="694"/>
      <c r="BG1934" s="695"/>
    </row>
    <row r="1935" spans="2:86" ht="14.55" customHeight="1" x14ac:dyDescent="0.2">
      <c r="B1935" s="662"/>
      <c r="C1935" s="663"/>
      <c r="D1935" s="663"/>
      <c r="E1935" s="663"/>
      <c r="F1935" s="663"/>
      <c r="G1935" s="664"/>
      <c r="H1935" s="674"/>
      <c r="I1935" s="675"/>
      <c r="J1935" s="675"/>
      <c r="K1935" s="675"/>
      <c r="L1935" s="675"/>
      <c r="M1935" s="675"/>
      <c r="N1935" s="675"/>
      <c r="O1935" s="675"/>
      <c r="P1935" s="692"/>
      <c r="Q1935" s="692"/>
      <c r="R1935" s="692"/>
      <c r="S1935" s="692"/>
      <c r="T1935" s="692"/>
      <c r="U1935" s="692"/>
      <c r="V1935" s="692"/>
      <c r="W1935" s="696"/>
      <c r="X1935" s="697"/>
      <c r="Y1935" s="697"/>
      <c r="Z1935" s="697"/>
      <c r="AA1935" s="697"/>
      <c r="AB1935" s="697"/>
      <c r="AC1935" s="697"/>
      <c r="AD1935" s="698"/>
      <c r="AE1935" s="662"/>
      <c r="AF1935" s="663"/>
      <c r="AG1935" s="663"/>
      <c r="AH1935" s="663"/>
      <c r="AI1935" s="663"/>
      <c r="AJ1935" s="664"/>
      <c r="AK1935" s="674"/>
      <c r="AL1935" s="675"/>
      <c r="AM1935" s="675"/>
      <c r="AN1935" s="675"/>
      <c r="AO1935" s="675"/>
      <c r="AP1935" s="675"/>
      <c r="AQ1935" s="675"/>
      <c r="AR1935" s="675"/>
      <c r="AS1935" s="692"/>
      <c r="AT1935" s="692"/>
      <c r="AU1935" s="692"/>
      <c r="AV1935" s="692"/>
      <c r="AW1935" s="692"/>
      <c r="AX1935" s="692"/>
      <c r="AY1935" s="692"/>
      <c r="AZ1935" s="696"/>
      <c r="BA1935" s="697"/>
      <c r="BB1935" s="697"/>
      <c r="BC1935" s="697"/>
      <c r="BD1935" s="697"/>
      <c r="BE1935" s="697"/>
      <c r="BF1935" s="697"/>
      <c r="BG1935" s="698"/>
    </row>
    <row r="1936" spans="2:86" ht="19.5" customHeight="1" x14ac:dyDescent="0.2">
      <c r="B1936" s="683" t="s">
        <v>79</v>
      </c>
      <c r="C1936" s="683"/>
      <c r="D1936" s="683"/>
      <c r="E1936" s="683"/>
      <c r="F1936" s="683"/>
      <c r="G1936" s="683"/>
      <c r="H1936" s="684">
        <f ca="1">OFFSET('(6)定期点検調書'!$CA$12,L1917-1,0)</f>
        <v>0</v>
      </c>
      <c r="I1936" s="684"/>
      <c r="J1936" s="684"/>
      <c r="K1936" s="684"/>
      <c r="L1936" s="684"/>
      <c r="M1936" s="684"/>
      <c r="N1936" s="684"/>
      <c r="O1936" s="684"/>
      <c r="P1936" s="684"/>
      <c r="Q1936" s="684"/>
      <c r="R1936" s="684"/>
      <c r="S1936" s="684"/>
      <c r="T1936" s="684"/>
      <c r="U1936" s="684"/>
      <c r="V1936" s="684"/>
      <c r="W1936" s="684"/>
      <c r="X1936" s="684"/>
      <c r="Y1936" s="684"/>
      <c r="Z1936" s="684"/>
      <c r="AA1936" s="684"/>
      <c r="AB1936" s="684"/>
      <c r="AC1936" s="684"/>
      <c r="AD1936" s="684"/>
      <c r="AE1936" s="683" t="s">
        <v>79</v>
      </c>
      <c r="AF1936" s="683"/>
      <c r="AG1936" s="683"/>
      <c r="AH1936" s="683"/>
      <c r="AI1936" s="683"/>
      <c r="AJ1936" s="683"/>
      <c r="AK1936" s="684">
        <f ca="1">OFFSET('(6)定期点検調書'!$CA$12,AO1917-1,0)</f>
        <v>0</v>
      </c>
      <c r="AL1936" s="684"/>
      <c r="AM1936" s="684"/>
      <c r="AN1936" s="684"/>
      <c r="AO1936" s="684"/>
      <c r="AP1936" s="684"/>
      <c r="AQ1936" s="684"/>
      <c r="AR1936" s="684"/>
      <c r="AS1936" s="684"/>
      <c r="AT1936" s="684"/>
      <c r="AU1936" s="684"/>
      <c r="AV1936" s="684"/>
      <c r="AW1936" s="684"/>
      <c r="AX1936" s="684"/>
      <c r="AY1936" s="684"/>
      <c r="AZ1936" s="684"/>
      <c r="BA1936" s="684"/>
      <c r="BB1936" s="684"/>
      <c r="BC1936" s="684"/>
      <c r="BD1936" s="684"/>
      <c r="BE1936" s="684"/>
      <c r="BF1936" s="684"/>
      <c r="BG1936" s="684"/>
      <c r="CH1936" s="473"/>
    </row>
    <row r="1937" spans="2:59" ht="19.5" customHeight="1" x14ac:dyDescent="0.2">
      <c r="B1937" s="683"/>
      <c r="C1937" s="683"/>
      <c r="D1937" s="683"/>
      <c r="E1937" s="683"/>
      <c r="F1937" s="683"/>
      <c r="G1937" s="683"/>
      <c r="H1937" s="684"/>
      <c r="I1937" s="684"/>
      <c r="J1937" s="684"/>
      <c r="K1937" s="684"/>
      <c r="L1937" s="684"/>
      <c r="M1937" s="684"/>
      <c r="N1937" s="684"/>
      <c r="O1937" s="684"/>
      <c r="P1937" s="684"/>
      <c r="Q1937" s="684"/>
      <c r="R1937" s="684"/>
      <c r="S1937" s="684"/>
      <c r="T1937" s="684"/>
      <c r="U1937" s="684"/>
      <c r="V1937" s="684"/>
      <c r="W1937" s="684"/>
      <c r="X1937" s="684"/>
      <c r="Y1937" s="684"/>
      <c r="Z1937" s="684"/>
      <c r="AA1937" s="684"/>
      <c r="AB1937" s="684"/>
      <c r="AC1937" s="684"/>
      <c r="AD1937" s="684"/>
      <c r="AE1937" s="683"/>
      <c r="AF1937" s="683"/>
      <c r="AG1937" s="683"/>
      <c r="AH1937" s="683"/>
      <c r="AI1937" s="683"/>
      <c r="AJ1937" s="683"/>
      <c r="AK1937" s="684"/>
      <c r="AL1937" s="684"/>
      <c r="AM1937" s="684"/>
      <c r="AN1937" s="684"/>
      <c r="AO1937" s="684"/>
      <c r="AP1937" s="684"/>
      <c r="AQ1937" s="684"/>
      <c r="AR1937" s="684"/>
      <c r="AS1937" s="684"/>
      <c r="AT1937" s="684"/>
      <c r="AU1937" s="684"/>
      <c r="AV1937" s="684"/>
      <c r="AW1937" s="684"/>
      <c r="AX1937" s="684"/>
      <c r="AY1937" s="684"/>
      <c r="AZ1937" s="684"/>
      <c r="BA1937" s="684"/>
      <c r="BB1937" s="684"/>
      <c r="BC1937" s="684"/>
      <c r="BD1937" s="684"/>
      <c r="BE1937" s="684"/>
      <c r="BF1937" s="684"/>
      <c r="BG1937" s="684"/>
    </row>
    <row r="1938" spans="2:59" ht="14.55" customHeight="1" x14ac:dyDescent="0.2">
      <c r="B1938" s="677" t="s">
        <v>1038</v>
      </c>
      <c r="C1938" s="678"/>
      <c r="D1938" s="677" t="s">
        <v>1237</v>
      </c>
      <c r="E1938" s="719"/>
      <c r="F1938" s="719"/>
      <c r="G1938" s="719"/>
      <c r="H1938" s="665">
        <f ca="1">OFFSET('(6)定期点検調書'!$B$12,L1938-1,0)</f>
        <v>0</v>
      </c>
      <c r="I1938" s="666"/>
      <c r="J1938" s="666"/>
      <c r="K1938" s="667"/>
      <c r="L1938" s="703">
        <f>AO1917+1</f>
        <v>185</v>
      </c>
      <c r="M1938" s="703"/>
      <c r="N1938" s="703"/>
      <c r="O1938" s="703"/>
      <c r="P1938" s="703"/>
      <c r="Q1938" s="703"/>
      <c r="R1938" s="703"/>
      <c r="S1938" s="703"/>
      <c r="T1938" s="703"/>
      <c r="U1938" s="703"/>
      <c r="V1938" s="703"/>
      <c r="W1938" s="703"/>
      <c r="X1938" s="703"/>
      <c r="Y1938" s="703"/>
      <c r="Z1938" s="703"/>
      <c r="AA1938" s="703"/>
      <c r="AB1938" s="703"/>
      <c r="AC1938" s="703"/>
      <c r="AD1938" s="704"/>
      <c r="AE1938" s="677" t="s">
        <v>1038</v>
      </c>
      <c r="AF1938" s="678"/>
      <c r="AG1938" s="677" t="s">
        <v>1237</v>
      </c>
      <c r="AH1938" s="719"/>
      <c r="AI1938" s="719"/>
      <c r="AJ1938" s="719"/>
      <c r="AK1938" s="665">
        <f ca="1">OFFSET('(6)定期点検調書'!$B$12,AO1938-1,0)</f>
        <v>0</v>
      </c>
      <c r="AL1938" s="666"/>
      <c r="AM1938" s="666"/>
      <c r="AN1938" s="667"/>
      <c r="AO1938" s="703">
        <f>L1938+1</f>
        <v>186</v>
      </c>
      <c r="AP1938" s="703"/>
      <c r="AQ1938" s="703"/>
      <c r="AR1938" s="703"/>
      <c r="AS1938" s="703"/>
      <c r="AT1938" s="703"/>
      <c r="AU1938" s="703"/>
      <c r="AV1938" s="703"/>
      <c r="AW1938" s="703"/>
      <c r="AX1938" s="703"/>
      <c r="AY1938" s="703"/>
      <c r="AZ1938" s="703"/>
      <c r="BA1938" s="703"/>
      <c r="BB1938" s="703"/>
      <c r="BC1938" s="703"/>
      <c r="BD1938" s="703"/>
      <c r="BE1938" s="703"/>
      <c r="BF1938" s="703"/>
      <c r="BG1938" s="704"/>
    </row>
    <row r="1939" spans="2:59" ht="14.55" customHeight="1" x14ac:dyDescent="0.2">
      <c r="B1939" s="679"/>
      <c r="C1939" s="680"/>
      <c r="D1939" s="681"/>
      <c r="E1939" s="720"/>
      <c r="F1939" s="720"/>
      <c r="G1939" s="720"/>
      <c r="H1939" s="668"/>
      <c r="I1939" s="669"/>
      <c r="J1939" s="669"/>
      <c r="K1939" s="670"/>
      <c r="L1939" s="705"/>
      <c r="M1939" s="705"/>
      <c r="N1939" s="705"/>
      <c r="O1939" s="705"/>
      <c r="P1939" s="705"/>
      <c r="Q1939" s="705"/>
      <c r="R1939" s="705"/>
      <c r="S1939" s="705"/>
      <c r="T1939" s="705"/>
      <c r="U1939" s="705"/>
      <c r="V1939" s="705"/>
      <c r="W1939" s="705"/>
      <c r="X1939" s="705"/>
      <c r="Y1939" s="705"/>
      <c r="Z1939" s="705"/>
      <c r="AA1939" s="705"/>
      <c r="AB1939" s="705"/>
      <c r="AC1939" s="705"/>
      <c r="AD1939" s="706"/>
      <c r="AE1939" s="679"/>
      <c r="AF1939" s="680"/>
      <c r="AG1939" s="681"/>
      <c r="AH1939" s="720"/>
      <c r="AI1939" s="720"/>
      <c r="AJ1939" s="720"/>
      <c r="AK1939" s="668"/>
      <c r="AL1939" s="669"/>
      <c r="AM1939" s="669"/>
      <c r="AN1939" s="670"/>
      <c r="AO1939" s="705"/>
      <c r="AP1939" s="705"/>
      <c r="AQ1939" s="705"/>
      <c r="AR1939" s="705"/>
      <c r="AS1939" s="705"/>
      <c r="AT1939" s="705"/>
      <c r="AU1939" s="705"/>
      <c r="AV1939" s="705"/>
      <c r="AW1939" s="705"/>
      <c r="AX1939" s="705"/>
      <c r="AY1939" s="705"/>
      <c r="AZ1939" s="705"/>
      <c r="BA1939" s="705"/>
      <c r="BB1939" s="705"/>
      <c r="BC1939" s="705"/>
      <c r="BD1939" s="705"/>
      <c r="BE1939" s="705"/>
      <c r="BF1939" s="705"/>
      <c r="BG1939" s="706"/>
    </row>
    <row r="1940" spans="2:59" ht="14.55" customHeight="1" x14ac:dyDescent="0.2">
      <c r="B1940" s="679"/>
      <c r="C1940" s="680"/>
      <c r="D1940" s="677" t="s">
        <v>992</v>
      </c>
      <c r="E1940" s="719"/>
      <c r="F1940" s="719"/>
      <c r="G1940" s="719"/>
      <c r="H1940" s="665">
        <f ca="1">OFFSET('(6)定期点検調書'!$D$12,L1938-1,0)</f>
        <v>0</v>
      </c>
      <c r="I1940" s="666"/>
      <c r="J1940" s="666"/>
      <c r="K1940" s="667"/>
      <c r="L1940" s="705"/>
      <c r="M1940" s="705"/>
      <c r="N1940" s="705"/>
      <c r="O1940" s="705"/>
      <c r="P1940" s="705"/>
      <c r="Q1940" s="705"/>
      <c r="R1940" s="705"/>
      <c r="S1940" s="705"/>
      <c r="T1940" s="705"/>
      <c r="U1940" s="705"/>
      <c r="V1940" s="705"/>
      <c r="W1940" s="705"/>
      <c r="X1940" s="705"/>
      <c r="Y1940" s="705"/>
      <c r="Z1940" s="705"/>
      <c r="AA1940" s="705"/>
      <c r="AB1940" s="705"/>
      <c r="AC1940" s="705"/>
      <c r="AD1940" s="706"/>
      <c r="AE1940" s="679"/>
      <c r="AF1940" s="680"/>
      <c r="AG1940" s="677" t="s">
        <v>992</v>
      </c>
      <c r="AH1940" s="719"/>
      <c r="AI1940" s="719"/>
      <c r="AJ1940" s="719"/>
      <c r="AK1940" s="665">
        <f ca="1">OFFSET('(6)定期点検調書'!$D$12,AO1938-1,0)</f>
        <v>0</v>
      </c>
      <c r="AL1940" s="666"/>
      <c r="AM1940" s="666"/>
      <c r="AN1940" s="667"/>
      <c r="AO1940" s="705"/>
      <c r="AP1940" s="705"/>
      <c r="AQ1940" s="705"/>
      <c r="AR1940" s="705"/>
      <c r="AS1940" s="705"/>
      <c r="AT1940" s="705"/>
      <c r="AU1940" s="705"/>
      <c r="AV1940" s="705"/>
      <c r="AW1940" s="705"/>
      <c r="AX1940" s="705"/>
      <c r="AY1940" s="705"/>
      <c r="AZ1940" s="705"/>
      <c r="BA1940" s="705"/>
      <c r="BB1940" s="705"/>
      <c r="BC1940" s="705"/>
      <c r="BD1940" s="705"/>
      <c r="BE1940" s="705"/>
      <c r="BF1940" s="705"/>
      <c r="BG1940" s="706"/>
    </row>
    <row r="1941" spans="2:59" ht="14.55" customHeight="1" x14ac:dyDescent="0.2">
      <c r="B1941" s="681"/>
      <c r="C1941" s="682"/>
      <c r="D1941" s="681"/>
      <c r="E1941" s="720"/>
      <c r="F1941" s="720"/>
      <c r="G1941" s="720"/>
      <c r="H1941" s="668"/>
      <c r="I1941" s="669"/>
      <c r="J1941" s="669"/>
      <c r="K1941" s="670"/>
      <c r="L1941" s="705"/>
      <c r="M1941" s="705"/>
      <c r="N1941" s="705"/>
      <c r="O1941" s="705"/>
      <c r="P1941" s="705"/>
      <c r="Q1941" s="705"/>
      <c r="R1941" s="705"/>
      <c r="S1941" s="705"/>
      <c r="T1941" s="705"/>
      <c r="U1941" s="705"/>
      <c r="V1941" s="705"/>
      <c r="W1941" s="705"/>
      <c r="X1941" s="705"/>
      <c r="Y1941" s="705"/>
      <c r="Z1941" s="705"/>
      <c r="AA1941" s="705"/>
      <c r="AB1941" s="705"/>
      <c r="AC1941" s="705"/>
      <c r="AD1941" s="706"/>
      <c r="AE1941" s="681"/>
      <c r="AF1941" s="682"/>
      <c r="AG1941" s="681"/>
      <c r="AH1941" s="720"/>
      <c r="AI1941" s="720"/>
      <c r="AJ1941" s="720"/>
      <c r="AK1941" s="668"/>
      <c r="AL1941" s="669"/>
      <c r="AM1941" s="669"/>
      <c r="AN1941" s="670"/>
      <c r="AO1941" s="705"/>
      <c r="AP1941" s="705"/>
      <c r="AQ1941" s="705"/>
      <c r="AR1941" s="705"/>
      <c r="AS1941" s="705"/>
      <c r="AT1941" s="705"/>
      <c r="AU1941" s="705"/>
      <c r="AV1941" s="705"/>
      <c r="AW1941" s="705"/>
      <c r="AX1941" s="705"/>
      <c r="AY1941" s="705"/>
      <c r="AZ1941" s="705"/>
      <c r="BA1941" s="705"/>
      <c r="BB1941" s="705"/>
      <c r="BC1941" s="705"/>
      <c r="BD1941" s="705"/>
      <c r="BE1941" s="705"/>
      <c r="BF1941" s="705"/>
      <c r="BG1941" s="706"/>
    </row>
    <row r="1942" spans="2:59" ht="14.55" customHeight="1" x14ac:dyDescent="0.2">
      <c r="B1942" s="677" t="s">
        <v>1238</v>
      </c>
      <c r="C1942" s="678"/>
      <c r="D1942" s="659" t="s">
        <v>993</v>
      </c>
      <c r="E1942" s="660"/>
      <c r="F1942" s="660"/>
      <c r="G1942" s="660"/>
      <c r="H1942" s="671">
        <f ca="1">OFFSET('(6)定期点検調書'!$AA$13,L1938-1,0)</f>
        <v>0</v>
      </c>
      <c r="I1942" s="672"/>
      <c r="J1942" s="672"/>
      <c r="K1942" s="673"/>
      <c r="L1942" s="705"/>
      <c r="M1942" s="705"/>
      <c r="N1942" s="705"/>
      <c r="O1942" s="705"/>
      <c r="P1942" s="705"/>
      <c r="Q1942" s="705"/>
      <c r="R1942" s="705"/>
      <c r="S1942" s="705"/>
      <c r="T1942" s="705"/>
      <c r="U1942" s="705"/>
      <c r="V1942" s="705"/>
      <c r="W1942" s="705"/>
      <c r="X1942" s="705"/>
      <c r="Y1942" s="705"/>
      <c r="Z1942" s="705"/>
      <c r="AA1942" s="705"/>
      <c r="AB1942" s="705"/>
      <c r="AC1942" s="705"/>
      <c r="AD1942" s="706"/>
      <c r="AE1942" s="677" t="s">
        <v>1238</v>
      </c>
      <c r="AF1942" s="678"/>
      <c r="AG1942" s="659" t="s">
        <v>993</v>
      </c>
      <c r="AH1942" s="660"/>
      <c r="AI1942" s="660"/>
      <c r="AJ1942" s="660"/>
      <c r="AK1942" s="671">
        <f ca="1">OFFSET('(6)定期点検調書'!$AA$13,AO1938-1,0)</f>
        <v>0</v>
      </c>
      <c r="AL1942" s="672"/>
      <c r="AM1942" s="672"/>
      <c r="AN1942" s="673"/>
      <c r="AO1942" s="705"/>
      <c r="AP1942" s="705"/>
      <c r="AQ1942" s="705"/>
      <c r="AR1942" s="705"/>
      <c r="AS1942" s="705"/>
      <c r="AT1942" s="705"/>
      <c r="AU1942" s="705"/>
      <c r="AV1942" s="705"/>
      <c r="AW1942" s="705"/>
      <c r="AX1942" s="705"/>
      <c r="AY1942" s="705"/>
      <c r="AZ1942" s="705"/>
      <c r="BA1942" s="705"/>
      <c r="BB1942" s="705"/>
      <c r="BC1942" s="705"/>
      <c r="BD1942" s="705"/>
      <c r="BE1942" s="705"/>
      <c r="BF1942" s="705"/>
      <c r="BG1942" s="706"/>
    </row>
    <row r="1943" spans="2:59" ht="14.55" customHeight="1" x14ac:dyDescent="0.2">
      <c r="B1943" s="679"/>
      <c r="C1943" s="680"/>
      <c r="D1943" s="662"/>
      <c r="E1943" s="663"/>
      <c r="F1943" s="663"/>
      <c r="G1943" s="663"/>
      <c r="H1943" s="674"/>
      <c r="I1943" s="675"/>
      <c r="J1943" s="675"/>
      <c r="K1943" s="676"/>
      <c r="L1943" s="705"/>
      <c r="M1943" s="705"/>
      <c r="N1943" s="705"/>
      <c r="O1943" s="705"/>
      <c r="P1943" s="705"/>
      <c r="Q1943" s="705"/>
      <c r="R1943" s="705"/>
      <c r="S1943" s="705"/>
      <c r="T1943" s="705"/>
      <c r="U1943" s="705"/>
      <c r="V1943" s="705"/>
      <c r="W1943" s="705"/>
      <c r="X1943" s="705"/>
      <c r="Y1943" s="705"/>
      <c r="Z1943" s="705"/>
      <c r="AA1943" s="705"/>
      <c r="AB1943" s="705"/>
      <c r="AC1943" s="705"/>
      <c r="AD1943" s="706"/>
      <c r="AE1943" s="679"/>
      <c r="AF1943" s="680"/>
      <c r="AG1943" s="662"/>
      <c r="AH1943" s="663"/>
      <c r="AI1943" s="663"/>
      <c r="AJ1943" s="663"/>
      <c r="AK1943" s="674"/>
      <c r="AL1943" s="675"/>
      <c r="AM1943" s="675"/>
      <c r="AN1943" s="676"/>
      <c r="AO1943" s="705"/>
      <c r="AP1943" s="705"/>
      <c r="AQ1943" s="705"/>
      <c r="AR1943" s="705"/>
      <c r="AS1943" s="705"/>
      <c r="AT1943" s="705"/>
      <c r="AU1943" s="705"/>
      <c r="AV1943" s="705"/>
      <c r="AW1943" s="705"/>
      <c r="AX1943" s="705"/>
      <c r="AY1943" s="705"/>
      <c r="AZ1943" s="705"/>
      <c r="BA1943" s="705"/>
      <c r="BB1943" s="705"/>
      <c r="BC1943" s="705"/>
      <c r="BD1943" s="705"/>
      <c r="BE1943" s="705"/>
      <c r="BF1943" s="705"/>
      <c r="BG1943" s="706"/>
    </row>
    <row r="1944" spans="2:59" ht="14.55" customHeight="1" x14ac:dyDescent="0.2">
      <c r="B1944" s="679"/>
      <c r="C1944" s="680"/>
      <c r="D1944" s="659" t="s">
        <v>1239</v>
      </c>
      <c r="E1944" s="660"/>
      <c r="F1944" s="660"/>
      <c r="G1944" s="660"/>
      <c r="H1944" s="665">
        <f ca="1">OFFSET('(6)定期点検調書'!$AD$12,L1938-1,0)</f>
        <v>0</v>
      </c>
      <c r="I1944" s="666"/>
      <c r="J1944" s="666"/>
      <c r="K1944" s="667"/>
      <c r="L1944" s="705"/>
      <c r="M1944" s="705"/>
      <c r="N1944" s="705"/>
      <c r="O1944" s="705"/>
      <c r="P1944" s="705"/>
      <c r="Q1944" s="705"/>
      <c r="R1944" s="705"/>
      <c r="S1944" s="705"/>
      <c r="T1944" s="705"/>
      <c r="U1944" s="705"/>
      <c r="V1944" s="705"/>
      <c r="W1944" s="705"/>
      <c r="X1944" s="705"/>
      <c r="Y1944" s="705"/>
      <c r="Z1944" s="705"/>
      <c r="AA1944" s="705"/>
      <c r="AB1944" s="705"/>
      <c r="AC1944" s="705"/>
      <c r="AD1944" s="706"/>
      <c r="AE1944" s="679"/>
      <c r="AF1944" s="680"/>
      <c r="AG1944" s="659" t="s">
        <v>1239</v>
      </c>
      <c r="AH1944" s="660"/>
      <c r="AI1944" s="660"/>
      <c r="AJ1944" s="660"/>
      <c r="AK1944" s="665">
        <f ca="1">OFFSET('(6)定期点検調書'!$AD$12,AO1938-1,0)</f>
        <v>0</v>
      </c>
      <c r="AL1944" s="666"/>
      <c r="AM1944" s="666"/>
      <c r="AN1944" s="667"/>
      <c r="AO1944" s="705"/>
      <c r="AP1944" s="705"/>
      <c r="AQ1944" s="705"/>
      <c r="AR1944" s="705"/>
      <c r="AS1944" s="705"/>
      <c r="AT1944" s="705"/>
      <c r="AU1944" s="705"/>
      <c r="AV1944" s="705"/>
      <c r="AW1944" s="705"/>
      <c r="AX1944" s="705"/>
      <c r="AY1944" s="705"/>
      <c r="AZ1944" s="705"/>
      <c r="BA1944" s="705"/>
      <c r="BB1944" s="705"/>
      <c r="BC1944" s="705"/>
      <c r="BD1944" s="705"/>
      <c r="BE1944" s="705"/>
      <c r="BF1944" s="705"/>
      <c r="BG1944" s="706"/>
    </row>
    <row r="1945" spans="2:59" ht="14.55" customHeight="1" x14ac:dyDescent="0.2">
      <c r="B1945" s="681"/>
      <c r="C1945" s="682"/>
      <c r="D1945" s="662"/>
      <c r="E1945" s="663"/>
      <c r="F1945" s="663"/>
      <c r="G1945" s="663"/>
      <c r="H1945" s="668"/>
      <c r="I1945" s="669"/>
      <c r="J1945" s="669"/>
      <c r="K1945" s="670"/>
      <c r="L1945" s="705"/>
      <c r="M1945" s="705"/>
      <c r="N1945" s="705"/>
      <c r="O1945" s="705"/>
      <c r="P1945" s="705"/>
      <c r="Q1945" s="705"/>
      <c r="R1945" s="705"/>
      <c r="S1945" s="705"/>
      <c r="T1945" s="705"/>
      <c r="U1945" s="705"/>
      <c r="V1945" s="705"/>
      <c r="W1945" s="705"/>
      <c r="X1945" s="705"/>
      <c r="Y1945" s="705"/>
      <c r="Z1945" s="705"/>
      <c r="AA1945" s="705"/>
      <c r="AB1945" s="705"/>
      <c r="AC1945" s="705"/>
      <c r="AD1945" s="706"/>
      <c r="AE1945" s="681"/>
      <c r="AF1945" s="682"/>
      <c r="AG1945" s="662"/>
      <c r="AH1945" s="663"/>
      <c r="AI1945" s="663"/>
      <c r="AJ1945" s="663"/>
      <c r="AK1945" s="668"/>
      <c r="AL1945" s="669"/>
      <c r="AM1945" s="669"/>
      <c r="AN1945" s="670"/>
      <c r="AO1945" s="705"/>
      <c r="AP1945" s="705"/>
      <c r="AQ1945" s="705"/>
      <c r="AR1945" s="705"/>
      <c r="AS1945" s="705"/>
      <c r="AT1945" s="705"/>
      <c r="AU1945" s="705"/>
      <c r="AV1945" s="705"/>
      <c r="AW1945" s="705"/>
      <c r="AX1945" s="705"/>
      <c r="AY1945" s="705"/>
      <c r="AZ1945" s="705"/>
      <c r="BA1945" s="705"/>
      <c r="BB1945" s="705"/>
      <c r="BC1945" s="705"/>
      <c r="BD1945" s="705"/>
      <c r="BE1945" s="705"/>
      <c r="BF1945" s="705"/>
      <c r="BG1945" s="706"/>
    </row>
    <row r="1946" spans="2:59" ht="28.95" customHeight="1" x14ac:dyDescent="0.2">
      <c r="B1946" s="716" t="s">
        <v>995</v>
      </c>
      <c r="C1946" s="717"/>
      <c r="D1946" s="717"/>
      <c r="E1946" s="717"/>
      <c r="F1946" s="717"/>
      <c r="G1946" s="718"/>
      <c r="H1946" s="709">
        <f ca="1">OFFSET('(6)定期点検調書'!$AK$12,L1938-1,0)</f>
        <v>0</v>
      </c>
      <c r="I1946" s="710"/>
      <c r="J1946" s="710"/>
      <c r="K1946" s="711"/>
      <c r="L1946" s="705"/>
      <c r="M1946" s="705"/>
      <c r="N1946" s="705"/>
      <c r="O1946" s="705"/>
      <c r="P1946" s="705"/>
      <c r="Q1946" s="705"/>
      <c r="R1946" s="705"/>
      <c r="S1946" s="705"/>
      <c r="T1946" s="705"/>
      <c r="U1946" s="705"/>
      <c r="V1946" s="705"/>
      <c r="W1946" s="705"/>
      <c r="X1946" s="705"/>
      <c r="Y1946" s="705"/>
      <c r="Z1946" s="705"/>
      <c r="AA1946" s="705"/>
      <c r="AB1946" s="705"/>
      <c r="AC1946" s="705"/>
      <c r="AD1946" s="706"/>
      <c r="AE1946" s="716" t="s">
        <v>995</v>
      </c>
      <c r="AF1946" s="717"/>
      <c r="AG1946" s="717"/>
      <c r="AH1946" s="717"/>
      <c r="AI1946" s="717"/>
      <c r="AJ1946" s="718"/>
      <c r="AK1946" s="709">
        <f ca="1">OFFSET('(6)定期点検調書'!$AK$12,AO1938-1,0)</f>
        <v>0</v>
      </c>
      <c r="AL1946" s="710"/>
      <c r="AM1946" s="710"/>
      <c r="AN1946" s="711"/>
      <c r="AO1946" s="705"/>
      <c r="AP1946" s="705"/>
      <c r="AQ1946" s="705"/>
      <c r="AR1946" s="705"/>
      <c r="AS1946" s="705"/>
      <c r="AT1946" s="705"/>
      <c r="AU1946" s="705"/>
      <c r="AV1946" s="705"/>
      <c r="AW1946" s="705"/>
      <c r="AX1946" s="705"/>
      <c r="AY1946" s="705"/>
      <c r="AZ1946" s="705"/>
      <c r="BA1946" s="705"/>
      <c r="BB1946" s="705"/>
      <c r="BC1946" s="705"/>
      <c r="BD1946" s="705"/>
      <c r="BE1946" s="705"/>
      <c r="BF1946" s="705"/>
      <c r="BG1946" s="706"/>
    </row>
    <row r="1947" spans="2:59" ht="14.55" customHeight="1" x14ac:dyDescent="0.2">
      <c r="B1947" s="677" t="s">
        <v>1240</v>
      </c>
      <c r="C1947" s="661"/>
      <c r="D1947" s="659" t="s">
        <v>994</v>
      </c>
      <c r="E1947" s="660"/>
      <c r="F1947" s="660"/>
      <c r="G1947" s="661"/>
      <c r="H1947" s="699" t="str">
        <f ca="1">OFFSET('(6)定期点検調書'!$BY$12,L1938-1,0)</f>
        <v/>
      </c>
      <c r="I1947" s="700"/>
      <c r="J1947" s="700"/>
      <c r="K1947" s="714"/>
      <c r="L1947" s="705"/>
      <c r="M1947" s="705"/>
      <c r="N1947" s="705"/>
      <c r="O1947" s="705"/>
      <c r="P1947" s="705"/>
      <c r="Q1947" s="705"/>
      <c r="R1947" s="705"/>
      <c r="S1947" s="705"/>
      <c r="T1947" s="705"/>
      <c r="U1947" s="705"/>
      <c r="V1947" s="705"/>
      <c r="W1947" s="705"/>
      <c r="X1947" s="705"/>
      <c r="Y1947" s="705"/>
      <c r="Z1947" s="705"/>
      <c r="AA1947" s="705"/>
      <c r="AB1947" s="705"/>
      <c r="AC1947" s="705"/>
      <c r="AD1947" s="706"/>
      <c r="AE1947" s="677" t="s">
        <v>1240</v>
      </c>
      <c r="AF1947" s="661"/>
      <c r="AG1947" s="659" t="s">
        <v>994</v>
      </c>
      <c r="AH1947" s="660"/>
      <c r="AI1947" s="660"/>
      <c r="AJ1947" s="661"/>
      <c r="AK1947" s="699" t="str">
        <f ca="1">OFFSET('(6)定期点検調書'!$BY$12,AO1938-1,0)</f>
        <v/>
      </c>
      <c r="AL1947" s="700"/>
      <c r="AM1947" s="700"/>
      <c r="AN1947" s="714"/>
      <c r="AO1947" s="705"/>
      <c r="AP1947" s="705"/>
      <c r="AQ1947" s="705"/>
      <c r="AR1947" s="705"/>
      <c r="AS1947" s="705"/>
      <c r="AT1947" s="705"/>
      <c r="AU1947" s="705"/>
      <c r="AV1947" s="705"/>
      <c r="AW1947" s="705"/>
      <c r="AX1947" s="705"/>
      <c r="AY1947" s="705"/>
      <c r="AZ1947" s="705"/>
      <c r="BA1947" s="705"/>
      <c r="BB1947" s="705"/>
      <c r="BC1947" s="705"/>
      <c r="BD1947" s="705"/>
      <c r="BE1947" s="705"/>
      <c r="BF1947" s="705"/>
      <c r="BG1947" s="706"/>
    </row>
    <row r="1948" spans="2:59" ht="14.55" customHeight="1" x14ac:dyDescent="0.2">
      <c r="B1948" s="712"/>
      <c r="C1948" s="713"/>
      <c r="D1948" s="662"/>
      <c r="E1948" s="663"/>
      <c r="F1948" s="663"/>
      <c r="G1948" s="664"/>
      <c r="H1948" s="701"/>
      <c r="I1948" s="702"/>
      <c r="J1948" s="702"/>
      <c r="K1948" s="715"/>
      <c r="L1948" s="705"/>
      <c r="M1948" s="705"/>
      <c r="N1948" s="705"/>
      <c r="O1948" s="705"/>
      <c r="P1948" s="705"/>
      <c r="Q1948" s="705"/>
      <c r="R1948" s="705"/>
      <c r="S1948" s="705"/>
      <c r="T1948" s="705"/>
      <c r="U1948" s="705"/>
      <c r="V1948" s="705"/>
      <c r="W1948" s="705"/>
      <c r="X1948" s="705"/>
      <c r="Y1948" s="705"/>
      <c r="Z1948" s="705"/>
      <c r="AA1948" s="705"/>
      <c r="AB1948" s="705"/>
      <c r="AC1948" s="705"/>
      <c r="AD1948" s="706"/>
      <c r="AE1948" s="712"/>
      <c r="AF1948" s="713"/>
      <c r="AG1948" s="662"/>
      <c r="AH1948" s="663"/>
      <c r="AI1948" s="663"/>
      <c r="AJ1948" s="664"/>
      <c r="AK1948" s="701"/>
      <c r="AL1948" s="702"/>
      <c r="AM1948" s="702"/>
      <c r="AN1948" s="715"/>
      <c r="AO1948" s="705"/>
      <c r="AP1948" s="705"/>
      <c r="AQ1948" s="705"/>
      <c r="AR1948" s="705"/>
      <c r="AS1948" s="705"/>
      <c r="AT1948" s="705"/>
      <c r="AU1948" s="705"/>
      <c r="AV1948" s="705"/>
      <c r="AW1948" s="705"/>
      <c r="AX1948" s="705"/>
      <c r="AY1948" s="705"/>
      <c r="AZ1948" s="705"/>
      <c r="BA1948" s="705"/>
      <c r="BB1948" s="705"/>
      <c r="BC1948" s="705"/>
      <c r="BD1948" s="705"/>
      <c r="BE1948" s="705"/>
      <c r="BF1948" s="705"/>
      <c r="BG1948" s="706"/>
    </row>
    <row r="1949" spans="2:59" ht="14.55" customHeight="1" x14ac:dyDescent="0.2">
      <c r="B1949" s="712"/>
      <c r="C1949" s="713"/>
      <c r="D1949" s="659" t="s">
        <v>1186</v>
      </c>
      <c r="E1949" s="660"/>
      <c r="F1949" s="660"/>
      <c r="G1949" s="661"/>
      <c r="H1949" s="665">
        <f ca="1">OFFSET('(6)定期点検調書'!$BC$12,L1938-1,0)</f>
        <v>0</v>
      </c>
      <c r="I1949" s="666"/>
      <c r="J1949" s="666"/>
      <c r="K1949" s="667"/>
      <c r="L1949" s="705"/>
      <c r="M1949" s="705"/>
      <c r="N1949" s="705"/>
      <c r="O1949" s="705"/>
      <c r="P1949" s="705"/>
      <c r="Q1949" s="705"/>
      <c r="R1949" s="705"/>
      <c r="S1949" s="705"/>
      <c r="T1949" s="705"/>
      <c r="U1949" s="705"/>
      <c r="V1949" s="705"/>
      <c r="W1949" s="705"/>
      <c r="X1949" s="705"/>
      <c r="Y1949" s="705"/>
      <c r="Z1949" s="705"/>
      <c r="AA1949" s="705"/>
      <c r="AB1949" s="705"/>
      <c r="AC1949" s="705"/>
      <c r="AD1949" s="706"/>
      <c r="AE1949" s="712"/>
      <c r="AF1949" s="713"/>
      <c r="AG1949" s="659" t="s">
        <v>1186</v>
      </c>
      <c r="AH1949" s="660"/>
      <c r="AI1949" s="660"/>
      <c r="AJ1949" s="661"/>
      <c r="AK1949" s="665">
        <f ca="1">OFFSET('(6)定期点検調書'!$BC$12,AO1938-1,0)</f>
        <v>0</v>
      </c>
      <c r="AL1949" s="666"/>
      <c r="AM1949" s="666"/>
      <c r="AN1949" s="667"/>
      <c r="AO1949" s="705"/>
      <c r="AP1949" s="705"/>
      <c r="AQ1949" s="705"/>
      <c r="AR1949" s="705"/>
      <c r="AS1949" s="705"/>
      <c r="AT1949" s="705"/>
      <c r="AU1949" s="705"/>
      <c r="AV1949" s="705"/>
      <c r="AW1949" s="705"/>
      <c r="AX1949" s="705"/>
      <c r="AY1949" s="705"/>
      <c r="AZ1949" s="705"/>
      <c r="BA1949" s="705"/>
      <c r="BB1949" s="705"/>
      <c r="BC1949" s="705"/>
      <c r="BD1949" s="705"/>
      <c r="BE1949" s="705"/>
      <c r="BF1949" s="705"/>
      <c r="BG1949" s="706"/>
    </row>
    <row r="1950" spans="2:59" ht="14.55" customHeight="1" x14ac:dyDescent="0.2">
      <c r="B1950" s="712"/>
      <c r="C1950" s="713"/>
      <c r="D1950" s="662"/>
      <c r="E1950" s="663"/>
      <c r="F1950" s="663"/>
      <c r="G1950" s="664"/>
      <c r="H1950" s="668"/>
      <c r="I1950" s="669"/>
      <c r="J1950" s="669"/>
      <c r="K1950" s="670"/>
      <c r="L1950" s="705"/>
      <c r="M1950" s="705"/>
      <c r="N1950" s="705"/>
      <c r="O1950" s="705"/>
      <c r="P1950" s="705"/>
      <c r="Q1950" s="705"/>
      <c r="R1950" s="705"/>
      <c r="S1950" s="705"/>
      <c r="T1950" s="705"/>
      <c r="U1950" s="705"/>
      <c r="V1950" s="705"/>
      <c r="W1950" s="705"/>
      <c r="X1950" s="705"/>
      <c r="Y1950" s="705"/>
      <c r="Z1950" s="705"/>
      <c r="AA1950" s="705"/>
      <c r="AB1950" s="705"/>
      <c r="AC1950" s="705"/>
      <c r="AD1950" s="706"/>
      <c r="AE1950" s="712"/>
      <c r="AF1950" s="713"/>
      <c r="AG1950" s="662"/>
      <c r="AH1950" s="663"/>
      <c r="AI1950" s="663"/>
      <c r="AJ1950" s="664"/>
      <c r="AK1950" s="668"/>
      <c r="AL1950" s="669"/>
      <c r="AM1950" s="669"/>
      <c r="AN1950" s="670"/>
      <c r="AO1950" s="705"/>
      <c r="AP1950" s="705"/>
      <c r="AQ1950" s="705"/>
      <c r="AR1950" s="705"/>
      <c r="AS1950" s="705"/>
      <c r="AT1950" s="705"/>
      <c r="AU1950" s="705"/>
      <c r="AV1950" s="705"/>
      <c r="AW1950" s="705"/>
      <c r="AX1950" s="705"/>
      <c r="AY1950" s="705"/>
      <c r="AZ1950" s="705"/>
      <c r="BA1950" s="705"/>
      <c r="BB1950" s="705"/>
      <c r="BC1950" s="705"/>
      <c r="BD1950" s="705"/>
      <c r="BE1950" s="705"/>
      <c r="BF1950" s="705"/>
      <c r="BG1950" s="706"/>
    </row>
    <row r="1951" spans="2:59" ht="14.55" customHeight="1" x14ac:dyDescent="0.2">
      <c r="B1951" s="712"/>
      <c r="C1951" s="713"/>
      <c r="D1951" s="659" t="s">
        <v>1187</v>
      </c>
      <c r="E1951" s="660"/>
      <c r="F1951" s="660"/>
      <c r="G1951" s="661"/>
      <c r="H1951" s="665">
        <f ca="1">OFFSET('(6)定期点検調書'!$BF$12,L1938-1,0)</f>
        <v>0</v>
      </c>
      <c r="I1951" s="666"/>
      <c r="J1951" s="666"/>
      <c r="K1951" s="667"/>
      <c r="L1951" s="705"/>
      <c r="M1951" s="705"/>
      <c r="N1951" s="705"/>
      <c r="O1951" s="705"/>
      <c r="P1951" s="705"/>
      <c r="Q1951" s="705"/>
      <c r="R1951" s="705"/>
      <c r="S1951" s="705"/>
      <c r="T1951" s="705"/>
      <c r="U1951" s="705"/>
      <c r="V1951" s="705"/>
      <c r="W1951" s="705"/>
      <c r="X1951" s="705"/>
      <c r="Y1951" s="705"/>
      <c r="Z1951" s="705"/>
      <c r="AA1951" s="705"/>
      <c r="AB1951" s="705"/>
      <c r="AC1951" s="705"/>
      <c r="AD1951" s="706"/>
      <c r="AE1951" s="712"/>
      <c r="AF1951" s="713"/>
      <c r="AG1951" s="659" t="s">
        <v>1187</v>
      </c>
      <c r="AH1951" s="660"/>
      <c r="AI1951" s="660"/>
      <c r="AJ1951" s="661"/>
      <c r="AK1951" s="665">
        <f ca="1">OFFSET('(6)定期点検調書'!$BF$12,AO1938-1,0)</f>
        <v>0</v>
      </c>
      <c r="AL1951" s="666"/>
      <c r="AM1951" s="666"/>
      <c r="AN1951" s="667"/>
      <c r="AO1951" s="705"/>
      <c r="AP1951" s="705"/>
      <c r="AQ1951" s="705"/>
      <c r="AR1951" s="705"/>
      <c r="AS1951" s="705"/>
      <c r="AT1951" s="705"/>
      <c r="AU1951" s="705"/>
      <c r="AV1951" s="705"/>
      <c r="AW1951" s="705"/>
      <c r="AX1951" s="705"/>
      <c r="AY1951" s="705"/>
      <c r="AZ1951" s="705"/>
      <c r="BA1951" s="705"/>
      <c r="BB1951" s="705"/>
      <c r="BC1951" s="705"/>
      <c r="BD1951" s="705"/>
      <c r="BE1951" s="705"/>
      <c r="BF1951" s="705"/>
      <c r="BG1951" s="706"/>
    </row>
    <row r="1952" spans="2:59" ht="14.55" customHeight="1" x14ac:dyDescent="0.2">
      <c r="B1952" s="662"/>
      <c r="C1952" s="664"/>
      <c r="D1952" s="662"/>
      <c r="E1952" s="663"/>
      <c r="F1952" s="663"/>
      <c r="G1952" s="664"/>
      <c r="H1952" s="668"/>
      <c r="I1952" s="669"/>
      <c r="J1952" s="669"/>
      <c r="K1952" s="670"/>
      <c r="L1952" s="707"/>
      <c r="M1952" s="707"/>
      <c r="N1952" s="707"/>
      <c r="O1952" s="707"/>
      <c r="P1952" s="707"/>
      <c r="Q1952" s="707"/>
      <c r="R1952" s="707"/>
      <c r="S1952" s="707"/>
      <c r="T1952" s="707"/>
      <c r="U1952" s="707"/>
      <c r="V1952" s="707"/>
      <c r="W1952" s="707"/>
      <c r="X1952" s="707"/>
      <c r="Y1952" s="707"/>
      <c r="Z1952" s="707"/>
      <c r="AA1952" s="707"/>
      <c r="AB1952" s="707"/>
      <c r="AC1952" s="707"/>
      <c r="AD1952" s="708"/>
      <c r="AE1952" s="662"/>
      <c r="AF1952" s="664"/>
      <c r="AG1952" s="662"/>
      <c r="AH1952" s="663"/>
      <c r="AI1952" s="663"/>
      <c r="AJ1952" s="664"/>
      <c r="AK1952" s="668"/>
      <c r="AL1952" s="669"/>
      <c r="AM1952" s="669"/>
      <c r="AN1952" s="670"/>
      <c r="AO1952" s="707"/>
      <c r="AP1952" s="707"/>
      <c r="AQ1952" s="707"/>
      <c r="AR1952" s="707"/>
      <c r="AS1952" s="707"/>
      <c r="AT1952" s="707"/>
      <c r="AU1952" s="707"/>
      <c r="AV1952" s="707"/>
      <c r="AW1952" s="707"/>
      <c r="AX1952" s="707"/>
      <c r="AY1952" s="707"/>
      <c r="AZ1952" s="707"/>
      <c r="BA1952" s="707"/>
      <c r="BB1952" s="707"/>
      <c r="BC1952" s="707"/>
      <c r="BD1952" s="707"/>
      <c r="BE1952" s="707"/>
      <c r="BF1952" s="707"/>
      <c r="BG1952" s="708"/>
    </row>
    <row r="1953" spans="2:86" ht="14.55" customHeight="1" x14ac:dyDescent="0.2">
      <c r="B1953" s="683" t="s">
        <v>1241</v>
      </c>
      <c r="C1953" s="683"/>
      <c r="D1953" s="683"/>
      <c r="E1953" s="683"/>
      <c r="F1953" s="683"/>
      <c r="G1953" s="683"/>
      <c r="H1953" s="699" t="str">
        <f ca="1">IF(OFFSET('(6)定期点検調書'!$AR$12,L1938-1,0)="","",OFFSET('(6)定期点検調書'!$AQ$12,L1938-1,0)&amp;TEXT(OFFSET('(6)定期点検調書'!$AR$12,L1938-1,0),"0.0")&amp;OFFSET('(6)定期点検調書'!$AT$12,L1938-1,0))  &amp;  IF(OFFSET('(6)定期点検調書'!$AV$12,L1938-1,0)="","","／"&amp;OFFSET('(6)定期点検調書'!$AU$12,L1938-1,0)&amp;TEXT(OFFSET('(6)定期点検調書'!$AV$12,L1938-1,0),"0.0")&amp;OFFSET('(6)定期点検調書'!$AX$12,L1938-1,0))  &amp;  IF(OFFSET('(6)定期点検調書'!$AZ$12,L1938-1,0)="","","／"&amp;OFFSET('(6)定期点検調書'!$AY$12,L1938-1,0)&amp;TEXT(OFFSET('(6)定期点検調書'!$AZ$12,L1938-1,0),"0.0")&amp;OFFSET('(6)定期点検調書'!$BB$12,L1938-1,0))</f>
        <v/>
      </c>
      <c r="I1953" s="700"/>
      <c r="J1953" s="700"/>
      <c r="K1953" s="700"/>
      <c r="L1953" s="700"/>
      <c r="M1953" s="700"/>
      <c r="N1953" s="700"/>
      <c r="O1953" s="700"/>
      <c r="P1953" s="685" t="s">
        <v>1243</v>
      </c>
      <c r="Q1953" s="685"/>
      <c r="R1953" s="685"/>
      <c r="S1953" s="685"/>
      <c r="T1953" s="685"/>
      <c r="U1953" s="685"/>
      <c r="V1953" s="685"/>
      <c r="W1953" s="686" t="str">
        <f ca="1">OFFSET('(6)定期点検調書'!$F$12,L1938-1,0)</f>
        <v/>
      </c>
      <c r="X1953" s="687"/>
      <c r="Y1953" s="687"/>
      <c r="Z1953" s="687"/>
      <c r="AA1953" s="687"/>
      <c r="AB1953" s="687"/>
      <c r="AC1953" s="687"/>
      <c r="AD1953" s="688"/>
      <c r="AE1953" s="683" t="s">
        <v>1241</v>
      </c>
      <c r="AF1953" s="683"/>
      <c r="AG1953" s="683"/>
      <c r="AH1953" s="683"/>
      <c r="AI1953" s="683"/>
      <c r="AJ1953" s="683"/>
      <c r="AK1953" s="699" t="str">
        <f ca="1">IF(OFFSET('(6)定期点検調書'!$AR$12,AO1938-1,0)="","",OFFSET('(6)定期点検調書'!$AQ$12,AO1938-1,0)&amp;TEXT(OFFSET('(6)定期点検調書'!$AR$12,AO1938-1,0),"0.0")&amp;OFFSET('(6)定期点検調書'!$AT$12,AO1938-1,0))  &amp;  IF(OFFSET('(6)定期点検調書'!$AV$12,AO1938-1,0)="","","／"&amp;OFFSET('(6)定期点検調書'!$AU$12,AO1938-1,0)&amp;TEXT(OFFSET('(6)定期点検調書'!$AV$12,AO1938-1,0),"0.0")&amp;OFFSET('(6)定期点検調書'!$AX$12,AO1938-1,0))  &amp;  IF(OFFSET('(6)定期点検調書'!$AZ$12,AO1938-1,0)="","","／"&amp;OFFSET('(6)定期点検調書'!$AY$12,AO1938-1,0)&amp;TEXT(OFFSET('(6)定期点検調書'!$AZ$12,AO1938-1,0),"0.0")&amp;OFFSET('(6)定期点検調書'!$BB$12,AO1938-1,0))</f>
        <v/>
      </c>
      <c r="AL1953" s="700"/>
      <c r="AM1953" s="700"/>
      <c r="AN1953" s="700"/>
      <c r="AO1953" s="700"/>
      <c r="AP1953" s="700"/>
      <c r="AQ1953" s="700"/>
      <c r="AR1953" s="700"/>
      <c r="AS1953" s="685" t="s">
        <v>1243</v>
      </c>
      <c r="AT1953" s="685"/>
      <c r="AU1953" s="685"/>
      <c r="AV1953" s="685"/>
      <c r="AW1953" s="685"/>
      <c r="AX1953" s="685"/>
      <c r="AY1953" s="685"/>
      <c r="AZ1953" s="686" t="str">
        <f ca="1">OFFSET('(6)定期点検調書'!$F$12,AO1938-1,0)</f>
        <v/>
      </c>
      <c r="BA1953" s="687"/>
      <c r="BB1953" s="687"/>
      <c r="BC1953" s="687"/>
      <c r="BD1953" s="687"/>
      <c r="BE1953" s="687"/>
      <c r="BF1953" s="687"/>
      <c r="BG1953" s="688"/>
    </row>
    <row r="1954" spans="2:86" ht="14.55" customHeight="1" x14ac:dyDescent="0.2">
      <c r="B1954" s="683"/>
      <c r="C1954" s="683"/>
      <c r="D1954" s="683"/>
      <c r="E1954" s="683"/>
      <c r="F1954" s="683"/>
      <c r="G1954" s="683"/>
      <c r="H1954" s="701"/>
      <c r="I1954" s="702"/>
      <c r="J1954" s="702"/>
      <c r="K1954" s="702"/>
      <c r="L1954" s="702"/>
      <c r="M1954" s="702"/>
      <c r="N1954" s="702"/>
      <c r="O1954" s="702"/>
      <c r="P1954" s="685"/>
      <c r="Q1954" s="685"/>
      <c r="R1954" s="685"/>
      <c r="S1954" s="685"/>
      <c r="T1954" s="685"/>
      <c r="U1954" s="685"/>
      <c r="V1954" s="685"/>
      <c r="W1954" s="689"/>
      <c r="X1954" s="690"/>
      <c r="Y1954" s="690"/>
      <c r="Z1954" s="690"/>
      <c r="AA1954" s="690"/>
      <c r="AB1954" s="690"/>
      <c r="AC1954" s="690"/>
      <c r="AD1954" s="691"/>
      <c r="AE1954" s="683"/>
      <c r="AF1954" s="683"/>
      <c r="AG1954" s="683"/>
      <c r="AH1954" s="683"/>
      <c r="AI1954" s="683"/>
      <c r="AJ1954" s="683"/>
      <c r="AK1954" s="701"/>
      <c r="AL1954" s="702"/>
      <c r="AM1954" s="702"/>
      <c r="AN1954" s="702"/>
      <c r="AO1954" s="702"/>
      <c r="AP1954" s="702"/>
      <c r="AQ1954" s="702"/>
      <c r="AR1954" s="702"/>
      <c r="AS1954" s="685"/>
      <c r="AT1954" s="685"/>
      <c r="AU1954" s="685"/>
      <c r="AV1954" s="685"/>
      <c r="AW1954" s="685"/>
      <c r="AX1954" s="685"/>
      <c r="AY1954" s="685"/>
      <c r="AZ1954" s="689"/>
      <c r="BA1954" s="690"/>
      <c r="BB1954" s="690"/>
      <c r="BC1954" s="690"/>
      <c r="BD1954" s="690"/>
      <c r="BE1954" s="690"/>
      <c r="BF1954" s="690"/>
      <c r="BG1954" s="691"/>
    </row>
    <row r="1955" spans="2:86" ht="14.55" customHeight="1" x14ac:dyDescent="0.2">
      <c r="B1955" s="659" t="s">
        <v>1242</v>
      </c>
      <c r="C1955" s="660"/>
      <c r="D1955" s="660"/>
      <c r="E1955" s="660"/>
      <c r="F1955" s="660"/>
      <c r="G1955" s="661"/>
      <c r="H1955" s="671"/>
      <c r="I1955" s="672"/>
      <c r="J1955" s="672"/>
      <c r="K1955" s="672"/>
      <c r="L1955" s="672"/>
      <c r="M1955" s="672"/>
      <c r="N1955" s="672"/>
      <c r="O1955" s="672"/>
      <c r="P1955" s="692" t="s">
        <v>996</v>
      </c>
      <c r="Q1955" s="692"/>
      <c r="R1955" s="692"/>
      <c r="S1955" s="692"/>
      <c r="T1955" s="692"/>
      <c r="U1955" s="692"/>
      <c r="V1955" s="692"/>
      <c r="W1955" s="693"/>
      <c r="X1955" s="694"/>
      <c r="Y1955" s="694"/>
      <c r="Z1955" s="694"/>
      <c r="AA1955" s="694"/>
      <c r="AB1955" s="694"/>
      <c r="AC1955" s="694"/>
      <c r="AD1955" s="695"/>
      <c r="AE1955" s="659" t="s">
        <v>1242</v>
      </c>
      <c r="AF1955" s="660"/>
      <c r="AG1955" s="660"/>
      <c r="AH1955" s="660"/>
      <c r="AI1955" s="660"/>
      <c r="AJ1955" s="661"/>
      <c r="AK1955" s="671"/>
      <c r="AL1955" s="672"/>
      <c r="AM1955" s="672"/>
      <c r="AN1955" s="672"/>
      <c r="AO1955" s="672"/>
      <c r="AP1955" s="672"/>
      <c r="AQ1955" s="672"/>
      <c r="AR1955" s="672"/>
      <c r="AS1955" s="692" t="s">
        <v>996</v>
      </c>
      <c r="AT1955" s="692"/>
      <c r="AU1955" s="692"/>
      <c r="AV1955" s="692"/>
      <c r="AW1955" s="692"/>
      <c r="AX1955" s="692"/>
      <c r="AY1955" s="692"/>
      <c r="AZ1955" s="693"/>
      <c r="BA1955" s="694"/>
      <c r="BB1955" s="694"/>
      <c r="BC1955" s="694"/>
      <c r="BD1955" s="694"/>
      <c r="BE1955" s="694"/>
      <c r="BF1955" s="694"/>
      <c r="BG1955" s="695"/>
    </row>
    <row r="1956" spans="2:86" ht="14.55" customHeight="1" x14ac:dyDescent="0.2">
      <c r="B1956" s="662"/>
      <c r="C1956" s="663"/>
      <c r="D1956" s="663"/>
      <c r="E1956" s="663"/>
      <c r="F1956" s="663"/>
      <c r="G1956" s="664"/>
      <c r="H1956" s="674"/>
      <c r="I1956" s="675"/>
      <c r="J1956" s="675"/>
      <c r="K1956" s="675"/>
      <c r="L1956" s="675"/>
      <c r="M1956" s="675"/>
      <c r="N1956" s="675"/>
      <c r="O1956" s="675"/>
      <c r="P1956" s="692"/>
      <c r="Q1956" s="692"/>
      <c r="R1956" s="692"/>
      <c r="S1956" s="692"/>
      <c r="T1956" s="692"/>
      <c r="U1956" s="692"/>
      <c r="V1956" s="692"/>
      <c r="W1956" s="696"/>
      <c r="X1956" s="697"/>
      <c r="Y1956" s="697"/>
      <c r="Z1956" s="697"/>
      <c r="AA1956" s="697"/>
      <c r="AB1956" s="697"/>
      <c r="AC1956" s="697"/>
      <c r="AD1956" s="698"/>
      <c r="AE1956" s="662"/>
      <c r="AF1956" s="663"/>
      <c r="AG1956" s="663"/>
      <c r="AH1956" s="663"/>
      <c r="AI1956" s="663"/>
      <c r="AJ1956" s="664"/>
      <c r="AK1956" s="674"/>
      <c r="AL1956" s="675"/>
      <c r="AM1956" s="675"/>
      <c r="AN1956" s="675"/>
      <c r="AO1956" s="675"/>
      <c r="AP1956" s="675"/>
      <c r="AQ1956" s="675"/>
      <c r="AR1956" s="675"/>
      <c r="AS1956" s="692"/>
      <c r="AT1956" s="692"/>
      <c r="AU1956" s="692"/>
      <c r="AV1956" s="692"/>
      <c r="AW1956" s="692"/>
      <c r="AX1956" s="692"/>
      <c r="AY1956" s="692"/>
      <c r="AZ1956" s="696"/>
      <c r="BA1956" s="697"/>
      <c r="BB1956" s="697"/>
      <c r="BC1956" s="697"/>
      <c r="BD1956" s="697"/>
      <c r="BE1956" s="697"/>
      <c r="BF1956" s="697"/>
      <c r="BG1956" s="698"/>
    </row>
    <row r="1957" spans="2:86" ht="19.5" customHeight="1" x14ac:dyDescent="0.2">
      <c r="B1957" s="683" t="s">
        <v>79</v>
      </c>
      <c r="C1957" s="683"/>
      <c r="D1957" s="683"/>
      <c r="E1957" s="683"/>
      <c r="F1957" s="683"/>
      <c r="G1957" s="683"/>
      <c r="H1957" s="684">
        <f ca="1">OFFSET('(6)定期点検調書'!$CA$12,L1938-1,0)</f>
        <v>0</v>
      </c>
      <c r="I1957" s="684"/>
      <c r="J1957" s="684"/>
      <c r="K1957" s="684"/>
      <c r="L1957" s="684"/>
      <c r="M1957" s="684"/>
      <c r="N1957" s="684"/>
      <c r="O1957" s="684"/>
      <c r="P1957" s="684"/>
      <c r="Q1957" s="684"/>
      <c r="R1957" s="684"/>
      <c r="S1957" s="684"/>
      <c r="T1957" s="684"/>
      <c r="U1957" s="684"/>
      <c r="V1957" s="684"/>
      <c r="W1957" s="684"/>
      <c r="X1957" s="684"/>
      <c r="Y1957" s="684"/>
      <c r="Z1957" s="684"/>
      <c r="AA1957" s="684"/>
      <c r="AB1957" s="684"/>
      <c r="AC1957" s="684"/>
      <c r="AD1957" s="684"/>
      <c r="AE1957" s="683" t="s">
        <v>79</v>
      </c>
      <c r="AF1957" s="683"/>
      <c r="AG1957" s="683"/>
      <c r="AH1957" s="683"/>
      <c r="AI1957" s="683"/>
      <c r="AJ1957" s="683"/>
      <c r="AK1957" s="684">
        <f ca="1">OFFSET('(6)定期点検調書'!$CA$12,AO1938-1,0)</f>
        <v>0</v>
      </c>
      <c r="AL1957" s="684"/>
      <c r="AM1957" s="684"/>
      <c r="AN1957" s="684"/>
      <c r="AO1957" s="684"/>
      <c r="AP1957" s="684"/>
      <c r="AQ1957" s="684"/>
      <c r="AR1957" s="684"/>
      <c r="AS1957" s="684"/>
      <c r="AT1957" s="684"/>
      <c r="AU1957" s="684"/>
      <c r="AV1957" s="684"/>
      <c r="AW1957" s="684"/>
      <c r="AX1957" s="684"/>
      <c r="AY1957" s="684"/>
      <c r="AZ1957" s="684"/>
      <c r="BA1957" s="684"/>
      <c r="BB1957" s="684"/>
      <c r="BC1957" s="684"/>
      <c r="BD1957" s="684"/>
      <c r="BE1957" s="684"/>
      <c r="BF1957" s="684"/>
      <c r="BG1957" s="684"/>
      <c r="CH1957" s="473"/>
    </row>
    <row r="1958" spans="2:86" ht="19.5" customHeight="1" x14ac:dyDescent="0.2">
      <c r="B1958" s="683"/>
      <c r="C1958" s="683"/>
      <c r="D1958" s="683"/>
      <c r="E1958" s="683"/>
      <c r="F1958" s="683"/>
      <c r="G1958" s="683"/>
      <c r="H1958" s="684"/>
      <c r="I1958" s="684"/>
      <c r="J1958" s="684"/>
      <c r="K1958" s="684"/>
      <c r="L1958" s="684"/>
      <c r="M1958" s="684"/>
      <c r="N1958" s="684"/>
      <c r="O1958" s="684"/>
      <c r="P1958" s="684"/>
      <c r="Q1958" s="684"/>
      <c r="R1958" s="684"/>
      <c r="S1958" s="684"/>
      <c r="T1958" s="684"/>
      <c r="U1958" s="684"/>
      <c r="V1958" s="684"/>
      <c r="W1958" s="684"/>
      <c r="X1958" s="684"/>
      <c r="Y1958" s="684"/>
      <c r="Z1958" s="684"/>
      <c r="AA1958" s="684"/>
      <c r="AB1958" s="684"/>
      <c r="AC1958" s="684"/>
      <c r="AD1958" s="684"/>
      <c r="AE1958" s="683"/>
      <c r="AF1958" s="683"/>
      <c r="AG1958" s="683"/>
      <c r="AH1958" s="683"/>
      <c r="AI1958" s="683"/>
      <c r="AJ1958" s="683"/>
      <c r="AK1958" s="684"/>
      <c r="AL1958" s="684"/>
      <c r="AM1958" s="684"/>
      <c r="AN1958" s="684"/>
      <c r="AO1958" s="684"/>
      <c r="AP1958" s="684"/>
      <c r="AQ1958" s="684"/>
      <c r="AR1958" s="684"/>
      <c r="AS1958" s="684"/>
      <c r="AT1958" s="684"/>
      <c r="AU1958" s="684"/>
      <c r="AV1958" s="684"/>
      <c r="AW1958" s="684"/>
      <c r="AX1958" s="684"/>
      <c r="AY1958" s="684"/>
      <c r="AZ1958" s="684"/>
      <c r="BA1958" s="684"/>
      <c r="BB1958" s="684"/>
      <c r="BC1958" s="684"/>
      <c r="BD1958" s="684"/>
      <c r="BE1958" s="684"/>
      <c r="BF1958" s="684"/>
      <c r="BG1958" s="684"/>
    </row>
    <row r="1959" spans="2:86" ht="14.55" customHeight="1" x14ac:dyDescent="0.2">
      <c r="B1959" s="677" t="s">
        <v>1038</v>
      </c>
      <c r="C1959" s="678"/>
      <c r="D1959" s="677" t="s">
        <v>1237</v>
      </c>
      <c r="E1959" s="719"/>
      <c r="F1959" s="719"/>
      <c r="G1959" s="719"/>
      <c r="H1959" s="665">
        <f ca="1">OFFSET('(6)定期点検調書'!$B$12,L1959-1,0)</f>
        <v>0</v>
      </c>
      <c r="I1959" s="666"/>
      <c r="J1959" s="666"/>
      <c r="K1959" s="667"/>
      <c r="L1959" s="703">
        <f>AO1938+1</f>
        <v>187</v>
      </c>
      <c r="M1959" s="703"/>
      <c r="N1959" s="703"/>
      <c r="O1959" s="703"/>
      <c r="P1959" s="703"/>
      <c r="Q1959" s="703"/>
      <c r="R1959" s="703"/>
      <c r="S1959" s="703"/>
      <c r="T1959" s="703"/>
      <c r="U1959" s="703"/>
      <c r="V1959" s="703"/>
      <c r="W1959" s="703"/>
      <c r="X1959" s="703"/>
      <c r="Y1959" s="703"/>
      <c r="Z1959" s="703"/>
      <c r="AA1959" s="703"/>
      <c r="AB1959" s="703"/>
      <c r="AC1959" s="703"/>
      <c r="AD1959" s="704"/>
      <c r="AE1959" s="677" t="s">
        <v>1038</v>
      </c>
      <c r="AF1959" s="678"/>
      <c r="AG1959" s="677" t="s">
        <v>1237</v>
      </c>
      <c r="AH1959" s="719"/>
      <c r="AI1959" s="719"/>
      <c r="AJ1959" s="719"/>
      <c r="AK1959" s="665">
        <f ca="1">OFFSET('(6)定期点検調書'!$B$12,AO1959-1,0)</f>
        <v>0</v>
      </c>
      <c r="AL1959" s="666"/>
      <c r="AM1959" s="666"/>
      <c r="AN1959" s="667"/>
      <c r="AO1959" s="703">
        <f>L1959+1</f>
        <v>188</v>
      </c>
      <c r="AP1959" s="703"/>
      <c r="AQ1959" s="703"/>
      <c r="AR1959" s="703"/>
      <c r="AS1959" s="703"/>
      <c r="AT1959" s="703"/>
      <c r="AU1959" s="703"/>
      <c r="AV1959" s="703"/>
      <c r="AW1959" s="703"/>
      <c r="AX1959" s="703"/>
      <c r="AY1959" s="703"/>
      <c r="AZ1959" s="703"/>
      <c r="BA1959" s="703"/>
      <c r="BB1959" s="703"/>
      <c r="BC1959" s="703"/>
      <c r="BD1959" s="703"/>
      <c r="BE1959" s="703"/>
      <c r="BF1959" s="703"/>
      <c r="BG1959" s="704"/>
    </row>
    <row r="1960" spans="2:86" ht="14.55" customHeight="1" x14ac:dyDescent="0.2">
      <c r="B1960" s="679"/>
      <c r="C1960" s="680"/>
      <c r="D1960" s="681"/>
      <c r="E1960" s="720"/>
      <c r="F1960" s="720"/>
      <c r="G1960" s="720"/>
      <c r="H1960" s="668"/>
      <c r="I1960" s="669"/>
      <c r="J1960" s="669"/>
      <c r="K1960" s="670"/>
      <c r="L1960" s="705"/>
      <c r="M1960" s="705"/>
      <c r="N1960" s="705"/>
      <c r="O1960" s="705"/>
      <c r="P1960" s="705"/>
      <c r="Q1960" s="705"/>
      <c r="R1960" s="705"/>
      <c r="S1960" s="705"/>
      <c r="T1960" s="705"/>
      <c r="U1960" s="705"/>
      <c r="V1960" s="705"/>
      <c r="W1960" s="705"/>
      <c r="X1960" s="705"/>
      <c r="Y1960" s="705"/>
      <c r="Z1960" s="705"/>
      <c r="AA1960" s="705"/>
      <c r="AB1960" s="705"/>
      <c r="AC1960" s="705"/>
      <c r="AD1960" s="706"/>
      <c r="AE1960" s="679"/>
      <c r="AF1960" s="680"/>
      <c r="AG1960" s="681"/>
      <c r="AH1960" s="720"/>
      <c r="AI1960" s="720"/>
      <c r="AJ1960" s="720"/>
      <c r="AK1960" s="668"/>
      <c r="AL1960" s="669"/>
      <c r="AM1960" s="669"/>
      <c r="AN1960" s="670"/>
      <c r="AO1960" s="705"/>
      <c r="AP1960" s="705"/>
      <c r="AQ1960" s="705"/>
      <c r="AR1960" s="705"/>
      <c r="AS1960" s="705"/>
      <c r="AT1960" s="705"/>
      <c r="AU1960" s="705"/>
      <c r="AV1960" s="705"/>
      <c r="AW1960" s="705"/>
      <c r="AX1960" s="705"/>
      <c r="AY1960" s="705"/>
      <c r="AZ1960" s="705"/>
      <c r="BA1960" s="705"/>
      <c r="BB1960" s="705"/>
      <c r="BC1960" s="705"/>
      <c r="BD1960" s="705"/>
      <c r="BE1960" s="705"/>
      <c r="BF1960" s="705"/>
      <c r="BG1960" s="706"/>
    </row>
    <row r="1961" spans="2:86" ht="14.55" customHeight="1" x14ac:dyDescent="0.2">
      <c r="B1961" s="679"/>
      <c r="C1961" s="680"/>
      <c r="D1961" s="677" t="s">
        <v>992</v>
      </c>
      <c r="E1961" s="719"/>
      <c r="F1961" s="719"/>
      <c r="G1961" s="719"/>
      <c r="H1961" s="665">
        <f ca="1">OFFSET('(6)定期点検調書'!$D$12,L1959-1,0)</f>
        <v>0</v>
      </c>
      <c r="I1961" s="666"/>
      <c r="J1961" s="666"/>
      <c r="K1961" s="667"/>
      <c r="L1961" s="705"/>
      <c r="M1961" s="705"/>
      <c r="N1961" s="705"/>
      <c r="O1961" s="705"/>
      <c r="P1961" s="705"/>
      <c r="Q1961" s="705"/>
      <c r="R1961" s="705"/>
      <c r="S1961" s="705"/>
      <c r="T1961" s="705"/>
      <c r="U1961" s="705"/>
      <c r="V1961" s="705"/>
      <c r="W1961" s="705"/>
      <c r="X1961" s="705"/>
      <c r="Y1961" s="705"/>
      <c r="Z1961" s="705"/>
      <c r="AA1961" s="705"/>
      <c r="AB1961" s="705"/>
      <c r="AC1961" s="705"/>
      <c r="AD1961" s="706"/>
      <c r="AE1961" s="679"/>
      <c r="AF1961" s="680"/>
      <c r="AG1961" s="677" t="s">
        <v>992</v>
      </c>
      <c r="AH1961" s="719"/>
      <c r="AI1961" s="719"/>
      <c r="AJ1961" s="719"/>
      <c r="AK1961" s="665">
        <f ca="1">OFFSET('(6)定期点検調書'!$D$12,AO1959-1,0)</f>
        <v>0</v>
      </c>
      <c r="AL1961" s="666"/>
      <c r="AM1961" s="666"/>
      <c r="AN1961" s="667"/>
      <c r="AO1961" s="705"/>
      <c r="AP1961" s="705"/>
      <c r="AQ1961" s="705"/>
      <c r="AR1961" s="705"/>
      <c r="AS1961" s="705"/>
      <c r="AT1961" s="705"/>
      <c r="AU1961" s="705"/>
      <c r="AV1961" s="705"/>
      <c r="AW1961" s="705"/>
      <c r="AX1961" s="705"/>
      <c r="AY1961" s="705"/>
      <c r="AZ1961" s="705"/>
      <c r="BA1961" s="705"/>
      <c r="BB1961" s="705"/>
      <c r="BC1961" s="705"/>
      <c r="BD1961" s="705"/>
      <c r="BE1961" s="705"/>
      <c r="BF1961" s="705"/>
      <c r="BG1961" s="706"/>
    </row>
    <row r="1962" spans="2:86" ht="14.55" customHeight="1" x14ac:dyDescent="0.2">
      <c r="B1962" s="681"/>
      <c r="C1962" s="682"/>
      <c r="D1962" s="681"/>
      <c r="E1962" s="720"/>
      <c r="F1962" s="720"/>
      <c r="G1962" s="720"/>
      <c r="H1962" s="668"/>
      <c r="I1962" s="669"/>
      <c r="J1962" s="669"/>
      <c r="K1962" s="670"/>
      <c r="L1962" s="705"/>
      <c r="M1962" s="705"/>
      <c r="N1962" s="705"/>
      <c r="O1962" s="705"/>
      <c r="P1962" s="705"/>
      <c r="Q1962" s="705"/>
      <c r="R1962" s="705"/>
      <c r="S1962" s="705"/>
      <c r="T1962" s="705"/>
      <c r="U1962" s="705"/>
      <c r="V1962" s="705"/>
      <c r="W1962" s="705"/>
      <c r="X1962" s="705"/>
      <c r="Y1962" s="705"/>
      <c r="Z1962" s="705"/>
      <c r="AA1962" s="705"/>
      <c r="AB1962" s="705"/>
      <c r="AC1962" s="705"/>
      <c r="AD1962" s="706"/>
      <c r="AE1962" s="681"/>
      <c r="AF1962" s="682"/>
      <c r="AG1962" s="681"/>
      <c r="AH1962" s="720"/>
      <c r="AI1962" s="720"/>
      <c r="AJ1962" s="720"/>
      <c r="AK1962" s="668"/>
      <c r="AL1962" s="669"/>
      <c r="AM1962" s="669"/>
      <c r="AN1962" s="670"/>
      <c r="AO1962" s="705"/>
      <c r="AP1962" s="705"/>
      <c r="AQ1962" s="705"/>
      <c r="AR1962" s="705"/>
      <c r="AS1962" s="705"/>
      <c r="AT1962" s="705"/>
      <c r="AU1962" s="705"/>
      <c r="AV1962" s="705"/>
      <c r="AW1962" s="705"/>
      <c r="AX1962" s="705"/>
      <c r="AY1962" s="705"/>
      <c r="AZ1962" s="705"/>
      <c r="BA1962" s="705"/>
      <c r="BB1962" s="705"/>
      <c r="BC1962" s="705"/>
      <c r="BD1962" s="705"/>
      <c r="BE1962" s="705"/>
      <c r="BF1962" s="705"/>
      <c r="BG1962" s="706"/>
    </row>
    <row r="1963" spans="2:86" ht="14.55" customHeight="1" x14ac:dyDescent="0.2">
      <c r="B1963" s="677" t="s">
        <v>1238</v>
      </c>
      <c r="C1963" s="678"/>
      <c r="D1963" s="659" t="s">
        <v>993</v>
      </c>
      <c r="E1963" s="660"/>
      <c r="F1963" s="660"/>
      <c r="G1963" s="660"/>
      <c r="H1963" s="671">
        <f ca="1">OFFSET('(6)定期点検調書'!$AA$13,L1959-1,0)</f>
        <v>0</v>
      </c>
      <c r="I1963" s="672"/>
      <c r="J1963" s="672"/>
      <c r="K1963" s="673"/>
      <c r="L1963" s="705"/>
      <c r="M1963" s="705"/>
      <c r="N1963" s="705"/>
      <c r="O1963" s="705"/>
      <c r="P1963" s="705"/>
      <c r="Q1963" s="705"/>
      <c r="R1963" s="705"/>
      <c r="S1963" s="705"/>
      <c r="T1963" s="705"/>
      <c r="U1963" s="705"/>
      <c r="V1963" s="705"/>
      <c r="W1963" s="705"/>
      <c r="X1963" s="705"/>
      <c r="Y1963" s="705"/>
      <c r="Z1963" s="705"/>
      <c r="AA1963" s="705"/>
      <c r="AB1963" s="705"/>
      <c r="AC1963" s="705"/>
      <c r="AD1963" s="706"/>
      <c r="AE1963" s="677" t="s">
        <v>1238</v>
      </c>
      <c r="AF1963" s="678"/>
      <c r="AG1963" s="659" t="s">
        <v>993</v>
      </c>
      <c r="AH1963" s="660"/>
      <c r="AI1963" s="660"/>
      <c r="AJ1963" s="660"/>
      <c r="AK1963" s="671">
        <f ca="1">OFFSET('(6)定期点検調書'!$AA$13,AO1959-1,0)</f>
        <v>0</v>
      </c>
      <c r="AL1963" s="672"/>
      <c r="AM1963" s="672"/>
      <c r="AN1963" s="673"/>
      <c r="AO1963" s="705"/>
      <c r="AP1963" s="705"/>
      <c r="AQ1963" s="705"/>
      <c r="AR1963" s="705"/>
      <c r="AS1963" s="705"/>
      <c r="AT1963" s="705"/>
      <c r="AU1963" s="705"/>
      <c r="AV1963" s="705"/>
      <c r="AW1963" s="705"/>
      <c r="AX1963" s="705"/>
      <c r="AY1963" s="705"/>
      <c r="AZ1963" s="705"/>
      <c r="BA1963" s="705"/>
      <c r="BB1963" s="705"/>
      <c r="BC1963" s="705"/>
      <c r="BD1963" s="705"/>
      <c r="BE1963" s="705"/>
      <c r="BF1963" s="705"/>
      <c r="BG1963" s="706"/>
    </row>
    <row r="1964" spans="2:86" ht="14.55" customHeight="1" x14ac:dyDescent="0.2">
      <c r="B1964" s="679"/>
      <c r="C1964" s="680"/>
      <c r="D1964" s="662"/>
      <c r="E1964" s="663"/>
      <c r="F1964" s="663"/>
      <c r="G1964" s="663"/>
      <c r="H1964" s="674"/>
      <c r="I1964" s="675"/>
      <c r="J1964" s="675"/>
      <c r="K1964" s="676"/>
      <c r="L1964" s="705"/>
      <c r="M1964" s="705"/>
      <c r="N1964" s="705"/>
      <c r="O1964" s="705"/>
      <c r="P1964" s="705"/>
      <c r="Q1964" s="705"/>
      <c r="R1964" s="705"/>
      <c r="S1964" s="705"/>
      <c r="T1964" s="705"/>
      <c r="U1964" s="705"/>
      <c r="V1964" s="705"/>
      <c r="W1964" s="705"/>
      <c r="X1964" s="705"/>
      <c r="Y1964" s="705"/>
      <c r="Z1964" s="705"/>
      <c r="AA1964" s="705"/>
      <c r="AB1964" s="705"/>
      <c r="AC1964" s="705"/>
      <c r="AD1964" s="706"/>
      <c r="AE1964" s="679"/>
      <c r="AF1964" s="680"/>
      <c r="AG1964" s="662"/>
      <c r="AH1964" s="663"/>
      <c r="AI1964" s="663"/>
      <c r="AJ1964" s="663"/>
      <c r="AK1964" s="674"/>
      <c r="AL1964" s="675"/>
      <c r="AM1964" s="675"/>
      <c r="AN1964" s="676"/>
      <c r="AO1964" s="705"/>
      <c r="AP1964" s="705"/>
      <c r="AQ1964" s="705"/>
      <c r="AR1964" s="705"/>
      <c r="AS1964" s="705"/>
      <c r="AT1964" s="705"/>
      <c r="AU1964" s="705"/>
      <c r="AV1964" s="705"/>
      <c r="AW1964" s="705"/>
      <c r="AX1964" s="705"/>
      <c r="AY1964" s="705"/>
      <c r="AZ1964" s="705"/>
      <c r="BA1964" s="705"/>
      <c r="BB1964" s="705"/>
      <c r="BC1964" s="705"/>
      <c r="BD1964" s="705"/>
      <c r="BE1964" s="705"/>
      <c r="BF1964" s="705"/>
      <c r="BG1964" s="706"/>
    </row>
    <row r="1965" spans="2:86" ht="14.55" customHeight="1" x14ac:dyDescent="0.2">
      <c r="B1965" s="679"/>
      <c r="C1965" s="680"/>
      <c r="D1965" s="659" t="s">
        <v>1239</v>
      </c>
      <c r="E1965" s="660"/>
      <c r="F1965" s="660"/>
      <c r="G1965" s="660"/>
      <c r="H1965" s="665">
        <f ca="1">OFFSET('(6)定期点検調書'!$AD$12,L1959-1,0)</f>
        <v>0</v>
      </c>
      <c r="I1965" s="666"/>
      <c r="J1965" s="666"/>
      <c r="K1965" s="667"/>
      <c r="L1965" s="705"/>
      <c r="M1965" s="705"/>
      <c r="N1965" s="705"/>
      <c r="O1965" s="705"/>
      <c r="P1965" s="705"/>
      <c r="Q1965" s="705"/>
      <c r="R1965" s="705"/>
      <c r="S1965" s="705"/>
      <c r="T1965" s="705"/>
      <c r="U1965" s="705"/>
      <c r="V1965" s="705"/>
      <c r="W1965" s="705"/>
      <c r="X1965" s="705"/>
      <c r="Y1965" s="705"/>
      <c r="Z1965" s="705"/>
      <c r="AA1965" s="705"/>
      <c r="AB1965" s="705"/>
      <c r="AC1965" s="705"/>
      <c r="AD1965" s="706"/>
      <c r="AE1965" s="679"/>
      <c r="AF1965" s="680"/>
      <c r="AG1965" s="659" t="s">
        <v>1239</v>
      </c>
      <c r="AH1965" s="660"/>
      <c r="AI1965" s="660"/>
      <c r="AJ1965" s="660"/>
      <c r="AK1965" s="665">
        <f ca="1">OFFSET('(6)定期点検調書'!$AD$12,AO1959-1,0)</f>
        <v>0</v>
      </c>
      <c r="AL1965" s="666"/>
      <c r="AM1965" s="666"/>
      <c r="AN1965" s="667"/>
      <c r="AO1965" s="705"/>
      <c r="AP1965" s="705"/>
      <c r="AQ1965" s="705"/>
      <c r="AR1965" s="705"/>
      <c r="AS1965" s="705"/>
      <c r="AT1965" s="705"/>
      <c r="AU1965" s="705"/>
      <c r="AV1965" s="705"/>
      <c r="AW1965" s="705"/>
      <c r="AX1965" s="705"/>
      <c r="AY1965" s="705"/>
      <c r="AZ1965" s="705"/>
      <c r="BA1965" s="705"/>
      <c r="BB1965" s="705"/>
      <c r="BC1965" s="705"/>
      <c r="BD1965" s="705"/>
      <c r="BE1965" s="705"/>
      <c r="BF1965" s="705"/>
      <c r="BG1965" s="706"/>
    </row>
    <row r="1966" spans="2:86" ht="14.55" customHeight="1" x14ac:dyDescent="0.2">
      <c r="B1966" s="681"/>
      <c r="C1966" s="682"/>
      <c r="D1966" s="662"/>
      <c r="E1966" s="663"/>
      <c r="F1966" s="663"/>
      <c r="G1966" s="663"/>
      <c r="H1966" s="668"/>
      <c r="I1966" s="669"/>
      <c r="J1966" s="669"/>
      <c r="K1966" s="670"/>
      <c r="L1966" s="705"/>
      <c r="M1966" s="705"/>
      <c r="N1966" s="705"/>
      <c r="O1966" s="705"/>
      <c r="P1966" s="705"/>
      <c r="Q1966" s="705"/>
      <c r="R1966" s="705"/>
      <c r="S1966" s="705"/>
      <c r="T1966" s="705"/>
      <c r="U1966" s="705"/>
      <c r="V1966" s="705"/>
      <c r="W1966" s="705"/>
      <c r="X1966" s="705"/>
      <c r="Y1966" s="705"/>
      <c r="Z1966" s="705"/>
      <c r="AA1966" s="705"/>
      <c r="AB1966" s="705"/>
      <c r="AC1966" s="705"/>
      <c r="AD1966" s="706"/>
      <c r="AE1966" s="681"/>
      <c r="AF1966" s="682"/>
      <c r="AG1966" s="662"/>
      <c r="AH1966" s="663"/>
      <c r="AI1966" s="663"/>
      <c r="AJ1966" s="663"/>
      <c r="AK1966" s="668"/>
      <c r="AL1966" s="669"/>
      <c r="AM1966" s="669"/>
      <c r="AN1966" s="670"/>
      <c r="AO1966" s="705"/>
      <c r="AP1966" s="705"/>
      <c r="AQ1966" s="705"/>
      <c r="AR1966" s="705"/>
      <c r="AS1966" s="705"/>
      <c r="AT1966" s="705"/>
      <c r="AU1966" s="705"/>
      <c r="AV1966" s="705"/>
      <c r="AW1966" s="705"/>
      <c r="AX1966" s="705"/>
      <c r="AY1966" s="705"/>
      <c r="AZ1966" s="705"/>
      <c r="BA1966" s="705"/>
      <c r="BB1966" s="705"/>
      <c r="BC1966" s="705"/>
      <c r="BD1966" s="705"/>
      <c r="BE1966" s="705"/>
      <c r="BF1966" s="705"/>
      <c r="BG1966" s="706"/>
    </row>
    <row r="1967" spans="2:86" ht="28.95" customHeight="1" x14ac:dyDescent="0.2">
      <c r="B1967" s="716" t="s">
        <v>995</v>
      </c>
      <c r="C1967" s="717"/>
      <c r="D1967" s="717"/>
      <c r="E1967" s="717"/>
      <c r="F1967" s="717"/>
      <c r="G1967" s="718"/>
      <c r="H1967" s="709">
        <f ca="1">OFFSET('(6)定期点検調書'!$AK$12,L1959-1,0)</f>
        <v>0</v>
      </c>
      <c r="I1967" s="710"/>
      <c r="J1967" s="710"/>
      <c r="K1967" s="711"/>
      <c r="L1967" s="705"/>
      <c r="M1967" s="705"/>
      <c r="N1967" s="705"/>
      <c r="O1967" s="705"/>
      <c r="P1967" s="705"/>
      <c r="Q1967" s="705"/>
      <c r="R1967" s="705"/>
      <c r="S1967" s="705"/>
      <c r="T1967" s="705"/>
      <c r="U1967" s="705"/>
      <c r="V1967" s="705"/>
      <c r="W1967" s="705"/>
      <c r="X1967" s="705"/>
      <c r="Y1967" s="705"/>
      <c r="Z1967" s="705"/>
      <c r="AA1967" s="705"/>
      <c r="AB1967" s="705"/>
      <c r="AC1967" s="705"/>
      <c r="AD1967" s="706"/>
      <c r="AE1967" s="716" t="s">
        <v>995</v>
      </c>
      <c r="AF1967" s="717"/>
      <c r="AG1967" s="717"/>
      <c r="AH1967" s="717"/>
      <c r="AI1967" s="717"/>
      <c r="AJ1967" s="718"/>
      <c r="AK1967" s="709">
        <f ca="1">OFFSET('(6)定期点検調書'!$AK$12,AO1959-1,0)</f>
        <v>0</v>
      </c>
      <c r="AL1967" s="710"/>
      <c r="AM1967" s="710"/>
      <c r="AN1967" s="711"/>
      <c r="AO1967" s="705"/>
      <c r="AP1967" s="705"/>
      <c r="AQ1967" s="705"/>
      <c r="AR1967" s="705"/>
      <c r="AS1967" s="705"/>
      <c r="AT1967" s="705"/>
      <c r="AU1967" s="705"/>
      <c r="AV1967" s="705"/>
      <c r="AW1967" s="705"/>
      <c r="AX1967" s="705"/>
      <c r="AY1967" s="705"/>
      <c r="AZ1967" s="705"/>
      <c r="BA1967" s="705"/>
      <c r="BB1967" s="705"/>
      <c r="BC1967" s="705"/>
      <c r="BD1967" s="705"/>
      <c r="BE1967" s="705"/>
      <c r="BF1967" s="705"/>
      <c r="BG1967" s="706"/>
    </row>
    <row r="1968" spans="2:86" ht="14.55" customHeight="1" x14ac:dyDescent="0.2">
      <c r="B1968" s="677" t="s">
        <v>1240</v>
      </c>
      <c r="C1968" s="661"/>
      <c r="D1968" s="659" t="s">
        <v>994</v>
      </c>
      <c r="E1968" s="660"/>
      <c r="F1968" s="660"/>
      <c r="G1968" s="661"/>
      <c r="H1968" s="699" t="str">
        <f ca="1">OFFSET('(6)定期点検調書'!$BY$12,L1959-1,0)</f>
        <v/>
      </c>
      <c r="I1968" s="700"/>
      <c r="J1968" s="700"/>
      <c r="K1968" s="714"/>
      <c r="L1968" s="705"/>
      <c r="M1968" s="705"/>
      <c r="N1968" s="705"/>
      <c r="O1968" s="705"/>
      <c r="P1968" s="705"/>
      <c r="Q1968" s="705"/>
      <c r="R1968" s="705"/>
      <c r="S1968" s="705"/>
      <c r="T1968" s="705"/>
      <c r="U1968" s="705"/>
      <c r="V1968" s="705"/>
      <c r="W1968" s="705"/>
      <c r="X1968" s="705"/>
      <c r="Y1968" s="705"/>
      <c r="Z1968" s="705"/>
      <c r="AA1968" s="705"/>
      <c r="AB1968" s="705"/>
      <c r="AC1968" s="705"/>
      <c r="AD1968" s="706"/>
      <c r="AE1968" s="677" t="s">
        <v>1240</v>
      </c>
      <c r="AF1968" s="661"/>
      <c r="AG1968" s="659" t="s">
        <v>994</v>
      </c>
      <c r="AH1968" s="660"/>
      <c r="AI1968" s="660"/>
      <c r="AJ1968" s="661"/>
      <c r="AK1968" s="699" t="str">
        <f ca="1">OFFSET('(6)定期点検調書'!$BY$12,AO1959-1,0)</f>
        <v/>
      </c>
      <c r="AL1968" s="700"/>
      <c r="AM1968" s="700"/>
      <c r="AN1968" s="714"/>
      <c r="AO1968" s="705"/>
      <c r="AP1968" s="705"/>
      <c r="AQ1968" s="705"/>
      <c r="AR1968" s="705"/>
      <c r="AS1968" s="705"/>
      <c r="AT1968" s="705"/>
      <c r="AU1968" s="705"/>
      <c r="AV1968" s="705"/>
      <c r="AW1968" s="705"/>
      <c r="AX1968" s="705"/>
      <c r="AY1968" s="705"/>
      <c r="AZ1968" s="705"/>
      <c r="BA1968" s="705"/>
      <c r="BB1968" s="705"/>
      <c r="BC1968" s="705"/>
      <c r="BD1968" s="705"/>
      <c r="BE1968" s="705"/>
      <c r="BF1968" s="705"/>
      <c r="BG1968" s="706"/>
    </row>
    <row r="1969" spans="2:86" ht="14.55" customHeight="1" x14ac:dyDescent="0.2">
      <c r="B1969" s="712"/>
      <c r="C1969" s="713"/>
      <c r="D1969" s="662"/>
      <c r="E1969" s="663"/>
      <c r="F1969" s="663"/>
      <c r="G1969" s="664"/>
      <c r="H1969" s="701"/>
      <c r="I1969" s="702"/>
      <c r="J1969" s="702"/>
      <c r="K1969" s="715"/>
      <c r="L1969" s="705"/>
      <c r="M1969" s="705"/>
      <c r="N1969" s="705"/>
      <c r="O1969" s="705"/>
      <c r="P1969" s="705"/>
      <c r="Q1969" s="705"/>
      <c r="R1969" s="705"/>
      <c r="S1969" s="705"/>
      <c r="T1969" s="705"/>
      <c r="U1969" s="705"/>
      <c r="V1969" s="705"/>
      <c r="W1969" s="705"/>
      <c r="X1969" s="705"/>
      <c r="Y1969" s="705"/>
      <c r="Z1969" s="705"/>
      <c r="AA1969" s="705"/>
      <c r="AB1969" s="705"/>
      <c r="AC1969" s="705"/>
      <c r="AD1969" s="706"/>
      <c r="AE1969" s="712"/>
      <c r="AF1969" s="713"/>
      <c r="AG1969" s="662"/>
      <c r="AH1969" s="663"/>
      <c r="AI1969" s="663"/>
      <c r="AJ1969" s="664"/>
      <c r="AK1969" s="701"/>
      <c r="AL1969" s="702"/>
      <c r="AM1969" s="702"/>
      <c r="AN1969" s="715"/>
      <c r="AO1969" s="705"/>
      <c r="AP1969" s="705"/>
      <c r="AQ1969" s="705"/>
      <c r="AR1969" s="705"/>
      <c r="AS1969" s="705"/>
      <c r="AT1969" s="705"/>
      <c r="AU1969" s="705"/>
      <c r="AV1969" s="705"/>
      <c r="AW1969" s="705"/>
      <c r="AX1969" s="705"/>
      <c r="AY1969" s="705"/>
      <c r="AZ1969" s="705"/>
      <c r="BA1969" s="705"/>
      <c r="BB1969" s="705"/>
      <c r="BC1969" s="705"/>
      <c r="BD1969" s="705"/>
      <c r="BE1969" s="705"/>
      <c r="BF1969" s="705"/>
      <c r="BG1969" s="706"/>
    </row>
    <row r="1970" spans="2:86" ht="14.55" customHeight="1" x14ac:dyDescent="0.2">
      <c r="B1970" s="712"/>
      <c r="C1970" s="713"/>
      <c r="D1970" s="659" t="s">
        <v>1186</v>
      </c>
      <c r="E1970" s="660"/>
      <c r="F1970" s="660"/>
      <c r="G1970" s="661"/>
      <c r="H1970" s="665">
        <f ca="1">OFFSET('(6)定期点検調書'!$BC$12,L1959-1,0)</f>
        <v>0</v>
      </c>
      <c r="I1970" s="666"/>
      <c r="J1970" s="666"/>
      <c r="K1970" s="667"/>
      <c r="L1970" s="705"/>
      <c r="M1970" s="705"/>
      <c r="N1970" s="705"/>
      <c r="O1970" s="705"/>
      <c r="P1970" s="705"/>
      <c r="Q1970" s="705"/>
      <c r="R1970" s="705"/>
      <c r="S1970" s="705"/>
      <c r="T1970" s="705"/>
      <c r="U1970" s="705"/>
      <c r="V1970" s="705"/>
      <c r="W1970" s="705"/>
      <c r="X1970" s="705"/>
      <c r="Y1970" s="705"/>
      <c r="Z1970" s="705"/>
      <c r="AA1970" s="705"/>
      <c r="AB1970" s="705"/>
      <c r="AC1970" s="705"/>
      <c r="AD1970" s="706"/>
      <c r="AE1970" s="712"/>
      <c r="AF1970" s="713"/>
      <c r="AG1970" s="659" t="s">
        <v>1186</v>
      </c>
      <c r="AH1970" s="660"/>
      <c r="AI1970" s="660"/>
      <c r="AJ1970" s="661"/>
      <c r="AK1970" s="665">
        <f ca="1">OFFSET('(6)定期点検調書'!$BC$12,AO1959-1,0)</f>
        <v>0</v>
      </c>
      <c r="AL1970" s="666"/>
      <c r="AM1970" s="666"/>
      <c r="AN1970" s="667"/>
      <c r="AO1970" s="705"/>
      <c r="AP1970" s="705"/>
      <c r="AQ1970" s="705"/>
      <c r="AR1970" s="705"/>
      <c r="AS1970" s="705"/>
      <c r="AT1970" s="705"/>
      <c r="AU1970" s="705"/>
      <c r="AV1970" s="705"/>
      <c r="AW1970" s="705"/>
      <c r="AX1970" s="705"/>
      <c r="AY1970" s="705"/>
      <c r="AZ1970" s="705"/>
      <c r="BA1970" s="705"/>
      <c r="BB1970" s="705"/>
      <c r="BC1970" s="705"/>
      <c r="BD1970" s="705"/>
      <c r="BE1970" s="705"/>
      <c r="BF1970" s="705"/>
      <c r="BG1970" s="706"/>
    </row>
    <row r="1971" spans="2:86" ht="14.55" customHeight="1" x14ac:dyDescent="0.2">
      <c r="B1971" s="712"/>
      <c r="C1971" s="713"/>
      <c r="D1971" s="662"/>
      <c r="E1971" s="663"/>
      <c r="F1971" s="663"/>
      <c r="G1971" s="664"/>
      <c r="H1971" s="668"/>
      <c r="I1971" s="669"/>
      <c r="J1971" s="669"/>
      <c r="K1971" s="670"/>
      <c r="L1971" s="705"/>
      <c r="M1971" s="705"/>
      <c r="N1971" s="705"/>
      <c r="O1971" s="705"/>
      <c r="P1971" s="705"/>
      <c r="Q1971" s="705"/>
      <c r="R1971" s="705"/>
      <c r="S1971" s="705"/>
      <c r="T1971" s="705"/>
      <c r="U1971" s="705"/>
      <c r="V1971" s="705"/>
      <c r="W1971" s="705"/>
      <c r="X1971" s="705"/>
      <c r="Y1971" s="705"/>
      <c r="Z1971" s="705"/>
      <c r="AA1971" s="705"/>
      <c r="AB1971" s="705"/>
      <c r="AC1971" s="705"/>
      <c r="AD1971" s="706"/>
      <c r="AE1971" s="712"/>
      <c r="AF1971" s="713"/>
      <c r="AG1971" s="662"/>
      <c r="AH1971" s="663"/>
      <c r="AI1971" s="663"/>
      <c r="AJ1971" s="664"/>
      <c r="AK1971" s="668"/>
      <c r="AL1971" s="669"/>
      <c r="AM1971" s="669"/>
      <c r="AN1971" s="670"/>
      <c r="AO1971" s="705"/>
      <c r="AP1971" s="705"/>
      <c r="AQ1971" s="705"/>
      <c r="AR1971" s="705"/>
      <c r="AS1971" s="705"/>
      <c r="AT1971" s="705"/>
      <c r="AU1971" s="705"/>
      <c r="AV1971" s="705"/>
      <c r="AW1971" s="705"/>
      <c r="AX1971" s="705"/>
      <c r="AY1971" s="705"/>
      <c r="AZ1971" s="705"/>
      <c r="BA1971" s="705"/>
      <c r="BB1971" s="705"/>
      <c r="BC1971" s="705"/>
      <c r="BD1971" s="705"/>
      <c r="BE1971" s="705"/>
      <c r="BF1971" s="705"/>
      <c r="BG1971" s="706"/>
    </row>
    <row r="1972" spans="2:86" ht="14.55" customHeight="1" x14ac:dyDescent="0.2">
      <c r="B1972" s="712"/>
      <c r="C1972" s="713"/>
      <c r="D1972" s="659" t="s">
        <v>1187</v>
      </c>
      <c r="E1972" s="660"/>
      <c r="F1972" s="660"/>
      <c r="G1972" s="661"/>
      <c r="H1972" s="665">
        <f ca="1">OFFSET('(6)定期点検調書'!$BF$12,L1959-1,0)</f>
        <v>0</v>
      </c>
      <c r="I1972" s="666"/>
      <c r="J1972" s="666"/>
      <c r="K1972" s="667"/>
      <c r="L1972" s="705"/>
      <c r="M1972" s="705"/>
      <c r="N1972" s="705"/>
      <c r="O1972" s="705"/>
      <c r="P1972" s="705"/>
      <c r="Q1972" s="705"/>
      <c r="R1972" s="705"/>
      <c r="S1972" s="705"/>
      <c r="T1972" s="705"/>
      <c r="U1972" s="705"/>
      <c r="V1972" s="705"/>
      <c r="W1972" s="705"/>
      <c r="X1972" s="705"/>
      <c r="Y1972" s="705"/>
      <c r="Z1972" s="705"/>
      <c r="AA1972" s="705"/>
      <c r="AB1972" s="705"/>
      <c r="AC1972" s="705"/>
      <c r="AD1972" s="706"/>
      <c r="AE1972" s="712"/>
      <c r="AF1972" s="713"/>
      <c r="AG1972" s="659" t="s">
        <v>1187</v>
      </c>
      <c r="AH1972" s="660"/>
      <c r="AI1972" s="660"/>
      <c r="AJ1972" s="661"/>
      <c r="AK1972" s="665">
        <f ca="1">OFFSET('(6)定期点検調書'!$BF$12,AO1959-1,0)</f>
        <v>0</v>
      </c>
      <c r="AL1972" s="666"/>
      <c r="AM1972" s="666"/>
      <c r="AN1972" s="667"/>
      <c r="AO1972" s="705"/>
      <c r="AP1972" s="705"/>
      <c r="AQ1972" s="705"/>
      <c r="AR1972" s="705"/>
      <c r="AS1972" s="705"/>
      <c r="AT1972" s="705"/>
      <c r="AU1972" s="705"/>
      <c r="AV1972" s="705"/>
      <c r="AW1972" s="705"/>
      <c r="AX1972" s="705"/>
      <c r="AY1972" s="705"/>
      <c r="AZ1972" s="705"/>
      <c r="BA1972" s="705"/>
      <c r="BB1972" s="705"/>
      <c r="BC1972" s="705"/>
      <c r="BD1972" s="705"/>
      <c r="BE1972" s="705"/>
      <c r="BF1972" s="705"/>
      <c r="BG1972" s="706"/>
    </row>
    <row r="1973" spans="2:86" ht="14.55" customHeight="1" x14ac:dyDescent="0.2">
      <c r="B1973" s="662"/>
      <c r="C1973" s="664"/>
      <c r="D1973" s="662"/>
      <c r="E1973" s="663"/>
      <c r="F1973" s="663"/>
      <c r="G1973" s="664"/>
      <c r="H1973" s="668"/>
      <c r="I1973" s="669"/>
      <c r="J1973" s="669"/>
      <c r="K1973" s="670"/>
      <c r="L1973" s="707"/>
      <c r="M1973" s="707"/>
      <c r="N1973" s="707"/>
      <c r="O1973" s="707"/>
      <c r="P1973" s="707"/>
      <c r="Q1973" s="707"/>
      <c r="R1973" s="707"/>
      <c r="S1973" s="707"/>
      <c r="T1973" s="707"/>
      <c r="U1973" s="707"/>
      <c r="V1973" s="707"/>
      <c r="W1973" s="707"/>
      <c r="X1973" s="707"/>
      <c r="Y1973" s="707"/>
      <c r="Z1973" s="707"/>
      <c r="AA1973" s="707"/>
      <c r="AB1973" s="707"/>
      <c r="AC1973" s="707"/>
      <c r="AD1973" s="708"/>
      <c r="AE1973" s="662"/>
      <c r="AF1973" s="664"/>
      <c r="AG1973" s="662"/>
      <c r="AH1973" s="663"/>
      <c r="AI1973" s="663"/>
      <c r="AJ1973" s="664"/>
      <c r="AK1973" s="668"/>
      <c r="AL1973" s="669"/>
      <c r="AM1973" s="669"/>
      <c r="AN1973" s="670"/>
      <c r="AO1973" s="707"/>
      <c r="AP1973" s="707"/>
      <c r="AQ1973" s="707"/>
      <c r="AR1973" s="707"/>
      <c r="AS1973" s="707"/>
      <c r="AT1973" s="707"/>
      <c r="AU1973" s="707"/>
      <c r="AV1973" s="707"/>
      <c r="AW1973" s="707"/>
      <c r="AX1973" s="707"/>
      <c r="AY1973" s="707"/>
      <c r="AZ1973" s="707"/>
      <c r="BA1973" s="707"/>
      <c r="BB1973" s="707"/>
      <c r="BC1973" s="707"/>
      <c r="BD1973" s="707"/>
      <c r="BE1973" s="707"/>
      <c r="BF1973" s="707"/>
      <c r="BG1973" s="708"/>
    </row>
    <row r="1974" spans="2:86" ht="14.55" customHeight="1" x14ac:dyDescent="0.2">
      <c r="B1974" s="683" t="s">
        <v>1241</v>
      </c>
      <c r="C1974" s="683"/>
      <c r="D1974" s="683"/>
      <c r="E1974" s="683"/>
      <c r="F1974" s="683"/>
      <c r="G1974" s="683"/>
      <c r="H1974" s="699" t="str">
        <f ca="1">IF(OFFSET('(6)定期点検調書'!$AR$12,L1959-1,0)="","",OFFSET('(6)定期点検調書'!$AQ$12,L1959-1,0)&amp;TEXT(OFFSET('(6)定期点検調書'!$AR$12,L1959-1,0),"0.0")&amp;OFFSET('(6)定期点検調書'!$AT$12,L1959-1,0))  &amp;  IF(OFFSET('(6)定期点検調書'!$AV$12,L1959-1,0)="","","／"&amp;OFFSET('(6)定期点検調書'!$AU$12,L1959-1,0)&amp;TEXT(OFFSET('(6)定期点検調書'!$AV$12,L1959-1,0),"0.0")&amp;OFFSET('(6)定期点検調書'!$AX$12,L1959-1,0))  &amp;  IF(OFFSET('(6)定期点検調書'!$AZ$12,L1959-1,0)="","","／"&amp;OFFSET('(6)定期点検調書'!$AY$12,L1959-1,0)&amp;TEXT(OFFSET('(6)定期点検調書'!$AZ$12,L1959-1,0),"0.0")&amp;OFFSET('(6)定期点検調書'!$BB$12,L1959-1,0))</f>
        <v/>
      </c>
      <c r="I1974" s="700"/>
      <c r="J1974" s="700"/>
      <c r="K1974" s="700"/>
      <c r="L1974" s="700"/>
      <c r="M1974" s="700"/>
      <c r="N1974" s="700"/>
      <c r="O1974" s="700"/>
      <c r="P1974" s="685" t="s">
        <v>1243</v>
      </c>
      <c r="Q1974" s="685"/>
      <c r="R1974" s="685"/>
      <c r="S1974" s="685"/>
      <c r="T1974" s="685"/>
      <c r="U1974" s="685"/>
      <c r="V1974" s="685"/>
      <c r="W1974" s="686" t="str">
        <f ca="1">OFFSET('(6)定期点検調書'!$F$12,L1959-1,0)</f>
        <v/>
      </c>
      <c r="X1974" s="687"/>
      <c r="Y1974" s="687"/>
      <c r="Z1974" s="687"/>
      <c r="AA1974" s="687"/>
      <c r="AB1974" s="687"/>
      <c r="AC1974" s="687"/>
      <c r="AD1974" s="688"/>
      <c r="AE1974" s="683" t="s">
        <v>1241</v>
      </c>
      <c r="AF1974" s="683"/>
      <c r="AG1974" s="683"/>
      <c r="AH1974" s="683"/>
      <c r="AI1974" s="683"/>
      <c r="AJ1974" s="683"/>
      <c r="AK1974" s="699" t="str">
        <f ca="1">IF(OFFSET('(6)定期点検調書'!$AR$12,AO1959-1,0)="","",OFFSET('(6)定期点検調書'!$AQ$12,AO1959-1,0)&amp;TEXT(OFFSET('(6)定期点検調書'!$AR$12,AO1959-1,0),"0.0")&amp;OFFSET('(6)定期点検調書'!$AT$12,AO1959-1,0))  &amp;  IF(OFFSET('(6)定期点検調書'!$AV$12,AO1959-1,0)="","","／"&amp;OFFSET('(6)定期点検調書'!$AU$12,AO1959-1,0)&amp;TEXT(OFFSET('(6)定期点検調書'!$AV$12,AO1959-1,0),"0.0")&amp;OFFSET('(6)定期点検調書'!$AX$12,AO1959-1,0))  &amp;  IF(OFFSET('(6)定期点検調書'!$AZ$12,AO1959-1,0)="","","／"&amp;OFFSET('(6)定期点検調書'!$AY$12,AO1959-1,0)&amp;TEXT(OFFSET('(6)定期点検調書'!$AZ$12,AO1959-1,0),"0.0")&amp;OFFSET('(6)定期点検調書'!$BB$12,AO1959-1,0))</f>
        <v/>
      </c>
      <c r="AL1974" s="700"/>
      <c r="AM1974" s="700"/>
      <c r="AN1974" s="700"/>
      <c r="AO1974" s="700"/>
      <c r="AP1974" s="700"/>
      <c r="AQ1974" s="700"/>
      <c r="AR1974" s="700"/>
      <c r="AS1974" s="685" t="s">
        <v>1243</v>
      </c>
      <c r="AT1974" s="685"/>
      <c r="AU1974" s="685"/>
      <c r="AV1974" s="685"/>
      <c r="AW1974" s="685"/>
      <c r="AX1974" s="685"/>
      <c r="AY1974" s="685"/>
      <c r="AZ1974" s="686" t="str">
        <f ca="1">OFFSET('(6)定期点検調書'!$F$12,AO1959-1,0)</f>
        <v/>
      </c>
      <c r="BA1974" s="687"/>
      <c r="BB1974" s="687"/>
      <c r="BC1974" s="687"/>
      <c r="BD1974" s="687"/>
      <c r="BE1974" s="687"/>
      <c r="BF1974" s="687"/>
      <c r="BG1974" s="688"/>
    </row>
    <row r="1975" spans="2:86" ht="14.55" customHeight="1" x14ac:dyDescent="0.2">
      <c r="B1975" s="683"/>
      <c r="C1975" s="683"/>
      <c r="D1975" s="683"/>
      <c r="E1975" s="683"/>
      <c r="F1975" s="683"/>
      <c r="G1975" s="683"/>
      <c r="H1975" s="701"/>
      <c r="I1975" s="702"/>
      <c r="J1975" s="702"/>
      <c r="K1975" s="702"/>
      <c r="L1975" s="702"/>
      <c r="M1975" s="702"/>
      <c r="N1975" s="702"/>
      <c r="O1975" s="702"/>
      <c r="P1975" s="685"/>
      <c r="Q1975" s="685"/>
      <c r="R1975" s="685"/>
      <c r="S1975" s="685"/>
      <c r="T1975" s="685"/>
      <c r="U1975" s="685"/>
      <c r="V1975" s="685"/>
      <c r="W1975" s="689"/>
      <c r="X1975" s="690"/>
      <c r="Y1975" s="690"/>
      <c r="Z1975" s="690"/>
      <c r="AA1975" s="690"/>
      <c r="AB1975" s="690"/>
      <c r="AC1975" s="690"/>
      <c r="AD1975" s="691"/>
      <c r="AE1975" s="683"/>
      <c r="AF1975" s="683"/>
      <c r="AG1975" s="683"/>
      <c r="AH1975" s="683"/>
      <c r="AI1975" s="683"/>
      <c r="AJ1975" s="683"/>
      <c r="AK1975" s="701"/>
      <c r="AL1975" s="702"/>
      <c r="AM1975" s="702"/>
      <c r="AN1975" s="702"/>
      <c r="AO1975" s="702"/>
      <c r="AP1975" s="702"/>
      <c r="AQ1975" s="702"/>
      <c r="AR1975" s="702"/>
      <c r="AS1975" s="685"/>
      <c r="AT1975" s="685"/>
      <c r="AU1975" s="685"/>
      <c r="AV1975" s="685"/>
      <c r="AW1975" s="685"/>
      <c r="AX1975" s="685"/>
      <c r="AY1975" s="685"/>
      <c r="AZ1975" s="689"/>
      <c r="BA1975" s="690"/>
      <c r="BB1975" s="690"/>
      <c r="BC1975" s="690"/>
      <c r="BD1975" s="690"/>
      <c r="BE1975" s="690"/>
      <c r="BF1975" s="690"/>
      <c r="BG1975" s="691"/>
    </row>
    <row r="1976" spans="2:86" ht="14.55" customHeight="1" x14ac:dyDescent="0.2">
      <c r="B1976" s="659" t="s">
        <v>1242</v>
      </c>
      <c r="C1976" s="660"/>
      <c r="D1976" s="660"/>
      <c r="E1976" s="660"/>
      <c r="F1976" s="660"/>
      <c r="G1976" s="661"/>
      <c r="H1976" s="671" t="str">
        <f ca="1">IF(OFFSET('(6)定期点検調書'!$BL$12,L1959-1,0)="","",VLOOKUP(OFFSET('(6)定期点検調書'!$BL$12,L1959-1,0),ﾃﾞｰﾀ一覧!$AY$4:$BB$16,2,FALSE))  &amp;  IF(OFFSET('(6)定期点検調書'!$BC$12,L1959-1,0)="","","／"&amp;VLOOKUP(OFFSET('(6)定期点検調書'!$BC$12,L1959-1,0),ﾃﾞｰﾀ一覧!$AY$4:$BB$16,2,FALSE))  &amp;  IF(OFFSET('(6)定期点検調書'!$BD$12,L1959-1,0)="","","／"&amp;VLOOKUP(OFFSET('(6)定期点検調書'!$BD$12,L1959-1,0),ﾃﾞｰﾀ一覧!$AY$4:$BB$16,2,FALSE))</f>
        <v/>
      </c>
      <c r="I1976" s="672"/>
      <c r="J1976" s="672"/>
      <c r="K1976" s="672"/>
      <c r="L1976" s="672"/>
      <c r="M1976" s="672"/>
      <c r="N1976" s="672"/>
      <c r="O1976" s="672"/>
      <c r="P1976" s="692" t="s">
        <v>996</v>
      </c>
      <c r="Q1976" s="692"/>
      <c r="R1976" s="692"/>
      <c r="S1976" s="692"/>
      <c r="T1976" s="692"/>
      <c r="U1976" s="692"/>
      <c r="V1976" s="692"/>
      <c r="W1976" s="693"/>
      <c r="X1976" s="694"/>
      <c r="Y1976" s="694"/>
      <c r="Z1976" s="694"/>
      <c r="AA1976" s="694"/>
      <c r="AB1976" s="694"/>
      <c r="AC1976" s="694"/>
      <c r="AD1976" s="695"/>
      <c r="AE1976" s="659" t="s">
        <v>1242</v>
      </c>
      <c r="AF1976" s="660"/>
      <c r="AG1976" s="660"/>
      <c r="AH1976" s="660"/>
      <c r="AI1976" s="660"/>
      <c r="AJ1976" s="661"/>
      <c r="AK1976" s="671" t="str">
        <f ca="1">IF(OFFSET('(6)定期点検調書'!$BL$12,AO1959-1,0)="","",VLOOKUP(OFFSET('(6)定期点検調書'!$BL$12,AO1959-1,0),ﾃﾞｰﾀ一覧!$AY$4:$BB$16,2,FALSE))  &amp;  IF(OFFSET('(6)定期点検調書'!$BC$12,AO1959-1,0)="","","／"&amp;VLOOKUP(OFFSET('(6)定期点検調書'!$BC$12,AO1959-1,0),ﾃﾞｰﾀ一覧!$AY$4:$BB$16,2,FALSE))  &amp;  IF(OFFSET('(6)定期点検調書'!$BD$12,AO1959-1,0)="","","／"&amp;VLOOKUP(OFFSET('(6)定期点検調書'!$BD$12,AO1959-1,0),ﾃﾞｰﾀ一覧!$AY$4:$BB$16,2,FALSE))</f>
        <v/>
      </c>
      <c r="AL1976" s="672"/>
      <c r="AM1976" s="672"/>
      <c r="AN1976" s="672"/>
      <c r="AO1976" s="672"/>
      <c r="AP1976" s="672"/>
      <c r="AQ1976" s="672"/>
      <c r="AR1976" s="672"/>
      <c r="AS1976" s="692" t="s">
        <v>996</v>
      </c>
      <c r="AT1976" s="692"/>
      <c r="AU1976" s="692"/>
      <c r="AV1976" s="692"/>
      <c r="AW1976" s="692"/>
      <c r="AX1976" s="692"/>
      <c r="AY1976" s="692"/>
      <c r="AZ1976" s="693"/>
      <c r="BA1976" s="694"/>
      <c r="BB1976" s="694"/>
      <c r="BC1976" s="694"/>
      <c r="BD1976" s="694"/>
      <c r="BE1976" s="694"/>
      <c r="BF1976" s="694"/>
      <c r="BG1976" s="695"/>
    </row>
    <row r="1977" spans="2:86" ht="14.55" customHeight="1" x14ac:dyDescent="0.2">
      <c r="B1977" s="662"/>
      <c r="C1977" s="663"/>
      <c r="D1977" s="663"/>
      <c r="E1977" s="663"/>
      <c r="F1977" s="663"/>
      <c r="G1977" s="664"/>
      <c r="H1977" s="674"/>
      <c r="I1977" s="675"/>
      <c r="J1977" s="675"/>
      <c r="K1977" s="675"/>
      <c r="L1977" s="675"/>
      <c r="M1977" s="675"/>
      <c r="N1977" s="675"/>
      <c r="O1977" s="675"/>
      <c r="P1977" s="692"/>
      <c r="Q1977" s="692"/>
      <c r="R1977" s="692"/>
      <c r="S1977" s="692"/>
      <c r="T1977" s="692"/>
      <c r="U1977" s="692"/>
      <c r="V1977" s="692"/>
      <c r="W1977" s="696"/>
      <c r="X1977" s="697"/>
      <c r="Y1977" s="697"/>
      <c r="Z1977" s="697"/>
      <c r="AA1977" s="697"/>
      <c r="AB1977" s="697"/>
      <c r="AC1977" s="697"/>
      <c r="AD1977" s="698"/>
      <c r="AE1977" s="662"/>
      <c r="AF1977" s="663"/>
      <c r="AG1977" s="663"/>
      <c r="AH1977" s="663"/>
      <c r="AI1977" s="663"/>
      <c r="AJ1977" s="664"/>
      <c r="AK1977" s="674"/>
      <c r="AL1977" s="675"/>
      <c r="AM1977" s="675"/>
      <c r="AN1977" s="675"/>
      <c r="AO1977" s="675"/>
      <c r="AP1977" s="675"/>
      <c r="AQ1977" s="675"/>
      <c r="AR1977" s="675"/>
      <c r="AS1977" s="692"/>
      <c r="AT1977" s="692"/>
      <c r="AU1977" s="692"/>
      <c r="AV1977" s="692"/>
      <c r="AW1977" s="692"/>
      <c r="AX1977" s="692"/>
      <c r="AY1977" s="692"/>
      <c r="AZ1977" s="696"/>
      <c r="BA1977" s="697"/>
      <c r="BB1977" s="697"/>
      <c r="BC1977" s="697"/>
      <c r="BD1977" s="697"/>
      <c r="BE1977" s="697"/>
      <c r="BF1977" s="697"/>
      <c r="BG1977" s="698"/>
    </row>
    <row r="1978" spans="2:86" ht="19.5" customHeight="1" x14ac:dyDescent="0.2">
      <c r="B1978" s="683" t="s">
        <v>79</v>
      </c>
      <c r="C1978" s="683"/>
      <c r="D1978" s="683"/>
      <c r="E1978" s="683"/>
      <c r="F1978" s="683"/>
      <c r="G1978" s="683"/>
      <c r="H1978" s="684">
        <f ca="1">OFFSET('(6)定期点検調書'!$CA$12,L1959-1,0)</f>
        <v>0</v>
      </c>
      <c r="I1978" s="684"/>
      <c r="J1978" s="684"/>
      <c r="K1978" s="684"/>
      <c r="L1978" s="684"/>
      <c r="M1978" s="684"/>
      <c r="N1978" s="684"/>
      <c r="O1978" s="684"/>
      <c r="P1978" s="684"/>
      <c r="Q1978" s="684"/>
      <c r="R1978" s="684"/>
      <c r="S1978" s="684"/>
      <c r="T1978" s="684"/>
      <c r="U1978" s="684"/>
      <c r="V1978" s="684"/>
      <c r="W1978" s="684"/>
      <c r="X1978" s="684"/>
      <c r="Y1978" s="684"/>
      <c r="Z1978" s="684"/>
      <c r="AA1978" s="684"/>
      <c r="AB1978" s="684"/>
      <c r="AC1978" s="684"/>
      <c r="AD1978" s="684"/>
      <c r="AE1978" s="683" t="s">
        <v>79</v>
      </c>
      <c r="AF1978" s="683"/>
      <c r="AG1978" s="683"/>
      <c r="AH1978" s="683"/>
      <c r="AI1978" s="683"/>
      <c r="AJ1978" s="683"/>
      <c r="AK1978" s="684">
        <f ca="1">OFFSET('(6)定期点検調書'!$CA$12,AO1959-1,0)</f>
        <v>0</v>
      </c>
      <c r="AL1978" s="684"/>
      <c r="AM1978" s="684"/>
      <c r="AN1978" s="684"/>
      <c r="AO1978" s="684"/>
      <c r="AP1978" s="684"/>
      <c r="AQ1978" s="684"/>
      <c r="AR1978" s="684"/>
      <c r="AS1978" s="684"/>
      <c r="AT1978" s="684"/>
      <c r="AU1978" s="684"/>
      <c r="AV1978" s="684"/>
      <c r="AW1978" s="684"/>
      <c r="AX1978" s="684"/>
      <c r="AY1978" s="684"/>
      <c r="AZ1978" s="684"/>
      <c r="BA1978" s="684"/>
      <c r="BB1978" s="684"/>
      <c r="BC1978" s="684"/>
      <c r="BD1978" s="684"/>
      <c r="BE1978" s="684"/>
      <c r="BF1978" s="684"/>
      <c r="BG1978" s="684"/>
      <c r="CH1978" s="473"/>
    </row>
    <row r="1979" spans="2:86" ht="19.5" customHeight="1" x14ac:dyDescent="0.2">
      <c r="B1979" s="683"/>
      <c r="C1979" s="683"/>
      <c r="D1979" s="683"/>
      <c r="E1979" s="683"/>
      <c r="F1979" s="683"/>
      <c r="G1979" s="683"/>
      <c r="H1979" s="684"/>
      <c r="I1979" s="684"/>
      <c r="J1979" s="684"/>
      <c r="K1979" s="684"/>
      <c r="L1979" s="684"/>
      <c r="M1979" s="684"/>
      <c r="N1979" s="684"/>
      <c r="O1979" s="684"/>
      <c r="P1979" s="684"/>
      <c r="Q1979" s="684"/>
      <c r="R1979" s="684"/>
      <c r="S1979" s="684"/>
      <c r="T1979" s="684"/>
      <c r="U1979" s="684"/>
      <c r="V1979" s="684"/>
      <c r="W1979" s="684"/>
      <c r="X1979" s="684"/>
      <c r="Y1979" s="684"/>
      <c r="Z1979" s="684"/>
      <c r="AA1979" s="684"/>
      <c r="AB1979" s="684"/>
      <c r="AC1979" s="684"/>
      <c r="AD1979" s="684"/>
      <c r="AE1979" s="683"/>
      <c r="AF1979" s="683"/>
      <c r="AG1979" s="683"/>
      <c r="AH1979" s="683"/>
      <c r="AI1979" s="683"/>
      <c r="AJ1979" s="683"/>
      <c r="AK1979" s="684"/>
      <c r="AL1979" s="684"/>
      <c r="AM1979" s="684"/>
      <c r="AN1979" s="684"/>
      <c r="AO1979" s="684"/>
      <c r="AP1979" s="684"/>
      <c r="AQ1979" s="684"/>
      <c r="AR1979" s="684"/>
      <c r="AS1979" s="684"/>
      <c r="AT1979" s="684"/>
      <c r="AU1979" s="684"/>
      <c r="AV1979" s="684"/>
      <c r="AW1979" s="684"/>
      <c r="AX1979" s="684"/>
      <c r="AY1979" s="684"/>
      <c r="AZ1979" s="684"/>
      <c r="BA1979" s="684"/>
      <c r="BB1979" s="684"/>
      <c r="BC1979" s="684"/>
      <c r="BD1979" s="684"/>
      <c r="BE1979" s="684"/>
      <c r="BF1979" s="684"/>
      <c r="BG1979" s="684"/>
    </row>
    <row r="1980" spans="2:86" ht="14.55" customHeight="1" x14ac:dyDescent="0.2">
      <c r="B1980" s="677" t="s">
        <v>1038</v>
      </c>
      <c r="C1980" s="678"/>
      <c r="D1980" s="677" t="s">
        <v>1237</v>
      </c>
      <c r="E1980" s="719"/>
      <c r="F1980" s="719"/>
      <c r="G1980" s="719"/>
      <c r="H1980" s="665">
        <f ca="1">OFFSET('(6)定期点検調書'!$B$12,L1980-1,0)</f>
        <v>0</v>
      </c>
      <c r="I1980" s="666"/>
      <c r="J1980" s="666"/>
      <c r="K1980" s="667"/>
      <c r="L1980" s="703">
        <f>AO1959+1</f>
        <v>189</v>
      </c>
      <c r="M1980" s="703"/>
      <c r="N1980" s="703"/>
      <c r="O1980" s="703"/>
      <c r="P1980" s="703"/>
      <c r="Q1980" s="703"/>
      <c r="R1980" s="703"/>
      <c r="S1980" s="703"/>
      <c r="T1980" s="703"/>
      <c r="U1980" s="703"/>
      <c r="V1980" s="703"/>
      <c r="W1980" s="703"/>
      <c r="X1980" s="703"/>
      <c r="Y1980" s="703"/>
      <c r="Z1980" s="703"/>
      <c r="AA1980" s="703"/>
      <c r="AB1980" s="703"/>
      <c r="AC1980" s="703"/>
      <c r="AD1980" s="704"/>
      <c r="AE1980" s="677" t="s">
        <v>1038</v>
      </c>
      <c r="AF1980" s="678"/>
      <c r="AG1980" s="677" t="s">
        <v>1237</v>
      </c>
      <c r="AH1980" s="719"/>
      <c r="AI1980" s="719"/>
      <c r="AJ1980" s="719"/>
      <c r="AK1980" s="665">
        <f ca="1">OFFSET('(6)定期点検調書'!$B$12,AO1980-1,0)</f>
        <v>0</v>
      </c>
      <c r="AL1980" s="666"/>
      <c r="AM1980" s="666"/>
      <c r="AN1980" s="667"/>
      <c r="AO1980" s="703">
        <f>L1980+1</f>
        <v>190</v>
      </c>
      <c r="AP1980" s="703"/>
      <c r="AQ1980" s="703"/>
      <c r="AR1980" s="703"/>
      <c r="AS1980" s="703"/>
      <c r="AT1980" s="703"/>
      <c r="AU1980" s="703"/>
      <c r="AV1980" s="703"/>
      <c r="AW1980" s="703"/>
      <c r="AX1980" s="703"/>
      <c r="AY1980" s="703"/>
      <c r="AZ1980" s="703"/>
      <c r="BA1980" s="703"/>
      <c r="BB1980" s="703"/>
      <c r="BC1980" s="703"/>
      <c r="BD1980" s="703"/>
      <c r="BE1980" s="703"/>
      <c r="BF1980" s="703"/>
      <c r="BG1980" s="704"/>
    </row>
    <row r="1981" spans="2:86" ht="14.55" customHeight="1" x14ac:dyDescent="0.2">
      <c r="B1981" s="679"/>
      <c r="C1981" s="680"/>
      <c r="D1981" s="681"/>
      <c r="E1981" s="720"/>
      <c r="F1981" s="720"/>
      <c r="G1981" s="720"/>
      <c r="H1981" s="668"/>
      <c r="I1981" s="669"/>
      <c r="J1981" s="669"/>
      <c r="K1981" s="670"/>
      <c r="L1981" s="705"/>
      <c r="M1981" s="705"/>
      <c r="N1981" s="705"/>
      <c r="O1981" s="705"/>
      <c r="P1981" s="705"/>
      <c r="Q1981" s="705"/>
      <c r="R1981" s="705"/>
      <c r="S1981" s="705"/>
      <c r="T1981" s="705"/>
      <c r="U1981" s="705"/>
      <c r="V1981" s="705"/>
      <c r="W1981" s="705"/>
      <c r="X1981" s="705"/>
      <c r="Y1981" s="705"/>
      <c r="Z1981" s="705"/>
      <c r="AA1981" s="705"/>
      <c r="AB1981" s="705"/>
      <c r="AC1981" s="705"/>
      <c r="AD1981" s="706"/>
      <c r="AE1981" s="679"/>
      <c r="AF1981" s="680"/>
      <c r="AG1981" s="681"/>
      <c r="AH1981" s="720"/>
      <c r="AI1981" s="720"/>
      <c r="AJ1981" s="720"/>
      <c r="AK1981" s="668"/>
      <c r="AL1981" s="669"/>
      <c r="AM1981" s="669"/>
      <c r="AN1981" s="670"/>
      <c r="AO1981" s="705"/>
      <c r="AP1981" s="705"/>
      <c r="AQ1981" s="705"/>
      <c r="AR1981" s="705"/>
      <c r="AS1981" s="705"/>
      <c r="AT1981" s="705"/>
      <c r="AU1981" s="705"/>
      <c r="AV1981" s="705"/>
      <c r="AW1981" s="705"/>
      <c r="AX1981" s="705"/>
      <c r="AY1981" s="705"/>
      <c r="AZ1981" s="705"/>
      <c r="BA1981" s="705"/>
      <c r="BB1981" s="705"/>
      <c r="BC1981" s="705"/>
      <c r="BD1981" s="705"/>
      <c r="BE1981" s="705"/>
      <c r="BF1981" s="705"/>
      <c r="BG1981" s="706"/>
    </row>
    <row r="1982" spans="2:86" ht="14.55" customHeight="1" x14ac:dyDescent="0.2">
      <c r="B1982" s="679"/>
      <c r="C1982" s="680"/>
      <c r="D1982" s="677" t="s">
        <v>992</v>
      </c>
      <c r="E1982" s="719"/>
      <c r="F1982" s="719"/>
      <c r="G1982" s="719"/>
      <c r="H1982" s="665">
        <f ca="1">OFFSET('(6)定期点検調書'!$D$12,L1980-1,0)</f>
        <v>0</v>
      </c>
      <c r="I1982" s="666"/>
      <c r="J1982" s="666"/>
      <c r="K1982" s="667"/>
      <c r="L1982" s="705"/>
      <c r="M1982" s="705"/>
      <c r="N1982" s="705"/>
      <c r="O1982" s="705"/>
      <c r="P1982" s="705"/>
      <c r="Q1982" s="705"/>
      <c r="R1982" s="705"/>
      <c r="S1982" s="705"/>
      <c r="T1982" s="705"/>
      <c r="U1982" s="705"/>
      <c r="V1982" s="705"/>
      <c r="W1982" s="705"/>
      <c r="X1982" s="705"/>
      <c r="Y1982" s="705"/>
      <c r="Z1982" s="705"/>
      <c r="AA1982" s="705"/>
      <c r="AB1982" s="705"/>
      <c r="AC1982" s="705"/>
      <c r="AD1982" s="706"/>
      <c r="AE1982" s="679"/>
      <c r="AF1982" s="680"/>
      <c r="AG1982" s="677" t="s">
        <v>992</v>
      </c>
      <c r="AH1982" s="719"/>
      <c r="AI1982" s="719"/>
      <c r="AJ1982" s="719"/>
      <c r="AK1982" s="665">
        <f ca="1">OFFSET('(6)定期点検調書'!$D$12,AO1980-1,0)</f>
        <v>0</v>
      </c>
      <c r="AL1982" s="666"/>
      <c r="AM1982" s="666"/>
      <c r="AN1982" s="667"/>
      <c r="AO1982" s="705"/>
      <c r="AP1982" s="705"/>
      <c r="AQ1982" s="705"/>
      <c r="AR1982" s="705"/>
      <c r="AS1982" s="705"/>
      <c r="AT1982" s="705"/>
      <c r="AU1982" s="705"/>
      <c r="AV1982" s="705"/>
      <c r="AW1982" s="705"/>
      <c r="AX1982" s="705"/>
      <c r="AY1982" s="705"/>
      <c r="AZ1982" s="705"/>
      <c r="BA1982" s="705"/>
      <c r="BB1982" s="705"/>
      <c r="BC1982" s="705"/>
      <c r="BD1982" s="705"/>
      <c r="BE1982" s="705"/>
      <c r="BF1982" s="705"/>
      <c r="BG1982" s="706"/>
    </row>
    <row r="1983" spans="2:86" ht="14.55" customHeight="1" x14ac:dyDescent="0.2">
      <c r="B1983" s="681"/>
      <c r="C1983" s="682"/>
      <c r="D1983" s="681"/>
      <c r="E1983" s="720"/>
      <c r="F1983" s="720"/>
      <c r="G1983" s="720"/>
      <c r="H1983" s="668"/>
      <c r="I1983" s="669"/>
      <c r="J1983" s="669"/>
      <c r="K1983" s="670"/>
      <c r="L1983" s="705"/>
      <c r="M1983" s="705"/>
      <c r="N1983" s="705"/>
      <c r="O1983" s="705"/>
      <c r="P1983" s="705"/>
      <c r="Q1983" s="705"/>
      <c r="R1983" s="705"/>
      <c r="S1983" s="705"/>
      <c r="T1983" s="705"/>
      <c r="U1983" s="705"/>
      <c r="V1983" s="705"/>
      <c r="W1983" s="705"/>
      <c r="X1983" s="705"/>
      <c r="Y1983" s="705"/>
      <c r="Z1983" s="705"/>
      <c r="AA1983" s="705"/>
      <c r="AB1983" s="705"/>
      <c r="AC1983" s="705"/>
      <c r="AD1983" s="706"/>
      <c r="AE1983" s="681"/>
      <c r="AF1983" s="682"/>
      <c r="AG1983" s="681"/>
      <c r="AH1983" s="720"/>
      <c r="AI1983" s="720"/>
      <c r="AJ1983" s="720"/>
      <c r="AK1983" s="668"/>
      <c r="AL1983" s="669"/>
      <c r="AM1983" s="669"/>
      <c r="AN1983" s="670"/>
      <c r="AO1983" s="705"/>
      <c r="AP1983" s="705"/>
      <c r="AQ1983" s="705"/>
      <c r="AR1983" s="705"/>
      <c r="AS1983" s="705"/>
      <c r="AT1983" s="705"/>
      <c r="AU1983" s="705"/>
      <c r="AV1983" s="705"/>
      <c r="AW1983" s="705"/>
      <c r="AX1983" s="705"/>
      <c r="AY1983" s="705"/>
      <c r="AZ1983" s="705"/>
      <c r="BA1983" s="705"/>
      <c r="BB1983" s="705"/>
      <c r="BC1983" s="705"/>
      <c r="BD1983" s="705"/>
      <c r="BE1983" s="705"/>
      <c r="BF1983" s="705"/>
      <c r="BG1983" s="706"/>
    </row>
    <row r="1984" spans="2:86" ht="14.55" customHeight="1" x14ac:dyDescent="0.2">
      <c r="B1984" s="677" t="s">
        <v>1238</v>
      </c>
      <c r="C1984" s="678"/>
      <c r="D1984" s="659" t="s">
        <v>993</v>
      </c>
      <c r="E1984" s="660"/>
      <c r="F1984" s="660"/>
      <c r="G1984" s="660"/>
      <c r="H1984" s="671">
        <f ca="1">OFFSET('(6)定期点検調書'!$AA$13,L1980-1,0)</f>
        <v>0</v>
      </c>
      <c r="I1984" s="672"/>
      <c r="J1984" s="672"/>
      <c r="K1984" s="673"/>
      <c r="L1984" s="705"/>
      <c r="M1984" s="705"/>
      <c r="N1984" s="705"/>
      <c r="O1984" s="705"/>
      <c r="P1984" s="705"/>
      <c r="Q1984" s="705"/>
      <c r="R1984" s="705"/>
      <c r="S1984" s="705"/>
      <c r="T1984" s="705"/>
      <c r="U1984" s="705"/>
      <c r="V1984" s="705"/>
      <c r="W1984" s="705"/>
      <c r="X1984" s="705"/>
      <c r="Y1984" s="705"/>
      <c r="Z1984" s="705"/>
      <c r="AA1984" s="705"/>
      <c r="AB1984" s="705"/>
      <c r="AC1984" s="705"/>
      <c r="AD1984" s="706"/>
      <c r="AE1984" s="677" t="s">
        <v>1238</v>
      </c>
      <c r="AF1984" s="678"/>
      <c r="AG1984" s="659" t="s">
        <v>993</v>
      </c>
      <c r="AH1984" s="660"/>
      <c r="AI1984" s="660"/>
      <c r="AJ1984" s="660"/>
      <c r="AK1984" s="671">
        <f ca="1">OFFSET('(6)定期点検調書'!$AA$13,AO1980-1,0)</f>
        <v>0</v>
      </c>
      <c r="AL1984" s="672"/>
      <c r="AM1984" s="672"/>
      <c r="AN1984" s="673"/>
      <c r="AO1984" s="705"/>
      <c r="AP1984" s="705"/>
      <c r="AQ1984" s="705"/>
      <c r="AR1984" s="705"/>
      <c r="AS1984" s="705"/>
      <c r="AT1984" s="705"/>
      <c r="AU1984" s="705"/>
      <c r="AV1984" s="705"/>
      <c r="AW1984" s="705"/>
      <c r="AX1984" s="705"/>
      <c r="AY1984" s="705"/>
      <c r="AZ1984" s="705"/>
      <c r="BA1984" s="705"/>
      <c r="BB1984" s="705"/>
      <c r="BC1984" s="705"/>
      <c r="BD1984" s="705"/>
      <c r="BE1984" s="705"/>
      <c r="BF1984" s="705"/>
      <c r="BG1984" s="706"/>
    </row>
    <row r="1985" spans="2:86" ht="14.55" customHeight="1" x14ac:dyDescent="0.2">
      <c r="B1985" s="679"/>
      <c r="C1985" s="680"/>
      <c r="D1985" s="662"/>
      <c r="E1985" s="663"/>
      <c r="F1985" s="663"/>
      <c r="G1985" s="663"/>
      <c r="H1985" s="674"/>
      <c r="I1985" s="675"/>
      <c r="J1985" s="675"/>
      <c r="K1985" s="676"/>
      <c r="L1985" s="705"/>
      <c r="M1985" s="705"/>
      <c r="N1985" s="705"/>
      <c r="O1985" s="705"/>
      <c r="P1985" s="705"/>
      <c r="Q1985" s="705"/>
      <c r="R1985" s="705"/>
      <c r="S1985" s="705"/>
      <c r="T1985" s="705"/>
      <c r="U1985" s="705"/>
      <c r="V1985" s="705"/>
      <c r="W1985" s="705"/>
      <c r="X1985" s="705"/>
      <c r="Y1985" s="705"/>
      <c r="Z1985" s="705"/>
      <c r="AA1985" s="705"/>
      <c r="AB1985" s="705"/>
      <c r="AC1985" s="705"/>
      <c r="AD1985" s="706"/>
      <c r="AE1985" s="679"/>
      <c r="AF1985" s="680"/>
      <c r="AG1985" s="662"/>
      <c r="AH1985" s="663"/>
      <c r="AI1985" s="663"/>
      <c r="AJ1985" s="663"/>
      <c r="AK1985" s="674"/>
      <c r="AL1985" s="675"/>
      <c r="AM1985" s="675"/>
      <c r="AN1985" s="676"/>
      <c r="AO1985" s="705"/>
      <c r="AP1985" s="705"/>
      <c r="AQ1985" s="705"/>
      <c r="AR1985" s="705"/>
      <c r="AS1985" s="705"/>
      <c r="AT1985" s="705"/>
      <c r="AU1985" s="705"/>
      <c r="AV1985" s="705"/>
      <c r="AW1985" s="705"/>
      <c r="AX1985" s="705"/>
      <c r="AY1985" s="705"/>
      <c r="AZ1985" s="705"/>
      <c r="BA1985" s="705"/>
      <c r="BB1985" s="705"/>
      <c r="BC1985" s="705"/>
      <c r="BD1985" s="705"/>
      <c r="BE1985" s="705"/>
      <c r="BF1985" s="705"/>
      <c r="BG1985" s="706"/>
    </row>
    <row r="1986" spans="2:86" ht="14.55" customHeight="1" x14ac:dyDescent="0.2">
      <c r="B1986" s="679"/>
      <c r="C1986" s="680"/>
      <c r="D1986" s="659" t="s">
        <v>1239</v>
      </c>
      <c r="E1986" s="660"/>
      <c r="F1986" s="660"/>
      <c r="G1986" s="660"/>
      <c r="H1986" s="665">
        <f ca="1">OFFSET('(6)定期点検調書'!$AD$12,L1980-1,0)</f>
        <v>0</v>
      </c>
      <c r="I1986" s="666"/>
      <c r="J1986" s="666"/>
      <c r="K1986" s="667"/>
      <c r="L1986" s="705"/>
      <c r="M1986" s="705"/>
      <c r="N1986" s="705"/>
      <c r="O1986" s="705"/>
      <c r="P1986" s="705"/>
      <c r="Q1986" s="705"/>
      <c r="R1986" s="705"/>
      <c r="S1986" s="705"/>
      <c r="T1986" s="705"/>
      <c r="U1986" s="705"/>
      <c r="V1986" s="705"/>
      <c r="W1986" s="705"/>
      <c r="X1986" s="705"/>
      <c r="Y1986" s="705"/>
      <c r="Z1986" s="705"/>
      <c r="AA1986" s="705"/>
      <c r="AB1986" s="705"/>
      <c r="AC1986" s="705"/>
      <c r="AD1986" s="706"/>
      <c r="AE1986" s="679"/>
      <c r="AF1986" s="680"/>
      <c r="AG1986" s="659" t="s">
        <v>1239</v>
      </c>
      <c r="AH1986" s="660"/>
      <c r="AI1986" s="660"/>
      <c r="AJ1986" s="660"/>
      <c r="AK1986" s="665">
        <f ca="1">OFFSET('(6)定期点検調書'!$AD$12,AO1980-1,0)</f>
        <v>0</v>
      </c>
      <c r="AL1986" s="666"/>
      <c r="AM1986" s="666"/>
      <c r="AN1986" s="667"/>
      <c r="AO1986" s="705"/>
      <c r="AP1986" s="705"/>
      <c r="AQ1986" s="705"/>
      <c r="AR1986" s="705"/>
      <c r="AS1986" s="705"/>
      <c r="AT1986" s="705"/>
      <c r="AU1986" s="705"/>
      <c r="AV1986" s="705"/>
      <c r="AW1986" s="705"/>
      <c r="AX1986" s="705"/>
      <c r="AY1986" s="705"/>
      <c r="AZ1986" s="705"/>
      <c r="BA1986" s="705"/>
      <c r="BB1986" s="705"/>
      <c r="BC1986" s="705"/>
      <c r="BD1986" s="705"/>
      <c r="BE1986" s="705"/>
      <c r="BF1986" s="705"/>
      <c r="BG1986" s="706"/>
    </row>
    <row r="1987" spans="2:86" ht="14.55" customHeight="1" x14ac:dyDescent="0.2">
      <c r="B1987" s="681"/>
      <c r="C1987" s="682"/>
      <c r="D1987" s="662"/>
      <c r="E1987" s="663"/>
      <c r="F1987" s="663"/>
      <c r="G1987" s="663"/>
      <c r="H1987" s="668"/>
      <c r="I1987" s="669"/>
      <c r="J1987" s="669"/>
      <c r="K1987" s="670"/>
      <c r="L1987" s="705"/>
      <c r="M1987" s="705"/>
      <c r="N1987" s="705"/>
      <c r="O1987" s="705"/>
      <c r="P1987" s="705"/>
      <c r="Q1987" s="705"/>
      <c r="R1987" s="705"/>
      <c r="S1987" s="705"/>
      <c r="T1987" s="705"/>
      <c r="U1987" s="705"/>
      <c r="V1987" s="705"/>
      <c r="W1987" s="705"/>
      <c r="X1987" s="705"/>
      <c r="Y1987" s="705"/>
      <c r="Z1987" s="705"/>
      <c r="AA1987" s="705"/>
      <c r="AB1987" s="705"/>
      <c r="AC1987" s="705"/>
      <c r="AD1987" s="706"/>
      <c r="AE1987" s="681"/>
      <c r="AF1987" s="682"/>
      <c r="AG1987" s="662"/>
      <c r="AH1987" s="663"/>
      <c r="AI1987" s="663"/>
      <c r="AJ1987" s="663"/>
      <c r="AK1987" s="668"/>
      <c r="AL1987" s="669"/>
      <c r="AM1987" s="669"/>
      <c r="AN1987" s="670"/>
      <c r="AO1987" s="705"/>
      <c r="AP1987" s="705"/>
      <c r="AQ1987" s="705"/>
      <c r="AR1987" s="705"/>
      <c r="AS1987" s="705"/>
      <c r="AT1987" s="705"/>
      <c r="AU1987" s="705"/>
      <c r="AV1987" s="705"/>
      <c r="AW1987" s="705"/>
      <c r="AX1987" s="705"/>
      <c r="AY1987" s="705"/>
      <c r="AZ1987" s="705"/>
      <c r="BA1987" s="705"/>
      <c r="BB1987" s="705"/>
      <c r="BC1987" s="705"/>
      <c r="BD1987" s="705"/>
      <c r="BE1987" s="705"/>
      <c r="BF1987" s="705"/>
      <c r="BG1987" s="706"/>
    </row>
    <row r="1988" spans="2:86" ht="28.95" customHeight="1" x14ac:dyDescent="0.2">
      <c r="B1988" s="716" t="s">
        <v>995</v>
      </c>
      <c r="C1988" s="717"/>
      <c r="D1988" s="717"/>
      <c r="E1988" s="717"/>
      <c r="F1988" s="717"/>
      <c r="G1988" s="718"/>
      <c r="H1988" s="709">
        <f ca="1">OFFSET('(6)定期点検調書'!$AK$12,L1980-1,0)</f>
        <v>0</v>
      </c>
      <c r="I1988" s="710"/>
      <c r="J1988" s="710"/>
      <c r="K1988" s="711"/>
      <c r="L1988" s="705"/>
      <c r="M1988" s="705"/>
      <c r="N1988" s="705"/>
      <c r="O1988" s="705"/>
      <c r="P1988" s="705"/>
      <c r="Q1988" s="705"/>
      <c r="R1988" s="705"/>
      <c r="S1988" s="705"/>
      <c r="T1988" s="705"/>
      <c r="U1988" s="705"/>
      <c r="V1988" s="705"/>
      <c r="W1988" s="705"/>
      <c r="X1988" s="705"/>
      <c r="Y1988" s="705"/>
      <c r="Z1988" s="705"/>
      <c r="AA1988" s="705"/>
      <c r="AB1988" s="705"/>
      <c r="AC1988" s="705"/>
      <c r="AD1988" s="706"/>
      <c r="AE1988" s="716" t="s">
        <v>995</v>
      </c>
      <c r="AF1988" s="717"/>
      <c r="AG1988" s="717"/>
      <c r="AH1988" s="717"/>
      <c r="AI1988" s="717"/>
      <c r="AJ1988" s="718"/>
      <c r="AK1988" s="709">
        <f ca="1">OFFSET('(6)定期点検調書'!$AK$12,AO1980-1,0)</f>
        <v>0</v>
      </c>
      <c r="AL1988" s="710"/>
      <c r="AM1988" s="710"/>
      <c r="AN1988" s="711"/>
      <c r="AO1988" s="705"/>
      <c r="AP1988" s="705"/>
      <c r="AQ1988" s="705"/>
      <c r="AR1988" s="705"/>
      <c r="AS1988" s="705"/>
      <c r="AT1988" s="705"/>
      <c r="AU1988" s="705"/>
      <c r="AV1988" s="705"/>
      <c r="AW1988" s="705"/>
      <c r="AX1988" s="705"/>
      <c r="AY1988" s="705"/>
      <c r="AZ1988" s="705"/>
      <c r="BA1988" s="705"/>
      <c r="BB1988" s="705"/>
      <c r="BC1988" s="705"/>
      <c r="BD1988" s="705"/>
      <c r="BE1988" s="705"/>
      <c r="BF1988" s="705"/>
      <c r="BG1988" s="706"/>
    </row>
    <row r="1989" spans="2:86" ht="14.55" customHeight="1" x14ac:dyDescent="0.2">
      <c r="B1989" s="677" t="s">
        <v>1240</v>
      </c>
      <c r="C1989" s="661"/>
      <c r="D1989" s="659" t="s">
        <v>994</v>
      </c>
      <c r="E1989" s="660"/>
      <c r="F1989" s="660"/>
      <c r="G1989" s="661"/>
      <c r="H1989" s="699" t="str">
        <f ca="1">OFFSET('(6)定期点検調書'!$BY$12,L1980-1,0)</f>
        <v/>
      </c>
      <c r="I1989" s="700"/>
      <c r="J1989" s="700"/>
      <c r="K1989" s="714"/>
      <c r="L1989" s="705"/>
      <c r="M1989" s="705"/>
      <c r="N1989" s="705"/>
      <c r="O1989" s="705"/>
      <c r="P1989" s="705"/>
      <c r="Q1989" s="705"/>
      <c r="R1989" s="705"/>
      <c r="S1989" s="705"/>
      <c r="T1989" s="705"/>
      <c r="U1989" s="705"/>
      <c r="V1989" s="705"/>
      <c r="W1989" s="705"/>
      <c r="X1989" s="705"/>
      <c r="Y1989" s="705"/>
      <c r="Z1989" s="705"/>
      <c r="AA1989" s="705"/>
      <c r="AB1989" s="705"/>
      <c r="AC1989" s="705"/>
      <c r="AD1989" s="706"/>
      <c r="AE1989" s="677" t="s">
        <v>1240</v>
      </c>
      <c r="AF1989" s="661"/>
      <c r="AG1989" s="659" t="s">
        <v>994</v>
      </c>
      <c r="AH1989" s="660"/>
      <c r="AI1989" s="660"/>
      <c r="AJ1989" s="661"/>
      <c r="AK1989" s="699" t="str">
        <f ca="1">OFFSET('(6)定期点検調書'!$BY$12,AO1980-1,0)</f>
        <v/>
      </c>
      <c r="AL1989" s="700"/>
      <c r="AM1989" s="700"/>
      <c r="AN1989" s="714"/>
      <c r="AO1989" s="705"/>
      <c r="AP1989" s="705"/>
      <c r="AQ1989" s="705"/>
      <c r="AR1989" s="705"/>
      <c r="AS1989" s="705"/>
      <c r="AT1989" s="705"/>
      <c r="AU1989" s="705"/>
      <c r="AV1989" s="705"/>
      <c r="AW1989" s="705"/>
      <c r="AX1989" s="705"/>
      <c r="AY1989" s="705"/>
      <c r="AZ1989" s="705"/>
      <c r="BA1989" s="705"/>
      <c r="BB1989" s="705"/>
      <c r="BC1989" s="705"/>
      <c r="BD1989" s="705"/>
      <c r="BE1989" s="705"/>
      <c r="BF1989" s="705"/>
      <c r="BG1989" s="706"/>
    </row>
    <row r="1990" spans="2:86" ht="14.55" customHeight="1" x14ac:dyDescent="0.2">
      <c r="B1990" s="712"/>
      <c r="C1990" s="713"/>
      <c r="D1990" s="662"/>
      <c r="E1990" s="663"/>
      <c r="F1990" s="663"/>
      <c r="G1990" s="664"/>
      <c r="H1990" s="701"/>
      <c r="I1990" s="702"/>
      <c r="J1990" s="702"/>
      <c r="K1990" s="715"/>
      <c r="L1990" s="705"/>
      <c r="M1990" s="705"/>
      <c r="N1990" s="705"/>
      <c r="O1990" s="705"/>
      <c r="P1990" s="705"/>
      <c r="Q1990" s="705"/>
      <c r="R1990" s="705"/>
      <c r="S1990" s="705"/>
      <c r="T1990" s="705"/>
      <c r="U1990" s="705"/>
      <c r="V1990" s="705"/>
      <c r="W1990" s="705"/>
      <c r="X1990" s="705"/>
      <c r="Y1990" s="705"/>
      <c r="Z1990" s="705"/>
      <c r="AA1990" s="705"/>
      <c r="AB1990" s="705"/>
      <c r="AC1990" s="705"/>
      <c r="AD1990" s="706"/>
      <c r="AE1990" s="712"/>
      <c r="AF1990" s="713"/>
      <c r="AG1990" s="662"/>
      <c r="AH1990" s="663"/>
      <c r="AI1990" s="663"/>
      <c r="AJ1990" s="664"/>
      <c r="AK1990" s="701"/>
      <c r="AL1990" s="702"/>
      <c r="AM1990" s="702"/>
      <c r="AN1990" s="715"/>
      <c r="AO1990" s="705"/>
      <c r="AP1990" s="705"/>
      <c r="AQ1990" s="705"/>
      <c r="AR1990" s="705"/>
      <c r="AS1990" s="705"/>
      <c r="AT1990" s="705"/>
      <c r="AU1990" s="705"/>
      <c r="AV1990" s="705"/>
      <c r="AW1990" s="705"/>
      <c r="AX1990" s="705"/>
      <c r="AY1990" s="705"/>
      <c r="AZ1990" s="705"/>
      <c r="BA1990" s="705"/>
      <c r="BB1990" s="705"/>
      <c r="BC1990" s="705"/>
      <c r="BD1990" s="705"/>
      <c r="BE1990" s="705"/>
      <c r="BF1990" s="705"/>
      <c r="BG1990" s="706"/>
    </row>
    <row r="1991" spans="2:86" ht="14.55" customHeight="1" x14ac:dyDescent="0.2">
      <c r="B1991" s="712"/>
      <c r="C1991" s="713"/>
      <c r="D1991" s="659" t="s">
        <v>1186</v>
      </c>
      <c r="E1991" s="660"/>
      <c r="F1991" s="660"/>
      <c r="G1991" s="661"/>
      <c r="H1991" s="665">
        <f ca="1">OFFSET('(6)定期点検調書'!$BC$12,L1980-1,0)</f>
        <v>0</v>
      </c>
      <c r="I1991" s="666"/>
      <c r="J1991" s="666"/>
      <c r="K1991" s="667"/>
      <c r="L1991" s="705"/>
      <c r="M1991" s="705"/>
      <c r="N1991" s="705"/>
      <c r="O1991" s="705"/>
      <c r="P1991" s="705"/>
      <c r="Q1991" s="705"/>
      <c r="R1991" s="705"/>
      <c r="S1991" s="705"/>
      <c r="T1991" s="705"/>
      <c r="U1991" s="705"/>
      <c r="V1991" s="705"/>
      <c r="W1991" s="705"/>
      <c r="X1991" s="705"/>
      <c r="Y1991" s="705"/>
      <c r="Z1991" s="705"/>
      <c r="AA1991" s="705"/>
      <c r="AB1991" s="705"/>
      <c r="AC1991" s="705"/>
      <c r="AD1991" s="706"/>
      <c r="AE1991" s="712"/>
      <c r="AF1991" s="713"/>
      <c r="AG1991" s="659" t="s">
        <v>1186</v>
      </c>
      <c r="AH1991" s="660"/>
      <c r="AI1991" s="660"/>
      <c r="AJ1991" s="661"/>
      <c r="AK1991" s="665">
        <f ca="1">OFFSET('(6)定期点検調書'!$BC$12,AO1980-1,0)</f>
        <v>0</v>
      </c>
      <c r="AL1991" s="666"/>
      <c r="AM1991" s="666"/>
      <c r="AN1991" s="667"/>
      <c r="AO1991" s="705"/>
      <c r="AP1991" s="705"/>
      <c r="AQ1991" s="705"/>
      <c r="AR1991" s="705"/>
      <c r="AS1991" s="705"/>
      <c r="AT1991" s="705"/>
      <c r="AU1991" s="705"/>
      <c r="AV1991" s="705"/>
      <c r="AW1991" s="705"/>
      <c r="AX1991" s="705"/>
      <c r="AY1991" s="705"/>
      <c r="AZ1991" s="705"/>
      <c r="BA1991" s="705"/>
      <c r="BB1991" s="705"/>
      <c r="BC1991" s="705"/>
      <c r="BD1991" s="705"/>
      <c r="BE1991" s="705"/>
      <c r="BF1991" s="705"/>
      <c r="BG1991" s="706"/>
    </row>
    <row r="1992" spans="2:86" ht="14.55" customHeight="1" x14ac:dyDescent="0.2">
      <c r="B1992" s="712"/>
      <c r="C1992" s="713"/>
      <c r="D1992" s="662"/>
      <c r="E1992" s="663"/>
      <c r="F1992" s="663"/>
      <c r="G1992" s="664"/>
      <c r="H1992" s="668"/>
      <c r="I1992" s="669"/>
      <c r="J1992" s="669"/>
      <c r="K1992" s="670"/>
      <c r="L1992" s="705"/>
      <c r="M1992" s="705"/>
      <c r="N1992" s="705"/>
      <c r="O1992" s="705"/>
      <c r="P1992" s="705"/>
      <c r="Q1992" s="705"/>
      <c r="R1992" s="705"/>
      <c r="S1992" s="705"/>
      <c r="T1992" s="705"/>
      <c r="U1992" s="705"/>
      <c r="V1992" s="705"/>
      <c r="W1992" s="705"/>
      <c r="X1992" s="705"/>
      <c r="Y1992" s="705"/>
      <c r="Z1992" s="705"/>
      <c r="AA1992" s="705"/>
      <c r="AB1992" s="705"/>
      <c r="AC1992" s="705"/>
      <c r="AD1992" s="706"/>
      <c r="AE1992" s="712"/>
      <c r="AF1992" s="713"/>
      <c r="AG1992" s="662"/>
      <c r="AH1992" s="663"/>
      <c r="AI1992" s="663"/>
      <c r="AJ1992" s="664"/>
      <c r="AK1992" s="668"/>
      <c r="AL1992" s="669"/>
      <c r="AM1992" s="669"/>
      <c r="AN1992" s="670"/>
      <c r="AO1992" s="705"/>
      <c r="AP1992" s="705"/>
      <c r="AQ1992" s="705"/>
      <c r="AR1992" s="705"/>
      <c r="AS1992" s="705"/>
      <c r="AT1992" s="705"/>
      <c r="AU1992" s="705"/>
      <c r="AV1992" s="705"/>
      <c r="AW1992" s="705"/>
      <c r="AX1992" s="705"/>
      <c r="AY1992" s="705"/>
      <c r="AZ1992" s="705"/>
      <c r="BA1992" s="705"/>
      <c r="BB1992" s="705"/>
      <c r="BC1992" s="705"/>
      <c r="BD1992" s="705"/>
      <c r="BE1992" s="705"/>
      <c r="BF1992" s="705"/>
      <c r="BG1992" s="706"/>
    </row>
    <row r="1993" spans="2:86" ht="14.55" customHeight="1" x14ac:dyDescent="0.2">
      <c r="B1993" s="712"/>
      <c r="C1993" s="713"/>
      <c r="D1993" s="659" t="s">
        <v>1187</v>
      </c>
      <c r="E1993" s="660"/>
      <c r="F1993" s="660"/>
      <c r="G1993" s="661"/>
      <c r="H1993" s="665">
        <f ca="1">OFFSET('(6)定期点検調書'!$BF$12,L1980-1,0)</f>
        <v>0</v>
      </c>
      <c r="I1993" s="666"/>
      <c r="J1993" s="666"/>
      <c r="K1993" s="667"/>
      <c r="L1993" s="705"/>
      <c r="M1993" s="705"/>
      <c r="N1993" s="705"/>
      <c r="O1993" s="705"/>
      <c r="P1993" s="705"/>
      <c r="Q1993" s="705"/>
      <c r="R1993" s="705"/>
      <c r="S1993" s="705"/>
      <c r="T1993" s="705"/>
      <c r="U1993" s="705"/>
      <c r="V1993" s="705"/>
      <c r="W1993" s="705"/>
      <c r="X1993" s="705"/>
      <c r="Y1993" s="705"/>
      <c r="Z1993" s="705"/>
      <c r="AA1993" s="705"/>
      <c r="AB1993" s="705"/>
      <c r="AC1993" s="705"/>
      <c r="AD1993" s="706"/>
      <c r="AE1993" s="712"/>
      <c r="AF1993" s="713"/>
      <c r="AG1993" s="659" t="s">
        <v>1187</v>
      </c>
      <c r="AH1993" s="660"/>
      <c r="AI1993" s="660"/>
      <c r="AJ1993" s="661"/>
      <c r="AK1993" s="665">
        <f ca="1">OFFSET('(6)定期点検調書'!$BF$12,AO1980-1,0)</f>
        <v>0</v>
      </c>
      <c r="AL1993" s="666"/>
      <c r="AM1993" s="666"/>
      <c r="AN1993" s="667"/>
      <c r="AO1993" s="705"/>
      <c r="AP1993" s="705"/>
      <c r="AQ1993" s="705"/>
      <c r="AR1993" s="705"/>
      <c r="AS1993" s="705"/>
      <c r="AT1993" s="705"/>
      <c r="AU1993" s="705"/>
      <c r="AV1993" s="705"/>
      <c r="AW1993" s="705"/>
      <c r="AX1993" s="705"/>
      <c r="AY1993" s="705"/>
      <c r="AZ1993" s="705"/>
      <c r="BA1993" s="705"/>
      <c r="BB1993" s="705"/>
      <c r="BC1993" s="705"/>
      <c r="BD1993" s="705"/>
      <c r="BE1993" s="705"/>
      <c r="BF1993" s="705"/>
      <c r="BG1993" s="706"/>
    </row>
    <row r="1994" spans="2:86" ht="14.55" customHeight="1" x14ac:dyDescent="0.2">
      <c r="B1994" s="662"/>
      <c r="C1994" s="664"/>
      <c r="D1994" s="662"/>
      <c r="E1994" s="663"/>
      <c r="F1994" s="663"/>
      <c r="G1994" s="664"/>
      <c r="H1994" s="668"/>
      <c r="I1994" s="669"/>
      <c r="J1994" s="669"/>
      <c r="K1994" s="670"/>
      <c r="L1994" s="707"/>
      <c r="M1994" s="707"/>
      <c r="N1994" s="707"/>
      <c r="O1994" s="707"/>
      <c r="P1994" s="707"/>
      <c r="Q1994" s="707"/>
      <c r="R1994" s="707"/>
      <c r="S1994" s="707"/>
      <c r="T1994" s="707"/>
      <c r="U1994" s="707"/>
      <c r="V1994" s="707"/>
      <c r="W1994" s="707"/>
      <c r="X1994" s="707"/>
      <c r="Y1994" s="707"/>
      <c r="Z1994" s="707"/>
      <c r="AA1994" s="707"/>
      <c r="AB1994" s="707"/>
      <c r="AC1994" s="707"/>
      <c r="AD1994" s="708"/>
      <c r="AE1994" s="662"/>
      <c r="AF1994" s="664"/>
      <c r="AG1994" s="662"/>
      <c r="AH1994" s="663"/>
      <c r="AI1994" s="663"/>
      <c r="AJ1994" s="664"/>
      <c r="AK1994" s="668"/>
      <c r="AL1994" s="669"/>
      <c r="AM1994" s="669"/>
      <c r="AN1994" s="670"/>
      <c r="AO1994" s="707"/>
      <c r="AP1994" s="707"/>
      <c r="AQ1994" s="707"/>
      <c r="AR1994" s="707"/>
      <c r="AS1994" s="707"/>
      <c r="AT1994" s="707"/>
      <c r="AU1994" s="707"/>
      <c r="AV1994" s="707"/>
      <c r="AW1994" s="707"/>
      <c r="AX1994" s="707"/>
      <c r="AY1994" s="707"/>
      <c r="AZ1994" s="707"/>
      <c r="BA1994" s="707"/>
      <c r="BB1994" s="707"/>
      <c r="BC1994" s="707"/>
      <c r="BD1994" s="707"/>
      <c r="BE1994" s="707"/>
      <c r="BF1994" s="707"/>
      <c r="BG1994" s="708"/>
    </row>
    <row r="1995" spans="2:86" ht="14.55" customHeight="1" x14ac:dyDescent="0.2">
      <c r="B1995" s="683" t="s">
        <v>1241</v>
      </c>
      <c r="C1995" s="683"/>
      <c r="D1995" s="683"/>
      <c r="E1995" s="683"/>
      <c r="F1995" s="683"/>
      <c r="G1995" s="683"/>
      <c r="H1995" s="699" t="str">
        <f ca="1">IF(OFFSET('(6)定期点検調書'!$AR$12,L1980-1,0)="","",OFFSET('(6)定期点検調書'!$AQ$12,L1980-1,0)&amp;TEXT(OFFSET('(6)定期点検調書'!$AR$12,L1980-1,0),"0.0")&amp;OFFSET('(6)定期点検調書'!$AT$12,L1980-1,0))  &amp;  IF(OFFSET('(6)定期点検調書'!$AV$12,L1980-1,0)="","","／"&amp;OFFSET('(6)定期点検調書'!$AU$12,L1980-1,0)&amp;TEXT(OFFSET('(6)定期点検調書'!$AV$12,L1980-1,0),"0.0")&amp;OFFSET('(6)定期点検調書'!$AX$12,L1980-1,0))  &amp;  IF(OFFSET('(6)定期点検調書'!$AZ$12,L1980-1,0)="","","／"&amp;OFFSET('(6)定期点検調書'!$AY$12,L1980-1,0)&amp;TEXT(OFFSET('(6)定期点検調書'!$AZ$12,L1980-1,0),"0.0")&amp;OFFSET('(6)定期点検調書'!$BB$12,L1980-1,0))</f>
        <v/>
      </c>
      <c r="I1995" s="700"/>
      <c r="J1995" s="700"/>
      <c r="K1995" s="700"/>
      <c r="L1995" s="700"/>
      <c r="M1995" s="700"/>
      <c r="N1995" s="700"/>
      <c r="O1995" s="700"/>
      <c r="P1995" s="685" t="s">
        <v>1243</v>
      </c>
      <c r="Q1995" s="685"/>
      <c r="R1995" s="685"/>
      <c r="S1995" s="685"/>
      <c r="T1995" s="685"/>
      <c r="U1995" s="685"/>
      <c r="V1995" s="685"/>
      <c r="W1995" s="686" t="str">
        <f ca="1">OFFSET('(6)定期点検調書'!$F$12,L1980-1,0)</f>
        <v/>
      </c>
      <c r="X1995" s="687"/>
      <c r="Y1995" s="687"/>
      <c r="Z1995" s="687"/>
      <c r="AA1995" s="687"/>
      <c r="AB1995" s="687"/>
      <c r="AC1995" s="687"/>
      <c r="AD1995" s="688"/>
      <c r="AE1995" s="683" t="s">
        <v>1241</v>
      </c>
      <c r="AF1995" s="683"/>
      <c r="AG1995" s="683"/>
      <c r="AH1995" s="683"/>
      <c r="AI1995" s="683"/>
      <c r="AJ1995" s="683"/>
      <c r="AK1995" s="699" t="str">
        <f ca="1">IF(OFFSET('(6)定期点検調書'!$AR$12,AO1980-1,0)="","",OFFSET('(6)定期点検調書'!$AQ$12,AO1980-1,0)&amp;TEXT(OFFSET('(6)定期点検調書'!$AR$12,AO1980-1,0),"0.0")&amp;OFFSET('(6)定期点検調書'!$AT$12,AO1980-1,0))  &amp;  IF(OFFSET('(6)定期点検調書'!$AV$12,AO1980-1,0)="","","／"&amp;OFFSET('(6)定期点検調書'!$AU$12,AO1980-1,0)&amp;TEXT(OFFSET('(6)定期点検調書'!$AV$12,AO1980-1,0),"0.0")&amp;OFFSET('(6)定期点検調書'!$AX$12,AO1980-1,0))  &amp;  IF(OFFSET('(6)定期点検調書'!$AZ$12,AO1980-1,0)="","","／"&amp;OFFSET('(6)定期点検調書'!$AY$12,AO1980-1,0)&amp;TEXT(OFFSET('(6)定期点検調書'!$AZ$12,AO1980-1,0),"0.0")&amp;OFFSET('(6)定期点検調書'!$BB$12,AO1980-1,0))</f>
        <v/>
      </c>
      <c r="AL1995" s="700"/>
      <c r="AM1995" s="700"/>
      <c r="AN1995" s="700"/>
      <c r="AO1995" s="700"/>
      <c r="AP1995" s="700"/>
      <c r="AQ1995" s="700"/>
      <c r="AR1995" s="700"/>
      <c r="AS1995" s="685" t="s">
        <v>1243</v>
      </c>
      <c r="AT1995" s="685"/>
      <c r="AU1995" s="685"/>
      <c r="AV1995" s="685"/>
      <c r="AW1995" s="685"/>
      <c r="AX1995" s="685"/>
      <c r="AY1995" s="685"/>
      <c r="AZ1995" s="686" t="str">
        <f ca="1">OFFSET('(6)定期点検調書'!$F$12,AO1980-1,0)</f>
        <v/>
      </c>
      <c r="BA1995" s="687"/>
      <c r="BB1995" s="687"/>
      <c r="BC1995" s="687"/>
      <c r="BD1995" s="687"/>
      <c r="BE1995" s="687"/>
      <c r="BF1995" s="687"/>
      <c r="BG1995" s="688"/>
    </row>
    <row r="1996" spans="2:86" ht="14.55" customHeight="1" x14ac:dyDescent="0.2">
      <c r="B1996" s="683"/>
      <c r="C1996" s="683"/>
      <c r="D1996" s="683"/>
      <c r="E1996" s="683"/>
      <c r="F1996" s="683"/>
      <c r="G1996" s="683"/>
      <c r="H1996" s="701"/>
      <c r="I1996" s="702"/>
      <c r="J1996" s="702"/>
      <c r="K1996" s="702"/>
      <c r="L1996" s="702"/>
      <c r="M1996" s="702"/>
      <c r="N1996" s="702"/>
      <c r="O1996" s="702"/>
      <c r="P1996" s="685"/>
      <c r="Q1996" s="685"/>
      <c r="R1996" s="685"/>
      <c r="S1996" s="685"/>
      <c r="T1996" s="685"/>
      <c r="U1996" s="685"/>
      <c r="V1996" s="685"/>
      <c r="W1996" s="689"/>
      <c r="X1996" s="690"/>
      <c r="Y1996" s="690"/>
      <c r="Z1996" s="690"/>
      <c r="AA1996" s="690"/>
      <c r="AB1996" s="690"/>
      <c r="AC1996" s="690"/>
      <c r="AD1996" s="691"/>
      <c r="AE1996" s="683"/>
      <c r="AF1996" s="683"/>
      <c r="AG1996" s="683"/>
      <c r="AH1996" s="683"/>
      <c r="AI1996" s="683"/>
      <c r="AJ1996" s="683"/>
      <c r="AK1996" s="701"/>
      <c r="AL1996" s="702"/>
      <c r="AM1996" s="702"/>
      <c r="AN1996" s="702"/>
      <c r="AO1996" s="702"/>
      <c r="AP1996" s="702"/>
      <c r="AQ1996" s="702"/>
      <c r="AR1996" s="702"/>
      <c r="AS1996" s="685"/>
      <c r="AT1996" s="685"/>
      <c r="AU1996" s="685"/>
      <c r="AV1996" s="685"/>
      <c r="AW1996" s="685"/>
      <c r="AX1996" s="685"/>
      <c r="AY1996" s="685"/>
      <c r="AZ1996" s="689"/>
      <c r="BA1996" s="690"/>
      <c r="BB1996" s="690"/>
      <c r="BC1996" s="690"/>
      <c r="BD1996" s="690"/>
      <c r="BE1996" s="690"/>
      <c r="BF1996" s="690"/>
      <c r="BG1996" s="691"/>
    </row>
    <row r="1997" spans="2:86" ht="14.55" customHeight="1" x14ac:dyDescent="0.2">
      <c r="B1997" s="659" t="s">
        <v>1242</v>
      </c>
      <c r="C1997" s="660"/>
      <c r="D1997" s="660"/>
      <c r="E1997" s="660"/>
      <c r="F1997" s="660"/>
      <c r="G1997" s="661"/>
      <c r="H1997" s="671"/>
      <c r="I1997" s="672"/>
      <c r="J1997" s="672"/>
      <c r="K1997" s="672"/>
      <c r="L1997" s="672"/>
      <c r="M1997" s="672"/>
      <c r="N1997" s="672"/>
      <c r="O1997" s="672"/>
      <c r="P1997" s="692" t="s">
        <v>996</v>
      </c>
      <c r="Q1997" s="692"/>
      <c r="R1997" s="692"/>
      <c r="S1997" s="692"/>
      <c r="T1997" s="692"/>
      <c r="U1997" s="692"/>
      <c r="V1997" s="692"/>
      <c r="W1997" s="693"/>
      <c r="X1997" s="694"/>
      <c r="Y1997" s="694"/>
      <c r="Z1997" s="694"/>
      <c r="AA1997" s="694"/>
      <c r="AB1997" s="694"/>
      <c r="AC1997" s="694"/>
      <c r="AD1997" s="695"/>
      <c r="AE1997" s="659" t="s">
        <v>1242</v>
      </c>
      <c r="AF1997" s="660"/>
      <c r="AG1997" s="660"/>
      <c r="AH1997" s="660"/>
      <c r="AI1997" s="660"/>
      <c r="AJ1997" s="661"/>
      <c r="AK1997" s="671"/>
      <c r="AL1997" s="672"/>
      <c r="AM1997" s="672"/>
      <c r="AN1997" s="672"/>
      <c r="AO1997" s="672"/>
      <c r="AP1997" s="672"/>
      <c r="AQ1997" s="672"/>
      <c r="AR1997" s="672"/>
      <c r="AS1997" s="692" t="s">
        <v>996</v>
      </c>
      <c r="AT1997" s="692"/>
      <c r="AU1997" s="692"/>
      <c r="AV1997" s="692"/>
      <c r="AW1997" s="692"/>
      <c r="AX1997" s="692"/>
      <c r="AY1997" s="692"/>
      <c r="AZ1997" s="693"/>
      <c r="BA1997" s="694"/>
      <c r="BB1997" s="694"/>
      <c r="BC1997" s="694"/>
      <c r="BD1997" s="694"/>
      <c r="BE1997" s="694"/>
      <c r="BF1997" s="694"/>
      <c r="BG1997" s="695"/>
    </row>
    <row r="1998" spans="2:86" ht="14.55" customHeight="1" x14ac:dyDescent="0.2">
      <c r="B1998" s="662"/>
      <c r="C1998" s="663"/>
      <c r="D1998" s="663"/>
      <c r="E1998" s="663"/>
      <c r="F1998" s="663"/>
      <c r="G1998" s="664"/>
      <c r="H1998" s="674"/>
      <c r="I1998" s="675"/>
      <c r="J1998" s="675"/>
      <c r="K1998" s="675"/>
      <c r="L1998" s="675"/>
      <c r="M1998" s="675"/>
      <c r="N1998" s="675"/>
      <c r="O1998" s="675"/>
      <c r="P1998" s="692"/>
      <c r="Q1998" s="692"/>
      <c r="R1998" s="692"/>
      <c r="S1998" s="692"/>
      <c r="T1998" s="692"/>
      <c r="U1998" s="692"/>
      <c r="V1998" s="692"/>
      <c r="W1998" s="696"/>
      <c r="X1998" s="697"/>
      <c r="Y1998" s="697"/>
      <c r="Z1998" s="697"/>
      <c r="AA1998" s="697"/>
      <c r="AB1998" s="697"/>
      <c r="AC1998" s="697"/>
      <c r="AD1998" s="698"/>
      <c r="AE1998" s="662"/>
      <c r="AF1998" s="663"/>
      <c r="AG1998" s="663"/>
      <c r="AH1998" s="663"/>
      <c r="AI1998" s="663"/>
      <c r="AJ1998" s="664"/>
      <c r="AK1998" s="674"/>
      <c r="AL1998" s="675"/>
      <c r="AM1998" s="675"/>
      <c r="AN1998" s="675"/>
      <c r="AO1998" s="675"/>
      <c r="AP1998" s="675"/>
      <c r="AQ1998" s="675"/>
      <c r="AR1998" s="675"/>
      <c r="AS1998" s="692"/>
      <c r="AT1998" s="692"/>
      <c r="AU1998" s="692"/>
      <c r="AV1998" s="692"/>
      <c r="AW1998" s="692"/>
      <c r="AX1998" s="692"/>
      <c r="AY1998" s="692"/>
      <c r="AZ1998" s="696"/>
      <c r="BA1998" s="697"/>
      <c r="BB1998" s="697"/>
      <c r="BC1998" s="697"/>
      <c r="BD1998" s="697"/>
      <c r="BE1998" s="697"/>
      <c r="BF1998" s="697"/>
      <c r="BG1998" s="698"/>
    </row>
    <row r="1999" spans="2:86" ht="19.5" customHeight="1" x14ac:dyDescent="0.2">
      <c r="B1999" s="683" t="s">
        <v>79</v>
      </c>
      <c r="C1999" s="683"/>
      <c r="D1999" s="683"/>
      <c r="E1999" s="683"/>
      <c r="F1999" s="683"/>
      <c r="G1999" s="683"/>
      <c r="H1999" s="684">
        <f ca="1">OFFSET('(6)定期点検調書'!$CA$12,L1980-1,0)</f>
        <v>0</v>
      </c>
      <c r="I1999" s="684"/>
      <c r="J1999" s="684"/>
      <c r="K1999" s="684"/>
      <c r="L1999" s="684"/>
      <c r="M1999" s="684"/>
      <c r="N1999" s="684"/>
      <c r="O1999" s="684"/>
      <c r="P1999" s="684"/>
      <c r="Q1999" s="684"/>
      <c r="R1999" s="684"/>
      <c r="S1999" s="684"/>
      <c r="T1999" s="684"/>
      <c r="U1999" s="684"/>
      <c r="V1999" s="684"/>
      <c r="W1999" s="684"/>
      <c r="X1999" s="684"/>
      <c r="Y1999" s="684"/>
      <c r="Z1999" s="684"/>
      <c r="AA1999" s="684"/>
      <c r="AB1999" s="684"/>
      <c r="AC1999" s="684"/>
      <c r="AD1999" s="684"/>
      <c r="AE1999" s="683" t="s">
        <v>79</v>
      </c>
      <c r="AF1999" s="683"/>
      <c r="AG1999" s="683"/>
      <c r="AH1999" s="683"/>
      <c r="AI1999" s="683"/>
      <c r="AJ1999" s="683"/>
      <c r="AK1999" s="684">
        <f ca="1">OFFSET('(6)定期点検調書'!$CA$12,AO1980-1,0)</f>
        <v>0</v>
      </c>
      <c r="AL1999" s="684"/>
      <c r="AM1999" s="684"/>
      <c r="AN1999" s="684"/>
      <c r="AO1999" s="684"/>
      <c r="AP1999" s="684"/>
      <c r="AQ1999" s="684"/>
      <c r="AR1999" s="684"/>
      <c r="AS1999" s="684"/>
      <c r="AT1999" s="684"/>
      <c r="AU1999" s="684"/>
      <c r="AV1999" s="684"/>
      <c r="AW1999" s="684"/>
      <c r="AX1999" s="684"/>
      <c r="AY1999" s="684"/>
      <c r="AZ1999" s="684"/>
      <c r="BA1999" s="684"/>
      <c r="BB1999" s="684"/>
      <c r="BC1999" s="684"/>
      <c r="BD1999" s="684"/>
      <c r="BE1999" s="684"/>
      <c r="BF1999" s="684"/>
      <c r="BG1999" s="684"/>
      <c r="CH1999" s="473"/>
    </row>
    <row r="2000" spans="2:86" ht="19.5" customHeight="1" x14ac:dyDescent="0.2">
      <c r="B2000" s="683"/>
      <c r="C2000" s="683"/>
      <c r="D2000" s="683"/>
      <c r="E2000" s="683"/>
      <c r="F2000" s="683"/>
      <c r="G2000" s="683"/>
      <c r="H2000" s="684"/>
      <c r="I2000" s="684"/>
      <c r="J2000" s="684"/>
      <c r="K2000" s="684"/>
      <c r="L2000" s="684"/>
      <c r="M2000" s="684"/>
      <c r="N2000" s="684"/>
      <c r="O2000" s="684"/>
      <c r="P2000" s="684"/>
      <c r="Q2000" s="684"/>
      <c r="R2000" s="684"/>
      <c r="S2000" s="684"/>
      <c r="T2000" s="684"/>
      <c r="U2000" s="684"/>
      <c r="V2000" s="684"/>
      <c r="W2000" s="684"/>
      <c r="X2000" s="684"/>
      <c r="Y2000" s="684"/>
      <c r="Z2000" s="684"/>
      <c r="AA2000" s="684"/>
      <c r="AB2000" s="684"/>
      <c r="AC2000" s="684"/>
      <c r="AD2000" s="684"/>
      <c r="AE2000" s="683"/>
      <c r="AF2000" s="683"/>
      <c r="AG2000" s="683"/>
      <c r="AH2000" s="683"/>
      <c r="AI2000" s="683"/>
      <c r="AJ2000" s="683"/>
      <c r="AK2000" s="684"/>
      <c r="AL2000" s="684"/>
      <c r="AM2000" s="684"/>
      <c r="AN2000" s="684"/>
      <c r="AO2000" s="684"/>
      <c r="AP2000" s="684"/>
      <c r="AQ2000" s="684"/>
      <c r="AR2000" s="684"/>
      <c r="AS2000" s="684"/>
      <c r="AT2000" s="684"/>
      <c r="AU2000" s="684"/>
      <c r="AV2000" s="684"/>
      <c r="AW2000" s="684"/>
      <c r="AX2000" s="684"/>
      <c r="AY2000" s="684"/>
      <c r="AZ2000" s="684"/>
      <c r="BA2000" s="684"/>
      <c r="BB2000" s="684"/>
      <c r="BC2000" s="684"/>
      <c r="BD2000" s="684"/>
      <c r="BE2000" s="684"/>
      <c r="BF2000" s="684"/>
      <c r="BG2000" s="684"/>
    </row>
    <row r="2001" spans="2:59" ht="14.55" customHeight="1" x14ac:dyDescent="0.2">
      <c r="B2001" s="677" t="s">
        <v>1038</v>
      </c>
      <c r="C2001" s="678"/>
      <c r="D2001" s="677" t="s">
        <v>1237</v>
      </c>
      <c r="E2001" s="719"/>
      <c r="F2001" s="719"/>
      <c r="G2001" s="719"/>
      <c r="H2001" s="665">
        <f ca="1">OFFSET('(6)定期点検調書'!$B$12,L2001-1,0)</f>
        <v>0</v>
      </c>
      <c r="I2001" s="666"/>
      <c r="J2001" s="666"/>
      <c r="K2001" s="667"/>
      <c r="L2001" s="703">
        <f>AO1980+1</f>
        <v>191</v>
      </c>
      <c r="M2001" s="703"/>
      <c r="N2001" s="703"/>
      <c r="O2001" s="703"/>
      <c r="P2001" s="703"/>
      <c r="Q2001" s="703"/>
      <c r="R2001" s="703"/>
      <c r="S2001" s="703"/>
      <c r="T2001" s="703"/>
      <c r="U2001" s="703"/>
      <c r="V2001" s="703"/>
      <c r="W2001" s="703"/>
      <c r="X2001" s="703"/>
      <c r="Y2001" s="703"/>
      <c r="Z2001" s="703"/>
      <c r="AA2001" s="703"/>
      <c r="AB2001" s="703"/>
      <c r="AC2001" s="703"/>
      <c r="AD2001" s="704"/>
      <c r="AE2001" s="677" t="s">
        <v>1038</v>
      </c>
      <c r="AF2001" s="678"/>
      <c r="AG2001" s="677" t="s">
        <v>1237</v>
      </c>
      <c r="AH2001" s="719"/>
      <c r="AI2001" s="719"/>
      <c r="AJ2001" s="719"/>
      <c r="AK2001" s="665">
        <f ca="1">OFFSET('(6)定期点検調書'!$B$12,AO2001-1,0)</f>
        <v>0</v>
      </c>
      <c r="AL2001" s="666"/>
      <c r="AM2001" s="666"/>
      <c r="AN2001" s="667"/>
      <c r="AO2001" s="703">
        <f>L2001+1</f>
        <v>192</v>
      </c>
      <c r="AP2001" s="703"/>
      <c r="AQ2001" s="703"/>
      <c r="AR2001" s="703"/>
      <c r="AS2001" s="703"/>
      <c r="AT2001" s="703"/>
      <c r="AU2001" s="703"/>
      <c r="AV2001" s="703"/>
      <c r="AW2001" s="703"/>
      <c r="AX2001" s="703"/>
      <c r="AY2001" s="703"/>
      <c r="AZ2001" s="703"/>
      <c r="BA2001" s="703"/>
      <c r="BB2001" s="703"/>
      <c r="BC2001" s="703"/>
      <c r="BD2001" s="703"/>
      <c r="BE2001" s="703"/>
      <c r="BF2001" s="703"/>
      <c r="BG2001" s="704"/>
    </row>
    <row r="2002" spans="2:59" ht="14.55" customHeight="1" x14ac:dyDescent="0.2">
      <c r="B2002" s="679"/>
      <c r="C2002" s="680"/>
      <c r="D2002" s="681"/>
      <c r="E2002" s="720"/>
      <c r="F2002" s="720"/>
      <c r="G2002" s="720"/>
      <c r="H2002" s="668"/>
      <c r="I2002" s="669"/>
      <c r="J2002" s="669"/>
      <c r="K2002" s="670"/>
      <c r="L2002" s="705"/>
      <c r="M2002" s="705"/>
      <c r="N2002" s="705"/>
      <c r="O2002" s="705"/>
      <c r="P2002" s="705"/>
      <c r="Q2002" s="705"/>
      <c r="R2002" s="705"/>
      <c r="S2002" s="705"/>
      <c r="T2002" s="705"/>
      <c r="U2002" s="705"/>
      <c r="V2002" s="705"/>
      <c r="W2002" s="705"/>
      <c r="X2002" s="705"/>
      <c r="Y2002" s="705"/>
      <c r="Z2002" s="705"/>
      <c r="AA2002" s="705"/>
      <c r="AB2002" s="705"/>
      <c r="AC2002" s="705"/>
      <c r="AD2002" s="706"/>
      <c r="AE2002" s="679"/>
      <c r="AF2002" s="680"/>
      <c r="AG2002" s="681"/>
      <c r="AH2002" s="720"/>
      <c r="AI2002" s="720"/>
      <c r="AJ2002" s="720"/>
      <c r="AK2002" s="668"/>
      <c r="AL2002" s="669"/>
      <c r="AM2002" s="669"/>
      <c r="AN2002" s="670"/>
      <c r="AO2002" s="705"/>
      <c r="AP2002" s="705"/>
      <c r="AQ2002" s="705"/>
      <c r="AR2002" s="705"/>
      <c r="AS2002" s="705"/>
      <c r="AT2002" s="705"/>
      <c r="AU2002" s="705"/>
      <c r="AV2002" s="705"/>
      <c r="AW2002" s="705"/>
      <c r="AX2002" s="705"/>
      <c r="AY2002" s="705"/>
      <c r="AZ2002" s="705"/>
      <c r="BA2002" s="705"/>
      <c r="BB2002" s="705"/>
      <c r="BC2002" s="705"/>
      <c r="BD2002" s="705"/>
      <c r="BE2002" s="705"/>
      <c r="BF2002" s="705"/>
      <c r="BG2002" s="706"/>
    </row>
    <row r="2003" spans="2:59" ht="14.55" customHeight="1" x14ac:dyDescent="0.2">
      <c r="B2003" s="679"/>
      <c r="C2003" s="680"/>
      <c r="D2003" s="677" t="s">
        <v>992</v>
      </c>
      <c r="E2003" s="719"/>
      <c r="F2003" s="719"/>
      <c r="G2003" s="719"/>
      <c r="H2003" s="665">
        <f ca="1">OFFSET('(6)定期点検調書'!$D$12,L2001-1,0)</f>
        <v>0</v>
      </c>
      <c r="I2003" s="666"/>
      <c r="J2003" s="666"/>
      <c r="K2003" s="667"/>
      <c r="L2003" s="705"/>
      <c r="M2003" s="705"/>
      <c r="N2003" s="705"/>
      <c r="O2003" s="705"/>
      <c r="P2003" s="705"/>
      <c r="Q2003" s="705"/>
      <c r="R2003" s="705"/>
      <c r="S2003" s="705"/>
      <c r="T2003" s="705"/>
      <c r="U2003" s="705"/>
      <c r="V2003" s="705"/>
      <c r="W2003" s="705"/>
      <c r="X2003" s="705"/>
      <c r="Y2003" s="705"/>
      <c r="Z2003" s="705"/>
      <c r="AA2003" s="705"/>
      <c r="AB2003" s="705"/>
      <c r="AC2003" s="705"/>
      <c r="AD2003" s="706"/>
      <c r="AE2003" s="679"/>
      <c r="AF2003" s="680"/>
      <c r="AG2003" s="677" t="s">
        <v>992</v>
      </c>
      <c r="AH2003" s="719"/>
      <c r="AI2003" s="719"/>
      <c r="AJ2003" s="719"/>
      <c r="AK2003" s="665">
        <f ca="1">OFFSET('(6)定期点検調書'!$D$12,AO2001-1,0)</f>
        <v>0</v>
      </c>
      <c r="AL2003" s="666"/>
      <c r="AM2003" s="666"/>
      <c r="AN2003" s="667"/>
      <c r="AO2003" s="705"/>
      <c r="AP2003" s="705"/>
      <c r="AQ2003" s="705"/>
      <c r="AR2003" s="705"/>
      <c r="AS2003" s="705"/>
      <c r="AT2003" s="705"/>
      <c r="AU2003" s="705"/>
      <c r="AV2003" s="705"/>
      <c r="AW2003" s="705"/>
      <c r="AX2003" s="705"/>
      <c r="AY2003" s="705"/>
      <c r="AZ2003" s="705"/>
      <c r="BA2003" s="705"/>
      <c r="BB2003" s="705"/>
      <c r="BC2003" s="705"/>
      <c r="BD2003" s="705"/>
      <c r="BE2003" s="705"/>
      <c r="BF2003" s="705"/>
      <c r="BG2003" s="706"/>
    </row>
    <row r="2004" spans="2:59" ht="14.55" customHeight="1" x14ac:dyDescent="0.2">
      <c r="B2004" s="681"/>
      <c r="C2004" s="682"/>
      <c r="D2004" s="681"/>
      <c r="E2004" s="720"/>
      <c r="F2004" s="720"/>
      <c r="G2004" s="720"/>
      <c r="H2004" s="668"/>
      <c r="I2004" s="669"/>
      <c r="J2004" s="669"/>
      <c r="K2004" s="670"/>
      <c r="L2004" s="705"/>
      <c r="M2004" s="705"/>
      <c r="N2004" s="705"/>
      <c r="O2004" s="705"/>
      <c r="P2004" s="705"/>
      <c r="Q2004" s="705"/>
      <c r="R2004" s="705"/>
      <c r="S2004" s="705"/>
      <c r="T2004" s="705"/>
      <c r="U2004" s="705"/>
      <c r="V2004" s="705"/>
      <c r="W2004" s="705"/>
      <c r="X2004" s="705"/>
      <c r="Y2004" s="705"/>
      <c r="Z2004" s="705"/>
      <c r="AA2004" s="705"/>
      <c r="AB2004" s="705"/>
      <c r="AC2004" s="705"/>
      <c r="AD2004" s="706"/>
      <c r="AE2004" s="681"/>
      <c r="AF2004" s="682"/>
      <c r="AG2004" s="681"/>
      <c r="AH2004" s="720"/>
      <c r="AI2004" s="720"/>
      <c r="AJ2004" s="720"/>
      <c r="AK2004" s="668"/>
      <c r="AL2004" s="669"/>
      <c r="AM2004" s="669"/>
      <c r="AN2004" s="670"/>
      <c r="AO2004" s="705"/>
      <c r="AP2004" s="705"/>
      <c r="AQ2004" s="705"/>
      <c r="AR2004" s="705"/>
      <c r="AS2004" s="705"/>
      <c r="AT2004" s="705"/>
      <c r="AU2004" s="705"/>
      <c r="AV2004" s="705"/>
      <c r="AW2004" s="705"/>
      <c r="AX2004" s="705"/>
      <c r="AY2004" s="705"/>
      <c r="AZ2004" s="705"/>
      <c r="BA2004" s="705"/>
      <c r="BB2004" s="705"/>
      <c r="BC2004" s="705"/>
      <c r="BD2004" s="705"/>
      <c r="BE2004" s="705"/>
      <c r="BF2004" s="705"/>
      <c r="BG2004" s="706"/>
    </row>
    <row r="2005" spans="2:59" ht="14.55" customHeight="1" x14ac:dyDescent="0.2">
      <c r="B2005" s="677" t="s">
        <v>1238</v>
      </c>
      <c r="C2005" s="678"/>
      <c r="D2005" s="659" t="s">
        <v>993</v>
      </c>
      <c r="E2005" s="660"/>
      <c r="F2005" s="660"/>
      <c r="G2005" s="660"/>
      <c r="H2005" s="671">
        <f ca="1">OFFSET('(6)定期点検調書'!$AA$13,L2001-1,0)</f>
        <v>0</v>
      </c>
      <c r="I2005" s="672"/>
      <c r="J2005" s="672"/>
      <c r="K2005" s="673"/>
      <c r="L2005" s="705"/>
      <c r="M2005" s="705"/>
      <c r="N2005" s="705"/>
      <c r="O2005" s="705"/>
      <c r="P2005" s="705"/>
      <c r="Q2005" s="705"/>
      <c r="R2005" s="705"/>
      <c r="S2005" s="705"/>
      <c r="T2005" s="705"/>
      <c r="U2005" s="705"/>
      <c r="V2005" s="705"/>
      <c r="W2005" s="705"/>
      <c r="X2005" s="705"/>
      <c r="Y2005" s="705"/>
      <c r="Z2005" s="705"/>
      <c r="AA2005" s="705"/>
      <c r="AB2005" s="705"/>
      <c r="AC2005" s="705"/>
      <c r="AD2005" s="706"/>
      <c r="AE2005" s="677" t="s">
        <v>1238</v>
      </c>
      <c r="AF2005" s="678"/>
      <c r="AG2005" s="659" t="s">
        <v>993</v>
      </c>
      <c r="AH2005" s="660"/>
      <c r="AI2005" s="660"/>
      <c r="AJ2005" s="660"/>
      <c r="AK2005" s="671">
        <f ca="1">OFFSET('(6)定期点検調書'!$AA$13,AO2001-1,0)</f>
        <v>0</v>
      </c>
      <c r="AL2005" s="672"/>
      <c r="AM2005" s="672"/>
      <c r="AN2005" s="673"/>
      <c r="AO2005" s="705"/>
      <c r="AP2005" s="705"/>
      <c r="AQ2005" s="705"/>
      <c r="AR2005" s="705"/>
      <c r="AS2005" s="705"/>
      <c r="AT2005" s="705"/>
      <c r="AU2005" s="705"/>
      <c r="AV2005" s="705"/>
      <c r="AW2005" s="705"/>
      <c r="AX2005" s="705"/>
      <c r="AY2005" s="705"/>
      <c r="AZ2005" s="705"/>
      <c r="BA2005" s="705"/>
      <c r="BB2005" s="705"/>
      <c r="BC2005" s="705"/>
      <c r="BD2005" s="705"/>
      <c r="BE2005" s="705"/>
      <c r="BF2005" s="705"/>
      <c r="BG2005" s="706"/>
    </row>
    <row r="2006" spans="2:59" ht="14.55" customHeight="1" x14ac:dyDescent="0.2">
      <c r="B2006" s="679"/>
      <c r="C2006" s="680"/>
      <c r="D2006" s="662"/>
      <c r="E2006" s="663"/>
      <c r="F2006" s="663"/>
      <c r="G2006" s="663"/>
      <c r="H2006" s="674"/>
      <c r="I2006" s="675"/>
      <c r="J2006" s="675"/>
      <c r="K2006" s="676"/>
      <c r="L2006" s="705"/>
      <c r="M2006" s="705"/>
      <c r="N2006" s="705"/>
      <c r="O2006" s="705"/>
      <c r="P2006" s="705"/>
      <c r="Q2006" s="705"/>
      <c r="R2006" s="705"/>
      <c r="S2006" s="705"/>
      <c r="T2006" s="705"/>
      <c r="U2006" s="705"/>
      <c r="V2006" s="705"/>
      <c r="W2006" s="705"/>
      <c r="X2006" s="705"/>
      <c r="Y2006" s="705"/>
      <c r="Z2006" s="705"/>
      <c r="AA2006" s="705"/>
      <c r="AB2006" s="705"/>
      <c r="AC2006" s="705"/>
      <c r="AD2006" s="706"/>
      <c r="AE2006" s="679"/>
      <c r="AF2006" s="680"/>
      <c r="AG2006" s="662"/>
      <c r="AH2006" s="663"/>
      <c r="AI2006" s="663"/>
      <c r="AJ2006" s="663"/>
      <c r="AK2006" s="674"/>
      <c r="AL2006" s="675"/>
      <c r="AM2006" s="675"/>
      <c r="AN2006" s="676"/>
      <c r="AO2006" s="705"/>
      <c r="AP2006" s="705"/>
      <c r="AQ2006" s="705"/>
      <c r="AR2006" s="705"/>
      <c r="AS2006" s="705"/>
      <c r="AT2006" s="705"/>
      <c r="AU2006" s="705"/>
      <c r="AV2006" s="705"/>
      <c r="AW2006" s="705"/>
      <c r="AX2006" s="705"/>
      <c r="AY2006" s="705"/>
      <c r="AZ2006" s="705"/>
      <c r="BA2006" s="705"/>
      <c r="BB2006" s="705"/>
      <c r="BC2006" s="705"/>
      <c r="BD2006" s="705"/>
      <c r="BE2006" s="705"/>
      <c r="BF2006" s="705"/>
      <c r="BG2006" s="706"/>
    </row>
    <row r="2007" spans="2:59" ht="14.55" customHeight="1" x14ac:dyDescent="0.2">
      <c r="B2007" s="679"/>
      <c r="C2007" s="680"/>
      <c r="D2007" s="659" t="s">
        <v>1239</v>
      </c>
      <c r="E2007" s="660"/>
      <c r="F2007" s="660"/>
      <c r="G2007" s="660"/>
      <c r="H2007" s="665">
        <f ca="1">OFFSET('(6)定期点検調書'!$AD$12,L2001-1,0)</f>
        <v>0</v>
      </c>
      <c r="I2007" s="666"/>
      <c r="J2007" s="666"/>
      <c r="K2007" s="667"/>
      <c r="L2007" s="705"/>
      <c r="M2007" s="705"/>
      <c r="N2007" s="705"/>
      <c r="O2007" s="705"/>
      <c r="P2007" s="705"/>
      <c r="Q2007" s="705"/>
      <c r="R2007" s="705"/>
      <c r="S2007" s="705"/>
      <c r="T2007" s="705"/>
      <c r="U2007" s="705"/>
      <c r="V2007" s="705"/>
      <c r="W2007" s="705"/>
      <c r="X2007" s="705"/>
      <c r="Y2007" s="705"/>
      <c r="Z2007" s="705"/>
      <c r="AA2007" s="705"/>
      <c r="AB2007" s="705"/>
      <c r="AC2007" s="705"/>
      <c r="AD2007" s="706"/>
      <c r="AE2007" s="679"/>
      <c r="AF2007" s="680"/>
      <c r="AG2007" s="659" t="s">
        <v>1239</v>
      </c>
      <c r="AH2007" s="660"/>
      <c r="AI2007" s="660"/>
      <c r="AJ2007" s="660"/>
      <c r="AK2007" s="665">
        <f ca="1">OFFSET('(6)定期点検調書'!$AD$12,AO2001-1,0)</f>
        <v>0</v>
      </c>
      <c r="AL2007" s="666"/>
      <c r="AM2007" s="666"/>
      <c r="AN2007" s="667"/>
      <c r="AO2007" s="705"/>
      <c r="AP2007" s="705"/>
      <c r="AQ2007" s="705"/>
      <c r="AR2007" s="705"/>
      <c r="AS2007" s="705"/>
      <c r="AT2007" s="705"/>
      <c r="AU2007" s="705"/>
      <c r="AV2007" s="705"/>
      <c r="AW2007" s="705"/>
      <c r="AX2007" s="705"/>
      <c r="AY2007" s="705"/>
      <c r="AZ2007" s="705"/>
      <c r="BA2007" s="705"/>
      <c r="BB2007" s="705"/>
      <c r="BC2007" s="705"/>
      <c r="BD2007" s="705"/>
      <c r="BE2007" s="705"/>
      <c r="BF2007" s="705"/>
      <c r="BG2007" s="706"/>
    </row>
    <row r="2008" spans="2:59" ht="14.55" customHeight="1" x14ac:dyDescent="0.2">
      <c r="B2008" s="681"/>
      <c r="C2008" s="682"/>
      <c r="D2008" s="662"/>
      <c r="E2008" s="663"/>
      <c r="F2008" s="663"/>
      <c r="G2008" s="663"/>
      <c r="H2008" s="668"/>
      <c r="I2008" s="669"/>
      <c r="J2008" s="669"/>
      <c r="K2008" s="670"/>
      <c r="L2008" s="705"/>
      <c r="M2008" s="705"/>
      <c r="N2008" s="705"/>
      <c r="O2008" s="705"/>
      <c r="P2008" s="705"/>
      <c r="Q2008" s="705"/>
      <c r="R2008" s="705"/>
      <c r="S2008" s="705"/>
      <c r="T2008" s="705"/>
      <c r="U2008" s="705"/>
      <c r="V2008" s="705"/>
      <c r="W2008" s="705"/>
      <c r="X2008" s="705"/>
      <c r="Y2008" s="705"/>
      <c r="Z2008" s="705"/>
      <c r="AA2008" s="705"/>
      <c r="AB2008" s="705"/>
      <c r="AC2008" s="705"/>
      <c r="AD2008" s="706"/>
      <c r="AE2008" s="681"/>
      <c r="AF2008" s="682"/>
      <c r="AG2008" s="662"/>
      <c r="AH2008" s="663"/>
      <c r="AI2008" s="663"/>
      <c r="AJ2008" s="663"/>
      <c r="AK2008" s="668"/>
      <c r="AL2008" s="669"/>
      <c r="AM2008" s="669"/>
      <c r="AN2008" s="670"/>
      <c r="AO2008" s="705"/>
      <c r="AP2008" s="705"/>
      <c r="AQ2008" s="705"/>
      <c r="AR2008" s="705"/>
      <c r="AS2008" s="705"/>
      <c r="AT2008" s="705"/>
      <c r="AU2008" s="705"/>
      <c r="AV2008" s="705"/>
      <c r="AW2008" s="705"/>
      <c r="AX2008" s="705"/>
      <c r="AY2008" s="705"/>
      <c r="AZ2008" s="705"/>
      <c r="BA2008" s="705"/>
      <c r="BB2008" s="705"/>
      <c r="BC2008" s="705"/>
      <c r="BD2008" s="705"/>
      <c r="BE2008" s="705"/>
      <c r="BF2008" s="705"/>
      <c r="BG2008" s="706"/>
    </row>
    <row r="2009" spans="2:59" ht="28.95" customHeight="1" x14ac:dyDescent="0.2">
      <c r="B2009" s="716" t="s">
        <v>995</v>
      </c>
      <c r="C2009" s="717"/>
      <c r="D2009" s="717"/>
      <c r="E2009" s="717"/>
      <c r="F2009" s="717"/>
      <c r="G2009" s="718"/>
      <c r="H2009" s="709">
        <f ca="1">OFFSET('(6)定期点検調書'!$AK$12,L2001-1,0)</f>
        <v>0</v>
      </c>
      <c r="I2009" s="710"/>
      <c r="J2009" s="710"/>
      <c r="K2009" s="711"/>
      <c r="L2009" s="705"/>
      <c r="M2009" s="705"/>
      <c r="N2009" s="705"/>
      <c r="O2009" s="705"/>
      <c r="P2009" s="705"/>
      <c r="Q2009" s="705"/>
      <c r="R2009" s="705"/>
      <c r="S2009" s="705"/>
      <c r="T2009" s="705"/>
      <c r="U2009" s="705"/>
      <c r="V2009" s="705"/>
      <c r="W2009" s="705"/>
      <c r="X2009" s="705"/>
      <c r="Y2009" s="705"/>
      <c r="Z2009" s="705"/>
      <c r="AA2009" s="705"/>
      <c r="AB2009" s="705"/>
      <c r="AC2009" s="705"/>
      <c r="AD2009" s="706"/>
      <c r="AE2009" s="716" t="s">
        <v>995</v>
      </c>
      <c r="AF2009" s="717"/>
      <c r="AG2009" s="717"/>
      <c r="AH2009" s="717"/>
      <c r="AI2009" s="717"/>
      <c r="AJ2009" s="718"/>
      <c r="AK2009" s="709">
        <f ca="1">OFFSET('(6)定期点検調書'!$AK$12,AO2001-1,0)</f>
        <v>0</v>
      </c>
      <c r="AL2009" s="710"/>
      <c r="AM2009" s="710"/>
      <c r="AN2009" s="711"/>
      <c r="AO2009" s="705"/>
      <c r="AP2009" s="705"/>
      <c r="AQ2009" s="705"/>
      <c r="AR2009" s="705"/>
      <c r="AS2009" s="705"/>
      <c r="AT2009" s="705"/>
      <c r="AU2009" s="705"/>
      <c r="AV2009" s="705"/>
      <c r="AW2009" s="705"/>
      <c r="AX2009" s="705"/>
      <c r="AY2009" s="705"/>
      <c r="AZ2009" s="705"/>
      <c r="BA2009" s="705"/>
      <c r="BB2009" s="705"/>
      <c r="BC2009" s="705"/>
      <c r="BD2009" s="705"/>
      <c r="BE2009" s="705"/>
      <c r="BF2009" s="705"/>
      <c r="BG2009" s="706"/>
    </row>
    <row r="2010" spans="2:59" ht="14.55" customHeight="1" x14ac:dyDescent="0.2">
      <c r="B2010" s="677" t="s">
        <v>1240</v>
      </c>
      <c r="C2010" s="661"/>
      <c r="D2010" s="659" t="s">
        <v>994</v>
      </c>
      <c r="E2010" s="660"/>
      <c r="F2010" s="660"/>
      <c r="G2010" s="661"/>
      <c r="H2010" s="699" t="str">
        <f ca="1">OFFSET('(6)定期点検調書'!$BY$12,L2001-1,0)</f>
        <v/>
      </c>
      <c r="I2010" s="700"/>
      <c r="J2010" s="700"/>
      <c r="K2010" s="714"/>
      <c r="L2010" s="705"/>
      <c r="M2010" s="705"/>
      <c r="N2010" s="705"/>
      <c r="O2010" s="705"/>
      <c r="P2010" s="705"/>
      <c r="Q2010" s="705"/>
      <c r="R2010" s="705"/>
      <c r="S2010" s="705"/>
      <c r="T2010" s="705"/>
      <c r="U2010" s="705"/>
      <c r="V2010" s="705"/>
      <c r="W2010" s="705"/>
      <c r="X2010" s="705"/>
      <c r="Y2010" s="705"/>
      <c r="Z2010" s="705"/>
      <c r="AA2010" s="705"/>
      <c r="AB2010" s="705"/>
      <c r="AC2010" s="705"/>
      <c r="AD2010" s="706"/>
      <c r="AE2010" s="677" t="s">
        <v>1240</v>
      </c>
      <c r="AF2010" s="661"/>
      <c r="AG2010" s="659" t="s">
        <v>994</v>
      </c>
      <c r="AH2010" s="660"/>
      <c r="AI2010" s="660"/>
      <c r="AJ2010" s="661"/>
      <c r="AK2010" s="699" t="str">
        <f ca="1">OFFSET('(6)定期点検調書'!$BY$12,AO2001-1,0)</f>
        <v/>
      </c>
      <c r="AL2010" s="700"/>
      <c r="AM2010" s="700"/>
      <c r="AN2010" s="714"/>
      <c r="AO2010" s="705"/>
      <c r="AP2010" s="705"/>
      <c r="AQ2010" s="705"/>
      <c r="AR2010" s="705"/>
      <c r="AS2010" s="705"/>
      <c r="AT2010" s="705"/>
      <c r="AU2010" s="705"/>
      <c r="AV2010" s="705"/>
      <c r="AW2010" s="705"/>
      <c r="AX2010" s="705"/>
      <c r="AY2010" s="705"/>
      <c r="AZ2010" s="705"/>
      <c r="BA2010" s="705"/>
      <c r="BB2010" s="705"/>
      <c r="BC2010" s="705"/>
      <c r="BD2010" s="705"/>
      <c r="BE2010" s="705"/>
      <c r="BF2010" s="705"/>
      <c r="BG2010" s="706"/>
    </row>
    <row r="2011" spans="2:59" ht="14.55" customHeight="1" x14ac:dyDescent="0.2">
      <c r="B2011" s="712"/>
      <c r="C2011" s="713"/>
      <c r="D2011" s="662"/>
      <c r="E2011" s="663"/>
      <c r="F2011" s="663"/>
      <c r="G2011" s="664"/>
      <c r="H2011" s="701"/>
      <c r="I2011" s="702"/>
      <c r="J2011" s="702"/>
      <c r="K2011" s="715"/>
      <c r="L2011" s="705"/>
      <c r="M2011" s="705"/>
      <c r="N2011" s="705"/>
      <c r="O2011" s="705"/>
      <c r="P2011" s="705"/>
      <c r="Q2011" s="705"/>
      <c r="R2011" s="705"/>
      <c r="S2011" s="705"/>
      <c r="T2011" s="705"/>
      <c r="U2011" s="705"/>
      <c r="V2011" s="705"/>
      <c r="W2011" s="705"/>
      <c r="X2011" s="705"/>
      <c r="Y2011" s="705"/>
      <c r="Z2011" s="705"/>
      <c r="AA2011" s="705"/>
      <c r="AB2011" s="705"/>
      <c r="AC2011" s="705"/>
      <c r="AD2011" s="706"/>
      <c r="AE2011" s="712"/>
      <c r="AF2011" s="713"/>
      <c r="AG2011" s="662"/>
      <c r="AH2011" s="663"/>
      <c r="AI2011" s="663"/>
      <c r="AJ2011" s="664"/>
      <c r="AK2011" s="701"/>
      <c r="AL2011" s="702"/>
      <c r="AM2011" s="702"/>
      <c r="AN2011" s="715"/>
      <c r="AO2011" s="705"/>
      <c r="AP2011" s="705"/>
      <c r="AQ2011" s="705"/>
      <c r="AR2011" s="705"/>
      <c r="AS2011" s="705"/>
      <c r="AT2011" s="705"/>
      <c r="AU2011" s="705"/>
      <c r="AV2011" s="705"/>
      <c r="AW2011" s="705"/>
      <c r="AX2011" s="705"/>
      <c r="AY2011" s="705"/>
      <c r="AZ2011" s="705"/>
      <c r="BA2011" s="705"/>
      <c r="BB2011" s="705"/>
      <c r="BC2011" s="705"/>
      <c r="BD2011" s="705"/>
      <c r="BE2011" s="705"/>
      <c r="BF2011" s="705"/>
      <c r="BG2011" s="706"/>
    </row>
    <row r="2012" spans="2:59" ht="14.55" customHeight="1" x14ac:dyDescent="0.2">
      <c r="B2012" s="712"/>
      <c r="C2012" s="713"/>
      <c r="D2012" s="659" t="s">
        <v>1186</v>
      </c>
      <c r="E2012" s="660"/>
      <c r="F2012" s="660"/>
      <c r="G2012" s="661"/>
      <c r="H2012" s="665">
        <f ca="1">OFFSET('(6)定期点検調書'!$BC$12,L2001-1,0)</f>
        <v>0</v>
      </c>
      <c r="I2012" s="666"/>
      <c r="J2012" s="666"/>
      <c r="K2012" s="667"/>
      <c r="L2012" s="705"/>
      <c r="M2012" s="705"/>
      <c r="N2012" s="705"/>
      <c r="O2012" s="705"/>
      <c r="P2012" s="705"/>
      <c r="Q2012" s="705"/>
      <c r="R2012" s="705"/>
      <c r="S2012" s="705"/>
      <c r="T2012" s="705"/>
      <c r="U2012" s="705"/>
      <c r="V2012" s="705"/>
      <c r="W2012" s="705"/>
      <c r="X2012" s="705"/>
      <c r="Y2012" s="705"/>
      <c r="Z2012" s="705"/>
      <c r="AA2012" s="705"/>
      <c r="AB2012" s="705"/>
      <c r="AC2012" s="705"/>
      <c r="AD2012" s="706"/>
      <c r="AE2012" s="712"/>
      <c r="AF2012" s="713"/>
      <c r="AG2012" s="659" t="s">
        <v>1186</v>
      </c>
      <c r="AH2012" s="660"/>
      <c r="AI2012" s="660"/>
      <c r="AJ2012" s="661"/>
      <c r="AK2012" s="665">
        <f ca="1">OFFSET('(6)定期点検調書'!$BC$12,AO2001-1,0)</f>
        <v>0</v>
      </c>
      <c r="AL2012" s="666"/>
      <c r="AM2012" s="666"/>
      <c r="AN2012" s="667"/>
      <c r="AO2012" s="705"/>
      <c r="AP2012" s="705"/>
      <c r="AQ2012" s="705"/>
      <c r="AR2012" s="705"/>
      <c r="AS2012" s="705"/>
      <c r="AT2012" s="705"/>
      <c r="AU2012" s="705"/>
      <c r="AV2012" s="705"/>
      <c r="AW2012" s="705"/>
      <c r="AX2012" s="705"/>
      <c r="AY2012" s="705"/>
      <c r="AZ2012" s="705"/>
      <c r="BA2012" s="705"/>
      <c r="BB2012" s="705"/>
      <c r="BC2012" s="705"/>
      <c r="BD2012" s="705"/>
      <c r="BE2012" s="705"/>
      <c r="BF2012" s="705"/>
      <c r="BG2012" s="706"/>
    </row>
    <row r="2013" spans="2:59" ht="14.55" customHeight="1" x14ac:dyDescent="0.2">
      <c r="B2013" s="712"/>
      <c r="C2013" s="713"/>
      <c r="D2013" s="662"/>
      <c r="E2013" s="663"/>
      <c r="F2013" s="663"/>
      <c r="G2013" s="664"/>
      <c r="H2013" s="668"/>
      <c r="I2013" s="669"/>
      <c r="J2013" s="669"/>
      <c r="K2013" s="670"/>
      <c r="L2013" s="705"/>
      <c r="M2013" s="705"/>
      <c r="N2013" s="705"/>
      <c r="O2013" s="705"/>
      <c r="P2013" s="705"/>
      <c r="Q2013" s="705"/>
      <c r="R2013" s="705"/>
      <c r="S2013" s="705"/>
      <c r="T2013" s="705"/>
      <c r="U2013" s="705"/>
      <c r="V2013" s="705"/>
      <c r="W2013" s="705"/>
      <c r="X2013" s="705"/>
      <c r="Y2013" s="705"/>
      <c r="Z2013" s="705"/>
      <c r="AA2013" s="705"/>
      <c r="AB2013" s="705"/>
      <c r="AC2013" s="705"/>
      <c r="AD2013" s="706"/>
      <c r="AE2013" s="712"/>
      <c r="AF2013" s="713"/>
      <c r="AG2013" s="662"/>
      <c r="AH2013" s="663"/>
      <c r="AI2013" s="663"/>
      <c r="AJ2013" s="664"/>
      <c r="AK2013" s="668"/>
      <c r="AL2013" s="669"/>
      <c r="AM2013" s="669"/>
      <c r="AN2013" s="670"/>
      <c r="AO2013" s="705"/>
      <c r="AP2013" s="705"/>
      <c r="AQ2013" s="705"/>
      <c r="AR2013" s="705"/>
      <c r="AS2013" s="705"/>
      <c r="AT2013" s="705"/>
      <c r="AU2013" s="705"/>
      <c r="AV2013" s="705"/>
      <c r="AW2013" s="705"/>
      <c r="AX2013" s="705"/>
      <c r="AY2013" s="705"/>
      <c r="AZ2013" s="705"/>
      <c r="BA2013" s="705"/>
      <c r="BB2013" s="705"/>
      <c r="BC2013" s="705"/>
      <c r="BD2013" s="705"/>
      <c r="BE2013" s="705"/>
      <c r="BF2013" s="705"/>
      <c r="BG2013" s="706"/>
    </row>
    <row r="2014" spans="2:59" ht="14.55" customHeight="1" x14ac:dyDescent="0.2">
      <c r="B2014" s="712"/>
      <c r="C2014" s="713"/>
      <c r="D2014" s="659" t="s">
        <v>1187</v>
      </c>
      <c r="E2014" s="660"/>
      <c r="F2014" s="660"/>
      <c r="G2014" s="661"/>
      <c r="H2014" s="665">
        <f ca="1">OFFSET('(6)定期点検調書'!$BF$12,L2001-1,0)</f>
        <v>0</v>
      </c>
      <c r="I2014" s="666"/>
      <c r="J2014" s="666"/>
      <c r="K2014" s="667"/>
      <c r="L2014" s="705"/>
      <c r="M2014" s="705"/>
      <c r="N2014" s="705"/>
      <c r="O2014" s="705"/>
      <c r="P2014" s="705"/>
      <c r="Q2014" s="705"/>
      <c r="R2014" s="705"/>
      <c r="S2014" s="705"/>
      <c r="T2014" s="705"/>
      <c r="U2014" s="705"/>
      <c r="V2014" s="705"/>
      <c r="W2014" s="705"/>
      <c r="X2014" s="705"/>
      <c r="Y2014" s="705"/>
      <c r="Z2014" s="705"/>
      <c r="AA2014" s="705"/>
      <c r="AB2014" s="705"/>
      <c r="AC2014" s="705"/>
      <c r="AD2014" s="706"/>
      <c r="AE2014" s="712"/>
      <c r="AF2014" s="713"/>
      <c r="AG2014" s="659" t="s">
        <v>1187</v>
      </c>
      <c r="AH2014" s="660"/>
      <c r="AI2014" s="660"/>
      <c r="AJ2014" s="661"/>
      <c r="AK2014" s="665">
        <f ca="1">OFFSET('(6)定期点検調書'!$BF$12,AO2001-1,0)</f>
        <v>0</v>
      </c>
      <c r="AL2014" s="666"/>
      <c r="AM2014" s="666"/>
      <c r="AN2014" s="667"/>
      <c r="AO2014" s="705"/>
      <c r="AP2014" s="705"/>
      <c r="AQ2014" s="705"/>
      <c r="AR2014" s="705"/>
      <c r="AS2014" s="705"/>
      <c r="AT2014" s="705"/>
      <c r="AU2014" s="705"/>
      <c r="AV2014" s="705"/>
      <c r="AW2014" s="705"/>
      <c r="AX2014" s="705"/>
      <c r="AY2014" s="705"/>
      <c r="AZ2014" s="705"/>
      <c r="BA2014" s="705"/>
      <c r="BB2014" s="705"/>
      <c r="BC2014" s="705"/>
      <c r="BD2014" s="705"/>
      <c r="BE2014" s="705"/>
      <c r="BF2014" s="705"/>
      <c r="BG2014" s="706"/>
    </row>
    <row r="2015" spans="2:59" ht="14.55" customHeight="1" x14ac:dyDescent="0.2">
      <c r="B2015" s="662"/>
      <c r="C2015" s="664"/>
      <c r="D2015" s="662"/>
      <c r="E2015" s="663"/>
      <c r="F2015" s="663"/>
      <c r="G2015" s="664"/>
      <c r="H2015" s="668"/>
      <c r="I2015" s="669"/>
      <c r="J2015" s="669"/>
      <c r="K2015" s="670"/>
      <c r="L2015" s="707"/>
      <c r="M2015" s="707"/>
      <c r="N2015" s="707"/>
      <c r="O2015" s="707"/>
      <c r="P2015" s="707"/>
      <c r="Q2015" s="707"/>
      <c r="R2015" s="707"/>
      <c r="S2015" s="707"/>
      <c r="T2015" s="707"/>
      <c r="U2015" s="707"/>
      <c r="V2015" s="707"/>
      <c r="W2015" s="707"/>
      <c r="X2015" s="707"/>
      <c r="Y2015" s="707"/>
      <c r="Z2015" s="707"/>
      <c r="AA2015" s="707"/>
      <c r="AB2015" s="707"/>
      <c r="AC2015" s="707"/>
      <c r="AD2015" s="708"/>
      <c r="AE2015" s="662"/>
      <c r="AF2015" s="664"/>
      <c r="AG2015" s="662"/>
      <c r="AH2015" s="663"/>
      <c r="AI2015" s="663"/>
      <c r="AJ2015" s="664"/>
      <c r="AK2015" s="668"/>
      <c r="AL2015" s="669"/>
      <c r="AM2015" s="669"/>
      <c r="AN2015" s="670"/>
      <c r="AO2015" s="707"/>
      <c r="AP2015" s="707"/>
      <c r="AQ2015" s="707"/>
      <c r="AR2015" s="707"/>
      <c r="AS2015" s="707"/>
      <c r="AT2015" s="707"/>
      <c r="AU2015" s="707"/>
      <c r="AV2015" s="707"/>
      <c r="AW2015" s="707"/>
      <c r="AX2015" s="707"/>
      <c r="AY2015" s="707"/>
      <c r="AZ2015" s="707"/>
      <c r="BA2015" s="707"/>
      <c r="BB2015" s="707"/>
      <c r="BC2015" s="707"/>
      <c r="BD2015" s="707"/>
      <c r="BE2015" s="707"/>
      <c r="BF2015" s="707"/>
      <c r="BG2015" s="708"/>
    </row>
    <row r="2016" spans="2:59" ht="14.55" customHeight="1" x14ac:dyDescent="0.2">
      <c r="B2016" s="683" t="s">
        <v>1241</v>
      </c>
      <c r="C2016" s="683"/>
      <c r="D2016" s="683"/>
      <c r="E2016" s="683"/>
      <c r="F2016" s="683"/>
      <c r="G2016" s="683"/>
      <c r="H2016" s="699" t="str">
        <f ca="1">IF(OFFSET('(6)定期点検調書'!$AR$12,L2001-1,0)="","",OFFSET('(6)定期点検調書'!$AQ$12,L2001-1,0)&amp;TEXT(OFFSET('(6)定期点検調書'!$AR$12,L2001-1,0),"0.0")&amp;OFFSET('(6)定期点検調書'!$AT$12,L2001-1,0))  &amp;  IF(OFFSET('(6)定期点検調書'!$AV$12,L2001-1,0)="","","／"&amp;OFFSET('(6)定期点検調書'!$AU$12,L2001-1,0)&amp;TEXT(OFFSET('(6)定期点検調書'!$AV$12,L2001-1,0),"0.0")&amp;OFFSET('(6)定期点検調書'!$AX$12,L2001-1,0))  &amp;  IF(OFFSET('(6)定期点検調書'!$AZ$12,L2001-1,0)="","","／"&amp;OFFSET('(6)定期点検調書'!$AY$12,L2001-1,0)&amp;TEXT(OFFSET('(6)定期点検調書'!$AZ$12,L2001-1,0),"0.0")&amp;OFFSET('(6)定期点検調書'!$BB$12,L2001-1,0))</f>
        <v/>
      </c>
      <c r="I2016" s="700"/>
      <c r="J2016" s="700"/>
      <c r="K2016" s="700"/>
      <c r="L2016" s="700"/>
      <c r="M2016" s="700"/>
      <c r="N2016" s="700"/>
      <c r="O2016" s="700"/>
      <c r="P2016" s="685" t="s">
        <v>1243</v>
      </c>
      <c r="Q2016" s="685"/>
      <c r="R2016" s="685"/>
      <c r="S2016" s="685"/>
      <c r="T2016" s="685"/>
      <c r="U2016" s="685"/>
      <c r="V2016" s="685"/>
      <c r="W2016" s="686" t="str">
        <f ca="1">OFFSET('(6)定期点検調書'!$F$12,L2001-1,0)</f>
        <v/>
      </c>
      <c r="X2016" s="687"/>
      <c r="Y2016" s="687"/>
      <c r="Z2016" s="687"/>
      <c r="AA2016" s="687"/>
      <c r="AB2016" s="687"/>
      <c r="AC2016" s="687"/>
      <c r="AD2016" s="688"/>
      <c r="AE2016" s="683" t="s">
        <v>1241</v>
      </c>
      <c r="AF2016" s="683"/>
      <c r="AG2016" s="683"/>
      <c r="AH2016" s="683"/>
      <c r="AI2016" s="683"/>
      <c r="AJ2016" s="683"/>
      <c r="AK2016" s="699" t="str">
        <f ca="1">IF(OFFSET('(6)定期点検調書'!$AR$12,AO2001-1,0)="","",OFFSET('(6)定期点検調書'!$AQ$12,AO2001-1,0)&amp;TEXT(OFFSET('(6)定期点検調書'!$AR$12,AO2001-1,0),"0.0")&amp;OFFSET('(6)定期点検調書'!$AT$12,AO2001-1,0))  &amp;  IF(OFFSET('(6)定期点検調書'!$AV$12,AO2001-1,0)="","","／"&amp;OFFSET('(6)定期点検調書'!$AU$12,AO2001-1,0)&amp;TEXT(OFFSET('(6)定期点検調書'!$AV$12,AO2001-1,0),"0.0")&amp;OFFSET('(6)定期点検調書'!$AX$12,AO2001-1,0))  &amp;  IF(OFFSET('(6)定期点検調書'!$AZ$12,AO2001-1,0)="","","／"&amp;OFFSET('(6)定期点検調書'!$AY$12,AO2001-1,0)&amp;TEXT(OFFSET('(6)定期点検調書'!$AZ$12,AO2001-1,0),"0.0")&amp;OFFSET('(6)定期点検調書'!$BB$12,AO2001-1,0))</f>
        <v/>
      </c>
      <c r="AL2016" s="700"/>
      <c r="AM2016" s="700"/>
      <c r="AN2016" s="700"/>
      <c r="AO2016" s="700"/>
      <c r="AP2016" s="700"/>
      <c r="AQ2016" s="700"/>
      <c r="AR2016" s="700"/>
      <c r="AS2016" s="685" t="s">
        <v>1243</v>
      </c>
      <c r="AT2016" s="685"/>
      <c r="AU2016" s="685"/>
      <c r="AV2016" s="685"/>
      <c r="AW2016" s="685"/>
      <c r="AX2016" s="685"/>
      <c r="AY2016" s="685"/>
      <c r="AZ2016" s="686" t="str">
        <f ca="1">OFFSET('(6)定期点検調書'!$F$12,AO2001-1,0)</f>
        <v/>
      </c>
      <c r="BA2016" s="687"/>
      <c r="BB2016" s="687"/>
      <c r="BC2016" s="687"/>
      <c r="BD2016" s="687"/>
      <c r="BE2016" s="687"/>
      <c r="BF2016" s="687"/>
      <c r="BG2016" s="688"/>
    </row>
    <row r="2017" spans="2:86" ht="14.55" customHeight="1" x14ac:dyDescent="0.2">
      <c r="B2017" s="683"/>
      <c r="C2017" s="683"/>
      <c r="D2017" s="683"/>
      <c r="E2017" s="683"/>
      <c r="F2017" s="683"/>
      <c r="G2017" s="683"/>
      <c r="H2017" s="701"/>
      <c r="I2017" s="702"/>
      <c r="J2017" s="702"/>
      <c r="K2017" s="702"/>
      <c r="L2017" s="702"/>
      <c r="M2017" s="702"/>
      <c r="N2017" s="702"/>
      <c r="O2017" s="702"/>
      <c r="P2017" s="685"/>
      <c r="Q2017" s="685"/>
      <c r="R2017" s="685"/>
      <c r="S2017" s="685"/>
      <c r="T2017" s="685"/>
      <c r="U2017" s="685"/>
      <c r="V2017" s="685"/>
      <c r="W2017" s="689"/>
      <c r="X2017" s="690"/>
      <c r="Y2017" s="690"/>
      <c r="Z2017" s="690"/>
      <c r="AA2017" s="690"/>
      <c r="AB2017" s="690"/>
      <c r="AC2017" s="690"/>
      <c r="AD2017" s="691"/>
      <c r="AE2017" s="683"/>
      <c r="AF2017" s="683"/>
      <c r="AG2017" s="683"/>
      <c r="AH2017" s="683"/>
      <c r="AI2017" s="683"/>
      <c r="AJ2017" s="683"/>
      <c r="AK2017" s="701"/>
      <c r="AL2017" s="702"/>
      <c r="AM2017" s="702"/>
      <c r="AN2017" s="702"/>
      <c r="AO2017" s="702"/>
      <c r="AP2017" s="702"/>
      <c r="AQ2017" s="702"/>
      <c r="AR2017" s="702"/>
      <c r="AS2017" s="685"/>
      <c r="AT2017" s="685"/>
      <c r="AU2017" s="685"/>
      <c r="AV2017" s="685"/>
      <c r="AW2017" s="685"/>
      <c r="AX2017" s="685"/>
      <c r="AY2017" s="685"/>
      <c r="AZ2017" s="689"/>
      <c r="BA2017" s="690"/>
      <c r="BB2017" s="690"/>
      <c r="BC2017" s="690"/>
      <c r="BD2017" s="690"/>
      <c r="BE2017" s="690"/>
      <c r="BF2017" s="690"/>
      <c r="BG2017" s="691"/>
    </row>
    <row r="2018" spans="2:86" ht="14.55" customHeight="1" x14ac:dyDescent="0.2">
      <c r="B2018" s="659" t="s">
        <v>1242</v>
      </c>
      <c r="C2018" s="660"/>
      <c r="D2018" s="660"/>
      <c r="E2018" s="660"/>
      <c r="F2018" s="660"/>
      <c r="G2018" s="661"/>
      <c r="H2018" s="671" t="str">
        <f ca="1">IF(OFFSET('(6)定期点検調書'!$BL$12,L2001-1,0)="","",VLOOKUP(OFFSET('(6)定期点検調書'!$BL$12,L2001-1,0),ﾃﾞｰﾀ一覧!$AY$4:$BB$16,2,FALSE))  &amp;  IF(OFFSET('(6)定期点検調書'!$BC$12,L2001-1,0)="","","／"&amp;VLOOKUP(OFFSET('(6)定期点検調書'!$BC$12,L2001-1,0),ﾃﾞｰﾀ一覧!$AY$4:$BB$16,2,FALSE))  &amp;  IF(OFFSET('(6)定期点検調書'!$BD$12,L2001-1,0)="","","／"&amp;VLOOKUP(OFFSET('(6)定期点検調書'!$BD$12,L2001-1,0),ﾃﾞｰﾀ一覧!$AY$4:$BB$16,2,FALSE))</f>
        <v/>
      </c>
      <c r="I2018" s="672"/>
      <c r="J2018" s="672"/>
      <c r="K2018" s="672"/>
      <c r="L2018" s="672"/>
      <c r="M2018" s="672"/>
      <c r="N2018" s="672"/>
      <c r="O2018" s="672"/>
      <c r="P2018" s="692" t="s">
        <v>996</v>
      </c>
      <c r="Q2018" s="692"/>
      <c r="R2018" s="692"/>
      <c r="S2018" s="692"/>
      <c r="T2018" s="692"/>
      <c r="U2018" s="692"/>
      <c r="V2018" s="692"/>
      <c r="W2018" s="693"/>
      <c r="X2018" s="694"/>
      <c r="Y2018" s="694"/>
      <c r="Z2018" s="694"/>
      <c r="AA2018" s="694"/>
      <c r="AB2018" s="694"/>
      <c r="AC2018" s="694"/>
      <c r="AD2018" s="695"/>
      <c r="AE2018" s="659" t="s">
        <v>1242</v>
      </c>
      <c r="AF2018" s="660"/>
      <c r="AG2018" s="660"/>
      <c r="AH2018" s="660"/>
      <c r="AI2018" s="660"/>
      <c r="AJ2018" s="661"/>
      <c r="AK2018" s="671" t="str">
        <f ca="1">IF(OFFSET('(6)定期点検調書'!$BL$12,AO2001-1,0)="","",VLOOKUP(OFFSET('(6)定期点検調書'!$BL$12,AO2001-1,0),ﾃﾞｰﾀ一覧!$AY$4:$BB$16,2,FALSE))  &amp;  IF(OFFSET('(6)定期点検調書'!$BC$12,AO2001-1,0)="","","／"&amp;VLOOKUP(OFFSET('(6)定期点検調書'!$BC$12,AO2001-1,0),ﾃﾞｰﾀ一覧!$AY$4:$BB$16,2,FALSE))  &amp;  IF(OFFSET('(6)定期点検調書'!$BD$12,AO2001-1,0)="","","／"&amp;VLOOKUP(OFFSET('(6)定期点検調書'!$BD$12,AO2001-1,0),ﾃﾞｰﾀ一覧!$AY$4:$BB$16,2,FALSE))</f>
        <v/>
      </c>
      <c r="AL2018" s="672"/>
      <c r="AM2018" s="672"/>
      <c r="AN2018" s="672"/>
      <c r="AO2018" s="672"/>
      <c r="AP2018" s="672"/>
      <c r="AQ2018" s="672"/>
      <c r="AR2018" s="672"/>
      <c r="AS2018" s="692" t="s">
        <v>996</v>
      </c>
      <c r="AT2018" s="692"/>
      <c r="AU2018" s="692"/>
      <c r="AV2018" s="692"/>
      <c r="AW2018" s="692"/>
      <c r="AX2018" s="692"/>
      <c r="AY2018" s="692"/>
      <c r="AZ2018" s="693"/>
      <c r="BA2018" s="694"/>
      <c r="BB2018" s="694"/>
      <c r="BC2018" s="694"/>
      <c r="BD2018" s="694"/>
      <c r="BE2018" s="694"/>
      <c r="BF2018" s="694"/>
      <c r="BG2018" s="695"/>
    </row>
    <row r="2019" spans="2:86" ht="14.55" customHeight="1" x14ac:dyDescent="0.2">
      <c r="B2019" s="662"/>
      <c r="C2019" s="663"/>
      <c r="D2019" s="663"/>
      <c r="E2019" s="663"/>
      <c r="F2019" s="663"/>
      <c r="G2019" s="664"/>
      <c r="H2019" s="674"/>
      <c r="I2019" s="675"/>
      <c r="J2019" s="675"/>
      <c r="K2019" s="675"/>
      <c r="L2019" s="675"/>
      <c r="M2019" s="675"/>
      <c r="N2019" s="675"/>
      <c r="O2019" s="675"/>
      <c r="P2019" s="692"/>
      <c r="Q2019" s="692"/>
      <c r="R2019" s="692"/>
      <c r="S2019" s="692"/>
      <c r="T2019" s="692"/>
      <c r="U2019" s="692"/>
      <c r="V2019" s="692"/>
      <c r="W2019" s="696"/>
      <c r="X2019" s="697"/>
      <c r="Y2019" s="697"/>
      <c r="Z2019" s="697"/>
      <c r="AA2019" s="697"/>
      <c r="AB2019" s="697"/>
      <c r="AC2019" s="697"/>
      <c r="AD2019" s="698"/>
      <c r="AE2019" s="662"/>
      <c r="AF2019" s="663"/>
      <c r="AG2019" s="663"/>
      <c r="AH2019" s="663"/>
      <c r="AI2019" s="663"/>
      <c r="AJ2019" s="664"/>
      <c r="AK2019" s="674"/>
      <c r="AL2019" s="675"/>
      <c r="AM2019" s="675"/>
      <c r="AN2019" s="675"/>
      <c r="AO2019" s="675"/>
      <c r="AP2019" s="675"/>
      <c r="AQ2019" s="675"/>
      <c r="AR2019" s="675"/>
      <c r="AS2019" s="692"/>
      <c r="AT2019" s="692"/>
      <c r="AU2019" s="692"/>
      <c r="AV2019" s="692"/>
      <c r="AW2019" s="692"/>
      <c r="AX2019" s="692"/>
      <c r="AY2019" s="692"/>
      <c r="AZ2019" s="696"/>
      <c r="BA2019" s="697"/>
      <c r="BB2019" s="697"/>
      <c r="BC2019" s="697"/>
      <c r="BD2019" s="697"/>
      <c r="BE2019" s="697"/>
      <c r="BF2019" s="697"/>
      <c r="BG2019" s="698"/>
    </row>
    <row r="2020" spans="2:86" ht="19.5" customHeight="1" x14ac:dyDescent="0.2">
      <c r="B2020" s="683" t="s">
        <v>79</v>
      </c>
      <c r="C2020" s="683"/>
      <c r="D2020" s="683"/>
      <c r="E2020" s="683"/>
      <c r="F2020" s="683"/>
      <c r="G2020" s="683"/>
      <c r="H2020" s="684">
        <f ca="1">OFFSET('(6)定期点検調書'!$CA$12,L2001-1,0)</f>
        <v>0</v>
      </c>
      <c r="I2020" s="684"/>
      <c r="J2020" s="684"/>
      <c r="K2020" s="684"/>
      <c r="L2020" s="684"/>
      <c r="M2020" s="684"/>
      <c r="N2020" s="684"/>
      <c r="O2020" s="684"/>
      <c r="P2020" s="684"/>
      <c r="Q2020" s="684"/>
      <c r="R2020" s="684"/>
      <c r="S2020" s="684"/>
      <c r="T2020" s="684"/>
      <c r="U2020" s="684"/>
      <c r="V2020" s="684"/>
      <c r="W2020" s="684"/>
      <c r="X2020" s="684"/>
      <c r="Y2020" s="684"/>
      <c r="Z2020" s="684"/>
      <c r="AA2020" s="684"/>
      <c r="AB2020" s="684"/>
      <c r="AC2020" s="684"/>
      <c r="AD2020" s="684"/>
      <c r="AE2020" s="683" t="s">
        <v>79</v>
      </c>
      <c r="AF2020" s="683"/>
      <c r="AG2020" s="683"/>
      <c r="AH2020" s="683"/>
      <c r="AI2020" s="683"/>
      <c r="AJ2020" s="683"/>
      <c r="AK2020" s="684">
        <f ca="1">OFFSET('(6)定期点検調書'!$CA$12,AO2001-1,0)</f>
        <v>0</v>
      </c>
      <c r="AL2020" s="684"/>
      <c r="AM2020" s="684"/>
      <c r="AN2020" s="684"/>
      <c r="AO2020" s="684"/>
      <c r="AP2020" s="684"/>
      <c r="AQ2020" s="684"/>
      <c r="AR2020" s="684"/>
      <c r="AS2020" s="684"/>
      <c r="AT2020" s="684"/>
      <c r="AU2020" s="684"/>
      <c r="AV2020" s="684"/>
      <c r="AW2020" s="684"/>
      <c r="AX2020" s="684"/>
      <c r="AY2020" s="684"/>
      <c r="AZ2020" s="684"/>
      <c r="BA2020" s="684"/>
      <c r="BB2020" s="684"/>
      <c r="BC2020" s="684"/>
      <c r="BD2020" s="684"/>
      <c r="BE2020" s="684"/>
      <c r="BF2020" s="684"/>
      <c r="BG2020" s="684"/>
      <c r="CH2020" s="473"/>
    </row>
    <row r="2021" spans="2:86" ht="19.5" customHeight="1" x14ac:dyDescent="0.2">
      <c r="B2021" s="683"/>
      <c r="C2021" s="683"/>
      <c r="D2021" s="683"/>
      <c r="E2021" s="683"/>
      <c r="F2021" s="683"/>
      <c r="G2021" s="683"/>
      <c r="H2021" s="684"/>
      <c r="I2021" s="684"/>
      <c r="J2021" s="684"/>
      <c r="K2021" s="684"/>
      <c r="L2021" s="684"/>
      <c r="M2021" s="684"/>
      <c r="N2021" s="684"/>
      <c r="O2021" s="684"/>
      <c r="P2021" s="684"/>
      <c r="Q2021" s="684"/>
      <c r="R2021" s="684"/>
      <c r="S2021" s="684"/>
      <c r="T2021" s="684"/>
      <c r="U2021" s="684"/>
      <c r="V2021" s="684"/>
      <c r="W2021" s="684"/>
      <c r="X2021" s="684"/>
      <c r="Y2021" s="684"/>
      <c r="Z2021" s="684"/>
      <c r="AA2021" s="684"/>
      <c r="AB2021" s="684"/>
      <c r="AC2021" s="684"/>
      <c r="AD2021" s="684"/>
      <c r="AE2021" s="683"/>
      <c r="AF2021" s="683"/>
      <c r="AG2021" s="683"/>
      <c r="AH2021" s="683"/>
      <c r="AI2021" s="683"/>
      <c r="AJ2021" s="683"/>
      <c r="AK2021" s="684"/>
      <c r="AL2021" s="684"/>
      <c r="AM2021" s="684"/>
      <c r="AN2021" s="684"/>
      <c r="AO2021" s="684"/>
      <c r="AP2021" s="684"/>
      <c r="AQ2021" s="684"/>
      <c r="AR2021" s="684"/>
      <c r="AS2021" s="684"/>
      <c r="AT2021" s="684"/>
      <c r="AU2021" s="684"/>
      <c r="AV2021" s="684"/>
      <c r="AW2021" s="684"/>
      <c r="AX2021" s="684"/>
      <c r="AY2021" s="684"/>
      <c r="AZ2021" s="684"/>
      <c r="BA2021" s="684"/>
      <c r="BB2021" s="684"/>
      <c r="BC2021" s="684"/>
      <c r="BD2021" s="684"/>
      <c r="BE2021" s="684"/>
      <c r="BF2021" s="684"/>
      <c r="BG2021" s="684"/>
    </row>
    <row r="2022" spans="2:86" ht="14.55" customHeight="1" x14ac:dyDescent="0.2">
      <c r="B2022" s="677" t="s">
        <v>1038</v>
      </c>
      <c r="C2022" s="678"/>
      <c r="D2022" s="677" t="s">
        <v>1237</v>
      </c>
      <c r="E2022" s="719"/>
      <c r="F2022" s="719"/>
      <c r="G2022" s="719"/>
      <c r="H2022" s="665">
        <f ca="1">OFFSET('(6)定期点検調書'!$B$12,L2022-1,0)</f>
        <v>0</v>
      </c>
      <c r="I2022" s="666"/>
      <c r="J2022" s="666"/>
      <c r="K2022" s="667"/>
      <c r="L2022" s="703">
        <f>AO2001+1</f>
        <v>193</v>
      </c>
      <c r="M2022" s="703"/>
      <c r="N2022" s="703"/>
      <c r="O2022" s="703"/>
      <c r="P2022" s="703"/>
      <c r="Q2022" s="703"/>
      <c r="R2022" s="703"/>
      <c r="S2022" s="703"/>
      <c r="T2022" s="703"/>
      <c r="U2022" s="703"/>
      <c r="V2022" s="703"/>
      <c r="W2022" s="703"/>
      <c r="X2022" s="703"/>
      <c r="Y2022" s="703"/>
      <c r="Z2022" s="703"/>
      <c r="AA2022" s="703"/>
      <c r="AB2022" s="703"/>
      <c r="AC2022" s="703"/>
      <c r="AD2022" s="704"/>
      <c r="AE2022" s="677" t="s">
        <v>1038</v>
      </c>
      <c r="AF2022" s="678"/>
      <c r="AG2022" s="677" t="s">
        <v>1237</v>
      </c>
      <c r="AH2022" s="719"/>
      <c r="AI2022" s="719"/>
      <c r="AJ2022" s="719"/>
      <c r="AK2022" s="665">
        <f ca="1">OFFSET('(6)定期点検調書'!$B$12,AO2022-1,0)</f>
        <v>0</v>
      </c>
      <c r="AL2022" s="666"/>
      <c r="AM2022" s="666"/>
      <c r="AN2022" s="667"/>
      <c r="AO2022" s="703">
        <f>L2022+1</f>
        <v>194</v>
      </c>
      <c r="AP2022" s="703"/>
      <c r="AQ2022" s="703"/>
      <c r="AR2022" s="703"/>
      <c r="AS2022" s="703"/>
      <c r="AT2022" s="703"/>
      <c r="AU2022" s="703"/>
      <c r="AV2022" s="703"/>
      <c r="AW2022" s="703"/>
      <c r="AX2022" s="703"/>
      <c r="AY2022" s="703"/>
      <c r="AZ2022" s="703"/>
      <c r="BA2022" s="703"/>
      <c r="BB2022" s="703"/>
      <c r="BC2022" s="703"/>
      <c r="BD2022" s="703"/>
      <c r="BE2022" s="703"/>
      <c r="BF2022" s="703"/>
      <c r="BG2022" s="704"/>
    </row>
    <row r="2023" spans="2:86" ht="14.55" customHeight="1" x14ac:dyDescent="0.2">
      <c r="B2023" s="679"/>
      <c r="C2023" s="680"/>
      <c r="D2023" s="681"/>
      <c r="E2023" s="720"/>
      <c r="F2023" s="720"/>
      <c r="G2023" s="720"/>
      <c r="H2023" s="668"/>
      <c r="I2023" s="669"/>
      <c r="J2023" s="669"/>
      <c r="K2023" s="670"/>
      <c r="L2023" s="705"/>
      <c r="M2023" s="705"/>
      <c r="N2023" s="705"/>
      <c r="O2023" s="705"/>
      <c r="P2023" s="705"/>
      <c r="Q2023" s="705"/>
      <c r="R2023" s="705"/>
      <c r="S2023" s="705"/>
      <c r="T2023" s="705"/>
      <c r="U2023" s="705"/>
      <c r="V2023" s="705"/>
      <c r="W2023" s="705"/>
      <c r="X2023" s="705"/>
      <c r="Y2023" s="705"/>
      <c r="Z2023" s="705"/>
      <c r="AA2023" s="705"/>
      <c r="AB2023" s="705"/>
      <c r="AC2023" s="705"/>
      <c r="AD2023" s="706"/>
      <c r="AE2023" s="679"/>
      <c r="AF2023" s="680"/>
      <c r="AG2023" s="681"/>
      <c r="AH2023" s="720"/>
      <c r="AI2023" s="720"/>
      <c r="AJ2023" s="720"/>
      <c r="AK2023" s="668"/>
      <c r="AL2023" s="669"/>
      <c r="AM2023" s="669"/>
      <c r="AN2023" s="670"/>
      <c r="AO2023" s="705"/>
      <c r="AP2023" s="705"/>
      <c r="AQ2023" s="705"/>
      <c r="AR2023" s="705"/>
      <c r="AS2023" s="705"/>
      <c r="AT2023" s="705"/>
      <c r="AU2023" s="705"/>
      <c r="AV2023" s="705"/>
      <c r="AW2023" s="705"/>
      <c r="AX2023" s="705"/>
      <c r="AY2023" s="705"/>
      <c r="AZ2023" s="705"/>
      <c r="BA2023" s="705"/>
      <c r="BB2023" s="705"/>
      <c r="BC2023" s="705"/>
      <c r="BD2023" s="705"/>
      <c r="BE2023" s="705"/>
      <c r="BF2023" s="705"/>
      <c r="BG2023" s="706"/>
    </row>
    <row r="2024" spans="2:86" ht="14.55" customHeight="1" x14ac:dyDescent="0.2">
      <c r="B2024" s="679"/>
      <c r="C2024" s="680"/>
      <c r="D2024" s="677" t="s">
        <v>992</v>
      </c>
      <c r="E2024" s="719"/>
      <c r="F2024" s="719"/>
      <c r="G2024" s="719"/>
      <c r="H2024" s="665">
        <f ca="1">OFFSET('(6)定期点検調書'!$D$12,L2022-1,0)</f>
        <v>0</v>
      </c>
      <c r="I2024" s="666"/>
      <c r="J2024" s="666"/>
      <c r="K2024" s="667"/>
      <c r="L2024" s="705"/>
      <c r="M2024" s="705"/>
      <c r="N2024" s="705"/>
      <c r="O2024" s="705"/>
      <c r="P2024" s="705"/>
      <c r="Q2024" s="705"/>
      <c r="R2024" s="705"/>
      <c r="S2024" s="705"/>
      <c r="T2024" s="705"/>
      <c r="U2024" s="705"/>
      <c r="V2024" s="705"/>
      <c r="W2024" s="705"/>
      <c r="X2024" s="705"/>
      <c r="Y2024" s="705"/>
      <c r="Z2024" s="705"/>
      <c r="AA2024" s="705"/>
      <c r="AB2024" s="705"/>
      <c r="AC2024" s="705"/>
      <c r="AD2024" s="706"/>
      <c r="AE2024" s="679"/>
      <c r="AF2024" s="680"/>
      <c r="AG2024" s="677" t="s">
        <v>992</v>
      </c>
      <c r="AH2024" s="719"/>
      <c r="AI2024" s="719"/>
      <c r="AJ2024" s="719"/>
      <c r="AK2024" s="665">
        <f ca="1">OFFSET('(6)定期点検調書'!$D$12,AO2022-1,0)</f>
        <v>0</v>
      </c>
      <c r="AL2024" s="666"/>
      <c r="AM2024" s="666"/>
      <c r="AN2024" s="667"/>
      <c r="AO2024" s="705"/>
      <c r="AP2024" s="705"/>
      <c r="AQ2024" s="705"/>
      <c r="AR2024" s="705"/>
      <c r="AS2024" s="705"/>
      <c r="AT2024" s="705"/>
      <c r="AU2024" s="705"/>
      <c r="AV2024" s="705"/>
      <c r="AW2024" s="705"/>
      <c r="AX2024" s="705"/>
      <c r="AY2024" s="705"/>
      <c r="AZ2024" s="705"/>
      <c r="BA2024" s="705"/>
      <c r="BB2024" s="705"/>
      <c r="BC2024" s="705"/>
      <c r="BD2024" s="705"/>
      <c r="BE2024" s="705"/>
      <c r="BF2024" s="705"/>
      <c r="BG2024" s="706"/>
    </row>
    <row r="2025" spans="2:86" ht="14.55" customHeight="1" x14ac:dyDescent="0.2">
      <c r="B2025" s="681"/>
      <c r="C2025" s="682"/>
      <c r="D2025" s="681"/>
      <c r="E2025" s="720"/>
      <c r="F2025" s="720"/>
      <c r="G2025" s="720"/>
      <c r="H2025" s="668"/>
      <c r="I2025" s="669"/>
      <c r="J2025" s="669"/>
      <c r="K2025" s="670"/>
      <c r="L2025" s="705"/>
      <c r="M2025" s="705"/>
      <c r="N2025" s="705"/>
      <c r="O2025" s="705"/>
      <c r="P2025" s="705"/>
      <c r="Q2025" s="705"/>
      <c r="R2025" s="705"/>
      <c r="S2025" s="705"/>
      <c r="T2025" s="705"/>
      <c r="U2025" s="705"/>
      <c r="V2025" s="705"/>
      <c r="W2025" s="705"/>
      <c r="X2025" s="705"/>
      <c r="Y2025" s="705"/>
      <c r="Z2025" s="705"/>
      <c r="AA2025" s="705"/>
      <c r="AB2025" s="705"/>
      <c r="AC2025" s="705"/>
      <c r="AD2025" s="706"/>
      <c r="AE2025" s="681"/>
      <c r="AF2025" s="682"/>
      <c r="AG2025" s="681"/>
      <c r="AH2025" s="720"/>
      <c r="AI2025" s="720"/>
      <c r="AJ2025" s="720"/>
      <c r="AK2025" s="668"/>
      <c r="AL2025" s="669"/>
      <c r="AM2025" s="669"/>
      <c r="AN2025" s="670"/>
      <c r="AO2025" s="705"/>
      <c r="AP2025" s="705"/>
      <c r="AQ2025" s="705"/>
      <c r="AR2025" s="705"/>
      <c r="AS2025" s="705"/>
      <c r="AT2025" s="705"/>
      <c r="AU2025" s="705"/>
      <c r="AV2025" s="705"/>
      <c r="AW2025" s="705"/>
      <c r="AX2025" s="705"/>
      <c r="AY2025" s="705"/>
      <c r="AZ2025" s="705"/>
      <c r="BA2025" s="705"/>
      <c r="BB2025" s="705"/>
      <c r="BC2025" s="705"/>
      <c r="BD2025" s="705"/>
      <c r="BE2025" s="705"/>
      <c r="BF2025" s="705"/>
      <c r="BG2025" s="706"/>
    </row>
    <row r="2026" spans="2:86" ht="14.55" customHeight="1" x14ac:dyDescent="0.2">
      <c r="B2026" s="677" t="s">
        <v>1238</v>
      </c>
      <c r="C2026" s="678"/>
      <c r="D2026" s="659" t="s">
        <v>993</v>
      </c>
      <c r="E2026" s="660"/>
      <c r="F2026" s="660"/>
      <c r="G2026" s="660"/>
      <c r="H2026" s="671">
        <f ca="1">OFFSET('(6)定期点検調書'!$AA$13,L2022-1,0)</f>
        <v>0</v>
      </c>
      <c r="I2026" s="672"/>
      <c r="J2026" s="672"/>
      <c r="K2026" s="673"/>
      <c r="L2026" s="705"/>
      <c r="M2026" s="705"/>
      <c r="N2026" s="705"/>
      <c r="O2026" s="705"/>
      <c r="P2026" s="705"/>
      <c r="Q2026" s="705"/>
      <c r="R2026" s="705"/>
      <c r="S2026" s="705"/>
      <c r="T2026" s="705"/>
      <c r="U2026" s="705"/>
      <c r="V2026" s="705"/>
      <c r="W2026" s="705"/>
      <c r="X2026" s="705"/>
      <c r="Y2026" s="705"/>
      <c r="Z2026" s="705"/>
      <c r="AA2026" s="705"/>
      <c r="AB2026" s="705"/>
      <c r="AC2026" s="705"/>
      <c r="AD2026" s="706"/>
      <c r="AE2026" s="677" t="s">
        <v>1238</v>
      </c>
      <c r="AF2026" s="678"/>
      <c r="AG2026" s="659" t="s">
        <v>993</v>
      </c>
      <c r="AH2026" s="660"/>
      <c r="AI2026" s="660"/>
      <c r="AJ2026" s="660"/>
      <c r="AK2026" s="671">
        <f ca="1">OFFSET('(6)定期点検調書'!$AA$13,AO2022-1,0)</f>
        <v>0</v>
      </c>
      <c r="AL2026" s="672"/>
      <c r="AM2026" s="672"/>
      <c r="AN2026" s="673"/>
      <c r="AO2026" s="705"/>
      <c r="AP2026" s="705"/>
      <c r="AQ2026" s="705"/>
      <c r="AR2026" s="705"/>
      <c r="AS2026" s="705"/>
      <c r="AT2026" s="705"/>
      <c r="AU2026" s="705"/>
      <c r="AV2026" s="705"/>
      <c r="AW2026" s="705"/>
      <c r="AX2026" s="705"/>
      <c r="AY2026" s="705"/>
      <c r="AZ2026" s="705"/>
      <c r="BA2026" s="705"/>
      <c r="BB2026" s="705"/>
      <c r="BC2026" s="705"/>
      <c r="BD2026" s="705"/>
      <c r="BE2026" s="705"/>
      <c r="BF2026" s="705"/>
      <c r="BG2026" s="706"/>
    </row>
    <row r="2027" spans="2:86" ht="14.55" customHeight="1" x14ac:dyDescent="0.2">
      <c r="B2027" s="679"/>
      <c r="C2027" s="680"/>
      <c r="D2027" s="662"/>
      <c r="E2027" s="663"/>
      <c r="F2027" s="663"/>
      <c r="G2027" s="663"/>
      <c r="H2027" s="674"/>
      <c r="I2027" s="675"/>
      <c r="J2027" s="675"/>
      <c r="K2027" s="676"/>
      <c r="L2027" s="705"/>
      <c r="M2027" s="705"/>
      <c r="N2027" s="705"/>
      <c r="O2027" s="705"/>
      <c r="P2027" s="705"/>
      <c r="Q2027" s="705"/>
      <c r="R2027" s="705"/>
      <c r="S2027" s="705"/>
      <c r="T2027" s="705"/>
      <c r="U2027" s="705"/>
      <c r="V2027" s="705"/>
      <c r="W2027" s="705"/>
      <c r="X2027" s="705"/>
      <c r="Y2027" s="705"/>
      <c r="Z2027" s="705"/>
      <c r="AA2027" s="705"/>
      <c r="AB2027" s="705"/>
      <c r="AC2027" s="705"/>
      <c r="AD2027" s="706"/>
      <c r="AE2027" s="679"/>
      <c r="AF2027" s="680"/>
      <c r="AG2027" s="662"/>
      <c r="AH2027" s="663"/>
      <c r="AI2027" s="663"/>
      <c r="AJ2027" s="663"/>
      <c r="AK2027" s="674"/>
      <c r="AL2027" s="675"/>
      <c r="AM2027" s="675"/>
      <c r="AN2027" s="676"/>
      <c r="AO2027" s="705"/>
      <c r="AP2027" s="705"/>
      <c r="AQ2027" s="705"/>
      <c r="AR2027" s="705"/>
      <c r="AS2027" s="705"/>
      <c r="AT2027" s="705"/>
      <c r="AU2027" s="705"/>
      <c r="AV2027" s="705"/>
      <c r="AW2027" s="705"/>
      <c r="AX2027" s="705"/>
      <c r="AY2027" s="705"/>
      <c r="AZ2027" s="705"/>
      <c r="BA2027" s="705"/>
      <c r="BB2027" s="705"/>
      <c r="BC2027" s="705"/>
      <c r="BD2027" s="705"/>
      <c r="BE2027" s="705"/>
      <c r="BF2027" s="705"/>
      <c r="BG2027" s="706"/>
    </row>
    <row r="2028" spans="2:86" ht="14.55" customHeight="1" x14ac:dyDescent="0.2">
      <c r="B2028" s="679"/>
      <c r="C2028" s="680"/>
      <c r="D2028" s="659" t="s">
        <v>1239</v>
      </c>
      <c r="E2028" s="660"/>
      <c r="F2028" s="660"/>
      <c r="G2028" s="660"/>
      <c r="H2028" s="665">
        <f ca="1">OFFSET('(6)定期点検調書'!$AD$12,L2022-1,0)</f>
        <v>0</v>
      </c>
      <c r="I2028" s="666"/>
      <c r="J2028" s="666"/>
      <c r="K2028" s="667"/>
      <c r="L2028" s="705"/>
      <c r="M2028" s="705"/>
      <c r="N2028" s="705"/>
      <c r="O2028" s="705"/>
      <c r="P2028" s="705"/>
      <c r="Q2028" s="705"/>
      <c r="R2028" s="705"/>
      <c r="S2028" s="705"/>
      <c r="T2028" s="705"/>
      <c r="U2028" s="705"/>
      <c r="V2028" s="705"/>
      <c r="W2028" s="705"/>
      <c r="X2028" s="705"/>
      <c r="Y2028" s="705"/>
      <c r="Z2028" s="705"/>
      <c r="AA2028" s="705"/>
      <c r="AB2028" s="705"/>
      <c r="AC2028" s="705"/>
      <c r="AD2028" s="706"/>
      <c r="AE2028" s="679"/>
      <c r="AF2028" s="680"/>
      <c r="AG2028" s="659" t="s">
        <v>1239</v>
      </c>
      <c r="AH2028" s="660"/>
      <c r="AI2028" s="660"/>
      <c r="AJ2028" s="660"/>
      <c r="AK2028" s="665">
        <f ca="1">OFFSET('(6)定期点検調書'!$AD$12,AO2022-1,0)</f>
        <v>0</v>
      </c>
      <c r="AL2028" s="666"/>
      <c r="AM2028" s="666"/>
      <c r="AN2028" s="667"/>
      <c r="AO2028" s="705"/>
      <c r="AP2028" s="705"/>
      <c r="AQ2028" s="705"/>
      <c r="AR2028" s="705"/>
      <c r="AS2028" s="705"/>
      <c r="AT2028" s="705"/>
      <c r="AU2028" s="705"/>
      <c r="AV2028" s="705"/>
      <c r="AW2028" s="705"/>
      <c r="AX2028" s="705"/>
      <c r="AY2028" s="705"/>
      <c r="AZ2028" s="705"/>
      <c r="BA2028" s="705"/>
      <c r="BB2028" s="705"/>
      <c r="BC2028" s="705"/>
      <c r="BD2028" s="705"/>
      <c r="BE2028" s="705"/>
      <c r="BF2028" s="705"/>
      <c r="BG2028" s="706"/>
    </row>
    <row r="2029" spans="2:86" ht="14.55" customHeight="1" x14ac:dyDescent="0.2">
      <c r="B2029" s="681"/>
      <c r="C2029" s="682"/>
      <c r="D2029" s="662"/>
      <c r="E2029" s="663"/>
      <c r="F2029" s="663"/>
      <c r="G2029" s="663"/>
      <c r="H2029" s="668"/>
      <c r="I2029" s="669"/>
      <c r="J2029" s="669"/>
      <c r="K2029" s="670"/>
      <c r="L2029" s="705"/>
      <c r="M2029" s="705"/>
      <c r="N2029" s="705"/>
      <c r="O2029" s="705"/>
      <c r="P2029" s="705"/>
      <c r="Q2029" s="705"/>
      <c r="R2029" s="705"/>
      <c r="S2029" s="705"/>
      <c r="T2029" s="705"/>
      <c r="U2029" s="705"/>
      <c r="V2029" s="705"/>
      <c r="W2029" s="705"/>
      <c r="X2029" s="705"/>
      <c r="Y2029" s="705"/>
      <c r="Z2029" s="705"/>
      <c r="AA2029" s="705"/>
      <c r="AB2029" s="705"/>
      <c r="AC2029" s="705"/>
      <c r="AD2029" s="706"/>
      <c r="AE2029" s="681"/>
      <c r="AF2029" s="682"/>
      <c r="AG2029" s="662"/>
      <c r="AH2029" s="663"/>
      <c r="AI2029" s="663"/>
      <c r="AJ2029" s="663"/>
      <c r="AK2029" s="668"/>
      <c r="AL2029" s="669"/>
      <c r="AM2029" s="669"/>
      <c r="AN2029" s="670"/>
      <c r="AO2029" s="705"/>
      <c r="AP2029" s="705"/>
      <c r="AQ2029" s="705"/>
      <c r="AR2029" s="705"/>
      <c r="AS2029" s="705"/>
      <c r="AT2029" s="705"/>
      <c r="AU2029" s="705"/>
      <c r="AV2029" s="705"/>
      <c r="AW2029" s="705"/>
      <c r="AX2029" s="705"/>
      <c r="AY2029" s="705"/>
      <c r="AZ2029" s="705"/>
      <c r="BA2029" s="705"/>
      <c r="BB2029" s="705"/>
      <c r="BC2029" s="705"/>
      <c r="BD2029" s="705"/>
      <c r="BE2029" s="705"/>
      <c r="BF2029" s="705"/>
      <c r="BG2029" s="706"/>
    </row>
    <row r="2030" spans="2:86" ht="28.95" customHeight="1" x14ac:dyDescent="0.2">
      <c r="B2030" s="716" t="s">
        <v>995</v>
      </c>
      <c r="C2030" s="717"/>
      <c r="D2030" s="717"/>
      <c r="E2030" s="717"/>
      <c r="F2030" s="717"/>
      <c r="G2030" s="718"/>
      <c r="H2030" s="709">
        <f ca="1">OFFSET('(6)定期点検調書'!$AK$12,L2022-1,0)</f>
        <v>0</v>
      </c>
      <c r="I2030" s="710"/>
      <c r="J2030" s="710"/>
      <c r="K2030" s="711"/>
      <c r="L2030" s="705"/>
      <c r="M2030" s="705"/>
      <c r="N2030" s="705"/>
      <c r="O2030" s="705"/>
      <c r="P2030" s="705"/>
      <c r="Q2030" s="705"/>
      <c r="R2030" s="705"/>
      <c r="S2030" s="705"/>
      <c r="T2030" s="705"/>
      <c r="U2030" s="705"/>
      <c r="V2030" s="705"/>
      <c r="W2030" s="705"/>
      <c r="X2030" s="705"/>
      <c r="Y2030" s="705"/>
      <c r="Z2030" s="705"/>
      <c r="AA2030" s="705"/>
      <c r="AB2030" s="705"/>
      <c r="AC2030" s="705"/>
      <c r="AD2030" s="706"/>
      <c r="AE2030" s="716" t="s">
        <v>995</v>
      </c>
      <c r="AF2030" s="717"/>
      <c r="AG2030" s="717"/>
      <c r="AH2030" s="717"/>
      <c r="AI2030" s="717"/>
      <c r="AJ2030" s="718"/>
      <c r="AK2030" s="709">
        <f ca="1">OFFSET('(6)定期点検調書'!$AK$12,AO2022-1,0)</f>
        <v>0</v>
      </c>
      <c r="AL2030" s="710"/>
      <c r="AM2030" s="710"/>
      <c r="AN2030" s="711"/>
      <c r="AO2030" s="705"/>
      <c r="AP2030" s="705"/>
      <c r="AQ2030" s="705"/>
      <c r="AR2030" s="705"/>
      <c r="AS2030" s="705"/>
      <c r="AT2030" s="705"/>
      <c r="AU2030" s="705"/>
      <c r="AV2030" s="705"/>
      <c r="AW2030" s="705"/>
      <c r="AX2030" s="705"/>
      <c r="AY2030" s="705"/>
      <c r="AZ2030" s="705"/>
      <c r="BA2030" s="705"/>
      <c r="BB2030" s="705"/>
      <c r="BC2030" s="705"/>
      <c r="BD2030" s="705"/>
      <c r="BE2030" s="705"/>
      <c r="BF2030" s="705"/>
      <c r="BG2030" s="706"/>
    </row>
    <row r="2031" spans="2:86" ht="14.55" customHeight="1" x14ac:dyDescent="0.2">
      <c r="B2031" s="677" t="s">
        <v>1240</v>
      </c>
      <c r="C2031" s="661"/>
      <c r="D2031" s="659" t="s">
        <v>994</v>
      </c>
      <c r="E2031" s="660"/>
      <c r="F2031" s="660"/>
      <c r="G2031" s="661"/>
      <c r="H2031" s="699" t="str">
        <f ca="1">OFFSET('(6)定期点検調書'!$BY$12,L2022-1,0)</f>
        <v/>
      </c>
      <c r="I2031" s="700"/>
      <c r="J2031" s="700"/>
      <c r="K2031" s="714"/>
      <c r="L2031" s="705"/>
      <c r="M2031" s="705"/>
      <c r="N2031" s="705"/>
      <c r="O2031" s="705"/>
      <c r="P2031" s="705"/>
      <c r="Q2031" s="705"/>
      <c r="R2031" s="705"/>
      <c r="S2031" s="705"/>
      <c r="T2031" s="705"/>
      <c r="U2031" s="705"/>
      <c r="V2031" s="705"/>
      <c r="W2031" s="705"/>
      <c r="X2031" s="705"/>
      <c r="Y2031" s="705"/>
      <c r="Z2031" s="705"/>
      <c r="AA2031" s="705"/>
      <c r="AB2031" s="705"/>
      <c r="AC2031" s="705"/>
      <c r="AD2031" s="706"/>
      <c r="AE2031" s="677" t="s">
        <v>1240</v>
      </c>
      <c r="AF2031" s="661"/>
      <c r="AG2031" s="659" t="s">
        <v>994</v>
      </c>
      <c r="AH2031" s="660"/>
      <c r="AI2031" s="660"/>
      <c r="AJ2031" s="661"/>
      <c r="AK2031" s="699" t="str">
        <f ca="1">OFFSET('(6)定期点検調書'!$BY$12,AO2022-1,0)</f>
        <v/>
      </c>
      <c r="AL2031" s="700"/>
      <c r="AM2031" s="700"/>
      <c r="AN2031" s="714"/>
      <c r="AO2031" s="705"/>
      <c r="AP2031" s="705"/>
      <c r="AQ2031" s="705"/>
      <c r="AR2031" s="705"/>
      <c r="AS2031" s="705"/>
      <c r="AT2031" s="705"/>
      <c r="AU2031" s="705"/>
      <c r="AV2031" s="705"/>
      <c r="AW2031" s="705"/>
      <c r="AX2031" s="705"/>
      <c r="AY2031" s="705"/>
      <c r="AZ2031" s="705"/>
      <c r="BA2031" s="705"/>
      <c r="BB2031" s="705"/>
      <c r="BC2031" s="705"/>
      <c r="BD2031" s="705"/>
      <c r="BE2031" s="705"/>
      <c r="BF2031" s="705"/>
      <c r="BG2031" s="706"/>
    </row>
    <row r="2032" spans="2:86" ht="14.55" customHeight="1" x14ac:dyDescent="0.2">
      <c r="B2032" s="712"/>
      <c r="C2032" s="713"/>
      <c r="D2032" s="662"/>
      <c r="E2032" s="663"/>
      <c r="F2032" s="663"/>
      <c r="G2032" s="664"/>
      <c r="H2032" s="701"/>
      <c r="I2032" s="702"/>
      <c r="J2032" s="702"/>
      <c r="K2032" s="715"/>
      <c r="L2032" s="705"/>
      <c r="M2032" s="705"/>
      <c r="N2032" s="705"/>
      <c r="O2032" s="705"/>
      <c r="P2032" s="705"/>
      <c r="Q2032" s="705"/>
      <c r="R2032" s="705"/>
      <c r="S2032" s="705"/>
      <c r="T2032" s="705"/>
      <c r="U2032" s="705"/>
      <c r="V2032" s="705"/>
      <c r="W2032" s="705"/>
      <c r="X2032" s="705"/>
      <c r="Y2032" s="705"/>
      <c r="Z2032" s="705"/>
      <c r="AA2032" s="705"/>
      <c r="AB2032" s="705"/>
      <c r="AC2032" s="705"/>
      <c r="AD2032" s="706"/>
      <c r="AE2032" s="712"/>
      <c r="AF2032" s="713"/>
      <c r="AG2032" s="662"/>
      <c r="AH2032" s="663"/>
      <c r="AI2032" s="663"/>
      <c r="AJ2032" s="664"/>
      <c r="AK2032" s="701"/>
      <c r="AL2032" s="702"/>
      <c r="AM2032" s="702"/>
      <c r="AN2032" s="715"/>
      <c r="AO2032" s="705"/>
      <c r="AP2032" s="705"/>
      <c r="AQ2032" s="705"/>
      <c r="AR2032" s="705"/>
      <c r="AS2032" s="705"/>
      <c r="AT2032" s="705"/>
      <c r="AU2032" s="705"/>
      <c r="AV2032" s="705"/>
      <c r="AW2032" s="705"/>
      <c r="AX2032" s="705"/>
      <c r="AY2032" s="705"/>
      <c r="AZ2032" s="705"/>
      <c r="BA2032" s="705"/>
      <c r="BB2032" s="705"/>
      <c r="BC2032" s="705"/>
      <c r="BD2032" s="705"/>
      <c r="BE2032" s="705"/>
      <c r="BF2032" s="705"/>
      <c r="BG2032" s="706"/>
    </row>
    <row r="2033" spans="2:86" ht="14.55" customHeight="1" x14ac:dyDescent="0.2">
      <c r="B2033" s="712"/>
      <c r="C2033" s="713"/>
      <c r="D2033" s="659" t="s">
        <v>1186</v>
      </c>
      <c r="E2033" s="660"/>
      <c r="F2033" s="660"/>
      <c r="G2033" s="661"/>
      <c r="H2033" s="665">
        <f ca="1">OFFSET('(6)定期点検調書'!$BC$12,L2022-1,0)</f>
        <v>0</v>
      </c>
      <c r="I2033" s="666"/>
      <c r="J2033" s="666"/>
      <c r="K2033" s="667"/>
      <c r="L2033" s="705"/>
      <c r="M2033" s="705"/>
      <c r="N2033" s="705"/>
      <c r="O2033" s="705"/>
      <c r="P2033" s="705"/>
      <c r="Q2033" s="705"/>
      <c r="R2033" s="705"/>
      <c r="S2033" s="705"/>
      <c r="T2033" s="705"/>
      <c r="U2033" s="705"/>
      <c r="V2033" s="705"/>
      <c r="W2033" s="705"/>
      <c r="X2033" s="705"/>
      <c r="Y2033" s="705"/>
      <c r="Z2033" s="705"/>
      <c r="AA2033" s="705"/>
      <c r="AB2033" s="705"/>
      <c r="AC2033" s="705"/>
      <c r="AD2033" s="706"/>
      <c r="AE2033" s="712"/>
      <c r="AF2033" s="713"/>
      <c r="AG2033" s="659" t="s">
        <v>1186</v>
      </c>
      <c r="AH2033" s="660"/>
      <c r="AI2033" s="660"/>
      <c r="AJ2033" s="661"/>
      <c r="AK2033" s="665">
        <f ca="1">OFFSET('(6)定期点検調書'!$BC$12,AO2022-1,0)</f>
        <v>0</v>
      </c>
      <c r="AL2033" s="666"/>
      <c r="AM2033" s="666"/>
      <c r="AN2033" s="667"/>
      <c r="AO2033" s="705"/>
      <c r="AP2033" s="705"/>
      <c r="AQ2033" s="705"/>
      <c r="AR2033" s="705"/>
      <c r="AS2033" s="705"/>
      <c r="AT2033" s="705"/>
      <c r="AU2033" s="705"/>
      <c r="AV2033" s="705"/>
      <c r="AW2033" s="705"/>
      <c r="AX2033" s="705"/>
      <c r="AY2033" s="705"/>
      <c r="AZ2033" s="705"/>
      <c r="BA2033" s="705"/>
      <c r="BB2033" s="705"/>
      <c r="BC2033" s="705"/>
      <c r="BD2033" s="705"/>
      <c r="BE2033" s="705"/>
      <c r="BF2033" s="705"/>
      <c r="BG2033" s="706"/>
    </row>
    <row r="2034" spans="2:86" ht="14.55" customHeight="1" x14ac:dyDescent="0.2">
      <c r="B2034" s="712"/>
      <c r="C2034" s="713"/>
      <c r="D2034" s="662"/>
      <c r="E2034" s="663"/>
      <c r="F2034" s="663"/>
      <c r="G2034" s="664"/>
      <c r="H2034" s="668"/>
      <c r="I2034" s="669"/>
      <c r="J2034" s="669"/>
      <c r="K2034" s="670"/>
      <c r="L2034" s="705"/>
      <c r="M2034" s="705"/>
      <c r="N2034" s="705"/>
      <c r="O2034" s="705"/>
      <c r="P2034" s="705"/>
      <c r="Q2034" s="705"/>
      <c r="R2034" s="705"/>
      <c r="S2034" s="705"/>
      <c r="T2034" s="705"/>
      <c r="U2034" s="705"/>
      <c r="V2034" s="705"/>
      <c r="W2034" s="705"/>
      <c r="X2034" s="705"/>
      <c r="Y2034" s="705"/>
      <c r="Z2034" s="705"/>
      <c r="AA2034" s="705"/>
      <c r="AB2034" s="705"/>
      <c r="AC2034" s="705"/>
      <c r="AD2034" s="706"/>
      <c r="AE2034" s="712"/>
      <c r="AF2034" s="713"/>
      <c r="AG2034" s="662"/>
      <c r="AH2034" s="663"/>
      <c r="AI2034" s="663"/>
      <c r="AJ2034" s="664"/>
      <c r="AK2034" s="668"/>
      <c r="AL2034" s="669"/>
      <c r="AM2034" s="669"/>
      <c r="AN2034" s="670"/>
      <c r="AO2034" s="705"/>
      <c r="AP2034" s="705"/>
      <c r="AQ2034" s="705"/>
      <c r="AR2034" s="705"/>
      <c r="AS2034" s="705"/>
      <c r="AT2034" s="705"/>
      <c r="AU2034" s="705"/>
      <c r="AV2034" s="705"/>
      <c r="AW2034" s="705"/>
      <c r="AX2034" s="705"/>
      <c r="AY2034" s="705"/>
      <c r="AZ2034" s="705"/>
      <c r="BA2034" s="705"/>
      <c r="BB2034" s="705"/>
      <c r="BC2034" s="705"/>
      <c r="BD2034" s="705"/>
      <c r="BE2034" s="705"/>
      <c r="BF2034" s="705"/>
      <c r="BG2034" s="706"/>
    </row>
    <row r="2035" spans="2:86" ht="14.55" customHeight="1" x14ac:dyDescent="0.2">
      <c r="B2035" s="712"/>
      <c r="C2035" s="713"/>
      <c r="D2035" s="659" t="s">
        <v>1187</v>
      </c>
      <c r="E2035" s="660"/>
      <c r="F2035" s="660"/>
      <c r="G2035" s="661"/>
      <c r="H2035" s="665">
        <f ca="1">OFFSET('(6)定期点検調書'!$BF$12,L2022-1,0)</f>
        <v>0</v>
      </c>
      <c r="I2035" s="666"/>
      <c r="J2035" s="666"/>
      <c r="K2035" s="667"/>
      <c r="L2035" s="705"/>
      <c r="M2035" s="705"/>
      <c r="N2035" s="705"/>
      <c r="O2035" s="705"/>
      <c r="P2035" s="705"/>
      <c r="Q2035" s="705"/>
      <c r="R2035" s="705"/>
      <c r="S2035" s="705"/>
      <c r="T2035" s="705"/>
      <c r="U2035" s="705"/>
      <c r="V2035" s="705"/>
      <c r="W2035" s="705"/>
      <c r="X2035" s="705"/>
      <c r="Y2035" s="705"/>
      <c r="Z2035" s="705"/>
      <c r="AA2035" s="705"/>
      <c r="AB2035" s="705"/>
      <c r="AC2035" s="705"/>
      <c r="AD2035" s="706"/>
      <c r="AE2035" s="712"/>
      <c r="AF2035" s="713"/>
      <c r="AG2035" s="659" t="s">
        <v>1187</v>
      </c>
      <c r="AH2035" s="660"/>
      <c r="AI2035" s="660"/>
      <c r="AJ2035" s="661"/>
      <c r="AK2035" s="665">
        <f ca="1">OFFSET('(6)定期点検調書'!$BF$12,AO2022-1,0)</f>
        <v>0</v>
      </c>
      <c r="AL2035" s="666"/>
      <c r="AM2035" s="666"/>
      <c r="AN2035" s="667"/>
      <c r="AO2035" s="705"/>
      <c r="AP2035" s="705"/>
      <c r="AQ2035" s="705"/>
      <c r="AR2035" s="705"/>
      <c r="AS2035" s="705"/>
      <c r="AT2035" s="705"/>
      <c r="AU2035" s="705"/>
      <c r="AV2035" s="705"/>
      <c r="AW2035" s="705"/>
      <c r="AX2035" s="705"/>
      <c r="AY2035" s="705"/>
      <c r="AZ2035" s="705"/>
      <c r="BA2035" s="705"/>
      <c r="BB2035" s="705"/>
      <c r="BC2035" s="705"/>
      <c r="BD2035" s="705"/>
      <c r="BE2035" s="705"/>
      <c r="BF2035" s="705"/>
      <c r="BG2035" s="706"/>
    </row>
    <row r="2036" spans="2:86" ht="14.55" customHeight="1" x14ac:dyDescent="0.2">
      <c r="B2036" s="662"/>
      <c r="C2036" s="664"/>
      <c r="D2036" s="662"/>
      <c r="E2036" s="663"/>
      <c r="F2036" s="663"/>
      <c r="G2036" s="664"/>
      <c r="H2036" s="668"/>
      <c r="I2036" s="669"/>
      <c r="J2036" s="669"/>
      <c r="K2036" s="670"/>
      <c r="L2036" s="707"/>
      <c r="M2036" s="707"/>
      <c r="N2036" s="707"/>
      <c r="O2036" s="707"/>
      <c r="P2036" s="707"/>
      <c r="Q2036" s="707"/>
      <c r="R2036" s="707"/>
      <c r="S2036" s="707"/>
      <c r="T2036" s="707"/>
      <c r="U2036" s="707"/>
      <c r="V2036" s="707"/>
      <c r="W2036" s="707"/>
      <c r="X2036" s="707"/>
      <c r="Y2036" s="707"/>
      <c r="Z2036" s="707"/>
      <c r="AA2036" s="707"/>
      <c r="AB2036" s="707"/>
      <c r="AC2036" s="707"/>
      <c r="AD2036" s="708"/>
      <c r="AE2036" s="662"/>
      <c r="AF2036" s="664"/>
      <c r="AG2036" s="662"/>
      <c r="AH2036" s="663"/>
      <c r="AI2036" s="663"/>
      <c r="AJ2036" s="664"/>
      <c r="AK2036" s="668"/>
      <c r="AL2036" s="669"/>
      <c r="AM2036" s="669"/>
      <c r="AN2036" s="670"/>
      <c r="AO2036" s="707"/>
      <c r="AP2036" s="707"/>
      <c r="AQ2036" s="707"/>
      <c r="AR2036" s="707"/>
      <c r="AS2036" s="707"/>
      <c r="AT2036" s="707"/>
      <c r="AU2036" s="707"/>
      <c r="AV2036" s="707"/>
      <c r="AW2036" s="707"/>
      <c r="AX2036" s="707"/>
      <c r="AY2036" s="707"/>
      <c r="AZ2036" s="707"/>
      <c r="BA2036" s="707"/>
      <c r="BB2036" s="707"/>
      <c r="BC2036" s="707"/>
      <c r="BD2036" s="707"/>
      <c r="BE2036" s="707"/>
      <c r="BF2036" s="707"/>
      <c r="BG2036" s="708"/>
    </row>
    <row r="2037" spans="2:86" ht="14.55" customHeight="1" x14ac:dyDescent="0.2">
      <c r="B2037" s="683" t="s">
        <v>1241</v>
      </c>
      <c r="C2037" s="683"/>
      <c r="D2037" s="683"/>
      <c r="E2037" s="683"/>
      <c r="F2037" s="683"/>
      <c r="G2037" s="683"/>
      <c r="H2037" s="699" t="str">
        <f ca="1">IF(OFFSET('(6)定期点検調書'!$AR$12,L2022-1,0)="","",OFFSET('(6)定期点検調書'!$AQ$12,L2022-1,0)&amp;TEXT(OFFSET('(6)定期点検調書'!$AR$12,L2022-1,0),"0.0")&amp;OFFSET('(6)定期点検調書'!$AT$12,L2022-1,0))  &amp;  IF(OFFSET('(6)定期点検調書'!$AV$12,L2022-1,0)="","","／"&amp;OFFSET('(6)定期点検調書'!$AU$12,L2022-1,0)&amp;TEXT(OFFSET('(6)定期点検調書'!$AV$12,L2022-1,0),"0.0")&amp;OFFSET('(6)定期点検調書'!$AX$12,L2022-1,0))  &amp;  IF(OFFSET('(6)定期点検調書'!$AZ$12,L2022-1,0)="","","／"&amp;OFFSET('(6)定期点検調書'!$AY$12,L2022-1,0)&amp;TEXT(OFFSET('(6)定期点検調書'!$AZ$12,L2022-1,0),"0.0")&amp;OFFSET('(6)定期点検調書'!$BB$12,L2022-1,0))</f>
        <v/>
      </c>
      <c r="I2037" s="700"/>
      <c r="J2037" s="700"/>
      <c r="K2037" s="700"/>
      <c r="L2037" s="700"/>
      <c r="M2037" s="700"/>
      <c r="N2037" s="700"/>
      <c r="O2037" s="700"/>
      <c r="P2037" s="685" t="s">
        <v>1243</v>
      </c>
      <c r="Q2037" s="685"/>
      <c r="R2037" s="685"/>
      <c r="S2037" s="685"/>
      <c r="T2037" s="685"/>
      <c r="U2037" s="685"/>
      <c r="V2037" s="685"/>
      <c r="W2037" s="686" t="str">
        <f ca="1">OFFSET('(6)定期点検調書'!$F$12,L2022-1,0)</f>
        <v/>
      </c>
      <c r="X2037" s="687"/>
      <c r="Y2037" s="687"/>
      <c r="Z2037" s="687"/>
      <c r="AA2037" s="687"/>
      <c r="AB2037" s="687"/>
      <c r="AC2037" s="687"/>
      <c r="AD2037" s="688"/>
      <c r="AE2037" s="683" t="s">
        <v>1241</v>
      </c>
      <c r="AF2037" s="683"/>
      <c r="AG2037" s="683"/>
      <c r="AH2037" s="683"/>
      <c r="AI2037" s="683"/>
      <c r="AJ2037" s="683"/>
      <c r="AK2037" s="699" t="str">
        <f ca="1">IF(OFFSET('(6)定期点検調書'!$AR$12,AO2022-1,0)="","",OFFSET('(6)定期点検調書'!$AQ$12,AO2022-1,0)&amp;TEXT(OFFSET('(6)定期点検調書'!$AR$12,AO2022-1,0),"0.0")&amp;OFFSET('(6)定期点検調書'!$AT$12,AO2022-1,0))  &amp;  IF(OFFSET('(6)定期点検調書'!$AV$12,AO2022-1,0)="","","／"&amp;OFFSET('(6)定期点検調書'!$AU$12,AO2022-1,0)&amp;TEXT(OFFSET('(6)定期点検調書'!$AV$12,AO2022-1,0),"0.0")&amp;OFFSET('(6)定期点検調書'!$AX$12,AO2022-1,0))  &amp;  IF(OFFSET('(6)定期点検調書'!$AZ$12,AO2022-1,0)="","","／"&amp;OFFSET('(6)定期点検調書'!$AY$12,AO2022-1,0)&amp;TEXT(OFFSET('(6)定期点検調書'!$AZ$12,AO2022-1,0),"0.0")&amp;OFFSET('(6)定期点検調書'!$BB$12,AO2022-1,0))</f>
        <v/>
      </c>
      <c r="AL2037" s="700"/>
      <c r="AM2037" s="700"/>
      <c r="AN2037" s="700"/>
      <c r="AO2037" s="700"/>
      <c r="AP2037" s="700"/>
      <c r="AQ2037" s="700"/>
      <c r="AR2037" s="700"/>
      <c r="AS2037" s="685" t="s">
        <v>1243</v>
      </c>
      <c r="AT2037" s="685"/>
      <c r="AU2037" s="685"/>
      <c r="AV2037" s="685"/>
      <c r="AW2037" s="685"/>
      <c r="AX2037" s="685"/>
      <c r="AY2037" s="685"/>
      <c r="AZ2037" s="686" t="str">
        <f ca="1">OFFSET('(6)定期点検調書'!$F$12,AO2022-1,0)</f>
        <v/>
      </c>
      <c r="BA2037" s="687"/>
      <c r="BB2037" s="687"/>
      <c r="BC2037" s="687"/>
      <c r="BD2037" s="687"/>
      <c r="BE2037" s="687"/>
      <c r="BF2037" s="687"/>
      <c r="BG2037" s="688"/>
    </row>
    <row r="2038" spans="2:86" ht="14.55" customHeight="1" x14ac:dyDescent="0.2">
      <c r="B2038" s="683"/>
      <c r="C2038" s="683"/>
      <c r="D2038" s="683"/>
      <c r="E2038" s="683"/>
      <c r="F2038" s="683"/>
      <c r="G2038" s="683"/>
      <c r="H2038" s="701"/>
      <c r="I2038" s="702"/>
      <c r="J2038" s="702"/>
      <c r="K2038" s="702"/>
      <c r="L2038" s="702"/>
      <c r="M2038" s="702"/>
      <c r="N2038" s="702"/>
      <c r="O2038" s="702"/>
      <c r="P2038" s="685"/>
      <c r="Q2038" s="685"/>
      <c r="R2038" s="685"/>
      <c r="S2038" s="685"/>
      <c r="T2038" s="685"/>
      <c r="U2038" s="685"/>
      <c r="V2038" s="685"/>
      <c r="W2038" s="689"/>
      <c r="X2038" s="690"/>
      <c r="Y2038" s="690"/>
      <c r="Z2038" s="690"/>
      <c r="AA2038" s="690"/>
      <c r="AB2038" s="690"/>
      <c r="AC2038" s="690"/>
      <c r="AD2038" s="691"/>
      <c r="AE2038" s="683"/>
      <c r="AF2038" s="683"/>
      <c r="AG2038" s="683"/>
      <c r="AH2038" s="683"/>
      <c r="AI2038" s="683"/>
      <c r="AJ2038" s="683"/>
      <c r="AK2038" s="701"/>
      <c r="AL2038" s="702"/>
      <c r="AM2038" s="702"/>
      <c r="AN2038" s="702"/>
      <c r="AO2038" s="702"/>
      <c r="AP2038" s="702"/>
      <c r="AQ2038" s="702"/>
      <c r="AR2038" s="702"/>
      <c r="AS2038" s="685"/>
      <c r="AT2038" s="685"/>
      <c r="AU2038" s="685"/>
      <c r="AV2038" s="685"/>
      <c r="AW2038" s="685"/>
      <c r="AX2038" s="685"/>
      <c r="AY2038" s="685"/>
      <c r="AZ2038" s="689"/>
      <c r="BA2038" s="690"/>
      <c r="BB2038" s="690"/>
      <c r="BC2038" s="690"/>
      <c r="BD2038" s="690"/>
      <c r="BE2038" s="690"/>
      <c r="BF2038" s="690"/>
      <c r="BG2038" s="691"/>
    </row>
    <row r="2039" spans="2:86" ht="14.55" customHeight="1" x14ac:dyDescent="0.2">
      <c r="B2039" s="659" t="s">
        <v>1242</v>
      </c>
      <c r="C2039" s="660"/>
      <c r="D2039" s="660"/>
      <c r="E2039" s="660"/>
      <c r="F2039" s="660"/>
      <c r="G2039" s="661"/>
      <c r="H2039" s="671"/>
      <c r="I2039" s="672"/>
      <c r="J2039" s="672"/>
      <c r="K2039" s="672"/>
      <c r="L2039" s="672"/>
      <c r="M2039" s="672"/>
      <c r="N2039" s="672"/>
      <c r="O2039" s="672"/>
      <c r="P2039" s="692" t="s">
        <v>996</v>
      </c>
      <c r="Q2039" s="692"/>
      <c r="R2039" s="692"/>
      <c r="S2039" s="692"/>
      <c r="T2039" s="692"/>
      <c r="U2039" s="692"/>
      <c r="V2039" s="692"/>
      <c r="W2039" s="693"/>
      <c r="X2039" s="694"/>
      <c r="Y2039" s="694"/>
      <c r="Z2039" s="694"/>
      <c r="AA2039" s="694"/>
      <c r="AB2039" s="694"/>
      <c r="AC2039" s="694"/>
      <c r="AD2039" s="695"/>
      <c r="AE2039" s="659" t="s">
        <v>1242</v>
      </c>
      <c r="AF2039" s="660"/>
      <c r="AG2039" s="660"/>
      <c r="AH2039" s="660"/>
      <c r="AI2039" s="660"/>
      <c r="AJ2039" s="661"/>
      <c r="AK2039" s="671"/>
      <c r="AL2039" s="672"/>
      <c r="AM2039" s="672"/>
      <c r="AN2039" s="672"/>
      <c r="AO2039" s="672"/>
      <c r="AP2039" s="672"/>
      <c r="AQ2039" s="672"/>
      <c r="AR2039" s="672"/>
      <c r="AS2039" s="692" t="s">
        <v>996</v>
      </c>
      <c r="AT2039" s="692"/>
      <c r="AU2039" s="692"/>
      <c r="AV2039" s="692"/>
      <c r="AW2039" s="692"/>
      <c r="AX2039" s="692"/>
      <c r="AY2039" s="692"/>
      <c r="AZ2039" s="693"/>
      <c r="BA2039" s="694"/>
      <c r="BB2039" s="694"/>
      <c r="BC2039" s="694"/>
      <c r="BD2039" s="694"/>
      <c r="BE2039" s="694"/>
      <c r="BF2039" s="694"/>
      <c r="BG2039" s="695"/>
    </row>
    <row r="2040" spans="2:86" ht="14.55" customHeight="1" x14ac:dyDescent="0.2">
      <c r="B2040" s="662"/>
      <c r="C2040" s="663"/>
      <c r="D2040" s="663"/>
      <c r="E2040" s="663"/>
      <c r="F2040" s="663"/>
      <c r="G2040" s="664"/>
      <c r="H2040" s="674"/>
      <c r="I2040" s="675"/>
      <c r="J2040" s="675"/>
      <c r="K2040" s="675"/>
      <c r="L2040" s="675"/>
      <c r="M2040" s="675"/>
      <c r="N2040" s="675"/>
      <c r="O2040" s="675"/>
      <c r="P2040" s="692"/>
      <c r="Q2040" s="692"/>
      <c r="R2040" s="692"/>
      <c r="S2040" s="692"/>
      <c r="T2040" s="692"/>
      <c r="U2040" s="692"/>
      <c r="V2040" s="692"/>
      <c r="W2040" s="696"/>
      <c r="X2040" s="697"/>
      <c r="Y2040" s="697"/>
      <c r="Z2040" s="697"/>
      <c r="AA2040" s="697"/>
      <c r="AB2040" s="697"/>
      <c r="AC2040" s="697"/>
      <c r="AD2040" s="698"/>
      <c r="AE2040" s="662"/>
      <c r="AF2040" s="663"/>
      <c r="AG2040" s="663"/>
      <c r="AH2040" s="663"/>
      <c r="AI2040" s="663"/>
      <c r="AJ2040" s="664"/>
      <c r="AK2040" s="674"/>
      <c r="AL2040" s="675"/>
      <c r="AM2040" s="675"/>
      <c r="AN2040" s="675"/>
      <c r="AO2040" s="675"/>
      <c r="AP2040" s="675"/>
      <c r="AQ2040" s="675"/>
      <c r="AR2040" s="675"/>
      <c r="AS2040" s="692"/>
      <c r="AT2040" s="692"/>
      <c r="AU2040" s="692"/>
      <c r="AV2040" s="692"/>
      <c r="AW2040" s="692"/>
      <c r="AX2040" s="692"/>
      <c r="AY2040" s="692"/>
      <c r="AZ2040" s="696"/>
      <c r="BA2040" s="697"/>
      <c r="BB2040" s="697"/>
      <c r="BC2040" s="697"/>
      <c r="BD2040" s="697"/>
      <c r="BE2040" s="697"/>
      <c r="BF2040" s="697"/>
      <c r="BG2040" s="698"/>
    </row>
    <row r="2041" spans="2:86" ht="19.5" customHeight="1" x14ac:dyDescent="0.2">
      <c r="B2041" s="683" t="s">
        <v>79</v>
      </c>
      <c r="C2041" s="683"/>
      <c r="D2041" s="683"/>
      <c r="E2041" s="683"/>
      <c r="F2041" s="683"/>
      <c r="G2041" s="683"/>
      <c r="H2041" s="684">
        <f ca="1">OFFSET('(6)定期点検調書'!$CA$12,L2022-1,0)</f>
        <v>0</v>
      </c>
      <c r="I2041" s="684"/>
      <c r="J2041" s="684"/>
      <c r="K2041" s="684"/>
      <c r="L2041" s="684"/>
      <c r="M2041" s="684"/>
      <c r="N2041" s="684"/>
      <c r="O2041" s="684"/>
      <c r="P2041" s="684"/>
      <c r="Q2041" s="684"/>
      <c r="R2041" s="684"/>
      <c r="S2041" s="684"/>
      <c r="T2041" s="684"/>
      <c r="U2041" s="684"/>
      <c r="V2041" s="684"/>
      <c r="W2041" s="684"/>
      <c r="X2041" s="684"/>
      <c r="Y2041" s="684"/>
      <c r="Z2041" s="684"/>
      <c r="AA2041" s="684"/>
      <c r="AB2041" s="684"/>
      <c r="AC2041" s="684"/>
      <c r="AD2041" s="684"/>
      <c r="AE2041" s="683" t="s">
        <v>79</v>
      </c>
      <c r="AF2041" s="683"/>
      <c r="AG2041" s="683"/>
      <c r="AH2041" s="683"/>
      <c r="AI2041" s="683"/>
      <c r="AJ2041" s="683"/>
      <c r="AK2041" s="684">
        <f ca="1">OFFSET('(6)定期点検調書'!$CA$12,AO2022-1,0)</f>
        <v>0</v>
      </c>
      <c r="AL2041" s="684"/>
      <c r="AM2041" s="684"/>
      <c r="AN2041" s="684"/>
      <c r="AO2041" s="684"/>
      <c r="AP2041" s="684"/>
      <c r="AQ2041" s="684"/>
      <c r="AR2041" s="684"/>
      <c r="AS2041" s="684"/>
      <c r="AT2041" s="684"/>
      <c r="AU2041" s="684"/>
      <c r="AV2041" s="684"/>
      <c r="AW2041" s="684"/>
      <c r="AX2041" s="684"/>
      <c r="AY2041" s="684"/>
      <c r="AZ2041" s="684"/>
      <c r="BA2041" s="684"/>
      <c r="BB2041" s="684"/>
      <c r="BC2041" s="684"/>
      <c r="BD2041" s="684"/>
      <c r="BE2041" s="684"/>
      <c r="BF2041" s="684"/>
      <c r="BG2041" s="684"/>
      <c r="CH2041" s="473"/>
    </row>
    <row r="2042" spans="2:86" ht="19.5" customHeight="1" x14ac:dyDescent="0.2">
      <c r="B2042" s="683"/>
      <c r="C2042" s="683"/>
      <c r="D2042" s="683"/>
      <c r="E2042" s="683"/>
      <c r="F2042" s="683"/>
      <c r="G2042" s="683"/>
      <c r="H2042" s="684"/>
      <c r="I2042" s="684"/>
      <c r="J2042" s="684"/>
      <c r="K2042" s="684"/>
      <c r="L2042" s="684"/>
      <c r="M2042" s="684"/>
      <c r="N2042" s="684"/>
      <c r="O2042" s="684"/>
      <c r="P2042" s="684"/>
      <c r="Q2042" s="684"/>
      <c r="R2042" s="684"/>
      <c r="S2042" s="684"/>
      <c r="T2042" s="684"/>
      <c r="U2042" s="684"/>
      <c r="V2042" s="684"/>
      <c r="W2042" s="684"/>
      <c r="X2042" s="684"/>
      <c r="Y2042" s="684"/>
      <c r="Z2042" s="684"/>
      <c r="AA2042" s="684"/>
      <c r="AB2042" s="684"/>
      <c r="AC2042" s="684"/>
      <c r="AD2042" s="684"/>
      <c r="AE2042" s="683"/>
      <c r="AF2042" s="683"/>
      <c r="AG2042" s="683"/>
      <c r="AH2042" s="683"/>
      <c r="AI2042" s="683"/>
      <c r="AJ2042" s="683"/>
      <c r="AK2042" s="684"/>
      <c r="AL2042" s="684"/>
      <c r="AM2042" s="684"/>
      <c r="AN2042" s="684"/>
      <c r="AO2042" s="684"/>
      <c r="AP2042" s="684"/>
      <c r="AQ2042" s="684"/>
      <c r="AR2042" s="684"/>
      <c r="AS2042" s="684"/>
      <c r="AT2042" s="684"/>
      <c r="AU2042" s="684"/>
      <c r="AV2042" s="684"/>
      <c r="AW2042" s="684"/>
      <c r="AX2042" s="684"/>
      <c r="AY2042" s="684"/>
      <c r="AZ2042" s="684"/>
      <c r="BA2042" s="684"/>
      <c r="BB2042" s="684"/>
      <c r="BC2042" s="684"/>
      <c r="BD2042" s="684"/>
      <c r="BE2042" s="684"/>
      <c r="BF2042" s="684"/>
      <c r="BG2042" s="684"/>
    </row>
    <row r="2043" spans="2:86" ht="14.55" customHeight="1" x14ac:dyDescent="0.2">
      <c r="B2043" s="677" t="s">
        <v>1038</v>
      </c>
      <c r="C2043" s="678"/>
      <c r="D2043" s="677" t="s">
        <v>1237</v>
      </c>
      <c r="E2043" s="719"/>
      <c r="F2043" s="719"/>
      <c r="G2043" s="719"/>
      <c r="H2043" s="665">
        <f ca="1">OFFSET('(6)定期点検調書'!$B$12,L2043-1,0)</f>
        <v>0</v>
      </c>
      <c r="I2043" s="666"/>
      <c r="J2043" s="666"/>
      <c r="K2043" s="667"/>
      <c r="L2043" s="703">
        <f>AO2022+1</f>
        <v>195</v>
      </c>
      <c r="M2043" s="703"/>
      <c r="N2043" s="703"/>
      <c r="O2043" s="703"/>
      <c r="P2043" s="703"/>
      <c r="Q2043" s="703"/>
      <c r="R2043" s="703"/>
      <c r="S2043" s="703"/>
      <c r="T2043" s="703"/>
      <c r="U2043" s="703"/>
      <c r="V2043" s="703"/>
      <c r="W2043" s="703"/>
      <c r="X2043" s="703"/>
      <c r="Y2043" s="703"/>
      <c r="Z2043" s="703"/>
      <c r="AA2043" s="703"/>
      <c r="AB2043" s="703"/>
      <c r="AC2043" s="703"/>
      <c r="AD2043" s="704"/>
      <c r="AE2043" s="677" t="s">
        <v>1038</v>
      </c>
      <c r="AF2043" s="678"/>
      <c r="AG2043" s="677" t="s">
        <v>1237</v>
      </c>
      <c r="AH2043" s="719"/>
      <c r="AI2043" s="719"/>
      <c r="AJ2043" s="719"/>
      <c r="AK2043" s="665">
        <f ca="1">OFFSET('(6)定期点検調書'!$B$12,AO2043-1,0)</f>
        <v>0</v>
      </c>
      <c r="AL2043" s="666"/>
      <c r="AM2043" s="666"/>
      <c r="AN2043" s="667"/>
      <c r="AO2043" s="703">
        <f>L2043+1</f>
        <v>196</v>
      </c>
      <c r="AP2043" s="703"/>
      <c r="AQ2043" s="703"/>
      <c r="AR2043" s="703"/>
      <c r="AS2043" s="703"/>
      <c r="AT2043" s="703"/>
      <c r="AU2043" s="703"/>
      <c r="AV2043" s="703"/>
      <c r="AW2043" s="703"/>
      <c r="AX2043" s="703"/>
      <c r="AY2043" s="703"/>
      <c r="AZ2043" s="703"/>
      <c r="BA2043" s="703"/>
      <c r="BB2043" s="703"/>
      <c r="BC2043" s="703"/>
      <c r="BD2043" s="703"/>
      <c r="BE2043" s="703"/>
      <c r="BF2043" s="703"/>
      <c r="BG2043" s="704"/>
    </row>
    <row r="2044" spans="2:86" ht="14.55" customHeight="1" x14ac:dyDescent="0.2">
      <c r="B2044" s="679"/>
      <c r="C2044" s="680"/>
      <c r="D2044" s="681"/>
      <c r="E2044" s="720"/>
      <c r="F2044" s="720"/>
      <c r="G2044" s="720"/>
      <c r="H2044" s="668"/>
      <c r="I2044" s="669"/>
      <c r="J2044" s="669"/>
      <c r="K2044" s="670"/>
      <c r="L2044" s="705"/>
      <c r="M2044" s="705"/>
      <c r="N2044" s="705"/>
      <c r="O2044" s="705"/>
      <c r="P2044" s="705"/>
      <c r="Q2044" s="705"/>
      <c r="R2044" s="705"/>
      <c r="S2044" s="705"/>
      <c r="T2044" s="705"/>
      <c r="U2044" s="705"/>
      <c r="V2044" s="705"/>
      <c r="W2044" s="705"/>
      <c r="X2044" s="705"/>
      <c r="Y2044" s="705"/>
      <c r="Z2044" s="705"/>
      <c r="AA2044" s="705"/>
      <c r="AB2044" s="705"/>
      <c r="AC2044" s="705"/>
      <c r="AD2044" s="706"/>
      <c r="AE2044" s="679"/>
      <c r="AF2044" s="680"/>
      <c r="AG2044" s="681"/>
      <c r="AH2044" s="720"/>
      <c r="AI2044" s="720"/>
      <c r="AJ2044" s="720"/>
      <c r="AK2044" s="668"/>
      <c r="AL2044" s="669"/>
      <c r="AM2044" s="669"/>
      <c r="AN2044" s="670"/>
      <c r="AO2044" s="705"/>
      <c r="AP2044" s="705"/>
      <c r="AQ2044" s="705"/>
      <c r="AR2044" s="705"/>
      <c r="AS2044" s="705"/>
      <c r="AT2044" s="705"/>
      <c r="AU2044" s="705"/>
      <c r="AV2044" s="705"/>
      <c r="AW2044" s="705"/>
      <c r="AX2044" s="705"/>
      <c r="AY2044" s="705"/>
      <c r="AZ2044" s="705"/>
      <c r="BA2044" s="705"/>
      <c r="BB2044" s="705"/>
      <c r="BC2044" s="705"/>
      <c r="BD2044" s="705"/>
      <c r="BE2044" s="705"/>
      <c r="BF2044" s="705"/>
      <c r="BG2044" s="706"/>
    </row>
    <row r="2045" spans="2:86" ht="14.55" customHeight="1" x14ac:dyDescent="0.2">
      <c r="B2045" s="679"/>
      <c r="C2045" s="680"/>
      <c r="D2045" s="677" t="s">
        <v>992</v>
      </c>
      <c r="E2045" s="719"/>
      <c r="F2045" s="719"/>
      <c r="G2045" s="719"/>
      <c r="H2045" s="665">
        <f ca="1">OFFSET('(6)定期点検調書'!$D$12,L2043-1,0)</f>
        <v>0</v>
      </c>
      <c r="I2045" s="666"/>
      <c r="J2045" s="666"/>
      <c r="K2045" s="667"/>
      <c r="L2045" s="705"/>
      <c r="M2045" s="705"/>
      <c r="N2045" s="705"/>
      <c r="O2045" s="705"/>
      <c r="P2045" s="705"/>
      <c r="Q2045" s="705"/>
      <c r="R2045" s="705"/>
      <c r="S2045" s="705"/>
      <c r="T2045" s="705"/>
      <c r="U2045" s="705"/>
      <c r="V2045" s="705"/>
      <c r="W2045" s="705"/>
      <c r="X2045" s="705"/>
      <c r="Y2045" s="705"/>
      <c r="Z2045" s="705"/>
      <c r="AA2045" s="705"/>
      <c r="AB2045" s="705"/>
      <c r="AC2045" s="705"/>
      <c r="AD2045" s="706"/>
      <c r="AE2045" s="679"/>
      <c r="AF2045" s="680"/>
      <c r="AG2045" s="677" t="s">
        <v>992</v>
      </c>
      <c r="AH2045" s="719"/>
      <c r="AI2045" s="719"/>
      <c r="AJ2045" s="719"/>
      <c r="AK2045" s="665">
        <f ca="1">OFFSET('(6)定期点検調書'!$D$12,AO2043-1,0)</f>
        <v>0</v>
      </c>
      <c r="AL2045" s="666"/>
      <c r="AM2045" s="666"/>
      <c r="AN2045" s="667"/>
      <c r="AO2045" s="705"/>
      <c r="AP2045" s="705"/>
      <c r="AQ2045" s="705"/>
      <c r="AR2045" s="705"/>
      <c r="AS2045" s="705"/>
      <c r="AT2045" s="705"/>
      <c r="AU2045" s="705"/>
      <c r="AV2045" s="705"/>
      <c r="AW2045" s="705"/>
      <c r="AX2045" s="705"/>
      <c r="AY2045" s="705"/>
      <c r="AZ2045" s="705"/>
      <c r="BA2045" s="705"/>
      <c r="BB2045" s="705"/>
      <c r="BC2045" s="705"/>
      <c r="BD2045" s="705"/>
      <c r="BE2045" s="705"/>
      <c r="BF2045" s="705"/>
      <c r="BG2045" s="706"/>
    </row>
    <row r="2046" spans="2:86" ht="14.55" customHeight="1" x14ac:dyDescent="0.2">
      <c r="B2046" s="681"/>
      <c r="C2046" s="682"/>
      <c r="D2046" s="681"/>
      <c r="E2046" s="720"/>
      <c r="F2046" s="720"/>
      <c r="G2046" s="720"/>
      <c r="H2046" s="668"/>
      <c r="I2046" s="669"/>
      <c r="J2046" s="669"/>
      <c r="K2046" s="670"/>
      <c r="L2046" s="705"/>
      <c r="M2046" s="705"/>
      <c r="N2046" s="705"/>
      <c r="O2046" s="705"/>
      <c r="P2046" s="705"/>
      <c r="Q2046" s="705"/>
      <c r="R2046" s="705"/>
      <c r="S2046" s="705"/>
      <c r="T2046" s="705"/>
      <c r="U2046" s="705"/>
      <c r="V2046" s="705"/>
      <c r="W2046" s="705"/>
      <c r="X2046" s="705"/>
      <c r="Y2046" s="705"/>
      <c r="Z2046" s="705"/>
      <c r="AA2046" s="705"/>
      <c r="AB2046" s="705"/>
      <c r="AC2046" s="705"/>
      <c r="AD2046" s="706"/>
      <c r="AE2046" s="681"/>
      <c r="AF2046" s="682"/>
      <c r="AG2046" s="681"/>
      <c r="AH2046" s="720"/>
      <c r="AI2046" s="720"/>
      <c r="AJ2046" s="720"/>
      <c r="AK2046" s="668"/>
      <c r="AL2046" s="669"/>
      <c r="AM2046" s="669"/>
      <c r="AN2046" s="670"/>
      <c r="AO2046" s="705"/>
      <c r="AP2046" s="705"/>
      <c r="AQ2046" s="705"/>
      <c r="AR2046" s="705"/>
      <c r="AS2046" s="705"/>
      <c r="AT2046" s="705"/>
      <c r="AU2046" s="705"/>
      <c r="AV2046" s="705"/>
      <c r="AW2046" s="705"/>
      <c r="AX2046" s="705"/>
      <c r="AY2046" s="705"/>
      <c r="AZ2046" s="705"/>
      <c r="BA2046" s="705"/>
      <c r="BB2046" s="705"/>
      <c r="BC2046" s="705"/>
      <c r="BD2046" s="705"/>
      <c r="BE2046" s="705"/>
      <c r="BF2046" s="705"/>
      <c r="BG2046" s="706"/>
    </row>
    <row r="2047" spans="2:86" ht="14.55" customHeight="1" x14ac:dyDescent="0.2">
      <c r="B2047" s="677" t="s">
        <v>1238</v>
      </c>
      <c r="C2047" s="678"/>
      <c r="D2047" s="659" t="s">
        <v>993</v>
      </c>
      <c r="E2047" s="660"/>
      <c r="F2047" s="660"/>
      <c r="G2047" s="660"/>
      <c r="H2047" s="671">
        <f ca="1">OFFSET('(6)定期点検調書'!$AA$13,L2043-1,0)</f>
        <v>0</v>
      </c>
      <c r="I2047" s="672"/>
      <c r="J2047" s="672"/>
      <c r="K2047" s="673"/>
      <c r="L2047" s="705"/>
      <c r="M2047" s="705"/>
      <c r="N2047" s="705"/>
      <c r="O2047" s="705"/>
      <c r="P2047" s="705"/>
      <c r="Q2047" s="705"/>
      <c r="R2047" s="705"/>
      <c r="S2047" s="705"/>
      <c r="T2047" s="705"/>
      <c r="U2047" s="705"/>
      <c r="V2047" s="705"/>
      <c r="W2047" s="705"/>
      <c r="X2047" s="705"/>
      <c r="Y2047" s="705"/>
      <c r="Z2047" s="705"/>
      <c r="AA2047" s="705"/>
      <c r="AB2047" s="705"/>
      <c r="AC2047" s="705"/>
      <c r="AD2047" s="706"/>
      <c r="AE2047" s="677" t="s">
        <v>1238</v>
      </c>
      <c r="AF2047" s="678"/>
      <c r="AG2047" s="659" t="s">
        <v>993</v>
      </c>
      <c r="AH2047" s="660"/>
      <c r="AI2047" s="660"/>
      <c r="AJ2047" s="660"/>
      <c r="AK2047" s="671">
        <f ca="1">OFFSET('(6)定期点検調書'!$AA$13,AO2043-1,0)</f>
        <v>0</v>
      </c>
      <c r="AL2047" s="672"/>
      <c r="AM2047" s="672"/>
      <c r="AN2047" s="673"/>
      <c r="AO2047" s="705"/>
      <c r="AP2047" s="705"/>
      <c r="AQ2047" s="705"/>
      <c r="AR2047" s="705"/>
      <c r="AS2047" s="705"/>
      <c r="AT2047" s="705"/>
      <c r="AU2047" s="705"/>
      <c r="AV2047" s="705"/>
      <c r="AW2047" s="705"/>
      <c r="AX2047" s="705"/>
      <c r="AY2047" s="705"/>
      <c r="AZ2047" s="705"/>
      <c r="BA2047" s="705"/>
      <c r="BB2047" s="705"/>
      <c r="BC2047" s="705"/>
      <c r="BD2047" s="705"/>
      <c r="BE2047" s="705"/>
      <c r="BF2047" s="705"/>
      <c r="BG2047" s="706"/>
    </row>
    <row r="2048" spans="2:86" ht="14.55" customHeight="1" x14ac:dyDescent="0.2">
      <c r="B2048" s="679"/>
      <c r="C2048" s="680"/>
      <c r="D2048" s="662"/>
      <c r="E2048" s="663"/>
      <c r="F2048" s="663"/>
      <c r="G2048" s="663"/>
      <c r="H2048" s="674"/>
      <c r="I2048" s="675"/>
      <c r="J2048" s="675"/>
      <c r="K2048" s="676"/>
      <c r="L2048" s="705"/>
      <c r="M2048" s="705"/>
      <c r="N2048" s="705"/>
      <c r="O2048" s="705"/>
      <c r="P2048" s="705"/>
      <c r="Q2048" s="705"/>
      <c r="R2048" s="705"/>
      <c r="S2048" s="705"/>
      <c r="T2048" s="705"/>
      <c r="U2048" s="705"/>
      <c r="V2048" s="705"/>
      <c r="W2048" s="705"/>
      <c r="X2048" s="705"/>
      <c r="Y2048" s="705"/>
      <c r="Z2048" s="705"/>
      <c r="AA2048" s="705"/>
      <c r="AB2048" s="705"/>
      <c r="AC2048" s="705"/>
      <c r="AD2048" s="706"/>
      <c r="AE2048" s="679"/>
      <c r="AF2048" s="680"/>
      <c r="AG2048" s="662"/>
      <c r="AH2048" s="663"/>
      <c r="AI2048" s="663"/>
      <c r="AJ2048" s="663"/>
      <c r="AK2048" s="674"/>
      <c r="AL2048" s="675"/>
      <c r="AM2048" s="675"/>
      <c r="AN2048" s="676"/>
      <c r="AO2048" s="705"/>
      <c r="AP2048" s="705"/>
      <c r="AQ2048" s="705"/>
      <c r="AR2048" s="705"/>
      <c r="AS2048" s="705"/>
      <c r="AT2048" s="705"/>
      <c r="AU2048" s="705"/>
      <c r="AV2048" s="705"/>
      <c r="AW2048" s="705"/>
      <c r="AX2048" s="705"/>
      <c r="AY2048" s="705"/>
      <c r="AZ2048" s="705"/>
      <c r="BA2048" s="705"/>
      <c r="BB2048" s="705"/>
      <c r="BC2048" s="705"/>
      <c r="BD2048" s="705"/>
      <c r="BE2048" s="705"/>
      <c r="BF2048" s="705"/>
      <c r="BG2048" s="706"/>
    </row>
    <row r="2049" spans="2:86" ht="14.55" customHeight="1" x14ac:dyDescent="0.2">
      <c r="B2049" s="679"/>
      <c r="C2049" s="680"/>
      <c r="D2049" s="659" t="s">
        <v>1239</v>
      </c>
      <c r="E2049" s="660"/>
      <c r="F2049" s="660"/>
      <c r="G2049" s="660"/>
      <c r="H2049" s="665">
        <f ca="1">OFFSET('(6)定期点検調書'!$AD$12,L2043-1,0)</f>
        <v>0</v>
      </c>
      <c r="I2049" s="666"/>
      <c r="J2049" s="666"/>
      <c r="K2049" s="667"/>
      <c r="L2049" s="705"/>
      <c r="M2049" s="705"/>
      <c r="N2049" s="705"/>
      <c r="O2049" s="705"/>
      <c r="P2049" s="705"/>
      <c r="Q2049" s="705"/>
      <c r="R2049" s="705"/>
      <c r="S2049" s="705"/>
      <c r="T2049" s="705"/>
      <c r="U2049" s="705"/>
      <c r="V2049" s="705"/>
      <c r="W2049" s="705"/>
      <c r="X2049" s="705"/>
      <c r="Y2049" s="705"/>
      <c r="Z2049" s="705"/>
      <c r="AA2049" s="705"/>
      <c r="AB2049" s="705"/>
      <c r="AC2049" s="705"/>
      <c r="AD2049" s="706"/>
      <c r="AE2049" s="679"/>
      <c r="AF2049" s="680"/>
      <c r="AG2049" s="659" t="s">
        <v>1239</v>
      </c>
      <c r="AH2049" s="660"/>
      <c r="AI2049" s="660"/>
      <c r="AJ2049" s="660"/>
      <c r="AK2049" s="665">
        <f ca="1">OFFSET('(6)定期点検調書'!$AD$12,AO2043-1,0)</f>
        <v>0</v>
      </c>
      <c r="AL2049" s="666"/>
      <c r="AM2049" s="666"/>
      <c r="AN2049" s="667"/>
      <c r="AO2049" s="705"/>
      <c r="AP2049" s="705"/>
      <c r="AQ2049" s="705"/>
      <c r="AR2049" s="705"/>
      <c r="AS2049" s="705"/>
      <c r="AT2049" s="705"/>
      <c r="AU2049" s="705"/>
      <c r="AV2049" s="705"/>
      <c r="AW2049" s="705"/>
      <c r="AX2049" s="705"/>
      <c r="AY2049" s="705"/>
      <c r="AZ2049" s="705"/>
      <c r="BA2049" s="705"/>
      <c r="BB2049" s="705"/>
      <c r="BC2049" s="705"/>
      <c r="BD2049" s="705"/>
      <c r="BE2049" s="705"/>
      <c r="BF2049" s="705"/>
      <c r="BG2049" s="706"/>
    </row>
    <row r="2050" spans="2:86" ht="14.55" customHeight="1" x14ac:dyDescent="0.2">
      <c r="B2050" s="681"/>
      <c r="C2050" s="682"/>
      <c r="D2050" s="662"/>
      <c r="E2050" s="663"/>
      <c r="F2050" s="663"/>
      <c r="G2050" s="663"/>
      <c r="H2050" s="668"/>
      <c r="I2050" s="669"/>
      <c r="J2050" s="669"/>
      <c r="K2050" s="670"/>
      <c r="L2050" s="705"/>
      <c r="M2050" s="705"/>
      <c r="N2050" s="705"/>
      <c r="O2050" s="705"/>
      <c r="P2050" s="705"/>
      <c r="Q2050" s="705"/>
      <c r="R2050" s="705"/>
      <c r="S2050" s="705"/>
      <c r="T2050" s="705"/>
      <c r="U2050" s="705"/>
      <c r="V2050" s="705"/>
      <c r="W2050" s="705"/>
      <c r="X2050" s="705"/>
      <c r="Y2050" s="705"/>
      <c r="Z2050" s="705"/>
      <c r="AA2050" s="705"/>
      <c r="AB2050" s="705"/>
      <c r="AC2050" s="705"/>
      <c r="AD2050" s="706"/>
      <c r="AE2050" s="681"/>
      <c r="AF2050" s="682"/>
      <c r="AG2050" s="662"/>
      <c r="AH2050" s="663"/>
      <c r="AI2050" s="663"/>
      <c r="AJ2050" s="663"/>
      <c r="AK2050" s="668"/>
      <c r="AL2050" s="669"/>
      <c r="AM2050" s="669"/>
      <c r="AN2050" s="670"/>
      <c r="AO2050" s="705"/>
      <c r="AP2050" s="705"/>
      <c r="AQ2050" s="705"/>
      <c r="AR2050" s="705"/>
      <c r="AS2050" s="705"/>
      <c r="AT2050" s="705"/>
      <c r="AU2050" s="705"/>
      <c r="AV2050" s="705"/>
      <c r="AW2050" s="705"/>
      <c r="AX2050" s="705"/>
      <c r="AY2050" s="705"/>
      <c r="AZ2050" s="705"/>
      <c r="BA2050" s="705"/>
      <c r="BB2050" s="705"/>
      <c r="BC2050" s="705"/>
      <c r="BD2050" s="705"/>
      <c r="BE2050" s="705"/>
      <c r="BF2050" s="705"/>
      <c r="BG2050" s="706"/>
    </row>
    <row r="2051" spans="2:86" ht="28.95" customHeight="1" x14ac:dyDescent="0.2">
      <c r="B2051" s="716" t="s">
        <v>995</v>
      </c>
      <c r="C2051" s="717"/>
      <c r="D2051" s="717"/>
      <c r="E2051" s="717"/>
      <c r="F2051" s="717"/>
      <c r="G2051" s="718"/>
      <c r="H2051" s="709">
        <f ca="1">OFFSET('(6)定期点検調書'!$AK$12,L2043-1,0)</f>
        <v>0</v>
      </c>
      <c r="I2051" s="710"/>
      <c r="J2051" s="710"/>
      <c r="K2051" s="711"/>
      <c r="L2051" s="705"/>
      <c r="M2051" s="705"/>
      <c r="N2051" s="705"/>
      <c r="O2051" s="705"/>
      <c r="P2051" s="705"/>
      <c r="Q2051" s="705"/>
      <c r="R2051" s="705"/>
      <c r="S2051" s="705"/>
      <c r="T2051" s="705"/>
      <c r="U2051" s="705"/>
      <c r="V2051" s="705"/>
      <c r="W2051" s="705"/>
      <c r="X2051" s="705"/>
      <c r="Y2051" s="705"/>
      <c r="Z2051" s="705"/>
      <c r="AA2051" s="705"/>
      <c r="AB2051" s="705"/>
      <c r="AC2051" s="705"/>
      <c r="AD2051" s="706"/>
      <c r="AE2051" s="716" t="s">
        <v>995</v>
      </c>
      <c r="AF2051" s="717"/>
      <c r="AG2051" s="717"/>
      <c r="AH2051" s="717"/>
      <c r="AI2051" s="717"/>
      <c r="AJ2051" s="718"/>
      <c r="AK2051" s="709">
        <f ca="1">OFFSET('(6)定期点検調書'!$AK$12,AO2043-1,0)</f>
        <v>0</v>
      </c>
      <c r="AL2051" s="710"/>
      <c r="AM2051" s="710"/>
      <c r="AN2051" s="711"/>
      <c r="AO2051" s="705"/>
      <c r="AP2051" s="705"/>
      <c r="AQ2051" s="705"/>
      <c r="AR2051" s="705"/>
      <c r="AS2051" s="705"/>
      <c r="AT2051" s="705"/>
      <c r="AU2051" s="705"/>
      <c r="AV2051" s="705"/>
      <c r="AW2051" s="705"/>
      <c r="AX2051" s="705"/>
      <c r="AY2051" s="705"/>
      <c r="AZ2051" s="705"/>
      <c r="BA2051" s="705"/>
      <c r="BB2051" s="705"/>
      <c r="BC2051" s="705"/>
      <c r="BD2051" s="705"/>
      <c r="BE2051" s="705"/>
      <c r="BF2051" s="705"/>
      <c r="BG2051" s="706"/>
    </row>
    <row r="2052" spans="2:86" ht="14.55" customHeight="1" x14ac:dyDescent="0.2">
      <c r="B2052" s="677" t="s">
        <v>1240</v>
      </c>
      <c r="C2052" s="661"/>
      <c r="D2052" s="659" t="s">
        <v>994</v>
      </c>
      <c r="E2052" s="660"/>
      <c r="F2052" s="660"/>
      <c r="G2052" s="661"/>
      <c r="H2052" s="699" t="str">
        <f ca="1">OFFSET('(6)定期点検調書'!$BY$12,L2043-1,0)</f>
        <v/>
      </c>
      <c r="I2052" s="700"/>
      <c r="J2052" s="700"/>
      <c r="K2052" s="714"/>
      <c r="L2052" s="705"/>
      <c r="M2052" s="705"/>
      <c r="N2052" s="705"/>
      <c r="O2052" s="705"/>
      <c r="P2052" s="705"/>
      <c r="Q2052" s="705"/>
      <c r="R2052" s="705"/>
      <c r="S2052" s="705"/>
      <c r="T2052" s="705"/>
      <c r="U2052" s="705"/>
      <c r="V2052" s="705"/>
      <c r="W2052" s="705"/>
      <c r="X2052" s="705"/>
      <c r="Y2052" s="705"/>
      <c r="Z2052" s="705"/>
      <c r="AA2052" s="705"/>
      <c r="AB2052" s="705"/>
      <c r="AC2052" s="705"/>
      <c r="AD2052" s="706"/>
      <c r="AE2052" s="677" t="s">
        <v>1240</v>
      </c>
      <c r="AF2052" s="661"/>
      <c r="AG2052" s="659" t="s">
        <v>994</v>
      </c>
      <c r="AH2052" s="660"/>
      <c r="AI2052" s="660"/>
      <c r="AJ2052" s="661"/>
      <c r="AK2052" s="699" t="str">
        <f ca="1">OFFSET('(6)定期点検調書'!$BY$12,AO2043-1,0)</f>
        <v/>
      </c>
      <c r="AL2052" s="700"/>
      <c r="AM2052" s="700"/>
      <c r="AN2052" s="714"/>
      <c r="AO2052" s="705"/>
      <c r="AP2052" s="705"/>
      <c r="AQ2052" s="705"/>
      <c r="AR2052" s="705"/>
      <c r="AS2052" s="705"/>
      <c r="AT2052" s="705"/>
      <c r="AU2052" s="705"/>
      <c r="AV2052" s="705"/>
      <c r="AW2052" s="705"/>
      <c r="AX2052" s="705"/>
      <c r="AY2052" s="705"/>
      <c r="AZ2052" s="705"/>
      <c r="BA2052" s="705"/>
      <c r="BB2052" s="705"/>
      <c r="BC2052" s="705"/>
      <c r="BD2052" s="705"/>
      <c r="BE2052" s="705"/>
      <c r="BF2052" s="705"/>
      <c r="BG2052" s="706"/>
    </row>
    <row r="2053" spans="2:86" ht="14.55" customHeight="1" x14ac:dyDescent="0.2">
      <c r="B2053" s="712"/>
      <c r="C2053" s="713"/>
      <c r="D2053" s="662"/>
      <c r="E2053" s="663"/>
      <c r="F2053" s="663"/>
      <c r="G2053" s="664"/>
      <c r="H2053" s="701"/>
      <c r="I2053" s="702"/>
      <c r="J2053" s="702"/>
      <c r="K2053" s="715"/>
      <c r="L2053" s="705"/>
      <c r="M2053" s="705"/>
      <c r="N2053" s="705"/>
      <c r="O2053" s="705"/>
      <c r="P2053" s="705"/>
      <c r="Q2053" s="705"/>
      <c r="R2053" s="705"/>
      <c r="S2053" s="705"/>
      <c r="T2053" s="705"/>
      <c r="U2053" s="705"/>
      <c r="V2053" s="705"/>
      <c r="W2053" s="705"/>
      <c r="X2053" s="705"/>
      <c r="Y2053" s="705"/>
      <c r="Z2053" s="705"/>
      <c r="AA2053" s="705"/>
      <c r="AB2053" s="705"/>
      <c r="AC2053" s="705"/>
      <c r="AD2053" s="706"/>
      <c r="AE2053" s="712"/>
      <c r="AF2053" s="713"/>
      <c r="AG2053" s="662"/>
      <c r="AH2053" s="663"/>
      <c r="AI2053" s="663"/>
      <c r="AJ2053" s="664"/>
      <c r="AK2053" s="701"/>
      <c r="AL2053" s="702"/>
      <c r="AM2053" s="702"/>
      <c r="AN2053" s="715"/>
      <c r="AO2053" s="705"/>
      <c r="AP2053" s="705"/>
      <c r="AQ2053" s="705"/>
      <c r="AR2053" s="705"/>
      <c r="AS2053" s="705"/>
      <c r="AT2053" s="705"/>
      <c r="AU2053" s="705"/>
      <c r="AV2053" s="705"/>
      <c r="AW2053" s="705"/>
      <c r="AX2053" s="705"/>
      <c r="AY2053" s="705"/>
      <c r="AZ2053" s="705"/>
      <c r="BA2053" s="705"/>
      <c r="BB2053" s="705"/>
      <c r="BC2053" s="705"/>
      <c r="BD2053" s="705"/>
      <c r="BE2053" s="705"/>
      <c r="BF2053" s="705"/>
      <c r="BG2053" s="706"/>
    </row>
    <row r="2054" spans="2:86" ht="14.55" customHeight="1" x14ac:dyDescent="0.2">
      <c r="B2054" s="712"/>
      <c r="C2054" s="713"/>
      <c r="D2054" s="659" t="s">
        <v>1186</v>
      </c>
      <c r="E2054" s="660"/>
      <c r="F2054" s="660"/>
      <c r="G2054" s="661"/>
      <c r="H2054" s="665">
        <f ca="1">OFFSET('(6)定期点検調書'!$BC$12,L2043-1,0)</f>
        <v>0</v>
      </c>
      <c r="I2054" s="666"/>
      <c r="J2054" s="666"/>
      <c r="K2054" s="667"/>
      <c r="L2054" s="705"/>
      <c r="M2054" s="705"/>
      <c r="N2054" s="705"/>
      <c r="O2054" s="705"/>
      <c r="P2054" s="705"/>
      <c r="Q2054" s="705"/>
      <c r="R2054" s="705"/>
      <c r="S2054" s="705"/>
      <c r="T2054" s="705"/>
      <c r="U2054" s="705"/>
      <c r="V2054" s="705"/>
      <c r="W2054" s="705"/>
      <c r="X2054" s="705"/>
      <c r="Y2054" s="705"/>
      <c r="Z2054" s="705"/>
      <c r="AA2054" s="705"/>
      <c r="AB2054" s="705"/>
      <c r="AC2054" s="705"/>
      <c r="AD2054" s="706"/>
      <c r="AE2054" s="712"/>
      <c r="AF2054" s="713"/>
      <c r="AG2054" s="659" t="s">
        <v>1186</v>
      </c>
      <c r="AH2054" s="660"/>
      <c r="AI2054" s="660"/>
      <c r="AJ2054" s="661"/>
      <c r="AK2054" s="665">
        <f ca="1">OFFSET('(6)定期点検調書'!$BC$12,AO2043-1,0)</f>
        <v>0</v>
      </c>
      <c r="AL2054" s="666"/>
      <c r="AM2054" s="666"/>
      <c r="AN2054" s="667"/>
      <c r="AO2054" s="705"/>
      <c r="AP2054" s="705"/>
      <c r="AQ2054" s="705"/>
      <c r="AR2054" s="705"/>
      <c r="AS2054" s="705"/>
      <c r="AT2054" s="705"/>
      <c r="AU2054" s="705"/>
      <c r="AV2054" s="705"/>
      <c r="AW2054" s="705"/>
      <c r="AX2054" s="705"/>
      <c r="AY2054" s="705"/>
      <c r="AZ2054" s="705"/>
      <c r="BA2054" s="705"/>
      <c r="BB2054" s="705"/>
      <c r="BC2054" s="705"/>
      <c r="BD2054" s="705"/>
      <c r="BE2054" s="705"/>
      <c r="BF2054" s="705"/>
      <c r="BG2054" s="706"/>
    </row>
    <row r="2055" spans="2:86" ht="14.55" customHeight="1" x14ac:dyDescent="0.2">
      <c r="B2055" s="712"/>
      <c r="C2055" s="713"/>
      <c r="D2055" s="662"/>
      <c r="E2055" s="663"/>
      <c r="F2055" s="663"/>
      <c r="G2055" s="664"/>
      <c r="H2055" s="668"/>
      <c r="I2055" s="669"/>
      <c r="J2055" s="669"/>
      <c r="K2055" s="670"/>
      <c r="L2055" s="705"/>
      <c r="M2055" s="705"/>
      <c r="N2055" s="705"/>
      <c r="O2055" s="705"/>
      <c r="P2055" s="705"/>
      <c r="Q2055" s="705"/>
      <c r="R2055" s="705"/>
      <c r="S2055" s="705"/>
      <c r="T2055" s="705"/>
      <c r="U2055" s="705"/>
      <c r="V2055" s="705"/>
      <c r="W2055" s="705"/>
      <c r="X2055" s="705"/>
      <c r="Y2055" s="705"/>
      <c r="Z2055" s="705"/>
      <c r="AA2055" s="705"/>
      <c r="AB2055" s="705"/>
      <c r="AC2055" s="705"/>
      <c r="AD2055" s="706"/>
      <c r="AE2055" s="712"/>
      <c r="AF2055" s="713"/>
      <c r="AG2055" s="662"/>
      <c r="AH2055" s="663"/>
      <c r="AI2055" s="663"/>
      <c r="AJ2055" s="664"/>
      <c r="AK2055" s="668"/>
      <c r="AL2055" s="669"/>
      <c r="AM2055" s="669"/>
      <c r="AN2055" s="670"/>
      <c r="AO2055" s="705"/>
      <c r="AP2055" s="705"/>
      <c r="AQ2055" s="705"/>
      <c r="AR2055" s="705"/>
      <c r="AS2055" s="705"/>
      <c r="AT2055" s="705"/>
      <c r="AU2055" s="705"/>
      <c r="AV2055" s="705"/>
      <c r="AW2055" s="705"/>
      <c r="AX2055" s="705"/>
      <c r="AY2055" s="705"/>
      <c r="AZ2055" s="705"/>
      <c r="BA2055" s="705"/>
      <c r="BB2055" s="705"/>
      <c r="BC2055" s="705"/>
      <c r="BD2055" s="705"/>
      <c r="BE2055" s="705"/>
      <c r="BF2055" s="705"/>
      <c r="BG2055" s="706"/>
    </row>
    <row r="2056" spans="2:86" ht="14.55" customHeight="1" x14ac:dyDescent="0.2">
      <c r="B2056" s="712"/>
      <c r="C2056" s="713"/>
      <c r="D2056" s="659" t="s">
        <v>1187</v>
      </c>
      <c r="E2056" s="660"/>
      <c r="F2056" s="660"/>
      <c r="G2056" s="661"/>
      <c r="H2056" s="665">
        <f ca="1">OFFSET('(6)定期点検調書'!$BF$12,L2043-1,0)</f>
        <v>0</v>
      </c>
      <c r="I2056" s="666"/>
      <c r="J2056" s="666"/>
      <c r="K2056" s="667"/>
      <c r="L2056" s="705"/>
      <c r="M2056" s="705"/>
      <c r="N2056" s="705"/>
      <c r="O2056" s="705"/>
      <c r="P2056" s="705"/>
      <c r="Q2056" s="705"/>
      <c r="R2056" s="705"/>
      <c r="S2056" s="705"/>
      <c r="T2056" s="705"/>
      <c r="U2056" s="705"/>
      <c r="V2056" s="705"/>
      <c r="W2056" s="705"/>
      <c r="X2056" s="705"/>
      <c r="Y2056" s="705"/>
      <c r="Z2056" s="705"/>
      <c r="AA2056" s="705"/>
      <c r="AB2056" s="705"/>
      <c r="AC2056" s="705"/>
      <c r="AD2056" s="706"/>
      <c r="AE2056" s="712"/>
      <c r="AF2056" s="713"/>
      <c r="AG2056" s="659" t="s">
        <v>1187</v>
      </c>
      <c r="AH2056" s="660"/>
      <c r="AI2056" s="660"/>
      <c r="AJ2056" s="661"/>
      <c r="AK2056" s="665">
        <f ca="1">OFFSET('(6)定期点検調書'!$BF$12,AO2043-1,0)</f>
        <v>0</v>
      </c>
      <c r="AL2056" s="666"/>
      <c r="AM2056" s="666"/>
      <c r="AN2056" s="667"/>
      <c r="AO2056" s="705"/>
      <c r="AP2056" s="705"/>
      <c r="AQ2056" s="705"/>
      <c r="AR2056" s="705"/>
      <c r="AS2056" s="705"/>
      <c r="AT2056" s="705"/>
      <c r="AU2056" s="705"/>
      <c r="AV2056" s="705"/>
      <c r="AW2056" s="705"/>
      <c r="AX2056" s="705"/>
      <c r="AY2056" s="705"/>
      <c r="AZ2056" s="705"/>
      <c r="BA2056" s="705"/>
      <c r="BB2056" s="705"/>
      <c r="BC2056" s="705"/>
      <c r="BD2056" s="705"/>
      <c r="BE2056" s="705"/>
      <c r="BF2056" s="705"/>
      <c r="BG2056" s="706"/>
    </row>
    <row r="2057" spans="2:86" ht="14.55" customHeight="1" x14ac:dyDescent="0.2">
      <c r="B2057" s="662"/>
      <c r="C2057" s="664"/>
      <c r="D2057" s="662"/>
      <c r="E2057" s="663"/>
      <c r="F2057" s="663"/>
      <c r="G2057" s="664"/>
      <c r="H2057" s="668"/>
      <c r="I2057" s="669"/>
      <c r="J2057" s="669"/>
      <c r="K2057" s="670"/>
      <c r="L2057" s="707"/>
      <c r="M2057" s="707"/>
      <c r="N2057" s="707"/>
      <c r="O2057" s="707"/>
      <c r="P2057" s="707"/>
      <c r="Q2057" s="707"/>
      <c r="R2057" s="707"/>
      <c r="S2057" s="707"/>
      <c r="T2057" s="707"/>
      <c r="U2057" s="707"/>
      <c r="V2057" s="707"/>
      <c r="W2057" s="707"/>
      <c r="X2057" s="707"/>
      <c r="Y2057" s="707"/>
      <c r="Z2057" s="707"/>
      <c r="AA2057" s="707"/>
      <c r="AB2057" s="707"/>
      <c r="AC2057" s="707"/>
      <c r="AD2057" s="708"/>
      <c r="AE2057" s="662"/>
      <c r="AF2057" s="664"/>
      <c r="AG2057" s="662"/>
      <c r="AH2057" s="663"/>
      <c r="AI2057" s="663"/>
      <c r="AJ2057" s="664"/>
      <c r="AK2057" s="668"/>
      <c r="AL2057" s="669"/>
      <c r="AM2057" s="669"/>
      <c r="AN2057" s="670"/>
      <c r="AO2057" s="707"/>
      <c r="AP2057" s="707"/>
      <c r="AQ2057" s="707"/>
      <c r="AR2057" s="707"/>
      <c r="AS2057" s="707"/>
      <c r="AT2057" s="707"/>
      <c r="AU2057" s="707"/>
      <c r="AV2057" s="707"/>
      <c r="AW2057" s="707"/>
      <c r="AX2057" s="707"/>
      <c r="AY2057" s="707"/>
      <c r="AZ2057" s="707"/>
      <c r="BA2057" s="707"/>
      <c r="BB2057" s="707"/>
      <c r="BC2057" s="707"/>
      <c r="BD2057" s="707"/>
      <c r="BE2057" s="707"/>
      <c r="BF2057" s="707"/>
      <c r="BG2057" s="708"/>
    </row>
    <row r="2058" spans="2:86" ht="14.55" customHeight="1" x14ac:dyDescent="0.2">
      <c r="B2058" s="683" t="s">
        <v>1241</v>
      </c>
      <c r="C2058" s="683"/>
      <c r="D2058" s="683"/>
      <c r="E2058" s="683"/>
      <c r="F2058" s="683"/>
      <c r="G2058" s="683"/>
      <c r="H2058" s="699" t="str">
        <f ca="1">IF(OFFSET('(6)定期点検調書'!$AR$12,L2043-1,0)="","",OFFSET('(6)定期点検調書'!$AQ$12,L2043-1,0)&amp;TEXT(OFFSET('(6)定期点検調書'!$AR$12,L2043-1,0),"0.0")&amp;OFFSET('(6)定期点検調書'!$AT$12,L2043-1,0))  &amp;  IF(OFFSET('(6)定期点検調書'!$AV$12,L2043-1,0)="","","／"&amp;OFFSET('(6)定期点検調書'!$AU$12,L2043-1,0)&amp;TEXT(OFFSET('(6)定期点検調書'!$AV$12,L2043-1,0),"0.0")&amp;OFFSET('(6)定期点検調書'!$AX$12,L2043-1,0))  &amp;  IF(OFFSET('(6)定期点検調書'!$AZ$12,L2043-1,0)="","","／"&amp;OFFSET('(6)定期点検調書'!$AY$12,L2043-1,0)&amp;TEXT(OFFSET('(6)定期点検調書'!$AZ$12,L2043-1,0),"0.0")&amp;OFFSET('(6)定期点検調書'!$BB$12,L2043-1,0))</f>
        <v/>
      </c>
      <c r="I2058" s="700"/>
      <c r="J2058" s="700"/>
      <c r="K2058" s="700"/>
      <c r="L2058" s="700"/>
      <c r="M2058" s="700"/>
      <c r="N2058" s="700"/>
      <c r="O2058" s="700"/>
      <c r="P2058" s="685" t="s">
        <v>1243</v>
      </c>
      <c r="Q2058" s="685"/>
      <c r="R2058" s="685"/>
      <c r="S2058" s="685"/>
      <c r="T2058" s="685"/>
      <c r="U2058" s="685"/>
      <c r="V2058" s="685"/>
      <c r="W2058" s="686" t="str">
        <f ca="1">OFFSET('(6)定期点検調書'!$F$12,L2043-1,0)</f>
        <v/>
      </c>
      <c r="X2058" s="687"/>
      <c r="Y2058" s="687"/>
      <c r="Z2058" s="687"/>
      <c r="AA2058" s="687"/>
      <c r="AB2058" s="687"/>
      <c r="AC2058" s="687"/>
      <c r="AD2058" s="688"/>
      <c r="AE2058" s="683" t="s">
        <v>1241</v>
      </c>
      <c r="AF2058" s="683"/>
      <c r="AG2058" s="683"/>
      <c r="AH2058" s="683"/>
      <c r="AI2058" s="683"/>
      <c r="AJ2058" s="683"/>
      <c r="AK2058" s="699" t="str">
        <f ca="1">IF(OFFSET('(6)定期点検調書'!$AR$12,AO2043-1,0)="","",OFFSET('(6)定期点検調書'!$AQ$12,AO2043-1,0)&amp;TEXT(OFFSET('(6)定期点検調書'!$AR$12,AO2043-1,0),"0.0")&amp;OFFSET('(6)定期点検調書'!$AT$12,AO2043-1,0))  &amp;  IF(OFFSET('(6)定期点検調書'!$AV$12,AO2043-1,0)="","","／"&amp;OFFSET('(6)定期点検調書'!$AU$12,AO2043-1,0)&amp;TEXT(OFFSET('(6)定期点検調書'!$AV$12,AO2043-1,0),"0.0")&amp;OFFSET('(6)定期点検調書'!$AX$12,AO2043-1,0))  &amp;  IF(OFFSET('(6)定期点検調書'!$AZ$12,AO2043-1,0)="","","／"&amp;OFFSET('(6)定期点検調書'!$AY$12,AO2043-1,0)&amp;TEXT(OFFSET('(6)定期点検調書'!$AZ$12,AO2043-1,0),"0.0")&amp;OFFSET('(6)定期点検調書'!$BB$12,AO2043-1,0))</f>
        <v/>
      </c>
      <c r="AL2058" s="700"/>
      <c r="AM2058" s="700"/>
      <c r="AN2058" s="700"/>
      <c r="AO2058" s="700"/>
      <c r="AP2058" s="700"/>
      <c r="AQ2058" s="700"/>
      <c r="AR2058" s="700"/>
      <c r="AS2058" s="685" t="s">
        <v>1243</v>
      </c>
      <c r="AT2058" s="685"/>
      <c r="AU2058" s="685"/>
      <c r="AV2058" s="685"/>
      <c r="AW2058" s="685"/>
      <c r="AX2058" s="685"/>
      <c r="AY2058" s="685"/>
      <c r="AZ2058" s="686" t="str">
        <f ca="1">OFFSET('(6)定期点検調書'!$F$12,AO2043-1,0)</f>
        <v/>
      </c>
      <c r="BA2058" s="687"/>
      <c r="BB2058" s="687"/>
      <c r="BC2058" s="687"/>
      <c r="BD2058" s="687"/>
      <c r="BE2058" s="687"/>
      <c r="BF2058" s="687"/>
      <c r="BG2058" s="688"/>
    </row>
    <row r="2059" spans="2:86" ht="14.55" customHeight="1" x14ac:dyDescent="0.2">
      <c r="B2059" s="683"/>
      <c r="C2059" s="683"/>
      <c r="D2059" s="683"/>
      <c r="E2059" s="683"/>
      <c r="F2059" s="683"/>
      <c r="G2059" s="683"/>
      <c r="H2059" s="701"/>
      <c r="I2059" s="702"/>
      <c r="J2059" s="702"/>
      <c r="K2059" s="702"/>
      <c r="L2059" s="702"/>
      <c r="M2059" s="702"/>
      <c r="N2059" s="702"/>
      <c r="O2059" s="702"/>
      <c r="P2059" s="685"/>
      <c r="Q2059" s="685"/>
      <c r="R2059" s="685"/>
      <c r="S2059" s="685"/>
      <c r="T2059" s="685"/>
      <c r="U2059" s="685"/>
      <c r="V2059" s="685"/>
      <c r="W2059" s="689"/>
      <c r="X2059" s="690"/>
      <c r="Y2059" s="690"/>
      <c r="Z2059" s="690"/>
      <c r="AA2059" s="690"/>
      <c r="AB2059" s="690"/>
      <c r="AC2059" s="690"/>
      <c r="AD2059" s="691"/>
      <c r="AE2059" s="683"/>
      <c r="AF2059" s="683"/>
      <c r="AG2059" s="683"/>
      <c r="AH2059" s="683"/>
      <c r="AI2059" s="683"/>
      <c r="AJ2059" s="683"/>
      <c r="AK2059" s="701"/>
      <c r="AL2059" s="702"/>
      <c r="AM2059" s="702"/>
      <c r="AN2059" s="702"/>
      <c r="AO2059" s="702"/>
      <c r="AP2059" s="702"/>
      <c r="AQ2059" s="702"/>
      <c r="AR2059" s="702"/>
      <c r="AS2059" s="685"/>
      <c r="AT2059" s="685"/>
      <c r="AU2059" s="685"/>
      <c r="AV2059" s="685"/>
      <c r="AW2059" s="685"/>
      <c r="AX2059" s="685"/>
      <c r="AY2059" s="685"/>
      <c r="AZ2059" s="689"/>
      <c r="BA2059" s="690"/>
      <c r="BB2059" s="690"/>
      <c r="BC2059" s="690"/>
      <c r="BD2059" s="690"/>
      <c r="BE2059" s="690"/>
      <c r="BF2059" s="690"/>
      <c r="BG2059" s="691"/>
    </row>
    <row r="2060" spans="2:86" ht="14.55" customHeight="1" x14ac:dyDescent="0.2">
      <c r="B2060" s="659" t="s">
        <v>1242</v>
      </c>
      <c r="C2060" s="660"/>
      <c r="D2060" s="660"/>
      <c r="E2060" s="660"/>
      <c r="F2060" s="660"/>
      <c r="G2060" s="661"/>
      <c r="H2060" s="671" t="str">
        <f ca="1">IF(OFFSET('(6)定期点検調書'!$BL$12,L2043-1,0)="","",VLOOKUP(OFFSET('(6)定期点検調書'!$BL$12,L2043-1,0),ﾃﾞｰﾀ一覧!$AY$4:$BB$16,2,FALSE))  &amp;  IF(OFFSET('(6)定期点検調書'!$BC$12,L2043-1,0)="","","／"&amp;VLOOKUP(OFFSET('(6)定期点検調書'!$BC$12,L2043-1,0),ﾃﾞｰﾀ一覧!$AY$4:$BB$16,2,FALSE))  &amp;  IF(OFFSET('(6)定期点検調書'!$BD$12,L2043-1,0)="","","／"&amp;VLOOKUP(OFFSET('(6)定期点検調書'!$BD$12,L2043-1,0),ﾃﾞｰﾀ一覧!$AY$4:$BB$16,2,FALSE))</f>
        <v/>
      </c>
      <c r="I2060" s="672"/>
      <c r="J2060" s="672"/>
      <c r="K2060" s="672"/>
      <c r="L2060" s="672"/>
      <c r="M2060" s="672"/>
      <c r="N2060" s="672"/>
      <c r="O2060" s="672"/>
      <c r="P2060" s="692" t="s">
        <v>996</v>
      </c>
      <c r="Q2060" s="692"/>
      <c r="R2060" s="692"/>
      <c r="S2060" s="692"/>
      <c r="T2060" s="692"/>
      <c r="U2060" s="692"/>
      <c r="V2060" s="692"/>
      <c r="W2060" s="693"/>
      <c r="X2060" s="694"/>
      <c r="Y2060" s="694"/>
      <c r="Z2060" s="694"/>
      <c r="AA2060" s="694"/>
      <c r="AB2060" s="694"/>
      <c r="AC2060" s="694"/>
      <c r="AD2060" s="695"/>
      <c r="AE2060" s="659" t="s">
        <v>1242</v>
      </c>
      <c r="AF2060" s="660"/>
      <c r="AG2060" s="660"/>
      <c r="AH2060" s="660"/>
      <c r="AI2060" s="660"/>
      <c r="AJ2060" s="661"/>
      <c r="AK2060" s="671" t="str">
        <f ca="1">IF(OFFSET('(6)定期点検調書'!$BL$12,AO2043-1,0)="","",VLOOKUP(OFFSET('(6)定期点検調書'!$BL$12,AO2043-1,0),ﾃﾞｰﾀ一覧!$AY$4:$BB$16,2,FALSE))  &amp;  IF(OFFSET('(6)定期点検調書'!$BC$12,AO2043-1,0)="","","／"&amp;VLOOKUP(OFFSET('(6)定期点検調書'!$BC$12,AO2043-1,0),ﾃﾞｰﾀ一覧!$AY$4:$BB$16,2,FALSE))  &amp;  IF(OFFSET('(6)定期点検調書'!$BD$12,AO2043-1,0)="","","／"&amp;VLOOKUP(OFFSET('(6)定期点検調書'!$BD$12,AO2043-1,0),ﾃﾞｰﾀ一覧!$AY$4:$BB$16,2,FALSE))</f>
        <v/>
      </c>
      <c r="AL2060" s="672"/>
      <c r="AM2060" s="672"/>
      <c r="AN2060" s="672"/>
      <c r="AO2060" s="672"/>
      <c r="AP2060" s="672"/>
      <c r="AQ2060" s="672"/>
      <c r="AR2060" s="672"/>
      <c r="AS2060" s="692" t="s">
        <v>996</v>
      </c>
      <c r="AT2060" s="692"/>
      <c r="AU2060" s="692"/>
      <c r="AV2060" s="692"/>
      <c r="AW2060" s="692"/>
      <c r="AX2060" s="692"/>
      <c r="AY2060" s="692"/>
      <c r="AZ2060" s="693"/>
      <c r="BA2060" s="694"/>
      <c r="BB2060" s="694"/>
      <c r="BC2060" s="694"/>
      <c r="BD2060" s="694"/>
      <c r="BE2060" s="694"/>
      <c r="BF2060" s="694"/>
      <c r="BG2060" s="695"/>
    </row>
    <row r="2061" spans="2:86" ht="14.55" customHeight="1" x14ac:dyDescent="0.2">
      <c r="B2061" s="662"/>
      <c r="C2061" s="663"/>
      <c r="D2061" s="663"/>
      <c r="E2061" s="663"/>
      <c r="F2061" s="663"/>
      <c r="G2061" s="664"/>
      <c r="H2061" s="674"/>
      <c r="I2061" s="675"/>
      <c r="J2061" s="675"/>
      <c r="K2061" s="675"/>
      <c r="L2061" s="675"/>
      <c r="M2061" s="675"/>
      <c r="N2061" s="675"/>
      <c r="O2061" s="675"/>
      <c r="P2061" s="692"/>
      <c r="Q2061" s="692"/>
      <c r="R2061" s="692"/>
      <c r="S2061" s="692"/>
      <c r="T2061" s="692"/>
      <c r="U2061" s="692"/>
      <c r="V2061" s="692"/>
      <c r="W2061" s="696"/>
      <c r="X2061" s="697"/>
      <c r="Y2061" s="697"/>
      <c r="Z2061" s="697"/>
      <c r="AA2061" s="697"/>
      <c r="AB2061" s="697"/>
      <c r="AC2061" s="697"/>
      <c r="AD2061" s="698"/>
      <c r="AE2061" s="662"/>
      <c r="AF2061" s="663"/>
      <c r="AG2061" s="663"/>
      <c r="AH2061" s="663"/>
      <c r="AI2061" s="663"/>
      <c r="AJ2061" s="664"/>
      <c r="AK2061" s="674"/>
      <c r="AL2061" s="675"/>
      <c r="AM2061" s="675"/>
      <c r="AN2061" s="675"/>
      <c r="AO2061" s="675"/>
      <c r="AP2061" s="675"/>
      <c r="AQ2061" s="675"/>
      <c r="AR2061" s="675"/>
      <c r="AS2061" s="692"/>
      <c r="AT2061" s="692"/>
      <c r="AU2061" s="692"/>
      <c r="AV2061" s="692"/>
      <c r="AW2061" s="692"/>
      <c r="AX2061" s="692"/>
      <c r="AY2061" s="692"/>
      <c r="AZ2061" s="696"/>
      <c r="BA2061" s="697"/>
      <c r="BB2061" s="697"/>
      <c r="BC2061" s="697"/>
      <c r="BD2061" s="697"/>
      <c r="BE2061" s="697"/>
      <c r="BF2061" s="697"/>
      <c r="BG2061" s="698"/>
    </row>
    <row r="2062" spans="2:86" ht="19.5" customHeight="1" x14ac:dyDescent="0.2">
      <c r="B2062" s="683" t="s">
        <v>79</v>
      </c>
      <c r="C2062" s="683"/>
      <c r="D2062" s="683"/>
      <c r="E2062" s="683"/>
      <c r="F2062" s="683"/>
      <c r="G2062" s="683"/>
      <c r="H2062" s="684">
        <f ca="1">OFFSET('(6)定期点検調書'!$CA$12,L2043-1,0)</f>
        <v>0</v>
      </c>
      <c r="I2062" s="684"/>
      <c r="J2062" s="684"/>
      <c r="K2062" s="684"/>
      <c r="L2062" s="684"/>
      <c r="M2062" s="684"/>
      <c r="N2062" s="684"/>
      <c r="O2062" s="684"/>
      <c r="P2062" s="684"/>
      <c r="Q2062" s="684"/>
      <c r="R2062" s="684"/>
      <c r="S2062" s="684"/>
      <c r="T2062" s="684"/>
      <c r="U2062" s="684"/>
      <c r="V2062" s="684"/>
      <c r="W2062" s="684"/>
      <c r="X2062" s="684"/>
      <c r="Y2062" s="684"/>
      <c r="Z2062" s="684"/>
      <c r="AA2062" s="684"/>
      <c r="AB2062" s="684"/>
      <c r="AC2062" s="684"/>
      <c r="AD2062" s="684"/>
      <c r="AE2062" s="683" t="s">
        <v>79</v>
      </c>
      <c r="AF2062" s="683"/>
      <c r="AG2062" s="683"/>
      <c r="AH2062" s="683"/>
      <c r="AI2062" s="683"/>
      <c r="AJ2062" s="683"/>
      <c r="AK2062" s="684">
        <f ca="1">OFFSET('(6)定期点検調書'!$CA$12,AO2043-1,0)</f>
        <v>0</v>
      </c>
      <c r="AL2062" s="684"/>
      <c r="AM2062" s="684"/>
      <c r="AN2062" s="684"/>
      <c r="AO2062" s="684"/>
      <c r="AP2062" s="684"/>
      <c r="AQ2062" s="684"/>
      <c r="AR2062" s="684"/>
      <c r="AS2062" s="684"/>
      <c r="AT2062" s="684"/>
      <c r="AU2062" s="684"/>
      <c r="AV2062" s="684"/>
      <c r="AW2062" s="684"/>
      <c r="AX2062" s="684"/>
      <c r="AY2062" s="684"/>
      <c r="AZ2062" s="684"/>
      <c r="BA2062" s="684"/>
      <c r="BB2062" s="684"/>
      <c r="BC2062" s="684"/>
      <c r="BD2062" s="684"/>
      <c r="BE2062" s="684"/>
      <c r="BF2062" s="684"/>
      <c r="BG2062" s="684"/>
      <c r="CH2062" s="473"/>
    </row>
    <row r="2063" spans="2:86" ht="19.5" customHeight="1" x14ac:dyDescent="0.2">
      <c r="B2063" s="683"/>
      <c r="C2063" s="683"/>
      <c r="D2063" s="683"/>
      <c r="E2063" s="683"/>
      <c r="F2063" s="683"/>
      <c r="G2063" s="683"/>
      <c r="H2063" s="684"/>
      <c r="I2063" s="684"/>
      <c r="J2063" s="684"/>
      <c r="K2063" s="684"/>
      <c r="L2063" s="684"/>
      <c r="M2063" s="684"/>
      <c r="N2063" s="684"/>
      <c r="O2063" s="684"/>
      <c r="P2063" s="684"/>
      <c r="Q2063" s="684"/>
      <c r="R2063" s="684"/>
      <c r="S2063" s="684"/>
      <c r="T2063" s="684"/>
      <c r="U2063" s="684"/>
      <c r="V2063" s="684"/>
      <c r="W2063" s="684"/>
      <c r="X2063" s="684"/>
      <c r="Y2063" s="684"/>
      <c r="Z2063" s="684"/>
      <c r="AA2063" s="684"/>
      <c r="AB2063" s="684"/>
      <c r="AC2063" s="684"/>
      <c r="AD2063" s="684"/>
      <c r="AE2063" s="683"/>
      <c r="AF2063" s="683"/>
      <c r="AG2063" s="683"/>
      <c r="AH2063" s="683"/>
      <c r="AI2063" s="683"/>
      <c r="AJ2063" s="683"/>
      <c r="AK2063" s="684"/>
      <c r="AL2063" s="684"/>
      <c r="AM2063" s="684"/>
      <c r="AN2063" s="684"/>
      <c r="AO2063" s="684"/>
      <c r="AP2063" s="684"/>
      <c r="AQ2063" s="684"/>
      <c r="AR2063" s="684"/>
      <c r="AS2063" s="684"/>
      <c r="AT2063" s="684"/>
      <c r="AU2063" s="684"/>
      <c r="AV2063" s="684"/>
      <c r="AW2063" s="684"/>
      <c r="AX2063" s="684"/>
      <c r="AY2063" s="684"/>
      <c r="AZ2063" s="684"/>
      <c r="BA2063" s="684"/>
      <c r="BB2063" s="684"/>
      <c r="BC2063" s="684"/>
      <c r="BD2063" s="684"/>
      <c r="BE2063" s="684"/>
      <c r="BF2063" s="684"/>
      <c r="BG2063" s="684"/>
    </row>
    <row r="2064" spans="2:86" ht="14.55" customHeight="1" x14ac:dyDescent="0.2">
      <c r="B2064" s="677" t="s">
        <v>1038</v>
      </c>
      <c r="C2064" s="678"/>
      <c r="D2064" s="677" t="s">
        <v>1237</v>
      </c>
      <c r="E2064" s="719"/>
      <c r="F2064" s="719"/>
      <c r="G2064" s="719"/>
      <c r="H2064" s="665">
        <f ca="1">OFFSET('(6)定期点検調書'!$B$12,L2064-1,0)</f>
        <v>0</v>
      </c>
      <c r="I2064" s="666"/>
      <c r="J2064" s="666"/>
      <c r="K2064" s="667"/>
      <c r="L2064" s="703">
        <f>AO2043+1</f>
        <v>197</v>
      </c>
      <c r="M2064" s="703"/>
      <c r="N2064" s="703"/>
      <c r="O2064" s="703"/>
      <c r="P2064" s="703"/>
      <c r="Q2064" s="703"/>
      <c r="R2064" s="703"/>
      <c r="S2064" s="703"/>
      <c r="T2064" s="703"/>
      <c r="U2064" s="703"/>
      <c r="V2064" s="703"/>
      <c r="W2064" s="703"/>
      <c r="X2064" s="703"/>
      <c r="Y2064" s="703"/>
      <c r="Z2064" s="703"/>
      <c r="AA2064" s="703"/>
      <c r="AB2064" s="703"/>
      <c r="AC2064" s="703"/>
      <c r="AD2064" s="704"/>
      <c r="AE2064" s="677" t="s">
        <v>1038</v>
      </c>
      <c r="AF2064" s="678"/>
      <c r="AG2064" s="677" t="s">
        <v>1237</v>
      </c>
      <c r="AH2064" s="719"/>
      <c r="AI2064" s="719"/>
      <c r="AJ2064" s="719"/>
      <c r="AK2064" s="665">
        <f ca="1">OFFSET('(6)定期点検調書'!$B$12,AO2064-1,0)</f>
        <v>0</v>
      </c>
      <c r="AL2064" s="666"/>
      <c r="AM2064" s="666"/>
      <c r="AN2064" s="667"/>
      <c r="AO2064" s="703">
        <f>L2064+1</f>
        <v>198</v>
      </c>
      <c r="AP2064" s="703"/>
      <c r="AQ2064" s="703"/>
      <c r="AR2064" s="703"/>
      <c r="AS2064" s="703"/>
      <c r="AT2064" s="703"/>
      <c r="AU2064" s="703"/>
      <c r="AV2064" s="703"/>
      <c r="AW2064" s="703"/>
      <c r="AX2064" s="703"/>
      <c r="AY2064" s="703"/>
      <c r="AZ2064" s="703"/>
      <c r="BA2064" s="703"/>
      <c r="BB2064" s="703"/>
      <c r="BC2064" s="703"/>
      <c r="BD2064" s="703"/>
      <c r="BE2064" s="703"/>
      <c r="BF2064" s="703"/>
      <c r="BG2064" s="704"/>
    </row>
    <row r="2065" spans="2:59" ht="14.55" customHeight="1" x14ac:dyDescent="0.2">
      <c r="B2065" s="679"/>
      <c r="C2065" s="680"/>
      <c r="D2065" s="681"/>
      <c r="E2065" s="720"/>
      <c r="F2065" s="720"/>
      <c r="G2065" s="720"/>
      <c r="H2065" s="668"/>
      <c r="I2065" s="669"/>
      <c r="J2065" s="669"/>
      <c r="K2065" s="670"/>
      <c r="L2065" s="705"/>
      <c r="M2065" s="705"/>
      <c r="N2065" s="705"/>
      <c r="O2065" s="705"/>
      <c r="P2065" s="705"/>
      <c r="Q2065" s="705"/>
      <c r="R2065" s="705"/>
      <c r="S2065" s="705"/>
      <c r="T2065" s="705"/>
      <c r="U2065" s="705"/>
      <c r="V2065" s="705"/>
      <c r="W2065" s="705"/>
      <c r="X2065" s="705"/>
      <c r="Y2065" s="705"/>
      <c r="Z2065" s="705"/>
      <c r="AA2065" s="705"/>
      <c r="AB2065" s="705"/>
      <c r="AC2065" s="705"/>
      <c r="AD2065" s="706"/>
      <c r="AE2065" s="679"/>
      <c r="AF2065" s="680"/>
      <c r="AG2065" s="681"/>
      <c r="AH2065" s="720"/>
      <c r="AI2065" s="720"/>
      <c r="AJ2065" s="720"/>
      <c r="AK2065" s="668"/>
      <c r="AL2065" s="669"/>
      <c r="AM2065" s="669"/>
      <c r="AN2065" s="670"/>
      <c r="AO2065" s="705"/>
      <c r="AP2065" s="705"/>
      <c r="AQ2065" s="705"/>
      <c r="AR2065" s="705"/>
      <c r="AS2065" s="705"/>
      <c r="AT2065" s="705"/>
      <c r="AU2065" s="705"/>
      <c r="AV2065" s="705"/>
      <c r="AW2065" s="705"/>
      <c r="AX2065" s="705"/>
      <c r="AY2065" s="705"/>
      <c r="AZ2065" s="705"/>
      <c r="BA2065" s="705"/>
      <c r="BB2065" s="705"/>
      <c r="BC2065" s="705"/>
      <c r="BD2065" s="705"/>
      <c r="BE2065" s="705"/>
      <c r="BF2065" s="705"/>
      <c r="BG2065" s="706"/>
    </row>
    <row r="2066" spans="2:59" ht="14.55" customHeight="1" x14ac:dyDescent="0.2">
      <c r="B2066" s="679"/>
      <c r="C2066" s="680"/>
      <c r="D2066" s="677" t="s">
        <v>992</v>
      </c>
      <c r="E2066" s="719"/>
      <c r="F2066" s="719"/>
      <c r="G2066" s="719"/>
      <c r="H2066" s="665">
        <f ca="1">OFFSET('(6)定期点検調書'!$D$12,L2064-1,0)</f>
        <v>0</v>
      </c>
      <c r="I2066" s="666"/>
      <c r="J2066" s="666"/>
      <c r="K2066" s="667"/>
      <c r="L2066" s="705"/>
      <c r="M2066" s="705"/>
      <c r="N2066" s="705"/>
      <c r="O2066" s="705"/>
      <c r="P2066" s="705"/>
      <c r="Q2066" s="705"/>
      <c r="R2066" s="705"/>
      <c r="S2066" s="705"/>
      <c r="T2066" s="705"/>
      <c r="U2066" s="705"/>
      <c r="V2066" s="705"/>
      <c r="W2066" s="705"/>
      <c r="X2066" s="705"/>
      <c r="Y2066" s="705"/>
      <c r="Z2066" s="705"/>
      <c r="AA2066" s="705"/>
      <c r="AB2066" s="705"/>
      <c r="AC2066" s="705"/>
      <c r="AD2066" s="706"/>
      <c r="AE2066" s="679"/>
      <c r="AF2066" s="680"/>
      <c r="AG2066" s="677" t="s">
        <v>992</v>
      </c>
      <c r="AH2066" s="719"/>
      <c r="AI2066" s="719"/>
      <c r="AJ2066" s="719"/>
      <c r="AK2066" s="665">
        <f ca="1">OFFSET('(6)定期点検調書'!$D$12,AO2064-1,0)</f>
        <v>0</v>
      </c>
      <c r="AL2066" s="666"/>
      <c r="AM2066" s="666"/>
      <c r="AN2066" s="667"/>
      <c r="AO2066" s="705"/>
      <c r="AP2066" s="705"/>
      <c r="AQ2066" s="705"/>
      <c r="AR2066" s="705"/>
      <c r="AS2066" s="705"/>
      <c r="AT2066" s="705"/>
      <c r="AU2066" s="705"/>
      <c r="AV2066" s="705"/>
      <c r="AW2066" s="705"/>
      <c r="AX2066" s="705"/>
      <c r="AY2066" s="705"/>
      <c r="AZ2066" s="705"/>
      <c r="BA2066" s="705"/>
      <c r="BB2066" s="705"/>
      <c r="BC2066" s="705"/>
      <c r="BD2066" s="705"/>
      <c r="BE2066" s="705"/>
      <c r="BF2066" s="705"/>
      <c r="BG2066" s="706"/>
    </row>
    <row r="2067" spans="2:59" ht="14.55" customHeight="1" x14ac:dyDescent="0.2">
      <c r="B2067" s="681"/>
      <c r="C2067" s="682"/>
      <c r="D2067" s="681"/>
      <c r="E2067" s="720"/>
      <c r="F2067" s="720"/>
      <c r="G2067" s="720"/>
      <c r="H2067" s="668"/>
      <c r="I2067" s="669"/>
      <c r="J2067" s="669"/>
      <c r="K2067" s="670"/>
      <c r="L2067" s="705"/>
      <c r="M2067" s="705"/>
      <c r="N2067" s="705"/>
      <c r="O2067" s="705"/>
      <c r="P2067" s="705"/>
      <c r="Q2067" s="705"/>
      <c r="R2067" s="705"/>
      <c r="S2067" s="705"/>
      <c r="T2067" s="705"/>
      <c r="U2067" s="705"/>
      <c r="V2067" s="705"/>
      <c r="W2067" s="705"/>
      <c r="X2067" s="705"/>
      <c r="Y2067" s="705"/>
      <c r="Z2067" s="705"/>
      <c r="AA2067" s="705"/>
      <c r="AB2067" s="705"/>
      <c r="AC2067" s="705"/>
      <c r="AD2067" s="706"/>
      <c r="AE2067" s="681"/>
      <c r="AF2067" s="682"/>
      <c r="AG2067" s="681"/>
      <c r="AH2067" s="720"/>
      <c r="AI2067" s="720"/>
      <c r="AJ2067" s="720"/>
      <c r="AK2067" s="668"/>
      <c r="AL2067" s="669"/>
      <c r="AM2067" s="669"/>
      <c r="AN2067" s="670"/>
      <c r="AO2067" s="705"/>
      <c r="AP2067" s="705"/>
      <c r="AQ2067" s="705"/>
      <c r="AR2067" s="705"/>
      <c r="AS2067" s="705"/>
      <c r="AT2067" s="705"/>
      <c r="AU2067" s="705"/>
      <c r="AV2067" s="705"/>
      <c r="AW2067" s="705"/>
      <c r="AX2067" s="705"/>
      <c r="AY2067" s="705"/>
      <c r="AZ2067" s="705"/>
      <c r="BA2067" s="705"/>
      <c r="BB2067" s="705"/>
      <c r="BC2067" s="705"/>
      <c r="BD2067" s="705"/>
      <c r="BE2067" s="705"/>
      <c r="BF2067" s="705"/>
      <c r="BG2067" s="706"/>
    </row>
    <row r="2068" spans="2:59" ht="14.55" customHeight="1" x14ac:dyDescent="0.2">
      <c r="B2068" s="677" t="s">
        <v>1238</v>
      </c>
      <c r="C2068" s="678"/>
      <c r="D2068" s="659" t="s">
        <v>993</v>
      </c>
      <c r="E2068" s="660"/>
      <c r="F2068" s="660"/>
      <c r="G2068" s="660"/>
      <c r="H2068" s="671">
        <f ca="1">OFFSET('(6)定期点検調書'!$AA$13,L2064-1,0)</f>
        <v>0</v>
      </c>
      <c r="I2068" s="672"/>
      <c r="J2068" s="672"/>
      <c r="K2068" s="673"/>
      <c r="L2068" s="705"/>
      <c r="M2068" s="705"/>
      <c r="N2068" s="705"/>
      <c r="O2068" s="705"/>
      <c r="P2068" s="705"/>
      <c r="Q2068" s="705"/>
      <c r="R2068" s="705"/>
      <c r="S2068" s="705"/>
      <c r="T2068" s="705"/>
      <c r="U2068" s="705"/>
      <c r="V2068" s="705"/>
      <c r="W2068" s="705"/>
      <c r="X2068" s="705"/>
      <c r="Y2068" s="705"/>
      <c r="Z2068" s="705"/>
      <c r="AA2068" s="705"/>
      <c r="AB2068" s="705"/>
      <c r="AC2068" s="705"/>
      <c r="AD2068" s="706"/>
      <c r="AE2068" s="677" t="s">
        <v>1238</v>
      </c>
      <c r="AF2068" s="678"/>
      <c r="AG2068" s="659" t="s">
        <v>993</v>
      </c>
      <c r="AH2068" s="660"/>
      <c r="AI2068" s="660"/>
      <c r="AJ2068" s="660"/>
      <c r="AK2068" s="671">
        <f ca="1">OFFSET('(6)定期点検調書'!$AA$13,AO2064-1,0)</f>
        <v>0</v>
      </c>
      <c r="AL2068" s="672"/>
      <c r="AM2068" s="672"/>
      <c r="AN2068" s="673"/>
      <c r="AO2068" s="705"/>
      <c r="AP2068" s="705"/>
      <c r="AQ2068" s="705"/>
      <c r="AR2068" s="705"/>
      <c r="AS2068" s="705"/>
      <c r="AT2068" s="705"/>
      <c r="AU2068" s="705"/>
      <c r="AV2068" s="705"/>
      <c r="AW2068" s="705"/>
      <c r="AX2068" s="705"/>
      <c r="AY2068" s="705"/>
      <c r="AZ2068" s="705"/>
      <c r="BA2068" s="705"/>
      <c r="BB2068" s="705"/>
      <c r="BC2068" s="705"/>
      <c r="BD2068" s="705"/>
      <c r="BE2068" s="705"/>
      <c r="BF2068" s="705"/>
      <c r="BG2068" s="706"/>
    </row>
    <row r="2069" spans="2:59" ht="14.55" customHeight="1" x14ac:dyDescent="0.2">
      <c r="B2069" s="679"/>
      <c r="C2069" s="680"/>
      <c r="D2069" s="662"/>
      <c r="E2069" s="663"/>
      <c r="F2069" s="663"/>
      <c r="G2069" s="663"/>
      <c r="H2069" s="674"/>
      <c r="I2069" s="675"/>
      <c r="J2069" s="675"/>
      <c r="K2069" s="676"/>
      <c r="L2069" s="705"/>
      <c r="M2069" s="705"/>
      <c r="N2069" s="705"/>
      <c r="O2069" s="705"/>
      <c r="P2069" s="705"/>
      <c r="Q2069" s="705"/>
      <c r="R2069" s="705"/>
      <c r="S2069" s="705"/>
      <c r="T2069" s="705"/>
      <c r="U2069" s="705"/>
      <c r="V2069" s="705"/>
      <c r="W2069" s="705"/>
      <c r="X2069" s="705"/>
      <c r="Y2069" s="705"/>
      <c r="Z2069" s="705"/>
      <c r="AA2069" s="705"/>
      <c r="AB2069" s="705"/>
      <c r="AC2069" s="705"/>
      <c r="AD2069" s="706"/>
      <c r="AE2069" s="679"/>
      <c r="AF2069" s="680"/>
      <c r="AG2069" s="662"/>
      <c r="AH2069" s="663"/>
      <c r="AI2069" s="663"/>
      <c r="AJ2069" s="663"/>
      <c r="AK2069" s="674"/>
      <c r="AL2069" s="675"/>
      <c r="AM2069" s="675"/>
      <c r="AN2069" s="676"/>
      <c r="AO2069" s="705"/>
      <c r="AP2069" s="705"/>
      <c r="AQ2069" s="705"/>
      <c r="AR2069" s="705"/>
      <c r="AS2069" s="705"/>
      <c r="AT2069" s="705"/>
      <c r="AU2069" s="705"/>
      <c r="AV2069" s="705"/>
      <c r="AW2069" s="705"/>
      <c r="AX2069" s="705"/>
      <c r="AY2069" s="705"/>
      <c r="AZ2069" s="705"/>
      <c r="BA2069" s="705"/>
      <c r="BB2069" s="705"/>
      <c r="BC2069" s="705"/>
      <c r="BD2069" s="705"/>
      <c r="BE2069" s="705"/>
      <c r="BF2069" s="705"/>
      <c r="BG2069" s="706"/>
    </row>
    <row r="2070" spans="2:59" ht="14.55" customHeight="1" x14ac:dyDescent="0.2">
      <c r="B2070" s="679"/>
      <c r="C2070" s="680"/>
      <c r="D2070" s="659" t="s">
        <v>1239</v>
      </c>
      <c r="E2070" s="660"/>
      <c r="F2070" s="660"/>
      <c r="G2070" s="660"/>
      <c r="H2070" s="665">
        <f ca="1">OFFSET('(6)定期点検調書'!$AD$12,L2064-1,0)</f>
        <v>0</v>
      </c>
      <c r="I2070" s="666"/>
      <c r="J2070" s="666"/>
      <c r="K2070" s="667"/>
      <c r="L2070" s="705"/>
      <c r="M2070" s="705"/>
      <c r="N2070" s="705"/>
      <c r="O2070" s="705"/>
      <c r="P2070" s="705"/>
      <c r="Q2070" s="705"/>
      <c r="R2070" s="705"/>
      <c r="S2070" s="705"/>
      <c r="T2070" s="705"/>
      <c r="U2070" s="705"/>
      <c r="V2070" s="705"/>
      <c r="W2070" s="705"/>
      <c r="X2070" s="705"/>
      <c r="Y2070" s="705"/>
      <c r="Z2070" s="705"/>
      <c r="AA2070" s="705"/>
      <c r="AB2070" s="705"/>
      <c r="AC2070" s="705"/>
      <c r="AD2070" s="706"/>
      <c r="AE2070" s="679"/>
      <c r="AF2070" s="680"/>
      <c r="AG2070" s="659" t="s">
        <v>1239</v>
      </c>
      <c r="AH2070" s="660"/>
      <c r="AI2070" s="660"/>
      <c r="AJ2070" s="660"/>
      <c r="AK2070" s="665">
        <f ca="1">OFFSET('(6)定期点検調書'!$AD$12,AO2064-1,0)</f>
        <v>0</v>
      </c>
      <c r="AL2070" s="666"/>
      <c r="AM2070" s="666"/>
      <c r="AN2070" s="667"/>
      <c r="AO2070" s="705"/>
      <c r="AP2070" s="705"/>
      <c r="AQ2070" s="705"/>
      <c r="AR2070" s="705"/>
      <c r="AS2070" s="705"/>
      <c r="AT2070" s="705"/>
      <c r="AU2070" s="705"/>
      <c r="AV2070" s="705"/>
      <c r="AW2070" s="705"/>
      <c r="AX2070" s="705"/>
      <c r="AY2070" s="705"/>
      <c r="AZ2070" s="705"/>
      <c r="BA2070" s="705"/>
      <c r="BB2070" s="705"/>
      <c r="BC2070" s="705"/>
      <c r="BD2070" s="705"/>
      <c r="BE2070" s="705"/>
      <c r="BF2070" s="705"/>
      <c r="BG2070" s="706"/>
    </row>
    <row r="2071" spans="2:59" ht="14.55" customHeight="1" x14ac:dyDescent="0.2">
      <c r="B2071" s="681"/>
      <c r="C2071" s="682"/>
      <c r="D2071" s="662"/>
      <c r="E2071" s="663"/>
      <c r="F2071" s="663"/>
      <c r="G2071" s="663"/>
      <c r="H2071" s="668"/>
      <c r="I2071" s="669"/>
      <c r="J2071" s="669"/>
      <c r="K2071" s="670"/>
      <c r="L2071" s="705"/>
      <c r="M2071" s="705"/>
      <c r="N2071" s="705"/>
      <c r="O2071" s="705"/>
      <c r="P2071" s="705"/>
      <c r="Q2071" s="705"/>
      <c r="R2071" s="705"/>
      <c r="S2071" s="705"/>
      <c r="T2071" s="705"/>
      <c r="U2071" s="705"/>
      <c r="V2071" s="705"/>
      <c r="W2071" s="705"/>
      <c r="X2071" s="705"/>
      <c r="Y2071" s="705"/>
      <c r="Z2071" s="705"/>
      <c r="AA2071" s="705"/>
      <c r="AB2071" s="705"/>
      <c r="AC2071" s="705"/>
      <c r="AD2071" s="706"/>
      <c r="AE2071" s="681"/>
      <c r="AF2071" s="682"/>
      <c r="AG2071" s="662"/>
      <c r="AH2071" s="663"/>
      <c r="AI2071" s="663"/>
      <c r="AJ2071" s="663"/>
      <c r="AK2071" s="668"/>
      <c r="AL2071" s="669"/>
      <c r="AM2071" s="669"/>
      <c r="AN2071" s="670"/>
      <c r="AO2071" s="705"/>
      <c r="AP2071" s="705"/>
      <c r="AQ2071" s="705"/>
      <c r="AR2071" s="705"/>
      <c r="AS2071" s="705"/>
      <c r="AT2071" s="705"/>
      <c r="AU2071" s="705"/>
      <c r="AV2071" s="705"/>
      <c r="AW2071" s="705"/>
      <c r="AX2071" s="705"/>
      <c r="AY2071" s="705"/>
      <c r="AZ2071" s="705"/>
      <c r="BA2071" s="705"/>
      <c r="BB2071" s="705"/>
      <c r="BC2071" s="705"/>
      <c r="BD2071" s="705"/>
      <c r="BE2071" s="705"/>
      <c r="BF2071" s="705"/>
      <c r="BG2071" s="706"/>
    </row>
    <row r="2072" spans="2:59" ht="28.95" customHeight="1" x14ac:dyDescent="0.2">
      <c r="B2072" s="716" t="s">
        <v>995</v>
      </c>
      <c r="C2072" s="717"/>
      <c r="D2072" s="717"/>
      <c r="E2072" s="717"/>
      <c r="F2072" s="717"/>
      <c r="G2072" s="718"/>
      <c r="H2072" s="709">
        <f ca="1">OFFSET('(6)定期点検調書'!$AK$12,L2064-1,0)</f>
        <v>0</v>
      </c>
      <c r="I2072" s="710"/>
      <c r="J2072" s="710"/>
      <c r="K2072" s="711"/>
      <c r="L2072" s="705"/>
      <c r="M2072" s="705"/>
      <c r="N2072" s="705"/>
      <c r="O2072" s="705"/>
      <c r="P2072" s="705"/>
      <c r="Q2072" s="705"/>
      <c r="R2072" s="705"/>
      <c r="S2072" s="705"/>
      <c r="T2072" s="705"/>
      <c r="U2072" s="705"/>
      <c r="V2072" s="705"/>
      <c r="W2072" s="705"/>
      <c r="X2072" s="705"/>
      <c r="Y2072" s="705"/>
      <c r="Z2072" s="705"/>
      <c r="AA2072" s="705"/>
      <c r="AB2072" s="705"/>
      <c r="AC2072" s="705"/>
      <c r="AD2072" s="706"/>
      <c r="AE2072" s="716" t="s">
        <v>995</v>
      </c>
      <c r="AF2072" s="717"/>
      <c r="AG2072" s="717"/>
      <c r="AH2072" s="717"/>
      <c r="AI2072" s="717"/>
      <c r="AJ2072" s="718"/>
      <c r="AK2072" s="709">
        <f ca="1">OFFSET('(6)定期点検調書'!$AK$12,AO2064-1,0)</f>
        <v>0</v>
      </c>
      <c r="AL2072" s="710"/>
      <c r="AM2072" s="710"/>
      <c r="AN2072" s="711"/>
      <c r="AO2072" s="705"/>
      <c r="AP2072" s="705"/>
      <c r="AQ2072" s="705"/>
      <c r="AR2072" s="705"/>
      <c r="AS2072" s="705"/>
      <c r="AT2072" s="705"/>
      <c r="AU2072" s="705"/>
      <c r="AV2072" s="705"/>
      <c r="AW2072" s="705"/>
      <c r="AX2072" s="705"/>
      <c r="AY2072" s="705"/>
      <c r="AZ2072" s="705"/>
      <c r="BA2072" s="705"/>
      <c r="BB2072" s="705"/>
      <c r="BC2072" s="705"/>
      <c r="BD2072" s="705"/>
      <c r="BE2072" s="705"/>
      <c r="BF2072" s="705"/>
      <c r="BG2072" s="706"/>
    </row>
    <row r="2073" spans="2:59" ht="14.55" customHeight="1" x14ac:dyDescent="0.2">
      <c r="B2073" s="677" t="s">
        <v>1240</v>
      </c>
      <c r="C2073" s="661"/>
      <c r="D2073" s="659" t="s">
        <v>994</v>
      </c>
      <c r="E2073" s="660"/>
      <c r="F2073" s="660"/>
      <c r="G2073" s="661"/>
      <c r="H2073" s="699" t="str">
        <f ca="1">OFFSET('(6)定期点検調書'!$BY$12,L2064-1,0)</f>
        <v/>
      </c>
      <c r="I2073" s="700"/>
      <c r="J2073" s="700"/>
      <c r="K2073" s="714"/>
      <c r="L2073" s="705"/>
      <c r="M2073" s="705"/>
      <c r="N2073" s="705"/>
      <c r="O2073" s="705"/>
      <c r="P2073" s="705"/>
      <c r="Q2073" s="705"/>
      <c r="R2073" s="705"/>
      <c r="S2073" s="705"/>
      <c r="T2073" s="705"/>
      <c r="U2073" s="705"/>
      <c r="V2073" s="705"/>
      <c r="W2073" s="705"/>
      <c r="X2073" s="705"/>
      <c r="Y2073" s="705"/>
      <c r="Z2073" s="705"/>
      <c r="AA2073" s="705"/>
      <c r="AB2073" s="705"/>
      <c r="AC2073" s="705"/>
      <c r="AD2073" s="706"/>
      <c r="AE2073" s="677" t="s">
        <v>1240</v>
      </c>
      <c r="AF2073" s="661"/>
      <c r="AG2073" s="659" t="s">
        <v>994</v>
      </c>
      <c r="AH2073" s="660"/>
      <c r="AI2073" s="660"/>
      <c r="AJ2073" s="661"/>
      <c r="AK2073" s="699" t="str">
        <f ca="1">OFFSET('(6)定期点検調書'!$BY$12,AO2064-1,0)</f>
        <v/>
      </c>
      <c r="AL2073" s="700"/>
      <c r="AM2073" s="700"/>
      <c r="AN2073" s="714"/>
      <c r="AO2073" s="705"/>
      <c r="AP2073" s="705"/>
      <c r="AQ2073" s="705"/>
      <c r="AR2073" s="705"/>
      <c r="AS2073" s="705"/>
      <c r="AT2073" s="705"/>
      <c r="AU2073" s="705"/>
      <c r="AV2073" s="705"/>
      <c r="AW2073" s="705"/>
      <c r="AX2073" s="705"/>
      <c r="AY2073" s="705"/>
      <c r="AZ2073" s="705"/>
      <c r="BA2073" s="705"/>
      <c r="BB2073" s="705"/>
      <c r="BC2073" s="705"/>
      <c r="BD2073" s="705"/>
      <c r="BE2073" s="705"/>
      <c r="BF2073" s="705"/>
      <c r="BG2073" s="706"/>
    </row>
    <row r="2074" spans="2:59" ht="14.55" customHeight="1" x14ac:dyDescent="0.2">
      <c r="B2074" s="712"/>
      <c r="C2074" s="713"/>
      <c r="D2074" s="662"/>
      <c r="E2074" s="663"/>
      <c r="F2074" s="663"/>
      <c r="G2074" s="664"/>
      <c r="H2074" s="701"/>
      <c r="I2074" s="702"/>
      <c r="J2074" s="702"/>
      <c r="K2074" s="715"/>
      <c r="L2074" s="705"/>
      <c r="M2074" s="705"/>
      <c r="N2074" s="705"/>
      <c r="O2074" s="705"/>
      <c r="P2074" s="705"/>
      <c r="Q2074" s="705"/>
      <c r="R2074" s="705"/>
      <c r="S2074" s="705"/>
      <c r="T2074" s="705"/>
      <c r="U2074" s="705"/>
      <c r="V2074" s="705"/>
      <c r="W2074" s="705"/>
      <c r="X2074" s="705"/>
      <c r="Y2074" s="705"/>
      <c r="Z2074" s="705"/>
      <c r="AA2074" s="705"/>
      <c r="AB2074" s="705"/>
      <c r="AC2074" s="705"/>
      <c r="AD2074" s="706"/>
      <c r="AE2074" s="712"/>
      <c r="AF2074" s="713"/>
      <c r="AG2074" s="662"/>
      <c r="AH2074" s="663"/>
      <c r="AI2074" s="663"/>
      <c r="AJ2074" s="664"/>
      <c r="AK2074" s="701"/>
      <c r="AL2074" s="702"/>
      <c r="AM2074" s="702"/>
      <c r="AN2074" s="715"/>
      <c r="AO2074" s="705"/>
      <c r="AP2074" s="705"/>
      <c r="AQ2074" s="705"/>
      <c r="AR2074" s="705"/>
      <c r="AS2074" s="705"/>
      <c r="AT2074" s="705"/>
      <c r="AU2074" s="705"/>
      <c r="AV2074" s="705"/>
      <c r="AW2074" s="705"/>
      <c r="AX2074" s="705"/>
      <c r="AY2074" s="705"/>
      <c r="AZ2074" s="705"/>
      <c r="BA2074" s="705"/>
      <c r="BB2074" s="705"/>
      <c r="BC2074" s="705"/>
      <c r="BD2074" s="705"/>
      <c r="BE2074" s="705"/>
      <c r="BF2074" s="705"/>
      <c r="BG2074" s="706"/>
    </row>
    <row r="2075" spans="2:59" ht="14.55" customHeight="1" x14ac:dyDescent="0.2">
      <c r="B2075" s="712"/>
      <c r="C2075" s="713"/>
      <c r="D2075" s="659" t="s">
        <v>1186</v>
      </c>
      <c r="E2075" s="660"/>
      <c r="F2075" s="660"/>
      <c r="G2075" s="661"/>
      <c r="H2075" s="665">
        <f ca="1">OFFSET('(6)定期点検調書'!$BC$12,L2064-1,0)</f>
        <v>0</v>
      </c>
      <c r="I2075" s="666"/>
      <c r="J2075" s="666"/>
      <c r="K2075" s="667"/>
      <c r="L2075" s="705"/>
      <c r="M2075" s="705"/>
      <c r="N2075" s="705"/>
      <c r="O2075" s="705"/>
      <c r="P2075" s="705"/>
      <c r="Q2075" s="705"/>
      <c r="R2075" s="705"/>
      <c r="S2075" s="705"/>
      <c r="T2075" s="705"/>
      <c r="U2075" s="705"/>
      <c r="V2075" s="705"/>
      <c r="W2075" s="705"/>
      <c r="X2075" s="705"/>
      <c r="Y2075" s="705"/>
      <c r="Z2075" s="705"/>
      <c r="AA2075" s="705"/>
      <c r="AB2075" s="705"/>
      <c r="AC2075" s="705"/>
      <c r="AD2075" s="706"/>
      <c r="AE2075" s="712"/>
      <c r="AF2075" s="713"/>
      <c r="AG2075" s="659" t="s">
        <v>1186</v>
      </c>
      <c r="AH2075" s="660"/>
      <c r="AI2075" s="660"/>
      <c r="AJ2075" s="661"/>
      <c r="AK2075" s="665">
        <f ca="1">OFFSET('(6)定期点検調書'!$BC$12,AO2064-1,0)</f>
        <v>0</v>
      </c>
      <c r="AL2075" s="666"/>
      <c r="AM2075" s="666"/>
      <c r="AN2075" s="667"/>
      <c r="AO2075" s="705"/>
      <c r="AP2075" s="705"/>
      <c r="AQ2075" s="705"/>
      <c r="AR2075" s="705"/>
      <c r="AS2075" s="705"/>
      <c r="AT2075" s="705"/>
      <c r="AU2075" s="705"/>
      <c r="AV2075" s="705"/>
      <c r="AW2075" s="705"/>
      <c r="AX2075" s="705"/>
      <c r="AY2075" s="705"/>
      <c r="AZ2075" s="705"/>
      <c r="BA2075" s="705"/>
      <c r="BB2075" s="705"/>
      <c r="BC2075" s="705"/>
      <c r="BD2075" s="705"/>
      <c r="BE2075" s="705"/>
      <c r="BF2075" s="705"/>
      <c r="BG2075" s="706"/>
    </row>
    <row r="2076" spans="2:59" ht="14.55" customHeight="1" x14ac:dyDescent="0.2">
      <c r="B2076" s="712"/>
      <c r="C2076" s="713"/>
      <c r="D2076" s="662"/>
      <c r="E2076" s="663"/>
      <c r="F2076" s="663"/>
      <c r="G2076" s="664"/>
      <c r="H2076" s="668"/>
      <c r="I2076" s="669"/>
      <c r="J2076" s="669"/>
      <c r="K2076" s="670"/>
      <c r="L2076" s="705"/>
      <c r="M2076" s="705"/>
      <c r="N2076" s="705"/>
      <c r="O2076" s="705"/>
      <c r="P2076" s="705"/>
      <c r="Q2076" s="705"/>
      <c r="R2076" s="705"/>
      <c r="S2076" s="705"/>
      <c r="T2076" s="705"/>
      <c r="U2076" s="705"/>
      <c r="V2076" s="705"/>
      <c r="W2076" s="705"/>
      <c r="X2076" s="705"/>
      <c r="Y2076" s="705"/>
      <c r="Z2076" s="705"/>
      <c r="AA2076" s="705"/>
      <c r="AB2076" s="705"/>
      <c r="AC2076" s="705"/>
      <c r="AD2076" s="706"/>
      <c r="AE2076" s="712"/>
      <c r="AF2076" s="713"/>
      <c r="AG2076" s="662"/>
      <c r="AH2076" s="663"/>
      <c r="AI2076" s="663"/>
      <c r="AJ2076" s="664"/>
      <c r="AK2076" s="668"/>
      <c r="AL2076" s="669"/>
      <c r="AM2076" s="669"/>
      <c r="AN2076" s="670"/>
      <c r="AO2076" s="705"/>
      <c r="AP2076" s="705"/>
      <c r="AQ2076" s="705"/>
      <c r="AR2076" s="705"/>
      <c r="AS2076" s="705"/>
      <c r="AT2076" s="705"/>
      <c r="AU2076" s="705"/>
      <c r="AV2076" s="705"/>
      <c r="AW2076" s="705"/>
      <c r="AX2076" s="705"/>
      <c r="AY2076" s="705"/>
      <c r="AZ2076" s="705"/>
      <c r="BA2076" s="705"/>
      <c r="BB2076" s="705"/>
      <c r="BC2076" s="705"/>
      <c r="BD2076" s="705"/>
      <c r="BE2076" s="705"/>
      <c r="BF2076" s="705"/>
      <c r="BG2076" s="706"/>
    </row>
    <row r="2077" spans="2:59" ht="14.55" customHeight="1" x14ac:dyDescent="0.2">
      <c r="B2077" s="712"/>
      <c r="C2077" s="713"/>
      <c r="D2077" s="659" t="s">
        <v>1187</v>
      </c>
      <c r="E2077" s="660"/>
      <c r="F2077" s="660"/>
      <c r="G2077" s="661"/>
      <c r="H2077" s="665">
        <f ca="1">OFFSET('(6)定期点検調書'!$BF$12,L2064-1,0)</f>
        <v>0</v>
      </c>
      <c r="I2077" s="666"/>
      <c r="J2077" s="666"/>
      <c r="K2077" s="667"/>
      <c r="L2077" s="705"/>
      <c r="M2077" s="705"/>
      <c r="N2077" s="705"/>
      <c r="O2077" s="705"/>
      <c r="P2077" s="705"/>
      <c r="Q2077" s="705"/>
      <c r="R2077" s="705"/>
      <c r="S2077" s="705"/>
      <c r="T2077" s="705"/>
      <c r="U2077" s="705"/>
      <c r="V2077" s="705"/>
      <c r="W2077" s="705"/>
      <c r="X2077" s="705"/>
      <c r="Y2077" s="705"/>
      <c r="Z2077" s="705"/>
      <c r="AA2077" s="705"/>
      <c r="AB2077" s="705"/>
      <c r="AC2077" s="705"/>
      <c r="AD2077" s="706"/>
      <c r="AE2077" s="712"/>
      <c r="AF2077" s="713"/>
      <c r="AG2077" s="659" t="s">
        <v>1187</v>
      </c>
      <c r="AH2077" s="660"/>
      <c r="AI2077" s="660"/>
      <c r="AJ2077" s="661"/>
      <c r="AK2077" s="665">
        <f ca="1">OFFSET('(6)定期点検調書'!$BF$12,AO2064-1,0)</f>
        <v>0</v>
      </c>
      <c r="AL2077" s="666"/>
      <c r="AM2077" s="666"/>
      <c r="AN2077" s="667"/>
      <c r="AO2077" s="705"/>
      <c r="AP2077" s="705"/>
      <c r="AQ2077" s="705"/>
      <c r="AR2077" s="705"/>
      <c r="AS2077" s="705"/>
      <c r="AT2077" s="705"/>
      <c r="AU2077" s="705"/>
      <c r="AV2077" s="705"/>
      <c r="AW2077" s="705"/>
      <c r="AX2077" s="705"/>
      <c r="AY2077" s="705"/>
      <c r="AZ2077" s="705"/>
      <c r="BA2077" s="705"/>
      <c r="BB2077" s="705"/>
      <c r="BC2077" s="705"/>
      <c r="BD2077" s="705"/>
      <c r="BE2077" s="705"/>
      <c r="BF2077" s="705"/>
      <c r="BG2077" s="706"/>
    </row>
    <row r="2078" spans="2:59" ht="14.55" customHeight="1" x14ac:dyDescent="0.2">
      <c r="B2078" s="662"/>
      <c r="C2078" s="664"/>
      <c r="D2078" s="662"/>
      <c r="E2078" s="663"/>
      <c r="F2078" s="663"/>
      <c r="G2078" s="664"/>
      <c r="H2078" s="668"/>
      <c r="I2078" s="669"/>
      <c r="J2078" s="669"/>
      <c r="K2078" s="670"/>
      <c r="L2078" s="707"/>
      <c r="M2078" s="707"/>
      <c r="N2078" s="707"/>
      <c r="O2078" s="707"/>
      <c r="P2078" s="707"/>
      <c r="Q2078" s="707"/>
      <c r="R2078" s="707"/>
      <c r="S2078" s="707"/>
      <c r="T2078" s="707"/>
      <c r="U2078" s="707"/>
      <c r="V2078" s="707"/>
      <c r="W2078" s="707"/>
      <c r="X2078" s="707"/>
      <c r="Y2078" s="707"/>
      <c r="Z2078" s="707"/>
      <c r="AA2078" s="707"/>
      <c r="AB2078" s="707"/>
      <c r="AC2078" s="707"/>
      <c r="AD2078" s="708"/>
      <c r="AE2078" s="662"/>
      <c r="AF2078" s="664"/>
      <c r="AG2078" s="662"/>
      <c r="AH2078" s="663"/>
      <c r="AI2078" s="663"/>
      <c r="AJ2078" s="664"/>
      <c r="AK2078" s="668"/>
      <c r="AL2078" s="669"/>
      <c r="AM2078" s="669"/>
      <c r="AN2078" s="670"/>
      <c r="AO2078" s="707"/>
      <c r="AP2078" s="707"/>
      <c r="AQ2078" s="707"/>
      <c r="AR2078" s="707"/>
      <c r="AS2078" s="707"/>
      <c r="AT2078" s="707"/>
      <c r="AU2078" s="707"/>
      <c r="AV2078" s="707"/>
      <c r="AW2078" s="707"/>
      <c r="AX2078" s="707"/>
      <c r="AY2078" s="707"/>
      <c r="AZ2078" s="707"/>
      <c r="BA2078" s="707"/>
      <c r="BB2078" s="707"/>
      <c r="BC2078" s="707"/>
      <c r="BD2078" s="707"/>
      <c r="BE2078" s="707"/>
      <c r="BF2078" s="707"/>
      <c r="BG2078" s="708"/>
    </row>
    <row r="2079" spans="2:59" ht="14.55" customHeight="1" x14ac:dyDescent="0.2">
      <c r="B2079" s="683" t="s">
        <v>1241</v>
      </c>
      <c r="C2079" s="683"/>
      <c r="D2079" s="683"/>
      <c r="E2079" s="683"/>
      <c r="F2079" s="683"/>
      <c r="G2079" s="683"/>
      <c r="H2079" s="699" t="str">
        <f ca="1">IF(OFFSET('(6)定期点検調書'!$AR$12,L2064-1,0)="","",OFFSET('(6)定期点検調書'!$AQ$12,L2064-1,0)&amp;TEXT(OFFSET('(6)定期点検調書'!$AR$12,L2064-1,0),"0.0")&amp;OFFSET('(6)定期点検調書'!$AT$12,L2064-1,0))  &amp;  IF(OFFSET('(6)定期点検調書'!$AV$12,L2064-1,0)="","","／"&amp;OFFSET('(6)定期点検調書'!$AU$12,L2064-1,0)&amp;TEXT(OFFSET('(6)定期点検調書'!$AV$12,L2064-1,0),"0.0")&amp;OFFSET('(6)定期点検調書'!$AX$12,L2064-1,0))  &amp;  IF(OFFSET('(6)定期点検調書'!$AZ$12,L2064-1,0)="","","／"&amp;OFFSET('(6)定期点検調書'!$AY$12,L2064-1,0)&amp;TEXT(OFFSET('(6)定期点検調書'!$AZ$12,L2064-1,0),"0.0")&amp;OFFSET('(6)定期点検調書'!$BB$12,L2064-1,0))</f>
        <v/>
      </c>
      <c r="I2079" s="700"/>
      <c r="J2079" s="700"/>
      <c r="K2079" s="700"/>
      <c r="L2079" s="700"/>
      <c r="M2079" s="700"/>
      <c r="N2079" s="700"/>
      <c r="O2079" s="700"/>
      <c r="P2079" s="685" t="s">
        <v>1243</v>
      </c>
      <c r="Q2079" s="685"/>
      <c r="R2079" s="685"/>
      <c r="S2079" s="685"/>
      <c r="T2079" s="685"/>
      <c r="U2079" s="685"/>
      <c r="V2079" s="685"/>
      <c r="W2079" s="686" t="str">
        <f ca="1">OFFSET('(6)定期点検調書'!$F$12,L2064-1,0)</f>
        <v/>
      </c>
      <c r="X2079" s="687"/>
      <c r="Y2079" s="687"/>
      <c r="Z2079" s="687"/>
      <c r="AA2079" s="687"/>
      <c r="AB2079" s="687"/>
      <c r="AC2079" s="687"/>
      <c r="AD2079" s="688"/>
      <c r="AE2079" s="683" t="s">
        <v>1241</v>
      </c>
      <c r="AF2079" s="683"/>
      <c r="AG2079" s="683"/>
      <c r="AH2079" s="683"/>
      <c r="AI2079" s="683"/>
      <c r="AJ2079" s="683"/>
      <c r="AK2079" s="699" t="str">
        <f ca="1">IF(OFFSET('(6)定期点検調書'!$AR$12,AO2064-1,0)="","",OFFSET('(6)定期点検調書'!$AQ$12,AO2064-1,0)&amp;TEXT(OFFSET('(6)定期点検調書'!$AR$12,AO2064-1,0),"0.0")&amp;OFFSET('(6)定期点検調書'!$AT$12,AO2064-1,0))  &amp;  IF(OFFSET('(6)定期点検調書'!$AV$12,AO2064-1,0)="","","／"&amp;OFFSET('(6)定期点検調書'!$AU$12,AO2064-1,0)&amp;TEXT(OFFSET('(6)定期点検調書'!$AV$12,AO2064-1,0),"0.0")&amp;OFFSET('(6)定期点検調書'!$AX$12,AO2064-1,0))  &amp;  IF(OFFSET('(6)定期点検調書'!$AZ$12,AO2064-1,0)="","","／"&amp;OFFSET('(6)定期点検調書'!$AY$12,AO2064-1,0)&amp;TEXT(OFFSET('(6)定期点検調書'!$AZ$12,AO2064-1,0),"0.0")&amp;OFFSET('(6)定期点検調書'!$BB$12,AO2064-1,0))</f>
        <v/>
      </c>
      <c r="AL2079" s="700"/>
      <c r="AM2079" s="700"/>
      <c r="AN2079" s="700"/>
      <c r="AO2079" s="700"/>
      <c r="AP2079" s="700"/>
      <c r="AQ2079" s="700"/>
      <c r="AR2079" s="700"/>
      <c r="AS2079" s="685" t="s">
        <v>1243</v>
      </c>
      <c r="AT2079" s="685"/>
      <c r="AU2079" s="685"/>
      <c r="AV2079" s="685"/>
      <c r="AW2079" s="685"/>
      <c r="AX2079" s="685"/>
      <c r="AY2079" s="685"/>
      <c r="AZ2079" s="686" t="str">
        <f ca="1">OFFSET('(6)定期点検調書'!$F$12,AO2064-1,0)</f>
        <v/>
      </c>
      <c r="BA2079" s="687"/>
      <c r="BB2079" s="687"/>
      <c r="BC2079" s="687"/>
      <c r="BD2079" s="687"/>
      <c r="BE2079" s="687"/>
      <c r="BF2079" s="687"/>
      <c r="BG2079" s="688"/>
    </row>
    <row r="2080" spans="2:59" ht="14.55" customHeight="1" x14ac:dyDescent="0.2">
      <c r="B2080" s="683"/>
      <c r="C2080" s="683"/>
      <c r="D2080" s="683"/>
      <c r="E2080" s="683"/>
      <c r="F2080" s="683"/>
      <c r="G2080" s="683"/>
      <c r="H2080" s="701"/>
      <c r="I2080" s="702"/>
      <c r="J2080" s="702"/>
      <c r="K2080" s="702"/>
      <c r="L2080" s="702"/>
      <c r="M2080" s="702"/>
      <c r="N2080" s="702"/>
      <c r="O2080" s="702"/>
      <c r="P2080" s="685"/>
      <c r="Q2080" s="685"/>
      <c r="R2080" s="685"/>
      <c r="S2080" s="685"/>
      <c r="T2080" s="685"/>
      <c r="U2080" s="685"/>
      <c r="V2080" s="685"/>
      <c r="W2080" s="689"/>
      <c r="X2080" s="690"/>
      <c r="Y2080" s="690"/>
      <c r="Z2080" s="690"/>
      <c r="AA2080" s="690"/>
      <c r="AB2080" s="690"/>
      <c r="AC2080" s="690"/>
      <c r="AD2080" s="691"/>
      <c r="AE2080" s="683"/>
      <c r="AF2080" s="683"/>
      <c r="AG2080" s="683"/>
      <c r="AH2080" s="683"/>
      <c r="AI2080" s="683"/>
      <c r="AJ2080" s="683"/>
      <c r="AK2080" s="701"/>
      <c r="AL2080" s="702"/>
      <c r="AM2080" s="702"/>
      <c r="AN2080" s="702"/>
      <c r="AO2080" s="702"/>
      <c r="AP2080" s="702"/>
      <c r="AQ2080" s="702"/>
      <c r="AR2080" s="702"/>
      <c r="AS2080" s="685"/>
      <c r="AT2080" s="685"/>
      <c r="AU2080" s="685"/>
      <c r="AV2080" s="685"/>
      <c r="AW2080" s="685"/>
      <c r="AX2080" s="685"/>
      <c r="AY2080" s="685"/>
      <c r="AZ2080" s="689"/>
      <c r="BA2080" s="690"/>
      <c r="BB2080" s="690"/>
      <c r="BC2080" s="690"/>
      <c r="BD2080" s="690"/>
      <c r="BE2080" s="690"/>
      <c r="BF2080" s="690"/>
      <c r="BG2080" s="691"/>
    </row>
    <row r="2081" spans="2:86" ht="14.55" customHeight="1" x14ac:dyDescent="0.2">
      <c r="B2081" s="659" t="s">
        <v>1242</v>
      </c>
      <c r="C2081" s="660"/>
      <c r="D2081" s="660"/>
      <c r="E2081" s="660"/>
      <c r="F2081" s="660"/>
      <c r="G2081" s="661"/>
      <c r="H2081" s="671"/>
      <c r="I2081" s="672"/>
      <c r="J2081" s="672"/>
      <c r="K2081" s="672"/>
      <c r="L2081" s="672"/>
      <c r="M2081" s="672"/>
      <c r="N2081" s="672"/>
      <c r="O2081" s="672"/>
      <c r="P2081" s="692" t="s">
        <v>996</v>
      </c>
      <c r="Q2081" s="692"/>
      <c r="R2081" s="692"/>
      <c r="S2081" s="692"/>
      <c r="T2081" s="692"/>
      <c r="U2081" s="692"/>
      <c r="V2081" s="692"/>
      <c r="W2081" s="693"/>
      <c r="X2081" s="694"/>
      <c r="Y2081" s="694"/>
      <c r="Z2081" s="694"/>
      <c r="AA2081" s="694"/>
      <c r="AB2081" s="694"/>
      <c r="AC2081" s="694"/>
      <c r="AD2081" s="695"/>
      <c r="AE2081" s="659" t="s">
        <v>1242</v>
      </c>
      <c r="AF2081" s="660"/>
      <c r="AG2081" s="660"/>
      <c r="AH2081" s="660"/>
      <c r="AI2081" s="660"/>
      <c r="AJ2081" s="661"/>
      <c r="AK2081" s="671"/>
      <c r="AL2081" s="672"/>
      <c r="AM2081" s="672"/>
      <c r="AN2081" s="672"/>
      <c r="AO2081" s="672"/>
      <c r="AP2081" s="672"/>
      <c r="AQ2081" s="672"/>
      <c r="AR2081" s="672"/>
      <c r="AS2081" s="692" t="s">
        <v>996</v>
      </c>
      <c r="AT2081" s="692"/>
      <c r="AU2081" s="692"/>
      <c r="AV2081" s="692"/>
      <c r="AW2081" s="692"/>
      <c r="AX2081" s="692"/>
      <c r="AY2081" s="692"/>
      <c r="AZ2081" s="693"/>
      <c r="BA2081" s="694"/>
      <c r="BB2081" s="694"/>
      <c r="BC2081" s="694"/>
      <c r="BD2081" s="694"/>
      <c r="BE2081" s="694"/>
      <c r="BF2081" s="694"/>
      <c r="BG2081" s="695"/>
    </row>
    <row r="2082" spans="2:86" ht="14.55" customHeight="1" x14ac:dyDescent="0.2">
      <c r="B2082" s="662"/>
      <c r="C2082" s="663"/>
      <c r="D2082" s="663"/>
      <c r="E2082" s="663"/>
      <c r="F2082" s="663"/>
      <c r="G2082" s="664"/>
      <c r="H2082" s="674"/>
      <c r="I2082" s="675"/>
      <c r="J2082" s="675"/>
      <c r="K2082" s="675"/>
      <c r="L2082" s="675"/>
      <c r="M2082" s="675"/>
      <c r="N2082" s="675"/>
      <c r="O2082" s="675"/>
      <c r="P2082" s="692"/>
      <c r="Q2082" s="692"/>
      <c r="R2082" s="692"/>
      <c r="S2082" s="692"/>
      <c r="T2082" s="692"/>
      <c r="U2082" s="692"/>
      <c r="V2082" s="692"/>
      <c r="W2082" s="696"/>
      <c r="X2082" s="697"/>
      <c r="Y2082" s="697"/>
      <c r="Z2082" s="697"/>
      <c r="AA2082" s="697"/>
      <c r="AB2082" s="697"/>
      <c r="AC2082" s="697"/>
      <c r="AD2082" s="698"/>
      <c r="AE2082" s="662"/>
      <c r="AF2082" s="663"/>
      <c r="AG2082" s="663"/>
      <c r="AH2082" s="663"/>
      <c r="AI2082" s="663"/>
      <c r="AJ2082" s="664"/>
      <c r="AK2082" s="674"/>
      <c r="AL2082" s="675"/>
      <c r="AM2082" s="675"/>
      <c r="AN2082" s="675"/>
      <c r="AO2082" s="675"/>
      <c r="AP2082" s="675"/>
      <c r="AQ2082" s="675"/>
      <c r="AR2082" s="675"/>
      <c r="AS2082" s="692"/>
      <c r="AT2082" s="692"/>
      <c r="AU2082" s="692"/>
      <c r="AV2082" s="692"/>
      <c r="AW2082" s="692"/>
      <c r="AX2082" s="692"/>
      <c r="AY2082" s="692"/>
      <c r="AZ2082" s="696"/>
      <c r="BA2082" s="697"/>
      <c r="BB2082" s="697"/>
      <c r="BC2082" s="697"/>
      <c r="BD2082" s="697"/>
      <c r="BE2082" s="697"/>
      <c r="BF2082" s="697"/>
      <c r="BG2082" s="698"/>
    </row>
    <row r="2083" spans="2:86" ht="19.5" customHeight="1" x14ac:dyDescent="0.2">
      <c r="B2083" s="683" t="s">
        <v>79</v>
      </c>
      <c r="C2083" s="683"/>
      <c r="D2083" s="683"/>
      <c r="E2083" s="683"/>
      <c r="F2083" s="683"/>
      <c r="G2083" s="683"/>
      <c r="H2083" s="684">
        <f ca="1">OFFSET('(6)定期点検調書'!$CA$12,L2064-1,0)</f>
        <v>0</v>
      </c>
      <c r="I2083" s="684"/>
      <c r="J2083" s="684"/>
      <c r="K2083" s="684"/>
      <c r="L2083" s="684"/>
      <c r="M2083" s="684"/>
      <c r="N2083" s="684"/>
      <c r="O2083" s="684"/>
      <c r="P2083" s="684"/>
      <c r="Q2083" s="684"/>
      <c r="R2083" s="684"/>
      <c r="S2083" s="684"/>
      <c r="T2083" s="684"/>
      <c r="U2083" s="684"/>
      <c r="V2083" s="684"/>
      <c r="W2083" s="684"/>
      <c r="X2083" s="684"/>
      <c r="Y2083" s="684"/>
      <c r="Z2083" s="684"/>
      <c r="AA2083" s="684"/>
      <c r="AB2083" s="684"/>
      <c r="AC2083" s="684"/>
      <c r="AD2083" s="684"/>
      <c r="AE2083" s="683" t="s">
        <v>79</v>
      </c>
      <c r="AF2083" s="683"/>
      <c r="AG2083" s="683"/>
      <c r="AH2083" s="683"/>
      <c r="AI2083" s="683"/>
      <c r="AJ2083" s="683"/>
      <c r="AK2083" s="684">
        <f ca="1">OFFSET('(6)定期点検調書'!$CA$12,AO2064-1,0)</f>
        <v>0</v>
      </c>
      <c r="AL2083" s="684"/>
      <c r="AM2083" s="684"/>
      <c r="AN2083" s="684"/>
      <c r="AO2083" s="684"/>
      <c r="AP2083" s="684"/>
      <c r="AQ2083" s="684"/>
      <c r="AR2083" s="684"/>
      <c r="AS2083" s="684"/>
      <c r="AT2083" s="684"/>
      <c r="AU2083" s="684"/>
      <c r="AV2083" s="684"/>
      <c r="AW2083" s="684"/>
      <c r="AX2083" s="684"/>
      <c r="AY2083" s="684"/>
      <c r="AZ2083" s="684"/>
      <c r="BA2083" s="684"/>
      <c r="BB2083" s="684"/>
      <c r="BC2083" s="684"/>
      <c r="BD2083" s="684"/>
      <c r="BE2083" s="684"/>
      <c r="BF2083" s="684"/>
      <c r="BG2083" s="684"/>
      <c r="CH2083" s="473"/>
    </row>
    <row r="2084" spans="2:86" ht="19.5" customHeight="1" x14ac:dyDescent="0.2">
      <c r="B2084" s="683"/>
      <c r="C2084" s="683"/>
      <c r="D2084" s="683"/>
      <c r="E2084" s="683"/>
      <c r="F2084" s="683"/>
      <c r="G2084" s="683"/>
      <c r="H2084" s="684"/>
      <c r="I2084" s="684"/>
      <c r="J2084" s="684"/>
      <c r="K2084" s="684"/>
      <c r="L2084" s="684"/>
      <c r="M2084" s="684"/>
      <c r="N2084" s="684"/>
      <c r="O2084" s="684"/>
      <c r="P2084" s="684"/>
      <c r="Q2084" s="684"/>
      <c r="R2084" s="684"/>
      <c r="S2084" s="684"/>
      <c r="T2084" s="684"/>
      <c r="U2084" s="684"/>
      <c r="V2084" s="684"/>
      <c r="W2084" s="684"/>
      <c r="X2084" s="684"/>
      <c r="Y2084" s="684"/>
      <c r="Z2084" s="684"/>
      <c r="AA2084" s="684"/>
      <c r="AB2084" s="684"/>
      <c r="AC2084" s="684"/>
      <c r="AD2084" s="684"/>
      <c r="AE2084" s="683"/>
      <c r="AF2084" s="683"/>
      <c r="AG2084" s="683"/>
      <c r="AH2084" s="683"/>
      <c r="AI2084" s="683"/>
      <c r="AJ2084" s="683"/>
      <c r="AK2084" s="684"/>
      <c r="AL2084" s="684"/>
      <c r="AM2084" s="684"/>
      <c r="AN2084" s="684"/>
      <c r="AO2084" s="684"/>
      <c r="AP2084" s="684"/>
      <c r="AQ2084" s="684"/>
      <c r="AR2084" s="684"/>
      <c r="AS2084" s="684"/>
      <c r="AT2084" s="684"/>
      <c r="AU2084" s="684"/>
      <c r="AV2084" s="684"/>
      <c r="AW2084" s="684"/>
      <c r="AX2084" s="684"/>
      <c r="AY2084" s="684"/>
      <c r="AZ2084" s="684"/>
      <c r="BA2084" s="684"/>
      <c r="BB2084" s="684"/>
      <c r="BC2084" s="684"/>
      <c r="BD2084" s="684"/>
      <c r="BE2084" s="684"/>
      <c r="BF2084" s="684"/>
      <c r="BG2084" s="684"/>
    </row>
    <row r="2085" spans="2:86" ht="14.55" customHeight="1" x14ac:dyDescent="0.2">
      <c r="B2085" s="677" t="s">
        <v>1038</v>
      </c>
      <c r="C2085" s="678"/>
      <c r="D2085" s="677" t="s">
        <v>1237</v>
      </c>
      <c r="E2085" s="719"/>
      <c r="F2085" s="719"/>
      <c r="G2085" s="719"/>
      <c r="H2085" s="665">
        <f ca="1">OFFSET('(6)定期点検調書'!$B$12,L2085-1,0)</f>
        <v>0</v>
      </c>
      <c r="I2085" s="666"/>
      <c r="J2085" s="666"/>
      <c r="K2085" s="667"/>
      <c r="L2085" s="703">
        <f>AO2064+1</f>
        <v>199</v>
      </c>
      <c r="M2085" s="703"/>
      <c r="N2085" s="703"/>
      <c r="O2085" s="703"/>
      <c r="P2085" s="703"/>
      <c r="Q2085" s="703"/>
      <c r="R2085" s="703"/>
      <c r="S2085" s="703"/>
      <c r="T2085" s="703"/>
      <c r="U2085" s="703"/>
      <c r="V2085" s="703"/>
      <c r="W2085" s="703"/>
      <c r="X2085" s="703"/>
      <c r="Y2085" s="703"/>
      <c r="Z2085" s="703"/>
      <c r="AA2085" s="703"/>
      <c r="AB2085" s="703"/>
      <c r="AC2085" s="703"/>
      <c r="AD2085" s="704"/>
      <c r="AE2085" s="677" t="s">
        <v>1038</v>
      </c>
      <c r="AF2085" s="678"/>
      <c r="AG2085" s="677" t="s">
        <v>1237</v>
      </c>
      <c r="AH2085" s="719"/>
      <c r="AI2085" s="719"/>
      <c r="AJ2085" s="719"/>
      <c r="AK2085" s="665">
        <f ca="1">OFFSET('(6)定期点検調書'!$B$12,AO2085-1,0)</f>
        <v>0</v>
      </c>
      <c r="AL2085" s="666"/>
      <c r="AM2085" s="666"/>
      <c r="AN2085" s="667"/>
      <c r="AO2085" s="703">
        <f>L2085+1</f>
        <v>200</v>
      </c>
      <c r="AP2085" s="703"/>
      <c r="AQ2085" s="703"/>
      <c r="AR2085" s="703"/>
      <c r="AS2085" s="703"/>
      <c r="AT2085" s="703"/>
      <c r="AU2085" s="703"/>
      <c r="AV2085" s="703"/>
      <c r="AW2085" s="703"/>
      <c r="AX2085" s="703"/>
      <c r="AY2085" s="703"/>
      <c r="AZ2085" s="703"/>
      <c r="BA2085" s="703"/>
      <c r="BB2085" s="703"/>
      <c r="BC2085" s="703"/>
      <c r="BD2085" s="703"/>
      <c r="BE2085" s="703"/>
      <c r="BF2085" s="703"/>
      <c r="BG2085" s="704"/>
    </row>
    <row r="2086" spans="2:86" ht="14.55" customHeight="1" x14ac:dyDescent="0.2">
      <c r="B2086" s="679"/>
      <c r="C2086" s="680"/>
      <c r="D2086" s="681"/>
      <c r="E2086" s="720"/>
      <c r="F2086" s="720"/>
      <c r="G2086" s="720"/>
      <c r="H2086" s="668"/>
      <c r="I2086" s="669"/>
      <c r="J2086" s="669"/>
      <c r="K2086" s="670"/>
      <c r="L2086" s="705"/>
      <c r="M2086" s="705"/>
      <c r="N2086" s="705"/>
      <c r="O2086" s="705"/>
      <c r="P2086" s="705"/>
      <c r="Q2086" s="705"/>
      <c r="R2086" s="705"/>
      <c r="S2086" s="705"/>
      <c r="T2086" s="705"/>
      <c r="U2086" s="705"/>
      <c r="V2086" s="705"/>
      <c r="W2086" s="705"/>
      <c r="X2086" s="705"/>
      <c r="Y2086" s="705"/>
      <c r="Z2086" s="705"/>
      <c r="AA2086" s="705"/>
      <c r="AB2086" s="705"/>
      <c r="AC2086" s="705"/>
      <c r="AD2086" s="706"/>
      <c r="AE2086" s="679"/>
      <c r="AF2086" s="680"/>
      <c r="AG2086" s="681"/>
      <c r="AH2086" s="720"/>
      <c r="AI2086" s="720"/>
      <c r="AJ2086" s="720"/>
      <c r="AK2086" s="668"/>
      <c r="AL2086" s="669"/>
      <c r="AM2086" s="669"/>
      <c r="AN2086" s="670"/>
      <c r="AO2086" s="705"/>
      <c r="AP2086" s="705"/>
      <c r="AQ2086" s="705"/>
      <c r="AR2086" s="705"/>
      <c r="AS2086" s="705"/>
      <c r="AT2086" s="705"/>
      <c r="AU2086" s="705"/>
      <c r="AV2086" s="705"/>
      <c r="AW2086" s="705"/>
      <c r="AX2086" s="705"/>
      <c r="AY2086" s="705"/>
      <c r="AZ2086" s="705"/>
      <c r="BA2086" s="705"/>
      <c r="BB2086" s="705"/>
      <c r="BC2086" s="705"/>
      <c r="BD2086" s="705"/>
      <c r="BE2086" s="705"/>
      <c r="BF2086" s="705"/>
      <c r="BG2086" s="706"/>
    </row>
    <row r="2087" spans="2:86" ht="14.55" customHeight="1" x14ac:dyDescent="0.2">
      <c r="B2087" s="679"/>
      <c r="C2087" s="680"/>
      <c r="D2087" s="677" t="s">
        <v>992</v>
      </c>
      <c r="E2087" s="719"/>
      <c r="F2087" s="719"/>
      <c r="G2087" s="719"/>
      <c r="H2087" s="665">
        <f ca="1">OFFSET('(6)定期点検調書'!$D$12,L2085-1,0)</f>
        <v>0</v>
      </c>
      <c r="I2087" s="666"/>
      <c r="J2087" s="666"/>
      <c r="K2087" s="667"/>
      <c r="L2087" s="705"/>
      <c r="M2087" s="705"/>
      <c r="N2087" s="705"/>
      <c r="O2087" s="705"/>
      <c r="P2087" s="705"/>
      <c r="Q2087" s="705"/>
      <c r="R2087" s="705"/>
      <c r="S2087" s="705"/>
      <c r="T2087" s="705"/>
      <c r="U2087" s="705"/>
      <c r="V2087" s="705"/>
      <c r="W2087" s="705"/>
      <c r="X2087" s="705"/>
      <c r="Y2087" s="705"/>
      <c r="Z2087" s="705"/>
      <c r="AA2087" s="705"/>
      <c r="AB2087" s="705"/>
      <c r="AC2087" s="705"/>
      <c r="AD2087" s="706"/>
      <c r="AE2087" s="679"/>
      <c r="AF2087" s="680"/>
      <c r="AG2087" s="677" t="s">
        <v>992</v>
      </c>
      <c r="AH2087" s="719"/>
      <c r="AI2087" s="719"/>
      <c r="AJ2087" s="719"/>
      <c r="AK2087" s="665">
        <f ca="1">OFFSET('(6)定期点検調書'!$D$12,AO2085-1,0)</f>
        <v>0</v>
      </c>
      <c r="AL2087" s="666"/>
      <c r="AM2087" s="666"/>
      <c r="AN2087" s="667"/>
      <c r="AO2087" s="705"/>
      <c r="AP2087" s="705"/>
      <c r="AQ2087" s="705"/>
      <c r="AR2087" s="705"/>
      <c r="AS2087" s="705"/>
      <c r="AT2087" s="705"/>
      <c r="AU2087" s="705"/>
      <c r="AV2087" s="705"/>
      <c r="AW2087" s="705"/>
      <c r="AX2087" s="705"/>
      <c r="AY2087" s="705"/>
      <c r="AZ2087" s="705"/>
      <c r="BA2087" s="705"/>
      <c r="BB2087" s="705"/>
      <c r="BC2087" s="705"/>
      <c r="BD2087" s="705"/>
      <c r="BE2087" s="705"/>
      <c r="BF2087" s="705"/>
      <c r="BG2087" s="706"/>
    </row>
    <row r="2088" spans="2:86" ht="14.55" customHeight="1" x14ac:dyDescent="0.2">
      <c r="B2088" s="681"/>
      <c r="C2088" s="682"/>
      <c r="D2088" s="681"/>
      <c r="E2088" s="720"/>
      <c r="F2088" s="720"/>
      <c r="G2088" s="720"/>
      <c r="H2088" s="668"/>
      <c r="I2088" s="669"/>
      <c r="J2088" s="669"/>
      <c r="K2088" s="670"/>
      <c r="L2088" s="705"/>
      <c r="M2088" s="705"/>
      <c r="N2088" s="705"/>
      <c r="O2088" s="705"/>
      <c r="P2088" s="705"/>
      <c r="Q2088" s="705"/>
      <c r="R2088" s="705"/>
      <c r="S2088" s="705"/>
      <c r="T2088" s="705"/>
      <c r="U2088" s="705"/>
      <c r="V2088" s="705"/>
      <c r="W2088" s="705"/>
      <c r="X2088" s="705"/>
      <c r="Y2088" s="705"/>
      <c r="Z2088" s="705"/>
      <c r="AA2088" s="705"/>
      <c r="AB2088" s="705"/>
      <c r="AC2088" s="705"/>
      <c r="AD2088" s="706"/>
      <c r="AE2088" s="681"/>
      <c r="AF2088" s="682"/>
      <c r="AG2088" s="681"/>
      <c r="AH2088" s="720"/>
      <c r="AI2088" s="720"/>
      <c r="AJ2088" s="720"/>
      <c r="AK2088" s="668"/>
      <c r="AL2088" s="669"/>
      <c r="AM2088" s="669"/>
      <c r="AN2088" s="670"/>
      <c r="AO2088" s="705"/>
      <c r="AP2088" s="705"/>
      <c r="AQ2088" s="705"/>
      <c r="AR2088" s="705"/>
      <c r="AS2088" s="705"/>
      <c r="AT2088" s="705"/>
      <c r="AU2088" s="705"/>
      <c r="AV2088" s="705"/>
      <c r="AW2088" s="705"/>
      <c r="AX2088" s="705"/>
      <c r="AY2088" s="705"/>
      <c r="AZ2088" s="705"/>
      <c r="BA2088" s="705"/>
      <c r="BB2088" s="705"/>
      <c r="BC2088" s="705"/>
      <c r="BD2088" s="705"/>
      <c r="BE2088" s="705"/>
      <c r="BF2088" s="705"/>
      <c r="BG2088" s="706"/>
    </row>
    <row r="2089" spans="2:86" ht="14.55" customHeight="1" x14ac:dyDescent="0.2">
      <c r="B2089" s="677" t="s">
        <v>1238</v>
      </c>
      <c r="C2089" s="678"/>
      <c r="D2089" s="659" t="s">
        <v>993</v>
      </c>
      <c r="E2089" s="660"/>
      <c r="F2089" s="660"/>
      <c r="G2089" s="660"/>
      <c r="H2089" s="671">
        <f ca="1">OFFSET('(6)定期点検調書'!$AA$13,L2085-1,0)</f>
        <v>0</v>
      </c>
      <c r="I2089" s="672"/>
      <c r="J2089" s="672"/>
      <c r="K2089" s="673"/>
      <c r="L2089" s="705"/>
      <c r="M2089" s="705"/>
      <c r="N2089" s="705"/>
      <c r="O2089" s="705"/>
      <c r="P2089" s="705"/>
      <c r="Q2089" s="705"/>
      <c r="R2089" s="705"/>
      <c r="S2089" s="705"/>
      <c r="T2089" s="705"/>
      <c r="U2089" s="705"/>
      <c r="V2089" s="705"/>
      <c r="W2089" s="705"/>
      <c r="X2089" s="705"/>
      <c r="Y2089" s="705"/>
      <c r="Z2089" s="705"/>
      <c r="AA2089" s="705"/>
      <c r="AB2089" s="705"/>
      <c r="AC2089" s="705"/>
      <c r="AD2089" s="706"/>
      <c r="AE2089" s="677" t="s">
        <v>1238</v>
      </c>
      <c r="AF2089" s="678"/>
      <c r="AG2089" s="659" t="s">
        <v>993</v>
      </c>
      <c r="AH2089" s="660"/>
      <c r="AI2089" s="660"/>
      <c r="AJ2089" s="660"/>
      <c r="AK2089" s="671">
        <f ca="1">OFFSET('(6)定期点検調書'!$AA$13,AO2085-1,0)</f>
        <v>0</v>
      </c>
      <c r="AL2089" s="672"/>
      <c r="AM2089" s="672"/>
      <c r="AN2089" s="673"/>
      <c r="AO2089" s="705"/>
      <c r="AP2089" s="705"/>
      <c r="AQ2089" s="705"/>
      <c r="AR2089" s="705"/>
      <c r="AS2089" s="705"/>
      <c r="AT2089" s="705"/>
      <c r="AU2089" s="705"/>
      <c r="AV2089" s="705"/>
      <c r="AW2089" s="705"/>
      <c r="AX2089" s="705"/>
      <c r="AY2089" s="705"/>
      <c r="AZ2089" s="705"/>
      <c r="BA2089" s="705"/>
      <c r="BB2089" s="705"/>
      <c r="BC2089" s="705"/>
      <c r="BD2089" s="705"/>
      <c r="BE2089" s="705"/>
      <c r="BF2089" s="705"/>
      <c r="BG2089" s="706"/>
    </row>
    <row r="2090" spans="2:86" ht="14.55" customHeight="1" x14ac:dyDescent="0.2">
      <c r="B2090" s="679"/>
      <c r="C2090" s="680"/>
      <c r="D2090" s="662"/>
      <c r="E2090" s="663"/>
      <c r="F2090" s="663"/>
      <c r="G2090" s="663"/>
      <c r="H2090" s="674"/>
      <c r="I2090" s="675"/>
      <c r="J2090" s="675"/>
      <c r="K2090" s="676"/>
      <c r="L2090" s="705"/>
      <c r="M2090" s="705"/>
      <c r="N2090" s="705"/>
      <c r="O2090" s="705"/>
      <c r="P2090" s="705"/>
      <c r="Q2090" s="705"/>
      <c r="R2090" s="705"/>
      <c r="S2090" s="705"/>
      <c r="T2090" s="705"/>
      <c r="U2090" s="705"/>
      <c r="V2090" s="705"/>
      <c r="W2090" s="705"/>
      <c r="X2090" s="705"/>
      <c r="Y2090" s="705"/>
      <c r="Z2090" s="705"/>
      <c r="AA2090" s="705"/>
      <c r="AB2090" s="705"/>
      <c r="AC2090" s="705"/>
      <c r="AD2090" s="706"/>
      <c r="AE2090" s="679"/>
      <c r="AF2090" s="680"/>
      <c r="AG2090" s="662"/>
      <c r="AH2090" s="663"/>
      <c r="AI2090" s="663"/>
      <c r="AJ2090" s="663"/>
      <c r="AK2090" s="674"/>
      <c r="AL2090" s="675"/>
      <c r="AM2090" s="675"/>
      <c r="AN2090" s="676"/>
      <c r="AO2090" s="705"/>
      <c r="AP2090" s="705"/>
      <c r="AQ2090" s="705"/>
      <c r="AR2090" s="705"/>
      <c r="AS2090" s="705"/>
      <c r="AT2090" s="705"/>
      <c r="AU2090" s="705"/>
      <c r="AV2090" s="705"/>
      <c r="AW2090" s="705"/>
      <c r="AX2090" s="705"/>
      <c r="AY2090" s="705"/>
      <c r="AZ2090" s="705"/>
      <c r="BA2090" s="705"/>
      <c r="BB2090" s="705"/>
      <c r="BC2090" s="705"/>
      <c r="BD2090" s="705"/>
      <c r="BE2090" s="705"/>
      <c r="BF2090" s="705"/>
      <c r="BG2090" s="706"/>
    </row>
    <row r="2091" spans="2:86" ht="14.55" customHeight="1" x14ac:dyDescent="0.2">
      <c r="B2091" s="679"/>
      <c r="C2091" s="680"/>
      <c r="D2091" s="659" t="s">
        <v>1239</v>
      </c>
      <c r="E2091" s="660"/>
      <c r="F2091" s="660"/>
      <c r="G2091" s="660"/>
      <c r="H2091" s="665">
        <f ca="1">OFFSET('(6)定期点検調書'!$AD$12,L2085-1,0)</f>
        <v>0</v>
      </c>
      <c r="I2091" s="666"/>
      <c r="J2091" s="666"/>
      <c r="K2091" s="667"/>
      <c r="L2091" s="705"/>
      <c r="M2091" s="705"/>
      <c r="N2091" s="705"/>
      <c r="O2091" s="705"/>
      <c r="P2091" s="705"/>
      <c r="Q2091" s="705"/>
      <c r="R2091" s="705"/>
      <c r="S2091" s="705"/>
      <c r="T2091" s="705"/>
      <c r="U2091" s="705"/>
      <c r="V2091" s="705"/>
      <c r="W2091" s="705"/>
      <c r="X2091" s="705"/>
      <c r="Y2091" s="705"/>
      <c r="Z2091" s="705"/>
      <c r="AA2091" s="705"/>
      <c r="AB2091" s="705"/>
      <c r="AC2091" s="705"/>
      <c r="AD2091" s="706"/>
      <c r="AE2091" s="679"/>
      <c r="AF2091" s="680"/>
      <c r="AG2091" s="659" t="s">
        <v>1239</v>
      </c>
      <c r="AH2091" s="660"/>
      <c r="AI2091" s="660"/>
      <c r="AJ2091" s="660"/>
      <c r="AK2091" s="665">
        <f ca="1">OFFSET('(6)定期点検調書'!$AD$12,AO2085-1,0)</f>
        <v>0</v>
      </c>
      <c r="AL2091" s="666"/>
      <c r="AM2091" s="666"/>
      <c r="AN2091" s="667"/>
      <c r="AO2091" s="705"/>
      <c r="AP2091" s="705"/>
      <c r="AQ2091" s="705"/>
      <c r="AR2091" s="705"/>
      <c r="AS2091" s="705"/>
      <c r="AT2091" s="705"/>
      <c r="AU2091" s="705"/>
      <c r="AV2091" s="705"/>
      <c r="AW2091" s="705"/>
      <c r="AX2091" s="705"/>
      <c r="AY2091" s="705"/>
      <c r="AZ2091" s="705"/>
      <c r="BA2091" s="705"/>
      <c r="BB2091" s="705"/>
      <c r="BC2091" s="705"/>
      <c r="BD2091" s="705"/>
      <c r="BE2091" s="705"/>
      <c r="BF2091" s="705"/>
      <c r="BG2091" s="706"/>
    </row>
    <row r="2092" spans="2:86" ht="14.55" customHeight="1" x14ac:dyDescent="0.2">
      <c r="B2092" s="681"/>
      <c r="C2092" s="682"/>
      <c r="D2092" s="662"/>
      <c r="E2092" s="663"/>
      <c r="F2092" s="663"/>
      <c r="G2092" s="663"/>
      <c r="H2092" s="668"/>
      <c r="I2092" s="669"/>
      <c r="J2092" s="669"/>
      <c r="K2092" s="670"/>
      <c r="L2092" s="705"/>
      <c r="M2092" s="705"/>
      <c r="N2092" s="705"/>
      <c r="O2092" s="705"/>
      <c r="P2092" s="705"/>
      <c r="Q2092" s="705"/>
      <c r="R2092" s="705"/>
      <c r="S2092" s="705"/>
      <c r="T2092" s="705"/>
      <c r="U2092" s="705"/>
      <c r="V2092" s="705"/>
      <c r="W2092" s="705"/>
      <c r="X2092" s="705"/>
      <c r="Y2092" s="705"/>
      <c r="Z2092" s="705"/>
      <c r="AA2092" s="705"/>
      <c r="AB2092" s="705"/>
      <c r="AC2092" s="705"/>
      <c r="AD2092" s="706"/>
      <c r="AE2092" s="681"/>
      <c r="AF2092" s="682"/>
      <c r="AG2092" s="662"/>
      <c r="AH2092" s="663"/>
      <c r="AI2092" s="663"/>
      <c r="AJ2092" s="663"/>
      <c r="AK2092" s="668"/>
      <c r="AL2092" s="669"/>
      <c r="AM2092" s="669"/>
      <c r="AN2092" s="670"/>
      <c r="AO2092" s="705"/>
      <c r="AP2092" s="705"/>
      <c r="AQ2092" s="705"/>
      <c r="AR2092" s="705"/>
      <c r="AS2092" s="705"/>
      <c r="AT2092" s="705"/>
      <c r="AU2092" s="705"/>
      <c r="AV2092" s="705"/>
      <c r="AW2092" s="705"/>
      <c r="AX2092" s="705"/>
      <c r="AY2092" s="705"/>
      <c r="AZ2092" s="705"/>
      <c r="BA2092" s="705"/>
      <c r="BB2092" s="705"/>
      <c r="BC2092" s="705"/>
      <c r="BD2092" s="705"/>
      <c r="BE2092" s="705"/>
      <c r="BF2092" s="705"/>
      <c r="BG2092" s="706"/>
    </row>
    <row r="2093" spans="2:86" ht="28.95" customHeight="1" x14ac:dyDescent="0.2">
      <c r="B2093" s="716" t="s">
        <v>995</v>
      </c>
      <c r="C2093" s="717"/>
      <c r="D2093" s="717"/>
      <c r="E2093" s="717"/>
      <c r="F2093" s="717"/>
      <c r="G2093" s="718"/>
      <c r="H2093" s="709">
        <f ca="1">OFFSET('(6)定期点検調書'!$AK$12,L2085-1,0)</f>
        <v>0</v>
      </c>
      <c r="I2093" s="710"/>
      <c r="J2093" s="710"/>
      <c r="K2093" s="711"/>
      <c r="L2093" s="705"/>
      <c r="M2093" s="705"/>
      <c r="N2093" s="705"/>
      <c r="O2093" s="705"/>
      <c r="P2093" s="705"/>
      <c r="Q2093" s="705"/>
      <c r="R2093" s="705"/>
      <c r="S2093" s="705"/>
      <c r="T2093" s="705"/>
      <c r="U2093" s="705"/>
      <c r="V2093" s="705"/>
      <c r="W2093" s="705"/>
      <c r="X2093" s="705"/>
      <c r="Y2093" s="705"/>
      <c r="Z2093" s="705"/>
      <c r="AA2093" s="705"/>
      <c r="AB2093" s="705"/>
      <c r="AC2093" s="705"/>
      <c r="AD2093" s="706"/>
      <c r="AE2093" s="716" t="s">
        <v>995</v>
      </c>
      <c r="AF2093" s="717"/>
      <c r="AG2093" s="717"/>
      <c r="AH2093" s="717"/>
      <c r="AI2093" s="717"/>
      <c r="AJ2093" s="718"/>
      <c r="AK2093" s="709">
        <f ca="1">OFFSET('(6)定期点検調書'!$AK$12,AO2085-1,0)</f>
        <v>0</v>
      </c>
      <c r="AL2093" s="710"/>
      <c r="AM2093" s="710"/>
      <c r="AN2093" s="711"/>
      <c r="AO2093" s="705"/>
      <c r="AP2093" s="705"/>
      <c r="AQ2093" s="705"/>
      <c r="AR2093" s="705"/>
      <c r="AS2093" s="705"/>
      <c r="AT2093" s="705"/>
      <c r="AU2093" s="705"/>
      <c r="AV2093" s="705"/>
      <c r="AW2093" s="705"/>
      <c r="AX2093" s="705"/>
      <c r="AY2093" s="705"/>
      <c r="AZ2093" s="705"/>
      <c r="BA2093" s="705"/>
      <c r="BB2093" s="705"/>
      <c r="BC2093" s="705"/>
      <c r="BD2093" s="705"/>
      <c r="BE2093" s="705"/>
      <c r="BF2093" s="705"/>
      <c r="BG2093" s="706"/>
    </row>
    <row r="2094" spans="2:86" ht="14.55" customHeight="1" x14ac:dyDescent="0.2">
      <c r="B2094" s="677" t="s">
        <v>1240</v>
      </c>
      <c r="C2094" s="661"/>
      <c r="D2094" s="659" t="s">
        <v>994</v>
      </c>
      <c r="E2094" s="660"/>
      <c r="F2094" s="660"/>
      <c r="G2094" s="661"/>
      <c r="H2094" s="699" t="str">
        <f ca="1">OFFSET('(6)定期点検調書'!$BY$12,L2085-1,0)</f>
        <v/>
      </c>
      <c r="I2094" s="700"/>
      <c r="J2094" s="700"/>
      <c r="K2094" s="714"/>
      <c r="L2094" s="705"/>
      <c r="M2094" s="705"/>
      <c r="N2094" s="705"/>
      <c r="O2094" s="705"/>
      <c r="P2094" s="705"/>
      <c r="Q2094" s="705"/>
      <c r="R2094" s="705"/>
      <c r="S2094" s="705"/>
      <c r="T2094" s="705"/>
      <c r="U2094" s="705"/>
      <c r="V2094" s="705"/>
      <c r="W2094" s="705"/>
      <c r="X2094" s="705"/>
      <c r="Y2094" s="705"/>
      <c r="Z2094" s="705"/>
      <c r="AA2094" s="705"/>
      <c r="AB2094" s="705"/>
      <c r="AC2094" s="705"/>
      <c r="AD2094" s="706"/>
      <c r="AE2094" s="677" t="s">
        <v>1240</v>
      </c>
      <c r="AF2094" s="661"/>
      <c r="AG2094" s="659" t="s">
        <v>994</v>
      </c>
      <c r="AH2094" s="660"/>
      <c r="AI2094" s="660"/>
      <c r="AJ2094" s="661"/>
      <c r="AK2094" s="699" t="str">
        <f ca="1">OFFSET('(6)定期点検調書'!$BY$12,AO2085-1,0)</f>
        <v/>
      </c>
      <c r="AL2094" s="700"/>
      <c r="AM2094" s="700"/>
      <c r="AN2094" s="714"/>
      <c r="AO2094" s="705"/>
      <c r="AP2094" s="705"/>
      <c r="AQ2094" s="705"/>
      <c r="AR2094" s="705"/>
      <c r="AS2094" s="705"/>
      <c r="AT2094" s="705"/>
      <c r="AU2094" s="705"/>
      <c r="AV2094" s="705"/>
      <c r="AW2094" s="705"/>
      <c r="AX2094" s="705"/>
      <c r="AY2094" s="705"/>
      <c r="AZ2094" s="705"/>
      <c r="BA2094" s="705"/>
      <c r="BB2094" s="705"/>
      <c r="BC2094" s="705"/>
      <c r="BD2094" s="705"/>
      <c r="BE2094" s="705"/>
      <c r="BF2094" s="705"/>
      <c r="BG2094" s="706"/>
    </row>
    <row r="2095" spans="2:86" ht="14.55" customHeight="1" x14ac:dyDescent="0.2">
      <c r="B2095" s="712"/>
      <c r="C2095" s="713"/>
      <c r="D2095" s="662"/>
      <c r="E2095" s="663"/>
      <c r="F2095" s="663"/>
      <c r="G2095" s="664"/>
      <c r="H2095" s="701"/>
      <c r="I2095" s="702"/>
      <c r="J2095" s="702"/>
      <c r="K2095" s="715"/>
      <c r="L2095" s="705"/>
      <c r="M2095" s="705"/>
      <c r="N2095" s="705"/>
      <c r="O2095" s="705"/>
      <c r="P2095" s="705"/>
      <c r="Q2095" s="705"/>
      <c r="R2095" s="705"/>
      <c r="S2095" s="705"/>
      <c r="T2095" s="705"/>
      <c r="U2095" s="705"/>
      <c r="V2095" s="705"/>
      <c r="W2095" s="705"/>
      <c r="X2095" s="705"/>
      <c r="Y2095" s="705"/>
      <c r="Z2095" s="705"/>
      <c r="AA2095" s="705"/>
      <c r="AB2095" s="705"/>
      <c r="AC2095" s="705"/>
      <c r="AD2095" s="706"/>
      <c r="AE2095" s="712"/>
      <c r="AF2095" s="713"/>
      <c r="AG2095" s="662"/>
      <c r="AH2095" s="663"/>
      <c r="AI2095" s="663"/>
      <c r="AJ2095" s="664"/>
      <c r="AK2095" s="701"/>
      <c r="AL2095" s="702"/>
      <c r="AM2095" s="702"/>
      <c r="AN2095" s="715"/>
      <c r="AO2095" s="705"/>
      <c r="AP2095" s="705"/>
      <c r="AQ2095" s="705"/>
      <c r="AR2095" s="705"/>
      <c r="AS2095" s="705"/>
      <c r="AT2095" s="705"/>
      <c r="AU2095" s="705"/>
      <c r="AV2095" s="705"/>
      <c r="AW2095" s="705"/>
      <c r="AX2095" s="705"/>
      <c r="AY2095" s="705"/>
      <c r="AZ2095" s="705"/>
      <c r="BA2095" s="705"/>
      <c r="BB2095" s="705"/>
      <c r="BC2095" s="705"/>
      <c r="BD2095" s="705"/>
      <c r="BE2095" s="705"/>
      <c r="BF2095" s="705"/>
      <c r="BG2095" s="706"/>
    </row>
    <row r="2096" spans="2:86" ht="14.55" customHeight="1" x14ac:dyDescent="0.2">
      <c r="B2096" s="712"/>
      <c r="C2096" s="713"/>
      <c r="D2096" s="659" t="s">
        <v>1186</v>
      </c>
      <c r="E2096" s="660"/>
      <c r="F2096" s="660"/>
      <c r="G2096" s="661"/>
      <c r="H2096" s="665">
        <f ca="1">OFFSET('(6)定期点検調書'!$BC$12,L2085-1,0)</f>
        <v>0</v>
      </c>
      <c r="I2096" s="666"/>
      <c r="J2096" s="666"/>
      <c r="K2096" s="667"/>
      <c r="L2096" s="705"/>
      <c r="M2096" s="705"/>
      <c r="N2096" s="705"/>
      <c r="O2096" s="705"/>
      <c r="P2096" s="705"/>
      <c r="Q2096" s="705"/>
      <c r="R2096" s="705"/>
      <c r="S2096" s="705"/>
      <c r="T2096" s="705"/>
      <c r="U2096" s="705"/>
      <c r="V2096" s="705"/>
      <c r="W2096" s="705"/>
      <c r="X2096" s="705"/>
      <c r="Y2096" s="705"/>
      <c r="Z2096" s="705"/>
      <c r="AA2096" s="705"/>
      <c r="AB2096" s="705"/>
      <c r="AC2096" s="705"/>
      <c r="AD2096" s="706"/>
      <c r="AE2096" s="712"/>
      <c r="AF2096" s="713"/>
      <c r="AG2096" s="659" t="s">
        <v>1186</v>
      </c>
      <c r="AH2096" s="660"/>
      <c r="AI2096" s="660"/>
      <c r="AJ2096" s="661"/>
      <c r="AK2096" s="665">
        <f ca="1">OFFSET('(6)定期点検調書'!$BC$12,AO2085-1,0)</f>
        <v>0</v>
      </c>
      <c r="AL2096" s="666"/>
      <c r="AM2096" s="666"/>
      <c r="AN2096" s="667"/>
      <c r="AO2096" s="705"/>
      <c r="AP2096" s="705"/>
      <c r="AQ2096" s="705"/>
      <c r="AR2096" s="705"/>
      <c r="AS2096" s="705"/>
      <c r="AT2096" s="705"/>
      <c r="AU2096" s="705"/>
      <c r="AV2096" s="705"/>
      <c r="AW2096" s="705"/>
      <c r="AX2096" s="705"/>
      <c r="AY2096" s="705"/>
      <c r="AZ2096" s="705"/>
      <c r="BA2096" s="705"/>
      <c r="BB2096" s="705"/>
      <c r="BC2096" s="705"/>
      <c r="BD2096" s="705"/>
      <c r="BE2096" s="705"/>
      <c r="BF2096" s="705"/>
      <c r="BG2096" s="706"/>
    </row>
    <row r="2097" spans="2:86" ht="14.55" customHeight="1" x14ac:dyDescent="0.2">
      <c r="B2097" s="712"/>
      <c r="C2097" s="713"/>
      <c r="D2097" s="662"/>
      <c r="E2097" s="663"/>
      <c r="F2097" s="663"/>
      <c r="G2097" s="664"/>
      <c r="H2097" s="668"/>
      <c r="I2097" s="669"/>
      <c r="J2097" s="669"/>
      <c r="K2097" s="670"/>
      <c r="L2097" s="705"/>
      <c r="M2097" s="705"/>
      <c r="N2097" s="705"/>
      <c r="O2097" s="705"/>
      <c r="P2097" s="705"/>
      <c r="Q2097" s="705"/>
      <c r="R2097" s="705"/>
      <c r="S2097" s="705"/>
      <c r="T2097" s="705"/>
      <c r="U2097" s="705"/>
      <c r="V2097" s="705"/>
      <c r="W2097" s="705"/>
      <c r="X2097" s="705"/>
      <c r="Y2097" s="705"/>
      <c r="Z2097" s="705"/>
      <c r="AA2097" s="705"/>
      <c r="AB2097" s="705"/>
      <c r="AC2097" s="705"/>
      <c r="AD2097" s="706"/>
      <c r="AE2097" s="712"/>
      <c r="AF2097" s="713"/>
      <c r="AG2097" s="662"/>
      <c r="AH2097" s="663"/>
      <c r="AI2097" s="663"/>
      <c r="AJ2097" s="664"/>
      <c r="AK2097" s="668"/>
      <c r="AL2097" s="669"/>
      <c r="AM2097" s="669"/>
      <c r="AN2097" s="670"/>
      <c r="AO2097" s="705"/>
      <c r="AP2097" s="705"/>
      <c r="AQ2097" s="705"/>
      <c r="AR2097" s="705"/>
      <c r="AS2097" s="705"/>
      <c r="AT2097" s="705"/>
      <c r="AU2097" s="705"/>
      <c r="AV2097" s="705"/>
      <c r="AW2097" s="705"/>
      <c r="AX2097" s="705"/>
      <c r="AY2097" s="705"/>
      <c r="AZ2097" s="705"/>
      <c r="BA2097" s="705"/>
      <c r="BB2097" s="705"/>
      <c r="BC2097" s="705"/>
      <c r="BD2097" s="705"/>
      <c r="BE2097" s="705"/>
      <c r="BF2097" s="705"/>
      <c r="BG2097" s="706"/>
    </row>
    <row r="2098" spans="2:86" ht="14.55" customHeight="1" x14ac:dyDescent="0.2">
      <c r="B2098" s="712"/>
      <c r="C2098" s="713"/>
      <c r="D2098" s="659" t="s">
        <v>1187</v>
      </c>
      <c r="E2098" s="660"/>
      <c r="F2098" s="660"/>
      <c r="G2098" s="661"/>
      <c r="H2098" s="665">
        <f ca="1">OFFSET('(6)定期点検調書'!$BF$12,L2085-1,0)</f>
        <v>0</v>
      </c>
      <c r="I2098" s="666"/>
      <c r="J2098" s="666"/>
      <c r="K2098" s="667"/>
      <c r="L2098" s="705"/>
      <c r="M2098" s="705"/>
      <c r="N2098" s="705"/>
      <c r="O2098" s="705"/>
      <c r="P2098" s="705"/>
      <c r="Q2098" s="705"/>
      <c r="R2098" s="705"/>
      <c r="S2098" s="705"/>
      <c r="T2098" s="705"/>
      <c r="U2098" s="705"/>
      <c r="V2098" s="705"/>
      <c r="W2098" s="705"/>
      <c r="X2098" s="705"/>
      <c r="Y2098" s="705"/>
      <c r="Z2098" s="705"/>
      <c r="AA2098" s="705"/>
      <c r="AB2098" s="705"/>
      <c r="AC2098" s="705"/>
      <c r="AD2098" s="706"/>
      <c r="AE2098" s="712"/>
      <c r="AF2098" s="713"/>
      <c r="AG2098" s="659" t="s">
        <v>1187</v>
      </c>
      <c r="AH2098" s="660"/>
      <c r="AI2098" s="660"/>
      <c r="AJ2098" s="661"/>
      <c r="AK2098" s="665">
        <f ca="1">OFFSET('(6)定期点検調書'!$BF$12,AO2085-1,0)</f>
        <v>0</v>
      </c>
      <c r="AL2098" s="666"/>
      <c r="AM2098" s="666"/>
      <c r="AN2098" s="667"/>
      <c r="AO2098" s="705"/>
      <c r="AP2098" s="705"/>
      <c r="AQ2098" s="705"/>
      <c r="AR2098" s="705"/>
      <c r="AS2098" s="705"/>
      <c r="AT2098" s="705"/>
      <c r="AU2098" s="705"/>
      <c r="AV2098" s="705"/>
      <c r="AW2098" s="705"/>
      <c r="AX2098" s="705"/>
      <c r="AY2098" s="705"/>
      <c r="AZ2098" s="705"/>
      <c r="BA2098" s="705"/>
      <c r="BB2098" s="705"/>
      <c r="BC2098" s="705"/>
      <c r="BD2098" s="705"/>
      <c r="BE2098" s="705"/>
      <c r="BF2098" s="705"/>
      <c r="BG2098" s="706"/>
    </row>
    <row r="2099" spans="2:86" ht="14.55" customHeight="1" x14ac:dyDescent="0.2">
      <c r="B2099" s="662"/>
      <c r="C2099" s="664"/>
      <c r="D2099" s="662"/>
      <c r="E2099" s="663"/>
      <c r="F2099" s="663"/>
      <c r="G2099" s="664"/>
      <c r="H2099" s="668"/>
      <c r="I2099" s="669"/>
      <c r="J2099" s="669"/>
      <c r="K2099" s="670"/>
      <c r="L2099" s="707"/>
      <c r="M2099" s="707"/>
      <c r="N2099" s="707"/>
      <c r="O2099" s="707"/>
      <c r="P2099" s="707"/>
      <c r="Q2099" s="707"/>
      <c r="R2099" s="707"/>
      <c r="S2099" s="707"/>
      <c r="T2099" s="707"/>
      <c r="U2099" s="707"/>
      <c r="V2099" s="707"/>
      <c r="W2099" s="707"/>
      <c r="X2099" s="707"/>
      <c r="Y2099" s="707"/>
      <c r="Z2099" s="707"/>
      <c r="AA2099" s="707"/>
      <c r="AB2099" s="707"/>
      <c r="AC2099" s="707"/>
      <c r="AD2099" s="708"/>
      <c r="AE2099" s="662"/>
      <c r="AF2099" s="664"/>
      <c r="AG2099" s="662"/>
      <c r="AH2099" s="663"/>
      <c r="AI2099" s="663"/>
      <c r="AJ2099" s="664"/>
      <c r="AK2099" s="668"/>
      <c r="AL2099" s="669"/>
      <c r="AM2099" s="669"/>
      <c r="AN2099" s="670"/>
      <c r="AO2099" s="707"/>
      <c r="AP2099" s="707"/>
      <c r="AQ2099" s="707"/>
      <c r="AR2099" s="707"/>
      <c r="AS2099" s="707"/>
      <c r="AT2099" s="707"/>
      <c r="AU2099" s="707"/>
      <c r="AV2099" s="707"/>
      <c r="AW2099" s="707"/>
      <c r="AX2099" s="707"/>
      <c r="AY2099" s="707"/>
      <c r="AZ2099" s="707"/>
      <c r="BA2099" s="707"/>
      <c r="BB2099" s="707"/>
      <c r="BC2099" s="707"/>
      <c r="BD2099" s="707"/>
      <c r="BE2099" s="707"/>
      <c r="BF2099" s="707"/>
      <c r="BG2099" s="708"/>
    </row>
    <row r="2100" spans="2:86" ht="14.55" customHeight="1" x14ac:dyDescent="0.2">
      <c r="B2100" s="683" t="s">
        <v>1241</v>
      </c>
      <c r="C2100" s="683"/>
      <c r="D2100" s="683"/>
      <c r="E2100" s="683"/>
      <c r="F2100" s="683"/>
      <c r="G2100" s="683"/>
      <c r="H2100" s="699" t="str">
        <f ca="1">IF(OFFSET('(6)定期点検調書'!$AR$12,L2085-1,0)="","",OFFSET('(6)定期点検調書'!$AQ$12,L2085-1,0)&amp;TEXT(OFFSET('(6)定期点検調書'!$AR$12,L2085-1,0),"0.0")&amp;OFFSET('(6)定期点検調書'!$AT$12,L2085-1,0))  &amp;  IF(OFFSET('(6)定期点検調書'!$AV$12,L2085-1,0)="","","／"&amp;OFFSET('(6)定期点検調書'!$AU$12,L2085-1,0)&amp;TEXT(OFFSET('(6)定期点検調書'!$AV$12,L2085-1,0),"0.0")&amp;OFFSET('(6)定期点検調書'!$AX$12,L2085-1,0))  &amp;  IF(OFFSET('(6)定期点検調書'!$AZ$12,L2085-1,0)="","","／"&amp;OFFSET('(6)定期点検調書'!$AY$12,L2085-1,0)&amp;TEXT(OFFSET('(6)定期点検調書'!$AZ$12,L2085-1,0),"0.0")&amp;OFFSET('(6)定期点検調書'!$BB$12,L2085-1,0))</f>
        <v/>
      </c>
      <c r="I2100" s="700"/>
      <c r="J2100" s="700"/>
      <c r="K2100" s="700"/>
      <c r="L2100" s="700"/>
      <c r="M2100" s="700"/>
      <c r="N2100" s="700"/>
      <c r="O2100" s="700"/>
      <c r="P2100" s="685" t="s">
        <v>1243</v>
      </c>
      <c r="Q2100" s="685"/>
      <c r="R2100" s="685"/>
      <c r="S2100" s="685"/>
      <c r="T2100" s="685"/>
      <c r="U2100" s="685"/>
      <c r="V2100" s="685"/>
      <c r="W2100" s="686" t="str">
        <f ca="1">OFFSET('(6)定期点検調書'!$F$12,L2085-1,0)</f>
        <v/>
      </c>
      <c r="X2100" s="687"/>
      <c r="Y2100" s="687"/>
      <c r="Z2100" s="687"/>
      <c r="AA2100" s="687"/>
      <c r="AB2100" s="687"/>
      <c r="AC2100" s="687"/>
      <c r="AD2100" s="688"/>
      <c r="AE2100" s="683" t="s">
        <v>1241</v>
      </c>
      <c r="AF2100" s="683"/>
      <c r="AG2100" s="683"/>
      <c r="AH2100" s="683"/>
      <c r="AI2100" s="683"/>
      <c r="AJ2100" s="683"/>
      <c r="AK2100" s="699" t="str">
        <f ca="1">IF(OFFSET('(6)定期点検調書'!$AR$12,AO2085-1,0)="","",OFFSET('(6)定期点検調書'!$AQ$12,AO2085-1,0)&amp;TEXT(OFFSET('(6)定期点検調書'!$AR$12,AO2085-1,0),"0.0")&amp;OFFSET('(6)定期点検調書'!$AT$12,AO2085-1,0))  &amp;  IF(OFFSET('(6)定期点検調書'!$AV$12,AO2085-1,0)="","","／"&amp;OFFSET('(6)定期点検調書'!$AU$12,AO2085-1,0)&amp;TEXT(OFFSET('(6)定期点検調書'!$AV$12,AO2085-1,0),"0.0")&amp;OFFSET('(6)定期点検調書'!$AX$12,AO2085-1,0))  &amp;  IF(OFFSET('(6)定期点検調書'!$AZ$12,AO2085-1,0)="","","／"&amp;OFFSET('(6)定期点検調書'!$AY$12,AO2085-1,0)&amp;TEXT(OFFSET('(6)定期点検調書'!$AZ$12,AO2085-1,0),"0.0")&amp;OFFSET('(6)定期点検調書'!$BB$12,AO2085-1,0))</f>
        <v/>
      </c>
      <c r="AL2100" s="700"/>
      <c r="AM2100" s="700"/>
      <c r="AN2100" s="700"/>
      <c r="AO2100" s="700"/>
      <c r="AP2100" s="700"/>
      <c r="AQ2100" s="700"/>
      <c r="AR2100" s="700"/>
      <c r="AS2100" s="685" t="s">
        <v>1243</v>
      </c>
      <c r="AT2100" s="685"/>
      <c r="AU2100" s="685"/>
      <c r="AV2100" s="685"/>
      <c r="AW2100" s="685"/>
      <c r="AX2100" s="685"/>
      <c r="AY2100" s="685"/>
      <c r="AZ2100" s="686" t="str">
        <f ca="1">OFFSET('(6)定期点検調書'!$F$12,AO2085-1,0)</f>
        <v/>
      </c>
      <c r="BA2100" s="687"/>
      <c r="BB2100" s="687"/>
      <c r="BC2100" s="687"/>
      <c r="BD2100" s="687"/>
      <c r="BE2100" s="687"/>
      <c r="BF2100" s="687"/>
      <c r="BG2100" s="688"/>
    </row>
    <row r="2101" spans="2:86" ht="14.55" customHeight="1" x14ac:dyDescent="0.2">
      <c r="B2101" s="683"/>
      <c r="C2101" s="683"/>
      <c r="D2101" s="683"/>
      <c r="E2101" s="683"/>
      <c r="F2101" s="683"/>
      <c r="G2101" s="683"/>
      <c r="H2101" s="701"/>
      <c r="I2101" s="702"/>
      <c r="J2101" s="702"/>
      <c r="K2101" s="702"/>
      <c r="L2101" s="702"/>
      <c r="M2101" s="702"/>
      <c r="N2101" s="702"/>
      <c r="O2101" s="702"/>
      <c r="P2101" s="685"/>
      <c r="Q2101" s="685"/>
      <c r="R2101" s="685"/>
      <c r="S2101" s="685"/>
      <c r="T2101" s="685"/>
      <c r="U2101" s="685"/>
      <c r="V2101" s="685"/>
      <c r="W2101" s="689"/>
      <c r="X2101" s="690"/>
      <c r="Y2101" s="690"/>
      <c r="Z2101" s="690"/>
      <c r="AA2101" s="690"/>
      <c r="AB2101" s="690"/>
      <c r="AC2101" s="690"/>
      <c r="AD2101" s="691"/>
      <c r="AE2101" s="683"/>
      <c r="AF2101" s="683"/>
      <c r="AG2101" s="683"/>
      <c r="AH2101" s="683"/>
      <c r="AI2101" s="683"/>
      <c r="AJ2101" s="683"/>
      <c r="AK2101" s="701"/>
      <c r="AL2101" s="702"/>
      <c r="AM2101" s="702"/>
      <c r="AN2101" s="702"/>
      <c r="AO2101" s="702"/>
      <c r="AP2101" s="702"/>
      <c r="AQ2101" s="702"/>
      <c r="AR2101" s="702"/>
      <c r="AS2101" s="685"/>
      <c r="AT2101" s="685"/>
      <c r="AU2101" s="685"/>
      <c r="AV2101" s="685"/>
      <c r="AW2101" s="685"/>
      <c r="AX2101" s="685"/>
      <c r="AY2101" s="685"/>
      <c r="AZ2101" s="689"/>
      <c r="BA2101" s="690"/>
      <c r="BB2101" s="690"/>
      <c r="BC2101" s="690"/>
      <c r="BD2101" s="690"/>
      <c r="BE2101" s="690"/>
      <c r="BF2101" s="690"/>
      <c r="BG2101" s="691"/>
    </row>
    <row r="2102" spans="2:86" ht="14.55" customHeight="1" x14ac:dyDescent="0.2">
      <c r="B2102" s="659" t="s">
        <v>1242</v>
      </c>
      <c r="C2102" s="660"/>
      <c r="D2102" s="660"/>
      <c r="E2102" s="660"/>
      <c r="F2102" s="660"/>
      <c r="G2102" s="661"/>
      <c r="H2102" s="671" t="str">
        <f ca="1">IF(OFFSET('(6)定期点検調書'!$BL$12,L2085-1,0)="","",VLOOKUP(OFFSET('(6)定期点検調書'!$BL$12,L2085-1,0),ﾃﾞｰﾀ一覧!$AY$4:$BB$16,2,FALSE))  &amp;  IF(OFFSET('(6)定期点検調書'!$BC$12,L2085-1,0)="","","／"&amp;VLOOKUP(OFFSET('(6)定期点検調書'!$BC$12,L2085-1,0),ﾃﾞｰﾀ一覧!$AY$4:$BB$16,2,FALSE))  &amp;  IF(OFFSET('(6)定期点検調書'!$BD$12,L2085-1,0)="","","／"&amp;VLOOKUP(OFFSET('(6)定期点検調書'!$BD$12,L2085-1,0),ﾃﾞｰﾀ一覧!$AY$4:$BB$16,2,FALSE))</f>
        <v/>
      </c>
      <c r="I2102" s="672"/>
      <c r="J2102" s="672"/>
      <c r="K2102" s="672"/>
      <c r="L2102" s="672"/>
      <c r="M2102" s="672"/>
      <c r="N2102" s="672"/>
      <c r="O2102" s="672"/>
      <c r="P2102" s="692" t="s">
        <v>996</v>
      </c>
      <c r="Q2102" s="692"/>
      <c r="R2102" s="692"/>
      <c r="S2102" s="692"/>
      <c r="T2102" s="692"/>
      <c r="U2102" s="692"/>
      <c r="V2102" s="692"/>
      <c r="W2102" s="693"/>
      <c r="X2102" s="694"/>
      <c r="Y2102" s="694"/>
      <c r="Z2102" s="694"/>
      <c r="AA2102" s="694"/>
      <c r="AB2102" s="694"/>
      <c r="AC2102" s="694"/>
      <c r="AD2102" s="695"/>
      <c r="AE2102" s="659" t="s">
        <v>1242</v>
      </c>
      <c r="AF2102" s="660"/>
      <c r="AG2102" s="660"/>
      <c r="AH2102" s="660"/>
      <c r="AI2102" s="660"/>
      <c r="AJ2102" s="661"/>
      <c r="AK2102" s="671" t="str">
        <f ca="1">IF(OFFSET('(6)定期点検調書'!$BL$12,AO2085-1,0)="","",VLOOKUP(OFFSET('(6)定期点検調書'!$BL$12,AO2085-1,0),ﾃﾞｰﾀ一覧!$AY$4:$BB$16,2,FALSE))  &amp;  IF(OFFSET('(6)定期点検調書'!$BC$12,AO2085-1,0)="","","／"&amp;VLOOKUP(OFFSET('(6)定期点検調書'!$BC$12,AO2085-1,0),ﾃﾞｰﾀ一覧!$AY$4:$BB$16,2,FALSE))  &amp;  IF(OFFSET('(6)定期点検調書'!$BD$12,AO2085-1,0)="","","／"&amp;VLOOKUP(OFFSET('(6)定期点検調書'!$BD$12,AO2085-1,0),ﾃﾞｰﾀ一覧!$AY$4:$BB$16,2,FALSE))</f>
        <v/>
      </c>
      <c r="AL2102" s="672"/>
      <c r="AM2102" s="672"/>
      <c r="AN2102" s="672"/>
      <c r="AO2102" s="672"/>
      <c r="AP2102" s="672"/>
      <c r="AQ2102" s="672"/>
      <c r="AR2102" s="672"/>
      <c r="AS2102" s="692" t="s">
        <v>996</v>
      </c>
      <c r="AT2102" s="692"/>
      <c r="AU2102" s="692"/>
      <c r="AV2102" s="692"/>
      <c r="AW2102" s="692"/>
      <c r="AX2102" s="692"/>
      <c r="AY2102" s="692"/>
      <c r="AZ2102" s="693"/>
      <c r="BA2102" s="694"/>
      <c r="BB2102" s="694"/>
      <c r="BC2102" s="694"/>
      <c r="BD2102" s="694"/>
      <c r="BE2102" s="694"/>
      <c r="BF2102" s="694"/>
      <c r="BG2102" s="695"/>
    </row>
    <row r="2103" spans="2:86" ht="14.55" customHeight="1" x14ac:dyDescent="0.2">
      <c r="B2103" s="662"/>
      <c r="C2103" s="663"/>
      <c r="D2103" s="663"/>
      <c r="E2103" s="663"/>
      <c r="F2103" s="663"/>
      <c r="G2103" s="664"/>
      <c r="H2103" s="674"/>
      <c r="I2103" s="675"/>
      <c r="J2103" s="675"/>
      <c r="K2103" s="675"/>
      <c r="L2103" s="675"/>
      <c r="M2103" s="675"/>
      <c r="N2103" s="675"/>
      <c r="O2103" s="675"/>
      <c r="P2103" s="692"/>
      <c r="Q2103" s="692"/>
      <c r="R2103" s="692"/>
      <c r="S2103" s="692"/>
      <c r="T2103" s="692"/>
      <c r="U2103" s="692"/>
      <c r="V2103" s="692"/>
      <c r="W2103" s="696"/>
      <c r="X2103" s="697"/>
      <c r="Y2103" s="697"/>
      <c r="Z2103" s="697"/>
      <c r="AA2103" s="697"/>
      <c r="AB2103" s="697"/>
      <c r="AC2103" s="697"/>
      <c r="AD2103" s="698"/>
      <c r="AE2103" s="662"/>
      <c r="AF2103" s="663"/>
      <c r="AG2103" s="663"/>
      <c r="AH2103" s="663"/>
      <c r="AI2103" s="663"/>
      <c r="AJ2103" s="664"/>
      <c r="AK2103" s="674"/>
      <c r="AL2103" s="675"/>
      <c r="AM2103" s="675"/>
      <c r="AN2103" s="675"/>
      <c r="AO2103" s="675"/>
      <c r="AP2103" s="675"/>
      <c r="AQ2103" s="675"/>
      <c r="AR2103" s="675"/>
      <c r="AS2103" s="692"/>
      <c r="AT2103" s="692"/>
      <c r="AU2103" s="692"/>
      <c r="AV2103" s="692"/>
      <c r="AW2103" s="692"/>
      <c r="AX2103" s="692"/>
      <c r="AY2103" s="692"/>
      <c r="AZ2103" s="696"/>
      <c r="BA2103" s="697"/>
      <c r="BB2103" s="697"/>
      <c r="BC2103" s="697"/>
      <c r="BD2103" s="697"/>
      <c r="BE2103" s="697"/>
      <c r="BF2103" s="697"/>
      <c r="BG2103" s="698"/>
    </row>
    <row r="2104" spans="2:86" ht="19.5" customHeight="1" x14ac:dyDescent="0.2">
      <c r="B2104" s="683" t="s">
        <v>79</v>
      </c>
      <c r="C2104" s="683"/>
      <c r="D2104" s="683"/>
      <c r="E2104" s="683"/>
      <c r="F2104" s="683"/>
      <c r="G2104" s="683"/>
      <c r="H2104" s="684">
        <f ca="1">OFFSET('(6)定期点検調書'!$CA$12,L2085-1,0)</f>
        <v>0</v>
      </c>
      <c r="I2104" s="684"/>
      <c r="J2104" s="684"/>
      <c r="K2104" s="684"/>
      <c r="L2104" s="684"/>
      <c r="M2104" s="684"/>
      <c r="N2104" s="684"/>
      <c r="O2104" s="684"/>
      <c r="P2104" s="684"/>
      <c r="Q2104" s="684"/>
      <c r="R2104" s="684"/>
      <c r="S2104" s="684"/>
      <c r="T2104" s="684"/>
      <c r="U2104" s="684"/>
      <c r="V2104" s="684"/>
      <c r="W2104" s="684"/>
      <c r="X2104" s="684"/>
      <c r="Y2104" s="684"/>
      <c r="Z2104" s="684"/>
      <c r="AA2104" s="684"/>
      <c r="AB2104" s="684"/>
      <c r="AC2104" s="684"/>
      <c r="AD2104" s="684"/>
      <c r="AE2104" s="683" t="s">
        <v>79</v>
      </c>
      <c r="AF2104" s="683"/>
      <c r="AG2104" s="683"/>
      <c r="AH2104" s="683"/>
      <c r="AI2104" s="683"/>
      <c r="AJ2104" s="683"/>
      <c r="AK2104" s="684">
        <f ca="1">OFFSET('(6)定期点検調書'!$CA$12,AO2085-1,0)</f>
        <v>0</v>
      </c>
      <c r="AL2104" s="684"/>
      <c r="AM2104" s="684"/>
      <c r="AN2104" s="684"/>
      <c r="AO2104" s="684"/>
      <c r="AP2104" s="684"/>
      <c r="AQ2104" s="684"/>
      <c r="AR2104" s="684"/>
      <c r="AS2104" s="684"/>
      <c r="AT2104" s="684"/>
      <c r="AU2104" s="684"/>
      <c r="AV2104" s="684"/>
      <c r="AW2104" s="684"/>
      <c r="AX2104" s="684"/>
      <c r="AY2104" s="684"/>
      <c r="AZ2104" s="684"/>
      <c r="BA2104" s="684"/>
      <c r="BB2104" s="684"/>
      <c r="BC2104" s="684"/>
      <c r="BD2104" s="684"/>
      <c r="BE2104" s="684"/>
      <c r="BF2104" s="684"/>
      <c r="BG2104" s="684"/>
      <c r="CH2104" s="473"/>
    </row>
    <row r="2105" spans="2:86" ht="19.5" customHeight="1" x14ac:dyDescent="0.2">
      <c r="B2105" s="683"/>
      <c r="C2105" s="683"/>
      <c r="D2105" s="683"/>
      <c r="E2105" s="683"/>
      <c r="F2105" s="683"/>
      <c r="G2105" s="683"/>
      <c r="H2105" s="684"/>
      <c r="I2105" s="684"/>
      <c r="J2105" s="684"/>
      <c r="K2105" s="684"/>
      <c r="L2105" s="684"/>
      <c r="M2105" s="684"/>
      <c r="N2105" s="684"/>
      <c r="O2105" s="684"/>
      <c r="P2105" s="684"/>
      <c r="Q2105" s="684"/>
      <c r="R2105" s="684"/>
      <c r="S2105" s="684"/>
      <c r="T2105" s="684"/>
      <c r="U2105" s="684"/>
      <c r="V2105" s="684"/>
      <c r="W2105" s="684"/>
      <c r="X2105" s="684"/>
      <c r="Y2105" s="684"/>
      <c r="Z2105" s="684"/>
      <c r="AA2105" s="684"/>
      <c r="AB2105" s="684"/>
      <c r="AC2105" s="684"/>
      <c r="AD2105" s="684"/>
      <c r="AE2105" s="683"/>
      <c r="AF2105" s="683"/>
      <c r="AG2105" s="683"/>
      <c r="AH2105" s="683"/>
      <c r="AI2105" s="683"/>
      <c r="AJ2105" s="683"/>
      <c r="AK2105" s="684"/>
      <c r="AL2105" s="684"/>
      <c r="AM2105" s="684"/>
      <c r="AN2105" s="684"/>
      <c r="AO2105" s="684"/>
      <c r="AP2105" s="684"/>
      <c r="AQ2105" s="684"/>
      <c r="AR2105" s="684"/>
      <c r="AS2105" s="684"/>
      <c r="AT2105" s="684"/>
      <c r="AU2105" s="684"/>
      <c r="AV2105" s="684"/>
      <c r="AW2105" s="684"/>
      <c r="AX2105" s="684"/>
      <c r="AY2105" s="684"/>
      <c r="AZ2105" s="684"/>
      <c r="BA2105" s="684"/>
      <c r="BB2105" s="684"/>
      <c r="BC2105" s="684"/>
      <c r="BD2105" s="684"/>
      <c r="BE2105" s="684"/>
      <c r="BF2105" s="684"/>
      <c r="BG2105" s="684"/>
    </row>
    <row r="2106" spans="2:86" ht="14.55" customHeight="1" x14ac:dyDescent="0.2">
      <c r="B2106" s="677" t="s">
        <v>1038</v>
      </c>
      <c r="C2106" s="678"/>
      <c r="D2106" s="677" t="s">
        <v>1237</v>
      </c>
      <c r="E2106" s="719"/>
      <c r="F2106" s="719"/>
      <c r="G2106" s="719"/>
      <c r="H2106" s="665">
        <f ca="1">OFFSET('(6)定期点検調書'!$B$12,L2106-1,0)</f>
        <v>0</v>
      </c>
      <c r="I2106" s="666"/>
      <c r="J2106" s="666"/>
      <c r="K2106" s="667"/>
      <c r="L2106" s="703">
        <f>AO2085+1</f>
        <v>201</v>
      </c>
      <c r="M2106" s="703"/>
      <c r="N2106" s="703"/>
      <c r="O2106" s="703"/>
      <c r="P2106" s="703"/>
      <c r="Q2106" s="703"/>
      <c r="R2106" s="703"/>
      <c r="S2106" s="703"/>
      <c r="T2106" s="703"/>
      <c r="U2106" s="703"/>
      <c r="V2106" s="703"/>
      <c r="W2106" s="703"/>
      <c r="X2106" s="703"/>
      <c r="Y2106" s="703"/>
      <c r="Z2106" s="703"/>
      <c r="AA2106" s="703"/>
      <c r="AB2106" s="703"/>
      <c r="AC2106" s="703"/>
      <c r="AD2106" s="704"/>
      <c r="AE2106" s="677" t="s">
        <v>1038</v>
      </c>
      <c r="AF2106" s="678"/>
      <c r="AG2106" s="677" t="s">
        <v>1237</v>
      </c>
      <c r="AH2106" s="719"/>
      <c r="AI2106" s="719"/>
      <c r="AJ2106" s="719"/>
      <c r="AK2106" s="665">
        <f ca="1">OFFSET('(6)定期点検調書'!$B$12,AO2106-1,0)</f>
        <v>0</v>
      </c>
      <c r="AL2106" s="666"/>
      <c r="AM2106" s="666"/>
      <c r="AN2106" s="667"/>
      <c r="AO2106" s="703">
        <f>L2106+1</f>
        <v>202</v>
      </c>
      <c r="AP2106" s="703"/>
      <c r="AQ2106" s="703"/>
      <c r="AR2106" s="703"/>
      <c r="AS2106" s="703"/>
      <c r="AT2106" s="703"/>
      <c r="AU2106" s="703"/>
      <c r="AV2106" s="703"/>
      <c r="AW2106" s="703"/>
      <c r="AX2106" s="703"/>
      <c r="AY2106" s="703"/>
      <c r="AZ2106" s="703"/>
      <c r="BA2106" s="703"/>
      <c r="BB2106" s="703"/>
      <c r="BC2106" s="703"/>
      <c r="BD2106" s="703"/>
      <c r="BE2106" s="703"/>
      <c r="BF2106" s="703"/>
      <c r="BG2106" s="704"/>
    </row>
    <row r="2107" spans="2:86" ht="14.55" customHeight="1" x14ac:dyDescent="0.2">
      <c r="B2107" s="679"/>
      <c r="C2107" s="680"/>
      <c r="D2107" s="681"/>
      <c r="E2107" s="720"/>
      <c r="F2107" s="720"/>
      <c r="G2107" s="720"/>
      <c r="H2107" s="668"/>
      <c r="I2107" s="669"/>
      <c r="J2107" s="669"/>
      <c r="K2107" s="670"/>
      <c r="L2107" s="705"/>
      <c r="M2107" s="705"/>
      <c r="N2107" s="705"/>
      <c r="O2107" s="705"/>
      <c r="P2107" s="705"/>
      <c r="Q2107" s="705"/>
      <c r="R2107" s="705"/>
      <c r="S2107" s="705"/>
      <c r="T2107" s="705"/>
      <c r="U2107" s="705"/>
      <c r="V2107" s="705"/>
      <c r="W2107" s="705"/>
      <c r="X2107" s="705"/>
      <c r="Y2107" s="705"/>
      <c r="Z2107" s="705"/>
      <c r="AA2107" s="705"/>
      <c r="AB2107" s="705"/>
      <c r="AC2107" s="705"/>
      <c r="AD2107" s="706"/>
      <c r="AE2107" s="679"/>
      <c r="AF2107" s="680"/>
      <c r="AG2107" s="681"/>
      <c r="AH2107" s="720"/>
      <c r="AI2107" s="720"/>
      <c r="AJ2107" s="720"/>
      <c r="AK2107" s="668"/>
      <c r="AL2107" s="669"/>
      <c r="AM2107" s="669"/>
      <c r="AN2107" s="670"/>
      <c r="AO2107" s="705"/>
      <c r="AP2107" s="705"/>
      <c r="AQ2107" s="705"/>
      <c r="AR2107" s="705"/>
      <c r="AS2107" s="705"/>
      <c r="AT2107" s="705"/>
      <c r="AU2107" s="705"/>
      <c r="AV2107" s="705"/>
      <c r="AW2107" s="705"/>
      <c r="AX2107" s="705"/>
      <c r="AY2107" s="705"/>
      <c r="AZ2107" s="705"/>
      <c r="BA2107" s="705"/>
      <c r="BB2107" s="705"/>
      <c r="BC2107" s="705"/>
      <c r="BD2107" s="705"/>
      <c r="BE2107" s="705"/>
      <c r="BF2107" s="705"/>
      <c r="BG2107" s="706"/>
    </row>
    <row r="2108" spans="2:86" ht="14.55" customHeight="1" x14ac:dyDescent="0.2">
      <c r="B2108" s="679"/>
      <c r="C2108" s="680"/>
      <c r="D2108" s="677" t="s">
        <v>992</v>
      </c>
      <c r="E2108" s="719"/>
      <c r="F2108" s="719"/>
      <c r="G2108" s="719"/>
      <c r="H2108" s="665">
        <f ca="1">OFFSET('(6)定期点検調書'!$D$12,L2106-1,0)</f>
        <v>0</v>
      </c>
      <c r="I2108" s="666"/>
      <c r="J2108" s="666"/>
      <c r="K2108" s="667"/>
      <c r="L2108" s="705"/>
      <c r="M2108" s="705"/>
      <c r="N2108" s="705"/>
      <c r="O2108" s="705"/>
      <c r="P2108" s="705"/>
      <c r="Q2108" s="705"/>
      <c r="R2108" s="705"/>
      <c r="S2108" s="705"/>
      <c r="T2108" s="705"/>
      <c r="U2108" s="705"/>
      <c r="V2108" s="705"/>
      <c r="W2108" s="705"/>
      <c r="X2108" s="705"/>
      <c r="Y2108" s="705"/>
      <c r="Z2108" s="705"/>
      <c r="AA2108" s="705"/>
      <c r="AB2108" s="705"/>
      <c r="AC2108" s="705"/>
      <c r="AD2108" s="706"/>
      <c r="AE2108" s="679"/>
      <c r="AF2108" s="680"/>
      <c r="AG2108" s="677" t="s">
        <v>992</v>
      </c>
      <c r="AH2108" s="719"/>
      <c r="AI2108" s="719"/>
      <c r="AJ2108" s="719"/>
      <c r="AK2108" s="665">
        <f ca="1">OFFSET('(6)定期点検調書'!$D$12,AO2106-1,0)</f>
        <v>0</v>
      </c>
      <c r="AL2108" s="666"/>
      <c r="AM2108" s="666"/>
      <c r="AN2108" s="667"/>
      <c r="AO2108" s="705"/>
      <c r="AP2108" s="705"/>
      <c r="AQ2108" s="705"/>
      <c r="AR2108" s="705"/>
      <c r="AS2108" s="705"/>
      <c r="AT2108" s="705"/>
      <c r="AU2108" s="705"/>
      <c r="AV2108" s="705"/>
      <c r="AW2108" s="705"/>
      <c r="AX2108" s="705"/>
      <c r="AY2108" s="705"/>
      <c r="AZ2108" s="705"/>
      <c r="BA2108" s="705"/>
      <c r="BB2108" s="705"/>
      <c r="BC2108" s="705"/>
      <c r="BD2108" s="705"/>
      <c r="BE2108" s="705"/>
      <c r="BF2108" s="705"/>
      <c r="BG2108" s="706"/>
    </row>
    <row r="2109" spans="2:86" ht="14.55" customHeight="1" x14ac:dyDescent="0.2">
      <c r="B2109" s="681"/>
      <c r="C2109" s="682"/>
      <c r="D2109" s="681"/>
      <c r="E2109" s="720"/>
      <c r="F2109" s="720"/>
      <c r="G2109" s="720"/>
      <c r="H2109" s="668"/>
      <c r="I2109" s="669"/>
      <c r="J2109" s="669"/>
      <c r="K2109" s="670"/>
      <c r="L2109" s="705"/>
      <c r="M2109" s="705"/>
      <c r="N2109" s="705"/>
      <c r="O2109" s="705"/>
      <c r="P2109" s="705"/>
      <c r="Q2109" s="705"/>
      <c r="R2109" s="705"/>
      <c r="S2109" s="705"/>
      <c r="T2109" s="705"/>
      <c r="U2109" s="705"/>
      <c r="V2109" s="705"/>
      <c r="W2109" s="705"/>
      <c r="X2109" s="705"/>
      <c r="Y2109" s="705"/>
      <c r="Z2109" s="705"/>
      <c r="AA2109" s="705"/>
      <c r="AB2109" s="705"/>
      <c r="AC2109" s="705"/>
      <c r="AD2109" s="706"/>
      <c r="AE2109" s="681"/>
      <c r="AF2109" s="682"/>
      <c r="AG2109" s="681"/>
      <c r="AH2109" s="720"/>
      <c r="AI2109" s="720"/>
      <c r="AJ2109" s="720"/>
      <c r="AK2109" s="668"/>
      <c r="AL2109" s="669"/>
      <c r="AM2109" s="669"/>
      <c r="AN2109" s="670"/>
      <c r="AO2109" s="705"/>
      <c r="AP2109" s="705"/>
      <c r="AQ2109" s="705"/>
      <c r="AR2109" s="705"/>
      <c r="AS2109" s="705"/>
      <c r="AT2109" s="705"/>
      <c r="AU2109" s="705"/>
      <c r="AV2109" s="705"/>
      <c r="AW2109" s="705"/>
      <c r="AX2109" s="705"/>
      <c r="AY2109" s="705"/>
      <c r="AZ2109" s="705"/>
      <c r="BA2109" s="705"/>
      <c r="BB2109" s="705"/>
      <c r="BC2109" s="705"/>
      <c r="BD2109" s="705"/>
      <c r="BE2109" s="705"/>
      <c r="BF2109" s="705"/>
      <c r="BG2109" s="706"/>
    </row>
    <row r="2110" spans="2:86" ht="14.55" customHeight="1" x14ac:dyDescent="0.2">
      <c r="B2110" s="677" t="s">
        <v>1238</v>
      </c>
      <c r="C2110" s="678"/>
      <c r="D2110" s="659" t="s">
        <v>993</v>
      </c>
      <c r="E2110" s="660"/>
      <c r="F2110" s="660"/>
      <c r="G2110" s="660"/>
      <c r="H2110" s="671">
        <f ca="1">OFFSET('(6)定期点検調書'!$AA$13,L2106-1,0)</f>
        <v>0</v>
      </c>
      <c r="I2110" s="672"/>
      <c r="J2110" s="672"/>
      <c r="K2110" s="673"/>
      <c r="L2110" s="705"/>
      <c r="M2110" s="705"/>
      <c r="N2110" s="705"/>
      <c r="O2110" s="705"/>
      <c r="P2110" s="705"/>
      <c r="Q2110" s="705"/>
      <c r="R2110" s="705"/>
      <c r="S2110" s="705"/>
      <c r="T2110" s="705"/>
      <c r="U2110" s="705"/>
      <c r="V2110" s="705"/>
      <c r="W2110" s="705"/>
      <c r="X2110" s="705"/>
      <c r="Y2110" s="705"/>
      <c r="Z2110" s="705"/>
      <c r="AA2110" s="705"/>
      <c r="AB2110" s="705"/>
      <c r="AC2110" s="705"/>
      <c r="AD2110" s="706"/>
      <c r="AE2110" s="677" t="s">
        <v>1238</v>
      </c>
      <c r="AF2110" s="678"/>
      <c r="AG2110" s="659" t="s">
        <v>993</v>
      </c>
      <c r="AH2110" s="660"/>
      <c r="AI2110" s="660"/>
      <c r="AJ2110" s="660"/>
      <c r="AK2110" s="671">
        <f ca="1">OFFSET('(6)定期点検調書'!$AA$13,AO2106-1,0)</f>
        <v>0</v>
      </c>
      <c r="AL2110" s="672"/>
      <c r="AM2110" s="672"/>
      <c r="AN2110" s="673"/>
      <c r="AO2110" s="705"/>
      <c r="AP2110" s="705"/>
      <c r="AQ2110" s="705"/>
      <c r="AR2110" s="705"/>
      <c r="AS2110" s="705"/>
      <c r="AT2110" s="705"/>
      <c r="AU2110" s="705"/>
      <c r="AV2110" s="705"/>
      <c r="AW2110" s="705"/>
      <c r="AX2110" s="705"/>
      <c r="AY2110" s="705"/>
      <c r="AZ2110" s="705"/>
      <c r="BA2110" s="705"/>
      <c r="BB2110" s="705"/>
      <c r="BC2110" s="705"/>
      <c r="BD2110" s="705"/>
      <c r="BE2110" s="705"/>
      <c r="BF2110" s="705"/>
      <c r="BG2110" s="706"/>
    </row>
    <row r="2111" spans="2:86" ht="14.55" customHeight="1" x14ac:dyDescent="0.2">
      <c r="B2111" s="679"/>
      <c r="C2111" s="680"/>
      <c r="D2111" s="662"/>
      <c r="E2111" s="663"/>
      <c r="F2111" s="663"/>
      <c r="G2111" s="663"/>
      <c r="H2111" s="674"/>
      <c r="I2111" s="675"/>
      <c r="J2111" s="675"/>
      <c r="K2111" s="676"/>
      <c r="L2111" s="705"/>
      <c r="M2111" s="705"/>
      <c r="N2111" s="705"/>
      <c r="O2111" s="705"/>
      <c r="P2111" s="705"/>
      <c r="Q2111" s="705"/>
      <c r="R2111" s="705"/>
      <c r="S2111" s="705"/>
      <c r="T2111" s="705"/>
      <c r="U2111" s="705"/>
      <c r="V2111" s="705"/>
      <c r="W2111" s="705"/>
      <c r="X2111" s="705"/>
      <c r="Y2111" s="705"/>
      <c r="Z2111" s="705"/>
      <c r="AA2111" s="705"/>
      <c r="AB2111" s="705"/>
      <c r="AC2111" s="705"/>
      <c r="AD2111" s="706"/>
      <c r="AE2111" s="679"/>
      <c r="AF2111" s="680"/>
      <c r="AG2111" s="662"/>
      <c r="AH2111" s="663"/>
      <c r="AI2111" s="663"/>
      <c r="AJ2111" s="663"/>
      <c r="AK2111" s="674"/>
      <c r="AL2111" s="675"/>
      <c r="AM2111" s="675"/>
      <c r="AN2111" s="676"/>
      <c r="AO2111" s="705"/>
      <c r="AP2111" s="705"/>
      <c r="AQ2111" s="705"/>
      <c r="AR2111" s="705"/>
      <c r="AS2111" s="705"/>
      <c r="AT2111" s="705"/>
      <c r="AU2111" s="705"/>
      <c r="AV2111" s="705"/>
      <c r="AW2111" s="705"/>
      <c r="AX2111" s="705"/>
      <c r="AY2111" s="705"/>
      <c r="AZ2111" s="705"/>
      <c r="BA2111" s="705"/>
      <c r="BB2111" s="705"/>
      <c r="BC2111" s="705"/>
      <c r="BD2111" s="705"/>
      <c r="BE2111" s="705"/>
      <c r="BF2111" s="705"/>
      <c r="BG2111" s="706"/>
    </row>
    <row r="2112" spans="2:86" ht="14.55" customHeight="1" x14ac:dyDescent="0.2">
      <c r="B2112" s="679"/>
      <c r="C2112" s="680"/>
      <c r="D2112" s="659" t="s">
        <v>1239</v>
      </c>
      <c r="E2112" s="660"/>
      <c r="F2112" s="660"/>
      <c r="G2112" s="660"/>
      <c r="H2112" s="665">
        <f ca="1">OFFSET('(6)定期点検調書'!$AD$12,L2106-1,0)</f>
        <v>0</v>
      </c>
      <c r="I2112" s="666"/>
      <c r="J2112" s="666"/>
      <c r="K2112" s="667"/>
      <c r="L2112" s="705"/>
      <c r="M2112" s="705"/>
      <c r="N2112" s="705"/>
      <c r="O2112" s="705"/>
      <c r="P2112" s="705"/>
      <c r="Q2112" s="705"/>
      <c r="R2112" s="705"/>
      <c r="S2112" s="705"/>
      <c r="T2112" s="705"/>
      <c r="U2112" s="705"/>
      <c r="V2112" s="705"/>
      <c r="W2112" s="705"/>
      <c r="X2112" s="705"/>
      <c r="Y2112" s="705"/>
      <c r="Z2112" s="705"/>
      <c r="AA2112" s="705"/>
      <c r="AB2112" s="705"/>
      <c r="AC2112" s="705"/>
      <c r="AD2112" s="706"/>
      <c r="AE2112" s="679"/>
      <c r="AF2112" s="680"/>
      <c r="AG2112" s="659" t="s">
        <v>1239</v>
      </c>
      <c r="AH2112" s="660"/>
      <c r="AI2112" s="660"/>
      <c r="AJ2112" s="660"/>
      <c r="AK2112" s="665">
        <f ca="1">OFFSET('(6)定期点検調書'!$AD$12,AO2106-1,0)</f>
        <v>0</v>
      </c>
      <c r="AL2112" s="666"/>
      <c r="AM2112" s="666"/>
      <c r="AN2112" s="667"/>
      <c r="AO2112" s="705"/>
      <c r="AP2112" s="705"/>
      <c r="AQ2112" s="705"/>
      <c r="AR2112" s="705"/>
      <c r="AS2112" s="705"/>
      <c r="AT2112" s="705"/>
      <c r="AU2112" s="705"/>
      <c r="AV2112" s="705"/>
      <c r="AW2112" s="705"/>
      <c r="AX2112" s="705"/>
      <c r="AY2112" s="705"/>
      <c r="AZ2112" s="705"/>
      <c r="BA2112" s="705"/>
      <c r="BB2112" s="705"/>
      <c r="BC2112" s="705"/>
      <c r="BD2112" s="705"/>
      <c r="BE2112" s="705"/>
      <c r="BF2112" s="705"/>
      <c r="BG2112" s="706"/>
    </row>
    <row r="2113" spans="2:86" ht="14.55" customHeight="1" x14ac:dyDescent="0.2">
      <c r="B2113" s="681"/>
      <c r="C2113" s="682"/>
      <c r="D2113" s="662"/>
      <c r="E2113" s="663"/>
      <c r="F2113" s="663"/>
      <c r="G2113" s="663"/>
      <c r="H2113" s="668"/>
      <c r="I2113" s="669"/>
      <c r="J2113" s="669"/>
      <c r="K2113" s="670"/>
      <c r="L2113" s="705"/>
      <c r="M2113" s="705"/>
      <c r="N2113" s="705"/>
      <c r="O2113" s="705"/>
      <c r="P2113" s="705"/>
      <c r="Q2113" s="705"/>
      <c r="R2113" s="705"/>
      <c r="S2113" s="705"/>
      <c r="T2113" s="705"/>
      <c r="U2113" s="705"/>
      <c r="V2113" s="705"/>
      <c r="W2113" s="705"/>
      <c r="X2113" s="705"/>
      <c r="Y2113" s="705"/>
      <c r="Z2113" s="705"/>
      <c r="AA2113" s="705"/>
      <c r="AB2113" s="705"/>
      <c r="AC2113" s="705"/>
      <c r="AD2113" s="706"/>
      <c r="AE2113" s="681"/>
      <c r="AF2113" s="682"/>
      <c r="AG2113" s="662"/>
      <c r="AH2113" s="663"/>
      <c r="AI2113" s="663"/>
      <c r="AJ2113" s="663"/>
      <c r="AK2113" s="668"/>
      <c r="AL2113" s="669"/>
      <c r="AM2113" s="669"/>
      <c r="AN2113" s="670"/>
      <c r="AO2113" s="705"/>
      <c r="AP2113" s="705"/>
      <c r="AQ2113" s="705"/>
      <c r="AR2113" s="705"/>
      <c r="AS2113" s="705"/>
      <c r="AT2113" s="705"/>
      <c r="AU2113" s="705"/>
      <c r="AV2113" s="705"/>
      <c r="AW2113" s="705"/>
      <c r="AX2113" s="705"/>
      <c r="AY2113" s="705"/>
      <c r="AZ2113" s="705"/>
      <c r="BA2113" s="705"/>
      <c r="BB2113" s="705"/>
      <c r="BC2113" s="705"/>
      <c r="BD2113" s="705"/>
      <c r="BE2113" s="705"/>
      <c r="BF2113" s="705"/>
      <c r="BG2113" s="706"/>
    </row>
    <row r="2114" spans="2:86" ht="28.95" customHeight="1" x14ac:dyDescent="0.2">
      <c r="B2114" s="716" t="s">
        <v>995</v>
      </c>
      <c r="C2114" s="717"/>
      <c r="D2114" s="717"/>
      <c r="E2114" s="717"/>
      <c r="F2114" s="717"/>
      <c r="G2114" s="718"/>
      <c r="H2114" s="709">
        <f ca="1">OFFSET('(6)定期点検調書'!$AK$12,L2106-1,0)</f>
        <v>0</v>
      </c>
      <c r="I2114" s="710"/>
      <c r="J2114" s="710"/>
      <c r="K2114" s="711"/>
      <c r="L2114" s="705"/>
      <c r="M2114" s="705"/>
      <c r="N2114" s="705"/>
      <c r="O2114" s="705"/>
      <c r="P2114" s="705"/>
      <c r="Q2114" s="705"/>
      <c r="R2114" s="705"/>
      <c r="S2114" s="705"/>
      <c r="T2114" s="705"/>
      <c r="U2114" s="705"/>
      <c r="V2114" s="705"/>
      <c r="W2114" s="705"/>
      <c r="X2114" s="705"/>
      <c r="Y2114" s="705"/>
      <c r="Z2114" s="705"/>
      <c r="AA2114" s="705"/>
      <c r="AB2114" s="705"/>
      <c r="AC2114" s="705"/>
      <c r="AD2114" s="706"/>
      <c r="AE2114" s="716" t="s">
        <v>995</v>
      </c>
      <c r="AF2114" s="717"/>
      <c r="AG2114" s="717"/>
      <c r="AH2114" s="717"/>
      <c r="AI2114" s="717"/>
      <c r="AJ2114" s="718"/>
      <c r="AK2114" s="709">
        <f ca="1">OFFSET('(6)定期点検調書'!$AK$12,AO2106-1,0)</f>
        <v>0</v>
      </c>
      <c r="AL2114" s="710"/>
      <c r="AM2114" s="710"/>
      <c r="AN2114" s="711"/>
      <c r="AO2114" s="705"/>
      <c r="AP2114" s="705"/>
      <c r="AQ2114" s="705"/>
      <c r="AR2114" s="705"/>
      <c r="AS2114" s="705"/>
      <c r="AT2114" s="705"/>
      <c r="AU2114" s="705"/>
      <c r="AV2114" s="705"/>
      <c r="AW2114" s="705"/>
      <c r="AX2114" s="705"/>
      <c r="AY2114" s="705"/>
      <c r="AZ2114" s="705"/>
      <c r="BA2114" s="705"/>
      <c r="BB2114" s="705"/>
      <c r="BC2114" s="705"/>
      <c r="BD2114" s="705"/>
      <c r="BE2114" s="705"/>
      <c r="BF2114" s="705"/>
      <c r="BG2114" s="706"/>
    </row>
    <row r="2115" spans="2:86" ht="14.55" customHeight="1" x14ac:dyDescent="0.2">
      <c r="B2115" s="677" t="s">
        <v>1240</v>
      </c>
      <c r="C2115" s="661"/>
      <c r="D2115" s="659" t="s">
        <v>994</v>
      </c>
      <c r="E2115" s="660"/>
      <c r="F2115" s="660"/>
      <c r="G2115" s="661"/>
      <c r="H2115" s="699" t="str">
        <f ca="1">OFFSET('(6)定期点検調書'!$BY$12,L2106-1,0)</f>
        <v/>
      </c>
      <c r="I2115" s="700"/>
      <c r="J2115" s="700"/>
      <c r="K2115" s="714"/>
      <c r="L2115" s="705"/>
      <c r="M2115" s="705"/>
      <c r="N2115" s="705"/>
      <c r="O2115" s="705"/>
      <c r="P2115" s="705"/>
      <c r="Q2115" s="705"/>
      <c r="R2115" s="705"/>
      <c r="S2115" s="705"/>
      <c r="T2115" s="705"/>
      <c r="U2115" s="705"/>
      <c r="V2115" s="705"/>
      <c r="W2115" s="705"/>
      <c r="X2115" s="705"/>
      <c r="Y2115" s="705"/>
      <c r="Z2115" s="705"/>
      <c r="AA2115" s="705"/>
      <c r="AB2115" s="705"/>
      <c r="AC2115" s="705"/>
      <c r="AD2115" s="706"/>
      <c r="AE2115" s="677" t="s">
        <v>1240</v>
      </c>
      <c r="AF2115" s="661"/>
      <c r="AG2115" s="659" t="s">
        <v>994</v>
      </c>
      <c r="AH2115" s="660"/>
      <c r="AI2115" s="660"/>
      <c r="AJ2115" s="661"/>
      <c r="AK2115" s="699" t="str">
        <f ca="1">OFFSET('(6)定期点検調書'!$BY$12,AO2106-1,0)</f>
        <v/>
      </c>
      <c r="AL2115" s="700"/>
      <c r="AM2115" s="700"/>
      <c r="AN2115" s="714"/>
      <c r="AO2115" s="705"/>
      <c r="AP2115" s="705"/>
      <c r="AQ2115" s="705"/>
      <c r="AR2115" s="705"/>
      <c r="AS2115" s="705"/>
      <c r="AT2115" s="705"/>
      <c r="AU2115" s="705"/>
      <c r="AV2115" s="705"/>
      <c r="AW2115" s="705"/>
      <c r="AX2115" s="705"/>
      <c r="AY2115" s="705"/>
      <c r="AZ2115" s="705"/>
      <c r="BA2115" s="705"/>
      <c r="BB2115" s="705"/>
      <c r="BC2115" s="705"/>
      <c r="BD2115" s="705"/>
      <c r="BE2115" s="705"/>
      <c r="BF2115" s="705"/>
      <c r="BG2115" s="706"/>
    </row>
    <row r="2116" spans="2:86" ht="14.55" customHeight="1" x14ac:dyDescent="0.2">
      <c r="B2116" s="712"/>
      <c r="C2116" s="713"/>
      <c r="D2116" s="662"/>
      <c r="E2116" s="663"/>
      <c r="F2116" s="663"/>
      <c r="G2116" s="664"/>
      <c r="H2116" s="701"/>
      <c r="I2116" s="702"/>
      <c r="J2116" s="702"/>
      <c r="K2116" s="715"/>
      <c r="L2116" s="705"/>
      <c r="M2116" s="705"/>
      <c r="N2116" s="705"/>
      <c r="O2116" s="705"/>
      <c r="P2116" s="705"/>
      <c r="Q2116" s="705"/>
      <c r="R2116" s="705"/>
      <c r="S2116" s="705"/>
      <c r="T2116" s="705"/>
      <c r="U2116" s="705"/>
      <c r="V2116" s="705"/>
      <c r="W2116" s="705"/>
      <c r="X2116" s="705"/>
      <c r="Y2116" s="705"/>
      <c r="Z2116" s="705"/>
      <c r="AA2116" s="705"/>
      <c r="AB2116" s="705"/>
      <c r="AC2116" s="705"/>
      <c r="AD2116" s="706"/>
      <c r="AE2116" s="712"/>
      <c r="AF2116" s="713"/>
      <c r="AG2116" s="662"/>
      <c r="AH2116" s="663"/>
      <c r="AI2116" s="663"/>
      <c r="AJ2116" s="664"/>
      <c r="AK2116" s="701"/>
      <c r="AL2116" s="702"/>
      <c r="AM2116" s="702"/>
      <c r="AN2116" s="715"/>
      <c r="AO2116" s="705"/>
      <c r="AP2116" s="705"/>
      <c r="AQ2116" s="705"/>
      <c r="AR2116" s="705"/>
      <c r="AS2116" s="705"/>
      <c r="AT2116" s="705"/>
      <c r="AU2116" s="705"/>
      <c r="AV2116" s="705"/>
      <c r="AW2116" s="705"/>
      <c r="AX2116" s="705"/>
      <c r="AY2116" s="705"/>
      <c r="AZ2116" s="705"/>
      <c r="BA2116" s="705"/>
      <c r="BB2116" s="705"/>
      <c r="BC2116" s="705"/>
      <c r="BD2116" s="705"/>
      <c r="BE2116" s="705"/>
      <c r="BF2116" s="705"/>
      <c r="BG2116" s="706"/>
    </row>
    <row r="2117" spans="2:86" ht="14.55" customHeight="1" x14ac:dyDescent="0.2">
      <c r="B2117" s="712"/>
      <c r="C2117" s="713"/>
      <c r="D2117" s="659" t="s">
        <v>1186</v>
      </c>
      <c r="E2117" s="660"/>
      <c r="F2117" s="660"/>
      <c r="G2117" s="661"/>
      <c r="H2117" s="665">
        <f ca="1">OFFSET('(6)定期点検調書'!$BC$12,L2106-1,0)</f>
        <v>0</v>
      </c>
      <c r="I2117" s="666"/>
      <c r="J2117" s="666"/>
      <c r="K2117" s="667"/>
      <c r="L2117" s="705"/>
      <c r="M2117" s="705"/>
      <c r="N2117" s="705"/>
      <c r="O2117" s="705"/>
      <c r="P2117" s="705"/>
      <c r="Q2117" s="705"/>
      <c r="R2117" s="705"/>
      <c r="S2117" s="705"/>
      <c r="T2117" s="705"/>
      <c r="U2117" s="705"/>
      <c r="V2117" s="705"/>
      <c r="W2117" s="705"/>
      <c r="X2117" s="705"/>
      <c r="Y2117" s="705"/>
      <c r="Z2117" s="705"/>
      <c r="AA2117" s="705"/>
      <c r="AB2117" s="705"/>
      <c r="AC2117" s="705"/>
      <c r="AD2117" s="706"/>
      <c r="AE2117" s="712"/>
      <c r="AF2117" s="713"/>
      <c r="AG2117" s="659" t="s">
        <v>1186</v>
      </c>
      <c r="AH2117" s="660"/>
      <c r="AI2117" s="660"/>
      <c r="AJ2117" s="661"/>
      <c r="AK2117" s="665">
        <f ca="1">OFFSET('(6)定期点検調書'!$BC$12,AO2106-1,0)</f>
        <v>0</v>
      </c>
      <c r="AL2117" s="666"/>
      <c r="AM2117" s="666"/>
      <c r="AN2117" s="667"/>
      <c r="AO2117" s="705"/>
      <c r="AP2117" s="705"/>
      <c r="AQ2117" s="705"/>
      <c r="AR2117" s="705"/>
      <c r="AS2117" s="705"/>
      <c r="AT2117" s="705"/>
      <c r="AU2117" s="705"/>
      <c r="AV2117" s="705"/>
      <c r="AW2117" s="705"/>
      <c r="AX2117" s="705"/>
      <c r="AY2117" s="705"/>
      <c r="AZ2117" s="705"/>
      <c r="BA2117" s="705"/>
      <c r="BB2117" s="705"/>
      <c r="BC2117" s="705"/>
      <c r="BD2117" s="705"/>
      <c r="BE2117" s="705"/>
      <c r="BF2117" s="705"/>
      <c r="BG2117" s="706"/>
    </row>
    <row r="2118" spans="2:86" ht="14.55" customHeight="1" x14ac:dyDescent="0.2">
      <c r="B2118" s="712"/>
      <c r="C2118" s="713"/>
      <c r="D2118" s="662"/>
      <c r="E2118" s="663"/>
      <c r="F2118" s="663"/>
      <c r="G2118" s="664"/>
      <c r="H2118" s="668"/>
      <c r="I2118" s="669"/>
      <c r="J2118" s="669"/>
      <c r="K2118" s="670"/>
      <c r="L2118" s="705"/>
      <c r="M2118" s="705"/>
      <c r="N2118" s="705"/>
      <c r="O2118" s="705"/>
      <c r="P2118" s="705"/>
      <c r="Q2118" s="705"/>
      <c r="R2118" s="705"/>
      <c r="S2118" s="705"/>
      <c r="T2118" s="705"/>
      <c r="U2118" s="705"/>
      <c r="V2118" s="705"/>
      <c r="W2118" s="705"/>
      <c r="X2118" s="705"/>
      <c r="Y2118" s="705"/>
      <c r="Z2118" s="705"/>
      <c r="AA2118" s="705"/>
      <c r="AB2118" s="705"/>
      <c r="AC2118" s="705"/>
      <c r="AD2118" s="706"/>
      <c r="AE2118" s="712"/>
      <c r="AF2118" s="713"/>
      <c r="AG2118" s="662"/>
      <c r="AH2118" s="663"/>
      <c r="AI2118" s="663"/>
      <c r="AJ2118" s="664"/>
      <c r="AK2118" s="668"/>
      <c r="AL2118" s="669"/>
      <c r="AM2118" s="669"/>
      <c r="AN2118" s="670"/>
      <c r="AO2118" s="705"/>
      <c r="AP2118" s="705"/>
      <c r="AQ2118" s="705"/>
      <c r="AR2118" s="705"/>
      <c r="AS2118" s="705"/>
      <c r="AT2118" s="705"/>
      <c r="AU2118" s="705"/>
      <c r="AV2118" s="705"/>
      <c r="AW2118" s="705"/>
      <c r="AX2118" s="705"/>
      <c r="AY2118" s="705"/>
      <c r="AZ2118" s="705"/>
      <c r="BA2118" s="705"/>
      <c r="BB2118" s="705"/>
      <c r="BC2118" s="705"/>
      <c r="BD2118" s="705"/>
      <c r="BE2118" s="705"/>
      <c r="BF2118" s="705"/>
      <c r="BG2118" s="706"/>
    </row>
    <row r="2119" spans="2:86" ht="14.55" customHeight="1" x14ac:dyDescent="0.2">
      <c r="B2119" s="712"/>
      <c r="C2119" s="713"/>
      <c r="D2119" s="659" t="s">
        <v>1187</v>
      </c>
      <c r="E2119" s="660"/>
      <c r="F2119" s="660"/>
      <c r="G2119" s="661"/>
      <c r="H2119" s="665">
        <f ca="1">OFFSET('(6)定期点検調書'!$BF$12,L2106-1,0)</f>
        <v>0</v>
      </c>
      <c r="I2119" s="666"/>
      <c r="J2119" s="666"/>
      <c r="K2119" s="667"/>
      <c r="L2119" s="705"/>
      <c r="M2119" s="705"/>
      <c r="N2119" s="705"/>
      <c r="O2119" s="705"/>
      <c r="P2119" s="705"/>
      <c r="Q2119" s="705"/>
      <c r="R2119" s="705"/>
      <c r="S2119" s="705"/>
      <c r="T2119" s="705"/>
      <c r="U2119" s="705"/>
      <c r="V2119" s="705"/>
      <c r="W2119" s="705"/>
      <c r="X2119" s="705"/>
      <c r="Y2119" s="705"/>
      <c r="Z2119" s="705"/>
      <c r="AA2119" s="705"/>
      <c r="AB2119" s="705"/>
      <c r="AC2119" s="705"/>
      <c r="AD2119" s="706"/>
      <c r="AE2119" s="712"/>
      <c r="AF2119" s="713"/>
      <c r="AG2119" s="659" t="s">
        <v>1187</v>
      </c>
      <c r="AH2119" s="660"/>
      <c r="AI2119" s="660"/>
      <c r="AJ2119" s="661"/>
      <c r="AK2119" s="665">
        <f ca="1">OFFSET('(6)定期点検調書'!$BF$12,AO2106-1,0)</f>
        <v>0</v>
      </c>
      <c r="AL2119" s="666"/>
      <c r="AM2119" s="666"/>
      <c r="AN2119" s="667"/>
      <c r="AO2119" s="705"/>
      <c r="AP2119" s="705"/>
      <c r="AQ2119" s="705"/>
      <c r="AR2119" s="705"/>
      <c r="AS2119" s="705"/>
      <c r="AT2119" s="705"/>
      <c r="AU2119" s="705"/>
      <c r="AV2119" s="705"/>
      <c r="AW2119" s="705"/>
      <c r="AX2119" s="705"/>
      <c r="AY2119" s="705"/>
      <c r="AZ2119" s="705"/>
      <c r="BA2119" s="705"/>
      <c r="BB2119" s="705"/>
      <c r="BC2119" s="705"/>
      <c r="BD2119" s="705"/>
      <c r="BE2119" s="705"/>
      <c r="BF2119" s="705"/>
      <c r="BG2119" s="706"/>
    </row>
    <row r="2120" spans="2:86" ht="14.55" customHeight="1" x14ac:dyDescent="0.2">
      <c r="B2120" s="662"/>
      <c r="C2120" s="664"/>
      <c r="D2120" s="662"/>
      <c r="E2120" s="663"/>
      <c r="F2120" s="663"/>
      <c r="G2120" s="664"/>
      <c r="H2120" s="668"/>
      <c r="I2120" s="669"/>
      <c r="J2120" s="669"/>
      <c r="K2120" s="670"/>
      <c r="L2120" s="707"/>
      <c r="M2120" s="707"/>
      <c r="N2120" s="707"/>
      <c r="O2120" s="707"/>
      <c r="P2120" s="707"/>
      <c r="Q2120" s="707"/>
      <c r="R2120" s="707"/>
      <c r="S2120" s="707"/>
      <c r="T2120" s="707"/>
      <c r="U2120" s="707"/>
      <c r="V2120" s="707"/>
      <c r="W2120" s="707"/>
      <c r="X2120" s="707"/>
      <c r="Y2120" s="707"/>
      <c r="Z2120" s="707"/>
      <c r="AA2120" s="707"/>
      <c r="AB2120" s="707"/>
      <c r="AC2120" s="707"/>
      <c r="AD2120" s="708"/>
      <c r="AE2120" s="662"/>
      <c r="AF2120" s="664"/>
      <c r="AG2120" s="662"/>
      <c r="AH2120" s="663"/>
      <c r="AI2120" s="663"/>
      <c r="AJ2120" s="664"/>
      <c r="AK2120" s="668"/>
      <c r="AL2120" s="669"/>
      <c r="AM2120" s="669"/>
      <c r="AN2120" s="670"/>
      <c r="AO2120" s="707"/>
      <c r="AP2120" s="707"/>
      <c r="AQ2120" s="707"/>
      <c r="AR2120" s="707"/>
      <c r="AS2120" s="707"/>
      <c r="AT2120" s="707"/>
      <c r="AU2120" s="707"/>
      <c r="AV2120" s="707"/>
      <c r="AW2120" s="707"/>
      <c r="AX2120" s="707"/>
      <c r="AY2120" s="707"/>
      <c r="AZ2120" s="707"/>
      <c r="BA2120" s="707"/>
      <c r="BB2120" s="707"/>
      <c r="BC2120" s="707"/>
      <c r="BD2120" s="707"/>
      <c r="BE2120" s="707"/>
      <c r="BF2120" s="707"/>
      <c r="BG2120" s="708"/>
    </row>
    <row r="2121" spans="2:86" ht="14.55" customHeight="1" x14ac:dyDescent="0.2">
      <c r="B2121" s="683" t="s">
        <v>1241</v>
      </c>
      <c r="C2121" s="683"/>
      <c r="D2121" s="683"/>
      <c r="E2121" s="683"/>
      <c r="F2121" s="683"/>
      <c r="G2121" s="683"/>
      <c r="H2121" s="699" t="str">
        <f ca="1">IF(OFFSET('(6)定期点検調書'!$AR$12,L2106-1,0)="","",OFFSET('(6)定期点検調書'!$AQ$12,L2106-1,0)&amp;TEXT(OFFSET('(6)定期点検調書'!$AR$12,L2106-1,0),"0.0")&amp;OFFSET('(6)定期点検調書'!$AT$12,L2106-1,0))  &amp;  IF(OFFSET('(6)定期点検調書'!$AV$12,L2106-1,0)="","","／"&amp;OFFSET('(6)定期点検調書'!$AU$12,L2106-1,0)&amp;TEXT(OFFSET('(6)定期点検調書'!$AV$12,L2106-1,0),"0.0")&amp;OFFSET('(6)定期点検調書'!$AX$12,L2106-1,0))  &amp;  IF(OFFSET('(6)定期点検調書'!$AZ$12,L2106-1,0)="","","／"&amp;OFFSET('(6)定期点検調書'!$AY$12,L2106-1,0)&amp;TEXT(OFFSET('(6)定期点検調書'!$AZ$12,L2106-1,0),"0.0")&amp;OFFSET('(6)定期点検調書'!$BB$12,L2106-1,0))</f>
        <v/>
      </c>
      <c r="I2121" s="700"/>
      <c r="J2121" s="700"/>
      <c r="K2121" s="700"/>
      <c r="L2121" s="700"/>
      <c r="M2121" s="700"/>
      <c r="N2121" s="700"/>
      <c r="O2121" s="700"/>
      <c r="P2121" s="685" t="s">
        <v>1243</v>
      </c>
      <c r="Q2121" s="685"/>
      <c r="R2121" s="685"/>
      <c r="S2121" s="685"/>
      <c r="T2121" s="685"/>
      <c r="U2121" s="685"/>
      <c r="V2121" s="685"/>
      <c r="W2121" s="686" t="str">
        <f ca="1">OFFSET('(6)定期点検調書'!$F$12,L2106-1,0)</f>
        <v/>
      </c>
      <c r="X2121" s="687"/>
      <c r="Y2121" s="687"/>
      <c r="Z2121" s="687"/>
      <c r="AA2121" s="687"/>
      <c r="AB2121" s="687"/>
      <c r="AC2121" s="687"/>
      <c r="AD2121" s="688"/>
      <c r="AE2121" s="683" t="s">
        <v>1241</v>
      </c>
      <c r="AF2121" s="683"/>
      <c r="AG2121" s="683"/>
      <c r="AH2121" s="683"/>
      <c r="AI2121" s="683"/>
      <c r="AJ2121" s="683"/>
      <c r="AK2121" s="699" t="str">
        <f ca="1">IF(OFFSET('(6)定期点検調書'!$AR$12,AO2106-1,0)="","",OFFSET('(6)定期点検調書'!$AQ$12,AO2106-1,0)&amp;TEXT(OFFSET('(6)定期点検調書'!$AR$12,AO2106-1,0),"0.0")&amp;OFFSET('(6)定期点検調書'!$AT$12,AO2106-1,0))  &amp;  IF(OFFSET('(6)定期点検調書'!$AV$12,AO2106-1,0)="","","／"&amp;OFFSET('(6)定期点検調書'!$AU$12,AO2106-1,0)&amp;TEXT(OFFSET('(6)定期点検調書'!$AV$12,AO2106-1,0),"0.0")&amp;OFFSET('(6)定期点検調書'!$AX$12,AO2106-1,0))  &amp;  IF(OFFSET('(6)定期点検調書'!$AZ$12,AO2106-1,0)="","","／"&amp;OFFSET('(6)定期点検調書'!$AY$12,AO2106-1,0)&amp;TEXT(OFFSET('(6)定期点検調書'!$AZ$12,AO2106-1,0),"0.0")&amp;OFFSET('(6)定期点検調書'!$BB$12,AO2106-1,0))</f>
        <v/>
      </c>
      <c r="AL2121" s="700"/>
      <c r="AM2121" s="700"/>
      <c r="AN2121" s="700"/>
      <c r="AO2121" s="700"/>
      <c r="AP2121" s="700"/>
      <c r="AQ2121" s="700"/>
      <c r="AR2121" s="700"/>
      <c r="AS2121" s="685" t="s">
        <v>1243</v>
      </c>
      <c r="AT2121" s="685"/>
      <c r="AU2121" s="685"/>
      <c r="AV2121" s="685"/>
      <c r="AW2121" s="685"/>
      <c r="AX2121" s="685"/>
      <c r="AY2121" s="685"/>
      <c r="AZ2121" s="686" t="str">
        <f ca="1">OFFSET('(6)定期点検調書'!$F$12,AO2106-1,0)</f>
        <v/>
      </c>
      <c r="BA2121" s="687"/>
      <c r="BB2121" s="687"/>
      <c r="BC2121" s="687"/>
      <c r="BD2121" s="687"/>
      <c r="BE2121" s="687"/>
      <c r="BF2121" s="687"/>
      <c r="BG2121" s="688"/>
    </row>
    <row r="2122" spans="2:86" ht="14.55" customHeight="1" x14ac:dyDescent="0.2">
      <c r="B2122" s="683"/>
      <c r="C2122" s="683"/>
      <c r="D2122" s="683"/>
      <c r="E2122" s="683"/>
      <c r="F2122" s="683"/>
      <c r="G2122" s="683"/>
      <c r="H2122" s="701"/>
      <c r="I2122" s="702"/>
      <c r="J2122" s="702"/>
      <c r="K2122" s="702"/>
      <c r="L2122" s="702"/>
      <c r="M2122" s="702"/>
      <c r="N2122" s="702"/>
      <c r="O2122" s="702"/>
      <c r="P2122" s="685"/>
      <c r="Q2122" s="685"/>
      <c r="R2122" s="685"/>
      <c r="S2122" s="685"/>
      <c r="T2122" s="685"/>
      <c r="U2122" s="685"/>
      <c r="V2122" s="685"/>
      <c r="W2122" s="689"/>
      <c r="X2122" s="690"/>
      <c r="Y2122" s="690"/>
      <c r="Z2122" s="690"/>
      <c r="AA2122" s="690"/>
      <c r="AB2122" s="690"/>
      <c r="AC2122" s="690"/>
      <c r="AD2122" s="691"/>
      <c r="AE2122" s="683"/>
      <c r="AF2122" s="683"/>
      <c r="AG2122" s="683"/>
      <c r="AH2122" s="683"/>
      <c r="AI2122" s="683"/>
      <c r="AJ2122" s="683"/>
      <c r="AK2122" s="701"/>
      <c r="AL2122" s="702"/>
      <c r="AM2122" s="702"/>
      <c r="AN2122" s="702"/>
      <c r="AO2122" s="702"/>
      <c r="AP2122" s="702"/>
      <c r="AQ2122" s="702"/>
      <c r="AR2122" s="702"/>
      <c r="AS2122" s="685"/>
      <c r="AT2122" s="685"/>
      <c r="AU2122" s="685"/>
      <c r="AV2122" s="685"/>
      <c r="AW2122" s="685"/>
      <c r="AX2122" s="685"/>
      <c r="AY2122" s="685"/>
      <c r="AZ2122" s="689"/>
      <c r="BA2122" s="690"/>
      <c r="BB2122" s="690"/>
      <c r="BC2122" s="690"/>
      <c r="BD2122" s="690"/>
      <c r="BE2122" s="690"/>
      <c r="BF2122" s="690"/>
      <c r="BG2122" s="691"/>
    </row>
    <row r="2123" spans="2:86" ht="14.55" customHeight="1" x14ac:dyDescent="0.2">
      <c r="B2123" s="659" t="s">
        <v>1242</v>
      </c>
      <c r="C2123" s="660"/>
      <c r="D2123" s="660"/>
      <c r="E2123" s="660"/>
      <c r="F2123" s="660"/>
      <c r="G2123" s="661"/>
      <c r="H2123" s="671"/>
      <c r="I2123" s="672"/>
      <c r="J2123" s="672"/>
      <c r="K2123" s="672"/>
      <c r="L2123" s="672"/>
      <c r="M2123" s="672"/>
      <c r="N2123" s="672"/>
      <c r="O2123" s="672"/>
      <c r="P2123" s="692" t="s">
        <v>996</v>
      </c>
      <c r="Q2123" s="692"/>
      <c r="R2123" s="692"/>
      <c r="S2123" s="692"/>
      <c r="T2123" s="692"/>
      <c r="U2123" s="692"/>
      <c r="V2123" s="692"/>
      <c r="W2123" s="693"/>
      <c r="X2123" s="694"/>
      <c r="Y2123" s="694"/>
      <c r="Z2123" s="694"/>
      <c r="AA2123" s="694"/>
      <c r="AB2123" s="694"/>
      <c r="AC2123" s="694"/>
      <c r="AD2123" s="695"/>
      <c r="AE2123" s="659" t="s">
        <v>1242</v>
      </c>
      <c r="AF2123" s="660"/>
      <c r="AG2123" s="660"/>
      <c r="AH2123" s="660"/>
      <c r="AI2123" s="660"/>
      <c r="AJ2123" s="661"/>
      <c r="AK2123" s="671"/>
      <c r="AL2123" s="672"/>
      <c r="AM2123" s="672"/>
      <c r="AN2123" s="672"/>
      <c r="AO2123" s="672"/>
      <c r="AP2123" s="672"/>
      <c r="AQ2123" s="672"/>
      <c r="AR2123" s="672"/>
      <c r="AS2123" s="692" t="s">
        <v>996</v>
      </c>
      <c r="AT2123" s="692"/>
      <c r="AU2123" s="692"/>
      <c r="AV2123" s="692"/>
      <c r="AW2123" s="692"/>
      <c r="AX2123" s="692"/>
      <c r="AY2123" s="692"/>
      <c r="AZ2123" s="693"/>
      <c r="BA2123" s="694"/>
      <c r="BB2123" s="694"/>
      <c r="BC2123" s="694"/>
      <c r="BD2123" s="694"/>
      <c r="BE2123" s="694"/>
      <c r="BF2123" s="694"/>
      <c r="BG2123" s="695"/>
    </row>
    <row r="2124" spans="2:86" ht="14.55" customHeight="1" x14ac:dyDescent="0.2">
      <c r="B2124" s="662"/>
      <c r="C2124" s="663"/>
      <c r="D2124" s="663"/>
      <c r="E2124" s="663"/>
      <c r="F2124" s="663"/>
      <c r="G2124" s="664"/>
      <c r="H2124" s="674"/>
      <c r="I2124" s="675"/>
      <c r="J2124" s="675"/>
      <c r="K2124" s="675"/>
      <c r="L2124" s="675"/>
      <c r="M2124" s="675"/>
      <c r="N2124" s="675"/>
      <c r="O2124" s="675"/>
      <c r="P2124" s="692"/>
      <c r="Q2124" s="692"/>
      <c r="R2124" s="692"/>
      <c r="S2124" s="692"/>
      <c r="T2124" s="692"/>
      <c r="U2124" s="692"/>
      <c r="V2124" s="692"/>
      <c r="W2124" s="696"/>
      <c r="X2124" s="697"/>
      <c r="Y2124" s="697"/>
      <c r="Z2124" s="697"/>
      <c r="AA2124" s="697"/>
      <c r="AB2124" s="697"/>
      <c r="AC2124" s="697"/>
      <c r="AD2124" s="698"/>
      <c r="AE2124" s="662"/>
      <c r="AF2124" s="663"/>
      <c r="AG2124" s="663"/>
      <c r="AH2124" s="663"/>
      <c r="AI2124" s="663"/>
      <c r="AJ2124" s="664"/>
      <c r="AK2124" s="674"/>
      <c r="AL2124" s="675"/>
      <c r="AM2124" s="675"/>
      <c r="AN2124" s="675"/>
      <c r="AO2124" s="675"/>
      <c r="AP2124" s="675"/>
      <c r="AQ2124" s="675"/>
      <c r="AR2124" s="675"/>
      <c r="AS2124" s="692"/>
      <c r="AT2124" s="692"/>
      <c r="AU2124" s="692"/>
      <c r="AV2124" s="692"/>
      <c r="AW2124" s="692"/>
      <c r="AX2124" s="692"/>
      <c r="AY2124" s="692"/>
      <c r="AZ2124" s="696"/>
      <c r="BA2124" s="697"/>
      <c r="BB2124" s="697"/>
      <c r="BC2124" s="697"/>
      <c r="BD2124" s="697"/>
      <c r="BE2124" s="697"/>
      <c r="BF2124" s="697"/>
      <c r="BG2124" s="698"/>
    </row>
    <row r="2125" spans="2:86" ht="19.5" customHeight="1" x14ac:dyDescent="0.2">
      <c r="B2125" s="683" t="s">
        <v>79</v>
      </c>
      <c r="C2125" s="683"/>
      <c r="D2125" s="683"/>
      <c r="E2125" s="683"/>
      <c r="F2125" s="683"/>
      <c r="G2125" s="683"/>
      <c r="H2125" s="684">
        <f ca="1">OFFSET('(6)定期点検調書'!$CA$12,L2106-1,0)</f>
        <v>0</v>
      </c>
      <c r="I2125" s="684"/>
      <c r="J2125" s="684"/>
      <c r="K2125" s="684"/>
      <c r="L2125" s="684"/>
      <c r="M2125" s="684"/>
      <c r="N2125" s="684"/>
      <c r="O2125" s="684"/>
      <c r="P2125" s="684"/>
      <c r="Q2125" s="684"/>
      <c r="R2125" s="684"/>
      <c r="S2125" s="684"/>
      <c r="T2125" s="684"/>
      <c r="U2125" s="684"/>
      <c r="V2125" s="684"/>
      <c r="W2125" s="684"/>
      <c r="X2125" s="684"/>
      <c r="Y2125" s="684"/>
      <c r="Z2125" s="684"/>
      <c r="AA2125" s="684"/>
      <c r="AB2125" s="684"/>
      <c r="AC2125" s="684"/>
      <c r="AD2125" s="684"/>
      <c r="AE2125" s="683" t="s">
        <v>79</v>
      </c>
      <c r="AF2125" s="683"/>
      <c r="AG2125" s="683"/>
      <c r="AH2125" s="683"/>
      <c r="AI2125" s="683"/>
      <c r="AJ2125" s="683"/>
      <c r="AK2125" s="684">
        <f ca="1">OFFSET('(6)定期点検調書'!$CA$12,AO2106-1,0)</f>
        <v>0</v>
      </c>
      <c r="AL2125" s="684"/>
      <c r="AM2125" s="684"/>
      <c r="AN2125" s="684"/>
      <c r="AO2125" s="684"/>
      <c r="AP2125" s="684"/>
      <c r="AQ2125" s="684"/>
      <c r="AR2125" s="684"/>
      <c r="AS2125" s="684"/>
      <c r="AT2125" s="684"/>
      <c r="AU2125" s="684"/>
      <c r="AV2125" s="684"/>
      <c r="AW2125" s="684"/>
      <c r="AX2125" s="684"/>
      <c r="AY2125" s="684"/>
      <c r="AZ2125" s="684"/>
      <c r="BA2125" s="684"/>
      <c r="BB2125" s="684"/>
      <c r="BC2125" s="684"/>
      <c r="BD2125" s="684"/>
      <c r="BE2125" s="684"/>
      <c r="BF2125" s="684"/>
      <c r="BG2125" s="684"/>
      <c r="CH2125" s="473"/>
    </row>
    <row r="2126" spans="2:86" ht="19.5" customHeight="1" x14ac:dyDescent="0.2">
      <c r="B2126" s="683"/>
      <c r="C2126" s="683"/>
      <c r="D2126" s="683"/>
      <c r="E2126" s="683"/>
      <c r="F2126" s="683"/>
      <c r="G2126" s="683"/>
      <c r="H2126" s="684"/>
      <c r="I2126" s="684"/>
      <c r="J2126" s="684"/>
      <c r="K2126" s="684"/>
      <c r="L2126" s="684"/>
      <c r="M2126" s="684"/>
      <c r="N2126" s="684"/>
      <c r="O2126" s="684"/>
      <c r="P2126" s="684"/>
      <c r="Q2126" s="684"/>
      <c r="R2126" s="684"/>
      <c r="S2126" s="684"/>
      <c r="T2126" s="684"/>
      <c r="U2126" s="684"/>
      <c r="V2126" s="684"/>
      <c r="W2126" s="684"/>
      <c r="X2126" s="684"/>
      <c r="Y2126" s="684"/>
      <c r="Z2126" s="684"/>
      <c r="AA2126" s="684"/>
      <c r="AB2126" s="684"/>
      <c r="AC2126" s="684"/>
      <c r="AD2126" s="684"/>
      <c r="AE2126" s="683"/>
      <c r="AF2126" s="683"/>
      <c r="AG2126" s="683"/>
      <c r="AH2126" s="683"/>
      <c r="AI2126" s="683"/>
      <c r="AJ2126" s="683"/>
      <c r="AK2126" s="684"/>
      <c r="AL2126" s="684"/>
      <c r="AM2126" s="684"/>
      <c r="AN2126" s="684"/>
      <c r="AO2126" s="684"/>
      <c r="AP2126" s="684"/>
      <c r="AQ2126" s="684"/>
      <c r="AR2126" s="684"/>
      <c r="AS2126" s="684"/>
      <c r="AT2126" s="684"/>
      <c r="AU2126" s="684"/>
      <c r="AV2126" s="684"/>
      <c r="AW2126" s="684"/>
      <c r="AX2126" s="684"/>
      <c r="AY2126" s="684"/>
      <c r="AZ2126" s="684"/>
      <c r="BA2126" s="684"/>
      <c r="BB2126" s="684"/>
      <c r="BC2126" s="684"/>
      <c r="BD2126" s="684"/>
      <c r="BE2126" s="684"/>
      <c r="BF2126" s="684"/>
      <c r="BG2126" s="684"/>
    </row>
    <row r="2127" spans="2:86" ht="14.55" customHeight="1" x14ac:dyDescent="0.2">
      <c r="B2127" s="677" t="s">
        <v>1038</v>
      </c>
      <c r="C2127" s="678"/>
      <c r="D2127" s="677" t="s">
        <v>1237</v>
      </c>
      <c r="E2127" s="719"/>
      <c r="F2127" s="719"/>
      <c r="G2127" s="719"/>
      <c r="H2127" s="665">
        <f ca="1">OFFSET('(6)定期点検調書'!$B$12,L2127-1,0)</f>
        <v>0</v>
      </c>
      <c r="I2127" s="666"/>
      <c r="J2127" s="666"/>
      <c r="K2127" s="667"/>
      <c r="L2127" s="703">
        <f>AO2106+1</f>
        <v>203</v>
      </c>
      <c r="M2127" s="703"/>
      <c r="N2127" s="703"/>
      <c r="O2127" s="703"/>
      <c r="P2127" s="703"/>
      <c r="Q2127" s="703"/>
      <c r="R2127" s="703"/>
      <c r="S2127" s="703"/>
      <c r="T2127" s="703"/>
      <c r="U2127" s="703"/>
      <c r="V2127" s="703"/>
      <c r="W2127" s="703"/>
      <c r="X2127" s="703"/>
      <c r="Y2127" s="703"/>
      <c r="Z2127" s="703"/>
      <c r="AA2127" s="703"/>
      <c r="AB2127" s="703"/>
      <c r="AC2127" s="703"/>
      <c r="AD2127" s="704"/>
      <c r="AE2127" s="677" t="s">
        <v>1038</v>
      </c>
      <c r="AF2127" s="678"/>
      <c r="AG2127" s="677" t="s">
        <v>1237</v>
      </c>
      <c r="AH2127" s="719"/>
      <c r="AI2127" s="719"/>
      <c r="AJ2127" s="719"/>
      <c r="AK2127" s="665">
        <f ca="1">OFFSET('(6)定期点検調書'!$B$12,AO2127-1,0)</f>
        <v>0</v>
      </c>
      <c r="AL2127" s="666"/>
      <c r="AM2127" s="666"/>
      <c r="AN2127" s="667"/>
      <c r="AO2127" s="703">
        <f>L2127+1</f>
        <v>204</v>
      </c>
      <c r="AP2127" s="703"/>
      <c r="AQ2127" s="703"/>
      <c r="AR2127" s="703"/>
      <c r="AS2127" s="703"/>
      <c r="AT2127" s="703"/>
      <c r="AU2127" s="703"/>
      <c r="AV2127" s="703"/>
      <c r="AW2127" s="703"/>
      <c r="AX2127" s="703"/>
      <c r="AY2127" s="703"/>
      <c r="AZ2127" s="703"/>
      <c r="BA2127" s="703"/>
      <c r="BB2127" s="703"/>
      <c r="BC2127" s="703"/>
      <c r="BD2127" s="703"/>
      <c r="BE2127" s="703"/>
      <c r="BF2127" s="703"/>
      <c r="BG2127" s="704"/>
    </row>
    <row r="2128" spans="2:86" ht="14.55" customHeight="1" x14ac:dyDescent="0.2">
      <c r="B2128" s="679"/>
      <c r="C2128" s="680"/>
      <c r="D2128" s="681"/>
      <c r="E2128" s="720"/>
      <c r="F2128" s="720"/>
      <c r="G2128" s="720"/>
      <c r="H2128" s="668"/>
      <c r="I2128" s="669"/>
      <c r="J2128" s="669"/>
      <c r="K2128" s="670"/>
      <c r="L2128" s="705"/>
      <c r="M2128" s="705"/>
      <c r="N2128" s="705"/>
      <c r="O2128" s="705"/>
      <c r="P2128" s="705"/>
      <c r="Q2128" s="705"/>
      <c r="R2128" s="705"/>
      <c r="S2128" s="705"/>
      <c r="T2128" s="705"/>
      <c r="U2128" s="705"/>
      <c r="V2128" s="705"/>
      <c r="W2128" s="705"/>
      <c r="X2128" s="705"/>
      <c r="Y2128" s="705"/>
      <c r="Z2128" s="705"/>
      <c r="AA2128" s="705"/>
      <c r="AB2128" s="705"/>
      <c r="AC2128" s="705"/>
      <c r="AD2128" s="706"/>
      <c r="AE2128" s="679"/>
      <c r="AF2128" s="680"/>
      <c r="AG2128" s="681"/>
      <c r="AH2128" s="720"/>
      <c r="AI2128" s="720"/>
      <c r="AJ2128" s="720"/>
      <c r="AK2128" s="668"/>
      <c r="AL2128" s="669"/>
      <c r="AM2128" s="669"/>
      <c r="AN2128" s="670"/>
      <c r="AO2128" s="705"/>
      <c r="AP2128" s="705"/>
      <c r="AQ2128" s="705"/>
      <c r="AR2128" s="705"/>
      <c r="AS2128" s="705"/>
      <c r="AT2128" s="705"/>
      <c r="AU2128" s="705"/>
      <c r="AV2128" s="705"/>
      <c r="AW2128" s="705"/>
      <c r="AX2128" s="705"/>
      <c r="AY2128" s="705"/>
      <c r="AZ2128" s="705"/>
      <c r="BA2128" s="705"/>
      <c r="BB2128" s="705"/>
      <c r="BC2128" s="705"/>
      <c r="BD2128" s="705"/>
      <c r="BE2128" s="705"/>
      <c r="BF2128" s="705"/>
      <c r="BG2128" s="706"/>
    </row>
    <row r="2129" spans="2:59" ht="14.55" customHeight="1" x14ac:dyDescent="0.2">
      <c r="B2129" s="679"/>
      <c r="C2129" s="680"/>
      <c r="D2129" s="677" t="s">
        <v>992</v>
      </c>
      <c r="E2129" s="719"/>
      <c r="F2129" s="719"/>
      <c r="G2129" s="719"/>
      <c r="H2129" s="665">
        <f ca="1">OFFSET('(6)定期点検調書'!$D$12,L2127-1,0)</f>
        <v>0</v>
      </c>
      <c r="I2129" s="666"/>
      <c r="J2129" s="666"/>
      <c r="K2129" s="667"/>
      <c r="L2129" s="705"/>
      <c r="M2129" s="705"/>
      <c r="N2129" s="705"/>
      <c r="O2129" s="705"/>
      <c r="P2129" s="705"/>
      <c r="Q2129" s="705"/>
      <c r="R2129" s="705"/>
      <c r="S2129" s="705"/>
      <c r="T2129" s="705"/>
      <c r="U2129" s="705"/>
      <c r="V2129" s="705"/>
      <c r="W2129" s="705"/>
      <c r="X2129" s="705"/>
      <c r="Y2129" s="705"/>
      <c r="Z2129" s="705"/>
      <c r="AA2129" s="705"/>
      <c r="AB2129" s="705"/>
      <c r="AC2129" s="705"/>
      <c r="AD2129" s="706"/>
      <c r="AE2129" s="679"/>
      <c r="AF2129" s="680"/>
      <c r="AG2129" s="677" t="s">
        <v>992</v>
      </c>
      <c r="AH2129" s="719"/>
      <c r="AI2129" s="719"/>
      <c r="AJ2129" s="719"/>
      <c r="AK2129" s="665">
        <f ca="1">OFFSET('(6)定期点検調書'!$D$12,AO2127-1,0)</f>
        <v>0</v>
      </c>
      <c r="AL2129" s="666"/>
      <c r="AM2129" s="666"/>
      <c r="AN2129" s="667"/>
      <c r="AO2129" s="705"/>
      <c r="AP2129" s="705"/>
      <c r="AQ2129" s="705"/>
      <c r="AR2129" s="705"/>
      <c r="AS2129" s="705"/>
      <c r="AT2129" s="705"/>
      <c r="AU2129" s="705"/>
      <c r="AV2129" s="705"/>
      <c r="AW2129" s="705"/>
      <c r="AX2129" s="705"/>
      <c r="AY2129" s="705"/>
      <c r="AZ2129" s="705"/>
      <c r="BA2129" s="705"/>
      <c r="BB2129" s="705"/>
      <c r="BC2129" s="705"/>
      <c r="BD2129" s="705"/>
      <c r="BE2129" s="705"/>
      <c r="BF2129" s="705"/>
      <c r="BG2129" s="706"/>
    </row>
    <row r="2130" spans="2:59" ht="14.55" customHeight="1" x14ac:dyDescent="0.2">
      <c r="B2130" s="681"/>
      <c r="C2130" s="682"/>
      <c r="D2130" s="681"/>
      <c r="E2130" s="720"/>
      <c r="F2130" s="720"/>
      <c r="G2130" s="720"/>
      <c r="H2130" s="668"/>
      <c r="I2130" s="669"/>
      <c r="J2130" s="669"/>
      <c r="K2130" s="670"/>
      <c r="L2130" s="705"/>
      <c r="M2130" s="705"/>
      <c r="N2130" s="705"/>
      <c r="O2130" s="705"/>
      <c r="P2130" s="705"/>
      <c r="Q2130" s="705"/>
      <c r="R2130" s="705"/>
      <c r="S2130" s="705"/>
      <c r="T2130" s="705"/>
      <c r="U2130" s="705"/>
      <c r="V2130" s="705"/>
      <c r="W2130" s="705"/>
      <c r="X2130" s="705"/>
      <c r="Y2130" s="705"/>
      <c r="Z2130" s="705"/>
      <c r="AA2130" s="705"/>
      <c r="AB2130" s="705"/>
      <c r="AC2130" s="705"/>
      <c r="AD2130" s="706"/>
      <c r="AE2130" s="681"/>
      <c r="AF2130" s="682"/>
      <c r="AG2130" s="681"/>
      <c r="AH2130" s="720"/>
      <c r="AI2130" s="720"/>
      <c r="AJ2130" s="720"/>
      <c r="AK2130" s="668"/>
      <c r="AL2130" s="669"/>
      <c r="AM2130" s="669"/>
      <c r="AN2130" s="670"/>
      <c r="AO2130" s="705"/>
      <c r="AP2130" s="705"/>
      <c r="AQ2130" s="705"/>
      <c r="AR2130" s="705"/>
      <c r="AS2130" s="705"/>
      <c r="AT2130" s="705"/>
      <c r="AU2130" s="705"/>
      <c r="AV2130" s="705"/>
      <c r="AW2130" s="705"/>
      <c r="AX2130" s="705"/>
      <c r="AY2130" s="705"/>
      <c r="AZ2130" s="705"/>
      <c r="BA2130" s="705"/>
      <c r="BB2130" s="705"/>
      <c r="BC2130" s="705"/>
      <c r="BD2130" s="705"/>
      <c r="BE2130" s="705"/>
      <c r="BF2130" s="705"/>
      <c r="BG2130" s="706"/>
    </row>
    <row r="2131" spans="2:59" ht="14.55" customHeight="1" x14ac:dyDescent="0.2">
      <c r="B2131" s="677" t="s">
        <v>1238</v>
      </c>
      <c r="C2131" s="678"/>
      <c r="D2131" s="659" t="s">
        <v>993</v>
      </c>
      <c r="E2131" s="660"/>
      <c r="F2131" s="660"/>
      <c r="G2131" s="660"/>
      <c r="H2131" s="671">
        <f ca="1">OFFSET('(6)定期点検調書'!$AA$13,L2127-1,0)</f>
        <v>0</v>
      </c>
      <c r="I2131" s="672"/>
      <c r="J2131" s="672"/>
      <c r="K2131" s="673"/>
      <c r="L2131" s="705"/>
      <c r="M2131" s="705"/>
      <c r="N2131" s="705"/>
      <c r="O2131" s="705"/>
      <c r="P2131" s="705"/>
      <c r="Q2131" s="705"/>
      <c r="R2131" s="705"/>
      <c r="S2131" s="705"/>
      <c r="T2131" s="705"/>
      <c r="U2131" s="705"/>
      <c r="V2131" s="705"/>
      <c r="W2131" s="705"/>
      <c r="X2131" s="705"/>
      <c r="Y2131" s="705"/>
      <c r="Z2131" s="705"/>
      <c r="AA2131" s="705"/>
      <c r="AB2131" s="705"/>
      <c r="AC2131" s="705"/>
      <c r="AD2131" s="706"/>
      <c r="AE2131" s="677" t="s">
        <v>1238</v>
      </c>
      <c r="AF2131" s="678"/>
      <c r="AG2131" s="659" t="s">
        <v>993</v>
      </c>
      <c r="AH2131" s="660"/>
      <c r="AI2131" s="660"/>
      <c r="AJ2131" s="660"/>
      <c r="AK2131" s="671">
        <f ca="1">OFFSET('(6)定期点検調書'!$AA$13,AO2127-1,0)</f>
        <v>0</v>
      </c>
      <c r="AL2131" s="672"/>
      <c r="AM2131" s="672"/>
      <c r="AN2131" s="673"/>
      <c r="AO2131" s="705"/>
      <c r="AP2131" s="705"/>
      <c r="AQ2131" s="705"/>
      <c r="AR2131" s="705"/>
      <c r="AS2131" s="705"/>
      <c r="AT2131" s="705"/>
      <c r="AU2131" s="705"/>
      <c r="AV2131" s="705"/>
      <c r="AW2131" s="705"/>
      <c r="AX2131" s="705"/>
      <c r="AY2131" s="705"/>
      <c r="AZ2131" s="705"/>
      <c r="BA2131" s="705"/>
      <c r="BB2131" s="705"/>
      <c r="BC2131" s="705"/>
      <c r="BD2131" s="705"/>
      <c r="BE2131" s="705"/>
      <c r="BF2131" s="705"/>
      <c r="BG2131" s="706"/>
    </row>
    <row r="2132" spans="2:59" ht="14.55" customHeight="1" x14ac:dyDescent="0.2">
      <c r="B2132" s="679"/>
      <c r="C2132" s="680"/>
      <c r="D2132" s="662"/>
      <c r="E2132" s="663"/>
      <c r="F2132" s="663"/>
      <c r="G2132" s="663"/>
      <c r="H2132" s="674"/>
      <c r="I2132" s="675"/>
      <c r="J2132" s="675"/>
      <c r="K2132" s="676"/>
      <c r="L2132" s="705"/>
      <c r="M2132" s="705"/>
      <c r="N2132" s="705"/>
      <c r="O2132" s="705"/>
      <c r="P2132" s="705"/>
      <c r="Q2132" s="705"/>
      <c r="R2132" s="705"/>
      <c r="S2132" s="705"/>
      <c r="T2132" s="705"/>
      <c r="U2132" s="705"/>
      <c r="V2132" s="705"/>
      <c r="W2132" s="705"/>
      <c r="X2132" s="705"/>
      <c r="Y2132" s="705"/>
      <c r="Z2132" s="705"/>
      <c r="AA2132" s="705"/>
      <c r="AB2132" s="705"/>
      <c r="AC2132" s="705"/>
      <c r="AD2132" s="706"/>
      <c r="AE2132" s="679"/>
      <c r="AF2132" s="680"/>
      <c r="AG2132" s="662"/>
      <c r="AH2132" s="663"/>
      <c r="AI2132" s="663"/>
      <c r="AJ2132" s="663"/>
      <c r="AK2132" s="674"/>
      <c r="AL2132" s="675"/>
      <c r="AM2132" s="675"/>
      <c r="AN2132" s="676"/>
      <c r="AO2132" s="705"/>
      <c r="AP2132" s="705"/>
      <c r="AQ2132" s="705"/>
      <c r="AR2132" s="705"/>
      <c r="AS2132" s="705"/>
      <c r="AT2132" s="705"/>
      <c r="AU2132" s="705"/>
      <c r="AV2132" s="705"/>
      <c r="AW2132" s="705"/>
      <c r="AX2132" s="705"/>
      <c r="AY2132" s="705"/>
      <c r="AZ2132" s="705"/>
      <c r="BA2132" s="705"/>
      <c r="BB2132" s="705"/>
      <c r="BC2132" s="705"/>
      <c r="BD2132" s="705"/>
      <c r="BE2132" s="705"/>
      <c r="BF2132" s="705"/>
      <c r="BG2132" s="706"/>
    </row>
    <row r="2133" spans="2:59" ht="14.55" customHeight="1" x14ac:dyDescent="0.2">
      <c r="B2133" s="679"/>
      <c r="C2133" s="680"/>
      <c r="D2133" s="659" t="s">
        <v>1239</v>
      </c>
      <c r="E2133" s="660"/>
      <c r="F2133" s="660"/>
      <c r="G2133" s="660"/>
      <c r="H2133" s="665">
        <f ca="1">OFFSET('(6)定期点検調書'!$AD$12,L2127-1,0)</f>
        <v>0</v>
      </c>
      <c r="I2133" s="666"/>
      <c r="J2133" s="666"/>
      <c r="K2133" s="667"/>
      <c r="L2133" s="705"/>
      <c r="M2133" s="705"/>
      <c r="N2133" s="705"/>
      <c r="O2133" s="705"/>
      <c r="P2133" s="705"/>
      <c r="Q2133" s="705"/>
      <c r="R2133" s="705"/>
      <c r="S2133" s="705"/>
      <c r="T2133" s="705"/>
      <c r="U2133" s="705"/>
      <c r="V2133" s="705"/>
      <c r="W2133" s="705"/>
      <c r="X2133" s="705"/>
      <c r="Y2133" s="705"/>
      <c r="Z2133" s="705"/>
      <c r="AA2133" s="705"/>
      <c r="AB2133" s="705"/>
      <c r="AC2133" s="705"/>
      <c r="AD2133" s="706"/>
      <c r="AE2133" s="679"/>
      <c r="AF2133" s="680"/>
      <c r="AG2133" s="659" t="s">
        <v>1239</v>
      </c>
      <c r="AH2133" s="660"/>
      <c r="AI2133" s="660"/>
      <c r="AJ2133" s="660"/>
      <c r="AK2133" s="665">
        <f ca="1">OFFSET('(6)定期点検調書'!$AD$12,AO2127-1,0)</f>
        <v>0</v>
      </c>
      <c r="AL2133" s="666"/>
      <c r="AM2133" s="666"/>
      <c r="AN2133" s="667"/>
      <c r="AO2133" s="705"/>
      <c r="AP2133" s="705"/>
      <c r="AQ2133" s="705"/>
      <c r="AR2133" s="705"/>
      <c r="AS2133" s="705"/>
      <c r="AT2133" s="705"/>
      <c r="AU2133" s="705"/>
      <c r="AV2133" s="705"/>
      <c r="AW2133" s="705"/>
      <c r="AX2133" s="705"/>
      <c r="AY2133" s="705"/>
      <c r="AZ2133" s="705"/>
      <c r="BA2133" s="705"/>
      <c r="BB2133" s="705"/>
      <c r="BC2133" s="705"/>
      <c r="BD2133" s="705"/>
      <c r="BE2133" s="705"/>
      <c r="BF2133" s="705"/>
      <c r="BG2133" s="706"/>
    </row>
    <row r="2134" spans="2:59" ht="14.55" customHeight="1" x14ac:dyDescent="0.2">
      <c r="B2134" s="681"/>
      <c r="C2134" s="682"/>
      <c r="D2134" s="662"/>
      <c r="E2134" s="663"/>
      <c r="F2134" s="663"/>
      <c r="G2134" s="663"/>
      <c r="H2134" s="668"/>
      <c r="I2134" s="669"/>
      <c r="J2134" s="669"/>
      <c r="K2134" s="670"/>
      <c r="L2134" s="705"/>
      <c r="M2134" s="705"/>
      <c r="N2134" s="705"/>
      <c r="O2134" s="705"/>
      <c r="P2134" s="705"/>
      <c r="Q2134" s="705"/>
      <c r="R2134" s="705"/>
      <c r="S2134" s="705"/>
      <c r="T2134" s="705"/>
      <c r="U2134" s="705"/>
      <c r="V2134" s="705"/>
      <c r="W2134" s="705"/>
      <c r="X2134" s="705"/>
      <c r="Y2134" s="705"/>
      <c r="Z2134" s="705"/>
      <c r="AA2134" s="705"/>
      <c r="AB2134" s="705"/>
      <c r="AC2134" s="705"/>
      <c r="AD2134" s="706"/>
      <c r="AE2134" s="681"/>
      <c r="AF2134" s="682"/>
      <c r="AG2134" s="662"/>
      <c r="AH2134" s="663"/>
      <c r="AI2134" s="663"/>
      <c r="AJ2134" s="663"/>
      <c r="AK2134" s="668"/>
      <c r="AL2134" s="669"/>
      <c r="AM2134" s="669"/>
      <c r="AN2134" s="670"/>
      <c r="AO2134" s="705"/>
      <c r="AP2134" s="705"/>
      <c r="AQ2134" s="705"/>
      <c r="AR2134" s="705"/>
      <c r="AS2134" s="705"/>
      <c r="AT2134" s="705"/>
      <c r="AU2134" s="705"/>
      <c r="AV2134" s="705"/>
      <c r="AW2134" s="705"/>
      <c r="AX2134" s="705"/>
      <c r="AY2134" s="705"/>
      <c r="AZ2134" s="705"/>
      <c r="BA2134" s="705"/>
      <c r="BB2134" s="705"/>
      <c r="BC2134" s="705"/>
      <c r="BD2134" s="705"/>
      <c r="BE2134" s="705"/>
      <c r="BF2134" s="705"/>
      <c r="BG2134" s="706"/>
    </row>
    <row r="2135" spans="2:59" ht="28.95" customHeight="1" x14ac:dyDescent="0.2">
      <c r="B2135" s="716" t="s">
        <v>995</v>
      </c>
      <c r="C2135" s="717"/>
      <c r="D2135" s="717"/>
      <c r="E2135" s="717"/>
      <c r="F2135" s="717"/>
      <c r="G2135" s="718"/>
      <c r="H2135" s="709">
        <f ca="1">OFFSET('(6)定期点検調書'!$AK$12,L2127-1,0)</f>
        <v>0</v>
      </c>
      <c r="I2135" s="710"/>
      <c r="J2135" s="710"/>
      <c r="K2135" s="711"/>
      <c r="L2135" s="705"/>
      <c r="M2135" s="705"/>
      <c r="N2135" s="705"/>
      <c r="O2135" s="705"/>
      <c r="P2135" s="705"/>
      <c r="Q2135" s="705"/>
      <c r="R2135" s="705"/>
      <c r="S2135" s="705"/>
      <c r="T2135" s="705"/>
      <c r="U2135" s="705"/>
      <c r="V2135" s="705"/>
      <c r="W2135" s="705"/>
      <c r="X2135" s="705"/>
      <c r="Y2135" s="705"/>
      <c r="Z2135" s="705"/>
      <c r="AA2135" s="705"/>
      <c r="AB2135" s="705"/>
      <c r="AC2135" s="705"/>
      <c r="AD2135" s="706"/>
      <c r="AE2135" s="716" t="s">
        <v>995</v>
      </c>
      <c r="AF2135" s="717"/>
      <c r="AG2135" s="717"/>
      <c r="AH2135" s="717"/>
      <c r="AI2135" s="717"/>
      <c r="AJ2135" s="718"/>
      <c r="AK2135" s="709">
        <f ca="1">OFFSET('(6)定期点検調書'!$AK$12,AO2127-1,0)</f>
        <v>0</v>
      </c>
      <c r="AL2135" s="710"/>
      <c r="AM2135" s="710"/>
      <c r="AN2135" s="711"/>
      <c r="AO2135" s="705"/>
      <c r="AP2135" s="705"/>
      <c r="AQ2135" s="705"/>
      <c r="AR2135" s="705"/>
      <c r="AS2135" s="705"/>
      <c r="AT2135" s="705"/>
      <c r="AU2135" s="705"/>
      <c r="AV2135" s="705"/>
      <c r="AW2135" s="705"/>
      <c r="AX2135" s="705"/>
      <c r="AY2135" s="705"/>
      <c r="AZ2135" s="705"/>
      <c r="BA2135" s="705"/>
      <c r="BB2135" s="705"/>
      <c r="BC2135" s="705"/>
      <c r="BD2135" s="705"/>
      <c r="BE2135" s="705"/>
      <c r="BF2135" s="705"/>
      <c r="BG2135" s="706"/>
    </row>
    <row r="2136" spans="2:59" ht="14.55" customHeight="1" x14ac:dyDescent="0.2">
      <c r="B2136" s="677" t="s">
        <v>1240</v>
      </c>
      <c r="C2136" s="661"/>
      <c r="D2136" s="659" t="s">
        <v>994</v>
      </c>
      <c r="E2136" s="660"/>
      <c r="F2136" s="660"/>
      <c r="G2136" s="661"/>
      <c r="H2136" s="699" t="str">
        <f ca="1">OFFSET('(6)定期点検調書'!$BY$12,L2127-1,0)</f>
        <v/>
      </c>
      <c r="I2136" s="700"/>
      <c r="J2136" s="700"/>
      <c r="K2136" s="714"/>
      <c r="L2136" s="705"/>
      <c r="M2136" s="705"/>
      <c r="N2136" s="705"/>
      <c r="O2136" s="705"/>
      <c r="P2136" s="705"/>
      <c r="Q2136" s="705"/>
      <c r="R2136" s="705"/>
      <c r="S2136" s="705"/>
      <c r="T2136" s="705"/>
      <c r="U2136" s="705"/>
      <c r="V2136" s="705"/>
      <c r="W2136" s="705"/>
      <c r="X2136" s="705"/>
      <c r="Y2136" s="705"/>
      <c r="Z2136" s="705"/>
      <c r="AA2136" s="705"/>
      <c r="AB2136" s="705"/>
      <c r="AC2136" s="705"/>
      <c r="AD2136" s="706"/>
      <c r="AE2136" s="677" t="s">
        <v>1240</v>
      </c>
      <c r="AF2136" s="661"/>
      <c r="AG2136" s="659" t="s">
        <v>994</v>
      </c>
      <c r="AH2136" s="660"/>
      <c r="AI2136" s="660"/>
      <c r="AJ2136" s="661"/>
      <c r="AK2136" s="699" t="str">
        <f ca="1">OFFSET('(6)定期点検調書'!$BY$12,AO2127-1,0)</f>
        <v/>
      </c>
      <c r="AL2136" s="700"/>
      <c r="AM2136" s="700"/>
      <c r="AN2136" s="714"/>
      <c r="AO2136" s="705"/>
      <c r="AP2136" s="705"/>
      <c r="AQ2136" s="705"/>
      <c r="AR2136" s="705"/>
      <c r="AS2136" s="705"/>
      <c r="AT2136" s="705"/>
      <c r="AU2136" s="705"/>
      <c r="AV2136" s="705"/>
      <c r="AW2136" s="705"/>
      <c r="AX2136" s="705"/>
      <c r="AY2136" s="705"/>
      <c r="AZ2136" s="705"/>
      <c r="BA2136" s="705"/>
      <c r="BB2136" s="705"/>
      <c r="BC2136" s="705"/>
      <c r="BD2136" s="705"/>
      <c r="BE2136" s="705"/>
      <c r="BF2136" s="705"/>
      <c r="BG2136" s="706"/>
    </row>
    <row r="2137" spans="2:59" ht="14.55" customHeight="1" x14ac:dyDescent="0.2">
      <c r="B2137" s="712"/>
      <c r="C2137" s="713"/>
      <c r="D2137" s="662"/>
      <c r="E2137" s="663"/>
      <c r="F2137" s="663"/>
      <c r="G2137" s="664"/>
      <c r="H2137" s="701"/>
      <c r="I2137" s="702"/>
      <c r="J2137" s="702"/>
      <c r="K2137" s="715"/>
      <c r="L2137" s="705"/>
      <c r="M2137" s="705"/>
      <c r="N2137" s="705"/>
      <c r="O2137" s="705"/>
      <c r="P2137" s="705"/>
      <c r="Q2137" s="705"/>
      <c r="R2137" s="705"/>
      <c r="S2137" s="705"/>
      <c r="T2137" s="705"/>
      <c r="U2137" s="705"/>
      <c r="V2137" s="705"/>
      <c r="W2137" s="705"/>
      <c r="X2137" s="705"/>
      <c r="Y2137" s="705"/>
      <c r="Z2137" s="705"/>
      <c r="AA2137" s="705"/>
      <c r="AB2137" s="705"/>
      <c r="AC2137" s="705"/>
      <c r="AD2137" s="706"/>
      <c r="AE2137" s="712"/>
      <c r="AF2137" s="713"/>
      <c r="AG2137" s="662"/>
      <c r="AH2137" s="663"/>
      <c r="AI2137" s="663"/>
      <c r="AJ2137" s="664"/>
      <c r="AK2137" s="701"/>
      <c r="AL2137" s="702"/>
      <c r="AM2137" s="702"/>
      <c r="AN2137" s="715"/>
      <c r="AO2137" s="705"/>
      <c r="AP2137" s="705"/>
      <c r="AQ2137" s="705"/>
      <c r="AR2137" s="705"/>
      <c r="AS2137" s="705"/>
      <c r="AT2137" s="705"/>
      <c r="AU2137" s="705"/>
      <c r="AV2137" s="705"/>
      <c r="AW2137" s="705"/>
      <c r="AX2137" s="705"/>
      <c r="AY2137" s="705"/>
      <c r="AZ2137" s="705"/>
      <c r="BA2137" s="705"/>
      <c r="BB2137" s="705"/>
      <c r="BC2137" s="705"/>
      <c r="BD2137" s="705"/>
      <c r="BE2137" s="705"/>
      <c r="BF2137" s="705"/>
      <c r="BG2137" s="706"/>
    </row>
    <row r="2138" spans="2:59" ht="14.55" customHeight="1" x14ac:dyDescent="0.2">
      <c r="B2138" s="712"/>
      <c r="C2138" s="713"/>
      <c r="D2138" s="659" t="s">
        <v>1186</v>
      </c>
      <c r="E2138" s="660"/>
      <c r="F2138" s="660"/>
      <c r="G2138" s="661"/>
      <c r="H2138" s="665">
        <f ca="1">OFFSET('(6)定期点検調書'!$BC$12,L2127-1,0)</f>
        <v>0</v>
      </c>
      <c r="I2138" s="666"/>
      <c r="J2138" s="666"/>
      <c r="K2138" s="667"/>
      <c r="L2138" s="705"/>
      <c r="M2138" s="705"/>
      <c r="N2138" s="705"/>
      <c r="O2138" s="705"/>
      <c r="P2138" s="705"/>
      <c r="Q2138" s="705"/>
      <c r="R2138" s="705"/>
      <c r="S2138" s="705"/>
      <c r="T2138" s="705"/>
      <c r="U2138" s="705"/>
      <c r="V2138" s="705"/>
      <c r="W2138" s="705"/>
      <c r="X2138" s="705"/>
      <c r="Y2138" s="705"/>
      <c r="Z2138" s="705"/>
      <c r="AA2138" s="705"/>
      <c r="AB2138" s="705"/>
      <c r="AC2138" s="705"/>
      <c r="AD2138" s="706"/>
      <c r="AE2138" s="712"/>
      <c r="AF2138" s="713"/>
      <c r="AG2138" s="659" t="s">
        <v>1186</v>
      </c>
      <c r="AH2138" s="660"/>
      <c r="AI2138" s="660"/>
      <c r="AJ2138" s="661"/>
      <c r="AK2138" s="665">
        <f ca="1">OFFSET('(6)定期点検調書'!$BC$12,AO2127-1,0)</f>
        <v>0</v>
      </c>
      <c r="AL2138" s="666"/>
      <c r="AM2138" s="666"/>
      <c r="AN2138" s="667"/>
      <c r="AO2138" s="705"/>
      <c r="AP2138" s="705"/>
      <c r="AQ2138" s="705"/>
      <c r="AR2138" s="705"/>
      <c r="AS2138" s="705"/>
      <c r="AT2138" s="705"/>
      <c r="AU2138" s="705"/>
      <c r="AV2138" s="705"/>
      <c r="AW2138" s="705"/>
      <c r="AX2138" s="705"/>
      <c r="AY2138" s="705"/>
      <c r="AZ2138" s="705"/>
      <c r="BA2138" s="705"/>
      <c r="BB2138" s="705"/>
      <c r="BC2138" s="705"/>
      <c r="BD2138" s="705"/>
      <c r="BE2138" s="705"/>
      <c r="BF2138" s="705"/>
      <c r="BG2138" s="706"/>
    </row>
    <row r="2139" spans="2:59" ht="14.55" customHeight="1" x14ac:dyDescent="0.2">
      <c r="B2139" s="712"/>
      <c r="C2139" s="713"/>
      <c r="D2139" s="662"/>
      <c r="E2139" s="663"/>
      <c r="F2139" s="663"/>
      <c r="G2139" s="664"/>
      <c r="H2139" s="668"/>
      <c r="I2139" s="669"/>
      <c r="J2139" s="669"/>
      <c r="K2139" s="670"/>
      <c r="L2139" s="705"/>
      <c r="M2139" s="705"/>
      <c r="N2139" s="705"/>
      <c r="O2139" s="705"/>
      <c r="P2139" s="705"/>
      <c r="Q2139" s="705"/>
      <c r="R2139" s="705"/>
      <c r="S2139" s="705"/>
      <c r="T2139" s="705"/>
      <c r="U2139" s="705"/>
      <c r="V2139" s="705"/>
      <c r="W2139" s="705"/>
      <c r="X2139" s="705"/>
      <c r="Y2139" s="705"/>
      <c r="Z2139" s="705"/>
      <c r="AA2139" s="705"/>
      <c r="AB2139" s="705"/>
      <c r="AC2139" s="705"/>
      <c r="AD2139" s="706"/>
      <c r="AE2139" s="712"/>
      <c r="AF2139" s="713"/>
      <c r="AG2139" s="662"/>
      <c r="AH2139" s="663"/>
      <c r="AI2139" s="663"/>
      <c r="AJ2139" s="664"/>
      <c r="AK2139" s="668"/>
      <c r="AL2139" s="669"/>
      <c r="AM2139" s="669"/>
      <c r="AN2139" s="670"/>
      <c r="AO2139" s="705"/>
      <c r="AP2139" s="705"/>
      <c r="AQ2139" s="705"/>
      <c r="AR2139" s="705"/>
      <c r="AS2139" s="705"/>
      <c r="AT2139" s="705"/>
      <c r="AU2139" s="705"/>
      <c r="AV2139" s="705"/>
      <c r="AW2139" s="705"/>
      <c r="AX2139" s="705"/>
      <c r="AY2139" s="705"/>
      <c r="AZ2139" s="705"/>
      <c r="BA2139" s="705"/>
      <c r="BB2139" s="705"/>
      <c r="BC2139" s="705"/>
      <c r="BD2139" s="705"/>
      <c r="BE2139" s="705"/>
      <c r="BF2139" s="705"/>
      <c r="BG2139" s="706"/>
    </row>
    <row r="2140" spans="2:59" ht="14.55" customHeight="1" x14ac:dyDescent="0.2">
      <c r="B2140" s="712"/>
      <c r="C2140" s="713"/>
      <c r="D2140" s="659" t="s">
        <v>1187</v>
      </c>
      <c r="E2140" s="660"/>
      <c r="F2140" s="660"/>
      <c r="G2140" s="661"/>
      <c r="H2140" s="665">
        <f ca="1">OFFSET('(6)定期点検調書'!$BF$12,L2127-1,0)</f>
        <v>0</v>
      </c>
      <c r="I2140" s="666"/>
      <c r="J2140" s="666"/>
      <c r="K2140" s="667"/>
      <c r="L2140" s="705"/>
      <c r="M2140" s="705"/>
      <c r="N2140" s="705"/>
      <c r="O2140" s="705"/>
      <c r="P2140" s="705"/>
      <c r="Q2140" s="705"/>
      <c r="R2140" s="705"/>
      <c r="S2140" s="705"/>
      <c r="T2140" s="705"/>
      <c r="U2140" s="705"/>
      <c r="V2140" s="705"/>
      <c r="W2140" s="705"/>
      <c r="X2140" s="705"/>
      <c r="Y2140" s="705"/>
      <c r="Z2140" s="705"/>
      <c r="AA2140" s="705"/>
      <c r="AB2140" s="705"/>
      <c r="AC2140" s="705"/>
      <c r="AD2140" s="706"/>
      <c r="AE2140" s="712"/>
      <c r="AF2140" s="713"/>
      <c r="AG2140" s="659" t="s">
        <v>1187</v>
      </c>
      <c r="AH2140" s="660"/>
      <c r="AI2140" s="660"/>
      <c r="AJ2140" s="661"/>
      <c r="AK2140" s="665">
        <f ca="1">OFFSET('(6)定期点検調書'!$BF$12,AO2127-1,0)</f>
        <v>0</v>
      </c>
      <c r="AL2140" s="666"/>
      <c r="AM2140" s="666"/>
      <c r="AN2140" s="667"/>
      <c r="AO2140" s="705"/>
      <c r="AP2140" s="705"/>
      <c r="AQ2140" s="705"/>
      <c r="AR2140" s="705"/>
      <c r="AS2140" s="705"/>
      <c r="AT2140" s="705"/>
      <c r="AU2140" s="705"/>
      <c r="AV2140" s="705"/>
      <c r="AW2140" s="705"/>
      <c r="AX2140" s="705"/>
      <c r="AY2140" s="705"/>
      <c r="AZ2140" s="705"/>
      <c r="BA2140" s="705"/>
      <c r="BB2140" s="705"/>
      <c r="BC2140" s="705"/>
      <c r="BD2140" s="705"/>
      <c r="BE2140" s="705"/>
      <c r="BF2140" s="705"/>
      <c r="BG2140" s="706"/>
    </row>
    <row r="2141" spans="2:59" ht="14.55" customHeight="1" x14ac:dyDescent="0.2">
      <c r="B2141" s="662"/>
      <c r="C2141" s="664"/>
      <c r="D2141" s="662"/>
      <c r="E2141" s="663"/>
      <c r="F2141" s="663"/>
      <c r="G2141" s="664"/>
      <c r="H2141" s="668"/>
      <c r="I2141" s="669"/>
      <c r="J2141" s="669"/>
      <c r="K2141" s="670"/>
      <c r="L2141" s="707"/>
      <c r="M2141" s="707"/>
      <c r="N2141" s="707"/>
      <c r="O2141" s="707"/>
      <c r="P2141" s="707"/>
      <c r="Q2141" s="707"/>
      <c r="R2141" s="707"/>
      <c r="S2141" s="707"/>
      <c r="T2141" s="707"/>
      <c r="U2141" s="707"/>
      <c r="V2141" s="707"/>
      <c r="W2141" s="707"/>
      <c r="X2141" s="707"/>
      <c r="Y2141" s="707"/>
      <c r="Z2141" s="707"/>
      <c r="AA2141" s="707"/>
      <c r="AB2141" s="707"/>
      <c r="AC2141" s="707"/>
      <c r="AD2141" s="708"/>
      <c r="AE2141" s="662"/>
      <c r="AF2141" s="664"/>
      <c r="AG2141" s="662"/>
      <c r="AH2141" s="663"/>
      <c r="AI2141" s="663"/>
      <c r="AJ2141" s="664"/>
      <c r="AK2141" s="668"/>
      <c r="AL2141" s="669"/>
      <c r="AM2141" s="669"/>
      <c r="AN2141" s="670"/>
      <c r="AO2141" s="707"/>
      <c r="AP2141" s="707"/>
      <c r="AQ2141" s="707"/>
      <c r="AR2141" s="707"/>
      <c r="AS2141" s="707"/>
      <c r="AT2141" s="707"/>
      <c r="AU2141" s="707"/>
      <c r="AV2141" s="707"/>
      <c r="AW2141" s="707"/>
      <c r="AX2141" s="707"/>
      <c r="AY2141" s="707"/>
      <c r="AZ2141" s="707"/>
      <c r="BA2141" s="707"/>
      <c r="BB2141" s="707"/>
      <c r="BC2141" s="707"/>
      <c r="BD2141" s="707"/>
      <c r="BE2141" s="707"/>
      <c r="BF2141" s="707"/>
      <c r="BG2141" s="708"/>
    </row>
    <row r="2142" spans="2:59" ht="14.55" customHeight="1" x14ac:dyDescent="0.2">
      <c r="B2142" s="683" t="s">
        <v>1241</v>
      </c>
      <c r="C2142" s="683"/>
      <c r="D2142" s="683"/>
      <c r="E2142" s="683"/>
      <c r="F2142" s="683"/>
      <c r="G2142" s="683"/>
      <c r="H2142" s="699" t="str">
        <f ca="1">IF(OFFSET('(6)定期点検調書'!$AR$12,L2127-1,0)="","",OFFSET('(6)定期点検調書'!$AQ$12,L2127-1,0)&amp;TEXT(OFFSET('(6)定期点検調書'!$AR$12,L2127-1,0),"0.0")&amp;OFFSET('(6)定期点検調書'!$AT$12,L2127-1,0))  &amp;  IF(OFFSET('(6)定期点検調書'!$AV$12,L2127-1,0)="","","／"&amp;OFFSET('(6)定期点検調書'!$AU$12,L2127-1,0)&amp;TEXT(OFFSET('(6)定期点検調書'!$AV$12,L2127-1,0),"0.0")&amp;OFFSET('(6)定期点検調書'!$AX$12,L2127-1,0))  &amp;  IF(OFFSET('(6)定期点検調書'!$AZ$12,L2127-1,0)="","","／"&amp;OFFSET('(6)定期点検調書'!$AY$12,L2127-1,0)&amp;TEXT(OFFSET('(6)定期点検調書'!$AZ$12,L2127-1,0),"0.0")&amp;OFFSET('(6)定期点検調書'!$BB$12,L2127-1,0))</f>
        <v/>
      </c>
      <c r="I2142" s="700"/>
      <c r="J2142" s="700"/>
      <c r="K2142" s="700"/>
      <c r="L2142" s="700"/>
      <c r="M2142" s="700"/>
      <c r="N2142" s="700"/>
      <c r="O2142" s="700"/>
      <c r="P2142" s="685" t="s">
        <v>1243</v>
      </c>
      <c r="Q2142" s="685"/>
      <c r="R2142" s="685"/>
      <c r="S2142" s="685"/>
      <c r="T2142" s="685"/>
      <c r="U2142" s="685"/>
      <c r="V2142" s="685"/>
      <c r="W2142" s="686" t="str">
        <f ca="1">OFFSET('(6)定期点検調書'!$F$12,L2127-1,0)</f>
        <v/>
      </c>
      <c r="X2142" s="687"/>
      <c r="Y2142" s="687"/>
      <c r="Z2142" s="687"/>
      <c r="AA2142" s="687"/>
      <c r="AB2142" s="687"/>
      <c r="AC2142" s="687"/>
      <c r="AD2142" s="688"/>
      <c r="AE2142" s="683" t="s">
        <v>1241</v>
      </c>
      <c r="AF2142" s="683"/>
      <c r="AG2142" s="683"/>
      <c r="AH2142" s="683"/>
      <c r="AI2142" s="683"/>
      <c r="AJ2142" s="683"/>
      <c r="AK2142" s="699" t="str">
        <f ca="1">IF(OFFSET('(6)定期点検調書'!$AR$12,AO2127-1,0)="","",OFFSET('(6)定期点検調書'!$AQ$12,AO2127-1,0)&amp;TEXT(OFFSET('(6)定期点検調書'!$AR$12,AO2127-1,0),"0.0")&amp;OFFSET('(6)定期点検調書'!$AT$12,AO2127-1,0))  &amp;  IF(OFFSET('(6)定期点検調書'!$AV$12,AO2127-1,0)="","","／"&amp;OFFSET('(6)定期点検調書'!$AU$12,AO2127-1,0)&amp;TEXT(OFFSET('(6)定期点検調書'!$AV$12,AO2127-1,0),"0.0")&amp;OFFSET('(6)定期点検調書'!$AX$12,AO2127-1,0))  &amp;  IF(OFFSET('(6)定期点検調書'!$AZ$12,AO2127-1,0)="","","／"&amp;OFFSET('(6)定期点検調書'!$AY$12,AO2127-1,0)&amp;TEXT(OFFSET('(6)定期点検調書'!$AZ$12,AO2127-1,0),"0.0")&amp;OFFSET('(6)定期点検調書'!$BB$12,AO2127-1,0))</f>
        <v/>
      </c>
      <c r="AL2142" s="700"/>
      <c r="AM2142" s="700"/>
      <c r="AN2142" s="700"/>
      <c r="AO2142" s="700"/>
      <c r="AP2142" s="700"/>
      <c r="AQ2142" s="700"/>
      <c r="AR2142" s="700"/>
      <c r="AS2142" s="685" t="s">
        <v>1243</v>
      </c>
      <c r="AT2142" s="685"/>
      <c r="AU2142" s="685"/>
      <c r="AV2142" s="685"/>
      <c r="AW2142" s="685"/>
      <c r="AX2142" s="685"/>
      <c r="AY2142" s="685"/>
      <c r="AZ2142" s="686" t="str">
        <f ca="1">OFFSET('(6)定期点検調書'!$F$12,AO2127-1,0)</f>
        <v/>
      </c>
      <c r="BA2142" s="687"/>
      <c r="BB2142" s="687"/>
      <c r="BC2142" s="687"/>
      <c r="BD2142" s="687"/>
      <c r="BE2142" s="687"/>
      <c r="BF2142" s="687"/>
      <c r="BG2142" s="688"/>
    </row>
    <row r="2143" spans="2:59" ht="14.55" customHeight="1" x14ac:dyDescent="0.2">
      <c r="B2143" s="683"/>
      <c r="C2143" s="683"/>
      <c r="D2143" s="683"/>
      <c r="E2143" s="683"/>
      <c r="F2143" s="683"/>
      <c r="G2143" s="683"/>
      <c r="H2143" s="701"/>
      <c r="I2143" s="702"/>
      <c r="J2143" s="702"/>
      <c r="K2143" s="702"/>
      <c r="L2143" s="702"/>
      <c r="M2143" s="702"/>
      <c r="N2143" s="702"/>
      <c r="O2143" s="702"/>
      <c r="P2143" s="685"/>
      <c r="Q2143" s="685"/>
      <c r="R2143" s="685"/>
      <c r="S2143" s="685"/>
      <c r="T2143" s="685"/>
      <c r="U2143" s="685"/>
      <c r="V2143" s="685"/>
      <c r="W2143" s="689"/>
      <c r="X2143" s="690"/>
      <c r="Y2143" s="690"/>
      <c r="Z2143" s="690"/>
      <c r="AA2143" s="690"/>
      <c r="AB2143" s="690"/>
      <c r="AC2143" s="690"/>
      <c r="AD2143" s="691"/>
      <c r="AE2143" s="683"/>
      <c r="AF2143" s="683"/>
      <c r="AG2143" s="683"/>
      <c r="AH2143" s="683"/>
      <c r="AI2143" s="683"/>
      <c r="AJ2143" s="683"/>
      <c r="AK2143" s="701"/>
      <c r="AL2143" s="702"/>
      <c r="AM2143" s="702"/>
      <c r="AN2143" s="702"/>
      <c r="AO2143" s="702"/>
      <c r="AP2143" s="702"/>
      <c r="AQ2143" s="702"/>
      <c r="AR2143" s="702"/>
      <c r="AS2143" s="685"/>
      <c r="AT2143" s="685"/>
      <c r="AU2143" s="685"/>
      <c r="AV2143" s="685"/>
      <c r="AW2143" s="685"/>
      <c r="AX2143" s="685"/>
      <c r="AY2143" s="685"/>
      <c r="AZ2143" s="689"/>
      <c r="BA2143" s="690"/>
      <c r="BB2143" s="690"/>
      <c r="BC2143" s="690"/>
      <c r="BD2143" s="690"/>
      <c r="BE2143" s="690"/>
      <c r="BF2143" s="690"/>
      <c r="BG2143" s="691"/>
    </row>
    <row r="2144" spans="2:59" ht="14.55" customHeight="1" x14ac:dyDescent="0.2">
      <c r="B2144" s="659" t="s">
        <v>1242</v>
      </c>
      <c r="C2144" s="660"/>
      <c r="D2144" s="660"/>
      <c r="E2144" s="660"/>
      <c r="F2144" s="660"/>
      <c r="G2144" s="661"/>
      <c r="H2144" s="671" t="str">
        <f ca="1">IF(OFFSET('(6)定期点検調書'!$BL$12,L2127-1,0)="","",VLOOKUP(OFFSET('(6)定期点検調書'!$BL$12,L2127-1,0),ﾃﾞｰﾀ一覧!$AY$4:$BB$16,2,FALSE))  &amp;  IF(OFFSET('(6)定期点検調書'!$BC$12,L2127-1,0)="","","／"&amp;VLOOKUP(OFFSET('(6)定期点検調書'!$BC$12,L2127-1,0),ﾃﾞｰﾀ一覧!$AY$4:$BB$16,2,FALSE))  &amp;  IF(OFFSET('(6)定期点検調書'!$BD$12,L2127-1,0)="","","／"&amp;VLOOKUP(OFFSET('(6)定期点検調書'!$BD$12,L2127-1,0),ﾃﾞｰﾀ一覧!$AY$4:$BB$16,2,FALSE))</f>
        <v/>
      </c>
      <c r="I2144" s="672"/>
      <c r="J2144" s="672"/>
      <c r="K2144" s="672"/>
      <c r="L2144" s="672"/>
      <c r="M2144" s="672"/>
      <c r="N2144" s="672"/>
      <c r="O2144" s="672"/>
      <c r="P2144" s="692" t="s">
        <v>996</v>
      </c>
      <c r="Q2144" s="692"/>
      <c r="R2144" s="692"/>
      <c r="S2144" s="692"/>
      <c r="T2144" s="692"/>
      <c r="U2144" s="692"/>
      <c r="V2144" s="692"/>
      <c r="W2144" s="693"/>
      <c r="X2144" s="694"/>
      <c r="Y2144" s="694"/>
      <c r="Z2144" s="694"/>
      <c r="AA2144" s="694"/>
      <c r="AB2144" s="694"/>
      <c r="AC2144" s="694"/>
      <c r="AD2144" s="695"/>
      <c r="AE2144" s="659" t="s">
        <v>1242</v>
      </c>
      <c r="AF2144" s="660"/>
      <c r="AG2144" s="660"/>
      <c r="AH2144" s="660"/>
      <c r="AI2144" s="660"/>
      <c r="AJ2144" s="661"/>
      <c r="AK2144" s="671" t="str">
        <f ca="1">IF(OFFSET('(6)定期点検調書'!$BL$12,AO2127-1,0)="","",VLOOKUP(OFFSET('(6)定期点検調書'!$BL$12,AO2127-1,0),ﾃﾞｰﾀ一覧!$AY$4:$BB$16,2,FALSE))  &amp;  IF(OFFSET('(6)定期点検調書'!$BC$12,AO2127-1,0)="","","／"&amp;VLOOKUP(OFFSET('(6)定期点検調書'!$BC$12,AO2127-1,0),ﾃﾞｰﾀ一覧!$AY$4:$BB$16,2,FALSE))  &amp;  IF(OFFSET('(6)定期点検調書'!$BD$12,AO2127-1,0)="","","／"&amp;VLOOKUP(OFFSET('(6)定期点検調書'!$BD$12,AO2127-1,0),ﾃﾞｰﾀ一覧!$AY$4:$BB$16,2,FALSE))</f>
        <v/>
      </c>
      <c r="AL2144" s="672"/>
      <c r="AM2144" s="672"/>
      <c r="AN2144" s="672"/>
      <c r="AO2144" s="672"/>
      <c r="AP2144" s="672"/>
      <c r="AQ2144" s="672"/>
      <c r="AR2144" s="672"/>
      <c r="AS2144" s="692" t="s">
        <v>996</v>
      </c>
      <c r="AT2144" s="692"/>
      <c r="AU2144" s="692"/>
      <c r="AV2144" s="692"/>
      <c r="AW2144" s="692"/>
      <c r="AX2144" s="692"/>
      <c r="AY2144" s="692"/>
      <c r="AZ2144" s="693"/>
      <c r="BA2144" s="694"/>
      <c r="BB2144" s="694"/>
      <c r="BC2144" s="694"/>
      <c r="BD2144" s="694"/>
      <c r="BE2144" s="694"/>
      <c r="BF2144" s="694"/>
      <c r="BG2144" s="695"/>
    </row>
    <row r="2145" spans="2:86" ht="14.55" customHeight="1" x14ac:dyDescent="0.2">
      <c r="B2145" s="662"/>
      <c r="C2145" s="663"/>
      <c r="D2145" s="663"/>
      <c r="E2145" s="663"/>
      <c r="F2145" s="663"/>
      <c r="G2145" s="664"/>
      <c r="H2145" s="674"/>
      <c r="I2145" s="675"/>
      <c r="J2145" s="675"/>
      <c r="K2145" s="675"/>
      <c r="L2145" s="675"/>
      <c r="M2145" s="675"/>
      <c r="N2145" s="675"/>
      <c r="O2145" s="675"/>
      <c r="P2145" s="692"/>
      <c r="Q2145" s="692"/>
      <c r="R2145" s="692"/>
      <c r="S2145" s="692"/>
      <c r="T2145" s="692"/>
      <c r="U2145" s="692"/>
      <c r="V2145" s="692"/>
      <c r="W2145" s="696"/>
      <c r="X2145" s="697"/>
      <c r="Y2145" s="697"/>
      <c r="Z2145" s="697"/>
      <c r="AA2145" s="697"/>
      <c r="AB2145" s="697"/>
      <c r="AC2145" s="697"/>
      <c r="AD2145" s="698"/>
      <c r="AE2145" s="662"/>
      <c r="AF2145" s="663"/>
      <c r="AG2145" s="663"/>
      <c r="AH2145" s="663"/>
      <c r="AI2145" s="663"/>
      <c r="AJ2145" s="664"/>
      <c r="AK2145" s="674"/>
      <c r="AL2145" s="675"/>
      <c r="AM2145" s="675"/>
      <c r="AN2145" s="675"/>
      <c r="AO2145" s="675"/>
      <c r="AP2145" s="675"/>
      <c r="AQ2145" s="675"/>
      <c r="AR2145" s="675"/>
      <c r="AS2145" s="692"/>
      <c r="AT2145" s="692"/>
      <c r="AU2145" s="692"/>
      <c r="AV2145" s="692"/>
      <c r="AW2145" s="692"/>
      <c r="AX2145" s="692"/>
      <c r="AY2145" s="692"/>
      <c r="AZ2145" s="696"/>
      <c r="BA2145" s="697"/>
      <c r="BB2145" s="697"/>
      <c r="BC2145" s="697"/>
      <c r="BD2145" s="697"/>
      <c r="BE2145" s="697"/>
      <c r="BF2145" s="697"/>
      <c r="BG2145" s="698"/>
    </row>
    <row r="2146" spans="2:86" ht="19.5" customHeight="1" x14ac:dyDescent="0.2">
      <c r="B2146" s="683" t="s">
        <v>79</v>
      </c>
      <c r="C2146" s="683"/>
      <c r="D2146" s="683"/>
      <c r="E2146" s="683"/>
      <c r="F2146" s="683"/>
      <c r="G2146" s="683"/>
      <c r="H2146" s="684">
        <f ca="1">OFFSET('(6)定期点検調書'!$CA$12,L2127-1,0)</f>
        <v>0</v>
      </c>
      <c r="I2146" s="684"/>
      <c r="J2146" s="684"/>
      <c r="K2146" s="684"/>
      <c r="L2146" s="684"/>
      <c r="M2146" s="684"/>
      <c r="N2146" s="684"/>
      <c r="O2146" s="684"/>
      <c r="P2146" s="684"/>
      <c r="Q2146" s="684"/>
      <c r="R2146" s="684"/>
      <c r="S2146" s="684"/>
      <c r="T2146" s="684"/>
      <c r="U2146" s="684"/>
      <c r="V2146" s="684"/>
      <c r="W2146" s="684"/>
      <c r="X2146" s="684"/>
      <c r="Y2146" s="684"/>
      <c r="Z2146" s="684"/>
      <c r="AA2146" s="684"/>
      <c r="AB2146" s="684"/>
      <c r="AC2146" s="684"/>
      <c r="AD2146" s="684"/>
      <c r="AE2146" s="683" t="s">
        <v>79</v>
      </c>
      <c r="AF2146" s="683"/>
      <c r="AG2146" s="683"/>
      <c r="AH2146" s="683"/>
      <c r="AI2146" s="683"/>
      <c r="AJ2146" s="683"/>
      <c r="AK2146" s="684">
        <f ca="1">OFFSET('(6)定期点検調書'!$CA$12,AO2127-1,0)</f>
        <v>0</v>
      </c>
      <c r="AL2146" s="684"/>
      <c r="AM2146" s="684"/>
      <c r="AN2146" s="684"/>
      <c r="AO2146" s="684"/>
      <c r="AP2146" s="684"/>
      <c r="AQ2146" s="684"/>
      <c r="AR2146" s="684"/>
      <c r="AS2146" s="684"/>
      <c r="AT2146" s="684"/>
      <c r="AU2146" s="684"/>
      <c r="AV2146" s="684"/>
      <c r="AW2146" s="684"/>
      <c r="AX2146" s="684"/>
      <c r="AY2146" s="684"/>
      <c r="AZ2146" s="684"/>
      <c r="BA2146" s="684"/>
      <c r="BB2146" s="684"/>
      <c r="BC2146" s="684"/>
      <c r="BD2146" s="684"/>
      <c r="BE2146" s="684"/>
      <c r="BF2146" s="684"/>
      <c r="BG2146" s="684"/>
      <c r="CH2146" s="473"/>
    </row>
    <row r="2147" spans="2:86" ht="19.5" customHeight="1" x14ac:dyDescent="0.2">
      <c r="B2147" s="683"/>
      <c r="C2147" s="683"/>
      <c r="D2147" s="683"/>
      <c r="E2147" s="683"/>
      <c r="F2147" s="683"/>
      <c r="G2147" s="683"/>
      <c r="H2147" s="684"/>
      <c r="I2147" s="684"/>
      <c r="J2147" s="684"/>
      <c r="K2147" s="684"/>
      <c r="L2147" s="684"/>
      <c r="M2147" s="684"/>
      <c r="N2147" s="684"/>
      <c r="O2147" s="684"/>
      <c r="P2147" s="684"/>
      <c r="Q2147" s="684"/>
      <c r="R2147" s="684"/>
      <c r="S2147" s="684"/>
      <c r="T2147" s="684"/>
      <c r="U2147" s="684"/>
      <c r="V2147" s="684"/>
      <c r="W2147" s="684"/>
      <c r="X2147" s="684"/>
      <c r="Y2147" s="684"/>
      <c r="Z2147" s="684"/>
      <c r="AA2147" s="684"/>
      <c r="AB2147" s="684"/>
      <c r="AC2147" s="684"/>
      <c r="AD2147" s="684"/>
      <c r="AE2147" s="683"/>
      <c r="AF2147" s="683"/>
      <c r="AG2147" s="683"/>
      <c r="AH2147" s="683"/>
      <c r="AI2147" s="683"/>
      <c r="AJ2147" s="683"/>
      <c r="AK2147" s="684"/>
      <c r="AL2147" s="684"/>
      <c r="AM2147" s="684"/>
      <c r="AN2147" s="684"/>
      <c r="AO2147" s="684"/>
      <c r="AP2147" s="684"/>
      <c r="AQ2147" s="684"/>
      <c r="AR2147" s="684"/>
      <c r="AS2147" s="684"/>
      <c r="AT2147" s="684"/>
      <c r="AU2147" s="684"/>
      <c r="AV2147" s="684"/>
      <c r="AW2147" s="684"/>
      <c r="AX2147" s="684"/>
      <c r="AY2147" s="684"/>
      <c r="AZ2147" s="684"/>
      <c r="BA2147" s="684"/>
      <c r="BB2147" s="684"/>
      <c r="BC2147" s="684"/>
      <c r="BD2147" s="684"/>
      <c r="BE2147" s="684"/>
      <c r="BF2147" s="684"/>
      <c r="BG2147" s="684"/>
    </row>
    <row r="2148" spans="2:86" ht="14.55" customHeight="1" x14ac:dyDescent="0.2">
      <c r="B2148" s="677" t="s">
        <v>1038</v>
      </c>
      <c r="C2148" s="678"/>
      <c r="D2148" s="677" t="s">
        <v>1237</v>
      </c>
      <c r="E2148" s="719"/>
      <c r="F2148" s="719"/>
      <c r="G2148" s="719"/>
      <c r="H2148" s="665">
        <f ca="1">OFFSET('(6)定期点検調書'!$B$12,L2148-1,0)</f>
        <v>0</v>
      </c>
      <c r="I2148" s="666"/>
      <c r="J2148" s="666"/>
      <c r="K2148" s="667"/>
      <c r="L2148" s="703">
        <f>AO2127+1</f>
        <v>205</v>
      </c>
      <c r="M2148" s="703"/>
      <c r="N2148" s="703"/>
      <c r="O2148" s="703"/>
      <c r="P2148" s="703"/>
      <c r="Q2148" s="703"/>
      <c r="R2148" s="703"/>
      <c r="S2148" s="703"/>
      <c r="T2148" s="703"/>
      <c r="U2148" s="703"/>
      <c r="V2148" s="703"/>
      <c r="W2148" s="703"/>
      <c r="X2148" s="703"/>
      <c r="Y2148" s="703"/>
      <c r="Z2148" s="703"/>
      <c r="AA2148" s="703"/>
      <c r="AB2148" s="703"/>
      <c r="AC2148" s="703"/>
      <c r="AD2148" s="704"/>
      <c r="AE2148" s="677" t="s">
        <v>1038</v>
      </c>
      <c r="AF2148" s="678"/>
      <c r="AG2148" s="677" t="s">
        <v>1237</v>
      </c>
      <c r="AH2148" s="719"/>
      <c r="AI2148" s="719"/>
      <c r="AJ2148" s="719"/>
      <c r="AK2148" s="665">
        <f ca="1">OFFSET('(6)定期点検調書'!$B$12,AO2148-1,0)</f>
        <v>0</v>
      </c>
      <c r="AL2148" s="666"/>
      <c r="AM2148" s="666"/>
      <c r="AN2148" s="667"/>
      <c r="AO2148" s="703">
        <f>L2148+1</f>
        <v>206</v>
      </c>
      <c r="AP2148" s="703"/>
      <c r="AQ2148" s="703"/>
      <c r="AR2148" s="703"/>
      <c r="AS2148" s="703"/>
      <c r="AT2148" s="703"/>
      <c r="AU2148" s="703"/>
      <c r="AV2148" s="703"/>
      <c r="AW2148" s="703"/>
      <c r="AX2148" s="703"/>
      <c r="AY2148" s="703"/>
      <c r="AZ2148" s="703"/>
      <c r="BA2148" s="703"/>
      <c r="BB2148" s="703"/>
      <c r="BC2148" s="703"/>
      <c r="BD2148" s="703"/>
      <c r="BE2148" s="703"/>
      <c r="BF2148" s="703"/>
      <c r="BG2148" s="704"/>
    </row>
    <row r="2149" spans="2:86" ht="14.55" customHeight="1" x14ac:dyDescent="0.2">
      <c r="B2149" s="679"/>
      <c r="C2149" s="680"/>
      <c r="D2149" s="681"/>
      <c r="E2149" s="720"/>
      <c r="F2149" s="720"/>
      <c r="G2149" s="720"/>
      <c r="H2149" s="668"/>
      <c r="I2149" s="669"/>
      <c r="J2149" s="669"/>
      <c r="K2149" s="670"/>
      <c r="L2149" s="705"/>
      <c r="M2149" s="705"/>
      <c r="N2149" s="705"/>
      <c r="O2149" s="705"/>
      <c r="P2149" s="705"/>
      <c r="Q2149" s="705"/>
      <c r="R2149" s="705"/>
      <c r="S2149" s="705"/>
      <c r="T2149" s="705"/>
      <c r="U2149" s="705"/>
      <c r="V2149" s="705"/>
      <c r="W2149" s="705"/>
      <c r="X2149" s="705"/>
      <c r="Y2149" s="705"/>
      <c r="Z2149" s="705"/>
      <c r="AA2149" s="705"/>
      <c r="AB2149" s="705"/>
      <c r="AC2149" s="705"/>
      <c r="AD2149" s="706"/>
      <c r="AE2149" s="679"/>
      <c r="AF2149" s="680"/>
      <c r="AG2149" s="681"/>
      <c r="AH2149" s="720"/>
      <c r="AI2149" s="720"/>
      <c r="AJ2149" s="720"/>
      <c r="AK2149" s="668"/>
      <c r="AL2149" s="669"/>
      <c r="AM2149" s="669"/>
      <c r="AN2149" s="670"/>
      <c r="AO2149" s="705"/>
      <c r="AP2149" s="705"/>
      <c r="AQ2149" s="705"/>
      <c r="AR2149" s="705"/>
      <c r="AS2149" s="705"/>
      <c r="AT2149" s="705"/>
      <c r="AU2149" s="705"/>
      <c r="AV2149" s="705"/>
      <c r="AW2149" s="705"/>
      <c r="AX2149" s="705"/>
      <c r="AY2149" s="705"/>
      <c r="AZ2149" s="705"/>
      <c r="BA2149" s="705"/>
      <c r="BB2149" s="705"/>
      <c r="BC2149" s="705"/>
      <c r="BD2149" s="705"/>
      <c r="BE2149" s="705"/>
      <c r="BF2149" s="705"/>
      <c r="BG2149" s="706"/>
    </row>
    <row r="2150" spans="2:86" ht="14.55" customHeight="1" x14ac:dyDescent="0.2">
      <c r="B2150" s="679"/>
      <c r="C2150" s="680"/>
      <c r="D2150" s="677" t="s">
        <v>992</v>
      </c>
      <c r="E2150" s="719"/>
      <c r="F2150" s="719"/>
      <c r="G2150" s="719"/>
      <c r="H2150" s="665">
        <f ca="1">OFFSET('(6)定期点検調書'!$D$12,L2148-1,0)</f>
        <v>0</v>
      </c>
      <c r="I2150" s="666"/>
      <c r="J2150" s="666"/>
      <c r="K2150" s="667"/>
      <c r="L2150" s="705"/>
      <c r="M2150" s="705"/>
      <c r="N2150" s="705"/>
      <c r="O2150" s="705"/>
      <c r="P2150" s="705"/>
      <c r="Q2150" s="705"/>
      <c r="R2150" s="705"/>
      <c r="S2150" s="705"/>
      <c r="T2150" s="705"/>
      <c r="U2150" s="705"/>
      <c r="V2150" s="705"/>
      <c r="W2150" s="705"/>
      <c r="X2150" s="705"/>
      <c r="Y2150" s="705"/>
      <c r="Z2150" s="705"/>
      <c r="AA2150" s="705"/>
      <c r="AB2150" s="705"/>
      <c r="AC2150" s="705"/>
      <c r="AD2150" s="706"/>
      <c r="AE2150" s="679"/>
      <c r="AF2150" s="680"/>
      <c r="AG2150" s="677" t="s">
        <v>992</v>
      </c>
      <c r="AH2150" s="719"/>
      <c r="AI2150" s="719"/>
      <c r="AJ2150" s="719"/>
      <c r="AK2150" s="665">
        <f ca="1">OFFSET('(6)定期点検調書'!$D$12,AO2148-1,0)</f>
        <v>0</v>
      </c>
      <c r="AL2150" s="666"/>
      <c r="AM2150" s="666"/>
      <c r="AN2150" s="667"/>
      <c r="AO2150" s="705"/>
      <c r="AP2150" s="705"/>
      <c r="AQ2150" s="705"/>
      <c r="AR2150" s="705"/>
      <c r="AS2150" s="705"/>
      <c r="AT2150" s="705"/>
      <c r="AU2150" s="705"/>
      <c r="AV2150" s="705"/>
      <c r="AW2150" s="705"/>
      <c r="AX2150" s="705"/>
      <c r="AY2150" s="705"/>
      <c r="AZ2150" s="705"/>
      <c r="BA2150" s="705"/>
      <c r="BB2150" s="705"/>
      <c r="BC2150" s="705"/>
      <c r="BD2150" s="705"/>
      <c r="BE2150" s="705"/>
      <c r="BF2150" s="705"/>
      <c r="BG2150" s="706"/>
    </row>
    <row r="2151" spans="2:86" ht="14.55" customHeight="1" x14ac:dyDescent="0.2">
      <c r="B2151" s="681"/>
      <c r="C2151" s="682"/>
      <c r="D2151" s="681"/>
      <c r="E2151" s="720"/>
      <c r="F2151" s="720"/>
      <c r="G2151" s="720"/>
      <c r="H2151" s="668"/>
      <c r="I2151" s="669"/>
      <c r="J2151" s="669"/>
      <c r="K2151" s="670"/>
      <c r="L2151" s="705"/>
      <c r="M2151" s="705"/>
      <c r="N2151" s="705"/>
      <c r="O2151" s="705"/>
      <c r="P2151" s="705"/>
      <c r="Q2151" s="705"/>
      <c r="R2151" s="705"/>
      <c r="S2151" s="705"/>
      <c r="T2151" s="705"/>
      <c r="U2151" s="705"/>
      <c r="V2151" s="705"/>
      <c r="W2151" s="705"/>
      <c r="X2151" s="705"/>
      <c r="Y2151" s="705"/>
      <c r="Z2151" s="705"/>
      <c r="AA2151" s="705"/>
      <c r="AB2151" s="705"/>
      <c r="AC2151" s="705"/>
      <c r="AD2151" s="706"/>
      <c r="AE2151" s="681"/>
      <c r="AF2151" s="682"/>
      <c r="AG2151" s="681"/>
      <c r="AH2151" s="720"/>
      <c r="AI2151" s="720"/>
      <c r="AJ2151" s="720"/>
      <c r="AK2151" s="668"/>
      <c r="AL2151" s="669"/>
      <c r="AM2151" s="669"/>
      <c r="AN2151" s="670"/>
      <c r="AO2151" s="705"/>
      <c r="AP2151" s="705"/>
      <c r="AQ2151" s="705"/>
      <c r="AR2151" s="705"/>
      <c r="AS2151" s="705"/>
      <c r="AT2151" s="705"/>
      <c r="AU2151" s="705"/>
      <c r="AV2151" s="705"/>
      <c r="AW2151" s="705"/>
      <c r="AX2151" s="705"/>
      <c r="AY2151" s="705"/>
      <c r="AZ2151" s="705"/>
      <c r="BA2151" s="705"/>
      <c r="BB2151" s="705"/>
      <c r="BC2151" s="705"/>
      <c r="BD2151" s="705"/>
      <c r="BE2151" s="705"/>
      <c r="BF2151" s="705"/>
      <c r="BG2151" s="706"/>
    </row>
    <row r="2152" spans="2:86" ht="14.55" customHeight="1" x14ac:dyDescent="0.2">
      <c r="B2152" s="677" t="s">
        <v>1238</v>
      </c>
      <c r="C2152" s="678"/>
      <c r="D2152" s="659" t="s">
        <v>993</v>
      </c>
      <c r="E2152" s="660"/>
      <c r="F2152" s="660"/>
      <c r="G2152" s="660"/>
      <c r="H2152" s="671">
        <f ca="1">OFFSET('(6)定期点検調書'!$AA$13,L2148-1,0)</f>
        <v>0</v>
      </c>
      <c r="I2152" s="672"/>
      <c r="J2152" s="672"/>
      <c r="K2152" s="673"/>
      <c r="L2152" s="705"/>
      <c r="M2152" s="705"/>
      <c r="N2152" s="705"/>
      <c r="O2152" s="705"/>
      <c r="P2152" s="705"/>
      <c r="Q2152" s="705"/>
      <c r="R2152" s="705"/>
      <c r="S2152" s="705"/>
      <c r="T2152" s="705"/>
      <c r="U2152" s="705"/>
      <c r="V2152" s="705"/>
      <c r="W2152" s="705"/>
      <c r="X2152" s="705"/>
      <c r="Y2152" s="705"/>
      <c r="Z2152" s="705"/>
      <c r="AA2152" s="705"/>
      <c r="AB2152" s="705"/>
      <c r="AC2152" s="705"/>
      <c r="AD2152" s="706"/>
      <c r="AE2152" s="677" t="s">
        <v>1238</v>
      </c>
      <c r="AF2152" s="678"/>
      <c r="AG2152" s="659" t="s">
        <v>993</v>
      </c>
      <c r="AH2152" s="660"/>
      <c r="AI2152" s="660"/>
      <c r="AJ2152" s="660"/>
      <c r="AK2152" s="671">
        <f ca="1">OFFSET('(6)定期点検調書'!$AA$13,AO2148-1,0)</f>
        <v>0</v>
      </c>
      <c r="AL2152" s="672"/>
      <c r="AM2152" s="672"/>
      <c r="AN2152" s="673"/>
      <c r="AO2152" s="705"/>
      <c r="AP2152" s="705"/>
      <c r="AQ2152" s="705"/>
      <c r="AR2152" s="705"/>
      <c r="AS2152" s="705"/>
      <c r="AT2152" s="705"/>
      <c r="AU2152" s="705"/>
      <c r="AV2152" s="705"/>
      <c r="AW2152" s="705"/>
      <c r="AX2152" s="705"/>
      <c r="AY2152" s="705"/>
      <c r="AZ2152" s="705"/>
      <c r="BA2152" s="705"/>
      <c r="BB2152" s="705"/>
      <c r="BC2152" s="705"/>
      <c r="BD2152" s="705"/>
      <c r="BE2152" s="705"/>
      <c r="BF2152" s="705"/>
      <c r="BG2152" s="706"/>
    </row>
    <row r="2153" spans="2:86" ht="14.55" customHeight="1" x14ac:dyDescent="0.2">
      <c r="B2153" s="679"/>
      <c r="C2153" s="680"/>
      <c r="D2153" s="662"/>
      <c r="E2153" s="663"/>
      <c r="F2153" s="663"/>
      <c r="G2153" s="663"/>
      <c r="H2153" s="674"/>
      <c r="I2153" s="675"/>
      <c r="J2153" s="675"/>
      <c r="K2153" s="676"/>
      <c r="L2153" s="705"/>
      <c r="M2153" s="705"/>
      <c r="N2153" s="705"/>
      <c r="O2153" s="705"/>
      <c r="P2153" s="705"/>
      <c r="Q2153" s="705"/>
      <c r="R2153" s="705"/>
      <c r="S2153" s="705"/>
      <c r="T2153" s="705"/>
      <c r="U2153" s="705"/>
      <c r="V2153" s="705"/>
      <c r="W2153" s="705"/>
      <c r="X2153" s="705"/>
      <c r="Y2153" s="705"/>
      <c r="Z2153" s="705"/>
      <c r="AA2153" s="705"/>
      <c r="AB2153" s="705"/>
      <c r="AC2153" s="705"/>
      <c r="AD2153" s="706"/>
      <c r="AE2153" s="679"/>
      <c r="AF2153" s="680"/>
      <c r="AG2153" s="662"/>
      <c r="AH2153" s="663"/>
      <c r="AI2153" s="663"/>
      <c r="AJ2153" s="663"/>
      <c r="AK2153" s="674"/>
      <c r="AL2153" s="675"/>
      <c r="AM2153" s="675"/>
      <c r="AN2153" s="676"/>
      <c r="AO2153" s="705"/>
      <c r="AP2153" s="705"/>
      <c r="AQ2153" s="705"/>
      <c r="AR2153" s="705"/>
      <c r="AS2153" s="705"/>
      <c r="AT2153" s="705"/>
      <c r="AU2153" s="705"/>
      <c r="AV2153" s="705"/>
      <c r="AW2153" s="705"/>
      <c r="AX2153" s="705"/>
      <c r="AY2153" s="705"/>
      <c r="AZ2153" s="705"/>
      <c r="BA2153" s="705"/>
      <c r="BB2153" s="705"/>
      <c r="BC2153" s="705"/>
      <c r="BD2153" s="705"/>
      <c r="BE2153" s="705"/>
      <c r="BF2153" s="705"/>
      <c r="BG2153" s="706"/>
    </row>
    <row r="2154" spans="2:86" ht="14.55" customHeight="1" x14ac:dyDescent="0.2">
      <c r="B2154" s="679"/>
      <c r="C2154" s="680"/>
      <c r="D2154" s="659" t="s">
        <v>1239</v>
      </c>
      <c r="E2154" s="660"/>
      <c r="F2154" s="660"/>
      <c r="G2154" s="660"/>
      <c r="H2154" s="665">
        <f ca="1">OFFSET('(6)定期点検調書'!$AD$12,L2148-1,0)</f>
        <v>0</v>
      </c>
      <c r="I2154" s="666"/>
      <c r="J2154" s="666"/>
      <c r="K2154" s="667"/>
      <c r="L2154" s="705"/>
      <c r="M2154" s="705"/>
      <c r="N2154" s="705"/>
      <c r="O2154" s="705"/>
      <c r="P2154" s="705"/>
      <c r="Q2154" s="705"/>
      <c r="R2154" s="705"/>
      <c r="S2154" s="705"/>
      <c r="T2154" s="705"/>
      <c r="U2154" s="705"/>
      <c r="V2154" s="705"/>
      <c r="W2154" s="705"/>
      <c r="X2154" s="705"/>
      <c r="Y2154" s="705"/>
      <c r="Z2154" s="705"/>
      <c r="AA2154" s="705"/>
      <c r="AB2154" s="705"/>
      <c r="AC2154" s="705"/>
      <c r="AD2154" s="706"/>
      <c r="AE2154" s="679"/>
      <c r="AF2154" s="680"/>
      <c r="AG2154" s="659" t="s">
        <v>1239</v>
      </c>
      <c r="AH2154" s="660"/>
      <c r="AI2154" s="660"/>
      <c r="AJ2154" s="660"/>
      <c r="AK2154" s="665">
        <f ca="1">OFFSET('(6)定期点検調書'!$AD$12,AO2148-1,0)</f>
        <v>0</v>
      </c>
      <c r="AL2154" s="666"/>
      <c r="AM2154" s="666"/>
      <c r="AN2154" s="667"/>
      <c r="AO2154" s="705"/>
      <c r="AP2154" s="705"/>
      <c r="AQ2154" s="705"/>
      <c r="AR2154" s="705"/>
      <c r="AS2154" s="705"/>
      <c r="AT2154" s="705"/>
      <c r="AU2154" s="705"/>
      <c r="AV2154" s="705"/>
      <c r="AW2154" s="705"/>
      <c r="AX2154" s="705"/>
      <c r="AY2154" s="705"/>
      <c r="AZ2154" s="705"/>
      <c r="BA2154" s="705"/>
      <c r="BB2154" s="705"/>
      <c r="BC2154" s="705"/>
      <c r="BD2154" s="705"/>
      <c r="BE2154" s="705"/>
      <c r="BF2154" s="705"/>
      <c r="BG2154" s="706"/>
    </row>
    <row r="2155" spans="2:86" ht="14.55" customHeight="1" x14ac:dyDescent="0.2">
      <c r="B2155" s="681"/>
      <c r="C2155" s="682"/>
      <c r="D2155" s="662"/>
      <c r="E2155" s="663"/>
      <c r="F2155" s="663"/>
      <c r="G2155" s="663"/>
      <c r="H2155" s="668"/>
      <c r="I2155" s="669"/>
      <c r="J2155" s="669"/>
      <c r="K2155" s="670"/>
      <c r="L2155" s="705"/>
      <c r="M2155" s="705"/>
      <c r="N2155" s="705"/>
      <c r="O2155" s="705"/>
      <c r="P2155" s="705"/>
      <c r="Q2155" s="705"/>
      <c r="R2155" s="705"/>
      <c r="S2155" s="705"/>
      <c r="T2155" s="705"/>
      <c r="U2155" s="705"/>
      <c r="V2155" s="705"/>
      <c r="W2155" s="705"/>
      <c r="X2155" s="705"/>
      <c r="Y2155" s="705"/>
      <c r="Z2155" s="705"/>
      <c r="AA2155" s="705"/>
      <c r="AB2155" s="705"/>
      <c r="AC2155" s="705"/>
      <c r="AD2155" s="706"/>
      <c r="AE2155" s="681"/>
      <c r="AF2155" s="682"/>
      <c r="AG2155" s="662"/>
      <c r="AH2155" s="663"/>
      <c r="AI2155" s="663"/>
      <c r="AJ2155" s="663"/>
      <c r="AK2155" s="668"/>
      <c r="AL2155" s="669"/>
      <c r="AM2155" s="669"/>
      <c r="AN2155" s="670"/>
      <c r="AO2155" s="705"/>
      <c r="AP2155" s="705"/>
      <c r="AQ2155" s="705"/>
      <c r="AR2155" s="705"/>
      <c r="AS2155" s="705"/>
      <c r="AT2155" s="705"/>
      <c r="AU2155" s="705"/>
      <c r="AV2155" s="705"/>
      <c r="AW2155" s="705"/>
      <c r="AX2155" s="705"/>
      <c r="AY2155" s="705"/>
      <c r="AZ2155" s="705"/>
      <c r="BA2155" s="705"/>
      <c r="BB2155" s="705"/>
      <c r="BC2155" s="705"/>
      <c r="BD2155" s="705"/>
      <c r="BE2155" s="705"/>
      <c r="BF2155" s="705"/>
      <c r="BG2155" s="706"/>
    </row>
    <row r="2156" spans="2:86" ht="28.95" customHeight="1" x14ac:dyDescent="0.2">
      <c r="B2156" s="716" t="s">
        <v>995</v>
      </c>
      <c r="C2156" s="717"/>
      <c r="D2156" s="717"/>
      <c r="E2156" s="717"/>
      <c r="F2156" s="717"/>
      <c r="G2156" s="718"/>
      <c r="H2156" s="709">
        <f ca="1">OFFSET('(6)定期点検調書'!$AK$12,L2148-1,0)</f>
        <v>0</v>
      </c>
      <c r="I2156" s="710"/>
      <c r="J2156" s="710"/>
      <c r="K2156" s="711"/>
      <c r="L2156" s="705"/>
      <c r="M2156" s="705"/>
      <c r="N2156" s="705"/>
      <c r="O2156" s="705"/>
      <c r="P2156" s="705"/>
      <c r="Q2156" s="705"/>
      <c r="R2156" s="705"/>
      <c r="S2156" s="705"/>
      <c r="T2156" s="705"/>
      <c r="U2156" s="705"/>
      <c r="V2156" s="705"/>
      <c r="W2156" s="705"/>
      <c r="X2156" s="705"/>
      <c r="Y2156" s="705"/>
      <c r="Z2156" s="705"/>
      <c r="AA2156" s="705"/>
      <c r="AB2156" s="705"/>
      <c r="AC2156" s="705"/>
      <c r="AD2156" s="706"/>
      <c r="AE2156" s="716" t="s">
        <v>995</v>
      </c>
      <c r="AF2156" s="717"/>
      <c r="AG2156" s="717"/>
      <c r="AH2156" s="717"/>
      <c r="AI2156" s="717"/>
      <c r="AJ2156" s="718"/>
      <c r="AK2156" s="709">
        <f ca="1">OFFSET('(6)定期点検調書'!$AK$12,AO2148-1,0)</f>
        <v>0</v>
      </c>
      <c r="AL2156" s="710"/>
      <c r="AM2156" s="710"/>
      <c r="AN2156" s="711"/>
      <c r="AO2156" s="705"/>
      <c r="AP2156" s="705"/>
      <c r="AQ2156" s="705"/>
      <c r="AR2156" s="705"/>
      <c r="AS2156" s="705"/>
      <c r="AT2156" s="705"/>
      <c r="AU2156" s="705"/>
      <c r="AV2156" s="705"/>
      <c r="AW2156" s="705"/>
      <c r="AX2156" s="705"/>
      <c r="AY2156" s="705"/>
      <c r="AZ2156" s="705"/>
      <c r="BA2156" s="705"/>
      <c r="BB2156" s="705"/>
      <c r="BC2156" s="705"/>
      <c r="BD2156" s="705"/>
      <c r="BE2156" s="705"/>
      <c r="BF2156" s="705"/>
      <c r="BG2156" s="706"/>
    </row>
    <row r="2157" spans="2:86" ht="14.55" customHeight="1" x14ac:dyDescent="0.2">
      <c r="B2157" s="677" t="s">
        <v>1240</v>
      </c>
      <c r="C2157" s="661"/>
      <c r="D2157" s="659" t="s">
        <v>994</v>
      </c>
      <c r="E2157" s="660"/>
      <c r="F2157" s="660"/>
      <c r="G2157" s="661"/>
      <c r="H2157" s="699" t="str">
        <f ca="1">OFFSET('(6)定期点検調書'!$BY$12,L2148-1,0)</f>
        <v/>
      </c>
      <c r="I2157" s="700"/>
      <c r="J2157" s="700"/>
      <c r="K2157" s="714"/>
      <c r="L2157" s="705"/>
      <c r="M2157" s="705"/>
      <c r="N2157" s="705"/>
      <c r="O2157" s="705"/>
      <c r="P2157" s="705"/>
      <c r="Q2157" s="705"/>
      <c r="R2157" s="705"/>
      <c r="S2157" s="705"/>
      <c r="T2157" s="705"/>
      <c r="U2157" s="705"/>
      <c r="V2157" s="705"/>
      <c r="W2157" s="705"/>
      <c r="X2157" s="705"/>
      <c r="Y2157" s="705"/>
      <c r="Z2157" s="705"/>
      <c r="AA2157" s="705"/>
      <c r="AB2157" s="705"/>
      <c r="AC2157" s="705"/>
      <c r="AD2157" s="706"/>
      <c r="AE2157" s="677" t="s">
        <v>1240</v>
      </c>
      <c r="AF2157" s="661"/>
      <c r="AG2157" s="659" t="s">
        <v>994</v>
      </c>
      <c r="AH2157" s="660"/>
      <c r="AI2157" s="660"/>
      <c r="AJ2157" s="661"/>
      <c r="AK2157" s="699" t="str">
        <f ca="1">OFFSET('(6)定期点検調書'!$BY$12,AO2148-1,0)</f>
        <v/>
      </c>
      <c r="AL2157" s="700"/>
      <c r="AM2157" s="700"/>
      <c r="AN2157" s="714"/>
      <c r="AO2157" s="705"/>
      <c r="AP2157" s="705"/>
      <c r="AQ2157" s="705"/>
      <c r="AR2157" s="705"/>
      <c r="AS2157" s="705"/>
      <c r="AT2157" s="705"/>
      <c r="AU2157" s="705"/>
      <c r="AV2157" s="705"/>
      <c r="AW2157" s="705"/>
      <c r="AX2157" s="705"/>
      <c r="AY2157" s="705"/>
      <c r="AZ2157" s="705"/>
      <c r="BA2157" s="705"/>
      <c r="BB2157" s="705"/>
      <c r="BC2157" s="705"/>
      <c r="BD2157" s="705"/>
      <c r="BE2157" s="705"/>
      <c r="BF2157" s="705"/>
      <c r="BG2157" s="706"/>
    </row>
    <row r="2158" spans="2:86" ht="14.55" customHeight="1" x14ac:dyDescent="0.2">
      <c r="B2158" s="712"/>
      <c r="C2158" s="713"/>
      <c r="D2158" s="662"/>
      <c r="E2158" s="663"/>
      <c r="F2158" s="663"/>
      <c r="G2158" s="664"/>
      <c r="H2158" s="701"/>
      <c r="I2158" s="702"/>
      <c r="J2158" s="702"/>
      <c r="K2158" s="715"/>
      <c r="L2158" s="705"/>
      <c r="M2158" s="705"/>
      <c r="N2158" s="705"/>
      <c r="O2158" s="705"/>
      <c r="P2158" s="705"/>
      <c r="Q2158" s="705"/>
      <c r="R2158" s="705"/>
      <c r="S2158" s="705"/>
      <c r="T2158" s="705"/>
      <c r="U2158" s="705"/>
      <c r="V2158" s="705"/>
      <c r="W2158" s="705"/>
      <c r="X2158" s="705"/>
      <c r="Y2158" s="705"/>
      <c r="Z2158" s="705"/>
      <c r="AA2158" s="705"/>
      <c r="AB2158" s="705"/>
      <c r="AC2158" s="705"/>
      <c r="AD2158" s="706"/>
      <c r="AE2158" s="712"/>
      <c r="AF2158" s="713"/>
      <c r="AG2158" s="662"/>
      <c r="AH2158" s="663"/>
      <c r="AI2158" s="663"/>
      <c r="AJ2158" s="664"/>
      <c r="AK2158" s="701"/>
      <c r="AL2158" s="702"/>
      <c r="AM2158" s="702"/>
      <c r="AN2158" s="715"/>
      <c r="AO2158" s="705"/>
      <c r="AP2158" s="705"/>
      <c r="AQ2158" s="705"/>
      <c r="AR2158" s="705"/>
      <c r="AS2158" s="705"/>
      <c r="AT2158" s="705"/>
      <c r="AU2158" s="705"/>
      <c r="AV2158" s="705"/>
      <c r="AW2158" s="705"/>
      <c r="AX2158" s="705"/>
      <c r="AY2158" s="705"/>
      <c r="AZ2158" s="705"/>
      <c r="BA2158" s="705"/>
      <c r="BB2158" s="705"/>
      <c r="BC2158" s="705"/>
      <c r="BD2158" s="705"/>
      <c r="BE2158" s="705"/>
      <c r="BF2158" s="705"/>
      <c r="BG2158" s="706"/>
    </row>
    <row r="2159" spans="2:86" ht="14.55" customHeight="1" x14ac:dyDescent="0.2">
      <c r="B2159" s="712"/>
      <c r="C2159" s="713"/>
      <c r="D2159" s="659" t="s">
        <v>1186</v>
      </c>
      <c r="E2159" s="660"/>
      <c r="F2159" s="660"/>
      <c r="G2159" s="661"/>
      <c r="H2159" s="665">
        <f ca="1">OFFSET('(6)定期点検調書'!$BC$12,L2148-1,0)</f>
        <v>0</v>
      </c>
      <c r="I2159" s="666"/>
      <c r="J2159" s="666"/>
      <c r="K2159" s="667"/>
      <c r="L2159" s="705"/>
      <c r="M2159" s="705"/>
      <c r="N2159" s="705"/>
      <c r="O2159" s="705"/>
      <c r="P2159" s="705"/>
      <c r="Q2159" s="705"/>
      <c r="R2159" s="705"/>
      <c r="S2159" s="705"/>
      <c r="T2159" s="705"/>
      <c r="U2159" s="705"/>
      <c r="V2159" s="705"/>
      <c r="W2159" s="705"/>
      <c r="X2159" s="705"/>
      <c r="Y2159" s="705"/>
      <c r="Z2159" s="705"/>
      <c r="AA2159" s="705"/>
      <c r="AB2159" s="705"/>
      <c r="AC2159" s="705"/>
      <c r="AD2159" s="706"/>
      <c r="AE2159" s="712"/>
      <c r="AF2159" s="713"/>
      <c r="AG2159" s="659" t="s">
        <v>1186</v>
      </c>
      <c r="AH2159" s="660"/>
      <c r="AI2159" s="660"/>
      <c r="AJ2159" s="661"/>
      <c r="AK2159" s="665">
        <f ca="1">OFFSET('(6)定期点検調書'!$BC$12,AO2148-1,0)</f>
        <v>0</v>
      </c>
      <c r="AL2159" s="666"/>
      <c r="AM2159" s="666"/>
      <c r="AN2159" s="667"/>
      <c r="AO2159" s="705"/>
      <c r="AP2159" s="705"/>
      <c r="AQ2159" s="705"/>
      <c r="AR2159" s="705"/>
      <c r="AS2159" s="705"/>
      <c r="AT2159" s="705"/>
      <c r="AU2159" s="705"/>
      <c r="AV2159" s="705"/>
      <c r="AW2159" s="705"/>
      <c r="AX2159" s="705"/>
      <c r="AY2159" s="705"/>
      <c r="AZ2159" s="705"/>
      <c r="BA2159" s="705"/>
      <c r="BB2159" s="705"/>
      <c r="BC2159" s="705"/>
      <c r="BD2159" s="705"/>
      <c r="BE2159" s="705"/>
      <c r="BF2159" s="705"/>
      <c r="BG2159" s="706"/>
    </row>
    <row r="2160" spans="2:86" ht="14.55" customHeight="1" x14ac:dyDescent="0.2">
      <c r="B2160" s="712"/>
      <c r="C2160" s="713"/>
      <c r="D2160" s="662"/>
      <c r="E2160" s="663"/>
      <c r="F2160" s="663"/>
      <c r="G2160" s="664"/>
      <c r="H2160" s="668"/>
      <c r="I2160" s="669"/>
      <c r="J2160" s="669"/>
      <c r="K2160" s="670"/>
      <c r="L2160" s="705"/>
      <c r="M2160" s="705"/>
      <c r="N2160" s="705"/>
      <c r="O2160" s="705"/>
      <c r="P2160" s="705"/>
      <c r="Q2160" s="705"/>
      <c r="R2160" s="705"/>
      <c r="S2160" s="705"/>
      <c r="T2160" s="705"/>
      <c r="U2160" s="705"/>
      <c r="V2160" s="705"/>
      <c r="W2160" s="705"/>
      <c r="X2160" s="705"/>
      <c r="Y2160" s="705"/>
      <c r="Z2160" s="705"/>
      <c r="AA2160" s="705"/>
      <c r="AB2160" s="705"/>
      <c r="AC2160" s="705"/>
      <c r="AD2160" s="706"/>
      <c r="AE2160" s="712"/>
      <c r="AF2160" s="713"/>
      <c r="AG2160" s="662"/>
      <c r="AH2160" s="663"/>
      <c r="AI2160" s="663"/>
      <c r="AJ2160" s="664"/>
      <c r="AK2160" s="668"/>
      <c r="AL2160" s="669"/>
      <c r="AM2160" s="669"/>
      <c r="AN2160" s="670"/>
      <c r="AO2160" s="705"/>
      <c r="AP2160" s="705"/>
      <c r="AQ2160" s="705"/>
      <c r="AR2160" s="705"/>
      <c r="AS2160" s="705"/>
      <c r="AT2160" s="705"/>
      <c r="AU2160" s="705"/>
      <c r="AV2160" s="705"/>
      <c r="AW2160" s="705"/>
      <c r="AX2160" s="705"/>
      <c r="AY2160" s="705"/>
      <c r="AZ2160" s="705"/>
      <c r="BA2160" s="705"/>
      <c r="BB2160" s="705"/>
      <c r="BC2160" s="705"/>
      <c r="BD2160" s="705"/>
      <c r="BE2160" s="705"/>
      <c r="BF2160" s="705"/>
      <c r="BG2160" s="706"/>
    </row>
    <row r="2161" spans="2:86" ht="14.55" customHeight="1" x14ac:dyDescent="0.2">
      <c r="B2161" s="712"/>
      <c r="C2161" s="713"/>
      <c r="D2161" s="659" t="s">
        <v>1187</v>
      </c>
      <c r="E2161" s="660"/>
      <c r="F2161" s="660"/>
      <c r="G2161" s="661"/>
      <c r="H2161" s="665">
        <f ca="1">OFFSET('(6)定期点検調書'!$BF$12,L2148-1,0)</f>
        <v>0</v>
      </c>
      <c r="I2161" s="666"/>
      <c r="J2161" s="666"/>
      <c r="K2161" s="667"/>
      <c r="L2161" s="705"/>
      <c r="M2161" s="705"/>
      <c r="N2161" s="705"/>
      <c r="O2161" s="705"/>
      <c r="P2161" s="705"/>
      <c r="Q2161" s="705"/>
      <c r="R2161" s="705"/>
      <c r="S2161" s="705"/>
      <c r="T2161" s="705"/>
      <c r="U2161" s="705"/>
      <c r="V2161" s="705"/>
      <c r="W2161" s="705"/>
      <c r="X2161" s="705"/>
      <c r="Y2161" s="705"/>
      <c r="Z2161" s="705"/>
      <c r="AA2161" s="705"/>
      <c r="AB2161" s="705"/>
      <c r="AC2161" s="705"/>
      <c r="AD2161" s="706"/>
      <c r="AE2161" s="712"/>
      <c r="AF2161" s="713"/>
      <c r="AG2161" s="659" t="s">
        <v>1187</v>
      </c>
      <c r="AH2161" s="660"/>
      <c r="AI2161" s="660"/>
      <c r="AJ2161" s="661"/>
      <c r="AK2161" s="665">
        <f ca="1">OFFSET('(6)定期点検調書'!$BF$12,AO2148-1,0)</f>
        <v>0</v>
      </c>
      <c r="AL2161" s="666"/>
      <c r="AM2161" s="666"/>
      <c r="AN2161" s="667"/>
      <c r="AO2161" s="705"/>
      <c r="AP2161" s="705"/>
      <c r="AQ2161" s="705"/>
      <c r="AR2161" s="705"/>
      <c r="AS2161" s="705"/>
      <c r="AT2161" s="705"/>
      <c r="AU2161" s="705"/>
      <c r="AV2161" s="705"/>
      <c r="AW2161" s="705"/>
      <c r="AX2161" s="705"/>
      <c r="AY2161" s="705"/>
      <c r="AZ2161" s="705"/>
      <c r="BA2161" s="705"/>
      <c r="BB2161" s="705"/>
      <c r="BC2161" s="705"/>
      <c r="BD2161" s="705"/>
      <c r="BE2161" s="705"/>
      <c r="BF2161" s="705"/>
      <c r="BG2161" s="706"/>
    </row>
    <row r="2162" spans="2:86" ht="14.55" customHeight="1" x14ac:dyDescent="0.2">
      <c r="B2162" s="662"/>
      <c r="C2162" s="664"/>
      <c r="D2162" s="662"/>
      <c r="E2162" s="663"/>
      <c r="F2162" s="663"/>
      <c r="G2162" s="664"/>
      <c r="H2162" s="668"/>
      <c r="I2162" s="669"/>
      <c r="J2162" s="669"/>
      <c r="K2162" s="670"/>
      <c r="L2162" s="707"/>
      <c r="M2162" s="707"/>
      <c r="N2162" s="707"/>
      <c r="O2162" s="707"/>
      <c r="P2162" s="707"/>
      <c r="Q2162" s="707"/>
      <c r="R2162" s="707"/>
      <c r="S2162" s="707"/>
      <c r="T2162" s="707"/>
      <c r="U2162" s="707"/>
      <c r="V2162" s="707"/>
      <c r="W2162" s="707"/>
      <c r="X2162" s="707"/>
      <c r="Y2162" s="707"/>
      <c r="Z2162" s="707"/>
      <c r="AA2162" s="707"/>
      <c r="AB2162" s="707"/>
      <c r="AC2162" s="707"/>
      <c r="AD2162" s="708"/>
      <c r="AE2162" s="662"/>
      <c r="AF2162" s="664"/>
      <c r="AG2162" s="662"/>
      <c r="AH2162" s="663"/>
      <c r="AI2162" s="663"/>
      <c r="AJ2162" s="664"/>
      <c r="AK2162" s="668"/>
      <c r="AL2162" s="669"/>
      <c r="AM2162" s="669"/>
      <c r="AN2162" s="670"/>
      <c r="AO2162" s="707"/>
      <c r="AP2162" s="707"/>
      <c r="AQ2162" s="707"/>
      <c r="AR2162" s="707"/>
      <c r="AS2162" s="707"/>
      <c r="AT2162" s="707"/>
      <c r="AU2162" s="707"/>
      <c r="AV2162" s="707"/>
      <c r="AW2162" s="707"/>
      <c r="AX2162" s="707"/>
      <c r="AY2162" s="707"/>
      <c r="AZ2162" s="707"/>
      <c r="BA2162" s="707"/>
      <c r="BB2162" s="707"/>
      <c r="BC2162" s="707"/>
      <c r="BD2162" s="707"/>
      <c r="BE2162" s="707"/>
      <c r="BF2162" s="707"/>
      <c r="BG2162" s="708"/>
    </row>
    <row r="2163" spans="2:86" ht="14.55" customHeight="1" x14ac:dyDescent="0.2">
      <c r="B2163" s="683" t="s">
        <v>1241</v>
      </c>
      <c r="C2163" s="683"/>
      <c r="D2163" s="683"/>
      <c r="E2163" s="683"/>
      <c r="F2163" s="683"/>
      <c r="G2163" s="683"/>
      <c r="H2163" s="699" t="str">
        <f ca="1">IF(OFFSET('(6)定期点検調書'!$AR$12,L2148-1,0)="","",OFFSET('(6)定期点検調書'!$AQ$12,L2148-1,0)&amp;TEXT(OFFSET('(6)定期点検調書'!$AR$12,L2148-1,0),"0.0")&amp;OFFSET('(6)定期点検調書'!$AT$12,L2148-1,0))  &amp;  IF(OFFSET('(6)定期点検調書'!$AV$12,L2148-1,0)="","","／"&amp;OFFSET('(6)定期点検調書'!$AU$12,L2148-1,0)&amp;TEXT(OFFSET('(6)定期点検調書'!$AV$12,L2148-1,0),"0.0")&amp;OFFSET('(6)定期点検調書'!$AX$12,L2148-1,0))  &amp;  IF(OFFSET('(6)定期点検調書'!$AZ$12,L2148-1,0)="","","／"&amp;OFFSET('(6)定期点検調書'!$AY$12,L2148-1,0)&amp;TEXT(OFFSET('(6)定期点検調書'!$AZ$12,L2148-1,0),"0.0")&amp;OFFSET('(6)定期点検調書'!$BB$12,L2148-1,0))</f>
        <v/>
      </c>
      <c r="I2163" s="700"/>
      <c r="J2163" s="700"/>
      <c r="K2163" s="700"/>
      <c r="L2163" s="700"/>
      <c r="M2163" s="700"/>
      <c r="N2163" s="700"/>
      <c r="O2163" s="700"/>
      <c r="P2163" s="685" t="s">
        <v>1243</v>
      </c>
      <c r="Q2163" s="685"/>
      <c r="R2163" s="685"/>
      <c r="S2163" s="685"/>
      <c r="T2163" s="685"/>
      <c r="U2163" s="685"/>
      <c r="V2163" s="685"/>
      <c r="W2163" s="686" t="str">
        <f ca="1">OFFSET('(6)定期点検調書'!$F$12,L2148-1,0)</f>
        <v/>
      </c>
      <c r="X2163" s="687"/>
      <c r="Y2163" s="687"/>
      <c r="Z2163" s="687"/>
      <c r="AA2163" s="687"/>
      <c r="AB2163" s="687"/>
      <c r="AC2163" s="687"/>
      <c r="AD2163" s="688"/>
      <c r="AE2163" s="683" t="s">
        <v>1241</v>
      </c>
      <c r="AF2163" s="683"/>
      <c r="AG2163" s="683"/>
      <c r="AH2163" s="683"/>
      <c r="AI2163" s="683"/>
      <c r="AJ2163" s="683"/>
      <c r="AK2163" s="699" t="str">
        <f ca="1">IF(OFFSET('(6)定期点検調書'!$AR$12,AO2148-1,0)="","",OFFSET('(6)定期点検調書'!$AQ$12,AO2148-1,0)&amp;TEXT(OFFSET('(6)定期点検調書'!$AR$12,AO2148-1,0),"0.0")&amp;OFFSET('(6)定期点検調書'!$AT$12,AO2148-1,0))  &amp;  IF(OFFSET('(6)定期点検調書'!$AV$12,AO2148-1,0)="","","／"&amp;OFFSET('(6)定期点検調書'!$AU$12,AO2148-1,0)&amp;TEXT(OFFSET('(6)定期点検調書'!$AV$12,AO2148-1,0),"0.0")&amp;OFFSET('(6)定期点検調書'!$AX$12,AO2148-1,0))  &amp;  IF(OFFSET('(6)定期点検調書'!$AZ$12,AO2148-1,0)="","","／"&amp;OFFSET('(6)定期点検調書'!$AY$12,AO2148-1,0)&amp;TEXT(OFFSET('(6)定期点検調書'!$AZ$12,AO2148-1,0),"0.0")&amp;OFFSET('(6)定期点検調書'!$BB$12,AO2148-1,0))</f>
        <v/>
      </c>
      <c r="AL2163" s="700"/>
      <c r="AM2163" s="700"/>
      <c r="AN2163" s="700"/>
      <c r="AO2163" s="700"/>
      <c r="AP2163" s="700"/>
      <c r="AQ2163" s="700"/>
      <c r="AR2163" s="700"/>
      <c r="AS2163" s="685" t="s">
        <v>1243</v>
      </c>
      <c r="AT2163" s="685"/>
      <c r="AU2163" s="685"/>
      <c r="AV2163" s="685"/>
      <c r="AW2163" s="685"/>
      <c r="AX2163" s="685"/>
      <c r="AY2163" s="685"/>
      <c r="AZ2163" s="686" t="str">
        <f ca="1">OFFSET('(6)定期点検調書'!$F$12,AO2148-1,0)</f>
        <v/>
      </c>
      <c r="BA2163" s="687"/>
      <c r="BB2163" s="687"/>
      <c r="BC2163" s="687"/>
      <c r="BD2163" s="687"/>
      <c r="BE2163" s="687"/>
      <c r="BF2163" s="687"/>
      <c r="BG2163" s="688"/>
    </row>
    <row r="2164" spans="2:86" ht="14.55" customHeight="1" x14ac:dyDescent="0.2">
      <c r="B2164" s="683"/>
      <c r="C2164" s="683"/>
      <c r="D2164" s="683"/>
      <c r="E2164" s="683"/>
      <c r="F2164" s="683"/>
      <c r="G2164" s="683"/>
      <c r="H2164" s="701"/>
      <c r="I2164" s="702"/>
      <c r="J2164" s="702"/>
      <c r="K2164" s="702"/>
      <c r="L2164" s="702"/>
      <c r="M2164" s="702"/>
      <c r="N2164" s="702"/>
      <c r="O2164" s="702"/>
      <c r="P2164" s="685"/>
      <c r="Q2164" s="685"/>
      <c r="R2164" s="685"/>
      <c r="S2164" s="685"/>
      <c r="T2164" s="685"/>
      <c r="U2164" s="685"/>
      <c r="V2164" s="685"/>
      <c r="W2164" s="689"/>
      <c r="X2164" s="690"/>
      <c r="Y2164" s="690"/>
      <c r="Z2164" s="690"/>
      <c r="AA2164" s="690"/>
      <c r="AB2164" s="690"/>
      <c r="AC2164" s="690"/>
      <c r="AD2164" s="691"/>
      <c r="AE2164" s="683"/>
      <c r="AF2164" s="683"/>
      <c r="AG2164" s="683"/>
      <c r="AH2164" s="683"/>
      <c r="AI2164" s="683"/>
      <c r="AJ2164" s="683"/>
      <c r="AK2164" s="701"/>
      <c r="AL2164" s="702"/>
      <c r="AM2164" s="702"/>
      <c r="AN2164" s="702"/>
      <c r="AO2164" s="702"/>
      <c r="AP2164" s="702"/>
      <c r="AQ2164" s="702"/>
      <c r="AR2164" s="702"/>
      <c r="AS2164" s="685"/>
      <c r="AT2164" s="685"/>
      <c r="AU2164" s="685"/>
      <c r="AV2164" s="685"/>
      <c r="AW2164" s="685"/>
      <c r="AX2164" s="685"/>
      <c r="AY2164" s="685"/>
      <c r="AZ2164" s="689"/>
      <c r="BA2164" s="690"/>
      <c r="BB2164" s="690"/>
      <c r="BC2164" s="690"/>
      <c r="BD2164" s="690"/>
      <c r="BE2164" s="690"/>
      <c r="BF2164" s="690"/>
      <c r="BG2164" s="691"/>
    </row>
    <row r="2165" spans="2:86" ht="14.55" customHeight="1" x14ac:dyDescent="0.2">
      <c r="B2165" s="659" t="s">
        <v>1242</v>
      </c>
      <c r="C2165" s="660"/>
      <c r="D2165" s="660"/>
      <c r="E2165" s="660"/>
      <c r="F2165" s="660"/>
      <c r="G2165" s="661"/>
      <c r="H2165" s="671"/>
      <c r="I2165" s="672"/>
      <c r="J2165" s="672"/>
      <c r="K2165" s="672"/>
      <c r="L2165" s="672"/>
      <c r="M2165" s="672"/>
      <c r="N2165" s="672"/>
      <c r="O2165" s="672"/>
      <c r="P2165" s="692" t="s">
        <v>996</v>
      </c>
      <c r="Q2165" s="692"/>
      <c r="R2165" s="692"/>
      <c r="S2165" s="692"/>
      <c r="T2165" s="692"/>
      <c r="U2165" s="692"/>
      <c r="V2165" s="692"/>
      <c r="W2165" s="693"/>
      <c r="X2165" s="694"/>
      <c r="Y2165" s="694"/>
      <c r="Z2165" s="694"/>
      <c r="AA2165" s="694"/>
      <c r="AB2165" s="694"/>
      <c r="AC2165" s="694"/>
      <c r="AD2165" s="695"/>
      <c r="AE2165" s="659" t="s">
        <v>1242</v>
      </c>
      <c r="AF2165" s="660"/>
      <c r="AG2165" s="660"/>
      <c r="AH2165" s="660"/>
      <c r="AI2165" s="660"/>
      <c r="AJ2165" s="661"/>
      <c r="AK2165" s="671"/>
      <c r="AL2165" s="672"/>
      <c r="AM2165" s="672"/>
      <c r="AN2165" s="672"/>
      <c r="AO2165" s="672"/>
      <c r="AP2165" s="672"/>
      <c r="AQ2165" s="672"/>
      <c r="AR2165" s="672"/>
      <c r="AS2165" s="692" t="s">
        <v>996</v>
      </c>
      <c r="AT2165" s="692"/>
      <c r="AU2165" s="692"/>
      <c r="AV2165" s="692"/>
      <c r="AW2165" s="692"/>
      <c r="AX2165" s="692"/>
      <c r="AY2165" s="692"/>
      <c r="AZ2165" s="693"/>
      <c r="BA2165" s="694"/>
      <c r="BB2165" s="694"/>
      <c r="BC2165" s="694"/>
      <c r="BD2165" s="694"/>
      <c r="BE2165" s="694"/>
      <c r="BF2165" s="694"/>
      <c r="BG2165" s="695"/>
    </row>
    <row r="2166" spans="2:86" ht="14.55" customHeight="1" x14ac:dyDescent="0.2">
      <c r="B2166" s="662"/>
      <c r="C2166" s="663"/>
      <c r="D2166" s="663"/>
      <c r="E2166" s="663"/>
      <c r="F2166" s="663"/>
      <c r="G2166" s="664"/>
      <c r="H2166" s="674"/>
      <c r="I2166" s="675"/>
      <c r="J2166" s="675"/>
      <c r="K2166" s="675"/>
      <c r="L2166" s="675"/>
      <c r="M2166" s="675"/>
      <c r="N2166" s="675"/>
      <c r="O2166" s="675"/>
      <c r="P2166" s="692"/>
      <c r="Q2166" s="692"/>
      <c r="R2166" s="692"/>
      <c r="S2166" s="692"/>
      <c r="T2166" s="692"/>
      <c r="U2166" s="692"/>
      <c r="V2166" s="692"/>
      <c r="W2166" s="696"/>
      <c r="X2166" s="697"/>
      <c r="Y2166" s="697"/>
      <c r="Z2166" s="697"/>
      <c r="AA2166" s="697"/>
      <c r="AB2166" s="697"/>
      <c r="AC2166" s="697"/>
      <c r="AD2166" s="698"/>
      <c r="AE2166" s="662"/>
      <c r="AF2166" s="663"/>
      <c r="AG2166" s="663"/>
      <c r="AH2166" s="663"/>
      <c r="AI2166" s="663"/>
      <c r="AJ2166" s="664"/>
      <c r="AK2166" s="674"/>
      <c r="AL2166" s="675"/>
      <c r="AM2166" s="675"/>
      <c r="AN2166" s="675"/>
      <c r="AO2166" s="675"/>
      <c r="AP2166" s="675"/>
      <c r="AQ2166" s="675"/>
      <c r="AR2166" s="675"/>
      <c r="AS2166" s="692"/>
      <c r="AT2166" s="692"/>
      <c r="AU2166" s="692"/>
      <c r="AV2166" s="692"/>
      <c r="AW2166" s="692"/>
      <c r="AX2166" s="692"/>
      <c r="AY2166" s="692"/>
      <c r="AZ2166" s="696"/>
      <c r="BA2166" s="697"/>
      <c r="BB2166" s="697"/>
      <c r="BC2166" s="697"/>
      <c r="BD2166" s="697"/>
      <c r="BE2166" s="697"/>
      <c r="BF2166" s="697"/>
      <c r="BG2166" s="698"/>
    </row>
    <row r="2167" spans="2:86" ht="19.5" customHeight="1" x14ac:dyDescent="0.2">
      <c r="B2167" s="683" t="s">
        <v>79</v>
      </c>
      <c r="C2167" s="683"/>
      <c r="D2167" s="683"/>
      <c r="E2167" s="683"/>
      <c r="F2167" s="683"/>
      <c r="G2167" s="683"/>
      <c r="H2167" s="684">
        <f ca="1">OFFSET('(6)定期点検調書'!$CA$12,L2148-1,0)</f>
        <v>0</v>
      </c>
      <c r="I2167" s="684"/>
      <c r="J2167" s="684"/>
      <c r="K2167" s="684"/>
      <c r="L2167" s="684"/>
      <c r="M2167" s="684"/>
      <c r="N2167" s="684"/>
      <c r="O2167" s="684"/>
      <c r="P2167" s="684"/>
      <c r="Q2167" s="684"/>
      <c r="R2167" s="684"/>
      <c r="S2167" s="684"/>
      <c r="T2167" s="684"/>
      <c r="U2167" s="684"/>
      <c r="V2167" s="684"/>
      <c r="W2167" s="684"/>
      <c r="X2167" s="684"/>
      <c r="Y2167" s="684"/>
      <c r="Z2167" s="684"/>
      <c r="AA2167" s="684"/>
      <c r="AB2167" s="684"/>
      <c r="AC2167" s="684"/>
      <c r="AD2167" s="684"/>
      <c r="AE2167" s="683" t="s">
        <v>79</v>
      </c>
      <c r="AF2167" s="683"/>
      <c r="AG2167" s="683"/>
      <c r="AH2167" s="683"/>
      <c r="AI2167" s="683"/>
      <c r="AJ2167" s="683"/>
      <c r="AK2167" s="684">
        <f ca="1">OFFSET('(6)定期点検調書'!$CA$12,AO2148-1,0)</f>
        <v>0</v>
      </c>
      <c r="AL2167" s="684"/>
      <c r="AM2167" s="684"/>
      <c r="AN2167" s="684"/>
      <c r="AO2167" s="684"/>
      <c r="AP2167" s="684"/>
      <c r="AQ2167" s="684"/>
      <c r="AR2167" s="684"/>
      <c r="AS2167" s="684"/>
      <c r="AT2167" s="684"/>
      <c r="AU2167" s="684"/>
      <c r="AV2167" s="684"/>
      <c r="AW2167" s="684"/>
      <c r="AX2167" s="684"/>
      <c r="AY2167" s="684"/>
      <c r="AZ2167" s="684"/>
      <c r="BA2167" s="684"/>
      <c r="BB2167" s="684"/>
      <c r="BC2167" s="684"/>
      <c r="BD2167" s="684"/>
      <c r="BE2167" s="684"/>
      <c r="BF2167" s="684"/>
      <c r="BG2167" s="684"/>
      <c r="CH2167" s="473"/>
    </row>
    <row r="2168" spans="2:86" ht="19.5" customHeight="1" x14ac:dyDescent="0.2">
      <c r="B2168" s="683"/>
      <c r="C2168" s="683"/>
      <c r="D2168" s="683"/>
      <c r="E2168" s="683"/>
      <c r="F2168" s="683"/>
      <c r="G2168" s="683"/>
      <c r="H2168" s="684"/>
      <c r="I2168" s="684"/>
      <c r="J2168" s="684"/>
      <c r="K2168" s="684"/>
      <c r="L2168" s="684"/>
      <c r="M2168" s="684"/>
      <c r="N2168" s="684"/>
      <c r="O2168" s="684"/>
      <c r="P2168" s="684"/>
      <c r="Q2168" s="684"/>
      <c r="R2168" s="684"/>
      <c r="S2168" s="684"/>
      <c r="T2168" s="684"/>
      <c r="U2168" s="684"/>
      <c r="V2168" s="684"/>
      <c r="W2168" s="684"/>
      <c r="X2168" s="684"/>
      <c r="Y2168" s="684"/>
      <c r="Z2168" s="684"/>
      <c r="AA2168" s="684"/>
      <c r="AB2168" s="684"/>
      <c r="AC2168" s="684"/>
      <c r="AD2168" s="684"/>
      <c r="AE2168" s="683"/>
      <c r="AF2168" s="683"/>
      <c r="AG2168" s="683"/>
      <c r="AH2168" s="683"/>
      <c r="AI2168" s="683"/>
      <c r="AJ2168" s="683"/>
      <c r="AK2168" s="684"/>
      <c r="AL2168" s="684"/>
      <c r="AM2168" s="684"/>
      <c r="AN2168" s="684"/>
      <c r="AO2168" s="684"/>
      <c r="AP2168" s="684"/>
      <c r="AQ2168" s="684"/>
      <c r="AR2168" s="684"/>
      <c r="AS2168" s="684"/>
      <c r="AT2168" s="684"/>
      <c r="AU2168" s="684"/>
      <c r="AV2168" s="684"/>
      <c r="AW2168" s="684"/>
      <c r="AX2168" s="684"/>
      <c r="AY2168" s="684"/>
      <c r="AZ2168" s="684"/>
      <c r="BA2168" s="684"/>
      <c r="BB2168" s="684"/>
      <c r="BC2168" s="684"/>
      <c r="BD2168" s="684"/>
      <c r="BE2168" s="684"/>
      <c r="BF2168" s="684"/>
      <c r="BG2168" s="684"/>
    </row>
    <row r="2169" spans="2:86" ht="14.55" customHeight="1" x14ac:dyDescent="0.2">
      <c r="B2169" s="677" t="s">
        <v>1038</v>
      </c>
      <c r="C2169" s="678"/>
      <c r="D2169" s="677" t="s">
        <v>1237</v>
      </c>
      <c r="E2169" s="719"/>
      <c r="F2169" s="719"/>
      <c r="G2169" s="719"/>
      <c r="H2169" s="665">
        <f ca="1">OFFSET('(6)定期点検調書'!$B$12,L2169-1,0)</f>
        <v>0</v>
      </c>
      <c r="I2169" s="666"/>
      <c r="J2169" s="666"/>
      <c r="K2169" s="667"/>
      <c r="L2169" s="703">
        <f>AO2148+1</f>
        <v>207</v>
      </c>
      <c r="M2169" s="703"/>
      <c r="N2169" s="703"/>
      <c r="O2169" s="703"/>
      <c r="P2169" s="703"/>
      <c r="Q2169" s="703"/>
      <c r="R2169" s="703"/>
      <c r="S2169" s="703"/>
      <c r="T2169" s="703"/>
      <c r="U2169" s="703"/>
      <c r="V2169" s="703"/>
      <c r="W2169" s="703"/>
      <c r="X2169" s="703"/>
      <c r="Y2169" s="703"/>
      <c r="Z2169" s="703"/>
      <c r="AA2169" s="703"/>
      <c r="AB2169" s="703"/>
      <c r="AC2169" s="703"/>
      <c r="AD2169" s="704"/>
      <c r="AE2169" s="677" t="s">
        <v>1038</v>
      </c>
      <c r="AF2169" s="678"/>
      <c r="AG2169" s="677" t="s">
        <v>1237</v>
      </c>
      <c r="AH2169" s="719"/>
      <c r="AI2169" s="719"/>
      <c r="AJ2169" s="719"/>
      <c r="AK2169" s="665">
        <f ca="1">OFFSET('(6)定期点検調書'!$B$12,AO2169-1,0)</f>
        <v>0</v>
      </c>
      <c r="AL2169" s="666"/>
      <c r="AM2169" s="666"/>
      <c r="AN2169" s="667"/>
      <c r="AO2169" s="703">
        <f>L2169+1</f>
        <v>208</v>
      </c>
      <c r="AP2169" s="703"/>
      <c r="AQ2169" s="703"/>
      <c r="AR2169" s="703"/>
      <c r="AS2169" s="703"/>
      <c r="AT2169" s="703"/>
      <c r="AU2169" s="703"/>
      <c r="AV2169" s="703"/>
      <c r="AW2169" s="703"/>
      <c r="AX2169" s="703"/>
      <c r="AY2169" s="703"/>
      <c r="AZ2169" s="703"/>
      <c r="BA2169" s="703"/>
      <c r="BB2169" s="703"/>
      <c r="BC2169" s="703"/>
      <c r="BD2169" s="703"/>
      <c r="BE2169" s="703"/>
      <c r="BF2169" s="703"/>
      <c r="BG2169" s="704"/>
    </row>
    <row r="2170" spans="2:86" ht="14.55" customHeight="1" x14ac:dyDescent="0.2">
      <c r="B2170" s="679"/>
      <c r="C2170" s="680"/>
      <c r="D2170" s="681"/>
      <c r="E2170" s="720"/>
      <c r="F2170" s="720"/>
      <c r="G2170" s="720"/>
      <c r="H2170" s="668"/>
      <c r="I2170" s="669"/>
      <c r="J2170" s="669"/>
      <c r="K2170" s="670"/>
      <c r="L2170" s="705"/>
      <c r="M2170" s="705"/>
      <c r="N2170" s="705"/>
      <c r="O2170" s="705"/>
      <c r="P2170" s="705"/>
      <c r="Q2170" s="705"/>
      <c r="R2170" s="705"/>
      <c r="S2170" s="705"/>
      <c r="T2170" s="705"/>
      <c r="U2170" s="705"/>
      <c r="V2170" s="705"/>
      <c r="W2170" s="705"/>
      <c r="X2170" s="705"/>
      <c r="Y2170" s="705"/>
      <c r="Z2170" s="705"/>
      <c r="AA2170" s="705"/>
      <c r="AB2170" s="705"/>
      <c r="AC2170" s="705"/>
      <c r="AD2170" s="706"/>
      <c r="AE2170" s="679"/>
      <c r="AF2170" s="680"/>
      <c r="AG2170" s="681"/>
      <c r="AH2170" s="720"/>
      <c r="AI2170" s="720"/>
      <c r="AJ2170" s="720"/>
      <c r="AK2170" s="668"/>
      <c r="AL2170" s="669"/>
      <c r="AM2170" s="669"/>
      <c r="AN2170" s="670"/>
      <c r="AO2170" s="705"/>
      <c r="AP2170" s="705"/>
      <c r="AQ2170" s="705"/>
      <c r="AR2170" s="705"/>
      <c r="AS2170" s="705"/>
      <c r="AT2170" s="705"/>
      <c r="AU2170" s="705"/>
      <c r="AV2170" s="705"/>
      <c r="AW2170" s="705"/>
      <c r="AX2170" s="705"/>
      <c r="AY2170" s="705"/>
      <c r="AZ2170" s="705"/>
      <c r="BA2170" s="705"/>
      <c r="BB2170" s="705"/>
      <c r="BC2170" s="705"/>
      <c r="BD2170" s="705"/>
      <c r="BE2170" s="705"/>
      <c r="BF2170" s="705"/>
      <c r="BG2170" s="706"/>
    </row>
    <row r="2171" spans="2:86" ht="14.55" customHeight="1" x14ac:dyDescent="0.2">
      <c r="B2171" s="679"/>
      <c r="C2171" s="680"/>
      <c r="D2171" s="677" t="s">
        <v>992</v>
      </c>
      <c r="E2171" s="719"/>
      <c r="F2171" s="719"/>
      <c r="G2171" s="719"/>
      <c r="H2171" s="665">
        <f ca="1">OFFSET('(6)定期点検調書'!$D$12,L2169-1,0)</f>
        <v>0</v>
      </c>
      <c r="I2171" s="666"/>
      <c r="J2171" s="666"/>
      <c r="K2171" s="667"/>
      <c r="L2171" s="705"/>
      <c r="M2171" s="705"/>
      <c r="N2171" s="705"/>
      <c r="O2171" s="705"/>
      <c r="P2171" s="705"/>
      <c r="Q2171" s="705"/>
      <c r="R2171" s="705"/>
      <c r="S2171" s="705"/>
      <c r="T2171" s="705"/>
      <c r="U2171" s="705"/>
      <c r="V2171" s="705"/>
      <c r="W2171" s="705"/>
      <c r="X2171" s="705"/>
      <c r="Y2171" s="705"/>
      <c r="Z2171" s="705"/>
      <c r="AA2171" s="705"/>
      <c r="AB2171" s="705"/>
      <c r="AC2171" s="705"/>
      <c r="AD2171" s="706"/>
      <c r="AE2171" s="679"/>
      <c r="AF2171" s="680"/>
      <c r="AG2171" s="677" t="s">
        <v>992</v>
      </c>
      <c r="AH2171" s="719"/>
      <c r="AI2171" s="719"/>
      <c r="AJ2171" s="719"/>
      <c r="AK2171" s="665">
        <f ca="1">OFFSET('(6)定期点検調書'!$D$12,AO2169-1,0)</f>
        <v>0</v>
      </c>
      <c r="AL2171" s="666"/>
      <c r="AM2171" s="666"/>
      <c r="AN2171" s="667"/>
      <c r="AO2171" s="705"/>
      <c r="AP2171" s="705"/>
      <c r="AQ2171" s="705"/>
      <c r="AR2171" s="705"/>
      <c r="AS2171" s="705"/>
      <c r="AT2171" s="705"/>
      <c r="AU2171" s="705"/>
      <c r="AV2171" s="705"/>
      <c r="AW2171" s="705"/>
      <c r="AX2171" s="705"/>
      <c r="AY2171" s="705"/>
      <c r="AZ2171" s="705"/>
      <c r="BA2171" s="705"/>
      <c r="BB2171" s="705"/>
      <c r="BC2171" s="705"/>
      <c r="BD2171" s="705"/>
      <c r="BE2171" s="705"/>
      <c r="BF2171" s="705"/>
      <c r="BG2171" s="706"/>
    </row>
    <row r="2172" spans="2:86" ht="14.55" customHeight="1" x14ac:dyDescent="0.2">
      <c r="B2172" s="681"/>
      <c r="C2172" s="682"/>
      <c r="D2172" s="681"/>
      <c r="E2172" s="720"/>
      <c r="F2172" s="720"/>
      <c r="G2172" s="720"/>
      <c r="H2172" s="668"/>
      <c r="I2172" s="669"/>
      <c r="J2172" s="669"/>
      <c r="K2172" s="670"/>
      <c r="L2172" s="705"/>
      <c r="M2172" s="705"/>
      <c r="N2172" s="705"/>
      <c r="O2172" s="705"/>
      <c r="P2172" s="705"/>
      <c r="Q2172" s="705"/>
      <c r="R2172" s="705"/>
      <c r="S2172" s="705"/>
      <c r="T2172" s="705"/>
      <c r="U2172" s="705"/>
      <c r="V2172" s="705"/>
      <c r="W2172" s="705"/>
      <c r="X2172" s="705"/>
      <c r="Y2172" s="705"/>
      <c r="Z2172" s="705"/>
      <c r="AA2172" s="705"/>
      <c r="AB2172" s="705"/>
      <c r="AC2172" s="705"/>
      <c r="AD2172" s="706"/>
      <c r="AE2172" s="681"/>
      <c r="AF2172" s="682"/>
      <c r="AG2172" s="681"/>
      <c r="AH2172" s="720"/>
      <c r="AI2172" s="720"/>
      <c r="AJ2172" s="720"/>
      <c r="AK2172" s="668"/>
      <c r="AL2172" s="669"/>
      <c r="AM2172" s="669"/>
      <c r="AN2172" s="670"/>
      <c r="AO2172" s="705"/>
      <c r="AP2172" s="705"/>
      <c r="AQ2172" s="705"/>
      <c r="AR2172" s="705"/>
      <c r="AS2172" s="705"/>
      <c r="AT2172" s="705"/>
      <c r="AU2172" s="705"/>
      <c r="AV2172" s="705"/>
      <c r="AW2172" s="705"/>
      <c r="AX2172" s="705"/>
      <c r="AY2172" s="705"/>
      <c r="AZ2172" s="705"/>
      <c r="BA2172" s="705"/>
      <c r="BB2172" s="705"/>
      <c r="BC2172" s="705"/>
      <c r="BD2172" s="705"/>
      <c r="BE2172" s="705"/>
      <c r="BF2172" s="705"/>
      <c r="BG2172" s="706"/>
    </row>
    <row r="2173" spans="2:86" ht="14.55" customHeight="1" x14ac:dyDescent="0.2">
      <c r="B2173" s="677" t="s">
        <v>1238</v>
      </c>
      <c r="C2173" s="678"/>
      <c r="D2173" s="659" t="s">
        <v>993</v>
      </c>
      <c r="E2173" s="660"/>
      <c r="F2173" s="660"/>
      <c r="G2173" s="660"/>
      <c r="H2173" s="671">
        <f ca="1">OFFSET('(6)定期点検調書'!$AA$13,L2169-1,0)</f>
        <v>0</v>
      </c>
      <c r="I2173" s="672"/>
      <c r="J2173" s="672"/>
      <c r="K2173" s="673"/>
      <c r="L2173" s="705"/>
      <c r="M2173" s="705"/>
      <c r="N2173" s="705"/>
      <c r="O2173" s="705"/>
      <c r="P2173" s="705"/>
      <c r="Q2173" s="705"/>
      <c r="R2173" s="705"/>
      <c r="S2173" s="705"/>
      <c r="T2173" s="705"/>
      <c r="U2173" s="705"/>
      <c r="V2173" s="705"/>
      <c r="W2173" s="705"/>
      <c r="X2173" s="705"/>
      <c r="Y2173" s="705"/>
      <c r="Z2173" s="705"/>
      <c r="AA2173" s="705"/>
      <c r="AB2173" s="705"/>
      <c r="AC2173" s="705"/>
      <c r="AD2173" s="706"/>
      <c r="AE2173" s="677" t="s">
        <v>1238</v>
      </c>
      <c r="AF2173" s="678"/>
      <c r="AG2173" s="659" t="s">
        <v>993</v>
      </c>
      <c r="AH2173" s="660"/>
      <c r="AI2173" s="660"/>
      <c r="AJ2173" s="660"/>
      <c r="AK2173" s="671">
        <f ca="1">OFFSET('(6)定期点検調書'!$AA$13,AO2169-1,0)</f>
        <v>0</v>
      </c>
      <c r="AL2173" s="672"/>
      <c r="AM2173" s="672"/>
      <c r="AN2173" s="673"/>
      <c r="AO2173" s="705"/>
      <c r="AP2173" s="705"/>
      <c r="AQ2173" s="705"/>
      <c r="AR2173" s="705"/>
      <c r="AS2173" s="705"/>
      <c r="AT2173" s="705"/>
      <c r="AU2173" s="705"/>
      <c r="AV2173" s="705"/>
      <c r="AW2173" s="705"/>
      <c r="AX2173" s="705"/>
      <c r="AY2173" s="705"/>
      <c r="AZ2173" s="705"/>
      <c r="BA2173" s="705"/>
      <c r="BB2173" s="705"/>
      <c r="BC2173" s="705"/>
      <c r="BD2173" s="705"/>
      <c r="BE2173" s="705"/>
      <c r="BF2173" s="705"/>
      <c r="BG2173" s="706"/>
    </row>
    <row r="2174" spans="2:86" ht="14.55" customHeight="1" x14ac:dyDescent="0.2">
      <c r="B2174" s="679"/>
      <c r="C2174" s="680"/>
      <c r="D2174" s="662"/>
      <c r="E2174" s="663"/>
      <c r="F2174" s="663"/>
      <c r="G2174" s="663"/>
      <c r="H2174" s="674"/>
      <c r="I2174" s="675"/>
      <c r="J2174" s="675"/>
      <c r="K2174" s="676"/>
      <c r="L2174" s="705"/>
      <c r="M2174" s="705"/>
      <c r="N2174" s="705"/>
      <c r="O2174" s="705"/>
      <c r="P2174" s="705"/>
      <c r="Q2174" s="705"/>
      <c r="R2174" s="705"/>
      <c r="S2174" s="705"/>
      <c r="T2174" s="705"/>
      <c r="U2174" s="705"/>
      <c r="V2174" s="705"/>
      <c r="W2174" s="705"/>
      <c r="X2174" s="705"/>
      <c r="Y2174" s="705"/>
      <c r="Z2174" s="705"/>
      <c r="AA2174" s="705"/>
      <c r="AB2174" s="705"/>
      <c r="AC2174" s="705"/>
      <c r="AD2174" s="706"/>
      <c r="AE2174" s="679"/>
      <c r="AF2174" s="680"/>
      <c r="AG2174" s="662"/>
      <c r="AH2174" s="663"/>
      <c r="AI2174" s="663"/>
      <c r="AJ2174" s="663"/>
      <c r="AK2174" s="674"/>
      <c r="AL2174" s="675"/>
      <c r="AM2174" s="675"/>
      <c r="AN2174" s="676"/>
      <c r="AO2174" s="705"/>
      <c r="AP2174" s="705"/>
      <c r="AQ2174" s="705"/>
      <c r="AR2174" s="705"/>
      <c r="AS2174" s="705"/>
      <c r="AT2174" s="705"/>
      <c r="AU2174" s="705"/>
      <c r="AV2174" s="705"/>
      <c r="AW2174" s="705"/>
      <c r="AX2174" s="705"/>
      <c r="AY2174" s="705"/>
      <c r="AZ2174" s="705"/>
      <c r="BA2174" s="705"/>
      <c r="BB2174" s="705"/>
      <c r="BC2174" s="705"/>
      <c r="BD2174" s="705"/>
      <c r="BE2174" s="705"/>
      <c r="BF2174" s="705"/>
      <c r="BG2174" s="706"/>
    </row>
    <row r="2175" spans="2:86" ht="14.55" customHeight="1" x14ac:dyDescent="0.2">
      <c r="B2175" s="679"/>
      <c r="C2175" s="680"/>
      <c r="D2175" s="659" t="s">
        <v>1239</v>
      </c>
      <c r="E2175" s="660"/>
      <c r="F2175" s="660"/>
      <c r="G2175" s="660"/>
      <c r="H2175" s="665">
        <f ca="1">OFFSET('(6)定期点検調書'!$AD$12,L2169-1,0)</f>
        <v>0</v>
      </c>
      <c r="I2175" s="666"/>
      <c r="J2175" s="666"/>
      <c r="K2175" s="667"/>
      <c r="L2175" s="705"/>
      <c r="M2175" s="705"/>
      <c r="N2175" s="705"/>
      <c r="O2175" s="705"/>
      <c r="P2175" s="705"/>
      <c r="Q2175" s="705"/>
      <c r="R2175" s="705"/>
      <c r="S2175" s="705"/>
      <c r="T2175" s="705"/>
      <c r="U2175" s="705"/>
      <c r="V2175" s="705"/>
      <c r="W2175" s="705"/>
      <c r="X2175" s="705"/>
      <c r="Y2175" s="705"/>
      <c r="Z2175" s="705"/>
      <c r="AA2175" s="705"/>
      <c r="AB2175" s="705"/>
      <c r="AC2175" s="705"/>
      <c r="AD2175" s="706"/>
      <c r="AE2175" s="679"/>
      <c r="AF2175" s="680"/>
      <c r="AG2175" s="659" t="s">
        <v>1239</v>
      </c>
      <c r="AH2175" s="660"/>
      <c r="AI2175" s="660"/>
      <c r="AJ2175" s="660"/>
      <c r="AK2175" s="665">
        <f ca="1">OFFSET('(6)定期点検調書'!$AD$12,AO2169-1,0)</f>
        <v>0</v>
      </c>
      <c r="AL2175" s="666"/>
      <c r="AM2175" s="666"/>
      <c r="AN2175" s="667"/>
      <c r="AO2175" s="705"/>
      <c r="AP2175" s="705"/>
      <c r="AQ2175" s="705"/>
      <c r="AR2175" s="705"/>
      <c r="AS2175" s="705"/>
      <c r="AT2175" s="705"/>
      <c r="AU2175" s="705"/>
      <c r="AV2175" s="705"/>
      <c r="AW2175" s="705"/>
      <c r="AX2175" s="705"/>
      <c r="AY2175" s="705"/>
      <c r="AZ2175" s="705"/>
      <c r="BA2175" s="705"/>
      <c r="BB2175" s="705"/>
      <c r="BC2175" s="705"/>
      <c r="BD2175" s="705"/>
      <c r="BE2175" s="705"/>
      <c r="BF2175" s="705"/>
      <c r="BG2175" s="706"/>
    </row>
    <row r="2176" spans="2:86" ht="14.55" customHeight="1" x14ac:dyDescent="0.2">
      <c r="B2176" s="681"/>
      <c r="C2176" s="682"/>
      <c r="D2176" s="662"/>
      <c r="E2176" s="663"/>
      <c r="F2176" s="663"/>
      <c r="G2176" s="663"/>
      <c r="H2176" s="668"/>
      <c r="I2176" s="669"/>
      <c r="J2176" s="669"/>
      <c r="K2176" s="670"/>
      <c r="L2176" s="705"/>
      <c r="M2176" s="705"/>
      <c r="N2176" s="705"/>
      <c r="O2176" s="705"/>
      <c r="P2176" s="705"/>
      <c r="Q2176" s="705"/>
      <c r="R2176" s="705"/>
      <c r="S2176" s="705"/>
      <c r="T2176" s="705"/>
      <c r="U2176" s="705"/>
      <c r="V2176" s="705"/>
      <c r="W2176" s="705"/>
      <c r="X2176" s="705"/>
      <c r="Y2176" s="705"/>
      <c r="Z2176" s="705"/>
      <c r="AA2176" s="705"/>
      <c r="AB2176" s="705"/>
      <c r="AC2176" s="705"/>
      <c r="AD2176" s="706"/>
      <c r="AE2176" s="681"/>
      <c r="AF2176" s="682"/>
      <c r="AG2176" s="662"/>
      <c r="AH2176" s="663"/>
      <c r="AI2176" s="663"/>
      <c r="AJ2176" s="663"/>
      <c r="AK2176" s="668"/>
      <c r="AL2176" s="669"/>
      <c r="AM2176" s="669"/>
      <c r="AN2176" s="670"/>
      <c r="AO2176" s="705"/>
      <c r="AP2176" s="705"/>
      <c r="AQ2176" s="705"/>
      <c r="AR2176" s="705"/>
      <c r="AS2176" s="705"/>
      <c r="AT2176" s="705"/>
      <c r="AU2176" s="705"/>
      <c r="AV2176" s="705"/>
      <c r="AW2176" s="705"/>
      <c r="AX2176" s="705"/>
      <c r="AY2176" s="705"/>
      <c r="AZ2176" s="705"/>
      <c r="BA2176" s="705"/>
      <c r="BB2176" s="705"/>
      <c r="BC2176" s="705"/>
      <c r="BD2176" s="705"/>
      <c r="BE2176" s="705"/>
      <c r="BF2176" s="705"/>
      <c r="BG2176" s="706"/>
    </row>
    <row r="2177" spans="2:86" ht="28.95" customHeight="1" x14ac:dyDescent="0.2">
      <c r="B2177" s="716" t="s">
        <v>995</v>
      </c>
      <c r="C2177" s="717"/>
      <c r="D2177" s="717"/>
      <c r="E2177" s="717"/>
      <c r="F2177" s="717"/>
      <c r="G2177" s="718"/>
      <c r="H2177" s="709">
        <f ca="1">OFFSET('(6)定期点検調書'!$AK$12,L2169-1,0)</f>
        <v>0</v>
      </c>
      <c r="I2177" s="710"/>
      <c r="J2177" s="710"/>
      <c r="K2177" s="711"/>
      <c r="L2177" s="705"/>
      <c r="M2177" s="705"/>
      <c r="N2177" s="705"/>
      <c r="O2177" s="705"/>
      <c r="P2177" s="705"/>
      <c r="Q2177" s="705"/>
      <c r="R2177" s="705"/>
      <c r="S2177" s="705"/>
      <c r="T2177" s="705"/>
      <c r="U2177" s="705"/>
      <c r="V2177" s="705"/>
      <c r="W2177" s="705"/>
      <c r="X2177" s="705"/>
      <c r="Y2177" s="705"/>
      <c r="Z2177" s="705"/>
      <c r="AA2177" s="705"/>
      <c r="AB2177" s="705"/>
      <c r="AC2177" s="705"/>
      <c r="AD2177" s="706"/>
      <c r="AE2177" s="716" t="s">
        <v>995</v>
      </c>
      <c r="AF2177" s="717"/>
      <c r="AG2177" s="717"/>
      <c r="AH2177" s="717"/>
      <c r="AI2177" s="717"/>
      <c r="AJ2177" s="718"/>
      <c r="AK2177" s="709">
        <f ca="1">OFFSET('(6)定期点検調書'!$AK$12,AO2169-1,0)</f>
        <v>0</v>
      </c>
      <c r="AL2177" s="710"/>
      <c r="AM2177" s="710"/>
      <c r="AN2177" s="711"/>
      <c r="AO2177" s="705"/>
      <c r="AP2177" s="705"/>
      <c r="AQ2177" s="705"/>
      <c r="AR2177" s="705"/>
      <c r="AS2177" s="705"/>
      <c r="AT2177" s="705"/>
      <c r="AU2177" s="705"/>
      <c r="AV2177" s="705"/>
      <c r="AW2177" s="705"/>
      <c r="AX2177" s="705"/>
      <c r="AY2177" s="705"/>
      <c r="AZ2177" s="705"/>
      <c r="BA2177" s="705"/>
      <c r="BB2177" s="705"/>
      <c r="BC2177" s="705"/>
      <c r="BD2177" s="705"/>
      <c r="BE2177" s="705"/>
      <c r="BF2177" s="705"/>
      <c r="BG2177" s="706"/>
    </row>
    <row r="2178" spans="2:86" ht="14.55" customHeight="1" x14ac:dyDescent="0.2">
      <c r="B2178" s="677" t="s">
        <v>1240</v>
      </c>
      <c r="C2178" s="661"/>
      <c r="D2178" s="659" t="s">
        <v>994</v>
      </c>
      <c r="E2178" s="660"/>
      <c r="F2178" s="660"/>
      <c r="G2178" s="661"/>
      <c r="H2178" s="699" t="str">
        <f ca="1">OFFSET('(6)定期点検調書'!$BY$12,L2169-1,0)</f>
        <v/>
      </c>
      <c r="I2178" s="700"/>
      <c r="J2178" s="700"/>
      <c r="K2178" s="714"/>
      <c r="L2178" s="705"/>
      <c r="M2178" s="705"/>
      <c r="N2178" s="705"/>
      <c r="O2178" s="705"/>
      <c r="P2178" s="705"/>
      <c r="Q2178" s="705"/>
      <c r="R2178" s="705"/>
      <c r="S2178" s="705"/>
      <c r="T2178" s="705"/>
      <c r="U2178" s="705"/>
      <c r="V2178" s="705"/>
      <c r="W2178" s="705"/>
      <c r="X2178" s="705"/>
      <c r="Y2178" s="705"/>
      <c r="Z2178" s="705"/>
      <c r="AA2178" s="705"/>
      <c r="AB2178" s="705"/>
      <c r="AC2178" s="705"/>
      <c r="AD2178" s="706"/>
      <c r="AE2178" s="677" t="s">
        <v>1240</v>
      </c>
      <c r="AF2178" s="661"/>
      <c r="AG2178" s="659" t="s">
        <v>994</v>
      </c>
      <c r="AH2178" s="660"/>
      <c r="AI2178" s="660"/>
      <c r="AJ2178" s="661"/>
      <c r="AK2178" s="699" t="str">
        <f ca="1">OFFSET('(6)定期点検調書'!$BY$12,AO2169-1,0)</f>
        <v/>
      </c>
      <c r="AL2178" s="700"/>
      <c r="AM2178" s="700"/>
      <c r="AN2178" s="714"/>
      <c r="AO2178" s="705"/>
      <c r="AP2178" s="705"/>
      <c r="AQ2178" s="705"/>
      <c r="AR2178" s="705"/>
      <c r="AS2178" s="705"/>
      <c r="AT2178" s="705"/>
      <c r="AU2178" s="705"/>
      <c r="AV2178" s="705"/>
      <c r="AW2178" s="705"/>
      <c r="AX2178" s="705"/>
      <c r="AY2178" s="705"/>
      <c r="AZ2178" s="705"/>
      <c r="BA2178" s="705"/>
      <c r="BB2178" s="705"/>
      <c r="BC2178" s="705"/>
      <c r="BD2178" s="705"/>
      <c r="BE2178" s="705"/>
      <c r="BF2178" s="705"/>
      <c r="BG2178" s="706"/>
    </row>
    <row r="2179" spans="2:86" ht="14.55" customHeight="1" x14ac:dyDescent="0.2">
      <c r="B2179" s="712"/>
      <c r="C2179" s="713"/>
      <c r="D2179" s="662"/>
      <c r="E2179" s="663"/>
      <c r="F2179" s="663"/>
      <c r="G2179" s="664"/>
      <c r="H2179" s="701"/>
      <c r="I2179" s="702"/>
      <c r="J2179" s="702"/>
      <c r="K2179" s="715"/>
      <c r="L2179" s="705"/>
      <c r="M2179" s="705"/>
      <c r="N2179" s="705"/>
      <c r="O2179" s="705"/>
      <c r="P2179" s="705"/>
      <c r="Q2179" s="705"/>
      <c r="R2179" s="705"/>
      <c r="S2179" s="705"/>
      <c r="T2179" s="705"/>
      <c r="U2179" s="705"/>
      <c r="V2179" s="705"/>
      <c r="W2179" s="705"/>
      <c r="X2179" s="705"/>
      <c r="Y2179" s="705"/>
      <c r="Z2179" s="705"/>
      <c r="AA2179" s="705"/>
      <c r="AB2179" s="705"/>
      <c r="AC2179" s="705"/>
      <c r="AD2179" s="706"/>
      <c r="AE2179" s="712"/>
      <c r="AF2179" s="713"/>
      <c r="AG2179" s="662"/>
      <c r="AH2179" s="663"/>
      <c r="AI2179" s="663"/>
      <c r="AJ2179" s="664"/>
      <c r="AK2179" s="701"/>
      <c r="AL2179" s="702"/>
      <c r="AM2179" s="702"/>
      <c r="AN2179" s="715"/>
      <c r="AO2179" s="705"/>
      <c r="AP2179" s="705"/>
      <c r="AQ2179" s="705"/>
      <c r="AR2179" s="705"/>
      <c r="AS2179" s="705"/>
      <c r="AT2179" s="705"/>
      <c r="AU2179" s="705"/>
      <c r="AV2179" s="705"/>
      <c r="AW2179" s="705"/>
      <c r="AX2179" s="705"/>
      <c r="AY2179" s="705"/>
      <c r="AZ2179" s="705"/>
      <c r="BA2179" s="705"/>
      <c r="BB2179" s="705"/>
      <c r="BC2179" s="705"/>
      <c r="BD2179" s="705"/>
      <c r="BE2179" s="705"/>
      <c r="BF2179" s="705"/>
      <c r="BG2179" s="706"/>
    </row>
    <row r="2180" spans="2:86" ht="14.55" customHeight="1" x14ac:dyDescent="0.2">
      <c r="B2180" s="712"/>
      <c r="C2180" s="713"/>
      <c r="D2180" s="659" t="s">
        <v>1186</v>
      </c>
      <c r="E2180" s="660"/>
      <c r="F2180" s="660"/>
      <c r="G2180" s="661"/>
      <c r="H2180" s="665">
        <f ca="1">OFFSET('(6)定期点検調書'!$BC$12,L2169-1,0)</f>
        <v>0</v>
      </c>
      <c r="I2180" s="666"/>
      <c r="J2180" s="666"/>
      <c r="K2180" s="667"/>
      <c r="L2180" s="705"/>
      <c r="M2180" s="705"/>
      <c r="N2180" s="705"/>
      <c r="O2180" s="705"/>
      <c r="P2180" s="705"/>
      <c r="Q2180" s="705"/>
      <c r="R2180" s="705"/>
      <c r="S2180" s="705"/>
      <c r="T2180" s="705"/>
      <c r="U2180" s="705"/>
      <c r="V2180" s="705"/>
      <c r="W2180" s="705"/>
      <c r="X2180" s="705"/>
      <c r="Y2180" s="705"/>
      <c r="Z2180" s="705"/>
      <c r="AA2180" s="705"/>
      <c r="AB2180" s="705"/>
      <c r="AC2180" s="705"/>
      <c r="AD2180" s="706"/>
      <c r="AE2180" s="712"/>
      <c r="AF2180" s="713"/>
      <c r="AG2180" s="659" t="s">
        <v>1186</v>
      </c>
      <c r="AH2180" s="660"/>
      <c r="AI2180" s="660"/>
      <c r="AJ2180" s="661"/>
      <c r="AK2180" s="665">
        <f ca="1">OFFSET('(6)定期点検調書'!$BC$12,AO2169-1,0)</f>
        <v>0</v>
      </c>
      <c r="AL2180" s="666"/>
      <c r="AM2180" s="666"/>
      <c r="AN2180" s="667"/>
      <c r="AO2180" s="705"/>
      <c r="AP2180" s="705"/>
      <c r="AQ2180" s="705"/>
      <c r="AR2180" s="705"/>
      <c r="AS2180" s="705"/>
      <c r="AT2180" s="705"/>
      <c r="AU2180" s="705"/>
      <c r="AV2180" s="705"/>
      <c r="AW2180" s="705"/>
      <c r="AX2180" s="705"/>
      <c r="AY2180" s="705"/>
      <c r="AZ2180" s="705"/>
      <c r="BA2180" s="705"/>
      <c r="BB2180" s="705"/>
      <c r="BC2180" s="705"/>
      <c r="BD2180" s="705"/>
      <c r="BE2180" s="705"/>
      <c r="BF2180" s="705"/>
      <c r="BG2180" s="706"/>
    </row>
    <row r="2181" spans="2:86" ht="14.55" customHeight="1" x14ac:dyDescent="0.2">
      <c r="B2181" s="712"/>
      <c r="C2181" s="713"/>
      <c r="D2181" s="662"/>
      <c r="E2181" s="663"/>
      <c r="F2181" s="663"/>
      <c r="G2181" s="664"/>
      <c r="H2181" s="668"/>
      <c r="I2181" s="669"/>
      <c r="J2181" s="669"/>
      <c r="K2181" s="670"/>
      <c r="L2181" s="705"/>
      <c r="M2181" s="705"/>
      <c r="N2181" s="705"/>
      <c r="O2181" s="705"/>
      <c r="P2181" s="705"/>
      <c r="Q2181" s="705"/>
      <c r="R2181" s="705"/>
      <c r="S2181" s="705"/>
      <c r="T2181" s="705"/>
      <c r="U2181" s="705"/>
      <c r="V2181" s="705"/>
      <c r="W2181" s="705"/>
      <c r="X2181" s="705"/>
      <c r="Y2181" s="705"/>
      <c r="Z2181" s="705"/>
      <c r="AA2181" s="705"/>
      <c r="AB2181" s="705"/>
      <c r="AC2181" s="705"/>
      <c r="AD2181" s="706"/>
      <c r="AE2181" s="712"/>
      <c r="AF2181" s="713"/>
      <c r="AG2181" s="662"/>
      <c r="AH2181" s="663"/>
      <c r="AI2181" s="663"/>
      <c r="AJ2181" s="664"/>
      <c r="AK2181" s="668"/>
      <c r="AL2181" s="669"/>
      <c r="AM2181" s="669"/>
      <c r="AN2181" s="670"/>
      <c r="AO2181" s="705"/>
      <c r="AP2181" s="705"/>
      <c r="AQ2181" s="705"/>
      <c r="AR2181" s="705"/>
      <c r="AS2181" s="705"/>
      <c r="AT2181" s="705"/>
      <c r="AU2181" s="705"/>
      <c r="AV2181" s="705"/>
      <c r="AW2181" s="705"/>
      <c r="AX2181" s="705"/>
      <c r="AY2181" s="705"/>
      <c r="AZ2181" s="705"/>
      <c r="BA2181" s="705"/>
      <c r="BB2181" s="705"/>
      <c r="BC2181" s="705"/>
      <c r="BD2181" s="705"/>
      <c r="BE2181" s="705"/>
      <c r="BF2181" s="705"/>
      <c r="BG2181" s="706"/>
    </row>
    <row r="2182" spans="2:86" ht="14.55" customHeight="1" x14ac:dyDescent="0.2">
      <c r="B2182" s="712"/>
      <c r="C2182" s="713"/>
      <c r="D2182" s="659" t="s">
        <v>1187</v>
      </c>
      <c r="E2182" s="660"/>
      <c r="F2182" s="660"/>
      <c r="G2182" s="661"/>
      <c r="H2182" s="665">
        <f ca="1">OFFSET('(6)定期点検調書'!$BF$12,L2169-1,0)</f>
        <v>0</v>
      </c>
      <c r="I2182" s="666"/>
      <c r="J2182" s="666"/>
      <c r="K2182" s="667"/>
      <c r="L2182" s="705"/>
      <c r="M2182" s="705"/>
      <c r="N2182" s="705"/>
      <c r="O2182" s="705"/>
      <c r="P2182" s="705"/>
      <c r="Q2182" s="705"/>
      <c r="R2182" s="705"/>
      <c r="S2182" s="705"/>
      <c r="T2182" s="705"/>
      <c r="U2182" s="705"/>
      <c r="V2182" s="705"/>
      <c r="W2182" s="705"/>
      <c r="X2182" s="705"/>
      <c r="Y2182" s="705"/>
      <c r="Z2182" s="705"/>
      <c r="AA2182" s="705"/>
      <c r="AB2182" s="705"/>
      <c r="AC2182" s="705"/>
      <c r="AD2182" s="706"/>
      <c r="AE2182" s="712"/>
      <c r="AF2182" s="713"/>
      <c r="AG2182" s="659" t="s">
        <v>1187</v>
      </c>
      <c r="AH2182" s="660"/>
      <c r="AI2182" s="660"/>
      <c r="AJ2182" s="661"/>
      <c r="AK2182" s="665">
        <f ca="1">OFFSET('(6)定期点検調書'!$BF$12,AO2169-1,0)</f>
        <v>0</v>
      </c>
      <c r="AL2182" s="666"/>
      <c r="AM2182" s="666"/>
      <c r="AN2182" s="667"/>
      <c r="AO2182" s="705"/>
      <c r="AP2182" s="705"/>
      <c r="AQ2182" s="705"/>
      <c r="AR2182" s="705"/>
      <c r="AS2182" s="705"/>
      <c r="AT2182" s="705"/>
      <c r="AU2182" s="705"/>
      <c r="AV2182" s="705"/>
      <c r="AW2182" s="705"/>
      <c r="AX2182" s="705"/>
      <c r="AY2182" s="705"/>
      <c r="AZ2182" s="705"/>
      <c r="BA2182" s="705"/>
      <c r="BB2182" s="705"/>
      <c r="BC2182" s="705"/>
      <c r="BD2182" s="705"/>
      <c r="BE2182" s="705"/>
      <c r="BF2182" s="705"/>
      <c r="BG2182" s="706"/>
    </row>
    <row r="2183" spans="2:86" ht="14.55" customHeight="1" x14ac:dyDescent="0.2">
      <c r="B2183" s="662"/>
      <c r="C2183" s="664"/>
      <c r="D2183" s="662"/>
      <c r="E2183" s="663"/>
      <c r="F2183" s="663"/>
      <c r="G2183" s="664"/>
      <c r="H2183" s="668"/>
      <c r="I2183" s="669"/>
      <c r="J2183" s="669"/>
      <c r="K2183" s="670"/>
      <c r="L2183" s="707"/>
      <c r="M2183" s="707"/>
      <c r="N2183" s="707"/>
      <c r="O2183" s="707"/>
      <c r="P2183" s="707"/>
      <c r="Q2183" s="707"/>
      <c r="R2183" s="707"/>
      <c r="S2183" s="707"/>
      <c r="T2183" s="707"/>
      <c r="U2183" s="707"/>
      <c r="V2183" s="707"/>
      <c r="W2183" s="707"/>
      <c r="X2183" s="707"/>
      <c r="Y2183" s="707"/>
      <c r="Z2183" s="707"/>
      <c r="AA2183" s="707"/>
      <c r="AB2183" s="707"/>
      <c r="AC2183" s="707"/>
      <c r="AD2183" s="708"/>
      <c r="AE2183" s="662"/>
      <c r="AF2183" s="664"/>
      <c r="AG2183" s="662"/>
      <c r="AH2183" s="663"/>
      <c r="AI2183" s="663"/>
      <c r="AJ2183" s="664"/>
      <c r="AK2183" s="668"/>
      <c r="AL2183" s="669"/>
      <c r="AM2183" s="669"/>
      <c r="AN2183" s="670"/>
      <c r="AO2183" s="707"/>
      <c r="AP2183" s="707"/>
      <c r="AQ2183" s="707"/>
      <c r="AR2183" s="707"/>
      <c r="AS2183" s="707"/>
      <c r="AT2183" s="707"/>
      <c r="AU2183" s="707"/>
      <c r="AV2183" s="707"/>
      <c r="AW2183" s="707"/>
      <c r="AX2183" s="707"/>
      <c r="AY2183" s="707"/>
      <c r="AZ2183" s="707"/>
      <c r="BA2183" s="707"/>
      <c r="BB2183" s="707"/>
      <c r="BC2183" s="707"/>
      <c r="BD2183" s="707"/>
      <c r="BE2183" s="707"/>
      <c r="BF2183" s="707"/>
      <c r="BG2183" s="708"/>
    </row>
    <row r="2184" spans="2:86" ht="14.55" customHeight="1" x14ac:dyDescent="0.2">
      <c r="B2184" s="683" t="s">
        <v>1241</v>
      </c>
      <c r="C2184" s="683"/>
      <c r="D2184" s="683"/>
      <c r="E2184" s="683"/>
      <c r="F2184" s="683"/>
      <c r="G2184" s="683"/>
      <c r="H2184" s="699" t="str">
        <f ca="1">IF(OFFSET('(6)定期点検調書'!$AR$12,L2169-1,0)="","",OFFSET('(6)定期点検調書'!$AQ$12,L2169-1,0)&amp;TEXT(OFFSET('(6)定期点検調書'!$AR$12,L2169-1,0),"0.0")&amp;OFFSET('(6)定期点検調書'!$AT$12,L2169-1,0))  &amp;  IF(OFFSET('(6)定期点検調書'!$AV$12,L2169-1,0)="","","／"&amp;OFFSET('(6)定期点検調書'!$AU$12,L2169-1,0)&amp;TEXT(OFFSET('(6)定期点検調書'!$AV$12,L2169-1,0),"0.0")&amp;OFFSET('(6)定期点検調書'!$AX$12,L2169-1,0))  &amp;  IF(OFFSET('(6)定期点検調書'!$AZ$12,L2169-1,0)="","","／"&amp;OFFSET('(6)定期点検調書'!$AY$12,L2169-1,0)&amp;TEXT(OFFSET('(6)定期点検調書'!$AZ$12,L2169-1,0),"0.0")&amp;OFFSET('(6)定期点検調書'!$BB$12,L2169-1,0))</f>
        <v/>
      </c>
      <c r="I2184" s="700"/>
      <c r="J2184" s="700"/>
      <c r="K2184" s="700"/>
      <c r="L2184" s="700"/>
      <c r="M2184" s="700"/>
      <c r="N2184" s="700"/>
      <c r="O2184" s="700"/>
      <c r="P2184" s="685" t="s">
        <v>1243</v>
      </c>
      <c r="Q2184" s="685"/>
      <c r="R2184" s="685"/>
      <c r="S2184" s="685"/>
      <c r="T2184" s="685"/>
      <c r="U2184" s="685"/>
      <c r="V2184" s="685"/>
      <c r="W2184" s="686" t="str">
        <f ca="1">OFFSET('(6)定期点検調書'!$F$12,L2169-1,0)</f>
        <v/>
      </c>
      <c r="X2184" s="687"/>
      <c r="Y2184" s="687"/>
      <c r="Z2184" s="687"/>
      <c r="AA2184" s="687"/>
      <c r="AB2184" s="687"/>
      <c r="AC2184" s="687"/>
      <c r="AD2184" s="688"/>
      <c r="AE2184" s="683" t="s">
        <v>1241</v>
      </c>
      <c r="AF2184" s="683"/>
      <c r="AG2184" s="683"/>
      <c r="AH2184" s="683"/>
      <c r="AI2184" s="683"/>
      <c r="AJ2184" s="683"/>
      <c r="AK2184" s="699" t="str">
        <f ca="1">IF(OFFSET('(6)定期点検調書'!$AR$12,AO2169-1,0)="","",OFFSET('(6)定期点検調書'!$AQ$12,AO2169-1,0)&amp;TEXT(OFFSET('(6)定期点検調書'!$AR$12,AO2169-1,0),"0.0")&amp;OFFSET('(6)定期点検調書'!$AT$12,AO2169-1,0))  &amp;  IF(OFFSET('(6)定期点検調書'!$AV$12,AO2169-1,0)="","","／"&amp;OFFSET('(6)定期点検調書'!$AU$12,AO2169-1,0)&amp;TEXT(OFFSET('(6)定期点検調書'!$AV$12,AO2169-1,0),"0.0")&amp;OFFSET('(6)定期点検調書'!$AX$12,AO2169-1,0))  &amp;  IF(OFFSET('(6)定期点検調書'!$AZ$12,AO2169-1,0)="","","／"&amp;OFFSET('(6)定期点検調書'!$AY$12,AO2169-1,0)&amp;TEXT(OFFSET('(6)定期点検調書'!$AZ$12,AO2169-1,0),"0.0")&amp;OFFSET('(6)定期点検調書'!$BB$12,AO2169-1,0))</f>
        <v/>
      </c>
      <c r="AL2184" s="700"/>
      <c r="AM2184" s="700"/>
      <c r="AN2184" s="700"/>
      <c r="AO2184" s="700"/>
      <c r="AP2184" s="700"/>
      <c r="AQ2184" s="700"/>
      <c r="AR2184" s="700"/>
      <c r="AS2184" s="685" t="s">
        <v>1243</v>
      </c>
      <c r="AT2184" s="685"/>
      <c r="AU2184" s="685"/>
      <c r="AV2184" s="685"/>
      <c r="AW2184" s="685"/>
      <c r="AX2184" s="685"/>
      <c r="AY2184" s="685"/>
      <c r="AZ2184" s="686" t="str">
        <f ca="1">OFFSET('(6)定期点検調書'!$F$12,AO2169-1,0)</f>
        <v/>
      </c>
      <c r="BA2184" s="687"/>
      <c r="BB2184" s="687"/>
      <c r="BC2184" s="687"/>
      <c r="BD2184" s="687"/>
      <c r="BE2184" s="687"/>
      <c r="BF2184" s="687"/>
      <c r="BG2184" s="688"/>
    </row>
    <row r="2185" spans="2:86" ht="14.55" customHeight="1" x14ac:dyDescent="0.2">
      <c r="B2185" s="683"/>
      <c r="C2185" s="683"/>
      <c r="D2185" s="683"/>
      <c r="E2185" s="683"/>
      <c r="F2185" s="683"/>
      <c r="G2185" s="683"/>
      <c r="H2185" s="701"/>
      <c r="I2185" s="702"/>
      <c r="J2185" s="702"/>
      <c r="K2185" s="702"/>
      <c r="L2185" s="702"/>
      <c r="M2185" s="702"/>
      <c r="N2185" s="702"/>
      <c r="O2185" s="702"/>
      <c r="P2185" s="685"/>
      <c r="Q2185" s="685"/>
      <c r="R2185" s="685"/>
      <c r="S2185" s="685"/>
      <c r="T2185" s="685"/>
      <c r="U2185" s="685"/>
      <c r="V2185" s="685"/>
      <c r="W2185" s="689"/>
      <c r="X2185" s="690"/>
      <c r="Y2185" s="690"/>
      <c r="Z2185" s="690"/>
      <c r="AA2185" s="690"/>
      <c r="AB2185" s="690"/>
      <c r="AC2185" s="690"/>
      <c r="AD2185" s="691"/>
      <c r="AE2185" s="683"/>
      <c r="AF2185" s="683"/>
      <c r="AG2185" s="683"/>
      <c r="AH2185" s="683"/>
      <c r="AI2185" s="683"/>
      <c r="AJ2185" s="683"/>
      <c r="AK2185" s="701"/>
      <c r="AL2185" s="702"/>
      <c r="AM2185" s="702"/>
      <c r="AN2185" s="702"/>
      <c r="AO2185" s="702"/>
      <c r="AP2185" s="702"/>
      <c r="AQ2185" s="702"/>
      <c r="AR2185" s="702"/>
      <c r="AS2185" s="685"/>
      <c r="AT2185" s="685"/>
      <c r="AU2185" s="685"/>
      <c r="AV2185" s="685"/>
      <c r="AW2185" s="685"/>
      <c r="AX2185" s="685"/>
      <c r="AY2185" s="685"/>
      <c r="AZ2185" s="689"/>
      <c r="BA2185" s="690"/>
      <c r="BB2185" s="690"/>
      <c r="BC2185" s="690"/>
      <c r="BD2185" s="690"/>
      <c r="BE2185" s="690"/>
      <c r="BF2185" s="690"/>
      <c r="BG2185" s="691"/>
    </row>
    <row r="2186" spans="2:86" ht="14.55" customHeight="1" x14ac:dyDescent="0.2">
      <c r="B2186" s="659" t="s">
        <v>1242</v>
      </c>
      <c r="C2186" s="660"/>
      <c r="D2186" s="660"/>
      <c r="E2186" s="660"/>
      <c r="F2186" s="660"/>
      <c r="G2186" s="661"/>
      <c r="H2186" s="671" t="str">
        <f ca="1">IF(OFFSET('(6)定期点検調書'!$BL$12,L2169-1,0)="","",VLOOKUP(OFFSET('(6)定期点検調書'!$BL$12,L2169-1,0),ﾃﾞｰﾀ一覧!$AY$4:$BB$16,2,FALSE))  &amp;  IF(OFFSET('(6)定期点検調書'!$BC$12,L2169-1,0)="","","／"&amp;VLOOKUP(OFFSET('(6)定期点検調書'!$BC$12,L2169-1,0),ﾃﾞｰﾀ一覧!$AY$4:$BB$16,2,FALSE))  &amp;  IF(OFFSET('(6)定期点検調書'!$BD$12,L2169-1,0)="","","／"&amp;VLOOKUP(OFFSET('(6)定期点検調書'!$BD$12,L2169-1,0),ﾃﾞｰﾀ一覧!$AY$4:$BB$16,2,FALSE))</f>
        <v/>
      </c>
      <c r="I2186" s="672"/>
      <c r="J2186" s="672"/>
      <c r="K2186" s="672"/>
      <c r="L2186" s="672"/>
      <c r="M2186" s="672"/>
      <c r="N2186" s="672"/>
      <c r="O2186" s="672"/>
      <c r="P2186" s="692" t="s">
        <v>996</v>
      </c>
      <c r="Q2186" s="692"/>
      <c r="R2186" s="692"/>
      <c r="S2186" s="692"/>
      <c r="T2186" s="692"/>
      <c r="U2186" s="692"/>
      <c r="V2186" s="692"/>
      <c r="W2186" s="693"/>
      <c r="X2186" s="694"/>
      <c r="Y2186" s="694"/>
      <c r="Z2186" s="694"/>
      <c r="AA2186" s="694"/>
      <c r="AB2186" s="694"/>
      <c r="AC2186" s="694"/>
      <c r="AD2186" s="695"/>
      <c r="AE2186" s="659" t="s">
        <v>1242</v>
      </c>
      <c r="AF2186" s="660"/>
      <c r="AG2186" s="660"/>
      <c r="AH2186" s="660"/>
      <c r="AI2186" s="660"/>
      <c r="AJ2186" s="661"/>
      <c r="AK2186" s="671" t="str">
        <f ca="1">IF(OFFSET('(6)定期点検調書'!$BL$12,AO2169-1,0)="","",VLOOKUP(OFFSET('(6)定期点検調書'!$BL$12,AO2169-1,0),ﾃﾞｰﾀ一覧!$AY$4:$BB$16,2,FALSE))  &amp;  IF(OFFSET('(6)定期点検調書'!$BC$12,AO2169-1,0)="","","／"&amp;VLOOKUP(OFFSET('(6)定期点検調書'!$BC$12,AO2169-1,0),ﾃﾞｰﾀ一覧!$AY$4:$BB$16,2,FALSE))  &amp;  IF(OFFSET('(6)定期点検調書'!$BD$12,AO2169-1,0)="","","／"&amp;VLOOKUP(OFFSET('(6)定期点検調書'!$BD$12,AO2169-1,0),ﾃﾞｰﾀ一覧!$AY$4:$BB$16,2,FALSE))</f>
        <v/>
      </c>
      <c r="AL2186" s="672"/>
      <c r="AM2186" s="672"/>
      <c r="AN2186" s="672"/>
      <c r="AO2186" s="672"/>
      <c r="AP2186" s="672"/>
      <c r="AQ2186" s="672"/>
      <c r="AR2186" s="672"/>
      <c r="AS2186" s="692" t="s">
        <v>996</v>
      </c>
      <c r="AT2186" s="692"/>
      <c r="AU2186" s="692"/>
      <c r="AV2186" s="692"/>
      <c r="AW2186" s="692"/>
      <c r="AX2186" s="692"/>
      <c r="AY2186" s="692"/>
      <c r="AZ2186" s="693"/>
      <c r="BA2186" s="694"/>
      <c r="BB2186" s="694"/>
      <c r="BC2186" s="694"/>
      <c r="BD2186" s="694"/>
      <c r="BE2186" s="694"/>
      <c r="BF2186" s="694"/>
      <c r="BG2186" s="695"/>
    </row>
    <row r="2187" spans="2:86" ht="14.55" customHeight="1" x14ac:dyDescent="0.2">
      <c r="B2187" s="662"/>
      <c r="C2187" s="663"/>
      <c r="D2187" s="663"/>
      <c r="E2187" s="663"/>
      <c r="F2187" s="663"/>
      <c r="G2187" s="664"/>
      <c r="H2187" s="674"/>
      <c r="I2187" s="675"/>
      <c r="J2187" s="675"/>
      <c r="K2187" s="675"/>
      <c r="L2187" s="675"/>
      <c r="M2187" s="675"/>
      <c r="N2187" s="675"/>
      <c r="O2187" s="675"/>
      <c r="P2187" s="692"/>
      <c r="Q2187" s="692"/>
      <c r="R2187" s="692"/>
      <c r="S2187" s="692"/>
      <c r="T2187" s="692"/>
      <c r="U2187" s="692"/>
      <c r="V2187" s="692"/>
      <c r="W2187" s="696"/>
      <c r="X2187" s="697"/>
      <c r="Y2187" s="697"/>
      <c r="Z2187" s="697"/>
      <c r="AA2187" s="697"/>
      <c r="AB2187" s="697"/>
      <c r="AC2187" s="697"/>
      <c r="AD2187" s="698"/>
      <c r="AE2187" s="662"/>
      <c r="AF2187" s="663"/>
      <c r="AG2187" s="663"/>
      <c r="AH2187" s="663"/>
      <c r="AI2187" s="663"/>
      <c r="AJ2187" s="664"/>
      <c r="AK2187" s="674"/>
      <c r="AL2187" s="675"/>
      <c r="AM2187" s="675"/>
      <c r="AN2187" s="675"/>
      <c r="AO2187" s="675"/>
      <c r="AP2187" s="675"/>
      <c r="AQ2187" s="675"/>
      <c r="AR2187" s="675"/>
      <c r="AS2187" s="692"/>
      <c r="AT2187" s="692"/>
      <c r="AU2187" s="692"/>
      <c r="AV2187" s="692"/>
      <c r="AW2187" s="692"/>
      <c r="AX2187" s="692"/>
      <c r="AY2187" s="692"/>
      <c r="AZ2187" s="696"/>
      <c r="BA2187" s="697"/>
      <c r="BB2187" s="697"/>
      <c r="BC2187" s="697"/>
      <c r="BD2187" s="697"/>
      <c r="BE2187" s="697"/>
      <c r="BF2187" s="697"/>
      <c r="BG2187" s="698"/>
    </row>
    <row r="2188" spans="2:86" ht="19.5" customHeight="1" x14ac:dyDescent="0.2">
      <c r="B2188" s="683" t="s">
        <v>79</v>
      </c>
      <c r="C2188" s="683"/>
      <c r="D2188" s="683"/>
      <c r="E2188" s="683"/>
      <c r="F2188" s="683"/>
      <c r="G2188" s="683"/>
      <c r="H2188" s="684">
        <f ca="1">OFFSET('(6)定期点検調書'!$CA$12,L2169-1,0)</f>
        <v>0</v>
      </c>
      <c r="I2188" s="684"/>
      <c r="J2188" s="684"/>
      <c r="K2188" s="684"/>
      <c r="L2188" s="684"/>
      <c r="M2188" s="684"/>
      <c r="N2188" s="684"/>
      <c r="O2188" s="684"/>
      <c r="P2188" s="684"/>
      <c r="Q2188" s="684"/>
      <c r="R2188" s="684"/>
      <c r="S2188" s="684"/>
      <c r="T2188" s="684"/>
      <c r="U2188" s="684"/>
      <c r="V2188" s="684"/>
      <c r="W2188" s="684"/>
      <c r="X2188" s="684"/>
      <c r="Y2188" s="684"/>
      <c r="Z2188" s="684"/>
      <c r="AA2188" s="684"/>
      <c r="AB2188" s="684"/>
      <c r="AC2188" s="684"/>
      <c r="AD2188" s="684"/>
      <c r="AE2188" s="683" t="s">
        <v>79</v>
      </c>
      <c r="AF2188" s="683"/>
      <c r="AG2188" s="683"/>
      <c r="AH2188" s="683"/>
      <c r="AI2188" s="683"/>
      <c r="AJ2188" s="683"/>
      <c r="AK2188" s="684">
        <f ca="1">OFFSET('(6)定期点検調書'!$CA$12,AO2169-1,0)</f>
        <v>0</v>
      </c>
      <c r="AL2188" s="684"/>
      <c r="AM2188" s="684"/>
      <c r="AN2188" s="684"/>
      <c r="AO2188" s="684"/>
      <c r="AP2188" s="684"/>
      <c r="AQ2188" s="684"/>
      <c r="AR2188" s="684"/>
      <c r="AS2188" s="684"/>
      <c r="AT2188" s="684"/>
      <c r="AU2188" s="684"/>
      <c r="AV2188" s="684"/>
      <c r="AW2188" s="684"/>
      <c r="AX2188" s="684"/>
      <c r="AY2188" s="684"/>
      <c r="AZ2188" s="684"/>
      <c r="BA2188" s="684"/>
      <c r="BB2188" s="684"/>
      <c r="BC2188" s="684"/>
      <c r="BD2188" s="684"/>
      <c r="BE2188" s="684"/>
      <c r="BF2188" s="684"/>
      <c r="BG2188" s="684"/>
      <c r="CH2188" s="473"/>
    </row>
    <row r="2189" spans="2:86" ht="19.5" customHeight="1" x14ac:dyDescent="0.2">
      <c r="B2189" s="683"/>
      <c r="C2189" s="683"/>
      <c r="D2189" s="683"/>
      <c r="E2189" s="683"/>
      <c r="F2189" s="683"/>
      <c r="G2189" s="683"/>
      <c r="H2189" s="684"/>
      <c r="I2189" s="684"/>
      <c r="J2189" s="684"/>
      <c r="K2189" s="684"/>
      <c r="L2189" s="684"/>
      <c r="M2189" s="684"/>
      <c r="N2189" s="684"/>
      <c r="O2189" s="684"/>
      <c r="P2189" s="684"/>
      <c r="Q2189" s="684"/>
      <c r="R2189" s="684"/>
      <c r="S2189" s="684"/>
      <c r="T2189" s="684"/>
      <c r="U2189" s="684"/>
      <c r="V2189" s="684"/>
      <c r="W2189" s="684"/>
      <c r="X2189" s="684"/>
      <c r="Y2189" s="684"/>
      <c r="Z2189" s="684"/>
      <c r="AA2189" s="684"/>
      <c r="AB2189" s="684"/>
      <c r="AC2189" s="684"/>
      <c r="AD2189" s="684"/>
      <c r="AE2189" s="683"/>
      <c r="AF2189" s="683"/>
      <c r="AG2189" s="683"/>
      <c r="AH2189" s="683"/>
      <c r="AI2189" s="683"/>
      <c r="AJ2189" s="683"/>
      <c r="AK2189" s="684"/>
      <c r="AL2189" s="684"/>
      <c r="AM2189" s="684"/>
      <c r="AN2189" s="684"/>
      <c r="AO2189" s="684"/>
      <c r="AP2189" s="684"/>
      <c r="AQ2189" s="684"/>
      <c r="AR2189" s="684"/>
      <c r="AS2189" s="684"/>
      <c r="AT2189" s="684"/>
      <c r="AU2189" s="684"/>
      <c r="AV2189" s="684"/>
      <c r="AW2189" s="684"/>
      <c r="AX2189" s="684"/>
      <c r="AY2189" s="684"/>
      <c r="AZ2189" s="684"/>
      <c r="BA2189" s="684"/>
      <c r="BB2189" s="684"/>
      <c r="BC2189" s="684"/>
      <c r="BD2189" s="684"/>
      <c r="BE2189" s="684"/>
      <c r="BF2189" s="684"/>
      <c r="BG2189" s="684"/>
    </row>
    <row r="2190" spans="2:86" ht="14.55" customHeight="1" x14ac:dyDescent="0.2">
      <c r="B2190" s="677" t="s">
        <v>1038</v>
      </c>
      <c r="C2190" s="678"/>
      <c r="D2190" s="677" t="s">
        <v>1237</v>
      </c>
      <c r="E2190" s="719"/>
      <c r="F2190" s="719"/>
      <c r="G2190" s="719"/>
      <c r="H2190" s="665">
        <f ca="1">OFFSET('(6)定期点検調書'!$B$12,L2190-1,0)</f>
        <v>0</v>
      </c>
      <c r="I2190" s="666"/>
      <c r="J2190" s="666"/>
      <c r="K2190" s="667"/>
      <c r="L2190" s="703">
        <f>AO2169+1</f>
        <v>209</v>
      </c>
      <c r="M2190" s="703"/>
      <c r="N2190" s="703"/>
      <c r="O2190" s="703"/>
      <c r="P2190" s="703"/>
      <c r="Q2190" s="703"/>
      <c r="R2190" s="703"/>
      <c r="S2190" s="703"/>
      <c r="T2190" s="703"/>
      <c r="U2190" s="703"/>
      <c r="V2190" s="703"/>
      <c r="W2190" s="703"/>
      <c r="X2190" s="703"/>
      <c r="Y2190" s="703"/>
      <c r="Z2190" s="703"/>
      <c r="AA2190" s="703"/>
      <c r="AB2190" s="703"/>
      <c r="AC2190" s="703"/>
      <c r="AD2190" s="704"/>
      <c r="AE2190" s="677" t="s">
        <v>1038</v>
      </c>
      <c r="AF2190" s="678"/>
      <c r="AG2190" s="677" t="s">
        <v>1237</v>
      </c>
      <c r="AH2190" s="719"/>
      <c r="AI2190" s="719"/>
      <c r="AJ2190" s="719"/>
      <c r="AK2190" s="665">
        <f ca="1">OFFSET('(6)定期点検調書'!$B$12,AO2190-1,0)</f>
        <v>0</v>
      </c>
      <c r="AL2190" s="666"/>
      <c r="AM2190" s="666"/>
      <c r="AN2190" s="667"/>
      <c r="AO2190" s="703">
        <f>L2190+1</f>
        <v>210</v>
      </c>
      <c r="AP2190" s="703"/>
      <c r="AQ2190" s="703"/>
      <c r="AR2190" s="703"/>
      <c r="AS2190" s="703"/>
      <c r="AT2190" s="703"/>
      <c r="AU2190" s="703"/>
      <c r="AV2190" s="703"/>
      <c r="AW2190" s="703"/>
      <c r="AX2190" s="703"/>
      <c r="AY2190" s="703"/>
      <c r="AZ2190" s="703"/>
      <c r="BA2190" s="703"/>
      <c r="BB2190" s="703"/>
      <c r="BC2190" s="703"/>
      <c r="BD2190" s="703"/>
      <c r="BE2190" s="703"/>
      <c r="BF2190" s="703"/>
      <c r="BG2190" s="704"/>
    </row>
    <row r="2191" spans="2:86" ht="14.55" customHeight="1" x14ac:dyDescent="0.2">
      <c r="B2191" s="679"/>
      <c r="C2191" s="680"/>
      <c r="D2191" s="681"/>
      <c r="E2191" s="720"/>
      <c r="F2191" s="720"/>
      <c r="G2191" s="720"/>
      <c r="H2191" s="668"/>
      <c r="I2191" s="669"/>
      <c r="J2191" s="669"/>
      <c r="K2191" s="670"/>
      <c r="L2191" s="705"/>
      <c r="M2191" s="705"/>
      <c r="N2191" s="705"/>
      <c r="O2191" s="705"/>
      <c r="P2191" s="705"/>
      <c r="Q2191" s="705"/>
      <c r="R2191" s="705"/>
      <c r="S2191" s="705"/>
      <c r="T2191" s="705"/>
      <c r="U2191" s="705"/>
      <c r="V2191" s="705"/>
      <c r="W2191" s="705"/>
      <c r="X2191" s="705"/>
      <c r="Y2191" s="705"/>
      <c r="Z2191" s="705"/>
      <c r="AA2191" s="705"/>
      <c r="AB2191" s="705"/>
      <c r="AC2191" s="705"/>
      <c r="AD2191" s="706"/>
      <c r="AE2191" s="679"/>
      <c r="AF2191" s="680"/>
      <c r="AG2191" s="681"/>
      <c r="AH2191" s="720"/>
      <c r="AI2191" s="720"/>
      <c r="AJ2191" s="720"/>
      <c r="AK2191" s="668"/>
      <c r="AL2191" s="669"/>
      <c r="AM2191" s="669"/>
      <c r="AN2191" s="670"/>
      <c r="AO2191" s="705"/>
      <c r="AP2191" s="705"/>
      <c r="AQ2191" s="705"/>
      <c r="AR2191" s="705"/>
      <c r="AS2191" s="705"/>
      <c r="AT2191" s="705"/>
      <c r="AU2191" s="705"/>
      <c r="AV2191" s="705"/>
      <c r="AW2191" s="705"/>
      <c r="AX2191" s="705"/>
      <c r="AY2191" s="705"/>
      <c r="AZ2191" s="705"/>
      <c r="BA2191" s="705"/>
      <c r="BB2191" s="705"/>
      <c r="BC2191" s="705"/>
      <c r="BD2191" s="705"/>
      <c r="BE2191" s="705"/>
      <c r="BF2191" s="705"/>
      <c r="BG2191" s="706"/>
    </row>
    <row r="2192" spans="2:86" ht="14.55" customHeight="1" x14ac:dyDescent="0.2">
      <c r="B2192" s="679"/>
      <c r="C2192" s="680"/>
      <c r="D2192" s="677" t="s">
        <v>992</v>
      </c>
      <c r="E2192" s="719"/>
      <c r="F2192" s="719"/>
      <c r="G2192" s="719"/>
      <c r="H2192" s="665">
        <f ca="1">OFFSET('(6)定期点検調書'!$D$12,L2190-1,0)</f>
        <v>0</v>
      </c>
      <c r="I2192" s="666"/>
      <c r="J2192" s="666"/>
      <c r="K2192" s="667"/>
      <c r="L2192" s="705"/>
      <c r="M2192" s="705"/>
      <c r="N2192" s="705"/>
      <c r="O2192" s="705"/>
      <c r="P2192" s="705"/>
      <c r="Q2192" s="705"/>
      <c r="R2192" s="705"/>
      <c r="S2192" s="705"/>
      <c r="T2192" s="705"/>
      <c r="U2192" s="705"/>
      <c r="V2192" s="705"/>
      <c r="W2192" s="705"/>
      <c r="X2192" s="705"/>
      <c r="Y2192" s="705"/>
      <c r="Z2192" s="705"/>
      <c r="AA2192" s="705"/>
      <c r="AB2192" s="705"/>
      <c r="AC2192" s="705"/>
      <c r="AD2192" s="706"/>
      <c r="AE2192" s="679"/>
      <c r="AF2192" s="680"/>
      <c r="AG2192" s="677" t="s">
        <v>992</v>
      </c>
      <c r="AH2192" s="719"/>
      <c r="AI2192" s="719"/>
      <c r="AJ2192" s="719"/>
      <c r="AK2192" s="665">
        <f ca="1">OFFSET('(6)定期点検調書'!$D$12,AO2190-1,0)</f>
        <v>0</v>
      </c>
      <c r="AL2192" s="666"/>
      <c r="AM2192" s="666"/>
      <c r="AN2192" s="667"/>
      <c r="AO2192" s="705"/>
      <c r="AP2192" s="705"/>
      <c r="AQ2192" s="705"/>
      <c r="AR2192" s="705"/>
      <c r="AS2192" s="705"/>
      <c r="AT2192" s="705"/>
      <c r="AU2192" s="705"/>
      <c r="AV2192" s="705"/>
      <c r="AW2192" s="705"/>
      <c r="AX2192" s="705"/>
      <c r="AY2192" s="705"/>
      <c r="AZ2192" s="705"/>
      <c r="BA2192" s="705"/>
      <c r="BB2192" s="705"/>
      <c r="BC2192" s="705"/>
      <c r="BD2192" s="705"/>
      <c r="BE2192" s="705"/>
      <c r="BF2192" s="705"/>
      <c r="BG2192" s="706"/>
    </row>
    <row r="2193" spans="2:59" ht="14.55" customHeight="1" x14ac:dyDescent="0.2">
      <c r="B2193" s="681"/>
      <c r="C2193" s="682"/>
      <c r="D2193" s="681"/>
      <c r="E2193" s="720"/>
      <c r="F2193" s="720"/>
      <c r="G2193" s="720"/>
      <c r="H2193" s="668"/>
      <c r="I2193" s="669"/>
      <c r="J2193" s="669"/>
      <c r="K2193" s="670"/>
      <c r="L2193" s="705"/>
      <c r="M2193" s="705"/>
      <c r="N2193" s="705"/>
      <c r="O2193" s="705"/>
      <c r="P2193" s="705"/>
      <c r="Q2193" s="705"/>
      <c r="R2193" s="705"/>
      <c r="S2193" s="705"/>
      <c r="T2193" s="705"/>
      <c r="U2193" s="705"/>
      <c r="V2193" s="705"/>
      <c r="W2193" s="705"/>
      <c r="X2193" s="705"/>
      <c r="Y2193" s="705"/>
      <c r="Z2193" s="705"/>
      <c r="AA2193" s="705"/>
      <c r="AB2193" s="705"/>
      <c r="AC2193" s="705"/>
      <c r="AD2193" s="706"/>
      <c r="AE2193" s="681"/>
      <c r="AF2193" s="682"/>
      <c r="AG2193" s="681"/>
      <c r="AH2193" s="720"/>
      <c r="AI2193" s="720"/>
      <c r="AJ2193" s="720"/>
      <c r="AK2193" s="668"/>
      <c r="AL2193" s="669"/>
      <c r="AM2193" s="669"/>
      <c r="AN2193" s="670"/>
      <c r="AO2193" s="705"/>
      <c r="AP2193" s="705"/>
      <c r="AQ2193" s="705"/>
      <c r="AR2193" s="705"/>
      <c r="AS2193" s="705"/>
      <c r="AT2193" s="705"/>
      <c r="AU2193" s="705"/>
      <c r="AV2193" s="705"/>
      <c r="AW2193" s="705"/>
      <c r="AX2193" s="705"/>
      <c r="AY2193" s="705"/>
      <c r="AZ2193" s="705"/>
      <c r="BA2193" s="705"/>
      <c r="BB2193" s="705"/>
      <c r="BC2193" s="705"/>
      <c r="BD2193" s="705"/>
      <c r="BE2193" s="705"/>
      <c r="BF2193" s="705"/>
      <c r="BG2193" s="706"/>
    </row>
    <row r="2194" spans="2:59" ht="14.55" customHeight="1" x14ac:dyDescent="0.2">
      <c r="B2194" s="677" t="s">
        <v>1238</v>
      </c>
      <c r="C2194" s="678"/>
      <c r="D2194" s="659" t="s">
        <v>993</v>
      </c>
      <c r="E2194" s="660"/>
      <c r="F2194" s="660"/>
      <c r="G2194" s="660"/>
      <c r="H2194" s="671">
        <f ca="1">OFFSET('(6)定期点検調書'!$AA$13,L2190-1,0)</f>
        <v>0</v>
      </c>
      <c r="I2194" s="672"/>
      <c r="J2194" s="672"/>
      <c r="K2194" s="673"/>
      <c r="L2194" s="705"/>
      <c r="M2194" s="705"/>
      <c r="N2194" s="705"/>
      <c r="O2194" s="705"/>
      <c r="P2194" s="705"/>
      <c r="Q2194" s="705"/>
      <c r="R2194" s="705"/>
      <c r="S2194" s="705"/>
      <c r="T2194" s="705"/>
      <c r="U2194" s="705"/>
      <c r="V2194" s="705"/>
      <c r="W2194" s="705"/>
      <c r="X2194" s="705"/>
      <c r="Y2194" s="705"/>
      <c r="Z2194" s="705"/>
      <c r="AA2194" s="705"/>
      <c r="AB2194" s="705"/>
      <c r="AC2194" s="705"/>
      <c r="AD2194" s="706"/>
      <c r="AE2194" s="677" t="s">
        <v>1238</v>
      </c>
      <c r="AF2194" s="678"/>
      <c r="AG2194" s="659" t="s">
        <v>993</v>
      </c>
      <c r="AH2194" s="660"/>
      <c r="AI2194" s="660"/>
      <c r="AJ2194" s="660"/>
      <c r="AK2194" s="671">
        <f ca="1">OFFSET('(6)定期点検調書'!$AA$13,AO2190-1,0)</f>
        <v>0</v>
      </c>
      <c r="AL2194" s="672"/>
      <c r="AM2194" s="672"/>
      <c r="AN2194" s="673"/>
      <c r="AO2194" s="705"/>
      <c r="AP2194" s="705"/>
      <c r="AQ2194" s="705"/>
      <c r="AR2194" s="705"/>
      <c r="AS2194" s="705"/>
      <c r="AT2194" s="705"/>
      <c r="AU2194" s="705"/>
      <c r="AV2194" s="705"/>
      <c r="AW2194" s="705"/>
      <c r="AX2194" s="705"/>
      <c r="AY2194" s="705"/>
      <c r="AZ2194" s="705"/>
      <c r="BA2194" s="705"/>
      <c r="BB2194" s="705"/>
      <c r="BC2194" s="705"/>
      <c r="BD2194" s="705"/>
      <c r="BE2194" s="705"/>
      <c r="BF2194" s="705"/>
      <c r="BG2194" s="706"/>
    </row>
    <row r="2195" spans="2:59" ht="14.55" customHeight="1" x14ac:dyDescent="0.2">
      <c r="B2195" s="679"/>
      <c r="C2195" s="680"/>
      <c r="D2195" s="662"/>
      <c r="E2195" s="663"/>
      <c r="F2195" s="663"/>
      <c r="G2195" s="663"/>
      <c r="H2195" s="674"/>
      <c r="I2195" s="675"/>
      <c r="J2195" s="675"/>
      <c r="K2195" s="676"/>
      <c r="L2195" s="705"/>
      <c r="M2195" s="705"/>
      <c r="N2195" s="705"/>
      <c r="O2195" s="705"/>
      <c r="P2195" s="705"/>
      <c r="Q2195" s="705"/>
      <c r="R2195" s="705"/>
      <c r="S2195" s="705"/>
      <c r="T2195" s="705"/>
      <c r="U2195" s="705"/>
      <c r="V2195" s="705"/>
      <c r="W2195" s="705"/>
      <c r="X2195" s="705"/>
      <c r="Y2195" s="705"/>
      <c r="Z2195" s="705"/>
      <c r="AA2195" s="705"/>
      <c r="AB2195" s="705"/>
      <c r="AC2195" s="705"/>
      <c r="AD2195" s="706"/>
      <c r="AE2195" s="679"/>
      <c r="AF2195" s="680"/>
      <c r="AG2195" s="662"/>
      <c r="AH2195" s="663"/>
      <c r="AI2195" s="663"/>
      <c r="AJ2195" s="663"/>
      <c r="AK2195" s="674"/>
      <c r="AL2195" s="675"/>
      <c r="AM2195" s="675"/>
      <c r="AN2195" s="676"/>
      <c r="AO2195" s="705"/>
      <c r="AP2195" s="705"/>
      <c r="AQ2195" s="705"/>
      <c r="AR2195" s="705"/>
      <c r="AS2195" s="705"/>
      <c r="AT2195" s="705"/>
      <c r="AU2195" s="705"/>
      <c r="AV2195" s="705"/>
      <c r="AW2195" s="705"/>
      <c r="AX2195" s="705"/>
      <c r="AY2195" s="705"/>
      <c r="AZ2195" s="705"/>
      <c r="BA2195" s="705"/>
      <c r="BB2195" s="705"/>
      <c r="BC2195" s="705"/>
      <c r="BD2195" s="705"/>
      <c r="BE2195" s="705"/>
      <c r="BF2195" s="705"/>
      <c r="BG2195" s="706"/>
    </row>
    <row r="2196" spans="2:59" ht="14.55" customHeight="1" x14ac:dyDescent="0.2">
      <c r="B2196" s="679"/>
      <c r="C2196" s="680"/>
      <c r="D2196" s="659" t="s">
        <v>1239</v>
      </c>
      <c r="E2196" s="660"/>
      <c r="F2196" s="660"/>
      <c r="G2196" s="660"/>
      <c r="H2196" s="665">
        <f ca="1">OFFSET('(6)定期点検調書'!$AD$12,L2190-1,0)</f>
        <v>0</v>
      </c>
      <c r="I2196" s="666"/>
      <c r="J2196" s="666"/>
      <c r="K2196" s="667"/>
      <c r="L2196" s="705"/>
      <c r="M2196" s="705"/>
      <c r="N2196" s="705"/>
      <c r="O2196" s="705"/>
      <c r="P2196" s="705"/>
      <c r="Q2196" s="705"/>
      <c r="R2196" s="705"/>
      <c r="S2196" s="705"/>
      <c r="T2196" s="705"/>
      <c r="U2196" s="705"/>
      <c r="V2196" s="705"/>
      <c r="W2196" s="705"/>
      <c r="X2196" s="705"/>
      <c r="Y2196" s="705"/>
      <c r="Z2196" s="705"/>
      <c r="AA2196" s="705"/>
      <c r="AB2196" s="705"/>
      <c r="AC2196" s="705"/>
      <c r="AD2196" s="706"/>
      <c r="AE2196" s="679"/>
      <c r="AF2196" s="680"/>
      <c r="AG2196" s="659" t="s">
        <v>1239</v>
      </c>
      <c r="AH2196" s="660"/>
      <c r="AI2196" s="660"/>
      <c r="AJ2196" s="660"/>
      <c r="AK2196" s="665">
        <f ca="1">OFFSET('(6)定期点検調書'!$AD$12,AO2190-1,0)</f>
        <v>0</v>
      </c>
      <c r="AL2196" s="666"/>
      <c r="AM2196" s="666"/>
      <c r="AN2196" s="667"/>
      <c r="AO2196" s="705"/>
      <c r="AP2196" s="705"/>
      <c r="AQ2196" s="705"/>
      <c r="AR2196" s="705"/>
      <c r="AS2196" s="705"/>
      <c r="AT2196" s="705"/>
      <c r="AU2196" s="705"/>
      <c r="AV2196" s="705"/>
      <c r="AW2196" s="705"/>
      <c r="AX2196" s="705"/>
      <c r="AY2196" s="705"/>
      <c r="AZ2196" s="705"/>
      <c r="BA2196" s="705"/>
      <c r="BB2196" s="705"/>
      <c r="BC2196" s="705"/>
      <c r="BD2196" s="705"/>
      <c r="BE2196" s="705"/>
      <c r="BF2196" s="705"/>
      <c r="BG2196" s="706"/>
    </row>
    <row r="2197" spans="2:59" ht="14.55" customHeight="1" x14ac:dyDescent="0.2">
      <c r="B2197" s="681"/>
      <c r="C2197" s="682"/>
      <c r="D2197" s="662"/>
      <c r="E2197" s="663"/>
      <c r="F2197" s="663"/>
      <c r="G2197" s="663"/>
      <c r="H2197" s="668"/>
      <c r="I2197" s="669"/>
      <c r="J2197" s="669"/>
      <c r="K2197" s="670"/>
      <c r="L2197" s="705"/>
      <c r="M2197" s="705"/>
      <c r="N2197" s="705"/>
      <c r="O2197" s="705"/>
      <c r="P2197" s="705"/>
      <c r="Q2197" s="705"/>
      <c r="R2197" s="705"/>
      <c r="S2197" s="705"/>
      <c r="T2197" s="705"/>
      <c r="U2197" s="705"/>
      <c r="V2197" s="705"/>
      <c r="W2197" s="705"/>
      <c r="X2197" s="705"/>
      <c r="Y2197" s="705"/>
      <c r="Z2197" s="705"/>
      <c r="AA2197" s="705"/>
      <c r="AB2197" s="705"/>
      <c r="AC2197" s="705"/>
      <c r="AD2197" s="706"/>
      <c r="AE2197" s="681"/>
      <c r="AF2197" s="682"/>
      <c r="AG2197" s="662"/>
      <c r="AH2197" s="663"/>
      <c r="AI2197" s="663"/>
      <c r="AJ2197" s="663"/>
      <c r="AK2197" s="668"/>
      <c r="AL2197" s="669"/>
      <c r="AM2197" s="669"/>
      <c r="AN2197" s="670"/>
      <c r="AO2197" s="705"/>
      <c r="AP2197" s="705"/>
      <c r="AQ2197" s="705"/>
      <c r="AR2197" s="705"/>
      <c r="AS2197" s="705"/>
      <c r="AT2197" s="705"/>
      <c r="AU2197" s="705"/>
      <c r="AV2197" s="705"/>
      <c r="AW2197" s="705"/>
      <c r="AX2197" s="705"/>
      <c r="AY2197" s="705"/>
      <c r="AZ2197" s="705"/>
      <c r="BA2197" s="705"/>
      <c r="BB2197" s="705"/>
      <c r="BC2197" s="705"/>
      <c r="BD2197" s="705"/>
      <c r="BE2197" s="705"/>
      <c r="BF2197" s="705"/>
      <c r="BG2197" s="706"/>
    </row>
    <row r="2198" spans="2:59" ht="28.95" customHeight="1" x14ac:dyDescent="0.2">
      <c r="B2198" s="716" t="s">
        <v>995</v>
      </c>
      <c r="C2198" s="717"/>
      <c r="D2198" s="717"/>
      <c r="E2198" s="717"/>
      <c r="F2198" s="717"/>
      <c r="G2198" s="718"/>
      <c r="H2198" s="709">
        <f ca="1">OFFSET('(6)定期点検調書'!$AK$12,L2190-1,0)</f>
        <v>0</v>
      </c>
      <c r="I2198" s="710"/>
      <c r="J2198" s="710"/>
      <c r="K2198" s="711"/>
      <c r="L2198" s="705"/>
      <c r="M2198" s="705"/>
      <c r="N2198" s="705"/>
      <c r="O2198" s="705"/>
      <c r="P2198" s="705"/>
      <c r="Q2198" s="705"/>
      <c r="R2198" s="705"/>
      <c r="S2198" s="705"/>
      <c r="T2198" s="705"/>
      <c r="U2198" s="705"/>
      <c r="V2198" s="705"/>
      <c r="W2198" s="705"/>
      <c r="X2198" s="705"/>
      <c r="Y2198" s="705"/>
      <c r="Z2198" s="705"/>
      <c r="AA2198" s="705"/>
      <c r="AB2198" s="705"/>
      <c r="AC2198" s="705"/>
      <c r="AD2198" s="706"/>
      <c r="AE2198" s="716" t="s">
        <v>995</v>
      </c>
      <c r="AF2198" s="717"/>
      <c r="AG2198" s="717"/>
      <c r="AH2198" s="717"/>
      <c r="AI2198" s="717"/>
      <c r="AJ2198" s="718"/>
      <c r="AK2198" s="709">
        <f ca="1">OFFSET('(6)定期点検調書'!$AK$12,AO2190-1,0)</f>
        <v>0</v>
      </c>
      <c r="AL2198" s="710"/>
      <c r="AM2198" s="710"/>
      <c r="AN2198" s="711"/>
      <c r="AO2198" s="705"/>
      <c r="AP2198" s="705"/>
      <c r="AQ2198" s="705"/>
      <c r="AR2198" s="705"/>
      <c r="AS2198" s="705"/>
      <c r="AT2198" s="705"/>
      <c r="AU2198" s="705"/>
      <c r="AV2198" s="705"/>
      <c r="AW2198" s="705"/>
      <c r="AX2198" s="705"/>
      <c r="AY2198" s="705"/>
      <c r="AZ2198" s="705"/>
      <c r="BA2198" s="705"/>
      <c r="BB2198" s="705"/>
      <c r="BC2198" s="705"/>
      <c r="BD2198" s="705"/>
      <c r="BE2198" s="705"/>
      <c r="BF2198" s="705"/>
      <c r="BG2198" s="706"/>
    </row>
    <row r="2199" spans="2:59" ht="14.55" customHeight="1" x14ac:dyDescent="0.2">
      <c r="B2199" s="677" t="s">
        <v>1240</v>
      </c>
      <c r="C2199" s="661"/>
      <c r="D2199" s="659" t="s">
        <v>994</v>
      </c>
      <c r="E2199" s="660"/>
      <c r="F2199" s="660"/>
      <c r="G2199" s="661"/>
      <c r="H2199" s="699" t="str">
        <f ca="1">OFFSET('(6)定期点検調書'!$BY$12,L2190-1,0)</f>
        <v/>
      </c>
      <c r="I2199" s="700"/>
      <c r="J2199" s="700"/>
      <c r="K2199" s="714"/>
      <c r="L2199" s="705"/>
      <c r="M2199" s="705"/>
      <c r="N2199" s="705"/>
      <c r="O2199" s="705"/>
      <c r="P2199" s="705"/>
      <c r="Q2199" s="705"/>
      <c r="R2199" s="705"/>
      <c r="S2199" s="705"/>
      <c r="T2199" s="705"/>
      <c r="U2199" s="705"/>
      <c r="V2199" s="705"/>
      <c r="W2199" s="705"/>
      <c r="X2199" s="705"/>
      <c r="Y2199" s="705"/>
      <c r="Z2199" s="705"/>
      <c r="AA2199" s="705"/>
      <c r="AB2199" s="705"/>
      <c r="AC2199" s="705"/>
      <c r="AD2199" s="706"/>
      <c r="AE2199" s="677" t="s">
        <v>1240</v>
      </c>
      <c r="AF2199" s="661"/>
      <c r="AG2199" s="659" t="s">
        <v>994</v>
      </c>
      <c r="AH2199" s="660"/>
      <c r="AI2199" s="660"/>
      <c r="AJ2199" s="661"/>
      <c r="AK2199" s="699" t="str">
        <f ca="1">OFFSET('(6)定期点検調書'!$BY$12,AO2190-1,0)</f>
        <v/>
      </c>
      <c r="AL2199" s="700"/>
      <c r="AM2199" s="700"/>
      <c r="AN2199" s="714"/>
      <c r="AO2199" s="705"/>
      <c r="AP2199" s="705"/>
      <c r="AQ2199" s="705"/>
      <c r="AR2199" s="705"/>
      <c r="AS2199" s="705"/>
      <c r="AT2199" s="705"/>
      <c r="AU2199" s="705"/>
      <c r="AV2199" s="705"/>
      <c r="AW2199" s="705"/>
      <c r="AX2199" s="705"/>
      <c r="AY2199" s="705"/>
      <c r="AZ2199" s="705"/>
      <c r="BA2199" s="705"/>
      <c r="BB2199" s="705"/>
      <c r="BC2199" s="705"/>
      <c r="BD2199" s="705"/>
      <c r="BE2199" s="705"/>
      <c r="BF2199" s="705"/>
      <c r="BG2199" s="706"/>
    </row>
    <row r="2200" spans="2:59" ht="14.55" customHeight="1" x14ac:dyDescent="0.2">
      <c r="B2200" s="712"/>
      <c r="C2200" s="713"/>
      <c r="D2200" s="662"/>
      <c r="E2200" s="663"/>
      <c r="F2200" s="663"/>
      <c r="G2200" s="664"/>
      <c r="H2200" s="701"/>
      <c r="I2200" s="702"/>
      <c r="J2200" s="702"/>
      <c r="K2200" s="715"/>
      <c r="L2200" s="705"/>
      <c r="M2200" s="705"/>
      <c r="N2200" s="705"/>
      <c r="O2200" s="705"/>
      <c r="P2200" s="705"/>
      <c r="Q2200" s="705"/>
      <c r="R2200" s="705"/>
      <c r="S2200" s="705"/>
      <c r="T2200" s="705"/>
      <c r="U2200" s="705"/>
      <c r="V2200" s="705"/>
      <c r="W2200" s="705"/>
      <c r="X2200" s="705"/>
      <c r="Y2200" s="705"/>
      <c r="Z2200" s="705"/>
      <c r="AA2200" s="705"/>
      <c r="AB2200" s="705"/>
      <c r="AC2200" s="705"/>
      <c r="AD2200" s="706"/>
      <c r="AE2200" s="712"/>
      <c r="AF2200" s="713"/>
      <c r="AG2200" s="662"/>
      <c r="AH2200" s="663"/>
      <c r="AI2200" s="663"/>
      <c r="AJ2200" s="664"/>
      <c r="AK2200" s="701"/>
      <c r="AL2200" s="702"/>
      <c r="AM2200" s="702"/>
      <c r="AN2200" s="715"/>
      <c r="AO2200" s="705"/>
      <c r="AP2200" s="705"/>
      <c r="AQ2200" s="705"/>
      <c r="AR2200" s="705"/>
      <c r="AS2200" s="705"/>
      <c r="AT2200" s="705"/>
      <c r="AU2200" s="705"/>
      <c r="AV2200" s="705"/>
      <c r="AW2200" s="705"/>
      <c r="AX2200" s="705"/>
      <c r="AY2200" s="705"/>
      <c r="AZ2200" s="705"/>
      <c r="BA2200" s="705"/>
      <c r="BB2200" s="705"/>
      <c r="BC2200" s="705"/>
      <c r="BD2200" s="705"/>
      <c r="BE2200" s="705"/>
      <c r="BF2200" s="705"/>
      <c r="BG2200" s="706"/>
    </row>
    <row r="2201" spans="2:59" ht="14.55" customHeight="1" x14ac:dyDescent="0.2">
      <c r="B2201" s="712"/>
      <c r="C2201" s="713"/>
      <c r="D2201" s="659" t="s">
        <v>1186</v>
      </c>
      <c r="E2201" s="660"/>
      <c r="F2201" s="660"/>
      <c r="G2201" s="661"/>
      <c r="H2201" s="665">
        <f ca="1">OFFSET('(6)定期点検調書'!$BC$12,L2190-1,0)</f>
        <v>0</v>
      </c>
      <c r="I2201" s="666"/>
      <c r="J2201" s="666"/>
      <c r="K2201" s="667"/>
      <c r="L2201" s="705"/>
      <c r="M2201" s="705"/>
      <c r="N2201" s="705"/>
      <c r="O2201" s="705"/>
      <c r="P2201" s="705"/>
      <c r="Q2201" s="705"/>
      <c r="R2201" s="705"/>
      <c r="S2201" s="705"/>
      <c r="T2201" s="705"/>
      <c r="U2201" s="705"/>
      <c r="V2201" s="705"/>
      <c r="W2201" s="705"/>
      <c r="X2201" s="705"/>
      <c r="Y2201" s="705"/>
      <c r="Z2201" s="705"/>
      <c r="AA2201" s="705"/>
      <c r="AB2201" s="705"/>
      <c r="AC2201" s="705"/>
      <c r="AD2201" s="706"/>
      <c r="AE2201" s="712"/>
      <c r="AF2201" s="713"/>
      <c r="AG2201" s="659" t="s">
        <v>1186</v>
      </c>
      <c r="AH2201" s="660"/>
      <c r="AI2201" s="660"/>
      <c r="AJ2201" s="661"/>
      <c r="AK2201" s="665">
        <f ca="1">OFFSET('(6)定期点検調書'!$BC$12,AO2190-1,0)</f>
        <v>0</v>
      </c>
      <c r="AL2201" s="666"/>
      <c r="AM2201" s="666"/>
      <c r="AN2201" s="667"/>
      <c r="AO2201" s="705"/>
      <c r="AP2201" s="705"/>
      <c r="AQ2201" s="705"/>
      <c r="AR2201" s="705"/>
      <c r="AS2201" s="705"/>
      <c r="AT2201" s="705"/>
      <c r="AU2201" s="705"/>
      <c r="AV2201" s="705"/>
      <c r="AW2201" s="705"/>
      <c r="AX2201" s="705"/>
      <c r="AY2201" s="705"/>
      <c r="AZ2201" s="705"/>
      <c r="BA2201" s="705"/>
      <c r="BB2201" s="705"/>
      <c r="BC2201" s="705"/>
      <c r="BD2201" s="705"/>
      <c r="BE2201" s="705"/>
      <c r="BF2201" s="705"/>
      <c r="BG2201" s="706"/>
    </row>
    <row r="2202" spans="2:59" ht="14.55" customHeight="1" x14ac:dyDescent="0.2">
      <c r="B2202" s="712"/>
      <c r="C2202" s="713"/>
      <c r="D2202" s="662"/>
      <c r="E2202" s="663"/>
      <c r="F2202" s="663"/>
      <c r="G2202" s="664"/>
      <c r="H2202" s="668"/>
      <c r="I2202" s="669"/>
      <c r="J2202" s="669"/>
      <c r="K2202" s="670"/>
      <c r="L2202" s="705"/>
      <c r="M2202" s="705"/>
      <c r="N2202" s="705"/>
      <c r="O2202" s="705"/>
      <c r="P2202" s="705"/>
      <c r="Q2202" s="705"/>
      <c r="R2202" s="705"/>
      <c r="S2202" s="705"/>
      <c r="T2202" s="705"/>
      <c r="U2202" s="705"/>
      <c r="V2202" s="705"/>
      <c r="W2202" s="705"/>
      <c r="X2202" s="705"/>
      <c r="Y2202" s="705"/>
      <c r="Z2202" s="705"/>
      <c r="AA2202" s="705"/>
      <c r="AB2202" s="705"/>
      <c r="AC2202" s="705"/>
      <c r="AD2202" s="706"/>
      <c r="AE2202" s="712"/>
      <c r="AF2202" s="713"/>
      <c r="AG2202" s="662"/>
      <c r="AH2202" s="663"/>
      <c r="AI2202" s="663"/>
      <c r="AJ2202" s="664"/>
      <c r="AK2202" s="668"/>
      <c r="AL2202" s="669"/>
      <c r="AM2202" s="669"/>
      <c r="AN2202" s="670"/>
      <c r="AO2202" s="705"/>
      <c r="AP2202" s="705"/>
      <c r="AQ2202" s="705"/>
      <c r="AR2202" s="705"/>
      <c r="AS2202" s="705"/>
      <c r="AT2202" s="705"/>
      <c r="AU2202" s="705"/>
      <c r="AV2202" s="705"/>
      <c r="AW2202" s="705"/>
      <c r="AX2202" s="705"/>
      <c r="AY2202" s="705"/>
      <c r="AZ2202" s="705"/>
      <c r="BA2202" s="705"/>
      <c r="BB2202" s="705"/>
      <c r="BC2202" s="705"/>
      <c r="BD2202" s="705"/>
      <c r="BE2202" s="705"/>
      <c r="BF2202" s="705"/>
      <c r="BG2202" s="706"/>
    </row>
    <row r="2203" spans="2:59" ht="14.55" customHeight="1" x14ac:dyDescent="0.2">
      <c r="B2203" s="712"/>
      <c r="C2203" s="713"/>
      <c r="D2203" s="659" t="s">
        <v>1187</v>
      </c>
      <c r="E2203" s="660"/>
      <c r="F2203" s="660"/>
      <c r="G2203" s="661"/>
      <c r="H2203" s="665">
        <f ca="1">OFFSET('(6)定期点検調書'!$BF$12,L2190-1,0)</f>
        <v>0</v>
      </c>
      <c r="I2203" s="666"/>
      <c r="J2203" s="666"/>
      <c r="K2203" s="667"/>
      <c r="L2203" s="705"/>
      <c r="M2203" s="705"/>
      <c r="N2203" s="705"/>
      <c r="O2203" s="705"/>
      <c r="P2203" s="705"/>
      <c r="Q2203" s="705"/>
      <c r="R2203" s="705"/>
      <c r="S2203" s="705"/>
      <c r="T2203" s="705"/>
      <c r="U2203" s="705"/>
      <c r="V2203" s="705"/>
      <c r="W2203" s="705"/>
      <c r="X2203" s="705"/>
      <c r="Y2203" s="705"/>
      <c r="Z2203" s="705"/>
      <c r="AA2203" s="705"/>
      <c r="AB2203" s="705"/>
      <c r="AC2203" s="705"/>
      <c r="AD2203" s="706"/>
      <c r="AE2203" s="712"/>
      <c r="AF2203" s="713"/>
      <c r="AG2203" s="659" t="s">
        <v>1187</v>
      </c>
      <c r="AH2203" s="660"/>
      <c r="AI2203" s="660"/>
      <c r="AJ2203" s="661"/>
      <c r="AK2203" s="665">
        <f ca="1">OFFSET('(6)定期点検調書'!$BF$12,AO2190-1,0)</f>
        <v>0</v>
      </c>
      <c r="AL2203" s="666"/>
      <c r="AM2203" s="666"/>
      <c r="AN2203" s="667"/>
      <c r="AO2203" s="705"/>
      <c r="AP2203" s="705"/>
      <c r="AQ2203" s="705"/>
      <c r="AR2203" s="705"/>
      <c r="AS2203" s="705"/>
      <c r="AT2203" s="705"/>
      <c r="AU2203" s="705"/>
      <c r="AV2203" s="705"/>
      <c r="AW2203" s="705"/>
      <c r="AX2203" s="705"/>
      <c r="AY2203" s="705"/>
      <c r="AZ2203" s="705"/>
      <c r="BA2203" s="705"/>
      <c r="BB2203" s="705"/>
      <c r="BC2203" s="705"/>
      <c r="BD2203" s="705"/>
      <c r="BE2203" s="705"/>
      <c r="BF2203" s="705"/>
      <c r="BG2203" s="706"/>
    </row>
    <row r="2204" spans="2:59" ht="14.55" customHeight="1" x14ac:dyDescent="0.2">
      <c r="B2204" s="662"/>
      <c r="C2204" s="664"/>
      <c r="D2204" s="662"/>
      <c r="E2204" s="663"/>
      <c r="F2204" s="663"/>
      <c r="G2204" s="664"/>
      <c r="H2204" s="668"/>
      <c r="I2204" s="669"/>
      <c r="J2204" s="669"/>
      <c r="K2204" s="670"/>
      <c r="L2204" s="707"/>
      <c r="M2204" s="707"/>
      <c r="N2204" s="707"/>
      <c r="O2204" s="707"/>
      <c r="P2204" s="707"/>
      <c r="Q2204" s="707"/>
      <c r="R2204" s="707"/>
      <c r="S2204" s="707"/>
      <c r="T2204" s="707"/>
      <c r="U2204" s="707"/>
      <c r="V2204" s="707"/>
      <c r="W2204" s="707"/>
      <c r="X2204" s="707"/>
      <c r="Y2204" s="707"/>
      <c r="Z2204" s="707"/>
      <c r="AA2204" s="707"/>
      <c r="AB2204" s="707"/>
      <c r="AC2204" s="707"/>
      <c r="AD2204" s="708"/>
      <c r="AE2204" s="662"/>
      <c r="AF2204" s="664"/>
      <c r="AG2204" s="662"/>
      <c r="AH2204" s="663"/>
      <c r="AI2204" s="663"/>
      <c r="AJ2204" s="664"/>
      <c r="AK2204" s="668"/>
      <c r="AL2204" s="669"/>
      <c r="AM2204" s="669"/>
      <c r="AN2204" s="670"/>
      <c r="AO2204" s="707"/>
      <c r="AP2204" s="707"/>
      <c r="AQ2204" s="707"/>
      <c r="AR2204" s="707"/>
      <c r="AS2204" s="707"/>
      <c r="AT2204" s="707"/>
      <c r="AU2204" s="707"/>
      <c r="AV2204" s="707"/>
      <c r="AW2204" s="707"/>
      <c r="AX2204" s="707"/>
      <c r="AY2204" s="707"/>
      <c r="AZ2204" s="707"/>
      <c r="BA2204" s="707"/>
      <c r="BB2204" s="707"/>
      <c r="BC2204" s="707"/>
      <c r="BD2204" s="707"/>
      <c r="BE2204" s="707"/>
      <c r="BF2204" s="707"/>
      <c r="BG2204" s="708"/>
    </row>
    <row r="2205" spans="2:59" ht="14.55" customHeight="1" x14ac:dyDescent="0.2">
      <c r="B2205" s="683" t="s">
        <v>1241</v>
      </c>
      <c r="C2205" s="683"/>
      <c r="D2205" s="683"/>
      <c r="E2205" s="683"/>
      <c r="F2205" s="683"/>
      <c r="G2205" s="683"/>
      <c r="H2205" s="699" t="str">
        <f ca="1">IF(OFFSET('(6)定期点検調書'!$AR$12,L2190-1,0)="","",OFFSET('(6)定期点検調書'!$AQ$12,L2190-1,0)&amp;TEXT(OFFSET('(6)定期点検調書'!$AR$12,L2190-1,0),"0.0")&amp;OFFSET('(6)定期点検調書'!$AT$12,L2190-1,0))  &amp;  IF(OFFSET('(6)定期点検調書'!$AV$12,L2190-1,0)="","","／"&amp;OFFSET('(6)定期点検調書'!$AU$12,L2190-1,0)&amp;TEXT(OFFSET('(6)定期点検調書'!$AV$12,L2190-1,0),"0.0")&amp;OFFSET('(6)定期点検調書'!$AX$12,L2190-1,0))  &amp;  IF(OFFSET('(6)定期点検調書'!$AZ$12,L2190-1,0)="","","／"&amp;OFFSET('(6)定期点検調書'!$AY$12,L2190-1,0)&amp;TEXT(OFFSET('(6)定期点検調書'!$AZ$12,L2190-1,0),"0.0")&amp;OFFSET('(6)定期点検調書'!$BB$12,L2190-1,0))</f>
        <v/>
      </c>
      <c r="I2205" s="700"/>
      <c r="J2205" s="700"/>
      <c r="K2205" s="700"/>
      <c r="L2205" s="700"/>
      <c r="M2205" s="700"/>
      <c r="N2205" s="700"/>
      <c r="O2205" s="700"/>
      <c r="P2205" s="685" t="s">
        <v>1243</v>
      </c>
      <c r="Q2205" s="685"/>
      <c r="R2205" s="685"/>
      <c r="S2205" s="685"/>
      <c r="T2205" s="685"/>
      <c r="U2205" s="685"/>
      <c r="V2205" s="685"/>
      <c r="W2205" s="686" t="str">
        <f ca="1">OFFSET('(6)定期点検調書'!$F$12,L2190-1,0)</f>
        <v/>
      </c>
      <c r="X2205" s="687"/>
      <c r="Y2205" s="687"/>
      <c r="Z2205" s="687"/>
      <c r="AA2205" s="687"/>
      <c r="AB2205" s="687"/>
      <c r="AC2205" s="687"/>
      <c r="AD2205" s="688"/>
      <c r="AE2205" s="683" t="s">
        <v>1241</v>
      </c>
      <c r="AF2205" s="683"/>
      <c r="AG2205" s="683"/>
      <c r="AH2205" s="683"/>
      <c r="AI2205" s="683"/>
      <c r="AJ2205" s="683"/>
      <c r="AK2205" s="699" t="str">
        <f ca="1">IF(OFFSET('(6)定期点検調書'!$AR$12,AO2190-1,0)="","",OFFSET('(6)定期点検調書'!$AQ$12,AO2190-1,0)&amp;TEXT(OFFSET('(6)定期点検調書'!$AR$12,AO2190-1,0),"0.0")&amp;OFFSET('(6)定期点検調書'!$AT$12,AO2190-1,0))  &amp;  IF(OFFSET('(6)定期点検調書'!$AV$12,AO2190-1,0)="","","／"&amp;OFFSET('(6)定期点検調書'!$AU$12,AO2190-1,0)&amp;TEXT(OFFSET('(6)定期点検調書'!$AV$12,AO2190-1,0),"0.0")&amp;OFFSET('(6)定期点検調書'!$AX$12,AO2190-1,0))  &amp;  IF(OFFSET('(6)定期点検調書'!$AZ$12,AO2190-1,0)="","","／"&amp;OFFSET('(6)定期点検調書'!$AY$12,AO2190-1,0)&amp;TEXT(OFFSET('(6)定期点検調書'!$AZ$12,AO2190-1,0),"0.0")&amp;OFFSET('(6)定期点検調書'!$BB$12,AO2190-1,0))</f>
        <v/>
      </c>
      <c r="AL2205" s="700"/>
      <c r="AM2205" s="700"/>
      <c r="AN2205" s="700"/>
      <c r="AO2205" s="700"/>
      <c r="AP2205" s="700"/>
      <c r="AQ2205" s="700"/>
      <c r="AR2205" s="700"/>
      <c r="AS2205" s="685" t="s">
        <v>1243</v>
      </c>
      <c r="AT2205" s="685"/>
      <c r="AU2205" s="685"/>
      <c r="AV2205" s="685"/>
      <c r="AW2205" s="685"/>
      <c r="AX2205" s="685"/>
      <c r="AY2205" s="685"/>
      <c r="AZ2205" s="686" t="str">
        <f ca="1">OFFSET('(6)定期点検調書'!$F$12,AO2190-1,0)</f>
        <v/>
      </c>
      <c r="BA2205" s="687"/>
      <c r="BB2205" s="687"/>
      <c r="BC2205" s="687"/>
      <c r="BD2205" s="687"/>
      <c r="BE2205" s="687"/>
      <c r="BF2205" s="687"/>
      <c r="BG2205" s="688"/>
    </row>
    <row r="2206" spans="2:59" ht="14.55" customHeight="1" x14ac:dyDescent="0.2">
      <c r="B2206" s="683"/>
      <c r="C2206" s="683"/>
      <c r="D2206" s="683"/>
      <c r="E2206" s="683"/>
      <c r="F2206" s="683"/>
      <c r="G2206" s="683"/>
      <c r="H2206" s="701"/>
      <c r="I2206" s="702"/>
      <c r="J2206" s="702"/>
      <c r="K2206" s="702"/>
      <c r="L2206" s="702"/>
      <c r="M2206" s="702"/>
      <c r="N2206" s="702"/>
      <c r="O2206" s="702"/>
      <c r="P2206" s="685"/>
      <c r="Q2206" s="685"/>
      <c r="R2206" s="685"/>
      <c r="S2206" s="685"/>
      <c r="T2206" s="685"/>
      <c r="U2206" s="685"/>
      <c r="V2206" s="685"/>
      <c r="W2206" s="689"/>
      <c r="X2206" s="690"/>
      <c r="Y2206" s="690"/>
      <c r="Z2206" s="690"/>
      <c r="AA2206" s="690"/>
      <c r="AB2206" s="690"/>
      <c r="AC2206" s="690"/>
      <c r="AD2206" s="691"/>
      <c r="AE2206" s="683"/>
      <c r="AF2206" s="683"/>
      <c r="AG2206" s="683"/>
      <c r="AH2206" s="683"/>
      <c r="AI2206" s="683"/>
      <c r="AJ2206" s="683"/>
      <c r="AK2206" s="701"/>
      <c r="AL2206" s="702"/>
      <c r="AM2206" s="702"/>
      <c r="AN2206" s="702"/>
      <c r="AO2206" s="702"/>
      <c r="AP2206" s="702"/>
      <c r="AQ2206" s="702"/>
      <c r="AR2206" s="702"/>
      <c r="AS2206" s="685"/>
      <c r="AT2206" s="685"/>
      <c r="AU2206" s="685"/>
      <c r="AV2206" s="685"/>
      <c r="AW2206" s="685"/>
      <c r="AX2206" s="685"/>
      <c r="AY2206" s="685"/>
      <c r="AZ2206" s="689"/>
      <c r="BA2206" s="690"/>
      <c r="BB2206" s="690"/>
      <c r="BC2206" s="690"/>
      <c r="BD2206" s="690"/>
      <c r="BE2206" s="690"/>
      <c r="BF2206" s="690"/>
      <c r="BG2206" s="691"/>
    </row>
    <row r="2207" spans="2:59" ht="14.55" customHeight="1" x14ac:dyDescent="0.2">
      <c r="B2207" s="659" t="s">
        <v>1242</v>
      </c>
      <c r="C2207" s="660"/>
      <c r="D2207" s="660"/>
      <c r="E2207" s="660"/>
      <c r="F2207" s="660"/>
      <c r="G2207" s="661"/>
      <c r="H2207" s="671"/>
      <c r="I2207" s="672"/>
      <c r="J2207" s="672"/>
      <c r="K2207" s="672"/>
      <c r="L2207" s="672"/>
      <c r="M2207" s="672"/>
      <c r="N2207" s="672"/>
      <c r="O2207" s="672"/>
      <c r="P2207" s="692" t="s">
        <v>996</v>
      </c>
      <c r="Q2207" s="692"/>
      <c r="R2207" s="692"/>
      <c r="S2207" s="692"/>
      <c r="T2207" s="692"/>
      <c r="U2207" s="692"/>
      <c r="V2207" s="692"/>
      <c r="W2207" s="693"/>
      <c r="X2207" s="694"/>
      <c r="Y2207" s="694"/>
      <c r="Z2207" s="694"/>
      <c r="AA2207" s="694"/>
      <c r="AB2207" s="694"/>
      <c r="AC2207" s="694"/>
      <c r="AD2207" s="695"/>
      <c r="AE2207" s="659" t="s">
        <v>1242</v>
      </c>
      <c r="AF2207" s="660"/>
      <c r="AG2207" s="660"/>
      <c r="AH2207" s="660"/>
      <c r="AI2207" s="660"/>
      <c r="AJ2207" s="661"/>
      <c r="AK2207" s="671"/>
      <c r="AL2207" s="672"/>
      <c r="AM2207" s="672"/>
      <c r="AN2207" s="672"/>
      <c r="AO2207" s="672"/>
      <c r="AP2207" s="672"/>
      <c r="AQ2207" s="672"/>
      <c r="AR2207" s="672"/>
      <c r="AS2207" s="692" t="s">
        <v>996</v>
      </c>
      <c r="AT2207" s="692"/>
      <c r="AU2207" s="692"/>
      <c r="AV2207" s="692"/>
      <c r="AW2207" s="692"/>
      <c r="AX2207" s="692"/>
      <c r="AY2207" s="692"/>
      <c r="AZ2207" s="693"/>
      <c r="BA2207" s="694"/>
      <c r="BB2207" s="694"/>
      <c r="BC2207" s="694"/>
      <c r="BD2207" s="694"/>
      <c r="BE2207" s="694"/>
      <c r="BF2207" s="694"/>
      <c r="BG2207" s="695"/>
    </row>
    <row r="2208" spans="2:59" ht="14.55" customHeight="1" x14ac:dyDescent="0.2">
      <c r="B2208" s="662"/>
      <c r="C2208" s="663"/>
      <c r="D2208" s="663"/>
      <c r="E2208" s="663"/>
      <c r="F2208" s="663"/>
      <c r="G2208" s="664"/>
      <c r="H2208" s="674"/>
      <c r="I2208" s="675"/>
      <c r="J2208" s="675"/>
      <c r="K2208" s="675"/>
      <c r="L2208" s="675"/>
      <c r="M2208" s="675"/>
      <c r="N2208" s="675"/>
      <c r="O2208" s="675"/>
      <c r="P2208" s="692"/>
      <c r="Q2208" s="692"/>
      <c r="R2208" s="692"/>
      <c r="S2208" s="692"/>
      <c r="T2208" s="692"/>
      <c r="U2208" s="692"/>
      <c r="V2208" s="692"/>
      <c r="W2208" s="696"/>
      <c r="X2208" s="697"/>
      <c r="Y2208" s="697"/>
      <c r="Z2208" s="697"/>
      <c r="AA2208" s="697"/>
      <c r="AB2208" s="697"/>
      <c r="AC2208" s="697"/>
      <c r="AD2208" s="698"/>
      <c r="AE2208" s="662"/>
      <c r="AF2208" s="663"/>
      <c r="AG2208" s="663"/>
      <c r="AH2208" s="663"/>
      <c r="AI2208" s="663"/>
      <c r="AJ2208" s="664"/>
      <c r="AK2208" s="674"/>
      <c r="AL2208" s="675"/>
      <c r="AM2208" s="675"/>
      <c r="AN2208" s="675"/>
      <c r="AO2208" s="675"/>
      <c r="AP2208" s="675"/>
      <c r="AQ2208" s="675"/>
      <c r="AR2208" s="675"/>
      <c r="AS2208" s="692"/>
      <c r="AT2208" s="692"/>
      <c r="AU2208" s="692"/>
      <c r="AV2208" s="692"/>
      <c r="AW2208" s="692"/>
      <c r="AX2208" s="692"/>
      <c r="AY2208" s="692"/>
      <c r="AZ2208" s="696"/>
      <c r="BA2208" s="697"/>
      <c r="BB2208" s="697"/>
      <c r="BC2208" s="697"/>
      <c r="BD2208" s="697"/>
      <c r="BE2208" s="697"/>
      <c r="BF2208" s="697"/>
      <c r="BG2208" s="698"/>
    </row>
    <row r="2209" spans="2:86" ht="19.5" customHeight="1" x14ac:dyDescent="0.2">
      <c r="B2209" s="683" t="s">
        <v>79</v>
      </c>
      <c r="C2209" s="683"/>
      <c r="D2209" s="683"/>
      <c r="E2209" s="683"/>
      <c r="F2209" s="683"/>
      <c r="G2209" s="683"/>
      <c r="H2209" s="684">
        <f ca="1">OFFSET('(6)定期点検調書'!$CA$12,L2190-1,0)</f>
        <v>0</v>
      </c>
      <c r="I2209" s="684"/>
      <c r="J2209" s="684"/>
      <c r="K2209" s="684"/>
      <c r="L2209" s="684"/>
      <c r="M2209" s="684"/>
      <c r="N2209" s="684"/>
      <c r="O2209" s="684"/>
      <c r="P2209" s="684"/>
      <c r="Q2209" s="684"/>
      <c r="R2209" s="684"/>
      <c r="S2209" s="684"/>
      <c r="T2209" s="684"/>
      <c r="U2209" s="684"/>
      <c r="V2209" s="684"/>
      <c r="W2209" s="684"/>
      <c r="X2209" s="684"/>
      <c r="Y2209" s="684"/>
      <c r="Z2209" s="684"/>
      <c r="AA2209" s="684"/>
      <c r="AB2209" s="684"/>
      <c r="AC2209" s="684"/>
      <c r="AD2209" s="684"/>
      <c r="AE2209" s="683" t="s">
        <v>79</v>
      </c>
      <c r="AF2209" s="683"/>
      <c r="AG2209" s="683"/>
      <c r="AH2209" s="683"/>
      <c r="AI2209" s="683"/>
      <c r="AJ2209" s="683"/>
      <c r="AK2209" s="684">
        <f ca="1">OFFSET('(6)定期点検調書'!$CA$12,AO2190-1,0)</f>
        <v>0</v>
      </c>
      <c r="AL2209" s="684"/>
      <c r="AM2209" s="684"/>
      <c r="AN2209" s="684"/>
      <c r="AO2209" s="684"/>
      <c r="AP2209" s="684"/>
      <c r="AQ2209" s="684"/>
      <c r="AR2209" s="684"/>
      <c r="AS2209" s="684"/>
      <c r="AT2209" s="684"/>
      <c r="AU2209" s="684"/>
      <c r="AV2209" s="684"/>
      <c r="AW2209" s="684"/>
      <c r="AX2209" s="684"/>
      <c r="AY2209" s="684"/>
      <c r="AZ2209" s="684"/>
      <c r="BA2209" s="684"/>
      <c r="BB2209" s="684"/>
      <c r="BC2209" s="684"/>
      <c r="BD2209" s="684"/>
      <c r="BE2209" s="684"/>
      <c r="BF2209" s="684"/>
      <c r="BG2209" s="684"/>
      <c r="CH2209" s="473"/>
    </row>
    <row r="2210" spans="2:86" ht="19.5" customHeight="1" x14ac:dyDescent="0.2">
      <c r="B2210" s="683"/>
      <c r="C2210" s="683"/>
      <c r="D2210" s="683"/>
      <c r="E2210" s="683"/>
      <c r="F2210" s="683"/>
      <c r="G2210" s="683"/>
      <c r="H2210" s="684"/>
      <c r="I2210" s="684"/>
      <c r="J2210" s="684"/>
      <c r="K2210" s="684"/>
      <c r="L2210" s="684"/>
      <c r="M2210" s="684"/>
      <c r="N2210" s="684"/>
      <c r="O2210" s="684"/>
      <c r="P2210" s="684"/>
      <c r="Q2210" s="684"/>
      <c r="R2210" s="684"/>
      <c r="S2210" s="684"/>
      <c r="T2210" s="684"/>
      <c r="U2210" s="684"/>
      <c r="V2210" s="684"/>
      <c r="W2210" s="684"/>
      <c r="X2210" s="684"/>
      <c r="Y2210" s="684"/>
      <c r="Z2210" s="684"/>
      <c r="AA2210" s="684"/>
      <c r="AB2210" s="684"/>
      <c r="AC2210" s="684"/>
      <c r="AD2210" s="684"/>
      <c r="AE2210" s="683"/>
      <c r="AF2210" s="683"/>
      <c r="AG2210" s="683"/>
      <c r="AH2210" s="683"/>
      <c r="AI2210" s="683"/>
      <c r="AJ2210" s="683"/>
      <c r="AK2210" s="684"/>
      <c r="AL2210" s="684"/>
      <c r="AM2210" s="684"/>
      <c r="AN2210" s="684"/>
      <c r="AO2210" s="684"/>
      <c r="AP2210" s="684"/>
      <c r="AQ2210" s="684"/>
      <c r="AR2210" s="684"/>
      <c r="AS2210" s="684"/>
      <c r="AT2210" s="684"/>
      <c r="AU2210" s="684"/>
      <c r="AV2210" s="684"/>
      <c r="AW2210" s="684"/>
      <c r="AX2210" s="684"/>
      <c r="AY2210" s="684"/>
      <c r="AZ2210" s="684"/>
      <c r="BA2210" s="684"/>
      <c r="BB2210" s="684"/>
      <c r="BC2210" s="684"/>
      <c r="BD2210" s="684"/>
      <c r="BE2210" s="684"/>
      <c r="BF2210" s="684"/>
      <c r="BG2210" s="684"/>
    </row>
    <row r="2211" spans="2:86" ht="14.55" customHeight="1" x14ac:dyDescent="0.2">
      <c r="B2211" s="677" t="s">
        <v>1038</v>
      </c>
      <c r="C2211" s="678"/>
      <c r="D2211" s="677" t="s">
        <v>1237</v>
      </c>
      <c r="E2211" s="719"/>
      <c r="F2211" s="719"/>
      <c r="G2211" s="719"/>
      <c r="H2211" s="665">
        <f ca="1">OFFSET('(6)定期点検調書'!$B$12,L2211-1,0)</f>
        <v>0</v>
      </c>
      <c r="I2211" s="666"/>
      <c r="J2211" s="666"/>
      <c r="K2211" s="667"/>
      <c r="L2211" s="703">
        <f>AO2190+1</f>
        <v>211</v>
      </c>
      <c r="M2211" s="703"/>
      <c r="N2211" s="703"/>
      <c r="O2211" s="703"/>
      <c r="P2211" s="703"/>
      <c r="Q2211" s="703"/>
      <c r="R2211" s="703"/>
      <c r="S2211" s="703"/>
      <c r="T2211" s="703"/>
      <c r="U2211" s="703"/>
      <c r="V2211" s="703"/>
      <c r="W2211" s="703"/>
      <c r="X2211" s="703"/>
      <c r="Y2211" s="703"/>
      <c r="Z2211" s="703"/>
      <c r="AA2211" s="703"/>
      <c r="AB2211" s="703"/>
      <c r="AC2211" s="703"/>
      <c r="AD2211" s="704"/>
      <c r="AE2211" s="677" t="s">
        <v>1038</v>
      </c>
      <c r="AF2211" s="678"/>
      <c r="AG2211" s="677" t="s">
        <v>1237</v>
      </c>
      <c r="AH2211" s="719"/>
      <c r="AI2211" s="719"/>
      <c r="AJ2211" s="719"/>
      <c r="AK2211" s="665">
        <f ca="1">OFFSET('(6)定期点検調書'!$B$12,AO2211-1,0)</f>
        <v>0</v>
      </c>
      <c r="AL2211" s="666"/>
      <c r="AM2211" s="666"/>
      <c r="AN2211" s="667"/>
      <c r="AO2211" s="703">
        <f>L2211+1</f>
        <v>212</v>
      </c>
      <c r="AP2211" s="703"/>
      <c r="AQ2211" s="703"/>
      <c r="AR2211" s="703"/>
      <c r="AS2211" s="703"/>
      <c r="AT2211" s="703"/>
      <c r="AU2211" s="703"/>
      <c r="AV2211" s="703"/>
      <c r="AW2211" s="703"/>
      <c r="AX2211" s="703"/>
      <c r="AY2211" s="703"/>
      <c r="AZ2211" s="703"/>
      <c r="BA2211" s="703"/>
      <c r="BB2211" s="703"/>
      <c r="BC2211" s="703"/>
      <c r="BD2211" s="703"/>
      <c r="BE2211" s="703"/>
      <c r="BF2211" s="703"/>
      <c r="BG2211" s="704"/>
    </row>
    <row r="2212" spans="2:86" ht="14.55" customHeight="1" x14ac:dyDescent="0.2">
      <c r="B2212" s="679"/>
      <c r="C2212" s="680"/>
      <c r="D2212" s="681"/>
      <c r="E2212" s="720"/>
      <c r="F2212" s="720"/>
      <c r="G2212" s="720"/>
      <c r="H2212" s="668"/>
      <c r="I2212" s="669"/>
      <c r="J2212" s="669"/>
      <c r="K2212" s="670"/>
      <c r="L2212" s="705"/>
      <c r="M2212" s="705"/>
      <c r="N2212" s="705"/>
      <c r="O2212" s="705"/>
      <c r="P2212" s="705"/>
      <c r="Q2212" s="705"/>
      <c r="R2212" s="705"/>
      <c r="S2212" s="705"/>
      <c r="T2212" s="705"/>
      <c r="U2212" s="705"/>
      <c r="V2212" s="705"/>
      <c r="W2212" s="705"/>
      <c r="X2212" s="705"/>
      <c r="Y2212" s="705"/>
      <c r="Z2212" s="705"/>
      <c r="AA2212" s="705"/>
      <c r="AB2212" s="705"/>
      <c r="AC2212" s="705"/>
      <c r="AD2212" s="706"/>
      <c r="AE2212" s="679"/>
      <c r="AF2212" s="680"/>
      <c r="AG2212" s="681"/>
      <c r="AH2212" s="720"/>
      <c r="AI2212" s="720"/>
      <c r="AJ2212" s="720"/>
      <c r="AK2212" s="668"/>
      <c r="AL2212" s="669"/>
      <c r="AM2212" s="669"/>
      <c r="AN2212" s="670"/>
      <c r="AO2212" s="705"/>
      <c r="AP2212" s="705"/>
      <c r="AQ2212" s="705"/>
      <c r="AR2212" s="705"/>
      <c r="AS2212" s="705"/>
      <c r="AT2212" s="705"/>
      <c r="AU2212" s="705"/>
      <c r="AV2212" s="705"/>
      <c r="AW2212" s="705"/>
      <c r="AX2212" s="705"/>
      <c r="AY2212" s="705"/>
      <c r="AZ2212" s="705"/>
      <c r="BA2212" s="705"/>
      <c r="BB2212" s="705"/>
      <c r="BC2212" s="705"/>
      <c r="BD2212" s="705"/>
      <c r="BE2212" s="705"/>
      <c r="BF2212" s="705"/>
      <c r="BG2212" s="706"/>
    </row>
    <row r="2213" spans="2:86" ht="14.55" customHeight="1" x14ac:dyDescent="0.2">
      <c r="B2213" s="679"/>
      <c r="C2213" s="680"/>
      <c r="D2213" s="677" t="s">
        <v>992</v>
      </c>
      <c r="E2213" s="719"/>
      <c r="F2213" s="719"/>
      <c r="G2213" s="719"/>
      <c r="H2213" s="665">
        <f ca="1">OFFSET('(6)定期点検調書'!$D$12,L2211-1,0)</f>
        <v>0</v>
      </c>
      <c r="I2213" s="666"/>
      <c r="J2213" s="666"/>
      <c r="K2213" s="667"/>
      <c r="L2213" s="705"/>
      <c r="M2213" s="705"/>
      <c r="N2213" s="705"/>
      <c r="O2213" s="705"/>
      <c r="P2213" s="705"/>
      <c r="Q2213" s="705"/>
      <c r="R2213" s="705"/>
      <c r="S2213" s="705"/>
      <c r="T2213" s="705"/>
      <c r="U2213" s="705"/>
      <c r="V2213" s="705"/>
      <c r="W2213" s="705"/>
      <c r="X2213" s="705"/>
      <c r="Y2213" s="705"/>
      <c r="Z2213" s="705"/>
      <c r="AA2213" s="705"/>
      <c r="AB2213" s="705"/>
      <c r="AC2213" s="705"/>
      <c r="AD2213" s="706"/>
      <c r="AE2213" s="679"/>
      <c r="AF2213" s="680"/>
      <c r="AG2213" s="677" t="s">
        <v>992</v>
      </c>
      <c r="AH2213" s="719"/>
      <c r="AI2213" s="719"/>
      <c r="AJ2213" s="719"/>
      <c r="AK2213" s="665">
        <f ca="1">OFFSET('(6)定期点検調書'!$D$12,AO2211-1,0)</f>
        <v>0</v>
      </c>
      <c r="AL2213" s="666"/>
      <c r="AM2213" s="666"/>
      <c r="AN2213" s="667"/>
      <c r="AO2213" s="705"/>
      <c r="AP2213" s="705"/>
      <c r="AQ2213" s="705"/>
      <c r="AR2213" s="705"/>
      <c r="AS2213" s="705"/>
      <c r="AT2213" s="705"/>
      <c r="AU2213" s="705"/>
      <c r="AV2213" s="705"/>
      <c r="AW2213" s="705"/>
      <c r="AX2213" s="705"/>
      <c r="AY2213" s="705"/>
      <c r="AZ2213" s="705"/>
      <c r="BA2213" s="705"/>
      <c r="BB2213" s="705"/>
      <c r="BC2213" s="705"/>
      <c r="BD2213" s="705"/>
      <c r="BE2213" s="705"/>
      <c r="BF2213" s="705"/>
      <c r="BG2213" s="706"/>
    </row>
    <row r="2214" spans="2:86" ht="14.55" customHeight="1" x14ac:dyDescent="0.2">
      <c r="B2214" s="681"/>
      <c r="C2214" s="682"/>
      <c r="D2214" s="681"/>
      <c r="E2214" s="720"/>
      <c r="F2214" s="720"/>
      <c r="G2214" s="720"/>
      <c r="H2214" s="668"/>
      <c r="I2214" s="669"/>
      <c r="J2214" s="669"/>
      <c r="K2214" s="670"/>
      <c r="L2214" s="705"/>
      <c r="M2214" s="705"/>
      <c r="N2214" s="705"/>
      <c r="O2214" s="705"/>
      <c r="P2214" s="705"/>
      <c r="Q2214" s="705"/>
      <c r="R2214" s="705"/>
      <c r="S2214" s="705"/>
      <c r="T2214" s="705"/>
      <c r="U2214" s="705"/>
      <c r="V2214" s="705"/>
      <c r="W2214" s="705"/>
      <c r="X2214" s="705"/>
      <c r="Y2214" s="705"/>
      <c r="Z2214" s="705"/>
      <c r="AA2214" s="705"/>
      <c r="AB2214" s="705"/>
      <c r="AC2214" s="705"/>
      <c r="AD2214" s="706"/>
      <c r="AE2214" s="681"/>
      <c r="AF2214" s="682"/>
      <c r="AG2214" s="681"/>
      <c r="AH2214" s="720"/>
      <c r="AI2214" s="720"/>
      <c r="AJ2214" s="720"/>
      <c r="AK2214" s="668"/>
      <c r="AL2214" s="669"/>
      <c r="AM2214" s="669"/>
      <c r="AN2214" s="670"/>
      <c r="AO2214" s="705"/>
      <c r="AP2214" s="705"/>
      <c r="AQ2214" s="705"/>
      <c r="AR2214" s="705"/>
      <c r="AS2214" s="705"/>
      <c r="AT2214" s="705"/>
      <c r="AU2214" s="705"/>
      <c r="AV2214" s="705"/>
      <c r="AW2214" s="705"/>
      <c r="AX2214" s="705"/>
      <c r="AY2214" s="705"/>
      <c r="AZ2214" s="705"/>
      <c r="BA2214" s="705"/>
      <c r="BB2214" s="705"/>
      <c r="BC2214" s="705"/>
      <c r="BD2214" s="705"/>
      <c r="BE2214" s="705"/>
      <c r="BF2214" s="705"/>
      <c r="BG2214" s="706"/>
    </row>
    <row r="2215" spans="2:86" ht="14.55" customHeight="1" x14ac:dyDescent="0.2">
      <c r="B2215" s="677" t="s">
        <v>1238</v>
      </c>
      <c r="C2215" s="678"/>
      <c r="D2215" s="659" t="s">
        <v>993</v>
      </c>
      <c r="E2215" s="660"/>
      <c r="F2215" s="660"/>
      <c r="G2215" s="660"/>
      <c r="H2215" s="671">
        <f ca="1">OFFSET('(6)定期点検調書'!$AA$13,L2211-1,0)</f>
        <v>0</v>
      </c>
      <c r="I2215" s="672"/>
      <c r="J2215" s="672"/>
      <c r="K2215" s="673"/>
      <c r="L2215" s="705"/>
      <c r="M2215" s="705"/>
      <c r="N2215" s="705"/>
      <c r="O2215" s="705"/>
      <c r="P2215" s="705"/>
      <c r="Q2215" s="705"/>
      <c r="R2215" s="705"/>
      <c r="S2215" s="705"/>
      <c r="T2215" s="705"/>
      <c r="U2215" s="705"/>
      <c r="V2215" s="705"/>
      <c r="W2215" s="705"/>
      <c r="X2215" s="705"/>
      <c r="Y2215" s="705"/>
      <c r="Z2215" s="705"/>
      <c r="AA2215" s="705"/>
      <c r="AB2215" s="705"/>
      <c r="AC2215" s="705"/>
      <c r="AD2215" s="706"/>
      <c r="AE2215" s="677" t="s">
        <v>1238</v>
      </c>
      <c r="AF2215" s="678"/>
      <c r="AG2215" s="659" t="s">
        <v>993</v>
      </c>
      <c r="AH2215" s="660"/>
      <c r="AI2215" s="660"/>
      <c r="AJ2215" s="660"/>
      <c r="AK2215" s="671">
        <f ca="1">OFFSET('(6)定期点検調書'!$AA$13,AO2211-1,0)</f>
        <v>0</v>
      </c>
      <c r="AL2215" s="672"/>
      <c r="AM2215" s="672"/>
      <c r="AN2215" s="673"/>
      <c r="AO2215" s="705"/>
      <c r="AP2215" s="705"/>
      <c r="AQ2215" s="705"/>
      <c r="AR2215" s="705"/>
      <c r="AS2215" s="705"/>
      <c r="AT2215" s="705"/>
      <c r="AU2215" s="705"/>
      <c r="AV2215" s="705"/>
      <c r="AW2215" s="705"/>
      <c r="AX2215" s="705"/>
      <c r="AY2215" s="705"/>
      <c r="AZ2215" s="705"/>
      <c r="BA2215" s="705"/>
      <c r="BB2215" s="705"/>
      <c r="BC2215" s="705"/>
      <c r="BD2215" s="705"/>
      <c r="BE2215" s="705"/>
      <c r="BF2215" s="705"/>
      <c r="BG2215" s="706"/>
    </row>
    <row r="2216" spans="2:86" ht="14.55" customHeight="1" x14ac:dyDescent="0.2">
      <c r="B2216" s="679"/>
      <c r="C2216" s="680"/>
      <c r="D2216" s="662"/>
      <c r="E2216" s="663"/>
      <c r="F2216" s="663"/>
      <c r="G2216" s="663"/>
      <c r="H2216" s="674"/>
      <c r="I2216" s="675"/>
      <c r="J2216" s="675"/>
      <c r="K2216" s="676"/>
      <c r="L2216" s="705"/>
      <c r="M2216" s="705"/>
      <c r="N2216" s="705"/>
      <c r="O2216" s="705"/>
      <c r="P2216" s="705"/>
      <c r="Q2216" s="705"/>
      <c r="R2216" s="705"/>
      <c r="S2216" s="705"/>
      <c r="T2216" s="705"/>
      <c r="U2216" s="705"/>
      <c r="V2216" s="705"/>
      <c r="W2216" s="705"/>
      <c r="X2216" s="705"/>
      <c r="Y2216" s="705"/>
      <c r="Z2216" s="705"/>
      <c r="AA2216" s="705"/>
      <c r="AB2216" s="705"/>
      <c r="AC2216" s="705"/>
      <c r="AD2216" s="706"/>
      <c r="AE2216" s="679"/>
      <c r="AF2216" s="680"/>
      <c r="AG2216" s="662"/>
      <c r="AH2216" s="663"/>
      <c r="AI2216" s="663"/>
      <c r="AJ2216" s="663"/>
      <c r="AK2216" s="674"/>
      <c r="AL2216" s="675"/>
      <c r="AM2216" s="675"/>
      <c r="AN2216" s="676"/>
      <c r="AO2216" s="705"/>
      <c r="AP2216" s="705"/>
      <c r="AQ2216" s="705"/>
      <c r="AR2216" s="705"/>
      <c r="AS2216" s="705"/>
      <c r="AT2216" s="705"/>
      <c r="AU2216" s="705"/>
      <c r="AV2216" s="705"/>
      <c r="AW2216" s="705"/>
      <c r="AX2216" s="705"/>
      <c r="AY2216" s="705"/>
      <c r="AZ2216" s="705"/>
      <c r="BA2216" s="705"/>
      <c r="BB2216" s="705"/>
      <c r="BC2216" s="705"/>
      <c r="BD2216" s="705"/>
      <c r="BE2216" s="705"/>
      <c r="BF2216" s="705"/>
      <c r="BG2216" s="706"/>
    </row>
    <row r="2217" spans="2:86" ht="14.55" customHeight="1" x14ac:dyDescent="0.2">
      <c r="B2217" s="679"/>
      <c r="C2217" s="680"/>
      <c r="D2217" s="659" t="s">
        <v>1239</v>
      </c>
      <c r="E2217" s="660"/>
      <c r="F2217" s="660"/>
      <c r="G2217" s="660"/>
      <c r="H2217" s="665">
        <f ca="1">OFFSET('(6)定期点検調書'!$AD$12,L2211-1,0)</f>
        <v>0</v>
      </c>
      <c r="I2217" s="666"/>
      <c r="J2217" s="666"/>
      <c r="K2217" s="667"/>
      <c r="L2217" s="705"/>
      <c r="M2217" s="705"/>
      <c r="N2217" s="705"/>
      <c r="O2217" s="705"/>
      <c r="P2217" s="705"/>
      <c r="Q2217" s="705"/>
      <c r="R2217" s="705"/>
      <c r="S2217" s="705"/>
      <c r="T2217" s="705"/>
      <c r="U2217" s="705"/>
      <c r="V2217" s="705"/>
      <c r="W2217" s="705"/>
      <c r="X2217" s="705"/>
      <c r="Y2217" s="705"/>
      <c r="Z2217" s="705"/>
      <c r="AA2217" s="705"/>
      <c r="AB2217" s="705"/>
      <c r="AC2217" s="705"/>
      <c r="AD2217" s="706"/>
      <c r="AE2217" s="679"/>
      <c r="AF2217" s="680"/>
      <c r="AG2217" s="659" t="s">
        <v>1239</v>
      </c>
      <c r="AH2217" s="660"/>
      <c r="AI2217" s="660"/>
      <c r="AJ2217" s="660"/>
      <c r="AK2217" s="665">
        <f ca="1">OFFSET('(6)定期点検調書'!$AD$12,AO2211-1,0)</f>
        <v>0</v>
      </c>
      <c r="AL2217" s="666"/>
      <c r="AM2217" s="666"/>
      <c r="AN2217" s="667"/>
      <c r="AO2217" s="705"/>
      <c r="AP2217" s="705"/>
      <c r="AQ2217" s="705"/>
      <c r="AR2217" s="705"/>
      <c r="AS2217" s="705"/>
      <c r="AT2217" s="705"/>
      <c r="AU2217" s="705"/>
      <c r="AV2217" s="705"/>
      <c r="AW2217" s="705"/>
      <c r="AX2217" s="705"/>
      <c r="AY2217" s="705"/>
      <c r="AZ2217" s="705"/>
      <c r="BA2217" s="705"/>
      <c r="BB2217" s="705"/>
      <c r="BC2217" s="705"/>
      <c r="BD2217" s="705"/>
      <c r="BE2217" s="705"/>
      <c r="BF2217" s="705"/>
      <c r="BG2217" s="706"/>
    </row>
    <row r="2218" spans="2:86" ht="14.55" customHeight="1" x14ac:dyDescent="0.2">
      <c r="B2218" s="681"/>
      <c r="C2218" s="682"/>
      <c r="D2218" s="662"/>
      <c r="E2218" s="663"/>
      <c r="F2218" s="663"/>
      <c r="G2218" s="663"/>
      <c r="H2218" s="668"/>
      <c r="I2218" s="669"/>
      <c r="J2218" s="669"/>
      <c r="K2218" s="670"/>
      <c r="L2218" s="705"/>
      <c r="M2218" s="705"/>
      <c r="N2218" s="705"/>
      <c r="O2218" s="705"/>
      <c r="P2218" s="705"/>
      <c r="Q2218" s="705"/>
      <c r="R2218" s="705"/>
      <c r="S2218" s="705"/>
      <c r="T2218" s="705"/>
      <c r="U2218" s="705"/>
      <c r="V2218" s="705"/>
      <c r="W2218" s="705"/>
      <c r="X2218" s="705"/>
      <c r="Y2218" s="705"/>
      <c r="Z2218" s="705"/>
      <c r="AA2218" s="705"/>
      <c r="AB2218" s="705"/>
      <c r="AC2218" s="705"/>
      <c r="AD2218" s="706"/>
      <c r="AE2218" s="681"/>
      <c r="AF2218" s="682"/>
      <c r="AG2218" s="662"/>
      <c r="AH2218" s="663"/>
      <c r="AI2218" s="663"/>
      <c r="AJ2218" s="663"/>
      <c r="AK2218" s="668"/>
      <c r="AL2218" s="669"/>
      <c r="AM2218" s="669"/>
      <c r="AN2218" s="670"/>
      <c r="AO2218" s="705"/>
      <c r="AP2218" s="705"/>
      <c r="AQ2218" s="705"/>
      <c r="AR2218" s="705"/>
      <c r="AS2218" s="705"/>
      <c r="AT2218" s="705"/>
      <c r="AU2218" s="705"/>
      <c r="AV2218" s="705"/>
      <c r="AW2218" s="705"/>
      <c r="AX2218" s="705"/>
      <c r="AY2218" s="705"/>
      <c r="AZ2218" s="705"/>
      <c r="BA2218" s="705"/>
      <c r="BB2218" s="705"/>
      <c r="BC2218" s="705"/>
      <c r="BD2218" s="705"/>
      <c r="BE2218" s="705"/>
      <c r="BF2218" s="705"/>
      <c r="BG2218" s="706"/>
    </row>
    <row r="2219" spans="2:86" ht="28.95" customHeight="1" x14ac:dyDescent="0.2">
      <c r="B2219" s="716" t="s">
        <v>995</v>
      </c>
      <c r="C2219" s="717"/>
      <c r="D2219" s="717"/>
      <c r="E2219" s="717"/>
      <c r="F2219" s="717"/>
      <c r="G2219" s="718"/>
      <c r="H2219" s="709">
        <f ca="1">OFFSET('(6)定期点検調書'!$AK$12,L2211-1,0)</f>
        <v>0</v>
      </c>
      <c r="I2219" s="710"/>
      <c r="J2219" s="710"/>
      <c r="K2219" s="711"/>
      <c r="L2219" s="705"/>
      <c r="M2219" s="705"/>
      <c r="N2219" s="705"/>
      <c r="O2219" s="705"/>
      <c r="P2219" s="705"/>
      <c r="Q2219" s="705"/>
      <c r="R2219" s="705"/>
      <c r="S2219" s="705"/>
      <c r="T2219" s="705"/>
      <c r="U2219" s="705"/>
      <c r="V2219" s="705"/>
      <c r="W2219" s="705"/>
      <c r="X2219" s="705"/>
      <c r="Y2219" s="705"/>
      <c r="Z2219" s="705"/>
      <c r="AA2219" s="705"/>
      <c r="AB2219" s="705"/>
      <c r="AC2219" s="705"/>
      <c r="AD2219" s="706"/>
      <c r="AE2219" s="716" t="s">
        <v>995</v>
      </c>
      <c r="AF2219" s="717"/>
      <c r="AG2219" s="717"/>
      <c r="AH2219" s="717"/>
      <c r="AI2219" s="717"/>
      <c r="AJ2219" s="718"/>
      <c r="AK2219" s="709">
        <f ca="1">OFFSET('(6)定期点検調書'!$AK$12,AO2211-1,0)</f>
        <v>0</v>
      </c>
      <c r="AL2219" s="710"/>
      <c r="AM2219" s="710"/>
      <c r="AN2219" s="711"/>
      <c r="AO2219" s="705"/>
      <c r="AP2219" s="705"/>
      <c r="AQ2219" s="705"/>
      <c r="AR2219" s="705"/>
      <c r="AS2219" s="705"/>
      <c r="AT2219" s="705"/>
      <c r="AU2219" s="705"/>
      <c r="AV2219" s="705"/>
      <c r="AW2219" s="705"/>
      <c r="AX2219" s="705"/>
      <c r="AY2219" s="705"/>
      <c r="AZ2219" s="705"/>
      <c r="BA2219" s="705"/>
      <c r="BB2219" s="705"/>
      <c r="BC2219" s="705"/>
      <c r="BD2219" s="705"/>
      <c r="BE2219" s="705"/>
      <c r="BF2219" s="705"/>
      <c r="BG2219" s="706"/>
    </row>
    <row r="2220" spans="2:86" ht="14.55" customHeight="1" x14ac:dyDescent="0.2">
      <c r="B2220" s="677" t="s">
        <v>1240</v>
      </c>
      <c r="C2220" s="661"/>
      <c r="D2220" s="659" t="s">
        <v>994</v>
      </c>
      <c r="E2220" s="660"/>
      <c r="F2220" s="660"/>
      <c r="G2220" s="661"/>
      <c r="H2220" s="699" t="str">
        <f ca="1">OFFSET('(6)定期点検調書'!$BY$12,L2211-1,0)</f>
        <v/>
      </c>
      <c r="I2220" s="700"/>
      <c r="J2220" s="700"/>
      <c r="K2220" s="714"/>
      <c r="L2220" s="705"/>
      <c r="M2220" s="705"/>
      <c r="N2220" s="705"/>
      <c r="O2220" s="705"/>
      <c r="P2220" s="705"/>
      <c r="Q2220" s="705"/>
      <c r="R2220" s="705"/>
      <c r="S2220" s="705"/>
      <c r="T2220" s="705"/>
      <c r="U2220" s="705"/>
      <c r="V2220" s="705"/>
      <c r="W2220" s="705"/>
      <c r="X2220" s="705"/>
      <c r="Y2220" s="705"/>
      <c r="Z2220" s="705"/>
      <c r="AA2220" s="705"/>
      <c r="AB2220" s="705"/>
      <c r="AC2220" s="705"/>
      <c r="AD2220" s="706"/>
      <c r="AE2220" s="677" t="s">
        <v>1240</v>
      </c>
      <c r="AF2220" s="661"/>
      <c r="AG2220" s="659" t="s">
        <v>994</v>
      </c>
      <c r="AH2220" s="660"/>
      <c r="AI2220" s="660"/>
      <c r="AJ2220" s="661"/>
      <c r="AK2220" s="699" t="str">
        <f ca="1">OFFSET('(6)定期点検調書'!$BY$12,AO2211-1,0)</f>
        <v/>
      </c>
      <c r="AL2220" s="700"/>
      <c r="AM2220" s="700"/>
      <c r="AN2220" s="714"/>
      <c r="AO2220" s="705"/>
      <c r="AP2220" s="705"/>
      <c r="AQ2220" s="705"/>
      <c r="AR2220" s="705"/>
      <c r="AS2220" s="705"/>
      <c r="AT2220" s="705"/>
      <c r="AU2220" s="705"/>
      <c r="AV2220" s="705"/>
      <c r="AW2220" s="705"/>
      <c r="AX2220" s="705"/>
      <c r="AY2220" s="705"/>
      <c r="AZ2220" s="705"/>
      <c r="BA2220" s="705"/>
      <c r="BB2220" s="705"/>
      <c r="BC2220" s="705"/>
      <c r="BD2220" s="705"/>
      <c r="BE2220" s="705"/>
      <c r="BF2220" s="705"/>
      <c r="BG2220" s="706"/>
    </row>
    <row r="2221" spans="2:86" ht="14.55" customHeight="1" x14ac:dyDescent="0.2">
      <c r="B2221" s="712"/>
      <c r="C2221" s="713"/>
      <c r="D2221" s="662"/>
      <c r="E2221" s="663"/>
      <c r="F2221" s="663"/>
      <c r="G2221" s="664"/>
      <c r="H2221" s="701"/>
      <c r="I2221" s="702"/>
      <c r="J2221" s="702"/>
      <c r="K2221" s="715"/>
      <c r="L2221" s="705"/>
      <c r="M2221" s="705"/>
      <c r="N2221" s="705"/>
      <c r="O2221" s="705"/>
      <c r="P2221" s="705"/>
      <c r="Q2221" s="705"/>
      <c r="R2221" s="705"/>
      <c r="S2221" s="705"/>
      <c r="T2221" s="705"/>
      <c r="U2221" s="705"/>
      <c r="V2221" s="705"/>
      <c r="W2221" s="705"/>
      <c r="X2221" s="705"/>
      <c r="Y2221" s="705"/>
      <c r="Z2221" s="705"/>
      <c r="AA2221" s="705"/>
      <c r="AB2221" s="705"/>
      <c r="AC2221" s="705"/>
      <c r="AD2221" s="706"/>
      <c r="AE2221" s="712"/>
      <c r="AF2221" s="713"/>
      <c r="AG2221" s="662"/>
      <c r="AH2221" s="663"/>
      <c r="AI2221" s="663"/>
      <c r="AJ2221" s="664"/>
      <c r="AK2221" s="701"/>
      <c r="AL2221" s="702"/>
      <c r="AM2221" s="702"/>
      <c r="AN2221" s="715"/>
      <c r="AO2221" s="705"/>
      <c r="AP2221" s="705"/>
      <c r="AQ2221" s="705"/>
      <c r="AR2221" s="705"/>
      <c r="AS2221" s="705"/>
      <c r="AT2221" s="705"/>
      <c r="AU2221" s="705"/>
      <c r="AV2221" s="705"/>
      <c r="AW2221" s="705"/>
      <c r="AX2221" s="705"/>
      <c r="AY2221" s="705"/>
      <c r="AZ2221" s="705"/>
      <c r="BA2221" s="705"/>
      <c r="BB2221" s="705"/>
      <c r="BC2221" s="705"/>
      <c r="BD2221" s="705"/>
      <c r="BE2221" s="705"/>
      <c r="BF2221" s="705"/>
      <c r="BG2221" s="706"/>
    </row>
    <row r="2222" spans="2:86" ht="14.55" customHeight="1" x14ac:dyDescent="0.2">
      <c r="B2222" s="712"/>
      <c r="C2222" s="713"/>
      <c r="D2222" s="659" t="s">
        <v>1186</v>
      </c>
      <c r="E2222" s="660"/>
      <c r="F2222" s="660"/>
      <c r="G2222" s="661"/>
      <c r="H2222" s="665">
        <f ca="1">OFFSET('(6)定期点検調書'!$BC$12,L2211-1,0)</f>
        <v>0</v>
      </c>
      <c r="I2222" s="666"/>
      <c r="J2222" s="666"/>
      <c r="K2222" s="667"/>
      <c r="L2222" s="705"/>
      <c r="M2222" s="705"/>
      <c r="N2222" s="705"/>
      <c r="O2222" s="705"/>
      <c r="P2222" s="705"/>
      <c r="Q2222" s="705"/>
      <c r="R2222" s="705"/>
      <c r="S2222" s="705"/>
      <c r="T2222" s="705"/>
      <c r="U2222" s="705"/>
      <c r="V2222" s="705"/>
      <c r="W2222" s="705"/>
      <c r="X2222" s="705"/>
      <c r="Y2222" s="705"/>
      <c r="Z2222" s="705"/>
      <c r="AA2222" s="705"/>
      <c r="AB2222" s="705"/>
      <c r="AC2222" s="705"/>
      <c r="AD2222" s="706"/>
      <c r="AE2222" s="712"/>
      <c r="AF2222" s="713"/>
      <c r="AG2222" s="659" t="s">
        <v>1186</v>
      </c>
      <c r="AH2222" s="660"/>
      <c r="AI2222" s="660"/>
      <c r="AJ2222" s="661"/>
      <c r="AK2222" s="665">
        <f ca="1">OFFSET('(6)定期点検調書'!$BC$12,AO2211-1,0)</f>
        <v>0</v>
      </c>
      <c r="AL2222" s="666"/>
      <c r="AM2222" s="666"/>
      <c r="AN2222" s="667"/>
      <c r="AO2222" s="705"/>
      <c r="AP2222" s="705"/>
      <c r="AQ2222" s="705"/>
      <c r="AR2222" s="705"/>
      <c r="AS2222" s="705"/>
      <c r="AT2222" s="705"/>
      <c r="AU2222" s="705"/>
      <c r="AV2222" s="705"/>
      <c r="AW2222" s="705"/>
      <c r="AX2222" s="705"/>
      <c r="AY2222" s="705"/>
      <c r="AZ2222" s="705"/>
      <c r="BA2222" s="705"/>
      <c r="BB2222" s="705"/>
      <c r="BC2222" s="705"/>
      <c r="BD2222" s="705"/>
      <c r="BE2222" s="705"/>
      <c r="BF2222" s="705"/>
      <c r="BG2222" s="706"/>
    </row>
    <row r="2223" spans="2:86" ht="14.55" customHeight="1" x14ac:dyDescent="0.2">
      <c r="B2223" s="712"/>
      <c r="C2223" s="713"/>
      <c r="D2223" s="662"/>
      <c r="E2223" s="663"/>
      <c r="F2223" s="663"/>
      <c r="G2223" s="664"/>
      <c r="H2223" s="668"/>
      <c r="I2223" s="669"/>
      <c r="J2223" s="669"/>
      <c r="K2223" s="670"/>
      <c r="L2223" s="705"/>
      <c r="M2223" s="705"/>
      <c r="N2223" s="705"/>
      <c r="O2223" s="705"/>
      <c r="P2223" s="705"/>
      <c r="Q2223" s="705"/>
      <c r="R2223" s="705"/>
      <c r="S2223" s="705"/>
      <c r="T2223" s="705"/>
      <c r="U2223" s="705"/>
      <c r="V2223" s="705"/>
      <c r="W2223" s="705"/>
      <c r="X2223" s="705"/>
      <c r="Y2223" s="705"/>
      <c r="Z2223" s="705"/>
      <c r="AA2223" s="705"/>
      <c r="AB2223" s="705"/>
      <c r="AC2223" s="705"/>
      <c r="AD2223" s="706"/>
      <c r="AE2223" s="712"/>
      <c r="AF2223" s="713"/>
      <c r="AG2223" s="662"/>
      <c r="AH2223" s="663"/>
      <c r="AI2223" s="663"/>
      <c r="AJ2223" s="664"/>
      <c r="AK2223" s="668"/>
      <c r="AL2223" s="669"/>
      <c r="AM2223" s="669"/>
      <c r="AN2223" s="670"/>
      <c r="AO2223" s="705"/>
      <c r="AP2223" s="705"/>
      <c r="AQ2223" s="705"/>
      <c r="AR2223" s="705"/>
      <c r="AS2223" s="705"/>
      <c r="AT2223" s="705"/>
      <c r="AU2223" s="705"/>
      <c r="AV2223" s="705"/>
      <c r="AW2223" s="705"/>
      <c r="AX2223" s="705"/>
      <c r="AY2223" s="705"/>
      <c r="AZ2223" s="705"/>
      <c r="BA2223" s="705"/>
      <c r="BB2223" s="705"/>
      <c r="BC2223" s="705"/>
      <c r="BD2223" s="705"/>
      <c r="BE2223" s="705"/>
      <c r="BF2223" s="705"/>
      <c r="BG2223" s="706"/>
    </row>
    <row r="2224" spans="2:86" ht="14.55" customHeight="1" x14ac:dyDescent="0.2">
      <c r="B2224" s="712"/>
      <c r="C2224" s="713"/>
      <c r="D2224" s="659" t="s">
        <v>1187</v>
      </c>
      <c r="E2224" s="660"/>
      <c r="F2224" s="660"/>
      <c r="G2224" s="661"/>
      <c r="H2224" s="665">
        <f ca="1">OFFSET('(6)定期点検調書'!$BF$12,L2211-1,0)</f>
        <v>0</v>
      </c>
      <c r="I2224" s="666"/>
      <c r="J2224" s="666"/>
      <c r="K2224" s="667"/>
      <c r="L2224" s="705"/>
      <c r="M2224" s="705"/>
      <c r="N2224" s="705"/>
      <c r="O2224" s="705"/>
      <c r="P2224" s="705"/>
      <c r="Q2224" s="705"/>
      <c r="R2224" s="705"/>
      <c r="S2224" s="705"/>
      <c r="T2224" s="705"/>
      <c r="U2224" s="705"/>
      <c r="V2224" s="705"/>
      <c r="W2224" s="705"/>
      <c r="X2224" s="705"/>
      <c r="Y2224" s="705"/>
      <c r="Z2224" s="705"/>
      <c r="AA2224" s="705"/>
      <c r="AB2224" s="705"/>
      <c r="AC2224" s="705"/>
      <c r="AD2224" s="706"/>
      <c r="AE2224" s="712"/>
      <c r="AF2224" s="713"/>
      <c r="AG2224" s="659" t="s">
        <v>1187</v>
      </c>
      <c r="AH2224" s="660"/>
      <c r="AI2224" s="660"/>
      <c r="AJ2224" s="661"/>
      <c r="AK2224" s="665">
        <f ca="1">OFFSET('(6)定期点検調書'!$BF$12,AO2211-1,0)</f>
        <v>0</v>
      </c>
      <c r="AL2224" s="666"/>
      <c r="AM2224" s="666"/>
      <c r="AN2224" s="667"/>
      <c r="AO2224" s="705"/>
      <c r="AP2224" s="705"/>
      <c r="AQ2224" s="705"/>
      <c r="AR2224" s="705"/>
      <c r="AS2224" s="705"/>
      <c r="AT2224" s="705"/>
      <c r="AU2224" s="705"/>
      <c r="AV2224" s="705"/>
      <c r="AW2224" s="705"/>
      <c r="AX2224" s="705"/>
      <c r="AY2224" s="705"/>
      <c r="AZ2224" s="705"/>
      <c r="BA2224" s="705"/>
      <c r="BB2224" s="705"/>
      <c r="BC2224" s="705"/>
      <c r="BD2224" s="705"/>
      <c r="BE2224" s="705"/>
      <c r="BF2224" s="705"/>
      <c r="BG2224" s="706"/>
    </row>
    <row r="2225" spans="2:86" ht="14.55" customHeight="1" x14ac:dyDescent="0.2">
      <c r="B2225" s="662"/>
      <c r="C2225" s="664"/>
      <c r="D2225" s="662"/>
      <c r="E2225" s="663"/>
      <c r="F2225" s="663"/>
      <c r="G2225" s="664"/>
      <c r="H2225" s="668"/>
      <c r="I2225" s="669"/>
      <c r="J2225" s="669"/>
      <c r="K2225" s="670"/>
      <c r="L2225" s="707"/>
      <c r="M2225" s="707"/>
      <c r="N2225" s="707"/>
      <c r="O2225" s="707"/>
      <c r="P2225" s="707"/>
      <c r="Q2225" s="707"/>
      <c r="R2225" s="707"/>
      <c r="S2225" s="707"/>
      <c r="T2225" s="707"/>
      <c r="U2225" s="707"/>
      <c r="V2225" s="707"/>
      <c r="W2225" s="707"/>
      <c r="X2225" s="707"/>
      <c r="Y2225" s="707"/>
      <c r="Z2225" s="707"/>
      <c r="AA2225" s="707"/>
      <c r="AB2225" s="707"/>
      <c r="AC2225" s="707"/>
      <c r="AD2225" s="708"/>
      <c r="AE2225" s="662"/>
      <c r="AF2225" s="664"/>
      <c r="AG2225" s="662"/>
      <c r="AH2225" s="663"/>
      <c r="AI2225" s="663"/>
      <c r="AJ2225" s="664"/>
      <c r="AK2225" s="668"/>
      <c r="AL2225" s="669"/>
      <c r="AM2225" s="669"/>
      <c r="AN2225" s="670"/>
      <c r="AO2225" s="707"/>
      <c r="AP2225" s="707"/>
      <c r="AQ2225" s="707"/>
      <c r="AR2225" s="707"/>
      <c r="AS2225" s="707"/>
      <c r="AT2225" s="707"/>
      <c r="AU2225" s="707"/>
      <c r="AV2225" s="707"/>
      <c r="AW2225" s="707"/>
      <c r="AX2225" s="707"/>
      <c r="AY2225" s="707"/>
      <c r="AZ2225" s="707"/>
      <c r="BA2225" s="707"/>
      <c r="BB2225" s="707"/>
      <c r="BC2225" s="707"/>
      <c r="BD2225" s="707"/>
      <c r="BE2225" s="707"/>
      <c r="BF2225" s="707"/>
      <c r="BG2225" s="708"/>
    </row>
    <row r="2226" spans="2:86" ht="14.55" customHeight="1" x14ac:dyDescent="0.2">
      <c r="B2226" s="683" t="s">
        <v>1241</v>
      </c>
      <c r="C2226" s="683"/>
      <c r="D2226" s="683"/>
      <c r="E2226" s="683"/>
      <c r="F2226" s="683"/>
      <c r="G2226" s="683"/>
      <c r="H2226" s="699" t="str">
        <f ca="1">IF(OFFSET('(6)定期点検調書'!$AR$12,L2211-1,0)="","",OFFSET('(6)定期点検調書'!$AQ$12,L2211-1,0)&amp;TEXT(OFFSET('(6)定期点検調書'!$AR$12,L2211-1,0),"0.0")&amp;OFFSET('(6)定期点検調書'!$AT$12,L2211-1,0))  &amp;  IF(OFFSET('(6)定期点検調書'!$AV$12,L2211-1,0)="","","／"&amp;OFFSET('(6)定期点検調書'!$AU$12,L2211-1,0)&amp;TEXT(OFFSET('(6)定期点検調書'!$AV$12,L2211-1,0),"0.0")&amp;OFFSET('(6)定期点検調書'!$AX$12,L2211-1,0))  &amp;  IF(OFFSET('(6)定期点検調書'!$AZ$12,L2211-1,0)="","","／"&amp;OFFSET('(6)定期点検調書'!$AY$12,L2211-1,0)&amp;TEXT(OFFSET('(6)定期点検調書'!$AZ$12,L2211-1,0),"0.0")&amp;OFFSET('(6)定期点検調書'!$BB$12,L2211-1,0))</f>
        <v/>
      </c>
      <c r="I2226" s="700"/>
      <c r="J2226" s="700"/>
      <c r="K2226" s="700"/>
      <c r="L2226" s="700"/>
      <c r="M2226" s="700"/>
      <c r="N2226" s="700"/>
      <c r="O2226" s="700"/>
      <c r="P2226" s="685" t="s">
        <v>1243</v>
      </c>
      <c r="Q2226" s="685"/>
      <c r="R2226" s="685"/>
      <c r="S2226" s="685"/>
      <c r="T2226" s="685"/>
      <c r="U2226" s="685"/>
      <c r="V2226" s="685"/>
      <c r="W2226" s="686" t="str">
        <f ca="1">OFFSET('(6)定期点検調書'!$F$12,L2211-1,0)</f>
        <v/>
      </c>
      <c r="X2226" s="687"/>
      <c r="Y2226" s="687"/>
      <c r="Z2226" s="687"/>
      <c r="AA2226" s="687"/>
      <c r="AB2226" s="687"/>
      <c r="AC2226" s="687"/>
      <c r="AD2226" s="688"/>
      <c r="AE2226" s="683" t="s">
        <v>1241</v>
      </c>
      <c r="AF2226" s="683"/>
      <c r="AG2226" s="683"/>
      <c r="AH2226" s="683"/>
      <c r="AI2226" s="683"/>
      <c r="AJ2226" s="683"/>
      <c r="AK2226" s="699" t="str">
        <f ca="1">IF(OFFSET('(6)定期点検調書'!$AR$12,AO2211-1,0)="","",OFFSET('(6)定期点検調書'!$AQ$12,AO2211-1,0)&amp;TEXT(OFFSET('(6)定期点検調書'!$AR$12,AO2211-1,0),"0.0")&amp;OFFSET('(6)定期点検調書'!$AT$12,AO2211-1,0))  &amp;  IF(OFFSET('(6)定期点検調書'!$AV$12,AO2211-1,0)="","","／"&amp;OFFSET('(6)定期点検調書'!$AU$12,AO2211-1,0)&amp;TEXT(OFFSET('(6)定期点検調書'!$AV$12,AO2211-1,0),"0.0")&amp;OFFSET('(6)定期点検調書'!$AX$12,AO2211-1,0))  &amp;  IF(OFFSET('(6)定期点検調書'!$AZ$12,AO2211-1,0)="","","／"&amp;OFFSET('(6)定期点検調書'!$AY$12,AO2211-1,0)&amp;TEXT(OFFSET('(6)定期点検調書'!$AZ$12,AO2211-1,0),"0.0")&amp;OFFSET('(6)定期点検調書'!$BB$12,AO2211-1,0))</f>
        <v/>
      </c>
      <c r="AL2226" s="700"/>
      <c r="AM2226" s="700"/>
      <c r="AN2226" s="700"/>
      <c r="AO2226" s="700"/>
      <c r="AP2226" s="700"/>
      <c r="AQ2226" s="700"/>
      <c r="AR2226" s="700"/>
      <c r="AS2226" s="685" t="s">
        <v>1243</v>
      </c>
      <c r="AT2226" s="685"/>
      <c r="AU2226" s="685"/>
      <c r="AV2226" s="685"/>
      <c r="AW2226" s="685"/>
      <c r="AX2226" s="685"/>
      <c r="AY2226" s="685"/>
      <c r="AZ2226" s="686" t="str">
        <f ca="1">OFFSET('(6)定期点検調書'!$F$12,AO2211-1,0)</f>
        <v/>
      </c>
      <c r="BA2226" s="687"/>
      <c r="BB2226" s="687"/>
      <c r="BC2226" s="687"/>
      <c r="BD2226" s="687"/>
      <c r="BE2226" s="687"/>
      <c r="BF2226" s="687"/>
      <c r="BG2226" s="688"/>
    </row>
    <row r="2227" spans="2:86" ht="14.55" customHeight="1" x14ac:dyDescent="0.2">
      <c r="B2227" s="683"/>
      <c r="C2227" s="683"/>
      <c r="D2227" s="683"/>
      <c r="E2227" s="683"/>
      <c r="F2227" s="683"/>
      <c r="G2227" s="683"/>
      <c r="H2227" s="701"/>
      <c r="I2227" s="702"/>
      <c r="J2227" s="702"/>
      <c r="K2227" s="702"/>
      <c r="L2227" s="702"/>
      <c r="M2227" s="702"/>
      <c r="N2227" s="702"/>
      <c r="O2227" s="702"/>
      <c r="P2227" s="685"/>
      <c r="Q2227" s="685"/>
      <c r="R2227" s="685"/>
      <c r="S2227" s="685"/>
      <c r="T2227" s="685"/>
      <c r="U2227" s="685"/>
      <c r="V2227" s="685"/>
      <c r="W2227" s="689"/>
      <c r="X2227" s="690"/>
      <c r="Y2227" s="690"/>
      <c r="Z2227" s="690"/>
      <c r="AA2227" s="690"/>
      <c r="AB2227" s="690"/>
      <c r="AC2227" s="690"/>
      <c r="AD2227" s="691"/>
      <c r="AE2227" s="683"/>
      <c r="AF2227" s="683"/>
      <c r="AG2227" s="683"/>
      <c r="AH2227" s="683"/>
      <c r="AI2227" s="683"/>
      <c r="AJ2227" s="683"/>
      <c r="AK2227" s="701"/>
      <c r="AL2227" s="702"/>
      <c r="AM2227" s="702"/>
      <c r="AN2227" s="702"/>
      <c r="AO2227" s="702"/>
      <c r="AP2227" s="702"/>
      <c r="AQ2227" s="702"/>
      <c r="AR2227" s="702"/>
      <c r="AS2227" s="685"/>
      <c r="AT2227" s="685"/>
      <c r="AU2227" s="685"/>
      <c r="AV2227" s="685"/>
      <c r="AW2227" s="685"/>
      <c r="AX2227" s="685"/>
      <c r="AY2227" s="685"/>
      <c r="AZ2227" s="689"/>
      <c r="BA2227" s="690"/>
      <c r="BB2227" s="690"/>
      <c r="BC2227" s="690"/>
      <c r="BD2227" s="690"/>
      <c r="BE2227" s="690"/>
      <c r="BF2227" s="690"/>
      <c r="BG2227" s="691"/>
    </row>
    <row r="2228" spans="2:86" ht="14.55" customHeight="1" x14ac:dyDescent="0.2">
      <c r="B2228" s="659" t="s">
        <v>1242</v>
      </c>
      <c r="C2228" s="660"/>
      <c r="D2228" s="660"/>
      <c r="E2228" s="660"/>
      <c r="F2228" s="660"/>
      <c r="G2228" s="661"/>
      <c r="H2228" s="671" t="str">
        <f ca="1">IF(OFFSET('(6)定期点検調書'!$BL$12,L2211-1,0)="","",VLOOKUP(OFFSET('(6)定期点検調書'!$BL$12,L2211-1,0),ﾃﾞｰﾀ一覧!$AY$4:$BB$16,2,FALSE))  &amp;  IF(OFFSET('(6)定期点検調書'!$BC$12,L2211-1,0)="","","／"&amp;VLOOKUP(OFFSET('(6)定期点検調書'!$BC$12,L2211-1,0),ﾃﾞｰﾀ一覧!$AY$4:$BB$16,2,FALSE))  &amp;  IF(OFFSET('(6)定期点検調書'!$BD$12,L2211-1,0)="","","／"&amp;VLOOKUP(OFFSET('(6)定期点検調書'!$BD$12,L2211-1,0),ﾃﾞｰﾀ一覧!$AY$4:$BB$16,2,FALSE))</f>
        <v/>
      </c>
      <c r="I2228" s="672"/>
      <c r="J2228" s="672"/>
      <c r="K2228" s="672"/>
      <c r="L2228" s="672"/>
      <c r="M2228" s="672"/>
      <c r="N2228" s="672"/>
      <c r="O2228" s="672"/>
      <c r="P2228" s="692" t="s">
        <v>996</v>
      </c>
      <c r="Q2228" s="692"/>
      <c r="R2228" s="692"/>
      <c r="S2228" s="692"/>
      <c r="T2228" s="692"/>
      <c r="U2228" s="692"/>
      <c r="V2228" s="692"/>
      <c r="W2228" s="693"/>
      <c r="X2228" s="694"/>
      <c r="Y2228" s="694"/>
      <c r="Z2228" s="694"/>
      <c r="AA2228" s="694"/>
      <c r="AB2228" s="694"/>
      <c r="AC2228" s="694"/>
      <c r="AD2228" s="695"/>
      <c r="AE2228" s="659" t="s">
        <v>1242</v>
      </c>
      <c r="AF2228" s="660"/>
      <c r="AG2228" s="660"/>
      <c r="AH2228" s="660"/>
      <c r="AI2228" s="660"/>
      <c r="AJ2228" s="661"/>
      <c r="AK2228" s="671" t="str">
        <f ca="1">IF(OFFSET('(6)定期点検調書'!$BL$12,AO2211-1,0)="","",VLOOKUP(OFFSET('(6)定期点検調書'!$BL$12,AO2211-1,0),ﾃﾞｰﾀ一覧!$AY$4:$BB$16,2,FALSE))  &amp;  IF(OFFSET('(6)定期点検調書'!$BC$12,AO2211-1,0)="","","／"&amp;VLOOKUP(OFFSET('(6)定期点検調書'!$BC$12,AO2211-1,0),ﾃﾞｰﾀ一覧!$AY$4:$BB$16,2,FALSE))  &amp;  IF(OFFSET('(6)定期点検調書'!$BD$12,AO2211-1,0)="","","／"&amp;VLOOKUP(OFFSET('(6)定期点検調書'!$BD$12,AO2211-1,0),ﾃﾞｰﾀ一覧!$AY$4:$BB$16,2,FALSE))</f>
        <v/>
      </c>
      <c r="AL2228" s="672"/>
      <c r="AM2228" s="672"/>
      <c r="AN2228" s="672"/>
      <c r="AO2228" s="672"/>
      <c r="AP2228" s="672"/>
      <c r="AQ2228" s="672"/>
      <c r="AR2228" s="672"/>
      <c r="AS2228" s="692" t="s">
        <v>996</v>
      </c>
      <c r="AT2228" s="692"/>
      <c r="AU2228" s="692"/>
      <c r="AV2228" s="692"/>
      <c r="AW2228" s="692"/>
      <c r="AX2228" s="692"/>
      <c r="AY2228" s="692"/>
      <c r="AZ2228" s="693"/>
      <c r="BA2228" s="694"/>
      <c r="BB2228" s="694"/>
      <c r="BC2228" s="694"/>
      <c r="BD2228" s="694"/>
      <c r="BE2228" s="694"/>
      <c r="BF2228" s="694"/>
      <c r="BG2228" s="695"/>
    </row>
    <row r="2229" spans="2:86" ht="14.55" customHeight="1" x14ac:dyDescent="0.2">
      <c r="B2229" s="662"/>
      <c r="C2229" s="663"/>
      <c r="D2229" s="663"/>
      <c r="E2229" s="663"/>
      <c r="F2229" s="663"/>
      <c r="G2229" s="664"/>
      <c r="H2229" s="674"/>
      <c r="I2229" s="675"/>
      <c r="J2229" s="675"/>
      <c r="K2229" s="675"/>
      <c r="L2229" s="675"/>
      <c r="M2229" s="675"/>
      <c r="N2229" s="675"/>
      <c r="O2229" s="675"/>
      <c r="P2229" s="692"/>
      <c r="Q2229" s="692"/>
      <c r="R2229" s="692"/>
      <c r="S2229" s="692"/>
      <c r="T2229" s="692"/>
      <c r="U2229" s="692"/>
      <c r="V2229" s="692"/>
      <c r="W2229" s="696"/>
      <c r="X2229" s="697"/>
      <c r="Y2229" s="697"/>
      <c r="Z2229" s="697"/>
      <c r="AA2229" s="697"/>
      <c r="AB2229" s="697"/>
      <c r="AC2229" s="697"/>
      <c r="AD2229" s="698"/>
      <c r="AE2229" s="662"/>
      <c r="AF2229" s="663"/>
      <c r="AG2229" s="663"/>
      <c r="AH2229" s="663"/>
      <c r="AI2229" s="663"/>
      <c r="AJ2229" s="664"/>
      <c r="AK2229" s="674"/>
      <c r="AL2229" s="675"/>
      <c r="AM2229" s="675"/>
      <c r="AN2229" s="675"/>
      <c r="AO2229" s="675"/>
      <c r="AP2229" s="675"/>
      <c r="AQ2229" s="675"/>
      <c r="AR2229" s="675"/>
      <c r="AS2229" s="692"/>
      <c r="AT2229" s="692"/>
      <c r="AU2229" s="692"/>
      <c r="AV2229" s="692"/>
      <c r="AW2229" s="692"/>
      <c r="AX2229" s="692"/>
      <c r="AY2229" s="692"/>
      <c r="AZ2229" s="696"/>
      <c r="BA2229" s="697"/>
      <c r="BB2229" s="697"/>
      <c r="BC2229" s="697"/>
      <c r="BD2229" s="697"/>
      <c r="BE2229" s="697"/>
      <c r="BF2229" s="697"/>
      <c r="BG2229" s="698"/>
    </row>
    <row r="2230" spans="2:86" ht="19.5" customHeight="1" x14ac:dyDescent="0.2">
      <c r="B2230" s="683" t="s">
        <v>79</v>
      </c>
      <c r="C2230" s="683"/>
      <c r="D2230" s="683"/>
      <c r="E2230" s="683"/>
      <c r="F2230" s="683"/>
      <c r="G2230" s="683"/>
      <c r="H2230" s="684">
        <f ca="1">OFFSET('(6)定期点検調書'!$CA$12,L2211-1,0)</f>
        <v>0</v>
      </c>
      <c r="I2230" s="684"/>
      <c r="J2230" s="684"/>
      <c r="K2230" s="684"/>
      <c r="L2230" s="684"/>
      <c r="M2230" s="684"/>
      <c r="N2230" s="684"/>
      <c r="O2230" s="684"/>
      <c r="P2230" s="684"/>
      <c r="Q2230" s="684"/>
      <c r="R2230" s="684"/>
      <c r="S2230" s="684"/>
      <c r="T2230" s="684"/>
      <c r="U2230" s="684"/>
      <c r="V2230" s="684"/>
      <c r="W2230" s="684"/>
      <c r="X2230" s="684"/>
      <c r="Y2230" s="684"/>
      <c r="Z2230" s="684"/>
      <c r="AA2230" s="684"/>
      <c r="AB2230" s="684"/>
      <c r="AC2230" s="684"/>
      <c r="AD2230" s="684"/>
      <c r="AE2230" s="683" t="s">
        <v>79</v>
      </c>
      <c r="AF2230" s="683"/>
      <c r="AG2230" s="683"/>
      <c r="AH2230" s="683"/>
      <c r="AI2230" s="683"/>
      <c r="AJ2230" s="683"/>
      <c r="AK2230" s="684">
        <f ca="1">OFFSET('(6)定期点検調書'!$CA$12,AO2211-1,0)</f>
        <v>0</v>
      </c>
      <c r="AL2230" s="684"/>
      <c r="AM2230" s="684"/>
      <c r="AN2230" s="684"/>
      <c r="AO2230" s="684"/>
      <c r="AP2230" s="684"/>
      <c r="AQ2230" s="684"/>
      <c r="AR2230" s="684"/>
      <c r="AS2230" s="684"/>
      <c r="AT2230" s="684"/>
      <c r="AU2230" s="684"/>
      <c r="AV2230" s="684"/>
      <c r="AW2230" s="684"/>
      <c r="AX2230" s="684"/>
      <c r="AY2230" s="684"/>
      <c r="AZ2230" s="684"/>
      <c r="BA2230" s="684"/>
      <c r="BB2230" s="684"/>
      <c r="BC2230" s="684"/>
      <c r="BD2230" s="684"/>
      <c r="BE2230" s="684"/>
      <c r="BF2230" s="684"/>
      <c r="BG2230" s="684"/>
      <c r="CH2230" s="473"/>
    </row>
    <row r="2231" spans="2:86" ht="19.2" customHeight="1" x14ac:dyDescent="0.2">
      <c r="B2231" s="683"/>
      <c r="C2231" s="683"/>
      <c r="D2231" s="683"/>
      <c r="E2231" s="683"/>
      <c r="F2231" s="683"/>
      <c r="G2231" s="683"/>
      <c r="H2231" s="684"/>
      <c r="I2231" s="684"/>
      <c r="J2231" s="684"/>
      <c r="K2231" s="684"/>
      <c r="L2231" s="684"/>
      <c r="M2231" s="684"/>
      <c r="N2231" s="684"/>
      <c r="O2231" s="684"/>
      <c r="P2231" s="684"/>
      <c r="Q2231" s="684"/>
      <c r="R2231" s="684"/>
      <c r="S2231" s="684"/>
      <c r="T2231" s="684"/>
      <c r="U2231" s="684"/>
      <c r="V2231" s="684"/>
      <c r="W2231" s="684"/>
      <c r="X2231" s="684"/>
      <c r="Y2231" s="684"/>
      <c r="Z2231" s="684"/>
      <c r="AA2231" s="684"/>
      <c r="AB2231" s="684"/>
      <c r="AC2231" s="684"/>
      <c r="AD2231" s="684"/>
      <c r="AE2231" s="683"/>
      <c r="AF2231" s="683"/>
      <c r="AG2231" s="683"/>
      <c r="AH2231" s="683"/>
      <c r="AI2231" s="683"/>
      <c r="AJ2231" s="683"/>
      <c r="AK2231" s="684"/>
      <c r="AL2231" s="684"/>
      <c r="AM2231" s="684"/>
      <c r="AN2231" s="684"/>
      <c r="AO2231" s="684"/>
      <c r="AP2231" s="684"/>
      <c r="AQ2231" s="684"/>
      <c r="AR2231" s="684"/>
      <c r="AS2231" s="684"/>
      <c r="AT2231" s="684"/>
      <c r="AU2231" s="684"/>
      <c r="AV2231" s="684"/>
      <c r="AW2231" s="684"/>
      <c r="AX2231" s="684"/>
      <c r="AY2231" s="684"/>
      <c r="AZ2231" s="684"/>
      <c r="BA2231" s="684"/>
      <c r="BB2231" s="684"/>
      <c r="BC2231" s="684"/>
      <c r="BD2231" s="684"/>
      <c r="BE2231" s="684"/>
      <c r="BF2231" s="684"/>
      <c r="BG2231" s="684"/>
    </row>
    <row r="2232" spans="2:86" ht="14.55" customHeight="1" x14ac:dyDescent="0.2">
      <c r="B2232" s="677" t="s">
        <v>1038</v>
      </c>
      <c r="C2232" s="678"/>
      <c r="D2232" s="677" t="s">
        <v>1237</v>
      </c>
      <c r="E2232" s="719"/>
      <c r="F2232" s="719"/>
      <c r="G2232" s="719"/>
      <c r="H2232" s="665">
        <f ca="1">OFFSET('(6)定期点検調書'!$B$12,L2232-1,0)</f>
        <v>0</v>
      </c>
      <c r="I2232" s="666"/>
      <c r="J2232" s="666"/>
      <c r="K2232" s="667"/>
      <c r="L2232" s="703">
        <f>AO2211+1</f>
        <v>213</v>
      </c>
      <c r="M2232" s="703"/>
      <c r="N2232" s="703"/>
      <c r="O2232" s="703"/>
      <c r="P2232" s="703"/>
      <c r="Q2232" s="703"/>
      <c r="R2232" s="703"/>
      <c r="S2232" s="703"/>
      <c r="T2232" s="703"/>
      <c r="U2232" s="703"/>
      <c r="V2232" s="703"/>
      <c r="W2232" s="703"/>
      <c r="X2232" s="703"/>
      <c r="Y2232" s="703"/>
      <c r="Z2232" s="703"/>
      <c r="AA2232" s="703"/>
      <c r="AB2232" s="703"/>
      <c r="AC2232" s="703"/>
      <c r="AD2232" s="704"/>
      <c r="AE2232" s="677" t="s">
        <v>1038</v>
      </c>
      <c r="AF2232" s="678"/>
      <c r="AG2232" s="677" t="s">
        <v>1237</v>
      </c>
      <c r="AH2232" s="719"/>
      <c r="AI2232" s="719"/>
      <c r="AJ2232" s="719"/>
      <c r="AK2232" s="665">
        <f ca="1">OFFSET('(6)定期点検調書'!$B$12,AO2232-1,0)</f>
        <v>0</v>
      </c>
      <c r="AL2232" s="666"/>
      <c r="AM2232" s="666"/>
      <c r="AN2232" s="667"/>
      <c r="AO2232" s="703">
        <f>L2232+1</f>
        <v>214</v>
      </c>
      <c r="AP2232" s="703"/>
      <c r="AQ2232" s="703"/>
      <c r="AR2232" s="703"/>
      <c r="AS2232" s="703"/>
      <c r="AT2232" s="703"/>
      <c r="AU2232" s="703"/>
      <c r="AV2232" s="703"/>
      <c r="AW2232" s="703"/>
      <c r="AX2232" s="703"/>
      <c r="AY2232" s="703"/>
      <c r="AZ2232" s="703"/>
      <c r="BA2232" s="703"/>
      <c r="BB2232" s="703"/>
      <c r="BC2232" s="703"/>
      <c r="BD2232" s="703"/>
      <c r="BE2232" s="703"/>
      <c r="BF2232" s="703"/>
      <c r="BG2232" s="704"/>
    </row>
    <row r="2233" spans="2:86" ht="14.55" customHeight="1" x14ac:dyDescent="0.2">
      <c r="B2233" s="679"/>
      <c r="C2233" s="680"/>
      <c r="D2233" s="681"/>
      <c r="E2233" s="720"/>
      <c r="F2233" s="720"/>
      <c r="G2233" s="720"/>
      <c r="H2233" s="668"/>
      <c r="I2233" s="669"/>
      <c r="J2233" s="669"/>
      <c r="K2233" s="670"/>
      <c r="L2233" s="705"/>
      <c r="M2233" s="705"/>
      <c r="N2233" s="705"/>
      <c r="O2233" s="705"/>
      <c r="P2233" s="705"/>
      <c r="Q2233" s="705"/>
      <c r="R2233" s="705"/>
      <c r="S2233" s="705"/>
      <c r="T2233" s="705"/>
      <c r="U2233" s="705"/>
      <c r="V2233" s="705"/>
      <c r="W2233" s="705"/>
      <c r="X2233" s="705"/>
      <c r="Y2233" s="705"/>
      <c r="Z2233" s="705"/>
      <c r="AA2233" s="705"/>
      <c r="AB2233" s="705"/>
      <c r="AC2233" s="705"/>
      <c r="AD2233" s="706"/>
      <c r="AE2233" s="679"/>
      <c r="AF2233" s="680"/>
      <c r="AG2233" s="681"/>
      <c r="AH2233" s="720"/>
      <c r="AI2233" s="720"/>
      <c r="AJ2233" s="720"/>
      <c r="AK2233" s="668"/>
      <c r="AL2233" s="669"/>
      <c r="AM2233" s="669"/>
      <c r="AN2233" s="670"/>
      <c r="AO2233" s="705"/>
      <c r="AP2233" s="705"/>
      <c r="AQ2233" s="705"/>
      <c r="AR2233" s="705"/>
      <c r="AS2233" s="705"/>
      <c r="AT2233" s="705"/>
      <c r="AU2233" s="705"/>
      <c r="AV2233" s="705"/>
      <c r="AW2233" s="705"/>
      <c r="AX2233" s="705"/>
      <c r="AY2233" s="705"/>
      <c r="AZ2233" s="705"/>
      <c r="BA2233" s="705"/>
      <c r="BB2233" s="705"/>
      <c r="BC2233" s="705"/>
      <c r="BD2233" s="705"/>
      <c r="BE2233" s="705"/>
      <c r="BF2233" s="705"/>
      <c r="BG2233" s="706"/>
    </row>
    <row r="2234" spans="2:86" ht="14.55" customHeight="1" x14ac:dyDescent="0.2">
      <c r="B2234" s="679"/>
      <c r="C2234" s="680"/>
      <c r="D2234" s="677" t="s">
        <v>992</v>
      </c>
      <c r="E2234" s="719"/>
      <c r="F2234" s="719"/>
      <c r="G2234" s="719"/>
      <c r="H2234" s="665">
        <f ca="1">OFFSET('(6)定期点検調書'!$D$12,L2232-1,0)</f>
        <v>0</v>
      </c>
      <c r="I2234" s="666"/>
      <c r="J2234" s="666"/>
      <c r="K2234" s="667"/>
      <c r="L2234" s="705"/>
      <c r="M2234" s="705"/>
      <c r="N2234" s="705"/>
      <c r="O2234" s="705"/>
      <c r="P2234" s="705"/>
      <c r="Q2234" s="705"/>
      <c r="R2234" s="705"/>
      <c r="S2234" s="705"/>
      <c r="T2234" s="705"/>
      <c r="U2234" s="705"/>
      <c r="V2234" s="705"/>
      <c r="W2234" s="705"/>
      <c r="X2234" s="705"/>
      <c r="Y2234" s="705"/>
      <c r="Z2234" s="705"/>
      <c r="AA2234" s="705"/>
      <c r="AB2234" s="705"/>
      <c r="AC2234" s="705"/>
      <c r="AD2234" s="706"/>
      <c r="AE2234" s="679"/>
      <c r="AF2234" s="680"/>
      <c r="AG2234" s="677" t="s">
        <v>992</v>
      </c>
      <c r="AH2234" s="719"/>
      <c r="AI2234" s="719"/>
      <c r="AJ2234" s="719"/>
      <c r="AK2234" s="665">
        <f ca="1">OFFSET('(6)定期点検調書'!$D$12,AO2232-1,0)</f>
        <v>0</v>
      </c>
      <c r="AL2234" s="666"/>
      <c r="AM2234" s="666"/>
      <c r="AN2234" s="667"/>
      <c r="AO2234" s="705"/>
      <c r="AP2234" s="705"/>
      <c r="AQ2234" s="705"/>
      <c r="AR2234" s="705"/>
      <c r="AS2234" s="705"/>
      <c r="AT2234" s="705"/>
      <c r="AU2234" s="705"/>
      <c r="AV2234" s="705"/>
      <c r="AW2234" s="705"/>
      <c r="AX2234" s="705"/>
      <c r="AY2234" s="705"/>
      <c r="AZ2234" s="705"/>
      <c r="BA2234" s="705"/>
      <c r="BB2234" s="705"/>
      <c r="BC2234" s="705"/>
      <c r="BD2234" s="705"/>
      <c r="BE2234" s="705"/>
      <c r="BF2234" s="705"/>
      <c r="BG2234" s="706"/>
    </row>
    <row r="2235" spans="2:86" ht="14.55" customHeight="1" x14ac:dyDescent="0.2">
      <c r="B2235" s="681"/>
      <c r="C2235" s="682"/>
      <c r="D2235" s="681"/>
      <c r="E2235" s="720"/>
      <c r="F2235" s="720"/>
      <c r="G2235" s="720"/>
      <c r="H2235" s="668"/>
      <c r="I2235" s="669"/>
      <c r="J2235" s="669"/>
      <c r="K2235" s="670"/>
      <c r="L2235" s="705"/>
      <c r="M2235" s="705"/>
      <c r="N2235" s="705"/>
      <c r="O2235" s="705"/>
      <c r="P2235" s="705"/>
      <c r="Q2235" s="705"/>
      <c r="R2235" s="705"/>
      <c r="S2235" s="705"/>
      <c r="T2235" s="705"/>
      <c r="U2235" s="705"/>
      <c r="V2235" s="705"/>
      <c r="W2235" s="705"/>
      <c r="X2235" s="705"/>
      <c r="Y2235" s="705"/>
      <c r="Z2235" s="705"/>
      <c r="AA2235" s="705"/>
      <c r="AB2235" s="705"/>
      <c r="AC2235" s="705"/>
      <c r="AD2235" s="706"/>
      <c r="AE2235" s="681"/>
      <c r="AF2235" s="682"/>
      <c r="AG2235" s="681"/>
      <c r="AH2235" s="720"/>
      <c r="AI2235" s="720"/>
      <c r="AJ2235" s="720"/>
      <c r="AK2235" s="668"/>
      <c r="AL2235" s="669"/>
      <c r="AM2235" s="669"/>
      <c r="AN2235" s="670"/>
      <c r="AO2235" s="705"/>
      <c r="AP2235" s="705"/>
      <c r="AQ2235" s="705"/>
      <c r="AR2235" s="705"/>
      <c r="AS2235" s="705"/>
      <c r="AT2235" s="705"/>
      <c r="AU2235" s="705"/>
      <c r="AV2235" s="705"/>
      <c r="AW2235" s="705"/>
      <c r="AX2235" s="705"/>
      <c r="AY2235" s="705"/>
      <c r="AZ2235" s="705"/>
      <c r="BA2235" s="705"/>
      <c r="BB2235" s="705"/>
      <c r="BC2235" s="705"/>
      <c r="BD2235" s="705"/>
      <c r="BE2235" s="705"/>
      <c r="BF2235" s="705"/>
      <c r="BG2235" s="706"/>
    </row>
    <row r="2236" spans="2:86" ht="14.55" customHeight="1" x14ac:dyDescent="0.2">
      <c r="B2236" s="677" t="s">
        <v>1238</v>
      </c>
      <c r="C2236" s="678"/>
      <c r="D2236" s="659" t="s">
        <v>993</v>
      </c>
      <c r="E2236" s="660"/>
      <c r="F2236" s="660"/>
      <c r="G2236" s="660"/>
      <c r="H2236" s="671">
        <f ca="1">OFFSET('(6)定期点検調書'!$AA$13,L2232-1,0)</f>
        <v>0</v>
      </c>
      <c r="I2236" s="672"/>
      <c r="J2236" s="672"/>
      <c r="K2236" s="673"/>
      <c r="L2236" s="705"/>
      <c r="M2236" s="705"/>
      <c r="N2236" s="705"/>
      <c r="O2236" s="705"/>
      <c r="P2236" s="705"/>
      <c r="Q2236" s="705"/>
      <c r="R2236" s="705"/>
      <c r="S2236" s="705"/>
      <c r="T2236" s="705"/>
      <c r="U2236" s="705"/>
      <c r="V2236" s="705"/>
      <c r="W2236" s="705"/>
      <c r="X2236" s="705"/>
      <c r="Y2236" s="705"/>
      <c r="Z2236" s="705"/>
      <c r="AA2236" s="705"/>
      <c r="AB2236" s="705"/>
      <c r="AC2236" s="705"/>
      <c r="AD2236" s="706"/>
      <c r="AE2236" s="677" t="s">
        <v>1238</v>
      </c>
      <c r="AF2236" s="678"/>
      <c r="AG2236" s="659" t="s">
        <v>993</v>
      </c>
      <c r="AH2236" s="660"/>
      <c r="AI2236" s="660"/>
      <c r="AJ2236" s="660"/>
      <c r="AK2236" s="671">
        <f ca="1">OFFSET('(6)定期点検調書'!$AA$13,AO2232-1,0)</f>
        <v>0</v>
      </c>
      <c r="AL2236" s="672"/>
      <c r="AM2236" s="672"/>
      <c r="AN2236" s="673"/>
      <c r="AO2236" s="705"/>
      <c r="AP2236" s="705"/>
      <c r="AQ2236" s="705"/>
      <c r="AR2236" s="705"/>
      <c r="AS2236" s="705"/>
      <c r="AT2236" s="705"/>
      <c r="AU2236" s="705"/>
      <c r="AV2236" s="705"/>
      <c r="AW2236" s="705"/>
      <c r="AX2236" s="705"/>
      <c r="AY2236" s="705"/>
      <c r="AZ2236" s="705"/>
      <c r="BA2236" s="705"/>
      <c r="BB2236" s="705"/>
      <c r="BC2236" s="705"/>
      <c r="BD2236" s="705"/>
      <c r="BE2236" s="705"/>
      <c r="BF2236" s="705"/>
      <c r="BG2236" s="706"/>
    </row>
    <row r="2237" spans="2:86" ht="14.55" customHeight="1" x14ac:dyDescent="0.2">
      <c r="B2237" s="679"/>
      <c r="C2237" s="680"/>
      <c r="D2237" s="662"/>
      <c r="E2237" s="663"/>
      <c r="F2237" s="663"/>
      <c r="G2237" s="663"/>
      <c r="H2237" s="674"/>
      <c r="I2237" s="675"/>
      <c r="J2237" s="675"/>
      <c r="K2237" s="676"/>
      <c r="L2237" s="705"/>
      <c r="M2237" s="705"/>
      <c r="N2237" s="705"/>
      <c r="O2237" s="705"/>
      <c r="P2237" s="705"/>
      <c r="Q2237" s="705"/>
      <c r="R2237" s="705"/>
      <c r="S2237" s="705"/>
      <c r="T2237" s="705"/>
      <c r="U2237" s="705"/>
      <c r="V2237" s="705"/>
      <c r="W2237" s="705"/>
      <c r="X2237" s="705"/>
      <c r="Y2237" s="705"/>
      <c r="Z2237" s="705"/>
      <c r="AA2237" s="705"/>
      <c r="AB2237" s="705"/>
      <c r="AC2237" s="705"/>
      <c r="AD2237" s="706"/>
      <c r="AE2237" s="679"/>
      <c r="AF2237" s="680"/>
      <c r="AG2237" s="662"/>
      <c r="AH2237" s="663"/>
      <c r="AI2237" s="663"/>
      <c r="AJ2237" s="663"/>
      <c r="AK2237" s="674"/>
      <c r="AL2237" s="675"/>
      <c r="AM2237" s="675"/>
      <c r="AN2237" s="676"/>
      <c r="AO2237" s="705"/>
      <c r="AP2237" s="705"/>
      <c r="AQ2237" s="705"/>
      <c r="AR2237" s="705"/>
      <c r="AS2237" s="705"/>
      <c r="AT2237" s="705"/>
      <c r="AU2237" s="705"/>
      <c r="AV2237" s="705"/>
      <c r="AW2237" s="705"/>
      <c r="AX2237" s="705"/>
      <c r="AY2237" s="705"/>
      <c r="AZ2237" s="705"/>
      <c r="BA2237" s="705"/>
      <c r="BB2237" s="705"/>
      <c r="BC2237" s="705"/>
      <c r="BD2237" s="705"/>
      <c r="BE2237" s="705"/>
      <c r="BF2237" s="705"/>
      <c r="BG2237" s="706"/>
    </row>
    <row r="2238" spans="2:86" ht="14.55" customHeight="1" x14ac:dyDescent="0.2">
      <c r="B2238" s="679"/>
      <c r="C2238" s="680"/>
      <c r="D2238" s="659" t="s">
        <v>1239</v>
      </c>
      <c r="E2238" s="660"/>
      <c r="F2238" s="660"/>
      <c r="G2238" s="660"/>
      <c r="H2238" s="665">
        <f ca="1">OFFSET('(6)定期点検調書'!$AD$12,L2232-1,0)</f>
        <v>0</v>
      </c>
      <c r="I2238" s="666"/>
      <c r="J2238" s="666"/>
      <c r="K2238" s="667"/>
      <c r="L2238" s="705"/>
      <c r="M2238" s="705"/>
      <c r="N2238" s="705"/>
      <c r="O2238" s="705"/>
      <c r="P2238" s="705"/>
      <c r="Q2238" s="705"/>
      <c r="R2238" s="705"/>
      <c r="S2238" s="705"/>
      <c r="T2238" s="705"/>
      <c r="U2238" s="705"/>
      <c r="V2238" s="705"/>
      <c r="W2238" s="705"/>
      <c r="X2238" s="705"/>
      <c r="Y2238" s="705"/>
      <c r="Z2238" s="705"/>
      <c r="AA2238" s="705"/>
      <c r="AB2238" s="705"/>
      <c r="AC2238" s="705"/>
      <c r="AD2238" s="706"/>
      <c r="AE2238" s="679"/>
      <c r="AF2238" s="680"/>
      <c r="AG2238" s="659" t="s">
        <v>1239</v>
      </c>
      <c r="AH2238" s="660"/>
      <c r="AI2238" s="660"/>
      <c r="AJ2238" s="660"/>
      <c r="AK2238" s="665">
        <f ca="1">OFFSET('(6)定期点検調書'!$AD$12,AO2232-1,0)</f>
        <v>0</v>
      </c>
      <c r="AL2238" s="666"/>
      <c r="AM2238" s="666"/>
      <c r="AN2238" s="667"/>
      <c r="AO2238" s="705"/>
      <c r="AP2238" s="705"/>
      <c r="AQ2238" s="705"/>
      <c r="AR2238" s="705"/>
      <c r="AS2238" s="705"/>
      <c r="AT2238" s="705"/>
      <c r="AU2238" s="705"/>
      <c r="AV2238" s="705"/>
      <c r="AW2238" s="705"/>
      <c r="AX2238" s="705"/>
      <c r="AY2238" s="705"/>
      <c r="AZ2238" s="705"/>
      <c r="BA2238" s="705"/>
      <c r="BB2238" s="705"/>
      <c r="BC2238" s="705"/>
      <c r="BD2238" s="705"/>
      <c r="BE2238" s="705"/>
      <c r="BF2238" s="705"/>
      <c r="BG2238" s="706"/>
    </row>
    <row r="2239" spans="2:86" ht="14.55" customHeight="1" x14ac:dyDescent="0.2">
      <c r="B2239" s="681"/>
      <c r="C2239" s="682"/>
      <c r="D2239" s="662"/>
      <c r="E2239" s="663"/>
      <c r="F2239" s="663"/>
      <c r="G2239" s="663"/>
      <c r="H2239" s="668"/>
      <c r="I2239" s="669"/>
      <c r="J2239" s="669"/>
      <c r="K2239" s="670"/>
      <c r="L2239" s="705"/>
      <c r="M2239" s="705"/>
      <c r="N2239" s="705"/>
      <c r="O2239" s="705"/>
      <c r="P2239" s="705"/>
      <c r="Q2239" s="705"/>
      <c r="R2239" s="705"/>
      <c r="S2239" s="705"/>
      <c r="T2239" s="705"/>
      <c r="U2239" s="705"/>
      <c r="V2239" s="705"/>
      <c r="W2239" s="705"/>
      <c r="X2239" s="705"/>
      <c r="Y2239" s="705"/>
      <c r="Z2239" s="705"/>
      <c r="AA2239" s="705"/>
      <c r="AB2239" s="705"/>
      <c r="AC2239" s="705"/>
      <c r="AD2239" s="706"/>
      <c r="AE2239" s="681"/>
      <c r="AF2239" s="682"/>
      <c r="AG2239" s="662"/>
      <c r="AH2239" s="663"/>
      <c r="AI2239" s="663"/>
      <c r="AJ2239" s="663"/>
      <c r="AK2239" s="668"/>
      <c r="AL2239" s="669"/>
      <c r="AM2239" s="669"/>
      <c r="AN2239" s="670"/>
      <c r="AO2239" s="705"/>
      <c r="AP2239" s="705"/>
      <c r="AQ2239" s="705"/>
      <c r="AR2239" s="705"/>
      <c r="AS2239" s="705"/>
      <c r="AT2239" s="705"/>
      <c r="AU2239" s="705"/>
      <c r="AV2239" s="705"/>
      <c r="AW2239" s="705"/>
      <c r="AX2239" s="705"/>
      <c r="AY2239" s="705"/>
      <c r="AZ2239" s="705"/>
      <c r="BA2239" s="705"/>
      <c r="BB2239" s="705"/>
      <c r="BC2239" s="705"/>
      <c r="BD2239" s="705"/>
      <c r="BE2239" s="705"/>
      <c r="BF2239" s="705"/>
      <c r="BG2239" s="706"/>
    </row>
    <row r="2240" spans="2:86" ht="28.95" customHeight="1" x14ac:dyDescent="0.2">
      <c r="B2240" s="716" t="s">
        <v>995</v>
      </c>
      <c r="C2240" s="717"/>
      <c r="D2240" s="717"/>
      <c r="E2240" s="717"/>
      <c r="F2240" s="717"/>
      <c r="G2240" s="718"/>
      <c r="H2240" s="709">
        <f ca="1">OFFSET('(6)定期点検調書'!$AK$12,L2232-1,0)</f>
        <v>0</v>
      </c>
      <c r="I2240" s="710"/>
      <c r="J2240" s="710"/>
      <c r="K2240" s="711"/>
      <c r="L2240" s="705"/>
      <c r="M2240" s="705"/>
      <c r="N2240" s="705"/>
      <c r="O2240" s="705"/>
      <c r="P2240" s="705"/>
      <c r="Q2240" s="705"/>
      <c r="R2240" s="705"/>
      <c r="S2240" s="705"/>
      <c r="T2240" s="705"/>
      <c r="U2240" s="705"/>
      <c r="V2240" s="705"/>
      <c r="W2240" s="705"/>
      <c r="X2240" s="705"/>
      <c r="Y2240" s="705"/>
      <c r="Z2240" s="705"/>
      <c r="AA2240" s="705"/>
      <c r="AB2240" s="705"/>
      <c r="AC2240" s="705"/>
      <c r="AD2240" s="706"/>
      <c r="AE2240" s="716" t="s">
        <v>995</v>
      </c>
      <c r="AF2240" s="717"/>
      <c r="AG2240" s="717"/>
      <c r="AH2240" s="717"/>
      <c r="AI2240" s="717"/>
      <c r="AJ2240" s="718"/>
      <c r="AK2240" s="709">
        <f ca="1">OFFSET('(6)定期点検調書'!$AK$12,AO2232-1,0)</f>
        <v>0</v>
      </c>
      <c r="AL2240" s="710"/>
      <c r="AM2240" s="710"/>
      <c r="AN2240" s="711"/>
      <c r="AO2240" s="705"/>
      <c r="AP2240" s="705"/>
      <c r="AQ2240" s="705"/>
      <c r="AR2240" s="705"/>
      <c r="AS2240" s="705"/>
      <c r="AT2240" s="705"/>
      <c r="AU2240" s="705"/>
      <c r="AV2240" s="705"/>
      <c r="AW2240" s="705"/>
      <c r="AX2240" s="705"/>
      <c r="AY2240" s="705"/>
      <c r="AZ2240" s="705"/>
      <c r="BA2240" s="705"/>
      <c r="BB2240" s="705"/>
      <c r="BC2240" s="705"/>
      <c r="BD2240" s="705"/>
      <c r="BE2240" s="705"/>
      <c r="BF2240" s="705"/>
      <c r="BG2240" s="706"/>
    </row>
    <row r="2241" spans="2:86" ht="14.55" customHeight="1" x14ac:dyDescent="0.2">
      <c r="B2241" s="677" t="s">
        <v>1240</v>
      </c>
      <c r="C2241" s="661"/>
      <c r="D2241" s="659" t="s">
        <v>994</v>
      </c>
      <c r="E2241" s="660"/>
      <c r="F2241" s="660"/>
      <c r="G2241" s="661"/>
      <c r="H2241" s="699" t="str">
        <f ca="1">OFFSET('(6)定期点検調書'!$BY$12,L2232-1,0)</f>
        <v/>
      </c>
      <c r="I2241" s="700"/>
      <c r="J2241" s="700"/>
      <c r="K2241" s="714"/>
      <c r="L2241" s="705"/>
      <c r="M2241" s="705"/>
      <c r="N2241" s="705"/>
      <c r="O2241" s="705"/>
      <c r="P2241" s="705"/>
      <c r="Q2241" s="705"/>
      <c r="R2241" s="705"/>
      <c r="S2241" s="705"/>
      <c r="T2241" s="705"/>
      <c r="U2241" s="705"/>
      <c r="V2241" s="705"/>
      <c r="W2241" s="705"/>
      <c r="X2241" s="705"/>
      <c r="Y2241" s="705"/>
      <c r="Z2241" s="705"/>
      <c r="AA2241" s="705"/>
      <c r="AB2241" s="705"/>
      <c r="AC2241" s="705"/>
      <c r="AD2241" s="706"/>
      <c r="AE2241" s="677" t="s">
        <v>1240</v>
      </c>
      <c r="AF2241" s="661"/>
      <c r="AG2241" s="659" t="s">
        <v>994</v>
      </c>
      <c r="AH2241" s="660"/>
      <c r="AI2241" s="660"/>
      <c r="AJ2241" s="661"/>
      <c r="AK2241" s="699" t="str">
        <f ca="1">OFFSET('(6)定期点検調書'!$BY$12,AO2232-1,0)</f>
        <v/>
      </c>
      <c r="AL2241" s="700"/>
      <c r="AM2241" s="700"/>
      <c r="AN2241" s="714"/>
      <c r="AO2241" s="705"/>
      <c r="AP2241" s="705"/>
      <c r="AQ2241" s="705"/>
      <c r="AR2241" s="705"/>
      <c r="AS2241" s="705"/>
      <c r="AT2241" s="705"/>
      <c r="AU2241" s="705"/>
      <c r="AV2241" s="705"/>
      <c r="AW2241" s="705"/>
      <c r="AX2241" s="705"/>
      <c r="AY2241" s="705"/>
      <c r="AZ2241" s="705"/>
      <c r="BA2241" s="705"/>
      <c r="BB2241" s="705"/>
      <c r="BC2241" s="705"/>
      <c r="BD2241" s="705"/>
      <c r="BE2241" s="705"/>
      <c r="BF2241" s="705"/>
      <c r="BG2241" s="706"/>
    </row>
    <row r="2242" spans="2:86" ht="14.55" customHeight="1" x14ac:dyDescent="0.2">
      <c r="B2242" s="712"/>
      <c r="C2242" s="713"/>
      <c r="D2242" s="662"/>
      <c r="E2242" s="663"/>
      <c r="F2242" s="663"/>
      <c r="G2242" s="664"/>
      <c r="H2242" s="701"/>
      <c r="I2242" s="702"/>
      <c r="J2242" s="702"/>
      <c r="K2242" s="715"/>
      <c r="L2242" s="705"/>
      <c r="M2242" s="705"/>
      <c r="N2242" s="705"/>
      <c r="O2242" s="705"/>
      <c r="P2242" s="705"/>
      <c r="Q2242" s="705"/>
      <c r="R2242" s="705"/>
      <c r="S2242" s="705"/>
      <c r="T2242" s="705"/>
      <c r="U2242" s="705"/>
      <c r="V2242" s="705"/>
      <c r="W2242" s="705"/>
      <c r="X2242" s="705"/>
      <c r="Y2242" s="705"/>
      <c r="Z2242" s="705"/>
      <c r="AA2242" s="705"/>
      <c r="AB2242" s="705"/>
      <c r="AC2242" s="705"/>
      <c r="AD2242" s="706"/>
      <c r="AE2242" s="712"/>
      <c r="AF2242" s="713"/>
      <c r="AG2242" s="662"/>
      <c r="AH2242" s="663"/>
      <c r="AI2242" s="663"/>
      <c r="AJ2242" s="664"/>
      <c r="AK2242" s="701"/>
      <c r="AL2242" s="702"/>
      <c r="AM2242" s="702"/>
      <c r="AN2242" s="715"/>
      <c r="AO2242" s="705"/>
      <c r="AP2242" s="705"/>
      <c r="AQ2242" s="705"/>
      <c r="AR2242" s="705"/>
      <c r="AS2242" s="705"/>
      <c r="AT2242" s="705"/>
      <c r="AU2242" s="705"/>
      <c r="AV2242" s="705"/>
      <c r="AW2242" s="705"/>
      <c r="AX2242" s="705"/>
      <c r="AY2242" s="705"/>
      <c r="AZ2242" s="705"/>
      <c r="BA2242" s="705"/>
      <c r="BB2242" s="705"/>
      <c r="BC2242" s="705"/>
      <c r="BD2242" s="705"/>
      <c r="BE2242" s="705"/>
      <c r="BF2242" s="705"/>
      <c r="BG2242" s="706"/>
    </row>
    <row r="2243" spans="2:86" ht="14.55" customHeight="1" x14ac:dyDescent="0.2">
      <c r="B2243" s="712"/>
      <c r="C2243" s="713"/>
      <c r="D2243" s="659" t="s">
        <v>1186</v>
      </c>
      <c r="E2243" s="660"/>
      <c r="F2243" s="660"/>
      <c r="G2243" s="661"/>
      <c r="H2243" s="665">
        <f ca="1">OFFSET('(6)定期点検調書'!$BC$12,L2232-1,0)</f>
        <v>0</v>
      </c>
      <c r="I2243" s="666"/>
      <c r="J2243" s="666"/>
      <c r="K2243" s="667"/>
      <c r="L2243" s="705"/>
      <c r="M2243" s="705"/>
      <c r="N2243" s="705"/>
      <c r="O2243" s="705"/>
      <c r="P2243" s="705"/>
      <c r="Q2243" s="705"/>
      <c r="R2243" s="705"/>
      <c r="S2243" s="705"/>
      <c r="T2243" s="705"/>
      <c r="U2243" s="705"/>
      <c r="V2243" s="705"/>
      <c r="W2243" s="705"/>
      <c r="X2243" s="705"/>
      <c r="Y2243" s="705"/>
      <c r="Z2243" s="705"/>
      <c r="AA2243" s="705"/>
      <c r="AB2243" s="705"/>
      <c r="AC2243" s="705"/>
      <c r="AD2243" s="706"/>
      <c r="AE2243" s="712"/>
      <c r="AF2243" s="713"/>
      <c r="AG2243" s="659" t="s">
        <v>1186</v>
      </c>
      <c r="AH2243" s="660"/>
      <c r="AI2243" s="660"/>
      <c r="AJ2243" s="661"/>
      <c r="AK2243" s="665">
        <f ca="1">OFFSET('(6)定期点検調書'!$BC$12,AO2232-1,0)</f>
        <v>0</v>
      </c>
      <c r="AL2243" s="666"/>
      <c r="AM2243" s="666"/>
      <c r="AN2243" s="667"/>
      <c r="AO2243" s="705"/>
      <c r="AP2243" s="705"/>
      <c r="AQ2243" s="705"/>
      <c r="AR2243" s="705"/>
      <c r="AS2243" s="705"/>
      <c r="AT2243" s="705"/>
      <c r="AU2243" s="705"/>
      <c r="AV2243" s="705"/>
      <c r="AW2243" s="705"/>
      <c r="AX2243" s="705"/>
      <c r="AY2243" s="705"/>
      <c r="AZ2243" s="705"/>
      <c r="BA2243" s="705"/>
      <c r="BB2243" s="705"/>
      <c r="BC2243" s="705"/>
      <c r="BD2243" s="705"/>
      <c r="BE2243" s="705"/>
      <c r="BF2243" s="705"/>
      <c r="BG2243" s="706"/>
    </row>
    <row r="2244" spans="2:86" ht="14.55" customHeight="1" x14ac:dyDescent="0.2">
      <c r="B2244" s="712"/>
      <c r="C2244" s="713"/>
      <c r="D2244" s="662"/>
      <c r="E2244" s="663"/>
      <c r="F2244" s="663"/>
      <c r="G2244" s="664"/>
      <c r="H2244" s="668"/>
      <c r="I2244" s="669"/>
      <c r="J2244" s="669"/>
      <c r="K2244" s="670"/>
      <c r="L2244" s="705"/>
      <c r="M2244" s="705"/>
      <c r="N2244" s="705"/>
      <c r="O2244" s="705"/>
      <c r="P2244" s="705"/>
      <c r="Q2244" s="705"/>
      <c r="R2244" s="705"/>
      <c r="S2244" s="705"/>
      <c r="T2244" s="705"/>
      <c r="U2244" s="705"/>
      <c r="V2244" s="705"/>
      <c r="W2244" s="705"/>
      <c r="X2244" s="705"/>
      <c r="Y2244" s="705"/>
      <c r="Z2244" s="705"/>
      <c r="AA2244" s="705"/>
      <c r="AB2244" s="705"/>
      <c r="AC2244" s="705"/>
      <c r="AD2244" s="706"/>
      <c r="AE2244" s="712"/>
      <c r="AF2244" s="713"/>
      <c r="AG2244" s="662"/>
      <c r="AH2244" s="663"/>
      <c r="AI2244" s="663"/>
      <c r="AJ2244" s="664"/>
      <c r="AK2244" s="668"/>
      <c r="AL2244" s="669"/>
      <c r="AM2244" s="669"/>
      <c r="AN2244" s="670"/>
      <c r="AO2244" s="705"/>
      <c r="AP2244" s="705"/>
      <c r="AQ2244" s="705"/>
      <c r="AR2244" s="705"/>
      <c r="AS2244" s="705"/>
      <c r="AT2244" s="705"/>
      <c r="AU2244" s="705"/>
      <c r="AV2244" s="705"/>
      <c r="AW2244" s="705"/>
      <c r="AX2244" s="705"/>
      <c r="AY2244" s="705"/>
      <c r="AZ2244" s="705"/>
      <c r="BA2244" s="705"/>
      <c r="BB2244" s="705"/>
      <c r="BC2244" s="705"/>
      <c r="BD2244" s="705"/>
      <c r="BE2244" s="705"/>
      <c r="BF2244" s="705"/>
      <c r="BG2244" s="706"/>
    </row>
    <row r="2245" spans="2:86" ht="14.55" customHeight="1" x14ac:dyDescent="0.2">
      <c r="B2245" s="712"/>
      <c r="C2245" s="713"/>
      <c r="D2245" s="659" t="s">
        <v>1187</v>
      </c>
      <c r="E2245" s="660"/>
      <c r="F2245" s="660"/>
      <c r="G2245" s="661"/>
      <c r="H2245" s="665">
        <f ca="1">OFFSET('(6)定期点検調書'!$BF$12,L2232-1,0)</f>
        <v>0</v>
      </c>
      <c r="I2245" s="666"/>
      <c r="J2245" s="666"/>
      <c r="K2245" s="667"/>
      <c r="L2245" s="705"/>
      <c r="M2245" s="705"/>
      <c r="N2245" s="705"/>
      <c r="O2245" s="705"/>
      <c r="P2245" s="705"/>
      <c r="Q2245" s="705"/>
      <c r="R2245" s="705"/>
      <c r="S2245" s="705"/>
      <c r="T2245" s="705"/>
      <c r="U2245" s="705"/>
      <c r="V2245" s="705"/>
      <c r="W2245" s="705"/>
      <c r="X2245" s="705"/>
      <c r="Y2245" s="705"/>
      <c r="Z2245" s="705"/>
      <c r="AA2245" s="705"/>
      <c r="AB2245" s="705"/>
      <c r="AC2245" s="705"/>
      <c r="AD2245" s="706"/>
      <c r="AE2245" s="712"/>
      <c r="AF2245" s="713"/>
      <c r="AG2245" s="659" t="s">
        <v>1187</v>
      </c>
      <c r="AH2245" s="660"/>
      <c r="AI2245" s="660"/>
      <c r="AJ2245" s="661"/>
      <c r="AK2245" s="665">
        <f ca="1">OFFSET('(6)定期点検調書'!$BF$12,AO2232-1,0)</f>
        <v>0</v>
      </c>
      <c r="AL2245" s="666"/>
      <c r="AM2245" s="666"/>
      <c r="AN2245" s="667"/>
      <c r="AO2245" s="705"/>
      <c r="AP2245" s="705"/>
      <c r="AQ2245" s="705"/>
      <c r="AR2245" s="705"/>
      <c r="AS2245" s="705"/>
      <c r="AT2245" s="705"/>
      <c r="AU2245" s="705"/>
      <c r="AV2245" s="705"/>
      <c r="AW2245" s="705"/>
      <c r="AX2245" s="705"/>
      <c r="AY2245" s="705"/>
      <c r="AZ2245" s="705"/>
      <c r="BA2245" s="705"/>
      <c r="BB2245" s="705"/>
      <c r="BC2245" s="705"/>
      <c r="BD2245" s="705"/>
      <c r="BE2245" s="705"/>
      <c r="BF2245" s="705"/>
      <c r="BG2245" s="706"/>
    </row>
    <row r="2246" spans="2:86" ht="14.55" customHeight="1" x14ac:dyDescent="0.2">
      <c r="B2246" s="662"/>
      <c r="C2246" s="664"/>
      <c r="D2246" s="662"/>
      <c r="E2246" s="663"/>
      <c r="F2246" s="663"/>
      <c r="G2246" s="664"/>
      <c r="H2246" s="668"/>
      <c r="I2246" s="669"/>
      <c r="J2246" s="669"/>
      <c r="K2246" s="670"/>
      <c r="L2246" s="707"/>
      <c r="M2246" s="707"/>
      <c r="N2246" s="707"/>
      <c r="O2246" s="707"/>
      <c r="P2246" s="707"/>
      <c r="Q2246" s="707"/>
      <c r="R2246" s="707"/>
      <c r="S2246" s="707"/>
      <c r="T2246" s="707"/>
      <c r="U2246" s="707"/>
      <c r="V2246" s="707"/>
      <c r="W2246" s="707"/>
      <c r="X2246" s="707"/>
      <c r="Y2246" s="707"/>
      <c r="Z2246" s="707"/>
      <c r="AA2246" s="707"/>
      <c r="AB2246" s="707"/>
      <c r="AC2246" s="707"/>
      <c r="AD2246" s="708"/>
      <c r="AE2246" s="662"/>
      <c r="AF2246" s="664"/>
      <c r="AG2246" s="662"/>
      <c r="AH2246" s="663"/>
      <c r="AI2246" s="663"/>
      <c r="AJ2246" s="664"/>
      <c r="AK2246" s="668"/>
      <c r="AL2246" s="669"/>
      <c r="AM2246" s="669"/>
      <c r="AN2246" s="670"/>
      <c r="AO2246" s="707"/>
      <c r="AP2246" s="707"/>
      <c r="AQ2246" s="707"/>
      <c r="AR2246" s="707"/>
      <c r="AS2246" s="707"/>
      <c r="AT2246" s="707"/>
      <c r="AU2246" s="707"/>
      <c r="AV2246" s="707"/>
      <c r="AW2246" s="707"/>
      <c r="AX2246" s="707"/>
      <c r="AY2246" s="707"/>
      <c r="AZ2246" s="707"/>
      <c r="BA2246" s="707"/>
      <c r="BB2246" s="707"/>
      <c r="BC2246" s="707"/>
      <c r="BD2246" s="707"/>
      <c r="BE2246" s="707"/>
      <c r="BF2246" s="707"/>
      <c r="BG2246" s="708"/>
    </row>
    <row r="2247" spans="2:86" ht="14.55" customHeight="1" x14ac:dyDescent="0.2">
      <c r="B2247" s="683" t="s">
        <v>1241</v>
      </c>
      <c r="C2247" s="683"/>
      <c r="D2247" s="683"/>
      <c r="E2247" s="683"/>
      <c r="F2247" s="683"/>
      <c r="G2247" s="683"/>
      <c r="H2247" s="699" t="str">
        <f ca="1">IF(OFFSET('(6)定期点検調書'!$AR$12,L2232-1,0)="","",OFFSET('(6)定期点検調書'!$AQ$12,L2232-1,0)&amp;TEXT(OFFSET('(6)定期点検調書'!$AR$12,L2232-1,0),"0.0")&amp;OFFSET('(6)定期点検調書'!$AT$12,L2232-1,0))  &amp;  IF(OFFSET('(6)定期点検調書'!$AV$12,L2232-1,0)="","","／"&amp;OFFSET('(6)定期点検調書'!$AU$12,L2232-1,0)&amp;TEXT(OFFSET('(6)定期点検調書'!$AV$12,L2232-1,0),"0.0")&amp;OFFSET('(6)定期点検調書'!$AX$12,L2232-1,0))  &amp;  IF(OFFSET('(6)定期点検調書'!$AZ$12,L2232-1,0)="","","／"&amp;OFFSET('(6)定期点検調書'!$AY$12,L2232-1,0)&amp;TEXT(OFFSET('(6)定期点検調書'!$AZ$12,L2232-1,0),"0.0")&amp;OFFSET('(6)定期点検調書'!$BB$12,L2232-1,0))</f>
        <v/>
      </c>
      <c r="I2247" s="700"/>
      <c r="J2247" s="700"/>
      <c r="K2247" s="700"/>
      <c r="L2247" s="700"/>
      <c r="M2247" s="700"/>
      <c r="N2247" s="700"/>
      <c r="O2247" s="700"/>
      <c r="P2247" s="685" t="s">
        <v>1243</v>
      </c>
      <c r="Q2247" s="685"/>
      <c r="R2247" s="685"/>
      <c r="S2247" s="685"/>
      <c r="T2247" s="685"/>
      <c r="U2247" s="685"/>
      <c r="V2247" s="685"/>
      <c r="W2247" s="686" t="str">
        <f ca="1">OFFSET('(6)定期点検調書'!$F$12,L2232-1,0)</f>
        <v/>
      </c>
      <c r="X2247" s="687"/>
      <c r="Y2247" s="687"/>
      <c r="Z2247" s="687"/>
      <c r="AA2247" s="687"/>
      <c r="AB2247" s="687"/>
      <c r="AC2247" s="687"/>
      <c r="AD2247" s="688"/>
      <c r="AE2247" s="683" t="s">
        <v>1241</v>
      </c>
      <c r="AF2247" s="683"/>
      <c r="AG2247" s="683"/>
      <c r="AH2247" s="683"/>
      <c r="AI2247" s="683"/>
      <c r="AJ2247" s="683"/>
      <c r="AK2247" s="699" t="str">
        <f ca="1">IF(OFFSET('(6)定期点検調書'!$AR$12,AO2232-1,0)="","",OFFSET('(6)定期点検調書'!$AQ$12,AO2232-1,0)&amp;TEXT(OFFSET('(6)定期点検調書'!$AR$12,AO2232-1,0),"0.0")&amp;OFFSET('(6)定期点検調書'!$AT$12,AO2232-1,0))  &amp;  IF(OFFSET('(6)定期点検調書'!$AV$12,AO2232-1,0)="","","／"&amp;OFFSET('(6)定期点検調書'!$AU$12,AO2232-1,0)&amp;TEXT(OFFSET('(6)定期点検調書'!$AV$12,AO2232-1,0),"0.0")&amp;OFFSET('(6)定期点検調書'!$AX$12,AO2232-1,0))  &amp;  IF(OFFSET('(6)定期点検調書'!$AZ$12,AO2232-1,0)="","","／"&amp;OFFSET('(6)定期点検調書'!$AY$12,AO2232-1,0)&amp;TEXT(OFFSET('(6)定期点検調書'!$AZ$12,AO2232-1,0),"0.0")&amp;OFFSET('(6)定期点検調書'!$BB$12,AO2232-1,0))</f>
        <v/>
      </c>
      <c r="AL2247" s="700"/>
      <c r="AM2247" s="700"/>
      <c r="AN2247" s="700"/>
      <c r="AO2247" s="700"/>
      <c r="AP2247" s="700"/>
      <c r="AQ2247" s="700"/>
      <c r="AR2247" s="700"/>
      <c r="AS2247" s="685" t="s">
        <v>1243</v>
      </c>
      <c r="AT2247" s="685"/>
      <c r="AU2247" s="685"/>
      <c r="AV2247" s="685"/>
      <c r="AW2247" s="685"/>
      <c r="AX2247" s="685"/>
      <c r="AY2247" s="685"/>
      <c r="AZ2247" s="686" t="str">
        <f ca="1">OFFSET('(6)定期点検調書'!$F$12,AO2232-1,0)</f>
        <v/>
      </c>
      <c r="BA2247" s="687"/>
      <c r="BB2247" s="687"/>
      <c r="BC2247" s="687"/>
      <c r="BD2247" s="687"/>
      <c r="BE2247" s="687"/>
      <c r="BF2247" s="687"/>
      <c r="BG2247" s="688"/>
    </row>
    <row r="2248" spans="2:86" ht="14.55" customHeight="1" x14ac:dyDescent="0.2">
      <c r="B2248" s="683"/>
      <c r="C2248" s="683"/>
      <c r="D2248" s="683"/>
      <c r="E2248" s="683"/>
      <c r="F2248" s="683"/>
      <c r="G2248" s="683"/>
      <c r="H2248" s="701"/>
      <c r="I2248" s="702"/>
      <c r="J2248" s="702"/>
      <c r="K2248" s="702"/>
      <c r="L2248" s="702"/>
      <c r="M2248" s="702"/>
      <c r="N2248" s="702"/>
      <c r="O2248" s="702"/>
      <c r="P2248" s="685"/>
      <c r="Q2248" s="685"/>
      <c r="R2248" s="685"/>
      <c r="S2248" s="685"/>
      <c r="T2248" s="685"/>
      <c r="U2248" s="685"/>
      <c r="V2248" s="685"/>
      <c r="W2248" s="689"/>
      <c r="X2248" s="690"/>
      <c r="Y2248" s="690"/>
      <c r="Z2248" s="690"/>
      <c r="AA2248" s="690"/>
      <c r="AB2248" s="690"/>
      <c r="AC2248" s="690"/>
      <c r="AD2248" s="691"/>
      <c r="AE2248" s="683"/>
      <c r="AF2248" s="683"/>
      <c r="AG2248" s="683"/>
      <c r="AH2248" s="683"/>
      <c r="AI2248" s="683"/>
      <c r="AJ2248" s="683"/>
      <c r="AK2248" s="701"/>
      <c r="AL2248" s="702"/>
      <c r="AM2248" s="702"/>
      <c r="AN2248" s="702"/>
      <c r="AO2248" s="702"/>
      <c r="AP2248" s="702"/>
      <c r="AQ2248" s="702"/>
      <c r="AR2248" s="702"/>
      <c r="AS2248" s="685"/>
      <c r="AT2248" s="685"/>
      <c r="AU2248" s="685"/>
      <c r="AV2248" s="685"/>
      <c r="AW2248" s="685"/>
      <c r="AX2248" s="685"/>
      <c r="AY2248" s="685"/>
      <c r="AZ2248" s="689"/>
      <c r="BA2248" s="690"/>
      <c r="BB2248" s="690"/>
      <c r="BC2248" s="690"/>
      <c r="BD2248" s="690"/>
      <c r="BE2248" s="690"/>
      <c r="BF2248" s="690"/>
      <c r="BG2248" s="691"/>
    </row>
    <row r="2249" spans="2:86" ht="14.55" customHeight="1" x14ac:dyDescent="0.2">
      <c r="B2249" s="659" t="s">
        <v>1242</v>
      </c>
      <c r="C2249" s="660"/>
      <c r="D2249" s="660"/>
      <c r="E2249" s="660"/>
      <c r="F2249" s="660"/>
      <c r="G2249" s="661"/>
      <c r="H2249" s="671"/>
      <c r="I2249" s="672"/>
      <c r="J2249" s="672"/>
      <c r="K2249" s="672"/>
      <c r="L2249" s="672"/>
      <c r="M2249" s="672"/>
      <c r="N2249" s="672"/>
      <c r="O2249" s="672"/>
      <c r="P2249" s="692" t="s">
        <v>996</v>
      </c>
      <c r="Q2249" s="692"/>
      <c r="R2249" s="692"/>
      <c r="S2249" s="692"/>
      <c r="T2249" s="692"/>
      <c r="U2249" s="692"/>
      <c r="V2249" s="692"/>
      <c r="W2249" s="693"/>
      <c r="X2249" s="694"/>
      <c r="Y2249" s="694"/>
      <c r="Z2249" s="694"/>
      <c r="AA2249" s="694"/>
      <c r="AB2249" s="694"/>
      <c r="AC2249" s="694"/>
      <c r="AD2249" s="695"/>
      <c r="AE2249" s="659" t="s">
        <v>1242</v>
      </c>
      <c r="AF2249" s="660"/>
      <c r="AG2249" s="660"/>
      <c r="AH2249" s="660"/>
      <c r="AI2249" s="660"/>
      <c r="AJ2249" s="661"/>
      <c r="AK2249" s="671"/>
      <c r="AL2249" s="672"/>
      <c r="AM2249" s="672"/>
      <c r="AN2249" s="672"/>
      <c r="AO2249" s="672"/>
      <c r="AP2249" s="672"/>
      <c r="AQ2249" s="672"/>
      <c r="AR2249" s="672"/>
      <c r="AS2249" s="692" t="s">
        <v>996</v>
      </c>
      <c r="AT2249" s="692"/>
      <c r="AU2249" s="692"/>
      <c r="AV2249" s="692"/>
      <c r="AW2249" s="692"/>
      <c r="AX2249" s="692"/>
      <c r="AY2249" s="692"/>
      <c r="AZ2249" s="693"/>
      <c r="BA2249" s="694"/>
      <c r="BB2249" s="694"/>
      <c r="BC2249" s="694"/>
      <c r="BD2249" s="694"/>
      <c r="BE2249" s="694"/>
      <c r="BF2249" s="694"/>
      <c r="BG2249" s="695"/>
    </row>
    <row r="2250" spans="2:86" ht="14.55" customHeight="1" x14ac:dyDescent="0.2">
      <c r="B2250" s="662"/>
      <c r="C2250" s="663"/>
      <c r="D2250" s="663"/>
      <c r="E2250" s="663"/>
      <c r="F2250" s="663"/>
      <c r="G2250" s="664"/>
      <c r="H2250" s="674"/>
      <c r="I2250" s="675"/>
      <c r="J2250" s="675"/>
      <c r="K2250" s="675"/>
      <c r="L2250" s="675"/>
      <c r="M2250" s="675"/>
      <c r="N2250" s="675"/>
      <c r="O2250" s="675"/>
      <c r="P2250" s="692"/>
      <c r="Q2250" s="692"/>
      <c r="R2250" s="692"/>
      <c r="S2250" s="692"/>
      <c r="T2250" s="692"/>
      <c r="U2250" s="692"/>
      <c r="V2250" s="692"/>
      <c r="W2250" s="696"/>
      <c r="X2250" s="697"/>
      <c r="Y2250" s="697"/>
      <c r="Z2250" s="697"/>
      <c r="AA2250" s="697"/>
      <c r="AB2250" s="697"/>
      <c r="AC2250" s="697"/>
      <c r="AD2250" s="698"/>
      <c r="AE2250" s="662"/>
      <c r="AF2250" s="663"/>
      <c r="AG2250" s="663"/>
      <c r="AH2250" s="663"/>
      <c r="AI2250" s="663"/>
      <c r="AJ2250" s="664"/>
      <c r="AK2250" s="674"/>
      <c r="AL2250" s="675"/>
      <c r="AM2250" s="675"/>
      <c r="AN2250" s="675"/>
      <c r="AO2250" s="675"/>
      <c r="AP2250" s="675"/>
      <c r="AQ2250" s="675"/>
      <c r="AR2250" s="675"/>
      <c r="AS2250" s="692"/>
      <c r="AT2250" s="692"/>
      <c r="AU2250" s="692"/>
      <c r="AV2250" s="692"/>
      <c r="AW2250" s="692"/>
      <c r="AX2250" s="692"/>
      <c r="AY2250" s="692"/>
      <c r="AZ2250" s="696"/>
      <c r="BA2250" s="697"/>
      <c r="BB2250" s="697"/>
      <c r="BC2250" s="697"/>
      <c r="BD2250" s="697"/>
      <c r="BE2250" s="697"/>
      <c r="BF2250" s="697"/>
      <c r="BG2250" s="698"/>
    </row>
    <row r="2251" spans="2:86" ht="19.5" customHeight="1" x14ac:dyDescent="0.2">
      <c r="B2251" s="683" t="s">
        <v>79</v>
      </c>
      <c r="C2251" s="683"/>
      <c r="D2251" s="683"/>
      <c r="E2251" s="683"/>
      <c r="F2251" s="683"/>
      <c r="G2251" s="683"/>
      <c r="H2251" s="684">
        <f ca="1">OFFSET('(6)定期点検調書'!$CA$12,L2232-1,0)</f>
        <v>0</v>
      </c>
      <c r="I2251" s="684"/>
      <c r="J2251" s="684"/>
      <c r="K2251" s="684"/>
      <c r="L2251" s="684"/>
      <c r="M2251" s="684"/>
      <c r="N2251" s="684"/>
      <c r="O2251" s="684"/>
      <c r="P2251" s="684"/>
      <c r="Q2251" s="684"/>
      <c r="R2251" s="684"/>
      <c r="S2251" s="684"/>
      <c r="T2251" s="684"/>
      <c r="U2251" s="684"/>
      <c r="V2251" s="684"/>
      <c r="W2251" s="684"/>
      <c r="X2251" s="684"/>
      <c r="Y2251" s="684"/>
      <c r="Z2251" s="684"/>
      <c r="AA2251" s="684"/>
      <c r="AB2251" s="684"/>
      <c r="AC2251" s="684"/>
      <c r="AD2251" s="684"/>
      <c r="AE2251" s="683" t="s">
        <v>79</v>
      </c>
      <c r="AF2251" s="683"/>
      <c r="AG2251" s="683"/>
      <c r="AH2251" s="683"/>
      <c r="AI2251" s="683"/>
      <c r="AJ2251" s="683"/>
      <c r="AK2251" s="684">
        <f ca="1">OFFSET('(6)定期点検調書'!$CA$12,AO2232-1,0)</f>
        <v>0</v>
      </c>
      <c r="AL2251" s="684"/>
      <c r="AM2251" s="684"/>
      <c r="AN2251" s="684"/>
      <c r="AO2251" s="684"/>
      <c r="AP2251" s="684"/>
      <c r="AQ2251" s="684"/>
      <c r="AR2251" s="684"/>
      <c r="AS2251" s="684"/>
      <c r="AT2251" s="684"/>
      <c r="AU2251" s="684"/>
      <c r="AV2251" s="684"/>
      <c r="AW2251" s="684"/>
      <c r="AX2251" s="684"/>
      <c r="AY2251" s="684"/>
      <c r="AZ2251" s="684"/>
      <c r="BA2251" s="684"/>
      <c r="BB2251" s="684"/>
      <c r="BC2251" s="684"/>
      <c r="BD2251" s="684"/>
      <c r="BE2251" s="684"/>
      <c r="BF2251" s="684"/>
      <c r="BG2251" s="684"/>
      <c r="CH2251" s="473"/>
    </row>
    <row r="2252" spans="2:86" ht="19.5" customHeight="1" x14ac:dyDescent="0.2">
      <c r="B2252" s="683"/>
      <c r="C2252" s="683"/>
      <c r="D2252" s="683"/>
      <c r="E2252" s="683"/>
      <c r="F2252" s="683"/>
      <c r="G2252" s="683"/>
      <c r="H2252" s="684"/>
      <c r="I2252" s="684"/>
      <c r="J2252" s="684"/>
      <c r="K2252" s="684"/>
      <c r="L2252" s="684"/>
      <c r="M2252" s="684"/>
      <c r="N2252" s="684"/>
      <c r="O2252" s="684"/>
      <c r="P2252" s="684"/>
      <c r="Q2252" s="684"/>
      <c r="R2252" s="684"/>
      <c r="S2252" s="684"/>
      <c r="T2252" s="684"/>
      <c r="U2252" s="684"/>
      <c r="V2252" s="684"/>
      <c r="W2252" s="684"/>
      <c r="X2252" s="684"/>
      <c r="Y2252" s="684"/>
      <c r="Z2252" s="684"/>
      <c r="AA2252" s="684"/>
      <c r="AB2252" s="684"/>
      <c r="AC2252" s="684"/>
      <c r="AD2252" s="684"/>
      <c r="AE2252" s="683"/>
      <c r="AF2252" s="683"/>
      <c r="AG2252" s="683"/>
      <c r="AH2252" s="683"/>
      <c r="AI2252" s="683"/>
      <c r="AJ2252" s="683"/>
      <c r="AK2252" s="684"/>
      <c r="AL2252" s="684"/>
      <c r="AM2252" s="684"/>
      <c r="AN2252" s="684"/>
      <c r="AO2252" s="684"/>
      <c r="AP2252" s="684"/>
      <c r="AQ2252" s="684"/>
      <c r="AR2252" s="684"/>
      <c r="AS2252" s="684"/>
      <c r="AT2252" s="684"/>
      <c r="AU2252" s="684"/>
      <c r="AV2252" s="684"/>
      <c r="AW2252" s="684"/>
      <c r="AX2252" s="684"/>
      <c r="AY2252" s="684"/>
      <c r="AZ2252" s="684"/>
      <c r="BA2252" s="684"/>
      <c r="BB2252" s="684"/>
      <c r="BC2252" s="684"/>
      <c r="BD2252" s="684"/>
      <c r="BE2252" s="684"/>
      <c r="BF2252" s="684"/>
      <c r="BG2252" s="684"/>
    </row>
    <row r="2253" spans="2:86" ht="14.55" customHeight="1" x14ac:dyDescent="0.2">
      <c r="B2253" s="677" t="s">
        <v>1038</v>
      </c>
      <c r="C2253" s="678"/>
      <c r="D2253" s="677" t="s">
        <v>1237</v>
      </c>
      <c r="E2253" s="719"/>
      <c r="F2253" s="719"/>
      <c r="G2253" s="719"/>
      <c r="H2253" s="665">
        <f ca="1">OFFSET('(6)定期点検調書'!$B$12,L2253-1,0)</f>
        <v>0</v>
      </c>
      <c r="I2253" s="666"/>
      <c r="J2253" s="666"/>
      <c r="K2253" s="667"/>
      <c r="L2253" s="703">
        <f>AO2232+1</f>
        <v>215</v>
      </c>
      <c r="M2253" s="703"/>
      <c r="N2253" s="703"/>
      <c r="O2253" s="703"/>
      <c r="P2253" s="703"/>
      <c r="Q2253" s="703"/>
      <c r="R2253" s="703"/>
      <c r="S2253" s="703"/>
      <c r="T2253" s="703"/>
      <c r="U2253" s="703"/>
      <c r="V2253" s="703"/>
      <c r="W2253" s="703"/>
      <c r="X2253" s="703"/>
      <c r="Y2253" s="703"/>
      <c r="Z2253" s="703"/>
      <c r="AA2253" s="703"/>
      <c r="AB2253" s="703"/>
      <c r="AC2253" s="703"/>
      <c r="AD2253" s="704"/>
      <c r="AE2253" s="677" t="s">
        <v>1038</v>
      </c>
      <c r="AF2253" s="678"/>
      <c r="AG2253" s="677" t="s">
        <v>1237</v>
      </c>
      <c r="AH2253" s="719"/>
      <c r="AI2253" s="719"/>
      <c r="AJ2253" s="719"/>
      <c r="AK2253" s="665">
        <f ca="1">OFFSET('(6)定期点検調書'!$B$12,AO2253-1,0)</f>
        <v>0</v>
      </c>
      <c r="AL2253" s="666"/>
      <c r="AM2253" s="666"/>
      <c r="AN2253" s="667"/>
      <c r="AO2253" s="703">
        <f>L2253+1</f>
        <v>216</v>
      </c>
      <c r="AP2253" s="703"/>
      <c r="AQ2253" s="703"/>
      <c r="AR2253" s="703"/>
      <c r="AS2253" s="703"/>
      <c r="AT2253" s="703"/>
      <c r="AU2253" s="703"/>
      <c r="AV2253" s="703"/>
      <c r="AW2253" s="703"/>
      <c r="AX2253" s="703"/>
      <c r="AY2253" s="703"/>
      <c r="AZ2253" s="703"/>
      <c r="BA2253" s="703"/>
      <c r="BB2253" s="703"/>
      <c r="BC2253" s="703"/>
      <c r="BD2253" s="703"/>
      <c r="BE2253" s="703"/>
      <c r="BF2253" s="703"/>
      <c r="BG2253" s="704"/>
    </row>
    <row r="2254" spans="2:86" ht="14.55" customHeight="1" x14ac:dyDescent="0.2">
      <c r="B2254" s="679"/>
      <c r="C2254" s="680"/>
      <c r="D2254" s="681"/>
      <c r="E2254" s="720"/>
      <c r="F2254" s="720"/>
      <c r="G2254" s="720"/>
      <c r="H2254" s="668"/>
      <c r="I2254" s="669"/>
      <c r="J2254" s="669"/>
      <c r="K2254" s="670"/>
      <c r="L2254" s="705"/>
      <c r="M2254" s="705"/>
      <c r="N2254" s="705"/>
      <c r="O2254" s="705"/>
      <c r="P2254" s="705"/>
      <c r="Q2254" s="705"/>
      <c r="R2254" s="705"/>
      <c r="S2254" s="705"/>
      <c r="T2254" s="705"/>
      <c r="U2254" s="705"/>
      <c r="V2254" s="705"/>
      <c r="W2254" s="705"/>
      <c r="X2254" s="705"/>
      <c r="Y2254" s="705"/>
      <c r="Z2254" s="705"/>
      <c r="AA2254" s="705"/>
      <c r="AB2254" s="705"/>
      <c r="AC2254" s="705"/>
      <c r="AD2254" s="706"/>
      <c r="AE2254" s="679"/>
      <c r="AF2254" s="680"/>
      <c r="AG2254" s="681"/>
      <c r="AH2254" s="720"/>
      <c r="AI2254" s="720"/>
      <c r="AJ2254" s="720"/>
      <c r="AK2254" s="668"/>
      <c r="AL2254" s="669"/>
      <c r="AM2254" s="669"/>
      <c r="AN2254" s="670"/>
      <c r="AO2254" s="705"/>
      <c r="AP2254" s="705"/>
      <c r="AQ2254" s="705"/>
      <c r="AR2254" s="705"/>
      <c r="AS2254" s="705"/>
      <c r="AT2254" s="705"/>
      <c r="AU2254" s="705"/>
      <c r="AV2254" s="705"/>
      <c r="AW2254" s="705"/>
      <c r="AX2254" s="705"/>
      <c r="AY2254" s="705"/>
      <c r="AZ2254" s="705"/>
      <c r="BA2254" s="705"/>
      <c r="BB2254" s="705"/>
      <c r="BC2254" s="705"/>
      <c r="BD2254" s="705"/>
      <c r="BE2254" s="705"/>
      <c r="BF2254" s="705"/>
      <c r="BG2254" s="706"/>
    </row>
    <row r="2255" spans="2:86" ht="14.55" customHeight="1" x14ac:dyDescent="0.2">
      <c r="B2255" s="679"/>
      <c r="C2255" s="680"/>
      <c r="D2255" s="677" t="s">
        <v>992</v>
      </c>
      <c r="E2255" s="719"/>
      <c r="F2255" s="719"/>
      <c r="G2255" s="719"/>
      <c r="H2255" s="665">
        <f ca="1">OFFSET('(6)定期点検調書'!$D$12,L2253-1,0)</f>
        <v>0</v>
      </c>
      <c r="I2255" s="666"/>
      <c r="J2255" s="666"/>
      <c r="K2255" s="667"/>
      <c r="L2255" s="705"/>
      <c r="M2255" s="705"/>
      <c r="N2255" s="705"/>
      <c r="O2255" s="705"/>
      <c r="P2255" s="705"/>
      <c r="Q2255" s="705"/>
      <c r="R2255" s="705"/>
      <c r="S2255" s="705"/>
      <c r="T2255" s="705"/>
      <c r="U2255" s="705"/>
      <c r="V2255" s="705"/>
      <c r="W2255" s="705"/>
      <c r="X2255" s="705"/>
      <c r="Y2255" s="705"/>
      <c r="Z2255" s="705"/>
      <c r="AA2255" s="705"/>
      <c r="AB2255" s="705"/>
      <c r="AC2255" s="705"/>
      <c r="AD2255" s="706"/>
      <c r="AE2255" s="679"/>
      <c r="AF2255" s="680"/>
      <c r="AG2255" s="677" t="s">
        <v>992</v>
      </c>
      <c r="AH2255" s="719"/>
      <c r="AI2255" s="719"/>
      <c r="AJ2255" s="719"/>
      <c r="AK2255" s="665">
        <f ca="1">OFFSET('(6)定期点検調書'!$D$12,AO2253-1,0)</f>
        <v>0</v>
      </c>
      <c r="AL2255" s="666"/>
      <c r="AM2255" s="666"/>
      <c r="AN2255" s="667"/>
      <c r="AO2255" s="705"/>
      <c r="AP2255" s="705"/>
      <c r="AQ2255" s="705"/>
      <c r="AR2255" s="705"/>
      <c r="AS2255" s="705"/>
      <c r="AT2255" s="705"/>
      <c r="AU2255" s="705"/>
      <c r="AV2255" s="705"/>
      <c r="AW2255" s="705"/>
      <c r="AX2255" s="705"/>
      <c r="AY2255" s="705"/>
      <c r="AZ2255" s="705"/>
      <c r="BA2255" s="705"/>
      <c r="BB2255" s="705"/>
      <c r="BC2255" s="705"/>
      <c r="BD2255" s="705"/>
      <c r="BE2255" s="705"/>
      <c r="BF2255" s="705"/>
      <c r="BG2255" s="706"/>
    </row>
    <row r="2256" spans="2:86" ht="14.55" customHeight="1" x14ac:dyDescent="0.2">
      <c r="B2256" s="681"/>
      <c r="C2256" s="682"/>
      <c r="D2256" s="681"/>
      <c r="E2256" s="720"/>
      <c r="F2256" s="720"/>
      <c r="G2256" s="720"/>
      <c r="H2256" s="668"/>
      <c r="I2256" s="669"/>
      <c r="J2256" s="669"/>
      <c r="K2256" s="670"/>
      <c r="L2256" s="705"/>
      <c r="M2256" s="705"/>
      <c r="N2256" s="705"/>
      <c r="O2256" s="705"/>
      <c r="P2256" s="705"/>
      <c r="Q2256" s="705"/>
      <c r="R2256" s="705"/>
      <c r="S2256" s="705"/>
      <c r="T2256" s="705"/>
      <c r="U2256" s="705"/>
      <c r="V2256" s="705"/>
      <c r="W2256" s="705"/>
      <c r="X2256" s="705"/>
      <c r="Y2256" s="705"/>
      <c r="Z2256" s="705"/>
      <c r="AA2256" s="705"/>
      <c r="AB2256" s="705"/>
      <c r="AC2256" s="705"/>
      <c r="AD2256" s="706"/>
      <c r="AE2256" s="681"/>
      <c r="AF2256" s="682"/>
      <c r="AG2256" s="681"/>
      <c r="AH2256" s="720"/>
      <c r="AI2256" s="720"/>
      <c r="AJ2256" s="720"/>
      <c r="AK2256" s="668"/>
      <c r="AL2256" s="669"/>
      <c r="AM2256" s="669"/>
      <c r="AN2256" s="670"/>
      <c r="AO2256" s="705"/>
      <c r="AP2256" s="705"/>
      <c r="AQ2256" s="705"/>
      <c r="AR2256" s="705"/>
      <c r="AS2256" s="705"/>
      <c r="AT2256" s="705"/>
      <c r="AU2256" s="705"/>
      <c r="AV2256" s="705"/>
      <c r="AW2256" s="705"/>
      <c r="AX2256" s="705"/>
      <c r="AY2256" s="705"/>
      <c r="AZ2256" s="705"/>
      <c r="BA2256" s="705"/>
      <c r="BB2256" s="705"/>
      <c r="BC2256" s="705"/>
      <c r="BD2256" s="705"/>
      <c r="BE2256" s="705"/>
      <c r="BF2256" s="705"/>
      <c r="BG2256" s="706"/>
    </row>
    <row r="2257" spans="2:86" ht="14.55" customHeight="1" x14ac:dyDescent="0.2">
      <c r="B2257" s="677" t="s">
        <v>1238</v>
      </c>
      <c r="C2257" s="678"/>
      <c r="D2257" s="659" t="s">
        <v>993</v>
      </c>
      <c r="E2257" s="660"/>
      <c r="F2257" s="660"/>
      <c r="G2257" s="660"/>
      <c r="H2257" s="671">
        <f ca="1">OFFSET('(6)定期点検調書'!$AA$13,L2253-1,0)</f>
        <v>0</v>
      </c>
      <c r="I2257" s="672"/>
      <c r="J2257" s="672"/>
      <c r="K2257" s="673"/>
      <c r="L2257" s="705"/>
      <c r="M2257" s="705"/>
      <c r="N2257" s="705"/>
      <c r="O2257" s="705"/>
      <c r="P2257" s="705"/>
      <c r="Q2257" s="705"/>
      <c r="R2257" s="705"/>
      <c r="S2257" s="705"/>
      <c r="T2257" s="705"/>
      <c r="U2257" s="705"/>
      <c r="V2257" s="705"/>
      <c r="W2257" s="705"/>
      <c r="X2257" s="705"/>
      <c r="Y2257" s="705"/>
      <c r="Z2257" s="705"/>
      <c r="AA2257" s="705"/>
      <c r="AB2257" s="705"/>
      <c r="AC2257" s="705"/>
      <c r="AD2257" s="706"/>
      <c r="AE2257" s="677" t="s">
        <v>1238</v>
      </c>
      <c r="AF2257" s="678"/>
      <c r="AG2257" s="659" t="s">
        <v>993</v>
      </c>
      <c r="AH2257" s="660"/>
      <c r="AI2257" s="660"/>
      <c r="AJ2257" s="660"/>
      <c r="AK2257" s="671">
        <f ca="1">OFFSET('(6)定期点検調書'!$AA$13,AO2253-1,0)</f>
        <v>0</v>
      </c>
      <c r="AL2257" s="672"/>
      <c r="AM2257" s="672"/>
      <c r="AN2257" s="673"/>
      <c r="AO2257" s="705"/>
      <c r="AP2257" s="705"/>
      <c r="AQ2257" s="705"/>
      <c r="AR2257" s="705"/>
      <c r="AS2257" s="705"/>
      <c r="AT2257" s="705"/>
      <c r="AU2257" s="705"/>
      <c r="AV2257" s="705"/>
      <c r="AW2257" s="705"/>
      <c r="AX2257" s="705"/>
      <c r="AY2257" s="705"/>
      <c r="AZ2257" s="705"/>
      <c r="BA2257" s="705"/>
      <c r="BB2257" s="705"/>
      <c r="BC2257" s="705"/>
      <c r="BD2257" s="705"/>
      <c r="BE2257" s="705"/>
      <c r="BF2257" s="705"/>
      <c r="BG2257" s="706"/>
    </row>
    <row r="2258" spans="2:86" ht="14.55" customHeight="1" x14ac:dyDescent="0.2">
      <c r="B2258" s="679"/>
      <c r="C2258" s="680"/>
      <c r="D2258" s="662"/>
      <c r="E2258" s="663"/>
      <c r="F2258" s="663"/>
      <c r="G2258" s="663"/>
      <c r="H2258" s="674"/>
      <c r="I2258" s="675"/>
      <c r="J2258" s="675"/>
      <c r="K2258" s="676"/>
      <c r="L2258" s="705"/>
      <c r="M2258" s="705"/>
      <c r="N2258" s="705"/>
      <c r="O2258" s="705"/>
      <c r="P2258" s="705"/>
      <c r="Q2258" s="705"/>
      <c r="R2258" s="705"/>
      <c r="S2258" s="705"/>
      <c r="T2258" s="705"/>
      <c r="U2258" s="705"/>
      <c r="V2258" s="705"/>
      <c r="W2258" s="705"/>
      <c r="X2258" s="705"/>
      <c r="Y2258" s="705"/>
      <c r="Z2258" s="705"/>
      <c r="AA2258" s="705"/>
      <c r="AB2258" s="705"/>
      <c r="AC2258" s="705"/>
      <c r="AD2258" s="706"/>
      <c r="AE2258" s="679"/>
      <c r="AF2258" s="680"/>
      <c r="AG2258" s="662"/>
      <c r="AH2258" s="663"/>
      <c r="AI2258" s="663"/>
      <c r="AJ2258" s="663"/>
      <c r="AK2258" s="674"/>
      <c r="AL2258" s="675"/>
      <c r="AM2258" s="675"/>
      <c r="AN2258" s="676"/>
      <c r="AO2258" s="705"/>
      <c r="AP2258" s="705"/>
      <c r="AQ2258" s="705"/>
      <c r="AR2258" s="705"/>
      <c r="AS2258" s="705"/>
      <c r="AT2258" s="705"/>
      <c r="AU2258" s="705"/>
      <c r="AV2258" s="705"/>
      <c r="AW2258" s="705"/>
      <c r="AX2258" s="705"/>
      <c r="AY2258" s="705"/>
      <c r="AZ2258" s="705"/>
      <c r="BA2258" s="705"/>
      <c r="BB2258" s="705"/>
      <c r="BC2258" s="705"/>
      <c r="BD2258" s="705"/>
      <c r="BE2258" s="705"/>
      <c r="BF2258" s="705"/>
      <c r="BG2258" s="706"/>
    </row>
    <row r="2259" spans="2:86" ht="14.55" customHeight="1" x14ac:dyDescent="0.2">
      <c r="B2259" s="679"/>
      <c r="C2259" s="680"/>
      <c r="D2259" s="659" t="s">
        <v>1239</v>
      </c>
      <c r="E2259" s="660"/>
      <c r="F2259" s="660"/>
      <c r="G2259" s="660"/>
      <c r="H2259" s="665">
        <f ca="1">OFFSET('(6)定期点検調書'!$AD$12,L2253-1,0)</f>
        <v>0</v>
      </c>
      <c r="I2259" s="666"/>
      <c r="J2259" s="666"/>
      <c r="K2259" s="667"/>
      <c r="L2259" s="705"/>
      <c r="M2259" s="705"/>
      <c r="N2259" s="705"/>
      <c r="O2259" s="705"/>
      <c r="P2259" s="705"/>
      <c r="Q2259" s="705"/>
      <c r="R2259" s="705"/>
      <c r="S2259" s="705"/>
      <c r="T2259" s="705"/>
      <c r="U2259" s="705"/>
      <c r="V2259" s="705"/>
      <c r="W2259" s="705"/>
      <c r="X2259" s="705"/>
      <c r="Y2259" s="705"/>
      <c r="Z2259" s="705"/>
      <c r="AA2259" s="705"/>
      <c r="AB2259" s="705"/>
      <c r="AC2259" s="705"/>
      <c r="AD2259" s="706"/>
      <c r="AE2259" s="679"/>
      <c r="AF2259" s="680"/>
      <c r="AG2259" s="659" t="s">
        <v>1239</v>
      </c>
      <c r="AH2259" s="660"/>
      <c r="AI2259" s="660"/>
      <c r="AJ2259" s="660"/>
      <c r="AK2259" s="665">
        <f ca="1">OFFSET('(6)定期点検調書'!$AD$12,AO2253-1,0)</f>
        <v>0</v>
      </c>
      <c r="AL2259" s="666"/>
      <c r="AM2259" s="666"/>
      <c r="AN2259" s="667"/>
      <c r="AO2259" s="705"/>
      <c r="AP2259" s="705"/>
      <c r="AQ2259" s="705"/>
      <c r="AR2259" s="705"/>
      <c r="AS2259" s="705"/>
      <c r="AT2259" s="705"/>
      <c r="AU2259" s="705"/>
      <c r="AV2259" s="705"/>
      <c r="AW2259" s="705"/>
      <c r="AX2259" s="705"/>
      <c r="AY2259" s="705"/>
      <c r="AZ2259" s="705"/>
      <c r="BA2259" s="705"/>
      <c r="BB2259" s="705"/>
      <c r="BC2259" s="705"/>
      <c r="BD2259" s="705"/>
      <c r="BE2259" s="705"/>
      <c r="BF2259" s="705"/>
      <c r="BG2259" s="706"/>
    </row>
    <row r="2260" spans="2:86" ht="14.55" customHeight="1" x14ac:dyDescent="0.2">
      <c r="B2260" s="681"/>
      <c r="C2260" s="682"/>
      <c r="D2260" s="662"/>
      <c r="E2260" s="663"/>
      <c r="F2260" s="663"/>
      <c r="G2260" s="663"/>
      <c r="H2260" s="668"/>
      <c r="I2260" s="669"/>
      <c r="J2260" s="669"/>
      <c r="K2260" s="670"/>
      <c r="L2260" s="705"/>
      <c r="M2260" s="705"/>
      <c r="N2260" s="705"/>
      <c r="O2260" s="705"/>
      <c r="P2260" s="705"/>
      <c r="Q2260" s="705"/>
      <c r="R2260" s="705"/>
      <c r="S2260" s="705"/>
      <c r="T2260" s="705"/>
      <c r="U2260" s="705"/>
      <c r="V2260" s="705"/>
      <c r="W2260" s="705"/>
      <c r="X2260" s="705"/>
      <c r="Y2260" s="705"/>
      <c r="Z2260" s="705"/>
      <c r="AA2260" s="705"/>
      <c r="AB2260" s="705"/>
      <c r="AC2260" s="705"/>
      <c r="AD2260" s="706"/>
      <c r="AE2260" s="681"/>
      <c r="AF2260" s="682"/>
      <c r="AG2260" s="662"/>
      <c r="AH2260" s="663"/>
      <c r="AI2260" s="663"/>
      <c r="AJ2260" s="663"/>
      <c r="AK2260" s="668"/>
      <c r="AL2260" s="669"/>
      <c r="AM2260" s="669"/>
      <c r="AN2260" s="670"/>
      <c r="AO2260" s="705"/>
      <c r="AP2260" s="705"/>
      <c r="AQ2260" s="705"/>
      <c r="AR2260" s="705"/>
      <c r="AS2260" s="705"/>
      <c r="AT2260" s="705"/>
      <c r="AU2260" s="705"/>
      <c r="AV2260" s="705"/>
      <c r="AW2260" s="705"/>
      <c r="AX2260" s="705"/>
      <c r="AY2260" s="705"/>
      <c r="AZ2260" s="705"/>
      <c r="BA2260" s="705"/>
      <c r="BB2260" s="705"/>
      <c r="BC2260" s="705"/>
      <c r="BD2260" s="705"/>
      <c r="BE2260" s="705"/>
      <c r="BF2260" s="705"/>
      <c r="BG2260" s="706"/>
    </row>
    <row r="2261" spans="2:86" ht="28.95" customHeight="1" x14ac:dyDescent="0.2">
      <c r="B2261" s="716" t="s">
        <v>995</v>
      </c>
      <c r="C2261" s="717"/>
      <c r="D2261" s="717"/>
      <c r="E2261" s="717"/>
      <c r="F2261" s="717"/>
      <c r="G2261" s="718"/>
      <c r="H2261" s="709">
        <f ca="1">OFFSET('(6)定期点検調書'!$AK$12,L2253-1,0)</f>
        <v>0</v>
      </c>
      <c r="I2261" s="710"/>
      <c r="J2261" s="710"/>
      <c r="K2261" s="711"/>
      <c r="L2261" s="705"/>
      <c r="M2261" s="705"/>
      <c r="N2261" s="705"/>
      <c r="O2261" s="705"/>
      <c r="P2261" s="705"/>
      <c r="Q2261" s="705"/>
      <c r="R2261" s="705"/>
      <c r="S2261" s="705"/>
      <c r="T2261" s="705"/>
      <c r="U2261" s="705"/>
      <c r="V2261" s="705"/>
      <c r="W2261" s="705"/>
      <c r="X2261" s="705"/>
      <c r="Y2261" s="705"/>
      <c r="Z2261" s="705"/>
      <c r="AA2261" s="705"/>
      <c r="AB2261" s="705"/>
      <c r="AC2261" s="705"/>
      <c r="AD2261" s="706"/>
      <c r="AE2261" s="716" t="s">
        <v>995</v>
      </c>
      <c r="AF2261" s="717"/>
      <c r="AG2261" s="717"/>
      <c r="AH2261" s="717"/>
      <c r="AI2261" s="717"/>
      <c r="AJ2261" s="718"/>
      <c r="AK2261" s="709">
        <f ca="1">OFFSET('(6)定期点検調書'!$AK$12,AO2253-1,0)</f>
        <v>0</v>
      </c>
      <c r="AL2261" s="710"/>
      <c r="AM2261" s="710"/>
      <c r="AN2261" s="711"/>
      <c r="AO2261" s="705"/>
      <c r="AP2261" s="705"/>
      <c r="AQ2261" s="705"/>
      <c r="AR2261" s="705"/>
      <c r="AS2261" s="705"/>
      <c r="AT2261" s="705"/>
      <c r="AU2261" s="705"/>
      <c r="AV2261" s="705"/>
      <c r="AW2261" s="705"/>
      <c r="AX2261" s="705"/>
      <c r="AY2261" s="705"/>
      <c r="AZ2261" s="705"/>
      <c r="BA2261" s="705"/>
      <c r="BB2261" s="705"/>
      <c r="BC2261" s="705"/>
      <c r="BD2261" s="705"/>
      <c r="BE2261" s="705"/>
      <c r="BF2261" s="705"/>
      <c r="BG2261" s="706"/>
    </row>
    <row r="2262" spans="2:86" ht="14.55" customHeight="1" x14ac:dyDescent="0.2">
      <c r="B2262" s="677" t="s">
        <v>1240</v>
      </c>
      <c r="C2262" s="661"/>
      <c r="D2262" s="659" t="s">
        <v>994</v>
      </c>
      <c r="E2262" s="660"/>
      <c r="F2262" s="660"/>
      <c r="G2262" s="661"/>
      <c r="H2262" s="699" t="str">
        <f ca="1">OFFSET('(6)定期点検調書'!$BY$12,L2253-1,0)</f>
        <v/>
      </c>
      <c r="I2262" s="700"/>
      <c r="J2262" s="700"/>
      <c r="K2262" s="714"/>
      <c r="L2262" s="705"/>
      <c r="M2262" s="705"/>
      <c r="N2262" s="705"/>
      <c r="O2262" s="705"/>
      <c r="P2262" s="705"/>
      <c r="Q2262" s="705"/>
      <c r="R2262" s="705"/>
      <c r="S2262" s="705"/>
      <c r="T2262" s="705"/>
      <c r="U2262" s="705"/>
      <c r="V2262" s="705"/>
      <c r="W2262" s="705"/>
      <c r="X2262" s="705"/>
      <c r="Y2262" s="705"/>
      <c r="Z2262" s="705"/>
      <c r="AA2262" s="705"/>
      <c r="AB2262" s="705"/>
      <c r="AC2262" s="705"/>
      <c r="AD2262" s="706"/>
      <c r="AE2262" s="677" t="s">
        <v>1240</v>
      </c>
      <c r="AF2262" s="661"/>
      <c r="AG2262" s="659" t="s">
        <v>994</v>
      </c>
      <c r="AH2262" s="660"/>
      <c r="AI2262" s="660"/>
      <c r="AJ2262" s="661"/>
      <c r="AK2262" s="699" t="str">
        <f ca="1">OFFSET('(6)定期点検調書'!$BY$12,AO2253-1,0)</f>
        <v/>
      </c>
      <c r="AL2262" s="700"/>
      <c r="AM2262" s="700"/>
      <c r="AN2262" s="714"/>
      <c r="AO2262" s="705"/>
      <c r="AP2262" s="705"/>
      <c r="AQ2262" s="705"/>
      <c r="AR2262" s="705"/>
      <c r="AS2262" s="705"/>
      <c r="AT2262" s="705"/>
      <c r="AU2262" s="705"/>
      <c r="AV2262" s="705"/>
      <c r="AW2262" s="705"/>
      <c r="AX2262" s="705"/>
      <c r="AY2262" s="705"/>
      <c r="AZ2262" s="705"/>
      <c r="BA2262" s="705"/>
      <c r="BB2262" s="705"/>
      <c r="BC2262" s="705"/>
      <c r="BD2262" s="705"/>
      <c r="BE2262" s="705"/>
      <c r="BF2262" s="705"/>
      <c r="BG2262" s="706"/>
    </row>
    <row r="2263" spans="2:86" ht="14.55" customHeight="1" x14ac:dyDescent="0.2">
      <c r="B2263" s="712"/>
      <c r="C2263" s="713"/>
      <c r="D2263" s="662"/>
      <c r="E2263" s="663"/>
      <c r="F2263" s="663"/>
      <c r="G2263" s="664"/>
      <c r="H2263" s="701"/>
      <c r="I2263" s="702"/>
      <c r="J2263" s="702"/>
      <c r="K2263" s="715"/>
      <c r="L2263" s="705"/>
      <c r="M2263" s="705"/>
      <c r="N2263" s="705"/>
      <c r="O2263" s="705"/>
      <c r="P2263" s="705"/>
      <c r="Q2263" s="705"/>
      <c r="R2263" s="705"/>
      <c r="S2263" s="705"/>
      <c r="T2263" s="705"/>
      <c r="U2263" s="705"/>
      <c r="V2263" s="705"/>
      <c r="W2263" s="705"/>
      <c r="X2263" s="705"/>
      <c r="Y2263" s="705"/>
      <c r="Z2263" s="705"/>
      <c r="AA2263" s="705"/>
      <c r="AB2263" s="705"/>
      <c r="AC2263" s="705"/>
      <c r="AD2263" s="706"/>
      <c r="AE2263" s="712"/>
      <c r="AF2263" s="713"/>
      <c r="AG2263" s="662"/>
      <c r="AH2263" s="663"/>
      <c r="AI2263" s="663"/>
      <c r="AJ2263" s="664"/>
      <c r="AK2263" s="701"/>
      <c r="AL2263" s="702"/>
      <c r="AM2263" s="702"/>
      <c r="AN2263" s="715"/>
      <c r="AO2263" s="705"/>
      <c r="AP2263" s="705"/>
      <c r="AQ2263" s="705"/>
      <c r="AR2263" s="705"/>
      <c r="AS2263" s="705"/>
      <c r="AT2263" s="705"/>
      <c r="AU2263" s="705"/>
      <c r="AV2263" s="705"/>
      <c r="AW2263" s="705"/>
      <c r="AX2263" s="705"/>
      <c r="AY2263" s="705"/>
      <c r="AZ2263" s="705"/>
      <c r="BA2263" s="705"/>
      <c r="BB2263" s="705"/>
      <c r="BC2263" s="705"/>
      <c r="BD2263" s="705"/>
      <c r="BE2263" s="705"/>
      <c r="BF2263" s="705"/>
      <c r="BG2263" s="706"/>
    </row>
    <row r="2264" spans="2:86" ht="14.55" customHeight="1" x14ac:dyDescent="0.2">
      <c r="B2264" s="712"/>
      <c r="C2264" s="713"/>
      <c r="D2264" s="659" t="s">
        <v>1186</v>
      </c>
      <c r="E2264" s="660"/>
      <c r="F2264" s="660"/>
      <c r="G2264" s="661"/>
      <c r="H2264" s="665">
        <f ca="1">OFFSET('(6)定期点検調書'!$BC$12,L2253-1,0)</f>
        <v>0</v>
      </c>
      <c r="I2264" s="666"/>
      <c r="J2264" s="666"/>
      <c r="K2264" s="667"/>
      <c r="L2264" s="705"/>
      <c r="M2264" s="705"/>
      <c r="N2264" s="705"/>
      <c r="O2264" s="705"/>
      <c r="P2264" s="705"/>
      <c r="Q2264" s="705"/>
      <c r="R2264" s="705"/>
      <c r="S2264" s="705"/>
      <c r="T2264" s="705"/>
      <c r="U2264" s="705"/>
      <c r="V2264" s="705"/>
      <c r="W2264" s="705"/>
      <c r="X2264" s="705"/>
      <c r="Y2264" s="705"/>
      <c r="Z2264" s="705"/>
      <c r="AA2264" s="705"/>
      <c r="AB2264" s="705"/>
      <c r="AC2264" s="705"/>
      <c r="AD2264" s="706"/>
      <c r="AE2264" s="712"/>
      <c r="AF2264" s="713"/>
      <c r="AG2264" s="659" t="s">
        <v>1186</v>
      </c>
      <c r="AH2264" s="660"/>
      <c r="AI2264" s="660"/>
      <c r="AJ2264" s="661"/>
      <c r="AK2264" s="665">
        <f ca="1">OFFSET('(6)定期点検調書'!$BC$12,AO2253-1,0)</f>
        <v>0</v>
      </c>
      <c r="AL2264" s="666"/>
      <c r="AM2264" s="666"/>
      <c r="AN2264" s="667"/>
      <c r="AO2264" s="705"/>
      <c r="AP2264" s="705"/>
      <c r="AQ2264" s="705"/>
      <c r="AR2264" s="705"/>
      <c r="AS2264" s="705"/>
      <c r="AT2264" s="705"/>
      <c r="AU2264" s="705"/>
      <c r="AV2264" s="705"/>
      <c r="AW2264" s="705"/>
      <c r="AX2264" s="705"/>
      <c r="AY2264" s="705"/>
      <c r="AZ2264" s="705"/>
      <c r="BA2264" s="705"/>
      <c r="BB2264" s="705"/>
      <c r="BC2264" s="705"/>
      <c r="BD2264" s="705"/>
      <c r="BE2264" s="705"/>
      <c r="BF2264" s="705"/>
      <c r="BG2264" s="706"/>
    </row>
    <row r="2265" spans="2:86" ht="14.55" customHeight="1" x14ac:dyDescent="0.2">
      <c r="B2265" s="712"/>
      <c r="C2265" s="713"/>
      <c r="D2265" s="662"/>
      <c r="E2265" s="663"/>
      <c r="F2265" s="663"/>
      <c r="G2265" s="664"/>
      <c r="H2265" s="668"/>
      <c r="I2265" s="669"/>
      <c r="J2265" s="669"/>
      <c r="K2265" s="670"/>
      <c r="L2265" s="705"/>
      <c r="M2265" s="705"/>
      <c r="N2265" s="705"/>
      <c r="O2265" s="705"/>
      <c r="P2265" s="705"/>
      <c r="Q2265" s="705"/>
      <c r="R2265" s="705"/>
      <c r="S2265" s="705"/>
      <c r="T2265" s="705"/>
      <c r="U2265" s="705"/>
      <c r="V2265" s="705"/>
      <c r="W2265" s="705"/>
      <c r="X2265" s="705"/>
      <c r="Y2265" s="705"/>
      <c r="Z2265" s="705"/>
      <c r="AA2265" s="705"/>
      <c r="AB2265" s="705"/>
      <c r="AC2265" s="705"/>
      <c r="AD2265" s="706"/>
      <c r="AE2265" s="712"/>
      <c r="AF2265" s="713"/>
      <c r="AG2265" s="662"/>
      <c r="AH2265" s="663"/>
      <c r="AI2265" s="663"/>
      <c r="AJ2265" s="664"/>
      <c r="AK2265" s="668"/>
      <c r="AL2265" s="669"/>
      <c r="AM2265" s="669"/>
      <c r="AN2265" s="670"/>
      <c r="AO2265" s="705"/>
      <c r="AP2265" s="705"/>
      <c r="AQ2265" s="705"/>
      <c r="AR2265" s="705"/>
      <c r="AS2265" s="705"/>
      <c r="AT2265" s="705"/>
      <c r="AU2265" s="705"/>
      <c r="AV2265" s="705"/>
      <c r="AW2265" s="705"/>
      <c r="AX2265" s="705"/>
      <c r="AY2265" s="705"/>
      <c r="AZ2265" s="705"/>
      <c r="BA2265" s="705"/>
      <c r="BB2265" s="705"/>
      <c r="BC2265" s="705"/>
      <c r="BD2265" s="705"/>
      <c r="BE2265" s="705"/>
      <c r="BF2265" s="705"/>
      <c r="BG2265" s="706"/>
    </row>
    <row r="2266" spans="2:86" ht="14.55" customHeight="1" x14ac:dyDescent="0.2">
      <c r="B2266" s="712"/>
      <c r="C2266" s="713"/>
      <c r="D2266" s="659" t="s">
        <v>1187</v>
      </c>
      <c r="E2266" s="660"/>
      <c r="F2266" s="660"/>
      <c r="G2266" s="661"/>
      <c r="H2266" s="665">
        <f ca="1">OFFSET('(6)定期点検調書'!$BF$12,L2253-1,0)</f>
        <v>0</v>
      </c>
      <c r="I2266" s="666"/>
      <c r="J2266" s="666"/>
      <c r="K2266" s="667"/>
      <c r="L2266" s="705"/>
      <c r="M2266" s="705"/>
      <c r="N2266" s="705"/>
      <c r="O2266" s="705"/>
      <c r="P2266" s="705"/>
      <c r="Q2266" s="705"/>
      <c r="R2266" s="705"/>
      <c r="S2266" s="705"/>
      <c r="T2266" s="705"/>
      <c r="U2266" s="705"/>
      <c r="V2266" s="705"/>
      <c r="W2266" s="705"/>
      <c r="X2266" s="705"/>
      <c r="Y2266" s="705"/>
      <c r="Z2266" s="705"/>
      <c r="AA2266" s="705"/>
      <c r="AB2266" s="705"/>
      <c r="AC2266" s="705"/>
      <c r="AD2266" s="706"/>
      <c r="AE2266" s="712"/>
      <c r="AF2266" s="713"/>
      <c r="AG2266" s="659" t="s">
        <v>1187</v>
      </c>
      <c r="AH2266" s="660"/>
      <c r="AI2266" s="660"/>
      <c r="AJ2266" s="661"/>
      <c r="AK2266" s="665">
        <f ca="1">OFFSET('(6)定期点検調書'!$BF$12,AO2253-1,0)</f>
        <v>0</v>
      </c>
      <c r="AL2266" s="666"/>
      <c r="AM2266" s="666"/>
      <c r="AN2266" s="667"/>
      <c r="AO2266" s="705"/>
      <c r="AP2266" s="705"/>
      <c r="AQ2266" s="705"/>
      <c r="AR2266" s="705"/>
      <c r="AS2266" s="705"/>
      <c r="AT2266" s="705"/>
      <c r="AU2266" s="705"/>
      <c r="AV2266" s="705"/>
      <c r="AW2266" s="705"/>
      <c r="AX2266" s="705"/>
      <c r="AY2266" s="705"/>
      <c r="AZ2266" s="705"/>
      <c r="BA2266" s="705"/>
      <c r="BB2266" s="705"/>
      <c r="BC2266" s="705"/>
      <c r="BD2266" s="705"/>
      <c r="BE2266" s="705"/>
      <c r="BF2266" s="705"/>
      <c r="BG2266" s="706"/>
    </row>
    <row r="2267" spans="2:86" ht="14.55" customHeight="1" x14ac:dyDescent="0.2">
      <c r="B2267" s="662"/>
      <c r="C2267" s="664"/>
      <c r="D2267" s="662"/>
      <c r="E2267" s="663"/>
      <c r="F2267" s="663"/>
      <c r="G2267" s="664"/>
      <c r="H2267" s="668"/>
      <c r="I2267" s="669"/>
      <c r="J2267" s="669"/>
      <c r="K2267" s="670"/>
      <c r="L2267" s="707"/>
      <c r="M2267" s="707"/>
      <c r="N2267" s="707"/>
      <c r="O2267" s="707"/>
      <c r="P2267" s="707"/>
      <c r="Q2267" s="707"/>
      <c r="R2267" s="707"/>
      <c r="S2267" s="707"/>
      <c r="T2267" s="707"/>
      <c r="U2267" s="707"/>
      <c r="V2267" s="707"/>
      <c r="W2267" s="707"/>
      <c r="X2267" s="707"/>
      <c r="Y2267" s="707"/>
      <c r="Z2267" s="707"/>
      <c r="AA2267" s="707"/>
      <c r="AB2267" s="707"/>
      <c r="AC2267" s="707"/>
      <c r="AD2267" s="708"/>
      <c r="AE2267" s="662"/>
      <c r="AF2267" s="664"/>
      <c r="AG2267" s="662"/>
      <c r="AH2267" s="663"/>
      <c r="AI2267" s="663"/>
      <c r="AJ2267" s="664"/>
      <c r="AK2267" s="668"/>
      <c r="AL2267" s="669"/>
      <c r="AM2267" s="669"/>
      <c r="AN2267" s="670"/>
      <c r="AO2267" s="707"/>
      <c r="AP2267" s="707"/>
      <c r="AQ2267" s="707"/>
      <c r="AR2267" s="707"/>
      <c r="AS2267" s="707"/>
      <c r="AT2267" s="707"/>
      <c r="AU2267" s="707"/>
      <c r="AV2267" s="707"/>
      <c r="AW2267" s="707"/>
      <c r="AX2267" s="707"/>
      <c r="AY2267" s="707"/>
      <c r="AZ2267" s="707"/>
      <c r="BA2267" s="707"/>
      <c r="BB2267" s="707"/>
      <c r="BC2267" s="707"/>
      <c r="BD2267" s="707"/>
      <c r="BE2267" s="707"/>
      <c r="BF2267" s="707"/>
      <c r="BG2267" s="708"/>
    </row>
    <row r="2268" spans="2:86" ht="14.55" customHeight="1" x14ac:dyDescent="0.2">
      <c r="B2268" s="683" t="s">
        <v>1241</v>
      </c>
      <c r="C2268" s="683"/>
      <c r="D2268" s="683"/>
      <c r="E2268" s="683"/>
      <c r="F2268" s="683"/>
      <c r="G2268" s="683"/>
      <c r="H2268" s="699" t="str">
        <f ca="1">IF(OFFSET('(6)定期点検調書'!$AR$12,L2253-1,0)="","",OFFSET('(6)定期点検調書'!$AQ$12,L2253-1,0)&amp;TEXT(OFFSET('(6)定期点検調書'!$AR$12,L2253-1,0),"0.0")&amp;OFFSET('(6)定期点検調書'!$AT$12,L2253-1,0))  &amp;  IF(OFFSET('(6)定期点検調書'!$AV$12,L2253-1,0)="","","／"&amp;OFFSET('(6)定期点検調書'!$AU$12,L2253-1,0)&amp;TEXT(OFFSET('(6)定期点検調書'!$AV$12,L2253-1,0),"0.0")&amp;OFFSET('(6)定期点検調書'!$AX$12,L2253-1,0))  &amp;  IF(OFFSET('(6)定期点検調書'!$AZ$12,L2253-1,0)="","","／"&amp;OFFSET('(6)定期点検調書'!$AY$12,L2253-1,0)&amp;TEXT(OFFSET('(6)定期点検調書'!$AZ$12,L2253-1,0),"0.0")&amp;OFFSET('(6)定期点検調書'!$BB$12,L2253-1,0))</f>
        <v/>
      </c>
      <c r="I2268" s="700"/>
      <c r="J2268" s="700"/>
      <c r="K2268" s="700"/>
      <c r="L2268" s="700"/>
      <c r="M2268" s="700"/>
      <c r="N2268" s="700"/>
      <c r="O2268" s="700"/>
      <c r="P2268" s="685" t="s">
        <v>1243</v>
      </c>
      <c r="Q2268" s="685"/>
      <c r="R2268" s="685"/>
      <c r="S2268" s="685"/>
      <c r="T2268" s="685"/>
      <c r="U2268" s="685"/>
      <c r="V2268" s="685"/>
      <c r="W2268" s="686" t="str">
        <f ca="1">OFFSET('(6)定期点検調書'!$F$12,L2253-1,0)</f>
        <v/>
      </c>
      <c r="X2268" s="687"/>
      <c r="Y2268" s="687"/>
      <c r="Z2268" s="687"/>
      <c r="AA2268" s="687"/>
      <c r="AB2268" s="687"/>
      <c r="AC2268" s="687"/>
      <c r="AD2268" s="688"/>
      <c r="AE2268" s="683" t="s">
        <v>1241</v>
      </c>
      <c r="AF2268" s="683"/>
      <c r="AG2268" s="683"/>
      <c r="AH2268" s="683"/>
      <c r="AI2268" s="683"/>
      <c r="AJ2268" s="683"/>
      <c r="AK2268" s="699" t="str">
        <f ca="1">IF(OFFSET('(6)定期点検調書'!$AR$12,AO2253-1,0)="","",OFFSET('(6)定期点検調書'!$AQ$12,AO2253-1,0)&amp;TEXT(OFFSET('(6)定期点検調書'!$AR$12,AO2253-1,0),"0.0")&amp;OFFSET('(6)定期点検調書'!$AT$12,AO2253-1,0))  &amp;  IF(OFFSET('(6)定期点検調書'!$AV$12,AO2253-1,0)="","","／"&amp;OFFSET('(6)定期点検調書'!$AU$12,AO2253-1,0)&amp;TEXT(OFFSET('(6)定期点検調書'!$AV$12,AO2253-1,0),"0.0")&amp;OFFSET('(6)定期点検調書'!$AX$12,AO2253-1,0))  &amp;  IF(OFFSET('(6)定期点検調書'!$AZ$12,AO2253-1,0)="","","／"&amp;OFFSET('(6)定期点検調書'!$AY$12,AO2253-1,0)&amp;TEXT(OFFSET('(6)定期点検調書'!$AZ$12,AO2253-1,0),"0.0")&amp;OFFSET('(6)定期点検調書'!$BB$12,AO2253-1,0))</f>
        <v/>
      </c>
      <c r="AL2268" s="700"/>
      <c r="AM2268" s="700"/>
      <c r="AN2268" s="700"/>
      <c r="AO2268" s="700"/>
      <c r="AP2268" s="700"/>
      <c r="AQ2268" s="700"/>
      <c r="AR2268" s="700"/>
      <c r="AS2268" s="685" t="s">
        <v>1243</v>
      </c>
      <c r="AT2268" s="685"/>
      <c r="AU2268" s="685"/>
      <c r="AV2268" s="685"/>
      <c r="AW2268" s="685"/>
      <c r="AX2268" s="685"/>
      <c r="AY2268" s="685"/>
      <c r="AZ2268" s="686" t="str">
        <f ca="1">OFFSET('(6)定期点検調書'!$F$12,AO2253-1,0)</f>
        <v/>
      </c>
      <c r="BA2268" s="687"/>
      <c r="BB2268" s="687"/>
      <c r="BC2268" s="687"/>
      <c r="BD2268" s="687"/>
      <c r="BE2268" s="687"/>
      <c r="BF2268" s="687"/>
      <c r="BG2268" s="688"/>
    </row>
    <row r="2269" spans="2:86" ht="14.55" customHeight="1" x14ac:dyDescent="0.2">
      <c r="B2269" s="683"/>
      <c r="C2269" s="683"/>
      <c r="D2269" s="683"/>
      <c r="E2269" s="683"/>
      <c r="F2269" s="683"/>
      <c r="G2269" s="683"/>
      <c r="H2269" s="701"/>
      <c r="I2269" s="702"/>
      <c r="J2269" s="702"/>
      <c r="K2269" s="702"/>
      <c r="L2269" s="702"/>
      <c r="M2269" s="702"/>
      <c r="N2269" s="702"/>
      <c r="O2269" s="702"/>
      <c r="P2269" s="685"/>
      <c r="Q2269" s="685"/>
      <c r="R2269" s="685"/>
      <c r="S2269" s="685"/>
      <c r="T2269" s="685"/>
      <c r="U2269" s="685"/>
      <c r="V2269" s="685"/>
      <c r="W2269" s="689"/>
      <c r="X2269" s="690"/>
      <c r="Y2269" s="690"/>
      <c r="Z2269" s="690"/>
      <c r="AA2269" s="690"/>
      <c r="AB2269" s="690"/>
      <c r="AC2269" s="690"/>
      <c r="AD2269" s="691"/>
      <c r="AE2269" s="683"/>
      <c r="AF2269" s="683"/>
      <c r="AG2269" s="683"/>
      <c r="AH2269" s="683"/>
      <c r="AI2269" s="683"/>
      <c r="AJ2269" s="683"/>
      <c r="AK2269" s="701"/>
      <c r="AL2269" s="702"/>
      <c r="AM2269" s="702"/>
      <c r="AN2269" s="702"/>
      <c r="AO2269" s="702"/>
      <c r="AP2269" s="702"/>
      <c r="AQ2269" s="702"/>
      <c r="AR2269" s="702"/>
      <c r="AS2269" s="685"/>
      <c r="AT2269" s="685"/>
      <c r="AU2269" s="685"/>
      <c r="AV2269" s="685"/>
      <c r="AW2269" s="685"/>
      <c r="AX2269" s="685"/>
      <c r="AY2269" s="685"/>
      <c r="AZ2269" s="689"/>
      <c r="BA2269" s="690"/>
      <c r="BB2269" s="690"/>
      <c r="BC2269" s="690"/>
      <c r="BD2269" s="690"/>
      <c r="BE2269" s="690"/>
      <c r="BF2269" s="690"/>
      <c r="BG2269" s="691"/>
    </row>
    <row r="2270" spans="2:86" ht="14.55" customHeight="1" x14ac:dyDescent="0.2">
      <c r="B2270" s="659" t="s">
        <v>1242</v>
      </c>
      <c r="C2270" s="660"/>
      <c r="D2270" s="660"/>
      <c r="E2270" s="660"/>
      <c r="F2270" s="660"/>
      <c r="G2270" s="661"/>
      <c r="H2270" s="671" t="str">
        <f ca="1">IF(OFFSET('(6)定期点検調書'!$BL$12,L2253-1,0)="","",VLOOKUP(OFFSET('(6)定期点検調書'!$BL$12,L2253-1,0),ﾃﾞｰﾀ一覧!$AY$4:$BB$16,2,FALSE))  &amp;  IF(OFFSET('(6)定期点検調書'!$BC$12,L2253-1,0)="","","／"&amp;VLOOKUP(OFFSET('(6)定期点検調書'!$BC$12,L2253-1,0),ﾃﾞｰﾀ一覧!$AY$4:$BB$16,2,FALSE))  &amp;  IF(OFFSET('(6)定期点検調書'!$BD$12,L2253-1,0)="","","／"&amp;VLOOKUP(OFFSET('(6)定期点検調書'!$BD$12,L2253-1,0),ﾃﾞｰﾀ一覧!$AY$4:$BB$16,2,FALSE))</f>
        <v/>
      </c>
      <c r="I2270" s="672"/>
      <c r="J2270" s="672"/>
      <c r="K2270" s="672"/>
      <c r="L2270" s="672"/>
      <c r="M2270" s="672"/>
      <c r="N2270" s="672"/>
      <c r="O2270" s="672"/>
      <c r="P2270" s="692" t="s">
        <v>996</v>
      </c>
      <c r="Q2270" s="692"/>
      <c r="R2270" s="692"/>
      <c r="S2270" s="692"/>
      <c r="T2270" s="692"/>
      <c r="U2270" s="692"/>
      <c r="V2270" s="692"/>
      <c r="W2270" s="693"/>
      <c r="X2270" s="694"/>
      <c r="Y2270" s="694"/>
      <c r="Z2270" s="694"/>
      <c r="AA2270" s="694"/>
      <c r="AB2270" s="694"/>
      <c r="AC2270" s="694"/>
      <c r="AD2270" s="695"/>
      <c r="AE2270" s="659" t="s">
        <v>1242</v>
      </c>
      <c r="AF2270" s="660"/>
      <c r="AG2270" s="660"/>
      <c r="AH2270" s="660"/>
      <c r="AI2270" s="660"/>
      <c r="AJ2270" s="661"/>
      <c r="AK2270" s="671" t="str">
        <f ca="1">IF(OFFSET('(6)定期点検調書'!$BL$12,AO2253-1,0)="","",VLOOKUP(OFFSET('(6)定期点検調書'!$BL$12,AO2253-1,0),ﾃﾞｰﾀ一覧!$AY$4:$BB$16,2,FALSE))  &amp;  IF(OFFSET('(6)定期点検調書'!$BC$12,AO2253-1,0)="","","／"&amp;VLOOKUP(OFFSET('(6)定期点検調書'!$BC$12,AO2253-1,0),ﾃﾞｰﾀ一覧!$AY$4:$BB$16,2,FALSE))  &amp;  IF(OFFSET('(6)定期点検調書'!$BD$12,AO2253-1,0)="","","／"&amp;VLOOKUP(OFFSET('(6)定期点検調書'!$BD$12,AO2253-1,0),ﾃﾞｰﾀ一覧!$AY$4:$BB$16,2,FALSE))</f>
        <v/>
      </c>
      <c r="AL2270" s="672"/>
      <c r="AM2270" s="672"/>
      <c r="AN2270" s="672"/>
      <c r="AO2270" s="672"/>
      <c r="AP2270" s="672"/>
      <c r="AQ2270" s="672"/>
      <c r="AR2270" s="672"/>
      <c r="AS2270" s="692" t="s">
        <v>996</v>
      </c>
      <c r="AT2270" s="692"/>
      <c r="AU2270" s="692"/>
      <c r="AV2270" s="692"/>
      <c r="AW2270" s="692"/>
      <c r="AX2270" s="692"/>
      <c r="AY2270" s="692"/>
      <c r="AZ2270" s="693"/>
      <c r="BA2270" s="694"/>
      <c r="BB2270" s="694"/>
      <c r="BC2270" s="694"/>
      <c r="BD2270" s="694"/>
      <c r="BE2270" s="694"/>
      <c r="BF2270" s="694"/>
      <c r="BG2270" s="695"/>
    </row>
    <row r="2271" spans="2:86" ht="14.55" customHeight="1" x14ac:dyDescent="0.2">
      <c r="B2271" s="662"/>
      <c r="C2271" s="663"/>
      <c r="D2271" s="663"/>
      <c r="E2271" s="663"/>
      <c r="F2271" s="663"/>
      <c r="G2271" s="664"/>
      <c r="H2271" s="674"/>
      <c r="I2271" s="675"/>
      <c r="J2271" s="675"/>
      <c r="K2271" s="675"/>
      <c r="L2271" s="675"/>
      <c r="M2271" s="675"/>
      <c r="N2271" s="675"/>
      <c r="O2271" s="675"/>
      <c r="P2271" s="692"/>
      <c r="Q2271" s="692"/>
      <c r="R2271" s="692"/>
      <c r="S2271" s="692"/>
      <c r="T2271" s="692"/>
      <c r="U2271" s="692"/>
      <c r="V2271" s="692"/>
      <c r="W2271" s="696"/>
      <c r="X2271" s="697"/>
      <c r="Y2271" s="697"/>
      <c r="Z2271" s="697"/>
      <c r="AA2271" s="697"/>
      <c r="AB2271" s="697"/>
      <c r="AC2271" s="697"/>
      <c r="AD2271" s="698"/>
      <c r="AE2271" s="662"/>
      <c r="AF2271" s="663"/>
      <c r="AG2271" s="663"/>
      <c r="AH2271" s="663"/>
      <c r="AI2271" s="663"/>
      <c r="AJ2271" s="664"/>
      <c r="AK2271" s="674"/>
      <c r="AL2271" s="675"/>
      <c r="AM2271" s="675"/>
      <c r="AN2271" s="675"/>
      <c r="AO2271" s="675"/>
      <c r="AP2271" s="675"/>
      <c r="AQ2271" s="675"/>
      <c r="AR2271" s="675"/>
      <c r="AS2271" s="692"/>
      <c r="AT2271" s="692"/>
      <c r="AU2271" s="692"/>
      <c r="AV2271" s="692"/>
      <c r="AW2271" s="692"/>
      <c r="AX2271" s="692"/>
      <c r="AY2271" s="692"/>
      <c r="AZ2271" s="696"/>
      <c r="BA2271" s="697"/>
      <c r="BB2271" s="697"/>
      <c r="BC2271" s="697"/>
      <c r="BD2271" s="697"/>
      <c r="BE2271" s="697"/>
      <c r="BF2271" s="697"/>
      <c r="BG2271" s="698"/>
    </row>
    <row r="2272" spans="2:86" ht="19.5" customHeight="1" x14ac:dyDescent="0.2">
      <c r="B2272" s="683" t="s">
        <v>79</v>
      </c>
      <c r="C2272" s="683"/>
      <c r="D2272" s="683"/>
      <c r="E2272" s="683"/>
      <c r="F2272" s="683"/>
      <c r="G2272" s="683"/>
      <c r="H2272" s="684">
        <f ca="1">OFFSET('(6)定期点検調書'!$CA$12,L2253-1,0)</f>
        <v>0</v>
      </c>
      <c r="I2272" s="684"/>
      <c r="J2272" s="684"/>
      <c r="K2272" s="684"/>
      <c r="L2272" s="684"/>
      <c r="M2272" s="684"/>
      <c r="N2272" s="684"/>
      <c r="O2272" s="684"/>
      <c r="P2272" s="684"/>
      <c r="Q2272" s="684"/>
      <c r="R2272" s="684"/>
      <c r="S2272" s="684"/>
      <c r="T2272" s="684"/>
      <c r="U2272" s="684"/>
      <c r="V2272" s="684"/>
      <c r="W2272" s="684"/>
      <c r="X2272" s="684"/>
      <c r="Y2272" s="684"/>
      <c r="Z2272" s="684"/>
      <c r="AA2272" s="684"/>
      <c r="AB2272" s="684"/>
      <c r="AC2272" s="684"/>
      <c r="AD2272" s="684"/>
      <c r="AE2272" s="683" t="s">
        <v>79</v>
      </c>
      <c r="AF2272" s="683"/>
      <c r="AG2272" s="683"/>
      <c r="AH2272" s="683"/>
      <c r="AI2272" s="683"/>
      <c r="AJ2272" s="683"/>
      <c r="AK2272" s="684">
        <f ca="1">OFFSET('(6)定期点検調書'!$CA$12,AO2253-1,0)</f>
        <v>0</v>
      </c>
      <c r="AL2272" s="684"/>
      <c r="AM2272" s="684"/>
      <c r="AN2272" s="684"/>
      <c r="AO2272" s="684"/>
      <c r="AP2272" s="684"/>
      <c r="AQ2272" s="684"/>
      <c r="AR2272" s="684"/>
      <c r="AS2272" s="684"/>
      <c r="AT2272" s="684"/>
      <c r="AU2272" s="684"/>
      <c r="AV2272" s="684"/>
      <c r="AW2272" s="684"/>
      <c r="AX2272" s="684"/>
      <c r="AY2272" s="684"/>
      <c r="AZ2272" s="684"/>
      <c r="BA2272" s="684"/>
      <c r="BB2272" s="684"/>
      <c r="BC2272" s="684"/>
      <c r="BD2272" s="684"/>
      <c r="BE2272" s="684"/>
      <c r="BF2272" s="684"/>
      <c r="BG2272" s="684"/>
      <c r="CH2272" s="473"/>
    </row>
    <row r="2273" spans="2:59" ht="19.5" customHeight="1" x14ac:dyDescent="0.2">
      <c r="B2273" s="683"/>
      <c r="C2273" s="683"/>
      <c r="D2273" s="683"/>
      <c r="E2273" s="683"/>
      <c r="F2273" s="683"/>
      <c r="G2273" s="683"/>
      <c r="H2273" s="684"/>
      <c r="I2273" s="684"/>
      <c r="J2273" s="684"/>
      <c r="K2273" s="684"/>
      <c r="L2273" s="684"/>
      <c r="M2273" s="684"/>
      <c r="N2273" s="684"/>
      <c r="O2273" s="684"/>
      <c r="P2273" s="684"/>
      <c r="Q2273" s="684"/>
      <c r="R2273" s="684"/>
      <c r="S2273" s="684"/>
      <c r="T2273" s="684"/>
      <c r="U2273" s="684"/>
      <c r="V2273" s="684"/>
      <c r="W2273" s="684"/>
      <c r="X2273" s="684"/>
      <c r="Y2273" s="684"/>
      <c r="Z2273" s="684"/>
      <c r="AA2273" s="684"/>
      <c r="AB2273" s="684"/>
      <c r="AC2273" s="684"/>
      <c r="AD2273" s="684"/>
      <c r="AE2273" s="683"/>
      <c r="AF2273" s="683"/>
      <c r="AG2273" s="683"/>
      <c r="AH2273" s="683"/>
      <c r="AI2273" s="683"/>
      <c r="AJ2273" s="683"/>
      <c r="AK2273" s="684"/>
      <c r="AL2273" s="684"/>
      <c r="AM2273" s="684"/>
      <c r="AN2273" s="684"/>
      <c r="AO2273" s="684"/>
      <c r="AP2273" s="684"/>
      <c r="AQ2273" s="684"/>
      <c r="AR2273" s="684"/>
      <c r="AS2273" s="684"/>
      <c r="AT2273" s="684"/>
      <c r="AU2273" s="684"/>
      <c r="AV2273" s="684"/>
      <c r="AW2273" s="684"/>
      <c r="AX2273" s="684"/>
      <c r="AY2273" s="684"/>
      <c r="AZ2273" s="684"/>
      <c r="BA2273" s="684"/>
      <c r="BB2273" s="684"/>
      <c r="BC2273" s="684"/>
      <c r="BD2273" s="684"/>
      <c r="BE2273" s="684"/>
      <c r="BF2273" s="684"/>
      <c r="BG2273" s="684"/>
    </row>
    <row r="2274" spans="2:59" ht="14.55" customHeight="1" x14ac:dyDescent="0.2">
      <c r="B2274" s="677" t="s">
        <v>1038</v>
      </c>
      <c r="C2274" s="678"/>
      <c r="D2274" s="677" t="s">
        <v>1237</v>
      </c>
      <c r="E2274" s="719"/>
      <c r="F2274" s="719"/>
      <c r="G2274" s="719"/>
      <c r="H2274" s="665">
        <f ca="1">OFFSET('(6)定期点検調書'!$B$12,L2274-1,0)</f>
        <v>0</v>
      </c>
      <c r="I2274" s="666"/>
      <c r="J2274" s="666"/>
      <c r="K2274" s="667"/>
      <c r="L2274" s="703">
        <f>AO2253+1</f>
        <v>217</v>
      </c>
      <c r="M2274" s="703"/>
      <c r="N2274" s="703"/>
      <c r="O2274" s="703"/>
      <c r="P2274" s="703"/>
      <c r="Q2274" s="703"/>
      <c r="R2274" s="703"/>
      <c r="S2274" s="703"/>
      <c r="T2274" s="703"/>
      <c r="U2274" s="703"/>
      <c r="V2274" s="703"/>
      <c r="W2274" s="703"/>
      <c r="X2274" s="703"/>
      <c r="Y2274" s="703"/>
      <c r="Z2274" s="703"/>
      <c r="AA2274" s="703"/>
      <c r="AB2274" s="703"/>
      <c r="AC2274" s="703"/>
      <c r="AD2274" s="704"/>
      <c r="AE2274" s="677" t="s">
        <v>1038</v>
      </c>
      <c r="AF2274" s="678"/>
      <c r="AG2274" s="677" t="s">
        <v>1237</v>
      </c>
      <c r="AH2274" s="719"/>
      <c r="AI2274" s="719"/>
      <c r="AJ2274" s="719"/>
      <c r="AK2274" s="665">
        <f ca="1">OFFSET('(6)定期点検調書'!$B$12,AO2274-1,0)</f>
        <v>0</v>
      </c>
      <c r="AL2274" s="666"/>
      <c r="AM2274" s="666"/>
      <c r="AN2274" s="667"/>
      <c r="AO2274" s="703">
        <f>L2274+1</f>
        <v>218</v>
      </c>
      <c r="AP2274" s="703"/>
      <c r="AQ2274" s="703"/>
      <c r="AR2274" s="703"/>
      <c r="AS2274" s="703"/>
      <c r="AT2274" s="703"/>
      <c r="AU2274" s="703"/>
      <c r="AV2274" s="703"/>
      <c r="AW2274" s="703"/>
      <c r="AX2274" s="703"/>
      <c r="AY2274" s="703"/>
      <c r="AZ2274" s="703"/>
      <c r="BA2274" s="703"/>
      <c r="BB2274" s="703"/>
      <c r="BC2274" s="703"/>
      <c r="BD2274" s="703"/>
      <c r="BE2274" s="703"/>
      <c r="BF2274" s="703"/>
      <c r="BG2274" s="704"/>
    </row>
    <row r="2275" spans="2:59" ht="14.55" customHeight="1" x14ac:dyDescent="0.2">
      <c r="B2275" s="679"/>
      <c r="C2275" s="680"/>
      <c r="D2275" s="681"/>
      <c r="E2275" s="720"/>
      <c r="F2275" s="720"/>
      <c r="G2275" s="720"/>
      <c r="H2275" s="668"/>
      <c r="I2275" s="669"/>
      <c r="J2275" s="669"/>
      <c r="K2275" s="670"/>
      <c r="L2275" s="705"/>
      <c r="M2275" s="705"/>
      <c r="N2275" s="705"/>
      <c r="O2275" s="705"/>
      <c r="P2275" s="705"/>
      <c r="Q2275" s="705"/>
      <c r="R2275" s="705"/>
      <c r="S2275" s="705"/>
      <c r="T2275" s="705"/>
      <c r="U2275" s="705"/>
      <c r="V2275" s="705"/>
      <c r="W2275" s="705"/>
      <c r="X2275" s="705"/>
      <c r="Y2275" s="705"/>
      <c r="Z2275" s="705"/>
      <c r="AA2275" s="705"/>
      <c r="AB2275" s="705"/>
      <c r="AC2275" s="705"/>
      <c r="AD2275" s="706"/>
      <c r="AE2275" s="679"/>
      <c r="AF2275" s="680"/>
      <c r="AG2275" s="681"/>
      <c r="AH2275" s="720"/>
      <c r="AI2275" s="720"/>
      <c r="AJ2275" s="720"/>
      <c r="AK2275" s="668"/>
      <c r="AL2275" s="669"/>
      <c r="AM2275" s="669"/>
      <c r="AN2275" s="670"/>
      <c r="AO2275" s="705"/>
      <c r="AP2275" s="705"/>
      <c r="AQ2275" s="705"/>
      <c r="AR2275" s="705"/>
      <c r="AS2275" s="705"/>
      <c r="AT2275" s="705"/>
      <c r="AU2275" s="705"/>
      <c r="AV2275" s="705"/>
      <c r="AW2275" s="705"/>
      <c r="AX2275" s="705"/>
      <c r="AY2275" s="705"/>
      <c r="AZ2275" s="705"/>
      <c r="BA2275" s="705"/>
      <c r="BB2275" s="705"/>
      <c r="BC2275" s="705"/>
      <c r="BD2275" s="705"/>
      <c r="BE2275" s="705"/>
      <c r="BF2275" s="705"/>
      <c r="BG2275" s="706"/>
    </row>
    <row r="2276" spans="2:59" ht="14.55" customHeight="1" x14ac:dyDescent="0.2">
      <c r="B2276" s="679"/>
      <c r="C2276" s="680"/>
      <c r="D2276" s="677" t="s">
        <v>992</v>
      </c>
      <c r="E2276" s="719"/>
      <c r="F2276" s="719"/>
      <c r="G2276" s="719"/>
      <c r="H2276" s="665">
        <f ca="1">OFFSET('(6)定期点検調書'!$D$12,L2274-1,0)</f>
        <v>0</v>
      </c>
      <c r="I2276" s="666"/>
      <c r="J2276" s="666"/>
      <c r="K2276" s="667"/>
      <c r="L2276" s="705"/>
      <c r="M2276" s="705"/>
      <c r="N2276" s="705"/>
      <c r="O2276" s="705"/>
      <c r="P2276" s="705"/>
      <c r="Q2276" s="705"/>
      <c r="R2276" s="705"/>
      <c r="S2276" s="705"/>
      <c r="T2276" s="705"/>
      <c r="U2276" s="705"/>
      <c r="V2276" s="705"/>
      <c r="W2276" s="705"/>
      <c r="X2276" s="705"/>
      <c r="Y2276" s="705"/>
      <c r="Z2276" s="705"/>
      <c r="AA2276" s="705"/>
      <c r="AB2276" s="705"/>
      <c r="AC2276" s="705"/>
      <c r="AD2276" s="706"/>
      <c r="AE2276" s="679"/>
      <c r="AF2276" s="680"/>
      <c r="AG2276" s="677" t="s">
        <v>992</v>
      </c>
      <c r="AH2276" s="719"/>
      <c r="AI2276" s="719"/>
      <c r="AJ2276" s="719"/>
      <c r="AK2276" s="665">
        <f ca="1">OFFSET('(6)定期点検調書'!$D$12,AO2274-1,0)</f>
        <v>0</v>
      </c>
      <c r="AL2276" s="666"/>
      <c r="AM2276" s="666"/>
      <c r="AN2276" s="667"/>
      <c r="AO2276" s="705"/>
      <c r="AP2276" s="705"/>
      <c r="AQ2276" s="705"/>
      <c r="AR2276" s="705"/>
      <c r="AS2276" s="705"/>
      <c r="AT2276" s="705"/>
      <c r="AU2276" s="705"/>
      <c r="AV2276" s="705"/>
      <c r="AW2276" s="705"/>
      <c r="AX2276" s="705"/>
      <c r="AY2276" s="705"/>
      <c r="AZ2276" s="705"/>
      <c r="BA2276" s="705"/>
      <c r="BB2276" s="705"/>
      <c r="BC2276" s="705"/>
      <c r="BD2276" s="705"/>
      <c r="BE2276" s="705"/>
      <c r="BF2276" s="705"/>
      <c r="BG2276" s="706"/>
    </row>
    <row r="2277" spans="2:59" ht="14.55" customHeight="1" x14ac:dyDescent="0.2">
      <c r="B2277" s="681"/>
      <c r="C2277" s="682"/>
      <c r="D2277" s="681"/>
      <c r="E2277" s="720"/>
      <c r="F2277" s="720"/>
      <c r="G2277" s="720"/>
      <c r="H2277" s="668"/>
      <c r="I2277" s="669"/>
      <c r="J2277" s="669"/>
      <c r="K2277" s="670"/>
      <c r="L2277" s="705"/>
      <c r="M2277" s="705"/>
      <c r="N2277" s="705"/>
      <c r="O2277" s="705"/>
      <c r="P2277" s="705"/>
      <c r="Q2277" s="705"/>
      <c r="R2277" s="705"/>
      <c r="S2277" s="705"/>
      <c r="T2277" s="705"/>
      <c r="U2277" s="705"/>
      <c r="V2277" s="705"/>
      <c r="W2277" s="705"/>
      <c r="X2277" s="705"/>
      <c r="Y2277" s="705"/>
      <c r="Z2277" s="705"/>
      <c r="AA2277" s="705"/>
      <c r="AB2277" s="705"/>
      <c r="AC2277" s="705"/>
      <c r="AD2277" s="706"/>
      <c r="AE2277" s="681"/>
      <c r="AF2277" s="682"/>
      <c r="AG2277" s="681"/>
      <c r="AH2277" s="720"/>
      <c r="AI2277" s="720"/>
      <c r="AJ2277" s="720"/>
      <c r="AK2277" s="668"/>
      <c r="AL2277" s="669"/>
      <c r="AM2277" s="669"/>
      <c r="AN2277" s="670"/>
      <c r="AO2277" s="705"/>
      <c r="AP2277" s="705"/>
      <c r="AQ2277" s="705"/>
      <c r="AR2277" s="705"/>
      <c r="AS2277" s="705"/>
      <c r="AT2277" s="705"/>
      <c r="AU2277" s="705"/>
      <c r="AV2277" s="705"/>
      <c r="AW2277" s="705"/>
      <c r="AX2277" s="705"/>
      <c r="AY2277" s="705"/>
      <c r="AZ2277" s="705"/>
      <c r="BA2277" s="705"/>
      <c r="BB2277" s="705"/>
      <c r="BC2277" s="705"/>
      <c r="BD2277" s="705"/>
      <c r="BE2277" s="705"/>
      <c r="BF2277" s="705"/>
      <c r="BG2277" s="706"/>
    </row>
    <row r="2278" spans="2:59" ht="14.55" customHeight="1" x14ac:dyDescent="0.2">
      <c r="B2278" s="677" t="s">
        <v>1238</v>
      </c>
      <c r="C2278" s="678"/>
      <c r="D2278" s="659" t="s">
        <v>993</v>
      </c>
      <c r="E2278" s="660"/>
      <c r="F2278" s="660"/>
      <c r="G2278" s="660"/>
      <c r="H2278" s="671">
        <f ca="1">OFFSET('(6)定期点検調書'!$AA$13,L2274-1,0)</f>
        <v>0</v>
      </c>
      <c r="I2278" s="672"/>
      <c r="J2278" s="672"/>
      <c r="K2278" s="673"/>
      <c r="L2278" s="705"/>
      <c r="M2278" s="705"/>
      <c r="N2278" s="705"/>
      <c r="O2278" s="705"/>
      <c r="P2278" s="705"/>
      <c r="Q2278" s="705"/>
      <c r="R2278" s="705"/>
      <c r="S2278" s="705"/>
      <c r="T2278" s="705"/>
      <c r="U2278" s="705"/>
      <c r="V2278" s="705"/>
      <c r="W2278" s="705"/>
      <c r="X2278" s="705"/>
      <c r="Y2278" s="705"/>
      <c r="Z2278" s="705"/>
      <c r="AA2278" s="705"/>
      <c r="AB2278" s="705"/>
      <c r="AC2278" s="705"/>
      <c r="AD2278" s="706"/>
      <c r="AE2278" s="677" t="s">
        <v>1238</v>
      </c>
      <c r="AF2278" s="678"/>
      <c r="AG2278" s="659" t="s">
        <v>993</v>
      </c>
      <c r="AH2278" s="660"/>
      <c r="AI2278" s="660"/>
      <c r="AJ2278" s="660"/>
      <c r="AK2278" s="671">
        <f ca="1">OFFSET('(6)定期点検調書'!$AA$13,AO2274-1,0)</f>
        <v>0</v>
      </c>
      <c r="AL2278" s="672"/>
      <c r="AM2278" s="672"/>
      <c r="AN2278" s="673"/>
      <c r="AO2278" s="705"/>
      <c r="AP2278" s="705"/>
      <c r="AQ2278" s="705"/>
      <c r="AR2278" s="705"/>
      <c r="AS2278" s="705"/>
      <c r="AT2278" s="705"/>
      <c r="AU2278" s="705"/>
      <c r="AV2278" s="705"/>
      <c r="AW2278" s="705"/>
      <c r="AX2278" s="705"/>
      <c r="AY2278" s="705"/>
      <c r="AZ2278" s="705"/>
      <c r="BA2278" s="705"/>
      <c r="BB2278" s="705"/>
      <c r="BC2278" s="705"/>
      <c r="BD2278" s="705"/>
      <c r="BE2278" s="705"/>
      <c r="BF2278" s="705"/>
      <c r="BG2278" s="706"/>
    </row>
    <row r="2279" spans="2:59" ht="14.55" customHeight="1" x14ac:dyDescent="0.2">
      <c r="B2279" s="679"/>
      <c r="C2279" s="680"/>
      <c r="D2279" s="662"/>
      <c r="E2279" s="663"/>
      <c r="F2279" s="663"/>
      <c r="G2279" s="663"/>
      <c r="H2279" s="674"/>
      <c r="I2279" s="675"/>
      <c r="J2279" s="675"/>
      <c r="K2279" s="676"/>
      <c r="L2279" s="705"/>
      <c r="M2279" s="705"/>
      <c r="N2279" s="705"/>
      <c r="O2279" s="705"/>
      <c r="P2279" s="705"/>
      <c r="Q2279" s="705"/>
      <c r="R2279" s="705"/>
      <c r="S2279" s="705"/>
      <c r="T2279" s="705"/>
      <c r="U2279" s="705"/>
      <c r="V2279" s="705"/>
      <c r="W2279" s="705"/>
      <c r="X2279" s="705"/>
      <c r="Y2279" s="705"/>
      <c r="Z2279" s="705"/>
      <c r="AA2279" s="705"/>
      <c r="AB2279" s="705"/>
      <c r="AC2279" s="705"/>
      <c r="AD2279" s="706"/>
      <c r="AE2279" s="679"/>
      <c r="AF2279" s="680"/>
      <c r="AG2279" s="662"/>
      <c r="AH2279" s="663"/>
      <c r="AI2279" s="663"/>
      <c r="AJ2279" s="663"/>
      <c r="AK2279" s="674"/>
      <c r="AL2279" s="675"/>
      <c r="AM2279" s="675"/>
      <c r="AN2279" s="676"/>
      <c r="AO2279" s="705"/>
      <c r="AP2279" s="705"/>
      <c r="AQ2279" s="705"/>
      <c r="AR2279" s="705"/>
      <c r="AS2279" s="705"/>
      <c r="AT2279" s="705"/>
      <c r="AU2279" s="705"/>
      <c r="AV2279" s="705"/>
      <c r="AW2279" s="705"/>
      <c r="AX2279" s="705"/>
      <c r="AY2279" s="705"/>
      <c r="AZ2279" s="705"/>
      <c r="BA2279" s="705"/>
      <c r="BB2279" s="705"/>
      <c r="BC2279" s="705"/>
      <c r="BD2279" s="705"/>
      <c r="BE2279" s="705"/>
      <c r="BF2279" s="705"/>
      <c r="BG2279" s="706"/>
    </row>
    <row r="2280" spans="2:59" ht="14.55" customHeight="1" x14ac:dyDescent="0.2">
      <c r="B2280" s="679"/>
      <c r="C2280" s="680"/>
      <c r="D2280" s="659" t="s">
        <v>1239</v>
      </c>
      <c r="E2280" s="660"/>
      <c r="F2280" s="660"/>
      <c r="G2280" s="660"/>
      <c r="H2280" s="665">
        <f ca="1">OFFSET('(6)定期点検調書'!$AD$12,L2274-1,0)</f>
        <v>0</v>
      </c>
      <c r="I2280" s="666"/>
      <c r="J2280" s="666"/>
      <c r="K2280" s="667"/>
      <c r="L2280" s="705"/>
      <c r="M2280" s="705"/>
      <c r="N2280" s="705"/>
      <c r="O2280" s="705"/>
      <c r="P2280" s="705"/>
      <c r="Q2280" s="705"/>
      <c r="R2280" s="705"/>
      <c r="S2280" s="705"/>
      <c r="T2280" s="705"/>
      <c r="U2280" s="705"/>
      <c r="V2280" s="705"/>
      <c r="W2280" s="705"/>
      <c r="X2280" s="705"/>
      <c r="Y2280" s="705"/>
      <c r="Z2280" s="705"/>
      <c r="AA2280" s="705"/>
      <c r="AB2280" s="705"/>
      <c r="AC2280" s="705"/>
      <c r="AD2280" s="706"/>
      <c r="AE2280" s="679"/>
      <c r="AF2280" s="680"/>
      <c r="AG2280" s="659" t="s">
        <v>1239</v>
      </c>
      <c r="AH2280" s="660"/>
      <c r="AI2280" s="660"/>
      <c r="AJ2280" s="660"/>
      <c r="AK2280" s="665">
        <f ca="1">OFFSET('(6)定期点検調書'!$AD$12,AO2274-1,0)</f>
        <v>0</v>
      </c>
      <c r="AL2280" s="666"/>
      <c r="AM2280" s="666"/>
      <c r="AN2280" s="667"/>
      <c r="AO2280" s="705"/>
      <c r="AP2280" s="705"/>
      <c r="AQ2280" s="705"/>
      <c r="AR2280" s="705"/>
      <c r="AS2280" s="705"/>
      <c r="AT2280" s="705"/>
      <c r="AU2280" s="705"/>
      <c r="AV2280" s="705"/>
      <c r="AW2280" s="705"/>
      <c r="AX2280" s="705"/>
      <c r="AY2280" s="705"/>
      <c r="AZ2280" s="705"/>
      <c r="BA2280" s="705"/>
      <c r="BB2280" s="705"/>
      <c r="BC2280" s="705"/>
      <c r="BD2280" s="705"/>
      <c r="BE2280" s="705"/>
      <c r="BF2280" s="705"/>
      <c r="BG2280" s="706"/>
    </row>
    <row r="2281" spans="2:59" ht="14.55" customHeight="1" x14ac:dyDescent="0.2">
      <c r="B2281" s="681"/>
      <c r="C2281" s="682"/>
      <c r="D2281" s="662"/>
      <c r="E2281" s="663"/>
      <c r="F2281" s="663"/>
      <c r="G2281" s="663"/>
      <c r="H2281" s="668"/>
      <c r="I2281" s="669"/>
      <c r="J2281" s="669"/>
      <c r="K2281" s="670"/>
      <c r="L2281" s="705"/>
      <c r="M2281" s="705"/>
      <c r="N2281" s="705"/>
      <c r="O2281" s="705"/>
      <c r="P2281" s="705"/>
      <c r="Q2281" s="705"/>
      <c r="R2281" s="705"/>
      <c r="S2281" s="705"/>
      <c r="T2281" s="705"/>
      <c r="U2281" s="705"/>
      <c r="V2281" s="705"/>
      <c r="W2281" s="705"/>
      <c r="X2281" s="705"/>
      <c r="Y2281" s="705"/>
      <c r="Z2281" s="705"/>
      <c r="AA2281" s="705"/>
      <c r="AB2281" s="705"/>
      <c r="AC2281" s="705"/>
      <c r="AD2281" s="706"/>
      <c r="AE2281" s="681"/>
      <c r="AF2281" s="682"/>
      <c r="AG2281" s="662"/>
      <c r="AH2281" s="663"/>
      <c r="AI2281" s="663"/>
      <c r="AJ2281" s="663"/>
      <c r="AK2281" s="668"/>
      <c r="AL2281" s="669"/>
      <c r="AM2281" s="669"/>
      <c r="AN2281" s="670"/>
      <c r="AO2281" s="705"/>
      <c r="AP2281" s="705"/>
      <c r="AQ2281" s="705"/>
      <c r="AR2281" s="705"/>
      <c r="AS2281" s="705"/>
      <c r="AT2281" s="705"/>
      <c r="AU2281" s="705"/>
      <c r="AV2281" s="705"/>
      <c r="AW2281" s="705"/>
      <c r="AX2281" s="705"/>
      <c r="AY2281" s="705"/>
      <c r="AZ2281" s="705"/>
      <c r="BA2281" s="705"/>
      <c r="BB2281" s="705"/>
      <c r="BC2281" s="705"/>
      <c r="BD2281" s="705"/>
      <c r="BE2281" s="705"/>
      <c r="BF2281" s="705"/>
      <c r="BG2281" s="706"/>
    </row>
    <row r="2282" spans="2:59" ht="28.95" customHeight="1" x14ac:dyDescent="0.2">
      <c r="B2282" s="716" t="s">
        <v>995</v>
      </c>
      <c r="C2282" s="717"/>
      <c r="D2282" s="717"/>
      <c r="E2282" s="717"/>
      <c r="F2282" s="717"/>
      <c r="G2282" s="718"/>
      <c r="H2282" s="709">
        <f ca="1">OFFSET('(6)定期点検調書'!$AK$12,L2274-1,0)</f>
        <v>0</v>
      </c>
      <c r="I2282" s="710"/>
      <c r="J2282" s="710"/>
      <c r="K2282" s="711"/>
      <c r="L2282" s="705"/>
      <c r="M2282" s="705"/>
      <c r="N2282" s="705"/>
      <c r="O2282" s="705"/>
      <c r="P2282" s="705"/>
      <c r="Q2282" s="705"/>
      <c r="R2282" s="705"/>
      <c r="S2282" s="705"/>
      <c r="T2282" s="705"/>
      <c r="U2282" s="705"/>
      <c r="V2282" s="705"/>
      <c r="W2282" s="705"/>
      <c r="X2282" s="705"/>
      <c r="Y2282" s="705"/>
      <c r="Z2282" s="705"/>
      <c r="AA2282" s="705"/>
      <c r="AB2282" s="705"/>
      <c r="AC2282" s="705"/>
      <c r="AD2282" s="706"/>
      <c r="AE2282" s="716" t="s">
        <v>995</v>
      </c>
      <c r="AF2282" s="717"/>
      <c r="AG2282" s="717"/>
      <c r="AH2282" s="717"/>
      <c r="AI2282" s="717"/>
      <c r="AJ2282" s="718"/>
      <c r="AK2282" s="709">
        <f ca="1">OFFSET('(6)定期点検調書'!$AK$12,AO2274-1,0)</f>
        <v>0</v>
      </c>
      <c r="AL2282" s="710"/>
      <c r="AM2282" s="710"/>
      <c r="AN2282" s="711"/>
      <c r="AO2282" s="705"/>
      <c r="AP2282" s="705"/>
      <c r="AQ2282" s="705"/>
      <c r="AR2282" s="705"/>
      <c r="AS2282" s="705"/>
      <c r="AT2282" s="705"/>
      <c r="AU2282" s="705"/>
      <c r="AV2282" s="705"/>
      <c r="AW2282" s="705"/>
      <c r="AX2282" s="705"/>
      <c r="AY2282" s="705"/>
      <c r="AZ2282" s="705"/>
      <c r="BA2282" s="705"/>
      <c r="BB2282" s="705"/>
      <c r="BC2282" s="705"/>
      <c r="BD2282" s="705"/>
      <c r="BE2282" s="705"/>
      <c r="BF2282" s="705"/>
      <c r="BG2282" s="706"/>
    </row>
    <row r="2283" spans="2:59" ht="14.55" customHeight="1" x14ac:dyDescent="0.2">
      <c r="B2283" s="677" t="s">
        <v>1240</v>
      </c>
      <c r="C2283" s="661"/>
      <c r="D2283" s="659" t="s">
        <v>994</v>
      </c>
      <c r="E2283" s="660"/>
      <c r="F2283" s="660"/>
      <c r="G2283" s="661"/>
      <c r="H2283" s="699" t="str">
        <f ca="1">OFFSET('(6)定期点検調書'!$BY$12,L2274-1,0)</f>
        <v/>
      </c>
      <c r="I2283" s="700"/>
      <c r="J2283" s="700"/>
      <c r="K2283" s="714"/>
      <c r="L2283" s="705"/>
      <c r="M2283" s="705"/>
      <c r="N2283" s="705"/>
      <c r="O2283" s="705"/>
      <c r="P2283" s="705"/>
      <c r="Q2283" s="705"/>
      <c r="R2283" s="705"/>
      <c r="S2283" s="705"/>
      <c r="T2283" s="705"/>
      <c r="U2283" s="705"/>
      <c r="V2283" s="705"/>
      <c r="W2283" s="705"/>
      <c r="X2283" s="705"/>
      <c r="Y2283" s="705"/>
      <c r="Z2283" s="705"/>
      <c r="AA2283" s="705"/>
      <c r="AB2283" s="705"/>
      <c r="AC2283" s="705"/>
      <c r="AD2283" s="706"/>
      <c r="AE2283" s="677" t="s">
        <v>1240</v>
      </c>
      <c r="AF2283" s="661"/>
      <c r="AG2283" s="659" t="s">
        <v>994</v>
      </c>
      <c r="AH2283" s="660"/>
      <c r="AI2283" s="660"/>
      <c r="AJ2283" s="661"/>
      <c r="AK2283" s="699" t="str">
        <f ca="1">OFFSET('(6)定期点検調書'!$BY$12,AO2274-1,0)</f>
        <v/>
      </c>
      <c r="AL2283" s="700"/>
      <c r="AM2283" s="700"/>
      <c r="AN2283" s="714"/>
      <c r="AO2283" s="705"/>
      <c r="AP2283" s="705"/>
      <c r="AQ2283" s="705"/>
      <c r="AR2283" s="705"/>
      <c r="AS2283" s="705"/>
      <c r="AT2283" s="705"/>
      <c r="AU2283" s="705"/>
      <c r="AV2283" s="705"/>
      <c r="AW2283" s="705"/>
      <c r="AX2283" s="705"/>
      <c r="AY2283" s="705"/>
      <c r="AZ2283" s="705"/>
      <c r="BA2283" s="705"/>
      <c r="BB2283" s="705"/>
      <c r="BC2283" s="705"/>
      <c r="BD2283" s="705"/>
      <c r="BE2283" s="705"/>
      <c r="BF2283" s="705"/>
      <c r="BG2283" s="706"/>
    </row>
    <row r="2284" spans="2:59" ht="14.55" customHeight="1" x14ac:dyDescent="0.2">
      <c r="B2284" s="712"/>
      <c r="C2284" s="713"/>
      <c r="D2284" s="662"/>
      <c r="E2284" s="663"/>
      <c r="F2284" s="663"/>
      <c r="G2284" s="664"/>
      <c r="H2284" s="701"/>
      <c r="I2284" s="702"/>
      <c r="J2284" s="702"/>
      <c r="K2284" s="715"/>
      <c r="L2284" s="705"/>
      <c r="M2284" s="705"/>
      <c r="N2284" s="705"/>
      <c r="O2284" s="705"/>
      <c r="P2284" s="705"/>
      <c r="Q2284" s="705"/>
      <c r="R2284" s="705"/>
      <c r="S2284" s="705"/>
      <c r="T2284" s="705"/>
      <c r="U2284" s="705"/>
      <c r="V2284" s="705"/>
      <c r="W2284" s="705"/>
      <c r="X2284" s="705"/>
      <c r="Y2284" s="705"/>
      <c r="Z2284" s="705"/>
      <c r="AA2284" s="705"/>
      <c r="AB2284" s="705"/>
      <c r="AC2284" s="705"/>
      <c r="AD2284" s="706"/>
      <c r="AE2284" s="712"/>
      <c r="AF2284" s="713"/>
      <c r="AG2284" s="662"/>
      <c r="AH2284" s="663"/>
      <c r="AI2284" s="663"/>
      <c r="AJ2284" s="664"/>
      <c r="AK2284" s="701"/>
      <c r="AL2284" s="702"/>
      <c r="AM2284" s="702"/>
      <c r="AN2284" s="715"/>
      <c r="AO2284" s="705"/>
      <c r="AP2284" s="705"/>
      <c r="AQ2284" s="705"/>
      <c r="AR2284" s="705"/>
      <c r="AS2284" s="705"/>
      <c r="AT2284" s="705"/>
      <c r="AU2284" s="705"/>
      <c r="AV2284" s="705"/>
      <c r="AW2284" s="705"/>
      <c r="AX2284" s="705"/>
      <c r="AY2284" s="705"/>
      <c r="AZ2284" s="705"/>
      <c r="BA2284" s="705"/>
      <c r="BB2284" s="705"/>
      <c r="BC2284" s="705"/>
      <c r="BD2284" s="705"/>
      <c r="BE2284" s="705"/>
      <c r="BF2284" s="705"/>
      <c r="BG2284" s="706"/>
    </row>
    <row r="2285" spans="2:59" ht="14.55" customHeight="1" x14ac:dyDescent="0.2">
      <c r="B2285" s="712"/>
      <c r="C2285" s="713"/>
      <c r="D2285" s="659" t="s">
        <v>1186</v>
      </c>
      <c r="E2285" s="660"/>
      <c r="F2285" s="660"/>
      <c r="G2285" s="661"/>
      <c r="H2285" s="665">
        <f ca="1">OFFSET('(6)定期点検調書'!$BC$12,L2274-1,0)</f>
        <v>0</v>
      </c>
      <c r="I2285" s="666"/>
      <c r="J2285" s="666"/>
      <c r="K2285" s="667"/>
      <c r="L2285" s="705"/>
      <c r="M2285" s="705"/>
      <c r="N2285" s="705"/>
      <c r="O2285" s="705"/>
      <c r="P2285" s="705"/>
      <c r="Q2285" s="705"/>
      <c r="R2285" s="705"/>
      <c r="S2285" s="705"/>
      <c r="T2285" s="705"/>
      <c r="U2285" s="705"/>
      <c r="V2285" s="705"/>
      <c r="W2285" s="705"/>
      <c r="X2285" s="705"/>
      <c r="Y2285" s="705"/>
      <c r="Z2285" s="705"/>
      <c r="AA2285" s="705"/>
      <c r="AB2285" s="705"/>
      <c r="AC2285" s="705"/>
      <c r="AD2285" s="706"/>
      <c r="AE2285" s="712"/>
      <c r="AF2285" s="713"/>
      <c r="AG2285" s="659" t="s">
        <v>1186</v>
      </c>
      <c r="AH2285" s="660"/>
      <c r="AI2285" s="660"/>
      <c r="AJ2285" s="661"/>
      <c r="AK2285" s="665">
        <f ca="1">OFFSET('(6)定期点検調書'!$BC$12,AO2274-1,0)</f>
        <v>0</v>
      </c>
      <c r="AL2285" s="666"/>
      <c r="AM2285" s="666"/>
      <c r="AN2285" s="667"/>
      <c r="AO2285" s="705"/>
      <c r="AP2285" s="705"/>
      <c r="AQ2285" s="705"/>
      <c r="AR2285" s="705"/>
      <c r="AS2285" s="705"/>
      <c r="AT2285" s="705"/>
      <c r="AU2285" s="705"/>
      <c r="AV2285" s="705"/>
      <c r="AW2285" s="705"/>
      <c r="AX2285" s="705"/>
      <c r="AY2285" s="705"/>
      <c r="AZ2285" s="705"/>
      <c r="BA2285" s="705"/>
      <c r="BB2285" s="705"/>
      <c r="BC2285" s="705"/>
      <c r="BD2285" s="705"/>
      <c r="BE2285" s="705"/>
      <c r="BF2285" s="705"/>
      <c r="BG2285" s="706"/>
    </row>
    <row r="2286" spans="2:59" ht="14.55" customHeight="1" x14ac:dyDescent="0.2">
      <c r="B2286" s="712"/>
      <c r="C2286" s="713"/>
      <c r="D2286" s="662"/>
      <c r="E2286" s="663"/>
      <c r="F2286" s="663"/>
      <c r="G2286" s="664"/>
      <c r="H2286" s="668"/>
      <c r="I2286" s="669"/>
      <c r="J2286" s="669"/>
      <c r="K2286" s="670"/>
      <c r="L2286" s="705"/>
      <c r="M2286" s="705"/>
      <c r="N2286" s="705"/>
      <c r="O2286" s="705"/>
      <c r="P2286" s="705"/>
      <c r="Q2286" s="705"/>
      <c r="R2286" s="705"/>
      <c r="S2286" s="705"/>
      <c r="T2286" s="705"/>
      <c r="U2286" s="705"/>
      <c r="V2286" s="705"/>
      <c r="W2286" s="705"/>
      <c r="X2286" s="705"/>
      <c r="Y2286" s="705"/>
      <c r="Z2286" s="705"/>
      <c r="AA2286" s="705"/>
      <c r="AB2286" s="705"/>
      <c r="AC2286" s="705"/>
      <c r="AD2286" s="706"/>
      <c r="AE2286" s="712"/>
      <c r="AF2286" s="713"/>
      <c r="AG2286" s="662"/>
      <c r="AH2286" s="663"/>
      <c r="AI2286" s="663"/>
      <c r="AJ2286" s="664"/>
      <c r="AK2286" s="668"/>
      <c r="AL2286" s="669"/>
      <c r="AM2286" s="669"/>
      <c r="AN2286" s="670"/>
      <c r="AO2286" s="705"/>
      <c r="AP2286" s="705"/>
      <c r="AQ2286" s="705"/>
      <c r="AR2286" s="705"/>
      <c r="AS2286" s="705"/>
      <c r="AT2286" s="705"/>
      <c r="AU2286" s="705"/>
      <c r="AV2286" s="705"/>
      <c r="AW2286" s="705"/>
      <c r="AX2286" s="705"/>
      <c r="AY2286" s="705"/>
      <c r="AZ2286" s="705"/>
      <c r="BA2286" s="705"/>
      <c r="BB2286" s="705"/>
      <c r="BC2286" s="705"/>
      <c r="BD2286" s="705"/>
      <c r="BE2286" s="705"/>
      <c r="BF2286" s="705"/>
      <c r="BG2286" s="706"/>
    </row>
    <row r="2287" spans="2:59" ht="14.55" customHeight="1" x14ac:dyDescent="0.2">
      <c r="B2287" s="712"/>
      <c r="C2287" s="713"/>
      <c r="D2287" s="659" t="s">
        <v>1187</v>
      </c>
      <c r="E2287" s="660"/>
      <c r="F2287" s="660"/>
      <c r="G2287" s="661"/>
      <c r="H2287" s="665">
        <f ca="1">OFFSET('(6)定期点検調書'!$BF$12,L2274-1,0)</f>
        <v>0</v>
      </c>
      <c r="I2287" s="666"/>
      <c r="J2287" s="666"/>
      <c r="K2287" s="667"/>
      <c r="L2287" s="705"/>
      <c r="M2287" s="705"/>
      <c r="N2287" s="705"/>
      <c r="O2287" s="705"/>
      <c r="P2287" s="705"/>
      <c r="Q2287" s="705"/>
      <c r="R2287" s="705"/>
      <c r="S2287" s="705"/>
      <c r="T2287" s="705"/>
      <c r="U2287" s="705"/>
      <c r="V2287" s="705"/>
      <c r="W2287" s="705"/>
      <c r="X2287" s="705"/>
      <c r="Y2287" s="705"/>
      <c r="Z2287" s="705"/>
      <c r="AA2287" s="705"/>
      <c r="AB2287" s="705"/>
      <c r="AC2287" s="705"/>
      <c r="AD2287" s="706"/>
      <c r="AE2287" s="712"/>
      <c r="AF2287" s="713"/>
      <c r="AG2287" s="659" t="s">
        <v>1187</v>
      </c>
      <c r="AH2287" s="660"/>
      <c r="AI2287" s="660"/>
      <c r="AJ2287" s="661"/>
      <c r="AK2287" s="665">
        <f ca="1">OFFSET('(6)定期点検調書'!$BF$12,AO2274-1,0)</f>
        <v>0</v>
      </c>
      <c r="AL2287" s="666"/>
      <c r="AM2287" s="666"/>
      <c r="AN2287" s="667"/>
      <c r="AO2287" s="705"/>
      <c r="AP2287" s="705"/>
      <c r="AQ2287" s="705"/>
      <c r="AR2287" s="705"/>
      <c r="AS2287" s="705"/>
      <c r="AT2287" s="705"/>
      <c r="AU2287" s="705"/>
      <c r="AV2287" s="705"/>
      <c r="AW2287" s="705"/>
      <c r="AX2287" s="705"/>
      <c r="AY2287" s="705"/>
      <c r="AZ2287" s="705"/>
      <c r="BA2287" s="705"/>
      <c r="BB2287" s="705"/>
      <c r="BC2287" s="705"/>
      <c r="BD2287" s="705"/>
      <c r="BE2287" s="705"/>
      <c r="BF2287" s="705"/>
      <c r="BG2287" s="706"/>
    </row>
    <row r="2288" spans="2:59" ht="14.55" customHeight="1" x14ac:dyDescent="0.2">
      <c r="B2288" s="662"/>
      <c r="C2288" s="664"/>
      <c r="D2288" s="662"/>
      <c r="E2288" s="663"/>
      <c r="F2288" s="663"/>
      <c r="G2288" s="664"/>
      <c r="H2288" s="668"/>
      <c r="I2288" s="669"/>
      <c r="J2288" s="669"/>
      <c r="K2288" s="670"/>
      <c r="L2288" s="707"/>
      <c r="M2288" s="707"/>
      <c r="N2288" s="707"/>
      <c r="O2288" s="707"/>
      <c r="P2288" s="707"/>
      <c r="Q2288" s="707"/>
      <c r="R2288" s="707"/>
      <c r="S2288" s="707"/>
      <c r="T2288" s="707"/>
      <c r="U2288" s="707"/>
      <c r="V2288" s="707"/>
      <c r="W2288" s="707"/>
      <c r="X2288" s="707"/>
      <c r="Y2288" s="707"/>
      <c r="Z2288" s="707"/>
      <c r="AA2288" s="707"/>
      <c r="AB2288" s="707"/>
      <c r="AC2288" s="707"/>
      <c r="AD2288" s="708"/>
      <c r="AE2288" s="662"/>
      <c r="AF2288" s="664"/>
      <c r="AG2288" s="662"/>
      <c r="AH2288" s="663"/>
      <c r="AI2288" s="663"/>
      <c r="AJ2288" s="664"/>
      <c r="AK2288" s="668"/>
      <c r="AL2288" s="669"/>
      <c r="AM2288" s="669"/>
      <c r="AN2288" s="670"/>
      <c r="AO2288" s="707"/>
      <c r="AP2288" s="707"/>
      <c r="AQ2288" s="707"/>
      <c r="AR2288" s="707"/>
      <c r="AS2288" s="707"/>
      <c r="AT2288" s="707"/>
      <c r="AU2288" s="707"/>
      <c r="AV2288" s="707"/>
      <c r="AW2288" s="707"/>
      <c r="AX2288" s="707"/>
      <c r="AY2288" s="707"/>
      <c r="AZ2288" s="707"/>
      <c r="BA2288" s="707"/>
      <c r="BB2288" s="707"/>
      <c r="BC2288" s="707"/>
      <c r="BD2288" s="707"/>
      <c r="BE2288" s="707"/>
      <c r="BF2288" s="707"/>
      <c r="BG2288" s="708"/>
    </row>
    <row r="2289" spans="2:86" ht="14.55" customHeight="1" x14ac:dyDescent="0.2">
      <c r="B2289" s="683" t="s">
        <v>1241</v>
      </c>
      <c r="C2289" s="683"/>
      <c r="D2289" s="683"/>
      <c r="E2289" s="683"/>
      <c r="F2289" s="683"/>
      <c r="G2289" s="683"/>
      <c r="H2289" s="699" t="str">
        <f ca="1">IF(OFFSET('(6)定期点検調書'!$AR$12,L2274-1,0)="","",OFFSET('(6)定期点検調書'!$AQ$12,L2274-1,0)&amp;TEXT(OFFSET('(6)定期点検調書'!$AR$12,L2274-1,0),"0.0")&amp;OFFSET('(6)定期点検調書'!$AT$12,L2274-1,0))  &amp;  IF(OFFSET('(6)定期点検調書'!$AV$12,L2274-1,0)="","","／"&amp;OFFSET('(6)定期点検調書'!$AU$12,L2274-1,0)&amp;TEXT(OFFSET('(6)定期点検調書'!$AV$12,L2274-1,0),"0.0")&amp;OFFSET('(6)定期点検調書'!$AX$12,L2274-1,0))  &amp;  IF(OFFSET('(6)定期点検調書'!$AZ$12,L2274-1,0)="","","／"&amp;OFFSET('(6)定期点検調書'!$AY$12,L2274-1,0)&amp;TEXT(OFFSET('(6)定期点検調書'!$AZ$12,L2274-1,0),"0.0")&amp;OFFSET('(6)定期点検調書'!$BB$12,L2274-1,0))</f>
        <v/>
      </c>
      <c r="I2289" s="700"/>
      <c r="J2289" s="700"/>
      <c r="K2289" s="700"/>
      <c r="L2289" s="700"/>
      <c r="M2289" s="700"/>
      <c r="N2289" s="700"/>
      <c r="O2289" s="700"/>
      <c r="P2289" s="685" t="s">
        <v>1243</v>
      </c>
      <c r="Q2289" s="685"/>
      <c r="R2289" s="685"/>
      <c r="S2289" s="685"/>
      <c r="T2289" s="685"/>
      <c r="U2289" s="685"/>
      <c r="V2289" s="685"/>
      <c r="W2289" s="686" t="str">
        <f ca="1">OFFSET('(6)定期点検調書'!$F$12,L2274-1,0)</f>
        <v/>
      </c>
      <c r="X2289" s="687"/>
      <c r="Y2289" s="687"/>
      <c r="Z2289" s="687"/>
      <c r="AA2289" s="687"/>
      <c r="AB2289" s="687"/>
      <c r="AC2289" s="687"/>
      <c r="AD2289" s="688"/>
      <c r="AE2289" s="683" t="s">
        <v>1241</v>
      </c>
      <c r="AF2289" s="683"/>
      <c r="AG2289" s="683"/>
      <c r="AH2289" s="683"/>
      <c r="AI2289" s="683"/>
      <c r="AJ2289" s="683"/>
      <c r="AK2289" s="699" t="str">
        <f ca="1">IF(OFFSET('(6)定期点検調書'!$AR$12,AO2274-1,0)="","",OFFSET('(6)定期点検調書'!$AQ$12,AO2274-1,0)&amp;TEXT(OFFSET('(6)定期点検調書'!$AR$12,AO2274-1,0),"0.0")&amp;OFFSET('(6)定期点検調書'!$AT$12,AO2274-1,0))  &amp;  IF(OFFSET('(6)定期点検調書'!$AV$12,AO2274-1,0)="","","／"&amp;OFFSET('(6)定期点検調書'!$AU$12,AO2274-1,0)&amp;TEXT(OFFSET('(6)定期点検調書'!$AV$12,AO2274-1,0),"0.0")&amp;OFFSET('(6)定期点検調書'!$AX$12,AO2274-1,0))  &amp;  IF(OFFSET('(6)定期点検調書'!$AZ$12,AO2274-1,0)="","","／"&amp;OFFSET('(6)定期点検調書'!$AY$12,AO2274-1,0)&amp;TEXT(OFFSET('(6)定期点検調書'!$AZ$12,AO2274-1,0),"0.0")&amp;OFFSET('(6)定期点検調書'!$BB$12,AO2274-1,0))</f>
        <v/>
      </c>
      <c r="AL2289" s="700"/>
      <c r="AM2289" s="700"/>
      <c r="AN2289" s="700"/>
      <c r="AO2289" s="700"/>
      <c r="AP2289" s="700"/>
      <c r="AQ2289" s="700"/>
      <c r="AR2289" s="700"/>
      <c r="AS2289" s="685" t="s">
        <v>1243</v>
      </c>
      <c r="AT2289" s="685"/>
      <c r="AU2289" s="685"/>
      <c r="AV2289" s="685"/>
      <c r="AW2289" s="685"/>
      <c r="AX2289" s="685"/>
      <c r="AY2289" s="685"/>
      <c r="AZ2289" s="686" t="str">
        <f ca="1">OFFSET('(6)定期点検調書'!$F$12,AO2274-1,0)</f>
        <v/>
      </c>
      <c r="BA2289" s="687"/>
      <c r="BB2289" s="687"/>
      <c r="BC2289" s="687"/>
      <c r="BD2289" s="687"/>
      <c r="BE2289" s="687"/>
      <c r="BF2289" s="687"/>
      <c r="BG2289" s="688"/>
    </row>
    <row r="2290" spans="2:86" ht="14.55" customHeight="1" x14ac:dyDescent="0.2">
      <c r="B2290" s="683"/>
      <c r="C2290" s="683"/>
      <c r="D2290" s="683"/>
      <c r="E2290" s="683"/>
      <c r="F2290" s="683"/>
      <c r="G2290" s="683"/>
      <c r="H2290" s="701"/>
      <c r="I2290" s="702"/>
      <c r="J2290" s="702"/>
      <c r="K2290" s="702"/>
      <c r="L2290" s="702"/>
      <c r="M2290" s="702"/>
      <c r="N2290" s="702"/>
      <c r="O2290" s="702"/>
      <c r="P2290" s="685"/>
      <c r="Q2290" s="685"/>
      <c r="R2290" s="685"/>
      <c r="S2290" s="685"/>
      <c r="T2290" s="685"/>
      <c r="U2290" s="685"/>
      <c r="V2290" s="685"/>
      <c r="W2290" s="689"/>
      <c r="X2290" s="690"/>
      <c r="Y2290" s="690"/>
      <c r="Z2290" s="690"/>
      <c r="AA2290" s="690"/>
      <c r="AB2290" s="690"/>
      <c r="AC2290" s="690"/>
      <c r="AD2290" s="691"/>
      <c r="AE2290" s="683"/>
      <c r="AF2290" s="683"/>
      <c r="AG2290" s="683"/>
      <c r="AH2290" s="683"/>
      <c r="AI2290" s="683"/>
      <c r="AJ2290" s="683"/>
      <c r="AK2290" s="701"/>
      <c r="AL2290" s="702"/>
      <c r="AM2290" s="702"/>
      <c r="AN2290" s="702"/>
      <c r="AO2290" s="702"/>
      <c r="AP2290" s="702"/>
      <c r="AQ2290" s="702"/>
      <c r="AR2290" s="702"/>
      <c r="AS2290" s="685"/>
      <c r="AT2290" s="685"/>
      <c r="AU2290" s="685"/>
      <c r="AV2290" s="685"/>
      <c r="AW2290" s="685"/>
      <c r="AX2290" s="685"/>
      <c r="AY2290" s="685"/>
      <c r="AZ2290" s="689"/>
      <c r="BA2290" s="690"/>
      <c r="BB2290" s="690"/>
      <c r="BC2290" s="690"/>
      <c r="BD2290" s="690"/>
      <c r="BE2290" s="690"/>
      <c r="BF2290" s="690"/>
      <c r="BG2290" s="691"/>
    </row>
    <row r="2291" spans="2:86" ht="14.55" customHeight="1" x14ac:dyDescent="0.2">
      <c r="B2291" s="659" t="s">
        <v>1242</v>
      </c>
      <c r="C2291" s="660"/>
      <c r="D2291" s="660"/>
      <c r="E2291" s="660"/>
      <c r="F2291" s="660"/>
      <c r="G2291" s="661"/>
      <c r="H2291" s="671"/>
      <c r="I2291" s="672"/>
      <c r="J2291" s="672"/>
      <c r="K2291" s="672"/>
      <c r="L2291" s="672"/>
      <c r="M2291" s="672"/>
      <c r="N2291" s="672"/>
      <c r="O2291" s="672"/>
      <c r="P2291" s="692" t="s">
        <v>996</v>
      </c>
      <c r="Q2291" s="692"/>
      <c r="R2291" s="692"/>
      <c r="S2291" s="692"/>
      <c r="T2291" s="692"/>
      <c r="U2291" s="692"/>
      <c r="V2291" s="692"/>
      <c r="W2291" s="693"/>
      <c r="X2291" s="694"/>
      <c r="Y2291" s="694"/>
      <c r="Z2291" s="694"/>
      <c r="AA2291" s="694"/>
      <c r="AB2291" s="694"/>
      <c r="AC2291" s="694"/>
      <c r="AD2291" s="695"/>
      <c r="AE2291" s="659" t="s">
        <v>1242</v>
      </c>
      <c r="AF2291" s="660"/>
      <c r="AG2291" s="660"/>
      <c r="AH2291" s="660"/>
      <c r="AI2291" s="660"/>
      <c r="AJ2291" s="661"/>
      <c r="AK2291" s="671"/>
      <c r="AL2291" s="672"/>
      <c r="AM2291" s="672"/>
      <c r="AN2291" s="672"/>
      <c r="AO2291" s="672"/>
      <c r="AP2291" s="672"/>
      <c r="AQ2291" s="672"/>
      <c r="AR2291" s="672"/>
      <c r="AS2291" s="692" t="s">
        <v>996</v>
      </c>
      <c r="AT2291" s="692"/>
      <c r="AU2291" s="692"/>
      <c r="AV2291" s="692"/>
      <c r="AW2291" s="692"/>
      <c r="AX2291" s="692"/>
      <c r="AY2291" s="692"/>
      <c r="AZ2291" s="693"/>
      <c r="BA2291" s="694"/>
      <c r="BB2291" s="694"/>
      <c r="BC2291" s="694"/>
      <c r="BD2291" s="694"/>
      <c r="BE2291" s="694"/>
      <c r="BF2291" s="694"/>
      <c r="BG2291" s="695"/>
    </row>
    <row r="2292" spans="2:86" ht="14.55" customHeight="1" x14ac:dyDescent="0.2">
      <c r="B2292" s="662"/>
      <c r="C2292" s="663"/>
      <c r="D2292" s="663"/>
      <c r="E2292" s="663"/>
      <c r="F2292" s="663"/>
      <c r="G2292" s="664"/>
      <c r="H2292" s="674"/>
      <c r="I2292" s="675"/>
      <c r="J2292" s="675"/>
      <c r="K2292" s="675"/>
      <c r="L2292" s="675"/>
      <c r="M2292" s="675"/>
      <c r="N2292" s="675"/>
      <c r="O2292" s="675"/>
      <c r="P2292" s="692"/>
      <c r="Q2292" s="692"/>
      <c r="R2292" s="692"/>
      <c r="S2292" s="692"/>
      <c r="T2292" s="692"/>
      <c r="U2292" s="692"/>
      <c r="V2292" s="692"/>
      <c r="W2292" s="696"/>
      <c r="X2292" s="697"/>
      <c r="Y2292" s="697"/>
      <c r="Z2292" s="697"/>
      <c r="AA2292" s="697"/>
      <c r="AB2292" s="697"/>
      <c r="AC2292" s="697"/>
      <c r="AD2292" s="698"/>
      <c r="AE2292" s="662"/>
      <c r="AF2292" s="663"/>
      <c r="AG2292" s="663"/>
      <c r="AH2292" s="663"/>
      <c r="AI2292" s="663"/>
      <c r="AJ2292" s="664"/>
      <c r="AK2292" s="674"/>
      <c r="AL2292" s="675"/>
      <c r="AM2292" s="675"/>
      <c r="AN2292" s="675"/>
      <c r="AO2292" s="675"/>
      <c r="AP2292" s="675"/>
      <c r="AQ2292" s="675"/>
      <c r="AR2292" s="675"/>
      <c r="AS2292" s="692"/>
      <c r="AT2292" s="692"/>
      <c r="AU2292" s="692"/>
      <c r="AV2292" s="692"/>
      <c r="AW2292" s="692"/>
      <c r="AX2292" s="692"/>
      <c r="AY2292" s="692"/>
      <c r="AZ2292" s="696"/>
      <c r="BA2292" s="697"/>
      <c r="BB2292" s="697"/>
      <c r="BC2292" s="697"/>
      <c r="BD2292" s="697"/>
      <c r="BE2292" s="697"/>
      <c r="BF2292" s="697"/>
      <c r="BG2292" s="698"/>
    </row>
    <row r="2293" spans="2:86" ht="19.5" customHeight="1" x14ac:dyDescent="0.2">
      <c r="B2293" s="683" t="s">
        <v>79</v>
      </c>
      <c r="C2293" s="683"/>
      <c r="D2293" s="683"/>
      <c r="E2293" s="683"/>
      <c r="F2293" s="683"/>
      <c r="G2293" s="683"/>
      <c r="H2293" s="684">
        <f ca="1">OFFSET('(6)定期点検調書'!$CA$12,L2274-1,0)</f>
        <v>0</v>
      </c>
      <c r="I2293" s="684"/>
      <c r="J2293" s="684"/>
      <c r="K2293" s="684"/>
      <c r="L2293" s="684"/>
      <c r="M2293" s="684"/>
      <c r="N2293" s="684"/>
      <c r="O2293" s="684"/>
      <c r="P2293" s="684"/>
      <c r="Q2293" s="684"/>
      <c r="R2293" s="684"/>
      <c r="S2293" s="684"/>
      <c r="T2293" s="684"/>
      <c r="U2293" s="684"/>
      <c r="V2293" s="684"/>
      <c r="W2293" s="684"/>
      <c r="X2293" s="684"/>
      <c r="Y2293" s="684"/>
      <c r="Z2293" s="684"/>
      <c r="AA2293" s="684"/>
      <c r="AB2293" s="684"/>
      <c r="AC2293" s="684"/>
      <c r="AD2293" s="684"/>
      <c r="AE2293" s="683" t="s">
        <v>79</v>
      </c>
      <c r="AF2293" s="683"/>
      <c r="AG2293" s="683"/>
      <c r="AH2293" s="683"/>
      <c r="AI2293" s="683"/>
      <c r="AJ2293" s="683"/>
      <c r="AK2293" s="684">
        <f ca="1">OFFSET('(6)定期点検調書'!$CA$12,AO2274-1,0)</f>
        <v>0</v>
      </c>
      <c r="AL2293" s="684"/>
      <c r="AM2293" s="684"/>
      <c r="AN2293" s="684"/>
      <c r="AO2293" s="684"/>
      <c r="AP2293" s="684"/>
      <c r="AQ2293" s="684"/>
      <c r="AR2293" s="684"/>
      <c r="AS2293" s="684"/>
      <c r="AT2293" s="684"/>
      <c r="AU2293" s="684"/>
      <c r="AV2293" s="684"/>
      <c r="AW2293" s="684"/>
      <c r="AX2293" s="684"/>
      <c r="AY2293" s="684"/>
      <c r="AZ2293" s="684"/>
      <c r="BA2293" s="684"/>
      <c r="BB2293" s="684"/>
      <c r="BC2293" s="684"/>
      <c r="BD2293" s="684"/>
      <c r="BE2293" s="684"/>
      <c r="BF2293" s="684"/>
      <c r="BG2293" s="684"/>
      <c r="CH2293" s="473"/>
    </row>
    <row r="2294" spans="2:86" ht="19.5" customHeight="1" x14ac:dyDescent="0.2">
      <c r="B2294" s="683"/>
      <c r="C2294" s="683"/>
      <c r="D2294" s="683"/>
      <c r="E2294" s="683"/>
      <c r="F2294" s="683"/>
      <c r="G2294" s="683"/>
      <c r="H2294" s="684"/>
      <c r="I2294" s="684"/>
      <c r="J2294" s="684"/>
      <c r="K2294" s="684"/>
      <c r="L2294" s="684"/>
      <c r="M2294" s="684"/>
      <c r="N2294" s="684"/>
      <c r="O2294" s="684"/>
      <c r="P2294" s="684"/>
      <c r="Q2294" s="684"/>
      <c r="R2294" s="684"/>
      <c r="S2294" s="684"/>
      <c r="T2294" s="684"/>
      <c r="U2294" s="684"/>
      <c r="V2294" s="684"/>
      <c r="W2294" s="684"/>
      <c r="X2294" s="684"/>
      <c r="Y2294" s="684"/>
      <c r="Z2294" s="684"/>
      <c r="AA2294" s="684"/>
      <c r="AB2294" s="684"/>
      <c r="AC2294" s="684"/>
      <c r="AD2294" s="684"/>
      <c r="AE2294" s="683"/>
      <c r="AF2294" s="683"/>
      <c r="AG2294" s="683"/>
      <c r="AH2294" s="683"/>
      <c r="AI2294" s="683"/>
      <c r="AJ2294" s="683"/>
      <c r="AK2294" s="684"/>
      <c r="AL2294" s="684"/>
      <c r="AM2294" s="684"/>
      <c r="AN2294" s="684"/>
      <c r="AO2294" s="684"/>
      <c r="AP2294" s="684"/>
      <c r="AQ2294" s="684"/>
      <c r="AR2294" s="684"/>
      <c r="AS2294" s="684"/>
      <c r="AT2294" s="684"/>
      <c r="AU2294" s="684"/>
      <c r="AV2294" s="684"/>
      <c r="AW2294" s="684"/>
      <c r="AX2294" s="684"/>
      <c r="AY2294" s="684"/>
      <c r="AZ2294" s="684"/>
      <c r="BA2294" s="684"/>
      <c r="BB2294" s="684"/>
      <c r="BC2294" s="684"/>
      <c r="BD2294" s="684"/>
      <c r="BE2294" s="684"/>
      <c r="BF2294" s="684"/>
      <c r="BG2294" s="684"/>
    </row>
    <row r="2295" spans="2:86" ht="14.55" customHeight="1" x14ac:dyDescent="0.2">
      <c r="B2295" s="677" t="s">
        <v>1038</v>
      </c>
      <c r="C2295" s="678"/>
      <c r="D2295" s="677" t="s">
        <v>1237</v>
      </c>
      <c r="E2295" s="719"/>
      <c r="F2295" s="719"/>
      <c r="G2295" s="719"/>
      <c r="H2295" s="665">
        <f ca="1">OFFSET('(6)定期点検調書'!$B$12,L2295-1,0)</f>
        <v>0</v>
      </c>
      <c r="I2295" s="666"/>
      <c r="J2295" s="666"/>
      <c r="K2295" s="667"/>
      <c r="L2295" s="703">
        <f>AO2274+1</f>
        <v>219</v>
      </c>
      <c r="M2295" s="703"/>
      <c r="N2295" s="703"/>
      <c r="O2295" s="703"/>
      <c r="P2295" s="703"/>
      <c r="Q2295" s="703"/>
      <c r="R2295" s="703"/>
      <c r="S2295" s="703"/>
      <c r="T2295" s="703"/>
      <c r="U2295" s="703"/>
      <c r="V2295" s="703"/>
      <c r="W2295" s="703"/>
      <c r="X2295" s="703"/>
      <c r="Y2295" s="703"/>
      <c r="Z2295" s="703"/>
      <c r="AA2295" s="703"/>
      <c r="AB2295" s="703"/>
      <c r="AC2295" s="703"/>
      <c r="AD2295" s="704"/>
      <c r="AE2295" s="677" t="s">
        <v>1038</v>
      </c>
      <c r="AF2295" s="678"/>
      <c r="AG2295" s="677" t="s">
        <v>1237</v>
      </c>
      <c r="AH2295" s="719"/>
      <c r="AI2295" s="719"/>
      <c r="AJ2295" s="719"/>
      <c r="AK2295" s="665">
        <f ca="1">OFFSET('(6)定期点検調書'!$B$12,AO2295-1,0)</f>
        <v>0</v>
      </c>
      <c r="AL2295" s="666"/>
      <c r="AM2295" s="666"/>
      <c r="AN2295" s="667"/>
      <c r="AO2295" s="703">
        <f>L2295+1</f>
        <v>220</v>
      </c>
      <c r="AP2295" s="703"/>
      <c r="AQ2295" s="703"/>
      <c r="AR2295" s="703"/>
      <c r="AS2295" s="703"/>
      <c r="AT2295" s="703"/>
      <c r="AU2295" s="703"/>
      <c r="AV2295" s="703"/>
      <c r="AW2295" s="703"/>
      <c r="AX2295" s="703"/>
      <c r="AY2295" s="703"/>
      <c r="AZ2295" s="703"/>
      <c r="BA2295" s="703"/>
      <c r="BB2295" s="703"/>
      <c r="BC2295" s="703"/>
      <c r="BD2295" s="703"/>
      <c r="BE2295" s="703"/>
      <c r="BF2295" s="703"/>
      <c r="BG2295" s="704"/>
    </row>
    <row r="2296" spans="2:86" ht="14.55" customHeight="1" x14ac:dyDescent="0.2">
      <c r="B2296" s="679"/>
      <c r="C2296" s="680"/>
      <c r="D2296" s="681"/>
      <c r="E2296" s="720"/>
      <c r="F2296" s="720"/>
      <c r="G2296" s="720"/>
      <c r="H2296" s="668"/>
      <c r="I2296" s="669"/>
      <c r="J2296" s="669"/>
      <c r="K2296" s="670"/>
      <c r="L2296" s="705"/>
      <c r="M2296" s="705"/>
      <c r="N2296" s="705"/>
      <c r="O2296" s="705"/>
      <c r="P2296" s="705"/>
      <c r="Q2296" s="705"/>
      <c r="R2296" s="705"/>
      <c r="S2296" s="705"/>
      <c r="T2296" s="705"/>
      <c r="U2296" s="705"/>
      <c r="V2296" s="705"/>
      <c r="W2296" s="705"/>
      <c r="X2296" s="705"/>
      <c r="Y2296" s="705"/>
      <c r="Z2296" s="705"/>
      <c r="AA2296" s="705"/>
      <c r="AB2296" s="705"/>
      <c r="AC2296" s="705"/>
      <c r="AD2296" s="706"/>
      <c r="AE2296" s="679"/>
      <c r="AF2296" s="680"/>
      <c r="AG2296" s="681"/>
      <c r="AH2296" s="720"/>
      <c r="AI2296" s="720"/>
      <c r="AJ2296" s="720"/>
      <c r="AK2296" s="668"/>
      <c r="AL2296" s="669"/>
      <c r="AM2296" s="669"/>
      <c r="AN2296" s="670"/>
      <c r="AO2296" s="705"/>
      <c r="AP2296" s="705"/>
      <c r="AQ2296" s="705"/>
      <c r="AR2296" s="705"/>
      <c r="AS2296" s="705"/>
      <c r="AT2296" s="705"/>
      <c r="AU2296" s="705"/>
      <c r="AV2296" s="705"/>
      <c r="AW2296" s="705"/>
      <c r="AX2296" s="705"/>
      <c r="AY2296" s="705"/>
      <c r="AZ2296" s="705"/>
      <c r="BA2296" s="705"/>
      <c r="BB2296" s="705"/>
      <c r="BC2296" s="705"/>
      <c r="BD2296" s="705"/>
      <c r="BE2296" s="705"/>
      <c r="BF2296" s="705"/>
      <c r="BG2296" s="706"/>
    </row>
    <row r="2297" spans="2:86" ht="14.55" customHeight="1" x14ac:dyDescent="0.2">
      <c r="B2297" s="679"/>
      <c r="C2297" s="680"/>
      <c r="D2297" s="677" t="s">
        <v>992</v>
      </c>
      <c r="E2297" s="719"/>
      <c r="F2297" s="719"/>
      <c r="G2297" s="719"/>
      <c r="H2297" s="665">
        <f ca="1">OFFSET('(6)定期点検調書'!$D$12,L2295-1,0)</f>
        <v>0</v>
      </c>
      <c r="I2297" s="666"/>
      <c r="J2297" s="666"/>
      <c r="K2297" s="667"/>
      <c r="L2297" s="705"/>
      <c r="M2297" s="705"/>
      <c r="N2297" s="705"/>
      <c r="O2297" s="705"/>
      <c r="P2297" s="705"/>
      <c r="Q2297" s="705"/>
      <c r="R2297" s="705"/>
      <c r="S2297" s="705"/>
      <c r="T2297" s="705"/>
      <c r="U2297" s="705"/>
      <c r="V2297" s="705"/>
      <c r="W2297" s="705"/>
      <c r="X2297" s="705"/>
      <c r="Y2297" s="705"/>
      <c r="Z2297" s="705"/>
      <c r="AA2297" s="705"/>
      <c r="AB2297" s="705"/>
      <c r="AC2297" s="705"/>
      <c r="AD2297" s="706"/>
      <c r="AE2297" s="679"/>
      <c r="AF2297" s="680"/>
      <c r="AG2297" s="677" t="s">
        <v>992</v>
      </c>
      <c r="AH2297" s="719"/>
      <c r="AI2297" s="719"/>
      <c r="AJ2297" s="719"/>
      <c r="AK2297" s="665">
        <f ca="1">OFFSET('(6)定期点検調書'!$D$12,AO2295-1,0)</f>
        <v>0</v>
      </c>
      <c r="AL2297" s="666"/>
      <c r="AM2297" s="666"/>
      <c r="AN2297" s="667"/>
      <c r="AO2297" s="705"/>
      <c r="AP2297" s="705"/>
      <c r="AQ2297" s="705"/>
      <c r="AR2297" s="705"/>
      <c r="AS2297" s="705"/>
      <c r="AT2297" s="705"/>
      <c r="AU2297" s="705"/>
      <c r="AV2297" s="705"/>
      <c r="AW2297" s="705"/>
      <c r="AX2297" s="705"/>
      <c r="AY2297" s="705"/>
      <c r="AZ2297" s="705"/>
      <c r="BA2297" s="705"/>
      <c r="BB2297" s="705"/>
      <c r="BC2297" s="705"/>
      <c r="BD2297" s="705"/>
      <c r="BE2297" s="705"/>
      <c r="BF2297" s="705"/>
      <c r="BG2297" s="706"/>
    </row>
    <row r="2298" spans="2:86" ht="14.55" customHeight="1" x14ac:dyDescent="0.2">
      <c r="B2298" s="681"/>
      <c r="C2298" s="682"/>
      <c r="D2298" s="681"/>
      <c r="E2298" s="720"/>
      <c r="F2298" s="720"/>
      <c r="G2298" s="720"/>
      <c r="H2298" s="668"/>
      <c r="I2298" s="669"/>
      <c r="J2298" s="669"/>
      <c r="K2298" s="670"/>
      <c r="L2298" s="705"/>
      <c r="M2298" s="705"/>
      <c r="N2298" s="705"/>
      <c r="O2298" s="705"/>
      <c r="P2298" s="705"/>
      <c r="Q2298" s="705"/>
      <c r="R2298" s="705"/>
      <c r="S2298" s="705"/>
      <c r="T2298" s="705"/>
      <c r="U2298" s="705"/>
      <c r="V2298" s="705"/>
      <c r="W2298" s="705"/>
      <c r="X2298" s="705"/>
      <c r="Y2298" s="705"/>
      <c r="Z2298" s="705"/>
      <c r="AA2298" s="705"/>
      <c r="AB2298" s="705"/>
      <c r="AC2298" s="705"/>
      <c r="AD2298" s="706"/>
      <c r="AE2298" s="681"/>
      <c r="AF2298" s="682"/>
      <c r="AG2298" s="681"/>
      <c r="AH2298" s="720"/>
      <c r="AI2298" s="720"/>
      <c r="AJ2298" s="720"/>
      <c r="AK2298" s="668"/>
      <c r="AL2298" s="669"/>
      <c r="AM2298" s="669"/>
      <c r="AN2298" s="670"/>
      <c r="AO2298" s="705"/>
      <c r="AP2298" s="705"/>
      <c r="AQ2298" s="705"/>
      <c r="AR2298" s="705"/>
      <c r="AS2298" s="705"/>
      <c r="AT2298" s="705"/>
      <c r="AU2298" s="705"/>
      <c r="AV2298" s="705"/>
      <c r="AW2298" s="705"/>
      <c r="AX2298" s="705"/>
      <c r="AY2298" s="705"/>
      <c r="AZ2298" s="705"/>
      <c r="BA2298" s="705"/>
      <c r="BB2298" s="705"/>
      <c r="BC2298" s="705"/>
      <c r="BD2298" s="705"/>
      <c r="BE2298" s="705"/>
      <c r="BF2298" s="705"/>
      <c r="BG2298" s="706"/>
    </row>
    <row r="2299" spans="2:86" ht="14.55" customHeight="1" x14ac:dyDescent="0.2">
      <c r="B2299" s="677" t="s">
        <v>1238</v>
      </c>
      <c r="C2299" s="678"/>
      <c r="D2299" s="659" t="s">
        <v>993</v>
      </c>
      <c r="E2299" s="660"/>
      <c r="F2299" s="660"/>
      <c r="G2299" s="660"/>
      <c r="H2299" s="671">
        <f ca="1">OFFSET('(6)定期点検調書'!$AA$13,L2295-1,0)</f>
        <v>0</v>
      </c>
      <c r="I2299" s="672"/>
      <c r="J2299" s="672"/>
      <c r="K2299" s="673"/>
      <c r="L2299" s="705"/>
      <c r="M2299" s="705"/>
      <c r="N2299" s="705"/>
      <c r="O2299" s="705"/>
      <c r="P2299" s="705"/>
      <c r="Q2299" s="705"/>
      <c r="R2299" s="705"/>
      <c r="S2299" s="705"/>
      <c r="T2299" s="705"/>
      <c r="U2299" s="705"/>
      <c r="V2299" s="705"/>
      <c r="W2299" s="705"/>
      <c r="X2299" s="705"/>
      <c r="Y2299" s="705"/>
      <c r="Z2299" s="705"/>
      <c r="AA2299" s="705"/>
      <c r="AB2299" s="705"/>
      <c r="AC2299" s="705"/>
      <c r="AD2299" s="706"/>
      <c r="AE2299" s="677" t="s">
        <v>1238</v>
      </c>
      <c r="AF2299" s="678"/>
      <c r="AG2299" s="659" t="s">
        <v>993</v>
      </c>
      <c r="AH2299" s="660"/>
      <c r="AI2299" s="660"/>
      <c r="AJ2299" s="660"/>
      <c r="AK2299" s="671">
        <f ca="1">OFFSET('(6)定期点検調書'!$AA$13,AO2295-1,0)</f>
        <v>0</v>
      </c>
      <c r="AL2299" s="672"/>
      <c r="AM2299" s="672"/>
      <c r="AN2299" s="673"/>
      <c r="AO2299" s="705"/>
      <c r="AP2299" s="705"/>
      <c r="AQ2299" s="705"/>
      <c r="AR2299" s="705"/>
      <c r="AS2299" s="705"/>
      <c r="AT2299" s="705"/>
      <c r="AU2299" s="705"/>
      <c r="AV2299" s="705"/>
      <c r="AW2299" s="705"/>
      <c r="AX2299" s="705"/>
      <c r="AY2299" s="705"/>
      <c r="AZ2299" s="705"/>
      <c r="BA2299" s="705"/>
      <c r="BB2299" s="705"/>
      <c r="BC2299" s="705"/>
      <c r="BD2299" s="705"/>
      <c r="BE2299" s="705"/>
      <c r="BF2299" s="705"/>
      <c r="BG2299" s="706"/>
    </row>
    <row r="2300" spans="2:86" ht="14.55" customHeight="1" x14ac:dyDescent="0.2">
      <c r="B2300" s="679"/>
      <c r="C2300" s="680"/>
      <c r="D2300" s="662"/>
      <c r="E2300" s="663"/>
      <c r="F2300" s="663"/>
      <c r="G2300" s="663"/>
      <c r="H2300" s="674"/>
      <c r="I2300" s="675"/>
      <c r="J2300" s="675"/>
      <c r="K2300" s="676"/>
      <c r="L2300" s="705"/>
      <c r="M2300" s="705"/>
      <c r="N2300" s="705"/>
      <c r="O2300" s="705"/>
      <c r="P2300" s="705"/>
      <c r="Q2300" s="705"/>
      <c r="R2300" s="705"/>
      <c r="S2300" s="705"/>
      <c r="T2300" s="705"/>
      <c r="U2300" s="705"/>
      <c r="V2300" s="705"/>
      <c r="W2300" s="705"/>
      <c r="X2300" s="705"/>
      <c r="Y2300" s="705"/>
      <c r="Z2300" s="705"/>
      <c r="AA2300" s="705"/>
      <c r="AB2300" s="705"/>
      <c r="AC2300" s="705"/>
      <c r="AD2300" s="706"/>
      <c r="AE2300" s="679"/>
      <c r="AF2300" s="680"/>
      <c r="AG2300" s="662"/>
      <c r="AH2300" s="663"/>
      <c r="AI2300" s="663"/>
      <c r="AJ2300" s="663"/>
      <c r="AK2300" s="674"/>
      <c r="AL2300" s="675"/>
      <c r="AM2300" s="675"/>
      <c r="AN2300" s="676"/>
      <c r="AO2300" s="705"/>
      <c r="AP2300" s="705"/>
      <c r="AQ2300" s="705"/>
      <c r="AR2300" s="705"/>
      <c r="AS2300" s="705"/>
      <c r="AT2300" s="705"/>
      <c r="AU2300" s="705"/>
      <c r="AV2300" s="705"/>
      <c r="AW2300" s="705"/>
      <c r="AX2300" s="705"/>
      <c r="AY2300" s="705"/>
      <c r="AZ2300" s="705"/>
      <c r="BA2300" s="705"/>
      <c r="BB2300" s="705"/>
      <c r="BC2300" s="705"/>
      <c r="BD2300" s="705"/>
      <c r="BE2300" s="705"/>
      <c r="BF2300" s="705"/>
      <c r="BG2300" s="706"/>
    </row>
    <row r="2301" spans="2:86" ht="14.55" customHeight="1" x14ac:dyDescent="0.2">
      <c r="B2301" s="679"/>
      <c r="C2301" s="680"/>
      <c r="D2301" s="659" t="s">
        <v>1239</v>
      </c>
      <c r="E2301" s="660"/>
      <c r="F2301" s="660"/>
      <c r="G2301" s="660"/>
      <c r="H2301" s="665">
        <f ca="1">OFFSET('(6)定期点検調書'!$AD$12,L2295-1,0)</f>
        <v>0</v>
      </c>
      <c r="I2301" s="666"/>
      <c r="J2301" s="666"/>
      <c r="K2301" s="667"/>
      <c r="L2301" s="705"/>
      <c r="M2301" s="705"/>
      <c r="N2301" s="705"/>
      <c r="O2301" s="705"/>
      <c r="P2301" s="705"/>
      <c r="Q2301" s="705"/>
      <c r="R2301" s="705"/>
      <c r="S2301" s="705"/>
      <c r="T2301" s="705"/>
      <c r="U2301" s="705"/>
      <c r="V2301" s="705"/>
      <c r="W2301" s="705"/>
      <c r="X2301" s="705"/>
      <c r="Y2301" s="705"/>
      <c r="Z2301" s="705"/>
      <c r="AA2301" s="705"/>
      <c r="AB2301" s="705"/>
      <c r="AC2301" s="705"/>
      <c r="AD2301" s="706"/>
      <c r="AE2301" s="679"/>
      <c r="AF2301" s="680"/>
      <c r="AG2301" s="659" t="s">
        <v>1239</v>
      </c>
      <c r="AH2301" s="660"/>
      <c r="AI2301" s="660"/>
      <c r="AJ2301" s="660"/>
      <c r="AK2301" s="665">
        <f ca="1">OFFSET('(6)定期点検調書'!$AD$12,AO2295-1,0)</f>
        <v>0</v>
      </c>
      <c r="AL2301" s="666"/>
      <c r="AM2301" s="666"/>
      <c r="AN2301" s="667"/>
      <c r="AO2301" s="705"/>
      <c r="AP2301" s="705"/>
      <c r="AQ2301" s="705"/>
      <c r="AR2301" s="705"/>
      <c r="AS2301" s="705"/>
      <c r="AT2301" s="705"/>
      <c r="AU2301" s="705"/>
      <c r="AV2301" s="705"/>
      <c r="AW2301" s="705"/>
      <c r="AX2301" s="705"/>
      <c r="AY2301" s="705"/>
      <c r="AZ2301" s="705"/>
      <c r="BA2301" s="705"/>
      <c r="BB2301" s="705"/>
      <c r="BC2301" s="705"/>
      <c r="BD2301" s="705"/>
      <c r="BE2301" s="705"/>
      <c r="BF2301" s="705"/>
      <c r="BG2301" s="706"/>
    </row>
    <row r="2302" spans="2:86" ht="14.55" customHeight="1" x14ac:dyDescent="0.2">
      <c r="B2302" s="681"/>
      <c r="C2302" s="682"/>
      <c r="D2302" s="662"/>
      <c r="E2302" s="663"/>
      <c r="F2302" s="663"/>
      <c r="G2302" s="663"/>
      <c r="H2302" s="668"/>
      <c r="I2302" s="669"/>
      <c r="J2302" s="669"/>
      <c r="K2302" s="670"/>
      <c r="L2302" s="705"/>
      <c r="M2302" s="705"/>
      <c r="N2302" s="705"/>
      <c r="O2302" s="705"/>
      <c r="P2302" s="705"/>
      <c r="Q2302" s="705"/>
      <c r="R2302" s="705"/>
      <c r="S2302" s="705"/>
      <c r="T2302" s="705"/>
      <c r="U2302" s="705"/>
      <c r="V2302" s="705"/>
      <c r="W2302" s="705"/>
      <c r="X2302" s="705"/>
      <c r="Y2302" s="705"/>
      <c r="Z2302" s="705"/>
      <c r="AA2302" s="705"/>
      <c r="AB2302" s="705"/>
      <c r="AC2302" s="705"/>
      <c r="AD2302" s="706"/>
      <c r="AE2302" s="681"/>
      <c r="AF2302" s="682"/>
      <c r="AG2302" s="662"/>
      <c r="AH2302" s="663"/>
      <c r="AI2302" s="663"/>
      <c r="AJ2302" s="663"/>
      <c r="AK2302" s="668"/>
      <c r="AL2302" s="669"/>
      <c r="AM2302" s="669"/>
      <c r="AN2302" s="670"/>
      <c r="AO2302" s="705"/>
      <c r="AP2302" s="705"/>
      <c r="AQ2302" s="705"/>
      <c r="AR2302" s="705"/>
      <c r="AS2302" s="705"/>
      <c r="AT2302" s="705"/>
      <c r="AU2302" s="705"/>
      <c r="AV2302" s="705"/>
      <c r="AW2302" s="705"/>
      <c r="AX2302" s="705"/>
      <c r="AY2302" s="705"/>
      <c r="AZ2302" s="705"/>
      <c r="BA2302" s="705"/>
      <c r="BB2302" s="705"/>
      <c r="BC2302" s="705"/>
      <c r="BD2302" s="705"/>
      <c r="BE2302" s="705"/>
      <c r="BF2302" s="705"/>
      <c r="BG2302" s="706"/>
    </row>
    <row r="2303" spans="2:86" ht="28.95" customHeight="1" x14ac:dyDescent="0.2">
      <c r="B2303" s="716" t="s">
        <v>995</v>
      </c>
      <c r="C2303" s="717"/>
      <c r="D2303" s="717"/>
      <c r="E2303" s="717"/>
      <c r="F2303" s="717"/>
      <c r="G2303" s="718"/>
      <c r="H2303" s="709">
        <f ca="1">OFFSET('(6)定期点検調書'!$AK$12,L2295-1,0)</f>
        <v>0</v>
      </c>
      <c r="I2303" s="710"/>
      <c r="J2303" s="710"/>
      <c r="K2303" s="711"/>
      <c r="L2303" s="705"/>
      <c r="M2303" s="705"/>
      <c r="N2303" s="705"/>
      <c r="O2303" s="705"/>
      <c r="P2303" s="705"/>
      <c r="Q2303" s="705"/>
      <c r="R2303" s="705"/>
      <c r="S2303" s="705"/>
      <c r="T2303" s="705"/>
      <c r="U2303" s="705"/>
      <c r="V2303" s="705"/>
      <c r="W2303" s="705"/>
      <c r="X2303" s="705"/>
      <c r="Y2303" s="705"/>
      <c r="Z2303" s="705"/>
      <c r="AA2303" s="705"/>
      <c r="AB2303" s="705"/>
      <c r="AC2303" s="705"/>
      <c r="AD2303" s="706"/>
      <c r="AE2303" s="716" t="s">
        <v>995</v>
      </c>
      <c r="AF2303" s="717"/>
      <c r="AG2303" s="717"/>
      <c r="AH2303" s="717"/>
      <c r="AI2303" s="717"/>
      <c r="AJ2303" s="718"/>
      <c r="AK2303" s="709">
        <f ca="1">OFFSET('(6)定期点検調書'!$AK$12,AO2295-1,0)</f>
        <v>0</v>
      </c>
      <c r="AL2303" s="710"/>
      <c r="AM2303" s="710"/>
      <c r="AN2303" s="711"/>
      <c r="AO2303" s="705"/>
      <c r="AP2303" s="705"/>
      <c r="AQ2303" s="705"/>
      <c r="AR2303" s="705"/>
      <c r="AS2303" s="705"/>
      <c r="AT2303" s="705"/>
      <c r="AU2303" s="705"/>
      <c r="AV2303" s="705"/>
      <c r="AW2303" s="705"/>
      <c r="AX2303" s="705"/>
      <c r="AY2303" s="705"/>
      <c r="AZ2303" s="705"/>
      <c r="BA2303" s="705"/>
      <c r="BB2303" s="705"/>
      <c r="BC2303" s="705"/>
      <c r="BD2303" s="705"/>
      <c r="BE2303" s="705"/>
      <c r="BF2303" s="705"/>
      <c r="BG2303" s="706"/>
    </row>
    <row r="2304" spans="2:86" ht="14.55" customHeight="1" x14ac:dyDescent="0.2">
      <c r="B2304" s="677" t="s">
        <v>1240</v>
      </c>
      <c r="C2304" s="661"/>
      <c r="D2304" s="659" t="s">
        <v>994</v>
      </c>
      <c r="E2304" s="660"/>
      <c r="F2304" s="660"/>
      <c r="G2304" s="661"/>
      <c r="H2304" s="699" t="str">
        <f ca="1">OFFSET('(6)定期点検調書'!$BY$12,L2295-1,0)</f>
        <v/>
      </c>
      <c r="I2304" s="700"/>
      <c r="J2304" s="700"/>
      <c r="K2304" s="714"/>
      <c r="L2304" s="705"/>
      <c r="M2304" s="705"/>
      <c r="N2304" s="705"/>
      <c r="O2304" s="705"/>
      <c r="P2304" s="705"/>
      <c r="Q2304" s="705"/>
      <c r="R2304" s="705"/>
      <c r="S2304" s="705"/>
      <c r="T2304" s="705"/>
      <c r="U2304" s="705"/>
      <c r="V2304" s="705"/>
      <c r="W2304" s="705"/>
      <c r="X2304" s="705"/>
      <c r="Y2304" s="705"/>
      <c r="Z2304" s="705"/>
      <c r="AA2304" s="705"/>
      <c r="AB2304" s="705"/>
      <c r="AC2304" s="705"/>
      <c r="AD2304" s="706"/>
      <c r="AE2304" s="677" t="s">
        <v>1240</v>
      </c>
      <c r="AF2304" s="661"/>
      <c r="AG2304" s="659" t="s">
        <v>994</v>
      </c>
      <c r="AH2304" s="660"/>
      <c r="AI2304" s="660"/>
      <c r="AJ2304" s="661"/>
      <c r="AK2304" s="699" t="str">
        <f ca="1">OFFSET('(6)定期点検調書'!$BY$12,AO2295-1,0)</f>
        <v/>
      </c>
      <c r="AL2304" s="700"/>
      <c r="AM2304" s="700"/>
      <c r="AN2304" s="714"/>
      <c r="AO2304" s="705"/>
      <c r="AP2304" s="705"/>
      <c r="AQ2304" s="705"/>
      <c r="AR2304" s="705"/>
      <c r="AS2304" s="705"/>
      <c r="AT2304" s="705"/>
      <c r="AU2304" s="705"/>
      <c r="AV2304" s="705"/>
      <c r="AW2304" s="705"/>
      <c r="AX2304" s="705"/>
      <c r="AY2304" s="705"/>
      <c r="AZ2304" s="705"/>
      <c r="BA2304" s="705"/>
      <c r="BB2304" s="705"/>
      <c r="BC2304" s="705"/>
      <c r="BD2304" s="705"/>
      <c r="BE2304" s="705"/>
      <c r="BF2304" s="705"/>
      <c r="BG2304" s="706"/>
    </row>
    <row r="2305" spans="2:86" ht="14.55" customHeight="1" x14ac:dyDescent="0.2">
      <c r="B2305" s="712"/>
      <c r="C2305" s="713"/>
      <c r="D2305" s="662"/>
      <c r="E2305" s="663"/>
      <c r="F2305" s="663"/>
      <c r="G2305" s="664"/>
      <c r="H2305" s="701"/>
      <c r="I2305" s="702"/>
      <c r="J2305" s="702"/>
      <c r="K2305" s="715"/>
      <c r="L2305" s="705"/>
      <c r="M2305" s="705"/>
      <c r="N2305" s="705"/>
      <c r="O2305" s="705"/>
      <c r="P2305" s="705"/>
      <c r="Q2305" s="705"/>
      <c r="R2305" s="705"/>
      <c r="S2305" s="705"/>
      <c r="T2305" s="705"/>
      <c r="U2305" s="705"/>
      <c r="V2305" s="705"/>
      <c r="W2305" s="705"/>
      <c r="X2305" s="705"/>
      <c r="Y2305" s="705"/>
      <c r="Z2305" s="705"/>
      <c r="AA2305" s="705"/>
      <c r="AB2305" s="705"/>
      <c r="AC2305" s="705"/>
      <c r="AD2305" s="706"/>
      <c r="AE2305" s="712"/>
      <c r="AF2305" s="713"/>
      <c r="AG2305" s="662"/>
      <c r="AH2305" s="663"/>
      <c r="AI2305" s="663"/>
      <c r="AJ2305" s="664"/>
      <c r="AK2305" s="701"/>
      <c r="AL2305" s="702"/>
      <c r="AM2305" s="702"/>
      <c r="AN2305" s="715"/>
      <c r="AO2305" s="705"/>
      <c r="AP2305" s="705"/>
      <c r="AQ2305" s="705"/>
      <c r="AR2305" s="705"/>
      <c r="AS2305" s="705"/>
      <c r="AT2305" s="705"/>
      <c r="AU2305" s="705"/>
      <c r="AV2305" s="705"/>
      <c r="AW2305" s="705"/>
      <c r="AX2305" s="705"/>
      <c r="AY2305" s="705"/>
      <c r="AZ2305" s="705"/>
      <c r="BA2305" s="705"/>
      <c r="BB2305" s="705"/>
      <c r="BC2305" s="705"/>
      <c r="BD2305" s="705"/>
      <c r="BE2305" s="705"/>
      <c r="BF2305" s="705"/>
      <c r="BG2305" s="706"/>
    </row>
    <row r="2306" spans="2:86" ht="14.55" customHeight="1" x14ac:dyDescent="0.2">
      <c r="B2306" s="712"/>
      <c r="C2306" s="713"/>
      <c r="D2306" s="659" t="s">
        <v>1186</v>
      </c>
      <c r="E2306" s="660"/>
      <c r="F2306" s="660"/>
      <c r="G2306" s="661"/>
      <c r="H2306" s="665">
        <f ca="1">OFFSET('(6)定期点検調書'!$BC$12,L2295-1,0)</f>
        <v>0</v>
      </c>
      <c r="I2306" s="666"/>
      <c r="J2306" s="666"/>
      <c r="K2306" s="667"/>
      <c r="L2306" s="705"/>
      <c r="M2306" s="705"/>
      <c r="N2306" s="705"/>
      <c r="O2306" s="705"/>
      <c r="P2306" s="705"/>
      <c r="Q2306" s="705"/>
      <c r="R2306" s="705"/>
      <c r="S2306" s="705"/>
      <c r="T2306" s="705"/>
      <c r="U2306" s="705"/>
      <c r="V2306" s="705"/>
      <c r="W2306" s="705"/>
      <c r="X2306" s="705"/>
      <c r="Y2306" s="705"/>
      <c r="Z2306" s="705"/>
      <c r="AA2306" s="705"/>
      <c r="AB2306" s="705"/>
      <c r="AC2306" s="705"/>
      <c r="AD2306" s="706"/>
      <c r="AE2306" s="712"/>
      <c r="AF2306" s="713"/>
      <c r="AG2306" s="659" t="s">
        <v>1186</v>
      </c>
      <c r="AH2306" s="660"/>
      <c r="AI2306" s="660"/>
      <c r="AJ2306" s="661"/>
      <c r="AK2306" s="665">
        <f ca="1">OFFSET('(6)定期点検調書'!$BC$12,AO2295-1,0)</f>
        <v>0</v>
      </c>
      <c r="AL2306" s="666"/>
      <c r="AM2306" s="666"/>
      <c r="AN2306" s="667"/>
      <c r="AO2306" s="705"/>
      <c r="AP2306" s="705"/>
      <c r="AQ2306" s="705"/>
      <c r="AR2306" s="705"/>
      <c r="AS2306" s="705"/>
      <c r="AT2306" s="705"/>
      <c r="AU2306" s="705"/>
      <c r="AV2306" s="705"/>
      <c r="AW2306" s="705"/>
      <c r="AX2306" s="705"/>
      <c r="AY2306" s="705"/>
      <c r="AZ2306" s="705"/>
      <c r="BA2306" s="705"/>
      <c r="BB2306" s="705"/>
      <c r="BC2306" s="705"/>
      <c r="BD2306" s="705"/>
      <c r="BE2306" s="705"/>
      <c r="BF2306" s="705"/>
      <c r="BG2306" s="706"/>
    </row>
    <row r="2307" spans="2:86" ht="14.55" customHeight="1" x14ac:dyDescent="0.2">
      <c r="B2307" s="712"/>
      <c r="C2307" s="713"/>
      <c r="D2307" s="662"/>
      <c r="E2307" s="663"/>
      <c r="F2307" s="663"/>
      <c r="G2307" s="664"/>
      <c r="H2307" s="668"/>
      <c r="I2307" s="669"/>
      <c r="J2307" s="669"/>
      <c r="K2307" s="670"/>
      <c r="L2307" s="705"/>
      <c r="M2307" s="705"/>
      <c r="N2307" s="705"/>
      <c r="O2307" s="705"/>
      <c r="P2307" s="705"/>
      <c r="Q2307" s="705"/>
      <c r="R2307" s="705"/>
      <c r="S2307" s="705"/>
      <c r="T2307" s="705"/>
      <c r="U2307" s="705"/>
      <c r="V2307" s="705"/>
      <c r="W2307" s="705"/>
      <c r="X2307" s="705"/>
      <c r="Y2307" s="705"/>
      <c r="Z2307" s="705"/>
      <c r="AA2307" s="705"/>
      <c r="AB2307" s="705"/>
      <c r="AC2307" s="705"/>
      <c r="AD2307" s="706"/>
      <c r="AE2307" s="712"/>
      <c r="AF2307" s="713"/>
      <c r="AG2307" s="662"/>
      <c r="AH2307" s="663"/>
      <c r="AI2307" s="663"/>
      <c r="AJ2307" s="664"/>
      <c r="AK2307" s="668"/>
      <c r="AL2307" s="669"/>
      <c r="AM2307" s="669"/>
      <c r="AN2307" s="670"/>
      <c r="AO2307" s="705"/>
      <c r="AP2307" s="705"/>
      <c r="AQ2307" s="705"/>
      <c r="AR2307" s="705"/>
      <c r="AS2307" s="705"/>
      <c r="AT2307" s="705"/>
      <c r="AU2307" s="705"/>
      <c r="AV2307" s="705"/>
      <c r="AW2307" s="705"/>
      <c r="AX2307" s="705"/>
      <c r="AY2307" s="705"/>
      <c r="AZ2307" s="705"/>
      <c r="BA2307" s="705"/>
      <c r="BB2307" s="705"/>
      <c r="BC2307" s="705"/>
      <c r="BD2307" s="705"/>
      <c r="BE2307" s="705"/>
      <c r="BF2307" s="705"/>
      <c r="BG2307" s="706"/>
    </row>
    <row r="2308" spans="2:86" ht="14.55" customHeight="1" x14ac:dyDescent="0.2">
      <c r="B2308" s="712"/>
      <c r="C2308" s="713"/>
      <c r="D2308" s="659" t="s">
        <v>1187</v>
      </c>
      <c r="E2308" s="660"/>
      <c r="F2308" s="660"/>
      <c r="G2308" s="661"/>
      <c r="H2308" s="665">
        <f ca="1">OFFSET('(6)定期点検調書'!$BF$12,L2295-1,0)</f>
        <v>0</v>
      </c>
      <c r="I2308" s="666"/>
      <c r="J2308" s="666"/>
      <c r="K2308" s="667"/>
      <c r="L2308" s="705"/>
      <c r="M2308" s="705"/>
      <c r="N2308" s="705"/>
      <c r="O2308" s="705"/>
      <c r="P2308" s="705"/>
      <c r="Q2308" s="705"/>
      <c r="R2308" s="705"/>
      <c r="S2308" s="705"/>
      <c r="T2308" s="705"/>
      <c r="U2308" s="705"/>
      <c r="V2308" s="705"/>
      <c r="W2308" s="705"/>
      <c r="X2308" s="705"/>
      <c r="Y2308" s="705"/>
      <c r="Z2308" s="705"/>
      <c r="AA2308" s="705"/>
      <c r="AB2308" s="705"/>
      <c r="AC2308" s="705"/>
      <c r="AD2308" s="706"/>
      <c r="AE2308" s="712"/>
      <c r="AF2308" s="713"/>
      <c r="AG2308" s="659" t="s">
        <v>1187</v>
      </c>
      <c r="AH2308" s="660"/>
      <c r="AI2308" s="660"/>
      <c r="AJ2308" s="661"/>
      <c r="AK2308" s="665">
        <f ca="1">OFFSET('(6)定期点検調書'!$BF$12,AO2295-1,0)</f>
        <v>0</v>
      </c>
      <c r="AL2308" s="666"/>
      <c r="AM2308" s="666"/>
      <c r="AN2308" s="667"/>
      <c r="AO2308" s="705"/>
      <c r="AP2308" s="705"/>
      <c r="AQ2308" s="705"/>
      <c r="AR2308" s="705"/>
      <c r="AS2308" s="705"/>
      <c r="AT2308" s="705"/>
      <c r="AU2308" s="705"/>
      <c r="AV2308" s="705"/>
      <c r="AW2308" s="705"/>
      <c r="AX2308" s="705"/>
      <c r="AY2308" s="705"/>
      <c r="AZ2308" s="705"/>
      <c r="BA2308" s="705"/>
      <c r="BB2308" s="705"/>
      <c r="BC2308" s="705"/>
      <c r="BD2308" s="705"/>
      <c r="BE2308" s="705"/>
      <c r="BF2308" s="705"/>
      <c r="BG2308" s="706"/>
    </row>
    <row r="2309" spans="2:86" ht="14.55" customHeight="1" x14ac:dyDescent="0.2">
      <c r="B2309" s="662"/>
      <c r="C2309" s="664"/>
      <c r="D2309" s="662"/>
      <c r="E2309" s="663"/>
      <c r="F2309" s="663"/>
      <c r="G2309" s="664"/>
      <c r="H2309" s="668"/>
      <c r="I2309" s="669"/>
      <c r="J2309" s="669"/>
      <c r="K2309" s="670"/>
      <c r="L2309" s="707"/>
      <c r="M2309" s="707"/>
      <c r="N2309" s="707"/>
      <c r="O2309" s="707"/>
      <c r="P2309" s="707"/>
      <c r="Q2309" s="707"/>
      <c r="R2309" s="707"/>
      <c r="S2309" s="707"/>
      <c r="T2309" s="707"/>
      <c r="U2309" s="707"/>
      <c r="V2309" s="707"/>
      <c r="W2309" s="707"/>
      <c r="X2309" s="707"/>
      <c r="Y2309" s="707"/>
      <c r="Z2309" s="707"/>
      <c r="AA2309" s="707"/>
      <c r="AB2309" s="707"/>
      <c r="AC2309" s="707"/>
      <c r="AD2309" s="708"/>
      <c r="AE2309" s="662"/>
      <c r="AF2309" s="664"/>
      <c r="AG2309" s="662"/>
      <c r="AH2309" s="663"/>
      <c r="AI2309" s="663"/>
      <c r="AJ2309" s="664"/>
      <c r="AK2309" s="668"/>
      <c r="AL2309" s="669"/>
      <c r="AM2309" s="669"/>
      <c r="AN2309" s="670"/>
      <c r="AO2309" s="707"/>
      <c r="AP2309" s="707"/>
      <c r="AQ2309" s="707"/>
      <c r="AR2309" s="707"/>
      <c r="AS2309" s="707"/>
      <c r="AT2309" s="707"/>
      <c r="AU2309" s="707"/>
      <c r="AV2309" s="707"/>
      <c r="AW2309" s="707"/>
      <c r="AX2309" s="707"/>
      <c r="AY2309" s="707"/>
      <c r="AZ2309" s="707"/>
      <c r="BA2309" s="707"/>
      <c r="BB2309" s="707"/>
      <c r="BC2309" s="707"/>
      <c r="BD2309" s="707"/>
      <c r="BE2309" s="707"/>
      <c r="BF2309" s="707"/>
      <c r="BG2309" s="708"/>
    </row>
    <row r="2310" spans="2:86" ht="14.55" customHeight="1" x14ac:dyDescent="0.2">
      <c r="B2310" s="683" t="s">
        <v>1241</v>
      </c>
      <c r="C2310" s="683"/>
      <c r="D2310" s="683"/>
      <c r="E2310" s="683"/>
      <c r="F2310" s="683"/>
      <c r="G2310" s="683"/>
      <c r="H2310" s="699" t="str">
        <f ca="1">IF(OFFSET('(6)定期点検調書'!$AR$12,L2295-1,0)="","",OFFSET('(6)定期点検調書'!$AQ$12,L2295-1,0)&amp;TEXT(OFFSET('(6)定期点検調書'!$AR$12,L2295-1,0),"0.0")&amp;OFFSET('(6)定期点検調書'!$AT$12,L2295-1,0))  &amp;  IF(OFFSET('(6)定期点検調書'!$AV$12,L2295-1,0)="","","／"&amp;OFFSET('(6)定期点検調書'!$AU$12,L2295-1,0)&amp;TEXT(OFFSET('(6)定期点検調書'!$AV$12,L2295-1,0),"0.0")&amp;OFFSET('(6)定期点検調書'!$AX$12,L2295-1,0))  &amp;  IF(OFFSET('(6)定期点検調書'!$AZ$12,L2295-1,0)="","","／"&amp;OFFSET('(6)定期点検調書'!$AY$12,L2295-1,0)&amp;TEXT(OFFSET('(6)定期点検調書'!$AZ$12,L2295-1,0),"0.0")&amp;OFFSET('(6)定期点検調書'!$BB$12,L2295-1,0))</f>
        <v/>
      </c>
      <c r="I2310" s="700"/>
      <c r="J2310" s="700"/>
      <c r="K2310" s="700"/>
      <c r="L2310" s="700"/>
      <c r="M2310" s="700"/>
      <c r="N2310" s="700"/>
      <c r="O2310" s="700"/>
      <c r="P2310" s="685" t="s">
        <v>1243</v>
      </c>
      <c r="Q2310" s="685"/>
      <c r="R2310" s="685"/>
      <c r="S2310" s="685"/>
      <c r="T2310" s="685"/>
      <c r="U2310" s="685"/>
      <c r="V2310" s="685"/>
      <c r="W2310" s="686" t="str">
        <f ca="1">OFFSET('(6)定期点検調書'!$F$12,L2295-1,0)</f>
        <v/>
      </c>
      <c r="X2310" s="687"/>
      <c r="Y2310" s="687"/>
      <c r="Z2310" s="687"/>
      <c r="AA2310" s="687"/>
      <c r="AB2310" s="687"/>
      <c r="AC2310" s="687"/>
      <c r="AD2310" s="688"/>
      <c r="AE2310" s="683" t="s">
        <v>1241</v>
      </c>
      <c r="AF2310" s="683"/>
      <c r="AG2310" s="683"/>
      <c r="AH2310" s="683"/>
      <c r="AI2310" s="683"/>
      <c r="AJ2310" s="683"/>
      <c r="AK2310" s="699" t="str">
        <f ca="1">IF(OFFSET('(6)定期点検調書'!$AR$12,AO2295-1,0)="","",OFFSET('(6)定期点検調書'!$AQ$12,AO2295-1,0)&amp;TEXT(OFFSET('(6)定期点検調書'!$AR$12,AO2295-1,0),"0.0")&amp;OFFSET('(6)定期点検調書'!$AT$12,AO2295-1,0))  &amp;  IF(OFFSET('(6)定期点検調書'!$AV$12,AO2295-1,0)="","","／"&amp;OFFSET('(6)定期点検調書'!$AU$12,AO2295-1,0)&amp;TEXT(OFFSET('(6)定期点検調書'!$AV$12,AO2295-1,0),"0.0")&amp;OFFSET('(6)定期点検調書'!$AX$12,AO2295-1,0))  &amp;  IF(OFFSET('(6)定期点検調書'!$AZ$12,AO2295-1,0)="","","／"&amp;OFFSET('(6)定期点検調書'!$AY$12,AO2295-1,0)&amp;TEXT(OFFSET('(6)定期点検調書'!$AZ$12,AO2295-1,0),"0.0")&amp;OFFSET('(6)定期点検調書'!$BB$12,AO2295-1,0))</f>
        <v/>
      </c>
      <c r="AL2310" s="700"/>
      <c r="AM2310" s="700"/>
      <c r="AN2310" s="700"/>
      <c r="AO2310" s="700"/>
      <c r="AP2310" s="700"/>
      <c r="AQ2310" s="700"/>
      <c r="AR2310" s="700"/>
      <c r="AS2310" s="685" t="s">
        <v>1243</v>
      </c>
      <c r="AT2310" s="685"/>
      <c r="AU2310" s="685"/>
      <c r="AV2310" s="685"/>
      <c r="AW2310" s="685"/>
      <c r="AX2310" s="685"/>
      <c r="AY2310" s="685"/>
      <c r="AZ2310" s="686" t="str">
        <f ca="1">OFFSET('(6)定期点検調書'!$F$12,AO2295-1,0)</f>
        <v/>
      </c>
      <c r="BA2310" s="687"/>
      <c r="BB2310" s="687"/>
      <c r="BC2310" s="687"/>
      <c r="BD2310" s="687"/>
      <c r="BE2310" s="687"/>
      <c r="BF2310" s="687"/>
      <c r="BG2310" s="688"/>
    </row>
    <row r="2311" spans="2:86" ht="14.55" customHeight="1" x14ac:dyDescent="0.2">
      <c r="B2311" s="683"/>
      <c r="C2311" s="683"/>
      <c r="D2311" s="683"/>
      <c r="E2311" s="683"/>
      <c r="F2311" s="683"/>
      <c r="G2311" s="683"/>
      <c r="H2311" s="701"/>
      <c r="I2311" s="702"/>
      <c r="J2311" s="702"/>
      <c r="K2311" s="702"/>
      <c r="L2311" s="702"/>
      <c r="M2311" s="702"/>
      <c r="N2311" s="702"/>
      <c r="O2311" s="702"/>
      <c r="P2311" s="685"/>
      <c r="Q2311" s="685"/>
      <c r="R2311" s="685"/>
      <c r="S2311" s="685"/>
      <c r="T2311" s="685"/>
      <c r="U2311" s="685"/>
      <c r="V2311" s="685"/>
      <c r="W2311" s="689"/>
      <c r="X2311" s="690"/>
      <c r="Y2311" s="690"/>
      <c r="Z2311" s="690"/>
      <c r="AA2311" s="690"/>
      <c r="AB2311" s="690"/>
      <c r="AC2311" s="690"/>
      <c r="AD2311" s="691"/>
      <c r="AE2311" s="683"/>
      <c r="AF2311" s="683"/>
      <c r="AG2311" s="683"/>
      <c r="AH2311" s="683"/>
      <c r="AI2311" s="683"/>
      <c r="AJ2311" s="683"/>
      <c r="AK2311" s="701"/>
      <c r="AL2311" s="702"/>
      <c r="AM2311" s="702"/>
      <c r="AN2311" s="702"/>
      <c r="AO2311" s="702"/>
      <c r="AP2311" s="702"/>
      <c r="AQ2311" s="702"/>
      <c r="AR2311" s="702"/>
      <c r="AS2311" s="685"/>
      <c r="AT2311" s="685"/>
      <c r="AU2311" s="685"/>
      <c r="AV2311" s="685"/>
      <c r="AW2311" s="685"/>
      <c r="AX2311" s="685"/>
      <c r="AY2311" s="685"/>
      <c r="AZ2311" s="689"/>
      <c r="BA2311" s="690"/>
      <c r="BB2311" s="690"/>
      <c r="BC2311" s="690"/>
      <c r="BD2311" s="690"/>
      <c r="BE2311" s="690"/>
      <c r="BF2311" s="690"/>
      <c r="BG2311" s="691"/>
    </row>
    <row r="2312" spans="2:86" ht="14.55" customHeight="1" x14ac:dyDescent="0.2">
      <c r="B2312" s="659" t="s">
        <v>1242</v>
      </c>
      <c r="C2312" s="660"/>
      <c r="D2312" s="660"/>
      <c r="E2312" s="660"/>
      <c r="F2312" s="660"/>
      <c r="G2312" s="661"/>
      <c r="H2312" s="671" t="str">
        <f ca="1">IF(OFFSET('(6)定期点検調書'!$BL$12,L2295-1,0)="","",VLOOKUP(OFFSET('(6)定期点検調書'!$BL$12,L2295-1,0),ﾃﾞｰﾀ一覧!$AY$4:$BB$16,2,FALSE))  &amp;  IF(OFFSET('(6)定期点検調書'!$BC$12,L2295-1,0)="","","／"&amp;VLOOKUP(OFFSET('(6)定期点検調書'!$BC$12,L2295-1,0),ﾃﾞｰﾀ一覧!$AY$4:$BB$16,2,FALSE))  &amp;  IF(OFFSET('(6)定期点検調書'!$BD$12,L2295-1,0)="","","／"&amp;VLOOKUP(OFFSET('(6)定期点検調書'!$BD$12,L2295-1,0),ﾃﾞｰﾀ一覧!$AY$4:$BB$16,2,FALSE))</f>
        <v/>
      </c>
      <c r="I2312" s="672"/>
      <c r="J2312" s="672"/>
      <c r="K2312" s="672"/>
      <c r="L2312" s="672"/>
      <c r="M2312" s="672"/>
      <c r="N2312" s="672"/>
      <c r="O2312" s="672"/>
      <c r="P2312" s="692" t="s">
        <v>996</v>
      </c>
      <c r="Q2312" s="692"/>
      <c r="R2312" s="692"/>
      <c r="S2312" s="692"/>
      <c r="T2312" s="692"/>
      <c r="U2312" s="692"/>
      <c r="V2312" s="692"/>
      <c r="W2312" s="693"/>
      <c r="X2312" s="694"/>
      <c r="Y2312" s="694"/>
      <c r="Z2312" s="694"/>
      <c r="AA2312" s="694"/>
      <c r="AB2312" s="694"/>
      <c r="AC2312" s="694"/>
      <c r="AD2312" s="695"/>
      <c r="AE2312" s="659" t="s">
        <v>1242</v>
      </c>
      <c r="AF2312" s="660"/>
      <c r="AG2312" s="660"/>
      <c r="AH2312" s="660"/>
      <c r="AI2312" s="660"/>
      <c r="AJ2312" s="661"/>
      <c r="AK2312" s="671" t="str">
        <f ca="1">IF(OFFSET('(6)定期点検調書'!$BL$12,AO2295-1,0)="","",VLOOKUP(OFFSET('(6)定期点検調書'!$BL$12,AO2295-1,0),ﾃﾞｰﾀ一覧!$AY$4:$BB$16,2,FALSE))  &amp;  IF(OFFSET('(6)定期点検調書'!$BC$12,AO2295-1,0)="","","／"&amp;VLOOKUP(OFFSET('(6)定期点検調書'!$BC$12,AO2295-1,0),ﾃﾞｰﾀ一覧!$AY$4:$BB$16,2,FALSE))  &amp;  IF(OFFSET('(6)定期点検調書'!$BD$12,AO2295-1,0)="","","／"&amp;VLOOKUP(OFFSET('(6)定期点検調書'!$BD$12,AO2295-1,0),ﾃﾞｰﾀ一覧!$AY$4:$BB$16,2,FALSE))</f>
        <v/>
      </c>
      <c r="AL2312" s="672"/>
      <c r="AM2312" s="672"/>
      <c r="AN2312" s="672"/>
      <c r="AO2312" s="672"/>
      <c r="AP2312" s="672"/>
      <c r="AQ2312" s="672"/>
      <c r="AR2312" s="672"/>
      <c r="AS2312" s="692" t="s">
        <v>996</v>
      </c>
      <c r="AT2312" s="692"/>
      <c r="AU2312" s="692"/>
      <c r="AV2312" s="692"/>
      <c r="AW2312" s="692"/>
      <c r="AX2312" s="692"/>
      <c r="AY2312" s="692"/>
      <c r="AZ2312" s="693"/>
      <c r="BA2312" s="694"/>
      <c r="BB2312" s="694"/>
      <c r="BC2312" s="694"/>
      <c r="BD2312" s="694"/>
      <c r="BE2312" s="694"/>
      <c r="BF2312" s="694"/>
      <c r="BG2312" s="695"/>
    </row>
    <row r="2313" spans="2:86" ht="14.55" customHeight="1" x14ac:dyDescent="0.2">
      <c r="B2313" s="662"/>
      <c r="C2313" s="663"/>
      <c r="D2313" s="663"/>
      <c r="E2313" s="663"/>
      <c r="F2313" s="663"/>
      <c r="G2313" s="664"/>
      <c r="H2313" s="674"/>
      <c r="I2313" s="675"/>
      <c r="J2313" s="675"/>
      <c r="K2313" s="675"/>
      <c r="L2313" s="675"/>
      <c r="M2313" s="675"/>
      <c r="N2313" s="675"/>
      <c r="O2313" s="675"/>
      <c r="P2313" s="692"/>
      <c r="Q2313" s="692"/>
      <c r="R2313" s="692"/>
      <c r="S2313" s="692"/>
      <c r="T2313" s="692"/>
      <c r="U2313" s="692"/>
      <c r="V2313" s="692"/>
      <c r="W2313" s="696"/>
      <c r="X2313" s="697"/>
      <c r="Y2313" s="697"/>
      <c r="Z2313" s="697"/>
      <c r="AA2313" s="697"/>
      <c r="AB2313" s="697"/>
      <c r="AC2313" s="697"/>
      <c r="AD2313" s="698"/>
      <c r="AE2313" s="662"/>
      <c r="AF2313" s="663"/>
      <c r="AG2313" s="663"/>
      <c r="AH2313" s="663"/>
      <c r="AI2313" s="663"/>
      <c r="AJ2313" s="664"/>
      <c r="AK2313" s="674"/>
      <c r="AL2313" s="675"/>
      <c r="AM2313" s="675"/>
      <c r="AN2313" s="675"/>
      <c r="AO2313" s="675"/>
      <c r="AP2313" s="675"/>
      <c r="AQ2313" s="675"/>
      <c r="AR2313" s="675"/>
      <c r="AS2313" s="692"/>
      <c r="AT2313" s="692"/>
      <c r="AU2313" s="692"/>
      <c r="AV2313" s="692"/>
      <c r="AW2313" s="692"/>
      <c r="AX2313" s="692"/>
      <c r="AY2313" s="692"/>
      <c r="AZ2313" s="696"/>
      <c r="BA2313" s="697"/>
      <c r="BB2313" s="697"/>
      <c r="BC2313" s="697"/>
      <c r="BD2313" s="697"/>
      <c r="BE2313" s="697"/>
      <c r="BF2313" s="697"/>
      <c r="BG2313" s="698"/>
    </row>
    <row r="2314" spans="2:86" ht="19.5" customHeight="1" x14ac:dyDescent="0.2">
      <c r="B2314" s="683" t="s">
        <v>79</v>
      </c>
      <c r="C2314" s="683"/>
      <c r="D2314" s="683"/>
      <c r="E2314" s="683"/>
      <c r="F2314" s="683"/>
      <c r="G2314" s="683"/>
      <c r="H2314" s="684">
        <f ca="1">OFFSET('(6)定期点検調書'!$CA$12,L2295-1,0)</f>
        <v>0</v>
      </c>
      <c r="I2314" s="684"/>
      <c r="J2314" s="684"/>
      <c r="K2314" s="684"/>
      <c r="L2314" s="684"/>
      <c r="M2314" s="684"/>
      <c r="N2314" s="684"/>
      <c r="O2314" s="684"/>
      <c r="P2314" s="684"/>
      <c r="Q2314" s="684"/>
      <c r="R2314" s="684"/>
      <c r="S2314" s="684"/>
      <c r="T2314" s="684"/>
      <c r="U2314" s="684"/>
      <c r="V2314" s="684"/>
      <c r="W2314" s="684"/>
      <c r="X2314" s="684"/>
      <c r="Y2314" s="684"/>
      <c r="Z2314" s="684"/>
      <c r="AA2314" s="684"/>
      <c r="AB2314" s="684"/>
      <c r="AC2314" s="684"/>
      <c r="AD2314" s="684"/>
      <c r="AE2314" s="683" t="s">
        <v>79</v>
      </c>
      <c r="AF2314" s="683"/>
      <c r="AG2314" s="683"/>
      <c r="AH2314" s="683"/>
      <c r="AI2314" s="683"/>
      <c r="AJ2314" s="683"/>
      <c r="AK2314" s="684">
        <f ca="1">OFFSET('(6)定期点検調書'!$CA$12,AO2295-1,0)</f>
        <v>0</v>
      </c>
      <c r="AL2314" s="684"/>
      <c r="AM2314" s="684"/>
      <c r="AN2314" s="684"/>
      <c r="AO2314" s="684"/>
      <c r="AP2314" s="684"/>
      <c r="AQ2314" s="684"/>
      <c r="AR2314" s="684"/>
      <c r="AS2314" s="684"/>
      <c r="AT2314" s="684"/>
      <c r="AU2314" s="684"/>
      <c r="AV2314" s="684"/>
      <c r="AW2314" s="684"/>
      <c r="AX2314" s="684"/>
      <c r="AY2314" s="684"/>
      <c r="AZ2314" s="684"/>
      <c r="BA2314" s="684"/>
      <c r="BB2314" s="684"/>
      <c r="BC2314" s="684"/>
      <c r="BD2314" s="684"/>
      <c r="BE2314" s="684"/>
      <c r="BF2314" s="684"/>
      <c r="BG2314" s="684"/>
      <c r="CH2314" s="473"/>
    </row>
    <row r="2315" spans="2:86" ht="19.5" customHeight="1" x14ac:dyDescent="0.2">
      <c r="B2315" s="683"/>
      <c r="C2315" s="683"/>
      <c r="D2315" s="683"/>
      <c r="E2315" s="683"/>
      <c r="F2315" s="683"/>
      <c r="G2315" s="683"/>
      <c r="H2315" s="684"/>
      <c r="I2315" s="684"/>
      <c r="J2315" s="684"/>
      <c r="K2315" s="684"/>
      <c r="L2315" s="684"/>
      <c r="M2315" s="684"/>
      <c r="N2315" s="684"/>
      <c r="O2315" s="684"/>
      <c r="P2315" s="684"/>
      <c r="Q2315" s="684"/>
      <c r="R2315" s="684"/>
      <c r="S2315" s="684"/>
      <c r="T2315" s="684"/>
      <c r="U2315" s="684"/>
      <c r="V2315" s="684"/>
      <c r="W2315" s="684"/>
      <c r="X2315" s="684"/>
      <c r="Y2315" s="684"/>
      <c r="Z2315" s="684"/>
      <c r="AA2315" s="684"/>
      <c r="AB2315" s="684"/>
      <c r="AC2315" s="684"/>
      <c r="AD2315" s="684"/>
      <c r="AE2315" s="683"/>
      <c r="AF2315" s="683"/>
      <c r="AG2315" s="683"/>
      <c r="AH2315" s="683"/>
      <c r="AI2315" s="683"/>
      <c r="AJ2315" s="683"/>
      <c r="AK2315" s="684"/>
      <c r="AL2315" s="684"/>
      <c r="AM2315" s="684"/>
      <c r="AN2315" s="684"/>
      <c r="AO2315" s="684"/>
      <c r="AP2315" s="684"/>
      <c r="AQ2315" s="684"/>
      <c r="AR2315" s="684"/>
      <c r="AS2315" s="684"/>
      <c r="AT2315" s="684"/>
      <c r="AU2315" s="684"/>
      <c r="AV2315" s="684"/>
      <c r="AW2315" s="684"/>
      <c r="AX2315" s="684"/>
      <c r="AY2315" s="684"/>
      <c r="AZ2315" s="684"/>
      <c r="BA2315" s="684"/>
      <c r="BB2315" s="684"/>
      <c r="BC2315" s="684"/>
      <c r="BD2315" s="684"/>
      <c r="BE2315" s="684"/>
      <c r="BF2315" s="684"/>
      <c r="BG2315" s="684"/>
    </row>
    <row r="2316" spans="2:86" ht="14.55" customHeight="1" x14ac:dyDescent="0.2">
      <c r="B2316" s="677" t="s">
        <v>1038</v>
      </c>
      <c r="C2316" s="678"/>
      <c r="D2316" s="677" t="s">
        <v>1237</v>
      </c>
      <c r="E2316" s="719"/>
      <c r="F2316" s="719"/>
      <c r="G2316" s="719"/>
      <c r="H2316" s="665">
        <f ca="1">OFFSET('(6)定期点検調書'!$B$12,L2316-1,0)</f>
        <v>0</v>
      </c>
      <c r="I2316" s="666"/>
      <c r="J2316" s="666"/>
      <c r="K2316" s="667"/>
      <c r="L2316" s="703">
        <f>AO2295+1</f>
        <v>221</v>
      </c>
      <c r="M2316" s="703"/>
      <c r="N2316" s="703"/>
      <c r="O2316" s="703"/>
      <c r="P2316" s="703"/>
      <c r="Q2316" s="703"/>
      <c r="R2316" s="703"/>
      <c r="S2316" s="703"/>
      <c r="T2316" s="703"/>
      <c r="U2316" s="703"/>
      <c r="V2316" s="703"/>
      <c r="W2316" s="703"/>
      <c r="X2316" s="703"/>
      <c r="Y2316" s="703"/>
      <c r="Z2316" s="703"/>
      <c r="AA2316" s="703"/>
      <c r="AB2316" s="703"/>
      <c r="AC2316" s="703"/>
      <c r="AD2316" s="704"/>
      <c r="AE2316" s="677" t="s">
        <v>1038</v>
      </c>
      <c r="AF2316" s="678"/>
      <c r="AG2316" s="677" t="s">
        <v>1237</v>
      </c>
      <c r="AH2316" s="719"/>
      <c r="AI2316" s="719"/>
      <c r="AJ2316" s="719"/>
      <c r="AK2316" s="665">
        <f ca="1">OFFSET('(6)定期点検調書'!$B$12,AO2316-1,0)</f>
        <v>0</v>
      </c>
      <c r="AL2316" s="666"/>
      <c r="AM2316" s="666"/>
      <c r="AN2316" s="667"/>
      <c r="AO2316" s="703">
        <f>L2316+1</f>
        <v>222</v>
      </c>
      <c r="AP2316" s="703"/>
      <c r="AQ2316" s="703"/>
      <c r="AR2316" s="703"/>
      <c r="AS2316" s="703"/>
      <c r="AT2316" s="703"/>
      <c r="AU2316" s="703"/>
      <c r="AV2316" s="703"/>
      <c r="AW2316" s="703"/>
      <c r="AX2316" s="703"/>
      <c r="AY2316" s="703"/>
      <c r="AZ2316" s="703"/>
      <c r="BA2316" s="703"/>
      <c r="BB2316" s="703"/>
      <c r="BC2316" s="703"/>
      <c r="BD2316" s="703"/>
      <c r="BE2316" s="703"/>
      <c r="BF2316" s="703"/>
      <c r="BG2316" s="704"/>
    </row>
    <row r="2317" spans="2:86" ht="14.55" customHeight="1" x14ac:dyDescent="0.2">
      <c r="B2317" s="679"/>
      <c r="C2317" s="680"/>
      <c r="D2317" s="681"/>
      <c r="E2317" s="720"/>
      <c r="F2317" s="720"/>
      <c r="G2317" s="720"/>
      <c r="H2317" s="668"/>
      <c r="I2317" s="669"/>
      <c r="J2317" s="669"/>
      <c r="K2317" s="670"/>
      <c r="L2317" s="705"/>
      <c r="M2317" s="705"/>
      <c r="N2317" s="705"/>
      <c r="O2317" s="705"/>
      <c r="P2317" s="705"/>
      <c r="Q2317" s="705"/>
      <c r="R2317" s="705"/>
      <c r="S2317" s="705"/>
      <c r="T2317" s="705"/>
      <c r="U2317" s="705"/>
      <c r="V2317" s="705"/>
      <c r="W2317" s="705"/>
      <c r="X2317" s="705"/>
      <c r="Y2317" s="705"/>
      <c r="Z2317" s="705"/>
      <c r="AA2317" s="705"/>
      <c r="AB2317" s="705"/>
      <c r="AC2317" s="705"/>
      <c r="AD2317" s="706"/>
      <c r="AE2317" s="679"/>
      <c r="AF2317" s="680"/>
      <c r="AG2317" s="681"/>
      <c r="AH2317" s="720"/>
      <c r="AI2317" s="720"/>
      <c r="AJ2317" s="720"/>
      <c r="AK2317" s="668"/>
      <c r="AL2317" s="669"/>
      <c r="AM2317" s="669"/>
      <c r="AN2317" s="670"/>
      <c r="AO2317" s="705"/>
      <c r="AP2317" s="705"/>
      <c r="AQ2317" s="705"/>
      <c r="AR2317" s="705"/>
      <c r="AS2317" s="705"/>
      <c r="AT2317" s="705"/>
      <c r="AU2317" s="705"/>
      <c r="AV2317" s="705"/>
      <c r="AW2317" s="705"/>
      <c r="AX2317" s="705"/>
      <c r="AY2317" s="705"/>
      <c r="AZ2317" s="705"/>
      <c r="BA2317" s="705"/>
      <c r="BB2317" s="705"/>
      <c r="BC2317" s="705"/>
      <c r="BD2317" s="705"/>
      <c r="BE2317" s="705"/>
      <c r="BF2317" s="705"/>
      <c r="BG2317" s="706"/>
    </row>
    <row r="2318" spans="2:86" ht="14.55" customHeight="1" x14ac:dyDescent="0.2">
      <c r="B2318" s="679"/>
      <c r="C2318" s="680"/>
      <c r="D2318" s="677" t="s">
        <v>992</v>
      </c>
      <c r="E2318" s="719"/>
      <c r="F2318" s="719"/>
      <c r="G2318" s="719"/>
      <c r="H2318" s="665">
        <f ca="1">OFFSET('(6)定期点検調書'!$D$12,L2316-1,0)</f>
        <v>0</v>
      </c>
      <c r="I2318" s="666"/>
      <c r="J2318" s="666"/>
      <c r="K2318" s="667"/>
      <c r="L2318" s="705"/>
      <c r="M2318" s="705"/>
      <c r="N2318" s="705"/>
      <c r="O2318" s="705"/>
      <c r="P2318" s="705"/>
      <c r="Q2318" s="705"/>
      <c r="R2318" s="705"/>
      <c r="S2318" s="705"/>
      <c r="T2318" s="705"/>
      <c r="U2318" s="705"/>
      <c r="V2318" s="705"/>
      <c r="W2318" s="705"/>
      <c r="X2318" s="705"/>
      <c r="Y2318" s="705"/>
      <c r="Z2318" s="705"/>
      <c r="AA2318" s="705"/>
      <c r="AB2318" s="705"/>
      <c r="AC2318" s="705"/>
      <c r="AD2318" s="706"/>
      <c r="AE2318" s="679"/>
      <c r="AF2318" s="680"/>
      <c r="AG2318" s="677" t="s">
        <v>992</v>
      </c>
      <c r="AH2318" s="719"/>
      <c r="AI2318" s="719"/>
      <c r="AJ2318" s="719"/>
      <c r="AK2318" s="665">
        <f ca="1">OFFSET('(6)定期点検調書'!$D$12,AO2316-1,0)</f>
        <v>0</v>
      </c>
      <c r="AL2318" s="666"/>
      <c r="AM2318" s="666"/>
      <c r="AN2318" s="667"/>
      <c r="AO2318" s="705"/>
      <c r="AP2318" s="705"/>
      <c r="AQ2318" s="705"/>
      <c r="AR2318" s="705"/>
      <c r="AS2318" s="705"/>
      <c r="AT2318" s="705"/>
      <c r="AU2318" s="705"/>
      <c r="AV2318" s="705"/>
      <c r="AW2318" s="705"/>
      <c r="AX2318" s="705"/>
      <c r="AY2318" s="705"/>
      <c r="AZ2318" s="705"/>
      <c r="BA2318" s="705"/>
      <c r="BB2318" s="705"/>
      <c r="BC2318" s="705"/>
      <c r="BD2318" s="705"/>
      <c r="BE2318" s="705"/>
      <c r="BF2318" s="705"/>
      <c r="BG2318" s="706"/>
    </row>
    <row r="2319" spans="2:86" ht="14.55" customHeight="1" x14ac:dyDescent="0.2">
      <c r="B2319" s="681"/>
      <c r="C2319" s="682"/>
      <c r="D2319" s="681"/>
      <c r="E2319" s="720"/>
      <c r="F2319" s="720"/>
      <c r="G2319" s="720"/>
      <c r="H2319" s="668"/>
      <c r="I2319" s="669"/>
      <c r="J2319" s="669"/>
      <c r="K2319" s="670"/>
      <c r="L2319" s="705"/>
      <c r="M2319" s="705"/>
      <c r="N2319" s="705"/>
      <c r="O2319" s="705"/>
      <c r="P2319" s="705"/>
      <c r="Q2319" s="705"/>
      <c r="R2319" s="705"/>
      <c r="S2319" s="705"/>
      <c r="T2319" s="705"/>
      <c r="U2319" s="705"/>
      <c r="V2319" s="705"/>
      <c r="W2319" s="705"/>
      <c r="X2319" s="705"/>
      <c r="Y2319" s="705"/>
      <c r="Z2319" s="705"/>
      <c r="AA2319" s="705"/>
      <c r="AB2319" s="705"/>
      <c r="AC2319" s="705"/>
      <c r="AD2319" s="706"/>
      <c r="AE2319" s="681"/>
      <c r="AF2319" s="682"/>
      <c r="AG2319" s="681"/>
      <c r="AH2319" s="720"/>
      <c r="AI2319" s="720"/>
      <c r="AJ2319" s="720"/>
      <c r="AK2319" s="668"/>
      <c r="AL2319" s="669"/>
      <c r="AM2319" s="669"/>
      <c r="AN2319" s="670"/>
      <c r="AO2319" s="705"/>
      <c r="AP2319" s="705"/>
      <c r="AQ2319" s="705"/>
      <c r="AR2319" s="705"/>
      <c r="AS2319" s="705"/>
      <c r="AT2319" s="705"/>
      <c r="AU2319" s="705"/>
      <c r="AV2319" s="705"/>
      <c r="AW2319" s="705"/>
      <c r="AX2319" s="705"/>
      <c r="AY2319" s="705"/>
      <c r="AZ2319" s="705"/>
      <c r="BA2319" s="705"/>
      <c r="BB2319" s="705"/>
      <c r="BC2319" s="705"/>
      <c r="BD2319" s="705"/>
      <c r="BE2319" s="705"/>
      <c r="BF2319" s="705"/>
      <c r="BG2319" s="706"/>
    </row>
    <row r="2320" spans="2:86" ht="14.55" customHeight="1" x14ac:dyDescent="0.2">
      <c r="B2320" s="677" t="s">
        <v>1238</v>
      </c>
      <c r="C2320" s="678"/>
      <c r="D2320" s="659" t="s">
        <v>993</v>
      </c>
      <c r="E2320" s="660"/>
      <c r="F2320" s="660"/>
      <c r="G2320" s="660"/>
      <c r="H2320" s="671">
        <f ca="1">OFFSET('(6)定期点検調書'!$AA$13,L2316-1,0)</f>
        <v>0</v>
      </c>
      <c r="I2320" s="672"/>
      <c r="J2320" s="672"/>
      <c r="K2320" s="673"/>
      <c r="L2320" s="705"/>
      <c r="M2320" s="705"/>
      <c r="N2320" s="705"/>
      <c r="O2320" s="705"/>
      <c r="P2320" s="705"/>
      <c r="Q2320" s="705"/>
      <c r="R2320" s="705"/>
      <c r="S2320" s="705"/>
      <c r="T2320" s="705"/>
      <c r="U2320" s="705"/>
      <c r="V2320" s="705"/>
      <c r="W2320" s="705"/>
      <c r="X2320" s="705"/>
      <c r="Y2320" s="705"/>
      <c r="Z2320" s="705"/>
      <c r="AA2320" s="705"/>
      <c r="AB2320" s="705"/>
      <c r="AC2320" s="705"/>
      <c r="AD2320" s="706"/>
      <c r="AE2320" s="677" t="s">
        <v>1238</v>
      </c>
      <c r="AF2320" s="678"/>
      <c r="AG2320" s="659" t="s">
        <v>993</v>
      </c>
      <c r="AH2320" s="660"/>
      <c r="AI2320" s="660"/>
      <c r="AJ2320" s="660"/>
      <c r="AK2320" s="671">
        <f ca="1">OFFSET('(6)定期点検調書'!$AA$13,AO2316-1,0)</f>
        <v>0</v>
      </c>
      <c r="AL2320" s="672"/>
      <c r="AM2320" s="672"/>
      <c r="AN2320" s="673"/>
      <c r="AO2320" s="705"/>
      <c r="AP2320" s="705"/>
      <c r="AQ2320" s="705"/>
      <c r="AR2320" s="705"/>
      <c r="AS2320" s="705"/>
      <c r="AT2320" s="705"/>
      <c r="AU2320" s="705"/>
      <c r="AV2320" s="705"/>
      <c r="AW2320" s="705"/>
      <c r="AX2320" s="705"/>
      <c r="AY2320" s="705"/>
      <c r="AZ2320" s="705"/>
      <c r="BA2320" s="705"/>
      <c r="BB2320" s="705"/>
      <c r="BC2320" s="705"/>
      <c r="BD2320" s="705"/>
      <c r="BE2320" s="705"/>
      <c r="BF2320" s="705"/>
      <c r="BG2320" s="706"/>
    </row>
    <row r="2321" spans="2:86" ht="14.55" customHeight="1" x14ac:dyDescent="0.2">
      <c r="B2321" s="679"/>
      <c r="C2321" s="680"/>
      <c r="D2321" s="662"/>
      <c r="E2321" s="663"/>
      <c r="F2321" s="663"/>
      <c r="G2321" s="663"/>
      <c r="H2321" s="674"/>
      <c r="I2321" s="675"/>
      <c r="J2321" s="675"/>
      <c r="K2321" s="676"/>
      <c r="L2321" s="705"/>
      <c r="M2321" s="705"/>
      <c r="N2321" s="705"/>
      <c r="O2321" s="705"/>
      <c r="P2321" s="705"/>
      <c r="Q2321" s="705"/>
      <c r="R2321" s="705"/>
      <c r="S2321" s="705"/>
      <c r="T2321" s="705"/>
      <c r="U2321" s="705"/>
      <c r="V2321" s="705"/>
      <c r="W2321" s="705"/>
      <c r="X2321" s="705"/>
      <c r="Y2321" s="705"/>
      <c r="Z2321" s="705"/>
      <c r="AA2321" s="705"/>
      <c r="AB2321" s="705"/>
      <c r="AC2321" s="705"/>
      <c r="AD2321" s="706"/>
      <c r="AE2321" s="679"/>
      <c r="AF2321" s="680"/>
      <c r="AG2321" s="662"/>
      <c r="AH2321" s="663"/>
      <c r="AI2321" s="663"/>
      <c r="AJ2321" s="663"/>
      <c r="AK2321" s="674"/>
      <c r="AL2321" s="675"/>
      <c r="AM2321" s="675"/>
      <c r="AN2321" s="676"/>
      <c r="AO2321" s="705"/>
      <c r="AP2321" s="705"/>
      <c r="AQ2321" s="705"/>
      <c r="AR2321" s="705"/>
      <c r="AS2321" s="705"/>
      <c r="AT2321" s="705"/>
      <c r="AU2321" s="705"/>
      <c r="AV2321" s="705"/>
      <c r="AW2321" s="705"/>
      <c r="AX2321" s="705"/>
      <c r="AY2321" s="705"/>
      <c r="AZ2321" s="705"/>
      <c r="BA2321" s="705"/>
      <c r="BB2321" s="705"/>
      <c r="BC2321" s="705"/>
      <c r="BD2321" s="705"/>
      <c r="BE2321" s="705"/>
      <c r="BF2321" s="705"/>
      <c r="BG2321" s="706"/>
    </row>
    <row r="2322" spans="2:86" ht="14.55" customHeight="1" x14ac:dyDescent="0.2">
      <c r="B2322" s="679"/>
      <c r="C2322" s="680"/>
      <c r="D2322" s="659" t="s">
        <v>1239</v>
      </c>
      <c r="E2322" s="660"/>
      <c r="F2322" s="660"/>
      <c r="G2322" s="660"/>
      <c r="H2322" s="665">
        <f ca="1">OFFSET('(6)定期点検調書'!$AD$12,L2316-1,0)</f>
        <v>0</v>
      </c>
      <c r="I2322" s="666"/>
      <c r="J2322" s="666"/>
      <c r="K2322" s="667"/>
      <c r="L2322" s="705"/>
      <c r="M2322" s="705"/>
      <c r="N2322" s="705"/>
      <c r="O2322" s="705"/>
      <c r="P2322" s="705"/>
      <c r="Q2322" s="705"/>
      <c r="R2322" s="705"/>
      <c r="S2322" s="705"/>
      <c r="T2322" s="705"/>
      <c r="U2322" s="705"/>
      <c r="V2322" s="705"/>
      <c r="W2322" s="705"/>
      <c r="X2322" s="705"/>
      <c r="Y2322" s="705"/>
      <c r="Z2322" s="705"/>
      <c r="AA2322" s="705"/>
      <c r="AB2322" s="705"/>
      <c r="AC2322" s="705"/>
      <c r="AD2322" s="706"/>
      <c r="AE2322" s="679"/>
      <c r="AF2322" s="680"/>
      <c r="AG2322" s="659" t="s">
        <v>1239</v>
      </c>
      <c r="AH2322" s="660"/>
      <c r="AI2322" s="660"/>
      <c r="AJ2322" s="660"/>
      <c r="AK2322" s="665">
        <f ca="1">OFFSET('(6)定期点検調書'!$AD$12,AO2316-1,0)</f>
        <v>0</v>
      </c>
      <c r="AL2322" s="666"/>
      <c r="AM2322" s="666"/>
      <c r="AN2322" s="667"/>
      <c r="AO2322" s="705"/>
      <c r="AP2322" s="705"/>
      <c r="AQ2322" s="705"/>
      <c r="AR2322" s="705"/>
      <c r="AS2322" s="705"/>
      <c r="AT2322" s="705"/>
      <c r="AU2322" s="705"/>
      <c r="AV2322" s="705"/>
      <c r="AW2322" s="705"/>
      <c r="AX2322" s="705"/>
      <c r="AY2322" s="705"/>
      <c r="AZ2322" s="705"/>
      <c r="BA2322" s="705"/>
      <c r="BB2322" s="705"/>
      <c r="BC2322" s="705"/>
      <c r="BD2322" s="705"/>
      <c r="BE2322" s="705"/>
      <c r="BF2322" s="705"/>
      <c r="BG2322" s="706"/>
    </row>
    <row r="2323" spans="2:86" ht="14.55" customHeight="1" x14ac:dyDescent="0.2">
      <c r="B2323" s="681"/>
      <c r="C2323" s="682"/>
      <c r="D2323" s="662"/>
      <c r="E2323" s="663"/>
      <c r="F2323" s="663"/>
      <c r="G2323" s="663"/>
      <c r="H2323" s="668"/>
      <c r="I2323" s="669"/>
      <c r="J2323" s="669"/>
      <c r="K2323" s="670"/>
      <c r="L2323" s="705"/>
      <c r="M2323" s="705"/>
      <c r="N2323" s="705"/>
      <c r="O2323" s="705"/>
      <c r="P2323" s="705"/>
      <c r="Q2323" s="705"/>
      <c r="R2323" s="705"/>
      <c r="S2323" s="705"/>
      <c r="T2323" s="705"/>
      <c r="U2323" s="705"/>
      <c r="V2323" s="705"/>
      <c r="W2323" s="705"/>
      <c r="X2323" s="705"/>
      <c r="Y2323" s="705"/>
      <c r="Z2323" s="705"/>
      <c r="AA2323" s="705"/>
      <c r="AB2323" s="705"/>
      <c r="AC2323" s="705"/>
      <c r="AD2323" s="706"/>
      <c r="AE2323" s="681"/>
      <c r="AF2323" s="682"/>
      <c r="AG2323" s="662"/>
      <c r="AH2323" s="663"/>
      <c r="AI2323" s="663"/>
      <c r="AJ2323" s="663"/>
      <c r="AK2323" s="668"/>
      <c r="AL2323" s="669"/>
      <c r="AM2323" s="669"/>
      <c r="AN2323" s="670"/>
      <c r="AO2323" s="705"/>
      <c r="AP2323" s="705"/>
      <c r="AQ2323" s="705"/>
      <c r="AR2323" s="705"/>
      <c r="AS2323" s="705"/>
      <c r="AT2323" s="705"/>
      <c r="AU2323" s="705"/>
      <c r="AV2323" s="705"/>
      <c r="AW2323" s="705"/>
      <c r="AX2323" s="705"/>
      <c r="AY2323" s="705"/>
      <c r="AZ2323" s="705"/>
      <c r="BA2323" s="705"/>
      <c r="BB2323" s="705"/>
      <c r="BC2323" s="705"/>
      <c r="BD2323" s="705"/>
      <c r="BE2323" s="705"/>
      <c r="BF2323" s="705"/>
      <c r="BG2323" s="706"/>
    </row>
    <row r="2324" spans="2:86" ht="28.95" customHeight="1" x14ac:dyDescent="0.2">
      <c r="B2324" s="716" t="s">
        <v>995</v>
      </c>
      <c r="C2324" s="717"/>
      <c r="D2324" s="717"/>
      <c r="E2324" s="717"/>
      <c r="F2324" s="717"/>
      <c r="G2324" s="718"/>
      <c r="H2324" s="709">
        <f ca="1">OFFSET('(6)定期点検調書'!$AK$12,L2316-1,0)</f>
        <v>0</v>
      </c>
      <c r="I2324" s="710"/>
      <c r="J2324" s="710"/>
      <c r="K2324" s="711"/>
      <c r="L2324" s="705"/>
      <c r="M2324" s="705"/>
      <c r="N2324" s="705"/>
      <c r="O2324" s="705"/>
      <c r="P2324" s="705"/>
      <c r="Q2324" s="705"/>
      <c r="R2324" s="705"/>
      <c r="S2324" s="705"/>
      <c r="T2324" s="705"/>
      <c r="U2324" s="705"/>
      <c r="V2324" s="705"/>
      <c r="W2324" s="705"/>
      <c r="X2324" s="705"/>
      <c r="Y2324" s="705"/>
      <c r="Z2324" s="705"/>
      <c r="AA2324" s="705"/>
      <c r="AB2324" s="705"/>
      <c r="AC2324" s="705"/>
      <c r="AD2324" s="706"/>
      <c r="AE2324" s="716" t="s">
        <v>995</v>
      </c>
      <c r="AF2324" s="717"/>
      <c r="AG2324" s="717"/>
      <c r="AH2324" s="717"/>
      <c r="AI2324" s="717"/>
      <c r="AJ2324" s="718"/>
      <c r="AK2324" s="709">
        <f ca="1">OFFSET('(6)定期点検調書'!$AK$12,AO2316-1,0)</f>
        <v>0</v>
      </c>
      <c r="AL2324" s="710"/>
      <c r="AM2324" s="710"/>
      <c r="AN2324" s="711"/>
      <c r="AO2324" s="705"/>
      <c r="AP2324" s="705"/>
      <c r="AQ2324" s="705"/>
      <c r="AR2324" s="705"/>
      <c r="AS2324" s="705"/>
      <c r="AT2324" s="705"/>
      <c r="AU2324" s="705"/>
      <c r="AV2324" s="705"/>
      <c r="AW2324" s="705"/>
      <c r="AX2324" s="705"/>
      <c r="AY2324" s="705"/>
      <c r="AZ2324" s="705"/>
      <c r="BA2324" s="705"/>
      <c r="BB2324" s="705"/>
      <c r="BC2324" s="705"/>
      <c r="BD2324" s="705"/>
      <c r="BE2324" s="705"/>
      <c r="BF2324" s="705"/>
      <c r="BG2324" s="706"/>
    </row>
    <row r="2325" spans="2:86" ht="14.55" customHeight="1" x14ac:dyDescent="0.2">
      <c r="B2325" s="677" t="s">
        <v>1240</v>
      </c>
      <c r="C2325" s="661"/>
      <c r="D2325" s="659" t="s">
        <v>994</v>
      </c>
      <c r="E2325" s="660"/>
      <c r="F2325" s="660"/>
      <c r="G2325" s="661"/>
      <c r="H2325" s="699" t="str">
        <f ca="1">OFFSET('(6)定期点検調書'!$BY$12,L2316-1,0)</f>
        <v/>
      </c>
      <c r="I2325" s="700"/>
      <c r="J2325" s="700"/>
      <c r="K2325" s="714"/>
      <c r="L2325" s="705"/>
      <c r="M2325" s="705"/>
      <c r="N2325" s="705"/>
      <c r="O2325" s="705"/>
      <c r="P2325" s="705"/>
      <c r="Q2325" s="705"/>
      <c r="R2325" s="705"/>
      <c r="S2325" s="705"/>
      <c r="T2325" s="705"/>
      <c r="U2325" s="705"/>
      <c r="V2325" s="705"/>
      <c r="W2325" s="705"/>
      <c r="X2325" s="705"/>
      <c r="Y2325" s="705"/>
      <c r="Z2325" s="705"/>
      <c r="AA2325" s="705"/>
      <c r="AB2325" s="705"/>
      <c r="AC2325" s="705"/>
      <c r="AD2325" s="706"/>
      <c r="AE2325" s="677" t="s">
        <v>1240</v>
      </c>
      <c r="AF2325" s="661"/>
      <c r="AG2325" s="659" t="s">
        <v>994</v>
      </c>
      <c r="AH2325" s="660"/>
      <c r="AI2325" s="660"/>
      <c r="AJ2325" s="661"/>
      <c r="AK2325" s="699" t="str">
        <f ca="1">OFFSET('(6)定期点検調書'!$BY$12,AO2316-1,0)</f>
        <v/>
      </c>
      <c r="AL2325" s="700"/>
      <c r="AM2325" s="700"/>
      <c r="AN2325" s="714"/>
      <c r="AO2325" s="705"/>
      <c r="AP2325" s="705"/>
      <c r="AQ2325" s="705"/>
      <c r="AR2325" s="705"/>
      <c r="AS2325" s="705"/>
      <c r="AT2325" s="705"/>
      <c r="AU2325" s="705"/>
      <c r="AV2325" s="705"/>
      <c r="AW2325" s="705"/>
      <c r="AX2325" s="705"/>
      <c r="AY2325" s="705"/>
      <c r="AZ2325" s="705"/>
      <c r="BA2325" s="705"/>
      <c r="BB2325" s="705"/>
      <c r="BC2325" s="705"/>
      <c r="BD2325" s="705"/>
      <c r="BE2325" s="705"/>
      <c r="BF2325" s="705"/>
      <c r="BG2325" s="706"/>
    </row>
    <row r="2326" spans="2:86" ht="14.55" customHeight="1" x14ac:dyDescent="0.2">
      <c r="B2326" s="712"/>
      <c r="C2326" s="713"/>
      <c r="D2326" s="662"/>
      <c r="E2326" s="663"/>
      <c r="F2326" s="663"/>
      <c r="G2326" s="664"/>
      <c r="H2326" s="701"/>
      <c r="I2326" s="702"/>
      <c r="J2326" s="702"/>
      <c r="K2326" s="715"/>
      <c r="L2326" s="705"/>
      <c r="M2326" s="705"/>
      <c r="N2326" s="705"/>
      <c r="O2326" s="705"/>
      <c r="P2326" s="705"/>
      <c r="Q2326" s="705"/>
      <c r="R2326" s="705"/>
      <c r="S2326" s="705"/>
      <c r="T2326" s="705"/>
      <c r="U2326" s="705"/>
      <c r="V2326" s="705"/>
      <c r="W2326" s="705"/>
      <c r="X2326" s="705"/>
      <c r="Y2326" s="705"/>
      <c r="Z2326" s="705"/>
      <c r="AA2326" s="705"/>
      <c r="AB2326" s="705"/>
      <c r="AC2326" s="705"/>
      <c r="AD2326" s="706"/>
      <c r="AE2326" s="712"/>
      <c r="AF2326" s="713"/>
      <c r="AG2326" s="662"/>
      <c r="AH2326" s="663"/>
      <c r="AI2326" s="663"/>
      <c r="AJ2326" s="664"/>
      <c r="AK2326" s="701"/>
      <c r="AL2326" s="702"/>
      <c r="AM2326" s="702"/>
      <c r="AN2326" s="715"/>
      <c r="AO2326" s="705"/>
      <c r="AP2326" s="705"/>
      <c r="AQ2326" s="705"/>
      <c r="AR2326" s="705"/>
      <c r="AS2326" s="705"/>
      <c r="AT2326" s="705"/>
      <c r="AU2326" s="705"/>
      <c r="AV2326" s="705"/>
      <c r="AW2326" s="705"/>
      <c r="AX2326" s="705"/>
      <c r="AY2326" s="705"/>
      <c r="AZ2326" s="705"/>
      <c r="BA2326" s="705"/>
      <c r="BB2326" s="705"/>
      <c r="BC2326" s="705"/>
      <c r="BD2326" s="705"/>
      <c r="BE2326" s="705"/>
      <c r="BF2326" s="705"/>
      <c r="BG2326" s="706"/>
    </row>
    <row r="2327" spans="2:86" ht="14.55" customHeight="1" x14ac:dyDescent="0.2">
      <c r="B2327" s="712"/>
      <c r="C2327" s="713"/>
      <c r="D2327" s="659" t="s">
        <v>1186</v>
      </c>
      <c r="E2327" s="660"/>
      <c r="F2327" s="660"/>
      <c r="G2327" s="661"/>
      <c r="H2327" s="665">
        <f ca="1">OFFSET('(6)定期点検調書'!$BC$12,L2316-1,0)</f>
        <v>0</v>
      </c>
      <c r="I2327" s="666"/>
      <c r="J2327" s="666"/>
      <c r="K2327" s="667"/>
      <c r="L2327" s="705"/>
      <c r="M2327" s="705"/>
      <c r="N2327" s="705"/>
      <c r="O2327" s="705"/>
      <c r="P2327" s="705"/>
      <c r="Q2327" s="705"/>
      <c r="R2327" s="705"/>
      <c r="S2327" s="705"/>
      <c r="T2327" s="705"/>
      <c r="U2327" s="705"/>
      <c r="V2327" s="705"/>
      <c r="W2327" s="705"/>
      <c r="X2327" s="705"/>
      <c r="Y2327" s="705"/>
      <c r="Z2327" s="705"/>
      <c r="AA2327" s="705"/>
      <c r="AB2327" s="705"/>
      <c r="AC2327" s="705"/>
      <c r="AD2327" s="706"/>
      <c r="AE2327" s="712"/>
      <c r="AF2327" s="713"/>
      <c r="AG2327" s="659" t="s">
        <v>1186</v>
      </c>
      <c r="AH2327" s="660"/>
      <c r="AI2327" s="660"/>
      <c r="AJ2327" s="661"/>
      <c r="AK2327" s="665">
        <f ca="1">OFFSET('(6)定期点検調書'!$BC$12,AO2316-1,0)</f>
        <v>0</v>
      </c>
      <c r="AL2327" s="666"/>
      <c r="AM2327" s="666"/>
      <c r="AN2327" s="667"/>
      <c r="AO2327" s="705"/>
      <c r="AP2327" s="705"/>
      <c r="AQ2327" s="705"/>
      <c r="AR2327" s="705"/>
      <c r="AS2327" s="705"/>
      <c r="AT2327" s="705"/>
      <c r="AU2327" s="705"/>
      <c r="AV2327" s="705"/>
      <c r="AW2327" s="705"/>
      <c r="AX2327" s="705"/>
      <c r="AY2327" s="705"/>
      <c r="AZ2327" s="705"/>
      <c r="BA2327" s="705"/>
      <c r="BB2327" s="705"/>
      <c r="BC2327" s="705"/>
      <c r="BD2327" s="705"/>
      <c r="BE2327" s="705"/>
      <c r="BF2327" s="705"/>
      <c r="BG2327" s="706"/>
    </row>
    <row r="2328" spans="2:86" ht="14.55" customHeight="1" x14ac:dyDescent="0.2">
      <c r="B2328" s="712"/>
      <c r="C2328" s="713"/>
      <c r="D2328" s="662"/>
      <c r="E2328" s="663"/>
      <c r="F2328" s="663"/>
      <c r="G2328" s="664"/>
      <c r="H2328" s="668"/>
      <c r="I2328" s="669"/>
      <c r="J2328" s="669"/>
      <c r="K2328" s="670"/>
      <c r="L2328" s="705"/>
      <c r="M2328" s="705"/>
      <c r="N2328" s="705"/>
      <c r="O2328" s="705"/>
      <c r="P2328" s="705"/>
      <c r="Q2328" s="705"/>
      <c r="R2328" s="705"/>
      <c r="S2328" s="705"/>
      <c r="T2328" s="705"/>
      <c r="U2328" s="705"/>
      <c r="V2328" s="705"/>
      <c r="W2328" s="705"/>
      <c r="X2328" s="705"/>
      <c r="Y2328" s="705"/>
      <c r="Z2328" s="705"/>
      <c r="AA2328" s="705"/>
      <c r="AB2328" s="705"/>
      <c r="AC2328" s="705"/>
      <c r="AD2328" s="706"/>
      <c r="AE2328" s="712"/>
      <c r="AF2328" s="713"/>
      <c r="AG2328" s="662"/>
      <c r="AH2328" s="663"/>
      <c r="AI2328" s="663"/>
      <c r="AJ2328" s="664"/>
      <c r="AK2328" s="668"/>
      <c r="AL2328" s="669"/>
      <c r="AM2328" s="669"/>
      <c r="AN2328" s="670"/>
      <c r="AO2328" s="705"/>
      <c r="AP2328" s="705"/>
      <c r="AQ2328" s="705"/>
      <c r="AR2328" s="705"/>
      <c r="AS2328" s="705"/>
      <c r="AT2328" s="705"/>
      <c r="AU2328" s="705"/>
      <c r="AV2328" s="705"/>
      <c r="AW2328" s="705"/>
      <c r="AX2328" s="705"/>
      <c r="AY2328" s="705"/>
      <c r="AZ2328" s="705"/>
      <c r="BA2328" s="705"/>
      <c r="BB2328" s="705"/>
      <c r="BC2328" s="705"/>
      <c r="BD2328" s="705"/>
      <c r="BE2328" s="705"/>
      <c r="BF2328" s="705"/>
      <c r="BG2328" s="706"/>
    </row>
    <row r="2329" spans="2:86" ht="14.55" customHeight="1" x14ac:dyDescent="0.2">
      <c r="B2329" s="712"/>
      <c r="C2329" s="713"/>
      <c r="D2329" s="659" t="s">
        <v>1187</v>
      </c>
      <c r="E2329" s="660"/>
      <c r="F2329" s="660"/>
      <c r="G2329" s="661"/>
      <c r="H2329" s="665">
        <f ca="1">OFFSET('(6)定期点検調書'!$BF$12,L2316-1,0)</f>
        <v>0</v>
      </c>
      <c r="I2329" s="666"/>
      <c r="J2329" s="666"/>
      <c r="K2329" s="667"/>
      <c r="L2329" s="705"/>
      <c r="M2329" s="705"/>
      <c r="N2329" s="705"/>
      <c r="O2329" s="705"/>
      <c r="P2329" s="705"/>
      <c r="Q2329" s="705"/>
      <c r="R2329" s="705"/>
      <c r="S2329" s="705"/>
      <c r="T2329" s="705"/>
      <c r="U2329" s="705"/>
      <c r="V2329" s="705"/>
      <c r="W2329" s="705"/>
      <c r="X2329" s="705"/>
      <c r="Y2329" s="705"/>
      <c r="Z2329" s="705"/>
      <c r="AA2329" s="705"/>
      <c r="AB2329" s="705"/>
      <c r="AC2329" s="705"/>
      <c r="AD2329" s="706"/>
      <c r="AE2329" s="712"/>
      <c r="AF2329" s="713"/>
      <c r="AG2329" s="659" t="s">
        <v>1187</v>
      </c>
      <c r="AH2329" s="660"/>
      <c r="AI2329" s="660"/>
      <c r="AJ2329" s="661"/>
      <c r="AK2329" s="665">
        <f ca="1">OFFSET('(6)定期点検調書'!$BF$12,AO2316-1,0)</f>
        <v>0</v>
      </c>
      <c r="AL2329" s="666"/>
      <c r="AM2329" s="666"/>
      <c r="AN2329" s="667"/>
      <c r="AO2329" s="705"/>
      <c r="AP2329" s="705"/>
      <c r="AQ2329" s="705"/>
      <c r="AR2329" s="705"/>
      <c r="AS2329" s="705"/>
      <c r="AT2329" s="705"/>
      <c r="AU2329" s="705"/>
      <c r="AV2329" s="705"/>
      <c r="AW2329" s="705"/>
      <c r="AX2329" s="705"/>
      <c r="AY2329" s="705"/>
      <c r="AZ2329" s="705"/>
      <c r="BA2329" s="705"/>
      <c r="BB2329" s="705"/>
      <c r="BC2329" s="705"/>
      <c r="BD2329" s="705"/>
      <c r="BE2329" s="705"/>
      <c r="BF2329" s="705"/>
      <c r="BG2329" s="706"/>
    </row>
    <row r="2330" spans="2:86" ht="14.55" customHeight="1" x14ac:dyDescent="0.2">
      <c r="B2330" s="662"/>
      <c r="C2330" s="664"/>
      <c r="D2330" s="662"/>
      <c r="E2330" s="663"/>
      <c r="F2330" s="663"/>
      <c r="G2330" s="664"/>
      <c r="H2330" s="668"/>
      <c r="I2330" s="669"/>
      <c r="J2330" s="669"/>
      <c r="K2330" s="670"/>
      <c r="L2330" s="707"/>
      <c r="M2330" s="707"/>
      <c r="N2330" s="707"/>
      <c r="O2330" s="707"/>
      <c r="P2330" s="707"/>
      <c r="Q2330" s="707"/>
      <c r="R2330" s="707"/>
      <c r="S2330" s="707"/>
      <c r="T2330" s="707"/>
      <c r="U2330" s="707"/>
      <c r="V2330" s="707"/>
      <c r="W2330" s="707"/>
      <c r="X2330" s="707"/>
      <c r="Y2330" s="707"/>
      <c r="Z2330" s="707"/>
      <c r="AA2330" s="707"/>
      <c r="AB2330" s="707"/>
      <c r="AC2330" s="707"/>
      <c r="AD2330" s="708"/>
      <c r="AE2330" s="662"/>
      <c r="AF2330" s="664"/>
      <c r="AG2330" s="662"/>
      <c r="AH2330" s="663"/>
      <c r="AI2330" s="663"/>
      <c r="AJ2330" s="664"/>
      <c r="AK2330" s="668"/>
      <c r="AL2330" s="669"/>
      <c r="AM2330" s="669"/>
      <c r="AN2330" s="670"/>
      <c r="AO2330" s="707"/>
      <c r="AP2330" s="707"/>
      <c r="AQ2330" s="707"/>
      <c r="AR2330" s="707"/>
      <c r="AS2330" s="707"/>
      <c r="AT2330" s="707"/>
      <c r="AU2330" s="707"/>
      <c r="AV2330" s="707"/>
      <c r="AW2330" s="707"/>
      <c r="AX2330" s="707"/>
      <c r="AY2330" s="707"/>
      <c r="AZ2330" s="707"/>
      <c r="BA2330" s="707"/>
      <c r="BB2330" s="707"/>
      <c r="BC2330" s="707"/>
      <c r="BD2330" s="707"/>
      <c r="BE2330" s="707"/>
      <c r="BF2330" s="707"/>
      <c r="BG2330" s="708"/>
    </row>
    <row r="2331" spans="2:86" ht="14.55" customHeight="1" x14ac:dyDescent="0.2">
      <c r="B2331" s="683" t="s">
        <v>1241</v>
      </c>
      <c r="C2331" s="683"/>
      <c r="D2331" s="683"/>
      <c r="E2331" s="683"/>
      <c r="F2331" s="683"/>
      <c r="G2331" s="683"/>
      <c r="H2331" s="699" t="str">
        <f ca="1">IF(OFFSET('(6)定期点検調書'!$AR$12,L2316-1,0)="","",OFFSET('(6)定期点検調書'!$AQ$12,L2316-1,0)&amp;TEXT(OFFSET('(6)定期点検調書'!$AR$12,L2316-1,0),"0.0")&amp;OFFSET('(6)定期点検調書'!$AT$12,L2316-1,0))  &amp;  IF(OFFSET('(6)定期点検調書'!$AV$12,L2316-1,0)="","","／"&amp;OFFSET('(6)定期点検調書'!$AU$12,L2316-1,0)&amp;TEXT(OFFSET('(6)定期点検調書'!$AV$12,L2316-1,0),"0.0")&amp;OFFSET('(6)定期点検調書'!$AX$12,L2316-1,0))  &amp;  IF(OFFSET('(6)定期点検調書'!$AZ$12,L2316-1,0)="","","／"&amp;OFFSET('(6)定期点検調書'!$AY$12,L2316-1,0)&amp;TEXT(OFFSET('(6)定期点検調書'!$AZ$12,L2316-1,0),"0.0")&amp;OFFSET('(6)定期点検調書'!$BB$12,L2316-1,0))</f>
        <v/>
      </c>
      <c r="I2331" s="700"/>
      <c r="J2331" s="700"/>
      <c r="K2331" s="700"/>
      <c r="L2331" s="700"/>
      <c r="M2331" s="700"/>
      <c r="N2331" s="700"/>
      <c r="O2331" s="700"/>
      <c r="P2331" s="685" t="s">
        <v>1243</v>
      </c>
      <c r="Q2331" s="685"/>
      <c r="R2331" s="685"/>
      <c r="S2331" s="685"/>
      <c r="T2331" s="685"/>
      <c r="U2331" s="685"/>
      <c r="V2331" s="685"/>
      <c r="W2331" s="686" t="str">
        <f ca="1">OFFSET('(6)定期点検調書'!$F$12,L2316-1,0)</f>
        <v/>
      </c>
      <c r="X2331" s="687"/>
      <c r="Y2331" s="687"/>
      <c r="Z2331" s="687"/>
      <c r="AA2331" s="687"/>
      <c r="AB2331" s="687"/>
      <c r="AC2331" s="687"/>
      <c r="AD2331" s="688"/>
      <c r="AE2331" s="683" t="s">
        <v>1241</v>
      </c>
      <c r="AF2331" s="683"/>
      <c r="AG2331" s="683"/>
      <c r="AH2331" s="683"/>
      <c r="AI2331" s="683"/>
      <c r="AJ2331" s="683"/>
      <c r="AK2331" s="699" t="str">
        <f ca="1">IF(OFFSET('(6)定期点検調書'!$AR$12,AO2316-1,0)="","",OFFSET('(6)定期点検調書'!$AQ$12,AO2316-1,0)&amp;TEXT(OFFSET('(6)定期点検調書'!$AR$12,AO2316-1,0),"0.0")&amp;OFFSET('(6)定期点検調書'!$AT$12,AO2316-1,0))  &amp;  IF(OFFSET('(6)定期点検調書'!$AV$12,AO2316-1,0)="","","／"&amp;OFFSET('(6)定期点検調書'!$AU$12,AO2316-1,0)&amp;TEXT(OFFSET('(6)定期点検調書'!$AV$12,AO2316-1,0),"0.0")&amp;OFFSET('(6)定期点検調書'!$AX$12,AO2316-1,0))  &amp;  IF(OFFSET('(6)定期点検調書'!$AZ$12,AO2316-1,0)="","","／"&amp;OFFSET('(6)定期点検調書'!$AY$12,AO2316-1,0)&amp;TEXT(OFFSET('(6)定期点検調書'!$AZ$12,AO2316-1,0),"0.0")&amp;OFFSET('(6)定期点検調書'!$BB$12,AO2316-1,0))</f>
        <v/>
      </c>
      <c r="AL2331" s="700"/>
      <c r="AM2331" s="700"/>
      <c r="AN2331" s="700"/>
      <c r="AO2331" s="700"/>
      <c r="AP2331" s="700"/>
      <c r="AQ2331" s="700"/>
      <c r="AR2331" s="700"/>
      <c r="AS2331" s="685" t="s">
        <v>1243</v>
      </c>
      <c r="AT2331" s="685"/>
      <c r="AU2331" s="685"/>
      <c r="AV2331" s="685"/>
      <c r="AW2331" s="685"/>
      <c r="AX2331" s="685"/>
      <c r="AY2331" s="685"/>
      <c r="AZ2331" s="686" t="str">
        <f ca="1">OFFSET('(6)定期点検調書'!$F$12,AO2316-1,0)</f>
        <v/>
      </c>
      <c r="BA2331" s="687"/>
      <c r="BB2331" s="687"/>
      <c r="BC2331" s="687"/>
      <c r="BD2331" s="687"/>
      <c r="BE2331" s="687"/>
      <c r="BF2331" s="687"/>
      <c r="BG2331" s="688"/>
    </row>
    <row r="2332" spans="2:86" ht="14.55" customHeight="1" x14ac:dyDescent="0.2">
      <c r="B2332" s="683"/>
      <c r="C2332" s="683"/>
      <c r="D2332" s="683"/>
      <c r="E2332" s="683"/>
      <c r="F2332" s="683"/>
      <c r="G2332" s="683"/>
      <c r="H2332" s="701"/>
      <c r="I2332" s="702"/>
      <c r="J2332" s="702"/>
      <c r="K2332" s="702"/>
      <c r="L2332" s="702"/>
      <c r="M2332" s="702"/>
      <c r="N2332" s="702"/>
      <c r="O2332" s="702"/>
      <c r="P2332" s="685"/>
      <c r="Q2332" s="685"/>
      <c r="R2332" s="685"/>
      <c r="S2332" s="685"/>
      <c r="T2332" s="685"/>
      <c r="U2332" s="685"/>
      <c r="V2332" s="685"/>
      <c r="W2332" s="689"/>
      <c r="X2332" s="690"/>
      <c r="Y2332" s="690"/>
      <c r="Z2332" s="690"/>
      <c r="AA2332" s="690"/>
      <c r="AB2332" s="690"/>
      <c r="AC2332" s="690"/>
      <c r="AD2332" s="691"/>
      <c r="AE2332" s="683"/>
      <c r="AF2332" s="683"/>
      <c r="AG2332" s="683"/>
      <c r="AH2332" s="683"/>
      <c r="AI2332" s="683"/>
      <c r="AJ2332" s="683"/>
      <c r="AK2332" s="701"/>
      <c r="AL2332" s="702"/>
      <c r="AM2332" s="702"/>
      <c r="AN2332" s="702"/>
      <c r="AO2332" s="702"/>
      <c r="AP2332" s="702"/>
      <c r="AQ2332" s="702"/>
      <c r="AR2332" s="702"/>
      <c r="AS2332" s="685"/>
      <c r="AT2332" s="685"/>
      <c r="AU2332" s="685"/>
      <c r="AV2332" s="685"/>
      <c r="AW2332" s="685"/>
      <c r="AX2332" s="685"/>
      <c r="AY2332" s="685"/>
      <c r="AZ2332" s="689"/>
      <c r="BA2332" s="690"/>
      <c r="BB2332" s="690"/>
      <c r="BC2332" s="690"/>
      <c r="BD2332" s="690"/>
      <c r="BE2332" s="690"/>
      <c r="BF2332" s="690"/>
      <c r="BG2332" s="691"/>
    </row>
    <row r="2333" spans="2:86" ht="14.55" customHeight="1" x14ac:dyDescent="0.2">
      <c r="B2333" s="659" t="s">
        <v>1242</v>
      </c>
      <c r="C2333" s="660"/>
      <c r="D2333" s="660"/>
      <c r="E2333" s="660"/>
      <c r="F2333" s="660"/>
      <c r="G2333" s="661"/>
      <c r="H2333" s="671"/>
      <c r="I2333" s="672"/>
      <c r="J2333" s="672"/>
      <c r="K2333" s="672"/>
      <c r="L2333" s="672"/>
      <c r="M2333" s="672"/>
      <c r="N2333" s="672"/>
      <c r="O2333" s="672"/>
      <c r="P2333" s="692" t="s">
        <v>996</v>
      </c>
      <c r="Q2333" s="692"/>
      <c r="R2333" s="692"/>
      <c r="S2333" s="692"/>
      <c r="T2333" s="692"/>
      <c r="U2333" s="692"/>
      <c r="V2333" s="692"/>
      <c r="W2333" s="693"/>
      <c r="X2333" s="694"/>
      <c r="Y2333" s="694"/>
      <c r="Z2333" s="694"/>
      <c r="AA2333" s="694"/>
      <c r="AB2333" s="694"/>
      <c r="AC2333" s="694"/>
      <c r="AD2333" s="695"/>
      <c r="AE2333" s="659" t="s">
        <v>1242</v>
      </c>
      <c r="AF2333" s="660"/>
      <c r="AG2333" s="660"/>
      <c r="AH2333" s="660"/>
      <c r="AI2333" s="660"/>
      <c r="AJ2333" s="661"/>
      <c r="AK2333" s="671"/>
      <c r="AL2333" s="672"/>
      <c r="AM2333" s="672"/>
      <c r="AN2333" s="672"/>
      <c r="AO2333" s="672"/>
      <c r="AP2333" s="672"/>
      <c r="AQ2333" s="672"/>
      <c r="AR2333" s="672"/>
      <c r="AS2333" s="692" t="s">
        <v>996</v>
      </c>
      <c r="AT2333" s="692"/>
      <c r="AU2333" s="692"/>
      <c r="AV2333" s="692"/>
      <c r="AW2333" s="692"/>
      <c r="AX2333" s="692"/>
      <c r="AY2333" s="692"/>
      <c r="AZ2333" s="693"/>
      <c r="BA2333" s="694"/>
      <c r="BB2333" s="694"/>
      <c r="BC2333" s="694"/>
      <c r="BD2333" s="694"/>
      <c r="BE2333" s="694"/>
      <c r="BF2333" s="694"/>
      <c r="BG2333" s="695"/>
    </row>
    <row r="2334" spans="2:86" ht="14.55" customHeight="1" x14ac:dyDescent="0.2">
      <c r="B2334" s="662"/>
      <c r="C2334" s="663"/>
      <c r="D2334" s="663"/>
      <c r="E2334" s="663"/>
      <c r="F2334" s="663"/>
      <c r="G2334" s="664"/>
      <c r="H2334" s="674"/>
      <c r="I2334" s="675"/>
      <c r="J2334" s="675"/>
      <c r="K2334" s="675"/>
      <c r="L2334" s="675"/>
      <c r="M2334" s="675"/>
      <c r="N2334" s="675"/>
      <c r="O2334" s="675"/>
      <c r="P2334" s="692"/>
      <c r="Q2334" s="692"/>
      <c r="R2334" s="692"/>
      <c r="S2334" s="692"/>
      <c r="T2334" s="692"/>
      <c r="U2334" s="692"/>
      <c r="V2334" s="692"/>
      <c r="W2334" s="696"/>
      <c r="X2334" s="697"/>
      <c r="Y2334" s="697"/>
      <c r="Z2334" s="697"/>
      <c r="AA2334" s="697"/>
      <c r="AB2334" s="697"/>
      <c r="AC2334" s="697"/>
      <c r="AD2334" s="698"/>
      <c r="AE2334" s="662"/>
      <c r="AF2334" s="663"/>
      <c r="AG2334" s="663"/>
      <c r="AH2334" s="663"/>
      <c r="AI2334" s="663"/>
      <c r="AJ2334" s="664"/>
      <c r="AK2334" s="674"/>
      <c r="AL2334" s="675"/>
      <c r="AM2334" s="675"/>
      <c r="AN2334" s="675"/>
      <c r="AO2334" s="675"/>
      <c r="AP2334" s="675"/>
      <c r="AQ2334" s="675"/>
      <c r="AR2334" s="675"/>
      <c r="AS2334" s="692"/>
      <c r="AT2334" s="692"/>
      <c r="AU2334" s="692"/>
      <c r="AV2334" s="692"/>
      <c r="AW2334" s="692"/>
      <c r="AX2334" s="692"/>
      <c r="AY2334" s="692"/>
      <c r="AZ2334" s="696"/>
      <c r="BA2334" s="697"/>
      <c r="BB2334" s="697"/>
      <c r="BC2334" s="697"/>
      <c r="BD2334" s="697"/>
      <c r="BE2334" s="697"/>
      <c r="BF2334" s="697"/>
      <c r="BG2334" s="698"/>
    </row>
    <row r="2335" spans="2:86" ht="19.5" customHeight="1" x14ac:dyDescent="0.2">
      <c r="B2335" s="683" t="s">
        <v>79</v>
      </c>
      <c r="C2335" s="683"/>
      <c r="D2335" s="683"/>
      <c r="E2335" s="683"/>
      <c r="F2335" s="683"/>
      <c r="G2335" s="683"/>
      <c r="H2335" s="684">
        <f ca="1">OFFSET('(6)定期点検調書'!$CA$12,L2316-1,0)</f>
        <v>0</v>
      </c>
      <c r="I2335" s="684"/>
      <c r="J2335" s="684"/>
      <c r="K2335" s="684"/>
      <c r="L2335" s="684"/>
      <c r="M2335" s="684"/>
      <c r="N2335" s="684"/>
      <c r="O2335" s="684"/>
      <c r="P2335" s="684"/>
      <c r="Q2335" s="684"/>
      <c r="R2335" s="684"/>
      <c r="S2335" s="684"/>
      <c r="T2335" s="684"/>
      <c r="U2335" s="684"/>
      <c r="V2335" s="684"/>
      <c r="W2335" s="684"/>
      <c r="X2335" s="684"/>
      <c r="Y2335" s="684"/>
      <c r="Z2335" s="684"/>
      <c r="AA2335" s="684"/>
      <c r="AB2335" s="684"/>
      <c r="AC2335" s="684"/>
      <c r="AD2335" s="684"/>
      <c r="AE2335" s="683" t="s">
        <v>79</v>
      </c>
      <c r="AF2335" s="683"/>
      <c r="AG2335" s="683"/>
      <c r="AH2335" s="683"/>
      <c r="AI2335" s="683"/>
      <c r="AJ2335" s="683"/>
      <c r="AK2335" s="684">
        <f ca="1">OFFSET('(6)定期点検調書'!$CA$12,AO2316-1,0)</f>
        <v>0</v>
      </c>
      <c r="AL2335" s="684"/>
      <c r="AM2335" s="684"/>
      <c r="AN2335" s="684"/>
      <c r="AO2335" s="684"/>
      <c r="AP2335" s="684"/>
      <c r="AQ2335" s="684"/>
      <c r="AR2335" s="684"/>
      <c r="AS2335" s="684"/>
      <c r="AT2335" s="684"/>
      <c r="AU2335" s="684"/>
      <c r="AV2335" s="684"/>
      <c r="AW2335" s="684"/>
      <c r="AX2335" s="684"/>
      <c r="AY2335" s="684"/>
      <c r="AZ2335" s="684"/>
      <c r="BA2335" s="684"/>
      <c r="BB2335" s="684"/>
      <c r="BC2335" s="684"/>
      <c r="BD2335" s="684"/>
      <c r="BE2335" s="684"/>
      <c r="BF2335" s="684"/>
      <c r="BG2335" s="684"/>
      <c r="CH2335" s="473"/>
    </row>
    <row r="2336" spans="2:86" ht="19.5" customHeight="1" x14ac:dyDescent="0.2">
      <c r="B2336" s="683"/>
      <c r="C2336" s="683"/>
      <c r="D2336" s="683"/>
      <c r="E2336" s="683"/>
      <c r="F2336" s="683"/>
      <c r="G2336" s="683"/>
      <c r="H2336" s="684"/>
      <c r="I2336" s="684"/>
      <c r="J2336" s="684"/>
      <c r="K2336" s="684"/>
      <c r="L2336" s="684"/>
      <c r="M2336" s="684"/>
      <c r="N2336" s="684"/>
      <c r="O2336" s="684"/>
      <c r="P2336" s="684"/>
      <c r="Q2336" s="684"/>
      <c r="R2336" s="684"/>
      <c r="S2336" s="684"/>
      <c r="T2336" s="684"/>
      <c r="U2336" s="684"/>
      <c r="V2336" s="684"/>
      <c r="W2336" s="684"/>
      <c r="X2336" s="684"/>
      <c r="Y2336" s="684"/>
      <c r="Z2336" s="684"/>
      <c r="AA2336" s="684"/>
      <c r="AB2336" s="684"/>
      <c r="AC2336" s="684"/>
      <c r="AD2336" s="684"/>
      <c r="AE2336" s="683"/>
      <c r="AF2336" s="683"/>
      <c r="AG2336" s="683"/>
      <c r="AH2336" s="683"/>
      <c r="AI2336" s="683"/>
      <c r="AJ2336" s="683"/>
      <c r="AK2336" s="684"/>
      <c r="AL2336" s="684"/>
      <c r="AM2336" s="684"/>
      <c r="AN2336" s="684"/>
      <c r="AO2336" s="684"/>
      <c r="AP2336" s="684"/>
      <c r="AQ2336" s="684"/>
      <c r="AR2336" s="684"/>
      <c r="AS2336" s="684"/>
      <c r="AT2336" s="684"/>
      <c r="AU2336" s="684"/>
      <c r="AV2336" s="684"/>
      <c r="AW2336" s="684"/>
      <c r="AX2336" s="684"/>
      <c r="AY2336" s="684"/>
      <c r="AZ2336" s="684"/>
      <c r="BA2336" s="684"/>
      <c r="BB2336" s="684"/>
      <c r="BC2336" s="684"/>
      <c r="BD2336" s="684"/>
      <c r="BE2336" s="684"/>
      <c r="BF2336" s="684"/>
      <c r="BG2336" s="684"/>
    </row>
    <row r="2337" spans="2:59" ht="14.55" customHeight="1" x14ac:dyDescent="0.2">
      <c r="B2337" s="677" t="s">
        <v>1038</v>
      </c>
      <c r="C2337" s="678"/>
      <c r="D2337" s="677" t="s">
        <v>1237</v>
      </c>
      <c r="E2337" s="719"/>
      <c r="F2337" s="719"/>
      <c r="G2337" s="719"/>
      <c r="H2337" s="665">
        <f ca="1">OFFSET('(6)定期点検調書'!$B$12,L2337-1,0)</f>
        <v>0</v>
      </c>
      <c r="I2337" s="666"/>
      <c r="J2337" s="666"/>
      <c r="K2337" s="667"/>
      <c r="L2337" s="703">
        <f>AO2316+1</f>
        <v>223</v>
      </c>
      <c r="M2337" s="703"/>
      <c r="N2337" s="703"/>
      <c r="O2337" s="703"/>
      <c r="P2337" s="703"/>
      <c r="Q2337" s="703"/>
      <c r="R2337" s="703"/>
      <c r="S2337" s="703"/>
      <c r="T2337" s="703"/>
      <c r="U2337" s="703"/>
      <c r="V2337" s="703"/>
      <c r="W2337" s="703"/>
      <c r="X2337" s="703"/>
      <c r="Y2337" s="703"/>
      <c r="Z2337" s="703"/>
      <c r="AA2337" s="703"/>
      <c r="AB2337" s="703"/>
      <c r="AC2337" s="703"/>
      <c r="AD2337" s="704"/>
      <c r="AE2337" s="677" t="s">
        <v>1038</v>
      </c>
      <c r="AF2337" s="678"/>
      <c r="AG2337" s="677" t="s">
        <v>1237</v>
      </c>
      <c r="AH2337" s="719"/>
      <c r="AI2337" s="719"/>
      <c r="AJ2337" s="719"/>
      <c r="AK2337" s="665">
        <f ca="1">OFFSET('(6)定期点検調書'!$B$12,AO2337-1,0)</f>
        <v>0</v>
      </c>
      <c r="AL2337" s="666"/>
      <c r="AM2337" s="666"/>
      <c r="AN2337" s="667"/>
      <c r="AO2337" s="703">
        <f>L2337+1</f>
        <v>224</v>
      </c>
      <c r="AP2337" s="703"/>
      <c r="AQ2337" s="703"/>
      <c r="AR2337" s="703"/>
      <c r="AS2337" s="703"/>
      <c r="AT2337" s="703"/>
      <c r="AU2337" s="703"/>
      <c r="AV2337" s="703"/>
      <c r="AW2337" s="703"/>
      <c r="AX2337" s="703"/>
      <c r="AY2337" s="703"/>
      <c r="AZ2337" s="703"/>
      <c r="BA2337" s="703"/>
      <c r="BB2337" s="703"/>
      <c r="BC2337" s="703"/>
      <c r="BD2337" s="703"/>
      <c r="BE2337" s="703"/>
      <c r="BF2337" s="703"/>
      <c r="BG2337" s="704"/>
    </row>
    <row r="2338" spans="2:59" ht="14.55" customHeight="1" x14ac:dyDescent="0.2">
      <c r="B2338" s="679"/>
      <c r="C2338" s="680"/>
      <c r="D2338" s="681"/>
      <c r="E2338" s="720"/>
      <c r="F2338" s="720"/>
      <c r="G2338" s="720"/>
      <c r="H2338" s="668"/>
      <c r="I2338" s="669"/>
      <c r="J2338" s="669"/>
      <c r="K2338" s="670"/>
      <c r="L2338" s="705"/>
      <c r="M2338" s="705"/>
      <c r="N2338" s="705"/>
      <c r="O2338" s="705"/>
      <c r="P2338" s="705"/>
      <c r="Q2338" s="705"/>
      <c r="R2338" s="705"/>
      <c r="S2338" s="705"/>
      <c r="T2338" s="705"/>
      <c r="U2338" s="705"/>
      <c r="V2338" s="705"/>
      <c r="W2338" s="705"/>
      <c r="X2338" s="705"/>
      <c r="Y2338" s="705"/>
      <c r="Z2338" s="705"/>
      <c r="AA2338" s="705"/>
      <c r="AB2338" s="705"/>
      <c r="AC2338" s="705"/>
      <c r="AD2338" s="706"/>
      <c r="AE2338" s="679"/>
      <c r="AF2338" s="680"/>
      <c r="AG2338" s="681"/>
      <c r="AH2338" s="720"/>
      <c r="AI2338" s="720"/>
      <c r="AJ2338" s="720"/>
      <c r="AK2338" s="668"/>
      <c r="AL2338" s="669"/>
      <c r="AM2338" s="669"/>
      <c r="AN2338" s="670"/>
      <c r="AO2338" s="705"/>
      <c r="AP2338" s="705"/>
      <c r="AQ2338" s="705"/>
      <c r="AR2338" s="705"/>
      <c r="AS2338" s="705"/>
      <c r="AT2338" s="705"/>
      <c r="AU2338" s="705"/>
      <c r="AV2338" s="705"/>
      <c r="AW2338" s="705"/>
      <c r="AX2338" s="705"/>
      <c r="AY2338" s="705"/>
      <c r="AZ2338" s="705"/>
      <c r="BA2338" s="705"/>
      <c r="BB2338" s="705"/>
      <c r="BC2338" s="705"/>
      <c r="BD2338" s="705"/>
      <c r="BE2338" s="705"/>
      <c r="BF2338" s="705"/>
      <c r="BG2338" s="706"/>
    </row>
    <row r="2339" spans="2:59" ht="14.55" customHeight="1" x14ac:dyDescent="0.2">
      <c r="B2339" s="679"/>
      <c r="C2339" s="680"/>
      <c r="D2339" s="677" t="s">
        <v>992</v>
      </c>
      <c r="E2339" s="719"/>
      <c r="F2339" s="719"/>
      <c r="G2339" s="719"/>
      <c r="H2339" s="665">
        <f ca="1">OFFSET('(6)定期点検調書'!$D$12,L2337-1,0)</f>
        <v>0</v>
      </c>
      <c r="I2339" s="666"/>
      <c r="J2339" s="666"/>
      <c r="K2339" s="667"/>
      <c r="L2339" s="705"/>
      <c r="M2339" s="705"/>
      <c r="N2339" s="705"/>
      <c r="O2339" s="705"/>
      <c r="P2339" s="705"/>
      <c r="Q2339" s="705"/>
      <c r="R2339" s="705"/>
      <c r="S2339" s="705"/>
      <c r="T2339" s="705"/>
      <c r="U2339" s="705"/>
      <c r="V2339" s="705"/>
      <c r="W2339" s="705"/>
      <c r="X2339" s="705"/>
      <c r="Y2339" s="705"/>
      <c r="Z2339" s="705"/>
      <c r="AA2339" s="705"/>
      <c r="AB2339" s="705"/>
      <c r="AC2339" s="705"/>
      <c r="AD2339" s="706"/>
      <c r="AE2339" s="679"/>
      <c r="AF2339" s="680"/>
      <c r="AG2339" s="677" t="s">
        <v>992</v>
      </c>
      <c r="AH2339" s="719"/>
      <c r="AI2339" s="719"/>
      <c r="AJ2339" s="719"/>
      <c r="AK2339" s="665">
        <f ca="1">OFFSET('(6)定期点検調書'!$D$12,AO2337-1,0)</f>
        <v>0</v>
      </c>
      <c r="AL2339" s="666"/>
      <c r="AM2339" s="666"/>
      <c r="AN2339" s="667"/>
      <c r="AO2339" s="705"/>
      <c r="AP2339" s="705"/>
      <c r="AQ2339" s="705"/>
      <c r="AR2339" s="705"/>
      <c r="AS2339" s="705"/>
      <c r="AT2339" s="705"/>
      <c r="AU2339" s="705"/>
      <c r="AV2339" s="705"/>
      <c r="AW2339" s="705"/>
      <c r="AX2339" s="705"/>
      <c r="AY2339" s="705"/>
      <c r="AZ2339" s="705"/>
      <c r="BA2339" s="705"/>
      <c r="BB2339" s="705"/>
      <c r="BC2339" s="705"/>
      <c r="BD2339" s="705"/>
      <c r="BE2339" s="705"/>
      <c r="BF2339" s="705"/>
      <c r="BG2339" s="706"/>
    </row>
    <row r="2340" spans="2:59" ht="14.55" customHeight="1" x14ac:dyDescent="0.2">
      <c r="B2340" s="681"/>
      <c r="C2340" s="682"/>
      <c r="D2340" s="681"/>
      <c r="E2340" s="720"/>
      <c r="F2340" s="720"/>
      <c r="G2340" s="720"/>
      <c r="H2340" s="668"/>
      <c r="I2340" s="669"/>
      <c r="J2340" s="669"/>
      <c r="K2340" s="670"/>
      <c r="L2340" s="705"/>
      <c r="M2340" s="705"/>
      <c r="N2340" s="705"/>
      <c r="O2340" s="705"/>
      <c r="P2340" s="705"/>
      <c r="Q2340" s="705"/>
      <c r="R2340" s="705"/>
      <c r="S2340" s="705"/>
      <c r="T2340" s="705"/>
      <c r="U2340" s="705"/>
      <c r="V2340" s="705"/>
      <c r="W2340" s="705"/>
      <c r="X2340" s="705"/>
      <c r="Y2340" s="705"/>
      <c r="Z2340" s="705"/>
      <c r="AA2340" s="705"/>
      <c r="AB2340" s="705"/>
      <c r="AC2340" s="705"/>
      <c r="AD2340" s="706"/>
      <c r="AE2340" s="681"/>
      <c r="AF2340" s="682"/>
      <c r="AG2340" s="681"/>
      <c r="AH2340" s="720"/>
      <c r="AI2340" s="720"/>
      <c r="AJ2340" s="720"/>
      <c r="AK2340" s="668"/>
      <c r="AL2340" s="669"/>
      <c r="AM2340" s="669"/>
      <c r="AN2340" s="670"/>
      <c r="AO2340" s="705"/>
      <c r="AP2340" s="705"/>
      <c r="AQ2340" s="705"/>
      <c r="AR2340" s="705"/>
      <c r="AS2340" s="705"/>
      <c r="AT2340" s="705"/>
      <c r="AU2340" s="705"/>
      <c r="AV2340" s="705"/>
      <c r="AW2340" s="705"/>
      <c r="AX2340" s="705"/>
      <c r="AY2340" s="705"/>
      <c r="AZ2340" s="705"/>
      <c r="BA2340" s="705"/>
      <c r="BB2340" s="705"/>
      <c r="BC2340" s="705"/>
      <c r="BD2340" s="705"/>
      <c r="BE2340" s="705"/>
      <c r="BF2340" s="705"/>
      <c r="BG2340" s="706"/>
    </row>
    <row r="2341" spans="2:59" ht="14.55" customHeight="1" x14ac:dyDescent="0.2">
      <c r="B2341" s="677" t="s">
        <v>1238</v>
      </c>
      <c r="C2341" s="678"/>
      <c r="D2341" s="659" t="s">
        <v>993</v>
      </c>
      <c r="E2341" s="660"/>
      <c r="F2341" s="660"/>
      <c r="G2341" s="660"/>
      <c r="H2341" s="671">
        <f ca="1">OFFSET('(6)定期点検調書'!$AA$13,L2337-1,0)</f>
        <v>0</v>
      </c>
      <c r="I2341" s="672"/>
      <c r="J2341" s="672"/>
      <c r="K2341" s="673"/>
      <c r="L2341" s="705"/>
      <c r="M2341" s="705"/>
      <c r="N2341" s="705"/>
      <c r="O2341" s="705"/>
      <c r="P2341" s="705"/>
      <c r="Q2341" s="705"/>
      <c r="R2341" s="705"/>
      <c r="S2341" s="705"/>
      <c r="T2341" s="705"/>
      <c r="U2341" s="705"/>
      <c r="V2341" s="705"/>
      <c r="W2341" s="705"/>
      <c r="X2341" s="705"/>
      <c r="Y2341" s="705"/>
      <c r="Z2341" s="705"/>
      <c r="AA2341" s="705"/>
      <c r="AB2341" s="705"/>
      <c r="AC2341" s="705"/>
      <c r="AD2341" s="706"/>
      <c r="AE2341" s="677" t="s">
        <v>1238</v>
      </c>
      <c r="AF2341" s="678"/>
      <c r="AG2341" s="659" t="s">
        <v>993</v>
      </c>
      <c r="AH2341" s="660"/>
      <c r="AI2341" s="660"/>
      <c r="AJ2341" s="660"/>
      <c r="AK2341" s="671">
        <f ca="1">OFFSET('(6)定期点検調書'!$AA$13,AO2337-1,0)</f>
        <v>0</v>
      </c>
      <c r="AL2341" s="672"/>
      <c r="AM2341" s="672"/>
      <c r="AN2341" s="673"/>
      <c r="AO2341" s="705"/>
      <c r="AP2341" s="705"/>
      <c r="AQ2341" s="705"/>
      <c r="AR2341" s="705"/>
      <c r="AS2341" s="705"/>
      <c r="AT2341" s="705"/>
      <c r="AU2341" s="705"/>
      <c r="AV2341" s="705"/>
      <c r="AW2341" s="705"/>
      <c r="AX2341" s="705"/>
      <c r="AY2341" s="705"/>
      <c r="AZ2341" s="705"/>
      <c r="BA2341" s="705"/>
      <c r="BB2341" s="705"/>
      <c r="BC2341" s="705"/>
      <c r="BD2341" s="705"/>
      <c r="BE2341" s="705"/>
      <c r="BF2341" s="705"/>
      <c r="BG2341" s="706"/>
    </row>
    <row r="2342" spans="2:59" ht="14.55" customHeight="1" x14ac:dyDescent="0.2">
      <c r="B2342" s="679"/>
      <c r="C2342" s="680"/>
      <c r="D2342" s="662"/>
      <c r="E2342" s="663"/>
      <c r="F2342" s="663"/>
      <c r="G2342" s="663"/>
      <c r="H2342" s="674"/>
      <c r="I2342" s="675"/>
      <c r="J2342" s="675"/>
      <c r="K2342" s="676"/>
      <c r="L2342" s="705"/>
      <c r="M2342" s="705"/>
      <c r="N2342" s="705"/>
      <c r="O2342" s="705"/>
      <c r="P2342" s="705"/>
      <c r="Q2342" s="705"/>
      <c r="R2342" s="705"/>
      <c r="S2342" s="705"/>
      <c r="T2342" s="705"/>
      <c r="U2342" s="705"/>
      <c r="V2342" s="705"/>
      <c r="W2342" s="705"/>
      <c r="X2342" s="705"/>
      <c r="Y2342" s="705"/>
      <c r="Z2342" s="705"/>
      <c r="AA2342" s="705"/>
      <c r="AB2342" s="705"/>
      <c r="AC2342" s="705"/>
      <c r="AD2342" s="706"/>
      <c r="AE2342" s="679"/>
      <c r="AF2342" s="680"/>
      <c r="AG2342" s="662"/>
      <c r="AH2342" s="663"/>
      <c r="AI2342" s="663"/>
      <c r="AJ2342" s="663"/>
      <c r="AK2342" s="674"/>
      <c r="AL2342" s="675"/>
      <c r="AM2342" s="675"/>
      <c r="AN2342" s="676"/>
      <c r="AO2342" s="705"/>
      <c r="AP2342" s="705"/>
      <c r="AQ2342" s="705"/>
      <c r="AR2342" s="705"/>
      <c r="AS2342" s="705"/>
      <c r="AT2342" s="705"/>
      <c r="AU2342" s="705"/>
      <c r="AV2342" s="705"/>
      <c r="AW2342" s="705"/>
      <c r="AX2342" s="705"/>
      <c r="AY2342" s="705"/>
      <c r="AZ2342" s="705"/>
      <c r="BA2342" s="705"/>
      <c r="BB2342" s="705"/>
      <c r="BC2342" s="705"/>
      <c r="BD2342" s="705"/>
      <c r="BE2342" s="705"/>
      <c r="BF2342" s="705"/>
      <c r="BG2342" s="706"/>
    </row>
    <row r="2343" spans="2:59" ht="14.55" customHeight="1" x14ac:dyDescent="0.2">
      <c r="B2343" s="679"/>
      <c r="C2343" s="680"/>
      <c r="D2343" s="659" t="s">
        <v>1239</v>
      </c>
      <c r="E2343" s="660"/>
      <c r="F2343" s="660"/>
      <c r="G2343" s="660"/>
      <c r="H2343" s="665">
        <f ca="1">OFFSET('(6)定期点検調書'!$AD$12,L2337-1,0)</f>
        <v>0</v>
      </c>
      <c r="I2343" s="666"/>
      <c r="J2343" s="666"/>
      <c r="K2343" s="667"/>
      <c r="L2343" s="705"/>
      <c r="M2343" s="705"/>
      <c r="N2343" s="705"/>
      <c r="O2343" s="705"/>
      <c r="P2343" s="705"/>
      <c r="Q2343" s="705"/>
      <c r="R2343" s="705"/>
      <c r="S2343" s="705"/>
      <c r="T2343" s="705"/>
      <c r="U2343" s="705"/>
      <c r="V2343" s="705"/>
      <c r="W2343" s="705"/>
      <c r="X2343" s="705"/>
      <c r="Y2343" s="705"/>
      <c r="Z2343" s="705"/>
      <c r="AA2343" s="705"/>
      <c r="AB2343" s="705"/>
      <c r="AC2343" s="705"/>
      <c r="AD2343" s="706"/>
      <c r="AE2343" s="679"/>
      <c r="AF2343" s="680"/>
      <c r="AG2343" s="659" t="s">
        <v>1239</v>
      </c>
      <c r="AH2343" s="660"/>
      <c r="AI2343" s="660"/>
      <c r="AJ2343" s="660"/>
      <c r="AK2343" s="665">
        <f ca="1">OFFSET('(6)定期点検調書'!$AD$12,AO2337-1,0)</f>
        <v>0</v>
      </c>
      <c r="AL2343" s="666"/>
      <c r="AM2343" s="666"/>
      <c r="AN2343" s="667"/>
      <c r="AO2343" s="705"/>
      <c r="AP2343" s="705"/>
      <c r="AQ2343" s="705"/>
      <c r="AR2343" s="705"/>
      <c r="AS2343" s="705"/>
      <c r="AT2343" s="705"/>
      <c r="AU2343" s="705"/>
      <c r="AV2343" s="705"/>
      <c r="AW2343" s="705"/>
      <c r="AX2343" s="705"/>
      <c r="AY2343" s="705"/>
      <c r="AZ2343" s="705"/>
      <c r="BA2343" s="705"/>
      <c r="BB2343" s="705"/>
      <c r="BC2343" s="705"/>
      <c r="BD2343" s="705"/>
      <c r="BE2343" s="705"/>
      <c r="BF2343" s="705"/>
      <c r="BG2343" s="706"/>
    </row>
    <row r="2344" spans="2:59" ht="14.55" customHeight="1" x14ac:dyDescent="0.2">
      <c r="B2344" s="681"/>
      <c r="C2344" s="682"/>
      <c r="D2344" s="662"/>
      <c r="E2344" s="663"/>
      <c r="F2344" s="663"/>
      <c r="G2344" s="663"/>
      <c r="H2344" s="668"/>
      <c r="I2344" s="669"/>
      <c r="J2344" s="669"/>
      <c r="K2344" s="670"/>
      <c r="L2344" s="705"/>
      <c r="M2344" s="705"/>
      <c r="N2344" s="705"/>
      <c r="O2344" s="705"/>
      <c r="P2344" s="705"/>
      <c r="Q2344" s="705"/>
      <c r="R2344" s="705"/>
      <c r="S2344" s="705"/>
      <c r="T2344" s="705"/>
      <c r="U2344" s="705"/>
      <c r="V2344" s="705"/>
      <c r="W2344" s="705"/>
      <c r="X2344" s="705"/>
      <c r="Y2344" s="705"/>
      <c r="Z2344" s="705"/>
      <c r="AA2344" s="705"/>
      <c r="AB2344" s="705"/>
      <c r="AC2344" s="705"/>
      <c r="AD2344" s="706"/>
      <c r="AE2344" s="681"/>
      <c r="AF2344" s="682"/>
      <c r="AG2344" s="662"/>
      <c r="AH2344" s="663"/>
      <c r="AI2344" s="663"/>
      <c r="AJ2344" s="663"/>
      <c r="AK2344" s="668"/>
      <c r="AL2344" s="669"/>
      <c r="AM2344" s="669"/>
      <c r="AN2344" s="670"/>
      <c r="AO2344" s="705"/>
      <c r="AP2344" s="705"/>
      <c r="AQ2344" s="705"/>
      <c r="AR2344" s="705"/>
      <c r="AS2344" s="705"/>
      <c r="AT2344" s="705"/>
      <c r="AU2344" s="705"/>
      <c r="AV2344" s="705"/>
      <c r="AW2344" s="705"/>
      <c r="AX2344" s="705"/>
      <c r="AY2344" s="705"/>
      <c r="AZ2344" s="705"/>
      <c r="BA2344" s="705"/>
      <c r="BB2344" s="705"/>
      <c r="BC2344" s="705"/>
      <c r="BD2344" s="705"/>
      <c r="BE2344" s="705"/>
      <c r="BF2344" s="705"/>
      <c r="BG2344" s="706"/>
    </row>
    <row r="2345" spans="2:59" ht="28.95" customHeight="1" x14ac:dyDescent="0.2">
      <c r="B2345" s="716" t="s">
        <v>995</v>
      </c>
      <c r="C2345" s="717"/>
      <c r="D2345" s="717"/>
      <c r="E2345" s="717"/>
      <c r="F2345" s="717"/>
      <c r="G2345" s="718"/>
      <c r="H2345" s="709">
        <f ca="1">OFFSET('(6)定期点検調書'!$AK$12,L2337-1,0)</f>
        <v>0</v>
      </c>
      <c r="I2345" s="710"/>
      <c r="J2345" s="710"/>
      <c r="K2345" s="711"/>
      <c r="L2345" s="705"/>
      <c r="M2345" s="705"/>
      <c r="N2345" s="705"/>
      <c r="O2345" s="705"/>
      <c r="P2345" s="705"/>
      <c r="Q2345" s="705"/>
      <c r="R2345" s="705"/>
      <c r="S2345" s="705"/>
      <c r="T2345" s="705"/>
      <c r="U2345" s="705"/>
      <c r="V2345" s="705"/>
      <c r="W2345" s="705"/>
      <c r="X2345" s="705"/>
      <c r="Y2345" s="705"/>
      <c r="Z2345" s="705"/>
      <c r="AA2345" s="705"/>
      <c r="AB2345" s="705"/>
      <c r="AC2345" s="705"/>
      <c r="AD2345" s="706"/>
      <c r="AE2345" s="716" t="s">
        <v>995</v>
      </c>
      <c r="AF2345" s="717"/>
      <c r="AG2345" s="717"/>
      <c r="AH2345" s="717"/>
      <c r="AI2345" s="717"/>
      <c r="AJ2345" s="718"/>
      <c r="AK2345" s="709">
        <f ca="1">OFFSET('(6)定期点検調書'!$AK$12,AO2337-1,0)</f>
        <v>0</v>
      </c>
      <c r="AL2345" s="710"/>
      <c r="AM2345" s="710"/>
      <c r="AN2345" s="711"/>
      <c r="AO2345" s="705"/>
      <c r="AP2345" s="705"/>
      <c r="AQ2345" s="705"/>
      <c r="AR2345" s="705"/>
      <c r="AS2345" s="705"/>
      <c r="AT2345" s="705"/>
      <c r="AU2345" s="705"/>
      <c r="AV2345" s="705"/>
      <c r="AW2345" s="705"/>
      <c r="AX2345" s="705"/>
      <c r="AY2345" s="705"/>
      <c r="AZ2345" s="705"/>
      <c r="BA2345" s="705"/>
      <c r="BB2345" s="705"/>
      <c r="BC2345" s="705"/>
      <c r="BD2345" s="705"/>
      <c r="BE2345" s="705"/>
      <c r="BF2345" s="705"/>
      <c r="BG2345" s="706"/>
    </row>
    <row r="2346" spans="2:59" ht="14.55" customHeight="1" x14ac:dyDescent="0.2">
      <c r="B2346" s="677" t="s">
        <v>1240</v>
      </c>
      <c r="C2346" s="661"/>
      <c r="D2346" s="659" t="s">
        <v>994</v>
      </c>
      <c r="E2346" s="660"/>
      <c r="F2346" s="660"/>
      <c r="G2346" s="661"/>
      <c r="H2346" s="699" t="str">
        <f ca="1">OFFSET('(6)定期点検調書'!$BY$12,L2337-1,0)</f>
        <v/>
      </c>
      <c r="I2346" s="700"/>
      <c r="J2346" s="700"/>
      <c r="K2346" s="714"/>
      <c r="L2346" s="705"/>
      <c r="M2346" s="705"/>
      <c r="N2346" s="705"/>
      <c r="O2346" s="705"/>
      <c r="P2346" s="705"/>
      <c r="Q2346" s="705"/>
      <c r="R2346" s="705"/>
      <c r="S2346" s="705"/>
      <c r="T2346" s="705"/>
      <c r="U2346" s="705"/>
      <c r="V2346" s="705"/>
      <c r="W2346" s="705"/>
      <c r="X2346" s="705"/>
      <c r="Y2346" s="705"/>
      <c r="Z2346" s="705"/>
      <c r="AA2346" s="705"/>
      <c r="AB2346" s="705"/>
      <c r="AC2346" s="705"/>
      <c r="AD2346" s="706"/>
      <c r="AE2346" s="677" t="s">
        <v>1240</v>
      </c>
      <c r="AF2346" s="661"/>
      <c r="AG2346" s="659" t="s">
        <v>994</v>
      </c>
      <c r="AH2346" s="660"/>
      <c r="AI2346" s="660"/>
      <c r="AJ2346" s="661"/>
      <c r="AK2346" s="699" t="str">
        <f ca="1">OFFSET('(6)定期点検調書'!$BY$12,AO2337-1,0)</f>
        <v/>
      </c>
      <c r="AL2346" s="700"/>
      <c r="AM2346" s="700"/>
      <c r="AN2346" s="714"/>
      <c r="AO2346" s="705"/>
      <c r="AP2346" s="705"/>
      <c r="AQ2346" s="705"/>
      <c r="AR2346" s="705"/>
      <c r="AS2346" s="705"/>
      <c r="AT2346" s="705"/>
      <c r="AU2346" s="705"/>
      <c r="AV2346" s="705"/>
      <c r="AW2346" s="705"/>
      <c r="AX2346" s="705"/>
      <c r="AY2346" s="705"/>
      <c r="AZ2346" s="705"/>
      <c r="BA2346" s="705"/>
      <c r="BB2346" s="705"/>
      <c r="BC2346" s="705"/>
      <c r="BD2346" s="705"/>
      <c r="BE2346" s="705"/>
      <c r="BF2346" s="705"/>
      <c r="BG2346" s="706"/>
    </row>
    <row r="2347" spans="2:59" ht="14.55" customHeight="1" x14ac:dyDescent="0.2">
      <c r="B2347" s="712"/>
      <c r="C2347" s="713"/>
      <c r="D2347" s="662"/>
      <c r="E2347" s="663"/>
      <c r="F2347" s="663"/>
      <c r="G2347" s="664"/>
      <c r="H2347" s="701"/>
      <c r="I2347" s="702"/>
      <c r="J2347" s="702"/>
      <c r="K2347" s="715"/>
      <c r="L2347" s="705"/>
      <c r="M2347" s="705"/>
      <c r="N2347" s="705"/>
      <c r="O2347" s="705"/>
      <c r="P2347" s="705"/>
      <c r="Q2347" s="705"/>
      <c r="R2347" s="705"/>
      <c r="S2347" s="705"/>
      <c r="T2347" s="705"/>
      <c r="U2347" s="705"/>
      <c r="V2347" s="705"/>
      <c r="W2347" s="705"/>
      <c r="X2347" s="705"/>
      <c r="Y2347" s="705"/>
      <c r="Z2347" s="705"/>
      <c r="AA2347" s="705"/>
      <c r="AB2347" s="705"/>
      <c r="AC2347" s="705"/>
      <c r="AD2347" s="706"/>
      <c r="AE2347" s="712"/>
      <c r="AF2347" s="713"/>
      <c r="AG2347" s="662"/>
      <c r="AH2347" s="663"/>
      <c r="AI2347" s="663"/>
      <c r="AJ2347" s="664"/>
      <c r="AK2347" s="701"/>
      <c r="AL2347" s="702"/>
      <c r="AM2347" s="702"/>
      <c r="AN2347" s="715"/>
      <c r="AO2347" s="705"/>
      <c r="AP2347" s="705"/>
      <c r="AQ2347" s="705"/>
      <c r="AR2347" s="705"/>
      <c r="AS2347" s="705"/>
      <c r="AT2347" s="705"/>
      <c r="AU2347" s="705"/>
      <c r="AV2347" s="705"/>
      <c r="AW2347" s="705"/>
      <c r="AX2347" s="705"/>
      <c r="AY2347" s="705"/>
      <c r="AZ2347" s="705"/>
      <c r="BA2347" s="705"/>
      <c r="BB2347" s="705"/>
      <c r="BC2347" s="705"/>
      <c r="BD2347" s="705"/>
      <c r="BE2347" s="705"/>
      <c r="BF2347" s="705"/>
      <c r="BG2347" s="706"/>
    </row>
    <row r="2348" spans="2:59" ht="14.55" customHeight="1" x14ac:dyDescent="0.2">
      <c r="B2348" s="712"/>
      <c r="C2348" s="713"/>
      <c r="D2348" s="659" t="s">
        <v>1186</v>
      </c>
      <c r="E2348" s="660"/>
      <c r="F2348" s="660"/>
      <c r="G2348" s="661"/>
      <c r="H2348" s="665">
        <f ca="1">OFFSET('(6)定期点検調書'!$BC$12,L2337-1,0)</f>
        <v>0</v>
      </c>
      <c r="I2348" s="666"/>
      <c r="J2348" s="666"/>
      <c r="K2348" s="667"/>
      <c r="L2348" s="705"/>
      <c r="M2348" s="705"/>
      <c r="N2348" s="705"/>
      <c r="O2348" s="705"/>
      <c r="P2348" s="705"/>
      <c r="Q2348" s="705"/>
      <c r="R2348" s="705"/>
      <c r="S2348" s="705"/>
      <c r="T2348" s="705"/>
      <c r="U2348" s="705"/>
      <c r="V2348" s="705"/>
      <c r="W2348" s="705"/>
      <c r="X2348" s="705"/>
      <c r="Y2348" s="705"/>
      <c r="Z2348" s="705"/>
      <c r="AA2348" s="705"/>
      <c r="AB2348" s="705"/>
      <c r="AC2348" s="705"/>
      <c r="AD2348" s="706"/>
      <c r="AE2348" s="712"/>
      <c r="AF2348" s="713"/>
      <c r="AG2348" s="659" t="s">
        <v>1186</v>
      </c>
      <c r="AH2348" s="660"/>
      <c r="AI2348" s="660"/>
      <c r="AJ2348" s="661"/>
      <c r="AK2348" s="665">
        <f ca="1">OFFSET('(6)定期点検調書'!$BC$12,AO2337-1,0)</f>
        <v>0</v>
      </c>
      <c r="AL2348" s="666"/>
      <c r="AM2348" s="666"/>
      <c r="AN2348" s="667"/>
      <c r="AO2348" s="705"/>
      <c r="AP2348" s="705"/>
      <c r="AQ2348" s="705"/>
      <c r="AR2348" s="705"/>
      <c r="AS2348" s="705"/>
      <c r="AT2348" s="705"/>
      <c r="AU2348" s="705"/>
      <c r="AV2348" s="705"/>
      <c r="AW2348" s="705"/>
      <c r="AX2348" s="705"/>
      <c r="AY2348" s="705"/>
      <c r="AZ2348" s="705"/>
      <c r="BA2348" s="705"/>
      <c r="BB2348" s="705"/>
      <c r="BC2348" s="705"/>
      <c r="BD2348" s="705"/>
      <c r="BE2348" s="705"/>
      <c r="BF2348" s="705"/>
      <c r="BG2348" s="706"/>
    </row>
    <row r="2349" spans="2:59" ht="14.55" customHeight="1" x14ac:dyDescent="0.2">
      <c r="B2349" s="712"/>
      <c r="C2349" s="713"/>
      <c r="D2349" s="662"/>
      <c r="E2349" s="663"/>
      <c r="F2349" s="663"/>
      <c r="G2349" s="664"/>
      <c r="H2349" s="668"/>
      <c r="I2349" s="669"/>
      <c r="J2349" s="669"/>
      <c r="K2349" s="670"/>
      <c r="L2349" s="705"/>
      <c r="M2349" s="705"/>
      <c r="N2349" s="705"/>
      <c r="O2349" s="705"/>
      <c r="P2349" s="705"/>
      <c r="Q2349" s="705"/>
      <c r="R2349" s="705"/>
      <c r="S2349" s="705"/>
      <c r="T2349" s="705"/>
      <c r="U2349" s="705"/>
      <c r="V2349" s="705"/>
      <c r="W2349" s="705"/>
      <c r="X2349" s="705"/>
      <c r="Y2349" s="705"/>
      <c r="Z2349" s="705"/>
      <c r="AA2349" s="705"/>
      <c r="AB2349" s="705"/>
      <c r="AC2349" s="705"/>
      <c r="AD2349" s="706"/>
      <c r="AE2349" s="712"/>
      <c r="AF2349" s="713"/>
      <c r="AG2349" s="662"/>
      <c r="AH2349" s="663"/>
      <c r="AI2349" s="663"/>
      <c r="AJ2349" s="664"/>
      <c r="AK2349" s="668"/>
      <c r="AL2349" s="669"/>
      <c r="AM2349" s="669"/>
      <c r="AN2349" s="670"/>
      <c r="AO2349" s="705"/>
      <c r="AP2349" s="705"/>
      <c r="AQ2349" s="705"/>
      <c r="AR2349" s="705"/>
      <c r="AS2349" s="705"/>
      <c r="AT2349" s="705"/>
      <c r="AU2349" s="705"/>
      <c r="AV2349" s="705"/>
      <c r="AW2349" s="705"/>
      <c r="AX2349" s="705"/>
      <c r="AY2349" s="705"/>
      <c r="AZ2349" s="705"/>
      <c r="BA2349" s="705"/>
      <c r="BB2349" s="705"/>
      <c r="BC2349" s="705"/>
      <c r="BD2349" s="705"/>
      <c r="BE2349" s="705"/>
      <c r="BF2349" s="705"/>
      <c r="BG2349" s="706"/>
    </row>
    <row r="2350" spans="2:59" ht="14.55" customHeight="1" x14ac:dyDescent="0.2">
      <c r="B2350" s="712"/>
      <c r="C2350" s="713"/>
      <c r="D2350" s="659" t="s">
        <v>1187</v>
      </c>
      <c r="E2350" s="660"/>
      <c r="F2350" s="660"/>
      <c r="G2350" s="661"/>
      <c r="H2350" s="665">
        <f ca="1">OFFSET('(6)定期点検調書'!$BF$12,L2337-1,0)</f>
        <v>0</v>
      </c>
      <c r="I2350" s="666"/>
      <c r="J2350" s="666"/>
      <c r="K2350" s="667"/>
      <c r="L2350" s="705"/>
      <c r="M2350" s="705"/>
      <c r="N2350" s="705"/>
      <c r="O2350" s="705"/>
      <c r="P2350" s="705"/>
      <c r="Q2350" s="705"/>
      <c r="R2350" s="705"/>
      <c r="S2350" s="705"/>
      <c r="T2350" s="705"/>
      <c r="U2350" s="705"/>
      <c r="V2350" s="705"/>
      <c r="W2350" s="705"/>
      <c r="X2350" s="705"/>
      <c r="Y2350" s="705"/>
      <c r="Z2350" s="705"/>
      <c r="AA2350" s="705"/>
      <c r="AB2350" s="705"/>
      <c r="AC2350" s="705"/>
      <c r="AD2350" s="706"/>
      <c r="AE2350" s="712"/>
      <c r="AF2350" s="713"/>
      <c r="AG2350" s="659" t="s">
        <v>1187</v>
      </c>
      <c r="AH2350" s="660"/>
      <c r="AI2350" s="660"/>
      <c r="AJ2350" s="661"/>
      <c r="AK2350" s="665">
        <f ca="1">OFFSET('(6)定期点検調書'!$BF$12,AO2337-1,0)</f>
        <v>0</v>
      </c>
      <c r="AL2350" s="666"/>
      <c r="AM2350" s="666"/>
      <c r="AN2350" s="667"/>
      <c r="AO2350" s="705"/>
      <c r="AP2350" s="705"/>
      <c r="AQ2350" s="705"/>
      <c r="AR2350" s="705"/>
      <c r="AS2350" s="705"/>
      <c r="AT2350" s="705"/>
      <c r="AU2350" s="705"/>
      <c r="AV2350" s="705"/>
      <c r="AW2350" s="705"/>
      <c r="AX2350" s="705"/>
      <c r="AY2350" s="705"/>
      <c r="AZ2350" s="705"/>
      <c r="BA2350" s="705"/>
      <c r="BB2350" s="705"/>
      <c r="BC2350" s="705"/>
      <c r="BD2350" s="705"/>
      <c r="BE2350" s="705"/>
      <c r="BF2350" s="705"/>
      <c r="BG2350" s="706"/>
    </row>
    <row r="2351" spans="2:59" ht="14.55" customHeight="1" x14ac:dyDescent="0.2">
      <c r="B2351" s="662"/>
      <c r="C2351" s="664"/>
      <c r="D2351" s="662"/>
      <c r="E2351" s="663"/>
      <c r="F2351" s="663"/>
      <c r="G2351" s="664"/>
      <c r="H2351" s="668"/>
      <c r="I2351" s="669"/>
      <c r="J2351" s="669"/>
      <c r="K2351" s="670"/>
      <c r="L2351" s="707"/>
      <c r="M2351" s="707"/>
      <c r="N2351" s="707"/>
      <c r="O2351" s="707"/>
      <c r="P2351" s="707"/>
      <c r="Q2351" s="707"/>
      <c r="R2351" s="707"/>
      <c r="S2351" s="707"/>
      <c r="T2351" s="707"/>
      <c r="U2351" s="707"/>
      <c r="V2351" s="707"/>
      <c r="W2351" s="707"/>
      <c r="X2351" s="707"/>
      <c r="Y2351" s="707"/>
      <c r="Z2351" s="707"/>
      <c r="AA2351" s="707"/>
      <c r="AB2351" s="707"/>
      <c r="AC2351" s="707"/>
      <c r="AD2351" s="708"/>
      <c r="AE2351" s="662"/>
      <c r="AF2351" s="664"/>
      <c r="AG2351" s="662"/>
      <c r="AH2351" s="663"/>
      <c r="AI2351" s="663"/>
      <c r="AJ2351" s="664"/>
      <c r="AK2351" s="668"/>
      <c r="AL2351" s="669"/>
      <c r="AM2351" s="669"/>
      <c r="AN2351" s="670"/>
      <c r="AO2351" s="707"/>
      <c r="AP2351" s="707"/>
      <c r="AQ2351" s="707"/>
      <c r="AR2351" s="707"/>
      <c r="AS2351" s="707"/>
      <c r="AT2351" s="707"/>
      <c r="AU2351" s="707"/>
      <c r="AV2351" s="707"/>
      <c r="AW2351" s="707"/>
      <c r="AX2351" s="707"/>
      <c r="AY2351" s="707"/>
      <c r="AZ2351" s="707"/>
      <c r="BA2351" s="707"/>
      <c r="BB2351" s="707"/>
      <c r="BC2351" s="707"/>
      <c r="BD2351" s="707"/>
      <c r="BE2351" s="707"/>
      <c r="BF2351" s="707"/>
      <c r="BG2351" s="708"/>
    </row>
    <row r="2352" spans="2:59" ht="14.55" customHeight="1" x14ac:dyDescent="0.2">
      <c r="B2352" s="683" t="s">
        <v>1241</v>
      </c>
      <c r="C2352" s="683"/>
      <c r="D2352" s="683"/>
      <c r="E2352" s="683"/>
      <c r="F2352" s="683"/>
      <c r="G2352" s="683"/>
      <c r="H2352" s="699" t="str">
        <f ca="1">IF(OFFSET('(6)定期点検調書'!$AR$12,L2337-1,0)="","",OFFSET('(6)定期点検調書'!$AQ$12,L2337-1,0)&amp;TEXT(OFFSET('(6)定期点検調書'!$AR$12,L2337-1,0),"0.0")&amp;OFFSET('(6)定期点検調書'!$AT$12,L2337-1,0))  &amp;  IF(OFFSET('(6)定期点検調書'!$AV$12,L2337-1,0)="","","／"&amp;OFFSET('(6)定期点検調書'!$AU$12,L2337-1,0)&amp;TEXT(OFFSET('(6)定期点検調書'!$AV$12,L2337-1,0),"0.0")&amp;OFFSET('(6)定期点検調書'!$AX$12,L2337-1,0))  &amp;  IF(OFFSET('(6)定期点検調書'!$AZ$12,L2337-1,0)="","","／"&amp;OFFSET('(6)定期点検調書'!$AY$12,L2337-1,0)&amp;TEXT(OFFSET('(6)定期点検調書'!$AZ$12,L2337-1,0),"0.0")&amp;OFFSET('(6)定期点検調書'!$BB$12,L2337-1,0))</f>
        <v/>
      </c>
      <c r="I2352" s="700"/>
      <c r="J2352" s="700"/>
      <c r="K2352" s="700"/>
      <c r="L2352" s="700"/>
      <c r="M2352" s="700"/>
      <c r="N2352" s="700"/>
      <c r="O2352" s="700"/>
      <c r="P2352" s="685" t="s">
        <v>1243</v>
      </c>
      <c r="Q2352" s="685"/>
      <c r="R2352" s="685"/>
      <c r="S2352" s="685"/>
      <c r="T2352" s="685"/>
      <c r="U2352" s="685"/>
      <c r="V2352" s="685"/>
      <c r="W2352" s="686" t="str">
        <f ca="1">OFFSET('(6)定期点検調書'!$F$12,L2337-1,0)</f>
        <v/>
      </c>
      <c r="X2352" s="687"/>
      <c r="Y2352" s="687"/>
      <c r="Z2352" s="687"/>
      <c r="AA2352" s="687"/>
      <c r="AB2352" s="687"/>
      <c r="AC2352" s="687"/>
      <c r="AD2352" s="688"/>
      <c r="AE2352" s="683" t="s">
        <v>1241</v>
      </c>
      <c r="AF2352" s="683"/>
      <c r="AG2352" s="683"/>
      <c r="AH2352" s="683"/>
      <c r="AI2352" s="683"/>
      <c r="AJ2352" s="683"/>
      <c r="AK2352" s="699" t="str">
        <f ca="1">IF(OFFSET('(6)定期点検調書'!$AR$12,AO2337-1,0)="","",OFFSET('(6)定期点検調書'!$AQ$12,AO2337-1,0)&amp;TEXT(OFFSET('(6)定期点検調書'!$AR$12,AO2337-1,0),"0.0")&amp;OFFSET('(6)定期点検調書'!$AT$12,AO2337-1,0))  &amp;  IF(OFFSET('(6)定期点検調書'!$AV$12,AO2337-1,0)="","","／"&amp;OFFSET('(6)定期点検調書'!$AU$12,AO2337-1,0)&amp;TEXT(OFFSET('(6)定期点検調書'!$AV$12,AO2337-1,0),"0.0")&amp;OFFSET('(6)定期点検調書'!$AX$12,AO2337-1,0))  &amp;  IF(OFFSET('(6)定期点検調書'!$AZ$12,AO2337-1,0)="","","／"&amp;OFFSET('(6)定期点検調書'!$AY$12,AO2337-1,0)&amp;TEXT(OFFSET('(6)定期点検調書'!$AZ$12,AO2337-1,0),"0.0")&amp;OFFSET('(6)定期点検調書'!$BB$12,AO2337-1,0))</f>
        <v/>
      </c>
      <c r="AL2352" s="700"/>
      <c r="AM2352" s="700"/>
      <c r="AN2352" s="700"/>
      <c r="AO2352" s="700"/>
      <c r="AP2352" s="700"/>
      <c r="AQ2352" s="700"/>
      <c r="AR2352" s="700"/>
      <c r="AS2352" s="685" t="s">
        <v>1243</v>
      </c>
      <c r="AT2352" s="685"/>
      <c r="AU2352" s="685"/>
      <c r="AV2352" s="685"/>
      <c r="AW2352" s="685"/>
      <c r="AX2352" s="685"/>
      <c r="AY2352" s="685"/>
      <c r="AZ2352" s="686" t="str">
        <f ca="1">OFFSET('(6)定期点検調書'!$F$12,AO2337-1,0)</f>
        <v/>
      </c>
      <c r="BA2352" s="687"/>
      <c r="BB2352" s="687"/>
      <c r="BC2352" s="687"/>
      <c r="BD2352" s="687"/>
      <c r="BE2352" s="687"/>
      <c r="BF2352" s="687"/>
      <c r="BG2352" s="688"/>
    </row>
    <row r="2353" spans="2:86" ht="14.55" customHeight="1" x14ac:dyDescent="0.2">
      <c r="B2353" s="683"/>
      <c r="C2353" s="683"/>
      <c r="D2353" s="683"/>
      <c r="E2353" s="683"/>
      <c r="F2353" s="683"/>
      <c r="G2353" s="683"/>
      <c r="H2353" s="701"/>
      <c r="I2353" s="702"/>
      <c r="J2353" s="702"/>
      <c r="K2353" s="702"/>
      <c r="L2353" s="702"/>
      <c r="M2353" s="702"/>
      <c r="N2353" s="702"/>
      <c r="O2353" s="702"/>
      <c r="P2353" s="685"/>
      <c r="Q2353" s="685"/>
      <c r="R2353" s="685"/>
      <c r="S2353" s="685"/>
      <c r="T2353" s="685"/>
      <c r="U2353" s="685"/>
      <c r="V2353" s="685"/>
      <c r="W2353" s="689"/>
      <c r="X2353" s="690"/>
      <c r="Y2353" s="690"/>
      <c r="Z2353" s="690"/>
      <c r="AA2353" s="690"/>
      <c r="AB2353" s="690"/>
      <c r="AC2353" s="690"/>
      <c r="AD2353" s="691"/>
      <c r="AE2353" s="683"/>
      <c r="AF2353" s="683"/>
      <c r="AG2353" s="683"/>
      <c r="AH2353" s="683"/>
      <c r="AI2353" s="683"/>
      <c r="AJ2353" s="683"/>
      <c r="AK2353" s="701"/>
      <c r="AL2353" s="702"/>
      <c r="AM2353" s="702"/>
      <c r="AN2353" s="702"/>
      <c r="AO2353" s="702"/>
      <c r="AP2353" s="702"/>
      <c r="AQ2353" s="702"/>
      <c r="AR2353" s="702"/>
      <c r="AS2353" s="685"/>
      <c r="AT2353" s="685"/>
      <c r="AU2353" s="685"/>
      <c r="AV2353" s="685"/>
      <c r="AW2353" s="685"/>
      <c r="AX2353" s="685"/>
      <c r="AY2353" s="685"/>
      <c r="AZ2353" s="689"/>
      <c r="BA2353" s="690"/>
      <c r="BB2353" s="690"/>
      <c r="BC2353" s="690"/>
      <c r="BD2353" s="690"/>
      <c r="BE2353" s="690"/>
      <c r="BF2353" s="690"/>
      <c r="BG2353" s="691"/>
    </row>
    <row r="2354" spans="2:86" ht="14.55" customHeight="1" x14ac:dyDescent="0.2">
      <c r="B2354" s="659" t="s">
        <v>1242</v>
      </c>
      <c r="C2354" s="660"/>
      <c r="D2354" s="660"/>
      <c r="E2354" s="660"/>
      <c r="F2354" s="660"/>
      <c r="G2354" s="661"/>
      <c r="H2354" s="671" t="str">
        <f ca="1">IF(OFFSET('(6)定期点検調書'!$BL$12,L2337-1,0)="","",VLOOKUP(OFFSET('(6)定期点検調書'!$BL$12,L2337-1,0),ﾃﾞｰﾀ一覧!$AY$4:$BB$16,2,FALSE))  &amp;  IF(OFFSET('(6)定期点検調書'!$BC$12,L2337-1,0)="","","／"&amp;VLOOKUP(OFFSET('(6)定期点検調書'!$BC$12,L2337-1,0),ﾃﾞｰﾀ一覧!$AY$4:$BB$16,2,FALSE))  &amp;  IF(OFFSET('(6)定期点検調書'!$BD$12,L2337-1,0)="","","／"&amp;VLOOKUP(OFFSET('(6)定期点検調書'!$BD$12,L2337-1,0),ﾃﾞｰﾀ一覧!$AY$4:$BB$16,2,FALSE))</f>
        <v/>
      </c>
      <c r="I2354" s="672"/>
      <c r="J2354" s="672"/>
      <c r="K2354" s="672"/>
      <c r="L2354" s="672"/>
      <c r="M2354" s="672"/>
      <c r="N2354" s="672"/>
      <c r="O2354" s="672"/>
      <c r="P2354" s="692" t="s">
        <v>996</v>
      </c>
      <c r="Q2354" s="692"/>
      <c r="R2354" s="692"/>
      <c r="S2354" s="692"/>
      <c r="T2354" s="692"/>
      <c r="U2354" s="692"/>
      <c r="V2354" s="692"/>
      <c r="W2354" s="693"/>
      <c r="X2354" s="694"/>
      <c r="Y2354" s="694"/>
      <c r="Z2354" s="694"/>
      <c r="AA2354" s="694"/>
      <c r="AB2354" s="694"/>
      <c r="AC2354" s="694"/>
      <c r="AD2354" s="695"/>
      <c r="AE2354" s="659" t="s">
        <v>1242</v>
      </c>
      <c r="AF2354" s="660"/>
      <c r="AG2354" s="660"/>
      <c r="AH2354" s="660"/>
      <c r="AI2354" s="660"/>
      <c r="AJ2354" s="661"/>
      <c r="AK2354" s="671" t="str">
        <f ca="1">IF(OFFSET('(6)定期点検調書'!$BL$12,AO2337-1,0)="","",VLOOKUP(OFFSET('(6)定期点検調書'!$BL$12,AO2337-1,0),ﾃﾞｰﾀ一覧!$AY$4:$BB$16,2,FALSE))  &amp;  IF(OFFSET('(6)定期点検調書'!$BC$12,AO2337-1,0)="","","／"&amp;VLOOKUP(OFFSET('(6)定期点検調書'!$BC$12,AO2337-1,0),ﾃﾞｰﾀ一覧!$AY$4:$BB$16,2,FALSE))  &amp;  IF(OFFSET('(6)定期点検調書'!$BD$12,AO2337-1,0)="","","／"&amp;VLOOKUP(OFFSET('(6)定期点検調書'!$BD$12,AO2337-1,0),ﾃﾞｰﾀ一覧!$AY$4:$BB$16,2,FALSE))</f>
        <v/>
      </c>
      <c r="AL2354" s="672"/>
      <c r="AM2354" s="672"/>
      <c r="AN2354" s="672"/>
      <c r="AO2354" s="672"/>
      <c r="AP2354" s="672"/>
      <c r="AQ2354" s="672"/>
      <c r="AR2354" s="672"/>
      <c r="AS2354" s="692" t="s">
        <v>996</v>
      </c>
      <c r="AT2354" s="692"/>
      <c r="AU2354" s="692"/>
      <c r="AV2354" s="692"/>
      <c r="AW2354" s="692"/>
      <c r="AX2354" s="692"/>
      <c r="AY2354" s="692"/>
      <c r="AZ2354" s="693"/>
      <c r="BA2354" s="694"/>
      <c r="BB2354" s="694"/>
      <c r="BC2354" s="694"/>
      <c r="BD2354" s="694"/>
      <c r="BE2354" s="694"/>
      <c r="BF2354" s="694"/>
      <c r="BG2354" s="695"/>
    </row>
    <row r="2355" spans="2:86" ht="14.55" customHeight="1" x14ac:dyDescent="0.2">
      <c r="B2355" s="662"/>
      <c r="C2355" s="663"/>
      <c r="D2355" s="663"/>
      <c r="E2355" s="663"/>
      <c r="F2355" s="663"/>
      <c r="G2355" s="664"/>
      <c r="H2355" s="674"/>
      <c r="I2355" s="675"/>
      <c r="J2355" s="675"/>
      <c r="K2355" s="675"/>
      <c r="L2355" s="675"/>
      <c r="M2355" s="675"/>
      <c r="N2355" s="675"/>
      <c r="O2355" s="675"/>
      <c r="P2355" s="692"/>
      <c r="Q2355" s="692"/>
      <c r="R2355" s="692"/>
      <c r="S2355" s="692"/>
      <c r="T2355" s="692"/>
      <c r="U2355" s="692"/>
      <c r="V2355" s="692"/>
      <c r="W2355" s="696"/>
      <c r="X2355" s="697"/>
      <c r="Y2355" s="697"/>
      <c r="Z2355" s="697"/>
      <c r="AA2355" s="697"/>
      <c r="AB2355" s="697"/>
      <c r="AC2355" s="697"/>
      <c r="AD2355" s="698"/>
      <c r="AE2355" s="662"/>
      <c r="AF2355" s="663"/>
      <c r="AG2355" s="663"/>
      <c r="AH2355" s="663"/>
      <c r="AI2355" s="663"/>
      <c r="AJ2355" s="664"/>
      <c r="AK2355" s="674"/>
      <c r="AL2355" s="675"/>
      <c r="AM2355" s="675"/>
      <c r="AN2355" s="675"/>
      <c r="AO2355" s="675"/>
      <c r="AP2355" s="675"/>
      <c r="AQ2355" s="675"/>
      <c r="AR2355" s="675"/>
      <c r="AS2355" s="692"/>
      <c r="AT2355" s="692"/>
      <c r="AU2355" s="692"/>
      <c r="AV2355" s="692"/>
      <c r="AW2355" s="692"/>
      <c r="AX2355" s="692"/>
      <c r="AY2355" s="692"/>
      <c r="AZ2355" s="696"/>
      <c r="BA2355" s="697"/>
      <c r="BB2355" s="697"/>
      <c r="BC2355" s="697"/>
      <c r="BD2355" s="697"/>
      <c r="BE2355" s="697"/>
      <c r="BF2355" s="697"/>
      <c r="BG2355" s="698"/>
    </row>
    <row r="2356" spans="2:86" ht="19.5" customHeight="1" x14ac:dyDescent="0.2">
      <c r="B2356" s="683" t="s">
        <v>79</v>
      </c>
      <c r="C2356" s="683"/>
      <c r="D2356" s="683"/>
      <c r="E2356" s="683"/>
      <c r="F2356" s="683"/>
      <c r="G2356" s="683"/>
      <c r="H2356" s="684">
        <f ca="1">OFFSET('(6)定期点検調書'!$CA$12,L2337-1,0)</f>
        <v>0</v>
      </c>
      <c r="I2356" s="684"/>
      <c r="J2356" s="684"/>
      <c r="K2356" s="684"/>
      <c r="L2356" s="684"/>
      <c r="M2356" s="684"/>
      <c r="N2356" s="684"/>
      <c r="O2356" s="684"/>
      <c r="P2356" s="684"/>
      <c r="Q2356" s="684"/>
      <c r="R2356" s="684"/>
      <c r="S2356" s="684"/>
      <c r="T2356" s="684"/>
      <c r="U2356" s="684"/>
      <c r="V2356" s="684"/>
      <c r="W2356" s="684"/>
      <c r="X2356" s="684"/>
      <c r="Y2356" s="684"/>
      <c r="Z2356" s="684"/>
      <c r="AA2356" s="684"/>
      <c r="AB2356" s="684"/>
      <c r="AC2356" s="684"/>
      <c r="AD2356" s="684"/>
      <c r="AE2356" s="683" t="s">
        <v>79</v>
      </c>
      <c r="AF2356" s="683"/>
      <c r="AG2356" s="683"/>
      <c r="AH2356" s="683"/>
      <c r="AI2356" s="683"/>
      <c r="AJ2356" s="683"/>
      <c r="AK2356" s="684">
        <f ca="1">OFFSET('(6)定期点検調書'!$CA$12,AO2337-1,0)</f>
        <v>0</v>
      </c>
      <c r="AL2356" s="684"/>
      <c r="AM2356" s="684"/>
      <c r="AN2356" s="684"/>
      <c r="AO2356" s="684"/>
      <c r="AP2356" s="684"/>
      <c r="AQ2356" s="684"/>
      <c r="AR2356" s="684"/>
      <c r="AS2356" s="684"/>
      <c r="AT2356" s="684"/>
      <c r="AU2356" s="684"/>
      <c r="AV2356" s="684"/>
      <c r="AW2356" s="684"/>
      <c r="AX2356" s="684"/>
      <c r="AY2356" s="684"/>
      <c r="AZ2356" s="684"/>
      <c r="BA2356" s="684"/>
      <c r="BB2356" s="684"/>
      <c r="BC2356" s="684"/>
      <c r="BD2356" s="684"/>
      <c r="BE2356" s="684"/>
      <c r="BF2356" s="684"/>
      <c r="BG2356" s="684"/>
      <c r="CH2356" s="473"/>
    </row>
    <row r="2357" spans="2:86" ht="19.5" customHeight="1" x14ac:dyDescent="0.2">
      <c r="B2357" s="683"/>
      <c r="C2357" s="683"/>
      <c r="D2357" s="683"/>
      <c r="E2357" s="683"/>
      <c r="F2357" s="683"/>
      <c r="G2357" s="683"/>
      <c r="H2357" s="684"/>
      <c r="I2357" s="684"/>
      <c r="J2357" s="684"/>
      <c r="K2357" s="684"/>
      <c r="L2357" s="684"/>
      <c r="M2357" s="684"/>
      <c r="N2357" s="684"/>
      <c r="O2357" s="684"/>
      <c r="P2357" s="684"/>
      <c r="Q2357" s="684"/>
      <c r="R2357" s="684"/>
      <c r="S2357" s="684"/>
      <c r="T2357" s="684"/>
      <c r="U2357" s="684"/>
      <c r="V2357" s="684"/>
      <c r="W2357" s="684"/>
      <c r="X2357" s="684"/>
      <c r="Y2357" s="684"/>
      <c r="Z2357" s="684"/>
      <c r="AA2357" s="684"/>
      <c r="AB2357" s="684"/>
      <c r="AC2357" s="684"/>
      <c r="AD2357" s="684"/>
      <c r="AE2357" s="683"/>
      <c r="AF2357" s="683"/>
      <c r="AG2357" s="683"/>
      <c r="AH2357" s="683"/>
      <c r="AI2357" s="683"/>
      <c r="AJ2357" s="683"/>
      <c r="AK2357" s="684"/>
      <c r="AL2357" s="684"/>
      <c r="AM2357" s="684"/>
      <c r="AN2357" s="684"/>
      <c r="AO2357" s="684"/>
      <c r="AP2357" s="684"/>
      <c r="AQ2357" s="684"/>
      <c r="AR2357" s="684"/>
      <c r="AS2357" s="684"/>
      <c r="AT2357" s="684"/>
      <c r="AU2357" s="684"/>
      <c r="AV2357" s="684"/>
      <c r="AW2357" s="684"/>
      <c r="AX2357" s="684"/>
      <c r="AY2357" s="684"/>
      <c r="AZ2357" s="684"/>
      <c r="BA2357" s="684"/>
      <c r="BB2357" s="684"/>
      <c r="BC2357" s="684"/>
      <c r="BD2357" s="684"/>
      <c r="BE2357" s="684"/>
      <c r="BF2357" s="684"/>
      <c r="BG2357" s="684"/>
    </row>
  </sheetData>
  <mergeCells count="6735">
    <mergeCell ref="AG103:AJ104"/>
    <mergeCell ref="H105:O106"/>
    <mergeCell ref="AK138:AN139"/>
    <mergeCell ref="AG143:AJ144"/>
    <mergeCell ref="AK143:AN144"/>
    <mergeCell ref="H63:O64"/>
    <mergeCell ref="H65:O66"/>
    <mergeCell ref="AK65:AR66"/>
    <mergeCell ref="AK63:AR64"/>
    <mergeCell ref="B27:C30"/>
    <mergeCell ref="D27:G28"/>
    <mergeCell ref="D29:G30"/>
    <mergeCell ref="B35:G35"/>
    <mergeCell ref="B31:C34"/>
    <mergeCell ref="AE27:AF30"/>
    <mergeCell ref="H27:K28"/>
    <mergeCell ref="D33:G34"/>
    <mergeCell ref="AG27:AJ28"/>
    <mergeCell ref="AG29:AJ30"/>
    <mergeCell ref="H29:K30"/>
    <mergeCell ref="H31:K32"/>
    <mergeCell ref="H33:K34"/>
    <mergeCell ref="H35:K35"/>
    <mergeCell ref="D31:G32"/>
    <mergeCell ref="AG33:AJ34"/>
    <mergeCell ref="B77:G77"/>
    <mergeCell ref="AE77:AJ77"/>
    <mergeCell ref="AK75:AN76"/>
    <mergeCell ref="AE35:AJ35"/>
    <mergeCell ref="AK27:AN28"/>
    <mergeCell ref="AO27:BG41"/>
    <mergeCell ref="AK29:AN30"/>
    <mergeCell ref="AK191:AR192"/>
    <mergeCell ref="AK189:AR190"/>
    <mergeCell ref="H189:O190"/>
    <mergeCell ref="H191:O192"/>
    <mergeCell ref="D195:G196"/>
    <mergeCell ref="AE153:AF156"/>
    <mergeCell ref="AG159:AJ160"/>
    <mergeCell ref="B153:C156"/>
    <mergeCell ref="D153:G154"/>
    <mergeCell ref="AE157:AF160"/>
    <mergeCell ref="AG157:AJ158"/>
    <mergeCell ref="D159:G160"/>
    <mergeCell ref="AG153:AJ154"/>
    <mergeCell ref="AG155:AJ156"/>
    <mergeCell ref="H153:K154"/>
    <mergeCell ref="H155:K156"/>
    <mergeCell ref="AK155:AN156"/>
    <mergeCell ref="D155:G156"/>
    <mergeCell ref="B157:C160"/>
    <mergeCell ref="D157:G158"/>
    <mergeCell ref="AE161:AJ161"/>
    <mergeCell ref="B161:G161"/>
    <mergeCell ref="H157:K158"/>
    <mergeCell ref="AK157:AN158"/>
    <mergeCell ref="H159:K160"/>
    <mergeCell ref="AK159:AN160"/>
    <mergeCell ref="H161:K161"/>
    <mergeCell ref="AK161:AN161"/>
    <mergeCell ref="L153:AD167"/>
    <mergeCell ref="AK153:AN154"/>
    <mergeCell ref="AO153:BG167"/>
    <mergeCell ref="B172:G173"/>
    <mergeCell ref="B309:C314"/>
    <mergeCell ref="D309:G310"/>
    <mergeCell ref="B267:C272"/>
    <mergeCell ref="H267:K268"/>
    <mergeCell ref="B279:C282"/>
    <mergeCell ref="D279:G280"/>
    <mergeCell ref="AE279:AF282"/>
    <mergeCell ref="AG279:AJ280"/>
    <mergeCell ref="D285:G286"/>
    <mergeCell ref="D281:G282"/>
    <mergeCell ref="AG281:AJ282"/>
    <mergeCell ref="AE283:AF286"/>
    <mergeCell ref="AG283:AJ284"/>
    <mergeCell ref="D267:G268"/>
    <mergeCell ref="AG267:AJ268"/>
    <mergeCell ref="AE267:AF272"/>
    <mergeCell ref="AK267:AN268"/>
    <mergeCell ref="D269:G270"/>
    <mergeCell ref="B277:G278"/>
    <mergeCell ref="H277:AD278"/>
    <mergeCell ref="AE277:AJ278"/>
    <mergeCell ref="AK277:BG278"/>
    <mergeCell ref="B287:G287"/>
    <mergeCell ref="AE287:AJ287"/>
    <mergeCell ref="B283:C286"/>
    <mergeCell ref="D283:G284"/>
    <mergeCell ref="AG285:AJ286"/>
    <mergeCell ref="H287:K287"/>
    <mergeCell ref="AK294:AR295"/>
    <mergeCell ref="AS294:AY295"/>
    <mergeCell ref="AK287:AN287"/>
    <mergeCell ref="B288:C293"/>
    <mergeCell ref="AS504:AY505"/>
    <mergeCell ref="AZ504:BG505"/>
    <mergeCell ref="B506:G507"/>
    <mergeCell ref="AG519:AJ520"/>
    <mergeCell ref="D495:G496"/>
    <mergeCell ref="AG495:AJ496"/>
    <mergeCell ref="D477:G478"/>
    <mergeCell ref="AG477:AJ478"/>
    <mergeCell ref="H483:O484"/>
    <mergeCell ref="D481:G482"/>
    <mergeCell ref="D479:G480"/>
    <mergeCell ref="AG479:AJ480"/>
    <mergeCell ref="AG481:AJ482"/>
    <mergeCell ref="AK483:AR484"/>
    <mergeCell ref="H481:K482"/>
    <mergeCell ref="AK481:AN482"/>
    <mergeCell ref="D474:G475"/>
    <mergeCell ref="H474:K475"/>
    <mergeCell ref="AG474:AJ475"/>
    <mergeCell ref="AK474:AN475"/>
    <mergeCell ref="B476:G476"/>
    <mergeCell ref="H476:K476"/>
    <mergeCell ref="AE476:AJ476"/>
    <mergeCell ref="AK476:AN476"/>
    <mergeCell ref="B477:C482"/>
    <mergeCell ref="H477:K478"/>
    <mergeCell ref="AE477:AF482"/>
    <mergeCell ref="AK477:AN478"/>
    <mergeCell ref="H479:K480"/>
    <mergeCell ref="AK479:AN480"/>
    <mergeCell ref="AG502:AJ503"/>
    <mergeCell ref="AK493:AN494"/>
    <mergeCell ref="D657:G658"/>
    <mergeCell ref="H592:AD593"/>
    <mergeCell ref="AE592:AJ593"/>
    <mergeCell ref="B561:C566"/>
    <mergeCell ref="D561:G562"/>
    <mergeCell ref="H561:K562"/>
    <mergeCell ref="AE561:AF566"/>
    <mergeCell ref="AK567:AR568"/>
    <mergeCell ref="H569:O570"/>
    <mergeCell ref="AK569:AR570"/>
    <mergeCell ref="AG573:AJ574"/>
    <mergeCell ref="AK560:AN560"/>
    <mergeCell ref="AG531:AJ532"/>
    <mergeCell ref="D533:G534"/>
    <mergeCell ref="AG533:AJ534"/>
    <mergeCell ref="AE539:AJ539"/>
    <mergeCell ref="D537:G538"/>
    <mergeCell ref="AE531:AF534"/>
    <mergeCell ref="AE535:AF538"/>
    <mergeCell ref="B539:G539"/>
    <mergeCell ref="H531:K532"/>
    <mergeCell ref="B535:C538"/>
    <mergeCell ref="B531:C534"/>
    <mergeCell ref="D531:G532"/>
    <mergeCell ref="AG537:AJ538"/>
    <mergeCell ref="D535:G536"/>
    <mergeCell ref="AG535:AJ536"/>
    <mergeCell ref="AO552:BG566"/>
    <mergeCell ref="D554:G555"/>
    <mergeCell ref="H554:K555"/>
    <mergeCell ref="AG554:AJ555"/>
    <mergeCell ref="AK554:AN555"/>
    <mergeCell ref="AG699:AJ700"/>
    <mergeCell ref="D701:G702"/>
    <mergeCell ref="H701:K702"/>
    <mergeCell ref="AG701:AJ702"/>
    <mergeCell ref="AK701:AN702"/>
    <mergeCell ref="AK693:AR694"/>
    <mergeCell ref="AK695:AR696"/>
    <mergeCell ref="D699:G700"/>
    <mergeCell ref="H693:O694"/>
    <mergeCell ref="H695:O696"/>
    <mergeCell ref="B687:C692"/>
    <mergeCell ref="D687:G688"/>
    <mergeCell ref="B693:G694"/>
    <mergeCell ref="P693:V694"/>
    <mergeCell ref="W693:AD694"/>
    <mergeCell ref="AE693:AJ694"/>
    <mergeCell ref="AG689:AJ690"/>
    <mergeCell ref="AK689:AN690"/>
    <mergeCell ref="D691:G692"/>
    <mergeCell ref="H691:K692"/>
    <mergeCell ref="B781:G782"/>
    <mergeCell ref="H781:AD782"/>
    <mergeCell ref="AE781:AJ782"/>
    <mergeCell ref="AK781:BG782"/>
    <mergeCell ref="B771:C776"/>
    <mergeCell ref="H771:K772"/>
    <mergeCell ref="AG771:AJ772"/>
    <mergeCell ref="AE771:AF776"/>
    <mergeCell ref="AK771:AN772"/>
    <mergeCell ref="D773:G774"/>
    <mergeCell ref="H773:K774"/>
    <mergeCell ref="D771:G772"/>
    <mergeCell ref="AE718:AJ719"/>
    <mergeCell ref="AK718:BG719"/>
    <mergeCell ref="B707:G707"/>
    <mergeCell ref="AE707:AJ707"/>
    <mergeCell ref="B703:C706"/>
    <mergeCell ref="D703:G704"/>
    <mergeCell ref="B708:C713"/>
    <mergeCell ref="D708:G709"/>
    <mergeCell ref="H708:K709"/>
    <mergeCell ref="AE708:AF713"/>
    <mergeCell ref="AG708:AJ709"/>
    <mergeCell ref="AK708:AN709"/>
    <mergeCell ref="D710:G711"/>
    <mergeCell ref="H710:K711"/>
    <mergeCell ref="H703:K704"/>
    <mergeCell ref="AE703:AF706"/>
    <mergeCell ref="AG703:AJ704"/>
    <mergeCell ref="AK703:AN704"/>
    <mergeCell ref="D705:G706"/>
    <mergeCell ref="H705:K706"/>
    <mergeCell ref="AE861:AJ862"/>
    <mergeCell ref="D859:G860"/>
    <mergeCell ref="AG859:AJ860"/>
    <mergeCell ref="H861:O862"/>
    <mergeCell ref="D855:G856"/>
    <mergeCell ref="AG855:AJ856"/>
    <mergeCell ref="D857:G858"/>
    <mergeCell ref="AG857:AJ858"/>
    <mergeCell ref="B846:C849"/>
    <mergeCell ref="D846:G847"/>
    <mergeCell ref="B844:G845"/>
    <mergeCell ref="H844:AD845"/>
    <mergeCell ref="AE844:AJ845"/>
    <mergeCell ref="AK844:BG845"/>
    <mergeCell ref="B833:G833"/>
    <mergeCell ref="AE833:AJ833"/>
    <mergeCell ref="B829:C832"/>
    <mergeCell ref="D829:G830"/>
    <mergeCell ref="H833:K833"/>
    <mergeCell ref="AK833:AN833"/>
    <mergeCell ref="B834:C839"/>
    <mergeCell ref="D834:G835"/>
    <mergeCell ref="H834:K835"/>
    <mergeCell ref="AE834:AF839"/>
    <mergeCell ref="AG834:AJ835"/>
    <mergeCell ref="AK834:AN835"/>
    <mergeCell ref="D836:G837"/>
    <mergeCell ref="H836:K837"/>
    <mergeCell ref="H829:K830"/>
    <mergeCell ref="AE829:AF832"/>
    <mergeCell ref="AG829:AJ830"/>
    <mergeCell ref="AK829:AN830"/>
    <mergeCell ref="AK917:AN917"/>
    <mergeCell ref="D913:G914"/>
    <mergeCell ref="AE913:AF916"/>
    <mergeCell ref="AG913:AJ914"/>
    <mergeCell ref="D915:G916"/>
    <mergeCell ref="B909:C912"/>
    <mergeCell ref="D909:G910"/>
    <mergeCell ref="AE909:AF912"/>
    <mergeCell ref="AG909:AJ910"/>
    <mergeCell ref="D911:G912"/>
    <mergeCell ref="AG911:AJ912"/>
    <mergeCell ref="B913:C916"/>
    <mergeCell ref="B907:G908"/>
    <mergeCell ref="H907:AD908"/>
    <mergeCell ref="AE907:AJ908"/>
    <mergeCell ref="AK907:BG908"/>
    <mergeCell ref="B897:C902"/>
    <mergeCell ref="H897:K898"/>
    <mergeCell ref="AG897:AJ898"/>
    <mergeCell ref="AE897:AF902"/>
    <mergeCell ref="AK897:AN898"/>
    <mergeCell ref="D899:G900"/>
    <mergeCell ref="H899:K900"/>
    <mergeCell ref="D897:G898"/>
    <mergeCell ref="AO888:BG902"/>
    <mergeCell ref="D890:G891"/>
    <mergeCell ref="H890:K891"/>
    <mergeCell ref="AG890:AJ891"/>
    <mergeCell ref="AK890:AN891"/>
    <mergeCell ref="B896:G896"/>
    <mergeCell ref="H896:K896"/>
    <mergeCell ref="AE896:AJ896"/>
    <mergeCell ref="AG951:AJ952"/>
    <mergeCell ref="D953:G954"/>
    <mergeCell ref="H953:K954"/>
    <mergeCell ref="AG953:AJ954"/>
    <mergeCell ref="AK953:AN954"/>
    <mergeCell ref="AK945:AR946"/>
    <mergeCell ref="AK947:AR948"/>
    <mergeCell ref="D951:G952"/>
    <mergeCell ref="H945:O946"/>
    <mergeCell ref="H947:O948"/>
    <mergeCell ref="B939:C944"/>
    <mergeCell ref="D939:G940"/>
    <mergeCell ref="D943:G944"/>
    <mergeCell ref="H943:K944"/>
    <mergeCell ref="B951:C954"/>
    <mergeCell ref="H951:K952"/>
    <mergeCell ref="L951:AD965"/>
    <mergeCell ref="AE951:AF954"/>
    <mergeCell ref="AK951:AN952"/>
    <mergeCell ref="AO951:BG965"/>
    <mergeCell ref="W945:AD946"/>
    <mergeCell ref="AO930:BG944"/>
    <mergeCell ref="AG962:AJ963"/>
    <mergeCell ref="AK962:AN963"/>
    <mergeCell ref="D964:G965"/>
    <mergeCell ref="H964:K965"/>
    <mergeCell ref="AG936:AJ937"/>
    <mergeCell ref="AK936:AN937"/>
    <mergeCell ref="B938:G938"/>
    <mergeCell ref="H938:K938"/>
    <mergeCell ref="AE938:AJ938"/>
    <mergeCell ref="AK938:AN938"/>
    <mergeCell ref="B1033:G1034"/>
    <mergeCell ref="H1033:AD1034"/>
    <mergeCell ref="AE1033:AJ1034"/>
    <mergeCell ref="AK1033:BG1034"/>
    <mergeCell ref="B1023:C1028"/>
    <mergeCell ref="H1023:K1024"/>
    <mergeCell ref="AG1023:AJ1024"/>
    <mergeCell ref="AE1023:AF1028"/>
    <mergeCell ref="AK1023:AN1024"/>
    <mergeCell ref="D1025:G1026"/>
    <mergeCell ref="H1025:K1026"/>
    <mergeCell ref="D1023:G1024"/>
    <mergeCell ref="AE970:AJ971"/>
    <mergeCell ref="AK970:BG971"/>
    <mergeCell ref="B959:G959"/>
    <mergeCell ref="AE959:AJ959"/>
    <mergeCell ref="B955:C958"/>
    <mergeCell ref="D955:G956"/>
    <mergeCell ref="AG964:AJ965"/>
    <mergeCell ref="AK964:AN965"/>
    <mergeCell ref="H959:K959"/>
    <mergeCell ref="AK959:AN959"/>
    <mergeCell ref="B960:C965"/>
    <mergeCell ref="D960:G961"/>
    <mergeCell ref="H960:K961"/>
    <mergeCell ref="AE960:AF965"/>
    <mergeCell ref="AG960:AJ961"/>
    <mergeCell ref="AK960:AN961"/>
    <mergeCell ref="D962:G963"/>
    <mergeCell ref="H962:K963"/>
    <mergeCell ref="H955:K956"/>
    <mergeCell ref="AE955:AF958"/>
    <mergeCell ref="AG1077:AJ1078"/>
    <mergeCell ref="AG1079:AJ1080"/>
    <mergeCell ref="AK1079:AN1080"/>
    <mergeCell ref="AO1077:BG1091"/>
    <mergeCell ref="AK1071:AR1072"/>
    <mergeCell ref="AK1073:AR1074"/>
    <mergeCell ref="D1077:G1078"/>
    <mergeCell ref="H1071:O1072"/>
    <mergeCell ref="H1073:O1074"/>
    <mergeCell ref="B1065:C1070"/>
    <mergeCell ref="D1065:G1066"/>
    <mergeCell ref="B1071:G1072"/>
    <mergeCell ref="P1071:V1072"/>
    <mergeCell ref="W1071:AD1072"/>
    <mergeCell ref="AE1071:AJ1072"/>
    <mergeCell ref="AG1067:AJ1068"/>
    <mergeCell ref="AK1067:AN1068"/>
    <mergeCell ref="D1069:G1070"/>
    <mergeCell ref="H1069:K1070"/>
    <mergeCell ref="AG1088:AJ1089"/>
    <mergeCell ref="AK1088:AN1089"/>
    <mergeCell ref="D1090:G1091"/>
    <mergeCell ref="H1090:K1091"/>
    <mergeCell ref="AG1090:AJ1091"/>
    <mergeCell ref="AK1090:AN1091"/>
    <mergeCell ref="AK1086:AN1087"/>
    <mergeCell ref="B1159:G1160"/>
    <mergeCell ref="H1159:AD1160"/>
    <mergeCell ref="AE1159:AJ1160"/>
    <mergeCell ref="AK1159:BG1160"/>
    <mergeCell ref="B1149:C1154"/>
    <mergeCell ref="H1149:K1150"/>
    <mergeCell ref="AG1149:AJ1150"/>
    <mergeCell ref="AE1149:AF1154"/>
    <mergeCell ref="AK1149:AN1150"/>
    <mergeCell ref="D1151:G1152"/>
    <mergeCell ref="H1151:K1152"/>
    <mergeCell ref="D1149:G1150"/>
    <mergeCell ref="H1096:AD1097"/>
    <mergeCell ref="AK1096:BG1097"/>
    <mergeCell ref="B1085:G1085"/>
    <mergeCell ref="AE1085:AJ1085"/>
    <mergeCell ref="B1081:C1084"/>
    <mergeCell ref="D1081:G1082"/>
    <mergeCell ref="D1088:G1089"/>
    <mergeCell ref="H1088:K1089"/>
    <mergeCell ref="H1081:K1082"/>
    <mergeCell ref="AE1081:AF1084"/>
    <mergeCell ref="AG1081:AJ1082"/>
    <mergeCell ref="AK1081:AN1082"/>
    <mergeCell ref="D1083:G1084"/>
    <mergeCell ref="H1083:K1084"/>
    <mergeCell ref="AG1083:AJ1084"/>
    <mergeCell ref="AK1083:AN1084"/>
    <mergeCell ref="H1098:K1099"/>
    <mergeCell ref="L1098:AD1112"/>
    <mergeCell ref="AE1098:AF1101"/>
    <mergeCell ref="AG1098:AJ1099"/>
    <mergeCell ref="AG1203:AJ1204"/>
    <mergeCell ref="D1205:G1206"/>
    <mergeCell ref="H1205:K1206"/>
    <mergeCell ref="AG1205:AJ1206"/>
    <mergeCell ref="AK1205:AN1206"/>
    <mergeCell ref="AK1197:AR1198"/>
    <mergeCell ref="AK1199:AR1200"/>
    <mergeCell ref="D1203:G1204"/>
    <mergeCell ref="H1197:O1198"/>
    <mergeCell ref="H1199:O1200"/>
    <mergeCell ref="B1191:C1196"/>
    <mergeCell ref="D1191:G1192"/>
    <mergeCell ref="B1197:G1198"/>
    <mergeCell ref="P1197:V1198"/>
    <mergeCell ref="W1197:AD1198"/>
    <mergeCell ref="AE1197:AJ1198"/>
    <mergeCell ref="AG1193:AJ1194"/>
    <mergeCell ref="AK1193:AN1194"/>
    <mergeCell ref="D1195:G1196"/>
    <mergeCell ref="H1195:K1196"/>
    <mergeCell ref="B1285:G1286"/>
    <mergeCell ref="H1285:AD1286"/>
    <mergeCell ref="AE1285:AJ1286"/>
    <mergeCell ref="AK1285:BG1286"/>
    <mergeCell ref="B1275:C1280"/>
    <mergeCell ref="H1275:K1276"/>
    <mergeCell ref="AG1275:AJ1276"/>
    <mergeCell ref="AE1275:AF1280"/>
    <mergeCell ref="AK1275:AN1276"/>
    <mergeCell ref="D1277:G1278"/>
    <mergeCell ref="H1277:K1278"/>
    <mergeCell ref="D1275:G1276"/>
    <mergeCell ref="AE1222:AJ1223"/>
    <mergeCell ref="AK1222:BG1223"/>
    <mergeCell ref="B1211:G1211"/>
    <mergeCell ref="AE1211:AJ1211"/>
    <mergeCell ref="B1207:C1210"/>
    <mergeCell ref="D1207:G1208"/>
    <mergeCell ref="B1212:C1217"/>
    <mergeCell ref="D1212:G1213"/>
    <mergeCell ref="H1212:K1213"/>
    <mergeCell ref="AE1212:AF1217"/>
    <mergeCell ref="AG1212:AJ1213"/>
    <mergeCell ref="AK1212:AN1213"/>
    <mergeCell ref="D1214:G1215"/>
    <mergeCell ref="H1214:K1215"/>
    <mergeCell ref="H1207:K1208"/>
    <mergeCell ref="AE1207:AF1210"/>
    <mergeCell ref="AG1207:AJ1208"/>
    <mergeCell ref="AK1207:AN1208"/>
    <mergeCell ref="D1209:G1210"/>
    <mergeCell ref="H1209:K1210"/>
    <mergeCell ref="AG1329:AJ1330"/>
    <mergeCell ref="D1331:G1332"/>
    <mergeCell ref="H1331:K1332"/>
    <mergeCell ref="AG1331:AJ1332"/>
    <mergeCell ref="AK1331:AN1332"/>
    <mergeCell ref="AK1323:AR1324"/>
    <mergeCell ref="AK1325:AR1326"/>
    <mergeCell ref="D1329:G1330"/>
    <mergeCell ref="H1323:O1324"/>
    <mergeCell ref="H1325:O1326"/>
    <mergeCell ref="B1317:C1322"/>
    <mergeCell ref="D1317:G1318"/>
    <mergeCell ref="B1323:G1324"/>
    <mergeCell ref="P1323:V1324"/>
    <mergeCell ref="W1323:AD1324"/>
    <mergeCell ref="AE1323:AJ1324"/>
    <mergeCell ref="AG1319:AJ1320"/>
    <mergeCell ref="AK1319:AN1320"/>
    <mergeCell ref="D1321:G1322"/>
    <mergeCell ref="H1321:K1322"/>
    <mergeCell ref="B1411:G1412"/>
    <mergeCell ref="H1411:AD1412"/>
    <mergeCell ref="AE1411:AJ1412"/>
    <mergeCell ref="AK1411:BG1412"/>
    <mergeCell ref="B1401:C1406"/>
    <mergeCell ref="H1401:K1402"/>
    <mergeCell ref="AG1401:AJ1402"/>
    <mergeCell ref="AE1401:AF1406"/>
    <mergeCell ref="AK1401:AN1402"/>
    <mergeCell ref="D1403:G1404"/>
    <mergeCell ref="H1403:K1404"/>
    <mergeCell ref="D1401:G1402"/>
    <mergeCell ref="AE1348:AJ1349"/>
    <mergeCell ref="AK1348:BG1349"/>
    <mergeCell ref="B1337:G1337"/>
    <mergeCell ref="AE1337:AJ1337"/>
    <mergeCell ref="B1333:C1336"/>
    <mergeCell ref="D1333:G1334"/>
    <mergeCell ref="B1338:C1343"/>
    <mergeCell ref="D1338:G1339"/>
    <mergeCell ref="H1338:K1339"/>
    <mergeCell ref="AE1338:AF1343"/>
    <mergeCell ref="AG1338:AJ1339"/>
    <mergeCell ref="AK1338:AN1339"/>
    <mergeCell ref="D1340:G1341"/>
    <mergeCell ref="H1340:K1341"/>
    <mergeCell ref="H1333:K1334"/>
    <mergeCell ref="AE1333:AF1336"/>
    <mergeCell ref="AG1333:AJ1334"/>
    <mergeCell ref="AK1333:AN1334"/>
    <mergeCell ref="D1335:G1336"/>
    <mergeCell ref="H1335:K1336"/>
    <mergeCell ref="AE1491:AJ1492"/>
    <mergeCell ref="D1489:G1490"/>
    <mergeCell ref="AG1489:AJ1490"/>
    <mergeCell ref="H1491:O1492"/>
    <mergeCell ref="D1485:G1486"/>
    <mergeCell ref="AG1485:AJ1486"/>
    <mergeCell ref="D1487:G1488"/>
    <mergeCell ref="AG1487:AJ1488"/>
    <mergeCell ref="B1476:C1479"/>
    <mergeCell ref="D1476:G1477"/>
    <mergeCell ref="B1474:G1475"/>
    <mergeCell ref="H1474:AD1475"/>
    <mergeCell ref="AE1474:AJ1475"/>
    <mergeCell ref="AK1474:BG1475"/>
    <mergeCell ref="B1463:G1463"/>
    <mergeCell ref="AE1463:AJ1463"/>
    <mergeCell ref="B1459:C1462"/>
    <mergeCell ref="D1459:G1460"/>
    <mergeCell ref="H1463:K1463"/>
    <mergeCell ref="AK1463:AN1463"/>
    <mergeCell ref="B1464:C1469"/>
    <mergeCell ref="D1464:G1465"/>
    <mergeCell ref="H1464:K1465"/>
    <mergeCell ref="AE1464:AF1469"/>
    <mergeCell ref="AG1464:AJ1465"/>
    <mergeCell ref="AK1464:AN1465"/>
    <mergeCell ref="D1466:G1467"/>
    <mergeCell ref="H1466:K1467"/>
    <mergeCell ref="H1459:K1460"/>
    <mergeCell ref="AE1459:AF1462"/>
    <mergeCell ref="AG1459:AJ1460"/>
    <mergeCell ref="AK1459:AN1460"/>
    <mergeCell ref="AK1547:AN1547"/>
    <mergeCell ref="D1543:G1544"/>
    <mergeCell ref="AE1543:AF1546"/>
    <mergeCell ref="AG1543:AJ1544"/>
    <mergeCell ref="D1545:G1546"/>
    <mergeCell ref="B1539:C1542"/>
    <mergeCell ref="D1539:G1540"/>
    <mergeCell ref="AE1539:AF1542"/>
    <mergeCell ref="AG1539:AJ1540"/>
    <mergeCell ref="D1541:G1542"/>
    <mergeCell ref="AG1541:AJ1542"/>
    <mergeCell ref="B1543:C1546"/>
    <mergeCell ref="B1537:G1538"/>
    <mergeCell ref="H1537:AD1538"/>
    <mergeCell ref="AE1537:AJ1538"/>
    <mergeCell ref="AK1537:BG1538"/>
    <mergeCell ref="B1527:C1532"/>
    <mergeCell ref="H1527:K1528"/>
    <mergeCell ref="AG1527:AJ1528"/>
    <mergeCell ref="AE1527:AF1532"/>
    <mergeCell ref="AK1527:AN1528"/>
    <mergeCell ref="D1529:G1530"/>
    <mergeCell ref="H1529:K1530"/>
    <mergeCell ref="D1527:G1528"/>
    <mergeCell ref="AO1518:BG1532"/>
    <mergeCell ref="D1520:G1521"/>
    <mergeCell ref="H1520:K1521"/>
    <mergeCell ref="AG1520:AJ1521"/>
    <mergeCell ref="AK1520:AN1521"/>
    <mergeCell ref="B1526:G1526"/>
    <mergeCell ref="H1526:K1526"/>
    <mergeCell ref="AE1526:AJ1526"/>
    <mergeCell ref="AG1581:AJ1582"/>
    <mergeCell ref="D1583:G1584"/>
    <mergeCell ref="H1583:K1584"/>
    <mergeCell ref="AG1583:AJ1584"/>
    <mergeCell ref="AK1583:AN1584"/>
    <mergeCell ref="AK1575:AR1576"/>
    <mergeCell ref="AK1577:AR1578"/>
    <mergeCell ref="D1581:G1582"/>
    <mergeCell ref="H1575:O1576"/>
    <mergeCell ref="H1577:O1578"/>
    <mergeCell ref="B1569:C1574"/>
    <mergeCell ref="D1569:G1570"/>
    <mergeCell ref="D1573:G1574"/>
    <mergeCell ref="H1573:K1574"/>
    <mergeCell ref="B1581:C1584"/>
    <mergeCell ref="H1581:K1582"/>
    <mergeCell ref="L1581:AD1595"/>
    <mergeCell ref="AE1581:AF1584"/>
    <mergeCell ref="AK1581:AN1582"/>
    <mergeCell ref="AO1581:BG1595"/>
    <mergeCell ref="W1575:AD1576"/>
    <mergeCell ref="AO1560:BG1574"/>
    <mergeCell ref="AG1592:AJ1593"/>
    <mergeCell ref="AK1592:AN1593"/>
    <mergeCell ref="D1594:G1595"/>
    <mergeCell ref="H1594:K1595"/>
    <mergeCell ref="AG1566:AJ1567"/>
    <mergeCell ref="AK1566:AN1567"/>
    <mergeCell ref="B1568:G1568"/>
    <mergeCell ref="H1568:K1568"/>
    <mergeCell ref="AE1568:AJ1568"/>
    <mergeCell ref="AK1568:AN1568"/>
    <mergeCell ref="B1663:G1664"/>
    <mergeCell ref="H1663:AD1664"/>
    <mergeCell ref="AE1663:AJ1664"/>
    <mergeCell ref="AK1663:BG1664"/>
    <mergeCell ref="B1653:C1658"/>
    <mergeCell ref="H1653:K1654"/>
    <mergeCell ref="AG1653:AJ1654"/>
    <mergeCell ref="AE1653:AF1658"/>
    <mergeCell ref="AK1653:AN1654"/>
    <mergeCell ref="D1655:G1656"/>
    <mergeCell ref="H1655:K1656"/>
    <mergeCell ref="D1653:G1654"/>
    <mergeCell ref="AE1600:AJ1601"/>
    <mergeCell ref="AK1600:BG1601"/>
    <mergeCell ref="B1589:G1589"/>
    <mergeCell ref="AE1589:AJ1589"/>
    <mergeCell ref="B1585:C1588"/>
    <mergeCell ref="D1585:G1586"/>
    <mergeCell ref="AG1594:AJ1595"/>
    <mergeCell ref="AK1594:AN1595"/>
    <mergeCell ref="H1589:K1589"/>
    <mergeCell ref="AK1589:AN1589"/>
    <mergeCell ref="B1590:C1595"/>
    <mergeCell ref="D1590:G1591"/>
    <mergeCell ref="H1590:K1591"/>
    <mergeCell ref="AE1590:AF1595"/>
    <mergeCell ref="AG1590:AJ1591"/>
    <mergeCell ref="AK1590:AN1591"/>
    <mergeCell ref="D1592:G1593"/>
    <mergeCell ref="H1592:K1593"/>
    <mergeCell ref="H1585:K1586"/>
    <mergeCell ref="AE1585:AF1588"/>
    <mergeCell ref="AG1707:AJ1708"/>
    <mergeCell ref="AG1709:AJ1710"/>
    <mergeCell ref="AK1709:AN1710"/>
    <mergeCell ref="AO1707:BG1721"/>
    <mergeCell ref="AK1701:AR1702"/>
    <mergeCell ref="AK1703:AR1704"/>
    <mergeCell ref="D1707:G1708"/>
    <mergeCell ref="H1701:O1702"/>
    <mergeCell ref="H1703:O1704"/>
    <mergeCell ref="B1695:C1700"/>
    <mergeCell ref="D1695:G1696"/>
    <mergeCell ref="B1701:G1702"/>
    <mergeCell ref="P1701:V1702"/>
    <mergeCell ref="W1701:AD1702"/>
    <mergeCell ref="AE1701:AJ1702"/>
    <mergeCell ref="AG1697:AJ1698"/>
    <mergeCell ref="AK1697:AN1698"/>
    <mergeCell ref="D1699:G1700"/>
    <mergeCell ref="H1699:K1700"/>
    <mergeCell ref="AG1718:AJ1719"/>
    <mergeCell ref="AK1718:AN1719"/>
    <mergeCell ref="D1720:G1721"/>
    <mergeCell ref="H1720:K1721"/>
    <mergeCell ref="AG1720:AJ1721"/>
    <mergeCell ref="AK1720:AN1721"/>
    <mergeCell ref="AK1716:AN1717"/>
    <mergeCell ref="B1789:G1790"/>
    <mergeCell ref="H1789:AD1790"/>
    <mergeCell ref="AE1789:AJ1790"/>
    <mergeCell ref="AK1789:BG1790"/>
    <mergeCell ref="B1779:C1784"/>
    <mergeCell ref="H1779:K1780"/>
    <mergeCell ref="AG1779:AJ1780"/>
    <mergeCell ref="AE1779:AF1784"/>
    <mergeCell ref="AK1779:AN1780"/>
    <mergeCell ref="D1781:G1782"/>
    <mergeCell ref="H1781:K1782"/>
    <mergeCell ref="D1779:G1780"/>
    <mergeCell ref="H1726:AD1727"/>
    <mergeCell ref="AK1726:BG1727"/>
    <mergeCell ref="B1715:G1715"/>
    <mergeCell ref="AE1715:AJ1715"/>
    <mergeCell ref="B1711:C1714"/>
    <mergeCell ref="D1711:G1712"/>
    <mergeCell ref="D1718:G1719"/>
    <mergeCell ref="H1718:K1719"/>
    <mergeCell ref="H1711:K1712"/>
    <mergeCell ref="AE1711:AF1714"/>
    <mergeCell ref="AG1711:AJ1712"/>
    <mergeCell ref="AK1711:AN1712"/>
    <mergeCell ref="D1713:G1714"/>
    <mergeCell ref="H1713:K1714"/>
    <mergeCell ref="AG1713:AJ1714"/>
    <mergeCell ref="AK1713:AN1714"/>
    <mergeCell ref="H1728:K1729"/>
    <mergeCell ref="L1728:AD1742"/>
    <mergeCell ref="AE1728:AF1731"/>
    <mergeCell ref="AG1728:AJ1729"/>
    <mergeCell ref="AG1833:AJ1834"/>
    <mergeCell ref="D1835:G1836"/>
    <mergeCell ref="H1835:K1836"/>
    <mergeCell ref="AG1835:AJ1836"/>
    <mergeCell ref="AK1835:AN1836"/>
    <mergeCell ref="AK1827:AR1828"/>
    <mergeCell ref="AK1829:AR1830"/>
    <mergeCell ref="D1833:G1834"/>
    <mergeCell ref="H1827:O1828"/>
    <mergeCell ref="H1829:O1830"/>
    <mergeCell ref="B1821:C1826"/>
    <mergeCell ref="D1821:G1822"/>
    <mergeCell ref="B1827:G1828"/>
    <mergeCell ref="P1827:V1828"/>
    <mergeCell ref="W1827:AD1828"/>
    <mergeCell ref="AE1827:AJ1828"/>
    <mergeCell ref="AG1823:AJ1824"/>
    <mergeCell ref="AK1823:AN1824"/>
    <mergeCell ref="D1825:G1826"/>
    <mergeCell ref="H1825:K1826"/>
    <mergeCell ref="B1915:G1916"/>
    <mergeCell ref="H1915:AD1916"/>
    <mergeCell ref="AE1915:AJ1916"/>
    <mergeCell ref="AK1915:BG1916"/>
    <mergeCell ref="B1905:C1910"/>
    <mergeCell ref="H1905:K1906"/>
    <mergeCell ref="AG1905:AJ1906"/>
    <mergeCell ref="AE1905:AF1910"/>
    <mergeCell ref="AK1905:AN1906"/>
    <mergeCell ref="D1907:G1908"/>
    <mergeCell ref="H1907:K1908"/>
    <mergeCell ref="D1905:G1906"/>
    <mergeCell ref="AE1852:AJ1853"/>
    <mergeCell ref="AK1852:BG1853"/>
    <mergeCell ref="B1841:G1841"/>
    <mergeCell ref="AE1841:AJ1841"/>
    <mergeCell ref="B1837:C1840"/>
    <mergeCell ref="D1837:G1838"/>
    <mergeCell ref="B1842:C1847"/>
    <mergeCell ref="D1842:G1843"/>
    <mergeCell ref="H1842:K1843"/>
    <mergeCell ref="AE1842:AF1847"/>
    <mergeCell ref="AG1842:AJ1843"/>
    <mergeCell ref="AK1842:AN1843"/>
    <mergeCell ref="D1844:G1845"/>
    <mergeCell ref="H1844:K1845"/>
    <mergeCell ref="H1837:K1838"/>
    <mergeCell ref="AE1837:AF1840"/>
    <mergeCell ref="AG1837:AJ1838"/>
    <mergeCell ref="AK1837:AN1838"/>
    <mergeCell ref="D1839:G1840"/>
    <mergeCell ref="H1839:K1840"/>
    <mergeCell ref="AG1959:AJ1960"/>
    <mergeCell ref="D1961:G1962"/>
    <mergeCell ref="H1961:K1962"/>
    <mergeCell ref="AG1961:AJ1962"/>
    <mergeCell ref="AK1961:AN1962"/>
    <mergeCell ref="AK1953:AR1954"/>
    <mergeCell ref="AK1955:AR1956"/>
    <mergeCell ref="D1959:G1960"/>
    <mergeCell ref="H1953:O1954"/>
    <mergeCell ref="H1955:O1956"/>
    <mergeCell ref="B1947:C1952"/>
    <mergeCell ref="D1947:G1948"/>
    <mergeCell ref="B1953:G1954"/>
    <mergeCell ref="P1953:V1954"/>
    <mergeCell ref="W1953:AD1954"/>
    <mergeCell ref="AE1953:AJ1954"/>
    <mergeCell ref="AG1949:AJ1950"/>
    <mergeCell ref="AK1949:AN1950"/>
    <mergeCell ref="D1951:G1952"/>
    <mergeCell ref="H1951:K1952"/>
    <mergeCell ref="B2041:G2042"/>
    <mergeCell ref="H2041:AD2042"/>
    <mergeCell ref="AE2041:AJ2042"/>
    <mergeCell ref="AK2041:BG2042"/>
    <mergeCell ref="B2031:C2036"/>
    <mergeCell ref="H2031:K2032"/>
    <mergeCell ref="AG2031:AJ2032"/>
    <mergeCell ref="AE2031:AF2036"/>
    <mergeCell ref="AK2031:AN2032"/>
    <mergeCell ref="D2033:G2034"/>
    <mergeCell ref="H2033:K2034"/>
    <mergeCell ref="D2031:G2032"/>
    <mergeCell ref="AE1978:AJ1979"/>
    <mergeCell ref="AK1978:BG1979"/>
    <mergeCell ref="B1967:G1967"/>
    <mergeCell ref="AE1967:AJ1967"/>
    <mergeCell ref="B1963:C1966"/>
    <mergeCell ref="D1963:G1964"/>
    <mergeCell ref="B1968:C1973"/>
    <mergeCell ref="D1968:G1969"/>
    <mergeCell ref="H1968:K1969"/>
    <mergeCell ref="AE1968:AF1973"/>
    <mergeCell ref="AG1968:AJ1969"/>
    <mergeCell ref="AK1968:AN1969"/>
    <mergeCell ref="D1970:G1971"/>
    <mergeCell ref="H1970:K1971"/>
    <mergeCell ref="H1963:K1964"/>
    <mergeCell ref="AE1963:AF1966"/>
    <mergeCell ref="AG1963:AJ1964"/>
    <mergeCell ref="AK1963:AN1964"/>
    <mergeCell ref="D1965:G1966"/>
    <mergeCell ref="H1965:K1966"/>
    <mergeCell ref="AE2121:AJ2122"/>
    <mergeCell ref="D2119:G2120"/>
    <mergeCell ref="AG2119:AJ2120"/>
    <mergeCell ref="H2121:O2122"/>
    <mergeCell ref="D2115:G2116"/>
    <mergeCell ref="AG2115:AJ2116"/>
    <mergeCell ref="D2117:G2118"/>
    <mergeCell ref="AG2117:AJ2118"/>
    <mergeCell ref="B2106:C2109"/>
    <mergeCell ref="D2106:G2107"/>
    <mergeCell ref="B2104:G2105"/>
    <mergeCell ref="H2104:AD2105"/>
    <mergeCell ref="AE2104:AJ2105"/>
    <mergeCell ref="AK2104:BG2105"/>
    <mergeCell ref="B2093:G2093"/>
    <mergeCell ref="AE2093:AJ2093"/>
    <mergeCell ref="B2089:C2092"/>
    <mergeCell ref="D2089:G2090"/>
    <mergeCell ref="H2093:K2093"/>
    <mergeCell ref="AK2093:AN2093"/>
    <mergeCell ref="B2094:C2099"/>
    <mergeCell ref="D2094:G2095"/>
    <mergeCell ref="H2094:K2095"/>
    <mergeCell ref="AE2094:AF2099"/>
    <mergeCell ref="AG2094:AJ2095"/>
    <mergeCell ref="AK2094:AN2095"/>
    <mergeCell ref="D2096:G2097"/>
    <mergeCell ref="H2096:K2097"/>
    <mergeCell ref="H2089:K2090"/>
    <mergeCell ref="AE2089:AF2092"/>
    <mergeCell ref="AG2089:AJ2090"/>
    <mergeCell ref="AK2089:AN2090"/>
    <mergeCell ref="AK2177:AN2177"/>
    <mergeCell ref="D2173:G2174"/>
    <mergeCell ref="AE2173:AF2176"/>
    <mergeCell ref="AG2173:AJ2174"/>
    <mergeCell ref="D2175:G2176"/>
    <mergeCell ref="B2169:C2172"/>
    <mergeCell ref="D2169:G2170"/>
    <mergeCell ref="AE2169:AF2172"/>
    <mergeCell ref="AG2169:AJ2170"/>
    <mergeCell ref="D2171:G2172"/>
    <mergeCell ref="AG2171:AJ2172"/>
    <mergeCell ref="B2173:C2176"/>
    <mergeCell ref="B2167:G2168"/>
    <mergeCell ref="H2167:AD2168"/>
    <mergeCell ref="AE2167:AJ2168"/>
    <mergeCell ref="AK2167:BG2168"/>
    <mergeCell ref="B2157:C2162"/>
    <mergeCell ref="H2157:K2158"/>
    <mergeCell ref="AG2157:AJ2158"/>
    <mergeCell ref="AE2157:AF2162"/>
    <mergeCell ref="AK2157:AN2158"/>
    <mergeCell ref="D2159:G2160"/>
    <mergeCell ref="H2159:K2160"/>
    <mergeCell ref="D2157:G2158"/>
    <mergeCell ref="AO2148:BG2162"/>
    <mergeCell ref="D2150:G2151"/>
    <mergeCell ref="H2150:K2151"/>
    <mergeCell ref="AG2150:AJ2151"/>
    <mergeCell ref="AK2150:AN2151"/>
    <mergeCell ref="B2156:G2156"/>
    <mergeCell ref="H2156:K2156"/>
    <mergeCell ref="AE2156:AJ2156"/>
    <mergeCell ref="AE2230:AJ2231"/>
    <mergeCell ref="AK2230:BG2231"/>
    <mergeCell ref="B2219:G2219"/>
    <mergeCell ref="AE2219:AJ2219"/>
    <mergeCell ref="B2215:C2218"/>
    <mergeCell ref="D2215:G2216"/>
    <mergeCell ref="AG2211:AJ2212"/>
    <mergeCell ref="D2213:G2214"/>
    <mergeCell ref="H2213:K2214"/>
    <mergeCell ref="AG2213:AJ2214"/>
    <mergeCell ref="AK2213:AN2214"/>
    <mergeCell ref="AK2205:AR2206"/>
    <mergeCell ref="AK2207:AR2208"/>
    <mergeCell ref="D2211:G2212"/>
    <mergeCell ref="H2205:O2206"/>
    <mergeCell ref="H2207:O2208"/>
    <mergeCell ref="B2199:C2204"/>
    <mergeCell ref="D2199:G2200"/>
    <mergeCell ref="D2203:G2204"/>
    <mergeCell ref="H2203:K2204"/>
    <mergeCell ref="B2211:C2214"/>
    <mergeCell ref="H2211:K2212"/>
    <mergeCell ref="L2211:AD2225"/>
    <mergeCell ref="AE2211:AF2214"/>
    <mergeCell ref="AK2211:AN2212"/>
    <mergeCell ref="AO2211:BG2225"/>
    <mergeCell ref="W2205:AD2206"/>
    <mergeCell ref="AO2190:BG2204"/>
    <mergeCell ref="AG2222:AJ2223"/>
    <mergeCell ref="AK2222:AN2223"/>
    <mergeCell ref="D2224:G2225"/>
    <mergeCell ref="H2224:K2225"/>
    <mergeCell ref="AG2295:AJ2296"/>
    <mergeCell ref="D2297:G2298"/>
    <mergeCell ref="AG2297:AJ2298"/>
    <mergeCell ref="B2299:C2302"/>
    <mergeCell ref="B2293:G2294"/>
    <mergeCell ref="H2293:AD2294"/>
    <mergeCell ref="AE2293:AJ2294"/>
    <mergeCell ref="AK2293:BG2294"/>
    <mergeCell ref="B2283:C2288"/>
    <mergeCell ref="H2283:K2284"/>
    <mergeCell ref="AG2283:AJ2284"/>
    <mergeCell ref="AE2283:AF2288"/>
    <mergeCell ref="AK2283:AN2284"/>
    <mergeCell ref="D2285:G2286"/>
    <mergeCell ref="H2285:K2286"/>
    <mergeCell ref="D2283:G2284"/>
    <mergeCell ref="B2262:C2267"/>
    <mergeCell ref="D2262:G2263"/>
    <mergeCell ref="H2262:K2263"/>
    <mergeCell ref="AE2262:AF2267"/>
    <mergeCell ref="B2268:G2269"/>
    <mergeCell ref="H2268:O2269"/>
    <mergeCell ref="P2268:V2269"/>
    <mergeCell ref="W2268:AD2269"/>
    <mergeCell ref="AE2268:AJ2269"/>
    <mergeCell ref="AK2268:AR2269"/>
    <mergeCell ref="AG2264:AJ2265"/>
    <mergeCell ref="AK2264:AN2265"/>
    <mergeCell ref="D2280:G2281"/>
    <mergeCell ref="H2280:K2281"/>
    <mergeCell ref="AG2280:AJ2281"/>
    <mergeCell ref="AK2280:AN2281"/>
    <mergeCell ref="H25:AD26"/>
    <mergeCell ref="AE25:AJ26"/>
    <mergeCell ref="AK25:BG26"/>
    <mergeCell ref="AE31:AF34"/>
    <mergeCell ref="B25:G26"/>
    <mergeCell ref="L27:AD41"/>
    <mergeCell ref="B2345:G2345"/>
    <mergeCell ref="AE2345:AJ2345"/>
    <mergeCell ref="B2341:C2344"/>
    <mergeCell ref="D2341:G2342"/>
    <mergeCell ref="AG2337:AJ2338"/>
    <mergeCell ref="D2339:G2340"/>
    <mergeCell ref="H2339:K2340"/>
    <mergeCell ref="AG2339:AJ2340"/>
    <mergeCell ref="AK2339:AN2340"/>
    <mergeCell ref="AK2331:AR2332"/>
    <mergeCell ref="AK2333:AR2334"/>
    <mergeCell ref="D2337:G2338"/>
    <mergeCell ref="H2331:O2332"/>
    <mergeCell ref="H2333:O2334"/>
    <mergeCell ref="B2325:C2330"/>
    <mergeCell ref="D2325:G2326"/>
    <mergeCell ref="B2320:C2323"/>
    <mergeCell ref="AK2320:AN2321"/>
    <mergeCell ref="D2322:G2323"/>
    <mergeCell ref="H2322:K2323"/>
    <mergeCell ref="B2304:C2309"/>
    <mergeCell ref="D2304:G2305"/>
    <mergeCell ref="D229:G230"/>
    <mergeCell ref="AG229:AJ230"/>
    <mergeCell ref="H231:O232"/>
    <mergeCell ref="B225:C230"/>
    <mergeCell ref="H225:K226"/>
    <mergeCell ref="AK266:AN266"/>
    <mergeCell ref="D243:G244"/>
    <mergeCell ref="AG243:AJ244"/>
    <mergeCell ref="AK231:AR232"/>
    <mergeCell ref="AG227:AJ228"/>
    <mergeCell ref="D227:G228"/>
    <mergeCell ref="AG225:AJ226"/>
    <mergeCell ref="B233:G234"/>
    <mergeCell ref="D225:G226"/>
    <mergeCell ref="P2:T3"/>
    <mergeCell ref="P4:T5"/>
    <mergeCell ref="B10:C13"/>
    <mergeCell ref="L6:AD20"/>
    <mergeCell ref="B15:C20"/>
    <mergeCell ref="U2:AD3"/>
    <mergeCell ref="U4:AD5"/>
    <mergeCell ref="H2:O3"/>
    <mergeCell ref="H4:O5"/>
    <mergeCell ref="D6:G7"/>
    <mergeCell ref="H6:K7"/>
    <mergeCell ref="H8:K9"/>
    <mergeCell ref="H10:K11"/>
    <mergeCell ref="P21:V22"/>
    <mergeCell ref="P23:V24"/>
    <mergeCell ref="H21:O22"/>
    <mergeCell ref="H23:O24"/>
    <mergeCell ref="W21:AD22"/>
    <mergeCell ref="W23:AD24"/>
    <mergeCell ref="B21:G22"/>
    <mergeCell ref="B23:G24"/>
    <mergeCell ref="D15:G16"/>
    <mergeCell ref="BA2:BG5"/>
    <mergeCell ref="AR1:AW1"/>
    <mergeCell ref="AX1:BG1"/>
    <mergeCell ref="AE2:AJ5"/>
    <mergeCell ref="AK2:AT3"/>
    <mergeCell ref="AK4:AT5"/>
    <mergeCell ref="AU2:AZ5"/>
    <mergeCell ref="B2:G3"/>
    <mergeCell ref="B4:G5"/>
    <mergeCell ref="B6:C9"/>
    <mergeCell ref="AE14:AJ14"/>
    <mergeCell ref="D8:G9"/>
    <mergeCell ref="AG6:AJ7"/>
    <mergeCell ref="AG8:AJ9"/>
    <mergeCell ref="AE6:AF9"/>
    <mergeCell ref="D10:G11"/>
    <mergeCell ref="AE10:AF13"/>
    <mergeCell ref="AG10:AJ11"/>
    <mergeCell ref="D12:G13"/>
    <mergeCell ref="AK6:AN7"/>
    <mergeCell ref="AG12:AJ13"/>
    <mergeCell ref="D17:G18"/>
    <mergeCell ref="D19:G20"/>
    <mergeCell ref="H15:K16"/>
    <mergeCell ref="H17:K18"/>
    <mergeCell ref="H19:K20"/>
    <mergeCell ref="H12:K13"/>
    <mergeCell ref="B14:G14"/>
    <mergeCell ref="H14:K14"/>
    <mergeCell ref="AE21:AJ22"/>
    <mergeCell ref="AK21:AR22"/>
    <mergeCell ref="AS21:AY22"/>
    <mergeCell ref="AZ21:BG22"/>
    <mergeCell ref="AE23:AJ24"/>
    <mergeCell ref="AK23:AR24"/>
    <mergeCell ref="AS23:AY24"/>
    <mergeCell ref="AZ23:BG24"/>
    <mergeCell ref="AE15:AF20"/>
    <mergeCell ref="AG15:AJ16"/>
    <mergeCell ref="AK15:AN16"/>
    <mergeCell ref="AG17:AJ18"/>
    <mergeCell ref="AK17:AN18"/>
    <mergeCell ref="AG19:AJ20"/>
    <mergeCell ref="AK19:AN20"/>
    <mergeCell ref="AO6:BG20"/>
    <mergeCell ref="AK8:AN9"/>
    <mergeCell ref="AK10:AN11"/>
    <mergeCell ref="AK12:AN13"/>
    <mergeCell ref="AK14:AN14"/>
    <mergeCell ref="AK31:AN32"/>
    <mergeCell ref="AK33:AN34"/>
    <mergeCell ref="AK35:AN35"/>
    <mergeCell ref="AE36:AF41"/>
    <mergeCell ref="AG36:AJ37"/>
    <mergeCell ref="B42:G43"/>
    <mergeCell ref="H42:O43"/>
    <mergeCell ref="P42:V43"/>
    <mergeCell ref="W42:AD43"/>
    <mergeCell ref="B44:G45"/>
    <mergeCell ref="H44:O45"/>
    <mergeCell ref="P44:V45"/>
    <mergeCell ref="W44:AD45"/>
    <mergeCell ref="B36:C41"/>
    <mergeCell ref="D36:G37"/>
    <mergeCell ref="H36:K37"/>
    <mergeCell ref="D38:G39"/>
    <mergeCell ref="H38:K39"/>
    <mergeCell ref="D40:G41"/>
    <mergeCell ref="H40:K41"/>
    <mergeCell ref="AG31:AJ32"/>
    <mergeCell ref="AE46:AJ47"/>
    <mergeCell ref="AK46:BG47"/>
    <mergeCell ref="B48:C51"/>
    <mergeCell ref="D48:G49"/>
    <mergeCell ref="H48:K49"/>
    <mergeCell ref="L48:AD62"/>
    <mergeCell ref="AE48:AF51"/>
    <mergeCell ref="AG48:AJ49"/>
    <mergeCell ref="AK48:AN49"/>
    <mergeCell ref="AO48:BG62"/>
    <mergeCell ref="AS42:AY43"/>
    <mergeCell ref="AZ42:BG43"/>
    <mergeCell ref="AE44:AJ45"/>
    <mergeCell ref="AK44:AR45"/>
    <mergeCell ref="AS44:AY45"/>
    <mergeCell ref="AZ44:BG45"/>
    <mergeCell ref="AK36:AN37"/>
    <mergeCell ref="AG38:AJ39"/>
    <mergeCell ref="AK38:AN39"/>
    <mergeCell ref="AG40:AJ41"/>
    <mergeCell ref="AK40:AN41"/>
    <mergeCell ref="AE42:AJ43"/>
    <mergeCell ref="AK42:AR43"/>
    <mergeCell ref="B46:G47"/>
    <mergeCell ref="H46:AD47"/>
    <mergeCell ref="D54:G55"/>
    <mergeCell ref="H54:K55"/>
    <mergeCell ref="AG54:AJ55"/>
    <mergeCell ref="AK54:AN55"/>
    <mergeCell ref="B56:G56"/>
    <mergeCell ref="H56:K56"/>
    <mergeCell ref="AE56:AJ56"/>
    <mergeCell ref="AK56:AN56"/>
    <mergeCell ref="D50:G51"/>
    <mergeCell ref="H50:K51"/>
    <mergeCell ref="AG50:AJ51"/>
    <mergeCell ref="AK50:AN51"/>
    <mergeCell ref="B52:C55"/>
    <mergeCell ref="D52:G53"/>
    <mergeCell ref="H52:K53"/>
    <mergeCell ref="AE52:AF55"/>
    <mergeCell ref="AG52:AJ53"/>
    <mergeCell ref="AK52:AN53"/>
    <mergeCell ref="AS63:AY64"/>
    <mergeCell ref="AZ63:BG64"/>
    <mergeCell ref="B65:G66"/>
    <mergeCell ref="P65:V66"/>
    <mergeCell ref="W65:AD66"/>
    <mergeCell ref="AE65:AJ66"/>
    <mergeCell ref="AS65:AY66"/>
    <mergeCell ref="AZ65:BG66"/>
    <mergeCell ref="D61:G62"/>
    <mergeCell ref="H61:K62"/>
    <mergeCell ref="AG61:AJ62"/>
    <mergeCell ref="AK61:AN62"/>
    <mergeCell ref="B63:G64"/>
    <mergeCell ref="P63:V64"/>
    <mergeCell ref="W63:AD64"/>
    <mergeCell ref="AE63:AJ64"/>
    <mergeCell ref="B57:C62"/>
    <mergeCell ref="D57:G58"/>
    <mergeCell ref="H57:K58"/>
    <mergeCell ref="AE57:AF62"/>
    <mergeCell ref="AG57:AJ58"/>
    <mergeCell ref="AK57:AN58"/>
    <mergeCell ref="D59:G60"/>
    <mergeCell ref="H59:K60"/>
    <mergeCell ref="AG59:AJ60"/>
    <mergeCell ref="AK59:AN60"/>
    <mergeCell ref="AK71:AN72"/>
    <mergeCell ref="B73:C76"/>
    <mergeCell ref="D73:G74"/>
    <mergeCell ref="H73:K74"/>
    <mergeCell ref="AE73:AF76"/>
    <mergeCell ref="AG73:AJ74"/>
    <mergeCell ref="AK73:AN74"/>
    <mergeCell ref="D75:G76"/>
    <mergeCell ref="H75:K76"/>
    <mergeCell ref="AG75:AJ76"/>
    <mergeCell ref="H67:AD68"/>
    <mergeCell ref="AE67:AJ68"/>
    <mergeCell ref="AK67:BG68"/>
    <mergeCell ref="B69:C72"/>
    <mergeCell ref="H69:K70"/>
    <mergeCell ref="AE69:AF72"/>
    <mergeCell ref="AK69:AN70"/>
    <mergeCell ref="D71:G72"/>
    <mergeCell ref="H71:K72"/>
    <mergeCell ref="AG71:AJ72"/>
    <mergeCell ref="D69:G70"/>
    <mergeCell ref="AG69:AJ70"/>
    <mergeCell ref="B67:G68"/>
    <mergeCell ref="L69:AD83"/>
    <mergeCell ref="AO69:BG83"/>
    <mergeCell ref="H77:K77"/>
    <mergeCell ref="AK77:AN77"/>
    <mergeCell ref="P84:V85"/>
    <mergeCell ref="W84:AD85"/>
    <mergeCell ref="AS84:AY85"/>
    <mergeCell ref="AZ84:BG85"/>
    <mergeCell ref="P86:V87"/>
    <mergeCell ref="W86:AD87"/>
    <mergeCell ref="B84:G85"/>
    <mergeCell ref="H84:O85"/>
    <mergeCell ref="AE84:AJ85"/>
    <mergeCell ref="AK84:AR85"/>
    <mergeCell ref="B86:G87"/>
    <mergeCell ref="H86:O87"/>
    <mergeCell ref="AE86:AJ87"/>
    <mergeCell ref="AK86:AR87"/>
    <mergeCell ref="AG80:AJ81"/>
    <mergeCell ref="AK80:AN81"/>
    <mergeCell ref="D82:G83"/>
    <mergeCell ref="H82:K83"/>
    <mergeCell ref="AG82:AJ83"/>
    <mergeCell ref="AK82:AN83"/>
    <mergeCell ref="B78:C83"/>
    <mergeCell ref="D78:G79"/>
    <mergeCell ref="H78:K79"/>
    <mergeCell ref="AE78:AF83"/>
    <mergeCell ref="AG78:AJ79"/>
    <mergeCell ref="AK78:AN79"/>
    <mergeCell ref="D80:G81"/>
    <mergeCell ref="H80:K81"/>
    <mergeCell ref="AK90:AN91"/>
    <mergeCell ref="AO90:BG104"/>
    <mergeCell ref="D92:G93"/>
    <mergeCell ref="H92:K93"/>
    <mergeCell ref="AG92:AJ93"/>
    <mergeCell ref="AK92:AN93"/>
    <mergeCell ref="B98:G98"/>
    <mergeCell ref="H98:K98"/>
    <mergeCell ref="AE98:AJ98"/>
    <mergeCell ref="AK98:AN98"/>
    <mergeCell ref="AS86:AY87"/>
    <mergeCell ref="AZ86:BG87"/>
    <mergeCell ref="H88:AD89"/>
    <mergeCell ref="AK88:BG89"/>
    <mergeCell ref="B90:C93"/>
    <mergeCell ref="D90:G91"/>
    <mergeCell ref="H90:K91"/>
    <mergeCell ref="L90:AD104"/>
    <mergeCell ref="AE90:AF93"/>
    <mergeCell ref="AG90:AJ91"/>
    <mergeCell ref="B88:G89"/>
    <mergeCell ref="AE88:AJ89"/>
    <mergeCell ref="D103:G104"/>
    <mergeCell ref="B99:C104"/>
    <mergeCell ref="H99:K100"/>
    <mergeCell ref="AE99:AF104"/>
    <mergeCell ref="AK99:AN100"/>
    <mergeCell ref="H101:K102"/>
    <mergeCell ref="AK101:AN102"/>
    <mergeCell ref="H103:K104"/>
    <mergeCell ref="AK103:AN104"/>
    <mergeCell ref="B94:C97"/>
    <mergeCell ref="D94:G95"/>
    <mergeCell ref="H94:K95"/>
    <mergeCell ref="AE94:AF97"/>
    <mergeCell ref="AG94:AJ95"/>
    <mergeCell ref="AK94:AN95"/>
    <mergeCell ref="D96:G97"/>
    <mergeCell ref="H96:K97"/>
    <mergeCell ref="AG96:AJ97"/>
    <mergeCell ref="AK96:AN97"/>
    <mergeCell ref="AS107:AY108"/>
    <mergeCell ref="AZ107:BG108"/>
    <mergeCell ref="B109:G110"/>
    <mergeCell ref="H109:AD110"/>
    <mergeCell ref="AE109:AJ110"/>
    <mergeCell ref="AK109:BG110"/>
    <mergeCell ref="B107:G108"/>
    <mergeCell ref="H107:O108"/>
    <mergeCell ref="P107:V108"/>
    <mergeCell ref="W107:AD108"/>
    <mergeCell ref="AE107:AJ108"/>
    <mergeCell ref="AK107:AR108"/>
    <mergeCell ref="B105:G106"/>
    <mergeCell ref="P105:V106"/>
    <mergeCell ref="W105:AD106"/>
    <mergeCell ref="AE105:AJ106"/>
    <mergeCell ref="AS105:AY106"/>
    <mergeCell ref="AZ105:BG106"/>
    <mergeCell ref="D99:G100"/>
    <mergeCell ref="AG99:AJ100"/>
    <mergeCell ref="AK105:AR106"/>
    <mergeCell ref="D101:G102"/>
    <mergeCell ref="AG101:AJ102"/>
    <mergeCell ref="AO111:BG125"/>
    <mergeCell ref="D113:G114"/>
    <mergeCell ref="H113:K114"/>
    <mergeCell ref="AG113:AJ114"/>
    <mergeCell ref="AK113:AN114"/>
    <mergeCell ref="B115:C118"/>
    <mergeCell ref="D115:G116"/>
    <mergeCell ref="H115:K116"/>
    <mergeCell ref="AE115:AF118"/>
    <mergeCell ref="AG115:AJ116"/>
    <mergeCell ref="D111:G112"/>
    <mergeCell ref="H111:K112"/>
    <mergeCell ref="L111:AD125"/>
    <mergeCell ref="AE111:AF114"/>
    <mergeCell ref="AG111:AJ112"/>
    <mergeCell ref="AK111:AN112"/>
    <mergeCell ref="AK115:AN116"/>
    <mergeCell ref="H117:K118"/>
    <mergeCell ref="AK117:AN118"/>
    <mergeCell ref="B119:G119"/>
    <mergeCell ref="AG117:AJ118"/>
    <mergeCell ref="B111:C114"/>
    <mergeCell ref="D117:G118"/>
    <mergeCell ref="H122:K123"/>
    <mergeCell ref="AG122:AJ123"/>
    <mergeCell ref="AK122:AN123"/>
    <mergeCell ref="D124:G125"/>
    <mergeCell ref="H124:K125"/>
    <mergeCell ref="AG124:AJ125"/>
    <mergeCell ref="AK124:AN125"/>
    <mergeCell ref="H119:K119"/>
    <mergeCell ref="AE119:AJ119"/>
    <mergeCell ref="AK119:AN119"/>
    <mergeCell ref="B120:C125"/>
    <mergeCell ref="D120:G121"/>
    <mergeCell ref="H120:K121"/>
    <mergeCell ref="AE120:AF125"/>
    <mergeCell ref="AG120:AJ121"/>
    <mergeCell ref="AK120:AN121"/>
    <mergeCell ref="D122:G123"/>
    <mergeCell ref="AE130:AJ131"/>
    <mergeCell ref="AK130:BG131"/>
    <mergeCell ref="B132:C135"/>
    <mergeCell ref="D132:G133"/>
    <mergeCell ref="H132:K133"/>
    <mergeCell ref="L132:AD146"/>
    <mergeCell ref="AE132:AF135"/>
    <mergeCell ref="AG132:AJ133"/>
    <mergeCell ref="AK132:AN133"/>
    <mergeCell ref="AO132:BG146"/>
    <mergeCell ref="AS126:AY127"/>
    <mergeCell ref="AZ126:BG127"/>
    <mergeCell ref="B128:G129"/>
    <mergeCell ref="H128:O129"/>
    <mergeCell ref="P128:V129"/>
    <mergeCell ref="W128:AD129"/>
    <mergeCell ref="AE128:AJ129"/>
    <mergeCell ref="AK128:AR129"/>
    <mergeCell ref="AS128:AY129"/>
    <mergeCell ref="AZ128:BG129"/>
    <mergeCell ref="B126:G127"/>
    <mergeCell ref="H126:O127"/>
    <mergeCell ref="P126:V127"/>
    <mergeCell ref="W126:AD127"/>
    <mergeCell ref="AE126:AJ127"/>
    <mergeCell ref="AK126:AR127"/>
    <mergeCell ref="D141:G142"/>
    <mergeCell ref="D138:G139"/>
    <mergeCell ref="H138:K139"/>
    <mergeCell ref="AG138:AJ139"/>
    <mergeCell ref="D145:G146"/>
    <mergeCell ref="H145:K146"/>
    <mergeCell ref="B140:G140"/>
    <mergeCell ref="H140:K140"/>
    <mergeCell ref="AE140:AJ140"/>
    <mergeCell ref="AK140:AN140"/>
    <mergeCell ref="B141:C146"/>
    <mergeCell ref="H141:K142"/>
    <mergeCell ref="AE141:AF146"/>
    <mergeCell ref="AK141:AN142"/>
    <mergeCell ref="D143:G144"/>
    <mergeCell ref="H143:K144"/>
    <mergeCell ref="D134:G135"/>
    <mergeCell ref="H134:K135"/>
    <mergeCell ref="AG134:AJ135"/>
    <mergeCell ref="AK134:AN135"/>
    <mergeCell ref="B136:C139"/>
    <mergeCell ref="D136:G137"/>
    <mergeCell ref="H136:K137"/>
    <mergeCell ref="AE136:AF139"/>
    <mergeCell ref="AG136:AJ137"/>
    <mergeCell ref="AK136:AN137"/>
    <mergeCell ref="AG141:AJ142"/>
    <mergeCell ref="B130:G131"/>
    <mergeCell ref="H130:AD131"/>
    <mergeCell ref="AS147:AY148"/>
    <mergeCell ref="AZ147:BG148"/>
    <mergeCell ref="B149:G150"/>
    <mergeCell ref="H149:O150"/>
    <mergeCell ref="P149:V150"/>
    <mergeCell ref="W149:AD150"/>
    <mergeCell ref="AE149:AJ150"/>
    <mergeCell ref="AK149:AR150"/>
    <mergeCell ref="AS149:AY150"/>
    <mergeCell ref="AZ149:BG150"/>
    <mergeCell ref="AG145:AJ146"/>
    <mergeCell ref="AK145:AN146"/>
    <mergeCell ref="B147:G148"/>
    <mergeCell ref="H147:O148"/>
    <mergeCell ref="P147:V148"/>
    <mergeCell ref="W147:AD148"/>
    <mergeCell ref="AE147:AJ148"/>
    <mergeCell ref="AK147:AR148"/>
    <mergeCell ref="B151:G152"/>
    <mergeCell ref="H151:AD152"/>
    <mergeCell ref="AE151:AJ152"/>
    <mergeCell ref="AK151:BG152"/>
    <mergeCell ref="D166:G167"/>
    <mergeCell ref="H166:K167"/>
    <mergeCell ref="AG166:AJ167"/>
    <mergeCell ref="AK166:AN167"/>
    <mergeCell ref="P168:V169"/>
    <mergeCell ref="W168:AD169"/>
    <mergeCell ref="AE168:AJ169"/>
    <mergeCell ref="AK168:AR169"/>
    <mergeCell ref="B162:C167"/>
    <mergeCell ref="D162:G163"/>
    <mergeCell ref="H162:K163"/>
    <mergeCell ref="AE162:AF167"/>
    <mergeCell ref="AG162:AJ163"/>
    <mergeCell ref="AK162:AN163"/>
    <mergeCell ref="D164:G165"/>
    <mergeCell ref="H164:K165"/>
    <mergeCell ref="AG164:AJ165"/>
    <mergeCell ref="AK164:AN165"/>
    <mergeCell ref="H172:AD173"/>
    <mergeCell ref="AE172:AJ173"/>
    <mergeCell ref="AK172:BG173"/>
    <mergeCell ref="H174:K175"/>
    <mergeCell ref="L174:AD188"/>
    <mergeCell ref="AE174:AF177"/>
    <mergeCell ref="AG174:AJ175"/>
    <mergeCell ref="AS168:AY169"/>
    <mergeCell ref="AZ168:BG169"/>
    <mergeCell ref="H170:O171"/>
    <mergeCell ref="AK170:AR171"/>
    <mergeCell ref="B170:G171"/>
    <mergeCell ref="P170:V171"/>
    <mergeCell ref="W170:AD171"/>
    <mergeCell ref="AE170:AJ171"/>
    <mergeCell ref="AS170:AY171"/>
    <mergeCell ref="AZ170:BG171"/>
    <mergeCell ref="AK174:AN175"/>
    <mergeCell ref="AO174:BG188"/>
    <mergeCell ref="D176:G177"/>
    <mergeCell ref="H180:K181"/>
    <mergeCell ref="AG180:AJ181"/>
    <mergeCell ref="AK180:AN181"/>
    <mergeCell ref="B182:G182"/>
    <mergeCell ref="H182:K182"/>
    <mergeCell ref="AE182:AJ182"/>
    <mergeCell ref="AK182:AN182"/>
    <mergeCell ref="B183:C188"/>
    <mergeCell ref="D183:G184"/>
    <mergeCell ref="H183:K184"/>
    <mergeCell ref="AE183:AF188"/>
    <mergeCell ref="AG183:AJ184"/>
    <mergeCell ref="AK183:AN184"/>
    <mergeCell ref="B168:G169"/>
    <mergeCell ref="H168:O169"/>
    <mergeCell ref="H176:K177"/>
    <mergeCell ref="AG176:AJ177"/>
    <mergeCell ref="AK176:AN177"/>
    <mergeCell ref="B178:C181"/>
    <mergeCell ref="D178:G179"/>
    <mergeCell ref="H178:K179"/>
    <mergeCell ref="AE178:AF181"/>
    <mergeCell ref="AG178:AJ179"/>
    <mergeCell ref="AK178:AN179"/>
    <mergeCell ref="D180:G181"/>
    <mergeCell ref="AS189:AY190"/>
    <mergeCell ref="AZ189:BG190"/>
    <mergeCell ref="P191:V192"/>
    <mergeCell ref="W191:AD192"/>
    <mergeCell ref="AS191:AY192"/>
    <mergeCell ref="AZ191:BG192"/>
    <mergeCell ref="B189:G190"/>
    <mergeCell ref="AE189:AJ190"/>
    <mergeCell ref="B191:G192"/>
    <mergeCell ref="AE191:AJ192"/>
    <mergeCell ref="P189:V190"/>
    <mergeCell ref="W189:AD190"/>
    <mergeCell ref="D185:G186"/>
    <mergeCell ref="H185:K186"/>
    <mergeCell ref="AG185:AJ186"/>
    <mergeCell ref="AK185:AN186"/>
    <mergeCell ref="D187:G188"/>
    <mergeCell ref="H187:K188"/>
    <mergeCell ref="AG187:AJ188"/>
    <mergeCell ref="AK187:AN188"/>
    <mergeCell ref="B174:C177"/>
    <mergeCell ref="D174:G175"/>
    <mergeCell ref="AG197:AJ198"/>
    <mergeCell ref="AK197:AN198"/>
    <mergeCell ref="B199:C202"/>
    <mergeCell ref="D199:G200"/>
    <mergeCell ref="H199:K200"/>
    <mergeCell ref="AE199:AF202"/>
    <mergeCell ref="AG199:AJ200"/>
    <mergeCell ref="AK199:AN200"/>
    <mergeCell ref="D201:G202"/>
    <mergeCell ref="H201:K202"/>
    <mergeCell ref="B193:G194"/>
    <mergeCell ref="H193:AD194"/>
    <mergeCell ref="AE193:AJ194"/>
    <mergeCell ref="AK193:BG194"/>
    <mergeCell ref="B195:C198"/>
    <mergeCell ref="H195:K196"/>
    <mergeCell ref="AE195:AF198"/>
    <mergeCell ref="AK195:AN196"/>
    <mergeCell ref="D197:G198"/>
    <mergeCell ref="H197:K198"/>
    <mergeCell ref="L195:AD209"/>
    <mergeCell ref="AO195:BG209"/>
    <mergeCell ref="H203:K203"/>
    <mergeCell ref="AK203:AN203"/>
    <mergeCell ref="B203:G203"/>
    <mergeCell ref="AG201:AJ202"/>
    <mergeCell ref="AK201:AN202"/>
    <mergeCell ref="AG195:AJ196"/>
    <mergeCell ref="AE203:AJ203"/>
    <mergeCell ref="P210:V211"/>
    <mergeCell ref="W210:AD211"/>
    <mergeCell ref="AS210:AY211"/>
    <mergeCell ref="AZ210:BG211"/>
    <mergeCell ref="P212:V213"/>
    <mergeCell ref="W212:AD213"/>
    <mergeCell ref="B210:G211"/>
    <mergeCell ref="H210:O211"/>
    <mergeCell ref="AE210:AJ211"/>
    <mergeCell ref="AK210:AR211"/>
    <mergeCell ref="B212:G213"/>
    <mergeCell ref="H212:O213"/>
    <mergeCell ref="AE212:AJ213"/>
    <mergeCell ref="AK212:AR213"/>
    <mergeCell ref="AG206:AJ207"/>
    <mergeCell ref="AK206:AN207"/>
    <mergeCell ref="D208:G209"/>
    <mergeCell ref="H208:K209"/>
    <mergeCell ref="AG208:AJ209"/>
    <mergeCell ref="AK208:AN209"/>
    <mergeCell ref="B204:C209"/>
    <mergeCell ref="D204:G205"/>
    <mergeCell ref="H204:K205"/>
    <mergeCell ref="AE204:AF209"/>
    <mergeCell ref="AG204:AJ205"/>
    <mergeCell ref="AK204:AN205"/>
    <mergeCell ref="D206:G207"/>
    <mergeCell ref="H206:K207"/>
    <mergeCell ref="AO216:BG230"/>
    <mergeCell ref="D218:G219"/>
    <mergeCell ref="H218:K219"/>
    <mergeCell ref="AG218:AJ219"/>
    <mergeCell ref="AK218:AN219"/>
    <mergeCell ref="B224:G224"/>
    <mergeCell ref="H224:K224"/>
    <mergeCell ref="AE224:AJ224"/>
    <mergeCell ref="AK224:AN224"/>
    <mergeCell ref="AS212:AY213"/>
    <mergeCell ref="AZ212:BG213"/>
    <mergeCell ref="H214:AD215"/>
    <mergeCell ref="AK214:BG215"/>
    <mergeCell ref="B216:C219"/>
    <mergeCell ref="D216:G217"/>
    <mergeCell ref="H216:K217"/>
    <mergeCell ref="L216:AD230"/>
    <mergeCell ref="AE216:AF219"/>
    <mergeCell ref="AG216:AJ217"/>
    <mergeCell ref="B214:G215"/>
    <mergeCell ref="AE214:AJ215"/>
    <mergeCell ref="AE225:AF230"/>
    <mergeCell ref="AK225:AN226"/>
    <mergeCell ref="H227:K228"/>
    <mergeCell ref="AK227:AN228"/>
    <mergeCell ref="H229:K230"/>
    <mergeCell ref="AK229:AN230"/>
    <mergeCell ref="B220:C223"/>
    <mergeCell ref="D220:G221"/>
    <mergeCell ref="H220:K221"/>
    <mergeCell ref="AE220:AF223"/>
    <mergeCell ref="AG220:AJ221"/>
    <mergeCell ref="AK220:AN221"/>
    <mergeCell ref="D222:G223"/>
    <mergeCell ref="H222:K223"/>
    <mergeCell ref="AG222:AJ223"/>
    <mergeCell ref="AK222:AN223"/>
    <mergeCell ref="AK216:AN217"/>
    <mergeCell ref="AZ233:BG234"/>
    <mergeCell ref="B235:G236"/>
    <mergeCell ref="H235:AD236"/>
    <mergeCell ref="AE235:AJ236"/>
    <mergeCell ref="AK235:BG236"/>
    <mergeCell ref="B237:C240"/>
    <mergeCell ref="D237:G238"/>
    <mergeCell ref="H237:K238"/>
    <mergeCell ref="L237:AD251"/>
    <mergeCell ref="AE237:AF240"/>
    <mergeCell ref="H233:O234"/>
    <mergeCell ref="P233:V234"/>
    <mergeCell ref="W233:AD234"/>
    <mergeCell ref="AE233:AJ234"/>
    <mergeCell ref="AK233:AR234"/>
    <mergeCell ref="AS233:AY234"/>
    <mergeCell ref="B231:G232"/>
    <mergeCell ref="P231:V232"/>
    <mergeCell ref="W231:AD232"/>
    <mergeCell ref="AE231:AJ232"/>
    <mergeCell ref="AS231:AY232"/>
    <mergeCell ref="AZ231:BG232"/>
    <mergeCell ref="B241:C244"/>
    <mergeCell ref="D241:G242"/>
    <mergeCell ref="H241:K242"/>
    <mergeCell ref="AE241:AF244"/>
    <mergeCell ref="AG241:AJ242"/>
    <mergeCell ref="AK241:AN242"/>
    <mergeCell ref="H243:K244"/>
    <mergeCell ref="AK243:AN244"/>
    <mergeCell ref="AG237:AJ238"/>
    <mergeCell ref="AK237:AN238"/>
    <mergeCell ref="AO237:BG251"/>
    <mergeCell ref="D239:G240"/>
    <mergeCell ref="H239:K240"/>
    <mergeCell ref="AG239:AJ240"/>
    <mergeCell ref="AK239:AN240"/>
    <mergeCell ref="B245:G245"/>
    <mergeCell ref="H245:K245"/>
    <mergeCell ref="AE245:AJ245"/>
    <mergeCell ref="AK248:AN249"/>
    <mergeCell ref="D250:G251"/>
    <mergeCell ref="H250:K251"/>
    <mergeCell ref="AG250:AJ251"/>
    <mergeCell ref="AK250:AN251"/>
    <mergeCell ref="B252:G253"/>
    <mergeCell ref="H252:O253"/>
    <mergeCell ref="P252:V253"/>
    <mergeCell ref="W252:AD253"/>
    <mergeCell ref="AE252:AJ253"/>
    <mergeCell ref="AK245:AN245"/>
    <mergeCell ref="B246:C251"/>
    <mergeCell ref="D246:G247"/>
    <mergeCell ref="H246:K247"/>
    <mergeCell ref="AE246:AF251"/>
    <mergeCell ref="AG246:AJ247"/>
    <mergeCell ref="AK246:AN247"/>
    <mergeCell ref="D248:G249"/>
    <mergeCell ref="H248:K249"/>
    <mergeCell ref="AG248:AJ249"/>
    <mergeCell ref="AZ254:BG255"/>
    <mergeCell ref="B256:G257"/>
    <mergeCell ref="H256:AD257"/>
    <mergeCell ref="AE256:AJ257"/>
    <mergeCell ref="AK256:BG257"/>
    <mergeCell ref="B258:C261"/>
    <mergeCell ref="D258:G259"/>
    <mergeCell ref="H258:K259"/>
    <mergeCell ref="L258:AD272"/>
    <mergeCell ref="AE258:AF261"/>
    <mergeCell ref="AK252:AR253"/>
    <mergeCell ref="AS252:AY253"/>
    <mergeCell ref="AZ252:BG253"/>
    <mergeCell ref="B254:G255"/>
    <mergeCell ref="H254:O255"/>
    <mergeCell ref="P254:V255"/>
    <mergeCell ref="W254:AD255"/>
    <mergeCell ref="AE254:AJ255"/>
    <mergeCell ref="AK254:AR255"/>
    <mergeCell ref="AS254:AY255"/>
    <mergeCell ref="B262:C265"/>
    <mergeCell ref="D262:G263"/>
    <mergeCell ref="H262:K263"/>
    <mergeCell ref="AE262:AF265"/>
    <mergeCell ref="AG262:AJ263"/>
    <mergeCell ref="AK262:AN263"/>
    <mergeCell ref="D264:G265"/>
    <mergeCell ref="H264:K265"/>
    <mergeCell ref="AG264:AJ265"/>
    <mergeCell ref="AK264:AN265"/>
    <mergeCell ref="AG258:AJ259"/>
    <mergeCell ref="AK258:AN259"/>
    <mergeCell ref="AO258:BG272"/>
    <mergeCell ref="D260:G261"/>
    <mergeCell ref="H260:K261"/>
    <mergeCell ref="AG260:AJ261"/>
    <mergeCell ref="AK260:AN261"/>
    <mergeCell ref="B266:G266"/>
    <mergeCell ref="H266:K266"/>
    <mergeCell ref="AE266:AJ266"/>
    <mergeCell ref="AS273:AY274"/>
    <mergeCell ref="AZ273:BG274"/>
    <mergeCell ref="B275:G276"/>
    <mergeCell ref="H275:O276"/>
    <mergeCell ref="P275:V276"/>
    <mergeCell ref="W275:AD276"/>
    <mergeCell ref="AE275:AJ276"/>
    <mergeCell ref="AK275:AR276"/>
    <mergeCell ref="AS275:AY276"/>
    <mergeCell ref="AZ275:BG276"/>
    <mergeCell ref="B273:G274"/>
    <mergeCell ref="H273:O274"/>
    <mergeCell ref="P273:V274"/>
    <mergeCell ref="W273:AD274"/>
    <mergeCell ref="AE273:AJ274"/>
    <mergeCell ref="AK273:AR274"/>
    <mergeCell ref="H269:K270"/>
    <mergeCell ref="AG269:AJ270"/>
    <mergeCell ref="AK269:AN270"/>
    <mergeCell ref="D271:G272"/>
    <mergeCell ref="H271:K272"/>
    <mergeCell ref="AG271:AJ272"/>
    <mergeCell ref="AK271:AN272"/>
    <mergeCell ref="D288:G289"/>
    <mergeCell ref="H288:K289"/>
    <mergeCell ref="AE288:AF293"/>
    <mergeCell ref="AG288:AJ289"/>
    <mergeCell ref="AK288:AN289"/>
    <mergeCell ref="D290:G291"/>
    <mergeCell ref="H290:K291"/>
    <mergeCell ref="AG290:AJ291"/>
    <mergeCell ref="H279:K280"/>
    <mergeCell ref="L279:AD293"/>
    <mergeCell ref="AK279:AN280"/>
    <mergeCell ref="AO279:BG293"/>
    <mergeCell ref="H281:K282"/>
    <mergeCell ref="AK281:AN282"/>
    <mergeCell ref="H283:K284"/>
    <mergeCell ref="AK283:AN284"/>
    <mergeCell ref="H285:K286"/>
    <mergeCell ref="AK285:AN286"/>
    <mergeCell ref="AZ294:BG295"/>
    <mergeCell ref="B296:G297"/>
    <mergeCell ref="H296:O297"/>
    <mergeCell ref="P296:V297"/>
    <mergeCell ref="W296:AD297"/>
    <mergeCell ref="AE296:AJ297"/>
    <mergeCell ref="AK296:AR297"/>
    <mergeCell ref="AS296:AY297"/>
    <mergeCell ref="AZ296:BG297"/>
    <mergeCell ref="AK290:AN291"/>
    <mergeCell ref="D292:G293"/>
    <mergeCell ref="H292:K293"/>
    <mergeCell ref="AG292:AJ293"/>
    <mergeCell ref="AK292:AN293"/>
    <mergeCell ref="B294:G295"/>
    <mergeCell ref="H294:O295"/>
    <mergeCell ref="P294:V295"/>
    <mergeCell ref="W294:AD295"/>
    <mergeCell ref="AE294:AJ295"/>
    <mergeCell ref="AK300:AN301"/>
    <mergeCell ref="AO300:BG314"/>
    <mergeCell ref="D302:G303"/>
    <mergeCell ref="H302:K303"/>
    <mergeCell ref="AG302:AJ303"/>
    <mergeCell ref="AK302:AN303"/>
    <mergeCell ref="B308:G308"/>
    <mergeCell ref="H308:K308"/>
    <mergeCell ref="AE308:AJ308"/>
    <mergeCell ref="AK308:AN308"/>
    <mergeCell ref="B298:G299"/>
    <mergeCell ref="H298:AD299"/>
    <mergeCell ref="AE298:AJ299"/>
    <mergeCell ref="AK298:BG299"/>
    <mergeCell ref="B300:C303"/>
    <mergeCell ref="D300:G301"/>
    <mergeCell ref="H300:K301"/>
    <mergeCell ref="L300:AD314"/>
    <mergeCell ref="AE300:AF303"/>
    <mergeCell ref="AG300:AJ301"/>
    <mergeCell ref="H309:K310"/>
    <mergeCell ref="AE309:AF314"/>
    <mergeCell ref="AG309:AJ310"/>
    <mergeCell ref="AK309:AN310"/>
    <mergeCell ref="D311:G312"/>
    <mergeCell ref="H311:K312"/>
    <mergeCell ref="AG311:AJ312"/>
    <mergeCell ref="AK311:AN312"/>
    <mergeCell ref="D313:G314"/>
    <mergeCell ref="H313:K314"/>
    <mergeCell ref="B304:C307"/>
    <mergeCell ref="D304:G305"/>
    <mergeCell ref="H304:K305"/>
    <mergeCell ref="AE304:AF307"/>
    <mergeCell ref="AG304:AJ305"/>
    <mergeCell ref="AK304:AN305"/>
    <mergeCell ref="D306:G307"/>
    <mergeCell ref="H306:K307"/>
    <mergeCell ref="AG306:AJ307"/>
    <mergeCell ref="AK306:AN307"/>
    <mergeCell ref="B319:G320"/>
    <mergeCell ref="H319:AD320"/>
    <mergeCell ref="AE319:AJ320"/>
    <mergeCell ref="AK319:BG320"/>
    <mergeCell ref="B321:C324"/>
    <mergeCell ref="H321:K322"/>
    <mergeCell ref="L321:AD335"/>
    <mergeCell ref="AE321:AF324"/>
    <mergeCell ref="AK321:AN322"/>
    <mergeCell ref="AO321:BG335"/>
    <mergeCell ref="AS315:AY316"/>
    <mergeCell ref="AZ315:BG316"/>
    <mergeCell ref="P317:V318"/>
    <mergeCell ref="W317:AD318"/>
    <mergeCell ref="AS317:AY318"/>
    <mergeCell ref="AZ317:BG318"/>
    <mergeCell ref="AG313:AJ314"/>
    <mergeCell ref="AK313:AN314"/>
    <mergeCell ref="B315:G316"/>
    <mergeCell ref="AE315:AJ316"/>
    <mergeCell ref="B317:G318"/>
    <mergeCell ref="AE317:AJ318"/>
    <mergeCell ref="P315:V316"/>
    <mergeCell ref="W315:AD316"/>
    <mergeCell ref="D327:G328"/>
    <mergeCell ref="H327:K328"/>
    <mergeCell ref="B329:G329"/>
    <mergeCell ref="AE329:AJ329"/>
    <mergeCell ref="D321:G322"/>
    <mergeCell ref="H315:O316"/>
    <mergeCell ref="AK315:AR316"/>
    <mergeCell ref="H317:O318"/>
    <mergeCell ref="AG327:AJ328"/>
    <mergeCell ref="AK327:AN328"/>
    <mergeCell ref="H329:K329"/>
    <mergeCell ref="AK329:AN329"/>
    <mergeCell ref="B330:C335"/>
    <mergeCell ref="D330:G331"/>
    <mergeCell ref="H330:K331"/>
    <mergeCell ref="AE330:AF335"/>
    <mergeCell ref="AG330:AJ331"/>
    <mergeCell ref="AK330:AN331"/>
    <mergeCell ref="D323:G324"/>
    <mergeCell ref="H323:K324"/>
    <mergeCell ref="AG323:AJ324"/>
    <mergeCell ref="AK323:AN324"/>
    <mergeCell ref="B325:C328"/>
    <mergeCell ref="D325:G326"/>
    <mergeCell ref="H325:K326"/>
    <mergeCell ref="AE325:AF328"/>
    <mergeCell ref="AG325:AJ326"/>
    <mergeCell ref="AK325:AN326"/>
    <mergeCell ref="AK317:AR318"/>
    <mergeCell ref="AG321:AJ322"/>
    <mergeCell ref="AS336:AY337"/>
    <mergeCell ref="AZ336:BG337"/>
    <mergeCell ref="B338:G339"/>
    <mergeCell ref="H338:O339"/>
    <mergeCell ref="P338:V339"/>
    <mergeCell ref="W338:AD339"/>
    <mergeCell ref="AE338:AJ339"/>
    <mergeCell ref="AK338:AR339"/>
    <mergeCell ref="AS338:AY339"/>
    <mergeCell ref="AZ338:BG339"/>
    <mergeCell ref="B336:G337"/>
    <mergeCell ref="H336:O337"/>
    <mergeCell ref="P336:V337"/>
    <mergeCell ref="W336:AD337"/>
    <mergeCell ref="AE336:AJ337"/>
    <mergeCell ref="AK336:AR337"/>
    <mergeCell ref="D332:G333"/>
    <mergeCell ref="H332:K333"/>
    <mergeCell ref="AG332:AJ333"/>
    <mergeCell ref="AK332:AN333"/>
    <mergeCell ref="D334:G335"/>
    <mergeCell ref="H334:K335"/>
    <mergeCell ref="AG334:AJ335"/>
    <mergeCell ref="AK334:AN335"/>
    <mergeCell ref="AO342:BG356"/>
    <mergeCell ref="D344:G345"/>
    <mergeCell ref="H344:K345"/>
    <mergeCell ref="AG344:AJ345"/>
    <mergeCell ref="AK344:AN345"/>
    <mergeCell ref="B346:C349"/>
    <mergeCell ref="D346:G347"/>
    <mergeCell ref="H346:K347"/>
    <mergeCell ref="AE346:AF349"/>
    <mergeCell ref="AG346:AJ347"/>
    <mergeCell ref="B340:G341"/>
    <mergeCell ref="H340:AD341"/>
    <mergeCell ref="AE340:AJ341"/>
    <mergeCell ref="AK340:BG341"/>
    <mergeCell ref="B342:C345"/>
    <mergeCell ref="D342:G343"/>
    <mergeCell ref="H342:K343"/>
    <mergeCell ref="L342:AD356"/>
    <mergeCell ref="AE342:AF345"/>
    <mergeCell ref="AG342:AJ343"/>
    <mergeCell ref="D355:G356"/>
    <mergeCell ref="D351:G352"/>
    <mergeCell ref="AG351:AJ352"/>
    <mergeCell ref="D353:G354"/>
    <mergeCell ref="AG353:AJ354"/>
    <mergeCell ref="AG355:AJ356"/>
    <mergeCell ref="AK342:AN343"/>
    <mergeCell ref="B351:C356"/>
    <mergeCell ref="H351:K352"/>
    <mergeCell ref="AE351:AF356"/>
    <mergeCell ref="AK351:AN352"/>
    <mergeCell ref="H353:K354"/>
    <mergeCell ref="AK353:AN354"/>
    <mergeCell ref="H355:K356"/>
    <mergeCell ref="AK355:AN356"/>
    <mergeCell ref="AK346:AN347"/>
    <mergeCell ref="D348:G349"/>
    <mergeCell ref="H348:K349"/>
    <mergeCell ref="AG348:AJ349"/>
    <mergeCell ref="AK348:AN349"/>
    <mergeCell ref="B350:G350"/>
    <mergeCell ref="H350:K350"/>
    <mergeCell ref="AE350:AJ350"/>
    <mergeCell ref="AK350:AN350"/>
    <mergeCell ref="AS359:AY360"/>
    <mergeCell ref="AZ359:BG360"/>
    <mergeCell ref="B361:G362"/>
    <mergeCell ref="H361:AD362"/>
    <mergeCell ref="AE361:AJ362"/>
    <mergeCell ref="AK361:BG362"/>
    <mergeCell ref="B359:G360"/>
    <mergeCell ref="H359:O360"/>
    <mergeCell ref="P359:V360"/>
    <mergeCell ref="W359:AD360"/>
    <mergeCell ref="AE359:AJ360"/>
    <mergeCell ref="AK359:AR360"/>
    <mergeCell ref="B357:G358"/>
    <mergeCell ref="P357:V358"/>
    <mergeCell ref="W357:AD358"/>
    <mergeCell ref="AE357:AJ358"/>
    <mergeCell ref="AS357:AY358"/>
    <mergeCell ref="AZ357:BG358"/>
    <mergeCell ref="H357:O358"/>
    <mergeCell ref="AK357:AR358"/>
    <mergeCell ref="AK367:AN368"/>
    <mergeCell ref="H369:K370"/>
    <mergeCell ref="AK369:AN370"/>
    <mergeCell ref="B371:G371"/>
    <mergeCell ref="H371:K371"/>
    <mergeCell ref="AE371:AJ371"/>
    <mergeCell ref="AK371:AN371"/>
    <mergeCell ref="AK363:AN364"/>
    <mergeCell ref="AO363:BG377"/>
    <mergeCell ref="D365:G366"/>
    <mergeCell ref="H365:K366"/>
    <mergeCell ref="AG365:AJ366"/>
    <mergeCell ref="AK365:AN366"/>
    <mergeCell ref="D367:G368"/>
    <mergeCell ref="H367:K368"/>
    <mergeCell ref="AE367:AF370"/>
    <mergeCell ref="AG367:AJ368"/>
    <mergeCell ref="B363:C366"/>
    <mergeCell ref="D363:G364"/>
    <mergeCell ref="H363:K364"/>
    <mergeCell ref="L363:AD377"/>
    <mergeCell ref="AE363:AF366"/>
    <mergeCell ref="AG363:AJ364"/>
    <mergeCell ref="B367:C370"/>
    <mergeCell ref="B372:C377"/>
    <mergeCell ref="D372:G373"/>
    <mergeCell ref="H372:K373"/>
    <mergeCell ref="D369:G370"/>
    <mergeCell ref="AG369:AJ370"/>
    <mergeCell ref="AS378:AY379"/>
    <mergeCell ref="AZ378:BG379"/>
    <mergeCell ref="B380:G381"/>
    <mergeCell ref="H380:O381"/>
    <mergeCell ref="P380:V381"/>
    <mergeCell ref="W380:AD381"/>
    <mergeCell ref="AE380:AJ381"/>
    <mergeCell ref="AK380:AR381"/>
    <mergeCell ref="AS380:AY381"/>
    <mergeCell ref="AZ380:BG381"/>
    <mergeCell ref="AK376:AN377"/>
    <mergeCell ref="B378:G379"/>
    <mergeCell ref="H378:O379"/>
    <mergeCell ref="P378:V379"/>
    <mergeCell ref="W378:AD379"/>
    <mergeCell ref="AE378:AJ379"/>
    <mergeCell ref="AK378:AR379"/>
    <mergeCell ref="AE372:AF377"/>
    <mergeCell ref="AG372:AJ373"/>
    <mergeCell ref="AK372:AN373"/>
    <mergeCell ref="D374:G375"/>
    <mergeCell ref="H374:K375"/>
    <mergeCell ref="AG374:AJ375"/>
    <mergeCell ref="AK374:AN375"/>
    <mergeCell ref="D376:G377"/>
    <mergeCell ref="H376:K377"/>
    <mergeCell ref="AG376:AJ377"/>
    <mergeCell ref="AG390:AJ391"/>
    <mergeCell ref="AK390:AN391"/>
    <mergeCell ref="B392:G392"/>
    <mergeCell ref="H392:K392"/>
    <mergeCell ref="AE392:AJ392"/>
    <mergeCell ref="AK392:AN392"/>
    <mergeCell ref="AK384:AN385"/>
    <mergeCell ref="AO384:BG398"/>
    <mergeCell ref="D386:G387"/>
    <mergeCell ref="H386:K387"/>
    <mergeCell ref="AG386:AJ387"/>
    <mergeCell ref="AK386:AN387"/>
    <mergeCell ref="D388:G389"/>
    <mergeCell ref="H388:K389"/>
    <mergeCell ref="AE388:AF391"/>
    <mergeCell ref="AG388:AJ389"/>
    <mergeCell ref="B382:G383"/>
    <mergeCell ref="H382:AD383"/>
    <mergeCell ref="AE382:AJ383"/>
    <mergeCell ref="AK382:BG383"/>
    <mergeCell ref="B384:C387"/>
    <mergeCell ref="D384:G385"/>
    <mergeCell ref="H384:K385"/>
    <mergeCell ref="L384:AD398"/>
    <mergeCell ref="AE384:AF387"/>
    <mergeCell ref="AG384:AJ385"/>
    <mergeCell ref="B388:C391"/>
    <mergeCell ref="AK388:AN389"/>
    <mergeCell ref="D390:G391"/>
    <mergeCell ref="D393:G394"/>
    <mergeCell ref="AG393:AJ394"/>
    <mergeCell ref="H390:K391"/>
    <mergeCell ref="AG397:AJ398"/>
    <mergeCell ref="AK397:AN398"/>
    <mergeCell ref="B399:G400"/>
    <mergeCell ref="H399:O400"/>
    <mergeCell ref="P399:V400"/>
    <mergeCell ref="W399:AD400"/>
    <mergeCell ref="AE399:AJ400"/>
    <mergeCell ref="AK399:AR400"/>
    <mergeCell ref="B393:C398"/>
    <mergeCell ref="H393:K394"/>
    <mergeCell ref="AE393:AF398"/>
    <mergeCell ref="AK393:AN394"/>
    <mergeCell ref="D395:G396"/>
    <mergeCell ref="H395:K396"/>
    <mergeCell ref="AG395:AJ396"/>
    <mergeCell ref="AK395:AN396"/>
    <mergeCell ref="D397:G398"/>
    <mergeCell ref="H397:K398"/>
    <mergeCell ref="AO405:BG419"/>
    <mergeCell ref="H407:K408"/>
    <mergeCell ref="AK407:AN408"/>
    <mergeCell ref="H409:K410"/>
    <mergeCell ref="AK409:AN410"/>
    <mergeCell ref="H411:K412"/>
    <mergeCell ref="AK411:AN412"/>
    <mergeCell ref="AS399:AY400"/>
    <mergeCell ref="AZ399:BG400"/>
    <mergeCell ref="B401:G402"/>
    <mergeCell ref="H401:O402"/>
    <mergeCell ref="P401:V402"/>
    <mergeCell ref="W401:AD402"/>
    <mergeCell ref="AE401:AJ402"/>
    <mergeCell ref="AK401:AR402"/>
    <mergeCell ref="AS401:AY402"/>
    <mergeCell ref="AZ401:BG402"/>
    <mergeCell ref="B405:C408"/>
    <mergeCell ref="D405:G406"/>
    <mergeCell ref="AE405:AF408"/>
    <mergeCell ref="D407:G408"/>
    <mergeCell ref="AG407:AJ408"/>
    <mergeCell ref="B403:G404"/>
    <mergeCell ref="H403:AD404"/>
    <mergeCell ref="AE403:AJ404"/>
    <mergeCell ref="AK403:BG404"/>
    <mergeCell ref="AE413:AJ413"/>
    <mergeCell ref="AE409:AF412"/>
    <mergeCell ref="AG409:AJ410"/>
    <mergeCell ref="B413:G413"/>
    <mergeCell ref="B409:C412"/>
    <mergeCell ref="D409:G410"/>
    <mergeCell ref="AG416:AJ417"/>
    <mergeCell ref="AK416:AN417"/>
    <mergeCell ref="D418:G419"/>
    <mergeCell ref="H418:K419"/>
    <mergeCell ref="AG418:AJ419"/>
    <mergeCell ref="AK418:AN419"/>
    <mergeCell ref="H413:K413"/>
    <mergeCell ref="AK413:AN413"/>
    <mergeCell ref="B414:C419"/>
    <mergeCell ref="D414:G415"/>
    <mergeCell ref="H414:K415"/>
    <mergeCell ref="AE414:AF419"/>
    <mergeCell ref="AG414:AJ415"/>
    <mergeCell ref="AK414:AN415"/>
    <mergeCell ref="D416:G417"/>
    <mergeCell ref="H416:K417"/>
    <mergeCell ref="H405:K406"/>
    <mergeCell ref="L405:AD419"/>
    <mergeCell ref="AK405:AN406"/>
    <mergeCell ref="AG405:AJ406"/>
    <mergeCell ref="D411:G412"/>
    <mergeCell ref="AG411:AJ412"/>
    <mergeCell ref="AS422:AY423"/>
    <mergeCell ref="AZ422:BG423"/>
    <mergeCell ref="B424:G425"/>
    <mergeCell ref="H424:AD425"/>
    <mergeCell ref="AE424:AJ425"/>
    <mergeCell ref="AK424:BG425"/>
    <mergeCell ref="B422:G423"/>
    <mergeCell ref="H422:O423"/>
    <mergeCell ref="P422:V423"/>
    <mergeCell ref="W422:AD423"/>
    <mergeCell ref="AE422:AJ423"/>
    <mergeCell ref="AK422:AR423"/>
    <mergeCell ref="B420:G421"/>
    <mergeCell ref="H420:O421"/>
    <mergeCell ref="P420:V421"/>
    <mergeCell ref="W420:AD421"/>
    <mergeCell ref="AE420:AJ421"/>
    <mergeCell ref="AK420:AR421"/>
    <mergeCell ref="AS420:AY421"/>
    <mergeCell ref="AZ420:BG421"/>
    <mergeCell ref="AK426:AN427"/>
    <mergeCell ref="AO426:BG440"/>
    <mergeCell ref="D428:G429"/>
    <mergeCell ref="H428:K429"/>
    <mergeCell ref="AG428:AJ429"/>
    <mergeCell ref="AK428:AN429"/>
    <mergeCell ref="D430:G431"/>
    <mergeCell ref="H430:K431"/>
    <mergeCell ref="AE430:AF433"/>
    <mergeCell ref="AG430:AJ431"/>
    <mergeCell ref="B426:C429"/>
    <mergeCell ref="D426:G427"/>
    <mergeCell ref="H426:K427"/>
    <mergeCell ref="L426:AD440"/>
    <mergeCell ref="AE426:AF429"/>
    <mergeCell ref="AG426:AJ427"/>
    <mergeCell ref="B430:C433"/>
    <mergeCell ref="B435:C440"/>
    <mergeCell ref="D435:G436"/>
    <mergeCell ref="H435:K436"/>
    <mergeCell ref="AE435:AF440"/>
    <mergeCell ref="AG435:AJ436"/>
    <mergeCell ref="AK435:AN436"/>
    <mergeCell ref="D437:G438"/>
    <mergeCell ref="H437:K438"/>
    <mergeCell ref="AG437:AJ438"/>
    <mergeCell ref="AK437:AN438"/>
    <mergeCell ref="D439:G440"/>
    <mergeCell ref="H439:K440"/>
    <mergeCell ref="AG439:AJ440"/>
    <mergeCell ref="AK439:AN440"/>
    <mergeCell ref="AK430:AN431"/>
    <mergeCell ref="D432:G433"/>
    <mergeCell ref="H432:K433"/>
    <mergeCell ref="AG432:AJ433"/>
    <mergeCell ref="AK432:AN433"/>
    <mergeCell ref="B434:G434"/>
    <mergeCell ref="H434:K434"/>
    <mergeCell ref="AE434:AJ434"/>
    <mergeCell ref="AK434:AN434"/>
    <mergeCell ref="AZ443:BG444"/>
    <mergeCell ref="B445:G446"/>
    <mergeCell ref="H445:AD446"/>
    <mergeCell ref="AE445:AJ446"/>
    <mergeCell ref="AK445:BG446"/>
    <mergeCell ref="B447:C450"/>
    <mergeCell ref="H447:K448"/>
    <mergeCell ref="AE447:AF450"/>
    <mergeCell ref="AK447:AN448"/>
    <mergeCell ref="D449:G450"/>
    <mergeCell ref="P441:V442"/>
    <mergeCell ref="W441:AD442"/>
    <mergeCell ref="AE441:AJ442"/>
    <mergeCell ref="AS441:AY442"/>
    <mergeCell ref="AZ441:BG442"/>
    <mergeCell ref="B443:G444"/>
    <mergeCell ref="P443:V444"/>
    <mergeCell ref="W443:AD444"/>
    <mergeCell ref="AE443:AJ444"/>
    <mergeCell ref="AS443:AY444"/>
    <mergeCell ref="H443:O444"/>
    <mergeCell ref="H441:O442"/>
    <mergeCell ref="D447:G448"/>
    <mergeCell ref="AK441:AR442"/>
    <mergeCell ref="AK443:AR444"/>
    <mergeCell ref="AG447:AJ448"/>
    <mergeCell ref="B441:G442"/>
    <mergeCell ref="AK458:AN459"/>
    <mergeCell ref="D460:G461"/>
    <mergeCell ref="H460:K461"/>
    <mergeCell ref="AG460:AJ461"/>
    <mergeCell ref="AK460:AN461"/>
    <mergeCell ref="H453:K454"/>
    <mergeCell ref="AG453:AJ454"/>
    <mergeCell ref="AK453:AN454"/>
    <mergeCell ref="H455:K455"/>
    <mergeCell ref="AK455:AN455"/>
    <mergeCell ref="B456:C461"/>
    <mergeCell ref="D456:G457"/>
    <mergeCell ref="H456:K457"/>
    <mergeCell ref="AE456:AF461"/>
    <mergeCell ref="AG456:AJ457"/>
    <mergeCell ref="H449:K450"/>
    <mergeCell ref="AG449:AJ450"/>
    <mergeCell ref="AK449:AN450"/>
    <mergeCell ref="B451:C454"/>
    <mergeCell ref="D451:G452"/>
    <mergeCell ref="H451:K452"/>
    <mergeCell ref="AE451:AF454"/>
    <mergeCell ref="AG451:AJ452"/>
    <mergeCell ref="AK451:AN452"/>
    <mergeCell ref="D453:G454"/>
    <mergeCell ref="B455:G455"/>
    <mergeCell ref="AE455:AJ455"/>
    <mergeCell ref="AS464:AY465"/>
    <mergeCell ref="AZ464:BG465"/>
    <mergeCell ref="H466:AD467"/>
    <mergeCell ref="AK466:BG467"/>
    <mergeCell ref="B468:C471"/>
    <mergeCell ref="D468:G469"/>
    <mergeCell ref="H468:K469"/>
    <mergeCell ref="L468:AD482"/>
    <mergeCell ref="AE468:AF471"/>
    <mergeCell ref="AG468:AJ469"/>
    <mergeCell ref="B466:G467"/>
    <mergeCell ref="AE466:AJ467"/>
    <mergeCell ref="L447:AD461"/>
    <mergeCell ref="AO447:BG461"/>
    <mergeCell ref="P462:V463"/>
    <mergeCell ref="W462:AD463"/>
    <mergeCell ref="AS462:AY463"/>
    <mergeCell ref="AZ462:BG463"/>
    <mergeCell ref="P464:V465"/>
    <mergeCell ref="W464:AD465"/>
    <mergeCell ref="B462:G463"/>
    <mergeCell ref="H462:O463"/>
    <mergeCell ref="AE462:AJ463"/>
    <mergeCell ref="AK462:AR463"/>
    <mergeCell ref="B464:G465"/>
    <mergeCell ref="H464:O465"/>
    <mergeCell ref="AE464:AJ465"/>
    <mergeCell ref="AK464:AR465"/>
    <mergeCell ref="AK456:AN457"/>
    <mergeCell ref="D458:G459"/>
    <mergeCell ref="H458:K459"/>
    <mergeCell ref="AG458:AJ459"/>
    <mergeCell ref="AK468:AN469"/>
    <mergeCell ref="AO468:BG482"/>
    <mergeCell ref="D470:G471"/>
    <mergeCell ref="H470:K471"/>
    <mergeCell ref="AG470:AJ471"/>
    <mergeCell ref="AK470:AN471"/>
    <mergeCell ref="D472:G473"/>
    <mergeCell ref="H472:K473"/>
    <mergeCell ref="AE472:AF475"/>
    <mergeCell ref="AG472:AJ473"/>
    <mergeCell ref="B472:C475"/>
    <mergeCell ref="AK472:AN473"/>
    <mergeCell ref="AS485:AY486"/>
    <mergeCell ref="AZ485:BG486"/>
    <mergeCell ref="B487:G488"/>
    <mergeCell ref="H487:AD488"/>
    <mergeCell ref="AE487:AJ488"/>
    <mergeCell ref="AK487:BG488"/>
    <mergeCell ref="B485:G486"/>
    <mergeCell ref="H485:O486"/>
    <mergeCell ref="P485:V486"/>
    <mergeCell ref="W485:AD486"/>
    <mergeCell ref="AE485:AJ486"/>
    <mergeCell ref="AK485:AR486"/>
    <mergeCell ref="B483:G484"/>
    <mergeCell ref="P483:V484"/>
    <mergeCell ref="W483:AD484"/>
    <mergeCell ref="AE483:AJ484"/>
    <mergeCell ref="AS483:AY484"/>
    <mergeCell ref="AZ483:BG484"/>
    <mergeCell ref="H495:K496"/>
    <mergeCell ref="AK495:AN496"/>
    <mergeCell ref="B497:G497"/>
    <mergeCell ref="H497:K497"/>
    <mergeCell ref="AE497:AJ497"/>
    <mergeCell ref="AK497:AN497"/>
    <mergeCell ref="AK489:AN490"/>
    <mergeCell ref="AO489:BG503"/>
    <mergeCell ref="D491:G492"/>
    <mergeCell ref="H491:K492"/>
    <mergeCell ref="AG491:AJ492"/>
    <mergeCell ref="AK491:AN492"/>
    <mergeCell ref="D493:G494"/>
    <mergeCell ref="H493:K494"/>
    <mergeCell ref="AE493:AF496"/>
    <mergeCell ref="AG493:AJ494"/>
    <mergeCell ref="B489:C492"/>
    <mergeCell ref="D489:G490"/>
    <mergeCell ref="H489:K490"/>
    <mergeCell ref="L489:AD503"/>
    <mergeCell ref="AE489:AF492"/>
    <mergeCell ref="AG489:AJ490"/>
    <mergeCell ref="B493:C496"/>
    <mergeCell ref="B498:C503"/>
    <mergeCell ref="D498:G499"/>
    <mergeCell ref="H498:K499"/>
    <mergeCell ref="AZ506:BG507"/>
    <mergeCell ref="B508:G509"/>
    <mergeCell ref="H508:AD509"/>
    <mergeCell ref="AE508:AJ509"/>
    <mergeCell ref="AK508:BG509"/>
    <mergeCell ref="B510:C513"/>
    <mergeCell ref="D510:G511"/>
    <mergeCell ref="H510:K511"/>
    <mergeCell ref="L510:AD524"/>
    <mergeCell ref="AE510:AF513"/>
    <mergeCell ref="H506:O507"/>
    <mergeCell ref="P506:V507"/>
    <mergeCell ref="W506:AD507"/>
    <mergeCell ref="AE506:AJ507"/>
    <mergeCell ref="AK506:AR507"/>
    <mergeCell ref="AS506:AY507"/>
    <mergeCell ref="AK502:AN503"/>
    <mergeCell ref="B504:G505"/>
    <mergeCell ref="H504:O505"/>
    <mergeCell ref="P504:V505"/>
    <mergeCell ref="W504:AD505"/>
    <mergeCell ref="AE504:AJ505"/>
    <mergeCell ref="AK504:AR505"/>
    <mergeCell ref="AE498:AF503"/>
    <mergeCell ref="AG498:AJ499"/>
    <mergeCell ref="AK498:AN499"/>
    <mergeCell ref="D500:G501"/>
    <mergeCell ref="H500:K501"/>
    <mergeCell ref="AG500:AJ501"/>
    <mergeCell ref="AK500:AN501"/>
    <mergeCell ref="D502:G503"/>
    <mergeCell ref="H502:K503"/>
    <mergeCell ref="B514:C517"/>
    <mergeCell ref="D514:G515"/>
    <mergeCell ref="H514:K515"/>
    <mergeCell ref="AE514:AF517"/>
    <mergeCell ref="AG514:AJ515"/>
    <mergeCell ref="AK514:AN515"/>
    <mergeCell ref="D516:G517"/>
    <mergeCell ref="H516:K517"/>
    <mergeCell ref="AG516:AJ517"/>
    <mergeCell ref="AK516:AN517"/>
    <mergeCell ref="AG510:AJ511"/>
    <mergeCell ref="AK510:AN511"/>
    <mergeCell ref="AO510:BG524"/>
    <mergeCell ref="D512:G513"/>
    <mergeCell ref="H512:K513"/>
    <mergeCell ref="AG512:AJ513"/>
    <mergeCell ref="AK512:AN513"/>
    <mergeCell ref="B518:G518"/>
    <mergeCell ref="H518:K518"/>
    <mergeCell ref="AE518:AJ518"/>
    <mergeCell ref="D519:G520"/>
    <mergeCell ref="H523:K524"/>
    <mergeCell ref="AG523:AJ524"/>
    <mergeCell ref="AK523:AN524"/>
    <mergeCell ref="B525:G526"/>
    <mergeCell ref="H525:O526"/>
    <mergeCell ref="P525:V526"/>
    <mergeCell ref="W525:AD526"/>
    <mergeCell ref="AE525:AJ526"/>
    <mergeCell ref="AK525:AR526"/>
    <mergeCell ref="AK518:AN518"/>
    <mergeCell ref="B519:C524"/>
    <mergeCell ref="H519:K520"/>
    <mergeCell ref="AE519:AF524"/>
    <mergeCell ref="AK519:AN520"/>
    <mergeCell ref="D521:G522"/>
    <mergeCell ref="H521:K522"/>
    <mergeCell ref="AG521:AJ522"/>
    <mergeCell ref="AK521:AN522"/>
    <mergeCell ref="D523:G524"/>
    <mergeCell ref="AO531:BG545"/>
    <mergeCell ref="H533:K534"/>
    <mergeCell ref="AK533:AN534"/>
    <mergeCell ref="H535:K536"/>
    <mergeCell ref="AK535:AN536"/>
    <mergeCell ref="H537:K538"/>
    <mergeCell ref="AK537:AN538"/>
    <mergeCell ref="H539:K539"/>
    <mergeCell ref="AS525:AY526"/>
    <mergeCell ref="AZ525:BG526"/>
    <mergeCell ref="B527:G528"/>
    <mergeCell ref="H527:O528"/>
    <mergeCell ref="P527:V528"/>
    <mergeCell ref="W527:AD528"/>
    <mergeCell ref="AE527:AJ528"/>
    <mergeCell ref="AK527:AR528"/>
    <mergeCell ref="AS527:AY528"/>
    <mergeCell ref="AZ527:BG528"/>
    <mergeCell ref="B529:G530"/>
    <mergeCell ref="H529:AD530"/>
    <mergeCell ref="AE529:AJ530"/>
    <mergeCell ref="AK529:BG530"/>
    <mergeCell ref="AK542:AN543"/>
    <mergeCell ref="D544:G545"/>
    <mergeCell ref="H544:K545"/>
    <mergeCell ref="AG544:AJ545"/>
    <mergeCell ref="AK544:AN545"/>
    <mergeCell ref="B546:G547"/>
    <mergeCell ref="H546:O547"/>
    <mergeCell ref="P546:V547"/>
    <mergeCell ref="W546:AD547"/>
    <mergeCell ref="AE546:AJ547"/>
    <mergeCell ref="AK539:AN539"/>
    <mergeCell ref="B540:C545"/>
    <mergeCell ref="D540:G541"/>
    <mergeCell ref="H540:K541"/>
    <mergeCell ref="AE540:AF545"/>
    <mergeCell ref="AG540:AJ541"/>
    <mergeCell ref="AK540:AN541"/>
    <mergeCell ref="D542:G543"/>
    <mergeCell ref="H542:K543"/>
    <mergeCell ref="AG542:AJ543"/>
    <mergeCell ref="L531:AD545"/>
    <mergeCell ref="AK531:AN532"/>
    <mergeCell ref="AZ548:BG549"/>
    <mergeCell ref="B550:G551"/>
    <mergeCell ref="H550:AD551"/>
    <mergeCell ref="AE550:AJ551"/>
    <mergeCell ref="AK550:BG551"/>
    <mergeCell ref="B552:C555"/>
    <mergeCell ref="D552:G553"/>
    <mergeCell ref="H552:K553"/>
    <mergeCell ref="L552:AD566"/>
    <mergeCell ref="AE552:AF555"/>
    <mergeCell ref="AK546:AR547"/>
    <mergeCell ref="AS546:AY547"/>
    <mergeCell ref="AZ546:BG547"/>
    <mergeCell ref="B548:G549"/>
    <mergeCell ref="H548:O549"/>
    <mergeCell ref="P548:V549"/>
    <mergeCell ref="W548:AD549"/>
    <mergeCell ref="AE548:AJ549"/>
    <mergeCell ref="AK548:AR549"/>
    <mergeCell ref="AS548:AY549"/>
    <mergeCell ref="B556:C559"/>
    <mergeCell ref="D556:G557"/>
    <mergeCell ref="H556:K557"/>
    <mergeCell ref="AE556:AF559"/>
    <mergeCell ref="AG556:AJ557"/>
    <mergeCell ref="AK556:AN557"/>
    <mergeCell ref="D558:G559"/>
    <mergeCell ref="H558:K559"/>
    <mergeCell ref="AG558:AJ559"/>
    <mergeCell ref="AK558:AN559"/>
    <mergeCell ref="AG552:AJ553"/>
    <mergeCell ref="AK552:AN553"/>
    <mergeCell ref="H560:K560"/>
    <mergeCell ref="AE560:AJ560"/>
    <mergeCell ref="AS567:AY568"/>
    <mergeCell ref="AZ567:BG568"/>
    <mergeCell ref="B569:G570"/>
    <mergeCell ref="P569:V570"/>
    <mergeCell ref="W569:AD570"/>
    <mergeCell ref="AE569:AJ570"/>
    <mergeCell ref="AS569:AY570"/>
    <mergeCell ref="AZ569:BG570"/>
    <mergeCell ref="D565:G566"/>
    <mergeCell ref="H565:K566"/>
    <mergeCell ref="AG565:AJ566"/>
    <mergeCell ref="AK565:AN566"/>
    <mergeCell ref="B567:G568"/>
    <mergeCell ref="P567:V568"/>
    <mergeCell ref="W567:AD568"/>
    <mergeCell ref="AE567:AJ568"/>
    <mergeCell ref="AG561:AJ562"/>
    <mergeCell ref="AK561:AN562"/>
    <mergeCell ref="D563:G564"/>
    <mergeCell ref="H563:K564"/>
    <mergeCell ref="AG563:AJ564"/>
    <mergeCell ref="AK563:AN564"/>
    <mergeCell ref="H567:O568"/>
    <mergeCell ref="B560:G560"/>
    <mergeCell ref="D579:G580"/>
    <mergeCell ref="H579:K580"/>
    <mergeCell ref="AG579:AJ580"/>
    <mergeCell ref="AK579:AN580"/>
    <mergeCell ref="H581:K581"/>
    <mergeCell ref="AK581:AN581"/>
    <mergeCell ref="D575:G576"/>
    <mergeCell ref="H575:K576"/>
    <mergeCell ref="AG575:AJ576"/>
    <mergeCell ref="AK575:AN576"/>
    <mergeCell ref="B577:C580"/>
    <mergeCell ref="D577:G578"/>
    <mergeCell ref="H577:K578"/>
    <mergeCell ref="AE577:AF580"/>
    <mergeCell ref="AG577:AJ578"/>
    <mergeCell ref="AK577:AN578"/>
    <mergeCell ref="B571:G572"/>
    <mergeCell ref="H571:AD572"/>
    <mergeCell ref="AE571:AJ572"/>
    <mergeCell ref="AK571:BG572"/>
    <mergeCell ref="B573:C576"/>
    <mergeCell ref="H573:K574"/>
    <mergeCell ref="L573:AD587"/>
    <mergeCell ref="AE573:AF576"/>
    <mergeCell ref="AK573:AN574"/>
    <mergeCell ref="AO573:BG587"/>
    <mergeCell ref="D573:G574"/>
    <mergeCell ref="B581:G581"/>
    <mergeCell ref="AE581:AJ581"/>
    <mergeCell ref="AS588:AY589"/>
    <mergeCell ref="AZ588:BG589"/>
    <mergeCell ref="B590:G591"/>
    <mergeCell ref="H590:O591"/>
    <mergeCell ref="P590:V591"/>
    <mergeCell ref="W590:AD591"/>
    <mergeCell ref="AE590:AJ591"/>
    <mergeCell ref="AK590:AR591"/>
    <mergeCell ref="AS590:AY591"/>
    <mergeCell ref="AZ590:BG591"/>
    <mergeCell ref="D586:G587"/>
    <mergeCell ref="H586:K587"/>
    <mergeCell ref="AG586:AJ587"/>
    <mergeCell ref="AK586:AN587"/>
    <mergeCell ref="B588:G589"/>
    <mergeCell ref="H588:O589"/>
    <mergeCell ref="P588:V589"/>
    <mergeCell ref="W588:AD589"/>
    <mergeCell ref="AE588:AJ589"/>
    <mergeCell ref="AK588:AR589"/>
    <mergeCell ref="B582:C587"/>
    <mergeCell ref="D582:G583"/>
    <mergeCell ref="H582:K583"/>
    <mergeCell ref="AE582:AF587"/>
    <mergeCell ref="AG582:AJ583"/>
    <mergeCell ref="AK582:AN583"/>
    <mergeCell ref="D584:G585"/>
    <mergeCell ref="H584:K585"/>
    <mergeCell ref="AG584:AJ585"/>
    <mergeCell ref="AK584:AN585"/>
    <mergeCell ref="D598:G599"/>
    <mergeCell ref="H598:K599"/>
    <mergeCell ref="AE598:AF601"/>
    <mergeCell ref="AG598:AJ599"/>
    <mergeCell ref="AK598:AN599"/>
    <mergeCell ref="D600:G601"/>
    <mergeCell ref="H600:K601"/>
    <mergeCell ref="AG600:AJ601"/>
    <mergeCell ref="AK600:AN601"/>
    <mergeCell ref="AK592:BG593"/>
    <mergeCell ref="B594:C597"/>
    <mergeCell ref="D594:G595"/>
    <mergeCell ref="H594:K595"/>
    <mergeCell ref="L594:AD608"/>
    <mergeCell ref="AE594:AF597"/>
    <mergeCell ref="AG594:AJ595"/>
    <mergeCell ref="AK594:AN595"/>
    <mergeCell ref="AO594:BG608"/>
    <mergeCell ref="D596:G597"/>
    <mergeCell ref="H596:K597"/>
    <mergeCell ref="AG596:AJ597"/>
    <mergeCell ref="AK596:AN597"/>
    <mergeCell ref="B598:C601"/>
    <mergeCell ref="AG605:AJ606"/>
    <mergeCell ref="D603:G604"/>
    <mergeCell ref="D605:G606"/>
    <mergeCell ref="D607:G608"/>
    <mergeCell ref="H607:K608"/>
    <mergeCell ref="AK607:AN608"/>
    <mergeCell ref="AG603:AJ604"/>
    <mergeCell ref="AG607:AJ608"/>
    <mergeCell ref="B592:G593"/>
    <mergeCell ref="AS611:AY612"/>
    <mergeCell ref="AZ611:BG612"/>
    <mergeCell ref="B613:G614"/>
    <mergeCell ref="H613:AD614"/>
    <mergeCell ref="AE613:AJ614"/>
    <mergeCell ref="AK613:BG614"/>
    <mergeCell ref="W609:AD610"/>
    <mergeCell ref="AE609:AJ610"/>
    <mergeCell ref="AS609:AY610"/>
    <mergeCell ref="AZ609:BG610"/>
    <mergeCell ref="B611:G612"/>
    <mergeCell ref="H611:O612"/>
    <mergeCell ref="P611:V612"/>
    <mergeCell ref="W611:AD612"/>
    <mergeCell ref="AE611:AJ612"/>
    <mergeCell ref="AK611:AR612"/>
    <mergeCell ref="B602:G602"/>
    <mergeCell ref="H602:K602"/>
    <mergeCell ref="AE602:AJ602"/>
    <mergeCell ref="AK602:AN602"/>
    <mergeCell ref="B603:C608"/>
    <mergeCell ref="H603:K604"/>
    <mergeCell ref="AE603:AF608"/>
    <mergeCell ref="AK603:AN604"/>
    <mergeCell ref="H605:K606"/>
    <mergeCell ref="AK605:AN606"/>
    <mergeCell ref="H609:O610"/>
    <mergeCell ref="AK609:AR610"/>
    <mergeCell ref="B609:G610"/>
    <mergeCell ref="P609:V610"/>
    <mergeCell ref="AK619:AN620"/>
    <mergeCell ref="H621:K622"/>
    <mergeCell ref="AK621:AN622"/>
    <mergeCell ref="B623:G623"/>
    <mergeCell ref="H623:K623"/>
    <mergeCell ref="AE623:AJ623"/>
    <mergeCell ref="AK623:AN623"/>
    <mergeCell ref="AK615:AN616"/>
    <mergeCell ref="AO615:BG629"/>
    <mergeCell ref="D617:G618"/>
    <mergeCell ref="H617:K618"/>
    <mergeCell ref="AG617:AJ618"/>
    <mergeCell ref="AK617:AN618"/>
    <mergeCell ref="D619:G620"/>
    <mergeCell ref="H619:K620"/>
    <mergeCell ref="AE619:AF622"/>
    <mergeCell ref="AG619:AJ620"/>
    <mergeCell ref="B615:C618"/>
    <mergeCell ref="D615:G616"/>
    <mergeCell ref="H615:K616"/>
    <mergeCell ref="L615:AD629"/>
    <mergeCell ref="AE615:AF618"/>
    <mergeCell ref="AG615:AJ616"/>
    <mergeCell ref="B619:C622"/>
    <mergeCell ref="B624:C629"/>
    <mergeCell ref="D624:G625"/>
    <mergeCell ref="H624:K625"/>
    <mergeCell ref="AG621:AJ622"/>
    <mergeCell ref="D621:G622"/>
    <mergeCell ref="AK628:AN629"/>
    <mergeCell ref="B630:G631"/>
    <mergeCell ref="H630:O631"/>
    <mergeCell ref="P630:V631"/>
    <mergeCell ref="W630:AD631"/>
    <mergeCell ref="AE630:AJ631"/>
    <mergeCell ref="AK630:AR631"/>
    <mergeCell ref="AE624:AF629"/>
    <mergeCell ref="AG624:AJ625"/>
    <mergeCell ref="AK624:AN625"/>
    <mergeCell ref="D626:G627"/>
    <mergeCell ref="H626:K627"/>
    <mergeCell ref="AG626:AJ627"/>
    <mergeCell ref="AK626:AN627"/>
    <mergeCell ref="D628:G629"/>
    <mergeCell ref="H628:K629"/>
    <mergeCell ref="AG628:AJ629"/>
    <mergeCell ref="B634:G635"/>
    <mergeCell ref="H634:AD635"/>
    <mergeCell ref="AE634:AJ635"/>
    <mergeCell ref="AK634:BG635"/>
    <mergeCell ref="B636:C639"/>
    <mergeCell ref="D636:G637"/>
    <mergeCell ref="H636:K637"/>
    <mergeCell ref="L636:AD650"/>
    <mergeCell ref="AE636:AF639"/>
    <mergeCell ref="AG636:AJ637"/>
    <mergeCell ref="AS630:AY631"/>
    <mergeCell ref="AZ630:BG631"/>
    <mergeCell ref="B632:G633"/>
    <mergeCell ref="H632:O633"/>
    <mergeCell ref="P632:V633"/>
    <mergeCell ref="W632:AD633"/>
    <mergeCell ref="AE632:AJ633"/>
    <mergeCell ref="AK632:AR633"/>
    <mergeCell ref="AS632:AY633"/>
    <mergeCell ref="AZ632:BG633"/>
    <mergeCell ref="B640:C643"/>
    <mergeCell ref="AK640:AN641"/>
    <mergeCell ref="D642:G643"/>
    <mergeCell ref="H642:K643"/>
    <mergeCell ref="AG642:AJ643"/>
    <mergeCell ref="AK642:AN643"/>
    <mergeCell ref="B644:G644"/>
    <mergeCell ref="H644:K644"/>
    <mergeCell ref="AE644:AJ644"/>
    <mergeCell ref="AK644:AN644"/>
    <mergeCell ref="AK636:AN637"/>
    <mergeCell ref="AO636:BG650"/>
    <mergeCell ref="D638:G639"/>
    <mergeCell ref="H638:K639"/>
    <mergeCell ref="AG638:AJ639"/>
    <mergeCell ref="AK638:AN639"/>
    <mergeCell ref="AZ653:BG654"/>
    <mergeCell ref="H657:K658"/>
    <mergeCell ref="L657:AD671"/>
    <mergeCell ref="AK657:AN658"/>
    <mergeCell ref="AO657:BG671"/>
    <mergeCell ref="H659:K660"/>
    <mergeCell ref="AK659:AN660"/>
    <mergeCell ref="P651:V652"/>
    <mergeCell ref="W651:AD652"/>
    <mergeCell ref="AE651:AJ652"/>
    <mergeCell ref="AK651:AR652"/>
    <mergeCell ref="AS651:AY652"/>
    <mergeCell ref="AZ651:BG652"/>
    <mergeCell ref="D647:G648"/>
    <mergeCell ref="H647:K648"/>
    <mergeCell ref="AG647:AJ648"/>
    <mergeCell ref="AK647:AN648"/>
    <mergeCell ref="D649:G650"/>
    <mergeCell ref="H649:K650"/>
    <mergeCell ref="AG649:AJ650"/>
    <mergeCell ref="AK649:AN650"/>
    <mergeCell ref="D666:G667"/>
    <mergeCell ref="AG663:AJ664"/>
    <mergeCell ref="B665:G665"/>
    <mergeCell ref="AE665:AJ665"/>
    <mergeCell ref="D661:G662"/>
    <mergeCell ref="AE661:AF664"/>
    <mergeCell ref="B661:C664"/>
    <mergeCell ref="B655:G656"/>
    <mergeCell ref="H655:AD656"/>
    <mergeCell ref="AE655:AJ656"/>
    <mergeCell ref="AK655:BG656"/>
    <mergeCell ref="H661:K662"/>
    <mergeCell ref="AK661:AN662"/>
    <mergeCell ref="H663:K664"/>
    <mergeCell ref="AK663:AN664"/>
    <mergeCell ref="H665:K665"/>
    <mergeCell ref="AK665:AN665"/>
    <mergeCell ref="AE653:AJ654"/>
    <mergeCell ref="AK653:AR654"/>
    <mergeCell ref="AE657:AF660"/>
    <mergeCell ref="AG657:AJ658"/>
    <mergeCell ref="D659:G660"/>
    <mergeCell ref="AG659:AJ660"/>
    <mergeCell ref="D640:G641"/>
    <mergeCell ref="H640:K641"/>
    <mergeCell ref="AE640:AF643"/>
    <mergeCell ref="AG640:AJ641"/>
    <mergeCell ref="AS653:AY654"/>
    <mergeCell ref="B653:G654"/>
    <mergeCell ref="H653:O654"/>
    <mergeCell ref="P653:V654"/>
    <mergeCell ref="W653:AD654"/>
    <mergeCell ref="B651:G652"/>
    <mergeCell ref="H651:O652"/>
    <mergeCell ref="B645:C650"/>
    <mergeCell ref="H645:K646"/>
    <mergeCell ref="AE645:AF650"/>
    <mergeCell ref="AK645:AN646"/>
    <mergeCell ref="D645:G646"/>
    <mergeCell ref="AG645:AJ646"/>
    <mergeCell ref="AG661:AJ662"/>
    <mergeCell ref="D663:G664"/>
    <mergeCell ref="B657:C660"/>
    <mergeCell ref="AS672:AY673"/>
    <mergeCell ref="AZ672:BG673"/>
    <mergeCell ref="B674:G675"/>
    <mergeCell ref="H674:O675"/>
    <mergeCell ref="P674:V675"/>
    <mergeCell ref="W674:AD675"/>
    <mergeCell ref="AE674:AJ675"/>
    <mergeCell ref="AK674:AR675"/>
    <mergeCell ref="AS674:AY675"/>
    <mergeCell ref="AZ674:BG675"/>
    <mergeCell ref="AG670:AJ671"/>
    <mergeCell ref="AK670:AN671"/>
    <mergeCell ref="B672:G673"/>
    <mergeCell ref="H672:O673"/>
    <mergeCell ref="P672:V673"/>
    <mergeCell ref="W672:AD673"/>
    <mergeCell ref="AE672:AJ673"/>
    <mergeCell ref="AK672:AR673"/>
    <mergeCell ref="B666:C671"/>
    <mergeCell ref="H666:K667"/>
    <mergeCell ref="AE666:AF671"/>
    <mergeCell ref="AG666:AJ667"/>
    <mergeCell ref="AK666:AN667"/>
    <mergeCell ref="D668:G669"/>
    <mergeCell ref="H668:K669"/>
    <mergeCell ref="AG668:AJ669"/>
    <mergeCell ref="AK668:AN669"/>
    <mergeCell ref="D670:G671"/>
    <mergeCell ref="H670:K671"/>
    <mergeCell ref="AK678:AN679"/>
    <mergeCell ref="AO678:BG692"/>
    <mergeCell ref="D680:G681"/>
    <mergeCell ref="H680:K681"/>
    <mergeCell ref="AG680:AJ681"/>
    <mergeCell ref="AK680:AN681"/>
    <mergeCell ref="D682:G683"/>
    <mergeCell ref="H682:K683"/>
    <mergeCell ref="AE682:AF685"/>
    <mergeCell ref="AG682:AJ683"/>
    <mergeCell ref="B676:G677"/>
    <mergeCell ref="H676:AD677"/>
    <mergeCell ref="AE676:AJ677"/>
    <mergeCell ref="AK676:BG677"/>
    <mergeCell ref="B678:C681"/>
    <mergeCell ref="D678:G679"/>
    <mergeCell ref="H678:K679"/>
    <mergeCell ref="L678:AD692"/>
    <mergeCell ref="AE678:AF681"/>
    <mergeCell ref="AG678:AJ679"/>
    <mergeCell ref="B682:C685"/>
    <mergeCell ref="AK682:AN683"/>
    <mergeCell ref="D684:G685"/>
    <mergeCell ref="H684:K685"/>
    <mergeCell ref="AG691:AJ692"/>
    <mergeCell ref="AK691:AN692"/>
    <mergeCell ref="H687:K688"/>
    <mergeCell ref="AE687:AF692"/>
    <mergeCell ref="AG687:AJ688"/>
    <mergeCell ref="AK687:AN688"/>
    <mergeCell ref="D689:G690"/>
    <mergeCell ref="H689:K690"/>
    <mergeCell ref="AG684:AJ685"/>
    <mergeCell ref="AK684:AN685"/>
    <mergeCell ref="B686:G686"/>
    <mergeCell ref="H686:K686"/>
    <mergeCell ref="AE686:AJ686"/>
    <mergeCell ref="AK686:AN686"/>
    <mergeCell ref="B697:G698"/>
    <mergeCell ref="H697:AD698"/>
    <mergeCell ref="AE697:AJ698"/>
    <mergeCell ref="AK697:BG698"/>
    <mergeCell ref="B699:C702"/>
    <mergeCell ref="H699:K700"/>
    <mergeCell ref="L699:AD713"/>
    <mergeCell ref="AE699:AF702"/>
    <mergeCell ref="AK699:AN700"/>
    <mergeCell ref="AO699:BG713"/>
    <mergeCell ref="AS693:AY694"/>
    <mergeCell ref="AZ693:BG694"/>
    <mergeCell ref="B695:G696"/>
    <mergeCell ref="P695:V696"/>
    <mergeCell ref="W695:AD696"/>
    <mergeCell ref="AE695:AJ696"/>
    <mergeCell ref="AS695:AY696"/>
    <mergeCell ref="AZ695:BG696"/>
    <mergeCell ref="AG710:AJ711"/>
    <mergeCell ref="AK710:AN711"/>
    <mergeCell ref="D712:G713"/>
    <mergeCell ref="H712:K713"/>
    <mergeCell ref="AG712:AJ713"/>
    <mergeCell ref="AK712:AN713"/>
    <mergeCell ref="H707:K707"/>
    <mergeCell ref="AK707:AN707"/>
    <mergeCell ref="AG705:AJ706"/>
    <mergeCell ref="AK705:AN706"/>
    <mergeCell ref="H720:K721"/>
    <mergeCell ref="L720:AD734"/>
    <mergeCell ref="AE720:AF723"/>
    <mergeCell ref="AG720:AJ721"/>
    <mergeCell ref="AK720:AN721"/>
    <mergeCell ref="AO720:BG734"/>
    <mergeCell ref="AS714:AY715"/>
    <mergeCell ref="AZ714:BG715"/>
    <mergeCell ref="B716:G717"/>
    <mergeCell ref="H716:O717"/>
    <mergeCell ref="P716:V717"/>
    <mergeCell ref="W716:AD717"/>
    <mergeCell ref="AE716:AJ717"/>
    <mergeCell ref="AK716:AR717"/>
    <mergeCell ref="AS716:AY717"/>
    <mergeCell ref="AZ716:BG717"/>
    <mergeCell ref="B714:G715"/>
    <mergeCell ref="H714:O715"/>
    <mergeCell ref="P714:V715"/>
    <mergeCell ref="W714:AD715"/>
    <mergeCell ref="AE714:AJ715"/>
    <mergeCell ref="AK714:AR715"/>
    <mergeCell ref="B720:C723"/>
    <mergeCell ref="D720:G721"/>
    <mergeCell ref="B718:G719"/>
    <mergeCell ref="H718:AD719"/>
    <mergeCell ref="D726:G727"/>
    <mergeCell ref="H726:K727"/>
    <mergeCell ref="AG726:AJ727"/>
    <mergeCell ref="AK726:AN727"/>
    <mergeCell ref="B728:G728"/>
    <mergeCell ref="H728:K728"/>
    <mergeCell ref="AE728:AJ728"/>
    <mergeCell ref="AK728:AN728"/>
    <mergeCell ref="D722:G723"/>
    <mergeCell ref="H722:K723"/>
    <mergeCell ref="AG722:AJ723"/>
    <mergeCell ref="AK722:AN723"/>
    <mergeCell ref="B724:C727"/>
    <mergeCell ref="D724:G725"/>
    <mergeCell ref="H724:K725"/>
    <mergeCell ref="AE724:AF727"/>
    <mergeCell ref="AG724:AJ725"/>
    <mergeCell ref="AK724:AN725"/>
    <mergeCell ref="AS735:AY736"/>
    <mergeCell ref="AZ735:BG736"/>
    <mergeCell ref="B737:G738"/>
    <mergeCell ref="H737:O738"/>
    <mergeCell ref="P737:V738"/>
    <mergeCell ref="W737:AD738"/>
    <mergeCell ref="AE737:AJ738"/>
    <mergeCell ref="AK737:AR738"/>
    <mergeCell ref="AS737:AY738"/>
    <mergeCell ref="AZ737:BG738"/>
    <mergeCell ref="B729:C734"/>
    <mergeCell ref="H729:K730"/>
    <mergeCell ref="AE729:AF734"/>
    <mergeCell ref="AK729:AN730"/>
    <mergeCell ref="H731:K732"/>
    <mergeCell ref="AK731:AN732"/>
    <mergeCell ref="H733:K734"/>
    <mergeCell ref="AK733:AN734"/>
    <mergeCell ref="AK735:AR736"/>
    <mergeCell ref="B735:G736"/>
    <mergeCell ref="P735:V736"/>
    <mergeCell ref="W735:AD736"/>
    <mergeCell ref="AE735:AJ736"/>
    <mergeCell ref="H735:O736"/>
    <mergeCell ref="D733:G734"/>
    <mergeCell ref="AG733:AJ734"/>
    <mergeCell ref="D729:G730"/>
    <mergeCell ref="AG729:AJ730"/>
    <mergeCell ref="D731:G732"/>
    <mergeCell ref="AG731:AJ732"/>
    <mergeCell ref="D743:G744"/>
    <mergeCell ref="H743:K744"/>
    <mergeCell ref="AG743:AJ744"/>
    <mergeCell ref="AK743:AN744"/>
    <mergeCell ref="B745:C748"/>
    <mergeCell ref="D745:G746"/>
    <mergeCell ref="H745:K746"/>
    <mergeCell ref="AE745:AF748"/>
    <mergeCell ref="AG745:AJ746"/>
    <mergeCell ref="AK745:AN746"/>
    <mergeCell ref="AE739:AJ740"/>
    <mergeCell ref="AK739:BG740"/>
    <mergeCell ref="B741:C744"/>
    <mergeCell ref="D741:G742"/>
    <mergeCell ref="H741:K742"/>
    <mergeCell ref="L741:AD755"/>
    <mergeCell ref="AE741:AF744"/>
    <mergeCell ref="AG741:AJ742"/>
    <mergeCell ref="AK741:AN742"/>
    <mergeCell ref="AO741:BG755"/>
    <mergeCell ref="B750:C755"/>
    <mergeCell ref="D750:G751"/>
    <mergeCell ref="H750:K751"/>
    <mergeCell ref="AE750:AF755"/>
    <mergeCell ref="D747:G748"/>
    <mergeCell ref="AG747:AJ748"/>
    <mergeCell ref="B739:G740"/>
    <mergeCell ref="H739:AD740"/>
    <mergeCell ref="D754:G755"/>
    <mergeCell ref="H754:K755"/>
    <mergeCell ref="AG754:AJ755"/>
    <mergeCell ref="AK754:AN755"/>
    <mergeCell ref="B756:G757"/>
    <mergeCell ref="H756:O757"/>
    <mergeCell ref="P756:V757"/>
    <mergeCell ref="W756:AD757"/>
    <mergeCell ref="AE756:AJ757"/>
    <mergeCell ref="AK756:AR757"/>
    <mergeCell ref="AG750:AJ751"/>
    <mergeCell ref="AK750:AN751"/>
    <mergeCell ref="D752:G753"/>
    <mergeCell ref="H752:K753"/>
    <mergeCell ref="AG752:AJ753"/>
    <mergeCell ref="AK752:AN753"/>
    <mergeCell ref="H747:K748"/>
    <mergeCell ref="AK747:AN748"/>
    <mergeCell ref="B749:G749"/>
    <mergeCell ref="H749:K749"/>
    <mergeCell ref="AE749:AJ749"/>
    <mergeCell ref="AK749:AN749"/>
    <mergeCell ref="B760:G761"/>
    <mergeCell ref="H760:AD761"/>
    <mergeCell ref="AE760:AJ761"/>
    <mergeCell ref="AK760:BG761"/>
    <mergeCell ref="B762:C765"/>
    <mergeCell ref="D762:G763"/>
    <mergeCell ref="H762:K763"/>
    <mergeCell ref="L762:AD776"/>
    <mergeCell ref="AE762:AF765"/>
    <mergeCell ref="AG762:AJ763"/>
    <mergeCell ref="AS756:AY757"/>
    <mergeCell ref="AZ756:BG757"/>
    <mergeCell ref="B758:G759"/>
    <mergeCell ref="H758:O759"/>
    <mergeCell ref="P758:V759"/>
    <mergeCell ref="W758:AD759"/>
    <mergeCell ref="AE758:AJ759"/>
    <mergeCell ref="AK758:AR759"/>
    <mergeCell ref="AS758:AY759"/>
    <mergeCell ref="AZ758:BG759"/>
    <mergeCell ref="B766:C769"/>
    <mergeCell ref="D766:G767"/>
    <mergeCell ref="H766:K767"/>
    <mergeCell ref="AE766:AF769"/>
    <mergeCell ref="AG766:AJ767"/>
    <mergeCell ref="AK766:AN767"/>
    <mergeCell ref="D768:G769"/>
    <mergeCell ref="H768:K769"/>
    <mergeCell ref="AG768:AJ769"/>
    <mergeCell ref="AK768:AN769"/>
    <mergeCell ref="AK762:AN763"/>
    <mergeCell ref="AO762:BG776"/>
    <mergeCell ref="D764:G765"/>
    <mergeCell ref="H764:K765"/>
    <mergeCell ref="AG764:AJ765"/>
    <mergeCell ref="AK764:AN765"/>
    <mergeCell ref="B770:G770"/>
    <mergeCell ref="H770:K770"/>
    <mergeCell ref="AE770:AJ770"/>
    <mergeCell ref="AK770:AN770"/>
    <mergeCell ref="AS777:AY778"/>
    <mergeCell ref="AZ777:BG778"/>
    <mergeCell ref="B779:G780"/>
    <mergeCell ref="H779:O780"/>
    <mergeCell ref="P779:V780"/>
    <mergeCell ref="W779:AD780"/>
    <mergeCell ref="AE779:AJ780"/>
    <mergeCell ref="AK779:AR780"/>
    <mergeCell ref="AS779:AY780"/>
    <mergeCell ref="AZ779:BG780"/>
    <mergeCell ref="B777:G778"/>
    <mergeCell ref="H777:O778"/>
    <mergeCell ref="P777:V778"/>
    <mergeCell ref="W777:AD778"/>
    <mergeCell ref="AE777:AJ778"/>
    <mergeCell ref="AK777:AR778"/>
    <mergeCell ref="AG773:AJ774"/>
    <mergeCell ref="AK773:AN774"/>
    <mergeCell ref="D775:G776"/>
    <mergeCell ref="H775:K776"/>
    <mergeCell ref="AG775:AJ776"/>
    <mergeCell ref="AK775:AN776"/>
    <mergeCell ref="H783:K784"/>
    <mergeCell ref="L783:AD797"/>
    <mergeCell ref="AK783:AN784"/>
    <mergeCell ref="AO783:BG797"/>
    <mergeCell ref="H785:K786"/>
    <mergeCell ref="AK785:AN786"/>
    <mergeCell ref="H787:K788"/>
    <mergeCell ref="AK787:AN788"/>
    <mergeCell ref="H789:K790"/>
    <mergeCell ref="AK789:AN790"/>
    <mergeCell ref="D792:G793"/>
    <mergeCell ref="AG789:AJ790"/>
    <mergeCell ref="B791:G791"/>
    <mergeCell ref="AE791:AJ791"/>
    <mergeCell ref="H791:K791"/>
    <mergeCell ref="AK791:AN791"/>
    <mergeCell ref="D787:G788"/>
    <mergeCell ref="AE787:AF790"/>
    <mergeCell ref="AG787:AJ788"/>
    <mergeCell ref="D789:G790"/>
    <mergeCell ref="B783:C786"/>
    <mergeCell ref="D783:G784"/>
    <mergeCell ref="AE783:AF786"/>
    <mergeCell ref="AG783:AJ784"/>
    <mergeCell ref="D785:G786"/>
    <mergeCell ref="AG785:AJ786"/>
    <mergeCell ref="B787:C790"/>
    <mergeCell ref="AS798:AY799"/>
    <mergeCell ref="AZ798:BG799"/>
    <mergeCell ref="B800:G801"/>
    <mergeCell ref="H800:O801"/>
    <mergeCell ref="P800:V801"/>
    <mergeCell ref="W800:AD801"/>
    <mergeCell ref="AE800:AJ801"/>
    <mergeCell ref="AK800:AR801"/>
    <mergeCell ref="AS800:AY801"/>
    <mergeCell ref="AZ800:BG801"/>
    <mergeCell ref="AG796:AJ797"/>
    <mergeCell ref="AK796:AN797"/>
    <mergeCell ref="B798:G799"/>
    <mergeCell ref="H798:O799"/>
    <mergeCell ref="P798:V799"/>
    <mergeCell ref="W798:AD799"/>
    <mergeCell ref="AE798:AJ799"/>
    <mergeCell ref="AK798:AR799"/>
    <mergeCell ref="B792:C797"/>
    <mergeCell ref="H792:K793"/>
    <mergeCell ref="AE792:AF797"/>
    <mergeCell ref="AG792:AJ793"/>
    <mergeCell ref="AK792:AN793"/>
    <mergeCell ref="D794:G795"/>
    <mergeCell ref="H794:K795"/>
    <mergeCell ref="AG794:AJ795"/>
    <mergeCell ref="AK794:AN795"/>
    <mergeCell ref="D796:G797"/>
    <mergeCell ref="H796:K797"/>
    <mergeCell ref="AK804:AN805"/>
    <mergeCell ref="AO804:BG818"/>
    <mergeCell ref="D806:G807"/>
    <mergeCell ref="H806:K807"/>
    <mergeCell ref="AG806:AJ807"/>
    <mergeCell ref="AK806:AN807"/>
    <mergeCell ref="D808:G809"/>
    <mergeCell ref="H808:K809"/>
    <mergeCell ref="AE808:AF811"/>
    <mergeCell ref="AG808:AJ809"/>
    <mergeCell ref="B802:G803"/>
    <mergeCell ref="H802:AD803"/>
    <mergeCell ref="AE802:AJ803"/>
    <mergeCell ref="AK802:BG803"/>
    <mergeCell ref="B804:C807"/>
    <mergeCell ref="D804:G805"/>
    <mergeCell ref="H804:K805"/>
    <mergeCell ref="L804:AD818"/>
    <mergeCell ref="AE804:AF807"/>
    <mergeCell ref="AG804:AJ805"/>
    <mergeCell ref="B813:C818"/>
    <mergeCell ref="D813:G814"/>
    <mergeCell ref="B808:C811"/>
    <mergeCell ref="AK808:AN809"/>
    <mergeCell ref="D810:G811"/>
    <mergeCell ref="H810:K811"/>
    <mergeCell ref="AG817:AJ818"/>
    <mergeCell ref="AK817:AN818"/>
    <mergeCell ref="B819:G820"/>
    <mergeCell ref="P819:V820"/>
    <mergeCell ref="W819:AD820"/>
    <mergeCell ref="AE819:AJ820"/>
    <mergeCell ref="H813:K814"/>
    <mergeCell ref="AE813:AF818"/>
    <mergeCell ref="AG813:AJ814"/>
    <mergeCell ref="AK813:AN814"/>
    <mergeCell ref="D815:G816"/>
    <mergeCell ref="H815:K816"/>
    <mergeCell ref="AG815:AJ816"/>
    <mergeCell ref="AK815:AN816"/>
    <mergeCell ref="D817:G818"/>
    <mergeCell ref="H817:K818"/>
    <mergeCell ref="AG810:AJ811"/>
    <mergeCell ref="AK810:AN811"/>
    <mergeCell ref="B812:G812"/>
    <mergeCell ref="H812:K812"/>
    <mergeCell ref="AE812:AJ812"/>
    <mergeCell ref="AK812:AN812"/>
    <mergeCell ref="AK819:AR820"/>
    <mergeCell ref="H819:O820"/>
    <mergeCell ref="B823:G824"/>
    <mergeCell ref="H823:AD824"/>
    <mergeCell ref="AE823:AJ824"/>
    <mergeCell ref="AK823:BG824"/>
    <mergeCell ref="B825:C828"/>
    <mergeCell ref="H825:K826"/>
    <mergeCell ref="L825:AD839"/>
    <mergeCell ref="AE825:AF828"/>
    <mergeCell ref="AK825:AN826"/>
    <mergeCell ref="AO825:BG839"/>
    <mergeCell ref="AS819:AY820"/>
    <mergeCell ref="AZ819:BG820"/>
    <mergeCell ref="B821:G822"/>
    <mergeCell ref="P821:V822"/>
    <mergeCell ref="W821:AD822"/>
    <mergeCell ref="AE821:AJ822"/>
    <mergeCell ref="AS821:AY822"/>
    <mergeCell ref="AZ821:BG822"/>
    <mergeCell ref="AG825:AJ826"/>
    <mergeCell ref="D827:G828"/>
    <mergeCell ref="H827:K828"/>
    <mergeCell ref="AG827:AJ828"/>
    <mergeCell ref="AK827:AN828"/>
    <mergeCell ref="AK821:AR822"/>
    <mergeCell ref="D825:G826"/>
    <mergeCell ref="H821:O822"/>
    <mergeCell ref="AG836:AJ837"/>
    <mergeCell ref="AK836:AN837"/>
    <mergeCell ref="D838:G839"/>
    <mergeCell ref="H838:K839"/>
    <mergeCell ref="AG838:AJ839"/>
    <mergeCell ref="AK838:AN839"/>
    <mergeCell ref="D831:G832"/>
    <mergeCell ref="H831:K832"/>
    <mergeCell ref="AG831:AJ832"/>
    <mergeCell ref="AK831:AN832"/>
    <mergeCell ref="H846:K847"/>
    <mergeCell ref="L846:AD860"/>
    <mergeCell ref="AE846:AF849"/>
    <mergeCell ref="AG846:AJ847"/>
    <mergeCell ref="AK846:AN847"/>
    <mergeCell ref="AO846:BG860"/>
    <mergeCell ref="AS840:AY841"/>
    <mergeCell ref="AZ840:BG841"/>
    <mergeCell ref="B842:G843"/>
    <mergeCell ref="H842:O843"/>
    <mergeCell ref="P842:V843"/>
    <mergeCell ref="W842:AD843"/>
    <mergeCell ref="AE842:AJ843"/>
    <mergeCell ref="AK842:AR843"/>
    <mergeCell ref="AS842:AY843"/>
    <mergeCell ref="AZ842:BG843"/>
    <mergeCell ref="B840:G841"/>
    <mergeCell ref="H840:O841"/>
    <mergeCell ref="P840:V841"/>
    <mergeCell ref="W840:AD841"/>
    <mergeCell ref="AE840:AJ841"/>
    <mergeCell ref="AK840:AR841"/>
    <mergeCell ref="B855:C860"/>
    <mergeCell ref="H855:K856"/>
    <mergeCell ref="AE855:AF860"/>
    <mergeCell ref="AK855:AN856"/>
    <mergeCell ref="H857:K858"/>
    <mergeCell ref="AK857:AN858"/>
    <mergeCell ref="H859:K860"/>
    <mergeCell ref="AK859:AN860"/>
    <mergeCell ref="D852:G853"/>
    <mergeCell ref="H852:K853"/>
    <mergeCell ref="AG852:AJ853"/>
    <mergeCell ref="AK852:AN853"/>
    <mergeCell ref="B854:G854"/>
    <mergeCell ref="H854:K854"/>
    <mergeCell ref="AE854:AJ854"/>
    <mergeCell ref="AK854:AN854"/>
    <mergeCell ref="D848:G849"/>
    <mergeCell ref="H848:K849"/>
    <mergeCell ref="AG848:AJ849"/>
    <mergeCell ref="AK848:AN849"/>
    <mergeCell ref="B850:C853"/>
    <mergeCell ref="D850:G851"/>
    <mergeCell ref="H850:K851"/>
    <mergeCell ref="AE850:AF853"/>
    <mergeCell ref="AG850:AJ851"/>
    <mergeCell ref="AK850:AN851"/>
    <mergeCell ref="AE865:AJ866"/>
    <mergeCell ref="AK865:BG866"/>
    <mergeCell ref="B867:C870"/>
    <mergeCell ref="D867:G868"/>
    <mergeCell ref="H867:K868"/>
    <mergeCell ref="L867:AD881"/>
    <mergeCell ref="AE867:AF870"/>
    <mergeCell ref="AG867:AJ868"/>
    <mergeCell ref="AK867:AN868"/>
    <mergeCell ref="AO867:BG881"/>
    <mergeCell ref="AS861:AY862"/>
    <mergeCell ref="AZ861:BG862"/>
    <mergeCell ref="B863:G864"/>
    <mergeCell ref="H863:O864"/>
    <mergeCell ref="P863:V864"/>
    <mergeCell ref="W863:AD864"/>
    <mergeCell ref="AE863:AJ864"/>
    <mergeCell ref="AK863:AR864"/>
    <mergeCell ref="AS863:AY864"/>
    <mergeCell ref="AZ863:BG864"/>
    <mergeCell ref="B876:C881"/>
    <mergeCell ref="D876:G877"/>
    <mergeCell ref="H876:K877"/>
    <mergeCell ref="AE876:AF881"/>
    <mergeCell ref="D873:G874"/>
    <mergeCell ref="AG873:AJ874"/>
    <mergeCell ref="B865:G866"/>
    <mergeCell ref="H865:AD866"/>
    <mergeCell ref="AK861:AR862"/>
    <mergeCell ref="B861:G862"/>
    <mergeCell ref="P861:V862"/>
    <mergeCell ref="W861:AD862"/>
    <mergeCell ref="AG876:AJ877"/>
    <mergeCell ref="AK876:AN877"/>
    <mergeCell ref="D878:G879"/>
    <mergeCell ref="H878:K879"/>
    <mergeCell ref="AG878:AJ879"/>
    <mergeCell ref="AK878:AN879"/>
    <mergeCell ref="H873:K874"/>
    <mergeCell ref="AK873:AN874"/>
    <mergeCell ref="B875:G875"/>
    <mergeCell ref="H875:K875"/>
    <mergeCell ref="AE875:AJ875"/>
    <mergeCell ref="AK875:AN875"/>
    <mergeCell ref="D869:G870"/>
    <mergeCell ref="H869:K870"/>
    <mergeCell ref="AG869:AJ870"/>
    <mergeCell ref="AK869:AN870"/>
    <mergeCell ref="B871:C874"/>
    <mergeCell ref="D871:G872"/>
    <mergeCell ref="H871:K872"/>
    <mergeCell ref="AE871:AF874"/>
    <mergeCell ref="AG871:AJ872"/>
    <mergeCell ref="AK871:AN872"/>
    <mergeCell ref="AS882:AY883"/>
    <mergeCell ref="AZ882:BG883"/>
    <mergeCell ref="B884:G885"/>
    <mergeCell ref="H884:O885"/>
    <mergeCell ref="P884:V885"/>
    <mergeCell ref="W884:AD885"/>
    <mergeCell ref="AE884:AJ885"/>
    <mergeCell ref="AK884:AR885"/>
    <mergeCell ref="AS884:AY885"/>
    <mergeCell ref="AZ884:BG885"/>
    <mergeCell ref="D880:G881"/>
    <mergeCell ref="H880:K881"/>
    <mergeCell ref="AG880:AJ881"/>
    <mergeCell ref="AK880:AN881"/>
    <mergeCell ref="B882:G883"/>
    <mergeCell ref="H882:O883"/>
    <mergeCell ref="P882:V883"/>
    <mergeCell ref="W882:AD883"/>
    <mergeCell ref="AE882:AJ883"/>
    <mergeCell ref="AK882:AR883"/>
    <mergeCell ref="AK896:AN896"/>
    <mergeCell ref="B886:G887"/>
    <mergeCell ref="H886:AD887"/>
    <mergeCell ref="AE886:AJ887"/>
    <mergeCell ref="AK886:BG887"/>
    <mergeCell ref="B888:C891"/>
    <mergeCell ref="D888:G889"/>
    <mergeCell ref="H888:K889"/>
    <mergeCell ref="L888:AD902"/>
    <mergeCell ref="AE888:AF891"/>
    <mergeCell ref="AG888:AJ889"/>
    <mergeCell ref="AG899:AJ900"/>
    <mergeCell ref="AK899:AN900"/>
    <mergeCell ref="D901:G902"/>
    <mergeCell ref="H901:K902"/>
    <mergeCell ref="AG901:AJ902"/>
    <mergeCell ref="AK901:AN902"/>
    <mergeCell ref="B892:C895"/>
    <mergeCell ref="D892:G893"/>
    <mergeCell ref="H892:K893"/>
    <mergeCell ref="AE892:AF895"/>
    <mergeCell ref="AG892:AJ893"/>
    <mergeCell ref="AK892:AN893"/>
    <mergeCell ref="D894:G895"/>
    <mergeCell ref="H894:K895"/>
    <mergeCell ref="AG894:AJ895"/>
    <mergeCell ref="AK894:AN895"/>
    <mergeCell ref="AK888:AN889"/>
    <mergeCell ref="H909:K910"/>
    <mergeCell ref="L909:AD923"/>
    <mergeCell ref="AK909:AN910"/>
    <mergeCell ref="AO909:BG923"/>
    <mergeCell ref="H911:K912"/>
    <mergeCell ref="AK911:AN912"/>
    <mergeCell ref="H913:K914"/>
    <mergeCell ref="AK913:AN914"/>
    <mergeCell ref="H915:K916"/>
    <mergeCell ref="AK915:AN916"/>
    <mergeCell ref="AS903:AY904"/>
    <mergeCell ref="AZ903:BG904"/>
    <mergeCell ref="B905:G906"/>
    <mergeCell ref="H905:O906"/>
    <mergeCell ref="P905:V906"/>
    <mergeCell ref="W905:AD906"/>
    <mergeCell ref="AE905:AJ906"/>
    <mergeCell ref="AK905:AR906"/>
    <mergeCell ref="AS905:AY906"/>
    <mergeCell ref="AZ905:BG906"/>
    <mergeCell ref="B903:G904"/>
    <mergeCell ref="H903:O904"/>
    <mergeCell ref="P903:V904"/>
    <mergeCell ref="W903:AD904"/>
    <mergeCell ref="AE903:AJ904"/>
    <mergeCell ref="AK903:AR904"/>
    <mergeCell ref="B918:C923"/>
    <mergeCell ref="D918:G919"/>
    <mergeCell ref="AG915:AJ916"/>
    <mergeCell ref="B917:G917"/>
    <mergeCell ref="AE917:AJ917"/>
    <mergeCell ref="H917:K917"/>
    <mergeCell ref="AG922:AJ923"/>
    <mergeCell ref="AK922:AN923"/>
    <mergeCell ref="B924:G925"/>
    <mergeCell ref="H924:O925"/>
    <mergeCell ref="P924:V925"/>
    <mergeCell ref="W924:AD925"/>
    <mergeCell ref="AE924:AJ925"/>
    <mergeCell ref="AK924:AR925"/>
    <mergeCell ref="H918:K919"/>
    <mergeCell ref="AE918:AF923"/>
    <mergeCell ref="AG918:AJ919"/>
    <mergeCell ref="AK918:AN919"/>
    <mergeCell ref="D920:G921"/>
    <mergeCell ref="H920:K921"/>
    <mergeCell ref="AG920:AJ921"/>
    <mergeCell ref="AK920:AN921"/>
    <mergeCell ref="D922:G923"/>
    <mergeCell ref="H922:K923"/>
    <mergeCell ref="B928:G929"/>
    <mergeCell ref="H928:AD929"/>
    <mergeCell ref="AE928:AJ929"/>
    <mergeCell ref="AK928:BG929"/>
    <mergeCell ref="B930:C933"/>
    <mergeCell ref="D930:G931"/>
    <mergeCell ref="H930:K931"/>
    <mergeCell ref="L930:AD944"/>
    <mergeCell ref="AE930:AF933"/>
    <mergeCell ref="AG930:AJ931"/>
    <mergeCell ref="AS924:AY925"/>
    <mergeCell ref="AZ924:BG925"/>
    <mergeCell ref="B926:G927"/>
    <mergeCell ref="H926:O927"/>
    <mergeCell ref="P926:V927"/>
    <mergeCell ref="W926:AD927"/>
    <mergeCell ref="AE926:AJ927"/>
    <mergeCell ref="AK926:AR927"/>
    <mergeCell ref="AS926:AY927"/>
    <mergeCell ref="AZ926:BG927"/>
    <mergeCell ref="B934:C937"/>
    <mergeCell ref="AK934:AN935"/>
    <mergeCell ref="D936:G937"/>
    <mergeCell ref="H936:K937"/>
    <mergeCell ref="H939:K940"/>
    <mergeCell ref="AE939:AF944"/>
    <mergeCell ref="AG939:AJ940"/>
    <mergeCell ref="AK939:AN940"/>
    <mergeCell ref="D941:G942"/>
    <mergeCell ref="H941:K942"/>
    <mergeCell ref="AG941:AJ942"/>
    <mergeCell ref="AK941:AN942"/>
    <mergeCell ref="AK930:AN931"/>
    <mergeCell ref="D932:G933"/>
    <mergeCell ref="H932:K933"/>
    <mergeCell ref="AG932:AJ933"/>
    <mergeCell ref="AK932:AN933"/>
    <mergeCell ref="D934:G935"/>
    <mergeCell ref="H934:K935"/>
    <mergeCell ref="AE934:AF937"/>
    <mergeCell ref="AG934:AJ935"/>
    <mergeCell ref="B949:G950"/>
    <mergeCell ref="H949:AD950"/>
    <mergeCell ref="AE949:AJ950"/>
    <mergeCell ref="AK949:BG950"/>
    <mergeCell ref="AS945:AY946"/>
    <mergeCell ref="AZ945:BG946"/>
    <mergeCell ref="P947:V948"/>
    <mergeCell ref="W947:AD948"/>
    <mergeCell ref="AS947:AY948"/>
    <mergeCell ref="AZ947:BG948"/>
    <mergeCell ref="AG943:AJ944"/>
    <mergeCell ref="AK943:AN944"/>
    <mergeCell ref="B945:G946"/>
    <mergeCell ref="AE945:AJ946"/>
    <mergeCell ref="B947:G948"/>
    <mergeCell ref="AE947:AJ948"/>
    <mergeCell ref="P945:V946"/>
    <mergeCell ref="AG955:AJ956"/>
    <mergeCell ref="AK955:AN956"/>
    <mergeCell ref="D957:G958"/>
    <mergeCell ref="H957:K958"/>
    <mergeCell ref="AG957:AJ958"/>
    <mergeCell ref="AK957:AN958"/>
    <mergeCell ref="H972:K973"/>
    <mergeCell ref="L972:AD986"/>
    <mergeCell ref="AE972:AF975"/>
    <mergeCell ref="AG972:AJ973"/>
    <mergeCell ref="AK972:AN973"/>
    <mergeCell ref="AO972:BG986"/>
    <mergeCell ref="AS966:AY967"/>
    <mergeCell ref="AZ966:BG967"/>
    <mergeCell ref="B968:G969"/>
    <mergeCell ref="H968:O969"/>
    <mergeCell ref="P968:V969"/>
    <mergeCell ref="W968:AD969"/>
    <mergeCell ref="AE968:AJ969"/>
    <mergeCell ref="AK968:AR969"/>
    <mergeCell ref="AS968:AY969"/>
    <mergeCell ref="AZ968:BG969"/>
    <mergeCell ref="B966:G967"/>
    <mergeCell ref="H966:O967"/>
    <mergeCell ref="P966:V967"/>
    <mergeCell ref="W966:AD967"/>
    <mergeCell ref="AE966:AJ967"/>
    <mergeCell ref="AK966:AR967"/>
    <mergeCell ref="D985:G986"/>
    <mergeCell ref="AG985:AJ986"/>
    <mergeCell ref="D981:G982"/>
    <mergeCell ref="AG981:AJ982"/>
    <mergeCell ref="B972:C975"/>
    <mergeCell ref="D972:G973"/>
    <mergeCell ref="B970:G971"/>
    <mergeCell ref="H970:AD971"/>
    <mergeCell ref="D978:G979"/>
    <mergeCell ref="H978:K979"/>
    <mergeCell ref="AG978:AJ979"/>
    <mergeCell ref="AK978:AN979"/>
    <mergeCell ref="B980:G980"/>
    <mergeCell ref="H980:K980"/>
    <mergeCell ref="AE980:AJ980"/>
    <mergeCell ref="AK980:AN980"/>
    <mergeCell ref="D974:G975"/>
    <mergeCell ref="H974:K975"/>
    <mergeCell ref="AG974:AJ975"/>
    <mergeCell ref="AK974:AN975"/>
    <mergeCell ref="B976:C979"/>
    <mergeCell ref="D976:G977"/>
    <mergeCell ref="H976:K977"/>
    <mergeCell ref="AE976:AF979"/>
    <mergeCell ref="AG976:AJ977"/>
    <mergeCell ref="AK976:AN977"/>
    <mergeCell ref="AS987:AY988"/>
    <mergeCell ref="AZ987:BG988"/>
    <mergeCell ref="B989:G990"/>
    <mergeCell ref="H989:O990"/>
    <mergeCell ref="P989:V990"/>
    <mergeCell ref="W989:AD990"/>
    <mergeCell ref="AE989:AJ990"/>
    <mergeCell ref="AK989:AR990"/>
    <mergeCell ref="AS989:AY990"/>
    <mergeCell ref="AZ989:BG990"/>
    <mergeCell ref="B981:C986"/>
    <mergeCell ref="H981:K982"/>
    <mergeCell ref="AE981:AF986"/>
    <mergeCell ref="AK981:AN982"/>
    <mergeCell ref="H983:K984"/>
    <mergeCell ref="AK983:AN984"/>
    <mergeCell ref="H985:K986"/>
    <mergeCell ref="AK985:AN986"/>
    <mergeCell ref="AK987:AR988"/>
    <mergeCell ref="B987:G988"/>
    <mergeCell ref="P987:V988"/>
    <mergeCell ref="W987:AD988"/>
    <mergeCell ref="AE987:AJ988"/>
    <mergeCell ref="H987:O988"/>
    <mergeCell ref="D983:G984"/>
    <mergeCell ref="AG983:AJ984"/>
    <mergeCell ref="D995:G996"/>
    <mergeCell ref="H995:K996"/>
    <mergeCell ref="AG995:AJ996"/>
    <mergeCell ref="AK995:AN996"/>
    <mergeCell ref="B997:C1000"/>
    <mergeCell ref="D997:G998"/>
    <mergeCell ref="H997:K998"/>
    <mergeCell ref="AE997:AF1000"/>
    <mergeCell ref="AG997:AJ998"/>
    <mergeCell ref="AK997:AN998"/>
    <mergeCell ref="AE991:AJ992"/>
    <mergeCell ref="AK991:BG992"/>
    <mergeCell ref="B993:C996"/>
    <mergeCell ref="D993:G994"/>
    <mergeCell ref="H993:K994"/>
    <mergeCell ref="L993:AD1007"/>
    <mergeCell ref="AE993:AF996"/>
    <mergeCell ref="AG993:AJ994"/>
    <mergeCell ref="AK993:AN994"/>
    <mergeCell ref="AO993:BG1007"/>
    <mergeCell ref="B1002:C1007"/>
    <mergeCell ref="D1002:G1003"/>
    <mergeCell ref="H1002:K1003"/>
    <mergeCell ref="AE1002:AF1007"/>
    <mergeCell ref="D999:G1000"/>
    <mergeCell ref="AG999:AJ1000"/>
    <mergeCell ref="B991:G992"/>
    <mergeCell ref="H991:AD992"/>
    <mergeCell ref="D1006:G1007"/>
    <mergeCell ref="H1006:K1007"/>
    <mergeCell ref="AG1006:AJ1007"/>
    <mergeCell ref="AK1006:AN1007"/>
    <mergeCell ref="B1008:G1009"/>
    <mergeCell ref="H1008:O1009"/>
    <mergeCell ref="P1008:V1009"/>
    <mergeCell ref="W1008:AD1009"/>
    <mergeCell ref="AE1008:AJ1009"/>
    <mergeCell ref="AK1008:AR1009"/>
    <mergeCell ref="AG1002:AJ1003"/>
    <mergeCell ref="AK1002:AN1003"/>
    <mergeCell ref="D1004:G1005"/>
    <mergeCell ref="H1004:K1005"/>
    <mergeCell ref="AG1004:AJ1005"/>
    <mergeCell ref="AK1004:AN1005"/>
    <mergeCell ref="H999:K1000"/>
    <mergeCell ref="AK999:AN1000"/>
    <mergeCell ref="B1001:G1001"/>
    <mergeCell ref="H1001:K1001"/>
    <mergeCell ref="AE1001:AJ1001"/>
    <mergeCell ref="AK1001:AN1001"/>
    <mergeCell ref="B1012:G1013"/>
    <mergeCell ref="H1012:AD1013"/>
    <mergeCell ref="AE1012:AJ1013"/>
    <mergeCell ref="AK1012:BG1013"/>
    <mergeCell ref="B1014:C1017"/>
    <mergeCell ref="D1014:G1015"/>
    <mergeCell ref="H1014:K1015"/>
    <mergeCell ref="L1014:AD1028"/>
    <mergeCell ref="AE1014:AF1017"/>
    <mergeCell ref="AG1014:AJ1015"/>
    <mergeCell ref="AS1008:AY1009"/>
    <mergeCell ref="AZ1008:BG1009"/>
    <mergeCell ref="B1010:G1011"/>
    <mergeCell ref="H1010:O1011"/>
    <mergeCell ref="P1010:V1011"/>
    <mergeCell ref="W1010:AD1011"/>
    <mergeCell ref="AE1010:AJ1011"/>
    <mergeCell ref="AK1010:AR1011"/>
    <mergeCell ref="AS1010:AY1011"/>
    <mergeCell ref="AZ1010:BG1011"/>
    <mergeCell ref="B1018:C1021"/>
    <mergeCell ref="D1018:G1019"/>
    <mergeCell ref="H1018:K1019"/>
    <mergeCell ref="AE1018:AF1021"/>
    <mergeCell ref="AG1018:AJ1019"/>
    <mergeCell ref="AK1018:AN1019"/>
    <mergeCell ref="D1020:G1021"/>
    <mergeCell ref="H1020:K1021"/>
    <mergeCell ref="AG1020:AJ1021"/>
    <mergeCell ref="AK1020:AN1021"/>
    <mergeCell ref="AK1014:AN1015"/>
    <mergeCell ref="AO1014:BG1028"/>
    <mergeCell ref="D1016:G1017"/>
    <mergeCell ref="H1016:K1017"/>
    <mergeCell ref="AG1016:AJ1017"/>
    <mergeCell ref="AK1016:AN1017"/>
    <mergeCell ref="B1022:G1022"/>
    <mergeCell ref="H1022:K1022"/>
    <mergeCell ref="AE1022:AJ1022"/>
    <mergeCell ref="AK1022:AN1022"/>
    <mergeCell ref="AS1029:AY1030"/>
    <mergeCell ref="AZ1029:BG1030"/>
    <mergeCell ref="B1031:G1032"/>
    <mergeCell ref="H1031:O1032"/>
    <mergeCell ref="P1031:V1032"/>
    <mergeCell ref="W1031:AD1032"/>
    <mergeCell ref="AE1031:AJ1032"/>
    <mergeCell ref="AK1031:AR1032"/>
    <mergeCell ref="AS1031:AY1032"/>
    <mergeCell ref="AZ1031:BG1032"/>
    <mergeCell ref="B1029:G1030"/>
    <mergeCell ref="H1029:O1030"/>
    <mergeCell ref="P1029:V1030"/>
    <mergeCell ref="W1029:AD1030"/>
    <mergeCell ref="AE1029:AJ1030"/>
    <mergeCell ref="AK1029:AR1030"/>
    <mergeCell ref="AG1025:AJ1026"/>
    <mergeCell ref="AK1025:AN1026"/>
    <mergeCell ref="D1027:G1028"/>
    <mergeCell ref="H1027:K1028"/>
    <mergeCell ref="AG1027:AJ1028"/>
    <mergeCell ref="AK1027:AN1028"/>
    <mergeCell ref="H1035:K1036"/>
    <mergeCell ref="L1035:AD1049"/>
    <mergeCell ref="AK1035:AN1036"/>
    <mergeCell ref="AO1035:BG1049"/>
    <mergeCell ref="H1037:K1038"/>
    <mergeCell ref="AK1037:AN1038"/>
    <mergeCell ref="H1039:K1040"/>
    <mergeCell ref="AK1039:AN1040"/>
    <mergeCell ref="H1041:K1042"/>
    <mergeCell ref="AK1041:AN1042"/>
    <mergeCell ref="D1044:G1045"/>
    <mergeCell ref="AG1041:AJ1042"/>
    <mergeCell ref="B1043:G1043"/>
    <mergeCell ref="AE1043:AJ1043"/>
    <mergeCell ref="H1043:K1043"/>
    <mergeCell ref="AK1043:AN1043"/>
    <mergeCell ref="D1039:G1040"/>
    <mergeCell ref="AE1039:AF1042"/>
    <mergeCell ref="AG1039:AJ1040"/>
    <mergeCell ref="D1041:G1042"/>
    <mergeCell ref="B1035:C1038"/>
    <mergeCell ref="D1035:G1036"/>
    <mergeCell ref="AE1035:AF1038"/>
    <mergeCell ref="AG1035:AJ1036"/>
    <mergeCell ref="D1037:G1038"/>
    <mergeCell ref="AG1037:AJ1038"/>
    <mergeCell ref="B1039:C1042"/>
    <mergeCell ref="AS1050:AY1051"/>
    <mergeCell ref="AZ1050:BG1051"/>
    <mergeCell ref="B1052:G1053"/>
    <mergeCell ref="H1052:O1053"/>
    <mergeCell ref="P1052:V1053"/>
    <mergeCell ref="W1052:AD1053"/>
    <mergeCell ref="AE1052:AJ1053"/>
    <mergeCell ref="AK1052:AR1053"/>
    <mergeCell ref="AS1052:AY1053"/>
    <mergeCell ref="AZ1052:BG1053"/>
    <mergeCell ref="AG1048:AJ1049"/>
    <mergeCell ref="AK1048:AN1049"/>
    <mergeCell ref="B1050:G1051"/>
    <mergeCell ref="H1050:O1051"/>
    <mergeCell ref="P1050:V1051"/>
    <mergeCell ref="W1050:AD1051"/>
    <mergeCell ref="AE1050:AJ1051"/>
    <mergeCell ref="AK1050:AR1051"/>
    <mergeCell ref="B1044:C1049"/>
    <mergeCell ref="H1044:K1045"/>
    <mergeCell ref="AE1044:AF1049"/>
    <mergeCell ref="AG1044:AJ1045"/>
    <mergeCell ref="AK1044:AN1045"/>
    <mergeCell ref="D1046:G1047"/>
    <mergeCell ref="H1046:K1047"/>
    <mergeCell ref="AG1046:AJ1047"/>
    <mergeCell ref="AK1046:AN1047"/>
    <mergeCell ref="D1048:G1049"/>
    <mergeCell ref="H1048:K1049"/>
    <mergeCell ref="AK1056:AN1057"/>
    <mergeCell ref="AO1056:BG1070"/>
    <mergeCell ref="D1058:G1059"/>
    <mergeCell ref="H1058:K1059"/>
    <mergeCell ref="AG1058:AJ1059"/>
    <mergeCell ref="AK1058:AN1059"/>
    <mergeCell ref="D1060:G1061"/>
    <mergeCell ref="H1060:K1061"/>
    <mergeCell ref="AE1060:AF1063"/>
    <mergeCell ref="AG1060:AJ1061"/>
    <mergeCell ref="B1054:G1055"/>
    <mergeCell ref="H1054:AD1055"/>
    <mergeCell ref="AE1054:AJ1055"/>
    <mergeCell ref="AK1054:BG1055"/>
    <mergeCell ref="B1056:C1059"/>
    <mergeCell ref="D1056:G1057"/>
    <mergeCell ref="H1056:K1057"/>
    <mergeCell ref="L1056:AD1070"/>
    <mergeCell ref="AE1056:AF1059"/>
    <mergeCell ref="AG1056:AJ1057"/>
    <mergeCell ref="B1060:C1063"/>
    <mergeCell ref="AK1060:AN1061"/>
    <mergeCell ref="D1062:G1063"/>
    <mergeCell ref="H1062:K1063"/>
    <mergeCell ref="AG1069:AJ1070"/>
    <mergeCell ref="AK1069:AN1070"/>
    <mergeCell ref="H1065:K1066"/>
    <mergeCell ref="AE1065:AF1070"/>
    <mergeCell ref="AG1065:AJ1066"/>
    <mergeCell ref="AK1065:AN1066"/>
    <mergeCell ref="D1067:G1068"/>
    <mergeCell ref="H1067:K1068"/>
    <mergeCell ref="AG1062:AJ1063"/>
    <mergeCell ref="AK1062:AN1063"/>
    <mergeCell ref="B1064:G1064"/>
    <mergeCell ref="H1064:K1064"/>
    <mergeCell ref="AE1064:AJ1064"/>
    <mergeCell ref="AK1064:AN1064"/>
    <mergeCell ref="B1075:G1076"/>
    <mergeCell ref="H1075:AD1076"/>
    <mergeCell ref="AE1075:AJ1076"/>
    <mergeCell ref="AK1075:BG1076"/>
    <mergeCell ref="B1077:C1080"/>
    <mergeCell ref="H1077:K1078"/>
    <mergeCell ref="AE1077:AF1080"/>
    <mergeCell ref="AK1077:AN1078"/>
    <mergeCell ref="D1079:G1080"/>
    <mergeCell ref="H1079:K1080"/>
    <mergeCell ref="AS1071:AY1072"/>
    <mergeCell ref="AZ1071:BG1072"/>
    <mergeCell ref="B1073:G1074"/>
    <mergeCell ref="P1073:V1074"/>
    <mergeCell ref="W1073:AD1074"/>
    <mergeCell ref="AE1073:AJ1074"/>
    <mergeCell ref="AS1073:AY1074"/>
    <mergeCell ref="AZ1073:BG1074"/>
    <mergeCell ref="L1077:AD1091"/>
    <mergeCell ref="H1085:K1085"/>
    <mergeCell ref="AK1085:AN1085"/>
    <mergeCell ref="B1086:C1091"/>
    <mergeCell ref="D1086:G1087"/>
    <mergeCell ref="H1086:K1087"/>
    <mergeCell ref="AE1086:AF1091"/>
    <mergeCell ref="AG1086:AJ1087"/>
    <mergeCell ref="AK1098:AN1099"/>
    <mergeCell ref="AO1098:BG1112"/>
    <mergeCell ref="AS1092:AY1093"/>
    <mergeCell ref="AZ1092:BG1093"/>
    <mergeCell ref="P1094:V1095"/>
    <mergeCell ref="W1094:AD1095"/>
    <mergeCell ref="AS1094:AY1095"/>
    <mergeCell ref="AZ1094:BG1095"/>
    <mergeCell ref="B1092:G1093"/>
    <mergeCell ref="H1092:O1093"/>
    <mergeCell ref="AE1092:AJ1093"/>
    <mergeCell ref="AK1092:AR1093"/>
    <mergeCell ref="B1094:G1095"/>
    <mergeCell ref="H1094:O1095"/>
    <mergeCell ref="AE1094:AJ1095"/>
    <mergeCell ref="AK1094:AR1095"/>
    <mergeCell ref="P1092:V1093"/>
    <mergeCell ref="W1092:AD1093"/>
    <mergeCell ref="B1098:C1101"/>
    <mergeCell ref="D1098:G1099"/>
    <mergeCell ref="B1096:G1097"/>
    <mergeCell ref="AE1096:AJ1097"/>
    <mergeCell ref="D1104:G1105"/>
    <mergeCell ref="H1104:K1105"/>
    <mergeCell ref="AG1104:AJ1105"/>
    <mergeCell ref="AK1104:AN1105"/>
    <mergeCell ref="B1106:G1106"/>
    <mergeCell ref="H1106:K1106"/>
    <mergeCell ref="AE1106:AJ1106"/>
    <mergeCell ref="AK1106:AN1106"/>
    <mergeCell ref="D1100:G1101"/>
    <mergeCell ref="H1100:K1101"/>
    <mergeCell ref="AG1100:AJ1101"/>
    <mergeCell ref="AK1100:AN1101"/>
    <mergeCell ref="B1102:C1105"/>
    <mergeCell ref="D1102:G1103"/>
    <mergeCell ref="H1102:K1103"/>
    <mergeCell ref="AE1102:AF1105"/>
    <mergeCell ref="AG1102:AJ1103"/>
    <mergeCell ref="AK1102:AN1103"/>
    <mergeCell ref="AS1113:AY1114"/>
    <mergeCell ref="AZ1113:BG1114"/>
    <mergeCell ref="B1115:G1116"/>
    <mergeCell ref="H1115:O1116"/>
    <mergeCell ref="P1115:V1116"/>
    <mergeCell ref="W1115:AD1116"/>
    <mergeCell ref="AE1115:AJ1116"/>
    <mergeCell ref="AK1115:AR1116"/>
    <mergeCell ref="AS1115:AY1116"/>
    <mergeCell ref="AZ1115:BG1116"/>
    <mergeCell ref="B1107:C1112"/>
    <mergeCell ref="H1107:K1108"/>
    <mergeCell ref="AE1107:AF1112"/>
    <mergeCell ref="AK1107:AN1108"/>
    <mergeCell ref="H1109:K1110"/>
    <mergeCell ref="AK1109:AN1110"/>
    <mergeCell ref="H1111:K1112"/>
    <mergeCell ref="AK1111:AN1112"/>
    <mergeCell ref="AK1113:AR1114"/>
    <mergeCell ref="B1113:G1114"/>
    <mergeCell ref="P1113:V1114"/>
    <mergeCell ref="W1113:AD1114"/>
    <mergeCell ref="AE1113:AJ1114"/>
    <mergeCell ref="H1113:O1114"/>
    <mergeCell ref="D1111:G1112"/>
    <mergeCell ref="AG1111:AJ1112"/>
    <mergeCell ref="D1107:G1108"/>
    <mergeCell ref="AG1107:AJ1108"/>
    <mergeCell ref="D1109:G1110"/>
    <mergeCell ref="AG1109:AJ1110"/>
    <mergeCell ref="D1121:G1122"/>
    <mergeCell ref="H1121:K1122"/>
    <mergeCell ref="AG1121:AJ1122"/>
    <mergeCell ref="AK1121:AN1122"/>
    <mergeCell ref="B1123:C1126"/>
    <mergeCell ref="D1123:G1124"/>
    <mergeCell ref="H1123:K1124"/>
    <mergeCell ref="AE1123:AF1126"/>
    <mergeCell ref="AG1123:AJ1124"/>
    <mergeCell ref="AK1123:AN1124"/>
    <mergeCell ref="AE1117:AJ1118"/>
    <mergeCell ref="AK1117:BG1118"/>
    <mergeCell ref="B1119:C1122"/>
    <mergeCell ref="D1119:G1120"/>
    <mergeCell ref="H1119:K1120"/>
    <mergeCell ref="L1119:AD1133"/>
    <mergeCell ref="AE1119:AF1122"/>
    <mergeCell ref="AG1119:AJ1120"/>
    <mergeCell ref="AK1119:AN1120"/>
    <mergeCell ref="AO1119:BG1133"/>
    <mergeCell ref="B1128:C1133"/>
    <mergeCell ref="D1128:G1129"/>
    <mergeCell ref="H1128:K1129"/>
    <mergeCell ref="AE1128:AF1133"/>
    <mergeCell ref="D1125:G1126"/>
    <mergeCell ref="AG1125:AJ1126"/>
    <mergeCell ref="B1117:G1118"/>
    <mergeCell ref="H1117:AD1118"/>
    <mergeCell ref="D1132:G1133"/>
    <mergeCell ref="H1132:K1133"/>
    <mergeCell ref="AG1132:AJ1133"/>
    <mergeCell ref="AK1132:AN1133"/>
    <mergeCell ref="B1134:G1135"/>
    <mergeCell ref="H1134:O1135"/>
    <mergeCell ref="P1134:V1135"/>
    <mergeCell ref="W1134:AD1135"/>
    <mergeCell ref="AE1134:AJ1135"/>
    <mergeCell ref="AK1134:AR1135"/>
    <mergeCell ref="AG1128:AJ1129"/>
    <mergeCell ref="AK1128:AN1129"/>
    <mergeCell ref="D1130:G1131"/>
    <mergeCell ref="H1130:K1131"/>
    <mergeCell ref="AG1130:AJ1131"/>
    <mergeCell ref="AK1130:AN1131"/>
    <mergeCell ref="H1125:K1126"/>
    <mergeCell ref="AK1125:AN1126"/>
    <mergeCell ref="B1127:G1127"/>
    <mergeCell ref="H1127:K1127"/>
    <mergeCell ref="AE1127:AJ1127"/>
    <mergeCell ref="AK1127:AN1127"/>
    <mergeCell ref="B1138:G1139"/>
    <mergeCell ref="H1138:AD1139"/>
    <mergeCell ref="AE1138:AJ1139"/>
    <mergeCell ref="AK1138:BG1139"/>
    <mergeCell ref="B1140:C1143"/>
    <mergeCell ref="D1140:G1141"/>
    <mergeCell ref="H1140:K1141"/>
    <mergeCell ref="L1140:AD1154"/>
    <mergeCell ref="AE1140:AF1143"/>
    <mergeCell ref="AG1140:AJ1141"/>
    <mergeCell ref="AS1134:AY1135"/>
    <mergeCell ref="AZ1134:BG1135"/>
    <mergeCell ref="B1136:G1137"/>
    <mergeCell ref="H1136:O1137"/>
    <mergeCell ref="P1136:V1137"/>
    <mergeCell ref="W1136:AD1137"/>
    <mergeCell ref="AE1136:AJ1137"/>
    <mergeCell ref="AK1136:AR1137"/>
    <mergeCell ref="AS1136:AY1137"/>
    <mergeCell ref="AZ1136:BG1137"/>
    <mergeCell ref="B1144:C1147"/>
    <mergeCell ref="D1144:G1145"/>
    <mergeCell ref="H1144:K1145"/>
    <mergeCell ref="AE1144:AF1147"/>
    <mergeCell ref="AG1144:AJ1145"/>
    <mergeCell ref="AK1144:AN1145"/>
    <mergeCell ref="D1146:G1147"/>
    <mergeCell ref="H1146:K1147"/>
    <mergeCell ref="AG1146:AJ1147"/>
    <mergeCell ref="AK1146:AN1147"/>
    <mergeCell ref="AK1140:AN1141"/>
    <mergeCell ref="AO1140:BG1154"/>
    <mergeCell ref="D1142:G1143"/>
    <mergeCell ref="H1142:K1143"/>
    <mergeCell ref="AG1142:AJ1143"/>
    <mergeCell ref="AK1142:AN1143"/>
    <mergeCell ref="B1148:G1148"/>
    <mergeCell ref="H1148:K1148"/>
    <mergeCell ref="AE1148:AJ1148"/>
    <mergeCell ref="AK1148:AN1148"/>
    <mergeCell ref="AS1155:AY1156"/>
    <mergeCell ref="AZ1155:BG1156"/>
    <mergeCell ref="B1157:G1158"/>
    <mergeCell ref="H1157:O1158"/>
    <mergeCell ref="P1157:V1158"/>
    <mergeCell ref="W1157:AD1158"/>
    <mergeCell ref="AE1157:AJ1158"/>
    <mergeCell ref="AK1157:AR1158"/>
    <mergeCell ref="AS1157:AY1158"/>
    <mergeCell ref="AZ1157:BG1158"/>
    <mergeCell ref="B1155:G1156"/>
    <mergeCell ref="H1155:O1156"/>
    <mergeCell ref="P1155:V1156"/>
    <mergeCell ref="W1155:AD1156"/>
    <mergeCell ref="AE1155:AJ1156"/>
    <mergeCell ref="AK1155:AR1156"/>
    <mergeCell ref="AG1151:AJ1152"/>
    <mergeCell ref="AK1151:AN1152"/>
    <mergeCell ref="D1153:G1154"/>
    <mergeCell ref="H1153:K1154"/>
    <mergeCell ref="AG1153:AJ1154"/>
    <mergeCell ref="AK1153:AN1154"/>
    <mergeCell ref="H1161:K1162"/>
    <mergeCell ref="L1161:AD1175"/>
    <mergeCell ref="AK1161:AN1162"/>
    <mergeCell ref="AO1161:BG1175"/>
    <mergeCell ref="H1163:K1164"/>
    <mergeCell ref="AK1163:AN1164"/>
    <mergeCell ref="H1165:K1166"/>
    <mergeCell ref="AK1165:AN1166"/>
    <mergeCell ref="H1167:K1168"/>
    <mergeCell ref="AK1167:AN1168"/>
    <mergeCell ref="D1170:G1171"/>
    <mergeCell ref="AG1167:AJ1168"/>
    <mergeCell ref="B1169:G1169"/>
    <mergeCell ref="AE1169:AJ1169"/>
    <mergeCell ref="H1169:K1169"/>
    <mergeCell ref="AK1169:AN1169"/>
    <mergeCell ref="D1165:G1166"/>
    <mergeCell ref="AE1165:AF1168"/>
    <mergeCell ref="AG1165:AJ1166"/>
    <mergeCell ref="D1167:G1168"/>
    <mergeCell ref="B1161:C1164"/>
    <mergeCell ref="D1161:G1162"/>
    <mergeCell ref="AE1161:AF1164"/>
    <mergeCell ref="AG1161:AJ1162"/>
    <mergeCell ref="D1163:G1164"/>
    <mergeCell ref="AG1163:AJ1164"/>
    <mergeCell ref="B1165:C1168"/>
    <mergeCell ref="AS1176:AY1177"/>
    <mergeCell ref="AZ1176:BG1177"/>
    <mergeCell ref="B1178:G1179"/>
    <mergeCell ref="H1178:O1179"/>
    <mergeCell ref="P1178:V1179"/>
    <mergeCell ref="W1178:AD1179"/>
    <mergeCell ref="AE1178:AJ1179"/>
    <mergeCell ref="AK1178:AR1179"/>
    <mergeCell ref="AS1178:AY1179"/>
    <mergeCell ref="AZ1178:BG1179"/>
    <mergeCell ref="AG1174:AJ1175"/>
    <mergeCell ref="AK1174:AN1175"/>
    <mergeCell ref="B1176:G1177"/>
    <mergeCell ref="H1176:O1177"/>
    <mergeCell ref="P1176:V1177"/>
    <mergeCell ref="W1176:AD1177"/>
    <mergeCell ref="AE1176:AJ1177"/>
    <mergeCell ref="AK1176:AR1177"/>
    <mergeCell ref="B1170:C1175"/>
    <mergeCell ref="H1170:K1171"/>
    <mergeCell ref="AE1170:AF1175"/>
    <mergeCell ref="AG1170:AJ1171"/>
    <mergeCell ref="AK1170:AN1171"/>
    <mergeCell ref="D1172:G1173"/>
    <mergeCell ref="H1172:K1173"/>
    <mergeCell ref="AG1172:AJ1173"/>
    <mergeCell ref="AK1172:AN1173"/>
    <mergeCell ref="D1174:G1175"/>
    <mergeCell ref="H1174:K1175"/>
    <mergeCell ref="AK1182:AN1183"/>
    <mergeCell ref="AO1182:BG1196"/>
    <mergeCell ref="D1184:G1185"/>
    <mergeCell ref="H1184:K1185"/>
    <mergeCell ref="AG1184:AJ1185"/>
    <mergeCell ref="AK1184:AN1185"/>
    <mergeCell ref="D1186:G1187"/>
    <mergeCell ref="H1186:K1187"/>
    <mergeCell ref="AE1186:AF1189"/>
    <mergeCell ref="AG1186:AJ1187"/>
    <mergeCell ref="B1180:G1181"/>
    <mergeCell ref="H1180:AD1181"/>
    <mergeCell ref="AE1180:AJ1181"/>
    <mergeCell ref="AK1180:BG1181"/>
    <mergeCell ref="B1182:C1185"/>
    <mergeCell ref="D1182:G1183"/>
    <mergeCell ref="H1182:K1183"/>
    <mergeCell ref="L1182:AD1196"/>
    <mergeCell ref="AE1182:AF1185"/>
    <mergeCell ref="AG1182:AJ1183"/>
    <mergeCell ref="B1186:C1189"/>
    <mergeCell ref="AK1186:AN1187"/>
    <mergeCell ref="D1188:G1189"/>
    <mergeCell ref="H1188:K1189"/>
    <mergeCell ref="AG1195:AJ1196"/>
    <mergeCell ref="AK1195:AN1196"/>
    <mergeCell ref="H1191:K1192"/>
    <mergeCell ref="AE1191:AF1196"/>
    <mergeCell ref="AG1191:AJ1192"/>
    <mergeCell ref="AK1191:AN1192"/>
    <mergeCell ref="D1193:G1194"/>
    <mergeCell ref="H1193:K1194"/>
    <mergeCell ref="AG1188:AJ1189"/>
    <mergeCell ref="AK1188:AN1189"/>
    <mergeCell ref="B1190:G1190"/>
    <mergeCell ref="H1190:K1190"/>
    <mergeCell ref="AE1190:AJ1190"/>
    <mergeCell ref="AK1190:AN1190"/>
    <mergeCell ref="B1201:G1202"/>
    <mergeCell ref="H1201:AD1202"/>
    <mergeCell ref="AE1201:AJ1202"/>
    <mergeCell ref="AK1201:BG1202"/>
    <mergeCell ref="B1203:C1206"/>
    <mergeCell ref="H1203:K1204"/>
    <mergeCell ref="L1203:AD1217"/>
    <mergeCell ref="AE1203:AF1206"/>
    <mergeCell ref="AK1203:AN1204"/>
    <mergeCell ref="AO1203:BG1217"/>
    <mergeCell ref="AS1197:AY1198"/>
    <mergeCell ref="AZ1197:BG1198"/>
    <mergeCell ref="B1199:G1200"/>
    <mergeCell ref="P1199:V1200"/>
    <mergeCell ref="W1199:AD1200"/>
    <mergeCell ref="AE1199:AJ1200"/>
    <mergeCell ref="AS1199:AY1200"/>
    <mergeCell ref="AZ1199:BG1200"/>
    <mergeCell ref="AG1214:AJ1215"/>
    <mergeCell ref="AK1214:AN1215"/>
    <mergeCell ref="D1216:G1217"/>
    <mergeCell ref="H1216:K1217"/>
    <mergeCell ref="AG1216:AJ1217"/>
    <mergeCell ref="AK1216:AN1217"/>
    <mergeCell ref="H1211:K1211"/>
    <mergeCell ref="AK1211:AN1211"/>
    <mergeCell ref="AG1209:AJ1210"/>
    <mergeCell ref="AK1209:AN1210"/>
    <mergeCell ref="H1224:K1225"/>
    <mergeCell ref="L1224:AD1238"/>
    <mergeCell ref="AE1224:AF1227"/>
    <mergeCell ref="AG1224:AJ1225"/>
    <mergeCell ref="AK1224:AN1225"/>
    <mergeCell ref="AO1224:BG1238"/>
    <mergeCell ref="AS1218:AY1219"/>
    <mergeCell ref="AZ1218:BG1219"/>
    <mergeCell ref="B1220:G1221"/>
    <mergeCell ref="H1220:O1221"/>
    <mergeCell ref="P1220:V1221"/>
    <mergeCell ref="W1220:AD1221"/>
    <mergeCell ref="AE1220:AJ1221"/>
    <mergeCell ref="AK1220:AR1221"/>
    <mergeCell ref="AS1220:AY1221"/>
    <mergeCell ref="AZ1220:BG1221"/>
    <mergeCell ref="B1218:G1219"/>
    <mergeCell ref="H1218:O1219"/>
    <mergeCell ref="P1218:V1219"/>
    <mergeCell ref="W1218:AD1219"/>
    <mergeCell ref="AE1218:AJ1219"/>
    <mergeCell ref="AK1218:AR1219"/>
    <mergeCell ref="B1224:C1227"/>
    <mergeCell ref="D1224:G1225"/>
    <mergeCell ref="B1222:G1223"/>
    <mergeCell ref="H1222:AD1223"/>
    <mergeCell ref="D1230:G1231"/>
    <mergeCell ref="H1230:K1231"/>
    <mergeCell ref="AG1230:AJ1231"/>
    <mergeCell ref="AK1230:AN1231"/>
    <mergeCell ref="B1232:G1232"/>
    <mergeCell ref="H1232:K1232"/>
    <mergeCell ref="AE1232:AJ1232"/>
    <mergeCell ref="AK1232:AN1232"/>
    <mergeCell ref="D1226:G1227"/>
    <mergeCell ref="H1226:K1227"/>
    <mergeCell ref="AG1226:AJ1227"/>
    <mergeCell ref="AK1226:AN1227"/>
    <mergeCell ref="B1228:C1231"/>
    <mergeCell ref="D1228:G1229"/>
    <mergeCell ref="H1228:K1229"/>
    <mergeCell ref="AE1228:AF1231"/>
    <mergeCell ref="AG1228:AJ1229"/>
    <mergeCell ref="AK1228:AN1229"/>
    <mergeCell ref="AS1239:AY1240"/>
    <mergeCell ref="AZ1239:BG1240"/>
    <mergeCell ref="B1241:G1242"/>
    <mergeCell ref="H1241:O1242"/>
    <mergeCell ref="P1241:V1242"/>
    <mergeCell ref="W1241:AD1242"/>
    <mergeCell ref="AE1241:AJ1242"/>
    <mergeCell ref="AK1241:AR1242"/>
    <mergeCell ref="AS1241:AY1242"/>
    <mergeCell ref="AZ1241:BG1242"/>
    <mergeCell ref="B1233:C1238"/>
    <mergeCell ref="H1233:K1234"/>
    <mergeCell ref="AE1233:AF1238"/>
    <mergeCell ref="AK1233:AN1234"/>
    <mergeCell ref="H1235:K1236"/>
    <mergeCell ref="AK1235:AN1236"/>
    <mergeCell ref="H1237:K1238"/>
    <mergeCell ref="AK1237:AN1238"/>
    <mergeCell ref="AK1239:AR1240"/>
    <mergeCell ref="B1239:G1240"/>
    <mergeCell ref="P1239:V1240"/>
    <mergeCell ref="W1239:AD1240"/>
    <mergeCell ref="AE1239:AJ1240"/>
    <mergeCell ref="H1239:O1240"/>
    <mergeCell ref="D1237:G1238"/>
    <mergeCell ref="AG1237:AJ1238"/>
    <mergeCell ref="D1233:G1234"/>
    <mergeCell ref="AG1233:AJ1234"/>
    <mergeCell ref="D1235:G1236"/>
    <mergeCell ref="AG1235:AJ1236"/>
    <mergeCell ref="D1247:G1248"/>
    <mergeCell ref="H1247:K1248"/>
    <mergeCell ref="AG1247:AJ1248"/>
    <mergeCell ref="AK1247:AN1248"/>
    <mergeCell ref="B1249:C1252"/>
    <mergeCell ref="D1249:G1250"/>
    <mergeCell ref="H1249:K1250"/>
    <mergeCell ref="AE1249:AF1252"/>
    <mergeCell ref="AG1249:AJ1250"/>
    <mergeCell ref="AK1249:AN1250"/>
    <mergeCell ref="AE1243:AJ1244"/>
    <mergeCell ref="AK1243:BG1244"/>
    <mergeCell ref="B1245:C1248"/>
    <mergeCell ref="D1245:G1246"/>
    <mergeCell ref="H1245:K1246"/>
    <mergeCell ref="L1245:AD1259"/>
    <mergeCell ref="AE1245:AF1248"/>
    <mergeCell ref="AG1245:AJ1246"/>
    <mergeCell ref="AK1245:AN1246"/>
    <mergeCell ref="AO1245:BG1259"/>
    <mergeCell ref="B1254:C1259"/>
    <mergeCell ref="D1254:G1255"/>
    <mergeCell ref="H1254:K1255"/>
    <mergeCell ref="AE1254:AF1259"/>
    <mergeCell ref="D1251:G1252"/>
    <mergeCell ref="AG1251:AJ1252"/>
    <mergeCell ref="B1243:G1244"/>
    <mergeCell ref="H1243:AD1244"/>
    <mergeCell ref="D1258:G1259"/>
    <mergeCell ref="H1258:K1259"/>
    <mergeCell ref="AG1258:AJ1259"/>
    <mergeCell ref="AK1258:AN1259"/>
    <mergeCell ref="B1260:G1261"/>
    <mergeCell ref="H1260:O1261"/>
    <mergeCell ref="P1260:V1261"/>
    <mergeCell ref="W1260:AD1261"/>
    <mergeCell ref="AE1260:AJ1261"/>
    <mergeCell ref="AK1260:AR1261"/>
    <mergeCell ref="AG1254:AJ1255"/>
    <mergeCell ref="AK1254:AN1255"/>
    <mergeCell ref="D1256:G1257"/>
    <mergeCell ref="H1256:K1257"/>
    <mergeCell ref="AG1256:AJ1257"/>
    <mergeCell ref="AK1256:AN1257"/>
    <mergeCell ref="H1251:K1252"/>
    <mergeCell ref="AK1251:AN1252"/>
    <mergeCell ref="B1253:G1253"/>
    <mergeCell ref="H1253:K1253"/>
    <mergeCell ref="AE1253:AJ1253"/>
    <mergeCell ref="AK1253:AN1253"/>
    <mergeCell ref="B1264:G1265"/>
    <mergeCell ref="H1264:AD1265"/>
    <mergeCell ref="AE1264:AJ1265"/>
    <mergeCell ref="AK1264:BG1265"/>
    <mergeCell ref="B1266:C1269"/>
    <mergeCell ref="D1266:G1267"/>
    <mergeCell ref="H1266:K1267"/>
    <mergeCell ref="L1266:AD1280"/>
    <mergeCell ref="AE1266:AF1269"/>
    <mergeCell ref="AG1266:AJ1267"/>
    <mergeCell ref="AS1260:AY1261"/>
    <mergeCell ref="AZ1260:BG1261"/>
    <mergeCell ref="B1262:G1263"/>
    <mergeCell ref="H1262:O1263"/>
    <mergeCell ref="P1262:V1263"/>
    <mergeCell ref="W1262:AD1263"/>
    <mergeCell ref="AE1262:AJ1263"/>
    <mergeCell ref="AK1262:AR1263"/>
    <mergeCell ref="AS1262:AY1263"/>
    <mergeCell ref="AZ1262:BG1263"/>
    <mergeCell ref="B1270:C1273"/>
    <mergeCell ref="D1270:G1271"/>
    <mergeCell ref="H1270:K1271"/>
    <mergeCell ref="AE1270:AF1273"/>
    <mergeCell ref="AG1270:AJ1271"/>
    <mergeCell ref="AK1270:AN1271"/>
    <mergeCell ref="D1272:G1273"/>
    <mergeCell ref="H1272:K1273"/>
    <mergeCell ref="AG1272:AJ1273"/>
    <mergeCell ref="AK1272:AN1273"/>
    <mergeCell ref="AK1266:AN1267"/>
    <mergeCell ref="AO1266:BG1280"/>
    <mergeCell ref="D1268:G1269"/>
    <mergeCell ref="H1268:K1269"/>
    <mergeCell ref="AG1268:AJ1269"/>
    <mergeCell ref="AK1268:AN1269"/>
    <mergeCell ref="B1274:G1274"/>
    <mergeCell ref="H1274:K1274"/>
    <mergeCell ref="AE1274:AJ1274"/>
    <mergeCell ref="AK1274:AN1274"/>
    <mergeCell ref="AS1281:AY1282"/>
    <mergeCell ref="AZ1281:BG1282"/>
    <mergeCell ref="B1283:G1284"/>
    <mergeCell ref="H1283:O1284"/>
    <mergeCell ref="P1283:V1284"/>
    <mergeCell ref="W1283:AD1284"/>
    <mergeCell ref="AE1283:AJ1284"/>
    <mergeCell ref="AK1283:AR1284"/>
    <mergeCell ref="AS1283:AY1284"/>
    <mergeCell ref="AZ1283:BG1284"/>
    <mergeCell ref="B1281:G1282"/>
    <mergeCell ref="H1281:O1282"/>
    <mergeCell ref="P1281:V1282"/>
    <mergeCell ref="W1281:AD1282"/>
    <mergeCell ref="AE1281:AJ1282"/>
    <mergeCell ref="AK1281:AR1282"/>
    <mergeCell ref="AG1277:AJ1278"/>
    <mergeCell ref="AK1277:AN1278"/>
    <mergeCell ref="D1279:G1280"/>
    <mergeCell ref="H1279:K1280"/>
    <mergeCell ref="AG1279:AJ1280"/>
    <mergeCell ref="AK1279:AN1280"/>
    <mergeCell ref="H1287:K1288"/>
    <mergeCell ref="L1287:AD1301"/>
    <mergeCell ref="AK1287:AN1288"/>
    <mergeCell ref="AO1287:BG1301"/>
    <mergeCell ref="H1289:K1290"/>
    <mergeCell ref="AK1289:AN1290"/>
    <mergeCell ref="H1291:K1292"/>
    <mergeCell ref="AK1291:AN1292"/>
    <mergeCell ref="H1293:K1294"/>
    <mergeCell ref="AK1293:AN1294"/>
    <mergeCell ref="D1296:G1297"/>
    <mergeCell ref="AG1293:AJ1294"/>
    <mergeCell ref="B1295:G1295"/>
    <mergeCell ref="AE1295:AJ1295"/>
    <mergeCell ref="H1295:K1295"/>
    <mergeCell ref="AK1295:AN1295"/>
    <mergeCell ref="D1291:G1292"/>
    <mergeCell ref="AE1291:AF1294"/>
    <mergeCell ref="AG1291:AJ1292"/>
    <mergeCell ref="D1293:G1294"/>
    <mergeCell ref="B1287:C1290"/>
    <mergeCell ref="D1287:G1288"/>
    <mergeCell ref="AE1287:AF1290"/>
    <mergeCell ref="AG1287:AJ1288"/>
    <mergeCell ref="D1289:G1290"/>
    <mergeCell ref="AG1289:AJ1290"/>
    <mergeCell ref="B1291:C1294"/>
    <mergeCell ref="AS1302:AY1303"/>
    <mergeCell ref="AZ1302:BG1303"/>
    <mergeCell ref="B1304:G1305"/>
    <mergeCell ref="H1304:O1305"/>
    <mergeCell ref="P1304:V1305"/>
    <mergeCell ref="W1304:AD1305"/>
    <mergeCell ref="AE1304:AJ1305"/>
    <mergeCell ref="AK1304:AR1305"/>
    <mergeCell ref="AS1304:AY1305"/>
    <mergeCell ref="AZ1304:BG1305"/>
    <mergeCell ref="AG1300:AJ1301"/>
    <mergeCell ref="AK1300:AN1301"/>
    <mergeCell ref="B1302:G1303"/>
    <mergeCell ref="H1302:O1303"/>
    <mergeCell ref="P1302:V1303"/>
    <mergeCell ref="W1302:AD1303"/>
    <mergeCell ref="AE1302:AJ1303"/>
    <mergeCell ref="AK1302:AR1303"/>
    <mergeCell ref="B1296:C1301"/>
    <mergeCell ref="H1296:K1297"/>
    <mergeCell ref="AE1296:AF1301"/>
    <mergeCell ref="AG1296:AJ1297"/>
    <mergeCell ref="AK1296:AN1297"/>
    <mergeCell ref="D1298:G1299"/>
    <mergeCell ref="H1298:K1299"/>
    <mergeCell ref="AG1298:AJ1299"/>
    <mergeCell ref="AK1298:AN1299"/>
    <mergeCell ref="D1300:G1301"/>
    <mergeCell ref="H1300:K1301"/>
    <mergeCell ref="AK1308:AN1309"/>
    <mergeCell ref="AO1308:BG1322"/>
    <mergeCell ref="D1310:G1311"/>
    <mergeCell ref="H1310:K1311"/>
    <mergeCell ref="AG1310:AJ1311"/>
    <mergeCell ref="AK1310:AN1311"/>
    <mergeCell ref="D1312:G1313"/>
    <mergeCell ref="H1312:K1313"/>
    <mergeCell ref="AE1312:AF1315"/>
    <mergeCell ref="AG1312:AJ1313"/>
    <mergeCell ref="B1306:G1307"/>
    <mergeCell ref="H1306:AD1307"/>
    <mergeCell ref="AE1306:AJ1307"/>
    <mergeCell ref="AK1306:BG1307"/>
    <mergeCell ref="B1308:C1311"/>
    <mergeCell ref="D1308:G1309"/>
    <mergeCell ref="H1308:K1309"/>
    <mergeCell ref="L1308:AD1322"/>
    <mergeCell ref="AE1308:AF1311"/>
    <mergeCell ref="AG1308:AJ1309"/>
    <mergeCell ref="B1312:C1315"/>
    <mergeCell ref="AK1312:AN1313"/>
    <mergeCell ref="D1314:G1315"/>
    <mergeCell ref="H1314:K1315"/>
    <mergeCell ref="AG1321:AJ1322"/>
    <mergeCell ref="AK1321:AN1322"/>
    <mergeCell ref="H1317:K1318"/>
    <mergeCell ref="AE1317:AF1322"/>
    <mergeCell ref="AG1317:AJ1318"/>
    <mergeCell ref="AK1317:AN1318"/>
    <mergeCell ref="D1319:G1320"/>
    <mergeCell ref="H1319:K1320"/>
    <mergeCell ref="AG1314:AJ1315"/>
    <mergeCell ref="AK1314:AN1315"/>
    <mergeCell ref="B1316:G1316"/>
    <mergeCell ref="H1316:K1316"/>
    <mergeCell ref="AE1316:AJ1316"/>
    <mergeCell ref="AK1316:AN1316"/>
    <mergeCell ref="B1327:G1328"/>
    <mergeCell ref="H1327:AD1328"/>
    <mergeCell ref="AE1327:AJ1328"/>
    <mergeCell ref="AK1327:BG1328"/>
    <mergeCell ref="B1329:C1332"/>
    <mergeCell ref="H1329:K1330"/>
    <mergeCell ref="L1329:AD1343"/>
    <mergeCell ref="AE1329:AF1332"/>
    <mergeCell ref="AK1329:AN1330"/>
    <mergeCell ref="AO1329:BG1343"/>
    <mergeCell ref="AS1323:AY1324"/>
    <mergeCell ref="AZ1323:BG1324"/>
    <mergeCell ref="B1325:G1326"/>
    <mergeCell ref="P1325:V1326"/>
    <mergeCell ref="W1325:AD1326"/>
    <mergeCell ref="AE1325:AJ1326"/>
    <mergeCell ref="AS1325:AY1326"/>
    <mergeCell ref="AZ1325:BG1326"/>
    <mergeCell ref="AG1340:AJ1341"/>
    <mergeCell ref="AK1340:AN1341"/>
    <mergeCell ref="D1342:G1343"/>
    <mergeCell ref="H1342:K1343"/>
    <mergeCell ref="AG1342:AJ1343"/>
    <mergeCell ref="AK1342:AN1343"/>
    <mergeCell ref="H1337:K1337"/>
    <mergeCell ref="AK1337:AN1337"/>
    <mergeCell ref="AG1335:AJ1336"/>
    <mergeCell ref="AK1335:AN1336"/>
    <mergeCell ref="H1350:K1351"/>
    <mergeCell ref="L1350:AD1364"/>
    <mergeCell ref="AE1350:AF1353"/>
    <mergeCell ref="AG1350:AJ1351"/>
    <mergeCell ref="AK1350:AN1351"/>
    <mergeCell ref="AO1350:BG1364"/>
    <mergeCell ref="AS1344:AY1345"/>
    <mergeCell ref="AZ1344:BG1345"/>
    <mergeCell ref="B1346:G1347"/>
    <mergeCell ref="H1346:O1347"/>
    <mergeCell ref="P1346:V1347"/>
    <mergeCell ref="W1346:AD1347"/>
    <mergeCell ref="AE1346:AJ1347"/>
    <mergeCell ref="AK1346:AR1347"/>
    <mergeCell ref="AS1346:AY1347"/>
    <mergeCell ref="AZ1346:BG1347"/>
    <mergeCell ref="B1344:G1345"/>
    <mergeCell ref="H1344:O1345"/>
    <mergeCell ref="P1344:V1345"/>
    <mergeCell ref="W1344:AD1345"/>
    <mergeCell ref="AE1344:AJ1345"/>
    <mergeCell ref="AK1344:AR1345"/>
    <mergeCell ref="B1350:C1353"/>
    <mergeCell ref="D1350:G1351"/>
    <mergeCell ref="B1348:G1349"/>
    <mergeCell ref="H1348:AD1349"/>
    <mergeCell ref="D1356:G1357"/>
    <mergeCell ref="H1356:K1357"/>
    <mergeCell ref="AG1356:AJ1357"/>
    <mergeCell ref="AK1356:AN1357"/>
    <mergeCell ref="B1358:G1358"/>
    <mergeCell ref="H1358:K1358"/>
    <mergeCell ref="AE1358:AJ1358"/>
    <mergeCell ref="AK1358:AN1358"/>
    <mergeCell ref="D1352:G1353"/>
    <mergeCell ref="H1352:K1353"/>
    <mergeCell ref="AG1352:AJ1353"/>
    <mergeCell ref="AK1352:AN1353"/>
    <mergeCell ref="B1354:C1357"/>
    <mergeCell ref="D1354:G1355"/>
    <mergeCell ref="H1354:K1355"/>
    <mergeCell ref="AE1354:AF1357"/>
    <mergeCell ref="AG1354:AJ1355"/>
    <mergeCell ref="AK1354:AN1355"/>
    <mergeCell ref="AS1365:AY1366"/>
    <mergeCell ref="AZ1365:BG1366"/>
    <mergeCell ref="B1367:G1368"/>
    <mergeCell ref="H1367:O1368"/>
    <mergeCell ref="P1367:V1368"/>
    <mergeCell ref="W1367:AD1368"/>
    <mergeCell ref="AE1367:AJ1368"/>
    <mergeCell ref="AK1367:AR1368"/>
    <mergeCell ref="AS1367:AY1368"/>
    <mergeCell ref="AZ1367:BG1368"/>
    <mergeCell ref="B1359:C1364"/>
    <mergeCell ref="H1359:K1360"/>
    <mergeCell ref="AE1359:AF1364"/>
    <mergeCell ref="AK1359:AN1360"/>
    <mergeCell ref="H1361:K1362"/>
    <mergeCell ref="AK1361:AN1362"/>
    <mergeCell ref="H1363:K1364"/>
    <mergeCell ref="AK1363:AN1364"/>
    <mergeCell ref="AK1365:AR1366"/>
    <mergeCell ref="B1365:G1366"/>
    <mergeCell ref="P1365:V1366"/>
    <mergeCell ref="W1365:AD1366"/>
    <mergeCell ref="AE1365:AJ1366"/>
    <mergeCell ref="H1365:O1366"/>
    <mergeCell ref="D1363:G1364"/>
    <mergeCell ref="AG1363:AJ1364"/>
    <mergeCell ref="D1359:G1360"/>
    <mergeCell ref="AG1359:AJ1360"/>
    <mergeCell ref="D1361:G1362"/>
    <mergeCell ref="AG1361:AJ1362"/>
    <mergeCell ref="D1373:G1374"/>
    <mergeCell ref="H1373:K1374"/>
    <mergeCell ref="AG1373:AJ1374"/>
    <mergeCell ref="AK1373:AN1374"/>
    <mergeCell ref="B1375:C1378"/>
    <mergeCell ref="D1375:G1376"/>
    <mergeCell ref="H1375:K1376"/>
    <mergeCell ref="AE1375:AF1378"/>
    <mergeCell ref="AG1375:AJ1376"/>
    <mergeCell ref="AK1375:AN1376"/>
    <mergeCell ref="AE1369:AJ1370"/>
    <mergeCell ref="AK1369:BG1370"/>
    <mergeCell ref="B1371:C1374"/>
    <mergeCell ref="D1371:G1372"/>
    <mergeCell ref="H1371:K1372"/>
    <mergeCell ref="L1371:AD1385"/>
    <mergeCell ref="AE1371:AF1374"/>
    <mergeCell ref="AG1371:AJ1372"/>
    <mergeCell ref="AK1371:AN1372"/>
    <mergeCell ref="AO1371:BG1385"/>
    <mergeCell ref="B1380:C1385"/>
    <mergeCell ref="D1380:G1381"/>
    <mergeCell ref="H1380:K1381"/>
    <mergeCell ref="AE1380:AF1385"/>
    <mergeCell ref="D1377:G1378"/>
    <mergeCell ref="AG1377:AJ1378"/>
    <mergeCell ref="B1369:G1370"/>
    <mergeCell ref="H1369:AD1370"/>
    <mergeCell ref="D1384:G1385"/>
    <mergeCell ref="H1384:K1385"/>
    <mergeCell ref="AG1384:AJ1385"/>
    <mergeCell ref="AK1384:AN1385"/>
    <mergeCell ref="B1386:G1387"/>
    <mergeCell ref="H1386:O1387"/>
    <mergeCell ref="P1386:V1387"/>
    <mergeCell ref="W1386:AD1387"/>
    <mergeCell ref="AE1386:AJ1387"/>
    <mergeCell ref="AK1386:AR1387"/>
    <mergeCell ref="AG1380:AJ1381"/>
    <mergeCell ref="AK1380:AN1381"/>
    <mergeCell ref="D1382:G1383"/>
    <mergeCell ref="H1382:K1383"/>
    <mergeCell ref="AG1382:AJ1383"/>
    <mergeCell ref="AK1382:AN1383"/>
    <mergeCell ref="H1377:K1378"/>
    <mergeCell ref="AK1377:AN1378"/>
    <mergeCell ref="B1379:G1379"/>
    <mergeCell ref="H1379:K1379"/>
    <mergeCell ref="AE1379:AJ1379"/>
    <mergeCell ref="AK1379:AN1379"/>
    <mergeCell ref="B1390:G1391"/>
    <mergeCell ref="H1390:AD1391"/>
    <mergeCell ref="AE1390:AJ1391"/>
    <mergeCell ref="AK1390:BG1391"/>
    <mergeCell ref="B1392:C1395"/>
    <mergeCell ref="D1392:G1393"/>
    <mergeCell ref="H1392:K1393"/>
    <mergeCell ref="L1392:AD1406"/>
    <mergeCell ref="AE1392:AF1395"/>
    <mergeCell ref="AG1392:AJ1393"/>
    <mergeCell ref="AS1386:AY1387"/>
    <mergeCell ref="AZ1386:BG1387"/>
    <mergeCell ref="B1388:G1389"/>
    <mergeCell ref="H1388:O1389"/>
    <mergeCell ref="P1388:V1389"/>
    <mergeCell ref="W1388:AD1389"/>
    <mergeCell ref="AE1388:AJ1389"/>
    <mergeCell ref="AK1388:AR1389"/>
    <mergeCell ref="AS1388:AY1389"/>
    <mergeCell ref="AZ1388:BG1389"/>
    <mergeCell ref="B1396:C1399"/>
    <mergeCell ref="D1396:G1397"/>
    <mergeCell ref="H1396:K1397"/>
    <mergeCell ref="AE1396:AF1399"/>
    <mergeCell ref="AG1396:AJ1397"/>
    <mergeCell ref="AK1396:AN1397"/>
    <mergeCell ref="D1398:G1399"/>
    <mergeCell ref="H1398:K1399"/>
    <mergeCell ref="AG1398:AJ1399"/>
    <mergeCell ref="AK1398:AN1399"/>
    <mergeCell ref="AK1392:AN1393"/>
    <mergeCell ref="AO1392:BG1406"/>
    <mergeCell ref="D1394:G1395"/>
    <mergeCell ref="H1394:K1395"/>
    <mergeCell ref="AG1394:AJ1395"/>
    <mergeCell ref="AK1394:AN1395"/>
    <mergeCell ref="B1400:G1400"/>
    <mergeCell ref="H1400:K1400"/>
    <mergeCell ref="AE1400:AJ1400"/>
    <mergeCell ref="AK1400:AN1400"/>
    <mergeCell ref="AS1407:AY1408"/>
    <mergeCell ref="AZ1407:BG1408"/>
    <mergeCell ref="B1409:G1410"/>
    <mergeCell ref="H1409:O1410"/>
    <mergeCell ref="P1409:V1410"/>
    <mergeCell ref="W1409:AD1410"/>
    <mergeCell ref="AE1409:AJ1410"/>
    <mergeCell ref="AK1409:AR1410"/>
    <mergeCell ref="AS1409:AY1410"/>
    <mergeCell ref="AZ1409:BG1410"/>
    <mergeCell ref="B1407:G1408"/>
    <mergeCell ref="H1407:O1408"/>
    <mergeCell ref="P1407:V1408"/>
    <mergeCell ref="W1407:AD1408"/>
    <mergeCell ref="AE1407:AJ1408"/>
    <mergeCell ref="AK1407:AR1408"/>
    <mergeCell ref="AG1403:AJ1404"/>
    <mergeCell ref="AK1403:AN1404"/>
    <mergeCell ref="D1405:G1406"/>
    <mergeCell ref="H1405:K1406"/>
    <mergeCell ref="AG1405:AJ1406"/>
    <mergeCell ref="AK1405:AN1406"/>
    <mergeCell ref="H1413:K1414"/>
    <mergeCell ref="L1413:AD1427"/>
    <mergeCell ref="AK1413:AN1414"/>
    <mergeCell ref="AO1413:BG1427"/>
    <mergeCell ref="H1415:K1416"/>
    <mergeCell ref="AK1415:AN1416"/>
    <mergeCell ref="H1417:K1418"/>
    <mergeCell ref="AK1417:AN1418"/>
    <mergeCell ref="H1419:K1420"/>
    <mergeCell ref="AK1419:AN1420"/>
    <mergeCell ref="D1422:G1423"/>
    <mergeCell ref="AG1419:AJ1420"/>
    <mergeCell ref="B1421:G1421"/>
    <mergeCell ref="AE1421:AJ1421"/>
    <mergeCell ref="H1421:K1421"/>
    <mergeCell ref="AK1421:AN1421"/>
    <mergeCell ref="D1417:G1418"/>
    <mergeCell ref="AE1417:AF1420"/>
    <mergeCell ref="AG1417:AJ1418"/>
    <mergeCell ref="D1419:G1420"/>
    <mergeCell ref="B1413:C1416"/>
    <mergeCell ref="D1413:G1414"/>
    <mergeCell ref="AE1413:AF1416"/>
    <mergeCell ref="AG1413:AJ1414"/>
    <mergeCell ref="D1415:G1416"/>
    <mergeCell ref="AG1415:AJ1416"/>
    <mergeCell ref="B1417:C1420"/>
    <mergeCell ref="AS1428:AY1429"/>
    <mergeCell ref="AZ1428:BG1429"/>
    <mergeCell ref="B1430:G1431"/>
    <mergeCell ref="H1430:O1431"/>
    <mergeCell ref="P1430:V1431"/>
    <mergeCell ref="W1430:AD1431"/>
    <mergeCell ref="AE1430:AJ1431"/>
    <mergeCell ref="AK1430:AR1431"/>
    <mergeCell ref="AS1430:AY1431"/>
    <mergeCell ref="AZ1430:BG1431"/>
    <mergeCell ref="AG1426:AJ1427"/>
    <mergeCell ref="AK1426:AN1427"/>
    <mergeCell ref="B1428:G1429"/>
    <mergeCell ref="H1428:O1429"/>
    <mergeCell ref="P1428:V1429"/>
    <mergeCell ref="W1428:AD1429"/>
    <mergeCell ref="AE1428:AJ1429"/>
    <mergeCell ref="AK1428:AR1429"/>
    <mergeCell ref="B1422:C1427"/>
    <mergeCell ref="H1422:K1423"/>
    <mergeCell ref="AE1422:AF1427"/>
    <mergeCell ref="AG1422:AJ1423"/>
    <mergeCell ref="AK1422:AN1423"/>
    <mergeCell ref="D1424:G1425"/>
    <mergeCell ref="H1424:K1425"/>
    <mergeCell ref="AG1424:AJ1425"/>
    <mergeCell ref="AK1424:AN1425"/>
    <mergeCell ref="D1426:G1427"/>
    <mergeCell ref="H1426:K1427"/>
    <mergeCell ref="AK1434:AN1435"/>
    <mergeCell ref="AO1434:BG1448"/>
    <mergeCell ref="D1436:G1437"/>
    <mergeCell ref="H1436:K1437"/>
    <mergeCell ref="AG1436:AJ1437"/>
    <mergeCell ref="AK1436:AN1437"/>
    <mergeCell ref="D1438:G1439"/>
    <mergeCell ref="H1438:K1439"/>
    <mergeCell ref="AE1438:AF1441"/>
    <mergeCell ref="AG1438:AJ1439"/>
    <mergeCell ref="B1432:G1433"/>
    <mergeCell ref="H1432:AD1433"/>
    <mergeCell ref="AE1432:AJ1433"/>
    <mergeCell ref="AK1432:BG1433"/>
    <mergeCell ref="B1434:C1437"/>
    <mergeCell ref="D1434:G1435"/>
    <mergeCell ref="H1434:K1435"/>
    <mergeCell ref="L1434:AD1448"/>
    <mergeCell ref="AE1434:AF1437"/>
    <mergeCell ref="AG1434:AJ1435"/>
    <mergeCell ref="B1443:C1448"/>
    <mergeCell ref="D1443:G1444"/>
    <mergeCell ref="B1438:C1441"/>
    <mergeCell ref="AK1438:AN1439"/>
    <mergeCell ref="D1440:G1441"/>
    <mergeCell ref="H1440:K1441"/>
    <mergeCell ref="AG1447:AJ1448"/>
    <mergeCell ref="AK1447:AN1448"/>
    <mergeCell ref="B1449:G1450"/>
    <mergeCell ref="P1449:V1450"/>
    <mergeCell ref="W1449:AD1450"/>
    <mergeCell ref="AE1449:AJ1450"/>
    <mergeCell ref="H1443:K1444"/>
    <mergeCell ref="AE1443:AF1448"/>
    <mergeCell ref="AG1443:AJ1444"/>
    <mergeCell ref="AK1443:AN1444"/>
    <mergeCell ref="D1445:G1446"/>
    <mergeCell ref="H1445:K1446"/>
    <mergeCell ref="AG1445:AJ1446"/>
    <mergeCell ref="AK1445:AN1446"/>
    <mergeCell ref="D1447:G1448"/>
    <mergeCell ref="H1447:K1448"/>
    <mergeCell ref="AG1440:AJ1441"/>
    <mergeCell ref="AK1440:AN1441"/>
    <mergeCell ref="B1442:G1442"/>
    <mergeCell ref="H1442:K1442"/>
    <mergeCell ref="AE1442:AJ1442"/>
    <mergeCell ref="AK1442:AN1442"/>
    <mergeCell ref="AK1449:AR1450"/>
    <mergeCell ref="H1449:O1450"/>
    <mergeCell ref="B1453:G1454"/>
    <mergeCell ref="H1453:AD1454"/>
    <mergeCell ref="AE1453:AJ1454"/>
    <mergeCell ref="AK1453:BG1454"/>
    <mergeCell ref="B1455:C1458"/>
    <mergeCell ref="H1455:K1456"/>
    <mergeCell ref="L1455:AD1469"/>
    <mergeCell ref="AE1455:AF1458"/>
    <mergeCell ref="AK1455:AN1456"/>
    <mergeCell ref="AO1455:BG1469"/>
    <mergeCell ref="AS1449:AY1450"/>
    <mergeCell ref="AZ1449:BG1450"/>
    <mergeCell ref="B1451:G1452"/>
    <mergeCell ref="P1451:V1452"/>
    <mergeCell ref="W1451:AD1452"/>
    <mergeCell ref="AE1451:AJ1452"/>
    <mergeCell ref="AS1451:AY1452"/>
    <mergeCell ref="AZ1451:BG1452"/>
    <mergeCell ref="AG1455:AJ1456"/>
    <mergeCell ref="D1457:G1458"/>
    <mergeCell ref="H1457:K1458"/>
    <mergeCell ref="AG1457:AJ1458"/>
    <mergeCell ref="AK1457:AN1458"/>
    <mergeCell ref="AK1451:AR1452"/>
    <mergeCell ref="D1455:G1456"/>
    <mergeCell ref="H1451:O1452"/>
    <mergeCell ref="AG1466:AJ1467"/>
    <mergeCell ref="AK1466:AN1467"/>
    <mergeCell ref="D1468:G1469"/>
    <mergeCell ref="H1468:K1469"/>
    <mergeCell ref="AG1468:AJ1469"/>
    <mergeCell ref="AK1468:AN1469"/>
    <mergeCell ref="D1461:G1462"/>
    <mergeCell ref="H1461:K1462"/>
    <mergeCell ref="AG1461:AJ1462"/>
    <mergeCell ref="AK1461:AN1462"/>
    <mergeCell ref="H1476:K1477"/>
    <mergeCell ref="L1476:AD1490"/>
    <mergeCell ref="AE1476:AF1479"/>
    <mergeCell ref="AG1476:AJ1477"/>
    <mergeCell ref="AK1476:AN1477"/>
    <mergeCell ref="AO1476:BG1490"/>
    <mergeCell ref="AS1470:AY1471"/>
    <mergeCell ref="AZ1470:BG1471"/>
    <mergeCell ref="B1472:G1473"/>
    <mergeCell ref="H1472:O1473"/>
    <mergeCell ref="P1472:V1473"/>
    <mergeCell ref="W1472:AD1473"/>
    <mergeCell ref="AE1472:AJ1473"/>
    <mergeCell ref="AK1472:AR1473"/>
    <mergeCell ref="AS1472:AY1473"/>
    <mergeCell ref="AZ1472:BG1473"/>
    <mergeCell ref="B1470:G1471"/>
    <mergeCell ref="H1470:O1471"/>
    <mergeCell ref="P1470:V1471"/>
    <mergeCell ref="W1470:AD1471"/>
    <mergeCell ref="AE1470:AJ1471"/>
    <mergeCell ref="AK1470:AR1471"/>
    <mergeCell ref="B1485:C1490"/>
    <mergeCell ref="H1485:K1486"/>
    <mergeCell ref="AE1485:AF1490"/>
    <mergeCell ref="AK1485:AN1486"/>
    <mergeCell ref="H1487:K1488"/>
    <mergeCell ref="AK1487:AN1488"/>
    <mergeCell ref="H1489:K1490"/>
    <mergeCell ref="AK1489:AN1490"/>
    <mergeCell ref="D1482:G1483"/>
    <mergeCell ref="H1482:K1483"/>
    <mergeCell ref="AG1482:AJ1483"/>
    <mergeCell ref="AK1482:AN1483"/>
    <mergeCell ref="B1484:G1484"/>
    <mergeCell ref="H1484:K1484"/>
    <mergeCell ref="AE1484:AJ1484"/>
    <mergeCell ref="AK1484:AN1484"/>
    <mergeCell ref="D1478:G1479"/>
    <mergeCell ref="H1478:K1479"/>
    <mergeCell ref="AG1478:AJ1479"/>
    <mergeCell ref="AK1478:AN1479"/>
    <mergeCell ref="B1480:C1483"/>
    <mergeCell ref="D1480:G1481"/>
    <mergeCell ref="H1480:K1481"/>
    <mergeCell ref="AE1480:AF1483"/>
    <mergeCell ref="AG1480:AJ1481"/>
    <mergeCell ref="AK1480:AN1481"/>
    <mergeCell ref="AE1495:AJ1496"/>
    <mergeCell ref="AK1495:BG1496"/>
    <mergeCell ref="B1497:C1500"/>
    <mergeCell ref="D1497:G1498"/>
    <mergeCell ref="H1497:K1498"/>
    <mergeCell ref="L1497:AD1511"/>
    <mergeCell ref="AE1497:AF1500"/>
    <mergeCell ref="AG1497:AJ1498"/>
    <mergeCell ref="AK1497:AN1498"/>
    <mergeCell ref="AO1497:BG1511"/>
    <mergeCell ref="AS1491:AY1492"/>
    <mergeCell ref="AZ1491:BG1492"/>
    <mergeCell ref="B1493:G1494"/>
    <mergeCell ref="H1493:O1494"/>
    <mergeCell ref="P1493:V1494"/>
    <mergeCell ref="W1493:AD1494"/>
    <mergeCell ref="AE1493:AJ1494"/>
    <mergeCell ref="AK1493:AR1494"/>
    <mergeCell ref="AS1493:AY1494"/>
    <mergeCell ref="AZ1493:BG1494"/>
    <mergeCell ref="B1506:C1511"/>
    <mergeCell ref="D1506:G1507"/>
    <mergeCell ref="H1506:K1507"/>
    <mergeCell ref="AE1506:AF1511"/>
    <mergeCell ref="D1503:G1504"/>
    <mergeCell ref="AG1503:AJ1504"/>
    <mergeCell ref="B1495:G1496"/>
    <mergeCell ref="H1495:AD1496"/>
    <mergeCell ref="AK1491:AR1492"/>
    <mergeCell ref="B1491:G1492"/>
    <mergeCell ref="P1491:V1492"/>
    <mergeCell ref="W1491:AD1492"/>
    <mergeCell ref="AG1506:AJ1507"/>
    <mergeCell ref="AK1506:AN1507"/>
    <mergeCell ref="D1508:G1509"/>
    <mergeCell ref="H1508:K1509"/>
    <mergeCell ref="AG1508:AJ1509"/>
    <mergeCell ref="AK1508:AN1509"/>
    <mergeCell ref="H1503:K1504"/>
    <mergeCell ref="AK1503:AN1504"/>
    <mergeCell ref="B1505:G1505"/>
    <mergeCell ref="H1505:K1505"/>
    <mergeCell ref="AE1505:AJ1505"/>
    <mergeCell ref="AK1505:AN1505"/>
    <mergeCell ref="D1499:G1500"/>
    <mergeCell ref="H1499:K1500"/>
    <mergeCell ref="AG1499:AJ1500"/>
    <mergeCell ref="AK1499:AN1500"/>
    <mergeCell ref="B1501:C1504"/>
    <mergeCell ref="D1501:G1502"/>
    <mergeCell ref="H1501:K1502"/>
    <mergeCell ref="AE1501:AF1504"/>
    <mergeCell ref="AG1501:AJ1502"/>
    <mergeCell ref="AK1501:AN1502"/>
    <mergeCell ref="AS1512:AY1513"/>
    <mergeCell ref="AZ1512:BG1513"/>
    <mergeCell ref="B1514:G1515"/>
    <mergeCell ref="H1514:O1515"/>
    <mergeCell ref="P1514:V1515"/>
    <mergeCell ref="W1514:AD1515"/>
    <mergeCell ref="AE1514:AJ1515"/>
    <mergeCell ref="AK1514:AR1515"/>
    <mergeCell ref="AS1514:AY1515"/>
    <mergeCell ref="AZ1514:BG1515"/>
    <mergeCell ref="D1510:G1511"/>
    <mergeCell ref="H1510:K1511"/>
    <mergeCell ref="AG1510:AJ1511"/>
    <mergeCell ref="AK1510:AN1511"/>
    <mergeCell ref="B1512:G1513"/>
    <mergeCell ref="H1512:O1513"/>
    <mergeCell ref="P1512:V1513"/>
    <mergeCell ref="W1512:AD1513"/>
    <mergeCell ref="AE1512:AJ1513"/>
    <mergeCell ref="AK1512:AR1513"/>
    <mergeCell ref="AK1526:AN1526"/>
    <mergeCell ref="B1516:G1517"/>
    <mergeCell ref="H1516:AD1517"/>
    <mergeCell ref="AE1516:AJ1517"/>
    <mergeCell ref="AK1516:BG1517"/>
    <mergeCell ref="B1518:C1521"/>
    <mergeCell ref="D1518:G1519"/>
    <mergeCell ref="H1518:K1519"/>
    <mergeCell ref="L1518:AD1532"/>
    <mergeCell ref="AE1518:AF1521"/>
    <mergeCell ref="AG1518:AJ1519"/>
    <mergeCell ref="AG1529:AJ1530"/>
    <mergeCell ref="AK1529:AN1530"/>
    <mergeCell ref="D1531:G1532"/>
    <mergeCell ref="H1531:K1532"/>
    <mergeCell ref="AG1531:AJ1532"/>
    <mergeCell ref="AK1531:AN1532"/>
    <mergeCell ref="B1522:C1525"/>
    <mergeCell ref="D1522:G1523"/>
    <mergeCell ref="H1522:K1523"/>
    <mergeCell ref="AE1522:AF1525"/>
    <mergeCell ref="AG1522:AJ1523"/>
    <mergeCell ref="AK1522:AN1523"/>
    <mergeCell ref="D1524:G1525"/>
    <mergeCell ref="H1524:K1525"/>
    <mergeCell ref="AG1524:AJ1525"/>
    <mergeCell ref="AK1524:AN1525"/>
    <mergeCell ref="AK1518:AN1519"/>
    <mergeCell ref="H1539:K1540"/>
    <mergeCell ref="L1539:AD1553"/>
    <mergeCell ref="AK1539:AN1540"/>
    <mergeCell ref="AO1539:BG1553"/>
    <mergeCell ref="H1541:K1542"/>
    <mergeCell ref="AK1541:AN1542"/>
    <mergeCell ref="H1543:K1544"/>
    <mergeCell ref="AK1543:AN1544"/>
    <mergeCell ref="H1545:K1546"/>
    <mergeCell ref="AK1545:AN1546"/>
    <mergeCell ref="AS1533:AY1534"/>
    <mergeCell ref="AZ1533:BG1534"/>
    <mergeCell ref="B1535:G1536"/>
    <mergeCell ref="H1535:O1536"/>
    <mergeCell ref="P1535:V1536"/>
    <mergeCell ref="W1535:AD1536"/>
    <mergeCell ref="AE1535:AJ1536"/>
    <mergeCell ref="AK1535:AR1536"/>
    <mergeCell ref="AS1535:AY1536"/>
    <mergeCell ref="AZ1535:BG1536"/>
    <mergeCell ref="B1533:G1534"/>
    <mergeCell ref="H1533:O1534"/>
    <mergeCell ref="P1533:V1534"/>
    <mergeCell ref="W1533:AD1534"/>
    <mergeCell ref="AE1533:AJ1534"/>
    <mergeCell ref="AK1533:AR1534"/>
    <mergeCell ref="B1548:C1553"/>
    <mergeCell ref="D1548:G1549"/>
    <mergeCell ref="AG1545:AJ1546"/>
    <mergeCell ref="B1547:G1547"/>
    <mergeCell ref="AE1547:AJ1547"/>
    <mergeCell ref="H1547:K1547"/>
    <mergeCell ref="AG1552:AJ1553"/>
    <mergeCell ref="AK1552:AN1553"/>
    <mergeCell ref="B1554:G1555"/>
    <mergeCell ref="H1554:O1555"/>
    <mergeCell ref="P1554:V1555"/>
    <mergeCell ref="W1554:AD1555"/>
    <mergeCell ref="AE1554:AJ1555"/>
    <mergeCell ref="AK1554:AR1555"/>
    <mergeCell ref="H1548:K1549"/>
    <mergeCell ref="AE1548:AF1553"/>
    <mergeCell ref="AG1548:AJ1549"/>
    <mergeCell ref="AK1548:AN1549"/>
    <mergeCell ref="D1550:G1551"/>
    <mergeCell ref="H1550:K1551"/>
    <mergeCell ref="AG1550:AJ1551"/>
    <mergeCell ref="AK1550:AN1551"/>
    <mergeCell ref="D1552:G1553"/>
    <mergeCell ref="H1552:K1553"/>
    <mergeCell ref="B1558:G1559"/>
    <mergeCell ref="H1558:AD1559"/>
    <mergeCell ref="AE1558:AJ1559"/>
    <mergeCell ref="AK1558:BG1559"/>
    <mergeCell ref="B1560:C1563"/>
    <mergeCell ref="D1560:G1561"/>
    <mergeCell ref="H1560:K1561"/>
    <mergeCell ref="L1560:AD1574"/>
    <mergeCell ref="AE1560:AF1563"/>
    <mergeCell ref="AG1560:AJ1561"/>
    <mergeCell ref="AS1554:AY1555"/>
    <mergeCell ref="AZ1554:BG1555"/>
    <mergeCell ref="B1556:G1557"/>
    <mergeCell ref="H1556:O1557"/>
    <mergeCell ref="P1556:V1557"/>
    <mergeCell ref="W1556:AD1557"/>
    <mergeCell ref="AE1556:AJ1557"/>
    <mergeCell ref="AK1556:AR1557"/>
    <mergeCell ref="AS1556:AY1557"/>
    <mergeCell ref="AZ1556:BG1557"/>
    <mergeCell ref="B1564:C1567"/>
    <mergeCell ref="AK1564:AN1565"/>
    <mergeCell ref="D1566:G1567"/>
    <mergeCell ref="H1566:K1567"/>
    <mergeCell ref="H1569:K1570"/>
    <mergeCell ref="AE1569:AF1574"/>
    <mergeCell ref="AG1569:AJ1570"/>
    <mergeCell ref="AK1569:AN1570"/>
    <mergeCell ref="D1571:G1572"/>
    <mergeCell ref="H1571:K1572"/>
    <mergeCell ref="AG1571:AJ1572"/>
    <mergeCell ref="AK1571:AN1572"/>
    <mergeCell ref="AK1560:AN1561"/>
    <mergeCell ref="D1562:G1563"/>
    <mergeCell ref="H1562:K1563"/>
    <mergeCell ref="AG1562:AJ1563"/>
    <mergeCell ref="AK1562:AN1563"/>
    <mergeCell ref="D1564:G1565"/>
    <mergeCell ref="H1564:K1565"/>
    <mergeCell ref="AE1564:AF1567"/>
    <mergeCell ref="AG1564:AJ1565"/>
    <mergeCell ref="B1579:G1580"/>
    <mergeCell ref="H1579:AD1580"/>
    <mergeCell ref="AE1579:AJ1580"/>
    <mergeCell ref="AK1579:BG1580"/>
    <mergeCell ref="AS1575:AY1576"/>
    <mergeCell ref="AZ1575:BG1576"/>
    <mergeCell ref="P1577:V1578"/>
    <mergeCell ref="W1577:AD1578"/>
    <mergeCell ref="AS1577:AY1578"/>
    <mergeCell ref="AZ1577:BG1578"/>
    <mergeCell ref="AG1573:AJ1574"/>
    <mergeCell ref="AK1573:AN1574"/>
    <mergeCell ref="B1575:G1576"/>
    <mergeCell ref="AE1575:AJ1576"/>
    <mergeCell ref="B1577:G1578"/>
    <mergeCell ref="AE1577:AJ1578"/>
    <mergeCell ref="P1575:V1576"/>
    <mergeCell ref="AG1585:AJ1586"/>
    <mergeCell ref="AK1585:AN1586"/>
    <mergeCell ref="D1587:G1588"/>
    <mergeCell ref="H1587:K1588"/>
    <mergeCell ref="AG1587:AJ1588"/>
    <mergeCell ref="AK1587:AN1588"/>
    <mergeCell ref="H1602:K1603"/>
    <mergeCell ref="L1602:AD1616"/>
    <mergeCell ref="AE1602:AF1605"/>
    <mergeCell ref="AG1602:AJ1603"/>
    <mergeCell ref="AK1602:AN1603"/>
    <mergeCell ref="AO1602:BG1616"/>
    <mergeCell ref="AS1596:AY1597"/>
    <mergeCell ref="AZ1596:BG1597"/>
    <mergeCell ref="B1598:G1599"/>
    <mergeCell ref="H1598:O1599"/>
    <mergeCell ref="P1598:V1599"/>
    <mergeCell ref="W1598:AD1599"/>
    <mergeCell ref="AE1598:AJ1599"/>
    <mergeCell ref="AK1598:AR1599"/>
    <mergeCell ref="AS1598:AY1599"/>
    <mergeCell ref="AZ1598:BG1599"/>
    <mergeCell ref="B1596:G1597"/>
    <mergeCell ref="H1596:O1597"/>
    <mergeCell ref="P1596:V1597"/>
    <mergeCell ref="W1596:AD1597"/>
    <mergeCell ref="AE1596:AJ1597"/>
    <mergeCell ref="AK1596:AR1597"/>
    <mergeCell ref="D1615:G1616"/>
    <mergeCell ref="AG1615:AJ1616"/>
    <mergeCell ref="D1611:G1612"/>
    <mergeCell ref="AG1611:AJ1612"/>
    <mergeCell ref="B1602:C1605"/>
    <mergeCell ref="D1602:G1603"/>
    <mergeCell ref="B1600:G1601"/>
    <mergeCell ref="H1600:AD1601"/>
    <mergeCell ref="D1608:G1609"/>
    <mergeCell ref="H1608:K1609"/>
    <mergeCell ref="AG1608:AJ1609"/>
    <mergeCell ref="AK1608:AN1609"/>
    <mergeCell ref="B1610:G1610"/>
    <mergeCell ref="H1610:K1610"/>
    <mergeCell ref="AE1610:AJ1610"/>
    <mergeCell ref="AK1610:AN1610"/>
    <mergeCell ref="D1604:G1605"/>
    <mergeCell ref="H1604:K1605"/>
    <mergeCell ref="AG1604:AJ1605"/>
    <mergeCell ref="AK1604:AN1605"/>
    <mergeCell ref="B1606:C1609"/>
    <mergeCell ref="D1606:G1607"/>
    <mergeCell ref="H1606:K1607"/>
    <mergeCell ref="AE1606:AF1609"/>
    <mergeCell ref="AG1606:AJ1607"/>
    <mergeCell ref="AK1606:AN1607"/>
    <mergeCell ref="AS1617:AY1618"/>
    <mergeCell ref="AZ1617:BG1618"/>
    <mergeCell ref="B1619:G1620"/>
    <mergeCell ref="H1619:O1620"/>
    <mergeCell ref="P1619:V1620"/>
    <mergeCell ref="W1619:AD1620"/>
    <mergeCell ref="AE1619:AJ1620"/>
    <mergeCell ref="AK1619:AR1620"/>
    <mergeCell ref="AS1619:AY1620"/>
    <mergeCell ref="AZ1619:BG1620"/>
    <mergeCell ref="B1611:C1616"/>
    <mergeCell ref="H1611:K1612"/>
    <mergeCell ref="AE1611:AF1616"/>
    <mergeCell ref="AK1611:AN1612"/>
    <mergeCell ref="H1613:K1614"/>
    <mergeCell ref="AK1613:AN1614"/>
    <mergeCell ref="H1615:K1616"/>
    <mergeCell ref="AK1615:AN1616"/>
    <mergeCell ref="AK1617:AR1618"/>
    <mergeCell ref="B1617:G1618"/>
    <mergeCell ref="P1617:V1618"/>
    <mergeCell ref="W1617:AD1618"/>
    <mergeCell ref="AE1617:AJ1618"/>
    <mergeCell ref="H1617:O1618"/>
    <mergeCell ref="D1613:G1614"/>
    <mergeCell ref="AG1613:AJ1614"/>
    <mergeCell ref="D1625:G1626"/>
    <mergeCell ref="H1625:K1626"/>
    <mergeCell ref="AG1625:AJ1626"/>
    <mergeCell ref="AK1625:AN1626"/>
    <mergeCell ref="B1627:C1630"/>
    <mergeCell ref="D1627:G1628"/>
    <mergeCell ref="H1627:K1628"/>
    <mergeCell ref="AE1627:AF1630"/>
    <mergeCell ref="AG1627:AJ1628"/>
    <mergeCell ref="AK1627:AN1628"/>
    <mergeCell ref="AE1621:AJ1622"/>
    <mergeCell ref="AK1621:BG1622"/>
    <mergeCell ref="B1623:C1626"/>
    <mergeCell ref="D1623:G1624"/>
    <mergeCell ref="H1623:K1624"/>
    <mergeCell ref="L1623:AD1637"/>
    <mergeCell ref="AE1623:AF1626"/>
    <mergeCell ref="AG1623:AJ1624"/>
    <mergeCell ref="AK1623:AN1624"/>
    <mergeCell ref="AO1623:BG1637"/>
    <mergeCell ref="B1632:C1637"/>
    <mergeCell ref="D1632:G1633"/>
    <mergeCell ref="H1632:K1633"/>
    <mergeCell ref="AE1632:AF1637"/>
    <mergeCell ref="D1629:G1630"/>
    <mergeCell ref="AG1629:AJ1630"/>
    <mergeCell ref="B1621:G1622"/>
    <mergeCell ref="H1621:AD1622"/>
    <mergeCell ref="D1636:G1637"/>
    <mergeCell ref="H1636:K1637"/>
    <mergeCell ref="AG1636:AJ1637"/>
    <mergeCell ref="AK1636:AN1637"/>
    <mergeCell ref="B1638:G1639"/>
    <mergeCell ref="H1638:O1639"/>
    <mergeCell ref="P1638:V1639"/>
    <mergeCell ref="W1638:AD1639"/>
    <mergeCell ref="AE1638:AJ1639"/>
    <mergeCell ref="AK1638:AR1639"/>
    <mergeCell ref="AG1632:AJ1633"/>
    <mergeCell ref="AK1632:AN1633"/>
    <mergeCell ref="D1634:G1635"/>
    <mergeCell ref="H1634:K1635"/>
    <mergeCell ref="AG1634:AJ1635"/>
    <mergeCell ref="AK1634:AN1635"/>
    <mergeCell ref="H1629:K1630"/>
    <mergeCell ref="AK1629:AN1630"/>
    <mergeCell ref="B1631:G1631"/>
    <mergeCell ref="H1631:K1631"/>
    <mergeCell ref="AE1631:AJ1631"/>
    <mergeCell ref="AK1631:AN1631"/>
    <mergeCell ref="B1642:G1643"/>
    <mergeCell ref="H1642:AD1643"/>
    <mergeCell ref="AE1642:AJ1643"/>
    <mergeCell ref="AK1642:BG1643"/>
    <mergeCell ref="B1644:C1647"/>
    <mergeCell ref="D1644:G1645"/>
    <mergeCell ref="H1644:K1645"/>
    <mergeCell ref="L1644:AD1658"/>
    <mergeCell ref="AE1644:AF1647"/>
    <mergeCell ref="AG1644:AJ1645"/>
    <mergeCell ref="AS1638:AY1639"/>
    <mergeCell ref="AZ1638:BG1639"/>
    <mergeCell ref="B1640:G1641"/>
    <mergeCell ref="H1640:O1641"/>
    <mergeCell ref="P1640:V1641"/>
    <mergeCell ref="W1640:AD1641"/>
    <mergeCell ref="AE1640:AJ1641"/>
    <mergeCell ref="AK1640:AR1641"/>
    <mergeCell ref="AS1640:AY1641"/>
    <mergeCell ref="AZ1640:BG1641"/>
    <mergeCell ref="B1648:C1651"/>
    <mergeCell ref="D1648:G1649"/>
    <mergeCell ref="H1648:K1649"/>
    <mergeCell ref="AE1648:AF1651"/>
    <mergeCell ref="AG1648:AJ1649"/>
    <mergeCell ref="AK1648:AN1649"/>
    <mergeCell ref="D1650:G1651"/>
    <mergeCell ref="H1650:K1651"/>
    <mergeCell ref="AG1650:AJ1651"/>
    <mergeCell ref="AK1650:AN1651"/>
    <mergeCell ref="AK1644:AN1645"/>
    <mergeCell ref="AO1644:BG1658"/>
    <mergeCell ref="D1646:G1647"/>
    <mergeCell ref="H1646:K1647"/>
    <mergeCell ref="AG1646:AJ1647"/>
    <mergeCell ref="AK1646:AN1647"/>
    <mergeCell ref="B1652:G1652"/>
    <mergeCell ref="H1652:K1652"/>
    <mergeCell ref="AE1652:AJ1652"/>
    <mergeCell ref="AK1652:AN1652"/>
    <mergeCell ref="AS1659:AY1660"/>
    <mergeCell ref="AZ1659:BG1660"/>
    <mergeCell ref="B1661:G1662"/>
    <mergeCell ref="H1661:O1662"/>
    <mergeCell ref="P1661:V1662"/>
    <mergeCell ref="W1661:AD1662"/>
    <mergeCell ref="AE1661:AJ1662"/>
    <mergeCell ref="AK1661:AR1662"/>
    <mergeCell ref="AS1661:AY1662"/>
    <mergeCell ref="AZ1661:BG1662"/>
    <mergeCell ref="B1659:G1660"/>
    <mergeCell ref="H1659:O1660"/>
    <mergeCell ref="P1659:V1660"/>
    <mergeCell ref="W1659:AD1660"/>
    <mergeCell ref="AE1659:AJ1660"/>
    <mergeCell ref="AK1659:AR1660"/>
    <mergeCell ref="AG1655:AJ1656"/>
    <mergeCell ref="AK1655:AN1656"/>
    <mergeCell ref="D1657:G1658"/>
    <mergeCell ref="H1657:K1658"/>
    <mergeCell ref="AG1657:AJ1658"/>
    <mergeCell ref="AK1657:AN1658"/>
    <mergeCell ref="H1665:K1666"/>
    <mergeCell ref="L1665:AD1679"/>
    <mergeCell ref="AK1665:AN1666"/>
    <mergeCell ref="AO1665:BG1679"/>
    <mergeCell ref="H1667:K1668"/>
    <mergeCell ref="AK1667:AN1668"/>
    <mergeCell ref="H1669:K1670"/>
    <mergeCell ref="AK1669:AN1670"/>
    <mergeCell ref="H1671:K1672"/>
    <mergeCell ref="AK1671:AN1672"/>
    <mergeCell ref="D1674:G1675"/>
    <mergeCell ref="AG1671:AJ1672"/>
    <mergeCell ref="B1673:G1673"/>
    <mergeCell ref="AE1673:AJ1673"/>
    <mergeCell ref="H1673:K1673"/>
    <mergeCell ref="AK1673:AN1673"/>
    <mergeCell ref="D1669:G1670"/>
    <mergeCell ref="AE1669:AF1672"/>
    <mergeCell ref="AG1669:AJ1670"/>
    <mergeCell ref="D1671:G1672"/>
    <mergeCell ref="B1665:C1668"/>
    <mergeCell ref="D1665:G1666"/>
    <mergeCell ref="AE1665:AF1668"/>
    <mergeCell ref="AG1665:AJ1666"/>
    <mergeCell ref="D1667:G1668"/>
    <mergeCell ref="AG1667:AJ1668"/>
    <mergeCell ref="B1669:C1672"/>
    <mergeCell ref="AS1680:AY1681"/>
    <mergeCell ref="AZ1680:BG1681"/>
    <mergeCell ref="B1682:G1683"/>
    <mergeCell ref="H1682:O1683"/>
    <mergeCell ref="P1682:V1683"/>
    <mergeCell ref="W1682:AD1683"/>
    <mergeCell ref="AE1682:AJ1683"/>
    <mergeCell ref="AK1682:AR1683"/>
    <mergeCell ref="AS1682:AY1683"/>
    <mergeCell ref="AZ1682:BG1683"/>
    <mergeCell ref="AG1678:AJ1679"/>
    <mergeCell ref="AK1678:AN1679"/>
    <mergeCell ref="B1680:G1681"/>
    <mergeCell ref="H1680:O1681"/>
    <mergeCell ref="P1680:V1681"/>
    <mergeCell ref="W1680:AD1681"/>
    <mergeCell ref="AE1680:AJ1681"/>
    <mergeCell ref="AK1680:AR1681"/>
    <mergeCell ref="B1674:C1679"/>
    <mergeCell ref="H1674:K1675"/>
    <mergeCell ref="AE1674:AF1679"/>
    <mergeCell ref="AG1674:AJ1675"/>
    <mergeCell ref="AK1674:AN1675"/>
    <mergeCell ref="D1676:G1677"/>
    <mergeCell ref="H1676:K1677"/>
    <mergeCell ref="AG1676:AJ1677"/>
    <mergeCell ref="AK1676:AN1677"/>
    <mergeCell ref="D1678:G1679"/>
    <mergeCell ref="H1678:K1679"/>
    <mergeCell ref="AK1686:AN1687"/>
    <mergeCell ref="AO1686:BG1700"/>
    <mergeCell ref="D1688:G1689"/>
    <mergeCell ref="H1688:K1689"/>
    <mergeCell ref="AG1688:AJ1689"/>
    <mergeCell ref="AK1688:AN1689"/>
    <mergeCell ref="D1690:G1691"/>
    <mergeCell ref="H1690:K1691"/>
    <mergeCell ref="AE1690:AF1693"/>
    <mergeCell ref="AG1690:AJ1691"/>
    <mergeCell ref="B1684:G1685"/>
    <mergeCell ref="H1684:AD1685"/>
    <mergeCell ref="AE1684:AJ1685"/>
    <mergeCell ref="AK1684:BG1685"/>
    <mergeCell ref="B1686:C1689"/>
    <mergeCell ref="D1686:G1687"/>
    <mergeCell ref="H1686:K1687"/>
    <mergeCell ref="L1686:AD1700"/>
    <mergeCell ref="AE1686:AF1689"/>
    <mergeCell ref="AG1686:AJ1687"/>
    <mergeCell ref="B1690:C1693"/>
    <mergeCell ref="AK1690:AN1691"/>
    <mergeCell ref="D1692:G1693"/>
    <mergeCell ref="H1692:K1693"/>
    <mergeCell ref="AG1699:AJ1700"/>
    <mergeCell ref="AK1699:AN1700"/>
    <mergeCell ref="H1695:K1696"/>
    <mergeCell ref="AE1695:AF1700"/>
    <mergeCell ref="AG1695:AJ1696"/>
    <mergeCell ref="AK1695:AN1696"/>
    <mergeCell ref="D1697:G1698"/>
    <mergeCell ref="H1697:K1698"/>
    <mergeCell ref="AG1692:AJ1693"/>
    <mergeCell ref="AK1692:AN1693"/>
    <mergeCell ref="B1694:G1694"/>
    <mergeCell ref="H1694:K1694"/>
    <mergeCell ref="AE1694:AJ1694"/>
    <mergeCell ref="AK1694:AN1694"/>
    <mergeCell ref="B1705:G1706"/>
    <mergeCell ref="H1705:AD1706"/>
    <mergeCell ref="AE1705:AJ1706"/>
    <mergeCell ref="AK1705:BG1706"/>
    <mergeCell ref="B1707:C1710"/>
    <mergeCell ref="H1707:K1708"/>
    <mergeCell ref="AE1707:AF1710"/>
    <mergeCell ref="AK1707:AN1708"/>
    <mergeCell ref="D1709:G1710"/>
    <mergeCell ref="H1709:K1710"/>
    <mergeCell ref="AS1701:AY1702"/>
    <mergeCell ref="AZ1701:BG1702"/>
    <mergeCell ref="B1703:G1704"/>
    <mergeCell ref="P1703:V1704"/>
    <mergeCell ref="W1703:AD1704"/>
    <mergeCell ref="AE1703:AJ1704"/>
    <mergeCell ref="AS1703:AY1704"/>
    <mergeCell ref="AZ1703:BG1704"/>
    <mergeCell ref="L1707:AD1721"/>
    <mergeCell ref="H1715:K1715"/>
    <mergeCell ref="AK1715:AN1715"/>
    <mergeCell ref="B1716:C1721"/>
    <mergeCell ref="D1716:G1717"/>
    <mergeCell ref="H1716:K1717"/>
    <mergeCell ref="AE1716:AF1721"/>
    <mergeCell ref="AG1716:AJ1717"/>
    <mergeCell ref="AK1728:AN1729"/>
    <mergeCell ref="AO1728:BG1742"/>
    <mergeCell ref="AS1722:AY1723"/>
    <mergeCell ref="AZ1722:BG1723"/>
    <mergeCell ref="P1724:V1725"/>
    <mergeCell ref="W1724:AD1725"/>
    <mergeCell ref="AS1724:AY1725"/>
    <mergeCell ref="AZ1724:BG1725"/>
    <mergeCell ref="B1722:G1723"/>
    <mergeCell ref="H1722:O1723"/>
    <mergeCell ref="AE1722:AJ1723"/>
    <mergeCell ref="AK1722:AR1723"/>
    <mergeCell ref="B1724:G1725"/>
    <mergeCell ref="H1724:O1725"/>
    <mergeCell ref="AE1724:AJ1725"/>
    <mergeCell ref="AK1724:AR1725"/>
    <mergeCell ref="P1722:V1723"/>
    <mergeCell ref="W1722:AD1723"/>
    <mergeCell ref="B1728:C1731"/>
    <mergeCell ref="D1728:G1729"/>
    <mergeCell ref="B1726:G1727"/>
    <mergeCell ref="AE1726:AJ1727"/>
    <mergeCell ref="D1734:G1735"/>
    <mergeCell ref="H1734:K1735"/>
    <mergeCell ref="AG1734:AJ1735"/>
    <mergeCell ref="AK1734:AN1735"/>
    <mergeCell ref="B1736:G1736"/>
    <mergeCell ref="H1736:K1736"/>
    <mergeCell ref="AE1736:AJ1736"/>
    <mergeCell ref="AK1736:AN1736"/>
    <mergeCell ref="D1730:G1731"/>
    <mergeCell ref="H1730:K1731"/>
    <mergeCell ref="AG1730:AJ1731"/>
    <mergeCell ref="AK1730:AN1731"/>
    <mergeCell ref="B1732:C1735"/>
    <mergeCell ref="D1732:G1733"/>
    <mergeCell ref="H1732:K1733"/>
    <mergeCell ref="AE1732:AF1735"/>
    <mergeCell ref="AG1732:AJ1733"/>
    <mergeCell ref="AK1732:AN1733"/>
    <mergeCell ref="AS1743:AY1744"/>
    <mergeCell ref="AZ1743:BG1744"/>
    <mergeCell ref="B1745:G1746"/>
    <mergeCell ref="H1745:O1746"/>
    <mergeCell ref="P1745:V1746"/>
    <mergeCell ref="W1745:AD1746"/>
    <mergeCell ref="AE1745:AJ1746"/>
    <mergeCell ref="AK1745:AR1746"/>
    <mergeCell ref="AS1745:AY1746"/>
    <mergeCell ref="AZ1745:BG1746"/>
    <mergeCell ref="B1737:C1742"/>
    <mergeCell ref="H1737:K1738"/>
    <mergeCell ref="AE1737:AF1742"/>
    <mergeCell ref="AK1737:AN1738"/>
    <mergeCell ref="H1739:K1740"/>
    <mergeCell ref="AK1739:AN1740"/>
    <mergeCell ref="H1741:K1742"/>
    <mergeCell ref="AK1741:AN1742"/>
    <mergeCell ref="AK1743:AR1744"/>
    <mergeCell ref="B1743:G1744"/>
    <mergeCell ref="P1743:V1744"/>
    <mergeCell ref="W1743:AD1744"/>
    <mergeCell ref="AE1743:AJ1744"/>
    <mergeCell ref="H1743:O1744"/>
    <mergeCell ref="D1741:G1742"/>
    <mergeCell ref="AG1741:AJ1742"/>
    <mergeCell ref="D1737:G1738"/>
    <mergeCell ref="AG1737:AJ1738"/>
    <mergeCell ref="D1739:G1740"/>
    <mergeCell ref="AG1739:AJ1740"/>
    <mergeCell ref="D1751:G1752"/>
    <mergeCell ref="H1751:K1752"/>
    <mergeCell ref="AG1751:AJ1752"/>
    <mergeCell ref="AK1751:AN1752"/>
    <mergeCell ref="B1753:C1756"/>
    <mergeCell ref="D1753:G1754"/>
    <mergeCell ref="H1753:K1754"/>
    <mergeCell ref="AE1753:AF1756"/>
    <mergeCell ref="AG1753:AJ1754"/>
    <mergeCell ref="AK1753:AN1754"/>
    <mergeCell ref="AE1747:AJ1748"/>
    <mergeCell ref="AK1747:BG1748"/>
    <mergeCell ref="B1749:C1752"/>
    <mergeCell ref="D1749:G1750"/>
    <mergeCell ref="H1749:K1750"/>
    <mergeCell ref="L1749:AD1763"/>
    <mergeCell ref="AE1749:AF1752"/>
    <mergeCell ref="AG1749:AJ1750"/>
    <mergeCell ref="AK1749:AN1750"/>
    <mergeCell ref="AO1749:BG1763"/>
    <mergeCell ref="B1758:C1763"/>
    <mergeCell ref="D1758:G1759"/>
    <mergeCell ref="H1758:K1759"/>
    <mergeCell ref="AE1758:AF1763"/>
    <mergeCell ref="D1755:G1756"/>
    <mergeCell ref="AG1755:AJ1756"/>
    <mergeCell ref="B1747:G1748"/>
    <mergeCell ref="H1747:AD1748"/>
    <mergeCell ref="D1762:G1763"/>
    <mergeCell ref="H1762:K1763"/>
    <mergeCell ref="AG1762:AJ1763"/>
    <mergeCell ref="AK1762:AN1763"/>
    <mergeCell ref="B1764:G1765"/>
    <mergeCell ref="H1764:O1765"/>
    <mergeCell ref="P1764:V1765"/>
    <mergeCell ref="W1764:AD1765"/>
    <mergeCell ref="AE1764:AJ1765"/>
    <mergeCell ref="AK1764:AR1765"/>
    <mergeCell ref="AG1758:AJ1759"/>
    <mergeCell ref="AK1758:AN1759"/>
    <mergeCell ref="D1760:G1761"/>
    <mergeCell ref="H1760:K1761"/>
    <mergeCell ref="AG1760:AJ1761"/>
    <mergeCell ref="AK1760:AN1761"/>
    <mergeCell ref="H1755:K1756"/>
    <mergeCell ref="AK1755:AN1756"/>
    <mergeCell ref="B1757:G1757"/>
    <mergeCell ref="H1757:K1757"/>
    <mergeCell ref="AE1757:AJ1757"/>
    <mergeCell ref="AK1757:AN1757"/>
    <mergeCell ref="B1768:G1769"/>
    <mergeCell ref="H1768:AD1769"/>
    <mergeCell ref="AE1768:AJ1769"/>
    <mergeCell ref="AK1768:BG1769"/>
    <mergeCell ref="B1770:C1773"/>
    <mergeCell ref="D1770:G1771"/>
    <mergeCell ref="H1770:K1771"/>
    <mergeCell ref="L1770:AD1784"/>
    <mergeCell ref="AE1770:AF1773"/>
    <mergeCell ref="AG1770:AJ1771"/>
    <mergeCell ref="AS1764:AY1765"/>
    <mergeCell ref="AZ1764:BG1765"/>
    <mergeCell ref="B1766:G1767"/>
    <mergeCell ref="H1766:O1767"/>
    <mergeCell ref="P1766:V1767"/>
    <mergeCell ref="W1766:AD1767"/>
    <mergeCell ref="AE1766:AJ1767"/>
    <mergeCell ref="AK1766:AR1767"/>
    <mergeCell ref="AS1766:AY1767"/>
    <mergeCell ref="AZ1766:BG1767"/>
    <mergeCell ref="B1774:C1777"/>
    <mergeCell ref="D1774:G1775"/>
    <mergeCell ref="H1774:K1775"/>
    <mergeCell ref="AE1774:AF1777"/>
    <mergeCell ref="AG1774:AJ1775"/>
    <mergeCell ref="AK1774:AN1775"/>
    <mergeCell ref="D1776:G1777"/>
    <mergeCell ref="H1776:K1777"/>
    <mergeCell ref="AG1776:AJ1777"/>
    <mergeCell ref="AK1776:AN1777"/>
    <mergeCell ref="AK1770:AN1771"/>
    <mergeCell ref="AO1770:BG1784"/>
    <mergeCell ref="D1772:G1773"/>
    <mergeCell ref="H1772:K1773"/>
    <mergeCell ref="AG1772:AJ1773"/>
    <mergeCell ref="AK1772:AN1773"/>
    <mergeCell ref="B1778:G1778"/>
    <mergeCell ref="H1778:K1778"/>
    <mergeCell ref="AE1778:AJ1778"/>
    <mergeCell ref="AK1778:AN1778"/>
    <mergeCell ref="AS1785:AY1786"/>
    <mergeCell ref="AZ1785:BG1786"/>
    <mergeCell ref="B1787:G1788"/>
    <mergeCell ref="H1787:O1788"/>
    <mergeCell ref="P1787:V1788"/>
    <mergeCell ref="W1787:AD1788"/>
    <mergeCell ref="AE1787:AJ1788"/>
    <mergeCell ref="AK1787:AR1788"/>
    <mergeCell ref="AS1787:AY1788"/>
    <mergeCell ref="AZ1787:BG1788"/>
    <mergeCell ref="B1785:G1786"/>
    <mergeCell ref="H1785:O1786"/>
    <mergeCell ref="P1785:V1786"/>
    <mergeCell ref="W1785:AD1786"/>
    <mergeCell ref="AE1785:AJ1786"/>
    <mergeCell ref="AK1785:AR1786"/>
    <mergeCell ref="AG1781:AJ1782"/>
    <mergeCell ref="AK1781:AN1782"/>
    <mergeCell ref="D1783:G1784"/>
    <mergeCell ref="H1783:K1784"/>
    <mergeCell ref="AG1783:AJ1784"/>
    <mergeCell ref="AK1783:AN1784"/>
    <mergeCell ref="H1791:K1792"/>
    <mergeCell ref="L1791:AD1805"/>
    <mergeCell ref="AK1791:AN1792"/>
    <mergeCell ref="AO1791:BG1805"/>
    <mergeCell ref="H1793:K1794"/>
    <mergeCell ref="AK1793:AN1794"/>
    <mergeCell ref="H1795:K1796"/>
    <mergeCell ref="AK1795:AN1796"/>
    <mergeCell ref="H1797:K1798"/>
    <mergeCell ref="AK1797:AN1798"/>
    <mergeCell ref="D1800:G1801"/>
    <mergeCell ref="AG1797:AJ1798"/>
    <mergeCell ref="B1799:G1799"/>
    <mergeCell ref="AE1799:AJ1799"/>
    <mergeCell ref="H1799:K1799"/>
    <mergeCell ref="AK1799:AN1799"/>
    <mergeCell ref="D1795:G1796"/>
    <mergeCell ref="AE1795:AF1798"/>
    <mergeCell ref="AG1795:AJ1796"/>
    <mergeCell ref="D1797:G1798"/>
    <mergeCell ref="B1791:C1794"/>
    <mergeCell ref="D1791:G1792"/>
    <mergeCell ref="AE1791:AF1794"/>
    <mergeCell ref="AG1791:AJ1792"/>
    <mergeCell ref="D1793:G1794"/>
    <mergeCell ref="AG1793:AJ1794"/>
    <mergeCell ref="B1795:C1798"/>
    <mergeCell ref="AS1806:AY1807"/>
    <mergeCell ref="AZ1806:BG1807"/>
    <mergeCell ref="B1808:G1809"/>
    <mergeCell ref="H1808:O1809"/>
    <mergeCell ref="P1808:V1809"/>
    <mergeCell ref="W1808:AD1809"/>
    <mergeCell ref="AE1808:AJ1809"/>
    <mergeCell ref="AK1808:AR1809"/>
    <mergeCell ref="AS1808:AY1809"/>
    <mergeCell ref="AZ1808:BG1809"/>
    <mergeCell ref="AG1804:AJ1805"/>
    <mergeCell ref="AK1804:AN1805"/>
    <mergeCell ref="B1806:G1807"/>
    <mergeCell ref="H1806:O1807"/>
    <mergeCell ref="P1806:V1807"/>
    <mergeCell ref="W1806:AD1807"/>
    <mergeCell ref="AE1806:AJ1807"/>
    <mergeCell ref="AK1806:AR1807"/>
    <mergeCell ref="B1800:C1805"/>
    <mergeCell ref="H1800:K1801"/>
    <mergeCell ref="AE1800:AF1805"/>
    <mergeCell ref="AG1800:AJ1801"/>
    <mergeCell ref="AK1800:AN1801"/>
    <mergeCell ref="D1802:G1803"/>
    <mergeCell ref="H1802:K1803"/>
    <mergeCell ref="AG1802:AJ1803"/>
    <mergeCell ref="AK1802:AN1803"/>
    <mergeCell ref="D1804:G1805"/>
    <mergeCell ref="H1804:K1805"/>
    <mergeCell ref="AK1812:AN1813"/>
    <mergeCell ref="AO1812:BG1826"/>
    <mergeCell ref="D1814:G1815"/>
    <mergeCell ref="H1814:K1815"/>
    <mergeCell ref="AG1814:AJ1815"/>
    <mergeCell ref="AK1814:AN1815"/>
    <mergeCell ref="D1816:G1817"/>
    <mergeCell ref="H1816:K1817"/>
    <mergeCell ref="AE1816:AF1819"/>
    <mergeCell ref="AG1816:AJ1817"/>
    <mergeCell ref="B1810:G1811"/>
    <mergeCell ref="H1810:AD1811"/>
    <mergeCell ref="AE1810:AJ1811"/>
    <mergeCell ref="AK1810:BG1811"/>
    <mergeCell ref="B1812:C1815"/>
    <mergeCell ref="D1812:G1813"/>
    <mergeCell ref="H1812:K1813"/>
    <mergeCell ref="L1812:AD1826"/>
    <mergeCell ref="AE1812:AF1815"/>
    <mergeCell ref="AG1812:AJ1813"/>
    <mergeCell ref="B1816:C1819"/>
    <mergeCell ref="AK1816:AN1817"/>
    <mergeCell ref="D1818:G1819"/>
    <mergeCell ref="H1818:K1819"/>
    <mergeCell ref="AG1825:AJ1826"/>
    <mergeCell ref="AK1825:AN1826"/>
    <mergeCell ref="H1821:K1822"/>
    <mergeCell ref="AE1821:AF1826"/>
    <mergeCell ref="AG1821:AJ1822"/>
    <mergeCell ref="AK1821:AN1822"/>
    <mergeCell ref="D1823:G1824"/>
    <mergeCell ref="H1823:K1824"/>
    <mergeCell ref="AG1818:AJ1819"/>
    <mergeCell ref="AK1818:AN1819"/>
    <mergeCell ref="B1820:G1820"/>
    <mergeCell ref="H1820:K1820"/>
    <mergeCell ref="AE1820:AJ1820"/>
    <mergeCell ref="AK1820:AN1820"/>
    <mergeCell ref="B1831:G1832"/>
    <mergeCell ref="H1831:AD1832"/>
    <mergeCell ref="AE1831:AJ1832"/>
    <mergeCell ref="AK1831:BG1832"/>
    <mergeCell ref="B1833:C1836"/>
    <mergeCell ref="H1833:K1834"/>
    <mergeCell ref="L1833:AD1847"/>
    <mergeCell ref="AE1833:AF1836"/>
    <mergeCell ref="AK1833:AN1834"/>
    <mergeCell ref="AO1833:BG1847"/>
    <mergeCell ref="AS1827:AY1828"/>
    <mergeCell ref="AZ1827:BG1828"/>
    <mergeCell ref="B1829:G1830"/>
    <mergeCell ref="P1829:V1830"/>
    <mergeCell ref="W1829:AD1830"/>
    <mergeCell ref="AE1829:AJ1830"/>
    <mergeCell ref="AS1829:AY1830"/>
    <mergeCell ref="AZ1829:BG1830"/>
    <mergeCell ref="AG1844:AJ1845"/>
    <mergeCell ref="AK1844:AN1845"/>
    <mergeCell ref="D1846:G1847"/>
    <mergeCell ref="H1846:K1847"/>
    <mergeCell ref="AG1846:AJ1847"/>
    <mergeCell ref="AK1846:AN1847"/>
    <mergeCell ref="H1841:K1841"/>
    <mergeCell ref="AK1841:AN1841"/>
    <mergeCell ref="AG1839:AJ1840"/>
    <mergeCell ref="AK1839:AN1840"/>
    <mergeCell ref="H1854:K1855"/>
    <mergeCell ref="L1854:AD1868"/>
    <mergeCell ref="AE1854:AF1857"/>
    <mergeCell ref="AG1854:AJ1855"/>
    <mergeCell ref="AK1854:AN1855"/>
    <mergeCell ref="AO1854:BG1868"/>
    <mergeCell ref="AS1848:AY1849"/>
    <mergeCell ref="AZ1848:BG1849"/>
    <mergeCell ref="B1850:G1851"/>
    <mergeCell ref="H1850:O1851"/>
    <mergeCell ref="P1850:V1851"/>
    <mergeCell ref="W1850:AD1851"/>
    <mergeCell ref="AE1850:AJ1851"/>
    <mergeCell ref="AK1850:AR1851"/>
    <mergeCell ref="AS1850:AY1851"/>
    <mergeCell ref="AZ1850:BG1851"/>
    <mergeCell ref="B1848:G1849"/>
    <mergeCell ref="H1848:O1849"/>
    <mergeCell ref="P1848:V1849"/>
    <mergeCell ref="W1848:AD1849"/>
    <mergeCell ref="AE1848:AJ1849"/>
    <mergeCell ref="AK1848:AR1849"/>
    <mergeCell ref="B1854:C1857"/>
    <mergeCell ref="D1854:G1855"/>
    <mergeCell ref="B1852:G1853"/>
    <mergeCell ref="H1852:AD1853"/>
    <mergeCell ref="D1860:G1861"/>
    <mergeCell ref="H1860:K1861"/>
    <mergeCell ref="AG1860:AJ1861"/>
    <mergeCell ref="AK1860:AN1861"/>
    <mergeCell ref="B1862:G1862"/>
    <mergeCell ref="H1862:K1862"/>
    <mergeCell ref="AE1862:AJ1862"/>
    <mergeCell ref="AK1862:AN1862"/>
    <mergeCell ref="D1856:G1857"/>
    <mergeCell ref="H1856:K1857"/>
    <mergeCell ref="AG1856:AJ1857"/>
    <mergeCell ref="AK1856:AN1857"/>
    <mergeCell ref="B1858:C1861"/>
    <mergeCell ref="D1858:G1859"/>
    <mergeCell ref="H1858:K1859"/>
    <mergeCell ref="AE1858:AF1861"/>
    <mergeCell ref="AG1858:AJ1859"/>
    <mergeCell ref="AK1858:AN1859"/>
    <mergeCell ref="AS1869:AY1870"/>
    <mergeCell ref="AZ1869:BG1870"/>
    <mergeCell ref="B1871:G1872"/>
    <mergeCell ref="H1871:O1872"/>
    <mergeCell ref="P1871:V1872"/>
    <mergeCell ref="W1871:AD1872"/>
    <mergeCell ref="AE1871:AJ1872"/>
    <mergeCell ref="AK1871:AR1872"/>
    <mergeCell ref="AS1871:AY1872"/>
    <mergeCell ref="AZ1871:BG1872"/>
    <mergeCell ref="B1863:C1868"/>
    <mergeCell ref="H1863:K1864"/>
    <mergeCell ref="AE1863:AF1868"/>
    <mergeCell ref="AK1863:AN1864"/>
    <mergeCell ref="H1865:K1866"/>
    <mergeCell ref="AK1865:AN1866"/>
    <mergeCell ref="H1867:K1868"/>
    <mergeCell ref="AK1867:AN1868"/>
    <mergeCell ref="AK1869:AR1870"/>
    <mergeCell ref="B1869:G1870"/>
    <mergeCell ref="P1869:V1870"/>
    <mergeCell ref="W1869:AD1870"/>
    <mergeCell ref="AE1869:AJ1870"/>
    <mergeCell ref="H1869:O1870"/>
    <mergeCell ref="D1867:G1868"/>
    <mergeCell ref="AG1867:AJ1868"/>
    <mergeCell ref="D1863:G1864"/>
    <mergeCell ref="AG1863:AJ1864"/>
    <mergeCell ref="D1865:G1866"/>
    <mergeCell ref="AG1865:AJ1866"/>
    <mergeCell ref="D1877:G1878"/>
    <mergeCell ref="H1877:K1878"/>
    <mergeCell ref="AG1877:AJ1878"/>
    <mergeCell ref="AK1877:AN1878"/>
    <mergeCell ref="B1879:C1882"/>
    <mergeCell ref="D1879:G1880"/>
    <mergeCell ref="H1879:K1880"/>
    <mergeCell ref="AE1879:AF1882"/>
    <mergeCell ref="AG1879:AJ1880"/>
    <mergeCell ref="AK1879:AN1880"/>
    <mergeCell ref="AE1873:AJ1874"/>
    <mergeCell ref="AK1873:BG1874"/>
    <mergeCell ref="B1875:C1878"/>
    <mergeCell ref="D1875:G1876"/>
    <mergeCell ref="H1875:K1876"/>
    <mergeCell ref="L1875:AD1889"/>
    <mergeCell ref="AE1875:AF1878"/>
    <mergeCell ref="AG1875:AJ1876"/>
    <mergeCell ref="AK1875:AN1876"/>
    <mergeCell ref="AO1875:BG1889"/>
    <mergeCell ref="B1884:C1889"/>
    <mergeCell ref="D1884:G1885"/>
    <mergeCell ref="H1884:K1885"/>
    <mergeCell ref="AE1884:AF1889"/>
    <mergeCell ref="D1881:G1882"/>
    <mergeCell ref="AG1881:AJ1882"/>
    <mergeCell ref="B1873:G1874"/>
    <mergeCell ref="H1873:AD1874"/>
    <mergeCell ref="D1888:G1889"/>
    <mergeCell ref="H1888:K1889"/>
    <mergeCell ref="AG1888:AJ1889"/>
    <mergeCell ref="AK1888:AN1889"/>
    <mergeCell ref="B1890:G1891"/>
    <mergeCell ref="H1890:O1891"/>
    <mergeCell ref="P1890:V1891"/>
    <mergeCell ref="W1890:AD1891"/>
    <mergeCell ref="AE1890:AJ1891"/>
    <mergeCell ref="AK1890:AR1891"/>
    <mergeCell ref="AG1884:AJ1885"/>
    <mergeCell ref="AK1884:AN1885"/>
    <mergeCell ref="D1886:G1887"/>
    <mergeCell ref="H1886:K1887"/>
    <mergeCell ref="AG1886:AJ1887"/>
    <mergeCell ref="AK1886:AN1887"/>
    <mergeCell ref="H1881:K1882"/>
    <mergeCell ref="AK1881:AN1882"/>
    <mergeCell ref="B1883:G1883"/>
    <mergeCell ref="H1883:K1883"/>
    <mergeCell ref="AE1883:AJ1883"/>
    <mergeCell ref="AK1883:AN1883"/>
    <mergeCell ref="B1894:G1895"/>
    <mergeCell ref="H1894:AD1895"/>
    <mergeCell ref="AE1894:AJ1895"/>
    <mergeCell ref="AK1894:BG1895"/>
    <mergeCell ref="B1896:C1899"/>
    <mergeCell ref="D1896:G1897"/>
    <mergeCell ref="H1896:K1897"/>
    <mergeCell ref="L1896:AD1910"/>
    <mergeCell ref="AE1896:AF1899"/>
    <mergeCell ref="AG1896:AJ1897"/>
    <mergeCell ref="AS1890:AY1891"/>
    <mergeCell ref="AZ1890:BG1891"/>
    <mergeCell ref="B1892:G1893"/>
    <mergeCell ref="H1892:O1893"/>
    <mergeCell ref="P1892:V1893"/>
    <mergeCell ref="W1892:AD1893"/>
    <mergeCell ref="AE1892:AJ1893"/>
    <mergeCell ref="AK1892:AR1893"/>
    <mergeCell ref="AS1892:AY1893"/>
    <mergeCell ref="AZ1892:BG1893"/>
    <mergeCell ref="B1900:C1903"/>
    <mergeCell ref="D1900:G1901"/>
    <mergeCell ref="H1900:K1901"/>
    <mergeCell ref="AE1900:AF1903"/>
    <mergeCell ref="AG1900:AJ1901"/>
    <mergeCell ref="AK1900:AN1901"/>
    <mergeCell ref="D1902:G1903"/>
    <mergeCell ref="H1902:K1903"/>
    <mergeCell ref="AG1902:AJ1903"/>
    <mergeCell ref="AK1902:AN1903"/>
    <mergeCell ref="AK1896:AN1897"/>
    <mergeCell ref="AO1896:BG1910"/>
    <mergeCell ref="D1898:G1899"/>
    <mergeCell ref="H1898:K1899"/>
    <mergeCell ref="AG1898:AJ1899"/>
    <mergeCell ref="AK1898:AN1899"/>
    <mergeCell ref="B1904:G1904"/>
    <mergeCell ref="H1904:K1904"/>
    <mergeCell ref="AE1904:AJ1904"/>
    <mergeCell ref="AK1904:AN1904"/>
    <mergeCell ref="AS1911:AY1912"/>
    <mergeCell ref="AZ1911:BG1912"/>
    <mergeCell ref="B1913:G1914"/>
    <mergeCell ref="H1913:O1914"/>
    <mergeCell ref="P1913:V1914"/>
    <mergeCell ref="W1913:AD1914"/>
    <mergeCell ref="AE1913:AJ1914"/>
    <mergeCell ref="AK1913:AR1914"/>
    <mergeCell ref="AS1913:AY1914"/>
    <mergeCell ref="AZ1913:BG1914"/>
    <mergeCell ref="B1911:G1912"/>
    <mergeCell ref="H1911:O1912"/>
    <mergeCell ref="P1911:V1912"/>
    <mergeCell ref="W1911:AD1912"/>
    <mergeCell ref="AE1911:AJ1912"/>
    <mergeCell ref="AK1911:AR1912"/>
    <mergeCell ref="AG1907:AJ1908"/>
    <mergeCell ref="AK1907:AN1908"/>
    <mergeCell ref="D1909:G1910"/>
    <mergeCell ref="H1909:K1910"/>
    <mergeCell ref="AG1909:AJ1910"/>
    <mergeCell ref="AK1909:AN1910"/>
    <mergeCell ref="H1917:K1918"/>
    <mergeCell ref="L1917:AD1931"/>
    <mergeCell ref="AK1917:AN1918"/>
    <mergeCell ref="AO1917:BG1931"/>
    <mergeCell ref="H1919:K1920"/>
    <mergeCell ref="AK1919:AN1920"/>
    <mergeCell ref="H1921:K1922"/>
    <mergeCell ref="AK1921:AN1922"/>
    <mergeCell ref="H1923:K1924"/>
    <mergeCell ref="AK1923:AN1924"/>
    <mergeCell ref="D1926:G1927"/>
    <mergeCell ref="AG1923:AJ1924"/>
    <mergeCell ref="B1925:G1925"/>
    <mergeCell ref="AE1925:AJ1925"/>
    <mergeCell ref="H1925:K1925"/>
    <mergeCell ref="AK1925:AN1925"/>
    <mergeCell ref="D1921:G1922"/>
    <mergeCell ref="AE1921:AF1924"/>
    <mergeCell ref="AG1921:AJ1922"/>
    <mergeCell ref="D1923:G1924"/>
    <mergeCell ref="B1917:C1920"/>
    <mergeCell ref="D1917:G1918"/>
    <mergeCell ref="AE1917:AF1920"/>
    <mergeCell ref="AG1917:AJ1918"/>
    <mergeCell ref="D1919:G1920"/>
    <mergeCell ref="AG1919:AJ1920"/>
    <mergeCell ref="B1921:C1924"/>
    <mergeCell ref="AS1932:AY1933"/>
    <mergeCell ref="AZ1932:BG1933"/>
    <mergeCell ref="B1934:G1935"/>
    <mergeCell ref="H1934:O1935"/>
    <mergeCell ref="P1934:V1935"/>
    <mergeCell ref="W1934:AD1935"/>
    <mergeCell ref="AE1934:AJ1935"/>
    <mergeCell ref="AK1934:AR1935"/>
    <mergeCell ref="AS1934:AY1935"/>
    <mergeCell ref="AZ1934:BG1935"/>
    <mergeCell ref="AG1930:AJ1931"/>
    <mergeCell ref="AK1930:AN1931"/>
    <mergeCell ref="B1932:G1933"/>
    <mergeCell ref="H1932:O1933"/>
    <mergeCell ref="P1932:V1933"/>
    <mergeCell ref="W1932:AD1933"/>
    <mergeCell ref="AE1932:AJ1933"/>
    <mergeCell ref="AK1932:AR1933"/>
    <mergeCell ref="B1926:C1931"/>
    <mergeCell ref="H1926:K1927"/>
    <mergeCell ref="AE1926:AF1931"/>
    <mergeCell ref="AG1926:AJ1927"/>
    <mergeCell ref="AK1926:AN1927"/>
    <mergeCell ref="D1928:G1929"/>
    <mergeCell ref="H1928:K1929"/>
    <mergeCell ref="AG1928:AJ1929"/>
    <mergeCell ref="AK1928:AN1929"/>
    <mergeCell ref="D1930:G1931"/>
    <mergeCell ref="H1930:K1931"/>
    <mergeCell ref="AK1938:AN1939"/>
    <mergeCell ref="AO1938:BG1952"/>
    <mergeCell ref="D1940:G1941"/>
    <mergeCell ref="H1940:K1941"/>
    <mergeCell ref="AG1940:AJ1941"/>
    <mergeCell ref="AK1940:AN1941"/>
    <mergeCell ref="D1942:G1943"/>
    <mergeCell ref="H1942:K1943"/>
    <mergeCell ref="AE1942:AF1945"/>
    <mergeCell ref="AG1942:AJ1943"/>
    <mergeCell ref="B1936:G1937"/>
    <mergeCell ref="H1936:AD1937"/>
    <mergeCell ref="AE1936:AJ1937"/>
    <mergeCell ref="AK1936:BG1937"/>
    <mergeCell ref="B1938:C1941"/>
    <mergeCell ref="D1938:G1939"/>
    <mergeCell ref="H1938:K1939"/>
    <mergeCell ref="L1938:AD1952"/>
    <mergeCell ref="AE1938:AF1941"/>
    <mergeCell ref="AG1938:AJ1939"/>
    <mergeCell ref="B1942:C1945"/>
    <mergeCell ref="AK1942:AN1943"/>
    <mergeCell ref="D1944:G1945"/>
    <mergeCell ref="H1944:K1945"/>
    <mergeCell ref="AG1951:AJ1952"/>
    <mergeCell ref="AK1951:AN1952"/>
    <mergeCell ref="H1947:K1948"/>
    <mergeCell ref="AE1947:AF1952"/>
    <mergeCell ref="AG1947:AJ1948"/>
    <mergeCell ref="AK1947:AN1948"/>
    <mergeCell ref="D1949:G1950"/>
    <mergeCell ref="H1949:K1950"/>
    <mergeCell ref="AG1944:AJ1945"/>
    <mergeCell ref="AK1944:AN1945"/>
    <mergeCell ref="B1946:G1946"/>
    <mergeCell ref="H1946:K1946"/>
    <mergeCell ref="AE1946:AJ1946"/>
    <mergeCell ref="AK1946:AN1946"/>
    <mergeCell ref="B1957:G1958"/>
    <mergeCell ref="H1957:AD1958"/>
    <mergeCell ref="AE1957:AJ1958"/>
    <mergeCell ref="AK1957:BG1958"/>
    <mergeCell ref="B1959:C1962"/>
    <mergeCell ref="H1959:K1960"/>
    <mergeCell ref="L1959:AD1973"/>
    <mergeCell ref="AE1959:AF1962"/>
    <mergeCell ref="AK1959:AN1960"/>
    <mergeCell ref="AO1959:BG1973"/>
    <mergeCell ref="AS1953:AY1954"/>
    <mergeCell ref="AZ1953:BG1954"/>
    <mergeCell ref="B1955:G1956"/>
    <mergeCell ref="P1955:V1956"/>
    <mergeCell ref="W1955:AD1956"/>
    <mergeCell ref="AE1955:AJ1956"/>
    <mergeCell ref="AS1955:AY1956"/>
    <mergeCell ref="AZ1955:BG1956"/>
    <mergeCell ref="AG1970:AJ1971"/>
    <mergeCell ref="AK1970:AN1971"/>
    <mergeCell ref="D1972:G1973"/>
    <mergeCell ref="H1972:K1973"/>
    <mergeCell ref="AG1972:AJ1973"/>
    <mergeCell ref="AK1972:AN1973"/>
    <mergeCell ref="H1967:K1967"/>
    <mergeCell ref="AK1967:AN1967"/>
    <mergeCell ref="AG1965:AJ1966"/>
    <mergeCell ref="AK1965:AN1966"/>
    <mergeCell ref="H1980:K1981"/>
    <mergeCell ref="L1980:AD1994"/>
    <mergeCell ref="AE1980:AF1983"/>
    <mergeCell ref="AG1980:AJ1981"/>
    <mergeCell ref="AK1980:AN1981"/>
    <mergeCell ref="AO1980:BG1994"/>
    <mergeCell ref="AS1974:AY1975"/>
    <mergeCell ref="AZ1974:BG1975"/>
    <mergeCell ref="B1976:G1977"/>
    <mergeCell ref="H1976:O1977"/>
    <mergeCell ref="P1976:V1977"/>
    <mergeCell ref="W1976:AD1977"/>
    <mergeCell ref="AE1976:AJ1977"/>
    <mergeCell ref="AK1976:AR1977"/>
    <mergeCell ref="AS1976:AY1977"/>
    <mergeCell ref="AZ1976:BG1977"/>
    <mergeCell ref="B1974:G1975"/>
    <mergeCell ref="H1974:O1975"/>
    <mergeCell ref="P1974:V1975"/>
    <mergeCell ref="W1974:AD1975"/>
    <mergeCell ref="AE1974:AJ1975"/>
    <mergeCell ref="AK1974:AR1975"/>
    <mergeCell ref="B1980:C1983"/>
    <mergeCell ref="D1980:G1981"/>
    <mergeCell ref="B1978:G1979"/>
    <mergeCell ref="H1978:AD1979"/>
    <mergeCell ref="D1986:G1987"/>
    <mergeCell ref="H1986:K1987"/>
    <mergeCell ref="AG1986:AJ1987"/>
    <mergeCell ref="AK1986:AN1987"/>
    <mergeCell ref="B1988:G1988"/>
    <mergeCell ref="H1988:K1988"/>
    <mergeCell ref="AE1988:AJ1988"/>
    <mergeCell ref="AK1988:AN1988"/>
    <mergeCell ref="D1982:G1983"/>
    <mergeCell ref="H1982:K1983"/>
    <mergeCell ref="AG1982:AJ1983"/>
    <mergeCell ref="AK1982:AN1983"/>
    <mergeCell ref="B1984:C1987"/>
    <mergeCell ref="D1984:G1985"/>
    <mergeCell ref="H1984:K1985"/>
    <mergeCell ref="AE1984:AF1987"/>
    <mergeCell ref="AG1984:AJ1985"/>
    <mergeCell ref="AK1984:AN1985"/>
    <mergeCell ref="AS1995:AY1996"/>
    <mergeCell ref="AZ1995:BG1996"/>
    <mergeCell ref="B1997:G1998"/>
    <mergeCell ref="H1997:O1998"/>
    <mergeCell ref="P1997:V1998"/>
    <mergeCell ref="W1997:AD1998"/>
    <mergeCell ref="AE1997:AJ1998"/>
    <mergeCell ref="AK1997:AR1998"/>
    <mergeCell ref="AS1997:AY1998"/>
    <mergeCell ref="AZ1997:BG1998"/>
    <mergeCell ref="B1989:C1994"/>
    <mergeCell ref="H1989:K1990"/>
    <mergeCell ref="AE1989:AF1994"/>
    <mergeCell ref="AK1989:AN1990"/>
    <mergeCell ref="H1991:K1992"/>
    <mergeCell ref="AK1991:AN1992"/>
    <mergeCell ref="H1993:K1994"/>
    <mergeCell ref="AK1993:AN1994"/>
    <mergeCell ref="AK1995:AR1996"/>
    <mergeCell ref="B1995:G1996"/>
    <mergeCell ref="P1995:V1996"/>
    <mergeCell ref="W1995:AD1996"/>
    <mergeCell ref="AE1995:AJ1996"/>
    <mergeCell ref="H1995:O1996"/>
    <mergeCell ref="D1993:G1994"/>
    <mergeCell ref="AG1993:AJ1994"/>
    <mergeCell ref="D1989:G1990"/>
    <mergeCell ref="AG1989:AJ1990"/>
    <mergeCell ref="D1991:G1992"/>
    <mergeCell ref="AG1991:AJ1992"/>
    <mergeCell ref="D2003:G2004"/>
    <mergeCell ref="H2003:K2004"/>
    <mergeCell ref="AG2003:AJ2004"/>
    <mergeCell ref="AK2003:AN2004"/>
    <mergeCell ref="B2005:C2008"/>
    <mergeCell ref="D2005:G2006"/>
    <mergeCell ref="H2005:K2006"/>
    <mergeCell ref="AE2005:AF2008"/>
    <mergeCell ref="AG2005:AJ2006"/>
    <mergeCell ref="AK2005:AN2006"/>
    <mergeCell ref="AE1999:AJ2000"/>
    <mergeCell ref="AK1999:BG2000"/>
    <mergeCell ref="B2001:C2004"/>
    <mergeCell ref="D2001:G2002"/>
    <mergeCell ref="H2001:K2002"/>
    <mergeCell ref="L2001:AD2015"/>
    <mergeCell ref="AE2001:AF2004"/>
    <mergeCell ref="AG2001:AJ2002"/>
    <mergeCell ref="AK2001:AN2002"/>
    <mergeCell ref="AO2001:BG2015"/>
    <mergeCell ref="B2010:C2015"/>
    <mergeCell ref="D2010:G2011"/>
    <mergeCell ref="H2010:K2011"/>
    <mergeCell ref="AE2010:AF2015"/>
    <mergeCell ref="D2007:G2008"/>
    <mergeCell ref="AG2007:AJ2008"/>
    <mergeCell ref="B1999:G2000"/>
    <mergeCell ref="H1999:AD2000"/>
    <mergeCell ref="D2014:G2015"/>
    <mergeCell ref="H2014:K2015"/>
    <mergeCell ref="AG2014:AJ2015"/>
    <mergeCell ref="AK2014:AN2015"/>
    <mergeCell ref="B2016:G2017"/>
    <mergeCell ref="H2016:O2017"/>
    <mergeCell ref="P2016:V2017"/>
    <mergeCell ref="W2016:AD2017"/>
    <mergeCell ref="AE2016:AJ2017"/>
    <mergeCell ref="AK2016:AR2017"/>
    <mergeCell ref="AG2010:AJ2011"/>
    <mergeCell ref="AK2010:AN2011"/>
    <mergeCell ref="D2012:G2013"/>
    <mergeCell ref="H2012:K2013"/>
    <mergeCell ref="AG2012:AJ2013"/>
    <mergeCell ref="AK2012:AN2013"/>
    <mergeCell ref="H2007:K2008"/>
    <mergeCell ref="AK2007:AN2008"/>
    <mergeCell ref="B2009:G2009"/>
    <mergeCell ref="H2009:K2009"/>
    <mergeCell ref="AE2009:AJ2009"/>
    <mergeCell ref="AK2009:AN2009"/>
    <mergeCell ref="B2020:G2021"/>
    <mergeCell ref="H2020:AD2021"/>
    <mergeCell ref="AE2020:AJ2021"/>
    <mergeCell ref="AK2020:BG2021"/>
    <mergeCell ref="B2022:C2025"/>
    <mergeCell ref="D2022:G2023"/>
    <mergeCell ref="H2022:K2023"/>
    <mergeCell ref="L2022:AD2036"/>
    <mergeCell ref="AE2022:AF2025"/>
    <mergeCell ref="AG2022:AJ2023"/>
    <mergeCell ref="AS2016:AY2017"/>
    <mergeCell ref="AZ2016:BG2017"/>
    <mergeCell ref="B2018:G2019"/>
    <mergeCell ref="H2018:O2019"/>
    <mergeCell ref="P2018:V2019"/>
    <mergeCell ref="W2018:AD2019"/>
    <mergeCell ref="AE2018:AJ2019"/>
    <mergeCell ref="AK2018:AR2019"/>
    <mergeCell ref="AS2018:AY2019"/>
    <mergeCell ref="AZ2018:BG2019"/>
    <mergeCell ref="B2026:C2029"/>
    <mergeCell ref="D2026:G2027"/>
    <mergeCell ref="H2026:K2027"/>
    <mergeCell ref="AE2026:AF2029"/>
    <mergeCell ref="AG2026:AJ2027"/>
    <mergeCell ref="AK2026:AN2027"/>
    <mergeCell ref="D2028:G2029"/>
    <mergeCell ref="H2028:K2029"/>
    <mergeCell ref="AG2028:AJ2029"/>
    <mergeCell ref="AK2028:AN2029"/>
    <mergeCell ref="AK2022:AN2023"/>
    <mergeCell ref="AO2022:BG2036"/>
    <mergeCell ref="D2024:G2025"/>
    <mergeCell ref="H2024:K2025"/>
    <mergeCell ref="AG2024:AJ2025"/>
    <mergeCell ref="AK2024:AN2025"/>
    <mergeCell ref="B2030:G2030"/>
    <mergeCell ref="H2030:K2030"/>
    <mergeCell ref="AE2030:AJ2030"/>
    <mergeCell ref="AK2030:AN2030"/>
    <mergeCell ref="AS2037:AY2038"/>
    <mergeCell ref="AZ2037:BG2038"/>
    <mergeCell ref="B2039:G2040"/>
    <mergeCell ref="H2039:O2040"/>
    <mergeCell ref="P2039:V2040"/>
    <mergeCell ref="W2039:AD2040"/>
    <mergeCell ref="AE2039:AJ2040"/>
    <mergeCell ref="AK2039:AR2040"/>
    <mergeCell ref="AS2039:AY2040"/>
    <mergeCell ref="AZ2039:BG2040"/>
    <mergeCell ref="B2037:G2038"/>
    <mergeCell ref="H2037:O2038"/>
    <mergeCell ref="P2037:V2038"/>
    <mergeCell ref="W2037:AD2038"/>
    <mergeCell ref="AE2037:AJ2038"/>
    <mergeCell ref="AK2037:AR2038"/>
    <mergeCell ref="AG2033:AJ2034"/>
    <mergeCell ref="AK2033:AN2034"/>
    <mergeCell ref="D2035:G2036"/>
    <mergeCell ref="H2035:K2036"/>
    <mergeCell ref="AG2035:AJ2036"/>
    <mergeCell ref="AK2035:AN2036"/>
    <mergeCell ref="H2043:K2044"/>
    <mergeCell ref="L2043:AD2057"/>
    <mergeCell ref="AK2043:AN2044"/>
    <mergeCell ref="AO2043:BG2057"/>
    <mergeCell ref="H2045:K2046"/>
    <mergeCell ref="AK2045:AN2046"/>
    <mergeCell ref="H2047:K2048"/>
    <mergeCell ref="AK2047:AN2048"/>
    <mergeCell ref="H2049:K2050"/>
    <mergeCell ref="AK2049:AN2050"/>
    <mergeCell ref="D2052:G2053"/>
    <mergeCell ref="AG2049:AJ2050"/>
    <mergeCell ref="B2051:G2051"/>
    <mergeCell ref="AE2051:AJ2051"/>
    <mergeCell ref="H2051:K2051"/>
    <mergeCell ref="AK2051:AN2051"/>
    <mergeCell ref="D2047:G2048"/>
    <mergeCell ref="AE2047:AF2050"/>
    <mergeCell ref="AG2047:AJ2048"/>
    <mergeCell ref="D2049:G2050"/>
    <mergeCell ref="B2043:C2046"/>
    <mergeCell ref="D2043:G2044"/>
    <mergeCell ref="AE2043:AF2046"/>
    <mergeCell ref="AG2043:AJ2044"/>
    <mergeCell ref="D2045:G2046"/>
    <mergeCell ref="AG2045:AJ2046"/>
    <mergeCell ref="B2047:C2050"/>
    <mergeCell ref="AS2058:AY2059"/>
    <mergeCell ref="AZ2058:BG2059"/>
    <mergeCell ref="B2060:G2061"/>
    <mergeCell ref="H2060:O2061"/>
    <mergeCell ref="P2060:V2061"/>
    <mergeCell ref="W2060:AD2061"/>
    <mergeCell ref="AE2060:AJ2061"/>
    <mergeCell ref="AK2060:AR2061"/>
    <mergeCell ref="AS2060:AY2061"/>
    <mergeCell ref="AZ2060:BG2061"/>
    <mergeCell ref="AG2056:AJ2057"/>
    <mergeCell ref="AK2056:AN2057"/>
    <mergeCell ref="B2058:G2059"/>
    <mergeCell ref="H2058:O2059"/>
    <mergeCell ref="P2058:V2059"/>
    <mergeCell ref="W2058:AD2059"/>
    <mergeCell ref="AE2058:AJ2059"/>
    <mergeCell ref="AK2058:AR2059"/>
    <mergeCell ref="B2052:C2057"/>
    <mergeCell ref="H2052:K2053"/>
    <mergeCell ref="AE2052:AF2057"/>
    <mergeCell ref="AG2052:AJ2053"/>
    <mergeCell ref="AK2052:AN2053"/>
    <mergeCell ref="D2054:G2055"/>
    <mergeCell ref="H2054:K2055"/>
    <mergeCell ref="AG2054:AJ2055"/>
    <mergeCell ref="AK2054:AN2055"/>
    <mergeCell ref="D2056:G2057"/>
    <mergeCell ref="H2056:K2057"/>
    <mergeCell ref="AK2064:AN2065"/>
    <mergeCell ref="AO2064:BG2078"/>
    <mergeCell ref="D2066:G2067"/>
    <mergeCell ref="H2066:K2067"/>
    <mergeCell ref="AG2066:AJ2067"/>
    <mergeCell ref="AK2066:AN2067"/>
    <mergeCell ref="D2068:G2069"/>
    <mergeCell ref="H2068:K2069"/>
    <mergeCell ref="AE2068:AF2071"/>
    <mergeCell ref="AG2068:AJ2069"/>
    <mergeCell ref="B2062:G2063"/>
    <mergeCell ref="H2062:AD2063"/>
    <mergeCell ref="AE2062:AJ2063"/>
    <mergeCell ref="AK2062:BG2063"/>
    <mergeCell ref="B2064:C2067"/>
    <mergeCell ref="D2064:G2065"/>
    <mergeCell ref="H2064:K2065"/>
    <mergeCell ref="L2064:AD2078"/>
    <mergeCell ref="AE2064:AF2067"/>
    <mergeCell ref="AG2064:AJ2065"/>
    <mergeCell ref="B2073:C2078"/>
    <mergeCell ref="D2073:G2074"/>
    <mergeCell ref="B2068:C2071"/>
    <mergeCell ref="AK2068:AN2069"/>
    <mergeCell ref="D2070:G2071"/>
    <mergeCell ref="H2070:K2071"/>
    <mergeCell ref="AG2077:AJ2078"/>
    <mergeCell ref="AK2077:AN2078"/>
    <mergeCell ref="B2079:G2080"/>
    <mergeCell ref="P2079:V2080"/>
    <mergeCell ref="W2079:AD2080"/>
    <mergeCell ref="AE2079:AJ2080"/>
    <mergeCell ref="H2073:K2074"/>
    <mergeCell ref="AE2073:AF2078"/>
    <mergeCell ref="AG2073:AJ2074"/>
    <mergeCell ref="AK2073:AN2074"/>
    <mergeCell ref="D2075:G2076"/>
    <mergeCell ref="H2075:K2076"/>
    <mergeCell ref="AG2075:AJ2076"/>
    <mergeCell ref="AK2075:AN2076"/>
    <mergeCell ref="D2077:G2078"/>
    <mergeCell ref="H2077:K2078"/>
    <mergeCell ref="AG2070:AJ2071"/>
    <mergeCell ref="AK2070:AN2071"/>
    <mergeCell ref="B2072:G2072"/>
    <mergeCell ref="H2072:K2072"/>
    <mergeCell ref="AE2072:AJ2072"/>
    <mergeCell ref="AK2072:AN2072"/>
    <mergeCell ref="AK2079:AR2080"/>
    <mergeCell ref="H2079:O2080"/>
    <mergeCell ref="B2083:G2084"/>
    <mergeCell ref="H2083:AD2084"/>
    <mergeCell ref="AE2083:AJ2084"/>
    <mergeCell ref="AK2083:BG2084"/>
    <mergeCell ref="B2085:C2088"/>
    <mergeCell ref="H2085:K2086"/>
    <mergeCell ref="L2085:AD2099"/>
    <mergeCell ref="AE2085:AF2088"/>
    <mergeCell ref="AK2085:AN2086"/>
    <mergeCell ref="AO2085:BG2099"/>
    <mergeCell ref="AS2079:AY2080"/>
    <mergeCell ref="AZ2079:BG2080"/>
    <mergeCell ref="B2081:G2082"/>
    <mergeCell ref="P2081:V2082"/>
    <mergeCell ref="W2081:AD2082"/>
    <mergeCell ref="AE2081:AJ2082"/>
    <mergeCell ref="AS2081:AY2082"/>
    <mergeCell ref="AZ2081:BG2082"/>
    <mergeCell ref="AG2085:AJ2086"/>
    <mergeCell ref="D2087:G2088"/>
    <mergeCell ref="H2087:K2088"/>
    <mergeCell ref="AG2087:AJ2088"/>
    <mergeCell ref="AK2087:AN2088"/>
    <mergeCell ref="AK2081:AR2082"/>
    <mergeCell ref="D2085:G2086"/>
    <mergeCell ref="H2081:O2082"/>
    <mergeCell ref="AG2096:AJ2097"/>
    <mergeCell ref="AK2096:AN2097"/>
    <mergeCell ref="D2098:G2099"/>
    <mergeCell ref="H2098:K2099"/>
    <mergeCell ref="AG2098:AJ2099"/>
    <mergeCell ref="AK2098:AN2099"/>
    <mergeCell ref="D2091:G2092"/>
    <mergeCell ref="H2091:K2092"/>
    <mergeCell ref="AG2091:AJ2092"/>
    <mergeCell ref="AK2091:AN2092"/>
    <mergeCell ref="H2106:K2107"/>
    <mergeCell ref="L2106:AD2120"/>
    <mergeCell ref="AE2106:AF2109"/>
    <mergeCell ref="AG2106:AJ2107"/>
    <mergeCell ref="AK2106:AN2107"/>
    <mergeCell ref="AO2106:BG2120"/>
    <mergeCell ref="AS2100:AY2101"/>
    <mergeCell ref="AZ2100:BG2101"/>
    <mergeCell ref="B2102:G2103"/>
    <mergeCell ref="H2102:O2103"/>
    <mergeCell ref="P2102:V2103"/>
    <mergeCell ref="W2102:AD2103"/>
    <mergeCell ref="AE2102:AJ2103"/>
    <mergeCell ref="AK2102:AR2103"/>
    <mergeCell ref="AS2102:AY2103"/>
    <mergeCell ref="AZ2102:BG2103"/>
    <mergeCell ref="B2100:G2101"/>
    <mergeCell ref="H2100:O2101"/>
    <mergeCell ref="P2100:V2101"/>
    <mergeCell ref="W2100:AD2101"/>
    <mergeCell ref="AE2100:AJ2101"/>
    <mergeCell ref="AK2100:AR2101"/>
    <mergeCell ref="B2115:C2120"/>
    <mergeCell ref="H2115:K2116"/>
    <mergeCell ref="AE2115:AF2120"/>
    <mergeCell ref="AK2115:AN2116"/>
    <mergeCell ref="H2117:K2118"/>
    <mergeCell ref="AK2117:AN2118"/>
    <mergeCell ref="H2119:K2120"/>
    <mergeCell ref="AK2119:AN2120"/>
    <mergeCell ref="D2112:G2113"/>
    <mergeCell ref="H2112:K2113"/>
    <mergeCell ref="AG2112:AJ2113"/>
    <mergeCell ref="AK2112:AN2113"/>
    <mergeCell ref="B2114:G2114"/>
    <mergeCell ref="H2114:K2114"/>
    <mergeCell ref="AE2114:AJ2114"/>
    <mergeCell ref="AK2114:AN2114"/>
    <mergeCell ref="D2108:G2109"/>
    <mergeCell ref="H2108:K2109"/>
    <mergeCell ref="AG2108:AJ2109"/>
    <mergeCell ref="AK2108:AN2109"/>
    <mergeCell ref="B2110:C2113"/>
    <mergeCell ref="D2110:G2111"/>
    <mergeCell ref="H2110:K2111"/>
    <mergeCell ref="AE2110:AF2113"/>
    <mergeCell ref="AG2110:AJ2111"/>
    <mergeCell ref="AK2110:AN2111"/>
    <mergeCell ref="AE2125:AJ2126"/>
    <mergeCell ref="AK2125:BG2126"/>
    <mergeCell ref="B2127:C2130"/>
    <mergeCell ref="D2127:G2128"/>
    <mergeCell ref="H2127:K2128"/>
    <mergeCell ref="L2127:AD2141"/>
    <mergeCell ref="AE2127:AF2130"/>
    <mergeCell ref="AG2127:AJ2128"/>
    <mergeCell ref="AK2127:AN2128"/>
    <mergeCell ref="AO2127:BG2141"/>
    <mergeCell ref="AS2121:AY2122"/>
    <mergeCell ref="AZ2121:BG2122"/>
    <mergeCell ref="B2123:G2124"/>
    <mergeCell ref="H2123:O2124"/>
    <mergeCell ref="P2123:V2124"/>
    <mergeCell ref="W2123:AD2124"/>
    <mergeCell ref="AE2123:AJ2124"/>
    <mergeCell ref="AK2123:AR2124"/>
    <mergeCell ref="AS2123:AY2124"/>
    <mergeCell ref="AZ2123:BG2124"/>
    <mergeCell ref="B2136:C2141"/>
    <mergeCell ref="D2136:G2137"/>
    <mergeCell ref="H2136:K2137"/>
    <mergeCell ref="AE2136:AF2141"/>
    <mergeCell ref="D2133:G2134"/>
    <mergeCell ref="AG2133:AJ2134"/>
    <mergeCell ref="B2125:G2126"/>
    <mergeCell ref="H2125:AD2126"/>
    <mergeCell ref="AK2121:AR2122"/>
    <mergeCell ref="B2121:G2122"/>
    <mergeCell ref="P2121:V2122"/>
    <mergeCell ref="W2121:AD2122"/>
    <mergeCell ref="AG2136:AJ2137"/>
    <mergeCell ref="AK2136:AN2137"/>
    <mergeCell ref="D2138:G2139"/>
    <mergeCell ref="H2138:K2139"/>
    <mergeCell ref="AG2138:AJ2139"/>
    <mergeCell ref="AK2138:AN2139"/>
    <mergeCell ref="H2133:K2134"/>
    <mergeCell ref="AK2133:AN2134"/>
    <mergeCell ref="B2135:G2135"/>
    <mergeCell ref="H2135:K2135"/>
    <mergeCell ref="AE2135:AJ2135"/>
    <mergeCell ref="AK2135:AN2135"/>
    <mergeCell ref="D2129:G2130"/>
    <mergeCell ref="H2129:K2130"/>
    <mergeCell ref="AG2129:AJ2130"/>
    <mergeCell ref="AK2129:AN2130"/>
    <mergeCell ref="B2131:C2134"/>
    <mergeCell ref="D2131:G2132"/>
    <mergeCell ref="H2131:K2132"/>
    <mergeCell ref="AE2131:AF2134"/>
    <mergeCell ref="AG2131:AJ2132"/>
    <mergeCell ref="AK2131:AN2132"/>
    <mergeCell ref="AS2142:AY2143"/>
    <mergeCell ref="AZ2142:BG2143"/>
    <mergeCell ref="B2144:G2145"/>
    <mergeCell ref="H2144:O2145"/>
    <mergeCell ref="P2144:V2145"/>
    <mergeCell ref="W2144:AD2145"/>
    <mergeCell ref="AE2144:AJ2145"/>
    <mergeCell ref="AK2144:AR2145"/>
    <mergeCell ref="AS2144:AY2145"/>
    <mergeCell ref="AZ2144:BG2145"/>
    <mergeCell ref="D2140:G2141"/>
    <mergeCell ref="H2140:K2141"/>
    <mergeCell ref="AG2140:AJ2141"/>
    <mergeCell ref="AK2140:AN2141"/>
    <mergeCell ref="B2142:G2143"/>
    <mergeCell ref="H2142:O2143"/>
    <mergeCell ref="P2142:V2143"/>
    <mergeCell ref="W2142:AD2143"/>
    <mergeCell ref="AE2142:AJ2143"/>
    <mergeCell ref="AK2142:AR2143"/>
    <mergeCell ref="AK2156:AN2156"/>
    <mergeCell ref="B2146:G2147"/>
    <mergeCell ref="H2146:AD2147"/>
    <mergeCell ref="AE2146:AJ2147"/>
    <mergeCell ref="AK2146:BG2147"/>
    <mergeCell ref="B2148:C2151"/>
    <mergeCell ref="D2148:G2149"/>
    <mergeCell ref="H2148:K2149"/>
    <mergeCell ref="L2148:AD2162"/>
    <mergeCell ref="AE2148:AF2151"/>
    <mergeCell ref="AG2148:AJ2149"/>
    <mergeCell ref="AG2159:AJ2160"/>
    <mergeCell ref="AK2159:AN2160"/>
    <mergeCell ref="D2161:G2162"/>
    <mergeCell ref="H2161:K2162"/>
    <mergeCell ref="AG2161:AJ2162"/>
    <mergeCell ref="AK2161:AN2162"/>
    <mergeCell ref="B2152:C2155"/>
    <mergeCell ref="D2152:G2153"/>
    <mergeCell ref="H2152:K2153"/>
    <mergeCell ref="AE2152:AF2155"/>
    <mergeCell ref="AG2152:AJ2153"/>
    <mergeCell ref="AK2152:AN2153"/>
    <mergeCell ref="D2154:G2155"/>
    <mergeCell ref="H2154:K2155"/>
    <mergeCell ref="AG2154:AJ2155"/>
    <mergeCell ref="AK2154:AN2155"/>
    <mergeCell ref="AK2148:AN2149"/>
    <mergeCell ref="H2169:K2170"/>
    <mergeCell ref="L2169:AD2183"/>
    <mergeCell ref="AK2169:AN2170"/>
    <mergeCell ref="AO2169:BG2183"/>
    <mergeCell ref="H2171:K2172"/>
    <mergeCell ref="AK2171:AN2172"/>
    <mergeCell ref="H2173:K2174"/>
    <mergeCell ref="AK2173:AN2174"/>
    <mergeCell ref="H2175:K2176"/>
    <mergeCell ref="AK2175:AN2176"/>
    <mergeCell ref="AS2163:AY2164"/>
    <mergeCell ref="AZ2163:BG2164"/>
    <mergeCell ref="B2165:G2166"/>
    <mergeCell ref="H2165:O2166"/>
    <mergeCell ref="P2165:V2166"/>
    <mergeCell ref="W2165:AD2166"/>
    <mergeCell ref="AE2165:AJ2166"/>
    <mergeCell ref="AK2165:AR2166"/>
    <mergeCell ref="AS2165:AY2166"/>
    <mergeCell ref="AZ2165:BG2166"/>
    <mergeCell ref="B2163:G2164"/>
    <mergeCell ref="H2163:O2164"/>
    <mergeCell ref="P2163:V2164"/>
    <mergeCell ref="W2163:AD2164"/>
    <mergeCell ref="AE2163:AJ2164"/>
    <mergeCell ref="AK2163:AR2164"/>
    <mergeCell ref="B2178:C2183"/>
    <mergeCell ref="D2178:G2179"/>
    <mergeCell ref="AG2175:AJ2176"/>
    <mergeCell ref="B2177:G2177"/>
    <mergeCell ref="AE2177:AJ2177"/>
    <mergeCell ref="H2177:K2177"/>
    <mergeCell ref="AG2182:AJ2183"/>
    <mergeCell ref="AK2182:AN2183"/>
    <mergeCell ref="B2184:G2185"/>
    <mergeCell ref="H2184:O2185"/>
    <mergeCell ref="P2184:V2185"/>
    <mergeCell ref="W2184:AD2185"/>
    <mergeCell ref="AE2184:AJ2185"/>
    <mergeCell ref="AK2184:AR2185"/>
    <mergeCell ref="H2178:K2179"/>
    <mergeCell ref="AE2178:AF2183"/>
    <mergeCell ref="AG2178:AJ2179"/>
    <mergeCell ref="AK2178:AN2179"/>
    <mergeCell ref="D2180:G2181"/>
    <mergeCell ref="H2180:K2181"/>
    <mergeCell ref="AG2180:AJ2181"/>
    <mergeCell ref="AK2180:AN2181"/>
    <mergeCell ref="D2182:G2183"/>
    <mergeCell ref="H2182:K2183"/>
    <mergeCell ref="B2188:G2189"/>
    <mergeCell ref="H2188:AD2189"/>
    <mergeCell ref="AE2188:AJ2189"/>
    <mergeCell ref="AK2188:BG2189"/>
    <mergeCell ref="B2190:C2193"/>
    <mergeCell ref="D2190:G2191"/>
    <mergeCell ref="H2190:K2191"/>
    <mergeCell ref="L2190:AD2204"/>
    <mergeCell ref="AE2190:AF2193"/>
    <mergeCell ref="AG2190:AJ2191"/>
    <mergeCell ref="AS2184:AY2185"/>
    <mergeCell ref="AZ2184:BG2185"/>
    <mergeCell ref="B2186:G2187"/>
    <mergeCell ref="H2186:O2187"/>
    <mergeCell ref="P2186:V2187"/>
    <mergeCell ref="W2186:AD2187"/>
    <mergeCell ref="AE2186:AJ2187"/>
    <mergeCell ref="AK2186:AR2187"/>
    <mergeCell ref="AS2186:AY2187"/>
    <mergeCell ref="AZ2186:BG2187"/>
    <mergeCell ref="B2194:C2197"/>
    <mergeCell ref="AK2194:AN2195"/>
    <mergeCell ref="D2196:G2197"/>
    <mergeCell ref="H2196:K2197"/>
    <mergeCell ref="H2199:K2200"/>
    <mergeCell ref="AE2199:AF2204"/>
    <mergeCell ref="AG2199:AJ2200"/>
    <mergeCell ref="AK2199:AN2200"/>
    <mergeCell ref="D2201:G2202"/>
    <mergeCell ref="H2201:K2202"/>
    <mergeCell ref="AG2201:AJ2202"/>
    <mergeCell ref="AK2201:AN2202"/>
    <mergeCell ref="AG2196:AJ2197"/>
    <mergeCell ref="AK2196:AN2197"/>
    <mergeCell ref="B2198:G2198"/>
    <mergeCell ref="H2198:K2198"/>
    <mergeCell ref="AE2198:AJ2198"/>
    <mergeCell ref="AK2198:AN2198"/>
    <mergeCell ref="AK2190:AN2191"/>
    <mergeCell ref="D2192:G2193"/>
    <mergeCell ref="H2192:K2193"/>
    <mergeCell ref="AG2192:AJ2193"/>
    <mergeCell ref="AK2192:AN2193"/>
    <mergeCell ref="D2194:G2195"/>
    <mergeCell ref="H2194:K2195"/>
    <mergeCell ref="AE2194:AF2197"/>
    <mergeCell ref="AG2194:AJ2195"/>
    <mergeCell ref="B2209:G2210"/>
    <mergeCell ref="H2209:AD2210"/>
    <mergeCell ref="AE2209:AJ2210"/>
    <mergeCell ref="AK2209:BG2210"/>
    <mergeCell ref="AS2205:AY2206"/>
    <mergeCell ref="AZ2205:BG2206"/>
    <mergeCell ref="P2207:V2208"/>
    <mergeCell ref="W2207:AD2208"/>
    <mergeCell ref="AS2207:AY2208"/>
    <mergeCell ref="AZ2207:BG2208"/>
    <mergeCell ref="AG2203:AJ2204"/>
    <mergeCell ref="AK2203:AN2204"/>
    <mergeCell ref="B2205:G2206"/>
    <mergeCell ref="AE2205:AJ2206"/>
    <mergeCell ref="B2207:G2208"/>
    <mergeCell ref="AE2207:AJ2208"/>
    <mergeCell ref="P2205:V2206"/>
    <mergeCell ref="AG2224:AJ2225"/>
    <mergeCell ref="AK2224:AN2225"/>
    <mergeCell ref="H2219:K2219"/>
    <mergeCell ref="AK2219:AN2219"/>
    <mergeCell ref="B2220:C2225"/>
    <mergeCell ref="D2220:G2221"/>
    <mergeCell ref="H2220:K2221"/>
    <mergeCell ref="AE2220:AF2225"/>
    <mergeCell ref="AG2220:AJ2221"/>
    <mergeCell ref="AK2220:AN2221"/>
    <mergeCell ref="D2222:G2223"/>
    <mergeCell ref="H2222:K2223"/>
    <mergeCell ref="H2215:K2216"/>
    <mergeCell ref="AE2215:AF2218"/>
    <mergeCell ref="AG2215:AJ2216"/>
    <mergeCell ref="AK2215:AN2216"/>
    <mergeCell ref="D2217:G2218"/>
    <mergeCell ref="H2217:K2218"/>
    <mergeCell ref="AG2217:AJ2218"/>
    <mergeCell ref="AK2217:AN2218"/>
    <mergeCell ref="H2232:K2233"/>
    <mergeCell ref="L2232:AD2246"/>
    <mergeCell ref="AE2232:AF2235"/>
    <mergeCell ref="AG2232:AJ2233"/>
    <mergeCell ref="AK2232:AN2233"/>
    <mergeCell ref="AO2232:BG2246"/>
    <mergeCell ref="AS2226:AY2227"/>
    <mergeCell ref="AZ2226:BG2227"/>
    <mergeCell ref="B2228:G2229"/>
    <mergeCell ref="H2228:O2229"/>
    <mergeCell ref="P2228:V2229"/>
    <mergeCell ref="W2228:AD2229"/>
    <mergeCell ref="AE2228:AJ2229"/>
    <mergeCell ref="AK2228:AR2229"/>
    <mergeCell ref="AS2228:AY2229"/>
    <mergeCell ref="AZ2228:BG2229"/>
    <mergeCell ref="B2226:G2227"/>
    <mergeCell ref="H2226:O2227"/>
    <mergeCell ref="P2226:V2227"/>
    <mergeCell ref="W2226:AD2227"/>
    <mergeCell ref="AE2226:AJ2227"/>
    <mergeCell ref="AK2226:AR2227"/>
    <mergeCell ref="D2245:G2246"/>
    <mergeCell ref="AG2245:AJ2246"/>
    <mergeCell ref="D2241:G2242"/>
    <mergeCell ref="AG2241:AJ2242"/>
    <mergeCell ref="D2243:G2244"/>
    <mergeCell ref="AG2243:AJ2244"/>
    <mergeCell ref="B2232:C2235"/>
    <mergeCell ref="D2232:G2233"/>
    <mergeCell ref="B2230:G2231"/>
    <mergeCell ref="H2230:AD2231"/>
    <mergeCell ref="D2238:G2239"/>
    <mergeCell ref="H2238:K2239"/>
    <mergeCell ref="AG2238:AJ2239"/>
    <mergeCell ref="AK2238:AN2239"/>
    <mergeCell ref="B2240:G2240"/>
    <mergeCell ref="H2240:K2240"/>
    <mergeCell ref="AE2240:AJ2240"/>
    <mergeCell ref="AK2240:AN2240"/>
    <mergeCell ref="D2234:G2235"/>
    <mergeCell ref="H2234:K2235"/>
    <mergeCell ref="AG2234:AJ2235"/>
    <mergeCell ref="AK2234:AN2235"/>
    <mergeCell ref="B2236:C2239"/>
    <mergeCell ref="D2236:G2237"/>
    <mergeCell ref="H2236:K2237"/>
    <mergeCell ref="AE2236:AF2239"/>
    <mergeCell ref="AG2236:AJ2237"/>
    <mergeCell ref="AK2236:AN2237"/>
    <mergeCell ref="AS2247:AY2248"/>
    <mergeCell ref="AZ2247:BG2248"/>
    <mergeCell ref="B2249:G2250"/>
    <mergeCell ref="H2249:O2250"/>
    <mergeCell ref="P2249:V2250"/>
    <mergeCell ref="W2249:AD2250"/>
    <mergeCell ref="AE2249:AJ2250"/>
    <mergeCell ref="AK2249:AR2250"/>
    <mergeCell ref="AS2249:AY2250"/>
    <mergeCell ref="AZ2249:BG2250"/>
    <mergeCell ref="B2241:C2246"/>
    <mergeCell ref="H2241:K2242"/>
    <mergeCell ref="AE2241:AF2246"/>
    <mergeCell ref="AK2241:AN2242"/>
    <mergeCell ref="H2243:K2244"/>
    <mergeCell ref="AK2243:AN2244"/>
    <mergeCell ref="H2245:K2246"/>
    <mergeCell ref="AK2245:AN2246"/>
    <mergeCell ref="AK2247:AR2248"/>
    <mergeCell ref="B2247:G2248"/>
    <mergeCell ref="P2247:V2248"/>
    <mergeCell ref="W2247:AD2248"/>
    <mergeCell ref="AE2247:AJ2248"/>
    <mergeCell ref="H2247:O2248"/>
    <mergeCell ref="D2255:G2256"/>
    <mergeCell ref="H2255:K2256"/>
    <mergeCell ref="AG2255:AJ2256"/>
    <mergeCell ref="AK2255:AN2256"/>
    <mergeCell ref="B2257:C2260"/>
    <mergeCell ref="D2257:G2258"/>
    <mergeCell ref="H2257:K2258"/>
    <mergeCell ref="AE2257:AF2260"/>
    <mergeCell ref="AG2257:AJ2258"/>
    <mergeCell ref="AK2257:AN2258"/>
    <mergeCell ref="AE2251:AJ2252"/>
    <mergeCell ref="AK2251:BG2252"/>
    <mergeCell ref="B2253:C2256"/>
    <mergeCell ref="D2253:G2254"/>
    <mergeCell ref="H2253:K2254"/>
    <mergeCell ref="L2253:AD2267"/>
    <mergeCell ref="AE2253:AF2256"/>
    <mergeCell ref="AG2253:AJ2254"/>
    <mergeCell ref="AK2253:AN2254"/>
    <mergeCell ref="AO2253:BG2267"/>
    <mergeCell ref="D2259:G2260"/>
    <mergeCell ref="AG2259:AJ2260"/>
    <mergeCell ref="B2251:G2252"/>
    <mergeCell ref="H2251:AD2252"/>
    <mergeCell ref="D2266:G2267"/>
    <mergeCell ref="H2266:K2267"/>
    <mergeCell ref="AG2266:AJ2267"/>
    <mergeCell ref="AK2266:AN2267"/>
    <mergeCell ref="AG2262:AJ2263"/>
    <mergeCell ref="AK2262:AN2263"/>
    <mergeCell ref="D2264:G2265"/>
    <mergeCell ref="H2264:K2265"/>
    <mergeCell ref="H2259:K2260"/>
    <mergeCell ref="AK2259:AN2260"/>
    <mergeCell ref="B2261:G2261"/>
    <mergeCell ref="H2261:K2261"/>
    <mergeCell ref="AE2261:AJ2261"/>
    <mergeCell ref="AK2261:AN2261"/>
    <mergeCell ref="B2272:G2273"/>
    <mergeCell ref="H2272:AD2273"/>
    <mergeCell ref="AE2272:AJ2273"/>
    <mergeCell ref="AK2272:BG2273"/>
    <mergeCell ref="B2274:C2277"/>
    <mergeCell ref="D2274:G2275"/>
    <mergeCell ref="H2274:K2275"/>
    <mergeCell ref="L2274:AD2288"/>
    <mergeCell ref="AE2274:AF2277"/>
    <mergeCell ref="AG2274:AJ2275"/>
    <mergeCell ref="AS2268:AY2269"/>
    <mergeCell ref="AZ2268:BG2269"/>
    <mergeCell ref="B2270:G2271"/>
    <mergeCell ref="H2270:O2271"/>
    <mergeCell ref="P2270:V2271"/>
    <mergeCell ref="W2270:AD2271"/>
    <mergeCell ref="AE2270:AJ2271"/>
    <mergeCell ref="AK2270:AR2271"/>
    <mergeCell ref="AS2270:AY2271"/>
    <mergeCell ref="AZ2270:BG2271"/>
    <mergeCell ref="B2278:C2281"/>
    <mergeCell ref="D2278:G2279"/>
    <mergeCell ref="H2278:K2279"/>
    <mergeCell ref="AE2278:AF2281"/>
    <mergeCell ref="AG2278:AJ2279"/>
    <mergeCell ref="AK2278:AN2279"/>
    <mergeCell ref="AK2274:AN2275"/>
    <mergeCell ref="AO2274:BG2288"/>
    <mergeCell ref="D2276:G2277"/>
    <mergeCell ref="H2276:K2277"/>
    <mergeCell ref="AG2276:AJ2277"/>
    <mergeCell ref="AK2276:AN2277"/>
    <mergeCell ref="B2282:G2282"/>
    <mergeCell ref="H2282:K2282"/>
    <mergeCell ref="AE2282:AJ2282"/>
    <mergeCell ref="AK2282:AN2282"/>
    <mergeCell ref="AS2289:AY2290"/>
    <mergeCell ref="AZ2289:BG2290"/>
    <mergeCell ref="B2291:G2292"/>
    <mergeCell ref="H2291:O2292"/>
    <mergeCell ref="P2291:V2292"/>
    <mergeCell ref="W2291:AD2292"/>
    <mergeCell ref="AE2291:AJ2292"/>
    <mergeCell ref="AK2291:AR2292"/>
    <mergeCell ref="AS2291:AY2292"/>
    <mergeCell ref="AZ2291:BG2292"/>
    <mergeCell ref="B2289:G2290"/>
    <mergeCell ref="H2289:O2290"/>
    <mergeCell ref="P2289:V2290"/>
    <mergeCell ref="W2289:AD2290"/>
    <mergeCell ref="AE2289:AJ2290"/>
    <mergeCell ref="AK2289:AR2290"/>
    <mergeCell ref="AG2285:AJ2286"/>
    <mergeCell ref="AK2285:AN2286"/>
    <mergeCell ref="D2287:G2288"/>
    <mergeCell ref="H2287:K2288"/>
    <mergeCell ref="AG2287:AJ2288"/>
    <mergeCell ref="AK2287:AN2288"/>
    <mergeCell ref="H2304:K2305"/>
    <mergeCell ref="AE2304:AF2309"/>
    <mergeCell ref="AG2304:AJ2305"/>
    <mergeCell ref="AK2304:AN2305"/>
    <mergeCell ref="D2306:G2307"/>
    <mergeCell ref="H2306:K2307"/>
    <mergeCell ref="AG2306:AJ2307"/>
    <mergeCell ref="AK2306:AN2307"/>
    <mergeCell ref="D2308:G2309"/>
    <mergeCell ref="H2308:K2309"/>
    <mergeCell ref="H2295:K2296"/>
    <mergeCell ref="L2295:AD2309"/>
    <mergeCell ref="AK2295:AN2296"/>
    <mergeCell ref="AO2295:BG2309"/>
    <mergeCell ref="H2297:K2298"/>
    <mergeCell ref="AK2297:AN2298"/>
    <mergeCell ref="H2299:K2300"/>
    <mergeCell ref="AK2299:AN2300"/>
    <mergeCell ref="H2301:K2302"/>
    <mergeCell ref="AK2301:AN2302"/>
    <mergeCell ref="AG2301:AJ2302"/>
    <mergeCell ref="B2303:G2303"/>
    <mergeCell ref="AE2303:AJ2303"/>
    <mergeCell ref="H2303:K2303"/>
    <mergeCell ref="AK2303:AN2303"/>
    <mergeCell ref="D2299:G2300"/>
    <mergeCell ref="AE2299:AF2302"/>
    <mergeCell ref="AG2299:AJ2300"/>
    <mergeCell ref="D2301:G2302"/>
    <mergeCell ref="B2295:C2298"/>
    <mergeCell ref="D2295:G2296"/>
    <mergeCell ref="AE2295:AF2298"/>
    <mergeCell ref="AS2310:AY2311"/>
    <mergeCell ref="AZ2310:BG2311"/>
    <mergeCell ref="B2312:G2313"/>
    <mergeCell ref="H2312:O2313"/>
    <mergeCell ref="P2312:V2313"/>
    <mergeCell ref="W2312:AD2313"/>
    <mergeCell ref="AE2312:AJ2313"/>
    <mergeCell ref="AK2312:AR2313"/>
    <mergeCell ref="AS2312:AY2313"/>
    <mergeCell ref="AZ2312:BG2313"/>
    <mergeCell ref="AG2308:AJ2309"/>
    <mergeCell ref="AK2308:AN2309"/>
    <mergeCell ref="B2310:G2311"/>
    <mergeCell ref="H2310:O2311"/>
    <mergeCell ref="P2310:V2311"/>
    <mergeCell ref="W2310:AD2311"/>
    <mergeCell ref="AE2310:AJ2311"/>
    <mergeCell ref="AK2310:AR2311"/>
    <mergeCell ref="AK2316:AN2317"/>
    <mergeCell ref="AO2316:BG2330"/>
    <mergeCell ref="D2318:G2319"/>
    <mergeCell ref="H2318:K2319"/>
    <mergeCell ref="AG2318:AJ2319"/>
    <mergeCell ref="AK2318:AN2319"/>
    <mergeCell ref="D2320:G2321"/>
    <mergeCell ref="H2320:K2321"/>
    <mergeCell ref="AE2320:AF2323"/>
    <mergeCell ref="AG2320:AJ2321"/>
    <mergeCell ref="B2314:G2315"/>
    <mergeCell ref="H2314:AD2315"/>
    <mergeCell ref="AE2314:AJ2315"/>
    <mergeCell ref="AK2314:BG2315"/>
    <mergeCell ref="B2316:C2319"/>
    <mergeCell ref="D2316:G2317"/>
    <mergeCell ref="H2316:K2317"/>
    <mergeCell ref="L2316:AD2330"/>
    <mergeCell ref="AE2316:AF2319"/>
    <mergeCell ref="AG2316:AJ2317"/>
    <mergeCell ref="AG2329:AJ2330"/>
    <mergeCell ref="AK2329:AN2330"/>
    <mergeCell ref="B2331:G2332"/>
    <mergeCell ref="P2331:V2332"/>
    <mergeCell ref="W2331:AD2332"/>
    <mergeCell ref="AE2331:AJ2332"/>
    <mergeCell ref="H2325:K2326"/>
    <mergeCell ref="AE2325:AF2330"/>
    <mergeCell ref="AG2325:AJ2326"/>
    <mergeCell ref="AK2325:AN2326"/>
    <mergeCell ref="D2327:G2328"/>
    <mergeCell ref="H2327:K2328"/>
    <mergeCell ref="AG2327:AJ2328"/>
    <mergeCell ref="AK2327:AN2328"/>
    <mergeCell ref="D2329:G2330"/>
    <mergeCell ref="H2329:K2330"/>
    <mergeCell ref="AG2322:AJ2323"/>
    <mergeCell ref="AK2322:AN2323"/>
    <mergeCell ref="B2324:G2324"/>
    <mergeCell ref="H2324:K2324"/>
    <mergeCell ref="AE2324:AJ2324"/>
    <mergeCell ref="AK2324:AN2324"/>
    <mergeCell ref="B2335:G2336"/>
    <mergeCell ref="H2335:AD2336"/>
    <mergeCell ref="AE2335:AJ2336"/>
    <mergeCell ref="AK2335:BG2336"/>
    <mergeCell ref="B2337:C2340"/>
    <mergeCell ref="H2337:K2338"/>
    <mergeCell ref="L2337:AD2351"/>
    <mergeCell ref="AE2337:AF2340"/>
    <mergeCell ref="AK2337:AN2338"/>
    <mergeCell ref="AO2337:BG2351"/>
    <mergeCell ref="AS2331:AY2332"/>
    <mergeCell ref="AZ2331:BG2332"/>
    <mergeCell ref="B2333:G2334"/>
    <mergeCell ref="P2333:V2334"/>
    <mergeCell ref="W2333:AD2334"/>
    <mergeCell ref="AE2333:AJ2334"/>
    <mergeCell ref="AS2333:AY2334"/>
    <mergeCell ref="AZ2333:BG2334"/>
    <mergeCell ref="AG2348:AJ2349"/>
    <mergeCell ref="AK2348:AN2349"/>
    <mergeCell ref="D2350:G2351"/>
    <mergeCell ref="H2350:K2351"/>
    <mergeCell ref="AG2350:AJ2351"/>
    <mergeCell ref="AK2350:AN2351"/>
    <mergeCell ref="H2345:K2345"/>
    <mergeCell ref="AK2345:AN2345"/>
    <mergeCell ref="B2346:C2351"/>
    <mergeCell ref="D2346:G2347"/>
    <mergeCell ref="H2346:K2347"/>
    <mergeCell ref="AE2346:AF2351"/>
    <mergeCell ref="AG2346:AJ2347"/>
    <mergeCell ref="AK2346:AN2347"/>
    <mergeCell ref="D2348:G2349"/>
    <mergeCell ref="H2348:K2349"/>
    <mergeCell ref="H2341:K2342"/>
    <mergeCell ref="AE2341:AF2344"/>
    <mergeCell ref="AG2341:AJ2342"/>
    <mergeCell ref="AK2341:AN2342"/>
    <mergeCell ref="D2343:G2344"/>
    <mergeCell ref="H2343:K2344"/>
    <mergeCell ref="AG2343:AJ2344"/>
    <mergeCell ref="AK2343:AN2344"/>
    <mergeCell ref="B2356:G2357"/>
    <mergeCell ref="H2356:AD2357"/>
    <mergeCell ref="AE2356:AJ2357"/>
    <mergeCell ref="AK2356:BG2357"/>
    <mergeCell ref="AS2352:AY2353"/>
    <mergeCell ref="AZ2352:BG2353"/>
    <mergeCell ref="B2354:G2355"/>
    <mergeCell ref="H2354:O2355"/>
    <mergeCell ref="P2354:V2355"/>
    <mergeCell ref="W2354:AD2355"/>
    <mergeCell ref="AE2354:AJ2355"/>
    <mergeCell ref="AK2354:AR2355"/>
    <mergeCell ref="AS2354:AY2355"/>
    <mergeCell ref="AZ2354:BG2355"/>
    <mergeCell ref="B2352:G2353"/>
    <mergeCell ref="H2352:O2353"/>
    <mergeCell ref="P2352:V2353"/>
    <mergeCell ref="W2352:AD2353"/>
    <mergeCell ref="AE2352:AJ2353"/>
    <mergeCell ref="AK2352:AR2353"/>
  </mergeCells>
  <phoneticPr fontId="2"/>
  <pageMargins left="0.70866141732283472" right="0.70866141732283472" top="0.74803149606299213" bottom="0.74803149606299213" header="0.31496062992125984" footer="0.31496062992125984"/>
  <pageSetup paperSize="8" scale="99" fitToWidth="2" fitToHeight="2" orientation="landscape" r:id="rId1"/>
  <headerFooter>
    <oddHeader>&amp;Lトンネルカルテ様式－８</oddHeader>
  </headerFooter>
  <rowBreaks count="1" manualBreakCount="1">
    <brk id="47" min="1" max="58" man="1"/>
  </rowBreaks>
  <colBreaks count="1" manualBreakCount="1">
    <brk id="59" max="112"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CH518"/>
  <sheetViews>
    <sheetView view="pageBreakPreview" zoomScale="85" zoomScaleNormal="55" zoomScaleSheetLayoutView="85" workbookViewId="0">
      <pane ySplit="9" topLeftCell="A10" activePane="bottomLeft" state="frozen"/>
      <selection pane="bottomLeft" activeCell="CH9" sqref="CH9"/>
    </sheetView>
  </sheetViews>
  <sheetFormatPr defaultColWidth="9" defaultRowHeight="13.2" x14ac:dyDescent="0.2"/>
  <cols>
    <col min="1" max="10" width="2.33203125" style="206" customWidth="1"/>
    <col min="11" max="11" width="5.77734375" style="206" customWidth="1"/>
    <col min="12" max="14" width="2.33203125" style="472" customWidth="1"/>
    <col min="15" max="83" width="2.33203125" style="206" customWidth="1"/>
    <col min="84" max="84" width="1.6640625" style="64" customWidth="1"/>
    <col min="85" max="16384" width="9" style="64"/>
  </cols>
  <sheetData>
    <row r="1" spans="1:86" ht="30" customHeight="1" x14ac:dyDescent="0.2">
      <c r="A1" s="1056" t="s">
        <v>537</v>
      </c>
      <c r="B1" s="1056"/>
      <c r="C1" s="1056"/>
      <c r="D1" s="1056"/>
      <c r="E1" s="1056"/>
      <c r="F1" s="1056"/>
      <c r="G1" s="1056"/>
      <c r="H1" s="1056"/>
      <c r="I1" s="1056"/>
      <c r="J1" s="1056"/>
      <c r="K1" s="1056"/>
      <c r="L1" s="1056"/>
      <c r="M1" s="1056"/>
      <c r="N1" s="1056"/>
      <c r="O1" s="1056"/>
      <c r="P1" s="1056"/>
      <c r="Q1" s="1056"/>
      <c r="R1" s="1056"/>
      <c r="S1" s="1056"/>
      <c r="T1" s="1056"/>
      <c r="U1" s="1056"/>
      <c r="V1" s="1056"/>
      <c r="W1" s="1056"/>
      <c r="X1" s="1056"/>
      <c r="Y1" s="1056"/>
      <c r="Z1" s="1056"/>
      <c r="AA1" s="1056"/>
      <c r="AB1" s="1056"/>
      <c r="AC1" s="1056"/>
      <c r="AD1" s="1056"/>
      <c r="AE1" s="1056"/>
      <c r="AF1" s="1056"/>
      <c r="AG1" s="1056"/>
      <c r="AH1" s="1056"/>
      <c r="AI1" s="1056"/>
      <c r="AJ1" s="1056"/>
      <c r="AK1" s="1056"/>
      <c r="AL1" s="1056"/>
      <c r="AM1" s="1056"/>
      <c r="AN1" s="1056"/>
      <c r="AO1" s="1056"/>
      <c r="AP1" s="1056"/>
      <c r="AQ1" s="1056"/>
      <c r="AR1" s="1056"/>
      <c r="AS1" s="1056"/>
      <c r="AT1" s="1056"/>
      <c r="AU1" s="1056"/>
      <c r="AV1" s="1056"/>
      <c r="AW1" s="1056"/>
      <c r="AX1" s="1056"/>
      <c r="AY1" s="1056"/>
      <c r="AZ1" s="1056"/>
      <c r="BA1" s="1056"/>
      <c r="BB1" s="1056"/>
      <c r="BC1" s="1056"/>
      <c r="BD1" s="1056"/>
      <c r="BE1" s="1056"/>
      <c r="BF1" s="1056"/>
      <c r="BG1" s="1056"/>
      <c r="BH1" s="1056"/>
      <c r="BI1" s="1056"/>
      <c r="BJ1" s="1056"/>
      <c r="BK1" s="1056"/>
      <c r="BL1" s="1056"/>
      <c r="BM1" s="1056"/>
      <c r="BN1" s="1056"/>
      <c r="BO1" s="1056"/>
      <c r="BP1" s="1056"/>
      <c r="BQ1" s="1056"/>
      <c r="BR1" s="1056"/>
      <c r="BS1" s="1161" t="str">
        <f>IF(台帳ｼｰﾄ!$C$5="","",+台帳ｼｰﾄ!$C$5)</f>
        <v/>
      </c>
      <c r="BT1" s="1161"/>
      <c r="BU1" s="1161"/>
      <c r="BV1" s="1161"/>
      <c r="BW1" s="1161"/>
      <c r="BX1" s="1161"/>
      <c r="BY1" s="1161"/>
      <c r="BZ1" s="1161"/>
      <c r="CA1" s="1161"/>
      <c r="CB1" s="1161"/>
      <c r="CC1" s="1161"/>
      <c r="CD1" s="1161"/>
      <c r="CE1" s="1161"/>
    </row>
    <row r="2" spans="1:86" ht="30" customHeight="1" x14ac:dyDescent="0.2">
      <c r="A2" s="1442" t="s">
        <v>94</v>
      </c>
      <c r="B2" s="1443"/>
      <c r="C2" s="1443"/>
      <c r="D2" s="1443"/>
      <c r="E2" s="1443"/>
      <c r="F2" s="1443"/>
      <c r="G2" s="1443"/>
      <c r="H2" s="1444"/>
      <c r="I2" s="1686" t="str">
        <f>IF(台帳ｼｰﾄ!$C$7="","",台帳ｼｰﾄ!$C$7)</f>
        <v/>
      </c>
      <c r="J2" s="1686"/>
      <c r="K2" s="1686"/>
      <c r="L2" s="1686"/>
      <c r="M2" s="1686"/>
      <c r="N2" s="1686"/>
      <c r="O2" s="1686"/>
      <c r="P2" s="1686"/>
      <c r="Q2" s="1686"/>
      <c r="R2" s="1686"/>
      <c r="S2" s="1686"/>
      <c r="T2" s="1687"/>
      <c r="U2" s="1688" t="s">
        <v>97</v>
      </c>
      <c r="V2" s="1689"/>
      <c r="W2" s="1689"/>
      <c r="X2" s="1689"/>
      <c r="Y2" s="1689"/>
      <c r="Z2" s="1689"/>
      <c r="AA2" s="1689"/>
      <c r="AB2" s="1689"/>
      <c r="AC2" s="1690" t="str">
        <f>IF(台帳ｼｰﾄ!$C$12="","",台帳ｼｰﾄ!$C$12&amp;" ｍ")</f>
        <v/>
      </c>
      <c r="AD2" s="1690"/>
      <c r="AE2" s="1690"/>
      <c r="AF2" s="1690"/>
      <c r="AG2" s="1690"/>
      <c r="AH2" s="1690"/>
      <c r="AI2" s="1690"/>
      <c r="AJ2" s="1690"/>
      <c r="AK2" s="1690"/>
      <c r="AL2" s="1690"/>
      <c r="AM2" s="1690"/>
      <c r="AN2" s="1690"/>
      <c r="AO2" s="1116"/>
      <c r="AP2" s="1688" t="s">
        <v>521</v>
      </c>
      <c r="AQ2" s="1689"/>
      <c r="AR2" s="1689"/>
      <c r="AS2" s="1689"/>
      <c r="AT2" s="1689"/>
      <c r="AU2" s="1689"/>
      <c r="AV2" s="1689"/>
      <c r="AW2" s="1689"/>
      <c r="AX2" s="1690" t="str">
        <f>IF(台帳ｼｰﾄ!$C$13="","",台帳ｼｰﾄ!$C$13)</f>
        <v/>
      </c>
      <c r="AY2" s="1690"/>
      <c r="AZ2" s="1690"/>
      <c r="BA2" s="1690"/>
      <c r="BB2" s="1690"/>
      <c r="BC2" s="1690"/>
      <c r="BD2" s="1690"/>
      <c r="BE2" s="1690"/>
      <c r="BF2" s="1690"/>
      <c r="BG2" s="1690"/>
      <c r="BH2" s="1690"/>
      <c r="BI2" s="1690"/>
      <c r="BJ2" s="1690"/>
      <c r="BK2" s="1116"/>
      <c r="BL2" s="1691" t="s">
        <v>65</v>
      </c>
      <c r="BM2" s="1692"/>
      <c r="BN2" s="1692"/>
      <c r="BO2" s="1692"/>
      <c r="BP2" s="1692"/>
      <c r="BQ2" s="1692"/>
      <c r="BR2" s="1692"/>
      <c r="BS2" s="1690" t="str">
        <f>IF(台帳ｼｰﾄ!$H$42="","",台帳ｼｰﾄ!$H$42)</f>
        <v/>
      </c>
      <c r="BT2" s="1690"/>
      <c r="BU2" s="1690"/>
      <c r="BV2" s="1690"/>
      <c r="BW2" s="1690"/>
      <c r="BX2" s="1690"/>
      <c r="BY2" s="1690"/>
      <c r="BZ2" s="1690"/>
      <c r="CA2" s="1690"/>
      <c r="CB2" s="1690"/>
      <c r="CC2" s="1690"/>
      <c r="CD2" s="1690"/>
      <c r="CE2" s="1700"/>
    </row>
    <row r="3" spans="1:86" ht="16.5" customHeight="1" x14ac:dyDescent="0.2">
      <c r="A3" s="508"/>
      <c r="B3" s="508"/>
      <c r="C3" s="508"/>
      <c r="D3" s="508"/>
      <c r="E3" s="508"/>
      <c r="F3" s="508"/>
      <c r="G3" s="508"/>
      <c r="H3" s="508"/>
      <c r="I3" s="508"/>
      <c r="J3" s="508"/>
      <c r="K3" s="508"/>
      <c r="L3" s="508"/>
      <c r="M3" s="508"/>
      <c r="N3" s="508"/>
      <c r="O3" s="508"/>
      <c r="P3" s="508"/>
      <c r="Q3" s="508"/>
      <c r="R3" s="508"/>
      <c r="S3" s="508"/>
      <c r="T3" s="508"/>
      <c r="U3" s="508"/>
      <c r="V3" s="508"/>
      <c r="W3" s="508"/>
      <c r="X3" s="508"/>
      <c r="Y3" s="508"/>
      <c r="Z3" s="508"/>
      <c r="AA3" s="508"/>
      <c r="AB3" s="508"/>
      <c r="AC3" s="508"/>
      <c r="AD3" s="508"/>
      <c r="AE3" s="508"/>
      <c r="AF3" s="508"/>
      <c r="AG3" s="508"/>
      <c r="AH3" s="508"/>
      <c r="AI3" s="508"/>
      <c r="AJ3" s="508"/>
      <c r="AK3" s="508"/>
      <c r="AL3" s="508"/>
      <c r="AM3" s="508"/>
      <c r="AN3" s="508"/>
      <c r="AO3" s="508"/>
      <c r="AP3" s="508"/>
      <c r="AQ3" s="508"/>
      <c r="AR3" s="508"/>
      <c r="AS3" s="508"/>
      <c r="AT3" s="508"/>
      <c r="AU3" s="508"/>
      <c r="AV3" s="508"/>
      <c r="AW3" s="508"/>
      <c r="AX3" s="508"/>
      <c r="AY3" s="508"/>
      <c r="AZ3" s="508"/>
      <c r="BA3" s="508"/>
      <c r="BB3" s="508"/>
      <c r="BC3" s="508"/>
      <c r="BD3" s="508"/>
      <c r="BE3" s="508"/>
      <c r="BF3" s="508"/>
      <c r="BG3" s="508"/>
      <c r="BH3" s="508"/>
      <c r="BI3" s="508"/>
      <c r="BJ3" s="508"/>
      <c r="BK3" s="508"/>
      <c r="BL3" s="508"/>
      <c r="BM3" s="508"/>
      <c r="BN3" s="508"/>
      <c r="BO3" s="508"/>
      <c r="BP3" s="508"/>
      <c r="BQ3" s="508"/>
      <c r="BR3" s="508"/>
      <c r="BS3" s="508"/>
      <c r="BT3" s="508"/>
      <c r="BU3" s="508"/>
      <c r="BV3" s="508"/>
      <c r="BW3" s="508"/>
      <c r="BX3" s="508"/>
      <c r="BY3" s="508"/>
      <c r="BZ3" s="508"/>
      <c r="CA3" s="508"/>
      <c r="CB3" s="508"/>
      <c r="CC3" s="508"/>
      <c r="CD3" s="508"/>
      <c r="CE3" s="508"/>
    </row>
    <row r="4" spans="1:86" ht="30" customHeight="1" x14ac:dyDescent="0.2">
      <c r="A4" s="1721" t="s">
        <v>1095</v>
      </c>
      <c r="B4" s="1721"/>
      <c r="C4" s="1721"/>
      <c r="D4" s="1721"/>
      <c r="E4" s="1721"/>
      <c r="F4" s="1721"/>
      <c r="G4" s="1721"/>
      <c r="H4" s="1721"/>
      <c r="I4" s="1722" t="s">
        <v>1098</v>
      </c>
      <c r="J4" s="1720"/>
      <c r="K4" s="1720"/>
      <c r="L4" s="1723" t="s">
        <v>1101</v>
      </c>
      <c r="M4" s="1724"/>
      <c r="N4" s="1724"/>
      <c r="O4" s="1724"/>
      <c r="P4" s="1724"/>
      <c r="Q4" s="1724"/>
      <c r="R4" s="1724"/>
      <c r="S4" s="1724"/>
      <c r="T4" s="1724"/>
      <c r="U4" s="1724"/>
      <c r="V4" s="1724"/>
      <c r="W4" s="1724"/>
      <c r="X4" s="1724"/>
      <c r="Y4" s="1724"/>
      <c r="Z4" s="1724"/>
      <c r="AA4" s="1724"/>
      <c r="AB4" s="1724"/>
      <c r="AC4" s="1724"/>
      <c r="AD4" s="1724"/>
      <c r="AE4" s="1724"/>
      <c r="AF4" s="1724"/>
      <c r="AG4" s="1725"/>
      <c r="AH4" s="1720" t="s">
        <v>1097</v>
      </c>
      <c r="AI4" s="1720"/>
      <c r="AJ4" s="1720"/>
      <c r="AK4" s="1720"/>
      <c r="AL4" s="1714" t="s">
        <v>1100</v>
      </c>
      <c r="AM4" s="1715"/>
      <c r="AN4" s="1715"/>
      <c r="AO4" s="1715"/>
      <c r="AP4" s="1715"/>
      <c r="AQ4" s="1715"/>
      <c r="AR4" s="1715"/>
      <c r="AS4" s="1715"/>
      <c r="AT4" s="1715"/>
      <c r="AU4" s="1715"/>
      <c r="AV4" s="1715"/>
      <c r="AW4" s="1715"/>
      <c r="AX4" s="1715"/>
      <c r="AY4" s="1715"/>
      <c r="AZ4" s="1715"/>
      <c r="BA4" s="1715"/>
      <c r="BB4" s="1715"/>
      <c r="BC4" s="1715"/>
      <c r="BD4" s="1715"/>
      <c r="BE4" s="1715"/>
      <c r="BF4" s="1716"/>
      <c r="BG4" s="1720" t="s">
        <v>1096</v>
      </c>
      <c r="BH4" s="1720"/>
      <c r="BI4" s="1720"/>
      <c r="BJ4" s="1720"/>
      <c r="BK4" s="1717" t="s">
        <v>1099</v>
      </c>
      <c r="BL4" s="1718"/>
      <c r="BM4" s="1718"/>
      <c r="BN4" s="1718"/>
      <c r="BO4" s="1718"/>
      <c r="BP4" s="1718"/>
      <c r="BQ4" s="1718"/>
      <c r="BR4" s="1718"/>
      <c r="BS4" s="1718"/>
      <c r="BT4" s="1718"/>
      <c r="BU4" s="1718"/>
      <c r="BV4" s="1718"/>
      <c r="BW4" s="1718"/>
      <c r="BX4" s="1718"/>
      <c r="BY4" s="1718"/>
      <c r="BZ4" s="1718"/>
      <c r="CA4" s="1718"/>
      <c r="CB4" s="1718"/>
      <c r="CC4" s="1718"/>
      <c r="CD4" s="1718"/>
      <c r="CE4" s="1719"/>
      <c r="CF4" s="515"/>
      <c r="CG4" s="516"/>
    </row>
    <row r="5" spans="1:86" ht="16.5" customHeight="1" x14ac:dyDescent="0.2">
      <c r="A5" s="514"/>
      <c r="B5" s="514"/>
      <c r="C5" s="514"/>
      <c r="D5" s="514"/>
      <c r="E5" s="514"/>
      <c r="F5" s="514"/>
      <c r="G5" s="514"/>
      <c r="H5" s="514"/>
      <c r="I5" s="514"/>
      <c r="J5" s="514"/>
      <c r="K5" s="514"/>
      <c r="L5" s="514"/>
      <c r="M5" s="514"/>
      <c r="N5" s="514"/>
      <c r="O5" s="514"/>
      <c r="P5" s="514"/>
      <c r="Q5" s="514"/>
      <c r="R5" s="508"/>
      <c r="S5" s="508"/>
      <c r="T5" s="508"/>
      <c r="U5" s="508"/>
      <c r="V5" s="508"/>
      <c r="W5" s="508"/>
      <c r="X5" s="508"/>
      <c r="Y5" s="508"/>
      <c r="Z5" s="508"/>
      <c r="AA5" s="508"/>
      <c r="AB5" s="508"/>
      <c r="AC5" s="508"/>
      <c r="AD5" s="508"/>
      <c r="AE5" s="508"/>
      <c r="AF5" s="508"/>
      <c r="AG5" s="508"/>
      <c r="AH5" s="508"/>
      <c r="AI5" s="508"/>
      <c r="AJ5" s="508"/>
      <c r="AK5" s="508"/>
      <c r="AL5" s="508"/>
      <c r="AM5" s="508"/>
      <c r="AN5" s="508"/>
      <c r="AO5" s="508"/>
      <c r="AP5" s="508"/>
      <c r="AQ5" s="508"/>
      <c r="AR5" s="508"/>
      <c r="AS5" s="508"/>
      <c r="AT5" s="508"/>
      <c r="AU5" s="508"/>
      <c r="AV5" s="508"/>
      <c r="AW5" s="508"/>
      <c r="AX5" s="508"/>
      <c r="AY5" s="508"/>
      <c r="AZ5" s="508"/>
      <c r="BA5" s="508"/>
      <c r="BB5" s="508"/>
      <c r="BC5" s="508"/>
      <c r="BD5" s="508"/>
      <c r="BE5" s="508"/>
      <c r="BF5" s="508"/>
      <c r="BG5" s="508"/>
      <c r="BH5" s="508"/>
      <c r="BI5" s="508"/>
      <c r="BJ5" s="508"/>
      <c r="BK5" s="508"/>
      <c r="BL5" s="508"/>
      <c r="BM5" s="508"/>
      <c r="BN5" s="508"/>
      <c r="BO5" s="508"/>
      <c r="BP5" s="508"/>
      <c r="BQ5" s="508"/>
      <c r="BR5" s="508"/>
      <c r="BS5" s="508"/>
      <c r="BT5" s="514"/>
      <c r="BU5" s="514"/>
      <c r="BV5" s="514"/>
      <c r="BW5" s="514"/>
      <c r="BX5" s="514"/>
      <c r="BY5" s="514"/>
      <c r="BZ5" s="514"/>
      <c r="CA5" s="514"/>
      <c r="CB5" s="514"/>
      <c r="CC5" s="514"/>
      <c r="CD5" s="514"/>
      <c r="CE5" s="514"/>
    </row>
    <row r="6" spans="1:86" ht="16.5" customHeight="1" x14ac:dyDescent="0.2">
      <c r="A6" s="1636" t="s">
        <v>556</v>
      </c>
      <c r="B6" s="1636"/>
      <c r="C6" s="1636"/>
      <c r="D6" s="1636"/>
      <c r="E6" s="1636"/>
      <c r="F6" s="1636" t="s">
        <v>81</v>
      </c>
      <c r="G6" s="1636"/>
      <c r="H6" s="1636"/>
      <c r="I6" s="1636"/>
      <c r="J6" s="1636"/>
      <c r="K6" s="1636"/>
      <c r="L6" s="1645" t="s">
        <v>104</v>
      </c>
      <c r="M6" s="1646"/>
      <c r="N6" s="1647"/>
      <c r="O6" s="1654" t="s">
        <v>1049</v>
      </c>
      <c r="P6" s="1655"/>
      <c r="Q6" s="1655"/>
      <c r="R6" s="1706" t="s">
        <v>1047</v>
      </c>
      <c r="S6" s="1706"/>
      <c r="T6" s="1706"/>
      <c r="U6" s="1706"/>
      <c r="V6" s="1706"/>
      <c r="W6" s="1706"/>
      <c r="X6" s="1706"/>
      <c r="Y6" s="1706"/>
      <c r="Z6" s="1706"/>
      <c r="AA6" s="1706"/>
      <c r="AB6" s="1706"/>
      <c r="AC6" s="1706"/>
      <c r="AD6" s="1706"/>
      <c r="AE6" s="1706"/>
      <c r="AF6" s="1706"/>
      <c r="AG6" s="1706"/>
      <c r="AH6" s="1706"/>
      <c r="AI6" s="1706"/>
      <c r="AJ6" s="1706"/>
      <c r="AK6" s="1706"/>
      <c r="AL6" s="1706"/>
      <c r="AM6" s="1706"/>
      <c r="AN6" s="1705" t="s">
        <v>1046</v>
      </c>
      <c r="AO6" s="1706"/>
      <c r="AP6" s="1706"/>
      <c r="AQ6" s="1706"/>
      <c r="AR6" s="1706"/>
      <c r="AS6" s="1706"/>
      <c r="AT6" s="1706"/>
      <c r="AU6" s="1706"/>
      <c r="AV6" s="1706"/>
      <c r="AW6" s="1706"/>
      <c r="AX6" s="1706"/>
      <c r="AY6" s="1706"/>
      <c r="AZ6" s="1706"/>
      <c r="BA6" s="1706"/>
      <c r="BB6" s="1706"/>
      <c r="BC6" s="1706"/>
      <c r="BD6" s="1706"/>
      <c r="BE6" s="1706"/>
      <c r="BF6" s="1706"/>
      <c r="BG6" s="1706"/>
      <c r="BH6" s="1706"/>
      <c r="BI6" s="1706"/>
      <c r="BJ6" s="1707"/>
      <c r="BK6" s="1667" t="s">
        <v>1045</v>
      </c>
      <c r="BL6" s="1668"/>
      <c r="BM6" s="1668"/>
      <c r="BN6" s="1668"/>
      <c r="BO6" s="1668"/>
      <c r="BP6" s="1668"/>
      <c r="BQ6" s="1668"/>
      <c r="BR6" s="1668"/>
      <c r="BS6" s="1669"/>
      <c r="BT6" s="1661" t="s">
        <v>546</v>
      </c>
      <c r="BU6" s="1661"/>
      <c r="BV6" s="1661"/>
      <c r="BW6" s="1661"/>
      <c r="BX6" s="1661"/>
      <c r="BY6" s="1661"/>
      <c r="BZ6" s="1661"/>
      <c r="CA6" s="1661"/>
      <c r="CB6" s="1661"/>
      <c r="CC6" s="1661"/>
      <c r="CD6" s="1661"/>
      <c r="CE6" s="1662"/>
    </row>
    <row r="7" spans="1:86" ht="17.25" customHeight="1" x14ac:dyDescent="0.2">
      <c r="A7" s="1637"/>
      <c r="B7" s="1637"/>
      <c r="C7" s="1637"/>
      <c r="D7" s="1637"/>
      <c r="E7" s="1637"/>
      <c r="F7" s="1637"/>
      <c r="G7" s="1637"/>
      <c r="H7" s="1637"/>
      <c r="I7" s="1637"/>
      <c r="J7" s="1637"/>
      <c r="K7" s="1637"/>
      <c r="L7" s="1648"/>
      <c r="M7" s="1649"/>
      <c r="N7" s="1650"/>
      <c r="O7" s="1656"/>
      <c r="P7" s="1656"/>
      <c r="Q7" s="1656"/>
      <c r="R7" s="1639" t="s">
        <v>559</v>
      </c>
      <c r="S7" s="1639"/>
      <c r="T7" s="1639"/>
      <c r="U7" s="1639"/>
      <c r="V7" s="1639"/>
      <c r="W7" s="1639"/>
      <c r="X7" s="1639"/>
      <c r="Y7" s="1639"/>
      <c r="Z7" s="1639"/>
      <c r="AA7" s="1639" t="s">
        <v>557</v>
      </c>
      <c r="AB7" s="1639"/>
      <c r="AC7" s="1639"/>
      <c r="AD7" s="1639"/>
      <c r="AE7" s="1639"/>
      <c r="AF7" s="1639"/>
      <c r="AG7" s="1639"/>
      <c r="AH7" s="1639"/>
      <c r="AI7" s="1639"/>
      <c r="AJ7" s="1639"/>
      <c r="AK7" s="1639"/>
      <c r="AL7" s="1639"/>
      <c r="AM7" s="1639"/>
      <c r="AN7" s="1693" t="s">
        <v>559</v>
      </c>
      <c r="AO7" s="1639"/>
      <c r="AP7" s="1639"/>
      <c r="AQ7" s="1639"/>
      <c r="AR7" s="1639"/>
      <c r="AS7" s="1639"/>
      <c r="AT7" s="1639"/>
      <c r="AU7" s="1639"/>
      <c r="AV7" s="1639"/>
      <c r="AW7" s="1639" t="s">
        <v>557</v>
      </c>
      <c r="AX7" s="1639"/>
      <c r="AY7" s="1639"/>
      <c r="AZ7" s="1639"/>
      <c r="BA7" s="1639"/>
      <c r="BB7" s="1639"/>
      <c r="BC7" s="1639"/>
      <c r="BD7" s="1639"/>
      <c r="BE7" s="1639"/>
      <c r="BF7" s="1639"/>
      <c r="BG7" s="1639"/>
      <c r="BH7" s="1639"/>
      <c r="BI7" s="1639"/>
      <c r="BJ7" s="1639"/>
      <c r="BK7" s="1693" t="s">
        <v>560</v>
      </c>
      <c r="BL7" s="1639"/>
      <c r="BM7" s="1639"/>
      <c r="BN7" s="1639"/>
      <c r="BO7" s="1639"/>
      <c r="BP7" s="1639"/>
      <c r="BQ7" s="1639"/>
      <c r="BR7" s="1639"/>
      <c r="BS7" s="1701"/>
      <c r="BT7" s="1663"/>
      <c r="BU7" s="1663"/>
      <c r="BV7" s="1663"/>
      <c r="BW7" s="1663"/>
      <c r="BX7" s="1663"/>
      <c r="BY7" s="1663"/>
      <c r="BZ7" s="1663"/>
      <c r="CA7" s="1663"/>
      <c r="CB7" s="1663"/>
      <c r="CC7" s="1663"/>
      <c r="CD7" s="1663"/>
      <c r="CE7" s="1664"/>
    </row>
    <row r="8" spans="1:86" ht="15" customHeight="1" x14ac:dyDescent="0.2">
      <c r="A8" s="1637"/>
      <c r="B8" s="1637"/>
      <c r="C8" s="1637"/>
      <c r="D8" s="1637"/>
      <c r="E8" s="1637"/>
      <c r="F8" s="1637"/>
      <c r="G8" s="1637"/>
      <c r="H8" s="1637"/>
      <c r="I8" s="1637"/>
      <c r="J8" s="1637"/>
      <c r="K8" s="1637"/>
      <c r="L8" s="1648"/>
      <c r="M8" s="1649"/>
      <c r="N8" s="1650"/>
      <c r="O8" s="1656"/>
      <c r="P8" s="1656"/>
      <c r="Q8" s="1656"/>
      <c r="R8" s="1658" t="s">
        <v>555</v>
      </c>
      <c r="S8" s="1417"/>
      <c r="T8" s="1417"/>
      <c r="U8" s="1429" t="s">
        <v>554</v>
      </c>
      <c r="V8" s="1429"/>
      <c r="W8" s="1429"/>
      <c r="X8" s="1640" t="s">
        <v>78</v>
      </c>
      <c r="Y8" s="1641"/>
      <c r="Z8" s="1641"/>
      <c r="AA8" s="1641"/>
      <c r="AB8" s="1641"/>
      <c r="AC8" s="1641"/>
      <c r="AD8" s="1641"/>
      <c r="AE8" s="1641"/>
      <c r="AF8" s="1641"/>
      <c r="AG8" s="1641"/>
      <c r="AH8" s="1641"/>
      <c r="AI8" s="1641"/>
      <c r="AJ8" s="1641"/>
      <c r="AK8" s="1641"/>
      <c r="AL8" s="1641"/>
      <c r="AM8" s="1641"/>
      <c r="AN8" s="1694" t="s">
        <v>555</v>
      </c>
      <c r="AO8" s="1429"/>
      <c r="AP8" s="1429"/>
      <c r="AQ8" s="1429" t="s">
        <v>1196</v>
      </c>
      <c r="AR8" s="1429"/>
      <c r="AS8" s="1429"/>
      <c r="AT8" s="1429" t="s">
        <v>1197</v>
      </c>
      <c r="AU8" s="1429"/>
      <c r="AV8" s="1429"/>
      <c r="AW8" s="1726" t="s">
        <v>1207</v>
      </c>
      <c r="AX8" s="1726"/>
      <c r="AY8" s="1726"/>
      <c r="AZ8" s="1726"/>
      <c r="BA8" s="1726"/>
      <c r="BB8" s="1726"/>
      <c r="BC8" s="1726"/>
      <c r="BD8" s="1726"/>
      <c r="BE8" s="1726"/>
      <c r="BF8" s="1726"/>
      <c r="BG8" s="1726"/>
      <c r="BH8" s="1726"/>
      <c r="BI8" s="1726"/>
      <c r="BJ8" s="1727"/>
      <c r="BK8" s="1702" t="s">
        <v>86</v>
      </c>
      <c r="BL8" s="923"/>
      <c r="BM8" s="923"/>
      <c r="BN8" s="1696" t="s">
        <v>102</v>
      </c>
      <c r="BO8" s="1696"/>
      <c r="BP8" s="1696"/>
      <c r="BQ8" s="1696"/>
      <c r="BR8" s="1696"/>
      <c r="BS8" s="1697"/>
      <c r="BT8" s="1663"/>
      <c r="BU8" s="1663"/>
      <c r="BV8" s="1663"/>
      <c r="BW8" s="1663"/>
      <c r="BX8" s="1663"/>
      <c r="BY8" s="1663"/>
      <c r="BZ8" s="1663"/>
      <c r="CA8" s="1663"/>
      <c r="CB8" s="1663"/>
      <c r="CC8" s="1663"/>
      <c r="CD8" s="1663"/>
      <c r="CE8" s="1664"/>
    </row>
    <row r="9" spans="1:86" ht="15" customHeight="1" x14ac:dyDescent="0.2">
      <c r="A9" s="1638"/>
      <c r="B9" s="1638"/>
      <c r="C9" s="1638"/>
      <c r="D9" s="1638"/>
      <c r="E9" s="1638"/>
      <c r="F9" s="1638"/>
      <c r="G9" s="1638"/>
      <c r="H9" s="1638"/>
      <c r="I9" s="1638"/>
      <c r="J9" s="1638"/>
      <c r="K9" s="1638"/>
      <c r="L9" s="1651"/>
      <c r="M9" s="1652"/>
      <c r="N9" s="1653"/>
      <c r="O9" s="1657"/>
      <c r="P9" s="1657"/>
      <c r="Q9" s="1657"/>
      <c r="R9" s="1659"/>
      <c r="S9" s="1660"/>
      <c r="T9" s="1660"/>
      <c r="U9" s="1644"/>
      <c r="V9" s="1644"/>
      <c r="W9" s="1644"/>
      <c r="X9" s="1642"/>
      <c r="Y9" s="1643"/>
      <c r="Z9" s="1643"/>
      <c r="AA9" s="1643"/>
      <c r="AB9" s="1643"/>
      <c r="AC9" s="1643"/>
      <c r="AD9" s="1643"/>
      <c r="AE9" s="1643"/>
      <c r="AF9" s="1643"/>
      <c r="AG9" s="1643"/>
      <c r="AH9" s="1643"/>
      <c r="AI9" s="1643"/>
      <c r="AJ9" s="1643"/>
      <c r="AK9" s="1643"/>
      <c r="AL9" s="1643"/>
      <c r="AM9" s="1643"/>
      <c r="AN9" s="1695"/>
      <c r="AO9" s="1644"/>
      <c r="AP9" s="1644"/>
      <c r="AQ9" s="1644"/>
      <c r="AR9" s="1644"/>
      <c r="AS9" s="1644"/>
      <c r="AT9" s="1644"/>
      <c r="AU9" s="1644"/>
      <c r="AV9" s="1644"/>
      <c r="AW9" s="1449"/>
      <c r="AX9" s="1449"/>
      <c r="AY9" s="1449"/>
      <c r="AZ9" s="1449"/>
      <c r="BA9" s="1449"/>
      <c r="BB9" s="1449"/>
      <c r="BC9" s="1449"/>
      <c r="BD9" s="1449"/>
      <c r="BE9" s="1449"/>
      <c r="BF9" s="1449"/>
      <c r="BG9" s="1449"/>
      <c r="BH9" s="1449"/>
      <c r="BI9" s="1449"/>
      <c r="BJ9" s="1728"/>
      <c r="BK9" s="1703"/>
      <c r="BL9" s="1704"/>
      <c r="BM9" s="1704"/>
      <c r="BN9" s="1698"/>
      <c r="BO9" s="1698"/>
      <c r="BP9" s="1698"/>
      <c r="BQ9" s="1698"/>
      <c r="BR9" s="1698"/>
      <c r="BS9" s="1699"/>
      <c r="BT9" s="1643"/>
      <c r="BU9" s="1643"/>
      <c r="BV9" s="1643"/>
      <c r="BW9" s="1643"/>
      <c r="BX9" s="1643"/>
      <c r="BY9" s="1643"/>
      <c r="BZ9" s="1643"/>
      <c r="CA9" s="1643"/>
      <c r="CB9" s="1643"/>
      <c r="CC9" s="1643"/>
      <c r="CD9" s="1643"/>
      <c r="CE9" s="1665"/>
      <c r="CH9" s="554" t="s">
        <v>1189</v>
      </c>
    </row>
    <row r="10" spans="1:86" ht="19.5" customHeight="1" x14ac:dyDescent="0.2">
      <c r="A10" s="1631"/>
      <c r="B10" s="1632"/>
      <c r="C10" s="1632"/>
      <c r="D10" s="1632"/>
      <c r="E10" s="1633"/>
      <c r="F10" s="1634"/>
      <c r="G10" s="1634"/>
      <c r="H10" s="1634"/>
      <c r="I10" s="1634"/>
      <c r="J10" s="1634"/>
      <c r="K10" s="1634"/>
      <c r="L10" s="1610"/>
      <c r="M10" s="1611"/>
      <c r="N10" s="1612"/>
      <c r="O10" s="1635"/>
      <c r="P10" s="1635"/>
      <c r="Q10" s="1635"/>
      <c r="R10" s="1627"/>
      <c r="S10" s="1627"/>
      <c r="T10" s="1630"/>
      <c r="U10" s="1626"/>
      <c r="V10" s="1627"/>
      <c r="W10" s="1628"/>
      <c r="X10" s="1670"/>
      <c r="Y10" s="1671"/>
      <c r="Z10" s="1671"/>
      <c r="AA10" s="1671"/>
      <c r="AB10" s="1671"/>
      <c r="AC10" s="1671"/>
      <c r="AD10" s="1671"/>
      <c r="AE10" s="1671"/>
      <c r="AF10" s="1671"/>
      <c r="AG10" s="1671"/>
      <c r="AH10" s="1671"/>
      <c r="AI10" s="1671"/>
      <c r="AJ10" s="1671"/>
      <c r="AK10" s="1671"/>
      <c r="AL10" s="1671"/>
      <c r="AM10" s="1671"/>
      <c r="AN10" s="1627"/>
      <c r="AO10" s="1627"/>
      <c r="AP10" s="1630"/>
      <c r="AQ10" s="1626"/>
      <c r="AR10" s="1627"/>
      <c r="AS10" s="1628"/>
      <c r="AT10" s="1591" t="s">
        <v>1203</v>
      </c>
      <c r="AU10" s="1592"/>
      <c r="AV10" s="1593"/>
      <c r="AW10" s="1708"/>
      <c r="AX10" s="1708"/>
      <c r="AY10" s="1708"/>
      <c r="AZ10" s="1708"/>
      <c r="BA10" s="1708"/>
      <c r="BB10" s="1708"/>
      <c r="BC10" s="1708"/>
      <c r="BD10" s="1708"/>
      <c r="BE10" s="1708"/>
      <c r="BF10" s="1708"/>
      <c r="BG10" s="1708"/>
      <c r="BH10" s="1708"/>
      <c r="BI10" s="1708"/>
      <c r="BJ10" s="1709"/>
      <c r="BK10" s="1673"/>
      <c r="BL10" s="1673"/>
      <c r="BM10" s="1674"/>
      <c r="BN10" s="1672"/>
      <c r="BO10" s="1673"/>
      <c r="BP10" s="1673"/>
      <c r="BQ10" s="1673"/>
      <c r="BR10" s="1673"/>
      <c r="BS10" s="1674"/>
      <c r="BT10" s="1666"/>
      <c r="BU10" s="1666"/>
      <c r="BV10" s="1666"/>
      <c r="BW10" s="1666"/>
      <c r="BX10" s="1666"/>
      <c r="BY10" s="1666"/>
      <c r="BZ10" s="1666"/>
      <c r="CA10" s="1666"/>
      <c r="CB10" s="1666"/>
      <c r="CC10" s="1666"/>
      <c r="CD10" s="1666"/>
      <c r="CE10" s="1666"/>
      <c r="CH10" s="64" t="str">
        <f>IF(A10="","",IF($AN10=$I$4,$I$4,IF($AQ10=$I$4,$I$4,IF($AN10=$AH$4,$AH$4,IF($AQ10=$AH$4,$AH$4,$BG$4)))))</f>
        <v/>
      </c>
    </row>
    <row r="11" spans="1:86" ht="19.5" customHeight="1" x14ac:dyDescent="0.2">
      <c r="A11" s="1618"/>
      <c r="B11" s="1619"/>
      <c r="C11" s="1619"/>
      <c r="D11" s="1619"/>
      <c r="E11" s="1620"/>
      <c r="F11" s="1616"/>
      <c r="G11" s="1592"/>
      <c r="H11" s="1592"/>
      <c r="I11" s="1592"/>
      <c r="J11" s="1592"/>
      <c r="K11" s="1617"/>
      <c r="L11" s="1610"/>
      <c r="M11" s="1611"/>
      <c r="N11" s="1612"/>
      <c r="O11" s="1629"/>
      <c r="P11" s="1629"/>
      <c r="Q11" s="1629"/>
      <c r="R11" s="1581"/>
      <c r="S11" s="1581"/>
      <c r="T11" s="1582"/>
      <c r="U11" s="1583"/>
      <c r="V11" s="1581"/>
      <c r="W11" s="1584"/>
      <c r="X11" s="1586"/>
      <c r="Y11" s="1587"/>
      <c r="Z11" s="1587"/>
      <c r="AA11" s="1587"/>
      <c r="AB11" s="1587"/>
      <c r="AC11" s="1587"/>
      <c r="AD11" s="1587"/>
      <c r="AE11" s="1587"/>
      <c r="AF11" s="1587"/>
      <c r="AG11" s="1587"/>
      <c r="AH11" s="1587"/>
      <c r="AI11" s="1587"/>
      <c r="AJ11" s="1587"/>
      <c r="AK11" s="1587"/>
      <c r="AL11" s="1587"/>
      <c r="AM11" s="1587"/>
      <c r="AN11" s="1581"/>
      <c r="AO11" s="1581"/>
      <c r="AP11" s="1582"/>
      <c r="AQ11" s="1583"/>
      <c r="AR11" s="1581"/>
      <c r="AS11" s="1584"/>
      <c r="AT11" s="1591"/>
      <c r="AU11" s="1592"/>
      <c r="AV11" s="1593"/>
      <c r="AW11" s="1594"/>
      <c r="AX11" s="1594"/>
      <c r="AY11" s="1594"/>
      <c r="AZ11" s="1594"/>
      <c r="BA11" s="1594"/>
      <c r="BB11" s="1594"/>
      <c r="BC11" s="1594"/>
      <c r="BD11" s="1594"/>
      <c r="BE11" s="1594"/>
      <c r="BF11" s="1594"/>
      <c r="BG11" s="1594"/>
      <c r="BH11" s="1594"/>
      <c r="BI11" s="1594"/>
      <c r="BJ11" s="1595"/>
      <c r="BK11" s="1588"/>
      <c r="BL11" s="1588"/>
      <c r="BM11" s="1589"/>
      <c r="BN11" s="1590"/>
      <c r="BO11" s="1588"/>
      <c r="BP11" s="1588"/>
      <c r="BQ11" s="1588"/>
      <c r="BR11" s="1588"/>
      <c r="BS11" s="1589"/>
      <c r="BT11" s="1585"/>
      <c r="BU11" s="1585"/>
      <c r="BV11" s="1585"/>
      <c r="BW11" s="1585"/>
      <c r="BX11" s="1585"/>
      <c r="BY11" s="1585"/>
      <c r="BZ11" s="1585"/>
      <c r="CA11" s="1585"/>
      <c r="CB11" s="1585"/>
      <c r="CC11" s="1585"/>
      <c r="CD11" s="1585"/>
      <c r="CE11" s="1585"/>
      <c r="CH11" s="64" t="str">
        <f>IF(A11="","",IF($AN11=$I$4,$I$4,IF($AQ11=$I$4,$I$4,IF($AN11=$AH$4,$AH$4,IF($AQ11=$AH$4,$AH$4,$BG$4)))))</f>
        <v/>
      </c>
    </row>
    <row r="12" spans="1:86" ht="19.5" customHeight="1" x14ac:dyDescent="0.2">
      <c r="A12" s="1618"/>
      <c r="B12" s="1619"/>
      <c r="C12" s="1619"/>
      <c r="D12" s="1619"/>
      <c r="E12" s="1620"/>
      <c r="F12" s="1616"/>
      <c r="G12" s="1592"/>
      <c r="H12" s="1592"/>
      <c r="I12" s="1592"/>
      <c r="J12" s="1592"/>
      <c r="K12" s="1617"/>
      <c r="L12" s="1610"/>
      <c r="M12" s="1611"/>
      <c r="N12" s="1612"/>
      <c r="O12" s="1629"/>
      <c r="P12" s="1629"/>
      <c r="Q12" s="1629"/>
      <c r="R12" s="1581"/>
      <c r="S12" s="1581"/>
      <c r="T12" s="1582"/>
      <c r="U12" s="1583"/>
      <c r="V12" s="1581"/>
      <c r="W12" s="1584"/>
      <c r="X12" s="1586"/>
      <c r="Y12" s="1587"/>
      <c r="Z12" s="1587"/>
      <c r="AA12" s="1587"/>
      <c r="AB12" s="1587"/>
      <c r="AC12" s="1587"/>
      <c r="AD12" s="1587"/>
      <c r="AE12" s="1587"/>
      <c r="AF12" s="1587"/>
      <c r="AG12" s="1587"/>
      <c r="AH12" s="1587"/>
      <c r="AI12" s="1587"/>
      <c r="AJ12" s="1587"/>
      <c r="AK12" s="1587"/>
      <c r="AL12" s="1587"/>
      <c r="AM12" s="1587"/>
      <c r="AN12" s="1581"/>
      <c r="AO12" s="1581"/>
      <c r="AP12" s="1582"/>
      <c r="AQ12" s="1583"/>
      <c r="AR12" s="1581"/>
      <c r="AS12" s="1584"/>
      <c r="AT12" s="1591"/>
      <c r="AU12" s="1592"/>
      <c r="AV12" s="1593"/>
      <c r="AW12" s="1594"/>
      <c r="AX12" s="1594"/>
      <c r="AY12" s="1594"/>
      <c r="AZ12" s="1594"/>
      <c r="BA12" s="1594"/>
      <c r="BB12" s="1594"/>
      <c r="BC12" s="1594"/>
      <c r="BD12" s="1594"/>
      <c r="BE12" s="1594"/>
      <c r="BF12" s="1594"/>
      <c r="BG12" s="1594"/>
      <c r="BH12" s="1594"/>
      <c r="BI12" s="1594"/>
      <c r="BJ12" s="1595"/>
      <c r="BK12" s="1588"/>
      <c r="BL12" s="1588"/>
      <c r="BM12" s="1589"/>
      <c r="BN12" s="1590"/>
      <c r="BO12" s="1588"/>
      <c r="BP12" s="1588"/>
      <c r="BQ12" s="1588"/>
      <c r="BR12" s="1588"/>
      <c r="BS12" s="1589"/>
      <c r="BT12" s="1585"/>
      <c r="BU12" s="1585"/>
      <c r="BV12" s="1585"/>
      <c r="BW12" s="1585"/>
      <c r="BX12" s="1585"/>
      <c r="BY12" s="1585"/>
      <c r="BZ12" s="1585"/>
      <c r="CA12" s="1585"/>
      <c r="CB12" s="1585"/>
      <c r="CC12" s="1585"/>
      <c r="CD12" s="1585"/>
      <c r="CE12" s="1585"/>
      <c r="CH12" s="64" t="str">
        <f t="shared" ref="CH12:CH75" si="0">IF(A12="","",IF($AN12=$I$4,$I$4,IF($AQ12=$I$4,$I$4,IF($AN12=$AH$4,$AH$4,IF($AQ12=$AH$4,$AH$4,$BG$4)))))</f>
        <v/>
      </c>
    </row>
    <row r="13" spans="1:86" ht="19.5" customHeight="1" x14ac:dyDescent="0.2">
      <c r="A13" s="1618"/>
      <c r="B13" s="1619"/>
      <c r="C13" s="1619"/>
      <c r="D13" s="1619"/>
      <c r="E13" s="1620"/>
      <c r="F13" s="1616"/>
      <c r="G13" s="1592"/>
      <c r="H13" s="1592"/>
      <c r="I13" s="1592"/>
      <c r="J13" s="1592"/>
      <c r="K13" s="1617"/>
      <c r="L13" s="1610"/>
      <c r="M13" s="1611"/>
      <c r="N13" s="1612"/>
      <c r="O13" s="1623"/>
      <c r="P13" s="1624"/>
      <c r="Q13" s="1625"/>
      <c r="R13" s="1581"/>
      <c r="S13" s="1581"/>
      <c r="T13" s="1582"/>
      <c r="U13" s="1583"/>
      <c r="V13" s="1581"/>
      <c r="W13" s="1584"/>
      <c r="X13" s="1586"/>
      <c r="Y13" s="1587"/>
      <c r="Z13" s="1587"/>
      <c r="AA13" s="1587"/>
      <c r="AB13" s="1587"/>
      <c r="AC13" s="1587"/>
      <c r="AD13" s="1587"/>
      <c r="AE13" s="1587"/>
      <c r="AF13" s="1587"/>
      <c r="AG13" s="1587"/>
      <c r="AH13" s="1587"/>
      <c r="AI13" s="1587"/>
      <c r="AJ13" s="1587"/>
      <c r="AK13" s="1587"/>
      <c r="AL13" s="1587"/>
      <c r="AM13" s="1587"/>
      <c r="AN13" s="1581"/>
      <c r="AO13" s="1581"/>
      <c r="AP13" s="1582"/>
      <c r="AQ13" s="1583"/>
      <c r="AR13" s="1581"/>
      <c r="AS13" s="1584"/>
      <c r="AT13" s="1591"/>
      <c r="AU13" s="1592"/>
      <c r="AV13" s="1593"/>
      <c r="AW13" s="1594"/>
      <c r="AX13" s="1594"/>
      <c r="AY13" s="1594"/>
      <c r="AZ13" s="1594"/>
      <c r="BA13" s="1594"/>
      <c r="BB13" s="1594"/>
      <c r="BC13" s="1594"/>
      <c r="BD13" s="1594"/>
      <c r="BE13" s="1594"/>
      <c r="BF13" s="1594"/>
      <c r="BG13" s="1594"/>
      <c r="BH13" s="1594"/>
      <c r="BI13" s="1594"/>
      <c r="BJ13" s="1595"/>
      <c r="BK13" s="1588"/>
      <c r="BL13" s="1588"/>
      <c r="BM13" s="1589"/>
      <c r="BN13" s="1590"/>
      <c r="BO13" s="1588"/>
      <c r="BP13" s="1588"/>
      <c r="BQ13" s="1588"/>
      <c r="BR13" s="1588"/>
      <c r="BS13" s="1589"/>
      <c r="BT13" s="1585"/>
      <c r="BU13" s="1585"/>
      <c r="BV13" s="1585"/>
      <c r="BW13" s="1585"/>
      <c r="BX13" s="1585"/>
      <c r="BY13" s="1585"/>
      <c r="BZ13" s="1585"/>
      <c r="CA13" s="1585"/>
      <c r="CB13" s="1585"/>
      <c r="CC13" s="1585"/>
      <c r="CD13" s="1585"/>
      <c r="CE13" s="1585"/>
      <c r="CH13" s="64" t="str">
        <f t="shared" si="0"/>
        <v/>
      </c>
    </row>
    <row r="14" spans="1:86" ht="19.5" customHeight="1" x14ac:dyDescent="0.2">
      <c r="A14" s="1618"/>
      <c r="B14" s="1619"/>
      <c r="C14" s="1619"/>
      <c r="D14" s="1619"/>
      <c r="E14" s="1620"/>
      <c r="F14" s="1616"/>
      <c r="G14" s="1592"/>
      <c r="H14" s="1592"/>
      <c r="I14" s="1592"/>
      <c r="J14" s="1592"/>
      <c r="K14" s="1617"/>
      <c r="L14" s="1610"/>
      <c r="M14" s="1611"/>
      <c r="N14" s="1612"/>
      <c r="O14" s="1623"/>
      <c r="P14" s="1624"/>
      <c r="Q14" s="1625"/>
      <c r="R14" s="1581"/>
      <c r="S14" s="1581"/>
      <c r="T14" s="1582"/>
      <c r="U14" s="1583"/>
      <c r="V14" s="1581"/>
      <c r="W14" s="1584"/>
      <c r="X14" s="1586"/>
      <c r="Y14" s="1587"/>
      <c r="Z14" s="1587"/>
      <c r="AA14" s="1587"/>
      <c r="AB14" s="1587"/>
      <c r="AC14" s="1587"/>
      <c r="AD14" s="1587"/>
      <c r="AE14" s="1587"/>
      <c r="AF14" s="1587"/>
      <c r="AG14" s="1587"/>
      <c r="AH14" s="1587"/>
      <c r="AI14" s="1587"/>
      <c r="AJ14" s="1587"/>
      <c r="AK14" s="1587"/>
      <c r="AL14" s="1587"/>
      <c r="AM14" s="1587"/>
      <c r="AN14" s="1581"/>
      <c r="AO14" s="1581"/>
      <c r="AP14" s="1582"/>
      <c r="AQ14" s="1583"/>
      <c r="AR14" s="1581"/>
      <c r="AS14" s="1584"/>
      <c r="AT14" s="1591"/>
      <c r="AU14" s="1592"/>
      <c r="AV14" s="1593"/>
      <c r="AW14" s="1594"/>
      <c r="AX14" s="1594"/>
      <c r="AY14" s="1594"/>
      <c r="AZ14" s="1594"/>
      <c r="BA14" s="1594"/>
      <c r="BB14" s="1594"/>
      <c r="BC14" s="1594"/>
      <c r="BD14" s="1594"/>
      <c r="BE14" s="1594"/>
      <c r="BF14" s="1594"/>
      <c r="BG14" s="1594"/>
      <c r="BH14" s="1594"/>
      <c r="BI14" s="1594"/>
      <c r="BJ14" s="1595"/>
      <c r="BK14" s="1588"/>
      <c r="BL14" s="1588"/>
      <c r="BM14" s="1589"/>
      <c r="BN14" s="1590"/>
      <c r="BO14" s="1588"/>
      <c r="BP14" s="1588"/>
      <c r="BQ14" s="1588"/>
      <c r="BR14" s="1588"/>
      <c r="BS14" s="1589"/>
      <c r="BT14" s="1585"/>
      <c r="BU14" s="1585"/>
      <c r="BV14" s="1585"/>
      <c r="BW14" s="1585"/>
      <c r="BX14" s="1585"/>
      <c r="BY14" s="1585"/>
      <c r="BZ14" s="1585"/>
      <c r="CA14" s="1585"/>
      <c r="CB14" s="1585"/>
      <c r="CC14" s="1585"/>
      <c r="CD14" s="1585"/>
      <c r="CE14" s="1585"/>
      <c r="CH14" s="64" t="str">
        <f t="shared" si="0"/>
        <v/>
      </c>
    </row>
    <row r="15" spans="1:86" ht="19.5" customHeight="1" x14ac:dyDescent="0.2">
      <c r="A15" s="1618"/>
      <c r="B15" s="1619"/>
      <c r="C15" s="1619"/>
      <c r="D15" s="1619"/>
      <c r="E15" s="1620"/>
      <c r="F15" s="1616"/>
      <c r="G15" s="1592"/>
      <c r="H15" s="1592"/>
      <c r="I15" s="1592"/>
      <c r="J15" s="1592"/>
      <c r="K15" s="1617"/>
      <c r="L15" s="1610"/>
      <c r="M15" s="1611"/>
      <c r="N15" s="1612"/>
      <c r="O15" s="1623"/>
      <c r="P15" s="1624"/>
      <c r="Q15" s="1625"/>
      <c r="R15" s="1581"/>
      <c r="S15" s="1581"/>
      <c r="T15" s="1582"/>
      <c r="U15" s="1583"/>
      <c r="V15" s="1581"/>
      <c r="W15" s="1584"/>
      <c r="X15" s="1586"/>
      <c r="Y15" s="1587"/>
      <c r="Z15" s="1587"/>
      <c r="AA15" s="1587"/>
      <c r="AB15" s="1587"/>
      <c r="AC15" s="1587"/>
      <c r="AD15" s="1587"/>
      <c r="AE15" s="1587"/>
      <c r="AF15" s="1587"/>
      <c r="AG15" s="1587"/>
      <c r="AH15" s="1587"/>
      <c r="AI15" s="1587"/>
      <c r="AJ15" s="1587"/>
      <c r="AK15" s="1587"/>
      <c r="AL15" s="1587"/>
      <c r="AM15" s="1587"/>
      <c r="AN15" s="1581"/>
      <c r="AO15" s="1581"/>
      <c r="AP15" s="1582"/>
      <c r="AQ15" s="1583"/>
      <c r="AR15" s="1581"/>
      <c r="AS15" s="1584"/>
      <c r="AT15" s="1591" t="s">
        <v>1203</v>
      </c>
      <c r="AU15" s="1592"/>
      <c r="AV15" s="1593"/>
      <c r="AW15" s="1594"/>
      <c r="AX15" s="1594"/>
      <c r="AY15" s="1594"/>
      <c r="AZ15" s="1594"/>
      <c r="BA15" s="1594"/>
      <c r="BB15" s="1594"/>
      <c r="BC15" s="1594"/>
      <c r="BD15" s="1594"/>
      <c r="BE15" s="1594"/>
      <c r="BF15" s="1594"/>
      <c r="BG15" s="1594"/>
      <c r="BH15" s="1594"/>
      <c r="BI15" s="1594"/>
      <c r="BJ15" s="1595"/>
      <c r="BK15" s="1588"/>
      <c r="BL15" s="1588"/>
      <c r="BM15" s="1589"/>
      <c r="BN15" s="1590"/>
      <c r="BO15" s="1588"/>
      <c r="BP15" s="1588"/>
      <c r="BQ15" s="1588"/>
      <c r="BR15" s="1588"/>
      <c r="BS15" s="1589"/>
      <c r="BT15" s="1585"/>
      <c r="BU15" s="1585"/>
      <c r="BV15" s="1585"/>
      <c r="BW15" s="1585"/>
      <c r="BX15" s="1585"/>
      <c r="BY15" s="1585"/>
      <c r="BZ15" s="1585"/>
      <c r="CA15" s="1585"/>
      <c r="CB15" s="1585"/>
      <c r="CC15" s="1585"/>
      <c r="CD15" s="1585"/>
      <c r="CE15" s="1585"/>
      <c r="CH15" s="64" t="str">
        <f t="shared" si="0"/>
        <v/>
      </c>
    </row>
    <row r="16" spans="1:86" ht="19.5" customHeight="1" x14ac:dyDescent="0.2">
      <c r="A16" s="1618"/>
      <c r="B16" s="1619"/>
      <c r="C16" s="1619"/>
      <c r="D16" s="1619"/>
      <c r="E16" s="1620"/>
      <c r="F16" s="1616"/>
      <c r="G16" s="1592"/>
      <c r="H16" s="1592"/>
      <c r="I16" s="1592"/>
      <c r="J16" s="1592"/>
      <c r="K16" s="1617"/>
      <c r="L16" s="1610"/>
      <c r="M16" s="1611"/>
      <c r="N16" s="1612"/>
      <c r="O16" s="1623"/>
      <c r="P16" s="1624"/>
      <c r="Q16" s="1625"/>
      <c r="R16" s="1581"/>
      <c r="S16" s="1581"/>
      <c r="T16" s="1582"/>
      <c r="U16" s="1583"/>
      <c r="V16" s="1581"/>
      <c r="W16" s="1584"/>
      <c r="X16" s="1586"/>
      <c r="Y16" s="1587"/>
      <c r="Z16" s="1587"/>
      <c r="AA16" s="1587"/>
      <c r="AB16" s="1587"/>
      <c r="AC16" s="1587"/>
      <c r="AD16" s="1587"/>
      <c r="AE16" s="1587"/>
      <c r="AF16" s="1587"/>
      <c r="AG16" s="1587"/>
      <c r="AH16" s="1587"/>
      <c r="AI16" s="1587"/>
      <c r="AJ16" s="1587"/>
      <c r="AK16" s="1587"/>
      <c r="AL16" s="1587"/>
      <c r="AM16" s="1587"/>
      <c r="AN16" s="1581"/>
      <c r="AO16" s="1581"/>
      <c r="AP16" s="1582"/>
      <c r="AQ16" s="1583"/>
      <c r="AR16" s="1581"/>
      <c r="AS16" s="1584"/>
      <c r="AT16" s="1591" t="s">
        <v>1203</v>
      </c>
      <c r="AU16" s="1592"/>
      <c r="AV16" s="1593"/>
      <c r="AW16" s="1594"/>
      <c r="AX16" s="1594"/>
      <c r="AY16" s="1594"/>
      <c r="AZ16" s="1594"/>
      <c r="BA16" s="1594"/>
      <c r="BB16" s="1594"/>
      <c r="BC16" s="1594"/>
      <c r="BD16" s="1594"/>
      <c r="BE16" s="1594"/>
      <c r="BF16" s="1594"/>
      <c r="BG16" s="1594"/>
      <c r="BH16" s="1594"/>
      <c r="BI16" s="1594"/>
      <c r="BJ16" s="1595"/>
      <c r="BK16" s="1588"/>
      <c r="BL16" s="1588"/>
      <c r="BM16" s="1589"/>
      <c r="BN16" s="1590"/>
      <c r="BO16" s="1588"/>
      <c r="BP16" s="1588"/>
      <c r="BQ16" s="1588"/>
      <c r="BR16" s="1588"/>
      <c r="BS16" s="1589"/>
      <c r="BT16" s="1585"/>
      <c r="BU16" s="1585"/>
      <c r="BV16" s="1585"/>
      <c r="BW16" s="1585"/>
      <c r="BX16" s="1585"/>
      <c r="BY16" s="1585"/>
      <c r="BZ16" s="1585"/>
      <c r="CA16" s="1585"/>
      <c r="CB16" s="1585"/>
      <c r="CC16" s="1585"/>
      <c r="CD16" s="1585"/>
      <c r="CE16" s="1585"/>
      <c r="CH16" s="64" t="str">
        <f t="shared" si="0"/>
        <v/>
      </c>
    </row>
    <row r="17" spans="1:86" ht="19.5" customHeight="1" x14ac:dyDescent="0.2">
      <c r="A17" s="1618"/>
      <c r="B17" s="1619"/>
      <c r="C17" s="1619"/>
      <c r="D17" s="1619"/>
      <c r="E17" s="1620"/>
      <c r="F17" s="1616"/>
      <c r="G17" s="1592"/>
      <c r="H17" s="1592"/>
      <c r="I17" s="1592"/>
      <c r="J17" s="1592"/>
      <c r="K17" s="1617"/>
      <c r="L17" s="1610"/>
      <c r="M17" s="1611"/>
      <c r="N17" s="1612"/>
      <c r="O17" s="1623"/>
      <c r="P17" s="1624"/>
      <c r="Q17" s="1625"/>
      <c r="R17" s="1581"/>
      <c r="S17" s="1581"/>
      <c r="T17" s="1582"/>
      <c r="U17" s="1583"/>
      <c r="V17" s="1581"/>
      <c r="W17" s="1584"/>
      <c r="X17" s="1586"/>
      <c r="Y17" s="1587"/>
      <c r="Z17" s="1587"/>
      <c r="AA17" s="1587"/>
      <c r="AB17" s="1587"/>
      <c r="AC17" s="1587"/>
      <c r="AD17" s="1587"/>
      <c r="AE17" s="1587"/>
      <c r="AF17" s="1587"/>
      <c r="AG17" s="1587"/>
      <c r="AH17" s="1587"/>
      <c r="AI17" s="1587"/>
      <c r="AJ17" s="1587"/>
      <c r="AK17" s="1587"/>
      <c r="AL17" s="1587"/>
      <c r="AM17" s="1587"/>
      <c r="AN17" s="1581"/>
      <c r="AO17" s="1581"/>
      <c r="AP17" s="1582"/>
      <c r="AQ17" s="1583"/>
      <c r="AR17" s="1581"/>
      <c r="AS17" s="1584"/>
      <c r="AT17" s="1591" t="s">
        <v>1203</v>
      </c>
      <c r="AU17" s="1592"/>
      <c r="AV17" s="1593"/>
      <c r="AW17" s="1594"/>
      <c r="AX17" s="1594"/>
      <c r="AY17" s="1594"/>
      <c r="AZ17" s="1594"/>
      <c r="BA17" s="1594"/>
      <c r="BB17" s="1594"/>
      <c r="BC17" s="1594"/>
      <c r="BD17" s="1594"/>
      <c r="BE17" s="1594"/>
      <c r="BF17" s="1594"/>
      <c r="BG17" s="1594"/>
      <c r="BH17" s="1594"/>
      <c r="BI17" s="1594"/>
      <c r="BJ17" s="1595"/>
      <c r="BK17" s="1588"/>
      <c r="BL17" s="1588"/>
      <c r="BM17" s="1589"/>
      <c r="BN17" s="1590"/>
      <c r="BO17" s="1588"/>
      <c r="BP17" s="1588"/>
      <c r="BQ17" s="1588"/>
      <c r="BR17" s="1588"/>
      <c r="BS17" s="1589"/>
      <c r="BT17" s="1585"/>
      <c r="BU17" s="1585"/>
      <c r="BV17" s="1585"/>
      <c r="BW17" s="1585"/>
      <c r="BX17" s="1585"/>
      <c r="BY17" s="1585"/>
      <c r="BZ17" s="1585"/>
      <c r="CA17" s="1585"/>
      <c r="CB17" s="1585"/>
      <c r="CC17" s="1585"/>
      <c r="CD17" s="1585"/>
      <c r="CE17" s="1585"/>
      <c r="CH17" s="64" t="str">
        <f t="shared" si="0"/>
        <v/>
      </c>
    </row>
    <row r="18" spans="1:86" ht="19.5" customHeight="1" x14ac:dyDescent="0.2">
      <c r="A18" s="1618"/>
      <c r="B18" s="1619"/>
      <c r="C18" s="1619"/>
      <c r="D18" s="1619"/>
      <c r="E18" s="1620"/>
      <c r="F18" s="1616"/>
      <c r="G18" s="1592"/>
      <c r="H18" s="1592"/>
      <c r="I18" s="1592"/>
      <c r="J18" s="1592"/>
      <c r="K18" s="1617"/>
      <c r="L18" s="1610"/>
      <c r="M18" s="1611"/>
      <c r="N18" s="1612"/>
      <c r="O18" s="1623"/>
      <c r="P18" s="1624"/>
      <c r="Q18" s="1625"/>
      <c r="R18" s="1581"/>
      <c r="S18" s="1581"/>
      <c r="T18" s="1582"/>
      <c r="U18" s="1583"/>
      <c r="V18" s="1581"/>
      <c r="W18" s="1584"/>
      <c r="X18" s="1586"/>
      <c r="Y18" s="1587"/>
      <c r="Z18" s="1587"/>
      <c r="AA18" s="1587"/>
      <c r="AB18" s="1587"/>
      <c r="AC18" s="1587"/>
      <c r="AD18" s="1587"/>
      <c r="AE18" s="1587"/>
      <c r="AF18" s="1587"/>
      <c r="AG18" s="1587"/>
      <c r="AH18" s="1587"/>
      <c r="AI18" s="1587"/>
      <c r="AJ18" s="1587"/>
      <c r="AK18" s="1587"/>
      <c r="AL18" s="1587"/>
      <c r="AM18" s="1587"/>
      <c r="AN18" s="1581"/>
      <c r="AO18" s="1581"/>
      <c r="AP18" s="1582"/>
      <c r="AQ18" s="1583"/>
      <c r="AR18" s="1581"/>
      <c r="AS18" s="1584"/>
      <c r="AT18" s="1591" t="s">
        <v>1203</v>
      </c>
      <c r="AU18" s="1592"/>
      <c r="AV18" s="1593"/>
      <c r="AW18" s="1594"/>
      <c r="AX18" s="1594"/>
      <c r="AY18" s="1594"/>
      <c r="AZ18" s="1594"/>
      <c r="BA18" s="1594"/>
      <c r="BB18" s="1594"/>
      <c r="BC18" s="1594"/>
      <c r="BD18" s="1594"/>
      <c r="BE18" s="1594"/>
      <c r="BF18" s="1594"/>
      <c r="BG18" s="1594"/>
      <c r="BH18" s="1594"/>
      <c r="BI18" s="1594"/>
      <c r="BJ18" s="1595"/>
      <c r="BK18" s="1588"/>
      <c r="BL18" s="1588"/>
      <c r="BM18" s="1589"/>
      <c r="BN18" s="1590"/>
      <c r="BO18" s="1588"/>
      <c r="BP18" s="1588"/>
      <c r="BQ18" s="1588"/>
      <c r="BR18" s="1588"/>
      <c r="BS18" s="1589"/>
      <c r="BT18" s="1585"/>
      <c r="BU18" s="1585"/>
      <c r="BV18" s="1585"/>
      <c r="BW18" s="1585"/>
      <c r="BX18" s="1585"/>
      <c r="BY18" s="1585"/>
      <c r="BZ18" s="1585"/>
      <c r="CA18" s="1585"/>
      <c r="CB18" s="1585"/>
      <c r="CC18" s="1585"/>
      <c r="CD18" s="1585"/>
      <c r="CE18" s="1585"/>
      <c r="CH18" s="64" t="str">
        <f t="shared" si="0"/>
        <v/>
      </c>
    </row>
    <row r="19" spans="1:86" ht="19.5" customHeight="1" x14ac:dyDescent="0.2">
      <c r="A19" s="1618"/>
      <c r="B19" s="1619"/>
      <c r="C19" s="1619"/>
      <c r="D19" s="1619"/>
      <c r="E19" s="1620"/>
      <c r="F19" s="1616"/>
      <c r="G19" s="1592"/>
      <c r="H19" s="1592"/>
      <c r="I19" s="1592"/>
      <c r="J19" s="1592"/>
      <c r="K19" s="1617"/>
      <c r="L19" s="1610"/>
      <c r="M19" s="1611"/>
      <c r="N19" s="1612"/>
      <c r="O19" s="1710"/>
      <c r="P19" s="1711"/>
      <c r="Q19" s="1712"/>
      <c r="R19" s="1581"/>
      <c r="S19" s="1581"/>
      <c r="T19" s="1582"/>
      <c r="U19" s="1583"/>
      <c r="V19" s="1581"/>
      <c r="W19" s="1584"/>
      <c r="X19" s="1586"/>
      <c r="Y19" s="1587"/>
      <c r="Z19" s="1587"/>
      <c r="AA19" s="1587"/>
      <c r="AB19" s="1587"/>
      <c r="AC19" s="1587"/>
      <c r="AD19" s="1587"/>
      <c r="AE19" s="1587"/>
      <c r="AF19" s="1587"/>
      <c r="AG19" s="1587"/>
      <c r="AH19" s="1587"/>
      <c r="AI19" s="1587"/>
      <c r="AJ19" s="1587"/>
      <c r="AK19" s="1587"/>
      <c r="AL19" s="1587"/>
      <c r="AM19" s="1587"/>
      <c r="AN19" s="1581"/>
      <c r="AO19" s="1581"/>
      <c r="AP19" s="1582"/>
      <c r="AQ19" s="1583"/>
      <c r="AR19" s="1581"/>
      <c r="AS19" s="1584"/>
      <c r="AT19" s="1591" t="s">
        <v>1203</v>
      </c>
      <c r="AU19" s="1592"/>
      <c r="AV19" s="1593"/>
      <c r="AW19" s="1594"/>
      <c r="AX19" s="1594"/>
      <c r="AY19" s="1594"/>
      <c r="AZ19" s="1594"/>
      <c r="BA19" s="1594"/>
      <c r="BB19" s="1594"/>
      <c r="BC19" s="1594"/>
      <c r="BD19" s="1594"/>
      <c r="BE19" s="1594"/>
      <c r="BF19" s="1594"/>
      <c r="BG19" s="1594"/>
      <c r="BH19" s="1594"/>
      <c r="BI19" s="1594"/>
      <c r="BJ19" s="1595"/>
      <c r="BK19" s="1588"/>
      <c r="BL19" s="1588"/>
      <c r="BM19" s="1589"/>
      <c r="BN19" s="1590"/>
      <c r="BO19" s="1588"/>
      <c r="BP19" s="1588"/>
      <c r="BQ19" s="1588"/>
      <c r="BR19" s="1588"/>
      <c r="BS19" s="1589"/>
      <c r="BT19" s="1585"/>
      <c r="BU19" s="1585"/>
      <c r="BV19" s="1585"/>
      <c r="BW19" s="1585"/>
      <c r="BX19" s="1585"/>
      <c r="BY19" s="1585"/>
      <c r="BZ19" s="1585"/>
      <c r="CA19" s="1585"/>
      <c r="CB19" s="1585"/>
      <c r="CC19" s="1585"/>
      <c r="CD19" s="1585"/>
      <c r="CE19" s="1585"/>
      <c r="CH19" s="64" t="str">
        <f t="shared" si="0"/>
        <v/>
      </c>
    </row>
    <row r="20" spans="1:86" ht="19.5" customHeight="1" x14ac:dyDescent="0.2">
      <c r="A20" s="1618"/>
      <c r="B20" s="1619"/>
      <c r="C20" s="1619"/>
      <c r="D20" s="1619"/>
      <c r="E20" s="1620"/>
      <c r="F20" s="1616"/>
      <c r="G20" s="1592"/>
      <c r="H20" s="1592"/>
      <c r="I20" s="1592"/>
      <c r="J20" s="1592"/>
      <c r="K20" s="1617"/>
      <c r="L20" s="1610"/>
      <c r="M20" s="1611"/>
      <c r="N20" s="1612"/>
      <c r="O20" s="1710"/>
      <c r="P20" s="1711"/>
      <c r="Q20" s="1712"/>
      <c r="R20" s="1581"/>
      <c r="S20" s="1581"/>
      <c r="T20" s="1582"/>
      <c r="U20" s="1583"/>
      <c r="V20" s="1581"/>
      <c r="W20" s="1584"/>
      <c r="X20" s="1586"/>
      <c r="Y20" s="1587"/>
      <c r="Z20" s="1587"/>
      <c r="AA20" s="1587"/>
      <c r="AB20" s="1587"/>
      <c r="AC20" s="1587"/>
      <c r="AD20" s="1587"/>
      <c r="AE20" s="1587"/>
      <c r="AF20" s="1587"/>
      <c r="AG20" s="1587"/>
      <c r="AH20" s="1587"/>
      <c r="AI20" s="1587"/>
      <c r="AJ20" s="1587"/>
      <c r="AK20" s="1587"/>
      <c r="AL20" s="1587"/>
      <c r="AM20" s="1587"/>
      <c r="AN20" s="1581"/>
      <c r="AO20" s="1581"/>
      <c r="AP20" s="1582"/>
      <c r="AQ20" s="1583"/>
      <c r="AR20" s="1581"/>
      <c r="AS20" s="1584"/>
      <c r="AT20" s="1591" t="s">
        <v>1203</v>
      </c>
      <c r="AU20" s="1592"/>
      <c r="AV20" s="1593"/>
      <c r="AW20" s="1594"/>
      <c r="AX20" s="1594"/>
      <c r="AY20" s="1594"/>
      <c r="AZ20" s="1594"/>
      <c r="BA20" s="1594"/>
      <c r="BB20" s="1594"/>
      <c r="BC20" s="1594"/>
      <c r="BD20" s="1594"/>
      <c r="BE20" s="1594"/>
      <c r="BF20" s="1594"/>
      <c r="BG20" s="1594"/>
      <c r="BH20" s="1594"/>
      <c r="BI20" s="1594"/>
      <c r="BJ20" s="1595"/>
      <c r="BK20" s="1588"/>
      <c r="BL20" s="1588"/>
      <c r="BM20" s="1589"/>
      <c r="BN20" s="1590"/>
      <c r="BO20" s="1588"/>
      <c r="BP20" s="1588"/>
      <c r="BQ20" s="1588"/>
      <c r="BR20" s="1588"/>
      <c r="BS20" s="1589"/>
      <c r="BT20" s="1585"/>
      <c r="BU20" s="1585"/>
      <c r="BV20" s="1585"/>
      <c r="BW20" s="1585"/>
      <c r="BX20" s="1585"/>
      <c r="BY20" s="1585"/>
      <c r="BZ20" s="1585"/>
      <c r="CA20" s="1585"/>
      <c r="CB20" s="1585"/>
      <c r="CC20" s="1585"/>
      <c r="CD20" s="1585"/>
      <c r="CE20" s="1585"/>
      <c r="CH20" s="64" t="str">
        <f t="shared" si="0"/>
        <v/>
      </c>
    </row>
    <row r="21" spans="1:86" ht="19.5" customHeight="1" x14ac:dyDescent="0.2">
      <c r="A21" s="1618"/>
      <c r="B21" s="1619"/>
      <c r="C21" s="1619"/>
      <c r="D21" s="1619"/>
      <c r="E21" s="1620"/>
      <c r="F21" s="1616"/>
      <c r="G21" s="1592"/>
      <c r="H21" s="1592"/>
      <c r="I21" s="1592"/>
      <c r="J21" s="1592"/>
      <c r="K21" s="1617"/>
      <c r="L21" s="1610"/>
      <c r="M21" s="1611"/>
      <c r="N21" s="1612"/>
      <c r="O21" s="1710"/>
      <c r="P21" s="1711"/>
      <c r="Q21" s="1712"/>
      <c r="R21" s="1581"/>
      <c r="S21" s="1581"/>
      <c r="T21" s="1582"/>
      <c r="U21" s="1583"/>
      <c r="V21" s="1581"/>
      <c r="W21" s="1584"/>
      <c r="X21" s="1586"/>
      <c r="Y21" s="1587"/>
      <c r="Z21" s="1587"/>
      <c r="AA21" s="1587"/>
      <c r="AB21" s="1587"/>
      <c r="AC21" s="1587"/>
      <c r="AD21" s="1587"/>
      <c r="AE21" s="1587"/>
      <c r="AF21" s="1587"/>
      <c r="AG21" s="1587"/>
      <c r="AH21" s="1587"/>
      <c r="AI21" s="1587"/>
      <c r="AJ21" s="1587"/>
      <c r="AK21" s="1587"/>
      <c r="AL21" s="1587"/>
      <c r="AM21" s="1587"/>
      <c r="AN21" s="1581"/>
      <c r="AO21" s="1581"/>
      <c r="AP21" s="1582"/>
      <c r="AQ21" s="1583"/>
      <c r="AR21" s="1581"/>
      <c r="AS21" s="1584"/>
      <c r="AT21" s="1591" t="s">
        <v>1203</v>
      </c>
      <c r="AU21" s="1592"/>
      <c r="AV21" s="1593"/>
      <c r="AW21" s="1594"/>
      <c r="AX21" s="1594"/>
      <c r="AY21" s="1594"/>
      <c r="AZ21" s="1594"/>
      <c r="BA21" s="1594"/>
      <c r="BB21" s="1594"/>
      <c r="BC21" s="1594"/>
      <c r="BD21" s="1594"/>
      <c r="BE21" s="1594"/>
      <c r="BF21" s="1594"/>
      <c r="BG21" s="1594"/>
      <c r="BH21" s="1594"/>
      <c r="BI21" s="1594"/>
      <c r="BJ21" s="1595"/>
      <c r="BK21" s="1588"/>
      <c r="BL21" s="1588"/>
      <c r="BM21" s="1589"/>
      <c r="BN21" s="1590"/>
      <c r="BO21" s="1588"/>
      <c r="BP21" s="1588"/>
      <c r="BQ21" s="1588"/>
      <c r="BR21" s="1588"/>
      <c r="BS21" s="1589"/>
      <c r="BT21" s="1585"/>
      <c r="BU21" s="1585"/>
      <c r="BV21" s="1585"/>
      <c r="BW21" s="1585"/>
      <c r="BX21" s="1585"/>
      <c r="BY21" s="1585"/>
      <c r="BZ21" s="1585"/>
      <c r="CA21" s="1585"/>
      <c r="CB21" s="1585"/>
      <c r="CC21" s="1585"/>
      <c r="CD21" s="1585"/>
      <c r="CE21" s="1585"/>
      <c r="CH21" s="64" t="str">
        <f t="shared" si="0"/>
        <v/>
      </c>
    </row>
    <row r="22" spans="1:86" ht="19.5" customHeight="1" x14ac:dyDescent="0.2">
      <c r="A22" s="1618"/>
      <c r="B22" s="1619"/>
      <c r="C22" s="1619"/>
      <c r="D22" s="1619"/>
      <c r="E22" s="1620"/>
      <c r="F22" s="1616"/>
      <c r="G22" s="1592"/>
      <c r="H22" s="1592"/>
      <c r="I22" s="1592"/>
      <c r="J22" s="1592"/>
      <c r="K22" s="1617"/>
      <c r="L22" s="1610"/>
      <c r="M22" s="1611"/>
      <c r="N22" s="1612"/>
      <c r="O22" s="1582"/>
      <c r="P22" s="1621"/>
      <c r="Q22" s="1622"/>
      <c r="R22" s="1581"/>
      <c r="S22" s="1581"/>
      <c r="T22" s="1582"/>
      <c r="U22" s="1583"/>
      <c r="V22" s="1581"/>
      <c r="W22" s="1584"/>
      <c r="X22" s="1586"/>
      <c r="Y22" s="1587"/>
      <c r="Z22" s="1587"/>
      <c r="AA22" s="1587"/>
      <c r="AB22" s="1587"/>
      <c r="AC22" s="1587"/>
      <c r="AD22" s="1587"/>
      <c r="AE22" s="1587"/>
      <c r="AF22" s="1587"/>
      <c r="AG22" s="1587"/>
      <c r="AH22" s="1587"/>
      <c r="AI22" s="1587"/>
      <c r="AJ22" s="1587"/>
      <c r="AK22" s="1587"/>
      <c r="AL22" s="1587"/>
      <c r="AM22" s="1587"/>
      <c r="AN22" s="1581"/>
      <c r="AO22" s="1581"/>
      <c r="AP22" s="1582"/>
      <c r="AQ22" s="1583"/>
      <c r="AR22" s="1581"/>
      <c r="AS22" s="1584"/>
      <c r="AT22" s="1591" t="s">
        <v>1203</v>
      </c>
      <c r="AU22" s="1592"/>
      <c r="AV22" s="1593"/>
      <c r="AW22" s="1594"/>
      <c r="AX22" s="1594"/>
      <c r="AY22" s="1594"/>
      <c r="AZ22" s="1594"/>
      <c r="BA22" s="1594"/>
      <c r="BB22" s="1594"/>
      <c r="BC22" s="1594"/>
      <c r="BD22" s="1594"/>
      <c r="BE22" s="1594"/>
      <c r="BF22" s="1594"/>
      <c r="BG22" s="1594"/>
      <c r="BH22" s="1594"/>
      <c r="BI22" s="1594"/>
      <c r="BJ22" s="1595"/>
      <c r="BK22" s="1588"/>
      <c r="BL22" s="1588"/>
      <c r="BM22" s="1589"/>
      <c r="BN22" s="1590"/>
      <c r="BO22" s="1588"/>
      <c r="BP22" s="1588"/>
      <c r="BQ22" s="1588"/>
      <c r="BR22" s="1588"/>
      <c r="BS22" s="1589"/>
      <c r="BT22" s="1585"/>
      <c r="BU22" s="1585"/>
      <c r="BV22" s="1585"/>
      <c r="BW22" s="1585"/>
      <c r="BX22" s="1585"/>
      <c r="BY22" s="1585"/>
      <c r="BZ22" s="1585"/>
      <c r="CA22" s="1585"/>
      <c r="CB22" s="1585"/>
      <c r="CC22" s="1585"/>
      <c r="CD22" s="1585"/>
      <c r="CE22" s="1585"/>
      <c r="CH22" s="64" t="str">
        <f t="shared" si="0"/>
        <v/>
      </c>
    </row>
    <row r="23" spans="1:86" ht="19.5" customHeight="1" x14ac:dyDescent="0.2">
      <c r="A23" s="1618"/>
      <c r="B23" s="1619"/>
      <c r="C23" s="1619"/>
      <c r="D23" s="1619"/>
      <c r="E23" s="1620"/>
      <c r="F23" s="1618"/>
      <c r="G23" s="1619"/>
      <c r="H23" s="1619"/>
      <c r="I23" s="1619"/>
      <c r="J23" s="1619"/>
      <c r="K23" s="1620"/>
      <c r="L23" s="1610"/>
      <c r="M23" s="1611"/>
      <c r="N23" s="1612"/>
      <c r="O23" s="1582"/>
      <c r="P23" s="1621"/>
      <c r="Q23" s="1622"/>
      <c r="R23" s="1581"/>
      <c r="S23" s="1581"/>
      <c r="T23" s="1582"/>
      <c r="U23" s="1583"/>
      <c r="V23" s="1581"/>
      <c r="W23" s="1584"/>
      <c r="X23" s="1586"/>
      <c r="Y23" s="1587"/>
      <c r="Z23" s="1587"/>
      <c r="AA23" s="1587"/>
      <c r="AB23" s="1587"/>
      <c r="AC23" s="1587"/>
      <c r="AD23" s="1587"/>
      <c r="AE23" s="1587"/>
      <c r="AF23" s="1587"/>
      <c r="AG23" s="1587"/>
      <c r="AH23" s="1587"/>
      <c r="AI23" s="1587"/>
      <c r="AJ23" s="1587"/>
      <c r="AK23" s="1587"/>
      <c r="AL23" s="1587"/>
      <c r="AM23" s="1587"/>
      <c r="AN23" s="1581"/>
      <c r="AO23" s="1581"/>
      <c r="AP23" s="1582"/>
      <c r="AQ23" s="1583"/>
      <c r="AR23" s="1581"/>
      <c r="AS23" s="1584"/>
      <c r="AT23" s="1591" t="s">
        <v>1203</v>
      </c>
      <c r="AU23" s="1592"/>
      <c r="AV23" s="1593"/>
      <c r="AW23" s="1594"/>
      <c r="AX23" s="1594"/>
      <c r="AY23" s="1594"/>
      <c r="AZ23" s="1594"/>
      <c r="BA23" s="1594"/>
      <c r="BB23" s="1594"/>
      <c r="BC23" s="1594"/>
      <c r="BD23" s="1594"/>
      <c r="BE23" s="1594"/>
      <c r="BF23" s="1594"/>
      <c r="BG23" s="1594"/>
      <c r="BH23" s="1594"/>
      <c r="BI23" s="1594"/>
      <c r="BJ23" s="1595"/>
      <c r="BK23" s="1588"/>
      <c r="BL23" s="1588"/>
      <c r="BM23" s="1589"/>
      <c r="BN23" s="1590"/>
      <c r="BO23" s="1588"/>
      <c r="BP23" s="1588"/>
      <c r="BQ23" s="1588"/>
      <c r="BR23" s="1588"/>
      <c r="BS23" s="1589"/>
      <c r="BT23" s="1585"/>
      <c r="BU23" s="1585"/>
      <c r="BV23" s="1585"/>
      <c r="BW23" s="1585"/>
      <c r="BX23" s="1585"/>
      <c r="BY23" s="1585"/>
      <c r="BZ23" s="1585"/>
      <c r="CA23" s="1585"/>
      <c r="CB23" s="1585"/>
      <c r="CC23" s="1585"/>
      <c r="CD23" s="1585"/>
      <c r="CE23" s="1585"/>
      <c r="CH23" s="64" t="str">
        <f t="shared" si="0"/>
        <v/>
      </c>
    </row>
    <row r="24" spans="1:86" ht="19.5" customHeight="1" x14ac:dyDescent="0.2">
      <c r="A24" s="1618"/>
      <c r="B24" s="1619"/>
      <c r="C24" s="1619"/>
      <c r="D24" s="1619"/>
      <c r="E24" s="1620"/>
      <c r="F24" s="1616"/>
      <c r="G24" s="1592"/>
      <c r="H24" s="1592"/>
      <c r="I24" s="1592"/>
      <c r="J24" s="1592"/>
      <c r="K24" s="1617"/>
      <c r="L24" s="1610"/>
      <c r="M24" s="1611"/>
      <c r="N24" s="1612"/>
      <c r="O24" s="1582"/>
      <c r="P24" s="1621"/>
      <c r="Q24" s="1622"/>
      <c r="R24" s="1582"/>
      <c r="S24" s="1621"/>
      <c r="T24" s="1679"/>
      <c r="U24" s="1680"/>
      <c r="V24" s="1621"/>
      <c r="W24" s="1679"/>
      <c r="X24" s="1675"/>
      <c r="Y24" s="1676"/>
      <c r="Z24" s="1676"/>
      <c r="AA24" s="1676"/>
      <c r="AB24" s="1676"/>
      <c r="AC24" s="1676"/>
      <c r="AD24" s="1676"/>
      <c r="AE24" s="1676"/>
      <c r="AF24" s="1676"/>
      <c r="AG24" s="1676"/>
      <c r="AH24" s="1676"/>
      <c r="AI24" s="1676"/>
      <c r="AJ24" s="1676"/>
      <c r="AK24" s="1676"/>
      <c r="AL24" s="1676"/>
      <c r="AM24" s="1586"/>
      <c r="AN24" s="1582"/>
      <c r="AO24" s="1621"/>
      <c r="AP24" s="1679"/>
      <c r="AQ24" s="1680"/>
      <c r="AR24" s="1621"/>
      <c r="AS24" s="1679"/>
      <c r="AT24" s="1591" t="s">
        <v>1203</v>
      </c>
      <c r="AU24" s="1592"/>
      <c r="AV24" s="1593"/>
      <c r="AW24" s="1594"/>
      <c r="AX24" s="1594"/>
      <c r="AY24" s="1594"/>
      <c r="AZ24" s="1594"/>
      <c r="BA24" s="1594"/>
      <c r="BB24" s="1594"/>
      <c r="BC24" s="1594"/>
      <c r="BD24" s="1594"/>
      <c r="BE24" s="1594"/>
      <c r="BF24" s="1594"/>
      <c r="BG24" s="1594"/>
      <c r="BH24" s="1594"/>
      <c r="BI24" s="1594"/>
      <c r="BJ24" s="1595"/>
      <c r="BK24" s="1589"/>
      <c r="BL24" s="1677"/>
      <c r="BM24" s="1678"/>
      <c r="BN24" s="1681"/>
      <c r="BO24" s="1677"/>
      <c r="BP24" s="1677"/>
      <c r="BQ24" s="1677"/>
      <c r="BR24" s="1677"/>
      <c r="BS24" s="1682"/>
      <c r="BT24" s="1683"/>
      <c r="BU24" s="1684"/>
      <c r="BV24" s="1684"/>
      <c r="BW24" s="1684"/>
      <c r="BX24" s="1684"/>
      <c r="BY24" s="1684"/>
      <c r="BZ24" s="1684"/>
      <c r="CA24" s="1684"/>
      <c r="CB24" s="1684"/>
      <c r="CC24" s="1684"/>
      <c r="CD24" s="1684"/>
      <c r="CE24" s="1685"/>
      <c r="CH24" s="64" t="str">
        <f t="shared" si="0"/>
        <v/>
      </c>
    </row>
    <row r="25" spans="1:86" ht="19.5" customHeight="1" x14ac:dyDescent="0.2">
      <c r="A25" s="1618"/>
      <c r="B25" s="1619"/>
      <c r="C25" s="1619"/>
      <c r="D25" s="1619"/>
      <c r="E25" s="1620"/>
      <c r="F25" s="1616"/>
      <c r="G25" s="1592"/>
      <c r="H25" s="1592"/>
      <c r="I25" s="1592"/>
      <c r="J25" s="1592"/>
      <c r="K25" s="1617"/>
      <c r="L25" s="1610"/>
      <c r="M25" s="1611"/>
      <c r="N25" s="1612"/>
      <c r="O25" s="1582"/>
      <c r="P25" s="1621"/>
      <c r="Q25" s="1622"/>
      <c r="R25" s="1582"/>
      <c r="S25" s="1621"/>
      <c r="T25" s="1679"/>
      <c r="U25" s="1680"/>
      <c r="V25" s="1621"/>
      <c r="W25" s="1679"/>
      <c r="X25" s="1675"/>
      <c r="Y25" s="1676"/>
      <c r="Z25" s="1676"/>
      <c r="AA25" s="1676"/>
      <c r="AB25" s="1676"/>
      <c r="AC25" s="1676"/>
      <c r="AD25" s="1676"/>
      <c r="AE25" s="1676"/>
      <c r="AF25" s="1676"/>
      <c r="AG25" s="1676"/>
      <c r="AH25" s="1676"/>
      <c r="AI25" s="1676"/>
      <c r="AJ25" s="1676"/>
      <c r="AK25" s="1676"/>
      <c r="AL25" s="1676"/>
      <c r="AM25" s="1586"/>
      <c r="AN25" s="1582"/>
      <c r="AO25" s="1621"/>
      <c r="AP25" s="1679"/>
      <c r="AQ25" s="1680"/>
      <c r="AR25" s="1621"/>
      <c r="AS25" s="1679"/>
      <c r="AT25" s="1591" t="s">
        <v>1203</v>
      </c>
      <c r="AU25" s="1592"/>
      <c r="AV25" s="1593"/>
      <c r="AW25" s="1594"/>
      <c r="AX25" s="1594"/>
      <c r="AY25" s="1594"/>
      <c r="AZ25" s="1594"/>
      <c r="BA25" s="1594"/>
      <c r="BB25" s="1594"/>
      <c r="BC25" s="1594"/>
      <c r="BD25" s="1594"/>
      <c r="BE25" s="1594"/>
      <c r="BF25" s="1594"/>
      <c r="BG25" s="1594"/>
      <c r="BH25" s="1594"/>
      <c r="BI25" s="1594"/>
      <c r="BJ25" s="1595"/>
      <c r="BK25" s="1589"/>
      <c r="BL25" s="1677"/>
      <c r="BM25" s="1678"/>
      <c r="BN25" s="1681"/>
      <c r="BO25" s="1677"/>
      <c r="BP25" s="1677"/>
      <c r="BQ25" s="1677"/>
      <c r="BR25" s="1677"/>
      <c r="BS25" s="1682"/>
      <c r="BT25" s="1683"/>
      <c r="BU25" s="1684"/>
      <c r="BV25" s="1684"/>
      <c r="BW25" s="1684"/>
      <c r="BX25" s="1684"/>
      <c r="BY25" s="1684"/>
      <c r="BZ25" s="1684"/>
      <c r="CA25" s="1684"/>
      <c r="CB25" s="1684"/>
      <c r="CC25" s="1684"/>
      <c r="CD25" s="1684"/>
      <c r="CE25" s="1685"/>
      <c r="CH25" s="64" t="str">
        <f t="shared" si="0"/>
        <v/>
      </c>
    </row>
    <row r="26" spans="1:86" ht="19.5" customHeight="1" x14ac:dyDescent="0.2">
      <c r="A26" s="1618"/>
      <c r="B26" s="1619"/>
      <c r="C26" s="1619"/>
      <c r="D26" s="1619"/>
      <c r="E26" s="1620"/>
      <c r="F26" s="1616"/>
      <c r="G26" s="1592"/>
      <c r="H26" s="1592"/>
      <c r="I26" s="1592"/>
      <c r="J26" s="1592"/>
      <c r="K26" s="1617"/>
      <c r="L26" s="1610"/>
      <c r="M26" s="1611"/>
      <c r="N26" s="1612"/>
      <c r="O26" s="1582"/>
      <c r="P26" s="1621"/>
      <c r="Q26" s="1622"/>
      <c r="R26" s="1582"/>
      <c r="S26" s="1621"/>
      <c r="T26" s="1679"/>
      <c r="U26" s="1680"/>
      <c r="V26" s="1621"/>
      <c r="W26" s="1679"/>
      <c r="X26" s="1675"/>
      <c r="Y26" s="1676"/>
      <c r="Z26" s="1676"/>
      <c r="AA26" s="1676"/>
      <c r="AB26" s="1676"/>
      <c r="AC26" s="1676"/>
      <c r="AD26" s="1676"/>
      <c r="AE26" s="1676"/>
      <c r="AF26" s="1676"/>
      <c r="AG26" s="1676"/>
      <c r="AH26" s="1676"/>
      <c r="AI26" s="1676"/>
      <c r="AJ26" s="1676"/>
      <c r="AK26" s="1676"/>
      <c r="AL26" s="1676"/>
      <c r="AM26" s="1586"/>
      <c r="AN26" s="1582"/>
      <c r="AO26" s="1621"/>
      <c r="AP26" s="1679"/>
      <c r="AQ26" s="1680"/>
      <c r="AR26" s="1621"/>
      <c r="AS26" s="1679"/>
      <c r="AT26" s="1591" t="s">
        <v>1203</v>
      </c>
      <c r="AU26" s="1592"/>
      <c r="AV26" s="1593"/>
      <c r="AW26" s="1594"/>
      <c r="AX26" s="1594"/>
      <c r="AY26" s="1594"/>
      <c r="AZ26" s="1594"/>
      <c r="BA26" s="1594"/>
      <c r="BB26" s="1594"/>
      <c r="BC26" s="1594"/>
      <c r="BD26" s="1594"/>
      <c r="BE26" s="1594"/>
      <c r="BF26" s="1594"/>
      <c r="BG26" s="1594"/>
      <c r="BH26" s="1594"/>
      <c r="BI26" s="1594"/>
      <c r="BJ26" s="1595"/>
      <c r="BK26" s="1589"/>
      <c r="BL26" s="1677"/>
      <c r="BM26" s="1678"/>
      <c r="BN26" s="1681"/>
      <c r="BO26" s="1677"/>
      <c r="BP26" s="1677"/>
      <c r="BQ26" s="1677"/>
      <c r="BR26" s="1677"/>
      <c r="BS26" s="1682"/>
      <c r="BT26" s="1683"/>
      <c r="BU26" s="1684"/>
      <c r="BV26" s="1684"/>
      <c r="BW26" s="1684"/>
      <c r="BX26" s="1684"/>
      <c r="BY26" s="1684"/>
      <c r="BZ26" s="1684"/>
      <c r="CA26" s="1684"/>
      <c r="CB26" s="1684"/>
      <c r="CC26" s="1684"/>
      <c r="CD26" s="1684"/>
      <c r="CE26" s="1685"/>
      <c r="CH26" s="64" t="str">
        <f t="shared" si="0"/>
        <v/>
      </c>
    </row>
    <row r="27" spans="1:86" ht="19.5" customHeight="1" x14ac:dyDescent="0.2">
      <c r="A27" s="1618"/>
      <c r="B27" s="1619"/>
      <c r="C27" s="1619"/>
      <c r="D27" s="1619"/>
      <c r="E27" s="1620"/>
      <c r="F27" s="1618"/>
      <c r="G27" s="1619"/>
      <c r="H27" s="1619"/>
      <c r="I27" s="1619"/>
      <c r="J27" s="1619"/>
      <c r="K27" s="1620"/>
      <c r="L27" s="1610"/>
      <c r="M27" s="1611"/>
      <c r="N27" s="1612"/>
      <c r="O27" s="1582"/>
      <c r="P27" s="1621"/>
      <c r="Q27" s="1622"/>
      <c r="R27" s="1582"/>
      <c r="S27" s="1621"/>
      <c r="T27" s="1679"/>
      <c r="U27" s="1680"/>
      <c r="V27" s="1621"/>
      <c r="W27" s="1679"/>
      <c r="X27" s="1675"/>
      <c r="Y27" s="1676"/>
      <c r="Z27" s="1676"/>
      <c r="AA27" s="1676"/>
      <c r="AB27" s="1676"/>
      <c r="AC27" s="1676"/>
      <c r="AD27" s="1676"/>
      <c r="AE27" s="1676"/>
      <c r="AF27" s="1676"/>
      <c r="AG27" s="1676"/>
      <c r="AH27" s="1676"/>
      <c r="AI27" s="1676"/>
      <c r="AJ27" s="1676"/>
      <c r="AK27" s="1676"/>
      <c r="AL27" s="1676"/>
      <c r="AM27" s="1586"/>
      <c r="AN27" s="1582"/>
      <c r="AO27" s="1621"/>
      <c r="AP27" s="1679"/>
      <c r="AQ27" s="1680"/>
      <c r="AR27" s="1621"/>
      <c r="AS27" s="1679"/>
      <c r="AT27" s="1591" t="s">
        <v>1203</v>
      </c>
      <c r="AU27" s="1592"/>
      <c r="AV27" s="1593"/>
      <c r="AW27" s="1594"/>
      <c r="AX27" s="1594"/>
      <c r="AY27" s="1594"/>
      <c r="AZ27" s="1594"/>
      <c r="BA27" s="1594"/>
      <c r="BB27" s="1594"/>
      <c r="BC27" s="1594"/>
      <c r="BD27" s="1594"/>
      <c r="BE27" s="1594"/>
      <c r="BF27" s="1594"/>
      <c r="BG27" s="1594"/>
      <c r="BH27" s="1594"/>
      <c r="BI27" s="1594"/>
      <c r="BJ27" s="1595"/>
      <c r="BK27" s="1589"/>
      <c r="BL27" s="1677"/>
      <c r="BM27" s="1678"/>
      <c r="BN27" s="1681"/>
      <c r="BO27" s="1677"/>
      <c r="BP27" s="1677"/>
      <c r="BQ27" s="1677"/>
      <c r="BR27" s="1677"/>
      <c r="BS27" s="1682"/>
      <c r="BT27" s="1683"/>
      <c r="BU27" s="1684"/>
      <c r="BV27" s="1684"/>
      <c r="BW27" s="1684"/>
      <c r="BX27" s="1684"/>
      <c r="BY27" s="1684"/>
      <c r="BZ27" s="1684"/>
      <c r="CA27" s="1684"/>
      <c r="CB27" s="1684"/>
      <c r="CC27" s="1684"/>
      <c r="CD27" s="1684"/>
      <c r="CE27" s="1685"/>
      <c r="CH27" s="64" t="str">
        <f t="shared" si="0"/>
        <v/>
      </c>
    </row>
    <row r="28" spans="1:86" ht="19.5" customHeight="1" x14ac:dyDescent="0.2">
      <c r="A28" s="1618"/>
      <c r="B28" s="1619"/>
      <c r="C28" s="1619"/>
      <c r="D28" s="1619"/>
      <c r="E28" s="1620"/>
      <c r="F28" s="1616"/>
      <c r="G28" s="1592"/>
      <c r="H28" s="1592"/>
      <c r="I28" s="1592"/>
      <c r="J28" s="1592"/>
      <c r="K28" s="1617"/>
      <c r="L28" s="1610"/>
      <c r="M28" s="1611"/>
      <c r="N28" s="1612"/>
      <c r="O28" s="1582"/>
      <c r="P28" s="1621"/>
      <c r="Q28" s="1622"/>
      <c r="R28" s="1581"/>
      <c r="S28" s="1581"/>
      <c r="T28" s="1582"/>
      <c r="U28" s="1583"/>
      <c r="V28" s="1581"/>
      <c r="W28" s="1584"/>
      <c r="X28" s="1586"/>
      <c r="Y28" s="1587"/>
      <c r="Z28" s="1587"/>
      <c r="AA28" s="1587"/>
      <c r="AB28" s="1587"/>
      <c r="AC28" s="1587"/>
      <c r="AD28" s="1587"/>
      <c r="AE28" s="1587"/>
      <c r="AF28" s="1587"/>
      <c r="AG28" s="1587"/>
      <c r="AH28" s="1587"/>
      <c r="AI28" s="1587"/>
      <c r="AJ28" s="1587"/>
      <c r="AK28" s="1587"/>
      <c r="AL28" s="1587"/>
      <c r="AM28" s="1587"/>
      <c r="AN28" s="1581"/>
      <c r="AO28" s="1581"/>
      <c r="AP28" s="1582"/>
      <c r="AQ28" s="1583"/>
      <c r="AR28" s="1581"/>
      <c r="AS28" s="1584"/>
      <c r="AT28" s="1591" t="s">
        <v>1203</v>
      </c>
      <c r="AU28" s="1592"/>
      <c r="AV28" s="1593"/>
      <c r="AW28" s="1594"/>
      <c r="AX28" s="1594"/>
      <c r="AY28" s="1594"/>
      <c r="AZ28" s="1594"/>
      <c r="BA28" s="1594"/>
      <c r="BB28" s="1594"/>
      <c r="BC28" s="1594"/>
      <c r="BD28" s="1594"/>
      <c r="BE28" s="1594"/>
      <c r="BF28" s="1594"/>
      <c r="BG28" s="1594"/>
      <c r="BH28" s="1594"/>
      <c r="BI28" s="1594"/>
      <c r="BJ28" s="1595"/>
      <c r="BK28" s="1588"/>
      <c r="BL28" s="1588"/>
      <c r="BM28" s="1589"/>
      <c r="BN28" s="1590"/>
      <c r="BO28" s="1588"/>
      <c r="BP28" s="1588"/>
      <c r="BQ28" s="1588"/>
      <c r="BR28" s="1588"/>
      <c r="BS28" s="1589"/>
      <c r="BT28" s="1585"/>
      <c r="BU28" s="1585"/>
      <c r="BV28" s="1585"/>
      <c r="BW28" s="1585"/>
      <c r="BX28" s="1585"/>
      <c r="BY28" s="1585"/>
      <c r="BZ28" s="1585"/>
      <c r="CA28" s="1585"/>
      <c r="CB28" s="1585"/>
      <c r="CC28" s="1585"/>
      <c r="CD28" s="1585"/>
      <c r="CE28" s="1585"/>
      <c r="CH28" s="64" t="str">
        <f t="shared" si="0"/>
        <v/>
      </c>
    </row>
    <row r="29" spans="1:86" ht="19.5" customHeight="1" x14ac:dyDescent="0.2">
      <c r="A29" s="1618"/>
      <c r="B29" s="1619"/>
      <c r="C29" s="1619"/>
      <c r="D29" s="1619"/>
      <c r="E29" s="1620"/>
      <c r="F29" s="1618"/>
      <c r="G29" s="1619"/>
      <c r="H29" s="1619"/>
      <c r="I29" s="1619"/>
      <c r="J29" s="1619"/>
      <c r="K29" s="1620"/>
      <c r="L29" s="1610"/>
      <c r="M29" s="1611"/>
      <c r="N29" s="1612"/>
      <c r="O29" s="1582"/>
      <c r="P29" s="1621"/>
      <c r="Q29" s="1622"/>
      <c r="R29" s="1581"/>
      <c r="S29" s="1581"/>
      <c r="T29" s="1582"/>
      <c r="U29" s="1583"/>
      <c r="V29" s="1581"/>
      <c r="W29" s="1584"/>
      <c r="X29" s="1586"/>
      <c r="Y29" s="1587"/>
      <c r="Z29" s="1587"/>
      <c r="AA29" s="1587"/>
      <c r="AB29" s="1587"/>
      <c r="AC29" s="1587"/>
      <c r="AD29" s="1587"/>
      <c r="AE29" s="1587"/>
      <c r="AF29" s="1587"/>
      <c r="AG29" s="1587"/>
      <c r="AH29" s="1587"/>
      <c r="AI29" s="1587"/>
      <c r="AJ29" s="1587"/>
      <c r="AK29" s="1587"/>
      <c r="AL29" s="1587"/>
      <c r="AM29" s="1587"/>
      <c r="AN29" s="1581"/>
      <c r="AO29" s="1581"/>
      <c r="AP29" s="1582"/>
      <c r="AQ29" s="1583"/>
      <c r="AR29" s="1581"/>
      <c r="AS29" s="1584"/>
      <c r="AT29" s="1591" t="s">
        <v>1203</v>
      </c>
      <c r="AU29" s="1592"/>
      <c r="AV29" s="1593"/>
      <c r="AW29" s="1594"/>
      <c r="AX29" s="1594"/>
      <c r="AY29" s="1594"/>
      <c r="AZ29" s="1594"/>
      <c r="BA29" s="1594"/>
      <c r="BB29" s="1594"/>
      <c r="BC29" s="1594"/>
      <c r="BD29" s="1594"/>
      <c r="BE29" s="1594"/>
      <c r="BF29" s="1594"/>
      <c r="BG29" s="1594"/>
      <c r="BH29" s="1594"/>
      <c r="BI29" s="1594"/>
      <c r="BJ29" s="1595"/>
      <c r="BK29" s="1588"/>
      <c r="BL29" s="1588"/>
      <c r="BM29" s="1589"/>
      <c r="BN29" s="1590"/>
      <c r="BO29" s="1588"/>
      <c r="BP29" s="1588"/>
      <c r="BQ29" s="1588"/>
      <c r="BR29" s="1588"/>
      <c r="BS29" s="1589"/>
      <c r="BT29" s="1585"/>
      <c r="BU29" s="1585"/>
      <c r="BV29" s="1585"/>
      <c r="BW29" s="1585"/>
      <c r="BX29" s="1585"/>
      <c r="BY29" s="1585"/>
      <c r="BZ29" s="1585"/>
      <c r="CA29" s="1585"/>
      <c r="CB29" s="1585"/>
      <c r="CC29" s="1585"/>
      <c r="CD29" s="1585"/>
      <c r="CE29" s="1585"/>
      <c r="CH29" s="64" t="str">
        <f t="shared" si="0"/>
        <v/>
      </c>
    </row>
    <row r="30" spans="1:86" ht="19.5" customHeight="1" x14ac:dyDescent="0.2">
      <c r="A30" s="1618"/>
      <c r="B30" s="1619"/>
      <c r="C30" s="1619"/>
      <c r="D30" s="1619"/>
      <c r="E30" s="1620"/>
      <c r="F30" s="1616"/>
      <c r="G30" s="1592"/>
      <c r="H30" s="1592"/>
      <c r="I30" s="1592"/>
      <c r="J30" s="1592"/>
      <c r="K30" s="1617"/>
      <c r="L30" s="1610"/>
      <c r="M30" s="1611"/>
      <c r="N30" s="1612"/>
      <c r="O30" s="1582"/>
      <c r="P30" s="1621"/>
      <c r="Q30" s="1622"/>
      <c r="R30" s="1581"/>
      <c r="S30" s="1581"/>
      <c r="T30" s="1582"/>
      <c r="U30" s="1583"/>
      <c r="V30" s="1581"/>
      <c r="W30" s="1584"/>
      <c r="X30" s="1586"/>
      <c r="Y30" s="1587"/>
      <c r="Z30" s="1587"/>
      <c r="AA30" s="1587"/>
      <c r="AB30" s="1587"/>
      <c r="AC30" s="1587"/>
      <c r="AD30" s="1587"/>
      <c r="AE30" s="1587"/>
      <c r="AF30" s="1587"/>
      <c r="AG30" s="1587"/>
      <c r="AH30" s="1587"/>
      <c r="AI30" s="1587"/>
      <c r="AJ30" s="1587"/>
      <c r="AK30" s="1587"/>
      <c r="AL30" s="1587"/>
      <c r="AM30" s="1587"/>
      <c r="AN30" s="1581"/>
      <c r="AO30" s="1581"/>
      <c r="AP30" s="1582"/>
      <c r="AQ30" s="1583"/>
      <c r="AR30" s="1581"/>
      <c r="AS30" s="1584"/>
      <c r="AT30" s="1591" t="s">
        <v>1203</v>
      </c>
      <c r="AU30" s="1592"/>
      <c r="AV30" s="1593"/>
      <c r="AW30" s="1594"/>
      <c r="AX30" s="1594"/>
      <c r="AY30" s="1594"/>
      <c r="AZ30" s="1594"/>
      <c r="BA30" s="1594"/>
      <c r="BB30" s="1594"/>
      <c r="BC30" s="1594"/>
      <c r="BD30" s="1594"/>
      <c r="BE30" s="1594"/>
      <c r="BF30" s="1594"/>
      <c r="BG30" s="1594"/>
      <c r="BH30" s="1594"/>
      <c r="BI30" s="1594"/>
      <c r="BJ30" s="1595"/>
      <c r="BK30" s="1588"/>
      <c r="BL30" s="1588"/>
      <c r="BM30" s="1589"/>
      <c r="BN30" s="1590"/>
      <c r="BO30" s="1588"/>
      <c r="BP30" s="1588"/>
      <c r="BQ30" s="1588"/>
      <c r="BR30" s="1588"/>
      <c r="BS30" s="1589"/>
      <c r="BT30" s="1585"/>
      <c r="BU30" s="1585"/>
      <c r="BV30" s="1585"/>
      <c r="BW30" s="1585"/>
      <c r="BX30" s="1585"/>
      <c r="BY30" s="1585"/>
      <c r="BZ30" s="1585"/>
      <c r="CA30" s="1585"/>
      <c r="CB30" s="1585"/>
      <c r="CC30" s="1585"/>
      <c r="CD30" s="1585"/>
      <c r="CE30" s="1585"/>
      <c r="CH30" s="64" t="str">
        <f t="shared" si="0"/>
        <v/>
      </c>
    </row>
    <row r="31" spans="1:86" ht="19.5" customHeight="1" x14ac:dyDescent="0.2">
      <c r="A31" s="1618"/>
      <c r="B31" s="1619"/>
      <c r="C31" s="1619"/>
      <c r="D31" s="1619"/>
      <c r="E31" s="1620"/>
      <c r="F31" s="1616"/>
      <c r="G31" s="1592"/>
      <c r="H31" s="1592"/>
      <c r="I31" s="1592"/>
      <c r="J31" s="1592"/>
      <c r="K31" s="1617"/>
      <c r="L31" s="1610"/>
      <c r="M31" s="1611"/>
      <c r="N31" s="1612"/>
      <c r="O31" s="1582"/>
      <c r="P31" s="1621"/>
      <c r="Q31" s="1622"/>
      <c r="R31" s="1581"/>
      <c r="S31" s="1581"/>
      <c r="T31" s="1582"/>
      <c r="U31" s="1583"/>
      <c r="V31" s="1581"/>
      <c r="W31" s="1584"/>
      <c r="X31" s="1586"/>
      <c r="Y31" s="1587"/>
      <c r="Z31" s="1587"/>
      <c r="AA31" s="1587"/>
      <c r="AB31" s="1587"/>
      <c r="AC31" s="1587"/>
      <c r="AD31" s="1587"/>
      <c r="AE31" s="1587"/>
      <c r="AF31" s="1587"/>
      <c r="AG31" s="1587"/>
      <c r="AH31" s="1587"/>
      <c r="AI31" s="1587"/>
      <c r="AJ31" s="1587"/>
      <c r="AK31" s="1587"/>
      <c r="AL31" s="1587"/>
      <c r="AM31" s="1587"/>
      <c r="AN31" s="1581"/>
      <c r="AO31" s="1581"/>
      <c r="AP31" s="1582"/>
      <c r="AQ31" s="1583"/>
      <c r="AR31" s="1581"/>
      <c r="AS31" s="1584"/>
      <c r="AT31" s="1591" t="s">
        <v>1203</v>
      </c>
      <c r="AU31" s="1592"/>
      <c r="AV31" s="1593"/>
      <c r="AW31" s="1594"/>
      <c r="AX31" s="1594"/>
      <c r="AY31" s="1594"/>
      <c r="AZ31" s="1594"/>
      <c r="BA31" s="1594"/>
      <c r="BB31" s="1594"/>
      <c r="BC31" s="1594"/>
      <c r="BD31" s="1594"/>
      <c r="BE31" s="1594"/>
      <c r="BF31" s="1594"/>
      <c r="BG31" s="1594"/>
      <c r="BH31" s="1594"/>
      <c r="BI31" s="1594"/>
      <c r="BJ31" s="1595"/>
      <c r="BK31" s="1588"/>
      <c r="BL31" s="1588"/>
      <c r="BM31" s="1589"/>
      <c r="BN31" s="1590"/>
      <c r="BO31" s="1588"/>
      <c r="BP31" s="1588"/>
      <c r="BQ31" s="1588"/>
      <c r="BR31" s="1588"/>
      <c r="BS31" s="1589"/>
      <c r="BT31" s="1585"/>
      <c r="BU31" s="1585"/>
      <c r="BV31" s="1585"/>
      <c r="BW31" s="1585"/>
      <c r="BX31" s="1585"/>
      <c r="BY31" s="1585"/>
      <c r="BZ31" s="1585"/>
      <c r="CA31" s="1585"/>
      <c r="CB31" s="1585"/>
      <c r="CC31" s="1585"/>
      <c r="CD31" s="1585"/>
      <c r="CE31" s="1585"/>
      <c r="CH31" s="64" t="str">
        <f t="shared" si="0"/>
        <v/>
      </c>
    </row>
    <row r="32" spans="1:86" ht="19.5" customHeight="1" x14ac:dyDescent="0.2">
      <c r="A32" s="1618"/>
      <c r="B32" s="1619"/>
      <c r="C32" s="1619"/>
      <c r="D32" s="1619"/>
      <c r="E32" s="1620"/>
      <c r="F32" s="1616"/>
      <c r="G32" s="1592"/>
      <c r="H32" s="1592"/>
      <c r="I32" s="1592"/>
      <c r="J32" s="1592"/>
      <c r="K32" s="1617"/>
      <c r="L32" s="1610"/>
      <c r="M32" s="1611"/>
      <c r="N32" s="1612"/>
      <c r="O32" s="1582"/>
      <c r="P32" s="1621"/>
      <c r="Q32" s="1622"/>
      <c r="R32" s="1581"/>
      <c r="S32" s="1581"/>
      <c r="T32" s="1582"/>
      <c r="U32" s="1583"/>
      <c r="V32" s="1581"/>
      <c r="W32" s="1584"/>
      <c r="X32" s="1586"/>
      <c r="Y32" s="1587"/>
      <c r="Z32" s="1587"/>
      <c r="AA32" s="1587"/>
      <c r="AB32" s="1587"/>
      <c r="AC32" s="1587"/>
      <c r="AD32" s="1587"/>
      <c r="AE32" s="1587"/>
      <c r="AF32" s="1587"/>
      <c r="AG32" s="1587"/>
      <c r="AH32" s="1587"/>
      <c r="AI32" s="1587"/>
      <c r="AJ32" s="1587"/>
      <c r="AK32" s="1587"/>
      <c r="AL32" s="1587"/>
      <c r="AM32" s="1587"/>
      <c r="AN32" s="1581"/>
      <c r="AO32" s="1581"/>
      <c r="AP32" s="1582"/>
      <c r="AQ32" s="1583"/>
      <c r="AR32" s="1581"/>
      <c r="AS32" s="1584"/>
      <c r="AT32" s="1591" t="s">
        <v>1203</v>
      </c>
      <c r="AU32" s="1592"/>
      <c r="AV32" s="1593"/>
      <c r="AW32" s="1594"/>
      <c r="AX32" s="1594"/>
      <c r="AY32" s="1594"/>
      <c r="AZ32" s="1594"/>
      <c r="BA32" s="1594"/>
      <c r="BB32" s="1594"/>
      <c r="BC32" s="1594"/>
      <c r="BD32" s="1594"/>
      <c r="BE32" s="1594"/>
      <c r="BF32" s="1594"/>
      <c r="BG32" s="1594"/>
      <c r="BH32" s="1594"/>
      <c r="BI32" s="1594"/>
      <c r="BJ32" s="1595"/>
      <c r="BK32" s="1588"/>
      <c r="BL32" s="1588"/>
      <c r="BM32" s="1589"/>
      <c r="BN32" s="1590"/>
      <c r="BO32" s="1588"/>
      <c r="BP32" s="1588"/>
      <c r="BQ32" s="1588"/>
      <c r="BR32" s="1588"/>
      <c r="BS32" s="1589"/>
      <c r="BT32" s="1585"/>
      <c r="BU32" s="1585"/>
      <c r="BV32" s="1585"/>
      <c r="BW32" s="1585"/>
      <c r="BX32" s="1585"/>
      <c r="BY32" s="1585"/>
      <c r="BZ32" s="1585"/>
      <c r="CA32" s="1585"/>
      <c r="CB32" s="1585"/>
      <c r="CC32" s="1585"/>
      <c r="CD32" s="1585"/>
      <c r="CE32" s="1585"/>
      <c r="CH32" s="64" t="str">
        <f t="shared" si="0"/>
        <v/>
      </c>
    </row>
    <row r="33" spans="1:86" ht="19.5" customHeight="1" x14ac:dyDescent="0.2">
      <c r="A33" s="1618"/>
      <c r="B33" s="1619"/>
      <c r="C33" s="1619"/>
      <c r="D33" s="1619"/>
      <c r="E33" s="1620"/>
      <c r="F33" s="1616"/>
      <c r="G33" s="1592"/>
      <c r="H33" s="1592"/>
      <c r="I33" s="1592"/>
      <c r="J33" s="1592"/>
      <c r="K33" s="1617"/>
      <c r="L33" s="1610"/>
      <c r="M33" s="1611"/>
      <c r="N33" s="1612"/>
      <c r="O33" s="1582"/>
      <c r="P33" s="1621"/>
      <c r="Q33" s="1622"/>
      <c r="R33" s="1581"/>
      <c r="S33" s="1581"/>
      <c r="T33" s="1582"/>
      <c r="U33" s="1583"/>
      <c r="V33" s="1581"/>
      <c r="W33" s="1584"/>
      <c r="X33" s="1586"/>
      <c r="Y33" s="1587"/>
      <c r="Z33" s="1587"/>
      <c r="AA33" s="1587"/>
      <c r="AB33" s="1587"/>
      <c r="AC33" s="1587"/>
      <c r="AD33" s="1587"/>
      <c r="AE33" s="1587"/>
      <c r="AF33" s="1587"/>
      <c r="AG33" s="1587"/>
      <c r="AH33" s="1587"/>
      <c r="AI33" s="1587"/>
      <c r="AJ33" s="1587"/>
      <c r="AK33" s="1587"/>
      <c r="AL33" s="1587"/>
      <c r="AM33" s="1587"/>
      <c r="AN33" s="1581"/>
      <c r="AO33" s="1581"/>
      <c r="AP33" s="1582"/>
      <c r="AQ33" s="1583"/>
      <c r="AR33" s="1581"/>
      <c r="AS33" s="1584"/>
      <c r="AT33" s="1591" t="s">
        <v>1203</v>
      </c>
      <c r="AU33" s="1592"/>
      <c r="AV33" s="1593"/>
      <c r="AW33" s="1594"/>
      <c r="AX33" s="1594"/>
      <c r="AY33" s="1594"/>
      <c r="AZ33" s="1594"/>
      <c r="BA33" s="1594"/>
      <c r="BB33" s="1594"/>
      <c r="BC33" s="1594"/>
      <c r="BD33" s="1594"/>
      <c r="BE33" s="1594"/>
      <c r="BF33" s="1594"/>
      <c r="BG33" s="1594"/>
      <c r="BH33" s="1594"/>
      <c r="BI33" s="1594"/>
      <c r="BJ33" s="1595"/>
      <c r="BK33" s="1588"/>
      <c r="BL33" s="1588"/>
      <c r="BM33" s="1589"/>
      <c r="BN33" s="1590"/>
      <c r="BO33" s="1588"/>
      <c r="BP33" s="1588"/>
      <c r="BQ33" s="1588"/>
      <c r="BR33" s="1588"/>
      <c r="BS33" s="1589"/>
      <c r="BT33" s="1585"/>
      <c r="BU33" s="1585"/>
      <c r="BV33" s="1585"/>
      <c r="BW33" s="1585"/>
      <c r="BX33" s="1585"/>
      <c r="BY33" s="1585"/>
      <c r="BZ33" s="1585"/>
      <c r="CA33" s="1585"/>
      <c r="CB33" s="1585"/>
      <c r="CC33" s="1585"/>
      <c r="CD33" s="1585"/>
      <c r="CE33" s="1585"/>
      <c r="CH33" s="64" t="str">
        <f t="shared" si="0"/>
        <v/>
      </c>
    </row>
    <row r="34" spans="1:86" ht="19.5" customHeight="1" x14ac:dyDescent="0.2">
      <c r="A34" s="1618"/>
      <c r="B34" s="1619"/>
      <c r="C34" s="1619"/>
      <c r="D34" s="1619"/>
      <c r="E34" s="1620"/>
      <c r="F34" s="1616"/>
      <c r="G34" s="1592"/>
      <c r="H34" s="1592"/>
      <c r="I34" s="1592"/>
      <c r="J34" s="1592"/>
      <c r="K34" s="1617"/>
      <c r="L34" s="1610"/>
      <c r="M34" s="1611"/>
      <c r="N34" s="1612"/>
      <c r="O34" s="1582"/>
      <c r="P34" s="1621"/>
      <c r="Q34" s="1622"/>
      <c r="R34" s="1581"/>
      <c r="S34" s="1581"/>
      <c r="T34" s="1582"/>
      <c r="U34" s="1583"/>
      <c r="V34" s="1581"/>
      <c r="W34" s="1584"/>
      <c r="X34" s="1606"/>
      <c r="Y34" s="1607"/>
      <c r="Z34" s="1607"/>
      <c r="AA34" s="1607"/>
      <c r="AB34" s="1607"/>
      <c r="AC34" s="1607"/>
      <c r="AD34" s="1607"/>
      <c r="AE34" s="1607"/>
      <c r="AF34" s="1607"/>
      <c r="AG34" s="1607"/>
      <c r="AH34" s="1607"/>
      <c r="AI34" s="1607"/>
      <c r="AJ34" s="1607"/>
      <c r="AK34" s="1607"/>
      <c r="AL34" s="1607"/>
      <c r="AM34" s="1607"/>
      <c r="AN34" s="1581"/>
      <c r="AO34" s="1581"/>
      <c r="AP34" s="1582"/>
      <c r="AQ34" s="1583"/>
      <c r="AR34" s="1581"/>
      <c r="AS34" s="1584"/>
      <c r="AT34" s="1591" t="s">
        <v>1203</v>
      </c>
      <c r="AU34" s="1592"/>
      <c r="AV34" s="1593"/>
      <c r="AW34" s="1594"/>
      <c r="AX34" s="1594"/>
      <c r="AY34" s="1594"/>
      <c r="AZ34" s="1594"/>
      <c r="BA34" s="1594"/>
      <c r="BB34" s="1594"/>
      <c r="BC34" s="1594"/>
      <c r="BD34" s="1594"/>
      <c r="BE34" s="1594"/>
      <c r="BF34" s="1594"/>
      <c r="BG34" s="1594"/>
      <c r="BH34" s="1594"/>
      <c r="BI34" s="1594"/>
      <c r="BJ34" s="1595"/>
      <c r="BK34" s="1603"/>
      <c r="BL34" s="1603"/>
      <c r="BM34" s="1604"/>
      <c r="BN34" s="1605"/>
      <c r="BO34" s="1603"/>
      <c r="BP34" s="1603"/>
      <c r="BQ34" s="1603"/>
      <c r="BR34" s="1603"/>
      <c r="BS34" s="1604"/>
      <c r="BT34" s="1601"/>
      <c r="BU34" s="1601"/>
      <c r="BV34" s="1601"/>
      <c r="BW34" s="1601"/>
      <c r="BX34" s="1601"/>
      <c r="BY34" s="1601"/>
      <c r="BZ34" s="1601"/>
      <c r="CA34" s="1601"/>
      <c r="CB34" s="1601"/>
      <c r="CC34" s="1601"/>
      <c r="CD34" s="1601"/>
      <c r="CE34" s="1601"/>
      <c r="CH34" s="64" t="str">
        <f t="shared" si="0"/>
        <v/>
      </c>
    </row>
    <row r="35" spans="1:86" ht="19.5" customHeight="1" x14ac:dyDescent="0.2">
      <c r="A35" s="1618"/>
      <c r="B35" s="1619"/>
      <c r="C35" s="1619"/>
      <c r="D35" s="1619"/>
      <c r="E35" s="1620"/>
      <c r="F35" s="1616"/>
      <c r="G35" s="1592"/>
      <c r="H35" s="1592"/>
      <c r="I35" s="1592"/>
      <c r="J35" s="1592"/>
      <c r="K35" s="1617"/>
      <c r="L35" s="1610"/>
      <c r="M35" s="1611"/>
      <c r="N35" s="1612"/>
      <c r="O35" s="1582"/>
      <c r="P35" s="1621"/>
      <c r="Q35" s="1622"/>
      <c r="R35" s="1581"/>
      <c r="S35" s="1581"/>
      <c r="T35" s="1582"/>
      <c r="U35" s="1583"/>
      <c r="V35" s="1581"/>
      <c r="W35" s="1584"/>
      <c r="X35" s="1713"/>
      <c r="Y35" s="1587"/>
      <c r="Z35" s="1587"/>
      <c r="AA35" s="1587"/>
      <c r="AB35" s="1587"/>
      <c r="AC35" s="1587"/>
      <c r="AD35" s="1587"/>
      <c r="AE35" s="1587"/>
      <c r="AF35" s="1587"/>
      <c r="AG35" s="1587"/>
      <c r="AH35" s="1587"/>
      <c r="AI35" s="1587"/>
      <c r="AJ35" s="1587"/>
      <c r="AK35" s="1587"/>
      <c r="AL35" s="1587"/>
      <c r="AM35" s="1587"/>
      <c r="AN35" s="1581"/>
      <c r="AO35" s="1581"/>
      <c r="AP35" s="1582"/>
      <c r="AQ35" s="1583"/>
      <c r="AR35" s="1581"/>
      <c r="AS35" s="1584"/>
      <c r="AT35" s="1591" t="s">
        <v>1203</v>
      </c>
      <c r="AU35" s="1592"/>
      <c r="AV35" s="1593"/>
      <c r="AW35" s="1594"/>
      <c r="AX35" s="1594"/>
      <c r="AY35" s="1594"/>
      <c r="AZ35" s="1594"/>
      <c r="BA35" s="1594"/>
      <c r="BB35" s="1594"/>
      <c r="BC35" s="1594"/>
      <c r="BD35" s="1594"/>
      <c r="BE35" s="1594"/>
      <c r="BF35" s="1594"/>
      <c r="BG35" s="1594"/>
      <c r="BH35" s="1594"/>
      <c r="BI35" s="1594"/>
      <c r="BJ35" s="1595"/>
      <c r="BK35" s="1588"/>
      <c r="BL35" s="1588"/>
      <c r="BM35" s="1589"/>
      <c r="BN35" s="1590"/>
      <c r="BO35" s="1588"/>
      <c r="BP35" s="1588"/>
      <c r="BQ35" s="1588"/>
      <c r="BR35" s="1588"/>
      <c r="BS35" s="1589"/>
      <c r="BT35" s="1585"/>
      <c r="BU35" s="1585"/>
      <c r="BV35" s="1585"/>
      <c r="BW35" s="1585"/>
      <c r="BX35" s="1585"/>
      <c r="BY35" s="1585"/>
      <c r="BZ35" s="1585"/>
      <c r="CA35" s="1585"/>
      <c r="CB35" s="1585"/>
      <c r="CC35" s="1585"/>
      <c r="CD35" s="1585"/>
      <c r="CE35" s="1585"/>
      <c r="CH35" s="64" t="str">
        <f t="shared" si="0"/>
        <v/>
      </c>
    </row>
    <row r="36" spans="1:86" ht="19.5" customHeight="1" x14ac:dyDescent="0.2">
      <c r="A36" s="1618"/>
      <c r="B36" s="1619"/>
      <c r="C36" s="1619"/>
      <c r="D36" s="1619"/>
      <c r="E36" s="1620"/>
      <c r="F36" s="1616"/>
      <c r="G36" s="1592"/>
      <c r="H36" s="1592"/>
      <c r="I36" s="1592"/>
      <c r="J36" s="1592"/>
      <c r="K36" s="1617"/>
      <c r="L36" s="1610"/>
      <c r="M36" s="1611"/>
      <c r="N36" s="1612"/>
      <c r="O36" s="1582"/>
      <c r="P36" s="1621"/>
      <c r="Q36" s="1622"/>
      <c r="R36" s="1581"/>
      <c r="S36" s="1581"/>
      <c r="T36" s="1582"/>
      <c r="U36" s="1583"/>
      <c r="V36" s="1581"/>
      <c r="W36" s="1584"/>
      <c r="X36" s="1586"/>
      <c r="Y36" s="1587"/>
      <c r="Z36" s="1587"/>
      <c r="AA36" s="1587"/>
      <c r="AB36" s="1587"/>
      <c r="AC36" s="1587"/>
      <c r="AD36" s="1587"/>
      <c r="AE36" s="1587"/>
      <c r="AF36" s="1587"/>
      <c r="AG36" s="1587"/>
      <c r="AH36" s="1587"/>
      <c r="AI36" s="1587"/>
      <c r="AJ36" s="1587"/>
      <c r="AK36" s="1587"/>
      <c r="AL36" s="1587"/>
      <c r="AM36" s="1587"/>
      <c r="AN36" s="1581"/>
      <c r="AO36" s="1581"/>
      <c r="AP36" s="1582"/>
      <c r="AQ36" s="1583"/>
      <c r="AR36" s="1581"/>
      <c r="AS36" s="1584"/>
      <c r="AT36" s="1591" t="s">
        <v>1203</v>
      </c>
      <c r="AU36" s="1592"/>
      <c r="AV36" s="1593"/>
      <c r="AW36" s="1594"/>
      <c r="AX36" s="1594"/>
      <c r="AY36" s="1594"/>
      <c r="AZ36" s="1594"/>
      <c r="BA36" s="1594"/>
      <c r="BB36" s="1594"/>
      <c r="BC36" s="1594"/>
      <c r="BD36" s="1594"/>
      <c r="BE36" s="1594"/>
      <c r="BF36" s="1594"/>
      <c r="BG36" s="1594"/>
      <c r="BH36" s="1594"/>
      <c r="BI36" s="1594"/>
      <c r="BJ36" s="1595"/>
      <c r="BK36" s="1588"/>
      <c r="BL36" s="1588"/>
      <c r="BM36" s="1589"/>
      <c r="BN36" s="1590"/>
      <c r="BO36" s="1588"/>
      <c r="BP36" s="1588"/>
      <c r="BQ36" s="1588"/>
      <c r="BR36" s="1588"/>
      <c r="BS36" s="1589"/>
      <c r="BT36" s="1585"/>
      <c r="BU36" s="1585"/>
      <c r="BV36" s="1585"/>
      <c r="BW36" s="1585"/>
      <c r="BX36" s="1585"/>
      <c r="BY36" s="1585"/>
      <c r="BZ36" s="1585"/>
      <c r="CA36" s="1585"/>
      <c r="CB36" s="1585"/>
      <c r="CC36" s="1585"/>
      <c r="CD36" s="1585"/>
      <c r="CE36" s="1585"/>
      <c r="CH36" s="64" t="str">
        <f t="shared" si="0"/>
        <v/>
      </c>
    </row>
    <row r="37" spans="1:86" ht="19.5" customHeight="1" x14ac:dyDescent="0.2">
      <c r="A37" s="1618"/>
      <c r="B37" s="1619"/>
      <c r="C37" s="1619"/>
      <c r="D37" s="1619"/>
      <c r="E37" s="1620"/>
      <c r="F37" s="1616"/>
      <c r="G37" s="1592"/>
      <c r="H37" s="1592"/>
      <c r="I37" s="1592"/>
      <c r="J37" s="1592"/>
      <c r="K37" s="1617"/>
      <c r="L37" s="1610"/>
      <c r="M37" s="1611"/>
      <c r="N37" s="1612"/>
      <c r="O37" s="1582"/>
      <c r="P37" s="1621"/>
      <c r="Q37" s="1622"/>
      <c r="R37" s="1581"/>
      <c r="S37" s="1581"/>
      <c r="T37" s="1582"/>
      <c r="U37" s="1583"/>
      <c r="V37" s="1581"/>
      <c r="W37" s="1584"/>
      <c r="X37" s="1586"/>
      <c r="Y37" s="1587"/>
      <c r="Z37" s="1587"/>
      <c r="AA37" s="1587"/>
      <c r="AB37" s="1587"/>
      <c r="AC37" s="1587"/>
      <c r="AD37" s="1587"/>
      <c r="AE37" s="1587"/>
      <c r="AF37" s="1587"/>
      <c r="AG37" s="1587"/>
      <c r="AH37" s="1587"/>
      <c r="AI37" s="1587"/>
      <c r="AJ37" s="1587"/>
      <c r="AK37" s="1587"/>
      <c r="AL37" s="1587"/>
      <c r="AM37" s="1587"/>
      <c r="AN37" s="1581"/>
      <c r="AO37" s="1581"/>
      <c r="AP37" s="1582"/>
      <c r="AQ37" s="1583"/>
      <c r="AR37" s="1581"/>
      <c r="AS37" s="1584"/>
      <c r="AT37" s="1591" t="s">
        <v>1203</v>
      </c>
      <c r="AU37" s="1592"/>
      <c r="AV37" s="1593"/>
      <c r="AW37" s="1594"/>
      <c r="AX37" s="1594"/>
      <c r="AY37" s="1594"/>
      <c r="AZ37" s="1594"/>
      <c r="BA37" s="1594"/>
      <c r="BB37" s="1594"/>
      <c r="BC37" s="1594"/>
      <c r="BD37" s="1594"/>
      <c r="BE37" s="1594"/>
      <c r="BF37" s="1594"/>
      <c r="BG37" s="1594"/>
      <c r="BH37" s="1594"/>
      <c r="BI37" s="1594"/>
      <c r="BJ37" s="1595"/>
      <c r="BK37" s="1588"/>
      <c r="BL37" s="1588"/>
      <c r="BM37" s="1589"/>
      <c r="BN37" s="1590"/>
      <c r="BO37" s="1588"/>
      <c r="BP37" s="1588"/>
      <c r="BQ37" s="1588"/>
      <c r="BR37" s="1588"/>
      <c r="BS37" s="1589"/>
      <c r="BT37" s="1585"/>
      <c r="BU37" s="1585"/>
      <c r="BV37" s="1585"/>
      <c r="BW37" s="1585"/>
      <c r="BX37" s="1585"/>
      <c r="BY37" s="1585"/>
      <c r="BZ37" s="1585"/>
      <c r="CA37" s="1585"/>
      <c r="CB37" s="1585"/>
      <c r="CC37" s="1585"/>
      <c r="CD37" s="1585"/>
      <c r="CE37" s="1585"/>
      <c r="CH37" s="64" t="str">
        <f t="shared" si="0"/>
        <v/>
      </c>
    </row>
    <row r="38" spans="1:86" ht="19.5" customHeight="1" x14ac:dyDescent="0.2">
      <c r="A38" s="1618"/>
      <c r="B38" s="1619"/>
      <c r="C38" s="1619"/>
      <c r="D38" s="1619"/>
      <c r="E38" s="1620"/>
      <c r="F38" s="1618"/>
      <c r="G38" s="1619"/>
      <c r="H38" s="1619"/>
      <c r="I38" s="1619"/>
      <c r="J38" s="1619"/>
      <c r="K38" s="1620"/>
      <c r="L38" s="1610"/>
      <c r="M38" s="1611"/>
      <c r="N38" s="1612"/>
      <c r="O38" s="1582"/>
      <c r="P38" s="1621"/>
      <c r="Q38" s="1622"/>
      <c r="R38" s="1581"/>
      <c r="S38" s="1581"/>
      <c r="T38" s="1582"/>
      <c r="U38" s="1583"/>
      <c r="V38" s="1581"/>
      <c r="W38" s="1584"/>
      <c r="X38" s="1586"/>
      <c r="Y38" s="1587"/>
      <c r="Z38" s="1587"/>
      <c r="AA38" s="1587"/>
      <c r="AB38" s="1587"/>
      <c r="AC38" s="1587"/>
      <c r="AD38" s="1587"/>
      <c r="AE38" s="1587"/>
      <c r="AF38" s="1587"/>
      <c r="AG38" s="1587"/>
      <c r="AH38" s="1587"/>
      <c r="AI38" s="1587"/>
      <c r="AJ38" s="1587"/>
      <c r="AK38" s="1587"/>
      <c r="AL38" s="1587"/>
      <c r="AM38" s="1587"/>
      <c r="AN38" s="1581"/>
      <c r="AO38" s="1581"/>
      <c r="AP38" s="1582"/>
      <c r="AQ38" s="1583"/>
      <c r="AR38" s="1581"/>
      <c r="AS38" s="1584"/>
      <c r="AT38" s="1591" t="s">
        <v>1203</v>
      </c>
      <c r="AU38" s="1592"/>
      <c r="AV38" s="1593"/>
      <c r="AW38" s="1594"/>
      <c r="AX38" s="1594"/>
      <c r="AY38" s="1594"/>
      <c r="AZ38" s="1594"/>
      <c r="BA38" s="1594"/>
      <c r="BB38" s="1594"/>
      <c r="BC38" s="1594"/>
      <c r="BD38" s="1594"/>
      <c r="BE38" s="1594"/>
      <c r="BF38" s="1594"/>
      <c r="BG38" s="1594"/>
      <c r="BH38" s="1594"/>
      <c r="BI38" s="1594"/>
      <c r="BJ38" s="1595"/>
      <c r="BK38" s="1588"/>
      <c r="BL38" s="1588"/>
      <c r="BM38" s="1589"/>
      <c r="BN38" s="1590"/>
      <c r="BO38" s="1588"/>
      <c r="BP38" s="1588"/>
      <c r="BQ38" s="1588"/>
      <c r="BR38" s="1588"/>
      <c r="BS38" s="1589"/>
      <c r="BT38" s="1585"/>
      <c r="BU38" s="1585"/>
      <c r="BV38" s="1585"/>
      <c r="BW38" s="1585"/>
      <c r="BX38" s="1585"/>
      <c r="BY38" s="1585"/>
      <c r="BZ38" s="1585"/>
      <c r="CA38" s="1585"/>
      <c r="CB38" s="1585"/>
      <c r="CC38" s="1585"/>
      <c r="CD38" s="1585"/>
      <c r="CE38" s="1585"/>
      <c r="CH38" s="64" t="str">
        <f t="shared" si="0"/>
        <v/>
      </c>
    </row>
    <row r="39" spans="1:86" ht="19.5" customHeight="1" x14ac:dyDescent="0.2">
      <c r="A39" s="1618"/>
      <c r="B39" s="1619"/>
      <c r="C39" s="1619"/>
      <c r="D39" s="1619"/>
      <c r="E39" s="1620"/>
      <c r="F39" s="1616"/>
      <c r="G39" s="1592"/>
      <c r="H39" s="1592"/>
      <c r="I39" s="1592"/>
      <c r="J39" s="1592"/>
      <c r="K39" s="1617"/>
      <c r="L39" s="1610"/>
      <c r="M39" s="1611"/>
      <c r="N39" s="1612"/>
      <c r="O39" s="1582"/>
      <c r="P39" s="1621"/>
      <c r="Q39" s="1622"/>
      <c r="R39" s="1581"/>
      <c r="S39" s="1581"/>
      <c r="T39" s="1582"/>
      <c r="U39" s="1583"/>
      <c r="V39" s="1581"/>
      <c r="W39" s="1584"/>
      <c r="X39" s="1586"/>
      <c r="Y39" s="1587"/>
      <c r="Z39" s="1587"/>
      <c r="AA39" s="1587"/>
      <c r="AB39" s="1587"/>
      <c r="AC39" s="1587"/>
      <c r="AD39" s="1587"/>
      <c r="AE39" s="1587"/>
      <c r="AF39" s="1587"/>
      <c r="AG39" s="1587"/>
      <c r="AH39" s="1587"/>
      <c r="AI39" s="1587"/>
      <c r="AJ39" s="1587"/>
      <c r="AK39" s="1587"/>
      <c r="AL39" s="1587"/>
      <c r="AM39" s="1587"/>
      <c r="AN39" s="1581"/>
      <c r="AO39" s="1581"/>
      <c r="AP39" s="1582"/>
      <c r="AQ39" s="1583"/>
      <c r="AR39" s="1581"/>
      <c r="AS39" s="1584"/>
      <c r="AT39" s="1591" t="s">
        <v>1203</v>
      </c>
      <c r="AU39" s="1592"/>
      <c r="AV39" s="1593"/>
      <c r="AW39" s="1594"/>
      <c r="AX39" s="1594"/>
      <c r="AY39" s="1594"/>
      <c r="AZ39" s="1594"/>
      <c r="BA39" s="1594"/>
      <c r="BB39" s="1594"/>
      <c r="BC39" s="1594"/>
      <c r="BD39" s="1594"/>
      <c r="BE39" s="1594"/>
      <c r="BF39" s="1594"/>
      <c r="BG39" s="1594"/>
      <c r="BH39" s="1594"/>
      <c r="BI39" s="1594"/>
      <c r="BJ39" s="1595"/>
      <c r="BK39" s="1588"/>
      <c r="BL39" s="1588"/>
      <c r="BM39" s="1589"/>
      <c r="BN39" s="1590"/>
      <c r="BO39" s="1588"/>
      <c r="BP39" s="1588"/>
      <c r="BQ39" s="1588"/>
      <c r="BR39" s="1588"/>
      <c r="BS39" s="1589"/>
      <c r="BT39" s="1585"/>
      <c r="BU39" s="1585"/>
      <c r="BV39" s="1585"/>
      <c r="BW39" s="1585"/>
      <c r="BX39" s="1585"/>
      <c r="BY39" s="1585"/>
      <c r="BZ39" s="1585"/>
      <c r="CA39" s="1585"/>
      <c r="CB39" s="1585"/>
      <c r="CC39" s="1585"/>
      <c r="CD39" s="1585"/>
      <c r="CE39" s="1585"/>
      <c r="CH39" s="64" t="str">
        <f t="shared" si="0"/>
        <v/>
      </c>
    </row>
    <row r="40" spans="1:86" ht="19.5" customHeight="1" x14ac:dyDescent="0.2">
      <c r="A40" s="1618"/>
      <c r="B40" s="1619"/>
      <c r="C40" s="1619"/>
      <c r="D40" s="1619"/>
      <c r="E40" s="1620"/>
      <c r="F40" s="1616"/>
      <c r="G40" s="1592"/>
      <c r="H40" s="1592"/>
      <c r="I40" s="1592"/>
      <c r="J40" s="1592"/>
      <c r="K40" s="1617"/>
      <c r="L40" s="1610"/>
      <c r="M40" s="1611"/>
      <c r="N40" s="1612"/>
      <c r="O40" s="1582"/>
      <c r="P40" s="1621"/>
      <c r="Q40" s="1622"/>
      <c r="R40" s="1581"/>
      <c r="S40" s="1581"/>
      <c r="T40" s="1582"/>
      <c r="U40" s="1583"/>
      <c r="V40" s="1581"/>
      <c r="W40" s="1584"/>
      <c r="X40" s="1586"/>
      <c r="Y40" s="1587"/>
      <c r="Z40" s="1587"/>
      <c r="AA40" s="1587"/>
      <c r="AB40" s="1587"/>
      <c r="AC40" s="1587"/>
      <c r="AD40" s="1587"/>
      <c r="AE40" s="1587"/>
      <c r="AF40" s="1587"/>
      <c r="AG40" s="1587"/>
      <c r="AH40" s="1587"/>
      <c r="AI40" s="1587"/>
      <c r="AJ40" s="1587"/>
      <c r="AK40" s="1587"/>
      <c r="AL40" s="1587"/>
      <c r="AM40" s="1587"/>
      <c r="AN40" s="1581"/>
      <c r="AO40" s="1581"/>
      <c r="AP40" s="1582"/>
      <c r="AQ40" s="1583"/>
      <c r="AR40" s="1581"/>
      <c r="AS40" s="1584"/>
      <c r="AT40" s="1591" t="s">
        <v>1203</v>
      </c>
      <c r="AU40" s="1592"/>
      <c r="AV40" s="1593"/>
      <c r="AW40" s="1594"/>
      <c r="AX40" s="1594"/>
      <c r="AY40" s="1594"/>
      <c r="AZ40" s="1594"/>
      <c r="BA40" s="1594"/>
      <c r="BB40" s="1594"/>
      <c r="BC40" s="1594"/>
      <c r="BD40" s="1594"/>
      <c r="BE40" s="1594"/>
      <c r="BF40" s="1594"/>
      <c r="BG40" s="1594"/>
      <c r="BH40" s="1594"/>
      <c r="BI40" s="1594"/>
      <c r="BJ40" s="1595"/>
      <c r="BK40" s="1588"/>
      <c r="BL40" s="1588"/>
      <c r="BM40" s="1589"/>
      <c r="BN40" s="1590"/>
      <c r="BO40" s="1588"/>
      <c r="BP40" s="1588"/>
      <c r="BQ40" s="1588"/>
      <c r="BR40" s="1588"/>
      <c r="BS40" s="1589"/>
      <c r="BT40" s="1585"/>
      <c r="BU40" s="1585"/>
      <c r="BV40" s="1585"/>
      <c r="BW40" s="1585"/>
      <c r="BX40" s="1585"/>
      <c r="BY40" s="1585"/>
      <c r="BZ40" s="1585"/>
      <c r="CA40" s="1585"/>
      <c r="CB40" s="1585"/>
      <c r="CC40" s="1585"/>
      <c r="CD40" s="1585"/>
      <c r="CE40" s="1585"/>
      <c r="CH40" s="64" t="str">
        <f t="shared" si="0"/>
        <v/>
      </c>
    </row>
    <row r="41" spans="1:86" ht="19.5" customHeight="1" x14ac:dyDescent="0.2">
      <c r="A41" s="1618"/>
      <c r="B41" s="1619"/>
      <c r="C41" s="1619"/>
      <c r="D41" s="1619"/>
      <c r="E41" s="1620"/>
      <c r="F41" s="1616"/>
      <c r="G41" s="1592"/>
      <c r="H41" s="1592"/>
      <c r="I41" s="1592"/>
      <c r="J41" s="1592"/>
      <c r="K41" s="1617"/>
      <c r="L41" s="1610"/>
      <c r="M41" s="1611"/>
      <c r="N41" s="1612"/>
      <c r="O41" s="1582"/>
      <c r="P41" s="1621"/>
      <c r="Q41" s="1622"/>
      <c r="R41" s="1581"/>
      <c r="S41" s="1581"/>
      <c r="T41" s="1582"/>
      <c r="U41" s="1583"/>
      <c r="V41" s="1581"/>
      <c r="W41" s="1584"/>
      <c r="X41" s="1586"/>
      <c r="Y41" s="1587"/>
      <c r="Z41" s="1587"/>
      <c r="AA41" s="1587"/>
      <c r="AB41" s="1587"/>
      <c r="AC41" s="1587"/>
      <c r="AD41" s="1587"/>
      <c r="AE41" s="1587"/>
      <c r="AF41" s="1587"/>
      <c r="AG41" s="1587"/>
      <c r="AH41" s="1587"/>
      <c r="AI41" s="1587"/>
      <c r="AJ41" s="1587"/>
      <c r="AK41" s="1587"/>
      <c r="AL41" s="1587"/>
      <c r="AM41" s="1587"/>
      <c r="AN41" s="1581"/>
      <c r="AO41" s="1581"/>
      <c r="AP41" s="1582"/>
      <c r="AQ41" s="1583"/>
      <c r="AR41" s="1581"/>
      <c r="AS41" s="1584"/>
      <c r="AT41" s="1591" t="s">
        <v>1203</v>
      </c>
      <c r="AU41" s="1592"/>
      <c r="AV41" s="1593"/>
      <c r="AW41" s="1594"/>
      <c r="AX41" s="1594"/>
      <c r="AY41" s="1594"/>
      <c r="AZ41" s="1594"/>
      <c r="BA41" s="1594"/>
      <c r="BB41" s="1594"/>
      <c r="BC41" s="1594"/>
      <c r="BD41" s="1594"/>
      <c r="BE41" s="1594"/>
      <c r="BF41" s="1594"/>
      <c r="BG41" s="1594"/>
      <c r="BH41" s="1594"/>
      <c r="BI41" s="1594"/>
      <c r="BJ41" s="1595"/>
      <c r="BK41" s="1588"/>
      <c r="BL41" s="1588"/>
      <c r="BM41" s="1589"/>
      <c r="BN41" s="1590"/>
      <c r="BO41" s="1588"/>
      <c r="BP41" s="1588"/>
      <c r="BQ41" s="1588"/>
      <c r="BR41" s="1588"/>
      <c r="BS41" s="1589"/>
      <c r="BT41" s="1585"/>
      <c r="BU41" s="1585"/>
      <c r="BV41" s="1585"/>
      <c r="BW41" s="1585"/>
      <c r="BX41" s="1585"/>
      <c r="BY41" s="1585"/>
      <c r="BZ41" s="1585"/>
      <c r="CA41" s="1585"/>
      <c r="CB41" s="1585"/>
      <c r="CC41" s="1585"/>
      <c r="CD41" s="1585"/>
      <c r="CE41" s="1585"/>
      <c r="CH41" s="64" t="str">
        <f t="shared" si="0"/>
        <v/>
      </c>
    </row>
    <row r="42" spans="1:86" ht="19.5" customHeight="1" x14ac:dyDescent="0.2">
      <c r="A42" s="1618"/>
      <c r="B42" s="1619"/>
      <c r="C42" s="1619"/>
      <c r="D42" s="1619"/>
      <c r="E42" s="1620"/>
      <c r="F42" s="1616"/>
      <c r="G42" s="1592"/>
      <c r="H42" s="1592"/>
      <c r="I42" s="1592"/>
      <c r="J42" s="1592"/>
      <c r="K42" s="1617"/>
      <c r="L42" s="1610"/>
      <c r="M42" s="1611"/>
      <c r="N42" s="1612"/>
      <c r="O42" s="1582"/>
      <c r="P42" s="1621"/>
      <c r="Q42" s="1622"/>
      <c r="R42" s="1581"/>
      <c r="S42" s="1581"/>
      <c r="T42" s="1582"/>
      <c r="U42" s="1583"/>
      <c r="V42" s="1581"/>
      <c r="W42" s="1584"/>
      <c r="X42" s="1586"/>
      <c r="Y42" s="1587"/>
      <c r="Z42" s="1587"/>
      <c r="AA42" s="1587"/>
      <c r="AB42" s="1587"/>
      <c r="AC42" s="1587"/>
      <c r="AD42" s="1587"/>
      <c r="AE42" s="1587"/>
      <c r="AF42" s="1587"/>
      <c r="AG42" s="1587"/>
      <c r="AH42" s="1587"/>
      <c r="AI42" s="1587"/>
      <c r="AJ42" s="1587"/>
      <c r="AK42" s="1587"/>
      <c r="AL42" s="1587"/>
      <c r="AM42" s="1587"/>
      <c r="AN42" s="1581"/>
      <c r="AO42" s="1581"/>
      <c r="AP42" s="1582"/>
      <c r="AQ42" s="1583"/>
      <c r="AR42" s="1581"/>
      <c r="AS42" s="1584"/>
      <c r="AT42" s="1591" t="s">
        <v>1203</v>
      </c>
      <c r="AU42" s="1592"/>
      <c r="AV42" s="1593"/>
      <c r="AW42" s="1594"/>
      <c r="AX42" s="1594"/>
      <c r="AY42" s="1594"/>
      <c r="AZ42" s="1594"/>
      <c r="BA42" s="1594"/>
      <c r="BB42" s="1594"/>
      <c r="BC42" s="1594"/>
      <c r="BD42" s="1594"/>
      <c r="BE42" s="1594"/>
      <c r="BF42" s="1594"/>
      <c r="BG42" s="1594"/>
      <c r="BH42" s="1594"/>
      <c r="BI42" s="1594"/>
      <c r="BJ42" s="1595"/>
      <c r="BK42" s="1588"/>
      <c r="BL42" s="1588"/>
      <c r="BM42" s="1589"/>
      <c r="BN42" s="1590"/>
      <c r="BO42" s="1588"/>
      <c r="BP42" s="1588"/>
      <c r="BQ42" s="1588"/>
      <c r="BR42" s="1588"/>
      <c r="BS42" s="1589"/>
      <c r="BT42" s="1585"/>
      <c r="BU42" s="1585"/>
      <c r="BV42" s="1585"/>
      <c r="BW42" s="1585"/>
      <c r="BX42" s="1585"/>
      <c r="BY42" s="1585"/>
      <c r="BZ42" s="1585"/>
      <c r="CA42" s="1585"/>
      <c r="CB42" s="1585"/>
      <c r="CC42" s="1585"/>
      <c r="CD42" s="1585"/>
      <c r="CE42" s="1585"/>
      <c r="CH42" s="64" t="str">
        <f t="shared" si="0"/>
        <v/>
      </c>
    </row>
    <row r="43" spans="1:86" ht="19.5" customHeight="1" x14ac:dyDescent="0.2">
      <c r="A43" s="1618"/>
      <c r="B43" s="1619"/>
      <c r="C43" s="1619"/>
      <c r="D43" s="1619"/>
      <c r="E43" s="1620"/>
      <c r="F43" s="1618"/>
      <c r="G43" s="1619"/>
      <c r="H43" s="1619"/>
      <c r="I43" s="1619"/>
      <c r="J43" s="1619"/>
      <c r="K43" s="1620"/>
      <c r="L43" s="1610"/>
      <c r="M43" s="1611"/>
      <c r="N43" s="1612"/>
      <c r="O43" s="1582"/>
      <c r="P43" s="1621"/>
      <c r="Q43" s="1622"/>
      <c r="R43" s="1581"/>
      <c r="S43" s="1581"/>
      <c r="T43" s="1582"/>
      <c r="U43" s="1583"/>
      <c r="V43" s="1581"/>
      <c r="W43" s="1584"/>
      <c r="X43" s="1586"/>
      <c r="Y43" s="1587"/>
      <c r="Z43" s="1587"/>
      <c r="AA43" s="1587"/>
      <c r="AB43" s="1587"/>
      <c r="AC43" s="1587"/>
      <c r="AD43" s="1587"/>
      <c r="AE43" s="1587"/>
      <c r="AF43" s="1587"/>
      <c r="AG43" s="1587"/>
      <c r="AH43" s="1587"/>
      <c r="AI43" s="1587"/>
      <c r="AJ43" s="1587"/>
      <c r="AK43" s="1587"/>
      <c r="AL43" s="1587"/>
      <c r="AM43" s="1587"/>
      <c r="AN43" s="1581"/>
      <c r="AO43" s="1581"/>
      <c r="AP43" s="1582"/>
      <c r="AQ43" s="1583"/>
      <c r="AR43" s="1581"/>
      <c r="AS43" s="1584"/>
      <c r="AT43" s="1591" t="s">
        <v>1203</v>
      </c>
      <c r="AU43" s="1592"/>
      <c r="AV43" s="1593"/>
      <c r="AW43" s="1594"/>
      <c r="AX43" s="1594"/>
      <c r="AY43" s="1594"/>
      <c r="AZ43" s="1594"/>
      <c r="BA43" s="1594"/>
      <c r="BB43" s="1594"/>
      <c r="BC43" s="1594"/>
      <c r="BD43" s="1594"/>
      <c r="BE43" s="1594"/>
      <c r="BF43" s="1594"/>
      <c r="BG43" s="1594"/>
      <c r="BH43" s="1594"/>
      <c r="BI43" s="1594"/>
      <c r="BJ43" s="1595"/>
      <c r="BK43" s="1588"/>
      <c r="BL43" s="1588"/>
      <c r="BM43" s="1589"/>
      <c r="BN43" s="1590"/>
      <c r="BO43" s="1588"/>
      <c r="BP43" s="1588"/>
      <c r="BQ43" s="1588"/>
      <c r="BR43" s="1588"/>
      <c r="BS43" s="1589"/>
      <c r="BT43" s="1585"/>
      <c r="BU43" s="1585"/>
      <c r="BV43" s="1585"/>
      <c r="BW43" s="1585"/>
      <c r="BX43" s="1585"/>
      <c r="BY43" s="1585"/>
      <c r="BZ43" s="1585"/>
      <c r="CA43" s="1585"/>
      <c r="CB43" s="1585"/>
      <c r="CC43" s="1585"/>
      <c r="CD43" s="1585"/>
      <c r="CE43" s="1585"/>
      <c r="CH43" s="64" t="str">
        <f t="shared" si="0"/>
        <v/>
      </c>
    </row>
    <row r="44" spans="1:86" ht="19.5" customHeight="1" x14ac:dyDescent="0.2">
      <c r="A44" s="1618"/>
      <c r="B44" s="1619"/>
      <c r="C44" s="1619"/>
      <c r="D44" s="1619"/>
      <c r="E44" s="1620"/>
      <c r="F44" s="1616"/>
      <c r="G44" s="1592"/>
      <c r="H44" s="1592"/>
      <c r="I44" s="1592"/>
      <c r="J44" s="1592"/>
      <c r="K44" s="1617"/>
      <c r="L44" s="1610"/>
      <c r="M44" s="1611"/>
      <c r="N44" s="1612"/>
      <c r="O44" s="1582"/>
      <c r="P44" s="1621"/>
      <c r="Q44" s="1622"/>
      <c r="R44" s="1581"/>
      <c r="S44" s="1581"/>
      <c r="T44" s="1582"/>
      <c r="U44" s="1583"/>
      <c r="V44" s="1581"/>
      <c r="W44" s="1584"/>
      <c r="X44" s="1586"/>
      <c r="Y44" s="1587"/>
      <c r="Z44" s="1587"/>
      <c r="AA44" s="1587"/>
      <c r="AB44" s="1587"/>
      <c r="AC44" s="1587"/>
      <c r="AD44" s="1587"/>
      <c r="AE44" s="1587"/>
      <c r="AF44" s="1587"/>
      <c r="AG44" s="1587"/>
      <c r="AH44" s="1587"/>
      <c r="AI44" s="1587"/>
      <c r="AJ44" s="1587"/>
      <c r="AK44" s="1587"/>
      <c r="AL44" s="1587"/>
      <c r="AM44" s="1587"/>
      <c r="AN44" s="1581"/>
      <c r="AO44" s="1581"/>
      <c r="AP44" s="1582"/>
      <c r="AQ44" s="1583"/>
      <c r="AR44" s="1581"/>
      <c r="AS44" s="1584"/>
      <c r="AT44" s="1591" t="s">
        <v>1203</v>
      </c>
      <c r="AU44" s="1592"/>
      <c r="AV44" s="1593"/>
      <c r="AW44" s="1594"/>
      <c r="AX44" s="1594"/>
      <c r="AY44" s="1594"/>
      <c r="AZ44" s="1594"/>
      <c r="BA44" s="1594"/>
      <c r="BB44" s="1594"/>
      <c r="BC44" s="1594"/>
      <c r="BD44" s="1594"/>
      <c r="BE44" s="1594"/>
      <c r="BF44" s="1594"/>
      <c r="BG44" s="1594"/>
      <c r="BH44" s="1594"/>
      <c r="BI44" s="1594"/>
      <c r="BJ44" s="1595"/>
      <c r="BK44" s="1588"/>
      <c r="BL44" s="1588"/>
      <c r="BM44" s="1589"/>
      <c r="BN44" s="1590"/>
      <c r="BO44" s="1588"/>
      <c r="BP44" s="1588"/>
      <c r="BQ44" s="1588"/>
      <c r="BR44" s="1588"/>
      <c r="BS44" s="1589"/>
      <c r="BT44" s="1585"/>
      <c r="BU44" s="1585"/>
      <c r="BV44" s="1585"/>
      <c r="BW44" s="1585"/>
      <c r="BX44" s="1585"/>
      <c r="BY44" s="1585"/>
      <c r="BZ44" s="1585"/>
      <c r="CA44" s="1585"/>
      <c r="CB44" s="1585"/>
      <c r="CC44" s="1585"/>
      <c r="CD44" s="1585"/>
      <c r="CE44" s="1585"/>
      <c r="CH44" s="64" t="str">
        <f t="shared" si="0"/>
        <v/>
      </c>
    </row>
    <row r="45" spans="1:86" ht="19.5" customHeight="1" x14ac:dyDescent="0.2">
      <c r="A45" s="1618"/>
      <c r="B45" s="1619"/>
      <c r="C45" s="1619"/>
      <c r="D45" s="1619"/>
      <c r="E45" s="1620"/>
      <c r="F45" s="1616"/>
      <c r="G45" s="1592"/>
      <c r="H45" s="1592"/>
      <c r="I45" s="1592"/>
      <c r="J45" s="1592"/>
      <c r="K45" s="1617"/>
      <c r="L45" s="1610"/>
      <c r="M45" s="1611"/>
      <c r="N45" s="1612"/>
      <c r="O45" s="1582"/>
      <c r="P45" s="1621"/>
      <c r="Q45" s="1622"/>
      <c r="R45" s="1581"/>
      <c r="S45" s="1581"/>
      <c r="T45" s="1582"/>
      <c r="U45" s="1583"/>
      <c r="V45" s="1581"/>
      <c r="W45" s="1584"/>
      <c r="X45" s="1586"/>
      <c r="Y45" s="1587"/>
      <c r="Z45" s="1587"/>
      <c r="AA45" s="1587"/>
      <c r="AB45" s="1587"/>
      <c r="AC45" s="1587"/>
      <c r="AD45" s="1587"/>
      <c r="AE45" s="1587"/>
      <c r="AF45" s="1587"/>
      <c r="AG45" s="1587"/>
      <c r="AH45" s="1587"/>
      <c r="AI45" s="1587"/>
      <c r="AJ45" s="1587"/>
      <c r="AK45" s="1587"/>
      <c r="AL45" s="1587"/>
      <c r="AM45" s="1587"/>
      <c r="AN45" s="1581"/>
      <c r="AO45" s="1581"/>
      <c r="AP45" s="1582"/>
      <c r="AQ45" s="1583"/>
      <c r="AR45" s="1581"/>
      <c r="AS45" s="1584"/>
      <c r="AT45" s="1591" t="s">
        <v>1203</v>
      </c>
      <c r="AU45" s="1592"/>
      <c r="AV45" s="1593"/>
      <c r="AW45" s="1594"/>
      <c r="AX45" s="1594"/>
      <c r="AY45" s="1594"/>
      <c r="AZ45" s="1594"/>
      <c r="BA45" s="1594"/>
      <c r="BB45" s="1594"/>
      <c r="BC45" s="1594"/>
      <c r="BD45" s="1594"/>
      <c r="BE45" s="1594"/>
      <c r="BF45" s="1594"/>
      <c r="BG45" s="1594"/>
      <c r="BH45" s="1594"/>
      <c r="BI45" s="1594"/>
      <c r="BJ45" s="1595"/>
      <c r="BK45" s="1588"/>
      <c r="BL45" s="1588"/>
      <c r="BM45" s="1589"/>
      <c r="BN45" s="1590"/>
      <c r="BO45" s="1588"/>
      <c r="BP45" s="1588"/>
      <c r="BQ45" s="1588"/>
      <c r="BR45" s="1588"/>
      <c r="BS45" s="1589"/>
      <c r="BT45" s="1585"/>
      <c r="BU45" s="1585"/>
      <c r="BV45" s="1585"/>
      <c r="BW45" s="1585"/>
      <c r="BX45" s="1585"/>
      <c r="BY45" s="1585"/>
      <c r="BZ45" s="1585"/>
      <c r="CA45" s="1585"/>
      <c r="CB45" s="1585"/>
      <c r="CC45" s="1585"/>
      <c r="CD45" s="1585"/>
      <c r="CE45" s="1585"/>
      <c r="CH45" s="64" t="str">
        <f t="shared" si="0"/>
        <v/>
      </c>
    </row>
    <row r="46" spans="1:86" ht="19.5" customHeight="1" x14ac:dyDescent="0.2">
      <c r="A46" s="1618"/>
      <c r="B46" s="1619"/>
      <c r="C46" s="1619"/>
      <c r="D46" s="1619"/>
      <c r="E46" s="1620"/>
      <c r="F46" s="1616"/>
      <c r="G46" s="1592"/>
      <c r="H46" s="1592"/>
      <c r="I46" s="1592"/>
      <c r="J46" s="1592"/>
      <c r="K46" s="1617"/>
      <c r="L46" s="1610"/>
      <c r="M46" s="1611"/>
      <c r="N46" s="1612"/>
      <c r="O46" s="1582"/>
      <c r="P46" s="1621"/>
      <c r="Q46" s="1622"/>
      <c r="R46" s="1581"/>
      <c r="S46" s="1581"/>
      <c r="T46" s="1582"/>
      <c r="U46" s="1583"/>
      <c r="V46" s="1581"/>
      <c r="W46" s="1584"/>
      <c r="X46" s="1586"/>
      <c r="Y46" s="1587"/>
      <c r="Z46" s="1587"/>
      <c r="AA46" s="1587"/>
      <c r="AB46" s="1587"/>
      <c r="AC46" s="1587"/>
      <c r="AD46" s="1587"/>
      <c r="AE46" s="1587"/>
      <c r="AF46" s="1587"/>
      <c r="AG46" s="1587"/>
      <c r="AH46" s="1587"/>
      <c r="AI46" s="1587"/>
      <c r="AJ46" s="1587"/>
      <c r="AK46" s="1587"/>
      <c r="AL46" s="1587"/>
      <c r="AM46" s="1587"/>
      <c r="AN46" s="1581"/>
      <c r="AO46" s="1581"/>
      <c r="AP46" s="1582"/>
      <c r="AQ46" s="1583"/>
      <c r="AR46" s="1581"/>
      <c r="AS46" s="1584"/>
      <c r="AT46" s="1591" t="s">
        <v>1203</v>
      </c>
      <c r="AU46" s="1592"/>
      <c r="AV46" s="1593"/>
      <c r="AW46" s="1594"/>
      <c r="AX46" s="1594"/>
      <c r="AY46" s="1594"/>
      <c r="AZ46" s="1594"/>
      <c r="BA46" s="1594"/>
      <c r="BB46" s="1594"/>
      <c r="BC46" s="1594"/>
      <c r="BD46" s="1594"/>
      <c r="BE46" s="1594"/>
      <c r="BF46" s="1594"/>
      <c r="BG46" s="1594"/>
      <c r="BH46" s="1594"/>
      <c r="BI46" s="1594"/>
      <c r="BJ46" s="1595"/>
      <c r="BK46" s="1588"/>
      <c r="BL46" s="1588"/>
      <c r="BM46" s="1589"/>
      <c r="BN46" s="1590"/>
      <c r="BO46" s="1588"/>
      <c r="BP46" s="1588"/>
      <c r="BQ46" s="1588"/>
      <c r="BR46" s="1588"/>
      <c r="BS46" s="1589"/>
      <c r="BT46" s="1585"/>
      <c r="BU46" s="1585"/>
      <c r="BV46" s="1585"/>
      <c r="BW46" s="1585"/>
      <c r="BX46" s="1585"/>
      <c r="BY46" s="1585"/>
      <c r="BZ46" s="1585"/>
      <c r="CA46" s="1585"/>
      <c r="CB46" s="1585"/>
      <c r="CC46" s="1585"/>
      <c r="CD46" s="1585"/>
      <c r="CE46" s="1585"/>
      <c r="CH46" s="64" t="str">
        <f t="shared" si="0"/>
        <v/>
      </c>
    </row>
    <row r="47" spans="1:86" ht="19.5" customHeight="1" x14ac:dyDescent="0.2">
      <c r="A47" s="1618"/>
      <c r="B47" s="1619"/>
      <c r="C47" s="1619"/>
      <c r="D47" s="1619"/>
      <c r="E47" s="1620"/>
      <c r="F47" s="1616"/>
      <c r="G47" s="1592"/>
      <c r="H47" s="1592"/>
      <c r="I47" s="1592"/>
      <c r="J47" s="1592"/>
      <c r="K47" s="1617"/>
      <c r="L47" s="1610"/>
      <c r="M47" s="1611"/>
      <c r="N47" s="1612"/>
      <c r="O47" s="1582"/>
      <c r="P47" s="1621"/>
      <c r="Q47" s="1622"/>
      <c r="R47" s="1581"/>
      <c r="S47" s="1581"/>
      <c r="T47" s="1582"/>
      <c r="U47" s="1583"/>
      <c r="V47" s="1581"/>
      <c r="W47" s="1584"/>
      <c r="X47" s="1586"/>
      <c r="Y47" s="1587"/>
      <c r="Z47" s="1587"/>
      <c r="AA47" s="1587"/>
      <c r="AB47" s="1587"/>
      <c r="AC47" s="1587"/>
      <c r="AD47" s="1587"/>
      <c r="AE47" s="1587"/>
      <c r="AF47" s="1587"/>
      <c r="AG47" s="1587"/>
      <c r="AH47" s="1587"/>
      <c r="AI47" s="1587"/>
      <c r="AJ47" s="1587"/>
      <c r="AK47" s="1587"/>
      <c r="AL47" s="1587"/>
      <c r="AM47" s="1587"/>
      <c r="AN47" s="1581"/>
      <c r="AO47" s="1581"/>
      <c r="AP47" s="1582"/>
      <c r="AQ47" s="1583"/>
      <c r="AR47" s="1581"/>
      <c r="AS47" s="1584"/>
      <c r="AT47" s="1591" t="s">
        <v>1203</v>
      </c>
      <c r="AU47" s="1592"/>
      <c r="AV47" s="1593"/>
      <c r="AW47" s="1594"/>
      <c r="AX47" s="1594"/>
      <c r="AY47" s="1594"/>
      <c r="AZ47" s="1594"/>
      <c r="BA47" s="1594"/>
      <c r="BB47" s="1594"/>
      <c r="BC47" s="1594"/>
      <c r="BD47" s="1594"/>
      <c r="BE47" s="1594"/>
      <c r="BF47" s="1594"/>
      <c r="BG47" s="1594"/>
      <c r="BH47" s="1594"/>
      <c r="BI47" s="1594"/>
      <c r="BJ47" s="1595"/>
      <c r="BK47" s="1588"/>
      <c r="BL47" s="1588"/>
      <c r="BM47" s="1589"/>
      <c r="BN47" s="1590"/>
      <c r="BO47" s="1588"/>
      <c r="BP47" s="1588"/>
      <c r="BQ47" s="1588"/>
      <c r="BR47" s="1588"/>
      <c r="BS47" s="1589"/>
      <c r="BT47" s="1585"/>
      <c r="BU47" s="1585"/>
      <c r="BV47" s="1585"/>
      <c r="BW47" s="1585"/>
      <c r="BX47" s="1585"/>
      <c r="BY47" s="1585"/>
      <c r="BZ47" s="1585"/>
      <c r="CA47" s="1585"/>
      <c r="CB47" s="1585"/>
      <c r="CC47" s="1585"/>
      <c r="CD47" s="1585"/>
      <c r="CE47" s="1585"/>
      <c r="CH47" s="64" t="str">
        <f t="shared" si="0"/>
        <v/>
      </c>
    </row>
    <row r="48" spans="1:86" ht="19.5" customHeight="1" x14ac:dyDescent="0.2">
      <c r="A48" s="1618"/>
      <c r="B48" s="1619"/>
      <c r="C48" s="1619"/>
      <c r="D48" s="1619"/>
      <c r="E48" s="1620"/>
      <c r="F48" s="1616"/>
      <c r="G48" s="1592"/>
      <c r="H48" s="1592"/>
      <c r="I48" s="1592"/>
      <c r="J48" s="1592"/>
      <c r="K48" s="1617"/>
      <c r="L48" s="1610"/>
      <c r="M48" s="1611"/>
      <c r="N48" s="1612"/>
      <c r="O48" s="1582"/>
      <c r="P48" s="1621"/>
      <c r="Q48" s="1622"/>
      <c r="R48" s="1581"/>
      <c r="S48" s="1581"/>
      <c r="T48" s="1582"/>
      <c r="U48" s="1583"/>
      <c r="V48" s="1581"/>
      <c r="W48" s="1584"/>
      <c r="X48" s="1586"/>
      <c r="Y48" s="1587"/>
      <c r="Z48" s="1587"/>
      <c r="AA48" s="1587"/>
      <c r="AB48" s="1587"/>
      <c r="AC48" s="1587"/>
      <c r="AD48" s="1587"/>
      <c r="AE48" s="1587"/>
      <c r="AF48" s="1587"/>
      <c r="AG48" s="1587"/>
      <c r="AH48" s="1587"/>
      <c r="AI48" s="1587"/>
      <c r="AJ48" s="1587"/>
      <c r="AK48" s="1587"/>
      <c r="AL48" s="1587"/>
      <c r="AM48" s="1587"/>
      <c r="AN48" s="1581"/>
      <c r="AO48" s="1581"/>
      <c r="AP48" s="1582"/>
      <c r="AQ48" s="1583"/>
      <c r="AR48" s="1581"/>
      <c r="AS48" s="1584"/>
      <c r="AT48" s="1591" t="s">
        <v>1203</v>
      </c>
      <c r="AU48" s="1592"/>
      <c r="AV48" s="1593"/>
      <c r="AW48" s="1594"/>
      <c r="AX48" s="1594"/>
      <c r="AY48" s="1594"/>
      <c r="AZ48" s="1594"/>
      <c r="BA48" s="1594"/>
      <c r="BB48" s="1594"/>
      <c r="BC48" s="1594"/>
      <c r="BD48" s="1594"/>
      <c r="BE48" s="1594"/>
      <c r="BF48" s="1594"/>
      <c r="BG48" s="1594"/>
      <c r="BH48" s="1594"/>
      <c r="BI48" s="1594"/>
      <c r="BJ48" s="1595"/>
      <c r="BK48" s="1588"/>
      <c r="BL48" s="1588"/>
      <c r="BM48" s="1589"/>
      <c r="BN48" s="1590"/>
      <c r="BO48" s="1588"/>
      <c r="BP48" s="1588"/>
      <c r="BQ48" s="1588"/>
      <c r="BR48" s="1588"/>
      <c r="BS48" s="1589"/>
      <c r="BT48" s="1585"/>
      <c r="BU48" s="1585"/>
      <c r="BV48" s="1585"/>
      <c r="BW48" s="1585"/>
      <c r="BX48" s="1585"/>
      <c r="BY48" s="1585"/>
      <c r="BZ48" s="1585"/>
      <c r="CA48" s="1585"/>
      <c r="CB48" s="1585"/>
      <c r="CC48" s="1585"/>
      <c r="CD48" s="1585"/>
      <c r="CE48" s="1585"/>
      <c r="CH48" s="64" t="str">
        <f t="shared" si="0"/>
        <v/>
      </c>
    </row>
    <row r="49" spans="1:86" ht="19.5" customHeight="1" x14ac:dyDescent="0.2">
      <c r="A49" s="1618"/>
      <c r="B49" s="1619"/>
      <c r="C49" s="1619"/>
      <c r="D49" s="1619"/>
      <c r="E49" s="1620"/>
      <c r="F49" s="1616"/>
      <c r="G49" s="1592"/>
      <c r="H49" s="1592"/>
      <c r="I49" s="1592"/>
      <c r="J49" s="1592"/>
      <c r="K49" s="1617"/>
      <c r="L49" s="1610"/>
      <c r="M49" s="1611"/>
      <c r="N49" s="1612"/>
      <c r="O49" s="1582"/>
      <c r="P49" s="1621"/>
      <c r="Q49" s="1622"/>
      <c r="R49" s="1581"/>
      <c r="S49" s="1581"/>
      <c r="T49" s="1582"/>
      <c r="U49" s="1583"/>
      <c r="V49" s="1581"/>
      <c r="W49" s="1584"/>
      <c r="X49" s="1586"/>
      <c r="Y49" s="1587"/>
      <c r="Z49" s="1587"/>
      <c r="AA49" s="1587"/>
      <c r="AB49" s="1587"/>
      <c r="AC49" s="1587"/>
      <c r="AD49" s="1587"/>
      <c r="AE49" s="1587"/>
      <c r="AF49" s="1587"/>
      <c r="AG49" s="1587"/>
      <c r="AH49" s="1587"/>
      <c r="AI49" s="1587"/>
      <c r="AJ49" s="1587"/>
      <c r="AK49" s="1587"/>
      <c r="AL49" s="1587"/>
      <c r="AM49" s="1587"/>
      <c r="AN49" s="1581"/>
      <c r="AO49" s="1581"/>
      <c r="AP49" s="1582"/>
      <c r="AQ49" s="1583"/>
      <c r="AR49" s="1581"/>
      <c r="AS49" s="1584"/>
      <c r="AT49" s="1591" t="s">
        <v>1203</v>
      </c>
      <c r="AU49" s="1592"/>
      <c r="AV49" s="1593"/>
      <c r="AW49" s="1594"/>
      <c r="AX49" s="1594"/>
      <c r="AY49" s="1594"/>
      <c r="AZ49" s="1594"/>
      <c r="BA49" s="1594"/>
      <c r="BB49" s="1594"/>
      <c r="BC49" s="1594"/>
      <c r="BD49" s="1594"/>
      <c r="BE49" s="1594"/>
      <c r="BF49" s="1594"/>
      <c r="BG49" s="1594"/>
      <c r="BH49" s="1594"/>
      <c r="BI49" s="1594"/>
      <c r="BJ49" s="1595"/>
      <c r="BK49" s="1588"/>
      <c r="BL49" s="1588"/>
      <c r="BM49" s="1589"/>
      <c r="BN49" s="1590"/>
      <c r="BO49" s="1588"/>
      <c r="BP49" s="1588"/>
      <c r="BQ49" s="1588"/>
      <c r="BR49" s="1588"/>
      <c r="BS49" s="1589"/>
      <c r="BT49" s="1585"/>
      <c r="BU49" s="1585"/>
      <c r="BV49" s="1585"/>
      <c r="BW49" s="1585"/>
      <c r="BX49" s="1585"/>
      <c r="BY49" s="1585"/>
      <c r="BZ49" s="1585"/>
      <c r="CA49" s="1585"/>
      <c r="CB49" s="1585"/>
      <c r="CC49" s="1585"/>
      <c r="CD49" s="1585"/>
      <c r="CE49" s="1585"/>
      <c r="CH49" s="64" t="str">
        <f t="shared" si="0"/>
        <v/>
      </c>
    </row>
    <row r="50" spans="1:86" ht="19.5" customHeight="1" x14ac:dyDescent="0.2">
      <c r="A50" s="1618"/>
      <c r="B50" s="1619"/>
      <c r="C50" s="1619"/>
      <c r="D50" s="1619"/>
      <c r="E50" s="1620"/>
      <c r="F50" s="1616"/>
      <c r="G50" s="1592"/>
      <c r="H50" s="1592"/>
      <c r="I50" s="1592"/>
      <c r="J50" s="1592"/>
      <c r="K50" s="1617"/>
      <c r="L50" s="1610"/>
      <c r="M50" s="1611"/>
      <c r="N50" s="1612"/>
      <c r="O50" s="1582"/>
      <c r="P50" s="1621"/>
      <c r="Q50" s="1622"/>
      <c r="R50" s="1581"/>
      <c r="S50" s="1581"/>
      <c r="T50" s="1582"/>
      <c r="U50" s="1583"/>
      <c r="V50" s="1581"/>
      <c r="W50" s="1584"/>
      <c r="X50" s="1586"/>
      <c r="Y50" s="1587"/>
      <c r="Z50" s="1587"/>
      <c r="AA50" s="1587"/>
      <c r="AB50" s="1587"/>
      <c r="AC50" s="1587"/>
      <c r="AD50" s="1587"/>
      <c r="AE50" s="1587"/>
      <c r="AF50" s="1587"/>
      <c r="AG50" s="1587"/>
      <c r="AH50" s="1587"/>
      <c r="AI50" s="1587"/>
      <c r="AJ50" s="1587"/>
      <c r="AK50" s="1587"/>
      <c r="AL50" s="1587"/>
      <c r="AM50" s="1587"/>
      <c r="AN50" s="1581"/>
      <c r="AO50" s="1581"/>
      <c r="AP50" s="1582"/>
      <c r="AQ50" s="1583"/>
      <c r="AR50" s="1581"/>
      <c r="AS50" s="1584"/>
      <c r="AT50" s="1591" t="s">
        <v>1203</v>
      </c>
      <c r="AU50" s="1592"/>
      <c r="AV50" s="1593"/>
      <c r="AW50" s="1594"/>
      <c r="AX50" s="1594"/>
      <c r="AY50" s="1594"/>
      <c r="AZ50" s="1594"/>
      <c r="BA50" s="1594"/>
      <c r="BB50" s="1594"/>
      <c r="BC50" s="1594"/>
      <c r="BD50" s="1594"/>
      <c r="BE50" s="1594"/>
      <c r="BF50" s="1594"/>
      <c r="BG50" s="1594"/>
      <c r="BH50" s="1594"/>
      <c r="BI50" s="1594"/>
      <c r="BJ50" s="1595"/>
      <c r="BK50" s="1588"/>
      <c r="BL50" s="1588"/>
      <c r="BM50" s="1589"/>
      <c r="BN50" s="1590"/>
      <c r="BO50" s="1588"/>
      <c r="BP50" s="1588"/>
      <c r="BQ50" s="1588"/>
      <c r="BR50" s="1588"/>
      <c r="BS50" s="1589"/>
      <c r="BT50" s="1585"/>
      <c r="BU50" s="1585"/>
      <c r="BV50" s="1585"/>
      <c r="BW50" s="1585"/>
      <c r="BX50" s="1585"/>
      <c r="BY50" s="1585"/>
      <c r="BZ50" s="1585"/>
      <c r="CA50" s="1585"/>
      <c r="CB50" s="1585"/>
      <c r="CC50" s="1585"/>
      <c r="CD50" s="1585"/>
      <c r="CE50" s="1585"/>
      <c r="CH50" s="64" t="str">
        <f t="shared" si="0"/>
        <v/>
      </c>
    </row>
    <row r="51" spans="1:86" ht="19.5" customHeight="1" x14ac:dyDescent="0.2">
      <c r="A51" s="1618"/>
      <c r="B51" s="1619"/>
      <c r="C51" s="1619"/>
      <c r="D51" s="1619"/>
      <c r="E51" s="1620"/>
      <c r="F51" s="1616"/>
      <c r="G51" s="1592"/>
      <c r="H51" s="1592"/>
      <c r="I51" s="1592"/>
      <c r="J51" s="1592"/>
      <c r="K51" s="1617"/>
      <c r="L51" s="1610"/>
      <c r="M51" s="1611"/>
      <c r="N51" s="1612"/>
      <c r="O51" s="1582"/>
      <c r="P51" s="1621"/>
      <c r="Q51" s="1622"/>
      <c r="R51" s="1581"/>
      <c r="S51" s="1581"/>
      <c r="T51" s="1582"/>
      <c r="U51" s="1583"/>
      <c r="V51" s="1581"/>
      <c r="W51" s="1584"/>
      <c r="X51" s="1608"/>
      <c r="Y51" s="1609"/>
      <c r="Z51" s="1609"/>
      <c r="AA51" s="1609"/>
      <c r="AB51" s="1609"/>
      <c r="AC51" s="1609"/>
      <c r="AD51" s="1609"/>
      <c r="AE51" s="1609"/>
      <c r="AF51" s="1609"/>
      <c r="AG51" s="1609"/>
      <c r="AH51" s="1609"/>
      <c r="AI51" s="1609"/>
      <c r="AJ51" s="1609"/>
      <c r="AK51" s="1609"/>
      <c r="AL51" s="1609"/>
      <c r="AM51" s="1609"/>
      <c r="AN51" s="1581"/>
      <c r="AO51" s="1581"/>
      <c r="AP51" s="1582"/>
      <c r="AQ51" s="1583"/>
      <c r="AR51" s="1581"/>
      <c r="AS51" s="1584"/>
      <c r="AT51" s="1591" t="s">
        <v>1203</v>
      </c>
      <c r="AU51" s="1592"/>
      <c r="AV51" s="1593"/>
      <c r="AW51" s="1594"/>
      <c r="AX51" s="1594"/>
      <c r="AY51" s="1594"/>
      <c r="AZ51" s="1594"/>
      <c r="BA51" s="1594"/>
      <c r="BB51" s="1594"/>
      <c r="BC51" s="1594"/>
      <c r="BD51" s="1594"/>
      <c r="BE51" s="1594"/>
      <c r="BF51" s="1594"/>
      <c r="BG51" s="1594"/>
      <c r="BH51" s="1594"/>
      <c r="BI51" s="1594"/>
      <c r="BJ51" s="1595"/>
      <c r="BK51" s="1588"/>
      <c r="BL51" s="1588"/>
      <c r="BM51" s="1589"/>
      <c r="BN51" s="1590"/>
      <c r="BO51" s="1588"/>
      <c r="BP51" s="1588"/>
      <c r="BQ51" s="1588"/>
      <c r="BR51" s="1588"/>
      <c r="BS51" s="1589"/>
      <c r="BT51" s="1585"/>
      <c r="BU51" s="1585"/>
      <c r="BV51" s="1585"/>
      <c r="BW51" s="1585"/>
      <c r="BX51" s="1585"/>
      <c r="BY51" s="1585"/>
      <c r="BZ51" s="1585"/>
      <c r="CA51" s="1585"/>
      <c r="CB51" s="1585"/>
      <c r="CC51" s="1585"/>
      <c r="CD51" s="1585"/>
      <c r="CE51" s="1585"/>
      <c r="CH51" s="64" t="str">
        <f t="shared" si="0"/>
        <v/>
      </c>
    </row>
    <row r="52" spans="1:86" ht="19.5" customHeight="1" x14ac:dyDescent="0.2">
      <c r="A52" s="1618"/>
      <c r="B52" s="1619"/>
      <c r="C52" s="1619"/>
      <c r="D52" s="1619"/>
      <c r="E52" s="1620"/>
      <c r="F52" s="1616"/>
      <c r="G52" s="1592"/>
      <c r="H52" s="1592"/>
      <c r="I52" s="1592"/>
      <c r="J52" s="1592"/>
      <c r="K52" s="1617"/>
      <c r="L52" s="1610"/>
      <c r="M52" s="1611"/>
      <c r="N52" s="1612"/>
      <c r="O52" s="1582"/>
      <c r="P52" s="1621"/>
      <c r="Q52" s="1622"/>
      <c r="R52" s="1581"/>
      <c r="S52" s="1581"/>
      <c r="T52" s="1582"/>
      <c r="U52" s="1583"/>
      <c r="V52" s="1581"/>
      <c r="W52" s="1584"/>
      <c r="X52" s="1606"/>
      <c r="Y52" s="1607"/>
      <c r="Z52" s="1607"/>
      <c r="AA52" s="1607"/>
      <c r="AB52" s="1607"/>
      <c r="AC52" s="1607"/>
      <c r="AD52" s="1607"/>
      <c r="AE52" s="1607"/>
      <c r="AF52" s="1607"/>
      <c r="AG52" s="1607"/>
      <c r="AH52" s="1607"/>
      <c r="AI52" s="1607"/>
      <c r="AJ52" s="1607"/>
      <c r="AK52" s="1607"/>
      <c r="AL52" s="1607"/>
      <c r="AM52" s="1607"/>
      <c r="AN52" s="1581"/>
      <c r="AO52" s="1581"/>
      <c r="AP52" s="1582"/>
      <c r="AQ52" s="1583"/>
      <c r="AR52" s="1581"/>
      <c r="AS52" s="1584"/>
      <c r="AT52" s="1591" t="s">
        <v>1203</v>
      </c>
      <c r="AU52" s="1592"/>
      <c r="AV52" s="1593"/>
      <c r="AW52" s="1594"/>
      <c r="AX52" s="1594"/>
      <c r="AY52" s="1594"/>
      <c r="AZ52" s="1594"/>
      <c r="BA52" s="1594"/>
      <c r="BB52" s="1594"/>
      <c r="BC52" s="1594"/>
      <c r="BD52" s="1594"/>
      <c r="BE52" s="1594"/>
      <c r="BF52" s="1594"/>
      <c r="BG52" s="1594"/>
      <c r="BH52" s="1594"/>
      <c r="BI52" s="1594"/>
      <c r="BJ52" s="1595"/>
      <c r="BK52" s="1603"/>
      <c r="BL52" s="1603"/>
      <c r="BM52" s="1604"/>
      <c r="BN52" s="1605"/>
      <c r="BO52" s="1603"/>
      <c r="BP52" s="1603"/>
      <c r="BQ52" s="1603"/>
      <c r="BR52" s="1603"/>
      <c r="BS52" s="1604"/>
      <c r="BT52" s="1601"/>
      <c r="BU52" s="1601"/>
      <c r="BV52" s="1601"/>
      <c r="BW52" s="1601"/>
      <c r="BX52" s="1601"/>
      <c r="BY52" s="1601"/>
      <c r="BZ52" s="1601"/>
      <c r="CA52" s="1601"/>
      <c r="CB52" s="1601"/>
      <c r="CC52" s="1601"/>
      <c r="CD52" s="1601"/>
      <c r="CE52" s="1601"/>
      <c r="CH52" s="64" t="str">
        <f t="shared" si="0"/>
        <v/>
      </c>
    </row>
    <row r="53" spans="1:86" ht="19.5" customHeight="1" x14ac:dyDescent="0.2">
      <c r="A53" s="1618"/>
      <c r="B53" s="1619"/>
      <c r="C53" s="1619"/>
      <c r="D53" s="1619"/>
      <c r="E53" s="1620"/>
      <c r="F53" s="1616"/>
      <c r="G53" s="1592"/>
      <c r="H53" s="1592"/>
      <c r="I53" s="1592"/>
      <c r="J53" s="1592"/>
      <c r="K53" s="1617"/>
      <c r="L53" s="1610"/>
      <c r="M53" s="1611"/>
      <c r="N53" s="1612"/>
      <c r="O53" s="1582"/>
      <c r="P53" s="1621"/>
      <c r="Q53" s="1622"/>
      <c r="R53" s="1581"/>
      <c r="S53" s="1581"/>
      <c r="T53" s="1582"/>
      <c r="U53" s="1583"/>
      <c r="V53" s="1581"/>
      <c r="W53" s="1584"/>
      <c r="X53" s="1586"/>
      <c r="Y53" s="1587"/>
      <c r="Z53" s="1587"/>
      <c r="AA53" s="1587"/>
      <c r="AB53" s="1587"/>
      <c r="AC53" s="1587"/>
      <c r="AD53" s="1587"/>
      <c r="AE53" s="1587"/>
      <c r="AF53" s="1587"/>
      <c r="AG53" s="1587"/>
      <c r="AH53" s="1587"/>
      <c r="AI53" s="1587"/>
      <c r="AJ53" s="1587"/>
      <c r="AK53" s="1587"/>
      <c r="AL53" s="1587"/>
      <c r="AM53" s="1587"/>
      <c r="AN53" s="1581"/>
      <c r="AO53" s="1581"/>
      <c r="AP53" s="1582"/>
      <c r="AQ53" s="1583"/>
      <c r="AR53" s="1581"/>
      <c r="AS53" s="1584"/>
      <c r="AT53" s="1591" t="s">
        <v>1203</v>
      </c>
      <c r="AU53" s="1592"/>
      <c r="AV53" s="1593"/>
      <c r="AW53" s="1594"/>
      <c r="AX53" s="1594"/>
      <c r="AY53" s="1594"/>
      <c r="AZ53" s="1594"/>
      <c r="BA53" s="1594"/>
      <c r="BB53" s="1594"/>
      <c r="BC53" s="1594"/>
      <c r="BD53" s="1594"/>
      <c r="BE53" s="1594"/>
      <c r="BF53" s="1594"/>
      <c r="BG53" s="1594"/>
      <c r="BH53" s="1594"/>
      <c r="BI53" s="1594"/>
      <c r="BJ53" s="1595"/>
      <c r="BK53" s="1588"/>
      <c r="BL53" s="1588"/>
      <c r="BM53" s="1589"/>
      <c r="BN53" s="1590"/>
      <c r="BO53" s="1588"/>
      <c r="BP53" s="1588"/>
      <c r="BQ53" s="1588"/>
      <c r="BR53" s="1588"/>
      <c r="BS53" s="1589"/>
      <c r="BT53" s="1585"/>
      <c r="BU53" s="1585"/>
      <c r="BV53" s="1585"/>
      <c r="BW53" s="1585"/>
      <c r="BX53" s="1585"/>
      <c r="BY53" s="1585"/>
      <c r="BZ53" s="1585"/>
      <c r="CA53" s="1585"/>
      <c r="CB53" s="1585"/>
      <c r="CC53" s="1585"/>
      <c r="CD53" s="1585"/>
      <c r="CE53" s="1585"/>
      <c r="CH53" s="64" t="str">
        <f t="shared" si="0"/>
        <v/>
      </c>
    </row>
    <row r="54" spans="1:86" ht="19.5" customHeight="1" x14ac:dyDescent="0.2">
      <c r="A54" s="1618"/>
      <c r="B54" s="1619"/>
      <c r="C54" s="1619"/>
      <c r="D54" s="1619"/>
      <c r="E54" s="1620"/>
      <c r="F54" s="1616"/>
      <c r="G54" s="1592"/>
      <c r="H54" s="1592"/>
      <c r="I54" s="1592"/>
      <c r="J54" s="1592"/>
      <c r="K54" s="1617"/>
      <c r="L54" s="1610"/>
      <c r="M54" s="1611"/>
      <c r="N54" s="1612"/>
      <c r="O54" s="1582"/>
      <c r="P54" s="1621"/>
      <c r="Q54" s="1622"/>
      <c r="R54" s="1581"/>
      <c r="S54" s="1581"/>
      <c r="T54" s="1582"/>
      <c r="U54" s="1583"/>
      <c r="V54" s="1581"/>
      <c r="W54" s="1584"/>
      <c r="X54" s="1586"/>
      <c r="Y54" s="1587"/>
      <c r="Z54" s="1587"/>
      <c r="AA54" s="1587"/>
      <c r="AB54" s="1587"/>
      <c r="AC54" s="1587"/>
      <c r="AD54" s="1587"/>
      <c r="AE54" s="1587"/>
      <c r="AF54" s="1587"/>
      <c r="AG54" s="1587"/>
      <c r="AH54" s="1587"/>
      <c r="AI54" s="1587"/>
      <c r="AJ54" s="1587"/>
      <c r="AK54" s="1587"/>
      <c r="AL54" s="1587"/>
      <c r="AM54" s="1587"/>
      <c r="AN54" s="1581"/>
      <c r="AO54" s="1581"/>
      <c r="AP54" s="1582"/>
      <c r="AQ54" s="1583"/>
      <c r="AR54" s="1581"/>
      <c r="AS54" s="1584"/>
      <c r="AT54" s="1591" t="s">
        <v>1203</v>
      </c>
      <c r="AU54" s="1592"/>
      <c r="AV54" s="1593"/>
      <c r="AW54" s="1594"/>
      <c r="AX54" s="1594"/>
      <c r="AY54" s="1594"/>
      <c r="AZ54" s="1594"/>
      <c r="BA54" s="1594"/>
      <c r="BB54" s="1594"/>
      <c r="BC54" s="1594"/>
      <c r="BD54" s="1594"/>
      <c r="BE54" s="1594"/>
      <c r="BF54" s="1594"/>
      <c r="BG54" s="1594"/>
      <c r="BH54" s="1594"/>
      <c r="BI54" s="1594"/>
      <c r="BJ54" s="1595"/>
      <c r="BK54" s="1588"/>
      <c r="BL54" s="1588"/>
      <c r="BM54" s="1589"/>
      <c r="BN54" s="1590"/>
      <c r="BO54" s="1588"/>
      <c r="BP54" s="1588"/>
      <c r="BQ54" s="1588"/>
      <c r="BR54" s="1588"/>
      <c r="BS54" s="1589"/>
      <c r="BT54" s="1585"/>
      <c r="BU54" s="1585"/>
      <c r="BV54" s="1585"/>
      <c r="BW54" s="1585"/>
      <c r="BX54" s="1585"/>
      <c r="BY54" s="1585"/>
      <c r="BZ54" s="1585"/>
      <c r="CA54" s="1585"/>
      <c r="CB54" s="1585"/>
      <c r="CC54" s="1585"/>
      <c r="CD54" s="1585"/>
      <c r="CE54" s="1585"/>
      <c r="CH54" s="64" t="str">
        <f t="shared" si="0"/>
        <v/>
      </c>
    </row>
    <row r="55" spans="1:86" ht="19.5" customHeight="1" x14ac:dyDescent="0.2">
      <c r="A55" s="1618"/>
      <c r="B55" s="1619"/>
      <c r="C55" s="1619"/>
      <c r="D55" s="1619"/>
      <c r="E55" s="1620"/>
      <c r="F55" s="1618"/>
      <c r="G55" s="1619"/>
      <c r="H55" s="1619"/>
      <c r="I55" s="1619"/>
      <c r="J55" s="1619"/>
      <c r="K55" s="1620"/>
      <c r="L55" s="1610"/>
      <c r="M55" s="1611"/>
      <c r="N55" s="1612"/>
      <c r="O55" s="1582"/>
      <c r="P55" s="1621"/>
      <c r="Q55" s="1622"/>
      <c r="R55" s="1581"/>
      <c r="S55" s="1581"/>
      <c r="T55" s="1582"/>
      <c r="U55" s="1583"/>
      <c r="V55" s="1581"/>
      <c r="W55" s="1584"/>
      <c r="X55" s="1586"/>
      <c r="Y55" s="1587"/>
      <c r="Z55" s="1587"/>
      <c r="AA55" s="1587"/>
      <c r="AB55" s="1587"/>
      <c r="AC55" s="1587"/>
      <c r="AD55" s="1587"/>
      <c r="AE55" s="1587"/>
      <c r="AF55" s="1587"/>
      <c r="AG55" s="1587"/>
      <c r="AH55" s="1587"/>
      <c r="AI55" s="1587"/>
      <c r="AJ55" s="1587"/>
      <c r="AK55" s="1587"/>
      <c r="AL55" s="1587"/>
      <c r="AM55" s="1587"/>
      <c r="AN55" s="1581"/>
      <c r="AO55" s="1581"/>
      <c r="AP55" s="1582"/>
      <c r="AQ55" s="1583"/>
      <c r="AR55" s="1581"/>
      <c r="AS55" s="1584"/>
      <c r="AT55" s="1591" t="s">
        <v>1203</v>
      </c>
      <c r="AU55" s="1592"/>
      <c r="AV55" s="1593"/>
      <c r="AW55" s="1594"/>
      <c r="AX55" s="1594"/>
      <c r="AY55" s="1594"/>
      <c r="AZ55" s="1594"/>
      <c r="BA55" s="1594"/>
      <c r="BB55" s="1594"/>
      <c r="BC55" s="1594"/>
      <c r="BD55" s="1594"/>
      <c r="BE55" s="1594"/>
      <c r="BF55" s="1594"/>
      <c r="BG55" s="1594"/>
      <c r="BH55" s="1594"/>
      <c r="BI55" s="1594"/>
      <c r="BJ55" s="1595"/>
      <c r="BK55" s="1588"/>
      <c r="BL55" s="1588"/>
      <c r="BM55" s="1589"/>
      <c r="BN55" s="1590"/>
      <c r="BO55" s="1588"/>
      <c r="BP55" s="1588"/>
      <c r="BQ55" s="1588"/>
      <c r="BR55" s="1588"/>
      <c r="BS55" s="1589"/>
      <c r="BT55" s="1585"/>
      <c r="BU55" s="1585"/>
      <c r="BV55" s="1585"/>
      <c r="BW55" s="1585"/>
      <c r="BX55" s="1585"/>
      <c r="BY55" s="1585"/>
      <c r="BZ55" s="1585"/>
      <c r="CA55" s="1585"/>
      <c r="CB55" s="1585"/>
      <c r="CC55" s="1585"/>
      <c r="CD55" s="1585"/>
      <c r="CE55" s="1585"/>
      <c r="CH55" s="64" t="str">
        <f t="shared" si="0"/>
        <v/>
      </c>
    </row>
    <row r="56" spans="1:86" ht="19.5" customHeight="1" x14ac:dyDescent="0.2">
      <c r="A56" s="1618"/>
      <c r="B56" s="1619"/>
      <c r="C56" s="1619"/>
      <c r="D56" s="1619"/>
      <c r="E56" s="1620"/>
      <c r="F56" s="1616"/>
      <c r="G56" s="1592"/>
      <c r="H56" s="1592"/>
      <c r="I56" s="1592"/>
      <c r="J56" s="1592"/>
      <c r="K56" s="1617"/>
      <c r="L56" s="1610"/>
      <c r="M56" s="1611"/>
      <c r="N56" s="1612"/>
      <c r="O56" s="1582"/>
      <c r="P56" s="1621"/>
      <c r="Q56" s="1622"/>
      <c r="R56" s="1581"/>
      <c r="S56" s="1581"/>
      <c r="T56" s="1582"/>
      <c r="U56" s="1583"/>
      <c r="V56" s="1581"/>
      <c r="W56" s="1584"/>
      <c r="X56" s="1586"/>
      <c r="Y56" s="1587"/>
      <c r="Z56" s="1587"/>
      <c r="AA56" s="1587"/>
      <c r="AB56" s="1587"/>
      <c r="AC56" s="1587"/>
      <c r="AD56" s="1587"/>
      <c r="AE56" s="1587"/>
      <c r="AF56" s="1587"/>
      <c r="AG56" s="1587"/>
      <c r="AH56" s="1587"/>
      <c r="AI56" s="1587"/>
      <c r="AJ56" s="1587"/>
      <c r="AK56" s="1587"/>
      <c r="AL56" s="1587"/>
      <c r="AM56" s="1587"/>
      <c r="AN56" s="1581"/>
      <c r="AO56" s="1581"/>
      <c r="AP56" s="1582"/>
      <c r="AQ56" s="1583"/>
      <c r="AR56" s="1581"/>
      <c r="AS56" s="1584"/>
      <c r="AT56" s="1591" t="s">
        <v>1203</v>
      </c>
      <c r="AU56" s="1592"/>
      <c r="AV56" s="1593"/>
      <c r="AW56" s="1594"/>
      <c r="AX56" s="1594"/>
      <c r="AY56" s="1594"/>
      <c r="AZ56" s="1594"/>
      <c r="BA56" s="1594"/>
      <c r="BB56" s="1594"/>
      <c r="BC56" s="1594"/>
      <c r="BD56" s="1594"/>
      <c r="BE56" s="1594"/>
      <c r="BF56" s="1594"/>
      <c r="BG56" s="1594"/>
      <c r="BH56" s="1594"/>
      <c r="BI56" s="1594"/>
      <c r="BJ56" s="1595"/>
      <c r="BK56" s="1588"/>
      <c r="BL56" s="1588"/>
      <c r="BM56" s="1589"/>
      <c r="BN56" s="1590"/>
      <c r="BO56" s="1588"/>
      <c r="BP56" s="1588"/>
      <c r="BQ56" s="1588"/>
      <c r="BR56" s="1588"/>
      <c r="BS56" s="1589"/>
      <c r="BT56" s="1585"/>
      <c r="BU56" s="1585"/>
      <c r="BV56" s="1585"/>
      <c r="BW56" s="1585"/>
      <c r="BX56" s="1585"/>
      <c r="BY56" s="1585"/>
      <c r="BZ56" s="1585"/>
      <c r="CA56" s="1585"/>
      <c r="CB56" s="1585"/>
      <c r="CC56" s="1585"/>
      <c r="CD56" s="1585"/>
      <c r="CE56" s="1585"/>
      <c r="CH56" s="64" t="str">
        <f t="shared" si="0"/>
        <v/>
      </c>
    </row>
    <row r="57" spans="1:86" ht="19.5" customHeight="1" x14ac:dyDescent="0.2">
      <c r="A57" s="1618"/>
      <c r="B57" s="1619"/>
      <c r="C57" s="1619"/>
      <c r="D57" s="1619"/>
      <c r="E57" s="1620"/>
      <c r="F57" s="1616"/>
      <c r="G57" s="1592"/>
      <c r="H57" s="1592"/>
      <c r="I57" s="1592"/>
      <c r="J57" s="1592"/>
      <c r="K57" s="1617"/>
      <c r="L57" s="1610"/>
      <c r="M57" s="1611"/>
      <c r="N57" s="1612"/>
      <c r="O57" s="1582"/>
      <c r="P57" s="1621"/>
      <c r="Q57" s="1622"/>
      <c r="R57" s="1581"/>
      <c r="S57" s="1581"/>
      <c r="T57" s="1582"/>
      <c r="U57" s="1583"/>
      <c r="V57" s="1581"/>
      <c r="W57" s="1584"/>
      <c r="X57" s="1586"/>
      <c r="Y57" s="1587"/>
      <c r="Z57" s="1587"/>
      <c r="AA57" s="1587"/>
      <c r="AB57" s="1587"/>
      <c r="AC57" s="1587"/>
      <c r="AD57" s="1587"/>
      <c r="AE57" s="1587"/>
      <c r="AF57" s="1587"/>
      <c r="AG57" s="1587"/>
      <c r="AH57" s="1587"/>
      <c r="AI57" s="1587"/>
      <c r="AJ57" s="1587"/>
      <c r="AK57" s="1587"/>
      <c r="AL57" s="1587"/>
      <c r="AM57" s="1587"/>
      <c r="AN57" s="1581"/>
      <c r="AO57" s="1581"/>
      <c r="AP57" s="1582"/>
      <c r="AQ57" s="1583"/>
      <c r="AR57" s="1581"/>
      <c r="AS57" s="1584"/>
      <c r="AT57" s="1591" t="s">
        <v>1203</v>
      </c>
      <c r="AU57" s="1592"/>
      <c r="AV57" s="1593"/>
      <c r="AW57" s="1594"/>
      <c r="AX57" s="1594"/>
      <c r="AY57" s="1594"/>
      <c r="AZ57" s="1594"/>
      <c r="BA57" s="1594"/>
      <c r="BB57" s="1594"/>
      <c r="BC57" s="1594"/>
      <c r="BD57" s="1594"/>
      <c r="BE57" s="1594"/>
      <c r="BF57" s="1594"/>
      <c r="BG57" s="1594"/>
      <c r="BH57" s="1594"/>
      <c r="BI57" s="1594"/>
      <c r="BJ57" s="1595"/>
      <c r="BK57" s="1588"/>
      <c r="BL57" s="1588"/>
      <c r="BM57" s="1589"/>
      <c r="BN57" s="1590"/>
      <c r="BO57" s="1588"/>
      <c r="BP57" s="1588"/>
      <c r="BQ57" s="1588"/>
      <c r="BR57" s="1588"/>
      <c r="BS57" s="1589"/>
      <c r="BT57" s="1585"/>
      <c r="BU57" s="1585"/>
      <c r="BV57" s="1585"/>
      <c r="BW57" s="1585"/>
      <c r="BX57" s="1585"/>
      <c r="BY57" s="1585"/>
      <c r="BZ57" s="1585"/>
      <c r="CA57" s="1585"/>
      <c r="CB57" s="1585"/>
      <c r="CC57" s="1585"/>
      <c r="CD57" s="1585"/>
      <c r="CE57" s="1585"/>
      <c r="CH57" s="64" t="str">
        <f t="shared" si="0"/>
        <v/>
      </c>
    </row>
    <row r="58" spans="1:86" ht="19.5" customHeight="1" x14ac:dyDescent="0.2">
      <c r="A58" s="1618"/>
      <c r="B58" s="1619"/>
      <c r="C58" s="1619"/>
      <c r="D58" s="1619"/>
      <c r="E58" s="1620"/>
      <c r="F58" s="1616"/>
      <c r="G58" s="1592"/>
      <c r="H58" s="1592"/>
      <c r="I58" s="1592"/>
      <c r="J58" s="1592"/>
      <c r="K58" s="1617"/>
      <c r="L58" s="1610"/>
      <c r="M58" s="1611"/>
      <c r="N58" s="1612"/>
      <c r="O58" s="1582"/>
      <c r="P58" s="1621"/>
      <c r="Q58" s="1622"/>
      <c r="R58" s="1581"/>
      <c r="S58" s="1581"/>
      <c r="T58" s="1582"/>
      <c r="U58" s="1583"/>
      <c r="V58" s="1581"/>
      <c r="W58" s="1584"/>
      <c r="X58" s="1586"/>
      <c r="Y58" s="1587"/>
      <c r="Z58" s="1587"/>
      <c r="AA58" s="1587"/>
      <c r="AB58" s="1587"/>
      <c r="AC58" s="1587"/>
      <c r="AD58" s="1587"/>
      <c r="AE58" s="1587"/>
      <c r="AF58" s="1587"/>
      <c r="AG58" s="1587"/>
      <c r="AH58" s="1587"/>
      <c r="AI58" s="1587"/>
      <c r="AJ58" s="1587"/>
      <c r="AK58" s="1587"/>
      <c r="AL58" s="1587"/>
      <c r="AM58" s="1587"/>
      <c r="AN58" s="1581"/>
      <c r="AO58" s="1581"/>
      <c r="AP58" s="1582"/>
      <c r="AQ58" s="1583"/>
      <c r="AR58" s="1581"/>
      <c r="AS58" s="1584"/>
      <c r="AT58" s="1591" t="s">
        <v>1203</v>
      </c>
      <c r="AU58" s="1592"/>
      <c r="AV58" s="1593"/>
      <c r="AW58" s="1594"/>
      <c r="AX58" s="1594"/>
      <c r="AY58" s="1594"/>
      <c r="AZ58" s="1594"/>
      <c r="BA58" s="1594"/>
      <c r="BB58" s="1594"/>
      <c r="BC58" s="1594"/>
      <c r="BD58" s="1594"/>
      <c r="BE58" s="1594"/>
      <c r="BF58" s="1594"/>
      <c r="BG58" s="1594"/>
      <c r="BH58" s="1594"/>
      <c r="BI58" s="1594"/>
      <c r="BJ58" s="1595"/>
      <c r="BK58" s="1588"/>
      <c r="BL58" s="1588"/>
      <c r="BM58" s="1589"/>
      <c r="BN58" s="1590"/>
      <c r="BO58" s="1588"/>
      <c r="BP58" s="1588"/>
      <c r="BQ58" s="1588"/>
      <c r="BR58" s="1588"/>
      <c r="BS58" s="1589"/>
      <c r="BT58" s="1585"/>
      <c r="BU58" s="1585"/>
      <c r="BV58" s="1585"/>
      <c r="BW58" s="1585"/>
      <c r="BX58" s="1585"/>
      <c r="BY58" s="1585"/>
      <c r="BZ58" s="1585"/>
      <c r="CA58" s="1585"/>
      <c r="CB58" s="1585"/>
      <c r="CC58" s="1585"/>
      <c r="CD58" s="1585"/>
      <c r="CE58" s="1585"/>
      <c r="CH58" s="64" t="str">
        <f t="shared" si="0"/>
        <v/>
      </c>
    </row>
    <row r="59" spans="1:86" ht="19.5" customHeight="1" x14ac:dyDescent="0.2">
      <c r="A59" s="1618"/>
      <c r="B59" s="1619"/>
      <c r="C59" s="1619"/>
      <c r="D59" s="1619"/>
      <c r="E59" s="1620"/>
      <c r="F59" s="1616"/>
      <c r="G59" s="1592"/>
      <c r="H59" s="1592"/>
      <c r="I59" s="1592"/>
      <c r="J59" s="1592"/>
      <c r="K59" s="1617"/>
      <c r="L59" s="1610"/>
      <c r="M59" s="1611"/>
      <c r="N59" s="1612"/>
      <c r="O59" s="1582"/>
      <c r="P59" s="1621"/>
      <c r="Q59" s="1622"/>
      <c r="R59" s="1581"/>
      <c r="S59" s="1581"/>
      <c r="T59" s="1582"/>
      <c r="U59" s="1583"/>
      <c r="V59" s="1581"/>
      <c r="W59" s="1584"/>
      <c r="X59" s="1586"/>
      <c r="Y59" s="1587"/>
      <c r="Z59" s="1587"/>
      <c r="AA59" s="1587"/>
      <c r="AB59" s="1587"/>
      <c r="AC59" s="1587"/>
      <c r="AD59" s="1587"/>
      <c r="AE59" s="1587"/>
      <c r="AF59" s="1587"/>
      <c r="AG59" s="1587"/>
      <c r="AH59" s="1587"/>
      <c r="AI59" s="1587"/>
      <c r="AJ59" s="1587"/>
      <c r="AK59" s="1587"/>
      <c r="AL59" s="1587"/>
      <c r="AM59" s="1587"/>
      <c r="AN59" s="1581"/>
      <c r="AO59" s="1581"/>
      <c r="AP59" s="1582"/>
      <c r="AQ59" s="1583"/>
      <c r="AR59" s="1581"/>
      <c r="AS59" s="1584"/>
      <c r="AT59" s="1591" t="s">
        <v>1203</v>
      </c>
      <c r="AU59" s="1592"/>
      <c r="AV59" s="1593"/>
      <c r="AW59" s="1594"/>
      <c r="AX59" s="1594"/>
      <c r="AY59" s="1594"/>
      <c r="AZ59" s="1594"/>
      <c r="BA59" s="1594"/>
      <c r="BB59" s="1594"/>
      <c r="BC59" s="1594"/>
      <c r="BD59" s="1594"/>
      <c r="BE59" s="1594"/>
      <c r="BF59" s="1594"/>
      <c r="BG59" s="1594"/>
      <c r="BH59" s="1594"/>
      <c r="BI59" s="1594"/>
      <c r="BJ59" s="1595"/>
      <c r="BK59" s="1588"/>
      <c r="BL59" s="1588"/>
      <c r="BM59" s="1589"/>
      <c r="BN59" s="1590"/>
      <c r="BO59" s="1588"/>
      <c r="BP59" s="1588"/>
      <c r="BQ59" s="1588"/>
      <c r="BR59" s="1588"/>
      <c r="BS59" s="1589"/>
      <c r="BT59" s="1585"/>
      <c r="BU59" s="1585"/>
      <c r="BV59" s="1585"/>
      <c r="BW59" s="1585"/>
      <c r="BX59" s="1585"/>
      <c r="BY59" s="1585"/>
      <c r="BZ59" s="1585"/>
      <c r="CA59" s="1585"/>
      <c r="CB59" s="1585"/>
      <c r="CC59" s="1585"/>
      <c r="CD59" s="1585"/>
      <c r="CE59" s="1585"/>
      <c r="CH59" s="64" t="str">
        <f t="shared" si="0"/>
        <v/>
      </c>
    </row>
    <row r="60" spans="1:86" ht="19.5" customHeight="1" x14ac:dyDescent="0.2">
      <c r="A60" s="1618"/>
      <c r="B60" s="1619"/>
      <c r="C60" s="1619"/>
      <c r="D60" s="1619"/>
      <c r="E60" s="1620"/>
      <c r="F60" s="1616"/>
      <c r="G60" s="1592"/>
      <c r="H60" s="1592"/>
      <c r="I60" s="1592"/>
      <c r="J60" s="1592"/>
      <c r="K60" s="1617"/>
      <c r="L60" s="1610"/>
      <c r="M60" s="1611"/>
      <c r="N60" s="1612"/>
      <c r="O60" s="1582"/>
      <c r="P60" s="1621"/>
      <c r="Q60" s="1622"/>
      <c r="R60" s="1581"/>
      <c r="S60" s="1581"/>
      <c r="T60" s="1582"/>
      <c r="U60" s="1583"/>
      <c r="V60" s="1581"/>
      <c r="W60" s="1584"/>
      <c r="X60" s="1586"/>
      <c r="Y60" s="1587"/>
      <c r="Z60" s="1587"/>
      <c r="AA60" s="1587"/>
      <c r="AB60" s="1587"/>
      <c r="AC60" s="1587"/>
      <c r="AD60" s="1587"/>
      <c r="AE60" s="1587"/>
      <c r="AF60" s="1587"/>
      <c r="AG60" s="1587"/>
      <c r="AH60" s="1587"/>
      <c r="AI60" s="1587"/>
      <c r="AJ60" s="1587"/>
      <c r="AK60" s="1587"/>
      <c r="AL60" s="1587"/>
      <c r="AM60" s="1587"/>
      <c r="AN60" s="1581"/>
      <c r="AO60" s="1581"/>
      <c r="AP60" s="1582"/>
      <c r="AQ60" s="1583"/>
      <c r="AR60" s="1581"/>
      <c r="AS60" s="1584"/>
      <c r="AT60" s="1591" t="s">
        <v>1203</v>
      </c>
      <c r="AU60" s="1592"/>
      <c r="AV60" s="1593"/>
      <c r="AW60" s="1594"/>
      <c r="AX60" s="1594"/>
      <c r="AY60" s="1594"/>
      <c r="AZ60" s="1594"/>
      <c r="BA60" s="1594"/>
      <c r="BB60" s="1594"/>
      <c r="BC60" s="1594"/>
      <c r="BD60" s="1594"/>
      <c r="BE60" s="1594"/>
      <c r="BF60" s="1594"/>
      <c r="BG60" s="1594"/>
      <c r="BH60" s="1594"/>
      <c r="BI60" s="1594"/>
      <c r="BJ60" s="1595"/>
      <c r="BK60" s="1588"/>
      <c r="BL60" s="1588"/>
      <c r="BM60" s="1589"/>
      <c r="BN60" s="1590"/>
      <c r="BO60" s="1588"/>
      <c r="BP60" s="1588"/>
      <c r="BQ60" s="1588"/>
      <c r="BR60" s="1588"/>
      <c r="BS60" s="1589"/>
      <c r="BT60" s="1585"/>
      <c r="BU60" s="1585"/>
      <c r="BV60" s="1585"/>
      <c r="BW60" s="1585"/>
      <c r="BX60" s="1585"/>
      <c r="BY60" s="1585"/>
      <c r="BZ60" s="1585"/>
      <c r="CA60" s="1585"/>
      <c r="CB60" s="1585"/>
      <c r="CC60" s="1585"/>
      <c r="CD60" s="1585"/>
      <c r="CE60" s="1585"/>
      <c r="CH60" s="64" t="str">
        <f t="shared" si="0"/>
        <v/>
      </c>
    </row>
    <row r="61" spans="1:86" ht="19.5" customHeight="1" x14ac:dyDescent="0.2">
      <c r="A61" s="1618"/>
      <c r="B61" s="1619"/>
      <c r="C61" s="1619"/>
      <c r="D61" s="1619"/>
      <c r="E61" s="1620"/>
      <c r="F61" s="1616"/>
      <c r="G61" s="1592"/>
      <c r="H61" s="1592"/>
      <c r="I61" s="1592"/>
      <c r="J61" s="1592"/>
      <c r="K61" s="1617"/>
      <c r="L61" s="1610"/>
      <c r="M61" s="1611"/>
      <c r="N61" s="1612"/>
      <c r="O61" s="1582"/>
      <c r="P61" s="1621"/>
      <c r="Q61" s="1622"/>
      <c r="R61" s="1581"/>
      <c r="S61" s="1581"/>
      <c r="T61" s="1582"/>
      <c r="U61" s="1583"/>
      <c r="V61" s="1581"/>
      <c r="W61" s="1584"/>
      <c r="X61" s="1586"/>
      <c r="Y61" s="1587"/>
      <c r="Z61" s="1587"/>
      <c r="AA61" s="1587"/>
      <c r="AB61" s="1587"/>
      <c r="AC61" s="1587"/>
      <c r="AD61" s="1587"/>
      <c r="AE61" s="1587"/>
      <c r="AF61" s="1587"/>
      <c r="AG61" s="1587"/>
      <c r="AH61" s="1587"/>
      <c r="AI61" s="1587"/>
      <c r="AJ61" s="1587"/>
      <c r="AK61" s="1587"/>
      <c r="AL61" s="1587"/>
      <c r="AM61" s="1587"/>
      <c r="AN61" s="1581"/>
      <c r="AO61" s="1581"/>
      <c r="AP61" s="1582"/>
      <c r="AQ61" s="1583"/>
      <c r="AR61" s="1581"/>
      <c r="AS61" s="1584"/>
      <c r="AT61" s="1591" t="s">
        <v>1203</v>
      </c>
      <c r="AU61" s="1592"/>
      <c r="AV61" s="1593"/>
      <c r="AW61" s="1594"/>
      <c r="AX61" s="1594"/>
      <c r="AY61" s="1594"/>
      <c r="AZ61" s="1594"/>
      <c r="BA61" s="1594"/>
      <c r="BB61" s="1594"/>
      <c r="BC61" s="1594"/>
      <c r="BD61" s="1594"/>
      <c r="BE61" s="1594"/>
      <c r="BF61" s="1594"/>
      <c r="BG61" s="1594"/>
      <c r="BH61" s="1594"/>
      <c r="BI61" s="1594"/>
      <c r="BJ61" s="1595"/>
      <c r="BK61" s="1588"/>
      <c r="BL61" s="1588"/>
      <c r="BM61" s="1589"/>
      <c r="BN61" s="1590"/>
      <c r="BO61" s="1588"/>
      <c r="BP61" s="1588"/>
      <c r="BQ61" s="1588"/>
      <c r="BR61" s="1588"/>
      <c r="BS61" s="1589"/>
      <c r="BT61" s="1585"/>
      <c r="BU61" s="1585"/>
      <c r="BV61" s="1585"/>
      <c r="BW61" s="1585"/>
      <c r="BX61" s="1585"/>
      <c r="BY61" s="1585"/>
      <c r="BZ61" s="1585"/>
      <c r="CA61" s="1585"/>
      <c r="CB61" s="1585"/>
      <c r="CC61" s="1585"/>
      <c r="CD61" s="1585"/>
      <c r="CE61" s="1585"/>
      <c r="CH61" s="64" t="str">
        <f t="shared" si="0"/>
        <v/>
      </c>
    </row>
    <row r="62" spans="1:86" ht="19.5" customHeight="1" x14ac:dyDescent="0.2">
      <c r="A62" s="1618"/>
      <c r="B62" s="1619"/>
      <c r="C62" s="1619"/>
      <c r="D62" s="1619"/>
      <c r="E62" s="1620"/>
      <c r="F62" s="1616"/>
      <c r="G62" s="1592"/>
      <c r="H62" s="1592"/>
      <c r="I62" s="1592"/>
      <c r="J62" s="1592"/>
      <c r="K62" s="1617"/>
      <c r="L62" s="1610"/>
      <c r="M62" s="1611"/>
      <c r="N62" s="1612"/>
      <c r="O62" s="1582"/>
      <c r="P62" s="1621"/>
      <c r="Q62" s="1622"/>
      <c r="R62" s="1581"/>
      <c r="S62" s="1581"/>
      <c r="T62" s="1582"/>
      <c r="U62" s="1583"/>
      <c r="V62" s="1581"/>
      <c r="W62" s="1584"/>
      <c r="X62" s="1586"/>
      <c r="Y62" s="1587"/>
      <c r="Z62" s="1587"/>
      <c r="AA62" s="1587"/>
      <c r="AB62" s="1587"/>
      <c r="AC62" s="1587"/>
      <c r="AD62" s="1587"/>
      <c r="AE62" s="1587"/>
      <c r="AF62" s="1587"/>
      <c r="AG62" s="1587"/>
      <c r="AH62" s="1587"/>
      <c r="AI62" s="1587"/>
      <c r="AJ62" s="1587"/>
      <c r="AK62" s="1587"/>
      <c r="AL62" s="1587"/>
      <c r="AM62" s="1587"/>
      <c r="AN62" s="1581"/>
      <c r="AO62" s="1581"/>
      <c r="AP62" s="1582"/>
      <c r="AQ62" s="1583"/>
      <c r="AR62" s="1581"/>
      <c r="AS62" s="1584"/>
      <c r="AT62" s="1591" t="s">
        <v>1203</v>
      </c>
      <c r="AU62" s="1592"/>
      <c r="AV62" s="1593"/>
      <c r="AW62" s="1594"/>
      <c r="AX62" s="1594"/>
      <c r="AY62" s="1594"/>
      <c r="AZ62" s="1594"/>
      <c r="BA62" s="1594"/>
      <c r="BB62" s="1594"/>
      <c r="BC62" s="1594"/>
      <c r="BD62" s="1594"/>
      <c r="BE62" s="1594"/>
      <c r="BF62" s="1594"/>
      <c r="BG62" s="1594"/>
      <c r="BH62" s="1594"/>
      <c r="BI62" s="1594"/>
      <c r="BJ62" s="1595"/>
      <c r="BK62" s="1588"/>
      <c r="BL62" s="1588"/>
      <c r="BM62" s="1589"/>
      <c r="BN62" s="1590"/>
      <c r="BO62" s="1588"/>
      <c r="BP62" s="1588"/>
      <c r="BQ62" s="1588"/>
      <c r="BR62" s="1588"/>
      <c r="BS62" s="1589"/>
      <c r="BT62" s="1585"/>
      <c r="BU62" s="1585"/>
      <c r="BV62" s="1585"/>
      <c r="BW62" s="1585"/>
      <c r="BX62" s="1585"/>
      <c r="BY62" s="1585"/>
      <c r="BZ62" s="1585"/>
      <c r="CA62" s="1585"/>
      <c r="CB62" s="1585"/>
      <c r="CC62" s="1585"/>
      <c r="CD62" s="1585"/>
      <c r="CE62" s="1585"/>
      <c r="CH62" s="64" t="str">
        <f t="shared" si="0"/>
        <v/>
      </c>
    </row>
    <row r="63" spans="1:86" ht="19.5" customHeight="1" x14ac:dyDescent="0.2">
      <c r="A63" s="1618"/>
      <c r="B63" s="1619"/>
      <c r="C63" s="1619"/>
      <c r="D63" s="1619"/>
      <c r="E63" s="1620"/>
      <c r="F63" s="1616"/>
      <c r="G63" s="1592"/>
      <c r="H63" s="1592"/>
      <c r="I63" s="1592"/>
      <c r="J63" s="1592"/>
      <c r="K63" s="1617"/>
      <c r="L63" s="1610"/>
      <c r="M63" s="1611"/>
      <c r="N63" s="1612"/>
      <c r="O63" s="1582"/>
      <c r="P63" s="1621"/>
      <c r="Q63" s="1622"/>
      <c r="R63" s="1581"/>
      <c r="S63" s="1581"/>
      <c r="T63" s="1582"/>
      <c r="U63" s="1583"/>
      <c r="V63" s="1581"/>
      <c r="W63" s="1584"/>
      <c r="X63" s="1586"/>
      <c r="Y63" s="1587"/>
      <c r="Z63" s="1587"/>
      <c r="AA63" s="1587"/>
      <c r="AB63" s="1587"/>
      <c r="AC63" s="1587"/>
      <c r="AD63" s="1587"/>
      <c r="AE63" s="1587"/>
      <c r="AF63" s="1587"/>
      <c r="AG63" s="1587"/>
      <c r="AH63" s="1587"/>
      <c r="AI63" s="1587"/>
      <c r="AJ63" s="1587"/>
      <c r="AK63" s="1587"/>
      <c r="AL63" s="1587"/>
      <c r="AM63" s="1587"/>
      <c r="AN63" s="1581"/>
      <c r="AO63" s="1581"/>
      <c r="AP63" s="1582"/>
      <c r="AQ63" s="1583"/>
      <c r="AR63" s="1581"/>
      <c r="AS63" s="1584"/>
      <c r="AT63" s="1591" t="s">
        <v>1203</v>
      </c>
      <c r="AU63" s="1592"/>
      <c r="AV63" s="1593"/>
      <c r="AW63" s="1594"/>
      <c r="AX63" s="1594"/>
      <c r="AY63" s="1594"/>
      <c r="AZ63" s="1594"/>
      <c r="BA63" s="1594"/>
      <c r="BB63" s="1594"/>
      <c r="BC63" s="1594"/>
      <c r="BD63" s="1594"/>
      <c r="BE63" s="1594"/>
      <c r="BF63" s="1594"/>
      <c r="BG63" s="1594"/>
      <c r="BH63" s="1594"/>
      <c r="BI63" s="1594"/>
      <c r="BJ63" s="1595"/>
      <c r="BK63" s="1588"/>
      <c r="BL63" s="1588"/>
      <c r="BM63" s="1589"/>
      <c r="BN63" s="1590"/>
      <c r="BO63" s="1588"/>
      <c r="BP63" s="1588"/>
      <c r="BQ63" s="1588"/>
      <c r="BR63" s="1588"/>
      <c r="BS63" s="1589"/>
      <c r="BT63" s="1585"/>
      <c r="BU63" s="1585"/>
      <c r="BV63" s="1585"/>
      <c r="BW63" s="1585"/>
      <c r="BX63" s="1585"/>
      <c r="BY63" s="1585"/>
      <c r="BZ63" s="1585"/>
      <c r="CA63" s="1585"/>
      <c r="CB63" s="1585"/>
      <c r="CC63" s="1585"/>
      <c r="CD63" s="1585"/>
      <c r="CE63" s="1585"/>
      <c r="CH63" s="64" t="str">
        <f t="shared" si="0"/>
        <v/>
      </c>
    </row>
    <row r="64" spans="1:86" ht="19.5" customHeight="1" x14ac:dyDescent="0.2">
      <c r="A64" s="1618"/>
      <c r="B64" s="1619"/>
      <c r="C64" s="1619"/>
      <c r="D64" s="1619"/>
      <c r="E64" s="1620"/>
      <c r="F64" s="1616"/>
      <c r="G64" s="1592"/>
      <c r="H64" s="1592"/>
      <c r="I64" s="1592"/>
      <c r="J64" s="1592"/>
      <c r="K64" s="1617"/>
      <c r="L64" s="1610"/>
      <c r="M64" s="1611"/>
      <c r="N64" s="1612"/>
      <c r="O64" s="1582"/>
      <c r="P64" s="1621"/>
      <c r="Q64" s="1622"/>
      <c r="R64" s="1581"/>
      <c r="S64" s="1581"/>
      <c r="T64" s="1582"/>
      <c r="U64" s="1583"/>
      <c r="V64" s="1581"/>
      <c r="W64" s="1584"/>
      <c r="X64" s="1586"/>
      <c r="Y64" s="1587"/>
      <c r="Z64" s="1587"/>
      <c r="AA64" s="1587"/>
      <c r="AB64" s="1587"/>
      <c r="AC64" s="1587"/>
      <c r="AD64" s="1587"/>
      <c r="AE64" s="1587"/>
      <c r="AF64" s="1587"/>
      <c r="AG64" s="1587"/>
      <c r="AH64" s="1587"/>
      <c r="AI64" s="1587"/>
      <c r="AJ64" s="1587"/>
      <c r="AK64" s="1587"/>
      <c r="AL64" s="1587"/>
      <c r="AM64" s="1587"/>
      <c r="AN64" s="1581"/>
      <c r="AO64" s="1581"/>
      <c r="AP64" s="1582"/>
      <c r="AQ64" s="1583"/>
      <c r="AR64" s="1581"/>
      <c r="AS64" s="1584"/>
      <c r="AT64" s="1591" t="s">
        <v>1203</v>
      </c>
      <c r="AU64" s="1592"/>
      <c r="AV64" s="1593"/>
      <c r="AW64" s="1594"/>
      <c r="AX64" s="1594"/>
      <c r="AY64" s="1594"/>
      <c r="AZ64" s="1594"/>
      <c r="BA64" s="1594"/>
      <c r="BB64" s="1594"/>
      <c r="BC64" s="1594"/>
      <c r="BD64" s="1594"/>
      <c r="BE64" s="1594"/>
      <c r="BF64" s="1594"/>
      <c r="BG64" s="1594"/>
      <c r="BH64" s="1594"/>
      <c r="BI64" s="1594"/>
      <c r="BJ64" s="1595"/>
      <c r="BK64" s="1588"/>
      <c r="BL64" s="1588"/>
      <c r="BM64" s="1589"/>
      <c r="BN64" s="1590"/>
      <c r="BO64" s="1588"/>
      <c r="BP64" s="1588"/>
      <c r="BQ64" s="1588"/>
      <c r="BR64" s="1588"/>
      <c r="BS64" s="1589"/>
      <c r="BT64" s="1585"/>
      <c r="BU64" s="1585"/>
      <c r="BV64" s="1585"/>
      <c r="BW64" s="1585"/>
      <c r="BX64" s="1585"/>
      <c r="BY64" s="1585"/>
      <c r="BZ64" s="1585"/>
      <c r="CA64" s="1585"/>
      <c r="CB64" s="1585"/>
      <c r="CC64" s="1585"/>
      <c r="CD64" s="1585"/>
      <c r="CE64" s="1585"/>
      <c r="CH64" s="64" t="str">
        <f t="shared" si="0"/>
        <v/>
      </c>
    </row>
    <row r="65" spans="1:86" ht="19.5" customHeight="1" x14ac:dyDescent="0.2">
      <c r="A65" s="1618"/>
      <c r="B65" s="1619"/>
      <c r="C65" s="1619"/>
      <c r="D65" s="1619"/>
      <c r="E65" s="1620"/>
      <c r="F65" s="1616"/>
      <c r="G65" s="1592"/>
      <c r="H65" s="1592"/>
      <c r="I65" s="1592"/>
      <c r="J65" s="1592"/>
      <c r="K65" s="1617"/>
      <c r="L65" s="1610"/>
      <c r="M65" s="1611"/>
      <c r="N65" s="1612"/>
      <c r="O65" s="1582"/>
      <c r="P65" s="1621"/>
      <c r="Q65" s="1622"/>
      <c r="R65" s="1581"/>
      <c r="S65" s="1581"/>
      <c r="T65" s="1582"/>
      <c r="U65" s="1583"/>
      <c r="V65" s="1581"/>
      <c r="W65" s="1584"/>
      <c r="X65" s="1586"/>
      <c r="Y65" s="1587"/>
      <c r="Z65" s="1587"/>
      <c r="AA65" s="1587"/>
      <c r="AB65" s="1587"/>
      <c r="AC65" s="1587"/>
      <c r="AD65" s="1587"/>
      <c r="AE65" s="1587"/>
      <c r="AF65" s="1587"/>
      <c r="AG65" s="1587"/>
      <c r="AH65" s="1587"/>
      <c r="AI65" s="1587"/>
      <c r="AJ65" s="1587"/>
      <c r="AK65" s="1587"/>
      <c r="AL65" s="1587"/>
      <c r="AM65" s="1587"/>
      <c r="AN65" s="1581"/>
      <c r="AO65" s="1581"/>
      <c r="AP65" s="1582"/>
      <c r="AQ65" s="1583"/>
      <c r="AR65" s="1581"/>
      <c r="AS65" s="1584"/>
      <c r="AT65" s="1591" t="s">
        <v>1203</v>
      </c>
      <c r="AU65" s="1592"/>
      <c r="AV65" s="1593"/>
      <c r="AW65" s="1594"/>
      <c r="AX65" s="1594"/>
      <c r="AY65" s="1594"/>
      <c r="AZ65" s="1594"/>
      <c r="BA65" s="1594"/>
      <c r="BB65" s="1594"/>
      <c r="BC65" s="1594"/>
      <c r="BD65" s="1594"/>
      <c r="BE65" s="1594"/>
      <c r="BF65" s="1594"/>
      <c r="BG65" s="1594"/>
      <c r="BH65" s="1594"/>
      <c r="BI65" s="1594"/>
      <c r="BJ65" s="1595"/>
      <c r="BK65" s="1588"/>
      <c r="BL65" s="1588"/>
      <c r="BM65" s="1589"/>
      <c r="BN65" s="1590"/>
      <c r="BO65" s="1588"/>
      <c r="BP65" s="1588"/>
      <c r="BQ65" s="1588"/>
      <c r="BR65" s="1588"/>
      <c r="BS65" s="1589"/>
      <c r="BT65" s="1585"/>
      <c r="BU65" s="1585"/>
      <c r="BV65" s="1585"/>
      <c r="BW65" s="1585"/>
      <c r="BX65" s="1585"/>
      <c r="BY65" s="1585"/>
      <c r="BZ65" s="1585"/>
      <c r="CA65" s="1585"/>
      <c r="CB65" s="1585"/>
      <c r="CC65" s="1585"/>
      <c r="CD65" s="1585"/>
      <c r="CE65" s="1585"/>
      <c r="CH65" s="64" t="str">
        <f t="shared" si="0"/>
        <v/>
      </c>
    </row>
    <row r="66" spans="1:86" ht="19.5" customHeight="1" x14ac:dyDescent="0.2">
      <c r="A66" s="1618"/>
      <c r="B66" s="1619"/>
      <c r="C66" s="1619"/>
      <c r="D66" s="1619"/>
      <c r="E66" s="1620"/>
      <c r="F66" s="1616"/>
      <c r="G66" s="1592"/>
      <c r="H66" s="1592"/>
      <c r="I66" s="1592"/>
      <c r="J66" s="1592"/>
      <c r="K66" s="1617"/>
      <c r="L66" s="1610"/>
      <c r="M66" s="1611"/>
      <c r="N66" s="1612"/>
      <c r="O66" s="1582"/>
      <c r="P66" s="1621"/>
      <c r="Q66" s="1622"/>
      <c r="R66" s="1597"/>
      <c r="S66" s="1597"/>
      <c r="T66" s="1600"/>
      <c r="U66" s="1596"/>
      <c r="V66" s="1597"/>
      <c r="W66" s="1598"/>
      <c r="X66" s="1586"/>
      <c r="Y66" s="1587"/>
      <c r="Z66" s="1587"/>
      <c r="AA66" s="1587"/>
      <c r="AB66" s="1587"/>
      <c r="AC66" s="1587"/>
      <c r="AD66" s="1587"/>
      <c r="AE66" s="1587"/>
      <c r="AF66" s="1587"/>
      <c r="AG66" s="1587"/>
      <c r="AH66" s="1587"/>
      <c r="AI66" s="1587"/>
      <c r="AJ66" s="1587"/>
      <c r="AK66" s="1587"/>
      <c r="AL66" s="1587"/>
      <c r="AM66" s="1587"/>
      <c r="AN66" s="1597"/>
      <c r="AO66" s="1597"/>
      <c r="AP66" s="1600"/>
      <c r="AQ66" s="1596"/>
      <c r="AR66" s="1597"/>
      <c r="AS66" s="1598"/>
      <c r="AT66" s="1591" t="s">
        <v>1203</v>
      </c>
      <c r="AU66" s="1592"/>
      <c r="AV66" s="1593"/>
      <c r="AW66" s="1594"/>
      <c r="AX66" s="1594"/>
      <c r="AY66" s="1594"/>
      <c r="AZ66" s="1594"/>
      <c r="BA66" s="1594"/>
      <c r="BB66" s="1594"/>
      <c r="BC66" s="1594"/>
      <c r="BD66" s="1594"/>
      <c r="BE66" s="1594"/>
      <c r="BF66" s="1594"/>
      <c r="BG66" s="1594"/>
      <c r="BH66" s="1594"/>
      <c r="BI66" s="1594"/>
      <c r="BJ66" s="1595"/>
      <c r="BK66" s="1603"/>
      <c r="BL66" s="1603"/>
      <c r="BM66" s="1604"/>
      <c r="BN66" s="1605"/>
      <c r="BO66" s="1603"/>
      <c r="BP66" s="1603"/>
      <c r="BQ66" s="1603"/>
      <c r="BR66" s="1603"/>
      <c r="BS66" s="1604"/>
      <c r="BT66" s="1601"/>
      <c r="BU66" s="1601"/>
      <c r="BV66" s="1601"/>
      <c r="BW66" s="1601"/>
      <c r="BX66" s="1601"/>
      <c r="BY66" s="1601"/>
      <c r="BZ66" s="1601"/>
      <c r="CA66" s="1601"/>
      <c r="CB66" s="1601"/>
      <c r="CC66" s="1601"/>
      <c r="CD66" s="1601"/>
      <c r="CE66" s="1601"/>
      <c r="CH66" s="64" t="str">
        <f t="shared" si="0"/>
        <v/>
      </c>
    </row>
    <row r="67" spans="1:86" ht="19.5" customHeight="1" x14ac:dyDescent="0.2">
      <c r="A67" s="1618"/>
      <c r="B67" s="1619"/>
      <c r="C67" s="1619"/>
      <c r="D67" s="1619"/>
      <c r="E67" s="1620"/>
      <c r="F67" s="1618"/>
      <c r="G67" s="1619"/>
      <c r="H67" s="1619"/>
      <c r="I67" s="1619"/>
      <c r="J67" s="1619"/>
      <c r="K67" s="1620"/>
      <c r="L67" s="1610"/>
      <c r="M67" s="1611"/>
      <c r="N67" s="1612"/>
      <c r="O67" s="1582"/>
      <c r="P67" s="1621"/>
      <c r="Q67" s="1622"/>
      <c r="R67" s="1581"/>
      <c r="S67" s="1581"/>
      <c r="T67" s="1582"/>
      <c r="U67" s="1583"/>
      <c r="V67" s="1581"/>
      <c r="W67" s="1584"/>
      <c r="X67" s="1586"/>
      <c r="Y67" s="1587"/>
      <c r="Z67" s="1587"/>
      <c r="AA67" s="1587"/>
      <c r="AB67" s="1587"/>
      <c r="AC67" s="1587"/>
      <c r="AD67" s="1587"/>
      <c r="AE67" s="1587"/>
      <c r="AF67" s="1587"/>
      <c r="AG67" s="1587"/>
      <c r="AH67" s="1587"/>
      <c r="AI67" s="1587"/>
      <c r="AJ67" s="1587"/>
      <c r="AK67" s="1587"/>
      <c r="AL67" s="1587"/>
      <c r="AM67" s="1587"/>
      <c r="AN67" s="1581"/>
      <c r="AO67" s="1581"/>
      <c r="AP67" s="1582"/>
      <c r="AQ67" s="1583"/>
      <c r="AR67" s="1581"/>
      <c r="AS67" s="1584"/>
      <c r="AT67" s="1591" t="s">
        <v>1203</v>
      </c>
      <c r="AU67" s="1592"/>
      <c r="AV67" s="1593"/>
      <c r="AW67" s="1594"/>
      <c r="AX67" s="1594"/>
      <c r="AY67" s="1594"/>
      <c r="AZ67" s="1594"/>
      <c r="BA67" s="1594"/>
      <c r="BB67" s="1594"/>
      <c r="BC67" s="1594"/>
      <c r="BD67" s="1594"/>
      <c r="BE67" s="1594"/>
      <c r="BF67" s="1594"/>
      <c r="BG67" s="1594"/>
      <c r="BH67" s="1594"/>
      <c r="BI67" s="1594"/>
      <c r="BJ67" s="1595"/>
      <c r="BK67" s="1588"/>
      <c r="BL67" s="1588"/>
      <c r="BM67" s="1589"/>
      <c r="BN67" s="1590"/>
      <c r="BO67" s="1588"/>
      <c r="BP67" s="1588"/>
      <c r="BQ67" s="1588"/>
      <c r="BR67" s="1588"/>
      <c r="BS67" s="1589"/>
      <c r="BT67" s="1585"/>
      <c r="BU67" s="1585"/>
      <c r="BV67" s="1585"/>
      <c r="BW67" s="1585"/>
      <c r="BX67" s="1585"/>
      <c r="BY67" s="1585"/>
      <c r="BZ67" s="1585"/>
      <c r="CA67" s="1585"/>
      <c r="CB67" s="1585"/>
      <c r="CC67" s="1585"/>
      <c r="CD67" s="1585"/>
      <c r="CE67" s="1585"/>
      <c r="CH67" s="64" t="str">
        <f t="shared" si="0"/>
        <v/>
      </c>
    </row>
    <row r="68" spans="1:86" ht="19.5" customHeight="1" x14ac:dyDescent="0.2">
      <c r="A68" s="1618"/>
      <c r="B68" s="1619"/>
      <c r="C68" s="1619"/>
      <c r="D68" s="1619"/>
      <c r="E68" s="1620"/>
      <c r="F68" s="1618"/>
      <c r="G68" s="1619"/>
      <c r="H68" s="1619"/>
      <c r="I68" s="1619"/>
      <c r="J68" s="1619"/>
      <c r="K68" s="1620"/>
      <c r="L68" s="1610"/>
      <c r="M68" s="1611"/>
      <c r="N68" s="1612"/>
      <c r="O68" s="1582"/>
      <c r="P68" s="1621"/>
      <c r="Q68" s="1622"/>
      <c r="R68" s="1581"/>
      <c r="S68" s="1581"/>
      <c r="T68" s="1582"/>
      <c r="U68" s="1583"/>
      <c r="V68" s="1581"/>
      <c r="W68" s="1584"/>
      <c r="X68" s="1586"/>
      <c r="Y68" s="1587"/>
      <c r="Z68" s="1587"/>
      <c r="AA68" s="1587"/>
      <c r="AB68" s="1587"/>
      <c r="AC68" s="1587"/>
      <c r="AD68" s="1587"/>
      <c r="AE68" s="1587"/>
      <c r="AF68" s="1587"/>
      <c r="AG68" s="1587"/>
      <c r="AH68" s="1587"/>
      <c r="AI68" s="1587"/>
      <c r="AJ68" s="1587"/>
      <c r="AK68" s="1587"/>
      <c r="AL68" s="1587"/>
      <c r="AM68" s="1587"/>
      <c r="AN68" s="1581"/>
      <c r="AO68" s="1581"/>
      <c r="AP68" s="1582"/>
      <c r="AQ68" s="1583"/>
      <c r="AR68" s="1581"/>
      <c r="AS68" s="1584"/>
      <c r="AT68" s="1591" t="s">
        <v>1203</v>
      </c>
      <c r="AU68" s="1592"/>
      <c r="AV68" s="1593"/>
      <c r="AW68" s="1594"/>
      <c r="AX68" s="1594"/>
      <c r="AY68" s="1594"/>
      <c r="AZ68" s="1594"/>
      <c r="BA68" s="1594"/>
      <c r="BB68" s="1594"/>
      <c r="BC68" s="1594"/>
      <c r="BD68" s="1594"/>
      <c r="BE68" s="1594"/>
      <c r="BF68" s="1594"/>
      <c r="BG68" s="1594"/>
      <c r="BH68" s="1594"/>
      <c r="BI68" s="1594"/>
      <c r="BJ68" s="1595"/>
      <c r="BK68" s="1588"/>
      <c r="BL68" s="1588"/>
      <c r="BM68" s="1589"/>
      <c r="BN68" s="1590"/>
      <c r="BO68" s="1588"/>
      <c r="BP68" s="1588"/>
      <c r="BQ68" s="1588"/>
      <c r="BR68" s="1588"/>
      <c r="BS68" s="1589"/>
      <c r="BT68" s="1585"/>
      <c r="BU68" s="1585"/>
      <c r="BV68" s="1585"/>
      <c r="BW68" s="1585"/>
      <c r="BX68" s="1585"/>
      <c r="BY68" s="1585"/>
      <c r="BZ68" s="1585"/>
      <c r="CA68" s="1585"/>
      <c r="CB68" s="1585"/>
      <c r="CC68" s="1585"/>
      <c r="CD68" s="1585"/>
      <c r="CE68" s="1585"/>
      <c r="CH68" s="64" t="str">
        <f t="shared" si="0"/>
        <v/>
      </c>
    </row>
    <row r="69" spans="1:86" ht="19.5" customHeight="1" x14ac:dyDescent="0.2">
      <c r="A69" s="1618"/>
      <c r="B69" s="1619"/>
      <c r="C69" s="1619"/>
      <c r="D69" s="1619"/>
      <c r="E69" s="1620"/>
      <c r="F69" s="1618"/>
      <c r="G69" s="1619"/>
      <c r="H69" s="1619"/>
      <c r="I69" s="1619"/>
      <c r="J69" s="1619"/>
      <c r="K69" s="1620"/>
      <c r="L69" s="1610"/>
      <c r="M69" s="1611"/>
      <c r="N69" s="1612"/>
      <c r="O69" s="1582"/>
      <c r="P69" s="1621"/>
      <c r="Q69" s="1622"/>
      <c r="R69" s="1581"/>
      <c r="S69" s="1581"/>
      <c r="T69" s="1582"/>
      <c r="U69" s="1583"/>
      <c r="V69" s="1581"/>
      <c r="W69" s="1584"/>
      <c r="X69" s="1586"/>
      <c r="Y69" s="1587"/>
      <c r="Z69" s="1587"/>
      <c r="AA69" s="1587"/>
      <c r="AB69" s="1587"/>
      <c r="AC69" s="1587"/>
      <c r="AD69" s="1587"/>
      <c r="AE69" s="1587"/>
      <c r="AF69" s="1587"/>
      <c r="AG69" s="1587"/>
      <c r="AH69" s="1587"/>
      <c r="AI69" s="1587"/>
      <c r="AJ69" s="1587"/>
      <c r="AK69" s="1587"/>
      <c r="AL69" s="1587"/>
      <c r="AM69" s="1587"/>
      <c r="AN69" s="1581"/>
      <c r="AO69" s="1581"/>
      <c r="AP69" s="1582"/>
      <c r="AQ69" s="1583"/>
      <c r="AR69" s="1581"/>
      <c r="AS69" s="1584"/>
      <c r="AT69" s="1591" t="s">
        <v>1203</v>
      </c>
      <c r="AU69" s="1592"/>
      <c r="AV69" s="1593"/>
      <c r="AW69" s="1594"/>
      <c r="AX69" s="1594"/>
      <c r="AY69" s="1594"/>
      <c r="AZ69" s="1594"/>
      <c r="BA69" s="1594"/>
      <c r="BB69" s="1594"/>
      <c r="BC69" s="1594"/>
      <c r="BD69" s="1594"/>
      <c r="BE69" s="1594"/>
      <c r="BF69" s="1594"/>
      <c r="BG69" s="1594"/>
      <c r="BH69" s="1594"/>
      <c r="BI69" s="1594"/>
      <c r="BJ69" s="1595"/>
      <c r="BK69" s="1588"/>
      <c r="BL69" s="1588"/>
      <c r="BM69" s="1589"/>
      <c r="BN69" s="1590"/>
      <c r="BO69" s="1588"/>
      <c r="BP69" s="1588"/>
      <c r="BQ69" s="1588"/>
      <c r="BR69" s="1588"/>
      <c r="BS69" s="1589"/>
      <c r="BT69" s="1585"/>
      <c r="BU69" s="1585"/>
      <c r="BV69" s="1585"/>
      <c r="BW69" s="1585"/>
      <c r="BX69" s="1585"/>
      <c r="BY69" s="1585"/>
      <c r="BZ69" s="1585"/>
      <c r="CA69" s="1585"/>
      <c r="CB69" s="1585"/>
      <c r="CC69" s="1585"/>
      <c r="CD69" s="1585"/>
      <c r="CE69" s="1585"/>
      <c r="CH69" s="64" t="str">
        <f t="shared" si="0"/>
        <v/>
      </c>
    </row>
    <row r="70" spans="1:86" ht="19.5" customHeight="1" x14ac:dyDescent="0.2">
      <c r="A70" s="1618"/>
      <c r="B70" s="1619"/>
      <c r="C70" s="1619"/>
      <c r="D70" s="1619"/>
      <c r="E70" s="1620"/>
      <c r="F70" s="1618"/>
      <c r="G70" s="1619"/>
      <c r="H70" s="1619"/>
      <c r="I70" s="1619"/>
      <c r="J70" s="1619"/>
      <c r="K70" s="1620"/>
      <c r="L70" s="1610"/>
      <c r="M70" s="1611"/>
      <c r="N70" s="1612"/>
      <c r="O70" s="1582"/>
      <c r="P70" s="1621"/>
      <c r="Q70" s="1622"/>
      <c r="R70" s="1581"/>
      <c r="S70" s="1581"/>
      <c r="T70" s="1582"/>
      <c r="U70" s="1583"/>
      <c r="V70" s="1581"/>
      <c r="W70" s="1584"/>
      <c r="X70" s="1586"/>
      <c r="Y70" s="1587"/>
      <c r="Z70" s="1587"/>
      <c r="AA70" s="1587"/>
      <c r="AB70" s="1587"/>
      <c r="AC70" s="1587"/>
      <c r="AD70" s="1587"/>
      <c r="AE70" s="1587"/>
      <c r="AF70" s="1587"/>
      <c r="AG70" s="1587"/>
      <c r="AH70" s="1587"/>
      <c r="AI70" s="1587"/>
      <c r="AJ70" s="1587"/>
      <c r="AK70" s="1587"/>
      <c r="AL70" s="1587"/>
      <c r="AM70" s="1587"/>
      <c r="AN70" s="1581"/>
      <c r="AO70" s="1581"/>
      <c r="AP70" s="1582"/>
      <c r="AQ70" s="1583"/>
      <c r="AR70" s="1581"/>
      <c r="AS70" s="1584"/>
      <c r="AT70" s="1591" t="s">
        <v>1203</v>
      </c>
      <c r="AU70" s="1592"/>
      <c r="AV70" s="1593"/>
      <c r="AW70" s="1594"/>
      <c r="AX70" s="1594"/>
      <c r="AY70" s="1594"/>
      <c r="AZ70" s="1594"/>
      <c r="BA70" s="1594"/>
      <c r="BB70" s="1594"/>
      <c r="BC70" s="1594"/>
      <c r="BD70" s="1594"/>
      <c r="BE70" s="1594"/>
      <c r="BF70" s="1594"/>
      <c r="BG70" s="1594"/>
      <c r="BH70" s="1594"/>
      <c r="BI70" s="1594"/>
      <c r="BJ70" s="1595"/>
      <c r="BK70" s="1588"/>
      <c r="BL70" s="1588"/>
      <c r="BM70" s="1589"/>
      <c r="BN70" s="1590"/>
      <c r="BO70" s="1588"/>
      <c r="BP70" s="1588"/>
      <c r="BQ70" s="1588"/>
      <c r="BR70" s="1588"/>
      <c r="BS70" s="1589"/>
      <c r="BT70" s="1585"/>
      <c r="BU70" s="1585"/>
      <c r="BV70" s="1585"/>
      <c r="BW70" s="1585"/>
      <c r="BX70" s="1585"/>
      <c r="BY70" s="1585"/>
      <c r="BZ70" s="1585"/>
      <c r="CA70" s="1585"/>
      <c r="CB70" s="1585"/>
      <c r="CC70" s="1585"/>
      <c r="CD70" s="1585"/>
      <c r="CE70" s="1585"/>
      <c r="CH70" s="64" t="str">
        <f t="shared" si="0"/>
        <v/>
      </c>
    </row>
    <row r="71" spans="1:86" ht="19.5" customHeight="1" x14ac:dyDescent="0.2">
      <c r="A71" s="1618"/>
      <c r="B71" s="1619"/>
      <c r="C71" s="1619"/>
      <c r="D71" s="1619"/>
      <c r="E71" s="1620"/>
      <c r="F71" s="1618"/>
      <c r="G71" s="1619"/>
      <c r="H71" s="1619"/>
      <c r="I71" s="1619"/>
      <c r="J71" s="1619"/>
      <c r="K71" s="1620"/>
      <c r="L71" s="1610"/>
      <c r="M71" s="1611"/>
      <c r="N71" s="1612"/>
      <c r="O71" s="1582"/>
      <c r="P71" s="1621"/>
      <c r="Q71" s="1622"/>
      <c r="R71" s="1581"/>
      <c r="S71" s="1581"/>
      <c r="T71" s="1582"/>
      <c r="U71" s="1583"/>
      <c r="V71" s="1581"/>
      <c r="W71" s="1584"/>
      <c r="X71" s="1586"/>
      <c r="Y71" s="1587"/>
      <c r="Z71" s="1587"/>
      <c r="AA71" s="1587"/>
      <c r="AB71" s="1587"/>
      <c r="AC71" s="1587"/>
      <c r="AD71" s="1587"/>
      <c r="AE71" s="1587"/>
      <c r="AF71" s="1587"/>
      <c r="AG71" s="1587"/>
      <c r="AH71" s="1587"/>
      <c r="AI71" s="1587"/>
      <c r="AJ71" s="1587"/>
      <c r="AK71" s="1587"/>
      <c r="AL71" s="1587"/>
      <c r="AM71" s="1587"/>
      <c r="AN71" s="1581"/>
      <c r="AO71" s="1581"/>
      <c r="AP71" s="1582"/>
      <c r="AQ71" s="1583"/>
      <c r="AR71" s="1581"/>
      <c r="AS71" s="1584"/>
      <c r="AT71" s="1591" t="s">
        <v>1203</v>
      </c>
      <c r="AU71" s="1592"/>
      <c r="AV71" s="1593"/>
      <c r="AW71" s="1594"/>
      <c r="AX71" s="1594"/>
      <c r="AY71" s="1594"/>
      <c r="AZ71" s="1594"/>
      <c r="BA71" s="1594"/>
      <c r="BB71" s="1594"/>
      <c r="BC71" s="1594"/>
      <c r="BD71" s="1594"/>
      <c r="BE71" s="1594"/>
      <c r="BF71" s="1594"/>
      <c r="BG71" s="1594"/>
      <c r="BH71" s="1594"/>
      <c r="BI71" s="1594"/>
      <c r="BJ71" s="1595"/>
      <c r="BK71" s="1588"/>
      <c r="BL71" s="1588"/>
      <c r="BM71" s="1589"/>
      <c r="BN71" s="1590"/>
      <c r="BO71" s="1588"/>
      <c r="BP71" s="1588"/>
      <c r="BQ71" s="1588"/>
      <c r="BR71" s="1588"/>
      <c r="BS71" s="1589"/>
      <c r="BT71" s="1585"/>
      <c r="BU71" s="1585"/>
      <c r="BV71" s="1585"/>
      <c r="BW71" s="1585"/>
      <c r="BX71" s="1585"/>
      <c r="BY71" s="1585"/>
      <c r="BZ71" s="1585"/>
      <c r="CA71" s="1585"/>
      <c r="CB71" s="1585"/>
      <c r="CC71" s="1585"/>
      <c r="CD71" s="1585"/>
      <c r="CE71" s="1585"/>
      <c r="CH71" s="64" t="str">
        <f t="shared" si="0"/>
        <v/>
      </c>
    </row>
    <row r="72" spans="1:86" ht="19.5" customHeight="1" x14ac:dyDescent="0.2">
      <c r="A72" s="1618"/>
      <c r="B72" s="1619"/>
      <c r="C72" s="1619"/>
      <c r="D72" s="1619"/>
      <c r="E72" s="1620"/>
      <c r="F72" s="1618"/>
      <c r="G72" s="1619"/>
      <c r="H72" s="1619"/>
      <c r="I72" s="1619"/>
      <c r="J72" s="1619"/>
      <c r="K72" s="1620"/>
      <c r="L72" s="1610"/>
      <c r="M72" s="1611"/>
      <c r="N72" s="1612"/>
      <c r="O72" s="1582"/>
      <c r="P72" s="1621"/>
      <c r="Q72" s="1622"/>
      <c r="R72" s="1581"/>
      <c r="S72" s="1581"/>
      <c r="T72" s="1582"/>
      <c r="U72" s="1583"/>
      <c r="V72" s="1581"/>
      <c r="W72" s="1584"/>
      <c r="X72" s="1586"/>
      <c r="Y72" s="1587"/>
      <c r="Z72" s="1587"/>
      <c r="AA72" s="1587"/>
      <c r="AB72" s="1587"/>
      <c r="AC72" s="1587"/>
      <c r="AD72" s="1587"/>
      <c r="AE72" s="1587"/>
      <c r="AF72" s="1587"/>
      <c r="AG72" s="1587"/>
      <c r="AH72" s="1587"/>
      <c r="AI72" s="1587"/>
      <c r="AJ72" s="1587"/>
      <c r="AK72" s="1587"/>
      <c r="AL72" s="1587"/>
      <c r="AM72" s="1587"/>
      <c r="AN72" s="1581"/>
      <c r="AO72" s="1581"/>
      <c r="AP72" s="1582"/>
      <c r="AQ72" s="1583"/>
      <c r="AR72" s="1581"/>
      <c r="AS72" s="1584"/>
      <c r="AT72" s="1591" t="s">
        <v>1203</v>
      </c>
      <c r="AU72" s="1592"/>
      <c r="AV72" s="1593"/>
      <c r="AW72" s="1594"/>
      <c r="AX72" s="1594"/>
      <c r="AY72" s="1594"/>
      <c r="AZ72" s="1594"/>
      <c r="BA72" s="1594"/>
      <c r="BB72" s="1594"/>
      <c r="BC72" s="1594"/>
      <c r="BD72" s="1594"/>
      <c r="BE72" s="1594"/>
      <c r="BF72" s="1594"/>
      <c r="BG72" s="1594"/>
      <c r="BH72" s="1594"/>
      <c r="BI72" s="1594"/>
      <c r="BJ72" s="1595"/>
      <c r="BK72" s="1588"/>
      <c r="BL72" s="1588"/>
      <c r="BM72" s="1589"/>
      <c r="BN72" s="1590"/>
      <c r="BO72" s="1588"/>
      <c r="BP72" s="1588"/>
      <c r="BQ72" s="1588"/>
      <c r="BR72" s="1588"/>
      <c r="BS72" s="1589"/>
      <c r="BT72" s="1585"/>
      <c r="BU72" s="1585"/>
      <c r="BV72" s="1585"/>
      <c r="BW72" s="1585"/>
      <c r="BX72" s="1585"/>
      <c r="BY72" s="1585"/>
      <c r="BZ72" s="1585"/>
      <c r="CA72" s="1585"/>
      <c r="CB72" s="1585"/>
      <c r="CC72" s="1585"/>
      <c r="CD72" s="1585"/>
      <c r="CE72" s="1585"/>
      <c r="CH72" s="64" t="str">
        <f t="shared" si="0"/>
        <v/>
      </c>
    </row>
    <row r="73" spans="1:86" ht="19.5" customHeight="1" x14ac:dyDescent="0.2">
      <c r="A73" s="1618"/>
      <c r="B73" s="1619"/>
      <c r="C73" s="1619"/>
      <c r="D73" s="1619"/>
      <c r="E73" s="1620"/>
      <c r="F73" s="1618"/>
      <c r="G73" s="1619"/>
      <c r="H73" s="1619"/>
      <c r="I73" s="1619"/>
      <c r="J73" s="1619"/>
      <c r="K73" s="1620"/>
      <c r="L73" s="1610"/>
      <c r="M73" s="1611"/>
      <c r="N73" s="1612"/>
      <c r="O73" s="1582"/>
      <c r="P73" s="1621"/>
      <c r="Q73" s="1622"/>
      <c r="R73" s="1581"/>
      <c r="S73" s="1581"/>
      <c r="T73" s="1582"/>
      <c r="U73" s="1583"/>
      <c r="V73" s="1581"/>
      <c r="W73" s="1584"/>
      <c r="X73" s="1586"/>
      <c r="Y73" s="1587"/>
      <c r="Z73" s="1587"/>
      <c r="AA73" s="1587"/>
      <c r="AB73" s="1587"/>
      <c r="AC73" s="1587"/>
      <c r="AD73" s="1587"/>
      <c r="AE73" s="1587"/>
      <c r="AF73" s="1587"/>
      <c r="AG73" s="1587"/>
      <c r="AH73" s="1587"/>
      <c r="AI73" s="1587"/>
      <c r="AJ73" s="1587"/>
      <c r="AK73" s="1587"/>
      <c r="AL73" s="1587"/>
      <c r="AM73" s="1587"/>
      <c r="AN73" s="1581"/>
      <c r="AO73" s="1581"/>
      <c r="AP73" s="1582"/>
      <c r="AQ73" s="1583"/>
      <c r="AR73" s="1581"/>
      <c r="AS73" s="1584"/>
      <c r="AT73" s="1591" t="s">
        <v>1203</v>
      </c>
      <c r="AU73" s="1592"/>
      <c r="AV73" s="1593"/>
      <c r="AW73" s="1594"/>
      <c r="AX73" s="1594"/>
      <c r="AY73" s="1594"/>
      <c r="AZ73" s="1594"/>
      <c r="BA73" s="1594"/>
      <c r="BB73" s="1594"/>
      <c r="BC73" s="1594"/>
      <c r="BD73" s="1594"/>
      <c r="BE73" s="1594"/>
      <c r="BF73" s="1594"/>
      <c r="BG73" s="1594"/>
      <c r="BH73" s="1594"/>
      <c r="BI73" s="1594"/>
      <c r="BJ73" s="1595"/>
      <c r="BK73" s="1588"/>
      <c r="BL73" s="1588"/>
      <c r="BM73" s="1589"/>
      <c r="BN73" s="1590"/>
      <c r="BO73" s="1588"/>
      <c r="BP73" s="1588"/>
      <c r="BQ73" s="1588"/>
      <c r="BR73" s="1588"/>
      <c r="BS73" s="1589"/>
      <c r="BT73" s="1585"/>
      <c r="BU73" s="1585"/>
      <c r="BV73" s="1585"/>
      <c r="BW73" s="1585"/>
      <c r="BX73" s="1585"/>
      <c r="BY73" s="1585"/>
      <c r="BZ73" s="1585"/>
      <c r="CA73" s="1585"/>
      <c r="CB73" s="1585"/>
      <c r="CC73" s="1585"/>
      <c r="CD73" s="1585"/>
      <c r="CE73" s="1585"/>
      <c r="CH73" s="64" t="str">
        <f t="shared" si="0"/>
        <v/>
      </c>
    </row>
    <row r="74" spans="1:86" ht="19.5" customHeight="1" x14ac:dyDescent="0.2">
      <c r="A74" s="1618"/>
      <c r="B74" s="1619"/>
      <c r="C74" s="1619"/>
      <c r="D74" s="1619"/>
      <c r="E74" s="1620"/>
      <c r="F74" s="1618"/>
      <c r="G74" s="1619"/>
      <c r="H74" s="1619"/>
      <c r="I74" s="1619"/>
      <c r="J74" s="1619"/>
      <c r="K74" s="1620"/>
      <c r="L74" s="1610"/>
      <c r="M74" s="1611"/>
      <c r="N74" s="1612"/>
      <c r="O74" s="1582"/>
      <c r="P74" s="1621"/>
      <c r="Q74" s="1622"/>
      <c r="R74" s="1581"/>
      <c r="S74" s="1581"/>
      <c r="T74" s="1582"/>
      <c r="U74" s="1583"/>
      <c r="V74" s="1581"/>
      <c r="W74" s="1584"/>
      <c r="X74" s="1586"/>
      <c r="Y74" s="1587"/>
      <c r="Z74" s="1587"/>
      <c r="AA74" s="1587"/>
      <c r="AB74" s="1587"/>
      <c r="AC74" s="1587"/>
      <c r="AD74" s="1587"/>
      <c r="AE74" s="1587"/>
      <c r="AF74" s="1587"/>
      <c r="AG74" s="1587"/>
      <c r="AH74" s="1587"/>
      <c r="AI74" s="1587"/>
      <c r="AJ74" s="1587"/>
      <c r="AK74" s="1587"/>
      <c r="AL74" s="1587"/>
      <c r="AM74" s="1587"/>
      <c r="AN74" s="1581"/>
      <c r="AO74" s="1581"/>
      <c r="AP74" s="1582"/>
      <c r="AQ74" s="1583"/>
      <c r="AR74" s="1581"/>
      <c r="AS74" s="1584"/>
      <c r="AT74" s="1591" t="s">
        <v>1203</v>
      </c>
      <c r="AU74" s="1592"/>
      <c r="AV74" s="1593"/>
      <c r="AW74" s="1594"/>
      <c r="AX74" s="1594"/>
      <c r="AY74" s="1594"/>
      <c r="AZ74" s="1594"/>
      <c r="BA74" s="1594"/>
      <c r="BB74" s="1594"/>
      <c r="BC74" s="1594"/>
      <c r="BD74" s="1594"/>
      <c r="BE74" s="1594"/>
      <c r="BF74" s="1594"/>
      <c r="BG74" s="1594"/>
      <c r="BH74" s="1594"/>
      <c r="BI74" s="1594"/>
      <c r="BJ74" s="1595"/>
      <c r="BK74" s="1588"/>
      <c r="BL74" s="1588"/>
      <c r="BM74" s="1589"/>
      <c r="BN74" s="1590"/>
      <c r="BO74" s="1588"/>
      <c r="BP74" s="1588"/>
      <c r="BQ74" s="1588"/>
      <c r="BR74" s="1588"/>
      <c r="BS74" s="1589"/>
      <c r="BT74" s="1585"/>
      <c r="BU74" s="1585"/>
      <c r="BV74" s="1585"/>
      <c r="BW74" s="1585"/>
      <c r="BX74" s="1585"/>
      <c r="BY74" s="1585"/>
      <c r="BZ74" s="1585"/>
      <c r="CA74" s="1585"/>
      <c r="CB74" s="1585"/>
      <c r="CC74" s="1585"/>
      <c r="CD74" s="1585"/>
      <c r="CE74" s="1585"/>
      <c r="CH74" s="64" t="str">
        <f t="shared" si="0"/>
        <v/>
      </c>
    </row>
    <row r="75" spans="1:86" ht="19.5" customHeight="1" x14ac:dyDescent="0.2">
      <c r="A75" s="1618"/>
      <c r="B75" s="1619"/>
      <c r="C75" s="1619"/>
      <c r="D75" s="1619"/>
      <c r="E75" s="1620"/>
      <c r="F75" s="1618"/>
      <c r="G75" s="1619"/>
      <c r="H75" s="1619"/>
      <c r="I75" s="1619"/>
      <c r="J75" s="1619"/>
      <c r="K75" s="1620"/>
      <c r="L75" s="1610"/>
      <c r="M75" s="1611"/>
      <c r="N75" s="1612"/>
      <c r="O75" s="1582"/>
      <c r="P75" s="1621"/>
      <c r="Q75" s="1622"/>
      <c r="R75" s="1581"/>
      <c r="S75" s="1581"/>
      <c r="T75" s="1582"/>
      <c r="U75" s="1583"/>
      <c r="V75" s="1581"/>
      <c r="W75" s="1584"/>
      <c r="X75" s="1586"/>
      <c r="Y75" s="1587"/>
      <c r="Z75" s="1587"/>
      <c r="AA75" s="1587"/>
      <c r="AB75" s="1587"/>
      <c r="AC75" s="1587"/>
      <c r="AD75" s="1587"/>
      <c r="AE75" s="1587"/>
      <c r="AF75" s="1587"/>
      <c r="AG75" s="1587"/>
      <c r="AH75" s="1587"/>
      <c r="AI75" s="1587"/>
      <c r="AJ75" s="1587"/>
      <c r="AK75" s="1587"/>
      <c r="AL75" s="1587"/>
      <c r="AM75" s="1587"/>
      <c r="AN75" s="1581"/>
      <c r="AO75" s="1581"/>
      <c r="AP75" s="1582"/>
      <c r="AQ75" s="1583"/>
      <c r="AR75" s="1581"/>
      <c r="AS75" s="1584"/>
      <c r="AT75" s="1591" t="s">
        <v>1203</v>
      </c>
      <c r="AU75" s="1592"/>
      <c r="AV75" s="1593"/>
      <c r="AW75" s="1594"/>
      <c r="AX75" s="1594"/>
      <c r="AY75" s="1594"/>
      <c r="AZ75" s="1594"/>
      <c r="BA75" s="1594"/>
      <c r="BB75" s="1594"/>
      <c r="BC75" s="1594"/>
      <c r="BD75" s="1594"/>
      <c r="BE75" s="1594"/>
      <c r="BF75" s="1594"/>
      <c r="BG75" s="1594"/>
      <c r="BH75" s="1594"/>
      <c r="BI75" s="1594"/>
      <c r="BJ75" s="1595"/>
      <c r="BK75" s="1588"/>
      <c r="BL75" s="1588"/>
      <c r="BM75" s="1589"/>
      <c r="BN75" s="1590"/>
      <c r="BO75" s="1588"/>
      <c r="BP75" s="1588"/>
      <c r="BQ75" s="1588"/>
      <c r="BR75" s="1588"/>
      <c r="BS75" s="1589"/>
      <c r="BT75" s="1585"/>
      <c r="BU75" s="1585"/>
      <c r="BV75" s="1585"/>
      <c r="BW75" s="1585"/>
      <c r="BX75" s="1585"/>
      <c r="BY75" s="1585"/>
      <c r="BZ75" s="1585"/>
      <c r="CA75" s="1585"/>
      <c r="CB75" s="1585"/>
      <c r="CC75" s="1585"/>
      <c r="CD75" s="1585"/>
      <c r="CE75" s="1585"/>
      <c r="CH75" s="64" t="str">
        <f t="shared" si="0"/>
        <v/>
      </c>
    </row>
    <row r="76" spans="1:86" ht="19.5" customHeight="1" x14ac:dyDescent="0.2">
      <c r="A76" s="1618"/>
      <c r="B76" s="1619"/>
      <c r="C76" s="1619"/>
      <c r="D76" s="1619"/>
      <c r="E76" s="1620"/>
      <c r="F76" s="1618"/>
      <c r="G76" s="1619"/>
      <c r="H76" s="1619"/>
      <c r="I76" s="1619"/>
      <c r="J76" s="1619"/>
      <c r="K76" s="1620"/>
      <c r="L76" s="1610"/>
      <c r="M76" s="1611"/>
      <c r="N76" s="1612"/>
      <c r="O76" s="1582"/>
      <c r="P76" s="1621"/>
      <c r="Q76" s="1622"/>
      <c r="R76" s="1581"/>
      <c r="S76" s="1581"/>
      <c r="T76" s="1582"/>
      <c r="U76" s="1583"/>
      <c r="V76" s="1581"/>
      <c r="W76" s="1584"/>
      <c r="X76" s="1586"/>
      <c r="Y76" s="1587"/>
      <c r="Z76" s="1587"/>
      <c r="AA76" s="1587"/>
      <c r="AB76" s="1587"/>
      <c r="AC76" s="1587"/>
      <c r="AD76" s="1587"/>
      <c r="AE76" s="1587"/>
      <c r="AF76" s="1587"/>
      <c r="AG76" s="1587"/>
      <c r="AH76" s="1587"/>
      <c r="AI76" s="1587"/>
      <c r="AJ76" s="1587"/>
      <c r="AK76" s="1587"/>
      <c r="AL76" s="1587"/>
      <c r="AM76" s="1587"/>
      <c r="AN76" s="1581"/>
      <c r="AO76" s="1581"/>
      <c r="AP76" s="1582"/>
      <c r="AQ76" s="1583"/>
      <c r="AR76" s="1581"/>
      <c r="AS76" s="1584"/>
      <c r="AT76" s="1591" t="s">
        <v>1203</v>
      </c>
      <c r="AU76" s="1592"/>
      <c r="AV76" s="1593"/>
      <c r="AW76" s="1594"/>
      <c r="AX76" s="1594"/>
      <c r="AY76" s="1594"/>
      <c r="AZ76" s="1594"/>
      <c r="BA76" s="1594"/>
      <c r="BB76" s="1594"/>
      <c r="BC76" s="1594"/>
      <c r="BD76" s="1594"/>
      <c r="BE76" s="1594"/>
      <c r="BF76" s="1594"/>
      <c r="BG76" s="1594"/>
      <c r="BH76" s="1594"/>
      <c r="BI76" s="1594"/>
      <c r="BJ76" s="1595"/>
      <c r="BK76" s="1588"/>
      <c r="BL76" s="1588"/>
      <c r="BM76" s="1589"/>
      <c r="BN76" s="1590"/>
      <c r="BO76" s="1588"/>
      <c r="BP76" s="1588"/>
      <c r="BQ76" s="1588"/>
      <c r="BR76" s="1588"/>
      <c r="BS76" s="1589"/>
      <c r="BT76" s="1585"/>
      <c r="BU76" s="1585"/>
      <c r="BV76" s="1585"/>
      <c r="BW76" s="1585"/>
      <c r="BX76" s="1585"/>
      <c r="BY76" s="1585"/>
      <c r="BZ76" s="1585"/>
      <c r="CA76" s="1585"/>
      <c r="CB76" s="1585"/>
      <c r="CC76" s="1585"/>
      <c r="CD76" s="1585"/>
      <c r="CE76" s="1585"/>
      <c r="CH76" s="64" t="str">
        <f t="shared" ref="CH76:CH139" si="1">IF(A76="","",IF($AN76=$I$4,$I$4,IF($AQ76=$I$4,$I$4,IF($AN76=$AH$4,$AH$4,IF($AQ76=$AH$4,$AH$4,$BG$4)))))</f>
        <v/>
      </c>
    </row>
    <row r="77" spans="1:86" ht="19.5" customHeight="1" x14ac:dyDescent="0.2">
      <c r="A77" s="1618"/>
      <c r="B77" s="1619"/>
      <c r="C77" s="1619"/>
      <c r="D77" s="1619"/>
      <c r="E77" s="1620"/>
      <c r="F77" s="1618"/>
      <c r="G77" s="1619"/>
      <c r="H77" s="1619"/>
      <c r="I77" s="1619"/>
      <c r="J77" s="1619"/>
      <c r="K77" s="1620"/>
      <c r="L77" s="1610"/>
      <c r="M77" s="1611"/>
      <c r="N77" s="1612"/>
      <c r="O77" s="1582"/>
      <c r="P77" s="1621"/>
      <c r="Q77" s="1622"/>
      <c r="R77" s="1581"/>
      <c r="S77" s="1581"/>
      <c r="T77" s="1582"/>
      <c r="U77" s="1583"/>
      <c r="V77" s="1581"/>
      <c r="W77" s="1584"/>
      <c r="X77" s="1586"/>
      <c r="Y77" s="1587"/>
      <c r="Z77" s="1587"/>
      <c r="AA77" s="1587"/>
      <c r="AB77" s="1587"/>
      <c r="AC77" s="1587"/>
      <c r="AD77" s="1587"/>
      <c r="AE77" s="1587"/>
      <c r="AF77" s="1587"/>
      <c r="AG77" s="1587"/>
      <c r="AH77" s="1587"/>
      <c r="AI77" s="1587"/>
      <c r="AJ77" s="1587"/>
      <c r="AK77" s="1587"/>
      <c r="AL77" s="1587"/>
      <c r="AM77" s="1587"/>
      <c r="AN77" s="1581"/>
      <c r="AO77" s="1581"/>
      <c r="AP77" s="1582"/>
      <c r="AQ77" s="1583"/>
      <c r="AR77" s="1581"/>
      <c r="AS77" s="1584"/>
      <c r="AT77" s="1591" t="s">
        <v>1203</v>
      </c>
      <c r="AU77" s="1592"/>
      <c r="AV77" s="1593"/>
      <c r="AW77" s="1594"/>
      <c r="AX77" s="1594"/>
      <c r="AY77" s="1594"/>
      <c r="AZ77" s="1594"/>
      <c r="BA77" s="1594"/>
      <c r="BB77" s="1594"/>
      <c r="BC77" s="1594"/>
      <c r="BD77" s="1594"/>
      <c r="BE77" s="1594"/>
      <c r="BF77" s="1594"/>
      <c r="BG77" s="1594"/>
      <c r="BH77" s="1594"/>
      <c r="BI77" s="1594"/>
      <c r="BJ77" s="1595"/>
      <c r="BK77" s="1588"/>
      <c r="BL77" s="1588"/>
      <c r="BM77" s="1589"/>
      <c r="BN77" s="1590"/>
      <c r="BO77" s="1588"/>
      <c r="BP77" s="1588"/>
      <c r="BQ77" s="1588"/>
      <c r="BR77" s="1588"/>
      <c r="BS77" s="1589"/>
      <c r="BT77" s="1585"/>
      <c r="BU77" s="1585"/>
      <c r="BV77" s="1585"/>
      <c r="BW77" s="1585"/>
      <c r="BX77" s="1585"/>
      <c r="BY77" s="1585"/>
      <c r="BZ77" s="1585"/>
      <c r="CA77" s="1585"/>
      <c r="CB77" s="1585"/>
      <c r="CC77" s="1585"/>
      <c r="CD77" s="1585"/>
      <c r="CE77" s="1585"/>
      <c r="CH77" s="64" t="str">
        <f t="shared" si="1"/>
        <v/>
      </c>
    </row>
    <row r="78" spans="1:86" ht="19.5" customHeight="1" x14ac:dyDescent="0.2">
      <c r="A78" s="1618"/>
      <c r="B78" s="1619"/>
      <c r="C78" s="1619"/>
      <c r="D78" s="1619"/>
      <c r="E78" s="1620"/>
      <c r="F78" s="1618"/>
      <c r="G78" s="1619"/>
      <c r="H78" s="1619"/>
      <c r="I78" s="1619"/>
      <c r="J78" s="1619"/>
      <c r="K78" s="1620"/>
      <c r="L78" s="1610"/>
      <c r="M78" s="1611"/>
      <c r="N78" s="1612"/>
      <c r="O78" s="1582"/>
      <c r="P78" s="1621"/>
      <c r="Q78" s="1622"/>
      <c r="R78" s="1581"/>
      <c r="S78" s="1581"/>
      <c r="T78" s="1582"/>
      <c r="U78" s="1583"/>
      <c r="V78" s="1581"/>
      <c r="W78" s="1584"/>
      <c r="X78" s="1586"/>
      <c r="Y78" s="1587"/>
      <c r="Z78" s="1587"/>
      <c r="AA78" s="1587"/>
      <c r="AB78" s="1587"/>
      <c r="AC78" s="1587"/>
      <c r="AD78" s="1587"/>
      <c r="AE78" s="1587"/>
      <c r="AF78" s="1587"/>
      <c r="AG78" s="1587"/>
      <c r="AH78" s="1587"/>
      <c r="AI78" s="1587"/>
      <c r="AJ78" s="1587"/>
      <c r="AK78" s="1587"/>
      <c r="AL78" s="1587"/>
      <c r="AM78" s="1587"/>
      <c r="AN78" s="1581"/>
      <c r="AO78" s="1581"/>
      <c r="AP78" s="1582"/>
      <c r="AQ78" s="1583"/>
      <c r="AR78" s="1581"/>
      <c r="AS78" s="1584"/>
      <c r="AT78" s="1591" t="s">
        <v>1203</v>
      </c>
      <c r="AU78" s="1592"/>
      <c r="AV78" s="1593"/>
      <c r="AW78" s="1594"/>
      <c r="AX78" s="1594"/>
      <c r="AY78" s="1594"/>
      <c r="AZ78" s="1594"/>
      <c r="BA78" s="1594"/>
      <c r="BB78" s="1594"/>
      <c r="BC78" s="1594"/>
      <c r="BD78" s="1594"/>
      <c r="BE78" s="1594"/>
      <c r="BF78" s="1594"/>
      <c r="BG78" s="1594"/>
      <c r="BH78" s="1594"/>
      <c r="BI78" s="1594"/>
      <c r="BJ78" s="1595"/>
      <c r="BK78" s="1588"/>
      <c r="BL78" s="1588"/>
      <c r="BM78" s="1589"/>
      <c r="BN78" s="1590"/>
      <c r="BO78" s="1588"/>
      <c r="BP78" s="1588"/>
      <c r="BQ78" s="1588"/>
      <c r="BR78" s="1588"/>
      <c r="BS78" s="1589"/>
      <c r="BT78" s="1585"/>
      <c r="BU78" s="1585"/>
      <c r="BV78" s="1585"/>
      <c r="BW78" s="1585"/>
      <c r="BX78" s="1585"/>
      <c r="BY78" s="1585"/>
      <c r="BZ78" s="1585"/>
      <c r="CA78" s="1585"/>
      <c r="CB78" s="1585"/>
      <c r="CC78" s="1585"/>
      <c r="CD78" s="1585"/>
      <c r="CE78" s="1585"/>
      <c r="CH78" s="64" t="str">
        <f t="shared" si="1"/>
        <v/>
      </c>
    </row>
    <row r="79" spans="1:86" ht="19.5" customHeight="1" x14ac:dyDescent="0.2">
      <c r="A79" s="1618"/>
      <c r="B79" s="1619"/>
      <c r="C79" s="1619"/>
      <c r="D79" s="1619"/>
      <c r="E79" s="1620"/>
      <c r="F79" s="1618"/>
      <c r="G79" s="1619"/>
      <c r="H79" s="1619"/>
      <c r="I79" s="1619"/>
      <c r="J79" s="1619"/>
      <c r="K79" s="1620"/>
      <c r="L79" s="1610"/>
      <c r="M79" s="1611"/>
      <c r="N79" s="1612"/>
      <c r="O79" s="1582"/>
      <c r="P79" s="1621"/>
      <c r="Q79" s="1622"/>
      <c r="R79" s="1581"/>
      <c r="S79" s="1581"/>
      <c r="T79" s="1582"/>
      <c r="U79" s="1583"/>
      <c r="V79" s="1581"/>
      <c r="W79" s="1584"/>
      <c r="X79" s="1586"/>
      <c r="Y79" s="1587"/>
      <c r="Z79" s="1587"/>
      <c r="AA79" s="1587"/>
      <c r="AB79" s="1587"/>
      <c r="AC79" s="1587"/>
      <c r="AD79" s="1587"/>
      <c r="AE79" s="1587"/>
      <c r="AF79" s="1587"/>
      <c r="AG79" s="1587"/>
      <c r="AH79" s="1587"/>
      <c r="AI79" s="1587"/>
      <c r="AJ79" s="1587"/>
      <c r="AK79" s="1587"/>
      <c r="AL79" s="1587"/>
      <c r="AM79" s="1587"/>
      <c r="AN79" s="1581"/>
      <c r="AO79" s="1581"/>
      <c r="AP79" s="1582"/>
      <c r="AQ79" s="1583"/>
      <c r="AR79" s="1581"/>
      <c r="AS79" s="1584"/>
      <c r="AT79" s="1591" t="s">
        <v>1203</v>
      </c>
      <c r="AU79" s="1592"/>
      <c r="AV79" s="1593"/>
      <c r="AW79" s="1594"/>
      <c r="AX79" s="1594"/>
      <c r="AY79" s="1594"/>
      <c r="AZ79" s="1594"/>
      <c r="BA79" s="1594"/>
      <c r="BB79" s="1594"/>
      <c r="BC79" s="1594"/>
      <c r="BD79" s="1594"/>
      <c r="BE79" s="1594"/>
      <c r="BF79" s="1594"/>
      <c r="BG79" s="1594"/>
      <c r="BH79" s="1594"/>
      <c r="BI79" s="1594"/>
      <c r="BJ79" s="1595"/>
      <c r="BK79" s="1588"/>
      <c r="BL79" s="1588"/>
      <c r="BM79" s="1589"/>
      <c r="BN79" s="1590"/>
      <c r="BO79" s="1588"/>
      <c r="BP79" s="1588"/>
      <c r="BQ79" s="1588"/>
      <c r="BR79" s="1588"/>
      <c r="BS79" s="1589"/>
      <c r="BT79" s="1585"/>
      <c r="BU79" s="1585"/>
      <c r="BV79" s="1585"/>
      <c r="BW79" s="1585"/>
      <c r="BX79" s="1585"/>
      <c r="BY79" s="1585"/>
      <c r="BZ79" s="1585"/>
      <c r="CA79" s="1585"/>
      <c r="CB79" s="1585"/>
      <c r="CC79" s="1585"/>
      <c r="CD79" s="1585"/>
      <c r="CE79" s="1585"/>
      <c r="CH79" s="64" t="str">
        <f t="shared" si="1"/>
        <v/>
      </c>
    </row>
    <row r="80" spans="1:86" ht="19.5" customHeight="1" x14ac:dyDescent="0.2">
      <c r="A80" s="1618"/>
      <c r="B80" s="1619"/>
      <c r="C80" s="1619"/>
      <c r="D80" s="1619"/>
      <c r="E80" s="1620"/>
      <c r="F80" s="1618"/>
      <c r="G80" s="1619"/>
      <c r="H80" s="1619"/>
      <c r="I80" s="1619"/>
      <c r="J80" s="1619"/>
      <c r="K80" s="1620"/>
      <c r="L80" s="1610"/>
      <c r="M80" s="1611"/>
      <c r="N80" s="1612"/>
      <c r="O80" s="1582"/>
      <c r="P80" s="1621"/>
      <c r="Q80" s="1622"/>
      <c r="R80" s="1581"/>
      <c r="S80" s="1581"/>
      <c r="T80" s="1582"/>
      <c r="U80" s="1583"/>
      <c r="V80" s="1581"/>
      <c r="W80" s="1584"/>
      <c r="X80" s="1586"/>
      <c r="Y80" s="1587"/>
      <c r="Z80" s="1587"/>
      <c r="AA80" s="1587"/>
      <c r="AB80" s="1587"/>
      <c r="AC80" s="1587"/>
      <c r="AD80" s="1587"/>
      <c r="AE80" s="1587"/>
      <c r="AF80" s="1587"/>
      <c r="AG80" s="1587"/>
      <c r="AH80" s="1587"/>
      <c r="AI80" s="1587"/>
      <c r="AJ80" s="1587"/>
      <c r="AK80" s="1587"/>
      <c r="AL80" s="1587"/>
      <c r="AM80" s="1587"/>
      <c r="AN80" s="1581"/>
      <c r="AO80" s="1581"/>
      <c r="AP80" s="1582"/>
      <c r="AQ80" s="1583"/>
      <c r="AR80" s="1581"/>
      <c r="AS80" s="1584"/>
      <c r="AT80" s="1591" t="s">
        <v>1203</v>
      </c>
      <c r="AU80" s="1592"/>
      <c r="AV80" s="1593"/>
      <c r="AW80" s="1594"/>
      <c r="AX80" s="1594"/>
      <c r="AY80" s="1594"/>
      <c r="AZ80" s="1594"/>
      <c r="BA80" s="1594"/>
      <c r="BB80" s="1594"/>
      <c r="BC80" s="1594"/>
      <c r="BD80" s="1594"/>
      <c r="BE80" s="1594"/>
      <c r="BF80" s="1594"/>
      <c r="BG80" s="1594"/>
      <c r="BH80" s="1594"/>
      <c r="BI80" s="1594"/>
      <c r="BJ80" s="1595"/>
      <c r="BK80" s="1588"/>
      <c r="BL80" s="1588"/>
      <c r="BM80" s="1589"/>
      <c r="BN80" s="1590"/>
      <c r="BO80" s="1588"/>
      <c r="BP80" s="1588"/>
      <c r="BQ80" s="1588"/>
      <c r="BR80" s="1588"/>
      <c r="BS80" s="1589"/>
      <c r="BT80" s="1585"/>
      <c r="BU80" s="1585"/>
      <c r="BV80" s="1585"/>
      <c r="BW80" s="1585"/>
      <c r="BX80" s="1585"/>
      <c r="BY80" s="1585"/>
      <c r="BZ80" s="1585"/>
      <c r="CA80" s="1585"/>
      <c r="CB80" s="1585"/>
      <c r="CC80" s="1585"/>
      <c r="CD80" s="1585"/>
      <c r="CE80" s="1585"/>
      <c r="CH80" s="64" t="str">
        <f t="shared" si="1"/>
        <v/>
      </c>
    </row>
    <row r="81" spans="1:86" ht="19.5" customHeight="1" x14ac:dyDescent="0.2">
      <c r="A81" s="1618"/>
      <c r="B81" s="1619"/>
      <c r="C81" s="1619"/>
      <c r="D81" s="1619"/>
      <c r="E81" s="1620"/>
      <c r="F81" s="1618"/>
      <c r="G81" s="1619"/>
      <c r="H81" s="1619"/>
      <c r="I81" s="1619"/>
      <c r="J81" s="1619"/>
      <c r="K81" s="1620"/>
      <c r="L81" s="1610"/>
      <c r="M81" s="1611"/>
      <c r="N81" s="1612"/>
      <c r="O81" s="1582"/>
      <c r="P81" s="1621"/>
      <c r="Q81" s="1622"/>
      <c r="R81" s="1581"/>
      <c r="S81" s="1581"/>
      <c r="T81" s="1582"/>
      <c r="U81" s="1583"/>
      <c r="V81" s="1581"/>
      <c r="W81" s="1584"/>
      <c r="X81" s="1586"/>
      <c r="Y81" s="1587"/>
      <c r="Z81" s="1587"/>
      <c r="AA81" s="1587"/>
      <c r="AB81" s="1587"/>
      <c r="AC81" s="1587"/>
      <c r="AD81" s="1587"/>
      <c r="AE81" s="1587"/>
      <c r="AF81" s="1587"/>
      <c r="AG81" s="1587"/>
      <c r="AH81" s="1587"/>
      <c r="AI81" s="1587"/>
      <c r="AJ81" s="1587"/>
      <c r="AK81" s="1587"/>
      <c r="AL81" s="1587"/>
      <c r="AM81" s="1587"/>
      <c r="AN81" s="1581"/>
      <c r="AO81" s="1581"/>
      <c r="AP81" s="1582"/>
      <c r="AQ81" s="1583"/>
      <c r="AR81" s="1581"/>
      <c r="AS81" s="1584"/>
      <c r="AT81" s="1591" t="s">
        <v>1203</v>
      </c>
      <c r="AU81" s="1592"/>
      <c r="AV81" s="1593"/>
      <c r="AW81" s="1594"/>
      <c r="AX81" s="1594"/>
      <c r="AY81" s="1594"/>
      <c r="AZ81" s="1594"/>
      <c r="BA81" s="1594"/>
      <c r="BB81" s="1594"/>
      <c r="BC81" s="1594"/>
      <c r="BD81" s="1594"/>
      <c r="BE81" s="1594"/>
      <c r="BF81" s="1594"/>
      <c r="BG81" s="1594"/>
      <c r="BH81" s="1594"/>
      <c r="BI81" s="1594"/>
      <c r="BJ81" s="1595"/>
      <c r="BK81" s="1588"/>
      <c r="BL81" s="1588"/>
      <c r="BM81" s="1589"/>
      <c r="BN81" s="1590"/>
      <c r="BO81" s="1588"/>
      <c r="BP81" s="1588"/>
      <c r="BQ81" s="1588"/>
      <c r="BR81" s="1588"/>
      <c r="BS81" s="1589"/>
      <c r="BT81" s="1585"/>
      <c r="BU81" s="1585"/>
      <c r="BV81" s="1585"/>
      <c r="BW81" s="1585"/>
      <c r="BX81" s="1585"/>
      <c r="BY81" s="1585"/>
      <c r="BZ81" s="1585"/>
      <c r="CA81" s="1585"/>
      <c r="CB81" s="1585"/>
      <c r="CC81" s="1585"/>
      <c r="CD81" s="1585"/>
      <c r="CE81" s="1585"/>
      <c r="CH81" s="64" t="str">
        <f t="shared" si="1"/>
        <v/>
      </c>
    </row>
    <row r="82" spans="1:86" ht="19.5" customHeight="1" x14ac:dyDescent="0.2">
      <c r="A82" s="1618"/>
      <c r="B82" s="1619"/>
      <c r="C82" s="1619"/>
      <c r="D82" s="1619"/>
      <c r="E82" s="1620"/>
      <c r="F82" s="1618"/>
      <c r="G82" s="1619"/>
      <c r="H82" s="1619"/>
      <c r="I82" s="1619"/>
      <c r="J82" s="1619"/>
      <c r="K82" s="1620"/>
      <c r="L82" s="1610"/>
      <c r="M82" s="1611"/>
      <c r="N82" s="1612"/>
      <c r="O82" s="1582"/>
      <c r="P82" s="1621"/>
      <c r="Q82" s="1622"/>
      <c r="R82" s="1581"/>
      <c r="S82" s="1581"/>
      <c r="T82" s="1582"/>
      <c r="U82" s="1583"/>
      <c r="V82" s="1581"/>
      <c r="W82" s="1584"/>
      <c r="X82" s="1586"/>
      <c r="Y82" s="1587"/>
      <c r="Z82" s="1587"/>
      <c r="AA82" s="1587"/>
      <c r="AB82" s="1587"/>
      <c r="AC82" s="1587"/>
      <c r="AD82" s="1587"/>
      <c r="AE82" s="1587"/>
      <c r="AF82" s="1587"/>
      <c r="AG82" s="1587"/>
      <c r="AH82" s="1587"/>
      <c r="AI82" s="1587"/>
      <c r="AJ82" s="1587"/>
      <c r="AK82" s="1587"/>
      <c r="AL82" s="1587"/>
      <c r="AM82" s="1587"/>
      <c r="AN82" s="1581"/>
      <c r="AO82" s="1581"/>
      <c r="AP82" s="1582"/>
      <c r="AQ82" s="1583"/>
      <c r="AR82" s="1581"/>
      <c r="AS82" s="1584"/>
      <c r="AT82" s="1591" t="s">
        <v>1203</v>
      </c>
      <c r="AU82" s="1592"/>
      <c r="AV82" s="1593"/>
      <c r="AW82" s="1594"/>
      <c r="AX82" s="1594"/>
      <c r="AY82" s="1594"/>
      <c r="AZ82" s="1594"/>
      <c r="BA82" s="1594"/>
      <c r="BB82" s="1594"/>
      <c r="BC82" s="1594"/>
      <c r="BD82" s="1594"/>
      <c r="BE82" s="1594"/>
      <c r="BF82" s="1594"/>
      <c r="BG82" s="1594"/>
      <c r="BH82" s="1594"/>
      <c r="BI82" s="1594"/>
      <c r="BJ82" s="1595"/>
      <c r="BK82" s="1588"/>
      <c r="BL82" s="1588"/>
      <c r="BM82" s="1589"/>
      <c r="BN82" s="1590"/>
      <c r="BO82" s="1588"/>
      <c r="BP82" s="1588"/>
      <c r="BQ82" s="1588"/>
      <c r="BR82" s="1588"/>
      <c r="BS82" s="1589"/>
      <c r="BT82" s="1585"/>
      <c r="BU82" s="1585"/>
      <c r="BV82" s="1585"/>
      <c r="BW82" s="1585"/>
      <c r="BX82" s="1585"/>
      <c r="BY82" s="1585"/>
      <c r="BZ82" s="1585"/>
      <c r="CA82" s="1585"/>
      <c r="CB82" s="1585"/>
      <c r="CC82" s="1585"/>
      <c r="CD82" s="1585"/>
      <c r="CE82" s="1585"/>
      <c r="CH82" s="64" t="str">
        <f t="shared" si="1"/>
        <v/>
      </c>
    </row>
    <row r="83" spans="1:86" ht="19.5" customHeight="1" x14ac:dyDescent="0.2">
      <c r="A83" s="1618"/>
      <c r="B83" s="1619"/>
      <c r="C83" s="1619"/>
      <c r="D83" s="1619"/>
      <c r="E83" s="1620"/>
      <c r="F83" s="1618"/>
      <c r="G83" s="1619"/>
      <c r="H83" s="1619"/>
      <c r="I83" s="1619"/>
      <c r="J83" s="1619"/>
      <c r="K83" s="1620"/>
      <c r="L83" s="1610"/>
      <c r="M83" s="1611"/>
      <c r="N83" s="1612"/>
      <c r="O83" s="1582"/>
      <c r="P83" s="1621"/>
      <c r="Q83" s="1622"/>
      <c r="R83" s="1581"/>
      <c r="S83" s="1581"/>
      <c r="T83" s="1582"/>
      <c r="U83" s="1583"/>
      <c r="V83" s="1581"/>
      <c r="W83" s="1584"/>
      <c r="X83" s="1586"/>
      <c r="Y83" s="1587"/>
      <c r="Z83" s="1587"/>
      <c r="AA83" s="1587"/>
      <c r="AB83" s="1587"/>
      <c r="AC83" s="1587"/>
      <c r="AD83" s="1587"/>
      <c r="AE83" s="1587"/>
      <c r="AF83" s="1587"/>
      <c r="AG83" s="1587"/>
      <c r="AH83" s="1587"/>
      <c r="AI83" s="1587"/>
      <c r="AJ83" s="1587"/>
      <c r="AK83" s="1587"/>
      <c r="AL83" s="1587"/>
      <c r="AM83" s="1587"/>
      <c r="AN83" s="1581"/>
      <c r="AO83" s="1581"/>
      <c r="AP83" s="1582"/>
      <c r="AQ83" s="1583"/>
      <c r="AR83" s="1581"/>
      <c r="AS83" s="1584"/>
      <c r="AT83" s="1591" t="s">
        <v>1203</v>
      </c>
      <c r="AU83" s="1592"/>
      <c r="AV83" s="1593"/>
      <c r="AW83" s="1594"/>
      <c r="AX83" s="1594"/>
      <c r="AY83" s="1594"/>
      <c r="AZ83" s="1594"/>
      <c r="BA83" s="1594"/>
      <c r="BB83" s="1594"/>
      <c r="BC83" s="1594"/>
      <c r="BD83" s="1594"/>
      <c r="BE83" s="1594"/>
      <c r="BF83" s="1594"/>
      <c r="BG83" s="1594"/>
      <c r="BH83" s="1594"/>
      <c r="BI83" s="1594"/>
      <c r="BJ83" s="1595"/>
      <c r="BK83" s="1588"/>
      <c r="BL83" s="1588"/>
      <c r="BM83" s="1589"/>
      <c r="BN83" s="1590"/>
      <c r="BO83" s="1588"/>
      <c r="BP83" s="1588"/>
      <c r="BQ83" s="1588"/>
      <c r="BR83" s="1588"/>
      <c r="BS83" s="1589"/>
      <c r="BT83" s="1585"/>
      <c r="BU83" s="1585"/>
      <c r="BV83" s="1585"/>
      <c r="BW83" s="1585"/>
      <c r="BX83" s="1585"/>
      <c r="BY83" s="1585"/>
      <c r="BZ83" s="1585"/>
      <c r="CA83" s="1585"/>
      <c r="CB83" s="1585"/>
      <c r="CC83" s="1585"/>
      <c r="CD83" s="1585"/>
      <c r="CE83" s="1585"/>
      <c r="CH83" s="64" t="str">
        <f t="shared" si="1"/>
        <v/>
      </c>
    </row>
    <row r="84" spans="1:86" ht="19.5" customHeight="1" x14ac:dyDescent="0.2">
      <c r="A84" s="1618"/>
      <c r="B84" s="1619"/>
      <c r="C84" s="1619"/>
      <c r="D84" s="1619"/>
      <c r="E84" s="1620"/>
      <c r="F84" s="1618"/>
      <c r="G84" s="1619"/>
      <c r="H84" s="1619"/>
      <c r="I84" s="1619"/>
      <c r="J84" s="1619"/>
      <c r="K84" s="1620"/>
      <c r="L84" s="1610"/>
      <c r="M84" s="1611"/>
      <c r="N84" s="1612"/>
      <c r="O84" s="1582"/>
      <c r="P84" s="1621"/>
      <c r="Q84" s="1622"/>
      <c r="R84" s="1581"/>
      <c r="S84" s="1581"/>
      <c r="T84" s="1582"/>
      <c r="U84" s="1583"/>
      <c r="V84" s="1581"/>
      <c r="W84" s="1584"/>
      <c r="X84" s="1586"/>
      <c r="Y84" s="1587"/>
      <c r="Z84" s="1587"/>
      <c r="AA84" s="1587"/>
      <c r="AB84" s="1587"/>
      <c r="AC84" s="1587"/>
      <c r="AD84" s="1587"/>
      <c r="AE84" s="1587"/>
      <c r="AF84" s="1587"/>
      <c r="AG84" s="1587"/>
      <c r="AH84" s="1587"/>
      <c r="AI84" s="1587"/>
      <c r="AJ84" s="1587"/>
      <c r="AK84" s="1587"/>
      <c r="AL84" s="1587"/>
      <c r="AM84" s="1587"/>
      <c r="AN84" s="1581"/>
      <c r="AO84" s="1581"/>
      <c r="AP84" s="1582"/>
      <c r="AQ84" s="1583"/>
      <c r="AR84" s="1581"/>
      <c r="AS84" s="1584"/>
      <c r="AT84" s="1591" t="s">
        <v>1203</v>
      </c>
      <c r="AU84" s="1592"/>
      <c r="AV84" s="1593"/>
      <c r="AW84" s="1594"/>
      <c r="AX84" s="1594"/>
      <c r="AY84" s="1594"/>
      <c r="AZ84" s="1594"/>
      <c r="BA84" s="1594"/>
      <c r="BB84" s="1594"/>
      <c r="BC84" s="1594"/>
      <c r="BD84" s="1594"/>
      <c r="BE84" s="1594"/>
      <c r="BF84" s="1594"/>
      <c r="BG84" s="1594"/>
      <c r="BH84" s="1594"/>
      <c r="BI84" s="1594"/>
      <c r="BJ84" s="1595"/>
      <c r="BK84" s="1588"/>
      <c r="BL84" s="1588"/>
      <c r="BM84" s="1589"/>
      <c r="BN84" s="1590"/>
      <c r="BO84" s="1588"/>
      <c r="BP84" s="1588"/>
      <c r="BQ84" s="1588"/>
      <c r="BR84" s="1588"/>
      <c r="BS84" s="1589"/>
      <c r="BT84" s="1585"/>
      <c r="BU84" s="1585"/>
      <c r="BV84" s="1585"/>
      <c r="BW84" s="1585"/>
      <c r="BX84" s="1585"/>
      <c r="BY84" s="1585"/>
      <c r="BZ84" s="1585"/>
      <c r="CA84" s="1585"/>
      <c r="CB84" s="1585"/>
      <c r="CC84" s="1585"/>
      <c r="CD84" s="1585"/>
      <c r="CE84" s="1585"/>
      <c r="CH84" s="64" t="str">
        <f t="shared" si="1"/>
        <v/>
      </c>
    </row>
    <row r="85" spans="1:86" ht="19.5" customHeight="1" x14ac:dyDescent="0.2">
      <c r="A85" s="1618"/>
      <c r="B85" s="1619"/>
      <c r="C85" s="1619"/>
      <c r="D85" s="1619"/>
      <c r="E85" s="1620"/>
      <c r="F85" s="1618"/>
      <c r="G85" s="1619"/>
      <c r="H85" s="1619"/>
      <c r="I85" s="1619"/>
      <c r="J85" s="1619"/>
      <c r="K85" s="1620"/>
      <c r="L85" s="1610"/>
      <c r="M85" s="1611"/>
      <c r="N85" s="1612"/>
      <c r="O85" s="1582"/>
      <c r="P85" s="1621"/>
      <c r="Q85" s="1622"/>
      <c r="R85" s="1581"/>
      <c r="S85" s="1581"/>
      <c r="T85" s="1582"/>
      <c r="U85" s="1583"/>
      <c r="V85" s="1581"/>
      <c r="W85" s="1584"/>
      <c r="X85" s="1608"/>
      <c r="Y85" s="1609"/>
      <c r="Z85" s="1609"/>
      <c r="AA85" s="1609"/>
      <c r="AB85" s="1609"/>
      <c r="AC85" s="1609"/>
      <c r="AD85" s="1609"/>
      <c r="AE85" s="1609"/>
      <c r="AF85" s="1609"/>
      <c r="AG85" s="1609"/>
      <c r="AH85" s="1609"/>
      <c r="AI85" s="1609"/>
      <c r="AJ85" s="1609"/>
      <c r="AK85" s="1609"/>
      <c r="AL85" s="1609"/>
      <c r="AM85" s="1609"/>
      <c r="AN85" s="1581"/>
      <c r="AO85" s="1581"/>
      <c r="AP85" s="1582"/>
      <c r="AQ85" s="1583"/>
      <c r="AR85" s="1581"/>
      <c r="AS85" s="1584"/>
      <c r="AT85" s="1591" t="s">
        <v>1203</v>
      </c>
      <c r="AU85" s="1592"/>
      <c r="AV85" s="1593"/>
      <c r="AW85" s="1594"/>
      <c r="AX85" s="1594"/>
      <c r="AY85" s="1594"/>
      <c r="AZ85" s="1594"/>
      <c r="BA85" s="1594"/>
      <c r="BB85" s="1594"/>
      <c r="BC85" s="1594"/>
      <c r="BD85" s="1594"/>
      <c r="BE85" s="1594"/>
      <c r="BF85" s="1594"/>
      <c r="BG85" s="1594"/>
      <c r="BH85" s="1594"/>
      <c r="BI85" s="1594"/>
      <c r="BJ85" s="1595"/>
      <c r="BK85" s="1588"/>
      <c r="BL85" s="1588"/>
      <c r="BM85" s="1589"/>
      <c r="BN85" s="1590"/>
      <c r="BO85" s="1588"/>
      <c r="BP85" s="1588"/>
      <c r="BQ85" s="1588"/>
      <c r="BR85" s="1588"/>
      <c r="BS85" s="1589"/>
      <c r="BT85" s="1585"/>
      <c r="BU85" s="1585"/>
      <c r="BV85" s="1585"/>
      <c r="BW85" s="1585"/>
      <c r="BX85" s="1585"/>
      <c r="BY85" s="1585"/>
      <c r="BZ85" s="1585"/>
      <c r="CA85" s="1585"/>
      <c r="CB85" s="1585"/>
      <c r="CC85" s="1585"/>
      <c r="CD85" s="1585"/>
      <c r="CE85" s="1585"/>
      <c r="CH85" s="64" t="str">
        <f t="shared" si="1"/>
        <v/>
      </c>
    </row>
    <row r="86" spans="1:86" ht="19.5" customHeight="1" x14ac:dyDescent="0.2">
      <c r="A86" s="1618"/>
      <c r="B86" s="1619"/>
      <c r="C86" s="1619"/>
      <c r="D86" s="1619"/>
      <c r="E86" s="1620"/>
      <c r="F86" s="1618"/>
      <c r="G86" s="1619"/>
      <c r="H86" s="1619"/>
      <c r="I86" s="1619"/>
      <c r="J86" s="1619"/>
      <c r="K86" s="1620"/>
      <c r="L86" s="1610"/>
      <c r="M86" s="1611"/>
      <c r="N86" s="1612"/>
      <c r="O86" s="1582"/>
      <c r="P86" s="1621"/>
      <c r="Q86" s="1622"/>
      <c r="R86" s="1581"/>
      <c r="S86" s="1581"/>
      <c r="T86" s="1582"/>
      <c r="U86" s="1583"/>
      <c r="V86" s="1581"/>
      <c r="W86" s="1584"/>
      <c r="X86" s="1606"/>
      <c r="Y86" s="1607"/>
      <c r="Z86" s="1607"/>
      <c r="AA86" s="1607"/>
      <c r="AB86" s="1607"/>
      <c r="AC86" s="1607"/>
      <c r="AD86" s="1607"/>
      <c r="AE86" s="1607"/>
      <c r="AF86" s="1607"/>
      <c r="AG86" s="1607"/>
      <c r="AH86" s="1607"/>
      <c r="AI86" s="1607"/>
      <c r="AJ86" s="1607"/>
      <c r="AK86" s="1607"/>
      <c r="AL86" s="1607"/>
      <c r="AM86" s="1607"/>
      <c r="AN86" s="1581"/>
      <c r="AO86" s="1581"/>
      <c r="AP86" s="1582"/>
      <c r="AQ86" s="1583"/>
      <c r="AR86" s="1581"/>
      <c r="AS86" s="1584"/>
      <c r="AT86" s="1591" t="s">
        <v>1203</v>
      </c>
      <c r="AU86" s="1592"/>
      <c r="AV86" s="1593"/>
      <c r="AW86" s="1594"/>
      <c r="AX86" s="1594"/>
      <c r="AY86" s="1594"/>
      <c r="AZ86" s="1594"/>
      <c r="BA86" s="1594"/>
      <c r="BB86" s="1594"/>
      <c r="BC86" s="1594"/>
      <c r="BD86" s="1594"/>
      <c r="BE86" s="1594"/>
      <c r="BF86" s="1594"/>
      <c r="BG86" s="1594"/>
      <c r="BH86" s="1594"/>
      <c r="BI86" s="1594"/>
      <c r="BJ86" s="1595"/>
      <c r="BK86" s="1603"/>
      <c r="BL86" s="1603"/>
      <c r="BM86" s="1604"/>
      <c r="BN86" s="1605"/>
      <c r="BO86" s="1603"/>
      <c r="BP86" s="1603"/>
      <c r="BQ86" s="1603"/>
      <c r="BR86" s="1603"/>
      <c r="BS86" s="1604"/>
      <c r="BT86" s="1601"/>
      <c r="BU86" s="1601"/>
      <c r="BV86" s="1601"/>
      <c r="BW86" s="1601"/>
      <c r="BX86" s="1601"/>
      <c r="BY86" s="1601"/>
      <c r="BZ86" s="1601"/>
      <c r="CA86" s="1601"/>
      <c r="CB86" s="1601"/>
      <c r="CC86" s="1601"/>
      <c r="CD86" s="1601"/>
      <c r="CE86" s="1601"/>
      <c r="CH86" s="64" t="str">
        <f t="shared" si="1"/>
        <v/>
      </c>
    </row>
    <row r="87" spans="1:86" ht="19.5" customHeight="1" x14ac:dyDescent="0.2">
      <c r="A87" s="1618"/>
      <c r="B87" s="1619"/>
      <c r="C87" s="1619"/>
      <c r="D87" s="1619"/>
      <c r="E87" s="1620"/>
      <c r="F87" s="1616"/>
      <c r="G87" s="1592"/>
      <c r="H87" s="1592"/>
      <c r="I87" s="1592"/>
      <c r="J87" s="1592"/>
      <c r="K87" s="1617"/>
      <c r="L87" s="1610"/>
      <c r="M87" s="1611"/>
      <c r="N87" s="1612"/>
      <c r="O87" s="1582"/>
      <c r="P87" s="1621"/>
      <c r="Q87" s="1622"/>
      <c r="R87" s="1581"/>
      <c r="S87" s="1581"/>
      <c r="T87" s="1582"/>
      <c r="U87" s="1583"/>
      <c r="V87" s="1581"/>
      <c r="W87" s="1584"/>
      <c r="X87" s="1586"/>
      <c r="Y87" s="1587"/>
      <c r="Z87" s="1587"/>
      <c r="AA87" s="1587"/>
      <c r="AB87" s="1587"/>
      <c r="AC87" s="1587"/>
      <c r="AD87" s="1587"/>
      <c r="AE87" s="1587"/>
      <c r="AF87" s="1587"/>
      <c r="AG87" s="1587"/>
      <c r="AH87" s="1587"/>
      <c r="AI87" s="1587"/>
      <c r="AJ87" s="1587"/>
      <c r="AK87" s="1587"/>
      <c r="AL87" s="1587"/>
      <c r="AM87" s="1587"/>
      <c r="AN87" s="1581"/>
      <c r="AO87" s="1581"/>
      <c r="AP87" s="1582"/>
      <c r="AQ87" s="1583"/>
      <c r="AR87" s="1581"/>
      <c r="AS87" s="1584"/>
      <c r="AT87" s="1591" t="s">
        <v>1203</v>
      </c>
      <c r="AU87" s="1592"/>
      <c r="AV87" s="1593"/>
      <c r="AW87" s="1594"/>
      <c r="AX87" s="1594"/>
      <c r="AY87" s="1594"/>
      <c r="AZ87" s="1594"/>
      <c r="BA87" s="1594"/>
      <c r="BB87" s="1594"/>
      <c r="BC87" s="1594"/>
      <c r="BD87" s="1594"/>
      <c r="BE87" s="1594"/>
      <c r="BF87" s="1594"/>
      <c r="BG87" s="1594"/>
      <c r="BH87" s="1594"/>
      <c r="BI87" s="1594"/>
      <c r="BJ87" s="1595"/>
      <c r="BK87" s="1588"/>
      <c r="BL87" s="1588"/>
      <c r="BM87" s="1589"/>
      <c r="BN87" s="1590"/>
      <c r="BO87" s="1588"/>
      <c r="BP87" s="1588"/>
      <c r="BQ87" s="1588"/>
      <c r="BR87" s="1588"/>
      <c r="BS87" s="1589"/>
      <c r="BT87" s="1585"/>
      <c r="BU87" s="1585"/>
      <c r="BV87" s="1585"/>
      <c r="BW87" s="1585"/>
      <c r="BX87" s="1585"/>
      <c r="BY87" s="1585"/>
      <c r="BZ87" s="1585"/>
      <c r="CA87" s="1585"/>
      <c r="CB87" s="1585"/>
      <c r="CC87" s="1585"/>
      <c r="CD87" s="1585"/>
      <c r="CE87" s="1585"/>
      <c r="CH87" s="64" t="str">
        <f t="shared" si="1"/>
        <v/>
      </c>
    </row>
    <row r="88" spans="1:86" ht="19.5" customHeight="1" x14ac:dyDescent="0.2">
      <c r="A88" s="1618"/>
      <c r="B88" s="1619"/>
      <c r="C88" s="1619"/>
      <c r="D88" s="1619"/>
      <c r="E88" s="1620"/>
      <c r="F88" s="1616"/>
      <c r="G88" s="1592"/>
      <c r="H88" s="1592"/>
      <c r="I88" s="1592"/>
      <c r="J88" s="1592"/>
      <c r="K88" s="1617"/>
      <c r="L88" s="1610"/>
      <c r="M88" s="1611"/>
      <c r="N88" s="1612"/>
      <c r="O88" s="1582"/>
      <c r="P88" s="1621"/>
      <c r="Q88" s="1622"/>
      <c r="R88" s="1581"/>
      <c r="S88" s="1581"/>
      <c r="T88" s="1582"/>
      <c r="U88" s="1583"/>
      <c r="V88" s="1581"/>
      <c r="W88" s="1584"/>
      <c r="X88" s="1586"/>
      <c r="Y88" s="1587"/>
      <c r="Z88" s="1587"/>
      <c r="AA88" s="1587"/>
      <c r="AB88" s="1587"/>
      <c r="AC88" s="1587"/>
      <c r="AD88" s="1587"/>
      <c r="AE88" s="1587"/>
      <c r="AF88" s="1587"/>
      <c r="AG88" s="1587"/>
      <c r="AH88" s="1587"/>
      <c r="AI88" s="1587"/>
      <c r="AJ88" s="1587"/>
      <c r="AK88" s="1587"/>
      <c r="AL88" s="1587"/>
      <c r="AM88" s="1587"/>
      <c r="AN88" s="1581"/>
      <c r="AO88" s="1581"/>
      <c r="AP88" s="1582"/>
      <c r="AQ88" s="1583"/>
      <c r="AR88" s="1581"/>
      <c r="AS88" s="1584"/>
      <c r="AT88" s="1591" t="s">
        <v>1203</v>
      </c>
      <c r="AU88" s="1592"/>
      <c r="AV88" s="1593"/>
      <c r="AW88" s="1594"/>
      <c r="AX88" s="1594"/>
      <c r="AY88" s="1594"/>
      <c r="AZ88" s="1594"/>
      <c r="BA88" s="1594"/>
      <c r="BB88" s="1594"/>
      <c r="BC88" s="1594"/>
      <c r="BD88" s="1594"/>
      <c r="BE88" s="1594"/>
      <c r="BF88" s="1594"/>
      <c r="BG88" s="1594"/>
      <c r="BH88" s="1594"/>
      <c r="BI88" s="1594"/>
      <c r="BJ88" s="1595"/>
      <c r="BK88" s="1588"/>
      <c r="BL88" s="1588"/>
      <c r="BM88" s="1589"/>
      <c r="BN88" s="1590"/>
      <c r="BO88" s="1588"/>
      <c r="BP88" s="1588"/>
      <c r="BQ88" s="1588"/>
      <c r="BR88" s="1588"/>
      <c r="BS88" s="1589"/>
      <c r="BT88" s="1585"/>
      <c r="BU88" s="1585"/>
      <c r="BV88" s="1585"/>
      <c r="BW88" s="1585"/>
      <c r="BX88" s="1585"/>
      <c r="BY88" s="1585"/>
      <c r="BZ88" s="1585"/>
      <c r="CA88" s="1585"/>
      <c r="CB88" s="1585"/>
      <c r="CC88" s="1585"/>
      <c r="CD88" s="1585"/>
      <c r="CE88" s="1585"/>
      <c r="CH88" s="64" t="str">
        <f t="shared" si="1"/>
        <v/>
      </c>
    </row>
    <row r="89" spans="1:86" ht="19.5" customHeight="1" x14ac:dyDescent="0.2">
      <c r="A89" s="1618"/>
      <c r="B89" s="1619"/>
      <c r="C89" s="1619"/>
      <c r="D89" s="1619"/>
      <c r="E89" s="1620"/>
      <c r="F89" s="1616"/>
      <c r="G89" s="1592"/>
      <c r="H89" s="1592"/>
      <c r="I89" s="1592"/>
      <c r="J89" s="1592"/>
      <c r="K89" s="1617"/>
      <c r="L89" s="1610"/>
      <c r="M89" s="1611"/>
      <c r="N89" s="1612"/>
      <c r="O89" s="1582"/>
      <c r="P89" s="1621"/>
      <c r="Q89" s="1622"/>
      <c r="R89" s="1581"/>
      <c r="S89" s="1581"/>
      <c r="T89" s="1582"/>
      <c r="U89" s="1583"/>
      <c r="V89" s="1581"/>
      <c r="W89" s="1584"/>
      <c r="X89" s="1586"/>
      <c r="Y89" s="1587"/>
      <c r="Z89" s="1587"/>
      <c r="AA89" s="1587"/>
      <c r="AB89" s="1587"/>
      <c r="AC89" s="1587"/>
      <c r="AD89" s="1587"/>
      <c r="AE89" s="1587"/>
      <c r="AF89" s="1587"/>
      <c r="AG89" s="1587"/>
      <c r="AH89" s="1587"/>
      <c r="AI89" s="1587"/>
      <c r="AJ89" s="1587"/>
      <c r="AK89" s="1587"/>
      <c r="AL89" s="1587"/>
      <c r="AM89" s="1587"/>
      <c r="AN89" s="1581"/>
      <c r="AO89" s="1581"/>
      <c r="AP89" s="1582"/>
      <c r="AQ89" s="1583"/>
      <c r="AR89" s="1581"/>
      <c r="AS89" s="1584"/>
      <c r="AT89" s="1591" t="s">
        <v>1203</v>
      </c>
      <c r="AU89" s="1592"/>
      <c r="AV89" s="1593"/>
      <c r="AW89" s="1594"/>
      <c r="AX89" s="1594"/>
      <c r="AY89" s="1594"/>
      <c r="AZ89" s="1594"/>
      <c r="BA89" s="1594"/>
      <c r="BB89" s="1594"/>
      <c r="BC89" s="1594"/>
      <c r="BD89" s="1594"/>
      <c r="BE89" s="1594"/>
      <c r="BF89" s="1594"/>
      <c r="BG89" s="1594"/>
      <c r="BH89" s="1594"/>
      <c r="BI89" s="1594"/>
      <c r="BJ89" s="1595"/>
      <c r="BK89" s="1588"/>
      <c r="BL89" s="1588"/>
      <c r="BM89" s="1589"/>
      <c r="BN89" s="1590"/>
      <c r="BO89" s="1588"/>
      <c r="BP89" s="1588"/>
      <c r="BQ89" s="1588"/>
      <c r="BR89" s="1588"/>
      <c r="BS89" s="1589"/>
      <c r="BT89" s="1585"/>
      <c r="BU89" s="1585"/>
      <c r="BV89" s="1585"/>
      <c r="BW89" s="1585"/>
      <c r="BX89" s="1585"/>
      <c r="BY89" s="1585"/>
      <c r="BZ89" s="1585"/>
      <c r="CA89" s="1585"/>
      <c r="CB89" s="1585"/>
      <c r="CC89" s="1585"/>
      <c r="CD89" s="1585"/>
      <c r="CE89" s="1585"/>
      <c r="CH89" s="64" t="str">
        <f t="shared" si="1"/>
        <v/>
      </c>
    </row>
    <row r="90" spans="1:86" ht="19.5" customHeight="1" x14ac:dyDescent="0.2">
      <c r="A90" s="1618"/>
      <c r="B90" s="1619"/>
      <c r="C90" s="1619"/>
      <c r="D90" s="1619"/>
      <c r="E90" s="1620"/>
      <c r="F90" s="1616"/>
      <c r="G90" s="1592"/>
      <c r="H90" s="1592"/>
      <c r="I90" s="1592"/>
      <c r="J90" s="1592"/>
      <c r="K90" s="1617"/>
      <c r="L90" s="1610"/>
      <c r="M90" s="1611"/>
      <c r="N90" s="1612"/>
      <c r="O90" s="1582"/>
      <c r="P90" s="1621"/>
      <c r="Q90" s="1622"/>
      <c r="R90" s="1581"/>
      <c r="S90" s="1581"/>
      <c r="T90" s="1582"/>
      <c r="U90" s="1583"/>
      <c r="V90" s="1581"/>
      <c r="W90" s="1584"/>
      <c r="X90" s="1586"/>
      <c r="Y90" s="1587"/>
      <c r="Z90" s="1587"/>
      <c r="AA90" s="1587"/>
      <c r="AB90" s="1587"/>
      <c r="AC90" s="1587"/>
      <c r="AD90" s="1587"/>
      <c r="AE90" s="1587"/>
      <c r="AF90" s="1587"/>
      <c r="AG90" s="1587"/>
      <c r="AH90" s="1587"/>
      <c r="AI90" s="1587"/>
      <c r="AJ90" s="1587"/>
      <c r="AK90" s="1587"/>
      <c r="AL90" s="1587"/>
      <c r="AM90" s="1587"/>
      <c r="AN90" s="1581"/>
      <c r="AO90" s="1581"/>
      <c r="AP90" s="1582"/>
      <c r="AQ90" s="1583"/>
      <c r="AR90" s="1581"/>
      <c r="AS90" s="1584"/>
      <c r="AT90" s="1591" t="s">
        <v>1203</v>
      </c>
      <c r="AU90" s="1592"/>
      <c r="AV90" s="1593"/>
      <c r="AW90" s="1594"/>
      <c r="AX90" s="1594"/>
      <c r="AY90" s="1594"/>
      <c r="AZ90" s="1594"/>
      <c r="BA90" s="1594"/>
      <c r="BB90" s="1594"/>
      <c r="BC90" s="1594"/>
      <c r="BD90" s="1594"/>
      <c r="BE90" s="1594"/>
      <c r="BF90" s="1594"/>
      <c r="BG90" s="1594"/>
      <c r="BH90" s="1594"/>
      <c r="BI90" s="1594"/>
      <c r="BJ90" s="1595"/>
      <c r="BK90" s="1588"/>
      <c r="BL90" s="1588"/>
      <c r="BM90" s="1589"/>
      <c r="BN90" s="1590"/>
      <c r="BO90" s="1588"/>
      <c r="BP90" s="1588"/>
      <c r="BQ90" s="1588"/>
      <c r="BR90" s="1588"/>
      <c r="BS90" s="1589"/>
      <c r="BT90" s="1585"/>
      <c r="BU90" s="1585"/>
      <c r="BV90" s="1585"/>
      <c r="BW90" s="1585"/>
      <c r="BX90" s="1585"/>
      <c r="BY90" s="1585"/>
      <c r="BZ90" s="1585"/>
      <c r="CA90" s="1585"/>
      <c r="CB90" s="1585"/>
      <c r="CC90" s="1585"/>
      <c r="CD90" s="1585"/>
      <c r="CE90" s="1585"/>
      <c r="CH90" s="64" t="str">
        <f t="shared" si="1"/>
        <v/>
      </c>
    </row>
    <row r="91" spans="1:86" ht="19.5" customHeight="1" x14ac:dyDescent="0.2">
      <c r="A91" s="1618"/>
      <c r="B91" s="1619"/>
      <c r="C91" s="1619"/>
      <c r="D91" s="1619"/>
      <c r="E91" s="1620"/>
      <c r="F91" s="1616"/>
      <c r="G91" s="1592"/>
      <c r="H91" s="1592"/>
      <c r="I91" s="1592"/>
      <c r="J91" s="1592"/>
      <c r="K91" s="1617"/>
      <c r="L91" s="1610"/>
      <c r="M91" s="1611"/>
      <c r="N91" s="1612"/>
      <c r="O91" s="1582"/>
      <c r="P91" s="1621"/>
      <c r="Q91" s="1622"/>
      <c r="R91" s="1581"/>
      <c r="S91" s="1581"/>
      <c r="T91" s="1582"/>
      <c r="U91" s="1583"/>
      <c r="V91" s="1581"/>
      <c r="W91" s="1584"/>
      <c r="X91" s="1586"/>
      <c r="Y91" s="1587"/>
      <c r="Z91" s="1587"/>
      <c r="AA91" s="1587"/>
      <c r="AB91" s="1587"/>
      <c r="AC91" s="1587"/>
      <c r="AD91" s="1587"/>
      <c r="AE91" s="1587"/>
      <c r="AF91" s="1587"/>
      <c r="AG91" s="1587"/>
      <c r="AH91" s="1587"/>
      <c r="AI91" s="1587"/>
      <c r="AJ91" s="1587"/>
      <c r="AK91" s="1587"/>
      <c r="AL91" s="1587"/>
      <c r="AM91" s="1587"/>
      <c r="AN91" s="1581"/>
      <c r="AO91" s="1581"/>
      <c r="AP91" s="1582"/>
      <c r="AQ91" s="1583"/>
      <c r="AR91" s="1581"/>
      <c r="AS91" s="1584"/>
      <c r="AT91" s="1591" t="s">
        <v>1203</v>
      </c>
      <c r="AU91" s="1592"/>
      <c r="AV91" s="1593"/>
      <c r="AW91" s="1594"/>
      <c r="AX91" s="1594"/>
      <c r="AY91" s="1594"/>
      <c r="AZ91" s="1594"/>
      <c r="BA91" s="1594"/>
      <c r="BB91" s="1594"/>
      <c r="BC91" s="1594"/>
      <c r="BD91" s="1594"/>
      <c r="BE91" s="1594"/>
      <c r="BF91" s="1594"/>
      <c r="BG91" s="1594"/>
      <c r="BH91" s="1594"/>
      <c r="BI91" s="1594"/>
      <c r="BJ91" s="1595"/>
      <c r="BK91" s="1588"/>
      <c r="BL91" s="1588"/>
      <c r="BM91" s="1589"/>
      <c r="BN91" s="1590"/>
      <c r="BO91" s="1588"/>
      <c r="BP91" s="1588"/>
      <c r="BQ91" s="1588"/>
      <c r="BR91" s="1588"/>
      <c r="BS91" s="1589"/>
      <c r="BT91" s="1585"/>
      <c r="BU91" s="1585"/>
      <c r="BV91" s="1585"/>
      <c r="BW91" s="1585"/>
      <c r="BX91" s="1585"/>
      <c r="BY91" s="1585"/>
      <c r="BZ91" s="1585"/>
      <c r="CA91" s="1585"/>
      <c r="CB91" s="1585"/>
      <c r="CC91" s="1585"/>
      <c r="CD91" s="1585"/>
      <c r="CE91" s="1585"/>
      <c r="CH91" s="64" t="str">
        <f t="shared" si="1"/>
        <v/>
      </c>
    </row>
    <row r="92" spans="1:86" ht="19.5" customHeight="1" x14ac:dyDescent="0.2">
      <c r="A92" s="1618"/>
      <c r="B92" s="1619"/>
      <c r="C92" s="1619"/>
      <c r="D92" s="1619"/>
      <c r="E92" s="1620"/>
      <c r="F92" s="1616"/>
      <c r="G92" s="1592"/>
      <c r="H92" s="1592"/>
      <c r="I92" s="1592"/>
      <c r="J92" s="1592"/>
      <c r="K92" s="1617"/>
      <c r="L92" s="1610"/>
      <c r="M92" s="1611"/>
      <c r="N92" s="1612"/>
      <c r="O92" s="1582"/>
      <c r="P92" s="1621"/>
      <c r="Q92" s="1622"/>
      <c r="R92" s="1581"/>
      <c r="S92" s="1581"/>
      <c r="T92" s="1582"/>
      <c r="U92" s="1583"/>
      <c r="V92" s="1581"/>
      <c r="W92" s="1584"/>
      <c r="X92" s="1586"/>
      <c r="Y92" s="1587"/>
      <c r="Z92" s="1587"/>
      <c r="AA92" s="1587"/>
      <c r="AB92" s="1587"/>
      <c r="AC92" s="1587"/>
      <c r="AD92" s="1587"/>
      <c r="AE92" s="1587"/>
      <c r="AF92" s="1587"/>
      <c r="AG92" s="1587"/>
      <c r="AH92" s="1587"/>
      <c r="AI92" s="1587"/>
      <c r="AJ92" s="1587"/>
      <c r="AK92" s="1587"/>
      <c r="AL92" s="1587"/>
      <c r="AM92" s="1587"/>
      <c r="AN92" s="1581"/>
      <c r="AO92" s="1581"/>
      <c r="AP92" s="1582"/>
      <c r="AQ92" s="1583"/>
      <c r="AR92" s="1581"/>
      <c r="AS92" s="1584"/>
      <c r="AT92" s="1591" t="s">
        <v>1203</v>
      </c>
      <c r="AU92" s="1592"/>
      <c r="AV92" s="1593"/>
      <c r="AW92" s="1594"/>
      <c r="AX92" s="1594"/>
      <c r="AY92" s="1594"/>
      <c r="AZ92" s="1594"/>
      <c r="BA92" s="1594"/>
      <c r="BB92" s="1594"/>
      <c r="BC92" s="1594"/>
      <c r="BD92" s="1594"/>
      <c r="BE92" s="1594"/>
      <c r="BF92" s="1594"/>
      <c r="BG92" s="1594"/>
      <c r="BH92" s="1594"/>
      <c r="BI92" s="1594"/>
      <c r="BJ92" s="1595"/>
      <c r="BK92" s="1588"/>
      <c r="BL92" s="1588"/>
      <c r="BM92" s="1589"/>
      <c r="BN92" s="1590"/>
      <c r="BO92" s="1588"/>
      <c r="BP92" s="1588"/>
      <c r="BQ92" s="1588"/>
      <c r="BR92" s="1588"/>
      <c r="BS92" s="1589"/>
      <c r="BT92" s="1585"/>
      <c r="BU92" s="1585"/>
      <c r="BV92" s="1585"/>
      <c r="BW92" s="1585"/>
      <c r="BX92" s="1585"/>
      <c r="BY92" s="1585"/>
      <c r="BZ92" s="1585"/>
      <c r="CA92" s="1585"/>
      <c r="CB92" s="1585"/>
      <c r="CC92" s="1585"/>
      <c r="CD92" s="1585"/>
      <c r="CE92" s="1585"/>
      <c r="CH92" s="64" t="str">
        <f t="shared" si="1"/>
        <v/>
      </c>
    </row>
    <row r="93" spans="1:86" ht="19.5" customHeight="1" x14ac:dyDescent="0.2">
      <c r="A93" s="1618"/>
      <c r="B93" s="1619"/>
      <c r="C93" s="1619"/>
      <c r="D93" s="1619"/>
      <c r="E93" s="1620"/>
      <c r="F93" s="1616"/>
      <c r="G93" s="1592"/>
      <c r="H93" s="1592"/>
      <c r="I93" s="1592"/>
      <c r="J93" s="1592"/>
      <c r="K93" s="1617"/>
      <c r="L93" s="1610"/>
      <c r="M93" s="1611"/>
      <c r="N93" s="1612"/>
      <c r="O93" s="1582"/>
      <c r="P93" s="1621"/>
      <c r="Q93" s="1622"/>
      <c r="R93" s="1581"/>
      <c r="S93" s="1581"/>
      <c r="T93" s="1582"/>
      <c r="U93" s="1583"/>
      <c r="V93" s="1581"/>
      <c r="W93" s="1584"/>
      <c r="X93" s="1586"/>
      <c r="Y93" s="1587"/>
      <c r="Z93" s="1587"/>
      <c r="AA93" s="1587"/>
      <c r="AB93" s="1587"/>
      <c r="AC93" s="1587"/>
      <c r="AD93" s="1587"/>
      <c r="AE93" s="1587"/>
      <c r="AF93" s="1587"/>
      <c r="AG93" s="1587"/>
      <c r="AH93" s="1587"/>
      <c r="AI93" s="1587"/>
      <c r="AJ93" s="1587"/>
      <c r="AK93" s="1587"/>
      <c r="AL93" s="1587"/>
      <c r="AM93" s="1587"/>
      <c r="AN93" s="1581"/>
      <c r="AO93" s="1581"/>
      <c r="AP93" s="1582"/>
      <c r="AQ93" s="1583"/>
      <c r="AR93" s="1581"/>
      <c r="AS93" s="1584"/>
      <c r="AT93" s="1591" t="s">
        <v>1203</v>
      </c>
      <c r="AU93" s="1592"/>
      <c r="AV93" s="1593"/>
      <c r="AW93" s="1594"/>
      <c r="AX93" s="1594"/>
      <c r="AY93" s="1594"/>
      <c r="AZ93" s="1594"/>
      <c r="BA93" s="1594"/>
      <c r="BB93" s="1594"/>
      <c r="BC93" s="1594"/>
      <c r="BD93" s="1594"/>
      <c r="BE93" s="1594"/>
      <c r="BF93" s="1594"/>
      <c r="BG93" s="1594"/>
      <c r="BH93" s="1594"/>
      <c r="BI93" s="1594"/>
      <c r="BJ93" s="1595"/>
      <c r="BK93" s="1588"/>
      <c r="BL93" s="1588"/>
      <c r="BM93" s="1589"/>
      <c r="BN93" s="1590"/>
      <c r="BO93" s="1588"/>
      <c r="BP93" s="1588"/>
      <c r="BQ93" s="1588"/>
      <c r="BR93" s="1588"/>
      <c r="BS93" s="1589"/>
      <c r="BT93" s="1585"/>
      <c r="BU93" s="1585"/>
      <c r="BV93" s="1585"/>
      <c r="BW93" s="1585"/>
      <c r="BX93" s="1585"/>
      <c r="BY93" s="1585"/>
      <c r="BZ93" s="1585"/>
      <c r="CA93" s="1585"/>
      <c r="CB93" s="1585"/>
      <c r="CC93" s="1585"/>
      <c r="CD93" s="1585"/>
      <c r="CE93" s="1585"/>
      <c r="CH93" s="64" t="str">
        <f t="shared" si="1"/>
        <v/>
      </c>
    </row>
    <row r="94" spans="1:86" ht="19.5" customHeight="1" x14ac:dyDescent="0.2">
      <c r="A94" s="1618"/>
      <c r="B94" s="1619"/>
      <c r="C94" s="1619"/>
      <c r="D94" s="1619"/>
      <c r="E94" s="1620"/>
      <c r="F94" s="1616"/>
      <c r="G94" s="1592"/>
      <c r="H94" s="1592"/>
      <c r="I94" s="1592"/>
      <c r="J94" s="1592"/>
      <c r="K94" s="1617"/>
      <c r="L94" s="1610"/>
      <c r="M94" s="1611"/>
      <c r="N94" s="1612"/>
      <c r="O94" s="1582"/>
      <c r="P94" s="1621"/>
      <c r="Q94" s="1622"/>
      <c r="R94" s="1581"/>
      <c r="S94" s="1581"/>
      <c r="T94" s="1582"/>
      <c r="U94" s="1583"/>
      <c r="V94" s="1581"/>
      <c r="W94" s="1584"/>
      <c r="X94" s="1586"/>
      <c r="Y94" s="1587"/>
      <c r="Z94" s="1587"/>
      <c r="AA94" s="1587"/>
      <c r="AB94" s="1587"/>
      <c r="AC94" s="1587"/>
      <c r="AD94" s="1587"/>
      <c r="AE94" s="1587"/>
      <c r="AF94" s="1587"/>
      <c r="AG94" s="1587"/>
      <c r="AH94" s="1587"/>
      <c r="AI94" s="1587"/>
      <c r="AJ94" s="1587"/>
      <c r="AK94" s="1587"/>
      <c r="AL94" s="1587"/>
      <c r="AM94" s="1587"/>
      <c r="AN94" s="1581"/>
      <c r="AO94" s="1581"/>
      <c r="AP94" s="1582"/>
      <c r="AQ94" s="1583"/>
      <c r="AR94" s="1581"/>
      <c r="AS94" s="1584"/>
      <c r="AT94" s="1591" t="s">
        <v>1203</v>
      </c>
      <c r="AU94" s="1592"/>
      <c r="AV94" s="1593"/>
      <c r="AW94" s="1594"/>
      <c r="AX94" s="1594"/>
      <c r="AY94" s="1594"/>
      <c r="AZ94" s="1594"/>
      <c r="BA94" s="1594"/>
      <c r="BB94" s="1594"/>
      <c r="BC94" s="1594"/>
      <c r="BD94" s="1594"/>
      <c r="BE94" s="1594"/>
      <c r="BF94" s="1594"/>
      <c r="BG94" s="1594"/>
      <c r="BH94" s="1594"/>
      <c r="BI94" s="1594"/>
      <c r="BJ94" s="1595"/>
      <c r="BK94" s="1588"/>
      <c r="BL94" s="1588"/>
      <c r="BM94" s="1589"/>
      <c r="BN94" s="1590"/>
      <c r="BO94" s="1588"/>
      <c r="BP94" s="1588"/>
      <c r="BQ94" s="1588"/>
      <c r="BR94" s="1588"/>
      <c r="BS94" s="1589"/>
      <c r="BT94" s="1585"/>
      <c r="BU94" s="1585"/>
      <c r="BV94" s="1585"/>
      <c r="BW94" s="1585"/>
      <c r="BX94" s="1585"/>
      <c r="BY94" s="1585"/>
      <c r="BZ94" s="1585"/>
      <c r="CA94" s="1585"/>
      <c r="CB94" s="1585"/>
      <c r="CC94" s="1585"/>
      <c r="CD94" s="1585"/>
      <c r="CE94" s="1585"/>
      <c r="CH94" s="64" t="str">
        <f t="shared" si="1"/>
        <v/>
      </c>
    </row>
    <row r="95" spans="1:86" ht="19.5" customHeight="1" x14ac:dyDescent="0.2">
      <c r="A95" s="1618"/>
      <c r="B95" s="1619"/>
      <c r="C95" s="1619"/>
      <c r="D95" s="1619"/>
      <c r="E95" s="1620"/>
      <c r="F95" s="1616"/>
      <c r="G95" s="1592"/>
      <c r="H95" s="1592"/>
      <c r="I95" s="1592"/>
      <c r="J95" s="1592"/>
      <c r="K95" s="1617"/>
      <c r="L95" s="1610"/>
      <c r="M95" s="1611"/>
      <c r="N95" s="1612"/>
      <c r="O95" s="1582"/>
      <c r="P95" s="1621"/>
      <c r="Q95" s="1622"/>
      <c r="R95" s="1581"/>
      <c r="S95" s="1581"/>
      <c r="T95" s="1582"/>
      <c r="U95" s="1583"/>
      <c r="V95" s="1581"/>
      <c r="W95" s="1584"/>
      <c r="X95" s="1586"/>
      <c r="Y95" s="1587"/>
      <c r="Z95" s="1587"/>
      <c r="AA95" s="1587"/>
      <c r="AB95" s="1587"/>
      <c r="AC95" s="1587"/>
      <c r="AD95" s="1587"/>
      <c r="AE95" s="1587"/>
      <c r="AF95" s="1587"/>
      <c r="AG95" s="1587"/>
      <c r="AH95" s="1587"/>
      <c r="AI95" s="1587"/>
      <c r="AJ95" s="1587"/>
      <c r="AK95" s="1587"/>
      <c r="AL95" s="1587"/>
      <c r="AM95" s="1587"/>
      <c r="AN95" s="1581"/>
      <c r="AO95" s="1581"/>
      <c r="AP95" s="1582"/>
      <c r="AQ95" s="1583"/>
      <c r="AR95" s="1581"/>
      <c r="AS95" s="1584"/>
      <c r="AT95" s="1591" t="s">
        <v>1203</v>
      </c>
      <c r="AU95" s="1592"/>
      <c r="AV95" s="1593"/>
      <c r="AW95" s="1594"/>
      <c r="AX95" s="1594"/>
      <c r="AY95" s="1594"/>
      <c r="AZ95" s="1594"/>
      <c r="BA95" s="1594"/>
      <c r="BB95" s="1594"/>
      <c r="BC95" s="1594"/>
      <c r="BD95" s="1594"/>
      <c r="BE95" s="1594"/>
      <c r="BF95" s="1594"/>
      <c r="BG95" s="1594"/>
      <c r="BH95" s="1594"/>
      <c r="BI95" s="1594"/>
      <c r="BJ95" s="1595"/>
      <c r="BK95" s="1588"/>
      <c r="BL95" s="1588"/>
      <c r="BM95" s="1589"/>
      <c r="BN95" s="1590"/>
      <c r="BO95" s="1588"/>
      <c r="BP95" s="1588"/>
      <c r="BQ95" s="1588"/>
      <c r="BR95" s="1588"/>
      <c r="BS95" s="1589"/>
      <c r="BT95" s="1585"/>
      <c r="BU95" s="1585"/>
      <c r="BV95" s="1585"/>
      <c r="BW95" s="1585"/>
      <c r="BX95" s="1585"/>
      <c r="BY95" s="1585"/>
      <c r="BZ95" s="1585"/>
      <c r="CA95" s="1585"/>
      <c r="CB95" s="1585"/>
      <c r="CC95" s="1585"/>
      <c r="CD95" s="1585"/>
      <c r="CE95" s="1585"/>
      <c r="CH95" s="64" t="str">
        <f t="shared" si="1"/>
        <v/>
      </c>
    </row>
    <row r="96" spans="1:86" ht="19.5" customHeight="1" x14ac:dyDescent="0.2">
      <c r="A96" s="1618"/>
      <c r="B96" s="1619"/>
      <c r="C96" s="1619"/>
      <c r="D96" s="1619"/>
      <c r="E96" s="1620"/>
      <c r="F96" s="1618"/>
      <c r="G96" s="1619"/>
      <c r="H96" s="1619"/>
      <c r="I96" s="1619"/>
      <c r="J96" s="1619"/>
      <c r="K96" s="1620"/>
      <c r="L96" s="1610"/>
      <c r="M96" s="1611"/>
      <c r="N96" s="1612"/>
      <c r="O96" s="1582"/>
      <c r="P96" s="1621"/>
      <c r="Q96" s="1622"/>
      <c r="R96" s="1581"/>
      <c r="S96" s="1581"/>
      <c r="T96" s="1582"/>
      <c r="U96" s="1583"/>
      <c r="V96" s="1581"/>
      <c r="W96" s="1584"/>
      <c r="X96" s="1586"/>
      <c r="Y96" s="1587"/>
      <c r="Z96" s="1587"/>
      <c r="AA96" s="1587"/>
      <c r="AB96" s="1587"/>
      <c r="AC96" s="1587"/>
      <c r="AD96" s="1587"/>
      <c r="AE96" s="1587"/>
      <c r="AF96" s="1587"/>
      <c r="AG96" s="1587"/>
      <c r="AH96" s="1587"/>
      <c r="AI96" s="1587"/>
      <c r="AJ96" s="1587"/>
      <c r="AK96" s="1587"/>
      <c r="AL96" s="1587"/>
      <c r="AM96" s="1587"/>
      <c r="AN96" s="1581"/>
      <c r="AO96" s="1581"/>
      <c r="AP96" s="1582"/>
      <c r="AQ96" s="1583"/>
      <c r="AR96" s="1581"/>
      <c r="AS96" s="1584"/>
      <c r="AT96" s="1591" t="s">
        <v>1203</v>
      </c>
      <c r="AU96" s="1592"/>
      <c r="AV96" s="1593"/>
      <c r="AW96" s="1594"/>
      <c r="AX96" s="1594"/>
      <c r="AY96" s="1594"/>
      <c r="AZ96" s="1594"/>
      <c r="BA96" s="1594"/>
      <c r="BB96" s="1594"/>
      <c r="BC96" s="1594"/>
      <c r="BD96" s="1594"/>
      <c r="BE96" s="1594"/>
      <c r="BF96" s="1594"/>
      <c r="BG96" s="1594"/>
      <c r="BH96" s="1594"/>
      <c r="BI96" s="1594"/>
      <c r="BJ96" s="1595"/>
      <c r="BK96" s="1588"/>
      <c r="BL96" s="1588"/>
      <c r="BM96" s="1589"/>
      <c r="BN96" s="1590"/>
      <c r="BO96" s="1588"/>
      <c r="BP96" s="1588"/>
      <c r="BQ96" s="1588"/>
      <c r="BR96" s="1588"/>
      <c r="BS96" s="1589"/>
      <c r="BT96" s="1585"/>
      <c r="BU96" s="1585"/>
      <c r="BV96" s="1585"/>
      <c r="BW96" s="1585"/>
      <c r="BX96" s="1585"/>
      <c r="BY96" s="1585"/>
      <c r="BZ96" s="1585"/>
      <c r="CA96" s="1585"/>
      <c r="CB96" s="1585"/>
      <c r="CC96" s="1585"/>
      <c r="CD96" s="1585"/>
      <c r="CE96" s="1585"/>
      <c r="CH96" s="64" t="str">
        <f t="shared" si="1"/>
        <v/>
      </c>
    </row>
    <row r="97" spans="1:86" ht="19.5" customHeight="1" x14ac:dyDescent="0.2">
      <c r="A97" s="1618"/>
      <c r="B97" s="1619"/>
      <c r="C97" s="1619"/>
      <c r="D97" s="1619"/>
      <c r="E97" s="1620"/>
      <c r="F97" s="1616"/>
      <c r="G97" s="1592"/>
      <c r="H97" s="1592"/>
      <c r="I97" s="1592"/>
      <c r="J97" s="1592"/>
      <c r="K97" s="1617"/>
      <c r="L97" s="1610"/>
      <c r="M97" s="1611"/>
      <c r="N97" s="1612"/>
      <c r="O97" s="1582"/>
      <c r="P97" s="1621"/>
      <c r="Q97" s="1622"/>
      <c r="R97" s="1581"/>
      <c r="S97" s="1581"/>
      <c r="T97" s="1582"/>
      <c r="U97" s="1583"/>
      <c r="V97" s="1581"/>
      <c r="W97" s="1584"/>
      <c r="X97" s="1586"/>
      <c r="Y97" s="1587"/>
      <c r="Z97" s="1587"/>
      <c r="AA97" s="1587"/>
      <c r="AB97" s="1587"/>
      <c r="AC97" s="1587"/>
      <c r="AD97" s="1587"/>
      <c r="AE97" s="1587"/>
      <c r="AF97" s="1587"/>
      <c r="AG97" s="1587"/>
      <c r="AH97" s="1587"/>
      <c r="AI97" s="1587"/>
      <c r="AJ97" s="1587"/>
      <c r="AK97" s="1587"/>
      <c r="AL97" s="1587"/>
      <c r="AM97" s="1587"/>
      <c r="AN97" s="1581"/>
      <c r="AO97" s="1581"/>
      <c r="AP97" s="1582"/>
      <c r="AQ97" s="1583"/>
      <c r="AR97" s="1581"/>
      <c r="AS97" s="1584"/>
      <c r="AT97" s="1591" t="s">
        <v>1203</v>
      </c>
      <c r="AU97" s="1592"/>
      <c r="AV97" s="1593"/>
      <c r="AW97" s="1594"/>
      <c r="AX97" s="1594"/>
      <c r="AY97" s="1594"/>
      <c r="AZ97" s="1594"/>
      <c r="BA97" s="1594"/>
      <c r="BB97" s="1594"/>
      <c r="BC97" s="1594"/>
      <c r="BD97" s="1594"/>
      <c r="BE97" s="1594"/>
      <c r="BF97" s="1594"/>
      <c r="BG97" s="1594"/>
      <c r="BH97" s="1594"/>
      <c r="BI97" s="1594"/>
      <c r="BJ97" s="1595"/>
      <c r="BK97" s="1588"/>
      <c r="BL97" s="1588"/>
      <c r="BM97" s="1589"/>
      <c r="BN97" s="1590"/>
      <c r="BO97" s="1588"/>
      <c r="BP97" s="1588"/>
      <c r="BQ97" s="1588"/>
      <c r="BR97" s="1588"/>
      <c r="BS97" s="1589"/>
      <c r="BT97" s="1585"/>
      <c r="BU97" s="1585"/>
      <c r="BV97" s="1585"/>
      <c r="BW97" s="1585"/>
      <c r="BX97" s="1585"/>
      <c r="BY97" s="1585"/>
      <c r="BZ97" s="1585"/>
      <c r="CA97" s="1585"/>
      <c r="CB97" s="1585"/>
      <c r="CC97" s="1585"/>
      <c r="CD97" s="1585"/>
      <c r="CE97" s="1585"/>
      <c r="CH97" s="64" t="str">
        <f t="shared" si="1"/>
        <v/>
      </c>
    </row>
    <row r="98" spans="1:86" ht="19.5" customHeight="1" x14ac:dyDescent="0.2">
      <c r="A98" s="1618"/>
      <c r="B98" s="1619"/>
      <c r="C98" s="1619"/>
      <c r="D98" s="1619"/>
      <c r="E98" s="1620"/>
      <c r="F98" s="1616"/>
      <c r="G98" s="1592"/>
      <c r="H98" s="1592"/>
      <c r="I98" s="1592"/>
      <c r="J98" s="1592"/>
      <c r="K98" s="1617"/>
      <c r="L98" s="1610"/>
      <c r="M98" s="1611"/>
      <c r="N98" s="1612"/>
      <c r="O98" s="1582"/>
      <c r="P98" s="1621"/>
      <c r="Q98" s="1622"/>
      <c r="R98" s="1581"/>
      <c r="S98" s="1581"/>
      <c r="T98" s="1582"/>
      <c r="U98" s="1583"/>
      <c r="V98" s="1581"/>
      <c r="W98" s="1584"/>
      <c r="X98" s="1586"/>
      <c r="Y98" s="1587"/>
      <c r="Z98" s="1587"/>
      <c r="AA98" s="1587"/>
      <c r="AB98" s="1587"/>
      <c r="AC98" s="1587"/>
      <c r="AD98" s="1587"/>
      <c r="AE98" s="1587"/>
      <c r="AF98" s="1587"/>
      <c r="AG98" s="1587"/>
      <c r="AH98" s="1587"/>
      <c r="AI98" s="1587"/>
      <c r="AJ98" s="1587"/>
      <c r="AK98" s="1587"/>
      <c r="AL98" s="1587"/>
      <c r="AM98" s="1587"/>
      <c r="AN98" s="1581"/>
      <c r="AO98" s="1581"/>
      <c r="AP98" s="1582"/>
      <c r="AQ98" s="1583"/>
      <c r="AR98" s="1581"/>
      <c r="AS98" s="1584"/>
      <c r="AT98" s="1591" t="s">
        <v>1203</v>
      </c>
      <c r="AU98" s="1592"/>
      <c r="AV98" s="1593"/>
      <c r="AW98" s="1594"/>
      <c r="AX98" s="1594"/>
      <c r="AY98" s="1594"/>
      <c r="AZ98" s="1594"/>
      <c r="BA98" s="1594"/>
      <c r="BB98" s="1594"/>
      <c r="BC98" s="1594"/>
      <c r="BD98" s="1594"/>
      <c r="BE98" s="1594"/>
      <c r="BF98" s="1594"/>
      <c r="BG98" s="1594"/>
      <c r="BH98" s="1594"/>
      <c r="BI98" s="1594"/>
      <c r="BJ98" s="1595"/>
      <c r="BK98" s="1588"/>
      <c r="BL98" s="1588"/>
      <c r="BM98" s="1589"/>
      <c r="BN98" s="1590"/>
      <c r="BO98" s="1588"/>
      <c r="BP98" s="1588"/>
      <c r="BQ98" s="1588"/>
      <c r="BR98" s="1588"/>
      <c r="BS98" s="1589"/>
      <c r="BT98" s="1585"/>
      <c r="BU98" s="1585"/>
      <c r="BV98" s="1585"/>
      <c r="BW98" s="1585"/>
      <c r="BX98" s="1585"/>
      <c r="BY98" s="1585"/>
      <c r="BZ98" s="1585"/>
      <c r="CA98" s="1585"/>
      <c r="CB98" s="1585"/>
      <c r="CC98" s="1585"/>
      <c r="CD98" s="1585"/>
      <c r="CE98" s="1585"/>
      <c r="CH98" s="64" t="str">
        <f t="shared" si="1"/>
        <v/>
      </c>
    </row>
    <row r="99" spans="1:86" ht="19.5" customHeight="1" x14ac:dyDescent="0.2">
      <c r="A99" s="1618"/>
      <c r="B99" s="1619"/>
      <c r="C99" s="1619"/>
      <c r="D99" s="1619"/>
      <c r="E99" s="1620"/>
      <c r="F99" s="1616"/>
      <c r="G99" s="1592"/>
      <c r="H99" s="1592"/>
      <c r="I99" s="1592"/>
      <c r="J99" s="1592"/>
      <c r="K99" s="1617"/>
      <c r="L99" s="1610"/>
      <c r="M99" s="1611"/>
      <c r="N99" s="1612"/>
      <c r="O99" s="1582"/>
      <c r="P99" s="1621"/>
      <c r="Q99" s="1622"/>
      <c r="R99" s="1581"/>
      <c r="S99" s="1581"/>
      <c r="T99" s="1582"/>
      <c r="U99" s="1583"/>
      <c r="V99" s="1581"/>
      <c r="W99" s="1584"/>
      <c r="X99" s="1586"/>
      <c r="Y99" s="1587"/>
      <c r="Z99" s="1587"/>
      <c r="AA99" s="1587"/>
      <c r="AB99" s="1587"/>
      <c r="AC99" s="1587"/>
      <c r="AD99" s="1587"/>
      <c r="AE99" s="1587"/>
      <c r="AF99" s="1587"/>
      <c r="AG99" s="1587"/>
      <c r="AH99" s="1587"/>
      <c r="AI99" s="1587"/>
      <c r="AJ99" s="1587"/>
      <c r="AK99" s="1587"/>
      <c r="AL99" s="1587"/>
      <c r="AM99" s="1587"/>
      <c r="AN99" s="1581"/>
      <c r="AO99" s="1581"/>
      <c r="AP99" s="1582"/>
      <c r="AQ99" s="1583"/>
      <c r="AR99" s="1581"/>
      <c r="AS99" s="1584"/>
      <c r="AT99" s="1591" t="s">
        <v>1203</v>
      </c>
      <c r="AU99" s="1592"/>
      <c r="AV99" s="1593"/>
      <c r="AW99" s="1594"/>
      <c r="AX99" s="1594"/>
      <c r="AY99" s="1594"/>
      <c r="AZ99" s="1594"/>
      <c r="BA99" s="1594"/>
      <c r="BB99" s="1594"/>
      <c r="BC99" s="1594"/>
      <c r="BD99" s="1594"/>
      <c r="BE99" s="1594"/>
      <c r="BF99" s="1594"/>
      <c r="BG99" s="1594"/>
      <c r="BH99" s="1594"/>
      <c r="BI99" s="1594"/>
      <c r="BJ99" s="1595"/>
      <c r="BK99" s="1588"/>
      <c r="BL99" s="1588"/>
      <c r="BM99" s="1589"/>
      <c r="BN99" s="1590"/>
      <c r="BO99" s="1588"/>
      <c r="BP99" s="1588"/>
      <c r="BQ99" s="1588"/>
      <c r="BR99" s="1588"/>
      <c r="BS99" s="1589"/>
      <c r="BT99" s="1585"/>
      <c r="BU99" s="1585"/>
      <c r="BV99" s="1585"/>
      <c r="BW99" s="1585"/>
      <c r="BX99" s="1585"/>
      <c r="BY99" s="1585"/>
      <c r="BZ99" s="1585"/>
      <c r="CA99" s="1585"/>
      <c r="CB99" s="1585"/>
      <c r="CC99" s="1585"/>
      <c r="CD99" s="1585"/>
      <c r="CE99" s="1585"/>
      <c r="CH99" s="64" t="str">
        <f t="shared" si="1"/>
        <v/>
      </c>
    </row>
    <row r="100" spans="1:86" ht="19.5" customHeight="1" x14ac:dyDescent="0.2">
      <c r="A100" s="1618"/>
      <c r="B100" s="1619"/>
      <c r="C100" s="1619"/>
      <c r="D100" s="1619"/>
      <c r="E100" s="1620"/>
      <c r="F100" s="1616"/>
      <c r="G100" s="1592"/>
      <c r="H100" s="1592"/>
      <c r="I100" s="1592"/>
      <c r="J100" s="1592"/>
      <c r="K100" s="1617"/>
      <c r="L100" s="1610"/>
      <c r="M100" s="1611"/>
      <c r="N100" s="1612"/>
      <c r="O100" s="1582"/>
      <c r="P100" s="1621"/>
      <c r="Q100" s="1622"/>
      <c r="R100" s="1597"/>
      <c r="S100" s="1597"/>
      <c r="T100" s="1600"/>
      <c r="U100" s="1596"/>
      <c r="V100" s="1597"/>
      <c r="W100" s="1598"/>
      <c r="X100" s="1586"/>
      <c r="Y100" s="1587"/>
      <c r="Z100" s="1587"/>
      <c r="AA100" s="1587"/>
      <c r="AB100" s="1587"/>
      <c r="AC100" s="1587"/>
      <c r="AD100" s="1587"/>
      <c r="AE100" s="1587"/>
      <c r="AF100" s="1587"/>
      <c r="AG100" s="1587"/>
      <c r="AH100" s="1587"/>
      <c r="AI100" s="1587"/>
      <c r="AJ100" s="1587"/>
      <c r="AK100" s="1587"/>
      <c r="AL100" s="1587"/>
      <c r="AM100" s="1587"/>
      <c r="AN100" s="1597"/>
      <c r="AO100" s="1597"/>
      <c r="AP100" s="1600"/>
      <c r="AQ100" s="1596"/>
      <c r="AR100" s="1597"/>
      <c r="AS100" s="1598"/>
      <c r="AT100" s="1591" t="s">
        <v>1203</v>
      </c>
      <c r="AU100" s="1592"/>
      <c r="AV100" s="1593"/>
      <c r="AW100" s="1594"/>
      <c r="AX100" s="1594"/>
      <c r="AY100" s="1594"/>
      <c r="AZ100" s="1594"/>
      <c r="BA100" s="1594"/>
      <c r="BB100" s="1594"/>
      <c r="BC100" s="1594"/>
      <c r="BD100" s="1594"/>
      <c r="BE100" s="1594"/>
      <c r="BF100" s="1594"/>
      <c r="BG100" s="1594"/>
      <c r="BH100" s="1594"/>
      <c r="BI100" s="1594"/>
      <c r="BJ100" s="1595"/>
      <c r="BK100" s="1603"/>
      <c r="BL100" s="1603"/>
      <c r="BM100" s="1604"/>
      <c r="BN100" s="1605"/>
      <c r="BO100" s="1603"/>
      <c r="BP100" s="1603"/>
      <c r="BQ100" s="1603"/>
      <c r="BR100" s="1603"/>
      <c r="BS100" s="1604"/>
      <c r="BT100" s="1601"/>
      <c r="BU100" s="1601"/>
      <c r="BV100" s="1601"/>
      <c r="BW100" s="1601"/>
      <c r="BX100" s="1601"/>
      <c r="BY100" s="1601"/>
      <c r="BZ100" s="1601"/>
      <c r="CA100" s="1601"/>
      <c r="CB100" s="1601"/>
      <c r="CC100" s="1601"/>
      <c r="CD100" s="1601"/>
      <c r="CE100" s="1601"/>
      <c r="CH100" s="64" t="str">
        <f t="shared" si="1"/>
        <v/>
      </c>
    </row>
    <row r="101" spans="1:86" ht="19.5" customHeight="1" x14ac:dyDescent="0.2">
      <c r="A101" s="1618"/>
      <c r="B101" s="1619"/>
      <c r="C101" s="1619"/>
      <c r="D101" s="1619"/>
      <c r="E101" s="1620"/>
      <c r="F101" s="1616"/>
      <c r="G101" s="1592"/>
      <c r="H101" s="1592"/>
      <c r="I101" s="1592"/>
      <c r="J101" s="1592"/>
      <c r="K101" s="1617"/>
      <c r="L101" s="1610"/>
      <c r="M101" s="1611"/>
      <c r="N101" s="1612"/>
      <c r="O101" s="1582"/>
      <c r="P101" s="1621"/>
      <c r="Q101" s="1622"/>
      <c r="R101" s="1581"/>
      <c r="S101" s="1581"/>
      <c r="T101" s="1582"/>
      <c r="U101" s="1583"/>
      <c r="V101" s="1581"/>
      <c r="W101" s="1584"/>
      <c r="X101" s="1586"/>
      <c r="Y101" s="1587"/>
      <c r="Z101" s="1587"/>
      <c r="AA101" s="1587"/>
      <c r="AB101" s="1587"/>
      <c r="AC101" s="1587"/>
      <c r="AD101" s="1587"/>
      <c r="AE101" s="1587"/>
      <c r="AF101" s="1587"/>
      <c r="AG101" s="1587"/>
      <c r="AH101" s="1587"/>
      <c r="AI101" s="1587"/>
      <c r="AJ101" s="1587"/>
      <c r="AK101" s="1587"/>
      <c r="AL101" s="1587"/>
      <c r="AM101" s="1587"/>
      <c r="AN101" s="1581"/>
      <c r="AO101" s="1581"/>
      <c r="AP101" s="1582"/>
      <c r="AQ101" s="1583"/>
      <c r="AR101" s="1581"/>
      <c r="AS101" s="1584"/>
      <c r="AT101" s="1591" t="s">
        <v>1203</v>
      </c>
      <c r="AU101" s="1592"/>
      <c r="AV101" s="1593"/>
      <c r="AW101" s="1594"/>
      <c r="AX101" s="1594"/>
      <c r="AY101" s="1594"/>
      <c r="AZ101" s="1594"/>
      <c r="BA101" s="1594"/>
      <c r="BB101" s="1594"/>
      <c r="BC101" s="1594"/>
      <c r="BD101" s="1594"/>
      <c r="BE101" s="1594"/>
      <c r="BF101" s="1594"/>
      <c r="BG101" s="1594"/>
      <c r="BH101" s="1594"/>
      <c r="BI101" s="1594"/>
      <c r="BJ101" s="1595"/>
      <c r="BK101" s="1588"/>
      <c r="BL101" s="1588"/>
      <c r="BM101" s="1589"/>
      <c r="BN101" s="1590"/>
      <c r="BO101" s="1588"/>
      <c r="BP101" s="1588"/>
      <c r="BQ101" s="1588"/>
      <c r="BR101" s="1588"/>
      <c r="BS101" s="1589"/>
      <c r="BT101" s="1585"/>
      <c r="BU101" s="1585"/>
      <c r="BV101" s="1585"/>
      <c r="BW101" s="1585"/>
      <c r="BX101" s="1585"/>
      <c r="BY101" s="1585"/>
      <c r="BZ101" s="1585"/>
      <c r="CA101" s="1585"/>
      <c r="CB101" s="1585"/>
      <c r="CC101" s="1585"/>
      <c r="CD101" s="1585"/>
      <c r="CE101" s="1585"/>
      <c r="CH101" s="64" t="str">
        <f t="shared" si="1"/>
        <v/>
      </c>
    </row>
    <row r="102" spans="1:86" ht="19.5" customHeight="1" x14ac:dyDescent="0.2">
      <c r="A102" s="1618"/>
      <c r="B102" s="1619"/>
      <c r="C102" s="1619"/>
      <c r="D102" s="1619"/>
      <c r="E102" s="1620"/>
      <c r="F102" s="1616"/>
      <c r="G102" s="1592"/>
      <c r="H102" s="1592"/>
      <c r="I102" s="1592"/>
      <c r="J102" s="1592"/>
      <c r="K102" s="1617"/>
      <c r="L102" s="1610"/>
      <c r="M102" s="1611"/>
      <c r="N102" s="1612"/>
      <c r="O102" s="1582"/>
      <c r="P102" s="1621"/>
      <c r="Q102" s="1622"/>
      <c r="R102" s="1581"/>
      <c r="S102" s="1581"/>
      <c r="T102" s="1582"/>
      <c r="U102" s="1583"/>
      <c r="V102" s="1581"/>
      <c r="W102" s="1584"/>
      <c r="X102" s="1586"/>
      <c r="Y102" s="1587"/>
      <c r="Z102" s="1587"/>
      <c r="AA102" s="1587"/>
      <c r="AB102" s="1587"/>
      <c r="AC102" s="1587"/>
      <c r="AD102" s="1587"/>
      <c r="AE102" s="1587"/>
      <c r="AF102" s="1587"/>
      <c r="AG102" s="1587"/>
      <c r="AH102" s="1587"/>
      <c r="AI102" s="1587"/>
      <c r="AJ102" s="1587"/>
      <c r="AK102" s="1587"/>
      <c r="AL102" s="1587"/>
      <c r="AM102" s="1587"/>
      <c r="AN102" s="1581"/>
      <c r="AO102" s="1581"/>
      <c r="AP102" s="1582"/>
      <c r="AQ102" s="1583"/>
      <c r="AR102" s="1581"/>
      <c r="AS102" s="1584"/>
      <c r="AT102" s="1591" t="s">
        <v>1203</v>
      </c>
      <c r="AU102" s="1592"/>
      <c r="AV102" s="1593"/>
      <c r="AW102" s="1594"/>
      <c r="AX102" s="1594"/>
      <c r="AY102" s="1594"/>
      <c r="AZ102" s="1594"/>
      <c r="BA102" s="1594"/>
      <c r="BB102" s="1594"/>
      <c r="BC102" s="1594"/>
      <c r="BD102" s="1594"/>
      <c r="BE102" s="1594"/>
      <c r="BF102" s="1594"/>
      <c r="BG102" s="1594"/>
      <c r="BH102" s="1594"/>
      <c r="BI102" s="1594"/>
      <c r="BJ102" s="1595"/>
      <c r="BK102" s="1588"/>
      <c r="BL102" s="1588"/>
      <c r="BM102" s="1589"/>
      <c r="BN102" s="1590"/>
      <c r="BO102" s="1588"/>
      <c r="BP102" s="1588"/>
      <c r="BQ102" s="1588"/>
      <c r="BR102" s="1588"/>
      <c r="BS102" s="1589"/>
      <c r="BT102" s="1585"/>
      <c r="BU102" s="1585"/>
      <c r="BV102" s="1585"/>
      <c r="BW102" s="1585"/>
      <c r="BX102" s="1585"/>
      <c r="BY102" s="1585"/>
      <c r="BZ102" s="1585"/>
      <c r="CA102" s="1585"/>
      <c r="CB102" s="1585"/>
      <c r="CC102" s="1585"/>
      <c r="CD102" s="1585"/>
      <c r="CE102" s="1585"/>
      <c r="CH102" s="64" t="str">
        <f t="shared" si="1"/>
        <v/>
      </c>
    </row>
    <row r="103" spans="1:86" ht="19.5" customHeight="1" x14ac:dyDescent="0.2">
      <c r="A103" s="1618"/>
      <c r="B103" s="1619"/>
      <c r="C103" s="1619"/>
      <c r="D103" s="1619"/>
      <c r="E103" s="1620"/>
      <c r="F103" s="1616"/>
      <c r="G103" s="1592"/>
      <c r="H103" s="1592"/>
      <c r="I103" s="1592"/>
      <c r="J103" s="1592"/>
      <c r="K103" s="1617"/>
      <c r="L103" s="1610"/>
      <c r="M103" s="1611"/>
      <c r="N103" s="1612"/>
      <c r="O103" s="1582"/>
      <c r="P103" s="1621"/>
      <c r="Q103" s="1622"/>
      <c r="R103" s="1581"/>
      <c r="S103" s="1581"/>
      <c r="T103" s="1582"/>
      <c r="U103" s="1583"/>
      <c r="V103" s="1581"/>
      <c r="W103" s="1584"/>
      <c r="X103" s="1586"/>
      <c r="Y103" s="1587"/>
      <c r="Z103" s="1587"/>
      <c r="AA103" s="1587"/>
      <c r="AB103" s="1587"/>
      <c r="AC103" s="1587"/>
      <c r="AD103" s="1587"/>
      <c r="AE103" s="1587"/>
      <c r="AF103" s="1587"/>
      <c r="AG103" s="1587"/>
      <c r="AH103" s="1587"/>
      <c r="AI103" s="1587"/>
      <c r="AJ103" s="1587"/>
      <c r="AK103" s="1587"/>
      <c r="AL103" s="1587"/>
      <c r="AM103" s="1587"/>
      <c r="AN103" s="1581"/>
      <c r="AO103" s="1581"/>
      <c r="AP103" s="1582"/>
      <c r="AQ103" s="1583"/>
      <c r="AR103" s="1581"/>
      <c r="AS103" s="1584"/>
      <c r="AT103" s="1591" t="s">
        <v>1203</v>
      </c>
      <c r="AU103" s="1592"/>
      <c r="AV103" s="1593"/>
      <c r="AW103" s="1594"/>
      <c r="AX103" s="1594"/>
      <c r="AY103" s="1594"/>
      <c r="AZ103" s="1594"/>
      <c r="BA103" s="1594"/>
      <c r="BB103" s="1594"/>
      <c r="BC103" s="1594"/>
      <c r="BD103" s="1594"/>
      <c r="BE103" s="1594"/>
      <c r="BF103" s="1594"/>
      <c r="BG103" s="1594"/>
      <c r="BH103" s="1594"/>
      <c r="BI103" s="1594"/>
      <c r="BJ103" s="1595"/>
      <c r="BK103" s="1588"/>
      <c r="BL103" s="1588"/>
      <c r="BM103" s="1589"/>
      <c r="BN103" s="1590"/>
      <c r="BO103" s="1588"/>
      <c r="BP103" s="1588"/>
      <c r="BQ103" s="1588"/>
      <c r="BR103" s="1588"/>
      <c r="BS103" s="1589"/>
      <c r="BT103" s="1585"/>
      <c r="BU103" s="1585"/>
      <c r="BV103" s="1585"/>
      <c r="BW103" s="1585"/>
      <c r="BX103" s="1585"/>
      <c r="BY103" s="1585"/>
      <c r="BZ103" s="1585"/>
      <c r="CA103" s="1585"/>
      <c r="CB103" s="1585"/>
      <c r="CC103" s="1585"/>
      <c r="CD103" s="1585"/>
      <c r="CE103" s="1585"/>
      <c r="CH103" s="64" t="str">
        <f t="shared" si="1"/>
        <v/>
      </c>
    </row>
    <row r="104" spans="1:86" ht="19.5" customHeight="1" x14ac:dyDescent="0.2">
      <c r="A104" s="1618"/>
      <c r="B104" s="1619"/>
      <c r="C104" s="1619"/>
      <c r="D104" s="1619"/>
      <c r="E104" s="1620"/>
      <c r="F104" s="1616"/>
      <c r="G104" s="1592"/>
      <c r="H104" s="1592"/>
      <c r="I104" s="1592"/>
      <c r="J104" s="1592"/>
      <c r="K104" s="1617"/>
      <c r="L104" s="1610"/>
      <c r="M104" s="1611"/>
      <c r="N104" s="1612"/>
      <c r="O104" s="1582"/>
      <c r="P104" s="1621"/>
      <c r="Q104" s="1622"/>
      <c r="R104" s="1581"/>
      <c r="S104" s="1581"/>
      <c r="T104" s="1582"/>
      <c r="U104" s="1583"/>
      <c r="V104" s="1581"/>
      <c r="W104" s="1584"/>
      <c r="X104" s="1586"/>
      <c r="Y104" s="1587"/>
      <c r="Z104" s="1587"/>
      <c r="AA104" s="1587"/>
      <c r="AB104" s="1587"/>
      <c r="AC104" s="1587"/>
      <c r="AD104" s="1587"/>
      <c r="AE104" s="1587"/>
      <c r="AF104" s="1587"/>
      <c r="AG104" s="1587"/>
      <c r="AH104" s="1587"/>
      <c r="AI104" s="1587"/>
      <c r="AJ104" s="1587"/>
      <c r="AK104" s="1587"/>
      <c r="AL104" s="1587"/>
      <c r="AM104" s="1587"/>
      <c r="AN104" s="1581"/>
      <c r="AO104" s="1581"/>
      <c r="AP104" s="1582"/>
      <c r="AQ104" s="1583"/>
      <c r="AR104" s="1581"/>
      <c r="AS104" s="1584"/>
      <c r="AT104" s="1591" t="s">
        <v>1203</v>
      </c>
      <c r="AU104" s="1592"/>
      <c r="AV104" s="1593"/>
      <c r="AW104" s="1594"/>
      <c r="AX104" s="1594"/>
      <c r="AY104" s="1594"/>
      <c r="AZ104" s="1594"/>
      <c r="BA104" s="1594"/>
      <c r="BB104" s="1594"/>
      <c r="BC104" s="1594"/>
      <c r="BD104" s="1594"/>
      <c r="BE104" s="1594"/>
      <c r="BF104" s="1594"/>
      <c r="BG104" s="1594"/>
      <c r="BH104" s="1594"/>
      <c r="BI104" s="1594"/>
      <c r="BJ104" s="1595"/>
      <c r="BK104" s="1588"/>
      <c r="BL104" s="1588"/>
      <c r="BM104" s="1589"/>
      <c r="BN104" s="1590"/>
      <c r="BO104" s="1588"/>
      <c r="BP104" s="1588"/>
      <c r="BQ104" s="1588"/>
      <c r="BR104" s="1588"/>
      <c r="BS104" s="1589"/>
      <c r="BT104" s="1585"/>
      <c r="BU104" s="1585"/>
      <c r="BV104" s="1585"/>
      <c r="BW104" s="1585"/>
      <c r="BX104" s="1585"/>
      <c r="BY104" s="1585"/>
      <c r="BZ104" s="1585"/>
      <c r="CA104" s="1585"/>
      <c r="CB104" s="1585"/>
      <c r="CC104" s="1585"/>
      <c r="CD104" s="1585"/>
      <c r="CE104" s="1585"/>
      <c r="CH104" s="64" t="str">
        <f t="shared" si="1"/>
        <v/>
      </c>
    </row>
    <row r="105" spans="1:86" ht="19.5" customHeight="1" x14ac:dyDescent="0.2">
      <c r="A105" s="1618"/>
      <c r="B105" s="1619"/>
      <c r="C105" s="1619"/>
      <c r="D105" s="1619"/>
      <c r="E105" s="1620"/>
      <c r="F105" s="1616"/>
      <c r="G105" s="1592"/>
      <c r="H105" s="1592"/>
      <c r="I105" s="1592"/>
      <c r="J105" s="1592"/>
      <c r="K105" s="1617"/>
      <c r="L105" s="1610"/>
      <c r="M105" s="1611"/>
      <c r="N105" s="1612"/>
      <c r="O105" s="1582"/>
      <c r="P105" s="1621"/>
      <c r="Q105" s="1622"/>
      <c r="R105" s="1581"/>
      <c r="S105" s="1581"/>
      <c r="T105" s="1582"/>
      <c r="U105" s="1583"/>
      <c r="V105" s="1581"/>
      <c r="W105" s="1584"/>
      <c r="X105" s="1586"/>
      <c r="Y105" s="1587"/>
      <c r="Z105" s="1587"/>
      <c r="AA105" s="1587"/>
      <c r="AB105" s="1587"/>
      <c r="AC105" s="1587"/>
      <c r="AD105" s="1587"/>
      <c r="AE105" s="1587"/>
      <c r="AF105" s="1587"/>
      <c r="AG105" s="1587"/>
      <c r="AH105" s="1587"/>
      <c r="AI105" s="1587"/>
      <c r="AJ105" s="1587"/>
      <c r="AK105" s="1587"/>
      <c r="AL105" s="1587"/>
      <c r="AM105" s="1587"/>
      <c r="AN105" s="1581"/>
      <c r="AO105" s="1581"/>
      <c r="AP105" s="1582"/>
      <c r="AQ105" s="1583"/>
      <c r="AR105" s="1581"/>
      <c r="AS105" s="1584"/>
      <c r="AT105" s="1591" t="s">
        <v>1203</v>
      </c>
      <c r="AU105" s="1592"/>
      <c r="AV105" s="1593"/>
      <c r="AW105" s="1594"/>
      <c r="AX105" s="1594"/>
      <c r="AY105" s="1594"/>
      <c r="AZ105" s="1594"/>
      <c r="BA105" s="1594"/>
      <c r="BB105" s="1594"/>
      <c r="BC105" s="1594"/>
      <c r="BD105" s="1594"/>
      <c r="BE105" s="1594"/>
      <c r="BF105" s="1594"/>
      <c r="BG105" s="1594"/>
      <c r="BH105" s="1594"/>
      <c r="BI105" s="1594"/>
      <c r="BJ105" s="1595"/>
      <c r="BK105" s="1588"/>
      <c r="BL105" s="1588"/>
      <c r="BM105" s="1589"/>
      <c r="BN105" s="1590"/>
      <c r="BO105" s="1588"/>
      <c r="BP105" s="1588"/>
      <c r="BQ105" s="1588"/>
      <c r="BR105" s="1588"/>
      <c r="BS105" s="1589"/>
      <c r="BT105" s="1585"/>
      <c r="BU105" s="1585"/>
      <c r="BV105" s="1585"/>
      <c r="BW105" s="1585"/>
      <c r="BX105" s="1585"/>
      <c r="BY105" s="1585"/>
      <c r="BZ105" s="1585"/>
      <c r="CA105" s="1585"/>
      <c r="CB105" s="1585"/>
      <c r="CC105" s="1585"/>
      <c r="CD105" s="1585"/>
      <c r="CE105" s="1585"/>
      <c r="CH105" s="64" t="str">
        <f t="shared" si="1"/>
        <v/>
      </c>
    </row>
    <row r="106" spans="1:86" ht="19.5" customHeight="1" x14ac:dyDescent="0.2">
      <c r="A106" s="1618"/>
      <c r="B106" s="1619"/>
      <c r="C106" s="1619"/>
      <c r="D106" s="1619"/>
      <c r="E106" s="1620"/>
      <c r="F106" s="1616"/>
      <c r="G106" s="1592"/>
      <c r="H106" s="1592"/>
      <c r="I106" s="1592"/>
      <c r="J106" s="1592"/>
      <c r="K106" s="1617"/>
      <c r="L106" s="1610"/>
      <c r="M106" s="1611"/>
      <c r="N106" s="1612"/>
      <c r="O106" s="1582"/>
      <c r="P106" s="1621"/>
      <c r="Q106" s="1622"/>
      <c r="R106" s="1581"/>
      <c r="S106" s="1581"/>
      <c r="T106" s="1582"/>
      <c r="U106" s="1583"/>
      <c r="V106" s="1581"/>
      <c r="W106" s="1584"/>
      <c r="X106" s="1586"/>
      <c r="Y106" s="1587"/>
      <c r="Z106" s="1587"/>
      <c r="AA106" s="1587"/>
      <c r="AB106" s="1587"/>
      <c r="AC106" s="1587"/>
      <c r="AD106" s="1587"/>
      <c r="AE106" s="1587"/>
      <c r="AF106" s="1587"/>
      <c r="AG106" s="1587"/>
      <c r="AH106" s="1587"/>
      <c r="AI106" s="1587"/>
      <c r="AJ106" s="1587"/>
      <c r="AK106" s="1587"/>
      <c r="AL106" s="1587"/>
      <c r="AM106" s="1587"/>
      <c r="AN106" s="1581"/>
      <c r="AO106" s="1581"/>
      <c r="AP106" s="1582"/>
      <c r="AQ106" s="1583"/>
      <c r="AR106" s="1581"/>
      <c r="AS106" s="1584"/>
      <c r="AT106" s="1591" t="s">
        <v>1203</v>
      </c>
      <c r="AU106" s="1592"/>
      <c r="AV106" s="1593"/>
      <c r="AW106" s="1594"/>
      <c r="AX106" s="1594"/>
      <c r="AY106" s="1594"/>
      <c r="AZ106" s="1594"/>
      <c r="BA106" s="1594"/>
      <c r="BB106" s="1594"/>
      <c r="BC106" s="1594"/>
      <c r="BD106" s="1594"/>
      <c r="BE106" s="1594"/>
      <c r="BF106" s="1594"/>
      <c r="BG106" s="1594"/>
      <c r="BH106" s="1594"/>
      <c r="BI106" s="1594"/>
      <c r="BJ106" s="1595"/>
      <c r="BK106" s="1588"/>
      <c r="BL106" s="1588"/>
      <c r="BM106" s="1589"/>
      <c r="BN106" s="1590"/>
      <c r="BO106" s="1588"/>
      <c r="BP106" s="1588"/>
      <c r="BQ106" s="1588"/>
      <c r="BR106" s="1588"/>
      <c r="BS106" s="1589"/>
      <c r="BT106" s="1585"/>
      <c r="BU106" s="1585"/>
      <c r="BV106" s="1585"/>
      <c r="BW106" s="1585"/>
      <c r="BX106" s="1585"/>
      <c r="BY106" s="1585"/>
      <c r="BZ106" s="1585"/>
      <c r="CA106" s="1585"/>
      <c r="CB106" s="1585"/>
      <c r="CC106" s="1585"/>
      <c r="CD106" s="1585"/>
      <c r="CE106" s="1585"/>
      <c r="CH106" s="64" t="str">
        <f t="shared" si="1"/>
        <v/>
      </c>
    </row>
    <row r="107" spans="1:86" ht="19.5" customHeight="1" x14ac:dyDescent="0.2">
      <c r="A107" s="1618"/>
      <c r="B107" s="1619"/>
      <c r="C107" s="1619"/>
      <c r="D107" s="1619"/>
      <c r="E107" s="1620"/>
      <c r="F107" s="1616"/>
      <c r="G107" s="1592"/>
      <c r="H107" s="1592"/>
      <c r="I107" s="1592"/>
      <c r="J107" s="1592"/>
      <c r="K107" s="1617"/>
      <c r="L107" s="1610"/>
      <c r="M107" s="1611"/>
      <c r="N107" s="1612"/>
      <c r="O107" s="1582"/>
      <c r="P107" s="1621"/>
      <c r="Q107" s="1622"/>
      <c r="R107" s="1581"/>
      <c r="S107" s="1581"/>
      <c r="T107" s="1582"/>
      <c r="U107" s="1583"/>
      <c r="V107" s="1581"/>
      <c r="W107" s="1584"/>
      <c r="X107" s="1586"/>
      <c r="Y107" s="1587"/>
      <c r="Z107" s="1587"/>
      <c r="AA107" s="1587"/>
      <c r="AB107" s="1587"/>
      <c r="AC107" s="1587"/>
      <c r="AD107" s="1587"/>
      <c r="AE107" s="1587"/>
      <c r="AF107" s="1587"/>
      <c r="AG107" s="1587"/>
      <c r="AH107" s="1587"/>
      <c r="AI107" s="1587"/>
      <c r="AJ107" s="1587"/>
      <c r="AK107" s="1587"/>
      <c r="AL107" s="1587"/>
      <c r="AM107" s="1587"/>
      <c r="AN107" s="1581"/>
      <c r="AO107" s="1581"/>
      <c r="AP107" s="1582"/>
      <c r="AQ107" s="1583"/>
      <c r="AR107" s="1581"/>
      <c r="AS107" s="1584"/>
      <c r="AT107" s="1591" t="s">
        <v>1203</v>
      </c>
      <c r="AU107" s="1592"/>
      <c r="AV107" s="1593"/>
      <c r="AW107" s="1594"/>
      <c r="AX107" s="1594"/>
      <c r="AY107" s="1594"/>
      <c r="AZ107" s="1594"/>
      <c r="BA107" s="1594"/>
      <c r="BB107" s="1594"/>
      <c r="BC107" s="1594"/>
      <c r="BD107" s="1594"/>
      <c r="BE107" s="1594"/>
      <c r="BF107" s="1594"/>
      <c r="BG107" s="1594"/>
      <c r="BH107" s="1594"/>
      <c r="BI107" s="1594"/>
      <c r="BJ107" s="1595"/>
      <c r="BK107" s="1588"/>
      <c r="BL107" s="1588"/>
      <c r="BM107" s="1589"/>
      <c r="BN107" s="1590"/>
      <c r="BO107" s="1588"/>
      <c r="BP107" s="1588"/>
      <c r="BQ107" s="1588"/>
      <c r="BR107" s="1588"/>
      <c r="BS107" s="1589"/>
      <c r="BT107" s="1585"/>
      <c r="BU107" s="1585"/>
      <c r="BV107" s="1585"/>
      <c r="BW107" s="1585"/>
      <c r="BX107" s="1585"/>
      <c r="BY107" s="1585"/>
      <c r="BZ107" s="1585"/>
      <c r="CA107" s="1585"/>
      <c r="CB107" s="1585"/>
      <c r="CC107" s="1585"/>
      <c r="CD107" s="1585"/>
      <c r="CE107" s="1585"/>
      <c r="CH107" s="64" t="str">
        <f t="shared" si="1"/>
        <v/>
      </c>
    </row>
    <row r="108" spans="1:86" ht="19.5" customHeight="1" x14ac:dyDescent="0.2">
      <c r="A108" s="1618"/>
      <c r="B108" s="1619"/>
      <c r="C108" s="1619"/>
      <c r="D108" s="1619"/>
      <c r="E108" s="1620"/>
      <c r="F108" s="1616"/>
      <c r="G108" s="1592"/>
      <c r="H108" s="1592"/>
      <c r="I108" s="1592"/>
      <c r="J108" s="1592"/>
      <c r="K108" s="1617"/>
      <c r="L108" s="1610"/>
      <c r="M108" s="1611"/>
      <c r="N108" s="1612"/>
      <c r="O108" s="1582"/>
      <c r="P108" s="1621"/>
      <c r="Q108" s="1622"/>
      <c r="R108" s="1581"/>
      <c r="S108" s="1581"/>
      <c r="T108" s="1582"/>
      <c r="U108" s="1583"/>
      <c r="V108" s="1581"/>
      <c r="W108" s="1584"/>
      <c r="X108" s="1586"/>
      <c r="Y108" s="1587"/>
      <c r="Z108" s="1587"/>
      <c r="AA108" s="1587"/>
      <c r="AB108" s="1587"/>
      <c r="AC108" s="1587"/>
      <c r="AD108" s="1587"/>
      <c r="AE108" s="1587"/>
      <c r="AF108" s="1587"/>
      <c r="AG108" s="1587"/>
      <c r="AH108" s="1587"/>
      <c r="AI108" s="1587"/>
      <c r="AJ108" s="1587"/>
      <c r="AK108" s="1587"/>
      <c r="AL108" s="1587"/>
      <c r="AM108" s="1587"/>
      <c r="AN108" s="1581"/>
      <c r="AO108" s="1581"/>
      <c r="AP108" s="1582"/>
      <c r="AQ108" s="1583"/>
      <c r="AR108" s="1581"/>
      <c r="AS108" s="1584"/>
      <c r="AT108" s="1591" t="s">
        <v>1203</v>
      </c>
      <c r="AU108" s="1592"/>
      <c r="AV108" s="1593"/>
      <c r="AW108" s="1594"/>
      <c r="AX108" s="1594"/>
      <c r="AY108" s="1594"/>
      <c r="AZ108" s="1594"/>
      <c r="BA108" s="1594"/>
      <c r="BB108" s="1594"/>
      <c r="BC108" s="1594"/>
      <c r="BD108" s="1594"/>
      <c r="BE108" s="1594"/>
      <c r="BF108" s="1594"/>
      <c r="BG108" s="1594"/>
      <c r="BH108" s="1594"/>
      <c r="BI108" s="1594"/>
      <c r="BJ108" s="1595"/>
      <c r="BK108" s="1588"/>
      <c r="BL108" s="1588"/>
      <c r="BM108" s="1589"/>
      <c r="BN108" s="1590"/>
      <c r="BO108" s="1588"/>
      <c r="BP108" s="1588"/>
      <c r="BQ108" s="1588"/>
      <c r="BR108" s="1588"/>
      <c r="BS108" s="1589"/>
      <c r="BT108" s="1585"/>
      <c r="BU108" s="1585"/>
      <c r="BV108" s="1585"/>
      <c r="BW108" s="1585"/>
      <c r="BX108" s="1585"/>
      <c r="BY108" s="1585"/>
      <c r="BZ108" s="1585"/>
      <c r="CA108" s="1585"/>
      <c r="CB108" s="1585"/>
      <c r="CC108" s="1585"/>
      <c r="CD108" s="1585"/>
      <c r="CE108" s="1585"/>
      <c r="CH108" s="64" t="str">
        <f t="shared" si="1"/>
        <v/>
      </c>
    </row>
    <row r="109" spans="1:86" ht="19.5" customHeight="1" x14ac:dyDescent="0.2">
      <c r="A109" s="1618"/>
      <c r="B109" s="1619"/>
      <c r="C109" s="1619"/>
      <c r="D109" s="1619"/>
      <c r="E109" s="1620"/>
      <c r="F109" s="1616"/>
      <c r="G109" s="1592"/>
      <c r="H109" s="1592"/>
      <c r="I109" s="1592"/>
      <c r="J109" s="1592"/>
      <c r="K109" s="1617"/>
      <c r="L109" s="1610"/>
      <c r="M109" s="1611"/>
      <c r="N109" s="1612"/>
      <c r="O109" s="1582"/>
      <c r="P109" s="1621"/>
      <c r="Q109" s="1622"/>
      <c r="R109" s="1581"/>
      <c r="S109" s="1581"/>
      <c r="T109" s="1582"/>
      <c r="U109" s="1583"/>
      <c r="V109" s="1581"/>
      <c r="W109" s="1584"/>
      <c r="X109" s="1586"/>
      <c r="Y109" s="1587"/>
      <c r="Z109" s="1587"/>
      <c r="AA109" s="1587"/>
      <c r="AB109" s="1587"/>
      <c r="AC109" s="1587"/>
      <c r="AD109" s="1587"/>
      <c r="AE109" s="1587"/>
      <c r="AF109" s="1587"/>
      <c r="AG109" s="1587"/>
      <c r="AH109" s="1587"/>
      <c r="AI109" s="1587"/>
      <c r="AJ109" s="1587"/>
      <c r="AK109" s="1587"/>
      <c r="AL109" s="1587"/>
      <c r="AM109" s="1587"/>
      <c r="AN109" s="1581"/>
      <c r="AO109" s="1581"/>
      <c r="AP109" s="1582"/>
      <c r="AQ109" s="1583"/>
      <c r="AR109" s="1581"/>
      <c r="AS109" s="1584"/>
      <c r="AT109" s="1591" t="s">
        <v>1203</v>
      </c>
      <c r="AU109" s="1592"/>
      <c r="AV109" s="1593"/>
      <c r="AW109" s="1594"/>
      <c r="AX109" s="1594"/>
      <c r="AY109" s="1594"/>
      <c r="AZ109" s="1594"/>
      <c r="BA109" s="1594"/>
      <c r="BB109" s="1594"/>
      <c r="BC109" s="1594"/>
      <c r="BD109" s="1594"/>
      <c r="BE109" s="1594"/>
      <c r="BF109" s="1594"/>
      <c r="BG109" s="1594"/>
      <c r="BH109" s="1594"/>
      <c r="BI109" s="1594"/>
      <c r="BJ109" s="1595"/>
      <c r="BK109" s="1588"/>
      <c r="BL109" s="1588"/>
      <c r="BM109" s="1589"/>
      <c r="BN109" s="1590"/>
      <c r="BO109" s="1588"/>
      <c r="BP109" s="1588"/>
      <c r="BQ109" s="1588"/>
      <c r="BR109" s="1588"/>
      <c r="BS109" s="1589"/>
      <c r="BT109" s="1585"/>
      <c r="BU109" s="1585"/>
      <c r="BV109" s="1585"/>
      <c r="BW109" s="1585"/>
      <c r="BX109" s="1585"/>
      <c r="BY109" s="1585"/>
      <c r="BZ109" s="1585"/>
      <c r="CA109" s="1585"/>
      <c r="CB109" s="1585"/>
      <c r="CC109" s="1585"/>
      <c r="CD109" s="1585"/>
      <c r="CE109" s="1585"/>
      <c r="CH109" s="64" t="str">
        <f t="shared" si="1"/>
        <v/>
      </c>
    </row>
    <row r="110" spans="1:86" ht="19.5" customHeight="1" x14ac:dyDescent="0.2">
      <c r="A110" s="1618"/>
      <c r="B110" s="1619"/>
      <c r="C110" s="1619"/>
      <c r="D110" s="1619"/>
      <c r="E110" s="1620"/>
      <c r="F110" s="1616"/>
      <c r="G110" s="1592"/>
      <c r="H110" s="1592"/>
      <c r="I110" s="1592"/>
      <c r="J110" s="1592"/>
      <c r="K110" s="1617"/>
      <c r="L110" s="1610"/>
      <c r="M110" s="1611"/>
      <c r="N110" s="1612"/>
      <c r="O110" s="1582"/>
      <c r="P110" s="1621"/>
      <c r="Q110" s="1622"/>
      <c r="R110" s="1581"/>
      <c r="S110" s="1581"/>
      <c r="T110" s="1582"/>
      <c r="U110" s="1583"/>
      <c r="V110" s="1581"/>
      <c r="W110" s="1584"/>
      <c r="X110" s="1586"/>
      <c r="Y110" s="1587"/>
      <c r="Z110" s="1587"/>
      <c r="AA110" s="1587"/>
      <c r="AB110" s="1587"/>
      <c r="AC110" s="1587"/>
      <c r="AD110" s="1587"/>
      <c r="AE110" s="1587"/>
      <c r="AF110" s="1587"/>
      <c r="AG110" s="1587"/>
      <c r="AH110" s="1587"/>
      <c r="AI110" s="1587"/>
      <c r="AJ110" s="1587"/>
      <c r="AK110" s="1587"/>
      <c r="AL110" s="1587"/>
      <c r="AM110" s="1587"/>
      <c r="AN110" s="1581"/>
      <c r="AO110" s="1581"/>
      <c r="AP110" s="1582"/>
      <c r="AQ110" s="1583"/>
      <c r="AR110" s="1581"/>
      <c r="AS110" s="1584"/>
      <c r="AT110" s="1591" t="s">
        <v>1203</v>
      </c>
      <c r="AU110" s="1592"/>
      <c r="AV110" s="1593"/>
      <c r="AW110" s="1594"/>
      <c r="AX110" s="1594"/>
      <c r="AY110" s="1594"/>
      <c r="AZ110" s="1594"/>
      <c r="BA110" s="1594"/>
      <c r="BB110" s="1594"/>
      <c r="BC110" s="1594"/>
      <c r="BD110" s="1594"/>
      <c r="BE110" s="1594"/>
      <c r="BF110" s="1594"/>
      <c r="BG110" s="1594"/>
      <c r="BH110" s="1594"/>
      <c r="BI110" s="1594"/>
      <c r="BJ110" s="1595"/>
      <c r="BK110" s="1588"/>
      <c r="BL110" s="1588"/>
      <c r="BM110" s="1589"/>
      <c r="BN110" s="1590"/>
      <c r="BO110" s="1588"/>
      <c r="BP110" s="1588"/>
      <c r="BQ110" s="1588"/>
      <c r="BR110" s="1588"/>
      <c r="BS110" s="1589"/>
      <c r="BT110" s="1585"/>
      <c r="BU110" s="1585"/>
      <c r="BV110" s="1585"/>
      <c r="BW110" s="1585"/>
      <c r="BX110" s="1585"/>
      <c r="BY110" s="1585"/>
      <c r="BZ110" s="1585"/>
      <c r="CA110" s="1585"/>
      <c r="CB110" s="1585"/>
      <c r="CC110" s="1585"/>
      <c r="CD110" s="1585"/>
      <c r="CE110" s="1585"/>
      <c r="CH110" s="64" t="str">
        <f t="shared" si="1"/>
        <v/>
      </c>
    </row>
    <row r="111" spans="1:86" ht="19.5" customHeight="1" x14ac:dyDescent="0.2">
      <c r="A111" s="1618"/>
      <c r="B111" s="1619"/>
      <c r="C111" s="1619"/>
      <c r="D111" s="1619"/>
      <c r="E111" s="1620"/>
      <c r="F111" s="1616"/>
      <c r="G111" s="1592"/>
      <c r="H111" s="1592"/>
      <c r="I111" s="1592"/>
      <c r="J111" s="1592"/>
      <c r="K111" s="1617"/>
      <c r="L111" s="1610"/>
      <c r="M111" s="1611"/>
      <c r="N111" s="1612"/>
      <c r="O111" s="1582"/>
      <c r="P111" s="1621"/>
      <c r="Q111" s="1622"/>
      <c r="R111" s="1581"/>
      <c r="S111" s="1581"/>
      <c r="T111" s="1582"/>
      <c r="U111" s="1583"/>
      <c r="V111" s="1581"/>
      <c r="W111" s="1584"/>
      <c r="X111" s="1586"/>
      <c r="Y111" s="1587"/>
      <c r="Z111" s="1587"/>
      <c r="AA111" s="1587"/>
      <c r="AB111" s="1587"/>
      <c r="AC111" s="1587"/>
      <c r="AD111" s="1587"/>
      <c r="AE111" s="1587"/>
      <c r="AF111" s="1587"/>
      <c r="AG111" s="1587"/>
      <c r="AH111" s="1587"/>
      <c r="AI111" s="1587"/>
      <c r="AJ111" s="1587"/>
      <c r="AK111" s="1587"/>
      <c r="AL111" s="1587"/>
      <c r="AM111" s="1587"/>
      <c r="AN111" s="1581"/>
      <c r="AO111" s="1581"/>
      <c r="AP111" s="1582"/>
      <c r="AQ111" s="1583"/>
      <c r="AR111" s="1581"/>
      <c r="AS111" s="1584"/>
      <c r="AT111" s="1591" t="s">
        <v>1203</v>
      </c>
      <c r="AU111" s="1592"/>
      <c r="AV111" s="1593"/>
      <c r="AW111" s="1594"/>
      <c r="AX111" s="1594"/>
      <c r="AY111" s="1594"/>
      <c r="AZ111" s="1594"/>
      <c r="BA111" s="1594"/>
      <c r="BB111" s="1594"/>
      <c r="BC111" s="1594"/>
      <c r="BD111" s="1594"/>
      <c r="BE111" s="1594"/>
      <c r="BF111" s="1594"/>
      <c r="BG111" s="1594"/>
      <c r="BH111" s="1594"/>
      <c r="BI111" s="1594"/>
      <c r="BJ111" s="1595"/>
      <c r="BK111" s="1588"/>
      <c r="BL111" s="1588"/>
      <c r="BM111" s="1589"/>
      <c r="BN111" s="1590"/>
      <c r="BO111" s="1588"/>
      <c r="BP111" s="1588"/>
      <c r="BQ111" s="1588"/>
      <c r="BR111" s="1588"/>
      <c r="BS111" s="1589"/>
      <c r="BT111" s="1585"/>
      <c r="BU111" s="1585"/>
      <c r="BV111" s="1585"/>
      <c r="BW111" s="1585"/>
      <c r="BX111" s="1585"/>
      <c r="BY111" s="1585"/>
      <c r="BZ111" s="1585"/>
      <c r="CA111" s="1585"/>
      <c r="CB111" s="1585"/>
      <c r="CC111" s="1585"/>
      <c r="CD111" s="1585"/>
      <c r="CE111" s="1585"/>
      <c r="CH111" s="64" t="str">
        <f t="shared" si="1"/>
        <v/>
      </c>
    </row>
    <row r="112" spans="1:86" ht="19.5" customHeight="1" x14ac:dyDescent="0.2">
      <c r="A112" s="1618"/>
      <c r="B112" s="1619"/>
      <c r="C112" s="1619"/>
      <c r="D112" s="1619"/>
      <c r="E112" s="1620"/>
      <c r="F112" s="1616"/>
      <c r="G112" s="1592"/>
      <c r="H112" s="1592"/>
      <c r="I112" s="1592"/>
      <c r="J112" s="1592"/>
      <c r="K112" s="1617"/>
      <c r="L112" s="1610"/>
      <c r="M112" s="1611"/>
      <c r="N112" s="1612"/>
      <c r="O112" s="1582"/>
      <c r="P112" s="1621"/>
      <c r="Q112" s="1622"/>
      <c r="R112" s="1581"/>
      <c r="S112" s="1581"/>
      <c r="T112" s="1582"/>
      <c r="U112" s="1583"/>
      <c r="V112" s="1581"/>
      <c r="W112" s="1584"/>
      <c r="X112" s="1586"/>
      <c r="Y112" s="1587"/>
      <c r="Z112" s="1587"/>
      <c r="AA112" s="1587"/>
      <c r="AB112" s="1587"/>
      <c r="AC112" s="1587"/>
      <c r="AD112" s="1587"/>
      <c r="AE112" s="1587"/>
      <c r="AF112" s="1587"/>
      <c r="AG112" s="1587"/>
      <c r="AH112" s="1587"/>
      <c r="AI112" s="1587"/>
      <c r="AJ112" s="1587"/>
      <c r="AK112" s="1587"/>
      <c r="AL112" s="1587"/>
      <c r="AM112" s="1587"/>
      <c r="AN112" s="1581"/>
      <c r="AO112" s="1581"/>
      <c r="AP112" s="1582"/>
      <c r="AQ112" s="1583"/>
      <c r="AR112" s="1581"/>
      <c r="AS112" s="1584"/>
      <c r="AT112" s="1591" t="s">
        <v>1203</v>
      </c>
      <c r="AU112" s="1592"/>
      <c r="AV112" s="1593"/>
      <c r="AW112" s="1594"/>
      <c r="AX112" s="1594"/>
      <c r="AY112" s="1594"/>
      <c r="AZ112" s="1594"/>
      <c r="BA112" s="1594"/>
      <c r="BB112" s="1594"/>
      <c r="BC112" s="1594"/>
      <c r="BD112" s="1594"/>
      <c r="BE112" s="1594"/>
      <c r="BF112" s="1594"/>
      <c r="BG112" s="1594"/>
      <c r="BH112" s="1594"/>
      <c r="BI112" s="1594"/>
      <c r="BJ112" s="1595"/>
      <c r="BK112" s="1588"/>
      <c r="BL112" s="1588"/>
      <c r="BM112" s="1589"/>
      <c r="BN112" s="1590"/>
      <c r="BO112" s="1588"/>
      <c r="BP112" s="1588"/>
      <c r="BQ112" s="1588"/>
      <c r="BR112" s="1588"/>
      <c r="BS112" s="1589"/>
      <c r="BT112" s="1585"/>
      <c r="BU112" s="1585"/>
      <c r="BV112" s="1585"/>
      <c r="BW112" s="1585"/>
      <c r="BX112" s="1585"/>
      <c r="BY112" s="1585"/>
      <c r="BZ112" s="1585"/>
      <c r="CA112" s="1585"/>
      <c r="CB112" s="1585"/>
      <c r="CC112" s="1585"/>
      <c r="CD112" s="1585"/>
      <c r="CE112" s="1585"/>
      <c r="CH112" s="64" t="str">
        <f t="shared" si="1"/>
        <v/>
      </c>
    </row>
    <row r="113" spans="1:86" ht="19.5" customHeight="1" x14ac:dyDescent="0.2">
      <c r="A113" s="1618"/>
      <c r="B113" s="1619"/>
      <c r="C113" s="1619"/>
      <c r="D113" s="1619"/>
      <c r="E113" s="1620"/>
      <c r="F113" s="1618"/>
      <c r="G113" s="1619"/>
      <c r="H113" s="1619"/>
      <c r="I113" s="1619"/>
      <c r="J113" s="1619"/>
      <c r="K113" s="1620"/>
      <c r="L113" s="1610"/>
      <c r="M113" s="1611"/>
      <c r="N113" s="1612"/>
      <c r="O113" s="1582"/>
      <c r="P113" s="1621"/>
      <c r="Q113" s="1622"/>
      <c r="R113" s="1581"/>
      <c r="S113" s="1581"/>
      <c r="T113" s="1582"/>
      <c r="U113" s="1583"/>
      <c r="V113" s="1581"/>
      <c r="W113" s="1584"/>
      <c r="X113" s="1586"/>
      <c r="Y113" s="1587"/>
      <c r="Z113" s="1587"/>
      <c r="AA113" s="1587"/>
      <c r="AB113" s="1587"/>
      <c r="AC113" s="1587"/>
      <c r="AD113" s="1587"/>
      <c r="AE113" s="1587"/>
      <c r="AF113" s="1587"/>
      <c r="AG113" s="1587"/>
      <c r="AH113" s="1587"/>
      <c r="AI113" s="1587"/>
      <c r="AJ113" s="1587"/>
      <c r="AK113" s="1587"/>
      <c r="AL113" s="1587"/>
      <c r="AM113" s="1587"/>
      <c r="AN113" s="1581"/>
      <c r="AO113" s="1581"/>
      <c r="AP113" s="1582"/>
      <c r="AQ113" s="1583"/>
      <c r="AR113" s="1581"/>
      <c r="AS113" s="1584"/>
      <c r="AT113" s="1591" t="s">
        <v>1203</v>
      </c>
      <c r="AU113" s="1592"/>
      <c r="AV113" s="1593"/>
      <c r="AW113" s="1594"/>
      <c r="AX113" s="1594"/>
      <c r="AY113" s="1594"/>
      <c r="AZ113" s="1594"/>
      <c r="BA113" s="1594"/>
      <c r="BB113" s="1594"/>
      <c r="BC113" s="1594"/>
      <c r="BD113" s="1594"/>
      <c r="BE113" s="1594"/>
      <c r="BF113" s="1594"/>
      <c r="BG113" s="1594"/>
      <c r="BH113" s="1594"/>
      <c r="BI113" s="1594"/>
      <c r="BJ113" s="1595"/>
      <c r="BK113" s="1588"/>
      <c r="BL113" s="1588"/>
      <c r="BM113" s="1589"/>
      <c r="BN113" s="1590"/>
      <c r="BO113" s="1588"/>
      <c r="BP113" s="1588"/>
      <c r="BQ113" s="1588"/>
      <c r="BR113" s="1588"/>
      <c r="BS113" s="1589"/>
      <c r="BT113" s="1585"/>
      <c r="BU113" s="1585"/>
      <c r="BV113" s="1585"/>
      <c r="BW113" s="1585"/>
      <c r="BX113" s="1585"/>
      <c r="BY113" s="1585"/>
      <c r="BZ113" s="1585"/>
      <c r="CA113" s="1585"/>
      <c r="CB113" s="1585"/>
      <c r="CC113" s="1585"/>
      <c r="CD113" s="1585"/>
      <c r="CE113" s="1585"/>
      <c r="CH113" s="64" t="str">
        <f t="shared" si="1"/>
        <v/>
      </c>
    </row>
    <row r="114" spans="1:86" ht="19.5" customHeight="1" x14ac:dyDescent="0.2">
      <c r="A114" s="1618"/>
      <c r="B114" s="1619"/>
      <c r="C114" s="1619"/>
      <c r="D114" s="1619"/>
      <c r="E114" s="1620"/>
      <c r="F114" s="1618"/>
      <c r="G114" s="1619"/>
      <c r="H114" s="1619"/>
      <c r="I114" s="1619"/>
      <c r="J114" s="1619"/>
      <c r="K114" s="1620"/>
      <c r="L114" s="1610"/>
      <c r="M114" s="1611"/>
      <c r="N114" s="1612"/>
      <c r="O114" s="1582"/>
      <c r="P114" s="1621"/>
      <c r="Q114" s="1622"/>
      <c r="R114" s="1581"/>
      <c r="S114" s="1581"/>
      <c r="T114" s="1582"/>
      <c r="U114" s="1583"/>
      <c r="V114" s="1581"/>
      <c r="W114" s="1584"/>
      <c r="X114" s="1586"/>
      <c r="Y114" s="1587"/>
      <c r="Z114" s="1587"/>
      <c r="AA114" s="1587"/>
      <c r="AB114" s="1587"/>
      <c r="AC114" s="1587"/>
      <c r="AD114" s="1587"/>
      <c r="AE114" s="1587"/>
      <c r="AF114" s="1587"/>
      <c r="AG114" s="1587"/>
      <c r="AH114" s="1587"/>
      <c r="AI114" s="1587"/>
      <c r="AJ114" s="1587"/>
      <c r="AK114" s="1587"/>
      <c r="AL114" s="1587"/>
      <c r="AM114" s="1587"/>
      <c r="AN114" s="1581"/>
      <c r="AO114" s="1581"/>
      <c r="AP114" s="1582"/>
      <c r="AQ114" s="1583"/>
      <c r="AR114" s="1581"/>
      <c r="AS114" s="1584"/>
      <c r="AT114" s="1591" t="s">
        <v>1203</v>
      </c>
      <c r="AU114" s="1592"/>
      <c r="AV114" s="1593"/>
      <c r="AW114" s="1594"/>
      <c r="AX114" s="1594"/>
      <c r="AY114" s="1594"/>
      <c r="AZ114" s="1594"/>
      <c r="BA114" s="1594"/>
      <c r="BB114" s="1594"/>
      <c r="BC114" s="1594"/>
      <c r="BD114" s="1594"/>
      <c r="BE114" s="1594"/>
      <c r="BF114" s="1594"/>
      <c r="BG114" s="1594"/>
      <c r="BH114" s="1594"/>
      <c r="BI114" s="1594"/>
      <c r="BJ114" s="1595"/>
      <c r="BK114" s="1588"/>
      <c r="BL114" s="1588"/>
      <c r="BM114" s="1589"/>
      <c r="BN114" s="1590"/>
      <c r="BO114" s="1588"/>
      <c r="BP114" s="1588"/>
      <c r="BQ114" s="1588"/>
      <c r="BR114" s="1588"/>
      <c r="BS114" s="1589"/>
      <c r="BT114" s="1585"/>
      <c r="BU114" s="1585"/>
      <c r="BV114" s="1585"/>
      <c r="BW114" s="1585"/>
      <c r="BX114" s="1585"/>
      <c r="BY114" s="1585"/>
      <c r="BZ114" s="1585"/>
      <c r="CA114" s="1585"/>
      <c r="CB114" s="1585"/>
      <c r="CC114" s="1585"/>
      <c r="CD114" s="1585"/>
      <c r="CE114" s="1585"/>
      <c r="CH114" s="64" t="str">
        <f t="shared" si="1"/>
        <v/>
      </c>
    </row>
    <row r="115" spans="1:86" ht="19.5" customHeight="1" x14ac:dyDescent="0.2">
      <c r="A115" s="1618"/>
      <c r="B115" s="1619"/>
      <c r="C115" s="1619"/>
      <c r="D115" s="1619"/>
      <c r="E115" s="1620"/>
      <c r="F115" s="1616"/>
      <c r="G115" s="1592"/>
      <c r="H115" s="1592"/>
      <c r="I115" s="1592"/>
      <c r="J115" s="1592"/>
      <c r="K115" s="1617"/>
      <c r="L115" s="1610"/>
      <c r="M115" s="1611"/>
      <c r="N115" s="1612"/>
      <c r="O115" s="1582"/>
      <c r="P115" s="1621"/>
      <c r="Q115" s="1622"/>
      <c r="R115" s="1581"/>
      <c r="S115" s="1581"/>
      <c r="T115" s="1582"/>
      <c r="U115" s="1583"/>
      <c r="V115" s="1581"/>
      <c r="W115" s="1584"/>
      <c r="X115" s="1586"/>
      <c r="Y115" s="1587"/>
      <c r="Z115" s="1587"/>
      <c r="AA115" s="1587"/>
      <c r="AB115" s="1587"/>
      <c r="AC115" s="1587"/>
      <c r="AD115" s="1587"/>
      <c r="AE115" s="1587"/>
      <c r="AF115" s="1587"/>
      <c r="AG115" s="1587"/>
      <c r="AH115" s="1587"/>
      <c r="AI115" s="1587"/>
      <c r="AJ115" s="1587"/>
      <c r="AK115" s="1587"/>
      <c r="AL115" s="1587"/>
      <c r="AM115" s="1587"/>
      <c r="AN115" s="1581"/>
      <c r="AO115" s="1581"/>
      <c r="AP115" s="1582"/>
      <c r="AQ115" s="1583"/>
      <c r="AR115" s="1581"/>
      <c r="AS115" s="1584"/>
      <c r="AT115" s="1591" t="s">
        <v>1203</v>
      </c>
      <c r="AU115" s="1592"/>
      <c r="AV115" s="1593"/>
      <c r="AW115" s="1594"/>
      <c r="AX115" s="1594"/>
      <c r="AY115" s="1594"/>
      <c r="AZ115" s="1594"/>
      <c r="BA115" s="1594"/>
      <c r="BB115" s="1594"/>
      <c r="BC115" s="1594"/>
      <c r="BD115" s="1594"/>
      <c r="BE115" s="1594"/>
      <c r="BF115" s="1594"/>
      <c r="BG115" s="1594"/>
      <c r="BH115" s="1594"/>
      <c r="BI115" s="1594"/>
      <c r="BJ115" s="1595"/>
      <c r="BK115" s="1588"/>
      <c r="BL115" s="1588"/>
      <c r="BM115" s="1589"/>
      <c r="BN115" s="1590"/>
      <c r="BO115" s="1588"/>
      <c r="BP115" s="1588"/>
      <c r="BQ115" s="1588"/>
      <c r="BR115" s="1588"/>
      <c r="BS115" s="1589"/>
      <c r="BT115" s="1585"/>
      <c r="BU115" s="1585"/>
      <c r="BV115" s="1585"/>
      <c r="BW115" s="1585"/>
      <c r="BX115" s="1585"/>
      <c r="BY115" s="1585"/>
      <c r="BZ115" s="1585"/>
      <c r="CA115" s="1585"/>
      <c r="CB115" s="1585"/>
      <c r="CC115" s="1585"/>
      <c r="CD115" s="1585"/>
      <c r="CE115" s="1585"/>
      <c r="CH115" s="64" t="str">
        <f t="shared" si="1"/>
        <v/>
      </c>
    </row>
    <row r="116" spans="1:86" ht="19.5" customHeight="1" x14ac:dyDescent="0.2">
      <c r="A116" s="1618"/>
      <c r="B116" s="1619"/>
      <c r="C116" s="1619"/>
      <c r="D116" s="1619"/>
      <c r="E116" s="1620"/>
      <c r="F116" s="1616"/>
      <c r="G116" s="1592"/>
      <c r="H116" s="1592"/>
      <c r="I116" s="1592"/>
      <c r="J116" s="1592"/>
      <c r="K116" s="1617"/>
      <c r="L116" s="1610"/>
      <c r="M116" s="1611"/>
      <c r="N116" s="1612"/>
      <c r="O116" s="1582"/>
      <c r="P116" s="1621"/>
      <c r="Q116" s="1622"/>
      <c r="R116" s="1581"/>
      <c r="S116" s="1581"/>
      <c r="T116" s="1582"/>
      <c r="U116" s="1583"/>
      <c r="V116" s="1581"/>
      <c r="W116" s="1584"/>
      <c r="X116" s="1586"/>
      <c r="Y116" s="1587"/>
      <c r="Z116" s="1587"/>
      <c r="AA116" s="1587"/>
      <c r="AB116" s="1587"/>
      <c r="AC116" s="1587"/>
      <c r="AD116" s="1587"/>
      <c r="AE116" s="1587"/>
      <c r="AF116" s="1587"/>
      <c r="AG116" s="1587"/>
      <c r="AH116" s="1587"/>
      <c r="AI116" s="1587"/>
      <c r="AJ116" s="1587"/>
      <c r="AK116" s="1587"/>
      <c r="AL116" s="1587"/>
      <c r="AM116" s="1587"/>
      <c r="AN116" s="1581"/>
      <c r="AO116" s="1581"/>
      <c r="AP116" s="1582"/>
      <c r="AQ116" s="1583"/>
      <c r="AR116" s="1581"/>
      <c r="AS116" s="1584"/>
      <c r="AT116" s="1591" t="s">
        <v>1203</v>
      </c>
      <c r="AU116" s="1592"/>
      <c r="AV116" s="1593"/>
      <c r="AW116" s="1594"/>
      <c r="AX116" s="1594"/>
      <c r="AY116" s="1594"/>
      <c r="AZ116" s="1594"/>
      <c r="BA116" s="1594"/>
      <c r="BB116" s="1594"/>
      <c r="BC116" s="1594"/>
      <c r="BD116" s="1594"/>
      <c r="BE116" s="1594"/>
      <c r="BF116" s="1594"/>
      <c r="BG116" s="1594"/>
      <c r="BH116" s="1594"/>
      <c r="BI116" s="1594"/>
      <c r="BJ116" s="1595"/>
      <c r="BK116" s="1588"/>
      <c r="BL116" s="1588"/>
      <c r="BM116" s="1589"/>
      <c r="BN116" s="1590"/>
      <c r="BO116" s="1588"/>
      <c r="BP116" s="1588"/>
      <c r="BQ116" s="1588"/>
      <c r="BR116" s="1588"/>
      <c r="BS116" s="1589"/>
      <c r="BT116" s="1585"/>
      <c r="BU116" s="1585"/>
      <c r="BV116" s="1585"/>
      <c r="BW116" s="1585"/>
      <c r="BX116" s="1585"/>
      <c r="BY116" s="1585"/>
      <c r="BZ116" s="1585"/>
      <c r="CA116" s="1585"/>
      <c r="CB116" s="1585"/>
      <c r="CC116" s="1585"/>
      <c r="CD116" s="1585"/>
      <c r="CE116" s="1585"/>
      <c r="CH116" s="64" t="str">
        <f t="shared" si="1"/>
        <v/>
      </c>
    </row>
    <row r="117" spans="1:86" ht="19.5" customHeight="1" x14ac:dyDescent="0.2">
      <c r="A117" s="1618"/>
      <c r="B117" s="1619"/>
      <c r="C117" s="1619"/>
      <c r="D117" s="1619"/>
      <c r="E117" s="1620"/>
      <c r="F117" s="1616"/>
      <c r="G117" s="1592"/>
      <c r="H117" s="1592"/>
      <c r="I117" s="1592"/>
      <c r="J117" s="1592"/>
      <c r="K117" s="1617"/>
      <c r="L117" s="1610"/>
      <c r="M117" s="1611"/>
      <c r="N117" s="1612"/>
      <c r="O117" s="1582"/>
      <c r="P117" s="1621"/>
      <c r="Q117" s="1622"/>
      <c r="R117" s="1581"/>
      <c r="S117" s="1581"/>
      <c r="T117" s="1582"/>
      <c r="U117" s="1583"/>
      <c r="V117" s="1581"/>
      <c r="W117" s="1584"/>
      <c r="X117" s="1586"/>
      <c r="Y117" s="1587"/>
      <c r="Z117" s="1587"/>
      <c r="AA117" s="1587"/>
      <c r="AB117" s="1587"/>
      <c r="AC117" s="1587"/>
      <c r="AD117" s="1587"/>
      <c r="AE117" s="1587"/>
      <c r="AF117" s="1587"/>
      <c r="AG117" s="1587"/>
      <c r="AH117" s="1587"/>
      <c r="AI117" s="1587"/>
      <c r="AJ117" s="1587"/>
      <c r="AK117" s="1587"/>
      <c r="AL117" s="1587"/>
      <c r="AM117" s="1587"/>
      <c r="AN117" s="1581"/>
      <c r="AO117" s="1581"/>
      <c r="AP117" s="1582"/>
      <c r="AQ117" s="1583"/>
      <c r="AR117" s="1581"/>
      <c r="AS117" s="1584"/>
      <c r="AT117" s="1591" t="s">
        <v>1203</v>
      </c>
      <c r="AU117" s="1592"/>
      <c r="AV117" s="1593"/>
      <c r="AW117" s="1594"/>
      <c r="AX117" s="1594"/>
      <c r="AY117" s="1594"/>
      <c r="AZ117" s="1594"/>
      <c r="BA117" s="1594"/>
      <c r="BB117" s="1594"/>
      <c r="BC117" s="1594"/>
      <c r="BD117" s="1594"/>
      <c r="BE117" s="1594"/>
      <c r="BF117" s="1594"/>
      <c r="BG117" s="1594"/>
      <c r="BH117" s="1594"/>
      <c r="BI117" s="1594"/>
      <c r="BJ117" s="1595"/>
      <c r="BK117" s="1588"/>
      <c r="BL117" s="1588"/>
      <c r="BM117" s="1589"/>
      <c r="BN117" s="1590"/>
      <c r="BO117" s="1588"/>
      <c r="BP117" s="1588"/>
      <c r="BQ117" s="1588"/>
      <c r="BR117" s="1588"/>
      <c r="BS117" s="1589"/>
      <c r="BT117" s="1585"/>
      <c r="BU117" s="1585"/>
      <c r="BV117" s="1585"/>
      <c r="BW117" s="1585"/>
      <c r="BX117" s="1585"/>
      <c r="BY117" s="1585"/>
      <c r="BZ117" s="1585"/>
      <c r="CA117" s="1585"/>
      <c r="CB117" s="1585"/>
      <c r="CC117" s="1585"/>
      <c r="CD117" s="1585"/>
      <c r="CE117" s="1585"/>
      <c r="CH117" s="64" t="str">
        <f t="shared" si="1"/>
        <v/>
      </c>
    </row>
    <row r="118" spans="1:86" ht="19.5" customHeight="1" x14ac:dyDescent="0.2">
      <c r="A118" s="1618"/>
      <c r="B118" s="1619"/>
      <c r="C118" s="1619"/>
      <c r="D118" s="1619"/>
      <c r="E118" s="1620"/>
      <c r="F118" s="1616"/>
      <c r="G118" s="1592"/>
      <c r="H118" s="1592"/>
      <c r="I118" s="1592"/>
      <c r="J118" s="1592"/>
      <c r="K118" s="1617"/>
      <c r="L118" s="1610"/>
      <c r="M118" s="1611"/>
      <c r="N118" s="1612"/>
      <c r="O118" s="1582"/>
      <c r="P118" s="1621"/>
      <c r="Q118" s="1622"/>
      <c r="R118" s="1581"/>
      <c r="S118" s="1581"/>
      <c r="T118" s="1582"/>
      <c r="U118" s="1583"/>
      <c r="V118" s="1581"/>
      <c r="W118" s="1584"/>
      <c r="X118" s="1586"/>
      <c r="Y118" s="1587"/>
      <c r="Z118" s="1587"/>
      <c r="AA118" s="1587"/>
      <c r="AB118" s="1587"/>
      <c r="AC118" s="1587"/>
      <c r="AD118" s="1587"/>
      <c r="AE118" s="1587"/>
      <c r="AF118" s="1587"/>
      <c r="AG118" s="1587"/>
      <c r="AH118" s="1587"/>
      <c r="AI118" s="1587"/>
      <c r="AJ118" s="1587"/>
      <c r="AK118" s="1587"/>
      <c r="AL118" s="1587"/>
      <c r="AM118" s="1587"/>
      <c r="AN118" s="1581"/>
      <c r="AO118" s="1581"/>
      <c r="AP118" s="1582"/>
      <c r="AQ118" s="1583"/>
      <c r="AR118" s="1581"/>
      <c r="AS118" s="1584"/>
      <c r="AT118" s="1591" t="s">
        <v>1203</v>
      </c>
      <c r="AU118" s="1592"/>
      <c r="AV118" s="1593"/>
      <c r="AW118" s="1594"/>
      <c r="AX118" s="1594"/>
      <c r="AY118" s="1594"/>
      <c r="AZ118" s="1594"/>
      <c r="BA118" s="1594"/>
      <c r="BB118" s="1594"/>
      <c r="BC118" s="1594"/>
      <c r="BD118" s="1594"/>
      <c r="BE118" s="1594"/>
      <c r="BF118" s="1594"/>
      <c r="BG118" s="1594"/>
      <c r="BH118" s="1594"/>
      <c r="BI118" s="1594"/>
      <c r="BJ118" s="1595"/>
      <c r="BK118" s="1588"/>
      <c r="BL118" s="1588"/>
      <c r="BM118" s="1589"/>
      <c r="BN118" s="1590"/>
      <c r="BO118" s="1588"/>
      <c r="BP118" s="1588"/>
      <c r="BQ118" s="1588"/>
      <c r="BR118" s="1588"/>
      <c r="BS118" s="1589"/>
      <c r="BT118" s="1585"/>
      <c r="BU118" s="1585"/>
      <c r="BV118" s="1585"/>
      <c r="BW118" s="1585"/>
      <c r="BX118" s="1585"/>
      <c r="BY118" s="1585"/>
      <c r="BZ118" s="1585"/>
      <c r="CA118" s="1585"/>
      <c r="CB118" s="1585"/>
      <c r="CC118" s="1585"/>
      <c r="CD118" s="1585"/>
      <c r="CE118" s="1585"/>
      <c r="CH118" s="64" t="str">
        <f t="shared" si="1"/>
        <v/>
      </c>
    </row>
    <row r="119" spans="1:86" ht="19.5" customHeight="1" x14ac:dyDescent="0.2">
      <c r="A119" s="1618"/>
      <c r="B119" s="1619"/>
      <c r="C119" s="1619"/>
      <c r="D119" s="1619"/>
      <c r="E119" s="1620"/>
      <c r="F119" s="1616"/>
      <c r="G119" s="1592"/>
      <c r="H119" s="1592"/>
      <c r="I119" s="1592"/>
      <c r="J119" s="1592"/>
      <c r="K119" s="1617"/>
      <c r="L119" s="1610"/>
      <c r="M119" s="1611"/>
      <c r="N119" s="1612"/>
      <c r="O119" s="1582"/>
      <c r="P119" s="1621"/>
      <c r="Q119" s="1622"/>
      <c r="R119" s="1581"/>
      <c r="S119" s="1581"/>
      <c r="T119" s="1582"/>
      <c r="U119" s="1583"/>
      <c r="V119" s="1581"/>
      <c r="W119" s="1584"/>
      <c r="X119" s="1608"/>
      <c r="Y119" s="1609"/>
      <c r="Z119" s="1609"/>
      <c r="AA119" s="1609"/>
      <c r="AB119" s="1609"/>
      <c r="AC119" s="1609"/>
      <c r="AD119" s="1609"/>
      <c r="AE119" s="1609"/>
      <c r="AF119" s="1609"/>
      <c r="AG119" s="1609"/>
      <c r="AH119" s="1609"/>
      <c r="AI119" s="1609"/>
      <c r="AJ119" s="1609"/>
      <c r="AK119" s="1609"/>
      <c r="AL119" s="1609"/>
      <c r="AM119" s="1609"/>
      <c r="AN119" s="1581"/>
      <c r="AO119" s="1581"/>
      <c r="AP119" s="1582"/>
      <c r="AQ119" s="1583"/>
      <c r="AR119" s="1581"/>
      <c r="AS119" s="1584"/>
      <c r="AT119" s="1591" t="s">
        <v>1203</v>
      </c>
      <c r="AU119" s="1592"/>
      <c r="AV119" s="1593"/>
      <c r="AW119" s="1594"/>
      <c r="AX119" s="1594"/>
      <c r="AY119" s="1594"/>
      <c r="AZ119" s="1594"/>
      <c r="BA119" s="1594"/>
      <c r="BB119" s="1594"/>
      <c r="BC119" s="1594"/>
      <c r="BD119" s="1594"/>
      <c r="BE119" s="1594"/>
      <c r="BF119" s="1594"/>
      <c r="BG119" s="1594"/>
      <c r="BH119" s="1594"/>
      <c r="BI119" s="1594"/>
      <c r="BJ119" s="1595"/>
      <c r="BK119" s="1588"/>
      <c r="BL119" s="1588"/>
      <c r="BM119" s="1589"/>
      <c r="BN119" s="1590"/>
      <c r="BO119" s="1588"/>
      <c r="BP119" s="1588"/>
      <c r="BQ119" s="1588"/>
      <c r="BR119" s="1588"/>
      <c r="BS119" s="1589"/>
      <c r="BT119" s="1585"/>
      <c r="BU119" s="1585"/>
      <c r="BV119" s="1585"/>
      <c r="BW119" s="1585"/>
      <c r="BX119" s="1585"/>
      <c r="BY119" s="1585"/>
      <c r="BZ119" s="1585"/>
      <c r="CA119" s="1585"/>
      <c r="CB119" s="1585"/>
      <c r="CC119" s="1585"/>
      <c r="CD119" s="1585"/>
      <c r="CE119" s="1585"/>
      <c r="CH119" s="64" t="str">
        <f t="shared" si="1"/>
        <v/>
      </c>
    </row>
    <row r="120" spans="1:86" ht="19.5" customHeight="1" x14ac:dyDescent="0.2">
      <c r="A120" s="1618"/>
      <c r="B120" s="1619"/>
      <c r="C120" s="1619"/>
      <c r="D120" s="1619"/>
      <c r="E120" s="1620"/>
      <c r="F120" s="1616"/>
      <c r="G120" s="1592"/>
      <c r="H120" s="1592"/>
      <c r="I120" s="1592"/>
      <c r="J120" s="1592"/>
      <c r="K120" s="1617"/>
      <c r="L120" s="1610"/>
      <c r="M120" s="1611"/>
      <c r="N120" s="1612"/>
      <c r="O120" s="1582"/>
      <c r="P120" s="1621"/>
      <c r="Q120" s="1622"/>
      <c r="R120" s="1581"/>
      <c r="S120" s="1581"/>
      <c r="T120" s="1582"/>
      <c r="U120" s="1583"/>
      <c r="V120" s="1581"/>
      <c r="W120" s="1584"/>
      <c r="X120" s="1606"/>
      <c r="Y120" s="1607"/>
      <c r="Z120" s="1607"/>
      <c r="AA120" s="1607"/>
      <c r="AB120" s="1607"/>
      <c r="AC120" s="1607"/>
      <c r="AD120" s="1607"/>
      <c r="AE120" s="1607"/>
      <c r="AF120" s="1607"/>
      <c r="AG120" s="1607"/>
      <c r="AH120" s="1607"/>
      <c r="AI120" s="1607"/>
      <c r="AJ120" s="1607"/>
      <c r="AK120" s="1607"/>
      <c r="AL120" s="1607"/>
      <c r="AM120" s="1607"/>
      <c r="AN120" s="1581"/>
      <c r="AO120" s="1581"/>
      <c r="AP120" s="1582"/>
      <c r="AQ120" s="1583"/>
      <c r="AR120" s="1581"/>
      <c r="AS120" s="1584"/>
      <c r="AT120" s="1591" t="s">
        <v>1203</v>
      </c>
      <c r="AU120" s="1592"/>
      <c r="AV120" s="1593"/>
      <c r="AW120" s="1594"/>
      <c r="AX120" s="1594"/>
      <c r="AY120" s="1594"/>
      <c r="AZ120" s="1594"/>
      <c r="BA120" s="1594"/>
      <c r="BB120" s="1594"/>
      <c r="BC120" s="1594"/>
      <c r="BD120" s="1594"/>
      <c r="BE120" s="1594"/>
      <c r="BF120" s="1594"/>
      <c r="BG120" s="1594"/>
      <c r="BH120" s="1594"/>
      <c r="BI120" s="1594"/>
      <c r="BJ120" s="1595"/>
      <c r="BK120" s="1603"/>
      <c r="BL120" s="1603"/>
      <c r="BM120" s="1604"/>
      <c r="BN120" s="1605"/>
      <c r="BO120" s="1603"/>
      <c r="BP120" s="1603"/>
      <c r="BQ120" s="1603"/>
      <c r="BR120" s="1603"/>
      <c r="BS120" s="1604"/>
      <c r="BT120" s="1601"/>
      <c r="BU120" s="1601"/>
      <c r="BV120" s="1601"/>
      <c r="BW120" s="1601"/>
      <c r="BX120" s="1601"/>
      <c r="BY120" s="1601"/>
      <c r="BZ120" s="1601"/>
      <c r="CA120" s="1601"/>
      <c r="CB120" s="1601"/>
      <c r="CC120" s="1601"/>
      <c r="CD120" s="1601"/>
      <c r="CE120" s="1601"/>
      <c r="CH120" s="64" t="str">
        <f t="shared" si="1"/>
        <v/>
      </c>
    </row>
    <row r="121" spans="1:86" ht="19.5" customHeight="1" x14ac:dyDescent="0.2">
      <c r="A121" s="1618"/>
      <c r="B121" s="1619"/>
      <c r="C121" s="1619"/>
      <c r="D121" s="1619"/>
      <c r="E121" s="1620"/>
      <c r="F121" s="1616"/>
      <c r="G121" s="1592"/>
      <c r="H121" s="1592"/>
      <c r="I121" s="1592"/>
      <c r="J121" s="1592"/>
      <c r="K121" s="1617"/>
      <c r="L121" s="1610"/>
      <c r="M121" s="1611"/>
      <c r="N121" s="1612"/>
      <c r="O121" s="1582"/>
      <c r="P121" s="1621"/>
      <c r="Q121" s="1622"/>
      <c r="R121" s="1581"/>
      <c r="S121" s="1581"/>
      <c r="T121" s="1582"/>
      <c r="U121" s="1583"/>
      <c r="V121" s="1581"/>
      <c r="W121" s="1584"/>
      <c r="X121" s="1586"/>
      <c r="Y121" s="1587"/>
      <c r="Z121" s="1587"/>
      <c r="AA121" s="1587"/>
      <c r="AB121" s="1587"/>
      <c r="AC121" s="1587"/>
      <c r="AD121" s="1587"/>
      <c r="AE121" s="1587"/>
      <c r="AF121" s="1587"/>
      <c r="AG121" s="1587"/>
      <c r="AH121" s="1587"/>
      <c r="AI121" s="1587"/>
      <c r="AJ121" s="1587"/>
      <c r="AK121" s="1587"/>
      <c r="AL121" s="1587"/>
      <c r="AM121" s="1587"/>
      <c r="AN121" s="1581"/>
      <c r="AO121" s="1581"/>
      <c r="AP121" s="1582"/>
      <c r="AQ121" s="1583"/>
      <c r="AR121" s="1581"/>
      <c r="AS121" s="1584"/>
      <c r="AT121" s="1591" t="s">
        <v>1203</v>
      </c>
      <c r="AU121" s="1592"/>
      <c r="AV121" s="1593"/>
      <c r="AW121" s="1594"/>
      <c r="AX121" s="1594"/>
      <c r="AY121" s="1594"/>
      <c r="AZ121" s="1594"/>
      <c r="BA121" s="1594"/>
      <c r="BB121" s="1594"/>
      <c r="BC121" s="1594"/>
      <c r="BD121" s="1594"/>
      <c r="BE121" s="1594"/>
      <c r="BF121" s="1594"/>
      <c r="BG121" s="1594"/>
      <c r="BH121" s="1594"/>
      <c r="BI121" s="1594"/>
      <c r="BJ121" s="1595"/>
      <c r="BK121" s="1588"/>
      <c r="BL121" s="1588"/>
      <c r="BM121" s="1589"/>
      <c r="BN121" s="1590"/>
      <c r="BO121" s="1588"/>
      <c r="BP121" s="1588"/>
      <c r="BQ121" s="1588"/>
      <c r="BR121" s="1588"/>
      <c r="BS121" s="1589"/>
      <c r="BT121" s="1585"/>
      <c r="BU121" s="1585"/>
      <c r="BV121" s="1585"/>
      <c r="BW121" s="1585"/>
      <c r="BX121" s="1585"/>
      <c r="BY121" s="1585"/>
      <c r="BZ121" s="1585"/>
      <c r="CA121" s="1585"/>
      <c r="CB121" s="1585"/>
      <c r="CC121" s="1585"/>
      <c r="CD121" s="1585"/>
      <c r="CE121" s="1585"/>
      <c r="CH121" s="64" t="str">
        <f t="shared" si="1"/>
        <v/>
      </c>
    </row>
    <row r="122" spans="1:86" ht="19.5" customHeight="1" x14ac:dyDescent="0.2">
      <c r="A122" s="1618"/>
      <c r="B122" s="1619"/>
      <c r="C122" s="1619"/>
      <c r="D122" s="1619"/>
      <c r="E122" s="1620"/>
      <c r="F122" s="1616"/>
      <c r="G122" s="1592"/>
      <c r="H122" s="1592"/>
      <c r="I122" s="1592"/>
      <c r="J122" s="1592"/>
      <c r="K122" s="1617"/>
      <c r="L122" s="1610"/>
      <c r="M122" s="1611"/>
      <c r="N122" s="1612"/>
      <c r="O122" s="1582"/>
      <c r="P122" s="1621"/>
      <c r="Q122" s="1622"/>
      <c r="R122" s="1581"/>
      <c r="S122" s="1581"/>
      <c r="T122" s="1582"/>
      <c r="U122" s="1583"/>
      <c r="V122" s="1581"/>
      <c r="W122" s="1584"/>
      <c r="X122" s="1586"/>
      <c r="Y122" s="1587"/>
      <c r="Z122" s="1587"/>
      <c r="AA122" s="1587"/>
      <c r="AB122" s="1587"/>
      <c r="AC122" s="1587"/>
      <c r="AD122" s="1587"/>
      <c r="AE122" s="1587"/>
      <c r="AF122" s="1587"/>
      <c r="AG122" s="1587"/>
      <c r="AH122" s="1587"/>
      <c r="AI122" s="1587"/>
      <c r="AJ122" s="1587"/>
      <c r="AK122" s="1587"/>
      <c r="AL122" s="1587"/>
      <c r="AM122" s="1587"/>
      <c r="AN122" s="1581"/>
      <c r="AO122" s="1581"/>
      <c r="AP122" s="1582"/>
      <c r="AQ122" s="1583"/>
      <c r="AR122" s="1581"/>
      <c r="AS122" s="1584"/>
      <c r="AT122" s="1591" t="s">
        <v>1203</v>
      </c>
      <c r="AU122" s="1592"/>
      <c r="AV122" s="1593"/>
      <c r="AW122" s="1594"/>
      <c r="AX122" s="1594"/>
      <c r="AY122" s="1594"/>
      <c r="AZ122" s="1594"/>
      <c r="BA122" s="1594"/>
      <c r="BB122" s="1594"/>
      <c r="BC122" s="1594"/>
      <c r="BD122" s="1594"/>
      <c r="BE122" s="1594"/>
      <c r="BF122" s="1594"/>
      <c r="BG122" s="1594"/>
      <c r="BH122" s="1594"/>
      <c r="BI122" s="1594"/>
      <c r="BJ122" s="1595"/>
      <c r="BK122" s="1588"/>
      <c r="BL122" s="1588"/>
      <c r="BM122" s="1589"/>
      <c r="BN122" s="1590"/>
      <c r="BO122" s="1588"/>
      <c r="BP122" s="1588"/>
      <c r="BQ122" s="1588"/>
      <c r="BR122" s="1588"/>
      <c r="BS122" s="1589"/>
      <c r="BT122" s="1585"/>
      <c r="BU122" s="1585"/>
      <c r="BV122" s="1585"/>
      <c r="BW122" s="1585"/>
      <c r="BX122" s="1585"/>
      <c r="BY122" s="1585"/>
      <c r="BZ122" s="1585"/>
      <c r="CA122" s="1585"/>
      <c r="CB122" s="1585"/>
      <c r="CC122" s="1585"/>
      <c r="CD122" s="1585"/>
      <c r="CE122" s="1585"/>
      <c r="CH122" s="64" t="str">
        <f t="shared" si="1"/>
        <v/>
      </c>
    </row>
    <row r="123" spans="1:86" ht="19.5" customHeight="1" x14ac:dyDescent="0.2">
      <c r="A123" s="1618"/>
      <c r="B123" s="1619"/>
      <c r="C123" s="1619"/>
      <c r="D123" s="1619"/>
      <c r="E123" s="1620"/>
      <c r="F123" s="1616"/>
      <c r="G123" s="1592"/>
      <c r="H123" s="1592"/>
      <c r="I123" s="1592"/>
      <c r="J123" s="1592"/>
      <c r="K123" s="1617"/>
      <c r="L123" s="1610"/>
      <c r="M123" s="1611"/>
      <c r="N123" s="1612"/>
      <c r="O123" s="1582"/>
      <c r="P123" s="1621"/>
      <c r="Q123" s="1622"/>
      <c r="R123" s="1581"/>
      <c r="S123" s="1581"/>
      <c r="T123" s="1582"/>
      <c r="U123" s="1583"/>
      <c r="V123" s="1581"/>
      <c r="W123" s="1584"/>
      <c r="X123" s="1586"/>
      <c r="Y123" s="1587"/>
      <c r="Z123" s="1587"/>
      <c r="AA123" s="1587"/>
      <c r="AB123" s="1587"/>
      <c r="AC123" s="1587"/>
      <c r="AD123" s="1587"/>
      <c r="AE123" s="1587"/>
      <c r="AF123" s="1587"/>
      <c r="AG123" s="1587"/>
      <c r="AH123" s="1587"/>
      <c r="AI123" s="1587"/>
      <c r="AJ123" s="1587"/>
      <c r="AK123" s="1587"/>
      <c r="AL123" s="1587"/>
      <c r="AM123" s="1587"/>
      <c r="AN123" s="1581"/>
      <c r="AO123" s="1581"/>
      <c r="AP123" s="1582"/>
      <c r="AQ123" s="1583"/>
      <c r="AR123" s="1581"/>
      <c r="AS123" s="1584"/>
      <c r="AT123" s="1591" t="s">
        <v>1203</v>
      </c>
      <c r="AU123" s="1592"/>
      <c r="AV123" s="1593"/>
      <c r="AW123" s="1594"/>
      <c r="AX123" s="1594"/>
      <c r="AY123" s="1594"/>
      <c r="AZ123" s="1594"/>
      <c r="BA123" s="1594"/>
      <c r="BB123" s="1594"/>
      <c r="BC123" s="1594"/>
      <c r="BD123" s="1594"/>
      <c r="BE123" s="1594"/>
      <c r="BF123" s="1594"/>
      <c r="BG123" s="1594"/>
      <c r="BH123" s="1594"/>
      <c r="BI123" s="1594"/>
      <c r="BJ123" s="1595"/>
      <c r="BK123" s="1588"/>
      <c r="BL123" s="1588"/>
      <c r="BM123" s="1589"/>
      <c r="BN123" s="1590"/>
      <c r="BO123" s="1588"/>
      <c r="BP123" s="1588"/>
      <c r="BQ123" s="1588"/>
      <c r="BR123" s="1588"/>
      <c r="BS123" s="1589"/>
      <c r="BT123" s="1585"/>
      <c r="BU123" s="1585"/>
      <c r="BV123" s="1585"/>
      <c r="BW123" s="1585"/>
      <c r="BX123" s="1585"/>
      <c r="BY123" s="1585"/>
      <c r="BZ123" s="1585"/>
      <c r="CA123" s="1585"/>
      <c r="CB123" s="1585"/>
      <c r="CC123" s="1585"/>
      <c r="CD123" s="1585"/>
      <c r="CE123" s="1585"/>
      <c r="CH123" s="64" t="str">
        <f t="shared" si="1"/>
        <v/>
      </c>
    </row>
    <row r="124" spans="1:86" ht="19.5" customHeight="1" x14ac:dyDescent="0.2">
      <c r="A124" s="1618"/>
      <c r="B124" s="1619"/>
      <c r="C124" s="1619"/>
      <c r="D124" s="1619"/>
      <c r="E124" s="1620"/>
      <c r="F124" s="1616"/>
      <c r="G124" s="1592"/>
      <c r="H124" s="1592"/>
      <c r="I124" s="1592"/>
      <c r="J124" s="1592"/>
      <c r="K124" s="1617"/>
      <c r="L124" s="1610"/>
      <c r="M124" s="1611"/>
      <c r="N124" s="1612"/>
      <c r="O124" s="1582"/>
      <c r="P124" s="1621"/>
      <c r="Q124" s="1622"/>
      <c r="R124" s="1581"/>
      <c r="S124" s="1581"/>
      <c r="T124" s="1582"/>
      <c r="U124" s="1583"/>
      <c r="V124" s="1581"/>
      <c r="W124" s="1584"/>
      <c r="X124" s="1586"/>
      <c r="Y124" s="1587"/>
      <c r="Z124" s="1587"/>
      <c r="AA124" s="1587"/>
      <c r="AB124" s="1587"/>
      <c r="AC124" s="1587"/>
      <c r="AD124" s="1587"/>
      <c r="AE124" s="1587"/>
      <c r="AF124" s="1587"/>
      <c r="AG124" s="1587"/>
      <c r="AH124" s="1587"/>
      <c r="AI124" s="1587"/>
      <c r="AJ124" s="1587"/>
      <c r="AK124" s="1587"/>
      <c r="AL124" s="1587"/>
      <c r="AM124" s="1587"/>
      <c r="AN124" s="1581"/>
      <c r="AO124" s="1581"/>
      <c r="AP124" s="1582"/>
      <c r="AQ124" s="1583"/>
      <c r="AR124" s="1581"/>
      <c r="AS124" s="1584"/>
      <c r="AT124" s="1591" t="s">
        <v>1203</v>
      </c>
      <c r="AU124" s="1592"/>
      <c r="AV124" s="1593"/>
      <c r="AW124" s="1594"/>
      <c r="AX124" s="1594"/>
      <c r="AY124" s="1594"/>
      <c r="AZ124" s="1594"/>
      <c r="BA124" s="1594"/>
      <c r="BB124" s="1594"/>
      <c r="BC124" s="1594"/>
      <c r="BD124" s="1594"/>
      <c r="BE124" s="1594"/>
      <c r="BF124" s="1594"/>
      <c r="BG124" s="1594"/>
      <c r="BH124" s="1594"/>
      <c r="BI124" s="1594"/>
      <c r="BJ124" s="1595"/>
      <c r="BK124" s="1588"/>
      <c r="BL124" s="1588"/>
      <c r="BM124" s="1589"/>
      <c r="BN124" s="1590"/>
      <c r="BO124" s="1588"/>
      <c r="BP124" s="1588"/>
      <c r="BQ124" s="1588"/>
      <c r="BR124" s="1588"/>
      <c r="BS124" s="1589"/>
      <c r="BT124" s="1585"/>
      <c r="BU124" s="1585"/>
      <c r="BV124" s="1585"/>
      <c r="BW124" s="1585"/>
      <c r="BX124" s="1585"/>
      <c r="BY124" s="1585"/>
      <c r="BZ124" s="1585"/>
      <c r="CA124" s="1585"/>
      <c r="CB124" s="1585"/>
      <c r="CC124" s="1585"/>
      <c r="CD124" s="1585"/>
      <c r="CE124" s="1585"/>
      <c r="CH124" s="64" t="str">
        <f t="shared" si="1"/>
        <v/>
      </c>
    </row>
    <row r="125" spans="1:86" ht="19.5" customHeight="1" x14ac:dyDescent="0.2">
      <c r="A125" s="1618"/>
      <c r="B125" s="1619"/>
      <c r="C125" s="1619"/>
      <c r="D125" s="1619"/>
      <c r="E125" s="1620"/>
      <c r="F125" s="1616"/>
      <c r="G125" s="1592"/>
      <c r="H125" s="1592"/>
      <c r="I125" s="1592"/>
      <c r="J125" s="1592"/>
      <c r="K125" s="1617"/>
      <c r="L125" s="1610"/>
      <c r="M125" s="1611"/>
      <c r="N125" s="1612"/>
      <c r="O125" s="1582"/>
      <c r="P125" s="1621"/>
      <c r="Q125" s="1622"/>
      <c r="R125" s="1581"/>
      <c r="S125" s="1581"/>
      <c r="T125" s="1582"/>
      <c r="U125" s="1583"/>
      <c r="V125" s="1581"/>
      <c r="W125" s="1584"/>
      <c r="X125" s="1586"/>
      <c r="Y125" s="1587"/>
      <c r="Z125" s="1587"/>
      <c r="AA125" s="1587"/>
      <c r="AB125" s="1587"/>
      <c r="AC125" s="1587"/>
      <c r="AD125" s="1587"/>
      <c r="AE125" s="1587"/>
      <c r="AF125" s="1587"/>
      <c r="AG125" s="1587"/>
      <c r="AH125" s="1587"/>
      <c r="AI125" s="1587"/>
      <c r="AJ125" s="1587"/>
      <c r="AK125" s="1587"/>
      <c r="AL125" s="1587"/>
      <c r="AM125" s="1587"/>
      <c r="AN125" s="1581"/>
      <c r="AO125" s="1581"/>
      <c r="AP125" s="1582"/>
      <c r="AQ125" s="1583"/>
      <c r="AR125" s="1581"/>
      <c r="AS125" s="1584"/>
      <c r="AT125" s="1591" t="s">
        <v>1203</v>
      </c>
      <c r="AU125" s="1592"/>
      <c r="AV125" s="1593"/>
      <c r="AW125" s="1594"/>
      <c r="AX125" s="1594"/>
      <c r="AY125" s="1594"/>
      <c r="AZ125" s="1594"/>
      <c r="BA125" s="1594"/>
      <c r="BB125" s="1594"/>
      <c r="BC125" s="1594"/>
      <c r="BD125" s="1594"/>
      <c r="BE125" s="1594"/>
      <c r="BF125" s="1594"/>
      <c r="BG125" s="1594"/>
      <c r="BH125" s="1594"/>
      <c r="BI125" s="1594"/>
      <c r="BJ125" s="1595"/>
      <c r="BK125" s="1588"/>
      <c r="BL125" s="1588"/>
      <c r="BM125" s="1589"/>
      <c r="BN125" s="1590"/>
      <c r="BO125" s="1588"/>
      <c r="BP125" s="1588"/>
      <c r="BQ125" s="1588"/>
      <c r="BR125" s="1588"/>
      <c r="BS125" s="1589"/>
      <c r="BT125" s="1585"/>
      <c r="BU125" s="1585"/>
      <c r="BV125" s="1585"/>
      <c r="BW125" s="1585"/>
      <c r="BX125" s="1585"/>
      <c r="BY125" s="1585"/>
      <c r="BZ125" s="1585"/>
      <c r="CA125" s="1585"/>
      <c r="CB125" s="1585"/>
      <c r="CC125" s="1585"/>
      <c r="CD125" s="1585"/>
      <c r="CE125" s="1585"/>
      <c r="CH125" s="64" t="str">
        <f t="shared" si="1"/>
        <v/>
      </c>
    </row>
    <row r="126" spans="1:86" ht="19.5" customHeight="1" x14ac:dyDescent="0.2">
      <c r="A126" s="1618"/>
      <c r="B126" s="1619"/>
      <c r="C126" s="1619"/>
      <c r="D126" s="1619"/>
      <c r="E126" s="1620"/>
      <c r="F126" s="1616"/>
      <c r="G126" s="1592"/>
      <c r="H126" s="1592"/>
      <c r="I126" s="1592"/>
      <c r="J126" s="1592"/>
      <c r="K126" s="1617"/>
      <c r="L126" s="1610"/>
      <c r="M126" s="1611"/>
      <c r="N126" s="1612"/>
      <c r="O126" s="1582"/>
      <c r="P126" s="1621"/>
      <c r="Q126" s="1622"/>
      <c r="R126" s="1581"/>
      <c r="S126" s="1581"/>
      <c r="T126" s="1582"/>
      <c r="U126" s="1583"/>
      <c r="V126" s="1581"/>
      <c r="W126" s="1584"/>
      <c r="X126" s="1586"/>
      <c r="Y126" s="1587"/>
      <c r="Z126" s="1587"/>
      <c r="AA126" s="1587"/>
      <c r="AB126" s="1587"/>
      <c r="AC126" s="1587"/>
      <c r="AD126" s="1587"/>
      <c r="AE126" s="1587"/>
      <c r="AF126" s="1587"/>
      <c r="AG126" s="1587"/>
      <c r="AH126" s="1587"/>
      <c r="AI126" s="1587"/>
      <c r="AJ126" s="1587"/>
      <c r="AK126" s="1587"/>
      <c r="AL126" s="1587"/>
      <c r="AM126" s="1587"/>
      <c r="AN126" s="1581"/>
      <c r="AO126" s="1581"/>
      <c r="AP126" s="1582"/>
      <c r="AQ126" s="1583"/>
      <c r="AR126" s="1581"/>
      <c r="AS126" s="1584"/>
      <c r="AT126" s="1591" t="s">
        <v>1203</v>
      </c>
      <c r="AU126" s="1592"/>
      <c r="AV126" s="1593"/>
      <c r="AW126" s="1594"/>
      <c r="AX126" s="1594"/>
      <c r="AY126" s="1594"/>
      <c r="AZ126" s="1594"/>
      <c r="BA126" s="1594"/>
      <c r="BB126" s="1594"/>
      <c r="BC126" s="1594"/>
      <c r="BD126" s="1594"/>
      <c r="BE126" s="1594"/>
      <c r="BF126" s="1594"/>
      <c r="BG126" s="1594"/>
      <c r="BH126" s="1594"/>
      <c r="BI126" s="1594"/>
      <c r="BJ126" s="1595"/>
      <c r="BK126" s="1588"/>
      <c r="BL126" s="1588"/>
      <c r="BM126" s="1589"/>
      <c r="BN126" s="1590"/>
      <c r="BO126" s="1588"/>
      <c r="BP126" s="1588"/>
      <c r="BQ126" s="1588"/>
      <c r="BR126" s="1588"/>
      <c r="BS126" s="1589"/>
      <c r="BT126" s="1585"/>
      <c r="BU126" s="1585"/>
      <c r="BV126" s="1585"/>
      <c r="BW126" s="1585"/>
      <c r="BX126" s="1585"/>
      <c r="BY126" s="1585"/>
      <c r="BZ126" s="1585"/>
      <c r="CA126" s="1585"/>
      <c r="CB126" s="1585"/>
      <c r="CC126" s="1585"/>
      <c r="CD126" s="1585"/>
      <c r="CE126" s="1585"/>
      <c r="CH126" s="64" t="str">
        <f t="shared" si="1"/>
        <v/>
      </c>
    </row>
    <row r="127" spans="1:86" ht="19.5" customHeight="1" x14ac:dyDescent="0.2">
      <c r="A127" s="1618"/>
      <c r="B127" s="1619"/>
      <c r="C127" s="1619"/>
      <c r="D127" s="1619"/>
      <c r="E127" s="1620"/>
      <c r="F127" s="1616"/>
      <c r="G127" s="1592"/>
      <c r="H127" s="1592"/>
      <c r="I127" s="1592"/>
      <c r="J127" s="1592"/>
      <c r="K127" s="1617"/>
      <c r="L127" s="1610"/>
      <c r="M127" s="1611"/>
      <c r="N127" s="1612"/>
      <c r="O127" s="1582"/>
      <c r="P127" s="1621"/>
      <c r="Q127" s="1622"/>
      <c r="R127" s="1581"/>
      <c r="S127" s="1581"/>
      <c r="T127" s="1582"/>
      <c r="U127" s="1583"/>
      <c r="V127" s="1581"/>
      <c r="W127" s="1584"/>
      <c r="X127" s="1586"/>
      <c r="Y127" s="1587"/>
      <c r="Z127" s="1587"/>
      <c r="AA127" s="1587"/>
      <c r="AB127" s="1587"/>
      <c r="AC127" s="1587"/>
      <c r="AD127" s="1587"/>
      <c r="AE127" s="1587"/>
      <c r="AF127" s="1587"/>
      <c r="AG127" s="1587"/>
      <c r="AH127" s="1587"/>
      <c r="AI127" s="1587"/>
      <c r="AJ127" s="1587"/>
      <c r="AK127" s="1587"/>
      <c r="AL127" s="1587"/>
      <c r="AM127" s="1587"/>
      <c r="AN127" s="1581"/>
      <c r="AO127" s="1581"/>
      <c r="AP127" s="1582"/>
      <c r="AQ127" s="1583"/>
      <c r="AR127" s="1581"/>
      <c r="AS127" s="1584"/>
      <c r="AT127" s="1591" t="s">
        <v>1203</v>
      </c>
      <c r="AU127" s="1592"/>
      <c r="AV127" s="1593"/>
      <c r="AW127" s="1594"/>
      <c r="AX127" s="1594"/>
      <c r="AY127" s="1594"/>
      <c r="AZ127" s="1594"/>
      <c r="BA127" s="1594"/>
      <c r="BB127" s="1594"/>
      <c r="BC127" s="1594"/>
      <c r="BD127" s="1594"/>
      <c r="BE127" s="1594"/>
      <c r="BF127" s="1594"/>
      <c r="BG127" s="1594"/>
      <c r="BH127" s="1594"/>
      <c r="BI127" s="1594"/>
      <c r="BJ127" s="1595"/>
      <c r="BK127" s="1588"/>
      <c r="BL127" s="1588"/>
      <c r="BM127" s="1589"/>
      <c r="BN127" s="1590"/>
      <c r="BO127" s="1588"/>
      <c r="BP127" s="1588"/>
      <c r="BQ127" s="1588"/>
      <c r="BR127" s="1588"/>
      <c r="BS127" s="1589"/>
      <c r="BT127" s="1585"/>
      <c r="BU127" s="1585"/>
      <c r="BV127" s="1585"/>
      <c r="BW127" s="1585"/>
      <c r="BX127" s="1585"/>
      <c r="BY127" s="1585"/>
      <c r="BZ127" s="1585"/>
      <c r="CA127" s="1585"/>
      <c r="CB127" s="1585"/>
      <c r="CC127" s="1585"/>
      <c r="CD127" s="1585"/>
      <c r="CE127" s="1585"/>
      <c r="CH127" s="64" t="str">
        <f t="shared" si="1"/>
        <v/>
      </c>
    </row>
    <row r="128" spans="1:86" ht="19.5" customHeight="1" x14ac:dyDescent="0.2">
      <c r="A128" s="1618"/>
      <c r="B128" s="1619"/>
      <c r="C128" s="1619"/>
      <c r="D128" s="1619"/>
      <c r="E128" s="1620"/>
      <c r="F128" s="1616"/>
      <c r="G128" s="1592"/>
      <c r="H128" s="1592"/>
      <c r="I128" s="1592"/>
      <c r="J128" s="1592"/>
      <c r="K128" s="1617"/>
      <c r="L128" s="1610"/>
      <c r="M128" s="1611"/>
      <c r="N128" s="1612"/>
      <c r="O128" s="1582"/>
      <c r="P128" s="1621"/>
      <c r="Q128" s="1622"/>
      <c r="R128" s="1581"/>
      <c r="S128" s="1581"/>
      <c r="T128" s="1582"/>
      <c r="U128" s="1583"/>
      <c r="V128" s="1581"/>
      <c r="W128" s="1584"/>
      <c r="X128" s="1586"/>
      <c r="Y128" s="1587"/>
      <c r="Z128" s="1587"/>
      <c r="AA128" s="1587"/>
      <c r="AB128" s="1587"/>
      <c r="AC128" s="1587"/>
      <c r="AD128" s="1587"/>
      <c r="AE128" s="1587"/>
      <c r="AF128" s="1587"/>
      <c r="AG128" s="1587"/>
      <c r="AH128" s="1587"/>
      <c r="AI128" s="1587"/>
      <c r="AJ128" s="1587"/>
      <c r="AK128" s="1587"/>
      <c r="AL128" s="1587"/>
      <c r="AM128" s="1587"/>
      <c r="AN128" s="1581"/>
      <c r="AO128" s="1581"/>
      <c r="AP128" s="1582"/>
      <c r="AQ128" s="1583"/>
      <c r="AR128" s="1581"/>
      <c r="AS128" s="1584"/>
      <c r="AT128" s="1591" t="s">
        <v>1203</v>
      </c>
      <c r="AU128" s="1592"/>
      <c r="AV128" s="1593"/>
      <c r="AW128" s="1594"/>
      <c r="AX128" s="1594"/>
      <c r="AY128" s="1594"/>
      <c r="AZ128" s="1594"/>
      <c r="BA128" s="1594"/>
      <c r="BB128" s="1594"/>
      <c r="BC128" s="1594"/>
      <c r="BD128" s="1594"/>
      <c r="BE128" s="1594"/>
      <c r="BF128" s="1594"/>
      <c r="BG128" s="1594"/>
      <c r="BH128" s="1594"/>
      <c r="BI128" s="1594"/>
      <c r="BJ128" s="1595"/>
      <c r="BK128" s="1588"/>
      <c r="BL128" s="1588"/>
      <c r="BM128" s="1589"/>
      <c r="BN128" s="1590"/>
      <c r="BO128" s="1588"/>
      <c r="BP128" s="1588"/>
      <c r="BQ128" s="1588"/>
      <c r="BR128" s="1588"/>
      <c r="BS128" s="1589"/>
      <c r="BT128" s="1585"/>
      <c r="BU128" s="1585"/>
      <c r="BV128" s="1585"/>
      <c r="BW128" s="1585"/>
      <c r="BX128" s="1585"/>
      <c r="BY128" s="1585"/>
      <c r="BZ128" s="1585"/>
      <c r="CA128" s="1585"/>
      <c r="CB128" s="1585"/>
      <c r="CC128" s="1585"/>
      <c r="CD128" s="1585"/>
      <c r="CE128" s="1585"/>
      <c r="CH128" s="64" t="str">
        <f t="shared" si="1"/>
        <v/>
      </c>
    </row>
    <row r="129" spans="1:86" ht="19.5" customHeight="1" x14ac:dyDescent="0.2">
      <c r="A129" s="1618"/>
      <c r="B129" s="1619"/>
      <c r="C129" s="1619"/>
      <c r="D129" s="1619"/>
      <c r="E129" s="1620"/>
      <c r="F129" s="1616"/>
      <c r="G129" s="1592"/>
      <c r="H129" s="1592"/>
      <c r="I129" s="1592"/>
      <c r="J129" s="1592"/>
      <c r="K129" s="1617"/>
      <c r="L129" s="1610"/>
      <c r="M129" s="1611"/>
      <c r="N129" s="1612"/>
      <c r="O129" s="1582"/>
      <c r="P129" s="1621"/>
      <c r="Q129" s="1622"/>
      <c r="R129" s="1581"/>
      <c r="S129" s="1581"/>
      <c r="T129" s="1582"/>
      <c r="U129" s="1583"/>
      <c r="V129" s="1581"/>
      <c r="W129" s="1584"/>
      <c r="X129" s="1586"/>
      <c r="Y129" s="1587"/>
      <c r="Z129" s="1587"/>
      <c r="AA129" s="1587"/>
      <c r="AB129" s="1587"/>
      <c r="AC129" s="1587"/>
      <c r="AD129" s="1587"/>
      <c r="AE129" s="1587"/>
      <c r="AF129" s="1587"/>
      <c r="AG129" s="1587"/>
      <c r="AH129" s="1587"/>
      <c r="AI129" s="1587"/>
      <c r="AJ129" s="1587"/>
      <c r="AK129" s="1587"/>
      <c r="AL129" s="1587"/>
      <c r="AM129" s="1587"/>
      <c r="AN129" s="1581"/>
      <c r="AO129" s="1581"/>
      <c r="AP129" s="1582"/>
      <c r="AQ129" s="1583"/>
      <c r="AR129" s="1581"/>
      <c r="AS129" s="1584"/>
      <c r="AT129" s="1591" t="s">
        <v>1203</v>
      </c>
      <c r="AU129" s="1592"/>
      <c r="AV129" s="1593"/>
      <c r="AW129" s="1594"/>
      <c r="AX129" s="1594"/>
      <c r="AY129" s="1594"/>
      <c r="AZ129" s="1594"/>
      <c r="BA129" s="1594"/>
      <c r="BB129" s="1594"/>
      <c r="BC129" s="1594"/>
      <c r="BD129" s="1594"/>
      <c r="BE129" s="1594"/>
      <c r="BF129" s="1594"/>
      <c r="BG129" s="1594"/>
      <c r="BH129" s="1594"/>
      <c r="BI129" s="1594"/>
      <c r="BJ129" s="1595"/>
      <c r="BK129" s="1588"/>
      <c r="BL129" s="1588"/>
      <c r="BM129" s="1589"/>
      <c r="BN129" s="1590"/>
      <c r="BO129" s="1588"/>
      <c r="BP129" s="1588"/>
      <c r="BQ129" s="1588"/>
      <c r="BR129" s="1588"/>
      <c r="BS129" s="1589"/>
      <c r="BT129" s="1585"/>
      <c r="BU129" s="1585"/>
      <c r="BV129" s="1585"/>
      <c r="BW129" s="1585"/>
      <c r="BX129" s="1585"/>
      <c r="BY129" s="1585"/>
      <c r="BZ129" s="1585"/>
      <c r="CA129" s="1585"/>
      <c r="CB129" s="1585"/>
      <c r="CC129" s="1585"/>
      <c r="CD129" s="1585"/>
      <c r="CE129" s="1585"/>
      <c r="CH129" s="64" t="str">
        <f t="shared" si="1"/>
        <v/>
      </c>
    </row>
    <row r="130" spans="1:86" ht="19.5" customHeight="1" x14ac:dyDescent="0.2">
      <c r="A130" s="1618"/>
      <c r="B130" s="1619"/>
      <c r="C130" s="1619"/>
      <c r="D130" s="1619"/>
      <c r="E130" s="1620"/>
      <c r="F130" s="1616"/>
      <c r="G130" s="1592"/>
      <c r="H130" s="1592"/>
      <c r="I130" s="1592"/>
      <c r="J130" s="1592"/>
      <c r="K130" s="1617"/>
      <c r="L130" s="1610"/>
      <c r="M130" s="1611"/>
      <c r="N130" s="1612"/>
      <c r="O130" s="1582"/>
      <c r="P130" s="1621"/>
      <c r="Q130" s="1622"/>
      <c r="R130" s="1581"/>
      <c r="S130" s="1581"/>
      <c r="T130" s="1582"/>
      <c r="U130" s="1583"/>
      <c r="V130" s="1581"/>
      <c r="W130" s="1584"/>
      <c r="X130" s="1586"/>
      <c r="Y130" s="1587"/>
      <c r="Z130" s="1587"/>
      <c r="AA130" s="1587"/>
      <c r="AB130" s="1587"/>
      <c r="AC130" s="1587"/>
      <c r="AD130" s="1587"/>
      <c r="AE130" s="1587"/>
      <c r="AF130" s="1587"/>
      <c r="AG130" s="1587"/>
      <c r="AH130" s="1587"/>
      <c r="AI130" s="1587"/>
      <c r="AJ130" s="1587"/>
      <c r="AK130" s="1587"/>
      <c r="AL130" s="1587"/>
      <c r="AM130" s="1587"/>
      <c r="AN130" s="1581"/>
      <c r="AO130" s="1581"/>
      <c r="AP130" s="1582"/>
      <c r="AQ130" s="1583"/>
      <c r="AR130" s="1581"/>
      <c r="AS130" s="1584"/>
      <c r="AT130" s="1591" t="s">
        <v>1203</v>
      </c>
      <c r="AU130" s="1592"/>
      <c r="AV130" s="1593"/>
      <c r="AW130" s="1594"/>
      <c r="AX130" s="1594"/>
      <c r="AY130" s="1594"/>
      <c r="AZ130" s="1594"/>
      <c r="BA130" s="1594"/>
      <c r="BB130" s="1594"/>
      <c r="BC130" s="1594"/>
      <c r="BD130" s="1594"/>
      <c r="BE130" s="1594"/>
      <c r="BF130" s="1594"/>
      <c r="BG130" s="1594"/>
      <c r="BH130" s="1594"/>
      <c r="BI130" s="1594"/>
      <c r="BJ130" s="1595"/>
      <c r="BK130" s="1588"/>
      <c r="BL130" s="1588"/>
      <c r="BM130" s="1589"/>
      <c r="BN130" s="1590"/>
      <c r="BO130" s="1588"/>
      <c r="BP130" s="1588"/>
      <c r="BQ130" s="1588"/>
      <c r="BR130" s="1588"/>
      <c r="BS130" s="1589"/>
      <c r="BT130" s="1585"/>
      <c r="BU130" s="1585"/>
      <c r="BV130" s="1585"/>
      <c r="BW130" s="1585"/>
      <c r="BX130" s="1585"/>
      <c r="BY130" s="1585"/>
      <c r="BZ130" s="1585"/>
      <c r="CA130" s="1585"/>
      <c r="CB130" s="1585"/>
      <c r="CC130" s="1585"/>
      <c r="CD130" s="1585"/>
      <c r="CE130" s="1585"/>
      <c r="CH130" s="64" t="str">
        <f t="shared" si="1"/>
        <v/>
      </c>
    </row>
    <row r="131" spans="1:86" ht="19.5" customHeight="1" x14ac:dyDescent="0.2">
      <c r="A131" s="1618"/>
      <c r="B131" s="1619"/>
      <c r="C131" s="1619"/>
      <c r="D131" s="1619"/>
      <c r="E131" s="1620"/>
      <c r="F131" s="1616"/>
      <c r="G131" s="1592"/>
      <c r="H131" s="1592"/>
      <c r="I131" s="1592"/>
      <c r="J131" s="1592"/>
      <c r="K131" s="1617"/>
      <c r="L131" s="1610"/>
      <c r="M131" s="1611"/>
      <c r="N131" s="1612"/>
      <c r="O131" s="1582"/>
      <c r="P131" s="1621"/>
      <c r="Q131" s="1622"/>
      <c r="R131" s="1581"/>
      <c r="S131" s="1581"/>
      <c r="T131" s="1582"/>
      <c r="U131" s="1583"/>
      <c r="V131" s="1581"/>
      <c r="W131" s="1584"/>
      <c r="X131" s="1586"/>
      <c r="Y131" s="1587"/>
      <c r="Z131" s="1587"/>
      <c r="AA131" s="1587"/>
      <c r="AB131" s="1587"/>
      <c r="AC131" s="1587"/>
      <c r="AD131" s="1587"/>
      <c r="AE131" s="1587"/>
      <c r="AF131" s="1587"/>
      <c r="AG131" s="1587"/>
      <c r="AH131" s="1587"/>
      <c r="AI131" s="1587"/>
      <c r="AJ131" s="1587"/>
      <c r="AK131" s="1587"/>
      <c r="AL131" s="1587"/>
      <c r="AM131" s="1587"/>
      <c r="AN131" s="1581"/>
      <c r="AO131" s="1581"/>
      <c r="AP131" s="1582"/>
      <c r="AQ131" s="1583"/>
      <c r="AR131" s="1581"/>
      <c r="AS131" s="1584"/>
      <c r="AT131" s="1591" t="s">
        <v>1203</v>
      </c>
      <c r="AU131" s="1592"/>
      <c r="AV131" s="1593"/>
      <c r="AW131" s="1594"/>
      <c r="AX131" s="1594"/>
      <c r="AY131" s="1594"/>
      <c r="AZ131" s="1594"/>
      <c r="BA131" s="1594"/>
      <c r="BB131" s="1594"/>
      <c r="BC131" s="1594"/>
      <c r="BD131" s="1594"/>
      <c r="BE131" s="1594"/>
      <c r="BF131" s="1594"/>
      <c r="BG131" s="1594"/>
      <c r="BH131" s="1594"/>
      <c r="BI131" s="1594"/>
      <c r="BJ131" s="1595"/>
      <c r="BK131" s="1588"/>
      <c r="BL131" s="1588"/>
      <c r="BM131" s="1589"/>
      <c r="BN131" s="1590"/>
      <c r="BO131" s="1588"/>
      <c r="BP131" s="1588"/>
      <c r="BQ131" s="1588"/>
      <c r="BR131" s="1588"/>
      <c r="BS131" s="1589"/>
      <c r="BT131" s="1585"/>
      <c r="BU131" s="1585"/>
      <c r="BV131" s="1585"/>
      <c r="BW131" s="1585"/>
      <c r="BX131" s="1585"/>
      <c r="BY131" s="1585"/>
      <c r="BZ131" s="1585"/>
      <c r="CA131" s="1585"/>
      <c r="CB131" s="1585"/>
      <c r="CC131" s="1585"/>
      <c r="CD131" s="1585"/>
      <c r="CE131" s="1585"/>
      <c r="CH131" s="64" t="str">
        <f t="shared" si="1"/>
        <v/>
      </c>
    </row>
    <row r="132" spans="1:86" ht="19.5" customHeight="1" x14ac:dyDescent="0.2">
      <c r="A132" s="1618"/>
      <c r="B132" s="1619"/>
      <c r="C132" s="1619"/>
      <c r="D132" s="1619"/>
      <c r="E132" s="1620"/>
      <c r="F132" s="1616"/>
      <c r="G132" s="1592"/>
      <c r="H132" s="1592"/>
      <c r="I132" s="1592"/>
      <c r="J132" s="1592"/>
      <c r="K132" s="1617"/>
      <c r="L132" s="1610"/>
      <c r="M132" s="1611"/>
      <c r="N132" s="1612"/>
      <c r="O132" s="1582"/>
      <c r="P132" s="1621"/>
      <c r="Q132" s="1622"/>
      <c r="R132" s="1581"/>
      <c r="S132" s="1581"/>
      <c r="T132" s="1582"/>
      <c r="U132" s="1583"/>
      <c r="V132" s="1581"/>
      <c r="W132" s="1584"/>
      <c r="X132" s="1586"/>
      <c r="Y132" s="1587"/>
      <c r="Z132" s="1587"/>
      <c r="AA132" s="1587"/>
      <c r="AB132" s="1587"/>
      <c r="AC132" s="1587"/>
      <c r="AD132" s="1587"/>
      <c r="AE132" s="1587"/>
      <c r="AF132" s="1587"/>
      <c r="AG132" s="1587"/>
      <c r="AH132" s="1587"/>
      <c r="AI132" s="1587"/>
      <c r="AJ132" s="1587"/>
      <c r="AK132" s="1587"/>
      <c r="AL132" s="1587"/>
      <c r="AM132" s="1587"/>
      <c r="AN132" s="1581"/>
      <c r="AO132" s="1581"/>
      <c r="AP132" s="1582"/>
      <c r="AQ132" s="1583"/>
      <c r="AR132" s="1581"/>
      <c r="AS132" s="1584"/>
      <c r="AT132" s="1591" t="s">
        <v>1203</v>
      </c>
      <c r="AU132" s="1592"/>
      <c r="AV132" s="1593"/>
      <c r="AW132" s="1594"/>
      <c r="AX132" s="1594"/>
      <c r="AY132" s="1594"/>
      <c r="AZ132" s="1594"/>
      <c r="BA132" s="1594"/>
      <c r="BB132" s="1594"/>
      <c r="BC132" s="1594"/>
      <c r="BD132" s="1594"/>
      <c r="BE132" s="1594"/>
      <c r="BF132" s="1594"/>
      <c r="BG132" s="1594"/>
      <c r="BH132" s="1594"/>
      <c r="BI132" s="1594"/>
      <c r="BJ132" s="1595"/>
      <c r="BK132" s="1588"/>
      <c r="BL132" s="1588"/>
      <c r="BM132" s="1589"/>
      <c r="BN132" s="1590"/>
      <c r="BO132" s="1588"/>
      <c r="BP132" s="1588"/>
      <c r="BQ132" s="1588"/>
      <c r="BR132" s="1588"/>
      <c r="BS132" s="1589"/>
      <c r="BT132" s="1585"/>
      <c r="BU132" s="1585"/>
      <c r="BV132" s="1585"/>
      <c r="BW132" s="1585"/>
      <c r="BX132" s="1585"/>
      <c r="BY132" s="1585"/>
      <c r="BZ132" s="1585"/>
      <c r="CA132" s="1585"/>
      <c r="CB132" s="1585"/>
      <c r="CC132" s="1585"/>
      <c r="CD132" s="1585"/>
      <c r="CE132" s="1585"/>
      <c r="CH132" s="64" t="str">
        <f t="shared" si="1"/>
        <v/>
      </c>
    </row>
    <row r="133" spans="1:86" ht="19.5" customHeight="1" x14ac:dyDescent="0.2">
      <c r="A133" s="1618"/>
      <c r="B133" s="1619"/>
      <c r="C133" s="1619"/>
      <c r="D133" s="1619"/>
      <c r="E133" s="1620"/>
      <c r="F133" s="1616"/>
      <c r="G133" s="1592"/>
      <c r="H133" s="1592"/>
      <c r="I133" s="1592"/>
      <c r="J133" s="1592"/>
      <c r="K133" s="1617"/>
      <c r="L133" s="1610"/>
      <c r="M133" s="1611"/>
      <c r="N133" s="1612"/>
      <c r="O133" s="1582"/>
      <c r="P133" s="1621"/>
      <c r="Q133" s="1622"/>
      <c r="R133" s="1581"/>
      <c r="S133" s="1581"/>
      <c r="T133" s="1582"/>
      <c r="U133" s="1583"/>
      <c r="V133" s="1581"/>
      <c r="W133" s="1584"/>
      <c r="X133" s="1586"/>
      <c r="Y133" s="1587"/>
      <c r="Z133" s="1587"/>
      <c r="AA133" s="1587"/>
      <c r="AB133" s="1587"/>
      <c r="AC133" s="1587"/>
      <c r="AD133" s="1587"/>
      <c r="AE133" s="1587"/>
      <c r="AF133" s="1587"/>
      <c r="AG133" s="1587"/>
      <c r="AH133" s="1587"/>
      <c r="AI133" s="1587"/>
      <c r="AJ133" s="1587"/>
      <c r="AK133" s="1587"/>
      <c r="AL133" s="1587"/>
      <c r="AM133" s="1587"/>
      <c r="AN133" s="1581"/>
      <c r="AO133" s="1581"/>
      <c r="AP133" s="1582"/>
      <c r="AQ133" s="1583"/>
      <c r="AR133" s="1581"/>
      <c r="AS133" s="1584"/>
      <c r="AT133" s="1591" t="s">
        <v>1203</v>
      </c>
      <c r="AU133" s="1592"/>
      <c r="AV133" s="1593"/>
      <c r="AW133" s="1594"/>
      <c r="AX133" s="1594"/>
      <c r="AY133" s="1594"/>
      <c r="AZ133" s="1594"/>
      <c r="BA133" s="1594"/>
      <c r="BB133" s="1594"/>
      <c r="BC133" s="1594"/>
      <c r="BD133" s="1594"/>
      <c r="BE133" s="1594"/>
      <c r="BF133" s="1594"/>
      <c r="BG133" s="1594"/>
      <c r="BH133" s="1594"/>
      <c r="BI133" s="1594"/>
      <c r="BJ133" s="1595"/>
      <c r="BK133" s="1588"/>
      <c r="BL133" s="1588"/>
      <c r="BM133" s="1589"/>
      <c r="BN133" s="1590"/>
      <c r="BO133" s="1588"/>
      <c r="BP133" s="1588"/>
      <c r="BQ133" s="1588"/>
      <c r="BR133" s="1588"/>
      <c r="BS133" s="1589"/>
      <c r="BT133" s="1585"/>
      <c r="BU133" s="1585"/>
      <c r="BV133" s="1585"/>
      <c r="BW133" s="1585"/>
      <c r="BX133" s="1585"/>
      <c r="BY133" s="1585"/>
      <c r="BZ133" s="1585"/>
      <c r="CA133" s="1585"/>
      <c r="CB133" s="1585"/>
      <c r="CC133" s="1585"/>
      <c r="CD133" s="1585"/>
      <c r="CE133" s="1585"/>
      <c r="CH133" s="64" t="str">
        <f t="shared" si="1"/>
        <v/>
      </c>
    </row>
    <row r="134" spans="1:86" ht="19.5" customHeight="1" x14ac:dyDescent="0.2">
      <c r="A134" s="1618"/>
      <c r="B134" s="1619"/>
      <c r="C134" s="1619"/>
      <c r="D134" s="1619"/>
      <c r="E134" s="1620"/>
      <c r="F134" s="1616"/>
      <c r="G134" s="1592"/>
      <c r="H134" s="1592"/>
      <c r="I134" s="1592"/>
      <c r="J134" s="1592"/>
      <c r="K134" s="1617"/>
      <c r="L134" s="1610"/>
      <c r="M134" s="1611"/>
      <c r="N134" s="1612"/>
      <c r="O134" s="1582"/>
      <c r="P134" s="1621"/>
      <c r="Q134" s="1622"/>
      <c r="R134" s="1597"/>
      <c r="S134" s="1597"/>
      <c r="T134" s="1600"/>
      <c r="U134" s="1596"/>
      <c r="V134" s="1597"/>
      <c r="W134" s="1598"/>
      <c r="X134" s="1586"/>
      <c r="Y134" s="1587"/>
      <c r="Z134" s="1587"/>
      <c r="AA134" s="1587"/>
      <c r="AB134" s="1587"/>
      <c r="AC134" s="1587"/>
      <c r="AD134" s="1587"/>
      <c r="AE134" s="1587"/>
      <c r="AF134" s="1587"/>
      <c r="AG134" s="1587"/>
      <c r="AH134" s="1587"/>
      <c r="AI134" s="1587"/>
      <c r="AJ134" s="1587"/>
      <c r="AK134" s="1587"/>
      <c r="AL134" s="1587"/>
      <c r="AM134" s="1587"/>
      <c r="AN134" s="1597"/>
      <c r="AO134" s="1597"/>
      <c r="AP134" s="1600"/>
      <c r="AQ134" s="1596"/>
      <c r="AR134" s="1597"/>
      <c r="AS134" s="1598"/>
      <c r="AT134" s="1591" t="s">
        <v>1203</v>
      </c>
      <c r="AU134" s="1592"/>
      <c r="AV134" s="1593"/>
      <c r="AW134" s="1594"/>
      <c r="AX134" s="1594"/>
      <c r="AY134" s="1594"/>
      <c r="AZ134" s="1594"/>
      <c r="BA134" s="1594"/>
      <c r="BB134" s="1594"/>
      <c r="BC134" s="1594"/>
      <c r="BD134" s="1594"/>
      <c r="BE134" s="1594"/>
      <c r="BF134" s="1594"/>
      <c r="BG134" s="1594"/>
      <c r="BH134" s="1594"/>
      <c r="BI134" s="1594"/>
      <c r="BJ134" s="1595"/>
      <c r="BK134" s="1603"/>
      <c r="BL134" s="1603"/>
      <c r="BM134" s="1604"/>
      <c r="BN134" s="1605"/>
      <c r="BO134" s="1603"/>
      <c r="BP134" s="1603"/>
      <c r="BQ134" s="1603"/>
      <c r="BR134" s="1603"/>
      <c r="BS134" s="1604"/>
      <c r="BT134" s="1601"/>
      <c r="BU134" s="1601"/>
      <c r="BV134" s="1601"/>
      <c r="BW134" s="1601"/>
      <c r="BX134" s="1601"/>
      <c r="BY134" s="1601"/>
      <c r="BZ134" s="1601"/>
      <c r="CA134" s="1601"/>
      <c r="CB134" s="1601"/>
      <c r="CC134" s="1601"/>
      <c r="CD134" s="1601"/>
      <c r="CE134" s="1601"/>
      <c r="CH134" s="64" t="str">
        <f t="shared" si="1"/>
        <v/>
      </c>
    </row>
    <row r="135" spans="1:86" ht="19.5" customHeight="1" x14ac:dyDescent="0.2">
      <c r="A135" s="1618"/>
      <c r="B135" s="1619"/>
      <c r="C135" s="1619"/>
      <c r="D135" s="1619"/>
      <c r="E135" s="1620"/>
      <c r="F135" s="1618"/>
      <c r="G135" s="1619"/>
      <c r="H135" s="1619"/>
      <c r="I135" s="1619"/>
      <c r="J135" s="1619"/>
      <c r="K135" s="1620"/>
      <c r="L135" s="1610"/>
      <c r="M135" s="1611"/>
      <c r="N135" s="1612"/>
      <c r="O135" s="1582"/>
      <c r="P135" s="1621"/>
      <c r="Q135" s="1622"/>
      <c r="R135" s="1581"/>
      <c r="S135" s="1581"/>
      <c r="T135" s="1582"/>
      <c r="U135" s="1583"/>
      <c r="V135" s="1581"/>
      <c r="W135" s="1584"/>
      <c r="X135" s="1586"/>
      <c r="Y135" s="1587"/>
      <c r="Z135" s="1587"/>
      <c r="AA135" s="1587"/>
      <c r="AB135" s="1587"/>
      <c r="AC135" s="1587"/>
      <c r="AD135" s="1587"/>
      <c r="AE135" s="1587"/>
      <c r="AF135" s="1587"/>
      <c r="AG135" s="1587"/>
      <c r="AH135" s="1587"/>
      <c r="AI135" s="1587"/>
      <c r="AJ135" s="1587"/>
      <c r="AK135" s="1587"/>
      <c r="AL135" s="1587"/>
      <c r="AM135" s="1587"/>
      <c r="AN135" s="1581"/>
      <c r="AO135" s="1581"/>
      <c r="AP135" s="1582"/>
      <c r="AQ135" s="1583"/>
      <c r="AR135" s="1581"/>
      <c r="AS135" s="1584"/>
      <c r="AT135" s="1591" t="s">
        <v>1203</v>
      </c>
      <c r="AU135" s="1592"/>
      <c r="AV135" s="1593"/>
      <c r="AW135" s="1594"/>
      <c r="AX135" s="1594"/>
      <c r="AY135" s="1594"/>
      <c r="AZ135" s="1594"/>
      <c r="BA135" s="1594"/>
      <c r="BB135" s="1594"/>
      <c r="BC135" s="1594"/>
      <c r="BD135" s="1594"/>
      <c r="BE135" s="1594"/>
      <c r="BF135" s="1594"/>
      <c r="BG135" s="1594"/>
      <c r="BH135" s="1594"/>
      <c r="BI135" s="1594"/>
      <c r="BJ135" s="1595"/>
      <c r="BK135" s="1588"/>
      <c r="BL135" s="1588"/>
      <c r="BM135" s="1589"/>
      <c r="BN135" s="1590"/>
      <c r="BO135" s="1588"/>
      <c r="BP135" s="1588"/>
      <c r="BQ135" s="1588"/>
      <c r="BR135" s="1588"/>
      <c r="BS135" s="1589"/>
      <c r="BT135" s="1585"/>
      <c r="BU135" s="1585"/>
      <c r="BV135" s="1585"/>
      <c r="BW135" s="1585"/>
      <c r="BX135" s="1585"/>
      <c r="BY135" s="1585"/>
      <c r="BZ135" s="1585"/>
      <c r="CA135" s="1585"/>
      <c r="CB135" s="1585"/>
      <c r="CC135" s="1585"/>
      <c r="CD135" s="1585"/>
      <c r="CE135" s="1585"/>
      <c r="CH135" s="64" t="str">
        <f t="shared" si="1"/>
        <v/>
      </c>
    </row>
    <row r="136" spans="1:86" ht="19.5" customHeight="1" x14ac:dyDescent="0.2">
      <c r="A136" s="1618"/>
      <c r="B136" s="1619"/>
      <c r="C136" s="1619"/>
      <c r="D136" s="1619"/>
      <c r="E136" s="1620"/>
      <c r="F136" s="1616"/>
      <c r="G136" s="1592"/>
      <c r="H136" s="1592"/>
      <c r="I136" s="1592"/>
      <c r="J136" s="1592"/>
      <c r="K136" s="1617"/>
      <c r="L136" s="1610"/>
      <c r="M136" s="1611"/>
      <c r="N136" s="1612"/>
      <c r="O136" s="1582"/>
      <c r="P136" s="1621"/>
      <c r="Q136" s="1622"/>
      <c r="R136" s="1581"/>
      <c r="S136" s="1581"/>
      <c r="T136" s="1582"/>
      <c r="U136" s="1583"/>
      <c r="V136" s="1581"/>
      <c r="W136" s="1584"/>
      <c r="X136" s="1586"/>
      <c r="Y136" s="1587"/>
      <c r="Z136" s="1587"/>
      <c r="AA136" s="1587"/>
      <c r="AB136" s="1587"/>
      <c r="AC136" s="1587"/>
      <c r="AD136" s="1587"/>
      <c r="AE136" s="1587"/>
      <c r="AF136" s="1587"/>
      <c r="AG136" s="1587"/>
      <c r="AH136" s="1587"/>
      <c r="AI136" s="1587"/>
      <c r="AJ136" s="1587"/>
      <c r="AK136" s="1587"/>
      <c r="AL136" s="1587"/>
      <c r="AM136" s="1587"/>
      <c r="AN136" s="1581"/>
      <c r="AO136" s="1581"/>
      <c r="AP136" s="1582"/>
      <c r="AQ136" s="1583"/>
      <c r="AR136" s="1581"/>
      <c r="AS136" s="1584"/>
      <c r="AT136" s="1591" t="s">
        <v>1203</v>
      </c>
      <c r="AU136" s="1592"/>
      <c r="AV136" s="1593"/>
      <c r="AW136" s="1594"/>
      <c r="AX136" s="1594"/>
      <c r="AY136" s="1594"/>
      <c r="AZ136" s="1594"/>
      <c r="BA136" s="1594"/>
      <c r="BB136" s="1594"/>
      <c r="BC136" s="1594"/>
      <c r="BD136" s="1594"/>
      <c r="BE136" s="1594"/>
      <c r="BF136" s="1594"/>
      <c r="BG136" s="1594"/>
      <c r="BH136" s="1594"/>
      <c r="BI136" s="1594"/>
      <c r="BJ136" s="1595"/>
      <c r="BK136" s="1588"/>
      <c r="BL136" s="1588"/>
      <c r="BM136" s="1589"/>
      <c r="BN136" s="1590"/>
      <c r="BO136" s="1588"/>
      <c r="BP136" s="1588"/>
      <c r="BQ136" s="1588"/>
      <c r="BR136" s="1588"/>
      <c r="BS136" s="1589"/>
      <c r="BT136" s="1585"/>
      <c r="BU136" s="1585"/>
      <c r="BV136" s="1585"/>
      <c r="BW136" s="1585"/>
      <c r="BX136" s="1585"/>
      <c r="BY136" s="1585"/>
      <c r="BZ136" s="1585"/>
      <c r="CA136" s="1585"/>
      <c r="CB136" s="1585"/>
      <c r="CC136" s="1585"/>
      <c r="CD136" s="1585"/>
      <c r="CE136" s="1585"/>
      <c r="CH136" s="64" t="str">
        <f t="shared" si="1"/>
        <v/>
      </c>
    </row>
    <row r="137" spans="1:86" ht="19.5" customHeight="1" x14ac:dyDescent="0.2">
      <c r="A137" s="1618"/>
      <c r="B137" s="1619"/>
      <c r="C137" s="1619"/>
      <c r="D137" s="1619"/>
      <c r="E137" s="1620"/>
      <c r="F137" s="1618"/>
      <c r="G137" s="1619"/>
      <c r="H137" s="1619"/>
      <c r="I137" s="1619"/>
      <c r="J137" s="1619"/>
      <c r="K137" s="1620"/>
      <c r="L137" s="1610"/>
      <c r="M137" s="1611"/>
      <c r="N137" s="1612"/>
      <c r="O137" s="1582"/>
      <c r="P137" s="1621"/>
      <c r="Q137" s="1622"/>
      <c r="R137" s="1581"/>
      <c r="S137" s="1581"/>
      <c r="T137" s="1582"/>
      <c r="U137" s="1583"/>
      <c r="V137" s="1581"/>
      <c r="W137" s="1584"/>
      <c r="X137" s="1586"/>
      <c r="Y137" s="1587"/>
      <c r="Z137" s="1587"/>
      <c r="AA137" s="1587"/>
      <c r="AB137" s="1587"/>
      <c r="AC137" s="1587"/>
      <c r="AD137" s="1587"/>
      <c r="AE137" s="1587"/>
      <c r="AF137" s="1587"/>
      <c r="AG137" s="1587"/>
      <c r="AH137" s="1587"/>
      <c r="AI137" s="1587"/>
      <c r="AJ137" s="1587"/>
      <c r="AK137" s="1587"/>
      <c r="AL137" s="1587"/>
      <c r="AM137" s="1587"/>
      <c r="AN137" s="1581"/>
      <c r="AO137" s="1581"/>
      <c r="AP137" s="1582"/>
      <c r="AQ137" s="1583"/>
      <c r="AR137" s="1581"/>
      <c r="AS137" s="1584"/>
      <c r="AT137" s="1591" t="s">
        <v>1203</v>
      </c>
      <c r="AU137" s="1592"/>
      <c r="AV137" s="1593"/>
      <c r="AW137" s="1594"/>
      <c r="AX137" s="1594"/>
      <c r="AY137" s="1594"/>
      <c r="AZ137" s="1594"/>
      <c r="BA137" s="1594"/>
      <c r="BB137" s="1594"/>
      <c r="BC137" s="1594"/>
      <c r="BD137" s="1594"/>
      <c r="BE137" s="1594"/>
      <c r="BF137" s="1594"/>
      <c r="BG137" s="1594"/>
      <c r="BH137" s="1594"/>
      <c r="BI137" s="1594"/>
      <c r="BJ137" s="1595"/>
      <c r="BK137" s="1588"/>
      <c r="BL137" s="1588"/>
      <c r="BM137" s="1589"/>
      <c r="BN137" s="1590"/>
      <c r="BO137" s="1588"/>
      <c r="BP137" s="1588"/>
      <c r="BQ137" s="1588"/>
      <c r="BR137" s="1588"/>
      <c r="BS137" s="1589"/>
      <c r="BT137" s="1585"/>
      <c r="BU137" s="1585"/>
      <c r="BV137" s="1585"/>
      <c r="BW137" s="1585"/>
      <c r="BX137" s="1585"/>
      <c r="BY137" s="1585"/>
      <c r="BZ137" s="1585"/>
      <c r="CA137" s="1585"/>
      <c r="CB137" s="1585"/>
      <c r="CC137" s="1585"/>
      <c r="CD137" s="1585"/>
      <c r="CE137" s="1585"/>
      <c r="CH137" s="64" t="str">
        <f t="shared" si="1"/>
        <v/>
      </c>
    </row>
    <row r="138" spans="1:86" ht="19.5" customHeight="1" x14ac:dyDescent="0.2">
      <c r="A138" s="1618"/>
      <c r="B138" s="1619"/>
      <c r="C138" s="1619"/>
      <c r="D138" s="1619"/>
      <c r="E138" s="1620"/>
      <c r="F138" s="1616"/>
      <c r="G138" s="1592"/>
      <c r="H138" s="1592"/>
      <c r="I138" s="1592"/>
      <c r="J138" s="1592"/>
      <c r="K138" s="1617"/>
      <c r="L138" s="1610"/>
      <c r="M138" s="1611"/>
      <c r="N138" s="1612"/>
      <c r="O138" s="1582"/>
      <c r="P138" s="1621"/>
      <c r="Q138" s="1622"/>
      <c r="R138" s="1581"/>
      <c r="S138" s="1581"/>
      <c r="T138" s="1582"/>
      <c r="U138" s="1583"/>
      <c r="V138" s="1581"/>
      <c r="W138" s="1584"/>
      <c r="X138" s="1586"/>
      <c r="Y138" s="1587"/>
      <c r="Z138" s="1587"/>
      <c r="AA138" s="1587"/>
      <c r="AB138" s="1587"/>
      <c r="AC138" s="1587"/>
      <c r="AD138" s="1587"/>
      <c r="AE138" s="1587"/>
      <c r="AF138" s="1587"/>
      <c r="AG138" s="1587"/>
      <c r="AH138" s="1587"/>
      <c r="AI138" s="1587"/>
      <c r="AJ138" s="1587"/>
      <c r="AK138" s="1587"/>
      <c r="AL138" s="1587"/>
      <c r="AM138" s="1587"/>
      <c r="AN138" s="1581"/>
      <c r="AO138" s="1581"/>
      <c r="AP138" s="1582"/>
      <c r="AQ138" s="1583"/>
      <c r="AR138" s="1581"/>
      <c r="AS138" s="1584"/>
      <c r="AT138" s="1591" t="s">
        <v>1203</v>
      </c>
      <c r="AU138" s="1592"/>
      <c r="AV138" s="1593"/>
      <c r="AW138" s="1594"/>
      <c r="AX138" s="1594"/>
      <c r="AY138" s="1594"/>
      <c r="AZ138" s="1594"/>
      <c r="BA138" s="1594"/>
      <c r="BB138" s="1594"/>
      <c r="BC138" s="1594"/>
      <c r="BD138" s="1594"/>
      <c r="BE138" s="1594"/>
      <c r="BF138" s="1594"/>
      <c r="BG138" s="1594"/>
      <c r="BH138" s="1594"/>
      <c r="BI138" s="1594"/>
      <c r="BJ138" s="1595"/>
      <c r="BK138" s="1588"/>
      <c r="BL138" s="1588"/>
      <c r="BM138" s="1589"/>
      <c r="BN138" s="1590"/>
      <c r="BO138" s="1588"/>
      <c r="BP138" s="1588"/>
      <c r="BQ138" s="1588"/>
      <c r="BR138" s="1588"/>
      <c r="BS138" s="1589"/>
      <c r="BT138" s="1585"/>
      <c r="BU138" s="1585"/>
      <c r="BV138" s="1585"/>
      <c r="BW138" s="1585"/>
      <c r="BX138" s="1585"/>
      <c r="BY138" s="1585"/>
      <c r="BZ138" s="1585"/>
      <c r="CA138" s="1585"/>
      <c r="CB138" s="1585"/>
      <c r="CC138" s="1585"/>
      <c r="CD138" s="1585"/>
      <c r="CE138" s="1585"/>
      <c r="CH138" s="64" t="str">
        <f t="shared" si="1"/>
        <v/>
      </c>
    </row>
    <row r="139" spans="1:86" ht="19.5" customHeight="1" x14ac:dyDescent="0.2">
      <c r="A139" s="1618"/>
      <c r="B139" s="1619"/>
      <c r="C139" s="1619"/>
      <c r="D139" s="1619"/>
      <c r="E139" s="1620"/>
      <c r="F139" s="1616"/>
      <c r="G139" s="1592"/>
      <c r="H139" s="1592"/>
      <c r="I139" s="1592"/>
      <c r="J139" s="1592"/>
      <c r="K139" s="1617"/>
      <c r="L139" s="1610"/>
      <c r="M139" s="1611"/>
      <c r="N139" s="1612"/>
      <c r="O139" s="1582"/>
      <c r="P139" s="1621"/>
      <c r="Q139" s="1622"/>
      <c r="R139" s="1581"/>
      <c r="S139" s="1581"/>
      <c r="T139" s="1582"/>
      <c r="U139" s="1583"/>
      <c r="V139" s="1581"/>
      <c r="W139" s="1584"/>
      <c r="X139" s="1586"/>
      <c r="Y139" s="1587"/>
      <c r="Z139" s="1587"/>
      <c r="AA139" s="1587"/>
      <c r="AB139" s="1587"/>
      <c r="AC139" s="1587"/>
      <c r="AD139" s="1587"/>
      <c r="AE139" s="1587"/>
      <c r="AF139" s="1587"/>
      <c r="AG139" s="1587"/>
      <c r="AH139" s="1587"/>
      <c r="AI139" s="1587"/>
      <c r="AJ139" s="1587"/>
      <c r="AK139" s="1587"/>
      <c r="AL139" s="1587"/>
      <c r="AM139" s="1587"/>
      <c r="AN139" s="1581"/>
      <c r="AO139" s="1581"/>
      <c r="AP139" s="1582"/>
      <c r="AQ139" s="1583"/>
      <c r="AR139" s="1581"/>
      <c r="AS139" s="1584"/>
      <c r="AT139" s="1591" t="s">
        <v>1203</v>
      </c>
      <c r="AU139" s="1592"/>
      <c r="AV139" s="1593"/>
      <c r="AW139" s="1594"/>
      <c r="AX139" s="1594"/>
      <c r="AY139" s="1594"/>
      <c r="AZ139" s="1594"/>
      <c r="BA139" s="1594"/>
      <c r="BB139" s="1594"/>
      <c r="BC139" s="1594"/>
      <c r="BD139" s="1594"/>
      <c r="BE139" s="1594"/>
      <c r="BF139" s="1594"/>
      <c r="BG139" s="1594"/>
      <c r="BH139" s="1594"/>
      <c r="BI139" s="1594"/>
      <c r="BJ139" s="1595"/>
      <c r="BK139" s="1588"/>
      <c r="BL139" s="1588"/>
      <c r="BM139" s="1589"/>
      <c r="BN139" s="1590"/>
      <c r="BO139" s="1588"/>
      <c r="BP139" s="1588"/>
      <c r="BQ139" s="1588"/>
      <c r="BR139" s="1588"/>
      <c r="BS139" s="1589"/>
      <c r="BT139" s="1585"/>
      <c r="BU139" s="1585"/>
      <c r="BV139" s="1585"/>
      <c r="BW139" s="1585"/>
      <c r="BX139" s="1585"/>
      <c r="BY139" s="1585"/>
      <c r="BZ139" s="1585"/>
      <c r="CA139" s="1585"/>
      <c r="CB139" s="1585"/>
      <c r="CC139" s="1585"/>
      <c r="CD139" s="1585"/>
      <c r="CE139" s="1585"/>
      <c r="CH139" s="64" t="str">
        <f t="shared" si="1"/>
        <v/>
      </c>
    </row>
    <row r="140" spans="1:86" ht="19.5" customHeight="1" x14ac:dyDescent="0.2">
      <c r="A140" s="1618"/>
      <c r="B140" s="1619"/>
      <c r="C140" s="1619"/>
      <c r="D140" s="1619"/>
      <c r="E140" s="1620"/>
      <c r="F140" s="1616"/>
      <c r="G140" s="1592"/>
      <c r="H140" s="1592"/>
      <c r="I140" s="1592"/>
      <c r="J140" s="1592"/>
      <c r="K140" s="1617"/>
      <c r="L140" s="1610"/>
      <c r="M140" s="1611"/>
      <c r="N140" s="1612"/>
      <c r="O140" s="1582"/>
      <c r="P140" s="1621"/>
      <c r="Q140" s="1622"/>
      <c r="R140" s="1581"/>
      <c r="S140" s="1581"/>
      <c r="T140" s="1582"/>
      <c r="U140" s="1583"/>
      <c r="V140" s="1581"/>
      <c r="W140" s="1584"/>
      <c r="X140" s="1586"/>
      <c r="Y140" s="1587"/>
      <c r="Z140" s="1587"/>
      <c r="AA140" s="1587"/>
      <c r="AB140" s="1587"/>
      <c r="AC140" s="1587"/>
      <c r="AD140" s="1587"/>
      <c r="AE140" s="1587"/>
      <c r="AF140" s="1587"/>
      <c r="AG140" s="1587"/>
      <c r="AH140" s="1587"/>
      <c r="AI140" s="1587"/>
      <c r="AJ140" s="1587"/>
      <c r="AK140" s="1587"/>
      <c r="AL140" s="1587"/>
      <c r="AM140" s="1587"/>
      <c r="AN140" s="1581"/>
      <c r="AO140" s="1581"/>
      <c r="AP140" s="1582"/>
      <c r="AQ140" s="1583"/>
      <c r="AR140" s="1581"/>
      <c r="AS140" s="1584"/>
      <c r="AT140" s="1591" t="s">
        <v>1203</v>
      </c>
      <c r="AU140" s="1592"/>
      <c r="AV140" s="1593"/>
      <c r="AW140" s="1594"/>
      <c r="AX140" s="1594"/>
      <c r="AY140" s="1594"/>
      <c r="AZ140" s="1594"/>
      <c r="BA140" s="1594"/>
      <c r="BB140" s="1594"/>
      <c r="BC140" s="1594"/>
      <c r="BD140" s="1594"/>
      <c r="BE140" s="1594"/>
      <c r="BF140" s="1594"/>
      <c r="BG140" s="1594"/>
      <c r="BH140" s="1594"/>
      <c r="BI140" s="1594"/>
      <c r="BJ140" s="1595"/>
      <c r="BK140" s="1588"/>
      <c r="BL140" s="1588"/>
      <c r="BM140" s="1589"/>
      <c r="BN140" s="1590"/>
      <c r="BO140" s="1588"/>
      <c r="BP140" s="1588"/>
      <c r="BQ140" s="1588"/>
      <c r="BR140" s="1588"/>
      <c r="BS140" s="1589"/>
      <c r="BT140" s="1585"/>
      <c r="BU140" s="1585"/>
      <c r="BV140" s="1585"/>
      <c r="BW140" s="1585"/>
      <c r="BX140" s="1585"/>
      <c r="BY140" s="1585"/>
      <c r="BZ140" s="1585"/>
      <c r="CA140" s="1585"/>
      <c r="CB140" s="1585"/>
      <c r="CC140" s="1585"/>
      <c r="CD140" s="1585"/>
      <c r="CE140" s="1585"/>
      <c r="CH140" s="64" t="str">
        <f t="shared" ref="CH140:CH203" si="2">IF(A140="","",IF($AN140=$I$4,$I$4,IF($AQ140=$I$4,$I$4,IF($AN140=$AH$4,$AH$4,IF($AQ140=$AH$4,$AH$4,$BG$4)))))</f>
        <v/>
      </c>
    </row>
    <row r="141" spans="1:86" ht="19.5" customHeight="1" x14ac:dyDescent="0.2">
      <c r="A141" s="1618"/>
      <c r="B141" s="1619"/>
      <c r="C141" s="1619"/>
      <c r="D141" s="1619"/>
      <c r="E141" s="1620"/>
      <c r="F141" s="1616"/>
      <c r="G141" s="1592"/>
      <c r="H141" s="1592"/>
      <c r="I141" s="1592"/>
      <c r="J141" s="1592"/>
      <c r="K141" s="1617"/>
      <c r="L141" s="1610"/>
      <c r="M141" s="1611"/>
      <c r="N141" s="1612"/>
      <c r="O141" s="1582"/>
      <c r="P141" s="1621"/>
      <c r="Q141" s="1622"/>
      <c r="R141" s="1581"/>
      <c r="S141" s="1581"/>
      <c r="T141" s="1582"/>
      <c r="U141" s="1583"/>
      <c r="V141" s="1581"/>
      <c r="W141" s="1584"/>
      <c r="X141" s="1586"/>
      <c r="Y141" s="1587"/>
      <c r="Z141" s="1587"/>
      <c r="AA141" s="1587"/>
      <c r="AB141" s="1587"/>
      <c r="AC141" s="1587"/>
      <c r="AD141" s="1587"/>
      <c r="AE141" s="1587"/>
      <c r="AF141" s="1587"/>
      <c r="AG141" s="1587"/>
      <c r="AH141" s="1587"/>
      <c r="AI141" s="1587"/>
      <c r="AJ141" s="1587"/>
      <c r="AK141" s="1587"/>
      <c r="AL141" s="1587"/>
      <c r="AM141" s="1587"/>
      <c r="AN141" s="1581"/>
      <c r="AO141" s="1581"/>
      <c r="AP141" s="1582"/>
      <c r="AQ141" s="1583"/>
      <c r="AR141" s="1581"/>
      <c r="AS141" s="1584"/>
      <c r="AT141" s="1591" t="s">
        <v>1203</v>
      </c>
      <c r="AU141" s="1592"/>
      <c r="AV141" s="1593"/>
      <c r="AW141" s="1594"/>
      <c r="AX141" s="1594"/>
      <c r="AY141" s="1594"/>
      <c r="AZ141" s="1594"/>
      <c r="BA141" s="1594"/>
      <c r="BB141" s="1594"/>
      <c r="BC141" s="1594"/>
      <c r="BD141" s="1594"/>
      <c r="BE141" s="1594"/>
      <c r="BF141" s="1594"/>
      <c r="BG141" s="1594"/>
      <c r="BH141" s="1594"/>
      <c r="BI141" s="1594"/>
      <c r="BJ141" s="1595"/>
      <c r="BK141" s="1588"/>
      <c r="BL141" s="1588"/>
      <c r="BM141" s="1589"/>
      <c r="BN141" s="1590"/>
      <c r="BO141" s="1588"/>
      <c r="BP141" s="1588"/>
      <c r="BQ141" s="1588"/>
      <c r="BR141" s="1588"/>
      <c r="BS141" s="1589"/>
      <c r="BT141" s="1585"/>
      <c r="BU141" s="1585"/>
      <c r="BV141" s="1585"/>
      <c r="BW141" s="1585"/>
      <c r="BX141" s="1585"/>
      <c r="BY141" s="1585"/>
      <c r="BZ141" s="1585"/>
      <c r="CA141" s="1585"/>
      <c r="CB141" s="1585"/>
      <c r="CC141" s="1585"/>
      <c r="CD141" s="1585"/>
      <c r="CE141" s="1585"/>
      <c r="CH141" s="64" t="str">
        <f t="shared" si="2"/>
        <v/>
      </c>
    </row>
    <row r="142" spans="1:86" ht="19.5" customHeight="1" x14ac:dyDescent="0.2">
      <c r="A142" s="1618"/>
      <c r="B142" s="1619"/>
      <c r="C142" s="1619"/>
      <c r="D142" s="1619"/>
      <c r="E142" s="1620"/>
      <c r="F142" s="1616"/>
      <c r="G142" s="1592"/>
      <c r="H142" s="1592"/>
      <c r="I142" s="1592"/>
      <c r="J142" s="1592"/>
      <c r="K142" s="1617"/>
      <c r="L142" s="1610"/>
      <c r="M142" s="1611"/>
      <c r="N142" s="1612"/>
      <c r="O142" s="1582"/>
      <c r="P142" s="1621"/>
      <c r="Q142" s="1622"/>
      <c r="R142" s="1581"/>
      <c r="S142" s="1581"/>
      <c r="T142" s="1582"/>
      <c r="U142" s="1583"/>
      <c r="V142" s="1581"/>
      <c r="W142" s="1584"/>
      <c r="X142" s="1586"/>
      <c r="Y142" s="1587"/>
      <c r="Z142" s="1587"/>
      <c r="AA142" s="1587"/>
      <c r="AB142" s="1587"/>
      <c r="AC142" s="1587"/>
      <c r="AD142" s="1587"/>
      <c r="AE142" s="1587"/>
      <c r="AF142" s="1587"/>
      <c r="AG142" s="1587"/>
      <c r="AH142" s="1587"/>
      <c r="AI142" s="1587"/>
      <c r="AJ142" s="1587"/>
      <c r="AK142" s="1587"/>
      <c r="AL142" s="1587"/>
      <c r="AM142" s="1587"/>
      <c r="AN142" s="1581"/>
      <c r="AO142" s="1581"/>
      <c r="AP142" s="1582"/>
      <c r="AQ142" s="1583"/>
      <c r="AR142" s="1581"/>
      <c r="AS142" s="1584"/>
      <c r="AT142" s="1591" t="s">
        <v>1203</v>
      </c>
      <c r="AU142" s="1592"/>
      <c r="AV142" s="1593"/>
      <c r="AW142" s="1594"/>
      <c r="AX142" s="1594"/>
      <c r="AY142" s="1594"/>
      <c r="AZ142" s="1594"/>
      <c r="BA142" s="1594"/>
      <c r="BB142" s="1594"/>
      <c r="BC142" s="1594"/>
      <c r="BD142" s="1594"/>
      <c r="BE142" s="1594"/>
      <c r="BF142" s="1594"/>
      <c r="BG142" s="1594"/>
      <c r="BH142" s="1594"/>
      <c r="BI142" s="1594"/>
      <c r="BJ142" s="1595"/>
      <c r="BK142" s="1588"/>
      <c r="BL142" s="1588"/>
      <c r="BM142" s="1589"/>
      <c r="BN142" s="1590"/>
      <c r="BO142" s="1588"/>
      <c r="BP142" s="1588"/>
      <c r="BQ142" s="1588"/>
      <c r="BR142" s="1588"/>
      <c r="BS142" s="1589"/>
      <c r="BT142" s="1585"/>
      <c r="BU142" s="1585"/>
      <c r="BV142" s="1585"/>
      <c r="BW142" s="1585"/>
      <c r="BX142" s="1585"/>
      <c r="BY142" s="1585"/>
      <c r="BZ142" s="1585"/>
      <c r="CA142" s="1585"/>
      <c r="CB142" s="1585"/>
      <c r="CC142" s="1585"/>
      <c r="CD142" s="1585"/>
      <c r="CE142" s="1585"/>
      <c r="CH142" s="64" t="str">
        <f t="shared" si="2"/>
        <v/>
      </c>
    </row>
    <row r="143" spans="1:86" ht="19.5" customHeight="1" x14ac:dyDescent="0.2">
      <c r="A143" s="1618"/>
      <c r="B143" s="1619"/>
      <c r="C143" s="1619"/>
      <c r="D143" s="1619"/>
      <c r="E143" s="1620"/>
      <c r="F143" s="1616"/>
      <c r="G143" s="1592"/>
      <c r="H143" s="1592"/>
      <c r="I143" s="1592"/>
      <c r="J143" s="1592"/>
      <c r="K143" s="1617"/>
      <c r="L143" s="1610"/>
      <c r="M143" s="1611"/>
      <c r="N143" s="1612"/>
      <c r="O143" s="1582"/>
      <c r="P143" s="1621"/>
      <c r="Q143" s="1622"/>
      <c r="R143" s="1581"/>
      <c r="S143" s="1581"/>
      <c r="T143" s="1582"/>
      <c r="U143" s="1583"/>
      <c r="V143" s="1581"/>
      <c r="W143" s="1584"/>
      <c r="X143" s="1586"/>
      <c r="Y143" s="1587"/>
      <c r="Z143" s="1587"/>
      <c r="AA143" s="1587"/>
      <c r="AB143" s="1587"/>
      <c r="AC143" s="1587"/>
      <c r="AD143" s="1587"/>
      <c r="AE143" s="1587"/>
      <c r="AF143" s="1587"/>
      <c r="AG143" s="1587"/>
      <c r="AH143" s="1587"/>
      <c r="AI143" s="1587"/>
      <c r="AJ143" s="1587"/>
      <c r="AK143" s="1587"/>
      <c r="AL143" s="1587"/>
      <c r="AM143" s="1587"/>
      <c r="AN143" s="1581"/>
      <c r="AO143" s="1581"/>
      <c r="AP143" s="1582"/>
      <c r="AQ143" s="1583"/>
      <c r="AR143" s="1581"/>
      <c r="AS143" s="1584"/>
      <c r="AT143" s="1591" t="s">
        <v>1203</v>
      </c>
      <c r="AU143" s="1592"/>
      <c r="AV143" s="1593"/>
      <c r="AW143" s="1594"/>
      <c r="AX143" s="1594"/>
      <c r="AY143" s="1594"/>
      <c r="AZ143" s="1594"/>
      <c r="BA143" s="1594"/>
      <c r="BB143" s="1594"/>
      <c r="BC143" s="1594"/>
      <c r="BD143" s="1594"/>
      <c r="BE143" s="1594"/>
      <c r="BF143" s="1594"/>
      <c r="BG143" s="1594"/>
      <c r="BH143" s="1594"/>
      <c r="BI143" s="1594"/>
      <c r="BJ143" s="1595"/>
      <c r="BK143" s="1588"/>
      <c r="BL143" s="1588"/>
      <c r="BM143" s="1589"/>
      <c r="BN143" s="1590"/>
      <c r="BO143" s="1588"/>
      <c r="BP143" s="1588"/>
      <c r="BQ143" s="1588"/>
      <c r="BR143" s="1588"/>
      <c r="BS143" s="1589"/>
      <c r="BT143" s="1585"/>
      <c r="BU143" s="1585"/>
      <c r="BV143" s="1585"/>
      <c r="BW143" s="1585"/>
      <c r="BX143" s="1585"/>
      <c r="BY143" s="1585"/>
      <c r="BZ143" s="1585"/>
      <c r="CA143" s="1585"/>
      <c r="CB143" s="1585"/>
      <c r="CC143" s="1585"/>
      <c r="CD143" s="1585"/>
      <c r="CE143" s="1585"/>
      <c r="CH143" s="64" t="str">
        <f t="shared" si="2"/>
        <v/>
      </c>
    </row>
    <row r="144" spans="1:86" ht="19.5" customHeight="1" x14ac:dyDescent="0.2">
      <c r="A144" s="1618"/>
      <c r="B144" s="1619"/>
      <c r="C144" s="1619"/>
      <c r="D144" s="1619"/>
      <c r="E144" s="1620"/>
      <c r="F144" s="1616"/>
      <c r="G144" s="1592"/>
      <c r="H144" s="1592"/>
      <c r="I144" s="1592"/>
      <c r="J144" s="1592"/>
      <c r="K144" s="1617"/>
      <c r="L144" s="1610"/>
      <c r="M144" s="1611"/>
      <c r="N144" s="1612"/>
      <c r="O144" s="1582"/>
      <c r="P144" s="1621"/>
      <c r="Q144" s="1622"/>
      <c r="R144" s="1581"/>
      <c r="S144" s="1581"/>
      <c r="T144" s="1582"/>
      <c r="U144" s="1583"/>
      <c r="V144" s="1581"/>
      <c r="W144" s="1584"/>
      <c r="X144" s="1586"/>
      <c r="Y144" s="1587"/>
      <c r="Z144" s="1587"/>
      <c r="AA144" s="1587"/>
      <c r="AB144" s="1587"/>
      <c r="AC144" s="1587"/>
      <c r="AD144" s="1587"/>
      <c r="AE144" s="1587"/>
      <c r="AF144" s="1587"/>
      <c r="AG144" s="1587"/>
      <c r="AH144" s="1587"/>
      <c r="AI144" s="1587"/>
      <c r="AJ144" s="1587"/>
      <c r="AK144" s="1587"/>
      <c r="AL144" s="1587"/>
      <c r="AM144" s="1587"/>
      <c r="AN144" s="1581"/>
      <c r="AO144" s="1581"/>
      <c r="AP144" s="1582"/>
      <c r="AQ144" s="1583"/>
      <c r="AR144" s="1581"/>
      <c r="AS144" s="1584"/>
      <c r="AT144" s="1591" t="s">
        <v>1203</v>
      </c>
      <c r="AU144" s="1592"/>
      <c r="AV144" s="1593"/>
      <c r="AW144" s="1594"/>
      <c r="AX144" s="1594"/>
      <c r="AY144" s="1594"/>
      <c r="AZ144" s="1594"/>
      <c r="BA144" s="1594"/>
      <c r="BB144" s="1594"/>
      <c r="BC144" s="1594"/>
      <c r="BD144" s="1594"/>
      <c r="BE144" s="1594"/>
      <c r="BF144" s="1594"/>
      <c r="BG144" s="1594"/>
      <c r="BH144" s="1594"/>
      <c r="BI144" s="1594"/>
      <c r="BJ144" s="1595"/>
      <c r="BK144" s="1588"/>
      <c r="BL144" s="1588"/>
      <c r="BM144" s="1589"/>
      <c r="BN144" s="1590"/>
      <c r="BO144" s="1588"/>
      <c r="BP144" s="1588"/>
      <c r="BQ144" s="1588"/>
      <c r="BR144" s="1588"/>
      <c r="BS144" s="1589"/>
      <c r="BT144" s="1585"/>
      <c r="BU144" s="1585"/>
      <c r="BV144" s="1585"/>
      <c r="BW144" s="1585"/>
      <c r="BX144" s="1585"/>
      <c r="BY144" s="1585"/>
      <c r="BZ144" s="1585"/>
      <c r="CA144" s="1585"/>
      <c r="CB144" s="1585"/>
      <c r="CC144" s="1585"/>
      <c r="CD144" s="1585"/>
      <c r="CE144" s="1585"/>
      <c r="CH144" s="64" t="str">
        <f t="shared" si="2"/>
        <v/>
      </c>
    </row>
    <row r="145" spans="1:86" ht="19.5" customHeight="1" x14ac:dyDescent="0.2">
      <c r="A145" s="1618"/>
      <c r="B145" s="1619"/>
      <c r="C145" s="1619"/>
      <c r="D145" s="1619"/>
      <c r="E145" s="1620"/>
      <c r="F145" s="1618"/>
      <c r="G145" s="1619"/>
      <c r="H145" s="1619"/>
      <c r="I145" s="1619"/>
      <c r="J145" s="1619"/>
      <c r="K145" s="1620"/>
      <c r="L145" s="1610"/>
      <c r="M145" s="1611"/>
      <c r="N145" s="1612"/>
      <c r="O145" s="1582"/>
      <c r="P145" s="1621"/>
      <c r="Q145" s="1622"/>
      <c r="R145" s="1581"/>
      <c r="S145" s="1581"/>
      <c r="T145" s="1582"/>
      <c r="U145" s="1583"/>
      <c r="V145" s="1581"/>
      <c r="W145" s="1584"/>
      <c r="X145" s="1586"/>
      <c r="Y145" s="1587"/>
      <c r="Z145" s="1587"/>
      <c r="AA145" s="1587"/>
      <c r="AB145" s="1587"/>
      <c r="AC145" s="1587"/>
      <c r="AD145" s="1587"/>
      <c r="AE145" s="1587"/>
      <c r="AF145" s="1587"/>
      <c r="AG145" s="1587"/>
      <c r="AH145" s="1587"/>
      <c r="AI145" s="1587"/>
      <c r="AJ145" s="1587"/>
      <c r="AK145" s="1587"/>
      <c r="AL145" s="1587"/>
      <c r="AM145" s="1587"/>
      <c r="AN145" s="1581"/>
      <c r="AO145" s="1581"/>
      <c r="AP145" s="1582"/>
      <c r="AQ145" s="1583"/>
      <c r="AR145" s="1581"/>
      <c r="AS145" s="1584"/>
      <c r="AT145" s="1591" t="s">
        <v>1203</v>
      </c>
      <c r="AU145" s="1592"/>
      <c r="AV145" s="1593"/>
      <c r="AW145" s="1594"/>
      <c r="AX145" s="1594"/>
      <c r="AY145" s="1594"/>
      <c r="AZ145" s="1594"/>
      <c r="BA145" s="1594"/>
      <c r="BB145" s="1594"/>
      <c r="BC145" s="1594"/>
      <c r="BD145" s="1594"/>
      <c r="BE145" s="1594"/>
      <c r="BF145" s="1594"/>
      <c r="BG145" s="1594"/>
      <c r="BH145" s="1594"/>
      <c r="BI145" s="1594"/>
      <c r="BJ145" s="1595"/>
      <c r="BK145" s="1588"/>
      <c r="BL145" s="1588"/>
      <c r="BM145" s="1589"/>
      <c r="BN145" s="1590"/>
      <c r="BO145" s="1588"/>
      <c r="BP145" s="1588"/>
      <c r="BQ145" s="1588"/>
      <c r="BR145" s="1588"/>
      <c r="BS145" s="1589"/>
      <c r="BT145" s="1585"/>
      <c r="BU145" s="1585"/>
      <c r="BV145" s="1585"/>
      <c r="BW145" s="1585"/>
      <c r="BX145" s="1585"/>
      <c r="BY145" s="1585"/>
      <c r="BZ145" s="1585"/>
      <c r="CA145" s="1585"/>
      <c r="CB145" s="1585"/>
      <c r="CC145" s="1585"/>
      <c r="CD145" s="1585"/>
      <c r="CE145" s="1585"/>
      <c r="CH145" s="64" t="str">
        <f t="shared" si="2"/>
        <v/>
      </c>
    </row>
    <row r="146" spans="1:86" ht="19.5" customHeight="1" x14ac:dyDescent="0.2">
      <c r="A146" s="1618"/>
      <c r="B146" s="1619"/>
      <c r="C146" s="1619"/>
      <c r="D146" s="1619"/>
      <c r="E146" s="1620"/>
      <c r="F146" s="1616"/>
      <c r="G146" s="1592"/>
      <c r="H146" s="1592"/>
      <c r="I146" s="1592"/>
      <c r="J146" s="1592"/>
      <c r="K146" s="1617"/>
      <c r="L146" s="1610"/>
      <c r="M146" s="1611"/>
      <c r="N146" s="1612"/>
      <c r="O146" s="1582"/>
      <c r="P146" s="1621"/>
      <c r="Q146" s="1622"/>
      <c r="R146" s="1581"/>
      <c r="S146" s="1581"/>
      <c r="T146" s="1582"/>
      <c r="U146" s="1583"/>
      <c r="V146" s="1581"/>
      <c r="W146" s="1584"/>
      <c r="X146" s="1586"/>
      <c r="Y146" s="1587"/>
      <c r="Z146" s="1587"/>
      <c r="AA146" s="1587"/>
      <c r="AB146" s="1587"/>
      <c r="AC146" s="1587"/>
      <c r="AD146" s="1587"/>
      <c r="AE146" s="1587"/>
      <c r="AF146" s="1587"/>
      <c r="AG146" s="1587"/>
      <c r="AH146" s="1587"/>
      <c r="AI146" s="1587"/>
      <c r="AJ146" s="1587"/>
      <c r="AK146" s="1587"/>
      <c r="AL146" s="1587"/>
      <c r="AM146" s="1587"/>
      <c r="AN146" s="1581"/>
      <c r="AO146" s="1581"/>
      <c r="AP146" s="1582"/>
      <c r="AQ146" s="1583"/>
      <c r="AR146" s="1581"/>
      <c r="AS146" s="1584"/>
      <c r="AT146" s="1591" t="s">
        <v>1203</v>
      </c>
      <c r="AU146" s="1592"/>
      <c r="AV146" s="1593"/>
      <c r="AW146" s="1594"/>
      <c r="AX146" s="1594"/>
      <c r="AY146" s="1594"/>
      <c r="AZ146" s="1594"/>
      <c r="BA146" s="1594"/>
      <c r="BB146" s="1594"/>
      <c r="BC146" s="1594"/>
      <c r="BD146" s="1594"/>
      <c r="BE146" s="1594"/>
      <c r="BF146" s="1594"/>
      <c r="BG146" s="1594"/>
      <c r="BH146" s="1594"/>
      <c r="BI146" s="1594"/>
      <c r="BJ146" s="1595"/>
      <c r="BK146" s="1588"/>
      <c r="BL146" s="1588"/>
      <c r="BM146" s="1589"/>
      <c r="BN146" s="1590"/>
      <c r="BO146" s="1588"/>
      <c r="BP146" s="1588"/>
      <c r="BQ146" s="1588"/>
      <c r="BR146" s="1588"/>
      <c r="BS146" s="1589"/>
      <c r="BT146" s="1585"/>
      <c r="BU146" s="1585"/>
      <c r="BV146" s="1585"/>
      <c r="BW146" s="1585"/>
      <c r="BX146" s="1585"/>
      <c r="BY146" s="1585"/>
      <c r="BZ146" s="1585"/>
      <c r="CA146" s="1585"/>
      <c r="CB146" s="1585"/>
      <c r="CC146" s="1585"/>
      <c r="CD146" s="1585"/>
      <c r="CE146" s="1585"/>
      <c r="CH146" s="64" t="str">
        <f t="shared" si="2"/>
        <v/>
      </c>
    </row>
    <row r="147" spans="1:86" ht="19.5" customHeight="1" x14ac:dyDescent="0.2">
      <c r="A147" s="1618"/>
      <c r="B147" s="1619"/>
      <c r="C147" s="1619"/>
      <c r="D147" s="1619"/>
      <c r="E147" s="1620"/>
      <c r="F147" s="1616"/>
      <c r="G147" s="1592"/>
      <c r="H147" s="1592"/>
      <c r="I147" s="1592"/>
      <c r="J147" s="1592"/>
      <c r="K147" s="1617"/>
      <c r="L147" s="1610"/>
      <c r="M147" s="1611"/>
      <c r="N147" s="1612"/>
      <c r="O147" s="1582"/>
      <c r="P147" s="1621"/>
      <c r="Q147" s="1622"/>
      <c r="R147" s="1581"/>
      <c r="S147" s="1581"/>
      <c r="T147" s="1582"/>
      <c r="U147" s="1583"/>
      <c r="V147" s="1581"/>
      <c r="W147" s="1584"/>
      <c r="X147" s="1586"/>
      <c r="Y147" s="1587"/>
      <c r="Z147" s="1587"/>
      <c r="AA147" s="1587"/>
      <c r="AB147" s="1587"/>
      <c r="AC147" s="1587"/>
      <c r="AD147" s="1587"/>
      <c r="AE147" s="1587"/>
      <c r="AF147" s="1587"/>
      <c r="AG147" s="1587"/>
      <c r="AH147" s="1587"/>
      <c r="AI147" s="1587"/>
      <c r="AJ147" s="1587"/>
      <c r="AK147" s="1587"/>
      <c r="AL147" s="1587"/>
      <c r="AM147" s="1587"/>
      <c r="AN147" s="1581"/>
      <c r="AO147" s="1581"/>
      <c r="AP147" s="1582"/>
      <c r="AQ147" s="1583"/>
      <c r="AR147" s="1581"/>
      <c r="AS147" s="1584"/>
      <c r="AT147" s="1591" t="s">
        <v>1203</v>
      </c>
      <c r="AU147" s="1592"/>
      <c r="AV147" s="1593"/>
      <c r="AW147" s="1594"/>
      <c r="AX147" s="1594"/>
      <c r="AY147" s="1594"/>
      <c r="AZ147" s="1594"/>
      <c r="BA147" s="1594"/>
      <c r="BB147" s="1594"/>
      <c r="BC147" s="1594"/>
      <c r="BD147" s="1594"/>
      <c r="BE147" s="1594"/>
      <c r="BF147" s="1594"/>
      <c r="BG147" s="1594"/>
      <c r="BH147" s="1594"/>
      <c r="BI147" s="1594"/>
      <c r="BJ147" s="1595"/>
      <c r="BK147" s="1588"/>
      <c r="BL147" s="1588"/>
      <c r="BM147" s="1589"/>
      <c r="BN147" s="1590"/>
      <c r="BO147" s="1588"/>
      <c r="BP147" s="1588"/>
      <c r="BQ147" s="1588"/>
      <c r="BR147" s="1588"/>
      <c r="BS147" s="1589"/>
      <c r="BT147" s="1585"/>
      <c r="BU147" s="1585"/>
      <c r="BV147" s="1585"/>
      <c r="BW147" s="1585"/>
      <c r="BX147" s="1585"/>
      <c r="BY147" s="1585"/>
      <c r="BZ147" s="1585"/>
      <c r="CA147" s="1585"/>
      <c r="CB147" s="1585"/>
      <c r="CC147" s="1585"/>
      <c r="CD147" s="1585"/>
      <c r="CE147" s="1585"/>
      <c r="CH147" s="64" t="str">
        <f t="shared" si="2"/>
        <v/>
      </c>
    </row>
    <row r="148" spans="1:86" ht="19.5" customHeight="1" x14ac:dyDescent="0.2">
      <c r="A148" s="1618"/>
      <c r="B148" s="1619"/>
      <c r="C148" s="1619"/>
      <c r="D148" s="1619"/>
      <c r="E148" s="1620"/>
      <c r="F148" s="1616"/>
      <c r="G148" s="1592"/>
      <c r="H148" s="1592"/>
      <c r="I148" s="1592"/>
      <c r="J148" s="1592"/>
      <c r="K148" s="1617"/>
      <c r="L148" s="1610"/>
      <c r="M148" s="1611"/>
      <c r="N148" s="1612"/>
      <c r="O148" s="1582"/>
      <c r="P148" s="1621"/>
      <c r="Q148" s="1622"/>
      <c r="R148" s="1581"/>
      <c r="S148" s="1581"/>
      <c r="T148" s="1582"/>
      <c r="U148" s="1583"/>
      <c r="V148" s="1581"/>
      <c r="W148" s="1584"/>
      <c r="X148" s="1586"/>
      <c r="Y148" s="1587"/>
      <c r="Z148" s="1587"/>
      <c r="AA148" s="1587"/>
      <c r="AB148" s="1587"/>
      <c r="AC148" s="1587"/>
      <c r="AD148" s="1587"/>
      <c r="AE148" s="1587"/>
      <c r="AF148" s="1587"/>
      <c r="AG148" s="1587"/>
      <c r="AH148" s="1587"/>
      <c r="AI148" s="1587"/>
      <c r="AJ148" s="1587"/>
      <c r="AK148" s="1587"/>
      <c r="AL148" s="1587"/>
      <c r="AM148" s="1587"/>
      <c r="AN148" s="1581"/>
      <c r="AO148" s="1581"/>
      <c r="AP148" s="1582"/>
      <c r="AQ148" s="1583"/>
      <c r="AR148" s="1581"/>
      <c r="AS148" s="1584"/>
      <c r="AT148" s="1591" t="s">
        <v>1203</v>
      </c>
      <c r="AU148" s="1592"/>
      <c r="AV148" s="1593"/>
      <c r="AW148" s="1594"/>
      <c r="AX148" s="1594"/>
      <c r="AY148" s="1594"/>
      <c r="AZ148" s="1594"/>
      <c r="BA148" s="1594"/>
      <c r="BB148" s="1594"/>
      <c r="BC148" s="1594"/>
      <c r="BD148" s="1594"/>
      <c r="BE148" s="1594"/>
      <c r="BF148" s="1594"/>
      <c r="BG148" s="1594"/>
      <c r="BH148" s="1594"/>
      <c r="BI148" s="1594"/>
      <c r="BJ148" s="1595"/>
      <c r="BK148" s="1588"/>
      <c r="BL148" s="1588"/>
      <c r="BM148" s="1589"/>
      <c r="BN148" s="1590"/>
      <c r="BO148" s="1588"/>
      <c r="BP148" s="1588"/>
      <c r="BQ148" s="1588"/>
      <c r="BR148" s="1588"/>
      <c r="BS148" s="1589"/>
      <c r="BT148" s="1585"/>
      <c r="BU148" s="1585"/>
      <c r="BV148" s="1585"/>
      <c r="BW148" s="1585"/>
      <c r="BX148" s="1585"/>
      <c r="BY148" s="1585"/>
      <c r="BZ148" s="1585"/>
      <c r="CA148" s="1585"/>
      <c r="CB148" s="1585"/>
      <c r="CC148" s="1585"/>
      <c r="CD148" s="1585"/>
      <c r="CE148" s="1585"/>
      <c r="CH148" s="64" t="str">
        <f t="shared" si="2"/>
        <v/>
      </c>
    </row>
    <row r="149" spans="1:86" ht="19.5" customHeight="1" x14ac:dyDescent="0.2">
      <c r="A149" s="1618"/>
      <c r="B149" s="1619"/>
      <c r="C149" s="1619"/>
      <c r="D149" s="1619"/>
      <c r="E149" s="1620"/>
      <c r="F149" s="1616"/>
      <c r="G149" s="1592"/>
      <c r="H149" s="1592"/>
      <c r="I149" s="1592"/>
      <c r="J149" s="1592"/>
      <c r="K149" s="1617"/>
      <c r="L149" s="1610"/>
      <c r="M149" s="1611"/>
      <c r="N149" s="1612"/>
      <c r="O149" s="1582"/>
      <c r="P149" s="1621"/>
      <c r="Q149" s="1622"/>
      <c r="R149" s="1581"/>
      <c r="S149" s="1581"/>
      <c r="T149" s="1582"/>
      <c r="U149" s="1583"/>
      <c r="V149" s="1581"/>
      <c r="W149" s="1584"/>
      <c r="X149" s="1586"/>
      <c r="Y149" s="1587"/>
      <c r="Z149" s="1587"/>
      <c r="AA149" s="1587"/>
      <c r="AB149" s="1587"/>
      <c r="AC149" s="1587"/>
      <c r="AD149" s="1587"/>
      <c r="AE149" s="1587"/>
      <c r="AF149" s="1587"/>
      <c r="AG149" s="1587"/>
      <c r="AH149" s="1587"/>
      <c r="AI149" s="1587"/>
      <c r="AJ149" s="1587"/>
      <c r="AK149" s="1587"/>
      <c r="AL149" s="1587"/>
      <c r="AM149" s="1587"/>
      <c r="AN149" s="1581"/>
      <c r="AO149" s="1581"/>
      <c r="AP149" s="1582"/>
      <c r="AQ149" s="1583"/>
      <c r="AR149" s="1581"/>
      <c r="AS149" s="1584"/>
      <c r="AT149" s="1591" t="s">
        <v>1203</v>
      </c>
      <c r="AU149" s="1592"/>
      <c r="AV149" s="1593"/>
      <c r="AW149" s="1594"/>
      <c r="AX149" s="1594"/>
      <c r="AY149" s="1594"/>
      <c r="AZ149" s="1594"/>
      <c r="BA149" s="1594"/>
      <c r="BB149" s="1594"/>
      <c r="BC149" s="1594"/>
      <c r="BD149" s="1594"/>
      <c r="BE149" s="1594"/>
      <c r="BF149" s="1594"/>
      <c r="BG149" s="1594"/>
      <c r="BH149" s="1594"/>
      <c r="BI149" s="1594"/>
      <c r="BJ149" s="1595"/>
      <c r="BK149" s="1588"/>
      <c r="BL149" s="1588"/>
      <c r="BM149" s="1589"/>
      <c r="BN149" s="1590"/>
      <c r="BO149" s="1588"/>
      <c r="BP149" s="1588"/>
      <c r="BQ149" s="1588"/>
      <c r="BR149" s="1588"/>
      <c r="BS149" s="1589"/>
      <c r="BT149" s="1585"/>
      <c r="BU149" s="1585"/>
      <c r="BV149" s="1585"/>
      <c r="BW149" s="1585"/>
      <c r="BX149" s="1585"/>
      <c r="BY149" s="1585"/>
      <c r="BZ149" s="1585"/>
      <c r="CA149" s="1585"/>
      <c r="CB149" s="1585"/>
      <c r="CC149" s="1585"/>
      <c r="CD149" s="1585"/>
      <c r="CE149" s="1585"/>
      <c r="CH149" s="64" t="str">
        <f t="shared" si="2"/>
        <v/>
      </c>
    </row>
    <row r="150" spans="1:86" ht="19.5" customHeight="1" x14ac:dyDescent="0.2">
      <c r="A150" s="1618"/>
      <c r="B150" s="1619"/>
      <c r="C150" s="1619"/>
      <c r="D150" s="1619"/>
      <c r="E150" s="1620"/>
      <c r="F150" s="1616"/>
      <c r="G150" s="1592"/>
      <c r="H150" s="1592"/>
      <c r="I150" s="1592"/>
      <c r="J150" s="1592"/>
      <c r="K150" s="1617"/>
      <c r="L150" s="1610"/>
      <c r="M150" s="1611"/>
      <c r="N150" s="1612"/>
      <c r="O150" s="1582"/>
      <c r="P150" s="1621"/>
      <c r="Q150" s="1622"/>
      <c r="R150" s="1581"/>
      <c r="S150" s="1581"/>
      <c r="T150" s="1582"/>
      <c r="U150" s="1583"/>
      <c r="V150" s="1581"/>
      <c r="W150" s="1584"/>
      <c r="X150" s="1586"/>
      <c r="Y150" s="1587"/>
      <c r="Z150" s="1587"/>
      <c r="AA150" s="1587"/>
      <c r="AB150" s="1587"/>
      <c r="AC150" s="1587"/>
      <c r="AD150" s="1587"/>
      <c r="AE150" s="1587"/>
      <c r="AF150" s="1587"/>
      <c r="AG150" s="1587"/>
      <c r="AH150" s="1587"/>
      <c r="AI150" s="1587"/>
      <c r="AJ150" s="1587"/>
      <c r="AK150" s="1587"/>
      <c r="AL150" s="1587"/>
      <c r="AM150" s="1587"/>
      <c r="AN150" s="1581"/>
      <c r="AO150" s="1581"/>
      <c r="AP150" s="1582"/>
      <c r="AQ150" s="1583"/>
      <c r="AR150" s="1581"/>
      <c r="AS150" s="1584"/>
      <c r="AT150" s="1591" t="s">
        <v>1203</v>
      </c>
      <c r="AU150" s="1592"/>
      <c r="AV150" s="1593"/>
      <c r="AW150" s="1594"/>
      <c r="AX150" s="1594"/>
      <c r="AY150" s="1594"/>
      <c r="AZ150" s="1594"/>
      <c r="BA150" s="1594"/>
      <c r="BB150" s="1594"/>
      <c r="BC150" s="1594"/>
      <c r="BD150" s="1594"/>
      <c r="BE150" s="1594"/>
      <c r="BF150" s="1594"/>
      <c r="BG150" s="1594"/>
      <c r="BH150" s="1594"/>
      <c r="BI150" s="1594"/>
      <c r="BJ150" s="1595"/>
      <c r="BK150" s="1588"/>
      <c r="BL150" s="1588"/>
      <c r="BM150" s="1589"/>
      <c r="BN150" s="1590"/>
      <c r="BO150" s="1588"/>
      <c r="BP150" s="1588"/>
      <c r="BQ150" s="1588"/>
      <c r="BR150" s="1588"/>
      <c r="BS150" s="1589"/>
      <c r="BT150" s="1585"/>
      <c r="BU150" s="1585"/>
      <c r="BV150" s="1585"/>
      <c r="BW150" s="1585"/>
      <c r="BX150" s="1585"/>
      <c r="BY150" s="1585"/>
      <c r="BZ150" s="1585"/>
      <c r="CA150" s="1585"/>
      <c r="CB150" s="1585"/>
      <c r="CC150" s="1585"/>
      <c r="CD150" s="1585"/>
      <c r="CE150" s="1585"/>
      <c r="CH150" s="64" t="str">
        <f t="shared" si="2"/>
        <v/>
      </c>
    </row>
    <row r="151" spans="1:86" ht="19.5" customHeight="1" x14ac:dyDescent="0.2">
      <c r="A151" s="1618"/>
      <c r="B151" s="1619"/>
      <c r="C151" s="1619"/>
      <c r="D151" s="1619"/>
      <c r="E151" s="1620"/>
      <c r="F151" s="1616"/>
      <c r="G151" s="1592"/>
      <c r="H151" s="1592"/>
      <c r="I151" s="1592"/>
      <c r="J151" s="1592"/>
      <c r="K151" s="1617"/>
      <c r="L151" s="1610"/>
      <c r="M151" s="1611"/>
      <c r="N151" s="1612"/>
      <c r="O151" s="1582"/>
      <c r="P151" s="1621"/>
      <c r="Q151" s="1622"/>
      <c r="R151" s="1581"/>
      <c r="S151" s="1581"/>
      <c r="T151" s="1582"/>
      <c r="U151" s="1583"/>
      <c r="V151" s="1581"/>
      <c r="W151" s="1584"/>
      <c r="X151" s="1586"/>
      <c r="Y151" s="1587"/>
      <c r="Z151" s="1587"/>
      <c r="AA151" s="1587"/>
      <c r="AB151" s="1587"/>
      <c r="AC151" s="1587"/>
      <c r="AD151" s="1587"/>
      <c r="AE151" s="1587"/>
      <c r="AF151" s="1587"/>
      <c r="AG151" s="1587"/>
      <c r="AH151" s="1587"/>
      <c r="AI151" s="1587"/>
      <c r="AJ151" s="1587"/>
      <c r="AK151" s="1587"/>
      <c r="AL151" s="1587"/>
      <c r="AM151" s="1587"/>
      <c r="AN151" s="1581"/>
      <c r="AO151" s="1581"/>
      <c r="AP151" s="1582"/>
      <c r="AQ151" s="1583"/>
      <c r="AR151" s="1581"/>
      <c r="AS151" s="1584"/>
      <c r="AT151" s="1591" t="s">
        <v>1203</v>
      </c>
      <c r="AU151" s="1592"/>
      <c r="AV151" s="1593"/>
      <c r="AW151" s="1594"/>
      <c r="AX151" s="1594"/>
      <c r="AY151" s="1594"/>
      <c r="AZ151" s="1594"/>
      <c r="BA151" s="1594"/>
      <c r="BB151" s="1594"/>
      <c r="BC151" s="1594"/>
      <c r="BD151" s="1594"/>
      <c r="BE151" s="1594"/>
      <c r="BF151" s="1594"/>
      <c r="BG151" s="1594"/>
      <c r="BH151" s="1594"/>
      <c r="BI151" s="1594"/>
      <c r="BJ151" s="1595"/>
      <c r="BK151" s="1588"/>
      <c r="BL151" s="1588"/>
      <c r="BM151" s="1589"/>
      <c r="BN151" s="1590"/>
      <c r="BO151" s="1588"/>
      <c r="BP151" s="1588"/>
      <c r="BQ151" s="1588"/>
      <c r="BR151" s="1588"/>
      <c r="BS151" s="1589"/>
      <c r="BT151" s="1585"/>
      <c r="BU151" s="1585"/>
      <c r="BV151" s="1585"/>
      <c r="BW151" s="1585"/>
      <c r="BX151" s="1585"/>
      <c r="BY151" s="1585"/>
      <c r="BZ151" s="1585"/>
      <c r="CA151" s="1585"/>
      <c r="CB151" s="1585"/>
      <c r="CC151" s="1585"/>
      <c r="CD151" s="1585"/>
      <c r="CE151" s="1585"/>
      <c r="CH151" s="64" t="str">
        <f t="shared" si="2"/>
        <v/>
      </c>
    </row>
    <row r="152" spans="1:86" ht="19.5" customHeight="1" x14ac:dyDescent="0.2">
      <c r="A152" s="1618"/>
      <c r="B152" s="1619"/>
      <c r="C152" s="1619"/>
      <c r="D152" s="1619"/>
      <c r="E152" s="1620"/>
      <c r="F152" s="1616"/>
      <c r="G152" s="1592"/>
      <c r="H152" s="1592"/>
      <c r="I152" s="1592"/>
      <c r="J152" s="1592"/>
      <c r="K152" s="1617"/>
      <c r="L152" s="1610"/>
      <c r="M152" s="1611"/>
      <c r="N152" s="1612"/>
      <c r="O152" s="1582"/>
      <c r="P152" s="1621"/>
      <c r="Q152" s="1622"/>
      <c r="R152" s="1581"/>
      <c r="S152" s="1581"/>
      <c r="T152" s="1582"/>
      <c r="U152" s="1583"/>
      <c r="V152" s="1581"/>
      <c r="W152" s="1584"/>
      <c r="X152" s="1586"/>
      <c r="Y152" s="1587"/>
      <c r="Z152" s="1587"/>
      <c r="AA152" s="1587"/>
      <c r="AB152" s="1587"/>
      <c r="AC152" s="1587"/>
      <c r="AD152" s="1587"/>
      <c r="AE152" s="1587"/>
      <c r="AF152" s="1587"/>
      <c r="AG152" s="1587"/>
      <c r="AH152" s="1587"/>
      <c r="AI152" s="1587"/>
      <c r="AJ152" s="1587"/>
      <c r="AK152" s="1587"/>
      <c r="AL152" s="1587"/>
      <c r="AM152" s="1587"/>
      <c r="AN152" s="1581"/>
      <c r="AO152" s="1581"/>
      <c r="AP152" s="1582"/>
      <c r="AQ152" s="1583"/>
      <c r="AR152" s="1581"/>
      <c r="AS152" s="1584"/>
      <c r="AT152" s="1591" t="s">
        <v>1203</v>
      </c>
      <c r="AU152" s="1592"/>
      <c r="AV152" s="1593"/>
      <c r="AW152" s="1594"/>
      <c r="AX152" s="1594"/>
      <c r="AY152" s="1594"/>
      <c r="AZ152" s="1594"/>
      <c r="BA152" s="1594"/>
      <c r="BB152" s="1594"/>
      <c r="BC152" s="1594"/>
      <c r="BD152" s="1594"/>
      <c r="BE152" s="1594"/>
      <c r="BF152" s="1594"/>
      <c r="BG152" s="1594"/>
      <c r="BH152" s="1594"/>
      <c r="BI152" s="1594"/>
      <c r="BJ152" s="1595"/>
      <c r="BK152" s="1588"/>
      <c r="BL152" s="1588"/>
      <c r="BM152" s="1589"/>
      <c r="BN152" s="1590"/>
      <c r="BO152" s="1588"/>
      <c r="BP152" s="1588"/>
      <c r="BQ152" s="1588"/>
      <c r="BR152" s="1588"/>
      <c r="BS152" s="1589"/>
      <c r="BT152" s="1585"/>
      <c r="BU152" s="1585"/>
      <c r="BV152" s="1585"/>
      <c r="BW152" s="1585"/>
      <c r="BX152" s="1585"/>
      <c r="BY152" s="1585"/>
      <c r="BZ152" s="1585"/>
      <c r="CA152" s="1585"/>
      <c r="CB152" s="1585"/>
      <c r="CC152" s="1585"/>
      <c r="CD152" s="1585"/>
      <c r="CE152" s="1585"/>
      <c r="CH152" s="64" t="str">
        <f t="shared" si="2"/>
        <v/>
      </c>
    </row>
    <row r="153" spans="1:86" ht="19.5" customHeight="1" x14ac:dyDescent="0.2">
      <c r="A153" s="1618"/>
      <c r="B153" s="1619"/>
      <c r="C153" s="1619"/>
      <c r="D153" s="1619"/>
      <c r="E153" s="1620"/>
      <c r="F153" s="1616"/>
      <c r="G153" s="1592"/>
      <c r="H153" s="1592"/>
      <c r="I153" s="1592"/>
      <c r="J153" s="1592"/>
      <c r="K153" s="1617"/>
      <c r="L153" s="1610"/>
      <c r="M153" s="1611"/>
      <c r="N153" s="1612"/>
      <c r="O153" s="1582"/>
      <c r="P153" s="1621"/>
      <c r="Q153" s="1622"/>
      <c r="R153" s="1581"/>
      <c r="S153" s="1581"/>
      <c r="T153" s="1582"/>
      <c r="U153" s="1583"/>
      <c r="V153" s="1581"/>
      <c r="W153" s="1584"/>
      <c r="X153" s="1608"/>
      <c r="Y153" s="1609"/>
      <c r="Z153" s="1609"/>
      <c r="AA153" s="1609"/>
      <c r="AB153" s="1609"/>
      <c r="AC153" s="1609"/>
      <c r="AD153" s="1609"/>
      <c r="AE153" s="1609"/>
      <c r="AF153" s="1609"/>
      <c r="AG153" s="1609"/>
      <c r="AH153" s="1609"/>
      <c r="AI153" s="1609"/>
      <c r="AJ153" s="1609"/>
      <c r="AK153" s="1609"/>
      <c r="AL153" s="1609"/>
      <c r="AM153" s="1609"/>
      <c r="AN153" s="1581"/>
      <c r="AO153" s="1581"/>
      <c r="AP153" s="1582"/>
      <c r="AQ153" s="1583"/>
      <c r="AR153" s="1581"/>
      <c r="AS153" s="1584"/>
      <c r="AT153" s="1591" t="s">
        <v>1203</v>
      </c>
      <c r="AU153" s="1592"/>
      <c r="AV153" s="1593"/>
      <c r="AW153" s="1594"/>
      <c r="AX153" s="1594"/>
      <c r="AY153" s="1594"/>
      <c r="AZ153" s="1594"/>
      <c r="BA153" s="1594"/>
      <c r="BB153" s="1594"/>
      <c r="BC153" s="1594"/>
      <c r="BD153" s="1594"/>
      <c r="BE153" s="1594"/>
      <c r="BF153" s="1594"/>
      <c r="BG153" s="1594"/>
      <c r="BH153" s="1594"/>
      <c r="BI153" s="1594"/>
      <c r="BJ153" s="1595"/>
      <c r="BK153" s="1588"/>
      <c r="BL153" s="1588"/>
      <c r="BM153" s="1589"/>
      <c r="BN153" s="1590"/>
      <c r="BO153" s="1588"/>
      <c r="BP153" s="1588"/>
      <c r="BQ153" s="1588"/>
      <c r="BR153" s="1588"/>
      <c r="BS153" s="1589"/>
      <c r="BT153" s="1585"/>
      <c r="BU153" s="1585"/>
      <c r="BV153" s="1585"/>
      <c r="BW153" s="1585"/>
      <c r="BX153" s="1585"/>
      <c r="BY153" s="1585"/>
      <c r="BZ153" s="1585"/>
      <c r="CA153" s="1585"/>
      <c r="CB153" s="1585"/>
      <c r="CC153" s="1585"/>
      <c r="CD153" s="1585"/>
      <c r="CE153" s="1585"/>
      <c r="CH153" s="64" t="str">
        <f t="shared" si="2"/>
        <v/>
      </c>
    </row>
    <row r="154" spans="1:86" ht="19.5" customHeight="1" x14ac:dyDescent="0.2">
      <c r="A154" s="1618"/>
      <c r="B154" s="1619"/>
      <c r="C154" s="1619"/>
      <c r="D154" s="1619"/>
      <c r="E154" s="1620"/>
      <c r="F154" s="1616"/>
      <c r="G154" s="1592"/>
      <c r="H154" s="1592"/>
      <c r="I154" s="1592"/>
      <c r="J154" s="1592"/>
      <c r="K154" s="1617"/>
      <c r="L154" s="1610"/>
      <c r="M154" s="1611"/>
      <c r="N154" s="1612"/>
      <c r="O154" s="1582"/>
      <c r="P154" s="1621"/>
      <c r="Q154" s="1622"/>
      <c r="R154" s="1581"/>
      <c r="S154" s="1581"/>
      <c r="T154" s="1582"/>
      <c r="U154" s="1583"/>
      <c r="V154" s="1581"/>
      <c r="W154" s="1584"/>
      <c r="X154" s="1606"/>
      <c r="Y154" s="1607"/>
      <c r="Z154" s="1607"/>
      <c r="AA154" s="1607"/>
      <c r="AB154" s="1607"/>
      <c r="AC154" s="1607"/>
      <c r="AD154" s="1607"/>
      <c r="AE154" s="1607"/>
      <c r="AF154" s="1607"/>
      <c r="AG154" s="1607"/>
      <c r="AH154" s="1607"/>
      <c r="AI154" s="1607"/>
      <c r="AJ154" s="1607"/>
      <c r="AK154" s="1607"/>
      <c r="AL154" s="1607"/>
      <c r="AM154" s="1607"/>
      <c r="AN154" s="1581"/>
      <c r="AO154" s="1581"/>
      <c r="AP154" s="1582"/>
      <c r="AQ154" s="1583"/>
      <c r="AR154" s="1581"/>
      <c r="AS154" s="1584"/>
      <c r="AT154" s="1591" t="s">
        <v>1203</v>
      </c>
      <c r="AU154" s="1592"/>
      <c r="AV154" s="1593"/>
      <c r="AW154" s="1594"/>
      <c r="AX154" s="1594"/>
      <c r="AY154" s="1594"/>
      <c r="AZ154" s="1594"/>
      <c r="BA154" s="1594"/>
      <c r="BB154" s="1594"/>
      <c r="BC154" s="1594"/>
      <c r="BD154" s="1594"/>
      <c r="BE154" s="1594"/>
      <c r="BF154" s="1594"/>
      <c r="BG154" s="1594"/>
      <c r="BH154" s="1594"/>
      <c r="BI154" s="1594"/>
      <c r="BJ154" s="1595"/>
      <c r="BK154" s="1603"/>
      <c r="BL154" s="1603"/>
      <c r="BM154" s="1604"/>
      <c r="BN154" s="1605"/>
      <c r="BO154" s="1603"/>
      <c r="BP154" s="1603"/>
      <c r="BQ154" s="1603"/>
      <c r="BR154" s="1603"/>
      <c r="BS154" s="1604"/>
      <c r="BT154" s="1601"/>
      <c r="BU154" s="1601"/>
      <c r="BV154" s="1601"/>
      <c r="BW154" s="1601"/>
      <c r="BX154" s="1601"/>
      <c r="BY154" s="1601"/>
      <c r="BZ154" s="1601"/>
      <c r="CA154" s="1601"/>
      <c r="CB154" s="1601"/>
      <c r="CC154" s="1601"/>
      <c r="CD154" s="1601"/>
      <c r="CE154" s="1601"/>
      <c r="CH154" s="64" t="str">
        <f t="shared" si="2"/>
        <v/>
      </c>
    </row>
    <row r="155" spans="1:86" ht="19.5" customHeight="1" x14ac:dyDescent="0.2">
      <c r="A155" s="1618"/>
      <c r="B155" s="1619"/>
      <c r="C155" s="1619"/>
      <c r="D155" s="1619"/>
      <c r="E155" s="1620"/>
      <c r="F155" s="1616"/>
      <c r="G155" s="1592"/>
      <c r="H155" s="1592"/>
      <c r="I155" s="1592"/>
      <c r="J155" s="1592"/>
      <c r="K155" s="1617"/>
      <c r="L155" s="1610"/>
      <c r="M155" s="1611"/>
      <c r="N155" s="1612"/>
      <c r="O155" s="1582"/>
      <c r="P155" s="1621"/>
      <c r="Q155" s="1622"/>
      <c r="R155" s="1581"/>
      <c r="S155" s="1581"/>
      <c r="T155" s="1582"/>
      <c r="U155" s="1583"/>
      <c r="V155" s="1581"/>
      <c r="W155" s="1584"/>
      <c r="X155" s="1586"/>
      <c r="Y155" s="1587"/>
      <c r="Z155" s="1587"/>
      <c r="AA155" s="1587"/>
      <c r="AB155" s="1587"/>
      <c r="AC155" s="1587"/>
      <c r="AD155" s="1587"/>
      <c r="AE155" s="1587"/>
      <c r="AF155" s="1587"/>
      <c r="AG155" s="1587"/>
      <c r="AH155" s="1587"/>
      <c r="AI155" s="1587"/>
      <c r="AJ155" s="1587"/>
      <c r="AK155" s="1587"/>
      <c r="AL155" s="1587"/>
      <c r="AM155" s="1587"/>
      <c r="AN155" s="1581"/>
      <c r="AO155" s="1581"/>
      <c r="AP155" s="1582"/>
      <c r="AQ155" s="1583"/>
      <c r="AR155" s="1581"/>
      <c r="AS155" s="1584"/>
      <c r="AT155" s="1591" t="s">
        <v>1203</v>
      </c>
      <c r="AU155" s="1592"/>
      <c r="AV155" s="1593"/>
      <c r="AW155" s="1594"/>
      <c r="AX155" s="1594"/>
      <c r="AY155" s="1594"/>
      <c r="AZ155" s="1594"/>
      <c r="BA155" s="1594"/>
      <c r="BB155" s="1594"/>
      <c r="BC155" s="1594"/>
      <c r="BD155" s="1594"/>
      <c r="BE155" s="1594"/>
      <c r="BF155" s="1594"/>
      <c r="BG155" s="1594"/>
      <c r="BH155" s="1594"/>
      <c r="BI155" s="1594"/>
      <c r="BJ155" s="1595"/>
      <c r="BK155" s="1588"/>
      <c r="BL155" s="1588"/>
      <c r="BM155" s="1589"/>
      <c r="BN155" s="1590"/>
      <c r="BO155" s="1588"/>
      <c r="BP155" s="1588"/>
      <c r="BQ155" s="1588"/>
      <c r="BR155" s="1588"/>
      <c r="BS155" s="1589"/>
      <c r="BT155" s="1585"/>
      <c r="BU155" s="1585"/>
      <c r="BV155" s="1585"/>
      <c r="BW155" s="1585"/>
      <c r="BX155" s="1585"/>
      <c r="BY155" s="1585"/>
      <c r="BZ155" s="1585"/>
      <c r="CA155" s="1585"/>
      <c r="CB155" s="1585"/>
      <c r="CC155" s="1585"/>
      <c r="CD155" s="1585"/>
      <c r="CE155" s="1585"/>
      <c r="CH155" s="64" t="str">
        <f t="shared" si="2"/>
        <v/>
      </c>
    </row>
    <row r="156" spans="1:86" ht="19.5" customHeight="1" x14ac:dyDescent="0.2">
      <c r="A156" s="1618"/>
      <c r="B156" s="1619"/>
      <c r="C156" s="1619"/>
      <c r="D156" s="1619"/>
      <c r="E156" s="1620"/>
      <c r="F156" s="1616"/>
      <c r="G156" s="1592"/>
      <c r="H156" s="1592"/>
      <c r="I156" s="1592"/>
      <c r="J156" s="1592"/>
      <c r="K156" s="1617"/>
      <c r="L156" s="1610"/>
      <c r="M156" s="1611"/>
      <c r="N156" s="1612"/>
      <c r="O156" s="1582"/>
      <c r="P156" s="1621"/>
      <c r="Q156" s="1622"/>
      <c r="R156" s="1581"/>
      <c r="S156" s="1581"/>
      <c r="T156" s="1582"/>
      <c r="U156" s="1583"/>
      <c r="V156" s="1581"/>
      <c r="W156" s="1584"/>
      <c r="X156" s="1586"/>
      <c r="Y156" s="1587"/>
      <c r="Z156" s="1587"/>
      <c r="AA156" s="1587"/>
      <c r="AB156" s="1587"/>
      <c r="AC156" s="1587"/>
      <c r="AD156" s="1587"/>
      <c r="AE156" s="1587"/>
      <c r="AF156" s="1587"/>
      <c r="AG156" s="1587"/>
      <c r="AH156" s="1587"/>
      <c r="AI156" s="1587"/>
      <c r="AJ156" s="1587"/>
      <c r="AK156" s="1587"/>
      <c r="AL156" s="1587"/>
      <c r="AM156" s="1587"/>
      <c r="AN156" s="1581"/>
      <c r="AO156" s="1581"/>
      <c r="AP156" s="1582"/>
      <c r="AQ156" s="1583"/>
      <c r="AR156" s="1581"/>
      <c r="AS156" s="1584"/>
      <c r="AT156" s="1591" t="s">
        <v>1203</v>
      </c>
      <c r="AU156" s="1592"/>
      <c r="AV156" s="1593"/>
      <c r="AW156" s="1594"/>
      <c r="AX156" s="1594"/>
      <c r="AY156" s="1594"/>
      <c r="AZ156" s="1594"/>
      <c r="BA156" s="1594"/>
      <c r="BB156" s="1594"/>
      <c r="BC156" s="1594"/>
      <c r="BD156" s="1594"/>
      <c r="BE156" s="1594"/>
      <c r="BF156" s="1594"/>
      <c r="BG156" s="1594"/>
      <c r="BH156" s="1594"/>
      <c r="BI156" s="1594"/>
      <c r="BJ156" s="1595"/>
      <c r="BK156" s="1588"/>
      <c r="BL156" s="1588"/>
      <c r="BM156" s="1589"/>
      <c r="BN156" s="1590"/>
      <c r="BO156" s="1588"/>
      <c r="BP156" s="1588"/>
      <c r="BQ156" s="1588"/>
      <c r="BR156" s="1588"/>
      <c r="BS156" s="1589"/>
      <c r="BT156" s="1585"/>
      <c r="BU156" s="1585"/>
      <c r="BV156" s="1585"/>
      <c r="BW156" s="1585"/>
      <c r="BX156" s="1585"/>
      <c r="BY156" s="1585"/>
      <c r="BZ156" s="1585"/>
      <c r="CA156" s="1585"/>
      <c r="CB156" s="1585"/>
      <c r="CC156" s="1585"/>
      <c r="CD156" s="1585"/>
      <c r="CE156" s="1585"/>
      <c r="CH156" s="64" t="str">
        <f t="shared" si="2"/>
        <v/>
      </c>
    </row>
    <row r="157" spans="1:86" ht="19.5" customHeight="1" x14ac:dyDescent="0.2">
      <c r="A157" s="1618"/>
      <c r="B157" s="1619"/>
      <c r="C157" s="1619"/>
      <c r="D157" s="1619"/>
      <c r="E157" s="1620"/>
      <c r="F157" s="1616"/>
      <c r="G157" s="1592"/>
      <c r="H157" s="1592"/>
      <c r="I157" s="1592"/>
      <c r="J157" s="1592"/>
      <c r="K157" s="1617"/>
      <c r="L157" s="1610"/>
      <c r="M157" s="1611"/>
      <c r="N157" s="1612"/>
      <c r="O157" s="1582"/>
      <c r="P157" s="1621"/>
      <c r="Q157" s="1622"/>
      <c r="R157" s="1581"/>
      <c r="S157" s="1581"/>
      <c r="T157" s="1582"/>
      <c r="U157" s="1583"/>
      <c r="V157" s="1581"/>
      <c r="W157" s="1584"/>
      <c r="X157" s="1586"/>
      <c r="Y157" s="1587"/>
      <c r="Z157" s="1587"/>
      <c r="AA157" s="1587"/>
      <c r="AB157" s="1587"/>
      <c r="AC157" s="1587"/>
      <c r="AD157" s="1587"/>
      <c r="AE157" s="1587"/>
      <c r="AF157" s="1587"/>
      <c r="AG157" s="1587"/>
      <c r="AH157" s="1587"/>
      <c r="AI157" s="1587"/>
      <c r="AJ157" s="1587"/>
      <c r="AK157" s="1587"/>
      <c r="AL157" s="1587"/>
      <c r="AM157" s="1587"/>
      <c r="AN157" s="1581"/>
      <c r="AO157" s="1581"/>
      <c r="AP157" s="1582"/>
      <c r="AQ157" s="1583"/>
      <c r="AR157" s="1581"/>
      <c r="AS157" s="1584"/>
      <c r="AT157" s="1591" t="s">
        <v>1203</v>
      </c>
      <c r="AU157" s="1592"/>
      <c r="AV157" s="1593"/>
      <c r="AW157" s="1594"/>
      <c r="AX157" s="1594"/>
      <c r="AY157" s="1594"/>
      <c r="AZ157" s="1594"/>
      <c r="BA157" s="1594"/>
      <c r="BB157" s="1594"/>
      <c r="BC157" s="1594"/>
      <c r="BD157" s="1594"/>
      <c r="BE157" s="1594"/>
      <c r="BF157" s="1594"/>
      <c r="BG157" s="1594"/>
      <c r="BH157" s="1594"/>
      <c r="BI157" s="1594"/>
      <c r="BJ157" s="1595"/>
      <c r="BK157" s="1588"/>
      <c r="BL157" s="1588"/>
      <c r="BM157" s="1589"/>
      <c r="BN157" s="1590"/>
      <c r="BO157" s="1588"/>
      <c r="BP157" s="1588"/>
      <c r="BQ157" s="1588"/>
      <c r="BR157" s="1588"/>
      <c r="BS157" s="1589"/>
      <c r="BT157" s="1585"/>
      <c r="BU157" s="1585"/>
      <c r="BV157" s="1585"/>
      <c r="BW157" s="1585"/>
      <c r="BX157" s="1585"/>
      <c r="BY157" s="1585"/>
      <c r="BZ157" s="1585"/>
      <c r="CA157" s="1585"/>
      <c r="CB157" s="1585"/>
      <c r="CC157" s="1585"/>
      <c r="CD157" s="1585"/>
      <c r="CE157" s="1585"/>
      <c r="CH157" s="64" t="str">
        <f t="shared" si="2"/>
        <v/>
      </c>
    </row>
    <row r="158" spans="1:86" ht="19.5" customHeight="1" x14ac:dyDescent="0.2">
      <c r="A158" s="1618"/>
      <c r="B158" s="1619"/>
      <c r="C158" s="1619"/>
      <c r="D158" s="1619"/>
      <c r="E158" s="1620"/>
      <c r="F158" s="1616"/>
      <c r="G158" s="1592"/>
      <c r="H158" s="1592"/>
      <c r="I158" s="1592"/>
      <c r="J158" s="1592"/>
      <c r="K158" s="1617"/>
      <c r="L158" s="1610"/>
      <c r="M158" s="1611"/>
      <c r="N158" s="1612"/>
      <c r="O158" s="1582"/>
      <c r="P158" s="1621"/>
      <c r="Q158" s="1622"/>
      <c r="R158" s="1581"/>
      <c r="S158" s="1581"/>
      <c r="T158" s="1582"/>
      <c r="U158" s="1583"/>
      <c r="V158" s="1581"/>
      <c r="W158" s="1584"/>
      <c r="X158" s="1586"/>
      <c r="Y158" s="1587"/>
      <c r="Z158" s="1587"/>
      <c r="AA158" s="1587"/>
      <c r="AB158" s="1587"/>
      <c r="AC158" s="1587"/>
      <c r="AD158" s="1587"/>
      <c r="AE158" s="1587"/>
      <c r="AF158" s="1587"/>
      <c r="AG158" s="1587"/>
      <c r="AH158" s="1587"/>
      <c r="AI158" s="1587"/>
      <c r="AJ158" s="1587"/>
      <c r="AK158" s="1587"/>
      <c r="AL158" s="1587"/>
      <c r="AM158" s="1587"/>
      <c r="AN158" s="1581"/>
      <c r="AO158" s="1581"/>
      <c r="AP158" s="1582"/>
      <c r="AQ158" s="1583"/>
      <c r="AR158" s="1581"/>
      <c r="AS158" s="1584"/>
      <c r="AT158" s="1591" t="s">
        <v>1203</v>
      </c>
      <c r="AU158" s="1592"/>
      <c r="AV158" s="1593"/>
      <c r="AW158" s="1594"/>
      <c r="AX158" s="1594"/>
      <c r="AY158" s="1594"/>
      <c r="AZ158" s="1594"/>
      <c r="BA158" s="1594"/>
      <c r="BB158" s="1594"/>
      <c r="BC158" s="1594"/>
      <c r="BD158" s="1594"/>
      <c r="BE158" s="1594"/>
      <c r="BF158" s="1594"/>
      <c r="BG158" s="1594"/>
      <c r="BH158" s="1594"/>
      <c r="BI158" s="1594"/>
      <c r="BJ158" s="1595"/>
      <c r="BK158" s="1588"/>
      <c r="BL158" s="1588"/>
      <c r="BM158" s="1589"/>
      <c r="BN158" s="1590"/>
      <c r="BO158" s="1588"/>
      <c r="BP158" s="1588"/>
      <c r="BQ158" s="1588"/>
      <c r="BR158" s="1588"/>
      <c r="BS158" s="1589"/>
      <c r="BT158" s="1585"/>
      <c r="BU158" s="1585"/>
      <c r="BV158" s="1585"/>
      <c r="BW158" s="1585"/>
      <c r="BX158" s="1585"/>
      <c r="BY158" s="1585"/>
      <c r="BZ158" s="1585"/>
      <c r="CA158" s="1585"/>
      <c r="CB158" s="1585"/>
      <c r="CC158" s="1585"/>
      <c r="CD158" s="1585"/>
      <c r="CE158" s="1585"/>
      <c r="CH158" s="64" t="str">
        <f t="shared" si="2"/>
        <v/>
      </c>
    </row>
    <row r="159" spans="1:86" ht="19.5" customHeight="1" x14ac:dyDescent="0.2">
      <c r="A159" s="1618"/>
      <c r="B159" s="1619"/>
      <c r="C159" s="1619"/>
      <c r="D159" s="1619"/>
      <c r="E159" s="1620"/>
      <c r="F159" s="1616"/>
      <c r="G159" s="1592"/>
      <c r="H159" s="1592"/>
      <c r="I159" s="1592"/>
      <c r="J159" s="1592"/>
      <c r="K159" s="1617"/>
      <c r="L159" s="1610"/>
      <c r="M159" s="1611"/>
      <c r="N159" s="1612"/>
      <c r="O159" s="1582"/>
      <c r="P159" s="1621"/>
      <c r="Q159" s="1622"/>
      <c r="R159" s="1581"/>
      <c r="S159" s="1581"/>
      <c r="T159" s="1582"/>
      <c r="U159" s="1583"/>
      <c r="V159" s="1581"/>
      <c r="W159" s="1584"/>
      <c r="X159" s="1586"/>
      <c r="Y159" s="1587"/>
      <c r="Z159" s="1587"/>
      <c r="AA159" s="1587"/>
      <c r="AB159" s="1587"/>
      <c r="AC159" s="1587"/>
      <c r="AD159" s="1587"/>
      <c r="AE159" s="1587"/>
      <c r="AF159" s="1587"/>
      <c r="AG159" s="1587"/>
      <c r="AH159" s="1587"/>
      <c r="AI159" s="1587"/>
      <c r="AJ159" s="1587"/>
      <c r="AK159" s="1587"/>
      <c r="AL159" s="1587"/>
      <c r="AM159" s="1587"/>
      <c r="AN159" s="1581"/>
      <c r="AO159" s="1581"/>
      <c r="AP159" s="1582"/>
      <c r="AQ159" s="1583"/>
      <c r="AR159" s="1581"/>
      <c r="AS159" s="1584"/>
      <c r="AT159" s="1591" t="s">
        <v>1203</v>
      </c>
      <c r="AU159" s="1592"/>
      <c r="AV159" s="1593"/>
      <c r="AW159" s="1594"/>
      <c r="AX159" s="1594"/>
      <c r="AY159" s="1594"/>
      <c r="AZ159" s="1594"/>
      <c r="BA159" s="1594"/>
      <c r="BB159" s="1594"/>
      <c r="BC159" s="1594"/>
      <c r="BD159" s="1594"/>
      <c r="BE159" s="1594"/>
      <c r="BF159" s="1594"/>
      <c r="BG159" s="1594"/>
      <c r="BH159" s="1594"/>
      <c r="BI159" s="1594"/>
      <c r="BJ159" s="1595"/>
      <c r="BK159" s="1588"/>
      <c r="BL159" s="1588"/>
      <c r="BM159" s="1589"/>
      <c r="BN159" s="1590"/>
      <c r="BO159" s="1588"/>
      <c r="BP159" s="1588"/>
      <c r="BQ159" s="1588"/>
      <c r="BR159" s="1588"/>
      <c r="BS159" s="1589"/>
      <c r="BT159" s="1585"/>
      <c r="BU159" s="1585"/>
      <c r="BV159" s="1585"/>
      <c r="BW159" s="1585"/>
      <c r="BX159" s="1585"/>
      <c r="BY159" s="1585"/>
      <c r="BZ159" s="1585"/>
      <c r="CA159" s="1585"/>
      <c r="CB159" s="1585"/>
      <c r="CC159" s="1585"/>
      <c r="CD159" s="1585"/>
      <c r="CE159" s="1585"/>
      <c r="CH159" s="64" t="str">
        <f t="shared" si="2"/>
        <v/>
      </c>
    </row>
    <row r="160" spans="1:86" ht="19.5" customHeight="1" x14ac:dyDescent="0.2">
      <c r="A160" s="1618"/>
      <c r="B160" s="1619"/>
      <c r="C160" s="1619"/>
      <c r="D160" s="1619"/>
      <c r="E160" s="1620"/>
      <c r="F160" s="1616"/>
      <c r="G160" s="1592"/>
      <c r="H160" s="1592"/>
      <c r="I160" s="1592"/>
      <c r="J160" s="1592"/>
      <c r="K160" s="1617"/>
      <c r="L160" s="1610"/>
      <c r="M160" s="1611"/>
      <c r="N160" s="1612"/>
      <c r="O160" s="1582"/>
      <c r="P160" s="1621"/>
      <c r="Q160" s="1622"/>
      <c r="R160" s="1581"/>
      <c r="S160" s="1581"/>
      <c r="T160" s="1582"/>
      <c r="U160" s="1583"/>
      <c r="V160" s="1581"/>
      <c r="W160" s="1584"/>
      <c r="X160" s="1586"/>
      <c r="Y160" s="1587"/>
      <c r="Z160" s="1587"/>
      <c r="AA160" s="1587"/>
      <c r="AB160" s="1587"/>
      <c r="AC160" s="1587"/>
      <c r="AD160" s="1587"/>
      <c r="AE160" s="1587"/>
      <c r="AF160" s="1587"/>
      <c r="AG160" s="1587"/>
      <c r="AH160" s="1587"/>
      <c r="AI160" s="1587"/>
      <c r="AJ160" s="1587"/>
      <c r="AK160" s="1587"/>
      <c r="AL160" s="1587"/>
      <c r="AM160" s="1587"/>
      <c r="AN160" s="1581"/>
      <c r="AO160" s="1581"/>
      <c r="AP160" s="1582"/>
      <c r="AQ160" s="1583"/>
      <c r="AR160" s="1581"/>
      <c r="AS160" s="1584"/>
      <c r="AT160" s="1591" t="s">
        <v>1203</v>
      </c>
      <c r="AU160" s="1592"/>
      <c r="AV160" s="1593"/>
      <c r="AW160" s="1594"/>
      <c r="AX160" s="1594"/>
      <c r="AY160" s="1594"/>
      <c r="AZ160" s="1594"/>
      <c r="BA160" s="1594"/>
      <c r="BB160" s="1594"/>
      <c r="BC160" s="1594"/>
      <c r="BD160" s="1594"/>
      <c r="BE160" s="1594"/>
      <c r="BF160" s="1594"/>
      <c r="BG160" s="1594"/>
      <c r="BH160" s="1594"/>
      <c r="BI160" s="1594"/>
      <c r="BJ160" s="1595"/>
      <c r="BK160" s="1588"/>
      <c r="BL160" s="1588"/>
      <c r="BM160" s="1589"/>
      <c r="BN160" s="1590"/>
      <c r="BO160" s="1588"/>
      <c r="BP160" s="1588"/>
      <c r="BQ160" s="1588"/>
      <c r="BR160" s="1588"/>
      <c r="BS160" s="1589"/>
      <c r="BT160" s="1585"/>
      <c r="BU160" s="1585"/>
      <c r="BV160" s="1585"/>
      <c r="BW160" s="1585"/>
      <c r="BX160" s="1585"/>
      <c r="BY160" s="1585"/>
      <c r="BZ160" s="1585"/>
      <c r="CA160" s="1585"/>
      <c r="CB160" s="1585"/>
      <c r="CC160" s="1585"/>
      <c r="CD160" s="1585"/>
      <c r="CE160" s="1585"/>
      <c r="CH160" s="64" t="str">
        <f t="shared" si="2"/>
        <v/>
      </c>
    </row>
    <row r="161" spans="1:86" ht="19.5" customHeight="1" x14ac:dyDescent="0.2">
      <c r="A161" s="1618"/>
      <c r="B161" s="1619"/>
      <c r="C161" s="1619"/>
      <c r="D161" s="1619"/>
      <c r="E161" s="1620"/>
      <c r="F161" s="1616"/>
      <c r="G161" s="1592"/>
      <c r="H161" s="1592"/>
      <c r="I161" s="1592"/>
      <c r="J161" s="1592"/>
      <c r="K161" s="1617"/>
      <c r="L161" s="1610"/>
      <c r="M161" s="1611"/>
      <c r="N161" s="1612"/>
      <c r="O161" s="1582"/>
      <c r="P161" s="1621"/>
      <c r="Q161" s="1622"/>
      <c r="R161" s="1581"/>
      <c r="S161" s="1581"/>
      <c r="T161" s="1582"/>
      <c r="U161" s="1583"/>
      <c r="V161" s="1581"/>
      <c r="W161" s="1584"/>
      <c r="X161" s="1586"/>
      <c r="Y161" s="1587"/>
      <c r="Z161" s="1587"/>
      <c r="AA161" s="1587"/>
      <c r="AB161" s="1587"/>
      <c r="AC161" s="1587"/>
      <c r="AD161" s="1587"/>
      <c r="AE161" s="1587"/>
      <c r="AF161" s="1587"/>
      <c r="AG161" s="1587"/>
      <c r="AH161" s="1587"/>
      <c r="AI161" s="1587"/>
      <c r="AJ161" s="1587"/>
      <c r="AK161" s="1587"/>
      <c r="AL161" s="1587"/>
      <c r="AM161" s="1587"/>
      <c r="AN161" s="1581"/>
      <c r="AO161" s="1581"/>
      <c r="AP161" s="1582"/>
      <c r="AQ161" s="1583"/>
      <c r="AR161" s="1581"/>
      <c r="AS161" s="1584"/>
      <c r="AT161" s="1591" t="s">
        <v>1203</v>
      </c>
      <c r="AU161" s="1592"/>
      <c r="AV161" s="1593"/>
      <c r="AW161" s="1594"/>
      <c r="AX161" s="1594"/>
      <c r="AY161" s="1594"/>
      <c r="AZ161" s="1594"/>
      <c r="BA161" s="1594"/>
      <c r="BB161" s="1594"/>
      <c r="BC161" s="1594"/>
      <c r="BD161" s="1594"/>
      <c r="BE161" s="1594"/>
      <c r="BF161" s="1594"/>
      <c r="BG161" s="1594"/>
      <c r="BH161" s="1594"/>
      <c r="BI161" s="1594"/>
      <c r="BJ161" s="1595"/>
      <c r="BK161" s="1588"/>
      <c r="BL161" s="1588"/>
      <c r="BM161" s="1589"/>
      <c r="BN161" s="1590"/>
      <c r="BO161" s="1588"/>
      <c r="BP161" s="1588"/>
      <c r="BQ161" s="1588"/>
      <c r="BR161" s="1588"/>
      <c r="BS161" s="1589"/>
      <c r="BT161" s="1585"/>
      <c r="BU161" s="1585"/>
      <c r="BV161" s="1585"/>
      <c r="BW161" s="1585"/>
      <c r="BX161" s="1585"/>
      <c r="BY161" s="1585"/>
      <c r="BZ161" s="1585"/>
      <c r="CA161" s="1585"/>
      <c r="CB161" s="1585"/>
      <c r="CC161" s="1585"/>
      <c r="CD161" s="1585"/>
      <c r="CE161" s="1585"/>
      <c r="CH161" s="64" t="str">
        <f t="shared" si="2"/>
        <v/>
      </c>
    </row>
    <row r="162" spans="1:86" ht="19.5" customHeight="1" x14ac:dyDescent="0.2">
      <c r="A162" s="1618"/>
      <c r="B162" s="1619"/>
      <c r="C162" s="1619"/>
      <c r="D162" s="1619"/>
      <c r="E162" s="1620"/>
      <c r="F162" s="1618"/>
      <c r="G162" s="1619"/>
      <c r="H162" s="1619"/>
      <c r="I162" s="1619"/>
      <c r="J162" s="1619"/>
      <c r="K162" s="1620"/>
      <c r="L162" s="1610"/>
      <c r="M162" s="1611"/>
      <c r="N162" s="1612"/>
      <c r="O162" s="1582"/>
      <c r="P162" s="1621"/>
      <c r="Q162" s="1622"/>
      <c r="R162" s="1581"/>
      <c r="S162" s="1581"/>
      <c r="T162" s="1582"/>
      <c r="U162" s="1583"/>
      <c r="V162" s="1581"/>
      <c r="W162" s="1584"/>
      <c r="X162" s="1586"/>
      <c r="Y162" s="1587"/>
      <c r="Z162" s="1587"/>
      <c r="AA162" s="1587"/>
      <c r="AB162" s="1587"/>
      <c r="AC162" s="1587"/>
      <c r="AD162" s="1587"/>
      <c r="AE162" s="1587"/>
      <c r="AF162" s="1587"/>
      <c r="AG162" s="1587"/>
      <c r="AH162" s="1587"/>
      <c r="AI162" s="1587"/>
      <c r="AJ162" s="1587"/>
      <c r="AK162" s="1587"/>
      <c r="AL162" s="1587"/>
      <c r="AM162" s="1587"/>
      <c r="AN162" s="1581"/>
      <c r="AO162" s="1581"/>
      <c r="AP162" s="1582"/>
      <c r="AQ162" s="1583"/>
      <c r="AR162" s="1581"/>
      <c r="AS162" s="1584"/>
      <c r="AT162" s="1591" t="s">
        <v>1203</v>
      </c>
      <c r="AU162" s="1592"/>
      <c r="AV162" s="1593"/>
      <c r="AW162" s="1594"/>
      <c r="AX162" s="1594"/>
      <c r="AY162" s="1594"/>
      <c r="AZ162" s="1594"/>
      <c r="BA162" s="1594"/>
      <c r="BB162" s="1594"/>
      <c r="BC162" s="1594"/>
      <c r="BD162" s="1594"/>
      <c r="BE162" s="1594"/>
      <c r="BF162" s="1594"/>
      <c r="BG162" s="1594"/>
      <c r="BH162" s="1594"/>
      <c r="BI162" s="1594"/>
      <c r="BJ162" s="1595"/>
      <c r="BK162" s="1588"/>
      <c r="BL162" s="1588"/>
      <c r="BM162" s="1589"/>
      <c r="BN162" s="1590"/>
      <c r="BO162" s="1588"/>
      <c r="BP162" s="1588"/>
      <c r="BQ162" s="1588"/>
      <c r="BR162" s="1588"/>
      <c r="BS162" s="1589"/>
      <c r="BT162" s="1585"/>
      <c r="BU162" s="1585"/>
      <c r="BV162" s="1585"/>
      <c r="BW162" s="1585"/>
      <c r="BX162" s="1585"/>
      <c r="BY162" s="1585"/>
      <c r="BZ162" s="1585"/>
      <c r="CA162" s="1585"/>
      <c r="CB162" s="1585"/>
      <c r="CC162" s="1585"/>
      <c r="CD162" s="1585"/>
      <c r="CE162" s="1585"/>
      <c r="CH162" s="64" t="str">
        <f t="shared" si="2"/>
        <v/>
      </c>
    </row>
    <row r="163" spans="1:86" ht="19.5" customHeight="1" x14ac:dyDescent="0.2">
      <c r="A163" s="1618"/>
      <c r="B163" s="1619"/>
      <c r="C163" s="1619"/>
      <c r="D163" s="1619"/>
      <c r="E163" s="1620"/>
      <c r="F163" s="1618"/>
      <c r="G163" s="1619"/>
      <c r="H163" s="1619"/>
      <c r="I163" s="1619"/>
      <c r="J163" s="1619"/>
      <c r="K163" s="1620"/>
      <c r="L163" s="1610"/>
      <c r="M163" s="1611"/>
      <c r="N163" s="1612"/>
      <c r="O163" s="1582"/>
      <c r="P163" s="1621"/>
      <c r="Q163" s="1622"/>
      <c r="R163" s="1581"/>
      <c r="S163" s="1581"/>
      <c r="T163" s="1582"/>
      <c r="U163" s="1583"/>
      <c r="V163" s="1581"/>
      <c r="W163" s="1584"/>
      <c r="X163" s="1586"/>
      <c r="Y163" s="1587"/>
      <c r="Z163" s="1587"/>
      <c r="AA163" s="1587"/>
      <c r="AB163" s="1587"/>
      <c r="AC163" s="1587"/>
      <c r="AD163" s="1587"/>
      <c r="AE163" s="1587"/>
      <c r="AF163" s="1587"/>
      <c r="AG163" s="1587"/>
      <c r="AH163" s="1587"/>
      <c r="AI163" s="1587"/>
      <c r="AJ163" s="1587"/>
      <c r="AK163" s="1587"/>
      <c r="AL163" s="1587"/>
      <c r="AM163" s="1587"/>
      <c r="AN163" s="1581"/>
      <c r="AO163" s="1581"/>
      <c r="AP163" s="1582"/>
      <c r="AQ163" s="1583"/>
      <c r="AR163" s="1581"/>
      <c r="AS163" s="1584"/>
      <c r="AT163" s="1591" t="s">
        <v>1203</v>
      </c>
      <c r="AU163" s="1592"/>
      <c r="AV163" s="1593"/>
      <c r="AW163" s="1594"/>
      <c r="AX163" s="1594"/>
      <c r="AY163" s="1594"/>
      <c r="AZ163" s="1594"/>
      <c r="BA163" s="1594"/>
      <c r="BB163" s="1594"/>
      <c r="BC163" s="1594"/>
      <c r="BD163" s="1594"/>
      <c r="BE163" s="1594"/>
      <c r="BF163" s="1594"/>
      <c r="BG163" s="1594"/>
      <c r="BH163" s="1594"/>
      <c r="BI163" s="1594"/>
      <c r="BJ163" s="1595"/>
      <c r="BK163" s="1588"/>
      <c r="BL163" s="1588"/>
      <c r="BM163" s="1589"/>
      <c r="BN163" s="1590"/>
      <c r="BO163" s="1588"/>
      <c r="BP163" s="1588"/>
      <c r="BQ163" s="1588"/>
      <c r="BR163" s="1588"/>
      <c r="BS163" s="1589"/>
      <c r="BT163" s="1585"/>
      <c r="BU163" s="1585"/>
      <c r="BV163" s="1585"/>
      <c r="BW163" s="1585"/>
      <c r="BX163" s="1585"/>
      <c r="BY163" s="1585"/>
      <c r="BZ163" s="1585"/>
      <c r="CA163" s="1585"/>
      <c r="CB163" s="1585"/>
      <c r="CC163" s="1585"/>
      <c r="CD163" s="1585"/>
      <c r="CE163" s="1585"/>
      <c r="CH163" s="64" t="str">
        <f t="shared" si="2"/>
        <v/>
      </c>
    </row>
    <row r="164" spans="1:86" ht="19.5" customHeight="1" x14ac:dyDescent="0.2">
      <c r="A164" s="1618"/>
      <c r="B164" s="1619"/>
      <c r="C164" s="1619"/>
      <c r="D164" s="1619"/>
      <c r="E164" s="1620"/>
      <c r="F164" s="1618"/>
      <c r="G164" s="1619"/>
      <c r="H164" s="1619"/>
      <c r="I164" s="1619"/>
      <c r="J164" s="1619"/>
      <c r="K164" s="1620"/>
      <c r="L164" s="1610"/>
      <c r="M164" s="1611"/>
      <c r="N164" s="1612"/>
      <c r="O164" s="1582"/>
      <c r="P164" s="1621"/>
      <c r="Q164" s="1622"/>
      <c r="R164" s="1581"/>
      <c r="S164" s="1581"/>
      <c r="T164" s="1582"/>
      <c r="U164" s="1583"/>
      <c r="V164" s="1581"/>
      <c r="W164" s="1584"/>
      <c r="X164" s="1586"/>
      <c r="Y164" s="1587"/>
      <c r="Z164" s="1587"/>
      <c r="AA164" s="1587"/>
      <c r="AB164" s="1587"/>
      <c r="AC164" s="1587"/>
      <c r="AD164" s="1587"/>
      <c r="AE164" s="1587"/>
      <c r="AF164" s="1587"/>
      <c r="AG164" s="1587"/>
      <c r="AH164" s="1587"/>
      <c r="AI164" s="1587"/>
      <c r="AJ164" s="1587"/>
      <c r="AK164" s="1587"/>
      <c r="AL164" s="1587"/>
      <c r="AM164" s="1587"/>
      <c r="AN164" s="1581"/>
      <c r="AO164" s="1581"/>
      <c r="AP164" s="1582"/>
      <c r="AQ164" s="1583"/>
      <c r="AR164" s="1581"/>
      <c r="AS164" s="1584"/>
      <c r="AT164" s="1591" t="s">
        <v>1203</v>
      </c>
      <c r="AU164" s="1592"/>
      <c r="AV164" s="1593"/>
      <c r="AW164" s="1594"/>
      <c r="AX164" s="1594"/>
      <c r="AY164" s="1594"/>
      <c r="AZ164" s="1594"/>
      <c r="BA164" s="1594"/>
      <c r="BB164" s="1594"/>
      <c r="BC164" s="1594"/>
      <c r="BD164" s="1594"/>
      <c r="BE164" s="1594"/>
      <c r="BF164" s="1594"/>
      <c r="BG164" s="1594"/>
      <c r="BH164" s="1594"/>
      <c r="BI164" s="1594"/>
      <c r="BJ164" s="1595"/>
      <c r="BK164" s="1588"/>
      <c r="BL164" s="1588"/>
      <c r="BM164" s="1589"/>
      <c r="BN164" s="1590"/>
      <c r="BO164" s="1588"/>
      <c r="BP164" s="1588"/>
      <c r="BQ164" s="1588"/>
      <c r="BR164" s="1588"/>
      <c r="BS164" s="1589"/>
      <c r="BT164" s="1585"/>
      <c r="BU164" s="1585"/>
      <c r="BV164" s="1585"/>
      <c r="BW164" s="1585"/>
      <c r="BX164" s="1585"/>
      <c r="BY164" s="1585"/>
      <c r="BZ164" s="1585"/>
      <c r="CA164" s="1585"/>
      <c r="CB164" s="1585"/>
      <c r="CC164" s="1585"/>
      <c r="CD164" s="1585"/>
      <c r="CE164" s="1585"/>
      <c r="CH164" s="64" t="str">
        <f t="shared" si="2"/>
        <v/>
      </c>
    </row>
    <row r="165" spans="1:86" ht="19.5" customHeight="1" x14ac:dyDescent="0.2">
      <c r="A165" s="1618"/>
      <c r="B165" s="1619"/>
      <c r="C165" s="1619"/>
      <c r="D165" s="1619"/>
      <c r="E165" s="1620"/>
      <c r="F165" s="1618"/>
      <c r="G165" s="1619"/>
      <c r="H165" s="1619"/>
      <c r="I165" s="1619"/>
      <c r="J165" s="1619"/>
      <c r="K165" s="1620"/>
      <c r="L165" s="1610"/>
      <c r="M165" s="1611"/>
      <c r="N165" s="1612"/>
      <c r="O165" s="1581"/>
      <c r="P165" s="1581"/>
      <c r="Q165" s="1581"/>
      <c r="R165" s="1581"/>
      <c r="S165" s="1581"/>
      <c r="T165" s="1582"/>
      <c r="U165" s="1583"/>
      <c r="V165" s="1581"/>
      <c r="W165" s="1584"/>
      <c r="X165" s="1586"/>
      <c r="Y165" s="1587"/>
      <c r="Z165" s="1587"/>
      <c r="AA165" s="1587"/>
      <c r="AB165" s="1587"/>
      <c r="AC165" s="1587"/>
      <c r="AD165" s="1587"/>
      <c r="AE165" s="1587"/>
      <c r="AF165" s="1587"/>
      <c r="AG165" s="1587"/>
      <c r="AH165" s="1587"/>
      <c r="AI165" s="1587"/>
      <c r="AJ165" s="1587"/>
      <c r="AK165" s="1587"/>
      <c r="AL165" s="1587"/>
      <c r="AM165" s="1587"/>
      <c r="AN165" s="1581"/>
      <c r="AO165" s="1581"/>
      <c r="AP165" s="1582"/>
      <c r="AQ165" s="1583"/>
      <c r="AR165" s="1581"/>
      <c r="AS165" s="1584"/>
      <c r="AT165" s="1591" t="s">
        <v>1203</v>
      </c>
      <c r="AU165" s="1592"/>
      <c r="AV165" s="1593"/>
      <c r="AW165" s="1594"/>
      <c r="AX165" s="1594"/>
      <c r="AY165" s="1594"/>
      <c r="AZ165" s="1594"/>
      <c r="BA165" s="1594"/>
      <c r="BB165" s="1594"/>
      <c r="BC165" s="1594"/>
      <c r="BD165" s="1594"/>
      <c r="BE165" s="1594"/>
      <c r="BF165" s="1594"/>
      <c r="BG165" s="1594"/>
      <c r="BH165" s="1594"/>
      <c r="BI165" s="1594"/>
      <c r="BJ165" s="1595"/>
      <c r="BK165" s="1588"/>
      <c r="BL165" s="1588"/>
      <c r="BM165" s="1589"/>
      <c r="BN165" s="1590"/>
      <c r="BO165" s="1588"/>
      <c r="BP165" s="1588"/>
      <c r="BQ165" s="1588"/>
      <c r="BR165" s="1588"/>
      <c r="BS165" s="1589"/>
      <c r="BT165" s="1585"/>
      <c r="BU165" s="1585"/>
      <c r="BV165" s="1585"/>
      <c r="BW165" s="1585"/>
      <c r="BX165" s="1585"/>
      <c r="BY165" s="1585"/>
      <c r="BZ165" s="1585"/>
      <c r="CA165" s="1585"/>
      <c r="CB165" s="1585"/>
      <c r="CC165" s="1585"/>
      <c r="CD165" s="1585"/>
      <c r="CE165" s="1585"/>
      <c r="CH165" s="64" t="str">
        <f t="shared" si="2"/>
        <v/>
      </c>
    </row>
    <row r="166" spans="1:86" ht="19.5" customHeight="1" x14ac:dyDescent="0.2">
      <c r="A166" s="1618"/>
      <c r="B166" s="1619"/>
      <c r="C166" s="1619"/>
      <c r="D166" s="1619"/>
      <c r="E166" s="1620"/>
      <c r="F166" s="1618"/>
      <c r="G166" s="1619"/>
      <c r="H166" s="1619"/>
      <c r="I166" s="1619"/>
      <c r="J166" s="1619"/>
      <c r="K166" s="1620"/>
      <c r="L166" s="1610"/>
      <c r="M166" s="1611"/>
      <c r="N166" s="1612"/>
      <c r="O166" s="1581"/>
      <c r="P166" s="1581"/>
      <c r="Q166" s="1581"/>
      <c r="R166" s="1581"/>
      <c r="S166" s="1581"/>
      <c r="T166" s="1582"/>
      <c r="U166" s="1583"/>
      <c r="V166" s="1581"/>
      <c r="W166" s="1584"/>
      <c r="X166" s="1586"/>
      <c r="Y166" s="1587"/>
      <c r="Z166" s="1587"/>
      <c r="AA166" s="1587"/>
      <c r="AB166" s="1587"/>
      <c r="AC166" s="1587"/>
      <c r="AD166" s="1587"/>
      <c r="AE166" s="1587"/>
      <c r="AF166" s="1587"/>
      <c r="AG166" s="1587"/>
      <c r="AH166" s="1587"/>
      <c r="AI166" s="1587"/>
      <c r="AJ166" s="1587"/>
      <c r="AK166" s="1587"/>
      <c r="AL166" s="1587"/>
      <c r="AM166" s="1587"/>
      <c r="AN166" s="1581"/>
      <c r="AO166" s="1581"/>
      <c r="AP166" s="1582"/>
      <c r="AQ166" s="1583"/>
      <c r="AR166" s="1581"/>
      <c r="AS166" s="1584"/>
      <c r="AT166" s="1591" t="s">
        <v>1203</v>
      </c>
      <c r="AU166" s="1592"/>
      <c r="AV166" s="1593"/>
      <c r="AW166" s="1594"/>
      <c r="AX166" s="1594"/>
      <c r="AY166" s="1594"/>
      <c r="AZ166" s="1594"/>
      <c r="BA166" s="1594"/>
      <c r="BB166" s="1594"/>
      <c r="BC166" s="1594"/>
      <c r="BD166" s="1594"/>
      <c r="BE166" s="1594"/>
      <c r="BF166" s="1594"/>
      <c r="BG166" s="1594"/>
      <c r="BH166" s="1594"/>
      <c r="BI166" s="1594"/>
      <c r="BJ166" s="1595"/>
      <c r="BK166" s="1588"/>
      <c r="BL166" s="1588"/>
      <c r="BM166" s="1589"/>
      <c r="BN166" s="1590"/>
      <c r="BO166" s="1588"/>
      <c r="BP166" s="1588"/>
      <c r="BQ166" s="1588"/>
      <c r="BR166" s="1588"/>
      <c r="BS166" s="1589"/>
      <c r="BT166" s="1585"/>
      <c r="BU166" s="1585"/>
      <c r="BV166" s="1585"/>
      <c r="BW166" s="1585"/>
      <c r="BX166" s="1585"/>
      <c r="BY166" s="1585"/>
      <c r="BZ166" s="1585"/>
      <c r="CA166" s="1585"/>
      <c r="CB166" s="1585"/>
      <c r="CC166" s="1585"/>
      <c r="CD166" s="1585"/>
      <c r="CE166" s="1585"/>
      <c r="CH166" s="64" t="str">
        <f t="shared" si="2"/>
        <v/>
      </c>
    </row>
    <row r="167" spans="1:86" ht="19.5" customHeight="1" x14ac:dyDescent="0.2">
      <c r="A167" s="1618"/>
      <c r="B167" s="1619"/>
      <c r="C167" s="1619"/>
      <c r="D167" s="1619"/>
      <c r="E167" s="1620"/>
      <c r="F167" s="1618"/>
      <c r="G167" s="1619"/>
      <c r="H167" s="1619"/>
      <c r="I167" s="1619"/>
      <c r="J167" s="1619"/>
      <c r="K167" s="1620"/>
      <c r="L167" s="1610"/>
      <c r="M167" s="1611"/>
      <c r="N167" s="1612"/>
      <c r="O167" s="1581"/>
      <c r="P167" s="1581"/>
      <c r="Q167" s="1581"/>
      <c r="R167" s="1581"/>
      <c r="S167" s="1581"/>
      <c r="T167" s="1582"/>
      <c r="U167" s="1583"/>
      <c r="V167" s="1581"/>
      <c r="W167" s="1584"/>
      <c r="X167" s="1586"/>
      <c r="Y167" s="1587"/>
      <c r="Z167" s="1587"/>
      <c r="AA167" s="1587"/>
      <c r="AB167" s="1587"/>
      <c r="AC167" s="1587"/>
      <c r="AD167" s="1587"/>
      <c r="AE167" s="1587"/>
      <c r="AF167" s="1587"/>
      <c r="AG167" s="1587"/>
      <c r="AH167" s="1587"/>
      <c r="AI167" s="1587"/>
      <c r="AJ167" s="1587"/>
      <c r="AK167" s="1587"/>
      <c r="AL167" s="1587"/>
      <c r="AM167" s="1587"/>
      <c r="AN167" s="1581"/>
      <c r="AO167" s="1581"/>
      <c r="AP167" s="1582"/>
      <c r="AQ167" s="1583"/>
      <c r="AR167" s="1581"/>
      <c r="AS167" s="1584"/>
      <c r="AT167" s="1591" t="s">
        <v>1203</v>
      </c>
      <c r="AU167" s="1592"/>
      <c r="AV167" s="1593"/>
      <c r="AW167" s="1594"/>
      <c r="AX167" s="1594"/>
      <c r="AY167" s="1594"/>
      <c r="AZ167" s="1594"/>
      <c r="BA167" s="1594"/>
      <c r="BB167" s="1594"/>
      <c r="BC167" s="1594"/>
      <c r="BD167" s="1594"/>
      <c r="BE167" s="1594"/>
      <c r="BF167" s="1594"/>
      <c r="BG167" s="1594"/>
      <c r="BH167" s="1594"/>
      <c r="BI167" s="1594"/>
      <c r="BJ167" s="1595"/>
      <c r="BK167" s="1588"/>
      <c r="BL167" s="1588"/>
      <c r="BM167" s="1589"/>
      <c r="BN167" s="1590"/>
      <c r="BO167" s="1588"/>
      <c r="BP167" s="1588"/>
      <c r="BQ167" s="1588"/>
      <c r="BR167" s="1588"/>
      <c r="BS167" s="1589"/>
      <c r="BT167" s="1585"/>
      <c r="BU167" s="1585"/>
      <c r="BV167" s="1585"/>
      <c r="BW167" s="1585"/>
      <c r="BX167" s="1585"/>
      <c r="BY167" s="1585"/>
      <c r="BZ167" s="1585"/>
      <c r="CA167" s="1585"/>
      <c r="CB167" s="1585"/>
      <c r="CC167" s="1585"/>
      <c r="CD167" s="1585"/>
      <c r="CE167" s="1585"/>
      <c r="CH167" s="64" t="str">
        <f t="shared" si="2"/>
        <v/>
      </c>
    </row>
    <row r="168" spans="1:86" ht="19.5" customHeight="1" x14ac:dyDescent="0.2">
      <c r="A168" s="1618"/>
      <c r="B168" s="1619"/>
      <c r="C168" s="1619"/>
      <c r="D168" s="1619"/>
      <c r="E168" s="1620"/>
      <c r="F168" s="1618"/>
      <c r="G168" s="1619"/>
      <c r="H168" s="1619"/>
      <c r="I168" s="1619"/>
      <c r="J168" s="1619"/>
      <c r="K168" s="1620"/>
      <c r="L168" s="1610"/>
      <c r="M168" s="1611"/>
      <c r="N168" s="1612"/>
      <c r="O168" s="1581"/>
      <c r="P168" s="1581"/>
      <c r="Q168" s="1581"/>
      <c r="R168" s="1597"/>
      <c r="S168" s="1597"/>
      <c r="T168" s="1600"/>
      <c r="U168" s="1596"/>
      <c r="V168" s="1597"/>
      <c r="W168" s="1598"/>
      <c r="X168" s="1586"/>
      <c r="Y168" s="1587"/>
      <c r="Z168" s="1587"/>
      <c r="AA168" s="1587"/>
      <c r="AB168" s="1587"/>
      <c r="AC168" s="1587"/>
      <c r="AD168" s="1587"/>
      <c r="AE168" s="1587"/>
      <c r="AF168" s="1587"/>
      <c r="AG168" s="1587"/>
      <c r="AH168" s="1587"/>
      <c r="AI168" s="1587"/>
      <c r="AJ168" s="1587"/>
      <c r="AK168" s="1587"/>
      <c r="AL168" s="1587"/>
      <c r="AM168" s="1587"/>
      <c r="AN168" s="1597"/>
      <c r="AO168" s="1597"/>
      <c r="AP168" s="1600"/>
      <c r="AQ168" s="1596"/>
      <c r="AR168" s="1597"/>
      <c r="AS168" s="1598"/>
      <c r="AT168" s="1591" t="s">
        <v>1203</v>
      </c>
      <c r="AU168" s="1592"/>
      <c r="AV168" s="1593"/>
      <c r="AW168" s="1594"/>
      <c r="AX168" s="1594"/>
      <c r="AY168" s="1594"/>
      <c r="AZ168" s="1594"/>
      <c r="BA168" s="1594"/>
      <c r="BB168" s="1594"/>
      <c r="BC168" s="1594"/>
      <c r="BD168" s="1594"/>
      <c r="BE168" s="1594"/>
      <c r="BF168" s="1594"/>
      <c r="BG168" s="1594"/>
      <c r="BH168" s="1594"/>
      <c r="BI168" s="1594"/>
      <c r="BJ168" s="1595"/>
      <c r="BK168" s="1603"/>
      <c r="BL168" s="1603"/>
      <c r="BM168" s="1604"/>
      <c r="BN168" s="1605"/>
      <c r="BO168" s="1603"/>
      <c r="BP168" s="1603"/>
      <c r="BQ168" s="1603"/>
      <c r="BR168" s="1603"/>
      <c r="BS168" s="1604"/>
      <c r="BT168" s="1601"/>
      <c r="BU168" s="1601"/>
      <c r="BV168" s="1601"/>
      <c r="BW168" s="1601"/>
      <c r="BX168" s="1601"/>
      <c r="BY168" s="1601"/>
      <c r="BZ168" s="1601"/>
      <c r="CA168" s="1601"/>
      <c r="CB168" s="1601"/>
      <c r="CC168" s="1601"/>
      <c r="CD168" s="1601"/>
      <c r="CE168" s="1601"/>
      <c r="CH168" s="64" t="str">
        <f t="shared" si="2"/>
        <v/>
      </c>
    </row>
    <row r="169" spans="1:86" ht="19.5" customHeight="1" x14ac:dyDescent="0.2">
      <c r="A169" s="1618"/>
      <c r="B169" s="1619"/>
      <c r="C169" s="1619"/>
      <c r="D169" s="1619"/>
      <c r="E169" s="1620"/>
      <c r="F169" s="1618"/>
      <c r="G169" s="1619"/>
      <c r="H169" s="1619"/>
      <c r="I169" s="1619"/>
      <c r="J169" s="1619"/>
      <c r="K169" s="1620"/>
      <c r="L169" s="1610"/>
      <c r="M169" s="1611"/>
      <c r="N169" s="1612"/>
      <c r="O169" s="1581"/>
      <c r="P169" s="1581"/>
      <c r="Q169" s="1581"/>
      <c r="R169" s="1581"/>
      <c r="S169" s="1581"/>
      <c r="T169" s="1582"/>
      <c r="U169" s="1583"/>
      <c r="V169" s="1581"/>
      <c r="W169" s="1584"/>
      <c r="X169" s="1586"/>
      <c r="Y169" s="1587"/>
      <c r="Z169" s="1587"/>
      <c r="AA169" s="1587"/>
      <c r="AB169" s="1587"/>
      <c r="AC169" s="1587"/>
      <c r="AD169" s="1587"/>
      <c r="AE169" s="1587"/>
      <c r="AF169" s="1587"/>
      <c r="AG169" s="1587"/>
      <c r="AH169" s="1587"/>
      <c r="AI169" s="1587"/>
      <c r="AJ169" s="1587"/>
      <c r="AK169" s="1587"/>
      <c r="AL169" s="1587"/>
      <c r="AM169" s="1587"/>
      <c r="AN169" s="1581"/>
      <c r="AO169" s="1581"/>
      <c r="AP169" s="1582"/>
      <c r="AQ169" s="1583"/>
      <c r="AR169" s="1581"/>
      <c r="AS169" s="1584"/>
      <c r="AT169" s="1591" t="s">
        <v>1203</v>
      </c>
      <c r="AU169" s="1592"/>
      <c r="AV169" s="1593"/>
      <c r="AW169" s="1594"/>
      <c r="AX169" s="1594"/>
      <c r="AY169" s="1594"/>
      <c r="AZ169" s="1594"/>
      <c r="BA169" s="1594"/>
      <c r="BB169" s="1594"/>
      <c r="BC169" s="1594"/>
      <c r="BD169" s="1594"/>
      <c r="BE169" s="1594"/>
      <c r="BF169" s="1594"/>
      <c r="BG169" s="1594"/>
      <c r="BH169" s="1594"/>
      <c r="BI169" s="1594"/>
      <c r="BJ169" s="1595"/>
      <c r="BK169" s="1588"/>
      <c r="BL169" s="1588"/>
      <c r="BM169" s="1589"/>
      <c r="BN169" s="1590"/>
      <c r="BO169" s="1588"/>
      <c r="BP169" s="1588"/>
      <c r="BQ169" s="1588"/>
      <c r="BR169" s="1588"/>
      <c r="BS169" s="1589"/>
      <c r="BT169" s="1585"/>
      <c r="BU169" s="1585"/>
      <c r="BV169" s="1585"/>
      <c r="BW169" s="1585"/>
      <c r="BX169" s="1585"/>
      <c r="BY169" s="1585"/>
      <c r="BZ169" s="1585"/>
      <c r="CA169" s="1585"/>
      <c r="CB169" s="1585"/>
      <c r="CC169" s="1585"/>
      <c r="CD169" s="1585"/>
      <c r="CE169" s="1585"/>
      <c r="CH169" s="64" t="str">
        <f t="shared" si="2"/>
        <v/>
      </c>
    </row>
    <row r="170" spans="1:86" ht="19.5" customHeight="1" x14ac:dyDescent="0.2">
      <c r="A170" s="1618"/>
      <c r="B170" s="1619"/>
      <c r="C170" s="1619"/>
      <c r="D170" s="1619"/>
      <c r="E170" s="1620"/>
      <c r="F170" s="1618"/>
      <c r="G170" s="1619"/>
      <c r="H170" s="1619"/>
      <c r="I170" s="1619"/>
      <c r="J170" s="1619"/>
      <c r="K170" s="1620"/>
      <c r="L170" s="1610"/>
      <c r="M170" s="1611"/>
      <c r="N170" s="1612"/>
      <c r="O170" s="1597"/>
      <c r="P170" s="1597"/>
      <c r="Q170" s="1597"/>
      <c r="R170" s="1581"/>
      <c r="S170" s="1581"/>
      <c r="T170" s="1582"/>
      <c r="U170" s="1583"/>
      <c r="V170" s="1581"/>
      <c r="W170" s="1584"/>
      <c r="X170" s="1586"/>
      <c r="Y170" s="1587"/>
      <c r="Z170" s="1587"/>
      <c r="AA170" s="1587"/>
      <c r="AB170" s="1587"/>
      <c r="AC170" s="1587"/>
      <c r="AD170" s="1587"/>
      <c r="AE170" s="1587"/>
      <c r="AF170" s="1587"/>
      <c r="AG170" s="1587"/>
      <c r="AH170" s="1587"/>
      <c r="AI170" s="1587"/>
      <c r="AJ170" s="1587"/>
      <c r="AK170" s="1587"/>
      <c r="AL170" s="1587"/>
      <c r="AM170" s="1587"/>
      <c r="AN170" s="1581"/>
      <c r="AO170" s="1581"/>
      <c r="AP170" s="1582"/>
      <c r="AQ170" s="1583"/>
      <c r="AR170" s="1581"/>
      <c r="AS170" s="1584"/>
      <c r="AT170" s="1591" t="s">
        <v>1203</v>
      </c>
      <c r="AU170" s="1592"/>
      <c r="AV170" s="1593"/>
      <c r="AW170" s="1594"/>
      <c r="AX170" s="1594"/>
      <c r="AY170" s="1594"/>
      <c r="AZ170" s="1594"/>
      <c r="BA170" s="1594"/>
      <c r="BB170" s="1594"/>
      <c r="BC170" s="1594"/>
      <c r="BD170" s="1594"/>
      <c r="BE170" s="1594"/>
      <c r="BF170" s="1594"/>
      <c r="BG170" s="1594"/>
      <c r="BH170" s="1594"/>
      <c r="BI170" s="1594"/>
      <c r="BJ170" s="1595"/>
      <c r="BK170" s="1588"/>
      <c r="BL170" s="1588"/>
      <c r="BM170" s="1589"/>
      <c r="BN170" s="1590"/>
      <c r="BO170" s="1588"/>
      <c r="BP170" s="1588"/>
      <c r="BQ170" s="1588"/>
      <c r="BR170" s="1588"/>
      <c r="BS170" s="1589"/>
      <c r="BT170" s="1585"/>
      <c r="BU170" s="1585"/>
      <c r="BV170" s="1585"/>
      <c r="BW170" s="1585"/>
      <c r="BX170" s="1585"/>
      <c r="BY170" s="1585"/>
      <c r="BZ170" s="1585"/>
      <c r="CA170" s="1585"/>
      <c r="CB170" s="1585"/>
      <c r="CC170" s="1585"/>
      <c r="CD170" s="1585"/>
      <c r="CE170" s="1585"/>
      <c r="CH170" s="64" t="str">
        <f t="shared" si="2"/>
        <v/>
      </c>
    </row>
    <row r="171" spans="1:86" ht="19.5" customHeight="1" x14ac:dyDescent="0.2">
      <c r="A171" s="1618"/>
      <c r="B171" s="1619"/>
      <c r="C171" s="1619"/>
      <c r="D171" s="1619"/>
      <c r="E171" s="1620"/>
      <c r="F171" s="1618"/>
      <c r="G171" s="1619"/>
      <c r="H171" s="1619"/>
      <c r="I171" s="1619"/>
      <c r="J171" s="1619"/>
      <c r="K171" s="1620"/>
      <c r="L171" s="1610"/>
      <c r="M171" s="1611"/>
      <c r="N171" s="1612"/>
      <c r="O171" s="1581"/>
      <c r="P171" s="1581"/>
      <c r="Q171" s="1581"/>
      <c r="R171" s="1581"/>
      <c r="S171" s="1581"/>
      <c r="T171" s="1582"/>
      <c r="U171" s="1583"/>
      <c r="V171" s="1581"/>
      <c r="W171" s="1584"/>
      <c r="X171" s="1586"/>
      <c r="Y171" s="1587"/>
      <c r="Z171" s="1587"/>
      <c r="AA171" s="1587"/>
      <c r="AB171" s="1587"/>
      <c r="AC171" s="1587"/>
      <c r="AD171" s="1587"/>
      <c r="AE171" s="1587"/>
      <c r="AF171" s="1587"/>
      <c r="AG171" s="1587"/>
      <c r="AH171" s="1587"/>
      <c r="AI171" s="1587"/>
      <c r="AJ171" s="1587"/>
      <c r="AK171" s="1587"/>
      <c r="AL171" s="1587"/>
      <c r="AM171" s="1587"/>
      <c r="AN171" s="1581"/>
      <c r="AO171" s="1581"/>
      <c r="AP171" s="1582"/>
      <c r="AQ171" s="1583"/>
      <c r="AR171" s="1581"/>
      <c r="AS171" s="1584"/>
      <c r="AT171" s="1591" t="s">
        <v>1203</v>
      </c>
      <c r="AU171" s="1592"/>
      <c r="AV171" s="1593"/>
      <c r="AW171" s="1594"/>
      <c r="AX171" s="1594"/>
      <c r="AY171" s="1594"/>
      <c r="AZ171" s="1594"/>
      <c r="BA171" s="1594"/>
      <c r="BB171" s="1594"/>
      <c r="BC171" s="1594"/>
      <c r="BD171" s="1594"/>
      <c r="BE171" s="1594"/>
      <c r="BF171" s="1594"/>
      <c r="BG171" s="1594"/>
      <c r="BH171" s="1594"/>
      <c r="BI171" s="1594"/>
      <c r="BJ171" s="1595"/>
      <c r="BK171" s="1588"/>
      <c r="BL171" s="1588"/>
      <c r="BM171" s="1589"/>
      <c r="BN171" s="1590"/>
      <c r="BO171" s="1588"/>
      <c r="BP171" s="1588"/>
      <c r="BQ171" s="1588"/>
      <c r="BR171" s="1588"/>
      <c r="BS171" s="1589"/>
      <c r="BT171" s="1585"/>
      <c r="BU171" s="1585"/>
      <c r="BV171" s="1585"/>
      <c r="BW171" s="1585"/>
      <c r="BX171" s="1585"/>
      <c r="BY171" s="1585"/>
      <c r="BZ171" s="1585"/>
      <c r="CA171" s="1585"/>
      <c r="CB171" s="1585"/>
      <c r="CC171" s="1585"/>
      <c r="CD171" s="1585"/>
      <c r="CE171" s="1585"/>
      <c r="CH171" s="64" t="str">
        <f t="shared" si="2"/>
        <v/>
      </c>
    </row>
    <row r="172" spans="1:86" ht="19.5" customHeight="1" x14ac:dyDescent="0.2">
      <c r="A172" s="1618"/>
      <c r="B172" s="1619"/>
      <c r="C172" s="1619"/>
      <c r="D172" s="1619"/>
      <c r="E172" s="1620"/>
      <c r="F172" s="1618"/>
      <c r="G172" s="1619"/>
      <c r="H172" s="1619"/>
      <c r="I172" s="1619"/>
      <c r="J172" s="1619"/>
      <c r="K172" s="1620"/>
      <c r="L172" s="1610"/>
      <c r="M172" s="1611"/>
      <c r="N172" s="1612"/>
      <c r="O172" s="1581"/>
      <c r="P172" s="1581"/>
      <c r="Q172" s="1581"/>
      <c r="R172" s="1581"/>
      <c r="S172" s="1581"/>
      <c r="T172" s="1582"/>
      <c r="U172" s="1583"/>
      <c r="V172" s="1581"/>
      <c r="W172" s="1584"/>
      <c r="X172" s="1586"/>
      <c r="Y172" s="1587"/>
      <c r="Z172" s="1587"/>
      <c r="AA172" s="1587"/>
      <c r="AB172" s="1587"/>
      <c r="AC172" s="1587"/>
      <c r="AD172" s="1587"/>
      <c r="AE172" s="1587"/>
      <c r="AF172" s="1587"/>
      <c r="AG172" s="1587"/>
      <c r="AH172" s="1587"/>
      <c r="AI172" s="1587"/>
      <c r="AJ172" s="1587"/>
      <c r="AK172" s="1587"/>
      <c r="AL172" s="1587"/>
      <c r="AM172" s="1587"/>
      <c r="AN172" s="1581"/>
      <c r="AO172" s="1581"/>
      <c r="AP172" s="1582"/>
      <c r="AQ172" s="1583"/>
      <c r="AR172" s="1581"/>
      <c r="AS172" s="1584"/>
      <c r="AT172" s="1591" t="s">
        <v>1203</v>
      </c>
      <c r="AU172" s="1592"/>
      <c r="AV172" s="1593"/>
      <c r="AW172" s="1594"/>
      <c r="AX172" s="1594"/>
      <c r="AY172" s="1594"/>
      <c r="AZ172" s="1594"/>
      <c r="BA172" s="1594"/>
      <c r="BB172" s="1594"/>
      <c r="BC172" s="1594"/>
      <c r="BD172" s="1594"/>
      <c r="BE172" s="1594"/>
      <c r="BF172" s="1594"/>
      <c r="BG172" s="1594"/>
      <c r="BH172" s="1594"/>
      <c r="BI172" s="1594"/>
      <c r="BJ172" s="1595"/>
      <c r="BK172" s="1588"/>
      <c r="BL172" s="1588"/>
      <c r="BM172" s="1589"/>
      <c r="BN172" s="1590"/>
      <c r="BO172" s="1588"/>
      <c r="BP172" s="1588"/>
      <c r="BQ172" s="1588"/>
      <c r="BR172" s="1588"/>
      <c r="BS172" s="1589"/>
      <c r="BT172" s="1585"/>
      <c r="BU172" s="1585"/>
      <c r="BV172" s="1585"/>
      <c r="BW172" s="1585"/>
      <c r="BX172" s="1585"/>
      <c r="BY172" s="1585"/>
      <c r="BZ172" s="1585"/>
      <c r="CA172" s="1585"/>
      <c r="CB172" s="1585"/>
      <c r="CC172" s="1585"/>
      <c r="CD172" s="1585"/>
      <c r="CE172" s="1585"/>
      <c r="CH172" s="64" t="str">
        <f t="shared" si="2"/>
        <v/>
      </c>
    </row>
    <row r="173" spans="1:86" ht="19.5" customHeight="1" x14ac:dyDescent="0.2">
      <c r="A173" s="1618"/>
      <c r="B173" s="1619"/>
      <c r="C173" s="1619"/>
      <c r="D173" s="1619"/>
      <c r="E173" s="1620"/>
      <c r="F173" s="1618"/>
      <c r="G173" s="1619"/>
      <c r="H173" s="1619"/>
      <c r="I173" s="1619"/>
      <c r="J173" s="1619"/>
      <c r="K173" s="1620"/>
      <c r="L173" s="1610"/>
      <c r="M173" s="1611"/>
      <c r="N173" s="1612"/>
      <c r="O173" s="1581"/>
      <c r="P173" s="1581"/>
      <c r="Q173" s="1581"/>
      <c r="R173" s="1581"/>
      <c r="S173" s="1581"/>
      <c r="T173" s="1582"/>
      <c r="U173" s="1583"/>
      <c r="V173" s="1581"/>
      <c r="W173" s="1584"/>
      <c r="X173" s="1586"/>
      <c r="Y173" s="1587"/>
      <c r="Z173" s="1587"/>
      <c r="AA173" s="1587"/>
      <c r="AB173" s="1587"/>
      <c r="AC173" s="1587"/>
      <c r="AD173" s="1587"/>
      <c r="AE173" s="1587"/>
      <c r="AF173" s="1587"/>
      <c r="AG173" s="1587"/>
      <c r="AH173" s="1587"/>
      <c r="AI173" s="1587"/>
      <c r="AJ173" s="1587"/>
      <c r="AK173" s="1587"/>
      <c r="AL173" s="1587"/>
      <c r="AM173" s="1587"/>
      <c r="AN173" s="1581"/>
      <c r="AO173" s="1581"/>
      <c r="AP173" s="1582"/>
      <c r="AQ173" s="1583"/>
      <c r="AR173" s="1581"/>
      <c r="AS173" s="1584"/>
      <c r="AT173" s="1591" t="s">
        <v>1203</v>
      </c>
      <c r="AU173" s="1592"/>
      <c r="AV173" s="1593"/>
      <c r="AW173" s="1594"/>
      <c r="AX173" s="1594"/>
      <c r="AY173" s="1594"/>
      <c r="AZ173" s="1594"/>
      <c r="BA173" s="1594"/>
      <c r="BB173" s="1594"/>
      <c r="BC173" s="1594"/>
      <c r="BD173" s="1594"/>
      <c r="BE173" s="1594"/>
      <c r="BF173" s="1594"/>
      <c r="BG173" s="1594"/>
      <c r="BH173" s="1594"/>
      <c r="BI173" s="1594"/>
      <c r="BJ173" s="1595"/>
      <c r="BK173" s="1588"/>
      <c r="BL173" s="1588"/>
      <c r="BM173" s="1589"/>
      <c r="BN173" s="1590"/>
      <c r="BO173" s="1588"/>
      <c r="BP173" s="1588"/>
      <c r="BQ173" s="1588"/>
      <c r="BR173" s="1588"/>
      <c r="BS173" s="1589"/>
      <c r="BT173" s="1585"/>
      <c r="BU173" s="1585"/>
      <c r="BV173" s="1585"/>
      <c r="BW173" s="1585"/>
      <c r="BX173" s="1585"/>
      <c r="BY173" s="1585"/>
      <c r="BZ173" s="1585"/>
      <c r="CA173" s="1585"/>
      <c r="CB173" s="1585"/>
      <c r="CC173" s="1585"/>
      <c r="CD173" s="1585"/>
      <c r="CE173" s="1585"/>
      <c r="CH173" s="64" t="str">
        <f t="shared" si="2"/>
        <v/>
      </c>
    </row>
    <row r="174" spans="1:86" ht="19.5" customHeight="1" x14ac:dyDescent="0.2">
      <c r="A174" s="1618"/>
      <c r="B174" s="1619"/>
      <c r="C174" s="1619"/>
      <c r="D174" s="1619"/>
      <c r="E174" s="1620"/>
      <c r="F174" s="1618"/>
      <c r="G174" s="1619"/>
      <c r="H174" s="1619"/>
      <c r="I174" s="1619"/>
      <c r="J174" s="1619"/>
      <c r="K174" s="1620"/>
      <c r="L174" s="1610"/>
      <c r="M174" s="1611"/>
      <c r="N174" s="1612"/>
      <c r="O174" s="1581"/>
      <c r="P174" s="1581"/>
      <c r="Q174" s="1581"/>
      <c r="R174" s="1581"/>
      <c r="S174" s="1581"/>
      <c r="T174" s="1582"/>
      <c r="U174" s="1583"/>
      <c r="V174" s="1581"/>
      <c r="W174" s="1584"/>
      <c r="X174" s="1586"/>
      <c r="Y174" s="1587"/>
      <c r="Z174" s="1587"/>
      <c r="AA174" s="1587"/>
      <c r="AB174" s="1587"/>
      <c r="AC174" s="1587"/>
      <c r="AD174" s="1587"/>
      <c r="AE174" s="1587"/>
      <c r="AF174" s="1587"/>
      <c r="AG174" s="1587"/>
      <c r="AH174" s="1587"/>
      <c r="AI174" s="1587"/>
      <c r="AJ174" s="1587"/>
      <c r="AK174" s="1587"/>
      <c r="AL174" s="1587"/>
      <c r="AM174" s="1587"/>
      <c r="AN174" s="1581"/>
      <c r="AO174" s="1581"/>
      <c r="AP174" s="1582"/>
      <c r="AQ174" s="1583"/>
      <c r="AR174" s="1581"/>
      <c r="AS174" s="1584"/>
      <c r="AT174" s="1591" t="s">
        <v>1203</v>
      </c>
      <c r="AU174" s="1592"/>
      <c r="AV174" s="1593"/>
      <c r="AW174" s="1594"/>
      <c r="AX174" s="1594"/>
      <c r="AY174" s="1594"/>
      <c r="AZ174" s="1594"/>
      <c r="BA174" s="1594"/>
      <c r="BB174" s="1594"/>
      <c r="BC174" s="1594"/>
      <c r="BD174" s="1594"/>
      <c r="BE174" s="1594"/>
      <c r="BF174" s="1594"/>
      <c r="BG174" s="1594"/>
      <c r="BH174" s="1594"/>
      <c r="BI174" s="1594"/>
      <c r="BJ174" s="1595"/>
      <c r="BK174" s="1588"/>
      <c r="BL174" s="1588"/>
      <c r="BM174" s="1589"/>
      <c r="BN174" s="1590"/>
      <c r="BO174" s="1588"/>
      <c r="BP174" s="1588"/>
      <c r="BQ174" s="1588"/>
      <c r="BR174" s="1588"/>
      <c r="BS174" s="1589"/>
      <c r="BT174" s="1585"/>
      <c r="BU174" s="1585"/>
      <c r="BV174" s="1585"/>
      <c r="BW174" s="1585"/>
      <c r="BX174" s="1585"/>
      <c r="BY174" s="1585"/>
      <c r="BZ174" s="1585"/>
      <c r="CA174" s="1585"/>
      <c r="CB174" s="1585"/>
      <c r="CC174" s="1585"/>
      <c r="CD174" s="1585"/>
      <c r="CE174" s="1585"/>
      <c r="CH174" s="64" t="str">
        <f t="shared" si="2"/>
        <v/>
      </c>
    </row>
    <row r="175" spans="1:86" ht="19.5" customHeight="1" x14ac:dyDescent="0.2">
      <c r="A175" s="1618"/>
      <c r="B175" s="1619"/>
      <c r="C175" s="1619"/>
      <c r="D175" s="1619"/>
      <c r="E175" s="1620"/>
      <c r="F175" s="1618"/>
      <c r="G175" s="1619"/>
      <c r="H175" s="1619"/>
      <c r="I175" s="1619"/>
      <c r="J175" s="1619"/>
      <c r="K175" s="1620"/>
      <c r="L175" s="1610"/>
      <c r="M175" s="1611"/>
      <c r="N175" s="1612"/>
      <c r="O175" s="1581"/>
      <c r="P175" s="1581"/>
      <c r="Q175" s="1581"/>
      <c r="R175" s="1581"/>
      <c r="S175" s="1581"/>
      <c r="T175" s="1582"/>
      <c r="U175" s="1583"/>
      <c r="V175" s="1581"/>
      <c r="W175" s="1584"/>
      <c r="X175" s="1586"/>
      <c r="Y175" s="1587"/>
      <c r="Z175" s="1587"/>
      <c r="AA175" s="1587"/>
      <c r="AB175" s="1587"/>
      <c r="AC175" s="1587"/>
      <c r="AD175" s="1587"/>
      <c r="AE175" s="1587"/>
      <c r="AF175" s="1587"/>
      <c r="AG175" s="1587"/>
      <c r="AH175" s="1587"/>
      <c r="AI175" s="1587"/>
      <c r="AJ175" s="1587"/>
      <c r="AK175" s="1587"/>
      <c r="AL175" s="1587"/>
      <c r="AM175" s="1587"/>
      <c r="AN175" s="1581"/>
      <c r="AO175" s="1581"/>
      <c r="AP175" s="1582"/>
      <c r="AQ175" s="1583"/>
      <c r="AR175" s="1581"/>
      <c r="AS175" s="1584"/>
      <c r="AT175" s="1591" t="s">
        <v>1203</v>
      </c>
      <c r="AU175" s="1592"/>
      <c r="AV175" s="1593"/>
      <c r="AW175" s="1594"/>
      <c r="AX175" s="1594"/>
      <c r="AY175" s="1594"/>
      <c r="AZ175" s="1594"/>
      <c r="BA175" s="1594"/>
      <c r="BB175" s="1594"/>
      <c r="BC175" s="1594"/>
      <c r="BD175" s="1594"/>
      <c r="BE175" s="1594"/>
      <c r="BF175" s="1594"/>
      <c r="BG175" s="1594"/>
      <c r="BH175" s="1594"/>
      <c r="BI175" s="1594"/>
      <c r="BJ175" s="1595"/>
      <c r="BK175" s="1588"/>
      <c r="BL175" s="1588"/>
      <c r="BM175" s="1589"/>
      <c r="BN175" s="1590"/>
      <c r="BO175" s="1588"/>
      <c r="BP175" s="1588"/>
      <c r="BQ175" s="1588"/>
      <c r="BR175" s="1588"/>
      <c r="BS175" s="1589"/>
      <c r="BT175" s="1585"/>
      <c r="BU175" s="1585"/>
      <c r="BV175" s="1585"/>
      <c r="BW175" s="1585"/>
      <c r="BX175" s="1585"/>
      <c r="BY175" s="1585"/>
      <c r="BZ175" s="1585"/>
      <c r="CA175" s="1585"/>
      <c r="CB175" s="1585"/>
      <c r="CC175" s="1585"/>
      <c r="CD175" s="1585"/>
      <c r="CE175" s="1585"/>
      <c r="CH175" s="64" t="str">
        <f t="shared" si="2"/>
        <v/>
      </c>
    </row>
    <row r="176" spans="1:86" ht="19.5" customHeight="1" x14ac:dyDescent="0.2">
      <c r="A176" s="1618"/>
      <c r="B176" s="1619"/>
      <c r="C176" s="1619"/>
      <c r="D176" s="1619"/>
      <c r="E176" s="1620"/>
      <c r="F176" s="1618"/>
      <c r="G176" s="1619"/>
      <c r="H176" s="1619"/>
      <c r="I176" s="1619"/>
      <c r="J176" s="1619"/>
      <c r="K176" s="1620"/>
      <c r="L176" s="1610"/>
      <c r="M176" s="1611"/>
      <c r="N176" s="1612"/>
      <c r="O176" s="1581"/>
      <c r="P176" s="1581"/>
      <c r="Q176" s="1581"/>
      <c r="R176" s="1581"/>
      <c r="S176" s="1581"/>
      <c r="T176" s="1582"/>
      <c r="U176" s="1583"/>
      <c r="V176" s="1581"/>
      <c r="W176" s="1584"/>
      <c r="X176" s="1586"/>
      <c r="Y176" s="1587"/>
      <c r="Z176" s="1587"/>
      <c r="AA176" s="1587"/>
      <c r="AB176" s="1587"/>
      <c r="AC176" s="1587"/>
      <c r="AD176" s="1587"/>
      <c r="AE176" s="1587"/>
      <c r="AF176" s="1587"/>
      <c r="AG176" s="1587"/>
      <c r="AH176" s="1587"/>
      <c r="AI176" s="1587"/>
      <c r="AJ176" s="1587"/>
      <c r="AK176" s="1587"/>
      <c r="AL176" s="1587"/>
      <c r="AM176" s="1587"/>
      <c r="AN176" s="1581"/>
      <c r="AO176" s="1581"/>
      <c r="AP176" s="1582"/>
      <c r="AQ176" s="1583"/>
      <c r="AR176" s="1581"/>
      <c r="AS176" s="1584"/>
      <c r="AT176" s="1591" t="s">
        <v>1203</v>
      </c>
      <c r="AU176" s="1592"/>
      <c r="AV176" s="1593"/>
      <c r="AW176" s="1594"/>
      <c r="AX176" s="1594"/>
      <c r="AY176" s="1594"/>
      <c r="AZ176" s="1594"/>
      <c r="BA176" s="1594"/>
      <c r="BB176" s="1594"/>
      <c r="BC176" s="1594"/>
      <c r="BD176" s="1594"/>
      <c r="BE176" s="1594"/>
      <c r="BF176" s="1594"/>
      <c r="BG176" s="1594"/>
      <c r="BH176" s="1594"/>
      <c r="BI176" s="1594"/>
      <c r="BJ176" s="1595"/>
      <c r="BK176" s="1588"/>
      <c r="BL176" s="1588"/>
      <c r="BM176" s="1589"/>
      <c r="BN176" s="1590"/>
      <c r="BO176" s="1588"/>
      <c r="BP176" s="1588"/>
      <c r="BQ176" s="1588"/>
      <c r="BR176" s="1588"/>
      <c r="BS176" s="1589"/>
      <c r="BT176" s="1585"/>
      <c r="BU176" s="1585"/>
      <c r="BV176" s="1585"/>
      <c r="BW176" s="1585"/>
      <c r="BX176" s="1585"/>
      <c r="BY176" s="1585"/>
      <c r="BZ176" s="1585"/>
      <c r="CA176" s="1585"/>
      <c r="CB176" s="1585"/>
      <c r="CC176" s="1585"/>
      <c r="CD176" s="1585"/>
      <c r="CE176" s="1585"/>
      <c r="CH176" s="64" t="str">
        <f t="shared" si="2"/>
        <v/>
      </c>
    </row>
    <row r="177" spans="1:86" ht="19.5" customHeight="1" x14ac:dyDescent="0.2">
      <c r="A177" s="1618"/>
      <c r="B177" s="1619"/>
      <c r="C177" s="1619"/>
      <c r="D177" s="1619"/>
      <c r="E177" s="1620"/>
      <c r="F177" s="1618"/>
      <c r="G177" s="1619"/>
      <c r="H177" s="1619"/>
      <c r="I177" s="1619"/>
      <c r="J177" s="1619"/>
      <c r="K177" s="1620"/>
      <c r="L177" s="1610"/>
      <c r="M177" s="1611"/>
      <c r="N177" s="1612"/>
      <c r="O177" s="1581"/>
      <c r="P177" s="1581"/>
      <c r="Q177" s="1581"/>
      <c r="R177" s="1581"/>
      <c r="S177" s="1581"/>
      <c r="T177" s="1582"/>
      <c r="U177" s="1583"/>
      <c r="V177" s="1581"/>
      <c r="W177" s="1584"/>
      <c r="X177" s="1586"/>
      <c r="Y177" s="1587"/>
      <c r="Z177" s="1587"/>
      <c r="AA177" s="1587"/>
      <c r="AB177" s="1587"/>
      <c r="AC177" s="1587"/>
      <c r="AD177" s="1587"/>
      <c r="AE177" s="1587"/>
      <c r="AF177" s="1587"/>
      <c r="AG177" s="1587"/>
      <c r="AH177" s="1587"/>
      <c r="AI177" s="1587"/>
      <c r="AJ177" s="1587"/>
      <c r="AK177" s="1587"/>
      <c r="AL177" s="1587"/>
      <c r="AM177" s="1587"/>
      <c r="AN177" s="1581"/>
      <c r="AO177" s="1581"/>
      <c r="AP177" s="1582"/>
      <c r="AQ177" s="1583"/>
      <c r="AR177" s="1581"/>
      <c r="AS177" s="1584"/>
      <c r="AT177" s="1591" t="s">
        <v>1203</v>
      </c>
      <c r="AU177" s="1592"/>
      <c r="AV177" s="1593"/>
      <c r="AW177" s="1594"/>
      <c r="AX177" s="1594"/>
      <c r="AY177" s="1594"/>
      <c r="AZ177" s="1594"/>
      <c r="BA177" s="1594"/>
      <c r="BB177" s="1594"/>
      <c r="BC177" s="1594"/>
      <c r="BD177" s="1594"/>
      <c r="BE177" s="1594"/>
      <c r="BF177" s="1594"/>
      <c r="BG177" s="1594"/>
      <c r="BH177" s="1594"/>
      <c r="BI177" s="1594"/>
      <c r="BJ177" s="1595"/>
      <c r="BK177" s="1588"/>
      <c r="BL177" s="1588"/>
      <c r="BM177" s="1589"/>
      <c r="BN177" s="1590"/>
      <c r="BO177" s="1588"/>
      <c r="BP177" s="1588"/>
      <c r="BQ177" s="1588"/>
      <c r="BR177" s="1588"/>
      <c r="BS177" s="1589"/>
      <c r="BT177" s="1585"/>
      <c r="BU177" s="1585"/>
      <c r="BV177" s="1585"/>
      <c r="BW177" s="1585"/>
      <c r="BX177" s="1585"/>
      <c r="BY177" s="1585"/>
      <c r="BZ177" s="1585"/>
      <c r="CA177" s="1585"/>
      <c r="CB177" s="1585"/>
      <c r="CC177" s="1585"/>
      <c r="CD177" s="1585"/>
      <c r="CE177" s="1585"/>
      <c r="CH177" s="64" t="str">
        <f t="shared" si="2"/>
        <v/>
      </c>
    </row>
    <row r="178" spans="1:86" ht="19.5" customHeight="1" x14ac:dyDescent="0.2">
      <c r="A178" s="1618"/>
      <c r="B178" s="1619"/>
      <c r="C178" s="1619"/>
      <c r="D178" s="1619"/>
      <c r="E178" s="1620"/>
      <c r="F178" s="1618"/>
      <c r="G178" s="1619"/>
      <c r="H178" s="1619"/>
      <c r="I178" s="1619"/>
      <c r="J178" s="1619"/>
      <c r="K178" s="1620"/>
      <c r="L178" s="1610"/>
      <c r="M178" s="1611"/>
      <c r="N178" s="1612"/>
      <c r="O178" s="1581"/>
      <c r="P178" s="1581"/>
      <c r="Q178" s="1581"/>
      <c r="R178" s="1581"/>
      <c r="S178" s="1581"/>
      <c r="T178" s="1582"/>
      <c r="U178" s="1583"/>
      <c r="V178" s="1581"/>
      <c r="W178" s="1584"/>
      <c r="X178" s="1586"/>
      <c r="Y178" s="1587"/>
      <c r="Z178" s="1587"/>
      <c r="AA178" s="1587"/>
      <c r="AB178" s="1587"/>
      <c r="AC178" s="1587"/>
      <c r="AD178" s="1587"/>
      <c r="AE178" s="1587"/>
      <c r="AF178" s="1587"/>
      <c r="AG178" s="1587"/>
      <c r="AH178" s="1587"/>
      <c r="AI178" s="1587"/>
      <c r="AJ178" s="1587"/>
      <c r="AK178" s="1587"/>
      <c r="AL178" s="1587"/>
      <c r="AM178" s="1587"/>
      <c r="AN178" s="1581"/>
      <c r="AO178" s="1581"/>
      <c r="AP178" s="1582"/>
      <c r="AQ178" s="1583"/>
      <c r="AR178" s="1581"/>
      <c r="AS178" s="1584"/>
      <c r="AT178" s="1591" t="s">
        <v>1203</v>
      </c>
      <c r="AU178" s="1592"/>
      <c r="AV178" s="1593"/>
      <c r="AW178" s="1594"/>
      <c r="AX178" s="1594"/>
      <c r="AY178" s="1594"/>
      <c r="AZ178" s="1594"/>
      <c r="BA178" s="1594"/>
      <c r="BB178" s="1594"/>
      <c r="BC178" s="1594"/>
      <c r="BD178" s="1594"/>
      <c r="BE178" s="1594"/>
      <c r="BF178" s="1594"/>
      <c r="BG178" s="1594"/>
      <c r="BH178" s="1594"/>
      <c r="BI178" s="1594"/>
      <c r="BJ178" s="1595"/>
      <c r="BK178" s="1588"/>
      <c r="BL178" s="1588"/>
      <c r="BM178" s="1589"/>
      <c r="BN178" s="1590"/>
      <c r="BO178" s="1588"/>
      <c r="BP178" s="1588"/>
      <c r="BQ178" s="1588"/>
      <c r="BR178" s="1588"/>
      <c r="BS178" s="1589"/>
      <c r="BT178" s="1585"/>
      <c r="BU178" s="1585"/>
      <c r="BV178" s="1585"/>
      <c r="BW178" s="1585"/>
      <c r="BX178" s="1585"/>
      <c r="BY178" s="1585"/>
      <c r="BZ178" s="1585"/>
      <c r="CA178" s="1585"/>
      <c r="CB178" s="1585"/>
      <c r="CC178" s="1585"/>
      <c r="CD178" s="1585"/>
      <c r="CE178" s="1585"/>
      <c r="CH178" s="64" t="str">
        <f t="shared" si="2"/>
        <v/>
      </c>
    </row>
    <row r="179" spans="1:86" ht="19.5" customHeight="1" x14ac:dyDescent="0.2">
      <c r="A179" s="1618"/>
      <c r="B179" s="1619"/>
      <c r="C179" s="1619"/>
      <c r="D179" s="1619"/>
      <c r="E179" s="1620"/>
      <c r="F179" s="1618"/>
      <c r="G179" s="1619"/>
      <c r="H179" s="1619"/>
      <c r="I179" s="1619"/>
      <c r="J179" s="1619"/>
      <c r="K179" s="1620"/>
      <c r="L179" s="1610"/>
      <c r="M179" s="1611"/>
      <c r="N179" s="1612"/>
      <c r="O179" s="1581"/>
      <c r="P179" s="1581"/>
      <c r="Q179" s="1581"/>
      <c r="R179" s="1581"/>
      <c r="S179" s="1581"/>
      <c r="T179" s="1582"/>
      <c r="U179" s="1583"/>
      <c r="V179" s="1581"/>
      <c r="W179" s="1584"/>
      <c r="X179" s="1586"/>
      <c r="Y179" s="1587"/>
      <c r="Z179" s="1587"/>
      <c r="AA179" s="1587"/>
      <c r="AB179" s="1587"/>
      <c r="AC179" s="1587"/>
      <c r="AD179" s="1587"/>
      <c r="AE179" s="1587"/>
      <c r="AF179" s="1587"/>
      <c r="AG179" s="1587"/>
      <c r="AH179" s="1587"/>
      <c r="AI179" s="1587"/>
      <c r="AJ179" s="1587"/>
      <c r="AK179" s="1587"/>
      <c r="AL179" s="1587"/>
      <c r="AM179" s="1587"/>
      <c r="AN179" s="1581"/>
      <c r="AO179" s="1581"/>
      <c r="AP179" s="1582"/>
      <c r="AQ179" s="1583"/>
      <c r="AR179" s="1581"/>
      <c r="AS179" s="1584"/>
      <c r="AT179" s="1591" t="s">
        <v>1203</v>
      </c>
      <c r="AU179" s="1592"/>
      <c r="AV179" s="1593"/>
      <c r="AW179" s="1594"/>
      <c r="AX179" s="1594"/>
      <c r="AY179" s="1594"/>
      <c r="AZ179" s="1594"/>
      <c r="BA179" s="1594"/>
      <c r="BB179" s="1594"/>
      <c r="BC179" s="1594"/>
      <c r="BD179" s="1594"/>
      <c r="BE179" s="1594"/>
      <c r="BF179" s="1594"/>
      <c r="BG179" s="1594"/>
      <c r="BH179" s="1594"/>
      <c r="BI179" s="1594"/>
      <c r="BJ179" s="1595"/>
      <c r="BK179" s="1588"/>
      <c r="BL179" s="1588"/>
      <c r="BM179" s="1589"/>
      <c r="BN179" s="1590"/>
      <c r="BO179" s="1588"/>
      <c r="BP179" s="1588"/>
      <c r="BQ179" s="1588"/>
      <c r="BR179" s="1588"/>
      <c r="BS179" s="1589"/>
      <c r="BT179" s="1585"/>
      <c r="BU179" s="1585"/>
      <c r="BV179" s="1585"/>
      <c r="BW179" s="1585"/>
      <c r="BX179" s="1585"/>
      <c r="BY179" s="1585"/>
      <c r="BZ179" s="1585"/>
      <c r="CA179" s="1585"/>
      <c r="CB179" s="1585"/>
      <c r="CC179" s="1585"/>
      <c r="CD179" s="1585"/>
      <c r="CE179" s="1585"/>
      <c r="CH179" s="64" t="str">
        <f t="shared" si="2"/>
        <v/>
      </c>
    </row>
    <row r="180" spans="1:86" ht="19.5" customHeight="1" x14ac:dyDescent="0.2">
      <c r="A180" s="1618"/>
      <c r="B180" s="1619"/>
      <c r="C180" s="1619"/>
      <c r="D180" s="1619"/>
      <c r="E180" s="1620"/>
      <c r="F180" s="1618"/>
      <c r="G180" s="1619"/>
      <c r="H180" s="1619"/>
      <c r="I180" s="1619"/>
      <c r="J180" s="1619"/>
      <c r="K180" s="1620"/>
      <c r="L180" s="1610"/>
      <c r="M180" s="1611"/>
      <c r="N180" s="1612"/>
      <c r="O180" s="1581"/>
      <c r="P180" s="1581"/>
      <c r="Q180" s="1581"/>
      <c r="R180" s="1581"/>
      <c r="S180" s="1581"/>
      <c r="T180" s="1582"/>
      <c r="U180" s="1583"/>
      <c r="V180" s="1581"/>
      <c r="W180" s="1584"/>
      <c r="X180" s="1586"/>
      <c r="Y180" s="1587"/>
      <c r="Z180" s="1587"/>
      <c r="AA180" s="1587"/>
      <c r="AB180" s="1587"/>
      <c r="AC180" s="1587"/>
      <c r="AD180" s="1587"/>
      <c r="AE180" s="1587"/>
      <c r="AF180" s="1587"/>
      <c r="AG180" s="1587"/>
      <c r="AH180" s="1587"/>
      <c r="AI180" s="1587"/>
      <c r="AJ180" s="1587"/>
      <c r="AK180" s="1587"/>
      <c r="AL180" s="1587"/>
      <c r="AM180" s="1587"/>
      <c r="AN180" s="1581"/>
      <c r="AO180" s="1581"/>
      <c r="AP180" s="1582"/>
      <c r="AQ180" s="1583"/>
      <c r="AR180" s="1581"/>
      <c r="AS180" s="1584"/>
      <c r="AT180" s="1591" t="s">
        <v>1203</v>
      </c>
      <c r="AU180" s="1592"/>
      <c r="AV180" s="1593"/>
      <c r="AW180" s="1594"/>
      <c r="AX180" s="1594"/>
      <c r="AY180" s="1594"/>
      <c r="AZ180" s="1594"/>
      <c r="BA180" s="1594"/>
      <c r="BB180" s="1594"/>
      <c r="BC180" s="1594"/>
      <c r="BD180" s="1594"/>
      <c r="BE180" s="1594"/>
      <c r="BF180" s="1594"/>
      <c r="BG180" s="1594"/>
      <c r="BH180" s="1594"/>
      <c r="BI180" s="1594"/>
      <c r="BJ180" s="1595"/>
      <c r="BK180" s="1588"/>
      <c r="BL180" s="1588"/>
      <c r="BM180" s="1589"/>
      <c r="BN180" s="1590"/>
      <c r="BO180" s="1588"/>
      <c r="BP180" s="1588"/>
      <c r="BQ180" s="1588"/>
      <c r="BR180" s="1588"/>
      <c r="BS180" s="1589"/>
      <c r="BT180" s="1585"/>
      <c r="BU180" s="1585"/>
      <c r="BV180" s="1585"/>
      <c r="BW180" s="1585"/>
      <c r="BX180" s="1585"/>
      <c r="BY180" s="1585"/>
      <c r="BZ180" s="1585"/>
      <c r="CA180" s="1585"/>
      <c r="CB180" s="1585"/>
      <c r="CC180" s="1585"/>
      <c r="CD180" s="1585"/>
      <c r="CE180" s="1585"/>
      <c r="CH180" s="64" t="str">
        <f t="shared" si="2"/>
        <v/>
      </c>
    </row>
    <row r="181" spans="1:86" ht="19.5" customHeight="1" x14ac:dyDescent="0.2">
      <c r="A181" s="1618"/>
      <c r="B181" s="1619"/>
      <c r="C181" s="1619"/>
      <c r="D181" s="1619"/>
      <c r="E181" s="1620"/>
      <c r="F181" s="1618"/>
      <c r="G181" s="1619"/>
      <c r="H181" s="1619"/>
      <c r="I181" s="1619"/>
      <c r="J181" s="1619"/>
      <c r="K181" s="1620"/>
      <c r="L181" s="1610"/>
      <c r="M181" s="1611"/>
      <c r="N181" s="1612"/>
      <c r="O181" s="1581"/>
      <c r="P181" s="1581"/>
      <c r="Q181" s="1581"/>
      <c r="R181" s="1581"/>
      <c r="S181" s="1581"/>
      <c r="T181" s="1582"/>
      <c r="U181" s="1583"/>
      <c r="V181" s="1581"/>
      <c r="W181" s="1584"/>
      <c r="X181" s="1586"/>
      <c r="Y181" s="1587"/>
      <c r="Z181" s="1587"/>
      <c r="AA181" s="1587"/>
      <c r="AB181" s="1587"/>
      <c r="AC181" s="1587"/>
      <c r="AD181" s="1587"/>
      <c r="AE181" s="1587"/>
      <c r="AF181" s="1587"/>
      <c r="AG181" s="1587"/>
      <c r="AH181" s="1587"/>
      <c r="AI181" s="1587"/>
      <c r="AJ181" s="1587"/>
      <c r="AK181" s="1587"/>
      <c r="AL181" s="1587"/>
      <c r="AM181" s="1587"/>
      <c r="AN181" s="1581"/>
      <c r="AO181" s="1581"/>
      <c r="AP181" s="1582"/>
      <c r="AQ181" s="1583"/>
      <c r="AR181" s="1581"/>
      <c r="AS181" s="1584"/>
      <c r="AT181" s="1591" t="s">
        <v>1203</v>
      </c>
      <c r="AU181" s="1592"/>
      <c r="AV181" s="1593"/>
      <c r="AW181" s="1594"/>
      <c r="AX181" s="1594"/>
      <c r="AY181" s="1594"/>
      <c r="AZ181" s="1594"/>
      <c r="BA181" s="1594"/>
      <c r="BB181" s="1594"/>
      <c r="BC181" s="1594"/>
      <c r="BD181" s="1594"/>
      <c r="BE181" s="1594"/>
      <c r="BF181" s="1594"/>
      <c r="BG181" s="1594"/>
      <c r="BH181" s="1594"/>
      <c r="BI181" s="1594"/>
      <c r="BJ181" s="1595"/>
      <c r="BK181" s="1588"/>
      <c r="BL181" s="1588"/>
      <c r="BM181" s="1589"/>
      <c r="BN181" s="1590"/>
      <c r="BO181" s="1588"/>
      <c r="BP181" s="1588"/>
      <c r="BQ181" s="1588"/>
      <c r="BR181" s="1588"/>
      <c r="BS181" s="1589"/>
      <c r="BT181" s="1585"/>
      <c r="BU181" s="1585"/>
      <c r="BV181" s="1585"/>
      <c r="BW181" s="1585"/>
      <c r="BX181" s="1585"/>
      <c r="BY181" s="1585"/>
      <c r="BZ181" s="1585"/>
      <c r="CA181" s="1585"/>
      <c r="CB181" s="1585"/>
      <c r="CC181" s="1585"/>
      <c r="CD181" s="1585"/>
      <c r="CE181" s="1585"/>
      <c r="CH181" s="64" t="str">
        <f t="shared" si="2"/>
        <v/>
      </c>
    </row>
    <row r="182" spans="1:86" ht="19.5" customHeight="1" x14ac:dyDescent="0.2">
      <c r="A182" s="1618"/>
      <c r="B182" s="1619"/>
      <c r="C182" s="1619"/>
      <c r="D182" s="1619"/>
      <c r="E182" s="1620"/>
      <c r="F182" s="1618"/>
      <c r="G182" s="1619"/>
      <c r="H182" s="1619"/>
      <c r="I182" s="1619"/>
      <c r="J182" s="1619"/>
      <c r="K182" s="1620"/>
      <c r="L182" s="1610"/>
      <c r="M182" s="1611"/>
      <c r="N182" s="1612"/>
      <c r="O182" s="1581"/>
      <c r="P182" s="1581"/>
      <c r="Q182" s="1581"/>
      <c r="R182" s="1581"/>
      <c r="S182" s="1581"/>
      <c r="T182" s="1582"/>
      <c r="U182" s="1583"/>
      <c r="V182" s="1581"/>
      <c r="W182" s="1584"/>
      <c r="X182" s="1586"/>
      <c r="Y182" s="1587"/>
      <c r="Z182" s="1587"/>
      <c r="AA182" s="1587"/>
      <c r="AB182" s="1587"/>
      <c r="AC182" s="1587"/>
      <c r="AD182" s="1587"/>
      <c r="AE182" s="1587"/>
      <c r="AF182" s="1587"/>
      <c r="AG182" s="1587"/>
      <c r="AH182" s="1587"/>
      <c r="AI182" s="1587"/>
      <c r="AJ182" s="1587"/>
      <c r="AK182" s="1587"/>
      <c r="AL182" s="1587"/>
      <c r="AM182" s="1587"/>
      <c r="AN182" s="1581"/>
      <c r="AO182" s="1581"/>
      <c r="AP182" s="1582"/>
      <c r="AQ182" s="1583"/>
      <c r="AR182" s="1581"/>
      <c r="AS182" s="1584"/>
      <c r="AT182" s="1591" t="s">
        <v>1203</v>
      </c>
      <c r="AU182" s="1592"/>
      <c r="AV182" s="1593"/>
      <c r="AW182" s="1594"/>
      <c r="AX182" s="1594"/>
      <c r="AY182" s="1594"/>
      <c r="AZ182" s="1594"/>
      <c r="BA182" s="1594"/>
      <c r="BB182" s="1594"/>
      <c r="BC182" s="1594"/>
      <c r="BD182" s="1594"/>
      <c r="BE182" s="1594"/>
      <c r="BF182" s="1594"/>
      <c r="BG182" s="1594"/>
      <c r="BH182" s="1594"/>
      <c r="BI182" s="1594"/>
      <c r="BJ182" s="1595"/>
      <c r="BK182" s="1588"/>
      <c r="BL182" s="1588"/>
      <c r="BM182" s="1589"/>
      <c r="BN182" s="1590"/>
      <c r="BO182" s="1588"/>
      <c r="BP182" s="1588"/>
      <c r="BQ182" s="1588"/>
      <c r="BR182" s="1588"/>
      <c r="BS182" s="1589"/>
      <c r="BT182" s="1585"/>
      <c r="BU182" s="1585"/>
      <c r="BV182" s="1585"/>
      <c r="BW182" s="1585"/>
      <c r="BX182" s="1585"/>
      <c r="BY182" s="1585"/>
      <c r="BZ182" s="1585"/>
      <c r="CA182" s="1585"/>
      <c r="CB182" s="1585"/>
      <c r="CC182" s="1585"/>
      <c r="CD182" s="1585"/>
      <c r="CE182" s="1585"/>
      <c r="CH182" s="64" t="str">
        <f t="shared" si="2"/>
        <v/>
      </c>
    </row>
    <row r="183" spans="1:86" ht="19.5" customHeight="1" x14ac:dyDescent="0.2">
      <c r="A183" s="1618"/>
      <c r="B183" s="1619"/>
      <c r="C183" s="1619"/>
      <c r="D183" s="1619"/>
      <c r="E183" s="1620"/>
      <c r="F183" s="1618"/>
      <c r="G183" s="1619"/>
      <c r="H183" s="1619"/>
      <c r="I183" s="1619"/>
      <c r="J183" s="1619"/>
      <c r="K183" s="1620"/>
      <c r="L183" s="1610"/>
      <c r="M183" s="1611"/>
      <c r="N183" s="1612"/>
      <c r="O183" s="1581"/>
      <c r="P183" s="1581"/>
      <c r="Q183" s="1581"/>
      <c r="R183" s="1581"/>
      <c r="S183" s="1581"/>
      <c r="T183" s="1582"/>
      <c r="U183" s="1583"/>
      <c r="V183" s="1581"/>
      <c r="W183" s="1584"/>
      <c r="X183" s="1586"/>
      <c r="Y183" s="1587"/>
      <c r="Z183" s="1587"/>
      <c r="AA183" s="1587"/>
      <c r="AB183" s="1587"/>
      <c r="AC183" s="1587"/>
      <c r="AD183" s="1587"/>
      <c r="AE183" s="1587"/>
      <c r="AF183" s="1587"/>
      <c r="AG183" s="1587"/>
      <c r="AH183" s="1587"/>
      <c r="AI183" s="1587"/>
      <c r="AJ183" s="1587"/>
      <c r="AK183" s="1587"/>
      <c r="AL183" s="1587"/>
      <c r="AM183" s="1587"/>
      <c r="AN183" s="1581"/>
      <c r="AO183" s="1581"/>
      <c r="AP183" s="1582"/>
      <c r="AQ183" s="1583"/>
      <c r="AR183" s="1581"/>
      <c r="AS183" s="1584"/>
      <c r="AT183" s="1591" t="s">
        <v>1203</v>
      </c>
      <c r="AU183" s="1592"/>
      <c r="AV183" s="1593"/>
      <c r="AW183" s="1594"/>
      <c r="AX183" s="1594"/>
      <c r="AY183" s="1594"/>
      <c r="AZ183" s="1594"/>
      <c r="BA183" s="1594"/>
      <c r="BB183" s="1594"/>
      <c r="BC183" s="1594"/>
      <c r="BD183" s="1594"/>
      <c r="BE183" s="1594"/>
      <c r="BF183" s="1594"/>
      <c r="BG183" s="1594"/>
      <c r="BH183" s="1594"/>
      <c r="BI183" s="1594"/>
      <c r="BJ183" s="1595"/>
      <c r="BK183" s="1588"/>
      <c r="BL183" s="1588"/>
      <c r="BM183" s="1589"/>
      <c r="BN183" s="1590"/>
      <c r="BO183" s="1588"/>
      <c r="BP183" s="1588"/>
      <c r="BQ183" s="1588"/>
      <c r="BR183" s="1588"/>
      <c r="BS183" s="1589"/>
      <c r="BT183" s="1585"/>
      <c r="BU183" s="1585"/>
      <c r="BV183" s="1585"/>
      <c r="BW183" s="1585"/>
      <c r="BX183" s="1585"/>
      <c r="BY183" s="1585"/>
      <c r="BZ183" s="1585"/>
      <c r="CA183" s="1585"/>
      <c r="CB183" s="1585"/>
      <c r="CC183" s="1585"/>
      <c r="CD183" s="1585"/>
      <c r="CE183" s="1585"/>
      <c r="CH183" s="64" t="str">
        <f t="shared" si="2"/>
        <v/>
      </c>
    </row>
    <row r="184" spans="1:86" ht="19.5" customHeight="1" x14ac:dyDescent="0.2">
      <c r="A184" s="1618"/>
      <c r="B184" s="1619"/>
      <c r="C184" s="1619"/>
      <c r="D184" s="1619"/>
      <c r="E184" s="1620"/>
      <c r="F184" s="1618"/>
      <c r="G184" s="1619"/>
      <c r="H184" s="1619"/>
      <c r="I184" s="1619"/>
      <c r="J184" s="1619"/>
      <c r="K184" s="1620"/>
      <c r="L184" s="1610"/>
      <c r="M184" s="1611"/>
      <c r="N184" s="1612"/>
      <c r="O184" s="1581"/>
      <c r="P184" s="1581"/>
      <c r="Q184" s="1581"/>
      <c r="R184" s="1581"/>
      <c r="S184" s="1581"/>
      <c r="T184" s="1582"/>
      <c r="U184" s="1583"/>
      <c r="V184" s="1581"/>
      <c r="W184" s="1584"/>
      <c r="X184" s="1586"/>
      <c r="Y184" s="1587"/>
      <c r="Z184" s="1587"/>
      <c r="AA184" s="1587"/>
      <c r="AB184" s="1587"/>
      <c r="AC184" s="1587"/>
      <c r="AD184" s="1587"/>
      <c r="AE184" s="1587"/>
      <c r="AF184" s="1587"/>
      <c r="AG184" s="1587"/>
      <c r="AH184" s="1587"/>
      <c r="AI184" s="1587"/>
      <c r="AJ184" s="1587"/>
      <c r="AK184" s="1587"/>
      <c r="AL184" s="1587"/>
      <c r="AM184" s="1587"/>
      <c r="AN184" s="1581"/>
      <c r="AO184" s="1581"/>
      <c r="AP184" s="1582"/>
      <c r="AQ184" s="1583"/>
      <c r="AR184" s="1581"/>
      <c r="AS184" s="1584"/>
      <c r="AT184" s="1591" t="s">
        <v>1203</v>
      </c>
      <c r="AU184" s="1592"/>
      <c r="AV184" s="1593"/>
      <c r="AW184" s="1594"/>
      <c r="AX184" s="1594"/>
      <c r="AY184" s="1594"/>
      <c r="AZ184" s="1594"/>
      <c r="BA184" s="1594"/>
      <c r="BB184" s="1594"/>
      <c r="BC184" s="1594"/>
      <c r="BD184" s="1594"/>
      <c r="BE184" s="1594"/>
      <c r="BF184" s="1594"/>
      <c r="BG184" s="1594"/>
      <c r="BH184" s="1594"/>
      <c r="BI184" s="1594"/>
      <c r="BJ184" s="1595"/>
      <c r="BK184" s="1588"/>
      <c r="BL184" s="1588"/>
      <c r="BM184" s="1589"/>
      <c r="BN184" s="1590"/>
      <c r="BO184" s="1588"/>
      <c r="BP184" s="1588"/>
      <c r="BQ184" s="1588"/>
      <c r="BR184" s="1588"/>
      <c r="BS184" s="1589"/>
      <c r="BT184" s="1585"/>
      <c r="BU184" s="1585"/>
      <c r="BV184" s="1585"/>
      <c r="BW184" s="1585"/>
      <c r="BX184" s="1585"/>
      <c r="BY184" s="1585"/>
      <c r="BZ184" s="1585"/>
      <c r="CA184" s="1585"/>
      <c r="CB184" s="1585"/>
      <c r="CC184" s="1585"/>
      <c r="CD184" s="1585"/>
      <c r="CE184" s="1585"/>
      <c r="CH184" s="64" t="str">
        <f t="shared" si="2"/>
        <v/>
      </c>
    </row>
    <row r="185" spans="1:86" ht="19.5" customHeight="1" x14ac:dyDescent="0.2">
      <c r="A185" s="1618"/>
      <c r="B185" s="1619"/>
      <c r="C185" s="1619"/>
      <c r="D185" s="1619"/>
      <c r="E185" s="1620"/>
      <c r="F185" s="1618"/>
      <c r="G185" s="1619"/>
      <c r="H185" s="1619"/>
      <c r="I185" s="1619"/>
      <c r="J185" s="1619"/>
      <c r="K185" s="1620"/>
      <c r="L185" s="1610"/>
      <c r="M185" s="1611"/>
      <c r="N185" s="1612"/>
      <c r="O185" s="1581"/>
      <c r="P185" s="1581"/>
      <c r="Q185" s="1581"/>
      <c r="R185" s="1581"/>
      <c r="S185" s="1581"/>
      <c r="T185" s="1582"/>
      <c r="U185" s="1583"/>
      <c r="V185" s="1581"/>
      <c r="W185" s="1584"/>
      <c r="X185" s="1586"/>
      <c r="Y185" s="1587"/>
      <c r="Z185" s="1587"/>
      <c r="AA185" s="1587"/>
      <c r="AB185" s="1587"/>
      <c r="AC185" s="1587"/>
      <c r="AD185" s="1587"/>
      <c r="AE185" s="1587"/>
      <c r="AF185" s="1587"/>
      <c r="AG185" s="1587"/>
      <c r="AH185" s="1587"/>
      <c r="AI185" s="1587"/>
      <c r="AJ185" s="1587"/>
      <c r="AK185" s="1587"/>
      <c r="AL185" s="1587"/>
      <c r="AM185" s="1587"/>
      <c r="AN185" s="1581"/>
      <c r="AO185" s="1581"/>
      <c r="AP185" s="1582"/>
      <c r="AQ185" s="1583"/>
      <c r="AR185" s="1581"/>
      <c r="AS185" s="1584"/>
      <c r="AT185" s="1591" t="s">
        <v>1203</v>
      </c>
      <c r="AU185" s="1592"/>
      <c r="AV185" s="1593"/>
      <c r="AW185" s="1594"/>
      <c r="AX185" s="1594"/>
      <c r="AY185" s="1594"/>
      <c r="AZ185" s="1594"/>
      <c r="BA185" s="1594"/>
      <c r="BB185" s="1594"/>
      <c r="BC185" s="1594"/>
      <c r="BD185" s="1594"/>
      <c r="BE185" s="1594"/>
      <c r="BF185" s="1594"/>
      <c r="BG185" s="1594"/>
      <c r="BH185" s="1594"/>
      <c r="BI185" s="1594"/>
      <c r="BJ185" s="1595"/>
      <c r="BK185" s="1588"/>
      <c r="BL185" s="1588"/>
      <c r="BM185" s="1589"/>
      <c r="BN185" s="1590"/>
      <c r="BO185" s="1588"/>
      <c r="BP185" s="1588"/>
      <c r="BQ185" s="1588"/>
      <c r="BR185" s="1588"/>
      <c r="BS185" s="1589"/>
      <c r="BT185" s="1585"/>
      <c r="BU185" s="1585"/>
      <c r="BV185" s="1585"/>
      <c r="BW185" s="1585"/>
      <c r="BX185" s="1585"/>
      <c r="BY185" s="1585"/>
      <c r="BZ185" s="1585"/>
      <c r="CA185" s="1585"/>
      <c r="CB185" s="1585"/>
      <c r="CC185" s="1585"/>
      <c r="CD185" s="1585"/>
      <c r="CE185" s="1585"/>
      <c r="CH185" s="64" t="str">
        <f t="shared" si="2"/>
        <v/>
      </c>
    </row>
    <row r="186" spans="1:86" ht="19.5" customHeight="1" x14ac:dyDescent="0.2">
      <c r="A186" s="1618"/>
      <c r="B186" s="1619"/>
      <c r="C186" s="1619"/>
      <c r="D186" s="1619"/>
      <c r="E186" s="1620"/>
      <c r="F186" s="1618"/>
      <c r="G186" s="1619"/>
      <c r="H186" s="1619"/>
      <c r="I186" s="1619"/>
      <c r="J186" s="1619"/>
      <c r="K186" s="1620"/>
      <c r="L186" s="1610"/>
      <c r="M186" s="1611"/>
      <c r="N186" s="1612"/>
      <c r="O186" s="1581"/>
      <c r="P186" s="1581"/>
      <c r="Q186" s="1581"/>
      <c r="R186" s="1581"/>
      <c r="S186" s="1581"/>
      <c r="T186" s="1582"/>
      <c r="U186" s="1583"/>
      <c r="V186" s="1581"/>
      <c r="W186" s="1584"/>
      <c r="X186" s="1586"/>
      <c r="Y186" s="1587"/>
      <c r="Z186" s="1587"/>
      <c r="AA186" s="1587"/>
      <c r="AB186" s="1587"/>
      <c r="AC186" s="1587"/>
      <c r="AD186" s="1587"/>
      <c r="AE186" s="1587"/>
      <c r="AF186" s="1587"/>
      <c r="AG186" s="1587"/>
      <c r="AH186" s="1587"/>
      <c r="AI186" s="1587"/>
      <c r="AJ186" s="1587"/>
      <c r="AK186" s="1587"/>
      <c r="AL186" s="1587"/>
      <c r="AM186" s="1587"/>
      <c r="AN186" s="1581"/>
      <c r="AO186" s="1581"/>
      <c r="AP186" s="1582"/>
      <c r="AQ186" s="1583"/>
      <c r="AR186" s="1581"/>
      <c r="AS186" s="1584"/>
      <c r="AT186" s="1591" t="s">
        <v>1203</v>
      </c>
      <c r="AU186" s="1592"/>
      <c r="AV186" s="1593"/>
      <c r="AW186" s="1594"/>
      <c r="AX186" s="1594"/>
      <c r="AY186" s="1594"/>
      <c r="AZ186" s="1594"/>
      <c r="BA186" s="1594"/>
      <c r="BB186" s="1594"/>
      <c r="BC186" s="1594"/>
      <c r="BD186" s="1594"/>
      <c r="BE186" s="1594"/>
      <c r="BF186" s="1594"/>
      <c r="BG186" s="1594"/>
      <c r="BH186" s="1594"/>
      <c r="BI186" s="1594"/>
      <c r="BJ186" s="1595"/>
      <c r="BK186" s="1588"/>
      <c r="BL186" s="1588"/>
      <c r="BM186" s="1589"/>
      <c r="BN186" s="1590"/>
      <c r="BO186" s="1588"/>
      <c r="BP186" s="1588"/>
      <c r="BQ186" s="1588"/>
      <c r="BR186" s="1588"/>
      <c r="BS186" s="1589"/>
      <c r="BT186" s="1585"/>
      <c r="BU186" s="1585"/>
      <c r="BV186" s="1585"/>
      <c r="BW186" s="1585"/>
      <c r="BX186" s="1585"/>
      <c r="BY186" s="1585"/>
      <c r="BZ186" s="1585"/>
      <c r="CA186" s="1585"/>
      <c r="CB186" s="1585"/>
      <c r="CC186" s="1585"/>
      <c r="CD186" s="1585"/>
      <c r="CE186" s="1585"/>
      <c r="CH186" s="64" t="str">
        <f t="shared" si="2"/>
        <v/>
      </c>
    </row>
    <row r="187" spans="1:86" ht="19.5" customHeight="1" x14ac:dyDescent="0.2">
      <c r="A187" s="1618"/>
      <c r="B187" s="1619"/>
      <c r="C187" s="1619"/>
      <c r="D187" s="1619"/>
      <c r="E187" s="1620"/>
      <c r="F187" s="1618"/>
      <c r="G187" s="1619"/>
      <c r="H187" s="1619"/>
      <c r="I187" s="1619"/>
      <c r="J187" s="1619"/>
      <c r="K187" s="1620"/>
      <c r="L187" s="1610"/>
      <c r="M187" s="1611"/>
      <c r="N187" s="1612"/>
      <c r="O187" s="1581"/>
      <c r="P187" s="1581"/>
      <c r="Q187" s="1581"/>
      <c r="R187" s="1581"/>
      <c r="S187" s="1581"/>
      <c r="T187" s="1582"/>
      <c r="U187" s="1583"/>
      <c r="V187" s="1581"/>
      <c r="W187" s="1584"/>
      <c r="X187" s="1608"/>
      <c r="Y187" s="1609"/>
      <c r="Z187" s="1609"/>
      <c r="AA187" s="1609"/>
      <c r="AB187" s="1609"/>
      <c r="AC187" s="1609"/>
      <c r="AD187" s="1609"/>
      <c r="AE187" s="1609"/>
      <c r="AF187" s="1609"/>
      <c r="AG187" s="1609"/>
      <c r="AH187" s="1609"/>
      <c r="AI187" s="1609"/>
      <c r="AJ187" s="1609"/>
      <c r="AK187" s="1609"/>
      <c r="AL187" s="1609"/>
      <c r="AM187" s="1609"/>
      <c r="AN187" s="1581"/>
      <c r="AO187" s="1581"/>
      <c r="AP187" s="1582"/>
      <c r="AQ187" s="1583"/>
      <c r="AR187" s="1581"/>
      <c r="AS187" s="1584"/>
      <c r="AT187" s="1591" t="s">
        <v>1203</v>
      </c>
      <c r="AU187" s="1592"/>
      <c r="AV187" s="1593"/>
      <c r="AW187" s="1594"/>
      <c r="AX187" s="1594"/>
      <c r="AY187" s="1594"/>
      <c r="AZ187" s="1594"/>
      <c r="BA187" s="1594"/>
      <c r="BB187" s="1594"/>
      <c r="BC187" s="1594"/>
      <c r="BD187" s="1594"/>
      <c r="BE187" s="1594"/>
      <c r="BF187" s="1594"/>
      <c r="BG187" s="1594"/>
      <c r="BH187" s="1594"/>
      <c r="BI187" s="1594"/>
      <c r="BJ187" s="1595"/>
      <c r="BK187" s="1588"/>
      <c r="BL187" s="1588"/>
      <c r="BM187" s="1589"/>
      <c r="BN187" s="1590"/>
      <c r="BO187" s="1588"/>
      <c r="BP187" s="1588"/>
      <c r="BQ187" s="1588"/>
      <c r="BR187" s="1588"/>
      <c r="BS187" s="1589"/>
      <c r="BT187" s="1585"/>
      <c r="BU187" s="1585"/>
      <c r="BV187" s="1585"/>
      <c r="BW187" s="1585"/>
      <c r="BX187" s="1585"/>
      <c r="BY187" s="1585"/>
      <c r="BZ187" s="1585"/>
      <c r="CA187" s="1585"/>
      <c r="CB187" s="1585"/>
      <c r="CC187" s="1585"/>
      <c r="CD187" s="1585"/>
      <c r="CE187" s="1585"/>
      <c r="CH187" s="64" t="str">
        <f t="shared" si="2"/>
        <v/>
      </c>
    </row>
    <row r="188" spans="1:86" ht="19.5" customHeight="1" x14ac:dyDescent="0.2">
      <c r="A188" s="1618"/>
      <c r="B188" s="1619"/>
      <c r="C188" s="1619"/>
      <c r="D188" s="1619"/>
      <c r="E188" s="1620"/>
      <c r="F188" s="1618"/>
      <c r="G188" s="1619"/>
      <c r="H188" s="1619"/>
      <c r="I188" s="1619"/>
      <c r="J188" s="1619"/>
      <c r="K188" s="1620"/>
      <c r="L188" s="1610"/>
      <c r="M188" s="1611"/>
      <c r="N188" s="1612"/>
      <c r="O188" s="1581"/>
      <c r="P188" s="1581"/>
      <c r="Q188" s="1581"/>
      <c r="R188" s="1581"/>
      <c r="S188" s="1581"/>
      <c r="T188" s="1582"/>
      <c r="U188" s="1583"/>
      <c r="V188" s="1581"/>
      <c r="W188" s="1584"/>
      <c r="X188" s="1606"/>
      <c r="Y188" s="1607"/>
      <c r="Z188" s="1607"/>
      <c r="AA188" s="1607"/>
      <c r="AB188" s="1607"/>
      <c r="AC188" s="1607"/>
      <c r="AD188" s="1607"/>
      <c r="AE188" s="1607"/>
      <c r="AF188" s="1607"/>
      <c r="AG188" s="1607"/>
      <c r="AH188" s="1607"/>
      <c r="AI188" s="1607"/>
      <c r="AJ188" s="1607"/>
      <c r="AK188" s="1607"/>
      <c r="AL188" s="1607"/>
      <c r="AM188" s="1607"/>
      <c r="AN188" s="1581"/>
      <c r="AO188" s="1581"/>
      <c r="AP188" s="1582"/>
      <c r="AQ188" s="1583"/>
      <c r="AR188" s="1581"/>
      <c r="AS188" s="1584"/>
      <c r="AT188" s="1591" t="s">
        <v>1203</v>
      </c>
      <c r="AU188" s="1592"/>
      <c r="AV188" s="1593"/>
      <c r="AW188" s="1594"/>
      <c r="AX188" s="1594"/>
      <c r="AY188" s="1594"/>
      <c r="AZ188" s="1594"/>
      <c r="BA188" s="1594"/>
      <c r="BB188" s="1594"/>
      <c r="BC188" s="1594"/>
      <c r="BD188" s="1594"/>
      <c r="BE188" s="1594"/>
      <c r="BF188" s="1594"/>
      <c r="BG188" s="1594"/>
      <c r="BH188" s="1594"/>
      <c r="BI188" s="1594"/>
      <c r="BJ188" s="1595"/>
      <c r="BK188" s="1603"/>
      <c r="BL188" s="1603"/>
      <c r="BM188" s="1604"/>
      <c r="BN188" s="1605"/>
      <c r="BO188" s="1603"/>
      <c r="BP188" s="1603"/>
      <c r="BQ188" s="1603"/>
      <c r="BR188" s="1603"/>
      <c r="BS188" s="1604"/>
      <c r="BT188" s="1601"/>
      <c r="BU188" s="1601"/>
      <c r="BV188" s="1601"/>
      <c r="BW188" s="1601"/>
      <c r="BX188" s="1601"/>
      <c r="BY188" s="1601"/>
      <c r="BZ188" s="1601"/>
      <c r="CA188" s="1601"/>
      <c r="CB188" s="1601"/>
      <c r="CC188" s="1601"/>
      <c r="CD188" s="1601"/>
      <c r="CE188" s="1601"/>
      <c r="CH188" s="64" t="str">
        <f t="shared" si="2"/>
        <v/>
      </c>
    </row>
    <row r="189" spans="1:86" ht="19.5" customHeight="1" x14ac:dyDescent="0.2">
      <c r="A189" s="1618"/>
      <c r="B189" s="1619"/>
      <c r="C189" s="1619"/>
      <c r="D189" s="1619"/>
      <c r="E189" s="1620"/>
      <c r="F189" s="1618"/>
      <c r="G189" s="1619"/>
      <c r="H189" s="1619"/>
      <c r="I189" s="1619"/>
      <c r="J189" s="1619"/>
      <c r="K189" s="1620"/>
      <c r="L189" s="1610"/>
      <c r="M189" s="1611"/>
      <c r="N189" s="1612"/>
      <c r="O189" s="1581"/>
      <c r="P189" s="1581"/>
      <c r="Q189" s="1581"/>
      <c r="R189" s="1581"/>
      <c r="S189" s="1581"/>
      <c r="T189" s="1582"/>
      <c r="U189" s="1583"/>
      <c r="V189" s="1581"/>
      <c r="W189" s="1584"/>
      <c r="X189" s="1586"/>
      <c r="Y189" s="1587"/>
      <c r="Z189" s="1587"/>
      <c r="AA189" s="1587"/>
      <c r="AB189" s="1587"/>
      <c r="AC189" s="1587"/>
      <c r="AD189" s="1587"/>
      <c r="AE189" s="1587"/>
      <c r="AF189" s="1587"/>
      <c r="AG189" s="1587"/>
      <c r="AH189" s="1587"/>
      <c r="AI189" s="1587"/>
      <c r="AJ189" s="1587"/>
      <c r="AK189" s="1587"/>
      <c r="AL189" s="1587"/>
      <c r="AM189" s="1587"/>
      <c r="AN189" s="1581"/>
      <c r="AO189" s="1581"/>
      <c r="AP189" s="1582"/>
      <c r="AQ189" s="1583"/>
      <c r="AR189" s="1581"/>
      <c r="AS189" s="1584"/>
      <c r="AT189" s="1591" t="s">
        <v>1203</v>
      </c>
      <c r="AU189" s="1592"/>
      <c r="AV189" s="1593"/>
      <c r="AW189" s="1594"/>
      <c r="AX189" s="1594"/>
      <c r="AY189" s="1594"/>
      <c r="AZ189" s="1594"/>
      <c r="BA189" s="1594"/>
      <c r="BB189" s="1594"/>
      <c r="BC189" s="1594"/>
      <c r="BD189" s="1594"/>
      <c r="BE189" s="1594"/>
      <c r="BF189" s="1594"/>
      <c r="BG189" s="1594"/>
      <c r="BH189" s="1594"/>
      <c r="BI189" s="1594"/>
      <c r="BJ189" s="1595"/>
      <c r="BK189" s="1588"/>
      <c r="BL189" s="1588"/>
      <c r="BM189" s="1589"/>
      <c r="BN189" s="1590"/>
      <c r="BO189" s="1588"/>
      <c r="BP189" s="1588"/>
      <c r="BQ189" s="1588"/>
      <c r="BR189" s="1588"/>
      <c r="BS189" s="1589"/>
      <c r="BT189" s="1585"/>
      <c r="BU189" s="1585"/>
      <c r="BV189" s="1585"/>
      <c r="BW189" s="1585"/>
      <c r="BX189" s="1585"/>
      <c r="BY189" s="1585"/>
      <c r="BZ189" s="1585"/>
      <c r="CA189" s="1585"/>
      <c r="CB189" s="1585"/>
      <c r="CC189" s="1585"/>
      <c r="CD189" s="1585"/>
      <c r="CE189" s="1585"/>
      <c r="CH189" s="64" t="str">
        <f t="shared" si="2"/>
        <v/>
      </c>
    </row>
    <row r="190" spans="1:86" ht="19.5" customHeight="1" x14ac:dyDescent="0.2">
      <c r="A190" s="1618"/>
      <c r="B190" s="1619"/>
      <c r="C190" s="1619"/>
      <c r="D190" s="1619"/>
      <c r="E190" s="1620"/>
      <c r="F190" s="1618"/>
      <c r="G190" s="1619"/>
      <c r="H190" s="1619"/>
      <c r="I190" s="1619"/>
      <c r="J190" s="1619"/>
      <c r="K190" s="1620"/>
      <c r="L190" s="1610"/>
      <c r="M190" s="1611"/>
      <c r="N190" s="1612"/>
      <c r="O190" s="1581"/>
      <c r="P190" s="1581"/>
      <c r="Q190" s="1581"/>
      <c r="R190" s="1581"/>
      <c r="S190" s="1581"/>
      <c r="T190" s="1582"/>
      <c r="U190" s="1583"/>
      <c r="V190" s="1581"/>
      <c r="W190" s="1584"/>
      <c r="X190" s="1586"/>
      <c r="Y190" s="1587"/>
      <c r="Z190" s="1587"/>
      <c r="AA190" s="1587"/>
      <c r="AB190" s="1587"/>
      <c r="AC190" s="1587"/>
      <c r="AD190" s="1587"/>
      <c r="AE190" s="1587"/>
      <c r="AF190" s="1587"/>
      <c r="AG190" s="1587"/>
      <c r="AH190" s="1587"/>
      <c r="AI190" s="1587"/>
      <c r="AJ190" s="1587"/>
      <c r="AK190" s="1587"/>
      <c r="AL190" s="1587"/>
      <c r="AM190" s="1587"/>
      <c r="AN190" s="1581"/>
      <c r="AO190" s="1581"/>
      <c r="AP190" s="1582"/>
      <c r="AQ190" s="1583"/>
      <c r="AR190" s="1581"/>
      <c r="AS190" s="1584"/>
      <c r="AT190" s="1591" t="s">
        <v>1203</v>
      </c>
      <c r="AU190" s="1592"/>
      <c r="AV190" s="1593"/>
      <c r="AW190" s="1594"/>
      <c r="AX190" s="1594"/>
      <c r="AY190" s="1594"/>
      <c r="AZ190" s="1594"/>
      <c r="BA190" s="1594"/>
      <c r="BB190" s="1594"/>
      <c r="BC190" s="1594"/>
      <c r="BD190" s="1594"/>
      <c r="BE190" s="1594"/>
      <c r="BF190" s="1594"/>
      <c r="BG190" s="1594"/>
      <c r="BH190" s="1594"/>
      <c r="BI190" s="1594"/>
      <c r="BJ190" s="1595"/>
      <c r="BK190" s="1588"/>
      <c r="BL190" s="1588"/>
      <c r="BM190" s="1589"/>
      <c r="BN190" s="1590"/>
      <c r="BO190" s="1588"/>
      <c r="BP190" s="1588"/>
      <c r="BQ190" s="1588"/>
      <c r="BR190" s="1588"/>
      <c r="BS190" s="1589"/>
      <c r="BT190" s="1585"/>
      <c r="BU190" s="1585"/>
      <c r="BV190" s="1585"/>
      <c r="BW190" s="1585"/>
      <c r="BX190" s="1585"/>
      <c r="BY190" s="1585"/>
      <c r="BZ190" s="1585"/>
      <c r="CA190" s="1585"/>
      <c r="CB190" s="1585"/>
      <c r="CC190" s="1585"/>
      <c r="CD190" s="1585"/>
      <c r="CE190" s="1585"/>
      <c r="CH190" s="64" t="str">
        <f t="shared" si="2"/>
        <v/>
      </c>
    </row>
    <row r="191" spans="1:86" ht="19.5" customHeight="1" x14ac:dyDescent="0.2">
      <c r="A191" s="1618"/>
      <c r="B191" s="1619"/>
      <c r="C191" s="1619"/>
      <c r="D191" s="1619"/>
      <c r="E191" s="1620"/>
      <c r="F191" s="1618"/>
      <c r="G191" s="1619"/>
      <c r="H191" s="1619"/>
      <c r="I191" s="1619"/>
      <c r="J191" s="1619"/>
      <c r="K191" s="1620"/>
      <c r="L191" s="1610"/>
      <c r="M191" s="1611"/>
      <c r="N191" s="1612"/>
      <c r="O191" s="1582"/>
      <c r="P191" s="1621"/>
      <c r="Q191" s="1622"/>
      <c r="R191" s="1581"/>
      <c r="S191" s="1581"/>
      <c r="T191" s="1582"/>
      <c r="U191" s="1583"/>
      <c r="V191" s="1581"/>
      <c r="W191" s="1584"/>
      <c r="X191" s="1586"/>
      <c r="Y191" s="1587"/>
      <c r="Z191" s="1587"/>
      <c r="AA191" s="1587"/>
      <c r="AB191" s="1587"/>
      <c r="AC191" s="1587"/>
      <c r="AD191" s="1587"/>
      <c r="AE191" s="1587"/>
      <c r="AF191" s="1587"/>
      <c r="AG191" s="1587"/>
      <c r="AH191" s="1587"/>
      <c r="AI191" s="1587"/>
      <c r="AJ191" s="1587"/>
      <c r="AK191" s="1587"/>
      <c r="AL191" s="1587"/>
      <c r="AM191" s="1587"/>
      <c r="AN191" s="1581"/>
      <c r="AO191" s="1581"/>
      <c r="AP191" s="1582"/>
      <c r="AQ191" s="1583"/>
      <c r="AR191" s="1581"/>
      <c r="AS191" s="1584"/>
      <c r="AT191" s="1591" t="s">
        <v>1203</v>
      </c>
      <c r="AU191" s="1592"/>
      <c r="AV191" s="1593"/>
      <c r="AW191" s="1594"/>
      <c r="AX191" s="1594"/>
      <c r="AY191" s="1594"/>
      <c r="AZ191" s="1594"/>
      <c r="BA191" s="1594"/>
      <c r="BB191" s="1594"/>
      <c r="BC191" s="1594"/>
      <c r="BD191" s="1594"/>
      <c r="BE191" s="1594"/>
      <c r="BF191" s="1594"/>
      <c r="BG191" s="1594"/>
      <c r="BH191" s="1594"/>
      <c r="BI191" s="1594"/>
      <c r="BJ191" s="1595"/>
      <c r="BK191" s="1588"/>
      <c r="BL191" s="1588"/>
      <c r="BM191" s="1589"/>
      <c r="BN191" s="1590"/>
      <c r="BO191" s="1588"/>
      <c r="BP191" s="1588"/>
      <c r="BQ191" s="1588"/>
      <c r="BR191" s="1588"/>
      <c r="BS191" s="1589"/>
      <c r="BT191" s="1585"/>
      <c r="BU191" s="1585"/>
      <c r="BV191" s="1585"/>
      <c r="BW191" s="1585"/>
      <c r="BX191" s="1585"/>
      <c r="BY191" s="1585"/>
      <c r="BZ191" s="1585"/>
      <c r="CA191" s="1585"/>
      <c r="CB191" s="1585"/>
      <c r="CC191" s="1585"/>
      <c r="CD191" s="1585"/>
      <c r="CE191" s="1585"/>
      <c r="CH191" s="64" t="str">
        <f t="shared" si="2"/>
        <v/>
      </c>
    </row>
    <row r="192" spans="1:86" ht="19.5" customHeight="1" x14ac:dyDescent="0.2">
      <c r="A192" s="1618"/>
      <c r="B192" s="1619"/>
      <c r="C192" s="1619"/>
      <c r="D192" s="1619"/>
      <c r="E192" s="1620"/>
      <c r="F192" s="1618"/>
      <c r="G192" s="1619"/>
      <c r="H192" s="1619"/>
      <c r="I192" s="1619"/>
      <c r="J192" s="1619"/>
      <c r="K192" s="1620"/>
      <c r="L192" s="1610"/>
      <c r="M192" s="1611"/>
      <c r="N192" s="1612"/>
      <c r="O192" s="1582"/>
      <c r="P192" s="1621"/>
      <c r="Q192" s="1622"/>
      <c r="R192" s="1581"/>
      <c r="S192" s="1581"/>
      <c r="T192" s="1582"/>
      <c r="U192" s="1583"/>
      <c r="V192" s="1581"/>
      <c r="W192" s="1584"/>
      <c r="X192" s="1586"/>
      <c r="Y192" s="1587"/>
      <c r="Z192" s="1587"/>
      <c r="AA192" s="1587"/>
      <c r="AB192" s="1587"/>
      <c r="AC192" s="1587"/>
      <c r="AD192" s="1587"/>
      <c r="AE192" s="1587"/>
      <c r="AF192" s="1587"/>
      <c r="AG192" s="1587"/>
      <c r="AH192" s="1587"/>
      <c r="AI192" s="1587"/>
      <c r="AJ192" s="1587"/>
      <c r="AK192" s="1587"/>
      <c r="AL192" s="1587"/>
      <c r="AM192" s="1587"/>
      <c r="AN192" s="1581"/>
      <c r="AO192" s="1581"/>
      <c r="AP192" s="1582"/>
      <c r="AQ192" s="1583"/>
      <c r="AR192" s="1581"/>
      <c r="AS192" s="1584"/>
      <c r="AT192" s="1591" t="s">
        <v>1203</v>
      </c>
      <c r="AU192" s="1592"/>
      <c r="AV192" s="1593"/>
      <c r="AW192" s="1594"/>
      <c r="AX192" s="1594"/>
      <c r="AY192" s="1594"/>
      <c r="AZ192" s="1594"/>
      <c r="BA192" s="1594"/>
      <c r="BB192" s="1594"/>
      <c r="BC192" s="1594"/>
      <c r="BD192" s="1594"/>
      <c r="BE192" s="1594"/>
      <c r="BF192" s="1594"/>
      <c r="BG192" s="1594"/>
      <c r="BH192" s="1594"/>
      <c r="BI192" s="1594"/>
      <c r="BJ192" s="1595"/>
      <c r="BK192" s="1588"/>
      <c r="BL192" s="1588"/>
      <c r="BM192" s="1589"/>
      <c r="BN192" s="1590"/>
      <c r="BO192" s="1588"/>
      <c r="BP192" s="1588"/>
      <c r="BQ192" s="1588"/>
      <c r="BR192" s="1588"/>
      <c r="BS192" s="1589"/>
      <c r="BT192" s="1585"/>
      <c r="BU192" s="1585"/>
      <c r="BV192" s="1585"/>
      <c r="BW192" s="1585"/>
      <c r="BX192" s="1585"/>
      <c r="BY192" s="1585"/>
      <c r="BZ192" s="1585"/>
      <c r="CA192" s="1585"/>
      <c r="CB192" s="1585"/>
      <c r="CC192" s="1585"/>
      <c r="CD192" s="1585"/>
      <c r="CE192" s="1585"/>
      <c r="CH192" s="64" t="str">
        <f t="shared" si="2"/>
        <v/>
      </c>
    </row>
    <row r="193" spans="1:86" ht="19.5" customHeight="1" x14ac:dyDescent="0.2">
      <c r="A193" s="1618"/>
      <c r="B193" s="1619"/>
      <c r="C193" s="1619"/>
      <c r="D193" s="1619"/>
      <c r="E193" s="1620"/>
      <c r="F193" s="1618"/>
      <c r="G193" s="1619"/>
      <c r="H193" s="1619"/>
      <c r="I193" s="1619"/>
      <c r="J193" s="1619"/>
      <c r="K193" s="1620"/>
      <c r="L193" s="1610"/>
      <c r="M193" s="1611"/>
      <c r="N193" s="1612"/>
      <c r="O193" s="1582"/>
      <c r="P193" s="1621"/>
      <c r="Q193" s="1622"/>
      <c r="R193" s="1581"/>
      <c r="S193" s="1581"/>
      <c r="T193" s="1582"/>
      <c r="U193" s="1583"/>
      <c r="V193" s="1581"/>
      <c r="W193" s="1584"/>
      <c r="X193" s="1586"/>
      <c r="Y193" s="1587"/>
      <c r="Z193" s="1587"/>
      <c r="AA193" s="1587"/>
      <c r="AB193" s="1587"/>
      <c r="AC193" s="1587"/>
      <c r="AD193" s="1587"/>
      <c r="AE193" s="1587"/>
      <c r="AF193" s="1587"/>
      <c r="AG193" s="1587"/>
      <c r="AH193" s="1587"/>
      <c r="AI193" s="1587"/>
      <c r="AJ193" s="1587"/>
      <c r="AK193" s="1587"/>
      <c r="AL193" s="1587"/>
      <c r="AM193" s="1587"/>
      <c r="AN193" s="1581"/>
      <c r="AO193" s="1581"/>
      <c r="AP193" s="1582"/>
      <c r="AQ193" s="1583"/>
      <c r="AR193" s="1581"/>
      <c r="AS193" s="1584"/>
      <c r="AT193" s="1591" t="s">
        <v>1203</v>
      </c>
      <c r="AU193" s="1592"/>
      <c r="AV193" s="1593"/>
      <c r="AW193" s="1594"/>
      <c r="AX193" s="1594"/>
      <c r="AY193" s="1594"/>
      <c r="AZ193" s="1594"/>
      <c r="BA193" s="1594"/>
      <c r="BB193" s="1594"/>
      <c r="BC193" s="1594"/>
      <c r="BD193" s="1594"/>
      <c r="BE193" s="1594"/>
      <c r="BF193" s="1594"/>
      <c r="BG193" s="1594"/>
      <c r="BH193" s="1594"/>
      <c r="BI193" s="1594"/>
      <c r="BJ193" s="1595"/>
      <c r="BK193" s="1588"/>
      <c r="BL193" s="1588"/>
      <c r="BM193" s="1589"/>
      <c r="BN193" s="1590"/>
      <c r="BO193" s="1588"/>
      <c r="BP193" s="1588"/>
      <c r="BQ193" s="1588"/>
      <c r="BR193" s="1588"/>
      <c r="BS193" s="1589"/>
      <c r="BT193" s="1585"/>
      <c r="BU193" s="1585"/>
      <c r="BV193" s="1585"/>
      <c r="BW193" s="1585"/>
      <c r="BX193" s="1585"/>
      <c r="BY193" s="1585"/>
      <c r="BZ193" s="1585"/>
      <c r="CA193" s="1585"/>
      <c r="CB193" s="1585"/>
      <c r="CC193" s="1585"/>
      <c r="CD193" s="1585"/>
      <c r="CE193" s="1585"/>
      <c r="CH193" s="64" t="str">
        <f t="shared" si="2"/>
        <v/>
      </c>
    </row>
    <row r="194" spans="1:86" ht="19.5" customHeight="1" x14ac:dyDescent="0.2">
      <c r="A194" s="1618"/>
      <c r="B194" s="1619"/>
      <c r="C194" s="1619"/>
      <c r="D194" s="1619"/>
      <c r="E194" s="1620"/>
      <c r="F194" s="1618"/>
      <c r="G194" s="1619"/>
      <c r="H194" s="1619"/>
      <c r="I194" s="1619"/>
      <c r="J194" s="1619"/>
      <c r="K194" s="1620"/>
      <c r="L194" s="1610"/>
      <c r="M194" s="1611"/>
      <c r="N194" s="1612"/>
      <c r="O194" s="1582"/>
      <c r="P194" s="1621"/>
      <c r="Q194" s="1622"/>
      <c r="R194" s="1581"/>
      <c r="S194" s="1581"/>
      <c r="T194" s="1582"/>
      <c r="U194" s="1583"/>
      <c r="V194" s="1581"/>
      <c r="W194" s="1584"/>
      <c r="X194" s="1586"/>
      <c r="Y194" s="1587"/>
      <c r="Z194" s="1587"/>
      <c r="AA194" s="1587"/>
      <c r="AB194" s="1587"/>
      <c r="AC194" s="1587"/>
      <c r="AD194" s="1587"/>
      <c r="AE194" s="1587"/>
      <c r="AF194" s="1587"/>
      <c r="AG194" s="1587"/>
      <c r="AH194" s="1587"/>
      <c r="AI194" s="1587"/>
      <c r="AJ194" s="1587"/>
      <c r="AK194" s="1587"/>
      <c r="AL194" s="1587"/>
      <c r="AM194" s="1587"/>
      <c r="AN194" s="1581"/>
      <c r="AO194" s="1581"/>
      <c r="AP194" s="1582"/>
      <c r="AQ194" s="1583"/>
      <c r="AR194" s="1581"/>
      <c r="AS194" s="1584"/>
      <c r="AT194" s="1591" t="s">
        <v>1203</v>
      </c>
      <c r="AU194" s="1592"/>
      <c r="AV194" s="1593"/>
      <c r="AW194" s="1594"/>
      <c r="AX194" s="1594"/>
      <c r="AY194" s="1594"/>
      <c r="AZ194" s="1594"/>
      <c r="BA194" s="1594"/>
      <c r="BB194" s="1594"/>
      <c r="BC194" s="1594"/>
      <c r="BD194" s="1594"/>
      <c r="BE194" s="1594"/>
      <c r="BF194" s="1594"/>
      <c r="BG194" s="1594"/>
      <c r="BH194" s="1594"/>
      <c r="BI194" s="1594"/>
      <c r="BJ194" s="1595"/>
      <c r="BK194" s="1588"/>
      <c r="BL194" s="1588"/>
      <c r="BM194" s="1589"/>
      <c r="BN194" s="1590"/>
      <c r="BO194" s="1588"/>
      <c r="BP194" s="1588"/>
      <c r="BQ194" s="1588"/>
      <c r="BR194" s="1588"/>
      <c r="BS194" s="1589"/>
      <c r="BT194" s="1585"/>
      <c r="BU194" s="1585"/>
      <c r="BV194" s="1585"/>
      <c r="BW194" s="1585"/>
      <c r="BX194" s="1585"/>
      <c r="BY194" s="1585"/>
      <c r="BZ194" s="1585"/>
      <c r="CA194" s="1585"/>
      <c r="CB194" s="1585"/>
      <c r="CC194" s="1585"/>
      <c r="CD194" s="1585"/>
      <c r="CE194" s="1585"/>
      <c r="CH194" s="64" t="str">
        <f t="shared" si="2"/>
        <v/>
      </c>
    </row>
    <row r="195" spans="1:86" ht="19.5" customHeight="1" x14ac:dyDescent="0.2">
      <c r="A195" s="1618"/>
      <c r="B195" s="1619"/>
      <c r="C195" s="1619"/>
      <c r="D195" s="1619"/>
      <c r="E195" s="1620"/>
      <c r="F195" s="1618"/>
      <c r="G195" s="1619"/>
      <c r="H195" s="1619"/>
      <c r="I195" s="1619"/>
      <c r="J195" s="1619"/>
      <c r="K195" s="1620"/>
      <c r="L195" s="1610"/>
      <c r="M195" s="1611"/>
      <c r="N195" s="1612"/>
      <c r="O195" s="1582"/>
      <c r="P195" s="1621"/>
      <c r="Q195" s="1622"/>
      <c r="R195" s="1581"/>
      <c r="S195" s="1581"/>
      <c r="T195" s="1582"/>
      <c r="U195" s="1583"/>
      <c r="V195" s="1581"/>
      <c r="W195" s="1584"/>
      <c r="X195" s="1586"/>
      <c r="Y195" s="1587"/>
      <c r="Z195" s="1587"/>
      <c r="AA195" s="1587"/>
      <c r="AB195" s="1587"/>
      <c r="AC195" s="1587"/>
      <c r="AD195" s="1587"/>
      <c r="AE195" s="1587"/>
      <c r="AF195" s="1587"/>
      <c r="AG195" s="1587"/>
      <c r="AH195" s="1587"/>
      <c r="AI195" s="1587"/>
      <c r="AJ195" s="1587"/>
      <c r="AK195" s="1587"/>
      <c r="AL195" s="1587"/>
      <c r="AM195" s="1587"/>
      <c r="AN195" s="1581"/>
      <c r="AO195" s="1581"/>
      <c r="AP195" s="1582"/>
      <c r="AQ195" s="1583"/>
      <c r="AR195" s="1581"/>
      <c r="AS195" s="1584"/>
      <c r="AT195" s="1591" t="s">
        <v>1203</v>
      </c>
      <c r="AU195" s="1592"/>
      <c r="AV195" s="1593"/>
      <c r="AW195" s="1594"/>
      <c r="AX195" s="1594"/>
      <c r="AY195" s="1594"/>
      <c r="AZ195" s="1594"/>
      <c r="BA195" s="1594"/>
      <c r="BB195" s="1594"/>
      <c r="BC195" s="1594"/>
      <c r="BD195" s="1594"/>
      <c r="BE195" s="1594"/>
      <c r="BF195" s="1594"/>
      <c r="BG195" s="1594"/>
      <c r="BH195" s="1594"/>
      <c r="BI195" s="1594"/>
      <c r="BJ195" s="1595"/>
      <c r="BK195" s="1588"/>
      <c r="BL195" s="1588"/>
      <c r="BM195" s="1589"/>
      <c r="BN195" s="1590"/>
      <c r="BO195" s="1588"/>
      <c r="BP195" s="1588"/>
      <c r="BQ195" s="1588"/>
      <c r="BR195" s="1588"/>
      <c r="BS195" s="1589"/>
      <c r="BT195" s="1585"/>
      <c r="BU195" s="1585"/>
      <c r="BV195" s="1585"/>
      <c r="BW195" s="1585"/>
      <c r="BX195" s="1585"/>
      <c r="BY195" s="1585"/>
      <c r="BZ195" s="1585"/>
      <c r="CA195" s="1585"/>
      <c r="CB195" s="1585"/>
      <c r="CC195" s="1585"/>
      <c r="CD195" s="1585"/>
      <c r="CE195" s="1585"/>
      <c r="CH195" s="64" t="str">
        <f t="shared" si="2"/>
        <v/>
      </c>
    </row>
    <row r="196" spans="1:86" ht="19.5" customHeight="1" x14ac:dyDescent="0.2">
      <c r="A196" s="1618"/>
      <c r="B196" s="1619"/>
      <c r="C196" s="1619"/>
      <c r="D196" s="1619"/>
      <c r="E196" s="1620"/>
      <c r="F196" s="1618"/>
      <c r="G196" s="1619"/>
      <c r="H196" s="1619"/>
      <c r="I196" s="1619"/>
      <c r="J196" s="1619"/>
      <c r="K196" s="1620"/>
      <c r="L196" s="1610"/>
      <c r="M196" s="1611"/>
      <c r="N196" s="1612"/>
      <c r="O196" s="1582"/>
      <c r="P196" s="1621"/>
      <c r="Q196" s="1622"/>
      <c r="R196" s="1581"/>
      <c r="S196" s="1581"/>
      <c r="T196" s="1582"/>
      <c r="U196" s="1583"/>
      <c r="V196" s="1581"/>
      <c r="W196" s="1584"/>
      <c r="X196" s="1586"/>
      <c r="Y196" s="1587"/>
      <c r="Z196" s="1587"/>
      <c r="AA196" s="1587"/>
      <c r="AB196" s="1587"/>
      <c r="AC196" s="1587"/>
      <c r="AD196" s="1587"/>
      <c r="AE196" s="1587"/>
      <c r="AF196" s="1587"/>
      <c r="AG196" s="1587"/>
      <c r="AH196" s="1587"/>
      <c r="AI196" s="1587"/>
      <c r="AJ196" s="1587"/>
      <c r="AK196" s="1587"/>
      <c r="AL196" s="1587"/>
      <c r="AM196" s="1587"/>
      <c r="AN196" s="1581"/>
      <c r="AO196" s="1581"/>
      <c r="AP196" s="1582"/>
      <c r="AQ196" s="1583"/>
      <c r="AR196" s="1581"/>
      <c r="AS196" s="1584"/>
      <c r="AT196" s="1591" t="s">
        <v>1203</v>
      </c>
      <c r="AU196" s="1592"/>
      <c r="AV196" s="1593"/>
      <c r="AW196" s="1594"/>
      <c r="AX196" s="1594"/>
      <c r="AY196" s="1594"/>
      <c r="AZ196" s="1594"/>
      <c r="BA196" s="1594"/>
      <c r="BB196" s="1594"/>
      <c r="BC196" s="1594"/>
      <c r="BD196" s="1594"/>
      <c r="BE196" s="1594"/>
      <c r="BF196" s="1594"/>
      <c r="BG196" s="1594"/>
      <c r="BH196" s="1594"/>
      <c r="BI196" s="1594"/>
      <c r="BJ196" s="1595"/>
      <c r="BK196" s="1588"/>
      <c r="BL196" s="1588"/>
      <c r="BM196" s="1589"/>
      <c r="BN196" s="1590"/>
      <c r="BO196" s="1588"/>
      <c r="BP196" s="1588"/>
      <c r="BQ196" s="1588"/>
      <c r="BR196" s="1588"/>
      <c r="BS196" s="1589"/>
      <c r="BT196" s="1585"/>
      <c r="BU196" s="1585"/>
      <c r="BV196" s="1585"/>
      <c r="BW196" s="1585"/>
      <c r="BX196" s="1585"/>
      <c r="BY196" s="1585"/>
      <c r="BZ196" s="1585"/>
      <c r="CA196" s="1585"/>
      <c r="CB196" s="1585"/>
      <c r="CC196" s="1585"/>
      <c r="CD196" s="1585"/>
      <c r="CE196" s="1585"/>
      <c r="CH196" s="64" t="str">
        <f t="shared" si="2"/>
        <v/>
      </c>
    </row>
    <row r="197" spans="1:86" ht="19.5" customHeight="1" x14ac:dyDescent="0.2">
      <c r="A197" s="1618"/>
      <c r="B197" s="1619"/>
      <c r="C197" s="1619"/>
      <c r="D197" s="1619"/>
      <c r="E197" s="1620"/>
      <c r="F197" s="1618"/>
      <c r="G197" s="1619"/>
      <c r="H197" s="1619"/>
      <c r="I197" s="1619"/>
      <c r="J197" s="1619"/>
      <c r="K197" s="1620"/>
      <c r="L197" s="1610"/>
      <c r="M197" s="1611"/>
      <c r="N197" s="1612"/>
      <c r="O197" s="1582"/>
      <c r="P197" s="1621"/>
      <c r="Q197" s="1622"/>
      <c r="R197" s="1581"/>
      <c r="S197" s="1581"/>
      <c r="T197" s="1582"/>
      <c r="U197" s="1583"/>
      <c r="V197" s="1581"/>
      <c r="W197" s="1584"/>
      <c r="X197" s="1586"/>
      <c r="Y197" s="1587"/>
      <c r="Z197" s="1587"/>
      <c r="AA197" s="1587"/>
      <c r="AB197" s="1587"/>
      <c r="AC197" s="1587"/>
      <c r="AD197" s="1587"/>
      <c r="AE197" s="1587"/>
      <c r="AF197" s="1587"/>
      <c r="AG197" s="1587"/>
      <c r="AH197" s="1587"/>
      <c r="AI197" s="1587"/>
      <c r="AJ197" s="1587"/>
      <c r="AK197" s="1587"/>
      <c r="AL197" s="1587"/>
      <c r="AM197" s="1587"/>
      <c r="AN197" s="1581"/>
      <c r="AO197" s="1581"/>
      <c r="AP197" s="1582"/>
      <c r="AQ197" s="1583"/>
      <c r="AR197" s="1581"/>
      <c r="AS197" s="1584"/>
      <c r="AT197" s="1591" t="s">
        <v>1203</v>
      </c>
      <c r="AU197" s="1592"/>
      <c r="AV197" s="1593"/>
      <c r="AW197" s="1594"/>
      <c r="AX197" s="1594"/>
      <c r="AY197" s="1594"/>
      <c r="AZ197" s="1594"/>
      <c r="BA197" s="1594"/>
      <c r="BB197" s="1594"/>
      <c r="BC197" s="1594"/>
      <c r="BD197" s="1594"/>
      <c r="BE197" s="1594"/>
      <c r="BF197" s="1594"/>
      <c r="BG197" s="1594"/>
      <c r="BH197" s="1594"/>
      <c r="BI197" s="1594"/>
      <c r="BJ197" s="1595"/>
      <c r="BK197" s="1588"/>
      <c r="BL197" s="1588"/>
      <c r="BM197" s="1589"/>
      <c r="BN197" s="1590"/>
      <c r="BO197" s="1588"/>
      <c r="BP197" s="1588"/>
      <c r="BQ197" s="1588"/>
      <c r="BR197" s="1588"/>
      <c r="BS197" s="1589"/>
      <c r="BT197" s="1585"/>
      <c r="BU197" s="1585"/>
      <c r="BV197" s="1585"/>
      <c r="BW197" s="1585"/>
      <c r="BX197" s="1585"/>
      <c r="BY197" s="1585"/>
      <c r="BZ197" s="1585"/>
      <c r="CA197" s="1585"/>
      <c r="CB197" s="1585"/>
      <c r="CC197" s="1585"/>
      <c r="CD197" s="1585"/>
      <c r="CE197" s="1585"/>
      <c r="CH197" s="64" t="str">
        <f t="shared" si="2"/>
        <v/>
      </c>
    </row>
    <row r="198" spans="1:86" ht="19.5" customHeight="1" x14ac:dyDescent="0.2">
      <c r="A198" s="1618"/>
      <c r="B198" s="1619"/>
      <c r="C198" s="1619"/>
      <c r="D198" s="1619"/>
      <c r="E198" s="1620"/>
      <c r="F198" s="1618"/>
      <c r="G198" s="1619"/>
      <c r="H198" s="1619"/>
      <c r="I198" s="1619"/>
      <c r="J198" s="1619"/>
      <c r="K198" s="1620"/>
      <c r="L198" s="1610"/>
      <c r="M198" s="1611"/>
      <c r="N198" s="1612"/>
      <c r="O198" s="1582"/>
      <c r="P198" s="1621"/>
      <c r="Q198" s="1622"/>
      <c r="R198" s="1581"/>
      <c r="S198" s="1581"/>
      <c r="T198" s="1582"/>
      <c r="U198" s="1583"/>
      <c r="V198" s="1581"/>
      <c r="W198" s="1584"/>
      <c r="X198" s="1586"/>
      <c r="Y198" s="1587"/>
      <c r="Z198" s="1587"/>
      <c r="AA198" s="1587"/>
      <c r="AB198" s="1587"/>
      <c r="AC198" s="1587"/>
      <c r="AD198" s="1587"/>
      <c r="AE198" s="1587"/>
      <c r="AF198" s="1587"/>
      <c r="AG198" s="1587"/>
      <c r="AH198" s="1587"/>
      <c r="AI198" s="1587"/>
      <c r="AJ198" s="1587"/>
      <c r="AK198" s="1587"/>
      <c r="AL198" s="1587"/>
      <c r="AM198" s="1587"/>
      <c r="AN198" s="1581"/>
      <c r="AO198" s="1581"/>
      <c r="AP198" s="1582"/>
      <c r="AQ198" s="1583"/>
      <c r="AR198" s="1581"/>
      <c r="AS198" s="1584"/>
      <c r="AT198" s="1591" t="s">
        <v>1203</v>
      </c>
      <c r="AU198" s="1592"/>
      <c r="AV198" s="1593"/>
      <c r="AW198" s="1594"/>
      <c r="AX198" s="1594"/>
      <c r="AY198" s="1594"/>
      <c r="AZ198" s="1594"/>
      <c r="BA198" s="1594"/>
      <c r="BB198" s="1594"/>
      <c r="BC198" s="1594"/>
      <c r="BD198" s="1594"/>
      <c r="BE198" s="1594"/>
      <c r="BF198" s="1594"/>
      <c r="BG198" s="1594"/>
      <c r="BH198" s="1594"/>
      <c r="BI198" s="1594"/>
      <c r="BJ198" s="1595"/>
      <c r="BK198" s="1588"/>
      <c r="BL198" s="1588"/>
      <c r="BM198" s="1589"/>
      <c r="BN198" s="1590"/>
      <c r="BO198" s="1588"/>
      <c r="BP198" s="1588"/>
      <c r="BQ198" s="1588"/>
      <c r="BR198" s="1588"/>
      <c r="BS198" s="1589"/>
      <c r="BT198" s="1585"/>
      <c r="BU198" s="1585"/>
      <c r="BV198" s="1585"/>
      <c r="BW198" s="1585"/>
      <c r="BX198" s="1585"/>
      <c r="BY198" s="1585"/>
      <c r="BZ198" s="1585"/>
      <c r="CA198" s="1585"/>
      <c r="CB198" s="1585"/>
      <c r="CC198" s="1585"/>
      <c r="CD198" s="1585"/>
      <c r="CE198" s="1585"/>
      <c r="CH198" s="64" t="str">
        <f t="shared" si="2"/>
        <v/>
      </c>
    </row>
    <row r="199" spans="1:86" ht="19.5" customHeight="1" x14ac:dyDescent="0.2">
      <c r="A199" s="1618"/>
      <c r="B199" s="1619"/>
      <c r="C199" s="1619"/>
      <c r="D199" s="1619"/>
      <c r="E199" s="1620"/>
      <c r="F199" s="1618"/>
      <c r="G199" s="1619"/>
      <c r="H199" s="1619"/>
      <c r="I199" s="1619"/>
      <c r="J199" s="1619"/>
      <c r="K199" s="1620"/>
      <c r="L199" s="1610"/>
      <c r="M199" s="1611"/>
      <c r="N199" s="1612"/>
      <c r="O199" s="1582"/>
      <c r="P199" s="1621"/>
      <c r="Q199" s="1622"/>
      <c r="R199" s="1581"/>
      <c r="S199" s="1581"/>
      <c r="T199" s="1582"/>
      <c r="U199" s="1583"/>
      <c r="V199" s="1581"/>
      <c r="W199" s="1584"/>
      <c r="X199" s="1586"/>
      <c r="Y199" s="1587"/>
      <c r="Z199" s="1587"/>
      <c r="AA199" s="1587"/>
      <c r="AB199" s="1587"/>
      <c r="AC199" s="1587"/>
      <c r="AD199" s="1587"/>
      <c r="AE199" s="1587"/>
      <c r="AF199" s="1587"/>
      <c r="AG199" s="1587"/>
      <c r="AH199" s="1587"/>
      <c r="AI199" s="1587"/>
      <c r="AJ199" s="1587"/>
      <c r="AK199" s="1587"/>
      <c r="AL199" s="1587"/>
      <c r="AM199" s="1587"/>
      <c r="AN199" s="1581"/>
      <c r="AO199" s="1581"/>
      <c r="AP199" s="1582"/>
      <c r="AQ199" s="1583"/>
      <c r="AR199" s="1581"/>
      <c r="AS199" s="1584"/>
      <c r="AT199" s="1591" t="s">
        <v>1203</v>
      </c>
      <c r="AU199" s="1592"/>
      <c r="AV199" s="1593"/>
      <c r="AW199" s="1594"/>
      <c r="AX199" s="1594"/>
      <c r="AY199" s="1594"/>
      <c r="AZ199" s="1594"/>
      <c r="BA199" s="1594"/>
      <c r="BB199" s="1594"/>
      <c r="BC199" s="1594"/>
      <c r="BD199" s="1594"/>
      <c r="BE199" s="1594"/>
      <c r="BF199" s="1594"/>
      <c r="BG199" s="1594"/>
      <c r="BH199" s="1594"/>
      <c r="BI199" s="1594"/>
      <c r="BJ199" s="1595"/>
      <c r="BK199" s="1588"/>
      <c r="BL199" s="1588"/>
      <c r="BM199" s="1589"/>
      <c r="BN199" s="1590"/>
      <c r="BO199" s="1588"/>
      <c r="BP199" s="1588"/>
      <c r="BQ199" s="1588"/>
      <c r="BR199" s="1588"/>
      <c r="BS199" s="1589"/>
      <c r="BT199" s="1585"/>
      <c r="BU199" s="1585"/>
      <c r="BV199" s="1585"/>
      <c r="BW199" s="1585"/>
      <c r="BX199" s="1585"/>
      <c r="BY199" s="1585"/>
      <c r="BZ199" s="1585"/>
      <c r="CA199" s="1585"/>
      <c r="CB199" s="1585"/>
      <c r="CC199" s="1585"/>
      <c r="CD199" s="1585"/>
      <c r="CE199" s="1585"/>
      <c r="CH199" s="64" t="str">
        <f t="shared" si="2"/>
        <v/>
      </c>
    </row>
    <row r="200" spans="1:86" ht="19.5" customHeight="1" x14ac:dyDescent="0.2">
      <c r="A200" s="1618"/>
      <c r="B200" s="1619"/>
      <c r="C200" s="1619"/>
      <c r="D200" s="1619"/>
      <c r="E200" s="1620"/>
      <c r="F200" s="1618"/>
      <c r="G200" s="1619"/>
      <c r="H200" s="1619"/>
      <c r="I200" s="1619"/>
      <c r="J200" s="1619"/>
      <c r="K200" s="1620"/>
      <c r="L200" s="1610"/>
      <c r="M200" s="1611"/>
      <c r="N200" s="1612"/>
      <c r="O200" s="1582"/>
      <c r="P200" s="1621"/>
      <c r="Q200" s="1622"/>
      <c r="R200" s="1581"/>
      <c r="S200" s="1581"/>
      <c r="T200" s="1582"/>
      <c r="U200" s="1583"/>
      <c r="V200" s="1581"/>
      <c r="W200" s="1584"/>
      <c r="X200" s="1586"/>
      <c r="Y200" s="1587"/>
      <c r="Z200" s="1587"/>
      <c r="AA200" s="1587"/>
      <c r="AB200" s="1587"/>
      <c r="AC200" s="1587"/>
      <c r="AD200" s="1587"/>
      <c r="AE200" s="1587"/>
      <c r="AF200" s="1587"/>
      <c r="AG200" s="1587"/>
      <c r="AH200" s="1587"/>
      <c r="AI200" s="1587"/>
      <c r="AJ200" s="1587"/>
      <c r="AK200" s="1587"/>
      <c r="AL200" s="1587"/>
      <c r="AM200" s="1587"/>
      <c r="AN200" s="1581"/>
      <c r="AO200" s="1581"/>
      <c r="AP200" s="1582"/>
      <c r="AQ200" s="1583"/>
      <c r="AR200" s="1581"/>
      <c r="AS200" s="1584"/>
      <c r="AT200" s="1591" t="s">
        <v>1203</v>
      </c>
      <c r="AU200" s="1592"/>
      <c r="AV200" s="1593"/>
      <c r="AW200" s="1594"/>
      <c r="AX200" s="1594"/>
      <c r="AY200" s="1594"/>
      <c r="AZ200" s="1594"/>
      <c r="BA200" s="1594"/>
      <c r="BB200" s="1594"/>
      <c r="BC200" s="1594"/>
      <c r="BD200" s="1594"/>
      <c r="BE200" s="1594"/>
      <c r="BF200" s="1594"/>
      <c r="BG200" s="1594"/>
      <c r="BH200" s="1594"/>
      <c r="BI200" s="1594"/>
      <c r="BJ200" s="1595"/>
      <c r="BK200" s="1588"/>
      <c r="BL200" s="1588"/>
      <c r="BM200" s="1589"/>
      <c r="BN200" s="1590"/>
      <c r="BO200" s="1588"/>
      <c r="BP200" s="1588"/>
      <c r="BQ200" s="1588"/>
      <c r="BR200" s="1588"/>
      <c r="BS200" s="1589"/>
      <c r="BT200" s="1585"/>
      <c r="BU200" s="1585"/>
      <c r="BV200" s="1585"/>
      <c r="BW200" s="1585"/>
      <c r="BX200" s="1585"/>
      <c r="BY200" s="1585"/>
      <c r="BZ200" s="1585"/>
      <c r="CA200" s="1585"/>
      <c r="CB200" s="1585"/>
      <c r="CC200" s="1585"/>
      <c r="CD200" s="1585"/>
      <c r="CE200" s="1585"/>
      <c r="CH200" s="64" t="str">
        <f t="shared" si="2"/>
        <v/>
      </c>
    </row>
    <row r="201" spans="1:86" ht="19.5" customHeight="1" x14ac:dyDescent="0.2">
      <c r="A201" s="1618"/>
      <c r="B201" s="1619"/>
      <c r="C201" s="1619"/>
      <c r="D201" s="1619"/>
      <c r="E201" s="1620"/>
      <c r="F201" s="1618"/>
      <c r="G201" s="1619"/>
      <c r="H201" s="1619"/>
      <c r="I201" s="1619"/>
      <c r="J201" s="1619"/>
      <c r="K201" s="1620"/>
      <c r="L201" s="1610"/>
      <c r="M201" s="1611"/>
      <c r="N201" s="1612"/>
      <c r="O201" s="1582"/>
      <c r="P201" s="1621"/>
      <c r="Q201" s="1622"/>
      <c r="R201" s="1581"/>
      <c r="S201" s="1581"/>
      <c r="T201" s="1582"/>
      <c r="U201" s="1583"/>
      <c r="V201" s="1581"/>
      <c r="W201" s="1584"/>
      <c r="X201" s="1586"/>
      <c r="Y201" s="1587"/>
      <c r="Z201" s="1587"/>
      <c r="AA201" s="1587"/>
      <c r="AB201" s="1587"/>
      <c r="AC201" s="1587"/>
      <c r="AD201" s="1587"/>
      <c r="AE201" s="1587"/>
      <c r="AF201" s="1587"/>
      <c r="AG201" s="1587"/>
      <c r="AH201" s="1587"/>
      <c r="AI201" s="1587"/>
      <c r="AJ201" s="1587"/>
      <c r="AK201" s="1587"/>
      <c r="AL201" s="1587"/>
      <c r="AM201" s="1587"/>
      <c r="AN201" s="1581"/>
      <c r="AO201" s="1581"/>
      <c r="AP201" s="1582"/>
      <c r="AQ201" s="1583"/>
      <c r="AR201" s="1581"/>
      <c r="AS201" s="1584"/>
      <c r="AT201" s="1591" t="s">
        <v>1203</v>
      </c>
      <c r="AU201" s="1592"/>
      <c r="AV201" s="1593"/>
      <c r="AW201" s="1594"/>
      <c r="AX201" s="1594"/>
      <c r="AY201" s="1594"/>
      <c r="AZ201" s="1594"/>
      <c r="BA201" s="1594"/>
      <c r="BB201" s="1594"/>
      <c r="BC201" s="1594"/>
      <c r="BD201" s="1594"/>
      <c r="BE201" s="1594"/>
      <c r="BF201" s="1594"/>
      <c r="BG201" s="1594"/>
      <c r="BH201" s="1594"/>
      <c r="BI201" s="1594"/>
      <c r="BJ201" s="1595"/>
      <c r="BK201" s="1588"/>
      <c r="BL201" s="1588"/>
      <c r="BM201" s="1589"/>
      <c r="BN201" s="1590"/>
      <c r="BO201" s="1588"/>
      <c r="BP201" s="1588"/>
      <c r="BQ201" s="1588"/>
      <c r="BR201" s="1588"/>
      <c r="BS201" s="1589"/>
      <c r="BT201" s="1585"/>
      <c r="BU201" s="1585"/>
      <c r="BV201" s="1585"/>
      <c r="BW201" s="1585"/>
      <c r="BX201" s="1585"/>
      <c r="BY201" s="1585"/>
      <c r="BZ201" s="1585"/>
      <c r="CA201" s="1585"/>
      <c r="CB201" s="1585"/>
      <c r="CC201" s="1585"/>
      <c r="CD201" s="1585"/>
      <c r="CE201" s="1585"/>
      <c r="CH201" s="64" t="str">
        <f t="shared" si="2"/>
        <v/>
      </c>
    </row>
    <row r="202" spans="1:86" ht="19.5" customHeight="1" x14ac:dyDescent="0.2">
      <c r="A202" s="1618"/>
      <c r="B202" s="1619"/>
      <c r="C202" s="1619"/>
      <c r="D202" s="1619"/>
      <c r="E202" s="1620"/>
      <c r="F202" s="1618"/>
      <c r="G202" s="1619"/>
      <c r="H202" s="1619"/>
      <c r="I202" s="1619"/>
      <c r="J202" s="1619"/>
      <c r="K202" s="1620"/>
      <c r="L202" s="1610"/>
      <c r="M202" s="1611"/>
      <c r="N202" s="1612"/>
      <c r="O202" s="1582"/>
      <c r="P202" s="1621"/>
      <c r="Q202" s="1622"/>
      <c r="R202" s="1597"/>
      <c r="S202" s="1597"/>
      <c r="T202" s="1600"/>
      <c r="U202" s="1596"/>
      <c r="V202" s="1597"/>
      <c r="W202" s="1598"/>
      <c r="X202" s="1586"/>
      <c r="Y202" s="1587"/>
      <c r="Z202" s="1587"/>
      <c r="AA202" s="1587"/>
      <c r="AB202" s="1587"/>
      <c r="AC202" s="1587"/>
      <c r="AD202" s="1587"/>
      <c r="AE202" s="1587"/>
      <c r="AF202" s="1587"/>
      <c r="AG202" s="1587"/>
      <c r="AH202" s="1587"/>
      <c r="AI202" s="1587"/>
      <c r="AJ202" s="1587"/>
      <c r="AK202" s="1587"/>
      <c r="AL202" s="1587"/>
      <c r="AM202" s="1587"/>
      <c r="AN202" s="1597"/>
      <c r="AO202" s="1597"/>
      <c r="AP202" s="1600"/>
      <c r="AQ202" s="1596"/>
      <c r="AR202" s="1597"/>
      <c r="AS202" s="1598"/>
      <c r="AT202" s="1591" t="s">
        <v>1203</v>
      </c>
      <c r="AU202" s="1592"/>
      <c r="AV202" s="1593"/>
      <c r="AW202" s="1594"/>
      <c r="AX202" s="1594"/>
      <c r="AY202" s="1594"/>
      <c r="AZ202" s="1594"/>
      <c r="BA202" s="1594"/>
      <c r="BB202" s="1594"/>
      <c r="BC202" s="1594"/>
      <c r="BD202" s="1594"/>
      <c r="BE202" s="1594"/>
      <c r="BF202" s="1594"/>
      <c r="BG202" s="1594"/>
      <c r="BH202" s="1594"/>
      <c r="BI202" s="1594"/>
      <c r="BJ202" s="1595"/>
      <c r="BK202" s="1603"/>
      <c r="BL202" s="1603"/>
      <c r="BM202" s="1604"/>
      <c r="BN202" s="1605"/>
      <c r="BO202" s="1603"/>
      <c r="BP202" s="1603"/>
      <c r="BQ202" s="1603"/>
      <c r="BR202" s="1603"/>
      <c r="BS202" s="1604"/>
      <c r="BT202" s="1601"/>
      <c r="BU202" s="1601"/>
      <c r="BV202" s="1601"/>
      <c r="BW202" s="1601"/>
      <c r="BX202" s="1601"/>
      <c r="BY202" s="1601"/>
      <c r="BZ202" s="1601"/>
      <c r="CA202" s="1601"/>
      <c r="CB202" s="1601"/>
      <c r="CC202" s="1601"/>
      <c r="CD202" s="1601"/>
      <c r="CE202" s="1601"/>
      <c r="CH202" s="64" t="str">
        <f t="shared" si="2"/>
        <v/>
      </c>
    </row>
    <row r="203" spans="1:86" ht="19.5" customHeight="1" x14ac:dyDescent="0.2">
      <c r="A203" s="1618"/>
      <c r="B203" s="1619"/>
      <c r="C203" s="1619"/>
      <c r="D203" s="1619"/>
      <c r="E203" s="1620"/>
      <c r="F203" s="1618"/>
      <c r="G203" s="1619"/>
      <c r="H203" s="1619"/>
      <c r="I203" s="1619"/>
      <c r="J203" s="1619"/>
      <c r="K203" s="1620"/>
      <c r="L203" s="1610"/>
      <c r="M203" s="1611"/>
      <c r="N203" s="1612"/>
      <c r="O203" s="1582"/>
      <c r="P203" s="1621"/>
      <c r="Q203" s="1622"/>
      <c r="R203" s="1581"/>
      <c r="S203" s="1581"/>
      <c r="T203" s="1582"/>
      <c r="U203" s="1583"/>
      <c r="V203" s="1581"/>
      <c r="W203" s="1584"/>
      <c r="X203" s="1586"/>
      <c r="Y203" s="1587"/>
      <c r="Z203" s="1587"/>
      <c r="AA203" s="1587"/>
      <c r="AB203" s="1587"/>
      <c r="AC203" s="1587"/>
      <c r="AD203" s="1587"/>
      <c r="AE203" s="1587"/>
      <c r="AF203" s="1587"/>
      <c r="AG203" s="1587"/>
      <c r="AH203" s="1587"/>
      <c r="AI203" s="1587"/>
      <c r="AJ203" s="1587"/>
      <c r="AK203" s="1587"/>
      <c r="AL203" s="1587"/>
      <c r="AM203" s="1587"/>
      <c r="AN203" s="1581"/>
      <c r="AO203" s="1581"/>
      <c r="AP203" s="1582"/>
      <c r="AQ203" s="1583"/>
      <c r="AR203" s="1581"/>
      <c r="AS203" s="1584"/>
      <c r="AT203" s="1591" t="s">
        <v>1203</v>
      </c>
      <c r="AU203" s="1592"/>
      <c r="AV203" s="1593"/>
      <c r="AW203" s="1594"/>
      <c r="AX203" s="1594"/>
      <c r="AY203" s="1594"/>
      <c r="AZ203" s="1594"/>
      <c r="BA203" s="1594"/>
      <c r="BB203" s="1594"/>
      <c r="BC203" s="1594"/>
      <c r="BD203" s="1594"/>
      <c r="BE203" s="1594"/>
      <c r="BF203" s="1594"/>
      <c r="BG203" s="1594"/>
      <c r="BH203" s="1594"/>
      <c r="BI203" s="1594"/>
      <c r="BJ203" s="1595"/>
      <c r="BK203" s="1588"/>
      <c r="BL203" s="1588"/>
      <c r="BM203" s="1589"/>
      <c r="BN203" s="1590"/>
      <c r="BO203" s="1588"/>
      <c r="BP203" s="1588"/>
      <c r="BQ203" s="1588"/>
      <c r="BR203" s="1588"/>
      <c r="BS203" s="1589"/>
      <c r="BT203" s="1585"/>
      <c r="BU203" s="1585"/>
      <c r="BV203" s="1585"/>
      <c r="BW203" s="1585"/>
      <c r="BX203" s="1585"/>
      <c r="BY203" s="1585"/>
      <c r="BZ203" s="1585"/>
      <c r="CA203" s="1585"/>
      <c r="CB203" s="1585"/>
      <c r="CC203" s="1585"/>
      <c r="CD203" s="1585"/>
      <c r="CE203" s="1585"/>
      <c r="CH203" s="64" t="str">
        <f t="shared" si="2"/>
        <v/>
      </c>
    </row>
    <row r="204" spans="1:86" ht="19.5" customHeight="1" x14ac:dyDescent="0.2">
      <c r="A204" s="1618"/>
      <c r="B204" s="1619"/>
      <c r="C204" s="1619"/>
      <c r="D204" s="1619"/>
      <c r="E204" s="1620"/>
      <c r="F204" s="1618"/>
      <c r="G204" s="1619"/>
      <c r="H204" s="1619"/>
      <c r="I204" s="1619"/>
      <c r="J204" s="1619"/>
      <c r="K204" s="1620"/>
      <c r="L204" s="1610"/>
      <c r="M204" s="1611"/>
      <c r="N204" s="1612"/>
      <c r="O204" s="1582"/>
      <c r="P204" s="1621"/>
      <c r="Q204" s="1622"/>
      <c r="R204" s="1581"/>
      <c r="S204" s="1581"/>
      <c r="T204" s="1582"/>
      <c r="U204" s="1583"/>
      <c r="V204" s="1581"/>
      <c r="W204" s="1584"/>
      <c r="X204" s="1586"/>
      <c r="Y204" s="1587"/>
      <c r="Z204" s="1587"/>
      <c r="AA204" s="1587"/>
      <c r="AB204" s="1587"/>
      <c r="AC204" s="1587"/>
      <c r="AD204" s="1587"/>
      <c r="AE204" s="1587"/>
      <c r="AF204" s="1587"/>
      <c r="AG204" s="1587"/>
      <c r="AH204" s="1587"/>
      <c r="AI204" s="1587"/>
      <c r="AJ204" s="1587"/>
      <c r="AK204" s="1587"/>
      <c r="AL204" s="1587"/>
      <c r="AM204" s="1587"/>
      <c r="AN204" s="1581"/>
      <c r="AO204" s="1581"/>
      <c r="AP204" s="1582"/>
      <c r="AQ204" s="1583"/>
      <c r="AR204" s="1581"/>
      <c r="AS204" s="1584"/>
      <c r="AT204" s="1591" t="s">
        <v>1203</v>
      </c>
      <c r="AU204" s="1592"/>
      <c r="AV204" s="1593"/>
      <c r="AW204" s="1594"/>
      <c r="AX204" s="1594"/>
      <c r="AY204" s="1594"/>
      <c r="AZ204" s="1594"/>
      <c r="BA204" s="1594"/>
      <c r="BB204" s="1594"/>
      <c r="BC204" s="1594"/>
      <c r="BD204" s="1594"/>
      <c r="BE204" s="1594"/>
      <c r="BF204" s="1594"/>
      <c r="BG204" s="1594"/>
      <c r="BH204" s="1594"/>
      <c r="BI204" s="1594"/>
      <c r="BJ204" s="1595"/>
      <c r="BK204" s="1588"/>
      <c r="BL204" s="1588"/>
      <c r="BM204" s="1589"/>
      <c r="BN204" s="1590"/>
      <c r="BO204" s="1588"/>
      <c r="BP204" s="1588"/>
      <c r="BQ204" s="1588"/>
      <c r="BR204" s="1588"/>
      <c r="BS204" s="1589"/>
      <c r="BT204" s="1585"/>
      <c r="BU204" s="1585"/>
      <c r="BV204" s="1585"/>
      <c r="BW204" s="1585"/>
      <c r="BX204" s="1585"/>
      <c r="BY204" s="1585"/>
      <c r="BZ204" s="1585"/>
      <c r="CA204" s="1585"/>
      <c r="CB204" s="1585"/>
      <c r="CC204" s="1585"/>
      <c r="CD204" s="1585"/>
      <c r="CE204" s="1585"/>
      <c r="CH204" s="64" t="str">
        <f t="shared" ref="CH204:CH267" si="3">IF(A204="","",IF($AN204=$I$4,$I$4,IF($AQ204=$I$4,$I$4,IF($AN204=$AH$4,$AH$4,IF($AQ204=$AH$4,$AH$4,$BG$4)))))</f>
        <v/>
      </c>
    </row>
    <row r="205" spans="1:86" ht="19.5" customHeight="1" x14ac:dyDescent="0.2">
      <c r="A205" s="1618"/>
      <c r="B205" s="1619"/>
      <c r="C205" s="1619"/>
      <c r="D205" s="1619"/>
      <c r="E205" s="1620"/>
      <c r="F205" s="1618"/>
      <c r="G205" s="1619"/>
      <c r="H205" s="1619"/>
      <c r="I205" s="1619"/>
      <c r="J205" s="1619"/>
      <c r="K205" s="1620"/>
      <c r="L205" s="1610"/>
      <c r="M205" s="1611"/>
      <c r="N205" s="1612"/>
      <c r="O205" s="1582"/>
      <c r="P205" s="1621"/>
      <c r="Q205" s="1622"/>
      <c r="R205" s="1581"/>
      <c r="S205" s="1581"/>
      <c r="T205" s="1582"/>
      <c r="U205" s="1583"/>
      <c r="V205" s="1581"/>
      <c r="W205" s="1584"/>
      <c r="X205" s="1586"/>
      <c r="Y205" s="1587"/>
      <c r="Z205" s="1587"/>
      <c r="AA205" s="1587"/>
      <c r="AB205" s="1587"/>
      <c r="AC205" s="1587"/>
      <c r="AD205" s="1587"/>
      <c r="AE205" s="1587"/>
      <c r="AF205" s="1587"/>
      <c r="AG205" s="1587"/>
      <c r="AH205" s="1587"/>
      <c r="AI205" s="1587"/>
      <c r="AJ205" s="1587"/>
      <c r="AK205" s="1587"/>
      <c r="AL205" s="1587"/>
      <c r="AM205" s="1587"/>
      <c r="AN205" s="1581"/>
      <c r="AO205" s="1581"/>
      <c r="AP205" s="1582"/>
      <c r="AQ205" s="1583"/>
      <c r="AR205" s="1581"/>
      <c r="AS205" s="1584"/>
      <c r="AT205" s="1591" t="s">
        <v>1203</v>
      </c>
      <c r="AU205" s="1592"/>
      <c r="AV205" s="1593"/>
      <c r="AW205" s="1594"/>
      <c r="AX205" s="1594"/>
      <c r="AY205" s="1594"/>
      <c r="AZ205" s="1594"/>
      <c r="BA205" s="1594"/>
      <c r="BB205" s="1594"/>
      <c r="BC205" s="1594"/>
      <c r="BD205" s="1594"/>
      <c r="BE205" s="1594"/>
      <c r="BF205" s="1594"/>
      <c r="BG205" s="1594"/>
      <c r="BH205" s="1594"/>
      <c r="BI205" s="1594"/>
      <c r="BJ205" s="1595"/>
      <c r="BK205" s="1588"/>
      <c r="BL205" s="1588"/>
      <c r="BM205" s="1589"/>
      <c r="BN205" s="1590"/>
      <c r="BO205" s="1588"/>
      <c r="BP205" s="1588"/>
      <c r="BQ205" s="1588"/>
      <c r="BR205" s="1588"/>
      <c r="BS205" s="1589"/>
      <c r="BT205" s="1585"/>
      <c r="BU205" s="1585"/>
      <c r="BV205" s="1585"/>
      <c r="BW205" s="1585"/>
      <c r="BX205" s="1585"/>
      <c r="BY205" s="1585"/>
      <c r="BZ205" s="1585"/>
      <c r="CA205" s="1585"/>
      <c r="CB205" s="1585"/>
      <c r="CC205" s="1585"/>
      <c r="CD205" s="1585"/>
      <c r="CE205" s="1585"/>
      <c r="CH205" s="64" t="str">
        <f t="shared" si="3"/>
        <v/>
      </c>
    </row>
    <row r="206" spans="1:86" ht="19.5" customHeight="1" x14ac:dyDescent="0.2">
      <c r="A206" s="1618"/>
      <c r="B206" s="1619"/>
      <c r="C206" s="1619"/>
      <c r="D206" s="1619"/>
      <c r="E206" s="1620"/>
      <c r="F206" s="1618"/>
      <c r="G206" s="1619"/>
      <c r="H206" s="1619"/>
      <c r="I206" s="1619"/>
      <c r="J206" s="1619"/>
      <c r="K206" s="1620"/>
      <c r="L206" s="1610"/>
      <c r="M206" s="1611"/>
      <c r="N206" s="1612"/>
      <c r="O206" s="1582"/>
      <c r="P206" s="1621"/>
      <c r="Q206" s="1622"/>
      <c r="R206" s="1581"/>
      <c r="S206" s="1581"/>
      <c r="T206" s="1582"/>
      <c r="U206" s="1583"/>
      <c r="V206" s="1581"/>
      <c r="W206" s="1584"/>
      <c r="X206" s="1586"/>
      <c r="Y206" s="1587"/>
      <c r="Z206" s="1587"/>
      <c r="AA206" s="1587"/>
      <c r="AB206" s="1587"/>
      <c r="AC206" s="1587"/>
      <c r="AD206" s="1587"/>
      <c r="AE206" s="1587"/>
      <c r="AF206" s="1587"/>
      <c r="AG206" s="1587"/>
      <c r="AH206" s="1587"/>
      <c r="AI206" s="1587"/>
      <c r="AJ206" s="1587"/>
      <c r="AK206" s="1587"/>
      <c r="AL206" s="1587"/>
      <c r="AM206" s="1587"/>
      <c r="AN206" s="1581"/>
      <c r="AO206" s="1581"/>
      <c r="AP206" s="1582"/>
      <c r="AQ206" s="1583"/>
      <c r="AR206" s="1581"/>
      <c r="AS206" s="1584"/>
      <c r="AT206" s="1591" t="s">
        <v>1203</v>
      </c>
      <c r="AU206" s="1592"/>
      <c r="AV206" s="1593"/>
      <c r="AW206" s="1594"/>
      <c r="AX206" s="1594"/>
      <c r="AY206" s="1594"/>
      <c r="AZ206" s="1594"/>
      <c r="BA206" s="1594"/>
      <c r="BB206" s="1594"/>
      <c r="BC206" s="1594"/>
      <c r="BD206" s="1594"/>
      <c r="BE206" s="1594"/>
      <c r="BF206" s="1594"/>
      <c r="BG206" s="1594"/>
      <c r="BH206" s="1594"/>
      <c r="BI206" s="1594"/>
      <c r="BJ206" s="1595"/>
      <c r="BK206" s="1588"/>
      <c r="BL206" s="1588"/>
      <c r="BM206" s="1589"/>
      <c r="BN206" s="1590"/>
      <c r="BO206" s="1588"/>
      <c r="BP206" s="1588"/>
      <c r="BQ206" s="1588"/>
      <c r="BR206" s="1588"/>
      <c r="BS206" s="1589"/>
      <c r="BT206" s="1585"/>
      <c r="BU206" s="1585"/>
      <c r="BV206" s="1585"/>
      <c r="BW206" s="1585"/>
      <c r="BX206" s="1585"/>
      <c r="BY206" s="1585"/>
      <c r="BZ206" s="1585"/>
      <c r="CA206" s="1585"/>
      <c r="CB206" s="1585"/>
      <c r="CC206" s="1585"/>
      <c r="CD206" s="1585"/>
      <c r="CE206" s="1585"/>
      <c r="CH206" s="64" t="str">
        <f t="shared" si="3"/>
        <v/>
      </c>
    </row>
    <row r="207" spans="1:86" ht="19.5" customHeight="1" x14ac:dyDescent="0.2">
      <c r="A207" s="1618"/>
      <c r="B207" s="1619"/>
      <c r="C207" s="1619"/>
      <c r="D207" s="1619"/>
      <c r="E207" s="1620"/>
      <c r="F207" s="1618"/>
      <c r="G207" s="1619"/>
      <c r="H207" s="1619"/>
      <c r="I207" s="1619"/>
      <c r="J207" s="1619"/>
      <c r="K207" s="1620"/>
      <c r="L207" s="1610"/>
      <c r="M207" s="1611"/>
      <c r="N207" s="1612"/>
      <c r="O207" s="1582"/>
      <c r="P207" s="1621"/>
      <c r="Q207" s="1622"/>
      <c r="R207" s="1581"/>
      <c r="S207" s="1581"/>
      <c r="T207" s="1582"/>
      <c r="U207" s="1583"/>
      <c r="V207" s="1581"/>
      <c r="W207" s="1584"/>
      <c r="X207" s="1586"/>
      <c r="Y207" s="1587"/>
      <c r="Z207" s="1587"/>
      <c r="AA207" s="1587"/>
      <c r="AB207" s="1587"/>
      <c r="AC207" s="1587"/>
      <c r="AD207" s="1587"/>
      <c r="AE207" s="1587"/>
      <c r="AF207" s="1587"/>
      <c r="AG207" s="1587"/>
      <c r="AH207" s="1587"/>
      <c r="AI207" s="1587"/>
      <c r="AJ207" s="1587"/>
      <c r="AK207" s="1587"/>
      <c r="AL207" s="1587"/>
      <c r="AM207" s="1587"/>
      <c r="AN207" s="1581"/>
      <c r="AO207" s="1581"/>
      <c r="AP207" s="1582"/>
      <c r="AQ207" s="1583"/>
      <c r="AR207" s="1581"/>
      <c r="AS207" s="1584"/>
      <c r="AT207" s="1591" t="s">
        <v>1203</v>
      </c>
      <c r="AU207" s="1592"/>
      <c r="AV207" s="1593"/>
      <c r="AW207" s="1594"/>
      <c r="AX207" s="1594"/>
      <c r="AY207" s="1594"/>
      <c r="AZ207" s="1594"/>
      <c r="BA207" s="1594"/>
      <c r="BB207" s="1594"/>
      <c r="BC207" s="1594"/>
      <c r="BD207" s="1594"/>
      <c r="BE207" s="1594"/>
      <c r="BF207" s="1594"/>
      <c r="BG207" s="1594"/>
      <c r="BH207" s="1594"/>
      <c r="BI207" s="1594"/>
      <c r="BJ207" s="1595"/>
      <c r="BK207" s="1588"/>
      <c r="BL207" s="1588"/>
      <c r="BM207" s="1589"/>
      <c r="BN207" s="1590"/>
      <c r="BO207" s="1588"/>
      <c r="BP207" s="1588"/>
      <c r="BQ207" s="1588"/>
      <c r="BR207" s="1588"/>
      <c r="BS207" s="1589"/>
      <c r="BT207" s="1585"/>
      <c r="BU207" s="1585"/>
      <c r="BV207" s="1585"/>
      <c r="BW207" s="1585"/>
      <c r="BX207" s="1585"/>
      <c r="BY207" s="1585"/>
      <c r="BZ207" s="1585"/>
      <c r="CA207" s="1585"/>
      <c r="CB207" s="1585"/>
      <c r="CC207" s="1585"/>
      <c r="CD207" s="1585"/>
      <c r="CE207" s="1585"/>
      <c r="CH207" s="64" t="str">
        <f t="shared" si="3"/>
        <v/>
      </c>
    </row>
    <row r="208" spans="1:86" ht="19.5" customHeight="1" x14ac:dyDescent="0.2">
      <c r="A208" s="1618"/>
      <c r="B208" s="1619"/>
      <c r="C208" s="1619"/>
      <c r="D208" s="1619"/>
      <c r="E208" s="1620"/>
      <c r="F208" s="1618"/>
      <c r="G208" s="1619"/>
      <c r="H208" s="1619"/>
      <c r="I208" s="1619"/>
      <c r="J208" s="1619"/>
      <c r="K208" s="1620"/>
      <c r="L208" s="1610"/>
      <c r="M208" s="1611"/>
      <c r="N208" s="1612"/>
      <c r="O208" s="1582"/>
      <c r="P208" s="1621"/>
      <c r="Q208" s="1622"/>
      <c r="R208" s="1581"/>
      <c r="S208" s="1581"/>
      <c r="T208" s="1582"/>
      <c r="U208" s="1583"/>
      <c r="V208" s="1581"/>
      <c r="W208" s="1584"/>
      <c r="X208" s="1586"/>
      <c r="Y208" s="1587"/>
      <c r="Z208" s="1587"/>
      <c r="AA208" s="1587"/>
      <c r="AB208" s="1587"/>
      <c r="AC208" s="1587"/>
      <c r="AD208" s="1587"/>
      <c r="AE208" s="1587"/>
      <c r="AF208" s="1587"/>
      <c r="AG208" s="1587"/>
      <c r="AH208" s="1587"/>
      <c r="AI208" s="1587"/>
      <c r="AJ208" s="1587"/>
      <c r="AK208" s="1587"/>
      <c r="AL208" s="1587"/>
      <c r="AM208" s="1587"/>
      <c r="AN208" s="1581"/>
      <c r="AO208" s="1581"/>
      <c r="AP208" s="1582"/>
      <c r="AQ208" s="1583"/>
      <c r="AR208" s="1581"/>
      <c r="AS208" s="1584"/>
      <c r="AT208" s="1591" t="s">
        <v>1203</v>
      </c>
      <c r="AU208" s="1592"/>
      <c r="AV208" s="1593"/>
      <c r="AW208" s="1594"/>
      <c r="AX208" s="1594"/>
      <c r="AY208" s="1594"/>
      <c r="AZ208" s="1594"/>
      <c r="BA208" s="1594"/>
      <c r="BB208" s="1594"/>
      <c r="BC208" s="1594"/>
      <c r="BD208" s="1594"/>
      <c r="BE208" s="1594"/>
      <c r="BF208" s="1594"/>
      <c r="BG208" s="1594"/>
      <c r="BH208" s="1594"/>
      <c r="BI208" s="1594"/>
      <c r="BJ208" s="1595"/>
      <c r="BK208" s="1588"/>
      <c r="BL208" s="1588"/>
      <c r="BM208" s="1589"/>
      <c r="BN208" s="1590"/>
      <c r="BO208" s="1588"/>
      <c r="BP208" s="1588"/>
      <c r="BQ208" s="1588"/>
      <c r="BR208" s="1588"/>
      <c r="BS208" s="1589"/>
      <c r="BT208" s="1585"/>
      <c r="BU208" s="1585"/>
      <c r="BV208" s="1585"/>
      <c r="BW208" s="1585"/>
      <c r="BX208" s="1585"/>
      <c r="BY208" s="1585"/>
      <c r="BZ208" s="1585"/>
      <c r="CA208" s="1585"/>
      <c r="CB208" s="1585"/>
      <c r="CC208" s="1585"/>
      <c r="CD208" s="1585"/>
      <c r="CE208" s="1585"/>
      <c r="CH208" s="64" t="str">
        <f t="shared" si="3"/>
        <v/>
      </c>
    </row>
    <row r="209" spans="1:86" ht="19.5" customHeight="1" x14ac:dyDescent="0.2">
      <c r="A209" s="1618"/>
      <c r="B209" s="1619"/>
      <c r="C209" s="1619"/>
      <c r="D209" s="1619"/>
      <c r="E209" s="1620"/>
      <c r="F209" s="1618"/>
      <c r="G209" s="1619"/>
      <c r="H209" s="1619"/>
      <c r="I209" s="1619"/>
      <c r="J209" s="1619"/>
      <c r="K209" s="1620"/>
      <c r="L209" s="1610"/>
      <c r="M209" s="1611"/>
      <c r="N209" s="1612"/>
      <c r="O209" s="1582"/>
      <c r="P209" s="1621"/>
      <c r="Q209" s="1622"/>
      <c r="R209" s="1581"/>
      <c r="S209" s="1581"/>
      <c r="T209" s="1582"/>
      <c r="U209" s="1583"/>
      <c r="V209" s="1581"/>
      <c r="W209" s="1584"/>
      <c r="X209" s="1586"/>
      <c r="Y209" s="1587"/>
      <c r="Z209" s="1587"/>
      <c r="AA209" s="1587"/>
      <c r="AB209" s="1587"/>
      <c r="AC209" s="1587"/>
      <c r="AD209" s="1587"/>
      <c r="AE209" s="1587"/>
      <c r="AF209" s="1587"/>
      <c r="AG209" s="1587"/>
      <c r="AH209" s="1587"/>
      <c r="AI209" s="1587"/>
      <c r="AJ209" s="1587"/>
      <c r="AK209" s="1587"/>
      <c r="AL209" s="1587"/>
      <c r="AM209" s="1587"/>
      <c r="AN209" s="1581"/>
      <c r="AO209" s="1581"/>
      <c r="AP209" s="1582"/>
      <c r="AQ209" s="1583"/>
      <c r="AR209" s="1581"/>
      <c r="AS209" s="1584"/>
      <c r="AT209" s="1591" t="s">
        <v>1203</v>
      </c>
      <c r="AU209" s="1592"/>
      <c r="AV209" s="1593"/>
      <c r="AW209" s="1594"/>
      <c r="AX209" s="1594"/>
      <c r="AY209" s="1594"/>
      <c r="AZ209" s="1594"/>
      <c r="BA209" s="1594"/>
      <c r="BB209" s="1594"/>
      <c r="BC209" s="1594"/>
      <c r="BD209" s="1594"/>
      <c r="BE209" s="1594"/>
      <c r="BF209" s="1594"/>
      <c r="BG209" s="1594"/>
      <c r="BH209" s="1594"/>
      <c r="BI209" s="1594"/>
      <c r="BJ209" s="1595"/>
      <c r="BK209" s="1588"/>
      <c r="BL209" s="1588"/>
      <c r="BM209" s="1589"/>
      <c r="BN209" s="1590"/>
      <c r="BO209" s="1588"/>
      <c r="BP209" s="1588"/>
      <c r="BQ209" s="1588"/>
      <c r="BR209" s="1588"/>
      <c r="BS209" s="1589"/>
      <c r="BT209" s="1585"/>
      <c r="BU209" s="1585"/>
      <c r="BV209" s="1585"/>
      <c r="BW209" s="1585"/>
      <c r="BX209" s="1585"/>
      <c r="BY209" s="1585"/>
      <c r="BZ209" s="1585"/>
      <c r="CA209" s="1585"/>
      <c r="CB209" s="1585"/>
      <c r="CC209" s="1585"/>
      <c r="CD209" s="1585"/>
      <c r="CE209" s="1585"/>
      <c r="CH209" s="64" t="str">
        <f t="shared" si="3"/>
        <v/>
      </c>
    </row>
    <row r="210" spans="1:86" ht="19.5" customHeight="1" x14ac:dyDescent="0.2">
      <c r="A210" s="1618"/>
      <c r="B210" s="1619"/>
      <c r="C210" s="1619"/>
      <c r="D210" s="1619"/>
      <c r="E210" s="1620"/>
      <c r="F210" s="1618"/>
      <c r="G210" s="1619"/>
      <c r="H210" s="1619"/>
      <c r="I210" s="1619"/>
      <c r="J210" s="1619"/>
      <c r="K210" s="1620"/>
      <c r="L210" s="1610"/>
      <c r="M210" s="1611"/>
      <c r="N210" s="1612"/>
      <c r="O210" s="1582"/>
      <c r="P210" s="1621"/>
      <c r="Q210" s="1622"/>
      <c r="R210" s="1581"/>
      <c r="S210" s="1581"/>
      <c r="T210" s="1582"/>
      <c r="U210" s="1583"/>
      <c r="V210" s="1581"/>
      <c r="W210" s="1584"/>
      <c r="X210" s="1586"/>
      <c r="Y210" s="1587"/>
      <c r="Z210" s="1587"/>
      <c r="AA210" s="1587"/>
      <c r="AB210" s="1587"/>
      <c r="AC210" s="1587"/>
      <c r="AD210" s="1587"/>
      <c r="AE210" s="1587"/>
      <c r="AF210" s="1587"/>
      <c r="AG210" s="1587"/>
      <c r="AH210" s="1587"/>
      <c r="AI210" s="1587"/>
      <c r="AJ210" s="1587"/>
      <c r="AK210" s="1587"/>
      <c r="AL210" s="1587"/>
      <c r="AM210" s="1587"/>
      <c r="AN210" s="1581"/>
      <c r="AO210" s="1581"/>
      <c r="AP210" s="1582"/>
      <c r="AQ210" s="1583"/>
      <c r="AR210" s="1581"/>
      <c r="AS210" s="1584"/>
      <c r="AT210" s="1591" t="s">
        <v>1203</v>
      </c>
      <c r="AU210" s="1592"/>
      <c r="AV210" s="1593"/>
      <c r="AW210" s="1594"/>
      <c r="AX210" s="1594"/>
      <c r="AY210" s="1594"/>
      <c r="AZ210" s="1594"/>
      <c r="BA210" s="1594"/>
      <c r="BB210" s="1594"/>
      <c r="BC210" s="1594"/>
      <c r="BD210" s="1594"/>
      <c r="BE210" s="1594"/>
      <c r="BF210" s="1594"/>
      <c r="BG210" s="1594"/>
      <c r="BH210" s="1594"/>
      <c r="BI210" s="1594"/>
      <c r="BJ210" s="1595"/>
      <c r="BK210" s="1588"/>
      <c r="BL210" s="1588"/>
      <c r="BM210" s="1589"/>
      <c r="BN210" s="1590"/>
      <c r="BO210" s="1588"/>
      <c r="BP210" s="1588"/>
      <c r="BQ210" s="1588"/>
      <c r="BR210" s="1588"/>
      <c r="BS210" s="1589"/>
      <c r="BT210" s="1585"/>
      <c r="BU210" s="1585"/>
      <c r="BV210" s="1585"/>
      <c r="BW210" s="1585"/>
      <c r="BX210" s="1585"/>
      <c r="BY210" s="1585"/>
      <c r="BZ210" s="1585"/>
      <c r="CA210" s="1585"/>
      <c r="CB210" s="1585"/>
      <c r="CC210" s="1585"/>
      <c r="CD210" s="1585"/>
      <c r="CE210" s="1585"/>
      <c r="CH210" s="64" t="str">
        <f t="shared" si="3"/>
        <v/>
      </c>
    </row>
    <row r="211" spans="1:86" ht="19.5" customHeight="1" x14ac:dyDescent="0.2">
      <c r="A211" s="1618"/>
      <c r="B211" s="1619"/>
      <c r="C211" s="1619"/>
      <c r="D211" s="1619"/>
      <c r="E211" s="1620"/>
      <c r="F211" s="1618"/>
      <c r="G211" s="1619"/>
      <c r="H211" s="1619"/>
      <c r="I211" s="1619"/>
      <c r="J211" s="1619"/>
      <c r="K211" s="1620"/>
      <c r="L211" s="1610"/>
      <c r="M211" s="1611"/>
      <c r="N211" s="1612"/>
      <c r="O211" s="1582"/>
      <c r="P211" s="1621"/>
      <c r="Q211" s="1622"/>
      <c r="R211" s="1581"/>
      <c r="S211" s="1581"/>
      <c r="T211" s="1582"/>
      <c r="U211" s="1583"/>
      <c r="V211" s="1581"/>
      <c r="W211" s="1584"/>
      <c r="X211" s="1586"/>
      <c r="Y211" s="1587"/>
      <c r="Z211" s="1587"/>
      <c r="AA211" s="1587"/>
      <c r="AB211" s="1587"/>
      <c r="AC211" s="1587"/>
      <c r="AD211" s="1587"/>
      <c r="AE211" s="1587"/>
      <c r="AF211" s="1587"/>
      <c r="AG211" s="1587"/>
      <c r="AH211" s="1587"/>
      <c r="AI211" s="1587"/>
      <c r="AJ211" s="1587"/>
      <c r="AK211" s="1587"/>
      <c r="AL211" s="1587"/>
      <c r="AM211" s="1587"/>
      <c r="AN211" s="1581"/>
      <c r="AO211" s="1581"/>
      <c r="AP211" s="1582"/>
      <c r="AQ211" s="1583"/>
      <c r="AR211" s="1581"/>
      <c r="AS211" s="1584"/>
      <c r="AT211" s="1591" t="s">
        <v>1203</v>
      </c>
      <c r="AU211" s="1592"/>
      <c r="AV211" s="1593"/>
      <c r="AW211" s="1594"/>
      <c r="AX211" s="1594"/>
      <c r="AY211" s="1594"/>
      <c r="AZ211" s="1594"/>
      <c r="BA211" s="1594"/>
      <c r="BB211" s="1594"/>
      <c r="BC211" s="1594"/>
      <c r="BD211" s="1594"/>
      <c r="BE211" s="1594"/>
      <c r="BF211" s="1594"/>
      <c r="BG211" s="1594"/>
      <c r="BH211" s="1594"/>
      <c r="BI211" s="1594"/>
      <c r="BJ211" s="1595"/>
      <c r="BK211" s="1588"/>
      <c r="BL211" s="1588"/>
      <c r="BM211" s="1589"/>
      <c r="BN211" s="1590"/>
      <c r="BO211" s="1588"/>
      <c r="BP211" s="1588"/>
      <c r="BQ211" s="1588"/>
      <c r="BR211" s="1588"/>
      <c r="BS211" s="1589"/>
      <c r="BT211" s="1585"/>
      <c r="BU211" s="1585"/>
      <c r="BV211" s="1585"/>
      <c r="BW211" s="1585"/>
      <c r="BX211" s="1585"/>
      <c r="BY211" s="1585"/>
      <c r="BZ211" s="1585"/>
      <c r="CA211" s="1585"/>
      <c r="CB211" s="1585"/>
      <c r="CC211" s="1585"/>
      <c r="CD211" s="1585"/>
      <c r="CE211" s="1585"/>
      <c r="CH211" s="64" t="str">
        <f t="shared" si="3"/>
        <v/>
      </c>
    </row>
    <row r="212" spans="1:86" ht="19.5" customHeight="1" x14ac:dyDescent="0.2">
      <c r="A212" s="1618"/>
      <c r="B212" s="1619"/>
      <c r="C212" s="1619"/>
      <c r="D212" s="1619"/>
      <c r="E212" s="1620"/>
      <c r="F212" s="1618"/>
      <c r="G212" s="1619"/>
      <c r="H212" s="1619"/>
      <c r="I212" s="1619"/>
      <c r="J212" s="1619"/>
      <c r="K212" s="1620"/>
      <c r="L212" s="1610"/>
      <c r="M212" s="1611"/>
      <c r="N212" s="1612"/>
      <c r="O212" s="1582"/>
      <c r="P212" s="1621"/>
      <c r="Q212" s="1622"/>
      <c r="R212" s="1581"/>
      <c r="S212" s="1581"/>
      <c r="T212" s="1582"/>
      <c r="U212" s="1583"/>
      <c r="V212" s="1581"/>
      <c r="W212" s="1584"/>
      <c r="X212" s="1586"/>
      <c r="Y212" s="1587"/>
      <c r="Z212" s="1587"/>
      <c r="AA212" s="1587"/>
      <c r="AB212" s="1587"/>
      <c r="AC212" s="1587"/>
      <c r="AD212" s="1587"/>
      <c r="AE212" s="1587"/>
      <c r="AF212" s="1587"/>
      <c r="AG212" s="1587"/>
      <c r="AH212" s="1587"/>
      <c r="AI212" s="1587"/>
      <c r="AJ212" s="1587"/>
      <c r="AK212" s="1587"/>
      <c r="AL212" s="1587"/>
      <c r="AM212" s="1587"/>
      <c r="AN212" s="1581"/>
      <c r="AO212" s="1581"/>
      <c r="AP212" s="1582"/>
      <c r="AQ212" s="1583"/>
      <c r="AR212" s="1581"/>
      <c r="AS212" s="1584"/>
      <c r="AT212" s="1591" t="s">
        <v>1203</v>
      </c>
      <c r="AU212" s="1592"/>
      <c r="AV212" s="1593"/>
      <c r="AW212" s="1594"/>
      <c r="AX212" s="1594"/>
      <c r="AY212" s="1594"/>
      <c r="AZ212" s="1594"/>
      <c r="BA212" s="1594"/>
      <c r="BB212" s="1594"/>
      <c r="BC212" s="1594"/>
      <c r="BD212" s="1594"/>
      <c r="BE212" s="1594"/>
      <c r="BF212" s="1594"/>
      <c r="BG212" s="1594"/>
      <c r="BH212" s="1594"/>
      <c r="BI212" s="1594"/>
      <c r="BJ212" s="1595"/>
      <c r="BK212" s="1588"/>
      <c r="BL212" s="1588"/>
      <c r="BM212" s="1589"/>
      <c r="BN212" s="1590"/>
      <c r="BO212" s="1588"/>
      <c r="BP212" s="1588"/>
      <c r="BQ212" s="1588"/>
      <c r="BR212" s="1588"/>
      <c r="BS212" s="1589"/>
      <c r="BT212" s="1585"/>
      <c r="BU212" s="1585"/>
      <c r="BV212" s="1585"/>
      <c r="BW212" s="1585"/>
      <c r="BX212" s="1585"/>
      <c r="BY212" s="1585"/>
      <c r="BZ212" s="1585"/>
      <c r="CA212" s="1585"/>
      <c r="CB212" s="1585"/>
      <c r="CC212" s="1585"/>
      <c r="CD212" s="1585"/>
      <c r="CE212" s="1585"/>
      <c r="CH212" s="64" t="str">
        <f t="shared" si="3"/>
        <v/>
      </c>
    </row>
    <row r="213" spans="1:86" ht="19.5" customHeight="1" x14ac:dyDescent="0.2">
      <c r="A213" s="1618"/>
      <c r="B213" s="1619"/>
      <c r="C213" s="1619"/>
      <c r="D213" s="1619"/>
      <c r="E213" s="1620"/>
      <c r="F213" s="1618"/>
      <c r="G213" s="1619"/>
      <c r="H213" s="1619"/>
      <c r="I213" s="1619"/>
      <c r="J213" s="1619"/>
      <c r="K213" s="1620"/>
      <c r="L213" s="1610"/>
      <c r="M213" s="1611"/>
      <c r="N213" s="1612"/>
      <c r="O213" s="1582"/>
      <c r="P213" s="1621"/>
      <c r="Q213" s="1622"/>
      <c r="R213" s="1581"/>
      <c r="S213" s="1581"/>
      <c r="T213" s="1582"/>
      <c r="U213" s="1583"/>
      <c r="V213" s="1581"/>
      <c r="W213" s="1584"/>
      <c r="X213" s="1586"/>
      <c r="Y213" s="1587"/>
      <c r="Z213" s="1587"/>
      <c r="AA213" s="1587"/>
      <c r="AB213" s="1587"/>
      <c r="AC213" s="1587"/>
      <c r="AD213" s="1587"/>
      <c r="AE213" s="1587"/>
      <c r="AF213" s="1587"/>
      <c r="AG213" s="1587"/>
      <c r="AH213" s="1587"/>
      <c r="AI213" s="1587"/>
      <c r="AJ213" s="1587"/>
      <c r="AK213" s="1587"/>
      <c r="AL213" s="1587"/>
      <c r="AM213" s="1587"/>
      <c r="AN213" s="1581"/>
      <c r="AO213" s="1581"/>
      <c r="AP213" s="1582"/>
      <c r="AQ213" s="1583"/>
      <c r="AR213" s="1581"/>
      <c r="AS213" s="1584"/>
      <c r="AT213" s="1591" t="s">
        <v>1203</v>
      </c>
      <c r="AU213" s="1592"/>
      <c r="AV213" s="1593"/>
      <c r="AW213" s="1594"/>
      <c r="AX213" s="1594"/>
      <c r="AY213" s="1594"/>
      <c r="AZ213" s="1594"/>
      <c r="BA213" s="1594"/>
      <c r="BB213" s="1594"/>
      <c r="BC213" s="1594"/>
      <c r="BD213" s="1594"/>
      <c r="BE213" s="1594"/>
      <c r="BF213" s="1594"/>
      <c r="BG213" s="1594"/>
      <c r="BH213" s="1594"/>
      <c r="BI213" s="1594"/>
      <c r="BJ213" s="1595"/>
      <c r="BK213" s="1588"/>
      <c r="BL213" s="1588"/>
      <c r="BM213" s="1589"/>
      <c r="BN213" s="1590"/>
      <c r="BO213" s="1588"/>
      <c r="BP213" s="1588"/>
      <c r="BQ213" s="1588"/>
      <c r="BR213" s="1588"/>
      <c r="BS213" s="1589"/>
      <c r="BT213" s="1585"/>
      <c r="BU213" s="1585"/>
      <c r="BV213" s="1585"/>
      <c r="BW213" s="1585"/>
      <c r="BX213" s="1585"/>
      <c r="BY213" s="1585"/>
      <c r="BZ213" s="1585"/>
      <c r="CA213" s="1585"/>
      <c r="CB213" s="1585"/>
      <c r="CC213" s="1585"/>
      <c r="CD213" s="1585"/>
      <c r="CE213" s="1585"/>
      <c r="CH213" s="64" t="str">
        <f t="shared" si="3"/>
        <v/>
      </c>
    </row>
    <row r="214" spans="1:86" ht="19.5" customHeight="1" x14ac:dyDescent="0.2">
      <c r="A214" s="1618"/>
      <c r="B214" s="1619"/>
      <c r="C214" s="1619"/>
      <c r="D214" s="1619"/>
      <c r="E214" s="1620"/>
      <c r="F214" s="1618"/>
      <c r="G214" s="1619"/>
      <c r="H214" s="1619"/>
      <c r="I214" s="1619"/>
      <c r="J214" s="1619"/>
      <c r="K214" s="1620"/>
      <c r="L214" s="1610"/>
      <c r="M214" s="1611"/>
      <c r="N214" s="1612"/>
      <c r="O214" s="1582"/>
      <c r="P214" s="1621"/>
      <c r="Q214" s="1622"/>
      <c r="R214" s="1581"/>
      <c r="S214" s="1581"/>
      <c r="T214" s="1582"/>
      <c r="U214" s="1583"/>
      <c r="V214" s="1581"/>
      <c r="W214" s="1584"/>
      <c r="X214" s="1586"/>
      <c r="Y214" s="1587"/>
      <c r="Z214" s="1587"/>
      <c r="AA214" s="1587"/>
      <c r="AB214" s="1587"/>
      <c r="AC214" s="1587"/>
      <c r="AD214" s="1587"/>
      <c r="AE214" s="1587"/>
      <c r="AF214" s="1587"/>
      <c r="AG214" s="1587"/>
      <c r="AH214" s="1587"/>
      <c r="AI214" s="1587"/>
      <c r="AJ214" s="1587"/>
      <c r="AK214" s="1587"/>
      <c r="AL214" s="1587"/>
      <c r="AM214" s="1587"/>
      <c r="AN214" s="1581"/>
      <c r="AO214" s="1581"/>
      <c r="AP214" s="1582"/>
      <c r="AQ214" s="1583"/>
      <c r="AR214" s="1581"/>
      <c r="AS214" s="1584"/>
      <c r="AT214" s="1591" t="s">
        <v>1203</v>
      </c>
      <c r="AU214" s="1592"/>
      <c r="AV214" s="1593"/>
      <c r="AW214" s="1594"/>
      <c r="AX214" s="1594"/>
      <c r="AY214" s="1594"/>
      <c r="AZ214" s="1594"/>
      <c r="BA214" s="1594"/>
      <c r="BB214" s="1594"/>
      <c r="BC214" s="1594"/>
      <c r="BD214" s="1594"/>
      <c r="BE214" s="1594"/>
      <c r="BF214" s="1594"/>
      <c r="BG214" s="1594"/>
      <c r="BH214" s="1594"/>
      <c r="BI214" s="1594"/>
      <c r="BJ214" s="1595"/>
      <c r="BK214" s="1588"/>
      <c r="BL214" s="1588"/>
      <c r="BM214" s="1589"/>
      <c r="BN214" s="1590"/>
      <c r="BO214" s="1588"/>
      <c r="BP214" s="1588"/>
      <c r="BQ214" s="1588"/>
      <c r="BR214" s="1588"/>
      <c r="BS214" s="1589"/>
      <c r="BT214" s="1585"/>
      <c r="BU214" s="1585"/>
      <c r="BV214" s="1585"/>
      <c r="BW214" s="1585"/>
      <c r="BX214" s="1585"/>
      <c r="BY214" s="1585"/>
      <c r="BZ214" s="1585"/>
      <c r="CA214" s="1585"/>
      <c r="CB214" s="1585"/>
      <c r="CC214" s="1585"/>
      <c r="CD214" s="1585"/>
      <c r="CE214" s="1585"/>
      <c r="CH214" s="64" t="str">
        <f t="shared" si="3"/>
        <v/>
      </c>
    </row>
    <row r="215" spans="1:86" ht="19.5" customHeight="1" x14ac:dyDescent="0.2">
      <c r="A215" s="1618"/>
      <c r="B215" s="1619"/>
      <c r="C215" s="1619"/>
      <c r="D215" s="1619"/>
      <c r="E215" s="1620"/>
      <c r="F215" s="1618"/>
      <c r="G215" s="1619"/>
      <c r="H215" s="1619"/>
      <c r="I215" s="1619"/>
      <c r="J215" s="1619"/>
      <c r="K215" s="1620"/>
      <c r="L215" s="1610"/>
      <c r="M215" s="1611"/>
      <c r="N215" s="1612"/>
      <c r="O215" s="1582"/>
      <c r="P215" s="1621"/>
      <c r="Q215" s="1622"/>
      <c r="R215" s="1581"/>
      <c r="S215" s="1581"/>
      <c r="T215" s="1582"/>
      <c r="U215" s="1583"/>
      <c r="V215" s="1581"/>
      <c r="W215" s="1584"/>
      <c r="X215" s="1586"/>
      <c r="Y215" s="1587"/>
      <c r="Z215" s="1587"/>
      <c r="AA215" s="1587"/>
      <c r="AB215" s="1587"/>
      <c r="AC215" s="1587"/>
      <c r="AD215" s="1587"/>
      <c r="AE215" s="1587"/>
      <c r="AF215" s="1587"/>
      <c r="AG215" s="1587"/>
      <c r="AH215" s="1587"/>
      <c r="AI215" s="1587"/>
      <c r="AJ215" s="1587"/>
      <c r="AK215" s="1587"/>
      <c r="AL215" s="1587"/>
      <c r="AM215" s="1587"/>
      <c r="AN215" s="1581"/>
      <c r="AO215" s="1581"/>
      <c r="AP215" s="1582"/>
      <c r="AQ215" s="1583"/>
      <c r="AR215" s="1581"/>
      <c r="AS215" s="1584"/>
      <c r="AT215" s="1591" t="s">
        <v>1203</v>
      </c>
      <c r="AU215" s="1592"/>
      <c r="AV215" s="1593"/>
      <c r="AW215" s="1594"/>
      <c r="AX215" s="1594"/>
      <c r="AY215" s="1594"/>
      <c r="AZ215" s="1594"/>
      <c r="BA215" s="1594"/>
      <c r="BB215" s="1594"/>
      <c r="BC215" s="1594"/>
      <c r="BD215" s="1594"/>
      <c r="BE215" s="1594"/>
      <c r="BF215" s="1594"/>
      <c r="BG215" s="1594"/>
      <c r="BH215" s="1594"/>
      <c r="BI215" s="1594"/>
      <c r="BJ215" s="1595"/>
      <c r="BK215" s="1588"/>
      <c r="BL215" s="1588"/>
      <c r="BM215" s="1589"/>
      <c r="BN215" s="1590"/>
      <c r="BO215" s="1588"/>
      <c r="BP215" s="1588"/>
      <c r="BQ215" s="1588"/>
      <c r="BR215" s="1588"/>
      <c r="BS215" s="1589"/>
      <c r="BT215" s="1585"/>
      <c r="BU215" s="1585"/>
      <c r="BV215" s="1585"/>
      <c r="BW215" s="1585"/>
      <c r="BX215" s="1585"/>
      <c r="BY215" s="1585"/>
      <c r="BZ215" s="1585"/>
      <c r="CA215" s="1585"/>
      <c r="CB215" s="1585"/>
      <c r="CC215" s="1585"/>
      <c r="CD215" s="1585"/>
      <c r="CE215" s="1585"/>
      <c r="CH215" s="64" t="str">
        <f t="shared" si="3"/>
        <v/>
      </c>
    </row>
    <row r="216" spans="1:86" ht="19.5" customHeight="1" x14ac:dyDescent="0.2">
      <c r="A216" s="1618"/>
      <c r="B216" s="1619"/>
      <c r="C216" s="1619"/>
      <c r="D216" s="1619"/>
      <c r="E216" s="1620"/>
      <c r="F216" s="1618"/>
      <c r="G216" s="1619"/>
      <c r="H216" s="1619"/>
      <c r="I216" s="1619"/>
      <c r="J216" s="1619"/>
      <c r="K216" s="1620"/>
      <c r="L216" s="1610"/>
      <c r="M216" s="1611"/>
      <c r="N216" s="1612"/>
      <c r="O216" s="1582"/>
      <c r="P216" s="1621"/>
      <c r="Q216" s="1622"/>
      <c r="R216" s="1581"/>
      <c r="S216" s="1581"/>
      <c r="T216" s="1582"/>
      <c r="U216" s="1583"/>
      <c r="V216" s="1581"/>
      <c r="W216" s="1584"/>
      <c r="X216" s="1586"/>
      <c r="Y216" s="1587"/>
      <c r="Z216" s="1587"/>
      <c r="AA216" s="1587"/>
      <c r="AB216" s="1587"/>
      <c r="AC216" s="1587"/>
      <c r="AD216" s="1587"/>
      <c r="AE216" s="1587"/>
      <c r="AF216" s="1587"/>
      <c r="AG216" s="1587"/>
      <c r="AH216" s="1587"/>
      <c r="AI216" s="1587"/>
      <c r="AJ216" s="1587"/>
      <c r="AK216" s="1587"/>
      <c r="AL216" s="1587"/>
      <c r="AM216" s="1587"/>
      <c r="AN216" s="1581"/>
      <c r="AO216" s="1581"/>
      <c r="AP216" s="1582"/>
      <c r="AQ216" s="1583"/>
      <c r="AR216" s="1581"/>
      <c r="AS216" s="1584"/>
      <c r="AT216" s="1591" t="s">
        <v>1203</v>
      </c>
      <c r="AU216" s="1592"/>
      <c r="AV216" s="1593"/>
      <c r="AW216" s="1594"/>
      <c r="AX216" s="1594"/>
      <c r="AY216" s="1594"/>
      <c r="AZ216" s="1594"/>
      <c r="BA216" s="1594"/>
      <c r="BB216" s="1594"/>
      <c r="BC216" s="1594"/>
      <c r="BD216" s="1594"/>
      <c r="BE216" s="1594"/>
      <c r="BF216" s="1594"/>
      <c r="BG216" s="1594"/>
      <c r="BH216" s="1594"/>
      <c r="BI216" s="1594"/>
      <c r="BJ216" s="1595"/>
      <c r="BK216" s="1588"/>
      <c r="BL216" s="1588"/>
      <c r="BM216" s="1589"/>
      <c r="BN216" s="1590"/>
      <c r="BO216" s="1588"/>
      <c r="BP216" s="1588"/>
      <c r="BQ216" s="1588"/>
      <c r="BR216" s="1588"/>
      <c r="BS216" s="1589"/>
      <c r="BT216" s="1585"/>
      <c r="BU216" s="1585"/>
      <c r="BV216" s="1585"/>
      <c r="BW216" s="1585"/>
      <c r="BX216" s="1585"/>
      <c r="BY216" s="1585"/>
      <c r="BZ216" s="1585"/>
      <c r="CA216" s="1585"/>
      <c r="CB216" s="1585"/>
      <c r="CC216" s="1585"/>
      <c r="CD216" s="1585"/>
      <c r="CE216" s="1585"/>
      <c r="CH216" s="64" t="str">
        <f t="shared" si="3"/>
        <v/>
      </c>
    </row>
    <row r="217" spans="1:86" ht="19.5" customHeight="1" x14ac:dyDescent="0.2">
      <c r="A217" s="1618"/>
      <c r="B217" s="1619"/>
      <c r="C217" s="1619"/>
      <c r="D217" s="1619"/>
      <c r="E217" s="1620"/>
      <c r="F217" s="1618"/>
      <c r="G217" s="1619"/>
      <c r="H217" s="1619"/>
      <c r="I217" s="1619"/>
      <c r="J217" s="1619"/>
      <c r="K217" s="1620"/>
      <c r="L217" s="1610"/>
      <c r="M217" s="1611"/>
      <c r="N217" s="1612"/>
      <c r="O217" s="1582"/>
      <c r="P217" s="1621"/>
      <c r="Q217" s="1622"/>
      <c r="R217" s="1581"/>
      <c r="S217" s="1581"/>
      <c r="T217" s="1582"/>
      <c r="U217" s="1583"/>
      <c r="V217" s="1581"/>
      <c r="W217" s="1584"/>
      <c r="X217" s="1586"/>
      <c r="Y217" s="1587"/>
      <c r="Z217" s="1587"/>
      <c r="AA217" s="1587"/>
      <c r="AB217" s="1587"/>
      <c r="AC217" s="1587"/>
      <c r="AD217" s="1587"/>
      <c r="AE217" s="1587"/>
      <c r="AF217" s="1587"/>
      <c r="AG217" s="1587"/>
      <c r="AH217" s="1587"/>
      <c r="AI217" s="1587"/>
      <c r="AJ217" s="1587"/>
      <c r="AK217" s="1587"/>
      <c r="AL217" s="1587"/>
      <c r="AM217" s="1587"/>
      <c r="AN217" s="1581"/>
      <c r="AO217" s="1581"/>
      <c r="AP217" s="1582"/>
      <c r="AQ217" s="1583"/>
      <c r="AR217" s="1581"/>
      <c r="AS217" s="1584"/>
      <c r="AT217" s="1591" t="s">
        <v>1203</v>
      </c>
      <c r="AU217" s="1592"/>
      <c r="AV217" s="1593"/>
      <c r="AW217" s="1594"/>
      <c r="AX217" s="1594"/>
      <c r="AY217" s="1594"/>
      <c r="AZ217" s="1594"/>
      <c r="BA217" s="1594"/>
      <c r="BB217" s="1594"/>
      <c r="BC217" s="1594"/>
      <c r="BD217" s="1594"/>
      <c r="BE217" s="1594"/>
      <c r="BF217" s="1594"/>
      <c r="BG217" s="1594"/>
      <c r="BH217" s="1594"/>
      <c r="BI217" s="1594"/>
      <c r="BJ217" s="1595"/>
      <c r="BK217" s="1588"/>
      <c r="BL217" s="1588"/>
      <c r="BM217" s="1589"/>
      <c r="BN217" s="1590"/>
      <c r="BO217" s="1588"/>
      <c r="BP217" s="1588"/>
      <c r="BQ217" s="1588"/>
      <c r="BR217" s="1588"/>
      <c r="BS217" s="1589"/>
      <c r="BT217" s="1585"/>
      <c r="BU217" s="1585"/>
      <c r="BV217" s="1585"/>
      <c r="BW217" s="1585"/>
      <c r="BX217" s="1585"/>
      <c r="BY217" s="1585"/>
      <c r="BZ217" s="1585"/>
      <c r="CA217" s="1585"/>
      <c r="CB217" s="1585"/>
      <c r="CC217" s="1585"/>
      <c r="CD217" s="1585"/>
      <c r="CE217" s="1585"/>
      <c r="CH217" s="64" t="str">
        <f t="shared" si="3"/>
        <v/>
      </c>
    </row>
    <row r="218" spans="1:86" ht="19.5" customHeight="1" x14ac:dyDescent="0.2">
      <c r="A218" s="1618"/>
      <c r="B218" s="1619"/>
      <c r="C218" s="1619"/>
      <c r="D218" s="1619"/>
      <c r="E218" s="1620"/>
      <c r="F218" s="1618"/>
      <c r="G218" s="1619"/>
      <c r="H218" s="1619"/>
      <c r="I218" s="1619"/>
      <c r="J218" s="1619"/>
      <c r="K218" s="1620"/>
      <c r="L218" s="1610"/>
      <c r="M218" s="1611"/>
      <c r="N218" s="1612"/>
      <c r="O218" s="1582"/>
      <c r="P218" s="1621"/>
      <c r="Q218" s="1622"/>
      <c r="R218" s="1581"/>
      <c r="S218" s="1581"/>
      <c r="T218" s="1582"/>
      <c r="U218" s="1583"/>
      <c r="V218" s="1581"/>
      <c r="W218" s="1584"/>
      <c r="X218" s="1586"/>
      <c r="Y218" s="1587"/>
      <c r="Z218" s="1587"/>
      <c r="AA218" s="1587"/>
      <c r="AB218" s="1587"/>
      <c r="AC218" s="1587"/>
      <c r="AD218" s="1587"/>
      <c r="AE218" s="1587"/>
      <c r="AF218" s="1587"/>
      <c r="AG218" s="1587"/>
      <c r="AH218" s="1587"/>
      <c r="AI218" s="1587"/>
      <c r="AJ218" s="1587"/>
      <c r="AK218" s="1587"/>
      <c r="AL218" s="1587"/>
      <c r="AM218" s="1587"/>
      <c r="AN218" s="1581"/>
      <c r="AO218" s="1581"/>
      <c r="AP218" s="1582"/>
      <c r="AQ218" s="1583"/>
      <c r="AR218" s="1581"/>
      <c r="AS218" s="1584"/>
      <c r="AT218" s="1591" t="s">
        <v>1203</v>
      </c>
      <c r="AU218" s="1592"/>
      <c r="AV218" s="1593"/>
      <c r="AW218" s="1594"/>
      <c r="AX218" s="1594"/>
      <c r="AY218" s="1594"/>
      <c r="AZ218" s="1594"/>
      <c r="BA218" s="1594"/>
      <c r="BB218" s="1594"/>
      <c r="BC218" s="1594"/>
      <c r="BD218" s="1594"/>
      <c r="BE218" s="1594"/>
      <c r="BF218" s="1594"/>
      <c r="BG218" s="1594"/>
      <c r="BH218" s="1594"/>
      <c r="BI218" s="1594"/>
      <c r="BJ218" s="1595"/>
      <c r="BK218" s="1588"/>
      <c r="BL218" s="1588"/>
      <c r="BM218" s="1589"/>
      <c r="BN218" s="1590"/>
      <c r="BO218" s="1588"/>
      <c r="BP218" s="1588"/>
      <c r="BQ218" s="1588"/>
      <c r="BR218" s="1588"/>
      <c r="BS218" s="1589"/>
      <c r="BT218" s="1585"/>
      <c r="BU218" s="1585"/>
      <c r="BV218" s="1585"/>
      <c r="BW218" s="1585"/>
      <c r="BX218" s="1585"/>
      <c r="BY218" s="1585"/>
      <c r="BZ218" s="1585"/>
      <c r="CA218" s="1585"/>
      <c r="CB218" s="1585"/>
      <c r="CC218" s="1585"/>
      <c r="CD218" s="1585"/>
      <c r="CE218" s="1585"/>
      <c r="CH218" s="64" t="str">
        <f t="shared" si="3"/>
        <v/>
      </c>
    </row>
    <row r="219" spans="1:86" ht="19.5" customHeight="1" x14ac:dyDescent="0.2">
      <c r="A219" s="1618"/>
      <c r="B219" s="1619"/>
      <c r="C219" s="1619"/>
      <c r="D219" s="1619"/>
      <c r="E219" s="1620"/>
      <c r="F219" s="1618"/>
      <c r="G219" s="1619"/>
      <c r="H219" s="1619"/>
      <c r="I219" s="1619"/>
      <c r="J219" s="1619"/>
      <c r="K219" s="1620"/>
      <c r="L219" s="1610"/>
      <c r="M219" s="1611"/>
      <c r="N219" s="1612"/>
      <c r="O219" s="1582"/>
      <c r="P219" s="1621"/>
      <c r="Q219" s="1622"/>
      <c r="R219" s="1581"/>
      <c r="S219" s="1581"/>
      <c r="T219" s="1582"/>
      <c r="U219" s="1583"/>
      <c r="V219" s="1581"/>
      <c r="W219" s="1584"/>
      <c r="X219" s="1586"/>
      <c r="Y219" s="1587"/>
      <c r="Z219" s="1587"/>
      <c r="AA219" s="1587"/>
      <c r="AB219" s="1587"/>
      <c r="AC219" s="1587"/>
      <c r="AD219" s="1587"/>
      <c r="AE219" s="1587"/>
      <c r="AF219" s="1587"/>
      <c r="AG219" s="1587"/>
      <c r="AH219" s="1587"/>
      <c r="AI219" s="1587"/>
      <c r="AJ219" s="1587"/>
      <c r="AK219" s="1587"/>
      <c r="AL219" s="1587"/>
      <c r="AM219" s="1587"/>
      <c r="AN219" s="1581"/>
      <c r="AO219" s="1581"/>
      <c r="AP219" s="1582"/>
      <c r="AQ219" s="1583"/>
      <c r="AR219" s="1581"/>
      <c r="AS219" s="1584"/>
      <c r="AT219" s="1591" t="s">
        <v>1203</v>
      </c>
      <c r="AU219" s="1592"/>
      <c r="AV219" s="1593"/>
      <c r="AW219" s="1594"/>
      <c r="AX219" s="1594"/>
      <c r="AY219" s="1594"/>
      <c r="AZ219" s="1594"/>
      <c r="BA219" s="1594"/>
      <c r="BB219" s="1594"/>
      <c r="BC219" s="1594"/>
      <c r="BD219" s="1594"/>
      <c r="BE219" s="1594"/>
      <c r="BF219" s="1594"/>
      <c r="BG219" s="1594"/>
      <c r="BH219" s="1594"/>
      <c r="BI219" s="1594"/>
      <c r="BJ219" s="1595"/>
      <c r="BK219" s="1588"/>
      <c r="BL219" s="1588"/>
      <c r="BM219" s="1589"/>
      <c r="BN219" s="1590"/>
      <c r="BO219" s="1588"/>
      <c r="BP219" s="1588"/>
      <c r="BQ219" s="1588"/>
      <c r="BR219" s="1588"/>
      <c r="BS219" s="1589"/>
      <c r="BT219" s="1585"/>
      <c r="BU219" s="1585"/>
      <c r="BV219" s="1585"/>
      <c r="BW219" s="1585"/>
      <c r="BX219" s="1585"/>
      <c r="BY219" s="1585"/>
      <c r="BZ219" s="1585"/>
      <c r="CA219" s="1585"/>
      <c r="CB219" s="1585"/>
      <c r="CC219" s="1585"/>
      <c r="CD219" s="1585"/>
      <c r="CE219" s="1585"/>
      <c r="CH219" s="64" t="str">
        <f t="shared" si="3"/>
        <v/>
      </c>
    </row>
    <row r="220" spans="1:86" ht="19.5" customHeight="1" x14ac:dyDescent="0.2">
      <c r="A220" s="1618"/>
      <c r="B220" s="1619"/>
      <c r="C220" s="1619"/>
      <c r="D220" s="1619"/>
      <c r="E220" s="1620"/>
      <c r="F220" s="1618"/>
      <c r="G220" s="1619"/>
      <c r="H220" s="1619"/>
      <c r="I220" s="1619"/>
      <c r="J220" s="1619"/>
      <c r="K220" s="1620"/>
      <c r="L220" s="1610"/>
      <c r="M220" s="1611"/>
      <c r="N220" s="1612"/>
      <c r="O220" s="1582"/>
      <c r="P220" s="1621"/>
      <c r="Q220" s="1622"/>
      <c r="R220" s="1581"/>
      <c r="S220" s="1581"/>
      <c r="T220" s="1582"/>
      <c r="U220" s="1583"/>
      <c r="V220" s="1581"/>
      <c r="W220" s="1584"/>
      <c r="X220" s="1586"/>
      <c r="Y220" s="1587"/>
      <c r="Z220" s="1587"/>
      <c r="AA220" s="1587"/>
      <c r="AB220" s="1587"/>
      <c r="AC220" s="1587"/>
      <c r="AD220" s="1587"/>
      <c r="AE220" s="1587"/>
      <c r="AF220" s="1587"/>
      <c r="AG220" s="1587"/>
      <c r="AH220" s="1587"/>
      <c r="AI220" s="1587"/>
      <c r="AJ220" s="1587"/>
      <c r="AK220" s="1587"/>
      <c r="AL220" s="1587"/>
      <c r="AM220" s="1587"/>
      <c r="AN220" s="1581"/>
      <c r="AO220" s="1581"/>
      <c r="AP220" s="1582"/>
      <c r="AQ220" s="1583"/>
      <c r="AR220" s="1581"/>
      <c r="AS220" s="1584"/>
      <c r="AT220" s="1591" t="s">
        <v>1203</v>
      </c>
      <c r="AU220" s="1592"/>
      <c r="AV220" s="1593"/>
      <c r="AW220" s="1594"/>
      <c r="AX220" s="1594"/>
      <c r="AY220" s="1594"/>
      <c r="AZ220" s="1594"/>
      <c r="BA220" s="1594"/>
      <c r="BB220" s="1594"/>
      <c r="BC220" s="1594"/>
      <c r="BD220" s="1594"/>
      <c r="BE220" s="1594"/>
      <c r="BF220" s="1594"/>
      <c r="BG220" s="1594"/>
      <c r="BH220" s="1594"/>
      <c r="BI220" s="1594"/>
      <c r="BJ220" s="1595"/>
      <c r="BK220" s="1588"/>
      <c r="BL220" s="1588"/>
      <c r="BM220" s="1589"/>
      <c r="BN220" s="1590"/>
      <c r="BO220" s="1588"/>
      <c r="BP220" s="1588"/>
      <c r="BQ220" s="1588"/>
      <c r="BR220" s="1588"/>
      <c r="BS220" s="1589"/>
      <c r="BT220" s="1585"/>
      <c r="BU220" s="1585"/>
      <c r="BV220" s="1585"/>
      <c r="BW220" s="1585"/>
      <c r="BX220" s="1585"/>
      <c r="BY220" s="1585"/>
      <c r="BZ220" s="1585"/>
      <c r="CA220" s="1585"/>
      <c r="CB220" s="1585"/>
      <c r="CC220" s="1585"/>
      <c r="CD220" s="1585"/>
      <c r="CE220" s="1585"/>
      <c r="CH220" s="64" t="str">
        <f t="shared" si="3"/>
        <v/>
      </c>
    </row>
    <row r="221" spans="1:86" ht="19.5" customHeight="1" x14ac:dyDescent="0.2">
      <c r="A221" s="1618"/>
      <c r="B221" s="1619"/>
      <c r="C221" s="1619"/>
      <c r="D221" s="1619"/>
      <c r="E221" s="1620"/>
      <c r="F221" s="1618"/>
      <c r="G221" s="1619"/>
      <c r="H221" s="1619"/>
      <c r="I221" s="1619"/>
      <c r="J221" s="1619"/>
      <c r="K221" s="1620"/>
      <c r="L221" s="1610"/>
      <c r="M221" s="1611"/>
      <c r="N221" s="1612"/>
      <c r="O221" s="1582"/>
      <c r="P221" s="1621"/>
      <c r="Q221" s="1622"/>
      <c r="R221" s="1581"/>
      <c r="S221" s="1581"/>
      <c r="T221" s="1582"/>
      <c r="U221" s="1583"/>
      <c r="V221" s="1581"/>
      <c r="W221" s="1584"/>
      <c r="X221" s="1608"/>
      <c r="Y221" s="1609"/>
      <c r="Z221" s="1609"/>
      <c r="AA221" s="1609"/>
      <c r="AB221" s="1609"/>
      <c r="AC221" s="1609"/>
      <c r="AD221" s="1609"/>
      <c r="AE221" s="1609"/>
      <c r="AF221" s="1609"/>
      <c r="AG221" s="1609"/>
      <c r="AH221" s="1609"/>
      <c r="AI221" s="1609"/>
      <c r="AJ221" s="1609"/>
      <c r="AK221" s="1609"/>
      <c r="AL221" s="1609"/>
      <c r="AM221" s="1609"/>
      <c r="AN221" s="1581"/>
      <c r="AO221" s="1581"/>
      <c r="AP221" s="1582"/>
      <c r="AQ221" s="1583"/>
      <c r="AR221" s="1581"/>
      <c r="AS221" s="1584"/>
      <c r="AT221" s="1591" t="s">
        <v>1203</v>
      </c>
      <c r="AU221" s="1592"/>
      <c r="AV221" s="1593"/>
      <c r="AW221" s="1594"/>
      <c r="AX221" s="1594"/>
      <c r="AY221" s="1594"/>
      <c r="AZ221" s="1594"/>
      <c r="BA221" s="1594"/>
      <c r="BB221" s="1594"/>
      <c r="BC221" s="1594"/>
      <c r="BD221" s="1594"/>
      <c r="BE221" s="1594"/>
      <c r="BF221" s="1594"/>
      <c r="BG221" s="1594"/>
      <c r="BH221" s="1594"/>
      <c r="BI221" s="1594"/>
      <c r="BJ221" s="1595"/>
      <c r="BK221" s="1588"/>
      <c r="BL221" s="1588"/>
      <c r="BM221" s="1589"/>
      <c r="BN221" s="1590"/>
      <c r="BO221" s="1588"/>
      <c r="BP221" s="1588"/>
      <c r="BQ221" s="1588"/>
      <c r="BR221" s="1588"/>
      <c r="BS221" s="1589"/>
      <c r="BT221" s="1585"/>
      <c r="BU221" s="1585"/>
      <c r="BV221" s="1585"/>
      <c r="BW221" s="1585"/>
      <c r="BX221" s="1585"/>
      <c r="BY221" s="1585"/>
      <c r="BZ221" s="1585"/>
      <c r="CA221" s="1585"/>
      <c r="CB221" s="1585"/>
      <c r="CC221" s="1585"/>
      <c r="CD221" s="1585"/>
      <c r="CE221" s="1585"/>
      <c r="CH221" s="64" t="str">
        <f t="shared" si="3"/>
        <v/>
      </c>
    </row>
    <row r="222" spans="1:86" ht="19.5" customHeight="1" x14ac:dyDescent="0.2">
      <c r="A222" s="1618"/>
      <c r="B222" s="1619"/>
      <c r="C222" s="1619"/>
      <c r="D222" s="1619"/>
      <c r="E222" s="1620"/>
      <c r="F222" s="1618"/>
      <c r="G222" s="1619"/>
      <c r="H222" s="1619"/>
      <c r="I222" s="1619"/>
      <c r="J222" s="1619"/>
      <c r="K222" s="1620"/>
      <c r="L222" s="1610"/>
      <c r="M222" s="1611"/>
      <c r="N222" s="1612"/>
      <c r="O222" s="1582"/>
      <c r="P222" s="1621"/>
      <c r="Q222" s="1622"/>
      <c r="R222" s="1581"/>
      <c r="S222" s="1581"/>
      <c r="T222" s="1582"/>
      <c r="U222" s="1583"/>
      <c r="V222" s="1581"/>
      <c r="W222" s="1584"/>
      <c r="X222" s="1606"/>
      <c r="Y222" s="1607"/>
      <c r="Z222" s="1607"/>
      <c r="AA222" s="1607"/>
      <c r="AB222" s="1607"/>
      <c r="AC222" s="1607"/>
      <c r="AD222" s="1607"/>
      <c r="AE222" s="1607"/>
      <c r="AF222" s="1607"/>
      <c r="AG222" s="1607"/>
      <c r="AH222" s="1607"/>
      <c r="AI222" s="1607"/>
      <c r="AJ222" s="1607"/>
      <c r="AK222" s="1607"/>
      <c r="AL222" s="1607"/>
      <c r="AM222" s="1607"/>
      <c r="AN222" s="1581"/>
      <c r="AO222" s="1581"/>
      <c r="AP222" s="1582"/>
      <c r="AQ222" s="1583"/>
      <c r="AR222" s="1581"/>
      <c r="AS222" s="1584"/>
      <c r="AT222" s="1591" t="s">
        <v>1203</v>
      </c>
      <c r="AU222" s="1592"/>
      <c r="AV222" s="1593"/>
      <c r="AW222" s="1594"/>
      <c r="AX222" s="1594"/>
      <c r="AY222" s="1594"/>
      <c r="AZ222" s="1594"/>
      <c r="BA222" s="1594"/>
      <c r="BB222" s="1594"/>
      <c r="BC222" s="1594"/>
      <c r="BD222" s="1594"/>
      <c r="BE222" s="1594"/>
      <c r="BF222" s="1594"/>
      <c r="BG222" s="1594"/>
      <c r="BH222" s="1594"/>
      <c r="BI222" s="1594"/>
      <c r="BJ222" s="1595"/>
      <c r="BK222" s="1603"/>
      <c r="BL222" s="1603"/>
      <c r="BM222" s="1604"/>
      <c r="BN222" s="1605"/>
      <c r="BO222" s="1603"/>
      <c r="BP222" s="1603"/>
      <c r="BQ222" s="1603"/>
      <c r="BR222" s="1603"/>
      <c r="BS222" s="1604"/>
      <c r="BT222" s="1601"/>
      <c r="BU222" s="1601"/>
      <c r="BV222" s="1601"/>
      <c r="BW222" s="1601"/>
      <c r="BX222" s="1601"/>
      <c r="BY222" s="1601"/>
      <c r="BZ222" s="1601"/>
      <c r="CA222" s="1601"/>
      <c r="CB222" s="1601"/>
      <c r="CC222" s="1601"/>
      <c r="CD222" s="1601"/>
      <c r="CE222" s="1601"/>
      <c r="CH222" s="64" t="str">
        <f t="shared" si="3"/>
        <v/>
      </c>
    </row>
    <row r="223" spans="1:86" ht="19.5" customHeight="1" x14ac:dyDescent="0.2">
      <c r="A223" s="1618"/>
      <c r="B223" s="1619"/>
      <c r="C223" s="1619"/>
      <c r="D223" s="1619"/>
      <c r="E223" s="1620"/>
      <c r="F223" s="1618"/>
      <c r="G223" s="1619"/>
      <c r="H223" s="1619"/>
      <c r="I223" s="1619"/>
      <c r="J223" s="1619"/>
      <c r="K223" s="1620"/>
      <c r="L223" s="1610"/>
      <c r="M223" s="1611"/>
      <c r="N223" s="1612"/>
      <c r="O223" s="1582"/>
      <c r="P223" s="1621"/>
      <c r="Q223" s="1622"/>
      <c r="R223" s="1581"/>
      <c r="S223" s="1581"/>
      <c r="T223" s="1582"/>
      <c r="U223" s="1583"/>
      <c r="V223" s="1581"/>
      <c r="W223" s="1584"/>
      <c r="X223" s="1586"/>
      <c r="Y223" s="1587"/>
      <c r="Z223" s="1587"/>
      <c r="AA223" s="1587"/>
      <c r="AB223" s="1587"/>
      <c r="AC223" s="1587"/>
      <c r="AD223" s="1587"/>
      <c r="AE223" s="1587"/>
      <c r="AF223" s="1587"/>
      <c r="AG223" s="1587"/>
      <c r="AH223" s="1587"/>
      <c r="AI223" s="1587"/>
      <c r="AJ223" s="1587"/>
      <c r="AK223" s="1587"/>
      <c r="AL223" s="1587"/>
      <c r="AM223" s="1587"/>
      <c r="AN223" s="1581"/>
      <c r="AO223" s="1581"/>
      <c r="AP223" s="1582"/>
      <c r="AQ223" s="1583"/>
      <c r="AR223" s="1581"/>
      <c r="AS223" s="1584"/>
      <c r="AT223" s="1591" t="s">
        <v>1203</v>
      </c>
      <c r="AU223" s="1592"/>
      <c r="AV223" s="1593"/>
      <c r="AW223" s="1594"/>
      <c r="AX223" s="1594"/>
      <c r="AY223" s="1594"/>
      <c r="AZ223" s="1594"/>
      <c r="BA223" s="1594"/>
      <c r="BB223" s="1594"/>
      <c r="BC223" s="1594"/>
      <c r="BD223" s="1594"/>
      <c r="BE223" s="1594"/>
      <c r="BF223" s="1594"/>
      <c r="BG223" s="1594"/>
      <c r="BH223" s="1594"/>
      <c r="BI223" s="1594"/>
      <c r="BJ223" s="1595"/>
      <c r="BK223" s="1588"/>
      <c r="BL223" s="1588"/>
      <c r="BM223" s="1589"/>
      <c r="BN223" s="1590"/>
      <c r="BO223" s="1588"/>
      <c r="BP223" s="1588"/>
      <c r="BQ223" s="1588"/>
      <c r="BR223" s="1588"/>
      <c r="BS223" s="1589"/>
      <c r="BT223" s="1585"/>
      <c r="BU223" s="1585"/>
      <c r="BV223" s="1585"/>
      <c r="BW223" s="1585"/>
      <c r="BX223" s="1585"/>
      <c r="BY223" s="1585"/>
      <c r="BZ223" s="1585"/>
      <c r="CA223" s="1585"/>
      <c r="CB223" s="1585"/>
      <c r="CC223" s="1585"/>
      <c r="CD223" s="1585"/>
      <c r="CE223" s="1585"/>
      <c r="CH223" s="64" t="str">
        <f t="shared" si="3"/>
        <v/>
      </c>
    </row>
    <row r="224" spans="1:86" ht="19.5" customHeight="1" x14ac:dyDescent="0.2">
      <c r="A224" s="1618"/>
      <c r="B224" s="1619"/>
      <c r="C224" s="1619"/>
      <c r="D224" s="1619"/>
      <c r="E224" s="1620"/>
      <c r="F224" s="1618"/>
      <c r="G224" s="1619"/>
      <c r="H224" s="1619"/>
      <c r="I224" s="1619"/>
      <c r="J224" s="1619"/>
      <c r="K224" s="1620"/>
      <c r="L224" s="1610"/>
      <c r="M224" s="1611"/>
      <c r="N224" s="1612"/>
      <c r="O224" s="1582"/>
      <c r="P224" s="1621"/>
      <c r="Q224" s="1622"/>
      <c r="R224" s="1581"/>
      <c r="S224" s="1581"/>
      <c r="T224" s="1582"/>
      <c r="U224" s="1583"/>
      <c r="V224" s="1581"/>
      <c r="W224" s="1584"/>
      <c r="X224" s="1586"/>
      <c r="Y224" s="1587"/>
      <c r="Z224" s="1587"/>
      <c r="AA224" s="1587"/>
      <c r="AB224" s="1587"/>
      <c r="AC224" s="1587"/>
      <c r="AD224" s="1587"/>
      <c r="AE224" s="1587"/>
      <c r="AF224" s="1587"/>
      <c r="AG224" s="1587"/>
      <c r="AH224" s="1587"/>
      <c r="AI224" s="1587"/>
      <c r="AJ224" s="1587"/>
      <c r="AK224" s="1587"/>
      <c r="AL224" s="1587"/>
      <c r="AM224" s="1587"/>
      <c r="AN224" s="1581"/>
      <c r="AO224" s="1581"/>
      <c r="AP224" s="1582"/>
      <c r="AQ224" s="1583"/>
      <c r="AR224" s="1581"/>
      <c r="AS224" s="1584"/>
      <c r="AT224" s="1591" t="s">
        <v>1203</v>
      </c>
      <c r="AU224" s="1592"/>
      <c r="AV224" s="1593"/>
      <c r="AW224" s="1594"/>
      <c r="AX224" s="1594"/>
      <c r="AY224" s="1594"/>
      <c r="AZ224" s="1594"/>
      <c r="BA224" s="1594"/>
      <c r="BB224" s="1594"/>
      <c r="BC224" s="1594"/>
      <c r="BD224" s="1594"/>
      <c r="BE224" s="1594"/>
      <c r="BF224" s="1594"/>
      <c r="BG224" s="1594"/>
      <c r="BH224" s="1594"/>
      <c r="BI224" s="1594"/>
      <c r="BJ224" s="1595"/>
      <c r="BK224" s="1588"/>
      <c r="BL224" s="1588"/>
      <c r="BM224" s="1589"/>
      <c r="BN224" s="1590"/>
      <c r="BO224" s="1588"/>
      <c r="BP224" s="1588"/>
      <c r="BQ224" s="1588"/>
      <c r="BR224" s="1588"/>
      <c r="BS224" s="1589"/>
      <c r="BT224" s="1585"/>
      <c r="BU224" s="1585"/>
      <c r="BV224" s="1585"/>
      <c r="BW224" s="1585"/>
      <c r="BX224" s="1585"/>
      <c r="BY224" s="1585"/>
      <c r="BZ224" s="1585"/>
      <c r="CA224" s="1585"/>
      <c r="CB224" s="1585"/>
      <c r="CC224" s="1585"/>
      <c r="CD224" s="1585"/>
      <c r="CE224" s="1585"/>
      <c r="CH224" s="64" t="str">
        <f t="shared" si="3"/>
        <v/>
      </c>
    </row>
    <row r="225" spans="1:86" ht="19.5" customHeight="1" x14ac:dyDescent="0.2">
      <c r="A225" s="1618"/>
      <c r="B225" s="1619"/>
      <c r="C225" s="1619"/>
      <c r="D225" s="1619"/>
      <c r="E225" s="1620"/>
      <c r="F225" s="1618"/>
      <c r="G225" s="1619"/>
      <c r="H225" s="1619"/>
      <c r="I225" s="1619"/>
      <c r="J225" s="1619"/>
      <c r="K225" s="1620"/>
      <c r="L225" s="1610"/>
      <c r="M225" s="1611"/>
      <c r="N225" s="1612"/>
      <c r="O225" s="1582"/>
      <c r="P225" s="1621"/>
      <c r="Q225" s="1622"/>
      <c r="R225" s="1581"/>
      <c r="S225" s="1581"/>
      <c r="T225" s="1582"/>
      <c r="U225" s="1583"/>
      <c r="V225" s="1581"/>
      <c r="W225" s="1584"/>
      <c r="X225" s="1586"/>
      <c r="Y225" s="1587"/>
      <c r="Z225" s="1587"/>
      <c r="AA225" s="1587"/>
      <c r="AB225" s="1587"/>
      <c r="AC225" s="1587"/>
      <c r="AD225" s="1587"/>
      <c r="AE225" s="1587"/>
      <c r="AF225" s="1587"/>
      <c r="AG225" s="1587"/>
      <c r="AH225" s="1587"/>
      <c r="AI225" s="1587"/>
      <c r="AJ225" s="1587"/>
      <c r="AK225" s="1587"/>
      <c r="AL225" s="1587"/>
      <c r="AM225" s="1587"/>
      <c r="AN225" s="1581"/>
      <c r="AO225" s="1581"/>
      <c r="AP225" s="1582"/>
      <c r="AQ225" s="1583"/>
      <c r="AR225" s="1581"/>
      <c r="AS225" s="1584"/>
      <c r="AT225" s="1591" t="s">
        <v>1203</v>
      </c>
      <c r="AU225" s="1592"/>
      <c r="AV225" s="1593"/>
      <c r="AW225" s="1594"/>
      <c r="AX225" s="1594"/>
      <c r="AY225" s="1594"/>
      <c r="AZ225" s="1594"/>
      <c r="BA225" s="1594"/>
      <c r="BB225" s="1594"/>
      <c r="BC225" s="1594"/>
      <c r="BD225" s="1594"/>
      <c r="BE225" s="1594"/>
      <c r="BF225" s="1594"/>
      <c r="BG225" s="1594"/>
      <c r="BH225" s="1594"/>
      <c r="BI225" s="1594"/>
      <c r="BJ225" s="1595"/>
      <c r="BK225" s="1588"/>
      <c r="BL225" s="1588"/>
      <c r="BM225" s="1589"/>
      <c r="BN225" s="1590"/>
      <c r="BO225" s="1588"/>
      <c r="BP225" s="1588"/>
      <c r="BQ225" s="1588"/>
      <c r="BR225" s="1588"/>
      <c r="BS225" s="1589"/>
      <c r="BT225" s="1585"/>
      <c r="BU225" s="1585"/>
      <c r="BV225" s="1585"/>
      <c r="BW225" s="1585"/>
      <c r="BX225" s="1585"/>
      <c r="BY225" s="1585"/>
      <c r="BZ225" s="1585"/>
      <c r="CA225" s="1585"/>
      <c r="CB225" s="1585"/>
      <c r="CC225" s="1585"/>
      <c r="CD225" s="1585"/>
      <c r="CE225" s="1585"/>
      <c r="CH225" s="64" t="str">
        <f t="shared" si="3"/>
        <v/>
      </c>
    </row>
    <row r="226" spans="1:86" ht="19.5" customHeight="1" x14ac:dyDescent="0.2">
      <c r="A226" s="1618"/>
      <c r="B226" s="1619"/>
      <c r="C226" s="1619"/>
      <c r="D226" s="1619"/>
      <c r="E226" s="1620"/>
      <c r="F226" s="1618"/>
      <c r="G226" s="1619"/>
      <c r="H226" s="1619"/>
      <c r="I226" s="1619"/>
      <c r="J226" s="1619"/>
      <c r="K226" s="1620"/>
      <c r="L226" s="1610"/>
      <c r="M226" s="1611"/>
      <c r="N226" s="1612"/>
      <c r="O226" s="1582"/>
      <c r="P226" s="1621"/>
      <c r="Q226" s="1622"/>
      <c r="R226" s="1581"/>
      <c r="S226" s="1581"/>
      <c r="T226" s="1582"/>
      <c r="U226" s="1583"/>
      <c r="V226" s="1581"/>
      <c r="W226" s="1584"/>
      <c r="X226" s="1586"/>
      <c r="Y226" s="1587"/>
      <c r="Z226" s="1587"/>
      <c r="AA226" s="1587"/>
      <c r="AB226" s="1587"/>
      <c r="AC226" s="1587"/>
      <c r="AD226" s="1587"/>
      <c r="AE226" s="1587"/>
      <c r="AF226" s="1587"/>
      <c r="AG226" s="1587"/>
      <c r="AH226" s="1587"/>
      <c r="AI226" s="1587"/>
      <c r="AJ226" s="1587"/>
      <c r="AK226" s="1587"/>
      <c r="AL226" s="1587"/>
      <c r="AM226" s="1587"/>
      <c r="AN226" s="1581"/>
      <c r="AO226" s="1581"/>
      <c r="AP226" s="1582"/>
      <c r="AQ226" s="1583"/>
      <c r="AR226" s="1581"/>
      <c r="AS226" s="1584"/>
      <c r="AT226" s="1591" t="s">
        <v>1203</v>
      </c>
      <c r="AU226" s="1592"/>
      <c r="AV226" s="1593"/>
      <c r="AW226" s="1594"/>
      <c r="AX226" s="1594"/>
      <c r="AY226" s="1594"/>
      <c r="AZ226" s="1594"/>
      <c r="BA226" s="1594"/>
      <c r="BB226" s="1594"/>
      <c r="BC226" s="1594"/>
      <c r="BD226" s="1594"/>
      <c r="BE226" s="1594"/>
      <c r="BF226" s="1594"/>
      <c r="BG226" s="1594"/>
      <c r="BH226" s="1594"/>
      <c r="BI226" s="1594"/>
      <c r="BJ226" s="1595"/>
      <c r="BK226" s="1588"/>
      <c r="BL226" s="1588"/>
      <c r="BM226" s="1589"/>
      <c r="BN226" s="1590"/>
      <c r="BO226" s="1588"/>
      <c r="BP226" s="1588"/>
      <c r="BQ226" s="1588"/>
      <c r="BR226" s="1588"/>
      <c r="BS226" s="1589"/>
      <c r="BT226" s="1585"/>
      <c r="BU226" s="1585"/>
      <c r="BV226" s="1585"/>
      <c r="BW226" s="1585"/>
      <c r="BX226" s="1585"/>
      <c r="BY226" s="1585"/>
      <c r="BZ226" s="1585"/>
      <c r="CA226" s="1585"/>
      <c r="CB226" s="1585"/>
      <c r="CC226" s="1585"/>
      <c r="CD226" s="1585"/>
      <c r="CE226" s="1585"/>
      <c r="CH226" s="64" t="str">
        <f t="shared" si="3"/>
        <v/>
      </c>
    </row>
    <row r="227" spans="1:86" ht="19.5" customHeight="1" x14ac:dyDescent="0.2">
      <c r="A227" s="1618"/>
      <c r="B227" s="1619"/>
      <c r="C227" s="1619"/>
      <c r="D227" s="1619"/>
      <c r="E227" s="1620"/>
      <c r="F227" s="1618"/>
      <c r="G227" s="1619"/>
      <c r="H227" s="1619"/>
      <c r="I227" s="1619"/>
      <c r="J227" s="1619"/>
      <c r="K227" s="1620"/>
      <c r="L227" s="1610"/>
      <c r="M227" s="1611"/>
      <c r="N227" s="1612"/>
      <c r="O227" s="1582"/>
      <c r="P227" s="1621"/>
      <c r="Q227" s="1622"/>
      <c r="R227" s="1581"/>
      <c r="S227" s="1581"/>
      <c r="T227" s="1582"/>
      <c r="U227" s="1583"/>
      <c r="V227" s="1581"/>
      <c r="W227" s="1584"/>
      <c r="X227" s="1586"/>
      <c r="Y227" s="1587"/>
      <c r="Z227" s="1587"/>
      <c r="AA227" s="1587"/>
      <c r="AB227" s="1587"/>
      <c r="AC227" s="1587"/>
      <c r="AD227" s="1587"/>
      <c r="AE227" s="1587"/>
      <c r="AF227" s="1587"/>
      <c r="AG227" s="1587"/>
      <c r="AH227" s="1587"/>
      <c r="AI227" s="1587"/>
      <c r="AJ227" s="1587"/>
      <c r="AK227" s="1587"/>
      <c r="AL227" s="1587"/>
      <c r="AM227" s="1587"/>
      <c r="AN227" s="1581"/>
      <c r="AO227" s="1581"/>
      <c r="AP227" s="1582"/>
      <c r="AQ227" s="1583"/>
      <c r="AR227" s="1581"/>
      <c r="AS227" s="1584"/>
      <c r="AT227" s="1591" t="s">
        <v>1203</v>
      </c>
      <c r="AU227" s="1592"/>
      <c r="AV227" s="1593"/>
      <c r="AW227" s="1594"/>
      <c r="AX227" s="1594"/>
      <c r="AY227" s="1594"/>
      <c r="AZ227" s="1594"/>
      <c r="BA227" s="1594"/>
      <c r="BB227" s="1594"/>
      <c r="BC227" s="1594"/>
      <c r="BD227" s="1594"/>
      <c r="BE227" s="1594"/>
      <c r="BF227" s="1594"/>
      <c r="BG227" s="1594"/>
      <c r="BH227" s="1594"/>
      <c r="BI227" s="1594"/>
      <c r="BJ227" s="1595"/>
      <c r="BK227" s="1588"/>
      <c r="BL227" s="1588"/>
      <c r="BM227" s="1589"/>
      <c r="BN227" s="1590"/>
      <c r="BO227" s="1588"/>
      <c r="BP227" s="1588"/>
      <c r="BQ227" s="1588"/>
      <c r="BR227" s="1588"/>
      <c r="BS227" s="1589"/>
      <c r="BT227" s="1585"/>
      <c r="BU227" s="1585"/>
      <c r="BV227" s="1585"/>
      <c r="BW227" s="1585"/>
      <c r="BX227" s="1585"/>
      <c r="BY227" s="1585"/>
      <c r="BZ227" s="1585"/>
      <c r="CA227" s="1585"/>
      <c r="CB227" s="1585"/>
      <c r="CC227" s="1585"/>
      <c r="CD227" s="1585"/>
      <c r="CE227" s="1585"/>
      <c r="CH227" s="64" t="str">
        <f t="shared" si="3"/>
        <v/>
      </c>
    </row>
    <row r="228" spans="1:86" ht="19.5" customHeight="1" x14ac:dyDescent="0.2">
      <c r="A228" s="1618"/>
      <c r="B228" s="1619"/>
      <c r="C228" s="1619"/>
      <c r="D228" s="1619"/>
      <c r="E228" s="1620"/>
      <c r="F228" s="1618"/>
      <c r="G228" s="1619"/>
      <c r="H228" s="1619"/>
      <c r="I228" s="1619"/>
      <c r="J228" s="1619"/>
      <c r="K228" s="1620"/>
      <c r="L228" s="1610"/>
      <c r="M228" s="1611"/>
      <c r="N228" s="1612"/>
      <c r="O228" s="1582"/>
      <c r="P228" s="1621"/>
      <c r="Q228" s="1622"/>
      <c r="R228" s="1581"/>
      <c r="S228" s="1581"/>
      <c r="T228" s="1582"/>
      <c r="U228" s="1583"/>
      <c r="V228" s="1581"/>
      <c r="W228" s="1584"/>
      <c r="X228" s="1586"/>
      <c r="Y228" s="1587"/>
      <c r="Z228" s="1587"/>
      <c r="AA228" s="1587"/>
      <c r="AB228" s="1587"/>
      <c r="AC228" s="1587"/>
      <c r="AD228" s="1587"/>
      <c r="AE228" s="1587"/>
      <c r="AF228" s="1587"/>
      <c r="AG228" s="1587"/>
      <c r="AH228" s="1587"/>
      <c r="AI228" s="1587"/>
      <c r="AJ228" s="1587"/>
      <c r="AK228" s="1587"/>
      <c r="AL228" s="1587"/>
      <c r="AM228" s="1587"/>
      <c r="AN228" s="1581"/>
      <c r="AO228" s="1581"/>
      <c r="AP228" s="1582"/>
      <c r="AQ228" s="1583"/>
      <c r="AR228" s="1581"/>
      <c r="AS228" s="1584"/>
      <c r="AT228" s="1591" t="s">
        <v>1203</v>
      </c>
      <c r="AU228" s="1592"/>
      <c r="AV228" s="1593"/>
      <c r="AW228" s="1594"/>
      <c r="AX228" s="1594"/>
      <c r="AY228" s="1594"/>
      <c r="AZ228" s="1594"/>
      <c r="BA228" s="1594"/>
      <c r="BB228" s="1594"/>
      <c r="BC228" s="1594"/>
      <c r="BD228" s="1594"/>
      <c r="BE228" s="1594"/>
      <c r="BF228" s="1594"/>
      <c r="BG228" s="1594"/>
      <c r="BH228" s="1594"/>
      <c r="BI228" s="1594"/>
      <c r="BJ228" s="1595"/>
      <c r="BK228" s="1588"/>
      <c r="BL228" s="1588"/>
      <c r="BM228" s="1589"/>
      <c r="BN228" s="1590"/>
      <c r="BO228" s="1588"/>
      <c r="BP228" s="1588"/>
      <c r="BQ228" s="1588"/>
      <c r="BR228" s="1588"/>
      <c r="BS228" s="1589"/>
      <c r="BT228" s="1585"/>
      <c r="BU228" s="1585"/>
      <c r="BV228" s="1585"/>
      <c r="BW228" s="1585"/>
      <c r="BX228" s="1585"/>
      <c r="BY228" s="1585"/>
      <c r="BZ228" s="1585"/>
      <c r="CA228" s="1585"/>
      <c r="CB228" s="1585"/>
      <c r="CC228" s="1585"/>
      <c r="CD228" s="1585"/>
      <c r="CE228" s="1585"/>
      <c r="CH228" s="64" t="str">
        <f t="shared" si="3"/>
        <v/>
      </c>
    </row>
    <row r="229" spans="1:86" ht="19.5" customHeight="1" x14ac:dyDescent="0.2">
      <c r="A229" s="1618"/>
      <c r="B229" s="1619"/>
      <c r="C229" s="1619"/>
      <c r="D229" s="1619"/>
      <c r="E229" s="1620"/>
      <c r="F229" s="1618"/>
      <c r="G229" s="1619"/>
      <c r="H229" s="1619"/>
      <c r="I229" s="1619"/>
      <c r="J229" s="1619"/>
      <c r="K229" s="1620"/>
      <c r="L229" s="1610"/>
      <c r="M229" s="1611"/>
      <c r="N229" s="1612"/>
      <c r="O229" s="1582"/>
      <c r="P229" s="1621"/>
      <c r="Q229" s="1622"/>
      <c r="R229" s="1581"/>
      <c r="S229" s="1581"/>
      <c r="T229" s="1582"/>
      <c r="U229" s="1583"/>
      <c r="V229" s="1581"/>
      <c r="W229" s="1584"/>
      <c r="X229" s="1586"/>
      <c r="Y229" s="1587"/>
      <c r="Z229" s="1587"/>
      <c r="AA229" s="1587"/>
      <c r="AB229" s="1587"/>
      <c r="AC229" s="1587"/>
      <c r="AD229" s="1587"/>
      <c r="AE229" s="1587"/>
      <c r="AF229" s="1587"/>
      <c r="AG229" s="1587"/>
      <c r="AH229" s="1587"/>
      <c r="AI229" s="1587"/>
      <c r="AJ229" s="1587"/>
      <c r="AK229" s="1587"/>
      <c r="AL229" s="1587"/>
      <c r="AM229" s="1587"/>
      <c r="AN229" s="1581"/>
      <c r="AO229" s="1581"/>
      <c r="AP229" s="1582"/>
      <c r="AQ229" s="1583"/>
      <c r="AR229" s="1581"/>
      <c r="AS229" s="1584"/>
      <c r="AT229" s="1591" t="s">
        <v>1203</v>
      </c>
      <c r="AU229" s="1592"/>
      <c r="AV229" s="1593"/>
      <c r="AW229" s="1594"/>
      <c r="AX229" s="1594"/>
      <c r="AY229" s="1594"/>
      <c r="AZ229" s="1594"/>
      <c r="BA229" s="1594"/>
      <c r="BB229" s="1594"/>
      <c r="BC229" s="1594"/>
      <c r="BD229" s="1594"/>
      <c r="BE229" s="1594"/>
      <c r="BF229" s="1594"/>
      <c r="BG229" s="1594"/>
      <c r="BH229" s="1594"/>
      <c r="BI229" s="1594"/>
      <c r="BJ229" s="1595"/>
      <c r="BK229" s="1588"/>
      <c r="BL229" s="1588"/>
      <c r="BM229" s="1589"/>
      <c r="BN229" s="1590"/>
      <c r="BO229" s="1588"/>
      <c r="BP229" s="1588"/>
      <c r="BQ229" s="1588"/>
      <c r="BR229" s="1588"/>
      <c r="BS229" s="1589"/>
      <c r="BT229" s="1585"/>
      <c r="BU229" s="1585"/>
      <c r="BV229" s="1585"/>
      <c r="BW229" s="1585"/>
      <c r="BX229" s="1585"/>
      <c r="BY229" s="1585"/>
      <c r="BZ229" s="1585"/>
      <c r="CA229" s="1585"/>
      <c r="CB229" s="1585"/>
      <c r="CC229" s="1585"/>
      <c r="CD229" s="1585"/>
      <c r="CE229" s="1585"/>
      <c r="CH229" s="64" t="str">
        <f t="shared" si="3"/>
        <v/>
      </c>
    </row>
    <row r="230" spans="1:86" ht="19.5" customHeight="1" x14ac:dyDescent="0.2">
      <c r="A230" s="1618"/>
      <c r="B230" s="1619"/>
      <c r="C230" s="1619"/>
      <c r="D230" s="1619"/>
      <c r="E230" s="1620"/>
      <c r="F230" s="1618"/>
      <c r="G230" s="1619"/>
      <c r="H230" s="1619"/>
      <c r="I230" s="1619"/>
      <c r="J230" s="1619"/>
      <c r="K230" s="1620"/>
      <c r="L230" s="1610"/>
      <c r="M230" s="1611"/>
      <c r="N230" s="1612"/>
      <c r="O230" s="1582"/>
      <c r="P230" s="1621"/>
      <c r="Q230" s="1622"/>
      <c r="R230" s="1581"/>
      <c r="S230" s="1581"/>
      <c r="T230" s="1582"/>
      <c r="U230" s="1583"/>
      <c r="V230" s="1581"/>
      <c r="W230" s="1584"/>
      <c r="X230" s="1586"/>
      <c r="Y230" s="1587"/>
      <c r="Z230" s="1587"/>
      <c r="AA230" s="1587"/>
      <c r="AB230" s="1587"/>
      <c r="AC230" s="1587"/>
      <c r="AD230" s="1587"/>
      <c r="AE230" s="1587"/>
      <c r="AF230" s="1587"/>
      <c r="AG230" s="1587"/>
      <c r="AH230" s="1587"/>
      <c r="AI230" s="1587"/>
      <c r="AJ230" s="1587"/>
      <c r="AK230" s="1587"/>
      <c r="AL230" s="1587"/>
      <c r="AM230" s="1587"/>
      <c r="AN230" s="1581"/>
      <c r="AO230" s="1581"/>
      <c r="AP230" s="1582"/>
      <c r="AQ230" s="1583"/>
      <c r="AR230" s="1581"/>
      <c r="AS230" s="1584"/>
      <c r="AT230" s="1591" t="s">
        <v>1203</v>
      </c>
      <c r="AU230" s="1592"/>
      <c r="AV230" s="1593"/>
      <c r="AW230" s="1594"/>
      <c r="AX230" s="1594"/>
      <c r="AY230" s="1594"/>
      <c r="AZ230" s="1594"/>
      <c r="BA230" s="1594"/>
      <c r="BB230" s="1594"/>
      <c r="BC230" s="1594"/>
      <c r="BD230" s="1594"/>
      <c r="BE230" s="1594"/>
      <c r="BF230" s="1594"/>
      <c r="BG230" s="1594"/>
      <c r="BH230" s="1594"/>
      <c r="BI230" s="1594"/>
      <c r="BJ230" s="1595"/>
      <c r="BK230" s="1588"/>
      <c r="BL230" s="1588"/>
      <c r="BM230" s="1589"/>
      <c r="BN230" s="1590"/>
      <c r="BO230" s="1588"/>
      <c r="BP230" s="1588"/>
      <c r="BQ230" s="1588"/>
      <c r="BR230" s="1588"/>
      <c r="BS230" s="1589"/>
      <c r="BT230" s="1585"/>
      <c r="BU230" s="1585"/>
      <c r="BV230" s="1585"/>
      <c r="BW230" s="1585"/>
      <c r="BX230" s="1585"/>
      <c r="BY230" s="1585"/>
      <c r="BZ230" s="1585"/>
      <c r="CA230" s="1585"/>
      <c r="CB230" s="1585"/>
      <c r="CC230" s="1585"/>
      <c r="CD230" s="1585"/>
      <c r="CE230" s="1585"/>
      <c r="CH230" s="64" t="str">
        <f t="shared" si="3"/>
        <v/>
      </c>
    </row>
    <row r="231" spans="1:86" ht="19.5" customHeight="1" x14ac:dyDescent="0.2">
      <c r="A231" s="1618"/>
      <c r="B231" s="1619"/>
      <c r="C231" s="1619"/>
      <c r="D231" s="1619"/>
      <c r="E231" s="1620"/>
      <c r="F231" s="1618"/>
      <c r="G231" s="1619"/>
      <c r="H231" s="1619"/>
      <c r="I231" s="1619"/>
      <c r="J231" s="1619"/>
      <c r="K231" s="1620"/>
      <c r="L231" s="1610"/>
      <c r="M231" s="1611"/>
      <c r="N231" s="1612"/>
      <c r="O231" s="1582"/>
      <c r="P231" s="1621"/>
      <c r="Q231" s="1622"/>
      <c r="R231" s="1581"/>
      <c r="S231" s="1581"/>
      <c r="T231" s="1582"/>
      <c r="U231" s="1583"/>
      <c r="V231" s="1581"/>
      <c r="W231" s="1584"/>
      <c r="X231" s="1586"/>
      <c r="Y231" s="1587"/>
      <c r="Z231" s="1587"/>
      <c r="AA231" s="1587"/>
      <c r="AB231" s="1587"/>
      <c r="AC231" s="1587"/>
      <c r="AD231" s="1587"/>
      <c r="AE231" s="1587"/>
      <c r="AF231" s="1587"/>
      <c r="AG231" s="1587"/>
      <c r="AH231" s="1587"/>
      <c r="AI231" s="1587"/>
      <c r="AJ231" s="1587"/>
      <c r="AK231" s="1587"/>
      <c r="AL231" s="1587"/>
      <c r="AM231" s="1587"/>
      <c r="AN231" s="1581"/>
      <c r="AO231" s="1581"/>
      <c r="AP231" s="1582"/>
      <c r="AQ231" s="1583"/>
      <c r="AR231" s="1581"/>
      <c r="AS231" s="1584"/>
      <c r="AT231" s="1591" t="s">
        <v>1203</v>
      </c>
      <c r="AU231" s="1592"/>
      <c r="AV231" s="1593"/>
      <c r="AW231" s="1594"/>
      <c r="AX231" s="1594"/>
      <c r="AY231" s="1594"/>
      <c r="AZ231" s="1594"/>
      <c r="BA231" s="1594"/>
      <c r="BB231" s="1594"/>
      <c r="BC231" s="1594"/>
      <c r="BD231" s="1594"/>
      <c r="BE231" s="1594"/>
      <c r="BF231" s="1594"/>
      <c r="BG231" s="1594"/>
      <c r="BH231" s="1594"/>
      <c r="BI231" s="1594"/>
      <c r="BJ231" s="1595"/>
      <c r="BK231" s="1588"/>
      <c r="BL231" s="1588"/>
      <c r="BM231" s="1589"/>
      <c r="BN231" s="1590"/>
      <c r="BO231" s="1588"/>
      <c r="BP231" s="1588"/>
      <c r="BQ231" s="1588"/>
      <c r="BR231" s="1588"/>
      <c r="BS231" s="1589"/>
      <c r="BT231" s="1585"/>
      <c r="BU231" s="1585"/>
      <c r="BV231" s="1585"/>
      <c r="BW231" s="1585"/>
      <c r="BX231" s="1585"/>
      <c r="BY231" s="1585"/>
      <c r="BZ231" s="1585"/>
      <c r="CA231" s="1585"/>
      <c r="CB231" s="1585"/>
      <c r="CC231" s="1585"/>
      <c r="CD231" s="1585"/>
      <c r="CE231" s="1585"/>
      <c r="CH231" s="64" t="str">
        <f t="shared" si="3"/>
        <v/>
      </c>
    </row>
    <row r="232" spans="1:86" ht="19.5" customHeight="1" x14ac:dyDescent="0.2">
      <c r="A232" s="1618"/>
      <c r="B232" s="1619"/>
      <c r="C232" s="1619"/>
      <c r="D232" s="1619"/>
      <c r="E232" s="1620"/>
      <c r="F232" s="1618"/>
      <c r="G232" s="1619"/>
      <c r="H232" s="1619"/>
      <c r="I232" s="1619"/>
      <c r="J232" s="1619"/>
      <c r="K232" s="1620"/>
      <c r="L232" s="1610"/>
      <c r="M232" s="1611"/>
      <c r="N232" s="1612"/>
      <c r="O232" s="1582"/>
      <c r="P232" s="1621"/>
      <c r="Q232" s="1622"/>
      <c r="R232" s="1581"/>
      <c r="S232" s="1581"/>
      <c r="T232" s="1582"/>
      <c r="U232" s="1583"/>
      <c r="V232" s="1581"/>
      <c r="W232" s="1584"/>
      <c r="X232" s="1586"/>
      <c r="Y232" s="1587"/>
      <c r="Z232" s="1587"/>
      <c r="AA232" s="1587"/>
      <c r="AB232" s="1587"/>
      <c r="AC232" s="1587"/>
      <c r="AD232" s="1587"/>
      <c r="AE232" s="1587"/>
      <c r="AF232" s="1587"/>
      <c r="AG232" s="1587"/>
      <c r="AH232" s="1587"/>
      <c r="AI232" s="1587"/>
      <c r="AJ232" s="1587"/>
      <c r="AK232" s="1587"/>
      <c r="AL232" s="1587"/>
      <c r="AM232" s="1587"/>
      <c r="AN232" s="1581"/>
      <c r="AO232" s="1581"/>
      <c r="AP232" s="1582"/>
      <c r="AQ232" s="1583"/>
      <c r="AR232" s="1581"/>
      <c r="AS232" s="1584"/>
      <c r="AT232" s="1591" t="s">
        <v>1203</v>
      </c>
      <c r="AU232" s="1592"/>
      <c r="AV232" s="1593"/>
      <c r="AW232" s="1594"/>
      <c r="AX232" s="1594"/>
      <c r="AY232" s="1594"/>
      <c r="AZ232" s="1594"/>
      <c r="BA232" s="1594"/>
      <c r="BB232" s="1594"/>
      <c r="BC232" s="1594"/>
      <c r="BD232" s="1594"/>
      <c r="BE232" s="1594"/>
      <c r="BF232" s="1594"/>
      <c r="BG232" s="1594"/>
      <c r="BH232" s="1594"/>
      <c r="BI232" s="1594"/>
      <c r="BJ232" s="1595"/>
      <c r="BK232" s="1588"/>
      <c r="BL232" s="1588"/>
      <c r="BM232" s="1589"/>
      <c r="BN232" s="1590"/>
      <c r="BO232" s="1588"/>
      <c r="BP232" s="1588"/>
      <c r="BQ232" s="1588"/>
      <c r="BR232" s="1588"/>
      <c r="BS232" s="1589"/>
      <c r="BT232" s="1585"/>
      <c r="BU232" s="1585"/>
      <c r="BV232" s="1585"/>
      <c r="BW232" s="1585"/>
      <c r="BX232" s="1585"/>
      <c r="BY232" s="1585"/>
      <c r="BZ232" s="1585"/>
      <c r="CA232" s="1585"/>
      <c r="CB232" s="1585"/>
      <c r="CC232" s="1585"/>
      <c r="CD232" s="1585"/>
      <c r="CE232" s="1585"/>
      <c r="CH232" s="64" t="str">
        <f t="shared" si="3"/>
        <v/>
      </c>
    </row>
    <row r="233" spans="1:86" ht="19.5" customHeight="1" x14ac:dyDescent="0.2">
      <c r="A233" s="1618"/>
      <c r="B233" s="1619"/>
      <c r="C233" s="1619"/>
      <c r="D233" s="1619"/>
      <c r="E233" s="1620"/>
      <c r="F233" s="1618"/>
      <c r="G233" s="1619"/>
      <c r="H233" s="1619"/>
      <c r="I233" s="1619"/>
      <c r="J233" s="1619"/>
      <c r="K233" s="1620"/>
      <c r="L233" s="1610"/>
      <c r="M233" s="1611"/>
      <c r="N233" s="1612"/>
      <c r="O233" s="1582"/>
      <c r="P233" s="1621"/>
      <c r="Q233" s="1622"/>
      <c r="R233" s="1581"/>
      <c r="S233" s="1581"/>
      <c r="T233" s="1582"/>
      <c r="U233" s="1583"/>
      <c r="V233" s="1581"/>
      <c r="W233" s="1584"/>
      <c r="X233" s="1586"/>
      <c r="Y233" s="1587"/>
      <c r="Z233" s="1587"/>
      <c r="AA233" s="1587"/>
      <c r="AB233" s="1587"/>
      <c r="AC233" s="1587"/>
      <c r="AD233" s="1587"/>
      <c r="AE233" s="1587"/>
      <c r="AF233" s="1587"/>
      <c r="AG233" s="1587"/>
      <c r="AH233" s="1587"/>
      <c r="AI233" s="1587"/>
      <c r="AJ233" s="1587"/>
      <c r="AK233" s="1587"/>
      <c r="AL233" s="1587"/>
      <c r="AM233" s="1587"/>
      <c r="AN233" s="1581"/>
      <c r="AO233" s="1581"/>
      <c r="AP233" s="1582"/>
      <c r="AQ233" s="1583"/>
      <c r="AR233" s="1581"/>
      <c r="AS233" s="1584"/>
      <c r="AT233" s="1591" t="s">
        <v>1203</v>
      </c>
      <c r="AU233" s="1592"/>
      <c r="AV233" s="1593"/>
      <c r="AW233" s="1594"/>
      <c r="AX233" s="1594"/>
      <c r="AY233" s="1594"/>
      <c r="AZ233" s="1594"/>
      <c r="BA233" s="1594"/>
      <c r="BB233" s="1594"/>
      <c r="BC233" s="1594"/>
      <c r="BD233" s="1594"/>
      <c r="BE233" s="1594"/>
      <c r="BF233" s="1594"/>
      <c r="BG233" s="1594"/>
      <c r="BH233" s="1594"/>
      <c r="BI233" s="1594"/>
      <c r="BJ233" s="1595"/>
      <c r="BK233" s="1588"/>
      <c r="BL233" s="1588"/>
      <c r="BM233" s="1589"/>
      <c r="BN233" s="1590"/>
      <c r="BO233" s="1588"/>
      <c r="BP233" s="1588"/>
      <c r="BQ233" s="1588"/>
      <c r="BR233" s="1588"/>
      <c r="BS233" s="1589"/>
      <c r="BT233" s="1585"/>
      <c r="BU233" s="1585"/>
      <c r="BV233" s="1585"/>
      <c r="BW233" s="1585"/>
      <c r="BX233" s="1585"/>
      <c r="BY233" s="1585"/>
      <c r="BZ233" s="1585"/>
      <c r="CA233" s="1585"/>
      <c r="CB233" s="1585"/>
      <c r="CC233" s="1585"/>
      <c r="CD233" s="1585"/>
      <c r="CE233" s="1585"/>
      <c r="CH233" s="64" t="str">
        <f t="shared" si="3"/>
        <v/>
      </c>
    </row>
    <row r="234" spans="1:86" ht="19.5" customHeight="1" x14ac:dyDescent="0.2">
      <c r="A234" s="1618"/>
      <c r="B234" s="1619"/>
      <c r="C234" s="1619"/>
      <c r="D234" s="1619"/>
      <c r="E234" s="1620"/>
      <c r="F234" s="1618"/>
      <c r="G234" s="1619"/>
      <c r="H234" s="1619"/>
      <c r="I234" s="1619"/>
      <c r="J234" s="1619"/>
      <c r="K234" s="1620"/>
      <c r="L234" s="1610"/>
      <c r="M234" s="1611"/>
      <c r="N234" s="1612"/>
      <c r="O234" s="1582"/>
      <c r="P234" s="1621"/>
      <c r="Q234" s="1622"/>
      <c r="R234" s="1581"/>
      <c r="S234" s="1581"/>
      <c r="T234" s="1582"/>
      <c r="U234" s="1583"/>
      <c r="V234" s="1581"/>
      <c r="W234" s="1584"/>
      <c r="X234" s="1586"/>
      <c r="Y234" s="1587"/>
      <c r="Z234" s="1587"/>
      <c r="AA234" s="1587"/>
      <c r="AB234" s="1587"/>
      <c r="AC234" s="1587"/>
      <c r="AD234" s="1587"/>
      <c r="AE234" s="1587"/>
      <c r="AF234" s="1587"/>
      <c r="AG234" s="1587"/>
      <c r="AH234" s="1587"/>
      <c r="AI234" s="1587"/>
      <c r="AJ234" s="1587"/>
      <c r="AK234" s="1587"/>
      <c r="AL234" s="1587"/>
      <c r="AM234" s="1587"/>
      <c r="AN234" s="1581"/>
      <c r="AO234" s="1581"/>
      <c r="AP234" s="1582"/>
      <c r="AQ234" s="1583"/>
      <c r="AR234" s="1581"/>
      <c r="AS234" s="1584"/>
      <c r="AT234" s="1591" t="s">
        <v>1203</v>
      </c>
      <c r="AU234" s="1592"/>
      <c r="AV234" s="1593"/>
      <c r="AW234" s="1594"/>
      <c r="AX234" s="1594"/>
      <c r="AY234" s="1594"/>
      <c r="AZ234" s="1594"/>
      <c r="BA234" s="1594"/>
      <c r="BB234" s="1594"/>
      <c r="BC234" s="1594"/>
      <c r="BD234" s="1594"/>
      <c r="BE234" s="1594"/>
      <c r="BF234" s="1594"/>
      <c r="BG234" s="1594"/>
      <c r="BH234" s="1594"/>
      <c r="BI234" s="1594"/>
      <c r="BJ234" s="1595"/>
      <c r="BK234" s="1588"/>
      <c r="BL234" s="1588"/>
      <c r="BM234" s="1589"/>
      <c r="BN234" s="1590"/>
      <c r="BO234" s="1588"/>
      <c r="BP234" s="1588"/>
      <c r="BQ234" s="1588"/>
      <c r="BR234" s="1588"/>
      <c r="BS234" s="1589"/>
      <c r="BT234" s="1585"/>
      <c r="BU234" s="1585"/>
      <c r="BV234" s="1585"/>
      <c r="BW234" s="1585"/>
      <c r="BX234" s="1585"/>
      <c r="BY234" s="1585"/>
      <c r="BZ234" s="1585"/>
      <c r="CA234" s="1585"/>
      <c r="CB234" s="1585"/>
      <c r="CC234" s="1585"/>
      <c r="CD234" s="1585"/>
      <c r="CE234" s="1585"/>
      <c r="CH234" s="64" t="str">
        <f t="shared" si="3"/>
        <v/>
      </c>
    </row>
    <row r="235" spans="1:86" ht="19.5" customHeight="1" x14ac:dyDescent="0.2">
      <c r="A235" s="1618"/>
      <c r="B235" s="1619"/>
      <c r="C235" s="1619"/>
      <c r="D235" s="1619"/>
      <c r="E235" s="1620"/>
      <c r="F235" s="1618"/>
      <c r="G235" s="1619"/>
      <c r="H235" s="1619"/>
      <c r="I235" s="1619"/>
      <c r="J235" s="1619"/>
      <c r="K235" s="1620"/>
      <c r="L235" s="1610"/>
      <c r="M235" s="1611"/>
      <c r="N235" s="1612"/>
      <c r="O235" s="1582"/>
      <c r="P235" s="1621"/>
      <c r="Q235" s="1622"/>
      <c r="R235" s="1581"/>
      <c r="S235" s="1581"/>
      <c r="T235" s="1582"/>
      <c r="U235" s="1583"/>
      <c r="V235" s="1581"/>
      <c r="W235" s="1584"/>
      <c r="X235" s="1586"/>
      <c r="Y235" s="1587"/>
      <c r="Z235" s="1587"/>
      <c r="AA235" s="1587"/>
      <c r="AB235" s="1587"/>
      <c r="AC235" s="1587"/>
      <c r="AD235" s="1587"/>
      <c r="AE235" s="1587"/>
      <c r="AF235" s="1587"/>
      <c r="AG235" s="1587"/>
      <c r="AH235" s="1587"/>
      <c r="AI235" s="1587"/>
      <c r="AJ235" s="1587"/>
      <c r="AK235" s="1587"/>
      <c r="AL235" s="1587"/>
      <c r="AM235" s="1587"/>
      <c r="AN235" s="1581"/>
      <c r="AO235" s="1581"/>
      <c r="AP235" s="1582"/>
      <c r="AQ235" s="1583"/>
      <c r="AR235" s="1581"/>
      <c r="AS235" s="1584"/>
      <c r="AT235" s="1591" t="s">
        <v>1203</v>
      </c>
      <c r="AU235" s="1592"/>
      <c r="AV235" s="1593"/>
      <c r="AW235" s="1594"/>
      <c r="AX235" s="1594"/>
      <c r="AY235" s="1594"/>
      <c r="AZ235" s="1594"/>
      <c r="BA235" s="1594"/>
      <c r="BB235" s="1594"/>
      <c r="BC235" s="1594"/>
      <c r="BD235" s="1594"/>
      <c r="BE235" s="1594"/>
      <c r="BF235" s="1594"/>
      <c r="BG235" s="1594"/>
      <c r="BH235" s="1594"/>
      <c r="BI235" s="1594"/>
      <c r="BJ235" s="1595"/>
      <c r="BK235" s="1588"/>
      <c r="BL235" s="1588"/>
      <c r="BM235" s="1589"/>
      <c r="BN235" s="1590"/>
      <c r="BO235" s="1588"/>
      <c r="BP235" s="1588"/>
      <c r="BQ235" s="1588"/>
      <c r="BR235" s="1588"/>
      <c r="BS235" s="1589"/>
      <c r="BT235" s="1585"/>
      <c r="BU235" s="1585"/>
      <c r="BV235" s="1585"/>
      <c r="BW235" s="1585"/>
      <c r="BX235" s="1585"/>
      <c r="BY235" s="1585"/>
      <c r="BZ235" s="1585"/>
      <c r="CA235" s="1585"/>
      <c r="CB235" s="1585"/>
      <c r="CC235" s="1585"/>
      <c r="CD235" s="1585"/>
      <c r="CE235" s="1585"/>
      <c r="CH235" s="64" t="str">
        <f t="shared" si="3"/>
        <v/>
      </c>
    </row>
    <row r="236" spans="1:86" ht="19.5" customHeight="1" x14ac:dyDescent="0.2">
      <c r="A236" s="1618"/>
      <c r="B236" s="1619"/>
      <c r="C236" s="1619"/>
      <c r="D236" s="1619"/>
      <c r="E236" s="1620"/>
      <c r="F236" s="1618"/>
      <c r="G236" s="1619"/>
      <c r="H236" s="1619"/>
      <c r="I236" s="1619"/>
      <c r="J236" s="1619"/>
      <c r="K236" s="1620"/>
      <c r="L236" s="1610"/>
      <c r="M236" s="1611"/>
      <c r="N236" s="1612"/>
      <c r="O236" s="1582"/>
      <c r="P236" s="1621"/>
      <c r="Q236" s="1622"/>
      <c r="R236" s="1597"/>
      <c r="S236" s="1597"/>
      <c r="T236" s="1600"/>
      <c r="U236" s="1596"/>
      <c r="V236" s="1597"/>
      <c r="W236" s="1598"/>
      <c r="X236" s="1586"/>
      <c r="Y236" s="1587"/>
      <c r="Z236" s="1587"/>
      <c r="AA236" s="1587"/>
      <c r="AB236" s="1587"/>
      <c r="AC236" s="1587"/>
      <c r="AD236" s="1587"/>
      <c r="AE236" s="1587"/>
      <c r="AF236" s="1587"/>
      <c r="AG236" s="1587"/>
      <c r="AH236" s="1587"/>
      <c r="AI236" s="1587"/>
      <c r="AJ236" s="1587"/>
      <c r="AK236" s="1587"/>
      <c r="AL236" s="1587"/>
      <c r="AM236" s="1587"/>
      <c r="AN236" s="1597"/>
      <c r="AO236" s="1597"/>
      <c r="AP236" s="1600"/>
      <c r="AQ236" s="1596"/>
      <c r="AR236" s="1597"/>
      <c r="AS236" s="1598"/>
      <c r="AT236" s="1591" t="s">
        <v>1203</v>
      </c>
      <c r="AU236" s="1592"/>
      <c r="AV236" s="1593"/>
      <c r="AW236" s="1594"/>
      <c r="AX236" s="1594"/>
      <c r="AY236" s="1594"/>
      <c r="AZ236" s="1594"/>
      <c r="BA236" s="1594"/>
      <c r="BB236" s="1594"/>
      <c r="BC236" s="1594"/>
      <c r="BD236" s="1594"/>
      <c r="BE236" s="1594"/>
      <c r="BF236" s="1594"/>
      <c r="BG236" s="1594"/>
      <c r="BH236" s="1594"/>
      <c r="BI236" s="1594"/>
      <c r="BJ236" s="1595"/>
      <c r="BK236" s="1603"/>
      <c r="BL236" s="1603"/>
      <c r="BM236" s="1604"/>
      <c r="BN236" s="1605"/>
      <c r="BO236" s="1603"/>
      <c r="BP236" s="1603"/>
      <c r="BQ236" s="1603"/>
      <c r="BR236" s="1603"/>
      <c r="BS236" s="1604"/>
      <c r="BT236" s="1601"/>
      <c r="BU236" s="1601"/>
      <c r="BV236" s="1601"/>
      <c r="BW236" s="1601"/>
      <c r="BX236" s="1601"/>
      <c r="BY236" s="1601"/>
      <c r="BZ236" s="1601"/>
      <c r="CA236" s="1601"/>
      <c r="CB236" s="1601"/>
      <c r="CC236" s="1601"/>
      <c r="CD236" s="1601"/>
      <c r="CE236" s="1601"/>
      <c r="CH236" s="64" t="str">
        <f t="shared" si="3"/>
        <v/>
      </c>
    </row>
    <row r="237" spans="1:86" ht="19.5" customHeight="1" x14ac:dyDescent="0.2">
      <c r="A237" s="1618"/>
      <c r="B237" s="1619"/>
      <c r="C237" s="1619"/>
      <c r="D237" s="1619"/>
      <c r="E237" s="1620"/>
      <c r="F237" s="1618"/>
      <c r="G237" s="1619"/>
      <c r="H237" s="1619"/>
      <c r="I237" s="1619"/>
      <c r="J237" s="1619"/>
      <c r="K237" s="1620"/>
      <c r="L237" s="1610"/>
      <c r="M237" s="1611"/>
      <c r="N237" s="1612"/>
      <c r="O237" s="1582"/>
      <c r="P237" s="1621"/>
      <c r="Q237" s="1622"/>
      <c r="R237" s="1581"/>
      <c r="S237" s="1581"/>
      <c r="T237" s="1582"/>
      <c r="U237" s="1583"/>
      <c r="V237" s="1581"/>
      <c r="W237" s="1584"/>
      <c r="X237" s="1586"/>
      <c r="Y237" s="1587"/>
      <c r="Z237" s="1587"/>
      <c r="AA237" s="1587"/>
      <c r="AB237" s="1587"/>
      <c r="AC237" s="1587"/>
      <c r="AD237" s="1587"/>
      <c r="AE237" s="1587"/>
      <c r="AF237" s="1587"/>
      <c r="AG237" s="1587"/>
      <c r="AH237" s="1587"/>
      <c r="AI237" s="1587"/>
      <c r="AJ237" s="1587"/>
      <c r="AK237" s="1587"/>
      <c r="AL237" s="1587"/>
      <c r="AM237" s="1587"/>
      <c r="AN237" s="1581"/>
      <c r="AO237" s="1581"/>
      <c r="AP237" s="1582"/>
      <c r="AQ237" s="1583"/>
      <c r="AR237" s="1581"/>
      <c r="AS237" s="1584"/>
      <c r="AT237" s="1591" t="s">
        <v>1203</v>
      </c>
      <c r="AU237" s="1592"/>
      <c r="AV237" s="1593"/>
      <c r="AW237" s="1594"/>
      <c r="AX237" s="1594"/>
      <c r="AY237" s="1594"/>
      <c r="AZ237" s="1594"/>
      <c r="BA237" s="1594"/>
      <c r="BB237" s="1594"/>
      <c r="BC237" s="1594"/>
      <c r="BD237" s="1594"/>
      <c r="BE237" s="1594"/>
      <c r="BF237" s="1594"/>
      <c r="BG237" s="1594"/>
      <c r="BH237" s="1594"/>
      <c r="BI237" s="1594"/>
      <c r="BJ237" s="1595"/>
      <c r="BK237" s="1588"/>
      <c r="BL237" s="1588"/>
      <c r="BM237" s="1589"/>
      <c r="BN237" s="1590"/>
      <c r="BO237" s="1588"/>
      <c r="BP237" s="1588"/>
      <c r="BQ237" s="1588"/>
      <c r="BR237" s="1588"/>
      <c r="BS237" s="1589"/>
      <c r="BT237" s="1585"/>
      <c r="BU237" s="1585"/>
      <c r="BV237" s="1585"/>
      <c r="BW237" s="1585"/>
      <c r="BX237" s="1585"/>
      <c r="BY237" s="1585"/>
      <c r="BZ237" s="1585"/>
      <c r="CA237" s="1585"/>
      <c r="CB237" s="1585"/>
      <c r="CC237" s="1585"/>
      <c r="CD237" s="1585"/>
      <c r="CE237" s="1585"/>
      <c r="CH237" s="64" t="str">
        <f t="shared" si="3"/>
        <v/>
      </c>
    </row>
    <row r="238" spans="1:86" ht="19.5" customHeight="1" x14ac:dyDescent="0.2">
      <c r="A238" s="1618"/>
      <c r="B238" s="1619"/>
      <c r="C238" s="1619"/>
      <c r="D238" s="1619"/>
      <c r="E238" s="1620"/>
      <c r="F238" s="1618"/>
      <c r="G238" s="1619"/>
      <c r="H238" s="1619"/>
      <c r="I238" s="1619"/>
      <c r="J238" s="1619"/>
      <c r="K238" s="1620"/>
      <c r="L238" s="1610"/>
      <c r="M238" s="1611"/>
      <c r="N238" s="1612"/>
      <c r="O238" s="1582"/>
      <c r="P238" s="1621"/>
      <c r="Q238" s="1622"/>
      <c r="R238" s="1581"/>
      <c r="S238" s="1581"/>
      <c r="T238" s="1582"/>
      <c r="U238" s="1583"/>
      <c r="V238" s="1581"/>
      <c r="W238" s="1584"/>
      <c r="X238" s="1586"/>
      <c r="Y238" s="1587"/>
      <c r="Z238" s="1587"/>
      <c r="AA238" s="1587"/>
      <c r="AB238" s="1587"/>
      <c r="AC238" s="1587"/>
      <c r="AD238" s="1587"/>
      <c r="AE238" s="1587"/>
      <c r="AF238" s="1587"/>
      <c r="AG238" s="1587"/>
      <c r="AH238" s="1587"/>
      <c r="AI238" s="1587"/>
      <c r="AJ238" s="1587"/>
      <c r="AK238" s="1587"/>
      <c r="AL238" s="1587"/>
      <c r="AM238" s="1587"/>
      <c r="AN238" s="1581"/>
      <c r="AO238" s="1581"/>
      <c r="AP238" s="1582"/>
      <c r="AQ238" s="1583"/>
      <c r="AR238" s="1581"/>
      <c r="AS238" s="1584"/>
      <c r="AT238" s="1591" t="s">
        <v>1203</v>
      </c>
      <c r="AU238" s="1592"/>
      <c r="AV238" s="1593"/>
      <c r="AW238" s="1594"/>
      <c r="AX238" s="1594"/>
      <c r="AY238" s="1594"/>
      <c r="AZ238" s="1594"/>
      <c r="BA238" s="1594"/>
      <c r="BB238" s="1594"/>
      <c r="BC238" s="1594"/>
      <c r="BD238" s="1594"/>
      <c r="BE238" s="1594"/>
      <c r="BF238" s="1594"/>
      <c r="BG238" s="1594"/>
      <c r="BH238" s="1594"/>
      <c r="BI238" s="1594"/>
      <c r="BJ238" s="1595"/>
      <c r="BK238" s="1588"/>
      <c r="BL238" s="1588"/>
      <c r="BM238" s="1589"/>
      <c r="BN238" s="1590"/>
      <c r="BO238" s="1588"/>
      <c r="BP238" s="1588"/>
      <c r="BQ238" s="1588"/>
      <c r="BR238" s="1588"/>
      <c r="BS238" s="1589"/>
      <c r="BT238" s="1585"/>
      <c r="BU238" s="1585"/>
      <c r="BV238" s="1585"/>
      <c r="BW238" s="1585"/>
      <c r="BX238" s="1585"/>
      <c r="BY238" s="1585"/>
      <c r="BZ238" s="1585"/>
      <c r="CA238" s="1585"/>
      <c r="CB238" s="1585"/>
      <c r="CC238" s="1585"/>
      <c r="CD238" s="1585"/>
      <c r="CE238" s="1585"/>
      <c r="CH238" s="64" t="str">
        <f t="shared" si="3"/>
        <v/>
      </c>
    </row>
    <row r="239" spans="1:86" ht="19.5" customHeight="1" x14ac:dyDescent="0.2">
      <c r="A239" s="1618"/>
      <c r="B239" s="1619"/>
      <c r="C239" s="1619"/>
      <c r="D239" s="1619"/>
      <c r="E239" s="1620"/>
      <c r="F239" s="1618"/>
      <c r="G239" s="1619"/>
      <c r="H239" s="1619"/>
      <c r="I239" s="1619"/>
      <c r="J239" s="1619"/>
      <c r="K239" s="1620"/>
      <c r="L239" s="1610"/>
      <c r="M239" s="1611"/>
      <c r="N239" s="1612"/>
      <c r="O239" s="1582"/>
      <c r="P239" s="1621"/>
      <c r="Q239" s="1622"/>
      <c r="R239" s="1581"/>
      <c r="S239" s="1581"/>
      <c r="T239" s="1582"/>
      <c r="U239" s="1583"/>
      <c r="V239" s="1581"/>
      <c r="W239" s="1584"/>
      <c r="X239" s="1586"/>
      <c r="Y239" s="1587"/>
      <c r="Z239" s="1587"/>
      <c r="AA239" s="1587"/>
      <c r="AB239" s="1587"/>
      <c r="AC239" s="1587"/>
      <c r="AD239" s="1587"/>
      <c r="AE239" s="1587"/>
      <c r="AF239" s="1587"/>
      <c r="AG239" s="1587"/>
      <c r="AH239" s="1587"/>
      <c r="AI239" s="1587"/>
      <c r="AJ239" s="1587"/>
      <c r="AK239" s="1587"/>
      <c r="AL239" s="1587"/>
      <c r="AM239" s="1587"/>
      <c r="AN239" s="1581"/>
      <c r="AO239" s="1581"/>
      <c r="AP239" s="1582"/>
      <c r="AQ239" s="1583"/>
      <c r="AR239" s="1581"/>
      <c r="AS239" s="1584"/>
      <c r="AT239" s="1591" t="s">
        <v>1203</v>
      </c>
      <c r="AU239" s="1592"/>
      <c r="AV239" s="1593"/>
      <c r="AW239" s="1594"/>
      <c r="AX239" s="1594"/>
      <c r="AY239" s="1594"/>
      <c r="AZ239" s="1594"/>
      <c r="BA239" s="1594"/>
      <c r="BB239" s="1594"/>
      <c r="BC239" s="1594"/>
      <c r="BD239" s="1594"/>
      <c r="BE239" s="1594"/>
      <c r="BF239" s="1594"/>
      <c r="BG239" s="1594"/>
      <c r="BH239" s="1594"/>
      <c r="BI239" s="1594"/>
      <c r="BJ239" s="1595"/>
      <c r="BK239" s="1588"/>
      <c r="BL239" s="1588"/>
      <c r="BM239" s="1589"/>
      <c r="BN239" s="1590"/>
      <c r="BO239" s="1588"/>
      <c r="BP239" s="1588"/>
      <c r="BQ239" s="1588"/>
      <c r="BR239" s="1588"/>
      <c r="BS239" s="1589"/>
      <c r="BT239" s="1585"/>
      <c r="BU239" s="1585"/>
      <c r="BV239" s="1585"/>
      <c r="BW239" s="1585"/>
      <c r="BX239" s="1585"/>
      <c r="BY239" s="1585"/>
      <c r="BZ239" s="1585"/>
      <c r="CA239" s="1585"/>
      <c r="CB239" s="1585"/>
      <c r="CC239" s="1585"/>
      <c r="CD239" s="1585"/>
      <c r="CE239" s="1585"/>
      <c r="CH239" s="64" t="str">
        <f t="shared" si="3"/>
        <v/>
      </c>
    </row>
    <row r="240" spans="1:86" ht="19.5" customHeight="1" x14ac:dyDescent="0.2">
      <c r="A240" s="1618"/>
      <c r="B240" s="1619"/>
      <c r="C240" s="1619"/>
      <c r="D240" s="1619"/>
      <c r="E240" s="1620"/>
      <c r="F240" s="1618"/>
      <c r="G240" s="1619"/>
      <c r="H240" s="1619"/>
      <c r="I240" s="1619"/>
      <c r="J240" s="1619"/>
      <c r="K240" s="1620"/>
      <c r="L240" s="1610"/>
      <c r="M240" s="1611"/>
      <c r="N240" s="1612"/>
      <c r="O240" s="1582"/>
      <c r="P240" s="1621"/>
      <c r="Q240" s="1622"/>
      <c r="R240" s="1581"/>
      <c r="S240" s="1581"/>
      <c r="T240" s="1582"/>
      <c r="U240" s="1583"/>
      <c r="V240" s="1581"/>
      <c r="W240" s="1584"/>
      <c r="X240" s="1586"/>
      <c r="Y240" s="1587"/>
      <c r="Z240" s="1587"/>
      <c r="AA240" s="1587"/>
      <c r="AB240" s="1587"/>
      <c r="AC240" s="1587"/>
      <c r="AD240" s="1587"/>
      <c r="AE240" s="1587"/>
      <c r="AF240" s="1587"/>
      <c r="AG240" s="1587"/>
      <c r="AH240" s="1587"/>
      <c r="AI240" s="1587"/>
      <c r="AJ240" s="1587"/>
      <c r="AK240" s="1587"/>
      <c r="AL240" s="1587"/>
      <c r="AM240" s="1587"/>
      <c r="AN240" s="1581"/>
      <c r="AO240" s="1581"/>
      <c r="AP240" s="1582"/>
      <c r="AQ240" s="1583"/>
      <c r="AR240" s="1581"/>
      <c r="AS240" s="1584"/>
      <c r="AT240" s="1591" t="s">
        <v>1203</v>
      </c>
      <c r="AU240" s="1592"/>
      <c r="AV240" s="1593"/>
      <c r="AW240" s="1594"/>
      <c r="AX240" s="1594"/>
      <c r="AY240" s="1594"/>
      <c r="AZ240" s="1594"/>
      <c r="BA240" s="1594"/>
      <c r="BB240" s="1594"/>
      <c r="BC240" s="1594"/>
      <c r="BD240" s="1594"/>
      <c r="BE240" s="1594"/>
      <c r="BF240" s="1594"/>
      <c r="BG240" s="1594"/>
      <c r="BH240" s="1594"/>
      <c r="BI240" s="1594"/>
      <c r="BJ240" s="1595"/>
      <c r="BK240" s="1588"/>
      <c r="BL240" s="1588"/>
      <c r="BM240" s="1589"/>
      <c r="BN240" s="1590"/>
      <c r="BO240" s="1588"/>
      <c r="BP240" s="1588"/>
      <c r="BQ240" s="1588"/>
      <c r="BR240" s="1588"/>
      <c r="BS240" s="1589"/>
      <c r="BT240" s="1585"/>
      <c r="BU240" s="1585"/>
      <c r="BV240" s="1585"/>
      <c r="BW240" s="1585"/>
      <c r="BX240" s="1585"/>
      <c r="BY240" s="1585"/>
      <c r="BZ240" s="1585"/>
      <c r="CA240" s="1585"/>
      <c r="CB240" s="1585"/>
      <c r="CC240" s="1585"/>
      <c r="CD240" s="1585"/>
      <c r="CE240" s="1585"/>
      <c r="CH240" s="64" t="str">
        <f t="shared" si="3"/>
        <v/>
      </c>
    </row>
    <row r="241" spans="1:86" ht="19.5" customHeight="1" x14ac:dyDescent="0.2">
      <c r="A241" s="1618"/>
      <c r="B241" s="1619"/>
      <c r="C241" s="1619"/>
      <c r="D241" s="1619"/>
      <c r="E241" s="1620"/>
      <c r="F241" s="1618"/>
      <c r="G241" s="1619"/>
      <c r="H241" s="1619"/>
      <c r="I241" s="1619"/>
      <c r="J241" s="1619"/>
      <c r="K241" s="1620"/>
      <c r="L241" s="1610"/>
      <c r="M241" s="1611"/>
      <c r="N241" s="1612"/>
      <c r="O241" s="1582"/>
      <c r="P241" s="1621"/>
      <c r="Q241" s="1622"/>
      <c r="R241" s="1581"/>
      <c r="S241" s="1581"/>
      <c r="T241" s="1582"/>
      <c r="U241" s="1583"/>
      <c r="V241" s="1581"/>
      <c r="W241" s="1584"/>
      <c r="X241" s="1586"/>
      <c r="Y241" s="1587"/>
      <c r="Z241" s="1587"/>
      <c r="AA241" s="1587"/>
      <c r="AB241" s="1587"/>
      <c r="AC241" s="1587"/>
      <c r="AD241" s="1587"/>
      <c r="AE241" s="1587"/>
      <c r="AF241" s="1587"/>
      <c r="AG241" s="1587"/>
      <c r="AH241" s="1587"/>
      <c r="AI241" s="1587"/>
      <c r="AJ241" s="1587"/>
      <c r="AK241" s="1587"/>
      <c r="AL241" s="1587"/>
      <c r="AM241" s="1587"/>
      <c r="AN241" s="1581"/>
      <c r="AO241" s="1581"/>
      <c r="AP241" s="1582"/>
      <c r="AQ241" s="1583"/>
      <c r="AR241" s="1581"/>
      <c r="AS241" s="1584"/>
      <c r="AT241" s="1591" t="s">
        <v>1203</v>
      </c>
      <c r="AU241" s="1592"/>
      <c r="AV241" s="1593"/>
      <c r="AW241" s="1594"/>
      <c r="AX241" s="1594"/>
      <c r="AY241" s="1594"/>
      <c r="AZ241" s="1594"/>
      <c r="BA241" s="1594"/>
      <c r="BB241" s="1594"/>
      <c r="BC241" s="1594"/>
      <c r="BD241" s="1594"/>
      <c r="BE241" s="1594"/>
      <c r="BF241" s="1594"/>
      <c r="BG241" s="1594"/>
      <c r="BH241" s="1594"/>
      <c r="BI241" s="1594"/>
      <c r="BJ241" s="1595"/>
      <c r="BK241" s="1588"/>
      <c r="BL241" s="1588"/>
      <c r="BM241" s="1589"/>
      <c r="BN241" s="1590"/>
      <c r="BO241" s="1588"/>
      <c r="BP241" s="1588"/>
      <c r="BQ241" s="1588"/>
      <c r="BR241" s="1588"/>
      <c r="BS241" s="1589"/>
      <c r="BT241" s="1585"/>
      <c r="BU241" s="1585"/>
      <c r="BV241" s="1585"/>
      <c r="BW241" s="1585"/>
      <c r="BX241" s="1585"/>
      <c r="BY241" s="1585"/>
      <c r="BZ241" s="1585"/>
      <c r="CA241" s="1585"/>
      <c r="CB241" s="1585"/>
      <c r="CC241" s="1585"/>
      <c r="CD241" s="1585"/>
      <c r="CE241" s="1585"/>
      <c r="CH241" s="64" t="str">
        <f t="shared" si="3"/>
        <v/>
      </c>
    </row>
    <row r="242" spans="1:86" ht="19.5" customHeight="1" x14ac:dyDescent="0.2">
      <c r="A242" s="1618"/>
      <c r="B242" s="1619"/>
      <c r="C242" s="1619"/>
      <c r="D242" s="1619"/>
      <c r="E242" s="1620"/>
      <c r="F242" s="1618"/>
      <c r="G242" s="1619"/>
      <c r="H242" s="1619"/>
      <c r="I242" s="1619"/>
      <c r="J242" s="1619"/>
      <c r="K242" s="1620"/>
      <c r="L242" s="1610"/>
      <c r="M242" s="1611"/>
      <c r="N242" s="1612"/>
      <c r="O242" s="1582"/>
      <c r="P242" s="1621"/>
      <c r="Q242" s="1622"/>
      <c r="R242" s="1581"/>
      <c r="S242" s="1581"/>
      <c r="T242" s="1582"/>
      <c r="U242" s="1583"/>
      <c r="V242" s="1581"/>
      <c r="W242" s="1584"/>
      <c r="X242" s="1586"/>
      <c r="Y242" s="1587"/>
      <c r="Z242" s="1587"/>
      <c r="AA242" s="1587"/>
      <c r="AB242" s="1587"/>
      <c r="AC242" s="1587"/>
      <c r="AD242" s="1587"/>
      <c r="AE242" s="1587"/>
      <c r="AF242" s="1587"/>
      <c r="AG242" s="1587"/>
      <c r="AH242" s="1587"/>
      <c r="AI242" s="1587"/>
      <c r="AJ242" s="1587"/>
      <c r="AK242" s="1587"/>
      <c r="AL242" s="1587"/>
      <c r="AM242" s="1587"/>
      <c r="AN242" s="1581"/>
      <c r="AO242" s="1581"/>
      <c r="AP242" s="1582"/>
      <c r="AQ242" s="1583"/>
      <c r="AR242" s="1581"/>
      <c r="AS242" s="1584"/>
      <c r="AT242" s="1591" t="s">
        <v>1203</v>
      </c>
      <c r="AU242" s="1592"/>
      <c r="AV242" s="1593"/>
      <c r="AW242" s="1594"/>
      <c r="AX242" s="1594"/>
      <c r="AY242" s="1594"/>
      <c r="AZ242" s="1594"/>
      <c r="BA242" s="1594"/>
      <c r="BB242" s="1594"/>
      <c r="BC242" s="1594"/>
      <c r="BD242" s="1594"/>
      <c r="BE242" s="1594"/>
      <c r="BF242" s="1594"/>
      <c r="BG242" s="1594"/>
      <c r="BH242" s="1594"/>
      <c r="BI242" s="1594"/>
      <c r="BJ242" s="1595"/>
      <c r="BK242" s="1588"/>
      <c r="BL242" s="1588"/>
      <c r="BM242" s="1589"/>
      <c r="BN242" s="1590"/>
      <c r="BO242" s="1588"/>
      <c r="BP242" s="1588"/>
      <c r="BQ242" s="1588"/>
      <c r="BR242" s="1588"/>
      <c r="BS242" s="1589"/>
      <c r="BT242" s="1585"/>
      <c r="BU242" s="1585"/>
      <c r="BV242" s="1585"/>
      <c r="BW242" s="1585"/>
      <c r="BX242" s="1585"/>
      <c r="BY242" s="1585"/>
      <c r="BZ242" s="1585"/>
      <c r="CA242" s="1585"/>
      <c r="CB242" s="1585"/>
      <c r="CC242" s="1585"/>
      <c r="CD242" s="1585"/>
      <c r="CE242" s="1585"/>
      <c r="CH242" s="64" t="str">
        <f t="shared" si="3"/>
        <v/>
      </c>
    </row>
    <row r="243" spans="1:86" ht="19.5" customHeight="1" x14ac:dyDescent="0.2">
      <c r="A243" s="1618"/>
      <c r="B243" s="1619"/>
      <c r="C243" s="1619"/>
      <c r="D243" s="1619"/>
      <c r="E243" s="1620"/>
      <c r="F243" s="1618"/>
      <c r="G243" s="1619"/>
      <c r="H243" s="1619"/>
      <c r="I243" s="1619"/>
      <c r="J243" s="1619"/>
      <c r="K243" s="1620"/>
      <c r="L243" s="1610"/>
      <c r="M243" s="1611"/>
      <c r="N243" s="1612"/>
      <c r="O243" s="1582"/>
      <c r="P243" s="1621"/>
      <c r="Q243" s="1622"/>
      <c r="R243" s="1581"/>
      <c r="S243" s="1581"/>
      <c r="T243" s="1582"/>
      <c r="U243" s="1583"/>
      <c r="V243" s="1581"/>
      <c r="W243" s="1584"/>
      <c r="X243" s="1586"/>
      <c r="Y243" s="1587"/>
      <c r="Z243" s="1587"/>
      <c r="AA243" s="1587"/>
      <c r="AB243" s="1587"/>
      <c r="AC243" s="1587"/>
      <c r="AD243" s="1587"/>
      <c r="AE243" s="1587"/>
      <c r="AF243" s="1587"/>
      <c r="AG243" s="1587"/>
      <c r="AH243" s="1587"/>
      <c r="AI243" s="1587"/>
      <c r="AJ243" s="1587"/>
      <c r="AK243" s="1587"/>
      <c r="AL243" s="1587"/>
      <c r="AM243" s="1587"/>
      <c r="AN243" s="1581"/>
      <c r="AO243" s="1581"/>
      <c r="AP243" s="1582"/>
      <c r="AQ243" s="1583"/>
      <c r="AR243" s="1581"/>
      <c r="AS243" s="1584"/>
      <c r="AT243" s="1591" t="s">
        <v>1203</v>
      </c>
      <c r="AU243" s="1592"/>
      <c r="AV243" s="1593"/>
      <c r="AW243" s="1594"/>
      <c r="AX243" s="1594"/>
      <c r="AY243" s="1594"/>
      <c r="AZ243" s="1594"/>
      <c r="BA243" s="1594"/>
      <c r="BB243" s="1594"/>
      <c r="BC243" s="1594"/>
      <c r="BD243" s="1594"/>
      <c r="BE243" s="1594"/>
      <c r="BF243" s="1594"/>
      <c r="BG243" s="1594"/>
      <c r="BH243" s="1594"/>
      <c r="BI243" s="1594"/>
      <c r="BJ243" s="1595"/>
      <c r="BK243" s="1588"/>
      <c r="BL243" s="1588"/>
      <c r="BM243" s="1589"/>
      <c r="BN243" s="1590"/>
      <c r="BO243" s="1588"/>
      <c r="BP243" s="1588"/>
      <c r="BQ243" s="1588"/>
      <c r="BR243" s="1588"/>
      <c r="BS243" s="1589"/>
      <c r="BT243" s="1585"/>
      <c r="BU243" s="1585"/>
      <c r="BV243" s="1585"/>
      <c r="BW243" s="1585"/>
      <c r="BX243" s="1585"/>
      <c r="BY243" s="1585"/>
      <c r="BZ243" s="1585"/>
      <c r="CA243" s="1585"/>
      <c r="CB243" s="1585"/>
      <c r="CC243" s="1585"/>
      <c r="CD243" s="1585"/>
      <c r="CE243" s="1585"/>
      <c r="CH243" s="64" t="str">
        <f t="shared" si="3"/>
        <v/>
      </c>
    </row>
    <row r="244" spans="1:86" ht="19.5" customHeight="1" x14ac:dyDescent="0.2">
      <c r="A244" s="1618"/>
      <c r="B244" s="1619"/>
      <c r="C244" s="1619"/>
      <c r="D244" s="1619"/>
      <c r="E244" s="1620"/>
      <c r="F244" s="1618"/>
      <c r="G244" s="1619"/>
      <c r="H244" s="1619"/>
      <c r="I244" s="1619"/>
      <c r="J244" s="1619"/>
      <c r="K244" s="1620"/>
      <c r="L244" s="1610"/>
      <c r="M244" s="1611"/>
      <c r="N244" s="1612"/>
      <c r="O244" s="1582"/>
      <c r="P244" s="1621"/>
      <c r="Q244" s="1622"/>
      <c r="R244" s="1581"/>
      <c r="S244" s="1581"/>
      <c r="T244" s="1582"/>
      <c r="U244" s="1583"/>
      <c r="V244" s="1581"/>
      <c r="W244" s="1584"/>
      <c r="X244" s="1586"/>
      <c r="Y244" s="1587"/>
      <c r="Z244" s="1587"/>
      <c r="AA244" s="1587"/>
      <c r="AB244" s="1587"/>
      <c r="AC244" s="1587"/>
      <c r="AD244" s="1587"/>
      <c r="AE244" s="1587"/>
      <c r="AF244" s="1587"/>
      <c r="AG244" s="1587"/>
      <c r="AH244" s="1587"/>
      <c r="AI244" s="1587"/>
      <c r="AJ244" s="1587"/>
      <c r="AK244" s="1587"/>
      <c r="AL244" s="1587"/>
      <c r="AM244" s="1587"/>
      <c r="AN244" s="1581"/>
      <c r="AO244" s="1581"/>
      <c r="AP244" s="1582"/>
      <c r="AQ244" s="1583"/>
      <c r="AR244" s="1581"/>
      <c r="AS244" s="1584"/>
      <c r="AT244" s="1591" t="s">
        <v>1203</v>
      </c>
      <c r="AU244" s="1592"/>
      <c r="AV244" s="1593"/>
      <c r="AW244" s="1594"/>
      <c r="AX244" s="1594"/>
      <c r="AY244" s="1594"/>
      <c r="AZ244" s="1594"/>
      <c r="BA244" s="1594"/>
      <c r="BB244" s="1594"/>
      <c r="BC244" s="1594"/>
      <c r="BD244" s="1594"/>
      <c r="BE244" s="1594"/>
      <c r="BF244" s="1594"/>
      <c r="BG244" s="1594"/>
      <c r="BH244" s="1594"/>
      <c r="BI244" s="1594"/>
      <c r="BJ244" s="1595"/>
      <c r="BK244" s="1588"/>
      <c r="BL244" s="1588"/>
      <c r="BM244" s="1589"/>
      <c r="BN244" s="1590"/>
      <c r="BO244" s="1588"/>
      <c r="BP244" s="1588"/>
      <c r="BQ244" s="1588"/>
      <c r="BR244" s="1588"/>
      <c r="BS244" s="1589"/>
      <c r="BT244" s="1585"/>
      <c r="BU244" s="1585"/>
      <c r="BV244" s="1585"/>
      <c r="BW244" s="1585"/>
      <c r="BX244" s="1585"/>
      <c r="BY244" s="1585"/>
      <c r="BZ244" s="1585"/>
      <c r="CA244" s="1585"/>
      <c r="CB244" s="1585"/>
      <c r="CC244" s="1585"/>
      <c r="CD244" s="1585"/>
      <c r="CE244" s="1585"/>
      <c r="CH244" s="64" t="str">
        <f t="shared" si="3"/>
        <v/>
      </c>
    </row>
    <row r="245" spans="1:86" ht="19.5" customHeight="1" x14ac:dyDescent="0.2">
      <c r="A245" s="1618"/>
      <c r="B245" s="1619"/>
      <c r="C245" s="1619"/>
      <c r="D245" s="1619"/>
      <c r="E245" s="1620"/>
      <c r="F245" s="1618"/>
      <c r="G245" s="1619"/>
      <c r="H245" s="1619"/>
      <c r="I245" s="1619"/>
      <c r="J245" s="1619"/>
      <c r="K245" s="1620"/>
      <c r="L245" s="1610"/>
      <c r="M245" s="1611"/>
      <c r="N245" s="1612"/>
      <c r="O245" s="1582"/>
      <c r="P245" s="1621"/>
      <c r="Q245" s="1622"/>
      <c r="R245" s="1581"/>
      <c r="S245" s="1581"/>
      <c r="T245" s="1582"/>
      <c r="U245" s="1583"/>
      <c r="V245" s="1581"/>
      <c r="W245" s="1584"/>
      <c r="X245" s="1586"/>
      <c r="Y245" s="1587"/>
      <c r="Z245" s="1587"/>
      <c r="AA245" s="1587"/>
      <c r="AB245" s="1587"/>
      <c r="AC245" s="1587"/>
      <c r="AD245" s="1587"/>
      <c r="AE245" s="1587"/>
      <c r="AF245" s="1587"/>
      <c r="AG245" s="1587"/>
      <c r="AH245" s="1587"/>
      <c r="AI245" s="1587"/>
      <c r="AJ245" s="1587"/>
      <c r="AK245" s="1587"/>
      <c r="AL245" s="1587"/>
      <c r="AM245" s="1587"/>
      <c r="AN245" s="1581"/>
      <c r="AO245" s="1581"/>
      <c r="AP245" s="1582"/>
      <c r="AQ245" s="1583"/>
      <c r="AR245" s="1581"/>
      <c r="AS245" s="1584"/>
      <c r="AT245" s="1591" t="s">
        <v>1203</v>
      </c>
      <c r="AU245" s="1592"/>
      <c r="AV245" s="1593"/>
      <c r="AW245" s="1594"/>
      <c r="AX245" s="1594"/>
      <c r="AY245" s="1594"/>
      <c r="AZ245" s="1594"/>
      <c r="BA245" s="1594"/>
      <c r="BB245" s="1594"/>
      <c r="BC245" s="1594"/>
      <c r="BD245" s="1594"/>
      <c r="BE245" s="1594"/>
      <c r="BF245" s="1594"/>
      <c r="BG245" s="1594"/>
      <c r="BH245" s="1594"/>
      <c r="BI245" s="1594"/>
      <c r="BJ245" s="1595"/>
      <c r="BK245" s="1588"/>
      <c r="BL245" s="1588"/>
      <c r="BM245" s="1589"/>
      <c r="BN245" s="1590"/>
      <c r="BO245" s="1588"/>
      <c r="BP245" s="1588"/>
      <c r="BQ245" s="1588"/>
      <c r="BR245" s="1588"/>
      <c r="BS245" s="1589"/>
      <c r="BT245" s="1585"/>
      <c r="BU245" s="1585"/>
      <c r="BV245" s="1585"/>
      <c r="BW245" s="1585"/>
      <c r="BX245" s="1585"/>
      <c r="BY245" s="1585"/>
      <c r="BZ245" s="1585"/>
      <c r="CA245" s="1585"/>
      <c r="CB245" s="1585"/>
      <c r="CC245" s="1585"/>
      <c r="CD245" s="1585"/>
      <c r="CE245" s="1585"/>
      <c r="CH245" s="64" t="str">
        <f t="shared" si="3"/>
        <v/>
      </c>
    </row>
    <row r="246" spans="1:86" ht="19.5" customHeight="1" x14ac:dyDescent="0.2">
      <c r="A246" s="1618"/>
      <c r="B246" s="1619"/>
      <c r="C246" s="1619"/>
      <c r="D246" s="1619"/>
      <c r="E246" s="1620"/>
      <c r="F246" s="1618"/>
      <c r="G246" s="1619"/>
      <c r="H246" s="1619"/>
      <c r="I246" s="1619"/>
      <c r="J246" s="1619"/>
      <c r="K246" s="1620"/>
      <c r="L246" s="1610"/>
      <c r="M246" s="1611"/>
      <c r="N246" s="1612"/>
      <c r="O246" s="1582"/>
      <c r="P246" s="1621"/>
      <c r="Q246" s="1622"/>
      <c r="R246" s="1581"/>
      <c r="S246" s="1581"/>
      <c r="T246" s="1582"/>
      <c r="U246" s="1583"/>
      <c r="V246" s="1581"/>
      <c r="W246" s="1584"/>
      <c r="X246" s="1586"/>
      <c r="Y246" s="1587"/>
      <c r="Z246" s="1587"/>
      <c r="AA246" s="1587"/>
      <c r="AB246" s="1587"/>
      <c r="AC246" s="1587"/>
      <c r="AD246" s="1587"/>
      <c r="AE246" s="1587"/>
      <c r="AF246" s="1587"/>
      <c r="AG246" s="1587"/>
      <c r="AH246" s="1587"/>
      <c r="AI246" s="1587"/>
      <c r="AJ246" s="1587"/>
      <c r="AK246" s="1587"/>
      <c r="AL246" s="1587"/>
      <c r="AM246" s="1587"/>
      <c r="AN246" s="1581"/>
      <c r="AO246" s="1581"/>
      <c r="AP246" s="1582"/>
      <c r="AQ246" s="1583"/>
      <c r="AR246" s="1581"/>
      <c r="AS246" s="1584"/>
      <c r="AT246" s="1591" t="s">
        <v>1203</v>
      </c>
      <c r="AU246" s="1592"/>
      <c r="AV246" s="1593"/>
      <c r="AW246" s="1594"/>
      <c r="AX246" s="1594"/>
      <c r="AY246" s="1594"/>
      <c r="AZ246" s="1594"/>
      <c r="BA246" s="1594"/>
      <c r="BB246" s="1594"/>
      <c r="BC246" s="1594"/>
      <c r="BD246" s="1594"/>
      <c r="BE246" s="1594"/>
      <c r="BF246" s="1594"/>
      <c r="BG246" s="1594"/>
      <c r="BH246" s="1594"/>
      <c r="BI246" s="1594"/>
      <c r="BJ246" s="1595"/>
      <c r="BK246" s="1588"/>
      <c r="BL246" s="1588"/>
      <c r="BM246" s="1589"/>
      <c r="BN246" s="1590"/>
      <c r="BO246" s="1588"/>
      <c r="BP246" s="1588"/>
      <c r="BQ246" s="1588"/>
      <c r="BR246" s="1588"/>
      <c r="BS246" s="1589"/>
      <c r="BT246" s="1585"/>
      <c r="BU246" s="1585"/>
      <c r="BV246" s="1585"/>
      <c r="BW246" s="1585"/>
      <c r="BX246" s="1585"/>
      <c r="BY246" s="1585"/>
      <c r="BZ246" s="1585"/>
      <c r="CA246" s="1585"/>
      <c r="CB246" s="1585"/>
      <c r="CC246" s="1585"/>
      <c r="CD246" s="1585"/>
      <c r="CE246" s="1585"/>
      <c r="CH246" s="64" t="str">
        <f t="shared" si="3"/>
        <v/>
      </c>
    </row>
    <row r="247" spans="1:86" ht="19.5" customHeight="1" x14ac:dyDescent="0.2">
      <c r="A247" s="1618"/>
      <c r="B247" s="1619"/>
      <c r="C247" s="1619"/>
      <c r="D247" s="1619"/>
      <c r="E247" s="1620"/>
      <c r="F247" s="1618"/>
      <c r="G247" s="1619"/>
      <c r="H247" s="1619"/>
      <c r="I247" s="1619"/>
      <c r="J247" s="1619"/>
      <c r="K247" s="1620"/>
      <c r="L247" s="1610"/>
      <c r="M247" s="1611"/>
      <c r="N247" s="1612"/>
      <c r="O247" s="1582"/>
      <c r="P247" s="1621"/>
      <c r="Q247" s="1622"/>
      <c r="R247" s="1581"/>
      <c r="S247" s="1581"/>
      <c r="T247" s="1582"/>
      <c r="U247" s="1583"/>
      <c r="V247" s="1581"/>
      <c r="W247" s="1584"/>
      <c r="X247" s="1586"/>
      <c r="Y247" s="1587"/>
      <c r="Z247" s="1587"/>
      <c r="AA247" s="1587"/>
      <c r="AB247" s="1587"/>
      <c r="AC247" s="1587"/>
      <c r="AD247" s="1587"/>
      <c r="AE247" s="1587"/>
      <c r="AF247" s="1587"/>
      <c r="AG247" s="1587"/>
      <c r="AH247" s="1587"/>
      <c r="AI247" s="1587"/>
      <c r="AJ247" s="1587"/>
      <c r="AK247" s="1587"/>
      <c r="AL247" s="1587"/>
      <c r="AM247" s="1587"/>
      <c r="AN247" s="1581"/>
      <c r="AO247" s="1581"/>
      <c r="AP247" s="1582"/>
      <c r="AQ247" s="1583"/>
      <c r="AR247" s="1581"/>
      <c r="AS247" s="1584"/>
      <c r="AT247" s="1591" t="s">
        <v>1203</v>
      </c>
      <c r="AU247" s="1592"/>
      <c r="AV247" s="1593"/>
      <c r="AW247" s="1594"/>
      <c r="AX247" s="1594"/>
      <c r="AY247" s="1594"/>
      <c r="AZ247" s="1594"/>
      <c r="BA247" s="1594"/>
      <c r="BB247" s="1594"/>
      <c r="BC247" s="1594"/>
      <c r="BD247" s="1594"/>
      <c r="BE247" s="1594"/>
      <c r="BF247" s="1594"/>
      <c r="BG247" s="1594"/>
      <c r="BH247" s="1594"/>
      <c r="BI247" s="1594"/>
      <c r="BJ247" s="1595"/>
      <c r="BK247" s="1588"/>
      <c r="BL247" s="1588"/>
      <c r="BM247" s="1589"/>
      <c r="BN247" s="1590"/>
      <c r="BO247" s="1588"/>
      <c r="BP247" s="1588"/>
      <c r="BQ247" s="1588"/>
      <c r="BR247" s="1588"/>
      <c r="BS247" s="1589"/>
      <c r="BT247" s="1585"/>
      <c r="BU247" s="1585"/>
      <c r="BV247" s="1585"/>
      <c r="BW247" s="1585"/>
      <c r="BX247" s="1585"/>
      <c r="BY247" s="1585"/>
      <c r="BZ247" s="1585"/>
      <c r="CA247" s="1585"/>
      <c r="CB247" s="1585"/>
      <c r="CC247" s="1585"/>
      <c r="CD247" s="1585"/>
      <c r="CE247" s="1585"/>
      <c r="CH247" s="64" t="str">
        <f t="shared" si="3"/>
        <v/>
      </c>
    </row>
    <row r="248" spans="1:86" ht="19.5" customHeight="1" x14ac:dyDescent="0.2">
      <c r="A248" s="1618"/>
      <c r="B248" s="1619"/>
      <c r="C248" s="1619"/>
      <c r="D248" s="1619"/>
      <c r="E248" s="1620"/>
      <c r="F248" s="1618"/>
      <c r="G248" s="1619"/>
      <c r="H248" s="1619"/>
      <c r="I248" s="1619"/>
      <c r="J248" s="1619"/>
      <c r="K248" s="1620"/>
      <c r="L248" s="1610"/>
      <c r="M248" s="1611"/>
      <c r="N248" s="1612"/>
      <c r="O248" s="1582"/>
      <c r="P248" s="1621"/>
      <c r="Q248" s="1622"/>
      <c r="R248" s="1581"/>
      <c r="S248" s="1581"/>
      <c r="T248" s="1582"/>
      <c r="U248" s="1583"/>
      <c r="V248" s="1581"/>
      <c r="W248" s="1584"/>
      <c r="X248" s="1586"/>
      <c r="Y248" s="1587"/>
      <c r="Z248" s="1587"/>
      <c r="AA248" s="1587"/>
      <c r="AB248" s="1587"/>
      <c r="AC248" s="1587"/>
      <c r="AD248" s="1587"/>
      <c r="AE248" s="1587"/>
      <c r="AF248" s="1587"/>
      <c r="AG248" s="1587"/>
      <c r="AH248" s="1587"/>
      <c r="AI248" s="1587"/>
      <c r="AJ248" s="1587"/>
      <c r="AK248" s="1587"/>
      <c r="AL248" s="1587"/>
      <c r="AM248" s="1587"/>
      <c r="AN248" s="1581"/>
      <c r="AO248" s="1581"/>
      <c r="AP248" s="1582"/>
      <c r="AQ248" s="1583"/>
      <c r="AR248" s="1581"/>
      <c r="AS248" s="1584"/>
      <c r="AT248" s="1591" t="s">
        <v>1203</v>
      </c>
      <c r="AU248" s="1592"/>
      <c r="AV248" s="1593"/>
      <c r="AW248" s="1594"/>
      <c r="AX248" s="1594"/>
      <c r="AY248" s="1594"/>
      <c r="AZ248" s="1594"/>
      <c r="BA248" s="1594"/>
      <c r="BB248" s="1594"/>
      <c r="BC248" s="1594"/>
      <c r="BD248" s="1594"/>
      <c r="BE248" s="1594"/>
      <c r="BF248" s="1594"/>
      <c r="BG248" s="1594"/>
      <c r="BH248" s="1594"/>
      <c r="BI248" s="1594"/>
      <c r="BJ248" s="1595"/>
      <c r="BK248" s="1588"/>
      <c r="BL248" s="1588"/>
      <c r="BM248" s="1589"/>
      <c r="BN248" s="1590"/>
      <c r="BO248" s="1588"/>
      <c r="BP248" s="1588"/>
      <c r="BQ248" s="1588"/>
      <c r="BR248" s="1588"/>
      <c r="BS248" s="1589"/>
      <c r="BT248" s="1585"/>
      <c r="BU248" s="1585"/>
      <c r="BV248" s="1585"/>
      <c r="BW248" s="1585"/>
      <c r="BX248" s="1585"/>
      <c r="BY248" s="1585"/>
      <c r="BZ248" s="1585"/>
      <c r="CA248" s="1585"/>
      <c r="CB248" s="1585"/>
      <c r="CC248" s="1585"/>
      <c r="CD248" s="1585"/>
      <c r="CE248" s="1585"/>
      <c r="CH248" s="64" t="str">
        <f t="shared" si="3"/>
        <v/>
      </c>
    </row>
    <row r="249" spans="1:86" ht="19.5" customHeight="1" x14ac:dyDescent="0.2">
      <c r="A249" s="1618"/>
      <c r="B249" s="1619"/>
      <c r="C249" s="1619"/>
      <c r="D249" s="1619"/>
      <c r="E249" s="1620"/>
      <c r="F249" s="1618"/>
      <c r="G249" s="1619"/>
      <c r="H249" s="1619"/>
      <c r="I249" s="1619"/>
      <c r="J249" s="1619"/>
      <c r="K249" s="1620"/>
      <c r="L249" s="1610"/>
      <c r="M249" s="1611"/>
      <c r="N249" s="1612"/>
      <c r="O249" s="1582"/>
      <c r="P249" s="1621"/>
      <c r="Q249" s="1622"/>
      <c r="R249" s="1581"/>
      <c r="S249" s="1581"/>
      <c r="T249" s="1582"/>
      <c r="U249" s="1583"/>
      <c r="V249" s="1581"/>
      <c r="W249" s="1584"/>
      <c r="X249" s="1586"/>
      <c r="Y249" s="1587"/>
      <c r="Z249" s="1587"/>
      <c r="AA249" s="1587"/>
      <c r="AB249" s="1587"/>
      <c r="AC249" s="1587"/>
      <c r="AD249" s="1587"/>
      <c r="AE249" s="1587"/>
      <c r="AF249" s="1587"/>
      <c r="AG249" s="1587"/>
      <c r="AH249" s="1587"/>
      <c r="AI249" s="1587"/>
      <c r="AJ249" s="1587"/>
      <c r="AK249" s="1587"/>
      <c r="AL249" s="1587"/>
      <c r="AM249" s="1587"/>
      <c r="AN249" s="1581"/>
      <c r="AO249" s="1581"/>
      <c r="AP249" s="1582"/>
      <c r="AQ249" s="1583"/>
      <c r="AR249" s="1581"/>
      <c r="AS249" s="1584"/>
      <c r="AT249" s="1591" t="s">
        <v>1203</v>
      </c>
      <c r="AU249" s="1592"/>
      <c r="AV249" s="1593"/>
      <c r="AW249" s="1594"/>
      <c r="AX249" s="1594"/>
      <c r="AY249" s="1594"/>
      <c r="AZ249" s="1594"/>
      <c r="BA249" s="1594"/>
      <c r="BB249" s="1594"/>
      <c r="BC249" s="1594"/>
      <c r="BD249" s="1594"/>
      <c r="BE249" s="1594"/>
      <c r="BF249" s="1594"/>
      <c r="BG249" s="1594"/>
      <c r="BH249" s="1594"/>
      <c r="BI249" s="1594"/>
      <c r="BJ249" s="1595"/>
      <c r="BK249" s="1588"/>
      <c r="BL249" s="1588"/>
      <c r="BM249" s="1589"/>
      <c r="BN249" s="1590"/>
      <c r="BO249" s="1588"/>
      <c r="BP249" s="1588"/>
      <c r="BQ249" s="1588"/>
      <c r="BR249" s="1588"/>
      <c r="BS249" s="1589"/>
      <c r="BT249" s="1585"/>
      <c r="BU249" s="1585"/>
      <c r="BV249" s="1585"/>
      <c r="BW249" s="1585"/>
      <c r="BX249" s="1585"/>
      <c r="BY249" s="1585"/>
      <c r="BZ249" s="1585"/>
      <c r="CA249" s="1585"/>
      <c r="CB249" s="1585"/>
      <c r="CC249" s="1585"/>
      <c r="CD249" s="1585"/>
      <c r="CE249" s="1585"/>
      <c r="CH249" s="64" t="str">
        <f t="shared" si="3"/>
        <v/>
      </c>
    </row>
    <row r="250" spans="1:86" ht="19.5" customHeight="1" x14ac:dyDescent="0.2">
      <c r="A250" s="1618"/>
      <c r="B250" s="1619"/>
      <c r="C250" s="1619"/>
      <c r="D250" s="1619"/>
      <c r="E250" s="1620"/>
      <c r="F250" s="1618"/>
      <c r="G250" s="1619"/>
      <c r="H250" s="1619"/>
      <c r="I250" s="1619"/>
      <c r="J250" s="1619"/>
      <c r="K250" s="1620"/>
      <c r="L250" s="1610"/>
      <c r="M250" s="1611"/>
      <c r="N250" s="1612"/>
      <c r="O250" s="1582"/>
      <c r="P250" s="1621"/>
      <c r="Q250" s="1622"/>
      <c r="R250" s="1581"/>
      <c r="S250" s="1581"/>
      <c r="T250" s="1582"/>
      <c r="U250" s="1583"/>
      <c r="V250" s="1581"/>
      <c r="W250" s="1584"/>
      <c r="X250" s="1586"/>
      <c r="Y250" s="1587"/>
      <c r="Z250" s="1587"/>
      <c r="AA250" s="1587"/>
      <c r="AB250" s="1587"/>
      <c r="AC250" s="1587"/>
      <c r="AD250" s="1587"/>
      <c r="AE250" s="1587"/>
      <c r="AF250" s="1587"/>
      <c r="AG250" s="1587"/>
      <c r="AH250" s="1587"/>
      <c r="AI250" s="1587"/>
      <c r="AJ250" s="1587"/>
      <c r="AK250" s="1587"/>
      <c r="AL250" s="1587"/>
      <c r="AM250" s="1587"/>
      <c r="AN250" s="1581"/>
      <c r="AO250" s="1581"/>
      <c r="AP250" s="1582"/>
      <c r="AQ250" s="1583"/>
      <c r="AR250" s="1581"/>
      <c r="AS250" s="1584"/>
      <c r="AT250" s="1591" t="s">
        <v>1203</v>
      </c>
      <c r="AU250" s="1592"/>
      <c r="AV250" s="1593"/>
      <c r="AW250" s="1594"/>
      <c r="AX250" s="1594"/>
      <c r="AY250" s="1594"/>
      <c r="AZ250" s="1594"/>
      <c r="BA250" s="1594"/>
      <c r="BB250" s="1594"/>
      <c r="BC250" s="1594"/>
      <c r="BD250" s="1594"/>
      <c r="BE250" s="1594"/>
      <c r="BF250" s="1594"/>
      <c r="BG250" s="1594"/>
      <c r="BH250" s="1594"/>
      <c r="BI250" s="1594"/>
      <c r="BJ250" s="1595"/>
      <c r="BK250" s="1588"/>
      <c r="BL250" s="1588"/>
      <c r="BM250" s="1589"/>
      <c r="BN250" s="1590"/>
      <c r="BO250" s="1588"/>
      <c r="BP250" s="1588"/>
      <c r="BQ250" s="1588"/>
      <c r="BR250" s="1588"/>
      <c r="BS250" s="1589"/>
      <c r="BT250" s="1585"/>
      <c r="BU250" s="1585"/>
      <c r="BV250" s="1585"/>
      <c r="BW250" s="1585"/>
      <c r="BX250" s="1585"/>
      <c r="BY250" s="1585"/>
      <c r="BZ250" s="1585"/>
      <c r="CA250" s="1585"/>
      <c r="CB250" s="1585"/>
      <c r="CC250" s="1585"/>
      <c r="CD250" s="1585"/>
      <c r="CE250" s="1585"/>
      <c r="CH250" s="64" t="str">
        <f t="shared" si="3"/>
        <v/>
      </c>
    </row>
    <row r="251" spans="1:86" ht="19.5" customHeight="1" x14ac:dyDescent="0.2">
      <c r="A251" s="1618"/>
      <c r="B251" s="1619"/>
      <c r="C251" s="1619"/>
      <c r="D251" s="1619"/>
      <c r="E251" s="1620"/>
      <c r="F251" s="1618"/>
      <c r="G251" s="1619"/>
      <c r="H251" s="1619"/>
      <c r="I251" s="1619"/>
      <c r="J251" s="1619"/>
      <c r="K251" s="1620"/>
      <c r="L251" s="1610"/>
      <c r="M251" s="1611"/>
      <c r="N251" s="1612"/>
      <c r="O251" s="1582"/>
      <c r="P251" s="1621"/>
      <c r="Q251" s="1622"/>
      <c r="R251" s="1581"/>
      <c r="S251" s="1581"/>
      <c r="T251" s="1582"/>
      <c r="U251" s="1583"/>
      <c r="V251" s="1581"/>
      <c r="W251" s="1584"/>
      <c r="X251" s="1586"/>
      <c r="Y251" s="1587"/>
      <c r="Z251" s="1587"/>
      <c r="AA251" s="1587"/>
      <c r="AB251" s="1587"/>
      <c r="AC251" s="1587"/>
      <c r="AD251" s="1587"/>
      <c r="AE251" s="1587"/>
      <c r="AF251" s="1587"/>
      <c r="AG251" s="1587"/>
      <c r="AH251" s="1587"/>
      <c r="AI251" s="1587"/>
      <c r="AJ251" s="1587"/>
      <c r="AK251" s="1587"/>
      <c r="AL251" s="1587"/>
      <c r="AM251" s="1587"/>
      <c r="AN251" s="1581"/>
      <c r="AO251" s="1581"/>
      <c r="AP251" s="1582"/>
      <c r="AQ251" s="1583"/>
      <c r="AR251" s="1581"/>
      <c r="AS251" s="1584"/>
      <c r="AT251" s="1591" t="s">
        <v>1203</v>
      </c>
      <c r="AU251" s="1592"/>
      <c r="AV251" s="1593"/>
      <c r="AW251" s="1594"/>
      <c r="AX251" s="1594"/>
      <c r="AY251" s="1594"/>
      <c r="AZ251" s="1594"/>
      <c r="BA251" s="1594"/>
      <c r="BB251" s="1594"/>
      <c r="BC251" s="1594"/>
      <c r="BD251" s="1594"/>
      <c r="BE251" s="1594"/>
      <c r="BF251" s="1594"/>
      <c r="BG251" s="1594"/>
      <c r="BH251" s="1594"/>
      <c r="BI251" s="1594"/>
      <c r="BJ251" s="1595"/>
      <c r="BK251" s="1588"/>
      <c r="BL251" s="1588"/>
      <c r="BM251" s="1589"/>
      <c r="BN251" s="1590"/>
      <c r="BO251" s="1588"/>
      <c r="BP251" s="1588"/>
      <c r="BQ251" s="1588"/>
      <c r="BR251" s="1588"/>
      <c r="BS251" s="1589"/>
      <c r="BT251" s="1585"/>
      <c r="BU251" s="1585"/>
      <c r="BV251" s="1585"/>
      <c r="BW251" s="1585"/>
      <c r="BX251" s="1585"/>
      <c r="BY251" s="1585"/>
      <c r="BZ251" s="1585"/>
      <c r="CA251" s="1585"/>
      <c r="CB251" s="1585"/>
      <c r="CC251" s="1585"/>
      <c r="CD251" s="1585"/>
      <c r="CE251" s="1585"/>
      <c r="CH251" s="64" t="str">
        <f t="shared" si="3"/>
        <v/>
      </c>
    </row>
    <row r="252" spans="1:86" ht="19.5" customHeight="1" x14ac:dyDescent="0.2">
      <c r="A252" s="1618"/>
      <c r="B252" s="1619"/>
      <c r="C252" s="1619"/>
      <c r="D252" s="1619"/>
      <c r="E252" s="1620"/>
      <c r="F252" s="1618"/>
      <c r="G252" s="1619"/>
      <c r="H252" s="1619"/>
      <c r="I252" s="1619"/>
      <c r="J252" s="1619"/>
      <c r="K252" s="1620"/>
      <c r="L252" s="1610"/>
      <c r="M252" s="1611"/>
      <c r="N252" s="1612"/>
      <c r="O252" s="1582"/>
      <c r="P252" s="1621"/>
      <c r="Q252" s="1622"/>
      <c r="R252" s="1581"/>
      <c r="S252" s="1581"/>
      <c r="T252" s="1582"/>
      <c r="U252" s="1583"/>
      <c r="V252" s="1581"/>
      <c r="W252" s="1584"/>
      <c r="X252" s="1586"/>
      <c r="Y252" s="1587"/>
      <c r="Z252" s="1587"/>
      <c r="AA252" s="1587"/>
      <c r="AB252" s="1587"/>
      <c r="AC252" s="1587"/>
      <c r="AD252" s="1587"/>
      <c r="AE252" s="1587"/>
      <c r="AF252" s="1587"/>
      <c r="AG252" s="1587"/>
      <c r="AH252" s="1587"/>
      <c r="AI252" s="1587"/>
      <c r="AJ252" s="1587"/>
      <c r="AK252" s="1587"/>
      <c r="AL252" s="1587"/>
      <c r="AM252" s="1587"/>
      <c r="AN252" s="1581"/>
      <c r="AO252" s="1581"/>
      <c r="AP252" s="1582"/>
      <c r="AQ252" s="1583"/>
      <c r="AR252" s="1581"/>
      <c r="AS252" s="1584"/>
      <c r="AT252" s="1591" t="s">
        <v>1203</v>
      </c>
      <c r="AU252" s="1592"/>
      <c r="AV252" s="1593"/>
      <c r="AW252" s="1594"/>
      <c r="AX252" s="1594"/>
      <c r="AY252" s="1594"/>
      <c r="AZ252" s="1594"/>
      <c r="BA252" s="1594"/>
      <c r="BB252" s="1594"/>
      <c r="BC252" s="1594"/>
      <c r="BD252" s="1594"/>
      <c r="BE252" s="1594"/>
      <c r="BF252" s="1594"/>
      <c r="BG252" s="1594"/>
      <c r="BH252" s="1594"/>
      <c r="BI252" s="1594"/>
      <c r="BJ252" s="1595"/>
      <c r="BK252" s="1588"/>
      <c r="BL252" s="1588"/>
      <c r="BM252" s="1589"/>
      <c r="BN252" s="1590"/>
      <c r="BO252" s="1588"/>
      <c r="BP252" s="1588"/>
      <c r="BQ252" s="1588"/>
      <c r="BR252" s="1588"/>
      <c r="BS252" s="1589"/>
      <c r="BT252" s="1585"/>
      <c r="BU252" s="1585"/>
      <c r="BV252" s="1585"/>
      <c r="BW252" s="1585"/>
      <c r="BX252" s="1585"/>
      <c r="BY252" s="1585"/>
      <c r="BZ252" s="1585"/>
      <c r="CA252" s="1585"/>
      <c r="CB252" s="1585"/>
      <c r="CC252" s="1585"/>
      <c r="CD252" s="1585"/>
      <c r="CE252" s="1585"/>
      <c r="CH252" s="64" t="str">
        <f t="shared" si="3"/>
        <v/>
      </c>
    </row>
    <row r="253" spans="1:86" ht="19.5" customHeight="1" x14ac:dyDescent="0.2">
      <c r="A253" s="1618"/>
      <c r="B253" s="1619"/>
      <c r="C253" s="1619"/>
      <c r="D253" s="1619"/>
      <c r="E253" s="1620"/>
      <c r="F253" s="1618"/>
      <c r="G253" s="1619"/>
      <c r="H253" s="1619"/>
      <c r="I253" s="1619"/>
      <c r="J253" s="1619"/>
      <c r="K253" s="1620"/>
      <c r="L253" s="1610"/>
      <c r="M253" s="1611"/>
      <c r="N253" s="1612"/>
      <c r="O253" s="1582"/>
      <c r="P253" s="1621"/>
      <c r="Q253" s="1622"/>
      <c r="R253" s="1581"/>
      <c r="S253" s="1581"/>
      <c r="T253" s="1582"/>
      <c r="U253" s="1583"/>
      <c r="V253" s="1581"/>
      <c r="W253" s="1584"/>
      <c r="X253" s="1586"/>
      <c r="Y253" s="1587"/>
      <c r="Z253" s="1587"/>
      <c r="AA253" s="1587"/>
      <c r="AB253" s="1587"/>
      <c r="AC253" s="1587"/>
      <c r="AD253" s="1587"/>
      <c r="AE253" s="1587"/>
      <c r="AF253" s="1587"/>
      <c r="AG253" s="1587"/>
      <c r="AH253" s="1587"/>
      <c r="AI253" s="1587"/>
      <c r="AJ253" s="1587"/>
      <c r="AK253" s="1587"/>
      <c r="AL253" s="1587"/>
      <c r="AM253" s="1587"/>
      <c r="AN253" s="1581"/>
      <c r="AO253" s="1581"/>
      <c r="AP253" s="1582"/>
      <c r="AQ253" s="1583"/>
      <c r="AR253" s="1581"/>
      <c r="AS253" s="1584"/>
      <c r="AT253" s="1591" t="s">
        <v>1203</v>
      </c>
      <c r="AU253" s="1592"/>
      <c r="AV253" s="1593"/>
      <c r="AW253" s="1594"/>
      <c r="AX253" s="1594"/>
      <c r="AY253" s="1594"/>
      <c r="AZ253" s="1594"/>
      <c r="BA253" s="1594"/>
      <c r="BB253" s="1594"/>
      <c r="BC253" s="1594"/>
      <c r="BD253" s="1594"/>
      <c r="BE253" s="1594"/>
      <c r="BF253" s="1594"/>
      <c r="BG253" s="1594"/>
      <c r="BH253" s="1594"/>
      <c r="BI253" s="1594"/>
      <c r="BJ253" s="1595"/>
      <c r="BK253" s="1588"/>
      <c r="BL253" s="1588"/>
      <c r="BM253" s="1589"/>
      <c r="BN253" s="1590"/>
      <c r="BO253" s="1588"/>
      <c r="BP253" s="1588"/>
      <c r="BQ253" s="1588"/>
      <c r="BR253" s="1588"/>
      <c r="BS253" s="1589"/>
      <c r="BT253" s="1585"/>
      <c r="BU253" s="1585"/>
      <c r="BV253" s="1585"/>
      <c r="BW253" s="1585"/>
      <c r="BX253" s="1585"/>
      <c r="BY253" s="1585"/>
      <c r="BZ253" s="1585"/>
      <c r="CA253" s="1585"/>
      <c r="CB253" s="1585"/>
      <c r="CC253" s="1585"/>
      <c r="CD253" s="1585"/>
      <c r="CE253" s="1585"/>
      <c r="CH253" s="64" t="str">
        <f t="shared" si="3"/>
        <v/>
      </c>
    </row>
    <row r="254" spans="1:86" ht="19.5" customHeight="1" x14ac:dyDescent="0.2">
      <c r="A254" s="1618"/>
      <c r="B254" s="1619"/>
      <c r="C254" s="1619"/>
      <c r="D254" s="1619"/>
      <c r="E254" s="1620"/>
      <c r="F254" s="1618"/>
      <c r="G254" s="1619"/>
      <c r="H254" s="1619"/>
      <c r="I254" s="1619"/>
      <c r="J254" s="1619"/>
      <c r="K254" s="1620"/>
      <c r="L254" s="1610"/>
      <c r="M254" s="1611"/>
      <c r="N254" s="1612"/>
      <c r="O254" s="1582"/>
      <c r="P254" s="1621"/>
      <c r="Q254" s="1622"/>
      <c r="R254" s="1581"/>
      <c r="S254" s="1581"/>
      <c r="T254" s="1582"/>
      <c r="U254" s="1583"/>
      <c r="V254" s="1581"/>
      <c r="W254" s="1584"/>
      <c r="X254" s="1586"/>
      <c r="Y254" s="1587"/>
      <c r="Z254" s="1587"/>
      <c r="AA254" s="1587"/>
      <c r="AB254" s="1587"/>
      <c r="AC254" s="1587"/>
      <c r="AD254" s="1587"/>
      <c r="AE254" s="1587"/>
      <c r="AF254" s="1587"/>
      <c r="AG254" s="1587"/>
      <c r="AH254" s="1587"/>
      <c r="AI254" s="1587"/>
      <c r="AJ254" s="1587"/>
      <c r="AK254" s="1587"/>
      <c r="AL254" s="1587"/>
      <c r="AM254" s="1587"/>
      <c r="AN254" s="1581"/>
      <c r="AO254" s="1581"/>
      <c r="AP254" s="1582"/>
      <c r="AQ254" s="1583"/>
      <c r="AR254" s="1581"/>
      <c r="AS254" s="1584"/>
      <c r="AT254" s="1591" t="s">
        <v>1203</v>
      </c>
      <c r="AU254" s="1592"/>
      <c r="AV254" s="1593"/>
      <c r="AW254" s="1594"/>
      <c r="AX254" s="1594"/>
      <c r="AY254" s="1594"/>
      <c r="AZ254" s="1594"/>
      <c r="BA254" s="1594"/>
      <c r="BB254" s="1594"/>
      <c r="BC254" s="1594"/>
      <c r="BD254" s="1594"/>
      <c r="BE254" s="1594"/>
      <c r="BF254" s="1594"/>
      <c r="BG254" s="1594"/>
      <c r="BH254" s="1594"/>
      <c r="BI254" s="1594"/>
      <c r="BJ254" s="1595"/>
      <c r="BK254" s="1588"/>
      <c r="BL254" s="1588"/>
      <c r="BM254" s="1589"/>
      <c r="BN254" s="1590"/>
      <c r="BO254" s="1588"/>
      <c r="BP254" s="1588"/>
      <c r="BQ254" s="1588"/>
      <c r="BR254" s="1588"/>
      <c r="BS254" s="1589"/>
      <c r="BT254" s="1585"/>
      <c r="BU254" s="1585"/>
      <c r="BV254" s="1585"/>
      <c r="BW254" s="1585"/>
      <c r="BX254" s="1585"/>
      <c r="BY254" s="1585"/>
      <c r="BZ254" s="1585"/>
      <c r="CA254" s="1585"/>
      <c r="CB254" s="1585"/>
      <c r="CC254" s="1585"/>
      <c r="CD254" s="1585"/>
      <c r="CE254" s="1585"/>
      <c r="CH254" s="64" t="str">
        <f t="shared" si="3"/>
        <v/>
      </c>
    </row>
    <row r="255" spans="1:86" ht="19.5" customHeight="1" x14ac:dyDescent="0.2">
      <c r="A255" s="1618"/>
      <c r="B255" s="1619"/>
      <c r="C255" s="1619"/>
      <c r="D255" s="1619"/>
      <c r="E255" s="1620"/>
      <c r="F255" s="1618"/>
      <c r="G255" s="1619"/>
      <c r="H255" s="1619"/>
      <c r="I255" s="1619"/>
      <c r="J255" s="1619"/>
      <c r="K255" s="1620"/>
      <c r="L255" s="1610"/>
      <c r="M255" s="1611"/>
      <c r="N255" s="1612"/>
      <c r="O255" s="1582"/>
      <c r="P255" s="1621"/>
      <c r="Q255" s="1622"/>
      <c r="R255" s="1581"/>
      <c r="S255" s="1581"/>
      <c r="T255" s="1582"/>
      <c r="U255" s="1583"/>
      <c r="V255" s="1581"/>
      <c r="W255" s="1584"/>
      <c r="X255" s="1608"/>
      <c r="Y255" s="1609"/>
      <c r="Z255" s="1609"/>
      <c r="AA255" s="1609"/>
      <c r="AB255" s="1609"/>
      <c r="AC255" s="1609"/>
      <c r="AD255" s="1609"/>
      <c r="AE255" s="1609"/>
      <c r="AF255" s="1609"/>
      <c r="AG255" s="1609"/>
      <c r="AH255" s="1609"/>
      <c r="AI255" s="1609"/>
      <c r="AJ255" s="1609"/>
      <c r="AK255" s="1609"/>
      <c r="AL255" s="1609"/>
      <c r="AM255" s="1609"/>
      <c r="AN255" s="1581"/>
      <c r="AO255" s="1581"/>
      <c r="AP255" s="1582"/>
      <c r="AQ255" s="1583"/>
      <c r="AR255" s="1581"/>
      <c r="AS255" s="1584"/>
      <c r="AT255" s="1591" t="s">
        <v>1203</v>
      </c>
      <c r="AU255" s="1592"/>
      <c r="AV255" s="1593"/>
      <c r="AW255" s="1594"/>
      <c r="AX255" s="1594"/>
      <c r="AY255" s="1594"/>
      <c r="AZ255" s="1594"/>
      <c r="BA255" s="1594"/>
      <c r="BB255" s="1594"/>
      <c r="BC255" s="1594"/>
      <c r="BD255" s="1594"/>
      <c r="BE255" s="1594"/>
      <c r="BF255" s="1594"/>
      <c r="BG255" s="1594"/>
      <c r="BH255" s="1594"/>
      <c r="BI255" s="1594"/>
      <c r="BJ255" s="1595"/>
      <c r="BK255" s="1588"/>
      <c r="BL255" s="1588"/>
      <c r="BM255" s="1589"/>
      <c r="BN255" s="1590"/>
      <c r="BO255" s="1588"/>
      <c r="BP255" s="1588"/>
      <c r="BQ255" s="1588"/>
      <c r="BR255" s="1588"/>
      <c r="BS255" s="1589"/>
      <c r="BT255" s="1585"/>
      <c r="BU255" s="1585"/>
      <c r="BV255" s="1585"/>
      <c r="BW255" s="1585"/>
      <c r="BX255" s="1585"/>
      <c r="BY255" s="1585"/>
      <c r="BZ255" s="1585"/>
      <c r="CA255" s="1585"/>
      <c r="CB255" s="1585"/>
      <c r="CC255" s="1585"/>
      <c r="CD255" s="1585"/>
      <c r="CE255" s="1585"/>
      <c r="CH255" s="64" t="str">
        <f t="shared" si="3"/>
        <v/>
      </c>
    </row>
    <row r="256" spans="1:86" ht="19.5" customHeight="1" x14ac:dyDescent="0.2">
      <c r="A256" s="1618"/>
      <c r="B256" s="1619"/>
      <c r="C256" s="1619"/>
      <c r="D256" s="1619"/>
      <c r="E256" s="1620"/>
      <c r="F256" s="1618"/>
      <c r="G256" s="1619"/>
      <c r="H256" s="1619"/>
      <c r="I256" s="1619"/>
      <c r="J256" s="1619"/>
      <c r="K256" s="1620"/>
      <c r="L256" s="1610"/>
      <c r="M256" s="1611"/>
      <c r="N256" s="1612"/>
      <c r="O256" s="1582"/>
      <c r="P256" s="1621"/>
      <c r="Q256" s="1622"/>
      <c r="R256" s="1581"/>
      <c r="S256" s="1581"/>
      <c r="T256" s="1582"/>
      <c r="U256" s="1583"/>
      <c r="V256" s="1581"/>
      <c r="W256" s="1584"/>
      <c r="X256" s="1606"/>
      <c r="Y256" s="1607"/>
      <c r="Z256" s="1607"/>
      <c r="AA256" s="1607"/>
      <c r="AB256" s="1607"/>
      <c r="AC256" s="1607"/>
      <c r="AD256" s="1607"/>
      <c r="AE256" s="1607"/>
      <c r="AF256" s="1607"/>
      <c r="AG256" s="1607"/>
      <c r="AH256" s="1607"/>
      <c r="AI256" s="1607"/>
      <c r="AJ256" s="1607"/>
      <c r="AK256" s="1607"/>
      <c r="AL256" s="1607"/>
      <c r="AM256" s="1607"/>
      <c r="AN256" s="1581"/>
      <c r="AO256" s="1581"/>
      <c r="AP256" s="1582"/>
      <c r="AQ256" s="1583"/>
      <c r="AR256" s="1581"/>
      <c r="AS256" s="1584"/>
      <c r="AT256" s="1591" t="s">
        <v>1203</v>
      </c>
      <c r="AU256" s="1592"/>
      <c r="AV256" s="1593"/>
      <c r="AW256" s="1594"/>
      <c r="AX256" s="1594"/>
      <c r="AY256" s="1594"/>
      <c r="AZ256" s="1594"/>
      <c r="BA256" s="1594"/>
      <c r="BB256" s="1594"/>
      <c r="BC256" s="1594"/>
      <c r="BD256" s="1594"/>
      <c r="BE256" s="1594"/>
      <c r="BF256" s="1594"/>
      <c r="BG256" s="1594"/>
      <c r="BH256" s="1594"/>
      <c r="BI256" s="1594"/>
      <c r="BJ256" s="1595"/>
      <c r="BK256" s="1603"/>
      <c r="BL256" s="1603"/>
      <c r="BM256" s="1604"/>
      <c r="BN256" s="1605"/>
      <c r="BO256" s="1603"/>
      <c r="BP256" s="1603"/>
      <c r="BQ256" s="1603"/>
      <c r="BR256" s="1603"/>
      <c r="BS256" s="1604"/>
      <c r="BT256" s="1601"/>
      <c r="BU256" s="1601"/>
      <c r="BV256" s="1601"/>
      <c r="BW256" s="1601"/>
      <c r="BX256" s="1601"/>
      <c r="BY256" s="1601"/>
      <c r="BZ256" s="1601"/>
      <c r="CA256" s="1601"/>
      <c r="CB256" s="1601"/>
      <c r="CC256" s="1601"/>
      <c r="CD256" s="1601"/>
      <c r="CE256" s="1601"/>
      <c r="CH256" s="64" t="str">
        <f t="shared" si="3"/>
        <v/>
      </c>
    </row>
    <row r="257" spans="1:86" ht="19.5" customHeight="1" x14ac:dyDescent="0.2">
      <c r="A257" s="1618"/>
      <c r="B257" s="1619"/>
      <c r="C257" s="1619"/>
      <c r="D257" s="1619"/>
      <c r="E257" s="1620"/>
      <c r="F257" s="1618"/>
      <c r="G257" s="1619"/>
      <c r="H257" s="1619"/>
      <c r="I257" s="1619"/>
      <c r="J257" s="1619"/>
      <c r="K257" s="1620"/>
      <c r="L257" s="1610"/>
      <c r="M257" s="1611"/>
      <c r="N257" s="1612"/>
      <c r="O257" s="1582"/>
      <c r="P257" s="1621"/>
      <c r="Q257" s="1622"/>
      <c r="R257" s="1581"/>
      <c r="S257" s="1581"/>
      <c r="T257" s="1582"/>
      <c r="U257" s="1583"/>
      <c r="V257" s="1581"/>
      <c r="W257" s="1584"/>
      <c r="X257" s="1586"/>
      <c r="Y257" s="1587"/>
      <c r="Z257" s="1587"/>
      <c r="AA257" s="1587"/>
      <c r="AB257" s="1587"/>
      <c r="AC257" s="1587"/>
      <c r="AD257" s="1587"/>
      <c r="AE257" s="1587"/>
      <c r="AF257" s="1587"/>
      <c r="AG257" s="1587"/>
      <c r="AH257" s="1587"/>
      <c r="AI257" s="1587"/>
      <c r="AJ257" s="1587"/>
      <c r="AK257" s="1587"/>
      <c r="AL257" s="1587"/>
      <c r="AM257" s="1587"/>
      <c r="AN257" s="1581"/>
      <c r="AO257" s="1581"/>
      <c r="AP257" s="1582"/>
      <c r="AQ257" s="1583"/>
      <c r="AR257" s="1581"/>
      <c r="AS257" s="1584"/>
      <c r="AT257" s="1591" t="s">
        <v>1203</v>
      </c>
      <c r="AU257" s="1592"/>
      <c r="AV257" s="1593"/>
      <c r="AW257" s="1594"/>
      <c r="AX257" s="1594"/>
      <c r="AY257" s="1594"/>
      <c r="AZ257" s="1594"/>
      <c r="BA257" s="1594"/>
      <c r="BB257" s="1594"/>
      <c r="BC257" s="1594"/>
      <c r="BD257" s="1594"/>
      <c r="BE257" s="1594"/>
      <c r="BF257" s="1594"/>
      <c r="BG257" s="1594"/>
      <c r="BH257" s="1594"/>
      <c r="BI257" s="1594"/>
      <c r="BJ257" s="1595"/>
      <c r="BK257" s="1588"/>
      <c r="BL257" s="1588"/>
      <c r="BM257" s="1589"/>
      <c r="BN257" s="1590"/>
      <c r="BO257" s="1588"/>
      <c r="BP257" s="1588"/>
      <c r="BQ257" s="1588"/>
      <c r="BR257" s="1588"/>
      <c r="BS257" s="1589"/>
      <c r="BT257" s="1585"/>
      <c r="BU257" s="1585"/>
      <c r="BV257" s="1585"/>
      <c r="BW257" s="1585"/>
      <c r="BX257" s="1585"/>
      <c r="BY257" s="1585"/>
      <c r="BZ257" s="1585"/>
      <c r="CA257" s="1585"/>
      <c r="CB257" s="1585"/>
      <c r="CC257" s="1585"/>
      <c r="CD257" s="1585"/>
      <c r="CE257" s="1585"/>
      <c r="CH257" s="64" t="str">
        <f t="shared" si="3"/>
        <v/>
      </c>
    </row>
    <row r="258" spans="1:86" ht="19.5" customHeight="1" x14ac:dyDescent="0.2">
      <c r="A258" s="1618"/>
      <c r="B258" s="1619"/>
      <c r="C258" s="1619"/>
      <c r="D258" s="1619"/>
      <c r="E258" s="1620"/>
      <c r="F258" s="1618"/>
      <c r="G258" s="1619"/>
      <c r="H258" s="1619"/>
      <c r="I258" s="1619"/>
      <c r="J258" s="1619"/>
      <c r="K258" s="1620"/>
      <c r="L258" s="1610"/>
      <c r="M258" s="1611"/>
      <c r="N258" s="1612"/>
      <c r="O258" s="1582"/>
      <c r="P258" s="1621"/>
      <c r="Q258" s="1622"/>
      <c r="R258" s="1581"/>
      <c r="S258" s="1581"/>
      <c r="T258" s="1582"/>
      <c r="U258" s="1583"/>
      <c r="V258" s="1581"/>
      <c r="W258" s="1584"/>
      <c r="X258" s="1586"/>
      <c r="Y258" s="1587"/>
      <c r="Z258" s="1587"/>
      <c r="AA258" s="1587"/>
      <c r="AB258" s="1587"/>
      <c r="AC258" s="1587"/>
      <c r="AD258" s="1587"/>
      <c r="AE258" s="1587"/>
      <c r="AF258" s="1587"/>
      <c r="AG258" s="1587"/>
      <c r="AH258" s="1587"/>
      <c r="AI258" s="1587"/>
      <c r="AJ258" s="1587"/>
      <c r="AK258" s="1587"/>
      <c r="AL258" s="1587"/>
      <c r="AM258" s="1587"/>
      <c r="AN258" s="1581"/>
      <c r="AO258" s="1581"/>
      <c r="AP258" s="1582"/>
      <c r="AQ258" s="1583"/>
      <c r="AR258" s="1581"/>
      <c r="AS258" s="1584"/>
      <c r="AT258" s="1591" t="s">
        <v>1203</v>
      </c>
      <c r="AU258" s="1592"/>
      <c r="AV258" s="1593"/>
      <c r="AW258" s="1594"/>
      <c r="AX258" s="1594"/>
      <c r="AY258" s="1594"/>
      <c r="AZ258" s="1594"/>
      <c r="BA258" s="1594"/>
      <c r="BB258" s="1594"/>
      <c r="BC258" s="1594"/>
      <c r="BD258" s="1594"/>
      <c r="BE258" s="1594"/>
      <c r="BF258" s="1594"/>
      <c r="BG258" s="1594"/>
      <c r="BH258" s="1594"/>
      <c r="BI258" s="1594"/>
      <c r="BJ258" s="1595"/>
      <c r="BK258" s="1588"/>
      <c r="BL258" s="1588"/>
      <c r="BM258" s="1589"/>
      <c r="BN258" s="1590"/>
      <c r="BO258" s="1588"/>
      <c r="BP258" s="1588"/>
      <c r="BQ258" s="1588"/>
      <c r="BR258" s="1588"/>
      <c r="BS258" s="1589"/>
      <c r="BT258" s="1585"/>
      <c r="BU258" s="1585"/>
      <c r="BV258" s="1585"/>
      <c r="BW258" s="1585"/>
      <c r="BX258" s="1585"/>
      <c r="BY258" s="1585"/>
      <c r="BZ258" s="1585"/>
      <c r="CA258" s="1585"/>
      <c r="CB258" s="1585"/>
      <c r="CC258" s="1585"/>
      <c r="CD258" s="1585"/>
      <c r="CE258" s="1585"/>
      <c r="CH258" s="64" t="str">
        <f t="shared" si="3"/>
        <v/>
      </c>
    </row>
    <row r="259" spans="1:86" ht="19.5" customHeight="1" x14ac:dyDescent="0.2">
      <c r="A259" s="1618"/>
      <c r="B259" s="1619"/>
      <c r="C259" s="1619"/>
      <c r="D259" s="1619"/>
      <c r="E259" s="1620"/>
      <c r="F259" s="1618"/>
      <c r="G259" s="1619"/>
      <c r="H259" s="1619"/>
      <c r="I259" s="1619"/>
      <c r="J259" s="1619"/>
      <c r="K259" s="1620"/>
      <c r="L259" s="1610"/>
      <c r="M259" s="1611"/>
      <c r="N259" s="1612"/>
      <c r="O259" s="1582"/>
      <c r="P259" s="1621"/>
      <c r="Q259" s="1622"/>
      <c r="R259" s="1581"/>
      <c r="S259" s="1581"/>
      <c r="T259" s="1582"/>
      <c r="U259" s="1583"/>
      <c r="V259" s="1581"/>
      <c r="W259" s="1584"/>
      <c r="X259" s="1586"/>
      <c r="Y259" s="1587"/>
      <c r="Z259" s="1587"/>
      <c r="AA259" s="1587"/>
      <c r="AB259" s="1587"/>
      <c r="AC259" s="1587"/>
      <c r="AD259" s="1587"/>
      <c r="AE259" s="1587"/>
      <c r="AF259" s="1587"/>
      <c r="AG259" s="1587"/>
      <c r="AH259" s="1587"/>
      <c r="AI259" s="1587"/>
      <c r="AJ259" s="1587"/>
      <c r="AK259" s="1587"/>
      <c r="AL259" s="1587"/>
      <c r="AM259" s="1587"/>
      <c r="AN259" s="1581"/>
      <c r="AO259" s="1581"/>
      <c r="AP259" s="1582"/>
      <c r="AQ259" s="1583"/>
      <c r="AR259" s="1581"/>
      <c r="AS259" s="1584"/>
      <c r="AT259" s="1591" t="s">
        <v>1203</v>
      </c>
      <c r="AU259" s="1592"/>
      <c r="AV259" s="1593"/>
      <c r="AW259" s="1594"/>
      <c r="AX259" s="1594"/>
      <c r="AY259" s="1594"/>
      <c r="AZ259" s="1594"/>
      <c r="BA259" s="1594"/>
      <c r="BB259" s="1594"/>
      <c r="BC259" s="1594"/>
      <c r="BD259" s="1594"/>
      <c r="BE259" s="1594"/>
      <c r="BF259" s="1594"/>
      <c r="BG259" s="1594"/>
      <c r="BH259" s="1594"/>
      <c r="BI259" s="1594"/>
      <c r="BJ259" s="1595"/>
      <c r="BK259" s="1588"/>
      <c r="BL259" s="1588"/>
      <c r="BM259" s="1589"/>
      <c r="BN259" s="1590"/>
      <c r="BO259" s="1588"/>
      <c r="BP259" s="1588"/>
      <c r="BQ259" s="1588"/>
      <c r="BR259" s="1588"/>
      <c r="BS259" s="1589"/>
      <c r="BT259" s="1585"/>
      <c r="BU259" s="1585"/>
      <c r="BV259" s="1585"/>
      <c r="BW259" s="1585"/>
      <c r="BX259" s="1585"/>
      <c r="BY259" s="1585"/>
      <c r="BZ259" s="1585"/>
      <c r="CA259" s="1585"/>
      <c r="CB259" s="1585"/>
      <c r="CC259" s="1585"/>
      <c r="CD259" s="1585"/>
      <c r="CE259" s="1585"/>
      <c r="CH259" s="64" t="str">
        <f t="shared" si="3"/>
        <v/>
      </c>
    </row>
    <row r="260" spans="1:86" ht="19.5" customHeight="1" x14ac:dyDescent="0.2">
      <c r="A260" s="1618"/>
      <c r="B260" s="1619"/>
      <c r="C260" s="1619"/>
      <c r="D260" s="1619"/>
      <c r="E260" s="1620"/>
      <c r="F260" s="1618"/>
      <c r="G260" s="1619"/>
      <c r="H260" s="1619"/>
      <c r="I260" s="1619"/>
      <c r="J260" s="1619"/>
      <c r="K260" s="1620"/>
      <c r="L260" s="1610"/>
      <c r="M260" s="1611"/>
      <c r="N260" s="1612"/>
      <c r="O260" s="1582"/>
      <c r="P260" s="1621"/>
      <c r="Q260" s="1622"/>
      <c r="R260" s="1581"/>
      <c r="S260" s="1581"/>
      <c r="T260" s="1582"/>
      <c r="U260" s="1583"/>
      <c r="V260" s="1581"/>
      <c r="W260" s="1584"/>
      <c r="X260" s="1586"/>
      <c r="Y260" s="1587"/>
      <c r="Z260" s="1587"/>
      <c r="AA260" s="1587"/>
      <c r="AB260" s="1587"/>
      <c r="AC260" s="1587"/>
      <c r="AD260" s="1587"/>
      <c r="AE260" s="1587"/>
      <c r="AF260" s="1587"/>
      <c r="AG260" s="1587"/>
      <c r="AH260" s="1587"/>
      <c r="AI260" s="1587"/>
      <c r="AJ260" s="1587"/>
      <c r="AK260" s="1587"/>
      <c r="AL260" s="1587"/>
      <c r="AM260" s="1587"/>
      <c r="AN260" s="1581"/>
      <c r="AO260" s="1581"/>
      <c r="AP260" s="1582"/>
      <c r="AQ260" s="1583"/>
      <c r="AR260" s="1581"/>
      <c r="AS260" s="1584"/>
      <c r="AT260" s="1591" t="s">
        <v>1203</v>
      </c>
      <c r="AU260" s="1592"/>
      <c r="AV260" s="1593"/>
      <c r="AW260" s="1594"/>
      <c r="AX260" s="1594"/>
      <c r="AY260" s="1594"/>
      <c r="AZ260" s="1594"/>
      <c r="BA260" s="1594"/>
      <c r="BB260" s="1594"/>
      <c r="BC260" s="1594"/>
      <c r="BD260" s="1594"/>
      <c r="BE260" s="1594"/>
      <c r="BF260" s="1594"/>
      <c r="BG260" s="1594"/>
      <c r="BH260" s="1594"/>
      <c r="BI260" s="1594"/>
      <c r="BJ260" s="1595"/>
      <c r="BK260" s="1588"/>
      <c r="BL260" s="1588"/>
      <c r="BM260" s="1589"/>
      <c r="BN260" s="1590"/>
      <c r="BO260" s="1588"/>
      <c r="BP260" s="1588"/>
      <c r="BQ260" s="1588"/>
      <c r="BR260" s="1588"/>
      <c r="BS260" s="1589"/>
      <c r="BT260" s="1585"/>
      <c r="BU260" s="1585"/>
      <c r="BV260" s="1585"/>
      <c r="BW260" s="1585"/>
      <c r="BX260" s="1585"/>
      <c r="BY260" s="1585"/>
      <c r="BZ260" s="1585"/>
      <c r="CA260" s="1585"/>
      <c r="CB260" s="1585"/>
      <c r="CC260" s="1585"/>
      <c r="CD260" s="1585"/>
      <c r="CE260" s="1585"/>
      <c r="CH260" s="64" t="str">
        <f t="shared" si="3"/>
        <v/>
      </c>
    </row>
    <row r="261" spans="1:86" ht="19.5" customHeight="1" x14ac:dyDescent="0.2">
      <c r="A261" s="1618"/>
      <c r="B261" s="1619"/>
      <c r="C261" s="1619"/>
      <c r="D261" s="1619"/>
      <c r="E261" s="1620"/>
      <c r="F261" s="1618"/>
      <c r="G261" s="1619"/>
      <c r="H261" s="1619"/>
      <c r="I261" s="1619"/>
      <c r="J261" s="1619"/>
      <c r="K261" s="1620"/>
      <c r="L261" s="1610"/>
      <c r="M261" s="1611"/>
      <c r="N261" s="1612"/>
      <c r="O261" s="1582"/>
      <c r="P261" s="1621"/>
      <c r="Q261" s="1622"/>
      <c r="R261" s="1581"/>
      <c r="S261" s="1581"/>
      <c r="T261" s="1582"/>
      <c r="U261" s="1583"/>
      <c r="V261" s="1581"/>
      <c r="W261" s="1584"/>
      <c r="X261" s="1586"/>
      <c r="Y261" s="1587"/>
      <c r="Z261" s="1587"/>
      <c r="AA261" s="1587"/>
      <c r="AB261" s="1587"/>
      <c r="AC261" s="1587"/>
      <c r="AD261" s="1587"/>
      <c r="AE261" s="1587"/>
      <c r="AF261" s="1587"/>
      <c r="AG261" s="1587"/>
      <c r="AH261" s="1587"/>
      <c r="AI261" s="1587"/>
      <c r="AJ261" s="1587"/>
      <c r="AK261" s="1587"/>
      <c r="AL261" s="1587"/>
      <c r="AM261" s="1587"/>
      <c r="AN261" s="1581"/>
      <c r="AO261" s="1581"/>
      <c r="AP261" s="1582"/>
      <c r="AQ261" s="1583"/>
      <c r="AR261" s="1581"/>
      <c r="AS261" s="1584"/>
      <c r="AT261" s="1591" t="s">
        <v>1203</v>
      </c>
      <c r="AU261" s="1592"/>
      <c r="AV261" s="1593"/>
      <c r="AW261" s="1594"/>
      <c r="AX261" s="1594"/>
      <c r="AY261" s="1594"/>
      <c r="AZ261" s="1594"/>
      <c r="BA261" s="1594"/>
      <c r="BB261" s="1594"/>
      <c r="BC261" s="1594"/>
      <c r="BD261" s="1594"/>
      <c r="BE261" s="1594"/>
      <c r="BF261" s="1594"/>
      <c r="BG261" s="1594"/>
      <c r="BH261" s="1594"/>
      <c r="BI261" s="1594"/>
      <c r="BJ261" s="1595"/>
      <c r="BK261" s="1588"/>
      <c r="BL261" s="1588"/>
      <c r="BM261" s="1589"/>
      <c r="BN261" s="1590"/>
      <c r="BO261" s="1588"/>
      <c r="BP261" s="1588"/>
      <c r="BQ261" s="1588"/>
      <c r="BR261" s="1588"/>
      <c r="BS261" s="1589"/>
      <c r="BT261" s="1585"/>
      <c r="BU261" s="1585"/>
      <c r="BV261" s="1585"/>
      <c r="BW261" s="1585"/>
      <c r="BX261" s="1585"/>
      <c r="BY261" s="1585"/>
      <c r="BZ261" s="1585"/>
      <c r="CA261" s="1585"/>
      <c r="CB261" s="1585"/>
      <c r="CC261" s="1585"/>
      <c r="CD261" s="1585"/>
      <c r="CE261" s="1585"/>
      <c r="CH261" s="64" t="str">
        <f t="shared" si="3"/>
        <v/>
      </c>
    </row>
    <row r="262" spans="1:86" ht="19.5" customHeight="1" x14ac:dyDescent="0.2">
      <c r="A262" s="1618"/>
      <c r="B262" s="1619"/>
      <c r="C262" s="1619"/>
      <c r="D262" s="1619"/>
      <c r="E262" s="1620"/>
      <c r="F262" s="1618"/>
      <c r="G262" s="1619"/>
      <c r="H262" s="1619"/>
      <c r="I262" s="1619"/>
      <c r="J262" s="1619"/>
      <c r="K262" s="1620"/>
      <c r="L262" s="1610"/>
      <c r="M262" s="1611"/>
      <c r="N262" s="1612"/>
      <c r="O262" s="1582"/>
      <c r="P262" s="1621"/>
      <c r="Q262" s="1622"/>
      <c r="R262" s="1581"/>
      <c r="S262" s="1581"/>
      <c r="T262" s="1582"/>
      <c r="U262" s="1583"/>
      <c r="V262" s="1581"/>
      <c r="W262" s="1584"/>
      <c r="X262" s="1586"/>
      <c r="Y262" s="1587"/>
      <c r="Z262" s="1587"/>
      <c r="AA262" s="1587"/>
      <c r="AB262" s="1587"/>
      <c r="AC262" s="1587"/>
      <c r="AD262" s="1587"/>
      <c r="AE262" s="1587"/>
      <c r="AF262" s="1587"/>
      <c r="AG262" s="1587"/>
      <c r="AH262" s="1587"/>
      <c r="AI262" s="1587"/>
      <c r="AJ262" s="1587"/>
      <c r="AK262" s="1587"/>
      <c r="AL262" s="1587"/>
      <c r="AM262" s="1587"/>
      <c r="AN262" s="1581"/>
      <c r="AO262" s="1581"/>
      <c r="AP262" s="1582"/>
      <c r="AQ262" s="1583"/>
      <c r="AR262" s="1581"/>
      <c r="AS262" s="1584"/>
      <c r="AT262" s="1591" t="s">
        <v>1203</v>
      </c>
      <c r="AU262" s="1592"/>
      <c r="AV262" s="1593"/>
      <c r="AW262" s="1594"/>
      <c r="AX262" s="1594"/>
      <c r="AY262" s="1594"/>
      <c r="AZ262" s="1594"/>
      <c r="BA262" s="1594"/>
      <c r="BB262" s="1594"/>
      <c r="BC262" s="1594"/>
      <c r="BD262" s="1594"/>
      <c r="BE262" s="1594"/>
      <c r="BF262" s="1594"/>
      <c r="BG262" s="1594"/>
      <c r="BH262" s="1594"/>
      <c r="BI262" s="1594"/>
      <c r="BJ262" s="1595"/>
      <c r="BK262" s="1588"/>
      <c r="BL262" s="1588"/>
      <c r="BM262" s="1589"/>
      <c r="BN262" s="1590"/>
      <c r="BO262" s="1588"/>
      <c r="BP262" s="1588"/>
      <c r="BQ262" s="1588"/>
      <c r="BR262" s="1588"/>
      <c r="BS262" s="1589"/>
      <c r="BT262" s="1585"/>
      <c r="BU262" s="1585"/>
      <c r="BV262" s="1585"/>
      <c r="BW262" s="1585"/>
      <c r="BX262" s="1585"/>
      <c r="BY262" s="1585"/>
      <c r="BZ262" s="1585"/>
      <c r="CA262" s="1585"/>
      <c r="CB262" s="1585"/>
      <c r="CC262" s="1585"/>
      <c r="CD262" s="1585"/>
      <c r="CE262" s="1585"/>
      <c r="CH262" s="64" t="str">
        <f t="shared" si="3"/>
        <v/>
      </c>
    </row>
    <row r="263" spans="1:86" ht="19.5" customHeight="1" x14ac:dyDescent="0.2">
      <c r="A263" s="1618"/>
      <c r="B263" s="1619"/>
      <c r="C263" s="1619"/>
      <c r="D263" s="1619"/>
      <c r="E263" s="1620"/>
      <c r="F263" s="1618"/>
      <c r="G263" s="1619"/>
      <c r="H263" s="1619"/>
      <c r="I263" s="1619"/>
      <c r="J263" s="1619"/>
      <c r="K263" s="1620"/>
      <c r="L263" s="1610"/>
      <c r="M263" s="1611"/>
      <c r="N263" s="1612"/>
      <c r="O263" s="1582"/>
      <c r="P263" s="1621"/>
      <c r="Q263" s="1622"/>
      <c r="R263" s="1581"/>
      <c r="S263" s="1581"/>
      <c r="T263" s="1582"/>
      <c r="U263" s="1583"/>
      <c r="V263" s="1581"/>
      <c r="W263" s="1584"/>
      <c r="X263" s="1586"/>
      <c r="Y263" s="1587"/>
      <c r="Z263" s="1587"/>
      <c r="AA263" s="1587"/>
      <c r="AB263" s="1587"/>
      <c r="AC263" s="1587"/>
      <c r="AD263" s="1587"/>
      <c r="AE263" s="1587"/>
      <c r="AF263" s="1587"/>
      <c r="AG263" s="1587"/>
      <c r="AH263" s="1587"/>
      <c r="AI263" s="1587"/>
      <c r="AJ263" s="1587"/>
      <c r="AK263" s="1587"/>
      <c r="AL263" s="1587"/>
      <c r="AM263" s="1587"/>
      <c r="AN263" s="1581"/>
      <c r="AO263" s="1581"/>
      <c r="AP263" s="1582"/>
      <c r="AQ263" s="1583"/>
      <c r="AR263" s="1581"/>
      <c r="AS263" s="1584"/>
      <c r="AT263" s="1591" t="s">
        <v>1203</v>
      </c>
      <c r="AU263" s="1592"/>
      <c r="AV263" s="1593"/>
      <c r="AW263" s="1594"/>
      <c r="AX263" s="1594"/>
      <c r="AY263" s="1594"/>
      <c r="AZ263" s="1594"/>
      <c r="BA263" s="1594"/>
      <c r="BB263" s="1594"/>
      <c r="BC263" s="1594"/>
      <c r="BD263" s="1594"/>
      <c r="BE263" s="1594"/>
      <c r="BF263" s="1594"/>
      <c r="BG263" s="1594"/>
      <c r="BH263" s="1594"/>
      <c r="BI263" s="1594"/>
      <c r="BJ263" s="1595"/>
      <c r="BK263" s="1588"/>
      <c r="BL263" s="1588"/>
      <c r="BM263" s="1589"/>
      <c r="BN263" s="1590"/>
      <c r="BO263" s="1588"/>
      <c r="BP263" s="1588"/>
      <c r="BQ263" s="1588"/>
      <c r="BR263" s="1588"/>
      <c r="BS263" s="1589"/>
      <c r="BT263" s="1585"/>
      <c r="BU263" s="1585"/>
      <c r="BV263" s="1585"/>
      <c r="BW263" s="1585"/>
      <c r="BX263" s="1585"/>
      <c r="BY263" s="1585"/>
      <c r="BZ263" s="1585"/>
      <c r="CA263" s="1585"/>
      <c r="CB263" s="1585"/>
      <c r="CC263" s="1585"/>
      <c r="CD263" s="1585"/>
      <c r="CE263" s="1585"/>
      <c r="CH263" s="64" t="str">
        <f t="shared" si="3"/>
        <v/>
      </c>
    </row>
    <row r="264" spans="1:86" ht="19.5" customHeight="1" x14ac:dyDescent="0.2">
      <c r="A264" s="1618"/>
      <c r="B264" s="1619"/>
      <c r="C264" s="1619"/>
      <c r="D264" s="1619"/>
      <c r="E264" s="1620"/>
      <c r="F264" s="1618"/>
      <c r="G264" s="1619"/>
      <c r="H264" s="1619"/>
      <c r="I264" s="1619"/>
      <c r="J264" s="1619"/>
      <c r="K264" s="1620"/>
      <c r="L264" s="1610"/>
      <c r="M264" s="1611"/>
      <c r="N264" s="1612"/>
      <c r="O264" s="1582"/>
      <c r="P264" s="1621"/>
      <c r="Q264" s="1622"/>
      <c r="R264" s="1581"/>
      <c r="S264" s="1581"/>
      <c r="T264" s="1582"/>
      <c r="U264" s="1583"/>
      <c r="V264" s="1581"/>
      <c r="W264" s="1584"/>
      <c r="X264" s="1586"/>
      <c r="Y264" s="1587"/>
      <c r="Z264" s="1587"/>
      <c r="AA264" s="1587"/>
      <c r="AB264" s="1587"/>
      <c r="AC264" s="1587"/>
      <c r="AD264" s="1587"/>
      <c r="AE264" s="1587"/>
      <c r="AF264" s="1587"/>
      <c r="AG264" s="1587"/>
      <c r="AH264" s="1587"/>
      <c r="AI264" s="1587"/>
      <c r="AJ264" s="1587"/>
      <c r="AK264" s="1587"/>
      <c r="AL264" s="1587"/>
      <c r="AM264" s="1587"/>
      <c r="AN264" s="1581"/>
      <c r="AO264" s="1581"/>
      <c r="AP264" s="1582"/>
      <c r="AQ264" s="1583"/>
      <c r="AR264" s="1581"/>
      <c r="AS264" s="1584"/>
      <c r="AT264" s="1591" t="s">
        <v>1203</v>
      </c>
      <c r="AU264" s="1592"/>
      <c r="AV264" s="1593"/>
      <c r="AW264" s="1594"/>
      <c r="AX264" s="1594"/>
      <c r="AY264" s="1594"/>
      <c r="AZ264" s="1594"/>
      <c r="BA264" s="1594"/>
      <c r="BB264" s="1594"/>
      <c r="BC264" s="1594"/>
      <c r="BD264" s="1594"/>
      <c r="BE264" s="1594"/>
      <c r="BF264" s="1594"/>
      <c r="BG264" s="1594"/>
      <c r="BH264" s="1594"/>
      <c r="BI264" s="1594"/>
      <c r="BJ264" s="1595"/>
      <c r="BK264" s="1588"/>
      <c r="BL264" s="1588"/>
      <c r="BM264" s="1589"/>
      <c r="BN264" s="1590"/>
      <c r="BO264" s="1588"/>
      <c r="BP264" s="1588"/>
      <c r="BQ264" s="1588"/>
      <c r="BR264" s="1588"/>
      <c r="BS264" s="1589"/>
      <c r="BT264" s="1585"/>
      <c r="BU264" s="1585"/>
      <c r="BV264" s="1585"/>
      <c r="BW264" s="1585"/>
      <c r="BX264" s="1585"/>
      <c r="BY264" s="1585"/>
      <c r="BZ264" s="1585"/>
      <c r="CA264" s="1585"/>
      <c r="CB264" s="1585"/>
      <c r="CC264" s="1585"/>
      <c r="CD264" s="1585"/>
      <c r="CE264" s="1585"/>
      <c r="CH264" s="64" t="str">
        <f t="shared" si="3"/>
        <v/>
      </c>
    </row>
    <row r="265" spans="1:86" ht="19.5" customHeight="1" x14ac:dyDescent="0.2">
      <c r="A265" s="1618"/>
      <c r="B265" s="1619"/>
      <c r="C265" s="1619"/>
      <c r="D265" s="1619"/>
      <c r="E265" s="1620"/>
      <c r="F265" s="1618"/>
      <c r="G265" s="1619"/>
      <c r="H265" s="1619"/>
      <c r="I265" s="1619"/>
      <c r="J265" s="1619"/>
      <c r="K265" s="1620"/>
      <c r="L265" s="1610"/>
      <c r="M265" s="1611"/>
      <c r="N265" s="1612"/>
      <c r="O265" s="1582"/>
      <c r="P265" s="1621"/>
      <c r="Q265" s="1622"/>
      <c r="R265" s="1581"/>
      <c r="S265" s="1581"/>
      <c r="T265" s="1582"/>
      <c r="U265" s="1583"/>
      <c r="V265" s="1581"/>
      <c r="W265" s="1584"/>
      <c r="X265" s="1586"/>
      <c r="Y265" s="1587"/>
      <c r="Z265" s="1587"/>
      <c r="AA265" s="1587"/>
      <c r="AB265" s="1587"/>
      <c r="AC265" s="1587"/>
      <c r="AD265" s="1587"/>
      <c r="AE265" s="1587"/>
      <c r="AF265" s="1587"/>
      <c r="AG265" s="1587"/>
      <c r="AH265" s="1587"/>
      <c r="AI265" s="1587"/>
      <c r="AJ265" s="1587"/>
      <c r="AK265" s="1587"/>
      <c r="AL265" s="1587"/>
      <c r="AM265" s="1587"/>
      <c r="AN265" s="1581"/>
      <c r="AO265" s="1581"/>
      <c r="AP265" s="1582"/>
      <c r="AQ265" s="1583"/>
      <c r="AR265" s="1581"/>
      <c r="AS265" s="1584"/>
      <c r="AT265" s="1591" t="s">
        <v>1203</v>
      </c>
      <c r="AU265" s="1592"/>
      <c r="AV265" s="1593"/>
      <c r="AW265" s="1594"/>
      <c r="AX265" s="1594"/>
      <c r="AY265" s="1594"/>
      <c r="AZ265" s="1594"/>
      <c r="BA265" s="1594"/>
      <c r="BB265" s="1594"/>
      <c r="BC265" s="1594"/>
      <c r="BD265" s="1594"/>
      <c r="BE265" s="1594"/>
      <c r="BF265" s="1594"/>
      <c r="BG265" s="1594"/>
      <c r="BH265" s="1594"/>
      <c r="BI265" s="1594"/>
      <c r="BJ265" s="1595"/>
      <c r="BK265" s="1588"/>
      <c r="BL265" s="1588"/>
      <c r="BM265" s="1589"/>
      <c r="BN265" s="1590"/>
      <c r="BO265" s="1588"/>
      <c r="BP265" s="1588"/>
      <c r="BQ265" s="1588"/>
      <c r="BR265" s="1588"/>
      <c r="BS265" s="1589"/>
      <c r="BT265" s="1585"/>
      <c r="BU265" s="1585"/>
      <c r="BV265" s="1585"/>
      <c r="BW265" s="1585"/>
      <c r="BX265" s="1585"/>
      <c r="BY265" s="1585"/>
      <c r="BZ265" s="1585"/>
      <c r="CA265" s="1585"/>
      <c r="CB265" s="1585"/>
      <c r="CC265" s="1585"/>
      <c r="CD265" s="1585"/>
      <c r="CE265" s="1585"/>
      <c r="CH265" s="64" t="str">
        <f t="shared" si="3"/>
        <v/>
      </c>
    </row>
    <row r="266" spans="1:86" ht="19.5" customHeight="1" x14ac:dyDescent="0.2">
      <c r="A266" s="1618"/>
      <c r="B266" s="1619"/>
      <c r="C266" s="1619"/>
      <c r="D266" s="1619"/>
      <c r="E266" s="1620"/>
      <c r="F266" s="1618"/>
      <c r="G266" s="1619"/>
      <c r="H266" s="1619"/>
      <c r="I266" s="1619"/>
      <c r="J266" s="1619"/>
      <c r="K266" s="1620"/>
      <c r="L266" s="1610"/>
      <c r="M266" s="1611"/>
      <c r="N266" s="1612"/>
      <c r="O266" s="1582"/>
      <c r="P266" s="1621"/>
      <c r="Q266" s="1622"/>
      <c r="R266" s="1581"/>
      <c r="S266" s="1581"/>
      <c r="T266" s="1582"/>
      <c r="U266" s="1583"/>
      <c r="V266" s="1581"/>
      <c r="W266" s="1584"/>
      <c r="X266" s="1586"/>
      <c r="Y266" s="1587"/>
      <c r="Z266" s="1587"/>
      <c r="AA266" s="1587"/>
      <c r="AB266" s="1587"/>
      <c r="AC266" s="1587"/>
      <c r="AD266" s="1587"/>
      <c r="AE266" s="1587"/>
      <c r="AF266" s="1587"/>
      <c r="AG266" s="1587"/>
      <c r="AH266" s="1587"/>
      <c r="AI266" s="1587"/>
      <c r="AJ266" s="1587"/>
      <c r="AK266" s="1587"/>
      <c r="AL266" s="1587"/>
      <c r="AM266" s="1587"/>
      <c r="AN266" s="1581"/>
      <c r="AO266" s="1581"/>
      <c r="AP266" s="1582"/>
      <c r="AQ266" s="1583"/>
      <c r="AR266" s="1581"/>
      <c r="AS266" s="1584"/>
      <c r="AT266" s="1591" t="s">
        <v>1203</v>
      </c>
      <c r="AU266" s="1592"/>
      <c r="AV266" s="1593"/>
      <c r="AW266" s="1594"/>
      <c r="AX266" s="1594"/>
      <c r="AY266" s="1594"/>
      <c r="AZ266" s="1594"/>
      <c r="BA266" s="1594"/>
      <c r="BB266" s="1594"/>
      <c r="BC266" s="1594"/>
      <c r="BD266" s="1594"/>
      <c r="BE266" s="1594"/>
      <c r="BF266" s="1594"/>
      <c r="BG266" s="1594"/>
      <c r="BH266" s="1594"/>
      <c r="BI266" s="1594"/>
      <c r="BJ266" s="1595"/>
      <c r="BK266" s="1588"/>
      <c r="BL266" s="1588"/>
      <c r="BM266" s="1589"/>
      <c r="BN266" s="1590"/>
      <c r="BO266" s="1588"/>
      <c r="BP266" s="1588"/>
      <c r="BQ266" s="1588"/>
      <c r="BR266" s="1588"/>
      <c r="BS266" s="1589"/>
      <c r="BT266" s="1585"/>
      <c r="BU266" s="1585"/>
      <c r="BV266" s="1585"/>
      <c r="BW266" s="1585"/>
      <c r="BX266" s="1585"/>
      <c r="BY266" s="1585"/>
      <c r="BZ266" s="1585"/>
      <c r="CA266" s="1585"/>
      <c r="CB266" s="1585"/>
      <c r="CC266" s="1585"/>
      <c r="CD266" s="1585"/>
      <c r="CE266" s="1585"/>
      <c r="CH266" s="64" t="str">
        <f t="shared" si="3"/>
        <v/>
      </c>
    </row>
    <row r="267" spans="1:86" ht="19.5" customHeight="1" x14ac:dyDescent="0.2">
      <c r="A267" s="1618"/>
      <c r="B267" s="1619"/>
      <c r="C267" s="1619"/>
      <c r="D267" s="1619"/>
      <c r="E267" s="1620"/>
      <c r="F267" s="1618"/>
      <c r="G267" s="1619"/>
      <c r="H267" s="1619"/>
      <c r="I267" s="1619"/>
      <c r="J267" s="1619"/>
      <c r="K267" s="1620"/>
      <c r="L267" s="1610"/>
      <c r="M267" s="1611"/>
      <c r="N267" s="1612"/>
      <c r="O267" s="1582"/>
      <c r="P267" s="1621"/>
      <c r="Q267" s="1622"/>
      <c r="R267" s="1581"/>
      <c r="S267" s="1581"/>
      <c r="T267" s="1582"/>
      <c r="U267" s="1583"/>
      <c r="V267" s="1581"/>
      <c r="W267" s="1584"/>
      <c r="X267" s="1586"/>
      <c r="Y267" s="1587"/>
      <c r="Z267" s="1587"/>
      <c r="AA267" s="1587"/>
      <c r="AB267" s="1587"/>
      <c r="AC267" s="1587"/>
      <c r="AD267" s="1587"/>
      <c r="AE267" s="1587"/>
      <c r="AF267" s="1587"/>
      <c r="AG267" s="1587"/>
      <c r="AH267" s="1587"/>
      <c r="AI267" s="1587"/>
      <c r="AJ267" s="1587"/>
      <c r="AK267" s="1587"/>
      <c r="AL267" s="1587"/>
      <c r="AM267" s="1587"/>
      <c r="AN267" s="1581"/>
      <c r="AO267" s="1581"/>
      <c r="AP267" s="1582"/>
      <c r="AQ267" s="1583"/>
      <c r="AR267" s="1581"/>
      <c r="AS267" s="1584"/>
      <c r="AT267" s="1591" t="s">
        <v>1203</v>
      </c>
      <c r="AU267" s="1592"/>
      <c r="AV267" s="1593"/>
      <c r="AW267" s="1594"/>
      <c r="AX267" s="1594"/>
      <c r="AY267" s="1594"/>
      <c r="AZ267" s="1594"/>
      <c r="BA267" s="1594"/>
      <c r="BB267" s="1594"/>
      <c r="BC267" s="1594"/>
      <c r="BD267" s="1594"/>
      <c r="BE267" s="1594"/>
      <c r="BF267" s="1594"/>
      <c r="BG267" s="1594"/>
      <c r="BH267" s="1594"/>
      <c r="BI267" s="1594"/>
      <c r="BJ267" s="1595"/>
      <c r="BK267" s="1588"/>
      <c r="BL267" s="1588"/>
      <c r="BM267" s="1589"/>
      <c r="BN267" s="1590"/>
      <c r="BO267" s="1588"/>
      <c r="BP267" s="1588"/>
      <c r="BQ267" s="1588"/>
      <c r="BR267" s="1588"/>
      <c r="BS267" s="1589"/>
      <c r="BT267" s="1585"/>
      <c r="BU267" s="1585"/>
      <c r="BV267" s="1585"/>
      <c r="BW267" s="1585"/>
      <c r="BX267" s="1585"/>
      <c r="BY267" s="1585"/>
      <c r="BZ267" s="1585"/>
      <c r="CA267" s="1585"/>
      <c r="CB267" s="1585"/>
      <c r="CC267" s="1585"/>
      <c r="CD267" s="1585"/>
      <c r="CE267" s="1585"/>
      <c r="CH267" s="64" t="str">
        <f t="shared" si="3"/>
        <v/>
      </c>
    </row>
    <row r="268" spans="1:86" ht="19.5" customHeight="1" x14ac:dyDescent="0.2">
      <c r="A268" s="1618"/>
      <c r="B268" s="1619"/>
      <c r="C268" s="1619"/>
      <c r="D268" s="1619"/>
      <c r="E268" s="1620"/>
      <c r="F268" s="1618"/>
      <c r="G268" s="1619"/>
      <c r="H268" s="1619"/>
      <c r="I268" s="1619"/>
      <c r="J268" s="1619"/>
      <c r="K268" s="1620"/>
      <c r="L268" s="1610"/>
      <c r="M268" s="1611"/>
      <c r="N268" s="1612"/>
      <c r="O268" s="1582"/>
      <c r="P268" s="1621"/>
      <c r="Q268" s="1622"/>
      <c r="R268" s="1581"/>
      <c r="S268" s="1581"/>
      <c r="T268" s="1582"/>
      <c r="U268" s="1583"/>
      <c r="V268" s="1581"/>
      <c r="W268" s="1584"/>
      <c r="X268" s="1586"/>
      <c r="Y268" s="1587"/>
      <c r="Z268" s="1587"/>
      <c r="AA268" s="1587"/>
      <c r="AB268" s="1587"/>
      <c r="AC268" s="1587"/>
      <c r="AD268" s="1587"/>
      <c r="AE268" s="1587"/>
      <c r="AF268" s="1587"/>
      <c r="AG268" s="1587"/>
      <c r="AH268" s="1587"/>
      <c r="AI268" s="1587"/>
      <c r="AJ268" s="1587"/>
      <c r="AK268" s="1587"/>
      <c r="AL268" s="1587"/>
      <c r="AM268" s="1587"/>
      <c r="AN268" s="1581"/>
      <c r="AO268" s="1581"/>
      <c r="AP268" s="1582"/>
      <c r="AQ268" s="1583"/>
      <c r="AR268" s="1581"/>
      <c r="AS268" s="1584"/>
      <c r="AT268" s="1591" t="s">
        <v>1203</v>
      </c>
      <c r="AU268" s="1592"/>
      <c r="AV268" s="1593"/>
      <c r="AW268" s="1594"/>
      <c r="AX268" s="1594"/>
      <c r="AY268" s="1594"/>
      <c r="AZ268" s="1594"/>
      <c r="BA268" s="1594"/>
      <c r="BB268" s="1594"/>
      <c r="BC268" s="1594"/>
      <c r="BD268" s="1594"/>
      <c r="BE268" s="1594"/>
      <c r="BF268" s="1594"/>
      <c r="BG268" s="1594"/>
      <c r="BH268" s="1594"/>
      <c r="BI268" s="1594"/>
      <c r="BJ268" s="1595"/>
      <c r="BK268" s="1588"/>
      <c r="BL268" s="1588"/>
      <c r="BM268" s="1589"/>
      <c r="BN268" s="1590"/>
      <c r="BO268" s="1588"/>
      <c r="BP268" s="1588"/>
      <c r="BQ268" s="1588"/>
      <c r="BR268" s="1588"/>
      <c r="BS268" s="1589"/>
      <c r="BT268" s="1585"/>
      <c r="BU268" s="1585"/>
      <c r="BV268" s="1585"/>
      <c r="BW268" s="1585"/>
      <c r="BX268" s="1585"/>
      <c r="BY268" s="1585"/>
      <c r="BZ268" s="1585"/>
      <c r="CA268" s="1585"/>
      <c r="CB268" s="1585"/>
      <c r="CC268" s="1585"/>
      <c r="CD268" s="1585"/>
      <c r="CE268" s="1585"/>
      <c r="CH268" s="64" t="str">
        <f t="shared" ref="CH268:CH331" si="4">IF(A268="","",IF($AN268=$I$4,$I$4,IF($AQ268=$I$4,$I$4,IF($AN268=$AH$4,$AH$4,IF($AQ268=$AH$4,$AH$4,$BG$4)))))</f>
        <v/>
      </c>
    </row>
    <row r="269" spans="1:86" ht="19.5" customHeight="1" x14ac:dyDescent="0.2">
      <c r="A269" s="1618"/>
      <c r="B269" s="1619"/>
      <c r="C269" s="1619"/>
      <c r="D269" s="1619"/>
      <c r="E269" s="1620"/>
      <c r="F269" s="1618"/>
      <c r="G269" s="1619"/>
      <c r="H269" s="1619"/>
      <c r="I269" s="1619"/>
      <c r="J269" s="1619"/>
      <c r="K269" s="1620"/>
      <c r="L269" s="1610"/>
      <c r="M269" s="1611"/>
      <c r="N269" s="1612"/>
      <c r="O269" s="1582"/>
      <c r="P269" s="1621"/>
      <c r="Q269" s="1622"/>
      <c r="R269" s="1581"/>
      <c r="S269" s="1581"/>
      <c r="T269" s="1582"/>
      <c r="U269" s="1583"/>
      <c r="V269" s="1581"/>
      <c r="W269" s="1584"/>
      <c r="X269" s="1586"/>
      <c r="Y269" s="1587"/>
      <c r="Z269" s="1587"/>
      <c r="AA269" s="1587"/>
      <c r="AB269" s="1587"/>
      <c r="AC269" s="1587"/>
      <c r="AD269" s="1587"/>
      <c r="AE269" s="1587"/>
      <c r="AF269" s="1587"/>
      <c r="AG269" s="1587"/>
      <c r="AH269" s="1587"/>
      <c r="AI269" s="1587"/>
      <c r="AJ269" s="1587"/>
      <c r="AK269" s="1587"/>
      <c r="AL269" s="1587"/>
      <c r="AM269" s="1587"/>
      <c r="AN269" s="1581"/>
      <c r="AO269" s="1581"/>
      <c r="AP269" s="1582"/>
      <c r="AQ269" s="1583"/>
      <c r="AR269" s="1581"/>
      <c r="AS269" s="1584"/>
      <c r="AT269" s="1591" t="s">
        <v>1203</v>
      </c>
      <c r="AU269" s="1592"/>
      <c r="AV269" s="1593"/>
      <c r="AW269" s="1594"/>
      <c r="AX269" s="1594"/>
      <c r="AY269" s="1594"/>
      <c r="AZ269" s="1594"/>
      <c r="BA269" s="1594"/>
      <c r="BB269" s="1594"/>
      <c r="BC269" s="1594"/>
      <c r="BD269" s="1594"/>
      <c r="BE269" s="1594"/>
      <c r="BF269" s="1594"/>
      <c r="BG269" s="1594"/>
      <c r="BH269" s="1594"/>
      <c r="BI269" s="1594"/>
      <c r="BJ269" s="1595"/>
      <c r="BK269" s="1588"/>
      <c r="BL269" s="1588"/>
      <c r="BM269" s="1589"/>
      <c r="BN269" s="1590"/>
      <c r="BO269" s="1588"/>
      <c r="BP269" s="1588"/>
      <c r="BQ269" s="1588"/>
      <c r="BR269" s="1588"/>
      <c r="BS269" s="1589"/>
      <c r="BT269" s="1585"/>
      <c r="BU269" s="1585"/>
      <c r="BV269" s="1585"/>
      <c r="BW269" s="1585"/>
      <c r="BX269" s="1585"/>
      <c r="BY269" s="1585"/>
      <c r="BZ269" s="1585"/>
      <c r="CA269" s="1585"/>
      <c r="CB269" s="1585"/>
      <c r="CC269" s="1585"/>
      <c r="CD269" s="1585"/>
      <c r="CE269" s="1585"/>
      <c r="CH269" s="64" t="str">
        <f t="shared" si="4"/>
        <v/>
      </c>
    </row>
    <row r="270" spans="1:86" ht="19.5" customHeight="1" x14ac:dyDescent="0.2">
      <c r="A270" s="1618"/>
      <c r="B270" s="1619"/>
      <c r="C270" s="1619"/>
      <c r="D270" s="1619"/>
      <c r="E270" s="1620"/>
      <c r="F270" s="1618"/>
      <c r="G270" s="1619"/>
      <c r="H270" s="1619"/>
      <c r="I270" s="1619"/>
      <c r="J270" s="1619"/>
      <c r="K270" s="1620"/>
      <c r="L270" s="1610"/>
      <c r="M270" s="1611"/>
      <c r="N270" s="1612"/>
      <c r="O270" s="1582"/>
      <c r="P270" s="1621"/>
      <c r="Q270" s="1622"/>
      <c r="R270" s="1597"/>
      <c r="S270" s="1597"/>
      <c r="T270" s="1600"/>
      <c r="U270" s="1596"/>
      <c r="V270" s="1597"/>
      <c r="W270" s="1598"/>
      <c r="X270" s="1586"/>
      <c r="Y270" s="1587"/>
      <c r="Z270" s="1587"/>
      <c r="AA270" s="1587"/>
      <c r="AB270" s="1587"/>
      <c r="AC270" s="1587"/>
      <c r="AD270" s="1587"/>
      <c r="AE270" s="1587"/>
      <c r="AF270" s="1587"/>
      <c r="AG270" s="1587"/>
      <c r="AH270" s="1587"/>
      <c r="AI270" s="1587"/>
      <c r="AJ270" s="1587"/>
      <c r="AK270" s="1587"/>
      <c r="AL270" s="1587"/>
      <c r="AM270" s="1587"/>
      <c r="AN270" s="1597"/>
      <c r="AO270" s="1597"/>
      <c r="AP270" s="1600"/>
      <c r="AQ270" s="1596"/>
      <c r="AR270" s="1597"/>
      <c r="AS270" s="1598"/>
      <c r="AT270" s="1591" t="s">
        <v>1203</v>
      </c>
      <c r="AU270" s="1592"/>
      <c r="AV270" s="1593"/>
      <c r="AW270" s="1594"/>
      <c r="AX270" s="1594"/>
      <c r="AY270" s="1594"/>
      <c r="AZ270" s="1594"/>
      <c r="BA270" s="1594"/>
      <c r="BB270" s="1594"/>
      <c r="BC270" s="1594"/>
      <c r="BD270" s="1594"/>
      <c r="BE270" s="1594"/>
      <c r="BF270" s="1594"/>
      <c r="BG270" s="1594"/>
      <c r="BH270" s="1594"/>
      <c r="BI270" s="1594"/>
      <c r="BJ270" s="1595"/>
      <c r="BK270" s="1603"/>
      <c r="BL270" s="1603"/>
      <c r="BM270" s="1604"/>
      <c r="BN270" s="1605"/>
      <c r="BO270" s="1603"/>
      <c r="BP270" s="1603"/>
      <c r="BQ270" s="1603"/>
      <c r="BR270" s="1603"/>
      <c r="BS270" s="1604"/>
      <c r="BT270" s="1601"/>
      <c r="BU270" s="1601"/>
      <c r="BV270" s="1601"/>
      <c r="BW270" s="1601"/>
      <c r="BX270" s="1601"/>
      <c r="BY270" s="1601"/>
      <c r="BZ270" s="1601"/>
      <c r="CA270" s="1601"/>
      <c r="CB270" s="1601"/>
      <c r="CC270" s="1601"/>
      <c r="CD270" s="1601"/>
      <c r="CE270" s="1601"/>
      <c r="CH270" s="64" t="str">
        <f t="shared" si="4"/>
        <v/>
      </c>
    </row>
    <row r="271" spans="1:86" ht="19.5" customHeight="1" x14ac:dyDescent="0.2">
      <c r="A271" s="1618"/>
      <c r="B271" s="1619"/>
      <c r="C271" s="1619"/>
      <c r="D271" s="1619"/>
      <c r="E271" s="1620"/>
      <c r="F271" s="1618"/>
      <c r="G271" s="1619"/>
      <c r="H271" s="1619"/>
      <c r="I271" s="1619"/>
      <c r="J271" s="1619"/>
      <c r="K271" s="1620"/>
      <c r="L271" s="1610"/>
      <c r="M271" s="1611"/>
      <c r="N271" s="1612"/>
      <c r="O271" s="1582"/>
      <c r="P271" s="1621"/>
      <c r="Q271" s="1622"/>
      <c r="R271" s="1581"/>
      <c r="S271" s="1581"/>
      <c r="T271" s="1582"/>
      <c r="U271" s="1583"/>
      <c r="V271" s="1581"/>
      <c r="W271" s="1584"/>
      <c r="X271" s="1586"/>
      <c r="Y271" s="1587"/>
      <c r="Z271" s="1587"/>
      <c r="AA271" s="1587"/>
      <c r="AB271" s="1587"/>
      <c r="AC271" s="1587"/>
      <c r="AD271" s="1587"/>
      <c r="AE271" s="1587"/>
      <c r="AF271" s="1587"/>
      <c r="AG271" s="1587"/>
      <c r="AH271" s="1587"/>
      <c r="AI271" s="1587"/>
      <c r="AJ271" s="1587"/>
      <c r="AK271" s="1587"/>
      <c r="AL271" s="1587"/>
      <c r="AM271" s="1587"/>
      <c r="AN271" s="1581"/>
      <c r="AO271" s="1581"/>
      <c r="AP271" s="1582"/>
      <c r="AQ271" s="1583"/>
      <c r="AR271" s="1581"/>
      <c r="AS271" s="1584"/>
      <c r="AT271" s="1591" t="s">
        <v>1203</v>
      </c>
      <c r="AU271" s="1592"/>
      <c r="AV271" s="1593"/>
      <c r="AW271" s="1594"/>
      <c r="AX271" s="1594"/>
      <c r="AY271" s="1594"/>
      <c r="AZ271" s="1594"/>
      <c r="BA271" s="1594"/>
      <c r="BB271" s="1594"/>
      <c r="BC271" s="1594"/>
      <c r="BD271" s="1594"/>
      <c r="BE271" s="1594"/>
      <c r="BF271" s="1594"/>
      <c r="BG271" s="1594"/>
      <c r="BH271" s="1594"/>
      <c r="BI271" s="1594"/>
      <c r="BJ271" s="1595"/>
      <c r="BK271" s="1588"/>
      <c r="BL271" s="1588"/>
      <c r="BM271" s="1589"/>
      <c r="BN271" s="1590"/>
      <c r="BO271" s="1588"/>
      <c r="BP271" s="1588"/>
      <c r="BQ271" s="1588"/>
      <c r="BR271" s="1588"/>
      <c r="BS271" s="1589"/>
      <c r="BT271" s="1585"/>
      <c r="BU271" s="1585"/>
      <c r="BV271" s="1585"/>
      <c r="BW271" s="1585"/>
      <c r="BX271" s="1585"/>
      <c r="BY271" s="1585"/>
      <c r="BZ271" s="1585"/>
      <c r="CA271" s="1585"/>
      <c r="CB271" s="1585"/>
      <c r="CC271" s="1585"/>
      <c r="CD271" s="1585"/>
      <c r="CE271" s="1585"/>
      <c r="CH271" s="64" t="str">
        <f t="shared" si="4"/>
        <v/>
      </c>
    </row>
    <row r="272" spans="1:86" ht="19.5" customHeight="1" x14ac:dyDescent="0.2">
      <c r="A272" s="1618"/>
      <c r="B272" s="1619"/>
      <c r="C272" s="1619"/>
      <c r="D272" s="1619"/>
      <c r="E272" s="1620"/>
      <c r="F272" s="1618"/>
      <c r="G272" s="1619"/>
      <c r="H272" s="1619"/>
      <c r="I272" s="1619"/>
      <c r="J272" s="1619"/>
      <c r="K272" s="1620"/>
      <c r="L272" s="1610"/>
      <c r="M272" s="1611"/>
      <c r="N272" s="1612"/>
      <c r="O272" s="1582"/>
      <c r="P272" s="1621"/>
      <c r="Q272" s="1622"/>
      <c r="R272" s="1581"/>
      <c r="S272" s="1581"/>
      <c r="T272" s="1582"/>
      <c r="U272" s="1583"/>
      <c r="V272" s="1581"/>
      <c r="W272" s="1584"/>
      <c r="X272" s="1586"/>
      <c r="Y272" s="1587"/>
      <c r="Z272" s="1587"/>
      <c r="AA272" s="1587"/>
      <c r="AB272" s="1587"/>
      <c r="AC272" s="1587"/>
      <c r="AD272" s="1587"/>
      <c r="AE272" s="1587"/>
      <c r="AF272" s="1587"/>
      <c r="AG272" s="1587"/>
      <c r="AH272" s="1587"/>
      <c r="AI272" s="1587"/>
      <c r="AJ272" s="1587"/>
      <c r="AK272" s="1587"/>
      <c r="AL272" s="1587"/>
      <c r="AM272" s="1587"/>
      <c r="AN272" s="1581"/>
      <c r="AO272" s="1581"/>
      <c r="AP272" s="1582"/>
      <c r="AQ272" s="1583"/>
      <c r="AR272" s="1581"/>
      <c r="AS272" s="1584"/>
      <c r="AT272" s="1591" t="s">
        <v>1203</v>
      </c>
      <c r="AU272" s="1592"/>
      <c r="AV272" s="1593"/>
      <c r="AW272" s="1594"/>
      <c r="AX272" s="1594"/>
      <c r="AY272" s="1594"/>
      <c r="AZ272" s="1594"/>
      <c r="BA272" s="1594"/>
      <c r="BB272" s="1594"/>
      <c r="BC272" s="1594"/>
      <c r="BD272" s="1594"/>
      <c r="BE272" s="1594"/>
      <c r="BF272" s="1594"/>
      <c r="BG272" s="1594"/>
      <c r="BH272" s="1594"/>
      <c r="BI272" s="1594"/>
      <c r="BJ272" s="1595"/>
      <c r="BK272" s="1588"/>
      <c r="BL272" s="1588"/>
      <c r="BM272" s="1589"/>
      <c r="BN272" s="1590"/>
      <c r="BO272" s="1588"/>
      <c r="BP272" s="1588"/>
      <c r="BQ272" s="1588"/>
      <c r="BR272" s="1588"/>
      <c r="BS272" s="1589"/>
      <c r="BT272" s="1585"/>
      <c r="BU272" s="1585"/>
      <c r="BV272" s="1585"/>
      <c r="BW272" s="1585"/>
      <c r="BX272" s="1585"/>
      <c r="BY272" s="1585"/>
      <c r="BZ272" s="1585"/>
      <c r="CA272" s="1585"/>
      <c r="CB272" s="1585"/>
      <c r="CC272" s="1585"/>
      <c r="CD272" s="1585"/>
      <c r="CE272" s="1585"/>
      <c r="CH272" s="64" t="str">
        <f t="shared" si="4"/>
        <v/>
      </c>
    </row>
    <row r="273" spans="1:86" ht="19.5" customHeight="1" x14ac:dyDescent="0.2">
      <c r="A273" s="1618"/>
      <c r="B273" s="1619"/>
      <c r="C273" s="1619"/>
      <c r="D273" s="1619"/>
      <c r="E273" s="1620"/>
      <c r="F273" s="1618"/>
      <c r="G273" s="1619"/>
      <c r="H273" s="1619"/>
      <c r="I273" s="1619"/>
      <c r="J273" s="1619"/>
      <c r="K273" s="1620"/>
      <c r="L273" s="1610"/>
      <c r="M273" s="1611"/>
      <c r="N273" s="1612"/>
      <c r="O273" s="1582"/>
      <c r="P273" s="1621"/>
      <c r="Q273" s="1622"/>
      <c r="R273" s="1581"/>
      <c r="S273" s="1581"/>
      <c r="T273" s="1582"/>
      <c r="U273" s="1583"/>
      <c r="V273" s="1581"/>
      <c r="W273" s="1584"/>
      <c r="X273" s="1586"/>
      <c r="Y273" s="1587"/>
      <c r="Z273" s="1587"/>
      <c r="AA273" s="1587"/>
      <c r="AB273" s="1587"/>
      <c r="AC273" s="1587"/>
      <c r="AD273" s="1587"/>
      <c r="AE273" s="1587"/>
      <c r="AF273" s="1587"/>
      <c r="AG273" s="1587"/>
      <c r="AH273" s="1587"/>
      <c r="AI273" s="1587"/>
      <c r="AJ273" s="1587"/>
      <c r="AK273" s="1587"/>
      <c r="AL273" s="1587"/>
      <c r="AM273" s="1587"/>
      <c r="AN273" s="1581"/>
      <c r="AO273" s="1581"/>
      <c r="AP273" s="1582"/>
      <c r="AQ273" s="1583"/>
      <c r="AR273" s="1581"/>
      <c r="AS273" s="1584"/>
      <c r="AT273" s="1591" t="s">
        <v>1203</v>
      </c>
      <c r="AU273" s="1592"/>
      <c r="AV273" s="1593"/>
      <c r="AW273" s="1594"/>
      <c r="AX273" s="1594"/>
      <c r="AY273" s="1594"/>
      <c r="AZ273" s="1594"/>
      <c r="BA273" s="1594"/>
      <c r="BB273" s="1594"/>
      <c r="BC273" s="1594"/>
      <c r="BD273" s="1594"/>
      <c r="BE273" s="1594"/>
      <c r="BF273" s="1594"/>
      <c r="BG273" s="1594"/>
      <c r="BH273" s="1594"/>
      <c r="BI273" s="1594"/>
      <c r="BJ273" s="1595"/>
      <c r="BK273" s="1588"/>
      <c r="BL273" s="1588"/>
      <c r="BM273" s="1589"/>
      <c r="BN273" s="1590"/>
      <c r="BO273" s="1588"/>
      <c r="BP273" s="1588"/>
      <c r="BQ273" s="1588"/>
      <c r="BR273" s="1588"/>
      <c r="BS273" s="1589"/>
      <c r="BT273" s="1585"/>
      <c r="BU273" s="1585"/>
      <c r="BV273" s="1585"/>
      <c r="BW273" s="1585"/>
      <c r="BX273" s="1585"/>
      <c r="BY273" s="1585"/>
      <c r="BZ273" s="1585"/>
      <c r="CA273" s="1585"/>
      <c r="CB273" s="1585"/>
      <c r="CC273" s="1585"/>
      <c r="CD273" s="1585"/>
      <c r="CE273" s="1585"/>
      <c r="CH273" s="64" t="str">
        <f t="shared" si="4"/>
        <v/>
      </c>
    </row>
    <row r="274" spans="1:86" ht="19.5" customHeight="1" x14ac:dyDescent="0.2">
      <c r="A274" s="1618"/>
      <c r="B274" s="1619"/>
      <c r="C274" s="1619"/>
      <c r="D274" s="1619"/>
      <c r="E274" s="1620"/>
      <c r="F274" s="1618"/>
      <c r="G274" s="1619"/>
      <c r="H274" s="1619"/>
      <c r="I274" s="1619"/>
      <c r="J274" s="1619"/>
      <c r="K274" s="1620"/>
      <c r="L274" s="1610"/>
      <c r="M274" s="1611"/>
      <c r="N274" s="1612"/>
      <c r="O274" s="1582"/>
      <c r="P274" s="1621"/>
      <c r="Q274" s="1622"/>
      <c r="R274" s="1581"/>
      <c r="S274" s="1581"/>
      <c r="T274" s="1582"/>
      <c r="U274" s="1583"/>
      <c r="V274" s="1581"/>
      <c r="W274" s="1584"/>
      <c r="X274" s="1586"/>
      <c r="Y274" s="1587"/>
      <c r="Z274" s="1587"/>
      <c r="AA274" s="1587"/>
      <c r="AB274" s="1587"/>
      <c r="AC274" s="1587"/>
      <c r="AD274" s="1587"/>
      <c r="AE274" s="1587"/>
      <c r="AF274" s="1587"/>
      <c r="AG274" s="1587"/>
      <c r="AH274" s="1587"/>
      <c r="AI274" s="1587"/>
      <c r="AJ274" s="1587"/>
      <c r="AK274" s="1587"/>
      <c r="AL274" s="1587"/>
      <c r="AM274" s="1587"/>
      <c r="AN274" s="1581"/>
      <c r="AO274" s="1581"/>
      <c r="AP274" s="1582"/>
      <c r="AQ274" s="1583"/>
      <c r="AR274" s="1581"/>
      <c r="AS274" s="1584"/>
      <c r="AT274" s="1591" t="s">
        <v>1203</v>
      </c>
      <c r="AU274" s="1592"/>
      <c r="AV274" s="1593"/>
      <c r="AW274" s="1594"/>
      <c r="AX274" s="1594"/>
      <c r="AY274" s="1594"/>
      <c r="AZ274" s="1594"/>
      <c r="BA274" s="1594"/>
      <c r="BB274" s="1594"/>
      <c r="BC274" s="1594"/>
      <c r="BD274" s="1594"/>
      <c r="BE274" s="1594"/>
      <c r="BF274" s="1594"/>
      <c r="BG274" s="1594"/>
      <c r="BH274" s="1594"/>
      <c r="BI274" s="1594"/>
      <c r="BJ274" s="1595"/>
      <c r="BK274" s="1588"/>
      <c r="BL274" s="1588"/>
      <c r="BM274" s="1589"/>
      <c r="BN274" s="1590"/>
      <c r="BO274" s="1588"/>
      <c r="BP274" s="1588"/>
      <c r="BQ274" s="1588"/>
      <c r="BR274" s="1588"/>
      <c r="BS274" s="1589"/>
      <c r="BT274" s="1585"/>
      <c r="BU274" s="1585"/>
      <c r="BV274" s="1585"/>
      <c r="BW274" s="1585"/>
      <c r="BX274" s="1585"/>
      <c r="BY274" s="1585"/>
      <c r="BZ274" s="1585"/>
      <c r="CA274" s="1585"/>
      <c r="CB274" s="1585"/>
      <c r="CC274" s="1585"/>
      <c r="CD274" s="1585"/>
      <c r="CE274" s="1585"/>
      <c r="CH274" s="64" t="str">
        <f t="shared" si="4"/>
        <v/>
      </c>
    </row>
    <row r="275" spans="1:86" ht="19.5" customHeight="1" x14ac:dyDescent="0.2">
      <c r="A275" s="1618"/>
      <c r="B275" s="1619"/>
      <c r="C275" s="1619"/>
      <c r="D275" s="1619"/>
      <c r="E275" s="1620"/>
      <c r="F275" s="1618"/>
      <c r="G275" s="1619"/>
      <c r="H275" s="1619"/>
      <c r="I275" s="1619"/>
      <c r="J275" s="1619"/>
      <c r="K275" s="1620"/>
      <c r="L275" s="1610"/>
      <c r="M275" s="1611"/>
      <c r="N275" s="1612"/>
      <c r="O275" s="1582"/>
      <c r="P275" s="1621"/>
      <c r="Q275" s="1622"/>
      <c r="R275" s="1581"/>
      <c r="S275" s="1581"/>
      <c r="T275" s="1582"/>
      <c r="U275" s="1583"/>
      <c r="V275" s="1581"/>
      <c r="W275" s="1584"/>
      <c r="X275" s="1586"/>
      <c r="Y275" s="1587"/>
      <c r="Z275" s="1587"/>
      <c r="AA275" s="1587"/>
      <c r="AB275" s="1587"/>
      <c r="AC275" s="1587"/>
      <c r="AD275" s="1587"/>
      <c r="AE275" s="1587"/>
      <c r="AF275" s="1587"/>
      <c r="AG275" s="1587"/>
      <c r="AH275" s="1587"/>
      <c r="AI275" s="1587"/>
      <c r="AJ275" s="1587"/>
      <c r="AK275" s="1587"/>
      <c r="AL275" s="1587"/>
      <c r="AM275" s="1587"/>
      <c r="AN275" s="1581"/>
      <c r="AO275" s="1581"/>
      <c r="AP275" s="1582"/>
      <c r="AQ275" s="1583"/>
      <c r="AR275" s="1581"/>
      <c r="AS275" s="1584"/>
      <c r="AT275" s="1591" t="s">
        <v>1203</v>
      </c>
      <c r="AU275" s="1592"/>
      <c r="AV275" s="1593"/>
      <c r="AW275" s="1594"/>
      <c r="AX275" s="1594"/>
      <c r="AY275" s="1594"/>
      <c r="AZ275" s="1594"/>
      <c r="BA275" s="1594"/>
      <c r="BB275" s="1594"/>
      <c r="BC275" s="1594"/>
      <c r="BD275" s="1594"/>
      <c r="BE275" s="1594"/>
      <c r="BF275" s="1594"/>
      <c r="BG275" s="1594"/>
      <c r="BH275" s="1594"/>
      <c r="BI275" s="1594"/>
      <c r="BJ275" s="1595"/>
      <c r="BK275" s="1588"/>
      <c r="BL275" s="1588"/>
      <c r="BM275" s="1589"/>
      <c r="BN275" s="1590"/>
      <c r="BO275" s="1588"/>
      <c r="BP275" s="1588"/>
      <c r="BQ275" s="1588"/>
      <c r="BR275" s="1588"/>
      <c r="BS275" s="1589"/>
      <c r="BT275" s="1585"/>
      <c r="BU275" s="1585"/>
      <c r="BV275" s="1585"/>
      <c r="BW275" s="1585"/>
      <c r="BX275" s="1585"/>
      <c r="BY275" s="1585"/>
      <c r="BZ275" s="1585"/>
      <c r="CA275" s="1585"/>
      <c r="CB275" s="1585"/>
      <c r="CC275" s="1585"/>
      <c r="CD275" s="1585"/>
      <c r="CE275" s="1585"/>
      <c r="CH275" s="64" t="str">
        <f t="shared" si="4"/>
        <v/>
      </c>
    </row>
    <row r="276" spans="1:86" ht="19.5" customHeight="1" x14ac:dyDescent="0.2">
      <c r="A276" s="1618"/>
      <c r="B276" s="1619"/>
      <c r="C276" s="1619"/>
      <c r="D276" s="1619"/>
      <c r="E276" s="1620"/>
      <c r="F276" s="1618"/>
      <c r="G276" s="1619"/>
      <c r="H276" s="1619"/>
      <c r="I276" s="1619"/>
      <c r="J276" s="1619"/>
      <c r="K276" s="1620"/>
      <c r="L276" s="1610"/>
      <c r="M276" s="1611"/>
      <c r="N276" s="1612"/>
      <c r="O276" s="1582"/>
      <c r="P276" s="1621"/>
      <c r="Q276" s="1622"/>
      <c r="R276" s="1581"/>
      <c r="S276" s="1581"/>
      <c r="T276" s="1582"/>
      <c r="U276" s="1583"/>
      <c r="V276" s="1581"/>
      <c r="W276" s="1584"/>
      <c r="X276" s="1586"/>
      <c r="Y276" s="1587"/>
      <c r="Z276" s="1587"/>
      <c r="AA276" s="1587"/>
      <c r="AB276" s="1587"/>
      <c r="AC276" s="1587"/>
      <c r="AD276" s="1587"/>
      <c r="AE276" s="1587"/>
      <c r="AF276" s="1587"/>
      <c r="AG276" s="1587"/>
      <c r="AH276" s="1587"/>
      <c r="AI276" s="1587"/>
      <c r="AJ276" s="1587"/>
      <c r="AK276" s="1587"/>
      <c r="AL276" s="1587"/>
      <c r="AM276" s="1587"/>
      <c r="AN276" s="1581"/>
      <c r="AO276" s="1581"/>
      <c r="AP276" s="1582"/>
      <c r="AQ276" s="1583"/>
      <c r="AR276" s="1581"/>
      <c r="AS276" s="1584"/>
      <c r="AT276" s="1591" t="s">
        <v>1203</v>
      </c>
      <c r="AU276" s="1592"/>
      <c r="AV276" s="1593"/>
      <c r="AW276" s="1594"/>
      <c r="AX276" s="1594"/>
      <c r="AY276" s="1594"/>
      <c r="AZ276" s="1594"/>
      <c r="BA276" s="1594"/>
      <c r="BB276" s="1594"/>
      <c r="BC276" s="1594"/>
      <c r="BD276" s="1594"/>
      <c r="BE276" s="1594"/>
      <c r="BF276" s="1594"/>
      <c r="BG276" s="1594"/>
      <c r="BH276" s="1594"/>
      <c r="BI276" s="1594"/>
      <c r="BJ276" s="1595"/>
      <c r="BK276" s="1588"/>
      <c r="BL276" s="1588"/>
      <c r="BM276" s="1589"/>
      <c r="BN276" s="1590"/>
      <c r="BO276" s="1588"/>
      <c r="BP276" s="1588"/>
      <c r="BQ276" s="1588"/>
      <c r="BR276" s="1588"/>
      <c r="BS276" s="1589"/>
      <c r="BT276" s="1585"/>
      <c r="BU276" s="1585"/>
      <c r="BV276" s="1585"/>
      <c r="BW276" s="1585"/>
      <c r="BX276" s="1585"/>
      <c r="BY276" s="1585"/>
      <c r="BZ276" s="1585"/>
      <c r="CA276" s="1585"/>
      <c r="CB276" s="1585"/>
      <c r="CC276" s="1585"/>
      <c r="CD276" s="1585"/>
      <c r="CE276" s="1585"/>
      <c r="CH276" s="64" t="str">
        <f t="shared" si="4"/>
        <v/>
      </c>
    </row>
    <row r="277" spans="1:86" ht="19.5" customHeight="1" x14ac:dyDescent="0.2">
      <c r="A277" s="1618"/>
      <c r="B277" s="1619"/>
      <c r="C277" s="1619"/>
      <c r="D277" s="1619"/>
      <c r="E277" s="1620"/>
      <c r="F277" s="1618"/>
      <c r="G277" s="1619"/>
      <c r="H277" s="1619"/>
      <c r="I277" s="1619"/>
      <c r="J277" s="1619"/>
      <c r="K277" s="1620"/>
      <c r="L277" s="1610"/>
      <c r="M277" s="1611"/>
      <c r="N277" s="1612"/>
      <c r="O277" s="1582"/>
      <c r="P277" s="1621"/>
      <c r="Q277" s="1622"/>
      <c r="R277" s="1581"/>
      <c r="S277" s="1581"/>
      <c r="T277" s="1582"/>
      <c r="U277" s="1583"/>
      <c r="V277" s="1581"/>
      <c r="W277" s="1584"/>
      <c r="X277" s="1586"/>
      <c r="Y277" s="1587"/>
      <c r="Z277" s="1587"/>
      <c r="AA277" s="1587"/>
      <c r="AB277" s="1587"/>
      <c r="AC277" s="1587"/>
      <c r="AD277" s="1587"/>
      <c r="AE277" s="1587"/>
      <c r="AF277" s="1587"/>
      <c r="AG277" s="1587"/>
      <c r="AH277" s="1587"/>
      <c r="AI277" s="1587"/>
      <c r="AJ277" s="1587"/>
      <c r="AK277" s="1587"/>
      <c r="AL277" s="1587"/>
      <c r="AM277" s="1587"/>
      <c r="AN277" s="1581"/>
      <c r="AO277" s="1581"/>
      <c r="AP277" s="1582"/>
      <c r="AQ277" s="1583"/>
      <c r="AR277" s="1581"/>
      <c r="AS277" s="1584"/>
      <c r="AT277" s="1591" t="s">
        <v>1203</v>
      </c>
      <c r="AU277" s="1592"/>
      <c r="AV277" s="1593"/>
      <c r="AW277" s="1594"/>
      <c r="AX277" s="1594"/>
      <c r="AY277" s="1594"/>
      <c r="AZ277" s="1594"/>
      <c r="BA277" s="1594"/>
      <c r="BB277" s="1594"/>
      <c r="BC277" s="1594"/>
      <c r="BD277" s="1594"/>
      <c r="BE277" s="1594"/>
      <c r="BF277" s="1594"/>
      <c r="BG277" s="1594"/>
      <c r="BH277" s="1594"/>
      <c r="BI277" s="1594"/>
      <c r="BJ277" s="1595"/>
      <c r="BK277" s="1588"/>
      <c r="BL277" s="1588"/>
      <c r="BM277" s="1589"/>
      <c r="BN277" s="1590"/>
      <c r="BO277" s="1588"/>
      <c r="BP277" s="1588"/>
      <c r="BQ277" s="1588"/>
      <c r="BR277" s="1588"/>
      <c r="BS277" s="1589"/>
      <c r="BT277" s="1585"/>
      <c r="BU277" s="1585"/>
      <c r="BV277" s="1585"/>
      <c r="BW277" s="1585"/>
      <c r="BX277" s="1585"/>
      <c r="BY277" s="1585"/>
      <c r="BZ277" s="1585"/>
      <c r="CA277" s="1585"/>
      <c r="CB277" s="1585"/>
      <c r="CC277" s="1585"/>
      <c r="CD277" s="1585"/>
      <c r="CE277" s="1585"/>
      <c r="CH277" s="64" t="str">
        <f t="shared" si="4"/>
        <v/>
      </c>
    </row>
    <row r="278" spans="1:86" ht="19.5" customHeight="1" x14ac:dyDescent="0.2">
      <c r="A278" s="1618"/>
      <c r="B278" s="1619"/>
      <c r="C278" s="1619"/>
      <c r="D278" s="1619"/>
      <c r="E278" s="1620"/>
      <c r="F278" s="1618"/>
      <c r="G278" s="1619"/>
      <c r="H278" s="1619"/>
      <c r="I278" s="1619"/>
      <c r="J278" s="1619"/>
      <c r="K278" s="1620"/>
      <c r="L278" s="1610"/>
      <c r="M278" s="1611"/>
      <c r="N278" s="1612"/>
      <c r="O278" s="1582"/>
      <c r="P278" s="1621"/>
      <c r="Q278" s="1622"/>
      <c r="R278" s="1581"/>
      <c r="S278" s="1581"/>
      <c r="T278" s="1582"/>
      <c r="U278" s="1583"/>
      <c r="V278" s="1581"/>
      <c r="W278" s="1584"/>
      <c r="X278" s="1586"/>
      <c r="Y278" s="1587"/>
      <c r="Z278" s="1587"/>
      <c r="AA278" s="1587"/>
      <c r="AB278" s="1587"/>
      <c r="AC278" s="1587"/>
      <c r="AD278" s="1587"/>
      <c r="AE278" s="1587"/>
      <c r="AF278" s="1587"/>
      <c r="AG278" s="1587"/>
      <c r="AH278" s="1587"/>
      <c r="AI278" s="1587"/>
      <c r="AJ278" s="1587"/>
      <c r="AK278" s="1587"/>
      <c r="AL278" s="1587"/>
      <c r="AM278" s="1587"/>
      <c r="AN278" s="1581"/>
      <c r="AO278" s="1581"/>
      <c r="AP278" s="1582"/>
      <c r="AQ278" s="1583"/>
      <c r="AR278" s="1581"/>
      <c r="AS278" s="1584"/>
      <c r="AT278" s="1591" t="s">
        <v>1203</v>
      </c>
      <c r="AU278" s="1592"/>
      <c r="AV278" s="1593"/>
      <c r="AW278" s="1594"/>
      <c r="AX278" s="1594"/>
      <c r="AY278" s="1594"/>
      <c r="AZ278" s="1594"/>
      <c r="BA278" s="1594"/>
      <c r="BB278" s="1594"/>
      <c r="BC278" s="1594"/>
      <c r="BD278" s="1594"/>
      <c r="BE278" s="1594"/>
      <c r="BF278" s="1594"/>
      <c r="BG278" s="1594"/>
      <c r="BH278" s="1594"/>
      <c r="BI278" s="1594"/>
      <c r="BJ278" s="1595"/>
      <c r="BK278" s="1588"/>
      <c r="BL278" s="1588"/>
      <c r="BM278" s="1589"/>
      <c r="BN278" s="1590"/>
      <c r="BO278" s="1588"/>
      <c r="BP278" s="1588"/>
      <c r="BQ278" s="1588"/>
      <c r="BR278" s="1588"/>
      <c r="BS278" s="1589"/>
      <c r="BT278" s="1585"/>
      <c r="BU278" s="1585"/>
      <c r="BV278" s="1585"/>
      <c r="BW278" s="1585"/>
      <c r="BX278" s="1585"/>
      <c r="BY278" s="1585"/>
      <c r="BZ278" s="1585"/>
      <c r="CA278" s="1585"/>
      <c r="CB278" s="1585"/>
      <c r="CC278" s="1585"/>
      <c r="CD278" s="1585"/>
      <c r="CE278" s="1585"/>
      <c r="CH278" s="64" t="str">
        <f t="shared" si="4"/>
        <v/>
      </c>
    </row>
    <row r="279" spans="1:86" ht="19.5" customHeight="1" x14ac:dyDescent="0.2">
      <c r="A279" s="1618"/>
      <c r="B279" s="1619"/>
      <c r="C279" s="1619"/>
      <c r="D279" s="1619"/>
      <c r="E279" s="1620"/>
      <c r="F279" s="1618"/>
      <c r="G279" s="1619"/>
      <c r="H279" s="1619"/>
      <c r="I279" s="1619"/>
      <c r="J279" s="1619"/>
      <c r="K279" s="1620"/>
      <c r="L279" s="1610"/>
      <c r="M279" s="1611"/>
      <c r="N279" s="1612"/>
      <c r="O279" s="1582"/>
      <c r="P279" s="1621"/>
      <c r="Q279" s="1622"/>
      <c r="R279" s="1581"/>
      <c r="S279" s="1581"/>
      <c r="T279" s="1582"/>
      <c r="U279" s="1583"/>
      <c r="V279" s="1581"/>
      <c r="W279" s="1584"/>
      <c r="X279" s="1586"/>
      <c r="Y279" s="1587"/>
      <c r="Z279" s="1587"/>
      <c r="AA279" s="1587"/>
      <c r="AB279" s="1587"/>
      <c r="AC279" s="1587"/>
      <c r="AD279" s="1587"/>
      <c r="AE279" s="1587"/>
      <c r="AF279" s="1587"/>
      <c r="AG279" s="1587"/>
      <c r="AH279" s="1587"/>
      <c r="AI279" s="1587"/>
      <c r="AJ279" s="1587"/>
      <c r="AK279" s="1587"/>
      <c r="AL279" s="1587"/>
      <c r="AM279" s="1587"/>
      <c r="AN279" s="1581"/>
      <c r="AO279" s="1581"/>
      <c r="AP279" s="1582"/>
      <c r="AQ279" s="1583"/>
      <c r="AR279" s="1581"/>
      <c r="AS279" s="1584"/>
      <c r="AT279" s="1591" t="s">
        <v>1203</v>
      </c>
      <c r="AU279" s="1592"/>
      <c r="AV279" s="1593"/>
      <c r="AW279" s="1594"/>
      <c r="AX279" s="1594"/>
      <c r="AY279" s="1594"/>
      <c r="AZ279" s="1594"/>
      <c r="BA279" s="1594"/>
      <c r="BB279" s="1594"/>
      <c r="BC279" s="1594"/>
      <c r="BD279" s="1594"/>
      <c r="BE279" s="1594"/>
      <c r="BF279" s="1594"/>
      <c r="BG279" s="1594"/>
      <c r="BH279" s="1594"/>
      <c r="BI279" s="1594"/>
      <c r="BJ279" s="1595"/>
      <c r="BK279" s="1588"/>
      <c r="BL279" s="1588"/>
      <c r="BM279" s="1589"/>
      <c r="BN279" s="1590"/>
      <c r="BO279" s="1588"/>
      <c r="BP279" s="1588"/>
      <c r="BQ279" s="1588"/>
      <c r="BR279" s="1588"/>
      <c r="BS279" s="1589"/>
      <c r="BT279" s="1585"/>
      <c r="BU279" s="1585"/>
      <c r="BV279" s="1585"/>
      <c r="BW279" s="1585"/>
      <c r="BX279" s="1585"/>
      <c r="BY279" s="1585"/>
      <c r="BZ279" s="1585"/>
      <c r="CA279" s="1585"/>
      <c r="CB279" s="1585"/>
      <c r="CC279" s="1585"/>
      <c r="CD279" s="1585"/>
      <c r="CE279" s="1585"/>
      <c r="CH279" s="64" t="str">
        <f t="shared" si="4"/>
        <v/>
      </c>
    </row>
    <row r="280" spans="1:86" ht="19.5" customHeight="1" x14ac:dyDescent="0.2">
      <c r="A280" s="1618"/>
      <c r="B280" s="1619"/>
      <c r="C280" s="1619"/>
      <c r="D280" s="1619"/>
      <c r="E280" s="1620"/>
      <c r="F280" s="1618"/>
      <c r="G280" s="1619"/>
      <c r="H280" s="1619"/>
      <c r="I280" s="1619"/>
      <c r="J280" s="1619"/>
      <c r="K280" s="1620"/>
      <c r="L280" s="1610"/>
      <c r="M280" s="1611"/>
      <c r="N280" s="1612"/>
      <c r="O280" s="1582"/>
      <c r="P280" s="1621"/>
      <c r="Q280" s="1622"/>
      <c r="R280" s="1581"/>
      <c r="S280" s="1581"/>
      <c r="T280" s="1582"/>
      <c r="U280" s="1583"/>
      <c r="V280" s="1581"/>
      <c r="W280" s="1584"/>
      <c r="X280" s="1586"/>
      <c r="Y280" s="1587"/>
      <c r="Z280" s="1587"/>
      <c r="AA280" s="1587"/>
      <c r="AB280" s="1587"/>
      <c r="AC280" s="1587"/>
      <c r="AD280" s="1587"/>
      <c r="AE280" s="1587"/>
      <c r="AF280" s="1587"/>
      <c r="AG280" s="1587"/>
      <c r="AH280" s="1587"/>
      <c r="AI280" s="1587"/>
      <c r="AJ280" s="1587"/>
      <c r="AK280" s="1587"/>
      <c r="AL280" s="1587"/>
      <c r="AM280" s="1587"/>
      <c r="AN280" s="1581"/>
      <c r="AO280" s="1581"/>
      <c r="AP280" s="1582"/>
      <c r="AQ280" s="1583"/>
      <c r="AR280" s="1581"/>
      <c r="AS280" s="1584"/>
      <c r="AT280" s="1591" t="s">
        <v>1203</v>
      </c>
      <c r="AU280" s="1592"/>
      <c r="AV280" s="1593"/>
      <c r="AW280" s="1594"/>
      <c r="AX280" s="1594"/>
      <c r="AY280" s="1594"/>
      <c r="AZ280" s="1594"/>
      <c r="BA280" s="1594"/>
      <c r="BB280" s="1594"/>
      <c r="BC280" s="1594"/>
      <c r="BD280" s="1594"/>
      <c r="BE280" s="1594"/>
      <c r="BF280" s="1594"/>
      <c r="BG280" s="1594"/>
      <c r="BH280" s="1594"/>
      <c r="BI280" s="1594"/>
      <c r="BJ280" s="1595"/>
      <c r="BK280" s="1588"/>
      <c r="BL280" s="1588"/>
      <c r="BM280" s="1589"/>
      <c r="BN280" s="1590"/>
      <c r="BO280" s="1588"/>
      <c r="BP280" s="1588"/>
      <c r="BQ280" s="1588"/>
      <c r="BR280" s="1588"/>
      <c r="BS280" s="1589"/>
      <c r="BT280" s="1585"/>
      <c r="BU280" s="1585"/>
      <c r="BV280" s="1585"/>
      <c r="BW280" s="1585"/>
      <c r="BX280" s="1585"/>
      <c r="BY280" s="1585"/>
      <c r="BZ280" s="1585"/>
      <c r="CA280" s="1585"/>
      <c r="CB280" s="1585"/>
      <c r="CC280" s="1585"/>
      <c r="CD280" s="1585"/>
      <c r="CE280" s="1585"/>
      <c r="CH280" s="64" t="str">
        <f t="shared" si="4"/>
        <v/>
      </c>
    </row>
    <row r="281" spans="1:86" ht="19.5" customHeight="1" x14ac:dyDescent="0.2">
      <c r="A281" s="1618"/>
      <c r="B281" s="1619"/>
      <c r="C281" s="1619"/>
      <c r="D281" s="1619"/>
      <c r="E281" s="1620"/>
      <c r="F281" s="1618"/>
      <c r="G281" s="1619"/>
      <c r="H281" s="1619"/>
      <c r="I281" s="1619"/>
      <c r="J281" s="1619"/>
      <c r="K281" s="1620"/>
      <c r="L281" s="1610"/>
      <c r="M281" s="1611"/>
      <c r="N281" s="1612"/>
      <c r="O281" s="1582"/>
      <c r="P281" s="1621"/>
      <c r="Q281" s="1622"/>
      <c r="R281" s="1581"/>
      <c r="S281" s="1581"/>
      <c r="T281" s="1582"/>
      <c r="U281" s="1583"/>
      <c r="V281" s="1581"/>
      <c r="W281" s="1584"/>
      <c r="X281" s="1586"/>
      <c r="Y281" s="1587"/>
      <c r="Z281" s="1587"/>
      <c r="AA281" s="1587"/>
      <c r="AB281" s="1587"/>
      <c r="AC281" s="1587"/>
      <c r="AD281" s="1587"/>
      <c r="AE281" s="1587"/>
      <c r="AF281" s="1587"/>
      <c r="AG281" s="1587"/>
      <c r="AH281" s="1587"/>
      <c r="AI281" s="1587"/>
      <c r="AJ281" s="1587"/>
      <c r="AK281" s="1587"/>
      <c r="AL281" s="1587"/>
      <c r="AM281" s="1587"/>
      <c r="AN281" s="1581"/>
      <c r="AO281" s="1581"/>
      <c r="AP281" s="1582"/>
      <c r="AQ281" s="1583"/>
      <c r="AR281" s="1581"/>
      <c r="AS281" s="1584"/>
      <c r="AT281" s="1591" t="s">
        <v>1203</v>
      </c>
      <c r="AU281" s="1592"/>
      <c r="AV281" s="1593"/>
      <c r="AW281" s="1594"/>
      <c r="AX281" s="1594"/>
      <c r="AY281" s="1594"/>
      <c r="AZ281" s="1594"/>
      <c r="BA281" s="1594"/>
      <c r="BB281" s="1594"/>
      <c r="BC281" s="1594"/>
      <c r="BD281" s="1594"/>
      <c r="BE281" s="1594"/>
      <c r="BF281" s="1594"/>
      <c r="BG281" s="1594"/>
      <c r="BH281" s="1594"/>
      <c r="BI281" s="1594"/>
      <c r="BJ281" s="1595"/>
      <c r="BK281" s="1588"/>
      <c r="BL281" s="1588"/>
      <c r="BM281" s="1589"/>
      <c r="BN281" s="1590"/>
      <c r="BO281" s="1588"/>
      <c r="BP281" s="1588"/>
      <c r="BQ281" s="1588"/>
      <c r="BR281" s="1588"/>
      <c r="BS281" s="1589"/>
      <c r="BT281" s="1585"/>
      <c r="BU281" s="1585"/>
      <c r="BV281" s="1585"/>
      <c r="BW281" s="1585"/>
      <c r="BX281" s="1585"/>
      <c r="BY281" s="1585"/>
      <c r="BZ281" s="1585"/>
      <c r="CA281" s="1585"/>
      <c r="CB281" s="1585"/>
      <c r="CC281" s="1585"/>
      <c r="CD281" s="1585"/>
      <c r="CE281" s="1585"/>
      <c r="CH281" s="64" t="str">
        <f t="shared" si="4"/>
        <v/>
      </c>
    </row>
    <row r="282" spans="1:86" ht="19.5" customHeight="1" x14ac:dyDescent="0.2">
      <c r="A282" s="1618"/>
      <c r="B282" s="1619"/>
      <c r="C282" s="1619"/>
      <c r="D282" s="1619"/>
      <c r="E282" s="1620"/>
      <c r="F282" s="1618"/>
      <c r="G282" s="1619"/>
      <c r="H282" s="1619"/>
      <c r="I282" s="1619"/>
      <c r="J282" s="1619"/>
      <c r="K282" s="1620"/>
      <c r="L282" s="1610"/>
      <c r="M282" s="1611"/>
      <c r="N282" s="1612"/>
      <c r="O282" s="1582"/>
      <c r="P282" s="1621"/>
      <c r="Q282" s="1622"/>
      <c r="R282" s="1581"/>
      <c r="S282" s="1581"/>
      <c r="T282" s="1582"/>
      <c r="U282" s="1583"/>
      <c r="V282" s="1581"/>
      <c r="W282" s="1584"/>
      <c r="X282" s="1586"/>
      <c r="Y282" s="1587"/>
      <c r="Z282" s="1587"/>
      <c r="AA282" s="1587"/>
      <c r="AB282" s="1587"/>
      <c r="AC282" s="1587"/>
      <c r="AD282" s="1587"/>
      <c r="AE282" s="1587"/>
      <c r="AF282" s="1587"/>
      <c r="AG282" s="1587"/>
      <c r="AH282" s="1587"/>
      <c r="AI282" s="1587"/>
      <c r="AJ282" s="1587"/>
      <c r="AK282" s="1587"/>
      <c r="AL282" s="1587"/>
      <c r="AM282" s="1587"/>
      <c r="AN282" s="1581"/>
      <c r="AO282" s="1581"/>
      <c r="AP282" s="1582"/>
      <c r="AQ282" s="1583"/>
      <c r="AR282" s="1581"/>
      <c r="AS282" s="1584"/>
      <c r="AT282" s="1591" t="s">
        <v>1203</v>
      </c>
      <c r="AU282" s="1592"/>
      <c r="AV282" s="1593"/>
      <c r="AW282" s="1594"/>
      <c r="AX282" s="1594"/>
      <c r="AY282" s="1594"/>
      <c r="AZ282" s="1594"/>
      <c r="BA282" s="1594"/>
      <c r="BB282" s="1594"/>
      <c r="BC282" s="1594"/>
      <c r="BD282" s="1594"/>
      <c r="BE282" s="1594"/>
      <c r="BF282" s="1594"/>
      <c r="BG282" s="1594"/>
      <c r="BH282" s="1594"/>
      <c r="BI282" s="1594"/>
      <c r="BJ282" s="1595"/>
      <c r="BK282" s="1588"/>
      <c r="BL282" s="1588"/>
      <c r="BM282" s="1589"/>
      <c r="BN282" s="1590"/>
      <c r="BO282" s="1588"/>
      <c r="BP282" s="1588"/>
      <c r="BQ282" s="1588"/>
      <c r="BR282" s="1588"/>
      <c r="BS282" s="1589"/>
      <c r="BT282" s="1585"/>
      <c r="BU282" s="1585"/>
      <c r="BV282" s="1585"/>
      <c r="BW282" s="1585"/>
      <c r="BX282" s="1585"/>
      <c r="BY282" s="1585"/>
      <c r="BZ282" s="1585"/>
      <c r="CA282" s="1585"/>
      <c r="CB282" s="1585"/>
      <c r="CC282" s="1585"/>
      <c r="CD282" s="1585"/>
      <c r="CE282" s="1585"/>
      <c r="CH282" s="64" t="str">
        <f t="shared" si="4"/>
        <v/>
      </c>
    </row>
    <row r="283" spans="1:86" ht="19.5" customHeight="1" x14ac:dyDescent="0.2">
      <c r="A283" s="1618"/>
      <c r="B283" s="1619"/>
      <c r="C283" s="1619"/>
      <c r="D283" s="1619"/>
      <c r="E283" s="1620"/>
      <c r="F283" s="1618"/>
      <c r="G283" s="1619"/>
      <c r="H283" s="1619"/>
      <c r="I283" s="1619"/>
      <c r="J283" s="1619"/>
      <c r="K283" s="1620"/>
      <c r="L283" s="1610"/>
      <c r="M283" s="1611"/>
      <c r="N283" s="1612"/>
      <c r="O283" s="1582"/>
      <c r="P283" s="1621"/>
      <c r="Q283" s="1622"/>
      <c r="R283" s="1581"/>
      <c r="S283" s="1581"/>
      <c r="T283" s="1582"/>
      <c r="U283" s="1583"/>
      <c r="V283" s="1581"/>
      <c r="W283" s="1584"/>
      <c r="X283" s="1586"/>
      <c r="Y283" s="1587"/>
      <c r="Z283" s="1587"/>
      <c r="AA283" s="1587"/>
      <c r="AB283" s="1587"/>
      <c r="AC283" s="1587"/>
      <c r="AD283" s="1587"/>
      <c r="AE283" s="1587"/>
      <c r="AF283" s="1587"/>
      <c r="AG283" s="1587"/>
      <c r="AH283" s="1587"/>
      <c r="AI283" s="1587"/>
      <c r="AJ283" s="1587"/>
      <c r="AK283" s="1587"/>
      <c r="AL283" s="1587"/>
      <c r="AM283" s="1587"/>
      <c r="AN283" s="1581"/>
      <c r="AO283" s="1581"/>
      <c r="AP283" s="1582"/>
      <c r="AQ283" s="1583"/>
      <c r="AR283" s="1581"/>
      <c r="AS283" s="1584"/>
      <c r="AT283" s="1591" t="s">
        <v>1203</v>
      </c>
      <c r="AU283" s="1592"/>
      <c r="AV283" s="1593"/>
      <c r="AW283" s="1594"/>
      <c r="AX283" s="1594"/>
      <c r="AY283" s="1594"/>
      <c r="AZ283" s="1594"/>
      <c r="BA283" s="1594"/>
      <c r="BB283" s="1594"/>
      <c r="BC283" s="1594"/>
      <c r="BD283" s="1594"/>
      <c r="BE283" s="1594"/>
      <c r="BF283" s="1594"/>
      <c r="BG283" s="1594"/>
      <c r="BH283" s="1594"/>
      <c r="BI283" s="1594"/>
      <c r="BJ283" s="1595"/>
      <c r="BK283" s="1588"/>
      <c r="BL283" s="1588"/>
      <c r="BM283" s="1589"/>
      <c r="BN283" s="1590"/>
      <c r="BO283" s="1588"/>
      <c r="BP283" s="1588"/>
      <c r="BQ283" s="1588"/>
      <c r="BR283" s="1588"/>
      <c r="BS283" s="1589"/>
      <c r="BT283" s="1585"/>
      <c r="BU283" s="1585"/>
      <c r="BV283" s="1585"/>
      <c r="BW283" s="1585"/>
      <c r="BX283" s="1585"/>
      <c r="BY283" s="1585"/>
      <c r="BZ283" s="1585"/>
      <c r="CA283" s="1585"/>
      <c r="CB283" s="1585"/>
      <c r="CC283" s="1585"/>
      <c r="CD283" s="1585"/>
      <c r="CE283" s="1585"/>
      <c r="CH283" s="64" t="str">
        <f t="shared" si="4"/>
        <v/>
      </c>
    </row>
    <row r="284" spans="1:86" ht="19.5" customHeight="1" x14ac:dyDescent="0.2">
      <c r="A284" s="1618"/>
      <c r="B284" s="1619"/>
      <c r="C284" s="1619"/>
      <c r="D284" s="1619"/>
      <c r="E284" s="1620"/>
      <c r="F284" s="1618"/>
      <c r="G284" s="1619"/>
      <c r="H284" s="1619"/>
      <c r="I284" s="1619"/>
      <c r="J284" s="1619"/>
      <c r="K284" s="1620"/>
      <c r="L284" s="1610"/>
      <c r="M284" s="1611"/>
      <c r="N284" s="1612"/>
      <c r="O284" s="1582"/>
      <c r="P284" s="1621"/>
      <c r="Q284" s="1622"/>
      <c r="R284" s="1581"/>
      <c r="S284" s="1581"/>
      <c r="T284" s="1582"/>
      <c r="U284" s="1583"/>
      <c r="V284" s="1581"/>
      <c r="W284" s="1584"/>
      <c r="X284" s="1586"/>
      <c r="Y284" s="1587"/>
      <c r="Z284" s="1587"/>
      <c r="AA284" s="1587"/>
      <c r="AB284" s="1587"/>
      <c r="AC284" s="1587"/>
      <c r="AD284" s="1587"/>
      <c r="AE284" s="1587"/>
      <c r="AF284" s="1587"/>
      <c r="AG284" s="1587"/>
      <c r="AH284" s="1587"/>
      <c r="AI284" s="1587"/>
      <c r="AJ284" s="1587"/>
      <c r="AK284" s="1587"/>
      <c r="AL284" s="1587"/>
      <c r="AM284" s="1587"/>
      <c r="AN284" s="1581"/>
      <c r="AO284" s="1581"/>
      <c r="AP284" s="1582"/>
      <c r="AQ284" s="1583"/>
      <c r="AR284" s="1581"/>
      <c r="AS284" s="1584"/>
      <c r="AT284" s="1591" t="s">
        <v>1203</v>
      </c>
      <c r="AU284" s="1592"/>
      <c r="AV284" s="1593"/>
      <c r="AW284" s="1594"/>
      <c r="AX284" s="1594"/>
      <c r="AY284" s="1594"/>
      <c r="AZ284" s="1594"/>
      <c r="BA284" s="1594"/>
      <c r="BB284" s="1594"/>
      <c r="BC284" s="1594"/>
      <c r="BD284" s="1594"/>
      <c r="BE284" s="1594"/>
      <c r="BF284" s="1594"/>
      <c r="BG284" s="1594"/>
      <c r="BH284" s="1594"/>
      <c r="BI284" s="1594"/>
      <c r="BJ284" s="1595"/>
      <c r="BK284" s="1588"/>
      <c r="BL284" s="1588"/>
      <c r="BM284" s="1589"/>
      <c r="BN284" s="1590"/>
      <c r="BO284" s="1588"/>
      <c r="BP284" s="1588"/>
      <c r="BQ284" s="1588"/>
      <c r="BR284" s="1588"/>
      <c r="BS284" s="1589"/>
      <c r="BT284" s="1585"/>
      <c r="BU284" s="1585"/>
      <c r="BV284" s="1585"/>
      <c r="BW284" s="1585"/>
      <c r="BX284" s="1585"/>
      <c r="BY284" s="1585"/>
      <c r="BZ284" s="1585"/>
      <c r="CA284" s="1585"/>
      <c r="CB284" s="1585"/>
      <c r="CC284" s="1585"/>
      <c r="CD284" s="1585"/>
      <c r="CE284" s="1585"/>
      <c r="CH284" s="64" t="str">
        <f t="shared" si="4"/>
        <v/>
      </c>
    </row>
    <row r="285" spans="1:86" ht="19.5" customHeight="1" x14ac:dyDescent="0.2">
      <c r="A285" s="1618"/>
      <c r="B285" s="1619"/>
      <c r="C285" s="1619"/>
      <c r="D285" s="1619"/>
      <c r="E285" s="1620"/>
      <c r="F285" s="1618"/>
      <c r="G285" s="1619"/>
      <c r="H285" s="1619"/>
      <c r="I285" s="1619"/>
      <c r="J285" s="1619"/>
      <c r="K285" s="1620"/>
      <c r="L285" s="1610"/>
      <c r="M285" s="1611"/>
      <c r="N285" s="1612"/>
      <c r="O285" s="1582"/>
      <c r="P285" s="1621"/>
      <c r="Q285" s="1622"/>
      <c r="R285" s="1581"/>
      <c r="S285" s="1581"/>
      <c r="T285" s="1582"/>
      <c r="U285" s="1583"/>
      <c r="V285" s="1581"/>
      <c r="W285" s="1584"/>
      <c r="X285" s="1586"/>
      <c r="Y285" s="1587"/>
      <c r="Z285" s="1587"/>
      <c r="AA285" s="1587"/>
      <c r="AB285" s="1587"/>
      <c r="AC285" s="1587"/>
      <c r="AD285" s="1587"/>
      <c r="AE285" s="1587"/>
      <c r="AF285" s="1587"/>
      <c r="AG285" s="1587"/>
      <c r="AH285" s="1587"/>
      <c r="AI285" s="1587"/>
      <c r="AJ285" s="1587"/>
      <c r="AK285" s="1587"/>
      <c r="AL285" s="1587"/>
      <c r="AM285" s="1587"/>
      <c r="AN285" s="1581"/>
      <c r="AO285" s="1581"/>
      <c r="AP285" s="1582"/>
      <c r="AQ285" s="1583"/>
      <c r="AR285" s="1581"/>
      <c r="AS285" s="1584"/>
      <c r="AT285" s="1591" t="s">
        <v>1203</v>
      </c>
      <c r="AU285" s="1592"/>
      <c r="AV285" s="1593"/>
      <c r="AW285" s="1594"/>
      <c r="AX285" s="1594"/>
      <c r="AY285" s="1594"/>
      <c r="AZ285" s="1594"/>
      <c r="BA285" s="1594"/>
      <c r="BB285" s="1594"/>
      <c r="BC285" s="1594"/>
      <c r="BD285" s="1594"/>
      <c r="BE285" s="1594"/>
      <c r="BF285" s="1594"/>
      <c r="BG285" s="1594"/>
      <c r="BH285" s="1594"/>
      <c r="BI285" s="1594"/>
      <c r="BJ285" s="1595"/>
      <c r="BK285" s="1588"/>
      <c r="BL285" s="1588"/>
      <c r="BM285" s="1589"/>
      <c r="BN285" s="1590"/>
      <c r="BO285" s="1588"/>
      <c r="BP285" s="1588"/>
      <c r="BQ285" s="1588"/>
      <c r="BR285" s="1588"/>
      <c r="BS285" s="1589"/>
      <c r="BT285" s="1585"/>
      <c r="BU285" s="1585"/>
      <c r="BV285" s="1585"/>
      <c r="BW285" s="1585"/>
      <c r="BX285" s="1585"/>
      <c r="BY285" s="1585"/>
      <c r="BZ285" s="1585"/>
      <c r="CA285" s="1585"/>
      <c r="CB285" s="1585"/>
      <c r="CC285" s="1585"/>
      <c r="CD285" s="1585"/>
      <c r="CE285" s="1585"/>
      <c r="CH285" s="64" t="str">
        <f t="shared" si="4"/>
        <v/>
      </c>
    </row>
    <row r="286" spans="1:86" ht="19.5" customHeight="1" x14ac:dyDescent="0.2">
      <c r="A286" s="1618"/>
      <c r="B286" s="1619"/>
      <c r="C286" s="1619"/>
      <c r="D286" s="1619"/>
      <c r="E286" s="1620"/>
      <c r="F286" s="1618"/>
      <c r="G286" s="1619"/>
      <c r="H286" s="1619"/>
      <c r="I286" s="1619"/>
      <c r="J286" s="1619"/>
      <c r="K286" s="1620"/>
      <c r="L286" s="1610"/>
      <c r="M286" s="1611"/>
      <c r="N286" s="1612"/>
      <c r="O286" s="1582"/>
      <c r="P286" s="1621"/>
      <c r="Q286" s="1622"/>
      <c r="R286" s="1581"/>
      <c r="S286" s="1581"/>
      <c r="T286" s="1582"/>
      <c r="U286" s="1583"/>
      <c r="V286" s="1581"/>
      <c r="W286" s="1584"/>
      <c r="X286" s="1586"/>
      <c r="Y286" s="1587"/>
      <c r="Z286" s="1587"/>
      <c r="AA286" s="1587"/>
      <c r="AB286" s="1587"/>
      <c r="AC286" s="1587"/>
      <c r="AD286" s="1587"/>
      <c r="AE286" s="1587"/>
      <c r="AF286" s="1587"/>
      <c r="AG286" s="1587"/>
      <c r="AH286" s="1587"/>
      <c r="AI286" s="1587"/>
      <c r="AJ286" s="1587"/>
      <c r="AK286" s="1587"/>
      <c r="AL286" s="1587"/>
      <c r="AM286" s="1587"/>
      <c r="AN286" s="1581"/>
      <c r="AO286" s="1581"/>
      <c r="AP286" s="1582"/>
      <c r="AQ286" s="1583"/>
      <c r="AR286" s="1581"/>
      <c r="AS286" s="1584"/>
      <c r="AT286" s="1591" t="s">
        <v>1203</v>
      </c>
      <c r="AU286" s="1592"/>
      <c r="AV286" s="1593"/>
      <c r="AW286" s="1594"/>
      <c r="AX286" s="1594"/>
      <c r="AY286" s="1594"/>
      <c r="AZ286" s="1594"/>
      <c r="BA286" s="1594"/>
      <c r="BB286" s="1594"/>
      <c r="BC286" s="1594"/>
      <c r="BD286" s="1594"/>
      <c r="BE286" s="1594"/>
      <c r="BF286" s="1594"/>
      <c r="BG286" s="1594"/>
      <c r="BH286" s="1594"/>
      <c r="BI286" s="1594"/>
      <c r="BJ286" s="1595"/>
      <c r="BK286" s="1588"/>
      <c r="BL286" s="1588"/>
      <c r="BM286" s="1589"/>
      <c r="BN286" s="1590"/>
      <c r="BO286" s="1588"/>
      <c r="BP286" s="1588"/>
      <c r="BQ286" s="1588"/>
      <c r="BR286" s="1588"/>
      <c r="BS286" s="1589"/>
      <c r="BT286" s="1585"/>
      <c r="BU286" s="1585"/>
      <c r="BV286" s="1585"/>
      <c r="BW286" s="1585"/>
      <c r="BX286" s="1585"/>
      <c r="BY286" s="1585"/>
      <c r="BZ286" s="1585"/>
      <c r="CA286" s="1585"/>
      <c r="CB286" s="1585"/>
      <c r="CC286" s="1585"/>
      <c r="CD286" s="1585"/>
      <c r="CE286" s="1585"/>
      <c r="CH286" s="64" t="str">
        <f t="shared" si="4"/>
        <v/>
      </c>
    </row>
    <row r="287" spans="1:86" ht="19.5" customHeight="1" x14ac:dyDescent="0.2">
      <c r="A287" s="1618"/>
      <c r="B287" s="1619"/>
      <c r="C287" s="1619"/>
      <c r="D287" s="1619"/>
      <c r="E287" s="1620"/>
      <c r="F287" s="1618"/>
      <c r="G287" s="1619"/>
      <c r="H287" s="1619"/>
      <c r="I287" s="1619"/>
      <c r="J287" s="1619"/>
      <c r="K287" s="1620"/>
      <c r="L287" s="1610"/>
      <c r="M287" s="1611"/>
      <c r="N287" s="1612"/>
      <c r="O287" s="1582"/>
      <c r="P287" s="1621"/>
      <c r="Q287" s="1622"/>
      <c r="R287" s="1581"/>
      <c r="S287" s="1581"/>
      <c r="T287" s="1582"/>
      <c r="U287" s="1583"/>
      <c r="V287" s="1581"/>
      <c r="W287" s="1584"/>
      <c r="X287" s="1586"/>
      <c r="Y287" s="1587"/>
      <c r="Z287" s="1587"/>
      <c r="AA287" s="1587"/>
      <c r="AB287" s="1587"/>
      <c r="AC287" s="1587"/>
      <c r="AD287" s="1587"/>
      <c r="AE287" s="1587"/>
      <c r="AF287" s="1587"/>
      <c r="AG287" s="1587"/>
      <c r="AH287" s="1587"/>
      <c r="AI287" s="1587"/>
      <c r="AJ287" s="1587"/>
      <c r="AK287" s="1587"/>
      <c r="AL287" s="1587"/>
      <c r="AM287" s="1587"/>
      <c r="AN287" s="1581"/>
      <c r="AO287" s="1581"/>
      <c r="AP287" s="1582"/>
      <c r="AQ287" s="1583"/>
      <c r="AR287" s="1581"/>
      <c r="AS287" s="1584"/>
      <c r="AT287" s="1591" t="s">
        <v>1203</v>
      </c>
      <c r="AU287" s="1592"/>
      <c r="AV287" s="1593"/>
      <c r="AW287" s="1594"/>
      <c r="AX287" s="1594"/>
      <c r="AY287" s="1594"/>
      <c r="AZ287" s="1594"/>
      <c r="BA287" s="1594"/>
      <c r="BB287" s="1594"/>
      <c r="BC287" s="1594"/>
      <c r="BD287" s="1594"/>
      <c r="BE287" s="1594"/>
      <c r="BF287" s="1594"/>
      <c r="BG287" s="1594"/>
      <c r="BH287" s="1594"/>
      <c r="BI287" s="1594"/>
      <c r="BJ287" s="1595"/>
      <c r="BK287" s="1588"/>
      <c r="BL287" s="1588"/>
      <c r="BM287" s="1589"/>
      <c r="BN287" s="1590"/>
      <c r="BO287" s="1588"/>
      <c r="BP287" s="1588"/>
      <c r="BQ287" s="1588"/>
      <c r="BR287" s="1588"/>
      <c r="BS287" s="1589"/>
      <c r="BT287" s="1585"/>
      <c r="BU287" s="1585"/>
      <c r="BV287" s="1585"/>
      <c r="BW287" s="1585"/>
      <c r="BX287" s="1585"/>
      <c r="BY287" s="1585"/>
      <c r="BZ287" s="1585"/>
      <c r="CA287" s="1585"/>
      <c r="CB287" s="1585"/>
      <c r="CC287" s="1585"/>
      <c r="CD287" s="1585"/>
      <c r="CE287" s="1585"/>
      <c r="CH287" s="64" t="str">
        <f t="shared" si="4"/>
        <v/>
      </c>
    </row>
    <row r="288" spans="1:86" ht="19.5" customHeight="1" x14ac:dyDescent="0.2">
      <c r="A288" s="1618"/>
      <c r="B288" s="1619"/>
      <c r="C288" s="1619"/>
      <c r="D288" s="1619"/>
      <c r="E288" s="1620"/>
      <c r="F288" s="1618"/>
      <c r="G288" s="1619"/>
      <c r="H288" s="1619"/>
      <c r="I288" s="1619"/>
      <c r="J288" s="1619"/>
      <c r="K288" s="1620"/>
      <c r="L288" s="1610"/>
      <c r="M288" s="1611"/>
      <c r="N288" s="1612"/>
      <c r="O288" s="1582"/>
      <c r="P288" s="1621"/>
      <c r="Q288" s="1622"/>
      <c r="R288" s="1581"/>
      <c r="S288" s="1581"/>
      <c r="T288" s="1582"/>
      <c r="U288" s="1583"/>
      <c r="V288" s="1581"/>
      <c r="W288" s="1584"/>
      <c r="X288" s="1586"/>
      <c r="Y288" s="1587"/>
      <c r="Z288" s="1587"/>
      <c r="AA288" s="1587"/>
      <c r="AB288" s="1587"/>
      <c r="AC288" s="1587"/>
      <c r="AD288" s="1587"/>
      <c r="AE288" s="1587"/>
      <c r="AF288" s="1587"/>
      <c r="AG288" s="1587"/>
      <c r="AH288" s="1587"/>
      <c r="AI288" s="1587"/>
      <c r="AJ288" s="1587"/>
      <c r="AK288" s="1587"/>
      <c r="AL288" s="1587"/>
      <c r="AM288" s="1587"/>
      <c r="AN288" s="1581"/>
      <c r="AO288" s="1581"/>
      <c r="AP288" s="1582"/>
      <c r="AQ288" s="1583"/>
      <c r="AR288" s="1581"/>
      <c r="AS288" s="1584"/>
      <c r="AT288" s="1591" t="s">
        <v>1203</v>
      </c>
      <c r="AU288" s="1592"/>
      <c r="AV288" s="1593"/>
      <c r="AW288" s="1594"/>
      <c r="AX288" s="1594"/>
      <c r="AY288" s="1594"/>
      <c r="AZ288" s="1594"/>
      <c r="BA288" s="1594"/>
      <c r="BB288" s="1594"/>
      <c r="BC288" s="1594"/>
      <c r="BD288" s="1594"/>
      <c r="BE288" s="1594"/>
      <c r="BF288" s="1594"/>
      <c r="BG288" s="1594"/>
      <c r="BH288" s="1594"/>
      <c r="BI288" s="1594"/>
      <c r="BJ288" s="1595"/>
      <c r="BK288" s="1588"/>
      <c r="BL288" s="1588"/>
      <c r="BM288" s="1589"/>
      <c r="BN288" s="1590"/>
      <c r="BO288" s="1588"/>
      <c r="BP288" s="1588"/>
      <c r="BQ288" s="1588"/>
      <c r="BR288" s="1588"/>
      <c r="BS288" s="1589"/>
      <c r="BT288" s="1585"/>
      <c r="BU288" s="1585"/>
      <c r="BV288" s="1585"/>
      <c r="BW288" s="1585"/>
      <c r="BX288" s="1585"/>
      <c r="BY288" s="1585"/>
      <c r="BZ288" s="1585"/>
      <c r="CA288" s="1585"/>
      <c r="CB288" s="1585"/>
      <c r="CC288" s="1585"/>
      <c r="CD288" s="1585"/>
      <c r="CE288" s="1585"/>
      <c r="CH288" s="64" t="str">
        <f t="shared" si="4"/>
        <v/>
      </c>
    </row>
    <row r="289" spans="1:86" ht="19.5" customHeight="1" x14ac:dyDescent="0.2">
      <c r="A289" s="1618"/>
      <c r="B289" s="1619"/>
      <c r="C289" s="1619"/>
      <c r="D289" s="1619"/>
      <c r="E289" s="1620"/>
      <c r="F289" s="1618"/>
      <c r="G289" s="1619"/>
      <c r="H289" s="1619"/>
      <c r="I289" s="1619"/>
      <c r="J289" s="1619"/>
      <c r="K289" s="1620"/>
      <c r="L289" s="1610"/>
      <c r="M289" s="1611"/>
      <c r="N289" s="1612"/>
      <c r="O289" s="1582"/>
      <c r="P289" s="1621"/>
      <c r="Q289" s="1622"/>
      <c r="R289" s="1581"/>
      <c r="S289" s="1581"/>
      <c r="T289" s="1582"/>
      <c r="U289" s="1583"/>
      <c r="V289" s="1581"/>
      <c r="W289" s="1584"/>
      <c r="X289" s="1608"/>
      <c r="Y289" s="1609"/>
      <c r="Z289" s="1609"/>
      <c r="AA289" s="1609"/>
      <c r="AB289" s="1609"/>
      <c r="AC289" s="1609"/>
      <c r="AD289" s="1609"/>
      <c r="AE289" s="1609"/>
      <c r="AF289" s="1609"/>
      <c r="AG289" s="1609"/>
      <c r="AH289" s="1609"/>
      <c r="AI289" s="1609"/>
      <c r="AJ289" s="1609"/>
      <c r="AK289" s="1609"/>
      <c r="AL289" s="1609"/>
      <c r="AM289" s="1609"/>
      <c r="AN289" s="1581"/>
      <c r="AO289" s="1581"/>
      <c r="AP289" s="1582"/>
      <c r="AQ289" s="1583"/>
      <c r="AR289" s="1581"/>
      <c r="AS289" s="1584"/>
      <c r="AT289" s="1591" t="s">
        <v>1203</v>
      </c>
      <c r="AU289" s="1592"/>
      <c r="AV289" s="1593"/>
      <c r="AW289" s="1594"/>
      <c r="AX289" s="1594"/>
      <c r="AY289" s="1594"/>
      <c r="AZ289" s="1594"/>
      <c r="BA289" s="1594"/>
      <c r="BB289" s="1594"/>
      <c r="BC289" s="1594"/>
      <c r="BD289" s="1594"/>
      <c r="BE289" s="1594"/>
      <c r="BF289" s="1594"/>
      <c r="BG289" s="1594"/>
      <c r="BH289" s="1594"/>
      <c r="BI289" s="1594"/>
      <c r="BJ289" s="1595"/>
      <c r="BK289" s="1588"/>
      <c r="BL289" s="1588"/>
      <c r="BM289" s="1589"/>
      <c r="BN289" s="1590"/>
      <c r="BO289" s="1588"/>
      <c r="BP289" s="1588"/>
      <c r="BQ289" s="1588"/>
      <c r="BR289" s="1588"/>
      <c r="BS289" s="1589"/>
      <c r="BT289" s="1585"/>
      <c r="BU289" s="1585"/>
      <c r="BV289" s="1585"/>
      <c r="BW289" s="1585"/>
      <c r="BX289" s="1585"/>
      <c r="BY289" s="1585"/>
      <c r="BZ289" s="1585"/>
      <c r="CA289" s="1585"/>
      <c r="CB289" s="1585"/>
      <c r="CC289" s="1585"/>
      <c r="CD289" s="1585"/>
      <c r="CE289" s="1585"/>
      <c r="CH289" s="64" t="str">
        <f t="shared" si="4"/>
        <v/>
      </c>
    </row>
    <row r="290" spans="1:86" ht="19.5" customHeight="1" x14ac:dyDescent="0.2">
      <c r="A290" s="1618"/>
      <c r="B290" s="1619"/>
      <c r="C290" s="1619"/>
      <c r="D290" s="1619"/>
      <c r="E290" s="1620"/>
      <c r="F290" s="1618"/>
      <c r="G290" s="1619"/>
      <c r="H290" s="1619"/>
      <c r="I290" s="1619"/>
      <c r="J290" s="1619"/>
      <c r="K290" s="1620"/>
      <c r="L290" s="1610"/>
      <c r="M290" s="1611"/>
      <c r="N290" s="1612"/>
      <c r="O290" s="1582"/>
      <c r="P290" s="1621"/>
      <c r="Q290" s="1622"/>
      <c r="R290" s="1581"/>
      <c r="S290" s="1581"/>
      <c r="T290" s="1582"/>
      <c r="U290" s="1583"/>
      <c r="V290" s="1581"/>
      <c r="W290" s="1584"/>
      <c r="X290" s="1606"/>
      <c r="Y290" s="1607"/>
      <c r="Z290" s="1607"/>
      <c r="AA290" s="1607"/>
      <c r="AB290" s="1607"/>
      <c r="AC290" s="1607"/>
      <c r="AD290" s="1607"/>
      <c r="AE290" s="1607"/>
      <c r="AF290" s="1607"/>
      <c r="AG290" s="1607"/>
      <c r="AH290" s="1607"/>
      <c r="AI290" s="1607"/>
      <c r="AJ290" s="1607"/>
      <c r="AK290" s="1607"/>
      <c r="AL290" s="1607"/>
      <c r="AM290" s="1607"/>
      <c r="AN290" s="1581"/>
      <c r="AO290" s="1581"/>
      <c r="AP290" s="1582"/>
      <c r="AQ290" s="1583"/>
      <c r="AR290" s="1581"/>
      <c r="AS290" s="1584"/>
      <c r="AT290" s="1591" t="s">
        <v>1203</v>
      </c>
      <c r="AU290" s="1592"/>
      <c r="AV290" s="1593"/>
      <c r="AW290" s="1594"/>
      <c r="AX290" s="1594"/>
      <c r="AY290" s="1594"/>
      <c r="AZ290" s="1594"/>
      <c r="BA290" s="1594"/>
      <c r="BB290" s="1594"/>
      <c r="BC290" s="1594"/>
      <c r="BD290" s="1594"/>
      <c r="BE290" s="1594"/>
      <c r="BF290" s="1594"/>
      <c r="BG290" s="1594"/>
      <c r="BH290" s="1594"/>
      <c r="BI290" s="1594"/>
      <c r="BJ290" s="1595"/>
      <c r="BK290" s="1603"/>
      <c r="BL290" s="1603"/>
      <c r="BM290" s="1604"/>
      <c r="BN290" s="1605"/>
      <c r="BO290" s="1603"/>
      <c r="BP290" s="1603"/>
      <c r="BQ290" s="1603"/>
      <c r="BR290" s="1603"/>
      <c r="BS290" s="1604"/>
      <c r="BT290" s="1601"/>
      <c r="BU290" s="1601"/>
      <c r="BV290" s="1601"/>
      <c r="BW290" s="1601"/>
      <c r="BX290" s="1601"/>
      <c r="BY290" s="1601"/>
      <c r="BZ290" s="1601"/>
      <c r="CA290" s="1601"/>
      <c r="CB290" s="1601"/>
      <c r="CC290" s="1601"/>
      <c r="CD290" s="1601"/>
      <c r="CE290" s="1601"/>
      <c r="CH290" s="64" t="str">
        <f t="shared" si="4"/>
        <v/>
      </c>
    </row>
    <row r="291" spans="1:86" ht="19.5" customHeight="1" x14ac:dyDescent="0.2">
      <c r="A291" s="1618"/>
      <c r="B291" s="1619"/>
      <c r="C291" s="1619"/>
      <c r="D291" s="1619"/>
      <c r="E291" s="1620"/>
      <c r="F291" s="1618"/>
      <c r="G291" s="1619"/>
      <c r="H291" s="1619"/>
      <c r="I291" s="1619"/>
      <c r="J291" s="1619"/>
      <c r="K291" s="1620"/>
      <c r="L291" s="1610"/>
      <c r="M291" s="1611"/>
      <c r="N291" s="1612"/>
      <c r="O291" s="1582"/>
      <c r="P291" s="1621"/>
      <c r="Q291" s="1622"/>
      <c r="R291" s="1581"/>
      <c r="S291" s="1581"/>
      <c r="T291" s="1582"/>
      <c r="U291" s="1583"/>
      <c r="V291" s="1581"/>
      <c r="W291" s="1584"/>
      <c r="X291" s="1586"/>
      <c r="Y291" s="1587"/>
      <c r="Z291" s="1587"/>
      <c r="AA291" s="1587"/>
      <c r="AB291" s="1587"/>
      <c r="AC291" s="1587"/>
      <c r="AD291" s="1587"/>
      <c r="AE291" s="1587"/>
      <c r="AF291" s="1587"/>
      <c r="AG291" s="1587"/>
      <c r="AH291" s="1587"/>
      <c r="AI291" s="1587"/>
      <c r="AJ291" s="1587"/>
      <c r="AK291" s="1587"/>
      <c r="AL291" s="1587"/>
      <c r="AM291" s="1587"/>
      <c r="AN291" s="1581"/>
      <c r="AO291" s="1581"/>
      <c r="AP291" s="1582"/>
      <c r="AQ291" s="1583"/>
      <c r="AR291" s="1581"/>
      <c r="AS291" s="1584"/>
      <c r="AT291" s="1591" t="s">
        <v>1203</v>
      </c>
      <c r="AU291" s="1592"/>
      <c r="AV291" s="1593"/>
      <c r="AW291" s="1594"/>
      <c r="AX291" s="1594"/>
      <c r="AY291" s="1594"/>
      <c r="AZ291" s="1594"/>
      <c r="BA291" s="1594"/>
      <c r="BB291" s="1594"/>
      <c r="BC291" s="1594"/>
      <c r="BD291" s="1594"/>
      <c r="BE291" s="1594"/>
      <c r="BF291" s="1594"/>
      <c r="BG291" s="1594"/>
      <c r="BH291" s="1594"/>
      <c r="BI291" s="1594"/>
      <c r="BJ291" s="1595"/>
      <c r="BK291" s="1588"/>
      <c r="BL291" s="1588"/>
      <c r="BM291" s="1589"/>
      <c r="BN291" s="1590"/>
      <c r="BO291" s="1588"/>
      <c r="BP291" s="1588"/>
      <c r="BQ291" s="1588"/>
      <c r="BR291" s="1588"/>
      <c r="BS291" s="1589"/>
      <c r="BT291" s="1585"/>
      <c r="BU291" s="1585"/>
      <c r="BV291" s="1585"/>
      <c r="BW291" s="1585"/>
      <c r="BX291" s="1585"/>
      <c r="BY291" s="1585"/>
      <c r="BZ291" s="1585"/>
      <c r="CA291" s="1585"/>
      <c r="CB291" s="1585"/>
      <c r="CC291" s="1585"/>
      <c r="CD291" s="1585"/>
      <c r="CE291" s="1585"/>
      <c r="CH291" s="64" t="str">
        <f t="shared" si="4"/>
        <v/>
      </c>
    </row>
    <row r="292" spans="1:86" ht="19.5" customHeight="1" x14ac:dyDescent="0.2">
      <c r="A292" s="1618"/>
      <c r="B292" s="1619"/>
      <c r="C292" s="1619"/>
      <c r="D292" s="1619"/>
      <c r="E292" s="1620"/>
      <c r="F292" s="1618"/>
      <c r="G292" s="1619"/>
      <c r="H292" s="1619"/>
      <c r="I292" s="1619"/>
      <c r="J292" s="1619"/>
      <c r="K292" s="1620"/>
      <c r="L292" s="1610"/>
      <c r="M292" s="1611"/>
      <c r="N292" s="1612"/>
      <c r="O292" s="1582"/>
      <c r="P292" s="1621"/>
      <c r="Q292" s="1622"/>
      <c r="R292" s="1581"/>
      <c r="S292" s="1581"/>
      <c r="T292" s="1582"/>
      <c r="U292" s="1583"/>
      <c r="V292" s="1581"/>
      <c r="W292" s="1584"/>
      <c r="X292" s="1586"/>
      <c r="Y292" s="1587"/>
      <c r="Z292" s="1587"/>
      <c r="AA292" s="1587"/>
      <c r="AB292" s="1587"/>
      <c r="AC292" s="1587"/>
      <c r="AD292" s="1587"/>
      <c r="AE292" s="1587"/>
      <c r="AF292" s="1587"/>
      <c r="AG292" s="1587"/>
      <c r="AH292" s="1587"/>
      <c r="AI292" s="1587"/>
      <c r="AJ292" s="1587"/>
      <c r="AK292" s="1587"/>
      <c r="AL292" s="1587"/>
      <c r="AM292" s="1587"/>
      <c r="AN292" s="1581"/>
      <c r="AO292" s="1581"/>
      <c r="AP292" s="1582"/>
      <c r="AQ292" s="1583"/>
      <c r="AR292" s="1581"/>
      <c r="AS292" s="1584"/>
      <c r="AT292" s="1591" t="s">
        <v>1203</v>
      </c>
      <c r="AU292" s="1592"/>
      <c r="AV292" s="1593"/>
      <c r="AW292" s="1594"/>
      <c r="AX292" s="1594"/>
      <c r="AY292" s="1594"/>
      <c r="AZ292" s="1594"/>
      <c r="BA292" s="1594"/>
      <c r="BB292" s="1594"/>
      <c r="BC292" s="1594"/>
      <c r="BD292" s="1594"/>
      <c r="BE292" s="1594"/>
      <c r="BF292" s="1594"/>
      <c r="BG292" s="1594"/>
      <c r="BH292" s="1594"/>
      <c r="BI292" s="1594"/>
      <c r="BJ292" s="1595"/>
      <c r="BK292" s="1588"/>
      <c r="BL292" s="1588"/>
      <c r="BM292" s="1589"/>
      <c r="BN292" s="1590"/>
      <c r="BO292" s="1588"/>
      <c r="BP292" s="1588"/>
      <c r="BQ292" s="1588"/>
      <c r="BR292" s="1588"/>
      <c r="BS292" s="1589"/>
      <c r="BT292" s="1585"/>
      <c r="BU292" s="1585"/>
      <c r="BV292" s="1585"/>
      <c r="BW292" s="1585"/>
      <c r="BX292" s="1585"/>
      <c r="BY292" s="1585"/>
      <c r="BZ292" s="1585"/>
      <c r="CA292" s="1585"/>
      <c r="CB292" s="1585"/>
      <c r="CC292" s="1585"/>
      <c r="CD292" s="1585"/>
      <c r="CE292" s="1585"/>
      <c r="CH292" s="64" t="str">
        <f t="shared" si="4"/>
        <v/>
      </c>
    </row>
    <row r="293" spans="1:86" ht="19.5" customHeight="1" x14ac:dyDescent="0.2">
      <c r="A293" s="1618"/>
      <c r="B293" s="1619"/>
      <c r="C293" s="1619"/>
      <c r="D293" s="1619"/>
      <c r="E293" s="1620"/>
      <c r="F293" s="1618"/>
      <c r="G293" s="1619"/>
      <c r="H293" s="1619"/>
      <c r="I293" s="1619"/>
      <c r="J293" s="1619"/>
      <c r="K293" s="1620"/>
      <c r="L293" s="1610"/>
      <c r="M293" s="1611"/>
      <c r="N293" s="1612"/>
      <c r="O293" s="1582"/>
      <c r="P293" s="1621"/>
      <c r="Q293" s="1622"/>
      <c r="R293" s="1581"/>
      <c r="S293" s="1581"/>
      <c r="T293" s="1582"/>
      <c r="U293" s="1583"/>
      <c r="V293" s="1581"/>
      <c r="W293" s="1584"/>
      <c r="X293" s="1586"/>
      <c r="Y293" s="1587"/>
      <c r="Z293" s="1587"/>
      <c r="AA293" s="1587"/>
      <c r="AB293" s="1587"/>
      <c r="AC293" s="1587"/>
      <c r="AD293" s="1587"/>
      <c r="AE293" s="1587"/>
      <c r="AF293" s="1587"/>
      <c r="AG293" s="1587"/>
      <c r="AH293" s="1587"/>
      <c r="AI293" s="1587"/>
      <c r="AJ293" s="1587"/>
      <c r="AK293" s="1587"/>
      <c r="AL293" s="1587"/>
      <c r="AM293" s="1587"/>
      <c r="AN293" s="1581"/>
      <c r="AO293" s="1581"/>
      <c r="AP293" s="1582"/>
      <c r="AQ293" s="1583"/>
      <c r="AR293" s="1581"/>
      <c r="AS293" s="1584"/>
      <c r="AT293" s="1591" t="s">
        <v>1203</v>
      </c>
      <c r="AU293" s="1592"/>
      <c r="AV293" s="1593"/>
      <c r="AW293" s="1594"/>
      <c r="AX293" s="1594"/>
      <c r="AY293" s="1594"/>
      <c r="AZ293" s="1594"/>
      <c r="BA293" s="1594"/>
      <c r="BB293" s="1594"/>
      <c r="BC293" s="1594"/>
      <c r="BD293" s="1594"/>
      <c r="BE293" s="1594"/>
      <c r="BF293" s="1594"/>
      <c r="BG293" s="1594"/>
      <c r="BH293" s="1594"/>
      <c r="BI293" s="1594"/>
      <c r="BJ293" s="1595"/>
      <c r="BK293" s="1588"/>
      <c r="BL293" s="1588"/>
      <c r="BM293" s="1589"/>
      <c r="BN293" s="1590"/>
      <c r="BO293" s="1588"/>
      <c r="BP293" s="1588"/>
      <c r="BQ293" s="1588"/>
      <c r="BR293" s="1588"/>
      <c r="BS293" s="1589"/>
      <c r="BT293" s="1585"/>
      <c r="BU293" s="1585"/>
      <c r="BV293" s="1585"/>
      <c r="BW293" s="1585"/>
      <c r="BX293" s="1585"/>
      <c r="BY293" s="1585"/>
      <c r="BZ293" s="1585"/>
      <c r="CA293" s="1585"/>
      <c r="CB293" s="1585"/>
      <c r="CC293" s="1585"/>
      <c r="CD293" s="1585"/>
      <c r="CE293" s="1585"/>
      <c r="CH293" s="64" t="str">
        <f t="shared" si="4"/>
        <v/>
      </c>
    </row>
    <row r="294" spans="1:86" ht="19.5" customHeight="1" x14ac:dyDescent="0.2">
      <c r="A294" s="1618"/>
      <c r="B294" s="1619"/>
      <c r="C294" s="1619"/>
      <c r="D294" s="1619"/>
      <c r="E294" s="1620"/>
      <c r="F294" s="1618"/>
      <c r="G294" s="1619"/>
      <c r="H294" s="1619"/>
      <c r="I294" s="1619"/>
      <c r="J294" s="1619"/>
      <c r="K294" s="1620"/>
      <c r="L294" s="1610"/>
      <c r="M294" s="1611"/>
      <c r="N294" s="1612"/>
      <c r="O294" s="1582"/>
      <c r="P294" s="1621"/>
      <c r="Q294" s="1622"/>
      <c r="R294" s="1581"/>
      <c r="S294" s="1581"/>
      <c r="T294" s="1582"/>
      <c r="U294" s="1583"/>
      <c r="V294" s="1581"/>
      <c r="W294" s="1584"/>
      <c r="X294" s="1586"/>
      <c r="Y294" s="1587"/>
      <c r="Z294" s="1587"/>
      <c r="AA294" s="1587"/>
      <c r="AB294" s="1587"/>
      <c r="AC294" s="1587"/>
      <c r="AD294" s="1587"/>
      <c r="AE294" s="1587"/>
      <c r="AF294" s="1587"/>
      <c r="AG294" s="1587"/>
      <c r="AH294" s="1587"/>
      <c r="AI294" s="1587"/>
      <c r="AJ294" s="1587"/>
      <c r="AK294" s="1587"/>
      <c r="AL294" s="1587"/>
      <c r="AM294" s="1587"/>
      <c r="AN294" s="1581"/>
      <c r="AO294" s="1581"/>
      <c r="AP294" s="1582"/>
      <c r="AQ294" s="1583"/>
      <c r="AR294" s="1581"/>
      <c r="AS294" s="1584"/>
      <c r="AT294" s="1591" t="s">
        <v>1203</v>
      </c>
      <c r="AU294" s="1592"/>
      <c r="AV294" s="1593"/>
      <c r="AW294" s="1594"/>
      <c r="AX294" s="1594"/>
      <c r="AY294" s="1594"/>
      <c r="AZ294" s="1594"/>
      <c r="BA294" s="1594"/>
      <c r="BB294" s="1594"/>
      <c r="BC294" s="1594"/>
      <c r="BD294" s="1594"/>
      <c r="BE294" s="1594"/>
      <c r="BF294" s="1594"/>
      <c r="BG294" s="1594"/>
      <c r="BH294" s="1594"/>
      <c r="BI294" s="1594"/>
      <c r="BJ294" s="1595"/>
      <c r="BK294" s="1588"/>
      <c r="BL294" s="1588"/>
      <c r="BM294" s="1589"/>
      <c r="BN294" s="1590"/>
      <c r="BO294" s="1588"/>
      <c r="BP294" s="1588"/>
      <c r="BQ294" s="1588"/>
      <c r="BR294" s="1588"/>
      <c r="BS294" s="1589"/>
      <c r="BT294" s="1585"/>
      <c r="BU294" s="1585"/>
      <c r="BV294" s="1585"/>
      <c r="BW294" s="1585"/>
      <c r="BX294" s="1585"/>
      <c r="BY294" s="1585"/>
      <c r="BZ294" s="1585"/>
      <c r="CA294" s="1585"/>
      <c r="CB294" s="1585"/>
      <c r="CC294" s="1585"/>
      <c r="CD294" s="1585"/>
      <c r="CE294" s="1585"/>
      <c r="CH294" s="64" t="str">
        <f t="shared" si="4"/>
        <v/>
      </c>
    </row>
    <row r="295" spans="1:86" ht="19.5" customHeight="1" x14ac:dyDescent="0.2">
      <c r="A295" s="1579"/>
      <c r="B295" s="1579"/>
      <c r="C295" s="1579"/>
      <c r="D295" s="1579"/>
      <c r="E295" s="1579"/>
      <c r="F295" s="1579"/>
      <c r="G295" s="1579"/>
      <c r="H295" s="1579"/>
      <c r="I295" s="1579"/>
      <c r="J295" s="1579"/>
      <c r="K295" s="1579"/>
      <c r="L295" s="1610"/>
      <c r="M295" s="1611"/>
      <c r="N295" s="1612"/>
      <c r="O295" s="1581"/>
      <c r="P295" s="1581"/>
      <c r="Q295" s="1581"/>
      <c r="R295" s="1581"/>
      <c r="S295" s="1581"/>
      <c r="T295" s="1582"/>
      <c r="U295" s="1583"/>
      <c r="V295" s="1581"/>
      <c r="W295" s="1584"/>
      <c r="X295" s="1586"/>
      <c r="Y295" s="1587"/>
      <c r="Z295" s="1587"/>
      <c r="AA295" s="1587"/>
      <c r="AB295" s="1587"/>
      <c r="AC295" s="1587"/>
      <c r="AD295" s="1587"/>
      <c r="AE295" s="1587"/>
      <c r="AF295" s="1587"/>
      <c r="AG295" s="1587"/>
      <c r="AH295" s="1587"/>
      <c r="AI295" s="1587"/>
      <c r="AJ295" s="1587"/>
      <c r="AK295" s="1587"/>
      <c r="AL295" s="1587"/>
      <c r="AM295" s="1587"/>
      <c r="AN295" s="1581"/>
      <c r="AO295" s="1581"/>
      <c r="AP295" s="1582"/>
      <c r="AQ295" s="1583"/>
      <c r="AR295" s="1581"/>
      <c r="AS295" s="1584"/>
      <c r="AT295" s="1591" t="s">
        <v>1203</v>
      </c>
      <c r="AU295" s="1592"/>
      <c r="AV295" s="1593"/>
      <c r="AW295" s="1594"/>
      <c r="AX295" s="1594"/>
      <c r="AY295" s="1594"/>
      <c r="AZ295" s="1594"/>
      <c r="BA295" s="1594"/>
      <c r="BB295" s="1594"/>
      <c r="BC295" s="1594"/>
      <c r="BD295" s="1594"/>
      <c r="BE295" s="1594"/>
      <c r="BF295" s="1594"/>
      <c r="BG295" s="1594"/>
      <c r="BH295" s="1594"/>
      <c r="BI295" s="1594"/>
      <c r="BJ295" s="1595"/>
      <c r="BK295" s="1588"/>
      <c r="BL295" s="1588"/>
      <c r="BM295" s="1589"/>
      <c r="BN295" s="1590"/>
      <c r="BO295" s="1588"/>
      <c r="BP295" s="1588"/>
      <c r="BQ295" s="1588"/>
      <c r="BR295" s="1588"/>
      <c r="BS295" s="1589"/>
      <c r="BT295" s="1585"/>
      <c r="BU295" s="1585"/>
      <c r="BV295" s="1585"/>
      <c r="BW295" s="1585"/>
      <c r="BX295" s="1585"/>
      <c r="BY295" s="1585"/>
      <c r="BZ295" s="1585"/>
      <c r="CA295" s="1585"/>
      <c r="CB295" s="1585"/>
      <c r="CC295" s="1585"/>
      <c r="CD295" s="1585"/>
      <c r="CE295" s="1585"/>
      <c r="CH295" s="64" t="str">
        <f t="shared" si="4"/>
        <v/>
      </c>
    </row>
    <row r="296" spans="1:86" ht="19.5" customHeight="1" x14ac:dyDescent="0.2">
      <c r="A296" s="1579"/>
      <c r="B296" s="1579"/>
      <c r="C296" s="1579"/>
      <c r="D296" s="1579"/>
      <c r="E296" s="1579"/>
      <c r="F296" s="1579"/>
      <c r="G296" s="1579"/>
      <c r="H296" s="1579"/>
      <c r="I296" s="1579"/>
      <c r="J296" s="1579"/>
      <c r="K296" s="1579"/>
      <c r="L296" s="1610"/>
      <c r="M296" s="1611"/>
      <c r="N296" s="1612"/>
      <c r="O296" s="1616"/>
      <c r="P296" s="1592"/>
      <c r="Q296" s="1617"/>
      <c r="R296" s="1581"/>
      <c r="S296" s="1581"/>
      <c r="T296" s="1582"/>
      <c r="U296" s="1583"/>
      <c r="V296" s="1581"/>
      <c r="W296" s="1584"/>
      <c r="X296" s="1586"/>
      <c r="Y296" s="1587"/>
      <c r="Z296" s="1587"/>
      <c r="AA296" s="1587"/>
      <c r="AB296" s="1587"/>
      <c r="AC296" s="1587"/>
      <c r="AD296" s="1587"/>
      <c r="AE296" s="1587"/>
      <c r="AF296" s="1587"/>
      <c r="AG296" s="1587"/>
      <c r="AH296" s="1587"/>
      <c r="AI296" s="1587"/>
      <c r="AJ296" s="1587"/>
      <c r="AK296" s="1587"/>
      <c r="AL296" s="1587"/>
      <c r="AM296" s="1587"/>
      <c r="AN296" s="1581"/>
      <c r="AO296" s="1581"/>
      <c r="AP296" s="1582"/>
      <c r="AQ296" s="1583"/>
      <c r="AR296" s="1581"/>
      <c r="AS296" s="1584"/>
      <c r="AT296" s="1591" t="s">
        <v>1203</v>
      </c>
      <c r="AU296" s="1592"/>
      <c r="AV296" s="1593"/>
      <c r="AW296" s="1594"/>
      <c r="AX296" s="1594"/>
      <c r="AY296" s="1594"/>
      <c r="AZ296" s="1594"/>
      <c r="BA296" s="1594"/>
      <c r="BB296" s="1594"/>
      <c r="BC296" s="1594"/>
      <c r="BD296" s="1594"/>
      <c r="BE296" s="1594"/>
      <c r="BF296" s="1594"/>
      <c r="BG296" s="1594"/>
      <c r="BH296" s="1594"/>
      <c r="BI296" s="1594"/>
      <c r="BJ296" s="1595"/>
      <c r="BK296" s="1588"/>
      <c r="BL296" s="1588"/>
      <c r="BM296" s="1589"/>
      <c r="BN296" s="1590"/>
      <c r="BO296" s="1588"/>
      <c r="BP296" s="1588"/>
      <c r="BQ296" s="1588"/>
      <c r="BR296" s="1588"/>
      <c r="BS296" s="1589"/>
      <c r="BT296" s="1585"/>
      <c r="BU296" s="1585"/>
      <c r="BV296" s="1585"/>
      <c r="BW296" s="1585"/>
      <c r="BX296" s="1585"/>
      <c r="BY296" s="1585"/>
      <c r="BZ296" s="1585"/>
      <c r="CA296" s="1585"/>
      <c r="CB296" s="1585"/>
      <c r="CC296" s="1585"/>
      <c r="CD296" s="1585"/>
      <c r="CE296" s="1585"/>
      <c r="CH296" s="64" t="str">
        <f t="shared" si="4"/>
        <v/>
      </c>
    </row>
    <row r="297" spans="1:86" ht="19.5" customHeight="1" x14ac:dyDescent="0.2">
      <c r="A297" s="1579"/>
      <c r="B297" s="1579"/>
      <c r="C297" s="1579"/>
      <c r="D297" s="1579"/>
      <c r="E297" s="1579"/>
      <c r="F297" s="1579"/>
      <c r="G297" s="1579"/>
      <c r="H297" s="1579"/>
      <c r="I297" s="1579"/>
      <c r="J297" s="1579"/>
      <c r="K297" s="1579"/>
      <c r="L297" s="1610"/>
      <c r="M297" s="1611"/>
      <c r="N297" s="1612"/>
      <c r="O297" s="1581"/>
      <c r="P297" s="1581"/>
      <c r="Q297" s="1581"/>
      <c r="R297" s="1581"/>
      <c r="S297" s="1581"/>
      <c r="T297" s="1582"/>
      <c r="U297" s="1583"/>
      <c r="V297" s="1581"/>
      <c r="W297" s="1584"/>
      <c r="X297" s="1586"/>
      <c r="Y297" s="1587"/>
      <c r="Z297" s="1587"/>
      <c r="AA297" s="1587"/>
      <c r="AB297" s="1587"/>
      <c r="AC297" s="1587"/>
      <c r="AD297" s="1587"/>
      <c r="AE297" s="1587"/>
      <c r="AF297" s="1587"/>
      <c r="AG297" s="1587"/>
      <c r="AH297" s="1587"/>
      <c r="AI297" s="1587"/>
      <c r="AJ297" s="1587"/>
      <c r="AK297" s="1587"/>
      <c r="AL297" s="1587"/>
      <c r="AM297" s="1587"/>
      <c r="AN297" s="1581"/>
      <c r="AO297" s="1581"/>
      <c r="AP297" s="1582"/>
      <c r="AQ297" s="1583"/>
      <c r="AR297" s="1581"/>
      <c r="AS297" s="1584"/>
      <c r="AT297" s="1591" t="s">
        <v>1203</v>
      </c>
      <c r="AU297" s="1592"/>
      <c r="AV297" s="1593"/>
      <c r="AW297" s="1594"/>
      <c r="AX297" s="1594"/>
      <c r="AY297" s="1594"/>
      <c r="AZ297" s="1594"/>
      <c r="BA297" s="1594"/>
      <c r="BB297" s="1594"/>
      <c r="BC297" s="1594"/>
      <c r="BD297" s="1594"/>
      <c r="BE297" s="1594"/>
      <c r="BF297" s="1594"/>
      <c r="BG297" s="1594"/>
      <c r="BH297" s="1594"/>
      <c r="BI297" s="1594"/>
      <c r="BJ297" s="1595"/>
      <c r="BK297" s="1588"/>
      <c r="BL297" s="1588"/>
      <c r="BM297" s="1589"/>
      <c r="BN297" s="1590"/>
      <c r="BO297" s="1588"/>
      <c r="BP297" s="1588"/>
      <c r="BQ297" s="1588"/>
      <c r="BR297" s="1588"/>
      <c r="BS297" s="1589"/>
      <c r="BT297" s="1585"/>
      <c r="BU297" s="1585"/>
      <c r="BV297" s="1585"/>
      <c r="BW297" s="1585"/>
      <c r="BX297" s="1585"/>
      <c r="BY297" s="1585"/>
      <c r="BZ297" s="1585"/>
      <c r="CA297" s="1585"/>
      <c r="CB297" s="1585"/>
      <c r="CC297" s="1585"/>
      <c r="CD297" s="1585"/>
      <c r="CE297" s="1585"/>
      <c r="CH297" s="64" t="str">
        <f t="shared" si="4"/>
        <v/>
      </c>
    </row>
    <row r="298" spans="1:86" ht="19.5" customHeight="1" x14ac:dyDescent="0.2">
      <c r="A298" s="1579"/>
      <c r="B298" s="1579"/>
      <c r="C298" s="1579"/>
      <c r="D298" s="1579"/>
      <c r="E298" s="1579"/>
      <c r="F298" s="1579"/>
      <c r="G298" s="1579"/>
      <c r="H298" s="1579"/>
      <c r="I298" s="1579"/>
      <c r="J298" s="1579"/>
      <c r="K298" s="1579"/>
      <c r="L298" s="1610"/>
      <c r="M298" s="1611"/>
      <c r="N298" s="1612"/>
      <c r="O298" s="1581"/>
      <c r="P298" s="1581"/>
      <c r="Q298" s="1581"/>
      <c r="R298" s="1581"/>
      <c r="S298" s="1581"/>
      <c r="T298" s="1582"/>
      <c r="U298" s="1583"/>
      <c r="V298" s="1581"/>
      <c r="W298" s="1584"/>
      <c r="X298" s="1586"/>
      <c r="Y298" s="1587"/>
      <c r="Z298" s="1587"/>
      <c r="AA298" s="1587"/>
      <c r="AB298" s="1587"/>
      <c r="AC298" s="1587"/>
      <c r="AD298" s="1587"/>
      <c r="AE298" s="1587"/>
      <c r="AF298" s="1587"/>
      <c r="AG298" s="1587"/>
      <c r="AH298" s="1587"/>
      <c r="AI298" s="1587"/>
      <c r="AJ298" s="1587"/>
      <c r="AK298" s="1587"/>
      <c r="AL298" s="1587"/>
      <c r="AM298" s="1587"/>
      <c r="AN298" s="1581"/>
      <c r="AO298" s="1581"/>
      <c r="AP298" s="1582"/>
      <c r="AQ298" s="1583"/>
      <c r="AR298" s="1581"/>
      <c r="AS298" s="1584"/>
      <c r="AT298" s="1591" t="s">
        <v>1203</v>
      </c>
      <c r="AU298" s="1592"/>
      <c r="AV298" s="1593"/>
      <c r="AW298" s="1594"/>
      <c r="AX298" s="1594"/>
      <c r="AY298" s="1594"/>
      <c r="AZ298" s="1594"/>
      <c r="BA298" s="1594"/>
      <c r="BB298" s="1594"/>
      <c r="BC298" s="1594"/>
      <c r="BD298" s="1594"/>
      <c r="BE298" s="1594"/>
      <c r="BF298" s="1594"/>
      <c r="BG298" s="1594"/>
      <c r="BH298" s="1594"/>
      <c r="BI298" s="1594"/>
      <c r="BJ298" s="1595"/>
      <c r="BK298" s="1588"/>
      <c r="BL298" s="1588"/>
      <c r="BM298" s="1589"/>
      <c r="BN298" s="1590"/>
      <c r="BO298" s="1588"/>
      <c r="BP298" s="1588"/>
      <c r="BQ298" s="1588"/>
      <c r="BR298" s="1588"/>
      <c r="BS298" s="1589"/>
      <c r="BT298" s="1585"/>
      <c r="BU298" s="1585"/>
      <c r="BV298" s="1585"/>
      <c r="BW298" s="1585"/>
      <c r="BX298" s="1585"/>
      <c r="BY298" s="1585"/>
      <c r="BZ298" s="1585"/>
      <c r="CA298" s="1585"/>
      <c r="CB298" s="1585"/>
      <c r="CC298" s="1585"/>
      <c r="CD298" s="1585"/>
      <c r="CE298" s="1585"/>
      <c r="CH298" s="64" t="str">
        <f t="shared" si="4"/>
        <v/>
      </c>
    </row>
    <row r="299" spans="1:86" ht="19.5" customHeight="1" x14ac:dyDescent="0.2">
      <c r="A299" s="1579"/>
      <c r="B299" s="1579"/>
      <c r="C299" s="1579"/>
      <c r="D299" s="1579"/>
      <c r="E299" s="1579"/>
      <c r="F299" s="1579"/>
      <c r="G299" s="1579"/>
      <c r="H299" s="1579"/>
      <c r="I299" s="1579"/>
      <c r="J299" s="1579"/>
      <c r="K299" s="1579"/>
      <c r="L299" s="1610"/>
      <c r="M299" s="1611"/>
      <c r="N299" s="1612"/>
      <c r="O299" s="1581"/>
      <c r="P299" s="1581"/>
      <c r="Q299" s="1581"/>
      <c r="R299" s="1581"/>
      <c r="S299" s="1581"/>
      <c r="T299" s="1582"/>
      <c r="U299" s="1583"/>
      <c r="V299" s="1581"/>
      <c r="W299" s="1584"/>
      <c r="X299" s="1586"/>
      <c r="Y299" s="1587"/>
      <c r="Z299" s="1587"/>
      <c r="AA299" s="1587"/>
      <c r="AB299" s="1587"/>
      <c r="AC299" s="1587"/>
      <c r="AD299" s="1587"/>
      <c r="AE299" s="1587"/>
      <c r="AF299" s="1587"/>
      <c r="AG299" s="1587"/>
      <c r="AH299" s="1587"/>
      <c r="AI299" s="1587"/>
      <c r="AJ299" s="1587"/>
      <c r="AK299" s="1587"/>
      <c r="AL299" s="1587"/>
      <c r="AM299" s="1587"/>
      <c r="AN299" s="1581"/>
      <c r="AO299" s="1581"/>
      <c r="AP299" s="1582"/>
      <c r="AQ299" s="1583"/>
      <c r="AR299" s="1581"/>
      <c r="AS299" s="1584"/>
      <c r="AT299" s="1591" t="s">
        <v>1203</v>
      </c>
      <c r="AU299" s="1592"/>
      <c r="AV299" s="1593"/>
      <c r="AW299" s="1594"/>
      <c r="AX299" s="1594"/>
      <c r="AY299" s="1594"/>
      <c r="AZ299" s="1594"/>
      <c r="BA299" s="1594"/>
      <c r="BB299" s="1594"/>
      <c r="BC299" s="1594"/>
      <c r="BD299" s="1594"/>
      <c r="BE299" s="1594"/>
      <c r="BF299" s="1594"/>
      <c r="BG299" s="1594"/>
      <c r="BH299" s="1594"/>
      <c r="BI299" s="1594"/>
      <c r="BJ299" s="1595"/>
      <c r="BK299" s="1588"/>
      <c r="BL299" s="1588"/>
      <c r="BM299" s="1589"/>
      <c r="BN299" s="1590"/>
      <c r="BO299" s="1588"/>
      <c r="BP299" s="1588"/>
      <c r="BQ299" s="1588"/>
      <c r="BR299" s="1588"/>
      <c r="BS299" s="1589"/>
      <c r="BT299" s="1585"/>
      <c r="BU299" s="1585"/>
      <c r="BV299" s="1585"/>
      <c r="BW299" s="1585"/>
      <c r="BX299" s="1585"/>
      <c r="BY299" s="1585"/>
      <c r="BZ299" s="1585"/>
      <c r="CA299" s="1585"/>
      <c r="CB299" s="1585"/>
      <c r="CC299" s="1585"/>
      <c r="CD299" s="1585"/>
      <c r="CE299" s="1585"/>
      <c r="CH299" s="64" t="str">
        <f t="shared" si="4"/>
        <v/>
      </c>
    </row>
    <row r="300" spans="1:86" ht="19.5" customHeight="1" x14ac:dyDescent="0.2">
      <c r="A300" s="1579"/>
      <c r="B300" s="1579"/>
      <c r="C300" s="1579"/>
      <c r="D300" s="1579"/>
      <c r="E300" s="1579"/>
      <c r="F300" s="1579"/>
      <c r="G300" s="1579"/>
      <c r="H300" s="1579"/>
      <c r="I300" s="1579"/>
      <c r="J300" s="1579"/>
      <c r="K300" s="1579"/>
      <c r="L300" s="1610"/>
      <c r="M300" s="1611"/>
      <c r="N300" s="1612"/>
      <c r="O300" s="1581"/>
      <c r="P300" s="1581"/>
      <c r="Q300" s="1581"/>
      <c r="R300" s="1581"/>
      <c r="S300" s="1581"/>
      <c r="T300" s="1582"/>
      <c r="U300" s="1583"/>
      <c r="V300" s="1581"/>
      <c r="W300" s="1584"/>
      <c r="X300" s="1586"/>
      <c r="Y300" s="1587"/>
      <c r="Z300" s="1587"/>
      <c r="AA300" s="1587"/>
      <c r="AB300" s="1587"/>
      <c r="AC300" s="1587"/>
      <c r="AD300" s="1587"/>
      <c r="AE300" s="1587"/>
      <c r="AF300" s="1587"/>
      <c r="AG300" s="1587"/>
      <c r="AH300" s="1587"/>
      <c r="AI300" s="1587"/>
      <c r="AJ300" s="1587"/>
      <c r="AK300" s="1587"/>
      <c r="AL300" s="1587"/>
      <c r="AM300" s="1587"/>
      <c r="AN300" s="1581"/>
      <c r="AO300" s="1581"/>
      <c r="AP300" s="1582"/>
      <c r="AQ300" s="1583"/>
      <c r="AR300" s="1581"/>
      <c r="AS300" s="1584"/>
      <c r="AT300" s="1591" t="s">
        <v>1203</v>
      </c>
      <c r="AU300" s="1592"/>
      <c r="AV300" s="1593"/>
      <c r="AW300" s="1594"/>
      <c r="AX300" s="1594"/>
      <c r="AY300" s="1594"/>
      <c r="AZ300" s="1594"/>
      <c r="BA300" s="1594"/>
      <c r="BB300" s="1594"/>
      <c r="BC300" s="1594"/>
      <c r="BD300" s="1594"/>
      <c r="BE300" s="1594"/>
      <c r="BF300" s="1594"/>
      <c r="BG300" s="1594"/>
      <c r="BH300" s="1594"/>
      <c r="BI300" s="1594"/>
      <c r="BJ300" s="1595"/>
      <c r="BK300" s="1588"/>
      <c r="BL300" s="1588"/>
      <c r="BM300" s="1589"/>
      <c r="BN300" s="1590"/>
      <c r="BO300" s="1588"/>
      <c r="BP300" s="1588"/>
      <c r="BQ300" s="1588"/>
      <c r="BR300" s="1588"/>
      <c r="BS300" s="1589"/>
      <c r="BT300" s="1585"/>
      <c r="BU300" s="1585"/>
      <c r="BV300" s="1585"/>
      <c r="BW300" s="1585"/>
      <c r="BX300" s="1585"/>
      <c r="BY300" s="1585"/>
      <c r="BZ300" s="1585"/>
      <c r="CA300" s="1585"/>
      <c r="CB300" s="1585"/>
      <c r="CC300" s="1585"/>
      <c r="CD300" s="1585"/>
      <c r="CE300" s="1585"/>
      <c r="CH300" s="64" t="str">
        <f t="shared" si="4"/>
        <v/>
      </c>
    </row>
    <row r="301" spans="1:86" ht="19.5" customHeight="1" x14ac:dyDescent="0.2">
      <c r="A301" s="1579"/>
      <c r="B301" s="1579"/>
      <c r="C301" s="1579"/>
      <c r="D301" s="1579"/>
      <c r="E301" s="1579"/>
      <c r="F301" s="1579"/>
      <c r="G301" s="1579"/>
      <c r="H301" s="1579"/>
      <c r="I301" s="1579"/>
      <c r="J301" s="1579"/>
      <c r="K301" s="1579"/>
      <c r="L301" s="1610"/>
      <c r="M301" s="1611"/>
      <c r="N301" s="1612"/>
      <c r="O301" s="1581"/>
      <c r="P301" s="1581"/>
      <c r="Q301" s="1581"/>
      <c r="R301" s="1581"/>
      <c r="S301" s="1581"/>
      <c r="T301" s="1582"/>
      <c r="U301" s="1583"/>
      <c r="V301" s="1581"/>
      <c r="W301" s="1584"/>
      <c r="X301" s="1586"/>
      <c r="Y301" s="1587"/>
      <c r="Z301" s="1587"/>
      <c r="AA301" s="1587"/>
      <c r="AB301" s="1587"/>
      <c r="AC301" s="1587"/>
      <c r="AD301" s="1587"/>
      <c r="AE301" s="1587"/>
      <c r="AF301" s="1587"/>
      <c r="AG301" s="1587"/>
      <c r="AH301" s="1587"/>
      <c r="AI301" s="1587"/>
      <c r="AJ301" s="1587"/>
      <c r="AK301" s="1587"/>
      <c r="AL301" s="1587"/>
      <c r="AM301" s="1587"/>
      <c r="AN301" s="1581"/>
      <c r="AO301" s="1581"/>
      <c r="AP301" s="1582"/>
      <c r="AQ301" s="1583"/>
      <c r="AR301" s="1581"/>
      <c r="AS301" s="1584"/>
      <c r="AT301" s="1591" t="s">
        <v>1203</v>
      </c>
      <c r="AU301" s="1592"/>
      <c r="AV301" s="1593"/>
      <c r="AW301" s="1594"/>
      <c r="AX301" s="1594"/>
      <c r="AY301" s="1594"/>
      <c r="AZ301" s="1594"/>
      <c r="BA301" s="1594"/>
      <c r="BB301" s="1594"/>
      <c r="BC301" s="1594"/>
      <c r="BD301" s="1594"/>
      <c r="BE301" s="1594"/>
      <c r="BF301" s="1594"/>
      <c r="BG301" s="1594"/>
      <c r="BH301" s="1594"/>
      <c r="BI301" s="1594"/>
      <c r="BJ301" s="1595"/>
      <c r="BK301" s="1588"/>
      <c r="BL301" s="1588"/>
      <c r="BM301" s="1589"/>
      <c r="BN301" s="1590"/>
      <c r="BO301" s="1588"/>
      <c r="BP301" s="1588"/>
      <c r="BQ301" s="1588"/>
      <c r="BR301" s="1588"/>
      <c r="BS301" s="1589"/>
      <c r="BT301" s="1585"/>
      <c r="BU301" s="1585"/>
      <c r="BV301" s="1585"/>
      <c r="BW301" s="1585"/>
      <c r="BX301" s="1585"/>
      <c r="BY301" s="1585"/>
      <c r="BZ301" s="1585"/>
      <c r="CA301" s="1585"/>
      <c r="CB301" s="1585"/>
      <c r="CC301" s="1585"/>
      <c r="CD301" s="1585"/>
      <c r="CE301" s="1585"/>
      <c r="CH301" s="64" t="str">
        <f t="shared" si="4"/>
        <v/>
      </c>
    </row>
    <row r="302" spans="1:86" ht="19.5" customHeight="1" x14ac:dyDescent="0.2">
      <c r="A302" s="1579"/>
      <c r="B302" s="1579"/>
      <c r="C302" s="1579"/>
      <c r="D302" s="1579"/>
      <c r="E302" s="1579"/>
      <c r="F302" s="1579"/>
      <c r="G302" s="1579"/>
      <c r="H302" s="1579"/>
      <c r="I302" s="1579"/>
      <c r="J302" s="1579"/>
      <c r="K302" s="1579"/>
      <c r="L302" s="1610"/>
      <c r="M302" s="1611"/>
      <c r="N302" s="1612"/>
      <c r="O302" s="1581"/>
      <c r="P302" s="1581"/>
      <c r="Q302" s="1581"/>
      <c r="R302" s="1581"/>
      <c r="S302" s="1581"/>
      <c r="T302" s="1582"/>
      <c r="U302" s="1583"/>
      <c r="V302" s="1581"/>
      <c r="W302" s="1584"/>
      <c r="X302" s="1586"/>
      <c r="Y302" s="1587"/>
      <c r="Z302" s="1587"/>
      <c r="AA302" s="1587"/>
      <c r="AB302" s="1587"/>
      <c r="AC302" s="1587"/>
      <c r="AD302" s="1587"/>
      <c r="AE302" s="1587"/>
      <c r="AF302" s="1587"/>
      <c r="AG302" s="1587"/>
      <c r="AH302" s="1587"/>
      <c r="AI302" s="1587"/>
      <c r="AJ302" s="1587"/>
      <c r="AK302" s="1587"/>
      <c r="AL302" s="1587"/>
      <c r="AM302" s="1587"/>
      <c r="AN302" s="1581"/>
      <c r="AO302" s="1581"/>
      <c r="AP302" s="1582"/>
      <c r="AQ302" s="1583"/>
      <c r="AR302" s="1581"/>
      <c r="AS302" s="1584"/>
      <c r="AT302" s="1591" t="s">
        <v>1203</v>
      </c>
      <c r="AU302" s="1592"/>
      <c r="AV302" s="1593"/>
      <c r="AW302" s="1594"/>
      <c r="AX302" s="1594"/>
      <c r="AY302" s="1594"/>
      <c r="AZ302" s="1594"/>
      <c r="BA302" s="1594"/>
      <c r="BB302" s="1594"/>
      <c r="BC302" s="1594"/>
      <c r="BD302" s="1594"/>
      <c r="BE302" s="1594"/>
      <c r="BF302" s="1594"/>
      <c r="BG302" s="1594"/>
      <c r="BH302" s="1594"/>
      <c r="BI302" s="1594"/>
      <c r="BJ302" s="1595"/>
      <c r="BK302" s="1588"/>
      <c r="BL302" s="1588"/>
      <c r="BM302" s="1589"/>
      <c r="BN302" s="1590"/>
      <c r="BO302" s="1588"/>
      <c r="BP302" s="1588"/>
      <c r="BQ302" s="1588"/>
      <c r="BR302" s="1588"/>
      <c r="BS302" s="1589"/>
      <c r="BT302" s="1585"/>
      <c r="BU302" s="1585"/>
      <c r="BV302" s="1585"/>
      <c r="BW302" s="1585"/>
      <c r="BX302" s="1585"/>
      <c r="BY302" s="1585"/>
      <c r="BZ302" s="1585"/>
      <c r="CA302" s="1585"/>
      <c r="CB302" s="1585"/>
      <c r="CC302" s="1585"/>
      <c r="CD302" s="1585"/>
      <c r="CE302" s="1585"/>
      <c r="CH302" s="64" t="str">
        <f t="shared" si="4"/>
        <v/>
      </c>
    </row>
    <row r="303" spans="1:86" ht="19.5" customHeight="1" x14ac:dyDescent="0.2">
      <c r="A303" s="1579"/>
      <c r="B303" s="1579"/>
      <c r="C303" s="1579"/>
      <c r="D303" s="1579"/>
      <c r="E303" s="1579"/>
      <c r="F303" s="1579"/>
      <c r="G303" s="1579"/>
      <c r="H303" s="1579"/>
      <c r="I303" s="1579"/>
      <c r="J303" s="1579"/>
      <c r="K303" s="1579"/>
      <c r="L303" s="1610"/>
      <c r="M303" s="1611"/>
      <c r="N303" s="1612"/>
      <c r="O303" s="1581"/>
      <c r="P303" s="1581"/>
      <c r="Q303" s="1581"/>
      <c r="R303" s="1581"/>
      <c r="S303" s="1581"/>
      <c r="T303" s="1582"/>
      <c r="U303" s="1583"/>
      <c r="V303" s="1581"/>
      <c r="W303" s="1584"/>
      <c r="X303" s="1586"/>
      <c r="Y303" s="1587"/>
      <c r="Z303" s="1587"/>
      <c r="AA303" s="1587"/>
      <c r="AB303" s="1587"/>
      <c r="AC303" s="1587"/>
      <c r="AD303" s="1587"/>
      <c r="AE303" s="1587"/>
      <c r="AF303" s="1587"/>
      <c r="AG303" s="1587"/>
      <c r="AH303" s="1587"/>
      <c r="AI303" s="1587"/>
      <c r="AJ303" s="1587"/>
      <c r="AK303" s="1587"/>
      <c r="AL303" s="1587"/>
      <c r="AM303" s="1587"/>
      <c r="AN303" s="1581"/>
      <c r="AO303" s="1581"/>
      <c r="AP303" s="1582"/>
      <c r="AQ303" s="1583"/>
      <c r="AR303" s="1581"/>
      <c r="AS303" s="1584"/>
      <c r="AT303" s="1591" t="s">
        <v>1203</v>
      </c>
      <c r="AU303" s="1592"/>
      <c r="AV303" s="1593"/>
      <c r="AW303" s="1594"/>
      <c r="AX303" s="1594"/>
      <c r="AY303" s="1594"/>
      <c r="AZ303" s="1594"/>
      <c r="BA303" s="1594"/>
      <c r="BB303" s="1594"/>
      <c r="BC303" s="1594"/>
      <c r="BD303" s="1594"/>
      <c r="BE303" s="1594"/>
      <c r="BF303" s="1594"/>
      <c r="BG303" s="1594"/>
      <c r="BH303" s="1594"/>
      <c r="BI303" s="1594"/>
      <c r="BJ303" s="1595"/>
      <c r="BK303" s="1588"/>
      <c r="BL303" s="1588"/>
      <c r="BM303" s="1589"/>
      <c r="BN303" s="1590"/>
      <c r="BO303" s="1588"/>
      <c r="BP303" s="1588"/>
      <c r="BQ303" s="1588"/>
      <c r="BR303" s="1588"/>
      <c r="BS303" s="1589"/>
      <c r="BT303" s="1585"/>
      <c r="BU303" s="1585"/>
      <c r="BV303" s="1585"/>
      <c r="BW303" s="1585"/>
      <c r="BX303" s="1585"/>
      <c r="BY303" s="1585"/>
      <c r="BZ303" s="1585"/>
      <c r="CA303" s="1585"/>
      <c r="CB303" s="1585"/>
      <c r="CC303" s="1585"/>
      <c r="CD303" s="1585"/>
      <c r="CE303" s="1585"/>
      <c r="CH303" s="64" t="str">
        <f t="shared" si="4"/>
        <v/>
      </c>
    </row>
    <row r="304" spans="1:86" ht="19.5" customHeight="1" x14ac:dyDescent="0.2">
      <c r="A304" s="1579"/>
      <c r="B304" s="1579"/>
      <c r="C304" s="1579"/>
      <c r="D304" s="1579"/>
      <c r="E304" s="1579"/>
      <c r="F304" s="1579"/>
      <c r="G304" s="1579"/>
      <c r="H304" s="1579"/>
      <c r="I304" s="1579"/>
      <c r="J304" s="1579"/>
      <c r="K304" s="1579"/>
      <c r="L304" s="1610"/>
      <c r="M304" s="1611"/>
      <c r="N304" s="1612"/>
      <c r="O304" s="1581"/>
      <c r="P304" s="1581"/>
      <c r="Q304" s="1581"/>
      <c r="R304" s="1597"/>
      <c r="S304" s="1597"/>
      <c r="T304" s="1600"/>
      <c r="U304" s="1596"/>
      <c r="V304" s="1597"/>
      <c r="W304" s="1598"/>
      <c r="X304" s="1586"/>
      <c r="Y304" s="1587"/>
      <c r="Z304" s="1587"/>
      <c r="AA304" s="1587"/>
      <c r="AB304" s="1587"/>
      <c r="AC304" s="1587"/>
      <c r="AD304" s="1587"/>
      <c r="AE304" s="1587"/>
      <c r="AF304" s="1587"/>
      <c r="AG304" s="1587"/>
      <c r="AH304" s="1587"/>
      <c r="AI304" s="1587"/>
      <c r="AJ304" s="1587"/>
      <c r="AK304" s="1587"/>
      <c r="AL304" s="1587"/>
      <c r="AM304" s="1587"/>
      <c r="AN304" s="1597"/>
      <c r="AO304" s="1597"/>
      <c r="AP304" s="1600"/>
      <c r="AQ304" s="1596"/>
      <c r="AR304" s="1597"/>
      <c r="AS304" s="1598"/>
      <c r="AT304" s="1591" t="s">
        <v>1203</v>
      </c>
      <c r="AU304" s="1592"/>
      <c r="AV304" s="1593"/>
      <c r="AW304" s="1594"/>
      <c r="AX304" s="1594"/>
      <c r="AY304" s="1594"/>
      <c r="AZ304" s="1594"/>
      <c r="BA304" s="1594"/>
      <c r="BB304" s="1594"/>
      <c r="BC304" s="1594"/>
      <c r="BD304" s="1594"/>
      <c r="BE304" s="1594"/>
      <c r="BF304" s="1594"/>
      <c r="BG304" s="1594"/>
      <c r="BH304" s="1594"/>
      <c r="BI304" s="1594"/>
      <c r="BJ304" s="1595"/>
      <c r="BK304" s="1603"/>
      <c r="BL304" s="1603"/>
      <c r="BM304" s="1604"/>
      <c r="BN304" s="1605"/>
      <c r="BO304" s="1603"/>
      <c r="BP304" s="1603"/>
      <c r="BQ304" s="1603"/>
      <c r="BR304" s="1603"/>
      <c r="BS304" s="1604"/>
      <c r="BT304" s="1601"/>
      <c r="BU304" s="1601"/>
      <c r="BV304" s="1601"/>
      <c r="BW304" s="1601"/>
      <c r="BX304" s="1601"/>
      <c r="BY304" s="1601"/>
      <c r="BZ304" s="1601"/>
      <c r="CA304" s="1601"/>
      <c r="CB304" s="1601"/>
      <c r="CC304" s="1601"/>
      <c r="CD304" s="1601"/>
      <c r="CE304" s="1601"/>
      <c r="CH304" s="64" t="str">
        <f t="shared" si="4"/>
        <v/>
      </c>
    </row>
    <row r="305" spans="1:86" ht="19.5" customHeight="1" x14ac:dyDescent="0.2">
      <c r="A305" s="1579"/>
      <c r="B305" s="1579"/>
      <c r="C305" s="1579"/>
      <c r="D305" s="1579"/>
      <c r="E305" s="1579"/>
      <c r="F305" s="1579"/>
      <c r="G305" s="1579"/>
      <c r="H305" s="1579"/>
      <c r="I305" s="1579"/>
      <c r="J305" s="1579"/>
      <c r="K305" s="1579"/>
      <c r="L305" s="1613"/>
      <c r="M305" s="1614"/>
      <c r="N305" s="1615"/>
      <c r="O305" s="1581"/>
      <c r="P305" s="1581"/>
      <c r="Q305" s="1581"/>
      <c r="R305" s="1581"/>
      <c r="S305" s="1581"/>
      <c r="T305" s="1582"/>
      <c r="U305" s="1583"/>
      <c r="V305" s="1581"/>
      <c r="W305" s="1584"/>
      <c r="X305" s="1586"/>
      <c r="Y305" s="1587"/>
      <c r="Z305" s="1587"/>
      <c r="AA305" s="1587"/>
      <c r="AB305" s="1587"/>
      <c r="AC305" s="1587"/>
      <c r="AD305" s="1587"/>
      <c r="AE305" s="1587"/>
      <c r="AF305" s="1587"/>
      <c r="AG305" s="1587"/>
      <c r="AH305" s="1587"/>
      <c r="AI305" s="1587"/>
      <c r="AJ305" s="1587"/>
      <c r="AK305" s="1587"/>
      <c r="AL305" s="1587"/>
      <c r="AM305" s="1587"/>
      <c r="AN305" s="1581"/>
      <c r="AO305" s="1581"/>
      <c r="AP305" s="1582"/>
      <c r="AQ305" s="1583"/>
      <c r="AR305" s="1581"/>
      <c r="AS305" s="1584"/>
      <c r="AT305" s="1591" t="s">
        <v>1203</v>
      </c>
      <c r="AU305" s="1592"/>
      <c r="AV305" s="1593"/>
      <c r="AW305" s="1594"/>
      <c r="AX305" s="1594"/>
      <c r="AY305" s="1594"/>
      <c r="AZ305" s="1594"/>
      <c r="BA305" s="1594"/>
      <c r="BB305" s="1594"/>
      <c r="BC305" s="1594"/>
      <c r="BD305" s="1594"/>
      <c r="BE305" s="1594"/>
      <c r="BF305" s="1594"/>
      <c r="BG305" s="1594"/>
      <c r="BH305" s="1594"/>
      <c r="BI305" s="1594"/>
      <c r="BJ305" s="1595"/>
      <c r="BK305" s="1588"/>
      <c r="BL305" s="1588"/>
      <c r="BM305" s="1589"/>
      <c r="BN305" s="1590"/>
      <c r="BO305" s="1588"/>
      <c r="BP305" s="1588"/>
      <c r="BQ305" s="1588"/>
      <c r="BR305" s="1588"/>
      <c r="BS305" s="1589"/>
      <c r="BT305" s="1585"/>
      <c r="BU305" s="1585"/>
      <c r="BV305" s="1585"/>
      <c r="BW305" s="1585"/>
      <c r="BX305" s="1585"/>
      <c r="BY305" s="1585"/>
      <c r="BZ305" s="1585"/>
      <c r="CA305" s="1585"/>
      <c r="CB305" s="1585"/>
      <c r="CC305" s="1585"/>
      <c r="CD305" s="1585"/>
      <c r="CE305" s="1585"/>
      <c r="CH305" s="64" t="str">
        <f t="shared" si="4"/>
        <v/>
      </c>
    </row>
    <row r="306" spans="1:86" ht="19.5" customHeight="1" x14ac:dyDescent="0.2">
      <c r="A306" s="1579"/>
      <c r="B306" s="1579"/>
      <c r="C306" s="1579"/>
      <c r="D306" s="1579"/>
      <c r="E306" s="1579"/>
      <c r="F306" s="1579"/>
      <c r="G306" s="1579"/>
      <c r="H306" s="1579"/>
      <c r="I306" s="1579"/>
      <c r="J306" s="1579"/>
      <c r="K306" s="1579"/>
      <c r="L306" s="1613"/>
      <c r="M306" s="1614"/>
      <c r="N306" s="1615"/>
      <c r="O306" s="1581"/>
      <c r="P306" s="1581"/>
      <c r="Q306" s="1581"/>
      <c r="R306" s="1581"/>
      <c r="S306" s="1581"/>
      <c r="T306" s="1582"/>
      <c r="U306" s="1583"/>
      <c r="V306" s="1581"/>
      <c r="W306" s="1584"/>
      <c r="X306" s="1586"/>
      <c r="Y306" s="1587"/>
      <c r="Z306" s="1587"/>
      <c r="AA306" s="1587"/>
      <c r="AB306" s="1587"/>
      <c r="AC306" s="1587"/>
      <c r="AD306" s="1587"/>
      <c r="AE306" s="1587"/>
      <c r="AF306" s="1587"/>
      <c r="AG306" s="1587"/>
      <c r="AH306" s="1587"/>
      <c r="AI306" s="1587"/>
      <c r="AJ306" s="1587"/>
      <c r="AK306" s="1587"/>
      <c r="AL306" s="1587"/>
      <c r="AM306" s="1587"/>
      <c r="AN306" s="1581"/>
      <c r="AO306" s="1581"/>
      <c r="AP306" s="1582"/>
      <c r="AQ306" s="1583"/>
      <c r="AR306" s="1581"/>
      <c r="AS306" s="1584"/>
      <c r="AT306" s="1591" t="s">
        <v>1203</v>
      </c>
      <c r="AU306" s="1592"/>
      <c r="AV306" s="1593"/>
      <c r="AW306" s="1594"/>
      <c r="AX306" s="1594"/>
      <c r="AY306" s="1594"/>
      <c r="AZ306" s="1594"/>
      <c r="BA306" s="1594"/>
      <c r="BB306" s="1594"/>
      <c r="BC306" s="1594"/>
      <c r="BD306" s="1594"/>
      <c r="BE306" s="1594"/>
      <c r="BF306" s="1594"/>
      <c r="BG306" s="1594"/>
      <c r="BH306" s="1594"/>
      <c r="BI306" s="1594"/>
      <c r="BJ306" s="1595"/>
      <c r="BK306" s="1588"/>
      <c r="BL306" s="1588"/>
      <c r="BM306" s="1589"/>
      <c r="BN306" s="1590"/>
      <c r="BO306" s="1588"/>
      <c r="BP306" s="1588"/>
      <c r="BQ306" s="1588"/>
      <c r="BR306" s="1588"/>
      <c r="BS306" s="1589"/>
      <c r="BT306" s="1585"/>
      <c r="BU306" s="1585"/>
      <c r="BV306" s="1585"/>
      <c r="BW306" s="1585"/>
      <c r="BX306" s="1585"/>
      <c r="BY306" s="1585"/>
      <c r="BZ306" s="1585"/>
      <c r="CA306" s="1585"/>
      <c r="CB306" s="1585"/>
      <c r="CC306" s="1585"/>
      <c r="CD306" s="1585"/>
      <c r="CE306" s="1585"/>
      <c r="CH306" s="64" t="str">
        <f t="shared" si="4"/>
        <v/>
      </c>
    </row>
    <row r="307" spans="1:86" ht="19.5" customHeight="1" x14ac:dyDescent="0.2">
      <c r="A307" s="1579"/>
      <c r="B307" s="1579"/>
      <c r="C307" s="1579"/>
      <c r="D307" s="1579"/>
      <c r="E307" s="1579"/>
      <c r="F307" s="1579"/>
      <c r="G307" s="1579"/>
      <c r="H307" s="1579"/>
      <c r="I307" s="1579"/>
      <c r="J307" s="1579"/>
      <c r="K307" s="1579"/>
      <c r="L307" s="1613"/>
      <c r="M307" s="1614"/>
      <c r="N307" s="1615"/>
      <c r="O307" s="1581"/>
      <c r="P307" s="1581"/>
      <c r="Q307" s="1581"/>
      <c r="R307" s="1581"/>
      <c r="S307" s="1581"/>
      <c r="T307" s="1582"/>
      <c r="U307" s="1583"/>
      <c r="V307" s="1581"/>
      <c r="W307" s="1584"/>
      <c r="X307" s="1586"/>
      <c r="Y307" s="1587"/>
      <c r="Z307" s="1587"/>
      <c r="AA307" s="1587"/>
      <c r="AB307" s="1587"/>
      <c r="AC307" s="1587"/>
      <c r="AD307" s="1587"/>
      <c r="AE307" s="1587"/>
      <c r="AF307" s="1587"/>
      <c r="AG307" s="1587"/>
      <c r="AH307" s="1587"/>
      <c r="AI307" s="1587"/>
      <c r="AJ307" s="1587"/>
      <c r="AK307" s="1587"/>
      <c r="AL307" s="1587"/>
      <c r="AM307" s="1587"/>
      <c r="AN307" s="1581"/>
      <c r="AO307" s="1581"/>
      <c r="AP307" s="1582"/>
      <c r="AQ307" s="1583"/>
      <c r="AR307" s="1581"/>
      <c r="AS307" s="1584"/>
      <c r="AT307" s="1591" t="s">
        <v>1203</v>
      </c>
      <c r="AU307" s="1592"/>
      <c r="AV307" s="1593"/>
      <c r="AW307" s="1594"/>
      <c r="AX307" s="1594"/>
      <c r="AY307" s="1594"/>
      <c r="AZ307" s="1594"/>
      <c r="BA307" s="1594"/>
      <c r="BB307" s="1594"/>
      <c r="BC307" s="1594"/>
      <c r="BD307" s="1594"/>
      <c r="BE307" s="1594"/>
      <c r="BF307" s="1594"/>
      <c r="BG307" s="1594"/>
      <c r="BH307" s="1594"/>
      <c r="BI307" s="1594"/>
      <c r="BJ307" s="1595"/>
      <c r="BK307" s="1588"/>
      <c r="BL307" s="1588"/>
      <c r="BM307" s="1589"/>
      <c r="BN307" s="1590"/>
      <c r="BO307" s="1588"/>
      <c r="BP307" s="1588"/>
      <c r="BQ307" s="1588"/>
      <c r="BR307" s="1588"/>
      <c r="BS307" s="1589"/>
      <c r="BT307" s="1585"/>
      <c r="BU307" s="1585"/>
      <c r="BV307" s="1585"/>
      <c r="BW307" s="1585"/>
      <c r="BX307" s="1585"/>
      <c r="BY307" s="1585"/>
      <c r="BZ307" s="1585"/>
      <c r="CA307" s="1585"/>
      <c r="CB307" s="1585"/>
      <c r="CC307" s="1585"/>
      <c r="CD307" s="1585"/>
      <c r="CE307" s="1585"/>
      <c r="CH307" s="64" t="str">
        <f t="shared" si="4"/>
        <v/>
      </c>
    </row>
    <row r="308" spans="1:86" ht="19.5" customHeight="1" x14ac:dyDescent="0.2">
      <c r="A308" s="1579"/>
      <c r="B308" s="1579"/>
      <c r="C308" s="1579"/>
      <c r="D308" s="1579"/>
      <c r="E308" s="1579"/>
      <c r="F308" s="1579"/>
      <c r="G308" s="1579"/>
      <c r="H308" s="1579"/>
      <c r="I308" s="1579"/>
      <c r="J308" s="1579"/>
      <c r="K308" s="1579"/>
      <c r="L308" s="1613"/>
      <c r="M308" s="1614"/>
      <c r="N308" s="1615"/>
      <c r="O308" s="1581"/>
      <c r="P308" s="1581"/>
      <c r="Q308" s="1581"/>
      <c r="R308" s="1581"/>
      <c r="S308" s="1581"/>
      <c r="T308" s="1582"/>
      <c r="U308" s="1583"/>
      <c r="V308" s="1581"/>
      <c r="W308" s="1584"/>
      <c r="X308" s="1586"/>
      <c r="Y308" s="1587"/>
      <c r="Z308" s="1587"/>
      <c r="AA308" s="1587"/>
      <c r="AB308" s="1587"/>
      <c r="AC308" s="1587"/>
      <c r="AD308" s="1587"/>
      <c r="AE308" s="1587"/>
      <c r="AF308" s="1587"/>
      <c r="AG308" s="1587"/>
      <c r="AH308" s="1587"/>
      <c r="AI308" s="1587"/>
      <c r="AJ308" s="1587"/>
      <c r="AK308" s="1587"/>
      <c r="AL308" s="1587"/>
      <c r="AM308" s="1587"/>
      <c r="AN308" s="1581"/>
      <c r="AO308" s="1581"/>
      <c r="AP308" s="1582"/>
      <c r="AQ308" s="1583"/>
      <c r="AR308" s="1581"/>
      <c r="AS308" s="1584"/>
      <c r="AT308" s="1591" t="s">
        <v>1203</v>
      </c>
      <c r="AU308" s="1592"/>
      <c r="AV308" s="1593"/>
      <c r="AW308" s="1594"/>
      <c r="AX308" s="1594"/>
      <c r="AY308" s="1594"/>
      <c r="AZ308" s="1594"/>
      <c r="BA308" s="1594"/>
      <c r="BB308" s="1594"/>
      <c r="BC308" s="1594"/>
      <c r="BD308" s="1594"/>
      <c r="BE308" s="1594"/>
      <c r="BF308" s="1594"/>
      <c r="BG308" s="1594"/>
      <c r="BH308" s="1594"/>
      <c r="BI308" s="1594"/>
      <c r="BJ308" s="1595"/>
      <c r="BK308" s="1588"/>
      <c r="BL308" s="1588"/>
      <c r="BM308" s="1589"/>
      <c r="BN308" s="1590"/>
      <c r="BO308" s="1588"/>
      <c r="BP308" s="1588"/>
      <c r="BQ308" s="1588"/>
      <c r="BR308" s="1588"/>
      <c r="BS308" s="1589"/>
      <c r="BT308" s="1585"/>
      <c r="BU308" s="1585"/>
      <c r="BV308" s="1585"/>
      <c r="BW308" s="1585"/>
      <c r="BX308" s="1585"/>
      <c r="BY308" s="1585"/>
      <c r="BZ308" s="1585"/>
      <c r="CA308" s="1585"/>
      <c r="CB308" s="1585"/>
      <c r="CC308" s="1585"/>
      <c r="CD308" s="1585"/>
      <c r="CE308" s="1585"/>
      <c r="CH308" s="64" t="str">
        <f t="shared" si="4"/>
        <v/>
      </c>
    </row>
    <row r="309" spans="1:86" ht="19.5" customHeight="1" x14ac:dyDescent="0.2">
      <c r="A309" s="1579"/>
      <c r="B309" s="1579"/>
      <c r="C309" s="1579"/>
      <c r="D309" s="1579"/>
      <c r="E309" s="1579"/>
      <c r="F309" s="1579"/>
      <c r="G309" s="1579"/>
      <c r="H309" s="1579"/>
      <c r="I309" s="1579"/>
      <c r="J309" s="1579"/>
      <c r="K309" s="1579"/>
      <c r="L309" s="1613"/>
      <c r="M309" s="1614"/>
      <c r="N309" s="1615"/>
      <c r="O309" s="1581"/>
      <c r="P309" s="1581"/>
      <c r="Q309" s="1581"/>
      <c r="R309" s="1581"/>
      <c r="S309" s="1581"/>
      <c r="T309" s="1582"/>
      <c r="U309" s="1583"/>
      <c r="V309" s="1581"/>
      <c r="W309" s="1584"/>
      <c r="X309" s="1586"/>
      <c r="Y309" s="1587"/>
      <c r="Z309" s="1587"/>
      <c r="AA309" s="1587"/>
      <c r="AB309" s="1587"/>
      <c r="AC309" s="1587"/>
      <c r="AD309" s="1587"/>
      <c r="AE309" s="1587"/>
      <c r="AF309" s="1587"/>
      <c r="AG309" s="1587"/>
      <c r="AH309" s="1587"/>
      <c r="AI309" s="1587"/>
      <c r="AJ309" s="1587"/>
      <c r="AK309" s="1587"/>
      <c r="AL309" s="1587"/>
      <c r="AM309" s="1587"/>
      <c r="AN309" s="1581"/>
      <c r="AO309" s="1581"/>
      <c r="AP309" s="1582"/>
      <c r="AQ309" s="1583"/>
      <c r="AR309" s="1581"/>
      <c r="AS309" s="1584"/>
      <c r="AT309" s="1591" t="s">
        <v>1203</v>
      </c>
      <c r="AU309" s="1592"/>
      <c r="AV309" s="1593"/>
      <c r="AW309" s="1594"/>
      <c r="AX309" s="1594"/>
      <c r="AY309" s="1594"/>
      <c r="AZ309" s="1594"/>
      <c r="BA309" s="1594"/>
      <c r="BB309" s="1594"/>
      <c r="BC309" s="1594"/>
      <c r="BD309" s="1594"/>
      <c r="BE309" s="1594"/>
      <c r="BF309" s="1594"/>
      <c r="BG309" s="1594"/>
      <c r="BH309" s="1594"/>
      <c r="BI309" s="1594"/>
      <c r="BJ309" s="1595"/>
      <c r="BK309" s="1588"/>
      <c r="BL309" s="1588"/>
      <c r="BM309" s="1589"/>
      <c r="BN309" s="1590"/>
      <c r="BO309" s="1588"/>
      <c r="BP309" s="1588"/>
      <c r="BQ309" s="1588"/>
      <c r="BR309" s="1588"/>
      <c r="BS309" s="1589"/>
      <c r="BT309" s="1585"/>
      <c r="BU309" s="1585"/>
      <c r="BV309" s="1585"/>
      <c r="BW309" s="1585"/>
      <c r="BX309" s="1585"/>
      <c r="BY309" s="1585"/>
      <c r="BZ309" s="1585"/>
      <c r="CA309" s="1585"/>
      <c r="CB309" s="1585"/>
      <c r="CC309" s="1585"/>
      <c r="CD309" s="1585"/>
      <c r="CE309" s="1585"/>
      <c r="CH309" s="64" t="str">
        <f t="shared" si="4"/>
        <v/>
      </c>
    </row>
    <row r="310" spans="1:86" ht="19.5" customHeight="1" x14ac:dyDescent="0.2">
      <c r="A310" s="1579"/>
      <c r="B310" s="1579"/>
      <c r="C310" s="1579"/>
      <c r="D310" s="1579"/>
      <c r="E310" s="1579"/>
      <c r="F310" s="1579"/>
      <c r="G310" s="1579"/>
      <c r="H310" s="1579"/>
      <c r="I310" s="1579"/>
      <c r="J310" s="1579"/>
      <c r="K310" s="1579"/>
      <c r="L310" s="1610"/>
      <c r="M310" s="1611"/>
      <c r="N310" s="1612"/>
      <c r="O310" s="1581"/>
      <c r="P310" s="1581"/>
      <c r="Q310" s="1581"/>
      <c r="R310" s="1581"/>
      <c r="S310" s="1581"/>
      <c r="T310" s="1582"/>
      <c r="U310" s="1583"/>
      <c r="V310" s="1581"/>
      <c r="W310" s="1584"/>
      <c r="X310" s="1586"/>
      <c r="Y310" s="1587"/>
      <c r="Z310" s="1587"/>
      <c r="AA310" s="1587"/>
      <c r="AB310" s="1587"/>
      <c r="AC310" s="1587"/>
      <c r="AD310" s="1587"/>
      <c r="AE310" s="1587"/>
      <c r="AF310" s="1587"/>
      <c r="AG310" s="1587"/>
      <c r="AH310" s="1587"/>
      <c r="AI310" s="1587"/>
      <c r="AJ310" s="1587"/>
      <c r="AK310" s="1587"/>
      <c r="AL310" s="1587"/>
      <c r="AM310" s="1587"/>
      <c r="AN310" s="1581"/>
      <c r="AO310" s="1581"/>
      <c r="AP310" s="1582"/>
      <c r="AQ310" s="1583"/>
      <c r="AR310" s="1581"/>
      <c r="AS310" s="1584"/>
      <c r="AT310" s="1591" t="s">
        <v>1203</v>
      </c>
      <c r="AU310" s="1592"/>
      <c r="AV310" s="1593"/>
      <c r="AW310" s="1594"/>
      <c r="AX310" s="1594"/>
      <c r="AY310" s="1594"/>
      <c r="AZ310" s="1594"/>
      <c r="BA310" s="1594"/>
      <c r="BB310" s="1594"/>
      <c r="BC310" s="1594"/>
      <c r="BD310" s="1594"/>
      <c r="BE310" s="1594"/>
      <c r="BF310" s="1594"/>
      <c r="BG310" s="1594"/>
      <c r="BH310" s="1594"/>
      <c r="BI310" s="1594"/>
      <c r="BJ310" s="1595"/>
      <c r="BK310" s="1588"/>
      <c r="BL310" s="1588"/>
      <c r="BM310" s="1589"/>
      <c r="BN310" s="1590"/>
      <c r="BO310" s="1588"/>
      <c r="BP310" s="1588"/>
      <c r="BQ310" s="1588"/>
      <c r="BR310" s="1588"/>
      <c r="BS310" s="1589"/>
      <c r="BT310" s="1585"/>
      <c r="BU310" s="1585"/>
      <c r="BV310" s="1585"/>
      <c r="BW310" s="1585"/>
      <c r="BX310" s="1585"/>
      <c r="BY310" s="1585"/>
      <c r="BZ310" s="1585"/>
      <c r="CA310" s="1585"/>
      <c r="CB310" s="1585"/>
      <c r="CC310" s="1585"/>
      <c r="CD310" s="1585"/>
      <c r="CE310" s="1585"/>
      <c r="CH310" s="64" t="str">
        <f t="shared" si="4"/>
        <v/>
      </c>
    </row>
    <row r="311" spans="1:86" ht="19.5" customHeight="1" x14ac:dyDescent="0.2">
      <c r="A311" s="1579"/>
      <c r="B311" s="1579"/>
      <c r="C311" s="1579"/>
      <c r="D311" s="1579"/>
      <c r="E311" s="1579"/>
      <c r="F311" s="1579"/>
      <c r="G311" s="1579"/>
      <c r="H311" s="1579"/>
      <c r="I311" s="1579"/>
      <c r="J311" s="1579"/>
      <c r="K311" s="1579"/>
      <c r="L311" s="1610"/>
      <c r="M311" s="1611"/>
      <c r="N311" s="1612"/>
      <c r="O311" s="1581"/>
      <c r="P311" s="1581"/>
      <c r="Q311" s="1581"/>
      <c r="R311" s="1581"/>
      <c r="S311" s="1581"/>
      <c r="T311" s="1582"/>
      <c r="U311" s="1583"/>
      <c r="V311" s="1581"/>
      <c r="W311" s="1584"/>
      <c r="X311" s="1586"/>
      <c r="Y311" s="1587"/>
      <c r="Z311" s="1587"/>
      <c r="AA311" s="1587"/>
      <c r="AB311" s="1587"/>
      <c r="AC311" s="1587"/>
      <c r="AD311" s="1587"/>
      <c r="AE311" s="1587"/>
      <c r="AF311" s="1587"/>
      <c r="AG311" s="1587"/>
      <c r="AH311" s="1587"/>
      <c r="AI311" s="1587"/>
      <c r="AJ311" s="1587"/>
      <c r="AK311" s="1587"/>
      <c r="AL311" s="1587"/>
      <c r="AM311" s="1587"/>
      <c r="AN311" s="1581"/>
      <c r="AO311" s="1581"/>
      <c r="AP311" s="1582"/>
      <c r="AQ311" s="1583"/>
      <c r="AR311" s="1581"/>
      <c r="AS311" s="1584"/>
      <c r="AT311" s="1591" t="s">
        <v>1203</v>
      </c>
      <c r="AU311" s="1592"/>
      <c r="AV311" s="1593"/>
      <c r="AW311" s="1594"/>
      <c r="AX311" s="1594"/>
      <c r="AY311" s="1594"/>
      <c r="AZ311" s="1594"/>
      <c r="BA311" s="1594"/>
      <c r="BB311" s="1594"/>
      <c r="BC311" s="1594"/>
      <c r="BD311" s="1594"/>
      <c r="BE311" s="1594"/>
      <c r="BF311" s="1594"/>
      <c r="BG311" s="1594"/>
      <c r="BH311" s="1594"/>
      <c r="BI311" s="1594"/>
      <c r="BJ311" s="1595"/>
      <c r="BK311" s="1588"/>
      <c r="BL311" s="1588"/>
      <c r="BM311" s="1589"/>
      <c r="BN311" s="1590"/>
      <c r="BO311" s="1588"/>
      <c r="BP311" s="1588"/>
      <c r="BQ311" s="1588"/>
      <c r="BR311" s="1588"/>
      <c r="BS311" s="1589"/>
      <c r="BT311" s="1585"/>
      <c r="BU311" s="1585"/>
      <c r="BV311" s="1585"/>
      <c r="BW311" s="1585"/>
      <c r="BX311" s="1585"/>
      <c r="BY311" s="1585"/>
      <c r="BZ311" s="1585"/>
      <c r="CA311" s="1585"/>
      <c r="CB311" s="1585"/>
      <c r="CC311" s="1585"/>
      <c r="CD311" s="1585"/>
      <c r="CE311" s="1585"/>
      <c r="CH311" s="64" t="str">
        <f t="shared" si="4"/>
        <v/>
      </c>
    </row>
    <row r="312" spans="1:86" ht="19.5" customHeight="1" x14ac:dyDescent="0.2">
      <c r="A312" s="1579"/>
      <c r="B312" s="1579"/>
      <c r="C312" s="1579"/>
      <c r="D312" s="1579"/>
      <c r="E312" s="1579"/>
      <c r="F312" s="1579"/>
      <c r="G312" s="1579"/>
      <c r="H312" s="1579"/>
      <c r="I312" s="1579"/>
      <c r="J312" s="1579"/>
      <c r="K312" s="1579"/>
      <c r="L312" s="1610"/>
      <c r="M312" s="1611"/>
      <c r="N312" s="1612"/>
      <c r="O312" s="1581"/>
      <c r="P312" s="1581"/>
      <c r="Q312" s="1581"/>
      <c r="R312" s="1581"/>
      <c r="S312" s="1581"/>
      <c r="T312" s="1582"/>
      <c r="U312" s="1583"/>
      <c r="V312" s="1581"/>
      <c r="W312" s="1584"/>
      <c r="X312" s="1586"/>
      <c r="Y312" s="1587"/>
      <c r="Z312" s="1587"/>
      <c r="AA312" s="1587"/>
      <c r="AB312" s="1587"/>
      <c r="AC312" s="1587"/>
      <c r="AD312" s="1587"/>
      <c r="AE312" s="1587"/>
      <c r="AF312" s="1587"/>
      <c r="AG312" s="1587"/>
      <c r="AH312" s="1587"/>
      <c r="AI312" s="1587"/>
      <c r="AJ312" s="1587"/>
      <c r="AK312" s="1587"/>
      <c r="AL312" s="1587"/>
      <c r="AM312" s="1587"/>
      <c r="AN312" s="1581"/>
      <c r="AO312" s="1581"/>
      <c r="AP312" s="1582"/>
      <c r="AQ312" s="1583"/>
      <c r="AR312" s="1581"/>
      <c r="AS312" s="1584"/>
      <c r="AT312" s="1591" t="s">
        <v>1203</v>
      </c>
      <c r="AU312" s="1592"/>
      <c r="AV312" s="1593"/>
      <c r="AW312" s="1594"/>
      <c r="AX312" s="1594"/>
      <c r="AY312" s="1594"/>
      <c r="AZ312" s="1594"/>
      <c r="BA312" s="1594"/>
      <c r="BB312" s="1594"/>
      <c r="BC312" s="1594"/>
      <c r="BD312" s="1594"/>
      <c r="BE312" s="1594"/>
      <c r="BF312" s="1594"/>
      <c r="BG312" s="1594"/>
      <c r="BH312" s="1594"/>
      <c r="BI312" s="1594"/>
      <c r="BJ312" s="1595"/>
      <c r="BK312" s="1588"/>
      <c r="BL312" s="1588"/>
      <c r="BM312" s="1589"/>
      <c r="BN312" s="1590"/>
      <c r="BO312" s="1588"/>
      <c r="BP312" s="1588"/>
      <c r="BQ312" s="1588"/>
      <c r="BR312" s="1588"/>
      <c r="BS312" s="1589"/>
      <c r="BT312" s="1585"/>
      <c r="BU312" s="1585"/>
      <c r="BV312" s="1585"/>
      <c r="BW312" s="1585"/>
      <c r="BX312" s="1585"/>
      <c r="BY312" s="1585"/>
      <c r="BZ312" s="1585"/>
      <c r="CA312" s="1585"/>
      <c r="CB312" s="1585"/>
      <c r="CC312" s="1585"/>
      <c r="CD312" s="1585"/>
      <c r="CE312" s="1585"/>
      <c r="CH312" s="64" t="str">
        <f t="shared" si="4"/>
        <v/>
      </c>
    </row>
    <row r="313" spans="1:86" ht="19.5" customHeight="1" x14ac:dyDescent="0.2">
      <c r="A313" s="1579"/>
      <c r="B313" s="1579"/>
      <c r="C313" s="1579"/>
      <c r="D313" s="1579"/>
      <c r="E313" s="1579"/>
      <c r="F313" s="1579"/>
      <c r="G313" s="1579"/>
      <c r="H313" s="1579"/>
      <c r="I313" s="1579"/>
      <c r="J313" s="1579"/>
      <c r="K313" s="1579"/>
      <c r="L313" s="1610"/>
      <c r="M313" s="1611"/>
      <c r="N313" s="1612"/>
      <c r="O313" s="1581"/>
      <c r="P313" s="1581"/>
      <c r="Q313" s="1581"/>
      <c r="R313" s="1581"/>
      <c r="S313" s="1581"/>
      <c r="T313" s="1582"/>
      <c r="U313" s="1583"/>
      <c r="V313" s="1581"/>
      <c r="W313" s="1584"/>
      <c r="X313" s="1586"/>
      <c r="Y313" s="1587"/>
      <c r="Z313" s="1587"/>
      <c r="AA313" s="1587"/>
      <c r="AB313" s="1587"/>
      <c r="AC313" s="1587"/>
      <c r="AD313" s="1587"/>
      <c r="AE313" s="1587"/>
      <c r="AF313" s="1587"/>
      <c r="AG313" s="1587"/>
      <c r="AH313" s="1587"/>
      <c r="AI313" s="1587"/>
      <c r="AJ313" s="1587"/>
      <c r="AK313" s="1587"/>
      <c r="AL313" s="1587"/>
      <c r="AM313" s="1587"/>
      <c r="AN313" s="1581"/>
      <c r="AO313" s="1581"/>
      <c r="AP313" s="1582"/>
      <c r="AQ313" s="1583"/>
      <c r="AR313" s="1581"/>
      <c r="AS313" s="1584"/>
      <c r="AT313" s="1591" t="s">
        <v>1203</v>
      </c>
      <c r="AU313" s="1592"/>
      <c r="AV313" s="1593"/>
      <c r="AW313" s="1594"/>
      <c r="AX313" s="1594"/>
      <c r="AY313" s="1594"/>
      <c r="AZ313" s="1594"/>
      <c r="BA313" s="1594"/>
      <c r="BB313" s="1594"/>
      <c r="BC313" s="1594"/>
      <c r="BD313" s="1594"/>
      <c r="BE313" s="1594"/>
      <c r="BF313" s="1594"/>
      <c r="BG313" s="1594"/>
      <c r="BH313" s="1594"/>
      <c r="BI313" s="1594"/>
      <c r="BJ313" s="1595"/>
      <c r="BK313" s="1588"/>
      <c r="BL313" s="1588"/>
      <c r="BM313" s="1589"/>
      <c r="BN313" s="1590"/>
      <c r="BO313" s="1588"/>
      <c r="BP313" s="1588"/>
      <c r="BQ313" s="1588"/>
      <c r="BR313" s="1588"/>
      <c r="BS313" s="1589"/>
      <c r="BT313" s="1585"/>
      <c r="BU313" s="1585"/>
      <c r="BV313" s="1585"/>
      <c r="BW313" s="1585"/>
      <c r="BX313" s="1585"/>
      <c r="BY313" s="1585"/>
      <c r="BZ313" s="1585"/>
      <c r="CA313" s="1585"/>
      <c r="CB313" s="1585"/>
      <c r="CC313" s="1585"/>
      <c r="CD313" s="1585"/>
      <c r="CE313" s="1585"/>
      <c r="CH313" s="64" t="str">
        <f t="shared" si="4"/>
        <v/>
      </c>
    </row>
    <row r="314" spans="1:86" ht="19.5" customHeight="1" x14ac:dyDescent="0.2">
      <c r="A314" s="1579"/>
      <c r="B314" s="1579"/>
      <c r="C314" s="1579"/>
      <c r="D314" s="1579"/>
      <c r="E314" s="1579"/>
      <c r="F314" s="1579"/>
      <c r="G314" s="1579"/>
      <c r="H314" s="1579"/>
      <c r="I314" s="1579"/>
      <c r="J314" s="1579"/>
      <c r="K314" s="1579"/>
      <c r="L314" s="1580"/>
      <c r="M314" s="1580"/>
      <c r="N314" s="1580"/>
      <c r="O314" s="1581"/>
      <c r="P314" s="1581"/>
      <c r="Q314" s="1581"/>
      <c r="R314" s="1581"/>
      <c r="S314" s="1581"/>
      <c r="T314" s="1582"/>
      <c r="U314" s="1583"/>
      <c r="V314" s="1581"/>
      <c r="W314" s="1584"/>
      <c r="X314" s="1586"/>
      <c r="Y314" s="1587"/>
      <c r="Z314" s="1587"/>
      <c r="AA314" s="1587"/>
      <c r="AB314" s="1587"/>
      <c r="AC314" s="1587"/>
      <c r="AD314" s="1587"/>
      <c r="AE314" s="1587"/>
      <c r="AF314" s="1587"/>
      <c r="AG314" s="1587"/>
      <c r="AH314" s="1587"/>
      <c r="AI314" s="1587"/>
      <c r="AJ314" s="1587"/>
      <c r="AK314" s="1587"/>
      <c r="AL314" s="1587"/>
      <c r="AM314" s="1587"/>
      <c r="AN314" s="1581"/>
      <c r="AO314" s="1581"/>
      <c r="AP314" s="1582"/>
      <c r="AQ314" s="1583"/>
      <c r="AR314" s="1581"/>
      <c r="AS314" s="1584"/>
      <c r="AT314" s="1591" t="s">
        <v>1203</v>
      </c>
      <c r="AU314" s="1592"/>
      <c r="AV314" s="1593"/>
      <c r="AW314" s="1594"/>
      <c r="AX314" s="1594"/>
      <c r="AY314" s="1594"/>
      <c r="AZ314" s="1594"/>
      <c r="BA314" s="1594"/>
      <c r="BB314" s="1594"/>
      <c r="BC314" s="1594"/>
      <c r="BD314" s="1594"/>
      <c r="BE314" s="1594"/>
      <c r="BF314" s="1594"/>
      <c r="BG314" s="1594"/>
      <c r="BH314" s="1594"/>
      <c r="BI314" s="1594"/>
      <c r="BJ314" s="1595"/>
      <c r="BK314" s="1588"/>
      <c r="BL314" s="1588"/>
      <c r="BM314" s="1589"/>
      <c r="BN314" s="1590"/>
      <c r="BO314" s="1588"/>
      <c r="BP314" s="1588"/>
      <c r="BQ314" s="1588"/>
      <c r="BR314" s="1588"/>
      <c r="BS314" s="1589"/>
      <c r="BT314" s="1585"/>
      <c r="BU314" s="1585"/>
      <c r="BV314" s="1585"/>
      <c r="BW314" s="1585"/>
      <c r="BX314" s="1585"/>
      <c r="BY314" s="1585"/>
      <c r="BZ314" s="1585"/>
      <c r="CA314" s="1585"/>
      <c r="CB314" s="1585"/>
      <c r="CC314" s="1585"/>
      <c r="CD314" s="1585"/>
      <c r="CE314" s="1585"/>
      <c r="CH314" s="64" t="str">
        <f t="shared" si="4"/>
        <v/>
      </c>
    </row>
    <row r="315" spans="1:86" ht="19.5" customHeight="1" x14ac:dyDescent="0.2">
      <c r="A315" s="1579"/>
      <c r="B315" s="1579"/>
      <c r="C315" s="1579"/>
      <c r="D315" s="1579"/>
      <c r="E315" s="1579"/>
      <c r="F315" s="1579"/>
      <c r="G315" s="1579"/>
      <c r="H315" s="1579"/>
      <c r="I315" s="1579"/>
      <c r="J315" s="1579"/>
      <c r="K315" s="1579"/>
      <c r="L315" s="1580"/>
      <c r="M315" s="1580"/>
      <c r="N315" s="1580"/>
      <c r="O315" s="1581"/>
      <c r="P315" s="1581"/>
      <c r="Q315" s="1581"/>
      <c r="R315" s="1581"/>
      <c r="S315" s="1581"/>
      <c r="T315" s="1582"/>
      <c r="U315" s="1583"/>
      <c r="V315" s="1581"/>
      <c r="W315" s="1584"/>
      <c r="X315" s="1586"/>
      <c r="Y315" s="1587"/>
      <c r="Z315" s="1587"/>
      <c r="AA315" s="1587"/>
      <c r="AB315" s="1587"/>
      <c r="AC315" s="1587"/>
      <c r="AD315" s="1587"/>
      <c r="AE315" s="1587"/>
      <c r="AF315" s="1587"/>
      <c r="AG315" s="1587"/>
      <c r="AH315" s="1587"/>
      <c r="AI315" s="1587"/>
      <c r="AJ315" s="1587"/>
      <c r="AK315" s="1587"/>
      <c r="AL315" s="1587"/>
      <c r="AM315" s="1587"/>
      <c r="AN315" s="1581"/>
      <c r="AO315" s="1581"/>
      <c r="AP315" s="1582"/>
      <c r="AQ315" s="1583"/>
      <c r="AR315" s="1581"/>
      <c r="AS315" s="1584"/>
      <c r="AT315" s="1591" t="s">
        <v>1203</v>
      </c>
      <c r="AU315" s="1592"/>
      <c r="AV315" s="1593"/>
      <c r="AW315" s="1594"/>
      <c r="AX315" s="1594"/>
      <c r="AY315" s="1594"/>
      <c r="AZ315" s="1594"/>
      <c r="BA315" s="1594"/>
      <c r="BB315" s="1594"/>
      <c r="BC315" s="1594"/>
      <c r="BD315" s="1594"/>
      <c r="BE315" s="1594"/>
      <c r="BF315" s="1594"/>
      <c r="BG315" s="1594"/>
      <c r="BH315" s="1594"/>
      <c r="BI315" s="1594"/>
      <c r="BJ315" s="1595"/>
      <c r="BK315" s="1588"/>
      <c r="BL315" s="1588"/>
      <c r="BM315" s="1589"/>
      <c r="BN315" s="1590"/>
      <c r="BO315" s="1588"/>
      <c r="BP315" s="1588"/>
      <c r="BQ315" s="1588"/>
      <c r="BR315" s="1588"/>
      <c r="BS315" s="1589"/>
      <c r="BT315" s="1585"/>
      <c r="BU315" s="1585"/>
      <c r="BV315" s="1585"/>
      <c r="BW315" s="1585"/>
      <c r="BX315" s="1585"/>
      <c r="BY315" s="1585"/>
      <c r="BZ315" s="1585"/>
      <c r="CA315" s="1585"/>
      <c r="CB315" s="1585"/>
      <c r="CC315" s="1585"/>
      <c r="CD315" s="1585"/>
      <c r="CE315" s="1585"/>
      <c r="CH315" s="64" t="str">
        <f t="shared" si="4"/>
        <v/>
      </c>
    </row>
    <row r="316" spans="1:86" ht="19.5" customHeight="1" x14ac:dyDescent="0.2">
      <c r="A316" s="1579"/>
      <c r="B316" s="1579"/>
      <c r="C316" s="1579"/>
      <c r="D316" s="1579"/>
      <c r="E316" s="1579"/>
      <c r="F316" s="1579"/>
      <c r="G316" s="1579"/>
      <c r="H316" s="1579"/>
      <c r="I316" s="1579"/>
      <c r="J316" s="1579"/>
      <c r="K316" s="1579"/>
      <c r="L316" s="1580"/>
      <c r="M316" s="1580"/>
      <c r="N316" s="1580"/>
      <c r="O316" s="1581"/>
      <c r="P316" s="1581"/>
      <c r="Q316" s="1581"/>
      <c r="R316" s="1581"/>
      <c r="S316" s="1581"/>
      <c r="T316" s="1582"/>
      <c r="U316" s="1583"/>
      <c r="V316" s="1581"/>
      <c r="W316" s="1584"/>
      <c r="X316" s="1586"/>
      <c r="Y316" s="1587"/>
      <c r="Z316" s="1587"/>
      <c r="AA316" s="1587"/>
      <c r="AB316" s="1587"/>
      <c r="AC316" s="1587"/>
      <c r="AD316" s="1587"/>
      <c r="AE316" s="1587"/>
      <c r="AF316" s="1587"/>
      <c r="AG316" s="1587"/>
      <c r="AH316" s="1587"/>
      <c r="AI316" s="1587"/>
      <c r="AJ316" s="1587"/>
      <c r="AK316" s="1587"/>
      <c r="AL316" s="1587"/>
      <c r="AM316" s="1587"/>
      <c r="AN316" s="1581"/>
      <c r="AO316" s="1581"/>
      <c r="AP316" s="1582"/>
      <c r="AQ316" s="1583"/>
      <c r="AR316" s="1581"/>
      <c r="AS316" s="1584"/>
      <c r="AT316" s="1591" t="s">
        <v>1203</v>
      </c>
      <c r="AU316" s="1592"/>
      <c r="AV316" s="1593"/>
      <c r="AW316" s="1594"/>
      <c r="AX316" s="1594"/>
      <c r="AY316" s="1594"/>
      <c r="AZ316" s="1594"/>
      <c r="BA316" s="1594"/>
      <c r="BB316" s="1594"/>
      <c r="BC316" s="1594"/>
      <c r="BD316" s="1594"/>
      <c r="BE316" s="1594"/>
      <c r="BF316" s="1594"/>
      <c r="BG316" s="1594"/>
      <c r="BH316" s="1594"/>
      <c r="BI316" s="1594"/>
      <c r="BJ316" s="1595"/>
      <c r="BK316" s="1588"/>
      <c r="BL316" s="1588"/>
      <c r="BM316" s="1589"/>
      <c r="BN316" s="1590"/>
      <c r="BO316" s="1588"/>
      <c r="BP316" s="1588"/>
      <c r="BQ316" s="1588"/>
      <c r="BR316" s="1588"/>
      <c r="BS316" s="1589"/>
      <c r="BT316" s="1585"/>
      <c r="BU316" s="1585"/>
      <c r="BV316" s="1585"/>
      <c r="BW316" s="1585"/>
      <c r="BX316" s="1585"/>
      <c r="BY316" s="1585"/>
      <c r="BZ316" s="1585"/>
      <c r="CA316" s="1585"/>
      <c r="CB316" s="1585"/>
      <c r="CC316" s="1585"/>
      <c r="CD316" s="1585"/>
      <c r="CE316" s="1585"/>
      <c r="CH316" s="64" t="str">
        <f t="shared" si="4"/>
        <v/>
      </c>
    </row>
    <row r="317" spans="1:86" ht="19.5" customHeight="1" x14ac:dyDescent="0.2">
      <c r="A317" s="1579"/>
      <c r="B317" s="1579"/>
      <c r="C317" s="1579"/>
      <c r="D317" s="1579"/>
      <c r="E317" s="1579"/>
      <c r="F317" s="1579"/>
      <c r="G317" s="1579"/>
      <c r="H317" s="1579"/>
      <c r="I317" s="1579"/>
      <c r="J317" s="1579"/>
      <c r="K317" s="1579"/>
      <c r="L317" s="1580"/>
      <c r="M317" s="1580"/>
      <c r="N317" s="1580"/>
      <c r="O317" s="1581"/>
      <c r="P317" s="1581"/>
      <c r="Q317" s="1581"/>
      <c r="R317" s="1581"/>
      <c r="S317" s="1581"/>
      <c r="T317" s="1582"/>
      <c r="U317" s="1583"/>
      <c r="V317" s="1581"/>
      <c r="W317" s="1584"/>
      <c r="X317" s="1586"/>
      <c r="Y317" s="1587"/>
      <c r="Z317" s="1587"/>
      <c r="AA317" s="1587"/>
      <c r="AB317" s="1587"/>
      <c r="AC317" s="1587"/>
      <c r="AD317" s="1587"/>
      <c r="AE317" s="1587"/>
      <c r="AF317" s="1587"/>
      <c r="AG317" s="1587"/>
      <c r="AH317" s="1587"/>
      <c r="AI317" s="1587"/>
      <c r="AJ317" s="1587"/>
      <c r="AK317" s="1587"/>
      <c r="AL317" s="1587"/>
      <c r="AM317" s="1587"/>
      <c r="AN317" s="1581"/>
      <c r="AO317" s="1581"/>
      <c r="AP317" s="1582"/>
      <c r="AQ317" s="1583"/>
      <c r="AR317" s="1581"/>
      <c r="AS317" s="1584"/>
      <c r="AT317" s="1591" t="s">
        <v>1203</v>
      </c>
      <c r="AU317" s="1592"/>
      <c r="AV317" s="1593"/>
      <c r="AW317" s="1594"/>
      <c r="AX317" s="1594"/>
      <c r="AY317" s="1594"/>
      <c r="AZ317" s="1594"/>
      <c r="BA317" s="1594"/>
      <c r="BB317" s="1594"/>
      <c r="BC317" s="1594"/>
      <c r="BD317" s="1594"/>
      <c r="BE317" s="1594"/>
      <c r="BF317" s="1594"/>
      <c r="BG317" s="1594"/>
      <c r="BH317" s="1594"/>
      <c r="BI317" s="1594"/>
      <c r="BJ317" s="1595"/>
      <c r="BK317" s="1588"/>
      <c r="BL317" s="1588"/>
      <c r="BM317" s="1589"/>
      <c r="BN317" s="1590"/>
      <c r="BO317" s="1588"/>
      <c r="BP317" s="1588"/>
      <c r="BQ317" s="1588"/>
      <c r="BR317" s="1588"/>
      <c r="BS317" s="1589"/>
      <c r="BT317" s="1585"/>
      <c r="BU317" s="1585"/>
      <c r="BV317" s="1585"/>
      <c r="BW317" s="1585"/>
      <c r="BX317" s="1585"/>
      <c r="BY317" s="1585"/>
      <c r="BZ317" s="1585"/>
      <c r="CA317" s="1585"/>
      <c r="CB317" s="1585"/>
      <c r="CC317" s="1585"/>
      <c r="CD317" s="1585"/>
      <c r="CE317" s="1585"/>
      <c r="CH317" s="64" t="str">
        <f t="shared" si="4"/>
        <v/>
      </c>
    </row>
    <row r="318" spans="1:86" ht="19.5" customHeight="1" x14ac:dyDescent="0.2">
      <c r="A318" s="1579"/>
      <c r="B318" s="1579"/>
      <c r="C318" s="1579"/>
      <c r="D318" s="1579"/>
      <c r="E318" s="1579"/>
      <c r="F318" s="1579"/>
      <c r="G318" s="1579"/>
      <c r="H318" s="1579"/>
      <c r="I318" s="1579"/>
      <c r="J318" s="1579"/>
      <c r="K318" s="1579"/>
      <c r="L318" s="1580"/>
      <c r="M318" s="1580"/>
      <c r="N318" s="1580"/>
      <c r="O318" s="1581"/>
      <c r="P318" s="1581"/>
      <c r="Q318" s="1581"/>
      <c r="R318" s="1581"/>
      <c r="S318" s="1581"/>
      <c r="T318" s="1582"/>
      <c r="U318" s="1583"/>
      <c r="V318" s="1581"/>
      <c r="W318" s="1584"/>
      <c r="X318" s="1586"/>
      <c r="Y318" s="1587"/>
      <c r="Z318" s="1587"/>
      <c r="AA318" s="1587"/>
      <c r="AB318" s="1587"/>
      <c r="AC318" s="1587"/>
      <c r="AD318" s="1587"/>
      <c r="AE318" s="1587"/>
      <c r="AF318" s="1587"/>
      <c r="AG318" s="1587"/>
      <c r="AH318" s="1587"/>
      <c r="AI318" s="1587"/>
      <c r="AJ318" s="1587"/>
      <c r="AK318" s="1587"/>
      <c r="AL318" s="1587"/>
      <c r="AM318" s="1587"/>
      <c r="AN318" s="1581"/>
      <c r="AO318" s="1581"/>
      <c r="AP318" s="1582"/>
      <c r="AQ318" s="1583"/>
      <c r="AR318" s="1581"/>
      <c r="AS318" s="1584"/>
      <c r="AT318" s="1591" t="s">
        <v>1203</v>
      </c>
      <c r="AU318" s="1592"/>
      <c r="AV318" s="1593"/>
      <c r="AW318" s="1594"/>
      <c r="AX318" s="1594"/>
      <c r="AY318" s="1594"/>
      <c r="AZ318" s="1594"/>
      <c r="BA318" s="1594"/>
      <c r="BB318" s="1594"/>
      <c r="BC318" s="1594"/>
      <c r="BD318" s="1594"/>
      <c r="BE318" s="1594"/>
      <c r="BF318" s="1594"/>
      <c r="BG318" s="1594"/>
      <c r="BH318" s="1594"/>
      <c r="BI318" s="1594"/>
      <c r="BJ318" s="1595"/>
      <c r="BK318" s="1588"/>
      <c r="BL318" s="1588"/>
      <c r="BM318" s="1589"/>
      <c r="BN318" s="1590"/>
      <c r="BO318" s="1588"/>
      <c r="BP318" s="1588"/>
      <c r="BQ318" s="1588"/>
      <c r="BR318" s="1588"/>
      <c r="BS318" s="1589"/>
      <c r="BT318" s="1585"/>
      <c r="BU318" s="1585"/>
      <c r="BV318" s="1585"/>
      <c r="BW318" s="1585"/>
      <c r="BX318" s="1585"/>
      <c r="BY318" s="1585"/>
      <c r="BZ318" s="1585"/>
      <c r="CA318" s="1585"/>
      <c r="CB318" s="1585"/>
      <c r="CC318" s="1585"/>
      <c r="CD318" s="1585"/>
      <c r="CE318" s="1585"/>
      <c r="CH318" s="64" t="str">
        <f t="shared" si="4"/>
        <v/>
      </c>
    </row>
    <row r="319" spans="1:86" ht="19.5" customHeight="1" x14ac:dyDescent="0.2">
      <c r="A319" s="1579"/>
      <c r="B319" s="1579"/>
      <c r="C319" s="1579"/>
      <c r="D319" s="1579"/>
      <c r="E319" s="1579"/>
      <c r="F319" s="1579"/>
      <c r="G319" s="1579"/>
      <c r="H319" s="1579"/>
      <c r="I319" s="1579"/>
      <c r="J319" s="1579"/>
      <c r="K319" s="1579"/>
      <c r="L319" s="1580"/>
      <c r="M319" s="1580"/>
      <c r="N319" s="1580"/>
      <c r="O319" s="1581"/>
      <c r="P319" s="1581"/>
      <c r="Q319" s="1581"/>
      <c r="R319" s="1581"/>
      <c r="S319" s="1581"/>
      <c r="T319" s="1582"/>
      <c r="U319" s="1583"/>
      <c r="V319" s="1581"/>
      <c r="W319" s="1584"/>
      <c r="X319" s="1586"/>
      <c r="Y319" s="1587"/>
      <c r="Z319" s="1587"/>
      <c r="AA319" s="1587"/>
      <c r="AB319" s="1587"/>
      <c r="AC319" s="1587"/>
      <c r="AD319" s="1587"/>
      <c r="AE319" s="1587"/>
      <c r="AF319" s="1587"/>
      <c r="AG319" s="1587"/>
      <c r="AH319" s="1587"/>
      <c r="AI319" s="1587"/>
      <c r="AJ319" s="1587"/>
      <c r="AK319" s="1587"/>
      <c r="AL319" s="1587"/>
      <c r="AM319" s="1587"/>
      <c r="AN319" s="1581"/>
      <c r="AO319" s="1581"/>
      <c r="AP319" s="1582"/>
      <c r="AQ319" s="1583"/>
      <c r="AR319" s="1581"/>
      <c r="AS319" s="1584"/>
      <c r="AT319" s="1591" t="s">
        <v>1203</v>
      </c>
      <c r="AU319" s="1592"/>
      <c r="AV319" s="1593"/>
      <c r="AW319" s="1594"/>
      <c r="AX319" s="1594"/>
      <c r="AY319" s="1594"/>
      <c r="AZ319" s="1594"/>
      <c r="BA319" s="1594"/>
      <c r="BB319" s="1594"/>
      <c r="BC319" s="1594"/>
      <c r="BD319" s="1594"/>
      <c r="BE319" s="1594"/>
      <c r="BF319" s="1594"/>
      <c r="BG319" s="1594"/>
      <c r="BH319" s="1594"/>
      <c r="BI319" s="1594"/>
      <c r="BJ319" s="1595"/>
      <c r="BK319" s="1588"/>
      <c r="BL319" s="1588"/>
      <c r="BM319" s="1589"/>
      <c r="BN319" s="1590"/>
      <c r="BO319" s="1588"/>
      <c r="BP319" s="1588"/>
      <c r="BQ319" s="1588"/>
      <c r="BR319" s="1588"/>
      <c r="BS319" s="1589"/>
      <c r="BT319" s="1585"/>
      <c r="BU319" s="1585"/>
      <c r="BV319" s="1585"/>
      <c r="BW319" s="1585"/>
      <c r="BX319" s="1585"/>
      <c r="BY319" s="1585"/>
      <c r="BZ319" s="1585"/>
      <c r="CA319" s="1585"/>
      <c r="CB319" s="1585"/>
      <c r="CC319" s="1585"/>
      <c r="CD319" s="1585"/>
      <c r="CE319" s="1585"/>
      <c r="CH319" s="64" t="str">
        <f t="shared" si="4"/>
        <v/>
      </c>
    </row>
    <row r="320" spans="1:86" ht="19.5" customHeight="1" x14ac:dyDescent="0.2">
      <c r="A320" s="1579"/>
      <c r="B320" s="1579"/>
      <c r="C320" s="1579"/>
      <c r="D320" s="1579"/>
      <c r="E320" s="1579"/>
      <c r="F320" s="1579"/>
      <c r="G320" s="1579"/>
      <c r="H320" s="1579"/>
      <c r="I320" s="1579"/>
      <c r="J320" s="1579"/>
      <c r="K320" s="1579"/>
      <c r="L320" s="1580"/>
      <c r="M320" s="1580"/>
      <c r="N320" s="1580"/>
      <c r="O320" s="1581"/>
      <c r="P320" s="1581"/>
      <c r="Q320" s="1581"/>
      <c r="R320" s="1581"/>
      <c r="S320" s="1581"/>
      <c r="T320" s="1582"/>
      <c r="U320" s="1583"/>
      <c r="V320" s="1581"/>
      <c r="W320" s="1584"/>
      <c r="X320" s="1586"/>
      <c r="Y320" s="1587"/>
      <c r="Z320" s="1587"/>
      <c r="AA320" s="1587"/>
      <c r="AB320" s="1587"/>
      <c r="AC320" s="1587"/>
      <c r="AD320" s="1587"/>
      <c r="AE320" s="1587"/>
      <c r="AF320" s="1587"/>
      <c r="AG320" s="1587"/>
      <c r="AH320" s="1587"/>
      <c r="AI320" s="1587"/>
      <c r="AJ320" s="1587"/>
      <c r="AK320" s="1587"/>
      <c r="AL320" s="1587"/>
      <c r="AM320" s="1587"/>
      <c r="AN320" s="1581"/>
      <c r="AO320" s="1581"/>
      <c r="AP320" s="1582"/>
      <c r="AQ320" s="1583"/>
      <c r="AR320" s="1581"/>
      <c r="AS320" s="1584"/>
      <c r="AT320" s="1591" t="s">
        <v>1203</v>
      </c>
      <c r="AU320" s="1592"/>
      <c r="AV320" s="1593"/>
      <c r="AW320" s="1594"/>
      <c r="AX320" s="1594"/>
      <c r="AY320" s="1594"/>
      <c r="AZ320" s="1594"/>
      <c r="BA320" s="1594"/>
      <c r="BB320" s="1594"/>
      <c r="BC320" s="1594"/>
      <c r="BD320" s="1594"/>
      <c r="BE320" s="1594"/>
      <c r="BF320" s="1594"/>
      <c r="BG320" s="1594"/>
      <c r="BH320" s="1594"/>
      <c r="BI320" s="1594"/>
      <c r="BJ320" s="1595"/>
      <c r="BK320" s="1588"/>
      <c r="BL320" s="1588"/>
      <c r="BM320" s="1589"/>
      <c r="BN320" s="1590"/>
      <c r="BO320" s="1588"/>
      <c r="BP320" s="1588"/>
      <c r="BQ320" s="1588"/>
      <c r="BR320" s="1588"/>
      <c r="BS320" s="1589"/>
      <c r="BT320" s="1585"/>
      <c r="BU320" s="1585"/>
      <c r="BV320" s="1585"/>
      <c r="BW320" s="1585"/>
      <c r="BX320" s="1585"/>
      <c r="BY320" s="1585"/>
      <c r="BZ320" s="1585"/>
      <c r="CA320" s="1585"/>
      <c r="CB320" s="1585"/>
      <c r="CC320" s="1585"/>
      <c r="CD320" s="1585"/>
      <c r="CE320" s="1585"/>
      <c r="CH320" s="64" t="str">
        <f t="shared" si="4"/>
        <v/>
      </c>
    </row>
    <row r="321" spans="1:86" ht="19.5" customHeight="1" x14ac:dyDescent="0.2">
      <c r="A321" s="1579"/>
      <c r="B321" s="1579"/>
      <c r="C321" s="1579"/>
      <c r="D321" s="1579"/>
      <c r="E321" s="1579"/>
      <c r="F321" s="1579"/>
      <c r="G321" s="1579"/>
      <c r="H321" s="1579"/>
      <c r="I321" s="1579"/>
      <c r="J321" s="1579"/>
      <c r="K321" s="1579"/>
      <c r="L321" s="1580"/>
      <c r="M321" s="1580"/>
      <c r="N321" s="1580"/>
      <c r="O321" s="1581"/>
      <c r="P321" s="1581"/>
      <c r="Q321" s="1581"/>
      <c r="R321" s="1581"/>
      <c r="S321" s="1581"/>
      <c r="T321" s="1582"/>
      <c r="U321" s="1583"/>
      <c r="V321" s="1581"/>
      <c r="W321" s="1584"/>
      <c r="X321" s="1586"/>
      <c r="Y321" s="1587"/>
      <c r="Z321" s="1587"/>
      <c r="AA321" s="1587"/>
      <c r="AB321" s="1587"/>
      <c r="AC321" s="1587"/>
      <c r="AD321" s="1587"/>
      <c r="AE321" s="1587"/>
      <c r="AF321" s="1587"/>
      <c r="AG321" s="1587"/>
      <c r="AH321" s="1587"/>
      <c r="AI321" s="1587"/>
      <c r="AJ321" s="1587"/>
      <c r="AK321" s="1587"/>
      <c r="AL321" s="1587"/>
      <c r="AM321" s="1587"/>
      <c r="AN321" s="1581"/>
      <c r="AO321" s="1581"/>
      <c r="AP321" s="1582"/>
      <c r="AQ321" s="1583"/>
      <c r="AR321" s="1581"/>
      <c r="AS321" s="1584"/>
      <c r="AT321" s="1591" t="s">
        <v>1203</v>
      </c>
      <c r="AU321" s="1592"/>
      <c r="AV321" s="1593"/>
      <c r="AW321" s="1594"/>
      <c r="AX321" s="1594"/>
      <c r="AY321" s="1594"/>
      <c r="AZ321" s="1594"/>
      <c r="BA321" s="1594"/>
      <c r="BB321" s="1594"/>
      <c r="BC321" s="1594"/>
      <c r="BD321" s="1594"/>
      <c r="BE321" s="1594"/>
      <c r="BF321" s="1594"/>
      <c r="BG321" s="1594"/>
      <c r="BH321" s="1594"/>
      <c r="BI321" s="1594"/>
      <c r="BJ321" s="1595"/>
      <c r="BK321" s="1588"/>
      <c r="BL321" s="1588"/>
      <c r="BM321" s="1589"/>
      <c r="BN321" s="1590"/>
      <c r="BO321" s="1588"/>
      <c r="BP321" s="1588"/>
      <c r="BQ321" s="1588"/>
      <c r="BR321" s="1588"/>
      <c r="BS321" s="1589"/>
      <c r="BT321" s="1585"/>
      <c r="BU321" s="1585"/>
      <c r="BV321" s="1585"/>
      <c r="BW321" s="1585"/>
      <c r="BX321" s="1585"/>
      <c r="BY321" s="1585"/>
      <c r="BZ321" s="1585"/>
      <c r="CA321" s="1585"/>
      <c r="CB321" s="1585"/>
      <c r="CC321" s="1585"/>
      <c r="CD321" s="1585"/>
      <c r="CE321" s="1585"/>
      <c r="CH321" s="64" t="str">
        <f t="shared" si="4"/>
        <v/>
      </c>
    </row>
    <row r="322" spans="1:86" ht="19.5" customHeight="1" x14ac:dyDescent="0.2">
      <c r="A322" s="1579"/>
      <c r="B322" s="1579"/>
      <c r="C322" s="1579"/>
      <c r="D322" s="1579"/>
      <c r="E322" s="1579"/>
      <c r="F322" s="1579"/>
      <c r="G322" s="1579"/>
      <c r="H322" s="1579"/>
      <c r="I322" s="1579"/>
      <c r="J322" s="1579"/>
      <c r="K322" s="1579"/>
      <c r="L322" s="1580"/>
      <c r="M322" s="1580"/>
      <c r="N322" s="1580"/>
      <c r="O322" s="1581"/>
      <c r="P322" s="1581"/>
      <c r="Q322" s="1581"/>
      <c r="R322" s="1581"/>
      <c r="S322" s="1581"/>
      <c r="T322" s="1582"/>
      <c r="U322" s="1583"/>
      <c r="V322" s="1581"/>
      <c r="W322" s="1584"/>
      <c r="X322" s="1586"/>
      <c r="Y322" s="1587"/>
      <c r="Z322" s="1587"/>
      <c r="AA322" s="1587"/>
      <c r="AB322" s="1587"/>
      <c r="AC322" s="1587"/>
      <c r="AD322" s="1587"/>
      <c r="AE322" s="1587"/>
      <c r="AF322" s="1587"/>
      <c r="AG322" s="1587"/>
      <c r="AH322" s="1587"/>
      <c r="AI322" s="1587"/>
      <c r="AJ322" s="1587"/>
      <c r="AK322" s="1587"/>
      <c r="AL322" s="1587"/>
      <c r="AM322" s="1587"/>
      <c r="AN322" s="1581"/>
      <c r="AO322" s="1581"/>
      <c r="AP322" s="1582"/>
      <c r="AQ322" s="1583"/>
      <c r="AR322" s="1581"/>
      <c r="AS322" s="1584"/>
      <c r="AT322" s="1591" t="s">
        <v>1203</v>
      </c>
      <c r="AU322" s="1592"/>
      <c r="AV322" s="1593"/>
      <c r="AW322" s="1594"/>
      <c r="AX322" s="1594"/>
      <c r="AY322" s="1594"/>
      <c r="AZ322" s="1594"/>
      <c r="BA322" s="1594"/>
      <c r="BB322" s="1594"/>
      <c r="BC322" s="1594"/>
      <c r="BD322" s="1594"/>
      <c r="BE322" s="1594"/>
      <c r="BF322" s="1594"/>
      <c r="BG322" s="1594"/>
      <c r="BH322" s="1594"/>
      <c r="BI322" s="1594"/>
      <c r="BJ322" s="1595"/>
      <c r="BK322" s="1588"/>
      <c r="BL322" s="1588"/>
      <c r="BM322" s="1589"/>
      <c r="BN322" s="1590"/>
      <c r="BO322" s="1588"/>
      <c r="BP322" s="1588"/>
      <c r="BQ322" s="1588"/>
      <c r="BR322" s="1588"/>
      <c r="BS322" s="1589"/>
      <c r="BT322" s="1585"/>
      <c r="BU322" s="1585"/>
      <c r="BV322" s="1585"/>
      <c r="BW322" s="1585"/>
      <c r="BX322" s="1585"/>
      <c r="BY322" s="1585"/>
      <c r="BZ322" s="1585"/>
      <c r="CA322" s="1585"/>
      <c r="CB322" s="1585"/>
      <c r="CC322" s="1585"/>
      <c r="CD322" s="1585"/>
      <c r="CE322" s="1585"/>
      <c r="CH322" s="64" t="str">
        <f t="shared" si="4"/>
        <v/>
      </c>
    </row>
    <row r="323" spans="1:86" ht="19.5" customHeight="1" x14ac:dyDescent="0.2">
      <c r="A323" s="1579"/>
      <c r="B323" s="1579"/>
      <c r="C323" s="1579"/>
      <c r="D323" s="1579"/>
      <c r="E323" s="1579"/>
      <c r="F323" s="1579"/>
      <c r="G323" s="1579"/>
      <c r="H323" s="1579"/>
      <c r="I323" s="1579"/>
      <c r="J323" s="1579"/>
      <c r="K323" s="1579"/>
      <c r="L323" s="1580"/>
      <c r="M323" s="1580"/>
      <c r="N323" s="1580"/>
      <c r="O323" s="1581"/>
      <c r="P323" s="1581"/>
      <c r="Q323" s="1581"/>
      <c r="R323" s="1581"/>
      <c r="S323" s="1581"/>
      <c r="T323" s="1582"/>
      <c r="U323" s="1583"/>
      <c r="V323" s="1581"/>
      <c r="W323" s="1584"/>
      <c r="X323" s="1608"/>
      <c r="Y323" s="1609"/>
      <c r="Z323" s="1609"/>
      <c r="AA323" s="1609"/>
      <c r="AB323" s="1609"/>
      <c r="AC323" s="1609"/>
      <c r="AD323" s="1609"/>
      <c r="AE323" s="1609"/>
      <c r="AF323" s="1609"/>
      <c r="AG323" s="1609"/>
      <c r="AH323" s="1609"/>
      <c r="AI323" s="1609"/>
      <c r="AJ323" s="1609"/>
      <c r="AK323" s="1609"/>
      <c r="AL323" s="1609"/>
      <c r="AM323" s="1609"/>
      <c r="AN323" s="1581"/>
      <c r="AO323" s="1581"/>
      <c r="AP323" s="1582"/>
      <c r="AQ323" s="1583"/>
      <c r="AR323" s="1581"/>
      <c r="AS323" s="1584"/>
      <c r="AT323" s="1591" t="s">
        <v>1203</v>
      </c>
      <c r="AU323" s="1592"/>
      <c r="AV323" s="1593"/>
      <c r="AW323" s="1594"/>
      <c r="AX323" s="1594"/>
      <c r="AY323" s="1594"/>
      <c r="AZ323" s="1594"/>
      <c r="BA323" s="1594"/>
      <c r="BB323" s="1594"/>
      <c r="BC323" s="1594"/>
      <c r="BD323" s="1594"/>
      <c r="BE323" s="1594"/>
      <c r="BF323" s="1594"/>
      <c r="BG323" s="1594"/>
      <c r="BH323" s="1594"/>
      <c r="BI323" s="1594"/>
      <c r="BJ323" s="1595"/>
      <c r="BK323" s="1588"/>
      <c r="BL323" s="1588"/>
      <c r="BM323" s="1589"/>
      <c r="BN323" s="1590"/>
      <c r="BO323" s="1588"/>
      <c r="BP323" s="1588"/>
      <c r="BQ323" s="1588"/>
      <c r="BR323" s="1588"/>
      <c r="BS323" s="1589"/>
      <c r="BT323" s="1585"/>
      <c r="BU323" s="1585"/>
      <c r="BV323" s="1585"/>
      <c r="BW323" s="1585"/>
      <c r="BX323" s="1585"/>
      <c r="BY323" s="1585"/>
      <c r="BZ323" s="1585"/>
      <c r="CA323" s="1585"/>
      <c r="CB323" s="1585"/>
      <c r="CC323" s="1585"/>
      <c r="CD323" s="1585"/>
      <c r="CE323" s="1585"/>
      <c r="CH323" s="64" t="str">
        <f t="shared" si="4"/>
        <v/>
      </c>
    </row>
    <row r="324" spans="1:86" ht="19.5" customHeight="1" x14ac:dyDescent="0.2">
      <c r="A324" s="1579"/>
      <c r="B324" s="1579"/>
      <c r="C324" s="1579"/>
      <c r="D324" s="1579"/>
      <c r="E324" s="1579"/>
      <c r="F324" s="1579"/>
      <c r="G324" s="1579"/>
      <c r="H324" s="1579"/>
      <c r="I324" s="1579"/>
      <c r="J324" s="1579"/>
      <c r="K324" s="1579"/>
      <c r="L324" s="1580"/>
      <c r="M324" s="1580"/>
      <c r="N324" s="1580"/>
      <c r="O324" s="1581"/>
      <c r="P324" s="1581"/>
      <c r="Q324" s="1581"/>
      <c r="R324" s="1581"/>
      <c r="S324" s="1581"/>
      <c r="T324" s="1582"/>
      <c r="U324" s="1583"/>
      <c r="V324" s="1581"/>
      <c r="W324" s="1584"/>
      <c r="X324" s="1606"/>
      <c r="Y324" s="1607"/>
      <c r="Z324" s="1607"/>
      <c r="AA324" s="1607"/>
      <c r="AB324" s="1607"/>
      <c r="AC324" s="1607"/>
      <c r="AD324" s="1607"/>
      <c r="AE324" s="1607"/>
      <c r="AF324" s="1607"/>
      <c r="AG324" s="1607"/>
      <c r="AH324" s="1607"/>
      <c r="AI324" s="1607"/>
      <c r="AJ324" s="1607"/>
      <c r="AK324" s="1607"/>
      <c r="AL324" s="1607"/>
      <c r="AM324" s="1607"/>
      <c r="AN324" s="1581"/>
      <c r="AO324" s="1581"/>
      <c r="AP324" s="1582"/>
      <c r="AQ324" s="1583"/>
      <c r="AR324" s="1581"/>
      <c r="AS324" s="1584"/>
      <c r="AT324" s="1591" t="s">
        <v>1203</v>
      </c>
      <c r="AU324" s="1592"/>
      <c r="AV324" s="1593"/>
      <c r="AW324" s="1594"/>
      <c r="AX324" s="1594"/>
      <c r="AY324" s="1594"/>
      <c r="AZ324" s="1594"/>
      <c r="BA324" s="1594"/>
      <c r="BB324" s="1594"/>
      <c r="BC324" s="1594"/>
      <c r="BD324" s="1594"/>
      <c r="BE324" s="1594"/>
      <c r="BF324" s="1594"/>
      <c r="BG324" s="1594"/>
      <c r="BH324" s="1594"/>
      <c r="BI324" s="1594"/>
      <c r="BJ324" s="1595"/>
      <c r="BK324" s="1603"/>
      <c r="BL324" s="1603"/>
      <c r="BM324" s="1604"/>
      <c r="BN324" s="1605"/>
      <c r="BO324" s="1603"/>
      <c r="BP324" s="1603"/>
      <c r="BQ324" s="1603"/>
      <c r="BR324" s="1603"/>
      <c r="BS324" s="1604"/>
      <c r="BT324" s="1601"/>
      <c r="BU324" s="1601"/>
      <c r="BV324" s="1601"/>
      <c r="BW324" s="1601"/>
      <c r="BX324" s="1601"/>
      <c r="BY324" s="1601"/>
      <c r="BZ324" s="1601"/>
      <c r="CA324" s="1601"/>
      <c r="CB324" s="1601"/>
      <c r="CC324" s="1601"/>
      <c r="CD324" s="1601"/>
      <c r="CE324" s="1601"/>
      <c r="CH324" s="64" t="str">
        <f t="shared" si="4"/>
        <v/>
      </c>
    </row>
    <row r="325" spans="1:86" ht="19.5" customHeight="1" x14ac:dyDescent="0.2">
      <c r="A325" s="1579"/>
      <c r="B325" s="1579"/>
      <c r="C325" s="1579"/>
      <c r="D325" s="1579"/>
      <c r="E325" s="1579"/>
      <c r="F325" s="1579"/>
      <c r="G325" s="1579"/>
      <c r="H325" s="1579"/>
      <c r="I325" s="1579"/>
      <c r="J325" s="1579"/>
      <c r="K325" s="1579"/>
      <c r="L325" s="1580"/>
      <c r="M325" s="1580"/>
      <c r="N325" s="1580"/>
      <c r="O325" s="1581"/>
      <c r="P325" s="1581"/>
      <c r="Q325" s="1581"/>
      <c r="R325" s="1581"/>
      <c r="S325" s="1581"/>
      <c r="T325" s="1582"/>
      <c r="U325" s="1583"/>
      <c r="V325" s="1581"/>
      <c r="W325" s="1584"/>
      <c r="X325" s="1586"/>
      <c r="Y325" s="1587"/>
      <c r="Z325" s="1587"/>
      <c r="AA325" s="1587"/>
      <c r="AB325" s="1587"/>
      <c r="AC325" s="1587"/>
      <c r="AD325" s="1587"/>
      <c r="AE325" s="1587"/>
      <c r="AF325" s="1587"/>
      <c r="AG325" s="1587"/>
      <c r="AH325" s="1587"/>
      <c r="AI325" s="1587"/>
      <c r="AJ325" s="1587"/>
      <c r="AK325" s="1587"/>
      <c r="AL325" s="1587"/>
      <c r="AM325" s="1587"/>
      <c r="AN325" s="1581"/>
      <c r="AO325" s="1581"/>
      <c r="AP325" s="1582"/>
      <c r="AQ325" s="1583"/>
      <c r="AR325" s="1581"/>
      <c r="AS325" s="1584"/>
      <c r="AT325" s="1591" t="s">
        <v>1203</v>
      </c>
      <c r="AU325" s="1592"/>
      <c r="AV325" s="1593"/>
      <c r="AW325" s="1594"/>
      <c r="AX325" s="1594"/>
      <c r="AY325" s="1594"/>
      <c r="AZ325" s="1594"/>
      <c r="BA325" s="1594"/>
      <c r="BB325" s="1594"/>
      <c r="BC325" s="1594"/>
      <c r="BD325" s="1594"/>
      <c r="BE325" s="1594"/>
      <c r="BF325" s="1594"/>
      <c r="BG325" s="1594"/>
      <c r="BH325" s="1594"/>
      <c r="BI325" s="1594"/>
      <c r="BJ325" s="1595"/>
      <c r="BK325" s="1588"/>
      <c r="BL325" s="1588"/>
      <c r="BM325" s="1589"/>
      <c r="BN325" s="1590"/>
      <c r="BO325" s="1588"/>
      <c r="BP325" s="1588"/>
      <c r="BQ325" s="1588"/>
      <c r="BR325" s="1588"/>
      <c r="BS325" s="1589"/>
      <c r="BT325" s="1585"/>
      <c r="BU325" s="1585"/>
      <c r="BV325" s="1585"/>
      <c r="BW325" s="1585"/>
      <c r="BX325" s="1585"/>
      <c r="BY325" s="1585"/>
      <c r="BZ325" s="1585"/>
      <c r="CA325" s="1585"/>
      <c r="CB325" s="1585"/>
      <c r="CC325" s="1585"/>
      <c r="CD325" s="1585"/>
      <c r="CE325" s="1585"/>
      <c r="CH325" s="64" t="str">
        <f t="shared" si="4"/>
        <v/>
      </c>
    </row>
    <row r="326" spans="1:86" ht="19.5" customHeight="1" x14ac:dyDescent="0.2">
      <c r="A326" s="1579"/>
      <c r="B326" s="1579"/>
      <c r="C326" s="1579"/>
      <c r="D326" s="1579"/>
      <c r="E326" s="1579"/>
      <c r="F326" s="1579"/>
      <c r="G326" s="1579"/>
      <c r="H326" s="1579"/>
      <c r="I326" s="1579"/>
      <c r="J326" s="1579"/>
      <c r="K326" s="1579"/>
      <c r="L326" s="1580"/>
      <c r="M326" s="1580"/>
      <c r="N326" s="1580"/>
      <c r="O326" s="1581"/>
      <c r="P326" s="1581"/>
      <c r="Q326" s="1581"/>
      <c r="R326" s="1581"/>
      <c r="S326" s="1581"/>
      <c r="T326" s="1582"/>
      <c r="U326" s="1583"/>
      <c r="V326" s="1581"/>
      <c r="W326" s="1584"/>
      <c r="X326" s="1586"/>
      <c r="Y326" s="1587"/>
      <c r="Z326" s="1587"/>
      <c r="AA326" s="1587"/>
      <c r="AB326" s="1587"/>
      <c r="AC326" s="1587"/>
      <c r="AD326" s="1587"/>
      <c r="AE326" s="1587"/>
      <c r="AF326" s="1587"/>
      <c r="AG326" s="1587"/>
      <c r="AH326" s="1587"/>
      <c r="AI326" s="1587"/>
      <c r="AJ326" s="1587"/>
      <c r="AK326" s="1587"/>
      <c r="AL326" s="1587"/>
      <c r="AM326" s="1587"/>
      <c r="AN326" s="1581"/>
      <c r="AO326" s="1581"/>
      <c r="AP326" s="1582"/>
      <c r="AQ326" s="1583"/>
      <c r="AR326" s="1581"/>
      <c r="AS326" s="1584"/>
      <c r="AT326" s="1591" t="s">
        <v>1203</v>
      </c>
      <c r="AU326" s="1592"/>
      <c r="AV326" s="1593"/>
      <c r="AW326" s="1594"/>
      <c r="AX326" s="1594"/>
      <c r="AY326" s="1594"/>
      <c r="AZ326" s="1594"/>
      <c r="BA326" s="1594"/>
      <c r="BB326" s="1594"/>
      <c r="BC326" s="1594"/>
      <c r="BD326" s="1594"/>
      <c r="BE326" s="1594"/>
      <c r="BF326" s="1594"/>
      <c r="BG326" s="1594"/>
      <c r="BH326" s="1594"/>
      <c r="BI326" s="1594"/>
      <c r="BJ326" s="1595"/>
      <c r="BK326" s="1588"/>
      <c r="BL326" s="1588"/>
      <c r="BM326" s="1589"/>
      <c r="BN326" s="1590"/>
      <c r="BO326" s="1588"/>
      <c r="BP326" s="1588"/>
      <c r="BQ326" s="1588"/>
      <c r="BR326" s="1588"/>
      <c r="BS326" s="1589"/>
      <c r="BT326" s="1585"/>
      <c r="BU326" s="1585"/>
      <c r="BV326" s="1585"/>
      <c r="BW326" s="1585"/>
      <c r="BX326" s="1585"/>
      <c r="BY326" s="1585"/>
      <c r="BZ326" s="1585"/>
      <c r="CA326" s="1585"/>
      <c r="CB326" s="1585"/>
      <c r="CC326" s="1585"/>
      <c r="CD326" s="1585"/>
      <c r="CE326" s="1585"/>
      <c r="CH326" s="64" t="str">
        <f t="shared" si="4"/>
        <v/>
      </c>
    </row>
    <row r="327" spans="1:86" ht="19.5" customHeight="1" x14ac:dyDescent="0.2">
      <c r="A327" s="1579"/>
      <c r="B327" s="1579"/>
      <c r="C327" s="1579"/>
      <c r="D327" s="1579"/>
      <c r="E327" s="1579"/>
      <c r="F327" s="1579"/>
      <c r="G327" s="1579"/>
      <c r="H327" s="1579"/>
      <c r="I327" s="1579"/>
      <c r="J327" s="1579"/>
      <c r="K327" s="1579"/>
      <c r="L327" s="1580"/>
      <c r="M327" s="1580"/>
      <c r="N327" s="1580"/>
      <c r="O327" s="1581"/>
      <c r="P327" s="1581"/>
      <c r="Q327" s="1581"/>
      <c r="R327" s="1581"/>
      <c r="S327" s="1581"/>
      <c r="T327" s="1582"/>
      <c r="U327" s="1583"/>
      <c r="V327" s="1581"/>
      <c r="W327" s="1584"/>
      <c r="X327" s="1586"/>
      <c r="Y327" s="1587"/>
      <c r="Z327" s="1587"/>
      <c r="AA327" s="1587"/>
      <c r="AB327" s="1587"/>
      <c r="AC327" s="1587"/>
      <c r="AD327" s="1587"/>
      <c r="AE327" s="1587"/>
      <c r="AF327" s="1587"/>
      <c r="AG327" s="1587"/>
      <c r="AH327" s="1587"/>
      <c r="AI327" s="1587"/>
      <c r="AJ327" s="1587"/>
      <c r="AK327" s="1587"/>
      <c r="AL327" s="1587"/>
      <c r="AM327" s="1587"/>
      <c r="AN327" s="1581"/>
      <c r="AO327" s="1581"/>
      <c r="AP327" s="1582"/>
      <c r="AQ327" s="1583"/>
      <c r="AR327" s="1581"/>
      <c r="AS327" s="1584"/>
      <c r="AT327" s="1591" t="s">
        <v>1203</v>
      </c>
      <c r="AU327" s="1592"/>
      <c r="AV327" s="1593"/>
      <c r="AW327" s="1594"/>
      <c r="AX327" s="1594"/>
      <c r="AY327" s="1594"/>
      <c r="AZ327" s="1594"/>
      <c r="BA327" s="1594"/>
      <c r="BB327" s="1594"/>
      <c r="BC327" s="1594"/>
      <c r="BD327" s="1594"/>
      <c r="BE327" s="1594"/>
      <c r="BF327" s="1594"/>
      <c r="BG327" s="1594"/>
      <c r="BH327" s="1594"/>
      <c r="BI327" s="1594"/>
      <c r="BJ327" s="1595"/>
      <c r="BK327" s="1588"/>
      <c r="BL327" s="1588"/>
      <c r="BM327" s="1589"/>
      <c r="BN327" s="1590"/>
      <c r="BO327" s="1588"/>
      <c r="BP327" s="1588"/>
      <c r="BQ327" s="1588"/>
      <c r="BR327" s="1588"/>
      <c r="BS327" s="1589"/>
      <c r="BT327" s="1585"/>
      <c r="BU327" s="1585"/>
      <c r="BV327" s="1585"/>
      <c r="BW327" s="1585"/>
      <c r="BX327" s="1585"/>
      <c r="BY327" s="1585"/>
      <c r="BZ327" s="1585"/>
      <c r="CA327" s="1585"/>
      <c r="CB327" s="1585"/>
      <c r="CC327" s="1585"/>
      <c r="CD327" s="1585"/>
      <c r="CE327" s="1585"/>
      <c r="CH327" s="64" t="str">
        <f t="shared" si="4"/>
        <v/>
      </c>
    </row>
    <row r="328" spans="1:86" ht="19.5" customHeight="1" x14ac:dyDescent="0.2">
      <c r="A328" s="1579"/>
      <c r="B328" s="1579"/>
      <c r="C328" s="1579"/>
      <c r="D328" s="1579"/>
      <c r="E328" s="1579"/>
      <c r="F328" s="1579"/>
      <c r="G328" s="1579"/>
      <c r="H328" s="1579"/>
      <c r="I328" s="1579"/>
      <c r="J328" s="1579"/>
      <c r="K328" s="1579"/>
      <c r="L328" s="1580"/>
      <c r="M328" s="1580"/>
      <c r="N328" s="1580"/>
      <c r="O328" s="1581"/>
      <c r="P328" s="1581"/>
      <c r="Q328" s="1581"/>
      <c r="R328" s="1581"/>
      <c r="S328" s="1581"/>
      <c r="T328" s="1582"/>
      <c r="U328" s="1583"/>
      <c r="V328" s="1581"/>
      <c r="W328" s="1584"/>
      <c r="X328" s="1586"/>
      <c r="Y328" s="1587"/>
      <c r="Z328" s="1587"/>
      <c r="AA328" s="1587"/>
      <c r="AB328" s="1587"/>
      <c r="AC328" s="1587"/>
      <c r="AD328" s="1587"/>
      <c r="AE328" s="1587"/>
      <c r="AF328" s="1587"/>
      <c r="AG328" s="1587"/>
      <c r="AH328" s="1587"/>
      <c r="AI328" s="1587"/>
      <c r="AJ328" s="1587"/>
      <c r="AK328" s="1587"/>
      <c r="AL328" s="1587"/>
      <c r="AM328" s="1587"/>
      <c r="AN328" s="1581"/>
      <c r="AO328" s="1581"/>
      <c r="AP328" s="1582"/>
      <c r="AQ328" s="1583"/>
      <c r="AR328" s="1581"/>
      <c r="AS328" s="1584"/>
      <c r="AT328" s="1591" t="s">
        <v>1203</v>
      </c>
      <c r="AU328" s="1592"/>
      <c r="AV328" s="1593"/>
      <c r="AW328" s="1594"/>
      <c r="AX328" s="1594"/>
      <c r="AY328" s="1594"/>
      <c r="AZ328" s="1594"/>
      <c r="BA328" s="1594"/>
      <c r="BB328" s="1594"/>
      <c r="BC328" s="1594"/>
      <c r="BD328" s="1594"/>
      <c r="BE328" s="1594"/>
      <c r="BF328" s="1594"/>
      <c r="BG328" s="1594"/>
      <c r="BH328" s="1594"/>
      <c r="BI328" s="1594"/>
      <c r="BJ328" s="1595"/>
      <c r="BK328" s="1588"/>
      <c r="BL328" s="1588"/>
      <c r="BM328" s="1589"/>
      <c r="BN328" s="1590"/>
      <c r="BO328" s="1588"/>
      <c r="BP328" s="1588"/>
      <c r="BQ328" s="1588"/>
      <c r="BR328" s="1588"/>
      <c r="BS328" s="1589"/>
      <c r="BT328" s="1585"/>
      <c r="BU328" s="1585"/>
      <c r="BV328" s="1585"/>
      <c r="BW328" s="1585"/>
      <c r="BX328" s="1585"/>
      <c r="BY328" s="1585"/>
      <c r="BZ328" s="1585"/>
      <c r="CA328" s="1585"/>
      <c r="CB328" s="1585"/>
      <c r="CC328" s="1585"/>
      <c r="CD328" s="1585"/>
      <c r="CE328" s="1585"/>
      <c r="CH328" s="64" t="str">
        <f t="shared" si="4"/>
        <v/>
      </c>
    </row>
    <row r="329" spans="1:86" ht="19.5" customHeight="1" x14ac:dyDescent="0.2">
      <c r="A329" s="1579"/>
      <c r="B329" s="1579"/>
      <c r="C329" s="1579"/>
      <c r="D329" s="1579"/>
      <c r="E329" s="1579"/>
      <c r="F329" s="1579"/>
      <c r="G329" s="1579"/>
      <c r="H329" s="1579"/>
      <c r="I329" s="1579"/>
      <c r="J329" s="1579"/>
      <c r="K329" s="1579"/>
      <c r="L329" s="1580"/>
      <c r="M329" s="1580"/>
      <c r="N329" s="1580"/>
      <c r="O329" s="1581"/>
      <c r="P329" s="1581"/>
      <c r="Q329" s="1581"/>
      <c r="R329" s="1581"/>
      <c r="S329" s="1581"/>
      <c r="T329" s="1582"/>
      <c r="U329" s="1583"/>
      <c r="V329" s="1581"/>
      <c r="W329" s="1584"/>
      <c r="X329" s="1586"/>
      <c r="Y329" s="1587"/>
      <c r="Z329" s="1587"/>
      <c r="AA329" s="1587"/>
      <c r="AB329" s="1587"/>
      <c r="AC329" s="1587"/>
      <c r="AD329" s="1587"/>
      <c r="AE329" s="1587"/>
      <c r="AF329" s="1587"/>
      <c r="AG329" s="1587"/>
      <c r="AH329" s="1587"/>
      <c r="AI329" s="1587"/>
      <c r="AJ329" s="1587"/>
      <c r="AK329" s="1587"/>
      <c r="AL329" s="1587"/>
      <c r="AM329" s="1587"/>
      <c r="AN329" s="1581"/>
      <c r="AO329" s="1581"/>
      <c r="AP329" s="1582"/>
      <c r="AQ329" s="1583"/>
      <c r="AR329" s="1581"/>
      <c r="AS329" s="1584"/>
      <c r="AT329" s="1591" t="s">
        <v>1203</v>
      </c>
      <c r="AU329" s="1592"/>
      <c r="AV329" s="1593"/>
      <c r="AW329" s="1594"/>
      <c r="AX329" s="1594"/>
      <c r="AY329" s="1594"/>
      <c r="AZ329" s="1594"/>
      <c r="BA329" s="1594"/>
      <c r="BB329" s="1594"/>
      <c r="BC329" s="1594"/>
      <c r="BD329" s="1594"/>
      <c r="BE329" s="1594"/>
      <c r="BF329" s="1594"/>
      <c r="BG329" s="1594"/>
      <c r="BH329" s="1594"/>
      <c r="BI329" s="1594"/>
      <c r="BJ329" s="1595"/>
      <c r="BK329" s="1588"/>
      <c r="BL329" s="1588"/>
      <c r="BM329" s="1589"/>
      <c r="BN329" s="1590"/>
      <c r="BO329" s="1588"/>
      <c r="BP329" s="1588"/>
      <c r="BQ329" s="1588"/>
      <c r="BR329" s="1588"/>
      <c r="BS329" s="1589"/>
      <c r="BT329" s="1585"/>
      <c r="BU329" s="1585"/>
      <c r="BV329" s="1585"/>
      <c r="BW329" s="1585"/>
      <c r="BX329" s="1585"/>
      <c r="BY329" s="1585"/>
      <c r="BZ329" s="1585"/>
      <c r="CA329" s="1585"/>
      <c r="CB329" s="1585"/>
      <c r="CC329" s="1585"/>
      <c r="CD329" s="1585"/>
      <c r="CE329" s="1585"/>
      <c r="CH329" s="64" t="str">
        <f t="shared" si="4"/>
        <v/>
      </c>
    </row>
    <row r="330" spans="1:86" ht="19.5" customHeight="1" x14ac:dyDescent="0.2">
      <c r="A330" s="1579"/>
      <c r="B330" s="1579"/>
      <c r="C330" s="1579"/>
      <c r="D330" s="1579"/>
      <c r="E330" s="1579"/>
      <c r="F330" s="1579"/>
      <c r="G330" s="1579"/>
      <c r="H330" s="1579"/>
      <c r="I330" s="1579"/>
      <c r="J330" s="1579"/>
      <c r="K330" s="1579"/>
      <c r="L330" s="1580"/>
      <c r="M330" s="1580"/>
      <c r="N330" s="1580"/>
      <c r="O330" s="1581"/>
      <c r="P330" s="1581"/>
      <c r="Q330" s="1581"/>
      <c r="R330" s="1581"/>
      <c r="S330" s="1581"/>
      <c r="T330" s="1582"/>
      <c r="U330" s="1583"/>
      <c r="V330" s="1581"/>
      <c r="W330" s="1584"/>
      <c r="X330" s="1586"/>
      <c r="Y330" s="1587"/>
      <c r="Z330" s="1587"/>
      <c r="AA330" s="1587"/>
      <c r="AB330" s="1587"/>
      <c r="AC330" s="1587"/>
      <c r="AD330" s="1587"/>
      <c r="AE330" s="1587"/>
      <c r="AF330" s="1587"/>
      <c r="AG330" s="1587"/>
      <c r="AH330" s="1587"/>
      <c r="AI330" s="1587"/>
      <c r="AJ330" s="1587"/>
      <c r="AK330" s="1587"/>
      <c r="AL330" s="1587"/>
      <c r="AM330" s="1587"/>
      <c r="AN330" s="1581"/>
      <c r="AO330" s="1581"/>
      <c r="AP330" s="1582"/>
      <c r="AQ330" s="1583"/>
      <c r="AR330" s="1581"/>
      <c r="AS330" s="1584"/>
      <c r="AT330" s="1591" t="s">
        <v>1203</v>
      </c>
      <c r="AU330" s="1592"/>
      <c r="AV330" s="1593"/>
      <c r="AW330" s="1594"/>
      <c r="AX330" s="1594"/>
      <c r="AY330" s="1594"/>
      <c r="AZ330" s="1594"/>
      <c r="BA330" s="1594"/>
      <c r="BB330" s="1594"/>
      <c r="BC330" s="1594"/>
      <c r="BD330" s="1594"/>
      <c r="BE330" s="1594"/>
      <c r="BF330" s="1594"/>
      <c r="BG330" s="1594"/>
      <c r="BH330" s="1594"/>
      <c r="BI330" s="1594"/>
      <c r="BJ330" s="1595"/>
      <c r="BK330" s="1588"/>
      <c r="BL330" s="1588"/>
      <c r="BM330" s="1589"/>
      <c r="BN330" s="1590"/>
      <c r="BO330" s="1588"/>
      <c r="BP330" s="1588"/>
      <c r="BQ330" s="1588"/>
      <c r="BR330" s="1588"/>
      <c r="BS330" s="1589"/>
      <c r="BT330" s="1585"/>
      <c r="BU330" s="1585"/>
      <c r="BV330" s="1585"/>
      <c r="BW330" s="1585"/>
      <c r="BX330" s="1585"/>
      <c r="BY330" s="1585"/>
      <c r="BZ330" s="1585"/>
      <c r="CA330" s="1585"/>
      <c r="CB330" s="1585"/>
      <c r="CC330" s="1585"/>
      <c r="CD330" s="1585"/>
      <c r="CE330" s="1585"/>
      <c r="CH330" s="64" t="str">
        <f t="shared" si="4"/>
        <v/>
      </c>
    </row>
    <row r="331" spans="1:86" ht="19.5" customHeight="1" x14ac:dyDescent="0.2">
      <c r="A331" s="1579"/>
      <c r="B331" s="1579"/>
      <c r="C331" s="1579"/>
      <c r="D331" s="1579"/>
      <c r="E331" s="1579"/>
      <c r="F331" s="1579"/>
      <c r="G331" s="1579"/>
      <c r="H331" s="1579"/>
      <c r="I331" s="1579"/>
      <c r="J331" s="1579"/>
      <c r="K331" s="1579"/>
      <c r="L331" s="1580"/>
      <c r="M331" s="1580"/>
      <c r="N331" s="1580"/>
      <c r="O331" s="1581"/>
      <c r="P331" s="1581"/>
      <c r="Q331" s="1581"/>
      <c r="R331" s="1581"/>
      <c r="S331" s="1581"/>
      <c r="T331" s="1582"/>
      <c r="U331" s="1583"/>
      <c r="V331" s="1581"/>
      <c r="W331" s="1584"/>
      <c r="X331" s="1586"/>
      <c r="Y331" s="1587"/>
      <c r="Z331" s="1587"/>
      <c r="AA331" s="1587"/>
      <c r="AB331" s="1587"/>
      <c r="AC331" s="1587"/>
      <c r="AD331" s="1587"/>
      <c r="AE331" s="1587"/>
      <c r="AF331" s="1587"/>
      <c r="AG331" s="1587"/>
      <c r="AH331" s="1587"/>
      <c r="AI331" s="1587"/>
      <c r="AJ331" s="1587"/>
      <c r="AK331" s="1587"/>
      <c r="AL331" s="1587"/>
      <c r="AM331" s="1587"/>
      <c r="AN331" s="1581"/>
      <c r="AO331" s="1581"/>
      <c r="AP331" s="1582"/>
      <c r="AQ331" s="1583"/>
      <c r="AR331" s="1581"/>
      <c r="AS331" s="1584"/>
      <c r="AT331" s="1591" t="s">
        <v>1203</v>
      </c>
      <c r="AU331" s="1592"/>
      <c r="AV331" s="1593"/>
      <c r="AW331" s="1594"/>
      <c r="AX331" s="1594"/>
      <c r="AY331" s="1594"/>
      <c r="AZ331" s="1594"/>
      <c r="BA331" s="1594"/>
      <c r="BB331" s="1594"/>
      <c r="BC331" s="1594"/>
      <c r="BD331" s="1594"/>
      <c r="BE331" s="1594"/>
      <c r="BF331" s="1594"/>
      <c r="BG331" s="1594"/>
      <c r="BH331" s="1594"/>
      <c r="BI331" s="1594"/>
      <c r="BJ331" s="1595"/>
      <c r="BK331" s="1588"/>
      <c r="BL331" s="1588"/>
      <c r="BM331" s="1589"/>
      <c r="BN331" s="1590"/>
      <c r="BO331" s="1588"/>
      <c r="BP331" s="1588"/>
      <c r="BQ331" s="1588"/>
      <c r="BR331" s="1588"/>
      <c r="BS331" s="1589"/>
      <c r="BT331" s="1585"/>
      <c r="BU331" s="1585"/>
      <c r="BV331" s="1585"/>
      <c r="BW331" s="1585"/>
      <c r="BX331" s="1585"/>
      <c r="BY331" s="1585"/>
      <c r="BZ331" s="1585"/>
      <c r="CA331" s="1585"/>
      <c r="CB331" s="1585"/>
      <c r="CC331" s="1585"/>
      <c r="CD331" s="1585"/>
      <c r="CE331" s="1585"/>
      <c r="CH331" s="64" t="str">
        <f t="shared" si="4"/>
        <v/>
      </c>
    </row>
    <row r="332" spans="1:86" ht="19.5" customHeight="1" x14ac:dyDescent="0.2">
      <c r="A332" s="1579"/>
      <c r="B332" s="1579"/>
      <c r="C332" s="1579"/>
      <c r="D332" s="1579"/>
      <c r="E332" s="1579"/>
      <c r="F332" s="1579"/>
      <c r="G332" s="1579"/>
      <c r="H332" s="1579"/>
      <c r="I332" s="1579"/>
      <c r="J332" s="1579"/>
      <c r="K332" s="1579"/>
      <c r="L332" s="1580"/>
      <c r="M332" s="1580"/>
      <c r="N332" s="1580"/>
      <c r="O332" s="1581"/>
      <c r="P332" s="1581"/>
      <c r="Q332" s="1581"/>
      <c r="R332" s="1581"/>
      <c r="S332" s="1581"/>
      <c r="T332" s="1582"/>
      <c r="U332" s="1583"/>
      <c r="V332" s="1581"/>
      <c r="W332" s="1584"/>
      <c r="X332" s="1586"/>
      <c r="Y332" s="1587"/>
      <c r="Z332" s="1587"/>
      <c r="AA332" s="1587"/>
      <c r="AB332" s="1587"/>
      <c r="AC332" s="1587"/>
      <c r="AD332" s="1587"/>
      <c r="AE332" s="1587"/>
      <c r="AF332" s="1587"/>
      <c r="AG332" s="1587"/>
      <c r="AH332" s="1587"/>
      <c r="AI332" s="1587"/>
      <c r="AJ332" s="1587"/>
      <c r="AK332" s="1587"/>
      <c r="AL332" s="1587"/>
      <c r="AM332" s="1587"/>
      <c r="AN332" s="1581"/>
      <c r="AO332" s="1581"/>
      <c r="AP332" s="1582"/>
      <c r="AQ332" s="1583"/>
      <c r="AR332" s="1581"/>
      <c r="AS332" s="1584"/>
      <c r="AT332" s="1591" t="s">
        <v>1203</v>
      </c>
      <c r="AU332" s="1592"/>
      <c r="AV332" s="1593"/>
      <c r="AW332" s="1594"/>
      <c r="AX332" s="1594"/>
      <c r="AY332" s="1594"/>
      <c r="AZ332" s="1594"/>
      <c r="BA332" s="1594"/>
      <c r="BB332" s="1594"/>
      <c r="BC332" s="1594"/>
      <c r="BD332" s="1594"/>
      <c r="BE332" s="1594"/>
      <c r="BF332" s="1594"/>
      <c r="BG332" s="1594"/>
      <c r="BH332" s="1594"/>
      <c r="BI332" s="1594"/>
      <c r="BJ332" s="1595"/>
      <c r="BK332" s="1588"/>
      <c r="BL332" s="1588"/>
      <c r="BM332" s="1589"/>
      <c r="BN332" s="1590"/>
      <c r="BO332" s="1588"/>
      <c r="BP332" s="1588"/>
      <c r="BQ332" s="1588"/>
      <c r="BR332" s="1588"/>
      <c r="BS332" s="1589"/>
      <c r="BT332" s="1585"/>
      <c r="BU332" s="1585"/>
      <c r="BV332" s="1585"/>
      <c r="BW332" s="1585"/>
      <c r="BX332" s="1585"/>
      <c r="BY332" s="1585"/>
      <c r="BZ332" s="1585"/>
      <c r="CA332" s="1585"/>
      <c r="CB332" s="1585"/>
      <c r="CC332" s="1585"/>
      <c r="CD332" s="1585"/>
      <c r="CE332" s="1585"/>
      <c r="CH332" s="64" t="str">
        <f t="shared" ref="CH332:CH395" si="5">IF(A332="","",IF($AN332=$I$4,$I$4,IF($AQ332=$I$4,$I$4,IF($AN332=$AH$4,$AH$4,IF($AQ332=$AH$4,$AH$4,$BG$4)))))</f>
        <v/>
      </c>
    </row>
    <row r="333" spans="1:86" ht="19.5" customHeight="1" x14ac:dyDescent="0.2">
      <c r="A333" s="1579"/>
      <c r="B333" s="1579"/>
      <c r="C333" s="1579"/>
      <c r="D333" s="1579"/>
      <c r="E333" s="1579"/>
      <c r="F333" s="1579"/>
      <c r="G333" s="1579"/>
      <c r="H333" s="1579"/>
      <c r="I333" s="1579"/>
      <c r="J333" s="1579"/>
      <c r="K333" s="1579"/>
      <c r="L333" s="1580"/>
      <c r="M333" s="1580"/>
      <c r="N333" s="1580"/>
      <c r="O333" s="1581"/>
      <c r="P333" s="1581"/>
      <c r="Q333" s="1581"/>
      <c r="R333" s="1581"/>
      <c r="S333" s="1581"/>
      <c r="T333" s="1582"/>
      <c r="U333" s="1583"/>
      <c r="V333" s="1581"/>
      <c r="W333" s="1584"/>
      <c r="X333" s="1586"/>
      <c r="Y333" s="1587"/>
      <c r="Z333" s="1587"/>
      <c r="AA333" s="1587"/>
      <c r="AB333" s="1587"/>
      <c r="AC333" s="1587"/>
      <c r="AD333" s="1587"/>
      <c r="AE333" s="1587"/>
      <c r="AF333" s="1587"/>
      <c r="AG333" s="1587"/>
      <c r="AH333" s="1587"/>
      <c r="AI333" s="1587"/>
      <c r="AJ333" s="1587"/>
      <c r="AK333" s="1587"/>
      <c r="AL333" s="1587"/>
      <c r="AM333" s="1587"/>
      <c r="AN333" s="1581"/>
      <c r="AO333" s="1581"/>
      <c r="AP333" s="1582"/>
      <c r="AQ333" s="1583"/>
      <c r="AR333" s="1581"/>
      <c r="AS333" s="1584"/>
      <c r="AT333" s="1591" t="s">
        <v>1203</v>
      </c>
      <c r="AU333" s="1592"/>
      <c r="AV333" s="1593"/>
      <c r="AW333" s="1594"/>
      <c r="AX333" s="1594"/>
      <c r="AY333" s="1594"/>
      <c r="AZ333" s="1594"/>
      <c r="BA333" s="1594"/>
      <c r="BB333" s="1594"/>
      <c r="BC333" s="1594"/>
      <c r="BD333" s="1594"/>
      <c r="BE333" s="1594"/>
      <c r="BF333" s="1594"/>
      <c r="BG333" s="1594"/>
      <c r="BH333" s="1594"/>
      <c r="BI333" s="1594"/>
      <c r="BJ333" s="1595"/>
      <c r="BK333" s="1588"/>
      <c r="BL333" s="1588"/>
      <c r="BM333" s="1589"/>
      <c r="BN333" s="1590"/>
      <c r="BO333" s="1588"/>
      <c r="BP333" s="1588"/>
      <c r="BQ333" s="1588"/>
      <c r="BR333" s="1588"/>
      <c r="BS333" s="1589"/>
      <c r="BT333" s="1585"/>
      <c r="BU333" s="1585"/>
      <c r="BV333" s="1585"/>
      <c r="BW333" s="1585"/>
      <c r="BX333" s="1585"/>
      <c r="BY333" s="1585"/>
      <c r="BZ333" s="1585"/>
      <c r="CA333" s="1585"/>
      <c r="CB333" s="1585"/>
      <c r="CC333" s="1585"/>
      <c r="CD333" s="1585"/>
      <c r="CE333" s="1585"/>
      <c r="CH333" s="64" t="str">
        <f t="shared" si="5"/>
        <v/>
      </c>
    </row>
    <row r="334" spans="1:86" ht="19.5" customHeight="1" x14ac:dyDescent="0.2">
      <c r="A334" s="1579"/>
      <c r="B334" s="1579"/>
      <c r="C334" s="1579"/>
      <c r="D334" s="1579"/>
      <c r="E334" s="1579"/>
      <c r="F334" s="1579"/>
      <c r="G334" s="1579"/>
      <c r="H334" s="1579"/>
      <c r="I334" s="1579"/>
      <c r="J334" s="1579"/>
      <c r="K334" s="1579"/>
      <c r="L334" s="1580"/>
      <c r="M334" s="1580"/>
      <c r="N334" s="1580"/>
      <c r="O334" s="1581"/>
      <c r="P334" s="1581"/>
      <c r="Q334" s="1581"/>
      <c r="R334" s="1581"/>
      <c r="S334" s="1581"/>
      <c r="T334" s="1582"/>
      <c r="U334" s="1583"/>
      <c r="V334" s="1581"/>
      <c r="W334" s="1584"/>
      <c r="X334" s="1586"/>
      <c r="Y334" s="1587"/>
      <c r="Z334" s="1587"/>
      <c r="AA334" s="1587"/>
      <c r="AB334" s="1587"/>
      <c r="AC334" s="1587"/>
      <c r="AD334" s="1587"/>
      <c r="AE334" s="1587"/>
      <c r="AF334" s="1587"/>
      <c r="AG334" s="1587"/>
      <c r="AH334" s="1587"/>
      <c r="AI334" s="1587"/>
      <c r="AJ334" s="1587"/>
      <c r="AK334" s="1587"/>
      <c r="AL334" s="1587"/>
      <c r="AM334" s="1587"/>
      <c r="AN334" s="1581"/>
      <c r="AO334" s="1581"/>
      <c r="AP334" s="1582"/>
      <c r="AQ334" s="1583"/>
      <c r="AR334" s="1581"/>
      <c r="AS334" s="1584"/>
      <c r="AT334" s="1591" t="s">
        <v>1203</v>
      </c>
      <c r="AU334" s="1592"/>
      <c r="AV334" s="1593"/>
      <c r="AW334" s="1594"/>
      <c r="AX334" s="1594"/>
      <c r="AY334" s="1594"/>
      <c r="AZ334" s="1594"/>
      <c r="BA334" s="1594"/>
      <c r="BB334" s="1594"/>
      <c r="BC334" s="1594"/>
      <c r="BD334" s="1594"/>
      <c r="BE334" s="1594"/>
      <c r="BF334" s="1594"/>
      <c r="BG334" s="1594"/>
      <c r="BH334" s="1594"/>
      <c r="BI334" s="1594"/>
      <c r="BJ334" s="1595"/>
      <c r="BK334" s="1588"/>
      <c r="BL334" s="1588"/>
      <c r="BM334" s="1589"/>
      <c r="BN334" s="1590"/>
      <c r="BO334" s="1588"/>
      <c r="BP334" s="1588"/>
      <c r="BQ334" s="1588"/>
      <c r="BR334" s="1588"/>
      <c r="BS334" s="1589"/>
      <c r="BT334" s="1585"/>
      <c r="BU334" s="1585"/>
      <c r="BV334" s="1585"/>
      <c r="BW334" s="1585"/>
      <c r="BX334" s="1585"/>
      <c r="BY334" s="1585"/>
      <c r="BZ334" s="1585"/>
      <c r="CA334" s="1585"/>
      <c r="CB334" s="1585"/>
      <c r="CC334" s="1585"/>
      <c r="CD334" s="1585"/>
      <c r="CE334" s="1585"/>
      <c r="CH334" s="64" t="str">
        <f t="shared" si="5"/>
        <v/>
      </c>
    </row>
    <row r="335" spans="1:86" ht="19.5" customHeight="1" x14ac:dyDescent="0.2">
      <c r="A335" s="1579"/>
      <c r="B335" s="1579"/>
      <c r="C335" s="1579"/>
      <c r="D335" s="1579"/>
      <c r="E335" s="1579"/>
      <c r="F335" s="1579"/>
      <c r="G335" s="1579"/>
      <c r="H335" s="1579"/>
      <c r="I335" s="1579"/>
      <c r="J335" s="1579"/>
      <c r="K335" s="1579"/>
      <c r="L335" s="1580"/>
      <c r="M335" s="1580"/>
      <c r="N335" s="1580"/>
      <c r="O335" s="1581"/>
      <c r="P335" s="1581"/>
      <c r="Q335" s="1581"/>
      <c r="R335" s="1581"/>
      <c r="S335" s="1581"/>
      <c r="T335" s="1582"/>
      <c r="U335" s="1583"/>
      <c r="V335" s="1581"/>
      <c r="W335" s="1584"/>
      <c r="X335" s="1586"/>
      <c r="Y335" s="1587"/>
      <c r="Z335" s="1587"/>
      <c r="AA335" s="1587"/>
      <c r="AB335" s="1587"/>
      <c r="AC335" s="1587"/>
      <c r="AD335" s="1587"/>
      <c r="AE335" s="1587"/>
      <c r="AF335" s="1587"/>
      <c r="AG335" s="1587"/>
      <c r="AH335" s="1587"/>
      <c r="AI335" s="1587"/>
      <c r="AJ335" s="1587"/>
      <c r="AK335" s="1587"/>
      <c r="AL335" s="1587"/>
      <c r="AM335" s="1587"/>
      <c r="AN335" s="1581"/>
      <c r="AO335" s="1581"/>
      <c r="AP335" s="1582"/>
      <c r="AQ335" s="1583"/>
      <c r="AR335" s="1581"/>
      <c r="AS335" s="1584"/>
      <c r="AT335" s="1591" t="s">
        <v>1203</v>
      </c>
      <c r="AU335" s="1592"/>
      <c r="AV335" s="1593"/>
      <c r="AW335" s="1594"/>
      <c r="AX335" s="1594"/>
      <c r="AY335" s="1594"/>
      <c r="AZ335" s="1594"/>
      <c r="BA335" s="1594"/>
      <c r="BB335" s="1594"/>
      <c r="BC335" s="1594"/>
      <c r="BD335" s="1594"/>
      <c r="BE335" s="1594"/>
      <c r="BF335" s="1594"/>
      <c r="BG335" s="1594"/>
      <c r="BH335" s="1594"/>
      <c r="BI335" s="1594"/>
      <c r="BJ335" s="1595"/>
      <c r="BK335" s="1588"/>
      <c r="BL335" s="1588"/>
      <c r="BM335" s="1589"/>
      <c r="BN335" s="1590"/>
      <c r="BO335" s="1588"/>
      <c r="BP335" s="1588"/>
      <c r="BQ335" s="1588"/>
      <c r="BR335" s="1588"/>
      <c r="BS335" s="1589"/>
      <c r="BT335" s="1585"/>
      <c r="BU335" s="1585"/>
      <c r="BV335" s="1585"/>
      <c r="BW335" s="1585"/>
      <c r="BX335" s="1585"/>
      <c r="BY335" s="1585"/>
      <c r="BZ335" s="1585"/>
      <c r="CA335" s="1585"/>
      <c r="CB335" s="1585"/>
      <c r="CC335" s="1585"/>
      <c r="CD335" s="1585"/>
      <c r="CE335" s="1585"/>
      <c r="CH335" s="64" t="str">
        <f t="shared" si="5"/>
        <v/>
      </c>
    </row>
    <row r="336" spans="1:86" ht="19.5" customHeight="1" x14ac:dyDescent="0.2">
      <c r="A336" s="1579"/>
      <c r="B336" s="1579"/>
      <c r="C336" s="1579"/>
      <c r="D336" s="1579"/>
      <c r="E336" s="1579"/>
      <c r="F336" s="1579"/>
      <c r="G336" s="1579"/>
      <c r="H336" s="1579"/>
      <c r="I336" s="1579"/>
      <c r="J336" s="1579"/>
      <c r="K336" s="1579"/>
      <c r="L336" s="1580"/>
      <c r="M336" s="1580"/>
      <c r="N336" s="1580"/>
      <c r="O336" s="1581"/>
      <c r="P336" s="1581"/>
      <c r="Q336" s="1581"/>
      <c r="R336" s="1581"/>
      <c r="S336" s="1581"/>
      <c r="T336" s="1582"/>
      <c r="U336" s="1583"/>
      <c r="V336" s="1581"/>
      <c r="W336" s="1584"/>
      <c r="X336" s="1586"/>
      <c r="Y336" s="1587"/>
      <c r="Z336" s="1587"/>
      <c r="AA336" s="1587"/>
      <c r="AB336" s="1587"/>
      <c r="AC336" s="1587"/>
      <c r="AD336" s="1587"/>
      <c r="AE336" s="1587"/>
      <c r="AF336" s="1587"/>
      <c r="AG336" s="1587"/>
      <c r="AH336" s="1587"/>
      <c r="AI336" s="1587"/>
      <c r="AJ336" s="1587"/>
      <c r="AK336" s="1587"/>
      <c r="AL336" s="1587"/>
      <c r="AM336" s="1587"/>
      <c r="AN336" s="1581"/>
      <c r="AO336" s="1581"/>
      <c r="AP336" s="1582"/>
      <c r="AQ336" s="1583"/>
      <c r="AR336" s="1581"/>
      <c r="AS336" s="1584"/>
      <c r="AT336" s="1591" t="s">
        <v>1203</v>
      </c>
      <c r="AU336" s="1592"/>
      <c r="AV336" s="1593"/>
      <c r="AW336" s="1594"/>
      <c r="AX336" s="1594"/>
      <c r="AY336" s="1594"/>
      <c r="AZ336" s="1594"/>
      <c r="BA336" s="1594"/>
      <c r="BB336" s="1594"/>
      <c r="BC336" s="1594"/>
      <c r="BD336" s="1594"/>
      <c r="BE336" s="1594"/>
      <c r="BF336" s="1594"/>
      <c r="BG336" s="1594"/>
      <c r="BH336" s="1594"/>
      <c r="BI336" s="1594"/>
      <c r="BJ336" s="1595"/>
      <c r="BK336" s="1588"/>
      <c r="BL336" s="1588"/>
      <c r="BM336" s="1589"/>
      <c r="BN336" s="1590"/>
      <c r="BO336" s="1588"/>
      <c r="BP336" s="1588"/>
      <c r="BQ336" s="1588"/>
      <c r="BR336" s="1588"/>
      <c r="BS336" s="1589"/>
      <c r="BT336" s="1585"/>
      <c r="BU336" s="1585"/>
      <c r="BV336" s="1585"/>
      <c r="BW336" s="1585"/>
      <c r="BX336" s="1585"/>
      <c r="BY336" s="1585"/>
      <c r="BZ336" s="1585"/>
      <c r="CA336" s="1585"/>
      <c r="CB336" s="1585"/>
      <c r="CC336" s="1585"/>
      <c r="CD336" s="1585"/>
      <c r="CE336" s="1585"/>
      <c r="CH336" s="64" t="str">
        <f t="shared" si="5"/>
        <v/>
      </c>
    </row>
    <row r="337" spans="1:86" ht="19.5" customHeight="1" x14ac:dyDescent="0.2">
      <c r="A337" s="1579"/>
      <c r="B337" s="1579"/>
      <c r="C337" s="1579"/>
      <c r="D337" s="1579"/>
      <c r="E337" s="1579"/>
      <c r="F337" s="1579"/>
      <c r="G337" s="1579"/>
      <c r="H337" s="1579"/>
      <c r="I337" s="1579"/>
      <c r="J337" s="1579"/>
      <c r="K337" s="1579"/>
      <c r="L337" s="1580"/>
      <c r="M337" s="1580"/>
      <c r="N337" s="1580"/>
      <c r="O337" s="1581"/>
      <c r="P337" s="1581"/>
      <c r="Q337" s="1581"/>
      <c r="R337" s="1581"/>
      <c r="S337" s="1581"/>
      <c r="T337" s="1582"/>
      <c r="U337" s="1583"/>
      <c r="V337" s="1581"/>
      <c r="W337" s="1584"/>
      <c r="X337" s="1586"/>
      <c r="Y337" s="1587"/>
      <c r="Z337" s="1587"/>
      <c r="AA337" s="1587"/>
      <c r="AB337" s="1587"/>
      <c r="AC337" s="1587"/>
      <c r="AD337" s="1587"/>
      <c r="AE337" s="1587"/>
      <c r="AF337" s="1587"/>
      <c r="AG337" s="1587"/>
      <c r="AH337" s="1587"/>
      <c r="AI337" s="1587"/>
      <c r="AJ337" s="1587"/>
      <c r="AK337" s="1587"/>
      <c r="AL337" s="1587"/>
      <c r="AM337" s="1587"/>
      <c r="AN337" s="1581"/>
      <c r="AO337" s="1581"/>
      <c r="AP337" s="1582"/>
      <c r="AQ337" s="1583"/>
      <c r="AR337" s="1581"/>
      <c r="AS337" s="1584"/>
      <c r="AT337" s="1591" t="s">
        <v>1203</v>
      </c>
      <c r="AU337" s="1592"/>
      <c r="AV337" s="1593"/>
      <c r="AW337" s="1594"/>
      <c r="AX337" s="1594"/>
      <c r="AY337" s="1594"/>
      <c r="AZ337" s="1594"/>
      <c r="BA337" s="1594"/>
      <c r="BB337" s="1594"/>
      <c r="BC337" s="1594"/>
      <c r="BD337" s="1594"/>
      <c r="BE337" s="1594"/>
      <c r="BF337" s="1594"/>
      <c r="BG337" s="1594"/>
      <c r="BH337" s="1594"/>
      <c r="BI337" s="1594"/>
      <c r="BJ337" s="1595"/>
      <c r="BK337" s="1588"/>
      <c r="BL337" s="1588"/>
      <c r="BM337" s="1589"/>
      <c r="BN337" s="1590"/>
      <c r="BO337" s="1588"/>
      <c r="BP337" s="1588"/>
      <c r="BQ337" s="1588"/>
      <c r="BR337" s="1588"/>
      <c r="BS337" s="1589"/>
      <c r="BT337" s="1585"/>
      <c r="BU337" s="1585"/>
      <c r="BV337" s="1585"/>
      <c r="BW337" s="1585"/>
      <c r="BX337" s="1585"/>
      <c r="BY337" s="1585"/>
      <c r="BZ337" s="1585"/>
      <c r="CA337" s="1585"/>
      <c r="CB337" s="1585"/>
      <c r="CC337" s="1585"/>
      <c r="CD337" s="1585"/>
      <c r="CE337" s="1585"/>
      <c r="CH337" s="64" t="str">
        <f t="shared" si="5"/>
        <v/>
      </c>
    </row>
    <row r="338" spans="1:86" ht="19.5" customHeight="1" x14ac:dyDescent="0.2">
      <c r="A338" s="1602"/>
      <c r="B338" s="1602"/>
      <c r="C338" s="1602"/>
      <c r="D338" s="1602"/>
      <c r="E338" s="1602"/>
      <c r="F338" s="1602"/>
      <c r="G338" s="1602"/>
      <c r="H338" s="1602"/>
      <c r="I338" s="1602"/>
      <c r="J338" s="1602"/>
      <c r="K338" s="1602"/>
      <c r="L338" s="1599"/>
      <c r="M338" s="1599"/>
      <c r="N338" s="1599"/>
      <c r="O338" s="1597"/>
      <c r="P338" s="1597"/>
      <c r="Q338" s="1597"/>
      <c r="R338" s="1597"/>
      <c r="S338" s="1597"/>
      <c r="T338" s="1600"/>
      <c r="U338" s="1596"/>
      <c r="V338" s="1597"/>
      <c r="W338" s="1598"/>
      <c r="X338" s="1586"/>
      <c r="Y338" s="1587"/>
      <c r="Z338" s="1587"/>
      <c r="AA338" s="1587"/>
      <c r="AB338" s="1587"/>
      <c r="AC338" s="1587"/>
      <c r="AD338" s="1587"/>
      <c r="AE338" s="1587"/>
      <c r="AF338" s="1587"/>
      <c r="AG338" s="1587"/>
      <c r="AH338" s="1587"/>
      <c r="AI338" s="1587"/>
      <c r="AJ338" s="1587"/>
      <c r="AK338" s="1587"/>
      <c r="AL338" s="1587"/>
      <c r="AM338" s="1587"/>
      <c r="AN338" s="1597"/>
      <c r="AO338" s="1597"/>
      <c r="AP338" s="1600"/>
      <c r="AQ338" s="1596"/>
      <c r="AR338" s="1597"/>
      <c r="AS338" s="1598"/>
      <c r="AT338" s="1591" t="s">
        <v>1203</v>
      </c>
      <c r="AU338" s="1592"/>
      <c r="AV338" s="1593"/>
      <c r="AW338" s="1594"/>
      <c r="AX338" s="1594"/>
      <c r="AY338" s="1594"/>
      <c r="AZ338" s="1594"/>
      <c r="BA338" s="1594"/>
      <c r="BB338" s="1594"/>
      <c r="BC338" s="1594"/>
      <c r="BD338" s="1594"/>
      <c r="BE338" s="1594"/>
      <c r="BF338" s="1594"/>
      <c r="BG338" s="1594"/>
      <c r="BH338" s="1594"/>
      <c r="BI338" s="1594"/>
      <c r="BJ338" s="1595"/>
      <c r="BK338" s="1603"/>
      <c r="BL338" s="1603"/>
      <c r="BM338" s="1604"/>
      <c r="BN338" s="1605"/>
      <c r="BO338" s="1603"/>
      <c r="BP338" s="1603"/>
      <c r="BQ338" s="1603"/>
      <c r="BR338" s="1603"/>
      <c r="BS338" s="1604"/>
      <c r="BT338" s="1601"/>
      <c r="BU338" s="1601"/>
      <c r="BV338" s="1601"/>
      <c r="BW338" s="1601"/>
      <c r="BX338" s="1601"/>
      <c r="BY338" s="1601"/>
      <c r="BZ338" s="1601"/>
      <c r="CA338" s="1601"/>
      <c r="CB338" s="1601"/>
      <c r="CC338" s="1601"/>
      <c r="CD338" s="1601"/>
      <c r="CE338" s="1601"/>
      <c r="CH338" s="64" t="str">
        <f t="shared" si="5"/>
        <v/>
      </c>
    </row>
    <row r="339" spans="1:86" ht="19.5" customHeight="1" x14ac:dyDescent="0.2">
      <c r="A339" s="1579"/>
      <c r="B339" s="1579"/>
      <c r="C339" s="1579"/>
      <c r="D339" s="1579"/>
      <c r="E339" s="1579"/>
      <c r="F339" s="1579"/>
      <c r="G339" s="1579"/>
      <c r="H339" s="1579"/>
      <c r="I339" s="1579"/>
      <c r="J339" s="1579"/>
      <c r="K339" s="1579"/>
      <c r="L339" s="1580"/>
      <c r="M339" s="1580"/>
      <c r="N339" s="1580"/>
      <c r="O339" s="1581"/>
      <c r="P339" s="1581"/>
      <c r="Q339" s="1581"/>
      <c r="R339" s="1581"/>
      <c r="S339" s="1581"/>
      <c r="T339" s="1582"/>
      <c r="U339" s="1583"/>
      <c r="V339" s="1581"/>
      <c r="W339" s="1584"/>
      <c r="X339" s="1586"/>
      <c r="Y339" s="1587"/>
      <c r="Z339" s="1587"/>
      <c r="AA339" s="1587"/>
      <c r="AB339" s="1587"/>
      <c r="AC339" s="1587"/>
      <c r="AD339" s="1587"/>
      <c r="AE339" s="1587"/>
      <c r="AF339" s="1587"/>
      <c r="AG339" s="1587"/>
      <c r="AH339" s="1587"/>
      <c r="AI339" s="1587"/>
      <c r="AJ339" s="1587"/>
      <c r="AK339" s="1587"/>
      <c r="AL339" s="1587"/>
      <c r="AM339" s="1587"/>
      <c r="AN339" s="1581"/>
      <c r="AO339" s="1581"/>
      <c r="AP339" s="1582"/>
      <c r="AQ339" s="1583"/>
      <c r="AR339" s="1581"/>
      <c r="AS339" s="1584"/>
      <c r="AT339" s="1591" t="s">
        <v>1203</v>
      </c>
      <c r="AU339" s="1592"/>
      <c r="AV339" s="1593"/>
      <c r="AW339" s="1594"/>
      <c r="AX339" s="1594"/>
      <c r="AY339" s="1594"/>
      <c r="AZ339" s="1594"/>
      <c r="BA339" s="1594"/>
      <c r="BB339" s="1594"/>
      <c r="BC339" s="1594"/>
      <c r="BD339" s="1594"/>
      <c r="BE339" s="1594"/>
      <c r="BF339" s="1594"/>
      <c r="BG339" s="1594"/>
      <c r="BH339" s="1594"/>
      <c r="BI339" s="1594"/>
      <c r="BJ339" s="1595"/>
      <c r="BK339" s="1588"/>
      <c r="BL339" s="1588"/>
      <c r="BM339" s="1589"/>
      <c r="BN339" s="1590"/>
      <c r="BO339" s="1588"/>
      <c r="BP339" s="1588"/>
      <c r="BQ339" s="1588"/>
      <c r="BR339" s="1588"/>
      <c r="BS339" s="1589"/>
      <c r="BT339" s="1585"/>
      <c r="BU339" s="1585"/>
      <c r="BV339" s="1585"/>
      <c r="BW339" s="1585"/>
      <c r="BX339" s="1585"/>
      <c r="BY339" s="1585"/>
      <c r="BZ339" s="1585"/>
      <c r="CA339" s="1585"/>
      <c r="CB339" s="1585"/>
      <c r="CC339" s="1585"/>
      <c r="CD339" s="1585"/>
      <c r="CE339" s="1585"/>
      <c r="CH339" s="64" t="str">
        <f t="shared" si="5"/>
        <v/>
      </c>
    </row>
    <row r="340" spans="1:86" ht="19.5" customHeight="1" x14ac:dyDescent="0.2">
      <c r="A340" s="1579"/>
      <c r="B340" s="1579"/>
      <c r="C340" s="1579"/>
      <c r="D340" s="1579"/>
      <c r="E340" s="1579"/>
      <c r="F340" s="1579"/>
      <c r="G340" s="1579"/>
      <c r="H340" s="1579"/>
      <c r="I340" s="1579"/>
      <c r="J340" s="1579"/>
      <c r="K340" s="1579"/>
      <c r="L340" s="1580"/>
      <c r="M340" s="1580"/>
      <c r="N340" s="1580"/>
      <c r="O340" s="1581"/>
      <c r="P340" s="1581"/>
      <c r="Q340" s="1581"/>
      <c r="R340" s="1581"/>
      <c r="S340" s="1581"/>
      <c r="T340" s="1582"/>
      <c r="U340" s="1583"/>
      <c r="V340" s="1581"/>
      <c r="W340" s="1584"/>
      <c r="X340" s="1586"/>
      <c r="Y340" s="1587"/>
      <c r="Z340" s="1587"/>
      <c r="AA340" s="1587"/>
      <c r="AB340" s="1587"/>
      <c r="AC340" s="1587"/>
      <c r="AD340" s="1587"/>
      <c r="AE340" s="1587"/>
      <c r="AF340" s="1587"/>
      <c r="AG340" s="1587"/>
      <c r="AH340" s="1587"/>
      <c r="AI340" s="1587"/>
      <c r="AJ340" s="1587"/>
      <c r="AK340" s="1587"/>
      <c r="AL340" s="1587"/>
      <c r="AM340" s="1587"/>
      <c r="AN340" s="1581"/>
      <c r="AO340" s="1581"/>
      <c r="AP340" s="1582"/>
      <c r="AQ340" s="1583"/>
      <c r="AR340" s="1581"/>
      <c r="AS340" s="1584"/>
      <c r="AT340" s="1591" t="s">
        <v>1203</v>
      </c>
      <c r="AU340" s="1592"/>
      <c r="AV340" s="1593"/>
      <c r="AW340" s="1594"/>
      <c r="AX340" s="1594"/>
      <c r="AY340" s="1594"/>
      <c r="AZ340" s="1594"/>
      <c r="BA340" s="1594"/>
      <c r="BB340" s="1594"/>
      <c r="BC340" s="1594"/>
      <c r="BD340" s="1594"/>
      <c r="BE340" s="1594"/>
      <c r="BF340" s="1594"/>
      <c r="BG340" s="1594"/>
      <c r="BH340" s="1594"/>
      <c r="BI340" s="1594"/>
      <c r="BJ340" s="1595"/>
      <c r="BK340" s="1588"/>
      <c r="BL340" s="1588"/>
      <c r="BM340" s="1589"/>
      <c r="BN340" s="1590"/>
      <c r="BO340" s="1588"/>
      <c r="BP340" s="1588"/>
      <c r="BQ340" s="1588"/>
      <c r="BR340" s="1588"/>
      <c r="BS340" s="1589"/>
      <c r="BT340" s="1585"/>
      <c r="BU340" s="1585"/>
      <c r="BV340" s="1585"/>
      <c r="BW340" s="1585"/>
      <c r="BX340" s="1585"/>
      <c r="BY340" s="1585"/>
      <c r="BZ340" s="1585"/>
      <c r="CA340" s="1585"/>
      <c r="CB340" s="1585"/>
      <c r="CC340" s="1585"/>
      <c r="CD340" s="1585"/>
      <c r="CE340" s="1585"/>
      <c r="CH340" s="64" t="str">
        <f t="shared" si="5"/>
        <v/>
      </c>
    </row>
    <row r="341" spans="1:86" ht="19.5" customHeight="1" x14ac:dyDescent="0.2">
      <c r="A341" s="1579"/>
      <c r="B341" s="1579"/>
      <c r="C341" s="1579"/>
      <c r="D341" s="1579"/>
      <c r="E341" s="1579"/>
      <c r="F341" s="1579"/>
      <c r="G341" s="1579"/>
      <c r="H341" s="1579"/>
      <c r="I341" s="1579"/>
      <c r="J341" s="1579"/>
      <c r="K341" s="1579"/>
      <c r="L341" s="1580"/>
      <c r="M341" s="1580"/>
      <c r="N341" s="1580"/>
      <c r="O341" s="1581"/>
      <c r="P341" s="1581"/>
      <c r="Q341" s="1581"/>
      <c r="R341" s="1581"/>
      <c r="S341" s="1581"/>
      <c r="T341" s="1582"/>
      <c r="U341" s="1583"/>
      <c r="V341" s="1581"/>
      <c r="W341" s="1584"/>
      <c r="X341" s="1586"/>
      <c r="Y341" s="1587"/>
      <c r="Z341" s="1587"/>
      <c r="AA341" s="1587"/>
      <c r="AB341" s="1587"/>
      <c r="AC341" s="1587"/>
      <c r="AD341" s="1587"/>
      <c r="AE341" s="1587"/>
      <c r="AF341" s="1587"/>
      <c r="AG341" s="1587"/>
      <c r="AH341" s="1587"/>
      <c r="AI341" s="1587"/>
      <c r="AJ341" s="1587"/>
      <c r="AK341" s="1587"/>
      <c r="AL341" s="1587"/>
      <c r="AM341" s="1587"/>
      <c r="AN341" s="1581"/>
      <c r="AO341" s="1581"/>
      <c r="AP341" s="1582"/>
      <c r="AQ341" s="1583"/>
      <c r="AR341" s="1581"/>
      <c r="AS341" s="1584"/>
      <c r="AT341" s="1591" t="s">
        <v>1203</v>
      </c>
      <c r="AU341" s="1592"/>
      <c r="AV341" s="1593"/>
      <c r="AW341" s="1594"/>
      <c r="AX341" s="1594"/>
      <c r="AY341" s="1594"/>
      <c r="AZ341" s="1594"/>
      <c r="BA341" s="1594"/>
      <c r="BB341" s="1594"/>
      <c r="BC341" s="1594"/>
      <c r="BD341" s="1594"/>
      <c r="BE341" s="1594"/>
      <c r="BF341" s="1594"/>
      <c r="BG341" s="1594"/>
      <c r="BH341" s="1594"/>
      <c r="BI341" s="1594"/>
      <c r="BJ341" s="1595"/>
      <c r="BK341" s="1588"/>
      <c r="BL341" s="1588"/>
      <c r="BM341" s="1589"/>
      <c r="BN341" s="1590"/>
      <c r="BO341" s="1588"/>
      <c r="BP341" s="1588"/>
      <c r="BQ341" s="1588"/>
      <c r="BR341" s="1588"/>
      <c r="BS341" s="1589"/>
      <c r="BT341" s="1585"/>
      <c r="BU341" s="1585"/>
      <c r="BV341" s="1585"/>
      <c r="BW341" s="1585"/>
      <c r="BX341" s="1585"/>
      <c r="BY341" s="1585"/>
      <c r="BZ341" s="1585"/>
      <c r="CA341" s="1585"/>
      <c r="CB341" s="1585"/>
      <c r="CC341" s="1585"/>
      <c r="CD341" s="1585"/>
      <c r="CE341" s="1585"/>
      <c r="CH341" s="64" t="str">
        <f t="shared" si="5"/>
        <v/>
      </c>
    </row>
    <row r="342" spans="1:86" ht="19.5" customHeight="1" x14ac:dyDescent="0.2">
      <c r="A342" s="1579"/>
      <c r="B342" s="1579"/>
      <c r="C342" s="1579"/>
      <c r="D342" s="1579"/>
      <c r="E342" s="1579"/>
      <c r="F342" s="1579"/>
      <c r="G342" s="1579"/>
      <c r="H342" s="1579"/>
      <c r="I342" s="1579"/>
      <c r="J342" s="1579"/>
      <c r="K342" s="1579"/>
      <c r="L342" s="1580"/>
      <c r="M342" s="1580"/>
      <c r="N342" s="1580"/>
      <c r="O342" s="1581"/>
      <c r="P342" s="1581"/>
      <c r="Q342" s="1581"/>
      <c r="R342" s="1581"/>
      <c r="S342" s="1581"/>
      <c r="T342" s="1582"/>
      <c r="U342" s="1583"/>
      <c r="V342" s="1581"/>
      <c r="W342" s="1584"/>
      <c r="X342" s="1586"/>
      <c r="Y342" s="1587"/>
      <c r="Z342" s="1587"/>
      <c r="AA342" s="1587"/>
      <c r="AB342" s="1587"/>
      <c r="AC342" s="1587"/>
      <c r="AD342" s="1587"/>
      <c r="AE342" s="1587"/>
      <c r="AF342" s="1587"/>
      <c r="AG342" s="1587"/>
      <c r="AH342" s="1587"/>
      <c r="AI342" s="1587"/>
      <c r="AJ342" s="1587"/>
      <c r="AK342" s="1587"/>
      <c r="AL342" s="1587"/>
      <c r="AM342" s="1587"/>
      <c r="AN342" s="1581"/>
      <c r="AO342" s="1581"/>
      <c r="AP342" s="1582"/>
      <c r="AQ342" s="1583"/>
      <c r="AR342" s="1581"/>
      <c r="AS342" s="1584"/>
      <c r="AT342" s="1591" t="s">
        <v>1203</v>
      </c>
      <c r="AU342" s="1592"/>
      <c r="AV342" s="1593"/>
      <c r="AW342" s="1594"/>
      <c r="AX342" s="1594"/>
      <c r="AY342" s="1594"/>
      <c r="AZ342" s="1594"/>
      <c r="BA342" s="1594"/>
      <c r="BB342" s="1594"/>
      <c r="BC342" s="1594"/>
      <c r="BD342" s="1594"/>
      <c r="BE342" s="1594"/>
      <c r="BF342" s="1594"/>
      <c r="BG342" s="1594"/>
      <c r="BH342" s="1594"/>
      <c r="BI342" s="1594"/>
      <c r="BJ342" s="1595"/>
      <c r="BK342" s="1588"/>
      <c r="BL342" s="1588"/>
      <c r="BM342" s="1589"/>
      <c r="BN342" s="1590"/>
      <c r="BO342" s="1588"/>
      <c r="BP342" s="1588"/>
      <c r="BQ342" s="1588"/>
      <c r="BR342" s="1588"/>
      <c r="BS342" s="1589"/>
      <c r="BT342" s="1585"/>
      <c r="BU342" s="1585"/>
      <c r="BV342" s="1585"/>
      <c r="BW342" s="1585"/>
      <c r="BX342" s="1585"/>
      <c r="BY342" s="1585"/>
      <c r="BZ342" s="1585"/>
      <c r="CA342" s="1585"/>
      <c r="CB342" s="1585"/>
      <c r="CC342" s="1585"/>
      <c r="CD342" s="1585"/>
      <c r="CE342" s="1585"/>
      <c r="CH342" s="64" t="str">
        <f t="shared" si="5"/>
        <v/>
      </c>
    </row>
    <row r="343" spans="1:86" ht="19.5" customHeight="1" x14ac:dyDescent="0.2">
      <c r="A343" s="1579"/>
      <c r="B343" s="1579"/>
      <c r="C343" s="1579"/>
      <c r="D343" s="1579"/>
      <c r="E343" s="1579"/>
      <c r="F343" s="1579"/>
      <c r="G343" s="1579"/>
      <c r="H343" s="1579"/>
      <c r="I343" s="1579"/>
      <c r="J343" s="1579"/>
      <c r="K343" s="1579"/>
      <c r="L343" s="1580"/>
      <c r="M343" s="1580"/>
      <c r="N343" s="1580"/>
      <c r="O343" s="1581"/>
      <c r="P343" s="1581"/>
      <c r="Q343" s="1581"/>
      <c r="R343" s="1581"/>
      <c r="S343" s="1581"/>
      <c r="T343" s="1582"/>
      <c r="U343" s="1583"/>
      <c r="V343" s="1581"/>
      <c r="W343" s="1584"/>
      <c r="X343" s="1586"/>
      <c r="Y343" s="1587"/>
      <c r="Z343" s="1587"/>
      <c r="AA343" s="1587"/>
      <c r="AB343" s="1587"/>
      <c r="AC343" s="1587"/>
      <c r="AD343" s="1587"/>
      <c r="AE343" s="1587"/>
      <c r="AF343" s="1587"/>
      <c r="AG343" s="1587"/>
      <c r="AH343" s="1587"/>
      <c r="AI343" s="1587"/>
      <c r="AJ343" s="1587"/>
      <c r="AK343" s="1587"/>
      <c r="AL343" s="1587"/>
      <c r="AM343" s="1587"/>
      <c r="AN343" s="1581"/>
      <c r="AO343" s="1581"/>
      <c r="AP343" s="1582"/>
      <c r="AQ343" s="1583"/>
      <c r="AR343" s="1581"/>
      <c r="AS343" s="1584"/>
      <c r="AT343" s="1591" t="s">
        <v>1203</v>
      </c>
      <c r="AU343" s="1592"/>
      <c r="AV343" s="1593"/>
      <c r="AW343" s="1594"/>
      <c r="AX343" s="1594"/>
      <c r="AY343" s="1594"/>
      <c r="AZ343" s="1594"/>
      <c r="BA343" s="1594"/>
      <c r="BB343" s="1594"/>
      <c r="BC343" s="1594"/>
      <c r="BD343" s="1594"/>
      <c r="BE343" s="1594"/>
      <c r="BF343" s="1594"/>
      <c r="BG343" s="1594"/>
      <c r="BH343" s="1594"/>
      <c r="BI343" s="1594"/>
      <c r="BJ343" s="1595"/>
      <c r="BK343" s="1588"/>
      <c r="BL343" s="1588"/>
      <c r="BM343" s="1589"/>
      <c r="BN343" s="1590"/>
      <c r="BO343" s="1588"/>
      <c r="BP343" s="1588"/>
      <c r="BQ343" s="1588"/>
      <c r="BR343" s="1588"/>
      <c r="BS343" s="1589"/>
      <c r="BT343" s="1585"/>
      <c r="BU343" s="1585"/>
      <c r="BV343" s="1585"/>
      <c r="BW343" s="1585"/>
      <c r="BX343" s="1585"/>
      <c r="BY343" s="1585"/>
      <c r="BZ343" s="1585"/>
      <c r="CA343" s="1585"/>
      <c r="CB343" s="1585"/>
      <c r="CC343" s="1585"/>
      <c r="CD343" s="1585"/>
      <c r="CE343" s="1585"/>
      <c r="CH343" s="64" t="str">
        <f t="shared" si="5"/>
        <v/>
      </c>
    </row>
    <row r="344" spans="1:86" ht="19.5" customHeight="1" x14ac:dyDescent="0.2">
      <c r="A344" s="1579"/>
      <c r="B344" s="1579"/>
      <c r="C344" s="1579"/>
      <c r="D344" s="1579"/>
      <c r="E344" s="1579"/>
      <c r="F344" s="1579"/>
      <c r="G344" s="1579"/>
      <c r="H344" s="1579"/>
      <c r="I344" s="1579"/>
      <c r="J344" s="1579"/>
      <c r="K344" s="1579"/>
      <c r="L344" s="1580"/>
      <c r="M344" s="1580"/>
      <c r="N344" s="1580"/>
      <c r="O344" s="1581"/>
      <c r="P344" s="1581"/>
      <c r="Q344" s="1581"/>
      <c r="R344" s="1581"/>
      <c r="S344" s="1581"/>
      <c r="T344" s="1582"/>
      <c r="U344" s="1583"/>
      <c r="V344" s="1581"/>
      <c r="W344" s="1584"/>
      <c r="X344" s="1586"/>
      <c r="Y344" s="1587"/>
      <c r="Z344" s="1587"/>
      <c r="AA344" s="1587"/>
      <c r="AB344" s="1587"/>
      <c r="AC344" s="1587"/>
      <c r="AD344" s="1587"/>
      <c r="AE344" s="1587"/>
      <c r="AF344" s="1587"/>
      <c r="AG344" s="1587"/>
      <c r="AH344" s="1587"/>
      <c r="AI344" s="1587"/>
      <c r="AJ344" s="1587"/>
      <c r="AK344" s="1587"/>
      <c r="AL344" s="1587"/>
      <c r="AM344" s="1587"/>
      <c r="AN344" s="1581"/>
      <c r="AO344" s="1581"/>
      <c r="AP344" s="1582"/>
      <c r="AQ344" s="1583"/>
      <c r="AR344" s="1581"/>
      <c r="AS344" s="1584"/>
      <c r="AT344" s="1591" t="s">
        <v>1203</v>
      </c>
      <c r="AU344" s="1592"/>
      <c r="AV344" s="1593"/>
      <c r="AW344" s="1594"/>
      <c r="AX344" s="1594"/>
      <c r="AY344" s="1594"/>
      <c r="AZ344" s="1594"/>
      <c r="BA344" s="1594"/>
      <c r="BB344" s="1594"/>
      <c r="BC344" s="1594"/>
      <c r="BD344" s="1594"/>
      <c r="BE344" s="1594"/>
      <c r="BF344" s="1594"/>
      <c r="BG344" s="1594"/>
      <c r="BH344" s="1594"/>
      <c r="BI344" s="1594"/>
      <c r="BJ344" s="1595"/>
      <c r="BK344" s="1588"/>
      <c r="BL344" s="1588"/>
      <c r="BM344" s="1589"/>
      <c r="BN344" s="1590"/>
      <c r="BO344" s="1588"/>
      <c r="BP344" s="1588"/>
      <c r="BQ344" s="1588"/>
      <c r="BR344" s="1588"/>
      <c r="BS344" s="1589"/>
      <c r="BT344" s="1585"/>
      <c r="BU344" s="1585"/>
      <c r="BV344" s="1585"/>
      <c r="BW344" s="1585"/>
      <c r="BX344" s="1585"/>
      <c r="BY344" s="1585"/>
      <c r="BZ344" s="1585"/>
      <c r="CA344" s="1585"/>
      <c r="CB344" s="1585"/>
      <c r="CC344" s="1585"/>
      <c r="CD344" s="1585"/>
      <c r="CE344" s="1585"/>
      <c r="CH344" s="64" t="str">
        <f t="shared" si="5"/>
        <v/>
      </c>
    </row>
    <row r="345" spans="1:86" ht="19.5" customHeight="1" x14ac:dyDescent="0.2">
      <c r="A345" s="1579"/>
      <c r="B345" s="1579"/>
      <c r="C345" s="1579"/>
      <c r="D345" s="1579"/>
      <c r="E345" s="1579"/>
      <c r="F345" s="1579"/>
      <c r="G345" s="1579"/>
      <c r="H345" s="1579"/>
      <c r="I345" s="1579"/>
      <c r="J345" s="1579"/>
      <c r="K345" s="1579"/>
      <c r="L345" s="1580"/>
      <c r="M345" s="1580"/>
      <c r="N345" s="1580"/>
      <c r="O345" s="1581"/>
      <c r="P345" s="1581"/>
      <c r="Q345" s="1581"/>
      <c r="R345" s="1581"/>
      <c r="S345" s="1581"/>
      <c r="T345" s="1582"/>
      <c r="U345" s="1583"/>
      <c r="V345" s="1581"/>
      <c r="W345" s="1584"/>
      <c r="X345" s="1586"/>
      <c r="Y345" s="1587"/>
      <c r="Z345" s="1587"/>
      <c r="AA345" s="1587"/>
      <c r="AB345" s="1587"/>
      <c r="AC345" s="1587"/>
      <c r="AD345" s="1587"/>
      <c r="AE345" s="1587"/>
      <c r="AF345" s="1587"/>
      <c r="AG345" s="1587"/>
      <c r="AH345" s="1587"/>
      <c r="AI345" s="1587"/>
      <c r="AJ345" s="1587"/>
      <c r="AK345" s="1587"/>
      <c r="AL345" s="1587"/>
      <c r="AM345" s="1587"/>
      <c r="AN345" s="1581"/>
      <c r="AO345" s="1581"/>
      <c r="AP345" s="1582"/>
      <c r="AQ345" s="1583"/>
      <c r="AR345" s="1581"/>
      <c r="AS345" s="1584"/>
      <c r="AT345" s="1591" t="s">
        <v>1203</v>
      </c>
      <c r="AU345" s="1592"/>
      <c r="AV345" s="1593"/>
      <c r="AW345" s="1594"/>
      <c r="AX345" s="1594"/>
      <c r="AY345" s="1594"/>
      <c r="AZ345" s="1594"/>
      <c r="BA345" s="1594"/>
      <c r="BB345" s="1594"/>
      <c r="BC345" s="1594"/>
      <c r="BD345" s="1594"/>
      <c r="BE345" s="1594"/>
      <c r="BF345" s="1594"/>
      <c r="BG345" s="1594"/>
      <c r="BH345" s="1594"/>
      <c r="BI345" s="1594"/>
      <c r="BJ345" s="1595"/>
      <c r="BK345" s="1588"/>
      <c r="BL345" s="1588"/>
      <c r="BM345" s="1589"/>
      <c r="BN345" s="1590"/>
      <c r="BO345" s="1588"/>
      <c r="BP345" s="1588"/>
      <c r="BQ345" s="1588"/>
      <c r="BR345" s="1588"/>
      <c r="BS345" s="1589"/>
      <c r="BT345" s="1585"/>
      <c r="BU345" s="1585"/>
      <c r="BV345" s="1585"/>
      <c r="BW345" s="1585"/>
      <c r="BX345" s="1585"/>
      <c r="BY345" s="1585"/>
      <c r="BZ345" s="1585"/>
      <c r="CA345" s="1585"/>
      <c r="CB345" s="1585"/>
      <c r="CC345" s="1585"/>
      <c r="CD345" s="1585"/>
      <c r="CE345" s="1585"/>
      <c r="CH345" s="64" t="str">
        <f t="shared" si="5"/>
        <v/>
      </c>
    </row>
    <row r="346" spans="1:86" ht="19.5" customHeight="1" x14ac:dyDescent="0.2">
      <c r="A346" s="1579"/>
      <c r="B346" s="1579"/>
      <c r="C346" s="1579"/>
      <c r="D346" s="1579"/>
      <c r="E346" s="1579"/>
      <c r="F346" s="1579"/>
      <c r="G346" s="1579"/>
      <c r="H346" s="1579"/>
      <c r="I346" s="1579"/>
      <c r="J346" s="1579"/>
      <c r="K346" s="1579"/>
      <c r="L346" s="1580"/>
      <c r="M346" s="1580"/>
      <c r="N346" s="1580"/>
      <c r="O346" s="1581"/>
      <c r="P346" s="1581"/>
      <c r="Q346" s="1581"/>
      <c r="R346" s="1581"/>
      <c r="S346" s="1581"/>
      <c r="T346" s="1582"/>
      <c r="U346" s="1583"/>
      <c r="V346" s="1581"/>
      <c r="W346" s="1584"/>
      <c r="X346" s="1586"/>
      <c r="Y346" s="1587"/>
      <c r="Z346" s="1587"/>
      <c r="AA346" s="1587"/>
      <c r="AB346" s="1587"/>
      <c r="AC346" s="1587"/>
      <c r="AD346" s="1587"/>
      <c r="AE346" s="1587"/>
      <c r="AF346" s="1587"/>
      <c r="AG346" s="1587"/>
      <c r="AH346" s="1587"/>
      <c r="AI346" s="1587"/>
      <c r="AJ346" s="1587"/>
      <c r="AK346" s="1587"/>
      <c r="AL346" s="1587"/>
      <c r="AM346" s="1587"/>
      <c r="AN346" s="1581"/>
      <c r="AO346" s="1581"/>
      <c r="AP346" s="1582"/>
      <c r="AQ346" s="1583"/>
      <c r="AR346" s="1581"/>
      <c r="AS346" s="1584"/>
      <c r="AT346" s="1591" t="s">
        <v>1203</v>
      </c>
      <c r="AU346" s="1592"/>
      <c r="AV346" s="1593"/>
      <c r="AW346" s="1594"/>
      <c r="AX346" s="1594"/>
      <c r="AY346" s="1594"/>
      <c r="AZ346" s="1594"/>
      <c r="BA346" s="1594"/>
      <c r="BB346" s="1594"/>
      <c r="BC346" s="1594"/>
      <c r="BD346" s="1594"/>
      <c r="BE346" s="1594"/>
      <c r="BF346" s="1594"/>
      <c r="BG346" s="1594"/>
      <c r="BH346" s="1594"/>
      <c r="BI346" s="1594"/>
      <c r="BJ346" s="1595"/>
      <c r="BK346" s="1588"/>
      <c r="BL346" s="1588"/>
      <c r="BM346" s="1589"/>
      <c r="BN346" s="1590"/>
      <c r="BO346" s="1588"/>
      <c r="BP346" s="1588"/>
      <c r="BQ346" s="1588"/>
      <c r="BR346" s="1588"/>
      <c r="BS346" s="1589"/>
      <c r="BT346" s="1585"/>
      <c r="BU346" s="1585"/>
      <c r="BV346" s="1585"/>
      <c r="BW346" s="1585"/>
      <c r="BX346" s="1585"/>
      <c r="BY346" s="1585"/>
      <c r="BZ346" s="1585"/>
      <c r="CA346" s="1585"/>
      <c r="CB346" s="1585"/>
      <c r="CC346" s="1585"/>
      <c r="CD346" s="1585"/>
      <c r="CE346" s="1585"/>
      <c r="CH346" s="64" t="str">
        <f t="shared" si="5"/>
        <v/>
      </c>
    </row>
    <row r="347" spans="1:86" ht="19.5" customHeight="1" x14ac:dyDescent="0.2">
      <c r="A347" s="1579"/>
      <c r="B347" s="1579"/>
      <c r="C347" s="1579"/>
      <c r="D347" s="1579"/>
      <c r="E347" s="1579"/>
      <c r="F347" s="1579"/>
      <c r="G347" s="1579"/>
      <c r="H347" s="1579"/>
      <c r="I347" s="1579"/>
      <c r="J347" s="1579"/>
      <c r="K347" s="1579"/>
      <c r="L347" s="1580"/>
      <c r="M347" s="1580"/>
      <c r="N347" s="1580"/>
      <c r="O347" s="1581"/>
      <c r="P347" s="1581"/>
      <c r="Q347" s="1581"/>
      <c r="R347" s="1581"/>
      <c r="S347" s="1581"/>
      <c r="T347" s="1582"/>
      <c r="U347" s="1583"/>
      <c r="V347" s="1581"/>
      <c r="W347" s="1584"/>
      <c r="X347" s="1586"/>
      <c r="Y347" s="1587"/>
      <c r="Z347" s="1587"/>
      <c r="AA347" s="1587"/>
      <c r="AB347" s="1587"/>
      <c r="AC347" s="1587"/>
      <c r="AD347" s="1587"/>
      <c r="AE347" s="1587"/>
      <c r="AF347" s="1587"/>
      <c r="AG347" s="1587"/>
      <c r="AH347" s="1587"/>
      <c r="AI347" s="1587"/>
      <c r="AJ347" s="1587"/>
      <c r="AK347" s="1587"/>
      <c r="AL347" s="1587"/>
      <c r="AM347" s="1587"/>
      <c r="AN347" s="1581"/>
      <c r="AO347" s="1581"/>
      <c r="AP347" s="1582"/>
      <c r="AQ347" s="1583"/>
      <c r="AR347" s="1581"/>
      <c r="AS347" s="1584"/>
      <c r="AT347" s="1591" t="s">
        <v>1203</v>
      </c>
      <c r="AU347" s="1592"/>
      <c r="AV347" s="1593"/>
      <c r="AW347" s="1594"/>
      <c r="AX347" s="1594"/>
      <c r="AY347" s="1594"/>
      <c r="AZ347" s="1594"/>
      <c r="BA347" s="1594"/>
      <c r="BB347" s="1594"/>
      <c r="BC347" s="1594"/>
      <c r="BD347" s="1594"/>
      <c r="BE347" s="1594"/>
      <c r="BF347" s="1594"/>
      <c r="BG347" s="1594"/>
      <c r="BH347" s="1594"/>
      <c r="BI347" s="1594"/>
      <c r="BJ347" s="1595"/>
      <c r="BK347" s="1588"/>
      <c r="BL347" s="1588"/>
      <c r="BM347" s="1589"/>
      <c r="BN347" s="1590"/>
      <c r="BO347" s="1588"/>
      <c r="BP347" s="1588"/>
      <c r="BQ347" s="1588"/>
      <c r="BR347" s="1588"/>
      <c r="BS347" s="1589"/>
      <c r="BT347" s="1585"/>
      <c r="BU347" s="1585"/>
      <c r="BV347" s="1585"/>
      <c r="BW347" s="1585"/>
      <c r="BX347" s="1585"/>
      <c r="BY347" s="1585"/>
      <c r="BZ347" s="1585"/>
      <c r="CA347" s="1585"/>
      <c r="CB347" s="1585"/>
      <c r="CC347" s="1585"/>
      <c r="CD347" s="1585"/>
      <c r="CE347" s="1585"/>
      <c r="CH347" s="64" t="str">
        <f t="shared" si="5"/>
        <v/>
      </c>
    </row>
    <row r="348" spans="1:86" ht="19.5" customHeight="1" x14ac:dyDescent="0.2">
      <c r="A348" s="1579"/>
      <c r="B348" s="1579"/>
      <c r="C348" s="1579"/>
      <c r="D348" s="1579"/>
      <c r="E348" s="1579"/>
      <c r="F348" s="1579"/>
      <c r="G348" s="1579"/>
      <c r="H348" s="1579"/>
      <c r="I348" s="1579"/>
      <c r="J348" s="1579"/>
      <c r="K348" s="1579"/>
      <c r="L348" s="1580"/>
      <c r="M348" s="1580"/>
      <c r="N348" s="1580"/>
      <c r="O348" s="1581"/>
      <c r="P348" s="1581"/>
      <c r="Q348" s="1581"/>
      <c r="R348" s="1581"/>
      <c r="S348" s="1581"/>
      <c r="T348" s="1582"/>
      <c r="U348" s="1583"/>
      <c r="V348" s="1581"/>
      <c r="W348" s="1584"/>
      <c r="X348" s="1586"/>
      <c r="Y348" s="1587"/>
      <c r="Z348" s="1587"/>
      <c r="AA348" s="1587"/>
      <c r="AB348" s="1587"/>
      <c r="AC348" s="1587"/>
      <c r="AD348" s="1587"/>
      <c r="AE348" s="1587"/>
      <c r="AF348" s="1587"/>
      <c r="AG348" s="1587"/>
      <c r="AH348" s="1587"/>
      <c r="AI348" s="1587"/>
      <c r="AJ348" s="1587"/>
      <c r="AK348" s="1587"/>
      <c r="AL348" s="1587"/>
      <c r="AM348" s="1587"/>
      <c r="AN348" s="1581"/>
      <c r="AO348" s="1581"/>
      <c r="AP348" s="1582"/>
      <c r="AQ348" s="1583"/>
      <c r="AR348" s="1581"/>
      <c r="AS348" s="1584"/>
      <c r="AT348" s="1591" t="s">
        <v>1203</v>
      </c>
      <c r="AU348" s="1592"/>
      <c r="AV348" s="1593"/>
      <c r="AW348" s="1594"/>
      <c r="AX348" s="1594"/>
      <c r="AY348" s="1594"/>
      <c r="AZ348" s="1594"/>
      <c r="BA348" s="1594"/>
      <c r="BB348" s="1594"/>
      <c r="BC348" s="1594"/>
      <c r="BD348" s="1594"/>
      <c r="BE348" s="1594"/>
      <c r="BF348" s="1594"/>
      <c r="BG348" s="1594"/>
      <c r="BH348" s="1594"/>
      <c r="BI348" s="1594"/>
      <c r="BJ348" s="1595"/>
      <c r="BK348" s="1588"/>
      <c r="BL348" s="1588"/>
      <c r="BM348" s="1589"/>
      <c r="BN348" s="1590"/>
      <c r="BO348" s="1588"/>
      <c r="BP348" s="1588"/>
      <c r="BQ348" s="1588"/>
      <c r="BR348" s="1588"/>
      <c r="BS348" s="1589"/>
      <c r="BT348" s="1585"/>
      <c r="BU348" s="1585"/>
      <c r="BV348" s="1585"/>
      <c r="BW348" s="1585"/>
      <c r="BX348" s="1585"/>
      <c r="BY348" s="1585"/>
      <c r="BZ348" s="1585"/>
      <c r="CA348" s="1585"/>
      <c r="CB348" s="1585"/>
      <c r="CC348" s="1585"/>
      <c r="CD348" s="1585"/>
      <c r="CE348" s="1585"/>
      <c r="CH348" s="64" t="str">
        <f t="shared" si="5"/>
        <v/>
      </c>
    </row>
    <row r="349" spans="1:86" ht="19.5" customHeight="1" x14ac:dyDescent="0.2">
      <c r="A349" s="1579"/>
      <c r="B349" s="1579"/>
      <c r="C349" s="1579"/>
      <c r="D349" s="1579"/>
      <c r="E349" s="1579"/>
      <c r="F349" s="1579"/>
      <c r="G349" s="1579"/>
      <c r="H349" s="1579"/>
      <c r="I349" s="1579"/>
      <c r="J349" s="1579"/>
      <c r="K349" s="1579"/>
      <c r="L349" s="1580"/>
      <c r="M349" s="1580"/>
      <c r="N349" s="1580"/>
      <c r="O349" s="1581"/>
      <c r="P349" s="1581"/>
      <c r="Q349" s="1581"/>
      <c r="R349" s="1581"/>
      <c r="S349" s="1581"/>
      <c r="T349" s="1582"/>
      <c r="U349" s="1583"/>
      <c r="V349" s="1581"/>
      <c r="W349" s="1584"/>
      <c r="X349" s="1586"/>
      <c r="Y349" s="1587"/>
      <c r="Z349" s="1587"/>
      <c r="AA349" s="1587"/>
      <c r="AB349" s="1587"/>
      <c r="AC349" s="1587"/>
      <c r="AD349" s="1587"/>
      <c r="AE349" s="1587"/>
      <c r="AF349" s="1587"/>
      <c r="AG349" s="1587"/>
      <c r="AH349" s="1587"/>
      <c r="AI349" s="1587"/>
      <c r="AJ349" s="1587"/>
      <c r="AK349" s="1587"/>
      <c r="AL349" s="1587"/>
      <c r="AM349" s="1587"/>
      <c r="AN349" s="1581"/>
      <c r="AO349" s="1581"/>
      <c r="AP349" s="1582"/>
      <c r="AQ349" s="1583"/>
      <c r="AR349" s="1581"/>
      <c r="AS349" s="1584"/>
      <c r="AT349" s="1591" t="s">
        <v>1203</v>
      </c>
      <c r="AU349" s="1592"/>
      <c r="AV349" s="1593"/>
      <c r="AW349" s="1594"/>
      <c r="AX349" s="1594"/>
      <c r="AY349" s="1594"/>
      <c r="AZ349" s="1594"/>
      <c r="BA349" s="1594"/>
      <c r="BB349" s="1594"/>
      <c r="BC349" s="1594"/>
      <c r="BD349" s="1594"/>
      <c r="BE349" s="1594"/>
      <c r="BF349" s="1594"/>
      <c r="BG349" s="1594"/>
      <c r="BH349" s="1594"/>
      <c r="BI349" s="1594"/>
      <c r="BJ349" s="1595"/>
      <c r="BK349" s="1588"/>
      <c r="BL349" s="1588"/>
      <c r="BM349" s="1589"/>
      <c r="BN349" s="1590"/>
      <c r="BO349" s="1588"/>
      <c r="BP349" s="1588"/>
      <c r="BQ349" s="1588"/>
      <c r="BR349" s="1588"/>
      <c r="BS349" s="1589"/>
      <c r="BT349" s="1585"/>
      <c r="BU349" s="1585"/>
      <c r="BV349" s="1585"/>
      <c r="BW349" s="1585"/>
      <c r="BX349" s="1585"/>
      <c r="BY349" s="1585"/>
      <c r="BZ349" s="1585"/>
      <c r="CA349" s="1585"/>
      <c r="CB349" s="1585"/>
      <c r="CC349" s="1585"/>
      <c r="CD349" s="1585"/>
      <c r="CE349" s="1585"/>
      <c r="CH349" s="64" t="str">
        <f t="shared" si="5"/>
        <v/>
      </c>
    </row>
    <row r="350" spans="1:86" ht="19.5" customHeight="1" x14ac:dyDescent="0.2">
      <c r="A350" s="1579"/>
      <c r="B350" s="1579"/>
      <c r="C350" s="1579"/>
      <c r="D350" s="1579"/>
      <c r="E350" s="1579"/>
      <c r="F350" s="1579"/>
      <c r="G350" s="1579"/>
      <c r="H350" s="1579"/>
      <c r="I350" s="1579"/>
      <c r="J350" s="1579"/>
      <c r="K350" s="1579"/>
      <c r="L350" s="1580"/>
      <c r="M350" s="1580"/>
      <c r="N350" s="1580"/>
      <c r="O350" s="1581"/>
      <c r="P350" s="1581"/>
      <c r="Q350" s="1581"/>
      <c r="R350" s="1581"/>
      <c r="S350" s="1581"/>
      <c r="T350" s="1582"/>
      <c r="U350" s="1583"/>
      <c r="V350" s="1581"/>
      <c r="W350" s="1584"/>
      <c r="X350" s="1586"/>
      <c r="Y350" s="1587"/>
      <c r="Z350" s="1587"/>
      <c r="AA350" s="1587"/>
      <c r="AB350" s="1587"/>
      <c r="AC350" s="1587"/>
      <c r="AD350" s="1587"/>
      <c r="AE350" s="1587"/>
      <c r="AF350" s="1587"/>
      <c r="AG350" s="1587"/>
      <c r="AH350" s="1587"/>
      <c r="AI350" s="1587"/>
      <c r="AJ350" s="1587"/>
      <c r="AK350" s="1587"/>
      <c r="AL350" s="1587"/>
      <c r="AM350" s="1587"/>
      <c r="AN350" s="1581"/>
      <c r="AO350" s="1581"/>
      <c r="AP350" s="1582"/>
      <c r="AQ350" s="1583"/>
      <c r="AR350" s="1581"/>
      <c r="AS350" s="1584"/>
      <c r="AT350" s="1591" t="s">
        <v>1203</v>
      </c>
      <c r="AU350" s="1592"/>
      <c r="AV350" s="1593"/>
      <c r="AW350" s="1594"/>
      <c r="AX350" s="1594"/>
      <c r="AY350" s="1594"/>
      <c r="AZ350" s="1594"/>
      <c r="BA350" s="1594"/>
      <c r="BB350" s="1594"/>
      <c r="BC350" s="1594"/>
      <c r="BD350" s="1594"/>
      <c r="BE350" s="1594"/>
      <c r="BF350" s="1594"/>
      <c r="BG350" s="1594"/>
      <c r="BH350" s="1594"/>
      <c r="BI350" s="1594"/>
      <c r="BJ350" s="1595"/>
      <c r="BK350" s="1588"/>
      <c r="BL350" s="1588"/>
      <c r="BM350" s="1589"/>
      <c r="BN350" s="1590"/>
      <c r="BO350" s="1588"/>
      <c r="BP350" s="1588"/>
      <c r="BQ350" s="1588"/>
      <c r="BR350" s="1588"/>
      <c r="BS350" s="1589"/>
      <c r="BT350" s="1585"/>
      <c r="BU350" s="1585"/>
      <c r="BV350" s="1585"/>
      <c r="BW350" s="1585"/>
      <c r="BX350" s="1585"/>
      <c r="BY350" s="1585"/>
      <c r="BZ350" s="1585"/>
      <c r="CA350" s="1585"/>
      <c r="CB350" s="1585"/>
      <c r="CC350" s="1585"/>
      <c r="CD350" s="1585"/>
      <c r="CE350" s="1585"/>
      <c r="CH350" s="64" t="str">
        <f t="shared" si="5"/>
        <v/>
      </c>
    </row>
    <row r="351" spans="1:86" ht="19.5" customHeight="1" x14ac:dyDescent="0.2">
      <c r="A351" s="1579"/>
      <c r="B351" s="1579"/>
      <c r="C351" s="1579"/>
      <c r="D351" s="1579"/>
      <c r="E351" s="1579"/>
      <c r="F351" s="1579"/>
      <c r="G351" s="1579"/>
      <c r="H351" s="1579"/>
      <c r="I351" s="1579"/>
      <c r="J351" s="1579"/>
      <c r="K351" s="1579"/>
      <c r="L351" s="1580"/>
      <c r="M351" s="1580"/>
      <c r="N351" s="1580"/>
      <c r="O351" s="1581"/>
      <c r="P351" s="1581"/>
      <c r="Q351" s="1581"/>
      <c r="R351" s="1581"/>
      <c r="S351" s="1581"/>
      <c r="T351" s="1582"/>
      <c r="U351" s="1583"/>
      <c r="V351" s="1581"/>
      <c r="W351" s="1584"/>
      <c r="X351" s="1586"/>
      <c r="Y351" s="1587"/>
      <c r="Z351" s="1587"/>
      <c r="AA351" s="1587"/>
      <c r="AB351" s="1587"/>
      <c r="AC351" s="1587"/>
      <c r="AD351" s="1587"/>
      <c r="AE351" s="1587"/>
      <c r="AF351" s="1587"/>
      <c r="AG351" s="1587"/>
      <c r="AH351" s="1587"/>
      <c r="AI351" s="1587"/>
      <c r="AJ351" s="1587"/>
      <c r="AK351" s="1587"/>
      <c r="AL351" s="1587"/>
      <c r="AM351" s="1587"/>
      <c r="AN351" s="1581"/>
      <c r="AO351" s="1581"/>
      <c r="AP351" s="1582"/>
      <c r="AQ351" s="1583"/>
      <c r="AR351" s="1581"/>
      <c r="AS351" s="1584"/>
      <c r="AT351" s="1591" t="s">
        <v>1203</v>
      </c>
      <c r="AU351" s="1592"/>
      <c r="AV351" s="1593"/>
      <c r="AW351" s="1594"/>
      <c r="AX351" s="1594"/>
      <c r="AY351" s="1594"/>
      <c r="AZ351" s="1594"/>
      <c r="BA351" s="1594"/>
      <c r="BB351" s="1594"/>
      <c r="BC351" s="1594"/>
      <c r="BD351" s="1594"/>
      <c r="BE351" s="1594"/>
      <c r="BF351" s="1594"/>
      <c r="BG351" s="1594"/>
      <c r="BH351" s="1594"/>
      <c r="BI351" s="1594"/>
      <c r="BJ351" s="1595"/>
      <c r="BK351" s="1588"/>
      <c r="BL351" s="1588"/>
      <c r="BM351" s="1589"/>
      <c r="BN351" s="1590"/>
      <c r="BO351" s="1588"/>
      <c r="BP351" s="1588"/>
      <c r="BQ351" s="1588"/>
      <c r="BR351" s="1588"/>
      <c r="BS351" s="1589"/>
      <c r="BT351" s="1585"/>
      <c r="BU351" s="1585"/>
      <c r="BV351" s="1585"/>
      <c r="BW351" s="1585"/>
      <c r="BX351" s="1585"/>
      <c r="BY351" s="1585"/>
      <c r="BZ351" s="1585"/>
      <c r="CA351" s="1585"/>
      <c r="CB351" s="1585"/>
      <c r="CC351" s="1585"/>
      <c r="CD351" s="1585"/>
      <c r="CE351" s="1585"/>
      <c r="CH351" s="64" t="str">
        <f t="shared" si="5"/>
        <v/>
      </c>
    </row>
    <row r="352" spans="1:86" ht="19.5" customHeight="1" x14ac:dyDescent="0.2">
      <c r="A352" s="1579"/>
      <c r="B352" s="1579"/>
      <c r="C352" s="1579"/>
      <c r="D352" s="1579"/>
      <c r="E352" s="1579"/>
      <c r="F352" s="1579"/>
      <c r="G352" s="1579"/>
      <c r="H352" s="1579"/>
      <c r="I352" s="1579"/>
      <c r="J352" s="1579"/>
      <c r="K352" s="1579"/>
      <c r="L352" s="1580"/>
      <c r="M352" s="1580"/>
      <c r="N352" s="1580"/>
      <c r="O352" s="1581"/>
      <c r="P352" s="1581"/>
      <c r="Q352" s="1581"/>
      <c r="R352" s="1581"/>
      <c r="S352" s="1581"/>
      <c r="T352" s="1582"/>
      <c r="U352" s="1583"/>
      <c r="V352" s="1581"/>
      <c r="W352" s="1584"/>
      <c r="X352" s="1586"/>
      <c r="Y352" s="1587"/>
      <c r="Z352" s="1587"/>
      <c r="AA352" s="1587"/>
      <c r="AB352" s="1587"/>
      <c r="AC352" s="1587"/>
      <c r="AD352" s="1587"/>
      <c r="AE352" s="1587"/>
      <c r="AF352" s="1587"/>
      <c r="AG352" s="1587"/>
      <c r="AH352" s="1587"/>
      <c r="AI352" s="1587"/>
      <c r="AJ352" s="1587"/>
      <c r="AK352" s="1587"/>
      <c r="AL352" s="1587"/>
      <c r="AM352" s="1587"/>
      <c r="AN352" s="1581"/>
      <c r="AO352" s="1581"/>
      <c r="AP352" s="1582"/>
      <c r="AQ352" s="1583"/>
      <c r="AR352" s="1581"/>
      <c r="AS352" s="1584"/>
      <c r="AT352" s="1591" t="s">
        <v>1203</v>
      </c>
      <c r="AU352" s="1592"/>
      <c r="AV352" s="1593"/>
      <c r="AW352" s="1594"/>
      <c r="AX352" s="1594"/>
      <c r="AY352" s="1594"/>
      <c r="AZ352" s="1594"/>
      <c r="BA352" s="1594"/>
      <c r="BB352" s="1594"/>
      <c r="BC352" s="1594"/>
      <c r="BD352" s="1594"/>
      <c r="BE352" s="1594"/>
      <c r="BF352" s="1594"/>
      <c r="BG352" s="1594"/>
      <c r="BH352" s="1594"/>
      <c r="BI352" s="1594"/>
      <c r="BJ352" s="1595"/>
      <c r="BK352" s="1588"/>
      <c r="BL352" s="1588"/>
      <c r="BM352" s="1589"/>
      <c r="BN352" s="1590"/>
      <c r="BO352" s="1588"/>
      <c r="BP352" s="1588"/>
      <c r="BQ352" s="1588"/>
      <c r="BR352" s="1588"/>
      <c r="BS352" s="1589"/>
      <c r="BT352" s="1585"/>
      <c r="BU352" s="1585"/>
      <c r="BV352" s="1585"/>
      <c r="BW352" s="1585"/>
      <c r="BX352" s="1585"/>
      <c r="BY352" s="1585"/>
      <c r="BZ352" s="1585"/>
      <c r="CA352" s="1585"/>
      <c r="CB352" s="1585"/>
      <c r="CC352" s="1585"/>
      <c r="CD352" s="1585"/>
      <c r="CE352" s="1585"/>
      <c r="CH352" s="64" t="str">
        <f t="shared" si="5"/>
        <v/>
      </c>
    </row>
    <row r="353" spans="1:86" ht="19.5" customHeight="1" x14ac:dyDescent="0.2">
      <c r="A353" s="1579"/>
      <c r="B353" s="1579"/>
      <c r="C353" s="1579"/>
      <c r="D353" s="1579"/>
      <c r="E353" s="1579"/>
      <c r="F353" s="1579"/>
      <c r="G353" s="1579"/>
      <c r="H353" s="1579"/>
      <c r="I353" s="1579"/>
      <c r="J353" s="1579"/>
      <c r="K353" s="1579"/>
      <c r="L353" s="1580"/>
      <c r="M353" s="1580"/>
      <c r="N353" s="1580"/>
      <c r="O353" s="1581"/>
      <c r="P353" s="1581"/>
      <c r="Q353" s="1581"/>
      <c r="R353" s="1581"/>
      <c r="S353" s="1581"/>
      <c r="T353" s="1582"/>
      <c r="U353" s="1583"/>
      <c r="V353" s="1581"/>
      <c r="W353" s="1584"/>
      <c r="X353" s="1586"/>
      <c r="Y353" s="1587"/>
      <c r="Z353" s="1587"/>
      <c r="AA353" s="1587"/>
      <c r="AB353" s="1587"/>
      <c r="AC353" s="1587"/>
      <c r="AD353" s="1587"/>
      <c r="AE353" s="1587"/>
      <c r="AF353" s="1587"/>
      <c r="AG353" s="1587"/>
      <c r="AH353" s="1587"/>
      <c r="AI353" s="1587"/>
      <c r="AJ353" s="1587"/>
      <c r="AK353" s="1587"/>
      <c r="AL353" s="1587"/>
      <c r="AM353" s="1587"/>
      <c r="AN353" s="1581"/>
      <c r="AO353" s="1581"/>
      <c r="AP353" s="1582"/>
      <c r="AQ353" s="1583"/>
      <c r="AR353" s="1581"/>
      <c r="AS353" s="1584"/>
      <c r="AT353" s="1591" t="s">
        <v>1203</v>
      </c>
      <c r="AU353" s="1592"/>
      <c r="AV353" s="1593"/>
      <c r="AW353" s="1594"/>
      <c r="AX353" s="1594"/>
      <c r="AY353" s="1594"/>
      <c r="AZ353" s="1594"/>
      <c r="BA353" s="1594"/>
      <c r="BB353" s="1594"/>
      <c r="BC353" s="1594"/>
      <c r="BD353" s="1594"/>
      <c r="BE353" s="1594"/>
      <c r="BF353" s="1594"/>
      <c r="BG353" s="1594"/>
      <c r="BH353" s="1594"/>
      <c r="BI353" s="1594"/>
      <c r="BJ353" s="1595"/>
      <c r="BK353" s="1588"/>
      <c r="BL353" s="1588"/>
      <c r="BM353" s="1589"/>
      <c r="BN353" s="1590"/>
      <c r="BO353" s="1588"/>
      <c r="BP353" s="1588"/>
      <c r="BQ353" s="1588"/>
      <c r="BR353" s="1588"/>
      <c r="BS353" s="1589"/>
      <c r="BT353" s="1585"/>
      <c r="BU353" s="1585"/>
      <c r="BV353" s="1585"/>
      <c r="BW353" s="1585"/>
      <c r="BX353" s="1585"/>
      <c r="BY353" s="1585"/>
      <c r="BZ353" s="1585"/>
      <c r="CA353" s="1585"/>
      <c r="CB353" s="1585"/>
      <c r="CC353" s="1585"/>
      <c r="CD353" s="1585"/>
      <c r="CE353" s="1585"/>
      <c r="CH353" s="64" t="str">
        <f t="shared" si="5"/>
        <v/>
      </c>
    </row>
    <row r="354" spans="1:86" ht="19.5" customHeight="1" x14ac:dyDescent="0.2">
      <c r="A354" s="1579"/>
      <c r="B354" s="1579"/>
      <c r="C354" s="1579"/>
      <c r="D354" s="1579"/>
      <c r="E354" s="1579"/>
      <c r="F354" s="1579"/>
      <c r="G354" s="1579"/>
      <c r="H354" s="1579"/>
      <c r="I354" s="1579"/>
      <c r="J354" s="1579"/>
      <c r="K354" s="1579"/>
      <c r="L354" s="1580"/>
      <c r="M354" s="1580"/>
      <c r="N354" s="1580"/>
      <c r="O354" s="1581"/>
      <c r="P354" s="1581"/>
      <c r="Q354" s="1581"/>
      <c r="R354" s="1581"/>
      <c r="S354" s="1581"/>
      <c r="T354" s="1582"/>
      <c r="U354" s="1583"/>
      <c r="V354" s="1581"/>
      <c r="W354" s="1584"/>
      <c r="X354" s="1586"/>
      <c r="Y354" s="1587"/>
      <c r="Z354" s="1587"/>
      <c r="AA354" s="1587"/>
      <c r="AB354" s="1587"/>
      <c r="AC354" s="1587"/>
      <c r="AD354" s="1587"/>
      <c r="AE354" s="1587"/>
      <c r="AF354" s="1587"/>
      <c r="AG354" s="1587"/>
      <c r="AH354" s="1587"/>
      <c r="AI354" s="1587"/>
      <c r="AJ354" s="1587"/>
      <c r="AK354" s="1587"/>
      <c r="AL354" s="1587"/>
      <c r="AM354" s="1587"/>
      <c r="AN354" s="1581"/>
      <c r="AO354" s="1581"/>
      <c r="AP354" s="1582"/>
      <c r="AQ354" s="1583"/>
      <c r="AR354" s="1581"/>
      <c r="AS354" s="1584"/>
      <c r="AT354" s="1591" t="s">
        <v>1203</v>
      </c>
      <c r="AU354" s="1592"/>
      <c r="AV354" s="1593"/>
      <c r="AW354" s="1594"/>
      <c r="AX354" s="1594"/>
      <c r="AY354" s="1594"/>
      <c r="AZ354" s="1594"/>
      <c r="BA354" s="1594"/>
      <c r="BB354" s="1594"/>
      <c r="BC354" s="1594"/>
      <c r="BD354" s="1594"/>
      <c r="BE354" s="1594"/>
      <c r="BF354" s="1594"/>
      <c r="BG354" s="1594"/>
      <c r="BH354" s="1594"/>
      <c r="BI354" s="1594"/>
      <c r="BJ354" s="1595"/>
      <c r="BK354" s="1588"/>
      <c r="BL354" s="1588"/>
      <c r="BM354" s="1589"/>
      <c r="BN354" s="1590"/>
      <c r="BO354" s="1588"/>
      <c r="BP354" s="1588"/>
      <c r="BQ354" s="1588"/>
      <c r="BR354" s="1588"/>
      <c r="BS354" s="1589"/>
      <c r="BT354" s="1585"/>
      <c r="BU354" s="1585"/>
      <c r="BV354" s="1585"/>
      <c r="BW354" s="1585"/>
      <c r="BX354" s="1585"/>
      <c r="BY354" s="1585"/>
      <c r="BZ354" s="1585"/>
      <c r="CA354" s="1585"/>
      <c r="CB354" s="1585"/>
      <c r="CC354" s="1585"/>
      <c r="CD354" s="1585"/>
      <c r="CE354" s="1585"/>
      <c r="CH354" s="64" t="str">
        <f t="shared" si="5"/>
        <v/>
      </c>
    </row>
    <row r="355" spans="1:86" ht="19.5" customHeight="1" x14ac:dyDescent="0.2">
      <c r="A355" s="1579"/>
      <c r="B355" s="1579"/>
      <c r="C355" s="1579"/>
      <c r="D355" s="1579"/>
      <c r="E355" s="1579"/>
      <c r="F355" s="1579"/>
      <c r="G355" s="1579"/>
      <c r="H355" s="1579"/>
      <c r="I355" s="1579"/>
      <c r="J355" s="1579"/>
      <c r="K355" s="1579"/>
      <c r="L355" s="1580"/>
      <c r="M355" s="1580"/>
      <c r="N355" s="1580"/>
      <c r="O355" s="1581"/>
      <c r="P355" s="1581"/>
      <c r="Q355" s="1581"/>
      <c r="R355" s="1581"/>
      <c r="S355" s="1581"/>
      <c r="T355" s="1582"/>
      <c r="U355" s="1583"/>
      <c r="V355" s="1581"/>
      <c r="W355" s="1584"/>
      <c r="X355" s="1586"/>
      <c r="Y355" s="1587"/>
      <c r="Z355" s="1587"/>
      <c r="AA355" s="1587"/>
      <c r="AB355" s="1587"/>
      <c r="AC355" s="1587"/>
      <c r="AD355" s="1587"/>
      <c r="AE355" s="1587"/>
      <c r="AF355" s="1587"/>
      <c r="AG355" s="1587"/>
      <c r="AH355" s="1587"/>
      <c r="AI355" s="1587"/>
      <c r="AJ355" s="1587"/>
      <c r="AK355" s="1587"/>
      <c r="AL355" s="1587"/>
      <c r="AM355" s="1587"/>
      <c r="AN355" s="1581"/>
      <c r="AO355" s="1581"/>
      <c r="AP355" s="1582"/>
      <c r="AQ355" s="1583"/>
      <c r="AR355" s="1581"/>
      <c r="AS355" s="1584"/>
      <c r="AT355" s="1591" t="s">
        <v>1203</v>
      </c>
      <c r="AU355" s="1592"/>
      <c r="AV355" s="1593"/>
      <c r="AW355" s="1594"/>
      <c r="AX355" s="1594"/>
      <c r="AY355" s="1594"/>
      <c r="AZ355" s="1594"/>
      <c r="BA355" s="1594"/>
      <c r="BB355" s="1594"/>
      <c r="BC355" s="1594"/>
      <c r="BD355" s="1594"/>
      <c r="BE355" s="1594"/>
      <c r="BF355" s="1594"/>
      <c r="BG355" s="1594"/>
      <c r="BH355" s="1594"/>
      <c r="BI355" s="1594"/>
      <c r="BJ355" s="1595"/>
      <c r="BK355" s="1588"/>
      <c r="BL355" s="1588"/>
      <c r="BM355" s="1589"/>
      <c r="BN355" s="1590"/>
      <c r="BO355" s="1588"/>
      <c r="BP355" s="1588"/>
      <c r="BQ355" s="1588"/>
      <c r="BR355" s="1588"/>
      <c r="BS355" s="1589"/>
      <c r="BT355" s="1585"/>
      <c r="BU355" s="1585"/>
      <c r="BV355" s="1585"/>
      <c r="BW355" s="1585"/>
      <c r="BX355" s="1585"/>
      <c r="BY355" s="1585"/>
      <c r="BZ355" s="1585"/>
      <c r="CA355" s="1585"/>
      <c r="CB355" s="1585"/>
      <c r="CC355" s="1585"/>
      <c r="CD355" s="1585"/>
      <c r="CE355" s="1585"/>
      <c r="CH355" s="64" t="str">
        <f t="shared" si="5"/>
        <v/>
      </c>
    </row>
    <row r="356" spans="1:86" ht="19.5" customHeight="1" x14ac:dyDescent="0.2">
      <c r="A356" s="1579"/>
      <c r="B356" s="1579"/>
      <c r="C356" s="1579"/>
      <c r="D356" s="1579"/>
      <c r="E356" s="1579"/>
      <c r="F356" s="1579"/>
      <c r="G356" s="1579"/>
      <c r="H356" s="1579"/>
      <c r="I356" s="1579"/>
      <c r="J356" s="1579"/>
      <c r="K356" s="1579"/>
      <c r="L356" s="1580"/>
      <c r="M356" s="1580"/>
      <c r="N356" s="1580"/>
      <c r="O356" s="1581"/>
      <c r="P356" s="1581"/>
      <c r="Q356" s="1581"/>
      <c r="R356" s="1581"/>
      <c r="S356" s="1581"/>
      <c r="T356" s="1582"/>
      <c r="U356" s="1583"/>
      <c r="V356" s="1581"/>
      <c r="W356" s="1584"/>
      <c r="X356" s="1586"/>
      <c r="Y356" s="1587"/>
      <c r="Z356" s="1587"/>
      <c r="AA356" s="1587"/>
      <c r="AB356" s="1587"/>
      <c r="AC356" s="1587"/>
      <c r="AD356" s="1587"/>
      <c r="AE356" s="1587"/>
      <c r="AF356" s="1587"/>
      <c r="AG356" s="1587"/>
      <c r="AH356" s="1587"/>
      <c r="AI356" s="1587"/>
      <c r="AJ356" s="1587"/>
      <c r="AK356" s="1587"/>
      <c r="AL356" s="1587"/>
      <c r="AM356" s="1587"/>
      <c r="AN356" s="1581"/>
      <c r="AO356" s="1581"/>
      <c r="AP356" s="1582"/>
      <c r="AQ356" s="1583"/>
      <c r="AR356" s="1581"/>
      <c r="AS356" s="1584"/>
      <c r="AT356" s="1591" t="s">
        <v>1203</v>
      </c>
      <c r="AU356" s="1592"/>
      <c r="AV356" s="1593"/>
      <c r="AW356" s="1594"/>
      <c r="AX356" s="1594"/>
      <c r="AY356" s="1594"/>
      <c r="AZ356" s="1594"/>
      <c r="BA356" s="1594"/>
      <c r="BB356" s="1594"/>
      <c r="BC356" s="1594"/>
      <c r="BD356" s="1594"/>
      <c r="BE356" s="1594"/>
      <c r="BF356" s="1594"/>
      <c r="BG356" s="1594"/>
      <c r="BH356" s="1594"/>
      <c r="BI356" s="1594"/>
      <c r="BJ356" s="1595"/>
      <c r="BK356" s="1588"/>
      <c r="BL356" s="1588"/>
      <c r="BM356" s="1589"/>
      <c r="BN356" s="1590"/>
      <c r="BO356" s="1588"/>
      <c r="BP356" s="1588"/>
      <c r="BQ356" s="1588"/>
      <c r="BR356" s="1588"/>
      <c r="BS356" s="1589"/>
      <c r="BT356" s="1585"/>
      <c r="BU356" s="1585"/>
      <c r="BV356" s="1585"/>
      <c r="BW356" s="1585"/>
      <c r="BX356" s="1585"/>
      <c r="BY356" s="1585"/>
      <c r="BZ356" s="1585"/>
      <c r="CA356" s="1585"/>
      <c r="CB356" s="1585"/>
      <c r="CC356" s="1585"/>
      <c r="CD356" s="1585"/>
      <c r="CE356" s="1585"/>
      <c r="CH356" s="64" t="str">
        <f t="shared" si="5"/>
        <v/>
      </c>
    </row>
    <row r="357" spans="1:86" ht="19.5" customHeight="1" x14ac:dyDescent="0.2">
      <c r="A357" s="1579"/>
      <c r="B357" s="1579"/>
      <c r="C357" s="1579"/>
      <c r="D357" s="1579"/>
      <c r="E357" s="1579"/>
      <c r="F357" s="1579"/>
      <c r="G357" s="1579"/>
      <c r="H357" s="1579"/>
      <c r="I357" s="1579"/>
      <c r="J357" s="1579"/>
      <c r="K357" s="1579"/>
      <c r="L357" s="1580"/>
      <c r="M357" s="1580"/>
      <c r="N357" s="1580"/>
      <c r="O357" s="1581"/>
      <c r="P357" s="1581"/>
      <c r="Q357" s="1581"/>
      <c r="R357" s="1581"/>
      <c r="S357" s="1581"/>
      <c r="T357" s="1582"/>
      <c r="U357" s="1583"/>
      <c r="V357" s="1581"/>
      <c r="W357" s="1584"/>
      <c r="X357" s="1608"/>
      <c r="Y357" s="1609"/>
      <c r="Z357" s="1609"/>
      <c r="AA357" s="1609"/>
      <c r="AB357" s="1609"/>
      <c r="AC357" s="1609"/>
      <c r="AD357" s="1609"/>
      <c r="AE357" s="1609"/>
      <c r="AF357" s="1609"/>
      <c r="AG357" s="1609"/>
      <c r="AH357" s="1609"/>
      <c r="AI357" s="1609"/>
      <c r="AJ357" s="1609"/>
      <c r="AK357" s="1609"/>
      <c r="AL357" s="1609"/>
      <c r="AM357" s="1609"/>
      <c r="AN357" s="1581"/>
      <c r="AO357" s="1581"/>
      <c r="AP357" s="1582"/>
      <c r="AQ357" s="1583"/>
      <c r="AR357" s="1581"/>
      <c r="AS357" s="1584"/>
      <c r="AT357" s="1591" t="s">
        <v>1203</v>
      </c>
      <c r="AU357" s="1592"/>
      <c r="AV357" s="1593"/>
      <c r="AW357" s="1594"/>
      <c r="AX357" s="1594"/>
      <c r="AY357" s="1594"/>
      <c r="AZ357" s="1594"/>
      <c r="BA357" s="1594"/>
      <c r="BB357" s="1594"/>
      <c r="BC357" s="1594"/>
      <c r="BD357" s="1594"/>
      <c r="BE357" s="1594"/>
      <c r="BF357" s="1594"/>
      <c r="BG357" s="1594"/>
      <c r="BH357" s="1594"/>
      <c r="BI357" s="1594"/>
      <c r="BJ357" s="1595"/>
      <c r="BK357" s="1588"/>
      <c r="BL357" s="1588"/>
      <c r="BM357" s="1589"/>
      <c r="BN357" s="1590"/>
      <c r="BO357" s="1588"/>
      <c r="BP357" s="1588"/>
      <c r="BQ357" s="1588"/>
      <c r="BR357" s="1588"/>
      <c r="BS357" s="1589"/>
      <c r="BT357" s="1585"/>
      <c r="BU357" s="1585"/>
      <c r="BV357" s="1585"/>
      <c r="BW357" s="1585"/>
      <c r="BX357" s="1585"/>
      <c r="BY357" s="1585"/>
      <c r="BZ357" s="1585"/>
      <c r="CA357" s="1585"/>
      <c r="CB357" s="1585"/>
      <c r="CC357" s="1585"/>
      <c r="CD357" s="1585"/>
      <c r="CE357" s="1585"/>
      <c r="CH357" s="64" t="str">
        <f t="shared" si="5"/>
        <v/>
      </c>
    </row>
    <row r="358" spans="1:86" ht="19.5" customHeight="1" x14ac:dyDescent="0.2">
      <c r="A358" s="1579"/>
      <c r="B358" s="1579"/>
      <c r="C358" s="1579"/>
      <c r="D358" s="1579"/>
      <c r="E358" s="1579"/>
      <c r="F358" s="1579"/>
      <c r="G358" s="1579"/>
      <c r="H358" s="1579"/>
      <c r="I358" s="1579"/>
      <c r="J358" s="1579"/>
      <c r="K358" s="1579"/>
      <c r="L358" s="1580"/>
      <c r="M358" s="1580"/>
      <c r="N358" s="1580"/>
      <c r="O358" s="1581"/>
      <c r="P358" s="1581"/>
      <c r="Q358" s="1581"/>
      <c r="R358" s="1581"/>
      <c r="S358" s="1581"/>
      <c r="T358" s="1582"/>
      <c r="U358" s="1583"/>
      <c r="V358" s="1581"/>
      <c r="W358" s="1584"/>
      <c r="X358" s="1606"/>
      <c r="Y358" s="1607"/>
      <c r="Z358" s="1607"/>
      <c r="AA358" s="1607"/>
      <c r="AB358" s="1607"/>
      <c r="AC358" s="1607"/>
      <c r="AD358" s="1607"/>
      <c r="AE358" s="1607"/>
      <c r="AF358" s="1607"/>
      <c r="AG358" s="1607"/>
      <c r="AH358" s="1607"/>
      <c r="AI358" s="1607"/>
      <c r="AJ358" s="1607"/>
      <c r="AK358" s="1607"/>
      <c r="AL358" s="1607"/>
      <c r="AM358" s="1607"/>
      <c r="AN358" s="1581"/>
      <c r="AO358" s="1581"/>
      <c r="AP358" s="1582"/>
      <c r="AQ358" s="1583"/>
      <c r="AR358" s="1581"/>
      <c r="AS358" s="1584"/>
      <c r="AT358" s="1591" t="s">
        <v>1203</v>
      </c>
      <c r="AU358" s="1592"/>
      <c r="AV358" s="1593"/>
      <c r="AW358" s="1594"/>
      <c r="AX358" s="1594"/>
      <c r="AY358" s="1594"/>
      <c r="AZ358" s="1594"/>
      <c r="BA358" s="1594"/>
      <c r="BB358" s="1594"/>
      <c r="BC358" s="1594"/>
      <c r="BD358" s="1594"/>
      <c r="BE358" s="1594"/>
      <c r="BF358" s="1594"/>
      <c r="BG358" s="1594"/>
      <c r="BH358" s="1594"/>
      <c r="BI358" s="1594"/>
      <c r="BJ358" s="1595"/>
      <c r="BK358" s="1603"/>
      <c r="BL358" s="1603"/>
      <c r="BM358" s="1604"/>
      <c r="BN358" s="1605"/>
      <c r="BO358" s="1603"/>
      <c r="BP358" s="1603"/>
      <c r="BQ358" s="1603"/>
      <c r="BR358" s="1603"/>
      <c r="BS358" s="1604"/>
      <c r="BT358" s="1601"/>
      <c r="BU358" s="1601"/>
      <c r="BV358" s="1601"/>
      <c r="BW358" s="1601"/>
      <c r="BX358" s="1601"/>
      <c r="BY358" s="1601"/>
      <c r="BZ358" s="1601"/>
      <c r="CA358" s="1601"/>
      <c r="CB358" s="1601"/>
      <c r="CC358" s="1601"/>
      <c r="CD358" s="1601"/>
      <c r="CE358" s="1601"/>
      <c r="CH358" s="64" t="str">
        <f t="shared" si="5"/>
        <v/>
      </c>
    </row>
    <row r="359" spans="1:86" ht="19.5" customHeight="1" x14ac:dyDescent="0.2">
      <c r="A359" s="1579"/>
      <c r="B359" s="1579"/>
      <c r="C359" s="1579"/>
      <c r="D359" s="1579"/>
      <c r="E359" s="1579"/>
      <c r="F359" s="1579"/>
      <c r="G359" s="1579"/>
      <c r="H359" s="1579"/>
      <c r="I359" s="1579"/>
      <c r="J359" s="1579"/>
      <c r="K359" s="1579"/>
      <c r="L359" s="1580"/>
      <c r="M359" s="1580"/>
      <c r="N359" s="1580"/>
      <c r="O359" s="1581"/>
      <c r="P359" s="1581"/>
      <c r="Q359" s="1581"/>
      <c r="R359" s="1581"/>
      <c r="S359" s="1581"/>
      <c r="T359" s="1582"/>
      <c r="U359" s="1583"/>
      <c r="V359" s="1581"/>
      <c r="W359" s="1584"/>
      <c r="X359" s="1586"/>
      <c r="Y359" s="1587"/>
      <c r="Z359" s="1587"/>
      <c r="AA359" s="1587"/>
      <c r="AB359" s="1587"/>
      <c r="AC359" s="1587"/>
      <c r="AD359" s="1587"/>
      <c r="AE359" s="1587"/>
      <c r="AF359" s="1587"/>
      <c r="AG359" s="1587"/>
      <c r="AH359" s="1587"/>
      <c r="AI359" s="1587"/>
      <c r="AJ359" s="1587"/>
      <c r="AK359" s="1587"/>
      <c r="AL359" s="1587"/>
      <c r="AM359" s="1587"/>
      <c r="AN359" s="1581"/>
      <c r="AO359" s="1581"/>
      <c r="AP359" s="1582"/>
      <c r="AQ359" s="1583"/>
      <c r="AR359" s="1581"/>
      <c r="AS359" s="1584"/>
      <c r="AT359" s="1591" t="s">
        <v>1203</v>
      </c>
      <c r="AU359" s="1592"/>
      <c r="AV359" s="1593"/>
      <c r="AW359" s="1594"/>
      <c r="AX359" s="1594"/>
      <c r="AY359" s="1594"/>
      <c r="AZ359" s="1594"/>
      <c r="BA359" s="1594"/>
      <c r="BB359" s="1594"/>
      <c r="BC359" s="1594"/>
      <c r="BD359" s="1594"/>
      <c r="BE359" s="1594"/>
      <c r="BF359" s="1594"/>
      <c r="BG359" s="1594"/>
      <c r="BH359" s="1594"/>
      <c r="BI359" s="1594"/>
      <c r="BJ359" s="1595"/>
      <c r="BK359" s="1588"/>
      <c r="BL359" s="1588"/>
      <c r="BM359" s="1589"/>
      <c r="BN359" s="1590"/>
      <c r="BO359" s="1588"/>
      <c r="BP359" s="1588"/>
      <c r="BQ359" s="1588"/>
      <c r="BR359" s="1588"/>
      <c r="BS359" s="1589"/>
      <c r="BT359" s="1585"/>
      <c r="BU359" s="1585"/>
      <c r="BV359" s="1585"/>
      <c r="BW359" s="1585"/>
      <c r="BX359" s="1585"/>
      <c r="BY359" s="1585"/>
      <c r="BZ359" s="1585"/>
      <c r="CA359" s="1585"/>
      <c r="CB359" s="1585"/>
      <c r="CC359" s="1585"/>
      <c r="CD359" s="1585"/>
      <c r="CE359" s="1585"/>
      <c r="CH359" s="64" t="str">
        <f t="shared" si="5"/>
        <v/>
      </c>
    </row>
    <row r="360" spans="1:86" ht="19.5" customHeight="1" x14ac:dyDescent="0.2">
      <c r="A360" s="1579"/>
      <c r="B360" s="1579"/>
      <c r="C360" s="1579"/>
      <c r="D360" s="1579"/>
      <c r="E360" s="1579"/>
      <c r="F360" s="1579"/>
      <c r="G360" s="1579"/>
      <c r="H360" s="1579"/>
      <c r="I360" s="1579"/>
      <c r="J360" s="1579"/>
      <c r="K360" s="1579"/>
      <c r="L360" s="1580"/>
      <c r="M360" s="1580"/>
      <c r="N360" s="1580"/>
      <c r="O360" s="1581"/>
      <c r="P360" s="1581"/>
      <c r="Q360" s="1581"/>
      <c r="R360" s="1581"/>
      <c r="S360" s="1581"/>
      <c r="T360" s="1582"/>
      <c r="U360" s="1583"/>
      <c r="V360" s="1581"/>
      <c r="W360" s="1584"/>
      <c r="X360" s="1586"/>
      <c r="Y360" s="1587"/>
      <c r="Z360" s="1587"/>
      <c r="AA360" s="1587"/>
      <c r="AB360" s="1587"/>
      <c r="AC360" s="1587"/>
      <c r="AD360" s="1587"/>
      <c r="AE360" s="1587"/>
      <c r="AF360" s="1587"/>
      <c r="AG360" s="1587"/>
      <c r="AH360" s="1587"/>
      <c r="AI360" s="1587"/>
      <c r="AJ360" s="1587"/>
      <c r="AK360" s="1587"/>
      <c r="AL360" s="1587"/>
      <c r="AM360" s="1587"/>
      <c r="AN360" s="1581"/>
      <c r="AO360" s="1581"/>
      <c r="AP360" s="1582"/>
      <c r="AQ360" s="1583"/>
      <c r="AR360" s="1581"/>
      <c r="AS360" s="1584"/>
      <c r="AT360" s="1591" t="s">
        <v>1203</v>
      </c>
      <c r="AU360" s="1592"/>
      <c r="AV360" s="1593"/>
      <c r="AW360" s="1594"/>
      <c r="AX360" s="1594"/>
      <c r="AY360" s="1594"/>
      <c r="AZ360" s="1594"/>
      <c r="BA360" s="1594"/>
      <c r="BB360" s="1594"/>
      <c r="BC360" s="1594"/>
      <c r="BD360" s="1594"/>
      <c r="BE360" s="1594"/>
      <c r="BF360" s="1594"/>
      <c r="BG360" s="1594"/>
      <c r="BH360" s="1594"/>
      <c r="BI360" s="1594"/>
      <c r="BJ360" s="1595"/>
      <c r="BK360" s="1588"/>
      <c r="BL360" s="1588"/>
      <c r="BM360" s="1589"/>
      <c r="BN360" s="1590"/>
      <c r="BO360" s="1588"/>
      <c r="BP360" s="1588"/>
      <c r="BQ360" s="1588"/>
      <c r="BR360" s="1588"/>
      <c r="BS360" s="1589"/>
      <c r="BT360" s="1585"/>
      <c r="BU360" s="1585"/>
      <c r="BV360" s="1585"/>
      <c r="BW360" s="1585"/>
      <c r="BX360" s="1585"/>
      <c r="BY360" s="1585"/>
      <c r="BZ360" s="1585"/>
      <c r="CA360" s="1585"/>
      <c r="CB360" s="1585"/>
      <c r="CC360" s="1585"/>
      <c r="CD360" s="1585"/>
      <c r="CE360" s="1585"/>
      <c r="CH360" s="64" t="str">
        <f t="shared" si="5"/>
        <v/>
      </c>
    </row>
    <row r="361" spans="1:86" ht="19.5" customHeight="1" x14ac:dyDescent="0.2">
      <c r="A361" s="1579"/>
      <c r="B361" s="1579"/>
      <c r="C361" s="1579"/>
      <c r="D361" s="1579"/>
      <c r="E361" s="1579"/>
      <c r="F361" s="1579"/>
      <c r="G361" s="1579"/>
      <c r="H361" s="1579"/>
      <c r="I361" s="1579"/>
      <c r="J361" s="1579"/>
      <c r="K361" s="1579"/>
      <c r="L361" s="1580"/>
      <c r="M361" s="1580"/>
      <c r="N361" s="1580"/>
      <c r="O361" s="1581"/>
      <c r="P361" s="1581"/>
      <c r="Q361" s="1581"/>
      <c r="R361" s="1581"/>
      <c r="S361" s="1581"/>
      <c r="T361" s="1582"/>
      <c r="U361" s="1583"/>
      <c r="V361" s="1581"/>
      <c r="W361" s="1584"/>
      <c r="X361" s="1586"/>
      <c r="Y361" s="1587"/>
      <c r="Z361" s="1587"/>
      <c r="AA361" s="1587"/>
      <c r="AB361" s="1587"/>
      <c r="AC361" s="1587"/>
      <c r="AD361" s="1587"/>
      <c r="AE361" s="1587"/>
      <c r="AF361" s="1587"/>
      <c r="AG361" s="1587"/>
      <c r="AH361" s="1587"/>
      <c r="AI361" s="1587"/>
      <c r="AJ361" s="1587"/>
      <c r="AK361" s="1587"/>
      <c r="AL361" s="1587"/>
      <c r="AM361" s="1587"/>
      <c r="AN361" s="1581"/>
      <c r="AO361" s="1581"/>
      <c r="AP361" s="1582"/>
      <c r="AQ361" s="1583"/>
      <c r="AR361" s="1581"/>
      <c r="AS361" s="1584"/>
      <c r="AT361" s="1591" t="s">
        <v>1203</v>
      </c>
      <c r="AU361" s="1592"/>
      <c r="AV361" s="1593"/>
      <c r="AW361" s="1594"/>
      <c r="AX361" s="1594"/>
      <c r="AY361" s="1594"/>
      <c r="AZ361" s="1594"/>
      <c r="BA361" s="1594"/>
      <c r="BB361" s="1594"/>
      <c r="BC361" s="1594"/>
      <c r="BD361" s="1594"/>
      <c r="BE361" s="1594"/>
      <c r="BF361" s="1594"/>
      <c r="BG361" s="1594"/>
      <c r="BH361" s="1594"/>
      <c r="BI361" s="1594"/>
      <c r="BJ361" s="1595"/>
      <c r="BK361" s="1588"/>
      <c r="BL361" s="1588"/>
      <c r="BM361" s="1589"/>
      <c r="BN361" s="1590"/>
      <c r="BO361" s="1588"/>
      <c r="BP361" s="1588"/>
      <c r="BQ361" s="1588"/>
      <c r="BR361" s="1588"/>
      <c r="BS361" s="1589"/>
      <c r="BT361" s="1585"/>
      <c r="BU361" s="1585"/>
      <c r="BV361" s="1585"/>
      <c r="BW361" s="1585"/>
      <c r="BX361" s="1585"/>
      <c r="BY361" s="1585"/>
      <c r="BZ361" s="1585"/>
      <c r="CA361" s="1585"/>
      <c r="CB361" s="1585"/>
      <c r="CC361" s="1585"/>
      <c r="CD361" s="1585"/>
      <c r="CE361" s="1585"/>
      <c r="CH361" s="64" t="str">
        <f t="shared" si="5"/>
        <v/>
      </c>
    </row>
    <row r="362" spans="1:86" ht="19.5" customHeight="1" x14ac:dyDescent="0.2">
      <c r="A362" s="1579"/>
      <c r="B362" s="1579"/>
      <c r="C362" s="1579"/>
      <c r="D362" s="1579"/>
      <c r="E362" s="1579"/>
      <c r="F362" s="1579"/>
      <c r="G362" s="1579"/>
      <c r="H362" s="1579"/>
      <c r="I362" s="1579"/>
      <c r="J362" s="1579"/>
      <c r="K362" s="1579"/>
      <c r="L362" s="1580"/>
      <c r="M362" s="1580"/>
      <c r="N362" s="1580"/>
      <c r="O362" s="1581"/>
      <c r="P362" s="1581"/>
      <c r="Q362" s="1581"/>
      <c r="R362" s="1581"/>
      <c r="S362" s="1581"/>
      <c r="T362" s="1582"/>
      <c r="U362" s="1583"/>
      <c r="V362" s="1581"/>
      <c r="W362" s="1584"/>
      <c r="X362" s="1586"/>
      <c r="Y362" s="1587"/>
      <c r="Z362" s="1587"/>
      <c r="AA362" s="1587"/>
      <c r="AB362" s="1587"/>
      <c r="AC362" s="1587"/>
      <c r="AD362" s="1587"/>
      <c r="AE362" s="1587"/>
      <c r="AF362" s="1587"/>
      <c r="AG362" s="1587"/>
      <c r="AH362" s="1587"/>
      <c r="AI362" s="1587"/>
      <c r="AJ362" s="1587"/>
      <c r="AK362" s="1587"/>
      <c r="AL362" s="1587"/>
      <c r="AM362" s="1587"/>
      <c r="AN362" s="1581"/>
      <c r="AO362" s="1581"/>
      <c r="AP362" s="1582"/>
      <c r="AQ362" s="1583"/>
      <c r="AR362" s="1581"/>
      <c r="AS362" s="1584"/>
      <c r="AT362" s="1591" t="s">
        <v>1203</v>
      </c>
      <c r="AU362" s="1592"/>
      <c r="AV362" s="1593"/>
      <c r="AW362" s="1594"/>
      <c r="AX362" s="1594"/>
      <c r="AY362" s="1594"/>
      <c r="AZ362" s="1594"/>
      <c r="BA362" s="1594"/>
      <c r="BB362" s="1594"/>
      <c r="BC362" s="1594"/>
      <c r="BD362" s="1594"/>
      <c r="BE362" s="1594"/>
      <c r="BF362" s="1594"/>
      <c r="BG362" s="1594"/>
      <c r="BH362" s="1594"/>
      <c r="BI362" s="1594"/>
      <c r="BJ362" s="1595"/>
      <c r="BK362" s="1588"/>
      <c r="BL362" s="1588"/>
      <c r="BM362" s="1589"/>
      <c r="BN362" s="1590"/>
      <c r="BO362" s="1588"/>
      <c r="BP362" s="1588"/>
      <c r="BQ362" s="1588"/>
      <c r="BR362" s="1588"/>
      <c r="BS362" s="1589"/>
      <c r="BT362" s="1585"/>
      <c r="BU362" s="1585"/>
      <c r="BV362" s="1585"/>
      <c r="BW362" s="1585"/>
      <c r="BX362" s="1585"/>
      <c r="BY362" s="1585"/>
      <c r="BZ362" s="1585"/>
      <c r="CA362" s="1585"/>
      <c r="CB362" s="1585"/>
      <c r="CC362" s="1585"/>
      <c r="CD362" s="1585"/>
      <c r="CE362" s="1585"/>
      <c r="CH362" s="64" t="str">
        <f t="shared" si="5"/>
        <v/>
      </c>
    </row>
    <row r="363" spans="1:86" ht="19.5" customHeight="1" x14ac:dyDescent="0.2">
      <c r="A363" s="1579"/>
      <c r="B363" s="1579"/>
      <c r="C363" s="1579"/>
      <c r="D363" s="1579"/>
      <c r="E363" s="1579"/>
      <c r="F363" s="1579"/>
      <c r="G363" s="1579"/>
      <c r="H363" s="1579"/>
      <c r="I363" s="1579"/>
      <c r="J363" s="1579"/>
      <c r="K363" s="1579"/>
      <c r="L363" s="1580"/>
      <c r="M363" s="1580"/>
      <c r="N363" s="1580"/>
      <c r="O363" s="1581"/>
      <c r="P363" s="1581"/>
      <c r="Q363" s="1581"/>
      <c r="R363" s="1581"/>
      <c r="S363" s="1581"/>
      <c r="T363" s="1582"/>
      <c r="U363" s="1583"/>
      <c r="V363" s="1581"/>
      <c r="W363" s="1584"/>
      <c r="X363" s="1586"/>
      <c r="Y363" s="1587"/>
      <c r="Z363" s="1587"/>
      <c r="AA363" s="1587"/>
      <c r="AB363" s="1587"/>
      <c r="AC363" s="1587"/>
      <c r="AD363" s="1587"/>
      <c r="AE363" s="1587"/>
      <c r="AF363" s="1587"/>
      <c r="AG363" s="1587"/>
      <c r="AH363" s="1587"/>
      <c r="AI363" s="1587"/>
      <c r="AJ363" s="1587"/>
      <c r="AK363" s="1587"/>
      <c r="AL363" s="1587"/>
      <c r="AM363" s="1587"/>
      <c r="AN363" s="1581"/>
      <c r="AO363" s="1581"/>
      <c r="AP363" s="1582"/>
      <c r="AQ363" s="1583"/>
      <c r="AR363" s="1581"/>
      <c r="AS363" s="1584"/>
      <c r="AT363" s="1591" t="s">
        <v>1203</v>
      </c>
      <c r="AU363" s="1592"/>
      <c r="AV363" s="1593"/>
      <c r="AW363" s="1594"/>
      <c r="AX363" s="1594"/>
      <c r="AY363" s="1594"/>
      <c r="AZ363" s="1594"/>
      <c r="BA363" s="1594"/>
      <c r="BB363" s="1594"/>
      <c r="BC363" s="1594"/>
      <c r="BD363" s="1594"/>
      <c r="BE363" s="1594"/>
      <c r="BF363" s="1594"/>
      <c r="BG363" s="1594"/>
      <c r="BH363" s="1594"/>
      <c r="BI363" s="1594"/>
      <c r="BJ363" s="1595"/>
      <c r="BK363" s="1588"/>
      <c r="BL363" s="1588"/>
      <c r="BM363" s="1589"/>
      <c r="BN363" s="1590"/>
      <c r="BO363" s="1588"/>
      <c r="BP363" s="1588"/>
      <c r="BQ363" s="1588"/>
      <c r="BR363" s="1588"/>
      <c r="BS363" s="1589"/>
      <c r="BT363" s="1585"/>
      <c r="BU363" s="1585"/>
      <c r="BV363" s="1585"/>
      <c r="BW363" s="1585"/>
      <c r="BX363" s="1585"/>
      <c r="BY363" s="1585"/>
      <c r="BZ363" s="1585"/>
      <c r="CA363" s="1585"/>
      <c r="CB363" s="1585"/>
      <c r="CC363" s="1585"/>
      <c r="CD363" s="1585"/>
      <c r="CE363" s="1585"/>
      <c r="CH363" s="64" t="str">
        <f t="shared" si="5"/>
        <v/>
      </c>
    </row>
    <row r="364" spans="1:86" ht="19.5" customHeight="1" x14ac:dyDescent="0.2">
      <c r="A364" s="1579"/>
      <c r="B364" s="1579"/>
      <c r="C364" s="1579"/>
      <c r="D364" s="1579"/>
      <c r="E364" s="1579"/>
      <c r="F364" s="1579"/>
      <c r="G364" s="1579"/>
      <c r="H364" s="1579"/>
      <c r="I364" s="1579"/>
      <c r="J364" s="1579"/>
      <c r="K364" s="1579"/>
      <c r="L364" s="1580"/>
      <c r="M364" s="1580"/>
      <c r="N364" s="1580"/>
      <c r="O364" s="1581"/>
      <c r="P364" s="1581"/>
      <c r="Q364" s="1581"/>
      <c r="R364" s="1581"/>
      <c r="S364" s="1581"/>
      <c r="T364" s="1582"/>
      <c r="U364" s="1583"/>
      <c r="V364" s="1581"/>
      <c r="W364" s="1584"/>
      <c r="X364" s="1586"/>
      <c r="Y364" s="1587"/>
      <c r="Z364" s="1587"/>
      <c r="AA364" s="1587"/>
      <c r="AB364" s="1587"/>
      <c r="AC364" s="1587"/>
      <c r="AD364" s="1587"/>
      <c r="AE364" s="1587"/>
      <c r="AF364" s="1587"/>
      <c r="AG364" s="1587"/>
      <c r="AH364" s="1587"/>
      <c r="AI364" s="1587"/>
      <c r="AJ364" s="1587"/>
      <c r="AK364" s="1587"/>
      <c r="AL364" s="1587"/>
      <c r="AM364" s="1587"/>
      <c r="AN364" s="1581"/>
      <c r="AO364" s="1581"/>
      <c r="AP364" s="1582"/>
      <c r="AQ364" s="1583"/>
      <c r="AR364" s="1581"/>
      <c r="AS364" s="1584"/>
      <c r="AT364" s="1591" t="s">
        <v>1203</v>
      </c>
      <c r="AU364" s="1592"/>
      <c r="AV364" s="1593"/>
      <c r="AW364" s="1594"/>
      <c r="AX364" s="1594"/>
      <c r="AY364" s="1594"/>
      <c r="AZ364" s="1594"/>
      <c r="BA364" s="1594"/>
      <c r="BB364" s="1594"/>
      <c r="BC364" s="1594"/>
      <c r="BD364" s="1594"/>
      <c r="BE364" s="1594"/>
      <c r="BF364" s="1594"/>
      <c r="BG364" s="1594"/>
      <c r="BH364" s="1594"/>
      <c r="BI364" s="1594"/>
      <c r="BJ364" s="1595"/>
      <c r="BK364" s="1588"/>
      <c r="BL364" s="1588"/>
      <c r="BM364" s="1589"/>
      <c r="BN364" s="1590"/>
      <c r="BO364" s="1588"/>
      <c r="BP364" s="1588"/>
      <c r="BQ364" s="1588"/>
      <c r="BR364" s="1588"/>
      <c r="BS364" s="1589"/>
      <c r="BT364" s="1585"/>
      <c r="BU364" s="1585"/>
      <c r="BV364" s="1585"/>
      <c r="BW364" s="1585"/>
      <c r="BX364" s="1585"/>
      <c r="BY364" s="1585"/>
      <c r="BZ364" s="1585"/>
      <c r="CA364" s="1585"/>
      <c r="CB364" s="1585"/>
      <c r="CC364" s="1585"/>
      <c r="CD364" s="1585"/>
      <c r="CE364" s="1585"/>
      <c r="CH364" s="64" t="str">
        <f t="shared" si="5"/>
        <v/>
      </c>
    </row>
    <row r="365" spans="1:86" ht="19.5" customHeight="1" x14ac:dyDescent="0.2">
      <c r="A365" s="1579"/>
      <c r="B365" s="1579"/>
      <c r="C365" s="1579"/>
      <c r="D365" s="1579"/>
      <c r="E365" s="1579"/>
      <c r="F365" s="1579"/>
      <c r="G365" s="1579"/>
      <c r="H365" s="1579"/>
      <c r="I365" s="1579"/>
      <c r="J365" s="1579"/>
      <c r="K365" s="1579"/>
      <c r="L365" s="1580"/>
      <c r="M365" s="1580"/>
      <c r="N365" s="1580"/>
      <c r="O365" s="1581"/>
      <c r="P365" s="1581"/>
      <c r="Q365" s="1581"/>
      <c r="R365" s="1581"/>
      <c r="S365" s="1581"/>
      <c r="T365" s="1582"/>
      <c r="U365" s="1583"/>
      <c r="V365" s="1581"/>
      <c r="W365" s="1584"/>
      <c r="X365" s="1586"/>
      <c r="Y365" s="1587"/>
      <c r="Z365" s="1587"/>
      <c r="AA365" s="1587"/>
      <c r="AB365" s="1587"/>
      <c r="AC365" s="1587"/>
      <c r="AD365" s="1587"/>
      <c r="AE365" s="1587"/>
      <c r="AF365" s="1587"/>
      <c r="AG365" s="1587"/>
      <c r="AH365" s="1587"/>
      <c r="AI365" s="1587"/>
      <c r="AJ365" s="1587"/>
      <c r="AK365" s="1587"/>
      <c r="AL365" s="1587"/>
      <c r="AM365" s="1587"/>
      <c r="AN365" s="1581"/>
      <c r="AO365" s="1581"/>
      <c r="AP365" s="1582"/>
      <c r="AQ365" s="1583"/>
      <c r="AR365" s="1581"/>
      <c r="AS365" s="1584"/>
      <c r="AT365" s="1591" t="s">
        <v>1203</v>
      </c>
      <c r="AU365" s="1592"/>
      <c r="AV365" s="1593"/>
      <c r="AW365" s="1594"/>
      <c r="AX365" s="1594"/>
      <c r="AY365" s="1594"/>
      <c r="AZ365" s="1594"/>
      <c r="BA365" s="1594"/>
      <c r="BB365" s="1594"/>
      <c r="BC365" s="1594"/>
      <c r="BD365" s="1594"/>
      <c r="BE365" s="1594"/>
      <c r="BF365" s="1594"/>
      <c r="BG365" s="1594"/>
      <c r="BH365" s="1594"/>
      <c r="BI365" s="1594"/>
      <c r="BJ365" s="1595"/>
      <c r="BK365" s="1588"/>
      <c r="BL365" s="1588"/>
      <c r="BM365" s="1589"/>
      <c r="BN365" s="1590"/>
      <c r="BO365" s="1588"/>
      <c r="BP365" s="1588"/>
      <c r="BQ365" s="1588"/>
      <c r="BR365" s="1588"/>
      <c r="BS365" s="1589"/>
      <c r="BT365" s="1585"/>
      <c r="BU365" s="1585"/>
      <c r="BV365" s="1585"/>
      <c r="BW365" s="1585"/>
      <c r="BX365" s="1585"/>
      <c r="BY365" s="1585"/>
      <c r="BZ365" s="1585"/>
      <c r="CA365" s="1585"/>
      <c r="CB365" s="1585"/>
      <c r="CC365" s="1585"/>
      <c r="CD365" s="1585"/>
      <c r="CE365" s="1585"/>
      <c r="CH365" s="64" t="str">
        <f t="shared" si="5"/>
        <v/>
      </c>
    </row>
    <row r="366" spans="1:86" ht="19.5" customHeight="1" x14ac:dyDescent="0.2">
      <c r="A366" s="1579"/>
      <c r="B366" s="1579"/>
      <c r="C366" s="1579"/>
      <c r="D366" s="1579"/>
      <c r="E366" s="1579"/>
      <c r="F366" s="1579"/>
      <c r="G366" s="1579"/>
      <c r="H366" s="1579"/>
      <c r="I366" s="1579"/>
      <c r="J366" s="1579"/>
      <c r="K366" s="1579"/>
      <c r="L366" s="1580"/>
      <c r="M366" s="1580"/>
      <c r="N366" s="1580"/>
      <c r="O366" s="1581"/>
      <c r="P366" s="1581"/>
      <c r="Q366" s="1581"/>
      <c r="R366" s="1581"/>
      <c r="S366" s="1581"/>
      <c r="T366" s="1582"/>
      <c r="U366" s="1583"/>
      <c r="V366" s="1581"/>
      <c r="W366" s="1584"/>
      <c r="X366" s="1586"/>
      <c r="Y366" s="1587"/>
      <c r="Z366" s="1587"/>
      <c r="AA366" s="1587"/>
      <c r="AB366" s="1587"/>
      <c r="AC366" s="1587"/>
      <c r="AD366" s="1587"/>
      <c r="AE366" s="1587"/>
      <c r="AF366" s="1587"/>
      <c r="AG366" s="1587"/>
      <c r="AH366" s="1587"/>
      <c r="AI366" s="1587"/>
      <c r="AJ366" s="1587"/>
      <c r="AK366" s="1587"/>
      <c r="AL366" s="1587"/>
      <c r="AM366" s="1587"/>
      <c r="AN366" s="1581"/>
      <c r="AO366" s="1581"/>
      <c r="AP366" s="1582"/>
      <c r="AQ366" s="1583"/>
      <c r="AR366" s="1581"/>
      <c r="AS366" s="1584"/>
      <c r="AT366" s="1591" t="s">
        <v>1203</v>
      </c>
      <c r="AU366" s="1592"/>
      <c r="AV366" s="1593"/>
      <c r="AW366" s="1594"/>
      <c r="AX366" s="1594"/>
      <c r="AY366" s="1594"/>
      <c r="AZ366" s="1594"/>
      <c r="BA366" s="1594"/>
      <c r="BB366" s="1594"/>
      <c r="BC366" s="1594"/>
      <c r="BD366" s="1594"/>
      <c r="BE366" s="1594"/>
      <c r="BF366" s="1594"/>
      <c r="BG366" s="1594"/>
      <c r="BH366" s="1594"/>
      <c r="BI366" s="1594"/>
      <c r="BJ366" s="1595"/>
      <c r="BK366" s="1588"/>
      <c r="BL366" s="1588"/>
      <c r="BM366" s="1589"/>
      <c r="BN366" s="1590"/>
      <c r="BO366" s="1588"/>
      <c r="BP366" s="1588"/>
      <c r="BQ366" s="1588"/>
      <c r="BR366" s="1588"/>
      <c r="BS366" s="1589"/>
      <c r="BT366" s="1585"/>
      <c r="BU366" s="1585"/>
      <c r="BV366" s="1585"/>
      <c r="BW366" s="1585"/>
      <c r="BX366" s="1585"/>
      <c r="BY366" s="1585"/>
      <c r="BZ366" s="1585"/>
      <c r="CA366" s="1585"/>
      <c r="CB366" s="1585"/>
      <c r="CC366" s="1585"/>
      <c r="CD366" s="1585"/>
      <c r="CE366" s="1585"/>
      <c r="CH366" s="64" t="str">
        <f t="shared" si="5"/>
        <v/>
      </c>
    </row>
    <row r="367" spans="1:86" ht="19.5" customHeight="1" x14ac:dyDescent="0.2">
      <c r="A367" s="1579"/>
      <c r="B367" s="1579"/>
      <c r="C367" s="1579"/>
      <c r="D367" s="1579"/>
      <c r="E367" s="1579"/>
      <c r="F367" s="1579"/>
      <c r="G367" s="1579"/>
      <c r="H367" s="1579"/>
      <c r="I367" s="1579"/>
      <c r="J367" s="1579"/>
      <c r="K367" s="1579"/>
      <c r="L367" s="1580"/>
      <c r="M367" s="1580"/>
      <c r="N367" s="1580"/>
      <c r="O367" s="1581"/>
      <c r="P367" s="1581"/>
      <c r="Q367" s="1581"/>
      <c r="R367" s="1581"/>
      <c r="S367" s="1581"/>
      <c r="T367" s="1582"/>
      <c r="U367" s="1583"/>
      <c r="V367" s="1581"/>
      <c r="W367" s="1584"/>
      <c r="X367" s="1586"/>
      <c r="Y367" s="1587"/>
      <c r="Z367" s="1587"/>
      <c r="AA367" s="1587"/>
      <c r="AB367" s="1587"/>
      <c r="AC367" s="1587"/>
      <c r="AD367" s="1587"/>
      <c r="AE367" s="1587"/>
      <c r="AF367" s="1587"/>
      <c r="AG367" s="1587"/>
      <c r="AH367" s="1587"/>
      <c r="AI367" s="1587"/>
      <c r="AJ367" s="1587"/>
      <c r="AK367" s="1587"/>
      <c r="AL367" s="1587"/>
      <c r="AM367" s="1587"/>
      <c r="AN367" s="1581"/>
      <c r="AO367" s="1581"/>
      <c r="AP367" s="1582"/>
      <c r="AQ367" s="1583"/>
      <c r="AR367" s="1581"/>
      <c r="AS367" s="1584"/>
      <c r="AT367" s="1591" t="s">
        <v>1203</v>
      </c>
      <c r="AU367" s="1592"/>
      <c r="AV367" s="1593"/>
      <c r="AW367" s="1594"/>
      <c r="AX367" s="1594"/>
      <c r="AY367" s="1594"/>
      <c r="AZ367" s="1594"/>
      <c r="BA367" s="1594"/>
      <c r="BB367" s="1594"/>
      <c r="BC367" s="1594"/>
      <c r="BD367" s="1594"/>
      <c r="BE367" s="1594"/>
      <c r="BF367" s="1594"/>
      <c r="BG367" s="1594"/>
      <c r="BH367" s="1594"/>
      <c r="BI367" s="1594"/>
      <c r="BJ367" s="1595"/>
      <c r="BK367" s="1588"/>
      <c r="BL367" s="1588"/>
      <c r="BM367" s="1589"/>
      <c r="BN367" s="1590"/>
      <c r="BO367" s="1588"/>
      <c r="BP367" s="1588"/>
      <c r="BQ367" s="1588"/>
      <c r="BR367" s="1588"/>
      <c r="BS367" s="1589"/>
      <c r="BT367" s="1585"/>
      <c r="BU367" s="1585"/>
      <c r="BV367" s="1585"/>
      <c r="BW367" s="1585"/>
      <c r="BX367" s="1585"/>
      <c r="BY367" s="1585"/>
      <c r="BZ367" s="1585"/>
      <c r="CA367" s="1585"/>
      <c r="CB367" s="1585"/>
      <c r="CC367" s="1585"/>
      <c r="CD367" s="1585"/>
      <c r="CE367" s="1585"/>
      <c r="CH367" s="64" t="str">
        <f t="shared" si="5"/>
        <v/>
      </c>
    </row>
    <row r="368" spans="1:86" ht="19.5" customHeight="1" x14ac:dyDescent="0.2">
      <c r="A368" s="1579"/>
      <c r="B368" s="1579"/>
      <c r="C368" s="1579"/>
      <c r="D368" s="1579"/>
      <c r="E368" s="1579"/>
      <c r="F368" s="1579"/>
      <c r="G368" s="1579"/>
      <c r="H368" s="1579"/>
      <c r="I368" s="1579"/>
      <c r="J368" s="1579"/>
      <c r="K368" s="1579"/>
      <c r="L368" s="1580"/>
      <c r="M368" s="1580"/>
      <c r="N368" s="1580"/>
      <c r="O368" s="1581"/>
      <c r="P368" s="1581"/>
      <c r="Q368" s="1581"/>
      <c r="R368" s="1581"/>
      <c r="S368" s="1581"/>
      <c r="T368" s="1582"/>
      <c r="U368" s="1583"/>
      <c r="V368" s="1581"/>
      <c r="W368" s="1584"/>
      <c r="X368" s="1586"/>
      <c r="Y368" s="1587"/>
      <c r="Z368" s="1587"/>
      <c r="AA368" s="1587"/>
      <c r="AB368" s="1587"/>
      <c r="AC368" s="1587"/>
      <c r="AD368" s="1587"/>
      <c r="AE368" s="1587"/>
      <c r="AF368" s="1587"/>
      <c r="AG368" s="1587"/>
      <c r="AH368" s="1587"/>
      <c r="AI368" s="1587"/>
      <c r="AJ368" s="1587"/>
      <c r="AK368" s="1587"/>
      <c r="AL368" s="1587"/>
      <c r="AM368" s="1587"/>
      <c r="AN368" s="1581"/>
      <c r="AO368" s="1581"/>
      <c r="AP368" s="1582"/>
      <c r="AQ368" s="1583"/>
      <c r="AR368" s="1581"/>
      <c r="AS368" s="1584"/>
      <c r="AT368" s="1591" t="s">
        <v>1203</v>
      </c>
      <c r="AU368" s="1592"/>
      <c r="AV368" s="1593"/>
      <c r="AW368" s="1594"/>
      <c r="AX368" s="1594"/>
      <c r="AY368" s="1594"/>
      <c r="AZ368" s="1594"/>
      <c r="BA368" s="1594"/>
      <c r="BB368" s="1594"/>
      <c r="BC368" s="1594"/>
      <c r="BD368" s="1594"/>
      <c r="BE368" s="1594"/>
      <c r="BF368" s="1594"/>
      <c r="BG368" s="1594"/>
      <c r="BH368" s="1594"/>
      <c r="BI368" s="1594"/>
      <c r="BJ368" s="1595"/>
      <c r="BK368" s="1588"/>
      <c r="BL368" s="1588"/>
      <c r="BM368" s="1589"/>
      <c r="BN368" s="1590"/>
      <c r="BO368" s="1588"/>
      <c r="BP368" s="1588"/>
      <c r="BQ368" s="1588"/>
      <c r="BR368" s="1588"/>
      <c r="BS368" s="1589"/>
      <c r="BT368" s="1585"/>
      <c r="BU368" s="1585"/>
      <c r="BV368" s="1585"/>
      <c r="BW368" s="1585"/>
      <c r="BX368" s="1585"/>
      <c r="BY368" s="1585"/>
      <c r="BZ368" s="1585"/>
      <c r="CA368" s="1585"/>
      <c r="CB368" s="1585"/>
      <c r="CC368" s="1585"/>
      <c r="CD368" s="1585"/>
      <c r="CE368" s="1585"/>
      <c r="CH368" s="64" t="str">
        <f t="shared" si="5"/>
        <v/>
      </c>
    </row>
    <row r="369" spans="1:86" ht="19.5" customHeight="1" x14ac:dyDescent="0.2">
      <c r="A369" s="1579"/>
      <c r="B369" s="1579"/>
      <c r="C369" s="1579"/>
      <c r="D369" s="1579"/>
      <c r="E369" s="1579"/>
      <c r="F369" s="1579"/>
      <c r="G369" s="1579"/>
      <c r="H369" s="1579"/>
      <c r="I369" s="1579"/>
      <c r="J369" s="1579"/>
      <c r="K369" s="1579"/>
      <c r="L369" s="1580"/>
      <c r="M369" s="1580"/>
      <c r="N369" s="1580"/>
      <c r="O369" s="1581"/>
      <c r="P369" s="1581"/>
      <c r="Q369" s="1581"/>
      <c r="R369" s="1581"/>
      <c r="S369" s="1581"/>
      <c r="T369" s="1582"/>
      <c r="U369" s="1583"/>
      <c r="V369" s="1581"/>
      <c r="W369" s="1584"/>
      <c r="X369" s="1586"/>
      <c r="Y369" s="1587"/>
      <c r="Z369" s="1587"/>
      <c r="AA369" s="1587"/>
      <c r="AB369" s="1587"/>
      <c r="AC369" s="1587"/>
      <c r="AD369" s="1587"/>
      <c r="AE369" s="1587"/>
      <c r="AF369" s="1587"/>
      <c r="AG369" s="1587"/>
      <c r="AH369" s="1587"/>
      <c r="AI369" s="1587"/>
      <c r="AJ369" s="1587"/>
      <c r="AK369" s="1587"/>
      <c r="AL369" s="1587"/>
      <c r="AM369" s="1587"/>
      <c r="AN369" s="1581"/>
      <c r="AO369" s="1581"/>
      <c r="AP369" s="1582"/>
      <c r="AQ369" s="1583"/>
      <c r="AR369" s="1581"/>
      <c r="AS369" s="1584"/>
      <c r="AT369" s="1591" t="s">
        <v>1203</v>
      </c>
      <c r="AU369" s="1592"/>
      <c r="AV369" s="1593"/>
      <c r="AW369" s="1594"/>
      <c r="AX369" s="1594"/>
      <c r="AY369" s="1594"/>
      <c r="AZ369" s="1594"/>
      <c r="BA369" s="1594"/>
      <c r="BB369" s="1594"/>
      <c r="BC369" s="1594"/>
      <c r="BD369" s="1594"/>
      <c r="BE369" s="1594"/>
      <c r="BF369" s="1594"/>
      <c r="BG369" s="1594"/>
      <c r="BH369" s="1594"/>
      <c r="BI369" s="1594"/>
      <c r="BJ369" s="1595"/>
      <c r="BK369" s="1588"/>
      <c r="BL369" s="1588"/>
      <c r="BM369" s="1589"/>
      <c r="BN369" s="1590"/>
      <c r="BO369" s="1588"/>
      <c r="BP369" s="1588"/>
      <c r="BQ369" s="1588"/>
      <c r="BR369" s="1588"/>
      <c r="BS369" s="1589"/>
      <c r="BT369" s="1585"/>
      <c r="BU369" s="1585"/>
      <c r="BV369" s="1585"/>
      <c r="BW369" s="1585"/>
      <c r="BX369" s="1585"/>
      <c r="BY369" s="1585"/>
      <c r="BZ369" s="1585"/>
      <c r="CA369" s="1585"/>
      <c r="CB369" s="1585"/>
      <c r="CC369" s="1585"/>
      <c r="CD369" s="1585"/>
      <c r="CE369" s="1585"/>
      <c r="CH369" s="64" t="str">
        <f t="shared" si="5"/>
        <v/>
      </c>
    </row>
    <row r="370" spans="1:86" ht="19.5" customHeight="1" x14ac:dyDescent="0.2">
      <c r="A370" s="1579"/>
      <c r="B370" s="1579"/>
      <c r="C370" s="1579"/>
      <c r="D370" s="1579"/>
      <c r="E370" s="1579"/>
      <c r="F370" s="1579"/>
      <c r="G370" s="1579"/>
      <c r="H370" s="1579"/>
      <c r="I370" s="1579"/>
      <c r="J370" s="1579"/>
      <c r="K370" s="1579"/>
      <c r="L370" s="1580"/>
      <c r="M370" s="1580"/>
      <c r="N370" s="1580"/>
      <c r="O370" s="1581"/>
      <c r="P370" s="1581"/>
      <c r="Q370" s="1581"/>
      <c r="R370" s="1581"/>
      <c r="S370" s="1581"/>
      <c r="T370" s="1582"/>
      <c r="U370" s="1583"/>
      <c r="V370" s="1581"/>
      <c r="W370" s="1584"/>
      <c r="X370" s="1586"/>
      <c r="Y370" s="1587"/>
      <c r="Z370" s="1587"/>
      <c r="AA370" s="1587"/>
      <c r="AB370" s="1587"/>
      <c r="AC370" s="1587"/>
      <c r="AD370" s="1587"/>
      <c r="AE370" s="1587"/>
      <c r="AF370" s="1587"/>
      <c r="AG370" s="1587"/>
      <c r="AH370" s="1587"/>
      <c r="AI370" s="1587"/>
      <c r="AJ370" s="1587"/>
      <c r="AK370" s="1587"/>
      <c r="AL370" s="1587"/>
      <c r="AM370" s="1587"/>
      <c r="AN370" s="1581"/>
      <c r="AO370" s="1581"/>
      <c r="AP370" s="1582"/>
      <c r="AQ370" s="1583"/>
      <c r="AR370" s="1581"/>
      <c r="AS370" s="1584"/>
      <c r="AT370" s="1591" t="s">
        <v>1203</v>
      </c>
      <c r="AU370" s="1592"/>
      <c r="AV370" s="1593"/>
      <c r="AW370" s="1594"/>
      <c r="AX370" s="1594"/>
      <c r="AY370" s="1594"/>
      <c r="AZ370" s="1594"/>
      <c r="BA370" s="1594"/>
      <c r="BB370" s="1594"/>
      <c r="BC370" s="1594"/>
      <c r="BD370" s="1594"/>
      <c r="BE370" s="1594"/>
      <c r="BF370" s="1594"/>
      <c r="BG370" s="1594"/>
      <c r="BH370" s="1594"/>
      <c r="BI370" s="1594"/>
      <c r="BJ370" s="1595"/>
      <c r="BK370" s="1588"/>
      <c r="BL370" s="1588"/>
      <c r="BM370" s="1589"/>
      <c r="BN370" s="1590"/>
      <c r="BO370" s="1588"/>
      <c r="BP370" s="1588"/>
      <c r="BQ370" s="1588"/>
      <c r="BR370" s="1588"/>
      <c r="BS370" s="1589"/>
      <c r="BT370" s="1585"/>
      <c r="BU370" s="1585"/>
      <c r="BV370" s="1585"/>
      <c r="BW370" s="1585"/>
      <c r="BX370" s="1585"/>
      <c r="BY370" s="1585"/>
      <c r="BZ370" s="1585"/>
      <c r="CA370" s="1585"/>
      <c r="CB370" s="1585"/>
      <c r="CC370" s="1585"/>
      <c r="CD370" s="1585"/>
      <c r="CE370" s="1585"/>
      <c r="CH370" s="64" t="str">
        <f t="shared" si="5"/>
        <v/>
      </c>
    </row>
    <row r="371" spans="1:86" ht="19.5" customHeight="1" x14ac:dyDescent="0.2">
      <c r="A371" s="1579"/>
      <c r="B371" s="1579"/>
      <c r="C371" s="1579"/>
      <c r="D371" s="1579"/>
      <c r="E371" s="1579"/>
      <c r="F371" s="1579"/>
      <c r="G371" s="1579"/>
      <c r="H371" s="1579"/>
      <c r="I371" s="1579"/>
      <c r="J371" s="1579"/>
      <c r="K371" s="1579"/>
      <c r="L371" s="1580"/>
      <c r="M371" s="1580"/>
      <c r="N371" s="1580"/>
      <c r="O371" s="1581"/>
      <c r="P371" s="1581"/>
      <c r="Q371" s="1581"/>
      <c r="R371" s="1581"/>
      <c r="S371" s="1581"/>
      <c r="T371" s="1582"/>
      <c r="U371" s="1583"/>
      <c r="V371" s="1581"/>
      <c r="W371" s="1584"/>
      <c r="X371" s="1586"/>
      <c r="Y371" s="1587"/>
      <c r="Z371" s="1587"/>
      <c r="AA371" s="1587"/>
      <c r="AB371" s="1587"/>
      <c r="AC371" s="1587"/>
      <c r="AD371" s="1587"/>
      <c r="AE371" s="1587"/>
      <c r="AF371" s="1587"/>
      <c r="AG371" s="1587"/>
      <c r="AH371" s="1587"/>
      <c r="AI371" s="1587"/>
      <c r="AJ371" s="1587"/>
      <c r="AK371" s="1587"/>
      <c r="AL371" s="1587"/>
      <c r="AM371" s="1587"/>
      <c r="AN371" s="1581"/>
      <c r="AO371" s="1581"/>
      <c r="AP371" s="1582"/>
      <c r="AQ371" s="1583"/>
      <c r="AR371" s="1581"/>
      <c r="AS371" s="1584"/>
      <c r="AT371" s="1591" t="s">
        <v>1203</v>
      </c>
      <c r="AU371" s="1592"/>
      <c r="AV371" s="1593"/>
      <c r="AW371" s="1594"/>
      <c r="AX371" s="1594"/>
      <c r="AY371" s="1594"/>
      <c r="AZ371" s="1594"/>
      <c r="BA371" s="1594"/>
      <c r="BB371" s="1594"/>
      <c r="BC371" s="1594"/>
      <c r="BD371" s="1594"/>
      <c r="BE371" s="1594"/>
      <c r="BF371" s="1594"/>
      <c r="BG371" s="1594"/>
      <c r="BH371" s="1594"/>
      <c r="BI371" s="1594"/>
      <c r="BJ371" s="1595"/>
      <c r="BK371" s="1588"/>
      <c r="BL371" s="1588"/>
      <c r="BM371" s="1589"/>
      <c r="BN371" s="1590"/>
      <c r="BO371" s="1588"/>
      <c r="BP371" s="1588"/>
      <c r="BQ371" s="1588"/>
      <c r="BR371" s="1588"/>
      <c r="BS371" s="1589"/>
      <c r="BT371" s="1585"/>
      <c r="BU371" s="1585"/>
      <c r="BV371" s="1585"/>
      <c r="BW371" s="1585"/>
      <c r="BX371" s="1585"/>
      <c r="BY371" s="1585"/>
      <c r="BZ371" s="1585"/>
      <c r="CA371" s="1585"/>
      <c r="CB371" s="1585"/>
      <c r="CC371" s="1585"/>
      <c r="CD371" s="1585"/>
      <c r="CE371" s="1585"/>
      <c r="CH371" s="64" t="str">
        <f t="shared" si="5"/>
        <v/>
      </c>
    </row>
    <row r="372" spans="1:86" ht="19.5" customHeight="1" x14ac:dyDescent="0.2">
      <c r="A372" s="1602"/>
      <c r="B372" s="1602"/>
      <c r="C372" s="1602"/>
      <c r="D372" s="1602"/>
      <c r="E372" s="1602"/>
      <c r="F372" s="1602"/>
      <c r="G372" s="1602"/>
      <c r="H372" s="1602"/>
      <c r="I372" s="1602"/>
      <c r="J372" s="1602"/>
      <c r="K372" s="1602"/>
      <c r="L372" s="1599"/>
      <c r="M372" s="1599"/>
      <c r="N372" s="1599"/>
      <c r="O372" s="1597"/>
      <c r="P372" s="1597"/>
      <c r="Q372" s="1597"/>
      <c r="R372" s="1597"/>
      <c r="S372" s="1597"/>
      <c r="T372" s="1600"/>
      <c r="U372" s="1596"/>
      <c r="V372" s="1597"/>
      <c r="W372" s="1598"/>
      <c r="X372" s="1586"/>
      <c r="Y372" s="1587"/>
      <c r="Z372" s="1587"/>
      <c r="AA372" s="1587"/>
      <c r="AB372" s="1587"/>
      <c r="AC372" s="1587"/>
      <c r="AD372" s="1587"/>
      <c r="AE372" s="1587"/>
      <c r="AF372" s="1587"/>
      <c r="AG372" s="1587"/>
      <c r="AH372" s="1587"/>
      <c r="AI372" s="1587"/>
      <c r="AJ372" s="1587"/>
      <c r="AK372" s="1587"/>
      <c r="AL372" s="1587"/>
      <c r="AM372" s="1587"/>
      <c r="AN372" s="1597"/>
      <c r="AO372" s="1597"/>
      <c r="AP372" s="1600"/>
      <c r="AQ372" s="1596"/>
      <c r="AR372" s="1597"/>
      <c r="AS372" s="1598"/>
      <c r="AT372" s="1591" t="s">
        <v>1203</v>
      </c>
      <c r="AU372" s="1592"/>
      <c r="AV372" s="1593"/>
      <c r="AW372" s="1594"/>
      <c r="AX372" s="1594"/>
      <c r="AY372" s="1594"/>
      <c r="AZ372" s="1594"/>
      <c r="BA372" s="1594"/>
      <c r="BB372" s="1594"/>
      <c r="BC372" s="1594"/>
      <c r="BD372" s="1594"/>
      <c r="BE372" s="1594"/>
      <c r="BF372" s="1594"/>
      <c r="BG372" s="1594"/>
      <c r="BH372" s="1594"/>
      <c r="BI372" s="1594"/>
      <c r="BJ372" s="1595"/>
      <c r="BK372" s="1603"/>
      <c r="BL372" s="1603"/>
      <c r="BM372" s="1604"/>
      <c r="BN372" s="1605"/>
      <c r="BO372" s="1603"/>
      <c r="BP372" s="1603"/>
      <c r="BQ372" s="1603"/>
      <c r="BR372" s="1603"/>
      <c r="BS372" s="1604"/>
      <c r="BT372" s="1601"/>
      <c r="BU372" s="1601"/>
      <c r="BV372" s="1601"/>
      <c r="BW372" s="1601"/>
      <c r="BX372" s="1601"/>
      <c r="BY372" s="1601"/>
      <c r="BZ372" s="1601"/>
      <c r="CA372" s="1601"/>
      <c r="CB372" s="1601"/>
      <c r="CC372" s="1601"/>
      <c r="CD372" s="1601"/>
      <c r="CE372" s="1601"/>
      <c r="CH372" s="64" t="str">
        <f t="shared" si="5"/>
        <v/>
      </c>
    </row>
    <row r="373" spans="1:86" ht="19.5" customHeight="1" x14ac:dyDescent="0.2">
      <c r="A373" s="1579"/>
      <c r="B373" s="1579"/>
      <c r="C373" s="1579"/>
      <c r="D373" s="1579"/>
      <c r="E373" s="1579"/>
      <c r="F373" s="1579"/>
      <c r="G373" s="1579"/>
      <c r="H373" s="1579"/>
      <c r="I373" s="1579"/>
      <c r="J373" s="1579"/>
      <c r="K373" s="1579"/>
      <c r="L373" s="1580"/>
      <c r="M373" s="1580"/>
      <c r="N373" s="1580"/>
      <c r="O373" s="1581"/>
      <c r="P373" s="1581"/>
      <c r="Q373" s="1581"/>
      <c r="R373" s="1581"/>
      <c r="S373" s="1581"/>
      <c r="T373" s="1582"/>
      <c r="U373" s="1583"/>
      <c r="V373" s="1581"/>
      <c r="W373" s="1584"/>
      <c r="X373" s="1586"/>
      <c r="Y373" s="1587"/>
      <c r="Z373" s="1587"/>
      <c r="AA373" s="1587"/>
      <c r="AB373" s="1587"/>
      <c r="AC373" s="1587"/>
      <c r="AD373" s="1587"/>
      <c r="AE373" s="1587"/>
      <c r="AF373" s="1587"/>
      <c r="AG373" s="1587"/>
      <c r="AH373" s="1587"/>
      <c r="AI373" s="1587"/>
      <c r="AJ373" s="1587"/>
      <c r="AK373" s="1587"/>
      <c r="AL373" s="1587"/>
      <c r="AM373" s="1587"/>
      <c r="AN373" s="1581"/>
      <c r="AO373" s="1581"/>
      <c r="AP373" s="1582"/>
      <c r="AQ373" s="1583"/>
      <c r="AR373" s="1581"/>
      <c r="AS373" s="1584"/>
      <c r="AT373" s="1591" t="s">
        <v>1203</v>
      </c>
      <c r="AU373" s="1592"/>
      <c r="AV373" s="1593"/>
      <c r="AW373" s="1594"/>
      <c r="AX373" s="1594"/>
      <c r="AY373" s="1594"/>
      <c r="AZ373" s="1594"/>
      <c r="BA373" s="1594"/>
      <c r="BB373" s="1594"/>
      <c r="BC373" s="1594"/>
      <c r="BD373" s="1594"/>
      <c r="BE373" s="1594"/>
      <c r="BF373" s="1594"/>
      <c r="BG373" s="1594"/>
      <c r="BH373" s="1594"/>
      <c r="BI373" s="1594"/>
      <c r="BJ373" s="1595"/>
      <c r="BK373" s="1588"/>
      <c r="BL373" s="1588"/>
      <c r="BM373" s="1589"/>
      <c r="BN373" s="1590"/>
      <c r="BO373" s="1588"/>
      <c r="BP373" s="1588"/>
      <c r="BQ373" s="1588"/>
      <c r="BR373" s="1588"/>
      <c r="BS373" s="1589"/>
      <c r="BT373" s="1585"/>
      <c r="BU373" s="1585"/>
      <c r="BV373" s="1585"/>
      <c r="BW373" s="1585"/>
      <c r="BX373" s="1585"/>
      <c r="BY373" s="1585"/>
      <c r="BZ373" s="1585"/>
      <c r="CA373" s="1585"/>
      <c r="CB373" s="1585"/>
      <c r="CC373" s="1585"/>
      <c r="CD373" s="1585"/>
      <c r="CE373" s="1585"/>
      <c r="CH373" s="64" t="str">
        <f t="shared" si="5"/>
        <v/>
      </c>
    </row>
    <row r="374" spans="1:86" ht="19.5" customHeight="1" x14ac:dyDescent="0.2">
      <c r="A374" s="1579"/>
      <c r="B374" s="1579"/>
      <c r="C374" s="1579"/>
      <c r="D374" s="1579"/>
      <c r="E374" s="1579"/>
      <c r="F374" s="1579"/>
      <c r="G374" s="1579"/>
      <c r="H374" s="1579"/>
      <c r="I374" s="1579"/>
      <c r="J374" s="1579"/>
      <c r="K374" s="1579"/>
      <c r="L374" s="1580"/>
      <c r="M374" s="1580"/>
      <c r="N374" s="1580"/>
      <c r="O374" s="1581"/>
      <c r="P374" s="1581"/>
      <c r="Q374" s="1581"/>
      <c r="R374" s="1581"/>
      <c r="S374" s="1581"/>
      <c r="T374" s="1582"/>
      <c r="U374" s="1583"/>
      <c r="V374" s="1581"/>
      <c r="W374" s="1584"/>
      <c r="X374" s="1586"/>
      <c r="Y374" s="1587"/>
      <c r="Z374" s="1587"/>
      <c r="AA374" s="1587"/>
      <c r="AB374" s="1587"/>
      <c r="AC374" s="1587"/>
      <c r="AD374" s="1587"/>
      <c r="AE374" s="1587"/>
      <c r="AF374" s="1587"/>
      <c r="AG374" s="1587"/>
      <c r="AH374" s="1587"/>
      <c r="AI374" s="1587"/>
      <c r="AJ374" s="1587"/>
      <c r="AK374" s="1587"/>
      <c r="AL374" s="1587"/>
      <c r="AM374" s="1587"/>
      <c r="AN374" s="1581"/>
      <c r="AO374" s="1581"/>
      <c r="AP374" s="1582"/>
      <c r="AQ374" s="1583"/>
      <c r="AR374" s="1581"/>
      <c r="AS374" s="1584"/>
      <c r="AT374" s="1591" t="s">
        <v>1203</v>
      </c>
      <c r="AU374" s="1592"/>
      <c r="AV374" s="1593"/>
      <c r="AW374" s="1594"/>
      <c r="AX374" s="1594"/>
      <c r="AY374" s="1594"/>
      <c r="AZ374" s="1594"/>
      <c r="BA374" s="1594"/>
      <c r="BB374" s="1594"/>
      <c r="BC374" s="1594"/>
      <c r="BD374" s="1594"/>
      <c r="BE374" s="1594"/>
      <c r="BF374" s="1594"/>
      <c r="BG374" s="1594"/>
      <c r="BH374" s="1594"/>
      <c r="BI374" s="1594"/>
      <c r="BJ374" s="1595"/>
      <c r="BK374" s="1588"/>
      <c r="BL374" s="1588"/>
      <c r="BM374" s="1589"/>
      <c r="BN374" s="1590"/>
      <c r="BO374" s="1588"/>
      <c r="BP374" s="1588"/>
      <c r="BQ374" s="1588"/>
      <c r="BR374" s="1588"/>
      <c r="BS374" s="1589"/>
      <c r="BT374" s="1585"/>
      <c r="BU374" s="1585"/>
      <c r="BV374" s="1585"/>
      <c r="BW374" s="1585"/>
      <c r="BX374" s="1585"/>
      <c r="BY374" s="1585"/>
      <c r="BZ374" s="1585"/>
      <c r="CA374" s="1585"/>
      <c r="CB374" s="1585"/>
      <c r="CC374" s="1585"/>
      <c r="CD374" s="1585"/>
      <c r="CE374" s="1585"/>
      <c r="CH374" s="64" t="str">
        <f t="shared" si="5"/>
        <v/>
      </c>
    </row>
    <row r="375" spans="1:86" ht="19.5" customHeight="1" x14ac:dyDescent="0.2">
      <c r="A375" s="1579"/>
      <c r="B375" s="1579"/>
      <c r="C375" s="1579"/>
      <c r="D375" s="1579"/>
      <c r="E375" s="1579"/>
      <c r="F375" s="1579"/>
      <c r="G375" s="1579"/>
      <c r="H375" s="1579"/>
      <c r="I375" s="1579"/>
      <c r="J375" s="1579"/>
      <c r="K375" s="1579"/>
      <c r="L375" s="1580"/>
      <c r="M375" s="1580"/>
      <c r="N375" s="1580"/>
      <c r="O375" s="1581"/>
      <c r="P375" s="1581"/>
      <c r="Q375" s="1581"/>
      <c r="R375" s="1581"/>
      <c r="S375" s="1581"/>
      <c r="T375" s="1582"/>
      <c r="U375" s="1583"/>
      <c r="V375" s="1581"/>
      <c r="W375" s="1584"/>
      <c r="X375" s="1586"/>
      <c r="Y375" s="1587"/>
      <c r="Z375" s="1587"/>
      <c r="AA375" s="1587"/>
      <c r="AB375" s="1587"/>
      <c r="AC375" s="1587"/>
      <c r="AD375" s="1587"/>
      <c r="AE375" s="1587"/>
      <c r="AF375" s="1587"/>
      <c r="AG375" s="1587"/>
      <c r="AH375" s="1587"/>
      <c r="AI375" s="1587"/>
      <c r="AJ375" s="1587"/>
      <c r="AK375" s="1587"/>
      <c r="AL375" s="1587"/>
      <c r="AM375" s="1587"/>
      <c r="AN375" s="1581"/>
      <c r="AO375" s="1581"/>
      <c r="AP375" s="1582"/>
      <c r="AQ375" s="1583"/>
      <c r="AR375" s="1581"/>
      <c r="AS375" s="1584"/>
      <c r="AT375" s="1591" t="s">
        <v>1203</v>
      </c>
      <c r="AU375" s="1592"/>
      <c r="AV375" s="1593"/>
      <c r="AW375" s="1594"/>
      <c r="AX375" s="1594"/>
      <c r="AY375" s="1594"/>
      <c r="AZ375" s="1594"/>
      <c r="BA375" s="1594"/>
      <c r="BB375" s="1594"/>
      <c r="BC375" s="1594"/>
      <c r="BD375" s="1594"/>
      <c r="BE375" s="1594"/>
      <c r="BF375" s="1594"/>
      <c r="BG375" s="1594"/>
      <c r="BH375" s="1594"/>
      <c r="BI375" s="1594"/>
      <c r="BJ375" s="1595"/>
      <c r="BK375" s="1588"/>
      <c r="BL375" s="1588"/>
      <c r="BM375" s="1589"/>
      <c r="BN375" s="1590"/>
      <c r="BO375" s="1588"/>
      <c r="BP375" s="1588"/>
      <c r="BQ375" s="1588"/>
      <c r="BR375" s="1588"/>
      <c r="BS375" s="1589"/>
      <c r="BT375" s="1585"/>
      <c r="BU375" s="1585"/>
      <c r="BV375" s="1585"/>
      <c r="BW375" s="1585"/>
      <c r="BX375" s="1585"/>
      <c r="BY375" s="1585"/>
      <c r="BZ375" s="1585"/>
      <c r="CA375" s="1585"/>
      <c r="CB375" s="1585"/>
      <c r="CC375" s="1585"/>
      <c r="CD375" s="1585"/>
      <c r="CE375" s="1585"/>
      <c r="CH375" s="64" t="str">
        <f t="shared" si="5"/>
        <v/>
      </c>
    </row>
    <row r="376" spans="1:86" ht="19.5" customHeight="1" x14ac:dyDescent="0.2">
      <c r="A376" s="1579"/>
      <c r="B376" s="1579"/>
      <c r="C376" s="1579"/>
      <c r="D376" s="1579"/>
      <c r="E376" s="1579"/>
      <c r="F376" s="1579"/>
      <c r="G376" s="1579"/>
      <c r="H376" s="1579"/>
      <c r="I376" s="1579"/>
      <c r="J376" s="1579"/>
      <c r="K376" s="1579"/>
      <c r="L376" s="1580"/>
      <c r="M376" s="1580"/>
      <c r="N376" s="1580"/>
      <c r="O376" s="1581"/>
      <c r="P376" s="1581"/>
      <c r="Q376" s="1581"/>
      <c r="R376" s="1581"/>
      <c r="S376" s="1581"/>
      <c r="T376" s="1582"/>
      <c r="U376" s="1583"/>
      <c r="V376" s="1581"/>
      <c r="W376" s="1584"/>
      <c r="X376" s="1586"/>
      <c r="Y376" s="1587"/>
      <c r="Z376" s="1587"/>
      <c r="AA376" s="1587"/>
      <c r="AB376" s="1587"/>
      <c r="AC376" s="1587"/>
      <c r="AD376" s="1587"/>
      <c r="AE376" s="1587"/>
      <c r="AF376" s="1587"/>
      <c r="AG376" s="1587"/>
      <c r="AH376" s="1587"/>
      <c r="AI376" s="1587"/>
      <c r="AJ376" s="1587"/>
      <c r="AK376" s="1587"/>
      <c r="AL376" s="1587"/>
      <c r="AM376" s="1587"/>
      <c r="AN376" s="1581"/>
      <c r="AO376" s="1581"/>
      <c r="AP376" s="1582"/>
      <c r="AQ376" s="1583"/>
      <c r="AR376" s="1581"/>
      <c r="AS376" s="1584"/>
      <c r="AT376" s="1591" t="s">
        <v>1203</v>
      </c>
      <c r="AU376" s="1592"/>
      <c r="AV376" s="1593"/>
      <c r="AW376" s="1594"/>
      <c r="AX376" s="1594"/>
      <c r="AY376" s="1594"/>
      <c r="AZ376" s="1594"/>
      <c r="BA376" s="1594"/>
      <c r="BB376" s="1594"/>
      <c r="BC376" s="1594"/>
      <c r="BD376" s="1594"/>
      <c r="BE376" s="1594"/>
      <c r="BF376" s="1594"/>
      <c r="BG376" s="1594"/>
      <c r="BH376" s="1594"/>
      <c r="BI376" s="1594"/>
      <c r="BJ376" s="1595"/>
      <c r="BK376" s="1588"/>
      <c r="BL376" s="1588"/>
      <c r="BM376" s="1589"/>
      <c r="BN376" s="1590"/>
      <c r="BO376" s="1588"/>
      <c r="BP376" s="1588"/>
      <c r="BQ376" s="1588"/>
      <c r="BR376" s="1588"/>
      <c r="BS376" s="1589"/>
      <c r="BT376" s="1585"/>
      <c r="BU376" s="1585"/>
      <c r="BV376" s="1585"/>
      <c r="BW376" s="1585"/>
      <c r="BX376" s="1585"/>
      <c r="BY376" s="1585"/>
      <c r="BZ376" s="1585"/>
      <c r="CA376" s="1585"/>
      <c r="CB376" s="1585"/>
      <c r="CC376" s="1585"/>
      <c r="CD376" s="1585"/>
      <c r="CE376" s="1585"/>
      <c r="CH376" s="64" t="str">
        <f t="shared" si="5"/>
        <v/>
      </c>
    </row>
    <row r="377" spans="1:86" ht="19.5" customHeight="1" x14ac:dyDescent="0.2">
      <c r="A377" s="1579"/>
      <c r="B377" s="1579"/>
      <c r="C377" s="1579"/>
      <c r="D377" s="1579"/>
      <c r="E377" s="1579"/>
      <c r="F377" s="1579"/>
      <c r="G377" s="1579"/>
      <c r="H377" s="1579"/>
      <c r="I377" s="1579"/>
      <c r="J377" s="1579"/>
      <c r="K377" s="1579"/>
      <c r="L377" s="1580"/>
      <c r="M377" s="1580"/>
      <c r="N377" s="1580"/>
      <c r="O377" s="1581"/>
      <c r="P377" s="1581"/>
      <c r="Q377" s="1581"/>
      <c r="R377" s="1581"/>
      <c r="S377" s="1581"/>
      <c r="T377" s="1582"/>
      <c r="U377" s="1583"/>
      <c r="V377" s="1581"/>
      <c r="W377" s="1584"/>
      <c r="X377" s="1586"/>
      <c r="Y377" s="1587"/>
      <c r="Z377" s="1587"/>
      <c r="AA377" s="1587"/>
      <c r="AB377" s="1587"/>
      <c r="AC377" s="1587"/>
      <c r="AD377" s="1587"/>
      <c r="AE377" s="1587"/>
      <c r="AF377" s="1587"/>
      <c r="AG377" s="1587"/>
      <c r="AH377" s="1587"/>
      <c r="AI377" s="1587"/>
      <c r="AJ377" s="1587"/>
      <c r="AK377" s="1587"/>
      <c r="AL377" s="1587"/>
      <c r="AM377" s="1587"/>
      <c r="AN377" s="1581"/>
      <c r="AO377" s="1581"/>
      <c r="AP377" s="1582"/>
      <c r="AQ377" s="1583"/>
      <c r="AR377" s="1581"/>
      <c r="AS377" s="1584"/>
      <c r="AT377" s="1591" t="s">
        <v>1203</v>
      </c>
      <c r="AU377" s="1592"/>
      <c r="AV377" s="1593"/>
      <c r="AW377" s="1594"/>
      <c r="AX377" s="1594"/>
      <c r="AY377" s="1594"/>
      <c r="AZ377" s="1594"/>
      <c r="BA377" s="1594"/>
      <c r="BB377" s="1594"/>
      <c r="BC377" s="1594"/>
      <c r="BD377" s="1594"/>
      <c r="BE377" s="1594"/>
      <c r="BF377" s="1594"/>
      <c r="BG377" s="1594"/>
      <c r="BH377" s="1594"/>
      <c r="BI377" s="1594"/>
      <c r="BJ377" s="1595"/>
      <c r="BK377" s="1588"/>
      <c r="BL377" s="1588"/>
      <c r="BM377" s="1589"/>
      <c r="BN377" s="1590"/>
      <c r="BO377" s="1588"/>
      <c r="BP377" s="1588"/>
      <c r="BQ377" s="1588"/>
      <c r="BR377" s="1588"/>
      <c r="BS377" s="1589"/>
      <c r="BT377" s="1585"/>
      <c r="BU377" s="1585"/>
      <c r="BV377" s="1585"/>
      <c r="BW377" s="1585"/>
      <c r="BX377" s="1585"/>
      <c r="BY377" s="1585"/>
      <c r="BZ377" s="1585"/>
      <c r="CA377" s="1585"/>
      <c r="CB377" s="1585"/>
      <c r="CC377" s="1585"/>
      <c r="CD377" s="1585"/>
      <c r="CE377" s="1585"/>
      <c r="CH377" s="64" t="str">
        <f t="shared" si="5"/>
        <v/>
      </c>
    </row>
    <row r="378" spans="1:86" ht="19.5" customHeight="1" x14ac:dyDescent="0.2">
      <c r="A378" s="1579"/>
      <c r="B378" s="1579"/>
      <c r="C378" s="1579"/>
      <c r="D378" s="1579"/>
      <c r="E378" s="1579"/>
      <c r="F378" s="1579"/>
      <c r="G378" s="1579"/>
      <c r="H378" s="1579"/>
      <c r="I378" s="1579"/>
      <c r="J378" s="1579"/>
      <c r="K378" s="1579"/>
      <c r="L378" s="1580"/>
      <c r="M378" s="1580"/>
      <c r="N378" s="1580"/>
      <c r="O378" s="1581"/>
      <c r="P378" s="1581"/>
      <c r="Q378" s="1581"/>
      <c r="R378" s="1581"/>
      <c r="S378" s="1581"/>
      <c r="T378" s="1582"/>
      <c r="U378" s="1583"/>
      <c r="V378" s="1581"/>
      <c r="W378" s="1584"/>
      <c r="X378" s="1586"/>
      <c r="Y378" s="1587"/>
      <c r="Z378" s="1587"/>
      <c r="AA378" s="1587"/>
      <c r="AB378" s="1587"/>
      <c r="AC378" s="1587"/>
      <c r="AD378" s="1587"/>
      <c r="AE378" s="1587"/>
      <c r="AF378" s="1587"/>
      <c r="AG378" s="1587"/>
      <c r="AH378" s="1587"/>
      <c r="AI378" s="1587"/>
      <c r="AJ378" s="1587"/>
      <c r="AK378" s="1587"/>
      <c r="AL378" s="1587"/>
      <c r="AM378" s="1587"/>
      <c r="AN378" s="1581"/>
      <c r="AO378" s="1581"/>
      <c r="AP378" s="1582"/>
      <c r="AQ378" s="1583"/>
      <c r="AR378" s="1581"/>
      <c r="AS378" s="1584"/>
      <c r="AT378" s="1591" t="s">
        <v>1203</v>
      </c>
      <c r="AU378" s="1592"/>
      <c r="AV378" s="1593"/>
      <c r="AW378" s="1594"/>
      <c r="AX378" s="1594"/>
      <c r="AY378" s="1594"/>
      <c r="AZ378" s="1594"/>
      <c r="BA378" s="1594"/>
      <c r="BB378" s="1594"/>
      <c r="BC378" s="1594"/>
      <c r="BD378" s="1594"/>
      <c r="BE378" s="1594"/>
      <c r="BF378" s="1594"/>
      <c r="BG378" s="1594"/>
      <c r="BH378" s="1594"/>
      <c r="BI378" s="1594"/>
      <c r="BJ378" s="1595"/>
      <c r="BK378" s="1588"/>
      <c r="BL378" s="1588"/>
      <c r="BM378" s="1589"/>
      <c r="BN378" s="1590"/>
      <c r="BO378" s="1588"/>
      <c r="BP378" s="1588"/>
      <c r="BQ378" s="1588"/>
      <c r="BR378" s="1588"/>
      <c r="BS378" s="1589"/>
      <c r="BT378" s="1585"/>
      <c r="BU378" s="1585"/>
      <c r="BV378" s="1585"/>
      <c r="BW378" s="1585"/>
      <c r="BX378" s="1585"/>
      <c r="BY378" s="1585"/>
      <c r="BZ378" s="1585"/>
      <c r="CA378" s="1585"/>
      <c r="CB378" s="1585"/>
      <c r="CC378" s="1585"/>
      <c r="CD378" s="1585"/>
      <c r="CE378" s="1585"/>
      <c r="CH378" s="64" t="str">
        <f t="shared" si="5"/>
        <v/>
      </c>
    </row>
    <row r="379" spans="1:86" ht="19.5" customHeight="1" x14ac:dyDescent="0.2">
      <c r="A379" s="1579"/>
      <c r="B379" s="1579"/>
      <c r="C379" s="1579"/>
      <c r="D379" s="1579"/>
      <c r="E379" s="1579"/>
      <c r="F379" s="1579"/>
      <c r="G379" s="1579"/>
      <c r="H379" s="1579"/>
      <c r="I379" s="1579"/>
      <c r="J379" s="1579"/>
      <c r="K379" s="1579"/>
      <c r="L379" s="1580"/>
      <c r="M379" s="1580"/>
      <c r="N379" s="1580"/>
      <c r="O379" s="1581"/>
      <c r="P379" s="1581"/>
      <c r="Q379" s="1581"/>
      <c r="R379" s="1581"/>
      <c r="S379" s="1581"/>
      <c r="T379" s="1582"/>
      <c r="U379" s="1583"/>
      <c r="V379" s="1581"/>
      <c r="W379" s="1584"/>
      <c r="X379" s="1586"/>
      <c r="Y379" s="1587"/>
      <c r="Z379" s="1587"/>
      <c r="AA379" s="1587"/>
      <c r="AB379" s="1587"/>
      <c r="AC379" s="1587"/>
      <c r="AD379" s="1587"/>
      <c r="AE379" s="1587"/>
      <c r="AF379" s="1587"/>
      <c r="AG379" s="1587"/>
      <c r="AH379" s="1587"/>
      <c r="AI379" s="1587"/>
      <c r="AJ379" s="1587"/>
      <c r="AK379" s="1587"/>
      <c r="AL379" s="1587"/>
      <c r="AM379" s="1587"/>
      <c r="AN379" s="1581"/>
      <c r="AO379" s="1581"/>
      <c r="AP379" s="1582"/>
      <c r="AQ379" s="1583"/>
      <c r="AR379" s="1581"/>
      <c r="AS379" s="1584"/>
      <c r="AT379" s="1591" t="s">
        <v>1203</v>
      </c>
      <c r="AU379" s="1592"/>
      <c r="AV379" s="1593"/>
      <c r="AW379" s="1594"/>
      <c r="AX379" s="1594"/>
      <c r="AY379" s="1594"/>
      <c r="AZ379" s="1594"/>
      <c r="BA379" s="1594"/>
      <c r="BB379" s="1594"/>
      <c r="BC379" s="1594"/>
      <c r="BD379" s="1594"/>
      <c r="BE379" s="1594"/>
      <c r="BF379" s="1594"/>
      <c r="BG379" s="1594"/>
      <c r="BH379" s="1594"/>
      <c r="BI379" s="1594"/>
      <c r="BJ379" s="1595"/>
      <c r="BK379" s="1588"/>
      <c r="BL379" s="1588"/>
      <c r="BM379" s="1589"/>
      <c r="BN379" s="1590"/>
      <c r="BO379" s="1588"/>
      <c r="BP379" s="1588"/>
      <c r="BQ379" s="1588"/>
      <c r="BR379" s="1588"/>
      <c r="BS379" s="1589"/>
      <c r="BT379" s="1585"/>
      <c r="BU379" s="1585"/>
      <c r="BV379" s="1585"/>
      <c r="BW379" s="1585"/>
      <c r="BX379" s="1585"/>
      <c r="BY379" s="1585"/>
      <c r="BZ379" s="1585"/>
      <c r="CA379" s="1585"/>
      <c r="CB379" s="1585"/>
      <c r="CC379" s="1585"/>
      <c r="CD379" s="1585"/>
      <c r="CE379" s="1585"/>
      <c r="CH379" s="64" t="str">
        <f t="shared" si="5"/>
        <v/>
      </c>
    </row>
    <row r="380" spans="1:86" ht="19.5" customHeight="1" x14ac:dyDescent="0.2">
      <c r="A380" s="1579"/>
      <c r="B380" s="1579"/>
      <c r="C380" s="1579"/>
      <c r="D380" s="1579"/>
      <c r="E380" s="1579"/>
      <c r="F380" s="1579"/>
      <c r="G380" s="1579"/>
      <c r="H380" s="1579"/>
      <c r="I380" s="1579"/>
      <c r="J380" s="1579"/>
      <c r="K380" s="1579"/>
      <c r="L380" s="1580"/>
      <c r="M380" s="1580"/>
      <c r="N380" s="1580"/>
      <c r="O380" s="1581"/>
      <c r="P380" s="1581"/>
      <c r="Q380" s="1581"/>
      <c r="R380" s="1581"/>
      <c r="S380" s="1581"/>
      <c r="T380" s="1582"/>
      <c r="U380" s="1583"/>
      <c r="V380" s="1581"/>
      <c r="W380" s="1584"/>
      <c r="X380" s="1586"/>
      <c r="Y380" s="1587"/>
      <c r="Z380" s="1587"/>
      <c r="AA380" s="1587"/>
      <c r="AB380" s="1587"/>
      <c r="AC380" s="1587"/>
      <c r="AD380" s="1587"/>
      <c r="AE380" s="1587"/>
      <c r="AF380" s="1587"/>
      <c r="AG380" s="1587"/>
      <c r="AH380" s="1587"/>
      <c r="AI380" s="1587"/>
      <c r="AJ380" s="1587"/>
      <c r="AK380" s="1587"/>
      <c r="AL380" s="1587"/>
      <c r="AM380" s="1587"/>
      <c r="AN380" s="1581"/>
      <c r="AO380" s="1581"/>
      <c r="AP380" s="1582"/>
      <c r="AQ380" s="1583"/>
      <c r="AR380" s="1581"/>
      <c r="AS380" s="1584"/>
      <c r="AT380" s="1591" t="s">
        <v>1203</v>
      </c>
      <c r="AU380" s="1592"/>
      <c r="AV380" s="1593"/>
      <c r="AW380" s="1594"/>
      <c r="AX380" s="1594"/>
      <c r="AY380" s="1594"/>
      <c r="AZ380" s="1594"/>
      <c r="BA380" s="1594"/>
      <c r="BB380" s="1594"/>
      <c r="BC380" s="1594"/>
      <c r="BD380" s="1594"/>
      <c r="BE380" s="1594"/>
      <c r="BF380" s="1594"/>
      <c r="BG380" s="1594"/>
      <c r="BH380" s="1594"/>
      <c r="BI380" s="1594"/>
      <c r="BJ380" s="1595"/>
      <c r="BK380" s="1588"/>
      <c r="BL380" s="1588"/>
      <c r="BM380" s="1589"/>
      <c r="BN380" s="1590"/>
      <c r="BO380" s="1588"/>
      <c r="BP380" s="1588"/>
      <c r="BQ380" s="1588"/>
      <c r="BR380" s="1588"/>
      <c r="BS380" s="1589"/>
      <c r="BT380" s="1585"/>
      <c r="BU380" s="1585"/>
      <c r="BV380" s="1585"/>
      <c r="BW380" s="1585"/>
      <c r="BX380" s="1585"/>
      <c r="BY380" s="1585"/>
      <c r="BZ380" s="1585"/>
      <c r="CA380" s="1585"/>
      <c r="CB380" s="1585"/>
      <c r="CC380" s="1585"/>
      <c r="CD380" s="1585"/>
      <c r="CE380" s="1585"/>
      <c r="CH380" s="64" t="str">
        <f t="shared" si="5"/>
        <v/>
      </c>
    </row>
    <row r="381" spans="1:86" ht="19.5" customHeight="1" x14ac:dyDescent="0.2">
      <c r="A381" s="1579"/>
      <c r="B381" s="1579"/>
      <c r="C381" s="1579"/>
      <c r="D381" s="1579"/>
      <c r="E381" s="1579"/>
      <c r="F381" s="1579"/>
      <c r="G381" s="1579"/>
      <c r="H381" s="1579"/>
      <c r="I381" s="1579"/>
      <c r="J381" s="1579"/>
      <c r="K381" s="1579"/>
      <c r="L381" s="1580"/>
      <c r="M381" s="1580"/>
      <c r="N381" s="1580"/>
      <c r="O381" s="1581"/>
      <c r="P381" s="1581"/>
      <c r="Q381" s="1581"/>
      <c r="R381" s="1581"/>
      <c r="S381" s="1581"/>
      <c r="T381" s="1582"/>
      <c r="U381" s="1583"/>
      <c r="V381" s="1581"/>
      <c r="W381" s="1584"/>
      <c r="X381" s="1586"/>
      <c r="Y381" s="1587"/>
      <c r="Z381" s="1587"/>
      <c r="AA381" s="1587"/>
      <c r="AB381" s="1587"/>
      <c r="AC381" s="1587"/>
      <c r="AD381" s="1587"/>
      <c r="AE381" s="1587"/>
      <c r="AF381" s="1587"/>
      <c r="AG381" s="1587"/>
      <c r="AH381" s="1587"/>
      <c r="AI381" s="1587"/>
      <c r="AJ381" s="1587"/>
      <c r="AK381" s="1587"/>
      <c r="AL381" s="1587"/>
      <c r="AM381" s="1587"/>
      <c r="AN381" s="1581"/>
      <c r="AO381" s="1581"/>
      <c r="AP381" s="1582"/>
      <c r="AQ381" s="1583"/>
      <c r="AR381" s="1581"/>
      <c r="AS381" s="1584"/>
      <c r="AT381" s="1591" t="s">
        <v>1203</v>
      </c>
      <c r="AU381" s="1592"/>
      <c r="AV381" s="1593"/>
      <c r="AW381" s="1594"/>
      <c r="AX381" s="1594"/>
      <c r="AY381" s="1594"/>
      <c r="AZ381" s="1594"/>
      <c r="BA381" s="1594"/>
      <c r="BB381" s="1594"/>
      <c r="BC381" s="1594"/>
      <c r="BD381" s="1594"/>
      <c r="BE381" s="1594"/>
      <c r="BF381" s="1594"/>
      <c r="BG381" s="1594"/>
      <c r="BH381" s="1594"/>
      <c r="BI381" s="1594"/>
      <c r="BJ381" s="1595"/>
      <c r="BK381" s="1588"/>
      <c r="BL381" s="1588"/>
      <c r="BM381" s="1589"/>
      <c r="BN381" s="1590"/>
      <c r="BO381" s="1588"/>
      <c r="BP381" s="1588"/>
      <c r="BQ381" s="1588"/>
      <c r="BR381" s="1588"/>
      <c r="BS381" s="1589"/>
      <c r="BT381" s="1585"/>
      <c r="BU381" s="1585"/>
      <c r="BV381" s="1585"/>
      <c r="BW381" s="1585"/>
      <c r="BX381" s="1585"/>
      <c r="BY381" s="1585"/>
      <c r="BZ381" s="1585"/>
      <c r="CA381" s="1585"/>
      <c r="CB381" s="1585"/>
      <c r="CC381" s="1585"/>
      <c r="CD381" s="1585"/>
      <c r="CE381" s="1585"/>
      <c r="CH381" s="64" t="str">
        <f t="shared" si="5"/>
        <v/>
      </c>
    </row>
    <row r="382" spans="1:86" ht="19.5" customHeight="1" x14ac:dyDescent="0.2">
      <c r="A382" s="1579"/>
      <c r="B382" s="1579"/>
      <c r="C382" s="1579"/>
      <c r="D382" s="1579"/>
      <c r="E382" s="1579"/>
      <c r="F382" s="1579"/>
      <c r="G382" s="1579"/>
      <c r="H382" s="1579"/>
      <c r="I382" s="1579"/>
      <c r="J382" s="1579"/>
      <c r="K382" s="1579"/>
      <c r="L382" s="1580"/>
      <c r="M382" s="1580"/>
      <c r="N382" s="1580"/>
      <c r="O382" s="1581"/>
      <c r="P382" s="1581"/>
      <c r="Q382" s="1581"/>
      <c r="R382" s="1581"/>
      <c r="S382" s="1581"/>
      <c r="T382" s="1582"/>
      <c r="U382" s="1583"/>
      <c r="V382" s="1581"/>
      <c r="W382" s="1584"/>
      <c r="X382" s="1586"/>
      <c r="Y382" s="1587"/>
      <c r="Z382" s="1587"/>
      <c r="AA382" s="1587"/>
      <c r="AB382" s="1587"/>
      <c r="AC382" s="1587"/>
      <c r="AD382" s="1587"/>
      <c r="AE382" s="1587"/>
      <c r="AF382" s="1587"/>
      <c r="AG382" s="1587"/>
      <c r="AH382" s="1587"/>
      <c r="AI382" s="1587"/>
      <c r="AJ382" s="1587"/>
      <c r="AK382" s="1587"/>
      <c r="AL382" s="1587"/>
      <c r="AM382" s="1587"/>
      <c r="AN382" s="1581"/>
      <c r="AO382" s="1581"/>
      <c r="AP382" s="1582"/>
      <c r="AQ382" s="1583"/>
      <c r="AR382" s="1581"/>
      <c r="AS382" s="1584"/>
      <c r="AT382" s="1591" t="s">
        <v>1203</v>
      </c>
      <c r="AU382" s="1592"/>
      <c r="AV382" s="1593"/>
      <c r="AW382" s="1594"/>
      <c r="AX382" s="1594"/>
      <c r="AY382" s="1594"/>
      <c r="AZ382" s="1594"/>
      <c r="BA382" s="1594"/>
      <c r="BB382" s="1594"/>
      <c r="BC382" s="1594"/>
      <c r="BD382" s="1594"/>
      <c r="BE382" s="1594"/>
      <c r="BF382" s="1594"/>
      <c r="BG382" s="1594"/>
      <c r="BH382" s="1594"/>
      <c r="BI382" s="1594"/>
      <c r="BJ382" s="1595"/>
      <c r="BK382" s="1588"/>
      <c r="BL382" s="1588"/>
      <c r="BM382" s="1589"/>
      <c r="BN382" s="1590"/>
      <c r="BO382" s="1588"/>
      <c r="BP382" s="1588"/>
      <c r="BQ382" s="1588"/>
      <c r="BR382" s="1588"/>
      <c r="BS382" s="1589"/>
      <c r="BT382" s="1585"/>
      <c r="BU382" s="1585"/>
      <c r="BV382" s="1585"/>
      <c r="BW382" s="1585"/>
      <c r="BX382" s="1585"/>
      <c r="BY382" s="1585"/>
      <c r="BZ382" s="1585"/>
      <c r="CA382" s="1585"/>
      <c r="CB382" s="1585"/>
      <c r="CC382" s="1585"/>
      <c r="CD382" s="1585"/>
      <c r="CE382" s="1585"/>
      <c r="CH382" s="64" t="str">
        <f t="shared" si="5"/>
        <v/>
      </c>
    </row>
    <row r="383" spans="1:86" ht="19.5" customHeight="1" x14ac:dyDescent="0.2">
      <c r="A383" s="1579"/>
      <c r="B383" s="1579"/>
      <c r="C383" s="1579"/>
      <c r="D383" s="1579"/>
      <c r="E383" s="1579"/>
      <c r="F383" s="1579"/>
      <c r="G383" s="1579"/>
      <c r="H383" s="1579"/>
      <c r="I383" s="1579"/>
      <c r="J383" s="1579"/>
      <c r="K383" s="1579"/>
      <c r="L383" s="1580"/>
      <c r="M383" s="1580"/>
      <c r="N383" s="1580"/>
      <c r="O383" s="1581"/>
      <c r="P383" s="1581"/>
      <c r="Q383" s="1581"/>
      <c r="R383" s="1581"/>
      <c r="S383" s="1581"/>
      <c r="T383" s="1582"/>
      <c r="U383" s="1583"/>
      <c r="V383" s="1581"/>
      <c r="W383" s="1584"/>
      <c r="X383" s="1586"/>
      <c r="Y383" s="1587"/>
      <c r="Z383" s="1587"/>
      <c r="AA383" s="1587"/>
      <c r="AB383" s="1587"/>
      <c r="AC383" s="1587"/>
      <c r="AD383" s="1587"/>
      <c r="AE383" s="1587"/>
      <c r="AF383" s="1587"/>
      <c r="AG383" s="1587"/>
      <c r="AH383" s="1587"/>
      <c r="AI383" s="1587"/>
      <c r="AJ383" s="1587"/>
      <c r="AK383" s="1587"/>
      <c r="AL383" s="1587"/>
      <c r="AM383" s="1587"/>
      <c r="AN383" s="1581"/>
      <c r="AO383" s="1581"/>
      <c r="AP383" s="1582"/>
      <c r="AQ383" s="1583"/>
      <c r="AR383" s="1581"/>
      <c r="AS383" s="1584"/>
      <c r="AT383" s="1591" t="s">
        <v>1203</v>
      </c>
      <c r="AU383" s="1592"/>
      <c r="AV383" s="1593"/>
      <c r="AW383" s="1594"/>
      <c r="AX383" s="1594"/>
      <c r="AY383" s="1594"/>
      <c r="AZ383" s="1594"/>
      <c r="BA383" s="1594"/>
      <c r="BB383" s="1594"/>
      <c r="BC383" s="1594"/>
      <c r="BD383" s="1594"/>
      <c r="BE383" s="1594"/>
      <c r="BF383" s="1594"/>
      <c r="BG383" s="1594"/>
      <c r="BH383" s="1594"/>
      <c r="BI383" s="1594"/>
      <c r="BJ383" s="1595"/>
      <c r="BK383" s="1588"/>
      <c r="BL383" s="1588"/>
      <c r="BM383" s="1589"/>
      <c r="BN383" s="1590"/>
      <c r="BO383" s="1588"/>
      <c r="BP383" s="1588"/>
      <c r="BQ383" s="1588"/>
      <c r="BR383" s="1588"/>
      <c r="BS383" s="1589"/>
      <c r="BT383" s="1585"/>
      <c r="BU383" s="1585"/>
      <c r="BV383" s="1585"/>
      <c r="BW383" s="1585"/>
      <c r="BX383" s="1585"/>
      <c r="BY383" s="1585"/>
      <c r="BZ383" s="1585"/>
      <c r="CA383" s="1585"/>
      <c r="CB383" s="1585"/>
      <c r="CC383" s="1585"/>
      <c r="CD383" s="1585"/>
      <c r="CE383" s="1585"/>
      <c r="CH383" s="64" t="str">
        <f t="shared" si="5"/>
        <v/>
      </c>
    </row>
    <row r="384" spans="1:86" ht="19.5" customHeight="1" x14ac:dyDescent="0.2">
      <c r="A384" s="1579"/>
      <c r="B384" s="1579"/>
      <c r="C384" s="1579"/>
      <c r="D384" s="1579"/>
      <c r="E384" s="1579"/>
      <c r="F384" s="1579"/>
      <c r="G384" s="1579"/>
      <c r="H384" s="1579"/>
      <c r="I384" s="1579"/>
      <c r="J384" s="1579"/>
      <c r="K384" s="1579"/>
      <c r="L384" s="1580"/>
      <c r="M384" s="1580"/>
      <c r="N384" s="1580"/>
      <c r="O384" s="1581"/>
      <c r="P384" s="1581"/>
      <c r="Q384" s="1581"/>
      <c r="R384" s="1581"/>
      <c r="S384" s="1581"/>
      <c r="T384" s="1582"/>
      <c r="U384" s="1583"/>
      <c r="V384" s="1581"/>
      <c r="W384" s="1584"/>
      <c r="X384" s="1586"/>
      <c r="Y384" s="1587"/>
      <c r="Z384" s="1587"/>
      <c r="AA384" s="1587"/>
      <c r="AB384" s="1587"/>
      <c r="AC384" s="1587"/>
      <c r="AD384" s="1587"/>
      <c r="AE384" s="1587"/>
      <c r="AF384" s="1587"/>
      <c r="AG384" s="1587"/>
      <c r="AH384" s="1587"/>
      <c r="AI384" s="1587"/>
      <c r="AJ384" s="1587"/>
      <c r="AK384" s="1587"/>
      <c r="AL384" s="1587"/>
      <c r="AM384" s="1587"/>
      <c r="AN384" s="1581"/>
      <c r="AO384" s="1581"/>
      <c r="AP384" s="1582"/>
      <c r="AQ384" s="1583"/>
      <c r="AR384" s="1581"/>
      <c r="AS384" s="1584"/>
      <c r="AT384" s="1591" t="s">
        <v>1203</v>
      </c>
      <c r="AU384" s="1592"/>
      <c r="AV384" s="1593"/>
      <c r="AW384" s="1594"/>
      <c r="AX384" s="1594"/>
      <c r="AY384" s="1594"/>
      <c r="AZ384" s="1594"/>
      <c r="BA384" s="1594"/>
      <c r="BB384" s="1594"/>
      <c r="BC384" s="1594"/>
      <c r="BD384" s="1594"/>
      <c r="BE384" s="1594"/>
      <c r="BF384" s="1594"/>
      <c r="BG384" s="1594"/>
      <c r="BH384" s="1594"/>
      <c r="BI384" s="1594"/>
      <c r="BJ384" s="1595"/>
      <c r="BK384" s="1588"/>
      <c r="BL384" s="1588"/>
      <c r="BM384" s="1589"/>
      <c r="BN384" s="1590"/>
      <c r="BO384" s="1588"/>
      <c r="BP384" s="1588"/>
      <c r="BQ384" s="1588"/>
      <c r="BR384" s="1588"/>
      <c r="BS384" s="1589"/>
      <c r="BT384" s="1585"/>
      <c r="BU384" s="1585"/>
      <c r="BV384" s="1585"/>
      <c r="BW384" s="1585"/>
      <c r="BX384" s="1585"/>
      <c r="BY384" s="1585"/>
      <c r="BZ384" s="1585"/>
      <c r="CA384" s="1585"/>
      <c r="CB384" s="1585"/>
      <c r="CC384" s="1585"/>
      <c r="CD384" s="1585"/>
      <c r="CE384" s="1585"/>
      <c r="CH384" s="64" t="str">
        <f t="shared" si="5"/>
        <v/>
      </c>
    </row>
    <row r="385" spans="1:86" ht="19.5" customHeight="1" x14ac:dyDescent="0.2">
      <c r="A385" s="1579"/>
      <c r="B385" s="1579"/>
      <c r="C385" s="1579"/>
      <c r="D385" s="1579"/>
      <c r="E385" s="1579"/>
      <c r="F385" s="1579"/>
      <c r="G385" s="1579"/>
      <c r="H385" s="1579"/>
      <c r="I385" s="1579"/>
      <c r="J385" s="1579"/>
      <c r="K385" s="1579"/>
      <c r="L385" s="1580"/>
      <c r="M385" s="1580"/>
      <c r="N385" s="1580"/>
      <c r="O385" s="1581"/>
      <c r="P385" s="1581"/>
      <c r="Q385" s="1581"/>
      <c r="R385" s="1581"/>
      <c r="S385" s="1581"/>
      <c r="T385" s="1582"/>
      <c r="U385" s="1583"/>
      <c r="V385" s="1581"/>
      <c r="W385" s="1584"/>
      <c r="X385" s="1586"/>
      <c r="Y385" s="1587"/>
      <c r="Z385" s="1587"/>
      <c r="AA385" s="1587"/>
      <c r="AB385" s="1587"/>
      <c r="AC385" s="1587"/>
      <c r="AD385" s="1587"/>
      <c r="AE385" s="1587"/>
      <c r="AF385" s="1587"/>
      <c r="AG385" s="1587"/>
      <c r="AH385" s="1587"/>
      <c r="AI385" s="1587"/>
      <c r="AJ385" s="1587"/>
      <c r="AK385" s="1587"/>
      <c r="AL385" s="1587"/>
      <c r="AM385" s="1587"/>
      <c r="AN385" s="1581"/>
      <c r="AO385" s="1581"/>
      <c r="AP385" s="1582"/>
      <c r="AQ385" s="1583"/>
      <c r="AR385" s="1581"/>
      <c r="AS385" s="1584"/>
      <c r="AT385" s="1591" t="s">
        <v>1203</v>
      </c>
      <c r="AU385" s="1592"/>
      <c r="AV385" s="1593"/>
      <c r="AW385" s="1594"/>
      <c r="AX385" s="1594"/>
      <c r="AY385" s="1594"/>
      <c r="AZ385" s="1594"/>
      <c r="BA385" s="1594"/>
      <c r="BB385" s="1594"/>
      <c r="BC385" s="1594"/>
      <c r="BD385" s="1594"/>
      <c r="BE385" s="1594"/>
      <c r="BF385" s="1594"/>
      <c r="BG385" s="1594"/>
      <c r="BH385" s="1594"/>
      <c r="BI385" s="1594"/>
      <c r="BJ385" s="1595"/>
      <c r="BK385" s="1588"/>
      <c r="BL385" s="1588"/>
      <c r="BM385" s="1589"/>
      <c r="BN385" s="1590"/>
      <c r="BO385" s="1588"/>
      <c r="BP385" s="1588"/>
      <c r="BQ385" s="1588"/>
      <c r="BR385" s="1588"/>
      <c r="BS385" s="1589"/>
      <c r="BT385" s="1585"/>
      <c r="BU385" s="1585"/>
      <c r="BV385" s="1585"/>
      <c r="BW385" s="1585"/>
      <c r="BX385" s="1585"/>
      <c r="BY385" s="1585"/>
      <c r="BZ385" s="1585"/>
      <c r="CA385" s="1585"/>
      <c r="CB385" s="1585"/>
      <c r="CC385" s="1585"/>
      <c r="CD385" s="1585"/>
      <c r="CE385" s="1585"/>
      <c r="CH385" s="64" t="str">
        <f t="shared" si="5"/>
        <v/>
      </c>
    </row>
    <row r="386" spans="1:86" ht="19.5" customHeight="1" x14ac:dyDescent="0.2">
      <c r="A386" s="1579"/>
      <c r="B386" s="1579"/>
      <c r="C386" s="1579"/>
      <c r="D386" s="1579"/>
      <c r="E386" s="1579"/>
      <c r="F386" s="1579"/>
      <c r="G386" s="1579"/>
      <c r="H386" s="1579"/>
      <c r="I386" s="1579"/>
      <c r="J386" s="1579"/>
      <c r="K386" s="1579"/>
      <c r="L386" s="1580"/>
      <c r="M386" s="1580"/>
      <c r="N386" s="1580"/>
      <c r="O386" s="1581"/>
      <c r="P386" s="1581"/>
      <c r="Q386" s="1581"/>
      <c r="R386" s="1581"/>
      <c r="S386" s="1581"/>
      <c r="T386" s="1582"/>
      <c r="U386" s="1583"/>
      <c r="V386" s="1581"/>
      <c r="W386" s="1584"/>
      <c r="X386" s="1586"/>
      <c r="Y386" s="1587"/>
      <c r="Z386" s="1587"/>
      <c r="AA386" s="1587"/>
      <c r="AB386" s="1587"/>
      <c r="AC386" s="1587"/>
      <c r="AD386" s="1587"/>
      <c r="AE386" s="1587"/>
      <c r="AF386" s="1587"/>
      <c r="AG386" s="1587"/>
      <c r="AH386" s="1587"/>
      <c r="AI386" s="1587"/>
      <c r="AJ386" s="1587"/>
      <c r="AK386" s="1587"/>
      <c r="AL386" s="1587"/>
      <c r="AM386" s="1587"/>
      <c r="AN386" s="1581"/>
      <c r="AO386" s="1581"/>
      <c r="AP386" s="1582"/>
      <c r="AQ386" s="1583"/>
      <c r="AR386" s="1581"/>
      <c r="AS386" s="1584"/>
      <c r="AT386" s="1591" t="s">
        <v>1203</v>
      </c>
      <c r="AU386" s="1592"/>
      <c r="AV386" s="1593"/>
      <c r="AW386" s="1594"/>
      <c r="AX386" s="1594"/>
      <c r="AY386" s="1594"/>
      <c r="AZ386" s="1594"/>
      <c r="BA386" s="1594"/>
      <c r="BB386" s="1594"/>
      <c r="BC386" s="1594"/>
      <c r="BD386" s="1594"/>
      <c r="BE386" s="1594"/>
      <c r="BF386" s="1594"/>
      <c r="BG386" s="1594"/>
      <c r="BH386" s="1594"/>
      <c r="BI386" s="1594"/>
      <c r="BJ386" s="1595"/>
      <c r="BK386" s="1588"/>
      <c r="BL386" s="1588"/>
      <c r="BM386" s="1589"/>
      <c r="BN386" s="1590"/>
      <c r="BO386" s="1588"/>
      <c r="BP386" s="1588"/>
      <c r="BQ386" s="1588"/>
      <c r="BR386" s="1588"/>
      <c r="BS386" s="1589"/>
      <c r="BT386" s="1585"/>
      <c r="BU386" s="1585"/>
      <c r="BV386" s="1585"/>
      <c r="BW386" s="1585"/>
      <c r="BX386" s="1585"/>
      <c r="BY386" s="1585"/>
      <c r="BZ386" s="1585"/>
      <c r="CA386" s="1585"/>
      <c r="CB386" s="1585"/>
      <c r="CC386" s="1585"/>
      <c r="CD386" s="1585"/>
      <c r="CE386" s="1585"/>
      <c r="CH386" s="64" t="str">
        <f t="shared" si="5"/>
        <v/>
      </c>
    </row>
    <row r="387" spans="1:86" ht="19.5" customHeight="1" x14ac:dyDescent="0.2">
      <c r="A387" s="1579"/>
      <c r="B387" s="1579"/>
      <c r="C387" s="1579"/>
      <c r="D387" s="1579"/>
      <c r="E387" s="1579"/>
      <c r="F387" s="1579"/>
      <c r="G387" s="1579"/>
      <c r="H387" s="1579"/>
      <c r="I387" s="1579"/>
      <c r="J387" s="1579"/>
      <c r="K387" s="1579"/>
      <c r="L387" s="1580"/>
      <c r="M387" s="1580"/>
      <c r="N387" s="1580"/>
      <c r="O387" s="1581"/>
      <c r="P387" s="1581"/>
      <c r="Q387" s="1581"/>
      <c r="R387" s="1581"/>
      <c r="S387" s="1581"/>
      <c r="T387" s="1582"/>
      <c r="U387" s="1583"/>
      <c r="V387" s="1581"/>
      <c r="W387" s="1584"/>
      <c r="X387" s="1586"/>
      <c r="Y387" s="1587"/>
      <c r="Z387" s="1587"/>
      <c r="AA387" s="1587"/>
      <c r="AB387" s="1587"/>
      <c r="AC387" s="1587"/>
      <c r="AD387" s="1587"/>
      <c r="AE387" s="1587"/>
      <c r="AF387" s="1587"/>
      <c r="AG387" s="1587"/>
      <c r="AH387" s="1587"/>
      <c r="AI387" s="1587"/>
      <c r="AJ387" s="1587"/>
      <c r="AK387" s="1587"/>
      <c r="AL387" s="1587"/>
      <c r="AM387" s="1587"/>
      <c r="AN387" s="1581"/>
      <c r="AO387" s="1581"/>
      <c r="AP387" s="1582"/>
      <c r="AQ387" s="1583"/>
      <c r="AR387" s="1581"/>
      <c r="AS387" s="1584"/>
      <c r="AT387" s="1591" t="s">
        <v>1203</v>
      </c>
      <c r="AU387" s="1592"/>
      <c r="AV387" s="1593"/>
      <c r="AW387" s="1594"/>
      <c r="AX387" s="1594"/>
      <c r="AY387" s="1594"/>
      <c r="AZ387" s="1594"/>
      <c r="BA387" s="1594"/>
      <c r="BB387" s="1594"/>
      <c r="BC387" s="1594"/>
      <c r="BD387" s="1594"/>
      <c r="BE387" s="1594"/>
      <c r="BF387" s="1594"/>
      <c r="BG387" s="1594"/>
      <c r="BH387" s="1594"/>
      <c r="BI387" s="1594"/>
      <c r="BJ387" s="1595"/>
      <c r="BK387" s="1588"/>
      <c r="BL387" s="1588"/>
      <c r="BM387" s="1589"/>
      <c r="BN387" s="1590"/>
      <c r="BO387" s="1588"/>
      <c r="BP387" s="1588"/>
      <c r="BQ387" s="1588"/>
      <c r="BR387" s="1588"/>
      <c r="BS387" s="1589"/>
      <c r="BT387" s="1585"/>
      <c r="BU387" s="1585"/>
      <c r="BV387" s="1585"/>
      <c r="BW387" s="1585"/>
      <c r="BX387" s="1585"/>
      <c r="BY387" s="1585"/>
      <c r="BZ387" s="1585"/>
      <c r="CA387" s="1585"/>
      <c r="CB387" s="1585"/>
      <c r="CC387" s="1585"/>
      <c r="CD387" s="1585"/>
      <c r="CE387" s="1585"/>
      <c r="CH387" s="64" t="str">
        <f t="shared" si="5"/>
        <v/>
      </c>
    </row>
    <row r="388" spans="1:86" ht="19.5" customHeight="1" x14ac:dyDescent="0.2">
      <c r="A388" s="1579"/>
      <c r="B388" s="1579"/>
      <c r="C388" s="1579"/>
      <c r="D388" s="1579"/>
      <c r="E388" s="1579"/>
      <c r="F388" s="1579"/>
      <c r="G388" s="1579"/>
      <c r="H388" s="1579"/>
      <c r="I388" s="1579"/>
      <c r="J388" s="1579"/>
      <c r="K388" s="1579"/>
      <c r="L388" s="1580"/>
      <c r="M388" s="1580"/>
      <c r="N388" s="1580"/>
      <c r="O388" s="1581"/>
      <c r="P388" s="1581"/>
      <c r="Q388" s="1581"/>
      <c r="R388" s="1581"/>
      <c r="S388" s="1581"/>
      <c r="T388" s="1582"/>
      <c r="U388" s="1583"/>
      <c r="V388" s="1581"/>
      <c r="W388" s="1584"/>
      <c r="X388" s="1586"/>
      <c r="Y388" s="1587"/>
      <c r="Z388" s="1587"/>
      <c r="AA388" s="1587"/>
      <c r="AB388" s="1587"/>
      <c r="AC388" s="1587"/>
      <c r="AD388" s="1587"/>
      <c r="AE388" s="1587"/>
      <c r="AF388" s="1587"/>
      <c r="AG388" s="1587"/>
      <c r="AH388" s="1587"/>
      <c r="AI388" s="1587"/>
      <c r="AJ388" s="1587"/>
      <c r="AK388" s="1587"/>
      <c r="AL388" s="1587"/>
      <c r="AM388" s="1587"/>
      <c r="AN388" s="1581"/>
      <c r="AO388" s="1581"/>
      <c r="AP388" s="1582"/>
      <c r="AQ388" s="1583"/>
      <c r="AR388" s="1581"/>
      <c r="AS388" s="1584"/>
      <c r="AT388" s="1591" t="s">
        <v>1203</v>
      </c>
      <c r="AU388" s="1592"/>
      <c r="AV388" s="1593"/>
      <c r="AW388" s="1594"/>
      <c r="AX388" s="1594"/>
      <c r="AY388" s="1594"/>
      <c r="AZ388" s="1594"/>
      <c r="BA388" s="1594"/>
      <c r="BB388" s="1594"/>
      <c r="BC388" s="1594"/>
      <c r="BD388" s="1594"/>
      <c r="BE388" s="1594"/>
      <c r="BF388" s="1594"/>
      <c r="BG388" s="1594"/>
      <c r="BH388" s="1594"/>
      <c r="BI388" s="1594"/>
      <c r="BJ388" s="1595"/>
      <c r="BK388" s="1588"/>
      <c r="BL388" s="1588"/>
      <c r="BM388" s="1589"/>
      <c r="BN388" s="1590"/>
      <c r="BO388" s="1588"/>
      <c r="BP388" s="1588"/>
      <c r="BQ388" s="1588"/>
      <c r="BR388" s="1588"/>
      <c r="BS388" s="1589"/>
      <c r="BT388" s="1585"/>
      <c r="BU388" s="1585"/>
      <c r="BV388" s="1585"/>
      <c r="BW388" s="1585"/>
      <c r="BX388" s="1585"/>
      <c r="BY388" s="1585"/>
      <c r="BZ388" s="1585"/>
      <c r="CA388" s="1585"/>
      <c r="CB388" s="1585"/>
      <c r="CC388" s="1585"/>
      <c r="CD388" s="1585"/>
      <c r="CE388" s="1585"/>
      <c r="CH388" s="64" t="str">
        <f t="shared" si="5"/>
        <v/>
      </c>
    </row>
    <row r="389" spans="1:86" ht="19.5" customHeight="1" x14ac:dyDescent="0.2">
      <c r="A389" s="1579"/>
      <c r="B389" s="1579"/>
      <c r="C389" s="1579"/>
      <c r="D389" s="1579"/>
      <c r="E389" s="1579"/>
      <c r="F389" s="1579"/>
      <c r="G389" s="1579"/>
      <c r="H389" s="1579"/>
      <c r="I389" s="1579"/>
      <c r="J389" s="1579"/>
      <c r="K389" s="1579"/>
      <c r="L389" s="1580"/>
      <c r="M389" s="1580"/>
      <c r="N389" s="1580"/>
      <c r="O389" s="1581"/>
      <c r="P389" s="1581"/>
      <c r="Q389" s="1581"/>
      <c r="R389" s="1581"/>
      <c r="S389" s="1581"/>
      <c r="T389" s="1582"/>
      <c r="U389" s="1583"/>
      <c r="V389" s="1581"/>
      <c r="W389" s="1584"/>
      <c r="X389" s="1586"/>
      <c r="Y389" s="1587"/>
      <c r="Z389" s="1587"/>
      <c r="AA389" s="1587"/>
      <c r="AB389" s="1587"/>
      <c r="AC389" s="1587"/>
      <c r="AD389" s="1587"/>
      <c r="AE389" s="1587"/>
      <c r="AF389" s="1587"/>
      <c r="AG389" s="1587"/>
      <c r="AH389" s="1587"/>
      <c r="AI389" s="1587"/>
      <c r="AJ389" s="1587"/>
      <c r="AK389" s="1587"/>
      <c r="AL389" s="1587"/>
      <c r="AM389" s="1587"/>
      <c r="AN389" s="1581"/>
      <c r="AO389" s="1581"/>
      <c r="AP389" s="1582"/>
      <c r="AQ389" s="1583"/>
      <c r="AR389" s="1581"/>
      <c r="AS389" s="1584"/>
      <c r="AT389" s="1591" t="s">
        <v>1203</v>
      </c>
      <c r="AU389" s="1592"/>
      <c r="AV389" s="1593"/>
      <c r="AW389" s="1594"/>
      <c r="AX389" s="1594"/>
      <c r="AY389" s="1594"/>
      <c r="AZ389" s="1594"/>
      <c r="BA389" s="1594"/>
      <c r="BB389" s="1594"/>
      <c r="BC389" s="1594"/>
      <c r="BD389" s="1594"/>
      <c r="BE389" s="1594"/>
      <c r="BF389" s="1594"/>
      <c r="BG389" s="1594"/>
      <c r="BH389" s="1594"/>
      <c r="BI389" s="1594"/>
      <c r="BJ389" s="1595"/>
      <c r="BK389" s="1588"/>
      <c r="BL389" s="1588"/>
      <c r="BM389" s="1589"/>
      <c r="BN389" s="1590"/>
      <c r="BO389" s="1588"/>
      <c r="BP389" s="1588"/>
      <c r="BQ389" s="1588"/>
      <c r="BR389" s="1588"/>
      <c r="BS389" s="1589"/>
      <c r="BT389" s="1585"/>
      <c r="BU389" s="1585"/>
      <c r="BV389" s="1585"/>
      <c r="BW389" s="1585"/>
      <c r="BX389" s="1585"/>
      <c r="BY389" s="1585"/>
      <c r="BZ389" s="1585"/>
      <c r="CA389" s="1585"/>
      <c r="CB389" s="1585"/>
      <c r="CC389" s="1585"/>
      <c r="CD389" s="1585"/>
      <c r="CE389" s="1585"/>
      <c r="CH389" s="64" t="str">
        <f t="shared" si="5"/>
        <v/>
      </c>
    </row>
    <row r="390" spans="1:86" ht="19.5" customHeight="1" x14ac:dyDescent="0.2">
      <c r="A390" s="1579"/>
      <c r="B390" s="1579"/>
      <c r="C390" s="1579"/>
      <c r="D390" s="1579"/>
      <c r="E390" s="1579"/>
      <c r="F390" s="1579"/>
      <c r="G390" s="1579"/>
      <c r="H390" s="1579"/>
      <c r="I390" s="1579"/>
      <c r="J390" s="1579"/>
      <c r="K390" s="1579"/>
      <c r="L390" s="1580"/>
      <c r="M390" s="1580"/>
      <c r="N390" s="1580"/>
      <c r="O390" s="1581"/>
      <c r="P390" s="1581"/>
      <c r="Q390" s="1581"/>
      <c r="R390" s="1581"/>
      <c r="S390" s="1581"/>
      <c r="T390" s="1582"/>
      <c r="U390" s="1583"/>
      <c r="V390" s="1581"/>
      <c r="W390" s="1584"/>
      <c r="X390" s="1586"/>
      <c r="Y390" s="1587"/>
      <c r="Z390" s="1587"/>
      <c r="AA390" s="1587"/>
      <c r="AB390" s="1587"/>
      <c r="AC390" s="1587"/>
      <c r="AD390" s="1587"/>
      <c r="AE390" s="1587"/>
      <c r="AF390" s="1587"/>
      <c r="AG390" s="1587"/>
      <c r="AH390" s="1587"/>
      <c r="AI390" s="1587"/>
      <c r="AJ390" s="1587"/>
      <c r="AK390" s="1587"/>
      <c r="AL390" s="1587"/>
      <c r="AM390" s="1587"/>
      <c r="AN390" s="1581"/>
      <c r="AO390" s="1581"/>
      <c r="AP390" s="1582"/>
      <c r="AQ390" s="1583"/>
      <c r="AR390" s="1581"/>
      <c r="AS390" s="1584"/>
      <c r="AT390" s="1591" t="s">
        <v>1203</v>
      </c>
      <c r="AU390" s="1592"/>
      <c r="AV390" s="1593"/>
      <c r="AW390" s="1594"/>
      <c r="AX390" s="1594"/>
      <c r="AY390" s="1594"/>
      <c r="AZ390" s="1594"/>
      <c r="BA390" s="1594"/>
      <c r="BB390" s="1594"/>
      <c r="BC390" s="1594"/>
      <c r="BD390" s="1594"/>
      <c r="BE390" s="1594"/>
      <c r="BF390" s="1594"/>
      <c r="BG390" s="1594"/>
      <c r="BH390" s="1594"/>
      <c r="BI390" s="1594"/>
      <c r="BJ390" s="1595"/>
      <c r="BK390" s="1588"/>
      <c r="BL390" s="1588"/>
      <c r="BM390" s="1589"/>
      <c r="BN390" s="1590"/>
      <c r="BO390" s="1588"/>
      <c r="BP390" s="1588"/>
      <c r="BQ390" s="1588"/>
      <c r="BR390" s="1588"/>
      <c r="BS390" s="1589"/>
      <c r="BT390" s="1585"/>
      <c r="BU390" s="1585"/>
      <c r="BV390" s="1585"/>
      <c r="BW390" s="1585"/>
      <c r="BX390" s="1585"/>
      <c r="BY390" s="1585"/>
      <c r="BZ390" s="1585"/>
      <c r="CA390" s="1585"/>
      <c r="CB390" s="1585"/>
      <c r="CC390" s="1585"/>
      <c r="CD390" s="1585"/>
      <c r="CE390" s="1585"/>
      <c r="CH390" s="64" t="str">
        <f t="shared" si="5"/>
        <v/>
      </c>
    </row>
    <row r="391" spans="1:86" ht="19.5" customHeight="1" x14ac:dyDescent="0.2">
      <c r="A391" s="1579"/>
      <c r="B391" s="1579"/>
      <c r="C391" s="1579"/>
      <c r="D391" s="1579"/>
      <c r="E391" s="1579"/>
      <c r="F391" s="1579"/>
      <c r="G391" s="1579"/>
      <c r="H391" s="1579"/>
      <c r="I391" s="1579"/>
      <c r="J391" s="1579"/>
      <c r="K391" s="1579"/>
      <c r="L391" s="1580"/>
      <c r="M391" s="1580"/>
      <c r="N391" s="1580"/>
      <c r="O391" s="1581"/>
      <c r="P391" s="1581"/>
      <c r="Q391" s="1581"/>
      <c r="R391" s="1581"/>
      <c r="S391" s="1581"/>
      <c r="T391" s="1582"/>
      <c r="U391" s="1583"/>
      <c r="V391" s="1581"/>
      <c r="W391" s="1584"/>
      <c r="X391" s="1608"/>
      <c r="Y391" s="1609"/>
      <c r="Z391" s="1609"/>
      <c r="AA391" s="1609"/>
      <c r="AB391" s="1609"/>
      <c r="AC391" s="1609"/>
      <c r="AD391" s="1609"/>
      <c r="AE391" s="1609"/>
      <c r="AF391" s="1609"/>
      <c r="AG391" s="1609"/>
      <c r="AH391" s="1609"/>
      <c r="AI391" s="1609"/>
      <c r="AJ391" s="1609"/>
      <c r="AK391" s="1609"/>
      <c r="AL391" s="1609"/>
      <c r="AM391" s="1609"/>
      <c r="AN391" s="1581"/>
      <c r="AO391" s="1581"/>
      <c r="AP391" s="1582"/>
      <c r="AQ391" s="1583"/>
      <c r="AR391" s="1581"/>
      <c r="AS391" s="1584"/>
      <c r="AT391" s="1591" t="s">
        <v>1203</v>
      </c>
      <c r="AU391" s="1592"/>
      <c r="AV391" s="1593"/>
      <c r="AW391" s="1594"/>
      <c r="AX391" s="1594"/>
      <c r="AY391" s="1594"/>
      <c r="AZ391" s="1594"/>
      <c r="BA391" s="1594"/>
      <c r="BB391" s="1594"/>
      <c r="BC391" s="1594"/>
      <c r="BD391" s="1594"/>
      <c r="BE391" s="1594"/>
      <c r="BF391" s="1594"/>
      <c r="BG391" s="1594"/>
      <c r="BH391" s="1594"/>
      <c r="BI391" s="1594"/>
      <c r="BJ391" s="1595"/>
      <c r="BK391" s="1588"/>
      <c r="BL391" s="1588"/>
      <c r="BM391" s="1589"/>
      <c r="BN391" s="1590"/>
      <c r="BO391" s="1588"/>
      <c r="BP391" s="1588"/>
      <c r="BQ391" s="1588"/>
      <c r="BR391" s="1588"/>
      <c r="BS391" s="1589"/>
      <c r="BT391" s="1585"/>
      <c r="BU391" s="1585"/>
      <c r="BV391" s="1585"/>
      <c r="BW391" s="1585"/>
      <c r="BX391" s="1585"/>
      <c r="BY391" s="1585"/>
      <c r="BZ391" s="1585"/>
      <c r="CA391" s="1585"/>
      <c r="CB391" s="1585"/>
      <c r="CC391" s="1585"/>
      <c r="CD391" s="1585"/>
      <c r="CE391" s="1585"/>
      <c r="CH391" s="64" t="str">
        <f t="shared" si="5"/>
        <v/>
      </c>
    </row>
    <row r="392" spans="1:86" ht="19.5" customHeight="1" x14ac:dyDescent="0.2">
      <c r="A392" s="1579"/>
      <c r="B392" s="1579"/>
      <c r="C392" s="1579"/>
      <c r="D392" s="1579"/>
      <c r="E392" s="1579"/>
      <c r="F392" s="1579"/>
      <c r="G392" s="1579"/>
      <c r="H392" s="1579"/>
      <c r="I392" s="1579"/>
      <c r="J392" s="1579"/>
      <c r="K392" s="1579"/>
      <c r="L392" s="1580"/>
      <c r="M392" s="1580"/>
      <c r="N392" s="1580"/>
      <c r="O392" s="1581"/>
      <c r="P392" s="1581"/>
      <c r="Q392" s="1581"/>
      <c r="R392" s="1581"/>
      <c r="S392" s="1581"/>
      <c r="T392" s="1582"/>
      <c r="U392" s="1583"/>
      <c r="V392" s="1581"/>
      <c r="W392" s="1584"/>
      <c r="X392" s="1606"/>
      <c r="Y392" s="1607"/>
      <c r="Z392" s="1607"/>
      <c r="AA392" s="1607"/>
      <c r="AB392" s="1607"/>
      <c r="AC392" s="1607"/>
      <c r="AD392" s="1607"/>
      <c r="AE392" s="1607"/>
      <c r="AF392" s="1607"/>
      <c r="AG392" s="1607"/>
      <c r="AH392" s="1607"/>
      <c r="AI392" s="1607"/>
      <c r="AJ392" s="1607"/>
      <c r="AK392" s="1607"/>
      <c r="AL392" s="1607"/>
      <c r="AM392" s="1607"/>
      <c r="AN392" s="1581"/>
      <c r="AO392" s="1581"/>
      <c r="AP392" s="1582"/>
      <c r="AQ392" s="1583"/>
      <c r="AR392" s="1581"/>
      <c r="AS392" s="1584"/>
      <c r="AT392" s="1591" t="s">
        <v>1203</v>
      </c>
      <c r="AU392" s="1592"/>
      <c r="AV392" s="1593"/>
      <c r="AW392" s="1594"/>
      <c r="AX392" s="1594"/>
      <c r="AY392" s="1594"/>
      <c r="AZ392" s="1594"/>
      <c r="BA392" s="1594"/>
      <c r="BB392" s="1594"/>
      <c r="BC392" s="1594"/>
      <c r="BD392" s="1594"/>
      <c r="BE392" s="1594"/>
      <c r="BF392" s="1594"/>
      <c r="BG392" s="1594"/>
      <c r="BH392" s="1594"/>
      <c r="BI392" s="1594"/>
      <c r="BJ392" s="1595"/>
      <c r="BK392" s="1603"/>
      <c r="BL392" s="1603"/>
      <c r="BM392" s="1604"/>
      <c r="BN392" s="1605"/>
      <c r="BO392" s="1603"/>
      <c r="BP392" s="1603"/>
      <c r="BQ392" s="1603"/>
      <c r="BR392" s="1603"/>
      <c r="BS392" s="1604"/>
      <c r="BT392" s="1601"/>
      <c r="BU392" s="1601"/>
      <c r="BV392" s="1601"/>
      <c r="BW392" s="1601"/>
      <c r="BX392" s="1601"/>
      <c r="BY392" s="1601"/>
      <c r="BZ392" s="1601"/>
      <c r="CA392" s="1601"/>
      <c r="CB392" s="1601"/>
      <c r="CC392" s="1601"/>
      <c r="CD392" s="1601"/>
      <c r="CE392" s="1601"/>
      <c r="CH392" s="64" t="str">
        <f t="shared" si="5"/>
        <v/>
      </c>
    </row>
    <row r="393" spans="1:86" ht="19.5" customHeight="1" x14ac:dyDescent="0.2">
      <c r="A393" s="1579"/>
      <c r="B393" s="1579"/>
      <c r="C393" s="1579"/>
      <c r="D393" s="1579"/>
      <c r="E393" s="1579"/>
      <c r="F393" s="1579"/>
      <c r="G393" s="1579"/>
      <c r="H393" s="1579"/>
      <c r="I393" s="1579"/>
      <c r="J393" s="1579"/>
      <c r="K393" s="1579"/>
      <c r="L393" s="1580"/>
      <c r="M393" s="1580"/>
      <c r="N393" s="1580"/>
      <c r="O393" s="1581"/>
      <c r="P393" s="1581"/>
      <c r="Q393" s="1581"/>
      <c r="R393" s="1581"/>
      <c r="S393" s="1581"/>
      <c r="T393" s="1582"/>
      <c r="U393" s="1583"/>
      <c r="V393" s="1581"/>
      <c r="W393" s="1584"/>
      <c r="X393" s="1586"/>
      <c r="Y393" s="1587"/>
      <c r="Z393" s="1587"/>
      <c r="AA393" s="1587"/>
      <c r="AB393" s="1587"/>
      <c r="AC393" s="1587"/>
      <c r="AD393" s="1587"/>
      <c r="AE393" s="1587"/>
      <c r="AF393" s="1587"/>
      <c r="AG393" s="1587"/>
      <c r="AH393" s="1587"/>
      <c r="AI393" s="1587"/>
      <c r="AJ393" s="1587"/>
      <c r="AK393" s="1587"/>
      <c r="AL393" s="1587"/>
      <c r="AM393" s="1587"/>
      <c r="AN393" s="1581"/>
      <c r="AO393" s="1581"/>
      <c r="AP393" s="1582"/>
      <c r="AQ393" s="1583"/>
      <c r="AR393" s="1581"/>
      <c r="AS393" s="1584"/>
      <c r="AT393" s="1591" t="s">
        <v>1203</v>
      </c>
      <c r="AU393" s="1592"/>
      <c r="AV393" s="1593"/>
      <c r="AW393" s="1594"/>
      <c r="AX393" s="1594"/>
      <c r="AY393" s="1594"/>
      <c r="AZ393" s="1594"/>
      <c r="BA393" s="1594"/>
      <c r="BB393" s="1594"/>
      <c r="BC393" s="1594"/>
      <c r="BD393" s="1594"/>
      <c r="BE393" s="1594"/>
      <c r="BF393" s="1594"/>
      <c r="BG393" s="1594"/>
      <c r="BH393" s="1594"/>
      <c r="BI393" s="1594"/>
      <c r="BJ393" s="1595"/>
      <c r="BK393" s="1588"/>
      <c r="BL393" s="1588"/>
      <c r="BM393" s="1589"/>
      <c r="BN393" s="1590"/>
      <c r="BO393" s="1588"/>
      <c r="BP393" s="1588"/>
      <c r="BQ393" s="1588"/>
      <c r="BR393" s="1588"/>
      <c r="BS393" s="1589"/>
      <c r="BT393" s="1585"/>
      <c r="BU393" s="1585"/>
      <c r="BV393" s="1585"/>
      <c r="BW393" s="1585"/>
      <c r="BX393" s="1585"/>
      <c r="BY393" s="1585"/>
      <c r="BZ393" s="1585"/>
      <c r="CA393" s="1585"/>
      <c r="CB393" s="1585"/>
      <c r="CC393" s="1585"/>
      <c r="CD393" s="1585"/>
      <c r="CE393" s="1585"/>
      <c r="CH393" s="64" t="str">
        <f t="shared" si="5"/>
        <v/>
      </c>
    </row>
    <row r="394" spans="1:86" ht="19.5" customHeight="1" x14ac:dyDescent="0.2">
      <c r="A394" s="1579"/>
      <c r="B394" s="1579"/>
      <c r="C394" s="1579"/>
      <c r="D394" s="1579"/>
      <c r="E394" s="1579"/>
      <c r="F394" s="1579"/>
      <c r="G394" s="1579"/>
      <c r="H394" s="1579"/>
      <c r="I394" s="1579"/>
      <c r="J394" s="1579"/>
      <c r="K394" s="1579"/>
      <c r="L394" s="1580"/>
      <c r="M394" s="1580"/>
      <c r="N394" s="1580"/>
      <c r="O394" s="1581"/>
      <c r="P394" s="1581"/>
      <c r="Q394" s="1581"/>
      <c r="R394" s="1581"/>
      <c r="S394" s="1581"/>
      <c r="T394" s="1582"/>
      <c r="U394" s="1583"/>
      <c r="V394" s="1581"/>
      <c r="W394" s="1584"/>
      <c r="X394" s="1586"/>
      <c r="Y394" s="1587"/>
      <c r="Z394" s="1587"/>
      <c r="AA394" s="1587"/>
      <c r="AB394" s="1587"/>
      <c r="AC394" s="1587"/>
      <c r="AD394" s="1587"/>
      <c r="AE394" s="1587"/>
      <c r="AF394" s="1587"/>
      <c r="AG394" s="1587"/>
      <c r="AH394" s="1587"/>
      <c r="AI394" s="1587"/>
      <c r="AJ394" s="1587"/>
      <c r="AK394" s="1587"/>
      <c r="AL394" s="1587"/>
      <c r="AM394" s="1587"/>
      <c r="AN394" s="1581"/>
      <c r="AO394" s="1581"/>
      <c r="AP394" s="1582"/>
      <c r="AQ394" s="1583"/>
      <c r="AR394" s="1581"/>
      <c r="AS394" s="1584"/>
      <c r="AT394" s="1591" t="s">
        <v>1203</v>
      </c>
      <c r="AU394" s="1592"/>
      <c r="AV394" s="1593"/>
      <c r="AW394" s="1594"/>
      <c r="AX394" s="1594"/>
      <c r="AY394" s="1594"/>
      <c r="AZ394" s="1594"/>
      <c r="BA394" s="1594"/>
      <c r="BB394" s="1594"/>
      <c r="BC394" s="1594"/>
      <c r="BD394" s="1594"/>
      <c r="BE394" s="1594"/>
      <c r="BF394" s="1594"/>
      <c r="BG394" s="1594"/>
      <c r="BH394" s="1594"/>
      <c r="BI394" s="1594"/>
      <c r="BJ394" s="1595"/>
      <c r="BK394" s="1588"/>
      <c r="BL394" s="1588"/>
      <c r="BM394" s="1589"/>
      <c r="BN394" s="1590"/>
      <c r="BO394" s="1588"/>
      <c r="BP394" s="1588"/>
      <c r="BQ394" s="1588"/>
      <c r="BR394" s="1588"/>
      <c r="BS394" s="1589"/>
      <c r="BT394" s="1585"/>
      <c r="BU394" s="1585"/>
      <c r="BV394" s="1585"/>
      <c r="BW394" s="1585"/>
      <c r="BX394" s="1585"/>
      <c r="BY394" s="1585"/>
      <c r="BZ394" s="1585"/>
      <c r="CA394" s="1585"/>
      <c r="CB394" s="1585"/>
      <c r="CC394" s="1585"/>
      <c r="CD394" s="1585"/>
      <c r="CE394" s="1585"/>
      <c r="CH394" s="64" t="str">
        <f t="shared" si="5"/>
        <v/>
      </c>
    </row>
    <row r="395" spans="1:86" ht="19.5" customHeight="1" x14ac:dyDescent="0.2">
      <c r="A395" s="1579"/>
      <c r="B395" s="1579"/>
      <c r="C395" s="1579"/>
      <c r="D395" s="1579"/>
      <c r="E395" s="1579"/>
      <c r="F395" s="1579"/>
      <c r="G395" s="1579"/>
      <c r="H395" s="1579"/>
      <c r="I395" s="1579"/>
      <c r="J395" s="1579"/>
      <c r="K395" s="1579"/>
      <c r="L395" s="1580"/>
      <c r="M395" s="1580"/>
      <c r="N395" s="1580"/>
      <c r="O395" s="1581"/>
      <c r="P395" s="1581"/>
      <c r="Q395" s="1581"/>
      <c r="R395" s="1581"/>
      <c r="S395" s="1581"/>
      <c r="T395" s="1582"/>
      <c r="U395" s="1583"/>
      <c r="V395" s="1581"/>
      <c r="W395" s="1584"/>
      <c r="X395" s="1586"/>
      <c r="Y395" s="1587"/>
      <c r="Z395" s="1587"/>
      <c r="AA395" s="1587"/>
      <c r="AB395" s="1587"/>
      <c r="AC395" s="1587"/>
      <c r="AD395" s="1587"/>
      <c r="AE395" s="1587"/>
      <c r="AF395" s="1587"/>
      <c r="AG395" s="1587"/>
      <c r="AH395" s="1587"/>
      <c r="AI395" s="1587"/>
      <c r="AJ395" s="1587"/>
      <c r="AK395" s="1587"/>
      <c r="AL395" s="1587"/>
      <c r="AM395" s="1587"/>
      <c r="AN395" s="1581"/>
      <c r="AO395" s="1581"/>
      <c r="AP395" s="1582"/>
      <c r="AQ395" s="1583"/>
      <c r="AR395" s="1581"/>
      <c r="AS395" s="1584"/>
      <c r="AT395" s="1591" t="s">
        <v>1203</v>
      </c>
      <c r="AU395" s="1592"/>
      <c r="AV395" s="1593"/>
      <c r="AW395" s="1594"/>
      <c r="AX395" s="1594"/>
      <c r="AY395" s="1594"/>
      <c r="AZ395" s="1594"/>
      <c r="BA395" s="1594"/>
      <c r="BB395" s="1594"/>
      <c r="BC395" s="1594"/>
      <c r="BD395" s="1594"/>
      <c r="BE395" s="1594"/>
      <c r="BF395" s="1594"/>
      <c r="BG395" s="1594"/>
      <c r="BH395" s="1594"/>
      <c r="BI395" s="1594"/>
      <c r="BJ395" s="1595"/>
      <c r="BK395" s="1588"/>
      <c r="BL395" s="1588"/>
      <c r="BM395" s="1589"/>
      <c r="BN395" s="1590"/>
      <c r="BO395" s="1588"/>
      <c r="BP395" s="1588"/>
      <c r="BQ395" s="1588"/>
      <c r="BR395" s="1588"/>
      <c r="BS395" s="1589"/>
      <c r="BT395" s="1585"/>
      <c r="BU395" s="1585"/>
      <c r="BV395" s="1585"/>
      <c r="BW395" s="1585"/>
      <c r="BX395" s="1585"/>
      <c r="BY395" s="1585"/>
      <c r="BZ395" s="1585"/>
      <c r="CA395" s="1585"/>
      <c r="CB395" s="1585"/>
      <c r="CC395" s="1585"/>
      <c r="CD395" s="1585"/>
      <c r="CE395" s="1585"/>
      <c r="CH395" s="64" t="str">
        <f t="shared" si="5"/>
        <v/>
      </c>
    </row>
    <row r="396" spans="1:86" ht="19.5" customHeight="1" x14ac:dyDescent="0.2">
      <c r="A396" s="1579"/>
      <c r="B396" s="1579"/>
      <c r="C396" s="1579"/>
      <c r="D396" s="1579"/>
      <c r="E396" s="1579"/>
      <c r="F396" s="1579"/>
      <c r="G396" s="1579"/>
      <c r="H396" s="1579"/>
      <c r="I396" s="1579"/>
      <c r="J396" s="1579"/>
      <c r="K396" s="1579"/>
      <c r="L396" s="1580"/>
      <c r="M396" s="1580"/>
      <c r="N396" s="1580"/>
      <c r="O396" s="1581"/>
      <c r="P396" s="1581"/>
      <c r="Q396" s="1581"/>
      <c r="R396" s="1581"/>
      <c r="S396" s="1581"/>
      <c r="T396" s="1582"/>
      <c r="U396" s="1583"/>
      <c r="V396" s="1581"/>
      <c r="W396" s="1584"/>
      <c r="X396" s="1586"/>
      <c r="Y396" s="1587"/>
      <c r="Z396" s="1587"/>
      <c r="AA396" s="1587"/>
      <c r="AB396" s="1587"/>
      <c r="AC396" s="1587"/>
      <c r="AD396" s="1587"/>
      <c r="AE396" s="1587"/>
      <c r="AF396" s="1587"/>
      <c r="AG396" s="1587"/>
      <c r="AH396" s="1587"/>
      <c r="AI396" s="1587"/>
      <c r="AJ396" s="1587"/>
      <c r="AK396" s="1587"/>
      <c r="AL396" s="1587"/>
      <c r="AM396" s="1587"/>
      <c r="AN396" s="1581"/>
      <c r="AO396" s="1581"/>
      <c r="AP396" s="1582"/>
      <c r="AQ396" s="1583"/>
      <c r="AR396" s="1581"/>
      <c r="AS396" s="1584"/>
      <c r="AT396" s="1591" t="s">
        <v>1203</v>
      </c>
      <c r="AU396" s="1592"/>
      <c r="AV396" s="1593"/>
      <c r="AW396" s="1594"/>
      <c r="AX396" s="1594"/>
      <c r="AY396" s="1594"/>
      <c r="AZ396" s="1594"/>
      <c r="BA396" s="1594"/>
      <c r="BB396" s="1594"/>
      <c r="BC396" s="1594"/>
      <c r="BD396" s="1594"/>
      <c r="BE396" s="1594"/>
      <c r="BF396" s="1594"/>
      <c r="BG396" s="1594"/>
      <c r="BH396" s="1594"/>
      <c r="BI396" s="1594"/>
      <c r="BJ396" s="1595"/>
      <c r="BK396" s="1588"/>
      <c r="BL396" s="1588"/>
      <c r="BM396" s="1589"/>
      <c r="BN396" s="1590"/>
      <c r="BO396" s="1588"/>
      <c r="BP396" s="1588"/>
      <c r="BQ396" s="1588"/>
      <c r="BR396" s="1588"/>
      <c r="BS396" s="1589"/>
      <c r="BT396" s="1585"/>
      <c r="BU396" s="1585"/>
      <c r="BV396" s="1585"/>
      <c r="BW396" s="1585"/>
      <c r="BX396" s="1585"/>
      <c r="BY396" s="1585"/>
      <c r="BZ396" s="1585"/>
      <c r="CA396" s="1585"/>
      <c r="CB396" s="1585"/>
      <c r="CC396" s="1585"/>
      <c r="CD396" s="1585"/>
      <c r="CE396" s="1585"/>
      <c r="CH396" s="64" t="str">
        <f t="shared" ref="CH396:CH459" si="6">IF(A396="","",IF($AN396=$I$4,$I$4,IF($AQ396=$I$4,$I$4,IF($AN396=$AH$4,$AH$4,IF($AQ396=$AH$4,$AH$4,$BG$4)))))</f>
        <v/>
      </c>
    </row>
    <row r="397" spans="1:86" ht="19.5" customHeight="1" x14ac:dyDescent="0.2">
      <c r="A397" s="1579"/>
      <c r="B397" s="1579"/>
      <c r="C397" s="1579"/>
      <c r="D397" s="1579"/>
      <c r="E397" s="1579"/>
      <c r="F397" s="1579"/>
      <c r="G397" s="1579"/>
      <c r="H397" s="1579"/>
      <c r="I397" s="1579"/>
      <c r="J397" s="1579"/>
      <c r="K397" s="1579"/>
      <c r="L397" s="1580"/>
      <c r="M397" s="1580"/>
      <c r="N397" s="1580"/>
      <c r="O397" s="1581"/>
      <c r="P397" s="1581"/>
      <c r="Q397" s="1581"/>
      <c r="R397" s="1581"/>
      <c r="S397" s="1581"/>
      <c r="T397" s="1582"/>
      <c r="U397" s="1583"/>
      <c r="V397" s="1581"/>
      <c r="W397" s="1584"/>
      <c r="X397" s="1586"/>
      <c r="Y397" s="1587"/>
      <c r="Z397" s="1587"/>
      <c r="AA397" s="1587"/>
      <c r="AB397" s="1587"/>
      <c r="AC397" s="1587"/>
      <c r="AD397" s="1587"/>
      <c r="AE397" s="1587"/>
      <c r="AF397" s="1587"/>
      <c r="AG397" s="1587"/>
      <c r="AH397" s="1587"/>
      <c r="AI397" s="1587"/>
      <c r="AJ397" s="1587"/>
      <c r="AK397" s="1587"/>
      <c r="AL397" s="1587"/>
      <c r="AM397" s="1587"/>
      <c r="AN397" s="1581"/>
      <c r="AO397" s="1581"/>
      <c r="AP397" s="1582"/>
      <c r="AQ397" s="1583"/>
      <c r="AR397" s="1581"/>
      <c r="AS397" s="1584"/>
      <c r="AT397" s="1591" t="s">
        <v>1203</v>
      </c>
      <c r="AU397" s="1592"/>
      <c r="AV397" s="1593"/>
      <c r="AW397" s="1594"/>
      <c r="AX397" s="1594"/>
      <c r="AY397" s="1594"/>
      <c r="AZ397" s="1594"/>
      <c r="BA397" s="1594"/>
      <c r="BB397" s="1594"/>
      <c r="BC397" s="1594"/>
      <c r="BD397" s="1594"/>
      <c r="BE397" s="1594"/>
      <c r="BF397" s="1594"/>
      <c r="BG397" s="1594"/>
      <c r="BH397" s="1594"/>
      <c r="BI397" s="1594"/>
      <c r="BJ397" s="1595"/>
      <c r="BK397" s="1588"/>
      <c r="BL397" s="1588"/>
      <c r="BM397" s="1589"/>
      <c r="BN397" s="1590"/>
      <c r="BO397" s="1588"/>
      <c r="BP397" s="1588"/>
      <c r="BQ397" s="1588"/>
      <c r="BR397" s="1588"/>
      <c r="BS397" s="1589"/>
      <c r="BT397" s="1585"/>
      <c r="BU397" s="1585"/>
      <c r="BV397" s="1585"/>
      <c r="BW397" s="1585"/>
      <c r="BX397" s="1585"/>
      <c r="BY397" s="1585"/>
      <c r="BZ397" s="1585"/>
      <c r="CA397" s="1585"/>
      <c r="CB397" s="1585"/>
      <c r="CC397" s="1585"/>
      <c r="CD397" s="1585"/>
      <c r="CE397" s="1585"/>
      <c r="CH397" s="64" t="str">
        <f t="shared" si="6"/>
        <v/>
      </c>
    </row>
    <row r="398" spans="1:86" ht="19.5" customHeight="1" x14ac:dyDescent="0.2">
      <c r="A398" s="1579"/>
      <c r="B398" s="1579"/>
      <c r="C398" s="1579"/>
      <c r="D398" s="1579"/>
      <c r="E398" s="1579"/>
      <c r="F398" s="1579"/>
      <c r="G398" s="1579"/>
      <c r="H398" s="1579"/>
      <c r="I398" s="1579"/>
      <c r="J398" s="1579"/>
      <c r="K398" s="1579"/>
      <c r="L398" s="1580"/>
      <c r="M398" s="1580"/>
      <c r="N398" s="1580"/>
      <c r="O398" s="1581"/>
      <c r="P398" s="1581"/>
      <c r="Q398" s="1581"/>
      <c r="R398" s="1581"/>
      <c r="S398" s="1581"/>
      <c r="T398" s="1582"/>
      <c r="U398" s="1583"/>
      <c r="V398" s="1581"/>
      <c r="W398" s="1584"/>
      <c r="X398" s="1586"/>
      <c r="Y398" s="1587"/>
      <c r="Z398" s="1587"/>
      <c r="AA398" s="1587"/>
      <c r="AB398" s="1587"/>
      <c r="AC398" s="1587"/>
      <c r="AD398" s="1587"/>
      <c r="AE398" s="1587"/>
      <c r="AF398" s="1587"/>
      <c r="AG398" s="1587"/>
      <c r="AH398" s="1587"/>
      <c r="AI398" s="1587"/>
      <c r="AJ398" s="1587"/>
      <c r="AK398" s="1587"/>
      <c r="AL398" s="1587"/>
      <c r="AM398" s="1587"/>
      <c r="AN398" s="1581"/>
      <c r="AO398" s="1581"/>
      <c r="AP398" s="1582"/>
      <c r="AQ398" s="1583"/>
      <c r="AR398" s="1581"/>
      <c r="AS398" s="1584"/>
      <c r="AT398" s="1591" t="s">
        <v>1203</v>
      </c>
      <c r="AU398" s="1592"/>
      <c r="AV398" s="1593"/>
      <c r="AW398" s="1594"/>
      <c r="AX398" s="1594"/>
      <c r="AY398" s="1594"/>
      <c r="AZ398" s="1594"/>
      <c r="BA398" s="1594"/>
      <c r="BB398" s="1594"/>
      <c r="BC398" s="1594"/>
      <c r="BD398" s="1594"/>
      <c r="BE398" s="1594"/>
      <c r="BF398" s="1594"/>
      <c r="BG398" s="1594"/>
      <c r="BH398" s="1594"/>
      <c r="BI398" s="1594"/>
      <c r="BJ398" s="1595"/>
      <c r="BK398" s="1588"/>
      <c r="BL398" s="1588"/>
      <c r="BM398" s="1589"/>
      <c r="BN398" s="1590"/>
      <c r="BO398" s="1588"/>
      <c r="BP398" s="1588"/>
      <c r="BQ398" s="1588"/>
      <c r="BR398" s="1588"/>
      <c r="BS398" s="1589"/>
      <c r="BT398" s="1585"/>
      <c r="BU398" s="1585"/>
      <c r="BV398" s="1585"/>
      <c r="BW398" s="1585"/>
      <c r="BX398" s="1585"/>
      <c r="BY398" s="1585"/>
      <c r="BZ398" s="1585"/>
      <c r="CA398" s="1585"/>
      <c r="CB398" s="1585"/>
      <c r="CC398" s="1585"/>
      <c r="CD398" s="1585"/>
      <c r="CE398" s="1585"/>
      <c r="CH398" s="64" t="str">
        <f t="shared" si="6"/>
        <v/>
      </c>
    </row>
    <row r="399" spans="1:86" ht="19.5" customHeight="1" x14ac:dyDescent="0.2">
      <c r="A399" s="1579"/>
      <c r="B399" s="1579"/>
      <c r="C399" s="1579"/>
      <c r="D399" s="1579"/>
      <c r="E399" s="1579"/>
      <c r="F399" s="1579"/>
      <c r="G399" s="1579"/>
      <c r="H399" s="1579"/>
      <c r="I399" s="1579"/>
      <c r="J399" s="1579"/>
      <c r="K399" s="1579"/>
      <c r="L399" s="1580"/>
      <c r="M399" s="1580"/>
      <c r="N399" s="1580"/>
      <c r="O399" s="1581"/>
      <c r="P399" s="1581"/>
      <c r="Q399" s="1581"/>
      <c r="R399" s="1581"/>
      <c r="S399" s="1581"/>
      <c r="T399" s="1582"/>
      <c r="U399" s="1583"/>
      <c r="V399" s="1581"/>
      <c r="W399" s="1584"/>
      <c r="X399" s="1586"/>
      <c r="Y399" s="1587"/>
      <c r="Z399" s="1587"/>
      <c r="AA399" s="1587"/>
      <c r="AB399" s="1587"/>
      <c r="AC399" s="1587"/>
      <c r="AD399" s="1587"/>
      <c r="AE399" s="1587"/>
      <c r="AF399" s="1587"/>
      <c r="AG399" s="1587"/>
      <c r="AH399" s="1587"/>
      <c r="AI399" s="1587"/>
      <c r="AJ399" s="1587"/>
      <c r="AK399" s="1587"/>
      <c r="AL399" s="1587"/>
      <c r="AM399" s="1587"/>
      <c r="AN399" s="1581"/>
      <c r="AO399" s="1581"/>
      <c r="AP399" s="1582"/>
      <c r="AQ399" s="1583"/>
      <c r="AR399" s="1581"/>
      <c r="AS399" s="1584"/>
      <c r="AT399" s="1591" t="s">
        <v>1203</v>
      </c>
      <c r="AU399" s="1592"/>
      <c r="AV399" s="1593"/>
      <c r="AW399" s="1594"/>
      <c r="AX399" s="1594"/>
      <c r="AY399" s="1594"/>
      <c r="AZ399" s="1594"/>
      <c r="BA399" s="1594"/>
      <c r="BB399" s="1594"/>
      <c r="BC399" s="1594"/>
      <c r="BD399" s="1594"/>
      <c r="BE399" s="1594"/>
      <c r="BF399" s="1594"/>
      <c r="BG399" s="1594"/>
      <c r="BH399" s="1594"/>
      <c r="BI399" s="1594"/>
      <c r="BJ399" s="1595"/>
      <c r="BK399" s="1588"/>
      <c r="BL399" s="1588"/>
      <c r="BM399" s="1589"/>
      <c r="BN399" s="1590"/>
      <c r="BO399" s="1588"/>
      <c r="BP399" s="1588"/>
      <c r="BQ399" s="1588"/>
      <c r="BR399" s="1588"/>
      <c r="BS399" s="1589"/>
      <c r="BT399" s="1585"/>
      <c r="BU399" s="1585"/>
      <c r="BV399" s="1585"/>
      <c r="BW399" s="1585"/>
      <c r="BX399" s="1585"/>
      <c r="BY399" s="1585"/>
      <c r="BZ399" s="1585"/>
      <c r="CA399" s="1585"/>
      <c r="CB399" s="1585"/>
      <c r="CC399" s="1585"/>
      <c r="CD399" s="1585"/>
      <c r="CE399" s="1585"/>
      <c r="CH399" s="64" t="str">
        <f t="shared" si="6"/>
        <v/>
      </c>
    </row>
    <row r="400" spans="1:86" ht="19.5" customHeight="1" x14ac:dyDescent="0.2">
      <c r="A400" s="1579"/>
      <c r="B400" s="1579"/>
      <c r="C400" s="1579"/>
      <c r="D400" s="1579"/>
      <c r="E400" s="1579"/>
      <c r="F400" s="1579"/>
      <c r="G400" s="1579"/>
      <c r="H400" s="1579"/>
      <c r="I400" s="1579"/>
      <c r="J400" s="1579"/>
      <c r="K400" s="1579"/>
      <c r="L400" s="1580"/>
      <c r="M400" s="1580"/>
      <c r="N400" s="1580"/>
      <c r="O400" s="1581"/>
      <c r="P400" s="1581"/>
      <c r="Q400" s="1581"/>
      <c r="R400" s="1581"/>
      <c r="S400" s="1581"/>
      <c r="T400" s="1582"/>
      <c r="U400" s="1583"/>
      <c r="V400" s="1581"/>
      <c r="W400" s="1584"/>
      <c r="X400" s="1586"/>
      <c r="Y400" s="1587"/>
      <c r="Z400" s="1587"/>
      <c r="AA400" s="1587"/>
      <c r="AB400" s="1587"/>
      <c r="AC400" s="1587"/>
      <c r="AD400" s="1587"/>
      <c r="AE400" s="1587"/>
      <c r="AF400" s="1587"/>
      <c r="AG400" s="1587"/>
      <c r="AH400" s="1587"/>
      <c r="AI400" s="1587"/>
      <c r="AJ400" s="1587"/>
      <c r="AK400" s="1587"/>
      <c r="AL400" s="1587"/>
      <c r="AM400" s="1587"/>
      <c r="AN400" s="1581"/>
      <c r="AO400" s="1581"/>
      <c r="AP400" s="1582"/>
      <c r="AQ400" s="1583"/>
      <c r="AR400" s="1581"/>
      <c r="AS400" s="1584"/>
      <c r="AT400" s="1591" t="s">
        <v>1203</v>
      </c>
      <c r="AU400" s="1592"/>
      <c r="AV400" s="1593"/>
      <c r="AW400" s="1594"/>
      <c r="AX400" s="1594"/>
      <c r="AY400" s="1594"/>
      <c r="AZ400" s="1594"/>
      <c r="BA400" s="1594"/>
      <c r="BB400" s="1594"/>
      <c r="BC400" s="1594"/>
      <c r="BD400" s="1594"/>
      <c r="BE400" s="1594"/>
      <c r="BF400" s="1594"/>
      <c r="BG400" s="1594"/>
      <c r="BH400" s="1594"/>
      <c r="BI400" s="1594"/>
      <c r="BJ400" s="1595"/>
      <c r="BK400" s="1588"/>
      <c r="BL400" s="1588"/>
      <c r="BM400" s="1589"/>
      <c r="BN400" s="1590"/>
      <c r="BO400" s="1588"/>
      <c r="BP400" s="1588"/>
      <c r="BQ400" s="1588"/>
      <c r="BR400" s="1588"/>
      <c r="BS400" s="1589"/>
      <c r="BT400" s="1585"/>
      <c r="BU400" s="1585"/>
      <c r="BV400" s="1585"/>
      <c r="BW400" s="1585"/>
      <c r="BX400" s="1585"/>
      <c r="BY400" s="1585"/>
      <c r="BZ400" s="1585"/>
      <c r="CA400" s="1585"/>
      <c r="CB400" s="1585"/>
      <c r="CC400" s="1585"/>
      <c r="CD400" s="1585"/>
      <c r="CE400" s="1585"/>
      <c r="CH400" s="64" t="str">
        <f t="shared" si="6"/>
        <v/>
      </c>
    </row>
    <row r="401" spans="1:86" ht="19.5" customHeight="1" x14ac:dyDescent="0.2">
      <c r="A401" s="1579"/>
      <c r="B401" s="1579"/>
      <c r="C401" s="1579"/>
      <c r="D401" s="1579"/>
      <c r="E401" s="1579"/>
      <c r="F401" s="1579"/>
      <c r="G401" s="1579"/>
      <c r="H401" s="1579"/>
      <c r="I401" s="1579"/>
      <c r="J401" s="1579"/>
      <c r="K401" s="1579"/>
      <c r="L401" s="1580"/>
      <c r="M401" s="1580"/>
      <c r="N401" s="1580"/>
      <c r="O401" s="1581"/>
      <c r="P401" s="1581"/>
      <c r="Q401" s="1581"/>
      <c r="R401" s="1581"/>
      <c r="S401" s="1581"/>
      <c r="T401" s="1582"/>
      <c r="U401" s="1583"/>
      <c r="V401" s="1581"/>
      <c r="W401" s="1584"/>
      <c r="X401" s="1586"/>
      <c r="Y401" s="1587"/>
      <c r="Z401" s="1587"/>
      <c r="AA401" s="1587"/>
      <c r="AB401" s="1587"/>
      <c r="AC401" s="1587"/>
      <c r="AD401" s="1587"/>
      <c r="AE401" s="1587"/>
      <c r="AF401" s="1587"/>
      <c r="AG401" s="1587"/>
      <c r="AH401" s="1587"/>
      <c r="AI401" s="1587"/>
      <c r="AJ401" s="1587"/>
      <c r="AK401" s="1587"/>
      <c r="AL401" s="1587"/>
      <c r="AM401" s="1587"/>
      <c r="AN401" s="1581"/>
      <c r="AO401" s="1581"/>
      <c r="AP401" s="1582"/>
      <c r="AQ401" s="1583"/>
      <c r="AR401" s="1581"/>
      <c r="AS401" s="1584"/>
      <c r="AT401" s="1591" t="s">
        <v>1203</v>
      </c>
      <c r="AU401" s="1592"/>
      <c r="AV401" s="1593"/>
      <c r="AW401" s="1594"/>
      <c r="AX401" s="1594"/>
      <c r="AY401" s="1594"/>
      <c r="AZ401" s="1594"/>
      <c r="BA401" s="1594"/>
      <c r="BB401" s="1594"/>
      <c r="BC401" s="1594"/>
      <c r="BD401" s="1594"/>
      <c r="BE401" s="1594"/>
      <c r="BF401" s="1594"/>
      <c r="BG401" s="1594"/>
      <c r="BH401" s="1594"/>
      <c r="BI401" s="1594"/>
      <c r="BJ401" s="1595"/>
      <c r="BK401" s="1588"/>
      <c r="BL401" s="1588"/>
      <c r="BM401" s="1589"/>
      <c r="BN401" s="1590"/>
      <c r="BO401" s="1588"/>
      <c r="BP401" s="1588"/>
      <c r="BQ401" s="1588"/>
      <c r="BR401" s="1588"/>
      <c r="BS401" s="1589"/>
      <c r="BT401" s="1585"/>
      <c r="BU401" s="1585"/>
      <c r="BV401" s="1585"/>
      <c r="BW401" s="1585"/>
      <c r="BX401" s="1585"/>
      <c r="BY401" s="1585"/>
      <c r="BZ401" s="1585"/>
      <c r="CA401" s="1585"/>
      <c r="CB401" s="1585"/>
      <c r="CC401" s="1585"/>
      <c r="CD401" s="1585"/>
      <c r="CE401" s="1585"/>
      <c r="CH401" s="64" t="str">
        <f t="shared" si="6"/>
        <v/>
      </c>
    </row>
    <row r="402" spans="1:86" ht="19.5" customHeight="1" x14ac:dyDescent="0.2">
      <c r="A402" s="1579"/>
      <c r="B402" s="1579"/>
      <c r="C402" s="1579"/>
      <c r="D402" s="1579"/>
      <c r="E402" s="1579"/>
      <c r="F402" s="1579"/>
      <c r="G402" s="1579"/>
      <c r="H402" s="1579"/>
      <c r="I402" s="1579"/>
      <c r="J402" s="1579"/>
      <c r="K402" s="1579"/>
      <c r="L402" s="1580"/>
      <c r="M402" s="1580"/>
      <c r="N402" s="1580"/>
      <c r="O402" s="1581"/>
      <c r="P402" s="1581"/>
      <c r="Q402" s="1581"/>
      <c r="R402" s="1581"/>
      <c r="S402" s="1581"/>
      <c r="T402" s="1582"/>
      <c r="U402" s="1583"/>
      <c r="V402" s="1581"/>
      <c r="W402" s="1584"/>
      <c r="X402" s="1586"/>
      <c r="Y402" s="1587"/>
      <c r="Z402" s="1587"/>
      <c r="AA402" s="1587"/>
      <c r="AB402" s="1587"/>
      <c r="AC402" s="1587"/>
      <c r="AD402" s="1587"/>
      <c r="AE402" s="1587"/>
      <c r="AF402" s="1587"/>
      <c r="AG402" s="1587"/>
      <c r="AH402" s="1587"/>
      <c r="AI402" s="1587"/>
      <c r="AJ402" s="1587"/>
      <c r="AK402" s="1587"/>
      <c r="AL402" s="1587"/>
      <c r="AM402" s="1587"/>
      <c r="AN402" s="1581"/>
      <c r="AO402" s="1581"/>
      <c r="AP402" s="1582"/>
      <c r="AQ402" s="1583"/>
      <c r="AR402" s="1581"/>
      <c r="AS402" s="1584"/>
      <c r="AT402" s="1591" t="s">
        <v>1203</v>
      </c>
      <c r="AU402" s="1592"/>
      <c r="AV402" s="1593"/>
      <c r="AW402" s="1594"/>
      <c r="AX402" s="1594"/>
      <c r="AY402" s="1594"/>
      <c r="AZ402" s="1594"/>
      <c r="BA402" s="1594"/>
      <c r="BB402" s="1594"/>
      <c r="BC402" s="1594"/>
      <c r="BD402" s="1594"/>
      <c r="BE402" s="1594"/>
      <c r="BF402" s="1594"/>
      <c r="BG402" s="1594"/>
      <c r="BH402" s="1594"/>
      <c r="BI402" s="1594"/>
      <c r="BJ402" s="1595"/>
      <c r="BK402" s="1588"/>
      <c r="BL402" s="1588"/>
      <c r="BM402" s="1589"/>
      <c r="BN402" s="1590"/>
      <c r="BO402" s="1588"/>
      <c r="BP402" s="1588"/>
      <c r="BQ402" s="1588"/>
      <c r="BR402" s="1588"/>
      <c r="BS402" s="1589"/>
      <c r="BT402" s="1585"/>
      <c r="BU402" s="1585"/>
      <c r="BV402" s="1585"/>
      <c r="BW402" s="1585"/>
      <c r="BX402" s="1585"/>
      <c r="BY402" s="1585"/>
      <c r="BZ402" s="1585"/>
      <c r="CA402" s="1585"/>
      <c r="CB402" s="1585"/>
      <c r="CC402" s="1585"/>
      <c r="CD402" s="1585"/>
      <c r="CE402" s="1585"/>
      <c r="CH402" s="64" t="str">
        <f t="shared" si="6"/>
        <v/>
      </c>
    </row>
    <row r="403" spans="1:86" ht="19.5" customHeight="1" x14ac:dyDescent="0.2">
      <c r="A403" s="1579"/>
      <c r="B403" s="1579"/>
      <c r="C403" s="1579"/>
      <c r="D403" s="1579"/>
      <c r="E403" s="1579"/>
      <c r="F403" s="1579"/>
      <c r="G403" s="1579"/>
      <c r="H403" s="1579"/>
      <c r="I403" s="1579"/>
      <c r="J403" s="1579"/>
      <c r="K403" s="1579"/>
      <c r="L403" s="1580"/>
      <c r="M403" s="1580"/>
      <c r="N403" s="1580"/>
      <c r="O403" s="1581"/>
      <c r="P403" s="1581"/>
      <c r="Q403" s="1581"/>
      <c r="R403" s="1581"/>
      <c r="S403" s="1581"/>
      <c r="T403" s="1582"/>
      <c r="U403" s="1583"/>
      <c r="V403" s="1581"/>
      <c r="W403" s="1584"/>
      <c r="X403" s="1586"/>
      <c r="Y403" s="1587"/>
      <c r="Z403" s="1587"/>
      <c r="AA403" s="1587"/>
      <c r="AB403" s="1587"/>
      <c r="AC403" s="1587"/>
      <c r="AD403" s="1587"/>
      <c r="AE403" s="1587"/>
      <c r="AF403" s="1587"/>
      <c r="AG403" s="1587"/>
      <c r="AH403" s="1587"/>
      <c r="AI403" s="1587"/>
      <c r="AJ403" s="1587"/>
      <c r="AK403" s="1587"/>
      <c r="AL403" s="1587"/>
      <c r="AM403" s="1587"/>
      <c r="AN403" s="1581"/>
      <c r="AO403" s="1581"/>
      <c r="AP403" s="1582"/>
      <c r="AQ403" s="1583"/>
      <c r="AR403" s="1581"/>
      <c r="AS403" s="1584"/>
      <c r="AT403" s="1591" t="s">
        <v>1203</v>
      </c>
      <c r="AU403" s="1592"/>
      <c r="AV403" s="1593"/>
      <c r="AW403" s="1594"/>
      <c r="AX403" s="1594"/>
      <c r="AY403" s="1594"/>
      <c r="AZ403" s="1594"/>
      <c r="BA403" s="1594"/>
      <c r="BB403" s="1594"/>
      <c r="BC403" s="1594"/>
      <c r="BD403" s="1594"/>
      <c r="BE403" s="1594"/>
      <c r="BF403" s="1594"/>
      <c r="BG403" s="1594"/>
      <c r="BH403" s="1594"/>
      <c r="BI403" s="1594"/>
      <c r="BJ403" s="1595"/>
      <c r="BK403" s="1588"/>
      <c r="BL403" s="1588"/>
      <c r="BM403" s="1589"/>
      <c r="BN403" s="1590"/>
      <c r="BO403" s="1588"/>
      <c r="BP403" s="1588"/>
      <c r="BQ403" s="1588"/>
      <c r="BR403" s="1588"/>
      <c r="BS403" s="1589"/>
      <c r="BT403" s="1585"/>
      <c r="BU403" s="1585"/>
      <c r="BV403" s="1585"/>
      <c r="BW403" s="1585"/>
      <c r="BX403" s="1585"/>
      <c r="BY403" s="1585"/>
      <c r="BZ403" s="1585"/>
      <c r="CA403" s="1585"/>
      <c r="CB403" s="1585"/>
      <c r="CC403" s="1585"/>
      <c r="CD403" s="1585"/>
      <c r="CE403" s="1585"/>
      <c r="CH403" s="64" t="str">
        <f t="shared" si="6"/>
        <v/>
      </c>
    </row>
    <row r="404" spans="1:86" ht="19.5" customHeight="1" x14ac:dyDescent="0.2">
      <c r="A404" s="1579"/>
      <c r="B404" s="1579"/>
      <c r="C404" s="1579"/>
      <c r="D404" s="1579"/>
      <c r="E404" s="1579"/>
      <c r="F404" s="1579"/>
      <c r="G404" s="1579"/>
      <c r="H404" s="1579"/>
      <c r="I404" s="1579"/>
      <c r="J404" s="1579"/>
      <c r="K404" s="1579"/>
      <c r="L404" s="1580"/>
      <c r="M404" s="1580"/>
      <c r="N404" s="1580"/>
      <c r="O404" s="1581"/>
      <c r="P404" s="1581"/>
      <c r="Q404" s="1581"/>
      <c r="R404" s="1581"/>
      <c r="S404" s="1581"/>
      <c r="T404" s="1582"/>
      <c r="U404" s="1583"/>
      <c r="V404" s="1581"/>
      <c r="W404" s="1584"/>
      <c r="X404" s="1586"/>
      <c r="Y404" s="1587"/>
      <c r="Z404" s="1587"/>
      <c r="AA404" s="1587"/>
      <c r="AB404" s="1587"/>
      <c r="AC404" s="1587"/>
      <c r="AD404" s="1587"/>
      <c r="AE404" s="1587"/>
      <c r="AF404" s="1587"/>
      <c r="AG404" s="1587"/>
      <c r="AH404" s="1587"/>
      <c r="AI404" s="1587"/>
      <c r="AJ404" s="1587"/>
      <c r="AK404" s="1587"/>
      <c r="AL404" s="1587"/>
      <c r="AM404" s="1587"/>
      <c r="AN404" s="1581"/>
      <c r="AO404" s="1581"/>
      <c r="AP404" s="1582"/>
      <c r="AQ404" s="1583"/>
      <c r="AR404" s="1581"/>
      <c r="AS404" s="1584"/>
      <c r="AT404" s="1591" t="s">
        <v>1203</v>
      </c>
      <c r="AU404" s="1592"/>
      <c r="AV404" s="1593"/>
      <c r="AW404" s="1594"/>
      <c r="AX404" s="1594"/>
      <c r="AY404" s="1594"/>
      <c r="AZ404" s="1594"/>
      <c r="BA404" s="1594"/>
      <c r="BB404" s="1594"/>
      <c r="BC404" s="1594"/>
      <c r="BD404" s="1594"/>
      <c r="BE404" s="1594"/>
      <c r="BF404" s="1594"/>
      <c r="BG404" s="1594"/>
      <c r="BH404" s="1594"/>
      <c r="BI404" s="1594"/>
      <c r="BJ404" s="1595"/>
      <c r="BK404" s="1588"/>
      <c r="BL404" s="1588"/>
      <c r="BM404" s="1589"/>
      <c r="BN404" s="1590"/>
      <c r="BO404" s="1588"/>
      <c r="BP404" s="1588"/>
      <c r="BQ404" s="1588"/>
      <c r="BR404" s="1588"/>
      <c r="BS404" s="1589"/>
      <c r="BT404" s="1585"/>
      <c r="BU404" s="1585"/>
      <c r="BV404" s="1585"/>
      <c r="BW404" s="1585"/>
      <c r="BX404" s="1585"/>
      <c r="BY404" s="1585"/>
      <c r="BZ404" s="1585"/>
      <c r="CA404" s="1585"/>
      <c r="CB404" s="1585"/>
      <c r="CC404" s="1585"/>
      <c r="CD404" s="1585"/>
      <c r="CE404" s="1585"/>
      <c r="CH404" s="64" t="str">
        <f t="shared" si="6"/>
        <v/>
      </c>
    </row>
    <row r="405" spans="1:86" ht="19.5" customHeight="1" x14ac:dyDescent="0.2">
      <c r="A405" s="1579"/>
      <c r="B405" s="1579"/>
      <c r="C405" s="1579"/>
      <c r="D405" s="1579"/>
      <c r="E405" s="1579"/>
      <c r="F405" s="1579"/>
      <c r="G405" s="1579"/>
      <c r="H405" s="1579"/>
      <c r="I405" s="1579"/>
      <c r="J405" s="1579"/>
      <c r="K405" s="1579"/>
      <c r="L405" s="1580"/>
      <c r="M405" s="1580"/>
      <c r="N405" s="1580"/>
      <c r="O405" s="1581"/>
      <c r="P405" s="1581"/>
      <c r="Q405" s="1581"/>
      <c r="R405" s="1581"/>
      <c r="S405" s="1581"/>
      <c r="T405" s="1582"/>
      <c r="U405" s="1583"/>
      <c r="V405" s="1581"/>
      <c r="W405" s="1584"/>
      <c r="X405" s="1586"/>
      <c r="Y405" s="1587"/>
      <c r="Z405" s="1587"/>
      <c r="AA405" s="1587"/>
      <c r="AB405" s="1587"/>
      <c r="AC405" s="1587"/>
      <c r="AD405" s="1587"/>
      <c r="AE405" s="1587"/>
      <c r="AF405" s="1587"/>
      <c r="AG405" s="1587"/>
      <c r="AH405" s="1587"/>
      <c r="AI405" s="1587"/>
      <c r="AJ405" s="1587"/>
      <c r="AK405" s="1587"/>
      <c r="AL405" s="1587"/>
      <c r="AM405" s="1587"/>
      <c r="AN405" s="1581"/>
      <c r="AO405" s="1581"/>
      <c r="AP405" s="1582"/>
      <c r="AQ405" s="1583"/>
      <c r="AR405" s="1581"/>
      <c r="AS405" s="1584"/>
      <c r="AT405" s="1591" t="s">
        <v>1203</v>
      </c>
      <c r="AU405" s="1592"/>
      <c r="AV405" s="1593"/>
      <c r="AW405" s="1594"/>
      <c r="AX405" s="1594"/>
      <c r="AY405" s="1594"/>
      <c r="AZ405" s="1594"/>
      <c r="BA405" s="1594"/>
      <c r="BB405" s="1594"/>
      <c r="BC405" s="1594"/>
      <c r="BD405" s="1594"/>
      <c r="BE405" s="1594"/>
      <c r="BF405" s="1594"/>
      <c r="BG405" s="1594"/>
      <c r="BH405" s="1594"/>
      <c r="BI405" s="1594"/>
      <c r="BJ405" s="1595"/>
      <c r="BK405" s="1588"/>
      <c r="BL405" s="1588"/>
      <c r="BM405" s="1589"/>
      <c r="BN405" s="1590"/>
      <c r="BO405" s="1588"/>
      <c r="BP405" s="1588"/>
      <c r="BQ405" s="1588"/>
      <c r="BR405" s="1588"/>
      <c r="BS405" s="1589"/>
      <c r="BT405" s="1585"/>
      <c r="BU405" s="1585"/>
      <c r="BV405" s="1585"/>
      <c r="BW405" s="1585"/>
      <c r="BX405" s="1585"/>
      <c r="BY405" s="1585"/>
      <c r="BZ405" s="1585"/>
      <c r="CA405" s="1585"/>
      <c r="CB405" s="1585"/>
      <c r="CC405" s="1585"/>
      <c r="CD405" s="1585"/>
      <c r="CE405" s="1585"/>
      <c r="CH405" s="64" t="str">
        <f t="shared" si="6"/>
        <v/>
      </c>
    </row>
    <row r="406" spans="1:86" ht="19.5" customHeight="1" x14ac:dyDescent="0.2">
      <c r="A406" s="1602"/>
      <c r="B406" s="1602"/>
      <c r="C406" s="1602"/>
      <c r="D406" s="1602"/>
      <c r="E406" s="1602"/>
      <c r="F406" s="1602"/>
      <c r="G406" s="1602"/>
      <c r="H406" s="1602"/>
      <c r="I406" s="1602"/>
      <c r="J406" s="1602"/>
      <c r="K406" s="1602"/>
      <c r="L406" s="1599"/>
      <c r="M406" s="1599"/>
      <c r="N406" s="1599"/>
      <c r="O406" s="1597"/>
      <c r="P406" s="1597"/>
      <c r="Q406" s="1597"/>
      <c r="R406" s="1597"/>
      <c r="S406" s="1597"/>
      <c r="T406" s="1600"/>
      <c r="U406" s="1596"/>
      <c r="V406" s="1597"/>
      <c r="W406" s="1598"/>
      <c r="X406" s="1586"/>
      <c r="Y406" s="1587"/>
      <c r="Z406" s="1587"/>
      <c r="AA406" s="1587"/>
      <c r="AB406" s="1587"/>
      <c r="AC406" s="1587"/>
      <c r="AD406" s="1587"/>
      <c r="AE406" s="1587"/>
      <c r="AF406" s="1587"/>
      <c r="AG406" s="1587"/>
      <c r="AH406" s="1587"/>
      <c r="AI406" s="1587"/>
      <c r="AJ406" s="1587"/>
      <c r="AK406" s="1587"/>
      <c r="AL406" s="1587"/>
      <c r="AM406" s="1587"/>
      <c r="AN406" s="1597"/>
      <c r="AO406" s="1597"/>
      <c r="AP406" s="1600"/>
      <c r="AQ406" s="1596"/>
      <c r="AR406" s="1597"/>
      <c r="AS406" s="1598"/>
      <c r="AT406" s="1591" t="s">
        <v>1203</v>
      </c>
      <c r="AU406" s="1592"/>
      <c r="AV406" s="1593"/>
      <c r="AW406" s="1594"/>
      <c r="AX406" s="1594"/>
      <c r="AY406" s="1594"/>
      <c r="AZ406" s="1594"/>
      <c r="BA406" s="1594"/>
      <c r="BB406" s="1594"/>
      <c r="BC406" s="1594"/>
      <c r="BD406" s="1594"/>
      <c r="BE406" s="1594"/>
      <c r="BF406" s="1594"/>
      <c r="BG406" s="1594"/>
      <c r="BH406" s="1594"/>
      <c r="BI406" s="1594"/>
      <c r="BJ406" s="1595"/>
      <c r="BK406" s="1603"/>
      <c r="BL406" s="1603"/>
      <c r="BM406" s="1604"/>
      <c r="BN406" s="1605"/>
      <c r="BO406" s="1603"/>
      <c r="BP406" s="1603"/>
      <c r="BQ406" s="1603"/>
      <c r="BR406" s="1603"/>
      <c r="BS406" s="1604"/>
      <c r="BT406" s="1601"/>
      <c r="BU406" s="1601"/>
      <c r="BV406" s="1601"/>
      <c r="BW406" s="1601"/>
      <c r="BX406" s="1601"/>
      <c r="BY406" s="1601"/>
      <c r="BZ406" s="1601"/>
      <c r="CA406" s="1601"/>
      <c r="CB406" s="1601"/>
      <c r="CC406" s="1601"/>
      <c r="CD406" s="1601"/>
      <c r="CE406" s="1601"/>
      <c r="CH406" s="64" t="str">
        <f t="shared" si="6"/>
        <v/>
      </c>
    </row>
    <row r="407" spans="1:86" ht="19.5" customHeight="1" x14ac:dyDescent="0.2">
      <c r="A407" s="1579"/>
      <c r="B407" s="1579"/>
      <c r="C407" s="1579"/>
      <c r="D407" s="1579"/>
      <c r="E407" s="1579"/>
      <c r="F407" s="1579"/>
      <c r="G407" s="1579"/>
      <c r="H407" s="1579"/>
      <c r="I407" s="1579"/>
      <c r="J407" s="1579"/>
      <c r="K407" s="1579"/>
      <c r="L407" s="1580"/>
      <c r="M407" s="1580"/>
      <c r="N407" s="1580"/>
      <c r="O407" s="1581"/>
      <c r="P407" s="1581"/>
      <c r="Q407" s="1581"/>
      <c r="R407" s="1581"/>
      <c r="S407" s="1581"/>
      <c r="T407" s="1582"/>
      <c r="U407" s="1583"/>
      <c r="V407" s="1581"/>
      <c r="W407" s="1584"/>
      <c r="X407" s="1586"/>
      <c r="Y407" s="1587"/>
      <c r="Z407" s="1587"/>
      <c r="AA407" s="1587"/>
      <c r="AB407" s="1587"/>
      <c r="AC407" s="1587"/>
      <c r="AD407" s="1587"/>
      <c r="AE407" s="1587"/>
      <c r="AF407" s="1587"/>
      <c r="AG407" s="1587"/>
      <c r="AH407" s="1587"/>
      <c r="AI407" s="1587"/>
      <c r="AJ407" s="1587"/>
      <c r="AK407" s="1587"/>
      <c r="AL407" s="1587"/>
      <c r="AM407" s="1587"/>
      <c r="AN407" s="1581"/>
      <c r="AO407" s="1581"/>
      <c r="AP407" s="1582"/>
      <c r="AQ407" s="1583"/>
      <c r="AR407" s="1581"/>
      <c r="AS407" s="1584"/>
      <c r="AT407" s="1591" t="s">
        <v>1203</v>
      </c>
      <c r="AU407" s="1592"/>
      <c r="AV407" s="1593"/>
      <c r="AW407" s="1594"/>
      <c r="AX407" s="1594"/>
      <c r="AY407" s="1594"/>
      <c r="AZ407" s="1594"/>
      <c r="BA407" s="1594"/>
      <c r="BB407" s="1594"/>
      <c r="BC407" s="1594"/>
      <c r="BD407" s="1594"/>
      <c r="BE407" s="1594"/>
      <c r="BF407" s="1594"/>
      <c r="BG407" s="1594"/>
      <c r="BH407" s="1594"/>
      <c r="BI407" s="1594"/>
      <c r="BJ407" s="1595"/>
      <c r="BK407" s="1588"/>
      <c r="BL407" s="1588"/>
      <c r="BM407" s="1589"/>
      <c r="BN407" s="1590"/>
      <c r="BO407" s="1588"/>
      <c r="BP407" s="1588"/>
      <c r="BQ407" s="1588"/>
      <c r="BR407" s="1588"/>
      <c r="BS407" s="1589"/>
      <c r="BT407" s="1585"/>
      <c r="BU407" s="1585"/>
      <c r="BV407" s="1585"/>
      <c r="BW407" s="1585"/>
      <c r="BX407" s="1585"/>
      <c r="BY407" s="1585"/>
      <c r="BZ407" s="1585"/>
      <c r="CA407" s="1585"/>
      <c r="CB407" s="1585"/>
      <c r="CC407" s="1585"/>
      <c r="CD407" s="1585"/>
      <c r="CE407" s="1585"/>
      <c r="CH407" s="64" t="str">
        <f t="shared" si="6"/>
        <v/>
      </c>
    </row>
    <row r="408" spans="1:86" ht="19.5" customHeight="1" x14ac:dyDescent="0.2">
      <c r="A408" s="1579"/>
      <c r="B408" s="1579"/>
      <c r="C408" s="1579"/>
      <c r="D408" s="1579"/>
      <c r="E408" s="1579"/>
      <c r="F408" s="1579"/>
      <c r="G408" s="1579"/>
      <c r="H408" s="1579"/>
      <c r="I408" s="1579"/>
      <c r="J408" s="1579"/>
      <c r="K408" s="1579"/>
      <c r="L408" s="1580"/>
      <c r="M408" s="1580"/>
      <c r="N408" s="1580"/>
      <c r="O408" s="1581"/>
      <c r="P408" s="1581"/>
      <c r="Q408" s="1581"/>
      <c r="R408" s="1581"/>
      <c r="S408" s="1581"/>
      <c r="T408" s="1582"/>
      <c r="U408" s="1583"/>
      <c r="V408" s="1581"/>
      <c r="W408" s="1584"/>
      <c r="X408" s="1586"/>
      <c r="Y408" s="1587"/>
      <c r="Z408" s="1587"/>
      <c r="AA408" s="1587"/>
      <c r="AB408" s="1587"/>
      <c r="AC408" s="1587"/>
      <c r="AD408" s="1587"/>
      <c r="AE408" s="1587"/>
      <c r="AF408" s="1587"/>
      <c r="AG408" s="1587"/>
      <c r="AH408" s="1587"/>
      <c r="AI408" s="1587"/>
      <c r="AJ408" s="1587"/>
      <c r="AK408" s="1587"/>
      <c r="AL408" s="1587"/>
      <c r="AM408" s="1587"/>
      <c r="AN408" s="1581"/>
      <c r="AO408" s="1581"/>
      <c r="AP408" s="1582"/>
      <c r="AQ408" s="1583"/>
      <c r="AR408" s="1581"/>
      <c r="AS408" s="1584"/>
      <c r="AT408" s="1591" t="s">
        <v>1203</v>
      </c>
      <c r="AU408" s="1592"/>
      <c r="AV408" s="1593"/>
      <c r="AW408" s="1594"/>
      <c r="AX408" s="1594"/>
      <c r="AY408" s="1594"/>
      <c r="AZ408" s="1594"/>
      <c r="BA408" s="1594"/>
      <c r="BB408" s="1594"/>
      <c r="BC408" s="1594"/>
      <c r="BD408" s="1594"/>
      <c r="BE408" s="1594"/>
      <c r="BF408" s="1594"/>
      <c r="BG408" s="1594"/>
      <c r="BH408" s="1594"/>
      <c r="BI408" s="1594"/>
      <c r="BJ408" s="1595"/>
      <c r="BK408" s="1588"/>
      <c r="BL408" s="1588"/>
      <c r="BM408" s="1589"/>
      <c r="BN408" s="1590"/>
      <c r="BO408" s="1588"/>
      <c r="BP408" s="1588"/>
      <c r="BQ408" s="1588"/>
      <c r="BR408" s="1588"/>
      <c r="BS408" s="1589"/>
      <c r="BT408" s="1585"/>
      <c r="BU408" s="1585"/>
      <c r="BV408" s="1585"/>
      <c r="BW408" s="1585"/>
      <c r="BX408" s="1585"/>
      <c r="BY408" s="1585"/>
      <c r="BZ408" s="1585"/>
      <c r="CA408" s="1585"/>
      <c r="CB408" s="1585"/>
      <c r="CC408" s="1585"/>
      <c r="CD408" s="1585"/>
      <c r="CE408" s="1585"/>
      <c r="CH408" s="64" t="str">
        <f t="shared" si="6"/>
        <v/>
      </c>
    </row>
    <row r="409" spans="1:86" ht="19.5" customHeight="1" x14ac:dyDescent="0.2">
      <c r="A409" s="1579"/>
      <c r="B409" s="1579"/>
      <c r="C409" s="1579"/>
      <c r="D409" s="1579"/>
      <c r="E409" s="1579"/>
      <c r="F409" s="1579"/>
      <c r="G409" s="1579"/>
      <c r="H409" s="1579"/>
      <c r="I409" s="1579"/>
      <c r="J409" s="1579"/>
      <c r="K409" s="1579"/>
      <c r="L409" s="1580"/>
      <c r="M409" s="1580"/>
      <c r="N409" s="1580"/>
      <c r="O409" s="1581"/>
      <c r="P409" s="1581"/>
      <c r="Q409" s="1581"/>
      <c r="R409" s="1581"/>
      <c r="S409" s="1581"/>
      <c r="T409" s="1582"/>
      <c r="U409" s="1583"/>
      <c r="V409" s="1581"/>
      <c r="W409" s="1584"/>
      <c r="X409" s="1586"/>
      <c r="Y409" s="1587"/>
      <c r="Z409" s="1587"/>
      <c r="AA409" s="1587"/>
      <c r="AB409" s="1587"/>
      <c r="AC409" s="1587"/>
      <c r="AD409" s="1587"/>
      <c r="AE409" s="1587"/>
      <c r="AF409" s="1587"/>
      <c r="AG409" s="1587"/>
      <c r="AH409" s="1587"/>
      <c r="AI409" s="1587"/>
      <c r="AJ409" s="1587"/>
      <c r="AK409" s="1587"/>
      <c r="AL409" s="1587"/>
      <c r="AM409" s="1587"/>
      <c r="AN409" s="1581"/>
      <c r="AO409" s="1581"/>
      <c r="AP409" s="1582"/>
      <c r="AQ409" s="1583"/>
      <c r="AR409" s="1581"/>
      <c r="AS409" s="1584"/>
      <c r="AT409" s="1591" t="s">
        <v>1203</v>
      </c>
      <c r="AU409" s="1592"/>
      <c r="AV409" s="1593"/>
      <c r="AW409" s="1594"/>
      <c r="AX409" s="1594"/>
      <c r="AY409" s="1594"/>
      <c r="AZ409" s="1594"/>
      <c r="BA409" s="1594"/>
      <c r="BB409" s="1594"/>
      <c r="BC409" s="1594"/>
      <c r="BD409" s="1594"/>
      <c r="BE409" s="1594"/>
      <c r="BF409" s="1594"/>
      <c r="BG409" s="1594"/>
      <c r="BH409" s="1594"/>
      <c r="BI409" s="1594"/>
      <c r="BJ409" s="1595"/>
      <c r="BK409" s="1588"/>
      <c r="BL409" s="1588"/>
      <c r="BM409" s="1589"/>
      <c r="BN409" s="1590"/>
      <c r="BO409" s="1588"/>
      <c r="BP409" s="1588"/>
      <c r="BQ409" s="1588"/>
      <c r="BR409" s="1588"/>
      <c r="BS409" s="1589"/>
      <c r="BT409" s="1585"/>
      <c r="BU409" s="1585"/>
      <c r="BV409" s="1585"/>
      <c r="BW409" s="1585"/>
      <c r="BX409" s="1585"/>
      <c r="BY409" s="1585"/>
      <c r="BZ409" s="1585"/>
      <c r="CA409" s="1585"/>
      <c r="CB409" s="1585"/>
      <c r="CC409" s="1585"/>
      <c r="CD409" s="1585"/>
      <c r="CE409" s="1585"/>
      <c r="CH409" s="64" t="str">
        <f t="shared" si="6"/>
        <v/>
      </c>
    </row>
    <row r="410" spans="1:86" ht="19.5" customHeight="1" x14ac:dyDescent="0.2">
      <c r="A410" s="1579"/>
      <c r="B410" s="1579"/>
      <c r="C410" s="1579"/>
      <c r="D410" s="1579"/>
      <c r="E410" s="1579"/>
      <c r="F410" s="1579"/>
      <c r="G410" s="1579"/>
      <c r="H410" s="1579"/>
      <c r="I410" s="1579"/>
      <c r="J410" s="1579"/>
      <c r="K410" s="1579"/>
      <c r="L410" s="1580"/>
      <c r="M410" s="1580"/>
      <c r="N410" s="1580"/>
      <c r="O410" s="1581"/>
      <c r="P410" s="1581"/>
      <c r="Q410" s="1581"/>
      <c r="R410" s="1581"/>
      <c r="S410" s="1581"/>
      <c r="T410" s="1582"/>
      <c r="U410" s="1583"/>
      <c r="V410" s="1581"/>
      <c r="W410" s="1584"/>
      <c r="X410" s="1586"/>
      <c r="Y410" s="1587"/>
      <c r="Z410" s="1587"/>
      <c r="AA410" s="1587"/>
      <c r="AB410" s="1587"/>
      <c r="AC410" s="1587"/>
      <c r="AD410" s="1587"/>
      <c r="AE410" s="1587"/>
      <c r="AF410" s="1587"/>
      <c r="AG410" s="1587"/>
      <c r="AH410" s="1587"/>
      <c r="AI410" s="1587"/>
      <c r="AJ410" s="1587"/>
      <c r="AK410" s="1587"/>
      <c r="AL410" s="1587"/>
      <c r="AM410" s="1587"/>
      <c r="AN410" s="1581"/>
      <c r="AO410" s="1581"/>
      <c r="AP410" s="1582"/>
      <c r="AQ410" s="1583"/>
      <c r="AR410" s="1581"/>
      <c r="AS410" s="1584"/>
      <c r="AT410" s="1591" t="s">
        <v>1203</v>
      </c>
      <c r="AU410" s="1592"/>
      <c r="AV410" s="1593"/>
      <c r="AW410" s="1594"/>
      <c r="AX410" s="1594"/>
      <c r="AY410" s="1594"/>
      <c r="AZ410" s="1594"/>
      <c r="BA410" s="1594"/>
      <c r="BB410" s="1594"/>
      <c r="BC410" s="1594"/>
      <c r="BD410" s="1594"/>
      <c r="BE410" s="1594"/>
      <c r="BF410" s="1594"/>
      <c r="BG410" s="1594"/>
      <c r="BH410" s="1594"/>
      <c r="BI410" s="1594"/>
      <c r="BJ410" s="1595"/>
      <c r="BK410" s="1588"/>
      <c r="BL410" s="1588"/>
      <c r="BM410" s="1589"/>
      <c r="BN410" s="1590"/>
      <c r="BO410" s="1588"/>
      <c r="BP410" s="1588"/>
      <c r="BQ410" s="1588"/>
      <c r="BR410" s="1588"/>
      <c r="BS410" s="1589"/>
      <c r="BT410" s="1585"/>
      <c r="BU410" s="1585"/>
      <c r="BV410" s="1585"/>
      <c r="BW410" s="1585"/>
      <c r="BX410" s="1585"/>
      <c r="BY410" s="1585"/>
      <c r="BZ410" s="1585"/>
      <c r="CA410" s="1585"/>
      <c r="CB410" s="1585"/>
      <c r="CC410" s="1585"/>
      <c r="CD410" s="1585"/>
      <c r="CE410" s="1585"/>
      <c r="CH410" s="64" t="str">
        <f t="shared" si="6"/>
        <v/>
      </c>
    </row>
    <row r="411" spans="1:86" ht="19.5" customHeight="1" x14ac:dyDescent="0.2">
      <c r="A411" s="1579"/>
      <c r="B411" s="1579"/>
      <c r="C411" s="1579"/>
      <c r="D411" s="1579"/>
      <c r="E411" s="1579"/>
      <c r="F411" s="1579"/>
      <c r="G411" s="1579"/>
      <c r="H411" s="1579"/>
      <c r="I411" s="1579"/>
      <c r="J411" s="1579"/>
      <c r="K411" s="1579"/>
      <c r="L411" s="1580"/>
      <c r="M411" s="1580"/>
      <c r="N411" s="1580"/>
      <c r="O411" s="1581"/>
      <c r="P411" s="1581"/>
      <c r="Q411" s="1581"/>
      <c r="R411" s="1581"/>
      <c r="S411" s="1581"/>
      <c r="T411" s="1582"/>
      <c r="U411" s="1583"/>
      <c r="V411" s="1581"/>
      <c r="W411" s="1584"/>
      <c r="X411" s="1586"/>
      <c r="Y411" s="1587"/>
      <c r="Z411" s="1587"/>
      <c r="AA411" s="1587"/>
      <c r="AB411" s="1587"/>
      <c r="AC411" s="1587"/>
      <c r="AD411" s="1587"/>
      <c r="AE411" s="1587"/>
      <c r="AF411" s="1587"/>
      <c r="AG411" s="1587"/>
      <c r="AH411" s="1587"/>
      <c r="AI411" s="1587"/>
      <c r="AJ411" s="1587"/>
      <c r="AK411" s="1587"/>
      <c r="AL411" s="1587"/>
      <c r="AM411" s="1587"/>
      <c r="AN411" s="1581"/>
      <c r="AO411" s="1581"/>
      <c r="AP411" s="1582"/>
      <c r="AQ411" s="1583"/>
      <c r="AR411" s="1581"/>
      <c r="AS411" s="1584"/>
      <c r="AT411" s="1591" t="s">
        <v>1203</v>
      </c>
      <c r="AU411" s="1592"/>
      <c r="AV411" s="1593"/>
      <c r="AW411" s="1594"/>
      <c r="AX411" s="1594"/>
      <c r="AY411" s="1594"/>
      <c r="AZ411" s="1594"/>
      <c r="BA411" s="1594"/>
      <c r="BB411" s="1594"/>
      <c r="BC411" s="1594"/>
      <c r="BD411" s="1594"/>
      <c r="BE411" s="1594"/>
      <c r="BF411" s="1594"/>
      <c r="BG411" s="1594"/>
      <c r="BH411" s="1594"/>
      <c r="BI411" s="1594"/>
      <c r="BJ411" s="1595"/>
      <c r="BK411" s="1588"/>
      <c r="BL411" s="1588"/>
      <c r="BM411" s="1589"/>
      <c r="BN411" s="1590"/>
      <c r="BO411" s="1588"/>
      <c r="BP411" s="1588"/>
      <c r="BQ411" s="1588"/>
      <c r="BR411" s="1588"/>
      <c r="BS411" s="1589"/>
      <c r="BT411" s="1585"/>
      <c r="BU411" s="1585"/>
      <c r="BV411" s="1585"/>
      <c r="BW411" s="1585"/>
      <c r="BX411" s="1585"/>
      <c r="BY411" s="1585"/>
      <c r="BZ411" s="1585"/>
      <c r="CA411" s="1585"/>
      <c r="CB411" s="1585"/>
      <c r="CC411" s="1585"/>
      <c r="CD411" s="1585"/>
      <c r="CE411" s="1585"/>
      <c r="CH411" s="64" t="str">
        <f t="shared" si="6"/>
        <v/>
      </c>
    </row>
    <row r="412" spans="1:86" ht="19.5" customHeight="1" x14ac:dyDescent="0.2">
      <c r="A412" s="1579"/>
      <c r="B412" s="1579"/>
      <c r="C412" s="1579"/>
      <c r="D412" s="1579"/>
      <c r="E412" s="1579"/>
      <c r="F412" s="1579"/>
      <c r="G412" s="1579"/>
      <c r="H412" s="1579"/>
      <c r="I412" s="1579"/>
      <c r="J412" s="1579"/>
      <c r="K412" s="1579"/>
      <c r="L412" s="1580"/>
      <c r="M412" s="1580"/>
      <c r="N412" s="1580"/>
      <c r="O412" s="1581"/>
      <c r="P412" s="1581"/>
      <c r="Q412" s="1581"/>
      <c r="R412" s="1581"/>
      <c r="S412" s="1581"/>
      <c r="T412" s="1582"/>
      <c r="U412" s="1583"/>
      <c r="V412" s="1581"/>
      <c r="W412" s="1584"/>
      <c r="X412" s="1586"/>
      <c r="Y412" s="1587"/>
      <c r="Z412" s="1587"/>
      <c r="AA412" s="1587"/>
      <c r="AB412" s="1587"/>
      <c r="AC412" s="1587"/>
      <c r="AD412" s="1587"/>
      <c r="AE412" s="1587"/>
      <c r="AF412" s="1587"/>
      <c r="AG412" s="1587"/>
      <c r="AH412" s="1587"/>
      <c r="AI412" s="1587"/>
      <c r="AJ412" s="1587"/>
      <c r="AK412" s="1587"/>
      <c r="AL412" s="1587"/>
      <c r="AM412" s="1587"/>
      <c r="AN412" s="1581"/>
      <c r="AO412" s="1581"/>
      <c r="AP412" s="1582"/>
      <c r="AQ412" s="1583"/>
      <c r="AR412" s="1581"/>
      <c r="AS412" s="1584"/>
      <c r="AT412" s="1591" t="s">
        <v>1203</v>
      </c>
      <c r="AU412" s="1592"/>
      <c r="AV412" s="1593"/>
      <c r="AW412" s="1594"/>
      <c r="AX412" s="1594"/>
      <c r="AY412" s="1594"/>
      <c r="AZ412" s="1594"/>
      <c r="BA412" s="1594"/>
      <c r="BB412" s="1594"/>
      <c r="BC412" s="1594"/>
      <c r="BD412" s="1594"/>
      <c r="BE412" s="1594"/>
      <c r="BF412" s="1594"/>
      <c r="BG412" s="1594"/>
      <c r="BH412" s="1594"/>
      <c r="BI412" s="1594"/>
      <c r="BJ412" s="1595"/>
      <c r="BK412" s="1588"/>
      <c r="BL412" s="1588"/>
      <c r="BM412" s="1589"/>
      <c r="BN412" s="1590"/>
      <c r="BO412" s="1588"/>
      <c r="BP412" s="1588"/>
      <c r="BQ412" s="1588"/>
      <c r="BR412" s="1588"/>
      <c r="BS412" s="1589"/>
      <c r="BT412" s="1585"/>
      <c r="BU412" s="1585"/>
      <c r="BV412" s="1585"/>
      <c r="BW412" s="1585"/>
      <c r="BX412" s="1585"/>
      <c r="BY412" s="1585"/>
      <c r="BZ412" s="1585"/>
      <c r="CA412" s="1585"/>
      <c r="CB412" s="1585"/>
      <c r="CC412" s="1585"/>
      <c r="CD412" s="1585"/>
      <c r="CE412" s="1585"/>
      <c r="CH412" s="64" t="str">
        <f t="shared" si="6"/>
        <v/>
      </c>
    </row>
    <row r="413" spans="1:86" ht="19.5" customHeight="1" x14ac:dyDescent="0.2">
      <c r="A413" s="1579"/>
      <c r="B413" s="1579"/>
      <c r="C413" s="1579"/>
      <c r="D413" s="1579"/>
      <c r="E413" s="1579"/>
      <c r="F413" s="1579"/>
      <c r="G413" s="1579"/>
      <c r="H413" s="1579"/>
      <c r="I413" s="1579"/>
      <c r="J413" s="1579"/>
      <c r="K413" s="1579"/>
      <c r="L413" s="1580"/>
      <c r="M413" s="1580"/>
      <c r="N413" s="1580"/>
      <c r="O413" s="1581"/>
      <c r="P413" s="1581"/>
      <c r="Q413" s="1581"/>
      <c r="R413" s="1581"/>
      <c r="S413" s="1581"/>
      <c r="T413" s="1582"/>
      <c r="U413" s="1583"/>
      <c r="V413" s="1581"/>
      <c r="W413" s="1584"/>
      <c r="X413" s="1586"/>
      <c r="Y413" s="1587"/>
      <c r="Z413" s="1587"/>
      <c r="AA413" s="1587"/>
      <c r="AB413" s="1587"/>
      <c r="AC413" s="1587"/>
      <c r="AD413" s="1587"/>
      <c r="AE413" s="1587"/>
      <c r="AF413" s="1587"/>
      <c r="AG413" s="1587"/>
      <c r="AH413" s="1587"/>
      <c r="AI413" s="1587"/>
      <c r="AJ413" s="1587"/>
      <c r="AK413" s="1587"/>
      <c r="AL413" s="1587"/>
      <c r="AM413" s="1587"/>
      <c r="AN413" s="1581"/>
      <c r="AO413" s="1581"/>
      <c r="AP413" s="1582"/>
      <c r="AQ413" s="1583"/>
      <c r="AR413" s="1581"/>
      <c r="AS413" s="1584"/>
      <c r="AT413" s="1591" t="s">
        <v>1203</v>
      </c>
      <c r="AU413" s="1592"/>
      <c r="AV413" s="1593"/>
      <c r="AW413" s="1594"/>
      <c r="AX413" s="1594"/>
      <c r="AY413" s="1594"/>
      <c r="AZ413" s="1594"/>
      <c r="BA413" s="1594"/>
      <c r="BB413" s="1594"/>
      <c r="BC413" s="1594"/>
      <c r="BD413" s="1594"/>
      <c r="BE413" s="1594"/>
      <c r="BF413" s="1594"/>
      <c r="BG413" s="1594"/>
      <c r="BH413" s="1594"/>
      <c r="BI413" s="1594"/>
      <c r="BJ413" s="1595"/>
      <c r="BK413" s="1588"/>
      <c r="BL413" s="1588"/>
      <c r="BM413" s="1589"/>
      <c r="BN413" s="1590"/>
      <c r="BO413" s="1588"/>
      <c r="BP413" s="1588"/>
      <c r="BQ413" s="1588"/>
      <c r="BR413" s="1588"/>
      <c r="BS413" s="1589"/>
      <c r="BT413" s="1585"/>
      <c r="BU413" s="1585"/>
      <c r="BV413" s="1585"/>
      <c r="BW413" s="1585"/>
      <c r="BX413" s="1585"/>
      <c r="BY413" s="1585"/>
      <c r="BZ413" s="1585"/>
      <c r="CA413" s="1585"/>
      <c r="CB413" s="1585"/>
      <c r="CC413" s="1585"/>
      <c r="CD413" s="1585"/>
      <c r="CE413" s="1585"/>
      <c r="CH413" s="64" t="str">
        <f t="shared" si="6"/>
        <v/>
      </c>
    </row>
    <row r="414" spans="1:86" ht="19.5" customHeight="1" x14ac:dyDescent="0.2">
      <c r="A414" s="1579"/>
      <c r="B414" s="1579"/>
      <c r="C414" s="1579"/>
      <c r="D414" s="1579"/>
      <c r="E414" s="1579"/>
      <c r="F414" s="1579"/>
      <c r="G414" s="1579"/>
      <c r="H414" s="1579"/>
      <c r="I414" s="1579"/>
      <c r="J414" s="1579"/>
      <c r="K414" s="1579"/>
      <c r="L414" s="1580"/>
      <c r="M414" s="1580"/>
      <c r="N414" s="1580"/>
      <c r="O414" s="1581"/>
      <c r="P414" s="1581"/>
      <c r="Q414" s="1581"/>
      <c r="R414" s="1581"/>
      <c r="S414" s="1581"/>
      <c r="T414" s="1582"/>
      <c r="U414" s="1583"/>
      <c r="V414" s="1581"/>
      <c r="W414" s="1584"/>
      <c r="X414" s="1586"/>
      <c r="Y414" s="1587"/>
      <c r="Z414" s="1587"/>
      <c r="AA414" s="1587"/>
      <c r="AB414" s="1587"/>
      <c r="AC414" s="1587"/>
      <c r="AD414" s="1587"/>
      <c r="AE414" s="1587"/>
      <c r="AF414" s="1587"/>
      <c r="AG414" s="1587"/>
      <c r="AH414" s="1587"/>
      <c r="AI414" s="1587"/>
      <c r="AJ414" s="1587"/>
      <c r="AK414" s="1587"/>
      <c r="AL414" s="1587"/>
      <c r="AM414" s="1587"/>
      <c r="AN414" s="1581"/>
      <c r="AO414" s="1581"/>
      <c r="AP414" s="1582"/>
      <c r="AQ414" s="1583"/>
      <c r="AR414" s="1581"/>
      <c r="AS414" s="1584"/>
      <c r="AT414" s="1591" t="s">
        <v>1203</v>
      </c>
      <c r="AU414" s="1592"/>
      <c r="AV414" s="1593"/>
      <c r="AW414" s="1594"/>
      <c r="AX414" s="1594"/>
      <c r="AY414" s="1594"/>
      <c r="AZ414" s="1594"/>
      <c r="BA414" s="1594"/>
      <c r="BB414" s="1594"/>
      <c r="BC414" s="1594"/>
      <c r="BD414" s="1594"/>
      <c r="BE414" s="1594"/>
      <c r="BF414" s="1594"/>
      <c r="BG414" s="1594"/>
      <c r="BH414" s="1594"/>
      <c r="BI414" s="1594"/>
      <c r="BJ414" s="1595"/>
      <c r="BK414" s="1588"/>
      <c r="BL414" s="1588"/>
      <c r="BM414" s="1589"/>
      <c r="BN414" s="1590"/>
      <c r="BO414" s="1588"/>
      <c r="BP414" s="1588"/>
      <c r="BQ414" s="1588"/>
      <c r="BR414" s="1588"/>
      <c r="BS414" s="1589"/>
      <c r="BT414" s="1585"/>
      <c r="BU414" s="1585"/>
      <c r="BV414" s="1585"/>
      <c r="BW414" s="1585"/>
      <c r="BX414" s="1585"/>
      <c r="BY414" s="1585"/>
      <c r="BZ414" s="1585"/>
      <c r="CA414" s="1585"/>
      <c r="CB414" s="1585"/>
      <c r="CC414" s="1585"/>
      <c r="CD414" s="1585"/>
      <c r="CE414" s="1585"/>
      <c r="CH414" s="64" t="str">
        <f t="shared" si="6"/>
        <v/>
      </c>
    </row>
    <row r="415" spans="1:86" ht="19.5" customHeight="1" x14ac:dyDescent="0.2">
      <c r="A415" s="1579"/>
      <c r="B415" s="1579"/>
      <c r="C415" s="1579"/>
      <c r="D415" s="1579"/>
      <c r="E415" s="1579"/>
      <c r="F415" s="1579"/>
      <c r="G415" s="1579"/>
      <c r="H415" s="1579"/>
      <c r="I415" s="1579"/>
      <c r="J415" s="1579"/>
      <c r="K415" s="1579"/>
      <c r="L415" s="1580"/>
      <c r="M415" s="1580"/>
      <c r="N415" s="1580"/>
      <c r="O415" s="1581"/>
      <c r="P415" s="1581"/>
      <c r="Q415" s="1581"/>
      <c r="R415" s="1581"/>
      <c r="S415" s="1581"/>
      <c r="T415" s="1582"/>
      <c r="U415" s="1583"/>
      <c r="V415" s="1581"/>
      <c r="W415" s="1584"/>
      <c r="X415" s="1586"/>
      <c r="Y415" s="1587"/>
      <c r="Z415" s="1587"/>
      <c r="AA415" s="1587"/>
      <c r="AB415" s="1587"/>
      <c r="AC415" s="1587"/>
      <c r="AD415" s="1587"/>
      <c r="AE415" s="1587"/>
      <c r="AF415" s="1587"/>
      <c r="AG415" s="1587"/>
      <c r="AH415" s="1587"/>
      <c r="AI415" s="1587"/>
      <c r="AJ415" s="1587"/>
      <c r="AK415" s="1587"/>
      <c r="AL415" s="1587"/>
      <c r="AM415" s="1587"/>
      <c r="AN415" s="1581"/>
      <c r="AO415" s="1581"/>
      <c r="AP415" s="1582"/>
      <c r="AQ415" s="1583"/>
      <c r="AR415" s="1581"/>
      <c r="AS415" s="1584"/>
      <c r="AT415" s="1591" t="s">
        <v>1203</v>
      </c>
      <c r="AU415" s="1592"/>
      <c r="AV415" s="1593"/>
      <c r="AW415" s="1594"/>
      <c r="AX415" s="1594"/>
      <c r="AY415" s="1594"/>
      <c r="AZ415" s="1594"/>
      <c r="BA415" s="1594"/>
      <c r="BB415" s="1594"/>
      <c r="BC415" s="1594"/>
      <c r="BD415" s="1594"/>
      <c r="BE415" s="1594"/>
      <c r="BF415" s="1594"/>
      <c r="BG415" s="1594"/>
      <c r="BH415" s="1594"/>
      <c r="BI415" s="1594"/>
      <c r="BJ415" s="1595"/>
      <c r="BK415" s="1588"/>
      <c r="BL415" s="1588"/>
      <c r="BM415" s="1589"/>
      <c r="BN415" s="1590"/>
      <c r="BO415" s="1588"/>
      <c r="BP415" s="1588"/>
      <c r="BQ415" s="1588"/>
      <c r="BR415" s="1588"/>
      <c r="BS415" s="1589"/>
      <c r="BT415" s="1585"/>
      <c r="BU415" s="1585"/>
      <c r="BV415" s="1585"/>
      <c r="BW415" s="1585"/>
      <c r="BX415" s="1585"/>
      <c r="BY415" s="1585"/>
      <c r="BZ415" s="1585"/>
      <c r="CA415" s="1585"/>
      <c r="CB415" s="1585"/>
      <c r="CC415" s="1585"/>
      <c r="CD415" s="1585"/>
      <c r="CE415" s="1585"/>
      <c r="CH415" s="64" t="str">
        <f t="shared" si="6"/>
        <v/>
      </c>
    </row>
    <row r="416" spans="1:86" ht="19.5" customHeight="1" x14ac:dyDescent="0.2">
      <c r="A416" s="1579"/>
      <c r="B416" s="1579"/>
      <c r="C416" s="1579"/>
      <c r="D416" s="1579"/>
      <c r="E416" s="1579"/>
      <c r="F416" s="1579"/>
      <c r="G416" s="1579"/>
      <c r="H416" s="1579"/>
      <c r="I416" s="1579"/>
      <c r="J416" s="1579"/>
      <c r="K416" s="1579"/>
      <c r="L416" s="1580"/>
      <c r="M416" s="1580"/>
      <c r="N416" s="1580"/>
      <c r="O416" s="1581"/>
      <c r="P416" s="1581"/>
      <c r="Q416" s="1581"/>
      <c r="R416" s="1581"/>
      <c r="S416" s="1581"/>
      <c r="T416" s="1582"/>
      <c r="U416" s="1583"/>
      <c r="V416" s="1581"/>
      <c r="W416" s="1584"/>
      <c r="X416" s="1586"/>
      <c r="Y416" s="1587"/>
      <c r="Z416" s="1587"/>
      <c r="AA416" s="1587"/>
      <c r="AB416" s="1587"/>
      <c r="AC416" s="1587"/>
      <c r="AD416" s="1587"/>
      <c r="AE416" s="1587"/>
      <c r="AF416" s="1587"/>
      <c r="AG416" s="1587"/>
      <c r="AH416" s="1587"/>
      <c r="AI416" s="1587"/>
      <c r="AJ416" s="1587"/>
      <c r="AK416" s="1587"/>
      <c r="AL416" s="1587"/>
      <c r="AM416" s="1587"/>
      <c r="AN416" s="1581"/>
      <c r="AO416" s="1581"/>
      <c r="AP416" s="1582"/>
      <c r="AQ416" s="1583"/>
      <c r="AR416" s="1581"/>
      <c r="AS416" s="1584"/>
      <c r="AT416" s="1591" t="s">
        <v>1203</v>
      </c>
      <c r="AU416" s="1592"/>
      <c r="AV416" s="1593"/>
      <c r="AW416" s="1594"/>
      <c r="AX416" s="1594"/>
      <c r="AY416" s="1594"/>
      <c r="AZ416" s="1594"/>
      <c r="BA416" s="1594"/>
      <c r="BB416" s="1594"/>
      <c r="BC416" s="1594"/>
      <c r="BD416" s="1594"/>
      <c r="BE416" s="1594"/>
      <c r="BF416" s="1594"/>
      <c r="BG416" s="1594"/>
      <c r="BH416" s="1594"/>
      <c r="BI416" s="1594"/>
      <c r="BJ416" s="1595"/>
      <c r="BK416" s="1588"/>
      <c r="BL416" s="1588"/>
      <c r="BM416" s="1589"/>
      <c r="BN416" s="1590"/>
      <c r="BO416" s="1588"/>
      <c r="BP416" s="1588"/>
      <c r="BQ416" s="1588"/>
      <c r="BR416" s="1588"/>
      <c r="BS416" s="1589"/>
      <c r="BT416" s="1585"/>
      <c r="BU416" s="1585"/>
      <c r="BV416" s="1585"/>
      <c r="BW416" s="1585"/>
      <c r="BX416" s="1585"/>
      <c r="BY416" s="1585"/>
      <c r="BZ416" s="1585"/>
      <c r="CA416" s="1585"/>
      <c r="CB416" s="1585"/>
      <c r="CC416" s="1585"/>
      <c r="CD416" s="1585"/>
      <c r="CE416" s="1585"/>
      <c r="CH416" s="64" t="str">
        <f t="shared" si="6"/>
        <v/>
      </c>
    </row>
    <row r="417" spans="1:86" ht="19.5" customHeight="1" x14ac:dyDescent="0.2">
      <c r="A417" s="1579"/>
      <c r="B417" s="1579"/>
      <c r="C417" s="1579"/>
      <c r="D417" s="1579"/>
      <c r="E417" s="1579"/>
      <c r="F417" s="1579"/>
      <c r="G417" s="1579"/>
      <c r="H417" s="1579"/>
      <c r="I417" s="1579"/>
      <c r="J417" s="1579"/>
      <c r="K417" s="1579"/>
      <c r="L417" s="1580"/>
      <c r="M417" s="1580"/>
      <c r="N417" s="1580"/>
      <c r="O417" s="1581"/>
      <c r="P417" s="1581"/>
      <c r="Q417" s="1581"/>
      <c r="R417" s="1581"/>
      <c r="S417" s="1581"/>
      <c r="T417" s="1582"/>
      <c r="U417" s="1583"/>
      <c r="V417" s="1581"/>
      <c r="W417" s="1584"/>
      <c r="X417" s="1586"/>
      <c r="Y417" s="1587"/>
      <c r="Z417" s="1587"/>
      <c r="AA417" s="1587"/>
      <c r="AB417" s="1587"/>
      <c r="AC417" s="1587"/>
      <c r="AD417" s="1587"/>
      <c r="AE417" s="1587"/>
      <c r="AF417" s="1587"/>
      <c r="AG417" s="1587"/>
      <c r="AH417" s="1587"/>
      <c r="AI417" s="1587"/>
      <c r="AJ417" s="1587"/>
      <c r="AK417" s="1587"/>
      <c r="AL417" s="1587"/>
      <c r="AM417" s="1587"/>
      <c r="AN417" s="1581"/>
      <c r="AO417" s="1581"/>
      <c r="AP417" s="1582"/>
      <c r="AQ417" s="1583"/>
      <c r="AR417" s="1581"/>
      <c r="AS417" s="1584"/>
      <c r="AT417" s="1591" t="s">
        <v>1203</v>
      </c>
      <c r="AU417" s="1592"/>
      <c r="AV417" s="1593"/>
      <c r="AW417" s="1594"/>
      <c r="AX417" s="1594"/>
      <c r="AY417" s="1594"/>
      <c r="AZ417" s="1594"/>
      <c r="BA417" s="1594"/>
      <c r="BB417" s="1594"/>
      <c r="BC417" s="1594"/>
      <c r="BD417" s="1594"/>
      <c r="BE417" s="1594"/>
      <c r="BF417" s="1594"/>
      <c r="BG417" s="1594"/>
      <c r="BH417" s="1594"/>
      <c r="BI417" s="1594"/>
      <c r="BJ417" s="1595"/>
      <c r="BK417" s="1588"/>
      <c r="BL417" s="1588"/>
      <c r="BM417" s="1589"/>
      <c r="BN417" s="1590"/>
      <c r="BO417" s="1588"/>
      <c r="BP417" s="1588"/>
      <c r="BQ417" s="1588"/>
      <c r="BR417" s="1588"/>
      <c r="BS417" s="1589"/>
      <c r="BT417" s="1585"/>
      <c r="BU417" s="1585"/>
      <c r="BV417" s="1585"/>
      <c r="BW417" s="1585"/>
      <c r="BX417" s="1585"/>
      <c r="BY417" s="1585"/>
      <c r="BZ417" s="1585"/>
      <c r="CA417" s="1585"/>
      <c r="CB417" s="1585"/>
      <c r="CC417" s="1585"/>
      <c r="CD417" s="1585"/>
      <c r="CE417" s="1585"/>
      <c r="CH417" s="64" t="str">
        <f t="shared" si="6"/>
        <v/>
      </c>
    </row>
    <row r="418" spans="1:86" ht="19.5" customHeight="1" x14ac:dyDescent="0.2">
      <c r="A418" s="1579"/>
      <c r="B418" s="1579"/>
      <c r="C418" s="1579"/>
      <c r="D418" s="1579"/>
      <c r="E418" s="1579"/>
      <c r="F418" s="1579"/>
      <c r="G418" s="1579"/>
      <c r="H418" s="1579"/>
      <c r="I418" s="1579"/>
      <c r="J418" s="1579"/>
      <c r="K418" s="1579"/>
      <c r="L418" s="1580"/>
      <c r="M418" s="1580"/>
      <c r="N418" s="1580"/>
      <c r="O418" s="1581"/>
      <c r="P418" s="1581"/>
      <c r="Q418" s="1581"/>
      <c r="R418" s="1581"/>
      <c r="S418" s="1581"/>
      <c r="T418" s="1582"/>
      <c r="U418" s="1583"/>
      <c r="V418" s="1581"/>
      <c r="W418" s="1584"/>
      <c r="X418" s="1586"/>
      <c r="Y418" s="1587"/>
      <c r="Z418" s="1587"/>
      <c r="AA418" s="1587"/>
      <c r="AB418" s="1587"/>
      <c r="AC418" s="1587"/>
      <c r="AD418" s="1587"/>
      <c r="AE418" s="1587"/>
      <c r="AF418" s="1587"/>
      <c r="AG418" s="1587"/>
      <c r="AH418" s="1587"/>
      <c r="AI418" s="1587"/>
      <c r="AJ418" s="1587"/>
      <c r="AK418" s="1587"/>
      <c r="AL418" s="1587"/>
      <c r="AM418" s="1587"/>
      <c r="AN418" s="1581"/>
      <c r="AO418" s="1581"/>
      <c r="AP418" s="1582"/>
      <c r="AQ418" s="1583"/>
      <c r="AR418" s="1581"/>
      <c r="AS418" s="1584"/>
      <c r="AT418" s="1591" t="s">
        <v>1203</v>
      </c>
      <c r="AU418" s="1592"/>
      <c r="AV418" s="1593"/>
      <c r="AW418" s="1594"/>
      <c r="AX418" s="1594"/>
      <c r="AY418" s="1594"/>
      <c r="AZ418" s="1594"/>
      <c r="BA418" s="1594"/>
      <c r="BB418" s="1594"/>
      <c r="BC418" s="1594"/>
      <c r="BD418" s="1594"/>
      <c r="BE418" s="1594"/>
      <c r="BF418" s="1594"/>
      <c r="BG418" s="1594"/>
      <c r="BH418" s="1594"/>
      <c r="BI418" s="1594"/>
      <c r="BJ418" s="1595"/>
      <c r="BK418" s="1588"/>
      <c r="BL418" s="1588"/>
      <c r="BM418" s="1589"/>
      <c r="BN418" s="1590"/>
      <c r="BO418" s="1588"/>
      <c r="BP418" s="1588"/>
      <c r="BQ418" s="1588"/>
      <c r="BR418" s="1588"/>
      <c r="BS418" s="1589"/>
      <c r="BT418" s="1585"/>
      <c r="BU418" s="1585"/>
      <c r="BV418" s="1585"/>
      <c r="BW418" s="1585"/>
      <c r="BX418" s="1585"/>
      <c r="BY418" s="1585"/>
      <c r="BZ418" s="1585"/>
      <c r="CA418" s="1585"/>
      <c r="CB418" s="1585"/>
      <c r="CC418" s="1585"/>
      <c r="CD418" s="1585"/>
      <c r="CE418" s="1585"/>
      <c r="CH418" s="64" t="str">
        <f t="shared" si="6"/>
        <v/>
      </c>
    </row>
    <row r="419" spans="1:86" ht="19.5" customHeight="1" x14ac:dyDescent="0.2">
      <c r="A419" s="1579"/>
      <c r="B419" s="1579"/>
      <c r="C419" s="1579"/>
      <c r="D419" s="1579"/>
      <c r="E419" s="1579"/>
      <c r="F419" s="1579"/>
      <c r="G419" s="1579"/>
      <c r="H419" s="1579"/>
      <c r="I419" s="1579"/>
      <c r="J419" s="1579"/>
      <c r="K419" s="1579"/>
      <c r="L419" s="1580"/>
      <c r="M419" s="1580"/>
      <c r="N419" s="1580"/>
      <c r="O419" s="1581"/>
      <c r="P419" s="1581"/>
      <c r="Q419" s="1581"/>
      <c r="R419" s="1581"/>
      <c r="S419" s="1581"/>
      <c r="T419" s="1582"/>
      <c r="U419" s="1583"/>
      <c r="V419" s="1581"/>
      <c r="W419" s="1584"/>
      <c r="X419" s="1586"/>
      <c r="Y419" s="1587"/>
      <c r="Z419" s="1587"/>
      <c r="AA419" s="1587"/>
      <c r="AB419" s="1587"/>
      <c r="AC419" s="1587"/>
      <c r="AD419" s="1587"/>
      <c r="AE419" s="1587"/>
      <c r="AF419" s="1587"/>
      <c r="AG419" s="1587"/>
      <c r="AH419" s="1587"/>
      <c r="AI419" s="1587"/>
      <c r="AJ419" s="1587"/>
      <c r="AK419" s="1587"/>
      <c r="AL419" s="1587"/>
      <c r="AM419" s="1587"/>
      <c r="AN419" s="1581"/>
      <c r="AO419" s="1581"/>
      <c r="AP419" s="1582"/>
      <c r="AQ419" s="1583"/>
      <c r="AR419" s="1581"/>
      <c r="AS419" s="1584"/>
      <c r="AT419" s="1591" t="s">
        <v>1203</v>
      </c>
      <c r="AU419" s="1592"/>
      <c r="AV419" s="1593"/>
      <c r="AW419" s="1594"/>
      <c r="AX419" s="1594"/>
      <c r="AY419" s="1594"/>
      <c r="AZ419" s="1594"/>
      <c r="BA419" s="1594"/>
      <c r="BB419" s="1594"/>
      <c r="BC419" s="1594"/>
      <c r="BD419" s="1594"/>
      <c r="BE419" s="1594"/>
      <c r="BF419" s="1594"/>
      <c r="BG419" s="1594"/>
      <c r="BH419" s="1594"/>
      <c r="BI419" s="1594"/>
      <c r="BJ419" s="1595"/>
      <c r="BK419" s="1588"/>
      <c r="BL419" s="1588"/>
      <c r="BM419" s="1589"/>
      <c r="BN419" s="1590"/>
      <c r="BO419" s="1588"/>
      <c r="BP419" s="1588"/>
      <c r="BQ419" s="1588"/>
      <c r="BR419" s="1588"/>
      <c r="BS419" s="1589"/>
      <c r="BT419" s="1585"/>
      <c r="BU419" s="1585"/>
      <c r="BV419" s="1585"/>
      <c r="BW419" s="1585"/>
      <c r="BX419" s="1585"/>
      <c r="BY419" s="1585"/>
      <c r="BZ419" s="1585"/>
      <c r="CA419" s="1585"/>
      <c r="CB419" s="1585"/>
      <c r="CC419" s="1585"/>
      <c r="CD419" s="1585"/>
      <c r="CE419" s="1585"/>
      <c r="CH419" s="64" t="str">
        <f t="shared" si="6"/>
        <v/>
      </c>
    </row>
    <row r="420" spans="1:86" ht="19.5" customHeight="1" x14ac:dyDescent="0.2">
      <c r="A420" s="1579"/>
      <c r="B420" s="1579"/>
      <c r="C420" s="1579"/>
      <c r="D420" s="1579"/>
      <c r="E420" s="1579"/>
      <c r="F420" s="1579"/>
      <c r="G420" s="1579"/>
      <c r="H420" s="1579"/>
      <c r="I420" s="1579"/>
      <c r="J420" s="1579"/>
      <c r="K420" s="1579"/>
      <c r="L420" s="1580"/>
      <c r="M420" s="1580"/>
      <c r="N420" s="1580"/>
      <c r="O420" s="1581"/>
      <c r="P420" s="1581"/>
      <c r="Q420" s="1581"/>
      <c r="R420" s="1581"/>
      <c r="S420" s="1581"/>
      <c r="T420" s="1582"/>
      <c r="U420" s="1583"/>
      <c r="V420" s="1581"/>
      <c r="W420" s="1584"/>
      <c r="X420" s="1586"/>
      <c r="Y420" s="1587"/>
      <c r="Z420" s="1587"/>
      <c r="AA420" s="1587"/>
      <c r="AB420" s="1587"/>
      <c r="AC420" s="1587"/>
      <c r="AD420" s="1587"/>
      <c r="AE420" s="1587"/>
      <c r="AF420" s="1587"/>
      <c r="AG420" s="1587"/>
      <c r="AH420" s="1587"/>
      <c r="AI420" s="1587"/>
      <c r="AJ420" s="1587"/>
      <c r="AK420" s="1587"/>
      <c r="AL420" s="1587"/>
      <c r="AM420" s="1587"/>
      <c r="AN420" s="1581"/>
      <c r="AO420" s="1581"/>
      <c r="AP420" s="1582"/>
      <c r="AQ420" s="1583"/>
      <c r="AR420" s="1581"/>
      <c r="AS420" s="1584"/>
      <c r="AT420" s="1591" t="s">
        <v>1203</v>
      </c>
      <c r="AU420" s="1592"/>
      <c r="AV420" s="1593"/>
      <c r="AW420" s="1594"/>
      <c r="AX420" s="1594"/>
      <c r="AY420" s="1594"/>
      <c r="AZ420" s="1594"/>
      <c r="BA420" s="1594"/>
      <c r="BB420" s="1594"/>
      <c r="BC420" s="1594"/>
      <c r="BD420" s="1594"/>
      <c r="BE420" s="1594"/>
      <c r="BF420" s="1594"/>
      <c r="BG420" s="1594"/>
      <c r="BH420" s="1594"/>
      <c r="BI420" s="1594"/>
      <c r="BJ420" s="1595"/>
      <c r="BK420" s="1588"/>
      <c r="BL420" s="1588"/>
      <c r="BM420" s="1589"/>
      <c r="BN420" s="1590"/>
      <c r="BO420" s="1588"/>
      <c r="BP420" s="1588"/>
      <c r="BQ420" s="1588"/>
      <c r="BR420" s="1588"/>
      <c r="BS420" s="1589"/>
      <c r="BT420" s="1585"/>
      <c r="BU420" s="1585"/>
      <c r="BV420" s="1585"/>
      <c r="BW420" s="1585"/>
      <c r="BX420" s="1585"/>
      <c r="BY420" s="1585"/>
      <c r="BZ420" s="1585"/>
      <c r="CA420" s="1585"/>
      <c r="CB420" s="1585"/>
      <c r="CC420" s="1585"/>
      <c r="CD420" s="1585"/>
      <c r="CE420" s="1585"/>
      <c r="CH420" s="64" t="str">
        <f t="shared" si="6"/>
        <v/>
      </c>
    </row>
    <row r="421" spans="1:86" ht="19.5" customHeight="1" x14ac:dyDescent="0.2">
      <c r="A421" s="1579"/>
      <c r="B421" s="1579"/>
      <c r="C421" s="1579"/>
      <c r="D421" s="1579"/>
      <c r="E421" s="1579"/>
      <c r="F421" s="1579"/>
      <c r="G421" s="1579"/>
      <c r="H421" s="1579"/>
      <c r="I421" s="1579"/>
      <c r="J421" s="1579"/>
      <c r="K421" s="1579"/>
      <c r="L421" s="1580"/>
      <c r="M421" s="1580"/>
      <c r="N421" s="1580"/>
      <c r="O421" s="1581"/>
      <c r="P421" s="1581"/>
      <c r="Q421" s="1581"/>
      <c r="R421" s="1581"/>
      <c r="S421" s="1581"/>
      <c r="T421" s="1582"/>
      <c r="U421" s="1583"/>
      <c r="V421" s="1581"/>
      <c r="W421" s="1584"/>
      <c r="X421" s="1586"/>
      <c r="Y421" s="1587"/>
      <c r="Z421" s="1587"/>
      <c r="AA421" s="1587"/>
      <c r="AB421" s="1587"/>
      <c r="AC421" s="1587"/>
      <c r="AD421" s="1587"/>
      <c r="AE421" s="1587"/>
      <c r="AF421" s="1587"/>
      <c r="AG421" s="1587"/>
      <c r="AH421" s="1587"/>
      <c r="AI421" s="1587"/>
      <c r="AJ421" s="1587"/>
      <c r="AK421" s="1587"/>
      <c r="AL421" s="1587"/>
      <c r="AM421" s="1587"/>
      <c r="AN421" s="1581"/>
      <c r="AO421" s="1581"/>
      <c r="AP421" s="1582"/>
      <c r="AQ421" s="1583"/>
      <c r="AR421" s="1581"/>
      <c r="AS421" s="1584"/>
      <c r="AT421" s="1591" t="s">
        <v>1203</v>
      </c>
      <c r="AU421" s="1592"/>
      <c r="AV421" s="1593"/>
      <c r="AW421" s="1594"/>
      <c r="AX421" s="1594"/>
      <c r="AY421" s="1594"/>
      <c r="AZ421" s="1594"/>
      <c r="BA421" s="1594"/>
      <c r="BB421" s="1594"/>
      <c r="BC421" s="1594"/>
      <c r="BD421" s="1594"/>
      <c r="BE421" s="1594"/>
      <c r="BF421" s="1594"/>
      <c r="BG421" s="1594"/>
      <c r="BH421" s="1594"/>
      <c r="BI421" s="1594"/>
      <c r="BJ421" s="1595"/>
      <c r="BK421" s="1588"/>
      <c r="BL421" s="1588"/>
      <c r="BM421" s="1589"/>
      <c r="BN421" s="1590"/>
      <c r="BO421" s="1588"/>
      <c r="BP421" s="1588"/>
      <c r="BQ421" s="1588"/>
      <c r="BR421" s="1588"/>
      <c r="BS421" s="1589"/>
      <c r="BT421" s="1585"/>
      <c r="BU421" s="1585"/>
      <c r="BV421" s="1585"/>
      <c r="BW421" s="1585"/>
      <c r="BX421" s="1585"/>
      <c r="BY421" s="1585"/>
      <c r="BZ421" s="1585"/>
      <c r="CA421" s="1585"/>
      <c r="CB421" s="1585"/>
      <c r="CC421" s="1585"/>
      <c r="CD421" s="1585"/>
      <c r="CE421" s="1585"/>
      <c r="CH421" s="64" t="str">
        <f t="shared" si="6"/>
        <v/>
      </c>
    </row>
    <row r="422" spans="1:86" ht="19.5" customHeight="1" x14ac:dyDescent="0.2">
      <c r="A422" s="1579"/>
      <c r="B422" s="1579"/>
      <c r="C422" s="1579"/>
      <c r="D422" s="1579"/>
      <c r="E422" s="1579"/>
      <c r="F422" s="1579"/>
      <c r="G422" s="1579"/>
      <c r="H422" s="1579"/>
      <c r="I422" s="1579"/>
      <c r="J422" s="1579"/>
      <c r="K422" s="1579"/>
      <c r="L422" s="1580"/>
      <c r="M422" s="1580"/>
      <c r="N422" s="1580"/>
      <c r="O422" s="1581"/>
      <c r="P422" s="1581"/>
      <c r="Q422" s="1581"/>
      <c r="R422" s="1581"/>
      <c r="S422" s="1581"/>
      <c r="T422" s="1582"/>
      <c r="U422" s="1583"/>
      <c r="V422" s="1581"/>
      <c r="W422" s="1584"/>
      <c r="X422" s="1586"/>
      <c r="Y422" s="1587"/>
      <c r="Z422" s="1587"/>
      <c r="AA422" s="1587"/>
      <c r="AB422" s="1587"/>
      <c r="AC422" s="1587"/>
      <c r="AD422" s="1587"/>
      <c r="AE422" s="1587"/>
      <c r="AF422" s="1587"/>
      <c r="AG422" s="1587"/>
      <c r="AH422" s="1587"/>
      <c r="AI422" s="1587"/>
      <c r="AJ422" s="1587"/>
      <c r="AK422" s="1587"/>
      <c r="AL422" s="1587"/>
      <c r="AM422" s="1587"/>
      <c r="AN422" s="1581"/>
      <c r="AO422" s="1581"/>
      <c r="AP422" s="1582"/>
      <c r="AQ422" s="1583"/>
      <c r="AR422" s="1581"/>
      <c r="AS422" s="1584"/>
      <c r="AT422" s="1591" t="s">
        <v>1203</v>
      </c>
      <c r="AU422" s="1592"/>
      <c r="AV422" s="1593"/>
      <c r="AW422" s="1594"/>
      <c r="AX422" s="1594"/>
      <c r="AY422" s="1594"/>
      <c r="AZ422" s="1594"/>
      <c r="BA422" s="1594"/>
      <c r="BB422" s="1594"/>
      <c r="BC422" s="1594"/>
      <c r="BD422" s="1594"/>
      <c r="BE422" s="1594"/>
      <c r="BF422" s="1594"/>
      <c r="BG422" s="1594"/>
      <c r="BH422" s="1594"/>
      <c r="BI422" s="1594"/>
      <c r="BJ422" s="1595"/>
      <c r="BK422" s="1588"/>
      <c r="BL422" s="1588"/>
      <c r="BM422" s="1589"/>
      <c r="BN422" s="1590"/>
      <c r="BO422" s="1588"/>
      <c r="BP422" s="1588"/>
      <c r="BQ422" s="1588"/>
      <c r="BR422" s="1588"/>
      <c r="BS422" s="1589"/>
      <c r="BT422" s="1585"/>
      <c r="BU422" s="1585"/>
      <c r="BV422" s="1585"/>
      <c r="BW422" s="1585"/>
      <c r="BX422" s="1585"/>
      <c r="BY422" s="1585"/>
      <c r="BZ422" s="1585"/>
      <c r="CA422" s="1585"/>
      <c r="CB422" s="1585"/>
      <c r="CC422" s="1585"/>
      <c r="CD422" s="1585"/>
      <c r="CE422" s="1585"/>
      <c r="CH422" s="64" t="str">
        <f t="shared" si="6"/>
        <v/>
      </c>
    </row>
    <row r="423" spans="1:86" ht="19.5" customHeight="1" x14ac:dyDescent="0.2">
      <c r="A423" s="1579"/>
      <c r="B423" s="1579"/>
      <c r="C423" s="1579"/>
      <c r="D423" s="1579"/>
      <c r="E423" s="1579"/>
      <c r="F423" s="1579"/>
      <c r="G423" s="1579"/>
      <c r="H423" s="1579"/>
      <c r="I423" s="1579"/>
      <c r="J423" s="1579"/>
      <c r="K423" s="1579"/>
      <c r="L423" s="1580"/>
      <c r="M423" s="1580"/>
      <c r="N423" s="1580"/>
      <c r="O423" s="1581"/>
      <c r="P423" s="1581"/>
      <c r="Q423" s="1581"/>
      <c r="R423" s="1581"/>
      <c r="S423" s="1581"/>
      <c r="T423" s="1582"/>
      <c r="U423" s="1583"/>
      <c r="V423" s="1581"/>
      <c r="W423" s="1584"/>
      <c r="X423" s="1586"/>
      <c r="Y423" s="1587"/>
      <c r="Z423" s="1587"/>
      <c r="AA423" s="1587"/>
      <c r="AB423" s="1587"/>
      <c r="AC423" s="1587"/>
      <c r="AD423" s="1587"/>
      <c r="AE423" s="1587"/>
      <c r="AF423" s="1587"/>
      <c r="AG423" s="1587"/>
      <c r="AH423" s="1587"/>
      <c r="AI423" s="1587"/>
      <c r="AJ423" s="1587"/>
      <c r="AK423" s="1587"/>
      <c r="AL423" s="1587"/>
      <c r="AM423" s="1587"/>
      <c r="AN423" s="1581"/>
      <c r="AO423" s="1581"/>
      <c r="AP423" s="1582"/>
      <c r="AQ423" s="1583"/>
      <c r="AR423" s="1581"/>
      <c r="AS423" s="1584"/>
      <c r="AT423" s="1591" t="s">
        <v>1203</v>
      </c>
      <c r="AU423" s="1592"/>
      <c r="AV423" s="1593"/>
      <c r="AW423" s="1594"/>
      <c r="AX423" s="1594"/>
      <c r="AY423" s="1594"/>
      <c r="AZ423" s="1594"/>
      <c r="BA423" s="1594"/>
      <c r="BB423" s="1594"/>
      <c r="BC423" s="1594"/>
      <c r="BD423" s="1594"/>
      <c r="BE423" s="1594"/>
      <c r="BF423" s="1594"/>
      <c r="BG423" s="1594"/>
      <c r="BH423" s="1594"/>
      <c r="BI423" s="1594"/>
      <c r="BJ423" s="1595"/>
      <c r="BK423" s="1588"/>
      <c r="BL423" s="1588"/>
      <c r="BM423" s="1589"/>
      <c r="BN423" s="1590"/>
      <c r="BO423" s="1588"/>
      <c r="BP423" s="1588"/>
      <c r="BQ423" s="1588"/>
      <c r="BR423" s="1588"/>
      <c r="BS423" s="1589"/>
      <c r="BT423" s="1585"/>
      <c r="BU423" s="1585"/>
      <c r="BV423" s="1585"/>
      <c r="BW423" s="1585"/>
      <c r="BX423" s="1585"/>
      <c r="BY423" s="1585"/>
      <c r="BZ423" s="1585"/>
      <c r="CA423" s="1585"/>
      <c r="CB423" s="1585"/>
      <c r="CC423" s="1585"/>
      <c r="CD423" s="1585"/>
      <c r="CE423" s="1585"/>
      <c r="CH423" s="64" t="str">
        <f t="shared" si="6"/>
        <v/>
      </c>
    </row>
    <row r="424" spans="1:86" ht="19.5" customHeight="1" x14ac:dyDescent="0.2">
      <c r="A424" s="1579"/>
      <c r="B424" s="1579"/>
      <c r="C424" s="1579"/>
      <c r="D424" s="1579"/>
      <c r="E424" s="1579"/>
      <c r="F424" s="1579"/>
      <c r="G424" s="1579"/>
      <c r="H424" s="1579"/>
      <c r="I424" s="1579"/>
      <c r="J424" s="1579"/>
      <c r="K424" s="1579"/>
      <c r="L424" s="1580"/>
      <c r="M424" s="1580"/>
      <c r="N424" s="1580"/>
      <c r="O424" s="1581"/>
      <c r="P424" s="1581"/>
      <c r="Q424" s="1581"/>
      <c r="R424" s="1581"/>
      <c r="S424" s="1581"/>
      <c r="T424" s="1582"/>
      <c r="U424" s="1583"/>
      <c r="V424" s="1581"/>
      <c r="W424" s="1584"/>
      <c r="X424" s="1586"/>
      <c r="Y424" s="1587"/>
      <c r="Z424" s="1587"/>
      <c r="AA424" s="1587"/>
      <c r="AB424" s="1587"/>
      <c r="AC424" s="1587"/>
      <c r="AD424" s="1587"/>
      <c r="AE424" s="1587"/>
      <c r="AF424" s="1587"/>
      <c r="AG424" s="1587"/>
      <c r="AH424" s="1587"/>
      <c r="AI424" s="1587"/>
      <c r="AJ424" s="1587"/>
      <c r="AK424" s="1587"/>
      <c r="AL424" s="1587"/>
      <c r="AM424" s="1587"/>
      <c r="AN424" s="1581"/>
      <c r="AO424" s="1581"/>
      <c r="AP424" s="1582"/>
      <c r="AQ424" s="1583"/>
      <c r="AR424" s="1581"/>
      <c r="AS424" s="1584"/>
      <c r="AT424" s="1591" t="s">
        <v>1203</v>
      </c>
      <c r="AU424" s="1592"/>
      <c r="AV424" s="1593"/>
      <c r="AW424" s="1594"/>
      <c r="AX424" s="1594"/>
      <c r="AY424" s="1594"/>
      <c r="AZ424" s="1594"/>
      <c r="BA424" s="1594"/>
      <c r="BB424" s="1594"/>
      <c r="BC424" s="1594"/>
      <c r="BD424" s="1594"/>
      <c r="BE424" s="1594"/>
      <c r="BF424" s="1594"/>
      <c r="BG424" s="1594"/>
      <c r="BH424" s="1594"/>
      <c r="BI424" s="1594"/>
      <c r="BJ424" s="1595"/>
      <c r="BK424" s="1588"/>
      <c r="BL424" s="1588"/>
      <c r="BM424" s="1589"/>
      <c r="BN424" s="1590"/>
      <c r="BO424" s="1588"/>
      <c r="BP424" s="1588"/>
      <c r="BQ424" s="1588"/>
      <c r="BR424" s="1588"/>
      <c r="BS424" s="1589"/>
      <c r="BT424" s="1585"/>
      <c r="BU424" s="1585"/>
      <c r="BV424" s="1585"/>
      <c r="BW424" s="1585"/>
      <c r="BX424" s="1585"/>
      <c r="BY424" s="1585"/>
      <c r="BZ424" s="1585"/>
      <c r="CA424" s="1585"/>
      <c r="CB424" s="1585"/>
      <c r="CC424" s="1585"/>
      <c r="CD424" s="1585"/>
      <c r="CE424" s="1585"/>
      <c r="CH424" s="64" t="str">
        <f t="shared" si="6"/>
        <v/>
      </c>
    </row>
    <row r="425" spans="1:86" ht="19.5" customHeight="1" x14ac:dyDescent="0.2">
      <c r="A425" s="1579"/>
      <c r="B425" s="1579"/>
      <c r="C425" s="1579"/>
      <c r="D425" s="1579"/>
      <c r="E425" s="1579"/>
      <c r="F425" s="1579"/>
      <c r="G425" s="1579"/>
      <c r="H425" s="1579"/>
      <c r="I425" s="1579"/>
      <c r="J425" s="1579"/>
      <c r="K425" s="1579"/>
      <c r="L425" s="1580"/>
      <c r="M425" s="1580"/>
      <c r="N425" s="1580"/>
      <c r="O425" s="1581"/>
      <c r="P425" s="1581"/>
      <c r="Q425" s="1581"/>
      <c r="R425" s="1581"/>
      <c r="S425" s="1581"/>
      <c r="T425" s="1582"/>
      <c r="U425" s="1583"/>
      <c r="V425" s="1581"/>
      <c r="W425" s="1584"/>
      <c r="X425" s="1608"/>
      <c r="Y425" s="1609"/>
      <c r="Z425" s="1609"/>
      <c r="AA425" s="1609"/>
      <c r="AB425" s="1609"/>
      <c r="AC425" s="1609"/>
      <c r="AD425" s="1609"/>
      <c r="AE425" s="1609"/>
      <c r="AF425" s="1609"/>
      <c r="AG425" s="1609"/>
      <c r="AH425" s="1609"/>
      <c r="AI425" s="1609"/>
      <c r="AJ425" s="1609"/>
      <c r="AK425" s="1609"/>
      <c r="AL425" s="1609"/>
      <c r="AM425" s="1609"/>
      <c r="AN425" s="1581"/>
      <c r="AO425" s="1581"/>
      <c r="AP425" s="1582"/>
      <c r="AQ425" s="1583"/>
      <c r="AR425" s="1581"/>
      <c r="AS425" s="1584"/>
      <c r="AT425" s="1591" t="s">
        <v>1203</v>
      </c>
      <c r="AU425" s="1592"/>
      <c r="AV425" s="1593"/>
      <c r="AW425" s="1594"/>
      <c r="AX425" s="1594"/>
      <c r="AY425" s="1594"/>
      <c r="AZ425" s="1594"/>
      <c r="BA425" s="1594"/>
      <c r="BB425" s="1594"/>
      <c r="BC425" s="1594"/>
      <c r="BD425" s="1594"/>
      <c r="BE425" s="1594"/>
      <c r="BF425" s="1594"/>
      <c r="BG425" s="1594"/>
      <c r="BH425" s="1594"/>
      <c r="BI425" s="1594"/>
      <c r="BJ425" s="1595"/>
      <c r="BK425" s="1588"/>
      <c r="BL425" s="1588"/>
      <c r="BM425" s="1589"/>
      <c r="BN425" s="1590"/>
      <c r="BO425" s="1588"/>
      <c r="BP425" s="1588"/>
      <c r="BQ425" s="1588"/>
      <c r="BR425" s="1588"/>
      <c r="BS425" s="1589"/>
      <c r="BT425" s="1585"/>
      <c r="BU425" s="1585"/>
      <c r="BV425" s="1585"/>
      <c r="BW425" s="1585"/>
      <c r="BX425" s="1585"/>
      <c r="BY425" s="1585"/>
      <c r="BZ425" s="1585"/>
      <c r="CA425" s="1585"/>
      <c r="CB425" s="1585"/>
      <c r="CC425" s="1585"/>
      <c r="CD425" s="1585"/>
      <c r="CE425" s="1585"/>
      <c r="CH425" s="64" t="str">
        <f t="shared" si="6"/>
        <v/>
      </c>
    </row>
    <row r="426" spans="1:86" ht="19.5" customHeight="1" x14ac:dyDescent="0.2">
      <c r="A426" s="1579"/>
      <c r="B426" s="1579"/>
      <c r="C426" s="1579"/>
      <c r="D426" s="1579"/>
      <c r="E426" s="1579"/>
      <c r="F426" s="1579"/>
      <c r="G426" s="1579"/>
      <c r="H426" s="1579"/>
      <c r="I426" s="1579"/>
      <c r="J426" s="1579"/>
      <c r="K426" s="1579"/>
      <c r="L426" s="1580"/>
      <c r="M426" s="1580"/>
      <c r="N426" s="1580"/>
      <c r="O426" s="1581"/>
      <c r="P426" s="1581"/>
      <c r="Q426" s="1581"/>
      <c r="R426" s="1581"/>
      <c r="S426" s="1581"/>
      <c r="T426" s="1582"/>
      <c r="U426" s="1583"/>
      <c r="V426" s="1581"/>
      <c r="W426" s="1584"/>
      <c r="X426" s="1606"/>
      <c r="Y426" s="1607"/>
      <c r="Z426" s="1607"/>
      <c r="AA426" s="1607"/>
      <c r="AB426" s="1607"/>
      <c r="AC426" s="1607"/>
      <c r="AD426" s="1607"/>
      <c r="AE426" s="1607"/>
      <c r="AF426" s="1607"/>
      <c r="AG426" s="1607"/>
      <c r="AH426" s="1607"/>
      <c r="AI426" s="1607"/>
      <c r="AJ426" s="1607"/>
      <c r="AK426" s="1607"/>
      <c r="AL426" s="1607"/>
      <c r="AM426" s="1607"/>
      <c r="AN426" s="1581"/>
      <c r="AO426" s="1581"/>
      <c r="AP426" s="1582"/>
      <c r="AQ426" s="1583"/>
      <c r="AR426" s="1581"/>
      <c r="AS426" s="1584"/>
      <c r="AT426" s="1591" t="s">
        <v>1203</v>
      </c>
      <c r="AU426" s="1592"/>
      <c r="AV426" s="1593"/>
      <c r="AW426" s="1594"/>
      <c r="AX426" s="1594"/>
      <c r="AY426" s="1594"/>
      <c r="AZ426" s="1594"/>
      <c r="BA426" s="1594"/>
      <c r="BB426" s="1594"/>
      <c r="BC426" s="1594"/>
      <c r="BD426" s="1594"/>
      <c r="BE426" s="1594"/>
      <c r="BF426" s="1594"/>
      <c r="BG426" s="1594"/>
      <c r="BH426" s="1594"/>
      <c r="BI426" s="1594"/>
      <c r="BJ426" s="1595"/>
      <c r="BK426" s="1603"/>
      <c r="BL426" s="1603"/>
      <c r="BM426" s="1604"/>
      <c r="BN426" s="1605"/>
      <c r="BO426" s="1603"/>
      <c r="BP426" s="1603"/>
      <c r="BQ426" s="1603"/>
      <c r="BR426" s="1603"/>
      <c r="BS426" s="1604"/>
      <c r="BT426" s="1601"/>
      <c r="BU426" s="1601"/>
      <c r="BV426" s="1601"/>
      <c r="BW426" s="1601"/>
      <c r="BX426" s="1601"/>
      <c r="BY426" s="1601"/>
      <c r="BZ426" s="1601"/>
      <c r="CA426" s="1601"/>
      <c r="CB426" s="1601"/>
      <c r="CC426" s="1601"/>
      <c r="CD426" s="1601"/>
      <c r="CE426" s="1601"/>
      <c r="CH426" s="64" t="str">
        <f t="shared" si="6"/>
        <v/>
      </c>
    </row>
    <row r="427" spans="1:86" ht="19.5" customHeight="1" x14ac:dyDescent="0.2">
      <c r="A427" s="1579"/>
      <c r="B427" s="1579"/>
      <c r="C427" s="1579"/>
      <c r="D427" s="1579"/>
      <c r="E427" s="1579"/>
      <c r="F427" s="1579"/>
      <c r="G427" s="1579"/>
      <c r="H427" s="1579"/>
      <c r="I427" s="1579"/>
      <c r="J427" s="1579"/>
      <c r="K427" s="1579"/>
      <c r="L427" s="1580"/>
      <c r="M427" s="1580"/>
      <c r="N427" s="1580"/>
      <c r="O427" s="1581"/>
      <c r="P427" s="1581"/>
      <c r="Q427" s="1581"/>
      <c r="R427" s="1581"/>
      <c r="S427" s="1581"/>
      <c r="T427" s="1582"/>
      <c r="U427" s="1583"/>
      <c r="V427" s="1581"/>
      <c r="W427" s="1584"/>
      <c r="X427" s="1586"/>
      <c r="Y427" s="1587"/>
      <c r="Z427" s="1587"/>
      <c r="AA427" s="1587"/>
      <c r="AB427" s="1587"/>
      <c r="AC427" s="1587"/>
      <c r="AD427" s="1587"/>
      <c r="AE427" s="1587"/>
      <c r="AF427" s="1587"/>
      <c r="AG427" s="1587"/>
      <c r="AH427" s="1587"/>
      <c r="AI427" s="1587"/>
      <c r="AJ427" s="1587"/>
      <c r="AK427" s="1587"/>
      <c r="AL427" s="1587"/>
      <c r="AM427" s="1587"/>
      <c r="AN427" s="1581"/>
      <c r="AO427" s="1581"/>
      <c r="AP427" s="1582"/>
      <c r="AQ427" s="1583"/>
      <c r="AR427" s="1581"/>
      <c r="AS427" s="1584"/>
      <c r="AT427" s="1591" t="s">
        <v>1203</v>
      </c>
      <c r="AU427" s="1592"/>
      <c r="AV427" s="1593"/>
      <c r="AW427" s="1594"/>
      <c r="AX427" s="1594"/>
      <c r="AY427" s="1594"/>
      <c r="AZ427" s="1594"/>
      <c r="BA427" s="1594"/>
      <c r="BB427" s="1594"/>
      <c r="BC427" s="1594"/>
      <c r="BD427" s="1594"/>
      <c r="BE427" s="1594"/>
      <c r="BF427" s="1594"/>
      <c r="BG427" s="1594"/>
      <c r="BH427" s="1594"/>
      <c r="BI427" s="1594"/>
      <c r="BJ427" s="1595"/>
      <c r="BK427" s="1588"/>
      <c r="BL427" s="1588"/>
      <c r="BM427" s="1589"/>
      <c r="BN427" s="1590"/>
      <c r="BO427" s="1588"/>
      <c r="BP427" s="1588"/>
      <c r="BQ427" s="1588"/>
      <c r="BR427" s="1588"/>
      <c r="BS427" s="1589"/>
      <c r="BT427" s="1585"/>
      <c r="BU427" s="1585"/>
      <c r="BV427" s="1585"/>
      <c r="BW427" s="1585"/>
      <c r="BX427" s="1585"/>
      <c r="BY427" s="1585"/>
      <c r="BZ427" s="1585"/>
      <c r="CA427" s="1585"/>
      <c r="CB427" s="1585"/>
      <c r="CC427" s="1585"/>
      <c r="CD427" s="1585"/>
      <c r="CE427" s="1585"/>
      <c r="CH427" s="64" t="str">
        <f t="shared" si="6"/>
        <v/>
      </c>
    </row>
    <row r="428" spans="1:86" ht="19.5" customHeight="1" x14ac:dyDescent="0.2">
      <c r="A428" s="1579"/>
      <c r="B428" s="1579"/>
      <c r="C428" s="1579"/>
      <c r="D428" s="1579"/>
      <c r="E428" s="1579"/>
      <c r="F428" s="1579"/>
      <c r="G428" s="1579"/>
      <c r="H428" s="1579"/>
      <c r="I428" s="1579"/>
      <c r="J428" s="1579"/>
      <c r="K428" s="1579"/>
      <c r="L428" s="1580"/>
      <c r="M428" s="1580"/>
      <c r="N428" s="1580"/>
      <c r="O428" s="1581"/>
      <c r="P428" s="1581"/>
      <c r="Q428" s="1581"/>
      <c r="R428" s="1581"/>
      <c r="S428" s="1581"/>
      <c r="T428" s="1582"/>
      <c r="U428" s="1583"/>
      <c r="V428" s="1581"/>
      <c r="W428" s="1584"/>
      <c r="X428" s="1586"/>
      <c r="Y428" s="1587"/>
      <c r="Z428" s="1587"/>
      <c r="AA428" s="1587"/>
      <c r="AB428" s="1587"/>
      <c r="AC428" s="1587"/>
      <c r="AD428" s="1587"/>
      <c r="AE428" s="1587"/>
      <c r="AF428" s="1587"/>
      <c r="AG428" s="1587"/>
      <c r="AH428" s="1587"/>
      <c r="AI428" s="1587"/>
      <c r="AJ428" s="1587"/>
      <c r="AK428" s="1587"/>
      <c r="AL428" s="1587"/>
      <c r="AM428" s="1587"/>
      <c r="AN428" s="1581"/>
      <c r="AO428" s="1581"/>
      <c r="AP428" s="1582"/>
      <c r="AQ428" s="1583"/>
      <c r="AR428" s="1581"/>
      <c r="AS428" s="1584"/>
      <c r="AT428" s="1591" t="s">
        <v>1203</v>
      </c>
      <c r="AU428" s="1592"/>
      <c r="AV428" s="1593"/>
      <c r="AW428" s="1594"/>
      <c r="AX428" s="1594"/>
      <c r="AY428" s="1594"/>
      <c r="AZ428" s="1594"/>
      <c r="BA428" s="1594"/>
      <c r="BB428" s="1594"/>
      <c r="BC428" s="1594"/>
      <c r="BD428" s="1594"/>
      <c r="BE428" s="1594"/>
      <c r="BF428" s="1594"/>
      <c r="BG428" s="1594"/>
      <c r="BH428" s="1594"/>
      <c r="BI428" s="1594"/>
      <c r="BJ428" s="1595"/>
      <c r="BK428" s="1588"/>
      <c r="BL428" s="1588"/>
      <c r="BM428" s="1589"/>
      <c r="BN428" s="1590"/>
      <c r="BO428" s="1588"/>
      <c r="BP428" s="1588"/>
      <c r="BQ428" s="1588"/>
      <c r="BR428" s="1588"/>
      <c r="BS428" s="1589"/>
      <c r="BT428" s="1585"/>
      <c r="BU428" s="1585"/>
      <c r="BV428" s="1585"/>
      <c r="BW428" s="1585"/>
      <c r="BX428" s="1585"/>
      <c r="BY428" s="1585"/>
      <c r="BZ428" s="1585"/>
      <c r="CA428" s="1585"/>
      <c r="CB428" s="1585"/>
      <c r="CC428" s="1585"/>
      <c r="CD428" s="1585"/>
      <c r="CE428" s="1585"/>
      <c r="CH428" s="64" t="str">
        <f t="shared" si="6"/>
        <v/>
      </c>
    </row>
    <row r="429" spans="1:86" ht="19.5" customHeight="1" x14ac:dyDescent="0.2">
      <c r="A429" s="1579"/>
      <c r="B429" s="1579"/>
      <c r="C429" s="1579"/>
      <c r="D429" s="1579"/>
      <c r="E429" s="1579"/>
      <c r="F429" s="1579"/>
      <c r="G429" s="1579"/>
      <c r="H429" s="1579"/>
      <c r="I429" s="1579"/>
      <c r="J429" s="1579"/>
      <c r="K429" s="1579"/>
      <c r="L429" s="1580"/>
      <c r="M429" s="1580"/>
      <c r="N429" s="1580"/>
      <c r="O429" s="1581"/>
      <c r="P429" s="1581"/>
      <c r="Q429" s="1581"/>
      <c r="R429" s="1581"/>
      <c r="S429" s="1581"/>
      <c r="T429" s="1582"/>
      <c r="U429" s="1583"/>
      <c r="V429" s="1581"/>
      <c r="W429" s="1584"/>
      <c r="X429" s="1586"/>
      <c r="Y429" s="1587"/>
      <c r="Z429" s="1587"/>
      <c r="AA429" s="1587"/>
      <c r="AB429" s="1587"/>
      <c r="AC429" s="1587"/>
      <c r="AD429" s="1587"/>
      <c r="AE429" s="1587"/>
      <c r="AF429" s="1587"/>
      <c r="AG429" s="1587"/>
      <c r="AH429" s="1587"/>
      <c r="AI429" s="1587"/>
      <c r="AJ429" s="1587"/>
      <c r="AK429" s="1587"/>
      <c r="AL429" s="1587"/>
      <c r="AM429" s="1587"/>
      <c r="AN429" s="1581"/>
      <c r="AO429" s="1581"/>
      <c r="AP429" s="1582"/>
      <c r="AQ429" s="1583"/>
      <c r="AR429" s="1581"/>
      <c r="AS429" s="1584"/>
      <c r="AT429" s="1591" t="s">
        <v>1203</v>
      </c>
      <c r="AU429" s="1592"/>
      <c r="AV429" s="1593"/>
      <c r="AW429" s="1594"/>
      <c r="AX429" s="1594"/>
      <c r="AY429" s="1594"/>
      <c r="AZ429" s="1594"/>
      <c r="BA429" s="1594"/>
      <c r="BB429" s="1594"/>
      <c r="BC429" s="1594"/>
      <c r="BD429" s="1594"/>
      <c r="BE429" s="1594"/>
      <c r="BF429" s="1594"/>
      <c r="BG429" s="1594"/>
      <c r="BH429" s="1594"/>
      <c r="BI429" s="1594"/>
      <c r="BJ429" s="1595"/>
      <c r="BK429" s="1588"/>
      <c r="BL429" s="1588"/>
      <c r="BM429" s="1589"/>
      <c r="BN429" s="1590"/>
      <c r="BO429" s="1588"/>
      <c r="BP429" s="1588"/>
      <c r="BQ429" s="1588"/>
      <c r="BR429" s="1588"/>
      <c r="BS429" s="1589"/>
      <c r="BT429" s="1585"/>
      <c r="BU429" s="1585"/>
      <c r="BV429" s="1585"/>
      <c r="BW429" s="1585"/>
      <c r="BX429" s="1585"/>
      <c r="BY429" s="1585"/>
      <c r="BZ429" s="1585"/>
      <c r="CA429" s="1585"/>
      <c r="CB429" s="1585"/>
      <c r="CC429" s="1585"/>
      <c r="CD429" s="1585"/>
      <c r="CE429" s="1585"/>
      <c r="CH429" s="64" t="str">
        <f t="shared" si="6"/>
        <v/>
      </c>
    </row>
    <row r="430" spans="1:86" ht="19.5" customHeight="1" x14ac:dyDescent="0.2">
      <c r="A430" s="1579"/>
      <c r="B430" s="1579"/>
      <c r="C430" s="1579"/>
      <c r="D430" s="1579"/>
      <c r="E430" s="1579"/>
      <c r="F430" s="1579"/>
      <c r="G430" s="1579"/>
      <c r="H430" s="1579"/>
      <c r="I430" s="1579"/>
      <c r="J430" s="1579"/>
      <c r="K430" s="1579"/>
      <c r="L430" s="1580"/>
      <c r="M430" s="1580"/>
      <c r="N430" s="1580"/>
      <c r="O430" s="1581"/>
      <c r="P430" s="1581"/>
      <c r="Q430" s="1581"/>
      <c r="R430" s="1581"/>
      <c r="S430" s="1581"/>
      <c r="T430" s="1582"/>
      <c r="U430" s="1583"/>
      <c r="V430" s="1581"/>
      <c r="W430" s="1584"/>
      <c r="X430" s="1586"/>
      <c r="Y430" s="1587"/>
      <c r="Z430" s="1587"/>
      <c r="AA430" s="1587"/>
      <c r="AB430" s="1587"/>
      <c r="AC430" s="1587"/>
      <c r="AD430" s="1587"/>
      <c r="AE430" s="1587"/>
      <c r="AF430" s="1587"/>
      <c r="AG430" s="1587"/>
      <c r="AH430" s="1587"/>
      <c r="AI430" s="1587"/>
      <c r="AJ430" s="1587"/>
      <c r="AK430" s="1587"/>
      <c r="AL430" s="1587"/>
      <c r="AM430" s="1587"/>
      <c r="AN430" s="1581"/>
      <c r="AO430" s="1581"/>
      <c r="AP430" s="1582"/>
      <c r="AQ430" s="1583"/>
      <c r="AR430" s="1581"/>
      <c r="AS430" s="1584"/>
      <c r="AT430" s="1591" t="s">
        <v>1203</v>
      </c>
      <c r="AU430" s="1592"/>
      <c r="AV430" s="1593"/>
      <c r="AW430" s="1594"/>
      <c r="AX430" s="1594"/>
      <c r="AY430" s="1594"/>
      <c r="AZ430" s="1594"/>
      <c r="BA430" s="1594"/>
      <c r="BB430" s="1594"/>
      <c r="BC430" s="1594"/>
      <c r="BD430" s="1594"/>
      <c r="BE430" s="1594"/>
      <c r="BF430" s="1594"/>
      <c r="BG430" s="1594"/>
      <c r="BH430" s="1594"/>
      <c r="BI430" s="1594"/>
      <c r="BJ430" s="1595"/>
      <c r="BK430" s="1588"/>
      <c r="BL430" s="1588"/>
      <c r="BM430" s="1589"/>
      <c r="BN430" s="1590"/>
      <c r="BO430" s="1588"/>
      <c r="BP430" s="1588"/>
      <c r="BQ430" s="1588"/>
      <c r="BR430" s="1588"/>
      <c r="BS430" s="1589"/>
      <c r="BT430" s="1585"/>
      <c r="BU430" s="1585"/>
      <c r="BV430" s="1585"/>
      <c r="BW430" s="1585"/>
      <c r="BX430" s="1585"/>
      <c r="BY430" s="1585"/>
      <c r="BZ430" s="1585"/>
      <c r="CA430" s="1585"/>
      <c r="CB430" s="1585"/>
      <c r="CC430" s="1585"/>
      <c r="CD430" s="1585"/>
      <c r="CE430" s="1585"/>
      <c r="CH430" s="64" t="str">
        <f t="shared" si="6"/>
        <v/>
      </c>
    </row>
    <row r="431" spans="1:86" ht="19.5" customHeight="1" x14ac:dyDescent="0.2">
      <c r="A431" s="1579"/>
      <c r="B431" s="1579"/>
      <c r="C431" s="1579"/>
      <c r="D431" s="1579"/>
      <c r="E431" s="1579"/>
      <c r="F431" s="1579"/>
      <c r="G431" s="1579"/>
      <c r="H431" s="1579"/>
      <c r="I431" s="1579"/>
      <c r="J431" s="1579"/>
      <c r="K431" s="1579"/>
      <c r="L431" s="1580"/>
      <c r="M431" s="1580"/>
      <c r="N431" s="1580"/>
      <c r="O431" s="1581"/>
      <c r="P431" s="1581"/>
      <c r="Q431" s="1581"/>
      <c r="R431" s="1581"/>
      <c r="S431" s="1581"/>
      <c r="T431" s="1582"/>
      <c r="U431" s="1583"/>
      <c r="V431" s="1581"/>
      <c r="W431" s="1584"/>
      <c r="X431" s="1586"/>
      <c r="Y431" s="1587"/>
      <c r="Z431" s="1587"/>
      <c r="AA431" s="1587"/>
      <c r="AB431" s="1587"/>
      <c r="AC431" s="1587"/>
      <c r="AD431" s="1587"/>
      <c r="AE431" s="1587"/>
      <c r="AF431" s="1587"/>
      <c r="AG431" s="1587"/>
      <c r="AH431" s="1587"/>
      <c r="AI431" s="1587"/>
      <c r="AJ431" s="1587"/>
      <c r="AK431" s="1587"/>
      <c r="AL431" s="1587"/>
      <c r="AM431" s="1587"/>
      <c r="AN431" s="1581"/>
      <c r="AO431" s="1581"/>
      <c r="AP431" s="1582"/>
      <c r="AQ431" s="1583"/>
      <c r="AR431" s="1581"/>
      <c r="AS431" s="1584"/>
      <c r="AT431" s="1591" t="s">
        <v>1203</v>
      </c>
      <c r="AU431" s="1592"/>
      <c r="AV431" s="1593"/>
      <c r="AW431" s="1594"/>
      <c r="AX431" s="1594"/>
      <c r="AY431" s="1594"/>
      <c r="AZ431" s="1594"/>
      <c r="BA431" s="1594"/>
      <c r="BB431" s="1594"/>
      <c r="BC431" s="1594"/>
      <c r="BD431" s="1594"/>
      <c r="BE431" s="1594"/>
      <c r="BF431" s="1594"/>
      <c r="BG431" s="1594"/>
      <c r="BH431" s="1594"/>
      <c r="BI431" s="1594"/>
      <c r="BJ431" s="1595"/>
      <c r="BK431" s="1588"/>
      <c r="BL431" s="1588"/>
      <c r="BM431" s="1589"/>
      <c r="BN431" s="1590"/>
      <c r="BO431" s="1588"/>
      <c r="BP431" s="1588"/>
      <c r="BQ431" s="1588"/>
      <c r="BR431" s="1588"/>
      <c r="BS431" s="1589"/>
      <c r="BT431" s="1585"/>
      <c r="BU431" s="1585"/>
      <c r="BV431" s="1585"/>
      <c r="BW431" s="1585"/>
      <c r="BX431" s="1585"/>
      <c r="BY431" s="1585"/>
      <c r="BZ431" s="1585"/>
      <c r="CA431" s="1585"/>
      <c r="CB431" s="1585"/>
      <c r="CC431" s="1585"/>
      <c r="CD431" s="1585"/>
      <c r="CE431" s="1585"/>
      <c r="CH431" s="64" t="str">
        <f t="shared" si="6"/>
        <v/>
      </c>
    </row>
    <row r="432" spans="1:86" ht="19.5" customHeight="1" x14ac:dyDescent="0.2">
      <c r="A432" s="1579"/>
      <c r="B432" s="1579"/>
      <c r="C432" s="1579"/>
      <c r="D432" s="1579"/>
      <c r="E432" s="1579"/>
      <c r="F432" s="1579"/>
      <c r="G432" s="1579"/>
      <c r="H432" s="1579"/>
      <c r="I432" s="1579"/>
      <c r="J432" s="1579"/>
      <c r="K432" s="1579"/>
      <c r="L432" s="1580"/>
      <c r="M432" s="1580"/>
      <c r="N432" s="1580"/>
      <c r="O432" s="1581"/>
      <c r="P432" s="1581"/>
      <c r="Q432" s="1581"/>
      <c r="R432" s="1581"/>
      <c r="S432" s="1581"/>
      <c r="T432" s="1582"/>
      <c r="U432" s="1583"/>
      <c r="V432" s="1581"/>
      <c r="W432" s="1584"/>
      <c r="X432" s="1586"/>
      <c r="Y432" s="1587"/>
      <c r="Z432" s="1587"/>
      <c r="AA432" s="1587"/>
      <c r="AB432" s="1587"/>
      <c r="AC432" s="1587"/>
      <c r="AD432" s="1587"/>
      <c r="AE432" s="1587"/>
      <c r="AF432" s="1587"/>
      <c r="AG432" s="1587"/>
      <c r="AH432" s="1587"/>
      <c r="AI432" s="1587"/>
      <c r="AJ432" s="1587"/>
      <c r="AK432" s="1587"/>
      <c r="AL432" s="1587"/>
      <c r="AM432" s="1587"/>
      <c r="AN432" s="1581"/>
      <c r="AO432" s="1581"/>
      <c r="AP432" s="1582"/>
      <c r="AQ432" s="1583"/>
      <c r="AR432" s="1581"/>
      <c r="AS432" s="1584"/>
      <c r="AT432" s="1591" t="s">
        <v>1203</v>
      </c>
      <c r="AU432" s="1592"/>
      <c r="AV432" s="1593"/>
      <c r="AW432" s="1594"/>
      <c r="AX432" s="1594"/>
      <c r="AY432" s="1594"/>
      <c r="AZ432" s="1594"/>
      <c r="BA432" s="1594"/>
      <c r="BB432" s="1594"/>
      <c r="BC432" s="1594"/>
      <c r="BD432" s="1594"/>
      <c r="BE432" s="1594"/>
      <c r="BF432" s="1594"/>
      <c r="BG432" s="1594"/>
      <c r="BH432" s="1594"/>
      <c r="BI432" s="1594"/>
      <c r="BJ432" s="1595"/>
      <c r="BK432" s="1588"/>
      <c r="BL432" s="1588"/>
      <c r="BM432" s="1589"/>
      <c r="BN432" s="1590"/>
      <c r="BO432" s="1588"/>
      <c r="BP432" s="1588"/>
      <c r="BQ432" s="1588"/>
      <c r="BR432" s="1588"/>
      <c r="BS432" s="1589"/>
      <c r="BT432" s="1585"/>
      <c r="BU432" s="1585"/>
      <c r="BV432" s="1585"/>
      <c r="BW432" s="1585"/>
      <c r="BX432" s="1585"/>
      <c r="BY432" s="1585"/>
      <c r="BZ432" s="1585"/>
      <c r="CA432" s="1585"/>
      <c r="CB432" s="1585"/>
      <c r="CC432" s="1585"/>
      <c r="CD432" s="1585"/>
      <c r="CE432" s="1585"/>
      <c r="CH432" s="64" t="str">
        <f t="shared" si="6"/>
        <v/>
      </c>
    </row>
    <row r="433" spans="1:86" ht="19.5" customHeight="1" x14ac:dyDescent="0.2">
      <c r="A433" s="1579"/>
      <c r="B433" s="1579"/>
      <c r="C433" s="1579"/>
      <c r="D433" s="1579"/>
      <c r="E433" s="1579"/>
      <c r="F433" s="1579"/>
      <c r="G433" s="1579"/>
      <c r="H433" s="1579"/>
      <c r="I433" s="1579"/>
      <c r="J433" s="1579"/>
      <c r="K433" s="1579"/>
      <c r="L433" s="1580"/>
      <c r="M433" s="1580"/>
      <c r="N433" s="1580"/>
      <c r="O433" s="1581"/>
      <c r="P433" s="1581"/>
      <c r="Q433" s="1581"/>
      <c r="R433" s="1581"/>
      <c r="S433" s="1581"/>
      <c r="T433" s="1582"/>
      <c r="U433" s="1583"/>
      <c r="V433" s="1581"/>
      <c r="W433" s="1584"/>
      <c r="X433" s="1586"/>
      <c r="Y433" s="1587"/>
      <c r="Z433" s="1587"/>
      <c r="AA433" s="1587"/>
      <c r="AB433" s="1587"/>
      <c r="AC433" s="1587"/>
      <c r="AD433" s="1587"/>
      <c r="AE433" s="1587"/>
      <c r="AF433" s="1587"/>
      <c r="AG433" s="1587"/>
      <c r="AH433" s="1587"/>
      <c r="AI433" s="1587"/>
      <c r="AJ433" s="1587"/>
      <c r="AK433" s="1587"/>
      <c r="AL433" s="1587"/>
      <c r="AM433" s="1587"/>
      <c r="AN433" s="1581"/>
      <c r="AO433" s="1581"/>
      <c r="AP433" s="1582"/>
      <c r="AQ433" s="1583"/>
      <c r="AR433" s="1581"/>
      <c r="AS433" s="1584"/>
      <c r="AT433" s="1591" t="s">
        <v>1203</v>
      </c>
      <c r="AU433" s="1592"/>
      <c r="AV433" s="1593"/>
      <c r="AW433" s="1594"/>
      <c r="AX433" s="1594"/>
      <c r="AY433" s="1594"/>
      <c r="AZ433" s="1594"/>
      <c r="BA433" s="1594"/>
      <c r="BB433" s="1594"/>
      <c r="BC433" s="1594"/>
      <c r="BD433" s="1594"/>
      <c r="BE433" s="1594"/>
      <c r="BF433" s="1594"/>
      <c r="BG433" s="1594"/>
      <c r="BH433" s="1594"/>
      <c r="BI433" s="1594"/>
      <c r="BJ433" s="1595"/>
      <c r="BK433" s="1588"/>
      <c r="BL433" s="1588"/>
      <c r="BM433" s="1589"/>
      <c r="BN433" s="1590"/>
      <c r="BO433" s="1588"/>
      <c r="BP433" s="1588"/>
      <c r="BQ433" s="1588"/>
      <c r="BR433" s="1588"/>
      <c r="BS433" s="1589"/>
      <c r="BT433" s="1585"/>
      <c r="BU433" s="1585"/>
      <c r="BV433" s="1585"/>
      <c r="BW433" s="1585"/>
      <c r="BX433" s="1585"/>
      <c r="BY433" s="1585"/>
      <c r="BZ433" s="1585"/>
      <c r="CA433" s="1585"/>
      <c r="CB433" s="1585"/>
      <c r="CC433" s="1585"/>
      <c r="CD433" s="1585"/>
      <c r="CE433" s="1585"/>
      <c r="CH433" s="64" t="str">
        <f t="shared" si="6"/>
        <v/>
      </c>
    </row>
    <row r="434" spans="1:86" ht="19.5" customHeight="1" x14ac:dyDescent="0.2">
      <c r="A434" s="1579"/>
      <c r="B434" s="1579"/>
      <c r="C434" s="1579"/>
      <c r="D434" s="1579"/>
      <c r="E434" s="1579"/>
      <c r="F434" s="1579"/>
      <c r="G434" s="1579"/>
      <c r="H434" s="1579"/>
      <c r="I434" s="1579"/>
      <c r="J434" s="1579"/>
      <c r="K434" s="1579"/>
      <c r="L434" s="1580"/>
      <c r="M434" s="1580"/>
      <c r="N434" s="1580"/>
      <c r="O434" s="1581"/>
      <c r="P434" s="1581"/>
      <c r="Q434" s="1581"/>
      <c r="R434" s="1581"/>
      <c r="S434" s="1581"/>
      <c r="T434" s="1582"/>
      <c r="U434" s="1583"/>
      <c r="V434" s="1581"/>
      <c r="W434" s="1584"/>
      <c r="X434" s="1586"/>
      <c r="Y434" s="1587"/>
      <c r="Z434" s="1587"/>
      <c r="AA434" s="1587"/>
      <c r="AB434" s="1587"/>
      <c r="AC434" s="1587"/>
      <c r="AD434" s="1587"/>
      <c r="AE434" s="1587"/>
      <c r="AF434" s="1587"/>
      <c r="AG434" s="1587"/>
      <c r="AH434" s="1587"/>
      <c r="AI434" s="1587"/>
      <c r="AJ434" s="1587"/>
      <c r="AK434" s="1587"/>
      <c r="AL434" s="1587"/>
      <c r="AM434" s="1587"/>
      <c r="AN434" s="1581"/>
      <c r="AO434" s="1581"/>
      <c r="AP434" s="1582"/>
      <c r="AQ434" s="1583"/>
      <c r="AR434" s="1581"/>
      <c r="AS434" s="1584"/>
      <c r="AT434" s="1591" t="s">
        <v>1203</v>
      </c>
      <c r="AU434" s="1592"/>
      <c r="AV434" s="1593"/>
      <c r="AW434" s="1594"/>
      <c r="AX434" s="1594"/>
      <c r="AY434" s="1594"/>
      <c r="AZ434" s="1594"/>
      <c r="BA434" s="1594"/>
      <c r="BB434" s="1594"/>
      <c r="BC434" s="1594"/>
      <c r="BD434" s="1594"/>
      <c r="BE434" s="1594"/>
      <c r="BF434" s="1594"/>
      <c r="BG434" s="1594"/>
      <c r="BH434" s="1594"/>
      <c r="BI434" s="1594"/>
      <c r="BJ434" s="1595"/>
      <c r="BK434" s="1588"/>
      <c r="BL434" s="1588"/>
      <c r="BM434" s="1589"/>
      <c r="BN434" s="1590"/>
      <c r="BO434" s="1588"/>
      <c r="BP434" s="1588"/>
      <c r="BQ434" s="1588"/>
      <c r="BR434" s="1588"/>
      <c r="BS434" s="1589"/>
      <c r="BT434" s="1585"/>
      <c r="BU434" s="1585"/>
      <c r="BV434" s="1585"/>
      <c r="BW434" s="1585"/>
      <c r="BX434" s="1585"/>
      <c r="BY434" s="1585"/>
      <c r="BZ434" s="1585"/>
      <c r="CA434" s="1585"/>
      <c r="CB434" s="1585"/>
      <c r="CC434" s="1585"/>
      <c r="CD434" s="1585"/>
      <c r="CE434" s="1585"/>
      <c r="CH434" s="64" t="str">
        <f t="shared" si="6"/>
        <v/>
      </c>
    </row>
    <row r="435" spans="1:86" ht="19.5" customHeight="1" x14ac:dyDescent="0.2">
      <c r="A435" s="1579"/>
      <c r="B435" s="1579"/>
      <c r="C435" s="1579"/>
      <c r="D435" s="1579"/>
      <c r="E435" s="1579"/>
      <c r="F435" s="1579"/>
      <c r="G435" s="1579"/>
      <c r="H435" s="1579"/>
      <c r="I435" s="1579"/>
      <c r="J435" s="1579"/>
      <c r="K435" s="1579"/>
      <c r="L435" s="1580"/>
      <c r="M435" s="1580"/>
      <c r="N435" s="1580"/>
      <c r="O435" s="1581"/>
      <c r="P435" s="1581"/>
      <c r="Q435" s="1581"/>
      <c r="R435" s="1581"/>
      <c r="S435" s="1581"/>
      <c r="T435" s="1582"/>
      <c r="U435" s="1583"/>
      <c r="V435" s="1581"/>
      <c r="W435" s="1584"/>
      <c r="X435" s="1586"/>
      <c r="Y435" s="1587"/>
      <c r="Z435" s="1587"/>
      <c r="AA435" s="1587"/>
      <c r="AB435" s="1587"/>
      <c r="AC435" s="1587"/>
      <c r="AD435" s="1587"/>
      <c r="AE435" s="1587"/>
      <c r="AF435" s="1587"/>
      <c r="AG435" s="1587"/>
      <c r="AH435" s="1587"/>
      <c r="AI435" s="1587"/>
      <c r="AJ435" s="1587"/>
      <c r="AK435" s="1587"/>
      <c r="AL435" s="1587"/>
      <c r="AM435" s="1587"/>
      <c r="AN435" s="1581"/>
      <c r="AO435" s="1581"/>
      <c r="AP435" s="1582"/>
      <c r="AQ435" s="1583"/>
      <c r="AR435" s="1581"/>
      <c r="AS435" s="1584"/>
      <c r="AT435" s="1591" t="s">
        <v>1203</v>
      </c>
      <c r="AU435" s="1592"/>
      <c r="AV435" s="1593"/>
      <c r="AW435" s="1594"/>
      <c r="AX435" s="1594"/>
      <c r="AY435" s="1594"/>
      <c r="AZ435" s="1594"/>
      <c r="BA435" s="1594"/>
      <c r="BB435" s="1594"/>
      <c r="BC435" s="1594"/>
      <c r="BD435" s="1594"/>
      <c r="BE435" s="1594"/>
      <c r="BF435" s="1594"/>
      <c r="BG435" s="1594"/>
      <c r="BH435" s="1594"/>
      <c r="BI435" s="1594"/>
      <c r="BJ435" s="1595"/>
      <c r="BK435" s="1588"/>
      <c r="BL435" s="1588"/>
      <c r="BM435" s="1589"/>
      <c r="BN435" s="1590"/>
      <c r="BO435" s="1588"/>
      <c r="BP435" s="1588"/>
      <c r="BQ435" s="1588"/>
      <c r="BR435" s="1588"/>
      <c r="BS435" s="1589"/>
      <c r="BT435" s="1585"/>
      <c r="BU435" s="1585"/>
      <c r="BV435" s="1585"/>
      <c r="BW435" s="1585"/>
      <c r="BX435" s="1585"/>
      <c r="BY435" s="1585"/>
      <c r="BZ435" s="1585"/>
      <c r="CA435" s="1585"/>
      <c r="CB435" s="1585"/>
      <c r="CC435" s="1585"/>
      <c r="CD435" s="1585"/>
      <c r="CE435" s="1585"/>
      <c r="CH435" s="64" t="str">
        <f t="shared" si="6"/>
        <v/>
      </c>
    </row>
    <row r="436" spans="1:86" ht="19.5" customHeight="1" x14ac:dyDescent="0.2">
      <c r="A436" s="1579"/>
      <c r="B436" s="1579"/>
      <c r="C436" s="1579"/>
      <c r="D436" s="1579"/>
      <c r="E436" s="1579"/>
      <c r="F436" s="1579"/>
      <c r="G436" s="1579"/>
      <c r="H436" s="1579"/>
      <c r="I436" s="1579"/>
      <c r="J436" s="1579"/>
      <c r="K436" s="1579"/>
      <c r="L436" s="1580"/>
      <c r="M436" s="1580"/>
      <c r="N436" s="1580"/>
      <c r="O436" s="1581"/>
      <c r="P436" s="1581"/>
      <c r="Q436" s="1581"/>
      <c r="R436" s="1581"/>
      <c r="S436" s="1581"/>
      <c r="T436" s="1582"/>
      <c r="U436" s="1583"/>
      <c r="V436" s="1581"/>
      <c r="W436" s="1584"/>
      <c r="X436" s="1586"/>
      <c r="Y436" s="1587"/>
      <c r="Z436" s="1587"/>
      <c r="AA436" s="1587"/>
      <c r="AB436" s="1587"/>
      <c r="AC436" s="1587"/>
      <c r="AD436" s="1587"/>
      <c r="AE436" s="1587"/>
      <c r="AF436" s="1587"/>
      <c r="AG436" s="1587"/>
      <c r="AH436" s="1587"/>
      <c r="AI436" s="1587"/>
      <c r="AJ436" s="1587"/>
      <c r="AK436" s="1587"/>
      <c r="AL436" s="1587"/>
      <c r="AM436" s="1587"/>
      <c r="AN436" s="1581"/>
      <c r="AO436" s="1581"/>
      <c r="AP436" s="1582"/>
      <c r="AQ436" s="1583"/>
      <c r="AR436" s="1581"/>
      <c r="AS436" s="1584"/>
      <c r="AT436" s="1591" t="s">
        <v>1203</v>
      </c>
      <c r="AU436" s="1592"/>
      <c r="AV436" s="1593"/>
      <c r="AW436" s="1594"/>
      <c r="AX436" s="1594"/>
      <c r="AY436" s="1594"/>
      <c r="AZ436" s="1594"/>
      <c r="BA436" s="1594"/>
      <c r="BB436" s="1594"/>
      <c r="BC436" s="1594"/>
      <c r="BD436" s="1594"/>
      <c r="BE436" s="1594"/>
      <c r="BF436" s="1594"/>
      <c r="BG436" s="1594"/>
      <c r="BH436" s="1594"/>
      <c r="BI436" s="1594"/>
      <c r="BJ436" s="1595"/>
      <c r="BK436" s="1588"/>
      <c r="BL436" s="1588"/>
      <c r="BM436" s="1589"/>
      <c r="BN436" s="1590"/>
      <c r="BO436" s="1588"/>
      <c r="BP436" s="1588"/>
      <c r="BQ436" s="1588"/>
      <c r="BR436" s="1588"/>
      <c r="BS436" s="1589"/>
      <c r="BT436" s="1585"/>
      <c r="BU436" s="1585"/>
      <c r="BV436" s="1585"/>
      <c r="BW436" s="1585"/>
      <c r="BX436" s="1585"/>
      <c r="BY436" s="1585"/>
      <c r="BZ436" s="1585"/>
      <c r="CA436" s="1585"/>
      <c r="CB436" s="1585"/>
      <c r="CC436" s="1585"/>
      <c r="CD436" s="1585"/>
      <c r="CE436" s="1585"/>
      <c r="CH436" s="64" t="str">
        <f t="shared" si="6"/>
        <v/>
      </c>
    </row>
    <row r="437" spans="1:86" ht="19.5" customHeight="1" x14ac:dyDescent="0.2">
      <c r="A437" s="1579"/>
      <c r="B437" s="1579"/>
      <c r="C437" s="1579"/>
      <c r="D437" s="1579"/>
      <c r="E437" s="1579"/>
      <c r="F437" s="1579"/>
      <c r="G437" s="1579"/>
      <c r="H437" s="1579"/>
      <c r="I437" s="1579"/>
      <c r="J437" s="1579"/>
      <c r="K437" s="1579"/>
      <c r="L437" s="1580"/>
      <c r="M437" s="1580"/>
      <c r="N437" s="1580"/>
      <c r="O437" s="1581"/>
      <c r="P437" s="1581"/>
      <c r="Q437" s="1581"/>
      <c r="R437" s="1581"/>
      <c r="S437" s="1581"/>
      <c r="T437" s="1582"/>
      <c r="U437" s="1583"/>
      <c r="V437" s="1581"/>
      <c r="W437" s="1584"/>
      <c r="X437" s="1586"/>
      <c r="Y437" s="1587"/>
      <c r="Z437" s="1587"/>
      <c r="AA437" s="1587"/>
      <c r="AB437" s="1587"/>
      <c r="AC437" s="1587"/>
      <c r="AD437" s="1587"/>
      <c r="AE437" s="1587"/>
      <c r="AF437" s="1587"/>
      <c r="AG437" s="1587"/>
      <c r="AH437" s="1587"/>
      <c r="AI437" s="1587"/>
      <c r="AJ437" s="1587"/>
      <c r="AK437" s="1587"/>
      <c r="AL437" s="1587"/>
      <c r="AM437" s="1587"/>
      <c r="AN437" s="1581"/>
      <c r="AO437" s="1581"/>
      <c r="AP437" s="1582"/>
      <c r="AQ437" s="1583"/>
      <c r="AR437" s="1581"/>
      <c r="AS437" s="1584"/>
      <c r="AT437" s="1591" t="s">
        <v>1203</v>
      </c>
      <c r="AU437" s="1592"/>
      <c r="AV437" s="1593"/>
      <c r="AW437" s="1594"/>
      <c r="AX437" s="1594"/>
      <c r="AY437" s="1594"/>
      <c r="AZ437" s="1594"/>
      <c r="BA437" s="1594"/>
      <c r="BB437" s="1594"/>
      <c r="BC437" s="1594"/>
      <c r="BD437" s="1594"/>
      <c r="BE437" s="1594"/>
      <c r="BF437" s="1594"/>
      <c r="BG437" s="1594"/>
      <c r="BH437" s="1594"/>
      <c r="BI437" s="1594"/>
      <c r="BJ437" s="1595"/>
      <c r="BK437" s="1588"/>
      <c r="BL437" s="1588"/>
      <c r="BM437" s="1589"/>
      <c r="BN437" s="1590"/>
      <c r="BO437" s="1588"/>
      <c r="BP437" s="1588"/>
      <c r="BQ437" s="1588"/>
      <c r="BR437" s="1588"/>
      <c r="BS437" s="1589"/>
      <c r="BT437" s="1585"/>
      <c r="BU437" s="1585"/>
      <c r="BV437" s="1585"/>
      <c r="BW437" s="1585"/>
      <c r="BX437" s="1585"/>
      <c r="BY437" s="1585"/>
      <c r="BZ437" s="1585"/>
      <c r="CA437" s="1585"/>
      <c r="CB437" s="1585"/>
      <c r="CC437" s="1585"/>
      <c r="CD437" s="1585"/>
      <c r="CE437" s="1585"/>
      <c r="CH437" s="64" t="str">
        <f t="shared" si="6"/>
        <v/>
      </c>
    </row>
    <row r="438" spans="1:86" ht="19.5" customHeight="1" x14ac:dyDescent="0.2">
      <c r="A438" s="1579"/>
      <c r="B438" s="1579"/>
      <c r="C438" s="1579"/>
      <c r="D438" s="1579"/>
      <c r="E438" s="1579"/>
      <c r="F438" s="1579"/>
      <c r="G438" s="1579"/>
      <c r="H438" s="1579"/>
      <c r="I438" s="1579"/>
      <c r="J438" s="1579"/>
      <c r="K438" s="1579"/>
      <c r="L438" s="1580"/>
      <c r="M438" s="1580"/>
      <c r="N438" s="1580"/>
      <c r="O438" s="1581"/>
      <c r="P438" s="1581"/>
      <c r="Q438" s="1581"/>
      <c r="R438" s="1581"/>
      <c r="S438" s="1581"/>
      <c r="T438" s="1582"/>
      <c r="U438" s="1583"/>
      <c r="V438" s="1581"/>
      <c r="W438" s="1584"/>
      <c r="X438" s="1586"/>
      <c r="Y438" s="1587"/>
      <c r="Z438" s="1587"/>
      <c r="AA438" s="1587"/>
      <c r="AB438" s="1587"/>
      <c r="AC438" s="1587"/>
      <c r="AD438" s="1587"/>
      <c r="AE438" s="1587"/>
      <c r="AF438" s="1587"/>
      <c r="AG438" s="1587"/>
      <c r="AH438" s="1587"/>
      <c r="AI438" s="1587"/>
      <c r="AJ438" s="1587"/>
      <c r="AK438" s="1587"/>
      <c r="AL438" s="1587"/>
      <c r="AM438" s="1587"/>
      <c r="AN438" s="1581"/>
      <c r="AO438" s="1581"/>
      <c r="AP438" s="1582"/>
      <c r="AQ438" s="1583"/>
      <c r="AR438" s="1581"/>
      <c r="AS438" s="1584"/>
      <c r="AT438" s="1591" t="s">
        <v>1203</v>
      </c>
      <c r="AU438" s="1592"/>
      <c r="AV438" s="1593"/>
      <c r="AW438" s="1594"/>
      <c r="AX438" s="1594"/>
      <c r="AY438" s="1594"/>
      <c r="AZ438" s="1594"/>
      <c r="BA438" s="1594"/>
      <c r="BB438" s="1594"/>
      <c r="BC438" s="1594"/>
      <c r="BD438" s="1594"/>
      <c r="BE438" s="1594"/>
      <c r="BF438" s="1594"/>
      <c r="BG438" s="1594"/>
      <c r="BH438" s="1594"/>
      <c r="BI438" s="1594"/>
      <c r="BJ438" s="1595"/>
      <c r="BK438" s="1588"/>
      <c r="BL438" s="1588"/>
      <c r="BM438" s="1589"/>
      <c r="BN438" s="1590"/>
      <c r="BO438" s="1588"/>
      <c r="BP438" s="1588"/>
      <c r="BQ438" s="1588"/>
      <c r="BR438" s="1588"/>
      <c r="BS438" s="1589"/>
      <c r="BT438" s="1585"/>
      <c r="BU438" s="1585"/>
      <c r="BV438" s="1585"/>
      <c r="BW438" s="1585"/>
      <c r="BX438" s="1585"/>
      <c r="BY438" s="1585"/>
      <c r="BZ438" s="1585"/>
      <c r="CA438" s="1585"/>
      <c r="CB438" s="1585"/>
      <c r="CC438" s="1585"/>
      <c r="CD438" s="1585"/>
      <c r="CE438" s="1585"/>
      <c r="CH438" s="64" t="str">
        <f t="shared" si="6"/>
        <v/>
      </c>
    </row>
    <row r="439" spans="1:86" ht="19.5" customHeight="1" x14ac:dyDescent="0.2">
      <c r="A439" s="1579"/>
      <c r="B439" s="1579"/>
      <c r="C439" s="1579"/>
      <c r="D439" s="1579"/>
      <c r="E439" s="1579"/>
      <c r="F439" s="1579"/>
      <c r="G439" s="1579"/>
      <c r="H439" s="1579"/>
      <c r="I439" s="1579"/>
      <c r="J439" s="1579"/>
      <c r="K439" s="1579"/>
      <c r="L439" s="1580"/>
      <c r="M439" s="1580"/>
      <c r="N439" s="1580"/>
      <c r="O439" s="1581"/>
      <c r="P439" s="1581"/>
      <c r="Q439" s="1581"/>
      <c r="R439" s="1581"/>
      <c r="S439" s="1581"/>
      <c r="T439" s="1582"/>
      <c r="U439" s="1583"/>
      <c r="V439" s="1581"/>
      <c r="W439" s="1584"/>
      <c r="X439" s="1586"/>
      <c r="Y439" s="1587"/>
      <c r="Z439" s="1587"/>
      <c r="AA439" s="1587"/>
      <c r="AB439" s="1587"/>
      <c r="AC439" s="1587"/>
      <c r="AD439" s="1587"/>
      <c r="AE439" s="1587"/>
      <c r="AF439" s="1587"/>
      <c r="AG439" s="1587"/>
      <c r="AH439" s="1587"/>
      <c r="AI439" s="1587"/>
      <c r="AJ439" s="1587"/>
      <c r="AK439" s="1587"/>
      <c r="AL439" s="1587"/>
      <c r="AM439" s="1587"/>
      <c r="AN439" s="1581"/>
      <c r="AO439" s="1581"/>
      <c r="AP439" s="1582"/>
      <c r="AQ439" s="1583"/>
      <c r="AR439" s="1581"/>
      <c r="AS439" s="1584"/>
      <c r="AT439" s="1591" t="s">
        <v>1203</v>
      </c>
      <c r="AU439" s="1592"/>
      <c r="AV439" s="1593"/>
      <c r="AW439" s="1594"/>
      <c r="AX439" s="1594"/>
      <c r="AY439" s="1594"/>
      <c r="AZ439" s="1594"/>
      <c r="BA439" s="1594"/>
      <c r="BB439" s="1594"/>
      <c r="BC439" s="1594"/>
      <c r="BD439" s="1594"/>
      <c r="BE439" s="1594"/>
      <c r="BF439" s="1594"/>
      <c r="BG439" s="1594"/>
      <c r="BH439" s="1594"/>
      <c r="BI439" s="1594"/>
      <c r="BJ439" s="1595"/>
      <c r="BK439" s="1588"/>
      <c r="BL439" s="1588"/>
      <c r="BM439" s="1589"/>
      <c r="BN439" s="1590"/>
      <c r="BO439" s="1588"/>
      <c r="BP439" s="1588"/>
      <c r="BQ439" s="1588"/>
      <c r="BR439" s="1588"/>
      <c r="BS439" s="1589"/>
      <c r="BT439" s="1585"/>
      <c r="BU439" s="1585"/>
      <c r="BV439" s="1585"/>
      <c r="BW439" s="1585"/>
      <c r="BX439" s="1585"/>
      <c r="BY439" s="1585"/>
      <c r="BZ439" s="1585"/>
      <c r="CA439" s="1585"/>
      <c r="CB439" s="1585"/>
      <c r="CC439" s="1585"/>
      <c r="CD439" s="1585"/>
      <c r="CE439" s="1585"/>
      <c r="CH439" s="64" t="str">
        <f t="shared" si="6"/>
        <v/>
      </c>
    </row>
    <row r="440" spans="1:86" ht="19.5" customHeight="1" x14ac:dyDescent="0.2">
      <c r="A440" s="1602"/>
      <c r="B440" s="1602"/>
      <c r="C440" s="1602"/>
      <c r="D440" s="1602"/>
      <c r="E440" s="1602"/>
      <c r="F440" s="1602"/>
      <c r="G440" s="1602"/>
      <c r="H440" s="1602"/>
      <c r="I440" s="1602"/>
      <c r="J440" s="1602"/>
      <c r="K440" s="1602"/>
      <c r="L440" s="1599"/>
      <c r="M440" s="1599"/>
      <c r="N440" s="1599"/>
      <c r="O440" s="1597"/>
      <c r="P440" s="1597"/>
      <c r="Q440" s="1597"/>
      <c r="R440" s="1597"/>
      <c r="S440" s="1597"/>
      <c r="T440" s="1600"/>
      <c r="U440" s="1596"/>
      <c r="V440" s="1597"/>
      <c r="W440" s="1598"/>
      <c r="X440" s="1586"/>
      <c r="Y440" s="1587"/>
      <c r="Z440" s="1587"/>
      <c r="AA440" s="1587"/>
      <c r="AB440" s="1587"/>
      <c r="AC440" s="1587"/>
      <c r="AD440" s="1587"/>
      <c r="AE440" s="1587"/>
      <c r="AF440" s="1587"/>
      <c r="AG440" s="1587"/>
      <c r="AH440" s="1587"/>
      <c r="AI440" s="1587"/>
      <c r="AJ440" s="1587"/>
      <c r="AK440" s="1587"/>
      <c r="AL440" s="1587"/>
      <c r="AM440" s="1587"/>
      <c r="AN440" s="1597"/>
      <c r="AO440" s="1597"/>
      <c r="AP440" s="1600"/>
      <c r="AQ440" s="1596"/>
      <c r="AR440" s="1597"/>
      <c r="AS440" s="1598"/>
      <c r="AT440" s="1591" t="s">
        <v>1203</v>
      </c>
      <c r="AU440" s="1592"/>
      <c r="AV440" s="1593"/>
      <c r="AW440" s="1594"/>
      <c r="AX440" s="1594"/>
      <c r="AY440" s="1594"/>
      <c r="AZ440" s="1594"/>
      <c r="BA440" s="1594"/>
      <c r="BB440" s="1594"/>
      <c r="BC440" s="1594"/>
      <c r="BD440" s="1594"/>
      <c r="BE440" s="1594"/>
      <c r="BF440" s="1594"/>
      <c r="BG440" s="1594"/>
      <c r="BH440" s="1594"/>
      <c r="BI440" s="1594"/>
      <c r="BJ440" s="1595"/>
      <c r="BK440" s="1603"/>
      <c r="BL440" s="1603"/>
      <c r="BM440" s="1604"/>
      <c r="BN440" s="1605"/>
      <c r="BO440" s="1603"/>
      <c r="BP440" s="1603"/>
      <c r="BQ440" s="1603"/>
      <c r="BR440" s="1603"/>
      <c r="BS440" s="1604"/>
      <c r="BT440" s="1601"/>
      <c r="BU440" s="1601"/>
      <c r="BV440" s="1601"/>
      <c r="BW440" s="1601"/>
      <c r="BX440" s="1601"/>
      <c r="BY440" s="1601"/>
      <c r="BZ440" s="1601"/>
      <c r="CA440" s="1601"/>
      <c r="CB440" s="1601"/>
      <c r="CC440" s="1601"/>
      <c r="CD440" s="1601"/>
      <c r="CE440" s="1601"/>
      <c r="CH440" s="64" t="str">
        <f t="shared" si="6"/>
        <v/>
      </c>
    </row>
    <row r="441" spans="1:86" ht="19.5" customHeight="1" x14ac:dyDescent="0.2">
      <c r="A441" s="1579"/>
      <c r="B441" s="1579"/>
      <c r="C441" s="1579"/>
      <c r="D441" s="1579"/>
      <c r="E441" s="1579"/>
      <c r="F441" s="1579"/>
      <c r="G441" s="1579"/>
      <c r="H441" s="1579"/>
      <c r="I441" s="1579"/>
      <c r="J441" s="1579"/>
      <c r="K441" s="1579"/>
      <c r="L441" s="1580"/>
      <c r="M441" s="1580"/>
      <c r="N441" s="1580"/>
      <c r="O441" s="1581"/>
      <c r="P441" s="1581"/>
      <c r="Q441" s="1581"/>
      <c r="R441" s="1581"/>
      <c r="S441" s="1581"/>
      <c r="T441" s="1582"/>
      <c r="U441" s="1583"/>
      <c r="V441" s="1581"/>
      <c r="W441" s="1584"/>
      <c r="X441" s="1586"/>
      <c r="Y441" s="1587"/>
      <c r="Z441" s="1587"/>
      <c r="AA441" s="1587"/>
      <c r="AB441" s="1587"/>
      <c r="AC441" s="1587"/>
      <c r="AD441" s="1587"/>
      <c r="AE441" s="1587"/>
      <c r="AF441" s="1587"/>
      <c r="AG441" s="1587"/>
      <c r="AH441" s="1587"/>
      <c r="AI441" s="1587"/>
      <c r="AJ441" s="1587"/>
      <c r="AK441" s="1587"/>
      <c r="AL441" s="1587"/>
      <c r="AM441" s="1587"/>
      <c r="AN441" s="1581"/>
      <c r="AO441" s="1581"/>
      <c r="AP441" s="1582"/>
      <c r="AQ441" s="1583"/>
      <c r="AR441" s="1581"/>
      <c r="AS441" s="1584"/>
      <c r="AT441" s="1591" t="s">
        <v>1203</v>
      </c>
      <c r="AU441" s="1592"/>
      <c r="AV441" s="1593"/>
      <c r="AW441" s="1594"/>
      <c r="AX441" s="1594"/>
      <c r="AY441" s="1594"/>
      <c r="AZ441" s="1594"/>
      <c r="BA441" s="1594"/>
      <c r="BB441" s="1594"/>
      <c r="BC441" s="1594"/>
      <c r="BD441" s="1594"/>
      <c r="BE441" s="1594"/>
      <c r="BF441" s="1594"/>
      <c r="BG441" s="1594"/>
      <c r="BH441" s="1594"/>
      <c r="BI441" s="1594"/>
      <c r="BJ441" s="1595"/>
      <c r="BK441" s="1588"/>
      <c r="BL441" s="1588"/>
      <c r="BM441" s="1589"/>
      <c r="BN441" s="1590"/>
      <c r="BO441" s="1588"/>
      <c r="BP441" s="1588"/>
      <c r="BQ441" s="1588"/>
      <c r="BR441" s="1588"/>
      <c r="BS441" s="1589"/>
      <c r="BT441" s="1585"/>
      <c r="BU441" s="1585"/>
      <c r="BV441" s="1585"/>
      <c r="BW441" s="1585"/>
      <c r="BX441" s="1585"/>
      <c r="BY441" s="1585"/>
      <c r="BZ441" s="1585"/>
      <c r="CA441" s="1585"/>
      <c r="CB441" s="1585"/>
      <c r="CC441" s="1585"/>
      <c r="CD441" s="1585"/>
      <c r="CE441" s="1585"/>
      <c r="CH441" s="64" t="str">
        <f t="shared" si="6"/>
        <v/>
      </c>
    </row>
    <row r="442" spans="1:86" ht="19.5" customHeight="1" x14ac:dyDescent="0.2">
      <c r="A442" s="1579"/>
      <c r="B442" s="1579"/>
      <c r="C442" s="1579"/>
      <c r="D442" s="1579"/>
      <c r="E442" s="1579"/>
      <c r="F442" s="1579"/>
      <c r="G442" s="1579"/>
      <c r="H442" s="1579"/>
      <c r="I442" s="1579"/>
      <c r="J442" s="1579"/>
      <c r="K442" s="1579"/>
      <c r="L442" s="1580"/>
      <c r="M442" s="1580"/>
      <c r="N442" s="1580"/>
      <c r="O442" s="1581"/>
      <c r="P442" s="1581"/>
      <c r="Q442" s="1581"/>
      <c r="R442" s="1581"/>
      <c r="S442" s="1581"/>
      <c r="T442" s="1582"/>
      <c r="U442" s="1583"/>
      <c r="V442" s="1581"/>
      <c r="W442" s="1584"/>
      <c r="X442" s="1586"/>
      <c r="Y442" s="1587"/>
      <c r="Z442" s="1587"/>
      <c r="AA442" s="1587"/>
      <c r="AB442" s="1587"/>
      <c r="AC442" s="1587"/>
      <c r="AD442" s="1587"/>
      <c r="AE442" s="1587"/>
      <c r="AF442" s="1587"/>
      <c r="AG442" s="1587"/>
      <c r="AH442" s="1587"/>
      <c r="AI442" s="1587"/>
      <c r="AJ442" s="1587"/>
      <c r="AK442" s="1587"/>
      <c r="AL442" s="1587"/>
      <c r="AM442" s="1587"/>
      <c r="AN442" s="1581"/>
      <c r="AO442" s="1581"/>
      <c r="AP442" s="1582"/>
      <c r="AQ442" s="1583"/>
      <c r="AR442" s="1581"/>
      <c r="AS442" s="1584"/>
      <c r="AT442" s="1591" t="s">
        <v>1203</v>
      </c>
      <c r="AU442" s="1592"/>
      <c r="AV442" s="1593"/>
      <c r="AW442" s="1594"/>
      <c r="AX442" s="1594"/>
      <c r="AY442" s="1594"/>
      <c r="AZ442" s="1594"/>
      <c r="BA442" s="1594"/>
      <c r="BB442" s="1594"/>
      <c r="BC442" s="1594"/>
      <c r="BD442" s="1594"/>
      <c r="BE442" s="1594"/>
      <c r="BF442" s="1594"/>
      <c r="BG442" s="1594"/>
      <c r="BH442" s="1594"/>
      <c r="BI442" s="1594"/>
      <c r="BJ442" s="1595"/>
      <c r="BK442" s="1588"/>
      <c r="BL442" s="1588"/>
      <c r="BM442" s="1589"/>
      <c r="BN442" s="1590"/>
      <c r="BO442" s="1588"/>
      <c r="BP442" s="1588"/>
      <c r="BQ442" s="1588"/>
      <c r="BR442" s="1588"/>
      <c r="BS442" s="1589"/>
      <c r="BT442" s="1585"/>
      <c r="BU442" s="1585"/>
      <c r="BV442" s="1585"/>
      <c r="BW442" s="1585"/>
      <c r="BX442" s="1585"/>
      <c r="BY442" s="1585"/>
      <c r="BZ442" s="1585"/>
      <c r="CA442" s="1585"/>
      <c r="CB442" s="1585"/>
      <c r="CC442" s="1585"/>
      <c r="CD442" s="1585"/>
      <c r="CE442" s="1585"/>
      <c r="CH442" s="64" t="str">
        <f t="shared" si="6"/>
        <v/>
      </c>
    </row>
    <row r="443" spans="1:86" ht="19.5" customHeight="1" x14ac:dyDescent="0.2">
      <c r="A443" s="1579"/>
      <c r="B443" s="1579"/>
      <c r="C443" s="1579"/>
      <c r="D443" s="1579"/>
      <c r="E443" s="1579"/>
      <c r="F443" s="1579"/>
      <c r="G443" s="1579"/>
      <c r="H443" s="1579"/>
      <c r="I443" s="1579"/>
      <c r="J443" s="1579"/>
      <c r="K443" s="1579"/>
      <c r="L443" s="1580"/>
      <c r="M443" s="1580"/>
      <c r="N443" s="1580"/>
      <c r="O443" s="1581"/>
      <c r="P443" s="1581"/>
      <c r="Q443" s="1581"/>
      <c r="R443" s="1581"/>
      <c r="S443" s="1581"/>
      <c r="T443" s="1582"/>
      <c r="U443" s="1583"/>
      <c r="V443" s="1581"/>
      <c r="W443" s="1584"/>
      <c r="X443" s="1586"/>
      <c r="Y443" s="1587"/>
      <c r="Z443" s="1587"/>
      <c r="AA443" s="1587"/>
      <c r="AB443" s="1587"/>
      <c r="AC443" s="1587"/>
      <c r="AD443" s="1587"/>
      <c r="AE443" s="1587"/>
      <c r="AF443" s="1587"/>
      <c r="AG443" s="1587"/>
      <c r="AH443" s="1587"/>
      <c r="AI443" s="1587"/>
      <c r="AJ443" s="1587"/>
      <c r="AK443" s="1587"/>
      <c r="AL443" s="1587"/>
      <c r="AM443" s="1587"/>
      <c r="AN443" s="1581"/>
      <c r="AO443" s="1581"/>
      <c r="AP443" s="1582"/>
      <c r="AQ443" s="1583"/>
      <c r="AR443" s="1581"/>
      <c r="AS443" s="1584"/>
      <c r="AT443" s="1591" t="s">
        <v>1203</v>
      </c>
      <c r="AU443" s="1592"/>
      <c r="AV443" s="1593"/>
      <c r="AW443" s="1594"/>
      <c r="AX443" s="1594"/>
      <c r="AY443" s="1594"/>
      <c r="AZ443" s="1594"/>
      <c r="BA443" s="1594"/>
      <c r="BB443" s="1594"/>
      <c r="BC443" s="1594"/>
      <c r="BD443" s="1594"/>
      <c r="BE443" s="1594"/>
      <c r="BF443" s="1594"/>
      <c r="BG443" s="1594"/>
      <c r="BH443" s="1594"/>
      <c r="BI443" s="1594"/>
      <c r="BJ443" s="1595"/>
      <c r="BK443" s="1588"/>
      <c r="BL443" s="1588"/>
      <c r="BM443" s="1589"/>
      <c r="BN443" s="1590"/>
      <c r="BO443" s="1588"/>
      <c r="BP443" s="1588"/>
      <c r="BQ443" s="1588"/>
      <c r="BR443" s="1588"/>
      <c r="BS443" s="1589"/>
      <c r="BT443" s="1585"/>
      <c r="BU443" s="1585"/>
      <c r="BV443" s="1585"/>
      <c r="BW443" s="1585"/>
      <c r="BX443" s="1585"/>
      <c r="BY443" s="1585"/>
      <c r="BZ443" s="1585"/>
      <c r="CA443" s="1585"/>
      <c r="CB443" s="1585"/>
      <c r="CC443" s="1585"/>
      <c r="CD443" s="1585"/>
      <c r="CE443" s="1585"/>
      <c r="CH443" s="64" t="str">
        <f t="shared" si="6"/>
        <v/>
      </c>
    </row>
    <row r="444" spans="1:86" ht="19.5" customHeight="1" x14ac:dyDescent="0.2">
      <c r="A444" s="1579"/>
      <c r="B444" s="1579"/>
      <c r="C444" s="1579"/>
      <c r="D444" s="1579"/>
      <c r="E444" s="1579"/>
      <c r="F444" s="1579"/>
      <c r="G444" s="1579"/>
      <c r="H444" s="1579"/>
      <c r="I444" s="1579"/>
      <c r="J444" s="1579"/>
      <c r="K444" s="1579"/>
      <c r="L444" s="1580"/>
      <c r="M444" s="1580"/>
      <c r="N444" s="1580"/>
      <c r="O444" s="1581"/>
      <c r="P444" s="1581"/>
      <c r="Q444" s="1581"/>
      <c r="R444" s="1581"/>
      <c r="S444" s="1581"/>
      <c r="T444" s="1582"/>
      <c r="U444" s="1583"/>
      <c r="V444" s="1581"/>
      <c r="W444" s="1584"/>
      <c r="X444" s="1586"/>
      <c r="Y444" s="1587"/>
      <c r="Z444" s="1587"/>
      <c r="AA444" s="1587"/>
      <c r="AB444" s="1587"/>
      <c r="AC444" s="1587"/>
      <c r="AD444" s="1587"/>
      <c r="AE444" s="1587"/>
      <c r="AF444" s="1587"/>
      <c r="AG444" s="1587"/>
      <c r="AH444" s="1587"/>
      <c r="AI444" s="1587"/>
      <c r="AJ444" s="1587"/>
      <c r="AK444" s="1587"/>
      <c r="AL444" s="1587"/>
      <c r="AM444" s="1587"/>
      <c r="AN444" s="1581"/>
      <c r="AO444" s="1581"/>
      <c r="AP444" s="1582"/>
      <c r="AQ444" s="1583"/>
      <c r="AR444" s="1581"/>
      <c r="AS444" s="1584"/>
      <c r="AT444" s="1591" t="s">
        <v>1203</v>
      </c>
      <c r="AU444" s="1592"/>
      <c r="AV444" s="1593"/>
      <c r="AW444" s="1594"/>
      <c r="AX444" s="1594"/>
      <c r="AY444" s="1594"/>
      <c r="AZ444" s="1594"/>
      <c r="BA444" s="1594"/>
      <c r="BB444" s="1594"/>
      <c r="BC444" s="1594"/>
      <c r="BD444" s="1594"/>
      <c r="BE444" s="1594"/>
      <c r="BF444" s="1594"/>
      <c r="BG444" s="1594"/>
      <c r="BH444" s="1594"/>
      <c r="BI444" s="1594"/>
      <c r="BJ444" s="1595"/>
      <c r="BK444" s="1588"/>
      <c r="BL444" s="1588"/>
      <c r="BM444" s="1589"/>
      <c r="BN444" s="1590"/>
      <c r="BO444" s="1588"/>
      <c r="BP444" s="1588"/>
      <c r="BQ444" s="1588"/>
      <c r="BR444" s="1588"/>
      <c r="BS444" s="1589"/>
      <c r="BT444" s="1585"/>
      <c r="BU444" s="1585"/>
      <c r="BV444" s="1585"/>
      <c r="BW444" s="1585"/>
      <c r="BX444" s="1585"/>
      <c r="BY444" s="1585"/>
      <c r="BZ444" s="1585"/>
      <c r="CA444" s="1585"/>
      <c r="CB444" s="1585"/>
      <c r="CC444" s="1585"/>
      <c r="CD444" s="1585"/>
      <c r="CE444" s="1585"/>
      <c r="CH444" s="64" t="str">
        <f t="shared" si="6"/>
        <v/>
      </c>
    </row>
    <row r="445" spans="1:86" ht="19.5" customHeight="1" x14ac:dyDescent="0.2">
      <c r="A445" s="1579"/>
      <c r="B445" s="1579"/>
      <c r="C445" s="1579"/>
      <c r="D445" s="1579"/>
      <c r="E445" s="1579"/>
      <c r="F445" s="1579"/>
      <c r="G445" s="1579"/>
      <c r="H445" s="1579"/>
      <c r="I445" s="1579"/>
      <c r="J445" s="1579"/>
      <c r="K445" s="1579"/>
      <c r="L445" s="1580"/>
      <c r="M445" s="1580"/>
      <c r="N445" s="1580"/>
      <c r="O445" s="1581"/>
      <c r="P445" s="1581"/>
      <c r="Q445" s="1581"/>
      <c r="R445" s="1581"/>
      <c r="S445" s="1581"/>
      <c r="T445" s="1582"/>
      <c r="U445" s="1583"/>
      <c r="V445" s="1581"/>
      <c r="W445" s="1584"/>
      <c r="X445" s="1586"/>
      <c r="Y445" s="1587"/>
      <c r="Z445" s="1587"/>
      <c r="AA445" s="1587"/>
      <c r="AB445" s="1587"/>
      <c r="AC445" s="1587"/>
      <c r="AD445" s="1587"/>
      <c r="AE445" s="1587"/>
      <c r="AF445" s="1587"/>
      <c r="AG445" s="1587"/>
      <c r="AH445" s="1587"/>
      <c r="AI445" s="1587"/>
      <c r="AJ445" s="1587"/>
      <c r="AK445" s="1587"/>
      <c r="AL445" s="1587"/>
      <c r="AM445" s="1587"/>
      <c r="AN445" s="1581"/>
      <c r="AO445" s="1581"/>
      <c r="AP445" s="1582"/>
      <c r="AQ445" s="1583"/>
      <c r="AR445" s="1581"/>
      <c r="AS445" s="1584"/>
      <c r="AT445" s="1591" t="s">
        <v>1203</v>
      </c>
      <c r="AU445" s="1592"/>
      <c r="AV445" s="1593"/>
      <c r="AW445" s="1594"/>
      <c r="AX445" s="1594"/>
      <c r="AY445" s="1594"/>
      <c r="AZ445" s="1594"/>
      <c r="BA445" s="1594"/>
      <c r="BB445" s="1594"/>
      <c r="BC445" s="1594"/>
      <c r="BD445" s="1594"/>
      <c r="BE445" s="1594"/>
      <c r="BF445" s="1594"/>
      <c r="BG445" s="1594"/>
      <c r="BH445" s="1594"/>
      <c r="BI445" s="1594"/>
      <c r="BJ445" s="1595"/>
      <c r="BK445" s="1588"/>
      <c r="BL445" s="1588"/>
      <c r="BM445" s="1589"/>
      <c r="BN445" s="1590"/>
      <c r="BO445" s="1588"/>
      <c r="BP445" s="1588"/>
      <c r="BQ445" s="1588"/>
      <c r="BR445" s="1588"/>
      <c r="BS445" s="1589"/>
      <c r="BT445" s="1585"/>
      <c r="BU445" s="1585"/>
      <c r="BV445" s="1585"/>
      <c r="BW445" s="1585"/>
      <c r="BX445" s="1585"/>
      <c r="BY445" s="1585"/>
      <c r="BZ445" s="1585"/>
      <c r="CA445" s="1585"/>
      <c r="CB445" s="1585"/>
      <c r="CC445" s="1585"/>
      <c r="CD445" s="1585"/>
      <c r="CE445" s="1585"/>
      <c r="CH445" s="64" t="str">
        <f t="shared" si="6"/>
        <v/>
      </c>
    </row>
    <row r="446" spans="1:86" ht="19.5" customHeight="1" x14ac:dyDescent="0.2">
      <c r="A446" s="1579"/>
      <c r="B446" s="1579"/>
      <c r="C446" s="1579"/>
      <c r="D446" s="1579"/>
      <c r="E446" s="1579"/>
      <c r="F446" s="1579"/>
      <c r="G446" s="1579"/>
      <c r="H446" s="1579"/>
      <c r="I446" s="1579"/>
      <c r="J446" s="1579"/>
      <c r="K446" s="1579"/>
      <c r="L446" s="1580"/>
      <c r="M446" s="1580"/>
      <c r="N446" s="1580"/>
      <c r="O446" s="1581"/>
      <c r="P446" s="1581"/>
      <c r="Q446" s="1581"/>
      <c r="R446" s="1581"/>
      <c r="S446" s="1581"/>
      <c r="T446" s="1582"/>
      <c r="U446" s="1583"/>
      <c r="V446" s="1581"/>
      <c r="W446" s="1584"/>
      <c r="X446" s="1586"/>
      <c r="Y446" s="1587"/>
      <c r="Z446" s="1587"/>
      <c r="AA446" s="1587"/>
      <c r="AB446" s="1587"/>
      <c r="AC446" s="1587"/>
      <c r="AD446" s="1587"/>
      <c r="AE446" s="1587"/>
      <c r="AF446" s="1587"/>
      <c r="AG446" s="1587"/>
      <c r="AH446" s="1587"/>
      <c r="AI446" s="1587"/>
      <c r="AJ446" s="1587"/>
      <c r="AK446" s="1587"/>
      <c r="AL446" s="1587"/>
      <c r="AM446" s="1587"/>
      <c r="AN446" s="1581"/>
      <c r="AO446" s="1581"/>
      <c r="AP446" s="1582"/>
      <c r="AQ446" s="1583"/>
      <c r="AR446" s="1581"/>
      <c r="AS446" s="1584"/>
      <c r="AT446" s="1591" t="s">
        <v>1203</v>
      </c>
      <c r="AU446" s="1592"/>
      <c r="AV446" s="1593"/>
      <c r="AW446" s="1594"/>
      <c r="AX446" s="1594"/>
      <c r="AY446" s="1594"/>
      <c r="AZ446" s="1594"/>
      <c r="BA446" s="1594"/>
      <c r="BB446" s="1594"/>
      <c r="BC446" s="1594"/>
      <c r="BD446" s="1594"/>
      <c r="BE446" s="1594"/>
      <c r="BF446" s="1594"/>
      <c r="BG446" s="1594"/>
      <c r="BH446" s="1594"/>
      <c r="BI446" s="1594"/>
      <c r="BJ446" s="1595"/>
      <c r="BK446" s="1588"/>
      <c r="BL446" s="1588"/>
      <c r="BM446" s="1589"/>
      <c r="BN446" s="1590"/>
      <c r="BO446" s="1588"/>
      <c r="BP446" s="1588"/>
      <c r="BQ446" s="1588"/>
      <c r="BR446" s="1588"/>
      <c r="BS446" s="1589"/>
      <c r="BT446" s="1585"/>
      <c r="BU446" s="1585"/>
      <c r="BV446" s="1585"/>
      <c r="BW446" s="1585"/>
      <c r="BX446" s="1585"/>
      <c r="BY446" s="1585"/>
      <c r="BZ446" s="1585"/>
      <c r="CA446" s="1585"/>
      <c r="CB446" s="1585"/>
      <c r="CC446" s="1585"/>
      <c r="CD446" s="1585"/>
      <c r="CE446" s="1585"/>
      <c r="CH446" s="64" t="str">
        <f t="shared" si="6"/>
        <v/>
      </c>
    </row>
    <row r="447" spans="1:86" ht="19.5" customHeight="1" x14ac:dyDescent="0.2">
      <c r="A447" s="1579"/>
      <c r="B447" s="1579"/>
      <c r="C447" s="1579"/>
      <c r="D447" s="1579"/>
      <c r="E447" s="1579"/>
      <c r="F447" s="1579"/>
      <c r="G447" s="1579"/>
      <c r="H447" s="1579"/>
      <c r="I447" s="1579"/>
      <c r="J447" s="1579"/>
      <c r="K447" s="1579"/>
      <c r="L447" s="1580"/>
      <c r="M447" s="1580"/>
      <c r="N447" s="1580"/>
      <c r="O447" s="1581"/>
      <c r="P447" s="1581"/>
      <c r="Q447" s="1581"/>
      <c r="R447" s="1581"/>
      <c r="S447" s="1581"/>
      <c r="T447" s="1582"/>
      <c r="U447" s="1583"/>
      <c r="V447" s="1581"/>
      <c r="W447" s="1584"/>
      <c r="X447" s="1586"/>
      <c r="Y447" s="1587"/>
      <c r="Z447" s="1587"/>
      <c r="AA447" s="1587"/>
      <c r="AB447" s="1587"/>
      <c r="AC447" s="1587"/>
      <c r="AD447" s="1587"/>
      <c r="AE447" s="1587"/>
      <c r="AF447" s="1587"/>
      <c r="AG447" s="1587"/>
      <c r="AH447" s="1587"/>
      <c r="AI447" s="1587"/>
      <c r="AJ447" s="1587"/>
      <c r="AK447" s="1587"/>
      <c r="AL447" s="1587"/>
      <c r="AM447" s="1587"/>
      <c r="AN447" s="1581"/>
      <c r="AO447" s="1581"/>
      <c r="AP447" s="1582"/>
      <c r="AQ447" s="1583"/>
      <c r="AR447" s="1581"/>
      <c r="AS447" s="1584"/>
      <c r="AT447" s="1591" t="s">
        <v>1203</v>
      </c>
      <c r="AU447" s="1592"/>
      <c r="AV447" s="1593"/>
      <c r="AW447" s="1594"/>
      <c r="AX447" s="1594"/>
      <c r="AY447" s="1594"/>
      <c r="AZ447" s="1594"/>
      <c r="BA447" s="1594"/>
      <c r="BB447" s="1594"/>
      <c r="BC447" s="1594"/>
      <c r="BD447" s="1594"/>
      <c r="BE447" s="1594"/>
      <c r="BF447" s="1594"/>
      <c r="BG447" s="1594"/>
      <c r="BH447" s="1594"/>
      <c r="BI447" s="1594"/>
      <c r="BJ447" s="1595"/>
      <c r="BK447" s="1588"/>
      <c r="BL447" s="1588"/>
      <c r="BM447" s="1589"/>
      <c r="BN447" s="1590"/>
      <c r="BO447" s="1588"/>
      <c r="BP447" s="1588"/>
      <c r="BQ447" s="1588"/>
      <c r="BR447" s="1588"/>
      <c r="BS447" s="1589"/>
      <c r="BT447" s="1585"/>
      <c r="BU447" s="1585"/>
      <c r="BV447" s="1585"/>
      <c r="BW447" s="1585"/>
      <c r="BX447" s="1585"/>
      <c r="BY447" s="1585"/>
      <c r="BZ447" s="1585"/>
      <c r="CA447" s="1585"/>
      <c r="CB447" s="1585"/>
      <c r="CC447" s="1585"/>
      <c r="CD447" s="1585"/>
      <c r="CE447" s="1585"/>
      <c r="CH447" s="64" t="str">
        <f t="shared" si="6"/>
        <v/>
      </c>
    </row>
    <row r="448" spans="1:86" ht="19.5" customHeight="1" x14ac:dyDescent="0.2">
      <c r="A448" s="1579"/>
      <c r="B448" s="1579"/>
      <c r="C448" s="1579"/>
      <c r="D448" s="1579"/>
      <c r="E448" s="1579"/>
      <c r="F448" s="1579"/>
      <c r="G448" s="1579"/>
      <c r="H448" s="1579"/>
      <c r="I448" s="1579"/>
      <c r="J448" s="1579"/>
      <c r="K448" s="1579"/>
      <c r="L448" s="1580"/>
      <c r="M448" s="1580"/>
      <c r="N448" s="1580"/>
      <c r="O448" s="1581"/>
      <c r="P448" s="1581"/>
      <c r="Q448" s="1581"/>
      <c r="R448" s="1581"/>
      <c r="S448" s="1581"/>
      <c r="T448" s="1582"/>
      <c r="U448" s="1583"/>
      <c r="V448" s="1581"/>
      <c r="W448" s="1584"/>
      <c r="X448" s="1586"/>
      <c r="Y448" s="1587"/>
      <c r="Z448" s="1587"/>
      <c r="AA448" s="1587"/>
      <c r="AB448" s="1587"/>
      <c r="AC448" s="1587"/>
      <c r="AD448" s="1587"/>
      <c r="AE448" s="1587"/>
      <c r="AF448" s="1587"/>
      <c r="AG448" s="1587"/>
      <c r="AH448" s="1587"/>
      <c r="AI448" s="1587"/>
      <c r="AJ448" s="1587"/>
      <c r="AK448" s="1587"/>
      <c r="AL448" s="1587"/>
      <c r="AM448" s="1587"/>
      <c r="AN448" s="1581"/>
      <c r="AO448" s="1581"/>
      <c r="AP448" s="1582"/>
      <c r="AQ448" s="1583"/>
      <c r="AR448" s="1581"/>
      <c r="AS448" s="1584"/>
      <c r="AT448" s="1591" t="s">
        <v>1203</v>
      </c>
      <c r="AU448" s="1592"/>
      <c r="AV448" s="1593"/>
      <c r="AW448" s="1594"/>
      <c r="AX448" s="1594"/>
      <c r="AY448" s="1594"/>
      <c r="AZ448" s="1594"/>
      <c r="BA448" s="1594"/>
      <c r="BB448" s="1594"/>
      <c r="BC448" s="1594"/>
      <c r="BD448" s="1594"/>
      <c r="BE448" s="1594"/>
      <c r="BF448" s="1594"/>
      <c r="BG448" s="1594"/>
      <c r="BH448" s="1594"/>
      <c r="BI448" s="1594"/>
      <c r="BJ448" s="1595"/>
      <c r="BK448" s="1588"/>
      <c r="BL448" s="1588"/>
      <c r="BM448" s="1589"/>
      <c r="BN448" s="1590"/>
      <c r="BO448" s="1588"/>
      <c r="BP448" s="1588"/>
      <c r="BQ448" s="1588"/>
      <c r="BR448" s="1588"/>
      <c r="BS448" s="1589"/>
      <c r="BT448" s="1585"/>
      <c r="BU448" s="1585"/>
      <c r="BV448" s="1585"/>
      <c r="BW448" s="1585"/>
      <c r="BX448" s="1585"/>
      <c r="BY448" s="1585"/>
      <c r="BZ448" s="1585"/>
      <c r="CA448" s="1585"/>
      <c r="CB448" s="1585"/>
      <c r="CC448" s="1585"/>
      <c r="CD448" s="1585"/>
      <c r="CE448" s="1585"/>
      <c r="CH448" s="64" t="str">
        <f t="shared" si="6"/>
        <v/>
      </c>
    </row>
    <row r="449" spans="1:86" ht="19.5" customHeight="1" x14ac:dyDescent="0.2">
      <c r="A449" s="1579"/>
      <c r="B449" s="1579"/>
      <c r="C449" s="1579"/>
      <c r="D449" s="1579"/>
      <c r="E449" s="1579"/>
      <c r="F449" s="1579"/>
      <c r="G449" s="1579"/>
      <c r="H449" s="1579"/>
      <c r="I449" s="1579"/>
      <c r="J449" s="1579"/>
      <c r="K449" s="1579"/>
      <c r="L449" s="1580"/>
      <c r="M449" s="1580"/>
      <c r="N449" s="1580"/>
      <c r="O449" s="1581"/>
      <c r="P449" s="1581"/>
      <c r="Q449" s="1581"/>
      <c r="R449" s="1581"/>
      <c r="S449" s="1581"/>
      <c r="T449" s="1582"/>
      <c r="U449" s="1583"/>
      <c r="V449" s="1581"/>
      <c r="W449" s="1584"/>
      <c r="X449" s="1586"/>
      <c r="Y449" s="1587"/>
      <c r="Z449" s="1587"/>
      <c r="AA449" s="1587"/>
      <c r="AB449" s="1587"/>
      <c r="AC449" s="1587"/>
      <c r="AD449" s="1587"/>
      <c r="AE449" s="1587"/>
      <c r="AF449" s="1587"/>
      <c r="AG449" s="1587"/>
      <c r="AH449" s="1587"/>
      <c r="AI449" s="1587"/>
      <c r="AJ449" s="1587"/>
      <c r="AK449" s="1587"/>
      <c r="AL449" s="1587"/>
      <c r="AM449" s="1587"/>
      <c r="AN449" s="1581"/>
      <c r="AO449" s="1581"/>
      <c r="AP449" s="1582"/>
      <c r="AQ449" s="1583"/>
      <c r="AR449" s="1581"/>
      <c r="AS449" s="1584"/>
      <c r="AT449" s="1591" t="s">
        <v>1203</v>
      </c>
      <c r="AU449" s="1592"/>
      <c r="AV449" s="1593"/>
      <c r="AW449" s="1594"/>
      <c r="AX449" s="1594"/>
      <c r="AY449" s="1594"/>
      <c r="AZ449" s="1594"/>
      <c r="BA449" s="1594"/>
      <c r="BB449" s="1594"/>
      <c r="BC449" s="1594"/>
      <c r="BD449" s="1594"/>
      <c r="BE449" s="1594"/>
      <c r="BF449" s="1594"/>
      <c r="BG449" s="1594"/>
      <c r="BH449" s="1594"/>
      <c r="BI449" s="1594"/>
      <c r="BJ449" s="1595"/>
      <c r="BK449" s="1588"/>
      <c r="BL449" s="1588"/>
      <c r="BM449" s="1589"/>
      <c r="BN449" s="1590"/>
      <c r="BO449" s="1588"/>
      <c r="BP449" s="1588"/>
      <c r="BQ449" s="1588"/>
      <c r="BR449" s="1588"/>
      <c r="BS449" s="1589"/>
      <c r="BT449" s="1585"/>
      <c r="BU449" s="1585"/>
      <c r="BV449" s="1585"/>
      <c r="BW449" s="1585"/>
      <c r="BX449" s="1585"/>
      <c r="BY449" s="1585"/>
      <c r="BZ449" s="1585"/>
      <c r="CA449" s="1585"/>
      <c r="CB449" s="1585"/>
      <c r="CC449" s="1585"/>
      <c r="CD449" s="1585"/>
      <c r="CE449" s="1585"/>
      <c r="CH449" s="64" t="str">
        <f t="shared" si="6"/>
        <v/>
      </c>
    </row>
    <row r="450" spans="1:86" ht="19.5" customHeight="1" x14ac:dyDescent="0.2">
      <c r="A450" s="1579"/>
      <c r="B450" s="1579"/>
      <c r="C450" s="1579"/>
      <c r="D450" s="1579"/>
      <c r="E450" s="1579"/>
      <c r="F450" s="1579"/>
      <c r="G450" s="1579"/>
      <c r="H450" s="1579"/>
      <c r="I450" s="1579"/>
      <c r="J450" s="1579"/>
      <c r="K450" s="1579"/>
      <c r="L450" s="1580"/>
      <c r="M450" s="1580"/>
      <c r="N450" s="1580"/>
      <c r="O450" s="1581"/>
      <c r="P450" s="1581"/>
      <c r="Q450" s="1581"/>
      <c r="R450" s="1581"/>
      <c r="S450" s="1581"/>
      <c r="T450" s="1582"/>
      <c r="U450" s="1583"/>
      <c r="V450" s="1581"/>
      <c r="W450" s="1584"/>
      <c r="X450" s="1586"/>
      <c r="Y450" s="1587"/>
      <c r="Z450" s="1587"/>
      <c r="AA450" s="1587"/>
      <c r="AB450" s="1587"/>
      <c r="AC450" s="1587"/>
      <c r="AD450" s="1587"/>
      <c r="AE450" s="1587"/>
      <c r="AF450" s="1587"/>
      <c r="AG450" s="1587"/>
      <c r="AH450" s="1587"/>
      <c r="AI450" s="1587"/>
      <c r="AJ450" s="1587"/>
      <c r="AK450" s="1587"/>
      <c r="AL450" s="1587"/>
      <c r="AM450" s="1587"/>
      <c r="AN450" s="1581"/>
      <c r="AO450" s="1581"/>
      <c r="AP450" s="1582"/>
      <c r="AQ450" s="1583"/>
      <c r="AR450" s="1581"/>
      <c r="AS450" s="1584"/>
      <c r="AT450" s="1591" t="s">
        <v>1203</v>
      </c>
      <c r="AU450" s="1592"/>
      <c r="AV450" s="1593"/>
      <c r="AW450" s="1594"/>
      <c r="AX450" s="1594"/>
      <c r="AY450" s="1594"/>
      <c r="AZ450" s="1594"/>
      <c r="BA450" s="1594"/>
      <c r="BB450" s="1594"/>
      <c r="BC450" s="1594"/>
      <c r="BD450" s="1594"/>
      <c r="BE450" s="1594"/>
      <c r="BF450" s="1594"/>
      <c r="BG450" s="1594"/>
      <c r="BH450" s="1594"/>
      <c r="BI450" s="1594"/>
      <c r="BJ450" s="1595"/>
      <c r="BK450" s="1588"/>
      <c r="BL450" s="1588"/>
      <c r="BM450" s="1589"/>
      <c r="BN450" s="1590"/>
      <c r="BO450" s="1588"/>
      <c r="BP450" s="1588"/>
      <c r="BQ450" s="1588"/>
      <c r="BR450" s="1588"/>
      <c r="BS450" s="1589"/>
      <c r="BT450" s="1585"/>
      <c r="BU450" s="1585"/>
      <c r="BV450" s="1585"/>
      <c r="BW450" s="1585"/>
      <c r="BX450" s="1585"/>
      <c r="BY450" s="1585"/>
      <c r="BZ450" s="1585"/>
      <c r="CA450" s="1585"/>
      <c r="CB450" s="1585"/>
      <c r="CC450" s="1585"/>
      <c r="CD450" s="1585"/>
      <c r="CE450" s="1585"/>
      <c r="CH450" s="64" t="str">
        <f t="shared" si="6"/>
        <v/>
      </c>
    </row>
    <row r="451" spans="1:86" ht="19.5" customHeight="1" x14ac:dyDescent="0.2">
      <c r="A451" s="1579"/>
      <c r="B451" s="1579"/>
      <c r="C451" s="1579"/>
      <c r="D451" s="1579"/>
      <c r="E451" s="1579"/>
      <c r="F451" s="1579"/>
      <c r="G451" s="1579"/>
      <c r="H451" s="1579"/>
      <c r="I451" s="1579"/>
      <c r="J451" s="1579"/>
      <c r="K451" s="1579"/>
      <c r="L451" s="1580"/>
      <c r="M451" s="1580"/>
      <c r="N451" s="1580"/>
      <c r="O451" s="1581"/>
      <c r="P451" s="1581"/>
      <c r="Q451" s="1581"/>
      <c r="R451" s="1581"/>
      <c r="S451" s="1581"/>
      <c r="T451" s="1582"/>
      <c r="U451" s="1583"/>
      <c r="V451" s="1581"/>
      <c r="W451" s="1584"/>
      <c r="X451" s="1586"/>
      <c r="Y451" s="1587"/>
      <c r="Z451" s="1587"/>
      <c r="AA451" s="1587"/>
      <c r="AB451" s="1587"/>
      <c r="AC451" s="1587"/>
      <c r="AD451" s="1587"/>
      <c r="AE451" s="1587"/>
      <c r="AF451" s="1587"/>
      <c r="AG451" s="1587"/>
      <c r="AH451" s="1587"/>
      <c r="AI451" s="1587"/>
      <c r="AJ451" s="1587"/>
      <c r="AK451" s="1587"/>
      <c r="AL451" s="1587"/>
      <c r="AM451" s="1587"/>
      <c r="AN451" s="1581"/>
      <c r="AO451" s="1581"/>
      <c r="AP451" s="1582"/>
      <c r="AQ451" s="1583"/>
      <c r="AR451" s="1581"/>
      <c r="AS451" s="1584"/>
      <c r="AT451" s="1591" t="s">
        <v>1203</v>
      </c>
      <c r="AU451" s="1592"/>
      <c r="AV451" s="1593"/>
      <c r="AW451" s="1594"/>
      <c r="AX451" s="1594"/>
      <c r="AY451" s="1594"/>
      <c r="AZ451" s="1594"/>
      <c r="BA451" s="1594"/>
      <c r="BB451" s="1594"/>
      <c r="BC451" s="1594"/>
      <c r="BD451" s="1594"/>
      <c r="BE451" s="1594"/>
      <c r="BF451" s="1594"/>
      <c r="BG451" s="1594"/>
      <c r="BH451" s="1594"/>
      <c r="BI451" s="1594"/>
      <c r="BJ451" s="1595"/>
      <c r="BK451" s="1588"/>
      <c r="BL451" s="1588"/>
      <c r="BM451" s="1589"/>
      <c r="BN451" s="1590"/>
      <c r="BO451" s="1588"/>
      <c r="BP451" s="1588"/>
      <c r="BQ451" s="1588"/>
      <c r="BR451" s="1588"/>
      <c r="BS451" s="1589"/>
      <c r="BT451" s="1585"/>
      <c r="BU451" s="1585"/>
      <c r="BV451" s="1585"/>
      <c r="BW451" s="1585"/>
      <c r="BX451" s="1585"/>
      <c r="BY451" s="1585"/>
      <c r="BZ451" s="1585"/>
      <c r="CA451" s="1585"/>
      <c r="CB451" s="1585"/>
      <c r="CC451" s="1585"/>
      <c r="CD451" s="1585"/>
      <c r="CE451" s="1585"/>
      <c r="CH451" s="64" t="str">
        <f t="shared" si="6"/>
        <v/>
      </c>
    </row>
    <row r="452" spans="1:86" ht="19.5" customHeight="1" x14ac:dyDescent="0.2">
      <c r="A452" s="1579"/>
      <c r="B452" s="1579"/>
      <c r="C452" s="1579"/>
      <c r="D452" s="1579"/>
      <c r="E452" s="1579"/>
      <c r="F452" s="1579"/>
      <c r="G452" s="1579"/>
      <c r="H452" s="1579"/>
      <c r="I452" s="1579"/>
      <c r="J452" s="1579"/>
      <c r="K452" s="1579"/>
      <c r="L452" s="1580"/>
      <c r="M452" s="1580"/>
      <c r="N452" s="1580"/>
      <c r="O452" s="1581"/>
      <c r="P452" s="1581"/>
      <c r="Q452" s="1581"/>
      <c r="R452" s="1581"/>
      <c r="S452" s="1581"/>
      <c r="T452" s="1582"/>
      <c r="U452" s="1583"/>
      <c r="V452" s="1581"/>
      <c r="W452" s="1584"/>
      <c r="X452" s="1586"/>
      <c r="Y452" s="1587"/>
      <c r="Z452" s="1587"/>
      <c r="AA452" s="1587"/>
      <c r="AB452" s="1587"/>
      <c r="AC452" s="1587"/>
      <c r="AD452" s="1587"/>
      <c r="AE452" s="1587"/>
      <c r="AF452" s="1587"/>
      <c r="AG452" s="1587"/>
      <c r="AH452" s="1587"/>
      <c r="AI452" s="1587"/>
      <c r="AJ452" s="1587"/>
      <c r="AK452" s="1587"/>
      <c r="AL452" s="1587"/>
      <c r="AM452" s="1587"/>
      <c r="AN452" s="1581"/>
      <c r="AO452" s="1581"/>
      <c r="AP452" s="1582"/>
      <c r="AQ452" s="1583"/>
      <c r="AR452" s="1581"/>
      <c r="AS452" s="1584"/>
      <c r="AT452" s="1591" t="s">
        <v>1203</v>
      </c>
      <c r="AU452" s="1592"/>
      <c r="AV452" s="1593"/>
      <c r="AW452" s="1594"/>
      <c r="AX452" s="1594"/>
      <c r="AY452" s="1594"/>
      <c r="AZ452" s="1594"/>
      <c r="BA452" s="1594"/>
      <c r="BB452" s="1594"/>
      <c r="BC452" s="1594"/>
      <c r="BD452" s="1594"/>
      <c r="BE452" s="1594"/>
      <c r="BF452" s="1594"/>
      <c r="BG452" s="1594"/>
      <c r="BH452" s="1594"/>
      <c r="BI452" s="1594"/>
      <c r="BJ452" s="1595"/>
      <c r="BK452" s="1588"/>
      <c r="BL452" s="1588"/>
      <c r="BM452" s="1589"/>
      <c r="BN452" s="1590"/>
      <c r="BO452" s="1588"/>
      <c r="BP452" s="1588"/>
      <c r="BQ452" s="1588"/>
      <c r="BR452" s="1588"/>
      <c r="BS452" s="1589"/>
      <c r="BT452" s="1585"/>
      <c r="BU452" s="1585"/>
      <c r="BV452" s="1585"/>
      <c r="BW452" s="1585"/>
      <c r="BX452" s="1585"/>
      <c r="BY452" s="1585"/>
      <c r="BZ452" s="1585"/>
      <c r="CA452" s="1585"/>
      <c r="CB452" s="1585"/>
      <c r="CC452" s="1585"/>
      <c r="CD452" s="1585"/>
      <c r="CE452" s="1585"/>
      <c r="CH452" s="64" t="str">
        <f t="shared" si="6"/>
        <v/>
      </c>
    </row>
    <row r="453" spans="1:86" ht="19.5" customHeight="1" x14ac:dyDescent="0.2">
      <c r="A453" s="1579"/>
      <c r="B453" s="1579"/>
      <c r="C453" s="1579"/>
      <c r="D453" s="1579"/>
      <c r="E453" s="1579"/>
      <c r="F453" s="1579"/>
      <c r="G453" s="1579"/>
      <c r="H453" s="1579"/>
      <c r="I453" s="1579"/>
      <c r="J453" s="1579"/>
      <c r="K453" s="1579"/>
      <c r="L453" s="1580"/>
      <c r="M453" s="1580"/>
      <c r="N453" s="1580"/>
      <c r="O453" s="1581"/>
      <c r="P453" s="1581"/>
      <c r="Q453" s="1581"/>
      <c r="R453" s="1581"/>
      <c r="S453" s="1581"/>
      <c r="T453" s="1582"/>
      <c r="U453" s="1583"/>
      <c r="V453" s="1581"/>
      <c r="W453" s="1584"/>
      <c r="X453" s="1586"/>
      <c r="Y453" s="1587"/>
      <c r="Z453" s="1587"/>
      <c r="AA453" s="1587"/>
      <c r="AB453" s="1587"/>
      <c r="AC453" s="1587"/>
      <c r="AD453" s="1587"/>
      <c r="AE453" s="1587"/>
      <c r="AF453" s="1587"/>
      <c r="AG453" s="1587"/>
      <c r="AH453" s="1587"/>
      <c r="AI453" s="1587"/>
      <c r="AJ453" s="1587"/>
      <c r="AK453" s="1587"/>
      <c r="AL453" s="1587"/>
      <c r="AM453" s="1587"/>
      <c r="AN453" s="1581"/>
      <c r="AO453" s="1581"/>
      <c r="AP453" s="1582"/>
      <c r="AQ453" s="1583"/>
      <c r="AR453" s="1581"/>
      <c r="AS453" s="1584"/>
      <c r="AT453" s="1591" t="s">
        <v>1203</v>
      </c>
      <c r="AU453" s="1592"/>
      <c r="AV453" s="1593"/>
      <c r="AW453" s="1594"/>
      <c r="AX453" s="1594"/>
      <c r="AY453" s="1594"/>
      <c r="AZ453" s="1594"/>
      <c r="BA453" s="1594"/>
      <c r="BB453" s="1594"/>
      <c r="BC453" s="1594"/>
      <c r="BD453" s="1594"/>
      <c r="BE453" s="1594"/>
      <c r="BF453" s="1594"/>
      <c r="BG453" s="1594"/>
      <c r="BH453" s="1594"/>
      <c r="BI453" s="1594"/>
      <c r="BJ453" s="1595"/>
      <c r="BK453" s="1588"/>
      <c r="BL453" s="1588"/>
      <c r="BM453" s="1589"/>
      <c r="BN453" s="1590"/>
      <c r="BO453" s="1588"/>
      <c r="BP453" s="1588"/>
      <c r="BQ453" s="1588"/>
      <c r="BR453" s="1588"/>
      <c r="BS453" s="1589"/>
      <c r="BT453" s="1585"/>
      <c r="BU453" s="1585"/>
      <c r="BV453" s="1585"/>
      <c r="BW453" s="1585"/>
      <c r="BX453" s="1585"/>
      <c r="BY453" s="1585"/>
      <c r="BZ453" s="1585"/>
      <c r="CA453" s="1585"/>
      <c r="CB453" s="1585"/>
      <c r="CC453" s="1585"/>
      <c r="CD453" s="1585"/>
      <c r="CE453" s="1585"/>
      <c r="CH453" s="64" t="str">
        <f t="shared" si="6"/>
        <v/>
      </c>
    </row>
    <row r="454" spans="1:86" ht="19.5" customHeight="1" x14ac:dyDescent="0.2">
      <c r="A454" s="1579"/>
      <c r="B454" s="1579"/>
      <c r="C454" s="1579"/>
      <c r="D454" s="1579"/>
      <c r="E454" s="1579"/>
      <c r="F454" s="1579"/>
      <c r="G454" s="1579"/>
      <c r="H454" s="1579"/>
      <c r="I454" s="1579"/>
      <c r="J454" s="1579"/>
      <c r="K454" s="1579"/>
      <c r="L454" s="1580"/>
      <c r="M454" s="1580"/>
      <c r="N454" s="1580"/>
      <c r="O454" s="1581"/>
      <c r="P454" s="1581"/>
      <c r="Q454" s="1581"/>
      <c r="R454" s="1581"/>
      <c r="S454" s="1581"/>
      <c r="T454" s="1582"/>
      <c r="U454" s="1583"/>
      <c r="V454" s="1581"/>
      <c r="W454" s="1584"/>
      <c r="X454" s="1586"/>
      <c r="Y454" s="1587"/>
      <c r="Z454" s="1587"/>
      <c r="AA454" s="1587"/>
      <c r="AB454" s="1587"/>
      <c r="AC454" s="1587"/>
      <c r="AD454" s="1587"/>
      <c r="AE454" s="1587"/>
      <c r="AF454" s="1587"/>
      <c r="AG454" s="1587"/>
      <c r="AH454" s="1587"/>
      <c r="AI454" s="1587"/>
      <c r="AJ454" s="1587"/>
      <c r="AK454" s="1587"/>
      <c r="AL454" s="1587"/>
      <c r="AM454" s="1587"/>
      <c r="AN454" s="1581"/>
      <c r="AO454" s="1581"/>
      <c r="AP454" s="1582"/>
      <c r="AQ454" s="1583"/>
      <c r="AR454" s="1581"/>
      <c r="AS454" s="1584"/>
      <c r="AT454" s="1591" t="s">
        <v>1203</v>
      </c>
      <c r="AU454" s="1592"/>
      <c r="AV454" s="1593"/>
      <c r="AW454" s="1594"/>
      <c r="AX454" s="1594"/>
      <c r="AY454" s="1594"/>
      <c r="AZ454" s="1594"/>
      <c r="BA454" s="1594"/>
      <c r="BB454" s="1594"/>
      <c r="BC454" s="1594"/>
      <c r="BD454" s="1594"/>
      <c r="BE454" s="1594"/>
      <c r="BF454" s="1594"/>
      <c r="BG454" s="1594"/>
      <c r="BH454" s="1594"/>
      <c r="BI454" s="1594"/>
      <c r="BJ454" s="1595"/>
      <c r="BK454" s="1588"/>
      <c r="BL454" s="1588"/>
      <c r="BM454" s="1589"/>
      <c r="BN454" s="1590"/>
      <c r="BO454" s="1588"/>
      <c r="BP454" s="1588"/>
      <c r="BQ454" s="1588"/>
      <c r="BR454" s="1588"/>
      <c r="BS454" s="1589"/>
      <c r="BT454" s="1585"/>
      <c r="BU454" s="1585"/>
      <c r="BV454" s="1585"/>
      <c r="BW454" s="1585"/>
      <c r="BX454" s="1585"/>
      <c r="BY454" s="1585"/>
      <c r="BZ454" s="1585"/>
      <c r="CA454" s="1585"/>
      <c r="CB454" s="1585"/>
      <c r="CC454" s="1585"/>
      <c r="CD454" s="1585"/>
      <c r="CE454" s="1585"/>
      <c r="CH454" s="64" t="str">
        <f t="shared" si="6"/>
        <v/>
      </c>
    </row>
    <row r="455" spans="1:86" ht="19.5" customHeight="1" x14ac:dyDescent="0.2">
      <c r="A455" s="1579"/>
      <c r="B455" s="1579"/>
      <c r="C455" s="1579"/>
      <c r="D455" s="1579"/>
      <c r="E455" s="1579"/>
      <c r="F455" s="1579"/>
      <c r="G455" s="1579"/>
      <c r="H455" s="1579"/>
      <c r="I455" s="1579"/>
      <c r="J455" s="1579"/>
      <c r="K455" s="1579"/>
      <c r="L455" s="1580"/>
      <c r="M455" s="1580"/>
      <c r="N455" s="1580"/>
      <c r="O455" s="1581"/>
      <c r="P455" s="1581"/>
      <c r="Q455" s="1581"/>
      <c r="R455" s="1581"/>
      <c r="S455" s="1581"/>
      <c r="T455" s="1582"/>
      <c r="U455" s="1583"/>
      <c r="V455" s="1581"/>
      <c r="W455" s="1584"/>
      <c r="X455" s="1586"/>
      <c r="Y455" s="1587"/>
      <c r="Z455" s="1587"/>
      <c r="AA455" s="1587"/>
      <c r="AB455" s="1587"/>
      <c r="AC455" s="1587"/>
      <c r="AD455" s="1587"/>
      <c r="AE455" s="1587"/>
      <c r="AF455" s="1587"/>
      <c r="AG455" s="1587"/>
      <c r="AH455" s="1587"/>
      <c r="AI455" s="1587"/>
      <c r="AJ455" s="1587"/>
      <c r="AK455" s="1587"/>
      <c r="AL455" s="1587"/>
      <c r="AM455" s="1587"/>
      <c r="AN455" s="1581"/>
      <c r="AO455" s="1581"/>
      <c r="AP455" s="1582"/>
      <c r="AQ455" s="1583"/>
      <c r="AR455" s="1581"/>
      <c r="AS455" s="1584"/>
      <c r="AT455" s="1591" t="s">
        <v>1203</v>
      </c>
      <c r="AU455" s="1592"/>
      <c r="AV455" s="1593"/>
      <c r="AW455" s="1594"/>
      <c r="AX455" s="1594"/>
      <c r="AY455" s="1594"/>
      <c r="AZ455" s="1594"/>
      <c r="BA455" s="1594"/>
      <c r="BB455" s="1594"/>
      <c r="BC455" s="1594"/>
      <c r="BD455" s="1594"/>
      <c r="BE455" s="1594"/>
      <c r="BF455" s="1594"/>
      <c r="BG455" s="1594"/>
      <c r="BH455" s="1594"/>
      <c r="BI455" s="1594"/>
      <c r="BJ455" s="1595"/>
      <c r="BK455" s="1588"/>
      <c r="BL455" s="1588"/>
      <c r="BM455" s="1589"/>
      <c r="BN455" s="1590"/>
      <c r="BO455" s="1588"/>
      <c r="BP455" s="1588"/>
      <c r="BQ455" s="1588"/>
      <c r="BR455" s="1588"/>
      <c r="BS455" s="1589"/>
      <c r="BT455" s="1585"/>
      <c r="BU455" s="1585"/>
      <c r="BV455" s="1585"/>
      <c r="BW455" s="1585"/>
      <c r="BX455" s="1585"/>
      <c r="BY455" s="1585"/>
      <c r="BZ455" s="1585"/>
      <c r="CA455" s="1585"/>
      <c r="CB455" s="1585"/>
      <c r="CC455" s="1585"/>
      <c r="CD455" s="1585"/>
      <c r="CE455" s="1585"/>
      <c r="CH455" s="64" t="str">
        <f t="shared" si="6"/>
        <v/>
      </c>
    </row>
    <row r="456" spans="1:86" ht="19.5" customHeight="1" x14ac:dyDescent="0.2">
      <c r="A456" s="1579"/>
      <c r="B456" s="1579"/>
      <c r="C456" s="1579"/>
      <c r="D456" s="1579"/>
      <c r="E456" s="1579"/>
      <c r="F456" s="1579"/>
      <c r="G456" s="1579"/>
      <c r="H456" s="1579"/>
      <c r="I456" s="1579"/>
      <c r="J456" s="1579"/>
      <c r="K456" s="1579"/>
      <c r="L456" s="1580"/>
      <c r="M456" s="1580"/>
      <c r="N456" s="1580"/>
      <c r="O456" s="1581"/>
      <c r="P456" s="1581"/>
      <c r="Q456" s="1581"/>
      <c r="R456" s="1581"/>
      <c r="S456" s="1581"/>
      <c r="T456" s="1582"/>
      <c r="U456" s="1583"/>
      <c r="V456" s="1581"/>
      <c r="W456" s="1584"/>
      <c r="X456" s="1586"/>
      <c r="Y456" s="1587"/>
      <c r="Z456" s="1587"/>
      <c r="AA456" s="1587"/>
      <c r="AB456" s="1587"/>
      <c r="AC456" s="1587"/>
      <c r="AD456" s="1587"/>
      <c r="AE456" s="1587"/>
      <c r="AF456" s="1587"/>
      <c r="AG456" s="1587"/>
      <c r="AH456" s="1587"/>
      <c r="AI456" s="1587"/>
      <c r="AJ456" s="1587"/>
      <c r="AK456" s="1587"/>
      <c r="AL456" s="1587"/>
      <c r="AM456" s="1587"/>
      <c r="AN456" s="1581"/>
      <c r="AO456" s="1581"/>
      <c r="AP456" s="1582"/>
      <c r="AQ456" s="1583"/>
      <c r="AR456" s="1581"/>
      <c r="AS456" s="1584"/>
      <c r="AT456" s="1591" t="s">
        <v>1203</v>
      </c>
      <c r="AU456" s="1592"/>
      <c r="AV456" s="1593"/>
      <c r="AW456" s="1594"/>
      <c r="AX456" s="1594"/>
      <c r="AY456" s="1594"/>
      <c r="AZ456" s="1594"/>
      <c r="BA456" s="1594"/>
      <c r="BB456" s="1594"/>
      <c r="BC456" s="1594"/>
      <c r="BD456" s="1594"/>
      <c r="BE456" s="1594"/>
      <c r="BF456" s="1594"/>
      <c r="BG456" s="1594"/>
      <c r="BH456" s="1594"/>
      <c r="BI456" s="1594"/>
      <c r="BJ456" s="1595"/>
      <c r="BK456" s="1588"/>
      <c r="BL456" s="1588"/>
      <c r="BM456" s="1589"/>
      <c r="BN456" s="1590"/>
      <c r="BO456" s="1588"/>
      <c r="BP456" s="1588"/>
      <c r="BQ456" s="1588"/>
      <c r="BR456" s="1588"/>
      <c r="BS456" s="1589"/>
      <c r="BT456" s="1585"/>
      <c r="BU456" s="1585"/>
      <c r="BV456" s="1585"/>
      <c r="BW456" s="1585"/>
      <c r="BX456" s="1585"/>
      <c r="BY456" s="1585"/>
      <c r="BZ456" s="1585"/>
      <c r="CA456" s="1585"/>
      <c r="CB456" s="1585"/>
      <c r="CC456" s="1585"/>
      <c r="CD456" s="1585"/>
      <c r="CE456" s="1585"/>
      <c r="CH456" s="64" t="str">
        <f t="shared" si="6"/>
        <v/>
      </c>
    </row>
    <row r="457" spans="1:86" ht="19.5" customHeight="1" x14ac:dyDescent="0.2">
      <c r="A457" s="1579"/>
      <c r="B457" s="1579"/>
      <c r="C457" s="1579"/>
      <c r="D457" s="1579"/>
      <c r="E457" s="1579"/>
      <c r="F457" s="1579"/>
      <c r="G457" s="1579"/>
      <c r="H457" s="1579"/>
      <c r="I457" s="1579"/>
      <c r="J457" s="1579"/>
      <c r="K457" s="1579"/>
      <c r="L457" s="1580"/>
      <c r="M457" s="1580"/>
      <c r="N457" s="1580"/>
      <c r="O457" s="1581"/>
      <c r="P457" s="1581"/>
      <c r="Q457" s="1581"/>
      <c r="R457" s="1581"/>
      <c r="S457" s="1581"/>
      <c r="T457" s="1582"/>
      <c r="U457" s="1583"/>
      <c r="V457" s="1581"/>
      <c r="W457" s="1584"/>
      <c r="X457" s="1586"/>
      <c r="Y457" s="1587"/>
      <c r="Z457" s="1587"/>
      <c r="AA457" s="1587"/>
      <c r="AB457" s="1587"/>
      <c r="AC457" s="1587"/>
      <c r="AD457" s="1587"/>
      <c r="AE457" s="1587"/>
      <c r="AF457" s="1587"/>
      <c r="AG457" s="1587"/>
      <c r="AH457" s="1587"/>
      <c r="AI457" s="1587"/>
      <c r="AJ457" s="1587"/>
      <c r="AK457" s="1587"/>
      <c r="AL457" s="1587"/>
      <c r="AM457" s="1587"/>
      <c r="AN457" s="1581"/>
      <c r="AO457" s="1581"/>
      <c r="AP457" s="1582"/>
      <c r="AQ457" s="1583"/>
      <c r="AR457" s="1581"/>
      <c r="AS457" s="1584"/>
      <c r="AT457" s="1591" t="s">
        <v>1203</v>
      </c>
      <c r="AU457" s="1592"/>
      <c r="AV457" s="1593"/>
      <c r="AW457" s="1594"/>
      <c r="AX457" s="1594"/>
      <c r="AY457" s="1594"/>
      <c r="AZ457" s="1594"/>
      <c r="BA457" s="1594"/>
      <c r="BB457" s="1594"/>
      <c r="BC457" s="1594"/>
      <c r="BD457" s="1594"/>
      <c r="BE457" s="1594"/>
      <c r="BF457" s="1594"/>
      <c r="BG457" s="1594"/>
      <c r="BH457" s="1594"/>
      <c r="BI457" s="1594"/>
      <c r="BJ457" s="1595"/>
      <c r="BK457" s="1588"/>
      <c r="BL457" s="1588"/>
      <c r="BM457" s="1589"/>
      <c r="BN457" s="1590"/>
      <c r="BO457" s="1588"/>
      <c r="BP457" s="1588"/>
      <c r="BQ457" s="1588"/>
      <c r="BR457" s="1588"/>
      <c r="BS457" s="1589"/>
      <c r="BT457" s="1585"/>
      <c r="BU457" s="1585"/>
      <c r="BV457" s="1585"/>
      <c r="BW457" s="1585"/>
      <c r="BX457" s="1585"/>
      <c r="BY457" s="1585"/>
      <c r="BZ457" s="1585"/>
      <c r="CA457" s="1585"/>
      <c r="CB457" s="1585"/>
      <c r="CC457" s="1585"/>
      <c r="CD457" s="1585"/>
      <c r="CE457" s="1585"/>
      <c r="CH457" s="64" t="str">
        <f t="shared" si="6"/>
        <v/>
      </c>
    </row>
    <row r="458" spans="1:86" ht="19.5" customHeight="1" x14ac:dyDescent="0.2">
      <c r="A458" s="1579"/>
      <c r="B458" s="1579"/>
      <c r="C458" s="1579"/>
      <c r="D458" s="1579"/>
      <c r="E458" s="1579"/>
      <c r="F458" s="1579"/>
      <c r="G458" s="1579"/>
      <c r="H458" s="1579"/>
      <c r="I458" s="1579"/>
      <c r="J458" s="1579"/>
      <c r="K458" s="1579"/>
      <c r="L458" s="1580"/>
      <c r="M458" s="1580"/>
      <c r="N458" s="1580"/>
      <c r="O458" s="1581"/>
      <c r="P458" s="1581"/>
      <c r="Q458" s="1581"/>
      <c r="R458" s="1581"/>
      <c r="S458" s="1581"/>
      <c r="T458" s="1582"/>
      <c r="U458" s="1583"/>
      <c r="V458" s="1581"/>
      <c r="W458" s="1584"/>
      <c r="X458" s="1586"/>
      <c r="Y458" s="1587"/>
      <c r="Z458" s="1587"/>
      <c r="AA458" s="1587"/>
      <c r="AB458" s="1587"/>
      <c r="AC458" s="1587"/>
      <c r="AD458" s="1587"/>
      <c r="AE458" s="1587"/>
      <c r="AF458" s="1587"/>
      <c r="AG458" s="1587"/>
      <c r="AH458" s="1587"/>
      <c r="AI458" s="1587"/>
      <c r="AJ458" s="1587"/>
      <c r="AK458" s="1587"/>
      <c r="AL458" s="1587"/>
      <c r="AM458" s="1587"/>
      <c r="AN458" s="1581"/>
      <c r="AO458" s="1581"/>
      <c r="AP458" s="1582"/>
      <c r="AQ458" s="1583"/>
      <c r="AR458" s="1581"/>
      <c r="AS458" s="1584"/>
      <c r="AT458" s="1591" t="s">
        <v>1203</v>
      </c>
      <c r="AU458" s="1592"/>
      <c r="AV458" s="1593"/>
      <c r="AW458" s="1594"/>
      <c r="AX458" s="1594"/>
      <c r="AY458" s="1594"/>
      <c r="AZ458" s="1594"/>
      <c r="BA458" s="1594"/>
      <c r="BB458" s="1594"/>
      <c r="BC458" s="1594"/>
      <c r="BD458" s="1594"/>
      <c r="BE458" s="1594"/>
      <c r="BF458" s="1594"/>
      <c r="BG458" s="1594"/>
      <c r="BH458" s="1594"/>
      <c r="BI458" s="1594"/>
      <c r="BJ458" s="1595"/>
      <c r="BK458" s="1588"/>
      <c r="BL458" s="1588"/>
      <c r="BM458" s="1589"/>
      <c r="BN458" s="1590"/>
      <c r="BO458" s="1588"/>
      <c r="BP458" s="1588"/>
      <c r="BQ458" s="1588"/>
      <c r="BR458" s="1588"/>
      <c r="BS458" s="1589"/>
      <c r="BT458" s="1585"/>
      <c r="BU458" s="1585"/>
      <c r="BV458" s="1585"/>
      <c r="BW458" s="1585"/>
      <c r="BX458" s="1585"/>
      <c r="BY458" s="1585"/>
      <c r="BZ458" s="1585"/>
      <c r="CA458" s="1585"/>
      <c r="CB458" s="1585"/>
      <c r="CC458" s="1585"/>
      <c r="CD458" s="1585"/>
      <c r="CE458" s="1585"/>
      <c r="CH458" s="64" t="str">
        <f t="shared" si="6"/>
        <v/>
      </c>
    </row>
    <row r="459" spans="1:86" ht="19.5" customHeight="1" x14ac:dyDescent="0.2">
      <c r="A459" s="1579"/>
      <c r="B459" s="1579"/>
      <c r="C459" s="1579"/>
      <c r="D459" s="1579"/>
      <c r="E459" s="1579"/>
      <c r="F459" s="1579"/>
      <c r="G459" s="1579"/>
      <c r="H459" s="1579"/>
      <c r="I459" s="1579"/>
      <c r="J459" s="1579"/>
      <c r="K459" s="1579"/>
      <c r="L459" s="1580"/>
      <c r="M459" s="1580"/>
      <c r="N459" s="1580"/>
      <c r="O459" s="1581"/>
      <c r="P459" s="1581"/>
      <c r="Q459" s="1581"/>
      <c r="R459" s="1581"/>
      <c r="S459" s="1581"/>
      <c r="T459" s="1582"/>
      <c r="U459" s="1583"/>
      <c r="V459" s="1581"/>
      <c r="W459" s="1584"/>
      <c r="X459" s="1608"/>
      <c r="Y459" s="1609"/>
      <c r="Z459" s="1609"/>
      <c r="AA459" s="1609"/>
      <c r="AB459" s="1609"/>
      <c r="AC459" s="1609"/>
      <c r="AD459" s="1609"/>
      <c r="AE459" s="1609"/>
      <c r="AF459" s="1609"/>
      <c r="AG459" s="1609"/>
      <c r="AH459" s="1609"/>
      <c r="AI459" s="1609"/>
      <c r="AJ459" s="1609"/>
      <c r="AK459" s="1609"/>
      <c r="AL459" s="1609"/>
      <c r="AM459" s="1609"/>
      <c r="AN459" s="1581"/>
      <c r="AO459" s="1581"/>
      <c r="AP459" s="1582"/>
      <c r="AQ459" s="1583"/>
      <c r="AR459" s="1581"/>
      <c r="AS459" s="1584"/>
      <c r="AT459" s="1591" t="s">
        <v>1203</v>
      </c>
      <c r="AU459" s="1592"/>
      <c r="AV459" s="1593"/>
      <c r="AW459" s="1594"/>
      <c r="AX459" s="1594"/>
      <c r="AY459" s="1594"/>
      <c r="AZ459" s="1594"/>
      <c r="BA459" s="1594"/>
      <c r="BB459" s="1594"/>
      <c r="BC459" s="1594"/>
      <c r="BD459" s="1594"/>
      <c r="BE459" s="1594"/>
      <c r="BF459" s="1594"/>
      <c r="BG459" s="1594"/>
      <c r="BH459" s="1594"/>
      <c r="BI459" s="1594"/>
      <c r="BJ459" s="1595"/>
      <c r="BK459" s="1588"/>
      <c r="BL459" s="1588"/>
      <c r="BM459" s="1589"/>
      <c r="BN459" s="1590"/>
      <c r="BO459" s="1588"/>
      <c r="BP459" s="1588"/>
      <c r="BQ459" s="1588"/>
      <c r="BR459" s="1588"/>
      <c r="BS459" s="1589"/>
      <c r="BT459" s="1585"/>
      <c r="BU459" s="1585"/>
      <c r="BV459" s="1585"/>
      <c r="BW459" s="1585"/>
      <c r="BX459" s="1585"/>
      <c r="BY459" s="1585"/>
      <c r="BZ459" s="1585"/>
      <c r="CA459" s="1585"/>
      <c r="CB459" s="1585"/>
      <c r="CC459" s="1585"/>
      <c r="CD459" s="1585"/>
      <c r="CE459" s="1585"/>
      <c r="CH459" s="64" t="str">
        <f t="shared" si="6"/>
        <v/>
      </c>
    </row>
    <row r="460" spans="1:86" ht="19.5" customHeight="1" x14ac:dyDescent="0.2">
      <c r="A460" s="1579"/>
      <c r="B460" s="1579"/>
      <c r="C460" s="1579"/>
      <c r="D460" s="1579"/>
      <c r="E460" s="1579"/>
      <c r="F460" s="1579"/>
      <c r="G460" s="1579"/>
      <c r="H460" s="1579"/>
      <c r="I460" s="1579"/>
      <c r="J460" s="1579"/>
      <c r="K460" s="1579"/>
      <c r="L460" s="1580"/>
      <c r="M460" s="1580"/>
      <c r="N460" s="1580"/>
      <c r="O460" s="1581"/>
      <c r="P460" s="1581"/>
      <c r="Q460" s="1581"/>
      <c r="R460" s="1581"/>
      <c r="S460" s="1581"/>
      <c r="T460" s="1582"/>
      <c r="U460" s="1583"/>
      <c r="V460" s="1581"/>
      <c r="W460" s="1584"/>
      <c r="X460" s="1606"/>
      <c r="Y460" s="1607"/>
      <c r="Z460" s="1607"/>
      <c r="AA460" s="1607"/>
      <c r="AB460" s="1607"/>
      <c r="AC460" s="1607"/>
      <c r="AD460" s="1607"/>
      <c r="AE460" s="1607"/>
      <c r="AF460" s="1607"/>
      <c r="AG460" s="1607"/>
      <c r="AH460" s="1607"/>
      <c r="AI460" s="1607"/>
      <c r="AJ460" s="1607"/>
      <c r="AK460" s="1607"/>
      <c r="AL460" s="1607"/>
      <c r="AM460" s="1607"/>
      <c r="AN460" s="1581"/>
      <c r="AO460" s="1581"/>
      <c r="AP460" s="1582"/>
      <c r="AQ460" s="1583"/>
      <c r="AR460" s="1581"/>
      <c r="AS460" s="1584"/>
      <c r="AT460" s="1591" t="s">
        <v>1203</v>
      </c>
      <c r="AU460" s="1592"/>
      <c r="AV460" s="1593"/>
      <c r="AW460" s="1594"/>
      <c r="AX460" s="1594"/>
      <c r="AY460" s="1594"/>
      <c r="AZ460" s="1594"/>
      <c r="BA460" s="1594"/>
      <c r="BB460" s="1594"/>
      <c r="BC460" s="1594"/>
      <c r="BD460" s="1594"/>
      <c r="BE460" s="1594"/>
      <c r="BF460" s="1594"/>
      <c r="BG460" s="1594"/>
      <c r="BH460" s="1594"/>
      <c r="BI460" s="1594"/>
      <c r="BJ460" s="1595"/>
      <c r="BK460" s="1603"/>
      <c r="BL460" s="1603"/>
      <c r="BM460" s="1604"/>
      <c r="BN460" s="1605"/>
      <c r="BO460" s="1603"/>
      <c r="BP460" s="1603"/>
      <c r="BQ460" s="1603"/>
      <c r="BR460" s="1603"/>
      <c r="BS460" s="1604"/>
      <c r="BT460" s="1601"/>
      <c r="BU460" s="1601"/>
      <c r="BV460" s="1601"/>
      <c r="BW460" s="1601"/>
      <c r="BX460" s="1601"/>
      <c r="BY460" s="1601"/>
      <c r="BZ460" s="1601"/>
      <c r="CA460" s="1601"/>
      <c r="CB460" s="1601"/>
      <c r="CC460" s="1601"/>
      <c r="CD460" s="1601"/>
      <c r="CE460" s="1601"/>
      <c r="CH460" s="64" t="str">
        <f t="shared" ref="CH460:CH518" si="7">IF(A460="","",IF($AN460=$I$4,$I$4,IF($AQ460=$I$4,$I$4,IF($AN460=$AH$4,$AH$4,IF($AQ460=$AH$4,$AH$4,$BG$4)))))</f>
        <v/>
      </c>
    </row>
    <row r="461" spans="1:86" ht="19.5" customHeight="1" x14ac:dyDescent="0.2">
      <c r="A461" s="1579"/>
      <c r="B461" s="1579"/>
      <c r="C461" s="1579"/>
      <c r="D461" s="1579"/>
      <c r="E461" s="1579"/>
      <c r="F461" s="1579"/>
      <c r="G461" s="1579"/>
      <c r="H461" s="1579"/>
      <c r="I461" s="1579"/>
      <c r="J461" s="1579"/>
      <c r="K461" s="1579"/>
      <c r="L461" s="1580"/>
      <c r="M461" s="1580"/>
      <c r="N461" s="1580"/>
      <c r="O461" s="1581"/>
      <c r="P461" s="1581"/>
      <c r="Q461" s="1581"/>
      <c r="R461" s="1581"/>
      <c r="S461" s="1581"/>
      <c r="T461" s="1582"/>
      <c r="U461" s="1583"/>
      <c r="V461" s="1581"/>
      <c r="W461" s="1584"/>
      <c r="X461" s="1586"/>
      <c r="Y461" s="1587"/>
      <c r="Z461" s="1587"/>
      <c r="AA461" s="1587"/>
      <c r="AB461" s="1587"/>
      <c r="AC461" s="1587"/>
      <c r="AD461" s="1587"/>
      <c r="AE461" s="1587"/>
      <c r="AF461" s="1587"/>
      <c r="AG461" s="1587"/>
      <c r="AH461" s="1587"/>
      <c r="AI461" s="1587"/>
      <c r="AJ461" s="1587"/>
      <c r="AK461" s="1587"/>
      <c r="AL461" s="1587"/>
      <c r="AM461" s="1587"/>
      <c r="AN461" s="1581"/>
      <c r="AO461" s="1581"/>
      <c r="AP461" s="1582"/>
      <c r="AQ461" s="1583"/>
      <c r="AR461" s="1581"/>
      <c r="AS461" s="1584"/>
      <c r="AT461" s="1591" t="s">
        <v>1203</v>
      </c>
      <c r="AU461" s="1592"/>
      <c r="AV461" s="1593"/>
      <c r="AW461" s="1594"/>
      <c r="AX461" s="1594"/>
      <c r="AY461" s="1594"/>
      <c r="AZ461" s="1594"/>
      <c r="BA461" s="1594"/>
      <c r="BB461" s="1594"/>
      <c r="BC461" s="1594"/>
      <c r="BD461" s="1594"/>
      <c r="BE461" s="1594"/>
      <c r="BF461" s="1594"/>
      <c r="BG461" s="1594"/>
      <c r="BH461" s="1594"/>
      <c r="BI461" s="1594"/>
      <c r="BJ461" s="1595"/>
      <c r="BK461" s="1588"/>
      <c r="BL461" s="1588"/>
      <c r="BM461" s="1589"/>
      <c r="BN461" s="1590"/>
      <c r="BO461" s="1588"/>
      <c r="BP461" s="1588"/>
      <c r="BQ461" s="1588"/>
      <c r="BR461" s="1588"/>
      <c r="BS461" s="1589"/>
      <c r="BT461" s="1585"/>
      <c r="BU461" s="1585"/>
      <c r="BV461" s="1585"/>
      <c r="BW461" s="1585"/>
      <c r="BX461" s="1585"/>
      <c r="BY461" s="1585"/>
      <c r="BZ461" s="1585"/>
      <c r="CA461" s="1585"/>
      <c r="CB461" s="1585"/>
      <c r="CC461" s="1585"/>
      <c r="CD461" s="1585"/>
      <c r="CE461" s="1585"/>
      <c r="CH461" s="64" t="str">
        <f t="shared" si="7"/>
        <v/>
      </c>
    </row>
    <row r="462" spans="1:86" ht="19.5" customHeight="1" x14ac:dyDescent="0.2">
      <c r="A462" s="1579"/>
      <c r="B462" s="1579"/>
      <c r="C462" s="1579"/>
      <c r="D462" s="1579"/>
      <c r="E462" s="1579"/>
      <c r="F462" s="1579"/>
      <c r="G462" s="1579"/>
      <c r="H462" s="1579"/>
      <c r="I462" s="1579"/>
      <c r="J462" s="1579"/>
      <c r="K462" s="1579"/>
      <c r="L462" s="1580"/>
      <c r="M462" s="1580"/>
      <c r="N462" s="1580"/>
      <c r="O462" s="1581"/>
      <c r="P462" s="1581"/>
      <c r="Q462" s="1581"/>
      <c r="R462" s="1581"/>
      <c r="S462" s="1581"/>
      <c r="T462" s="1582"/>
      <c r="U462" s="1583"/>
      <c r="V462" s="1581"/>
      <c r="W462" s="1584"/>
      <c r="X462" s="1586"/>
      <c r="Y462" s="1587"/>
      <c r="Z462" s="1587"/>
      <c r="AA462" s="1587"/>
      <c r="AB462" s="1587"/>
      <c r="AC462" s="1587"/>
      <c r="AD462" s="1587"/>
      <c r="AE462" s="1587"/>
      <c r="AF462" s="1587"/>
      <c r="AG462" s="1587"/>
      <c r="AH462" s="1587"/>
      <c r="AI462" s="1587"/>
      <c r="AJ462" s="1587"/>
      <c r="AK462" s="1587"/>
      <c r="AL462" s="1587"/>
      <c r="AM462" s="1587"/>
      <c r="AN462" s="1581"/>
      <c r="AO462" s="1581"/>
      <c r="AP462" s="1582"/>
      <c r="AQ462" s="1583"/>
      <c r="AR462" s="1581"/>
      <c r="AS462" s="1584"/>
      <c r="AT462" s="1591" t="s">
        <v>1203</v>
      </c>
      <c r="AU462" s="1592"/>
      <c r="AV462" s="1593"/>
      <c r="AW462" s="1594"/>
      <c r="AX462" s="1594"/>
      <c r="AY462" s="1594"/>
      <c r="AZ462" s="1594"/>
      <c r="BA462" s="1594"/>
      <c r="BB462" s="1594"/>
      <c r="BC462" s="1594"/>
      <c r="BD462" s="1594"/>
      <c r="BE462" s="1594"/>
      <c r="BF462" s="1594"/>
      <c r="BG462" s="1594"/>
      <c r="BH462" s="1594"/>
      <c r="BI462" s="1594"/>
      <c r="BJ462" s="1595"/>
      <c r="BK462" s="1588"/>
      <c r="BL462" s="1588"/>
      <c r="BM462" s="1589"/>
      <c r="BN462" s="1590"/>
      <c r="BO462" s="1588"/>
      <c r="BP462" s="1588"/>
      <c r="BQ462" s="1588"/>
      <c r="BR462" s="1588"/>
      <c r="BS462" s="1589"/>
      <c r="BT462" s="1585"/>
      <c r="BU462" s="1585"/>
      <c r="BV462" s="1585"/>
      <c r="BW462" s="1585"/>
      <c r="BX462" s="1585"/>
      <c r="BY462" s="1585"/>
      <c r="BZ462" s="1585"/>
      <c r="CA462" s="1585"/>
      <c r="CB462" s="1585"/>
      <c r="CC462" s="1585"/>
      <c r="CD462" s="1585"/>
      <c r="CE462" s="1585"/>
      <c r="CH462" s="64" t="str">
        <f t="shared" si="7"/>
        <v/>
      </c>
    </row>
    <row r="463" spans="1:86" ht="19.5" customHeight="1" x14ac:dyDescent="0.2">
      <c r="A463" s="1579"/>
      <c r="B463" s="1579"/>
      <c r="C463" s="1579"/>
      <c r="D463" s="1579"/>
      <c r="E463" s="1579"/>
      <c r="F463" s="1579"/>
      <c r="G463" s="1579"/>
      <c r="H463" s="1579"/>
      <c r="I463" s="1579"/>
      <c r="J463" s="1579"/>
      <c r="K463" s="1579"/>
      <c r="L463" s="1580"/>
      <c r="M463" s="1580"/>
      <c r="N463" s="1580"/>
      <c r="O463" s="1581"/>
      <c r="P463" s="1581"/>
      <c r="Q463" s="1581"/>
      <c r="R463" s="1581"/>
      <c r="S463" s="1581"/>
      <c r="T463" s="1582"/>
      <c r="U463" s="1583"/>
      <c r="V463" s="1581"/>
      <c r="W463" s="1584"/>
      <c r="X463" s="1586"/>
      <c r="Y463" s="1587"/>
      <c r="Z463" s="1587"/>
      <c r="AA463" s="1587"/>
      <c r="AB463" s="1587"/>
      <c r="AC463" s="1587"/>
      <c r="AD463" s="1587"/>
      <c r="AE463" s="1587"/>
      <c r="AF463" s="1587"/>
      <c r="AG463" s="1587"/>
      <c r="AH463" s="1587"/>
      <c r="AI463" s="1587"/>
      <c r="AJ463" s="1587"/>
      <c r="AK463" s="1587"/>
      <c r="AL463" s="1587"/>
      <c r="AM463" s="1587"/>
      <c r="AN463" s="1581"/>
      <c r="AO463" s="1581"/>
      <c r="AP463" s="1582"/>
      <c r="AQ463" s="1583"/>
      <c r="AR463" s="1581"/>
      <c r="AS463" s="1584"/>
      <c r="AT463" s="1591" t="s">
        <v>1203</v>
      </c>
      <c r="AU463" s="1592"/>
      <c r="AV463" s="1593"/>
      <c r="AW463" s="1594"/>
      <c r="AX463" s="1594"/>
      <c r="AY463" s="1594"/>
      <c r="AZ463" s="1594"/>
      <c r="BA463" s="1594"/>
      <c r="BB463" s="1594"/>
      <c r="BC463" s="1594"/>
      <c r="BD463" s="1594"/>
      <c r="BE463" s="1594"/>
      <c r="BF463" s="1594"/>
      <c r="BG463" s="1594"/>
      <c r="BH463" s="1594"/>
      <c r="BI463" s="1594"/>
      <c r="BJ463" s="1595"/>
      <c r="BK463" s="1588"/>
      <c r="BL463" s="1588"/>
      <c r="BM463" s="1589"/>
      <c r="BN463" s="1590"/>
      <c r="BO463" s="1588"/>
      <c r="BP463" s="1588"/>
      <c r="BQ463" s="1588"/>
      <c r="BR463" s="1588"/>
      <c r="BS463" s="1589"/>
      <c r="BT463" s="1585"/>
      <c r="BU463" s="1585"/>
      <c r="BV463" s="1585"/>
      <c r="BW463" s="1585"/>
      <c r="BX463" s="1585"/>
      <c r="BY463" s="1585"/>
      <c r="BZ463" s="1585"/>
      <c r="CA463" s="1585"/>
      <c r="CB463" s="1585"/>
      <c r="CC463" s="1585"/>
      <c r="CD463" s="1585"/>
      <c r="CE463" s="1585"/>
      <c r="CH463" s="64" t="str">
        <f t="shared" si="7"/>
        <v/>
      </c>
    </row>
    <row r="464" spans="1:86" ht="19.5" customHeight="1" x14ac:dyDescent="0.2">
      <c r="A464" s="1579"/>
      <c r="B464" s="1579"/>
      <c r="C464" s="1579"/>
      <c r="D464" s="1579"/>
      <c r="E464" s="1579"/>
      <c r="F464" s="1579"/>
      <c r="G464" s="1579"/>
      <c r="H464" s="1579"/>
      <c r="I464" s="1579"/>
      <c r="J464" s="1579"/>
      <c r="K464" s="1579"/>
      <c r="L464" s="1580"/>
      <c r="M464" s="1580"/>
      <c r="N464" s="1580"/>
      <c r="O464" s="1581"/>
      <c r="P464" s="1581"/>
      <c r="Q464" s="1581"/>
      <c r="R464" s="1581"/>
      <c r="S464" s="1581"/>
      <c r="T464" s="1582"/>
      <c r="U464" s="1583"/>
      <c r="V464" s="1581"/>
      <c r="W464" s="1584"/>
      <c r="X464" s="1586"/>
      <c r="Y464" s="1587"/>
      <c r="Z464" s="1587"/>
      <c r="AA464" s="1587"/>
      <c r="AB464" s="1587"/>
      <c r="AC464" s="1587"/>
      <c r="AD464" s="1587"/>
      <c r="AE464" s="1587"/>
      <c r="AF464" s="1587"/>
      <c r="AG464" s="1587"/>
      <c r="AH464" s="1587"/>
      <c r="AI464" s="1587"/>
      <c r="AJ464" s="1587"/>
      <c r="AK464" s="1587"/>
      <c r="AL464" s="1587"/>
      <c r="AM464" s="1587"/>
      <c r="AN464" s="1581"/>
      <c r="AO464" s="1581"/>
      <c r="AP464" s="1582"/>
      <c r="AQ464" s="1583"/>
      <c r="AR464" s="1581"/>
      <c r="AS464" s="1584"/>
      <c r="AT464" s="1591" t="s">
        <v>1203</v>
      </c>
      <c r="AU464" s="1592"/>
      <c r="AV464" s="1593"/>
      <c r="AW464" s="1594"/>
      <c r="AX464" s="1594"/>
      <c r="AY464" s="1594"/>
      <c r="AZ464" s="1594"/>
      <c r="BA464" s="1594"/>
      <c r="BB464" s="1594"/>
      <c r="BC464" s="1594"/>
      <c r="BD464" s="1594"/>
      <c r="BE464" s="1594"/>
      <c r="BF464" s="1594"/>
      <c r="BG464" s="1594"/>
      <c r="BH464" s="1594"/>
      <c r="BI464" s="1594"/>
      <c r="BJ464" s="1595"/>
      <c r="BK464" s="1588"/>
      <c r="BL464" s="1588"/>
      <c r="BM464" s="1589"/>
      <c r="BN464" s="1590"/>
      <c r="BO464" s="1588"/>
      <c r="BP464" s="1588"/>
      <c r="BQ464" s="1588"/>
      <c r="BR464" s="1588"/>
      <c r="BS464" s="1589"/>
      <c r="BT464" s="1585"/>
      <c r="BU464" s="1585"/>
      <c r="BV464" s="1585"/>
      <c r="BW464" s="1585"/>
      <c r="BX464" s="1585"/>
      <c r="BY464" s="1585"/>
      <c r="BZ464" s="1585"/>
      <c r="CA464" s="1585"/>
      <c r="CB464" s="1585"/>
      <c r="CC464" s="1585"/>
      <c r="CD464" s="1585"/>
      <c r="CE464" s="1585"/>
      <c r="CH464" s="64" t="str">
        <f t="shared" si="7"/>
        <v/>
      </c>
    </row>
    <row r="465" spans="1:86" ht="19.5" customHeight="1" x14ac:dyDescent="0.2">
      <c r="A465" s="1579"/>
      <c r="B465" s="1579"/>
      <c r="C465" s="1579"/>
      <c r="D465" s="1579"/>
      <c r="E465" s="1579"/>
      <c r="F465" s="1579"/>
      <c r="G465" s="1579"/>
      <c r="H465" s="1579"/>
      <c r="I465" s="1579"/>
      <c r="J465" s="1579"/>
      <c r="K465" s="1579"/>
      <c r="L465" s="1580"/>
      <c r="M465" s="1580"/>
      <c r="N465" s="1580"/>
      <c r="O465" s="1581"/>
      <c r="P465" s="1581"/>
      <c r="Q465" s="1581"/>
      <c r="R465" s="1581"/>
      <c r="S465" s="1581"/>
      <c r="T465" s="1582"/>
      <c r="U465" s="1583"/>
      <c r="V465" s="1581"/>
      <c r="W465" s="1584"/>
      <c r="X465" s="1586"/>
      <c r="Y465" s="1587"/>
      <c r="Z465" s="1587"/>
      <c r="AA465" s="1587"/>
      <c r="AB465" s="1587"/>
      <c r="AC465" s="1587"/>
      <c r="AD465" s="1587"/>
      <c r="AE465" s="1587"/>
      <c r="AF465" s="1587"/>
      <c r="AG465" s="1587"/>
      <c r="AH465" s="1587"/>
      <c r="AI465" s="1587"/>
      <c r="AJ465" s="1587"/>
      <c r="AK465" s="1587"/>
      <c r="AL465" s="1587"/>
      <c r="AM465" s="1587"/>
      <c r="AN465" s="1581"/>
      <c r="AO465" s="1581"/>
      <c r="AP465" s="1582"/>
      <c r="AQ465" s="1583"/>
      <c r="AR465" s="1581"/>
      <c r="AS465" s="1584"/>
      <c r="AT465" s="1591" t="s">
        <v>1203</v>
      </c>
      <c r="AU465" s="1592"/>
      <c r="AV465" s="1593"/>
      <c r="AW465" s="1594"/>
      <c r="AX465" s="1594"/>
      <c r="AY465" s="1594"/>
      <c r="AZ465" s="1594"/>
      <c r="BA465" s="1594"/>
      <c r="BB465" s="1594"/>
      <c r="BC465" s="1594"/>
      <c r="BD465" s="1594"/>
      <c r="BE465" s="1594"/>
      <c r="BF465" s="1594"/>
      <c r="BG465" s="1594"/>
      <c r="BH465" s="1594"/>
      <c r="BI465" s="1594"/>
      <c r="BJ465" s="1595"/>
      <c r="BK465" s="1588"/>
      <c r="BL465" s="1588"/>
      <c r="BM465" s="1589"/>
      <c r="BN465" s="1590"/>
      <c r="BO465" s="1588"/>
      <c r="BP465" s="1588"/>
      <c r="BQ465" s="1588"/>
      <c r="BR465" s="1588"/>
      <c r="BS465" s="1589"/>
      <c r="BT465" s="1585"/>
      <c r="BU465" s="1585"/>
      <c r="BV465" s="1585"/>
      <c r="BW465" s="1585"/>
      <c r="BX465" s="1585"/>
      <c r="BY465" s="1585"/>
      <c r="BZ465" s="1585"/>
      <c r="CA465" s="1585"/>
      <c r="CB465" s="1585"/>
      <c r="CC465" s="1585"/>
      <c r="CD465" s="1585"/>
      <c r="CE465" s="1585"/>
      <c r="CH465" s="64" t="str">
        <f t="shared" si="7"/>
        <v/>
      </c>
    </row>
    <row r="466" spans="1:86" ht="19.5" customHeight="1" x14ac:dyDescent="0.2">
      <c r="A466" s="1579"/>
      <c r="B466" s="1579"/>
      <c r="C466" s="1579"/>
      <c r="D466" s="1579"/>
      <c r="E466" s="1579"/>
      <c r="F466" s="1579"/>
      <c r="G466" s="1579"/>
      <c r="H466" s="1579"/>
      <c r="I466" s="1579"/>
      <c r="J466" s="1579"/>
      <c r="K466" s="1579"/>
      <c r="L466" s="1580"/>
      <c r="M466" s="1580"/>
      <c r="N466" s="1580"/>
      <c r="O466" s="1581"/>
      <c r="P466" s="1581"/>
      <c r="Q466" s="1581"/>
      <c r="R466" s="1581"/>
      <c r="S466" s="1581"/>
      <c r="T466" s="1582"/>
      <c r="U466" s="1583"/>
      <c r="V466" s="1581"/>
      <c r="W466" s="1584"/>
      <c r="X466" s="1586"/>
      <c r="Y466" s="1587"/>
      <c r="Z466" s="1587"/>
      <c r="AA466" s="1587"/>
      <c r="AB466" s="1587"/>
      <c r="AC466" s="1587"/>
      <c r="AD466" s="1587"/>
      <c r="AE466" s="1587"/>
      <c r="AF466" s="1587"/>
      <c r="AG466" s="1587"/>
      <c r="AH466" s="1587"/>
      <c r="AI466" s="1587"/>
      <c r="AJ466" s="1587"/>
      <c r="AK466" s="1587"/>
      <c r="AL466" s="1587"/>
      <c r="AM466" s="1587"/>
      <c r="AN466" s="1581"/>
      <c r="AO466" s="1581"/>
      <c r="AP466" s="1582"/>
      <c r="AQ466" s="1583"/>
      <c r="AR466" s="1581"/>
      <c r="AS466" s="1584"/>
      <c r="AT466" s="1591" t="s">
        <v>1203</v>
      </c>
      <c r="AU466" s="1592"/>
      <c r="AV466" s="1593"/>
      <c r="AW466" s="1594"/>
      <c r="AX466" s="1594"/>
      <c r="AY466" s="1594"/>
      <c r="AZ466" s="1594"/>
      <c r="BA466" s="1594"/>
      <c r="BB466" s="1594"/>
      <c r="BC466" s="1594"/>
      <c r="BD466" s="1594"/>
      <c r="BE466" s="1594"/>
      <c r="BF466" s="1594"/>
      <c r="BG466" s="1594"/>
      <c r="BH466" s="1594"/>
      <c r="BI466" s="1594"/>
      <c r="BJ466" s="1595"/>
      <c r="BK466" s="1588"/>
      <c r="BL466" s="1588"/>
      <c r="BM466" s="1589"/>
      <c r="BN466" s="1590"/>
      <c r="BO466" s="1588"/>
      <c r="BP466" s="1588"/>
      <c r="BQ466" s="1588"/>
      <c r="BR466" s="1588"/>
      <c r="BS466" s="1589"/>
      <c r="BT466" s="1585"/>
      <c r="BU466" s="1585"/>
      <c r="BV466" s="1585"/>
      <c r="BW466" s="1585"/>
      <c r="BX466" s="1585"/>
      <c r="BY466" s="1585"/>
      <c r="BZ466" s="1585"/>
      <c r="CA466" s="1585"/>
      <c r="CB466" s="1585"/>
      <c r="CC466" s="1585"/>
      <c r="CD466" s="1585"/>
      <c r="CE466" s="1585"/>
      <c r="CH466" s="64" t="str">
        <f t="shared" si="7"/>
        <v/>
      </c>
    </row>
    <row r="467" spans="1:86" ht="19.5" customHeight="1" x14ac:dyDescent="0.2">
      <c r="A467" s="1579"/>
      <c r="B467" s="1579"/>
      <c r="C467" s="1579"/>
      <c r="D467" s="1579"/>
      <c r="E467" s="1579"/>
      <c r="F467" s="1579"/>
      <c r="G467" s="1579"/>
      <c r="H467" s="1579"/>
      <c r="I467" s="1579"/>
      <c r="J467" s="1579"/>
      <c r="K467" s="1579"/>
      <c r="L467" s="1580"/>
      <c r="M467" s="1580"/>
      <c r="N467" s="1580"/>
      <c r="O467" s="1581"/>
      <c r="P467" s="1581"/>
      <c r="Q467" s="1581"/>
      <c r="R467" s="1581"/>
      <c r="S467" s="1581"/>
      <c r="T467" s="1582"/>
      <c r="U467" s="1583"/>
      <c r="V467" s="1581"/>
      <c r="W467" s="1584"/>
      <c r="X467" s="1586"/>
      <c r="Y467" s="1587"/>
      <c r="Z467" s="1587"/>
      <c r="AA467" s="1587"/>
      <c r="AB467" s="1587"/>
      <c r="AC467" s="1587"/>
      <c r="AD467" s="1587"/>
      <c r="AE467" s="1587"/>
      <c r="AF467" s="1587"/>
      <c r="AG467" s="1587"/>
      <c r="AH467" s="1587"/>
      <c r="AI467" s="1587"/>
      <c r="AJ467" s="1587"/>
      <c r="AK467" s="1587"/>
      <c r="AL467" s="1587"/>
      <c r="AM467" s="1587"/>
      <c r="AN467" s="1581"/>
      <c r="AO467" s="1581"/>
      <c r="AP467" s="1582"/>
      <c r="AQ467" s="1583"/>
      <c r="AR467" s="1581"/>
      <c r="AS467" s="1584"/>
      <c r="AT467" s="1591" t="s">
        <v>1203</v>
      </c>
      <c r="AU467" s="1592"/>
      <c r="AV467" s="1593"/>
      <c r="AW467" s="1594"/>
      <c r="AX467" s="1594"/>
      <c r="AY467" s="1594"/>
      <c r="AZ467" s="1594"/>
      <c r="BA467" s="1594"/>
      <c r="BB467" s="1594"/>
      <c r="BC467" s="1594"/>
      <c r="BD467" s="1594"/>
      <c r="BE467" s="1594"/>
      <c r="BF467" s="1594"/>
      <c r="BG467" s="1594"/>
      <c r="BH467" s="1594"/>
      <c r="BI467" s="1594"/>
      <c r="BJ467" s="1595"/>
      <c r="BK467" s="1588"/>
      <c r="BL467" s="1588"/>
      <c r="BM467" s="1589"/>
      <c r="BN467" s="1590"/>
      <c r="BO467" s="1588"/>
      <c r="BP467" s="1588"/>
      <c r="BQ467" s="1588"/>
      <c r="BR467" s="1588"/>
      <c r="BS467" s="1589"/>
      <c r="BT467" s="1585"/>
      <c r="BU467" s="1585"/>
      <c r="BV467" s="1585"/>
      <c r="BW467" s="1585"/>
      <c r="BX467" s="1585"/>
      <c r="BY467" s="1585"/>
      <c r="BZ467" s="1585"/>
      <c r="CA467" s="1585"/>
      <c r="CB467" s="1585"/>
      <c r="CC467" s="1585"/>
      <c r="CD467" s="1585"/>
      <c r="CE467" s="1585"/>
      <c r="CH467" s="64" t="str">
        <f t="shared" si="7"/>
        <v/>
      </c>
    </row>
    <row r="468" spans="1:86" ht="19.5" customHeight="1" x14ac:dyDescent="0.2">
      <c r="A468" s="1579"/>
      <c r="B468" s="1579"/>
      <c r="C468" s="1579"/>
      <c r="D468" s="1579"/>
      <c r="E468" s="1579"/>
      <c r="F468" s="1579"/>
      <c r="G468" s="1579"/>
      <c r="H468" s="1579"/>
      <c r="I468" s="1579"/>
      <c r="J468" s="1579"/>
      <c r="K468" s="1579"/>
      <c r="L468" s="1580"/>
      <c r="M468" s="1580"/>
      <c r="N468" s="1580"/>
      <c r="O468" s="1581"/>
      <c r="P468" s="1581"/>
      <c r="Q468" s="1581"/>
      <c r="R468" s="1581"/>
      <c r="S468" s="1581"/>
      <c r="T468" s="1582"/>
      <c r="U468" s="1583"/>
      <c r="V468" s="1581"/>
      <c r="W468" s="1584"/>
      <c r="X468" s="1586"/>
      <c r="Y468" s="1587"/>
      <c r="Z468" s="1587"/>
      <c r="AA468" s="1587"/>
      <c r="AB468" s="1587"/>
      <c r="AC468" s="1587"/>
      <c r="AD468" s="1587"/>
      <c r="AE468" s="1587"/>
      <c r="AF468" s="1587"/>
      <c r="AG468" s="1587"/>
      <c r="AH468" s="1587"/>
      <c r="AI468" s="1587"/>
      <c r="AJ468" s="1587"/>
      <c r="AK468" s="1587"/>
      <c r="AL468" s="1587"/>
      <c r="AM468" s="1587"/>
      <c r="AN468" s="1581"/>
      <c r="AO468" s="1581"/>
      <c r="AP468" s="1582"/>
      <c r="AQ468" s="1583"/>
      <c r="AR468" s="1581"/>
      <c r="AS468" s="1584"/>
      <c r="AT468" s="1591" t="s">
        <v>1203</v>
      </c>
      <c r="AU468" s="1592"/>
      <c r="AV468" s="1593"/>
      <c r="AW468" s="1594"/>
      <c r="AX468" s="1594"/>
      <c r="AY468" s="1594"/>
      <c r="AZ468" s="1594"/>
      <c r="BA468" s="1594"/>
      <c r="BB468" s="1594"/>
      <c r="BC468" s="1594"/>
      <c r="BD468" s="1594"/>
      <c r="BE468" s="1594"/>
      <c r="BF468" s="1594"/>
      <c r="BG468" s="1594"/>
      <c r="BH468" s="1594"/>
      <c r="BI468" s="1594"/>
      <c r="BJ468" s="1595"/>
      <c r="BK468" s="1588"/>
      <c r="BL468" s="1588"/>
      <c r="BM468" s="1589"/>
      <c r="BN468" s="1590"/>
      <c r="BO468" s="1588"/>
      <c r="BP468" s="1588"/>
      <c r="BQ468" s="1588"/>
      <c r="BR468" s="1588"/>
      <c r="BS468" s="1589"/>
      <c r="BT468" s="1585"/>
      <c r="BU468" s="1585"/>
      <c r="BV468" s="1585"/>
      <c r="BW468" s="1585"/>
      <c r="BX468" s="1585"/>
      <c r="BY468" s="1585"/>
      <c r="BZ468" s="1585"/>
      <c r="CA468" s="1585"/>
      <c r="CB468" s="1585"/>
      <c r="CC468" s="1585"/>
      <c r="CD468" s="1585"/>
      <c r="CE468" s="1585"/>
      <c r="CH468" s="64" t="str">
        <f t="shared" si="7"/>
        <v/>
      </c>
    </row>
    <row r="469" spans="1:86" ht="19.5" customHeight="1" x14ac:dyDescent="0.2">
      <c r="A469" s="1579"/>
      <c r="B469" s="1579"/>
      <c r="C469" s="1579"/>
      <c r="D469" s="1579"/>
      <c r="E469" s="1579"/>
      <c r="F469" s="1579"/>
      <c r="G469" s="1579"/>
      <c r="H469" s="1579"/>
      <c r="I469" s="1579"/>
      <c r="J469" s="1579"/>
      <c r="K469" s="1579"/>
      <c r="L469" s="1580"/>
      <c r="M469" s="1580"/>
      <c r="N469" s="1580"/>
      <c r="O469" s="1581"/>
      <c r="P469" s="1581"/>
      <c r="Q469" s="1581"/>
      <c r="R469" s="1581"/>
      <c r="S469" s="1581"/>
      <c r="T469" s="1582"/>
      <c r="U469" s="1583"/>
      <c r="V469" s="1581"/>
      <c r="W469" s="1584"/>
      <c r="X469" s="1586"/>
      <c r="Y469" s="1587"/>
      <c r="Z469" s="1587"/>
      <c r="AA469" s="1587"/>
      <c r="AB469" s="1587"/>
      <c r="AC469" s="1587"/>
      <c r="AD469" s="1587"/>
      <c r="AE469" s="1587"/>
      <c r="AF469" s="1587"/>
      <c r="AG469" s="1587"/>
      <c r="AH469" s="1587"/>
      <c r="AI469" s="1587"/>
      <c r="AJ469" s="1587"/>
      <c r="AK469" s="1587"/>
      <c r="AL469" s="1587"/>
      <c r="AM469" s="1587"/>
      <c r="AN469" s="1581"/>
      <c r="AO469" s="1581"/>
      <c r="AP469" s="1582"/>
      <c r="AQ469" s="1583"/>
      <c r="AR469" s="1581"/>
      <c r="AS469" s="1584"/>
      <c r="AT469" s="1591" t="s">
        <v>1203</v>
      </c>
      <c r="AU469" s="1592"/>
      <c r="AV469" s="1593"/>
      <c r="AW469" s="1594"/>
      <c r="AX469" s="1594"/>
      <c r="AY469" s="1594"/>
      <c r="AZ469" s="1594"/>
      <c r="BA469" s="1594"/>
      <c r="BB469" s="1594"/>
      <c r="BC469" s="1594"/>
      <c r="BD469" s="1594"/>
      <c r="BE469" s="1594"/>
      <c r="BF469" s="1594"/>
      <c r="BG469" s="1594"/>
      <c r="BH469" s="1594"/>
      <c r="BI469" s="1594"/>
      <c r="BJ469" s="1595"/>
      <c r="BK469" s="1588"/>
      <c r="BL469" s="1588"/>
      <c r="BM469" s="1589"/>
      <c r="BN469" s="1590"/>
      <c r="BO469" s="1588"/>
      <c r="BP469" s="1588"/>
      <c r="BQ469" s="1588"/>
      <c r="BR469" s="1588"/>
      <c r="BS469" s="1589"/>
      <c r="BT469" s="1585"/>
      <c r="BU469" s="1585"/>
      <c r="BV469" s="1585"/>
      <c r="BW469" s="1585"/>
      <c r="BX469" s="1585"/>
      <c r="BY469" s="1585"/>
      <c r="BZ469" s="1585"/>
      <c r="CA469" s="1585"/>
      <c r="CB469" s="1585"/>
      <c r="CC469" s="1585"/>
      <c r="CD469" s="1585"/>
      <c r="CE469" s="1585"/>
      <c r="CH469" s="64" t="str">
        <f t="shared" si="7"/>
        <v/>
      </c>
    </row>
    <row r="470" spans="1:86" ht="19.5" customHeight="1" x14ac:dyDescent="0.2">
      <c r="A470" s="1579"/>
      <c r="B470" s="1579"/>
      <c r="C470" s="1579"/>
      <c r="D470" s="1579"/>
      <c r="E470" s="1579"/>
      <c r="F470" s="1579"/>
      <c r="G470" s="1579"/>
      <c r="H470" s="1579"/>
      <c r="I470" s="1579"/>
      <c r="J470" s="1579"/>
      <c r="K470" s="1579"/>
      <c r="L470" s="1580"/>
      <c r="M470" s="1580"/>
      <c r="N470" s="1580"/>
      <c r="O470" s="1581"/>
      <c r="P470" s="1581"/>
      <c r="Q470" s="1581"/>
      <c r="R470" s="1581"/>
      <c r="S470" s="1581"/>
      <c r="T470" s="1582"/>
      <c r="U470" s="1583"/>
      <c r="V470" s="1581"/>
      <c r="W470" s="1584"/>
      <c r="X470" s="1586"/>
      <c r="Y470" s="1587"/>
      <c r="Z470" s="1587"/>
      <c r="AA470" s="1587"/>
      <c r="AB470" s="1587"/>
      <c r="AC470" s="1587"/>
      <c r="AD470" s="1587"/>
      <c r="AE470" s="1587"/>
      <c r="AF470" s="1587"/>
      <c r="AG470" s="1587"/>
      <c r="AH470" s="1587"/>
      <c r="AI470" s="1587"/>
      <c r="AJ470" s="1587"/>
      <c r="AK470" s="1587"/>
      <c r="AL470" s="1587"/>
      <c r="AM470" s="1587"/>
      <c r="AN470" s="1581"/>
      <c r="AO470" s="1581"/>
      <c r="AP470" s="1582"/>
      <c r="AQ470" s="1583"/>
      <c r="AR470" s="1581"/>
      <c r="AS470" s="1584"/>
      <c r="AT470" s="1591" t="s">
        <v>1203</v>
      </c>
      <c r="AU470" s="1592"/>
      <c r="AV470" s="1593"/>
      <c r="AW470" s="1594"/>
      <c r="AX470" s="1594"/>
      <c r="AY470" s="1594"/>
      <c r="AZ470" s="1594"/>
      <c r="BA470" s="1594"/>
      <c r="BB470" s="1594"/>
      <c r="BC470" s="1594"/>
      <c r="BD470" s="1594"/>
      <c r="BE470" s="1594"/>
      <c r="BF470" s="1594"/>
      <c r="BG470" s="1594"/>
      <c r="BH470" s="1594"/>
      <c r="BI470" s="1594"/>
      <c r="BJ470" s="1595"/>
      <c r="BK470" s="1588"/>
      <c r="BL470" s="1588"/>
      <c r="BM470" s="1589"/>
      <c r="BN470" s="1590"/>
      <c r="BO470" s="1588"/>
      <c r="BP470" s="1588"/>
      <c r="BQ470" s="1588"/>
      <c r="BR470" s="1588"/>
      <c r="BS470" s="1589"/>
      <c r="BT470" s="1585"/>
      <c r="BU470" s="1585"/>
      <c r="BV470" s="1585"/>
      <c r="BW470" s="1585"/>
      <c r="BX470" s="1585"/>
      <c r="BY470" s="1585"/>
      <c r="BZ470" s="1585"/>
      <c r="CA470" s="1585"/>
      <c r="CB470" s="1585"/>
      <c r="CC470" s="1585"/>
      <c r="CD470" s="1585"/>
      <c r="CE470" s="1585"/>
      <c r="CH470" s="64" t="str">
        <f t="shared" si="7"/>
        <v/>
      </c>
    </row>
    <row r="471" spans="1:86" ht="19.5" customHeight="1" x14ac:dyDescent="0.2">
      <c r="A471" s="1579"/>
      <c r="B471" s="1579"/>
      <c r="C471" s="1579"/>
      <c r="D471" s="1579"/>
      <c r="E471" s="1579"/>
      <c r="F471" s="1579"/>
      <c r="G471" s="1579"/>
      <c r="H471" s="1579"/>
      <c r="I471" s="1579"/>
      <c r="J471" s="1579"/>
      <c r="K471" s="1579"/>
      <c r="L471" s="1580"/>
      <c r="M471" s="1580"/>
      <c r="N471" s="1580"/>
      <c r="O471" s="1581"/>
      <c r="P471" s="1581"/>
      <c r="Q471" s="1581"/>
      <c r="R471" s="1581"/>
      <c r="S471" s="1581"/>
      <c r="T471" s="1582"/>
      <c r="U471" s="1583"/>
      <c r="V471" s="1581"/>
      <c r="W471" s="1584"/>
      <c r="X471" s="1586"/>
      <c r="Y471" s="1587"/>
      <c r="Z471" s="1587"/>
      <c r="AA471" s="1587"/>
      <c r="AB471" s="1587"/>
      <c r="AC471" s="1587"/>
      <c r="AD471" s="1587"/>
      <c r="AE471" s="1587"/>
      <c r="AF471" s="1587"/>
      <c r="AG471" s="1587"/>
      <c r="AH471" s="1587"/>
      <c r="AI471" s="1587"/>
      <c r="AJ471" s="1587"/>
      <c r="AK471" s="1587"/>
      <c r="AL471" s="1587"/>
      <c r="AM471" s="1587"/>
      <c r="AN471" s="1581"/>
      <c r="AO471" s="1581"/>
      <c r="AP471" s="1582"/>
      <c r="AQ471" s="1583"/>
      <c r="AR471" s="1581"/>
      <c r="AS471" s="1584"/>
      <c r="AT471" s="1591" t="s">
        <v>1203</v>
      </c>
      <c r="AU471" s="1592"/>
      <c r="AV471" s="1593"/>
      <c r="AW471" s="1594"/>
      <c r="AX471" s="1594"/>
      <c r="AY471" s="1594"/>
      <c r="AZ471" s="1594"/>
      <c r="BA471" s="1594"/>
      <c r="BB471" s="1594"/>
      <c r="BC471" s="1594"/>
      <c r="BD471" s="1594"/>
      <c r="BE471" s="1594"/>
      <c r="BF471" s="1594"/>
      <c r="BG471" s="1594"/>
      <c r="BH471" s="1594"/>
      <c r="BI471" s="1594"/>
      <c r="BJ471" s="1595"/>
      <c r="BK471" s="1588"/>
      <c r="BL471" s="1588"/>
      <c r="BM471" s="1589"/>
      <c r="BN471" s="1590"/>
      <c r="BO471" s="1588"/>
      <c r="BP471" s="1588"/>
      <c r="BQ471" s="1588"/>
      <c r="BR471" s="1588"/>
      <c r="BS471" s="1589"/>
      <c r="BT471" s="1585"/>
      <c r="BU471" s="1585"/>
      <c r="BV471" s="1585"/>
      <c r="BW471" s="1585"/>
      <c r="BX471" s="1585"/>
      <c r="BY471" s="1585"/>
      <c r="BZ471" s="1585"/>
      <c r="CA471" s="1585"/>
      <c r="CB471" s="1585"/>
      <c r="CC471" s="1585"/>
      <c r="CD471" s="1585"/>
      <c r="CE471" s="1585"/>
      <c r="CH471" s="64" t="str">
        <f t="shared" si="7"/>
        <v/>
      </c>
    </row>
    <row r="472" spans="1:86" ht="19.5" customHeight="1" x14ac:dyDescent="0.2">
      <c r="A472" s="1579"/>
      <c r="B472" s="1579"/>
      <c r="C472" s="1579"/>
      <c r="D472" s="1579"/>
      <c r="E472" s="1579"/>
      <c r="F472" s="1579"/>
      <c r="G472" s="1579"/>
      <c r="H472" s="1579"/>
      <c r="I472" s="1579"/>
      <c r="J472" s="1579"/>
      <c r="K472" s="1579"/>
      <c r="L472" s="1580"/>
      <c r="M472" s="1580"/>
      <c r="N472" s="1580"/>
      <c r="O472" s="1581"/>
      <c r="P472" s="1581"/>
      <c r="Q472" s="1581"/>
      <c r="R472" s="1581"/>
      <c r="S472" s="1581"/>
      <c r="T472" s="1582"/>
      <c r="U472" s="1583"/>
      <c r="V472" s="1581"/>
      <c r="W472" s="1584"/>
      <c r="X472" s="1586"/>
      <c r="Y472" s="1587"/>
      <c r="Z472" s="1587"/>
      <c r="AA472" s="1587"/>
      <c r="AB472" s="1587"/>
      <c r="AC472" s="1587"/>
      <c r="AD472" s="1587"/>
      <c r="AE472" s="1587"/>
      <c r="AF472" s="1587"/>
      <c r="AG472" s="1587"/>
      <c r="AH472" s="1587"/>
      <c r="AI472" s="1587"/>
      <c r="AJ472" s="1587"/>
      <c r="AK472" s="1587"/>
      <c r="AL472" s="1587"/>
      <c r="AM472" s="1587"/>
      <c r="AN472" s="1581"/>
      <c r="AO472" s="1581"/>
      <c r="AP472" s="1582"/>
      <c r="AQ472" s="1583"/>
      <c r="AR472" s="1581"/>
      <c r="AS472" s="1584"/>
      <c r="AT472" s="1591" t="s">
        <v>1203</v>
      </c>
      <c r="AU472" s="1592"/>
      <c r="AV472" s="1593"/>
      <c r="AW472" s="1594"/>
      <c r="AX472" s="1594"/>
      <c r="AY472" s="1594"/>
      <c r="AZ472" s="1594"/>
      <c r="BA472" s="1594"/>
      <c r="BB472" s="1594"/>
      <c r="BC472" s="1594"/>
      <c r="BD472" s="1594"/>
      <c r="BE472" s="1594"/>
      <c r="BF472" s="1594"/>
      <c r="BG472" s="1594"/>
      <c r="BH472" s="1594"/>
      <c r="BI472" s="1594"/>
      <c r="BJ472" s="1595"/>
      <c r="BK472" s="1588"/>
      <c r="BL472" s="1588"/>
      <c r="BM472" s="1589"/>
      <c r="BN472" s="1590"/>
      <c r="BO472" s="1588"/>
      <c r="BP472" s="1588"/>
      <c r="BQ472" s="1588"/>
      <c r="BR472" s="1588"/>
      <c r="BS472" s="1589"/>
      <c r="BT472" s="1585"/>
      <c r="BU472" s="1585"/>
      <c r="BV472" s="1585"/>
      <c r="BW472" s="1585"/>
      <c r="BX472" s="1585"/>
      <c r="BY472" s="1585"/>
      <c r="BZ472" s="1585"/>
      <c r="CA472" s="1585"/>
      <c r="CB472" s="1585"/>
      <c r="CC472" s="1585"/>
      <c r="CD472" s="1585"/>
      <c r="CE472" s="1585"/>
      <c r="CH472" s="64" t="str">
        <f t="shared" si="7"/>
        <v/>
      </c>
    </row>
    <row r="473" spans="1:86" ht="19.5" customHeight="1" x14ac:dyDescent="0.2">
      <c r="A473" s="1579"/>
      <c r="B473" s="1579"/>
      <c r="C473" s="1579"/>
      <c r="D473" s="1579"/>
      <c r="E473" s="1579"/>
      <c r="F473" s="1579"/>
      <c r="G473" s="1579"/>
      <c r="H473" s="1579"/>
      <c r="I473" s="1579"/>
      <c r="J473" s="1579"/>
      <c r="K473" s="1579"/>
      <c r="L473" s="1580"/>
      <c r="M473" s="1580"/>
      <c r="N473" s="1580"/>
      <c r="O473" s="1581"/>
      <c r="P473" s="1581"/>
      <c r="Q473" s="1581"/>
      <c r="R473" s="1581"/>
      <c r="S473" s="1581"/>
      <c r="T473" s="1582"/>
      <c r="U473" s="1583"/>
      <c r="V473" s="1581"/>
      <c r="W473" s="1584"/>
      <c r="X473" s="1586"/>
      <c r="Y473" s="1587"/>
      <c r="Z473" s="1587"/>
      <c r="AA473" s="1587"/>
      <c r="AB473" s="1587"/>
      <c r="AC473" s="1587"/>
      <c r="AD473" s="1587"/>
      <c r="AE473" s="1587"/>
      <c r="AF473" s="1587"/>
      <c r="AG473" s="1587"/>
      <c r="AH473" s="1587"/>
      <c r="AI473" s="1587"/>
      <c r="AJ473" s="1587"/>
      <c r="AK473" s="1587"/>
      <c r="AL473" s="1587"/>
      <c r="AM473" s="1587"/>
      <c r="AN473" s="1581"/>
      <c r="AO473" s="1581"/>
      <c r="AP473" s="1582"/>
      <c r="AQ473" s="1583"/>
      <c r="AR473" s="1581"/>
      <c r="AS473" s="1584"/>
      <c r="AT473" s="1591" t="s">
        <v>1203</v>
      </c>
      <c r="AU473" s="1592"/>
      <c r="AV473" s="1593"/>
      <c r="AW473" s="1594"/>
      <c r="AX473" s="1594"/>
      <c r="AY473" s="1594"/>
      <c r="AZ473" s="1594"/>
      <c r="BA473" s="1594"/>
      <c r="BB473" s="1594"/>
      <c r="BC473" s="1594"/>
      <c r="BD473" s="1594"/>
      <c r="BE473" s="1594"/>
      <c r="BF473" s="1594"/>
      <c r="BG473" s="1594"/>
      <c r="BH473" s="1594"/>
      <c r="BI473" s="1594"/>
      <c r="BJ473" s="1595"/>
      <c r="BK473" s="1588"/>
      <c r="BL473" s="1588"/>
      <c r="BM473" s="1589"/>
      <c r="BN473" s="1590"/>
      <c r="BO473" s="1588"/>
      <c r="BP473" s="1588"/>
      <c r="BQ473" s="1588"/>
      <c r="BR473" s="1588"/>
      <c r="BS473" s="1589"/>
      <c r="BT473" s="1585"/>
      <c r="BU473" s="1585"/>
      <c r="BV473" s="1585"/>
      <c r="BW473" s="1585"/>
      <c r="BX473" s="1585"/>
      <c r="BY473" s="1585"/>
      <c r="BZ473" s="1585"/>
      <c r="CA473" s="1585"/>
      <c r="CB473" s="1585"/>
      <c r="CC473" s="1585"/>
      <c r="CD473" s="1585"/>
      <c r="CE473" s="1585"/>
      <c r="CH473" s="64" t="str">
        <f t="shared" si="7"/>
        <v/>
      </c>
    </row>
    <row r="474" spans="1:86" ht="19.5" customHeight="1" x14ac:dyDescent="0.2">
      <c r="A474" s="1602"/>
      <c r="B474" s="1602"/>
      <c r="C474" s="1602"/>
      <c r="D474" s="1602"/>
      <c r="E474" s="1602"/>
      <c r="F474" s="1602"/>
      <c r="G474" s="1602"/>
      <c r="H474" s="1602"/>
      <c r="I474" s="1602"/>
      <c r="J474" s="1602"/>
      <c r="K474" s="1602"/>
      <c r="L474" s="1599"/>
      <c r="M474" s="1599"/>
      <c r="N474" s="1599"/>
      <c r="O474" s="1597"/>
      <c r="P474" s="1597"/>
      <c r="Q474" s="1597"/>
      <c r="R474" s="1597"/>
      <c r="S474" s="1597"/>
      <c r="T474" s="1600"/>
      <c r="U474" s="1596"/>
      <c r="V474" s="1597"/>
      <c r="W474" s="1598"/>
      <c r="X474" s="1586"/>
      <c r="Y474" s="1587"/>
      <c r="Z474" s="1587"/>
      <c r="AA474" s="1587"/>
      <c r="AB474" s="1587"/>
      <c r="AC474" s="1587"/>
      <c r="AD474" s="1587"/>
      <c r="AE474" s="1587"/>
      <c r="AF474" s="1587"/>
      <c r="AG474" s="1587"/>
      <c r="AH474" s="1587"/>
      <c r="AI474" s="1587"/>
      <c r="AJ474" s="1587"/>
      <c r="AK474" s="1587"/>
      <c r="AL474" s="1587"/>
      <c r="AM474" s="1587"/>
      <c r="AN474" s="1597"/>
      <c r="AO474" s="1597"/>
      <c r="AP474" s="1600"/>
      <c r="AQ474" s="1596"/>
      <c r="AR474" s="1597"/>
      <c r="AS474" s="1598"/>
      <c r="AT474" s="1591" t="s">
        <v>1203</v>
      </c>
      <c r="AU474" s="1592"/>
      <c r="AV474" s="1593"/>
      <c r="AW474" s="1594"/>
      <c r="AX474" s="1594"/>
      <c r="AY474" s="1594"/>
      <c r="AZ474" s="1594"/>
      <c r="BA474" s="1594"/>
      <c r="BB474" s="1594"/>
      <c r="BC474" s="1594"/>
      <c r="BD474" s="1594"/>
      <c r="BE474" s="1594"/>
      <c r="BF474" s="1594"/>
      <c r="BG474" s="1594"/>
      <c r="BH474" s="1594"/>
      <c r="BI474" s="1594"/>
      <c r="BJ474" s="1595"/>
      <c r="BK474" s="1603"/>
      <c r="BL474" s="1603"/>
      <c r="BM474" s="1604"/>
      <c r="BN474" s="1605"/>
      <c r="BO474" s="1603"/>
      <c r="BP474" s="1603"/>
      <c r="BQ474" s="1603"/>
      <c r="BR474" s="1603"/>
      <c r="BS474" s="1604"/>
      <c r="BT474" s="1601"/>
      <c r="BU474" s="1601"/>
      <c r="BV474" s="1601"/>
      <c r="BW474" s="1601"/>
      <c r="BX474" s="1601"/>
      <c r="BY474" s="1601"/>
      <c r="BZ474" s="1601"/>
      <c r="CA474" s="1601"/>
      <c r="CB474" s="1601"/>
      <c r="CC474" s="1601"/>
      <c r="CD474" s="1601"/>
      <c r="CE474" s="1601"/>
      <c r="CH474" s="64" t="str">
        <f t="shared" si="7"/>
        <v/>
      </c>
    </row>
    <row r="475" spans="1:86" ht="19.5" customHeight="1" x14ac:dyDescent="0.2">
      <c r="A475" s="1579"/>
      <c r="B475" s="1579"/>
      <c r="C475" s="1579"/>
      <c r="D475" s="1579"/>
      <c r="E475" s="1579"/>
      <c r="F475" s="1579"/>
      <c r="G475" s="1579"/>
      <c r="H475" s="1579"/>
      <c r="I475" s="1579"/>
      <c r="J475" s="1579"/>
      <c r="K475" s="1579"/>
      <c r="L475" s="1580"/>
      <c r="M475" s="1580"/>
      <c r="N475" s="1580"/>
      <c r="O475" s="1581"/>
      <c r="P475" s="1581"/>
      <c r="Q475" s="1581"/>
      <c r="R475" s="1581"/>
      <c r="S475" s="1581"/>
      <c r="T475" s="1582"/>
      <c r="U475" s="1583"/>
      <c r="V475" s="1581"/>
      <c r="W475" s="1584"/>
      <c r="X475" s="1586"/>
      <c r="Y475" s="1587"/>
      <c r="Z475" s="1587"/>
      <c r="AA475" s="1587"/>
      <c r="AB475" s="1587"/>
      <c r="AC475" s="1587"/>
      <c r="AD475" s="1587"/>
      <c r="AE475" s="1587"/>
      <c r="AF475" s="1587"/>
      <c r="AG475" s="1587"/>
      <c r="AH475" s="1587"/>
      <c r="AI475" s="1587"/>
      <c r="AJ475" s="1587"/>
      <c r="AK475" s="1587"/>
      <c r="AL475" s="1587"/>
      <c r="AM475" s="1587"/>
      <c r="AN475" s="1581"/>
      <c r="AO475" s="1581"/>
      <c r="AP475" s="1582"/>
      <c r="AQ475" s="1583"/>
      <c r="AR475" s="1581"/>
      <c r="AS475" s="1584"/>
      <c r="AT475" s="1591" t="s">
        <v>1203</v>
      </c>
      <c r="AU475" s="1592"/>
      <c r="AV475" s="1593"/>
      <c r="AW475" s="1594"/>
      <c r="AX475" s="1594"/>
      <c r="AY475" s="1594"/>
      <c r="AZ475" s="1594"/>
      <c r="BA475" s="1594"/>
      <c r="BB475" s="1594"/>
      <c r="BC475" s="1594"/>
      <c r="BD475" s="1594"/>
      <c r="BE475" s="1594"/>
      <c r="BF475" s="1594"/>
      <c r="BG475" s="1594"/>
      <c r="BH475" s="1594"/>
      <c r="BI475" s="1594"/>
      <c r="BJ475" s="1595"/>
      <c r="BK475" s="1588"/>
      <c r="BL475" s="1588"/>
      <c r="BM475" s="1589"/>
      <c r="BN475" s="1590"/>
      <c r="BO475" s="1588"/>
      <c r="BP475" s="1588"/>
      <c r="BQ475" s="1588"/>
      <c r="BR475" s="1588"/>
      <c r="BS475" s="1589"/>
      <c r="BT475" s="1585"/>
      <c r="BU475" s="1585"/>
      <c r="BV475" s="1585"/>
      <c r="BW475" s="1585"/>
      <c r="BX475" s="1585"/>
      <c r="BY475" s="1585"/>
      <c r="BZ475" s="1585"/>
      <c r="CA475" s="1585"/>
      <c r="CB475" s="1585"/>
      <c r="CC475" s="1585"/>
      <c r="CD475" s="1585"/>
      <c r="CE475" s="1585"/>
      <c r="CH475" s="64" t="str">
        <f t="shared" si="7"/>
        <v/>
      </c>
    </row>
    <row r="476" spans="1:86" ht="19.5" customHeight="1" x14ac:dyDescent="0.2">
      <c r="A476" s="1579"/>
      <c r="B476" s="1579"/>
      <c r="C476" s="1579"/>
      <c r="D476" s="1579"/>
      <c r="E476" s="1579"/>
      <c r="F476" s="1579"/>
      <c r="G476" s="1579"/>
      <c r="H476" s="1579"/>
      <c r="I476" s="1579"/>
      <c r="J476" s="1579"/>
      <c r="K476" s="1579"/>
      <c r="L476" s="1580"/>
      <c r="M476" s="1580"/>
      <c r="N476" s="1580"/>
      <c r="O476" s="1581"/>
      <c r="P476" s="1581"/>
      <c r="Q476" s="1581"/>
      <c r="R476" s="1581"/>
      <c r="S476" s="1581"/>
      <c r="T476" s="1582"/>
      <c r="U476" s="1583"/>
      <c r="V476" s="1581"/>
      <c r="W476" s="1584"/>
      <c r="X476" s="1586"/>
      <c r="Y476" s="1587"/>
      <c r="Z476" s="1587"/>
      <c r="AA476" s="1587"/>
      <c r="AB476" s="1587"/>
      <c r="AC476" s="1587"/>
      <c r="AD476" s="1587"/>
      <c r="AE476" s="1587"/>
      <c r="AF476" s="1587"/>
      <c r="AG476" s="1587"/>
      <c r="AH476" s="1587"/>
      <c r="AI476" s="1587"/>
      <c r="AJ476" s="1587"/>
      <c r="AK476" s="1587"/>
      <c r="AL476" s="1587"/>
      <c r="AM476" s="1587"/>
      <c r="AN476" s="1581"/>
      <c r="AO476" s="1581"/>
      <c r="AP476" s="1582"/>
      <c r="AQ476" s="1583"/>
      <c r="AR476" s="1581"/>
      <c r="AS476" s="1584"/>
      <c r="AT476" s="1591" t="s">
        <v>1203</v>
      </c>
      <c r="AU476" s="1592"/>
      <c r="AV476" s="1593"/>
      <c r="AW476" s="1594"/>
      <c r="AX476" s="1594"/>
      <c r="AY476" s="1594"/>
      <c r="AZ476" s="1594"/>
      <c r="BA476" s="1594"/>
      <c r="BB476" s="1594"/>
      <c r="BC476" s="1594"/>
      <c r="BD476" s="1594"/>
      <c r="BE476" s="1594"/>
      <c r="BF476" s="1594"/>
      <c r="BG476" s="1594"/>
      <c r="BH476" s="1594"/>
      <c r="BI476" s="1594"/>
      <c r="BJ476" s="1595"/>
      <c r="BK476" s="1588"/>
      <c r="BL476" s="1588"/>
      <c r="BM476" s="1589"/>
      <c r="BN476" s="1590"/>
      <c r="BO476" s="1588"/>
      <c r="BP476" s="1588"/>
      <c r="BQ476" s="1588"/>
      <c r="BR476" s="1588"/>
      <c r="BS476" s="1589"/>
      <c r="BT476" s="1585"/>
      <c r="BU476" s="1585"/>
      <c r="BV476" s="1585"/>
      <c r="BW476" s="1585"/>
      <c r="BX476" s="1585"/>
      <c r="BY476" s="1585"/>
      <c r="BZ476" s="1585"/>
      <c r="CA476" s="1585"/>
      <c r="CB476" s="1585"/>
      <c r="CC476" s="1585"/>
      <c r="CD476" s="1585"/>
      <c r="CE476" s="1585"/>
      <c r="CH476" s="64" t="str">
        <f t="shared" si="7"/>
        <v/>
      </c>
    </row>
    <row r="477" spans="1:86" ht="19.5" customHeight="1" x14ac:dyDescent="0.2">
      <c r="A477" s="1579"/>
      <c r="B477" s="1579"/>
      <c r="C477" s="1579"/>
      <c r="D477" s="1579"/>
      <c r="E477" s="1579"/>
      <c r="F477" s="1579"/>
      <c r="G477" s="1579"/>
      <c r="H477" s="1579"/>
      <c r="I477" s="1579"/>
      <c r="J477" s="1579"/>
      <c r="K477" s="1579"/>
      <c r="L477" s="1580"/>
      <c r="M477" s="1580"/>
      <c r="N477" s="1580"/>
      <c r="O477" s="1581"/>
      <c r="P477" s="1581"/>
      <c r="Q477" s="1581"/>
      <c r="R477" s="1581"/>
      <c r="S477" s="1581"/>
      <c r="T477" s="1582"/>
      <c r="U477" s="1583"/>
      <c r="V477" s="1581"/>
      <c r="W477" s="1584"/>
      <c r="X477" s="1586"/>
      <c r="Y477" s="1587"/>
      <c r="Z477" s="1587"/>
      <c r="AA477" s="1587"/>
      <c r="AB477" s="1587"/>
      <c r="AC477" s="1587"/>
      <c r="AD477" s="1587"/>
      <c r="AE477" s="1587"/>
      <c r="AF477" s="1587"/>
      <c r="AG477" s="1587"/>
      <c r="AH477" s="1587"/>
      <c r="AI477" s="1587"/>
      <c r="AJ477" s="1587"/>
      <c r="AK477" s="1587"/>
      <c r="AL477" s="1587"/>
      <c r="AM477" s="1587"/>
      <c r="AN477" s="1581"/>
      <c r="AO477" s="1581"/>
      <c r="AP477" s="1582"/>
      <c r="AQ477" s="1583"/>
      <c r="AR477" s="1581"/>
      <c r="AS477" s="1584"/>
      <c r="AT477" s="1591" t="s">
        <v>1203</v>
      </c>
      <c r="AU477" s="1592"/>
      <c r="AV477" s="1593"/>
      <c r="AW477" s="1594"/>
      <c r="AX477" s="1594"/>
      <c r="AY477" s="1594"/>
      <c r="AZ477" s="1594"/>
      <c r="BA477" s="1594"/>
      <c r="BB477" s="1594"/>
      <c r="BC477" s="1594"/>
      <c r="BD477" s="1594"/>
      <c r="BE477" s="1594"/>
      <c r="BF477" s="1594"/>
      <c r="BG477" s="1594"/>
      <c r="BH477" s="1594"/>
      <c r="BI477" s="1594"/>
      <c r="BJ477" s="1595"/>
      <c r="BK477" s="1588"/>
      <c r="BL477" s="1588"/>
      <c r="BM477" s="1589"/>
      <c r="BN477" s="1590"/>
      <c r="BO477" s="1588"/>
      <c r="BP477" s="1588"/>
      <c r="BQ477" s="1588"/>
      <c r="BR477" s="1588"/>
      <c r="BS477" s="1589"/>
      <c r="BT477" s="1585"/>
      <c r="BU477" s="1585"/>
      <c r="BV477" s="1585"/>
      <c r="BW477" s="1585"/>
      <c r="BX477" s="1585"/>
      <c r="BY477" s="1585"/>
      <c r="BZ477" s="1585"/>
      <c r="CA477" s="1585"/>
      <c r="CB477" s="1585"/>
      <c r="CC477" s="1585"/>
      <c r="CD477" s="1585"/>
      <c r="CE477" s="1585"/>
      <c r="CH477" s="64" t="str">
        <f t="shared" si="7"/>
        <v/>
      </c>
    </row>
    <row r="478" spans="1:86" ht="19.5" customHeight="1" x14ac:dyDescent="0.2">
      <c r="A478" s="1579"/>
      <c r="B478" s="1579"/>
      <c r="C478" s="1579"/>
      <c r="D478" s="1579"/>
      <c r="E478" s="1579"/>
      <c r="F478" s="1579"/>
      <c r="G478" s="1579"/>
      <c r="H478" s="1579"/>
      <c r="I478" s="1579"/>
      <c r="J478" s="1579"/>
      <c r="K478" s="1579"/>
      <c r="L478" s="1580"/>
      <c r="M478" s="1580"/>
      <c r="N478" s="1580"/>
      <c r="O478" s="1581"/>
      <c r="P478" s="1581"/>
      <c r="Q478" s="1581"/>
      <c r="R478" s="1581"/>
      <c r="S478" s="1581"/>
      <c r="T478" s="1582"/>
      <c r="U478" s="1583"/>
      <c r="V478" s="1581"/>
      <c r="W478" s="1584"/>
      <c r="X478" s="1586"/>
      <c r="Y478" s="1587"/>
      <c r="Z478" s="1587"/>
      <c r="AA478" s="1587"/>
      <c r="AB478" s="1587"/>
      <c r="AC478" s="1587"/>
      <c r="AD478" s="1587"/>
      <c r="AE478" s="1587"/>
      <c r="AF478" s="1587"/>
      <c r="AG478" s="1587"/>
      <c r="AH478" s="1587"/>
      <c r="AI478" s="1587"/>
      <c r="AJ478" s="1587"/>
      <c r="AK478" s="1587"/>
      <c r="AL478" s="1587"/>
      <c r="AM478" s="1587"/>
      <c r="AN478" s="1581"/>
      <c r="AO478" s="1581"/>
      <c r="AP478" s="1582"/>
      <c r="AQ478" s="1583"/>
      <c r="AR478" s="1581"/>
      <c r="AS478" s="1584"/>
      <c r="AT478" s="1591" t="s">
        <v>1203</v>
      </c>
      <c r="AU478" s="1592"/>
      <c r="AV478" s="1593"/>
      <c r="AW478" s="1594"/>
      <c r="AX478" s="1594"/>
      <c r="AY478" s="1594"/>
      <c r="AZ478" s="1594"/>
      <c r="BA478" s="1594"/>
      <c r="BB478" s="1594"/>
      <c r="BC478" s="1594"/>
      <c r="BD478" s="1594"/>
      <c r="BE478" s="1594"/>
      <c r="BF478" s="1594"/>
      <c r="BG478" s="1594"/>
      <c r="BH478" s="1594"/>
      <c r="BI478" s="1594"/>
      <c r="BJ478" s="1595"/>
      <c r="BK478" s="1588"/>
      <c r="BL478" s="1588"/>
      <c r="BM478" s="1589"/>
      <c r="BN478" s="1590"/>
      <c r="BO478" s="1588"/>
      <c r="BP478" s="1588"/>
      <c r="BQ478" s="1588"/>
      <c r="BR478" s="1588"/>
      <c r="BS478" s="1589"/>
      <c r="BT478" s="1585"/>
      <c r="BU478" s="1585"/>
      <c r="BV478" s="1585"/>
      <c r="BW478" s="1585"/>
      <c r="BX478" s="1585"/>
      <c r="BY478" s="1585"/>
      <c r="BZ478" s="1585"/>
      <c r="CA478" s="1585"/>
      <c r="CB478" s="1585"/>
      <c r="CC478" s="1585"/>
      <c r="CD478" s="1585"/>
      <c r="CE478" s="1585"/>
      <c r="CH478" s="64" t="str">
        <f t="shared" si="7"/>
        <v/>
      </c>
    </row>
    <row r="479" spans="1:86" ht="19.5" customHeight="1" x14ac:dyDescent="0.2">
      <c r="A479" s="1579"/>
      <c r="B479" s="1579"/>
      <c r="C479" s="1579"/>
      <c r="D479" s="1579"/>
      <c r="E479" s="1579"/>
      <c r="F479" s="1579"/>
      <c r="G479" s="1579"/>
      <c r="H479" s="1579"/>
      <c r="I479" s="1579"/>
      <c r="J479" s="1579"/>
      <c r="K479" s="1579"/>
      <c r="L479" s="1580"/>
      <c r="M479" s="1580"/>
      <c r="N479" s="1580"/>
      <c r="O479" s="1581"/>
      <c r="P479" s="1581"/>
      <c r="Q479" s="1581"/>
      <c r="R479" s="1581"/>
      <c r="S479" s="1581"/>
      <c r="T479" s="1582"/>
      <c r="U479" s="1583"/>
      <c r="V479" s="1581"/>
      <c r="W479" s="1584"/>
      <c r="X479" s="1586"/>
      <c r="Y479" s="1587"/>
      <c r="Z479" s="1587"/>
      <c r="AA479" s="1587"/>
      <c r="AB479" s="1587"/>
      <c r="AC479" s="1587"/>
      <c r="AD479" s="1587"/>
      <c r="AE479" s="1587"/>
      <c r="AF479" s="1587"/>
      <c r="AG479" s="1587"/>
      <c r="AH479" s="1587"/>
      <c r="AI479" s="1587"/>
      <c r="AJ479" s="1587"/>
      <c r="AK479" s="1587"/>
      <c r="AL479" s="1587"/>
      <c r="AM479" s="1587"/>
      <c r="AN479" s="1581"/>
      <c r="AO479" s="1581"/>
      <c r="AP479" s="1582"/>
      <c r="AQ479" s="1583"/>
      <c r="AR479" s="1581"/>
      <c r="AS479" s="1584"/>
      <c r="AT479" s="1591" t="s">
        <v>1203</v>
      </c>
      <c r="AU479" s="1592"/>
      <c r="AV479" s="1593"/>
      <c r="AW479" s="1594"/>
      <c r="AX479" s="1594"/>
      <c r="AY479" s="1594"/>
      <c r="AZ479" s="1594"/>
      <c r="BA479" s="1594"/>
      <c r="BB479" s="1594"/>
      <c r="BC479" s="1594"/>
      <c r="BD479" s="1594"/>
      <c r="BE479" s="1594"/>
      <c r="BF479" s="1594"/>
      <c r="BG479" s="1594"/>
      <c r="BH479" s="1594"/>
      <c r="BI479" s="1594"/>
      <c r="BJ479" s="1595"/>
      <c r="BK479" s="1588"/>
      <c r="BL479" s="1588"/>
      <c r="BM479" s="1589"/>
      <c r="BN479" s="1590"/>
      <c r="BO479" s="1588"/>
      <c r="BP479" s="1588"/>
      <c r="BQ479" s="1588"/>
      <c r="BR479" s="1588"/>
      <c r="BS479" s="1589"/>
      <c r="BT479" s="1585"/>
      <c r="BU479" s="1585"/>
      <c r="BV479" s="1585"/>
      <c r="BW479" s="1585"/>
      <c r="BX479" s="1585"/>
      <c r="BY479" s="1585"/>
      <c r="BZ479" s="1585"/>
      <c r="CA479" s="1585"/>
      <c r="CB479" s="1585"/>
      <c r="CC479" s="1585"/>
      <c r="CD479" s="1585"/>
      <c r="CE479" s="1585"/>
      <c r="CH479" s="64" t="str">
        <f t="shared" si="7"/>
        <v/>
      </c>
    </row>
    <row r="480" spans="1:86" ht="19.5" customHeight="1" x14ac:dyDescent="0.2">
      <c r="A480" s="1579"/>
      <c r="B480" s="1579"/>
      <c r="C480" s="1579"/>
      <c r="D480" s="1579"/>
      <c r="E480" s="1579"/>
      <c r="F480" s="1579"/>
      <c r="G480" s="1579"/>
      <c r="H480" s="1579"/>
      <c r="I480" s="1579"/>
      <c r="J480" s="1579"/>
      <c r="K480" s="1579"/>
      <c r="L480" s="1580"/>
      <c r="M480" s="1580"/>
      <c r="N480" s="1580"/>
      <c r="O480" s="1581"/>
      <c r="P480" s="1581"/>
      <c r="Q480" s="1581"/>
      <c r="R480" s="1581"/>
      <c r="S480" s="1581"/>
      <c r="T480" s="1582"/>
      <c r="U480" s="1583"/>
      <c r="V480" s="1581"/>
      <c r="W480" s="1584"/>
      <c r="X480" s="1586"/>
      <c r="Y480" s="1587"/>
      <c r="Z480" s="1587"/>
      <c r="AA480" s="1587"/>
      <c r="AB480" s="1587"/>
      <c r="AC480" s="1587"/>
      <c r="AD480" s="1587"/>
      <c r="AE480" s="1587"/>
      <c r="AF480" s="1587"/>
      <c r="AG480" s="1587"/>
      <c r="AH480" s="1587"/>
      <c r="AI480" s="1587"/>
      <c r="AJ480" s="1587"/>
      <c r="AK480" s="1587"/>
      <c r="AL480" s="1587"/>
      <c r="AM480" s="1587"/>
      <c r="AN480" s="1581"/>
      <c r="AO480" s="1581"/>
      <c r="AP480" s="1582"/>
      <c r="AQ480" s="1583"/>
      <c r="AR480" s="1581"/>
      <c r="AS480" s="1584"/>
      <c r="AT480" s="1591" t="s">
        <v>1203</v>
      </c>
      <c r="AU480" s="1592"/>
      <c r="AV480" s="1593"/>
      <c r="AW480" s="1594"/>
      <c r="AX480" s="1594"/>
      <c r="AY480" s="1594"/>
      <c r="AZ480" s="1594"/>
      <c r="BA480" s="1594"/>
      <c r="BB480" s="1594"/>
      <c r="BC480" s="1594"/>
      <c r="BD480" s="1594"/>
      <c r="BE480" s="1594"/>
      <c r="BF480" s="1594"/>
      <c r="BG480" s="1594"/>
      <c r="BH480" s="1594"/>
      <c r="BI480" s="1594"/>
      <c r="BJ480" s="1595"/>
      <c r="BK480" s="1588"/>
      <c r="BL480" s="1588"/>
      <c r="BM480" s="1589"/>
      <c r="BN480" s="1590"/>
      <c r="BO480" s="1588"/>
      <c r="BP480" s="1588"/>
      <c r="BQ480" s="1588"/>
      <c r="BR480" s="1588"/>
      <c r="BS480" s="1589"/>
      <c r="BT480" s="1585"/>
      <c r="BU480" s="1585"/>
      <c r="BV480" s="1585"/>
      <c r="BW480" s="1585"/>
      <c r="BX480" s="1585"/>
      <c r="BY480" s="1585"/>
      <c r="BZ480" s="1585"/>
      <c r="CA480" s="1585"/>
      <c r="CB480" s="1585"/>
      <c r="CC480" s="1585"/>
      <c r="CD480" s="1585"/>
      <c r="CE480" s="1585"/>
      <c r="CH480" s="64" t="str">
        <f t="shared" si="7"/>
        <v/>
      </c>
    </row>
    <row r="481" spans="1:86" ht="19.5" customHeight="1" x14ac:dyDescent="0.2">
      <c r="A481" s="1579"/>
      <c r="B481" s="1579"/>
      <c r="C481" s="1579"/>
      <c r="D481" s="1579"/>
      <c r="E481" s="1579"/>
      <c r="F481" s="1579"/>
      <c r="G481" s="1579"/>
      <c r="H481" s="1579"/>
      <c r="I481" s="1579"/>
      <c r="J481" s="1579"/>
      <c r="K481" s="1579"/>
      <c r="L481" s="1580"/>
      <c r="M481" s="1580"/>
      <c r="N481" s="1580"/>
      <c r="O481" s="1581"/>
      <c r="P481" s="1581"/>
      <c r="Q481" s="1581"/>
      <c r="R481" s="1581"/>
      <c r="S481" s="1581"/>
      <c r="T481" s="1582"/>
      <c r="U481" s="1583"/>
      <c r="V481" s="1581"/>
      <c r="W481" s="1584"/>
      <c r="X481" s="1586"/>
      <c r="Y481" s="1587"/>
      <c r="Z481" s="1587"/>
      <c r="AA481" s="1587"/>
      <c r="AB481" s="1587"/>
      <c r="AC481" s="1587"/>
      <c r="AD481" s="1587"/>
      <c r="AE481" s="1587"/>
      <c r="AF481" s="1587"/>
      <c r="AG481" s="1587"/>
      <c r="AH481" s="1587"/>
      <c r="AI481" s="1587"/>
      <c r="AJ481" s="1587"/>
      <c r="AK481" s="1587"/>
      <c r="AL481" s="1587"/>
      <c r="AM481" s="1587"/>
      <c r="AN481" s="1581"/>
      <c r="AO481" s="1581"/>
      <c r="AP481" s="1582"/>
      <c r="AQ481" s="1583"/>
      <c r="AR481" s="1581"/>
      <c r="AS481" s="1584"/>
      <c r="AT481" s="1591" t="s">
        <v>1203</v>
      </c>
      <c r="AU481" s="1592"/>
      <c r="AV481" s="1593"/>
      <c r="AW481" s="1594"/>
      <c r="AX481" s="1594"/>
      <c r="AY481" s="1594"/>
      <c r="AZ481" s="1594"/>
      <c r="BA481" s="1594"/>
      <c r="BB481" s="1594"/>
      <c r="BC481" s="1594"/>
      <c r="BD481" s="1594"/>
      <c r="BE481" s="1594"/>
      <c r="BF481" s="1594"/>
      <c r="BG481" s="1594"/>
      <c r="BH481" s="1594"/>
      <c r="BI481" s="1594"/>
      <c r="BJ481" s="1595"/>
      <c r="BK481" s="1588"/>
      <c r="BL481" s="1588"/>
      <c r="BM481" s="1589"/>
      <c r="BN481" s="1590"/>
      <c r="BO481" s="1588"/>
      <c r="BP481" s="1588"/>
      <c r="BQ481" s="1588"/>
      <c r="BR481" s="1588"/>
      <c r="BS481" s="1589"/>
      <c r="BT481" s="1585"/>
      <c r="BU481" s="1585"/>
      <c r="BV481" s="1585"/>
      <c r="BW481" s="1585"/>
      <c r="BX481" s="1585"/>
      <c r="BY481" s="1585"/>
      <c r="BZ481" s="1585"/>
      <c r="CA481" s="1585"/>
      <c r="CB481" s="1585"/>
      <c r="CC481" s="1585"/>
      <c r="CD481" s="1585"/>
      <c r="CE481" s="1585"/>
      <c r="CH481" s="64" t="str">
        <f t="shared" si="7"/>
        <v/>
      </c>
    </row>
    <row r="482" spans="1:86" ht="19.5" customHeight="1" x14ac:dyDescent="0.2">
      <c r="A482" s="1579"/>
      <c r="B482" s="1579"/>
      <c r="C482" s="1579"/>
      <c r="D482" s="1579"/>
      <c r="E482" s="1579"/>
      <c r="F482" s="1579"/>
      <c r="G482" s="1579"/>
      <c r="H482" s="1579"/>
      <c r="I482" s="1579"/>
      <c r="J482" s="1579"/>
      <c r="K482" s="1579"/>
      <c r="L482" s="1580"/>
      <c r="M482" s="1580"/>
      <c r="N482" s="1580"/>
      <c r="O482" s="1581"/>
      <c r="P482" s="1581"/>
      <c r="Q482" s="1581"/>
      <c r="R482" s="1581"/>
      <c r="S482" s="1581"/>
      <c r="T482" s="1582"/>
      <c r="U482" s="1583"/>
      <c r="V482" s="1581"/>
      <c r="W482" s="1584"/>
      <c r="X482" s="1586"/>
      <c r="Y482" s="1587"/>
      <c r="Z482" s="1587"/>
      <c r="AA482" s="1587"/>
      <c r="AB482" s="1587"/>
      <c r="AC482" s="1587"/>
      <c r="AD482" s="1587"/>
      <c r="AE482" s="1587"/>
      <c r="AF482" s="1587"/>
      <c r="AG482" s="1587"/>
      <c r="AH482" s="1587"/>
      <c r="AI482" s="1587"/>
      <c r="AJ482" s="1587"/>
      <c r="AK482" s="1587"/>
      <c r="AL482" s="1587"/>
      <c r="AM482" s="1587"/>
      <c r="AN482" s="1581"/>
      <c r="AO482" s="1581"/>
      <c r="AP482" s="1582"/>
      <c r="AQ482" s="1583"/>
      <c r="AR482" s="1581"/>
      <c r="AS482" s="1584"/>
      <c r="AT482" s="1591" t="s">
        <v>1203</v>
      </c>
      <c r="AU482" s="1592"/>
      <c r="AV482" s="1593"/>
      <c r="AW482" s="1594"/>
      <c r="AX482" s="1594"/>
      <c r="AY482" s="1594"/>
      <c r="AZ482" s="1594"/>
      <c r="BA482" s="1594"/>
      <c r="BB482" s="1594"/>
      <c r="BC482" s="1594"/>
      <c r="BD482" s="1594"/>
      <c r="BE482" s="1594"/>
      <c r="BF482" s="1594"/>
      <c r="BG482" s="1594"/>
      <c r="BH482" s="1594"/>
      <c r="BI482" s="1594"/>
      <c r="BJ482" s="1595"/>
      <c r="BK482" s="1588"/>
      <c r="BL482" s="1588"/>
      <c r="BM482" s="1589"/>
      <c r="BN482" s="1590"/>
      <c r="BO482" s="1588"/>
      <c r="BP482" s="1588"/>
      <c r="BQ482" s="1588"/>
      <c r="BR482" s="1588"/>
      <c r="BS482" s="1589"/>
      <c r="BT482" s="1585"/>
      <c r="BU482" s="1585"/>
      <c r="BV482" s="1585"/>
      <c r="BW482" s="1585"/>
      <c r="BX482" s="1585"/>
      <c r="BY482" s="1585"/>
      <c r="BZ482" s="1585"/>
      <c r="CA482" s="1585"/>
      <c r="CB482" s="1585"/>
      <c r="CC482" s="1585"/>
      <c r="CD482" s="1585"/>
      <c r="CE482" s="1585"/>
      <c r="CH482" s="64" t="str">
        <f t="shared" si="7"/>
        <v/>
      </c>
    </row>
    <row r="483" spans="1:86" ht="19.5" customHeight="1" x14ac:dyDescent="0.2">
      <c r="A483" s="1579"/>
      <c r="B483" s="1579"/>
      <c r="C483" s="1579"/>
      <c r="D483" s="1579"/>
      <c r="E483" s="1579"/>
      <c r="F483" s="1579"/>
      <c r="G483" s="1579"/>
      <c r="H483" s="1579"/>
      <c r="I483" s="1579"/>
      <c r="J483" s="1579"/>
      <c r="K483" s="1579"/>
      <c r="L483" s="1580"/>
      <c r="M483" s="1580"/>
      <c r="N483" s="1580"/>
      <c r="O483" s="1581"/>
      <c r="P483" s="1581"/>
      <c r="Q483" s="1581"/>
      <c r="R483" s="1581"/>
      <c r="S483" s="1581"/>
      <c r="T483" s="1582"/>
      <c r="U483" s="1583"/>
      <c r="V483" s="1581"/>
      <c r="W483" s="1584"/>
      <c r="X483" s="1586"/>
      <c r="Y483" s="1587"/>
      <c r="Z483" s="1587"/>
      <c r="AA483" s="1587"/>
      <c r="AB483" s="1587"/>
      <c r="AC483" s="1587"/>
      <c r="AD483" s="1587"/>
      <c r="AE483" s="1587"/>
      <c r="AF483" s="1587"/>
      <c r="AG483" s="1587"/>
      <c r="AH483" s="1587"/>
      <c r="AI483" s="1587"/>
      <c r="AJ483" s="1587"/>
      <c r="AK483" s="1587"/>
      <c r="AL483" s="1587"/>
      <c r="AM483" s="1587"/>
      <c r="AN483" s="1581"/>
      <c r="AO483" s="1581"/>
      <c r="AP483" s="1582"/>
      <c r="AQ483" s="1583"/>
      <c r="AR483" s="1581"/>
      <c r="AS483" s="1584"/>
      <c r="AT483" s="1591" t="s">
        <v>1203</v>
      </c>
      <c r="AU483" s="1592"/>
      <c r="AV483" s="1593"/>
      <c r="AW483" s="1594"/>
      <c r="AX483" s="1594"/>
      <c r="AY483" s="1594"/>
      <c r="AZ483" s="1594"/>
      <c r="BA483" s="1594"/>
      <c r="BB483" s="1594"/>
      <c r="BC483" s="1594"/>
      <c r="BD483" s="1594"/>
      <c r="BE483" s="1594"/>
      <c r="BF483" s="1594"/>
      <c r="BG483" s="1594"/>
      <c r="BH483" s="1594"/>
      <c r="BI483" s="1594"/>
      <c r="BJ483" s="1595"/>
      <c r="BK483" s="1588"/>
      <c r="BL483" s="1588"/>
      <c r="BM483" s="1589"/>
      <c r="BN483" s="1590"/>
      <c r="BO483" s="1588"/>
      <c r="BP483" s="1588"/>
      <c r="BQ483" s="1588"/>
      <c r="BR483" s="1588"/>
      <c r="BS483" s="1589"/>
      <c r="BT483" s="1585"/>
      <c r="BU483" s="1585"/>
      <c r="BV483" s="1585"/>
      <c r="BW483" s="1585"/>
      <c r="BX483" s="1585"/>
      <c r="BY483" s="1585"/>
      <c r="BZ483" s="1585"/>
      <c r="CA483" s="1585"/>
      <c r="CB483" s="1585"/>
      <c r="CC483" s="1585"/>
      <c r="CD483" s="1585"/>
      <c r="CE483" s="1585"/>
      <c r="CH483" s="64" t="str">
        <f t="shared" si="7"/>
        <v/>
      </c>
    </row>
    <row r="484" spans="1:86" ht="19.5" customHeight="1" x14ac:dyDescent="0.2">
      <c r="A484" s="1579"/>
      <c r="B484" s="1579"/>
      <c r="C484" s="1579"/>
      <c r="D484" s="1579"/>
      <c r="E484" s="1579"/>
      <c r="F484" s="1579"/>
      <c r="G484" s="1579"/>
      <c r="H484" s="1579"/>
      <c r="I484" s="1579"/>
      <c r="J484" s="1579"/>
      <c r="K484" s="1579"/>
      <c r="L484" s="1580"/>
      <c r="M484" s="1580"/>
      <c r="N484" s="1580"/>
      <c r="O484" s="1581"/>
      <c r="P484" s="1581"/>
      <c r="Q484" s="1581"/>
      <c r="R484" s="1581"/>
      <c r="S484" s="1581"/>
      <c r="T484" s="1582"/>
      <c r="U484" s="1583"/>
      <c r="V484" s="1581"/>
      <c r="W484" s="1584"/>
      <c r="X484" s="1586"/>
      <c r="Y484" s="1587"/>
      <c r="Z484" s="1587"/>
      <c r="AA484" s="1587"/>
      <c r="AB484" s="1587"/>
      <c r="AC484" s="1587"/>
      <c r="AD484" s="1587"/>
      <c r="AE484" s="1587"/>
      <c r="AF484" s="1587"/>
      <c r="AG484" s="1587"/>
      <c r="AH484" s="1587"/>
      <c r="AI484" s="1587"/>
      <c r="AJ484" s="1587"/>
      <c r="AK484" s="1587"/>
      <c r="AL484" s="1587"/>
      <c r="AM484" s="1587"/>
      <c r="AN484" s="1581"/>
      <c r="AO484" s="1581"/>
      <c r="AP484" s="1582"/>
      <c r="AQ484" s="1583"/>
      <c r="AR484" s="1581"/>
      <c r="AS484" s="1584"/>
      <c r="AT484" s="1591" t="s">
        <v>1203</v>
      </c>
      <c r="AU484" s="1592"/>
      <c r="AV484" s="1593"/>
      <c r="AW484" s="1594"/>
      <c r="AX484" s="1594"/>
      <c r="AY484" s="1594"/>
      <c r="AZ484" s="1594"/>
      <c r="BA484" s="1594"/>
      <c r="BB484" s="1594"/>
      <c r="BC484" s="1594"/>
      <c r="BD484" s="1594"/>
      <c r="BE484" s="1594"/>
      <c r="BF484" s="1594"/>
      <c r="BG484" s="1594"/>
      <c r="BH484" s="1594"/>
      <c r="BI484" s="1594"/>
      <c r="BJ484" s="1595"/>
      <c r="BK484" s="1588"/>
      <c r="BL484" s="1588"/>
      <c r="BM484" s="1589"/>
      <c r="BN484" s="1590"/>
      <c r="BO484" s="1588"/>
      <c r="BP484" s="1588"/>
      <c r="BQ484" s="1588"/>
      <c r="BR484" s="1588"/>
      <c r="BS484" s="1589"/>
      <c r="BT484" s="1585"/>
      <c r="BU484" s="1585"/>
      <c r="BV484" s="1585"/>
      <c r="BW484" s="1585"/>
      <c r="BX484" s="1585"/>
      <c r="BY484" s="1585"/>
      <c r="BZ484" s="1585"/>
      <c r="CA484" s="1585"/>
      <c r="CB484" s="1585"/>
      <c r="CC484" s="1585"/>
      <c r="CD484" s="1585"/>
      <c r="CE484" s="1585"/>
      <c r="CH484" s="64" t="str">
        <f t="shared" si="7"/>
        <v/>
      </c>
    </row>
    <row r="485" spans="1:86" ht="19.5" customHeight="1" x14ac:dyDescent="0.2">
      <c r="A485" s="1579"/>
      <c r="B485" s="1579"/>
      <c r="C485" s="1579"/>
      <c r="D485" s="1579"/>
      <c r="E485" s="1579"/>
      <c r="F485" s="1579"/>
      <c r="G485" s="1579"/>
      <c r="H485" s="1579"/>
      <c r="I485" s="1579"/>
      <c r="J485" s="1579"/>
      <c r="K485" s="1579"/>
      <c r="L485" s="1580"/>
      <c r="M485" s="1580"/>
      <c r="N485" s="1580"/>
      <c r="O485" s="1581"/>
      <c r="P485" s="1581"/>
      <c r="Q485" s="1581"/>
      <c r="R485" s="1581"/>
      <c r="S485" s="1581"/>
      <c r="T485" s="1582"/>
      <c r="U485" s="1583"/>
      <c r="V485" s="1581"/>
      <c r="W485" s="1584"/>
      <c r="X485" s="1586"/>
      <c r="Y485" s="1587"/>
      <c r="Z485" s="1587"/>
      <c r="AA485" s="1587"/>
      <c r="AB485" s="1587"/>
      <c r="AC485" s="1587"/>
      <c r="AD485" s="1587"/>
      <c r="AE485" s="1587"/>
      <c r="AF485" s="1587"/>
      <c r="AG485" s="1587"/>
      <c r="AH485" s="1587"/>
      <c r="AI485" s="1587"/>
      <c r="AJ485" s="1587"/>
      <c r="AK485" s="1587"/>
      <c r="AL485" s="1587"/>
      <c r="AM485" s="1587"/>
      <c r="AN485" s="1581"/>
      <c r="AO485" s="1581"/>
      <c r="AP485" s="1582"/>
      <c r="AQ485" s="1583"/>
      <c r="AR485" s="1581"/>
      <c r="AS485" s="1584"/>
      <c r="AT485" s="1591" t="s">
        <v>1203</v>
      </c>
      <c r="AU485" s="1592"/>
      <c r="AV485" s="1593"/>
      <c r="AW485" s="1594"/>
      <c r="AX485" s="1594"/>
      <c r="AY485" s="1594"/>
      <c r="AZ485" s="1594"/>
      <c r="BA485" s="1594"/>
      <c r="BB485" s="1594"/>
      <c r="BC485" s="1594"/>
      <c r="BD485" s="1594"/>
      <c r="BE485" s="1594"/>
      <c r="BF485" s="1594"/>
      <c r="BG485" s="1594"/>
      <c r="BH485" s="1594"/>
      <c r="BI485" s="1594"/>
      <c r="BJ485" s="1595"/>
      <c r="BK485" s="1588"/>
      <c r="BL485" s="1588"/>
      <c r="BM485" s="1589"/>
      <c r="BN485" s="1590"/>
      <c r="BO485" s="1588"/>
      <c r="BP485" s="1588"/>
      <c r="BQ485" s="1588"/>
      <c r="BR485" s="1588"/>
      <c r="BS485" s="1589"/>
      <c r="BT485" s="1585"/>
      <c r="BU485" s="1585"/>
      <c r="BV485" s="1585"/>
      <c r="BW485" s="1585"/>
      <c r="BX485" s="1585"/>
      <c r="BY485" s="1585"/>
      <c r="BZ485" s="1585"/>
      <c r="CA485" s="1585"/>
      <c r="CB485" s="1585"/>
      <c r="CC485" s="1585"/>
      <c r="CD485" s="1585"/>
      <c r="CE485" s="1585"/>
      <c r="CH485" s="64" t="str">
        <f t="shared" si="7"/>
        <v/>
      </c>
    </row>
    <row r="486" spans="1:86" ht="19.5" customHeight="1" x14ac:dyDescent="0.2">
      <c r="A486" s="1579"/>
      <c r="B486" s="1579"/>
      <c r="C486" s="1579"/>
      <c r="D486" s="1579"/>
      <c r="E486" s="1579"/>
      <c r="F486" s="1579"/>
      <c r="G486" s="1579"/>
      <c r="H486" s="1579"/>
      <c r="I486" s="1579"/>
      <c r="J486" s="1579"/>
      <c r="K486" s="1579"/>
      <c r="L486" s="1580"/>
      <c r="M486" s="1580"/>
      <c r="N486" s="1580"/>
      <c r="O486" s="1581"/>
      <c r="P486" s="1581"/>
      <c r="Q486" s="1581"/>
      <c r="R486" s="1581"/>
      <c r="S486" s="1581"/>
      <c r="T486" s="1582"/>
      <c r="U486" s="1583"/>
      <c r="V486" s="1581"/>
      <c r="W486" s="1584"/>
      <c r="X486" s="1586"/>
      <c r="Y486" s="1587"/>
      <c r="Z486" s="1587"/>
      <c r="AA486" s="1587"/>
      <c r="AB486" s="1587"/>
      <c r="AC486" s="1587"/>
      <c r="AD486" s="1587"/>
      <c r="AE486" s="1587"/>
      <c r="AF486" s="1587"/>
      <c r="AG486" s="1587"/>
      <c r="AH486" s="1587"/>
      <c r="AI486" s="1587"/>
      <c r="AJ486" s="1587"/>
      <c r="AK486" s="1587"/>
      <c r="AL486" s="1587"/>
      <c r="AM486" s="1587"/>
      <c r="AN486" s="1581"/>
      <c r="AO486" s="1581"/>
      <c r="AP486" s="1582"/>
      <c r="AQ486" s="1583"/>
      <c r="AR486" s="1581"/>
      <c r="AS486" s="1584"/>
      <c r="AT486" s="1591" t="s">
        <v>1203</v>
      </c>
      <c r="AU486" s="1592"/>
      <c r="AV486" s="1593"/>
      <c r="AW486" s="1594"/>
      <c r="AX486" s="1594"/>
      <c r="AY486" s="1594"/>
      <c r="AZ486" s="1594"/>
      <c r="BA486" s="1594"/>
      <c r="BB486" s="1594"/>
      <c r="BC486" s="1594"/>
      <c r="BD486" s="1594"/>
      <c r="BE486" s="1594"/>
      <c r="BF486" s="1594"/>
      <c r="BG486" s="1594"/>
      <c r="BH486" s="1594"/>
      <c r="BI486" s="1594"/>
      <c r="BJ486" s="1595"/>
      <c r="BK486" s="1588"/>
      <c r="BL486" s="1588"/>
      <c r="BM486" s="1589"/>
      <c r="BN486" s="1590"/>
      <c r="BO486" s="1588"/>
      <c r="BP486" s="1588"/>
      <c r="BQ486" s="1588"/>
      <c r="BR486" s="1588"/>
      <c r="BS486" s="1589"/>
      <c r="BT486" s="1585"/>
      <c r="BU486" s="1585"/>
      <c r="BV486" s="1585"/>
      <c r="BW486" s="1585"/>
      <c r="BX486" s="1585"/>
      <c r="BY486" s="1585"/>
      <c r="BZ486" s="1585"/>
      <c r="CA486" s="1585"/>
      <c r="CB486" s="1585"/>
      <c r="CC486" s="1585"/>
      <c r="CD486" s="1585"/>
      <c r="CE486" s="1585"/>
      <c r="CH486" s="64" t="str">
        <f t="shared" si="7"/>
        <v/>
      </c>
    </row>
    <row r="487" spans="1:86" ht="19.5" customHeight="1" x14ac:dyDescent="0.2">
      <c r="A487" s="1579"/>
      <c r="B487" s="1579"/>
      <c r="C487" s="1579"/>
      <c r="D487" s="1579"/>
      <c r="E487" s="1579"/>
      <c r="F487" s="1579"/>
      <c r="G487" s="1579"/>
      <c r="H487" s="1579"/>
      <c r="I487" s="1579"/>
      <c r="J487" s="1579"/>
      <c r="K487" s="1579"/>
      <c r="L487" s="1580"/>
      <c r="M487" s="1580"/>
      <c r="N487" s="1580"/>
      <c r="O487" s="1581"/>
      <c r="P487" s="1581"/>
      <c r="Q487" s="1581"/>
      <c r="R487" s="1581"/>
      <c r="S487" s="1581"/>
      <c r="T487" s="1582"/>
      <c r="U487" s="1583"/>
      <c r="V487" s="1581"/>
      <c r="W487" s="1584"/>
      <c r="X487" s="1586"/>
      <c r="Y487" s="1587"/>
      <c r="Z487" s="1587"/>
      <c r="AA487" s="1587"/>
      <c r="AB487" s="1587"/>
      <c r="AC487" s="1587"/>
      <c r="AD487" s="1587"/>
      <c r="AE487" s="1587"/>
      <c r="AF487" s="1587"/>
      <c r="AG487" s="1587"/>
      <c r="AH487" s="1587"/>
      <c r="AI487" s="1587"/>
      <c r="AJ487" s="1587"/>
      <c r="AK487" s="1587"/>
      <c r="AL487" s="1587"/>
      <c r="AM487" s="1587"/>
      <c r="AN487" s="1581"/>
      <c r="AO487" s="1581"/>
      <c r="AP487" s="1582"/>
      <c r="AQ487" s="1583"/>
      <c r="AR487" s="1581"/>
      <c r="AS487" s="1584"/>
      <c r="AT487" s="1591" t="s">
        <v>1203</v>
      </c>
      <c r="AU487" s="1592"/>
      <c r="AV487" s="1593"/>
      <c r="AW487" s="1594"/>
      <c r="AX487" s="1594"/>
      <c r="AY487" s="1594"/>
      <c r="AZ487" s="1594"/>
      <c r="BA487" s="1594"/>
      <c r="BB487" s="1594"/>
      <c r="BC487" s="1594"/>
      <c r="BD487" s="1594"/>
      <c r="BE487" s="1594"/>
      <c r="BF487" s="1594"/>
      <c r="BG487" s="1594"/>
      <c r="BH487" s="1594"/>
      <c r="BI487" s="1594"/>
      <c r="BJ487" s="1595"/>
      <c r="BK487" s="1588"/>
      <c r="BL487" s="1588"/>
      <c r="BM487" s="1589"/>
      <c r="BN487" s="1590"/>
      <c r="BO487" s="1588"/>
      <c r="BP487" s="1588"/>
      <c r="BQ487" s="1588"/>
      <c r="BR487" s="1588"/>
      <c r="BS487" s="1589"/>
      <c r="BT487" s="1585"/>
      <c r="BU487" s="1585"/>
      <c r="BV487" s="1585"/>
      <c r="BW487" s="1585"/>
      <c r="BX487" s="1585"/>
      <c r="BY487" s="1585"/>
      <c r="BZ487" s="1585"/>
      <c r="CA487" s="1585"/>
      <c r="CB487" s="1585"/>
      <c r="CC487" s="1585"/>
      <c r="CD487" s="1585"/>
      <c r="CE487" s="1585"/>
      <c r="CH487" s="64" t="str">
        <f t="shared" si="7"/>
        <v/>
      </c>
    </row>
    <row r="488" spans="1:86" ht="19.5" customHeight="1" x14ac:dyDescent="0.2">
      <c r="A488" s="1579"/>
      <c r="B488" s="1579"/>
      <c r="C488" s="1579"/>
      <c r="D488" s="1579"/>
      <c r="E488" s="1579"/>
      <c r="F488" s="1579"/>
      <c r="G488" s="1579"/>
      <c r="H488" s="1579"/>
      <c r="I488" s="1579"/>
      <c r="J488" s="1579"/>
      <c r="K488" s="1579"/>
      <c r="L488" s="1580"/>
      <c r="M488" s="1580"/>
      <c r="N488" s="1580"/>
      <c r="O488" s="1581"/>
      <c r="P488" s="1581"/>
      <c r="Q488" s="1581"/>
      <c r="R488" s="1581"/>
      <c r="S488" s="1581"/>
      <c r="T488" s="1582"/>
      <c r="U488" s="1583"/>
      <c r="V488" s="1581"/>
      <c r="W488" s="1584"/>
      <c r="X488" s="1586"/>
      <c r="Y488" s="1587"/>
      <c r="Z488" s="1587"/>
      <c r="AA488" s="1587"/>
      <c r="AB488" s="1587"/>
      <c r="AC488" s="1587"/>
      <c r="AD488" s="1587"/>
      <c r="AE488" s="1587"/>
      <c r="AF488" s="1587"/>
      <c r="AG488" s="1587"/>
      <c r="AH488" s="1587"/>
      <c r="AI488" s="1587"/>
      <c r="AJ488" s="1587"/>
      <c r="AK488" s="1587"/>
      <c r="AL488" s="1587"/>
      <c r="AM488" s="1587"/>
      <c r="AN488" s="1581"/>
      <c r="AO488" s="1581"/>
      <c r="AP488" s="1582"/>
      <c r="AQ488" s="1583"/>
      <c r="AR488" s="1581"/>
      <c r="AS488" s="1584"/>
      <c r="AT488" s="1591" t="s">
        <v>1203</v>
      </c>
      <c r="AU488" s="1592"/>
      <c r="AV488" s="1593"/>
      <c r="AW488" s="1594"/>
      <c r="AX488" s="1594"/>
      <c r="AY488" s="1594"/>
      <c r="AZ488" s="1594"/>
      <c r="BA488" s="1594"/>
      <c r="BB488" s="1594"/>
      <c r="BC488" s="1594"/>
      <c r="BD488" s="1594"/>
      <c r="BE488" s="1594"/>
      <c r="BF488" s="1594"/>
      <c r="BG488" s="1594"/>
      <c r="BH488" s="1594"/>
      <c r="BI488" s="1594"/>
      <c r="BJ488" s="1595"/>
      <c r="BK488" s="1588"/>
      <c r="BL488" s="1588"/>
      <c r="BM488" s="1589"/>
      <c r="BN488" s="1590"/>
      <c r="BO488" s="1588"/>
      <c r="BP488" s="1588"/>
      <c r="BQ488" s="1588"/>
      <c r="BR488" s="1588"/>
      <c r="BS488" s="1589"/>
      <c r="BT488" s="1585"/>
      <c r="BU488" s="1585"/>
      <c r="BV488" s="1585"/>
      <c r="BW488" s="1585"/>
      <c r="BX488" s="1585"/>
      <c r="BY488" s="1585"/>
      <c r="BZ488" s="1585"/>
      <c r="CA488" s="1585"/>
      <c r="CB488" s="1585"/>
      <c r="CC488" s="1585"/>
      <c r="CD488" s="1585"/>
      <c r="CE488" s="1585"/>
      <c r="CH488" s="64" t="str">
        <f t="shared" si="7"/>
        <v/>
      </c>
    </row>
    <row r="489" spans="1:86" ht="19.5" customHeight="1" x14ac:dyDescent="0.2">
      <c r="A489" s="1579"/>
      <c r="B489" s="1579"/>
      <c r="C489" s="1579"/>
      <c r="D489" s="1579"/>
      <c r="E489" s="1579"/>
      <c r="F489" s="1579"/>
      <c r="G489" s="1579"/>
      <c r="H489" s="1579"/>
      <c r="I489" s="1579"/>
      <c r="J489" s="1579"/>
      <c r="K489" s="1579"/>
      <c r="L489" s="1580"/>
      <c r="M489" s="1580"/>
      <c r="N489" s="1580"/>
      <c r="O489" s="1581"/>
      <c r="P489" s="1581"/>
      <c r="Q489" s="1581"/>
      <c r="R489" s="1581"/>
      <c r="S489" s="1581"/>
      <c r="T489" s="1582"/>
      <c r="U489" s="1583"/>
      <c r="V489" s="1581"/>
      <c r="W489" s="1584"/>
      <c r="X489" s="1586"/>
      <c r="Y489" s="1587"/>
      <c r="Z489" s="1587"/>
      <c r="AA489" s="1587"/>
      <c r="AB489" s="1587"/>
      <c r="AC489" s="1587"/>
      <c r="AD489" s="1587"/>
      <c r="AE489" s="1587"/>
      <c r="AF489" s="1587"/>
      <c r="AG489" s="1587"/>
      <c r="AH489" s="1587"/>
      <c r="AI489" s="1587"/>
      <c r="AJ489" s="1587"/>
      <c r="AK489" s="1587"/>
      <c r="AL489" s="1587"/>
      <c r="AM489" s="1587"/>
      <c r="AN489" s="1581"/>
      <c r="AO489" s="1581"/>
      <c r="AP489" s="1582"/>
      <c r="AQ489" s="1583"/>
      <c r="AR489" s="1581"/>
      <c r="AS489" s="1584"/>
      <c r="AT489" s="1591" t="s">
        <v>1203</v>
      </c>
      <c r="AU489" s="1592"/>
      <c r="AV489" s="1593"/>
      <c r="AW489" s="1594"/>
      <c r="AX489" s="1594"/>
      <c r="AY489" s="1594"/>
      <c r="AZ489" s="1594"/>
      <c r="BA489" s="1594"/>
      <c r="BB489" s="1594"/>
      <c r="BC489" s="1594"/>
      <c r="BD489" s="1594"/>
      <c r="BE489" s="1594"/>
      <c r="BF489" s="1594"/>
      <c r="BG489" s="1594"/>
      <c r="BH489" s="1594"/>
      <c r="BI489" s="1594"/>
      <c r="BJ489" s="1595"/>
      <c r="BK489" s="1588"/>
      <c r="BL489" s="1588"/>
      <c r="BM489" s="1589"/>
      <c r="BN489" s="1590"/>
      <c r="BO489" s="1588"/>
      <c r="BP489" s="1588"/>
      <c r="BQ489" s="1588"/>
      <c r="BR489" s="1588"/>
      <c r="BS489" s="1589"/>
      <c r="BT489" s="1585"/>
      <c r="BU489" s="1585"/>
      <c r="BV489" s="1585"/>
      <c r="BW489" s="1585"/>
      <c r="BX489" s="1585"/>
      <c r="BY489" s="1585"/>
      <c r="BZ489" s="1585"/>
      <c r="CA489" s="1585"/>
      <c r="CB489" s="1585"/>
      <c r="CC489" s="1585"/>
      <c r="CD489" s="1585"/>
      <c r="CE489" s="1585"/>
      <c r="CH489" s="64" t="str">
        <f t="shared" si="7"/>
        <v/>
      </c>
    </row>
    <row r="490" spans="1:86" ht="19.5" customHeight="1" x14ac:dyDescent="0.2">
      <c r="A490" s="1579"/>
      <c r="B490" s="1579"/>
      <c r="C490" s="1579"/>
      <c r="D490" s="1579"/>
      <c r="E490" s="1579"/>
      <c r="F490" s="1579"/>
      <c r="G490" s="1579"/>
      <c r="H490" s="1579"/>
      <c r="I490" s="1579"/>
      <c r="J490" s="1579"/>
      <c r="K490" s="1579"/>
      <c r="L490" s="1580"/>
      <c r="M490" s="1580"/>
      <c r="N490" s="1580"/>
      <c r="O490" s="1581"/>
      <c r="P490" s="1581"/>
      <c r="Q490" s="1581"/>
      <c r="R490" s="1581"/>
      <c r="S490" s="1581"/>
      <c r="T490" s="1582"/>
      <c r="U490" s="1583"/>
      <c r="V490" s="1581"/>
      <c r="W490" s="1584"/>
      <c r="X490" s="1586"/>
      <c r="Y490" s="1587"/>
      <c r="Z490" s="1587"/>
      <c r="AA490" s="1587"/>
      <c r="AB490" s="1587"/>
      <c r="AC490" s="1587"/>
      <c r="AD490" s="1587"/>
      <c r="AE490" s="1587"/>
      <c r="AF490" s="1587"/>
      <c r="AG490" s="1587"/>
      <c r="AH490" s="1587"/>
      <c r="AI490" s="1587"/>
      <c r="AJ490" s="1587"/>
      <c r="AK490" s="1587"/>
      <c r="AL490" s="1587"/>
      <c r="AM490" s="1587"/>
      <c r="AN490" s="1581"/>
      <c r="AO490" s="1581"/>
      <c r="AP490" s="1582"/>
      <c r="AQ490" s="1583"/>
      <c r="AR490" s="1581"/>
      <c r="AS490" s="1584"/>
      <c r="AT490" s="1591" t="s">
        <v>1203</v>
      </c>
      <c r="AU490" s="1592"/>
      <c r="AV490" s="1593"/>
      <c r="AW490" s="1594"/>
      <c r="AX490" s="1594"/>
      <c r="AY490" s="1594"/>
      <c r="AZ490" s="1594"/>
      <c r="BA490" s="1594"/>
      <c r="BB490" s="1594"/>
      <c r="BC490" s="1594"/>
      <c r="BD490" s="1594"/>
      <c r="BE490" s="1594"/>
      <c r="BF490" s="1594"/>
      <c r="BG490" s="1594"/>
      <c r="BH490" s="1594"/>
      <c r="BI490" s="1594"/>
      <c r="BJ490" s="1595"/>
      <c r="BK490" s="1588"/>
      <c r="BL490" s="1588"/>
      <c r="BM490" s="1589"/>
      <c r="BN490" s="1590"/>
      <c r="BO490" s="1588"/>
      <c r="BP490" s="1588"/>
      <c r="BQ490" s="1588"/>
      <c r="BR490" s="1588"/>
      <c r="BS490" s="1589"/>
      <c r="BT490" s="1585"/>
      <c r="BU490" s="1585"/>
      <c r="BV490" s="1585"/>
      <c r="BW490" s="1585"/>
      <c r="BX490" s="1585"/>
      <c r="BY490" s="1585"/>
      <c r="BZ490" s="1585"/>
      <c r="CA490" s="1585"/>
      <c r="CB490" s="1585"/>
      <c r="CC490" s="1585"/>
      <c r="CD490" s="1585"/>
      <c r="CE490" s="1585"/>
      <c r="CH490" s="64" t="str">
        <f t="shared" si="7"/>
        <v/>
      </c>
    </row>
    <row r="491" spans="1:86" ht="19.5" customHeight="1" x14ac:dyDescent="0.2">
      <c r="A491" s="1579"/>
      <c r="B491" s="1579"/>
      <c r="C491" s="1579"/>
      <c r="D491" s="1579"/>
      <c r="E491" s="1579"/>
      <c r="F491" s="1579"/>
      <c r="G491" s="1579"/>
      <c r="H491" s="1579"/>
      <c r="I491" s="1579"/>
      <c r="J491" s="1579"/>
      <c r="K491" s="1579"/>
      <c r="L491" s="1580"/>
      <c r="M491" s="1580"/>
      <c r="N491" s="1580"/>
      <c r="O491" s="1581"/>
      <c r="P491" s="1581"/>
      <c r="Q491" s="1581"/>
      <c r="R491" s="1581"/>
      <c r="S491" s="1581"/>
      <c r="T491" s="1582"/>
      <c r="U491" s="1583"/>
      <c r="V491" s="1581"/>
      <c r="W491" s="1584"/>
      <c r="X491" s="1586"/>
      <c r="Y491" s="1587"/>
      <c r="Z491" s="1587"/>
      <c r="AA491" s="1587"/>
      <c r="AB491" s="1587"/>
      <c r="AC491" s="1587"/>
      <c r="AD491" s="1587"/>
      <c r="AE491" s="1587"/>
      <c r="AF491" s="1587"/>
      <c r="AG491" s="1587"/>
      <c r="AH491" s="1587"/>
      <c r="AI491" s="1587"/>
      <c r="AJ491" s="1587"/>
      <c r="AK491" s="1587"/>
      <c r="AL491" s="1587"/>
      <c r="AM491" s="1587"/>
      <c r="AN491" s="1581"/>
      <c r="AO491" s="1581"/>
      <c r="AP491" s="1582"/>
      <c r="AQ491" s="1583"/>
      <c r="AR491" s="1581"/>
      <c r="AS491" s="1584"/>
      <c r="AT491" s="1591" t="s">
        <v>1203</v>
      </c>
      <c r="AU491" s="1592"/>
      <c r="AV491" s="1593"/>
      <c r="AW491" s="1594"/>
      <c r="AX491" s="1594"/>
      <c r="AY491" s="1594"/>
      <c r="AZ491" s="1594"/>
      <c r="BA491" s="1594"/>
      <c r="BB491" s="1594"/>
      <c r="BC491" s="1594"/>
      <c r="BD491" s="1594"/>
      <c r="BE491" s="1594"/>
      <c r="BF491" s="1594"/>
      <c r="BG491" s="1594"/>
      <c r="BH491" s="1594"/>
      <c r="BI491" s="1594"/>
      <c r="BJ491" s="1595"/>
      <c r="BK491" s="1588"/>
      <c r="BL491" s="1588"/>
      <c r="BM491" s="1589"/>
      <c r="BN491" s="1590"/>
      <c r="BO491" s="1588"/>
      <c r="BP491" s="1588"/>
      <c r="BQ491" s="1588"/>
      <c r="BR491" s="1588"/>
      <c r="BS491" s="1589"/>
      <c r="BT491" s="1585"/>
      <c r="BU491" s="1585"/>
      <c r="BV491" s="1585"/>
      <c r="BW491" s="1585"/>
      <c r="BX491" s="1585"/>
      <c r="BY491" s="1585"/>
      <c r="BZ491" s="1585"/>
      <c r="CA491" s="1585"/>
      <c r="CB491" s="1585"/>
      <c r="CC491" s="1585"/>
      <c r="CD491" s="1585"/>
      <c r="CE491" s="1585"/>
      <c r="CH491" s="64" t="str">
        <f t="shared" si="7"/>
        <v/>
      </c>
    </row>
    <row r="492" spans="1:86" ht="19.5" customHeight="1" x14ac:dyDescent="0.2">
      <c r="A492" s="1579"/>
      <c r="B492" s="1579"/>
      <c r="C492" s="1579"/>
      <c r="D492" s="1579"/>
      <c r="E492" s="1579"/>
      <c r="F492" s="1579"/>
      <c r="G492" s="1579"/>
      <c r="H492" s="1579"/>
      <c r="I492" s="1579"/>
      <c r="J492" s="1579"/>
      <c r="K492" s="1579"/>
      <c r="L492" s="1580"/>
      <c r="M492" s="1580"/>
      <c r="N492" s="1580"/>
      <c r="O492" s="1581"/>
      <c r="P492" s="1581"/>
      <c r="Q492" s="1581"/>
      <c r="R492" s="1581"/>
      <c r="S492" s="1581"/>
      <c r="T492" s="1582"/>
      <c r="U492" s="1583"/>
      <c r="V492" s="1581"/>
      <c r="W492" s="1584"/>
      <c r="X492" s="1586"/>
      <c r="Y492" s="1587"/>
      <c r="Z492" s="1587"/>
      <c r="AA492" s="1587"/>
      <c r="AB492" s="1587"/>
      <c r="AC492" s="1587"/>
      <c r="AD492" s="1587"/>
      <c r="AE492" s="1587"/>
      <c r="AF492" s="1587"/>
      <c r="AG492" s="1587"/>
      <c r="AH492" s="1587"/>
      <c r="AI492" s="1587"/>
      <c r="AJ492" s="1587"/>
      <c r="AK492" s="1587"/>
      <c r="AL492" s="1587"/>
      <c r="AM492" s="1587"/>
      <c r="AN492" s="1581"/>
      <c r="AO492" s="1581"/>
      <c r="AP492" s="1582"/>
      <c r="AQ492" s="1583"/>
      <c r="AR492" s="1581"/>
      <c r="AS492" s="1584"/>
      <c r="AT492" s="1591" t="s">
        <v>1203</v>
      </c>
      <c r="AU492" s="1592"/>
      <c r="AV492" s="1593"/>
      <c r="AW492" s="1594"/>
      <c r="AX492" s="1594"/>
      <c r="AY492" s="1594"/>
      <c r="AZ492" s="1594"/>
      <c r="BA492" s="1594"/>
      <c r="BB492" s="1594"/>
      <c r="BC492" s="1594"/>
      <c r="BD492" s="1594"/>
      <c r="BE492" s="1594"/>
      <c r="BF492" s="1594"/>
      <c r="BG492" s="1594"/>
      <c r="BH492" s="1594"/>
      <c r="BI492" s="1594"/>
      <c r="BJ492" s="1595"/>
      <c r="BK492" s="1588"/>
      <c r="BL492" s="1588"/>
      <c r="BM492" s="1589"/>
      <c r="BN492" s="1590"/>
      <c r="BO492" s="1588"/>
      <c r="BP492" s="1588"/>
      <c r="BQ492" s="1588"/>
      <c r="BR492" s="1588"/>
      <c r="BS492" s="1589"/>
      <c r="BT492" s="1585"/>
      <c r="BU492" s="1585"/>
      <c r="BV492" s="1585"/>
      <c r="BW492" s="1585"/>
      <c r="BX492" s="1585"/>
      <c r="BY492" s="1585"/>
      <c r="BZ492" s="1585"/>
      <c r="CA492" s="1585"/>
      <c r="CB492" s="1585"/>
      <c r="CC492" s="1585"/>
      <c r="CD492" s="1585"/>
      <c r="CE492" s="1585"/>
      <c r="CH492" s="64" t="str">
        <f t="shared" si="7"/>
        <v/>
      </c>
    </row>
    <row r="493" spans="1:86" ht="19.5" customHeight="1" x14ac:dyDescent="0.2">
      <c r="A493" s="1579"/>
      <c r="B493" s="1579"/>
      <c r="C493" s="1579"/>
      <c r="D493" s="1579"/>
      <c r="E493" s="1579"/>
      <c r="F493" s="1579"/>
      <c r="G493" s="1579"/>
      <c r="H493" s="1579"/>
      <c r="I493" s="1579"/>
      <c r="J493" s="1579"/>
      <c r="K493" s="1579"/>
      <c r="L493" s="1580"/>
      <c r="M493" s="1580"/>
      <c r="N493" s="1580"/>
      <c r="O493" s="1581"/>
      <c r="P493" s="1581"/>
      <c r="Q493" s="1581"/>
      <c r="R493" s="1581"/>
      <c r="S493" s="1581"/>
      <c r="T493" s="1582"/>
      <c r="U493" s="1583"/>
      <c r="V493" s="1581"/>
      <c r="W493" s="1584"/>
      <c r="X493" s="1608"/>
      <c r="Y493" s="1609"/>
      <c r="Z493" s="1609"/>
      <c r="AA493" s="1609"/>
      <c r="AB493" s="1609"/>
      <c r="AC493" s="1609"/>
      <c r="AD493" s="1609"/>
      <c r="AE493" s="1609"/>
      <c r="AF493" s="1609"/>
      <c r="AG493" s="1609"/>
      <c r="AH493" s="1609"/>
      <c r="AI493" s="1609"/>
      <c r="AJ493" s="1609"/>
      <c r="AK493" s="1609"/>
      <c r="AL493" s="1609"/>
      <c r="AM493" s="1609"/>
      <c r="AN493" s="1581"/>
      <c r="AO493" s="1581"/>
      <c r="AP493" s="1582"/>
      <c r="AQ493" s="1583"/>
      <c r="AR493" s="1581"/>
      <c r="AS493" s="1584"/>
      <c r="AT493" s="1591" t="s">
        <v>1203</v>
      </c>
      <c r="AU493" s="1592"/>
      <c r="AV493" s="1593"/>
      <c r="AW493" s="1594"/>
      <c r="AX493" s="1594"/>
      <c r="AY493" s="1594"/>
      <c r="AZ493" s="1594"/>
      <c r="BA493" s="1594"/>
      <c r="BB493" s="1594"/>
      <c r="BC493" s="1594"/>
      <c r="BD493" s="1594"/>
      <c r="BE493" s="1594"/>
      <c r="BF493" s="1594"/>
      <c r="BG493" s="1594"/>
      <c r="BH493" s="1594"/>
      <c r="BI493" s="1594"/>
      <c r="BJ493" s="1595"/>
      <c r="BK493" s="1588"/>
      <c r="BL493" s="1588"/>
      <c r="BM493" s="1589"/>
      <c r="BN493" s="1590"/>
      <c r="BO493" s="1588"/>
      <c r="BP493" s="1588"/>
      <c r="BQ493" s="1588"/>
      <c r="BR493" s="1588"/>
      <c r="BS493" s="1589"/>
      <c r="BT493" s="1585"/>
      <c r="BU493" s="1585"/>
      <c r="BV493" s="1585"/>
      <c r="BW493" s="1585"/>
      <c r="BX493" s="1585"/>
      <c r="BY493" s="1585"/>
      <c r="BZ493" s="1585"/>
      <c r="CA493" s="1585"/>
      <c r="CB493" s="1585"/>
      <c r="CC493" s="1585"/>
      <c r="CD493" s="1585"/>
      <c r="CE493" s="1585"/>
      <c r="CH493" s="64" t="str">
        <f t="shared" si="7"/>
        <v/>
      </c>
    </row>
    <row r="494" spans="1:86" ht="19.5" customHeight="1" x14ac:dyDescent="0.2">
      <c r="A494" s="1579"/>
      <c r="B494" s="1579"/>
      <c r="C494" s="1579"/>
      <c r="D494" s="1579"/>
      <c r="E494" s="1579"/>
      <c r="F494" s="1579"/>
      <c r="G494" s="1579"/>
      <c r="H494" s="1579"/>
      <c r="I494" s="1579"/>
      <c r="J494" s="1579"/>
      <c r="K494" s="1579"/>
      <c r="L494" s="1580"/>
      <c r="M494" s="1580"/>
      <c r="N494" s="1580"/>
      <c r="O494" s="1581"/>
      <c r="P494" s="1581"/>
      <c r="Q494" s="1581"/>
      <c r="R494" s="1581"/>
      <c r="S494" s="1581"/>
      <c r="T494" s="1582"/>
      <c r="U494" s="1583"/>
      <c r="V494" s="1581"/>
      <c r="W494" s="1584"/>
      <c r="X494" s="1606"/>
      <c r="Y494" s="1607"/>
      <c r="Z494" s="1607"/>
      <c r="AA494" s="1607"/>
      <c r="AB494" s="1607"/>
      <c r="AC494" s="1607"/>
      <c r="AD494" s="1607"/>
      <c r="AE494" s="1607"/>
      <c r="AF494" s="1607"/>
      <c r="AG494" s="1607"/>
      <c r="AH494" s="1607"/>
      <c r="AI494" s="1607"/>
      <c r="AJ494" s="1607"/>
      <c r="AK494" s="1607"/>
      <c r="AL494" s="1607"/>
      <c r="AM494" s="1607"/>
      <c r="AN494" s="1581"/>
      <c r="AO494" s="1581"/>
      <c r="AP494" s="1582"/>
      <c r="AQ494" s="1583"/>
      <c r="AR494" s="1581"/>
      <c r="AS494" s="1584"/>
      <c r="AT494" s="1591" t="s">
        <v>1203</v>
      </c>
      <c r="AU494" s="1592"/>
      <c r="AV494" s="1593"/>
      <c r="AW494" s="1594"/>
      <c r="AX494" s="1594"/>
      <c r="AY494" s="1594"/>
      <c r="AZ494" s="1594"/>
      <c r="BA494" s="1594"/>
      <c r="BB494" s="1594"/>
      <c r="BC494" s="1594"/>
      <c r="BD494" s="1594"/>
      <c r="BE494" s="1594"/>
      <c r="BF494" s="1594"/>
      <c r="BG494" s="1594"/>
      <c r="BH494" s="1594"/>
      <c r="BI494" s="1594"/>
      <c r="BJ494" s="1595"/>
      <c r="BK494" s="1603"/>
      <c r="BL494" s="1603"/>
      <c r="BM494" s="1604"/>
      <c r="BN494" s="1605"/>
      <c r="BO494" s="1603"/>
      <c r="BP494" s="1603"/>
      <c r="BQ494" s="1603"/>
      <c r="BR494" s="1603"/>
      <c r="BS494" s="1604"/>
      <c r="BT494" s="1601"/>
      <c r="BU494" s="1601"/>
      <c r="BV494" s="1601"/>
      <c r="BW494" s="1601"/>
      <c r="BX494" s="1601"/>
      <c r="BY494" s="1601"/>
      <c r="BZ494" s="1601"/>
      <c r="CA494" s="1601"/>
      <c r="CB494" s="1601"/>
      <c r="CC494" s="1601"/>
      <c r="CD494" s="1601"/>
      <c r="CE494" s="1601"/>
      <c r="CH494" s="64" t="str">
        <f t="shared" si="7"/>
        <v/>
      </c>
    </row>
    <row r="495" spans="1:86" ht="19.5" customHeight="1" x14ac:dyDescent="0.2">
      <c r="A495" s="1579"/>
      <c r="B495" s="1579"/>
      <c r="C495" s="1579"/>
      <c r="D495" s="1579"/>
      <c r="E495" s="1579"/>
      <c r="F495" s="1579"/>
      <c r="G495" s="1579"/>
      <c r="H495" s="1579"/>
      <c r="I495" s="1579"/>
      <c r="J495" s="1579"/>
      <c r="K495" s="1579"/>
      <c r="L495" s="1580"/>
      <c r="M495" s="1580"/>
      <c r="N495" s="1580"/>
      <c r="O495" s="1581"/>
      <c r="P495" s="1581"/>
      <c r="Q495" s="1581"/>
      <c r="R495" s="1581"/>
      <c r="S495" s="1581"/>
      <c r="T495" s="1582"/>
      <c r="U495" s="1583"/>
      <c r="V495" s="1581"/>
      <c r="W495" s="1584"/>
      <c r="X495" s="1586"/>
      <c r="Y495" s="1587"/>
      <c r="Z495" s="1587"/>
      <c r="AA495" s="1587"/>
      <c r="AB495" s="1587"/>
      <c r="AC495" s="1587"/>
      <c r="AD495" s="1587"/>
      <c r="AE495" s="1587"/>
      <c r="AF495" s="1587"/>
      <c r="AG495" s="1587"/>
      <c r="AH495" s="1587"/>
      <c r="AI495" s="1587"/>
      <c r="AJ495" s="1587"/>
      <c r="AK495" s="1587"/>
      <c r="AL495" s="1587"/>
      <c r="AM495" s="1587"/>
      <c r="AN495" s="1581"/>
      <c r="AO495" s="1581"/>
      <c r="AP495" s="1582"/>
      <c r="AQ495" s="1583"/>
      <c r="AR495" s="1581"/>
      <c r="AS495" s="1584"/>
      <c r="AT495" s="1591" t="s">
        <v>1203</v>
      </c>
      <c r="AU495" s="1592"/>
      <c r="AV495" s="1593"/>
      <c r="AW495" s="1594"/>
      <c r="AX495" s="1594"/>
      <c r="AY495" s="1594"/>
      <c r="AZ495" s="1594"/>
      <c r="BA495" s="1594"/>
      <c r="BB495" s="1594"/>
      <c r="BC495" s="1594"/>
      <c r="BD495" s="1594"/>
      <c r="BE495" s="1594"/>
      <c r="BF495" s="1594"/>
      <c r="BG495" s="1594"/>
      <c r="BH495" s="1594"/>
      <c r="BI495" s="1594"/>
      <c r="BJ495" s="1595"/>
      <c r="BK495" s="1588"/>
      <c r="BL495" s="1588"/>
      <c r="BM495" s="1589"/>
      <c r="BN495" s="1590"/>
      <c r="BO495" s="1588"/>
      <c r="BP495" s="1588"/>
      <c r="BQ495" s="1588"/>
      <c r="BR495" s="1588"/>
      <c r="BS495" s="1589"/>
      <c r="BT495" s="1585"/>
      <c r="BU495" s="1585"/>
      <c r="BV495" s="1585"/>
      <c r="BW495" s="1585"/>
      <c r="BX495" s="1585"/>
      <c r="BY495" s="1585"/>
      <c r="BZ495" s="1585"/>
      <c r="CA495" s="1585"/>
      <c r="CB495" s="1585"/>
      <c r="CC495" s="1585"/>
      <c r="CD495" s="1585"/>
      <c r="CE495" s="1585"/>
      <c r="CH495" s="64" t="str">
        <f t="shared" si="7"/>
        <v/>
      </c>
    </row>
    <row r="496" spans="1:86" ht="19.5" customHeight="1" x14ac:dyDescent="0.2">
      <c r="A496" s="1579"/>
      <c r="B496" s="1579"/>
      <c r="C496" s="1579"/>
      <c r="D496" s="1579"/>
      <c r="E496" s="1579"/>
      <c r="F496" s="1579"/>
      <c r="G496" s="1579"/>
      <c r="H496" s="1579"/>
      <c r="I496" s="1579"/>
      <c r="J496" s="1579"/>
      <c r="K496" s="1579"/>
      <c r="L496" s="1580"/>
      <c r="M496" s="1580"/>
      <c r="N496" s="1580"/>
      <c r="O496" s="1581"/>
      <c r="P496" s="1581"/>
      <c r="Q496" s="1581"/>
      <c r="R496" s="1581"/>
      <c r="S496" s="1581"/>
      <c r="T496" s="1582"/>
      <c r="U496" s="1583"/>
      <c r="V496" s="1581"/>
      <c r="W496" s="1584"/>
      <c r="X496" s="1586"/>
      <c r="Y496" s="1587"/>
      <c r="Z496" s="1587"/>
      <c r="AA496" s="1587"/>
      <c r="AB496" s="1587"/>
      <c r="AC496" s="1587"/>
      <c r="AD496" s="1587"/>
      <c r="AE496" s="1587"/>
      <c r="AF496" s="1587"/>
      <c r="AG496" s="1587"/>
      <c r="AH496" s="1587"/>
      <c r="AI496" s="1587"/>
      <c r="AJ496" s="1587"/>
      <c r="AK496" s="1587"/>
      <c r="AL496" s="1587"/>
      <c r="AM496" s="1587"/>
      <c r="AN496" s="1581"/>
      <c r="AO496" s="1581"/>
      <c r="AP496" s="1582"/>
      <c r="AQ496" s="1583"/>
      <c r="AR496" s="1581"/>
      <c r="AS496" s="1584"/>
      <c r="AT496" s="1591" t="s">
        <v>1203</v>
      </c>
      <c r="AU496" s="1592"/>
      <c r="AV496" s="1593"/>
      <c r="AW496" s="1594"/>
      <c r="AX496" s="1594"/>
      <c r="AY496" s="1594"/>
      <c r="AZ496" s="1594"/>
      <c r="BA496" s="1594"/>
      <c r="BB496" s="1594"/>
      <c r="BC496" s="1594"/>
      <c r="BD496" s="1594"/>
      <c r="BE496" s="1594"/>
      <c r="BF496" s="1594"/>
      <c r="BG496" s="1594"/>
      <c r="BH496" s="1594"/>
      <c r="BI496" s="1594"/>
      <c r="BJ496" s="1595"/>
      <c r="BK496" s="1588"/>
      <c r="BL496" s="1588"/>
      <c r="BM496" s="1589"/>
      <c r="BN496" s="1590"/>
      <c r="BO496" s="1588"/>
      <c r="BP496" s="1588"/>
      <c r="BQ496" s="1588"/>
      <c r="BR496" s="1588"/>
      <c r="BS496" s="1589"/>
      <c r="BT496" s="1585"/>
      <c r="BU496" s="1585"/>
      <c r="BV496" s="1585"/>
      <c r="BW496" s="1585"/>
      <c r="BX496" s="1585"/>
      <c r="BY496" s="1585"/>
      <c r="BZ496" s="1585"/>
      <c r="CA496" s="1585"/>
      <c r="CB496" s="1585"/>
      <c r="CC496" s="1585"/>
      <c r="CD496" s="1585"/>
      <c r="CE496" s="1585"/>
      <c r="CH496" s="64" t="str">
        <f t="shared" si="7"/>
        <v/>
      </c>
    </row>
    <row r="497" spans="1:86" ht="19.5" customHeight="1" x14ac:dyDescent="0.2">
      <c r="A497" s="1579"/>
      <c r="B497" s="1579"/>
      <c r="C497" s="1579"/>
      <c r="D497" s="1579"/>
      <c r="E497" s="1579"/>
      <c r="F497" s="1579"/>
      <c r="G497" s="1579"/>
      <c r="H497" s="1579"/>
      <c r="I497" s="1579"/>
      <c r="J497" s="1579"/>
      <c r="K497" s="1579"/>
      <c r="L497" s="1580"/>
      <c r="M497" s="1580"/>
      <c r="N497" s="1580"/>
      <c r="O497" s="1581"/>
      <c r="P497" s="1581"/>
      <c r="Q497" s="1581"/>
      <c r="R497" s="1581"/>
      <c r="S497" s="1581"/>
      <c r="T497" s="1582"/>
      <c r="U497" s="1583"/>
      <c r="V497" s="1581"/>
      <c r="W497" s="1584"/>
      <c r="X497" s="1586"/>
      <c r="Y497" s="1587"/>
      <c r="Z497" s="1587"/>
      <c r="AA497" s="1587"/>
      <c r="AB497" s="1587"/>
      <c r="AC497" s="1587"/>
      <c r="AD497" s="1587"/>
      <c r="AE497" s="1587"/>
      <c r="AF497" s="1587"/>
      <c r="AG497" s="1587"/>
      <c r="AH497" s="1587"/>
      <c r="AI497" s="1587"/>
      <c r="AJ497" s="1587"/>
      <c r="AK497" s="1587"/>
      <c r="AL497" s="1587"/>
      <c r="AM497" s="1587"/>
      <c r="AN497" s="1581"/>
      <c r="AO497" s="1581"/>
      <c r="AP497" s="1582"/>
      <c r="AQ497" s="1583"/>
      <c r="AR497" s="1581"/>
      <c r="AS497" s="1584"/>
      <c r="AT497" s="1591" t="s">
        <v>1203</v>
      </c>
      <c r="AU497" s="1592"/>
      <c r="AV497" s="1593"/>
      <c r="AW497" s="1594"/>
      <c r="AX497" s="1594"/>
      <c r="AY497" s="1594"/>
      <c r="AZ497" s="1594"/>
      <c r="BA497" s="1594"/>
      <c r="BB497" s="1594"/>
      <c r="BC497" s="1594"/>
      <c r="BD497" s="1594"/>
      <c r="BE497" s="1594"/>
      <c r="BF497" s="1594"/>
      <c r="BG497" s="1594"/>
      <c r="BH497" s="1594"/>
      <c r="BI497" s="1594"/>
      <c r="BJ497" s="1595"/>
      <c r="BK497" s="1588"/>
      <c r="BL497" s="1588"/>
      <c r="BM497" s="1589"/>
      <c r="BN497" s="1590"/>
      <c r="BO497" s="1588"/>
      <c r="BP497" s="1588"/>
      <c r="BQ497" s="1588"/>
      <c r="BR497" s="1588"/>
      <c r="BS497" s="1589"/>
      <c r="BT497" s="1585"/>
      <c r="BU497" s="1585"/>
      <c r="BV497" s="1585"/>
      <c r="BW497" s="1585"/>
      <c r="BX497" s="1585"/>
      <c r="BY497" s="1585"/>
      <c r="BZ497" s="1585"/>
      <c r="CA497" s="1585"/>
      <c r="CB497" s="1585"/>
      <c r="CC497" s="1585"/>
      <c r="CD497" s="1585"/>
      <c r="CE497" s="1585"/>
      <c r="CH497" s="64" t="str">
        <f t="shared" si="7"/>
        <v/>
      </c>
    </row>
    <row r="498" spans="1:86" ht="19.5" customHeight="1" x14ac:dyDescent="0.2">
      <c r="A498" s="1579"/>
      <c r="B498" s="1579"/>
      <c r="C498" s="1579"/>
      <c r="D498" s="1579"/>
      <c r="E498" s="1579"/>
      <c r="F498" s="1579"/>
      <c r="G498" s="1579"/>
      <c r="H498" s="1579"/>
      <c r="I498" s="1579"/>
      <c r="J498" s="1579"/>
      <c r="K498" s="1579"/>
      <c r="L498" s="1580"/>
      <c r="M498" s="1580"/>
      <c r="N498" s="1580"/>
      <c r="O498" s="1581"/>
      <c r="P498" s="1581"/>
      <c r="Q498" s="1581"/>
      <c r="R498" s="1581"/>
      <c r="S498" s="1581"/>
      <c r="T498" s="1582"/>
      <c r="U498" s="1583"/>
      <c r="V498" s="1581"/>
      <c r="W498" s="1584"/>
      <c r="X498" s="1586"/>
      <c r="Y498" s="1587"/>
      <c r="Z498" s="1587"/>
      <c r="AA498" s="1587"/>
      <c r="AB498" s="1587"/>
      <c r="AC498" s="1587"/>
      <c r="AD498" s="1587"/>
      <c r="AE498" s="1587"/>
      <c r="AF498" s="1587"/>
      <c r="AG498" s="1587"/>
      <c r="AH498" s="1587"/>
      <c r="AI498" s="1587"/>
      <c r="AJ498" s="1587"/>
      <c r="AK498" s="1587"/>
      <c r="AL498" s="1587"/>
      <c r="AM498" s="1587"/>
      <c r="AN498" s="1581"/>
      <c r="AO498" s="1581"/>
      <c r="AP498" s="1582"/>
      <c r="AQ498" s="1583"/>
      <c r="AR498" s="1581"/>
      <c r="AS498" s="1584"/>
      <c r="AT498" s="1591" t="s">
        <v>1203</v>
      </c>
      <c r="AU498" s="1592"/>
      <c r="AV498" s="1593"/>
      <c r="AW498" s="1594"/>
      <c r="AX498" s="1594"/>
      <c r="AY498" s="1594"/>
      <c r="AZ498" s="1594"/>
      <c r="BA498" s="1594"/>
      <c r="BB498" s="1594"/>
      <c r="BC498" s="1594"/>
      <c r="BD498" s="1594"/>
      <c r="BE498" s="1594"/>
      <c r="BF498" s="1594"/>
      <c r="BG498" s="1594"/>
      <c r="BH498" s="1594"/>
      <c r="BI498" s="1594"/>
      <c r="BJ498" s="1595"/>
      <c r="BK498" s="1588"/>
      <c r="BL498" s="1588"/>
      <c r="BM498" s="1589"/>
      <c r="BN498" s="1590"/>
      <c r="BO498" s="1588"/>
      <c r="BP498" s="1588"/>
      <c r="BQ498" s="1588"/>
      <c r="BR498" s="1588"/>
      <c r="BS498" s="1589"/>
      <c r="BT498" s="1585"/>
      <c r="BU498" s="1585"/>
      <c r="BV498" s="1585"/>
      <c r="BW498" s="1585"/>
      <c r="BX498" s="1585"/>
      <c r="BY498" s="1585"/>
      <c r="BZ498" s="1585"/>
      <c r="CA498" s="1585"/>
      <c r="CB498" s="1585"/>
      <c r="CC498" s="1585"/>
      <c r="CD498" s="1585"/>
      <c r="CE498" s="1585"/>
      <c r="CH498" s="64" t="str">
        <f t="shared" si="7"/>
        <v/>
      </c>
    </row>
    <row r="499" spans="1:86" ht="19.5" customHeight="1" x14ac:dyDescent="0.2">
      <c r="A499" s="1579"/>
      <c r="B499" s="1579"/>
      <c r="C499" s="1579"/>
      <c r="D499" s="1579"/>
      <c r="E499" s="1579"/>
      <c r="F499" s="1579"/>
      <c r="G499" s="1579"/>
      <c r="H499" s="1579"/>
      <c r="I499" s="1579"/>
      <c r="J499" s="1579"/>
      <c r="K499" s="1579"/>
      <c r="L499" s="1580"/>
      <c r="M499" s="1580"/>
      <c r="N499" s="1580"/>
      <c r="O499" s="1581"/>
      <c r="P499" s="1581"/>
      <c r="Q499" s="1581"/>
      <c r="R499" s="1581"/>
      <c r="S499" s="1581"/>
      <c r="T499" s="1582"/>
      <c r="U499" s="1583"/>
      <c r="V499" s="1581"/>
      <c r="W499" s="1584"/>
      <c r="X499" s="1586"/>
      <c r="Y499" s="1587"/>
      <c r="Z499" s="1587"/>
      <c r="AA499" s="1587"/>
      <c r="AB499" s="1587"/>
      <c r="AC499" s="1587"/>
      <c r="AD499" s="1587"/>
      <c r="AE499" s="1587"/>
      <c r="AF499" s="1587"/>
      <c r="AG499" s="1587"/>
      <c r="AH499" s="1587"/>
      <c r="AI499" s="1587"/>
      <c r="AJ499" s="1587"/>
      <c r="AK499" s="1587"/>
      <c r="AL499" s="1587"/>
      <c r="AM499" s="1587"/>
      <c r="AN499" s="1581"/>
      <c r="AO499" s="1581"/>
      <c r="AP499" s="1582"/>
      <c r="AQ499" s="1583"/>
      <c r="AR499" s="1581"/>
      <c r="AS499" s="1584"/>
      <c r="AT499" s="1591" t="s">
        <v>1203</v>
      </c>
      <c r="AU499" s="1592"/>
      <c r="AV499" s="1593"/>
      <c r="AW499" s="1594"/>
      <c r="AX499" s="1594"/>
      <c r="AY499" s="1594"/>
      <c r="AZ499" s="1594"/>
      <c r="BA499" s="1594"/>
      <c r="BB499" s="1594"/>
      <c r="BC499" s="1594"/>
      <c r="BD499" s="1594"/>
      <c r="BE499" s="1594"/>
      <c r="BF499" s="1594"/>
      <c r="BG499" s="1594"/>
      <c r="BH499" s="1594"/>
      <c r="BI499" s="1594"/>
      <c r="BJ499" s="1595"/>
      <c r="BK499" s="1588"/>
      <c r="BL499" s="1588"/>
      <c r="BM499" s="1589"/>
      <c r="BN499" s="1590"/>
      <c r="BO499" s="1588"/>
      <c r="BP499" s="1588"/>
      <c r="BQ499" s="1588"/>
      <c r="BR499" s="1588"/>
      <c r="BS499" s="1589"/>
      <c r="BT499" s="1585"/>
      <c r="BU499" s="1585"/>
      <c r="BV499" s="1585"/>
      <c r="BW499" s="1585"/>
      <c r="BX499" s="1585"/>
      <c r="BY499" s="1585"/>
      <c r="BZ499" s="1585"/>
      <c r="CA499" s="1585"/>
      <c r="CB499" s="1585"/>
      <c r="CC499" s="1585"/>
      <c r="CD499" s="1585"/>
      <c r="CE499" s="1585"/>
      <c r="CH499" s="64" t="str">
        <f t="shared" si="7"/>
        <v/>
      </c>
    </row>
    <row r="500" spans="1:86" ht="19.5" customHeight="1" x14ac:dyDescent="0.2">
      <c r="A500" s="1579"/>
      <c r="B500" s="1579"/>
      <c r="C500" s="1579"/>
      <c r="D500" s="1579"/>
      <c r="E500" s="1579"/>
      <c r="F500" s="1579"/>
      <c r="G500" s="1579"/>
      <c r="H500" s="1579"/>
      <c r="I500" s="1579"/>
      <c r="J500" s="1579"/>
      <c r="K500" s="1579"/>
      <c r="L500" s="1580"/>
      <c r="M500" s="1580"/>
      <c r="N500" s="1580"/>
      <c r="O500" s="1581"/>
      <c r="P500" s="1581"/>
      <c r="Q500" s="1581"/>
      <c r="R500" s="1581"/>
      <c r="S500" s="1581"/>
      <c r="T500" s="1582"/>
      <c r="U500" s="1583"/>
      <c r="V500" s="1581"/>
      <c r="W500" s="1584"/>
      <c r="X500" s="1586"/>
      <c r="Y500" s="1587"/>
      <c r="Z500" s="1587"/>
      <c r="AA500" s="1587"/>
      <c r="AB500" s="1587"/>
      <c r="AC500" s="1587"/>
      <c r="AD500" s="1587"/>
      <c r="AE500" s="1587"/>
      <c r="AF500" s="1587"/>
      <c r="AG500" s="1587"/>
      <c r="AH500" s="1587"/>
      <c r="AI500" s="1587"/>
      <c r="AJ500" s="1587"/>
      <c r="AK500" s="1587"/>
      <c r="AL500" s="1587"/>
      <c r="AM500" s="1587"/>
      <c r="AN500" s="1581"/>
      <c r="AO500" s="1581"/>
      <c r="AP500" s="1582"/>
      <c r="AQ500" s="1583"/>
      <c r="AR500" s="1581"/>
      <c r="AS500" s="1584"/>
      <c r="AT500" s="1591" t="s">
        <v>1203</v>
      </c>
      <c r="AU500" s="1592"/>
      <c r="AV500" s="1593"/>
      <c r="AW500" s="1594"/>
      <c r="AX500" s="1594"/>
      <c r="AY500" s="1594"/>
      <c r="AZ500" s="1594"/>
      <c r="BA500" s="1594"/>
      <c r="BB500" s="1594"/>
      <c r="BC500" s="1594"/>
      <c r="BD500" s="1594"/>
      <c r="BE500" s="1594"/>
      <c r="BF500" s="1594"/>
      <c r="BG500" s="1594"/>
      <c r="BH500" s="1594"/>
      <c r="BI500" s="1594"/>
      <c r="BJ500" s="1595"/>
      <c r="BK500" s="1588"/>
      <c r="BL500" s="1588"/>
      <c r="BM500" s="1589"/>
      <c r="BN500" s="1590"/>
      <c r="BO500" s="1588"/>
      <c r="BP500" s="1588"/>
      <c r="BQ500" s="1588"/>
      <c r="BR500" s="1588"/>
      <c r="BS500" s="1589"/>
      <c r="BT500" s="1585"/>
      <c r="BU500" s="1585"/>
      <c r="BV500" s="1585"/>
      <c r="BW500" s="1585"/>
      <c r="BX500" s="1585"/>
      <c r="BY500" s="1585"/>
      <c r="BZ500" s="1585"/>
      <c r="CA500" s="1585"/>
      <c r="CB500" s="1585"/>
      <c r="CC500" s="1585"/>
      <c r="CD500" s="1585"/>
      <c r="CE500" s="1585"/>
      <c r="CH500" s="64" t="str">
        <f t="shared" si="7"/>
        <v/>
      </c>
    </row>
    <row r="501" spans="1:86" ht="19.5" customHeight="1" x14ac:dyDescent="0.2">
      <c r="A501" s="1579"/>
      <c r="B501" s="1579"/>
      <c r="C501" s="1579"/>
      <c r="D501" s="1579"/>
      <c r="E501" s="1579"/>
      <c r="F501" s="1579"/>
      <c r="G501" s="1579"/>
      <c r="H501" s="1579"/>
      <c r="I501" s="1579"/>
      <c r="J501" s="1579"/>
      <c r="K501" s="1579"/>
      <c r="L501" s="1580"/>
      <c r="M501" s="1580"/>
      <c r="N501" s="1580"/>
      <c r="O501" s="1581"/>
      <c r="P501" s="1581"/>
      <c r="Q501" s="1581"/>
      <c r="R501" s="1581"/>
      <c r="S501" s="1581"/>
      <c r="T501" s="1582"/>
      <c r="U501" s="1583"/>
      <c r="V501" s="1581"/>
      <c r="W501" s="1584"/>
      <c r="X501" s="1586"/>
      <c r="Y501" s="1587"/>
      <c r="Z501" s="1587"/>
      <c r="AA501" s="1587"/>
      <c r="AB501" s="1587"/>
      <c r="AC501" s="1587"/>
      <c r="AD501" s="1587"/>
      <c r="AE501" s="1587"/>
      <c r="AF501" s="1587"/>
      <c r="AG501" s="1587"/>
      <c r="AH501" s="1587"/>
      <c r="AI501" s="1587"/>
      <c r="AJ501" s="1587"/>
      <c r="AK501" s="1587"/>
      <c r="AL501" s="1587"/>
      <c r="AM501" s="1587"/>
      <c r="AN501" s="1581"/>
      <c r="AO501" s="1581"/>
      <c r="AP501" s="1582"/>
      <c r="AQ501" s="1583"/>
      <c r="AR501" s="1581"/>
      <c r="AS501" s="1584"/>
      <c r="AT501" s="1591" t="s">
        <v>1203</v>
      </c>
      <c r="AU501" s="1592"/>
      <c r="AV501" s="1593"/>
      <c r="AW501" s="1594"/>
      <c r="AX501" s="1594"/>
      <c r="AY501" s="1594"/>
      <c r="AZ501" s="1594"/>
      <c r="BA501" s="1594"/>
      <c r="BB501" s="1594"/>
      <c r="BC501" s="1594"/>
      <c r="BD501" s="1594"/>
      <c r="BE501" s="1594"/>
      <c r="BF501" s="1594"/>
      <c r="BG501" s="1594"/>
      <c r="BH501" s="1594"/>
      <c r="BI501" s="1594"/>
      <c r="BJ501" s="1595"/>
      <c r="BK501" s="1588"/>
      <c r="BL501" s="1588"/>
      <c r="BM501" s="1589"/>
      <c r="BN501" s="1590"/>
      <c r="BO501" s="1588"/>
      <c r="BP501" s="1588"/>
      <c r="BQ501" s="1588"/>
      <c r="BR501" s="1588"/>
      <c r="BS501" s="1589"/>
      <c r="BT501" s="1585"/>
      <c r="BU501" s="1585"/>
      <c r="BV501" s="1585"/>
      <c r="BW501" s="1585"/>
      <c r="BX501" s="1585"/>
      <c r="BY501" s="1585"/>
      <c r="BZ501" s="1585"/>
      <c r="CA501" s="1585"/>
      <c r="CB501" s="1585"/>
      <c r="CC501" s="1585"/>
      <c r="CD501" s="1585"/>
      <c r="CE501" s="1585"/>
      <c r="CH501" s="64" t="str">
        <f t="shared" si="7"/>
        <v/>
      </c>
    </row>
    <row r="502" spans="1:86" ht="19.5" customHeight="1" x14ac:dyDescent="0.2">
      <c r="A502" s="1579"/>
      <c r="B502" s="1579"/>
      <c r="C502" s="1579"/>
      <c r="D502" s="1579"/>
      <c r="E502" s="1579"/>
      <c r="F502" s="1579"/>
      <c r="G502" s="1579"/>
      <c r="H502" s="1579"/>
      <c r="I502" s="1579"/>
      <c r="J502" s="1579"/>
      <c r="K502" s="1579"/>
      <c r="L502" s="1580"/>
      <c r="M502" s="1580"/>
      <c r="N502" s="1580"/>
      <c r="O502" s="1581"/>
      <c r="P502" s="1581"/>
      <c r="Q502" s="1581"/>
      <c r="R502" s="1581"/>
      <c r="S502" s="1581"/>
      <c r="T502" s="1582"/>
      <c r="U502" s="1583"/>
      <c r="V502" s="1581"/>
      <c r="W502" s="1584"/>
      <c r="X502" s="1586"/>
      <c r="Y502" s="1587"/>
      <c r="Z502" s="1587"/>
      <c r="AA502" s="1587"/>
      <c r="AB502" s="1587"/>
      <c r="AC502" s="1587"/>
      <c r="AD502" s="1587"/>
      <c r="AE502" s="1587"/>
      <c r="AF502" s="1587"/>
      <c r="AG502" s="1587"/>
      <c r="AH502" s="1587"/>
      <c r="AI502" s="1587"/>
      <c r="AJ502" s="1587"/>
      <c r="AK502" s="1587"/>
      <c r="AL502" s="1587"/>
      <c r="AM502" s="1587"/>
      <c r="AN502" s="1581"/>
      <c r="AO502" s="1581"/>
      <c r="AP502" s="1582"/>
      <c r="AQ502" s="1583"/>
      <c r="AR502" s="1581"/>
      <c r="AS502" s="1584"/>
      <c r="AT502" s="1591" t="s">
        <v>1203</v>
      </c>
      <c r="AU502" s="1592"/>
      <c r="AV502" s="1593"/>
      <c r="AW502" s="1594"/>
      <c r="AX502" s="1594"/>
      <c r="AY502" s="1594"/>
      <c r="AZ502" s="1594"/>
      <c r="BA502" s="1594"/>
      <c r="BB502" s="1594"/>
      <c r="BC502" s="1594"/>
      <c r="BD502" s="1594"/>
      <c r="BE502" s="1594"/>
      <c r="BF502" s="1594"/>
      <c r="BG502" s="1594"/>
      <c r="BH502" s="1594"/>
      <c r="BI502" s="1594"/>
      <c r="BJ502" s="1595"/>
      <c r="BK502" s="1588"/>
      <c r="BL502" s="1588"/>
      <c r="BM502" s="1589"/>
      <c r="BN502" s="1590"/>
      <c r="BO502" s="1588"/>
      <c r="BP502" s="1588"/>
      <c r="BQ502" s="1588"/>
      <c r="BR502" s="1588"/>
      <c r="BS502" s="1589"/>
      <c r="BT502" s="1585"/>
      <c r="BU502" s="1585"/>
      <c r="BV502" s="1585"/>
      <c r="BW502" s="1585"/>
      <c r="BX502" s="1585"/>
      <c r="BY502" s="1585"/>
      <c r="BZ502" s="1585"/>
      <c r="CA502" s="1585"/>
      <c r="CB502" s="1585"/>
      <c r="CC502" s="1585"/>
      <c r="CD502" s="1585"/>
      <c r="CE502" s="1585"/>
      <c r="CH502" s="64" t="str">
        <f t="shared" si="7"/>
        <v/>
      </c>
    </row>
    <row r="503" spans="1:86" ht="19.5" customHeight="1" x14ac:dyDescent="0.2">
      <c r="A503" s="1579"/>
      <c r="B503" s="1579"/>
      <c r="C503" s="1579"/>
      <c r="D503" s="1579"/>
      <c r="E503" s="1579"/>
      <c r="F503" s="1579"/>
      <c r="G503" s="1579"/>
      <c r="H503" s="1579"/>
      <c r="I503" s="1579"/>
      <c r="J503" s="1579"/>
      <c r="K503" s="1579"/>
      <c r="L503" s="1580"/>
      <c r="M503" s="1580"/>
      <c r="N503" s="1580"/>
      <c r="O503" s="1581"/>
      <c r="P503" s="1581"/>
      <c r="Q503" s="1581"/>
      <c r="R503" s="1581"/>
      <c r="S503" s="1581"/>
      <c r="T503" s="1582"/>
      <c r="U503" s="1583"/>
      <c r="V503" s="1581"/>
      <c r="W503" s="1584"/>
      <c r="X503" s="1586"/>
      <c r="Y503" s="1587"/>
      <c r="Z503" s="1587"/>
      <c r="AA503" s="1587"/>
      <c r="AB503" s="1587"/>
      <c r="AC503" s="1587"/>
      <c r="AD503" s="1587"/>
      <c r="AE503" s="1587"/>
      <c r="AF503" s="1587"/>
      <c r="AG503" s="1587"/>
      <c r="AH503" s="1587"/>
      <c r="AI503" s="1587"/>
      <c r="AJ503" s="1587"/>
      <c r="AK503" s="1587"/>
      <c r="AL503" s="1587"/>
      <c r="AM503" s="1587"/>
      <c r="AN503" s="1581"/>
      <c r="AO503" s="1581"/>
      <c r="AP503" s="1582"/>
      <c r="AQ503" s="1583"/>
      <c r="AR503" s="1581"/>
      <c r="AS503" s="1584"/>
      <c r="AT503" s="1591" t="s">
        <v>1203</v>
      </c>
      <c r="AU503" s="1592"/>
      <c r="AV503" s="1593"/>
      <c r="AW503" s="1594"/>
      <c r="AX503" s="1594"/>
      <c r="AY503" s="1594"/>
      <c r="AZ503" s="1594"/>
      <c r="BA503" s="1594"/>
      <c r="BB503" s="1594"/>
      <c r="BC503" s="1594"/>
      <c r="BD503" s="1594"/>
      <c r="BE503" s="1594"/>
      <c r="BF503" s="1594"/>
      <c r="BG503" s="1594"/>
      <c r="BH503" s="1594"/>
      <c r="BI503" s="1594"/>
      <c r="BJ503" s="1595"/>
      <c r="BK503" s="1588"/>
      <c r="BL503" s="1588"/>
      <c r="BM503" s="1589"/>
      <c r="BN503" s="1590"/>
      <c r="BO503" s="1588"/>
      <c r="BP503" s="1588"/>
      <c r="BQ503" s="1588"/>
      <c r="BR503" s="1588"/>
      <c r="BS503" s="1589"/>
      <c r="BT503" s="1585"/>
      <c r="BU503" s="1585"/>
      <c r="BV503" s="1585"/>
      <c r="BW503" s="1585"/>
      <c r="BX503" s="1585"/>
      <c r="BY503" s="1585"/>
      <c r="BZ503" s="1585"/>
      <c r="CA503" s="1585"/>
      <c r="CB503" s="1585"/>
      <c r="CC503" s="1585"/>
      <c r="CD503" s="1585"/>
      <c r="CE503" s="1585"/>
      <c r="CH503" s="64" t="str">
        <f t="shared" si="7"/>
        <v/>
      </c>
    </row>
    <row r="504" spans="1:86" ht="19.5" customHeight="1" x14ac:dyDescent="0.2">
      <c r="A504" s="1579"/>
      <c r="B504" s="1579"/>
      <c r="C504" s="1579"/>
      <c r="D504" s="1579"/>
      <c r="E504" s="1579"/>
      <c r="F504" s="1579"/>
      <c r="G504" s="1579"/>
      <c r="H504" s="1579"/>
      <c r="I504" s="1579"/>
      <c r="J504" s="1579"/>
      <c r="K504" s="1579"/>
      <c r="L504" s="1580"/>
      <c r="M504" s="1580"/>
      <c r="N504" s="1580"/>
      <c r="O504" s="1581"/>
      <c r="P504" s="1581"/>
      <c r="Q504" s="1581"/>
      <c r="R504" s="1581"/>
      <c r="S504" s="1581"/>
      <c r="T504" s="1582"/>
      <c r="U504" s="1583"/>
      <c r="V504" s="1581"/>
      <c r="W504" s="1584"/>
      <c r="X504" s="1586"/>
      <c r="Y504" s="1587"/>
      <c r="Z504" s="1587"/>
      <c r="AA504" s="1587"/>
      <c r="AB504" s="1587"/>
      <c r="AC504" s="1587"/>
      <c r="AD504" s="1587"/>
      <c r="AE504" s="1587"/>
      <c r="AF504" s="1587"/>
      <c r="AG504" s="1587"/>
      <c r="AH504" s="1587"/>
      <c r="AI504" s="1587"/>
      <c r="AJ504" s="1587"/>
      <c r="AK504" s="1587"/>
      <c r="AL504" s="1587"/>
      <c r="AM504" s="1587"/>
      <c r="AN504" s="1581"/>
      <c r="AO504" s="1581"/>
      <c r="AP504" s="1582"/>
      <c r="AQ504" s="1583"/>
      <c r="AR504" s="1581"/>
      <c r="AS504" s="1584"/>
      <c r="AT504" s="1591" t="s">
        <v>1203</v>
      </c>
      <c r="AU504" s="1592"/>
      <c r="AV504" s="1593"/>
      <c r="AW504" s="1594"/>
      <c r="AX504" s="1594"/>
      <c r="AY504" s="1594"/>
      <c r="AZ504" s="1594"/>
      <c r="BA504" s="1594"/>
      <c r="BB504" s="1594"/>
      <c r="BC504" s="1594"/>
      <c r="BD504" s="1594"/>
      <c r="BE504" s="1594"/>
      <c r="BF504" s="1594"/>
      <c r="BG504" s="1594"/>
      <c r="BH504" s="1594"/>
      <c r="BI504" s="1594"/>
      <c r="BJ504" s="1595"/>
      <c r="BK504" s="1588"/>
      <c r="BL504" s="1588"/>
      <c r="BM504" s="1589"/>
      <c r="BN504" s="1590"/>
      <c r="BO504" s="1588"/>
      <c r="BP504" s="1588"/>
      <c r="BQ504" s="1588"/>
      <c r="BR504" s="1588"/>
      <c r="BS504" s="1589"/>
      <c r="BT504" s="1585"/>
      <c r="BU504" s="1585"/>
      <c r="BV504" s="1585"/>
      <c r="BW504" s="1585"/>
      <c r="BX504" s="1585"/>
      <c r="BY504" s="1585"/>
      <c r="BZ504" s="1585"/>
      <c r="CA504" s="1585"/>
      <c r="CB504" s="1585"/>
      <c r="CC504" s="1585"/>
      <c r="CD504" s="1585"/>
      <c r="CE504" s="1585"/>
      <c r="CH504" s="64" t="str">
        <f t="shared" si="7"/>
        <v/>
      </c>
    </row>
    <row r="505" spans="1:86" ht="19.5" customHeight="1" x14ac:dyDescent="0.2">
      <c r="A505" s="1579"/>
      <c r="B505" s="1579"/>
      <c r="C505" s="1579"/>
      <c r="D505" s="1579"/>
      <c r="E505" s="1579"/>
      <c r="F505" s="1579"/>
      <c r="G505" s="1579"/>
      <c r="H505" s="1579"/>
      <c r="I505" s="1579"/>
      <c r="J505" s="1579"/>
      <c r="K505" s="1579"/>
      <c r="L505" s="1580"/>
      <c r="M505" s="1580"/>
      <c r="N505" s="1580"/>
      <c r="O505" s="1581"/>
      <c r="P505" s="1581"/>
      <c r="Q505" s="1581"/>
      <c r="R505" s="1581"/>
      <c r="S505" s="1581"/>
      <c r="T505" s="1582"/>
      <c r="U505" s="1583"/>
      <c r="V505" s="1581"/>
      <c r="W505" s="1584"/>
      <c r="X505" s="1586"/>
      <c r="Y505" s="1587"/>
      <c r="Z505" s="1587"/>
      <c r="AA505" s="1587"/>
      <c r="AB505" s="1587"/>
      <c r="AC505" s="1587"/>
      <c r="AD505" s="1587"/>
      <c r="AE505" s="1587"/>
      <c r="AF505" s="1587"/>
      <c r="AG505" s="1587"/>
      <c r="AH505" s="1587"/>
      <c r="AI505" s="1587"/>
      <c r="AJ505" s="1587"/>
      <c r="AK505" s="1587"/>
      <c r="AL505" s="1587"/>
      <c r="AM505" s="1587"/>
      <c r="AN505" s="1581"/>
      <c r="AO505" s="1581"/>
      <c r="AP505" s="1582"/>
      <c r="AQ505" s="1583"/>
      <c r="AR505" s="1581"/>
      <c r="AS505" s="1584"/>
      <c r="AT505" s="1591" t="s">
        <v>1203</v>
      </c>
      <c r="AU505" s="1592"/>
      <c r="AV505" s="1593"/>
      <c r="AW505" s="1594"/>
      <c r="AX505" s="1594"/>
      <c r="AY505" s="1594"/>
      <c r="AZ505" s="1594"/>
      <c r="BA505" s="1594"/>
      <c r="BB505" s="1594"/>
      <c r="BC505" s="1594"/>
      <c r="BD505" s="1594"/>
      <c r="BE505" s="1594"/>
      <c r="BF505" s="1594"/>
      <c r="BG505" s="1594"/>
      <c r="BH505" s="1594"/>
      <c r="BI505" s="1594"/>
      <c r="BJ505" s="1595"/>
      <c r="BK505" s="1588"/>
      <c r="BL505" s="1588"/>
      <c r="BM505" s="1589"/>
      <c r="BN505" s="1590"/>
      <c r="BO505" s="1588"/>
      <c r="BP505" s="1588"/>
      <c r="BQ505" s="1588"/>
      <c r="BR505" s="1588"/>
      <c r="BS505" s="1589"/>
      <c r="BT505" s="1585"/>
      <c r="BU505" s="1585"/>
      <c r="BV505" s="1585"/>
      <c r="BW505" s="1585"/>
      <c r="BX505" s="1585"/>
      <c r="BY505" s="1585"/>
      <c r="BZ505" s="1585"/>
      <c r="CA505" s="1585"/>
      <c r="CB505" s="1585"/>
      <c r="CC505" s="1585"/>
      <c r="CD505" s="1585"/>
      <c r="CE505" s="1585"/>
      <c r="CH505" s="64" t="str">
        <f t="shared" si="7"/>
        <v/>
      </c>
    </row>
    <row r="506" spans="1:86" ht="19.5" customHeight="1" x14ac:dyDescent="0.2">
      <c r="A506" s="1579"/>
      <c r="B506" s="1579"/>
      <c r="C506" s="1579"/>
      <c r="D506" s="1579"/>
      <c r="E506" s="1579"/>
      <c r="F506" s="1579"/>
      <c r="G506" s="1579"/>
      <c r="H506" s="1579"/>
      <c r="I506" s="1579"/>
      <c r="J506" s="1579"/>
      <c r="K506" s="1579"/>
      <c r="L506" s="1580"/>
      <c r="M506" s="1580"/>
      <c r="N506" s="1580"/>
      <c r="O506" s="1581"/>
      <c r="P506" s="1581"/>
      <c r="Q506" s="1581"/>
      <c r="R506" s="1581"/>
      <c r="S506" s="1581"/>
      <c r="T506" s="1582"/>
      <c r="U506" s="1583"/>
      <c r="V506" s="1581"/>
      <c r="W506" s="1584"/>
      <c r="X506" s="1586"/>
      <c r="Y506" s="1587"/>
      <c r="Z506" s="1587"/>
      <c r="AA506" s="1587"/>
      <c r="AB506" s="1587"/>
      <c r="AC506" s="1587"/>
      <c r="AD506" s="1587"/>
      <c r="AE506" s="1587"/>
      <c r="AF506" s="1587"/>
      <c r="AG506" s="1587"/>
      <c r="AH506" s="1587"/>
      <c r="AI506" s="1587"/>
      <c r="AJ506" s="1587"/>
      <c r="AK506" s="1587"/>
      <c r="AL506" s="1587"/>
      <c r="AM506" s="1587"/>
      <c r="AN506" s="1581"/>
      <c r="AO506" s="1581"/>
      <c r="AP506" s="1582"/>
      <c r="AQ506" s="1583"/>
      <c r="AR506" s="1581"/>
      <c r="AS506" s="1584"/>
      <c r="AT506" s="1591" t="s">
        <v>1203</v>
      </c>
      <c r="AU506" s="1592"/>
      <c r="AV506" s="1593"/>
      <c r="AW506" s="1594"/>
      <c r="AX506" s="1594"/>
      <c r="AY506" s="1594"/>
      <c r="AZ506" s="1594"/>
      <c r="BA506" s="1594"/>
      <c r="BB506" s="1594"/>
      <c r="BC506" s="1594"/>
      <c r="BD506" s="1594"/>
      <c r="BE506" s="1594"/>
      <c r="BF506" s="1594"/>
      <c r="BG506" s="1594"/>
      <c r="BH506" s="1594"/>
      <c r="BI506" s="1594"/>
      <c r="BJ506" s="1595"/>
      <c r="BK506" s="1588"/>
      <c r="BL506" s="1588"/>
      <c r="BM506" s="1589"/>
      <c r="BN506" s="1590"/>
      <c r="BO506" s="1588"/>
      <c r="BP506" s="1588"/>
      <c r="BQ506" s="1588"/>
      <c r="BR506" s="1588"/>
      <c r="BS506" s="1589"/>
      <c r="BT506" s="1585"/>
      <c r="BU506" s="1585"/>
      <c r="BV506" s="1585"/>
      <c r="BW506" s="1585"/>
      <c r="BX506" s="1585"/>
      <c r="BY506" s="1585"/>
      <c r="BZ506" s="1585"/>
      <c r="CA506" s="1585"/>
      <c r="CB506" s="1585"/>
      <c r="CC506" s="1585"/>
      <c r="CD506" s="1585"/>
      <c r="CE506" s="1585"/>
      <c r="CH506" s="64" t="str">
        <f t="shared" si="7"/>
        <v/>
      </c>
    </row>
    <row r="507" spans="1:86" ht="19.5" customHeight="1" x14ac:dyDescent="0.2">
      <c r="A507" s="1579"/>
      <c r="B507" s="1579"/>
      <c r="C507" s="1579"/>
      <c r="D507" s="1579"/>
      <c r="E507" s="1579"/>
      <c r="F507" s="1579"/>
      <c r="G507" s="1579"/>
      <c r="H507" s="1579"/>
      <c r="I507" s="1579"/>
      <c r="J507" s="1579"/>
      <c r="K507" s="1579"/>
      <c r="L507" s="1580"/>
      <c r="M507" s="1580"/>
      <c r="N507" s="1580"/>
      <c r="O507" s="1581"/>
      <c r="P507" s="1581"/>
      <c r="Q507" s="1581"/>
      <c r="R507" s="1581"/>
      <c r="S507" s="1581"/>
      <c r="T507" s="1582"/>
      <c r="U507" s="1583"/>
      <c r="V507" s="1581"/>
      <c r="W507" s="1584"/>
      <c r="X507" s="1586"/>
      <c r="Y507" s="1587"/>
      <c r="Z507" s="1587"/>
      <c r="AA507" s="1587"/>
      <c r="AB507" s="1587"/>
      <c r="AC507" s="1587"/>
      <c r="AD507" s="1587"/>
      <c r="AE507" s="1587"/>
      <c r="AF507" s="1587"/>
      <c r="AG507" s="1587"/>
      <c r="AH507" s="1587"/>
      <c r="AI507" s="1587"/>
      <c r="AJ507" s="1587"/>
      <c r="AK507" s="1587"/>
      <c r="AL507" s="1587"/>
      <c r="AM507" s="1587"/>
      <c r="AN507" s="1581"/>
      <c r="AO507" s="1581"/>
      <c r="AP507" s="1582"/>
      <c r="AQ507" s="1583"/>
      <c r="AR507" s="1581"/>
      <c r="AS507" s="1584"/>
      <c r="AT507" s="1591" t="s">
        <v>1203</v>
      </c>
      <c r="AU507" s="1592"/>
      <c r="AV507" s="1593"/>
      <c r="AW507" s="1594"/>
      <c r="AX507" s="1594"/>
      <c r="AY507" s="1594"/>
      <c r="AZ507" s="1594"/>
      <c r="BA507" s="1594"/>
      <c r="BB507" s="1594"/>
      <c r="BC507" s="1594"/>
      <c r="BD507" s="1594"/>
      <c r="BE507" s="1594"/>
      <c r="BF507" s="1594"/>
      <c r="BG507" s="1594"/>
      <c r="BH507" s="1594"/>
      <c r="BI507" s="1594"/>
      <c r="BJ507" s="1595"/>
      <c r="BK507" s="1588"/>
      <c r="BL507" s="1588"/>
      <c r="BM507" s="1589"/>
      <c r="BN507" s="1590"/>
      <c r="BO507" s="1588"/>
      <c r="BP507" s="1588"/>
      <c r="BQ507" s="1588"/>
      <c r="BR507" s="1588"/>
      <c r="BS507" s="1589"/>
      <c r="BT507" s="1585"/>
      <c r="BU507" s="1585"/>
      <c r="BV507" s="1585"/>
      <c r="BW507" s="1585"/>
      <c r="BX507" s="1585"/>
      <c r="BY507" s="1585"/>
      <c r="BZ507" s="1585"/>
      <c r="CA507" s="1585"/>
      <c r="CB507" s="1585"/>
      <c r="CC507" s="1585"/>
      <c r="CD507" s="1585"/>
      <c r="CE507" s="1585"/>
      <c r="CH507" s="64" t="str">
        <f t="shared" si="7"/>
        <v/>
      </c>
    </row>
    <row r="508" spans="1:86" ht="19.5" customHeight="1" x14ac:dyDescent="0.2">
      <c r="A508" s="1602"/>
      <c r="B508" s="1602"/>
      <c r="C508" s="1602"/>
      <c r="D508" s="1602"/>
      <c r="E508" s="1602"/>
      <c r="F508" s="1602"/>
      <c r="G508" s="1602"/>
      <c r="H508" s="1602"/>
      <c r="I508" s="1602"/>
      <c r="J508" s="1602"/>
      <c r="K508" s="1602"/>
      <c r="L508" s="1599"/>
      <c r="M508" s="1599"/>
      <c r="N508" s="1599"/>
      <c r="O508" s="1597"/>
      <c r="P508" s="1597"/>
      <c r="Q508" s="1597"/>
      <c r="R508" s="1597"/>
      <c r="S508" s="1597"/>
      <c r="T508" s="1600"/>
      <c r="U508" s="1596"/>
      <c r="V508" s="1597"/>
      <c r="W508" s="1598"/>
      <c r="X508" s="1586"/>
      <c r="Y508" s="1587"/>
      <c r="Z508" s="1587"/>
      <c r="AA508" s="1587"/>
      <c r="AB508" s="1587"/>
      <c r="AC508" s="1587"/>
      <c r="AD508" s="1587"/>
      <c r="AE508" s="1587"/>
      <c r="AF508" s="1587"/>
      <c r="AG508" s="1587"/>
      <c r="AH508" s="1587"/>
      <c r="AI508" s="1587"/>
      <c r="AJ508" s="1587"/>
      <c r="AK508" s="1587"/>
      <c r="AL508" s="1587"/>
      <c r="AM508" s="1587"/>
      <c r="AN508" s="1597"/>
      <c r="AO508" s="1597"/>
      <c r="AP508" s="1600"/>
      <c r="AQ508" s="1596"/>
      <c r="AR508" s="1597"/>
      <c r="AS508" s="1598"/>
      <c r="AT508" s="1591" t="s">
        <v>1203</v>
      </c>
      <c r="AU508" s="1592"/>
      <c r="AV508" s="1593"/>
      <c r="AW508" s="1594"/>
      <c r="AX508" s="1594"/>
      <c r="AY508" s="1594"/>
      <c r="AZ508" s="1594"/>
      <c r="BA508" s="1594"/>
      <c r="BB508" s="1594"/>
      <c r="BC508" s="1594"/>
      <c r="BD508" s="1594"/>
      <c r="BE508" s="1594"/>
      <c r="BF508" s="1594"/>
      <c r="BG508" s="1594"/>
      <c r="BH508" s="1594"/>
      <c r="BI508" s="1594"/>
      <c r="BJ508" s="1595"/>
      <c r="BK508" s="1603"/>
      <c r="BL508" s="1603"/>
      <c r="BM508" s="1604"/>
      <c r="BN508" s="1605"/>
      <c r="BO508" s="1603"/>
      <c r="BP508" s="1603"/>
      <c r="BQ508" s="1603"/>
      <c r="BR508" s="1603"/>
      <c r="BS508" s="1604"/>
      <c r="BT508" s="1601"/>
      <c r="BU508" s="1601"/>
      <c r="BV508" s="1601"/>
      <c r="BW508" s="1601"/>
      <c r="BX508" s="1601"/>
      <c r="BY508" s="1601"/>
      <c r="BZ508" s="1601"/>
      <c r="CA508" s="1601"/>
      <c r="CB508" s="1601"/>
      <c r="CC508" s="1601"/>
      <c r="CD508" s="1601"/>
      <c r="CE508" s="1601"/>
      <c r="CH508" s="64" t="str">
        <f t="shared" si="7"/>
        <v/>
      </c>
    </row>
    <row r="509" spans="1:86" ht="19.5" customHeight="1" x14ac:dyDescent="0.2">
      <c r="A509" s="1579"/>
      <c r="B509" s="1579"/>
      <c r="C509" s="1579"/>
      <c r="D509" s="1579"/>
      <c r="E509" s="1579"/>
      <c r="F509" s="1579"/>
      <c r="G509" s="1579"/>
      <c r="H509" s="1579"/>
      <c r="I509" s="1579"/>
      <c r="J509" s="1579"/>
      <c r="K509" s="1579"/>
      <c r="L509" s="1580"/>
      <c r="M509" s="1580"/>
      <c r="N509" s="1580"/>
      <c r="O509" s="1581"/>
      <c r="P509" s="1581"/>
      <c r="Q509" s="1581"/>
      <c r="R509" s="1581"/>
      <c r="S509" s="1581"/>
      <c r="T509" s="1582"/>
      <c r="U509" s="1583"/>
      <c r="V509" s="1581"/>
      <c r="W509" s="1584"/>
      <c r="X509" s="1586"/>
      <c r="Y509" s="1587"/>
      <c r="Z509" s="1587"/>
      <c r="AA509" s="1587"/>
      <c r="AB509" s="1587"/>
      <c r="AC509" s="1587"/>
      <c r="AD509" s="1587"/>
      <c r="AE509" s="1587"/>
      <c r="AF509" s="1587"/>
      <c r="AG509" s="1587"/>
      <c r="AH509" s="1587"/>
      <c r="AI509" s="1587"/>
      <c r="AJ509" s="1587"/>
      <c r="AK509" s="1587"/>
      <c r="AL509" s="1587"/>
      <c r="AM509" s="1587"/>
      <c r="AN509" s="1581"/>
      <c r="AO509" s="1581"/>
      <c r="AP509" s="1582"/>
      <c r="AQ509" s="1583"/>
      <c r="AR509" s="1581"/>
      <c r="AS509" s="1584"/>
      <c r="AT509" s="1591" t="s">
        <v>1203</v>
      </c>
      <c r="AU509" s="1592"/>
      <c r="AV509" s="1593"/>
      <c r="AW509" s="1594"/>
      <c r="AX509" s="1594"/>
      <c r="AY509" s="1594"/>
      <c r="AZ509" s="1594"/>
      <c r="BA509" s="1594"/>
      <c r="BB509" s="1594"/>
      <c r="BC509" s="1594"/>
      <c r="BD509" s="1594"/>
      <c r="BE509" s="1594"/>
      <c r="BF509" s="1594"/>
      <c r="BG509" s="1594"/>
      <c r="BH509" s="1594"/>
      <c r="BI509" s="1594"/>
      <c r="BJ509" s="1595"/>
      <c r="BK509" s="1588"/>
      <c r="BL509" s="1588"/>
      <c r="BM509" s="1589"/>
      <c r="BN509" s="1590"/>
      <c r="BO509" s="1588"/>
      <c r="BP509" s="1588"/>
      <c r="BQ509" s="1588"/>
      <c r="BR509" s="1588"/>
      <c r="BS509" s="1589"/>
      <c r="BT509" s="1585"/>
      <c r="BU509" s="1585"/>
      <c r="BV509" s="1585"/>
      <c r="BW509" s="1585"/>
      <c r="BX509" s="1585"/>
      <c r="BY509" s="1585"/>
      <c r="BZ509" s="1585"/>
      <c r="CA509" s="1585"/>
      <c r="CB509" s="1585"/>
      <c r="CC509" s="1585"/>
      <c r="CD509" s="1585"/>
      <c r="CE509" s="1585"/>
      <c r="CH509" s="64" t="str">
        <f t="shared" si="7"/>
        <v/>
      </c>
    </row>
    <row r="510" spans="1:86" ht="19.5" customHeight="1" x14ac:dyDescent="0.2">
      <c r="A510" s="1579"/>
      <c r="B510" s="1579"/>
      <c r="C510" s="1579"/>
      <c r="D510" s="1579"/>
      <c r="E510" s="1579"/>
      <c r="F510" s="1579"/>
      <c r="G510" s="1579"/>
      <c r="H510" s="1579"/>
      <c r="I510" s="1579"/>
      <c r="J510" s="1579"/>
      <c r="K510" s="1579"/>
      <c r="L510" s="1580"/>
      <c r="M510" s="1580"/>
      <c r="N510" s="1580"/>
      <c r="O510" s="1581"/>
      <c r="P510" s="1581"/>
      <c r="Q510" s="1581"/>
      <c r="R510" s="1581"/>
      <c r="S510" s="1581"/>
      <c r="T510" s="1582"/>
      <c r="U510" s="1583"/>
      <c r="V510" s="1581"/>
      <c r="W510" s="1584"/>
      <c r="X510" s="1586"/>
      <c r="Y510" s="1587"/>
      <c r="Z510" s="1587"/>
      <c r="AA510" s="1587"/>
      <c r="AB510" s="1587"/>
      <c r="AC510" s="1587"/>
      <c r="AD510" s="1587"/>
      <c r="AE510" s="1587"/>
      <c r="AF510" s="1587"/>
      <c r="AG510" s="1587"/>
      <c r="AH510" s="1587"/>
      <c r="AI510" s="1587"/>
      <c r="AJ510" s="1587"/>
      <c r="AK510" s="1587"/>
      <c r="AL510" s="1587"/>
      <c r="AM510" s="1587"/>
      <c r="AN510" s="1581"/>
      <c r="AO510" s="1581"/>
      <c r="AP510" s="1582"/>
      <c r="AQ510" s="1583"/>
      <c r="AR510" s="1581"/>
      <c r="AS510" s="1584"/>
      <c r="AT510" s="1591" t="s">
        <v>1203</v>
      </c>
      <c r="AU510" s="1592"/>
      <c r="AV510" s="1593"/>
      <c r="AW510" s="1594"/>
      <c r="AX510" s="1594"/>
      <c r="AY510" s="1594"/>
      <c r="AZ510" s="1594"/>
      <c r="BA510" s="1594"/>
      <c r="BB510" s="1594"/>
      <c r="BC510" s="1594"/>
      <c r="BD510" s="1594"/>
      <c r="BE510" s="1594"/>
      <c r="BF510" s="1594"/>
      <c r="BG510" s="1594"/>
      <c r="BH510" s="1594"/>
      <c r="BI510" s="1594"/>
      <c r="BJ510" s="1595"/>
      <c r="BK510" s="1588"/>
      <c r="BL510" s="1588"/>
      <c r="BM510" s="1589"/>
      <c r="BN510" s="1590"/>
      <c r="BO510" s="1588"/>
      <c r="BP510" s="1588"/>
      <c r="BQ510" s="1588"/>
      <c r="BR510" s="1588"/>
      <c r="BS510" s="1589"/>
      <c r="BT510" s="1585"/>
      <c r="BU510" s="1585"/>
      <c r="BV510" s="1585"/>
      <c r="BW510" s="1585"/>
      <c r="BX510" s="1585"/>
      <c r="BY510" s="1585"/>
      <c r="BZ510" s="1585"/>
      <c r="CA510" s="1585"/>
      <c r="CB510" s="1585"/>
      <c r="CC510" s="1585"/>
      <c r="CD510" s="1585"/>
      <c r="CE510" s="1585"/>
      <c r="CH510" s="64" t="str">
        <f t="shared" si="7"/>
        <v/>
      </c>
    </row>
    <row r="511" spans="1:86" ht="19.5" customHeight="1" x14ac:dyDescent="0.2">
      <c r="A511" s="1579"/>
      <c r="B511" s="1579"/>
      <c r="C511" s="1579"/>
      <c r="D511" s="1579"/>
      <c r="E511" s="1579"/>
      <c r="F511" s="1579"/>
      <c r="G511" s="1579"/>
      <c r="H511" s="1579"/>
      <c r="I511" s="1579"/>
      <c r="J511" s="1579"/>
      <c r="K511" s="1579"/>
      <c r="L511" s="1580"/>
      <c r="M511" s="1580"/>
      <c r="N511" s="1580"/>
      <c r="O511" s="1581"/>
      <c r="P511" s="1581"/>
      <c r="Q511" s="1581"/>
      <c r="R511" s="1581"/>
      <c r="S511" s="1581"/>
      <c r="T511" s="1582"/>
      <c r="U511" s="1583"/>
      <c r="V511" s="1581"/>
      <c r="W511" s="1584"/>
      <c r="X511" s="1586"/>
      <c r="Y511" s="1587"/>
      <c r="Z511" s="1587"/>
      <c r="AA511" s="1587"/>
      <c r="AB511" s="1587"/>
      <c r="AC511" s="1587"/>
      <c r="AD511" s="1587"/>
      <c r="AE511" s="1587"/>
      <c r="AF511" s="1587"/>
      <c r="AG511" s="1587"/>
      <c r="AH511" s="1587"/>
      <c r="AI511" s="1587"/>
      <c r="AJ511" s="1587"/>
      <c r="AK511" s="1587"/>
      <c r="AL511" s="1587"/>
      <c r="AM511" s="1587"/>
      <c r="AN511" s="1581"/>
      <c r="AO511" s="1581"/>
      <c r="AP511" s="1582"/>
      <c r="AQ511" s="1583"/>
      <c r="AR511" s="1581"/>
      <c r="AS511" s="1584"/>
      <c r="AT511" s="1591" t="s">
        <v>1203</v>
      </c>
      <c r="AU511" s="1592"/>
      <c r="AV511" s="1593"/>
      <c r="AW511" s="1594"/>
      <c r="AX511" s="1594"/>
      <c r="AY511" s="1594"/>
      <c r="AZ511" s="1594"/>
      <c r="BA511" s="1594"/>
      <c r="BB511" s="1594"/>
      <c r="BC511" s="1594"/>
      <c r="BD511" s="1594"/>
      <c r="BE511" s="1594"/>
      <c r="BF511" s="1594"/>
      <c r="BG511" s="1594"/>
      <c r="BH511" s="1594"/>
      <c r="BI511" s="1594"/>
      <c r="BJ511" s="1595"/>
      <c r="BK511" s="1588"/>
      <c r="BL511" s="1588"/>
      <c r="BM511" s="1589"/>
      <c r="BN511" s="1590"/>
      <c r="BO511" s="1588"/>
      <c r="BP511" s="1588"/>
      <c r="BQ511" s="1588"/>
      <c r="BR511" s="1588"/>
      <c r="BS511" s="1589"/>
      <c r="BT511" s="1585"/>
      <c r="BU511" s="1585"/>
      <c r="BV511" s="1585"/>
      <c r="BW511" s="1585"/>
      <c r="BX511" s="1585"/>
      <c r="BY511" s="1585"/>
      <c r="BZ511" s="1585"/>
      <c r="CA511" s="1585"/>
      <c r="CB511" s="1585"/>
      <c r="CC511" s="1585"/>
      <c r="CD511" s="1585"/>
      <c r="CE511" s="1585"/>
      <c r="CH511" s="64" t="str">
        <f t="shared" si="7"/>
        <v/>
      </c>
    </row>
    <row r="512" spans="1:86" ht="19.5" customHeight="1" x14ac:dyDescent="0.2">
      <c r="A512" s="1579"/>
      <c r="B512" s="1579"/>
      <c r="C512" s="1579"/>
      <c r="D512" s="1579"/>
      <c r="E512" s="1579"/>
      <c r="F512" s="1579"/>
      <c r="G512" s="1579"/>
      <c r="H512" s="1579"/>
      <c r="I512" s="1579"/>
      <c r="J512" s="1579"/>
      <c r="K512" s="1579"/>
      <c r="L512" s="1580"/>
      <c r="M512" s="1580"/>
      <c r="N512" s="1580"/>
      <c r="O512" s="1581"/>
      <c r="P512" s="1581"/>
      <c r="Q512" s="1581"/>
      <c r="R512" s="1581"/>
      <c r="S512" s="1581"/>
      <c r="T512" s="1582"/>
      <c r="U512" s="1583"/>
      <c r="V512" s="1581"/>
      <c r="W512" s="1584"/>
      <c r="X512" s="1586"/>
      <c r="Y512" s="1587"/>
      <c r="Z512" s="1587"/>
      <c r="AA512" s="1587"/>
      <c r="AB512" s="1587"/>
      <c r="AC512" s="1587"/>
      <c r="AD512" s="1587"/>
      <c r="AE512" s="1587"/>
      <c r="AF512" s="1587"/>
      <c r="AG512" s="1587"/>
      <c r="AH512" s="1587"/>
      <c r="AI512" s="1587"/>
      <c r="AJ512" s="1587"/>
      <c r="AK512" s="1587"/>
      <c r="AL512" s="1587"/>
      <c r="AM512" s="1587"/>
      <c r="AN512" s="1581"/>
      <c r="AO512" s="1581"/>
      <c r="AP512" s="1582"/>
      <c r="AQ512" s="1583"/>
      <c r="AR512" s="1581"/>
      <c r="AS512" s="1584"/>
      <c r="AT512" s="1591" t="s">
        <v>1203</v>
      </c>
      <c r="AU512" s="1592"/>
      <c r="AV512" s="1593"/>
      <c r="AW512" s="1594"/>
      <c r="AX512" s="1594"/>
      <c r="AY512" s="1594"/>
      <c r="AZ512" s="1594"/>
      <c r="BA512" s="1594"/>
      <c r="BB512" s="1594"/>
      <c r="BC512" s="1594"/>
      <c r="BD512" s="1594"/>
      <c r="BE512" s="1594"/>
      <c r="BF512" s="1594"/>
      <c r="BG512" s="1594"/>
      <c r="BH512" s="1594"/>
      <c r="BI512" s="1594"/>
      <c r="BJ512" s="1595"/>
      <c r="BK512" s="1588"/>
      <c r="BL512" s="1588"/>
      <c r="BM512" s="1589"/>
      <c r="BN512" s="1590"/>
      <c r="BO512" s="1588"/>
      <c r="BP512" s="1588"/>
      <c r="BQ512" s="1588"/>
      <c r="BR512" s="1588"/>
      <c r="BS512" s="1589"/>
      <c r="BT512" s="1585"/>
      <c r="BU512" s="1585"/>
      <c r="BV512" s="1585"/>
      <c r="BW512" s="1585"/>
      <c r="BX512" s="1585"/>
      <c r="BY512" s="1585"/>
      <c r="BZ512" s="1585"/>
      <c r="CA512" s="1585"/>
      <c r="CB512" s="1585"/>
      <c r="CC512" s="1585"/>
      <c r="CD512" s="1585"/>
      <c r="CE512" s="1585"/>
      <c r="CH512" s="64" t="str">
        <f t="shared" si="7"/>
        <v/>
      </c>
    </row>
    <row r="513" spans="1:86" ht="19.5" customHeight="1" x14ac:dyDescent="0.2">
      <c r="A513" s="1579"/>
      <c r="B513" s="1579"/>
      <c r="C513" s="1579"/>
      <c r="D513" s="1579"/>
      <c r="E513" s="1579"/>
      <c r="F513" s="1579"/>
      <c r="G513" s="1579"/>
      <c r="H513" s="1579"/>
      <c r="I513" s="1579"/>
      <c r="J513" s="1579"/>
      <c r="K513" s="1579"/>
      <c r="L513" s="1580"/>
      <c r="M513" s="1580"/>
      <c r="N513" s="1580"/>
      <c r="O513" s="1581"/>
      <c r="P513" s="1581"/>
      <c r="Q513" s="1581"/>
      <c r="R513" s="1581"/>
      <c r="S513" s="1581"/>
      <c r="T513" s="1582"/>
      <c r="U513" s="1583"/>
      <c r="V513" s="1581"/>
      <c r="W513" s="1584"/>
      <c r="X513" s="1586"/>
      <c r="Y513" s="1587"/>
      <c r="Z513" s="1587"/>
      <c r="AA513" s="1587"/>
      <c r="AB513" s="1587"/>
      <c r="AC513" s="1587"/>
      <c r="AD513" s="1587"/>
      <c r="AE513" s="1587"/>
      <c r="AF513" s="1587"/>
      <c r="AG513" s="1587"/>
      <c r="AH513" s="1587"/>
      <c r="AI513" s="1587"/>
      <c r="AJ513" s="1587"/>
      <c r="AK513" s="1587"/>
      <c r="AL513" s="1587"/>
      <c r="AM513" s="1587"/>
      <c r="AN513" s="1581"/>
      <c r="AO513" s="1581"/>
      <c r="AP513" s="1582"/>
      <c r="AQ513" s="1583"/>
      <c r="AR513" s="1581"/>
      <c r="AS513" s="1584"/>
      <c r="AT513" s="1591" t="s">
        <v>1203</v>
      </c>
      <c r="AU513" s="1592"/>
      <c r="AV513" s="1593"/>
      <c r="AW513" s="1594"/>
      <c r="AX513" s="1594"/>
      <c r="AY513" s="1594"/>
      <c r="AZ513" s="1594"/>
      <c r="BA513" s="1594"/>
      <c r="BB513" s="1594"/>
      <c r="BC513" s="1594"/>
      <c r="BD513" s="1594"/>
      <c r="BE513" s="1594"/>
      <c r="BF513" s="1594"/>
      <c r="BG513" s="1594"/>
      <c r="BH513" s="1594"/>
      <c r="BI513" s="1594"/>
      <c r="BJ513" s="1595"/>
      <c r="BK513" s="1588"/>
      <c r="BL513" s="1588"/>
      <c r="BM513" s="1589"/>
      <c r="BN513" s="1590"/>
      <c r="BO513" s="1588"/>
      <c r="BP513" s="1588"/>
      <c r="BQ513" s="1588"/>
      <c r="BR513" s="1588"/>
      <c r="BS513" s="1589"/>
      <c r="BT513" s="1585"/>
      <c r="BU513" s="1585"/>
      <c r="BV513" s="1585"/>
      <c r="BW513" s="1585"/>
      <c r="BX513" s="1585"/>
      <c r="BY513" s="1585"/>
      <c r="BZ513" s="1585"/>
      <c r="CA513" s="1585"/>
      <c r="CB513" s="1585"/>
      <c r="CC513" s="1585"/>
      <c r="CD513" s="1585"/>
      <c r="CE513" s="1585"/>
      <c r="CH513" s="64" t="str">
        <f t="shared" si="7"/>
        <v/>
      </c>
    </row>
    <row r="514" spans="1:86" ht="19.5" customHeight="1" x14ac:dyDescent="0.2">
      <c r="A514" s="1579"/>
      <c r="B514" s="1579"/>
      <c r="C514" s="1579"/>
      <c r="D514" s="1579"/>
      <c r="E514" s="1579"/>
      <c r="F514" s="1579"/>
      <c r="G514" s="1579"/>
      <c r="H514" s="1579"/>
      <c r="I514" s="1579"/>
      <c r="J514" s="1579"/>
      <c r="K514" s="1579"/>
      <c r="L514" s="1580"/>
      <c r="M514" s="1580"/>
      <c r="N514" s="1580"/>
      <c r="O514" s="1581"/>
      <c r="P514" s="1581"/>
      <c r="Q514" s="1581"/>
      <c r="R514" s="1581"/>
      <c r="S514" s="1581"/>
      <c r="T514" s="1582"/>
      <c r="U514" s="1583"/>
      <c r="V514" s="1581"/>
      <c r="W514" s="1584"/>
      <c r="X514" s="1586"/>
      <c r="Y514" s="1587"/>
      <c r="Z514" s="1587"/>
      <c r="AA514" s="1587"/>
      <c r="AB514" s="1587"/>
      <c r="AC514" s="1587"/>
      <c r="AD514" s="1587"/>
      <c r="AE514" s="1587"/>
      <c r="AF514" s="1587"/>
      <c r="AG514" s="1587"/>
      <c r="AH514" s="1587"/>
      <c r="AI514" s="1587"/>
      <c r="AJ514" s="1587"/>
      <c r="AK514" s="1587"/>
      <c r="AL514" s="1587"/>
      <c r="AM514" s="1587"/>
      <c r="AN514" s="1581"/>
      <c r="AO514" s="1581"/>
      <c r="AP514" s="1582"/>
      <c r="AQ514" s="1583"/>
      <c r="AR514" s="1581"/>
      <c r="AS514" s="1584"/>
      <c r="AT514" s="1591" t="s">
        <v>1203</v>
      </c>
      <c r="AU514" s="1592"/>
      <c r="AV514" s="1593"/>
      <c r="AW514" s="1594"/>
      <c r="AX514" s="1594"/>
      <c r="AY514" s="1594"/>
      <c r="AZ514" s="1594"/>
      <c r="BA514" s="1594"/>
      <c r="BB514" s="1594"/>
      <c r="BC514" s="1594"/>
      <c r="BD514" s="1594"/>
      <c r="BE514" s="1594"/>
      <c r="BF514" s="1594"/>
      <c r="BG514" s="1594"/>
      <c r="BH514" s="1594"/>
      <c r="BI514" s="1594"/>
      <c r="BJ514" s="1595"/>
      <c r="BK514" s="1588"/>
      <c r="BL514" s="1588"/>
      <c r="BM514" s="1589"/>
      <c r="BN514" s="1590"/>
      <c r="BO514" s="1588"/>
      <c r="BP514" s="1588"/>
      <c r="BQ514" s="1588"/>
      <c r="BR514" s="1588"/>
      <c r="BS514" s="1589"/>
      <c r="BT514" s="1585"/>
      <c r="BU514" s="1585"/>
      <c r="BV514" s="1585"/>
      <c r="BW514" s="1585"/>
      <c r="BX514" s="1585"/>
      <c r="BY514" s="1585"/>
      <c r="BZ514" s="1585"/>
      <c r="CA514" s="1585"/>
      <c r="CB514" s="1585"/>
      <c r="CC514" s="1585"/>
      <c r="CD514" s="1585"/>
      <c r="CE514" s="1585"/>
      <c r="CH514" s="64" t="str">
        <f t="shared" si="7"/>
        <v/>
      </c>
    </row>
    <row r="515" spans="1:86" ht="19.5" customHeight="1" x14ac:dyDescent="0.2">
      <c r="A515" s="1579"/>
      <c r="B515" s="1579"/>
      <c r="C515" s="1579"/>
      <c r="D515" s="1579"/>
      <c r="E515" s="1579"/>
      <c r="F515" s="1579"/>
      <c r="G515" s="1579"/>
      <c r="H515" s="1579"/>
      <c r="I515" s="1579"/>
      <c r="J515" s="1579"/>
      <c r="K515" s="1579"/>
      <c r="L515" s="1580"/>
      <c r="M515" s="1580"/>
      <c r="N515" s="1580"/>
      <c r="O515" s="1581"/>
      <c r="P515" s="1581"/>
      <c r="Q515" s="1581"/>
      <c r="R515" s="1581"/>
      <c r="S515" s="1581"/>
      <c r="T515" s="1582"/>
      <c r="U515" s="1583"/>
      <c r="V515" s="1581"/>
      <c r="W515" s="1584"/>
      <c r="X515" s="1586"/>
      <c r="Y515" s="1587"/>
      <c r="Z515" s="1587"/>
      <c r="AA515" s="1587"/>
      <c r="AB515" s="1587"/>
      <c r="AC515" s="1587"/>
      <c r="AD515" s="1587"/>
      <c r="AE515" s="1587"/>
      <c r="AF515" s="1587"/>
      <c r="AG515" s="1587"/>
      <c r="AH515" s="1587"/>
      <c r="AI515" s="1587"/>
      <c r="AJ515" s="1587"/>
      <c r="AK515" s="1587"/>
      <c r="AL515" s="1587"/>
      <c r="AM515" s="1587"/>
      <c r="AN515" s="1581"/>
      <c r="AO515" s="1581"/>
      <c r="AP515" s="1582"/>
      <c r="AQ515" s="1583"/>
      <c r="AR515" s="1581"/>
      <c r="AS515" s="1584"/>
      <c r="AT515" s="1591" t="s">
        <v>1203</v>
      </c>
      <c r="AU515" s="1592"/>
      <c r="AV515" s="1593"/>
      <c r="AW515" s="1594"/>
      <c r="AX515" s="1594"/>
      <c r="AY515" s="1594"/>
      <c r="AZ515" s="1594"/>
      <c r="BA515" s="1594"/>
      <c r="BB515" s="1594"/>
      <c r="BC515" s="1594"/>
      <c r="BD515" s="1594"/>
      <c r="BE515" s="1594"/>
      <c r="BF515" s="1594"/>
      <c r="BG515" s="1594"/>
      <c r="BH515" s="1594"/>
      <c r="BI515" s="1594"/>
      <c r="BJ515" s="1595"/>
      <c r="BK515" s="1588"/>
      <c r="BL515" s="1588"/>
      <c r="BM515" s="1589"/>
      <c r="BN515" s="1590"/>
      <c r="BO515" s="1588"/>
      <c r="BP515" s="1588"/>
      <c r="BQ515" s="1588"/>
      <c r="BR515" s="1588"/>
      <c r="BS515" s="1589"/>
      <c r="BT515" s="1585"/>
      <c r="BU515" s="1585"/>
      <c r="BV515" s="1585"/>
      <c r="BW515" s="1585"/>
      <c r="BX515" s="1585"/>
      <c r="BY515" s="1585"/>
      <c r="BZ515" s="1585"/>
      <c r="CA515" s="1585"/>
      <c r="CB515" s="1585"/>
      <c r="CC515" s="1585"/>
      <c r="CD515" s="1585"/>
      <c r="CE515" s="1585"/>
      <c r="CH515" s="64" t="str">
        <f t="shared" si="7"/>
        <v/>
      </c>
    </row>
    <row r="516" spans="1:86" ht="19.5" customHeight="1" x14ac:dyDescent="0.2">
      <c r="A516" s="1579"/>
      <c r="B516" s="1579"/>
      <c r="C516" s="1579"/>
      <c r="D516" s="1579"/>
      <c r="E516" s="1579"/>
      <c r="F516" s="1579"/>
      <c r="G516" s="1579"/>
      <c r="H516" s="1579"/>
      <c r="I516" s="1579"/>
      <c r="J516" s="1579"/>
      <c r="K516" s="1579"/>
      <c r="L516" s="1580"/>
      <c r="M516" s="1580"/>
      <c r="N516" s="1580"/>
      <c r="O516" s="1581"/>
      <c r="P516" s="1581"/>
      <c r="Q516" s="1581"/>
      <c r="R516" s="1581"/>
      <c r="S516" s="1581"/>
      <c r="T516" s="1582"/>
      <c r="U516" s="1583"/>
      <c r="V516" s="1581"/>
      <c r="W516" s="1584"/>
      <c r="X516" s="1586"/>
      <c r="Y516" s="1587"/>
      <c r="Z516" s="1587"/>
      <c r="AA516" s="1587"/>
      <c r="AB516" s="1587"/>
      <c r="AC516" s="1587"/>
      <c r="AD516" s="1587"/>
      <c r="AE516" s="1587"/>
      <c r="AF516" s="1587"/>
      <c r="AG516" s="1587"/>
      <c r="AH516" s="1587"/>
      <c r="AI516" s="1587"/>
      <c r="AJ516" s="1587"/>
      <c r="AK516" s="1587"/>
      <c r="AL516" s="1587"/>
      <c r="AM516" s="1587"/>
      <c r="AN516" s="1581"/>
      <c r="AO516" s="1581"/>
      <c r="AP516" s="1582"/>
      <c r="AQ516" s="1583"/>
      <c r="AR516" s="1581"/>
      <c r="AS516" s="1584"/>
      <c r="AT516" s="1591" t="s">
        <v>1203</v>
      </c>
      <c r="AU516" s="1592"/>
      <c r="AV516" s="1593"/>
      <c r="AW516" s="1594"/>
      <c r="AX516" s="1594"/>
      <c r="AY516" s="1594"/>
      <c r="AZ516" s="1594"/>
      <c r="BA516" s="1594"/>
      <c r="BB516" s="1594"/>
      <c r="BC516" s="1594"/>
      <c r="BD516" s="1594"/>
      <c r="BE516" s="1594"/>
      <c r="BF516" s="1594"/>
      <c r="BG516" s="1594"/>
      <c r="BH516" s="1594"/>
      <c r="BI516" s="1594"/>
      <c r="BJ516" s="1595"/>
      <c r="BK516" s="1588"/>
      <c r="BL516" s="1588"/>
      <c r="BM516" s="1589"/>
      <c r="BN516" s="1590"/>
      <c r="BO516" s="1588"/>
      <c r="BP516" s="1588"/>
      <c r="BQ516" s="1588"/>
      <c r="BR516" s="1588"/>
      <c r="BS516" s="1589"/>
      <c r="BT516" s="1585"/>
      <c r="BU516" s="1585"/>
      <c r="BV516" s="1585"/>
      <c r="BW516" s="1585"/>
      <c r="BX516" s="1585"/>
      <c r="BY516" s="1585"/>
      <c r="BZ516" s="1585"/>
      <c r="CA516" s="1585"/>
      <c r="CB516" s="1585"/>
      <c r="CC516" s="1585"/>
      <c r="CD516" s="1585"/>
      <c r="CE516" s="1585"/>
      <c r="CH516" s="64" t="str">
        <f t="shared" si="7"/>
        <v/>
      </c>
    </row>
    <row r="517" spans="1:86" ht="19.5" customHeight="1" x14ac:dyDescent="0.2">
      <c r="A517" s="1579"/>
      <c r="B517" s="1579"/>
      <c r="C517" s="1579"/>
      <c r="D517" s="1579"/>
      <c r="E517" s="1579"/>
      <c r="F517" s="1579"/>
      <c r="G517" s="1579"/>
      <c r="H517" s="1579"/>
      <c r="I517" s="1579"/>
      <c r="J517" s="1579"/>
      <c r="K517" s="1579"/>
      <c r="L517" s="1580"/>
      <c r="M517" s="1580"/>
      <c r="N517" s="1580"/>
      <c r="O517" s="1581"/>
      <c r="P517" s="1581"/>
      <c r="Q517" s="1581"/>
      <c r="R517" s="1581"/>
      <c r="S517" s="1581"/>
      <c r="T517" s="1582"/>
      <c r="U517" s="1583"/>
      <c r="V517" s="1581"/>
      <c r="W517" s="1584"/>
      <c r="X517" s="1586"/>
      <c r="Y517" s="1587"/>
      <c r="Z517" s="1587"/>
      <c r="AA517" s="1587"/>
      <c r="AB517" s="1587"/>
      <c r="AC517" s="1587"/>
      <c r="AD517" s="1587"/>
      <c r="AE517" s="1587"/>
      <c r="AF517" s="1587"/>
      <c r="AG517" s="1587"/>
      <c r="AH517" s="1587"/>
      <c r="AI517" s="1587"/>
      <c r="AJ517" s="1587"/>
      <c r="AK517" s="1587"/>
      <c r="AL517" s="1587"/>
      <c r="AM517" s="1587"/>
      <c r="AN517" s="1581"/>
      <c r="AO517" s="1581"/>
      <c r="AP517" s="1582"/>
      <c r="AQ517" s="1583"/>
      <c r="AR517" s="1581"/>
      <c r="AS517" s="1584"/>
      <c r="AT517" s="1591" t="s">
        <v>1203</v>
      </c>
      <c r="AU517" s="1592"/>
      <c r="AV517" s="1593"/>
      <c r="AW517" s="1594"/>
      <c r="AX517" s="1594"/>
      <c r="AY517" s="1594"/>
      <c r="AZ517" s="1594"/>
      <c r="BA517" s="1594"/>
      <c r="BB517" s="1594"/>
      <c r="BC517" s="1594"/>
      <c r="BD517" s="1594"/>
      <c r="BE517" s="1594"/>
      <c r="BF517" s="1594"/>
      <c r="BG517" s="1594"/>
      <c r="BH517" s="1594"/>
      <c r="BI517" s="1594"/>
      <c r="BJ517" s="1595"/>
      <c r="BK517" s="1588"/>
      <c r="BL517" s="1588"/>
      <c r="BM517" s="1589"/>
      <c r="BN517" s="1590"/>
      <c r="BO517" s="1588"/>
      <c r="BP517" s="1588"/>
      <c r="BQ517" s="1588"/>
      <c r="BR517" s="1588"/>
      <c r="BS517" s="1589"/>
      <c r="BT517" s="1585"/>
      <c r="BU517" s="1585"/>
      <c r="BV517" s="1585"/>
      <c r="BW517" s="1585"/>
      <c r="BX517" s="1585"/>
      <c r="BY517" s="1585"/>
      <c r="BZ517" s="1585"/>
      <c r="CA517" s="1585"/>
      <c r="CB517" s="1585"/>
      <c r="CC517" s="1585"/>
      <c r="CD517" s="1585"/>
      <c r="CE517" s="1585"/>
      <c r="CH517" s="64" t="str">
        <f t="shared" si="7"/>
        <v/>
      </c>
    </row>
    <row r="518" spans="1:86" ht="19.5" customHeight="1" x14ac:dyDescent="0.2">
      <c r="A518" s="1579"/>
      <c r="B518" s="1579"/>
      <c r="C518" s="1579"/>
      <c r="D518" s="1579"/>
      <c r="E518" s="1579"/>
      <c r="F518" s="1579"/>
      <c r="G518" s="1579"/>
      <c r="H518" s="1579"/>
      <c r="I518" s="1579"/>
      <c r="J518" s="1579"/>
      <c r="K518" s="1579"/>
      <c r="L518" s="1580"/>
      <c r="M518" s="1580"/>
      <c r="N518" s="1580"/>
      <c r="O518" s="1581"/>
      <c r="P518" s="1581"/>
      <c r="Q518" s="1581"/>
      <c r="R518" s="1581"/>
      <c r="S518" s="1581"/>
      <c r="T518" s="1582"/>
      <c r="U518" s="1583"/>
      <c r="V518" s="1581"/>
      <c r="W518" s="1584"/>
      <c r="X518" s="1586"/>
      <c r="Y518" s="1587"/>
      <c r="Z518" s="1587"/>
      <c r="AA518" s="1587"/>
      <c r="AB518" s="1587"/>
      <c r="AC518" s="1587"/>
      <c r="AD518" s="1587"/>
      <c r="AE518" s="1587"/>
      <c r="AF518" s="1587"/>
      <c r="AG518" s="1587"/>
      <c r="AH518" s="1587"/>
      <c r="AI518" s="1587"/>
      <c r="AJ518" s="1587"/>
      <c r="AK518" s="1587"/>
      <c r="AL518" s="1587"/>
      <c r="AM518" s="1587"/>
      <c r="AN518" s="1581"/>
      <c r="AO518" s="1581"/>
      <c r="AP518" s="1582"/>
      <c r="AQ518" s="1583"/>
      <c r="AR518" s="1581"/>
      <c r="AS518" s="1584"/>
      <c r="AT518" s="1591" t="s">
        <v>1203</v>
      </c>
      <c r="AU518" s="1592"/>
      <c r="AV518" s="1593"/>
      <c r="AW518" s="1594"/>
      <c r="AX518" s="1594"/>
      <c r="AY518" s="1594"/>
      <c r="AZ518" s="1594"/>
      <c r="BA518" s="1594"/>
      <c r="BB518" s="1594"/>
      <c r="BC518" s="1594"/>
      <c r="BD518" s="1594"/>
      <c r="BE518" s="1594"/>
      <c r="BF518" s="1594"/>
      <c r="BG518" s="1594"/>
      <c r="BH518" s="1594"/>
      <c r="BI518" s="1594"/>
      <c r="BJ518" s="1595"/>
      <c r="BK518" s="1588"/>
      <c r="BL518" s="1588"/>
      <c r="BM518" s="1589"/>
      <c r="BN518" s="1590"/>
      <c r="BO518" s="1588"/>
      <c r="BP518" s="1588"/>
      <c r="BQ518" s="1588"/>
      <c r="BR518" s="1588"/>
      <c r="BS518" s="1589"/>
      <c r="BT518" s="1585"/>
      <c r="BU518" s="1585"/>
      <c r="BV518" s="1585"/>
      <c r="BW518" s="1585"/>
      <c r="BX518" s="1585"/>
      <c r="BY518" s="1585"/>
      <c r="BZ518" s="1585"/>
      <c r="CA518" s="1585"/>
      <c r="CB518" s="1585"/>
      <c r="CC518" s="1585"/>
      <c r="CD518" s="1585"/>
      <c r="CE518" s="1585"/>
      <c r="CH518" s="64" t="str">
        <f t="shared" si="7"/>
        <v/>
      </c>
    </row>
  </sheetData>
  <sheetProtection formatCells="0" insertRows="0" deleteRows="0" autoFilter="0"/>
  <mergeCells count="7165">
    <mergeCell ref="AT498:AV498"/>
    <mergeCell ref="AW498:BJ498"/>
    <mergeCell ref="AT500:AV500"/>
    <mergeCell ref="AW500:BJ500"/>
    <mergeCell ref="AT502:AV502"/>
    <mergeCell ref="AW502:BJ502"/>
    <mergeCell ref="AT503:AV503"/>
    <mergeCell ref="AW503:BJ503"/>
    <mergeCell ref="AT507:AV507"/>
    <mergeCell ref="AW507:BJ507"/>
    <mergeCell ref="AT508:AV508"/>
    <mergeCell ref="AW508:BJ508"/>
    <mergeCell ref="AT510:AV510"/>
    <mergeCell ref="AW510:BJ510"/>
    <mergeCell ref="AT512:AV512"/>
    <mergeCell ref="AW512:BJ512"/>
    <mergeCell ref="AT518:AV518"/>
    <mergeCell ref="AW518:BJ518"/>
    <mergeCell ref="AT514:AV514"/>
    <mergeCell ref="AW514:BJ514"/>
    <mergeCell ref="AT515:AV515"/>
    <mergeCell ref="AW515:BJ515"/>
    <mergeCell ref="AT516:AV516"/>
    <mergeCell ref="AW516:BJ516"/>
    <mergeCell ref="AT505:AV505"/>
    <mergeCell ref="AW505:BJ505"/>
    <mergeCell ref="AT509:AV509"/>
    <mergeCell ref="AW509:BJ509"/>
    <mergeCell ref="AT474:AV474"/>
    <mergeCell ref="AW474:BJ474"/>
    <mergeCell ref="AT476:AV476"/>
    <mergeCell ref="AW476:BJ476"/>
    <mergeCell ref="AT478:AV478"/>
    <mergeCell ref="AW478:BJ478"/>
    <mergeCell ref="AT479:AV479"/>
    <mergeCell ref="AW479:BJ479"/>
    <mergeCell ref="AT483:AV483"/>
    <mergeCell ref="AW483:BJ483"/>
    <mergeCell ref="AT484:AV484"/>
    <mergeCell ref="AW484:BJ484"/>
    <mergeCell ref="AT486:AV486"/>
    <mergeCell ref="AW486:BJ486"/>
    <mergeCell ref="AT488:AV488"/>
    <mergeCell ref="AW488:BJ488"/>
    <mergeCell ref="AT490:AV490"/>
    <mergeCell ref="AW490:BJ490"/>
    <mergeCell ref="AT481:AV481"/>
    <mergeCell ref="AW481:BJ481"/>
    <mergeCell ref="AT485:AV485"/>
    <mergeCell ref="AW485:BJ485"/>
    <mergeCell ref="AT489:AV489"/>
    <mergeCell ref="AW489:BJ489"/>
    <mergeCell ref="AT450:AV450"/>
    <mergeCell ref="AW450:BJ450"/>
    <mergeCell ref="AT452:AV452"/>
    <mergeCell ref="AW452:BJ452"/>
    <mergeCell ref="AT454:AV454"/>
    <mergeCell ref="AW454:BJ454"/>
    <mergeCell ref="AT455:AV455"/>
    <mergeCell ref="AW455:BJ455"/>
    <mergeCell ref="AT459:AV459"/>
    <mergeCell ref="AW459:BJ459"/>
    <mergeCell ref="AT460:AV460"/>
    <mergeCell ref="AW460:BJ460"/>
    <mergeCell ref="AT462:AV462"/>
    <mergeCell ref="AW462:BJ462"/>
    <mergeCell ref="AT464:AV464"/>
    <mergeCell ref="AW464:BJ464"/>
    <mergeCell ref="AT466:AV466"/>
    <mergeCell ref="AW466:BJ466"/>
    <mergeCell ref="AT457:AV457"/>
    <mergeCell ref="AW457:BJ457"/>
    <mergeCell ref="AT461:AV461"/>
    <mergeCell ref="AW461:BJ461"/>
    <mergeCell ref="AT465:AV465"/>
    <mergeCell ref="AW465:BJ465"/>
    <mergeCell ref="AT426:AV426"/>
    <mergeCell ref="AW426:BJ426"/>
    <mergeCell ref="AT428:AV428"/>
    <mergeCell ref="AW428:BJ428"/>
    <mergeCell ref="AT430:AV430"/>
    <mergeCell ref="AW430:BJ430"/>
    <mergeCell ref="AT431:AV431"/>
    <mergeCell ref="AW431:BJ431"/>
    <mergeCell ref="AT435:AV435"/>
    <mergeCell ref="AW435:BJ435"/>
    <mergeCell ref="AT436:AV436"/>
    <mergeCell ref="AW436:BJ436"/>
    <mergeCell ref="AT438:AV438"/>
    <mergeCell ref="AW438:BJ438"/>
    <mergeCell ref="AT440:AV440"/>
    <mergeCell ref="AW440:BJ440"/>
    <mergeCell ref="AT442:AV442"/>
    <mergeCell ref="AW442:BJ442"/>
    <mergeCell ref="AT433:AV433"/>
    <mergeCell ref="AW433:BJ433"/>
    <mergeCell ref="AT437:AV437"/>
    <mergeCell ref="AW437:BJ437"/>
    <mergeCell ref="AT441:AV441"/>
    <mergeCell ref="AW441:BJ441"/>
    <mergeCell ref="AT402:AV402"/>
    <mergeCell ref="AW402:BJ402"/>
    <mergeCell ref="AT404:AV404"/>
    <mergeCell ref="AW404:BJ404"/>
    <mergeCell ref="AT406:AV406"/>
    <mergeCell ref="AW406:BJ406"/>
    <mergeCell ref="AT407:AV407"/>
    <mergeCell ref="AW407:BJ407"/>
    <mergeCell ref="AT411:AV411"/>
    <mergeCell ref="AW411:BJ411"/>
    <mergeCell ref="AT412:AV412"/>
    <mergeCell ref="AW412:BJ412"/>
    <mergeCell ref="AT414:AV414"/>
    <mergeCell ref="AW414:BJ414"/>
    <mergeCell ref="AT416:AV416"/>
    <mergeCell ref="AW416:BJ416"/>
    <mergeCell ref="AT418:AV418"/>
    <mergeCell ref="AW418:BJ418"/>
    <mergeCell ref="AT409:AV409"/>
    <mergeCell ref="AW409:BJ409"/>
    <mergeCell ref="AT413:AV413"/>
    <mergeCell ref="AW413:BJ413"/>
    <mergeCell ref="AT417:AV417"/>
    <mergeCell ref="AW417:BJ417"/>
    <mergeCell ref="AT378:AV378"/>
    <mergeCell ref="AW378:BJ378"/>
    <mergeCell ref="AT380:AV380"/>
    <mergeCell ref="AW380:BJ380"/>
    <mergeCell ref="AT382:AV382"/>
    <mergeCell ref="AW382:BJ382"/>
    <mergeCell ref="AT383:AV383"/>
    <mergeCell ref="AW383:BJ383"/>
    <mergeCell ref="AT387:AV387"/>
    <mergeCell ref="AW387:BJ387"/>
    <mergeCell ref="AT388:AV388"/>
    <mergeCell ref="AW388:BJ388"/>
    <mergeCell ref="AT390:AV390"/>
    <mergeCell ref="AW390:BJ390"/>
    <mergeCell ref="AT392:AV392"/>
    <mergeCell ref="AW392:BJ392"/>
    <mergeCell ref="AT394:AV394"/>
    <mergeCell ref="AW394:BJ394"/>
    <mergeCell ref="AT385:AV385"/>
    <mergeCell ref="AW385:BJ385"/>
    <mergeCell ref="AT389:AV389"/>
    <mergeCell ref="AW389:BJ389"/>
    <mergeCell ref="AT393:AV393"/>
    <mergeCell ref="AW393:BJ393"/>
    <mergeCell ref="AT354:AV354"/>
    <mergeCell ref="AW354:BJ354"/>
    <mergeCell ref="AT356:AV356"/>
    <mergeCell ref="AW356:BJ356"/>
    <mergeCell ref="AT358:AV358"/>
    <mergeCell ref="AW358:BJ358"/>
    <mergeCell ref="AT359:AV359"/>
    <mergeCell ref="AW359:BJ359"/>
    <mergeCell ref="AT363:AV363"/>
    <mergeCell ref="AW363:BJ363"/>
    <mergeCell ref="AT364:AV364"/>
    <mergeCell ref="AW364:BJ364"/>
    <mergeCell ref="AT366:AV366"/>
    <mergeCell ref="AW366:BJ366"/>
    <mergeCell ref="AT368:AV368"/>
    <mergeCell ref="AW368:BJ368"/>
    <mergeCell ref="AT370:AV370"/>
    <mergeCell ref="AW370:BJ370"/>
    <mergeCell ref="AT361:AV361"/>
    <mergeCell ref="AW361:BJ361"/>
    <mergeCell ref="AT365:AV365"/>
    <mergeCell ref="AW365:BJ365"/>
    <mergeCell ref="AT369:AV369"/>
    <mergeCell ref="AW369:BJ369"/>
    <mergeCell ref="AT330:AV330"/>
    <mergeCell ref="AW330:BJ330"/>
    <mergeCell ref="AT332:AV332"/>
    <mergeCell ref="AW332:BJ332"/>
    <mergeCell ref="AT334:AV334"/>
    <mergeCell ref="AW334:BJ334"/>
    <mergeCell ref="AT335:AV335"/>
    <mergeCell ref="AW335:BJ335"/>
    <mergeCell ref="AT339:AV339"/>
    <mergeCell ref="AW339:BJ339"/>
    <mergeCell ref="AT340:AV340"/>
    <mergeCell ref="AW340:BJ340"/>
    <mergeCell ref="AT342:AV342"/>
    <mergeCell ref="AW342:BJ342"/>
    <mergeCell ref="AT344:AV344"/>
    <mergeCell ref="AW344:BJ344"/>
    <mergeCell ref="AT346:AV346"/>
    <mergeCell ref="AW346:BJ346"/>
    <mergeCell ref="AT337:AV337"/>
    <mergeCell ref="AW337:BJ337"/>
    <mergeCell ref="AT341:AV341"/>
    <mergeCell ref="AW341:BJ341"/>
    <mergeCell ref="AT345:AV345"/>
    <mergeCell ref="AW345:BJ345"/>
    <mergeCell ref="AT306:AV306"/>
    <mergeCell ref="AW306:BJ306"/>
    <mergeCell ref="AT308:AV308"/>
    <mergeCell ref="AW308:BJ308"/>
    <mergeCell ref="AT310:AV310"/>
    <mergeCell ref="AW310:BJ310"/>
    <mergeCell ref="AT311:AV311"/>
    <mergeCell ref="AW311:BJ311"/>
    <mergeCell ref="AT315:AV315"/>
    <mergeCell ref="AW315:BJ315"/>
    <mergeCell ref="AT316:AV316"/>
    <mergeCell ref="AW316:BJ316"/>
    <mergeCell ref="AT318:AV318"/>
    <mergeCell ref="AW318:BJ318"/>
    <mergeCell ref="AT320:AV320"/>
    <mergeCell ref="AW320:BJ320"/>
    <mergeCell ref="AT322:AV322"/>
    <mergeCell ref="AW322:BJ322"/>
    <mergeCell ref="AT313:AV313"/>
    <mergeCell ref="AW313:BJ313"/>
    <mergeCell ref="AT317:AV317"/>
    <mergeCell ref="AW317:BJ317"/>
    <mergeCell ref="AT321:AV321"/>
    <mergeCell ref="AW321:BJ321"/>
    <mergeCell ref="AT282:AV282"/>
    <mergeCell ref="AW282:BJ282"/>
    <mergeCell ref="AT284:AV284"/>
    <mergeCell ref="AW284:BJ284"/>
    <mergeCell ref="AT286:AV286"/>
    <mergeCell ref="AW286:BJ286"/>
    <mergeCell ref="AT287:AV287"/>
    <mergeCell ref="AW287:BJ287"/>
    <mergeCell ref="AT291:AV291"/>
    <mergeCell ref="AW291:BJ291"/>
    <mergeCell ref="AT292:AV292"/>
    <mergeCell ref="AW292:BJ292"/>
    <mergeCell ref="AT294:AV294"/>
    <mergeCell ref="AW294:BJ294"/>
    <mergeCell ref="AT296:AV296"/>
    <mergeCell ref="AW296:BJ296"/>
    <mergeCell ref="AT298:AV298"/>
    <mergeCell ref="AW298:BJ298"/>
    <mergeCell ref="AT289:AV289"/>
    <mergeCell ref="AW289:BJ289"/>
    <mergeCell ref="AT293:AV293"/>
    <mergeCell ref="AW293:BJ293"/>
    <mergeCell ref="AT297:AV297"/>
    <mergeCell ref="AW297:BJ297"/>
    <mergeCell ref="AT258:AV258"/>
    <mergeCell ref="AW258:BJ258"/>
    <mergeCell ref="AT260:AV260"/>
    <mergeCell ref="AW260:BJ260"/>
    <mergeCell ref="AT262:AV262"/>
    <mergeCell ref="AW262:BJ262"/>
    <mergeCell ref="AT263:AV263"/>
    <mergeCell ref="AW263:BJ263"/>
    <mergeCell ref="AT267:AV267"/>
    <mergeCell ref="AW267:BJ267"/>
    <mergeCell ref="AT268:AV268"/>
    <mergeCell ref="AW268:BJ268"/>
    <mergeCell ref="AT270:AV270"/>
    <mergeCell ref="AW270:BJ270"/>
    <mergeCell ref="AT272:AV272"/>
    <mergeCell ref="AW272:BJ272"/>
    <mergeCell ref="AT274:AV274"/>
    <mergeCell ref="AW274:BJ274"/>
    <mergeCell ref="AT265:AV265"/>
    <mergeCell ref="AW265:BJ265"/>
    <mergeCell ref="AT269:AV269"/>
    <mergeCell ref="AW269:BJ269"/>
    <mergeCell ref="AT273:AV273"/>
    <mergeCell ref="AW273:BJ273"/>
    <mergeCell ref="AT234:AV234"/>
    <mergeCell ref="AW234:BJ234"/>
    <mergeCell ref="AT236:AV236"/>
    <mergeCell ref="AW236:BJ236"/>
    <mergeCell ref="AT238:AV238"/>
    <mergeCell ref="AW238:BJ238"/>
    <mergeCell ref="AT239:AV239"/>
    <mergeCell ref="AW239:BJ239"/>
    <mergeCell ref="AT243:AV243"/>
    <mergeCell ref="AW243:BJ243"/>
    <mergeCell ref="AT244:AV244"/>
    <mergeCell ref="AW244:BJ244"/>
    <mergeCell ref="AT246:AV246"/>
    <mergeCell ref="AW246:BJ246"/>
    <mergeCell ref="AT248:AV248"/>
    <mergeCell ref="AW248:BJ248"/>
    <mergeCell ref="AT250:AV250"/>
    <mergeCell ref="AW250:BJ250"/>
    <mergeCell ref="AT241:AV241"/>
    <mergeCell ref="AW241:BJ241"/>
    <mergeCell ref="AT245:AV245"/>
    <mergeCell ref="AW245:BJ245"/>
    <mergeCell ref="AT249:AV249"/>
    <mergeCell ref="AW249:BJ249"/>
    <mergeCell ref="AT210:AV210"/>
    <mergeCell ref="AW210:BJ210"/>
    <mergeCell ref="AT212:AV212"/>
    <mergeCell ref="AW212:BJ212"/>
    <mergeCell ref="AT214:AV214"/>
    <mergeCell ref="AW214:BJ214"/>
    <mergeCell ref="AT215:AV215"/>
    <mergeCell ref="AW215:BJ215"/>
    <mergeCell ref="AT219:AV219"/>
    <mergeCell ref="AW219:BJ219"/>
    <mergeCell ref="AT220:AV220"/>
    <mergeCell ref="AW220:BJ220"/>
    <mergeCell ref="AT222:AV222"/>
    <mergeCell ref="AW222:BJ222"/>
    <mergeCell ref="AT224:AV224"/>
    <mergeCell ref="AW224:BJ224"/>
    <mergeCell ref="AT226:AV226"/>
    <mergeCell ref="AW226:BJ226"/>
    <mergeCell ref="AT217:AV217"/>
    <mergeCell ref="AW217:BJ217"/>
    <mergeCell ref="AT221:AV221"/>
    <mergeCell ref="AW221:BJ221"/>
    <mergeCell ref="AT225:AV225"/>
    <mergeCell ref="AW225:BJ225"/>
    <mergeCell ref="AT186:AV186"/>
    <mergeCell ref="AW186:BJ186"/>
    <mergeCell ref="AT188:AV188"/>
    <mergeCell ref="AW188:BJ188"/>
    <mergeCell ref="AT190:AV190"/>
    <mergeCell ref="AW190:BJ190"/>
    <mergeCell ref="AT191:AV191"/>
    <mergeCell ref="AW191:BJ191"/>
    <mergeCell ref="AT195:AV195"/>
    <mergeCell ref="AW195:BJ195"/>
    <mergeCell ref="AT196:AV196"/>
    <mergeCell ref="AW196:BJ196"/>
    <mergeCell ref="AT198:AV198"/>
    <mergeCell ref="AW198:BJ198"/>
    <mergeCell ref="AT200:AV200"/>
    <mergeCell ref="AW200:BJ200"/>
    <mergeCell ref="AT202:AV202"/>
    <mergeCell ref="AW202:BJ202"/>
    <mergeCell ref="AT193:AV193"/>
    <mergeCell ref="AW193:BJ193"/>
    <mergeCell ref="AT197:AV197"/>
    <mergeCell ref="AW197:BJ197"/>
    <mergeCell ref="AT201:AV201"/>
    <mergeCell ref="AW201:BJ201"/>
    <mergeCell ref="AT162:AV162"/>
    <mergeCell ref="AW162:BJ162"/>
    <mergeCell ref="AT164:AV164"/>
    <mergeCell ref="AW164:BJ164"/>
    <mergeCell ref="AT166:AV166"/>
    <mergeCell ref="AW166:BJ166"/>
    <mergeCell ref="AT167:AV167"/>
    <mergeCell ref="AW167:BJ167"/>
    <mergeCell ref="AT171:AV171"/>
    <mergeCell ref="AW171:BJ171"/>
    <mergeCell ref="AT172:AV172"/>
    <mergeCell ref="AW172:BJ172"/>
    <mergeCell ref="AT174:AV174"/>
    <mergeCell ref="AW174:BJ174"/>
    <mergeCell ref="AT176:AV176"/>
    <mergeCell ref="AW176:BJ176"/>
    <mergeCell ref="AT178:AV178"/>
    <mergeCell ref="AW178:BJ178"/>
    <mergeCell ref="AT169:AV169"/>
    <mergeCell ref="AW169:BJ169"/>
    <mergeCell ref="AT173:AV173"/>
    <mergeCell ref="AW173:BJ173"/>
    <mergeCell ref="AT177:AV177"/>
    <mergeCell ref="AW177:BJ177"/>
    <mergeCell ref="AT138:AV138"/>
    <mergeCell ref="AW138:BJ138"/>
    <mergeCell ref="AT140:AV140"/>
    <mergeCell ref="AW140:BJ140"/>
    <mergeCell ref="AT142:AV142"/>
    <mergeCell ref="AW142:BJ142"/>
    <mergeCell ref="AT143:AV143"/>
    <mergeCell ref="AW143:BJ143"/>
    <mergeCell ref="AT147:AV147"/>
    <mergeCell ref="AW147:BJ147"/>
    <mergeCell ref="AT148:AV148"/>
    <mergeCell ref="AW148:BJ148"/>
    <mergeCell ref="AT150:AV150"/>
    <mergeCell ref="AW150:BJ150"/>
    <mergeCell ref="AT152:AV152"/>
    <mergeCell ref="AW152:BJ152"/>
    <mergeCell ref="AT154:AV154"/>
    <mergeCell ref="AW154:BJ154"/>
    <mergeCell ref="AT145:AV145"/>
    <mergeCell ref="AW145:BJ145"/>
    <mergeCell ref="AT149:AV149"/>
    <mergeCell ref="AW149:BJ149"/>
    <mergeCell ref="AT153:AV153"/>
    <mergeCell ref="AW153:BJ153"/>
    <mergeCell ref="AT116:AV116"/>
    <mergeCell ref="AW116:BJ116"/>
    <mergeCell ref="AT118:AV118"/>
    <mergeCell ref="AW118:BJ118"/>
    <mergeCell ref="AT119:AV119"/>
    <mergeCell ref="AW119:BJ119"/>
    <mergeCell ref="AT123:AV123"/>
    <mergeCell ref="AW123:BJ123"/>
    <mergeCell ref="AT124:AV124"/>
    <mergeCell ref="AW124:BJ124"/>
    <mergeCell ref="AT126:AV126"/>
    <mergeCell ref="AW126:BJ126"/>
    <mergeCell ref="AT128:AV128"/>
    <mergeCell ref="AW128:BJ128"/>
    <mergeCell ref="AT130:AV130"/>
    <mergeCell ref="AW130:BJ130"/>
    <mergeCell ref="AT121:AV121"/>
    <mergeCell ref="AW121:BJ121"/>
    <mergeCell ref="AT125:AV125"/>
    <mergeCell ref="AW125:BJ125"/>
    <mergeCell ref="AT129:AV129"/>
    <mergeCell ref="AW129:BJ129"/>
    <mergeCell ref="AT76:AV76"/>
    <mergeCell ref="AW76:BJ76"/>
    <mergeCell ref="AT77:AV77"/>
    <mergeCell ref="AW77:BJ77"/>
    <mergeCell ref="AT75:AV75"/>
    <mergeCell ref="AT83:AV83"/>
    <mergeCell ref="AW83:BJ83"/>
    <mergeCell ref="AT84:AV84"/>
    <mergeCell ref="AW84:BJ84"/>
    <mergeCell ref="AT87:AV87"/>
    <mergeCell ref="AW87:BJ87"/>
    <mergeCell ref="AT90:AV90"/>
    <mergeCell ref="AW90:BJ90"/>
    <mergeCell ref="AT92:AV92"/>
    <mergeCell ref="AW92:BJ92"/>
    <mergeCell ref="AT114:AV114"/>
    <mergeCell ref="AW114:BJ114"/>
    <mergeCell ref="AT53:AV53"/>
    <mergeCell ref="AW53:BJ53"/>
    <mergeCell ref="AT54:AV54"/>
    <mergeCell ref="AW54:BJ54"/>
    <mergeCell ref="AT55:AV55"/>
    <mergeCell ref="AW55:BJ55"/>
    <mergeCell ref="AT56:AV56"/>
    <mergeCell ref="AW56:BJ56"/>
    <mergeCell ref="AT59:AV59"/>
    <mergeCell ref="AW59:BJ59"/>
    <mergeCell ref="AT61:AV61"/>
    <mergeCell ref="AW61:BJ61"/>
    <mergeCell ref="AW64:BJ64"/>
    <mergeCell ref="AT65:AV65"/>
    <mergeCell ref="AW65:BJ65"/>
    <mergeCell ref="AW72:BJ72"/>
    <mergeCell ref="AW75:BJ75"/>
    <mergeCell ref="AW33:BJ33"/>
    <mergeCell ref="AT34:AV34"/>
    <mergeCell ref="AW34:BJ34"/>
    <mergeCell ref="AW37:BJ37"/>
    <mergeCell ref="AW38:BJ38"/>
    <mergeCell ref="AT39:AV39"/>
    <mergeCell ref="AW39:BJ39"/>
    <mergeCell ref="AT40:AV40"/>
    <mergeCell ref="AW40:BJ40"/>
    <mergeCell ref="AT44:AV44"/>
    <mergeCell ref="AW44:BJ44"/>
    <mergeCell ref="AT47:AV47"/>
    <mergeCell ref="AW47:BJ47"/>
    <mergeCell ref="AT49:AV49"/>
    <mergeCell ref="AW49:BJ49"/>
    <mergeCell ref="AW50:BJ50"/>
    <mergeCell ref="AT52:AV52"/>
    <mergeCell ref="AW52:BJ52"/>
    <mergeCell ref="A4:H4"/>
    <mergeCell ref="I4:K4"/>
    <mergeCell ref="BK77:BM77"/>
    <mergeCell ref="BN77:BS77"/>
    <mergeCell ref="AH4:AK4"/>
    <mergeCell ref="L4:AG4"/>
    <mergeCell ref="AT8:AV9"/>
    <mergeCell ref="AW8:BJ9"/>
    <mergeCell ref="AT12:AV12"/>
    <mergeCell ref="AW12:BJ12"/>
    <mergeCell ref="X79:AM79"/>
    <mergeCell ref="AN79:AP79"/>
    <mergeCell ref="BK76:BM76"/>
    <mergeCell ref="BN76:BS76"/>
    <mergeCell ref="BT77:CE77"/>
    <mergeCell ref="AN78:AP78"/>
    <mergeCell ref="AT79:AV79"/>
    <mergeCell ref="AW79:BJ79"/>
    <mergeCell ref="AT78:AV78"/>
    <mergeCell ref="AW78:BJ78"/>
    <mergeCell ref="AT13:AV13"/>
    <mergeCell ref="AW13:BJ13"/>
    <mergeCell ref="AT14:AV14"/>
    <mergeCell ref="AW14:BJ14"/>
    <mergeCell ref="AT15:AV15"/>
    <mergeCell ref="AW15:BJ15"/>
    <mergeCell ref="AT16:AV16"/>
    <mergeCell ref="AW16:BJ16"/>
    <mergeCell ref="AT17:AV17"/>
    <mergeCell ref="AW17:BJ17"/>
    <mergeCell ref="AT18:AV18"/>
    <mergeCell ref="AW18:BJ18"/>
    <mergeCell ref="BK74:BM74"/>
    <mergeCell ref="X75:AM75"/>
    <mergeCell ref="AN75:AP75"/>
    <mergeCell ref="BK75:BM75"/>
    <mergeCell ref="AT74:AV74"/>
    <mergeCell ref="AW74:BJ74"/>
    <mergeCell ref="BT75:CE75"/>
    <mergeCell ref="BT76:CE76"/>
    <mergeCell ref="AQ77:AS77"/>
    <mergeCell ref="AQ23:AS23"/>
    <mergeCell ref="BT74:CE74"/>
    <mergeCell ref="AL4:BF4"/>
    <mergeCell ref="BK4:CE4"/>
    <mergeCell ref="BG4:BJ4"/>
    <mergeCell ref="BT73:CE73"/>
    <mergeCell ref="AQ74:AS74"/>
    <mergeCell ref="X77:AM77"/>
    <mergeCell ref="AN77:AP77"/>
    <mergeCell ref="AT19:AV19"/>
    <mergeCell ref="AW19:BJ19"/>
    <mergeCell ref="AT20:AV20"/>
    <mergeCell ref="AW20:BJ20"/>
    <mergeCell ref="AT21:AV21"/>
    <mergeCell ref="AW21:BJ21"/>
    <mergeCell ref="AW22:BJ22"/>
    <mergeCell ref="AT23:AV23"/>
    <mergeCell ref="AW23:BJ23"/>
    <mergeCell ref="AT24:AV24"/>
    <mergeCell ref="AW24:BJ24"/>
    <mergeCell ref="AT25:AV25"/>
    <mergeCell ref="AW25:BJ25"/>
    <mergeCell ref="AW28:BJ28"/>
    <mergeCell ref="AQ73:AS73"/>
    <mergeCell ref="BK73:BM73"/>
    <mergeCell ref="AT73:AV73"/>
    <mergeCell ref="AW73:BJ73"/>
    <mergeCell ref="BT71:CE71"/>
    <mergeCell ref="X72:AM72"/>
    <mergeCell ref="AN72:AP72"/>
    <mergeCell ref="AQ72:AS72"/>
    <mergeCell ref="BK72:BM72"/>
    <mergeCell ref="BN72:BS72"/>
    <mergeCell ref="BT72:CE72"/>
    <mergeCell ref="X71:AM71"/>
    <mergeCell ref="AN71:AP71"/>
    <mergeCell ref="AT72:AV72"/>
    <mergeCell ref="AQ79:AS79"/>
    <mergeCell ref="AQ78:AS78"/>
    <mergeCell ref="BK79:BM79"/>
    <mergeCell ref="BN79:BS79"/>
    <mergeCell ref="AQ71:AS71"/>
    <mergeCell ref="AT71:AV71"/>
    <mergeCell ref="AW71:BJ71"/>
    <mergeCell ref="AQ75:AS75"/>
    <mergeCell ref="BN75:BS75"/>
    <mergeCell ref="BN74:BS74"/>
    <mergeCell ref="X76:AM76"/>
    <mergeCell ref="AN76:AP76"/>
    <mergeCell ref="AQ76:AS76"/>
    <mergeCell ref="BK71:BM71"/>
    <mergeCell ref="BN71:BS71"/>
    <mergeCell ref="BN73:BS73"/>
    <mergeCell ref="X74:AM74"/>
    <mergeCell ref="AN74:AP74"/>
    <mergeCell ref="O57:Q57"/>
    <mergeCell ref="R73:T73"/>
    <mergeCell ref="R74:T74"/>
    <mergeCell ref="R75:T75"/>
    <mergeCell ref="R76:T76"/>
    <mergeCell ref="R77:T77"/>
    <mergeCell ref="R72:T72"/>
    <mergeCell ref="O68:Q68"/>
    <mergeCell ref="O59:Q59"/>
    <mergeCell ref="O60:Q60"/>
    <mergeCell ref="AN67:AP67"/>
    <mergeCell ref="X68:AM68"/>
    <mergeCell ref="AN68:AP68"/>
    <mergeCell ref="O69:Q69"/>
    <mergeCell ref="U69:W69"/>
    <mergeCell ref="AN69:AP69"/>
    <mergeCell ref="U61:W61"/>
    <mergeCell ref="X69:AM69"/>
    <mergeCell ref="R68:T68"/>
    <mergeCell ref="R61:T61"/>
    <mergeCell ref="R62:T62"/>
    <mergeCell ref="R63:T63"/>
    <mergeCell ref="R64:T64"/>
    <mergeCell ref="R65:T65"/>
    <mergeCell ref="R66:T66"/>
    <mergeCell ref="X66:AM66"/>
    <mergeCell ref="U73:W73"/>
    <mergeCell ref="X73:AM73"/>
    <mergeCell ref="AN73:AP73"/>
    <mergeCell ref="U75:W75"/>
    <mergeCell ref="U76:W76"/>
    <mergeCell ref="U62:W62"/>
    <mergeCell ref="U51:W51"/>
    <mergeCell ref="U52:W52"/>
    <mergeCell ref="R33:T33"/>
    <mergeCell ref="R34:T34"/>
    <mergeCell ref="R35:T35"/>
    <mergeCell ref="R36:T36"/>
    <mergeCell ref="R67:T67"/>
    <mergeCell ref="R70:T70"/>
    <mergeCell ref="R71:T71"/>
    <mergeCell ref="R56:T56"/>
    <mergeCell ref="R57:T57"/>
    <mergeCell ref="R58:T58"/>
    <mergeCell ref="R59:T59"/>
    <mergeCell ref="R60:T60"/>
    <mergeCell ref="R69:T69"/>
    <mergeCell ref="R53:T53"/>
    <mergeCell ref="R54:T54"/>
    <mergeCell ref="R43:T43"/>
    <mergeCell ref="R44:T44"/>
    <mergeCell ref="R45:T45"/>
    <mergeCell ref="U33:W33"/>
    <mergeCell ref="U34:W34"/>
    <mergeCell ref="R42:T42"/>
    <mergeCell ref="U35:W35"/>
    <mergeCell ref="U36:W36"/>
    <mergeCell ref="U37:W37"/>
    <mergeCell ref="R19:T19"/>
    <mergeCell ref="R20:T20"/>
    <mergeCell ref="R21:T21"/>
    <mergeCell ref="R29:T29"/>
    <mergeCell ref="R30:T30"/>
    <mergeCell ref="R15:T15"/>
    <mergeCell ref="R16:T16"/>
    <mergeCell ref="R17:T17"/>
    <mergeCell ref="R18:T18"/>
    <mergeCell ref="U74:W74"/>
    <mergeCell ref="U64:W64"/>
    <mergeCell ref="U65:W65"/>
    <mergeCell ref="U66:W66"/>
    <mergeCell ref="U67:W67"/>
    <mergeCell ref="U72:W72"/>
    <mergeCell ref="R31:T31"/>
    <mergeCell ref="R32:T32"/>
    <mergeCell ref="R24:T24"/>
    <mergeCell ref="R25:T25"/>
    <mergeCell ref="R26:T26"/>
    <mergeCell ref="R27:T27"/>
    <mergeCell ref="R28:T28"/>
    <mergeCell ref="R46:T46"/>
    <mergeCell ref="R47:T47"/>
    <mergeCell ref="R48:T48"/>
    <mergeCell ref="R37:T37"/>
    <mergeCell ref="R38:T38"/>
    <mergeCell ref="U32:W32"/>
    <mergeCell ref="U24:W24"/>
    <mergeCell ref="U63:W63"/>
    <mergeCell ref="U71:W71"/>
    <mergeCell ref="U50:W50"/>
    <mergeCell ref="O61:Q61"/>
    <mergeCell ref="O62:Q62"/>
    <mergeCell ref="O63:Q63"/>
    <mergeCell ref="O77:Q77"/>
    <mergeCell ref="O71:Q71"/>
    <mergeCell ref="O72:Q72"/>
    <mergeCell ref="O73:Q73"/>
    <mergeCell ref="O74:Q74"/>
    <mergeCell ref="O75:Q75"/>
    <mergeCell ref="O76:Q76"/>
    <mergeCell ref="O50:Q50"/>
    <mergeCell ref="O51:Q51"/>
    <mergeCell ref="O52:Q52"/>
    <mergeCell ref="O41:Q41"/>
    <mergeCell ref="U53:W53"/>
    <mergeCell ref="U54:W54"/>
    <mergeCell ref="R49:T49"/>
    <mergeCell ref="R50:T50"/>
    <mergeCell ref="R51:T51"/>
    <mergeCell ref="R52:T52"/>
    <mergeCell ref="U55:W55"/>
    <mergeCell ref="U44:W44"/>
    <mergeCell ref="U45:W45"/>
    <mergeCell ref="U46:W46"/>
    <mergeCell ref="U47:W47"/>
    <mergeCell ref="U60:W60"/>
    <mergeCell ref="R55:T55"/>
    <mergeCell ref="U77:W77"/>
    <mergeCell ref="U56:W56"/>
    <mergeCell ref="U57:W57"/>
    <mergeCell ref="U58:W58"/>
    <mergeCell ref="U59:W59"/>
    <mergeCell ref="L76:N76"/>
    <mergeCell ref="L77:N77"/>
    <mergeCell ref="L68:N68"/>
    <mergeCell ref="L72:N72"/>
    <mergeCell ref="L70:N70"/>
    <mergeCell ref="L71:N71"/>
    <mergeCell ref="L73:N73"/>
    <mergeCell ref="L69:N69"/>
    <mergeCell ref="L74:N74"/>
    <mergeCell ref="L50:N50"/>
    <mergeCell ref="L51:N51"/>
    <mergeCell ref="L52:N52"/>
    <mergeCell ref="L53:N53"/>
    <mergeCell ref="L54:N54"/>
    <mergeCell ref="L55:N55"/>
    <mergeCell ref="L57:N57"/>
    <mergeCell ref="L58:N58"/>
    <mergeCell ref="L56:N56"/>
    <mergeCell ref="L66:N66"/>
    <mergeCell ref="L67:N67"/>
    <mergeCell ref="L35:N35"/>
    <mergeCell ref="L36:N36"/>
    <mergeCell ref="L37:N37"/>
    <mergeCell ref="L30:N30"/>
    <mergeCell ref="L31:N31"/>
    <mergeCell ref="L32:N32"/>
    <mergeCell ref="O25:Q25"/>
    <mergeCell ref="O26:Q26"/>
    <mergeCell ref="O23:Q23"/>
    <mergeCell ref="L62:N62"/>
    <mergeCell ref="L63:N63"/>
    <mergeCell ref="L64:N64"/>
    <mergeCell ref="L65:N65"/>
    <mergeCell ref="L59:N59"/>
    <mergeCell ref="L60:N60"/>
    <mergeCell ref="L61:N61"/>
    <mergeCell ref="L75:N75"/>
    <mergeCell ref="O42:Q42"/>
    <mergeCell ref="O43:Q43"/>
    <mergeCell ref="O44:Q44"/>
    <mergeCell ref="O45:Q45"/>
    <mergeCell ref="O46:Q46"/>
    <mergeCell ref="O47:Q47"/>
    <mergeCell ref="O48:Q48"/>
    <mergeCell ref="O49:Q49"/>
    <mergeCell ref="O35:Q35"/>
    <mergeCell ref="O36:Q36"/>
    <mergeCell ref="O37:Q37"/>
    <mergeCell ref="O38:Q38"/>
    <mergeCell ref="O39:Q39"/>
    <mergeCell ref="O40:Q40"/>
    <mergeCell ref="O33:Q33"/>
    <mergeCell ref="AQ53:AS53"/>
    <mergeCell ref="BK53:BM53"/>
    <mergeCell ref="BN53:BS53"/>
    <mergeCell ref="AN58:AP58"/>
    <mergeCell ref="AN55:AP55"/>
    <mergeCell ref="O58:Q58"/>
    <mergeCell ref="O53:Q53"/>
    <mergeCell ref="O54:Q54"/>
    <mergeCell ref="L45:N45"/>
    <mergeCell ref="L46:N46"/>
    <mergeCell ref="L47:N47"/>
    <mergeCell ref="L48:N48"/>
    <mergeCell ref="L49:N49"/>
    <mergeCell ref="L38:N38"/>
    <mergeCell ref="L39:N39"/>
    <mergeCell ref="L40:N40"/>
    <mergeCell ref="L41:N41"/>
    <mergeCell ref="L42:N42"/>
    <mergeCell ref="L43:N43"/>
    <mergeCell ref="U48:W48"/>
    <mergeCell ref="U49:W49"/>
    <mergeCell ref="U38:W38"/>
    <mergeCell ref="U39:W39"/>
    <mergeCell ref="U40:W40"/>
    <mergeCell ref="U41:W41"/>
    <mergeCell ref="U42:W42"/>
    <mergeCell ref="U43:W43"/>
    <mergeCell ref="R39:T39"/>
    <mergeCell ref="R40:T40"/>
    <mergeCell ref="R41:T41"/>
    <mergeCell ref="BN58:BS58"/>
    <mergeCell ref="BN55:BS55"/>
    <mergeCell ref="BN60:BS60"/>
    <mergeCell ref="AT62:AV62"/>
    <mergeCell ref="AW62:BJ62"/>
    <mergeCell ref="AT63:AV63"/>
    <mergeCell ref="AW63:BJ63"/>
    <mergeCell ref="AN66:AP66"/>
    <mergeCell ref="AQ66:AS66"/>
    <mergeCell ref="BK66:BM66"/>
    <mergeCell ref="AQ61:AS61"/>
    <mergeCell ref="BK61:BM61"/>
    <mergeCell ref="AN64:AP64"/>
    <mergeCell ref="AQ64:AS64"/>
    <mergeCell ref="AN60:AP60"/>
    <mergeCell ref="AQ60:AS60"/>
    <mergeCell ref="BK60:BM60"/>
    <mergeCell ref="AN61:AP61"/>
    <mergeCell ref="AN62:AP62"/>
    <mergeCell ref="AQ62:AS62"/>
    <mergeCell ref="AT60:AV60"/>
    <mergeCell ref="AW60:BJ60"/>
    <mergeCell ref="AT66:AV66"/>
    <mergeCell ref="AW66:BJ66"/>
    <mergeCell ref="O64:Q64"/>
    <mergeCell ref="O65:Q65"/>
    <mergeCell ref="O66:Q66"/>
    <mergeCell ref="O67:Q67"/>
    <mergeCell ref="BT64:CE64"/>
    <mergeCell ref="X64:AM64"/>
    <mergeCell ref="AQ63:AS63"/>
    <mergeCell ref="BK63:BM63"/>
    <mergeCell ref="X65:AM65"/>
    <mergeCell ref="AN65:AP65"/>
    <mergeCell ref="AT68:AV68"/>
    <mergeCell ref="AW68:BJ68"/>
    <mergeCell ref="AN70:AP70"/>
    <mergeCell ref="BK64:BM64"/>
    <mergeCell ref="BN64:BS64"/>
    <mergeCell ref="X67:AM67"/>
    <mergeCell ref="BK69:BM69"/>
    <mergeCell ref="BK67:BM67"/>
    <mergeCell ref="X70:AM70"/>
    <mergeCell ref="BN69:BS69"/>
    <mergeCell ref="AT67:AV67"/>
    <mergeCell ref="AW67:BJ67"/>
    <mergeCell ref="U68:W68"/>
    <mergeCell ref="AT69:AV69"/>
    <mergeCell ref="AW69:BJ69"/>
    <mergeCell ref="AT70:AV70"/>
    <mergeCell ref="AW70:BJ70"/>
    <mergeCell ref="BT70:CE70"/>
    <mergeCell ref="BT62:CE62"/>
    <mergeCell ref="O70:Q70"/>
    <mergeCell ref="U70:W70"/>
    <mergeCell ref="X63:AM63"/>
    <mergeCell ref="AN63:AP63"/>
    <mergeCell ref="AQ69:AS69"/>
    <mergeCell ref="BN67:BS67"/>
    <mergeCell ref="BN62:BS62"/>
    <mergeCell ref="BK62:BM62"/>
    <mergeCell ref="AQ67:AS67"/>
    <mergeCell ref="BT67:CE67"/>
    <mergeCell ref="BT68:CE68"/>
    <mergeCell ref="BN63:BS63"/>
    <mergeCell ref="BN68:BS68"/>
    <mergeCell ref="X58:AM58"/>
    <mergeCell ref="BN56:BS56"/>
    <mergeCell ref="BN61:BS61"/>
    <mergeCell ref="BT61:CE61"/>
    <mergeCell ref="X62:AM62"/>
    <mergeCell ref="BT69:CE69"/>
    <mergeCell ref="X56:AM56"/>
    <mergeCell ref="X61:AM61"/>
    <mergeCell ref="BT66:CE66"/>
    <mergeCell ref="AQ65:AS65"/>
    <mergeCell ref="BK65:BM65"/>
    <mergeCell ref="BN65:BS65"/>
    <mergeCell ref="BT63:CE63"/>
    <mergeCell ref="BK68:BM68"/>
    <mergeCell ref="AT64:AV64"/>
    <mergeCell ref="AQ68:AS68"/>
    <mergeCell ref="BT65:CE65"/>
    <mergeCell ref="BN66:BS66"/>
    <mergeCell ref="X60:AM60"/>
    <mergeCell ref="X59:AM59"/>
    <mergeCell ref="AN59:AP59"/>
    <mergeCell ref="BK52:BM52"/>
    <mergeCell ref="BN52:BS52"/>
    <mergeCell ref="BT59:CE59"/>
    <mergeCell ref="AN56:AP56"/>
    <mergeCell ref="AQ56:AS56"/>
    <mergeCell ref="BT54:CE54"/>
    <mergeCell ref="BT60:CE60"/>
    <mergeCell ref="AQ59:AS59"/>
    <mergeCell ref="BK59:BM59"/>
    <mergeCell ref="BN59:BS59"/>
    <mergeCell ref="AQ55:AS55"/>
    <mergeCell ref="AN57:AP57"/>
    <mergeCell ref="BT52:CE52"/>
    <mergeCell ref="BT55:CE55"/>
    <mergeCell ref="X57:AM57"/>
    <mergeCell ref="BK54:BM54"/>
    <mergeCell ref="BN54:BS54"/>
    <mergeCell ref="AQ58:AS58"/>
    <mergeCell ref="BK58:BM58"/>
    <mergeCell ref="BK56:BM56"/>
    <mergeCell ref="BT56:CE56"/>
    <mergeCell ref="BT58:CE58"/>
    <mergeCell ref="AQ57:AS57"/>
    <mergeCell ref="BK57:BM57"/>
    <mergeCell ref="BN57:BS57"/>
    <mergeCell ref="BT57:CE57"/>
    <mergeCell ref="AT58:AV58"/>
    <mergeCell ref="AW58:BJ58"/>
    <mergeCell ref="AT57:AV57"/>
    <mergeCell ref="BT48:CE48"/>
    <mergeCell ref="AQ47:AS47"/>
    <mergeCell ref="BT50:CE50"/>
    <mergeCell ref="BT51:CE51"/>
    <mergeCell ref="X52:AM52"/>
    <mergeCell ref="X51:AM51"/>
    <mergeCell ref="X55:AM55"/>
    <mergeCell ref="BK55:BM55"/>
    <mergeCell ref="BK50:BM50"/>
    <mergeCell ref="BT53:CE53"/>
    <mergeCell ref="X54:AM54"/>
    <mergeCell ref="X53:AM53"/>
    <mergeCell ref="AN54:AP54"/>
    <mergeCell ref="AQ54:AS54"/>
    <mergeCell ref="AQ49:AS49"/>
    <mergeCell ref="BK51:BM51"/>
    <mergeCell ref="BT49:CE49"/>
    <mergeCell ref="X49:AM49"/>
    <mergeCell ref="AN49:AP49"/>
    <mergeCell ref="X50:AM50"/>
    <mergeCell ref="BN50:BS50"/>
    <mergeCell ref="AN50:AP50"/>
    <mergeCell ref="AN48:AP48"/>
    <mergeCell ref="AQ48:AS48"/>
    <mergeCell ref="BK48:BM48"/>
    <mergeCell ref="AN52:AP52"/>
    <mergeCell ref="AQ52:AS52"/>
    <mergeCell ref="AT51:AV51"/>
    <mergeCell ref="AW51:BJ51"/>
    <mergeCell ref="AT50:AV50"/>
    <mergeCell ref="AN53:AP53"/>
    <mergeCell ref="AQ51:AS51"/>
    <mergeCell ref="BT42:CE42"/>
    <mergeCell ref="BK41:BM41"/>
    <mergeCell ref="BN41:BS41"/>
    <mergeCell ref="BK43:BM43"/>
    <mergeCell ref="BN43:BS43"/>
    <mergeCell ref="BT43:CE43"/>
    <mergeCell ref="BT41:CE41"/>
    <mergeCell ref="BN42:BS42"/>
    <mergeCell ref="X43:AM43"/>
    <mergeCell ref="AN43:AP43"/>
    <mergeCell ref="AN44:AP44"/>
    <mergeCell ref="AQ44:AS44"/>
    <mergeCell ref="BT44:CE44"/>
    <mergeCell ref="AT43:AV43"/>
    <mergeCell ref="AW43:BJ43"/>
    <mergeCell ref="BK47:BM47"/>
    <mergeCell ref="BN47:BS47"/>
    <mergeCell ref="BT47:CE47"/>
    <mergeCell ref="BT45:CE45"/>
    <mergeCell ref="AT46:AV46"/>
    <mergeCell ref="AW46:BJ46"/>
    <mergeCell ref="AT45:AV45"/>
    <mergeCell ref="AW45:BJ45"/>
    <mergeCell ref="AN47:AP47"/>
    <mergeCell ref="X42:AM42"/>
    <mergeCell ref="X41:AM41"/>
    <mergeCell ref="AN46:AP46"/>
    <mergeCell ref="AQ46:AS46"/>
    <mergeCell ref="BK46:BM46"/>
    <mergeCell ref="BN46:BS46"/>
    <mergeCell ref="BT46:CE46"/>
    <mergeCell ref="BT35:CE35"/>
    <mergeCell ref="BK36:BM36"/>
    <mergeCell ref="BN36:BS36"/>
    <mergeCell ref="AT36:AV36"/>
    <mergeCell ref="AW36:BJ36"/>
    <mergeCell ref="AT35:AV35"/>
    <mergeCell ref="AW35:BJ35"/>
    <mergeCell ref="X35:AM35"/>
    <mergeCell ref="AN35:AP35"/>
    <mergeCell ref="X38:AM38"/>
    <mergeCell ref="BK40:BM40"/>
    <mergeCell ref="BN40:BS40"/>
    <mergeCell ref="BT40:CE40"/>
    <mergeCell ref="AQ39:AS39"/>
    <mergeCell ref="BK39:BM39"/>
    <mergeCell ref="BT36:CE36"/>
    <mergeCell ref="AQ35:AS35"/>
    <mergeCell ref="AQ37:AS37"/>
    <mergeCell ref="BK37:BM37"/>
    <mergeCell ref="BN37:BS37"/>
    <mergeCell ref="BT37:CE37"/>
    <mergeCell ref="AQ38:AS38"/>
    <mergeCell ref="BK38:BM38"/>
    <mergeCell ref="BN38:BS38"/>
    <mergeCell ref="AT37:AV37"/>
    <mergeCell ref="BT38:CE38"/>
    <mergeCell ref="AT38:AV38"/>
    <mergeCell ref="BT39:CE39"/>
    <mergeCell ref="X40:AM40"/>
    <mergeCell ref="AN36:AP36"/>
    <mergeCell ref="AQ36:AS36"/>
    <mergeCell ref="AN40:AP40"/>
    <mergeCell ref="AQ40:AS40"/>
    <mergeCell ref="BK70:BM70"/>
    <mergeCell ref="AN38:AP38"/>
    <mergeCell ref="BN39:BS39"/>
    <mergeCell ref="AN41:AP41"/>
    <mergeCell ref="AQ45:AS45"/>
    <mergeCell ref="BK45:BM45"/>
    <mergeCell ref="BN45:BS45"/>
    <mergeCell ref="AQ70:AS70"/>
    <mergeCell ref="BN70:BS70"/>
    <mergeCell ref="BK44:BM44"/>
    <mergeCell ref="BK35:BM35"/>
    <mergeCell ref="BN35:BS35"/>
    <mergeCell ref="AT41:AV41"/>
    <mergeCell ref="AW41:BJ41"/>
    <mergeCell ref="AT42:AV42"/>
    <mergeCell ref="AW42:BJ42"/>
    <mergeCell ref="AN42:AP42"/>
    <mergeCell ref="BN44:BS44"/>
    <mergeCell ref="AQ43:AS43"/>
    <mergeCell ref="AQ41:AS41"/>
    <mergeCell ref="AQ42:AS42"/>
    <mergeCell ref="BK42:BM42"/>
    <mergeCell ref="AT48:AV48"/>
    <mergeCell ref="AW48:BJ48"/>
    <mergeCell ref="BN48:BS48"/>
    <mergeCell ref="AN51:AP51"/>
    <mergeCell ref="AQ50:AS50"/>
    <mergeCell ref="BN51:BS51"/>
    <mergeCell ref="BK49:BM49"/>
    <mergeCell ref="BN49:BS49"/>
    <mergeCell ref="AW57:BJ57"/>
    <mergeCell ref="O55:Q55"/>
    <mergeCell ref="L44:N44"/>
    <mergeCell ref="AN37:AP37"/>
    <mergeCell ref="X36:AM36"/>
    <mergeCell ref="X39:AM39"/>
    <mergeCell ref="X46:AM46"/>
    <mergeCell ref="X45:AM45"/>
    <mergeCell ref="AN45:AP45"/>
    <mergeCell ref="AN39:AP39"/>
    <mergeCell ref="X44:AM44"/>
    <mergeCell ref="A59:E59"/>
    <mergeCell ref="F59:K59"/>
    <mergeCell ref="A65:E65"/>
    <mergeCell ref="F65:K65"/>
    <mergeCell ref="A77:E77"/>
    <mergeCell ref="F77:K77"/>
    <mergeCell ref="A72:E72"/>
    <mergeCell ref="F72:K72"/>
    <mergeCell ref="A73:E73"/>
    <mergeCell ref="F73:K73"/>
    <mergeCell ref="A74:E74"/>
    <mergeCell ref="F74:K74"/>
    <mergeCell ref="A76:E76"/>
    <mergeCell ref="F76:K76"/>
    <mergeCell ref="A67:E67"/>
    <mergeCell ref="F67:K67"/>
    <mergeCell ref="A68:E68"/>
    <mergeCell ref="F68:K68"/>
    <mergeCell ref="A75:E75"/>
    <mergeCell ref="F75:K75"/>
    <mergeCell ref="A60:E60"/>
    <mergeCell ref="F60:K60"/>
    <mergeCell ref="A61:E61"/>
    <mergeCell ref="F61:K61"/>
    <mergeCell ref="A54:E54"/>
    <mergeCell ref="F54:K54"/>
    <mergeCell ref="A55:E55"/>
    <mergeCell ref="F55:K55"/>
    <mergeCell ref="A57:E57"/>
    <mergeCell ref="F57:K57"/>
    <mergeCell ref="A62:E62"/>
    <mergeCell ref="F62:K62"/>
    <mergeCell ref="A71:E71"/>
    <mergeCell ref="F71:K71"/>
    <mergeCell ref="A66:E66"/>
    <mergeCell ref="F66:K66"/>
    <mergeCell ref="A70:E70"/>
    <mergeCell ref="F70:K70"/>
    <mergeCell ref="A69:E69"/>
    <mergeCell ref="F69:K69"/>
    <mergeCell ref="A58:E58"/>
    <mergeCell ref="F58:K58"/>
    <mergeCell ref="A63:E63"/>
    <mergeCell ref="F63:K63"/>
    <mergeCell ref="A64:E64"/>
    <mergeCell ref="F64:K64"/>
    <mergeCell ref="A56:E56"/>
    <mergeCell ref="F56:K56"/>
    <mergeCell ref="A52:E52"/>
    <mergeCell ref="F52:K52"/>
    <mergeCell ref="A45:E45"/>
    <mergeCell ref="F45:K45"/>
    <mergeCell ref="A46:E46"/>
    <mergeCell ref="F46:K46"/>
    <mergeCell ref="A47:E47"/>
    <mergeCell ref="F47:K47"/>
    <mergeCell ref="A53:E53"/>
    <mergeCell ref="F53:K53"/>
    <mergeCell ref="A48:E48"/>
    <mergeCell ref="F48:K48"/>
    <mergeCell ref="A49:E49"/>
    <mergeCell ref="F49:K49"/>
    <mergeCell ref="A50:E50"/>
    <mergeCell ref="F50:K50"/>
    <mergeCell ref="A51:E51"/>
    <mergeCell ref="F51:K51"/>
    <mergeCell ref="F29:K29"/>
    <mergeCell ref="A30:E30"/>
    <mergeCell ref="F30:K30"/>
    <mergeCell ref="A31:E31"/>
    <mergeCell ref="F31:K31"/>
    <mergeCell ref="A43:E43"/>
    <mergeCell ref="F43:K43"/>
    <mergeCell ref="A36:E36"/>
    <mergeCell ref="F36:K36"/>
    <mergeCell ref="A37:E37"/>
    <mergeCell ref="F37:K37"/>
    <mergeCell ref="A38:E38"/>
    <mergeCell ref="F38:K38"/>
    <mergeCell ref="A44:E44"/>
    <mergeCell ref="F44:K44"/>
    <mergeCell ref="A39:E39"/>
    <mergeCell ref="F39:K39"/>
    <mergeCell ref="A40:E40"/>
    <mergeCell ref="F40:K40"/>
    <mergeCell ref="A41:E41"/>
    <mergeCell ref="F41:K41"/>
    <mergeCell ref="A42:E42"/>
    <mergeCell ref="F42:K42"/>
    <mergeCell ref="A34:E34"/>
    <mergeCell ref="F34:K34"/>
    <mergeCell ref="A35:E35"/>
    <mergeCell ref="A27:E27"/>
    <mergeCell ref="A24:E24"/>
    <mergeCell ref="F24:K24"/>
    <mergeCell ref="F35:K35"/>
    <mergeCell ref="X18:AM18"/>
    <mergeCell ref="L23:N23"/>
    <mergeCell ref="L22:N22"/>
    <mergeCell ref="O24:Q24"/>
    <mergeCell ref="R22:T22"/>
    <mergeCell ref="AQ16:AS16"/>
    <mergeCell ref="AQ17:AS17"/>
    <mergeCell ref="O22:Q22"/>
    <mergeCell ref="AN18:AP18"/>
    <mergeCell ref="X17:AM17"/>
    <mergeCell ref="A22:E22"/>
    <mergeCell ref="AN20:AP20"/>
    <mergeCell ref="A33:E33"/>
    <mergeCell ref="F33:K33"/>
    <mergeCell ref="A26:E26"/>
    <mergeCell ref="F26:K26"/>
    <mergeCell ref="F27:K27"/>
    <mergeCell ref="F22:K22"/>
    <mergeCell ref="A32:E32"/>
    <mergeCell ref="F32:K32"/>
    <mergeCell ref="A28:E28"/>
    <mergeCell ref="F28:K28"/>
    <mergeCell ref="A16:E16"/>
    <mergeCell ref="R23:T23"/>
    <mergeCell ref="O21:Q21"/>
    <mergeCell ref="X34:AM34"/>
    <mergeCell ref="X33:AM33"/>
    <mergeCell ref="A29:E29"/>
    <mergeCell ref="A21:E21"/>
    <mergeCell ref="L19:N19"/>
    <mergeCell ref="F19:K19"/>
    <mergeCell ref="O19:Q19"/>
    <mergeCell ref="BK19:BM19"/>
    <mergeCell ref="AQ20:AS20"/>
    <mergeCell ref="A15:E15"/>
    <mergeCell ref="BK20:BM20"/>
    <mergeCell ref="A25:E25"/>
    <mergeCell ref="F25:K25"/>
    <mergeCell ref="U21:W21"/>
    <mergeCell ref="A20:E20"/>
    <mergeCell ref="F20:K20"/>
    <mergeCell ref="L20:N20"/>
    <mergeCell ref="AQ13:AS13"/>
    <mergeCell ref="L24:N24"/>
    <mergeCell ref="L25:N25"/>
    <mergeCell ref="F15:K15"/>
    <mergeCell ref="X16:AM16"/>
    <mergeCell ref="X14:AM14"/>
    <mergeCell ref="AN15:AP15"/>
    <mergeCell ref="U13:W13"/>
    <mergeCell ref="U14:W14"/>
    <mergeCell ref="U15:W15"/>
    <mergeCell ref="AN14:AP14"/>
    <mergeCell ref="F21:K21"/>
    <mergeCell ref="AN23:AP23"/>
    <mergeCell ref="X23:AM23"/>
    <mergeCell ref="O20:Q20"/>
    <mergeCell ref="F23:K23"/>
    <mergeCell ref="A23:E23"/>
    <mergeCell ref="U25:W25"/>
    <mergeCell ref="BT19:CE19"/>
    <mergeCell ref="BT15:CE15"/>
    <mergeCell ref="BT16:CE16"/>
    <mergeCell ref="BN15:BS15"/>
    <mergeCell ref="BT17:CE17"/>
    <mergeCell ref="BT18:CE18"/>
    <mergeCell ref="BN17:BS17"/>
    <mergeCell ref="BK17:BM17"/>
    <mergeCell ref="BN19:BS19"/>
    <mergeCell ref="BN20:BS20"/>
    <mergeCell ref="BK15:BM15"/>
    <mergeCell ref="BK16:BM16"/>
    <mergeCell ref="BN16:BS16"/>
    <mergeCell ref="BN12:BS12"/>
    <mergeCell ref="BT14:CE14"/>
    <mergeCell ref="BN14:BS14"/>
    <mergeCell ref="BK14:BM14"/>
    <mergeCell ref="BT20:CE20"/>
    <mergeCell ref="BK18:BM18"/>
    <mergeCell ref="BN13:BS13"/>
    <mergeCell ref="BT13:CE13"/>
    <mergeCell ref="BS2:CE2"/>
    <mergeCell ref="AN11:AP11"/>
    <mergeCell ref="AQ11:AS11"/>
    <mergeCell ref="BK7:BS7"/>
    <mergeCell ref="AT11:AV11"/>
    <mergeCell ref="AW11:BJ11"/>
    <mergeCell ref="BT11:CE11"/>
    <mergeCell ref="BN11:BS11"/>
    <mergeCell ref="BK8:BM9"/>
    <mergeCell ref="BK10:BM10"/>
    <mergeCell ref="AQ12:AS12"/>
    <mergeCell ref="AN12:AP12"/>
    <mergeCell ref="X11:AM11"/>
    <mergeCell ref="X12:AM12"/>
    <mergeCell ref="AN6:BJ6"/>
    <mergeCell ref="R6:AM6"/>
    <mergeCell ref="U12:W12"/>
    <mergeCell ref="R12:T12"/>
    <mergeCell ref="AT10:AV10"/>
    <mergeCell ref="AW10:BJ10"/>
    <mergeCell ref="BT12:CE12"/>
    <mergeCell ref="BK12:BM12"/>
    <mergeCell ref="BS1:CE1"/>
    <mergeCell ref="A2:H2"/>
    <mergeCell ref="I2:T2"/>
    <mergeCell ref="U2:AB2"/>
    <mergeCell ref="AC2:AO2"/>
    <mergeCell ref="AP2:AW2"/>
    <mergeCell ref="AX2:BK2"/>
    <mergeCell ref="A1:BR1"/>
    <mergeCell ref="O18:Q18"/>
    <mergeCell ref="U18:W18"/>
    <mergeCell ref="U19:W19"/>
    <mergeCell ref="X19:AM19"/>
    <mergeCell ref="F16:K16"/>
    <mergeCell ref="A18:E18"/>
    <mergeCell ref="L18:N18"/>
    <mergeCell ref="A17:E17"/>
    <mergeCell ref="A19:E19"/>
    <mergeCell ref="X15:AM15"/>
    <mergeCell ref="L17:N17"/>
    <mergeCell ref="BL2:BR2"/>
    <mergeCell ref="AA7:AM7"/>
    <mergeCell ref="AN7:AV7"/>
    <mergeCell ref="AW7:BJ7"/>
    <mergeCell ref="AN8:AP9"/>
    <mergeCell ref="AN17:AP17"/>
    <mergeCell ref="BN8:BS9"/>
    <mergeCell ref="AQ8:AS9"/>
    <mergeCell ref="AQ15:AS15"/>
    <mergeCell ref="AQ18:AS18"/>
    <mergeCell ref="BN18:BS18"/>
    <mergeCell ref="F17:K17"/>
    <mergeCell ref="F18:K18"/>
    <mergeCell ref="X21:AM21"/>
    <mergeCell ref="U20:W20"/>
    <mergeCell ref="U23:W23"/>
    <mergeCell ref="U22:W22"/>
    <mergeCell ref="X31:AM31"/>
    <mergeCell ref="X29:AM29"/>
    <mergeCell ref="X22:AM22"/>
    <mergeCell ref="L26:N26"/>
    <mergeCell ref="L27:N27"/>
    <mergeCell ref="L28:N28"/>
    <mergeCell ref="L29:N29"/>
    <mergeCell ref="L33:N33"/>
    <mergeCell ref="L34:N34"/>
    <mergeCell ref="O34:Q34"/>
    <mergeCell ref="O27:Q27"/>
    <mergeCell ref="O28:Q28"/>
    <mergeCell ref="O29:Q29"/>
    <mergeCell ref="O30:Q30"/>
    <mergeCell ref="O31:Q31"/>
    <mergeCell ref="O32:Q32"/>
    <mergeCell ref="U30:W30"/>
    <mergeCell ref="U31:W31"/>
    <mergeCell ref="L21:N21"/>
    <mergeCell ref="U26:W26"/>
    <mergeCell ref="U27:W27"/>
    <mergeCell ref="U28:W28"/>
    <mergeCell ref="U29:W29"/>
    <mergeCell ref="BK30:BM30"/>
    <mergeCell ref="AN30:AP30"/>
    <mergeCell ref="X26:AM26"/>
    <mergeCell ref="BK29:BM29"/>
    <mergeCell ref="X25:AM25"/>
    <mergeCell ref="AQ30:AS30"/>
    <mergeCell ref="X30:AM30"/>
    <mergeCell ref="BT31:CE31"/>
    <mergeCell ref="AN31:AP31"/>
    <mergeCell ref="AN32:AP32"/>
    <mergeCell ref="AQ32:AS32"/>
    <mergeCell ref="BK22:BM22"/>
    <mergeCell ref="BN22:BS22"/>
    <mergeCell ref="AQ24:AS24"/>
    <mergeCell ref="AN24:AP24"/>
    <mergeCell ref="BK32:BM32"/>
    <mergeCell ref="BN30:BS30"/>
    <mergeCell ref="BK23:BM23"/>
    <mergeCell ref="AT22:AV22"/>
    <mergeCell ref="X24:AM24"/>
    <mergeCell ref="X28:AM28"/>
    <mergeCell ref="BN31:BS31"/>
    <mergeCell ref="X32:AM32"/>
    <mergeCell ref="BK24:BM24"/>
    <mergeCell ref="AT29:AV29"/>
    <mergeCell ref="AW29:BJ29"/>
    <mergeCell ref="AT30:AV30"/>
    <mergeCell ref="AW30:BJ30"/>
    <mergeCell ref="AT31:AV31"/>
    <mergeCell ref="AW31:BJ31"/>
    <mergeCell ref="AT32:AV32"/>
    <mergeCell ref="AW32:BJ32"/>
    <mergeCell ref="BT34:CE34"/>
    <mergeCell ref="AN33:AP33"/>
    <mergeCell ref="AQ33:AS33"/>
    <mergeCell ref="BN33:BS33"/>
    <mergeCell ref="BT33:CE33"/>
    <mergeCell ref="AN34:AP34"/>
    <mergeCell ref="AQ34:AS34"/>
    <mergeCell ref="BK34:BM34"/>
    <mergeCell ref="BN34:BS34"/>
    <mergeCell ref="AT33:AV33"/>
    <mergeCell ref="BT30:CE30"/>
    <mergeCell ref="BK31:BM31"/>
    <mergeCell ref="BT25:CE25"/>
    <mergeCell ref="BT22:CE22"/>
    <mergeCell ref="BN21:BS21"/>
    <mergeCell ref="BT23:CE23"/>
    <mergeCell ref="BT24:CE24"/>
    <mergeCell ref="BN23:BS23"/>
    <mergeCell ref="BT26:CE26"/>
    <mergeCell ref="BT21:CE21"/>
    <mergeCell ref="BN24:BS24"/>
    <mergeCell ref="BT29:CE29"/>
    <mergeCell ref="BN28:BS28"/>
    <mergeCell ref="BN29:BS29"/>
    <mergeCell ref="BT28:CE28"/>
    <mergeCell ref="BT27:CE27"/>
    <mergeCell ref="BN32:BS32"/>
    <mergeCell ref="BT32:CE32"/>
    <mergeCell ref="AQ31:AS31"/>
    <mergeCell ref="AQ26:AS26"/>
    <mergeCell ref="AN26:AP26"/>
    <mergeCell ref="BN27:BS27"/>
    <mergeCell ref="A6:E9"/>
    <mergeCell ref="F6:K9"/>
    <mergeCell ref="R7:Z7"/>
    <mergeCell ref="X8:AM9"/>
    <mergeCell ref="U8:W9"/>
    <mergeCell ref="L6:N9"/>
    <mergeCell ref="O6:Q9"/>
    <mergeCell ref="R8:T9"/>
    <mergeCell ref="BT6:CE9"/>
    <mergeCell ref="BT10:CE10"/>
    <mergeCell ref="BK6:BS6"/>
    <mergeCell ref="AN10:AP10"/>
    <mergeCell ref="X10:AM10"/>
    <mergeCell ref="BN10:BS10"/>
    <mergeCell ref="X27:AM27"/>
    <mergeCell ref="BK27:BM27"/>
    <mergeCell ref="BK28:BM28"/>
    <mergeCell ref="AN27:AP27"/>
    <mergeCell ref="AQ27:AS27"/>
    <mergeCell ref="AN28:AP28"/>
    <mergeCell ref="AQ28:AS28"/>
    <mergeCell ref="AT28:AV28"/>
    <mergeCell ref="AQ25:AS25"/>
    <mergeCell ref="AN25:AP25"/>
    <mergeCell ref="BN25:BS25"/>
    <mergeCell ref="BK26:BM26"/>
    <mergeCell ref="AT27:AV27"/>
    <mergeCell ref="AW27:BJ27"/>
    <mergeCell ref="BK25:BM25"/>
    <mergeCell ref="BN26:BS26"/>
    <mergeCell ref="AT26:AV26"/>
    <mergeCell ref="AW26:BJ26"/>
    <mergeCell ref="A14:E14"/>
    <mergeCell ref="F11:K11"/>
    <mergeCell ref="F12:K12"/>
    <mergeCell ref="A13:E13"/>
    <mergeCell ref="F13:K13"/>
    <mergeCell ref="O11:Q11"/>
    <mergeCell ref="L14:N14"/>
    <mergeCell ref="L13:N13"/>
    <mergeCell ref="L12:N12"/>
    <mergeCell ref="BK11:BM11"/>
    <mergeCell ref="BK13:BM13"/>
    <mergeCell ref="U11:W11"/>
    <mergeCell ref="A10:E10"/>
    <mergeCell ref="F10:K10"/>
    <mergeCell ref="O10:Q10"/>
    <mergeCell ref="A12:E12"/>
    <mergeCell ref="A11:E11"/>
    <mergeCell ref="L10:N10"/>
    <mergeCell ref="AQ10:AS10"/>
    <mergeCell ref="AN13:AP13"/>
    <mergeCell ref="O14:Q14"/>
    <mergeCell ref="F14:K14"/>
    <mergeCell ref="X13:AM13"/>
    <mergeCell ref="O13:Q13"/>
    <mergeCell ref="AQ21:AS21"/>
    <mergeCell ref="BK80:BM80"/>
    <mergeCell ref="AQ14:AS14"/>
    <mergeCell ref="AQ22:AS22"/>
    <mergeCell ref="AN22:AP22"/>
    <mergeCell ref="AN19:AP19"/>
    <mergeCell ref="O16:Q16"/>
    <mergeCell ref="O17:Q17"/>
    <mergeCell ref="L11:N11"/>
    <mergeCell ref="U17:W17"/>
    <mergeCell ref="U10:W10"/>
    <mergeCell ref="O12:Q12"/>
    <mergeCell ref="R13:T13"/>
    <mergeCell ref="R14:T14"/>
    <mergeCell ref="R10:T10"/>
    <mergeCell ref="R11:T11"/>
    <mergeCell ref="AN29:AP29"/>
    <mergeCell ref="AQ29:AS29"/>
    <mergeCell ref="AQ19:AS19"/>
    <mergeCell ref="AN21:AP21"/>
    <mergeCell ref="BK21:BM21"/>
    <mergeCell ref="AN16:AP16"/>
    <mergeCell ref="L16:N16"/>
    <mergeCell ref="L15:N15"/>
    <mergeCell ref="U16:W16"/>
    <mergeCell ref="O15:Q15"/>
    <mergeCell ref="BK33:BM33"/>
    <mergeCell ref="X37:AM37"/>
    <mergeCell ref="X47:AM47"/>
    <mergeCell ref="O56:Q56"/>
    <mergeCell ref="X48:AM48"/>
    <mergeCell ref="X20:AM20"/>
    <mergeCell ref="A78:E78"/>
    <mergeCell ref="F78:K78"/>
    <mergeCell ref="L78:N78"/>
    <mergeCell ref="O78:Q78"/>
    <mergeCell ref="R78:T78"/>
    <mergeCell ref="X78:AM78"/>
    <mergeCell ref="BT81:CE81"/>
    <mergeCell ref="U78:W78"/>
    <mergeCell ref="BT78:CE78"/>
    <mergeCell ref="A79:E79"/>
    <mergeCell ref="F79:K79"/>
    <mergeCell ref="L79:N79"/>
    <mergeCell ref="O79:Q79"/>
    <mergeCell ref="R79:T79"/>
    <mergeCell ref="U79:W79"/>
    <mergeCell ref="A80:E80"/>
    <mergeCell ref="F80:K80"/>
    <mergeCell ref="L80:N80"/>
    <mergeCell ref="O80:Q80"/>
    <mergeCell ref="R80:T80"/>
    <mergeCell ref="U80:W80"/>
    <mergeCell ref="BN80:BS80"/>
    <mergeCell ref="AT80:AV80"/>
    <mergeCell ref="AW80:BJ80"/>
    <mergeCell ref="BT80:CE80"/>
    <mergeCell ref="BK78:BM78"/>
    <mergeCell ref="BN78:BS78"/>
    <mergeCell ref="BT79:CE79"/>
    <mergeCell ref="AQ80:AS80"/>
    <mergeCell ref="X80:AM80"/>
    <mergeCell ref="AN80:AP80"/>
    <mergeCell ref="A81:E81"/>
    <mergeCell ref="F81:K81"/>
    <mergeCell ref="L81:N81"/>
    <mergeCell ref="O81:Q81"/>
    <mergeCell ref="R81:T81"/>
    <mergeCell ref="U81:W81"/>
    <mergeCell ref="BT83:CE83"/>
    <mergeCell ref="A84:E84"/>
    <mergeCell ref="F84:K84"/>
    <mergeCell ref="BK81:BM81"/>
    <mergeCell ref="BN81:BS81"/>
    <mergeCell ref="AT81:AV81"/>
    <mergeCell ref="AW81:BJ81"/>
    <mergeCell ref="BK84:BM84"/>
    <mergeCell ref="BN84:BS84"/>
    <mergeCell ref="BK82:BM82"/>
    <mergeCell ref="BN82:BS82"/>
    <mergeCell ref="AT82:AV82"/>
    <mergeCell ref="AW82:BJ82"/>
    <mergeCell ref="X82:AM82"/>
    <mergeCell ref="AN82:AP82"/>
    <mergeCell ref="AQ82:AS82"/>
    <mergeCell ref="X81:AM81"/>
    <mergeCell ref="AN81:AP81"/>
    <mergeCell ref="AQ81:AS81"/>
    <mergeCell ref="A82:E82"/>
    <mergeCell ref="F82:K82"/>
    <mergeCell ref="L82:N82"/>
    <mergeCell ref="O82:Q82"/>
    <mergeCell ref="R82:T82"/>
    <mergeCell ref="U82:W82"/>
    <mergeCell ref="BT82:CE82"/>
    <mergeCell ref="A83:E83"/>
    <mergeCell ref="F83:K83"/>
    <mergeCell ref="L83:N83"/>
    <mergeCell ref="O83:Q83"/>
    <mergeCell ref="R83:T83"/>
    <mergeCell ref="U83:W83"/>
    <mergeCell ref="BT85:CE85"/>
    <mergeCell ref="AQ84:AS84"/>
    <mergeCell ref="X83:AM83"/>
    <mergeCell ref="AN83:AP83"/>
    <mergeCell ref="AQ83:AS83"/>
    <mergeCell ref="BK83:BM83"/>
    <mergeCell ref="BN83:BS83"/>
    <mergeCell ref="L84:N84"/>
    <mergeCell ref="O84:Q84"/>
    <mergeCell ref="R84:T84"/>
    <mergeCell ref="U84:W84"/>
    <mergeCell ref="X84:AM84"/>
    <mergeCell ref="AN84:AP84"/>
    <mergeCell ref="BT84:CE84"/>
    <mergeCell ref="A85:E85"/>
    <mergeCell ref="F85:K85"/>
    <mergeCell ref="L85:N85"/>
    <mergeCell ref="O85:Q85"/>
    <mergeCell ref="R85:T85"/>
    <mergeCell ref="U85:W85"/>
    <mergeCell ref="BT87:CE87"/>
    <mergeCell ref="A88:E88"/>
    <mergeCell ref="F88:K88"/>
    <mergeCell ref="BK85:BM85"/>
    <mergeCell ref="BN85:BS85"/>
    <mergeCell ref="AT85:AV85"/>
    <mergeCell ref="AW85:BJ85"/>
    <mergeCell ref="BK88:BM88"/>
    <mergeCell ref="BN88:BS88"/>
    <mergeCell ref="BK86:BM86"/>
    <mergeCell ref="BN86:BS86"/>
    <mergeCell ref="AT86:AV86"/>
    <mergeCell ref="AW86:BJ86"/>
    <mergeCell ref="X86:AM86"/>
    <mergeCell ref="AN86:AP86"/>
    <mergeCell ref="AQ86:AS86"/>
    <mergeCell ref="X85:AM85"/>
    <mergeCell ref="AN85:AP85"/>
    <mergeCell ref="AQ85:AS85"/>
    <mergeCell ref="A86:E86"/>
    <mergeCell ref="F86:K86"/>
    <mergeCell ref="L86:N86"/>
    <mergeCell ref="O86:Q86"/>
    <mergeCell ref="R86:T86"/>
    <mergeCell ref="U86:W86"/>
    <mergeCell ref="BT86:CE86"/>
    <mergeCell ref="BT90:CE90"/>
    <mergeCell ref="A91:E91"/>
    <mergeCell ref="F91:K91"/>
    <mergeCell ref="L91:N91"/>
    <mergeCell ref="O91:Q91"/>
    <mergeCell ref="R91:T91"/>
    <mergeCell ref="U91:W91"/>
    <mergeCell ref="A87:E87"/>
    <mergeCell ref="F87:K87"/>
    <mergeCell ref="L87:N87"/>
    <mergeCell ref="O87:Q87"/>
    <mergeCell ref="R87:T87"/>
    <mergeCell ref="U87:W87"/>
    <mergeCell ref="BT89:CE89"/>
    <mergeCell ref="AQ88:AS88"/>
    <mergeCell ref="X87:AM87"/>
    <mergeCell ref="AN87:AP87"/>
    <mergeCell ref="AQ87:AS87"/>
    <mergeCell ref="BK87:BM87"/>
    <mergeCell ref="BN87:BS87"/>
    <mergeCell ref="L88:N88"/>
    <mergeCell ref="O88:Q88"/>
    <mergeCell ref="R88:T88"/>
    <mergeCell ref="U88:W88"/>
    <mergeCell ref="X88:AM88"/>
    <mergeCell ref="AN88:AP88"/>
    <mergeCell ref="BT88:CE88"/>
    <mergeCell ref="AT88:AV88"/>
    <mergeCell ref="AW88:BJ88"/>
    <mergeCell ref="A89:E89"/>
    <mergeCell ref="F89:K89"/>
    <mergeCell ref="L89:N89"/>
    <mergeCell ref="BK89:BM89"/>
    <mergeCell ref="BN89:BS89"/>
    <mergeCell ref="AT89:AV89"/>
    <mergeCell ref="AW89:BJ89"/>
    <mergeCell ref="BK92:BM92"/>
    <mergeCell ref="BN92:BS92"/>
    <mergeCell ref="BK90:BM90"/>
    <mergeCell ref="BN90:BS90"/>
    <mergeCell ref="AT91:AV91"/>
    <mergeCell ref="AW91:BJ91"/>
    <mergeCell ref="X90:AM90"/>
    <mergeCell ref="AN90:AP90"/>
    <mergeCell ref="AQ90:AS90"/>
    <mergeCell ref="X89:AM89"/>
    <mergeCell ref="AN89:AP89"/>
    <mergeCell ref="AQ89:AS89"/>
    <mergeCell ref="A90:E90"/>
    <mergeCell ref="F90:K90"/>
    <mergeCell ref="L90:N90"/>
    <mergeCell ref="O90:Q90"/>
    <mergeCell ref="R90:T90"/>
    <mergeCell ref="U90:W90"/>
    <mergeCell ref="O89:Q89"/>
    <mergeCell ref="R89:T89"/>
    <mergeCell ref="U89:W89"/>
    <mergeCell ref="BT94:CE94"/>
    <mergeCell ref="A95:E95"/>
    <mergeCell ref="F95:K95"/>
    <mergeCell ref="L95:N95"/>
    <mergeCell ref="O95:Q95"/>
    <mergeCell ref="R95:T95"/>
    <mergeCell ref="U95:W95"/>
    <mergeCell ref="BT93:CE93"/>
    <mergeCell ref="AQ92:AS92"/>
    <mergeCell ref="X91:AM91"/>
    <mergeCell ref="AN91:AP91"/>
    <mergeCell ref="AQ91:AS91"/>
    <mergeCell ref="BK91:BM91"/>
    <mergeCell ref="BN91:BS91"/>
    <mergeCell ref="L92:N92"/>
    <mergeCell ref="O92:Q92"/>
    <mergeCell ref="R92:T92"/>
    <mergeCell ref="U92:W92"/>
    <mergeCell ref="X92:AM92"/>
    <mergeCell ref="AN92:AP92"/>
    <mergeCell ref="BT92:CE92"/>
    <mergeCell ref="A93:E93"/>
    <mergeCell ref="F93:K93"/>
    <mergeCell ref="L93:N93"/>
    <mergeCell ref="O93:Q93"/>
    <mergeCell ref="R93:T93"/>
    <mergeCell ref="U93:W93"/>
    <mergeCell ref="BT91:CE91"/>
    <mergeCell ref="A92:E92"/>
    <mergeCell ref="F92:K92"/>
    <mergeCell ref="AT94:AV94"/>
    <mergeCell ref="AW94:BJ94"/>
    <mergeCell ref="BK93:BM93"/>
    <mergeCell ref="BN93:BS93"/>
    <mergeCell ref="AT93:AV93"/>
    <mergeCell ref="AW93:BJ93"/>
    <mergeCell ref="BK96:BM96"/>
    <mergeCell ref="BN96:BS96"/>
    <mergeCell ref="BK94:BM94"/>
    <mergeCell ref="BN94:BS94"/>
    <mergeCell ref="AT96:AV96"/>
    <mergeCell ref="AW96:BJ96"/>
    <mergeCell ref="X94:AM94"/>
    <mergeCell ref="AN94:AP94"/>
    <mergeCell ref="AQ94:AS94"/>
    <mergeCell ref="X93:AM93"/>
    <mergeCell ref="AN93:AP93"/>
    <mergeCell ref="AQ93:AS93"/>
    <mergeCell ref="A94:E94"/>
    <mergeCell ref="F94:K94"/>
    <mergeCell ref="L94:N94"/>
    <mergeCell ref="O94:Q94"/>
    <mergeCell ref="R94:T94"/>
    <mergeCell ref="U94:W94"/>
    <mergeCell ref="AT95:AV95"/>
    <mergeCell ref="AW95:BJ95"/>
    <mergeCell ref="BT98:CE98"/>
    <mergeCell ref="A99:E99"/>
    <mergeCell ref="F99:K99"/>
    <mergeCell ref="L99:N99"/>
    <mergeCell ref="O99:Q99"/>
    <mergeCell ref="R99:T99"/>
    <mergeCell ref="U99:W99"/>
    <mergeCell ref="BT97:CE97"/>
    <mergeCell ref="AQ96:AS96"/>
    <mergeCell ref="X95:AM95"/>
    <mergeCell ref="AN95:AP95"/>
    <mergeCell ref="AQ95:AS95"/>
    <mergeCell ref="BK95:BM95"/>
    <mergeCell ref="BN95:BS95"/>
    <mergeCell ref="L96:N96"/>
    <mergeCell ref="O96:Q96"/>
    <mergeCell ref="R96:T96"/>
    <mergeCell ref="U96:W96"/>
    <mergeCell ref="X96:AM96"/>
    <mergeCell ref="AN96:AP96"/>
    <mergeCell ref="BT96:CE96"/>
    <mergeCell ref="A97:E97"/>
    <mergeCell ref="F97:K97"/>
    <mergeCell ref="L97:N97"/>
    <mergeCell ref="O97:Q97"/>
    <mergeCell ref="R97:T97"/>
    <mergeCell ref="U97:W97"/>
    <mergeCell ref="BT95:CE95"/>
    <mergeCell ref="A96:E96"/>
    <mergeCell ref="F96:K96"/>
    <mergeCell ref="AT99:AV99"/>
    <mergeCell ref="AW99:BJ99"/>
    <mergeCell ref="BK97:BM97"/>
    <mergeCell ref="BN97:BS97"/>
    <mergeCell ref="AT97:AV97"/>
    <mergeCell ref="AW97:BJ97"/>
    <mergeCell ref="BK100:BM100"/>
    <mergeCell ref="BN100:BS100"/>
    <mergeCell ref="BK98:BM98"/>
    <mergeCell ref="BN98:BS98"/>
    <mergeCell ref="AT98:AV98"/>
    <mergeCell ref="AW98:BJ98"/>
    <mergeCell ref="X98:AM98"/>
    <mergeCell ref="AN98:AP98"/>
    <mergeCell ref="AQ98:AS98"/>
    <mergeCell ref="X97:AM97"/>
    <mergeCell ref="AN97:AP97"/>
    <mergeCell ref="AQ97:AS97"/>
    <mergeCell ref="A98:E98"/>
    <mergeCell ref="F98:K98"/>
    <mergeCell ref="L98:N98"/>
    <mergeCell ref="O98:Q98"/>
    <mergeCell ref="R98:T98"/>
    <mergeCell ref="U98:W98"/>
    <mergeCell ref="AT100:AV100"/>
    <mergeCell ref="AW100:BJ100"/>
    <mergeCell ref="BT102:CE102"/>
    <mergeCell ref="A103:E103"/>
    <mergeCell ref="F103:K103"/>
    <mergeCell ref="L103:N103"/>
    <mergeCell ref="O103:Q103"/>
    <mergeCell ref="R103:T103"/>
    <mergeCell ref="U103:W103"/>
    <mergeCell ref="BT101:CE101"/>
    <mergeCell ref="AQ100:AS100"/>
    <mergeCell ref="X99:AM99"/>
    <mergeCell ref="AN99:AP99"/>
    <mergeCell ref="AQ99:AS99"/>
    <mergeCell ref="BK99:BM99"/>
    <mergeCell ref="BN99:BS99"/>
    <mergeCell ref="L100:N100"/>
    <mergeCell ref="O100:Q100"/>
    <mergeCell ref="R100:T100"/>
    <mergeCell ref="U100:W100"/>
    <mergeCell ref="X100:AM100"/>
    <mergeCell ref="AN100:AP100"/>
    <mergeCell ref="BT100:CE100"/>
    <mergeCell ref="A101:E101"/>
    <mergeCell ref="F101:K101"/>
    <mergeCell ref="L101:N101"/>
    <mergeCell ref="O101:Q101"/>
    <mergeCell ref="R101:T101"/>
    <mergeCell ref="U101:W101"/>
    <mergeCell ref="BT99:CE99"/>
    <mergeCell ref="A100:E100"/>
    <mergeCell ref="F100:K100"/>
    <mergeCell ref="AT102:AV102"/>
    <mergeCell ref="AW102:BJ102"/>
    <mergeCell ref="BK101:BM101"/>
    <mergeCell ref="BN101:BS101"/>
    <mergeCell ref="AT101:AV101"/>
    <mergeCell ref="AW101:BJ101"/>
    <mergeCell ref="BK104:BM104"/>
    <mergeCell ref="BN104:BS104"/>
    <mergeCell ref="BK102:BM102"/>
    <mergeCell ref="BN102:BS102"/>
    <mergeCell ref="AT103:AV103"/>
    <mergeCell ref="AW103:BJ103"/>
    <mergeCell ref="X102:AM102"/>
    <mergeCell ref="AN102:AP102"/>
    <mergeCell ref="AQ102:AS102"/>
    <mergeCell ref="X101:AM101"/>
    <mergeCell ref="AN101:AP101"/>
    <mergeCell ref="AQ101:AS101"/>
    <mergeCell ref="A102:E102"/>
    <mergeCell ref="F102:K102"/>
    <mergeCell ref="L102:N102"/>
    <mergeCell ref="O102:Q102"/>
    <mergeCell ref="R102:T102"/>
    <mergeCell ref="U102:W102"/>
    <mergeCell ref="AT104:AV104"/>
    <mergeCell ref="AW104:BJ104"/>
    <mergeCell ref="BT106:CE106"/>
    <mergeCell ref="A107:E107"/>
    <mergeCell ref="F107:K107"/>
    <mergeCell ref="L107:N107"/>
    <mergeCell ref="O107:Q107"/>
    <mergeCell ref="R107:T107"/>
    <mergeCell ref="U107:W107"/>
    <mergeCell ref="BT105:CE105"/>
    <mergeCell ref="AQ104:AS104"/>
    <mergeCell ref="X103:AM103"/>
    <mergeCell ref="AN103:AP103"/>
    <mergeCell ref="AQ103:AS103"/>
    <mergeCell ref="BK103:BM103"/>
    <mergeCell ref="BN103:BS103"/>
    <mergeCell ref="L104:N104"/>
    <mergeCell ref="O104:Q104"/>
    <mergeCell ref="R104:T104"/>
    <mergeCell ref="U104:W104"/>
    <mergeCell ref="X104:AM104"/>
    <mergeCell ref="AN104:AP104"/>
    <mergeCell ref="BT104:CE104"/>
    <mergeCell ref="A105:E105"/>
    <mergeCell ref="F105:K105"/>
    <mergeCell ref="L105:N105"/>
    <mergeCell ref="O105:Q105"/>
    <mergeCell ref="R105:T105"/>
    <mergeCell ref="U105:W105"/>
    <mergeCell ref="BT103:CE103"/>
    <mergeCell ref="A104:E104"/>
    <mergeCell ref="F104:K104"/>
    <mergeCell ref="AT106:AV106"/>
    <mergeCell ref="AW106:BJ106"/>
    <mergeCell ref="BK105:BM105"/>
    <mergeCell ref="BN105:BS105"/>
    <mergeCell ref="AT105:AV105"/>
    <mergeCell ref="AW105:BJ105"/>
    <mergeCell ref="BK108:BM108"/>
    <mergeCell ref="BN108:BS108"/>
    <mergeCell ref="BK106:BM106"/>
    <mergeCell ref="BN106:BS106"/>
    <mergeCell ref="AT108:AV108"/>
    <mergeCell ref="AW108:BJ108"/>
    <mergeCell ref="X106:AM106"/>
    <mergeCell ref="AN106:AP106"/>
    <mergeCell ref="AQ106:AS106"/>
    <mergeCell ref="X105:AM105"/>
    <mergeCell ref="AN105:AP105"/>
    <mergeCell ref="AQ105:AS105"/>
    <mergeCell ref="A106:E106"/>
    <mergeCell ref="F106:K106"/>
    <mergeCell ref="L106:N106"/>
    <mergeCell ref="O106:Q106"/>
    <mergeCell ref="R106:T106"/>
    <mergeCell ref="U106:W106"/>
    <mergeCell ref="BT110:CE110"/>
    <mergeCell ref="A111:E111"/>
    <mergeCell ref="F111:K111"/>
    <mergeCell ref="L111:N111"/>
    <mergeCell ref="O111:Q111"/>
    <mergeCell ref="R111:T111"/>
    <mergeCell ref="U111:W111"/>
    <mergeCell ref="BT109:CE109"/>
    <mergeCell ref="AQ108:AS108"/>
    <mergeCell ref="X107:AM107"/>
    <mergeCell ref="AN107:AP107"/>
    <mergeCell ref="AQ107:AS107"/>
    <mergeCell ref="BK107:BM107"/>
    <mergeCell ref="BN107:BS107"/>
    <mergeCell ref="L108:N108"/>
    <mergeCell ref="O108:Q108"/>
    <mergeCell ref="R108:T108"/>
    <mergeCell ref="U108:W108"/>
    <mergeCell ref="X108:AM108"/>
    <mergeCell ref="AN108:AP108"/>
    <mergeCell ref="BT108:CE108"/>
    <mergeCell ref="AT107:AV107"/>
    <mergeCell ref="AW107:BJ107"/>
    <mergeCell ref="A109:E109"/>
    <mergeCell ref="F109:K109"/>
    <mergeCell ref="L109:N109"/>
    <mergeCell ref="O109:Q109"/>
    <mergeCell ref="R109:T109"/>
    <mergeCell ref="U109:W109"/>
    <mergeCell ref="BT107:CE107"/>
    <mergeCell ref="A108:E108"/>
    <mergeCell ref="F108:K108"/>
    <mergeCell ref="A112:E112"/>
    <mergeCell ref="F112:K112"/>
    <mergeCell ref="BK109:BM109"/>
    <mergeCell ref="BN109:BS109"/>
    <mergeCell ref="AT109:AV109"/>
    <mergeCell ref="AW109:BJ109"/>
    <mergeCell ref="BK112:BM112"/>
    <mergeCell ref="BN112:BS112"/>
    <mergeCell ref="BK110:BM110"/>
    <mergeCell ref="BN110:BS110"/>
    <mergeCell ref="AT110:AV110"/>
    <mergeCell ref="AW110:BJ110"/>
    <mergeCell ref="X110:AM110"/>
    <mergeCell ref="AN110:AP110"/>
    <mergeCell ref="AQ110:AS110"/>
    <mergeCell ref="X109:AM109"/>
    <mergeCell ref="AN109:AP109"/>
    <mergeCell ref="AQ109:AS109"/>
    <mergeCell ref="A110:E110"/>
    <mergeCell ref="F110:K110"/>
    <mergeCell ref="L110:N110"/>
    <mergeCell ref="O110:Q110"/>
    <mergeCell ref="R110:T110"/>
    <mergeCell ref="U110:W110"/>
    <mergeCell ref="BT113:CE113"/>
    <mergeCell ref="AQ112:AS112"/>
    <mergeCell ref="X111:AM111"/>
    <mergeCell ref="AN111:AP111"/>
    <mergeCell ref="AQ111:AS111"/>
    <mergeCell ref="BK111:BM111"/>
    <mergeCell ref="BN111:BS111"/>
    <mergeCell ref="L112:N112"/>
    <mergeCell ref="O112:Q112"/>
    <mergeCell ref="R112:T112"/>
    <mergeCell ref="U112:W112"/>
    <mergeCell ref="X112:AM112"/>
    <mergeCell ref="AN112:AP112"/>
    <mergeCell ref="BT112:CE112"/>
    <mergeCell ref="AT111:AV111"/>
    <mergeCell ref="AW111:BJ111"/>
    <mergeCell ref="AT112:AV112"/>
    <mergeCell ref="AW112:BJ112"/>
    <mergeCell ref="BT111:CE111"/>
    <mergeCell ref="A113:E113"/>
    <mergeCell ref="F113:K113"/>
    <mergeCell ref="L113:N113"/>
    <mergeCell ref="O113:Q113"/>
    <mergeCell ref="R113:T113"/>
    <mergeCell ref="U113:W113"/>
    <mergeCell ref="BT115:CE115"/>
    <mergeCell ref="A116:E116"/>
    <mergeCell ref="F116:K116"/>
    <mergeCell ref="BK113:BM113"/>
    <mergeCell ref="BN113:BS113"/>
    <mergeCell ref="AT113:AV113"/>
    <mergeCell ref="AW113:BJ113"/>
    <mergeCell ref="BK116:BM116"/>
    <mergeCell ref="BN116:BS116"/>
    <mergeCell ref="BK114:BM114"/>
    <mergeCell ref="BN114:BS114"/>
    <mergeCell ref="AT115:AV115"/>
    <mergeCell ref="AW115:BJ115"/>
    <mergeCell ref="X114:AM114"/>
    <mergeCell ref="AN114:AP114"/>
    <mergeCell ref="AQ114:AS114"/>
    <mergeCell ref="X113:AM113"/>
    <mergeCell ref="AN113:AP113"/>
    <mergeCell ref="AQ113:AS113"/>
    <mergeCell ref="A114:E114"/>
    <mergeCell ref="F114:K114"/>
    <mergeCell ref="L114:N114"/>
    <mergeCell ref="O114:Q114"/>
    <mergeCell ref="R114:T114"/>
    <mergeCell ref="U114:W114"/>
    <mergeCell ref="BT114:CE114"/>
    <mergeCell ref="BT118:CE118"/>
    <mergeCell ref="A119:E119"/>
    <mergeCell ref="F119:K119"/>
    <mergeCell ref="L119:N119"/>
    <mergeCell ref="O119:Q119"/>
    <mergeCell ref="R119:T119"/>
    <mergeCell ref="U119:W119"/>
    <mergeCell ref="A115:E115"/>
    <mergeCell ref="F115:K115"/>
    <mergeCell ref="L115:N115"/>
    <mergeCell ref="O115:Q115"/>
    <mergeCell ref="R115:T115"/>
    <mergeCell ref="U115:W115"/>
    <mergeCell ref="BT117:CE117"/>
    <mergeCell ref="AQ116:AS116"/>
    <mergeCell ref="X115:AM115"/>
    <mergeCell ref="AN115:AP115"/>
    <mergeCell ref="AQ115:AS115"/>
    <mergeCell ref="BK115:BM115"/>
    <mergeCell ref="BN115:BS115"/>
    <mergeCell ref="L116:N116"/>
    <mergeCell ref="O116:Q116"/>
    <mergeCell ref="R116:T116"/>
    <mergeCell ref="U116:W116"/>
    <mergeCell ref="X116:AM116"/>
    <mergeCell ref="AN116:AP116"/>
    <mergeCell ref="BT116:CE116"/>
    <mergeCell ref="A117:E117"/>
    <mergeCell ref="F117:K117"/>
    <mergeCell ref="L117:N117"/>
    <mergeCell ref="O117:Q117"/>
    <mergeCell ref="R117:T117"/>
    <mergeCell ref="BK117:BM117"/>
    <mergeCell ref="BN117:BS117"/>
    <mergeCell ref="AT117:AV117"/>
    <mergeCell ref="AW117:BJ117"/>
    <mergeCell ref="BK120:BM120"/>
    <mergeCell ref="BN120:BS120"/>
    <mergeCell ref="BK118:BM118"/>
    <mergeCell ref="BN118:BS118"/>
    <mergeCell ref="AT120:AV120"/>
    <mergeCell ref="AW120:BJ120"/>
    <mergeCell ref="X118:AM118"/>
    <mergeCell ref="AN118:AP118"/>
    <mergeCell ref="AQ118:AS118"/>
    <mergeCell ref="X117:AM117"/>
    <mergeCell ref="AN117:AP117"/>
    <mergeCell ref="AQ117:AS117"/>
    <mergeCell ref="A118:E118"/>
    <mergeCell ref="F118:K118"/>
    <mergeCell ref="L118:N118"/>
    <mergeCell ref="O118:Q118"/>
    <mergeCell ref="R118:T118"/>
    <mergeCell ref="U118:W118"/>
    <mergeCell ref="U117:W117"/>
    <mergeCell ref="BT122:CE122"/>
    <mergeCell ref="A123:E123"/>
    <mergeCell ref="F123:K123"/>
    <mergeCell ref="L123:N123"/>
    <mergeCell ref="O123:Q123"/>
    <mergeCell ref="R123:T123"/>
    <mergeCell ref="U123:W123"/>
    <mergeCell ref="BT121:CE121"/>
    <mergeCell ref="AQ120:AS120"/>
    <mergeCell ref="X119:AM119"/>
    <mergeCell ref="AN119:AP119"/>
    <mergeCell ref="AQ119:AS119"/>
    <mergeCell ref="BK119:BM119"/>
    <mergeCell ref="BN119:BS119"/>
    <mergeCell ref="L120:N120"/>
    <mergeCell ref="O120:Q120"/>
    <mergeCell ref="R120:T120"/>
    <mergeCell ref="U120:W120"/>
    <mergeCell ref="X120:AM120"/>
    <mergeCell ref="AN120:AP120"/>
    <mergeCell ref="BT120:CE120"/>
    <mergeCell ref="A121:E121"/>
    <mergeCell ref="F121:K121"/>
    <mergeCell ref="L121:N121"/>
    <mergeCell ref="O121:Q121"/>
    <mergeCell ref="R121:T121"/>
    <mergeCell ref="U121:W121"/>
    <mergeCell ref="BT119:CE119"/>
    <mergeCell ref="A120:E120"/>
    <mergeCell ref="F120:K120"/>
    <mergeCell ref="BK121:BM121"/>
    <mergeCell ref="BN121:BS121"/>
    <mergeCell ref="BK124:BM124"/>
    <mergeCell ref="BN124:BS124"/>
    <mergeCell ref="BK122:BM122"/>
    <mergeCell ref="BN122:BS122"/>
    <mergeCell ref="AT122:AV122"/>
    <mergeCell ref="AW122:BJ122"/>
    <mergeCell ref="X122:AM122"/>
    <mergeCell ref="AN122:AP122"/>
    <mergeCell ref="AQ122:AS122"/>
    <mergeCell ref="X121:AM121"/>
    <mergeCell ref="AN121:AP121"/>
    <mergeCell ref="AQ121:AS121"/>
    <mergeCell ref="A122:E122"/>
    <mergeCell ref="F122:K122"/>
    <mergeCell ref="L122:N122"/>
    <mergeCell ref="O122:Q122"/>
    <mergeCell ref="R122:T122"/>
    <mergeCell ref="U122:W122"/>
    <mergeCell ref="BT126:CE126"/>
    <mergeCell ref="A127:E127"/>
    <mergeCell ref="F127:K127"/>
    <mergeCell ref="L127:N127"/>
    <mergeCell ref="O127:Q127"/>
    <mergeCell ref="R127:T127"/>
    <mergeCell ref="U127:W127"/>
    <mergeCell ref="BT125:CE125"/>
    <mergeCell ref="AQ124:AS124"/>
    <mergeCell ref="X123:AM123"/>
    <mergeCell ref="AN123:AP123"/>
    <mergeCell ref="AQ123:AS123"/>
    <mergeCell ref="BK123:BM123"/>
    <mergeCell ref="BN123:BS123"/>
    <mergeCell ref="L124:N124"/>
    <mergeCell ref="O124:Q124"/>
    <mergeCell ref="R124:T124"/>
    <mergeCell ref="U124:W124"/>
    <mergeCell ref="X124:AM124"/>
    <mergeCell ref="AN124:AP124"/>
    <mergeCell ref="BT124:CE124"/>
    <mergeCell ref="A125:E125"/>
    <mergeCell ref="F125:K125"/>
    <mergeCell ref="L125:N125"/>
    <mergeCell ref="O125:Q125"/>
    <mergeCell ref="R125:T125"/>
    <mergeCell ref="U125:W125"/>
    <mergeCell ref="BT123:CE123"/>
    <mergeCell ref="A124:E124"/>
    <mergeCell ref="F124:K124"/>
    <mergeCell ref="BK125:BM125"/>
    <mergeCell ref="BN125:BS125"/>
    <mergeCell ref="BK128:BM128"/>
    <mergeCell ref="BN128:BS128"/>
    <mergeCell ref="BK126:BM126"/>
    <mergeCell ref="BN126:BS126"/>
    <mergeCell ref="AT127:AV127"/>
    <mergeCell ref="AW127:BJ127"/>
    <mergeCell ref="X126:AM126"/>
    <mergeCell ref="AN126:AP126"/>
    <mergeCell ref="AQ126:AS126"/>
    <mergeCell ref="X125:AM125"/>
    <mergeCell ref="AN125:AP125"/>
    <mergeCell ref="AQ125:AS125"/>
    <mergeCell ref="A126:E126"/>
    <mergeCell ref="F126:K126"/>
    <mergeCell ref="L126:N126"/>
    <mergeCell ref="O126:Q126"/>
    <mergeCell ref="R126:T126"/>
    <mergeCell ref="U126:W126"/>
    <mergeCell ref="BT130:CE130"/>
    <mergeCell ref="A131:E131"/>
    <mergeCell ref="F131:K131"/>
    <mergeCell ref="L131:N131"/>
    <mergeCell ref="O131:Q131"/>
    <mergeCell ref="R131:T131"/>
    <mergeCell ref="U131:W131"/>
    <mergeCell ref="BT129:CE129"/>
    <mergeCell ref="AQ128:AS128"/>
    <mergeCell ref="X127:AM127"/>
    <mergeCell ref="AN127:AP127"/>
    <mergeCell ref="AQ127:AS127"/>
    <mergeCell ref="BK127:BM127"/>
    <mergeCell ref="BN127:BS127"/>
    <mergeCell ref="L128:N128"/>
    <mergeCell ref="O128:Q128"/>
    <mergeCell ref="R128:T128"/>
    <mergeCell ref="U128:W128"/>
    <mergeCell ref="X128:AM128"/>
    <mergeCell ref="AN128:AP128"/>
    <mergeCell ref="BT128:CE128"/>
    <mergeCell ref="A129:E129"/>
    <mergeCell ref="F129:K129"/>
    <mergeCell ref="L129:N129"/>
    <mergeCell ref="O129:Q129"/>
    <mergeCell ref="R129:T129"/>
    <mergeCell ref="U129:W129"/>
    <mergeCell ref="BT127:CE127"/>
    <mergeCell ref="A128:E128"/>
    <mergeCell ref="F128:K128"/>
    <mergeCell ref="BK129:BM129"/>
    <mergeCell ref="BN129:BS129"/>
    <mergeCell ref="BK132:BM132"/>
    <mergeCell ref="BN132:BS132"/>
    <mergeCell ref="BK130:BM130"/>
    <mergeCell ref="BN130:BS130"/>
    <mergeCell ref="AT132:AV132"/>
    <mergeCell ref="AW132:BJ132"/>
    <mergeCell ref="X130:AM130"/>
    <mergeCell ref="AN130:AP130"/>
    <mergeCell ref="AQ130:AS130"/>
    <mergeCell ref="X129:AM129"/>
    <mergeCell ref="AN129:AP129"/>
    <mergeCell ref="AQ129:AS129"/>
    <mergeCell ref="A130:E130"/>
    <mergeCell ref="F130:K130"/>
    <mergeCell ref="L130:N130"/>
    <mergeCell ref="O130:Q130"/>
    <mergeCell ref="R130:T130"/>
    <mergeCell ref="U130:W130"/>
    <mergeCell ref="BT134:CE134"/>
    <mergeCell ref="A135:E135"/>
    <mergeCell ref="F135:K135"/>
    <mergeCell ref="L135:N135"/>
    <mergeCell ref="O135:Q135"/>
    <mergeCell ref="R135:T135"/>
    <mergeCell ref="U135:W135"/>
    <mergeCell ref="BT133:CE133"/>
    <mergeCell ref="AQ132:AS132"/>
    <mergeCell ref="X131:AM131"/>
    <mergeCell ref="AN131:AP131"/>
    <mergeCell ref="AQ131:AS131"/>
    <mergeCell ref="BK131:BM131"/>
    <mergeCell ref="BN131:BS131"/>
    <mergeCell ref="L132:N132"/>
    <mergeCell ref="O132:Q132"/>
    <mergeCell ref="R132:T132"/>
    <mergeCell ref="U132:W132"/>
    <mergeCell ref="X132:AM132"/>
    <mergeCell ref="AN132:AP132"/>
    <mergeCell ref="BT132:CE132"/>
    <mergeCell ref="AT131:AV131"/>
    <mergeCell ref="AW131:BJ131"/>
    <mergeCell ref="A133:E133"/>
    <mergeCell ref="F133:K133"/>
    <mergeCell ref="L133:N133"/>
    <mergeCell ref="O133:Q133"/>
    <mergeCell ref="R133:T133"/>
    <mergeCell ref="U133:W133"/>
    <mergeCell ref="BT131:CE131"/>
    <mergeCell ref="A132:E132"/>
    <mergeCell ref="F132:K132"/>
    <mergeCell ref="A136:E136"/>
    <mergeCell ref="F136:K136"/>
    <mergeCell ref="BK133:BM133"/>
    <mergeCell ref="BN133:BS133"/>
    <mergeCell ref="AT133:AV133"/>
    <mergeCell ref="AW133:BJ133"/>
    <mergeCell ref="BK136:BM136"/>
    <mergeCell ref="BN136:BS136"/>
    <mergeCell ref="BK134:BM134"/>
    <mergeCell ref="BN134:BS134"/>
    <mergeCell ref="AT134:AV134"/>
    <mergeCell ref="AW134:BJ134"/>
    <mergeCell ref="X134:AM134"/>
    <mergeCell ref="AN134:AP134"/>
    <mergeCell ref="AQ134:AS134"/>
    <mergeCell ref="X133:AM133"/>
    <mergeCell ref="AN133:AP133"/>
    <mergeCell ref="AQ133:AS133"/>
    <mergeCell ref="A134:E134"/>
    <mergeCell ref="F134:K134"/>
    <mergeCell ref="L134:N134"/>
    <mergeCell ref="O134:Q134"/>
    <mergeCell ref="R134:T134"/>
    <mergeCell ref="U134:W134"/>
    <mergeCell ref="BT137:CE137"/>
    <mergeCell ref="AQ136:AS136"/>
    <mergeCell ref="X135:AM135"/>
    <mergeCell ref="AN135:AP135"/>
    <mergeCell ref="AQ135:AS135"/>
    <mergeCell ref="BK135:BM135"/>
    <mergeCell ref="BN135:BS135"/>
    <mergeCell ref="L136:N136"/>
    <mergeCell ref="O136:Q136"/>
    <mergeCell ref="R136:T136"/>
    <mergeCell ref="U136:W136"/>
    <mergeCell ref="X136:AM136"/>
    <mergeCell ref="AN136:AP136"/>
    <mergeCell ref="BT136:CE136"/>
    <mergeCell ref="AT135:AV135"/>
    <mergeCell ref="AW135:BJ135"/>
    <mergeCell ref="AT136:AV136"/>
    <mergeCell ref="AW136:BJ136"/>
    <mergeCell ref="BT135:CE135"/>
    <mergeCell ref="A137:E137"/>
    <mergeCell ref="F137:K137"/>
    <mergeCell ref="L137:N137"/>
    <mergeCell ref="O137:Q137"/>
    <mergeCell ref="R137:T137"/>
    <mergeCell ref="U137:W137"/>
    <mergeCell ref="BT139:CE139"/>
    <mergeCell ref="A140:E140"/>
    <mergeCell ref="F140:K140"/>
    <mergeCell ref="BK137:BM137"/>
    <mergeCell ref="BN137:BS137"/>
    <mergeCell ref="AT137:AV137"/>
    <mergeCell ref="AW137:BJ137"/>
    <mergeCell ref="BK140:BM140"/>
    <mergeCell ref="BN140:BS140"/>
    <mergeCell ref="BK138:BM138"/>
    <mergeCell ref="BN138:BS138"/>
    <mergeCell ref="AT139:AV139"/>
    <mergeCell ref="AW139:BJ139"/>
    <mergeCell ref="X138:AM138"/>
    <mergeCell ref="AN138:AP138"/>
    <mergeCell ref="AQ138:AS138"/>
    <mergeCell ref="X137:AM137"/>
    <mergeCell ref="AN137:AP137"/>
    <mergeCell ref="AQ137:AS137"/>
    <mergeCell ref="A138:E138"/>
    <mergeCell ref="F138:K138"/>
    <mergeCell ref="L138:N138"/>
    <mergeCell ref="O138:Q138"/>
    <mergeCell ref="R138:T138"/>
    <mergeCell ref="U138:W138"/>
    <mergeCell ref="BT138:CE138"/>
    <mergeCell ref="BT142:CE142"/>
    <mergeCell ref="A143:E143"/>
    <mergeCell ref="F143:K143"/>
    <mergeCell ref="L143:N143"/>
    <mergeCell ref="O143:Q143"/>
    <mergeCell ref="R143:T143"/>
    <mergeCell ref="U143:W143"/>
    <mergeCell ref="A139:E139"/>
    <mergeCell ref="F139:K139"/>
    <mergeCell ref="L139:N139"/>
    <mergeCell ref="O139:Q139"/>
    <mergeCell ref="R139:T139"/>
    <mergeCell ref="U139:W139"/>
    <mergeCell ref="BT141:CE141"/>
    <mergeCell ref="AQ140:AS140"/>
    <mergeCell ref="X139:AM139"/>
    <mergeCell ref="AN139:AP139"/>
    <mergeCell ref="AQ139:AS139"/>
    <mergeCell ref="BK139:BM139"/>
    <mergeCell ref="BN139:BS139"/>
    <mergeCell ref="L140:N140"/>
    <mergeCell ref="O140:Q140"/>
    <mergeCell ref="R140:T140"/>
    <mergeCell ref="U140:W140"/>
    <mergeCell ref="X140:AM140"/>
    <mergeCell ref="AN140:AP140"/>
    <mergeCell ref="BT140:CE140"/>
    <mergeCell ref="A141:E141"/>
    <mergeCell ref="F141:K141"/>
    <mergeCell ref="L141:N141"/>
    <mergeCell ref="O141:Q141"/>
    <mergeCell ref="R141:T141"/>
    <mergeCell ref="BK141:BM141"/>
    <mergeCell ref="BN141:BS141"/>
    <mergeCell ref="AT141:AV141"/>
    <mergeCell ref="AW141:BJ141"/>
    <mergeCell ref="BK144:BM144"/>
    <mergeCell ref="BN144:BS144"/>
    <mergeCell ref="BK142:BM142"/>
    <mergeCell ref="BN142:BS142"/>
    <mergeCell ref="AT144:AV144"/>
    <mergeCell ref="AW144:BJ144"/>
    <mergeCell ref="X142:AM142"/>
    <mergeCell ref="AN142:AP142"/>
    <mergeCell ref="AQ142:AS142"/>
    <mergeCell ref="X141:AM141"/>
    <mergeCell ref="AN141:AP141"/>
    <mergeCell ref="AQ141:AS141"/>
    <mergeCell ref="A142:E142"/>
    <mergeCell ref="F142:K142"/>
    <mergeCell ref="L142:N142"/>
    <mergeCell ref="O142:Q142"/>
    <mergeCell ref="R142:T142"/>
    <mergeCell ref="U142:W142"/>
    <mergeCell ref="U141:W141"/>
    <mergeCell ref="BT146:CE146"/>
    <mergeCell ref="A147:E147"/>
    <mergeCell ref="F147:K147"/>
    <mergeCell ref="L147:N147"/>
    <mergeCell ref="O147:Q147"/>
    <mergeCell ref="R147:T147"/>
    <mergeCell ref="U147:W147"/>
    <mergeCell ref="BT145:CE145"/>
    <mergeCell ref="AQ144:AS144"/>
    <mergeCell ref="X143:AM143"/>
    <mergeCell ref="AN143:AP143"/>
    <mergeCell ref="AQ143:AS143"/>
    <mergeCell ref="BK143:BM143"/>
    <mergeCell ref="BN143:BS143"/>
    <mergeCell ref="L144:N144"/>
    <mergeCell ref="O144:Q144"/>
    <mergeCell ref="R144:T144"/>
    <mergeCell ref="U144:W144"/>
    <mergeCell ref="X144:AM144"/>
    <mergeCell ref="AN144:AP144"/>
    <mergeCell ref="BT144:CE144"/>
    <mergeCell ref="A145:E145"/>
    <mergeCell ref="F145:K145"/>
    <mergeCell ref="L145:N145"/>
    <mergeCell ref="O145:Q145"/>
    <mergeCell ref="R145:T145"/>
    <mergeCell ref="U145:W145"/>
    <mergeCell ref="BT143:CE143"/>
    <mergeCell ref="A144:E144"/>
    <mergeCell ref="F144:K144"/>
    <mergeCell ref="BK145:BM145"/>
    <mergeCell ref="BN145:BS145"/>
    <mergeCell ref="BK148:BM148"/>
    <mergeCell ref="BN148:BS148"/>
    <mergeCell ref="BK146:BM146"/>
    <mergeCell ref="BN146:BS146"/>
    <mergeCell ref="AT146:AV146"/>
    <mergeCell ref="AW146:BJ146"/>
    <mergeCell ref="X146:AM146"/>
    <mergeCell ref="AN146:AP146"/>
    <mergeCell ref="AQ146:AS146"/>
    <mergeCell ref="X145:AM145"/>
    <mergeCell ref="AN145:AP145"/>
    <mergeCell ref="AQ145:AS145"/>
    <mergeCell ref="A146:E146"/>
    <mergeCell ref="F146:K146"/>
    <mergeCell ref="L146:N146"/>
    <mergeCell ref="O146:Q146"/>
    <mergeCell ref="R146:T146"/>
    <mergeCell ref="U146:W146"/>
    <mergeCell ref="BT150:CE150"/>
    <mergeCell ref="A151:E151"/>
    <mergeCell ref="F151:K151"/>
    <mergeCell ref="L151:N151"/>
    <mergeCell ref="O151:Q151"/>
    <mergeCell ref="R151:T151"/>
    <mergeCell ref="U151:W151"/>
    <mergeCell ref="BT149:CE149"/>
    <mergeCell ref="AQ148:AS148"/>
    <mergeCell ref="X147:AM147"/>
    <mergeCell ref="AN147:AP147"/>
    <mergeCell ref="AQ147:AS147"/>
    <mergeCell ref="BK147:BM147"/>
    <mergeCell ref="BN147:BS147"/>
    <mergeCell ref="L148:N148"/>
    <mergeCell ref="O148:Q148"/>
    <mergeCell ref="R148:T148"/>
    <mergeCell ref="U148:W148"/>
    <mergeCell ref="X148:AM148"/>
    <mergeCell ref="AN148:AP148"/>
    <mergeCell ref="BT148:CE148"/>
    <mergeCell ref="A149:E149"/>
    <mergeCell ref="F149:K149"/>
    <mergeCell ref="L149:N149"/>
    <mergeCell ref="O149:Q149"/>
    <mergeCell ref="R149:T149"/>
    <mergeCell ref="U149:W149"/>
    <mergeCell ref="BT147:CE147"/>
    <mergeCell ref="A148:E148"/>
    <mergeCell ref="F148:K148"/>
    <mergeCell ref="BK149:BM149"/>
    <mergeCell ref="BN149:BS149"/>
    <mergeCell ref="BK152:BM152"/>
    <mergeCell ref="BN152:BS152"/>
    <mergeCell ref="BK150:BM150"/>
    <mergeCell ref="BN150:BS150"/>
    <mergeCell ref="AT151:AV151"/>
    <mergeCell ref="AW151:BJ151"/>
    <mergeCell ref="X150:AM150"/>
    <mergeCell ref="AN150:AP150"/>
    <mergeCell ref="AQ150:AS150"/>
    <mergeCell ref="X149:AM149"/>
    <mergeCell ref="AN149:AP149"/>
    <mergeCell ref="AQ149:AS149"/>
    <mergeCell ref="A150:E150"/>
    <mergeCell ref="F150:K150"/>
    <mergeCell ref="L150:N150"/>
    <mergeCell ref="O150:Q150"/>
    <mergeCell ref="R150:T150"/>
    <mergeCell ref="U150:W150"/>
    <mergeCell ref="BT154:CE154"/>
    <mergeCell ref="A155:E155"/>
    <mergeCell ref="F155:K155"/>
    <mergeCell ref="L155:N155"/>
    <mergeCell ref="O155:Q155"/>
    <mergeCell ref="R155:T155"/>
    <mergeCell ref="U155:W155"/>
    <mergeCell ref="BT153:CE153"/>
    <mergeCell ref="AQ152:AS152"/>
    <mergeCell ref="X151:AM151"/>
    <mergeCell ref="AN151:AP151"/>
    <mergeCell ref="AQ151:AS151"/>
    <mergeCell ref="BK151:BM151"/>
    <mergeCell ref="BN151:BS151"/>
    <mergeCell ref="L152:N152"/>
    <mergeCell ref="O152:Q152"/>
    <mergeCell ref="R152:T152"/>
    <mergeCell ref="U152:W152"/>
    <mergeCell ref="X152:AM152"/>
    <mergeCell ref="AN152:AP152"/>
    <mergeCell ref="BT152:CE152"/>
    <mergeCell ref="A153:E153"/>
    <mergeCell ref="F153:K153"/>
    <mergeCell ref="L153:N153"/>
    <mergeCell ref="O153:Q153"/>
    <mergeCell ref="R153:T153"/>
    <mergeCell ref="U153:W153"/>
    <mergeCell ref="BT151:CE151"/>
    <mergeCell ref="A152:E152"/>
    <mergeCell ref="F152:K152"/>
    <mergeCell ref="BK153:BM153"/>
    <mergeCell ref="BN153:BS153"/>
    <mergeCell ref="BK156:BM156"/>
    <mergeCell ref="BN156:BS156"/>
    <mergeCell ref="BK154:BM154"/>
    <mergeCell ref="BN154:BS154"/>
    <mergeCell ref="AT156:AV156"/>
    <mergeCell ref="AW156:BJ156"/>
    <mergeCell ref="X154:AM154"/>
    <mergeCell ref="AN154:AP154"/>
    <mergeCell ref="AQ154:AS154"/>
    <mergeCell ref="X153:AM153"/>
    <mergeCell ref="AN153:AP153"/>
    <mergeCell ref="AQ153:AS153"/>
    <mergeCell ref="A154:E154"/>
    <mergeCell ref="F154:K154"/>
    <mergeCell ref="L154:N154"/>
    <mergeCell ref="O154:Q154"/>
    <mergeCell ref="R154:T154"/>
    <mergeCell ref="U154:W154"/>
    <mergeCell ref="BT158:CE158"/>
    <mergeCell ref="A159:E159"/>
    <mergeCell ref="F159:K159"/>
    <mergeCell ref="L159:N159"/>
    <mergeCell ref="O159:Q159"/>
    <mergeCell ref="R159:T159"/>
    <mergeCell ref="U159:W159"/>
    <mergeCell ref="BT157:CE157"/>
    <mergeCell ref="AQ156:AS156"/>
    <mergeCell ref="X155:AM155"/>
    <mergeCell ref="AN155:AP155"/>
    <mergeCell ref="AQ155:AS155"/>
    <mergeCell ref="BK155:BM155"/>
    <mergeCell ref="BN155:BS155"/>
    <mergeCell ref="L156:N156"/>
    <mergeCell ref="O156:Q156"/>
    <mergeCell ref="R156:T156"/>
    <mergeCell ref="U156:W156"/>
    <mergeCell ref="X156:AM156"/>
    <mergeCell ref="AN156:AP156"/>
    <mergeCell ref="BT156:CE156"/>
    <mergeCell ref="AT155:AV155"/>
    <mergeCell ref="AW155:BJ155"/>
    <mergeCell ref="A157:E157"/>
    <mergeCell ref="F157:K157"/>
    <mergeCell ref="L157:N157"/>
    <mergeCell ref="O157:Q157"/>
    <mergeCell ref="R157:T157"/>
    <mergeCell ref="U157:W157"/>
    <mergeCell ref="BT155:CE155"/>
    <mergeCell ref="A156:E156"/>
    <mergeCell ref="F156:K156"/>
    <mergeCell ref="A160:E160"/>
    <mergeCell ref="F160:K160"/>
    <mergeCell ref="BK157:BM157"/>
    <mergeCell ref="BN157:BS157"/>
    <mergeCell ref="AT157:AV157"/>
    <mergeCell ref="AW157:BJ157"/>
    <mergeCell ref="BK160:BM160"/>
    <mergeCell ref="BN160:BS160"/>
    <mergeCell ref="BK158:BM158"/>
    <mergeCell ref="BN158:BS158"/>
    <mergeCell ref="AT158:AV158"/>
    <mergeCell ref="AW158:BJ158"/>
    <mergeCell ref="X158:AM158"/>
    <mergeCell ref="AN158:AP158"/>
    <mergeCell ref="AQ158:AS158"/>
    <mergeCell ref="X157:AM157"/>
    <mergeCell ref="AN157:AP157"/>
    <mergeCell ref="AQ157:AS157"/>
    <mergeCell ref="A158:E158"/>
    <mergeCell ref="F158:K158"/>
    <mergeCell ref="L158:N158"/>
    <mergeCell ref="O158:Q158"/>
    <mergeCell ref="R158:T158"/>
    <mergeCell ref="U158:W158"/>
    <mergeCell ref="BT161:CE161"/>
    <mergeCell ref="AQ160:AS160"/>
    <mergeCell ref="X159:AM159"/>
    <mergeCell ref="AN159:AP159"/>
    <mergeCell ref="AQ159:AS159"/>
    <mergeCell ref="BK159:BM159"/>
    <mergeCell ref="BN159:BS159"/>
    <mergeCell ref="L160:N160"/>
    <mergeCell ref="O160:Q160"/>
    <mergeCell ref="R160:T160"/>
    <mergeCell ref="U160:W160"/>
    <mergeCell ref="X160:AM160"/>
    <mergeCell ref="AN160:AP160"/>
    <mergeCell ref="BT160:CE160"/>
    <mergeCell ref="AT159:AV159"/>
    <mergeCell ref="AW159:BJ159"/>
    <mergeCell ref="AT160:AV160"/>
    <mergeCell ref="AW160:BJ160"/>
    <mergeCell ref="BT159:CE159"/>
    <mergeCell ref="A161:E161"/>
    <mergeCell ref="F161:K161"/>
    <mergeCell ref="L161:N161"/>
    <mergeCell ref="O161:Q161"/>
    <mergeCell ref="R161:T161"/>
    <mergeCell ref="U161:W161"/>
    <mergeCell ref="BT163:CE163"/>
    <mergeCell ref="A164:E164"/>
    <mergeCell ref="F164:K164"/>
    <mergeCell ref="BK161:BM161"/>
    <mergeCell ref="BN161:BS161"/>
    <mergeCell ref="AT161:AV161"/>
    <mergeCell ref="AW161:BJ161"/>
    <mergeCell ref="BK164:BM164"/>
    <mergeCell ref="BN164:BS164"/>
    <mergeCell ref="BK162:BM162"/>
    <mergeCell ref="BN162:BS162"/>
    <mergeCell ref="AT163:AV163"/>
    <mergeCell ref="AW163:BJ163"/>
    <mergeCell ref="X162:AM162"/>
    <mergeCell ref="AN162:AP162"/>
    <mergeCell ref="AQ162:AS162"/>
    <mergeCell ref="X161:AM161"/>
    <mergeCell ref="AN161:AP161"/>
    <mergeCell ref="AQ161:AS161"/>
    <mergeCell ref="A162:E162"/>
    <mergeCell ref="F162:K162"/>
    <mergeCell ref="L162:N162"/>
    <mergeCell ref="O162:Q162"/>
    <mergeCell ref="R162:T162"/>
    <mergeCell ref="U162:W162"/>
    <mergeCell ref="BT162:CE162"/>
    <mergeCell ref="BT166:CE166"/>
    <mergeCell ref="A167:E167"/>
    <mergeCell ref="F167:K167"/>
    <mergeCell ref="L167:N167"/>
    <mergeCell ref="O167:Q167"/>
    <mergeCell ref="R167:T167"/>
    <mergeCell ref="U167:W167"/>
    <mergeCell ref="A163:E163"/>
    <mergeCell ref="F163:K163"/>
    <mergeCell ref="L163:N163"/>
    <mergeCell ref="O163:Q163"/>
    <mergeCell ref="R163:T163"/>
    <mergeCell ref="U163:W163"/>
    <mergeCell ref="BT165:CE165"/>
    <mergeCell ref="AQ164:AS164"/>
    <mergeCell ref="X163:AM163"/>
    <mergeCell ref="AN163:AP163"/>
    <mergeCell ref="AQ163:AS163"/>
    <mergeCell ref="BK163:BM163"/>
    <mergeCell ref="BN163:BS163"/>
    <mergeCell ref="L164:N164"/>
    <mergeCell ref="O164:Q164"/>
    <mergeCell ref="R164:T164"/>
    <mergeCell ref="U164:W164"/>
    <mergeCell ref="X164:AM164"/>
    <mergeCell ref="AN164:AP164"/>
    <mergeCell ref="BT164:CE164"/>
    <mergeCell ref="A165:E165"/>
    <mergeCell ref="F165:K165"/>
    <mergeCell ref="L165:N165"/>
    <mergeCell ref="O165:Q165"/>
    <mergeCell ref="R165:T165"/>
    <mergeCell ref="BK165:BM165"/>
    <mergeCell ref="BN165:BS165"/>
    <mergeCell ref="AT165:AV165"/>
    <mergeCell ref="AW165:BJ165"/>
    <mergeCell ref="BK168:BM168"/>
    <mergeCell ref="BN168:BS168"/>
    <mergeCell ref="BK166:BM166"/>
    <mergeCell ref="BN166:BS166"/>
    <mergeCell ref="AT168:AV168"/>
    <mergeCell ref="AW168:BJ168"/>
    <mergeCell ref="X166:AM166"/>
    <mergeCell ref="AN166:AP166"/>
    <mergeCell ref="AQ166:AS166"/>
    <mergeCell ref="X165:AM165"/>
    <mergeCell ref="AN165:AP165"/>
    <mergeCell ref="AQ165:AS165"/>
    <mergeCell ref="A166:E166"/>
    <mergeCell ref="F166:K166"/>
    <mergeCell ref="L166:N166"/>
    <mergeCell ref="O166:Q166"/>
    <mergeCell ref="R166:T166"/>
    <mergeCell ref="U166:W166"/>
    <mergeCell ref="U165:W165"/>
    <mergeCell ref="BT170:CE170"/>
    <mergeCell ref="A171:E171"/>
    <mergeCell ref="F171:K171"/>
    <mergeCell ref="L171:N171"/>
    <mergeCell ref="O171:Q171"/>
    <mergeCell ref="R171:T171"/>
    <mergeCell ref="U171:W171"/>
    <mergeCell ref="BT169:CE169"/>
    <mergeCell ref="AQ168:AS168"/>
    <mergeCell ref="X167:AM167"/>
    <mergeCell ref="AN167:AP167"/>
    <mergeCell ref="AQ167:AS167"/>
    <mergeCell ref="BK167:BM167"/>
    <mergeCell ref="BN167:BS167"/>
    <mergeCell ref="L168:N168"/>
    <mergeCell ref="O168:Q168"/>
    <mergeCell ref="R168:T168"/>
    <mergeCell ref="U168:W168"/>
    <mergeCell ref="X168:AM168"/>
    <mergeCell ref="AN168:AP168"/>
    <mergeCell ref="BT168:CE168"/>
    <mergeCell ref="A169:E169"/>
    <mergeCell ref="F169:K169"/>
    <mergeCell ref="L169:N169"/>
    <mergeCell ref="O169:Q169"/>
    <mergeCell ref="R169:T169"/>
    <mergeCell ref="U169:W169"/>
    <mergeCell ref="BT167:CE167"/>
    <mergeCell ref="A168:E168"/>
    <mergeCell ref="F168:K168"/>
    <mergeCell ref="BK169:BM169"/>
    <mergeCell ref="BN169:BS169"/>
    <mergeCell ref="BK172:BM172"/>
    <mergeCell ref="BN172:BS172"/>
    <mergeCell ref="BK170:BM170"/>
    <mergeCell ref="BN170:BS170"/>
    <mergeCell ref="AT170:AV170"/>
    <mergeCell ref="AW170:BJ170"/>
    <mergeCell ref="X170:AM170"/>
    <mergeCell ref="AN170:AP170"/>
    <mergeCell ref="AQ170:AS170"/>
    <mergeCell ref="X169:AM169"/>
    <mergeCell ref="AN169:AP169"/>
    <mergeCell ref="AQ169:AS169"/>
    <mergeCell ref="A170:E170"/>
    <mergeCell ref="F170:K170"/>
    <mergeCell ref="L170:N170"/>
    <mergeCell ref="O170:Q170"/>
    <mergeCell ref="R170:T170"/>
    <mergeCell ref="U170:W170"/>
    <mergeCell ref="BT174:CE174"/>
    <mergeCell ref="A175:E175"/>
    <mergeCell ref="F175:K175"/>
    <mergeCell ref="L175:N175"/>
    <mergeCell ref="O175:Q175"/>
    <mergeCell ref="R175:T175"/>
    <mergeCell ref="U175:W175"/>
    <mergeCell ref="BT173:CE173"/>
    <mergeCell ref="AQ172:AS172"/>
    <mergeCell ref="X171:AM171"/>
    <mergeCell ref="AN171:AP171"/>
    <mergeCell ref="AQ171:AS171"/>
    <mergeCell ref="BK171:BM171"/>
    <mergeCell ref="BN171:BS171"/>
    <mergeCell ref="L172:N172"/>
    <mergeCell ref="O172:Q172"/>
    <mergeCell ref="R172:T172"/>
    <mergeCell ref="U172:W172"/>
    <mergeCell ref="X172:AM172"/>
    <mergeCell ref="AN172:AP172"/>
    <mergeCell ref="BT172:CE172"/>
    <mergeCell ref="A173:E173"/>
    <mergeCell ref="F173:K173"/>
    <mergeCell ref="L173:N173"/>
    <mergeCell ref="O173:Q173"/>
    <mergeCell ref="R173:T173"/>
    <mergeCell ref="U173:W173"/>
    <mergeCell ref="BT171:CE171"/>
    <mergeCell ref="A172:E172"/>
    <mergeCell ref="F172:K172"/>
    <mergeCell ref="BK173:BM173"/>
    <mergeCell ref="BN173:BS173"/>
    <mergeCell ref="BK176:BM176"/>
    <mergeCell ref="BN176:BS176"/>
    <mergeCell ref="BK174:BM174"/>
    <mergeCell ref="BN174:BS174"/>
    <mergeCell ref="AT175:AV175"/>
    <mergeCell ref="AW175:BJ175"/>
    <mergeCell ref="X174:AM174"/>
    <mergeCell ref="AN174:AP174"/>
    <mergeCell ref="AQ174:AS174"/>
    <mergeCell ref="X173:AM173"/>
    <mergeCell ref="AN173:AP173"/>
    <mergeCell ref="AQ173:AS173"/>
    <mergeCell ref="A174:E174"/>
    <mergeCell ref="F174:K174"/>
    <mergeCell ref="L174:N174"/>
    <mergeCell ref="O174:Q174"/>
    <mergeCell ref="R174:T174"/>
    <mergeCell ref="U174:W174"/>
    <mergeCell ref="BT178:CE178"/>
    <mergeCell ref="A179:E179"/>
    <mergeCell ref="F179:K179"/>
    <mergeCell ref="L179:N179"/>
    <mergeCell ref="O179:Q179"/>
    <mergeCell ref="R179:T179"/>
    <mergeCell ref="U179:W179"/>
    <mergeCell ref="BT177:CE177"/>
    <mergeCell ref="AQ176:AS176"/>
    <mergeCell ref="X175:AM175"/>
    <mergeCell ref="AN175:AP175"/>
    <mergeCell ref="AQ175:AS175"/>
    <mergeCell ref="BK175:BM175"/>
    <mergeCell ref="BN175:BS175"/>
    <mergeCell ref="L176:N176"/>
    <mergeCell ref="O176:Q176"/>
    <mergeCell ref="R176:T176"/>
    <mergeCell ref="U176:W176"/>
    <mergeCell ref="X176:AM176"/>
    <mergeCell ref="AN176:AP176"/>
    <mergeCell ref="BT176:CE176"/>
    <mergeCell ref="A177:E177"/>
    <mergeCell ref="F177:K177"/>
    <mergeCell ref="L177:N177"/>
    <mergeCell ref="O177:Q177"/>
    <mergeCell ref="R177:T177"/>
    <mergeCell ref="U177:W177"/>
    <mergeCell ref="BT175:CE175"/>
    <mergeCell ref="A176:E176"/>
    <mergeCell ref="F176:K176"/>
    <mergeCell ref="BK177:BM177"/>
    <mergeCell ref="BN177:BS177"/>
    <mergeCell ref="BK180:BM180"/>
    <mergeCell ref="BN180:BS180"/>
    <mergeCell ref="BK178:BM178"/>
    <mergeCell ref="BN178:BS178"/>
    <mergeCell ref="AT180:AV180"/>
    <mergeCell ref="AW180:BJ180"/>
    <mergeCell ref="X178:AM178"/>
    <mergeCell ref="AN178:AP178"/>
    <mergeCell ref="AQ178:AS178"/>
    <mergeCell ref="X177:AM177"/>
    <mergeCell ref="AN177:AP177"/>
    <mergeCell ref="AQ177:AS177"/>
    <mergeCell ref="A178:E178"/>
    <mergeCell ref="F178:K178"/>
    <mergeCell ref="L178:N178"/>
    <mergeCell ref="O178:Q178"/>
    <mergeCell ref="R178:T178"/>
    <mergeCell ref="U178:W178"/>
    <mergeCell ref="BT182:CE182"/>
    <mergeCell ref="A183:E183"/>
    <mergeCell ref="F183:K183"/>
    <mergeCell ref="L183:N183"/>
    <mergeCell ref="O183:Q183"/>
    <mergeCell ref="R183:T183"/>
    <mergeCell ref="U183:W183"/>
    <mergeCell ref="BT181:CE181"/>
    <mergeCell ref="AQ180:AS180"/>
    <mergeCell ref="X179:AM179"/>
    <mergeCell ref="AN179:AP179"/>
    <mergeCell ref="AQ179:AS179"/>
    <mergeCell ref="BK179:BM179"/>
    <mergeCell ref="BN179:BS179"/>
    <mergeCell ref="L180:N180"/>
    <mergeCell ref="O180:Q180"/>
    <mergeCell ref="R180:T180"/>
    <mergeCell ref="U180:W180"/>
    <mergeCell ref="X180:AM180"/>
    <mergeCell ref="AN180:AP180"/>
    <mergeCell ref="BT180:CE180"/>
    <mergeCell ref="AT179:AV179"/>
    <mergeCell ref="AW179:BJ179"/>
    <mergeCell ref="A181:E181"/>
    <mergeCell ref="F181:K181"/>
    <mergeCell ref="L181:N181"/>
    <mergeCell ref="O181:Q181"/>
    <mergeCell ref="R181:T181"/>
    <mergeCell ref="U181:W181"/>
    <mergeCell ref="BT179:CE179"/>
    <mergeCell ref="A180:E180"/>
    <mergeCell ref="F180:K180"/>
    <mergeCell ref="A184:E184"/>
    <mergeCell ref="F184:K184"/>
    <mergeCell ref="BK181:BM181"/>
    <mergeCell ref="BN181:BS181"/>
    <mergeCell ref="AT181:AV181"/>
    <mergeCell ref="AW181:BJ181"/>
    <mergeCell ref="BK184:BM184"/>
    <mergeCell ref="BN184:BS184"/>
    <mergeCell ref="BK182:BM182"/>
    <mergeCell ref="BN182:BS182"/>
    <mergeCell ref="AT182:AV182"/>
    <mergeCell ref="AW182:BJ182"/>
    <mergeCell ref="X182:AM182"/>
    <mergeCell ref="AN182:AP182"/>
    <mergeCell ref="AQ182:AS182"/>
    <mergeCell ref="X181:AM181"/>
    <mergeCell ref="AN181:AP181"/>
    <mergeCell ref="AQ181:AS181"/>
    <mergeCell ref="A182:E182"/>
    <mergeCell ref="F182:K182"/>
    <mergeCell ref="L182:N182"/>
    <mergeCell ref="O182:Q182"/>
    <mergeCell ref="R182:T182"/>
    <mergeCell ref="U182:W182"/>
    <mergeCell ref="BT185:CE185"/>
    <mergeCell ref="AQ184:AS184"/>
    <mergeCell ref="X183:AM183"/>
    <mergeCell ref="AN183:AP183"/>
    <mergeCell ref="AQ183:AS183"/>
    <mergeCell ref="BK183:BM183"/>
    <mergeCell ref="BN183:BS183"/>
    <mergeCell ref="L184:N184"/>
    <mergeCell ref="O184:Q184"/>
    <mergeCell ref="R184:T184"/>
    <mergeCell ref="U184:W184"/>
    <mergeCell ref="X184:AM184"/>
    <mergeCell ref="AN184:AP184"/>
    <mergeCell ref="BT184:CE184"/>
    <mergeCell ref="AT183:AV183"/>
    <mergeCell ref="AW183:BJ183"/>
    <mergeCell ref="AT184:AV184"/>
    <mergeCell ref="AW184:BJ184"/>
    <mergeCell ref="BT183:CE183"/>
    <mergeCell ref="A185:E185"/>
    <mergeCell ref="F185:K185"/>
    <mergeCell ref="L185:N185"/>
    <mergeCell ref="O185:Q185"/>
    <mergeCell ref="R185:T185"/>
    <mergeCell ref="U185:W185"/>
    <mergeCell ref="BT187:CE187"/>
    <mergeCell ref="A188:E188"/>
    <mergeCell ref="F188:K188"/>
    <mergeCell ref="BK185:BM185"/>
    <mergeCell ref="BN185:BS185"/>
    <mergeCell ref="AT185:AV185"/>
    <mergeCell ref="AW185:BJ185"/>
    <mergeCell ref="BK188:BM188"/>
    <mergeCell ref="BN188:BS188"/>
    <mergeCell ref="BK186:BM186"/>
    <mergeCell ref="BN186:BS186"/>
    <mergeCell ref="AT187:AV187"/>
    <mergeCell ref="AW187:BJ187"/>
    <mergeCell ref="X186:AM186"/>
    <mergeCell ref="AN186:AP186"/>
    <mergeCell ref="AQ186:AS186"/>
    <mergeCell ref="X185:AM185"/>
    <mergeCell ref="AN185:AP185"/>
    <mergeCell ref="AQ185:AS185"/>
    <mergeCell ref="A186:E186"/>
    <mergeCell ref="F186:K186"/>
    <mergeCell ref="L186:N186"/>
    <mergeCell ref="O186:Q186"/>
    <mergeCell ref="R186:T186"/>
    <mergeCell ref="U186:W186"/>
    <mergeCell ref="BT186:CE186"/>
    <mergeCell ref="BT190:CE190"/>
    <mergeCell ref="A191:E191"/>
    <mergeCell ref="F191:K191"/>
    <mergeCell ref="L191:N191"/>
    <mergeCell ref="O191:Q191"/>
    <mergeCell ref="R191:T191"/>
    <mergeCell ref="U191:W191"/>
    <mergeCell ref="A187:E187"/>
    <mergeCell ref="F187:K187"/>
    <mergeCell ref="L187:N187"/>
    <mergeCell ref="O187:Q187"/>
    <mergeCell ref="R187:T187"/>
    <mergeCell ref="U187:W187"/>
    <mergeCell ref="BT189:CE189"/>
    <mergeCell ref="AQ188:AS188"/>
    <mergeCell ref="X187:AM187"/>
    <mergeCell ref="AN187:AP187"/>
    <mergeCell ref="AQ187:AS187"/>
    <mergeCell ref="BK187:BM187"/>
    <mergeCell ref="BN187:BS187"/>
    <mergeCell ref="L188:N188"/>
    <mergeCell ref="O188:Q188"/>
    <mergeCell ref="R188:T188"/>
    <mergeCell ref="U188:W188"/>
    <mergeCell ref="X188:AM188"/>
    <mergeCell ref="AN188:AP188"/>
    <mergeCell ref="BT188:CE188"/>
    <mergeCell ref="A189:E189"/>
    <mergeCell ref="F189:K189"/>
    <mergeCell ref="L189:N189"/>
    <mergeCell ref="O189:Q189"/>
    <mergeCell ref="R189:T189"/>
    <mergeCell ref="BK189:BM189"/>
    <mergeCell ref="BN189:BS189"/>
    <mergeCell ref="AT189:AV189"/>
    <mergeCell ref="AW189:BJ189"/>
    <mergeCell ref="BK192:BM192"/>
    <mergeCell ref="BN192:BS192"/>
    <mergeCell ref="BK190:BM190"/>
    <mergeCell ref="BN190:BS190"/>
    <mergeCell ref="AT192:AV192"/>
    <mergeCell ref="AW192:BJ192"/>
    <mergeCell ref="X190:AM190"/>
    <mergeCell ref="AN190:AP190"/>
    <mergeCell ref="AQ190:AS190"/>
    <mergeCell ref="X189:AM189"/>
    <mergeCell ref="AN189:AP189"/>
    <mergeCell ref="AQ189:AS189"/>
    <mergeCell ref="A190:E190"/>
    <mergeCell ref="F190:K190"/>
    <mergeCell ref="L190:N190"/>
    <mergeCell ref="O190:Q190"/>
    <mergeCell ref="R190:T190"/>
    <mergeCell ref="U190:W190"/>
    <mergeCell ref="U189:W189"/>
    <mergeCell ref="BT194:CE194"/>
    <mergeCell ref="A195:E195"/>
    <mergeCell ref="F195:K195"/>
    <mergeCell ref="L195:N195"/>
    <mergeCell ref="O195:Q195"/>
    <mergeCell ref="R195:T195"/>
    <mergeCell ref="U195:W195"/>
    <mergeCell ref="BT193:CE193"/>
    <mergeCell ref="AQ192:AS192"/>
    <mergeCell ref="X191:AM191"/>
    <mergeCell ref="AN191:AP191"/>
    <mergeCell ref="AQ191:AS191"/>
    <mergeCell ref="BK191:BM191"/>
    <mergeCell ref="BN191:BS191"/>
    <mergeCell ref="L192:N192"/>
    <mergeCell ref="O192:Q192"/>
    <mergeCell ref="R192:T192"/>
    <mergeCell ref="U192:W192"/>
    <mergeCell ref="X192:AM192"/>
    <mergeCell ref="AN192:AP192"/>
    <mergeCell ref="BT192:CE192"/>
    <mergeCell ref="A193:E193"/>
    <mergeCell ref="F193:K193"/>
    <mergeCell ref="L193:N193"/>
    <mergeCell ref="O193:Q193"/>
    <mergeCell ref="R193:T193"/>
    <mergeCell ref="U193:W193"/>
    <mergeCell ref="BT191:CE191"/>
    <mergeCell ref="A192:E192"/>
    <mergeCell ref="F192:K192"/>
    <mergeCell ref="BK193:BM193"/>
    <mergeCell ref="BN193:BS193"/>
    <mergeCell ref="BK196:BM196"/>
    <mergeCell ref="BN196:BS196"/>
    <mergeCell ref="BK194:BM194"/>
    <mergeCell ref="BN194:BS194"/>
    <mergeCell ref="AT194:AV194"/>
    <mergeCell ref="AW194:BJ194"/>
    <mergeCell ref="X194:AM194"/>
    <mergeCell ref="AN194:AP194"/>
    <mergeCell ref="AQ194:AS194"/>
    <mergeCell ref="X193:AM193"/>
    <mergeCell ref="AN193:AP193"/>
    <mergeCell ref="AQ193:AS193"/>
    <mergeCell ref="A194:E194"/>
    <mergeCell ref="F194:K194"/>
    <mergeCell ref="L194:N194"/>
    <mergeCell ref="O194:Q194"/>
    <mergeCell ref="R194:T194"/>
    <mergeCell ref="U194:W194"/>
    <mergeCell ref="BT198:CE198"/>
    <mergeCell ref="A199:E199"/>
    <mergeCell ref="F199:K199"/>
    <mergeCell ref="L199:N199"/>
    <mergeCell ref="O199:Q199"/>
    <mergeCell ref="R199:T199"/>
    <mergeCell ref="U199:W199"/>
    <mergeCell ref="BT197:CE197"/>
    <mergeCell ref="AQ196:AS196"/>
    <mergeCell ref="X195:AM195"/>
    <mergeCell ref="AN195:AP195"/>
    <mergeCell ref="AQ195:AS195"/>
    <mergeCell ref="BK195:BM195"/>
    <mergeCell ref="BN195:BS195"/>
    <mergeCell ref="L196:N196"/>
    <mergeCell ref="O196:Q196"/>
    <mergeCell ref="R196:T196"/>
    <mergeCell ref="U196:W196"/>
    <mergeCell ref="X196:AM196"/>
    <mergeCell ref="AN196:AP196"/>
    <mergeCell ref="BT196:CE196"/>
    <mergeCell ref="A197:E197"/>
    <mergeCell ref="F197:K197"/>
    <mergeCell ref="L197:N197"/>
    <mergeCell ref="O197:Q197"/>
    <mergeCell ref="R197:T197"/>
    <mergeCell ref="U197:W197"/>
    <mergeCell ref="BT195:CE195"/>
    <mergeCell ref="A196:E196"/>
    <mergeCell ref="F196:K196"/>
    <mergeCell ref="BK197:BM197"/>
    <mergeCell ref="BN197:BS197"/>
    <mergeCell ref="BK200:BM200"/>
    <mergeCell ref="BN200:BS200"/>
    <mergeCell ref="BK198:BM198"/>
    <mergeCell ref="BN198:BS198"/>
    <mergeCell ref="AT199:AV199"/>
    <mergeCell ref="AW199:BJ199"/>
    <mergeCell ref="X198:AM198"/>
    <mergeCell ref="AN198:AP198"/>
    <mergeCell ref="AQ198:AS198"/>
    <mergeCell ref="X197:AM197"/>
    <mergeCell ref="AN197:AP197"/>
    <mergeCell ref="AQ197:AS197"/>
    <mergeCell ref="A198:E198"/>
    <mergeCell ref="F198:K198"/>
    <mergeCell ref="L198:N198"/>
    <mergeCell ref="O198:Q198"/>
    <mergeCell ref="R198:T198"/>
    <mergeCell ref="U198:W198"/>
    <mergeCell ref="BT202:CE202"/>
    <mergeCell ref="A203:E203"/>
    <mergeCell ref="F203:K203"/>
    <mergeCell ref="L203:N203"/>
    <mergeCell ref="O203:Q203"/>
    <mergeCell ref="R203:T203"/>
    <mergeCell ref="U203:W203"/>
    <mergeCell ref="BT201:CE201"/>
    <mergeCell ref="AQ200:AS200"/>
    <mergeCell ref="X199:AM199"/>
    <mergeCell ref="AN199:AP199"/>
    <mergeCell ref="AQ199:AS199"/>
    <mergeCell ref="BK199:BM199"/>
    <mergeCell ref="BN199:BS199"/>
    <mergeCell ref="L200:N200"/>
    <mergeCell ref="O200:Q200"/>
    <mergeCell ref="R200:T200"/>
    <mergeCell ref="U200:W200"/>
    <mergeCell ref="X200:AM200"/>
    <mergeCell ref="AN200:AP200"/>
    <mergeCell ref="BT200:CE200"/>
    <mergeCell ref="A201:E201"/>
    <mergeCell ref="F201:K201"/>
    <mergeCell ref="L201:N201"/>
    <mergeCell ref="O201:Q201"/>
    <mergeCell ref="R201:T201"/>
    <mergeCell ref="U201:W201"/>
    <mergeCell ref="BT199:CE199"/>
    <mergeCell ref="A200:E200"/>
    <mergeCell ref="F200:K200"/>
    <mergeCell ref="BK201:BM201"/>
    <mergeCell ref="BN201:BS201"/>
    <mergeCell ref="BK204:BM204"/>
    <mergeCell ref="BN204:BS204"/>
    <mergeCell ref="BK202:BM202"/>
    <mergeCell ref="BN202:BS202"/>
    <mergeCell ref="AT204:AV204"/>
    <mergeCell ref="AW204:BJ204"/>
    <mergeCell ref="X202:AM202"/>
    <mergeCell ref="AN202:AP202"/>
    <mergeCell ref="AQ202:AS202"/>
    <mergeCell ref="X201:AM201"/>
    <mergeCell ref="AN201:AP201"/>
    <mergeCell ref="AQ201:AS201"/>
    <mergeCell ref="A202:E202"/>
    <mergeCell ref="F202:K202"/>
    <mergeCell ref="L202:N202"/>
    <mergeCell ref="O202:Q202"/>
    <mergeCell ref="R202:T202"/>
    <mergeCell ref="U202:W202"/>
    <mergeCell ref="BT206:CE206"/>
    <mergeCell ref="A207:E207"/>
    <mergeCell ref="F207:K207"/>
    <mergeCell ref="L207:N207"/>
    <mergeCell ref="O207:Q207"/>
    <mergeCell ref="R207:T207"/>
    <mergeCell ref="U207:W207"/>
    <mergeCell ref="BT205:CE205"/>
    <mergeCell ref="AQ204:AS204"/>
    <mergeCell ref="X203:AM203"/>
    <mergeCell ref="AN203:AP203"/>
    <mergeCell ref="AQ203:AS203"/>
    <mergeCell ref="BK203:BM203"/>
    <mergeCell ref="BN203:BS203"/>
    <mergeCell ref="L204:N204"/>
    <mergeCell ref="O204:Q204"/>
    <mergeCell ref="R204:T204"/>
    <mergeCell ref="U204:W204"/>
    <mergeCell ref="X204:AM204"/>
    <mergeCell ref="AN204:AP204"/>
    <mergeCell ref="BT204:CE204"/>
    <mergeCell ref="AT203:AV203"/>
    <mergeCell ref="AW203:BJ203"/>
    <mergeCell ref="A205:E205"/>
    <mergeCell ref="F205:K205"/>
    <mergeCell ref="L205:N205"/>
    <mergeCell ref="O205:Q205"/>
    <mergeCell ref="R205:T205"/>
    <mergeCell ref="U205:W205"/>
    <mergeCell ref="BT203:CE203"/>
    <mergeCell ref="A204:E204"/>
    <mergeCell ref="F204:K204"/>
    <mergeCell ref="A208:E208"/>
    <mergeCell ref="F208:K208"/>
    <mergeCell ref="BK205:BM205"/>
    <mergeCell ref="BN205:BS205"/>
    <mergeCell ref="AT205:AV205"/>
    <mergeCell ref="AW205:BJ205"/>
    <mergeCell ref="BK208:BM208"/>
    <mergeCell ref="BN208:BS208"/>
    <mergeCell ref="BK206:BM206"/>
    <mergeCell ref="BN206:BS206"/>
    <mergeCell ref="AT206:AV206"/>
    <mergeCell ref="AW206:BJ206"/>
    <mergeCell ref="X206:AM206"/>
    <mergeCell ref="AN206:AP206"/>
    <mergeCell ref="AQ206:AS206"/>
    <mergeCell ref="X205:AM205"/>
    <mergeCell ref="AN205:AP205"/>
    <mergeCell ref="AQ205:AS205"/>
    <mergeCell ref="A206:E206"/>
    <mergeCell ref="F206:K206"/>
    <mergeCell ref="L206:N206"/>
    <mergeCell ref="O206:Q206"/>
    <mergeCell ref="R206:T206"/>
    <mergeCell ref="U206:W206"/>
    <mergeCell ref="BT209:CE209"/>
    <mergeCell ref="AQ208:AS208"/>
    <mergeCell ref="X207:AM207"/>
    <mergeCell ref="AN207:AP207"/>
    <mergeCell ref="AQ207:AS207"/>
    <mergeCell ref="BK207:BM207"/>
    <mergeCell ref="BN207:BS207"/>
    <mergeCell ref="L208:N208"/>
    <mergeCell ref="O208:Q208"/>
    <mergeCell ref="R208:T208"/>
    <mergeCell ref="U208:W208"/>
    <mergeCell ref="X208:AM208"/>
    <mergeCell ref="AN208:AP208"/>
    <mergeCell ref="BT208:CE208"/>
    <mergeCell ref="AT207:AV207"/>
    <mergeCell ref="AW207:BJ207"/>
    <mergeCell ref="AT208:AV208"/>
    <mergeCell ref="AW208:BJ208"/>
    <mergeCell ref="BT207:CE207"/>
    <mergeCell ref="A209:E209"/>
    <mergeCell ref="F209:K209"/>
    <mergeCell ref="L209:N209"/>
    <mergeCell ref="O209:Q209"/>
    <mergeCell ref="R209:T209"/>
    <mergeCell ref="U209:W209"/>
    <mergeCell ref="BT211:CE211"/>
    <mergeCell ref="A212:E212"/>
    <mergeCell ref="F212:K212"/>
    <mergeCell ref="BK209:BM209"/>
    <mergeCell ref="BN209:BS209"/>
    <mergeCell ref="AT209:AV209"/>
    <mergeCell ref="AW209:BJ209"/>
    <mergeCell ref="BK212:BM212"/>
    <mergeCell ref="BN212:BS212"/>
    <mergeCell ref="BK210:BM210"/>
    <mergeCell ref="BN210:BS210"/>
    <mergeCell ref="AT211:AV211"/>
    <mergeCell ref="AW211:BJ211"/>
    <mergeCell ref="X210:AM210"/>
    <mergeCell ref="AN210:AP210"/>
    <mergeCell ref="AQ210:AS210"/>
    <mergeCell ref="X209:AM209"/>
    <mergeCell ref="AN209:AP209"/>
    <mergeCell ref="AQ209:AS209"/>
    <mergeCell ref="A210:E210"/>
    <mergeCell ref="F210:K210"/>
    <mergeCell ref="L210:N210"/>
    <mergeCell ref="O210:Q210"/>
    <mergeCell ref="R210:T210"/>
    <mergeCell ref="U210:W210"/>
    <mergeCell ref="BT210:CE210"/>
    <mergeCell ref="BT214:CE214"/>
    <mergeCell ref="A215:E215"/>
    <mergeCell ref="F215:K215"/>
    <mergeCell ref="L215:N215"/>
    <mergeCell ref="O215:Q215"/>
    <mergeCell ref="R215:T215"/>
    <mergeCell ref="U215:W215"/>
    <mergeCell ref="A211:E211"/>
    <mergeCell ref="F211:K211"/>
    <mergeCell ref="L211:N211"/>
    <mergeCell ref="O211:Q211"/>
    <mergeCell ref="R211:T211"/>
    <mergeCell ref="U211:W211"/>
    <mergeCell ref="BT213:CE213"/>
    <mergeCell ref="AQ212:AS212"/>
    <mergeCell ref="X211:AM211"/>
    <mergeCell ref="AN211:AP211"/>
    <mergeCell ref="AQ211:AS211"/>
    <mergeCell ref="BK211:BM211"/>
    <mergeCell ref="BN211:BS211"/>
    <mergeCell ref="L212:N212"/>
    <mergeCell ref="O212:Q212"/>
    <mergeCell ref="R212:T212"/>
    <mergeCell ref="U212:W212"/>
    <mergeCell ref="X212:AM212"/>
    <mergeCell ref="AN212:AP212"/>
    <mergeCell ref="BT212:CE212"/>
    <mergeCell ref="A213:E213"/>
    <mergeCell ref="F213:K213"/>
    <mergeCell ref="L213:N213"/>
    <mergeCell ref="O213:Q213"/>
    <mergeCell ref="R213:T213"/>
    <mergeCell ref="BK213:BM213"/>
    <mergeCell ref="BN213:BS213"/>
    <mergeCell ref="AT213:AV213"/>
    <mergeCell ref="AW213:BJ213"/>
    <mergeCell ref="BK216:BM216"/>
    <mergeCell ref="BN216:BS216"/>
    <mergeCell ref="BK214:BM214"/>
    <mergeCell ref="BN214:BS214"/>
    <mergeCell ref="AT216:AV216"/>
    <mergeCell ref="AW216:BJ216"/>
    <mergeCell ref="X214:AM214"/>
    <mergeCell ref="AN214:AP214"/>
    <mergeCell ref="AQ214:AS214"/>
    <mergeCell ref="X213:AM213"/>
    <mergeCell ref="AN213:AP213"/>
    <mergeCell ref="AQ213:AS213"/>
    <mergeCell ref="A214:E214"/>
    <mergeCell ref="F214:K214"/>
    <mergeCell ref="L214:N214"/>
    <mergeCell ref="O214:Q214"/>
    <mergeCell ref="R214:T214"/>
    <mergeCell ref="U214:W214"/>
    <mergeCell ref="U213:W213"/>
    <mergeCell ref="BT218:CE218"/>
    <mergeCell ref="A219:E219"/>
    <mergeCell ref="F219:K219"/>
    <mergeCell ref="L219:N219"/>
    <mergeCell ref="O219:Q219"/>
    <mergeCell ref="R219:T219"/>
    <mergeCell ref="U219:W219"/>
    <mergeCell ref="BT217:CE217"/>
    <mergeCell ref="AQ216:AS216"/>
    <mergeCell ref="X215:AM215"/>
    <mergeCell ref="AN215:AP215"/>
    <mergeCell ref="AQ215:AS215"/>
    <mergeCell ref="BK215:BM215"/>
    <mergeCell ref="BN215:BS215"/>
    <mergeCell ref="L216:N216"/>
    <mergeCell ref="O216:Q216"/>
    <mergeCell ref="R216:T216"/>
    <mergeCell ref="U216:W216"/>
    <mergeCell ref="X216:AM216"/>
    <mergeCell ref="AN216:AP216"/>
    <mergeCell ref="BT216:CE216"/>
    <mergeCell ref="A217:E217"/>
    <mergeCell ref="F217:K217"/>
    <mergeCell ref="L217:N217"/>
    <mergeCell ref="O217:Q217"/>
    <mergeCell ref="R217:T217"/>
    <mergeCell ref="U217:W217"/>
    <mergeCell ref="BT215:CE215"/>
    <mergeCell ref="A216:E216"/>
    <mergeCell ref="F216:K216"/>
    <mergeCell ref="BK217:BM217"/>
    <mergeCell ref="BN217:BS217"/>
    <mergeCell ref="BK220:BM220"/>
    <mergeCell ref="BN220:BS220"/>
    <mergeCell ref="BK218:BM218"/>
    <mergeCell ref="BN218:BS218"/>
    <mergeCell ref="AT218:AV218"/>
    <mergeCell ref="AW218:BJ218"/>
    <mergeCell ref="X218:AM218"/>
    <mergeCell ref="AN218:AP218"/>
    <mergeCell ref="AQ218:AS218"/>
    <mergeCell ref="X217:AM217"/>
    <mergeCell ref="AN217:AP217"/>
    <mergeCell ref="AQ217:AS217"/>
    <mergeCell ref="A218:E218"/>
    <mergeCell ref="F218:K218"/>
    <mergeCell ref="L218:N218"/>
    <mergeCell ref="O218:Q218"/>
    <mergeCell ref="R218:T218"/>
    <mergeCell ref="U218:W218"/>
    <mergeCell ref="BT222:CE222"/>
    <mergeCell ref="A223:E223"/>
    <mergeCell ref="F223:K223"/>
    <mergeCell ref="L223:N223"/>
    <mergeCell ref="O223:Q223"/>
    <mergeCell ref="R223:T223"/>
    <mergeCell ref="U223:W223"/>
    <mergeCell ref="BT221:CE221"/>
    <mergeCell ref="AQ220:AS220"/>
    <mergeCell ref="X219:AM219"/>
    <mergeCell ref="AN219:AP219"/>
    <mergeCell ref="AQ219:AS219"/>
    <mergeCell ref="BK219:BM219"/>
    <mergeCell ref="BN219:BS219"/>
    <mergeCell ref="L220:N220"/>
    <mergeCell ref="O220:Q220"/>
    <mergeCell ref="R220:T220"/>
    <mergeCell ref="U220:W220"/>
    <mergeCell ref="X220:AM220"/>
    <mergeCell ref="AN220:AP220"/>
    <mergeCell ref="BT220:CE220"/>
    <mergeCell ref="A221:E221"/>
    <mergeCell ref="F221:K221"/>
    <mergeCell ref="L221:N221"/>
    <mergeCell ref="O221:Q221"/>
    <mergeCell ref="R221:T221"/>
    <mergeCell ref="U221:W221"/>
    <mergeCell ref="BT219:CE219"/>
    <mergeCell ref="A220:E220"/>
    <mergeCell ref="F220:K220"/>
    <mergeCell ref="BK221:BM221"/>
    <mergeCell ref="BN221:BS221"/>
    <mergeCell ref="BK224:BM224"/>
    <mergeCell ref="BN224:BS224"/>
    <mergeCell ref="BK222:BM222"/>
    <mergeCell ref="BN222:BS222"/>
    <mergeCell ref="AT223:AV223"/>
    <mergeCell ref="AW223:BJ223"/>
    <mergeCell ref="X222:AM222"/>
    <mergeCell ref="AN222:AP222"/>
    <mergeCell ref="AQ222:AS222"/>
    <mergeCell ref="X221:AM221"/>
    <mergeCell ref="AN221:AP221"/>
    <mergeCell ref="AQ221:AS221"/>
    <mergeCell ref="A222:E222"/>
    <mergeCell ref="F222:K222"/>
    <mergeCell ref="L222:N222"/>
    <mergeCell ref="O222:Q222"/>
    <mergeCell ref="R222:T222"/>
    <mergeCell ref="U222:W222"/>
    <mergeCell ref="BT226:CE226"/>
    <mergeCell ref="A227:E227"/>
    <mergeCell ref="F227:K227"/>
    <mergeCell ref="L227:N227"/>
    <mergeCell ref="O227:Q227"/>
    <mergeCell ref="R227:T227"/>
    <mergeCell ref="U227:W227"/>
    <mergeCell ref="BT225:CE225"/>
    <mergeCell ref="AQ224:AS224"/>
    <mergeCell ref="X223:AM223"/>
    <mergeCell ref="AN223:AP223"/>
    <mergeCell ref="AQ223:AS223"/>
    <mergeCell ref="BK223:BM223"/>
    <mergeCell ref="BN223:BS223"/>
    <mergeCell ref="L224:N224"/>
    <mergeCell ref="O224:Q224"/>
    <mergeCell ref="R224:T224"/>
    <mergeCell ref="U224:W224"/>
    <mergeCell ref="X224:AM224"/>
    <mergeCell ref="AN224:AP224"/>
    <mergeCell ref="BT224:CE224"/>
    <mergeCell ref="A225:E225"/>
    <mergeCell ref="F225:K225"/>
    <mergeCell ref="L225:N225"/>
    <mergeCell ref="O225:Q225"/>
    <mergeCell ref="R225:T225"/>
    <mergeCell ref="U225:W225"/>
    <mergeCell ref="BT223:CE223"/>
    <mergeCell ref="A224:E224"/>
    <mergeCell ref="F224:K224"/>
    <mergeCell ref="BK225:BM225"/>
    <mergeCell ref="BN225:BS225"/>
    <mergeCell ref="BK228:BM228"/>
    <mergeCell ref="BN228:BS228"/>
    <mergeCell ref="BK226:BM226"/>
    <mergeCell ref="BN226:BS226"/>
    <mergeCell ref="AT228:AV228"/>
    <mergeCell ref="AW228:BJ228"/>
    <mergeCell ref="X226:AM226"/>
    <mergeCell ref="AN226:AP226"/>
    <mergeCell ref="AQ226:AS226"/>
    <mergeCell ref="X225:AM225"/>
    <mergeCell ref="AN225:AP225"/>
    <mergeCell ref="AQ225:AS225"/>
    <mergeCell ref="A226:E226"/>
    <mergeCell ref="F226:K226"/>
    <mergeCell ref="L226:N226"/>
    <mergeCell ref="O226:Q226"/>
    <mergeCell ref="R226:T226"/>
    <mergeCell ref="U226:W226"/>
    <mergeCell ref="BT230:CE230"/>
    <mergeCell ref="A231:E231"/>
    <mergeCell ref="F231:K231"/>
    <mergeCell ref="L231:N231"/>
    <mergeCell ref="O231:Q231"/>
    <mergeCell ref="R231:T231"/>
    <mergeCell ref="U231:W231"/>
    <mergeCell ref="BT229:CE229"/>
    <mergeCell ref="AQ228:AS228"/>
    <mergeCell ref="X227:AM227"/>
    <mergeCell ref="AN227:AP227"/>
    <mergeCell ref="AQ227:AS227"/>
    <mergeCell ref="BK227:BM227"/>
    <mergeCell ref="BN227:BS227"/>
    <mergeCell ref="L228:N228"/>
    <mergeCell ref="O228:Q228"/>
    <mergeCell ref="R228:T228"/>
    <mergeCell ref="U228:W228"/>
    <mergeCell ref="X228:AM228"/>
    <mergeCell ref="AN228:AP228"/>
    <mergeCell ref="BT228:CE228"/>
    <mergeCell ref="AT227:AV227"/>
    <mergeCell ref="AW227:BJ227"/>
    <mergeCell ref="A229:E229"/>
    <mergeCell ref="F229:K229"/>
    <mergeCell ref="L229:N229"/>
    <mergeCell ref="O229:Q229"/>
    <mergeCell ref="R229:T229"/>
    <mergeCell ref="U229:W229"/>
    <mergeCell ref="BT227:CE227"/>
    <mergeCell ref="A228:E228"/>
    <mergeCell ref="F228:K228"/>
    <mergeCell ref="A232:E232"/>
    <mergeCell ref="F232:K232"/>
    <mergeCell ref="BK229:BM229"/>
    <mergeCell ref="BN229:BS229"/>
    <mergeCell ref="AT229:AV229"/>
    <mergeCell ref="AW229:BJ229"/>
    <mergeCell ref="BK232:BM232"/>
    <mergeCell ref="BN232:BS232"/>
    <mergeCell ref="BK230:BM230"/>
    <mergeCell ref="BN230:BS230"/>
    <mergeCell ref="AT230:AV230"/>
    <mergeCell ref="AW230:BJ230"/>
    <mergeCell ref="X230:AM230"/>
    <mergeCell ref="AN230:AP230"/>
    <mergeCell ref="AQ230:AS230"/>
    <mergeCell ref="X229:AM229"/>
    <mergeCell ref="AN229:AP229"/>
    <mergeCell ref="AQ229:AS229"/>
    <mergeCell ref="A230:E230"/>
    <mergeCell ref="F230:K230"/>
    <mergeCell ref="L230:N230"/>
    <mergeCell ref="O230:Q230"/>
    <mergeCell ref="R230:T230"/>
    <mergeCell ref="U230:W230"/>
    <mergeCell ref="BT233:CE233"/>
    <mergeCell ref="AQ232:AS232"/>
    <mergeCell ref="X231:AM231"/>
    <mergeCell ref="AN231:AP231"/>
    <mergeCell ref="AQ231:AS231"/>
    <mergeCell ref="BK231:BM231"/>
    <mergeCell ref="BN231:BS231"/>
    <mergeCell ref="L232:N232"/>
    <mergeCell ref="O232:Q232"/>
    <mergeCell ref="R232:T232"/>
    <mergeCell ref="U232:W232"/>
    <mergeCell ref="X232:AM232"/>
    <mergeCell ref="AN232:AP232"/>
    <mergeCell ref="BT232:CE232"/>
    <mergeCell ref="AT231:AV231"/>
    <mergeCell ref="AW231:BJ231"/>
    <mergeCell ref="AT232:AV232"/>
    <mergeCell ref="AW232:BJ232"/>
    <mergeCell ref="BT231:CE231"/>
    <mergeCell ref="A233:E233"/>
    <mergeCell ref="F233:K233"/>
    <mergeCell ref="L233:N233"/>
    <mergeCell ref="O233:Q233"/>
    <mergeCell ref="R233:T233"/>
    <mergeCell ref="U233:W233"/>
    <mergeCell ref="BT235:CE235"/>
    <mergeCell ref="A236:E236"/>
    <mergeCell ref="F236:K236"/>
    <mergeCell ref="BK233:BM233"/>
    <mergeCell ref="BN233:BS233"/>
    <mergeCell ref="AT233:AV233"/>
    <mergeCell ref="AW233:BJ233"/>
    <mergeCell ref="BK236:BM236"/>
    <mergeCell ref="BN236:BS236"/>
    <mergeCell ref="BK234:BM234"/>
    <mergeCell ref="BN234:BS234"/>
    <mergeCell ref="AT235:AV235"/>
    <mergeCell ref="AW235:BJ235"/>
    <mergeCell ref="X234:AM234"/>
    <mergeCell ref="AN234:AP234"/>
    <mergeCell ref="AQ234:AS234"/>
    <mergeCell ref="X233:AM233"/>
    <mergeCell ref="AN233:AP233"/>
    <mergeCell ref="AQ233:AS233"/>
    <mergeCell ref="A234:E234"/>
    <mergeCell ref="F234:K234"/>
    <mergeCell ref="L234:N234"/>
    <mergeCell ref="O234:Q234"/>
    <mergeCell ref="R234:T234"/>
    <mergeCell ref="U234:W234"/>
    <mergeCell ref="BT234:CE234"/>
    <mergeCell ref="BT238:CE238"/>
    <mergeCell ref="A239:E239"/>
    <mergeCell ref="F239:K239"/>
    <mergeCell ref="L239:N239"/>
    <mergeCell ref="O239:Q239"/>
    <mergeCell ref="R239:T239"/>
    <mergeCell ref="U239:W239"/>
    <mergeCell ref="A235:E235"/>
    <mergeCell ref="F235:K235"/>
    <mergeCell ref="L235:N235"/>
    <mergeCell ref="O235:Q235"/>
    <mergeCell ref="R235:T235"/>
    <mergeCell ref="U235:W235"/>
    <mergeCell ref="BT237:CE237"/>
    <mergeCell ref="AQ236:AS236"/>
    <mergeCell ref="X235:AM235"/>
    <mergeCell ref="AN235:AP235"/>
    <mergeCell ref="AQ235:AS235"/>
    <mergeCell ref="BK235:BM235"/>
    <mergeCell ref="BN235:BS235"/>
    <mergeCell ref="L236:N236"/>
    <mergeCell ref="O236:Q236"/>
    <mergeCell ref="R236:T236"/>
    <mergeCell ref="U236:W236"/>
    <mergeCell ref="X236:AM236"/>
    <mergeCell ref="AN236:AP236"/>
    <mergeCell ref="BT236:CE236"/>
    <mergeCell ref="A237:E237"/>
    <mergeCell ref="F237:K237"/>
    <mergeCell ref="L237:N237"/>
    <mergeCell ref="O237:Q237"/>
    <mergeCell ref="R237:T237"/>
    <mergeCell ref="BK237:BM237"/>
    <mergeCell ref="BN237:BS237"/>
    <mergeCell ref="AT237:AV237"/>
    <mergeCell ref="AW237:BJ237"/>
    <mergeCell ref="BK240:BM240"/>
    <mergeCell ref="BN240:BS240"/>
    <mergeCell ref="BK238:BM238"/>
    <mergeCell ref="BN238:BS238"/>
    <mergeCell ref="AT240:AV240"/>
    <mergeCell ref="AW240:BJ240"/>
    <mergeCell ref="X238:AM238"/>
    <mergeCell ref="AN238:AP238"/>
    <mergeCell ref="AQ238:AS238"/>
    <mergeCell ref="X237:AM237"/>
    <mergeCell ref="AN237:AP237"/>
    <mergeCell ref="AQ237:AS237"/>
    <mergeCell ref="A238:E238"/>
    <mergeCell ref="F238:K238"/>
    <mergeCell ref="L238:N238"/>
    <mergeCell ref="O238:Q238"/>
    <mergeCell ref="R238:T238"/>
    <mergeCell ref="U238:W238"/>
    <mergeCell ref="U237:W237"/>
    <mergeCell ref="BT242:CE242"/>
    <mergeCell ref="A243:E243"/>
    <mergeCell ref="F243:K243"/>
    <mergeCell ref="L243:N243"/>
    <mergeCell ref="O243:Q243"/>
    <mergeCell ref="R243:T243"/>
    <mergeCell ref="U243:W243"/>
    <mergeCell ref="BT241:CE241"/>
    <mergeCell ref="AQ240:AS240"/>
    <mergeCell ref="X239:AM239"/>
    <mergeCell ref="AN239:AP239"/>
    <mergeCell ref="AQ239:AS239"/>
    <mergeCell ref="BK239:BM239"/>
    <mergeCell ref="BN239:BS239"/>
    <mergeCell ref="L240:N240"/>
    <mergeCell ref="O240:Q240"/>
    <mergeCell ref="R240:T240"/>
    <mergeCell ref="U240:W240"/>
    <mergeCell ref="X240:AM240"/>
    <mergeCell ref="AN240:AP240"/>
    <mergeCell ref="BT240:CE240"/>
    <mergeCell ref="A241:E241"/>
    <mergeCell ref="F241:K241"/>
    <mergeCell ref="L241:N241"/>
    <mergeCell ref="O241:Q241"/>
    <mergeCell ref="R241:T241"/>
    <mergeCell ref="U241:W241"/>
    <mergeCell ref="BT239:CE239"/>
    <mergeCell ref="A240:E240"/>
    <mergeCell ref="F240:K240"/>
    <mergeCell ref="BK241:BM241"/>
    <mergeCell ref="BN241:BS241"/>
    <mergeCell ref="BK244:BM244"/>
    <mergeCell ref="BN244:BS244"/>
    <mergeCell ref="BK242:BM242"/>
    <mergeCell ref="BN242:BS242"/>
    <mergeCell ref="AT242:AV242"/>
    <mergeCell ref="AW242:BJ242"/>
    <mergeCell ref="X242:AM242"/>
    <mergeCell ref="AN242:AP242"/>
    <mergeCell ref="AQ242:AS242"/>
    <mergeCell ref="X241:AM241"/>
    <mergeCell ref="AN241:AP241"/>
    <mergeCell ref="AQ241:AS241"/>
    <mergeCell ref="A242:E242"/>
    <mergeCell ref="F242:K242"/>
    <mergeCell ref="L242:N242"/>
    <mergeCell ref="O242:Q242"/>
    <mergeCell ref="R242:T242"/>
    <mergeCell ref="U242:W242"/>
    <mergeCell ref="BT246:CE246"/>
    <mergeCell ref="A247:E247"/>
    <mergeCell ref="F247:K247"/>
    <mergeCell ref="L247:N247"/>
    <mergeCell ref="O247:Q247"/>
    <mergeCell ref="R247:T247"/>
    <mergeCell ref="U247:W247"/>
    <mergeCell ref="BT245:CE245"/>
    <mergeCell ref="AQ244:AS244"/>
    <mergeCell ref="X243:AM243"/>
    <mergeCell ref="AN243:AP243"/>
    <mergeCell ref="AQ243:AS243"/>
    <mergeCell ref="BK243:BM243"/>
    <mergeCell ref="BN243:BS243"/>
    <mergeCell ref="L244:N244"/>
    <mergeCell ref="O244:Q244"/>
    <mergeCell ref="R244:T244"/>
    <mergeCell ref="U244:W244"/>
    <mergeCell ref="X244:AM244"/>
    <mergeCell ref="AN244:AP244"/>
    <mergeCell ref="BT244:CE244"/>
    <mergeCell ref="A245:E245"/>
    <mergeCell ref="F245:K245"/>
    <mergeCell ref="L245:N245"/>
    <mergeCell ref="O245:Q245"/>
    <mergeCell ref="R245:T245"/>
    <mergeCell ref="U245:W245"/>
    <mergeCell ref="BT243:CE243"/>
    <mergeCell ref="A244:E244"/>
    <mergeCell ref="F244:K244"/>
    <mergeCell ref="BK245:BM245"/>
    <mergeCell ref="BN245:BS245"/>
    <mergeCell ref="BK248:BM248"/>
    <mergeCell ref="BN248:BS248"/>
    <mergeCell ref="BK246:BM246"/>
    <mergeCell ref="BN246:BS246"/>
    <mergeCell ref="AT247:AV247"/>
    <mergeCell ref="AW247:BJ247"/>
    <mergeCell ref="X246:AM246"/>
    <mergeCell ref="AN246:AP246"/>
    <mergeCell ref="AQ246:AS246"/>
    <mergeCell ref="X245:AM245"/>
    <mergeCell ref="AN245:AP245"/>
    <mergeCell ref="AQ245:AS245"/>
    <mergeCell ref="A246:E246"/>
    <mergeCell ref="F246:K246"/>
    <mergeCell ref="L246:N246"/>
    <mergeCell ref="O246:Q246"/>
    <mergeCell ref="R246:T246"/>
    <mergeCell ref="U246:W246"/>
    <mergeCell ref="BT250:CE250"/>
    <mergeCell ref="A251:E251"/>
    <mergeCell ref="F251:K251"/>
    <mergeCell ref="L251:N251"/>
    <mergeCell ref="O251:Q251"/>
    <mergeCell ref="R251:T251"/>
    <mergeCell ref="U251:W251"/>
    <mergeCell ref="BT249:CE249"/>
    <mergeCell ref="AQ248:AS248"/>
    <mergeCell ref="X247:AM247"/>
    <mergeCell ref="AN247:AP247"/>
    <mergeCell ref="AQ247:AS247"/>
    <mergeCell ref="BK247:BM247"/>
    <mergeCell ref="BN247:BS247"/>
    <mergeCell ref="L248:N248"/>
    <mergeCell ref="O248:Q248"/>
    <mergeCell ref="R248:T248"/>
    <mergeCell ref="U248:W248"/>
    <mergeCell ref="X248:AM248"/>
    <mergeCell ref="AN248:AP248"/>
    <mergeCell ref="BT248:CE248"/>
    <mergeCell ref="A249:E249"/>
    <mergeCell ref="F249:K249"/>
    <mergeCell ref="L249:N249"/>
    <mergeCell ref="O249:Q249"/>
    <mergeCell ref="R249:T249"/>
    <mergeCell ref="U249:W249"/>
    <mergeCell ref="BT247:CE247"/>
    <mergeCell ref="A248:E248"/>
    <mergeCell ref="F248:K248"/>
    <mergeCell ref="BK249:BM249"/>
    <mergeCell ref="BN249:BS249"/>
    <mergeCell ref="BK252:BM252"/>
    <mergeCell ref="BN252:BS252"/>
    <mergeCell ref="BK250:BM250"/>
    <mergeCell ref="BN250:BS250"/>
    <mergeCell ref="AT252:AV252"/>
    <mergeCell ref="AW252:BJ252"/>
    <mergeCell ref="X250:AM250"/>
    <mergeCell ref="AN250:AP250"/>
    <mergeCell ref="AQ250:AS250"/>
    <mergeCell ref="X249:AM249"/>
    <mergeCell ref="AN249:AP249"/>
    <mergeCell ref="AQ249:AS249"/>
    <mergeCell ref="A250:E250"/>
    <mergeCell ref="F250:K250"/>
    <mergeCell ref="L250:N250"/>
    <mergeCell ref="O250:Q250"/>
    <mergeCell ref="R250:T250"/>
    <mergeCell ref="U250:W250"/>
    <mergeCell ref="BT254:CE254"/>
    <mergeCell ref="A255:E255"/>
    <mergeCell ref="F255:K255"/>
    <mergeCell ref="L255:N255"/>
    <mergeCell ref="O255:Q255"/>
    <mergeCell ref="R255:T255"/>
    <mergeCell ref="U255:W255"/>
    <mergeCell ref="BT253:CE253"/>
    <mergeCell ref="AQ252:AS252"/>
    <mergeCell ref="X251:AM251"/>
    <mergeCell ref="AN251:AP251"/>
    <mergeCell ref="AQ251:AS251"/>
    <mergeCell ref="BK251:BM251"/>
    <mergeCell ref="BN251:BS251"/>
    <mergeCell ref="L252:N252"/>
    <mergeCell ref="O252:Q252"/>
    <mergeCell ref="R252:T252"/>
    <mergeCell ref="U252:W252"/>
    <mergeCell ref="X252:AM252"/>
    <mergeCell ref="AN252:AP252"/>
    <mergeCell ref="BT252:CE252"/>
    <mergeCell ref="AT251:AV251"/>
    <mergeCell ref="AW251:BJ251"/>
    <mergeCell ref="A253:E253"/>
    <mergeCell ref="F253:K253"/>
    <mergeCell ref="L253:N253"/>
    <mergeCell ref="O253:Q253"/>
    <mergeCell ref="R253:T253"/>
    <mergeCell ref="U253:W253"/>
    <mergeCell ref="BT251:CE251"/>
    <mergeCell ref="A252:E252"/>
    <mergeCell ref="F252:K252"/>
    <mergeCell ref="A256:E256"/>
    <mergeCell ref="F256:K256"/>
    <mergeCell ref="BK253:BM253"/>
    <mergeCell ref="BN253:BS253"/>
    <mergeCell ref="AT253:AV253"/>
    <mergeCell ref="AW253:BJ253"/>
    <mergeCell ref="BK256:BM256"/>
    <mergeCell ref="BN256:BS256"/>
    <mergeCell ref="BK254:BM254"/>
    <mergeCell ref="BN254:BS254"/>
    <mergeCell ref="AT254:AV254"/>
    <mergeCell ref="AW254:BJ254"/>
    <mergeCell ref="X254:AM254"/>
    <mergeCell ref="AN254:AP254"/>
    <mergeCell ref="AQ254:AS254"/>
    <mergeCell ref="X253:AM253"/>
    <mergeCell ref="AN253:AP253"/>
    <mergeCell ref="AQ253:AS253"/>
    <mergeCell ref="A254:E254"/>
    <mergeCell ref="F254:K254"/>
    <mergeCell ref="L254:N254"/>
    <mergeCell ref="O254:Q254"/>
    <mergeCell ref="R254:T254"/>
    <mergeCell ref="U254:W254"/>
    <mergeCell ref="BT257:CE257"/>
    <mergeCell ref="AQ256:AS256"/>
    <mergeCell ref="X255:AM255"/>
    <mergeCell ref="AN255:AP255"/>
    <mergeCell ref="AQ255:AS255"/>
    <mergeCell ref="BK255:BM255"/>
    <mergeCell ref="BN255:BS255"/>
    <mergeCell ref="L256:N256"/>
    <mergeCell ref="O256:Q256"/>
    <mergeCell ref="R256:T256"/>
    <mergeCell ref="U256:W256"/>
    <mergeCell ref="X256:AM256"/>
    <mergeCell ref="AN256:AP256"/>
    <mergeCell ref="BT256:CE256"/>
    <mergeCell ref="AT255:AV255"/>
    <mergeCell ref="AW255:BJ255"/>
    <mergeCell ref="AT256:AV256"/>
    <mergeCell ref="AW256:BJ256"/>
    <mergeCell ref="BT255:CE255"/>
    <mergeCell ref="A257:E257"/>
    <mergeCell ref="F257:K257"/>
    <mergeCell ref="L257:N257"/>
    <mergeCell ref="O257:Q257"/>
    <mergeCell ref="R257:T257"/>
    <mergeCell ref="U257:W257"/>
    <mergeCell ref="BT259:CE259"/>
    <mergeCell ref="A260:E260"/>
    <mergeCell ref="F260:K260"/>
    <mergeCell ref="BK257:BM257"/>
    <mergeCell ref="BN257:BS257"/>
    <mergeCell ref="AT257:AV257"/>
    <mergeCell ref="AW257:BJ257"/>
    <mergeCell ref="BK260:BM260"/>
    <mergeCell ref="BN260:BS260"/>
    <mergeCell ref="BK258:BM258"/>
    <mergeCell ref="BN258:BS258"/>
    <mergeCell ref="AT259:AV259"/>
    <mergeCell ref="AW259:BJ259"/>
    <mergeCell ref="X258:AM258"/>
    <mergeCell ref="AN258:AP258"/>
    <mergeCell ref="AQ258:AS258"/>
    <mergeCell ref="X257:AM257"/>
    <mergeCell ref="AN257:AP257"/>
    <mergeCell ref="AQ257:AS257"/>
    <mergeCell ref="A258:E258"/>
    <mergeCell ref="F258:K258"/>
    <mergeCell ref="L258:N258"/>
    <mergeCell ref="O258:Q258"/>
    <mergeCell ref="R258:T258"/>
    <mergeCell ref="U258:W258"/>
    <mergeCell ref="BT258:CE258"/>
    <mergeCell ref="BT262:CE262"/>
    <mergeCell ref="A263:E263"/>
    <mergeCell ref="F263:K263"/>
    <mergeCell ref="L263:N263"/>
    <mergeCell ref="O263:Q263"/>
    <mergeCell ref="R263:T263"/>
    <mergeCell ref="U263:W263"/>
    <mergeCell ref="A259:E259"/>
    <mergeCell ref="F259:K259"/>
    <mergeCell ref="L259:N259"/>
    <mergeCell ref="O259:Q259"/>
    <mergeCell ref="R259:T259"/>
    <mergeCell ref="U259:W259"/>
    <mergeCell ref="BT261:CE261"/>
    <mergeCell ref="AQ260:AS260"/>
    <mergeCell ref="X259:AM259"/>
    <mergeCell ref="AN259:AP259"/>
    <mergeCell ref="AQ259:AS259"/>
    <mergeCell ref="BK259:BM259"/>
    <mergeCell ref="BN259:BS259"/>
    <mergeCell ref="L260:N260"/>
    <mergeCell ref="O260:Q260"/>
    <mergeCell ref="R260:T260"/>
    <mergeCell ref="U260:W260"/>
    <mergeCell ref="X260:AM260"/>
    <mergeCell ref="AN260:AP260"/>
    <mergeCell ref="BT260:CE260"/>
    <mergeCell ref="A261:E261"/>
    <mergeCell ref="F261:K261"/>
    <mergeCell ref="L261:N261"/>
    <mergeCell ref="O261:Q261"/>
    <mergeCell ref="R261:T261"/>
    <mergeCell ref="BK261:BM261"/>
    <mergeCell ref="BN261:BS261"/>
    <mergeCell ref="AT261:AV261"/>
    <mergeCell ref="AW261:BJ261"/>
    <mergeCell ref="BK264:BM264"/>
    <mergeCell ref="BN264:BS264"/>
    <mergeCell ref="BK262:BM262"/>
    <mergeCell ref="BN262:BS262"/>
    <mergeCell ref="AT264:AV264"/>
    <mergeCell ref="AW264:BJ264"/>
    <mergeCell ref="X262:AM262"/>
    <mergeCell ref="AN262:AP262"/>
    <mergeCell ref="AQ262:AS262"/>
    <mergeCell ref="X261:AM261"/>
    <mergeCell ref="AN261:AP261"/>
    <mergeCell ref="AQ261:AS261"/>
    <mergeCell ref="A262:E262"/>
    <mergeCell ref="F262:K262"/>
    <mergeCell ref="L262:N262"/>
    <mergeCell ref="O262:Q262"/>
    <mergeCell ref="R262:T262"/>
    <mergeCell ref="U262:W262"/>
    <mergeCell ref="U261:W261"/>
    <mergeCell ref="BT266:CE266"/>
    <mergeCell ref="A267:E267"/>
    <mergeCell ref="F267:K267"/>
    <mergeCell ref="L267:N267"/>
    <mergeCell ref="O267:Q267"/>
    <mergeCell ref="R267:T267"/>
    <mergeCell ref="U267:W267"/>
    <mergeCell ref="BT265:CE265"/>
    <mergeCell ref="AQ264:AS264"/>
    <mergeCell ref="X263:AM263"/>
    <mergeCell ref="AN263:AP263"/>
    <mergeCell ref="AQ263:AS263"/>
    <mergeCell ref="BK263:BM263"/>
    <mergeCell ref="BN263:BS263"/>
    <mergeCell ref="L264:N264"/>
    <mergeCell ref="O264:Q264"/>
    <mergeCell ref="R264:T264"/>
    <mergeCell ref="U264:W264"/>
    <mergeCell ref="X264:AM264"/>
    <mergeCell ref="AN264:AP264"/>
    <mergeCell ref="BT264:CE264"/>
    <mergeCell ref="A265:E265"/>
    <mergeCell ref="F265:K265"/>
    <mergeCell ref="L265:N265"/>
    <mergeCell ref="O265:Q265"/>
    <mergeCell ref="R265:T265"/>
    <mergeCell ref="U265:W265"/>
    <mergeCell ref="BT263:CE263"/>
    <mergeCell ref="A264:E264"/>
    <mergeCell ref="F264:K264"/>
    <mergeCell ref="BK265:BM265"/>
    <mergeCell ref="BN265:BS265"/>
    <mergeCell ref="BK268:BM268"/>
    <mergeCell ref="BN268:BS268"/>
    <mergeCell ref="BK266:BM266"/>
    <mergeCell ref="BN266:BS266"/>
    <mergeCell ref="AT266:AV266"/>
    <mergeCell ref="AW266:BJ266"/>
    <mergeCell ref="X266:AM266"/>
    <mergeCell ref="AN266:AP266"/>
    <mergeCell ref="AQ266:AS266"/>
    <mergeCell ref="X265:AM265"/>
    <mergeCell ref="AN265:AP265"/>
    <mergeCell ref="AQ265:AS265"/>
    <mergeCell ref="A266:E266"/>
    <mergeCell ref="F266:K266"/>
    <mergeCell ref="L266:N266"/>
    <mergeCell ref="O266:Q266"/>
    <mergeCell ref="R266:T266"/>
    <mergeCell ref="U266:W266"/>
    <mergeCell ref="BT270:CE270"/>
    <mergeCell ref="A271:E271"/>
    <mergeCell ref="F271:K271"/>
    <mergeCell ref="L271:N271"/>
    <mergeCell ref="O271:Q271"/>
    <mergeCell ref="R271:T271"/>
    <mergeCell ref="U271:W271"/>
    <mergeCell ref="BT269:CE269"/>
    <mergeCell ref="AQ268:AS268"/>
    <mergeCell ref="X267:AM267"/>
    <mergeCell ref="AN267:AP267"/>
    <mergeCell ref="AQ267:AS267"/>
    <mergeCell ref="BK267:BM267"/>
    <mergeCell ref="BN267:BS267"/>
    <mergeCell ref="L268:N268"/>
    <mergeCell ref="O268:Q268"/>
    <mergeCell ref="R268:T268"/>
    <mergeCell ref="U268:W268"/>
    <mergeCell ref="X268:AM268"/>
    <mergeCell ref="AN268:AP268"/>
    <mergeCell ref="BT268:CE268"/>
    <mergeCell ref="A269:E269"/>
    <mergeCell ref="F269:K269"/>
    <mergeCell ref="L269:N269"/>
    <mergeCell ref="O269:Q269"/>
    <mergeCell ref="R269:T269"/>
    <mergeCell ref="U269:W269"/>
    <mergeCell ref="BT267:CE267"/>
    <mergeCell ref="A268:E268"/>
    <mergeCell ref="F268:K268"/>
    <mergeCell ref="BK269:BM269"/>
    <mergeCell ref="BN269:BS269"/>
    <mergeCell ref="BK272:BM272"/>
    <mergeCell ref="BN272:BS272"/>
    <mergeCell ref="BK270:BM270"/>
    <mergeCell ref="BN270:BS270"/>
    <mergeCell ref="AT271:AV271"/>
    <mergeCell ref="AW271:BJ271"/>
    <mergeCell ref="X270:AM270"/>
    <mergeCell ref="AN270:AP270"/>
    <mergeCell ref="AQ270:AS270"/>
    <mergeCell ref="X269:AM269"/>
    <mergeCell ref="AN269:AP269"/>
    <mergeCell ref="AQ269:AS269"/>
    <mergeCell ref="A270:E270"/>
    <mergeCell ref="F270:K270"/>
    <mergeCell ref="L270:N270"/>
    <mergeCell ref="O270:Q270"/>
    <mergeCell ref="R270:T270"/>
    <mergeCell ref="U270:W270"/>
    <mergeCell ref="BT274:CE274"/>
    <mergeCell ref="A275:E275"/>
    <mergeCell ref="F275:K275"/>
    <mergeCell ref="L275:N275"/>
    <mergeCell ref="O275:Q275"/>
    <mergeCell ref="R275:T275"/>
    <mergeCell ref="U275:W275"/>
    <mergeCell ref="BT273:CE273"/>
    <mergeCell ref="AQ272:AS272"/>
    <mergeCell ref="X271:AM271"/>
    <mergeCell ref="AN271:AP271"/>
    <mergeCell ref="AQ271:AS271"/>
    <mergeCell ref="BK271:BM271"/>
    <mergeCell ref="BN271:BS271"/>
    <mergeCell ref="L272:N272"/>
    <mergeCell ref="O272:Q272"/>
    <mergeCell ref="R272:T272"/>
    <mergeCell ref="U272:W272"/>
    <mergeCell ref="X272:AM272"/>
    <mergeCell ref="AN272:AP272"/>
    <mergeCell ref="BT272:CE272"/>
    <mergeCell ref="A273:E273"/>
    <mergeCell ref="F273:K273"/>
    <mergeCell ref="L273:N273"/>
    <mergeCell ref="O273:Q273"/>
    <mergeCell ref="R273:T273"/>
    <mergeCell ref="U273:W273"/>
    <mergeCell ref="BT271:CE271"/>
    <mergeCell ref="A272:E272"/>
    <mergeCell ref="F272:K272"/>
    <mergeCell ref="BK273:BM273"/>
    <mergeCell ref="BN273:BS273"/>
    <mergeCell ref="BK276:BM276"/>
    <mergeCell ref="BN276:BS276"/>
    <mergeCell ref="BK274:BM274"/>
    <mergeCell ref="BN274:BS274"/>
    <mergeCell ref="AT276:AV276"/>
    <mergeCell ref="AW276:BJ276"/>
    <mergeCell ref="X274:AM274"/>
    <mergeCell ref="AN274:AP274"/>
    <mergeCell ref="AQ274:AS274"/>
    <mergeCell ref="X273:AM273"/>
    <mergeCell ref="AN273:AP273"/>
    <mergeCell ref="AQ273:AS273"/>
    <mergeCell ref="A274:E274"/>
    <mergeCell ref="F274:K274"/>
    <mergeCell ref="L274:N274"/>
    <mergeCell ref="O274:Q274"/>
    <mergeCell ref="R274:T274"/>
    <mergeCell ref="U274:W274"/>
    <mergeCell ref="BT278:CE278"/>
    <mergeCell ref="A279:E279"/>
    <mergeCell ref="F279:K279"/>
    <mergeCell ref="L279:N279"/>
    <mergeCell ref="O279:Q279"/>
    <mergeCell ref="R279:T279"/>
    <mergeCell ref="U279:W279"/>
    <mergeCell ref="BT277:CE277"/>
    <mergeCell ref="AQ276:AS276"/>
    <mergeCell ref="X275:AM275"/>
    <mergeCell ref="AN275:AP275"/>
    <mergeCell ref="AQ275:AS275"/>
    <mergeCell ref="BK275:BM275"/>
    <mergeCell ref="BN275:BS275"/>
    <mergeCell ref="L276:N276"/>
    <mergeCell ref="O276:Q276"/>
    <mergeCell ref="R276:T276"/>
    <mergeCell ref="U276:W276"/>
    <mergeCell ref="X276:AM276"/>
    <mergeCell ref="AN276:AP276"/>
    <mergeCell ref="BT276:CE276"/>
    <mergeCell ref="AT275:AV275"/>
    <mergeCell ref="AW275:BJ275"/>
    <mergeCell ref="A277:E277"/>
    <mergeCell ref="F277:K277"/>
    <mergeCell ref="L277:N277"/>
    <mergeCell ref="O277:Q277"/>
    <mergeCell ref="R277:T277"/>
    <mergeCell ref="U277:W277"/>
    <mergeCell ref="BT275:CE275"/>
    <mergeCell ref="A276:E276"/>
    <mergeCell ref="F276:K276"/>
    <mergeCell ref="A280:E280"/>
    <mergeCell ref="F280:K280"/>
    <mergeCell ref="BK277:BM277"/>
    <mergeCell ref="BN277:BS277"/>
    <mergeCell ref="AT277:AV277"/>
    <mergeCell ref="AW277:BJ277"/>
    <mergeCell ref="BK280:BM280"/>
    <mergeCell ref="BN280:BS280"/>
    <mergeCell ref="BK278:BM278"/>
    <mergeCell ref="BN278:BS278"/>
    <mergeCell ref="AT278:AV278"/>
    <mergeCell ref="AW278:BJ278"/>
    <mergeCell ref="X278:AM278"/>
    <mergeCell ref="AN278:AP278"/>
    <mergeCell ref="AQ278:AS278"/>
    <mergeCell ref="X277:AM277"/>
    <mergeCell ref="AN277:AP277"/>
    <mergeCell ref="AQ277:AS277"/>
    <mergeCell ref="A278:E278"/>
    <mergeCell ref="F278:K278"/>
    <mergeCell ref="L278:N278"/>
    <mergeCell ref="O278:Q278"/>
    <mergeCell ref="R278:T278"/>
    <mergeCell ref="U278:W278"/>
    <mergeCell ref="BT281:CE281"/>
    <mergeCell ref="AQ280:AS280"/>
    <mergeCell ref="X279:AM279"/>
    <mergeCell ref="AN279:AP279"/>
    <mergeCell ref="AQ279:AS279"/>
    <mergeCell ref="BK279:BM279"/>
    <mergeCell ref="BN279:BS279"/>
    <mergeCell ref="L280:N280"/>
    <mergeCell ref="O280:Q280"/>
    <mergeCell ref="R280:T280"/>
    <mergeCell ref="U280:W280"/>
    <mergeCell ref="X280:AM280"/>
    <mergeCell ref="AN280:AP280"/>
    <mergeCell ref="BT280:CE280"/>
    <mergeCell ref="AT279:AV279"/>
    <mergeCell ref="AW279:BJ279"/>
    <mergeCell ref="AT280:AV280"/>
    <mergeCell ref="AW280:BJ280"/>
    <mergeCell ref="BT279:CE279"/>
    <mergeCell ref="A281:E281"/>
    <mergeCell ref="F281:K281"/>
    <mergeCell ref="L281:N281"/>
    <mergeCell ref="O281:Q281"/>
    <mergeCell ref="R281:T281"/>
    <mergeCell ref="U281:W281"/>
    <mergeCell ref="BT283:CE283"/>
    <mergeCell ref="A284:E284"/>
    <mergeCell ref="F284:K284"/>
    <mergeCell ref="BK281:BM281"/>
    <mergeCell ref="BN281:BS281"/>
    <mergeCell ref="AT281:AV281"/>
    <mergeCell ref="AW281:BJ281"/>
    <mergeCell ref="BK284:BM284"/>
    <mergeCell ref="BN284:BS284"/>
    <mergeCell ref="BK282:BM282"/>
    <mergeCell ref="BN282:BS282"/>
    <mergeCell ref="AT283:AV283"/>
    <mergeCell ref="AW283:BJ283"/>
    <mergeCell ref="X282:AM282"/>
    <mergeCell ref="AN282:AP282"/>
    <mergeCell ref="AQ282:AS282"/>
    <mergeCell ref="X281:AM281"/>
    <mergeCell ref="AN281:AP281"/>
    <mergeCell ref="AQ281:AS281"/>
    <mergeCell ref="A282:E282"/>
    <mergeCell ref="F282:K282"/>
    <mergeCell ref="L282:N282"/>
    <mergeCell ref="O282:Q282"/>
    <mergeCell ref="R282:T282"/>
    <mergeCell ref="U282:W282"/>
    <mergeCell ref="BT282:CE282"/>
    <mergeCell ref="BT286:CE286"/>
    <mergeCell ref="A287:E287"/>
    <mergeCell ref="F287:K287"/>
    <mergeCell ref="L287:N287"/>
    <mergeCell ref="O287:Q287"/>
    <mergeCell ref="R287:T287"/>
    <mergeCell ref="U287:W287"/>
    <mergeCell ref="A283:E283"/>
    <mergeCell ref="F283:K283"/>
    <mergeCell ref="L283:N283"/>
    <mergeCell ref="O283:Q283"/>
    <mergeCell ref="R283:T283"/>
    <mergeCell ref="U283:W283"/>
    <mergeCell ref="BT285:CE285"/>
    <mergeCell ref="AQ284:AS284"/>
    <mergeCell ref="X283:AM283"/>
    <mergeCell ref="AN283:AP283"/>
    <mergeCell ref="AQ283:AS283"/>
    <mergeCell ref="BK283:BM283"/>
    <mergeCell ref="BN283:BS283"/>
    <mergeCell ref="L284:N284"/>
    <mergeCell ref="O284:Q284"/>
    <mergeCell ref="R284:T284"/>
    <mergeCell ref="U284:W284"/>
    <mergeCell ref="X284:AM284"/>
    <mergeCell ref="AN284:AP284"/>
    <mergeCell ref="BT284:CE284"/>
    <mergeCell ref="A285:E285"/>
    <mergeCell ref="F285:K285"/>
    <mergeCell ref="L285:N285"/>
    <mergeCell ref="O285:Q285"/>
    <mergeCell ref="R285:T285"/>
    <mergeCell ref="BK285:BM285"/>
    <mergeCell ref="BN285:BS285"/>
    <mergeCell ref="AT285:AV285"/>
    <mergeCell ref="AW285:BJ285"/>
    <mergeCell ref="BK288:BM288"/>
    <mergeCell ref="BN288:BS288"/>
    <mergeCell ref="BK286:BM286"/>
    <mergeCell ref="BN286:BS286"/>
    <mergeCell ref="AT288:AV288"/>
    <mergeCell ref="AW288:BJ288"/>
    <mergeCell ref="X286:AM286"/>
    <mergeCell ref="AN286:AP286"/>
    <mergeCell ref="AQ286:AS286"/>
    <mergeCell ref="X285:AM285"/>
    <mergeCell ref="AN285:AP285"/>
    <mergeCell ref="AQ285:AS285"/>
    <mergeCell ref="A286:E286"/>
    <mergeCell ref="F286:K286"/>
    <mergeCell ref="L286:N286"/>
    <mergeCell ref="O286:Q286"/>
    <mergeCell ref="R286:T286"/>
    <mergeCell ref="U286:W286"/>
    <mergeCell ref="U285:W285"/>
    <mergeCell ref="BT290:CE290"/>
    <mergeCell ref="A291:E291"/>
    <mergeCell ref="F291:K291"/>
    <mergeCell ref="L291:N291"/>
    <mergeCell ref="O291:Q291"/>
    <mergeCell ref="R291:T291"/>
    <mergeCell ref="U291:W291"/>
    <mergeCell ref="BT289:CE289"/>
    <mergeCell ref="AQ288:AS288"/>
    <mergeCell ref="X287:AM287"/>
    <mergeCell ref="AN287:AP287"/>
    <mergeCell ref="AQ287:AS287"/>
    <mergeCell ref="BK287:BM287"/>
    <mergeCell ref="BN287:BS287"/>
    <mergeCell ref="L288:N288"/>
    <mergeCell ref="O288:Q288"/>
    <mergeCell ref="R288:T288"/>
    <mergeCell ref="U288:W288"/>
    <mergeCell ref="X288:AM288"/>
    <mergeCell ref="AN288:AP288"/>
    <mergeCell ref="BT288:CE288"/>
    <mergeCell ref="A289:E289"/>
    <mergeCell ref="F289:K289"/>
    <mergeCell ref="L289:N289"/>
    <mergeCell ref="O289:Q289"/>
    <mergeCell ref="R289:T289"/>
    <mergeCell ref="U289:W289"/>
    <mergeCell ref="BT287:CE287"/>
    <mergeCell ref="A288:E288"/>
    <mergeCell ref="F288:K288"/>
    <mergeCell ref="BK289:BM289"/>
    <mergeCell ref="BN289:BS289"/>
    <mergeCell ref="BK292:BM292"/>
    <mergeCell ref="BN292:BS292"/>
    <mergeCell ref="BK290:BM290"/>
    <mergeCell ref="BN290:BS290"/>
    <mergeCell ref="AT290:AV290"/>
    <mergeCell ref="AW290:BJ290"/>
    <mergeCell ref="X290:AM290"/>
    <mergeCell ref="AN290:AP290"/>
    <mergeCell ref="AQ290:AS290"/>
    <mergeCell ref="X289:AM289"/>
    <mergeCell ref="AN289:AP289"/>
    <mergeCell ref="AQ289:AS289"/>
    <mergeCell ref="A290:E290"/>
    <mergeCell ref="F290:K290"/>
    <mergeCell ref="L290:N290"/>
    <mergeCell ref="O290:Q290"/>
    <mergeCell ref="R290:T290"/>
    <mergeCell ref="U290:W290"/>
    <mergeCell ref="BT294:CE294"/>
    <mergeCell ref="A295:E295"/>
    <mergeCell ref="F295:K295"/>
    <mergeCell ref="L295:N295"/>
    <mergeCell ref="O295:Q295"/>
    <mergeCell ref="R295:T295"/>
    <mergeCell ref="U295:W295"/>
    <mergeCell ref="BT293:CE293"/>
    <mergeCell ref="AQ292:AS292"/>
    <mergeCell ref="X291:AM291"/>
    <mergeCell ref="AN291:AP291"/>
    <mergeCell ref="AQ291:AS291"/>
    <mergeCell ref="BK291:BM291"/>
    <mergeCell ref="BN291:BS291"/>
    <mergeCell ref="L292:N292"/>
    <mergeCell ref="O292:Q292"/>
    <mergeCell ref="R292:T292"/>
    <mergeCell ref="U292:W292"/>
    <mergeCell ref="X292:AM292"/>
    <mergeCell ref="AN292:AP292"/>
    <mergeCell ref="BT292:CE292"/>
    <mergeCell ref="A293:E293"/>
    <mergeCell ref="F293:K293"/>
    <mergeCell ref="L293:N293"/>
    <mergeCell ref="O293:Q293"/>
    <mergeCell ref="R293:T293"/>
    <mergeCell ref="U293:W293"/>
    <mergeCell ref="BT291:CE291"/>
    <mergeCell ref="A292:E292"/>
    <mergeCell ref="F292:K292"/>
    <mergeCell ref="BK293:BM293"/>
    <mergeCell ref="BN293:BS293"/>
    <mergeCell ref="BK296:BM296"/>
    <mergeCell ref="BN296:BS296"/>
    <mergeCell ref="BK294:BM294"/>
    <mergeCell ref="BN294:BS294"/>
    <mergeCell ref="AT295:AV295"/>
    <mergeCell ref="AW295:BJ295"/>
    <mergeCell ref="X294:AM294"/>
    <mergeCell ref="AN294:AP294"/>
    <mergeCell ref="AQ294:AS294"/>
    <mergeCell ref="X293:AM293"/>
    <mergeCell ref="AN293:AP293"/>
    <mergeCell ref="AQ293:AS293"/>
    <mergeCell ref="A294:E294"/>
    <mergeCell ref="F294:K294"/>
    <mergeCell ref="L294:N294"/>
    <mergeCell ref="O294:Q294"/>
    <mergeCell ref="R294:T294"/>
    <mergeCell ref="U294:W294"/>
    <mergeCell ref="BT298:CE298"/>
    <mergeCell ref="A299:E299"/>
    <mergeCell ref="F299:K299"/>
    <mergeCell ref="L299:N299"/>
    <mergeCell ref="O299:Q299"/>
    <mergeCell ref="R299:T299"/>
    <mergeCell ref="U299:W299"/>
    <mergeCell ref="BT297:CE297"/>
    <mergeCell ref="AQ296:AS296"/>
    <mergeCell ref="X295:AM295"/>
    <mergeCell ref="AN295:AP295"/>
    <mergeCell ref="AQ295:AS295"/>
    <mergeCell ref="BK295:BM295"/>
    <mergeCell ref="BN295:BS295"/>
    <mergeCell ref="L296:N296"/>
    <mergeCell ref="O296:Q296"/>
    <mergeCell ref="R296:T296"/>
    <mergeCell ref="U296:W296"/>
    <mergeCell ref="X296:AM296"/>
    <mergeCell ref="AN296:AP296"/>
    <mergeCell ref="BT296:CE296"/>
    <mergeCell ref="A297:E297"/>
    <mergeCell ref="F297:K297"/>
    <mergeCell ref="L297:N297"/>
    <mergeCell ref="O297:Q297"/>
    <mergeCell ref="R297:T297"/>
    <mergeCell ref="U297:W297"/>
    <mergeCell ref="BT295:CE295"/>
    <mergeCell ref="A296:E296"/>
    <mergeCell ref="F296:K296"/>
    <mergeCell ref="BK297:BM297"/>
    <mergeCell ref="BN297:BS297"/>
    <mergeCell ref="BK300:BM300"/>
    <mergeCell ref="BN300:BS300"/>
    <mergeCell ref="BK298:BM298"/>
    <mergeCell ref="BN298:BS298"/>
    <mergeCell ref="AT300:AV300"/>
    <mergeCell ref="AW300:BJ300"/>
    <mergeCell ref="X298:AM298"/>
    <mergeCell ref="AN298:AP298"/>
    <mergeCell ref="AQ298:AS298"/>
    <mergeCell ref="X297:AM297"/>
    <mergeCell ref="AN297:AP297"/>
    <mergeCell ref="AQ297:AS297"/>
    <mergeCell ref="A298:E298"/>
    <mergeCell ref="F298:K298"/>
    <mergeCell ref="L298:N298"/>
    <mergeCell ref="O298:Q298"/>
    <mergeCell ref="R298:T298"/>
    <mergeCell ref="U298:W298"/>
    <mergeCell ref="BT302:CE302"/>
    <mergeCell ref="A303:E303"/>
    <mergeCell ref="F303:K303"/>
    <mergeCell ref="L303:N303"/>
    <mergeCell ref="O303:Q303"/>
    <mergeCell ref="R303:T303"/>
    <mergeCell ref="U303:W303"/>
    <mergeCell ref="BT301:CE301"/>
    <mergeCell ref="AQ300:AS300"/>
    <mergeCell ref="X299:AM299"/>
    <mergeCell ref="AN299:AP299"/>
    <mergeCell ref="AQ299:AS299"/>
    <mergeCell ref="BK299:BM299"/>
    <mergeCell ref="BN299:BS299"/>
    <mergeCell ref="L300:N300"/>
    <mergeCell ref="O300:Q300"/>
    <mergeCell ref="R300:T300"/>
    <mergeCell ref="U300:W300"/>
    <mergeCell ref="X300:AM300"/>
    <mergeCell ref="AN300:AP300"/>
    <mergeCell ref="BT300:CE300"/>
    <mergeCell ref="AT299:AV299"/>
    <mergeCell ref="AW299:BJ299"/>
    <mergeCell ref="A301:E301"/>
    <mergeCell ref="F301:K301"/>
    <mergeCell ref="L301:N301"/>
    <mergeCell ref="O301:Q301"/>
    <mergeCell ref="R301:T301"/>
    <mergeCell ref="U301:W301"/>
    <mergeCell ref="BT299:CE299"/>
    <mergeCell ref="A300:E300"/>
    <mergeCell ref="F300:K300"/>
    <mergeCell ref="A304:E304"/>
    <mergeCell ref="F304:K304"/>
    <mergeCell ref="BK301:BM301"/>
    <mergeCell ref="BN301:BS301"/>
    <mergeCell ref="AT301:AV301"/>
    <mergeCell ref="AW301:BJ301"/>
    <mergeCell ref="BK304:BM304"/>
    <mergeCell ref="BN304:BS304"/>
    <mergeCell ref="BK302:BM302"/>
    <mergeCell ref="BN302:BS302"/>
    <mergeCell ref="AT302:AV302"/>
    <mergeCell ref="AW302:BJ302"/>
    <mergeCell ref="X302:AM302"/>
    <mergeCell ref="AN302:AP302"/>
    <mergeCell ref="AQ302:AS302"/>
    <mergeCell ref="X301:AM301"/>
    <mergeCell ref="AN301:AP301"/>
    <mergeCell ref="AQ301:AS301"/>
    <mergeCell ref="A302:E302"/>
    <mergeCell ref="F302:K302"/>
    <mergeCell ref="L302:N302"/>
    <mergeCell ref="O302:Q302"/>
    <mergeCell ref="R302:T302"/>
    <mergeCell ref="U302:W302"/>
    <mergeCell ref="BT305:CE305"/>
    <mergeCell ref="AQ304:AS304"/>
    <mergeCell ref="X303:AM303"/>
    <mergeCell ref="AN303:AP303"/>
    <mergeCell ref="AQ303:AS303"/>
    <mergeCell ref="BK303:BM303"/>
    <mergeCell ref="BN303:BS303"/>
    <mergeCell ref="L304:N304"/>
    <mergeCell ref="O304:Q304"/>
    <mergeCell ref="R304:T304"/>
    <mergeCell ref="U304:W304"/>
    <mergeCell ref="X304:AM304"/>
    <mergeCell ref="AN304:AP304"/>
    <mergeCell ref="BT304:CE304"/>
    <mergeCell ref="AT303:AV303"/>
    <mergeCell ref="AW303:BJ303"/>
    <mergeCell ref="AT304:AV304"/>
    <mergeCell ref="AW304:BJ304"/>
    <mergeCell ref="BT303:CE303"/>
    <mergeCell ref="A305:E305"/>
    <mergeCell ref="F305:K305"/>
    <mergeCell ref="L305:N305"/>
    <mergeCell ref="O305:Q305"/>
    <mergeCell ref="R305:T305"/>
    <mergeCell ref="U305:W305"/>
    <mergeCell ref="BT307:CE307"/>
    <mergeCell ref="A308:E308"/>
    <mergeCell ref="F308:K308"/>
    <mergeCell ref="BK305:BM305"/>
    <mergeCell ref="BN305:BS305"/>
    <mergeCell ref="AT305:AV305"/>
    <mergeCell ref="AW305:BJ305"/>
    <mergeCell ref="BK308:BM308"/>
    <mergeCell ref="BN308:BS308"/>
    <mergeCell ref="BK306:BM306"/>
    <mergeCell ref="BN306:BS306"/>
    <mergeCell ref="AT307:AV307"/>
    <mergeCell ref="AW307:BJ307"/>
    <mergeCell ref="X306:AM306"/>
    <mergeCell ref="AN306:AP306"/>
    <mergeCell ref="AQ306:AS306"/>
    <mergeCell ref="X305:AM305"/>
    <mergeCell ref="AN305:AP305"/>
    <mergeCell ref="AQ305:AS305"/>
    <mergeCell ref="A306:E306"/>
    <mergeCell ref="F306:K306"/>
    <mergeCell ref="L306:N306"/>
    <mergeCell ref="O306:Q306"/>
    <mergeCell ref="R306:T306"/>
    <mergeCell ref="U306:W306"/>
    <mergeCell ref="BT306:CE306"/>
    <mergeCell ref="BT310:CE310"/>
    <mergeCell ref="A311:E311"/>
    <mergeCell ref="F311:K311"/>
    <mergeCell ref="L311:N311"/>
    <mergeCell ref="O311:Q311"/>
    <mergeCell ref="R311:T311"/>
    <mergeCell ref="U311:W311"/>
    <mergeCell ref="A307:E307"/>
    <mergeCell ref="F307:K307"/>
    <mergeCell ref="L307:N307"/>
    <mergeCell ref="O307:Q307"/>
    <mergeCell ref="R307:T307"/>
    <mergeCell ref="U307:W307"/>
    <mergeCell ref="BT309:CE309"/>
    <mergeCell ref="AQ308:AS308"/>
    <mergeCell ref="X307:AM307"/>
    <mergeCell ref="AN307:AP307"/>
    <mergeCell ref="AQ307:AS307"/>
    <mergeCell ref="BK307:BM307"/>
    <mergeCell ref="BN307:BS307"/>
    <mergeCell ref="L308:N308"/>
    <mergeCell ref="O308:Q308"/>
    <mergeCell ref="R308:T308"/>
    <mergeCell ref="U308:W308"/>
    <mergeCell ref="X308:AM308"/>
    <mergeCell ref="AN308:AP308"/>
    <mergeCell ref="BT308:CE308"/>
    <mergeCell ref="A309:E309"/>
    <mergeCell ref="F309:K309"/>
    <mergeCell ref="L309:N309"/>
    <mergeCell ref="O309:Q309"/>
    <mergeCell ref="R309:T309"/>
    <mergeCell ref="BK309:BM309"/>
    <mergeCell ref="BN309:BS309"/>
    <mergeCell ref="AT309:AV309"/>
    <mergeCell ref="AW309:BJ309"/>
    <mergeCell ref="BK312:BM312"/>
    <mergeCell ref="BN312:BS312"/>
    <mergeCell ref="BK310:BM310"/>
    <mergeCell ref="BN310:BS310"/>
    <mergeCell ref="AT312:AV312"/>
    <mergeCell ref="AW312:BJ312"/>
    <mergeCell ref="X310:AM310"/>
    <mergeCell ref="AN310:AP310"/>
    <mergeCell ref="AQ310:AS310"/>
    <mergeCell ref="X309:AM309"/>
    <mergeCell ref="AN309:AP309"/>
    <mergeCell ref="AQ309:AS309"/>
    <mergeCell ref="A310:E310"/>
    <mergeCell ref="F310:K310"/>
    <mergeCell ref="L310:N310"/>
    <mergeCell ref="O310:Q310"/>
    <mergeCell ref="R310:T310"/>
    <mergeCell ref="U310:W310"/>
    <mergeCell ref="U309:W309"/>
    <mergeCell ref="BT314:CE314"/>
    <mergeCell ref="A315:E315"/>
    <mergeCell ref="F315:K315"/>
    <mergeCell ref="L315:N315"/>
    <mergeCell ref="O315:Q315"/>
    <mergeCell ref="R315:T315"/>
    <mergeCell ref="U315:W315"/>
    <mergeCell ref="BT313:CE313"/>
    <mergeCell ref="AQ312:AS312"/>
    <mergeCell ref="X311:AM311"/>
    <mergeCell ref="AN311:AP311"/>
    <mergeCell ref="AQ311:AS311"/>
    <mergeCell ref="BK311:BM311"/>
    <mergeCell ref="BN311:BS311"/>
    <mergeCell ref="L312:N312"/>
    <mergeCell ref="O312:Q312"/>
    <mergeCell ref="R312:T312"/>
    <mergeCell ref="U312:W312"/>
    <mergeCell ref="X312:AM312"/>
    <mergeCell ref="AN312:AP312"/>
    <mergeCell ref="BT312:CE312"/>
    <mergeCell ref="A313:E313"/>
    <mergeCell ref="F313:K313"/>
    <mergeCell ref="L313:N313"/>
    <mergeCell ref="O313:Q313"/>
    <mergeCell ref="R313:T313"/>
    <mergeCell ref="U313:W313"/>
    <mergeCell ref="BT311:CE311"/>
    <mergeCell ref="A312:E312"/>
    <mergeCell ref="F312:K312"/>
    <mergeCell ref="BK313:BM313"/>
    <mergeCell ref="BN313:BS313"/>
    <mergeCell ref="BK316:BM316"/>
    <mergeCell ref="BN316:BS316"/>
    <mergeCell ref="BK314:BM314"/>
    <mergeCell ref="BN314:BS314"/>
    <mergeCell ref="AT314:AV314"/>
    <mergeCell ref="AW314:BJ314"/>
    <mergeCell ref="X314:AM314"/>
    <mergeCell ref="AN314:AP314"/>
    <mergeCell ref="AQ314:AS314"/>
    <mergeCell ref="X313:AM313"/>
    <mergeCell ref="AN313:AP313"/>
    <mergeCell ref="AQ313:AS313"/>
    <mergeCell ref="A314:E314"/>
    <mergeCell ref="F314:K314"/>
    <mergeCell ref="L314:N314"/>
    <mergeCell ref="O314:Q314"/>
    <mergeCell ref="R314:T314"/>
    <mergeCell ref="U314:W314"/>
    <mergeCell ref="BT318:CE318"/>
    <mergeCell ref="A319:E319"/>
    <mergeCell ref="F319:K319"/>
    <mergeCell ref="L319:N319"/>
    <mergeCell ref="O319:Q319"/>
    <mergeCell ref="R319:T319"/>
    <mergeCell ref="U319:W319"/>
    <mergeCell ref="BT317:CE317"/>
    <mergeCell ref="AQ316:AS316"/>
    <mergeCell ref="X315:AM315"/>
    <mergeCell ref="AN315:AP315"/>
    <mergeCell ref="AQ315:AS315"/>
    <mergeCell ref="BK315:BM315"/>
    <mergeCell ref="BN315:BS315"/>
    <mergeCell ref="L316:N316"/>
    <mergeCell ref="O316:Q316"/>
    <mergeCell ref="R316:T316"/>
    <mergeCell ref="U316:W316"/>
    <mergeCell ref="X316:AM316"/>
    <mergeCell ref="AN316:AP316"/>
    <mergeCell ref="BT316:CE316"/>
    <mergeCell ref="A317:E317"/>
    <mergeCell ref="F317:K317"/>
    <mergeCell ref="L317:N317"/>
    <mergeCell ref="O317:Q317"/>
    <mergeCell ref="R317:T317"/>
    <mergeCell ref="U317:W317"/>
    <mergeCell ref="BT315:CE315"/>
    <mergeCell ref="A316:E316"/>
    <mergeCell ref="F316:K316"/>
    <mergeCell ref="BK317:BM317"/>
    <mergeCell ref="BN317:BS317"/>
    <mergeCell ref="BK320:BM320"/>
    <mergeCell ref="BN320:BS320"/>
    <mergeCell ref="BK318:BM318"/>
    <mergeCell ref="BN318:BS318"/>
    <mergeCell ref="AT319:AV319"/>
    <mergeCell ref="AW319:BJ319"/>
    <mergeCell ref="X318:AM318"/>
    <mergeCell ref="AN318:AP318"/>
    <mergeCell ref="AQ318:AS318"/>
    <mergeCell ref="X317:AM317"/>
    <mergeCell ref="AN317:AP317"/>
    <mergeCell ref="AQ317:AS317"/>
    <mergeCell ref="A318:E318"/>
    <mergeCell ref="F318:K318"/>
    <mergeCell ref="L318:N318"/>
    <mergeCell ref="O318:Q318"/>
    <mergeCell ref="R318:T318"/>
    <mergeCell ref="U318:W318"/>
    <mergeCell ref="BT322:CE322"/>
    <mergeCell ref="A323:E323"/>
    <mergeCell ref="F323:K323"/>
    <mergeCell ref="L323:N323"/>
    <mergeCell ref="O323:Q323"/>
    <mergeCell ref="R323:T323"/>
    <mergeCell ref="U323:W323"/>
    <mergeCell ref="BT321:CE321"/>
    <mergeCell ref="AQ320:AS320"/>
    <mergeCell ref="X319:AM319"/>
    <mergeCell ref="AN319:AP319"/>
    <mergeCell ref="AQ319:AS319"/>
    <mergeCell ref="BK319:BM319"/>
    <mergeCell ref="BN319:BS319"/>
    <mergeCell ref="L320:N320"/>
    <mergeCell ref="O320:Q320"/>
    <mergeCell ref="R320:T320"/>
    <mergeCell ref="U320:W320"/>
    <mergeCell ref="X320:AM320"/>
    <mergeCell ref="AN320:AP320"/>
    <mergeCell ref="BT320:CE320"/>
    <mergeCell ref="A321:E321"/>
    <mergeCell ref="F321:K321"/>
    <mergeCell ref="L321:N321"/>
    <mergeCell ref="O321:Q321"/>
    <mergeCell ref="R321:T321"/>
    <mergeCell ref="U321:W321"/>
    <mergeCell ref="BT319:CE319"/>
    <mergeCell ref="A320:E320"/>
    <mergeCell ref="F320:K320"/>
    <mergeCell ref="BK321:BM321"/>
    <mergeCell ref="BN321:BS321"/>
    <mergeCell ref="BK324:BM324"/>
    <mergeCell ref="BN324:BS324"/>
    <mergeCell ref="BK322:BM322"/>
    <mergeCell ref="BN322:BS322"/>
    <mergeCell ref="AT324:AV324"/>
    <mergeCell ref="AW324:BJ324"/>
    <mergeCell ref="X322:AM322"/>
    <mergeCell ref="AN322:AP322"/>
    <mergeCell ref="AQ322:AS322"/>
    <mergeCell ref="X321:AM321"/>
    <mergeCell ref="AN321:AP321"/>
    <mergeCell ref="AQ321:AS321"/>
    <mergeCell ref="A322:E322"/>
    <mergeCell ref="F322:K322"/>
    <mergeCell ref="L322:N322"/>
    <mergeCell ref="O322:Q322"/>
    <mergeCell ref="R322:T322"/>
    <mergeCell ref="U322:W322"/>
    <mergeCell ref="BT326:CE326"/>
    <mergeCell ref="A327:E327"/>
    <mergeCell ref="F327:K327"/>
    <mergeCell ref="L327:N327"/>
    <mergeCell ref="O327:Q327"/>
    <mergeCell ref="R327:T327"/>
    <mergeCell ref="U327:W327"/>
    <mergeCell ref="BT325:CE325"/>
    <mergeCell ref="AQ324:AS324"/>
    <mergeCell ref="X323:AM323"/>
    <mergeCell ref="AN323:AP323"/>
    <mergeCell ref="AQ323:AS323"/>
    <mergeCell ref="BK323:BM323"/>
    <mergeCell ref="BN323:BS323"/>
    <mergeCell ref="L324:N324"/>
    <mergeCell ref="O324:Q324"/>
    <mergeCell ref="R324:T324"/>
    <mergeCell ref="U324:W324"/>
    <mergeCell ref="X324:AM324"/>
    <mergeCell ref="AN324:AP324"/>
    <mergeCell ref="BT324:CE324"/>
    <mergeCell ref="AT323:AV323"/>
    <mergeCell ref="AW323:BJ323"/>
    <mergeCell ref="A325:E325"/>
    <mergeCell ref="F325:K325"/>
    <mergeCell ref="L325:N325"/>
    <mergeCell ref="O325:Q325"/>
    <mergeCell ref="R325:T325"/>
    <mergeCell ref="U325:W325"/>
    <mergeCell ref="BT323:CE323"/>
    <mergeCell ref="A324:E324"/>
    <mergeCell ref="F324:K324"/>
    <mergeCell ref="A328:E328"/>
    <mergeCell ref="F328:K328"/>
    <mergeCell ref="BK325:BM325"/>
    <mergeCell ref="BN325:BS325"/>
    <mergeCell ref="AT325:AV325"/>
    <mergeCell ref="AW325:BJ325"/>
    <mergeCell ref="BK328:BM328"/>
    <mergeCell ref="BN328:BS328"/>
    <mergeCell ref="BK326:BM326"/>
    <mergeCell ref="BN326:BS326"/>
    <mergeCell ref="AT326:AV326"/>
    <mergeCell ref="AW326:BJ326"/>
    <mergeCell ref="X326:AM326"/>
    <mergeCell ref="AN326:AP326"/>
    <mergeCell ref="AQ326:AS326"/>
    <mergeCell ref="X325:AM325"/>
    <mergeCell ref="AN325:AP325"/>
    <mergeCell ref="AQ325:AS325"/>
    <mergeCell ref="A326:E326"/>
    <mergeCell ref="F326:K326"/>
    <mergeCell ref="L326:N326"/>
    <mergeCell ref="O326:Q326"/>
    <mergeCell ref="R326:T326"/>
    <mergeCell ref="U326:W326"/>
    <mergeCell ref="BT329:CE329"/>
    <mergeCell ref="AQ328:AS328"/>
    <mergeCell ref="X327:AM327"/>
    <mergeCell ref="AN327:AP327"/>
    <mergeCell ref="AQ327:AS327"/>
    <mergeCell ref="BK327:BM327"/>
    <mergeCell ref="BN327:BS327"/>
    <mergeCell ref="L328:N328"/>
    <mergeCell ref="O328:Q328"/>
    <mergeCell ref="R328:T328"/>
    <mergeCell ref="U328:W328"/>
    <mergeCell ref="X328:AM328"/>
    <mergeCell ref="AN328:AP328"/>
    <mergeCell ref="BT328:CE328"/>
    <mergeCell ref="AT327:AV327"/>
    <mergeCell ref="AW327:BJ327"/>
    <mergeCell ref="AT328:AV328"/>
    <mergeCell ref="AW328:BJ328"/>
    <mergeCell ref="BT327:CE327"/>
    <mergeCell ref="A329:E329"/>
    <mergeCell ref="F329:K329"/>
    <mergeCell ref="L329:N329"/>
    <mergeCell ref="O329:Q329"/>
    <mergeCell ref="R329:T329"/>
    <mergeCell ref="U329:W329"/>
    <mergeCell ref="BT331:CE331"/>
    <mergeCell ref="A332:E332"/>
    <mergeCell ref="F332:K332"/>
    <mergeCell ref="BK329:BM329"/>
    <mergeCell ref="BN329:BS329"/>
    <mergeCell ref="AT329:AV329"/>
    <mergeCell ref="AW329:BJ329"/>
    <mergeCell ref="BK332:BM332"/>
    <mergeCell ref="BN332:BS332"/>
    <mergeCell ref="BK330:BM330"/>
    <mergeCell ref="BN330:BS330"/>
    <mergeCell ref="AT331:AV331"/>
    <mergeCell ref="AW331:BJ331"/>
    <mergeCell ref="X330:AM330"/>
    <mergeCell ref="AN330:AP330"/>
    <mergeCell ref="AQ330:AS330"/>
    <mergeCell ref="X329:AM329"/>
    <mergeCell ref="AN329:AP329"/>
    <mergeCell ref="AQ329:AS329"/>
    <mergeCell ref="A330:E330"/>
    <mergeCell ref="F330:K330"/>
    <mergeCell ref="L330:N330"/>
    <mergeCell ref="O330:Q330"/>
    <mergeCell ref="R330:T330"/>
    <mergeCell ref="U330:W330"/>
    <mergeCell ref="BT330:CE330"/>
    <mergeCell ref="BT334:CE334"/>
    <mergeCell ref="A335:E335"/>
    <mergeCell ref="F335:K335"/>
    <mergeCell ref="L335:N335"/>
    <mergeCell ref="O335:Q335"/>
    <mergeCell ref="R335:T335"/>
    <mergeCell ref="U335:W335"/>
    <mergeCell ref="A331:E331"/>
    <mergeCell ref="F331:K331"/>
    <mergeCell ref="L331:N331"/>
    <mergeCell ref="O331:Q331"/>
    <mergeCell ref="R331:T331"/>
    <mergeCell ref="U331:W331"/>
    <mergeCell ref="BT333:CE333"/>
    <mergeCell ref="AQ332:AS332"/>
    <mergeCell ref="X331:AM331"/>
    <mergeCell ref="AN331:AP331"/>
    <mergeCell ref="AQ331:AS331"/>
    <mergeCell ref="BK331:BM331"/>
    <mergeCell ref="BN331:BS331"/>
    <mergeCell ref="L332:N332"/>
    <mergeCell ref="O332:Q332"/>
    <mergeCell ref="R332:T332"/>
    <mergeCell ref="U332:W332"/>
    <mergeCell ref="X332:AM332"/>
    <mergeCell ref="AN332:AP332"/>
    <mergeCell ref="BT332:CE332"/>
    <mergeCell ref="A333:E333"/>
    <mergeCell ref="F333:K333"/>
    <mergeCell ref="L333:N333"/>
    <mergeCell ref="O333:Q333"/>
    <mergeCell ref="R333:T333"/>
    <mergeCell ref="BK333:BM333"/>
    <mergeCell ref="BN333:BS333"/>
    <mergeCell ref="AT333:AV333"/>
    <mergeCell ref="AW333:BJ333"/>
    <mergeCell ref="BK336:BM336"/>
    <mergeCell ref="BN336:BS336"/>
    <mergeCell ref="BK334:BM334"/>
    <mergeCell ref="BN334:BS334"/>
    <mergeCell ref="AT336:AV336"/>
    <mergeCell ref="AW336:BJ336"/>
    <mergeCell ref="X334:AM334"/>
    <mergeCell ref="AN334:AP334"/>
    <mergeCell ref="AQ334:AS334"/>
    <mergeCell ref="X333:AM333"/>
    <mergeCell ref="AN333:AP333"/>
    <mergeCell ref="AQ333:AS333"/>
    <mergeCell ref="A334:E334"/>
    <mergeCell ref="F334:K334"/>
    <mergeCell ref="L334:N334"/>
    <mergeCell ref="O334:Q334"/>
    <mergeCell ref="R334:T334"/>
    <mergeCell ref="U334:W334"/>
    <mergeCell ref="U333:W333"/>
    <mergeCell ref="BT338:CE338"/>
    <mergeCell ref="A339:E339"/>
    <mergeCell ref="F339:K339"/>
    <mergeCell ref="L339:N339"/>
    <mergeCell ref="O339:Q339"/>
    <mergeCell ref="R339:T339"/>
    <mergeCell ref="U339:W339"/>
    <mergeCell ref="BT337:CE337"/>
    <mergeCell ref="AQ336:AS336"/>
    <mergeCell ref="X335:AM335"/>
    <mergeCell ref="AN335:AP335"/>
    <mergeCell ref="AQ335:AS335"/>
    <mergeCell ref="BK335:BM335"/>
    <mergeCell ref="BN335:BS335"/>
    <mergeCell ref="L336:N336"/>
    <mergeCell ref="O336:Q336"/>
    <mergeCell ref="R336:T336"/>
    <mergeCell ref="U336:W336"/>
    <mergeCell ref="X336:AM336"/>
    <mergeCell ref="AN336:AP336"/>
    <mergeCell ref="BT336:CE336"/>
    <mergeCell ref="A337:E337"/>
    <mergeCell ref="F337:K337"/>
    <mergeCell ref="L337:N337"/>
    <mergeCell ref="O337:Q337"/>
    <mergeCell ref="R337:T337"/>
    <mergeCell ref="U337:W337"/>
    <mergeCell ref="BT335:CE335"/>
    <mergeCell ref="A336:E336"/>
    <mergeCell ref="F336:K336"/>
    <mergeCell ref="BK337:BM337"/>
    <mergeCell ref="BN337:BS337"/>
    <mergeCell ref="BK340:BM340"/>
    <mergeCell ref="BN340:BS340"/>
    <mergeCell ref="BK338:BM338"/>
    <mergeCell ref="BN338:BS338"/>
    <mergeCell ref="AT338:AV338"/>
    <mergeCell ref="AW338:BJ338"/>
    <mergeCell ref="X338:AM338"/>
    <mergeCell ref="AN338:AP338"/>
    <mergeCell ref="AQ338:AS338"/>
    <mergeCell ref="X337:AM337"/>
    <mergeCell ref="AN337:AP337"/>
    <mergeCell ref="AQ337:AS337"/>
    <mergeCell ref="A338:E338"/>
    <mergeCell ref="F338:K338"/>
    <mergeCell ref="L338:N338"/>
    <mergeCell ref="O338:Q338"/>
    <mergeCell ref="R338:T338"/>
    <mergeCell ref="U338:W338"/>
    <mergeCell ref="BT342:CE342"/>
    <mergeCell ref="A343:E343"/>
    <mergeCell ref="F343:K343"/>
    <mergeCell ref="L343:N343"/>
    <mergeCell ref="O343:Q343"/>
    <mergeCell ref="R343:T343"/>
    <mergeCell ref="U343:W343"/>
    <mergeCell ref="BT341:CE341"/>
    <mergeCell ref="AQ340:AS340"/>
    <mergeCell ref="X339:AM339"/>
    <mergeCell ref="AN339:AP339"/>
    <mergeCell ref="AQ339:AS339"/>
    <mergeCell ref="BK339:BM339"/>
    <mergeCell ref="BN339:BS339"/>
    <mergeCell ref="L340:N340"/>
    <mergeCell ref="O340:Q340"/>
    <mergeCell ref="R340:T340"/>
    <mergeCell ref="U340:W340"/>
    <mergeCell ref="X340:AM340"/>
    <mergeCell ref="AN340:AP340"/>
    <mergeCell ref="BT340:CE340"/>
    <mergeCell ref="A341:E341"/>
    <mergeCell ref="F341:K341"/>
    <mergeCell ref="L341:N341"/>
    <mergeCell ref="O341:Q341"/>
    <mergeCell ref="R341:T341"/>
    <mergeCell ref="U341:W341"/>
    <mergeCell ref="BT339:CE339"/>
    <mergeCell ref="A340:E340"/>
    <mergeCell ref="F340:K340"/>
    <mergeCell ref="BK341:BM341"/>
    <mergeCell ref="BN341:BS341"/>
    <mergeCell ref="BK344:BM344"/>
    <mergeCell ref="BN344:BS344"/>
    <mergeCell ref="BK342:BM342"/>
    <mergeCell ref="BN342:BS342"/>
    <mergeCell ref="AT343:AV343"/>
    <mergeCell ref="AW343:BJ343"/>
    <mergeCell ref="X342:AM342"/>
    <mergeCell ref="AN342:AP342"/>
    <mergeCell ref="AQ342:AS342"/>
    <mergeCell ref="X341:AM341"/>
    <mergeCell ref="AN341:AP341"/>
    <mergeCell ref="AQ341:AS341"/>
    <mergeCell ref="A342:E342"/>
    <mergeCell ref="F342:K342"/>
    <mergeCell ref="L342:N342"/>
    <mergeCell ref="O342:Q342"/>
    <mergeCell ref="R342:T342"/>
    <mergeCell ref="U342:W342"/>
    <mergeCell ref="BT346:CE346"/>
    <mergeCell ref="A347:E347"/>
    <mergeCell ref="F347:K347"/>
    <mergeCell ref="L347:N347"/>
    <mergeCell ref="O347:Q347"/>
    <mergeCell ref="R347:T347"/>
    <mergeCell ref="U347:W347"/>
    <mergeCell ref="BT345:CE345"/>
    <mergeCell ref="AQ344:AS344"/>
    <mergeCell ref="X343:AM343"/>
    <mergeCell ref="AN343:AP343"/>
    <mergeCell ref="AQ343:AS343"/>
    <mergeCell ref="BK343:BM343"/>
    <mergeCell ref="BN343:BS343"/>
    <mergeCell ref="L344:N344"/>
    <mergeCell ref="O344:Q344"/>
    <mergeCell ref="R344:T344"/>
    <mergeCell ref="U344:W344"/>
    <mergeCell ref="X344:AM344"/>
    <mergeCell ref="AN344:AP344"/>
    <mergeCell ref="BT344:CE344"/>
    <mergeCell ref="A345:E345"/>
    <mergeCell ref="F345:K345"/>
    <mergeCell ref="L345:N345"/>
    <mergeCell ref="O345:Q345"/>
    <mergeCell ref="R345:T345"/>
    <mergeCell ref="U345:W345"/>
    <mergeCell ref="BT343:CE343"/>
    <mergeCell ref="A344:E344"/>
    <mergeCell ref="F344:K344"/>
    <mergeCell ref="BK345:BM345"/>
    <mergeCell ref="BN345:BS345"/>
    <mergeCell ref="BK348:BM348"/>
    <mergeCell ref="BN348:BS348"/>
    <mergeCell ref="BK346:BM346"/>
    <mergeCell ref="BN346:BS346"/>
    <mergeCell ref="AT348:AV348"/>
    <mergeCell ref="AW348:BJ348"/>
    <mergeCell ref="X346:AM346"/>
    <mergeCell ref="AN346:AP346"/>
    <mergeCell ref="AQ346:AS346"/>
    <mergeCell ref="X345:AM345"/>
    <mergeCell ref="AN345:AP345"/>
    <mergeCell ref="AQ345:AS345"/>
    <mergeCell ref="A346:E346"/>
    <mergeCell ref="F346:K346"/>
    <mergeCell ref="L346:N346"/>
    <mergeCell ref="O346:Q346"/>
    <mergeCell ref="R346:T346"/>
    <mergeCell ref="U346:W346"/>
    <mergeCell ref="BT350:CE350"/>
    <mergeCell ref="A351:E351"/>
    <mergeCell ref="F351:K351"/>
    <mergeCell ref="L351:N351"/>
    <mergeCell ref="O351:Q351"/>
    <mergeCell ref="R351:T351"/>
    <mergeCell ref="U351:W351"/>
    <mergeCell ref="BT349:CE349"/>
    <mergeCell ref="AQ348:AS348"/>
    <mergeCell ref="X347:AM347"/>
    <mergeCell ref="AN347:AP347"/>
    <mergeCell ref="AQ347:AS347"/>
    <mergeCell ref="BK347:BM347"/>
    <mergeCell ref="BN347:BS347"/>
    <mergeCell ref="L348:N348"/>
    <mergeCell ref="O348:Q348"/>
    <mergeCell ref="R348:T348"/>
    <mergeCell ref="U348:W348"/>
    <mergeCell ref="X348:AM348"/>
    <mergeCell ref="AN348:AP348"/>
    <mergeCell ref="BT348:CE348"/>
    <mergeCell ref="AT347:AV347"/>
    <mergeCell ref="AW347:BJ347"/>
    <mergeCell ref="A349:E349"/>
    <mergeCell ref="F349:K349"/>
    <mergeCell ref="L349:N349"/>
    <mergeCell ref="O349:Q349"/>
    <mergeCell ref="R349:T349"/>
    <mergeCell ref="U349:W349"/>
    <mergeCell ref="BT347:CE347"/>
    <mergeCell ref="A348:E348"/>
    <mergeCell ref="F348:K348"/>
    <mergeCell ref="A352:E352"/>
    <mergeCell ref="F352:K352"/>
    <mergeCell ref="BK349:BM349"/>
    <mergeCell ref="BN349:BS349"/>
    <mergeCell ref="AT349:AV349"/>
    <mergeCell ref="AW349:BJ349"/>
    <mergeCell ref="BK352:BM352"/>
    <mergeCell ref="BN352:BS352"/>
    <mergeCell ref="BK350:BM350"/>
    <mergeCell ref="BN350:BS350"/>
    <mergeCell ref="AT350:AV350"/>
    <mergeCell ref="AW350:BJ350"/>
    <mergeCell ref="X350:AM350"/>
    <mergeCell ref="AN350:AP350"/>
    <mergeCell ref="AQ350:AS350"/>
    <mergeCell ref="X349:AM349"/>
    <mergeCell ref="AN349:AP349"/>
    <mergeCell ref="AQ349:AS349"/>
    <mergeCell ref="A350:E350"/>
    <mergeCell ref="F350:K350"/>
    <mergeCell ref="L350:N350"/>
    <mergeCell ref="O350:Q350"/>
    <mergeCell ref="R350:T350"/>
    <mergeCell ref="U350:W350"/>
    <mergeCell ref="BT353:CE353"/>
    <mergeCell ref="AQ352:AS352"/>
    <mergeCell ref="X351:AM351"/>
    <mergeCell ref="AN351:AP351"/>
    <mergeCell ref="AQ351:AS351"/>
    <mergeCell ref="BK351:BM351"/>
    <mergeCell ref="BN351:BS351"/>
    <mergeCell ref="L352:N352"/>
    <mergeCell ref="O352:Q352"/>
    <mergeCell ref="R352:T352"/>
    <mergeCell ref="U352:W352"/>
    <mergeCell ref="X352:AM352"/>
    <mergeCell ref="AN352:AP352"/>
    <mergeCell ref="BT352:CE352"/>
    <mergeCell ref="AT351:AV351"/>
    <mergeCell ref="AW351:BJ351"/>
    <mergeCell ref="AT352:AV352"/>
    <mergeCell ref="AW352:BJ352"/>
    <mergeCell ref="BT351:CE351"/>
    <mergeCell ref="A353:E353"/>
    <mergeCell ref="F353:K353"/>
    <mergeCell ref="L353:N353"/>
    <mergeCell ref="O353:Q353"/>
    <mergeCell ref="R353:T353"/>
    <mergeCell ref="U353:W353"/>
    <mergeCell ref="BT355:CE355"/>
    <mergeCell ref="A356:E356"/>
    <mergeCell ref="F356:K356"/>
    <mergeCell ref="BK353:BM353"/>
    <mergeCell ref="BN353:BS353"/>
    <mergeCell ref="AT353:AV353"/>
    <mergeCell ref="AW353:BJ353"/>
    <mergeCell ref="BK356:BM356"/>
    <mergeCell ref="BN356:BS356"/>
    <mergeCell ref="BK354:BM354"/>
    <mergeCell ref="BN354:BS354"/>
    <mergeCell ref="AT355:AV355"/>
    <mergeCell ref="AW355:BJ355"/>
    <mergeCell ref="X354:AM354"/>
    <mergeCell ref="AN354:AP354"/>
    <mergeCell ref="AQ354:AS354"/>
    <mergeCell ref="X353:AM353"/>
    <mergeCell ref="AN353:AP353"/>
    <mergeCell ref="AQ353:AS353"/>
    <mergeCell ref="A354:E354"/>
    <mergeCell ref="F354:K354"/>
    <mergeCell ref="L354:N354"/>
    <mergeCell ref="O354:Q354"/>
    <mergeCell ref="R354:T354"/>
    <mergeCell ref="U354:W354"/>
    <mergeCell ref="BT354:CE354"/>
    <mergeCell ref="BT358:CE358"/>
    <mergeCell ref="A359:E359"/>
    <mergeCell ref="F359:K359"/>
    <mergeCell ref="L359:N359"/>
    <mergeCell ref="O359:Q359"/>
    <mergeCell ref="R359:T359"/>
    <mergeCell ref="U359:W359"/>
    <mergeCell ref="A355:E355"/>
    <mergeCell ref="F355:K355"/>
    <mergeCell ref="L355:N355"/>
    <mergeCell ref="O355:Q355"/>
    <mergeCell ref="R355:T355"/>
    <mergeCell ref="U355:W355"/>
    <mergeCell ref="BT357:CE357"/>
    <mergeCell ref="AQ356:AS356"/>
    <mergeCell ref="X355:AM355"/>
    <mergeCell ref="AN355:AP355"/>
    <mergeCell ref="AQ355:AS355"/>
    <mergeCell ref="BK355:BM355"/>
    <mergeCell ref="BN355:BS355"/>
    <mergeCell ref="L356:N356"/>
    <mergeCell ref="O356:Q356"/>
    <mergeCell ref="R356:T356"/>
    <mergeCell ref="U356:W356"/>
    <mergeCell ref="X356:AM356"/>
    <mergeCell ref="AN356:AP356"/>
    <mergeCell ref="BT356:CE356"/>
    <mergeCell ref="A357:E357"/>
    <mergeCell ref="F357:K357"/>
    <mergeCell ref="L357:N357"/>
    <mergeCell ref="O357:Q357"/>
    <mergeCell ref="R357:T357"/>
    <mergeCell ref="BK357:BM357"/>
    <mergeCell ref="BN357:BS357"/>
    <mergeCell ref="AT357:AV357"/>
    <mergeCell ref="AW357:BJ357"/>
    <mergeCell ref="BK360:BM360"/>
    <mergeCell ref="BN360:BS360"/>
    <mergeCell ref="BK358:BM358"/>
    <mergeCell ref="BN358:BS358"/>
    <mergeCell ref="AT360:AV360"/>
    <mergeCell ref="AW360:BJ360"/>
    <mergeCell ref="X358:AM358"/>
    <mergeCell ref="AN358:AP358"/>
    <mergeCell ref="AQ358:AS358"/>
    <mergeCell ref="X357:AM357"/>
    <mergeCell ref="AN357:AP357"/>
    <mergeCell ref="AQ357:AS357"/>
    <mergeCell ref="A358:E358"/>
    <mergeCell ref="F358:K358"/>
    <mergeCell ref="L358:N358"/>
    <mergeCell ref="O358:Q358"/>
    <mergeCell ref="R358:T358"/>
    <mergeCell ref="U358:W358"/>
    <mergeCell ref="U357:W357"/>
    <mergeCell ref="BT362:CE362"/>
    <mergeCell ref="A363:E363"/>
    <mergeCell ref="F363:K363"/>
    <mergeCell ref="L363:N363"/>
    <mergeCell ref="O363:Q363"/>
    <mergeCell ref="R363:T363"/>
    <mergeCell ref="U363:W363"/>
    <mergeCell ref="BT361:CE361"/>
    <mergeCell ref="AQ360:AS360"/>
    <mergeCell ref="X359:AM359"/>
    <mergeCell ref="AN359:AP359"/>
    <mergeCell ref="AQ359:AS359"/>
    <mergeCell ref="BK359:BM359"/>
    <mergeCell ref="BN359:BS359"/>
    <mergeCell ref="L360:N360"/>
    <mergeCell ref="O360:Q360"/>
    <mergeCell ref="R360:T360"/>
    <mergeCell ref="U360:W360"/>
    <mergeCell ref="X360:AM360"/>
    <mergeCell ref="AN360:AP360"/>
    <mergeCell ref="BT360:CE360"/>
    <mergeCell ref="A361:E361"/>
    <mergeCell ref="F361:K361"/>
    <mergeCell ref="L361:N361"/>
    <mergeCell ref="O361:Q361"/>
    <mergeCell ref="R361:T361"/>
    <mergeCell ref="U361:W361"/>
    <mergeCell ref="BT359:CE359"/>
    <mergeCell ref="A360:E360"/>
    <mergeCell ref="F360:K360"/>
    <mergeCell ref="BK361:BM361"/>
    <mergeCell ref="BN361:BS361"/>
    <mergeCell ref="BK364:BM364"/>
    <mergeCell ref="BN364:BS364"/>
    <mergeCell ref="BK362:BM362"/>
    <mergeCell ref="BN362:BS362"/>
    <mergeCell ref="AT362:AV362"/>
    <mergeCell ref="AW362:BJ362"/>
    <mergeCell ref="X362:AM362"/>
    <mergeCell ref="AN362:AP362"/>
    <mergeCell ref="AQ362:AS362"/>
    <mergeCell ref="X361:AM361"/>
    <mergeCell ref="AN361:AP361"/>
    <mergeCell ref="AQ361:AS361"/>
    <mergeCell ref="A362:E362"/>
    <mergeCell ref="F362:K362"/>
    <mergeCell ref="L362:N362"/>
    <mergeCell ref="O362:Q362"/>
    <mergeCell ref="R362:T362"/>
    <mergeCell ref="U362:W362"/>
    <mergeCell ref="BT366:CE366"/>
    <mergeCell ref="A367:E367"/>
    <mergeCell ref="F367:K367"/>
    <mergeCell ref="L367:N367"/>
    <mergeCell ref="O367:Q367"/>
    <mergeCell ref="R367:T367"/>
    <mergeCell ref="U367:W367"/>
    <mergeCell ref="BT365:CE365"/>
    <mergeCell ref="AQ364:AS364"/>
    <mergeCell ref="X363:AM363"/>
    <mergeCell ref="AN363:AP363"/>
    <mergeCell ref="AQ363:AS363"/>
    <mergeCell ref="BK363:BM363"/>
    <mergeCell ref="BN363:BS363"/>
    <mergeCell ref="L364:N364"/>
    <mergeCell ref="O364:Q364"/>
    <mergeCell ref="R364:T364"/>
    <mergeCell ref="U364:W364"/>
    <mergeCell ref="X364:AM364"/>
    <mergeCell ref="AN364:AP364"/>
    <mergeCell ref="BT364:CE364"/>
    <mergeCell ref="A365:E365"/>
    <mergeCell ref="F365:K365"/>
    <mergeCell ref="L365:N365"/>
    <mergeCell ref="O365:Q365"/>
    <mergeCell ref="R365:T365"/>
    <mergeCell ref="U365:W365"/>
    <mergeCell ref="BT363:CE363"/>
    <mergeCell ref="A364:E364"/>
    <mergeCell ref="F364:K364"/>
    <mergeCell ref="BK365:BM365"/>
    <mergeCell ref="BN365:BS365"/>
    <mergeCell ref="BK368:BM368"/>
    <mergeCell ref="BN368:BS368"/>
    <mergeCell ref="BK366:BM366"/>
    <mergeCell ref="BN366:BS366"/>
    <mergeCell ref="AT367:AV367"/>
    <mergeCell ref="AW367:BJ367"/>
    <mergeCell ref="X366:AM366"/>
    <mergeCell ref="AN366:AP366"/>
    <mergeCell ref="AQ366:AS366"/>
    <mergeCell ref="X365:AM365"/>
    <mergeCell ref="AN365:AP365"/>
    <mergeCell ref="AQ365:AS365"/>
    <mergeCell ref="A366:E366"/>
    <mergeCell ref="F366:K366"/>
    <mergeCell ref="L366:N366"/>
    <mergeCell ref="O366:Q366"/>
    <mergeCell ref="R366:T366"/>
    <mergeCell ref="U366:W366"/>
    <mergeCell ref="BT370:CE370"/>
    <mergeCell ref="A371:E371"/>
    <mergeCell ref="F371:K371"/>
    <mergeCell ref="L371:N371"/>
    <mergeCell ref="O371:Q371"/>
    <mergeCell ref="R371:T371"/>
    <mergeCell ref="U371:W371"/>
    <mergeCell ref="BT369:CE369"/>
    <mergeCell ref="AQ368:AS368"/>
    <mergeCell ref="X367:AM367"/>
    <mergeCell ref="AN367:AP367"/>
    <mergeCell ref="AQ367:AS367"/>
    <mergeCell ref="BK367:BM367"/>
    <mergeCell ref="BN367:BS367"/>
    <mergeCell ref="L368:N368"/>
    <mergeCell ref="O368:Q368"/>
    <mergeCell ref="R368:T368"/>
    <mergeCell ref="U368:W368"/>
    <mergeCell ref="X368:AM368"/>
    <mergeCell ref="AN368:AP368"/>
    <mergeCell ref="BT368:CE368"/>
    <mergeCell ref="A369:E369"/>
    <mergeCell ref="F369:K369"/>
    <mergeCell ref="L369:N369"/>
    <mergeCell ref="O369:Q369"/>
    <mergeCell ref="R369:T369"/>
    <mergeCell ref="U369:W369"/>
    <mergeCell ref="BT367:CE367"/>
    <mergeCell ref="A368:E368"/>
    <mergeCell ref="F368:K368"/>
    <mergeCell ref="BK369:BM369"/>
    <mergeCell ref="BN369:BS369"/>
    <mergeCell ref="BK372:BM372"/>
    <mergeCell ref="BN372:BS372"/>
    <mergeCell ref="BK370:BM370"/>
    <mergeCell ref="BN370:BS370"/>
    <mergeCell ref="AT372:AV372"/>
    <mergeCell ref="AW372:BJ372"/>
    <mergeCell ref="X370:AM370"/>
    <mergeCell ref="AN370:AP370"/>
    <mergeCell ref="AQ370:AS370"/>
    <mergeCell ref="X369:AM369"/>
    <mergeCell ref="AN369:AP369"/>
    <mergeCell ref="AQ369:AS369"/>
    <mergeCell ref="A370:E370"/>
    <mergeCell ref="F370:K370"/>
    <mergeCell ref="L370:N370"/>
    <mergeCell ref="O370:Q370"/>
    <mergeCell ref="R370:T370"/>
    <mergeCell ref="U370:W370"/>
    <mergeCell ref="BT374:CE374"/>
    <mergeCell ref="A375:E375"/>
    <mergeCell ref="F375:K375"/>
    <mergeCell ref="L375:N375"/>
    <mergeCell ref="O375:Q375"/>
    <mergeCell ref="R375:T375"/>
    <mergeCell ref="U375:W375"/>
    <mergeCell ref="BT373:CE373"/>
    <mergeCell ref="AQ372:AS372"/>
    <mergeCell ref="X371:AM371"/>
    <mergeCell ref="AN371:AP371"/>
    <mergeCell ref="AQ371:AS371"/>
    <mergeCell ref="BK371:BM371"/>
    <mergeCell ref="BN371:BS371"/>
    <mergeCell ref="L372:N372"/>
    <mergeCell ref="O372:Q372"/>
    <mergeCell ref="R372:T372"/>
    <mergeCell ref="U372:W372"/>
    <mergeCell ref="X372:AM372"/>
    <mergeCell ref="AN372:AP372"/>
    <mergeCell ref="BT372:CE372"/>
    <mergeCell ref="AT371:AV371"/>
    <mergeCell ref="AW371:BJ371"/>
    <mergeCell ref="A373:E373"/>
    <mergeCell ref="F373:K373"/>
    <mergeCell ref="L373:N373"/>
    <mergeCell ref="O373:Q373"/>
    <mergeCell ref="R373:T373"/>
    <mergeCell ref="U373:W373"/>
    <mergeCell ref="BT371:CE371"/>
    <mergeCell ref="A372:E372"/>
    <mergeCell ref="F372:K372"/>
    <mergeCell ref="A376:E376"/>
    <mergeCell ref="F376:K376"/>
    <mergeCell ref="BK373:BM373"/>
    <mergeCell ref="BN373:BS373"/>
    <mergeCell ref="AT373:AV373"/>
    <mergeCell ref="AW373:BJ373"/>
    <mergeCell ref="BK376:BM376"/>
    <mergeCell ref="BN376:BS376"/>
    <mergeCell ref="BK374:BM374"/>
    <mergeCell ref="BN374:BS374"/>
    <mergeCell ref="AT374:AV374"/>
    <mergeCell ref="AW374:BJ374"/>
    <mergeCell ref="X374:AM374"/>
    <mergeCell ref="AN374:AP374"/>
    <mergeCell ref="AQ374:AS374"/>
    <mergeCell ref="X373:AM373"/>
    <mergeCell ref="AN373:AP373"/>
    <mergeCell ref="AQ373:AS373"/>
    <mergeCell ref="A374:E374"/>
    <mergeCell ref="F374:K374"/>
    <mergeCell ref="L374:N374"/>
    <mergeCell ref="O374:Q374"/>
    <mergeCell ref="R374:T374"/>
    <mergeCell ref="U374:W374"/>
    <mergeCell ref="BT377:CE377"/>
    <mergeCell ref="AQ376:AS376"/>
    <mergeCell ref="X375:AM375"/>
    <mergeCell ref="AN375:AP375"/>
    <mergeCell ref="AQ375:AS375"/>
    <mergeCell ref="BK375:BM375"/>
    <mergeCell ref="BN375:BS375"/>
    <mergeCell ref="L376:N376"/>
    <mergeCell ref="O376:Q376"/>
    <mergeCell ref="R376:T376"/>
    <mergeCell ref="U376:W376"/>
    <mergeCell ref="X376:AM376"/>
    <mergeCell ref="AN376:AP376"/>
    <mergeCell ref="BT376:CE376"/>
    <mergeCell ref="AT375:AV375"/>
    <mergeCell ref="AW375:BJ375"/>
    <mergeCell ref="AT376:AV376"/>
    <mergeCell ref="AW376:BJ376"/>
    <mergeCell ref="BT375:CE375"/>
    <mergeCell ref="A377:E377"/>
    <mergeCell ref="F377:K377"/>
    <mergeCell ref="L377:N377"/>
    <mergeCell ref="O377:Q377"/>
    <mergeCell ref="R377:T377"/>
    <mergeCell ref="U377:W377"/>
    <mergeCell ref="BT379:CE379"/>
    <mergeCell ref="A380:E380"/>
    <mergeCell ref="F380:K380"/>
    <mergeCell ref="BK377:BM377"/>
    <mergeCell ref="BN377:BS377"/>
    <mergeCell ref="AT377:AV377"/>
    <mergeCell ref="AW377:BJ377"/>
    <mergeCell ref="BK380:BM380"/>
    <mergeCell ref="BN380:BS380"/>
    <mergeCell ref="BK378:BM378"/>
    <mergeCell ref="BN378:BS378"/>
    <mergeCell ref="AT379:AV379"/>
    <mergeCell ref="AW379:BJ379"/>
    <mergeCell ref="X378:AM378"/>
    <mergeCell ref="AN378:AP378"/>
    <mergeCell ref="AQ378:AS378"/>
    <mergeCell ref="X377:AM377"/>
    <mergeCell ref="AN377:AP377"/>
    <mergeCell ref="AQ377:AS377"/>
    <mergeCell ref="A378:E378"/>
    <mergeCell ref="F378:K378"/>
    <mergeCell ref="L378:N378"/>
    <mergeCell ref="O378:Q378"/>
    <mergeCell ref="R378:T378"/>
    <mergeCell ref="U378:W378"/>
    <mergeCell ref="BT378:CE378"/>
    <mergeCell ref="BT382:CE382"/>
    <mergeCell ref="A383:E383"/>
    <mergeCell ref="F383:K383"/>
    <mergeCell ref="L383:N383"/>
    <mergeCell ref="O383:Q383"/>
    <mergeCell ref="R383:T383"/>
    <mergeCell ref="U383:W383"/>
    <mergeCell ref="A379:E379"/>
    <mergeCell ref="F379:K379"/>
    <mergeCell ref="L379:N379"/>
    <mergeCell ref="O379:Q379"/>
    <mergeCell ref="R379:T379"/>
    <mergeCell ref="U379:W379"/>
    <mergeCell ref="BT381:CE381"/>
    <mergeCell ref="AQ380:AS380"/>
    <mergeCell ref="X379:AM379"/>
    <mergeCell ref="AN379:AP379"/>
    <mergeCell ref="AQ379:AS379"/>
    <mergeCell ref="BK379:BM379"/>
    <mergeCell ref="BN379:BS379"/>
    <mergeCell ref="L380:N380"/>
    <mergeCell ref="O380:Q380"/>
    <mergeCell ref="R380:T380"/>
    <mergeCell ref="U380:W380"/>
    <mergeCell ref="X380:AM380"/>
    <mergeCell ref="AN380:AP380"/>
    <mergeCell ref="BT380:CE380"/>
    <mergeCell ref="A381:E381"/>
    <mergeCell ref="F381:K381"/>
    <mergeCell ref="L381:N381"/>
    <mergeCell ref="O381:Q381"/>
    <mergeCell ref="R381:T381"/>
    <mergeCell ref="BK381:BM381"/>
    <mergeCell ref="BN381:BS381"/>
    <mergeCell ref="AT381:AV381"/>
    <mergeCell ref="AW381:BJ381"/>
    <mergeCell ref="BK384:BM384"/>
    <mergeCell ref="BN384:BS384"/>
    <mergeCell ref="BK382:BM382"/>
    <mergeCell ref="BN382:BS382"/>
    <mergeCell ref="AT384:AV384"/>
    <mergeCell ref="AW384:BJ384"/>
    <mergeCell ref="X382:AM382"/>
    <mergeCell ref="AN382:AP382"/>
    <mergeCell ref="AQ382:AS382"/>
    <mergeCell ref="X381:AM381"/>
    <mergeCell ref="AN381:AP381"/>
    <mergeCell ref="AQ381:AS381"/>
    <mergeCell ref="A382:E382"/>
    <mergeCell ref="F382:K382"/>
    <mergeCell ref="L382:N382"/>
    <mergeCell ref="O382:Q382"/>
    <mergeCell ref="R382:T382"/>
    <mergeCell ref="U382:W382"/>
    <mergeCell ref="U381:W381"/>
    <mergeCell ref="BT386:CE386"/>
    <mergeCell ref="A387:E387"/>
    <mergeCell ref="F387:K387"/>
    <mergeCell ref="L387:N387"/>
    <mergeCell ref="O387:Q387"/>
    <mergeCell ref="R387:T387"/>
    <mergeCell ref="U387:W387"/>
    <mergeCell ref="BT385:CE385"/>
    <mergeCell ref="AQ384:AS384"/>
    <mergeCell ref="X383:AM383"/>
    <mergeCell ref="AN383:AP383"/>
    <mergeCell ref="AQ383:AS383"/>
    <mergeCell ref="BK383:BM383"/>
    <mergeCell ref="BN383:BS383"/>
    <mergeCell ref="L384:N384"/>
    <mergeCell ref="O384:Q384"/>
    <mergeCell ref="R384:T384"/>
    <mergeCell ref="U384:W384"/>
    <mergeCell ref="X384:AM384"/>
    <mergeCell ref="AN384:AP384"/>
    <mergeCell ref="BT384:CE384"/>
    <mergeCell ref="A385:E385"/>
    <mergeCell ref="F385:K385"/>
    <mergeCell ref="L385:N385"/>
    <mergeCell ref="O385:Q385"/>
    <mergeCell ref="R385:T385"/>
    <mergeCell ref="U385:W385"/>
    <mergeCell ref="BT383:CE383"/>
    <mergeCell ref="A384:E384"/>
    <mergeCell ref="F384:K384"/>
    <mergeCell ref="BK385:BM385"/>
    <mergeCell ref="BN385:BS385"/>
    <mergeCell ref="BK388:BM388"/>
    <mergeCell ref="BN388:BS388"/>
    <mergeCell ref="BK386:BM386"/>
    <mergeCell ref="BN386:BS386"/>
    <mergeCell ref="AT386:AV386"/>
    <mergeCell ref="AW386:BJ386"/>
    <mergeCell ref="X386:AM386"/>
    <mergeCell ref="AN386:AP386"/>
    <mergeCell ref="AQ386:AS386"/>
    <mergeCell ref="X385:AM385"/>
    <mergeCell ref="AN385:AP385"/>
    <mergeCell ref="AQ385:AS385"/>
    <mergeCell ref="A386:E386"/>
    <mergeCell ref="F386:K386"/>
    <mergeCell ref="L386:N386"/>
    <mergeCell ref="O386:Q386"/>
    <mergeCell ref="R386:T386"/>
    <mergeCell ref="U386:W386"/>
    <mergeCell ref="BT390:CE390"/>
    <mergeCell ref="A391:E391"/>
    <mergeCell ref="F391:K391"/>
    <mergeCell ref="L391:N391"/>
    <mergeCell ref="O391:Q391"/>
    <mergeCell ref="R391:T391"/>
    <mergeCell ref="U391:W391"/>
    <mergeCell ref="BT389:CE389"/>
    <mergeCell ref="AQ388:AS388"/>
    <mergeCell ref="X387:AM387"/>
    <mergeCell ref="AN387:AP387"/>
    <mergeCell ref="AQ387:AS387"/>
    <mergeCell ref="BK387:BM387"/>
    <mergeCell ref="BN387:BS387"/>
    <mergeCell ref="L388:N388"/>
    <mergeCell ref="O388:Q388"/>
    <mergeCell ref="R388:T388"/>
    <mergeCell ref="U388:W388"/>
    <mergeCell ref="X388:AM388"/>
    <mergeCell ref="AN388:AP388"/>
    <mergeCell ref="BT388:CE388"/>
    <mergeCell ref="A389:E389"/>
    <mergeCell ref="F389:K389"/>
    <mergeCell ref="L389:N389"/>
    <mergeCell ref="O389:Q389"/>
    <mergeCell ref="R389:T389"/>
    <mergeCell ref="U389:W389"/>
    <mergeCell ref="BT387:CE387"/>
    <mergeCell ref="A388:E388"/>
    <mergeCell ref="F388:K388"/>
    <mergeCell ref="BK389:BM389"/>
    <mergeCell ref="BN389:BS389"/>
    <mergeCell ref="BK392:BM392"/>
    <mergeCell ref="BN392:BS392"/>
    <mergeCell ref="BK390:BM390"/>
    <mergeCell ref="BN390:BS390"/>
    <mergeCell ref="AT391:AV391"/>
    <mergeCell ref="AW391:BJ391"/>
    <mergeCell ref="X390:AM390"/>
    <mergeCell ref="AN390:AP390"/>
    <mergeCell ref="AQ390:AS390"/>
    <mergeCell ref="X389:AM389"/>
    <mergeCell ref="AN389:AP389"/>
    <mergeCell ref="AQ389:AS389"/>
    <mergeCell ref="A390:E390"/>
    <mergeCell ref="F390:K390"/>
    <mergeCell ref="L390:N390"/>
    <mergeCell ref="O390:Q390"/>
    <mergeCell ref="R390:T390"/>
    <mergeCell ref="U390:W390"/>
    <mergeCell ref="BT394:CE394"/>
    <mergeCell ref="A395:E395"/>
    <mergeCell ref="F395:K395"/>
    <mergeCell ref="L395:N395"/>
    <mergeCell ref="O395:Q395"/>
    <mergeCell ref="R395:T395"/>
    <mergeCell ref="U395:W395"/>
    <mergeCell ref="BT393:CE393"/>
    <mergeCell ref="AQ392:AS392"/>
    <mergeCell ref="X391:AM391"/>
    <mergeCell ref="AN391:AP391"/>
    <mergeCell ref="AQ391:AS391"/>
    <mergeCell ref="BK391:BM391"/>
    <mergeCell ref="BN391:BS391"/>
    <mergeCell ref="L392:N392"/>
    <mergeCell ref="O392:Q392"/>
    <mergeCell ref="R392:T392"/>
    <mergeCell ref="U392:W392"/>
    <mergeCell ref="X392:AM392"/>
    <mergeCell ref="AN392:AP392"/>
    <mergeCell ref="BT392:CE392"/>
    <mergeCell ref="A393:E393"/>
    <mergeCell ref="F393:K393"/>
    <mergeCell ref="L393:N393"/>
    <mergeCell ref="O393:Q393"/>
    <mergeCell ref="R393:T393"/>
    <mergeCell ref="U393:W393"/>
    <mergeCell ref="BT391:CE391"/>
    <mergeCell ref="A392:E392"/>
    <mergeCell ref="F392:K392"/>
    <mergeCell ref="BK393:BM393"/>
    <mergeCell ref="BN393:BS393"/>
    <mergeCell ref="BK396:BM396"/>
    <mergeCell ref="BN396:BS396"/>
    <mergeCell ref="BK394:BM394"/>
    <mergeCell ref="BN394:BS394"/>
    <mergeCell ref="AT396:AV396"/>
    <mergeCell ref="AW396:BJ396"/>
    <mergeCell ref="X394:AM394"/>
    <mergeCell ref="AN394:AP394"/>
    <mergeCell ref="AQ394:AS394"/>
    <mergeCell ref="X393:AM393"/>
    <mergeCell ref="AN393:AP393"/>
    <mergeCell ref="AQ393:AS393"/>
    <mergeCell ref="A394:E394"/>
    <mergeCell ref="F394:K394"/>
    <mergeCell ref="L394:N394"/>
    <mergeCell ref="O394:Q394"/>
    <mergeCell ref="R394:T394"/>
    <mergeCell ref="U394:W394"/>
    <mergeCell ref="BT398:CE398"/>
    <mergeCell ref="A399:E399"/>
    <mergeCell ref="F399:K399"/>
    <mergeCell ref="L399:N399"/>
    <mergeCell ref="O399:Q399"/>
    <mergeCell ref="R399:T399"/>
    <mergeCell ref="U399:W399"/>
    <mergeCell ref="BT397:CE397"/>
    <mergeCell ref="AQ396:AS396"/>
    <mergeCell ref="X395:AM395"/>
    <mergeCell ref="AN395:AP395"/>
    <mergeCell ref="AQ395:AS395"/>
    <mergeCell ref="BK395:BM395"/>
    <mergeCell ref="BN395:BS395"/>
    <mergeCell ref="L396:N396"/>
    <mergeCell ref="O396:Q396"/>
    <mergeCell ref="R396:T396"/>
    <mergeCell ref="U396:W396"/>
    <mergeCell ref="X396:AM396"/>
    <mergeCell ref="AN396:AP396"/>
    <mergeCell ref="BT396:CE396"/>
    <mergeCell ref="AT395:AV395"/>
    <mergeCell ref="AW395:BJ395"/>
    <mergeCell ref="A397:E397"/>
    <mergeCell ref="F397:K397"/>
    <mergeCell ref="L397:N397"/>
    <mergeCell ref="O397:Q397"/>
    <mergeCell ref="R397:T397"/>
    <mergeCell ref="U397:W397"/>
    <mergeCell ref="BT395:CE395"/>
    <mergeCell ref="A396:E396"/>
    <mergeCell ref="F396:K396"/>
    <mergeCell ref="A400:E400"/>
    <mergeCell ref="F400:K400"/>
    <mergeCell ref="BK397:BM397"/>
    <mergeCell ref="BN397:BS397"/>
    <mergeCell ref="AT397:AV397"/>
    <mergeCell ref="AW397:BJ397"/>
    <mergeCell ref="BK400:BM400"/>
    <mergeCell ref="BN400:BS400"/>
    <mergeCell ref="BK398:BM398"/>
    <mergeCell ref="BN398:BS398"/>
    <mergeCell ref="AT398:AV398"/>
    <mergeCell ref="AW398:BJ398"/>
    <mergeCell ref="X398:AM398"/>
    <mergeCell ref="AN398:AP398"/>
    <mergeCell ref="AQ398:AS398"/>
    <mergeCell ref="X397:AM397"/>
    <mergeCell ref="AN397:AP397"/>
    <mergeCell ref="AQ397:AS397"/>
    <mergeCell ref="A398:E398"/>
    <mergeCell ref="F398:K398"/>
    <mergeCell ref="L398:N398"/>
    <mergeCell ref="O398:Q398"/>
    <mergeCell ref="R398:T398"/>
    <mergeCell ref="U398:W398"/>
    <mergeCell ref="BT401:CE401"/>
    <mergeCell ref="AQ400:AS400"/>
    <mergeCell ref="X399:AM399"/>
    <mergeCell ref="AN399:AP399"/>
    <mergeCell ref="AQ399:AS399"/>
    <mergeCell ref="BK399:BM399"/>
    <mergeCell ref="BN399:BS399"/>
    <mergeCell ref="L400:N400"/>
    <mergeCell ref="O400:Q400"/>
    <mergeCell ref="R400:T400"/>
    <mergeCell ref="U400:W400"/>
    <mergeCell ref="X400:AM400"/>
    <mergeCell ref="AN400:AP400"/>
    <mergeCell ref="BT400:CE400"/>
    <mergeCell ref="AT399:AV399"/>
    <mergeCell ref="AW399:BJ399"/>
    <mergeCell ref="AT400:AV400"/>
    <mergeCell ref="AW400:BJ400"/>
    <mergeCell ref="BT399:CE399"/>
    <mergeCell ref="A401:E401"/>
    <mergeCell ref="F401:K401"/>
    <mergeCell ref="L401:N401"/>
    <mergeCell ref="O401:Q401"/>
    <mergeCell ref="R401:T401"/>
    <mergeCell ref="U401:W401"/>
    <mergeCell ref="BT403:CE403"/>
    <mergeCell ref="A404:E404"/>
    <mergeCell ref="F404:K404"/>
    <mergeCell ref="BK401:BM401"/>
    <mergeCell ref="BN401:BS401"/>
    <mergeCell ref="AT401:AV401"/>
    <mergeCell ref="AW401:BJ401"/>
    <mergeCell ref="BK404:BM404"/>
    <mergeCell ref="BN404:BS404"/>
    <mergeCell ref="BK402:BM402"/>
    <mergeCell ref="BN402:BS402"/>
    <mergeCell ref="AT403:AV403"/>
    <mergeCell ref="AW403:BJ403"/>
    <mergeCell ref="X402:AM402"/>
    <mergeCell ref="AN402:AP402"/>
    <mergeCell ref="AQ402:AS402"/>
    <mergeCell ref="X401:AM401"/>
    <mergeCell ref="AN401:AP401"/>
    <mergeCell ref="AQ401:AS401"/>
    <mergeCell ref="A402:E402"/>
    <mergeCell ref="F402:K402"/>
    <mergeCell ref="L402:N402"/>
    <mergeCell ref="O402:Q402"/>
    <mergeCell ref="R402:T402"/>
    <mergeCell ref="U402:W402"/>
    <mergeCell ref="BT402:CE402"/>
    <mergeCell ref="BT406:CE406"/>
    <mergeCell ref="A407:E407"/>
    <mergeCell ref="F407:K407"/>
    <mergeCell ref="L407:N407"/>
    <mergeCell ref="O407:Q407"/>
    <mergeCell ref="R407:T407"/>
    <mergeCell ref="U407:W407"/>
    <mergeCell ref="A403:E403"/>
    <mergeCell ref="F403:K403"/>
    <mergeCell ref="L403:N403"/>
    <mergeCell ref="O403:Q403"/>
    <mergeCell ref="R403:T403"/>
    <mergeCell ref="U403:W403"/>
    <mergeCell ref="BT405:CE405"/>
    <mergeCell ref="AQ404:AS404"/>
    <mergeCell ref="X403:AM403"/>
    <mergeCell ref="AN403:AP403"/>
    <mergeCell ref="AQ403:AS403"/>
    <mergeCell ref="BK403:BM403"/>
    <mergeCell ref="BN403:BS403"/>
    <mergeCell ref="L404:N404"/>
    <mergeCell ref="O404:Q404"/>
    <mergeCell ref="R404:T404"/>
    <mergeCell ref="U404:W404"/>
    <mergeCell ref="X404:AM404"/>
    <mergeCell ref="AN404:AP404"/>
    <mergeCell ref="BT404:CE404"/>
    <mergeCell ref="A405:E405"/>
    <mergeCell ref="F405:K405"/>
    <mergeCell ref="L405:N405"/>
    <mergeCell ref="O405:Q405"/>
    <mergeCell ref="R405:T405"/>
    <mergeCell ref="BK405:BM405"/>
    <mergeCell ref="BN405:BS405"/>
    <mergeCell ref="AT405:AV405"/>
    <mergeCell ref="AW405:BJ405"/>
    <mergeCell ref="BK408:BM408"/>
    <mergeCell ref="BN408:BS408"/>
    <mergeCell ref="BK406:BM406"/>
    <mergeCell ref="BN406:BS406"/>
    <mergeCell ref="AT408:AV408"/>
    <mergeCell ref="AW408:BJ408"/>
    <mergeCell ref="X406:AM406"/>
    <mergeCell ref="AN406:AP406"/>
    <mergeCell ref="AQ406:AS406"/>
    <mergeCell ref="X405:AM405"/>
    <mergeCell ref="AN405:AP405"/>
    <mergeCell ref="AQ405:AS405"/>
    <mergeCell ref="A406:E406"/>
    <mergeCell ref="F406:K406"/>
    <mergeCell ref="L406:N406"/>
    <mergeCell ref="O406:Q406"/>
    <mergeCell ref="R406:T406"/>
    <mergeCell ref="U406:W406"/>
    <mergeCell ref="U405:W405"/>
    <mergeCell ref="BT410:CE410"/>
    <mergeCell ref="A411:E411"/>
    <mergeCell ref="F411:K411"/>
    <mergeCell ref="L411:N411"/>
    <mergeCell ref="O411:Q411"/>
    <mergeCell ref="R411:T411"/>
    <mergeCell ref="U411:W411"/>
    <mergeCell ref="BT409:CE409"/>
    <mergeCell ref="AQ408:AS408"/>
    <mergeCell ref="X407:AM407"/>
    <mergeCell ref="AN407:AP407"/>
    <mergeCell ref="AQ407:AS407"/>
    <mergeCell ref="BK407:BM407"/>
    <mergeCell ref="BN407:BS407"/>
    <mergeCell ref="L408:N408"/>
    <mergeCell ref="O408:Q408"/>
    <mergeCell ref="R408:T408"/>
    <mergeCell ref="U408:W408"/>
    <mergeCell ref="X408:AM408"/>
    <mergeCell ref="AN408:AP408"/>
    <mergeCell ref="BT408:CE408"/>
    <mergeCell ref="A409:E409"/>
    <mergeCell ref="F409:K409"/>
    <mergeCell ref="L409:N409"/>
    <mergeCell ref="O409:Q409"/>
    <mergeCell ref="R409:T409"/>
    <mergeCell ref="U409:W409"/>
    <mergeCell ref="BT407:CE407"/>
    <mergeCell ref="A408:E408"/>
    <mergeCell ref="F408:K408"/>
    <mergeCell ref="BK409:BM409"/>
    <mergeCell ref="BN409:BS409"/>
    <mergeCell ref="BK412:BM412"/>
    <mergeCell ref="BN412:BS412"/>
    <mergeCell ref="BK410:BM410"/>
    <mergeCell ref="BN410:BS410"/>
    <mergeCell ref="AT410:AV410"/>
    <mergeCell ref="AW410:BJ410"/>
    <mergeCell ref="X410:AM410"/>
    <mergeCell ref="AN410:AP410"/>
    <mergeCell ref="AQ410:AS410"/>
    <mergeCell ref="X409:AM409"/>
    <mergeCell ref="AN409:AP409"/>
    <mergeCell ref="AQ409:AS409"/>
    <mergeCell ref="A410:E410"/>
    <mergeCell ref="F410:K410"/>
    <mergeCell ref="L410:N410"/>
    <mergeCell ref="O410:Q410"/>
    <mergeCell ref="R410:T410"/>
    <mergeCell ref="U410:W410"/>
    <mergeCell ref="BT414:CE414"/>
    <mergeCell ref="A415:E415"/>
    <mergeCell ref="F415:K415"/>
    <mergeCell ref="L415:N415"/>
    <mergeCell ref="O415:Q415"/>
    <mergeCell ref="R415:T415"/>
    <mergeCell ref="U415:W415"/>
    <mergeCell ref="BT413:CE413"/>
    <mergeCell ref="AQ412:AS412"/>
    <mergeCell ref="X411:AM411"/>
    <mergeCell ref="AN411:AP411"/>
    <mergeCell ref="AQ411:AS411"/>
    <mergeCell ref="BK411:BM411"/>
    <mergeCell ref="BN411:BS411"/>
    <mergeCell ref="L412:N412"/>
    <mergeCell ref="O412:Q412"/>
    <mergeCell ref="R412:T412"/>
    <mergeCell ref="U412:W412"/>
    <mergeCell ref="X412:AM412"/>
    <mergeCell ref="AN412:AP412"/>
    <mergeCell ref="BT412:CE412"/>
    <mergeCell ref="A413:E413"/>
    <mergeCell ref="F413:K413"/>
    <mergeCell ref="L413:N413"/>
    <mergeCell ref="O413:Q413"/>
    <mergeCell ref="R413:T413"/>
    <mergeCell ref="U413:W413"/>
    <mergeCell ref="BT411:CE411"/>
    <mergeCell ref="A412:E412"/>
    <mergeCell ref="F412:K412"/>
    <mergeCell ref="BK413:BM413"/>
    <mergeCell ref="BN413:BS413"/>
    <mergeCell ref="BK416:BM416"/>
    <mergeCell ref="BN416:BS416"/>
    <mergeCell ref="BK414:BM414"/>
    <mergeCell ref="BN414:BS414"/>
    <mergeCell ref="AT415:AV415"/>
    <mergeCell ref="AW415:BJ415"/>
    <mergeCell ref="X414:AM414"/>
    <mergeCell ref="AN414:AP414"/>
    <mergeCell ref="AQ414:AS414"/>
    <mergeCell ref="X413:AM413"/>
    <mergeCell ref="AN413:AP413"/>
    <mergeCell ref="AQ413:AS413"/>
    <mergeCell ref="A414:E414"/>
    <mergeCell ref="F414:K414"/>
    <mergeCell ref="L414:N414"/>
    <mergeCell ref="O414:Q414"/>
    <mergeCell ref="R414:T414"/>
    <mergeCell ref="U414:W414"/>
    <mergeCell ref="BT418:CE418"/>
    <mergeCell ref="A419:E419"/>
    <mergeCell ref="F419:K419"/>
    <mergeCell ref="L419:N419"/>
    <mergeCell ref="O419:Q419"/>
    <mergeCell ref="R419:T419"/>
    <mergeCell ref="U419:W419"/>
    <mergeCell ref="BT417:CE417"/>
    <mergeCell ref="AQ416:AS416"/>
    <mergeCell ref="X415:AM415"/>
    <mergeCell ref="AN415:AP415"/>
    <mergeCell ref="AQ415:AS415"/>
    <mergeCell ref="BK415:BM415"/>
    <mergeCell ref="BN415:BS415"/>
    <mergeCell ref="L416:N416"/>
    <mergeCell ref="O416:Q416"/>
    <mergeCell ref="R416:T416"/>
    <mergeCell ref="U416:W416"/>
    <mergeCell ref="X416:AM416"/>
    <mergeCell ref="AN416:AP416"/>
    <mergeCell ref="BT416:CE416"/>
    <mergeCell ref="A417:E417"/>
    <mergeCell ref="F417:K417"/>
    <mergeCell ref="L417:N417"/>
    <mergeCell ref="O417:Q417"/>
    <mergeCell ref="R417:T417"/>
    <mergeCell ref="U417:W417"/>
    <mergeCell ref="BT415:CE415"/>
    <mergeCell ref="A416:E416"/>
    <mergeCell ref="F416:K416"/>
    <mergeCell ref="BK417:BM417"/>
    <mergeCell ref="BN417:BS417"/>
    <mergeCell ref="BK420:BM420"/>
    <mergeCell ref="BN420:BS420"/>
    <mergeCell ref="BK418:BM418"/>
    <mergeCell ref="BN418:BS418"/>
    <mergeCell ref="AT420:AV420"/>
    <mergeCell ref="AW420:BJ420"/>
    <mergeCell ref="X418:AM418"/>
    <mergeCell ref="AN418:AP418"/>
    <mergeCell ref="AQ418:AS418"/>
    <mergeCell ref="X417:AM417"/>
    <mergeCell ref="AN417:AP417"/>
    <mergeCell ref="AQ417:AS417"/>
    <mergeCell ref="A418:E418"/>
    <mergeCell ref="F418:K418"/>
    <mergeCell ref="L418:N418"/>
    <mergeCell ref="O418:Q418"/>
    <mergeCell ref="R418:T418"/>
    <mergeCell ref="U418:W418"/>
    <mergeCell ref="BT422:CE422"/>
    <mergeCell ref="A423:E423"/>
    <mergeCell ref="F423:K423"/>
    <mergeCell ref="L423:N423"/>
    <mergeCell ref="O423:Q423"/>
    <mergeCell ref="R423:T423"/>
    <mergeCell ref="U423:W423"/>
    <mergeCell ref="BT421:CE421"/>
    <mergeCell ref="AQ420:AS420"/>
    <mergeCell ref="X419:AM419"/>
    <mergeCell ref="AN419:AP419"/>
    <mergeCell ref="AQ419:AS419"/>
    <mergeCell ref="BK419:BM419"/>
    <mergeCell ref="BN419:BS419"/>
    <mergeCell ref="L420:N420"/>
    <mergeCell ref="O420:Q420"/>
    <mergeCell ref="R420:T420"/>
    <mergeCell ref="U420:W420"/>
    <mergeCell ref="X420:AM420"/>
    <mergeCell ref="AN420:AP420"/>
    <mergeCell ref="BT420:CE420"/>
    <mergeCell ref="AT419:AV419"/>
    <mergeCell ref="AW419:BJ419"/>
    <mergeCell ref="A421:E421"/>
    <mergeCell ref="F421:K421"/>
    <mergeCell ref="L421:N421"/>
    <mergeCell ref="O421:Q421"/>
    <mergeCell ref="R421:T421"/>
    <mergeCell ref="U421:W421"/>
    <mergeCell ref="BT419:CE419"/>
    <mergeCell ref="A420:E420"/>
    <mergeCell ref="F420:K420"/>
    <mergeCell ref="A424:E424"/>
    <mergeCell ref="F424:K424"/>
    <mergeCell ref="BK421:BM421"/>
    <mergeCell ref="BN421:BS421"/>
    <mergeCell ref="AT421:AV421"/>
    <mergeCell ref="AW421:BJ421"/>
    <mergeCell ref="BK424:BM424"/>
    <mergeCell ref="BN424:BS424"/>
    <mergeCell ref="BK422:BM422"/>
    <mergeCell ref="BN422:BS422"/>
    <mergeCell ref="AT422:AV422"/>
    <mergeCell ref="AW422:BJ422"/>
    <mergeCell ref="X422:AM422"/>
    <mergeCell ref="AN422:AP422"/>
    <mergeCell ref="AQ422:AS422"/>
    <mergeCell ref="X421:AM421"/>
    <mergeCell ref="AN421:AP421"/>
    <mergeCell ref="AQ421:AS421"/>
    <mergeCell ref="A422:E422"/>
    <mergeCell ref="F422:K422"/>
    <mergeCell ref="L422:N422"/>
    <mergeCell ref="O422:Q422"/>
    <mergeCell ref="R422:T422"/>
    <mergeCell ref="U422:W422"/>
    <mergeCell ref="BT425:CE425"/>
    <mergeCell ref="AQ424:AS424"/>
    <mergeCell ref="X423:AM423"/>
    <mergeCell ref="AN423:AP423"/>
    <mergeCell ref="AQ423:AS423"/>
    <mergeCell ref="BK423:BM423"/>
    <mergeCell ref="BN423:BS423"/>
    <mergeCell ref="L424:N424"/>
    <mergeCell ref="O424:Q424"/>
    <mergeCell ref="R424:T424"/>
    <mergeCell ref="U424:W424"/>
    <mergeCell ref="X424:AM424"/>
    <mergeCell ref="AN424:AP424"/>
    <mergeCell ref="BT424:CE424"/>
    <mergeCell ref="AT423:AV423"/>
    <mergeCell ref="AW423:BJ423"/>
    <mergeCell ref="AT424:AV424"/>
    <mergeCell ref="AW424:BJ424"/>
    <mergeCell ref="BT423:CE423"/>
    <mergeCell ref="A425:E425"/>
    <mergeCell ref="F425:K425"/>
    <mergeCell ref="L425:N425"/>
    <mergeCell ref="O425:Q425"/>
    <mergeCell ref="R425:T425"/>
    <mergeCell ref="U425:W425"/>
    <mergeCell ref="BT427:CE427"/>
    <mergeCell ref="A428:E428"/>
    <mergeCell ref="F428:K428"/>
    <mergeCell ref="BK425:BM425"/>
    <mergeCell ref="BN425:BS425"/>
    <mergeCell ref="AT425:AV425"/>
    <mergeCell ref="AW425:BJ425"/>
    <mergeCell ref="BK428:BM428"/>
    <mergeCell ref="BN428:BS428"/>
    <mergeCell ref="BK426:BM426"/>
    <mergeCell ref="BN426:BS426"/>
    <mergeCell ref="AT427:AV427"/>
    <mergeCell ref="AW427:BJ427"/>
    <mergeCell ref="X426:AM426"/>
    <mergeCell ref="AN426:AP426"/>
    <mergeCell ref="AQ426:AS426"/>
    <mergeCell ref="X425:AM425"/>
    <mergeCell ref="AN425:AP425"/>
    <mergeCell ref="AQ425:AS425"/>
    <mergeCell ref="A426:E426"/>
    <mergeCell ref="F426:K426"/>
    <mergeCell ref="L426:N426"/>
    <mergeCell ref="O426:Q426"/>
    <mergeCell ref="R426:T426"/>
    <mergeCell ref="U426:W426"/>
    <mergeCell ref="BT426:CE426"/>
    <mergeCell ref="BT430:CE430"/>
    <mergeCell ref="A431:E431"/>
    <mergeCell ref="F431:K431"/>
    <mergeCell ref="L431:N431"/>
    <mergeCell ref="O431:Q431"/>
    <mergeCell ref="R431:T431"/>
    <mergeCell ref="U431:W431"/>
    <mergeCell ref="A427:E427"/>
    <mergeCell ref="F427:K427"/>
    <mergeCell ref="L427:N427"/>
    <mergeCell ref="O427:Q427"/>
    <mergeCell ref="R427:T427"/>
    <mergeCell ref="U427:W427"/>
    <mergeCell ref="BT429:CE429"/>
    <mergeCell ref="AQ428:AS428"/>
    <mergeCell ref="X427:AM427"/>
    <mergeCell ref="AN427:AP427"/>
    <mergeCell ref="AQ427:AS427"/>
    <mergeCell ref="BK427:BM427"/>
    <mergeCell ref="BN427:BS427"/>
    <mergeCell ref="L428:N428"/>
    <mergeCell ref="O428:Q428"/>
    <mergeCell ref="R428:T428"/>
    <mergeCell ref="U428:W428"/>
    <mergeCell ref="X428:AM428"/>
    <mergeCell ref="AN428:AP428"/>
    <mergeCell ref="BT428:CE428"/>
    <mergeCell ref="A429:E429"/>
    <mergeCell ref="F429:K429"/>
    <mergeCell ref="L429:N429"/>
    <mergeCell ref="O429:Q429"/>
    <mergeCell ref="R429:T429"/>
    <mergeCell ref="BK429:BM429"/>
    <mergeCell ref="BN429:BS429"/>
    <mergeCell ref="AT429:AV429"/>
    <mergeCell ref="AW429:BJ429"/>
    <mergeCell ref="BK432:BM432"/>
    <mergeCell ref="BN432:BS432"/>
    <mergeCell ref="BK430:BM430"/>
    <mergeCell ref="BN430:BS430"/>
    <mergeCell ref="AT432:AV432"/>
    <mergeCell ref="AW432:BJ432"/>
    <mergeCell ref="X430:AM430"/>
    <mergeCell ref="AN430:AP430"/>
    <mergeCell ref="AQ430:AS430"/>
    <mergeCell ref="X429:AM429"/>
    <mergeCell ref="AN429:AP429"/>
    <mergeCell ref="AQ429:AS429"/>
    <mergeCell ref="A430:E430"/>
    <mergeCell ref="F430:K430"/>
    <mergeCell ref="L430:N430"/>
    <mergeCell ref="O430:Q430"/>
    <mergeCell ref="R430:T430"/>
    <mergeCell ref="U430:W430"/>
    <mergeCell ref="U429:W429"/>
    <mergeCell ref="BT434:CE434"/>
    <mergeCell ref="A435:E435"/>
    <mergeCell ref="F435:K435"/>
    <mergeCell ref="L435:N435"/>
    <mergeCell ref="O435:Q435"/>
    <mergeCell ref="R435:T435"/>
    <mergeCell ref="U435:W435"/>
    <mergeCell ref="BT433:CE433"/>
    <mergeCell ref="AQ432:AS432"/>
    <mergeCell ref="X431:AM431"/>
    <mergeCell ref="AN431:AP431"/>
    <mergeCell ref="AQ431:AS431"/>
    <mergeCell ref="BK431:BM431"/>
    <mergeCell ref="BN431:BS431"/>
    <mergeCell ref="L432:N432"/>
    <mergeCell ref="O432:Q432"/>
    <mergeCell ref="R432:T432"/>
    <mergeCell ref="U432:W432"/>
    <mergeCell ref="X432:AM432"/>
    <mergeCell ref="AN432:AP432"/>
    <mergeCell ref="BT432:CE432"/>
    <mergeCell ref="A433:E433"/>
    <mergeCell ref="F433:K433"/>
    <mergeCell ref="L433:N433"/>
    <mergeCell ref="O433:Q433"/>
    <mergeCell ref="R433:T433"/>
    <mergeCell ref="U433:W433"/>
    <mergeCell ref="BT431:CE431"/>
    <mergeCell ref="A432:E432"/>
    <mergeCell ref="F432:K432"/>
    <mergeCell ref="BK433:BM433"/>
    <mergeCell ref="BN433:BS433"/>
    <mergeCell ref="BK436:BM436"/>
    <mergeCell ref="BN436:BS436"/>
    <mergeCell ref="BK434:BM434"/>
    <mergeCell ref="BN434:BS434"/>
    <mergeCell ref="AT434:AV434"/>
    <mergeCell ref="AW434:BJ434"/>
    <mergeCell ref="X434:AM434"/>
    <mergeCell ref="AN434:AP434"/>
    <mergeCell ref="AQ434:AS434"/>
    <mergeCell ref="X433:AM433"/>
    <mergeCell ref="AN433:AP433"/>
    <mergeCell ref="AQ433:AS433"/>
    <mergeCell ref="A434:E434"/>
    <mergeCell ref="F434:K434"/>
    <mergeCell ref="L434:N434"/>
    <mergeCell ref="O434:Q434"/>
    <mergeCell ref="R434:T434"/>
    <mergeCell ref="U434:W434"/>
    <mergeCell ref="BT438:CE438"/>
    <mergeCell ref="A439:E439"/>
    <mergeCell ref="F439:K439"/>
    <mergeCell ref="L439:N439"/>
    <mergeCell ref="O439:Q439"/>
    <mergeCell ref="R439:T439"/>
    <mergeCell ref="U439:W439"/>
    <mergeCell ref="BT437:CE437"/>
    <mergeCell ref="AQ436:AS436"/>
    <mergeCell ref="X435:AM435"/>
    <mergeCell ref="AN435:AP435"/>
    <mergeCell ref="AQ435:AS435"/>
    <mergeCell ref="BK435:BM435"/>
    <mergeCell ref="BN435:BS435"/>
    <mergeCell ref="L436:N436"/>
    <mergeCell ref="O436:Q436"/>
    <mergeCell ref="R436:T436"/>
    <mergeCell ref="U436:W436"/>
    <mergeCell ref="X436:AM436"/>
    <mergeCell ref="AN436:AP436"/>
    <mergeCell ref="BT436:CE436"/>
    <mergeCell ref="A437:E437"/>
    <mergeCell ref="F437:K437"/>
    <mergeCell ref="L437:N437"/>
    <mergeCell ref="O437:Q437"/>
    <mergeCell ref="R437:T437"/>
    <mergeCell ref="U437:W437"/>
    <mergeCell ref="BT435:CE435"/>
    <mergeCell ref="A436:E436"/>
    <mergeCell ref="F436:K436"/>
    <mergeCell ref="BK437:BM437"/>
    <mergeCell ref="BN437:BS437"/>
    <mergeCell ref="BK440:BM440"/>
    <mergeCell ref="BN440:BS440"/>
    <mergeCell ref="BK438:BM438"/>
    <mergeCell ref="BN438:BS438"/>
    <mergeCell ref="AT439:AV439"/>
    <mergeCell ref="AW439:BJ439"/>
    <mergeCell ref="X438:AM438"/>
    <mergeCell ref="AN438:AP438"/>
    <mergeCell ref="AQ438:AS438"/>
    <mergeCell ref="X437:AM437"/>
    <mergeCell ref="AN437:AP437"/>
    <mergeCell ref="AQ437:AS437"/>
    <mergeCell ref="A438:E438"/>
    <mergeCell ref="F438:K438"/>
    <mergeCell ref="L438:N438"/>
    <mergeCell ref="O438:Q438"/>
    <mergeCell ref="R438:T438"/>
    <mergeCell ref="U438:W438"/>
    <mergeCell ref="BT442:CE442"/>
    <mergeCell ref="A443:E443"/>
    <mergeCell ref="F443:K443"/>
    <mergeCell ref="L443:N443"/>
    <mergeCell ref="O443:Q443"/>
    <mergeCell ref="R443:T443"/>
    <mergeCell ref="U443:W443"/>
    <mergeCell ref="BT441:CE441"/>
    <mergeCell ref="AQ440:AS440"/>
    <mergeCell ref="X439:AM439"/>
    <mergeCell ref="AN439:AP439"/>
    <mergeCell ref="AQ439:AS439"/>
    <mergeCell ref="BK439:BM439"/>
    <mergeCell ref="BN439:BS439"/>
    <mergeCell ref="L440:N440"/>
    <mergeCell ref="O440:Q440"/>
    <mergeCell ref="R440:T440"/>
    <mergeCell ref="U440:W440"/>
    <mergeCell ref="X440:AM440"/>
    <mergeCell ref="AN440:AP440"/>
    <mergeCell ref="BT440:CE440"/>
    <mergeCell ref="A441:E441"/>
    <mergeCell ref="F441:K441"/>
    <mergeCell ref="L441:N441"/>
    <mergeCell ref="O441:Q441"/>
    <mergeCell ref="R441:T441"/>
    <mergeCell ref="U441:W441"/>
    <mergeCell ref="BT439:CE439"/>
    <mergeCell ref="A440:E440"/>
    <mergeCell ref="F440:K440"/>
    <mergeCell ref="BK441:BM441"/>
    <mergeCell ref="BN441:BS441"/>
    <mergeCell ref="BK444:BM444"/>
    <mergeCell ref="BN444:BS444"/>
    <mergeCell ref="BK442:BM442"/>
    <mergeCell ref="BN442:BS442"/>
    <mergeCell ref="AT444:AV444"/>
    <mergeCell ref="AW444:BJ444"/>
    <mergeCell ref="X442:AM442"/>
    <mergeCell ref="AN442:AP442"/>
    <mergeCell ref="AQ442:AS442"/>
    <mergeCell ref="X441:AM441"/>
    <mergeCell ref="AN441:AP441"/>
    <mergeCell ref="AQ441:AS441"/>
    <mergeCell ref="A442:E442"/>
    <mergeCell ref="F442:K442"/>
    <mergeCell ref="L442:N442"/>
    <mergeCell ref="O442:Q442"/>
    <mergeCell ref="R442:T442"/>
    <mergeCell ref="U442:W442"/>
    <mergeCell ref="BT446:CE446"/>
    <mergeCell ref="A447:E447"/>
    <mergeCell ref="F447:K447"/>
    <mergeCell ref="L447:N447"/>
    <mergeCell ref="O447:Q447"/>
    <mergeCell ref="R447:T447"/>
    <mergeCell ref="U447:W447"/>
    <mergeCell ref="BT445:CE445"/>
    <mergeCell ref="AQ444:AS444"/>
    <mergeCell ref="X443:AM443"/>
    <mergeCell ref="AN443:AP443"/>
    <mergeCell ref="AQ443:AS443"/>
    <mergeCell ref="BK443:BM443"/>
    <mergeCell ref="BN443:BS443"/>
    <mergeCell ref="L444:N444"/>
    <mergeCell ref="O444:Q444"/>
    <mergeCell ref="R444:T444"/>
    <mergeCell ref="U444:W444"/>
    <mergeCell ref="X444:AM444"/>
    <mergeCell ref="AN444:AP444"/>
    <mergeCell ref="BT444:CE444"/>
    <mergeCell ref="AT443:AV443"/>
    <mergeCell ref="AW443:BJ443"/>
    <mergeCell ref="A445:E445"/>
    <mergeCell ref="F445:K445"/>
    <mergeCell ref="L445:N445"/>
    <mergeCell ref="O445:Q445"/>
    <mergeCell ref="R445:T445"/>
    <mergeCell ref="U445:W445"/>
    <mergeCell ref="BT443:CE443"/>
    <mergeCell ref="A444:E444"/>
    <mergeCell ref="F444:K444"/>
    <mergeCell ref="A448:E448"/>
    <mergeCell ref="F448:K448"/>
    <mergeCell ref="BK445:BM445"/>
    <mergeCell ref="BN445:BS445"/>
    <mergeCell ref="AT445:AV445"/>
    <mergeCell ref="AW445:BJ445"/>
    <mergeCell ref="BK448:BM448"/>
    <mergeCell ref="BN448:BS448"/>
    <mergeCell ref="BK446:BM446"/>
    <mergeCell ref="BN446:BS446"/>
    <mergeCell ref="AT446:AV446"/>
    <mergeCell ref="AW446:BJ446"/>
    <mergeCell ref="X446:AM446"/>
    <mergeCell ref="AN446:AP446"/>
    <mergeCell ref="AQ446:AS446"/>
    <mergeCell ref="X445:AM445"/>
    <mergeCell ref="AN445:AP445"/>
    <mergeCell ref="AQ445:AS445"/>
    <mergeCell ref="A446:E446"/>
    <mergeCell ref="F446:K446"/>
    <mergeCell ref="L446:N446"/>
    <mergeCell ref="O446:Q446"/>
    <mergeCell ref="R446:T446"/>
    <mergeCell ref="U446:W446"/>
    <mergeCell ref="BT449:CE449"/>
    <mergeCell ref="AQ448:AS448"/>
    <mergeCell ref="X447:AM447"/>
    <mergeCell ref="AN447:AP447"/>
    <mergeCell ref="AQ447:AS447"/>
    <mergeCell ref="BK447:BM447"/>
    <mergeCell ref="BN447:BS447"/>
    <mergeCell ref="L448:N448"/>
    <mergeCell ref="O448:Q448"/>
    <mergeCell ref="R448:T448"/>
    <mergeCell ref="U448:W448"/>
    <mergeCell ref="X448:AM448"/>
    <mergeCell ref="AN448:AP448"/>
    <mergeCell ref="BT448:CE448"/>
    <mergeCell ref="AT447:AV447"/>
    <mergeCell ref="AW447:BJ447"/>
    <mergeCell ref="AT448:AV448"/>
    <mergeCell ref="AW448:BJ448"/>
    <mergeCell ref="BT447:CE447"/>
    <mergeCell ref="A449:E449"/>
    <mergeCell ref="F449:K449"/>
    <mergeCell ref="L449:N449"/>
    <mergeCell ref="O449:Q449"/>
    <mergeCell ref="R449:T449"/>
    <mergeCell ref="U449:W449"/>
    <mergeCell ref="BT451:CE451"/>
    <mergeCell ref="A452:E452"/>
    <mergeCell ref="F452:K452"/>
    <mergeCell ref="BK449:BM449"/>
    <mergeCell ref="BN449:BS449"/>
    <mergeCell ref="AT449:AV449"/>
    <mergeCell ref="AW449:BJ449"/>
    <mergeCell ref="BK452:BM452"/>
    <mergeCell ref="BN452:BS452"/>
    <mergeCell ref="BK450:BM450"/>
    <mergeCell ref="BN450:BS450"/>
    <mergeCell ref="AT451:AV451"/>
    <mergeCell ref="AW451:BJ451"/>
    <mergeCell ref="X450:AM450"/>
    <mergeCell ref="AN450:AP450"/>
    <mergeCell ref="AQ450:AS450"/>
    <mergeCell ref="X449:AM449"/>
    <mergeCell ref="AN449:AP449"/>
    <mergeCell ref="AQ449:AS449"/>
    <mergeCell ref="A450:E450"/>
    <mergeCell ref="F450:K450"/>
    <mergeCell ref="L450:N450"/>
    <mergeCell ref="O450:Q450"/>
    <mergeCell ref="R450:T450"/>
    <mergeCell ref="U450:W450"/>
    <mergeCell ref="BT450:CE450"/>
    <mergeCell ref="BT454:CE454"/>
    <mergeCell ref="A455:E455"/>
    <mergeCell ref="F455:K455"/>
    <mergeCell ref="L455:N455"/>
    <mergeCell ref="O455:Q455"/>
    <mergeCell ref="R455:T455"/>
    <mergeCell ref="U455:W455"/>
    <mergeCell ref="A451:E451"/>
    <mergeCell ref="F451:K451"/>
    <mergeCell ref="L451:N451"/>
    <mergeCell ref="O451:Q451"/>
    <mergeCell ref="R451:T451"/>
    <mergeCell ref="U451:W451"/>
    <mergeCell ref="BT453:CE453"/>
    <mergeCell ref="AQ452:AS452"/>
    <mergeCell ref="X451:AM451"/>
    <mergeCell ref="AN451:AP451"/>
    <mergeCell ref="AQ451:AS451"/>
    <mergeCell ref="BK451:BM451"/>
    <mergeCell ref="BN451:BS451"/>
    <mergeCell ref="L452:N452"/>
    <mergeCell ref="O452:Q452"/>
    <mergeCell ref="R452:T452"/>
    <mergeCell ref="U452:W452"/>
    <mergeCell ref="X452:AM452"/>
    <mergeCell ref="AN452:AP452"/>
    <mergeCell ref="BT452:CE452"/>
    <mergeCell ref="A453:E453"/>
    <mergeCell ref="F453:K453"/>
    <mergeCell ref="L453:N453"/>
    <mergeCell ref="O453:Q453"/>
    <mergeCell ref="R453:T453"/>
    <mergeCell ref="BK453:BM453"/>
    <mergeCell ref="BN453:BS453"/>
    <mergeCell ref="AT453:AV453"/>
    <mergeCell ref="AW453:BJ453"/>
    <mergeCell ref="BK456:BM456"/>
    <mergeCell ref="BN456:BS456"/>
    <mergeCell ref="BK454:BM454"/>
    <mergeCell ref="BN454:BS454"/>
    <mergeCell ref="AT456:AV456"/>
    <mergeCell ref="AW456:BJ456"/>
    <mergeCell ref="X454:AM454"/>
    <mergeCell ref="AN454:AP454"/>
    <mergeCell ref="AQ454:AS454"/>
    <mergeCell ref="X453:AM453"/>
    <mergeCell ref="AN453:AP453"/>
    <mergeCell ref="AQ453:AS453"/>
    <mergeCell ref="A454:E454"/>
    <mergeCell ref="F454:K454"/>
    <mergeCell ref="L454:N454"/>
    <mergeCell ref="O454:Q454"/>
    <mergeCell ref="R454:T454"/>
    <mergeCell ref="U454:W454"/>
    <mergeCell ref="U453:W453"/>
    <mergeCell ref="BT458:CE458"/>
    <mergeCell ref="A459:E459"/>
    <mergeCell ref="F459:K459"/>
    <mergeCell ref="L459:N459"/>
    <mergeCell ref="O459:Q459"/>
    <mergeCell ref="R459:T459"/>
    <mergeCell ref="U459:W459"/>
    <mergeCell ref="BT457:CE457"/>
    <mergeCell ref="AQ456:AS456"/>
    <mergeCell ref="X455:AM455"/>
    <mergeCell ref="AN455:AP455"/>
    <mergeCell ref="AQ455:AS455"/>
    <mergeCell ref="BK455:BM455"/>
    <mergeCell ref="BN455:BS455"/>
    <mergeCell ref="L456:N456"/>
    <mergeCell ref="O456:Q456"/>
    <mergeCell ref="R456:T456"/>
    <mergeCell ref="U456:W456"/>
    <mergeCell ref="X456:AM456"/>
    <mergeCell ref="AN456:AP456"/>
    <mergeCell ref="BT456:CE456"/>
    <mergeCell ref="A457:E457"/>
    <mergeCell ref="F457:K457"/>
    <mergeCell ref="L457:N457"/>
    <mergeCell ref="O457:Q457"/>
    <mergeCell ref="R457:T457"/>
    <mergeCell ref="U457:W457"/>
    <mergeCell ref="BT455:CE455"/>
    <mergeCell ref="A456:E456"/>
    <mergeCell ref="F456:K456"/>
    <mergeCell ref="BK457:BM457"/>
    <mergeCell ref="BN457:BS457"/>
    <mergeCell ref="BK460:BM460"/>
    <mergeCell ref="BN460:BS460"/>
    <mergeCell ref="BK458:BM458"/>
    <mergeCell ref="BN458:BS458"/>
    <mergeCell ref="AT458:AV458"/>
    <mergeCell ref="AW458:BJ458"/>
    <mergeCell ref="X458:AM458"/>
    <mergeCell ref="AN458:AP458"/>
    <mergeCell ref="AQ458:AS458"/>
    <mergeCell ref="X457:AM457"/>
    <mergeCell ref="AN457:AP457"/>
    <mergeCell ref="AQ457:AS457"/>
    <mergeCell ref="A458:E458"/>
    <mergeCell ref="F458:K458"/>
    <mergeCell ref="L458:N458"/>
    <mergeCell ref="O458:Q458"/>
    <mergeCell ref="R458:T458"/>
    <mergeCell ref="U458:W458"/>
    <mergeCell ref="BT462:CE462"/>
    <mergeCell ref="A463:E463"/>
    <mergeCell ref="F463:K463"/>
    <mergeCell ref="L463:N463"/>
    <mergeCell ref="O463:Q463"/>
    <mergeCell ref="R463:T463"/>
    <mergeCell ref="U463:W463"/>
    <mergeCell ref="BT461:CE461"/>
    <mergeCell ref="AQ460:AS460"/>
    <mergeCell ref="X459:AM459"/>
    <mergeCell ref="AN459:AP459"/>
    <mergeCell ref="AQ459:AS459"/>
    <mergeCell ref="BK459:BM459"/>
    <mergeCell ref="BN459:BS459"/>
    <mergeCell ref="L460:N460"/>
    <mergeCell ref="O460:Q460"/>
    <mergeCell ref="R460:T460"/>
    <mergeCell ref="U460:W460"/>
    <mergeCell ref="X460:AM460"/>
    <mergeCell ref="AN460:AP460"/>
    <mergeCell ref="BT460:CE460"/>
    <mergeCell ref="A461:E461"/>
    <mergeCell ref="F461:K461"/>
    <mergeCell ref="L461:N461"/>
    <mergeCell ref="O461:Q461"/>
    <mergeCell ref="R461:T461"/>
    <mergeCell ref="U461:W461"/>
    <mergeCell ref="BT459:CE459"/>
    <mergeCell ref="A460:E460"/>
    <mergeCell ref="F460:K460"/>
    <mergeCell ref="BK461:BM461"/>
    <mergeCell ref="BN461:BS461"/>
    <mergeCell ref="BK464:BM464"/>
    <mergeCell ref="BN464:BS464"/>
    <mergeCell ref="BK462:BM462"/>
    <mergeCell ref="BN462:BS462"/>
    <mergeCell ref="AT463:AV463"/>
    <mergeCell ref="AW463:BJ463"/>
    <mergeCell ref="X462:AM462"/>
    <mergeCell ref="AN462:AP462"/>
    <mergeCell ref="AQ462:AS462"/>
    <mergeCell ref="X461:AM461"/>
    <mergeCell ref="AN461:AP461"/>
    <mergeCell ref="AQ461:AS461"/>
    <mergeCell ref="A462:E462"/>
    <mergeCell ref="F462:K462"/>
    <mergeCell ref="L462:N462"/>
    <mergeCell ref="O462:Q462"/>
    <mergeCell ref="R462:T462"/>
    <mergeCell ref="U462:W462"/>
    <mergeCell ref="BT466:CE466"/>
    <mergeCell ref="A467:E467"/>
    <mergeCell ref="F467:K467"/>
    <mergeCell ref="L467:N467"/>
    <mergeCell ref="O467:Q467"/>
    <mergeCell ref="R467:T467"/>
    <mergeCell ref="U467:W467"/>
    <mergeCell ref="BT465:CE465"/>
    <mergeCell ref="AQ464:AS464"/>
    <mergeCell ref="X463:AM463"/>
    <mergeCell ref="AN463:AP463"/>
    <mergeCell ref="AQ463:AS463"/>
    <mergeCell ref="BK463:BM463"/>
    <mergeCell ref="BN463:BS463"/>
    <mergeCell ref="L464:N464"/>
    <mergeCell ref="O464:Q464"/>
    <mergeCell ref="R464:T464"/>
    <mergeCell ref="U464:W464"/>
    <mergeCell ref="X464:AM464"/>
    <mergeCell ref="AN464:AP464"/>
    <mergeCell ref="BT464:CE464"/>
    <mergeCell ref="A465:E465"/>
    <mergeCell ref="F465:K465"/>
    <mergeCell ref="L465:N465"/>
    <mergeCell ref="O465:Q465"/>
    <mergeCell ref="R465:T465"/>
    <mergeCell ref="U465:W465"/>
    <mergeCell ref="BT463:CE463"/>
    <mergeCell ref="A464:E464"/>
    <mergeCell ref="F464:K464"/>
    <mergeCell ref="BK465:BM465"/>
    <mergeCell ref="BN465:BS465"/>
    <mergeCell ref="BK468:BM468"/>
    <mergeCell ref="BN468:BS468"/>
    <mergeCell ref="BK466:BM466"/>
    <mergeCell ref="BN466:BS466"/>
    <mergeCell ref="AT468:AV468"/>
    <mergeCell ref="AW468:BJ468"/>
    <mergeCell ref="X466:AM466"/>
    <mergeCell ref="AN466:AP466"/>
    <mergeCell ref="AQ466:AS466"/>
    <mergeCell ref="X465:AM465"/>
    <mergeCell ref="AN465:AP465"/>
    <mergeCell ref="AQ465:AS465"/>
    <mergeCell ref="A466:E466"/>
    <mergeCell ref="F466:K466"/>
    <mergeCell ref="L466:N466"/>
    <mergeCell ref="O466:Q466"/>
    <mergeCell ref="R466:T466"/>
    <mergeCell ref="U466:W466"/>
    <mergeCell ref="BT470:CE470"/>
    <mergeCell ref="A471:E471"/>
    <mergeCell ref="F471:K471"/>
    <mergeCell ref="L471:N471"/>
    <mergeCell ref="O471:Q471"/>
    <mergeCell ref="R471:T471"/>
    <mergeCell ref="U471:W471"/>
    <mergeCell ref="BT469:CE469"/>
    <mergeCell ref="AQ468:AS468"/>
    <mergeCell ref="X467:AM467"/>
    <mergeCell ref="AN467:AP467"/>
    <mergeCell ref="AQ467:AS467"/>
    <mergeCell ref="BK467:BM467"/>
    <mergeCell ref="BN467:BS467"/>
    <mergeCell ref="L468:N468"/>
    <mergeCell ref="O468:Q468"/>
    <mergeCell ref="R468:T468"/>
    <mergeCell ref="U468:W468"/>
    <mergeCell ref="X468:AM468"/>
    <mergeCell ref="AN468:AP468"/>
    <mergeCell ref="BT468:CE468"/>
    <mergeCell ref="AT467:AV467"/>
    <mergeCell ref="AW467:BJ467"/>
    <mergeCell ref="A469:E469"/>
    <mergeCell ref="F469:K469"/>
    <mergeCell ref="L469:N469"/>
    <mergeCell ref="O469:Q469"/>
    <mergeCell ref="R469:T469"/>
    <mergeCell ref="U469:W469"/>
    <mergeCell ref="BT467:CE467"/>
    <mergeCell ref="A468:E468"/>
    <mergeCell ref="F468:K468"/>
    <mergeCell ref="A472:E472"/>
    <mergeCell ref="F472:K472"/>
    <mergeCell ref="BK469:BM469"/>
    <mergeCell ref="BN469:BS469"/>
    <mergeCell ref="AT469:AV469"/>
    <mergeCell ref="AW469:BJ469"/>
    <mergeCell ref="BK472:BM472"/>
    <mergeCell ref="BN472:BS472"/>
    <mergeCell ref="BK470:BM470"/>
    <mergeCell ref="BN470:BS470"/>
    <mergeCell ref="AT470:AV470"/>
    <mergeCell ref="AW470:BJ470"/>
    <mergeCell ref="X470:AM470"/>
    <mergeCell ref="AN470:AP470"/>
    <mergeCell ref="AQ470:AS470"/>
    <mergeCell ref="X469:AM469"/>
    <mergeCell ref="AN469:AP469"/>
    <mergeCell ref="AQ469:AS469"/>
    <mergeCell ref="A470:E470"/>
    <mergeCell ref="F470:K470"/>
    <mergeCell ref="L470:N470"/>
    <mergeCell ref="O470:Q470"/>
    <mergeCell ref="R470:T470"/>
    <mergeCell ref="U470:W470"/>
    <mergeCell ref="BT473:CE473"/>
    <mergeCell ref="AQ472:AS472"/>
    <mergeCell ref="X471:AM471"/>
    <mergeCell ref="AN471:AP471"/>
    <mergeCell ref="AQ471:AS471"/>
    <mergeCell ref="BK471:BM471"/>
    <mergeCell ref="BN471:BS471"/>
    <mergeCell ref="L472:N472"/>
    <mergeCell ref="O472:Q472"/>
    <mergeCell ref="R472:T472"/>
    <mergeCell ref="U472:W472"/>
    <mergeCell ref="X472:AM472"/>
    <mergeCell ref="AN472:AP472"/>
    <mergeCell ref="BT472:CE472"/>
    <mergeCell ref="AT471:AV471"/>
    <mergeCell ref="AW471:BJ471"/>
    <mergeCell ref="AT472:AV472"/>
    <mergeCell ref="AW472:BJ472"/>
    <mergeCell ref="BT471:CE471"/>
    <mergeCell ref="A473:E473"/>
    <mergeCell ref="F473:K473"/>
    <mergeCell ref="L473:N473"/>
    <mergeCell ref="O473:Q473"/>
    <mergeCell ref="R473:T473"/>
    <mergeCell ref="U473:W473"/>
    <mergeCell ref="BT475:CE475"/>
    <mergeCell ref="A476:E476"/>
    <mergeCell ref="F476:K476"/>
    <mergeCell ref="BK473:BM473"/>
    <mergeCell ref="BN473:BS473"/>
    <mergeCell ref="AT473:AV473"/>
    <mergeCell ref="AW473:BJ473"/>
    <mergeCell ref="BK476:BM476"/>
    <mergeCell ref="BN476:BS476"/>
    <mergeCell ref="BK474:BM474"/>
    <mergeCell ref="BN474:BS474"/>
    <mergeCell ref="AT475:AV475"/>
    <mergeCell ref="AW475:BJ475"/>
    <mergeCell ref="X474:AM474"/>
    <mergeCell ref="AN474:AP474"/>
    <mergeCell ref="AQ474:AS474"/>
    <mergeCell ref="X473:AM473"/>
    <mergeCell ref="AN473:AP473"/>
    <mergeCell ref="AQ473:AS473"/>
    <mergeCell ref="A474:E474"/>
    <mergeCell ref="F474:K474"/>
    <mergeCell ref="L474:N474"/>
    <mergeCell ref="O474:Q474"/>
    <mergeCell ref="R474:T474"/>
    <mergeCell ref="U474:W474"/>
    <mergeCell ref="BT474:CE474"/>
    <mergeCell ref="BT478:CE478"/>
    <mergeCell ref="A479:E479"/>
    <mergeCell ref="F479:K479"/>
    <mergeCell ref="L479:N479"/>
    <mergeCell ref="O479:Q479"/>
    <mergeCell ref="R479:T479"/>
    <mergeCell ref="U479:W479"/>
    <mergeCell ref="A475:E475"/>
    <mergeCell ref="F475:K475"/>
    <mergeCell ref="L475:N475"/>
    <mergeCell ref="O475:Q475"/>
    <mergeCell ref="R475:T475"/>
    <mergeCell ref="U475:W475"/>
    <mergeCell ref="BT477:CE477"/>
    <mergeCell ref="AQ476:AS476"/>
    <mergeCell ref="X475:AM475"/>
    <mergeCell ref="AN475:AP475"/>
    <mergeCell ref="AQ475:AS475"/>
    <mergeCell ref="BK475:BM475"/>
    <mergeCell ref="BN475:BS475"/>
    <mergeCell ref="L476:N476"/>
    <mergeCell ref="O476:Q476"/>
    <mergeCell ref="R476:T476"/>
    <mergeCell ref="U476:W476"/>
    <mergeCell ref="X476:AM476"/>
    <mergeCell ref="AN476:AP476"/>
    <mergeCell ref="BT476:CE476"/>
    <mergeCell ref="A477:E477"/>
    <mergeCell ref="F477:K477"/>
    <mergeCell ref="L477:N477"/>
    <mergeCell ref="O477:Q477"/>
    <mergeCell ref="R477:T477"/>
    <mergeCell ref="BK477:BM477"/>
    <mergeCell ref="BN477:BS477"/>
    <mergeCell ref="AT477:AV477"/>
    <mergeCell ref="AW477:BJ477"/>
    <mergeCell ref="BK480:BM480"/>
    <mergeCell ref="BN480:BS480"/>
    <mergeCell ref="BK478:BM478"/>
    <mergeCell ref="BN478:BS478"/>
    <mergeCell ref="AT480:AV480"/>
    <mergeCell ref="AW480:BJ480"/>
    <mergeCell ref="X478:AM478"/>
    <mergeCell ref="AN478:AP478"/>
    <mergeCell ref="AQ478:AS478"/>
    <mergeCell ref="X477:AM477"/>
    <mergeCell ref="AN477:AP477"/>
    <mergeCell ref="AQ477:AS477"/>
    <mergeCell ref="A478:E478"/>
    <mergeCell ref="F478:K478"/>
    <mergeCell ref="L478:N478"/>
    <mergeCell ref="O478:Q478"/>
    <mergeCell ref="R478:T478"/>
    <mergeCell ref="U478:W478"/>
    <mergeCell ref="U477:W477"/>
    <mergeCell ref="BT482:CE482"/>
    <mergeCell ref="A483:E483"/>
    <mergeCell ref="F483:K483"/>
    <mergeCell ref="L483:N483"/>
    <mergeCell ref="O483:Q483"/>
    <mergeCell ref="R483:T483"/>
    <mergeCell ref="U483:W483"/>
    <mergeCell ref="BT481:CE481"/>
    <mergeCell ref="AQ480:AS480"/>
    <mergeCell ref="X479:AM479"/>
    <mergeCell ref="AN479:AP479"/>
    <mergeCell ref="AQ479:AS479"/>
    <mergeCell ref="BK479:BM479"/>
    <mergeCell ref="BN479:BS479"/>
    <mergeCell ref="L480:N480"/>
    <mergeCell ref="O480:Q480"/>
    <mergeCell ref="R480:T480"/>
    <mergeCell ref="U480:W480"/>
    <mergeCell ref="X480:AM480"/>
    <mergeCell ref="AN480:AP480"/>
    <mergeCell ref="BT480:CE480"/>
    <mergeCell ref="A481:E481"/>
    <mergeCell ref="F481:K481"/>
    <mergeCell ref="L481:N481"/>
    <mergeCell ref="O481:Q481"/>
    <mergeCell ref="R481:T481"/>
    <mergeCell ref="U481:W481"/>
    <mergeCell ref="BT479:CE479"/>
    <mergeCell ref="A480:E480"/>
    <mergeCell ref="F480:K480"/>
    <mergeCell ref="BK481:BM481"/>
    <mergeCell ref="BN481:BS481"/>
    <mergeCell ref="BK484:BM484"/>
    <mergeCell ref="BN484:BS484"/>
    <mergeCell ref="BK482:BM482"/>
    <mergeCell ref="BN482:BS482"/>
    <mergeCell ref="AT482:AV482"/>
    <mergeCell ref="AW482:BJ482"/>
    <mergeCell ref="X482:AM482"/>
    <mergeCell ref="AN482:AP482"/>
    <mergeCell ref="AQ482:AS482"/>
    <mergeCell ref="X481:AM481"/>
    <mergeCell ref="AN481:AP481"/>
    <mergeCell ref="AQ481:AS481"/>
    <mergeCell ref="A482:E482"/>
    <mergeCell ref="F482:K482"/>
    <mergeCell ref="L482:N482"/>
    <mergeCell ref="O482:Q482"/>
    <mergeCell ref="R482:T482"/>
    <mergeCell ref="U482:W482"/>
    <mergeCell ref="BT486:CE486"/>
    <mergeCell ref="A487:E487"/>
    <mergeCell ref="F487:K487"/>
    <mergeCell ref="L487:N487"/>
    <mergeCell ref="O487:Q487"/>
    <mergeCell ref="R487:T487"/>
    <mergeCell ref="U487:W487"/>
    <mergeCell ref="BT485:CE485"/>
    <mergeCell ref="AQ484:AS484"/>
    <mergeCell ref="X483:AM483"/>
    <mergeCell ref="AN483:AP483"/>
    <mergeCell ref="AQ483:AS483"/>
    <mergeCell ref="BK483:BM483"/>
    <mergeCell ref="BN483:BS483"/>
    <mergeCell ref="L484:N484"/>
    <mergeCell ref="O484:Q484"/>
    <mergeCell ref="R484:T484"/>
    <mergeCell ref="U484:W484"/>
    <mergeCell ref="X484:AM484"/>
    <mergeCell ref="AN484:AP484"/>
    <mergeCell ref="BT484:CE484"/>
    <mergeCell ref="A485:E485"/>
    <mergeCell ref="F485:K485"/>
    <mergeCell ref="L485:N485"/>
    <mergeCell ref="O485:Q485"/>
    <mergeCell ref="R485:T485"/>
    <mergeCell ref="U485:W485"/>
    <mergeCell ref="BT483:CE483"/>
    <mergeCell ref="A484:E484"/>
    <mergeCell ref="F484:K484"/>
    <mergeCell ref="BK485:BM485"/>
    <mergeCell ref="BN485:BS485"/>
    <mergeCell ref="BK488:BM488"/>
    <mergeCell ref="BN488:BS488"/>
    <mergeCell ref="BK486:BM486"/>
    <mergeCell ref="BN486:BS486"/>
    <mergeCell ref="AT487:AV487"/>
    <mergeCell ref="AW487:BJ487"/>
    <mergeCell ref="X486:AM486"/>
    <mergeCell ref="AN486:AP486"/>
    <mergeCell ref="AQ486:AS486"/>
    <mergeCell ref="X485:AM485"/>
    <mergeCell ref="AN485:AP485"/>
    <mergeCell ref="AQ485:AS485"/>
    <mergeCell ref="A486:E486"/>
    <mergeCell ref="F486:K486"/>
    <mergeCell ref="L486:N486"/>
    <mergeCell ref="O486:Q486"/>
    <mergeCell ref="R486:T486"/>
    <mergeCell ref="U486:W486"/>
    <mergeCell ref="BT490:CE490"/>
    <mergeCell ref="A491:E491"/>
    <mergeCell ref="F491:K491"/>
    <mergeCell ref="L491:N491"/>
    <mergeCell ref="O491:Q491"/>
    <mergeCell ref="R491:T491"/>
    <mergeCell ref="U491:W491"/>
    <mergeCell ref="BT489:CE489"/>
    <mergeCell ref="AQ488:AS488"/>
    <mergeCell ref="X487:AM487"/>
    <mergeCell ref="AN487:AP487"/>
    <mergeCell ref="AQ487:AS487"/>
    <mergeCell ref="BK487:BM487"/>
    <mergeCell ref="BN487:BS487"/>
    <mergeCell ref="L488:N488"/>
    <mergeCell ref="O488:Q488"/>
    <mergeCell ref="R488:T488"/>
    <mergeCell ref="U488:W488"/>
    <mergeCell ref="X488:AM488"/>
    <mergeCell ref="AN488:AP488"/>
    <mergeCell ref="BT488:CE488"/>
    <mergeCell ref="A489:E489"/>
    <mergeCell ref="F489:K489"/>
    <mergeCell ref="L489:N489"/>
    <mergeCell ref="O489:Q489"/>
    <mergeCell ref="R489:T489"/>
    <mergeCell ref="U489:W489"/>
    <mergeCell ref="BT487:CE487"/>
    <mergeCell ref="A488:E488"/>
    <mergeCell ref="F488:K488"/>
    <mergeCell ref="BK489:BM489"/>
    <mergeCell ref="BN489:BS489"/>
    <mergeCell ref="BK492:BM492"/>
    <mergeCell ref="BN492:BS492"/>
    <mergeCell ref="BK490:BM490"/>
    <mergeCell ref="BN490:BS490"/>
    <mergeCell ref="AT492:AV492"/>
    <mergeCell ref="AW492:BJ492"/>
    <mergeCell ref="X490:AM490"/>
    <mergeCell ref="AN490:AP490"/>
    <mergeCell ref="AQ490:AS490"/>
    <mergeCell ref="X489:AM489"/>
    <mergeCell ref="AN489:AP489"/>
    <mergeCell ref="AQ489:AS489"/>
    <mergeCell ref="A490:E490"/>
    <mergeCell ref="F490:K490"/>
    <mergeCell ref="L490:N490"/>
    <mergeCell ref="O490:Q490"/>
    <mergeCell ref="R490:T490"/>
    <mergeCell ref="U490:W490"/>
    <mergeCell ref="BT494:CE494"/>
    <mergeCell ref="A495:E495"/>
    <mergeCell ref="F495:K495"/>
    <mergeCell ref="L495:N495"/>
    <mergeCell ref="O495:Q495"/>
    <mergeCell ref="R495:T495"/>
    <mergeCell ref="U495:W495"/>
    <mergeCell ref="BT493:CE493"/>
    <mergeCell ref="AQ492:AS492"/>
    <mergeCell ref="X491:AM491"/>
    <mergeCell ref="AN491:AP491"/>
    <mergeCell ref="AQ491:AS491"/>
    <mergeCell ref="BK491:BM491"/>
    <mergeCell ref="BN491:BS491"/>
    <mergeCell ref="L492:N492"/>
    <mergeCell ref="O492:Q492"/>
    <mergeCell ref="R492:T492"/>
    <mergeCell ref="U492:W492"/>
    <mergeCell ref="X492:AM492"/>
    <mergeCell ref="AN492:AP492"/>
    <mergeCell ref="BT492:CE492"/>
    <mergeCell ref="AT491:AV491"/>
    <mergeCell ref="AW491:BJ491"/>
    <mergeCell ref="A493:E493"/>
    <mergeCell ref="F493:K493"/>
    <mergeCell ref="L493:N493"/>
    <mergeCell ref="O493:Q493"/>
    <mergeCell ref="R493:T493"/>
    <mergeCell ref="U493:W493"/>
    <mergeCell ref="BT491:CE491"/>
    <mergeCell ref="A492:E492"/>
    <mergeCell ref="F492:K492"/>
    <mergeCell ref="A496:E496"/>
    <mergeCell ref="F496:K496"/>
    <mergeCell ref="BK493:BM493"/>
    <mergeCell ref="BN493:BS493"/>
    <mergeCell ref="AT493:AV493"/>
    <mergeCell ref="AW493:BJ493"/>
    <mergeCell ref="BK496:BM496"/>
    <mergeCell ref="BN496:BS496"/>
    <mergeCell ref="BK494:BM494"/>
    <mergeCell ref="BN494:BS494"/>
    <mergeCell ref="AT494:AV494"/>
    <mergeCell ref="AW494:BJ494"/>
    <mergeCell ref="X494:AM494"/>
    <mergeCell ref="AN494:AP494"/>
    <mergeCell ref="AQ494:AS494"/>
    <mergeCell ref="X493:AM493"/>
    <mergeCell ref="AN493:AP493"/>
    <mergeCell ref="AQ493:AS493"/>
    <mergeCell ref="A494:E494"/>
    <mergeCell ref="F494:K494"/>
    <mergeCell ref="L494:N494"/>
    <mergeCell ref="O494:Q494"/>
    <mergeCell ref="R494:T494"/>
    <mergeCell ref="U494:W494"/>
    <mergeCell ref="BT497:CE497"/>
    <mergeCell ref="AQ496:AS496"/>
    <mergeCell ref="X495:AM495"/>
    <mergeCell ref="AN495:AP495"/>
    <mergeCell ref="AQ495:AS495"/>
    <mergeCell ref="BK495:BM495"/>
    <mergeCell ref="BN495:BS495"/>
    <mergeCell ref="L496:N496"/>
    <mergeCell ref="O496:Q496"/>
    <mergeCell ref="R496:T496"/>
    <mergeCell ref="U496:W496"/>
    <mergeCell ref="X496:AM496"/>
    <mergeCell ref="AN496:AP496"/>
    <mergeCell ref="BT496:CE496"/>
    <mergeCell ref="AT495:AV495"/>
    <mergeCell ref="AW495:BJ495"/>
    <mergeCell ref="AT496:AV496"/>
    <mergeCell ref="AW496:BJ496"/>
    <mergeCell ref="BT495:CE495"/>
    <mergeCell ref="A497:E497"/>
    <mergeCell ref="F497:K497"/>
    <mergeCell ref="L497:N497"/>
    <mergeCell ref="O497:Q497"/>
    <mergeCell ref="R497:T497"/>
    <mergeCell ref="U497:W497"/>
    <mergeCell ref="BT499:CE499"/>
    <mergeCell ref="A500:E500"/>
    <mergeCell ref="F500:K500"/>
    <mergeCell ref="BK497:BM497"/>
    <mergeCell ref="BN497:BS497"/>
    <mergeCell ref="AT497:AV497"/>
    <mergeCell ref="AW497:BJ497"/>
    <mergeCell ref="BK500:BM500"/>
    <mergeCell ref="BN500:BS500"/>
    <mergeCell ref="BK498:BM498"/>
    <mergeCell ref="BN498:BS498"/>
    <mergeCell ref="AT499:AV499"/>
    <mergeCell ref="AW499:BJ499"/>
    <mergeCell ref="X498:AM498"/>
    <mergeCell ref="AN498:AP498"/>
    <mergeCell ref="AQ498:AS498"/>
    <mergeCell ref="X497:AM497"/>
    <mergeCell ref="AN497:AP497"/>
    <mergeCell ref="AQ497:AS497"/>
    <mergeCell ref="A498:E498"/>
    <mergeCell ref="F498:K498"/>
    <mergeCell ref="L498:N498"/>
    <mergeCell ref="O498:Q498"/>
    <mergeCell ref="R498:T498"/>
    <mergeCell ref="U498:W498"/>
    <mergeCell ref="BT498:CE498"/>
    <mergeCell ref="BT502:CE502"/>
    <mergeCell ref="A503:E503"/>
    <mergeCell ref="F503:K503"/>
    <mergeCell ref="L503:N503"/>
    <mergeCell ref="O503:Q503"/>
    <mergeCell ref="R503:T503"/>
    <mergeCell ref="U503:W503"/>
    <mergeCell ref="A499:E499"/>
    <mergeCell ref="F499:K499"/>
    <mergeCell ref="L499:N499"/>
    <mergeCell ref="O499:Q499"/>
    <mergeCell ref="R499:T499"/>
    <mergeCell ref="U499:W499"/>
    <mergeCell ref="BT501:CE501"/>
    <mergeCell ref="AQ500:AS500"/>
    <mergeCell ref="X499:AM499"/>
    <mergeCell ref="AN499:AP499"/>
    <mergeCell ref="AQ499:AS499"/>
    <mergeCell ref="BK499:BM499"/>
    <mergeCell ref="BN499:BS499"/>
    <mergeCell ref="L500:N500"/>
    <mergeCell ref="O500:Q500"/>
    <mergeCell ref="R500:T500"/>
    <mergeCell ref="U500:W500"/>
    <mergeCell ref="X500:AM500"/>
    <mergeCell ref="AN500:AP500"/>
    <mergeCell ref="BT500:CE500"/>
    <mergeCell ref="A501:E501"/>
    <mergeCell ref="F501:K501"/>
    <mergeCell ref="L501:N501"/>
    <mergeCell ref="O501:Q501"/>
    <mergeCell ref="R501:T501"/>
    <mergeCell ref="BK501:BM501"/>
    <mergeCell ref="BN501:BS501"/>
    <mergeCell ref="AT501:AV501"/>
    <mergeCell ref="AW501:BJ501"/>
    <mergeCell ref="BK504:BM504"/>
    <mergeCell ref="BN504:BS504"/>
    <mergeCell ref="BK502:BM502"/>
    <mergeCell ref="BN502:BS502"/>
    <mergeCell ref="AT504:AV504"/>
    <mergeCell ref="AW504:BJ504"/>
    <mergeCell ref="X502:AM502"/>
    <mergeCell ref="AN502:AP502"/>
    <mergeCell ref="AQ502:AS502"/>
    <mergeCell ref="X501:AM501"/>
    <mergeCell ref="AN501:AP501"/>
    <mergeCell ref="AQ501:AS501"/>
    <mergeCell ref="A502:E502"/>
    <mergeCell ref="F502:K502"/>
    <mergeCell ref="L502:N502"/>
    <mergeCell ref="O502:Q502"/>
    <mergeCell ref="R502:T502"/>
    <mergeCell ref="U502:W502"/>
    <mergeCell ref="U501:W501"/>
    <mergeCell ref="BT506:CE506"/>
    <mergeCell ref="A507:E507"/>
    <mergeCell ref="F507:K507"/>
    <mergeCell ref="L507:N507"/>
    <mergeCell ref="O507:Q507"/>
    <mergeCell ref="R507:T507"/>
    <mergeCell ref="U507:W507"/>
    <mergeCell ref="BT505:CE505"/>
    <mergeCell ref="AQ504:AS504"/>
    <mergeCell ref="X503:AM503"/>
    <mergeCell ref="AN503:AP503"/>
    <mergeCell ref="AQ503:AS503"/>
    <mergeCell ref="BK503:BM503"/>
    <mergeCell ref="BN503:BS503"/>
    <mergeCell ref="L504:N504"/>
    <mergeCell ref="O504:Q504"/>
    <mergeCell ref="R504:T504"/>
    <mergeCell ref="U504:W504"/>
    <mergeCell ref="X504:AM504"/>
    <mergeCell ref="AN504:AP504"/>
    <mergeCell ref="BT504:CE504"/>
    <mergeCell ref="A505:E505"/>
    <mergeCell ref="F505:K505"/>
    <mergeCell ref="L505:N505"/>
    <mergeCell ref="O505:Q505"/>
    <mergeCell ref="R505:T505"/>
    <mergeCell ref="U505:W505"/>
    <mergeCell ref="BT503:CE503"/>
    <mergeCell ref="A504:E504"/>
    <mergeCell ref="F504:K504"/>
    <mergeCell ref="BK505:BM505"/>
    <mergeCell ref="BN505:BS505"/>
    <mergeCell ref="BK508:BM508"/>
    <mergeCell ref="BN508:BS508"/>
    <mergeCell ref="BK506:BM506"/>
    <mergeCell ref="BN506:BS506"/>
    <mergeCell ref="AT506:AV506"/>
    <mergeCell ref="AW506:BJ506"/>
    <mergeCell ref="X506:AM506"/>
    <mergeCell ref="AN506:AP506"/>
    <mergeCell ref="AQ506:AS506"/>
    <mergeCell ref="X505:AM505"/>
    <mergeCell ref="AN505:AP505"/>
    <mergeCell ref="AQ505:AS505"/>
    <mergeCell ref="A506:E506"/>
    <mergeCell ref="F506:K506"/>
    <mergeCell ref="L506:N506"/>
    <mergeCell ref="O506:Q506"/>
    <mergeCell ref="R506:T506"/>
    <mergeCell ref="U506:W506"/>
    <mergeCell ref="BT510:CE510"/>
    <mergeCell ref="A511:E511"/>
    <mergeCell ref="F511:K511"/>
    <mergeCell ref="L511:N511"/>
    <mergeCell ref="O511:Q511"/>
    <mergeCell ref="R511:T511"/>
    <mergeCell ref="U511:W511"/>
    <mergeCell ref="BT509:CE509"/>
    <mergeCell ref="AQ508:AS508"/>
    <mergeCell ref="X507:AM507"/>
    <mergeCell ref="AN507:AP507"/>
    <mergeCell ref="AQ507:AS507"/>
    <mergeCell ref="BK507:BM507"/>
    <mergeCell ref="BN507:BS507"/>
    <mergeCell ref="L508:N508"/>
    <mergeCell ref="O508:Q508"/>
    <mergeCell ref="R508:T508"/>
    <mergeCell ref="U508:W508"/>
    <mergeCell ref="X508:AM508"/>
    <mergeCell ref="AN508:AP508"/>
    <mergeCell ref="BT508:CE508"/>
    <mergeCell ref="A509:E509"/>
    <mergeCell ref="F509:K509"/>
    <mergeCell ref="L509:N509"/>
    <mergeCell ref="O509:Q509"/>
    <mergeCell ref="R509:T509"/>
    <mergeCell ref="U509:W509"/>
    <mergeCell ref="BT507:CE507"/>
    <mergeCell ref="A508:E508"/>
    <mergeCell ref="F508:K508"/>
    <mergeCell ref="BK509:BM509"/>
    <mergeCell ref="BN509:BS509"/>
    <mergeCell ref="BK510:BM510"/>
    <mergeCell ref="BN510:BS510"/>
    <mergeCell ref="AT511:AV511"/>
    <mergeCell ref="AW511:BJ511"/>
    <mergeCell ref="X510:AM510"/>
    <mergeCell ref="AN510:AP510"/>
    <mergeCell ref="AQ510:AS510"/>
    <mergeCell ref="X509:AM509"/>
    <mergeCell ref="AN509:AP509"/>
    <mergeCell ref="AQ509:AS509"/>
    <mergeCell ref="A510:E510"/>
    <mergeCell ref="F510:K510"/>
    <mergeCell ref="L510:N510"/>
    <mergeCell ref="O510:Q510"/>
    <mergeCell ref="R510:T510"/>
    <mergeCell ref="U510:W510"/>
    <mergeCell ref="AQ512:AS512"/>
    <mergeCell ref="X511:AM511"/>
    <mergeCell ref="AN511:AP511"/>
    <mergeCell ref="AQ511:AS511"/>
    <mergeCell ref="BK511:BM511"/>
    <mergeCell ref="BN511:BS511"/>
    <mergeCell ref="L512:N512"/>
    <mergeCell ref="O512:Q512"/>
    <mergeCell ref="R512:T512"/>
    <mergeCell ref="U512:W512"/>
    <mergeCell ref="X512:AM512"/>
    <mergeCell ref="AN512:AP512"/>
    <mergeCell ref="BN513:BS513"/>
    <mergeCell ref="AT513:AV513"/>
    <mergeCell ref="AW513:BJ513"/>
    <mergeCell ref="BK516:BM516"/>
    <mergeCell ref="BN516:BS516"/>
    <mergeCell ref="BK514:BM514"/>
    <mergeCell ref="BN514:BS514"/>
    <mergeCell ref="BT514:CE514"/>
    <mergeCell ref="A515:E515"/>
    <mergeCell ref="F515:K515"/>
    <mergeCell ref="L515:N515"/>
    <mergeCell ref="O515:Q515"/>
    <mergeCell ref="R515:T515"/>
    <mergeCell ref="U515:W515"/>
    <mergeCell ref="BT513:CE513"/>
    <mergeCell ref="BK512:BM512"/>
    <mergeCell ref="BN512:BS512"/>
    <mergeCell ref="BT512:CE512"/>
    <mergeCell ref="BT511:CE511"/>
    <mergeCell ref="A512:E512"/>
    <mergeCell ref="F512:K512"/>
    <mergeCell ref="AN517:AP517"/>
    <mergeCell ref="AQ517:AS517"/>
    <mergeCell ref="BK517:BM517"/>
    <mergeCell ref="BN517:BS517"/>
    <mergeCell ref="AT517:AV517"/>
    <mergeCell ref="AW517:BJ517"/>
    <mergeCell ref="X514:AM514"/>
    <mergeCell ref="AN514:AP514"/>
    <mergeCell ref="AQ514:AS514"/>
    <mergeCell ref="X513:AM513"/>
    <mergeCell ref="AN513:AP513"/>
    <mergeCell ref="AQ513:AS513"/>
    <mergeCell ref="A514:E514"/>
    <mergeCell ref="F514:K514"/>
    <mergeCell ref="L514:N514"/>
    <mergeCell ref="O514:Q514"/>
    <mergeCell ref="R514:T514"/>
    <mergeCell ref="U514:W514"/>
    <mergeCell ref="BT517:CE517"/>
    <mergeCell ref="BT516:CE516"/>
    <mergeCell ref="A513:E513"/>
    <mergeCell ref="F513:K513"/>
    <mergeCell ref="L513:N513"/>
    <mergeCell ref="O513:Q513"/>
    <mergeCell ref="R513:T513"/>
    <mergeCell ref="U513:W513"/>
    <mergeCell ref="BT515:CE515"/>
    <mergeCell ref="A516:E516"/>
    <mergeCell ref="BK513:BM513"/>
    <mergeCell ref="A518:E518"/>
    <mergeCell ref="F518:K518"/>
    <mergeCell ref="L518:N518"/>
    <mergeCell ref="O518:Q518"/>
    <mergeCell ref="R518:T518"/>
    <mergeCell ref="U518:W518"/>
    <mergeCell ref="BT518:CE518"/>
    <mergeCell ref="X518:AM518"/>
    <mergeCell ref="AN518:AP518"/>
    <mergeCell ref="AQ518:AS518"/>
    <mergeCell ref="BK518:BM518"/>
    <mergeCell ref="BN518:BS518"/>
    <mergeCell ref="X517:AM517"/>
    <mergeCell ref="AQ516:AS516"/>
    <mergeCell ref="X515:AM515"/>
    <mergeCell ref="AN515:AP515"/>
    <mergeCell ref="AQ515:AS515"/>
    <mergeCell ref="BK515:BM515"/>
    <mergeCell ref="BN515:BS515"/>
    <mergeCell ref="L516:N516"/>
    <mergeCell ref="O516:Q516"/>
    <mergeCell ref="R516:T516"/>
    <mergeCell ref="U516:W516"/>
    <mergeCell ref="X516:AM516"/>
    <mergeCell ref="AN516:AP516"/>
    <mergeCell ref="A517:E517"/>
    <mergeCell ref="F517:K517"/>
    <mergeCell ref="L517:N517"/>
    <mergeCell ref="O517:Q517"/>
    <mergeCell ref="R517:T517"/>
    <mergeCell ref="U517:W517"/>
    <mergeCell ref="F516:K516"/>
  </mergeCells>
  <phoneticPr fontId="2"/>
  <conditionalFormatting sqref="A10:A294">
    <cfRule type="cellIs" dxfId="139" priority="269" stopIfTrue="1" operator="equal">
      <formula>"Ⅲ"</formula>
    </cfRule>
    <cfRule type="cellIs" dxfId="138" priority="270" stopIfTrue="1" operator="equal">
      <formula>"Ⅱ"</formula>
    </cfRule>
  </conditionalFormatting>
  <conditionalFormatting sqref="A295:F518">
    <cfRule type="cellIs" dxfId="137" priority="329" stopIfTrue="1" operator="equal">
      <formula>"Ⅲ"</formula>
    </cfRule>
    <cfRule type="cellIs" dxfId="136" priority="330" stopIfTrue="1" operator="equal">
      <formula>"Ⅱ"</formula>
    </cfRule>
  </conditionalFormatting>
  <conditionalFormatting sqref="F10:F294">
    <cfRule type="cellIs" dxfId="135" priority="237" stopIfTrue="1" operator="equal">
      <formula>"Ⅲ"</formula>
    </cfRule>
    <cfRule type="cellIs" dxfId="134" priority="238" stopIfTrue="1" operator="equal">
      <formula>"Ⅱ"</formula>
    </cfRule>
  </conditionalFormatting>
  <conditionalFormatting sqref="L10:L95 O10:O96">
    <cfRule type="cellIs" dxfId="133" priority="277" stopIfTrue="1" operator="equal">
      <formula>"Ⅲ"</formula>
    </cfRule>
    <cfRule type="cellIs" dxfId="132" priority="278" stopIfTrue="1" operator="equal">
      <formula>"Ⅱ"</formula>
    </cfRule>
  </conditionalFormatting>
  <conditionalFormatting sqref="L96:N114">
    <cfRule type="cellIs" dxfId="131" priority="305" stopIfTrue="1" operator="equal">
      <formula>"Ⅲ"</formula>
    </cfRule>
    <cfRule type="cellIs" dxfId="130" priority="306" stopIfTrue="1" operator="equal">
      <formula>"Ⅱ"</formula>
    </cfRule>
  </conditionalFormatting>
  <conditionalFormatting sqref="L136:O161">
    <cfRule type="cellIs" dxfId="129" priority="273" stopIfTrue="1" operator="equal">
      <formula>"Ⅲ"</formula>
    </cfRule>
    <cfRule type="cellIs" dxfId="128" priority="274" stopIfTrue="1" operator="equal">
      <formula>"Ⅱ"</formula>
    </cfRule>
  </conditionalFormatting>
  <conditionalFormatting sqref="L196:O294">
    <cfRule type="cellIs" dxfId="127" priority="331" stopIfTrue="1" operator="equal">
      <formula>"Ⅲ"</formula>
    </cfRule>
    <cfRule type="cellIs" dxfId="126" priority="332" stopIfTrue="1" operator="equal">
      <formula>"Ⅱ"</formula>
    </cfRule>
  </conditionalFormatting>
  <conditionalFormatting sqref="L135:Q135">
    <cfRule type="cellIs" dxfId="125" priority="287" stopIfTrue="1" operator="equal">
      <formula>"Ⅲ"</formula>
    </cfRule>
    <cfRule type="cellIs" dxfId="124" priority="288" stopIfTrue="1" operator="equal">
      <formula>"Ⅱ"</formula>
    </cfRule>
  </conditionalFormatting>
  <conditionalFormatting sqref="L162:Q195">
    <cfRule type="cellIs" dxfId="123" priority="267" stopIfTrue="1" operator="equal">
      <formula>"Ⅲ"</formula>
    </cfRule>
    <cfRule type="cellIs" dxfId="122" priority="268" stopIfTrue="1" operator="equal">
      <formula>"Ⅱ"</formula>
    </cfRule>
  </conditionalFormatting>
  <conditionalFormatting sqref="L295:Q313">
    <cfRule type="cellIs" dxfId="121" priority="263" stopIfTrue="1" operator="equal">
      <formula>"Ⅲ"</formula>
    </cfRule>
    <cfRule type="cellIs" dxfId="120" priority="264" stopIfTrue="1" operator="equal">
      <formula>"Ⅱ"</formula>
    </cfRule>
  </conditionalFormatting>
  <conditionalFormatting sqref="L314:W518">
    <cfRule type="cellIs" dxfId="119" priority="411" stopIfTrue="1" operator="equal">
      <formula>"Ⅲ"</formula>
    </cfRule>
    <cfRule type="cellIs" dxfId="118" priority="412" stopIfTrue="1" operator="equal">
      <formula>"Ⅱ"</formula>
    </cfRule>
  </conditionalFormatting>
  <conditionalFormatting sqref="O98:O114">
    <cfRule type="cellIs" dxfId="117" priority="303" stopIfTrue="1" operator="equal">
      <formula>"Ⅲ"</formula>
    </cfRule>
    <cfRule type="cellIs" dxfId="116" priority="304" stopIfTrue="1" operator="equal">
      <formula>"Ⅱ"</formula>
    </cfRule>
  </conditionalFormatting>
  <conditionalFormatting sqref="P10:Q12 M95:N95 P196:Q207 B256:E294">
    <cfRule type="cellIs" dxfId="115" priority="381" stopIfTrue="1" operator="equal">
      <formula>"Ⅲ"</formula>
    </cfRule>
    <cfRule type="cellIs" dxfId="114" priority="382" stopIfTrue="1" operator="equal">
      <formula>"Ⅱ"</formula>
    </cfRule>
  </conditionalFormatting>
  <conditionalFormatting sqref="P89:Q89 P92:Q92 O97:Q97 P100:Q100 P104:Q104 P107:Q107 P111:Q111 L115:O134 P116:Q116 P120:Q120 P123:Q123 P127:Q127 P130:Q130 P134:Q134 P139:Q139 P143:Q143 P147:Q147 P151:Q151 P154:Q154 P158:Q158 P161:Q161">
    <cfRule type="cellIs" dxfId="113" priority="369" stopIfTrue="1" operator="equal">
      <formula>"Ⅲ"</formula>
    </cfRule>
    <cfRule type="cellIs" dxfId="112" priority="370" stopIfTrue="1" operator="equal">
      <formula>"Ⅱ"</formula>
    </cfRule>
  </conditionalFormatting>
  <conditionalFormatting sqref="R10:W313">
    <cfRule type="cellIs" dxfId="111" priority="387" stopIfTrue="1" operator="equal">
      <formula>"Ⅲ"</formula>
    </cfRule>
    <cfRule type="cellIs" dxfId="110" priority="388" stopIfTrue="1" operator="equal">
      <formula>"Ⅱ"</formula>
    </cfRule>
  </conditionalFormatting>
  <conditionalFormatting sqref="AN10:AS518">
    <cfRule type="cellIs" dxfId="109" priority="1" stopIfTrue="1" operator="equal">
      <formula>"Ⅲ"</formula>
    </cfRule>
    <cfRule type="cellIs" dxfId="108" priority="2" stopIfTrue="1" operator="equal">
      <formula>"Ⅱ"</formula>
    </cfRule>
  </conditionalFormatting>
  <dataValidations count="3">
    <dataValidation type="list" allowBlank="1" showInputMessage="1" showErrorMessage="1" sqref="AQ26:AS29 V10:W21 AQ10:AS21 S10:T21 AN43:AP518 AQ30:AQ68 AQ22:AQ25 AN10:AP41 AN42 AQ485:AQ510 AQ77:AQ102 AQ111:AQ136 AQ145:AQ170 AQ179:AQ204 AQ213:AQ238 AQ247:AQ272 AQ281:AQ306 AQ315:AQ340 AQ349:AQ374 AQ383:AQ408 AQ417:AQ442 AQ451:AQ476 BK10:BM518 U10:U518 R10:R518" xr:uid="{00000000-0002-0000-0B00-000000000000}">
      <formula1>"Ⅰ,Ⅱ,Ⅲ"</formula1>
    </dataValidation>
    <dataValidation type="list" allowBlank="1" showInputMessage="1" showErrorMessage="1" sqref="AQ69:AQ76 AQ103:AQ110 AQ137:AQ144 AQ171:AQ178 AQ205:AQ212 AQ239:AQ246 AQ273:AQ280 AQ307:AQ314 AQ341:AQ348 AQ375:AQ382 AQ409:AQ416 AQ443:AQ450 AQ477:AQ484 AQ511:AQ518" xr:uid="{00000000-0002-0000-0B00-000001000000}">
      <formula1>"－,○"</formula1>
    </dataValidation>
    <dataValidation type="list" allowBlank="1" showInputMessage="1" showErrorMessage="1" sqref="AT10:AV518" xr:uid="{00000000-0002-0000-0B00-000002000000}">
      <formula1>"　　 ,〇"</formula1>
    </dataValidation>
  </dataValidations>
  <printOptions gridLines="1"/>
  <pageMargins left="0.78740157480314965" right="0.47244094488188981" top="0.78740157480314965" bottom="0.78740157480314965" header="0.51181102362204722" footer="0.51181102362204722"/>
  <pageSetup paperSize="8" scale="94" orientation="landscape" horizontalDpi="1200" verticalDpi="1200" r:id="rId1"/>
  <headerFooter alignWithMargins="0">
    <oddHeader>&amp;Lトンネルカルテ様式－９</oddHeader>
  </headerFooter>
  <rowBreaks count="1" manualBreakCount="1">
    <brk id="43" max="8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HT150"/>
  <sheetViews>
    <sheetView view="pageBreakPreview" topLeftCell="C1" zoomScale="85" zoomScaleNormal="100" zoomScaleSheetLayoutView="85" workbookViewId="0">
      <selection activeCell="BM2" sqref="BM2:BX2"/>
    </sheetView>
  </sheetViews>
  <sheetFormatPr defaultColWidth="2.6640625" defaultRowHeight="13.2" x14ac:dyDescent="0.2"/>
  <cols>
    <col min="1" max="16384" width="2.6640625" style="13"/>
  </cols>
  <sheetData>
    <row r="1" spans="1:77" s="66" customFormat="1" ht="24" customHeight="1" x14ac:dyDescent="0.2">
      <c r="A1" s="503"/>
      <c r="B1" s="503"/>
      <c r="C1" s="503"/>
      <c r="D1" s="503"/>
      <c r="E1" s="503"/>
      <c r="F1" s="503"/>
      <c r="G1" s="503"/>
      <c r="H1" s="504"/>
      <c r="I1" s="504"/>
      <c r="J1" s="504"/>
      <c r="K1" s="504"/>
      <c r="L1" s="504"/>
      <c r="M1" s="504"/>
      <c r="N1" s="504"/>
      <c r="O1" s="504"/>
      <c r="P1" s="504"/>
      <c r="Q1" s="504"/>
      <c r="R1" s="504"/>
      <c r="S1" s="504"/>
      <c r="T1" s="504"/>
      <c r="U1" s="504"/>
      <c r="V1" s="504"/>
      <c r="W1" s="504"/>
      <c r="X1" s="504"/>
      <c r="Y1" s="504"/>
      <c r="Z1" s="504"/>
      <c r="AA1" s="1785" t="s">
        <v>1039</v>
      </c>
      <c r="AB1" s="1785"/>
      <c r="AC1" s="1785"/>
      <c r="AD1" s="1785"/>
      <c r="AE1" s="1785"/>
      <c r="AF1" s="1785"/>
      <c r="AG1" s="1785"/>
      <c r="AH1" s="1785"/>
      <c r="AI1" s="1785"/>
      <c r="AJ1" s="1785"/>
      <c r="AK1" s="1785"/>
      <c r="AL1" s="1785"/>
      <c r="AM1" s="1785"/>
      <c r="AN1" s="505" t="s">
        <v>964</v>
      </c>
      <c r="AO1" s="505"/>
      <c r="AP1" s="1786">
        <v>1</v>
      </c>
      <c r="AQ1" s="1786"/>
      <c r="AR1" s="505" t="s">
        <v>965</v>
      </c>
      <c r="AS1" s="1786"/>
      <c r="AT1" s="1786"/>
      <c r="AU1" s="505" t="s">
        <v>966</v>
      </c>
      <c r="AV1" s="504" t="s">
        <v>613</v>
      </c>
      <c r="AW1" s="504"/>
      <c r="AX1" s="504"/>
      <c r="AY1" s="504"/>
      <c r="AZ1" s="504"/>
      <c r="BA1" s="504"/>
      <c r="BB1" s="505"/>
      <c r="BC1" s="505"/>
      <c r="BD1" s="505"/>
      <c r="BE1" s="505"/>
      <c r="BF1" s="505"/>
      <c r="BG1" s="1786"/>
      <c r="BH1" s="1786"/>
      <c r="BI1" s="505"/>
      <c r="BJ1" s="1786"/>
      <c r="BK1" s="1786"/>
      <c r="BL1" s="1786"/>
      <c r="BM1" s="1790" t="str">
        <f>IF(台帳ｼｰﾄ!$C$5="","",+台帳ｼｰﾄ!$C$5)</f>
        <v/>
      </c>
      <c r="BN1" s="1790"/>
      <c r="BO1" s="1790"/>
      <c r="BP1" s="1790"/>
      <c r="BQ1" s="1790"/>
      <c r="BR1" s="1790"/>
      <c r="BS1" s="1790"/>
      <c r="BT1" s="1790"/>
      <c r="BU1" s="1790"/>
      <c r="BV1" s="1790"/>
      <c r="BW1" s="1790"/>
      <c r="BX1" s="1790"/>
    </row>
    <row r="2" spans="1:77" ht="30" customHeight="1" x14ac:dyDescent="0.2">
      <c r="A2" s="1442" t="s">
        <v>94</v>
      </c>
      <c r="B2" s="1443"/>
      <c r="C2" s="1443"/>
      <c r="D2" s="1443"/>
      <c r="E2" s="1443"/>
      <c r="F2" s="1443"/>
      <c r="G2" s="1444"/>
      <c r="H2" s="1687" t="str">
        <f>IF(台帳ｼｰﾄ!$C$7="","",台帳ｼｰﾄ!$C$7)</f>
        <v/>
      </c>
      <c r="I2" s="1791"/>
      <c r="J2" s="1791"/>
      <c r="K2" s="1791"/>
      <c r="L2" s="1791"/>
      <c r="M2" s="1791"/>
      <c r="N2" s="1791"/>
      <c r="O2" s="1791"/>
      <c r="P2" s="1791"/>
      <c r="Q2" s="1791"/>
      <c r="R2" s="1791"/>
      <c r="S2" s="1792"/>
      <c r="T2" s="1442" t="s">
        <v>97</v>
      </c>
      <c r="U2" s="1443"/>
      <c r="V2" s="1443"/>
      <c r="W2" s="1443"/>
      <c r="X2" s="1443"/>
      <c r="Y2" s="1443"/>
      <c r="Z2" s="1444"/>
      <c r="AA2" s="1116" t="str">
        <f>IF(台帳ｼｰﾄ!$C$12="","",台帳ｼｰﾄ!$C$12&amp;" ｍ")</f>
        <v/>
      </c>
      <c r="AB2" s="1117"/>
      <c r="AC2" s="1117"/>
      <c r="AD2" s="1117"/>
      <c r="AE2" s="1117"/>
      <c r="AF2" s="1117"/>
      <c r="AG2" s="1117"/>
      <c r="AH2" s="1117"/>
      <c r="AI2" s="1117"/>
      <c r="AJ2" s="1117"/>
      <c r="AK2" s="1117"/>
      <c r="AL2" s="1118"/>
      <c r="AM2" s="1442" t="s">
        <v>521</v>
      </c>
      <c r="AN2" s="1443"/>
      <c r="AO2" s="1443"/>
      <c r="AP2" s="1443"/>
      <c r="AQ2" s="1443"/>
      <c r="AR2" s="1443"/>
      <c r="AS2" s="1444"/>
      <c r="AT2" s="1116" t="str">
        <f>IF(台帳ｼｰﾄ!$C$13="","",台帳ｼｰﾄ!$C$13)</f>
        <v/>
      </c>
      <c r="AU2" s="1117"/>
      <c r="AV2" s="1117"/>
      <c r="AW2" s="1117"/>
      <c r="AX2" s="1117"/>
      <c r="AY2" s="1117"/>
      <c r="AZ2" s="1117"/>
      <c r="BA2" s="1117"/>
      <c r="BB2" s="1117"/>
      <c r="BC2" s="1117"/>
      <c r="BD2" s="1117"/>
      <c r="BE2" s="1118"/>
      <c r="BF2" s="1761" t="s">
        <v>581</v>
      </c>
      <c r="BG2" s="1762"/>
      <c r="BH2" s="1762"/>
      <c r="BI2" s="1762"/>
      <c r="BJ2" s="1762"/>
      <c r="BK2" s="1762"/>
      <c r="BL2" s="1763"/>
      <c r="BM2" s="1782" t="str">
        <f>IF(台帳ｼｰﾄ!$H$42="","",台帳ｼｰﾄ!$H$42)</f>
        <v/>
      </c>
      <c r="BN2" s="1783"/>
      <c r="BO2" s="1783"/>
      <c r="BP2" s="1783"/>
      <c r="BQ2" s="1783"/>
      <c r="BR2" s="1783"/>
      <c r="BS2" s="1783"/>
      <c r="BT2" s="1783"/>
      <c r="BU2" s="1783"/>
      <c r="BV2" s="1783"/>
      <c r="BW2" s="1783"/>
      <c r="BX2" s="1784"/>
      <c r="BY2" s="61"/>
    </row>
    <row r="3" spans="1:77" ht="30" customHeight="1" x14ac:dyDescent="0.2">
      <c r="A3" s="1767" t="s">
        <v>580</v>
      </c>
      <c r="B3" s="1768"/>
      <c r="C3" s="1768"/>
      <c r="D3" s="1768"/>
      <c r="E3" s="1768"/>
      <c r="F3" s="1768"/>
      <c r="G3" s="1769"/>
      <c r="H3" s="1729" t="s">
        <v>1204</v>
      </c>
      <c r="I3" s="1730"/>
      <c r="J3" s="1731"/>
      <c r="K3" s="1116" t="str">
        <f>IF('(6)定期点検調書'!AW9="","",'(6)定期点検調書'!AW9)</f>
        <v/>
      </c>
      <c r="L3" s="1117"/>
      <c r="M3" s="1117"/>
      <c r="N3" s="1117"/>
      <c r="O3" s="1117"/>
      <c r="P3" s="1117"/>
      <c r="Q3" s="1117"/>
      <c r="R3" s="1117"/>
      <c r="S3" s="1117"/>
      <c r="T3" s="1117"/>
      <c r="U3" s="1117"/>
      <c r="V3" s="1117"/>
      <c r="W3" s="1117"/>
      <c r="X3" s="1117"/>
      <c r="Y3" s="1117"/>
      <c r="Z3" s="1732"/>
      <c r="AA3" s="1729" t="s">
        <v>1206</v>
      </c>
      <c r="AB3" s="1730"/>
      <c r="AC3" s="1731"/>
      <c r="AD3" s="1116" t="str">
        <f>IF('(6)定期点検調書'!BO9="","",'(6)定期点検調書'!BO9)</f>
        <v/>
      </c>
      <c r="AE3" s="1117"/>
      <c r="AF3" s="1117"/>
      <c r="AG3" s="1117"/>
      <c r="AH3" s="1117"/>
      <c r="AI3" s="1117"/>
      <c r="AJ3" s="1117"/>
      <c r="AK3" s="1117"/>
      <c r="AL3" s="1117"/>
      <c r="AM3" s="1117"/>
      <c r="AN3" s="1117"/>
      <c r="AO3" s="1117"/>
      <c r="AP3" s="1732"/>
      <c r="AQ3" s="1733" t="s">
        <v>1205</v>
      </c>
      <c r="AR3" s="1733"/>
      <c r="AS3" s="1733"/>
      <c r="AT3" s="1116" t="str">
        <f>IF('(6)定期点検調書'!CC9="","",'(6)定期点検調書'!CC9)</f>
        <v/>
      </c>
      <c r="AU3" s="1117"/>
      <c r="AV3" s="1117"/>
      <c r="AW3" s="1117"/>
      <c r="AX3" s="1117"/>
      <c r="AY3" s="1117"/>
      <c r="AZ3" s="1117"/>
      <c r="BA3" s="1117"/>
      <c r="BB3" s="1117"/>
      <c r="BC3" s="1117"/>
      <c r="BD3" s="1117"/>
      <c r="BE3" s="1118"/>
      <c r="BF3" s="1770" t="s">
        <v>985</v>
      </c>
      <c r="BG3" s="1771"/>
      <c r="BH3" s="1771"/>
      <c r="BI3" s="1771"/>
      <c r="BJ3" s="1771"/>
      <c r="BK3" s="1771"/>
      <c r="BL3" s="1772"/>
      <c r="BM3" s="1787" t="str">
        <f>IF('(6)定期点検調書'!BY8="","",'(6)定期点検調書'!BY8)</f>
        <v/>
      </c>
      <c r="BN3" s="1788"/>
      <c r="BO3" s="1788"/>
      <c r="BP3" s="1788"/>
      <c r="BQ3" s="1788"/>
      <c r="BR3" s="1788"/>
      <c r="BS3" s="1788"/>
      <c r="BT3" s="1788"/>
      <c r="BU3" s="1788"/>
      <c r="BV3" s="1788"/>
      <c r="BW3" s="1788"/>
      <c r="BX3" s="1789"/>
      <c r="BY3" s="61"/>
    </row>
    <row r="4" spans="1:77" ht="14.25" customHeight="1" x14ac:dyDescent="0.2">
      <c r="A4" s="262"/>
      <c r="B4" s="262"/>
      <c r="C4" s="262"/>
      <c r="D4" s="262"/>
      <c r="E4" s="262"/>
      <c r="F4" s="262"/>
      <c r="G4" s="262"/>
      <c r="H4" s="374"/>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375"/>
      <c r="AK4" s="375"/>
      <c r="AL4" s="375"/>
      <c r="AM4" s="375"/>
      <c r="AN4" s="375"/>
      <c r="AO4" s="375"/>
      <c r="AP4" s="375"/>
      <c r="AQ4" s="375"/>
      <c r="AR4" s="375"/>
      <c r="AS4" s="375"/>
      <c r="AT4" s="375"/>
      <c r="AU4" s="375"/>
      <c r="AV4" s="375"/>
      <c r="AW4" s="375"/>
      <c r="AX4" s="375"/>
      <c r="AY4" s="375"/>
      <c r="AZ4" s="375"/>
      <c r="BA4" s="375"/>
      <c r="BB4" s="375"/>
      <c r="BC4" s="375"/>
      <c r="BD4" s="375"/>
      <c r="BE4" s="375"/>
      <c r="BF4" s="138"/>
      <c r="BG4" s="138"/>
      <c r="BH4" s="138"/>
      <c r="BI4" s="138"/>
      <c r="BJ4" s="138"/>
      <c r="BK4" s="138"/>
      <c r="BL4" s="138"/>
      <c r="BM4" s="3"/>
      <c r="BN4" s="3"/>
      <c r="BO4" s="3"/>
      <c r="BP4" s="3"/>
      <c r="BQ4" s="3"/>
      <c r="BR4" s="3"/>
      <c r="BS4" s="3"/>
      <c r="BT4" s="3"/>
      <c r="BU4" s="3"/>
      <c r="BV4" s="3"/>
      <c r="BW4" s="3"/>
      <c r="BX4" s="3"/>
      <c r="BY4" s="61"/>
    </row>
    <row r="5" spans="1:77" ht="11.25" customHeight="1" x14ac:dyDescent="0.2">
      <c r="BY5" s="62"/>
    </row>
    <row r="6" spans="1:77" ht="15" customHeight="1" x14ac:dyDescent="0.2">
      <c r="A6" s="1749" t="s">
        <v>561</v>
      </c>
      <c r="B6" s="1750"/>
      <c r="C6" s="1755" t="s">
        <v>543</v>
      </c>
      <c r="D6" s="1756"/>
      <c r="E6" s="1756"/>
      <c r="F6" s="1756"/>
      <c r="G6" s="1756"/>
      <c r="H6" s="1756"/>
      <c r="I6" s="1757" t="s">
        <v>312</v>
      </c>
      <c r="J6" s="1757"/>
      <c r="K6" s="1757"/>
      <c r="L6" s="1757"/>
      <c r="M6" s="1757"/>
      <c r="N6" s="1758"/>
      <c r="O6" s="1759" t="s">
        <v>562</v>
      </c>
      <c r="P6" s="1759"/>
      <c r="Q6" s="1759"/>
      <c r="R6" s="1759"/>
      <c r="S6" s="1759"/>
      <c r="T6" s="1759"/>
      <c r="U6" s="1738" t="s">
        <v>85</v>
      </c>
      <c r="V6" s="1738"/>
      <c r="W6" s="1738"/>
      <c r="X6" s="1738"/>
      <c r="Y6" s="1738"/>
      <c r="Z6" s="1738"/>
      <c r="AA6" s="14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96"/>
    </row>
    <row r="7" spans="1:77" ht="15.75" customHeight="1" x14ac:dyDescent="0.2">
      <c r="A7" s="1751"/>
      <c r="B7" s="1752"/>
      <c r="C7" s="1739" t="s">
        <v>62</v>
      </c>
      <c r="D7" s="1740"/>
      <c r="E7" s="1737" t="s">
        <v>1048</v>
      </c>
      <c r="F7" s="1737"/>
      <c r="G7" s="1737"/>
      <c r="H7" s="1737"/>
      <c r="I7" s="1737"/>
      <c r="J7" s="1737"/>
      <c r="K7" s="1737"/>
      <c r="L7" s="1737"/>
      <c r="M7" s="1737" t="s">
        <v>1042</v>
      </c>
      <c r="N7" s="1737"/>
      <c r="O7" s="1737"/>
      <c r="P7" s="1737"/>
      <c r="Q7" s="95">
        <v>1</v>
      </c>
      <c r="R7" s="87"/>
      <c r="S7" s="87"/>
      <c r="T7" s="87"/>
      <c r="U7" s="95"/>
      <c r="V7" s="87"/>
      <c r="W7" s="87"/>
      <c r="X7" s="87"/>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6"/>
    </row>
    <row r="8" spans="1:77" ht="7.5" customHeight="1" x14ac:dyDescent="0.2">
      <c r="A8" s="1751"/>
      <c r="B8" s="1752"/>
      <c r="C8" s="1741"/>
      <c r="D8" s="1742"/>
      <c r="E8" s="97"/>
      <c r="G8" s="97"/>
      <c r="H8" s="97"/>
      <c r="I8" s="97"/>
      <c r="J8" s="97"/>
      <c r="K8" s="97"/>
      <c r="L8" s="97"/>
      <c r="M8" s="97"/>
      <c r="N8" s="100"/>
      <c r="O8" s="100"/>
      <c r="P8" s="100"/>
      <c r="Q8" s="140"/>
      <c r="R8" s="140"/>
      <c r="S8" s="140"/>
      <c r="T8" s="140"/>
      <c r="U8" s="140"/>
      <c r="V8" s="140"/>
      <c r="W8" s="140"/>
      <c r="X8" s="140"/>
      <c r="Y8" s="140"/>
      <c r="Z8" s="140"/>
      <c r="AA8" s="129"/>
      <c r="AB8" s="129"/>
      <c r="AC8" s="140"/>
      <c r="AD8" s="129"/>
      <c r="AE8" s="129"/>
      <c r="AF8" s="129"/>
      <c r="AG8" s="140"/>
      <c r="AH8" s="129"/>
      <c r="AI8" s="129"/>
      <c r="AJ8" s="129"/>
      <c r="AK8" s="140"/>
      <c r="AL8" s="129"/>
      <c r="AM8" s="129"/>
      <c r="AN8" s="129"/>
      <c r="AO8" s="140"/>
      <c r="AP8" s="129"/>
      <c r="AQ8" s="129"/>
      <c r="AR8" s="129"/>
      <c r="AS8" s="140"/>
      <c r="AT8" s="129"/>
      <c r="AU8" s="129"/>
      <c r="AV8" s="129"/>
      <c r="AW8" s="140"/>
      <c r="AX8" s="129"/>
      <c r="AY8" s="129"/>
      <c r="AZ8" s="129"/>
      <c r="BA8" s="140"/>
      <c r="BB8" s="120"/>
      <c r="BC8" s="120"/>
      <c r="BD8" s="120"/>
      <c r="BE8" s="140"/>
      <c r="BF8" s="120"/>
      <c r="BG8" s="120"/>
      <c r="BH8" s="120"/>
      <c r="BI8" s="140"/>
      <c r="BJ8" s="120"/>
      <c r="BK8" s="120"/>
      <c r="BL8" s="120"/>
      <c r="BM8" s="140"/>
      <c r="BN8" s="120"/>
      <c r="BO8" s="120"/>
      <c r="BP8" s="120"/>
      <c r="BQ8" s="120"/>
      <c r="BR8" s="120"/>
      <c r="BS8" s="140"/>
      <c r="BT8" s="120"/>
      <c r="BU8" s="140"/>
      <c r="BV8" s="120"/>
      <c r="BW8" s="120"/>
      <c r="BX8" s="121"/>
      <c r="BY8" s="63"/>
    </row>
    <row r="9" spans="1:77" ht="15.75" customHeight="1" x14ac:dyDescent="0.2">
      <c r="A9" s="1751"/>
      <c r="B9" s="1752"/>
      <c r="C9" s="1741"/>
      <c r="D9" s="1742"/>
      <c r="E9" s="97"/>
      <c r="G9" s="97"/>
      <c r="H9" s="98"/>
      <c r="I9" s="99"/>
      <c r="P9" s="100"/>
      <c r="Q9" s="104"/>
      <c r="R9" s="63"/>
      <c r="S9" s="63"/>
      <c r="T9" s="63"/>
      <c r="U9" s="63"/>
      <c r="V9" s="63"/>
      <c r="W9" s="63"/>
      <c r="X9" s="63"/>
      <c r="Y9" s="63"/>
      <c r="Z9" s="63"/>
      <c r="AA9" s="3"/>
      <c r="AH9" s="3"/>
      <c r="AI9" s="3"/>
      <c r="AJ9" s="3"/>
      <c r="AK9" s="63"/>
      <c r="AL9" s="3"/>
      <c r="AM9" s="3"/>
      <c r="AN9" s="3"/>
      <c r="AO9" s="63"/>
      <c r="AP9" s="3"/>
      <c r="AQ9" s="3"/>
      <c r="AR9" s="3"/>
      <c r="AS9" s="63"/>
      <c r="AT9" s="3"/>
      <c r="AU9" s="3"/>
      <c r="AV9" s="3"/>
      <c r="AW9" s="97"/>
      <c r="AX9" s="97"/>
      <c r="AY9" s="97"/>
      <c r="AZ9" s="97"/>
      <c r="BA9" s="100"/>
      <c r="BB9" s="100"/>
      <c r="BE9" s="63"/>
      <c r="BI9" s="63"/>
      <c r="BM9" s="63"/>
      <c r="BS9" s="63"/>
      <c r="BU9" s="63"/>
      <c r="BX9" s="96"/>
      <c r="BY9" s="63"/>
    </row>
    <row r="10" spans="1:77" ht="15.75" customHeight="1" x14ac:dyDescent="0.2">
      <c r="A10" s="1751"/>
      <c r="B10" s="1752"/>
      <c r="C10" s="1741"/>
      <c r="D10" s="1742"/>
      <c r="E10" s="97"/>
      <c r="G10" s="97"/>
      <c r="H10" s="98"/>
      <c r="I10" s="99"/>
      <c r="P10" s="100"/>
      <c r="Q10" s="104"/>
      <c r="R10" s="63"/>
      <c r="S10" s="63"/>
      <c r="T10" s="63"/>
      <c r="U10" s="63"/>
      <c r="V10" s="63"/>
      <c r="W10" s="63"/>
      <c r="X10" s="63"/>
      <c r="Y10" s="63"/>
      <c r="Z10" s="63"/>
      <c r="AA10" s="3"/>
      <c r="AH10" s="3"/>
      <c r="AI10" s="3"/>
      <c r="AJ10" s="3"/>
      <c r="AK10" s="63"/>
      <c r="AL10" s="3"/>
      <c r="AM10" s="3"/>
      <c r="AN10" s="3"/>
      <c r="AO10" s="63"/>
      <c r="AP10" s="3"/>
      <c r="AQ10" s="3"/>
      <c r="AR10" s="3"/>
      <c r="AS10" s="63"/>
      <c r="AT10" s="3"/>
      <c r="AU10" s="3"/>
      <c r="AV10" s="3"/>
      <c r="AW10" s="97"/>
      <c r="AX10" s="97"/>
      <c r="AY10" s="97"/>
      <c r="AZ10" s="97"/>
      <c r="BA10" s="100"/>
      <c r="BB10" s="100"/>
      <c r="BE10" s="63"/>
      <c r="BI10" s="63"/>
      <c r="BM10" s="63"/>
      <c r="BS10" s="63"/>
      <c r="BU10" s="63"/>
      <c r="BX10" s="90"/>
      <c r="BY10" s="63"/>
    </row>
    <row r="11" spans="1:77" ht="15.75" customHeight="1" x14ac:dyDescent="0.2">
      <c r="A11" s="1751"/>
      <c r="B11" s="1752"/>
      <c r="C11" s="1741"/>
      <c r="D11" s="1742"/>
      <c r="E11" s="97"/>
      <c r="G11" s="97"/>
      <c r="H11" s="98"/>
      <c r="I11" s="99"/>
      <c r="Q11" s="105"/>
      <c r="R11" s="63"/>
      <c r="S11" s="63"/>
      <c r="T11" s="63"/>
      <c r="U11" s="63"/>
      <c r="V11" s="63"/>
      <c r="W11" s="63"/>
      <c r="X11" s="63"/>
      <c r="Y11" s="63"/>
      <c r="Z11" s="63"/>
      <c r="AA11" s="3"/>
      <c r="AH11" s="3"/>
      <c r="AI11" s="3"/>
      <c r="AJ11" s="3"/>
      <c r="AK11" s="63"/>
      <c r="AL11" s="3"/>
      <c r="AM11" s="3"/>
      <c r="AN11" s="3"/>
      <c r="AO11" s="63"/>
      <c r="AP11" s="3"/>
      <c r="AQ11" s="3"/>
      <c r="AR11" s="3"/>
      <c r="AS11" s="63"/>
      <c r="AT11" s="3"/>
      <c r="AU11" s="3"/>
      <c r="AV11" s="3"/>
      <c r="BE11" s="63"/>
      <c r="BI11" s="63"/>
      <c r="BM11" s="63"/>
      <c r="BS11" s="63"/>
      <c r="BU11" s="63"/>
      <c r="BX11" s="90"/>
      <c r="BY11" s="63"/>
    </row>
    <row r="12" spans="1:77" ht="15.75" customHeight="1" x14ac:dyDescent="0.2">
      <c r="A12" s="1751"/>
      <c r="B12" s="1752"/>
      <c r="C12" s="1741"/>
      <c r="D12" s="1742"/>
      <c r="E12" s="97"/>
      <c r="G12" s="97"/>
      <c r="H12" s="98"/>
      <c r="I12" s="99"/>
      <c r="Q12" s="105"/>
      <c r="R12" s="63"/>
      <c r="S12" s="63"/>
      <c r="T12" s="63"/>
      <c r="U12" s="63"/>
      <c r="V12" s="63"/>
      <c r="W12" s="63"/>
      <c r="X12" s="63"/>
      <c r="Y12" s="63"/>
      <c r="Z12" s="63"/>
      <c r="AA12" s="3"/>
      <c r="AH12" s="3"/>
      <c r="AI12" s="3"/>
      <c r="AJ12" s="3"/>
      <c r="AK12" s="63"/>
      <c r="AL12" s="3"/>
      <c r="AM12" s="3"/>
      <c r="AN12" s="3"/>
      <c r="AO12" s="63"/>
      <c r="AP12" s="3"/>
      <c r="AQ12" s="3"/>
      <c r="AR12" s="3"/>
      <c r="AS12" s="63"/>
      <c r="AT12" s="3"/>
      <c r="AU12" s="3"/>
      <c r="AV12" s="3"/>
      <c r="BE12" s="63"/>
      <c r="BI12" s="63"/>
      <c r="BM12" s="63"/>
      <c r="BS12" s="63"/>
      <c r="BU12" s="63"/>
      <c r="BX12" s="90"/>
      <c r="BY12" s="63"/>
    </row>
    <row r="13" spans="1:77" ht="15.75" customHeight="1" x14ac:dyDescent="0.2">
      <c r="A13" s="1751"/>
      <c r="B13" s="1752"/>
      <c r="C13" s="1741"/>
      <c r="D13" s="1742"/>
      <c r="E13" s="14"/>
      <c r="G13" s="14"/>
      <c r="H13" s="106"/>
      <c r="I13" s="107"/>
      <c r="Q13" s="105"/>
      <c r="R13" s="14"/>
      <c r="S13" s="14"/>
      <c r="T13" s="3"/>
      <c r="U13" s="3"/>
      <c r="V13" s="3"/>
      <c r="W13" s="14"/>
      <c r="X13" s="14"/>
      <c r="Y13" s="3"/>
      <c r="Z13" s="14"/>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E13" s="3"/>
      <c r="BI13" s="3"/>
      <c r="BM13" s="3"/>
      <c r="BS13" s="3"/>
      <c r="BU13" s="3"/>
      <c r="BX13" s="90"/>
      <c r="BY13" s="14"/>
    </row>
    <row r="14" spans="1:77" ht="15.75" customHeight="1" x14ac:dyDescent="0.2">
      <c r="A14" s="1751"/>
      <c r="B14" s="1752"/>
      <c r="C14" s="1741"/>
      <c r="D14" s="1742"/>
      <c r="E14" s="14"/>
      <c r="G14" s="14"/>
      <c r="H14" s="106"/>
      <c r="I14" s="107"/>
      <c r="Q14" s="105"/>
      <c r="R14" s="14"/>
      <c r="S14" s="14"/>
      <c r="T14" s="3"/>
      <c r="U14" s="3"/>
      <c r="V14" s="3"/>
      <c r="W14" s="14"/>
      <c r="X14" s="14"/>
      <c r="Y14" s="3"/>
      <c r="Z14" s="14"/>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E14" s="3"/>
      <c r="BI14" s="3"/>
      <c r="BM14" s="3"/>
      <c r="BS14" s="3"/>
      <c r="BU14" s="3"/>
      <c r="BX14" s="90"/>
      <c r="BY14" s="14"/>
    </row>
    <row r="15" spans="1:77" ht="15.75" customHeight="1" x14ac:dyDescent="0.2">
      <c r="A15" s="1751"/>
      <c r="B15" s="1752"/>
      <c r="C15" s="1741"/>
      <c r="D15" s="1742"/>
      <c r="E15" s="14"/>
      <c r="G15" s="14"/>
      <c r="H15" s="106"/>
      <c r="I15" s="107"/>
      <c r="J15" s="14"/>
      <c r="K15" s="14"/>
      <c r="L15" s="14"/>
      <c r="M15" s="14"/>
      <c r="N15" s="14"/>
      <c r="O15" s="14"/>
      <c r="P15" s="14"/>
      <c r="Q15" s="154"/>
      <c r="R15" s="14"/>
      <c r="S15" s="14"/>
      <c r="T15" s="3"/>
      <c r="U15" s="3"/>
      <c r="V15" s="3"/>
      <c r="W15" s="14"/>
      <c r="X15" s="14"/>
      <c r="Y15" s="3"/>
      <c r="Z15" s="14"/>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E15" s="3"/>
      <c r="BI15" s="3"/>
      <c r="BM15" s="3"/>
      <c r="BS15" s="3"/>
      <c r="BU15" s="3"/>
      <c r="BX15" s="90"/>
      <c r="BY15" s="14"/>
    </row>
    <row r="16" spans="1:77" ht="15.75" customHeight="1" x14ac:dyDescent="0.2">
      <c r="A16" s="1751"/>
      <c r="B16" s="1752"/>
      <c r="C16" s="1741"/>
      <c r="D16" s="1742"/>
      <c r="E16" s="115"/>
      <c r="G16" s="115"/>
      <c r="H16" s="116"/>
      <c r="I16" s="117"/>
      <c r="J16" s="3"/>
      <c r="K16" s="3"/>
      <c r="L16" s="3"/>
      <c r="M16" s="3"/>
      <c r="N16" s="3"/>
      <c r="O16" s="3"/>
      <c r="P16" s="3"/>
      <c r="Q16" s="118"/>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E16" s="3"/>
      <c r="BI16" s="3"/>
      <c r="BM16" s="3"/>
      <c r="BS16" s="3"/>
      <c r="BU16" s="3"/>
      <c r="BX16" s="90"/>
      <c r="BY16" s="3"/>
    </row>
    <row r="17" spans="1:77" ht="15.75" customHeight="1" x14ac:dyDescent="0.2">
      <c r="A17" s="1751"/>
      <c r="B17" s="1752"/>
      <c r="C17" s="1741"/>
      <c r="D17" s="1742"/>
      <c r="E17" s="115"/>
      <c r="G17" s="115"/>
      <c r="H17" s="116"/>
      <c r="I17" s="117"/>
      <c r="J17" s="3"/>
      <c r="K17" s="3"/>
      <c r="L17" s="3"/>
      <c r="M17" s="3"/>
      <c r="N17" s="3"/>
      <c r="O17" s="3"/>
      <c r="P17" s="3"/>
      <c r="Q17" s="118"/>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E17" s="3"/>
      <c r="BI17" s="3"/>
      <c r="BM17" s="3"/>
      <c r="BS17" s="3"/>
      <c r="BU17" s="3"/>
      <c r="BX17" s="90"/>
      <c r="BY17" s="3"/>
    </row>
    <row r="18" spans="1:77" ht="15.75" customHeight="1" x14ac:dyDescent="0.2">
      <c r="A18" s="1751"/>
      <c r="B18" s="1752"/>
      <c r="C18" s="1741"/>
      <c r="D18" s="1742"/>
      <c r="E18" s="115"/>
      <c r="G18" s="115"/>
      <c r="H18" s="116"/>
      <c r="I18" s="117"/>
      <c r="J18" s="3"/>
      <c r="K18" s="3"/>
      <c r="L18" s="3"/>
      <c r="M18" s="3"/>
      <c r="N18" s="3"/>
      <c r="O18" s="3"/>
      <c r="P18" s="3"/>
      <c r="Q18" s="118"/>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E18" s="3"/>
      <c r="BI18" s="3"/>
      <c r="BM18" s="3"/>
      <c r="BS18" s="3"/>
      <c r="BU18" s="3"/>
      <c r="BX18" s="90"/>
      <c r="BY18" s="3"/>
    </row>
    <row r="19" spans="1:77" ht="15.75" customHeight="1" x14ac:dyDescent="0.2">
      <c r="A19" s="1751"/>
      <c r="B19" s="1752"/>
      <c r="C19" s="1741"/>
      <c r="D19" s="1742"/>
      <c r="E19" s="143"/>
      <c r="F19" s="143"/>
      <c r="G19" s="143"/>
      <c r="H19" s="144"/>
      <c r="I19" s="159"/>
      <c r="J19" s="143"/>
      <c r="K19" s="143"/>
      <c r="L19" s="143"/>
      <c r="M19" s="143"/>
      <c r="N19" s="143"/>
      <c r="O19" s="143"/>
      <c r="P19" s="143"/>
      <c r="Q19" s="166"/>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43"/>
      <c r="BR19" s="143"/>
      <c r="BS19" s="143"/>
      <c r="BT19" s="143"/>
      <c r="BU19" s="143"/>
      <c r="BV19" s="143"/>
      <c r="BW19" s="143"/>
      <c r="BX19" s="165"/>
      <c r="BY19" s="3"/>
    </row>
    <row r="20" spans="1:77" ht="15.75" customHeight="1" x14ac:dyDescent="0.2">
      <c r="A20" s="1751"/>
      <c r="B20" s="1752"/>
      <c r="C20" s="1741"/>
      <c r="D20" s="1742"/>
      <c r="E20" s="115"/>
      <c r="G20" s="115"/>
      <c r="H20" s="3"/>
      <c r="I20" s="157"/>
      <c r="J20" s="3"/>
      <c r="K20" s="3"/>
      <c r="L20" s="3"/>
      <c r="M20" s="3"/>
      <c r="N20" s="3"/>
      <c r="O20" s="3"/>
      <c r="P20" s="3"/>
      <c r="Q20" s="118"/>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E20" s="3"/>
      <c r="BI20" s="3"/>
      <c r="BM20" s="3"/>
      <c r="BS20" s="3"/>
      <c r="BU20" s="3"/>
      <c r="BX20" s="90"/>
      <c r="BY20" s="3"/>
    </row>
    <row r="21" spans="1:77" ht="15.75" customHeight="1" x14ac:dyDescent="0.2">
      <c r="A21" s="1751"/>
      <c r="B21" s="1752"/>
      <c r="C21" s="1741"/>
      <c r="D21" s="1742"/>
      <c r="E21" s="115"/>
      <c r="G21" s="115"/>
      <c r="H21" s="115"/>
      <c r="I21" s="117"/>
      <c r="J21" s="3"/>
      <c r="K21" s="3"/>
      <c r="L21" s="3"/>
      <c r="M21" s="3"/>
      <c r="N21" s="3"/>
      <c r="O21" s="3"/>
      <c r="P21" s="3"/>
      <c r="Q21" s="118"/>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X21" s="90"/>
      <c r="BY21" s="3"/>
    </row>
    <row r="22" spans="1:77" ht="15.75" customHeight="1" x14ac:dyDescent="0.2">
      <c r="A22" s="1751"/>
      <c r="B22" s="1752"/>
      <c r="C22" s="1741"/>
      <c r="D22" s="1742"/>
      <c r="E22" s="138"/>
      <c r="F22" s="138"/>
      <c r="G22" s="138"/>
      <c r="H22" s="138"/>
      <c r="I22" s="158"/>
      <c r="Q22" s="118"/>
      <c r="BX22" s="90"/>
      <c r="BY22" s="3"/>
    </row>
    <row r="23" spans="1:77" ht="15.75" customHeight="1" x14ac:dyDescent="0.2">
      <c r="A23" s="1751"/>
      <c r="B23" s="1752"/>
      <c r="C23" s="1741"/>
      <c r="D23" s="1742"/>
      <c r="I23" s="157"/>
      <c r="J23" s="3"/>
      <c r="K23" s="3"/>
      <c r="L23" s="3"/>
      <c r="Q23" s="118"/>
      <c r="BX23" s="90"/>
      <c r="BY23" s="3"/>
    </row>
    <row r="24" spans="1:77" ht="15.75" customHeight="1" x14ac:dyDescent="0.2">
      <c r="A24" s="1751"/>
      <c r="B24" s="1752"/>
      <c r="C24" s="1741"/>
      <c r="D24" s="1742"/>
      <c r="I24" s="157"/>
      <c r="J24" s="3"/>
      <c r="K24" s="3"/>
      <c r="L24" s="3"/>
      <c r="Q24" s="167"/>
      <c r="BX24" s="90"/>
      <c r="BY24" s="3"/>
    </row>
    <row r="25" spans="1:77" ht="15.75" customHeight="1" x14ac:dyDescent="0.2">
      <c r="A25" s="1751"/>
      <c r="B25" s="1752"/>
      <c r="C25" s="1741"/>
      <c r="D25" s="1742"/>
      <c r="H25" s="123"/>
      <c r="I25" s="63"/>
      <c r="J25" s="63"/>
      <c r="K25" s="63"/>
      <c r="L25" s="63"/>
      <c r="M25" s="63"/>
      <c r="N25" s="63"/>
      <c r="O25" s="63"/>
      <c r="P25" s="63"/>
      <c r="Q25" s="104"/>
      <c r="R25" s="63"/>
      <c r="S25" s="63"/>
      <c r="T25" s="63"/>
      <c r="U25" s="63"/>
      <c r="V25" s="63"/>
      <c r="W25" s="63"/>
      <c r="X25" s="63"/>
      <c r="Y25" s="63"/>
      <c r="Z25" s="63"/>
      <c r="AA25" s="14"/>
      <c r="AB25" s="14"/>
      <c r="AC25" s="63"/>
      <c r="AD25" s="14"/>
      <c r="AE25" s="14"/>
      <c r="AF25" s="14"/>
      <c r="AG25" s="63"/>
      <c r="AH25" s="14"/>
      <c r="AI25" s="14"/>
      <c r="AJ25" s="14"/>
      <c r="AK25" s="63"/>
      <c r="AL25" s="14"/>
      <c r="AM25" s="14"/>
      <c r="AN25" s="14"/>
      <c r="AO25" s="63"/>
      <c r="AP25" s="14"/>
      <c r="AQ25" s="14"/>
      <c r="AR25" s="14"/>
      <c r="AS25" s="63"/>
      <c r="AT25" s="14"/>
      <c r="AU25" s="14"/>
      <c r="AV25" s="14"/>
      <c r="AW25" s="63"/>
      <c r="AX25" s="14"/>
      <c r="AY25" s="14"/>
      <c r="AZ25" s="14"/>
      <c r="BA25" s="63"/>
      <c r="BE25" s="63"/>
      <c r="BI25" s="63"/>
      <c r="BM25" s="63"/>
      <c r="BS25" s="63"/>
      <c r="BU25" s="63"/>
      <c r="BX25" s="90"/>
      <c r="BY25" s="3"/>
    </row>
    <row r="26" spans="1:77" ht="15.75" customHeight="1" x14ac:dyDescent="0.2">
      <c r="A26" s="1751"/>
      <c r="B26" s="1752"/>
      <c r="C26" s="1741"/>
      <c r="D26" s="1742"/>
      <c r="H26" s="123"/>
      <c r="I26" s="63"/>
      <c r="J26" s="63"/>
      <c r="K26" s="63"/>
      <c r="L26" s="63"/>
      <c r="M26" s="63"/>
      <c r="N26" s="63"/>
      <c r="O26" s="63"/>
      <c r="P26" s="63"/>
      <c r="Q26" s="104"/>
      <c r="R26" s="63"/>
      <c r="S26" s="63"/>
      <c r="T26" s="63"/>
      <c r="U26" s="63"/>
      <c r="V26" s="63"/>
      <c r="W26" s="63"/>
      <c r="X26" s="63"/>
      <c r="Y26" s="63"/>
      <c r="Z26" s="63"/>
      <c r="AA26" s="3"/>
      <c r="AB26" s="3"/>
      <c r="AC26" s="63"/>
      <c r="AD26" s="3"/>
      <c r="AE26" s="3"/>
      <c r="AF26" s="3"/>
      <c r="AG26" s="63"/>
      <c r="AH26" s="3"/>
      <c r="AI26" s="3"/>
      <c r="AJ26" s="3"/>
      <c r="AK26" s="63"/>
      <c r="AL26" s="3"/>
      <c r="AM26" s="3"/>
      <c r="AN26" s="3"/>
      <c r="AO26" s="63"/>
      <c r="AP26" s="3"/>
      <c r="AQ26" s="3"/>
      <c r="AR26" s="3"/>
      <c r="AS26" s="63"/>
      <c r="AT26" s="3"/>
      <c r="AU26" s="3"/>
      <c r="AV26" s="3"/>
      <c r="AW26" s="63"/>
      <c r="AX26" s="3"/>
      <c r="AY26" s="3"/>
      <c r="AZ26" s="3"/>
      <c r="BA26" s="63"/>
      <c r="BE26" s="63"/>
      <c r="BI26" s="63"/>
      <c r="BM26" s="63"/>
      <c r="BS26" s="63"/>
      <c r="BU26" s="63"/>
      <c r="BX26" s="90"/>
      <c r="BY26" s="3"/>
    </row>
    <row r="27" spans="1:77" ht="15.75" customHeight="1" x14ac:dyDescent="0.2">
      <c r="A27" s="1751"/>
      <c r="B27" s="1752"/>
      <c r="C27" s="1741"/>
      <c r="D27" s="1742"/>
      <c r="H27" s="123"/>
      <c r="I27" s="63"/>
      <c r="J27" s="63"/>
      <c r="K27" s="63"/>
      <c r="L27" s="63"/>
      <c r="M27" s="63"/>
      <c r="N27" s="63"/>
      <c r="O27" s="63"/>
      <c r="P27" s="63"/>
      <c r="Q27" s="104"/>
      <c r="R27" s="63"/>
      <c r="S27" s="63"/>
      <c r="T27" s="63"/>
      <c r="U27" s="63"/>
      <c r="V27" s="63"/>
      <c r="W27" s="63"/>
      <c r="X27" s="63"/>
      <c r="Y27" s="63"/>
      <c r="Z27" s="63"/>
      <c r="AA27" s="3"/>
      <c r="AB27" s="3"/>
      <c r="AC27" s="63"/>
      <c r="AD27" s="3"/>
      <c r="AE27" s="3"/>
      <c r="AF27" s="3"/>
      <c r="AG27" s="63"/>
      <c r="AH27" s="3"/>
      <c r="AI27" s="3"/>
      <c r="AJ27" s="3"/>
      <c r="AK27" s="63"/>
      <c r="AL27" s="3"/>
      <c r="AM27" s="3"/>
      <c r="AN27" s="3"/>
      <c r="AO27" s="63"/>
      <c r="AP27" s="3"/>
      <c r="AQ27" s="3"/>
      <c r="AR27" s="3"/>
      <c r="AS27" s="63"/>
      <c r="AT27" s="3"/>
      <c r="AU27" s="3"/>
      <c r="AV27" s="3"/>
      <c r="AW27" s="63"/>
      <c r="AX27" s="3"/>
      <c r="AY27" s="3"/>
      <c r="AZ27" s="3"/>
      <c r="BA27" s="63"/>
      <c r="BE27" s="63"/>
      <c r="BI27" s="63"/>
      <c r="BM27" s="63"/>
      <c r="BS27" s="63"/>
      <c r="BU27" s="63"/>
      <c r="BX27" s="90"/>
      <c r="BY27" s="3"/>
    </row>
    <row r="28" spans="1:77" ht="15.75" customHeight="1" x14ac:dyDescent="0.2">
      <c r="A28" s="1751"/>
      <c r="B28" s="1752"/>
      <c r="C28" s="1741"/>
      <c r="D28" s="1742"/>
      <c r="H28" s="123"/>
      <c r="J28" s="63"/>
      <c r="K28" s="63"/>
      <c r="L28" s="63"/>
      <c r="N28" s="63"/>
      <c r="O28" s="63"/>
      <c r="P28" s="63"/>
      <c r="Q28" s="105"/>
      <c r="R28" s="63"/>
      <c r="S28" s="63"/>
      <c r="T28" s="63"/>
      <c r="U28" s="63"/>
      <c r="V28" s="63"/>
      <c r="W28" s="63"/>
      <c r="X28" s="63"/>
      <c r="Y28" s="63"/>
      <c r="Z28" s="63"/>
      <c r="AA28" s="3"/>
      <c r="AB28" s="3"/>
      <c r="AC28" s="63"/>
      <c r="AD28" s="3"/>
      <c r="AE28" s="3"/>
      <c r="AF28" s="3"/>
      <c r="AG28" s="63"/>
      <c r="AH28" s="3"/>
      <c r="AI28" s="3"/>
      <c r="AJ28" s="3"/>
      <c r="AK28" s="63"/>
      <c r="AL28" s="3"/>
      <c r="AM28" s="3"/>
      <c r="AN28" s="3"/>
      <c r="AO28" s="63"/>
      <c r="AP28" s="3"/>
      <c r="AQ28" s="3"/>
      <c r="AR28" s="3"/>
      <c r="AS28" s="63"/>
      <c r="AT28" s="3"/>
      <c r="AU28" s="3"/>
      <c r="AV28" s="3"/>
      <c r="AW28" s="63"/>
      <c r="AX28" s="3"/>
      <c r="AY28" s="3"/>
      <c r="AZ28" s="3"/>
      <c r="BA28" s="63"/>
      <c r="BE28" s="63"/>
      <c r="BI28" s="63"/>
      <c r="BM28" s="63"/>
      <c r="BS28" s="63"/>
      <c r="BU28" s="63"/>
      <c r="BX28" s="90"/>
      <c r="BY28" s="3"/>
    </row>
    <row r="29" spans="1:77" ht="15.75" customHeight="1" x14ac:dyDescent="0.2">
      <c r="A29" s="1751"/>
      <c r="B29" s="1752"/>
      <c r="C29" s="1741"/>
      <c r="D29" s="1742"/>
      <c r="H29" s="123"/>
      <c r="J29" s="63"/>
      <c r="K29" s="63"/>
      <c r="L29" s="63"/>
      <c r="N29" s="63"/>
      <c r="O29" s="63"/>
      <c r="P29" s="63"/>
      <c r="Q29" s="105"/>
      <c r="R29" s="63"/>
      <c r="S29" s="63"/>
      <c r="T29" s="63"/>
      <c r="U29" s="63"/>
      <c r="V29" s="63"/>
      <c r="W29" s="63"/>
      <c r="X29" s="63"/>
      <c r="Y29" s="63"/>
      <c r="Z29" s="63"/>
      <c r="AA29" s="3"/>
      <c r="AB29" s="3"/>
      <c r="AC29" s="63"/>
      <c r="AD29" s="3"/>
      <c r="AE29" s="3"/>
      <c r="AF29" s="3"/>
      <c r="AG29" s="63"/>
      <c r="AH29" s="3"/>
      <c r="AI29" s="3"/>
      <c r="AJ29" s="3"/>
      <c r="AK29" s="63"/>
      <c r="AL29" s="3"/>
      <c r="AM29" s="3"/>
      <c r="AN29" s="3"/>
      <c r="AO29" s="63"/>
      <c r="AP29" s="3"/>
      <c r="AQ29" s="3"/>
      <c r="AR29" s="3"/>
      <c r="AS29" s="63"/>
      <c r="AT29" s="3"/>
      <c r="AU29" s="3"/>
      <c r="AV29" s="3"/>
      <c r="AW29" s="63"/>
      <c r="AX29" s="3"/>
      <c r="AY29" s="3"/>
      <c r="AZ29" s="3"/>
      <c r="BA29" s="63"/>
      <c r="BE29" s="63"/>
      <c r="BI29" s="63"/>
      <c r="BM29" s="63"/>
      <c r="BS29" s="63"/>
      <c r="BU29" s="63"/>
      <c r="BX29" s="90"/>
    </row>
    <row r="30" spans="1:77" ht="15.75" customHeight="1" x14ac:dyDescent="0.2">
      <c r="A30" s="1751"/>
      <c r="B30" s="1752"/>
      <c r="C30" s="1741"/>
      <c r="D30" s="1742"/>
      <c r="H30" s="123"/>
      <c r="J30" s="14"/>
      <c r="K30" s="14"/>
      <c r="L30" s="3"/>
      <c r="N30" s="14"/>
      <c r="O30" s="14"/>
      <c r="P30" s="3"/>
      <c r="Q30" s="162"/>
      <c r="R30" s="129"/>
      <c r="S30" s="129"/>
      <c r="T30" s="89"/>
      <c r="U30" s="89"/>
      <c r="V30" s="89"/>
      <c r="W30" s="129"/>
      <c r="X30" s="129"/>
      <c r="Y30" s="89"/>
      <c r="Z30" s="129"/>
      <c r="AA30" s="89"/>
      <c r="AB30" s="89"/>
      <c r="AC30" s="89"/>
      <c r="AD30" s="89"/>
      <c r="AE30" s="89"/>
      <c r="AF30" s="89"/>
      <c r="AG30" s="89"/>
      <c r="AH30" s="89"/>
      <c r="AI30" s="89"/>
      <c r="AJ30" s="89"/>
      <c r="AK30" s="89"/>
      <c r="AL30" s="89"/>
      <c r="AM30" s="89"/>
      <c r="AN30" s="89"/>
      <c r="AO30" s="89"/>
      <c r="AP30" s="89"/>
      <c r="AQ30" s="89"/>
      <c r="AR30" s="89"/>
      <c r="AS30" s="89"/>
      <c r="AT30" s="89"/>
      <c r="AU30" s="89"/>
      <c r="AV30" s="89"/>
      <c r="AW30" s="89"/>
      <c r="AX30" s="89"/>
      <c r="AY30" s="89"/>
      <c r="AZ30" s="89"/>
      <c r="BA30" s="89"/>
      <c r="BB30" s="120"/>
      <c r="BC30" s="120"/>
      <c r="BD30" s="120"/>
      <c r="BE30" s="89"/>
      <c r="BF30" s="120"/>
      <c r="BG30" s="120"/>
      <c r="BH30" s="120"/>
      <c r="BI30" s="89"/>
      <c r="BJ30" s="120"/>
      <c r="BK30" s="120"/>
      <c r="BL30" s="120"/>
      <c r="BM30" s="89"/>
      <c r="BN30" s="120"/>
      <c r="BO30" s="120"/>
      <c r="BP30" s="120"/>
      <c r="BQ30" s="120"/>
      <c r="BR30" s="120"/>
      <c r="BS30" s="89"/>
      <c r="BT30" s="120"/>
      <c r="BU30" s="89"/>
      <c r="BV30" s="120"/>
      <c r="BW30" s="120"/>
      <c r="BX30" s="121"/>
    </row>
    <row r="31" spans="1:77" ht="7.5" customHeight="1" x14ac:dyDescent="0.2">
      <c r="A31" s="1751"/>
      <c r="B31" s="1752"/>
      <c r="C31" s="1741"/>
      <c r="D31" s="1742"/>
      <c r="E31" s="151"/>
      <c r="F31" s="151"/>
      <c r="G31" s="151"/>
      <c r="H31" s="151"/>
      <c r="I31" s="115"/>
      <c r="J31" s="3"/>
      <c r="K31" s="152"/>
      <c r="L31" s="152"/>
      <c r="M31" s="152"/>
      <c r="N31" s="152"/>
      <c r="O31" s="152"/>
      <c r="P31" s="152"/>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X31" s="90"/>
    </row>
    <row r="32" spans="1:77" ht="15.75" customHeight="1" x14ac:dyDescent="0.2">
      <c r="A32" s="1751"/>
      <c r="B32" s="1752"/>
      <c r="C32" s="1743"/>
      <c r="D32" s="1744"/>
      <c r="E32" s="140"/>
      <c r="F32" s="140"/>
      <c r="G32" s="140"/>
      <c r="H32" s="140"/>
      <c r="I32" s="140"/>
      <c r="J32" s="140"/>
      <c r="K32" s="120"/>
      <c r="L32" s="120"/>
      <c r="M32" s="1793" t="s">
        <v>1040</v>
      </c>
      <c r="N32" s="1793"/>
      <c r="O32" s="1793"/>
      <c r="P32" s="1793"/>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61"/>
    </row>
    <row r="33" spans="1:77" ht="7.5" customHeight="1" x14ac:dyDescent="0.2">
      <c r="A33" s="1751"/>
      <c r="B33" s="1752"/>
      <c r="C33" s="1747" t="s">
        <v>552</v>
      </c>
      <c r="D33" s="1647"/>
      <c r="E33" s="87"/>
      <c r="F33" s="102"/>
      <c r="G33" s="102"/>
      <c r="H33" s="102"/>
      <c r="I33" s="102"/>
      <c r="J33" s="102"/>
      <c r="K33" s="102"/>
      <c r="L33" s="87"/>
      <c r="M33" s="102"/>
      <c r="N33" s="102"/>
      <c r="O33" s="102"/>
      <c r="P33" s="102"/>
      <c r="Q33" s="102"/>
      <c r="R33" s="102"/>
      <c r="S33" s="87"/>
      <c r="T33" s="102"/>
      <c r="U33" s="102"/>
      <c r="V33" s="102"/>
      <c r="W33" s="102"/>
      <c r="X33" s="102"/>
      <c r="Y33" s="102"/>
      <c r="Z33" s="87"/>
      <c r="AA33" s="102"/>
      <c r="AB33" s="102"/>
      <c r="AC33" s="102"/>
      <c r="AD33" s="102"/>
      <c r="AE33" s="102"/>
      <c r="AF33" s="102"/>
      <c r="AG33" s="87"/>
      <c r="AH33" s="102"/>
      <c r="AI33" s="102"/>
      <c r="AJ33" s="102"/>
      <c r="AK33" s="102"/>
      <c r="AL33" s="102"/>
      <c r="AM33" s="102"/>
      <c r="AN33" s="87"/>
      <c r="AO33" s="102"/>
      <c r="AP33" s="102"/>
      <c r="AQ33" s="102"/>
      <c r="AR33" s="102"/>
      <c r="AS33" s="102"/>
      <c r="AT33" s="102"/>
      <c r="AU33" s="87"/>
      <c r="AV33" s="102"/>
      <c r="AW33" s="102"/>
      <c r="AX33" s="102"/>
      <c r="AY33" s="102"/>
      <c r="AZ33" s="102"/>
      <c r="BA33" s="102"/>
      <c r="BB33" s="87"/>
      <c r="BC33" s="102"/>
      <c r="BD33" s="102"/>
      <c r="BE33" s="102"/>
      <c r="BF33" s="102"/>
      <c r="BG33" s="102"/>
      <c r="BH33" s="102"/>
      <c r="BI33" s="87"/>
      <c r="BJ33" s="102"/>
      <c r="BK33" s="102"/>
      <c r="BL33" s="102"/>
      <c r="BM33" s="102"/>
      <c r="BN33" s="102"/>
      <c r="BO33" s="102"/>
      <c r="BP33" s="87"/>
      <c r="BQ33" s="87"/>
      <c r="BR33" s="87"/>
      <c r="BS33" s="102"/>
      <c r="BT33" s="102"/>
      <c r="BU33" s="102"/>
      <c r="BV33" s="102"/>
      <c r="BW33" s="102"/>
      <c r="BX33" s="153"/>
    </row>
    <row r="34" spans="1:77" ht="15.75" customHeight="1" x14ac:dyDescent="0.2">
      <c r="A34" s="1751"/>
      <c r="B34" s="1752"/>
      <c r="C34" s="1648"/>
      <c r="D34" s="1650"/>
      <c r="F34" s="63"/>
      <c r="G34" s="63"/>
      <c r="H34" s="63"/>
      <c r="I34" s="63"/>
      <c r="J34" s="63"/>
      <c r="K34" s="63"/>
      <c r="M34" s="63"/>
      <c r="N34" s="63"/>
      <c r="O34" s="63"/>
      <c r="P34" s="63"/>
      <c r="Q34" s="63"/>
      <c r="R34" s="63"/>
      <c r="T34" s="63"/>
      <c r="U34" s="63"/>
      <c r="V34" s="63"/>
      <c r="W34" s="63"/>
      <c r="X34" s="63"/>
      <c r="Y34" s="63"/>
      <c r="AA34" s="63"/>
      <c r="AB34" s="63"/>
      <c r="AC34" s="63"/>
      <c r="AD34" s="63"/>
      <c r="AE34" s="63"/>
      <c r="AF34" s="63"/>
      <c r="AH34" s="63"/>
      <c r="AI34" s="63"/>
      <c r="AJ34" s="63"/>
      <c r="AK34" s="63"/>
      <c r="AL34" s="63"/>
      <c r="AM34" s="63"/>
      <c r="AO34" s="63"/>
      <c r="AP34" s="63"/>
      <c r="AQ34" s="63"/>
      <c r="AR34" s="63"/>
      <c r="AS34" s="63"/>
      <c r="AT34" s="63"/>
      <c r="AV34" s="63"/>
      <c r="AW34" s="63"/>
      <c r="AX34" s="63"/>
      <c r="AY34" s="63"/>
      <c r="AZ34" s="63"/>
      <c r="BA34" s="63"/>
      <c r="BC34" s="63"/>
      <c r="BD34" s="63"/>
      <c r="BE34" s="63"/>
      <c r="BF34" s="63"/>
      <c r="BG34" s="63"/>
      <c r="BH34" s="63"/>
      <c r="BJ34" s="63"/>
      <c r="BK34" s="63"/>
      <c r="BL34" s="63"/>
      <c r="BM34" s="63"/>
      <c r="BN34" s="63"/>
      <c r="BO34" s="63"/>
      <c r="BS34" s="63"/>
      <c r="BT34" s="63"/>
      <c r="BU34" s="63"/>
      <c r="BV34" s="63"/>
      <c r="BW34" s="63"/>
      <c r="BX34" s="148"/>
    </row>
    <row r="35" spans="1:77" ht="15.75" customHeight="1" x14ac:dyDescent="0.2">
      <c r="A35" s="1751"/>
      <c r="B35" s="1752"/>
      <c r="C35" s="1648"/>
      <c r="D35" s="1650"/>
      <c r="F35" s="14"/>
      <c r="G35" s="14"/>
      <c r="H35" s="3"/>
      <c r="I35" s="157"/>
      <c r="J35" s="3"/>
      <c r="K35" s="14"/>
      <c r="M35" s="14"/>
      <c r="N35" s="14"/>
      <c r="O35" s="3"/>
      <c r="P35" s="3"/>
      <c r="Q35" s="93"/>
      <c r="R35" s="103"/>
      <c r="S35" s="87"/>
      <c r="T35" s="103"/>
      <c r="U35" s="103"/>
      <c r="V35" s="94"/>
      <c r="W35" s="94"/>
      <c r="X35" s="94"/>
      <c r="Y35" s="103"/>
      <c r="Z35" s="87"/>
      <c r="AA35" s="103"/>
      <c r="AB35" s="103"/>
      <c r="AC35" s="94"/>
      <c r="AD35" s="94"/>
      <c r="AE35" s="94"/>
      <c r="AF35" s="103"/>
      <c r="AG35" s="87"/>
      <c r="AH35" s="103"/>
      <c r="AI35" s="103"/>
      <c r="AJ35" s="94"/>
      <c r="AK35" s="94"/>
      <c r="AL35" s="94"/>
      <c r="AM35" s="103"/>
      <c r="AN35" s="87"/>
      <c r="AO35" s="103"/>
      <c r="AP35" s="103"/>
      <c r="AQ35" s="94"/>
      <c r="AR35" s="94"/>
      <c r="AS35" s="94"/>
      <c r="AT35" s="103"/>
      <c r="AU35" s="87"/>
      <c r="AV35" s="103"/>
      <c r="AW35" s="103"/>
      <c r="AX35" s="94"/>
      <c r="AY35" s="94"/>
      <c r="AZ35" s="94"/>
      <c r="BA35" s="103"/>
      <c r="BB35" s="87"/>
      <c r="BC35" s="103"/>
      <c r="BD35" s="103"/>
      <c r="BE35" s="94"/>
      <c r="BF35" s="94"/>
      <c r="BG35" s="94"/>
      <c r="BH35" s="103"/>
      <c r="BI35" s="87"/>
      <c r="BJ35" s="103"/>
      <c r="BK35" s="103"/>
      <c r="BL35" s="94"/>
      <c r="BM35" s="94"/>
      <c r="BN35" s="94"/>
      <c r="BO35" s="103"/>
      <c r="BP35" s="87"/>
      <c r="BQ35" s="87"/>
      <c r="BR35" s="87"/>
      <c r="BS35" s="103"/>
      <c r="BT35" s="103"/>
      <c r="BU35" s="94"/>
      <c r="BV35" s="94"/>
      <c r="BW35" s="94"/>
      <c r="BX35" s="139"/>
    </row>
    <row r="36" spans="1:77" ht="15.75" customHeight="1" x14ac:dyDescent="0.2">
      <c r="A36" s="1751"/>
      <c r="B36" s="1752"/>
      <c r="C36" s="1648"/>
      <c r="D36" s="1650"/>
      <c r="E36" s="3"/>
      <c r="F36" s="3"/>
      <c r="G36" s="3"/>
      <c r="H36" s="3"/>
      <c r="I36" s="157"/>
      <c r="J36" s="3"/>
      <c r="K36" s="3"/>
      <c r="L36" s="3"/>
      <c r="M36" s="3"/>
      <c r="N36" s="3"/>
      <c r="O36" s="3"/>
      <c r="P36" s="3"/>
      <c r="Q36" s="118"/>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141"/>
    </row>
    <row r="37" spans="1:77" ht="15.75" customHeight="1" x14ac:dyDescent="0.2">
      <c r="A37" s="1751"/>
      <c r="B37" s="1752"/>
      <c r="C37" s="1648"/>
      <c r="D37" s="1650"/>
      <c r="E37" s="3"/>
      <c r="F37" s="3"/>
      <c r="G37" s="3"/>
      <c r="H37" s="3"/>
      <c r="I37" s="157"/>
      <c r="J37" s="3"/>
      <c r="K37" s="3"/>
      <c r="L37" s="3"/>
      <c r="M37" s="3"/>
      <c r="N37" s="3"/>
      <c r="O37" s="3"/>
      <c r="P37" s="3"/>
      <c r="Q37" s="118"/>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141"/>
    </row>
    <row r="38" spans="1:77" ht="15.75" customHeight="1" x14ac:dyDescent="0.2">
      <c r="A38" s="1751"/>
      <c r="B38" s="1752"/>
      <c r="C38" s="1648"/>
      <c r="D38" s="1650"/>
      <c r="E38" s="14"/>
      <c r="F38" s="14"/>
      <c r="G38" s="14"/>
      <c r="H38" s="3"/>
      <c r="I38" s="157"/>
      <c r="J38" s="3"/>
      <c r="K38" s="14"/>
      <c r="L38" s="14"/>
      <c r="M38" s="14"/>
      <c r="N38" s="14"/>
      <c r="O38" s="3"/>
      <c r="P38" s="3"/>
      <c r="Q38" s="118"/>
      <c r="R38" s="14"/>
      <c r="S38" s="14"/>
      <c r="T38" s="14"/>
      <c r="U38" s="14"/>
      <c r="V38" s="3"/>
      <c r="W38" s="3"/>
      <c r="X38" s="3"/>
      <c r="Y38" s="14"/>
      <c r="Z38" s="14"/>
      <c r="AA38" s="14"/>
      <c r="AB38" s="14"/>
      <c r="AC38" s="3"/>
      <c r="AD38" s="3"/>
      <c r="AE38" s="3"/>
      <c r="AF38" s="14"/>
      <c r="AG38" s="14"/>
      <c r="AH38" s="14"/>
      <c r="AI38" s="14"/>
      <c r="AJ38" s="3"/>
      <c r="AK38" s="3"/>
      <c r="AL38" s="3"/>
      <c r="AM38" s="14"/>
      <c r="AN38" s="14"/>
      <c r="AO38" s="14"/>
      <c r="AP38" s="14"/>
      <c r="AQ38" s="3"/>
      <c r="AR38" s="3"/>
      <c r="AS38" s="3"/>
      <c r="AT38" s="14"/>
      <c r="AU38" s="14"/>
      <c r="AV38" s="14"/>
      <c r="AW38" s="14"/>
      <c r="AX38" s="3"/>
      <c r="AY38" s="3"/>
      <c r="AZ38" s="3"/>
      <c r="BA38" s="14"/>
      <c r="BB38" s="14"/>
      <c r="BC38" s="14"/>
      <c r="BD38" s="14"/>
      <c r="BE38" s="3"/>
      <c r="BF38" s="3"/>
      <c r="BG38" s="3"/>
      <c r="BH38" s="14"/>
      <c r="BI38" s="14"/>
      <c r="BJ38" s="14"/>
      <c r="BK38" s="14"/>
      <c r="BL38" s="3"/>
      <c r="BM38" s="3"/>
      <c r="BN38" s="3"/>
      <c r="BO38" s="14"/>
      <c r="BP38" s="14"/>
      <c r="BQ38" s="14"/>
      <c r="BR38" s="14"/>
      <c r="BS38" s="14"/>
      <c r="BT38" s="14"/>
      <c r="BU38" s="3"/>
      <c r="BV38" s="3"/>
      <c r="BW38" s="3"/>
      <c r="BX38" s="142"/>
    </row>
    <row r="39" spans="1:77" ht="15.75" customHeight="1" x14ac:dyDescent="0.2">
      <c r="A39" s="1751"/>
      <c r="B39" s="1752"/>
      <c r="C39" s="1648"/>
      <c r="D39" s="1650"/>
      <c r="E39" s="3"/>
      <c r="F39" s="3"/>
      <c r="G39" s="3"/>
      <c r="H39" s="3"/>
      <c r="I39" s="157"/>
      <c r="J39" s="3"/>
      <c r="K39" s="3"/>
      <c r="L39" s="3"/>
      <c r="M39" s="3"/>
      <c r="N39" s="3"/>
      <c r="O39" s="3"/>
      <c r="P39" s="3"/>
      <c r="Q39" s="118"/>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141"/>
    </row>
    <row r="40" spans="1:77" ht="15.75" customHeight="1" x14ac:dyDescent="0.2">
      <c r="A40" s="1751"/>
      <c r="B40" s="1752"/>
      <c r="C40" s="1648"/>
      <c r="D40" s="1650"/>
      <c r="E40" s="144"/>
      <c r="F40" s="144"/>
      <c r="G40" s="144"/>
      <c r="H40" s="144"/>
      <c r="I40" s="159"/>
      <c r="J40" s="144"/>
      <c r="K40" s="144"/>
      <c r="L40" s="144"/>
      <c r="M40" s="144"/>
      <c r="N40" s="144"/>
      <c r="O40" s="144"/>
      <c r="P40" s="144"/>
      <c r="Q40" s="160"/>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5"/>
    </row>
    <row r="41" spans="1:77" ht="15" customHeight="1" x14ac:dyDescent="0.2">
      <c r="A41" s="1751"/>
      <c r="B41" s="1752"/>
      <c r="C41" s="1648"/>
      <c r="D41" s="1650"/>
      <c r="E41" s="3"/>
      <c r="F41" s="3"/>
      <c r="G41" s="3"/>
      <c r="H41" s="3"/>
      <c r="I41" s="157"/>
      <c r="J41" s="3"/>
      <c r="K41" s="3"/>
      <c r="L41" s="3"/>
      <c r="M41" s="3"/>
      <c r="N41" s="3"/>
      <c r="O41" s="3"/>
      <c r="P41" s="3"/>
      <c r="Q41" s="118"/>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141"/>
    </row>
    <row r="42" spans="1:77" ht="15" customHeight="1" x14ac:dyDescent="0.2">
      <c r="A42" s="1751"/>
      <c r="B42" s="1752"/>
      <c r="C42" s="1648"/>
      <c r="D42" s="1650"/>
      <c r="E42" s="3"/>
      <c r="F42" s="3"/>
      <c r="G42" s="3"/>
      <c r="H42" s="3"/>
      <c r="I42" s="157"/>
      <c r="J42" s="3"/>
      <c r="K42" s="3"/>
      <c r="L42" s="3"/>
      <c r="M42" s="3"/>
      <c r="N42" s="3"/>
      <c r="O42" s="3"/>
      <c r="P42" s="3"/>
      <c r="Q42" s="118"/>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141"/>
    </row>
    <row r="43" spans="1:77" ht="15" customHeight="1" x14ac:dyDescent="0.2">
      <c r="A43" s="1751"/>
      <c r="B43" s="1752"/>
      <c r="C43" s="1648"/>
      <c r="D43" s="1650"/>
      <c r="E43" s="3"/>
      <c r="F43" s="3"/>
      <c r="G43" s="3"/>
      <c r="H43" s="3"/>
      <c r="I43" s="157"/>
      <c r="J43" s="3"/>
      <c r="K43" s="3"/>
      <c r="L43" s="3"/>
      <c r="M43" s="3"/>
      <c r="N43" s="3"/>
      <c r="O43" s="3"/>
      <c r="P43" s="3"/>
      <c r="Q43" s="118"/>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141"/>
      <c r="BY43" s="3"/>
    </row>
    <row r="44" spans="1:77" ht="15" customHeight="1" x14ac:dyDescent="0.2">
      <c r="A44" s="1751"/>
      <c r="B44" s="1752"/>
      <c r="C44" s="1648"/>
      <c r="D44" s="1650"/>
      <c r="E44" s="3"/>
      <c r="F44" s="3"/>
      <c r="G44" s="3"/>
      <c r="H44" s="3"/>
      <c r="I44" s="157"/>
      <c r="J44" s="3"/>
      <c r="K44" s="3"/>
      <c r="L44" s="3"/>
      <c r="M44" s="3"/>
      <c r="N44" s="3"/>
      <c r="O44" s="3"/>
      <c r="P44" s="3"/>
      <c r="Q44" s="118"/>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141"/>
      <c r="BY44" s="3"/>
    </row>
    <row r="45" spans="1:77" ht="15" customHeight="1" x14ac:dyDescent="0.2">
      <c r="A45" s="1751"/>
      <c r="B45" s="1752"/>
      <c r="C45" s="1648"/>
      <c r="D45" s="1650"/>
      <c r="E45" s="149"/>
      <c r="F45" s="149"/>
      <c r="G45" s="149"/>
      <c r="H45" s="3"/>
      <c r="I45" s="157"/>
      <c r="J45" s="3"/>
      <c r="K45" s="3"/>
      <c r="L45" s="149"/>
      <c r="M45" s="149"/>
      <c r="N45" s="149"/>
      <c r="O45" s="3"/>
      <c r="P45" s="3"/>
      <c r="Q45" s="118"/>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BX45" s="90"/>
      <c r="BY45" s="3"/>
    </row>
    <row r="46" spans="1:77" ht="15" customHeight="1" x14ac:dyDescent="0.2">
      <c r="A46" s="1751"/>
      <c r="B46" s="1752"/>
      <c r="C46" s="1648"/>
      <c r="D46" s="1650"/>
      <c r="E46" s="150"/>
      <c r="F46" s="150"/>
      <c r="G46" s="150"/>
      <c r="H46" s="3"/>
      <c r="I46" s="157"/>
      <c r="J46" s="3"/>
      <c r="K46" s="3"/>
      <c r="L46" s="150"/>
      <c r="M46" s="150"/>
      <c r="N46" s="150"/>
      <c r="O46" s="3"/>
      <c r="P46" s="3"/>
      <c r="Q46" s="119"/>
      <c r="R46" s="89"/>
      <c r="S46" s="155"/>
      <c r="T46" s="155"/>
      <c r="U46" s="155"/>
      <c r="V46" s="89"/>
      <c r="W46" s="89"/>
      <c r="X46" s="89"/>
      <c r="Y46" s="89"/>
      <c r="Z46" s="155"/>
      <c r="AA46" s="155"/>
      <c r="AB46" s="155"/>
      <c r="AC46" s="156"/>
      <c r="AD46" s="156"/>
      <c r="AE46" s="156"/>
      <c r="AF46" s="156"/>
      <c r="AG46" s="155"/>
      <c r="AH46" s="155"/>
      <c r="AI46" s="155"/>
      <c r="AJ46" s="89"/>
      <c r="AK46" s="89"/>
      <c r="AL46" s="89"/>
      <c r="AM46" s="89"/>
      <c r="AN46" s="155"/>
      <c r="AO46" s="155"/>
      <c r="AP46" s="155"/>
      <c r="AQ46" s="89"/>
      <c r="AR46" s="89"/>
      <c r="AS46" s="89"/>
      <c r="AT46" s="89"/>
      <c r="AU46" s="155"/>
      <c r="AV46" s="155"/>
      <c r="AW46" s="155"/>
      <c r="AX46" s="89"/>
      <c r="AY46" s="120"/>
      <c r="AZ46" s="120"/>
      <c r="BA46" s="120"/>
      <c r="BB46" s="155"/>
      <c r="BC46" s="155"/>
      <c r="BD46" s="155"/>
      <c r="BE46" s="120"/>
      <c r="BF46" s="120"/>
      <c r="BG46" s="120"/>
      <c r="BH46" s="120"/>
      <c r="BI46" s="155"/>
      <c r="BJ46" s="155"/>
      <c r="BK46" s="155"/>
      <c r="BL46" s="120"/>
      <c r="BM46" s="120"/>
      <c r="BN46" s="120"/>
      <c r="BO46" s="120"/>
      <c r="BP46" s="155"/>
      <c r="BQ46" s="155"/>
      <c r="BR46" s="155"/>
      <c r="BS46" s="155"/>
      <c r="BT46" s="155"/>
      <c r="BU46" s="120"/>
      <c r="BV46" s="120"/>
      <c r="BW46" s="120"/>
      <c r="BX46" s="121"/>
      <c r="BY46" s="3"/>
    </row>
    <row r="47" spans="1:77" ht="6.75" customHeight="1" x14ac:dyDescent="0.2">
      <c r="A47" s="1751"/>
      <c r="B47" s="1752"/>
      <c r="C47" s="1648"/>
      <c r="D47" s="1650"/>
      <c r="E47" s="115"/>
      <c r="F47" s="115"/>
      <c r="G47" s="115"/>
      <c r="H47" s="3"/>
      <c r="I47" s="149"/>
      <c r="J47" s="149"/>
      <c r="K47" s="149"/>
      <c r="L47" s="149"/>
      <c r="M47" s="149"/>
      <c r="N47" s="149"/>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BX47" s="90"/>
      <c r="BY47" s="3"/>
    </row>
    <row r="48" spans="1:77" x14ac:dyDescent="0.2">
      <c r="A48" s="1753"/>
      <c r="B48" s="1754"/>
      <c r="C48" s="1651"/>
      <c r="D48" s="1653"/>
      <c r="E48" s="146"/>
      <c r="F48" s="146"/>
      <c r="G48" s="146"/>
      <c r="H48" s="89"/>
      <c r="I48" s="122"/>
      <c r="J48" s="122"/>
      <c r="K48" s="122"/>
      <c r="L48" s="122"/>
      <c r="M48" s="122"/>
      <c r="N48" s="122"/>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c r="AQ48" s="89"/>
      <c r="AR48" s="89"/>
      <c r="AS48" s="89"/>
      <c r="AT48" s="89"/>
      <c r="AU48" s="89"/>
      <c r="AV48" s="89"/>
      <c r="AW48" s="89"/>
      <c r="AX48" s="89"/>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1"/>
    </row>
    <row r="49" spans="1:228" x14ac:dyDescent="0.2">
      <c r="A49" s="405"/>
      <c r="B49" s="405"/>
      <c r="C49"/>
      <c r="D49"/>
      <c r="E49" s="115"/>
      <c r="F49" s="115"/>
      <c r="G49" s="115"/>
      <c r="H49" s="3"/>
      <c r="I49" s="149"/>
      <c r="J49" s="149"/>
      <c r="K49" s="149"/>
      <c r="L49" s="149"/>
      <c r="M49" s="149"/>
      <c r="N49" s="149"/>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228" x14ac:dyDescent="0.2">
      <c r="A50" s="405"/>
      <c r="B50" s="405"/>
      <c r="C50"/>
      <c r="D50"/>
      <c r="E50" s="115"/>
      <c r="F50" s="115"/>
      <c r="G50" s="115"/>
      <c r="H50" s="3"/>
      <c r="I50" s="149"/>
      <c r="J50" s="149"/>
      <c r="K50" s="149"/>
      <c r="L50" s="149"/>
      <c r="M50" s="149"/>
      <c r="N50" s="149"/>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2" spans="1:228" s="66" customFormat="1" ht="24" customHeight="1" x14ac:dyDescent="0.2">
      <c r="A52" s="91"/>
      <c r="B52" s="91"/>
      <c r="C52" s="91"/>
      <c r="D52" s="91"/>
      <c r="E52" s="91"/>
      <c r="F52" s="91"/>
      <c r="G52" s="91"/>
      <c r="H52" s="92"/>
      <c r="I52" s="92"/>
      <c r="J52" s="92"/>
      <c r="K52" s="92"/>
      <c r="L52" s="92"/>
      <c r="M52" s="92"/>
      <c r="N52" s="92"/>
      <c r="O52" s="92"/>
      <c r="P52" s="92"/>
      <c r="Q52" s="92"/>
      <c r="R52" s="92"/>
      <c r="S52" s="92"/>
      <c r="T52" s="92"/>
      <c r="U52" s="92"/>
      <c r="V52" s="92"/>
      <c r="W52" s="92"/>
      <c r="X52" s="92"/>
      <c r="Y52" s="92"/>
      <c r="Z52" s="92"/>
      <c r="AA52" s="1779" t="str">
        <f>$AA$1</f>
        <v xml:space="preserve">トンネル附属物位置図 </v>
      </c>
      <c r="AB52" s="1779"/>
      <c r="AC52" s="1779"/>
      <c r="AD52" s="1779"/>
      <c r="AE52" s="1779"/>
      <c r="AF52" s="1779"/>
      <c r="AG52" s="1779"/>
      <c r="AH52" s="1779"/>
      <c r="AI52" s="1779"/>
      <c r="AJ52" s="1779"/>
      <c r="AK52" s="1779"/>
      <c r="AL52" s="1779"/>
      <c r="AM52" s="1779"/>
      <c r="AN52" s="232" t="str">
        <f>$AN$1</f>
        <v>（</v>
      </c>
      <c r="AO52" s="232"/>
      <c r="AP52" s="1779">
        <f>AP1+1</f>
        <v>2</v>
      </c>
      <c r="AQ52" s="1779"/>
      <c r="AR52" s="232" t="str">
        <f>$AR$1</f>
        <v>/</v>
      </c>
      <c r="AS52" s="1779">
        <f>$AS$1</f>
        <v>0</v>
      </c>
      <c r="AT52" s="1779"/>
      <c r="AU52" s="232" t="str">
        <f>$AU$1</f>
        <v>）</v>
      </c>
      <c r="AV52" s="92" t="s">
        <v>613</v>
      </c>
      <c r="AW52" s="92"/>
      <c r="AX52" s="92"/>
      <c r="AY52" s="92"/>
      <c r="AZ52" s="92"/>
      <c r="BA52" s="92"/>
      <c r="BB52" s="232"/>
      <c r="BC52" s="232"/>
      <c r="BD52" s="232"/>
      <c r="BE52" s="232"/>
      <c r="BF52" s="232"/>
      <c r="BG52" s="1779"/>
      <c r="BH52" s="1779"/>
      <c r="BI52" s="232"/>
      <c r="BJ52" s="1779"/>
      <c r="BK52" s="1779"/>
      <c r="BL52" s="1779"/>
      <c r="BM52" s="1161"/>
      <c r="BN52" s="1161"/>
      <c r="BO52" s="1161"/>
      <c r="BP52" s="1161"/>
      <c r="BQ52" s="1161"/>
      <c r="BR52" s="1161"/>
      <c r="BS52" s="1161"/>
      <c r="BT52" s="1161"/>
      <c r="BU52" s="1161"/>
      <c r="BV52" s="1161"/>
      <c r="BW52" s="1161"/>
      <c r="BX52" s="1161"/>
      <c r="BY52" s="234"/>
      <c r="BZ52" s="234"/>
      <c r="CA52" s="234"/>
      <c r="CB52" s="234"/>
      <c r="CC52" s="234"/>
      <c r="CD52" s="234"/>
      <c r="CE52" s="234"/>
      <c r="CF52" s="235"/>
      <c r="CG52" s="235"/>
      <c r="CH52" s="235"/>
      <c r="CI52" s="235"/>
      <c r="CJ52" s="235"/>
      <c r="CK52" s="235"/>
      <c r="CL52" s="235"/>
      <c r="CM52" s="235"/>
      <c r="CN52" s="235"/>
      <c r="CO52" s="235"/>
      <c r="CP52" s="235"/>
      <c r="CQ52" s="235"/>
      <c r="CR52" s="235"/>
      <c r="CS52" s="235"/>
      <c r="CT52" s="235"/>
      <c r="CU52" s="235"/>
      <c r="CV52" s="235"/>
      <c r="CW52" s="235"/>
      <c r="CX52" s="235"/>
      <c r="CY52" s="235"/>
      <c r="CZ52" s="235"/>
      <c r="DA52" s="235"/>
      <c r="DB52" s="235"/>
      <c r="DC52" s="236"/>
      <c r="DD52" s="236"/>
      <c r="DE52" s="236"/>
      <c r="DF52" s="236"/>
      <c r="DG52" s="236"/>
      <c r="DH52" s="236"/>
      <c r="DI52" s="236"/>
      <c r="DJ52" s="236"/>
      <c r="DK52" s="236"/>
      <c r="DL52" s="236"/>
      <c r="DM52" s="236"/>
      <c r="DN52" s="1780"/>
      <c r="DO52" s="1780"/>
      <c r="DP52" s="236"/>
      <c r="DQ52" s="1780"/>
      <c r="DR52" s="1780"/>
      <c r="DS52" s="236"/>
      <c r="DT52" s="235"/>
      <c r="DU52" s="235"/>
      <c r="DV52" s="235"/>
      <c r="DW52" s="235"/>
      <c r="DX52" s="235"/>
      <c r="DY52" s="235"/>
      <c r="DZ52" s="236"/>
      <c r="EA52" s="236"/>
      <c r="EB52" s="236"/>
      <c r="EC52" s="236"/>
      <c r="ED52" s="236"/>
      <c r="EF52" s="236"/>
      <c r="EG52" s="236"/>
      <c r="EH52" s="1780"/>
      <c r="EI52" s="1780"/>
      <c r="EJ52" s="1780"/>
      <c r="EK52" s="1781"/>
      <c r="EL52" s="1781"/>
      <c r="EM52" s="1781"/>
      <c r="EN52" s="1781"/>
      <c r="EO52" s="1781"/>
      <c r="EP52" s="1781"/>
      <c r="EQ52" s="1781"/>
      <c r="ER52" s="1781"/>
      <c r="ES52" s="1781"/>
      <c r="ET52" s="1781"/>
      <c r="EU52" s="1781"/>
      <c r="EV52" s="1781"/>
      <c r="EW52" s="234"/>
      <c r="EX52" s="234"/>
      <c r="EY52" s="234"/>
      <c r="EZ52" s="234"/>
      <c r="FA52" s="234"/>
      <c r="FB52" s="234"/>
      <c r="FC52" s="234"/>
      <c r="FD52" s="235"/>
      <c r="FE52" s="235"/>
      <c r="FF52" s="235"/>
      <c r="FG52" s="235"/>
      <c r="FH52" s="235"/>
      <c r="FI52" s="235"/>
      <c r="FJ52" s="235"/>
      <c r="FK52" s="235"/>
      <c r="FL52" s="235"/>
      <c r="FM52" s="235"/>
      <c r="FN52" s="235"/>
      <c r="FO52" s="235"/>
      <c r="FP52" s="235"/>
      <c r="FQ52" s="235"/>
      <c r="FR52" s="235"/>
      <c r="FS52" s="235"/>
      <c r="FT52" s="235"/>
      <c r="FU52" s="235"/>
      <c r="FV52" s="235"/>
      <c r="FW52" s="235"/>
      <c r="FX52" s="235"/>
      <c r="FY52" s="235"/>
      <c r="FZ52" s="235"/>
      <c r="GA52" s="236"/>
      <c r="GB52" s="236"/>
      <c r="GC52" s="236"/>
      <c r="GD52" s="236"/>
      <c r="GE52" s="236"/>
      <c r="GF52" s="236"/>
      <c r="GG52" s="236"/>
      <c r="GH52" s="236"/>
      <c r="GI52" s="236"/>
      <c r="GJ52" s="236"/>
      <c r="GK52" s="236"/>
      <c r="GL52" s="1780"/>
      <c r="GM52" s="1780"/>
      <c r="GN52" s="236"/>
      <c r="GO52" s="1780"/>
      <c r="GP52" s="1780"/>
      <c r="GQ52" s="236"/>
      <c r="GR52" s="235"/>
      <c r="GS52" s="235"/>
      <c r="GT52" s="235"/>
      <c r="GU52" s="235"/>
      <c r="GV52" s="235"/>
      <c r="GW52" s="235"/>
      <c r="GX52" s="236"/>
      <c r="GY52" s="236"/>
      <c r="GZ52" s="236"/>
      <c r="HA52" s="236"/>
      <c r="HB52" s="236"/>
      <c r="HD52" s="236"/>
      <c r="HE52" s="236"/>
      <c r="HF52" s="1780"/>
      <c r="HG52" s="1780"/>
      <c r="HH52" s="1780"/>
      <c r="HI52" s="1781"/>
      <c r="HJ52" s="1781"/>
      <c r="HK52" s="1781"/>
      <c r="HL52" s="1781"/>
      <c r="HM52" s="1781"/>
      <c r="HN52" s="1781"/>
      <c r="HO52" s="1781"/>
      <c r="HP52" s="1781"/>
      <c r="HQ52" s="1781"/>
      <c r="HR52" s="1781"/>
      <c r="HS52" s="1781"/>
      <c r="HT52" s="1781"/>
    </row>
    <row r="53" spans="1:228" ht="30" customHeight="1" x14ac:dyDescent="0.2">
      <c r="A53" s="1442" t="s">
        <v>94</v>
      </c>
      <c r="B53" s="1443"/>
      <c r="C53" s="1443"/>
      <c r="D53" s="1443"/>
      <c r="E53" s="1443"/>
      <c r="F53" s="1443"/>
      <c r="G53" s="1444"/>
      <c r="H53" s="1776" t="str">
        <f>$H$2</f>
        <v/>
      </c>
      <c r="I53" s="1777"/>
      <c r="J53" s="1777"/>
      <c r="K53" s="1777"/>
      <c r="L53" s="1777"/>
      <c r="M53" s="1777"/>
      <c r="N53" s="1777"/>
      <c r="O53" s="1777"/>
      <c r="P53" s="1777"/>
      <c r="Q53" s="1777"/>
      <c r="R53" s="1777"/>
      <c r="S53" s="1778"/>
      <c r="T53" s="1442" t="s">
        <v>97</v>
      </c>
      <c r="U53" s="1443"/>
      <c r="V53" s="1443"/>
      <c r="W53" s="1443"/>
      <c r="X53" s="1443"/>
      <c r="Y53" s="1443"/>
      <c r="Z53" s="1444"/>
      <c r="AA53" s="1745" t="str">
        <f>$AA$2</f>
        <v/>
      </c>
      <c r="AB53" s="1733"/>
      <c r="AC53" s="1733"/>
      <c r="AD53" s="1733"/>
      <c r="AE53" s="1733"/>
      <c r="AF53" s="1733"/>
      <c r="AG53" s="1733"/>
      <c r="AH53" s="1733"/>
      <c r="AI53" s="1733"/>
      <c r="AJ53" s="1733"/>
      <c r="AK53" s="1733"/>
      <c r="AL53" s="1746"/>
      <c r="AM53" s="1442" t="s">
        <v>127</v>
      </c>
      <c r="AN53" s="1443"/>
      <c r="AO53" s="1443"/>
      <c r="AP53" s="1443"/>
      <c r="AQ53" s="1443"/>
      <c r="AR53" s="1443"/>
      <c r="AS53" s="1444"/>
      <c r="AT53" s="1745" t="str">
        <f>$AT$2</f>
        <v/>
      </c>
      <c r="AU53" s="1733"/>
      <c r="AV53" s="1733"/>
      <c r="AW53" s="1733"/>
      <c r="AX53" s="1733"/>
      <c r="AY53" s="1733"/>
      <c r="AZ53" s="1733"/>
      <c r="BA53" s="1733"/>
      <c r="BB53" s="1733"/>
      <c r="BC53" s="1733"/>
      <c r="BD53" s="1733"/>
      <c r="BE53" s="1746"/>
      <c r="BF53" s="1761" t="s">
        <v>65</v>
      </c>
      <c r="BG53" s="1762"/>
      <c r="BH53" s="1762"/>
      <c r="BI53" s="1762"/>
      <c r="BJ53" s="1762"/>
      <c r="BK53" s="1762"/>
      <c r="BL53" s="1763"/>
      <c r="BM53" s="1764" t="str">
        <f>$BM$2</f>
        <v/>
      </c>
      <c r="BN53" s="1765"/>
      <c r="BO53" s="1765"/>
      <c r="BP53" s="1765"/>
      <c r="BQ53" s="1765"/>
      <c r="BR53" s="1765"/>
      <c r="BS53" s="1765"/>
      <c r="BT53" s="1765"/>
      <c r="BU53" s="1765"/>
      <c r="BV53" s="1765"/>
      <c r="BW53" s="1765"/>
      <c r="BX53" s="1766"/>
      <c r="BY53" s="61"/>
    </row>
    <row r="54" spans="1:228" ht="30" customHeight="1" x14ac:dyDescent="0.2">
      <c r="A54" s="1767" t="s">
        <v>580</v>
      </c>
      <c r="B54" s="1768"/>
      <c r="C54" s="1768"/>
      <c r="D54" s="1768"/>
      <c r="E54" s="1768"/>
      <c r="F54" s="1768"/>
      <c r="G54" s="1769"/>
      <c r="H54" s="1729" t="s">
        <v>1204</v>
      </c>
      <c r="I54" s="1730"/>
      <c r="J54" s="1731"/>
      <c r="K54" s="1116" t="str">
        <f>$K$3</f>
        <v/>
      </c>
      <c r="L54" s="1117"/>
      <c r="M54" s="1117"/>
      <c r="N54" s="1117"/>
      <c r="O54" s="1117"/>
      <c r="P54" s="1117"/>
      <c r="Q54" s="1117"/>
      <c r="R54" s="1117"/>
      <c r="S54" s="1117"/>
      <c r="T54" s="1117"/>
      <c r="U54" s="1117"/>
      <c r="V54" s="1117"/>
      <c r="W54" s="1117"/>
      <c r="X54" s="1117"/>
      <c r="Y54" s="1117"/>
      <c r="Z54" s="1732"/>
      <c r="AA54" s="1729" t="s">
        <v>1206</v>
      </c>
      <c r="AB54" s="1730"/>
      <c r="AC54" s="1731"/>
      <c r="AD54" s="1116" t="str">
        <f>$AD$3</f>
        <v/>
      </c>
      <c r="AE54" s="1117"/>
      <c r="AF54" s="1117"/>
      <c r="AG54" s="1117"/>
      <c r="AH54" s="1117"/>
      <c r="AI54" s="1117"/>
      <c r="AJ54" s="1117"/>
      <c r="AK54" s="1117"/>
      <c r="AL54" s="1117"/>
      <c r="AM54" s="1117"/>
      <c r="AN54" s="1117"/>
      <c r="AO54" s="1117"/>
      <c r="AP54" s="1732"/>
      <c r="AQ54" s="1733" t="s">
        <v>1205</v>
      </c>
      <c r="AR54" s="1733"/>
      <c r="AS54" s="1733"/>
      <c r="AT54" s="1116" t="str">
        <f>$AT$3</f>
        <v/>
      </c>
      <c r="AU54" s="1117"/>
      <c r="AV54" s="1117"/>
      <c r="AW54" s="1117"/>
      <c r="AX54" s="1117"/>
      <c r="AY54" s="1117"/>
      <c r="AZ54" s="1117"/>
      <c r="BA54" s="1117"/>
      <c r="BB54" s="1117"/>
      <c r="BC54" s="1117"/>
      <c r="BD54" s="1117"/>
      <c r="BE54" s="1118"/>
      <c r="BF54" s="1770" t="s">
        <v>985</v>
      </c>
      <c r="BG54" s="1771"/>
      <c r="BH54" s="1771"/>
      <c r="BI54" s="1771"/>
      <c r="BJ54" s="1771"/>
      <c r="BK54" s="1771"/>
      <c r="BL54" s="1772"/>
      <c r="BM54" s="1773" t="str">
        <f>$BM$3</f>
        <v/>
      </c>
      <c r="BN54" s="1774"/>
      <c r="BO54" s="1774"/>
      <c r="BP54" s="1774"/>
      <c r="BQ54" s="1774"/>
      <c r="BR54" s="1774"/>
      <c r="BS54" s="1774"/>
      <c r="BT54" s="1774"/>
      <c r="BU54" s="1774"/>
      <c r="BV54" s="1774"/>
      <c r="BW54" s="1774"/>
      <c r="BX54" s="1775"/>
      <c r="BY54" s="61"/>
    </row>
    <row r="55" spans="1:228" ht="14.25" customHeight="1" x14ac:dyDescent="0.2">
      <c r="A55" s="262"/>
      <c r="B55" s="262"/>
      <c r="C55" s="262"/>
      <c r="D55" s="262"/>
      <c r="E55" s="262"/>
      <c r="F55" s="262"/>
      <c r="G55" s="262"/>
      <c r="H55" s="374"/>
      <c r="I55" s="375"/>
      <c r="J55" s="375"/>
      <c r="K55" s="375"/>
      <c r="L55" s="375"/>
      <c r="M55" s="375"/>
      <c r="N55" s="375"/>
      <c r="O55" s="375"/>
      <c r="P55" s="375"/>
      <c r="Q55" s="375"/>
      <c r="R55" s="375"/>
      <c r="S55" s="375"/>
      <c r="T55" s="375"/>
      <c r="U55" s="375"/>
      <c r="V55" s="375"/>
      <c r="W55" s="375"/>
      <c r="X55" s="375"/>
      <c r="Y55" s="375"/>
      <c r="Z55" s="375"/>
      <c r="AA55" s="375"/>
      <c r="AB55" s="375"/>
      <c r="AC55" s="375"/>
      <c r="AD55" s="375"/>
      <c r="AE55" s="375"/>
      <c r="AF55" s="375"/>
      <c r="AG55" s="375"/>
      <c r="AH55" s="375"/>
      <c r="AI55" s="375"/>
      <c r="AJ55" s="375"/>
      <c r="AK55" s="375"/>
      <c r="AL55" s="375"/>
      <c r="AM55" s="375"/>
      <c r="AN55" s="375"/>
      <c r="AO55" s="375"/>
      <c r="AP55" s="375"/>
      <c r="AQ55" s="375"/>
      <c r="AR55" s="375"/>
      <c r="AS55" s="375"/>
      <c r="AT55" s="375"/>
      <c r="AU55" s="375"/>
      <c r="AV55" s="375"/>
      <c r="AW55" s="375"/>
      <c r="AX55" s="375"/>
      <c r="AY55" s="375"/>
      <c r="AZ55" s="375"/>
      <c r="BA55" s="375"/>
      <c r="BB55" s="375"/>
      <c r="BC55" s="375"/>
      <c r="BD55" s="375"/>
      <c r="BE55" s="375"/>
      <c r="BF55" s="138"/>
      <c r="BG55" s="138"/>
      <c r="BH55" s="138"/>
      <c r="BI55" s="138"/>
      <c r="BJ55" s="138"/>
      <c r="BK55" s="138"/>
      <c r="BL55" s="138"/>
      <c r="BM55" s="3"/>
      <c r="BN55" s="3"/>
      <c r="BO55" s="3"/>
      <c r="BP55" s="3"/>
      <c r="BQ55" s="3"/>
      <c r="BR55" s="3"/>
      <c r="BS55" s="3"/>
      <c r="BT55" s="3"/>
      <c r="BU55" s="3"/>
      <c r="BV55" s="3"/>
      <c r="BW55" s="3"/>
      <c r="BX55" s="3"/>
      <c r="BY55" s="61"/>
    </row>
    <row r="56" spans="1:228" ht="11.25" customHeight="1" x14ac:dyDescent="0.2">
      <c r="BY56" s="62"/>
    </row>
    <row r="57" spans="1:228" ht="15" customHeight="1" x14ac:dyDescent="0.2">
      <c r="A57" s="1749" t="s">
        <v>561</v>
      </c>
      <c r="B57" s="1750"/>
      <c r="C57" s="1755" t="s">
        <v>543</v>
      </c>
      <c r="D57" s="1756"/>
      <c r="E57" s="1756"/>
      <c r="F57" s="1756"/>
      <c r="G57" s="1756"/>
      <c r="H57" s="1756"/>
      <c r="I57" s="1757" t="s">
        <v>312</v>
      </c>
      <c r="J57" s="1757"/>
      <c r="K57" s="1757"/>
      <c r="L57" s="1757"/>
      <c r="M57" s="1757"/>
      <c r="N57" s="1758"/>
      <c r="O57" s="1759" t="s">
        <v>562</v>
      </c>
      <c r="P57" s="1759"/>
      <c r="Q57" s="1759"/>
      <c r="R57" s="1759"/>
      <c r="S57" s="1759"/>
      <c r="T57" s="1759"/>
      <c r="U57" s="1738" t="s">
        <v>85</v>
      </c>
      <c r="V57" s="1738"/>
      <c r="W57" s="1738"/>
      <c r="X57" s="1738"/>
      <c r="Y57" s="1738"/>
      <c r="Z57" s="1738"/>
      <c r="AA57" s="147"/>
      <c r="AB57" s="87"/>
      <c r="AC57" s="87"/>
      <c r="AD57" s="87"/>
      <c r="AE57" s="87"/>
      <c r="AF57" s="87"/>
      <c r="AG57" s="87"/>
      <c r="AH57" s="87"/>
      <c r="AI57" s="87"/>
      <c r="AJ57" s="87"/>
      <c r="AK57" s="87"/>
      <c r="AL57" s="87"/>
      <c r="AM57" s="87"/>
      <c r="AN57" s="87"/>
      <c r="AO57" s="87"/>
      <c r="AP57" s="87"/>
      <c r="AQ57" s="87"/>
      <c r="AR57" s="87"/>
      <c r="AS57" s="87"/>
      <c r="AT57" s="87"/>
      <c r="AU57" s="87"/>
      <c r="AV57" s="87"/>
      <c r="AW57" s="87"/>
      <c r="AX57" s="87"/>
      <c r="AY57" s="87"/>
      <c r="AZ57" s="87"/>
      <c r="BA57" s="87"/>
      <c r="BB57" s="87"/>
      <c r="BC57" s="87"/>
      <c r="BD57" s="87"/>
      <c r="BE57" s="87"/>
      <c r="BF57" s="87"/>
      <c r="BG57" s="87"/>
      <c r="BH57" s="87"/>
      <c r="BI57" s="87"/>
      <c r="BJ57" s="87"/>
      <c r="BK57" s="87"/>
      <c r="BL57" s="87"/>
      <c r="BM57" s="87"/>
      <c r="BN57" s="87"/>
      <c r="BO57" s="87"/>
      <c r="BP57" s="87"/>
      <c r="BQ57" s="87"/>
      <c r="BR57" s="87"/>
      <c r="BS57" s="87"/>
      <c r="BT57" s="87"/>
      <c r="BU57" s="87"/>
      <c r="BV57" s="87"/>
      <c r="BW57" s="87"/>
      <c r="BX57" s="96"/>
    </row>
    <row r="58" spans="1:228" ht="15.75" customHeight="1" x14ac:dyDescent="0.2">
      <c r="A58" s="1751"/>
      <c r="B58" s="1752"/>
      <c r="C58" s="1739" t="s">
        <v>62</v>
      </c>
      <c r="D58" s="1740"/>
      <c r="E58" s="1736" t="s">
        <v>63</v>
      </c>
      <c r="F58" s="1737"/>
      <c r="G58" s="1737"/>
      <c r="H58" s="1737"/>
      <c r="I58" s="87"/>
      <c r="J58" s="87"/>
      <c r="K58" s="87"/>
      <c r="L58" s="87"/>
      <c r="M58" s="1737"/>
      <c r="N58" s="1737"/>
      <c r="O58" s="1737"/>
      <c r="P58" s="1737"/>
      <c r="Q58" s="95"/>
      <c r="R58" s="87"/>
      <c r="S58" s="87"/>
      <c r="T58" s="87"/>
      <c r="U58" s="95"/>
      <c r="V58" s="87"/>
      <c r="W58" s="87"/>
      <c r="X58" s="87"/>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c r="AZ58" s="95"/>
      <c r="BA58" s="95"/>
      <c r="BB58" s="95"/>
      <c r="BC58" s="95"/>
      <c r="BD58" s="95"/>
      <c r="BE58" s="95"/>
      <c r="BF58" s="95"/>
      <c r="BG58" s="95"/>
      <c r="BH58" s="95"/>
      <c r="BI58" s="95"/>
      <c r="BJ58" s="95"/>
      <c r="BK58" s="95"/>
      <c r="BL58" s="95"/>
      <c r="BM58" s="95"/>
      <c r="BN58" s="95"/>
      <c r="BO58" s="95"/>
      <c r="BP58" s="95"/>
      <c r="BQ58" s="95"/>
      <c r="BR58" s="95"/>
      <c r="BS58" s="95"/>
      <c r="BT58" s="95"/>
      <c r="BU58" s="95"/>
      <c r="BV58" s="95"/>
      <c r="BW58" s="95"/>
      <c r="BX58" s="96"/>
    </row>
    <row r="59" spans="1:228" ht="7.5" customHeight="1" x14ac:dyDescent="0.2">
      <c r="A59" s="1751"/>
      <c r="B59" s="1752"/>
      <c r="C59" s="1741"/>
      <c r="D59" s="1742"/>
      <c r="E59" s="97"/>
      <c r="G59" s="97"/>
      <c r="H59" s="97"/>
      <c r="I59" s="97"/>
      <c r="J59" s="97"/>
      <c r="K59" s="97"/>
      <c r="L59" s="97"/>
      <c r="M59" s="97"/>
      <c r="N59" s="100"/>
      <c r="O59" s="100"/>
      <c r="P59" s="100"/>
      <c r="Q59" s="140"/>
      <c r="R59" s="140"/>
      <c r="S59" s="140"/>
      <c r="T59" s="140"/>
      <c r="U59" s="140"/>
      <c r="V59" s="140"/>
      <c r="W59" s="140"/>
      <c r="X59" s="140"/>
      <c r="Y59" s="140"/>
      <c r="Z59" s="140"/>
      <c r="AA59" s="129"/>
      <c r="AB59" s="129"/>
      <c r="AC59" s="140"/>
      <c r="AD59" s="129"/>
      <c r="AE59" s="129"/>
      <c r="AF59" s="129"/>
      <c r="AG59" s="140"/>
      <c r="AH59" s="129"/>
      <c r="AI59" s="129"/>
      <c r="AJ59" s="129"/>
      <c r="AK59" s="140"/>
      <c r="AL59" s="129"/>
      <c r="AM59" s="129"/>
      <c r="AN59" s="129"/>
      <c r="AO59" s="140"/>
      <c r="AP59" s="129"/>
      <c r="AQ59" s="129"/>
      <c r="AR59" s="129"/>
      <c r="AS59" s="140"/>
      <c r="AT59" s="129"/>
      <c r="AU59" s="129"/>
      <c r="AV59" s="129"/>
      <c r="AW59" s="140"/>
      <c r="AX59" s="129"/>
      <c r="AY59" s="129"/>
      <c r="AZ59" s="129"/>
      <c r="BA59" s="140"/>
      <c r="BB59" s="120"/>
      <c r="BC59" s="120"/>
      <c r="BD59" s="120"/>
      <c r="BE59" s="140"/>
      <c r="BF59" s="120"/>
      <c r="BG59" s="120"/>
      <c r="BH59" s="120"/>
      <c r="BI59" s="140"/>
      <c r="BJ59" s="120"/>
      <c r="BK59" s="120"/>
      <c r="BL59" s="120"/>
      <c r="BM59" s="140"/>
      <c r="BN59" s="120"/>
      <c r="BO59" s="120"/>
      <c r="BP59" s="120"/>
      <c r="BQ59" s="120"/>
      <c r="BR59" s="120"/>
      <c r="BS59" s="140"/>
      <c r="BT59" s="120"/>
      <c r="BU59" s="140"/>
      <c r="BV59" s="120"/>
      <c r="BW59" s="120"/>
      <c r="BX59" s="121"/>
      <c r="BY59" s="63"/>
    </row>
    <row r="60" spans="1:228" ht="15.75" customHeight="1" x14ac:dyDescent="0.2">
      <c r="A60" s="1751"/>
      <c r="B60" s="1752"/>
      <c r="C60" s="1741"/>
      <c r="D60" s="1742"/>
      <c r="E60" s="97"/>
      <c r="G60" s="97"/>
      <c r="H60" s="98"/>
      <c r="I60" s="224"/>
      <c r="J60" s="87"/>
      <c r="K60" s="87"/>
      <c r="L60" s="87"/>
      <c r="M60" s="87"/>
      <c r="N60" s="87"/>
      <c r="O60" s="87"/>
      <c r="P60" s="395"/>
      <c r="Q60" s="104"/>
      <c r="R60" s="63"/>
      <c r="S60" s="63"/>
      <c r="T60" s="63"/>
      <c r="U60" s="63"/>
      <c r="V60" s="63"/>
      <c r="W60" s="63"/>
      <c r="X60" s="63"/>
      <c r="Y60" s="63"/>
      <c r="Z60" s="63"/>
      <c r="AA60" s="3"/>
      <c r="AH60" s="3"/>
      <c r="AI60" s="3"/>
      <c r="AJ60" s="3"/>
      <c r="AK60" s="63"/>
      <c r="AL60" s="3"/>
      <c r="AM60" s="3"/>
      <c r="AN60" s="3"/>
      <c r="AO60" s="63"/>
      <c r="AP60" s="3"/>
      <c r="AQ60" s="3"/>
      <c r="AR60" s="3"/>
      <c r="AS60" s="63"/>
      <c r="AT60" s="3"/>
      <c r="AU60" s="3"/>
      <c r="AV60" s="3"/>
      <c r="AW60" s="97"/>
      <c r="AX60" s="97"/>
      <c r="AY60" s="97"/>
      <c r="AZ60" s="97"/>
      <c r="BA60" s="100"/>
      <c r="BB60" s="100"/>
      <c r="BE60" s="63"/>
      <c r="BI60" s="63"/>
      <c r="BM60" s="63"/>
      <c r="BS60" s="63"/>
      <c r="BU60" s="63"/>
      <c r="BX60" s="96"/>
      <c r="BY60" s="63"/>
    </row>
    <row r="61" spans="1:228" ht="15.75" customHeight="1" x14ac:dyDescent="0.2">
      <c r="A61" s="1751"/>
      <c r="B61" s="1752"/>
      <c r="C61" s="1741"/>
      <c r="D61" s="1742"/>
      <c r="E61" s="97"/>
      <c r="G61" s="97"/>
      <c r="H61" s="98"/>
      <c r="I61" s="99"/>
      <c r="P61" s="396"/>
      <c r="Q61" s="104"/>
      <c r="R61" s="63"/>
      <c r="S61" s="63"/>
      <c r="T61" s="63"/>
      <c r="U61" s="63"/>
      <c r="V61" s="63"/>
      <c r="W61" s="63"/>
      <c r="X61" s="63"/>
      <c r="Y61" s="63"/>
      <c r="Z61" s="63"/>
      <c r="AA61" s="3"/>
      <c r="AH61" s="3"/>
      <c r="AI61" s="3"/>
      <c r="AJ61" s="3"/>
      <c r="AK61" s="63"/>
      <c r="AL61" s="3"/>
      <c r="AM61" s="3"/>
      <c r="AN61" s="3"/>
      <c r="AO61" s="63"/>
      <c r="AP61" s="3"/>
      <c r="AQ61" s="3"/>
      <c r="AR61" s="3"/>
      <c r="AS61" s="63"/>
      <c r="AT61" s="3"/>
      <c r="AU61" s="3"/>
      <c r="AV61" s="3"/>
      <c r="AW61" s="97"/>
      <c r="AX61" s="97"/>
      <c r="AY61" s="97"/>
      <c r="AZ61" s="97"/>
      <c r="BA61" s="100"/>
      <c r="BB61" s="100"/>
      <c r="BE61" s="63"/>
      <c r="BI61" s="63"/>
      <c r="BM61" s="63"/>
      <c r="BS61" s="63"/>
      <c r="BU61" s="63"/>
      <c r="BX61" s="90"/>
      <c r="BY61" s="63"/>
    </row>
    <row r="62" spans="1:228" ht="15.75" customHeight="1" x14ac:dyDescent="0.2">
      <c r="A62" s="1751"/>
      <c r="B62" s="1752"/>
      <c r="C62" s="1741"/>
      <c r="D62" s="1742"/>
      <c r="E62" s="97"/>
      <c r="G62" s="97"/>
      <c r="H62" s="98"/>
      <c r="I62" s="99"/>
      <c r="P62" s="397"/>
      <c r="Q62" s="105"/>
      <c r="R62" s="63"/>
      <c r="S62" s="63"/>
      <c r="T62" s="63"/>
      <c r="U62" s="63"/>
      <c r="V62" s="63"/>
      <c r="W62" s="63"/>
      <c r="X62" s="63"/>
      <c r="Y62" s="63"/>
      <c r="Z62" s="63"/>
      <c r="AA62" s="3"/>
      <c r="AH62" s="3"/>
      <c r="AI62" s="3"/>
      <c r="AJ62" s="3"/>
      <c r="AK62" s="63"/>
      <c r="AL62" s="3"/>
      <c r="AM62" s="3"/>
      <c r="AN62" s="3"/>
      <c r="AO62" s="63"/>
      <c r="AP62" s="3"/>
      <c r="AQ62" s="3"/>
      <c r="AR62" s="3"/>
      <c r="AS62" s="63"/>
      <c r="AT62" s="3"/>
      <c r="AU62" s="3"/>
      <c r="AV62" s="3"/>
      <c r="BE62" s="63"/>
      <c r="BI62" s="63"/>
      <c r="BM62" s="63"/>
      <c r="BS62" s="63"/>
      <c r="BU62" s="63"/>
      <c r="BX62" s="90"/>
      <c r="BY62" s="63"/>
    </row>
    <row r="63" spans="1:228" ht="15.75" customHeight="1" x14ac:dyDescent="0.2">
      <c r="A63" s="1751"/>
      <c r="B63" s="1752"/>
      <c r="C63" s="1741"/>
      <c r="D63" s="1742"/>
      <c r="E63" s="97"/>
      <c r="G63" s="97"/>
      <c r="H63" s="98"/>
      <c r="I63" s="99"/>
      <c r="P63" s="397"/>
      <c r="Q63" s="105"/>
      <c r="R63" s="63"/>
      <c r="S63" s="63"/>
      <c r="T63" s="63"/>
      <c r="U63" s="63"/>
      <c r="V63" s="63"/>
      <c r="W63" s="63"/>
      <c r="X63" s="63"/>
      <c r="Y63" s="63"/>
      <c r="Z63" s="63"/>
      <c r="AA63" s="3"/>
      <c r="AH63" s="3"/>
      <c r="AI63" s="3"/>
      <c r="AJ63" s="3"/>
      <c r="AK63" s="63"/>
      <c r="AL63" s="3"/>
      <c r="AM63" s="3"/>
      <c r="AN63" s="3"/>
      <c r="AO63" s="63"/>
      <c r="AP63" s="3"/>
      <c r="AQ63" s="3"/>
      <c r="AR63" s="3"/>
      <c r="AS63" s="63"/>
      <c r="AT63" s="3"/>
      <c r="AU63" s="3"/>
      <c r="AV63" s="3"/>
      <c r="BE63" s="63"/>
      <c r="BI63" s="63"/>
      <c r="BM63" s="63"/>
      <c r="BS63" s="63"/>
      <c r="BU63" s="63"/>
      <c r="BX63" s="90"/>
      <c r="BY63" s="63"/>
    </row>
    <row r="64" spans="1:228" ht="15.75" customHeight="1" x14ac:dyDescent="0.2">
      <c r="A64" s="1751"/>
      <c r="B64" s="1752"/>
      <c r="C64" s="1741"/>
      <c r="D64" s="1742"/>
      <c r="E64" s="14"/>
      <c r="G64" s="14"/>
      <c r="H64" s="106"/>
      <c r="I64" s="107"/>
      <c r="P64" s="397"/>
      <c r="Q64" s="105"/>
      <c r="R64" s="14"/>
      <c r="S64" s="14"/>
      <c r="T64" s="3"/>
      <c r="U64" s="3"/>
      <c r="V64" s="3"/>
      <c r="W64" s="14"/>
      <c r="X64" s="14"/>
      <c r="Y64" s="3"/>
      <c r="Z64" s="14"/>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E64" s="3"/>
      <c r="BI64" s="3"/>
      <c r="BM64" s="3"/>
      <c r="BS64" s="3"/>
      <c r="BU64" s="3"/>
      <c r="BX64" s="90"/>
      <c r="BY64" s="14"/>
    </row>
    <row r="65" spans="1:77" ht="15.75" customHeight="1" x14ac:dyDescent="0.2">
      <c r="A65" s="1751"/>
      <c r="B65" s="1752"/>
      <c r="C65" s="1741"/>
      <c r="D65" s="1742"/>
      <c r="E65" s="14"/>
      <c r="G65" s="14"/>
      <c r="H65" s="106"/>
      <c r="I65" s="107"/>
      <c r="P65" s="397"/>
      <c r="Q65" s="105"/>
      <c r="R65" s="14"/>
      <c r="S65" s="14"/>
      <c r="T65" s="3"/>
      <c r="U65" s="3"/>
      <c r="V65" s="3"/>
      <c r="W65" s="14"/>
      <c r="X65" s="14"/>
      <c r="Y65" s="3"/>
      <c r="Z65" s="14"/>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E65" s="3"/>
      <c r="BI65" s="3"/>
      <c r="BM65" s="3"/>
      <c r="BS65" s="3"/>
      <c r="BU65" s="3"/>
      <c r="BX65" s="90"/>
      <c r="BY65" s="14"/>
    </row>
    <row r="66" spans="1:77" ht="15.75" customHeight="1" x14ac:dyDescent="0.2">
      <c r="A66" s="1751"/>
      <c r="B66" s="1752"/>
      <c r="C66" s="1741"/>
      <c r="D66" s="1742"/>
      <c r="E66" s="14"/>
      <c r="G66" s="14"/>
      <c r="H66" s="106"/>
      <c r="I66" s="107"/>
      <c r="J66" s="14"/>
      <c r="K66" s="14"/>
      <c r="L66" s="14"/>
      <c r="M66" s="14"/>
      <c r="N66" s="14"/>
      <c r="O66" s="14"/>
      <c r="P66" s="398"/>
      <c r="Q66" s="154"/>
      <c r="R66" s="14"/>
      <c r="S66" s="14"/>
      <c r="T66" s="3"/>
      <c r="U66" s="3"/>
      <c r="V66" s="3"/>
      <c r="W66" s="14"/>
      <c r="X66" s="14"/>
      <c r="Y66" s="3"/>
      <c r="Z66" s="14"/>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E66" s="3"/>
      <c r="BI66" s="3"/>
      <c r="BM66" s="3"/>
      <c r="BS66" s="3"/>
      <c r="BU66" s="3"/>
      <c r="BX66" s="90"/>
      <c r="BY66" s="14"/>
    </row>
    <row r="67" spans="1:77" ht="15.75" customHeight="1" x14ac:dyDescent="0.2">
      <c r="A67" s="1751"/>
      <c r="B67" s="1752"/>
      <c r="C67" s="1741"/>
      <c r="D67" s="1742"/>
      <c r="E67" s="115"/>
      <c r="G67" s="115"/>
      <c r="H67" s="116"/>
      <c r="I67" s="117"/>
      <c r="J67" s="3"/>
      <c r="K67" s="3"/>
      <c r="L67" s="3"/>
      <c r="M67" s="3"/>
      <c r="N67" s="3"/>
      <c r="O67" s="3"/>
      <c r="P67" s="128"/>
      <c r="Q67" s="118"/>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E67" s="3"/>
      <c r="BI67" s="3"/>
      <c r="BM67" s="3"/>
      <c r="BS67" s="3"/>
      <c r="BU67" s="3"/>
      <c r="BX67" s="90"/>
      <c r="BY67" s="3"/>
    </row>
    <row r="68" spans="1:77" ht="15.75" customHeight="1" x14ac:dyDescent="0.2">
      <c r="A68" s="1751"/>
      <c r="B68" s="1752"/>
      <c r="C68" s="1741"/>
      <c r="D68" s="1742"/>
      <c r="E68" s="115"/>
      <c r="G68" s="115"/>
      <c r="H68" s="116"/>
      <c r="I68" s="117"/>
      <c r="J68" s="3"/>
      <c r="K68" s="3"/>
      <c r="L68" s="3"/>
      <c r="M68" s="3"/>
      <c r="N68" s="3"/>
      <c r="O68" s="3"/>
      <c r="P68" s="128"/>
      <c r="Q68" s="118"/>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E68" s="3"/>
      <c r="BI68" s="3"/>
      <c r="BM68" s="3"/>
      <c r="BS68" s="3"/>
      <c r="BU68" s="3"/>
      <c r="BX68" s="90"/>
      <c r="BY68" s="3"/>
    </row>
    <row r="69" spans="1:77" ht="15.75" customHeight="1" x14ac:dyDescent="0.2">
      <c r="A69" s="1751"/>
      <c r="B69" s="1752"/>
      <c r="C69" s="1741"/>
      <c r="D69" s="1742"/>
      <c r="E69" s="115"/>
      <c r="G69" s="115"/>
      <c r="H69" s="116"/>
      <c r="I69" s="117"/>
      <c r="J69" s="3"/>
      <c r="K69" s="3"/>
      <c r="L69" s="3"/>
      <c r="M69" s="3"/>
      <c r="N69" s="3"/>
      <c r="O69" s="3"/>
      <c r="P69" s="128"/>
      <c r="Q69" s="118"/>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E69" s="3"/>
      <c r="BI69" s="3"/>
      <c r="BM69" s="3"/>
      <c r="BS69" s="3"/>
      <c r="BU69" s="3"/>
      <c r="BX69" s="90"/>
      <c r="BY69" s="3"/>
    </row>
    <row r="70" spans="1:77" ht="15.75" customHeight="1" x14ac:dyDescent="0.2">
      <c r="A70" s="1751"/>
      <c r="B70" s="1752"/>
      <c r="C70" s="1741"/>
      <c r="D70" s="1742"/>
      <c r="E70" s="143"/>
      <c r="F70" s="143"/>
      <c r="G70" s="143"/>
      <c r="H70" s="144"/>
      <c r="I70" s="159"/>
      <c r="J70" s="143"/>
      <c r="K70" s="143"/>
      <c r="L70" s="143"/>
      <c r="M70" s="143"/>
      <c r="N70" s="143"/>
      <c r="O70" s="143"/>
      <c r="P70" s="399"/>
      <c r="Q70" s="166"/>
      <c r="R70" s="143"/>
      <c r="S70" s="143"/>
      <c r="T70" s="143"/>
      <c r="U70" s="143"/>
      <c r="V70" s="143"/>
      <c r="W70" s="143"/>
      <c r="X70" s="143"/>
      <c r="Y70" s="143"/>
      <c r="Z70" s="143"/>
      <c r="AA70" s="143"/>
      <c r="AB70" s="143"/>
      <c r="AC70" s="143"/>
      <c r="AD70" s="143"/>
      <c r="AE70" s="143"/>
      <c r="AF70" s="143"/>
      <c r="AG70" s="143"/>
      <c r="AH70" s="143"/>
      <c r="AI70" s="143"/>
      <c r="AJ70" s="143"/>
      <c r="AK70" s="143"/>
      <c r="AL70" s="143"/>
      <c r="AM70" s="143"/>
      <c r="AN70" s="143"/>
      <c r="AO70" s="143"/>
      <c r="AP70" s="143"/>
      <c r="AQ70" s="143"/>
      <c r="AR70" s="143"/>
      <c r="AS70" s="143"/>
      <c r="AT70" s="143"/>
      <c r="AU70" s="143"/>
      <c r="AV70" s="143"/>
      <c r="AW70" s="143"/>
      <c r="AX70" s="143"/>
      <c r="AY70" s="143"/>
      <c r="AZ70" s="143"/>
      <c r="BA70" s="143"/>
      <c r="BB70" s="143"/>
      <c r="BC70" s="143"/>
      <c r="BD70" s="143"/>
      <c r="BE70" s="143"/>
      <c r="BF70" s="143"/>
      <c r="BG70" s="143"/>
      <c r="BH70" s="143"/>
      <c r="BI70" s="143"/>
      <c r="BJ70" s="143"/>
      <c r="BK70" s="143"/>
      <c r="BL70" s="143"/>
      <c r="BM70" s="143"/>
      <c r="BN70" s="143"/>
      <c r="BO70" s="143"/>
      <c r="BP70" s="143"/>
      <c r="BQ70" s="143"/>
      <c r="BR70" s="143"/>
      <c r="BS70" s="143"/>
      <c r="BT70" s="143"/>
      <c r="BU70" s="143"/>
      <c r="BV70" s="143"/>
      <c r="BW70" s="143"/>
      <c r="BX70" s="165"/>
      <c r="BY70" s="3"/>
    </row>
    <row r="71" spans="1:77" ht="15.75" customHeight="1" x14ac:dyDescent="0.2">
      <c r="A71" s="1751"/>
      <c r="B71" s="1752"/>
      <c r="C71" s="1741"/>
      <c r="D71" s="1742"/>
      <c r="E71" s="115"/>
      <c r="G71" s="115"/>
      <c r="H71" s="3"/>
      <c r="I71" s="157"/>
      <c r="J71" s="3"/>
      <c r="K71" s="3"/>
      <c r="L71" s="3"/>
      <c r="M71" s="3"/>
      <c r="N71" s="3"/>
      <c r="O71" s="3"/>
      <c r="P71" s="128"/>
      <c r="Q71" s="118"/>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E71" s="3"/>
      <c r="BI71" s="3"/>
      <c r="BM71" s="3"/>
      <c r="BS71" s="3"/>
      <c r="BU71" s="3"/>
      <c r="BX71" s="90"/>
      <c r="BY71" s="3"/>
    </row>
    <row r="72" spans="1:77" ht="15.75" customHeight="1" x14ac:dyDescent="0.2">
      <c r="A72" s="1751"/>
      <c r="B72" s="1752"/>
      <c r="C72" s="1741"/>
      <c r="D72" s="1742"/>
      <c r="E72" s="115"/>
      <c r="G72" s="115"/>
      <c r="H72" s="115"/>
      <c r="I72" s="117"/>
      <c r="J72" s="3"/>
      <c r="K72" s="3"/>
      <c r="L72" s="3"/>
      <c r="M72" s="3"/>
      <c r="N72" s="3"/>
      <c r="O72" s="3"/>
      <c r="P72" s="128"/>
      <c r="Q72" s="118"/>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X72" s="90"/>
      <c r="BY72" s="3"/>
    </row>
    <row r="73" spans="1:77" ht="15.75" customHeight="1" x14ac:dyDescent="0.2">
      <c r="A73" s="1751"/>
      <c r="B73" s="1752"/>
      <c r="C73" s="1741"/>
      <c r="D73" s="1742"/>
      <c r="E73" s="138"/>
      <c r="F73" s="138"/>
      <c r="G73" s="138"/>
      <c r="H73" s="138"/>
      <c r="I73" s="158"/>
      <c r="P73" s="397"/>
      <c r="Q73" s="118"/>
      <c r="BX73" s="90"/>
      <c r="BY73" s="3"/>
    </row>
    <row r="74" spans="1:77" ht="15.75" customHeight="1" x14ac:dyDescent="0.2">
      <c r="A74" s="1751"/>
      <c r="B74" s="1752"/>
      <c r="C74" s="1741"/>
      <c r="D74" s="1742"/>
      <c r="I74" s="157"/>
      <c r="J74" s="3"/>
      <c r="K74" s="3"/>
      <c r="L74" s="3"/>
      <c r="P74" s="397"/>
      <c r="Q74" s="118"/>
      <c r="BX74" s="90"/>
      <c r="BY74" s="3"/>
    </row>
    <row r="75" spans="1:77" ht="15.75" customHeight="1" x14ac:dyDescent="0.2">
      <c r="A75" s="1751"/>
      <c r="B75" s="1752"/>
      <c r="C75" s="1741"/>
      <c r="D75" s="1742"/>
      <c r="I75" s="157"/>
      <c r="J75" s="3"/>
      <c r="K75" s="3"/>
      <c r="L75" s="3"/>
      <c r="P75" s="397"/>
      <c r="Q75" s="167"/>
      <c r="BX75" s="90"/>
      <c r="BY75" s="3"/>
    </row>
    <row r="76" spans="1:77" ht="15.75" customHeight="1" x14ac:dyDescent="0.2">
      <c r="A76" s="1751"/>
      <c r="B76" s="1752"/>
      <c r="C76" s="1741"/>
      <c r="D76" s="1742"/>
      <c r="H76" s="123"/>
      <c r="I76" s="229"/>
      <c r="J76" s="63"/>
      <c r="K76" s="63"/>
      <c r="L76" s="63"/>
      <c r="M76" s="63"/>
      <c r="N76" s="63"/>
      <c r="O76" s="63"/>
      <c r="P76" s="124"/>
      <c r="Q76" s="104"/>
      <c r="R76" s="63"/>
      <c r="S76" s="63"/>
      <c r="T76" s="63"/>
      <c r="U76" s="63"/>
      <c r="V76" s="63"/>
      <c r="W76" s="63"/>
      <c r="X76" s="63"/>
      <c r="Y76" s="63"/>
      <c r="Z76" s="63"/>
      <c r="AA76" s="14"/>
      <c r="AB76" s="14"/>
      <c r="AC76" s="63"/>
      <c r="AD76" s="14"/>
      <c r="AE76" s="14"/>
      <c r="AF76" s="14"/>
      <c r="AG76" s="63"/>
      <c r="AH76" s="14"/>
      <c r="AI76" s="14"/>
      <c r="AJ76" s="14"/>
      <c r="AK76" s="63"/>
      <c r="AL76" s="14"/>
      <c r="AM76" s="14"/>
      <c r="AN76" s="14"/>
      <c r="AO76" s="63"/>
      <c r="AP76" s="14"/>
      <c r="AQ76" s="14"/>
      <c r="AR76" s="14"/>
      <c r="AS76" s="63"/>
      <c r="AT76" s="14"/>
      <c r="AU76" s="14"/>
      <c r="AV76" s="14"/>
      <c r="AW76" s="63"/>
      <c r="AX76" s="14"/>
      <c r="AY76" s="14"/>
      <c r="AZ76" s="14"/>
      <c r="BA76" s="63"/>
      <c r="BE76" s="63"/>
      <c r="BI76" s="63"/>
      <c r="BM76" s="63"/>
      <c r="BS76" s="63"/>
      <c r="BU76" s="63"/>
      <c r="BX76" s="90"/>
      <c r="BY76" s="3"/>
    </row>
    <row r="77" spans="1:77" ht="15.75" customHeight="1" x14ac:dyDescent="0.2">
      <c r="A77" s="1751"/>
      <c r="B77" s="1752"/>
      <c r="C77" s="1741"/>
      <c r="D77" s="1742"/>
      <c r="H77" s="123"/>
      <c r="I77" s="229"/>
      <c r="J77" s="63"/>
      <c r="K77" s="63"/>
      <c r="L77" s="63"/>
      <c r="M77" s="63"/>
      <c r="N77" s="63"/>
      <c r="O77" s="63"/>
      <c r="P77" s="124"/>
      <c r="Q77" s="104"/>
      <c r="R77" s="63"/>
      <c r="S77" s="63"/>
      <c r="T77" s="63"/>
      <c r="U77" s="63"/>
      <c r="V77" s="63"/>
      <c r="W77" s="63"/>
      <c r="X77" s="63"/>
      <c r="Y77" s="63"/>
      <c r="Z77" s="63"/>
      <c r="AA77" s="3"/>
      <c r="AB77" s="3"/>
      <c r="AC77" s="63"/>
      <c r="AD77" s="3"/>
      <c r="AE77" s="3"/>
      <c r="AF77" s="3"/>
      <c r="AG77" s="63"/>
      <c r="AH77" s="3"/>
      <c r="AI77" s="3"/>
      <c r="AJ77" s="3"/>
      <c r="AK77" s="63"/>
      <c r="AL77" s="3"/>
      <c r="AM77" s="3"/>
      <c r="AN77" s="3"/>
      <c r="AO77" s="63"/>
      <c r="AP77" s="3"/>
      <c r="AQ77" s="3"/>
      <c r="AR77" s="3"/>
      <c r="AS77" s="63"/>
      <c r="AT77" s="3"/>
      <c r="AU77" s="3"/>
      <c r="AV77" s="3"/>
      <c r="AW77" s="63"/>
      <c r="AX77" s="3"/>
      <c r="AY77" s="3"/>
      <c r="AZ77" s="3"/>
      <c r="BA77" s="63"/>
      <c r="BE77" s="63"/>
      <c r="BI77" s="63"/>
      <c r="BM77" s="63"/>
      <c r="BS77" s="63"/>
      <c r="BU77" s="63"/>
      <c r="BX77" s="90"/>
      <c r="BY77" s="3"/>
    </row>
    <row r="78" spans="1:77" ht="15.75" customHeight="1" x14ac:dyDescent="0.2">
      <c r="A78" s="1751"/>
      <c r="B78" s="1752"/>
      <c r="C78" s="1741"/>
      <c r="D78" s="1742"/>
      <c r="H78" s="123"/>
      <c r="I78" s="229"/>
      <c r="J78" s="63"/>
      <c r="K78" s="63"/>
      <c r="L78" s="63"/>
      <c r="M78" s="63"/>
      <c r="N78" s="63"/>
      <c r="O78" s="63"/>
      <c r="P78" s="124"/>
      <c r="Q78" s="104"/>
      <c r="R78" s="63"/>
      <c r="S78" s="63"/>
      <c r="T78" s="63"/>
      <c r="U78" s="63"/>
      <c r="V78" s="63"/>
      <c r="W78" s="63"/>
      <c r="X78" s="63"/>
      <c r="Y78" s="63"/>
      <c r="Z78" s="63"/>
      <c r="AA78" s="3"/>
      <c r="AB78" s="3"/>
      <c r="AC78" s="63"/>
      <c r="AD78" s="3"/>
      <c r="AE78" s="3"/>
      <c r="AF78" s="3"/>
      <c r="AG78" s="63"/>
      <c r="AH78" s="3"/>
      <c r="AI78" s="3"/>
      <c r="AJ78" s="3"/>
      <c r="AK78" s="63"/>
      <c r="AL78" s="3"/>
      <c r="AM78" s="3"/>
      <c r="AN78" s="3"/>
      <c r="AO78" s="63"/>
      <c r="AP78" s="3"/>
      <c r="AQ78" s="3"/>
      <c r="AR78" s="3"/>
      <c r="AS78" s="63"/>
      <c r="AT78" s="3"/>
      <c r="AU78" s="3"/>
      <c r="AV78" s="3"/>
      <c r="AW78" s="63"/>
      <c r="AX78" s="3"/>
      <c r="AY78" s="3"/>
      <c r="AZ78" s="3"/>
      <c r="BA78" s="63"/>
      <c r="BE78" s="63"/>
      <c r="BI78" s="63"/>
      <c r="BM78" s="63"/>
      <c r="BS78" s="63"/>
      <c r="BU78" s="63"/>
      <c r="BX78" s="90"/>
      <c r="BY78" s="3"/>
    </row>
    <row r="79" spans="1:77" ht="15.75" customHeight="1" x14ac:dyDescent="0.2">
      <c r="A79" s="1751"/>
      <c r="B79" s="1752"/>
      <c r="C79" s="1741"/>
      <c r="D79" s="1742"/>
      <c r="H79" s="123"/>
      <c r="I79" s="158"/>
      <c r="J79" s="63"/>
      <c r="K79" s="63"/>
      <c r="L79" s="63"/>
      <c r="N79" s="63"/>
      <c r="O79" s="63"/>
      <c r="P79" s="124"/>
      <c r="Q79" s="105"/>
      <c r="R79" s="63"/>
      <c r="S79" s="63"/>
      <c r="T79" s="63"/>
      <c r="U79" s="63"/>
      <c r="V79" s="63"/>
      <c r="W79" s="63"/>
      <c r="X79" s="63"/>
      <c r="Y79" s="63"/>
      <c r="Z79" s="63"/>
      <c r="AA79" s="3"/>
      <c r="AB79" s="3"/>
      <c r="AC79" s="63"/>
      <c r="AD79" s="3"/>
      <c r="AE79" s="3"/>
      <c r="AF79" s="3"/>
      <c r="AG79" s="63"/>
      <c r="AH79" s="3"/>
      <c r="AI79" s="3"/>
      <c r="AJ79" s="3"/>
      <c r="AK79" s="63"/>
      <c r="AL79" s="3"/>
      <c r="AM79" s="3"/>
      <c r="AN79" s="3"/>
      <c r="AO79" s="63"/>
      <c r="AP79" s="3"/>
      <c r="AQ79" s="3"/>
      <c r="AR79" s="3"/>
      <c r="AS79" s="63"/>
      <c r="AT79" s="3"/>
      <c r="AU79" s="3"/>
      <c r="AV79" s="3"/>
      <c r="AW79" s="63"/>
      <c r="AX79" s="3"/>
      <c r="AY79" s="3"/>
      <c r="AZ79" s="3"/>
      <c r="BA79" s="63"/>
      <c r="BE79" s="63"/>
      <c r="BI79" s="63"/>
      <c r="BM79" s="63"/>
      <c r="BS79" s="63"/>
      <c r="BU79" s="63"/>
      <c r="BX79" s="90"/>
      <c r="BY79" s="3"/>
    </row>
    <row r="80" spans="1:77" ht="15.75" customHeight="1" x14ac:dyDescent="0.2">
      <c r="A80" s="1751"/>
      <c r="B80" s="1752"/>
      <c r="C80" s="1741"/>
      <c r="D80" s="1742"/>
      <c r="H80" s="123"/>
      <c r="I80" s="158"/>
      <c r="J80" s="63"/>
      <c r="K80" s="63"/>
      <c r="L80" s="63"/>
      <c r="N80" s="63"/>
      <c r="O80" s="63"/>
      <c r="P80" s="124"/>
      <c r="Q80" s="105"/>
      <c r="R80" s="63"/>
      <c r="S80" s="63"/>
      <c r="T80" s="63"/>
      <c r="U80" s="63"/>
      <c r="V80" s="63"/>
      <c r="W80" s="63"/>
      <c r="X80" s="63"/>
      <c r="Y80" s="63"/>
      <c r="Z80" s="63"/>
      <c r="AA80" s="3"/>
      <c r="AB80" s="3"/>
      <c r="AC80" s="63"/>
      <c r="AD80" s="3"/>
      <c r="AE80" s="3"/>
      <c r="AF80" s="3"/>
      <c r="AG80" s="63"/>
      <c r="AH80" s="3"/>
      <c r="AI80" s="3"/>
      <c r="AJ80" s="3"/>
      <c r="AK80" s="63"/>
      <c r="AL80" s="3"/>
      <c r="AM80" s="3"/>
      <c r="AN80" s="3"/>
      <c r="AO80" s="63"/>
      <c r="AP80" s="3"/>
      <c r="AQ80" s="3"/>
      <c r="AR80" s="3"/>
      <c r="AS80" s="63"/>
      <c r="AT80" s="3"/>
      <c r="AU80" s="3"/>
      <c r="AV80" s="3"/>
      <c r="AW80" s="63"/>
      <c r="AX80" s="3"/>
      <c r="AY80" s="3"/>
      <c r="AZ80" s="3"/>
      <c r="BA80" s="63"/>
      <c r="BE80" s="63"/>
      <c r="BI80" s="63"/>
      <c r="BM80" s="63"/>
      <c r="BS80" s="63"/>
      <c r="BU80" s="63"/>
      <c r="BX80" s="90"/>
    </row>
    <row r="81" spans="1:77" ht="15.75" customHeight="1" x14ac:dyDescent="0.2">
      <c r="A81" s="1751"/>
      <c r="B81" s="1752"/>
      <c r="C81" s="1741"/>
      <c r="D81" s="1742"/>
      <c r="H81" s="123"/>
      <c r="I81" s="231"/>
      <c r="J81" s="129"/>
      <c r="K81" s="129"/>
      <c r="L81" s="89"/>
      <c r="M81" s="120"/>
      <c r="N81" s="129"/>
      <c r="O81" s="129"/>
      <c r="P81" s="400"/>
      <c r="Q81" s="162"/>
      <c r="R81" s="129"/>
      <c r="S81" s="129"/>
      <c r="T81" s="89"/>
      <c r="U81" s="89"/>
      <c r="V81" s="89"/>
      <c r="W81" s="129"/>
      <c r="X81" s="129"/>
      <c r="Y81" s="89"/>
      <c r="Z81" s="129"/>
      <c r="AA81" s="89"/>
      <c r="AB81" s="89"/>
      <c r="AC81" s="89"/>
      <c r="AD81" s="89"/>
      <c r="AE81" s="89"/>
      <c r="AF81" s="89"/>
      <c r="AG81" s="89"/>
      <c r="AH81" s="89"/>
      <c r="AI81" s="89"/>
      <c r="AJ81" s="89"/>
      <c r="AK81" s="89"/>
      <c r="AL81" s="89"/>
      <c r="AM81" s="89"/>
      <c r="AN81" s="89"/>
      <c r="AO81" s="89"/>
      <c r="AP81" s="89"/>
      <c r="AQ81" s="89"/>
      <c r="AR81" s="89"/>
      <c r="AS81" s="89"/>
      <c r="AT81" s="89"/>
      <c r="AU81" s="89"/>
      <c r="AV81" s="89"/>
      <c r="AW81" s="89"/>
      <c r="AX81" s="89"/>
      <c r="AY81" s="89"/>
      <c r="AZ81" s="89"/>
      <c r="BA81" s="89"/>
      <c r="BB81" s="120"/>
      <c r="BC81" s="120"/>
      <c r="BD81" s="120"/>
      <c r="BE81" s="89"/>
      <c r="BF81" s="120"/>
      <c r="BG81" s="120"/>
      <c r="BH81" s="120"/>
      <c r="BI81" s="89"/>
      <c r="BJ81" s="120"/>
      <c r="BK81" s="120"/>
      <c r="BL81" s="120"/>
      <c r="BM81" s="89"/>
      <c r="BN81" s="120"/>
      <c r="BO81" s="120"/>
      <c r="BP81" s="120"/>
      <c r="BQ81" s="120"/>
      <c r="BR81" s="120"/>
      <c r="BS81" s="89"/>
      <c r="BT81" s="120"/>
      <c r="BU81" s="89"/>
      <c r="BV81" s="120"/>
      <c r="BW81" s="120"/>
      <c r="BX81" s="121"/>
    </row>
    <row r="82" spans="1:77" ht="7.5" customHeight="1" x14ac:dyDescent="0.2">
      <c r="A82" s="1751"/>
      <c r="B82" s="1752"/>
      <c r="C82" s="1741"/>
      <c r="D82" s="1742"/>
      <c r="E82" s="151"/>
      <c r="F82" s="151"/>
      <c r="G82" s="151"/>
      <c r="H82" s="151"/>
      <c r="I82" s="115"/>
      <c r="J82" s="3"/>
      <c r="K82" s="152"/>
      <c r="L82" s="152"/>
      <c r="M82" s="152"/>
      <c r="N82" s="152"/>
      <c r="O82" s="152"/>
      <c r="P82" s="152"/>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X82" s="90"/>
    </row>
    <row r="83" spans="1:77" ht="15.75" customHeight="1" x14ac:dyDescent="0.2">
      <c r="A83" s="1751"/>
      <c r="B83" s="1752"/>
      <c r="C83" s="1743"/>
      <c r="D83" s="1744"/>
      <c r="E83" s="1734" t="s">
        <v>1041</v>
      </c>
      <c r="F83" s="1735"/>
      <c r="G83" s="1735"/>
      <c r="H83" s="1735"/>
      <c r="I83" s="140"/>
      <c r="J83" s="140"/>
      <c r="K83" s="1760"/>
      <c r="L83" s="1760"/>
      <c r="M83" s="1760"/>
      <c r="N83" s="1760"/>
      <c r="O83" s="1760"/>
      <c r="P83" s="1760"/>
      <c r="Q83" s="140"/>
      <c r="R83" s="140"/>
      <c r="S83" s="140"/>
      <c r="T83" s="140"/>
      <c r="U83" s="140"/>
      <c r="V83" s="140"/>
      <c r="W83" s="140"/>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61"/>
    </row>
    <row r="84" spans="1:77" ht="7.5" customHeight="1" x14ac:dyDescent="0.2">
      <c r="A84" s="1751"/>
      <c r="B84" s="1752"/>
      <c r="C84" s="1747" t="s">
        <v>552</v>
      </c>
      <c r="D84" s="1647"/>
      <c r="E84" s="87"/>
      <c r="F84" s="102"/>
      <c r="G84" s="102"/>
      <c r="H84" s="102"/>
      <c r="I84" s="102"/>
      <c r="J84" s="102"/>
      <c r="K84" s="102"/>
      <c r="L84" s="87"/>
      <c r="M84" s="102"/>
      <c r="N84" s="102"/>
      <c r="O84" s="102"/>
      <c r="P84" s="102"/>
      <c r="Q84" s="102"/>
      <c r="R84" s="102"/>
      <c r="S84" s="87"/>
      <c r="T84" s="102"/>
      <c r="U84" s="102"/>
      <c r="V84" s="102"/>
      <c r="W84" s="102"/>
      <c r="X84" s="102"/>
      <c r="Y84" s="102"/>
      <c r="Z84" s="87"/>
      <c r="AA84" s="102"/>
      <c r="AB84" s="102"/>
      <c r="AC84" s="102"/>
      <c r="AD84" s="102"/>
      <c r="AE84" s="102"/>
      <c r="AF84" s="102"/>
      <c r="AG84" s="87"/>
      <c r="AH84" s="102"/>
      <c r="AI84" s="102"/>
      <c r="AJ84" s="102"/>
      <c r="AK84" s="102"/>
      <c r="AL84" s="102"/>
      <c r="AM84" s="102"/>
      <c r="AN84" s="87"/>
      <c r="AO84" s="102"/>
      <c r="AP84" s="102"/>
      <c r="AQ84" s="102"/>
      <c r="AR84" s="102"/>
      <c r="AS84" s="102"/>
      <c r="AT84" s="102"/>
      <c r="AU84" s="87"/>
      <c r="AV84" s="102"/>
      <c r="AW84" s="102"/>
      <c r="AX84" s="102"/>
      <c r="AY84" s="102"/>
      <c r="AZ84" s="102"/>
      <c r="BA84" s="102"/>
      <c r="BB84" s="87"/>
      <c r="BC84" s="102"/>
      <c r="BD84" s="102"/>
      <c r="BE84" s="102"/>
      <c r="BF84" s="102"/>
      <c r="BG84" s="102"/>
      <c r="BH84" s="102"/>
      <c r="BI84" s="87"/>
      <c r="BJ84" s="102"/>
      <c r="BK84" s="102"/>
      <c r="BL84" s="102"/>
      <c r="BM84" s="102"/>
      <c r="BN84" s="102"/>
      <c r="BO84" s="102"/>
      <c r="BP84" s="87"/>
      <c r="BQ84" s="87"/>
      <c r="BR84" s="87"/>
      <c r="BS84" s="102"/>
      <c r="BT84" s="102"/>
      <c r="BU84" s="102"/>
      <c r="BV84" s="102"/>
      <c r="BW84" s="102"/>
      <c r="BX84" s="153"/>
    </row>
    <row r="85" spans="1:77" ht="15.75" customHeight="1" x14ac:dyDescent="0.2">
      <c r="A85" s="1751"/>
      <c r="B85" s="1752"/>
      <c r="C85" s="1648"/>
      <c r="D85" s="1650"/>
      <c r="F85" s="63"/>
      <c r="G85" s="63"/>
      <c r="H85" s="63"/>
      <c r="I85" s="63"/>
      <c r="J85" s="63"/>
      <c r="K85" s="63"/>
      <c r="M85" s="63"/>
      <c r="N85" s="63"/>
      <c r="O85" s="63"/>
      <c r="P85" s="63"/>
      <c r="Q85" s="63"/>
      <c r="R85" s="63"/>
      <c r="T85" s="63"/>
      <c r="U85" s="63"/>
      <c r="V85" s="63"/>
      <c r="W85" s="63"/>
      <c r="X85" s="63"/>
      <c r="Y85" s="63"/>
      <c r="AA85" s="63"/>
      <c r="AB85" s="63"/>
      <c r="AC85" s="63"/>
      <c r="AD85" s="63"/>
      <c r="AE85" s="63"/>
      <c r="AF85" s="63"/>
      <c r="AH85" s="63"/>
      <c r="AI85" s="63"/>
      <c r="AJ85" s="63"/>
      <c r="AK85" s="63"/>
      <c r="AL85" s="63"/>
      <c r="AM85" s="63"/>
      <c r="AO85" s="63"/>
      <c r="AP85" s="63"/>
      <c r="AQ85" s="63"/>
      <c r="AR85" s="63"/>
      <c r="AS85" s="63"/>
      <c r="AT85" s="63"/>
      <c r="AV85" s="63"/>
      <c r="AW85" s="63"/>
      <c r="AX85" s="63"/>
      <c r="AY85" s="63"/>
      <c r="AZ85" s="63"/>
      <c r="BA85" s="63"/>
      <c r="BC85" s="63"/>
      <c r="BD85" s="63"/>
      <c r="BE85" s="63"/>
      <c r="BF85" s="63"/>
      <c r="BG85" s="63"/>
      <c r="BH85" s="63"/>
      <c r="BJ85" s="63"/>
      <c r="BK85" s="63"/>
      <c r="BL85" s="63"/>
      <c r="BM85" s="63"/>
      <c r="BN85" s="63"/>
      <c r="BO85" s="63"/>
      <c r="BS85" s="63"/>
      <c r="BT85" s="63"/>
      <c r="BU85" s="63"/>
      <c r="BV85" s="63"/>
      <c r="BW85" s="63"/>
      <c r="BX85" s="148"/>
    </row>
    <row r="86" spans="1:77" ht="15.75" customHeight="1" x14ac:dyDescent="0.2">
      <c r="A86" s="1751"/>
      <c r="B86" s="1752"/>
      <c r="C86" s="1648"/>
      <c r="D86" s="1650"/>
      <c r="F86" s="14"/>
      <c r="G86" s="14"/>
      <c r="H86" s="3"/>
      <c r="I86" s="401"/>
      <c r="J86" s="94"/>
      <c r="K86" s="103"/>
      <c r="L86" s="87"/>
      <c r="M86" s="103"/>
      <c r="N86" s="103"/>
      <c r="O86" s="94"/>
      <c r="P86" s="402"/>
      <c r="Q86" s="93"/>
      <c r="R86" s="103"/>
      <c r="S86" s="87"/>
      <c r="T86" s="103"/>
      <c r="U86" s="103"/>
      <c r="V86" s="94"/>
      <c r="W86" s="94"/>
      <c r="X86" s="94"/>
      <c r="Y86" s="103"/>
      <c r="Z86" s="87"/>
      <c r="AA86" s="103"/>
      <c r="AB86" s="103"/>
      <c r="AC86" s="94"/>
      <c r="AD86" s="94"/>
      <c r="AE86" s="94"/>
      <c r="AF86" s="103"/>
      <c r="AG86" s="87"/>
      <c r="AH86" s="103"/>
      <c r="AI86" s="103"/>
      <c r="AJ86" s="94"/>
      <c r="AK86" s="94"/>
      <c r="AL86" s="94"/>
      <c r="AM86" s="103"/>
      <c r="AN86" s="87"/>
      <c r="AO86" s="103"/>
      <c r="AP86" s="103"/>
      <c r="AQ86" s="94"/>
      <c r="AR86" s="94"/>
      <c r="AS86" s="94"/>
      <c r="AT86" s="103"/>
      <c r="AU86" s="87"/>
      <c r="AV86" s="103"/>
      <c r="AW86" s="103"/>
      <c r="AX86" s="94"/>
      <c r="AY86" s="94"/>
      <c r="AZ86" s="94"/>
      <c r="BA86" s="103"/>
      <c r="BB86" s="87"/>
      <c r="BC86" s="103"/>
      <c r="BD86" s="103"/>
      <c r="BE86" s="94"/>
      <c r="BF86" s="94"/>
      <c r="BG86" s="94"/>
      <c r="BH86" s="103"/>
      <c r="BI86" s="87"/>
      <c r="BJ86" s="103"/>
      <c r="BK86" s="103"/>
      <c r="BL86" s="94"/>
      <c r="BM86" s="94"/>
      <c r="BN86" s="94"/>
      <c r="BO86" s="103"/>
      <c r="BP86" s="87"/>
      <c r="BQ86" s="87"/>
      <c r="BR86" s="87"/>
      <c r="BS86" s="103"/>
      <c r="BT86" s="103"/>
      <c r="BU86" s="94"/>
      <c r="BV86" s="94"/>
      <c r="BW86" s="94"/>
      <c r="BX86" s="139"/>
    </row>
    <row r="87" spans="1:77" ht="15.75" customHeight="1" x14ac:dyDescent="0.2">
      <c r="A87" s="1751"/>
      <c r="B87" s="1752"/>
      <c r="C87" s="1648"/>
      <c r="D87" s="1650"/>
      <c r="E87" s="3"/>
      <c r="F87" s="3"/>
      <c r="G87" s="3"/>
      <c r="H87" s="3"/>
      <c r="I87" s="157"/>
      <c r="J87" s="3"/>
      <c r="K87" s="3"/>
      <c r="L87" s="3"/>
      <c r="M87" s="3"/>
      <c r="N87" s="3"/>
      <c r="O87" s="3"/>
      <c r="P87" s="128"/>
      <c r="Q87" s="118"/>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141"/>
    </row>
    <row r="88" spans="1:77" ht="15.75" customHeight="1" x14ac:dyDescent="0.2">
      <c r="A88" s="1751"/>
      <c r="B88" s="1752"/>
      <c r="C88" s="1648"/>
      <c r="D88" s="1650"/>
      <c r="E88" s="3"/>
      <c r="F88" s="3"/>
      <c r="G88" s="3"/>
      <c r="H88" s="3"/>
      <c r="I88" s="157"/>
      <c r="J88" s="3"/>
      <c r="K88" s="3"/>
      <c r="L88" s="3"/>
      <c r="M88" s="3"/>
      <c r="N88" s="3"/>
      <c r="O88" s="3"/>
      <c r="P88" s="128"/>
      <c r="Q88" s="118"/>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141"/>
    </row>
    <row r="89" spans="1:77" ht="15.75" customHeight="1" x14ac:dyDescent="0.2">
      <c r="A89" s="1751"/>
      <c r="B89" s="1752"/>
      <c r="C89" s="1648"/>
      <c r="D89" s="1650"/>
      <c r="E89" s="14"/>
      <c r="F89" s="14"/>
      <c r="G89" s="14"/>
      <c r="H89" s="3"/>
      <c r="I89" s="157"/>
      <c r="J89" s="3"/>
      <c r="K89" s="14"/>
      <c r="L89" s="14"/>
      <c r="M89" s="14"/>
      <c r="N89" s="14"/>
      <c r="O89" s="3"/>
      <c r="P89" s="128"/>
      <c r="Q89" s="118"/>
      <c r="R89" s="14"/>
      <c r="S89" s="14"/>
      <c r="T89" s="14"/>
      <c r="U89" s="14"/>
      <c r="V89" s="3"/>
      <c r="W89" s="3"/>
      <c r="X89" s="3"/>
      <c r="Y89" s="14"/>
      <c r="Z89" s="14"/>
      <c r="AA89" s="14"/>
      <c r="AB89" s="14"/>
      <c r="AC89" s="3"/>
      <c r="AD89" s="3"/>
      <c r="AE89" s="3"/>
      <c r="AF89" s="14"/>
      <c r="AG89" s="14"/>
      <c r="AH89" s="14"/>
      <c r="AI89" s="14"/>
      <c r="AJ89" s="3"/>
      <c r="AK89" s="3"/>
      <c r="AL89" s="3"/>
      <c r="AM89" s="14"/>
      <c r="AN89" s="14"/>
      <c r="AO89" s="14"/>
      <c r="AP89" s="14"/>
      <c r="AQ89" s="3"/>
      <c r="AR89" s="3"/>
      <c r="AS89" s="3"/>
      <c r="AT89" s="14"/>
      <c r="AU89" s="14"/>
      <c r="AV89" s="14"/>
      <c r="AW89" s="14"/>
      <c r="AX89" s="3"/>
      <c r="AY89" s="3"/>
      <c r="AZ89" s="3"/>
      <c r="BA89" s="14"/>
      <c r="BB89" s="14"/>
      <c r="BC89" s="14"/>
      <c r="BD89" s="14"/>
      <c r="BE89" s="3"/>
      <c r="BF89" s="3"/>
      <c r="BG89" s="3"/>
      <c r="BH89" s="14"/>
      <c r="BI89" s="14"/>
      <c r="BJ89" s="14"/>
      <c r="BK89" s="14"/>
      <c r="BL89" s="3"/>
      <c r="BM89" s="3"/>
      <c r="BN89" s="3"/>
      <c r="BO89" s="14"/>
      <c r="BP89" s="14"/>
      <c r="BQ89" s="14"/>
      <c r="BR89" s="14"/>
      <c r="BS89" s="14"/>
      <c r="BT89" s="14"/>
      <c r="BU89" s="3"/>
      <c r="BV89" s="3"/>
      <c r="BW89" s="3"/>
      <c r="BX89" s="142"/>
    </row>
    <row r="90" spans="1:77" ht="15.75" customHeight="1" x14ac:dyDescent="0.2">
      <c r="A90" s="1751"/>
      <c r="B90" s="1752"/>
      <c r="C90" s="1648"/>
      <c r="D90" s="1650"/>
      <c r="E90" s="3"/>
      <c r="F90" s="3"/>
      <c r="G90" s="3"/>
      <c r="H90" s="3"/>
      <c r="I90" s="157"/>
      <c r="J90" s="3"/>
      <c r="K90" s="3"/>
      <c r="L90" s="3"/>
      <c r="M90" s="3"/>
      <c r="N90" s="3"/>
      <c r="O90" s="3"/>
      <c r="P90" s="128"/>
      <c r="Q90" s="118"/>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141"/>
    </row>
    <row r="91" spans="1:77" ht="15.75" customHeight="1" x14ac:dyDescent="0.2">
      <c r="A91" s="1751"/>
      <c r="B91" s="1752"/>
      <c r="C91" s="1648"/>
      <c r="D91" s="1650"/>
      <c r="E91" s="144"/>
      <c r="F91" s="144"/>
      <c r="G91" s="144"/>
      <c r="H91" s="144"/>
      <c r="I91" s="159"/>
      <c r="J91" s="144"/>
      <c r="K91" s="144"/>
      <c r="L91" s="144"/>
      <c r="M91" s="144"/>
      <c r="N91" s="144"/>
      <c r="O91" s="144"/>
      <c r="P91" s="403"/>
      <c r="Q91" s="160"/>
      <c r="R91" s="144"/>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5"/>
    </row>
    <row r="92" spans="1:77" ht="15" customHeight="1" x14ac:dyDescent="0.2">
      <c r="A92" s="1751"/>
      <c r="B92" s="1752"/>
      <c r="C92" s="1648"/>
      <c r="D92" s="1650"/>
      <c r="E92" s="3"/>
      <c r="F92" s="3"/>
      <c r="G92" s="3"/>
      <c r="H92" s="3"/>
      <c r="I92" s="157"/>
      <c r="J92" s="3"/>
      <c r="K92" s="3"/>
      <c r="L92" s="3"/>
      <c r="M92" s="3"/>
      <c r="N92" s="3"/>
      <c r="O92" s="3"/>
      <c r="P92" s="128"/>
      <c r="Q92" s="118"/>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141"/>
    </row>
    <row r="93" spans="1:77" ht="15" customHeight="1" x14ac:dyDescent="0.2">
      <c r="A93" s="1751"/>
      <c r="B93" s="1752"/>
      <c r="C93" s="1648"/>
      <c r="D93" s="1650"/>
      <c r="E93" s="3"/>
      <c r="F93" s="3"/>
      <c r="G93" s="3"/>
      <c r="H93" s="3"/>
      <c r="I93" s="157"/>
      <c r="J93" s="3"/>
      <c r="K93" s="3"/>
      <c r="L93" s="3"/>
      <c r="M93" s="3"/>
      <c r="N93" s="3"/>
      <c r="O93" s="3"/>
      <c r="P93" s="128"/>
      <c r="Q93" s="118"/>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141"/>
    </row>
    <row r="94" spans="1:77" ht="15" customHeight="1" x14ac:dyDescent="0.2">
      <c r="A94" s="1751"/>
      <c r="B94" s="1752"/>
      <c r="C94" s="1648"/>
      <c r="D94" s="1650"/>
      <c r="E94" s="3"/>
      <c r="F94" s="3"/>
      <c r="G94" s="3"/>
      <c r="H94" s="3"/>
      <c r="I94" s="157"/>
      <c r="J94" s="3"/>
      <c r="K94" s="3"/>
      <c r="L94" s="3"/>
      <c r="M94" s="3"/>
      <c r="N94" s="3"/>
      <c r="O94" s="3"/>
      <c r="P94" s="128"/>
      <c r="Q94" s="118"/>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141"/>
      <c r="BY94" s="3"/>
    </row>
    <row r="95" spans="1:77" ht="15" customHeight="1" x14ac:dyDescent="0.2">
      <c r="A95" s="1751"/>
      <c r="B95" s="1752"/>
      <c r="C95" s="1648"/>
      <c r="D95" s="1650"/>
      <c r="E95" s="3"/>
      <c r="F95" s="3"/>
      <c r="G95" s="3"/>
      <c r="H95" s="3"/>
      <c r="I95" s="157"/>
      <c r="J95" s="3"/>
      <c r="K95" s="3"/>
      <c r="L95" s="3"/>
      <c r="M95" s="3"/>
      <c r="N95" s="3"/>
      <c r="O95" s="3"/>
      <c r="P95" s="128"/>
      <c r="Q95" s="118"/>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141"/>
      <c r="BY95" s="3"/>
    </row>
    <row r="96" spans="1:77" ht="15" customHeight="1" x14ac:dyDescent="0.2">
      <c r="A96" s="1751"/>
      <c r="B96" s="1752"/>
      <c r="C96" s="1648"/>
      <c r="D96" s="1650"/>
      <c r="E96" s="149"/>
      <c r="F96" s="149"/>
      <c r="G96" s="149"/>
      <c r="H96" s="3"/>
      <c r="I96" s="157"/>
      <c r="J96" s="3"/>
      <c r="K96" s="3"/>
      <c r="L96" s="149"/>
      <c r="M96" s="149"/>
      <c r="N96" s="149"/>
      <c r="O96" s="3"/>
      <c r="P96" s="128"/>
      <c r="Q96" s="118"/>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BX96" s="90"/>
      <c r="BY96" s="3"/>
    </row>
    <row r="97" spans="1:228" ht="15" customHeight="1" x14ac:dyDescent="0.2">
      <c r="A97" s="1751"/>
      <c r="B97" s="1752"/>
      <c r="C97" s="1648"/>
      <c r="D97" s="1650"/>
      <c r="E97" s="150"/>
      <c r="F97" s="150"/>
      <c r="G97" s="150"/>
      <c r="H97" s="3"/>
      <c r="I97" s="404"/>
      <c r="J97" s="89"/>
      <c r="K97" s="89"/>
      <c r="L97" s="155"/>
      <c r="M97" s="155"/>
      <c r="N97" s="155"/>
      <c r="O97" s="89"/>
      <c r="P97" s="400"/>
      <c r="Q97" s="119"/>
      <c r="R97" s="89"/>
      <c r="S97" s="155"/>
      <c r="T97" s="155"/>
      <c r="U97" s="155"/>
      <c r="V97" s="89"/>
      <c r="W97" s="89"/>
      <c r="X97" s="89"/>
      <c r="Y97" s="89"/>
      <c r="Z97" s="155"/>
      <c r="AA97" s="155"/>
      <c r="AB97" s="155"/>
      <c r="AC97" s="156"/>
      <c r="AD97" s="156"/>
      <c r="AE97" s="156"/>
      <c r="AF97" s="156"/>
      <c r="AG97" s="155"/>
      <c r="AH97" s="155"/>
      <c r="AI97" s="155"/>
      <c r="AJ97" s="89"/>
      <c r="AK97" s="89"/>
      <c r="AL97" s="89"/>
      <c r="AM97" s="89"/>
      <c r="AN97" s="155"/>
      <c r="AO97" s="155"/>
      <c r="AP97" s="155"/>
      <c r="AQ97" s="89"/>
      <c r="AR97" s="89"/>
      <c r="AS97" s="89"/>
      <c r="AT97" s="89"/>
      <c r="AU97" s="155"/>
      <c r="AV97" s="155"/>
      <c r="AW97" s="155"/>
      <c r="AX97" s="89"/>
      <c r="AY97" s="120"/>
      <c r="AZ97" s="120"/>
      <c r="BA97" s="120"/>
      <c r="BB97" s="155"/>
      <c r="BC97" s="155"/>
      <c r="BD97" s="155"/>
      <c r="BE97" s="120"/>
      <c r="BF97" s="120"/>
      <c r="BG97" s="120"/>
      <c r="BH97" s="120"/>
      <c r="BI97" s="155"/>
      <c r="BJ97" s="155"/>
      <c r="BK97" s="155"/>
      <c r="BL97" s="120"/>
      <c r="BM97" s="120"/>
      <c r="BN97" s="120"/>
      <c r="BO97" s="120"/>
      <c r="BP97" s="155"/>
      <c r="BQ97" s="155"/>
      <c r="BR97" s="155"/>
      <c r="BS97" s="155"/>
      <c r="BT97" s="155"/>
      <c r="BU97" s="120"/>
      <c r="BV97" s="120"/>
      <c r="BW97" s="120"/>
      <c r="BX97" s="121"/>
      <c r="BY97" s="3"/>
    </row>
    <row r="98" spans="1:228" ht="6.75" customHeight="1" x14ac:dyDescent="0.2">
      <c r="A98" s="1751"/>
      <c r="B98" s="1752"/>
      <c r="C98" s="1648"/>
      <c r="D98" s="1650"/>
      <c r="E98" s="115"/>
      <c r="F98" s="115"/>
      <c r="G98" s="115"/>
      <c r="H98" s="3"/>
      <c r="I98" s="149"/>
      <c r="J98" s="149"/>
      <c r="K98" s="149"/>
      <c r="L98" s="149"/>
      <c r="M98" s="149"/>
      <c r="N98" s="149"/>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BX98" s="90"/>
      <c r="BY98" s="3"/>
    </row>
    <row r="99" spans="1:228" x14ac:dyDescent="0.2">
      <c r="A99" s="1753"/>
      <c r="B99" s="1754"/>
      <c r="C99" s="1651"/>
      <c r="D99" s="1653"/>
      <c r="E99" s="146"/>
      <c r="F99" s="146"/>
      <c r="G99" s="146"/>
      <c r="H99" s="89"/>
      <c r="I99" s="122"/>
      <c r="J99" s="122"/>
      <c r="K99" s="122"/>
      <c r="L99" s="122"/>
      <c r="M99" s="122"/>
      <c r="N99" s="122"/>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Q99" s="89"/>
      <c r="AR99" s="89"/>
      <c r="AS99" s="89"/>
      <c r="AT99" s="89"/>
      <c r="AU99" s="89"/>
      <c r="AV99" s="89"/>
      <c r="AW99" s="89"/>
      <c r="AX99" s="89"/>
      <c r="AY99" s="120"/>
      <c r="AZ99" s="120"/>
      <c r="BA99" s="120"/>
      <c r="BB99" s="120"/>
      <c r="BC99" s="120"/>
      <c r="BD99" s="120"/>
      <c r="BE99" s="120"/>
      <c r="BF99" s="120"/>
      <c r="BG99" s="120"/>
      <c r="BH99" s="120"/>
      <c r="BI99" s="120"/>
      <c r="BJ99" s="120"/>
      <c r="BK99" s="120"/>
      <c r="BL99" s="120"/>
      <c r="BM99" s="120"/>
      <c r="BN99" s="120"/>
      <c r="BO99" s="120"/>
      <c r="BP99" s="120"/>
      <c r="BQ99" s="120"/>
      <c r="BR99" s="120"/>
      <c r="BS99" s="120"/>
      <c r="BT99" s="120"/>
      <c r="BU99" s="120"/>
      <c r="BV99" s="120"/>
      <c r="BW99" s="120"/>
      <c r="BX99" s="121"/>
    </row>
    <row r="103" spans="1:228" s="66" customFormat="1" ht="24" customHeight="1" x14ac:dyDescent="0.2">
      <c r="A103" s="91"/>
      <c r="B103" s="91"/>
      <c r="C103" s="91"/>
      <c r="D103" s="91"/>
      <c r="E103" s="91"/>
      <c r="F103" s="91"/>
      <c r="G103" s="91"/>
      <c r="H103" s="92"/>
      <c r="I103" s="92"/>
      <c r="J103" s="92"/>
      <c r="K103" s="92"/>
      <c r="L103" s="92"/>
      <c r="M103" s="92"/>
      <c r="N103" s="92"/>
      <c r="O103" s="92"/>
      <c r="P103" s="92"/>
      <c r="Q103" s="92"/>
      <c r="R103" s="92"/>
      <c r="S103" s="92"/>
      <c r="T103" s="92"/>
      <c r="U103" s="92"/>
      <c r="V103" s="92"/>
      <c r="W103" s="92"/>
      <c r="X103" s="92"/>
      <c r="Y103" s="92"/>
      <c r="Z103" s="92"/>
      <c r="AA103" s="1779" t="str">
        <f>$AA$1</f>
        <v xml:space="preserve">トンネル附属物位置図 </v>
      </c>
      <c r="AB103" s="1779"/>
      <c r="AC103" s="1779"/>
      <c r="AD103" s="1779"/>
      <c r="AE103" s="1779"/>
      <c r="AF103" s="1779"/>
      <c r="AG103" s="1779"/>
      <c r="AH103" s="1779"/>
      <c r="AI103" s="1779"/>
      <c r="AJ103" s="1779"/>
      <c r="AK103" s="1779"/>
      <c r="AL103" s="1779"/>
      <c r="AM103" s="1779"/>
      <c r="AN103" s="232" t="str">
        <f>$AN$1</f>
        <v>（</v>
      </c>
      <c r="AO103" s="232"/>
      <c r="AP103" s="1779">
        <f>AP52+1</f>
        <v>3</v>
      </c>
      <c r="AQ103" s="1779"/>
      <c r="AR103" s="232" t="str">
        <f>$AR$1</f>
        <v>/</v>
      </c>
      <c r="AS103" s="1779">
        <f>$AS$1</f>
        <v>0</v>
      </c>
      <c r="AT103" s="1779"/>
      <c r="AU103" s="232" t="str">
        <f>$AU$1</f>
        <v>）</v>
      </c>
      <c r="AV103" s="92" t="s">
        <v>613</v>
      </c>
      <c r="AW103" s="92"/>
      <c r="AX103" s="92"/>
      <c r="AY103" s="92"/>
      <c r="AZ103" s="92"/>
      <c r="BA103" s="92"/>
      <c r="BB103" s="232"/>
      <c r="BC103" s="232"/>
      <c r="BD103" s="232"/>
      <c r="BE103" s="232"/>
      <c r="BF103" s="232"/>
      <c r="BG103" s="1779"/>
      <c r="BH103" s="1779"/>
      <c r="BI103" s="232"/>
      <c r="BJ103" s="1779"/>
      <c r="BK103" s="1779"/>
      <c r="BL103" s="1779"/>
      <c r="BM103" s="1161" t="str">
        <f>IF(台帳ｼｰﾄ!$C$5="","",+台帳ｼｰﾄ!$C$5)</f>
        <v/>
      </c>
      <c r="BN103" s="1161"/>
      <c r="BO103" s="1161"/>
      <c r="BP103" s="1161"/>
      <c r="BQ103" s="1161"/>
      <c r="BR103" s="1161"/>
      <c r="BS103" s="1161"/>
      <c r="BT103" s="1161"/>
      <c r="BU103" s="1161"/>
      <c r="BV103" s="1161"/>
      <c r="BW103" s="1161"/>
      <c r="BX103" s="1161"/>
      <c r="BY103" s="234"/>
      <c r="BZ103" s="234"/>
      <c r="CA103" s="234"/>
      <c r="CB103" s="234"/>
      <c r="CC103" s="234"/>
      <c r="CD103" s="234"/>
      <c r="CE103" s="234"/>
      <c r="CF103" s="235"/>
      <c r="CG103" s="235"/>
      <c r="CH103" s="235"/>
      <c r="CI103" s="235"/>
      <c r="CJ103" s="235"/>
      <c r="CK103" s="235"/>
      <c r="CL103" s="235"/>
      <c r="CM103" s="235"/>
      <c r="CN103" s="235"/>
      <c r="CO103" s="235"/>
      <c r="CP103" s="235"/>
      <c r="CQ103" s="235"/>
      <c r="CR103" s="235"/>
      <c r="CS103" s="235"/>
      <c r="CT103" s="235"/>
      <c r="CU103" s="235"/>
      <c r="CV103" s="235"/>
      <c r="CW103" s="235"/>
      <c r="CX103" s="235"/>
      <c r="CY103" s="235"/>
      <c r="CZ103" s="235"/>
      <c r="DA103" s="235"/>
      <c r="DB103" s="235"/>
      <c r="DC103" s="236"/>
      <c r="DD103" s="236"/>
      <c r="DE103" s="236"/>
      <c r="DF103" s="236"/>
      <c r="DG103" s="236"/>
      <c r="DH103" s="236"/>
      <c r="DI103" s="236"/>
      <c r="DJ103" s="236"/>
      <c r="DK103" s="236"/>
      <c r="DL103" s="236"/>
      <c r="DM103" s="236"/>
      <c r="DN103" s="1780"/>
      <c r="DO103" s="1780"/>
      <c r="DP103" s="236"/>
      <c r="DQ103" s="1780"/>
      <c r="DR103" s="1780"/>
      <c r="DS103" s="236"/>
      <c r="DT103" s="235"/>
      <c r="DU103" s="235"/>
      <c r="DV103" s="235"/>
      <c r="DW103" s="235"/>
      <c r="DX103" s="235"/>
      <c r="DY103" s="235"/>
      <c r="DZ103" s="236"/>
      <c r="EA103" s="236"/>
      <c r="EB103" s="236"/>
      <c r="EC103" s="236"/>
      <c r="ED103" s="236"/>
      <c r="EF103" s="236"/>
      <c r="EG103" s="236"/>
      <c r="EH103" s="1780"/>
      <c r="EI103" s="1780"/>
      <c r="EJ103" s="1780"/>
      <c r="EK103" s="1781"/>
      <c r="EL103" s="1781"/>
      <c r="EM103" s="1781"/>
      <c r="EN103" s="1781"/>
      <c r="EO103" s="1781"/>
      <c r="EP103" s="1781"/>
      <c r="EQ103" s="1781"/>
      <c r="ER103" s="1781"/>
      <c r="ES103" s="1781"/>
      <c r="ET103" s="1781"/>
      <c r="EU103" s="1781"/>
      <c r="EV103" s="1781"/>
      <c r="EW103" s="234"/>
      <c r="EX103" s="234"/>
      <c r="EY103" s="234"/>
      <c r="EZ103" s="234"/>
      <c r="FA103" s="234"/>
      <c r="FB103" s="234"/>
      <c r="FC103" s="234"/>
      <c r="FD103" s="235"/>
      <c r="FE103" s="235"/>
      <c r="FF103" s="235"/>
      <c r="FG103" s="235"/>
      <c r="FH103" s="235"/>
      <c r="FI103" s="235"/>
      <c r="FJ103" s="235"/>
      <c r="FK103" s="235"/>
      <c r="FL103" s="235"/>
      <c r="FM103" s="235"/>
      <c r="FN103" s="235"/>
      <c r="FO103" s="235"/>
      <c r="FP103" s="235"/>
      <c r="FQ103" s="235"/>
      <c r="FR103" s="235"/>
      <c r="FS103" s="235"/>
      <c r="FT103" s="235"/>
      <c r="FU103" s="235"/>
      <c r="FV103" s="235"/>
      <c r="FW103" s="235"/>
      <c r="FX103" s="235"/>
      <c r="FY103" s="235"/>
      <c r="FZ103" s="235"/>
      <c r="GA103" s="236"/>
      <c r="GB103" s="236"/>
      <c r="GC103" s="236"/>
      <c r="GD103" s="236"/>
      <c r="GE103" s="236"/>
      <c r="GF103" s="236"/>
      <c r="GG103" s="236"/>
      <c r="GH103" s="236"/>
      <c r="GI103" s="236"/>
      <c r="GJ103" s="236"/>
      <c r="GK103" s="236"/>
      <c r="GL103" s="1780"/>
      <c r="GM103" s="1780"/>
      <c r="GN103" s="236"/>
      <c r="GO103" s="1780"/>
      <c r="GP103" s="1780"/>
      <c r="GQ103" s="236"/>
      <c r="GR103" s="235"/>
      <c r="GS103" s="235"/>
      <c r="GT103" s="235"/>
      <c r="GU103" s="235"/>
      <c r="GV103" s="235"/>
      <c r="GW103" s="235"/>
      <c r="GX103" s="236"/>
      <c r="GY103" s="236"/>
      <c r="GZ103" s="236"/>
      <c r="HA103" s="236"/>
      <c r="HB103" s="236"/>
      <c r="HD103" s="236"/>
      <c r="HE103" s="236"/>
      <c r="HF103" s="1780"/>
      <c r="HG103" s="1780"/>
      <c r="HH103" s="1780"/>
      <c r="HI103" s="1781"/>
      <c r="HJ103" s="1781"/>
      <c r="HK103" s="1781"/>
      <c r="HL103" s="1781"/>
      <c r="HM103" s="1781"/>
      <c r="HN103" s="1781"/>
      <c r="HO103" s="1781"/>
      <c r="HP103" s="1781"/>
      <c r="HQ103" s="1781"/>
      <c r="HR103" s="1781"/>
      <c r="HS103" s="1781"/>
      <c r="HT103" s="1781"/>
    </row>
    <row r="104" spans="1:228" ht="30" customHeight="1" x14ac:dyDescent="0.2">
      <c r="A104" s="1442" t="s">
        <v>94</v>
      </c>
      <c r="B104" s="1443"/>
      <c r="C104" s="1443"/>
      <c r="D104" s="1443"/>
      <c r="E104" s="1443"/>
      <c r="F104" s="1443"/>
      <c r="G104" s="1444"/>
      <c r="H104" s="1776" t="str">
        <f>$H$2</f>
        <v/>
      </c>
      <c r="I104" s="1777"/>
      <c r="J104" s="1777"/>
      <c r="K104" s="1777"/>
      <c r="L104" s="1777"/>
      <c r="M104" s="1777"/>
      <c r="N104" s="1777"/>
      <c r="O104" s="1777"/>
      <c r="P104" s="1777"/>
      <c r="Q104" s="1777"/>
      <c r="R104" s="1777"/>
      <c r="S104" s="1778"/>
      <c r="T104" s="1442" t="s">
        <v>97</v>
      </c>
      <c r="U104" s="1443"/>
      <c r="V104" s="1443"/>
      <c r="W104" s="1443"/>
      <c r="X104" s="1443"/>
      <c r="Y104" s="1443"/>
      <c r="Z104" s="1444"/>
      <c r="AA104" s="1745" t="str">
        <f>$AA$2</f>
        <v/>
      </c>
      <c r="AB104" s="1733"/>
      <c r="AC104" s="1733"/>
      <c r="AD104" s="1733"/>
      <c r="AE104" s="1733"/>
      <c r="AF104" s="1733"/>
      <c r="AG104" s="1733"/>
      <c r="AH104" s="1733"/>
      <c r="AI104" s="1733"/>
      <c r="AJ104" s="1733"/>
      <c r="AK104" s="1733"/>
      <c r="AL104" s="1746"/>
      <c r="AM104" s="1442" t="s">
        <v>127</v>
      </c>
      <c r="AN104" s="1443"/>
      <c r="AO104" s="1443"/>
      <c r="AP104" s="1443"/>
      <c r="AQ104" s="1443"/>
      <c r="AR104" s="1443"/>
      <c r="AS104" s="1444"/>
      <c r="AT104" s="1745" t="str">
        <f>$AT$2</f>
        <v/>
      </c>
      <c r="AU104" s="1733"/>
      <c r="AV104" s="1733"/>
      <c r="AW104" s="1733"/>
      <c r="AX104" s="1733"/>
      <c r="AY104" s="1733"/>
      <c r="AZ104" s="1733"/>
      <c r="BA104" s="1733"/>
      <c r="BB104" s="1733"/>
      <c r="BC104" s="1733"/>
      <c r="BD104" s="1733"/>
      <c r="BE104" s="1746"/>
      <c r="BF104" s="1761" t="s">
        <v>65</v>
      </c>
      <c r="BG104" s="1762"/>
      <c r="BH104" s="1762"/>
      <c r="BI104" s="1762"/>
      <c r="BJ104" s="1762"/>
      <c r="BK104" s="1762"/>
      <c r="BL104" s="1763"/>
      <c r="BM104" s="1764" t="str">
        <f>$BM$2</f>
        <v/>
      </c>
      <c r="BN104" s="1765"/>
      <c r="BO104" s="1765"/>
      <c r="BP104" s="1765"/>
      <c r="BQ104" s="1765"/>
      <c r="BR104" s="1765"/>
      <c r="BS104" s="1765"/>
      <c r="BT104" s="1765"/>
      <c r="BU104" s="1765"/>
      <c r="BV104" s="1765"/>
      <c r="BW104" s="1765"/>
      <c r="BX104" s="1766"/>
      <c r="BY104" s="61"/>
    </row>
    <row r="105" spans="1:228" ht="30" customHeight="1" x14ac:dyDescent="0.2">
      <c r="A105" s="1767" t="s">
        <v>580</v>
      </c>
      <c r="B105" s="1768"/>
      <c r="C105" s="1768"/>
      <c r="D105" s="1768"/>
      <c r="E105" s="1768"/>
      <c r="F105" s="1768"/>
      <c r="G105" s="1769"/>
      <c r="H105" s="1729" t="s">
        <v>1204</v>
      </c>
      <c r="I105" s="1730"/>
      <c r="J105" s="1731"/>
      <c r="K105" s="1116" t="str">
        <f>$K$3</f>
        <v/>
      </c>
      <c r="L105" s="1117"/>
      <c r="M105" s="1117"/>
      <c r="N105" s="1117"/>
      <c r="O105" s="1117"/>
      <c r="P105" s="1117"/>
      <c r="Q105" s="1117"/>
      <c r="R105" s="1117"/>
      <c r="S105" s="1117"/>
      <c r="T105" s="1117"/>
      <c r="U105" s="1117"/>
      <c r="V105" s="1117"/>
      <c r="W105" s="1117"/>
      <c r="X105" s="1117"/>
      <c r="Y105" s="1117"/>
      <c r="Z105" s="1732"/>
      <c r="AA105" s="1729" t="s">
        <v>1206</v>
      </c>
      <c r="AB105" s="1730"/>
      <c r="AC105" s="1731"/>
      <c r="AD105" s="1116" t="str">
        <f>$AD$3</f>
        <v/>
      </c>
      <c r="AE105" s="1117"/>
      <c r="AF105" s="1117"/>
      <c r="AG105" s="1117"/>
      <c r="AH105" s="1117"/>
      <c r="AI105" s="1117"/>
      <c r="AJ105" s="1117"/>
      <c r="AK105" s="1117"/>
      <c r="AL105" s="1117"/>
      <c r="AM105" s="1117"/>
      <c r="AN105" s="1117"/>
      <c r="AO105" s="1117"/>
      <c r="AP105" s="1732"/>
      <c r="AQ105" s="1733" t="s">
        <v>1205</v>
      </c>
      <c r="AR105" s="1733"/>
      <c r="AS105" s="1733"/>
      <c r="AT105" s="1116" t="str">
        <f>$AT$3</f>
        <v/>
      </c>
      <c r="AU105" s="1117"/>
      <c r="AV105" s="1117"/>
      <c r="AW105" s="1117"/>
      <c r="AX105" s="1117"/>
      <c r="AY105" s="1117"/>
      <c r="AZ105" s="1117"/>
      <c r="BA105" s="1117"/>
      <c r="BB105" s="1117"/>
      <c r="BC105" s="1117"/>
      <c r="BD105" s="1117"/>
      <c r="BE105" s="1118"/>
      <c r="BF105" s="1770" t="s">
        <v>985</v>
      </c>
      <c r="BG105" s="1771"/>
      <c r="BH105" s="1771"/>
      <c r="BI105" s="1771"/>
      <c r="BJ105" s="1771"/>
      <c r="BK105" s="1771"/>
      <c r="BL105" s="1772"/>
      <c r="BM105" s="1773" t="str">
        <f>$BM$3</f>
        <v/>
      </c>
      <c r="BN105" s="1774"/>
      <c r="BO105" s="1774"/>
      <c r="BP105" s="1774"/>
      <c r="BQ105" s="1774"/>
      <c r="BR105" s="1774"/>
      <c r="BS105" s="1774"/>
      <c r="BT105" s="1774"/>
      <c r="BU105" s="1774"/>
      <c r="BV105" s="1774"/>
      <c r="BW105" s="1774"/>
      <c r="BX105" s="1775"/>
      <c r="BY105" s="61"/>
    </row>
    <row r="106" spans="1:228" ht="14.25" customHeight="1" x14ac:dyDescent="0.2">
      <c r="A106" s="262"/>
      <c r="B106" s="262"/>
      <c r="C106" s="262"/>
      <c r="D106" s="262"/>
      <c r="E106" s="262"/>
      <c r="F106" s="262"/>
      <c r="G106" s="262"/>
      <c r="H106" s="374"/>
      <c r="I106" s="375"/>
      <c r="J106" s="375"/>
      <c r="K106" s="375"/>
      <c r="L106" s="375"/>
      <c r="M106" s="375"/>
      <c r="N106" s="375"/>
      <c r="O106" s="375"/>
      <c r="P106" s="375"/>
      <c r="Q106" s="375"/>
      <c r="R106" s="375"/>
      <c r="S106" s="375"/>
      <c r="T106" s="375"/>
      <c r="U106" s="375"/>
      <c r="V106" s="375"/>
      <c r="W106" s="375"/>
      <c r="X106" s="375"/>
      <c r="Y106" s="375"/>
      <c r="Z106" s="375"/>
      <c r="AA106" s="375"/>
      <c r="AB106" s="375"/>
      <c r="AC106" s="375"/>
      <c r="AD106" s="375"/>
      <c r="AE106" s="375"/>
      <c r="AF106" s="375"/>
      <c r="AG106" s="375"/>
      <c r="AH106" s="375"/>
      <c r="AI106" s="375"/>
      <c r="AJ106" s="375"/>
      <c r="AK106" s="375"/>
      <c r="AL106" s="375"/>
      <c r="AM106" s="375"/>
      <c r="AN106" s="375"/>
      <c r="AO106" s="375"/>
      <c r="AP106" s="375"/>
      <c r="AQ106" s="375"/>
      <c r="AR106" s="375"/>
      <c r="AS106" s="375"/>
      <c r="AT106" s="375"/>
      <c r="AU106" s="375"/>
      <c r="AV106" s="375"/>
      <c r="AW106" s="375"/>
      <c r="AX106" s="375"/>
      <c r="AY106" s="375"/>
      <c r="AZ106" s="375"/>
      <c r="BA106" s="375"/>
      <c r="BB106" s="375"/>
      <c r="BC106" s="375"/>
      <c r="BD106" s="375"/>
      <c r="BE106" s="375"/>
      <c r="BF106" s="138"/>
      <c r="BG106" s="138"/>
      <c r="BH106" s="138"/>
      <c r="BI106" s="138"/>
      <c r="BJ106" s="138"/>
      <c r="BK106" s="138"/>
      <c r="BL106" s="138"/>
      <c r="BM106" s="3"/>
      <c r="BN106" s="3"/>
      <c r="BO106" s="3"/>
      <c r="BP106" s="3"/>
      <c r="BQ106" s="3"/>
      <c r="BR106" s="3"/>
      <c r="BS106" s="3"/>
      <c r="BT106" s="3"/>
      <c r="BU106" s="3"/>
      <c r="BV106" s="3"/>
      <c r="BW106" s="3"/>
      <c r="BX106" s="3"/>
      <c r="BY106" s="61"/>
    </row>
    <row r="107" spans="1:228" ht="11.25" customHeight="1" x14ac:dyDescent="0.2">
      <c r="BY107" s="62"/>
    </row>
    <row r="108" spans="1:228" ht="15" customHeight="1" x14ac:dyDescent="0.2">
      <c r="A108" s="1749" t="s">
        <v>561</v>
      </c>
      <c r="B108" s="1750"/>
      <c r="C108" s="1755" t="s">
        <v>543</v>
      </c>
      <c r="D108" s="1756"/>
      <c r="E108" s="1756"/>
      <c r="F108" s="1756"/>
      <c r="G108" s="1756"/>
      <c r="H108" s="1756"/>
      <c r="I108" s="1757" t="s">
        <v>312</v>
      </c>
      <c r="J108" s="1757"/>
      <c r="K108" s="1757"/>
      <c r="L108" s="1757"/>
      <c r="M108" s="1757"/>
      <c r="N108" s="1758"/>
      <c r="O108" s="1759" t="s">
        <v>562</v>
      </c>
      <c r="P108" s="1759"/>
      <c r="Q108" s="1759"/>
      <c r="R108" s="1759"/>
      <c r="S108" s="1759"/>
      <c r="T108" s="1759"/>
      <c r="U108" s="1738" t="s">
        <v>85</v>
      </c>
      <c r="V108" s="1738"/>
      <c r="W108" s="1738"/>
      <c r="X108" s="1738"/>
      <c r="Y108" s="1738"/>
      <c r="Z108" s="1738"/>
      <c r="AA108" s="147"/>
      <c r="AB108" s="87"/>
      <c r="AC108" s="87"/>
      <c r="AD108" s="87"/>
      <c r="AE108" s="87"/>
      <c r="AF108" s="87"/>
      <c r="AG108" s="87"/>
      <c r="AH108" s="87"/>
      <c r="AI108" s="87"/>
      <c r="AJ108" s="87"/>
      <c r="AK108" s="87"/>
      <c r="AL108" s="87"/>
      <c r="AM108" s="87"/>
      <c r="AN108" s="87"/>
      <c r="AO108" s="87"/>
      <c r="AP108" s="87"/>
      <c r="AQ108" s="87"/>
      <c r="AR108" s="87"/>
      <c r="AS108" s="87"/>
      <c r="AT108" s="87"/>
      <c r="AU108" s="87"/>
      <c r="AV108" s="87"/>
      <c r="AW108" s="87"/>
      <c r="AX108" s="87"/>
      <c r="AY108" s="87"/>
      <c r="AZ108" s="87"/>
      <c r="BA108" s="87"/>
      <c r="BB108" s="87"/>
      <c r="BC108" s="87"/>
      <c r="BD108" s="87"/>
      <c r="BE108" s="87"/>
      <c r="BF108" s="87"/>
      <c r="BG108" s="87"/>
      <c r="BH108" s="87"/>
      <c r="BI108" s="87"/>
      <c r="BJ108" s="87"/>
      <c r="BK108" s="87"/>
      <c r="BL108" s="87"/>
      <c r="BM108" s="87"/>
      <c r="BN108" s="87"/>
      <c r="BO108" s="87"/>
      <c r="BP108" s="87"/>
      <c r="BQ108" s="87"/>
      <c r="BR108" s="87"/>
      <c r="BS108" s="87"/>
      <c r="BT108" s="87"/>
      <c r="BU108" s="87"/>
      <c r="BV108" s="87"/>
      <c r="BW108" s="87"/>
      <c r="BX108" s="96"/>
    </row>
    <row r="109" spans="1:228" ht="15.75" customHeight="1" x14ac:dyDescent="0.2">
      <c r="A109" s="1751"/>
      <c r="B109" s="1752"/>
      <c r="C109" s="1739" t="s">
        <v>62</v>
      </c>
      <c r="D109" s="1740"/>
      <c r="E109" s="1736" t="s">
        <v>63</v>
      </c>
      <c r="F109" s="1737"/>
      <c r="G109" s="1737"/>
      <c r="H109" s="1737"/>
      <c r="I109" s="87"/>
      <c r="J109" s="87"/>
      <c r="K109" s="87"/>
      <c r="L109" s="87"/>
      <c r="M109" s="1737"/>
      <c r="N109" s="1737"/>
      <c r="O109" s="1737"/>
      <c r="P109" s="1737"/>
      <c r="Q109" s="95"/>
      <c r="R109" s="87"/>
      <c r="S109" s="87"/>
      <c r="T109" s="87"/>
      <c r="U109" s="95"/>
      <c r="V109" s="87"/>
      <c r="W109" s="87"/>
      <c r="X109" s="87"/>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c r="BI109" s="95"/>
      <c r="BJ109" s="95"/>
      <c r="BK109" s="95"/>
      <c r="BL109" s="95"/>
      <c r="BM109" s="95"/>
      <c r="BN109" s="95"/>
      <c r="BO109" s="95"/>
      <c r="BP109" s="95"/>
      <c r="BQ109" s="1737" t="s">
        <v>971</v>
      </c>
      <c r="BR109" s="1737"/>
      <c r="BS109" s="1737"/>
      <c r="BT109" s="1737"/>
      <c r="BU109" s="1737"/>
      <c r="BV109" s="1737"/>
      <c r="BW109" s="1737"/>
      <c r="BX109" s="1748"/>
    </row>
    <row r="110" spans="1:228" ht="7.5" customHeight="1" x14ac:dyDescent="0.2">
      <c r="A110" s="1751"/>
      <c r="B110" s="1752"/>
      <c r="C110" s="1741"/>
      <c r="D110" s="1742"/>
      <c r="E110" s="97"/>
      <c r="G110" s="97"/>
      <c r="H110" s="97"/>
      <c r="I110" s="97"/>
      <c r="J110" s="97"/>
      <c r="K110" s="97"/>
      <c r="L110" s="97"/>
      <c r="M110" s="97"/>
      <c r="N110" s="100"/>
      <c r="O110" s="100"/>
      <c r="P110" s="100"/>
      <c r="Q110" s="140"/>
      <c r="R110" s="140"/>
      <c r="S110" s="140"/>
      <c r="T110" s="140"/>
      <c r="U110" s="140"/>
      <c r="V110" s="140"/>
      <c r="W110" s="140"/>
      <c r="X110" s="140"/>
      <c r="Y110" s="140"/>
      <c r="Z110" s="140"/>
      <c r="AA110" s="129"/>
      <c r="AB110" s="129"/>
      <c r="AC110" s="140"/>
      <c r="AD110" s="129"/>
      <c r="AE110" s="129"/>
      <c r="AF110" s="129"/>
      <c r="AG110" s="140"/>
      <c r="AH110" s="129"/>
      <c r="AI110" s="129"/>
      <c r="AJ110" s="129"/>
      <c r="AK110" s="140"/>
      <c r="AL110" s="129"/>
      <c r="AM110" s="129"/>
      <c r="AN110" s="129"/>
      <c r="AO110" s="140"/>
      <c r="AP110" s="129"/>
      <c r="AQ110" s="129"/>
      <c r="AR110" s="129"/>
      <c r="AS110" s="140"/>
      <c r="AT110" s="129"/>
      <c r="AU110" s="129"/>
      <c r="AV110" s="129"/>
      <c r="AW110" s="140"/>
      <c r="AX110" s="129"/>
      <c r="AY110" s="129"/>
      <c r="AZ110" s="129"/>
      <c r="BA110" s="140"/>
      <c r="BB110" s="120"/>
      <c r="BC110" s="120"/>
      <c r="BD110" s="120"/>
      <c r="BE110" s="140"/>
      <c r="BF110" s="120"/>
      <c r="BG110" s="120"/>
      <c r="BH110" s="120"/>
      <c r="BI110" s="140"/>
      <c r="BJ110" s="120"/>
      <c r="BK110" s="120"/>
      <c r="BL110" s="120"/>
      <c r="BM110" s="63"/>
      <c r="BQ110" s="97"/>
      <c r="BS110" s="97"/>
      <c r="BT110" s="97"/>
      <c r="BU110" s="97"/>
      <c r="BV110" s="97"/>
      <c r="BW110" s="97"/>
      <c r="BX110" s="441"/>
      <c r="BY110" s="63"/>
    </row>
    <row r="111" spans="1:228" ht="15.75" customHeight="1" x14ac:dyDescent="0.2">
      <c r="A111" s="1751"/>
      <c r="B111" s="1752"/>
      <c r="C111" s="1741"/>
      <c r="D111" s="1742"/>
      <c r="E111" s="97"/>
      <c r="G111" s="97"/>
      <c r="H111" s="98"/>
      <c r="I111" s="224"/>
      <c r="J111" s="87"/>
      <c r="K111" s="87"/>
      <c r="L111" s="87"/>
      <c r="M111" s="87"/>
      <c r="N111" s="87"/>
      <c r="O111" s="87"/>
      <c r="P111" s="395"/>
      <c r="Q111" s="104"/>
      <c r="R111" s="63"/>
      <c r="S111" s="63"/>
      <c r="T111" s="63"/>
      <c r="U111" s="63"/>
      <c r="V111" s="63"/>
      <c r="W111" s="63"/>
      <c r="X111" s="63"/>
      <c r="Y111" s="63"/>
      <c r="Z111" s="63"/>
      <c r="AA111" s="3"/>
      <c r="AH111" s="3"/>
      <c r="AI111" s="3"/>
      <c r="AJ111" s="3"/>
      <c r="AK111" s="63"/>
      <c r="AL111" s="3"/>
      <c r="AM111" s="3"/>
      <c r="AN111" s="3"/>
      <c r="AO111" s="63"/>
      <c r="AP111" s="3"/>
      <c r="AQ111" s="3"/>
      <c r="AR111" s="3"/>
      <c r="AS111" s="63"/>
      <c r="AT111" s="3"/>
      <c r="AU111" s="3"/>
      <c r="AV111" s="3"/>
      <c r="AW111" s="97"/>
      <c r="AX111" s="97"/>
      <c r="AY111" s="97"/>
      <c r="AZ111" s="97"/>
      <c r="BA111" s="100"/>
      <c r="BB111" s="100"/>
      <c r="BE111" s="63"/>
      <c r="BI111" s="63"/>
      <c r="BM111" s="437"/>
      <c r="BN111" s="438"/>
      <c r="BO111" s="438"/>
      <c r="BP111" s="438"/>
      <c r="BQ111" s="97"/>
      <c r="BS111" s="97"/>
      <c r="BT111" s="98"/>
      <c r="BU111" s="99"/>
      <c r="BX111" s="90"/>
      <c r="BY111" s="63"/>
    </row>
    <row r="112" spans="1:228" ht="15.75" customHeight="1" x14ac:dyDescent="0.2">
      <c r="A112" s="1751"/>
      <c r="B112" s="1752"/>
      <c r="C112" s="1741"/>
      <c r="D112" s="1742"/>
      <c r="E112" s="97"/>
      <c r="G112" s="97"/>
      <c r="H112" s="98"/>
      <c r="I112" s="99"/>
      <c r="P112" s="396"/>
      <c r="Q112" s="104"/>
      <c r="R112" s="63"/>
      <c r="S112" s="63"/>
      <c r="T112" s="63"/>
      <c r="U112" s="63"/>
      <c r="V112" s="63"/>
      <c r="W112" s="63"/>
      <c r="X112" s="63"/>
      <c r="Y112" s="63"/>
      <c r="Z112" s="63"/>
      <c r="AA112" s="3"/>
      <c r="AH112" s="3"/>
      <c r="AI112" s="3"/>
      <c r="AJ112" s="3"/>
      <c r="AK112" s="63"/>
      <c r="AL112" s="3"/>
      <c r="AM112" s="3"/>
      <c r="AN112" s="3"/>
      <c r="AO112" s="63"/>
      <c r="AP112" s="3"/>
      <c r="AQ112" s="3"/>
      <c r="AR112" s="3"/>
      <c r="AS112" s="63"/>
      <c r="AT112" s="3"/>
      <c r="AU112" s="3"/>
      <c r="AV112" s="3"/>
      <c r="AW112" s="97"/>
      <c r="AX112" s="97"/>
      <c r="AY112" s="97"/>
      <c r="AZ112" s="97"/>
      <c r="BA112" s="100"/>
      <c r="BB112" s="100"/>
      <c r="BE112" s="63"/>
      <c r="BI112" s="63"/>
      <c r="BM112" s="437"/>
      <c r="BN112" s="438"/>
      <c r="BO112" s="438"/>
      <c r="BP112" s="438"/>
      <c r="BQ112" s="97"/>
      <c r="BS112" s="97"/>
      <c r="BT112" s="98"/>
      <c r="BU112" s="99"/>
      <c r="BX112" s="90"/>
      <c r="BY112" s="63"/>
    </row>
    <row r="113" spans="1:77" ht="15.75" customHeight="1" x14ac:dyDescent="0.2">
      <c r="A113" s="1751"/>
      <c r="B113" s="1752"/>
      <c r="C113" s="1741"/>
      <c r="D113" s="1742"/>
      <c r="E113" s="97"/>
      <c r="G113" s="97"/>
      <c r="H113" s="98"/>
      <c r="I113" s="99"/>
      <c r="P113" s="397"/>
      <c r="Q113" s="105"/>
      <c r="R113" s="63"/>
      <c r="S113" s="63"/>
      <c r="T113" s="63"/>
      <c r="U113" s="63"/>
      <c r="V113" s="63"/>
      <c r="W113" s="63"/>
      <c r="X113" s="63"/>
      <c r="Y113" s="63"/>
      <c r="Z113" s="63"/>
      <c r="AA113" s="3"/>
      <c r="AH113" s="3"/>
      <c r="AI113" s="3"/>
      <c r="AJ113" s="3"/>
      <c r="AK113" s="63"/>
      <c r="AL113" s="3"/>
      <c r="AM113" s="3"/>
      <c r="AN113" s="3"/>
      <c r="AO113" s="63"/>
      <c r="AP113" s="3"/>
      <c r="AQ113" s="3"/>
      <c r="AR113" s="3"/>
      <c r="AS113" s="63"/>
      <c r="AT113" s="3"/>
      <c r="AU113" s="3"/>
      <c r="AV113" s="3"/>
      <c r="BE113" s="63"/>
      <c r="BI113" s="63"/>
      <c r="BM113" s="437"/>
      <c r="BN113" s="438"/>
      <c r="BO113" s="438"/>
      <c r="BP113" s="438"/>
      <c r="BQ113" s="97"/>
      <c r="BS113" s="97"/>
      <c r="BT113" s="98"/>
      <c r="BU113" s="99"/>
      <c r="BX113" s="90"/>
      <c r="BY113" s="63"/>
    </row>
    <row r="114" spans="1:77" ht="15.75" customHeight="1" x14ac:dyDescent="0.2">
      <c r="A114" s="1751"/>
      <c r="B114" s="1752"/>
      <c r="C114" s="1741"/>
      <c r="D114" s="1742"/>
      <c r="E114" s="97"/>
      <c r="G114" s="97"/>
      <c r="H114" s="98"/>
      <c r="I114" s="99"/>
      <c r="P114" s="397"/>
      <c r="Q114" s="105"/>
      <c r="R114" s="63"/>
      <c r="S114" s="63"/>
      <c r="T114" s="63"/>
      <c r="U114" s="63"/>
      <c r="V114" s="63"/>
      <c r="W114" s="63"/>
      <c r="X114" s="63"/>
      <c r="Y114" s="63"/>
      <c r="Z114" s="63"/>
      <c r="AA114" s="3"/>
      <c r="AH114" s="3"/>
      <c r="AI114" s="3"/>
      <c r="AJ114" s="3"/>
      <c r="AK114" s="63"/>
      <c r="AL114" s="3"/>
      <c r="AM114" s="3"/>
      <c r="AN114" s="3"/>
      <c r="AO114" s="63"/>
      <c r="AP114" s="3"/>
      <c r="AQ114" s="3"/>
      <c r="AR114" s="3"/>
      <c r="AS114" s="63"/>
      <c r="AT114" s="3"/>
      <c r="AU114" s="3"/>
      <c r="AV114" s="3"/>
      <c r="BE114" s="63"/>
      <c r="BI114" s="63"/>
      <c r="BM114" s="437"/>
      <c r="BN114" s="438"/>
      <c r="BO114" s="438"/>
      <c r="BP114" s="438"/>
      <c r="BQ114" s="97"/>
      <c r="BS114" s="97"/>
      <c r="BT114" s="98"/>
      <c r="BU114" s="99"/>
      <c r="BX114" s="90"/>
      <c r="BY114" s="63"/>
    </row>
    <row r="115" spans="1:77" ht="15.75" customHeight="1" x14ac:dyDescent="0.2">
      <c r="A115" s="1751"/>
      <c r="B115" s="1752"/>
      <c r="C115" s="1741"/>
      <c r="D115" s="1742"/>
      <c r="E115" s="14"/>
      <c r="G115" s="14"/>
      <c r="H115" s="106"/>
      <c r="I115" s="107"/>
      <c r="P115" s="397"/>
      <c r="Q115" s="105"/>
      <c r="R115" s="14"/>
      <c r="S115" s="14"/>
      <c r="T115" s="3"/>
      <c r="U115" s="3"/>
      <c r="V115" s="3"/>
      <c r="W115" s="14"/>
      <c r="X115" s="14"/>
      <c r="Y115" s="3"/>
      <c r="Z115" s="14"/>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E115" s="3"/>
      <c r="BI115" s="3"/>
      <c r="BM115" s="439"/>
      <c r="BN115" s="438"/>
      <c r="BO115" s="438"/>
      <c r="BP115" s="438"/>
      <c r="BQ115" s="14"/>
      <c r="BS115" s="14"/>
      <c r="BT115" s="106"/>
      <c r="BU115" s="107"/>
      <c r="BX115" s="90"/>
      <c r="BY115" s="14"/>
    </row>
    <row r="116" spans="1:77" ht="15.75" customHeight="1" x14ac:dyDescent="0.2">
      <c r="A116" s="1751"/>
      <c r="B116" s="1752"/>
      <c r="C116" s="1741"/>
      <c r="D116" s="1742"/>
      <c r="E116" s="14"/>
      <c r="G116" s="14"/>
      <c r="H116" s="106"/>
      <c r="I116" s="107"/>
      <c r="P116" s="397"/>
      <c r="Q116" s="105"/>
      <c r="R116" s="14"/>
      <c r="S116" s="14"/>
      <c r="T116" s="3"/>
      <c r="U116" s="3"/>
      <c r="V116" s="3"/>
      <c r="W116" s="14"/>
      <c r="X116" s="14"/>
      <c r="Y116" s="3"/>
      <c r="Z116" s="14"/>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E116" s="3"/>
      <c r="BI116" s="3"/>
      <c r="BM116" s="439"/>
      <c r="BN116" s="438"/>
      <c r="BO116" s="438"/>
      <c r="BP116" s="438"/>
      <c r="BQ116" s="14"/>
      <c r="BS116" s="14"/>
      <c r="BT116" s="106"/>
      <c r="BU116" s="107"/>
      <c r="BX116" s="90"/>
      <c r="BY116" s="14"/>
    </row>
    <row r="117" spans="1:77" ht="15.75" customHeight="1" x14ac:dyDescent="0.2">
      <c r="A117" s="1751"/>
      <c r="B117" s="1752"/>
      <c r="C117" s="1741"/>
      <c r="D117" s="1742"/>
      <c r="E117" s="14"/>
      <c r="G117" s="14"/>
      <c r="H117" s="106"/>
      <c r="I117" s="107"/>
      <c r="J117" s="14"/>
      <c r="K117" s="14"/>
      <c r="L117" s="14"/>
      <c r="M117" s="14"/>
      <c r="N117" s="14"/>
      <c r="O117" s="14"/>
      <c r="P117" s="398"/>
      <c r="Q117" s="154"/>
      <c r="R117" s="14"/>
      <c r="S117" s="14"/>
      <c r="T117" s="3"/>
      <c r="U117" s="3"/>
      <c r="V117" s="3"/>
      <c r="W117" s="14"/>
      <c r="X117" s="14"/>
      <c r="Y117" s="3"/>
      <c r="Z117" s="14"/>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E117" s="3"/>
      <c r="BI117" s="3"/>
      <c r="BM117" s="439"/>
      <c r="BN117" s="438"/>
      <c r="BO117" s="438"/>
      <c r="BP117" s="438"/>
      <c r="BQ117" s="14"/>
      <c r="BS117" s="14"/>
      <c r="BT117" s="106"/>
      <c r="BU117" s="107"/>
      <c r="BV117" s="14"/>
      <c r="BW117" s="14"/>
      <c r="BX117" s="142"/>
      <c r="BY117" s="14"/>
    </row>
    <row r="118" spans="1:77" ht="15.75" customHeight="1" x14ac:dyDescent="0.2">
      <c r="A118" s="1751"/>
      <c r="B118" s="1752"/>
      <c r="C118" s="1741"/>
      <c r="D118" s="1742"/>
      <c r="E118" s="115"/>
      <c r="G118" s="115"/>
      <c r="H118" s="116"/>
      <c r="I118" s="117"/>
      <c r="J118" s="3"/>
      <c r="K118" s="3"/>
      <c r="L118" s="3"/>
      <c r="M118" s="3"/>
      <c r="N118" s="3"/>
      <c r="O118" s="3"/>
      <c r="P118" s="128"/>
      <c r="Q118" s="118"/>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E118" s="3"/>
      <c r="BI118" s="3"/>
      <c r="BM118" s="439"/>
      <c r="BN118" s="438"/>
      <c r="BO118" s="438"/>
      <c r="BP118" s="438"/>
      <c r="BQ118" s="115"/>
      <c r="BS118" s="115"/>
      <c r="BT118" s="116"/>
      <c r="BU118" s="117"/>
      <c r="BV118" s="3"/>
      <c r="BW118" s="3"/>
      <c r="BX118" s="141"/>
      <c r="BY118" s="3"/>
    </row>
    <row r="119" spans="1:77" ht="15.75" customHeight="1" x14ac:dyDescent="0.2">
      <c r="A119" s="1751"/>
      <c r="B119" s="1752"/>
      <c r="C119" s="1741"/>
      <c r="D119" s="1742"/>
      <c r="E119" s="115"/>
      <c r="G119" s="115"/>
      <c r="H119" s="116"/>
      <c r="I119" s="117"/>
      <c r="J119" s="3"/>
      <c r="K119" s="3"/>
      <c r="L119" s="3"/>
      <c r="M119" s="3"/>
      <c r="N119" s="3"/>
      <c r="O119" s="3"/>
      <c r="P119" s="128"/>
      <c r="Q119" s="118"/>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E119" s="3"/>
      <c r="BI119" s="3"/>
      <c r="BM119" s="439"/>
      <c r="BN119" s="438"/>
      <c r="BO119" s="438"/>
      <c r="BP119" s="438"/>
      <c r="BQ119" s="115"/>
      <c r="BS119" s="115"/>
      <c r="BT119" s="116"/>
      <c r="BU119" s="117"/>
      <c r="BV119" s="3"/>
      <c r="BW119" s="3"/>
      <c r="BX119" s="141"/>
      <c r="BY119" s="3"/>
    </row>
    <row r="120" spans="1:77" ht="15.75" customHeight="1" x14ac:dyDescent="0.2">
      <c r="A120" s="1751"/>
      <c r="B120" s="1752"/>
      <c r="C120" s="1741"/>
      <c r="D120" s="1742"/>
      <c r="E120" s="115"/>
      <c r="G120" s="115"/>
      <c r="H120" s="116"/>
      <c r="I120" s="117"/>
      <c r="J120" s="3"/>
      <c r="K120" s="3"/>
      <c r="L120" s="3"/>
      <c r="M120" s="3"/>
      <c r="N120" s="3"/>
      <c r="O120" s="3"/>
      <c r="P120" s="128"/>
      <c r="Q120" s="118"/>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E120" s="3"/>
      <c r="BI120" s="3"/>
      <c r="BM120" s="439"/>
      <c r="BN120" s="438"/>
      <c r="BO120" s="438"/>
      <c r="BP120" s="438"/>
      <c r="BQ120" s="115"/>
      <c r="BS120" s="115"/>
      <c r="BT120" s="116"/>
      <c r="BU120" s="117"/>
      <c r="BV120" s="3"/>
      <c r="BW120" s="3"/>
      <c r="BX120" s="141"/>
      <c r="BY120" s="3"/>
    </row>
    <row r="121" spans="1:77" ht="15.75" customHeight="1" x14ac:dyDescent="0.2">
      <c r="A121" s="1751"/>
      <c r="B121" s="1752"/>
      <c r="C121" s="1741"/>
      <c r="D121" s="1742"/>
      <c r="E121" s="143"/>
      <c r="F121" s="143"/>
      <c r="G121" s="143"/>
      <c r="H121" s="144"/>
      <c r="I121" s="159"/>
      <c r="J121" s="143"/>
      <c r="K121" s="143"/>
      <c r="L121" s="143"/>
      <c r="M121" s="143"/>
      <c r="N121" s="143"/>
      <c r="O121" s="143"/>
      <c r="P121" s="399"/>
      <c r="Q121" s="166"/>
      <c r="R121" s="143"/>
      <c r="S121" s="143"/>
      <c r="T121" s="143"/>
      <c r="U121" s="143"/>
      <c r="V121" s="143"/>
      <c r="W121" s="143"/>
      <c r="X121" s="143"/>
      <c r="Y121" s="143"/>
      <c r="Z121" s="143"/>
      <c r="AA121" s="143"/>
      <c r="AB121" s="143"/>
      <c r="AC121" s="143"/>
      <c r="AD121" s="143"/>
      <c r="AE121" s="143"/>
      <c r="AF121" s="143"/>
      <c r="AG121" s="143"/>
      <c r="AH121" s="143"/>
      <c r="AI121" s="143"/>
      <c r="AJ121" s="143"/>
      <c r="AK121" s="143"/>
      <c r="AL121" s="143"/>
      <c r="AM121" s="143"/>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440"/>
      <c r="BN121" s="440"/>
      <c r="BO121" s="440"/>
      <c r="BP121" s="440"/>
      <c r="BQ121" s="143"/>
      <c r="BR121" s="143"/>
      <c r="BS121" s="143"/>
      <c r="BT121" s="144"/>
      <c r="BU121" s="159"/>
      <c r="BV121" s="143"/>
      <c r="BW121" s="143"/>
      <c r="BX121" s="165"/>
      <c r="BY121" s="3"/>
    </row>
    <row r="122" spans="1:77" ht="15.75" customHeight="1" x14ac:dyDescent="0.2">
      <c r="A122" s="1751"/>
      <c r="B122" s="1752"/>
      <c r="C122" s="1741"/>
      <c r="D122" s="1742"/>
      <c r="E122" s="115"/>
      <c r="G122" s="115"/>
      <c r="H122" s="3"/>
      <c r="I122" s="157"/>
      <c r="J122" s="3"/>
      <c r="K122" s="3"/>
      <c r="L122" s="3"/>
      <c r="M122" s="3"/>
      <c r="N122" s="3"/>
      <c r="O122" s="3"/>
      <c r="P122" s="128"/>
      <c r="Q122" s="118"/>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E122" s="3"/>
      <c r="BI122" s="3"/>
      <c r="BM122" s="439"/>
      <c r="BN122" s="438"/>
      <c r="BO122" s="438"/>
      <c r="BP122" s="438"/>
      <c r="BQ122" s="115"/>
      <c r="BS122" s="115"/>
      <c r="BT122" s="3"/>
      <c r="BU122" s="157"/>
      <c r="BV122" s="3"/>
      <c r="BW122" s="3"/>
      <c r="BX122" s="141"/>
      <c r="BY122" s="3"/>
    </row>
    <row r="123" spans="1:77" ht="15.75" customHeight="1" x14ac:dyDescent="0.2">
      <c r="A123" s="1751"/>
      <c r="B123" s="1752"/>
      <c r="C123" s="1741"/>
      <c r="D123" s="1742"/>
      <c r="E123" s="115"/>
      <c r="G123" s="115"/>
      <c r="H123" s="115"/>
      <c r="I123" s="117"/>
      <c r="J123" s="3"/>
      <c r="K123" s="3"/>
      <c r="L123" s="3"/>
      <c r="M123" s="3"/>
      <c r="N123" s="3"/>
      <c r="O123" s="3"/>
      <c r="P123" s="128"/>
      <c r="Q123" s="118"/>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M123" s="438"/>
      <c r="BN123" s="438"/>
      <c r="BO123" s="438"/>
      <c r="BP123" s="438"/>
      <c r="BQ123" s="115"/>
      <c r="BS123" s="115"/>
      <c r="BT123" s="115"/>
      <c r="BU123" s="117"/>
      <c r="BV123" s="3"/>
      <c r="BW123" s="3"/>
      <c r="BX123" s="141"/>
      <c r="BY123" s="3"/>
    </row>
    <row r="124" spans="1:77" ht="15.75" customHeight="1" x14ac:dyDescent="0.2">
      <c r="A124" s="1751"/>
      <c r="B124" s="1752"/>
      <c r="C124" s="1741"/>
      <c r="D124" s="1742"/>
      <c r="E124" s="138"/>
      <c r="F124" s="138"/>
      <c r="G124" s="138"/>
      <c r="H124" s="138"/>
      <c r="I124" s="158"/>
      <c r="P124" s="397"/>
      <c r="Q124" s="118"/>
      <c r="BM124" s="438"/>
      <c r="BN124" s="438"/>
      <c r="BO124" s="438"/>
      <c r="BP124" s="438"/>
      <c r="BQ124" s="138"/>
      <c r="BR124" s="138"/>
      <c r="BS124" s="138"/>
      <c r="BT124" s="138"/>
      <c r="BU124" s="158"/>
      <c r="BX124" s="90"/>
      <c r="BY124" s="3"/>
    </row>
    <row r="125" spans="1:77" ht="15.75" customHeight="1" x14ac:dyDescent="0.2">
      <c r="A125" s="1751"/>
      <c r="B125" s="1752"/>
      <c r="C125" s="1741"/>
      <c r="D125" s="1742"/>
      <c r="I125" s="157"/>
      <c r="J125" s="3"/>
      <c r="K125" s="3"/>
      <c r="L125" s="3"/>
      <c r="P125" s="397"/>
      <c r="Q125" s="118"/>
      <c r="BM125" s="438"/>
      <c r="BN125" s="438"/>
      <c r="BO125" s="438"/>
      <c r="BP125" s="438"/>
      <c r="BU125" s="157"/>
      <c r="BV125" s="3"/>
      <c r="BW125" s="3"/>
      <c r="BX125" s="141"/>
      <c r="BY125" s="3"/>
    </row>
    <row r="126" spans="1:77" ht="15.75" customHeight="1" x14ac:dyDescent="0.2">
      <c r="A126" s="1751"/>
      <c r="B126" s="1752"/>
      <c r="C126" s="1741"/>
      <c r="D126" s="1742"/>
      <c r="I126" s="157"/>
      <c r="J126" s="3"/>
      <c r="K126" s="3"/>
      <c r="L126" s="3"/>
      <c r="P126" s="397"/>
      <c r="Q126" s="167"/>
      <c r="BM126" s="438"/>
      <c r="BN126" s="438"/>
      <c r="BO126" s="438"/>
      <c r="BP126" s="438"/>
      <c r="BU126" s="157"/>
      <c r="BV126" s="3"/>
      <c r="BW126" s="3"/>
      <c r="BX126" s="141"/>
      <c r="BY126" s="3"/>
    </row>
    <row r="127" spans="1:77" ht="15.75" customHeight="1" x14ac:dyDescent="0.2">
      <c r="A127" s="1751"/>
      <c r="B127" s="1752"/>
      <c r="C127" s="1741"/>
      <c r="D127" s="1742"/>
      <c r="H127" s="123"/>
      <c r="I127" s="229"/>
      <c r="J127" s="63"/>
      <c r="K127" s="63"/>
      <c r="L127" s="63"/>
      <c r="M127" s="63"/>
      <c r="N127" s="63"/>
      <c r="O127" s="63"/>
      <c r="P127" s="124"/>
      <c r="Q127" s="104"/>
      <c r="R127" s="63"/>
      <c r="S127" s="63"/>
      <c r="T127" s="63"/>
      <c r="U127" s="63"/>
      <c r="V127" s="63"/>
      <c r="W127" s="63"/>
      <c r="X127" s="63"/>
      <c r="Y127" s="63"/>
      <c r="Z127" s="63"/>
      <c r="AA127" s="14"/>
      <c r="AB127" s="14"/>
      <c r="AC127" s="63"/>
      <c r="AD127" s="14"/>
      <c r="AE127" s="14"/>
      <c r="AF127" s="14"/>
      <c r="AG127" s="63"/>
      <c r="AH127" s="14"/>
      <c r="AI127" s="14"/>
      <c r="AJ127" s="14"/>
      <c r="AK127" s="63"/>
      <c r="AL127" s="14"/>
      <c r="AM127" s="14"/>
      <c r="AN127" s="14"/>
      <c r="AO127" s="63"/>
      <c r="AP127" s="14"/>
      <c r="AQ127" s="14"/>
      <c r="AR127" s="14"/>
      <c r="AS127" s="63"/>
      <c r="AT127" s="14"/>
      <c r="AU127" s="14"/>
      <c r="AV127" s="14"/>
      <c r="AW127" s="63"/>
      <c r="AX127" s="14"/>
      <c r="AY127" s="14"/>
      <c r="AZ127" s="14"/>
      <c r="BA127" s="63"/>
      <c r="BE127" s="63"/>
      <c r="BI127" s="63"/>
      <c r="BM127" s="437"/>
      <c r="BN127" s="438"/>
      <c r="BO127" s="438"/>
      <c r="BP127" s="438"/>
      <c r="BT127" s="123"/>
      <c r="BU127" s="63"/>
      <c r="BV127" s="63"/>
      <c r="BW127" s="63"/>
      <c r="BX127" s="148"/>
      <c r="BY127" s="3"/>
    </row>
    <row r="128" spans="1:77" ht="15.75" customHeight="1" x14ac:dyDescent="0.2">
      <c r="A128" s="1751"/>
      <c r="B128" s="1752"/>
      <c r="C128" s="1741"/>
      <c r="D128" s="1742"/>
      <c r="H128" s="123"/>
      <c r="I128" s="229"/>
      <c r="J128" s="63"/>
      <c r="K128" s="63"/>
      <c r="L128" s="63"/>
      <c r="M128" s="63"/>
      <c r="N128" s="63"/>
      <c r="O128" s="63"/>
      <c r="P128" s="124"/>
      <c r="Q128" s="104"/>
      <c r="R128" s="63"/>
      <c r="S128" s="63"/>
      <c r="T128" s="63"/>
      <c r="U128" s="63"/>
      <c r="V128" s="63"/>
      <c r="W128" s="63"/>
      <c r="X128" s="63"/>
      <c r="Y128" s="63"/>
      <c r="Z128" s="63"/>
      <c r="AA128" s="3"/>
      <c r="AB128" s="3"/>
      <c r="AC128" s="63"/>
      <c r="AD128" s="3"/>
      <c r="AE128" s="3"/>
      <c r="AF128" s="3"/>
      <c r="AG128" s="63"/>
      <c r="AH128" s="3"/>
      <c r="AI128" s="3"/>
      <c r="AJ128" s="3"/>
      <c r="AK128" s="63"/>
      <c r="AL128" s="3"/>
      <c r="AM128" s="3"/>
      <c r="AN128" s="3"/>
      <c r="AO128" s="63"/>
      <c r="AP128" s="3"/>
      <c r="AQ128" s="3"/>
      <c r="AR128" s="3"/>
      <c r="AS128" s="63"/>
      <c r="AT128" s="3"/>
      <c r="AU128" s="3"/>
      <c r="AV128" s="3"/>
      <c r="AW128" s="63"/>
      <c r="AX128" s="3"/>
      <c r="AY128" s="3"/>
      <c r="AZ128" s="3"/>
      <c r="BA128" s="63"/>
      <c r="BE128" s="63"/>
      <c r="BI128" s="63"/>
      <c r="BM128" s="437"/>
      <c r="BN128" s="438"/>
      <c r="BO128" s="438"/>
      <c r="BP128" s="438"/>
      <c r="BT128" s="123"/>
      <c r="BU128" s="63"/>
      <c r="BV128" s="63"/>
      <c r="BW128" s="63"/>
      <c r="BX128" s="148"/>
      <c r="BY128" s="3"/>
    </row>
    <row r="129" spans="1:77" ht="15.75" customHeight="1" x14ac:dyDescent="0.2">
      <c r="A129" s="1751"/>
      <c r="B129" s="1752"/>
      <c r="C129" s="1741"/>
      <c r="D129" s="1742"/>
      <c r="H129" s="123"/>
      <c r="I129" s="229"/>
      <c r="J129" s="63"/>
      <c r="K129" s="63"/>
      <c r="L129" s="63"/>
      <c r="M129" s="63"/>
      <c r="N129" s="63"/>
      <c r="O129" s="63"/>
      <c r="P129" s="124"/>
      <c r="Q129" s="104"/>
      <c r="R129" s="63"/>
      <c r="S129" s="63"/>
      <c r="T129" s="63"/>
      <c r="U129" s="63"/>
      <c r="V129" s="63"/>
      <c r="W129" s="63"/>
      <c r="X129" s="63"/>
      <c r="Y129" s="63"/>
      <c r="Z129" s="63"/>
      <c r="AA129" s="3"/>
      <c r="AB129" s="3"/>
      <c r="AC129" s="63"/>
      <c r="AD129" s="3"/>
      <c r="AE129" s="3"/>
      <c r="AF129" s="3"/>
      <c r="AG129" s="63"/>
      <c r="AH129" s="3"/>
      <c r="AI129" s="3"/>
      <c r="AJ129" s="3"/>
      <c r="AK129" s="63"/>
      <c r="AL129" s="3"/>
      <c r="AM129" s="3"/>
      <c r="AN129" s="3"/>
      <c r="AO129" s="63"/>
      <c r="AP129" s="3"/>
      <c r="AQ129" s="3"/>
      <c r="AR129" s="3"/>
      <c r="AS129" s="63"/>
      <c r="AT129" s="3"/>
      <c r="AU129" s="3"/>
      <c r="AV129" s="3"/>
      <c r="AW129" s="63"/>
      <c r="AX129" s="3"/>
      <c r="AY129" s="3"/>
      <c r="AZ129" s="3"/>
      <c r="BA129" s="63"/>
      <c r="BE129" s="63"/>
      <c r="BI129" s="63"/>
      <c r="BM129" s="437"/>
      <c r="BN129" s="438"/>
      <c r="BO129" s="438"/>
      <c r="BP129" s="438"/>
      <c r="BT129" s="123"/>
      <c r="BU129" s="63"/>
      <c r="BV129" s="63"/>
      <c r="BW129" s="63"/>
      <c r="BX129" s="148"/>
      <c r="BY129" s="3"/>
    </row>
    <row r="130" spans="1:77" ht="15.75" customHeight="1" x14ac:dyDescent="0.2">
      <c r="A130" s="1751"/>
      <c r="B130" s="1752"/>
      <c r="C130" s="1741"/>
      <c r="D130" s="1742"/>
      <c r="H130" s="123"/>
      <c r="I130" s="158"/>
      <c r="J130" s="63"/>
      <c r="K130" s="63"/>
      <c r="L130" s="63"/>
      <c r="N130" s="63"/>
      <c r="O130" s="63"/>
      <c r="P130" s="124"/>
      <c r="Q130" s="105"/>
      <c r="R130" s="63"/>
      <c r="S130" s="63"/>
      <c r="T130" s="63"/>
      <c r="U130" s="63"/>
      <c r="V130" s="63"/>
      <c r="W130" s="63"/>
      <c r="X130" s="63"/>
      <c r="Y130" s="63"/>
      <c r="Z130" s="63"/>
      <c r="AA130" s="3"/>
      <c r="AB130" s="3"/>
      <c r="AC130" s="63"/>
      <c r="AD130" s="3"/>
      <c r="AE130" s="3"/>
      <c r="AF130" s="3"/>
      <c r="AG130" s="63"/>
      <c r="AH130" s="3"/>
      <c r="AI130" s="3"/>
      <c r="AJ130" s="3"/>
      <c r="AK130" s="63"/>
      <c r="AL130" s="3"/>
      <c r="AM130" s="3"/>
      <c r="AN130" s="3"/>
      <c r="AO130" s="63"/>
      <c r="AP130" s="3"/>
      <c r="AQ130" s="3"/>
      <c r="AR130" s="3"/>
      <c r="AS130" s="63"/>
      <c r="AT130" s="3"/>
      <c r="AU130" s="3"/>
      <c r="AV130" s="3"/>
      <c r="AW130" s="63"/>
      <c r="AX130" s="3"/>
      <c r="AY130" s="3"/>
      <c r="AZ130" s="3"/>
      <c r="BA130" s="63"/>
      <c r="BE130" s="63"/>
      <c r="BI130" s="63"/>
      <c r="BM130" s="437"/>
      <c r="BN130" s="438"/>
      <c r="BO130" s="438"/>
      <c r="BP130" s="438"/>
      <c r="BT130" s="123"/>
      <c r="BV130" s="63"/>
      <c r="BW130" s="63"/>
      <c r="BX130" s="148"/>
      <c r="BY130" s="3"/>
    </row>
    <row r="131" spans="1:77" ht="15.75" customHeight="1" x14ac:dyDescent="0.2">
      <c r="A131" s="1751"/>
      <c r="B131" s="1752"/>
      <c r="C131" s="1741"/>
      <c r="D131" s="1742"/>
      <c r="H131" s="123"/>
      <c r="I131" s="158"/>
      <c r="J131" s="63"/>
      <c r="K131" s="63"/>
      <c r="L131" s="63"/>
      <c r="N131" s="63"/>
      <c r="O131" s="63"/>
      <c r="P131" s="124"/>
      <c r="Q131" s="105"/>
      <c r="R131" s="63"/>
      <c r="S131" s="63"/>
      <c r="T131" s="63"/>
      <c r="U131" s="63"/>
      <c r="V131" s="63"/>
      <c r="W131" s="63"/>
      <c r="X131" s="63"/>
      <c r="Y131" s="63"/>
      <c r="Z131" s="63"/>
      <c r="AA131" s="3"/>
      <c r="AB131" s="3"/>
      <c r="AC131" s="63"/>
      <c r="AD131" s="3"/>
      <c r="AE131" s="3"/>
      <c r="AF131" s="3"/>
      <c r="AG131" s="63"/>
      <c r="AH131" s="3"/>
      <c r="AI131" s="3"/>
      <c r="AJ131" s="3"/>
      <c r="AK131" s="63"/>
      <c r="AL131" s="3"/>
      <c r="AM131" s="3"/>
      <c r="AN131" s="3"/>
      <c r="AO131" s="63"/>
      <c r="AP131" s="3"/>
      <c r="AQ131" s="3"/>
      <c r="AR131" s="3"/>
      <c r="AS131" s="63"/>
      <c r="AT131" s="3"/>
      <c r="AU131" s="3"/>
      <c r="AV131" s="3"/>
      <c r="AW131" s="63"/>
      <c r="AX131" s="3"/>
      <c r="AY131" s="3"/>
      <c r="AZ131" s="3"/>
      <c r="BA131" s="63"/>
      <c r="BE131" s="63"/>
      <c r="BI131" s="63"/>
      <c r="BM131" s="437"/>
      <c r="BN131" s="438"/>
      <c r="BO131" s="438"/>
      <c r="BP131" s="438"/>
      <c r="BT131" s="123"/>
      <c r="BV131" s="63"/>
      <c r="BW131" s="63"/>
      <c r="BX131" s="148"/>
    </row>
    <row r="132" spans="1:77" ht="15.75" customHeight="1" x14ac:dyDescent="0.2">
      <c r="A132" s="1751"/>
      <c r="B132" s="1752"/>
      <c r="C132" s="1741"/>
      <c r="D132" s="1742"/>
      <c r="H132" s="123"/>
      <c r="I132" s="231"/>
      <c r="J132" s="129"/>
      <c r="K132" s="129"/>
      <c r="L132" s="89"/>
      <c r="M132" s="120"/>
      <c r="N132" s="129"/>
      <c r="O132" s="129"/>
      <c r="P132" s="400"/>
      <c r="Q132" s="162"/>
      <c r="R132" s="129"/>
      <c r="S132" s="129"/>
      <c r="T132" s="89"/>
      <c r="U132" s="89"/>
      <c r="V132" s="89"/>
      <c r="W132" s="129"/>
      <c r="X132" s="129"/>
      <c r="Y132" s="89"/>
      <c r="Z132" s="129"/>
      <c r="AA132" s="89"/>
      <c r="AB132" s="89"/>
      <c r="AC132" s="89"/>
      <c r="AD132" s="89"/>
      <c r="AE132" s="89"/>
      <c r="AF132" s="89"/>
      <c r="AG132" s="89"/>
      <c r="AH132" s="89"/>
      <c r="AI132" s="89"/>
      <c r="AJ132" s="89"/>
      <c r="AK132" s="89"/>
      <c r="AL132" s="89"/>
      <c r="AM132" s="89"/>
      <c r="AN132" s="89"/>
      <c r="AO132" s="89"/>
      <c r="AP132" s="89"/>
      <c r="AQ132" s="89"/>
      <c r="AR132" s="89"/>
      <c r="AS132" s="89"/>
      <c r="AT132" s="89"/>
      <c r="AU132" s="89"/>
      <c r="AV132" s="89"/>
      <c r="AW132" s="89"/>
      <c r="AX132" s="89"/>
      <c r="AY132" s="89"/>
      <c r="AZ132" s="89"/>
      <c r="BA132" s="89"/>
      <c r="BB132" s="120"/>
      <c r="BC132" s="120"/>
      <c r="BD132" s="120"/>
      <c r="BE132" s="89"/>
      <c r="BF132" s="120"/>
      <c r="BG132" s="120"/>
      <c r="BH132" s="120"/>
      <c r="BI132" s="89"/>
      <c r="BJ132" s="120"/>
      <c r="BK132" s="120"/>
      <c r="BL132" s="120"/>
      <c r="BM132" s="439"/>
      <c r="BN132" s="438"/>
      <c r="BO132" s="438"/>
      <c r="BP132" s="438"/>
      <c r="BT132" s="123"/>
      <c r="BV132" s="14"/>
      <c r="BW132" s="14"/>
      <c r="BX132" s="141"/>
    </row>
    <row r="133" spans="1:77" ht="7.5" customHeight="1" x14ac:dyDescent="0.2">
      <c r="A133" s="1751"/>
      <c r="B133" s="1752"/>
      <c r="C133" s="1741"/>
      <c r="D133" s="1742"/>
      <c r="E133" s="151"/>
      <c r="F133" s="151"/>
      <c r="G133" s="151"/>
      <c r="H133" s="151"/>
      <c r="I133" s="115"/>
      <c r="J133" s="3"/>
      <c r="K133" s="152"/>
      <c r="L133" s="152"/>
      <c r="M133" s="152"/>
      <c r="N133" s="152"/>
      <c r="O133" s="152"/>
      <c r="P133" s="152"/>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Q133" s="151"/>
      <c r="BR133" s="151"/>
      <c r="BS133" s="151"/>
      <c r="BT133" s="151"/>
      <c r="BU133" s="115"/>
      <c r="BV133" s="3"/>
      <c r="BW133" s="152"/>
      <c r="BX133" s="442"/>
    </row>
    <row r="134" spans="1:77" ht="15.75" customHeight="1" x14ac:dyDescent="0.2">
      <c r="A134" s="1751"/>
      <c r="B134" s="1752"/>
      <c r="C134" s="1743"/>
      <c r="D134" s="1744"/>
      <c r="E134" s="1734" t="s">
        <v>1041</v>
      </c>
      <c r="F134" s="1735"/>
      <c r="G134" s="1735"/>
      <c r="H134" s="1735"/>
      <c r="I134" s="140"/>
      <c r="J134" s="140"/>
      <c r="K134" s="1760"/>
      <c r="L134" s="1760"/>
      <c r="M134" s="1760"/>
      <c r="N134" s="1760"/>
      <c r="O134" s="1760"/>
      <c r="P134" s="1760"/>
      <c r="Q134" s="140"/>
      <c r="R134" s="140"/>
      <c r="S134" s="140"/>
      <c r="T134" s="140"/>
      <c r="U134" s="140"/>
      <c r="V134" s="140"/>
      <c r="W134" s="140"/>
      <c r="X134" s="140"/>
      <c r="Y134" s="140"/>
      <c r="Z134" s="140"/>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c r="BI134" s="140"/>
      <c r="BJ134" s="140"/>
      <c r="BK134" s="140"/>
      <c r="BL134" s="140"/>
      <c r="BM134" s="140"/>
      <c r="BN134" s="140"/>
      <c r="BO134" s="140"/>
      <c r="BP134" s="140"/>
      <c r="BQ134" s="140"/>
      <c r="BR134" s="140"/>
      <c r="BS134" s="140"/>
      <c r="BT134" s="140"/>
      <c r="BU134" s="140"/>
      <c r="BV134" s="140"/>
      <c r="BW134" s="120"/>
      <c r="BX134" s="121"/>
    </row>
    <row r="135" spans="1:77" ht="7.5" customHeight="1" x14ac:dyDescent="0.2">
      <c r="A135" s="1751"/>
      <c r="B135" s="1752"/>
      <c r="C135" s="1747" t="s">
        <v>552</v>
      </c>
      <c r="D135" s="1647"/>
      <c r="E135" s="87"/>
      <c r="F135" s="102"/>
      <c r="G135" s="102"/>
      <c r="H135" s="102"/>
      <c r="I135" s="102"/>
      <c r="J135" s="102"/>
      <c r="K135" s="102"/>
      <c r="L135" s="87"/>
      <c r="M135" s="102"/>
      <c r="N135" s="102"/>
      <c r="O135" s="102"/>
      <c r="P135" s="102"/>
      <c r="Q135" s="102"/>
      <c r="R135" s="102"/>
      <c r="S135" s="87"/>
      <c r="T135" s="102"/>
      <c r="U135" s="102"/>
      <c r="V135" s="102"/>
      <c r="W135" s="102"/>
      <c r="X135" s="102"/>
      <c r="Y135" s="102"/>
      <c r="Z135" s="87"/>
      <c r="AA135" s="102"/>
      <c r="AB135" s="102"/>
      <c r="AC135" s="102"/>
      <c r="AD135" s="102"/>
      <c r="AE135" s="102"/>
      <c r="AF135" s="102"/>
      <c r="AG135" s="87"/>
      <c r="AH135" s="102"/>
      <c r="AI135" s="102"/>
      <c r="AJ135" s="102"/>
      <c r="AK135" s="102"/>
      <c r="AL135" s="102"/>
      <c r="AM135" s="102"/>
      <c r="AN135" s="87"/>
      <c r="AO135" s="102"/>
      <c r="AP135" s="102"/>
      <c r="AQ135" s="102"/>
      <c r="AR135" s="102"/>
      <c r="AS135" s="102"/>
      <c r="AT135" s="102"/>
      <c r="AU135" s="87"/>
      <c r="AV135" s="102"/>
      <c r="AW135" s="102"/>
      <c r="AX135" s="102"/>
      <c r="AY135" s="102"/>
      <c r="AZ135" s="102"/>
      <c r="BA135" s="102"/>
      <c r="BB135" s="87"/>
      <c r="BC135" s="102"/>
      <c r="BD135" s="102"/>
      <c r="BE135" s="102"/>
      <c r="BF135" s="102"/>
      <c r="BG135" s="102"/>
      <c r="BH135" s="102"/>
      <c r="BI135" s="87"/>
      <c r="BJ135" s="102"/>
      <c r="BK135" s="102"/>
      <c r="BL135" s="102"/>
      <c r="BM135" s="102"/>
      <c r="BN135" s="102"/>
      <c r="BO135" s="102"/>
      <c r="BP135" s="87"/>
      <c r="BQ135" s="87"/>
      <c r="BR135" s="102"/>
      <c r="BS135" s="102"/>
      <c r="BT135" s="102"/>
      <c r="BU135" s="102"/>
      <c r="BV135" s="102"/>
      <c r="BW135" s="102"/>
      <c r="BX135" s="96"/>
    </row>
    <row r="136" spans="1:77" ht="15.75" customHeight="1" x14ac:dyDescent="0.2">
      <c r="A136" s="1751"/>
      <c r="B136" s="1752"/>
      <c r="C136" s="1648"/>
      <c r="D136" s="1650"/>
      <c r="F136" s="63"/>
      <c r="G136" s="63"/>
      <c r="H136" s="63"/>
      <c r="I136" s="63"/>
      <c r="J136" s="63"/>
      <c r="K136" s="63"/>
      <c r="M136" s="63"/>
      <c r="N136" s="63"/>
      <c r="O136" s="63"/>
      <c r="P136" s="63"/>
      <c r="Q136" s="63"/>
      <c r="R136" s="63"/>
      <c r="T136" s="63"/>
      <c r="U136" s="63"/>
      <c r="V136" s="63"/>
      <c r="W136" s="63"/>
      <c r="X136" s="63"/>
      <c r="Y136" s="63"/>
      <c r="AA136" s="63"/>
      <c r="AB136" s="63"/>
      <c r="AC136" s="63"/>
      <c r="AD136" s="63"/>
      <c r="AE136" s="63"/>
      <c r="AF136" s="63"/>
      <c r="AH136" s="63"/>
      <c r="AI136" s="63"/>
      <c r="AJ136" s="63"/>
      <c r="AK136" s="63"/>
      <c r="AL136" s="63"/>
      <c r="AM136" s="63"/>
      <c r="AO136" s="63"/>
      <c r="AP136" s="63"/>
      <c r="AQ136" s="63"/>
      <c r="AR136" s="63"/>
      <c r="AS136" s="63"/>
      <c r="AT136" s="63"/>
      <c r="AV136" s="63"/>
      <c r="AW136" s="63"/>
      <c r="AX136" s="63"/>
      <c r="AY136" s="63"/>
      <c r="AZ136" s="63"/>
      <c r="BA136" s="63"/>
      <c r="BC136" s="63"/>
      <c r="BD136" s="63"/>
      <c r="BE136" s="63"/>
      <c r="BF136" s="63"/>
      <c r="BG136" s="63"/>
      <c r="BH136" s="63"/>
      <c r="BJ136" s="63"/>
      <c r="BK136" s="63"/>
      <c r="BL136" s="63"/>
      <c r="BM136" s="63"/>
      <c r="BN136" s="63"/>
      <c r="BO136" s="63"/>
      <c r="BR136" s="63"/>
      <c r="BS136" s="63"/>
      <c r="BT136" s="63"/>
      <c r="BU136" s="63"/>
      <c r="BV136" s="63"/>
      <c r="BW136" s="63"/>
      <c r="BX136" s="90"/>
    </row>
    <row r="137" spans="1:77" ht="15.75" customHeight="1" x14ac:dyDescent="0.2">
      <c r="A137" s="1751"/>
      <c r="B137" s="1752"/>
      <c r="C137" s="1648"/>
      <c r="D137" s="1650"/>
      <c r="F137" s="14"/>
      <c r="G137" s="14"/>
      <c r="H137" s="3"/>
      <c r="I137" s="401"/>
      <c r="J137" s="94"/>
      <c r="K137" s="103"/>
      <c r="L137" s="87"/>
      <c r="M137" s="103"/>
      <c r="N137" s="103"/>
      <c r="O137" s="94"/>
      <c r="P137" s="402"/>
      <c r="Q137" s="93"/>
      <c r="R137" s="103"/>
      <c r="S137" s="87"/>
      <c r="T137" s="103"/>
      <c r="U137" s="103"/>
      <c r="V137" s="94"/>
      <c r="W137" s="94"/>
      <c r="X137" s="94"/>
      <c r="Y137" s="103"/>
      <c r="Z137" s="87"/>
      <c r="AA137" s="103"/>
      <c r="AB137" s="103"/>
      <c r="AC137" s="94"/>
      <c r="AD137" s="94"/>
      <c r="AE137" s="94"/>
      <c r="AF137" s="103"/>
      <c r="AG137" s="87"/>
      <c r="AH137" s="103"/>
      <c r="AI137" s="103"/>
      <c r="AJ137" s="94"/>
      <c r="AK137" s="94"/>
      <c r="AL137" s="94"/>
      <c r="AM137" s="103"/>
      <c r="AN137" s="87"/>
      <c r="AO137" s="103"/>
      <c r="AP137" s="103"/>
      <c r="AQ137" s="94"/>
      <c r="AR137" s="94"/>
      <c r="AS137" s="94"/>
      <c r="AT137" s="103"/>
      <c r="AU137" s="87"/>
      <c r="AV137" s="103"/>
      <c r="AW137" s="103"/>
      <c r="AX137" s="94"/>
      <c r="AY137" s="94"/>
      <c r="AZ137" s="94"/>
      <c r="BA137" s="103"/>
      <c r="BB137" s="87"/>
      <c r="BC137" s="103"/>
      <c r="BD137" s="103"/>
      <c r="BE137" s="94"/>
      <c r="BF137" s="94"/>
      <c r="BG137" s="94"/>
      <c r="BH137" s="103"/>
      <c r="BI137" s="87"/>
      <c r="BJ137" s="103"/>
      <c r="BK137" s="103"/>
      <c r="BL137" s="94"/>
      <c r="BM137" s="3"/>
      <c r="BN137" s="3"/>
      <c r="BO137" s="14"/>
      <c r="BR137" s="14"/>
      <c r="BS137" s="14"/>
      <c r="BT137" s="3"/>
      <c r="BU137" s="157"/>
      <c r="BV137" s="3"/>
      <c r="BW137" s="14"/>
      <c r="BX137" s="90"/>
    </row>
    <row r="138" spans="1:77" ht="15.75" customHeight="1" x14ac:dyDescent="0.2">
      <c r="A138" s="1751"/>
      <c r="B138" s="1752"/>
      <c r="C138" s="1648"/>
      <c r="D138" s="1650"/>
      <c r="E138" s="3"/>
      <c r="F138" s="3"/>
      <c r="G138" s="3"/>
      <c r="H138" s="3"/>
      <c r="I138" s="157"/>
      <c r="J138" s="3"/>
      <c r="K138" s="3"/>
      <c r="L138" s="3"/>
      <c r="M138" s="3"/>
      <c r="N138" s="3"/>
      <c r="O138" s="3"/>
      <c r="P138" s="128"/>
      <c r="Q138" s="118"/>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157"/>
      <c r="BV138" s="3"/>
      <c r="BW138" s="3"/>
      <c r="BX138" s="141"/>
    </row>
    <row r="139" spans="1:77" ht="15.75" customHeight="1" x14ac:dyDescent="0.2">
      <c r="A139" s="1751"/>
      <c r="B139" s="1752"/>
      <c r="C139" s="1648"/>
      <c r="D139" s="1650"/>
      <c r="E139" s="3"/>
      <c r="F139" s="3"/>
      <c r="G139" s="3"/>
      <c r="H139" s="3"/>
      <c r="I139" s="157"/>
      <c r="J139" s="3"/>
      <c r="K139" s="3"/>
      <c r="L139" s="3"/>
      <c r="M139" s="3"/>
      <c r="N139" s="3"/>
      <c r="O139" s="3"/>
      <c r="P139" s="128"/>
      <c r="Q139" s="118"/>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157"/>
      <c r="BV139" s="3"/>
      <c r="BW139" s="3"/>
      <c r="BX139" s="141"/>
    </row>
    <row r="140" spans="1:77" ht="15.75" customHeight="1" x14ac:dyDescent="0.2">
      <c r="A140" s="1751"/>
      <c r="B140" s="1752"/>
      <c r="C140" s="1648"/>
      <c r="D140" s="1650"/>
      <c r="E140" s="14"/>
      <c r="F140" s="14"/>
      <c r="G140" s="14"/>
      <c r="H140" s="3"/>
      <c r="I140" s="157"/>
      <c r="J140" s="3"/>
      <c r="K140" s="14"/>
      <c r="L140" s="14"/>
      <c r="M140" s="14"/>
      <c r="N140" s="14"/>
      <c r="O140" s="3"/>
      <c r="P140" s="128"/>
      <c r="Q140" s="118"/>
      <c r="R140" s="14"/>
      <c r="S140" s="14"/>
      <c r="T140" s="14"/>
      <c r="U140" s="14"/>
      <c r="V140" s="3"/>
      <c r="W140" s="3"/>
      <c r="X140" s="3"/>
      <c r="Y140" s="14"/>
      <c r="Z140" s="14"/>
      <c r="AA140" s="14"/>
      <c r="AB140" s="14"/>
      <c r="AC140" s="3"/>
      <c r="AD140" s="3"/>
      <c r="AE140" s="3"/>
      <c r="AF140" s="14"/>
      <c r="AG140" s="14"/>
      <c r="AH140" s="14"/>
      <c r="AI140" s="14"/>
      <c r="AJ140" s="3"/>
      <c r="AK140" s="3"/>
      <c r="AL140" s="3"/>
      <c r="AM140" s="14"/>
      <c r="AN140" s="14"/>
      <c r="AO140" s="14"/>
      <c r="AP140" s="14"/>
      <c r="AQ140" s="3"/>
      <c r="AR140" s="3"/>
      <c r="AS140" s="3"/>
      <c r="AT140" s="14"/>
      <c r="AU140" s="14"/>
      <c r="AV140" s="14"/>
      <c r="AW140" s="14"/>
      <c r="AX140" s="3"/>
      <c r="AY140" s="3"/>
      <c r="AZ140" s="3"/>
      <c r="BA140" s="14"/>
      <c r="BB140" s="14"/>
      <c r="BC140" s="14"/>
      <c r="BD140" s="14"/>
      <c r="BE140" s="3"/>
      <c r="BF140" s="3"/>
      <c r="BG140" s="3"/>
      <c r="BH140" s="14"/>
      <c r="BI140" s="14"/>
      <c r="BJ140" s="14"/>
      <c r="BK140" s="14"/>
      <c r="BL140" s="3"/>
      <c r="BM140" s="3"/>
      <c r="BN140" s="3"/>
      <c r="BO140" s="14"/>
      <c r="BP140" s="14"/>
      <c r="BQ140" s="14"/>
      <c r="BR140" s="14"/>
      <c r="BS140" s="14"/>
      <c r="BT140" s="3"/>
      <c r="BU140" s="157"/>
      <c r="BV140" s="3"/>
      <c r="BW140" s="14"/>
      <c r="BX140" s="142"/>
    </row>
    <row r="141" spans="1:77" ht="15.75" customHeight="1" x14ac:dyDescent="0.2">
      <c r="A141" s="1751"/>
      <c r="B141" s="1752"/>
      <c r="C141" s="1648"/>
      <c r="D141" s="1650"/>
      <c r="E141" s="3"/>
      <c r="F141" s="3"/>
      <c r="G141" s="3"/>
      <c r="H141" s="3"/>
      <c r="I141" s="157"/>
      <c r="J141" s="3"/>
      <c r="K141" s="3"/>
      <c r="L141" s="3"/>
      <c r="M141" s="3"/>
      <c r="N141" s="3"/>
      <c r="O141" s="3"/>
      <c r="P141" s="128"/>
      <c r="Q141" s="118"/>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157"/>
      <c r="BV141" s="3"/>
      <c r="BW141" s="3"/>
      <c r="BX141" s="141"/>
    </row>
    <row r="142" spans="1:77" ht="15.75" customHeight="1" x14ac:dyDescent="0.2">
      <c r="A142" s="1751"/>
      <c r="B142" s="1752"/>
      <c r="C142" s="1648"/>
      <c r="D142" s="1650"/>
      <c r="E142" s="144"/>
      <c r="F142" s="144"/>
      <c r="G142" s="144"/>
      <c r="H142" s="144"/>
      <c r="I142" s="159"/>
      <c r="J142" s="144"/>
      <c r="K142" s="144"/>
      <c r="L142" s="144"/>
      <c r="M142" s="144"/>
      <c r="N142" s="144"/>
      <c r="O142" s="144"/>
      <c r="P142" s="403"/>
      <c r="Q142" s="160"/>
      <c r="R142" s="144"/>
      <c r="S142" s="144"/>
      <c r="T142" s="144"/>
      <c r="U142" s="144"/>
      <c r="V142" s="144"/>
      <c r="W142" s="144"/>
      <c r="X142" s="144"/>
      <c r="Y142" s="144"/>
      <c r="Z142" s="144"/>
      <c r="AA142" s="144"/>
      <c r="AB142" s="144"/>
      <c r="AC142" s="144"/>
      <c r="AD142" s="144"/>
      <c r="AE142" s="144"/>
      <c r="AF142" s="144"/>
      <c r="AG142" s="144"/>
      <c r="AH142" s="144"/>
      <c r="AI142" s="144"/>
      <c r="AJ142" s="144"/>
      <c r="AK142" s="144"/>
      <c r="AL142" s="144"/>
      <c r="AM142" s="144"/>
      <c r="AN142" s="144"/>
      <c r="AO142" s="144"/>
      <c r="AP142" s="144"/>
      <c r="AQ142" s="144"/>
      <c r="AR142" s="144"/>
      <c r="AS142" s="144"/>
      <c r="AT142" s="144"/>
      <c r="AU142" s="144"/>
      <c r="AV142" s="144"/>
      <c r="AW142" s="144"/>
      <c r="AX142" s="144"/>
      <c r="AY142" s="144"/>
      <c r="AZ142" s="144"/>
      <c r="BA142" s="144"/>
      <c r="BB142" s="144"/>
      <c r="BC142" s="144"/>
      <c r="BD142" s="144"/>
      <c r="BE142" s="144"/>
      <c r="BF142" s="144"/>
      <c r="BG142" s="144"/>
      <c r="BH142" s="144"/>
      <c r="BI142" s="144"/>
      <c r="BJ142" s="144"/>
      <c r="BK142" s="144"/>
      <c r="BL142" s="144"/>
      <c r="BM142" s="144"/>
      <c r="BN142" s="144"/>
      <c r="BO142" s="144"/>
      <c r="BP142" s="144"/>
      <c r="BQ142" s="144"/>
      <c r="BR142" s="144"/>
      <c r="BS142" s="144"/>
      <c r="BT142" s="144"/>
      <c r="BU142" s="159"/>
      <c r="BV142" s="144"/>
      <c r="BW142" s="144"/>
      <c r="BX142" s="145"/>
    </row>
    <row r="143" spans="1:77" ht="15" customHeight="1" x14ac:dyDescent="0.2">
      <c r="A143" s="1751"/>
      <c r="B143" s="1752"/>
      <c r="C143" s="1648"/>
      <c r="D143" s="1650"/>
      <c r="E143" s="3"/>
      <c r="F143" s="3"/>
      <c r="G143" s="3"/>
      <c r="H143" s="3"/>
      <c r="I143" s="157"/>
      <c r="J143" s="3"/>
      <c r="K143" s="3"/>
      <c r="L143" s="3"/>
      <c r="M143" s="3"/>
      <c r="N143" s="3"/>
      <c r="O143" s="3"/>
      <c r="P143" s="128"/>
      <c r="Q143" s="118"/>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157"/>
      <c r="BV143" s="3"/>
      <c r="BW143" s="3"/>
      <c r="BX143" s="141"/>
    </row>
    <row r="144" spans="1:77" ht="15" customHeight="1" x14ac:dyDescent="0.2">
      <c r="A144" s="1751"/>
      <c r="B144" s="1752"/>
      <c r="C144" s="1648"/>
      <c r="D144" s="1650"/>
      <c r="E144" s="3"/>
      <c r="F144" s="3"/>
      <c r="G144" s="3"/>
      <c r="H144" s="3"/>
      <c r="I144" s="157"/>
      <c r="J144" s="3"/>
      <c r="K144" s="3"/>
      <c r="L144" s="3"/>
      <c r="M144" s="3"/>
      <c r="N144" s="3"/>
      <c r="O144" s="3"/>
      <c r="P144" s="128"/>
      <c r="Q144" s="118"/>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157"/>
      <c r="BV144" s="3"/>
      <c r="BW144" s="3"/>
      <c r="BX144" s="141"/>
    </row>
    <row r="145" spans="1:77" ht="15" customHeight="1" x14ac:dyDescent="0.2">
      <c r="A145" s="1751"/>
      <c r="B145" s="1752"/>
      <c r="C145" s="1648"/>
      <c r="D145" s="1650"/>
      <c r="E145" s="3"/>
      <c r="F145" s="3"/>
      <c r="G145" s="3"/>
      <c r="H145" s="3"/>
      <c r="I145" s="157"/>
      <c r="J145" s="3"/>
      <c r="K145" s="3"/>
      <c r="L145" s="3"/>
      <c r="M145" s="3"/>
      <c r="N145" s="3"/>
      <c r="O145" s="3"/>
      <c r="P145" s="128"/>
      <c r="Q145" s="118"/>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157"/>
      <c r="BV145" s="3"/>
      <c r="BW145" s="3"/>
      <c r="BX145" s="141"/>
      <c r="BY145" s="3"/>
    </row>
    <row r="146" spans="1:77" ht="15" customHeight="1" x14ac:dyDescent="0.2">
      <c r="A146" s="1751"/>
      <c r="B146" s="1752"/>
      <c r="C146" s="1648"/>
      <c r="D146" s="1650"/>
      <c r="E146" s="3"/>
      <c r="F146" s="3"/>
      <c r="G146" s="3"/>
      <c r="H146" s="3"/>
      <c r="I146" s="157"/>
      <c r="J146" s="3"/>
      <c r="K146" s="3"/>
      <c r="L146" s="3"/>
      <c r="M146" s="3"/>
      <c r="N146" s="3"/>
      <c r="O146" s="3"/>
      <c r="P146" s="128"/>
      <c r="Q146" s="118"/>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157"/>
      <c r="BV146" s="3"/>
      <c r="BW146" s="3"/>
      <c r="BX146" s="141"/>
      <c r="BY146" s="3"/>
    </row>
    <row r="147" spans="1:77" ht="15" customHeight="1" x14ac:dyDescent="0.2">
      <c r="A147" s="1751"/>
      <c r="B147" s="1752"/>
      <c r="C147" s="1648"/>
      <c r="D147" s="1650"/>
      <c r="E147" s="149"/>
      <c r="F147" s="149"/>
      <c r="G147" s="149"/>
      <c r="H147" s="3"/>
      <c r="I147" s="157"/>
      <c r="J147" s="3"/>
      <c r="K147" s="3"/>
      <c r="L147" s="149"/>
      <c r="M147" s="149"/>
      <c r="N147" s="149"/>
      <c r="O147" s="3"/>
      <c r="P147" s="128"/>
      <c r="Q147" s="118"/>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BQ147" s="149"/>
      <c r="BR147" s="149"/>
      <c r="BS147" s="149"/>
      <c r="BT147" s="3"/>
      <c r="BU147" s="157"/>
      <c r="BV147" s="3"/>
      <c r="BW147" s="3"/>
      <c r="BX147" s="443"/>
      <c r="BY147" s="3"/>
    </row>
    <row r="148" spans="1:77" ht="15" customHeight="1" x14ac:dyDescent="0.2">
      <c r="A148" s="1751"/>
      <c r="B148" s="1752"/>
      <c r="C148" s="1648"/>
      <c r="D148" s="1650"/>
      <c r="E148" s="150"/>
      <c r="F148" s="150"/>
      <c r="G148" s="150"/>
      <c r="H148" s="3"/>
      <c r="I148" s="404"/>
      <c r="J148" s="89"/>
      <c r="K148" s="89"/>
      <c r="L148" s="155"/>
      <c r="M148" s="155"/>
      <c r="N148" s="155"/>
      <c r="O148" s="89"/>
      <c r="P148" s="400"/>
      <c r="Q148" s="119"/>
      <c r="R148" s="89"/>
      <c r="S148" s="155"/>
      <c r="T148" s="155"/>
      <c r="U148" s="155"/>
      <c r="V148" s="89"/>
      <c r="W148" s="89"/>
      <c r="X148" s="89"/>
      <c r="Y148" s="89"/>
      <c r="Z148" s="155"/>
      <c r="AA148" s="155"/>
      <c r="AB148" s="155"/>
      <c r="AC148" s="156"/>
      <c r="AD148" s="156"/>
      <c r="AE148" s="156"/>
      <c r="AF148" s="156"/>
      <c r="AG148" s="155"/>
      <c r="AH148" s="155"/>
      <c r="AI148" s="155"/>
      <c r="AJ148" s="89"/>
      <c r="AK148" s="89"/>
      <c r="AL148" s="89"/>
      <c r="AM148" s="89"/>
      <c r="AN148" s="155"/>
      <c r="AO148" s="155"/>
      <c r="AP148" s="155"/>
      <c r="AQ148" s="89"/>
      <c r="AR148" s="89"/>
      <c r="AS148" s="89"/>
      <c r="AT148" s="89"/>
      <c r="AU148" s="155"/>
      <c r="AV148" s="155"/>
      <c r="AW148" s="155"/>
      <c r="AX148" s="89"/>
      <c r="AY148" s="120"/>
      <c r="AZ148" s="120"/>
      <c r="BA148" s="120"/>
      <c r="BB148" s="155"/>
      <c r="BC148" s="155"/>
      <c r="BD148" s="155"/>
      <c r="BE148" s="120"/>
      <c r="BF148" s="120"/>
      <c r="BG148" s="120"/>
      <c r="BH148" s="120"/>
      <c r="BI148" s="155"/>
      <c r="BJ148" s="155"/>
      <c r="BK148" s="155"/>
      <c r="BL148" s="120"/>
      <c r="BP148" s="150"/>
      <c r="BQ148" s="150"/>
      <c r="BR148" s="150"/>
      <c r="BS148" s="150"/>
      <c r="BT148" s="3"/>
      <c r="BU148" s="157"/>
      <c r="BV148" s="3"/>
      <c r="BW148" s="3"/>
      <c r="BX148" s="444"/>
      <c r="BY148" s="3"/>
    </row>
    <row r="149" spans="1:77" ht="6.75" customHeight="1" x14ac:dyDescent="0.2">
      <c r="A149" s="1751"/>
      <c r="B149" s="1752"/>
      <c r="C149" s="1648"/>
      <c r="D149" s="1650"/>
      <c r="E149" s="115"/>
      <c r="F149" s="115"/>
      <c r="G149" s="115"/>
      <c r="H149" s="3"/>
      <c r="I149" s="149"/>
      <c r="J149" s="149"/>
      <c r="K149" s="149"/>
      <c r="L149" s="149"/>
      <c r="M149" s="149"/>
      <c r="N149" s="149"/>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BQ149" s="115"/>
      <c r="BR149" s="115"/>
      <c r="BS149" s="115"/>
      <c r="BT149" s="3"/>
      <c r="BU149" s="149"/>
      <c r="BV149" s="149"/>
      <c r="BW149" s="149"/>
      <c r="BX149" s="443"/>
      <c r="BY149" s="3"/>
    </row>
    <row r="150" spans="1:77" x14ac:dyDescent="0.2">
      <c r="A150" s="1753"/>
      <c r="B150" s="1754"/>
      <c r="C150" s="1651"/>
      <c r="D150" s="1653"/>
      <c r="E150" s="146"/>
      <c r="F150" s="146"/>
      <c r="G150" s="146"/>
      <c r="H150" s="89"/>
      <c r="I150" s="122"/>
      <c r="J150" s="122"/>
      <c r="K150" s="122"/>
      <c r="L150" s="122"/>
      <c r="M150" s="122"/>
      <c r="N150" s="122"/>
      <c r="O150" s="89"/>
      <c r="P150" s="89"/>
      <c r="Q150" s="89"/>
      <c r="R150" s="89"/>
      <c r="S150" s="89"/>
      <c r="T150" s="89"/>
      <c r="U150" s="89"/>
      <c r="V150" s="89"/>
      <c r="W150" s="89"/>
      <c r="X150" s="89"/>
      <c r="Y150" s="89"/>
      <c r="Z150" s="89"/>
      <c r="AA150" s="89"/>
      <c r="AB150" s="89"/>
      <c r="AC150" s="89"/>
      <c r="AD150" s="89"/>
      <c r="AE150" s="89"/>
      <c r="AF150" s="89"/>
      <c r="AG150" s="89"/>
      <c r="AH150" s="89"/>
      <c r="AI150" s="89"/>
      <c r="AJ150" s="89"/>
      <c r="AK150" s="89"/>
      <c r="AL150" s="89"/>
      <c r="AM150" s="89"/>
      <c r="AN150" s="89"/>
      <c r="AO150" s="89"/>
      <c r="AP150" s="89"/>
      <c r="AQ150" s="89"/>
      <c r="AR150" s="89"/>
      <c r="AS150" s="89"/>
      <c r="AT150" s="89"/>
      <c r="AU150" s="89"/>
      <c r="AV150" s="89"/>
      <c r="AW150" s="89"/>
      <c r="AX150" s="89"/>
      <c r="AY150" s="120"/>
      <c r="AZ150" s="120"/>
      <c r="BA150" s="120"/>
      <c r="BB150" s="120"/>
      <c r="BC150" s="120"/>
      <c r="BD150" s="120"/>
      <c r="BE150" s="120"/>
      <c r="BF150" s="120"/>
      <c r="BG150" s="120"/>
      <c r="BH150" s="120"/>
      <c r="BI150" s="120"/>
      <c r="BJ150" s="120"/>
      <c r="BK150" s="120"/>
      <c r="BL150" s="120"/>
      <c r="BM150" s="120"/>
      <c r="BN150" s="120"/>
      <c r="BO150" s="120"/>
      <c r="BP150" s="120"/>
      <c r="BQ150" s="146"/>
      <c r="BR150" s="146"/>
      <c r="BS150" s="146"/>
      <c r="BT150" s="89"/>
      <c r="BU150" s="122"/>
      <c r="BV150" s="122"/>
      <c r="BW150" s="122"/>
      <c r="BX150" s="445"/>
    </row>
  </sheetData>
  <mergeCells count="118">
    <mergeCell ref="HI52:HT52"/>
    <mergeCell ref="AA52:AM52"/>
    <mergeCell ref="HF52:HH52"/>
    <mergeCell ref="BM3:BX3"/>
    <mergeCell ref="BJ1:BL1"/>
    <mergeCell ref="C33:D48"/>
    <mergeCell ref="O6:T6"/>
    <mergeCell ref="A3:G3"/>
    <mergeCell ref="BM1:BX1"/>
    <mergeCell ref="AM2:AS2"/>
    <mergeCell ref="A6:B48"/>
    <mergeCell ref="C6:H6"/>
    <mergeCell ref="I6:N6"/>
    <mergeCell ref="C7:D32"/>
    <mergeCell ref="E7:L7"/>
    <mergeCell ref="A2:G2"/>
    <mergeCell ref="H2:S2"/>
    <mergeCell ref="M7:P7"/>
    <mergeCell ref="M32:P32"/>
    <mergeCell ref="U6:Z6"/>
    <mergeCell ref="AT2:BE2"/>
    <mergeCell ref="BG1:BH1"/>
    <mergeCell ref="GL52:GM52"/>
    <mergeCell ref="GO52:GP52"/>
    <mergeCell ref="EK52:EV52"/>
    <mergeCell ref="BG52:BH52"/>
    <mergeCell ref="T2:Z2"/>
    <mergeCell ref="BF2:BL2"/>
    <mergeCell ref="BM2:BX2"/>
    <mergeCell ref="AA1:AM1"/>
    <mergeCell ref="AP1:AQ1"/>
    <mergeCell ref="AS1:AT1"/>
    <mergeCell ref="AA2:AL2"/>
    <mergeCell ref="BJ52:BL52"/>
    <mergeCell ref="BF3:BL3"/>
    <mergeCell ref="AD3:AP3"/>
    <mergeCell ref="BM52:BX52"/>
    <mergeCell ref="BF53:BL53"/>
    <mergeCell ref="BM53:BX53"/>
    <mergeCell ref="AP52:AQ52"/>
    <mergeCell ref="AS52:AT52"/>
    <mergeCell ref="K83:P83"/>
    <mergeCell ref="DN52:DO52"/>
    <mergeCell ref="DQ52:DR52"/>
    <mergeCell ref="EH52:EJ52"/>
    <mergeCell ref="C84:D99"/>
    <mergeCell ref="A54:G54"/>
    <mergeCell ref="H53:S53"/>
    <mergeCell ref="T53:Z53"/>
    <mergeCell ref="BF54:BL54"/>
    <mergeCell ref="BM54:BX54"/>
    <mergeCell ref="A57:B99"/>
    <mergeCell ref="C57:H57"/>
    <mergeCell ref="I57:N57"/>
    <mergeCell ref="O57:T57"/>
    <mergeCell ref="H54:J54"/>
    <mergeCell ref="K54:Z54"/>
    <mergeCell ref="AA54:AC54"/>
    <mergeCell ref="AD54:AP54"/>
    <mergeCell ref="AQ54:AS54"/>
    <mergeCell ref="AA53:AL53"/>
    <mergeCell ref="HI103:HT103"/>
    <mergeCell ref="AS103:AT103"/>
    <mergeCell ref="BG103:BH103"/>
    <mergeCell ref="BJ103:BL103"/>
    <mergeCell ref="BM103:BX103"/>
    <mergeCell ref="DN103:DO103"/>
    <mergeCell ref="DQ103:DR103"/>
    <mergeCell ref="GO103:GP103"/>
    <mergeCell ref="GL103:GM103"/>
    <mergeCell ref="EH103:EJ103"/>
    <mergeCell ref="EK103:EV103"/>
    <mergeCell ref="BF104:BL104"/>
    <mergeCell ref="BM104:BX104"/>
    <mergeCell ref="A105:G105"/>
    <mergeCell ref="BF105:BL105"/>
    <mergeCell ref="BM105:BX105"/>
    <mergeCell ref="A104:G104"/>
    <mergeCell ref="H104:S104"/>
    <mergeCell ref="AP103:AQ103"/>
    <mergeCell ref="HF103:HH103"/>
    <mergeCell ref="T104:Z104"/>
    <mergeCell ref="AA104:AL104"/>
    <mergeCell ref="AM104:AS104"/>
    <mergeCell ref="AT104:BE104"/>
    <mergeCell ref="AA103:AM103"/>
    <mergeCell ref="H105:J105"/>
    <mergeCell ref="K105:Z105"/>
    <mergeCell ref="AA105:AC105"/>
    <mergeCell ref="AD105:AP105"/>
    <mergeCell ref="AQ105:AS105"/>
    <mergeCell ref="AT105:BE105"/>
    <mergeCell ref="C135:D150"/>
    <mergeCell ref="BQ109:BX109"/>
    <mergeCell ref="A108:B150"/>
    <mergeCell ref="C108:H108"/>
    <mergeCell ref="I108:N108"/>
    <mergeCell ref="O108:T108"/>
    <mergeCell ref="U108:Z108"/>
    <mergeCell ref="C109:D134"/>
    <mergeCell ref="E109:H109"/>
    <mergeCell ref="M109:P109"/>
    <mergeCell ref="E134:H134"/>
    <mergeCell ref="K134:P134"/>
    <mergeCell ref="H3:J3"/>
    <mergeCell ref="K3:Z3"/>
    <mergeCell ref="AA3:AC3"/>
    <mergeCell ref="AQ3:AS3"/>
    <mergeCell ref="AT3:BE3"/>
    <mergeCell ref="AT54:BE54"/>
    <mergeCell ref="E83:H83"/>
    <mergeCell ref="E58:H58"/>
    <mergeCell ref="A53:G53"/>
    <mergeCell ref="U57:Z57"/>
    <mergeCell ref="C58:D83"/>
    <mergeCell ref="M58:P58"/>
    <mergeCell ref="AM53:AS53"/>
    <mergeCell ref="AT53:BE53"/>
  </mergeCells>
  <phoneticPr fontId="2"/>
  <printOptions horizontalCentered="1"/>
  <pageMargins left="0.78740157480314965" right="0.39370078740157483" top="0.78740157480314965" bottom="0.78740157480314965" header="0.51181102362204722" footer="0.51181102362204722"/>
  <pageSetup paperSize="8" orientation="landscape" horizontalDpi="1200" verticalDpi="1200" r:id="rId1"/>
  <headerFooter alignWithMargins="0">
    <oddHeader>&amp;Lトンネルカルテ様式－１０</oddHeader>
  </headerFooter>
  <rowBreaks count="1" manualBreakCount="1">
    <brk id="51" max="7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00B050"/>
  </sheetPr>
  <dimension ref="A1:AV349"/>
  <sheetViews>
    <sheetView view="pageBreakPreview" topLeftCell="A3" zoomScale="70" zoomScaleNormal="100" zoomScaleSheetLayoutView="70" workbookViewId="0">
      <selection activeCell="AG14" sqref="AG14:AV14"/>
    </sheetView>
  </sheetViews>
  <sheetFormatPr defaultColWidth="9" defaultRowHeight="13.2" x14ac:dyDescent="0.2"/>
  <cols>
    <col min="1" max="20" width="4" style="13" customWidth="1"/>
    <col min="21" max="40" width="3.88671875" style="13" customWidth="1"/>
    <col min="41" max="48" width="4" style="13" customWidth="1"/>
    <col min="49" max="94" width="2.6640625" style="13" customWidth="1"/>
    <col min="95" max="16384" width="9" style="13"/>
  </cols>
  <sheetData>
    <row r="1" spans="1:48" ht="30.75" customHeight="1" x14ac:dyDescent="0.2">
      <c r="A1" s="502"/>
      <c r="B1" s="502"/>
      <c r="C1" s="502"/>
      <c r="D1" s="502"/>
      <c r="E1" s="502"/>
      <c r="F1" s="502"/>
      <c r="G1" s="502"/>
      <c r="H1" s="502"/>
      <c r="I1" s="502"/>
      <c r="J1" s="502"/>
      <c r="K1" s="502"/>
      <c r="L1" s="502"/>
      <c r="M1" s="502"/>
      <c r="N1" s="502"/>
      <c r="O1" s="502"/>
      <c r="P1" s="502"/>
      <c r="Q1" s="502"/>
      <c r="R1" s="1056" t="s">
        <v>563</v>
      </c>
      <c r="S1" s="1056"/>
      <c r="T1" s="1056"/>
      <c r="U1" s="1056"/>
      <c r="V1" s="1056"/>
      <c r="W1" s="1056"/>
      <c r="X1" s="1056"/>
      <c r="Y1" s="1056"/>
      <c r="Z1" s="1056"/>
      <c r="AA1" s="1056"/>
      <c r="AB1" s="1056"/>
      <c r="AC1" s="1056"/>
      <c r="AD1" s="1056"/>
      <c r="AE1" s="502"/>
      <c r="AF1" s="502"/>
      <c r="AG1" s="502"/>
      <c r="AH1" s="502"/>
      <c r="AI1" s="502"/>
      <c r="AJ1" s="502"/>
      <c r="AK1" s="502"/>
      <c r="AL1" s="502"/>
      <c r="AM1" s="502"/>
      <c r="AN1" s="502"/>
      <c r="AO1" s="1790" t="str">
        <f>IF(台帳ｼｰﾄ!$C$5="","",+台帳ｼｰﾄ!$C$5)</f>
        <v/>
      </c>
      <c r="AP1" s="1790"/>
      <c r="AQ1" s="1790"/>
      <c r="AR1" s="1790"/>
      <c r="AS1" s="1790"/>
      <c r="AT1" s="1790"/>
      <c r="AU1" s="1790"/>
      <c r="AV1" s="1790"/>
    </row>
    <row r="2" spans="1:48" s="66" customFormat="1" ht="30" customHeight="1" x14ac:dyDescent="0.2">
      <c r="A2" s="1691" t="s">
        <v>94</v>
      </c>
      <c r="B2" s="1692"/>
      <c r="C2" s="1692"/>
      <c r="D2" s="1692"/>
      <c r="E2" s="1686" t="str">
        <f>IF(台帳ｼｰﾄ!$C$7="","",台帳ｼｰﾄ!$C$7)</f>
        <v/>
      </c>
      <c r="F2" s="1686"/>
      <c r="G2" s="1686"/>
      <c r="H2" s="1686"/>
      <c r="I2" s="1686"/>
      <c r="J2" s="1686"/>
      <c r="K2" s="1686"/>
      <c r="L2" s="1686"/>
      <c r="M2" s="1692" t="s">
        <v>97</v>
      </c>
      <c r="N2" s="1692"/>
      <c r="O2" s="1692"/>
      <c r="P2" s="1692"/>
      <c r="Q2" s="1690" t="str">
        <f>IF(台帳ｼｰﾄ!$C$12="","",台帳ｼｰﾄ!$C$12&amp;" ｍ")</f>
        <v/>
      </c>
      <c r="R2" s="1690"/>
      <c r="S2" s="1690"/>
      <c r="T2" s="1690"/>
      <c r="U2" s="1690"/>
      <c r="V2" s="1690"/>
      <c r="W2" s="1690"/>
      <c r="X2" s="1690"/>
      <c r="Y2" s="1692" t="s">
        <v>521</v>
      </c>
      <c r="Z2" s="1692"/>
      <c r="AA2" s="1692"/>
      <c r="AB2" s="1692"/>
      <c r="AC2" s="1116" t="str">
        <f>IF(台帳ｼｰﾄ!$C$13="","",台帳ｼｰﾄ!$C$13)</f>
        <v/>
      </c>
      <c r="AD2" s="1117"/>
      <c r="AE2" s="1117"/>
      <c r="AF2" s="1117"/>
      <c r="AG2" s="1117"/>
      <c r="AH2" s="1117"/>
      <c r="AI2" s="1117"/>
      <c r="AJ2" s="1732"/>
      <c r="AK2" s="1819" t="s">
        <v>65</v>
      </c>
      <c r="AL2" s="1762"/>
      <c r="AM2" s="1762"/>
      <c r="AN2" s="1763"/>
      <c r="AO2" s="1820" t="str">
        <f>IF(台帳ｼｰﾄ!$H$42="","",台帳ｼｰﾄ!$H$42)</f>
        <v/>
      </c>
      <c r="AP2" s="1821"/>
      <c r="AQ2" s="1821"/>
      <c r="AR2" s="1821"/>
      <c r="AS2" s="1821"/>
      <c r="AT2" s="1821"/>
      <c r="AU2" s="1821"/>
      <c r="AV2" s="1822"/>
    </row>
    <row r="3" spans="1:48" s="66" customFormat="1" ht="30" customHeight="1" x14ac:dyDescent="0.2">
      <c r="A3" s="1761" t="s">
        <v>579</v>
      </c>
      <c r="B3" s="1762"/>
      <c r="C3" s="1762"/>
      <c r="D3" s="1763"/>
      <c r="E3" s="1729" t="s">
        <v>1215</v>
      </c>
      <c r="F3" s="1731"/>
      <c r="G3" s="1117" t="str">
        <f>IF('(6)定期点検調書'!AW9="","",'(6)定期点検調書'!AW9)</f>
        <v/>
      </c>
      <c r="H3" s="1117"/>
      <c r="I3" s="1117"/>
      <c r="J3" s="1117"/>
      <c r="K3" s="1117"/>
      <c r="L3" s="1117"/>
      <c r="M3" s="1117"/>
      <c r="N3" s="1117"/>
      <c r="O3" s="1117"/>
      <c r="P3" s="1117"/>
      <c r="Q3" s="1745" t="s">
        <v>1216</v>
      </c>
      <c r="R3" s="1799"/>
      <c r="S3" s="1116" t="str">
        <f>IF('(6)定期点検調書'!BO9="","",'(6)定期点検調書'!BO9)</f>
        <v/>
      </c>
      <c r="T3" s="1117"/>
      <c r="U3" s="1117"/>
      <c r="V3" s="1117"/>
      <c r="W3" s="1117"/>
      <c r="X3" s="1117"/>
      <c r="Y3" s="1117"/>
      <c r="Z3" s="1117"/>
      <c r="AA3" s="1745" t="s">
        <v>1217</v>
      </c>
      <c r="AB3" s="1799"/>
      <c r="AC3" s="1116" t="str">
        <f>IF('(6)定期点検調書'!CC9="","",'(6)定期点検調書'!CC9)</f>
        <v/>
      </c>
      <c r="AD3" s="1117"/>
      <c r="AE3" s="1117"/>
      <c r="AF3" s="1117"/>
      <c r="AG3" s="1117"/>
      <c r="AH3" s="1117"/>
      <c r="AI3" s="1117"/>
      <c r="AJ3" s="1732"/>
      <c r="AK3" s="1823" t="s">
        <v>986</v>
      </c>
      <c r="AL3" s="1768"/>
      <c r="AM3" s="1768"/>
      <c r="AN3" s="1769"/>
      <c r="AO3" s="1787" t="str">
        <f>IF('(6)定期点検調書'!BY8="","",'(6)定期点検調書'!BY8)</f>
        <v/>
      </c>
      <c r="AP3" s="1788"/>
      <c r="AQ3" s="1788"/>
      <c r="AR3" s="1788"/>
      <c r="AS3" s="1788"/>
      <c r="AT3" s="1788"/>
      <c r="AU3" s="1788"/>
      <c r="AV3" s="1789"/>
    </row>
    <row r="4" spans="1:48" ht="6.75" customHeight="1" x14ac:dyDescent="0.2">
      <c r="A4" s="66"/>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row>
    <row r="5" spans="1:48" ht="17.25" customHeight="1" x14ac:dyDescent="0.2">
      <c r="A5" s="1809" t="s">
        <v>885</v>
      </c>
      <c r="B5" s="1810"/>
      <c r="C5" s="1811"/>
      <c r="D5" s="1812"/>
      <c r="E5" s="1813"/>
      <c r="F5" s="1813"/>
      <c r="G5" s="1813"/>
      <c r="H5" s="1814"/>
      <c r="I5" s="1815" t="s">
        <v>884</v>
      </c>
      <c r="J5" s="1816"/>
      <c r="K5" s="1817"/>
      <c r="L5" s="1813"/>
      <c r="M5" s="1813"/>
      <c r="N5" s="1813"/>
      <c r="O5" s="1813"/>
      <c r="P5" s="1818"/>
      <c r="Q5" s="1809" t="s">
        <v>885</v>
      </c>
      <c r="R5" s="1810"/>
      <c r="S5" s="1811"/>
      <c r="T5" s="1812"/>
      <c r="U5" s="1813"/>
      <c r="V5" s="1813"/>
      <c r="W5" s="1813"/>
      <c r="X5" s="1814"/>
      <c r="Y5" s="1815" t="s">
        <v>884</v>
      </c>
      <c r="Z5" s="1816"/>
      <c r="AA5" s="1817"/>
      <c r="AB5" s="1813"/>
      <c r="AC5" s="1813"/>
      <c r="AD5" s="1813"/>
      <c r="AE5" s="1813"/>
      <c r="AF5" s="1818"/>
      <c r="AG5" s="1809" t="s">
        <v>885</v>
      </c>
      <c r="AH5" s="1810"/>
      <c r="AI5" s="1811"/>
      <c r="AJ5" s="1812"/>
      <c r="AK5" s="1813"/>
      <c r="AL5" s="1813"/>
      <c r="AM5" s="1813"/>
      <c r="AN5" s="1814"/>
      <c r="AO5" s="1815" t="s">
        <v>884</v>
      </c>
      <c r="AP5" s="1816"/>
      <c r="AQ5" s="1817"/>
      <c r="AR5" s="1813"/>
      <c r="AS5" s="1813"/>
      <c r="AT5" s="1813"/>
      <c r="AU5" s="1813"/>
      <c r="AV5" s="1818"/>
    </row>
    <row r="6" spans="1:48" ht="17.25" customHeight="1" x14ac:dyDescent="0.2">
      <c r="A6" s="1796" t="s">
        <v>81</v>
      </c>
      <c r="B6" s="1797"/>
      <c r="C6" s="1798"/>
      <c r="D6" s="1420"/>
      <c r="E6" s="1421"/>
      <c r="F6" s="1421"/>
      <c r="G6" s="1421"/>
      <c r="H6" s="1418"/>
      <c r="I6" s="1800" t="s">
        <v>887</v>
      </c>
      <c r="J6" s="1801"/>
      <c r="K6" s="1794" t="s">
        <v>888</v>
      </c>
      <c r="L6" s="1795"/>
      <c r="M6" s="1039"/>
      <c r="N6" s="1039"/>
      <c r="O6" s="1039"/>
      <c r="P6" s="1804"/>
      <c r="Q6" s="1796" t="s">
        <v>81</v>
      </c>
      <c r="R6" s="1797"/>
      <c r="S6" s="1798"/>
      <c r="T6" s="1420"/>
      <c r="U6" s="1421"/>
      <c r="V6" s="1421"/>
      <c r="W6" s="1421"/>
      <c r="X6" s="1418"/>
      <c r="Y6" s="1800" t="s">
        <v>887</v>
      </c>
      <c r="Z6" s="1801"/>
      <c r="AA6" s="1794" t="s">
        <v>888</v>
      </c>
      <c r="AB6" s="1795"/>
      <c r="AC6" s="1039"/>
      <c r="AD6" s="1039"/>
      <c r="AE6" s="1039"/>
      <c r="AF6" s="1804"/>
      <c r="AG6" s="1796" t="s">
        <v>81</v>
      </c>
      <c r="AH6" s="1797"/>
      <c r="AI6" s="1798"/>
      <c r="AJ6" s="1420"/>
      <c r="AK6" s="1421"/>
      <c r="AL6" s="1421"/>
      <c r="AM6" s="1421"/>
      <c r="AN6" s="1418"/>
      <c r="AO6" s="1800" t="s">
        <v>887</v>
      </c>
      <c r="AP6" s="1801"/>
      <c r="AQ6" s="1794" t="s">
        <v>888</v>
      </c>
      <c r="AR6" s="1795"/>
      <c r="AS6" s="1039"/>
      <c r="AT6" s="1039"/>
      <c r="AU6" s="1039"/>
      <c r="AV6" s="1804"/>
    </row>
    <row r="7" spans="1:48" ht="17.25" customHeight="1" x14ac:dyDescent="0.2">
      <c r="A7" s="1796" t="s">
        <v>889</v>
      </c>
      <c r="B7" s="1797"/>
      <c r="C7" s="1798"/>
      <c r="D7" s="995"/>
      <c r="E7" s="996"/>
      <c r="F7" s="996"/>
      <c r="G7" s="996"/>
      <c r="H7" s="997"/>
      <c r="I7" s="1802"/>
      <c r="J7" s="1803"/>
      <c r="K7" s="1794" t="s">
        <v>890</v>
      </c>
      <c r="L7" s="1795"/>
      <c r="M7" s="996"/>
      <c r="N7" s="996"/>
      <c r="O7" s="996"/>
      <c r="P7" s="1808"/>
      <c r="Q7" s="1796" t="s">
        <v>889</v>
      </c>
      <c r="R7" s="1797"/>
      <c r="S7" s="1798"/>
      <c r="T7" s="995"/>
      <c r="U7" s="996"/>
      <c r="V7" s="996"/>
      <c r="W7" s="996"/>
      <c r="X7" s="997"/>
      <c r="Y7" s="1802"/>
      <c r="Z7" s="1803"/>
      <c r="AA7" s="1794" t="s">
        <v>890</v>
      </c>
      <c r="AB7" s="1795"/>
      <c r="AC7" s="996"/>
      <c r="AD7" s="996"/>
      <c r="AE7" s="996"/>
      <c r="AF7" s="1808"/>
      <c r="AG7" s="1796" t="s">
        <v>889</v>
      </c>
      <c r="AH7" s="1797"/>
      <c r="AI7" s="1798"/>
      <c r="AJ7" s="995"/>
      <c r="AK7" s="996"/>
      <c r="AL7" s="996"/>
      <c r="AM7" s="996"/>
      <c r="AN7" s="997"/>
      <c r="AO7" s="1802"/>
      <c r="AP7" s="1803"/>
      <c r="AQ7" s="1794" t="s">
        <v>890</v>
      </c>
      <c r="AR7" s="1795"/>
      <c r="AS7" s="996"/>
      <c r="AT7" s="996"/>
      <c r="AU7" s="996"/>
      <c r="AV7" s="1808"/>
    </row>
    <row r="8" spans="1:48" ht="17.25" customHeight="1" x14ac:dyDescent="0.2">
      <c r="A8" s="1796" t="s">
        <v>886</v>
      </c>
      <c r="B8" s="1797"/>
      <c r="C8" s="1798"/>
      <c r="D8" s="1420"/>
      <c r="E8" s="1421"/>
      <c r="F8" s="1421"/>
      <c r="G8" s="1421"/>
      <c r="H8" s="1421"/>
      <c r="I8" s="1421"/>
      <c r="J8" s="1421"/>
      <c r="K8" s="1421"/>
      <c r="L8" s="1421"/>
      <c r="M8" s="1421"/>
      <c r="N8" s="1421"/>
      <c r="O8" s="1421"/>
      <c r="P8" s="1422"/>
      <c r="Q8" s="1796" t="s">
        <v>886</v>
      </c>
      <c r="R8" s="1797"/>
      <c r="S8" s="1798"/>
      <c r="T8" s="1420"/>
      <c r="U8" s="1421"/>
      <c r="V8" s="1421"/>
      <c r="W8" s="1421"/>
      <c r="X8" s="1421"/>
      <c r="Y8" s="1421"/>
      <c r="Z8" s="1421"/>
      <c r="AA8" s="1421"/>
      <c r="AB8" s="1421"/>
      <c r="AC8" s="1421"/>
      <c r="AD8" s="1421"/>
      <c r="AE8" s="1421"/>
      <c r="AF8" s="1422"/>
      <c r="AG8" s="1796" t="s">
        <v>886</v>
      </c>
      <c r="AH8" s="1797"/>
      <c r="AI8" s="1798"/>
      <c r="AJ8" s="1420"/>
      <c r="AK8" s="1421"/>
      <c r="AL8" s="1421"/>
      <c r="AM8" s="1421"/>
      <c r="AN8" s="1421"/>
      <c r="AO8" s="1421"/>
      <c r="AP8" s="1421"/>
      <c r="AQ8" s="1421"/>
      <c r="AR8" s="1421"/>
      <c r="AS8" s="1421"/>
      <c r="AT8" s="1421"/>
      <c r="AU8" s="1421"/>
      <c r="AV8" s="1422"/>
    </row>
    <row r="9" spans="1:48" ht="255" customHeight="1" x14ac:dyDescent="0.2">
      <c r="A9" s="1805">
        <v>1</v>
      </c>
      <c r="B9" s="1806"/>
      <c r="C9" s="1806"/>
      <c r="D9" s="1806"/>
      <c r="E9" s="1806"/>
      <c r="F9" s="1806"/>
      <c r="G9" s="1806"/>
      <c r="H9" s="1806"/>
      <c r="I9" s="1806"/>
      <c r="J9" s="1806"/>
      <c r="K9" s="1806"/>
      <c r="L9" s="1806"/>
      <c r="M9" s="1806"/>
      <c r="N9" s="1806"/>
      <c r="O9" s="1806"/>
      <c r="P9" s="1807"/>
      <c r="Q9" s="1824">
        <f>A9+1</f>
        <v>2</v>
      </c>
      <c r="R9" s="1825"/>
      <c r="S9" s="1825"/>
      <c r="T9" s="1825"/>
      <c r="U9" s="1825"/>
      <c r="V9" s="1825"/>
      <c r="W9" s="1825"/>
      <c r="X9" s="1825"/>
      <c r="Y9" s="1825"/>
      <c r="Z9" s="1825"/>
      <c r="AA9" s="1825"/>
      <c r="AB9" s="1825"/>
      <c r="AC9" s="1825"/>
      <c r="AD9" s="1825"/>
      <c r="AE9" s="1825"/>
      <c r="AF9" s="1826"/>
      <c r="AG9" s="1805">
        <f>Q9+1</f>
        <v>3</v>
      </c>
      <c r="AH9" s="1806"/>
      <c r="AI9" s="1806"/>
      <c r="AJ9" s="1806"/>
      <c r="AK9" s="1806"/>
      <c r="AL9" s="1806"/>
      <c r="AM9" s="1806"/>
      <c r="AN9" s="1806"/>
      <c r="AO9" s="1806"/>
      <c r="AP9" s="1806"/>
      <c r="AQ9" s="1806"/>
      <c r="AR9" s="1806"/>
      <c r="AS9" s="1806"/>
      <c r="AT9" s="1806"/>
      <c r="AU9" s="1806"/>
      <c r="AV9" s="1807"/>
    </row>
    <row r="10" spans="1:48" ht="17.25" customHeight="1" x14ac:dyDescent="0.2">
      <c r="A10" s="1809" t="s">
        <v>885</v>
      </c>
      <c r="B10" s="1810"/>
      <c r="C10" s="1811"/>
      <c r="D10" s="1812"/>
      <c r="E10" s="1813"/>
      <c r="F10" s="1813"/>
      <c r="G10" s="1813"/>
      <c r="H10" s="1814"/>
      <c r="I10" s="1815" t="s">
        <v>884</v>
      </c>
      <c r="J10" s="1816"/>
      <c r="K10" s="1817"/>
      <c r="L10" s="1813"/>
      <c r="M10" s="1813"/>
      <c r="N10" s="1813"/>
      <c r="O10" s="1813"/>
      <c r="P10" s="1818"/>
      <c r="Q10" s="1809" t="s">
        <v>885</v>
      </c>
      <c r="R10" s="1810"/>
      <c r="S10" s="1811"/>
      <c r="T10" s="1812"/>
      <c r="U10" s="1813"/>
      <c r="V10" s="1813"/>
      <c r="W10" s="1813"/>
      <c r="X10" s="1814"/>
      <c r="Y10" s="1815" t="s">
        <v>884</v>
      </c>
      <c r="Z10" s="1816"/>
      <c r="AA10" s="1817"/>
      <c r="AB10" s="1813"/>
      <c r="AC10" s="1813"/>
      <c r="AD10" s="1813"/>
      <c r="AE10" s="1813"/>
      <c r="AF10" s="1818"/>
      <c r="AG10" s="1809" t="s">
        <v>885</v>
      </c>
      <c r="AH10" s="1810"/>
      <c r="AI10" s="1811"/>
      <c r="AJ10" s="1812"/>
      <c r="AK10" s="1813"/>
      <c r="AL10" s="1813"/>
      <c r="AM10" s="1813"/>
      <c r="AN10" s="1814"/>
      <c r="AO10" s="1815" t="s">
        <v>884</v>
      </c>
      <c r="AP10" s="1816"/>
      <c r="AQ10" s="1817"/>
      <c r="AR10" s="1813"/>
      <c r="AS10" s="1813"/>
      <c r="AT10" s="1813"/>
      <c r="AU10" s="1813"/>
      <c r="AV10" s="1818"/>
    </row>
    <row r="11" spans="1:48" ht="17.25" customHeight="1" x14ac:dyDescent="0.2">
      <c r="A11" s="1796" t="s">
        <v>81</v>
      </c>
      <c r="B11" s="1797"/>
      <c r="C11" s="1798"/>
      <c r="D11" s="1420"/>
      <c r="E11" s="1421"/>
      <c r="F11" s="1421"/>
      <c r="G11" s="1421"/>
      <c r="H11" s="1418"/>
      <c r="I11" s="1800" t="s">
        <v>887</v>
      </c>
      <c r="J11" s="1801"/>
      <c r="K11" s="1794" t="s">
        <v>888</v>
      </c>
      <c r="L11" s="1795"/>
      <c r="M11" s="1039"/>
      <c r="N11" s="1039"/>
      <c r="O11" s="1039"/>
      <c r="P11" s="1804"/>
      <c r="Q11" s="1796" t="s">
        <v>81</v>
      </c>
      <c r="R11" s="1797"/>
      <c r="S11" s="1798"/>
      <c r="T11" s="1420"/>
      <c r="U11" s="1421"/>
      <c r="V11" s="1421"/>
      <c r="W11" s="1421"/>
      <c r="X11" s="1418"/>
      <c r="Y11" s="1800" t="s">
        <v>887</v>
      </c>
      <c r="Z11" s="1801"/>
      <c r="AA11" s="1794" t="s">
        <v>888</v>
      </c>
      <c r="AB11" s="1795"/>
      <c r="AC11" s="1039"/>
      <c r="AD11" s="1039"/>
      <c r="AE11" s="1039"/>
      <c r="AF11" s="1804"/>
      <c r="AG11" s="1796" t="s">
        <v>81</v>
      </c>
      <c r="AH11" s="1797"/>
      <c r="AI11" s="1798"/>
      <c r="AJ11" s="1420"/>
      <c r="AK11" s="1421"/>
      <c r="AL11" s="1421"/>
      <c r="AM11" s="1421"/>
      <c r="AN11" s="1418"/>
      <c r="AO11" s="1800" t="s">
        <v>887</v>
      </c>
      <c r="AP11" s="1801"/>
      <c r="AQ11" s="1794" t="s">
        <v>888</v>
      </c>
      <c r="AR11" s="1795"/>
      <c r="AS11" s="1039"/>
      <c r="AT11" s="1039"/>
      <c r="AU11" s="1039"/>
      <c r="AV11" s="1804"/>
    </row>
    <row r="12" spans="1:48" ht="17.25" customHeight="1" x14ac:dyDescent="0.2">
      <c r="A12" s="1796" t="s">
        <v>889</v>
      </c>
      <c r="B12" s="1797"/>
      <c r="C12" s="1798"/>
      <c r="D12" s="995"/>
      <c r="E12" s="996"/>
      <c r="F12" s="996"/>
      <c r="G12" s="996"/>
      <c r="H12" s="997"/>
      <c r="I12" s="1802"/>
      <c r="J12" s="1803"/>
      <c r="K12" s="1794" t="s">
        <v>890</v>
      </c>
      <c r="L12" s="1795"/>
      <c r="M12" s="996"/>
      <c r="N12" s="996"/>
      <c r="O12" s="996"/>
      <c r="P12" s="1808"/>
      <c r="Q12" s="1796" t="s">
        <v>889</v>
      </c>
      <c r="R12" s="1797"/>
      <c r="S12" s="1798"/>
      <c r="T12" s="995"/>
      <c r="U12" s="996"/>
      <c r="V12" s="996"/>
      <c r="W12" s="996"/>
      <c r="X12" s="997"/>
      <c r="Y12" s="1802"/>
      <c r="Z12" s="1803"/>
      <c r="AA12" s="1794" t="s">
        <v>890</v>
      </c>
      <c r="AB12" s="1795"/>
      <c r="AC12" s="996"/>
      <c r="AD12" s="996"/>
      <c r="AE12" s="996"/>
      <c r="AF12" s="1808"/>
      <c r="AG12" s="1796" t="s">
        <v>889</v>
      </c>
      <c r="AH12" s="1797"/>
      <c r="AI12" s="1798"/>
      <c r="AJ12" s="995"/>
      <c r="AK12" s="996"/>
      <c r="AL12" s="996"/>
      <c r="AM12" s="996"/>
      <c r="AN12" s="997"/>
      <c r="AO12" s="1802"/>
      <c r="AP12" s="1803"/>
      <c r="AQ12" s="1794" t="s">
        <v>890</v>
      </c>
      <c r="AR12" s="1795"/>
      <c r="AS12" s="996"/>
      <c r="AT12" s="996"/>
      <c r="AU12" s="996"/>
      <c r="AV12" s="1808"/>
    </row>
    <row r="13" spans="1:48" ht="17.25" customHeight="1" x14ac:dyDescent="0.2">
      <c r="A13" s="1796" t="s">
        <v>886</v>
      </c>
      <c r="B13" s="1797"/>
      <c r="C13" s="1798"/>
      <c r="D13" s="1420"/>
      <c r="E13" s="1421"/>
      <c r="F13" s="1421"/>
      <c r="G13" s="1421"/>
      <c r="H13" s="1421"/>
      <c r="I13" s="1421"/>
      <c r="J13" s="1421"/>
      <c r="K13" s="1421"/>
      <c r="L13" s="1421"/>
      <c r="M13" s="1421"/>
      <c r="N13" s="1421"/>
      <c r="O13" s="1421"/>
      <c r="P13" s="1422"/>
      <c r="Q13" s="1796" t="s">
        <v>886</v>
      </c>
      <c r="R13" s="1797"/>
      <c r="S13" s="1798"/>
      <c r="T13" s="1420"/>
      <c r="U13" s="1421"/>
      <c r="V13" s="1421"/>
      <c r="W13" s="1421"/>
      <c r="X13" s="1421"/>
      <c r="Y13" s="1421"/>
      <c r="Z13" s="1421"/>
      <c r="AA13" s="1421"/>
      <c r="AB13" s="1421"/>
      <c r="AC13" s="1421"/>
      <c r="AD13" s="1421"/>
      <c r="AE13" s="1421"/>
      <c r="AF13" s="1422"/>
      <c r="AG13" s="1796" t="s">
        <v>886</v>
      </c>
      <c r="AH13" s="1797"/>
      <c r="AI13" s="1798"/>
      <c r="AJ13" s="1420"/>
      <c r="AK13" s="1421"/>
      <c r="AL13" s="1421"/>
      <c r="AM13" s="1421"/>
      <c r="AN13" s="1421"/>
      <c r="AO13" s="1421"/>
      <c r="AP13" s="1421"/>
      <c r="AQ13" s="1421"/>
      <c r="AR13" s="1421"/>
      <c r="AS13" s="1421"/>
      <c r="AT13" s="1421"/>
      <c r="AU13" s="1421"/>
      <c r="AV13" s="1422"/>
    </row>
    <row r="14" spans="1:48" ht="256.5" customHeight="1" x14ac:dyDescent="0.2">
      <c r="A14" s="1805">
        <f>AG9+1</f>
        <v>4</v>
      </c>
      <c r="B14" s="1806"/>
      <c r="C14" s="1806"/>
      <c r="D14" s="1806"/>
      <c r="E14" s="1806"/>
      <c r="F14" s="1806"/>
      <c r="G14" s="1806"/>
      <c r="H14" s="1806"/>
      <c r="I14" s="1806"/>
      <c r="J14" s="1806"/>
      <c r="K14" s="1806"/>
      <c r="L14" s="1806"/>
      <c r="M14" s="1806"/>
      <c r="N14" s="1806"/>
      <c r="O14" s="1806"/>
      <c r="P14" s="1807"/>
      <c r="Q14" s="1805">
        <f>A14+1</f>
        <v>5</v>
      </c>
      <c r="R14" s="1806"/>
      <c r="S14" s="1806"/>
      <c r="T14" s="1806"/>
      <c r="U14" s="1806"/>
      <c r="V14" s="1806"/>
      <c r="W14" s="1806"/>
      <c r="X14" s="1806"/>
      <c r="Y14" s="1806"/>
      <c r="Z14" s="1806"/>
      <c r="AA14" s="1806"/>
      <c r="AB14" s="1806"/>
      <c r="AC14" s="1806"/>
      <c r="AD14" s="1806"/>
      <c r="AE14" s="1806"/>
      <c r="AF14" s="1807"/>
      <c r="AG14" s="1805">
        <f>Q14+1</f>
        <v>6</v>
      </c>
      <c r="AH14" s="1806"/>
      <c r="AI14" s="1806"/>
      <c r="AJ14" s="1806"/>
      <c r="AK14" s="1806"/>
      <c r="AL14" s="1806"/>
      <c r="AM14" s="1806"/>
      <c r="AN14" s="1806"/>
      <c r="AO14" s="1806"/>
      <c r="AP14" s="1806"/>
      <c r="AQ14" s="1806"/>
      <c r="AR14" s="1806"/>
      <c r="AS14" s="1806"/>
      <c r="AT14" s="1806"/>
      <c r="AU14" s="1806"/>
      <c r="AV14" s="1807"/>
    </row>
    <row r="15" spans="1:48" ht="17.25" customHeight="1" x14ac:dyDescent="0.2">
      <c r="A15" s="1809" t="s">
        <v>885</v>
      </c>
      <c r="B15" s="1810"/>
      <c r="C15" s="1811"/>
      <c r="D15" s="1812"/>
      <c r="E15" s="1813"/>
      <c r="F15" s="1813"/>
      <c r="G15" s="1813"/>
      <c r="H15" s="1814"/>
      <c r="I15" s="1815" t="s">
        <v>63</v>
      </c>
      <c r="J15" s="1816"/>
      <c r="K15" s="1817"/>
      <c r="L15" s="1813"/>
      <c r="M15" s="1813"/>
      <c r="N15" s="1813"/>
      <c r="O15" s="1813"/>
      <c r="P15" s="1818"/>
      <c r="Q15" s="1809" t="s">
        <v>885</v>
      </c>
      <c r="R15" s="1810"/>
      <c r="S15" s="1811"/>
      <c r="T15" s="1812"/>
      <c r="U15" s="1813"/>
      <c r="V15" s="1813"/>
      <c r="W15" s="1813"/>
      <c r="X15" s="1814"/>
      <c r="Y15" s="1815" t="s">
        <v>63</v>
      </c>
      <c r="Z15" s="1816"/>
      <c r="AA15" s="1817"/>
      <c r="AB15" s="1813"/>
      <c r="AC15" s="1813"/>
      <c r="AD15" s="1813"/>
      <c r="AE15" s="1813"/>
      <c r="AF15" s="1818"/>
      <c r="AG15" s="1809" t="s">
        <v>885</v>
      </c>
      <c r="AH15" s="1810"/>
      <c r="AI15" s="1811"/>
      <c r="AJ15" s="1812"/>
      <c r="AK15" s="1813"/>
      <c r="AL15" s="1813"/>
      <c r="AM15" s="1813"/>
      <c r="AN15" s="1814"/>
      <c r="AO15" s="1815" t="s">
        <v>63</v>
      </c>
      <c r="AP15" s="1816"/>
      <c r="AQ15" s="1817"/>
      <c r="AR15" s="1813"/>
      <c r="AS15" s="1813"/>
      <c r="AT15" s="1813"/>
      <c r="AU15" s="1813"/>
      <c r="AV15" s="1818"/>
    </row>
    <row r="16" spans="1:48" ht="17.25" customHeight="1" x14ac:dyDescent="0.2">
      <c r="A16" s="1796" t="s">
        <v>81</v>
      </c>
      <c r="B16" s="1797"/>
      <c r="C16" s="1798"/>
      <c r="D16" s="1420"/>
      <c r="E16" s="1421"/>
      <c r="F16" s="1421"/>
      <c r="G16" s="1421"/>
      <c r="H16" s="1418"/>
      <c r="I16" s="1800" t="s">
        <v>887</v>
      </c>
      <c r="J16" s="1801"/>
      <c r="K16" s="1794" t="s">
        <v>888</v>
      </c>
      <c r="L16" s="1795"/>
      <c r="M16" s="1039"/>
      <c r="N16" s="1039"/>
      <c r="O16" s="1039"/>
      <c r="P16" s="1804"/>
      <c r="Q16" s="1796" t="s">
        <v>81</v>
      </c>
      <c r="R16" s="1797"/>
      <c r="S16" s="1798"/>
      <c r="T16" s="1420"/>
      <c r="U16" s="1421"/>
      <c r="V16" s="1421"/>
      <c r="W16" s="1421"/>
      <c r="X16" s="1418"/>
      <c r="Y16" s="1800" t="s">
        <v>887</v>
      </c>
      <c r="Z16" s="1801"/>
      <c r="AA16" s="1794" t="s">
        <v>888</v>
      </c>
      <c r="AB16" s="1795"/>
      <c r="AC16" s="1039"/>
      <c r="AD16" s="1039"/>
      <c r="AE16" s="1039"/>
      <c r="AF16" s="1804"/>
      <c r="AG16" s="1796" t="s">
        <v>81</v>
      </c>
      <c r="AH16" s="1797"/>
      <c r="AI16" s="1798"/>
      <c r="AJ16" s="1420"/>
      <c r="AK16" s="1421"/>
      <c r="AL16" s="1421"/>
      <c r="AM16" s="1421"/>
      <c r="AN16" s="1418"/>
      <c r="AO16" s="1800" t="s">
        <v>887</v>
      </c>
      <c r="AP16" s="1801"/>
      <c r="AQ16" s="1794" t="s">
        <v>888</v>
      </c>
      <c r="AR16" s="1795"/>
      <c r="AS16" s="1039"/>
      <c r="AT16" s="1039"/>
      <c r="AU16" s="1039"/>
      <c r="AV16" s="1804"/>
    </row>
    <row r="17" spans="1:48" ht="17.25" customHeight="1" x14ac:dyDescent="0.2">
      <c r="A17" s="1796" t="s">
        <v>889</v>
      </c>
      <c r="B17" s="1797"/>
      <c r="C17" s="1798"/>
      <c r="D17" s="995"/>
      <c r="E17" s="996"/>
      <c r="F17" s="996"/>
      <c r="G17" s="996"/>
      <c r="H17" s="997"/>
      <c r="I17" s="1802"/>
      <c r="J17" s="1803"/>
      <c r="K17" s="1794" t="s">
        <v>890</v>
      </c>
      <c r="L17" s="1795"/>
      <c r="M17" s="996"/>
      <c r="N17" s="996"/>
      <c r="O17" s="996"/>
      <c r="P17" s="1808"/>
      <c r="Q17" s="1796" t="s">
        <v>889</v>
      </c>
      <c r="R17" s="1797"/>
      <c r="S17" s="1798"/>
      <c r="T17" s="995"/>
      <c r="U17" s="996"/>
      <c r="V17" s="996"/>
      <c r="W17" s="996"/>
      <c r="X17" s="997"/>
      <c r="Y17" s="1802"/>
      <c r="Z17" s="1803"/>
      <c r="AA17" s="1794" t="s">
        <v>890</v>
      </c>
      <c r="AB17" s="1795"/>
      <c r="AC17" s="996"/>
      <c r="AD17" s="996"/>
      <c r="AE17" s="996"/>
      <c r="AF17" s="1808"/>
      <c r="AG17" s="1796" t="s">
        <v>889</v>
      </c>
      <c r="AH17" s="1797"/>
      <c r="AI17" s="1798"/>
      <c r="AJ17" s="995"/>
      <c r="AK17" s="996"/>
      <c r="AL17" s="996"/>
      <c r="AM17" s="996"/>
      <c r="AN17" s="997"/>
      <c r="AO17" s="1802"/>
      <c r="AP17" s="1803"/>
      <c r="AQ17" s="1794" t="s">
        <v>890</v>
      </c>
      <c r="AR17" s="1795"/>
      <c r="AS17" s="996"/>
      <c r="AT17" s="996"/>
      <c r="AU17" s="996"/>
      <c r="AV17" s="1808"/>
    </row>
    <row r="18" spans="1:48" ht="17.25" customHeight="1" x14ac:dyDescent="0.2">
      <c r="A18" s="1796" t="s">
        <v>558</v>
      </c>
      <c r="B18" s="1797"/>
      <c r="C18" s="1798"/>
      <c r="D18" s="1420"/>
      <c r="E18" s="1421"/>
      <c r="F18" s="1421"/>
      <c r="G18" s="1421"/>
      <c r="H18" s="1421"/>
      <c r="I18" s="1421"/>
      <c r="J18" s="1421"/>
      <c r="K18" s="1421"/>
      <c r="L18" s="1421"/>
      <c r="M18" s="1421"/>
      <c r="N18" s="1421"/>
      <c r="O18" s="1421"/>
      <c r="P18" s="1422"/>
      <c r="Q18" s="1796" t="s">
        <v>558</v>
      </c>
      <c r="R18" s="1797"/>
      <c r="S18" s="1798"/>
      <c r="T18" s="1420"/>
      <c r="U18" s="1421"/>
      <c r="V18" s="1421"/>
      <c r="W18" s="1421"/>
      <c r="X18" s="1421"/>
      <c r="Y18" s="1421"/>
      <c r="Z18" s="1421"/>
      <c r="AA18" s="1421"/>
      <c r="AB18" s="1421"/>
      <c r="AC18" s="1421"/>
      <c r="AD18" s="1421"/>
      <c r="AE18" s="1421"/>
      <c r="AF18" s="1422"/>
      <c r="AG18" s="1796" t="s">
        <v>558</v>
      </c>
      <c r="AH18" s="1797"/>
      <c r="AI18" s="1798"/>
      <c r="AJ18" s="1420"/>
      <c r="AK18" s="1421"/>
      <c r="AL18" s="1421"/>
      <c r="AM18" s="1421"/>
      <c r="AN18" s="1421"/>
      <c r="AO18" s="1421"/>
      <c r="AP18" s="1421"/>
      <c r="AQ18" s="1421"/>
      <c r="AR18" s="1421"/>
      <c r="AS18" s="1421"/>
      <c r="AT18" s="1421"/>
      <c r="AU18" s="1421"/>
      <c r="AV18" s="1422"/>
    </row>
    <row r="19" spans="1:48" ht="256.5" customHeight="1" x14ac:dyDescent="0.2">
      <c r="A19" s="1805">
        <f>AG14+1</f>
        <v>7</v>
      </c>
      <c r="B19" s="1806"/>
      <c r="C19" s="1806"/>
      <c r="D19" s="1806"/>
      <c r="E19" s="1806"/>
      <c r="F19" s="1806"/>
      <c r="G19" s="1806"/>
      <c r="H19" s="1806"/>
      <c r="I19" s="1806"/>
      <c r="J19" s="1806"/>
      <c r="K19" s="1806"/>
      <c r="L19" s="1806"/>
      <c r="M19" s="1806"/>
      <c r="N19" s="1806"/>
      <c r="O19" s="1806"/>
      <c r="P19" s="1807"/>
      <c r="Q19" s="1805">
        <f>A19+1</f>
        <v>8</v>
      </c>
      <c r="R19" s="1806"/>
      <c r="S19" s="1806"/>
      <c r="T19" s="1806"/>
      <c r="U19" s="1806"/>
      <c r="V19" s="1806"/>
      <c r="W19" s="1806"/>
      <c r="X19" s="1806"/>
      <c r="Y19" s="1806"/>
      <c r="Z19" s="1806"/>
      <c r="AA19" s="1806"/>
      <c r="AB19" s="1806"/>
      <c r="AC19" s="1806"/>
      <c r="AD19" s="1806"/>
      <c r="AE19" s="1806"/>
      <c r="AF19" s="1807"/>
      <c r="AG19" s="1805">
        <f>Q19+1</f>
        <v>9</v>
      </c>
      <c r="AH19" s="1806"/>
      <c r="AI19" s="1806"/>
      <c r="AJ19" s="1806"/>
      <c r="AK19" s="1806"/>
      <c r="AL19" s="1806"/>
      <c r="AM19" s="1806"/>
      <c r="AN19" s="1806"/>
      <c r="AO19" s="1806"/>
      <c r="AP19" s="1806"/>
      <c r="AQ19" s="1806"/>
      <c r="AR19" s="1806"/>
      <c r="AS19" s="1806"/>
      <c r="AT19" s="1806"/>
      <c r="AU19" s="1806"/>
      <c r="AV19" s="1807"/>
    </row>
    <row r="20" spans="1:48" ht="17.25" customHeight="1" x14ac:dyDescent="0.2">
      <c r="A20" s="1809" t="s">
        <v>885</v>
      </c>
      <c r="B20" s="1810"/>
      <c r="C20" s="1811"/>
      <c r="D20" s="1812"/>
      <c r="E20" s="1813"/>
      <c r="F20" s="1813"/>
      <c r="G20" s="1813"/>
      <c r="H20" s="1814"/>
      <c r="I20" s="1815" t="s">
        <v>63</v>
      </c>
      <c r="J20" s="1816"/>
      <c r="K20" s="1817"/>
      <c r="L20" s="1813"/>
      <c r="M20" s="1813"/>
      <c r="N20" s="1813"/>
      <c r="O20" s="1813"/>
      <c r="P20" s="1818"/>
      <c r="Q20" s="1809" t="s">
        <v>885</v>
      </c>
      <c r="R20" s="1810"/>
      <c r="S20" s="1811"/>
      <c r="T20" s="1812"/>
      <c r="U20" s="1813"/>
      <c r="V20" s="1813"/>
      <c r="W20" s="1813"/>
      <c r="X20" s="1814"/>
      <c r="Y20" s="1815" t="s">
        <v>63</v>
      </c>
      <c r="Z20" s="1816"/>
      <c r="AA20" s="1817"/>
      <c r="AB20" s="1813"/>
      <c r="AC20" s="1813"/>
      <c r="AD20" s="1813"/>
      <c r="AE20" s="1813"/>
      <c r="AF20" s="1818"/>
      <c r="AG20" s="1809" t="s">
        <v>885</v>
      </c>
      <c r="AH20" s="1810"/>
      <c r="AI20" s="1811"/>
      <c r="AJ20" s="1812"/>
      <c r="AK20" s="1813"/>
      <c r="AL20" s="1813"/>
      <c r="AM20" s="1813"/>
      <c r="AN20" s="1814"/>
      <c r="AO20" s="1815" t="s">
        <v>63</v>
      </c>
      <c r="AP20" s="1816"/>
      <c r="AQ20" s="1817"/>
      <c r="AR20" s="1813"/>
      <c r="AS20" s="1813"/>
      <c r="AT20" s="1813"/>
      <c r="AU20" s="1813"/>
      <c r="AV20" s="1818"/>
    </row>
    <row r="21" spans="1:48" ht="17.25" customHeight="1" x14ac:dyDescent="0.2">
      <c r="A21" s="1796" t="s">
        <v>81</v>
      </c>
      <c r="B21" s="1797"/>
      <c r="C21" s="1798"/>
      <c r="D21" s="1420"/>
      <c r="E21" s="1421"/>
      <c r="F21" s="1421"/>
      <c r="G21" s="1421"/>
      <c r="H21" s="1418"/>
      <c r="I21" s="1800" t="s">
        <v>887</v>
      </c>
      <c r="J21" s="1801"/>
      <c r="K21" s="1794" t="s">
        <v>888</v>
      </c>
      <c r="L21" s="1795"/>
      <c r="M21" s="1039"/>
      <c r="N21" s="1039"/>
      <c r="O21" s="1039"/>
      <c r="P21" s="1804"/>
      <c r="Q21" s="1796" t="s">
        <v>81</v>
      </c>
      <c r="R21" s="1797"/>
      <c r="S21" s="1798"/>
      <c r="T21" s="1420"/>
      <c r="U21" s="1421"/>
      <c r="V21" s="1421"/>
      <c r="W21" s="1421"/>
      <c r="X21" s="1418"/>
      <c r="Y21" s="1800" t="s">
        <v>887</v>
      </c>
      <c r="Z21" s="1801"/>
      <c r="AA21" s="1794" t="s">
        <v>888</v>
      </c>
      <c r="AB21" s="1795"/>
      <c r="AC21" s="1039"/>
      <c r="AD21" s="1039"/>
      <c r="AE21" s="1039"/>
      <c r="AF21" s="1804"/>
      <c r="AG21" s="1796" t="s">
        <v>81</v>
      </c>
      <c r="AH21" s="1797"/>
      <c r="AI21" s="1798"/>
      <c r="AJ21" s="1420"/>
      <c r="AK21" s="1421"/>
      <c r="AL21" s="1421"/>
      <c r="AM21" s="1421"/>
      <c r="AN21" s="1418"/>
      <c r="AO21" s="1800" t="s">
        <v>887</v>
      </c>
      <c r="AP21" s="1801"/>
      <c r="AQ21" s="1794" t="s">
        <v>888</v>
      </c>
      <c r="AR21" s="1795"/>
      <c r="AS21" s="1039"/>
      <c r="AT21" s="1039"/>
      <c r="AU21" s="1039"/>
      <c r="AV21" s="1804"/>
    </row>
    <row r="22" spans="1:48" ht="17.25" customHeight="1" x14ac:dyDescent="0.2">
      <c r="A22" s="1796" t="s">
        <v>889</v>
      </c>
      <c r="B22" s="1797"/>
      <c r="C22" s="1798"/>
      <c r="D22" s="995"/>
      <c r="E22" s="996"/>
      <c r="F22" s="996"/>
      <c r="G22" s="996"/>
      <c r="H22" s="997"/>
      <c r="I22" s="1802"/>
      <c r="J22" s="1803"/>
      <c r="K22" s="1794" t="s">
        <v>890</v>
      </c>
      <c r="L22" s="1795"/>
      <c r="M22" s="996"/>
      <c r="N22" s="996"/>
      <c r="O22" s="996"/>
      <c r="P22" s="1808"/>
      <c r="Q22" s="1796" t="s">
        <v>889</v>
      </c>
      <c r="R22" s="1797"/>
      <c r="S22" s="1798"/>
      <c r="T22" s="995"/>
      <c r="U22" s="996"/>
      <c r="V22" s="996"/>
      <c r="W22" s="996"/>
      <c r="X22" s="997"/>
      <c r="Y22" s="1802"/>
      <c r="Z22" s="1803"/>
      <c r="AA22" s="1794" t="s">
        <v>890</v>
      </c>
      <c r="AB22" s="1795"/>
      <c r="AC22" s="996"/>
      <c r="AD22" s="996"/>
      <c r="AE22" s="996"/>
      <c r="AF22" s="1808"/>
      <c r="AG22" s="1796" t="s">
        <v>889</v>
      </c>
      <c r="AH22" s="1797"/>
      <c r="AI22" s="1798"/>
      <c r="AJ22" s="995"/>
      <c r="AK22" s="996"/>
      <c r="AL22" s="996"/>
      <c r="AM22" s="996"/>
      <c r="AN22" s="997"/>
      <c r="AO22" s="1802"/>
      <c r="AP22" s="1803"/>
      <c r="AQ22" s="1794" t="s">
        <v>890</v>
      </c>
      <c r="AR22" s="1795"/>
      <c r="AS22" s="996"/>
      <c r="AT22" s="996"/>
      <c r="AU22" s="996"/>
      <c r="AV22" s="1808"/>
    </row>
    <row r="23" spans="1:48" ht="17.25" customHeight="1" x14ac:dyDescent="0.2">
      <c r="A23" s="1796" t="s">
        <v>558</v>
      </c>
      <c r="B23" s="1797"/>
      <c r="C23" s="1798"/>
      <c r="D23" s="1420"/>
      <c r="E23" s="1421"/>
      <c r="F23" s="1421"/>
      <c r="G23" s="1421"/>
      <c r="H23" s="1421"/>
      <c r="I23" s="1421"/>
      <c r="J23" s="1421"/>
      <c r="K23" s="1421"/>
      <c r="L23" s="1421"/>
      <c r="M23" s="1421"/>
      <c r="N23" s="1421"/>
      <c r="O23" s="1421"/>
      <c r="P23" s="1422"/>
      <c r="Q23" s="1796" t="s">
        <v>558</v>
      </c>
      <c r="R23" s="1797"/>
      <c r="S23" s="1798"/>
      <c r="T23" s="1420"/>
      <c r="U23" s="1421"/>
      <c r="V23" s="1421"/>
      <c r="W23" s="1421"/>
      <c r="X23" s="1421"/>
      <c r="Y23" s="1421"/>
      <c r="Z23" s="1421"/>
      <c r="AA23" s="1421"/>
      <c r="AB23" s="1421"/>
      <c r="AC23" s="1421"/>
      <c r="AD23" s="1421"/>
      <c r="AE23" s="1421"/>
      <c r="AF23" s="1422"/>
      <c r="AG23" s="1796" t="s">
        <v>558</v>
      </c>
      <c r="AH23" s="1797"/>
      <c r="AI23" s="1798"/>
      <c r="AJ23" s="1420"/>
      <c r="AK23" s="1421"/>
      <c r="AL23" s="1421"/>
      <c r="AM23" s="1421"/>
      <c r="AN23" s="1421"/>
      <c r="AO23" s="1421"/>
      <c r="AP23" s="1421"/>
      <c r="AQ23" s="1421"/>
      <c r="AR23" s="1421"/>
      <c r="AS23" s="1421"/>
      <c r="AT23" s="1421"/>
      <c r="AU23" s="1421"/>
      <c r="AV23" s="1422"/>
    </row>
    <row r="24" spans="1:48" ht="256.5" customHeight="1" x14ac:dyDescent="0.2">
      <c r="A24" s="1805">
        <f>AG19+1</f>
        <v>10</v>
      </c>
      <c r="B24" s="1806"/>
      <c r="C24" s="1806"/>
      <c r="D24" s="1806"/>
      <c r="E24" s="1806"/>
      <c r="F24" s="1806"/>
      <c r="G24" s="1806"/>
      <c r="H24" s="1806"/>
      <c r="I24" s="1806"/>
      <c r="J24" s="1806"/>
      <c r="K24" s="1806"/>
      <c r="L24" s="1806"/>
      <c r="M24" s="1806"/>
      <c r="N24" s="1806"/>
      <c r="O24" s="1806"/>
      <c r="P24" s="1807"/>
      <c r="Q24" s="1805">
        <f>A24+1</f>
        <v>11</v>
      </c>
      <c r="R24" s="1806"/>
      <c r="S24" s="1806"/>
      <c r="T24" s="1806"/>
      <c r="U24" s="1806"/>
      <c r="V24" s="1806"/>
      <c r="W24" s="1806"/>
      <c r="X24" s="1806"/>
      <c r="Y24" s="1806"/>
      <c r="Z24" s="1806"/>
      <c r="AA24" s="1806"/>
      <c r="AB24" s="1806"/>
      <c r="AC24" s="1806"/>
      <c r="AD24" s="1806"/>
      <c r="AE24" s="1806"/>
      <c r="AF24" s="1807"/>
      <c r="AG24" s="1805">
        <f>Q24+1</f>
        <v>12</v>
      </c>
      <c r="AH24" s="1806"/>
      <c r="AI24" s="1806"/>
      <c r="AJ24" s="1806"/>
      <c r="AK24" s="1806"/>
      <c r="AL24" s="1806"/>
      <c r="AM24" s="1806"/>
      <c r="AN24" s="1806"/>
      <c r="AO24" s="1806"/>
      <c r="AP24" s="1806"/>
      <c r="AQ24" s="1806"/>
      <c r="AR24" s="1806"/>
      <c r="AS24" s="1806"/>
      <c r="AT24" s="1806"/>
      <c r="AU24" s="1806"/>
      <c r="AV24" s="1807"/>
    </row>
    <row r="25" spans="1:48" ht="17.25" customHeight="1" x14ac:dyDescent="0.2">
      <c r="A25" s="1809" t="s">
        <v>885</v>
      </c>
      <c r="B25" s="1810"/>
      <c r="C25" s="1811"/>
      <c r="D25" s="1812"/>
      <c r="E25" s="1813"/>
      <c r="F25" s="1813"/>
      <c r="G25" s="1813"/>
      <c r="H25" s="1814"/>
      <c r="I25" s="1815" t="s">
        <v>63</v>
      </c>
      <c r="J25" s="1816"/>
      <c r="K25" s="1817"/>
      <c r="L25" s="1813"/>
      <c r="M25" s="1813"/>
      <c r="N25" s="1813"/>
      <c r="O25" s="1813"/>
      <c r="P25" s="1818"/>
      <c r="Q25" s="1809" t="s">
        <v>885</v>
      </c>
      <c r="R25" s="1810"/>
      <c r="S25" s="1811"/>
      <c r="T25" s="1812"/>
      <c r="U25" s="1813"/>
      <c r="V25" s="1813"/>
      <c r="W25" s="1813"/>
      <c r="X25" s="1814"/>
      <c r="Y25" s="1815" t="s">
        <v>63</v>
      </c>
      <c r="Z25" s="1816"/>
      <c r="AA25" s="1817"/>
      <c r="AB25" s="1813"/>
      <c r="AC25" s="1813"/>
      <c r="AD25" s="1813"/>
      <c r="AE25" s="1813"/>
      <c r="AF25" s="1818"/>
      <c r="AG25" s="1809" t="s">
        <v>885</v>
      </c>
      <c r="AH25" s="1810"/>
      <c r="AI25" s="1811"/>
      <c r="AJ25" s="1812"/>
      <c r="AK25" s="1813"/>
      <c r="AL25" s="1813"/>
      <c r="AM25" s="1813"/>
      <c r="AN25" s="1814"/>
      <c r="AO25" s="1815" t="s">
        <v>63</v>
      </c>
      <c r="AP25" s="1816"/>
      <c r="AQ25" s="1817"/>
      <c r="AR25" s="1813"/>
      <c r="AS25" s="1813"/>
      <c r="AT25" s="1813"/>
      <c r="AU25" s="1813"/>
      <c r="AV25" s="1818"/>
    </row>
    <row r="26" spans="1:48" ht="17.25" customHeight="1" x14ac:dyDescent="0.2">
      <c r="A26" s="1796" t="s">
        <v>81</v>
      </c>
      <c r="B26" s="1797"/>
      <c r="C26" s="1798"/>
      <c r="D26" s="1420"/>
      <c r="E26" s="1421"/>
      <c r="F26" s="1421"/>
      <c r="G26" s="1421"/>
      <c r="H26" s="1418"/>
      <c r="I26" s="1800" t="s">
        <v>887</v>
      </c>
      <c r="J26" s="1801"/>
      <c r="K26" s="1794" t="s">
        <v>888</v>
      </c>
      <c r="L26" s="1795"/>
      <c r="M26" s="1039"/>
      <c r="N26" s="1039"/>
      <c r="O26" s="1039"/>
      <c r="P26" s="1804"/>
      <c r="Q26" s="1796" t="s">
        <v>81</v>
      </c>
      <c r="R26" s="1797"/>
      <c r="S26" s="1798"/>
      <c r="T26" s="1420"/>
      <c r="U26" s="1421"/>
      <c r="V26" s="1421"/>
      <c r="W26" s="1421"/>
      <c r="X26" s="1418"/>
      <c r="Y26" s="1800" t="s">
        <v>887</v>
      </c>
      <c r="Z26" s="1801"/>
      <c r="AA26" s="1794" t="s">
        <v>888</v>
      </c>
      <c r="AB26" s="1795"/>
      <c r="AC26" s="1039"/>
      <c r="AD26" s="1039"/>
      <c r="AE26" s="1039"/>
      <c r="AF26" s="1804"/>
      <c r="AG26" s="1796" t="s">
        <v>81</v>
      </c>
      <c r="AH26" s="1797"/>
      <c r="AI26" s="1798"/>
      <c r="AJ26" s="1420"/>
      <c r="AK26" s="1421"/>
      <c r="AL26" s="1421"/>
      <c r="AM26" s="1421"/>
      <c r="AN26" s="1418"/>
      <c r="AO26" s="1800" t="s">
        <v>887</v>
      </c>
      <c r="AP26" s="1801"/>
      <c r="AQ26" s="1794" t="s">
        <v>888</v>
      </c>
      <c r="AR26" s="1795"/>
      <c r="AS26" s="1039"/>
      <c r="AT26" s="1039"/>
      <c r="AU26" s="1039"/>
      <c r="AV26" s="1804"/>
    </row>
    <row r="27" spans="1:48" ht="17.25" customHeight="1" x14ac:dyDescent="0.2">
      <c r="A27" s="1796" t="s">
        <v>889</v>
      </c>
      <c r="B27" s="1797"/>
      <c r="C27" s="1798"/>
      <c r="D27" s="995"/>
      <c r="E27" s="996"/>
      <c r="F27" s="996"/>
      <c r="G27" s="996"/>
      <c r="H27" s="997"/>
      <c r="I27" s="1802"/>
      <c r="J27" s="1803"/>
      <c r="K27" s="1794" t="s">
        <v>890</v>
      </c>
      <c r="L27" s="1795"/>
      <c r="M27" s="996"/>
      <c r="N27" s="996"/>
      <c r="O27" s="996"/>
      <c r="P27" s="1808"/>
      <c r="Q27" s="1796" t="s">
        <v>889</v>
      </c>
      <c r="R27" s="1797"/>
      <c r="S27" s="1798"/>
      <c r="T27" s="995"/>
      <c r="U27" s="996"/>
      <c r="V27" s="996"/>
      <c r="W27" s="996"/>
      <c r="X27" s="997"/>
      <c r="Y27" s="1802"/>
      <c r="Z27" s="1803"/>
      <c r="AA27" s="1794" t="s">
        <v>890</v>
      </c>
      <c r="AB27" s="1795"/>
      <c r="AC27" s="996"/>
      <c r="AD27" s="996"/>
      <c r="AE27" s="996"/>
      <c r="AF27" s="1808"/>
      <c r="AG27" s="1796" t="s">
        <v>889</v>
      </c>
      <c r="AH27" s="1797"/>
      <c r="AI27" s="1798"/>
      <c r="AJ27" s="995"/>
      <c r="AK27" s="996"/>
      <c r="AL27" s="996"/>
      <c r="AM27" s="996"/>
      <c r="AN27" s="997"/>
      <c r="AO27" s="1802"/>
      <c r="AP27" s="1803"/>
      <c r="AQ27" s="1794" t="s">
        <v>890</v>
      </c>
      <c r="AR27" s="1795"/>
      <c r="AS27" s="996"/>
      <c r="AT27" s="996"/>
      <c r="AU27" s="996"/>
      <c r="AV27" s="1808"/>
    </row>
    <row r="28" spans="1:48" ht="17.25" customHeight="1" x14ac:dyDescent="0.2">
      <c r="A28" s="1796" t="s">
        <v>558</v>
      </c>
      <c r="B28" s="1797"/>
      <c r="C28" s="1798"/>
      <c r="D28" s="1420"/>
      <c r="E28" s="1421"/>
      <c r="F28" s="1421"/>
      <c r="G28" s="1421"/>
      <c r="H28" s="1421"/>
      <c r="I28" s="1421"/>
      <c r="J28" s="1421"/>
      <c r="K28" s="1421"/>
      <c r="L28" s="1421"/>
      <c r="M28" s="1421"/>
      <c r="N28" s="1421"/>
      <c r="O28" s="1421"/>
      <c r="P28" s="1422"/>
      <c r="Q28" s="1796" t="s">
        <v>558</v>
      </c>
      <c r="R28" s="1797"/>
      <c r="S28" s="1798"/>
      <c r="T28" s="1420"/>
      <c r="U28" s="1421"/>
      <c r="V28" s="1421"/>
      <c r="W28" s="1421"/>
      <c r="X28" s="1421"/>
      <c r="Y28" s="1421"/>
      <c r="Z28" s="1421"/>
      <c r="AA28" s="1421"/>
      <c r="AB28" s="1421"/>
      <c r="AC28" s="1421"/>
      <c r="AD28" s="1421"/>
      <c r="AE28" s="1421"/>
      <c r="AF28" s="1422"/>
      <c r="AG28" s="1796" t="s">
        <v>558</v>
      </c>
      <c r="AH28" s="1797"/>
      <c r="AI28" s="1798"/>
      <c r="AJ28" s="1420"/>
      <c r="AK28" s="1421"/>
      <c r="AL28" s="1421"/>
      <c r="AM28" s="1421"/>
      <c r="AN28" s="1421"/>
      <c r="AO28" s="1421"/>
      <c r="AP28" s="1421"/>
      <c r="AQ28" s="1421"/>
      <c r="AR28" s="1421"/>
      <c r="AS28" s="1421"/>
      <c r="AT28" s="1421"/>
      <c r="AU28" s="1421"/>
      <c r="AV28" s="1422"/>
    </row>
    <row r="29" spans="1:48" ht="256.5" customHeight="1" x14ac:dyDescent="0.2">
      <c r="A29" s="1805">
        <f>AG24+1</f>
        <v>13</v>
      </c>
      <c r="B29" s="1806"/>
      <c r="C29" s="1806"/>
      <c r="D29" s="1806"/>
      <c r="E29" s="1806"/>
      <c r="F29" s="1806"/>
      <c r="G29" s="1806"/>
      <c r="H29" s="1806"/>
      <c r="I29" s="1806"/>
      <c r="J29" s="1806"/>
      <c r="K29" s="1806"/>
      <c r="L29" s="1806"/>
      <c r="M29" s="1806"/>
      <c r="N29" s="1806"/>
      <c r="O29" s="1806"/>
      <c r="P29" s="1807"/>
      <c r="Q29" s="1805">
        <f>A29+1</f>
        <v>14</v>
      </c>
      <c r="R29" s="1806"/>
      <c r="S29" s="1806"/>
      <c r="T29" s="1806"/>
      <c r="U29" s="1806"/>
      <c r="V29" s="1806"/>
      <c r="W29" s="1806"/>
      <c r="X29" s="1806"/>
      <c r="Y29" s="1806"/>
      <c r="Z29" s="1806"/>
      <c r="AA29" s="1806"/>
      <c r="AB29" s="1806"/>
      <c r="AC29" s="1806"/>
      <c r="AD29" s="1806"/>
      <c r="AE29" s="1806"/>
      <c r="AF29" s="1807"/>
      <c r="AG29" s="1805">
        <f>Q29+1</f>
        <v>15</v>
      </c>
      <c r="AH29" s="1806"/>
      <c r="AI29" s="1806"/>
      <c r="AJ29" s="1806"/>
      <c r="AK29" s="1806"/>
      <c r="AL29" s="1806"/>
      <c r="AM29" s="1806"/>
      <c r="AN29" s="1806"/>
      <c r="AO29" s="1806"/>
      <c r="AP29" s="1806"/>
      <c r="AQ29" s="1806"/>
      <c r="AR29" s="1806"/>
      <c r="AS29" s="1806"/>
      <c r="AT29" s="1806"/>
      <c r="AU29" s="1806"/>
      <c r="AV29" s="1807"/>
    </row>
    <row r="30" spans="1:48" ht="17.25" customHeight="1" x14ac:dyDescent="0.2">
      <c r="A30" s="1809" t="s">
        <v>885</v>
      </c>
      <c r="B30" s="1810"/>
      <c r="C30" s="1811"/>
      <c r="D30" s="1812"/>
      <c r="E30" s="1813"/>
      <c r="F30" s="1813"/>
      <c r="G30" s="1813"/>
      <c r="H30" s="1814"/>
      <c r="I30" s="1815" t="s">
        <v>63</v>
      </c>
      <c r="J30" s="1816"/>
      <c r="K30" s="1817"/>
      <c r="L30" s="1813"/>
      <c r="M30" s="1813"/>
      <c r="N30" s="1813"/>
      <c r="O30" s="1813"/>
      <c r="P30" s="1818"/>
      <c r="Q30" s="1809" t="s">
        <v>885</v>
      </c>
      <c r="R30" s="1810"/>
      <c r="S30" s="1811"/>
      <c r="T30" s="1812"/>
      <c r="U30" s="1813"/>
      <c r="V30" s="1813"/>
      <c r="W30" s="1813"/>
      <c r="X30" s="1814"/>
      <c r="Y30" s="1815" t="s">
        <v>63</v>
      </c>
      <c r="Z30" s="1816"/>
      <c r="AA30" s="1817"/>
      <c r="AB30" s="1813"/>
      <c r="AC30" s="1813"/>
      <c r="AD30" s="1813"/>
      <c r="AE30" s="1813"/>
      <c r="AF30" s="1818"/>
      <c r="AG30" s="1809" t="s">
        <v>885</v>
      </c>
      <c r="AH30" s="1810"/>
      <c r="AI30" s="1811"/>
      <c r="AJ30" s="1812"/>
      <c r="AK30" s="1813"/>
      <c r="AL30" s="1813"/>
      <c r="AM30" s="1813"/>
      <c r="AN30" s="1814"/>
      <c r="AO30" s="1815" t="s">
        <v>63</v>
      </c>
      <c r="AP30" s="1816"/>
      <c r="AQ30" s="1817"/>
      <c r="AR30" s="1813"/>
      <c r="AS30" s="1813"/>
      <c r="AT30" s="1813"/>
      <c r="AU30" s="1813"/>
      <c r="AV30" s="1818"/>
    </row>
    <row r="31" spans="1:48" ht="17.25" customHeight="1" x14ac:dyDescent="0.2">
      <c r="A31" s="1796" t="s">
        <v>81</v>
      </c>
      <c r="B31" s="1797"/>
      <c r="C31" s="1798"/>
      <c r="D31" s="1420"/>
      <c r="E31" s="1421"/>
      <c r="F31" s="1421"/>
      <c r="G31" s="1421"/>
      <c r="H31" s="1418"/>
      <c r="I31" s="1800" t="s">
        <v>887</v>
      </c>
      <c r="J31" s="1801"/>
      <c r="K31" s="1794" t="s">
        <v>888</v>
      </c>
      <c r="L31" s="1795"/>
      <c r="M31" s="1039"/>
      <c r="N31" s="1039"/>
      <c r="O31" s="1039"/>
      <c r="P31" s="1804"/>
      <c r="Q31" s="1796" t="s">
        <v>81</v>
      </c>
      <c r="R31" s="1797"/>
      <c r="S31" s="1798"/>
      <c r="T31" s="1420"/>
      <c r="U31" s="1421"/>
      <c r="V31" s="1421"/>
      <c r="W31" s="1421"/>
      <c r="X31" s="1418"/>
      <c r="Y31" s="1800" t="s">
        <v>887</v>
      </c>
      <c r="Z31" s="1801"/>
      <c r="AA31" s="1794" t="s">
        <v>888</v>
      </c>
      <c r="AB31" s="1795"/>
      <c r="AC31" s="1039"/>
      <c r="AD31" s="1039"/>
      <c r="AE31" s="1039"/>
      <c r="AF31" s="1804"/>
      <c r="AG31" s="1796" t="s">
        <v>81</v>
      </c>
      <c r="AH31" s="1797"/>
      <c r="AI31" s="1798"/>
      <c r="AJ31" s="1420"/>
      <c r="AK31" s="1421"/>
      <c r="AL31" s="1421"/>
      <c r="AM31" s="1421"/>
      <c r="AN31" s="1418"/>
      <c r="AO31" s="1800" t="s">
        <v>887</v>
      </c>
      <c r="AP31" s="1801"/>
      <c r="AQ31" s="1794" t="s">
        <v>888</v>
      </c>
      <c r="AR31" s="1795"/>
      <c r="AS31" s="1039"/>
      <c r="AT31" s="1039"/>
      <c r="AU31" s="1039"/>
      <c r="AV31" s="1804"/>
    </row>
    <row r="32" spans="1:48" ht="17.25" customHeight="1" x14ac:dyDescent="0.2">
      <c r="A32" s="1796" t="s">
        <v>889</v>
      </c>
      <c r="B32" s="1797"/>
      <c r="C32" s="1798"/>
      <c r="D32" s="995"/>
      <c r="E32" s="996"/>
      <c r="F32" s="996"/>
      <c r="G32" s="996"/>
      <c r="H32" s="997"/>
      <c r="I32" s="1802"/>
      <c r="J32" s="1803"/>
      <c r="K32" s="1794" t="s">
        <v>890</v>
      </c>
      <c r="L32" s="1795"/>
      <c r="M32" s="996"/>
      <c r="N32" s="996"/>
      <c r="O32" s="996"/>
      <c r="P32" s="1808"/>
      <c r="Q32" s="1796" t="s">
        <v>889</v>
      </c>
      <c r="R32" s="1797"/>
      <c r="S32" s="1798"/>
      <c r="T32" s="995"/>
      <c r="U32" s="996"/>
      <c r="V32" s="996"/>
      <c r="W32" s="996"/>
      <c r="X32" s="997"/>
      <c r="Y32" s="1802"/>
      <c r="Z32" s="1803"/>
      <c r="AA32" s="1794" t="s">
        <v>890</v>
      </c>
      <c r="AB32" s="1795"/>
      <c r="AC32" s="996"/>
      <c r="AD32" s="996"/>
      <c r="AE32" s="996"/>
      <c r="AF32" s="1808"/>
      <c r="AG32" s="1796" t="s">
        <v>889</v>
      </c>
      <c r="AH32" s="1797"/>
      <c r="AI32" s="1798"/>
      <c r="AJ32" s="995"/>
      <c r="AK32" s="996"/>
      <c r="AL32" s="996"/>
      <c r="AM32" s="996"/>
      <c r="AN32" s="997"/>
      <c r="AO32" s="1802"/>
      <c r="AP32" s="1803"/>
      <c r="AQ32" s="1794" t="s">
        <v>890</v>
      </c>
      <c r="AR32" s="1795"/>
      <c r="AS32" s="996"/>
      <c r="AT32" s="996"/>
      <c r="AU32" s="996"/>
      <c r="AV32" s="1808"/>
    </row>
    <row r="33" spans="1:48" ht="17.25" customHeight="1" x14ac:dyDescent="0.2">
      <c r="A33" s="1796" t="s">
        <v>558</v>
      </c>
      <c r="B33" s="1797"/>
      <c r="C33" s="1798"/>
      <c r="D33" s="1420"/>
      <c r="E33" s="1421"/>
      <c r="F33" s="1421"/>
      <c r="G33" s="1421"/>
      <c r="H33" s="1421"/>
      <c r="I33" s="1421"/>
      <c r="J33" s="1421"/>
      <c r="K33" s="1421"/>
      <c r="L33" s="1421"/>
      <c r="M33" s="1421"/>
      <c r="N33" s="1421"/>
      <c r="O33" s="1421"/>
      <c r="P33" s="1422"/>
      <c r="Q33" s="1796" t="s">
        <v>558</v>
      </c>
      <c r="R33" s="1797"/>
      <c r="S33" s="1798"/>
      <c r="T33" s="1420"/>
      <c r="U33" s="1421"/>
      <c r="V33" s="1421"/>
      <c r="W33" s="1421"/>
      <c r="X33" s="1421"/>
      <c r="Y33" s="1421"/>
      <c r="Z33" s="1421"/>
      <c r="AA33" s="1421"/>
      <c r="AB33" s="1421"/>
      <c r="AC33" s="1421"/>
      <c r="AD33" s="1421"/>
      <c r="AE33" s="1421"/>
      <c r="AF33" s="1422"/>
      <c r="AG33" s="1796" t="s">
        <v>558</v>
      </c>
      <c r="AH33" s="1797"/>
      <c r="AI33" s="1798"/>
      <c r="AJ33" s="1420"/>
      <c r="AK33" s="1421"/>
      <c r="AL33" s="1421"/>
      <c r="AM33" s="1421"/>
      <c r="AN33" s="1421"/>
      <c r="AO33" s="1421"/>
      <c r="AP33" s="1421"/>
      <c r="AQ33" s="1421"/>
      <c r="AR33" s="1421"/>
      <c r="AS33" s="1421"/>
      <c r="AT33" s="1421"/>
      <c r="AU33" s="1421"/>
      <c r="AV33" s="1422"/>
    </row>
    <row r="34" spans="1:48" ht="256.5" customHeight="1" x14ac:dyDescent="0.2">
      <c r="A34" s="1805">
        <f>AG29+1</f>
        <v>16</v>
      </c>
      <c r="B34" s="1806"/>
      <c r="C34" s="1806"/>
      <c r="D34" s="1806"/>
      <c r="E34" s="1806"/>
      <c r="F34" s="1806"/>
      <c r="G34" s="1806"/>
      <c r="H34" s="1806"/>
      <c r="I34" s="1806"/>
      <c r="J34" s="1806"/>
      <c r="K34" s="1806"/>
      <c r="L34" s="1806"/>
      <c r="M34" s="1806"/>
      <c r="N34" s="1806"/>
      <c r="O34" s="1806"/>
      <c r="P34" s="1807"/>
      <c r="Q34" s="1805">
        <f>A34+1</f>
        <v>17</v>
      </c>
      <c r="R34" s="1806"/>
      <c r="S34" s="1806"/>
      <c r="T34" s="1806"/>
      <c r="U34" s="1806"/>
      <c r="V34" s="1806"/>
      <c r="W34" s="1806"/>
      <c r="X34" s="1806"/>
      <c r="Y34" s="1806"/>
      <c r="Z34" s="1806"/>
      <c r="AA34" s="1806"/>
      <c r="AB34" s="1806"/>
      <c r="AC34" s="1806"/>
      <c r="AD34" s="1806"/>
      <c r="AE34" s="1806"/>
      <c r="AF34" s="1807"/>
      <c r="AG34" s="1805">
        <f>Q34+1</f>
        <v>18</v>
      </c>
      <c r="AH34" s="1806"/>
      <c r="AI34" s="1806"/>
      <c r="AJ34" s="1806"/>
      <c r="AK34" s="1806"/>
      <c r="AL34" s="1806"/>
      <c r="AM34" s="1806"/>
      <c r="AN34" s="1806"/>
      <c r="AO34" s="1806"/>
      <c r="AP34" s="1806"/>
      <c r="AQ34" s="1806"/>
      <c r="AR34" s="1806"/>
      <c r="AS34" s="1806"/>
      <c r="AT34" s="1806"/>
      <c r="AU34" s="1806"/>
      <c r="AV34" s="1807"/>
    </row>
    <row r="35" spans="1:48" ht="17.25" customHeight="1" x14ac:dyDescent="0.2">
      <c r="A35" s="1809" t="s">
        <v>885</v>
      </c>
      <c r="B35" s="1810"/>
      <c r="C35" s="1811"/>
      <c r="D35" s="1812"/>
      <c r="E35" s="1813"/>
      <c r="F35" s="1813"/>
      <c r="G35" s="1813"/>
      <c r="H35" s="1814"/>
      <c r="I35" s="1815" t="s">
        <v>63</v>
      </c>
      <c r="J35" s="1816"/>
      <c r="K35" s="1817"/>
      <c r="L35" s="1813"/>
      <c r="M35" s="1813"/>
      <c r="N35" s="1813"/>
      <c r="O35" s="1813"/>
      <c r="P35" s="1818"/>
      <c r="Q35" s="1809" t="s">
        <v>885</v>
      </c>
      <c r="R35" s="1810"/>
      <c r="S35" s="1811"/>
      <c r="T35" s="1812"/>
      <c r="U35" s="1813"/>
      <c r="V35" s="1813"/>
      <c r="W35" s="1813"/>
      <c r="X35" s="1814"/>
      <c r="Y35" s="1815" t="s">
        <v>63</v>
      </c>
      <c r="Z35" s="1816"/>
      <c r="AA35" s="1817"/>
      <c r="AB35" s="1813"/>
      <c r="AC35" s="1813"/>
      <c r="AD35" s="1813"/>
      <c r="AE35" s="1813"/>
      <c r="AF35" s="1818"/>
      <c r="AG35" s="1809" t="s">
        <v>885</v>
      </c>
      <c r="AH35" s="1810"/>
      <c r="AI35" s="1811"/>
      <c r="AJ35" s="1812"/>
      <c r="AK35" s="1813"/>
      <c r="AL35" s="1813"/>
      <c r="AM35" s="1813"/>
      <c r="AN35" s="1814"/>
      <c r="AO35" s="1815" t="s">
        <v>63</v>
      </c>
      <c r="AP35" s="1816"/>
      <c r="AQ35" s="1817"/>
      <c r="AR35" s="1813"/>
      <c r="AS35" s="1813"/>
      <c r="AT35" s="1813"/>
      <c r="AU35" s="1813"/>
      <c r="AV35" s="1818"/>
    </row>
    <row r="36" spans="1:48" ht="17.25" customHeight="1" x14ac:dyDescent="0.2">
      <c r="A36" s="1796" t="s">
        <v>81</v>
      </c>
      <c r="B36" s="1797"/>
      <c r="C36" s="1798"/>
      <c r="D36" s="1420"/>
      <c r="E36" s="1421"/>
      <c r="F36" s="1421"/>
      <c r="G36" s="1421"/>
      <c r="H36" s="1418"/>
      <c r="I36" s="1800" t="s">
        <v>887</v>
      </c>
      <c r="J36" s="1801"/>
      <c r="K36" s="1794" t="s">
        <v>888</v>
      </c>
      <c r="L36" s="1795"/>
      <c r="M36" s="1039"/>
      <c r="N36" s="1039"/>
      <c r="O36" s="1039"/>
      <c r="P36" s="1804"/>
      <c r="Q36" s="1796" t="s">
        <v>81</v>
      </c>
      <c r="R36" s="1797"/>
      <c r="S36" s="1798"/>
      <c r="T36" s="1420"/>
      <c r="U36" s="1421"/>
      <c r="V36" s="1421"/>
      <c r="W36" s="1421"/>
      <c r="X36" s="1418"/>
      <c r="Y36" s="1800" t="s">
        <v>887</v>
      </c>
      <c r="Z36" s="1801"/>
      <c r="AA36" s="1794" t="s">
        <v>888</v>
      </c>
      <c r="AB36" s="1795"/>
      <c r="AC36" s="1039"/>
      <c r="AD36" s="1039"/>
      <c r="AE36" s="1039"/>
      <c r="AF36" s="1804"/>
      <c r="AG36" s="1796" t="s">
        <v>81</v>
      </c>
      <c r="AH36" s="1797"/>
      <c r="AI36" s="1798"/>
      <c r="AJ36" s="1420"/>
      <c r="AK36" s="1421"/>
      <c r="AL36" s="1421"/>
      <c r="AM36" s="1421"/>
      <c r="AN36" s="1418"/>
      <c r="AO36" s="1800" t="s">
        <v>887</v>
      </c>
      <c r="AP36" s="1801"/>
      <c r="AQ36" s="1794" t="s">
        <v>888</v>
      </c>
      <c r="AR36" s="1795"/>
      <c r="AS36" s="1039"/>
      <c r="AT36" s="1039"/>
      <c r="AU36" s="1039"/>
      <c r="AV36" s="1804"/>
    </row>
    <row r="37" spans="1:48" ht="17.25" customHeight="1" x14ac:dyDescent="0.2">
      <c r="A37" s="1796" t="s">
        <v>889</v>
      </c>
      <c r="B37" s="1797"/>
      <c r="C37" s="1798"/>
      <c r="D37" s="995"/>
      <c r="E37" s="996"/>
      <c r="F37" s="996"/>
      <c r="G37" s="996"/>
      <c r="H37" s="997"/>
      <c r="I37" s="1802"/>
      <c r="J37" s="1803"/>
      <c r="K37" s="1794" t="s">
        <v>890</v>
      </c>
      <c r="L37" s="1795"/>
      <c r="M37" s="996"/>
      <c r="N37" s="996"/>
      <c r="O37" s="996"/>
      <c r="P37" s="1808"/>
      <c r="Q37" s="1796" t="s">
        <v>889</v>
      </c>
      <c r="R37" s="1797"/>
      <c r="S37" s="1798"/>
      <c r="T37" s="995"/>
      <c r="U37" s="996"/>
      <c r="V37" s="996"/>
      <c r="W37" s="996"/>
      <c r="X37" s="997"/>
      <c r="Y37" s="1802"/>
      <c r="Z37" s="1803"/>
      <c r="AA37" s="1794" t="s">
        <v>890</v>
      </c>
      <c r="AB37" s="1795"/>
      <c r="AC37" s="996"/>
      <c r="AD37" s="996"/>
      <c r="AE37" s="996"/>
      <c r="AF37" s="1808"/>
      <c r="AG37" s="1796" t="s">
        <v>889</v>
      </c>
      <c r="AH37" s="1797"/>
      <c r="AI37" s="1798"/>
      <c r="AJ37" s="995"/>
      <c r="AK37" s="996"/>
      <c r="AL37" s="996"/>
      <c r="AM37" s="996"/>
      <c r="AN37" s="997"/>
      <c r="AO37" s="1802"/>
      <c r="AP37" s="1803"/>
      <c r="AQ37" s="1794" t="s">
        <v>890</v>
      </c>
      <c r="AR37" s="1795"/>
      <c r="AS37" s="996"/>
      <c r="AT37" s="996"/>
      <c r="AU37" s="996"/>
      <c r="AV37" s="1808"/>
    </row>
    <row r="38" spans="1:48" ht="17.25" customHeight="1" x14ac:dyDescent="0.2">
      <c r="A38" s="1796" t="s">
        <v>558</v>
      </c>
      <c r="B38" s="1797"/>
      <c r="C38" s="1798"/>
      <c r="D38" s="1420"/>
      <c r="E38" s="1421"/>
      <c r="F38" s="1421"/>
      <c r="G38" s="1421"/>
      <c r="H38" s="1421"/>
      <c r="I38" s="1421"/>
      <c r="J38" s="1421"/>
      <c r="K38" s="1421"/>
      <c r="L38" s="1421"/>
      <c r="M38" s="1421"/>
      <c r="N38" s="1421"/>
      <c r="O38" s="1421"/>
      <c r="P38" s="1422"/>
      <c r="Q38" s="1796" t="s">
        <v>558</v>
      </c>
      <c r="R38" s="1797"/>
      <c r="S38" s="1798"/>
      <c r="T38" s="1420"/>
      <c r="U38" s="1421"/>
      <c r="V38" s="1421"/>
      <c r="W38" s="1421"/>
      <c r="X38" s="1421"/>
      <c r="Y38" s="1421"/>
      <c r="Z38" s="1421"/>
      <c r="AA38" s="1421"/>
      <c r="AB38" s="1421"/>
      <c r="AC38" s="1421"/>
      <c r="AD38" s="1421"/>
      <c r="AE38" s="1421"/>
      <c r="AF38" s="1422"/>
      <c r="AG38" s="1796" t="s">
        <v>558</v>
      </c>
      <c r="AH38" s="1797"/>
      <c r="AI38" s="1798"/>
      <c r="AJ38" s="1420"/>
      <c r="AK38" s="1421"/>
      <c r="AL38" s="1421"/>
      <c r="AM38" s="1421"/>
      <c r="AN38" s="1421"/>
      <c r="AO38" s="1421"/>
      <c r="AP38" s="1421"/>
      <c r="AQ38" s="1421"/>
      <c r="AR38" s="1421"/>
      <c r="AS38" s="1421"/>
      <c r="AT38" s="1421"/>
      <c r="AU38" s="1421"/>
      <c r="AV38" s="1422"/>
    </row>
    <row r="39" spans="1:48" ht="256.5" customHeight="1" x14ac:dyDescent="0.2">
      <c r="A39" s="1805">
        <f>AG34+1</f>
        <v>19</v>
      </c>
      <c r="B39" s="1806"/>
      <c r="C39" s="1806"/>
      <c r="D39" s="1806"/>
      <c r="E39" s="1806"/>
      <c r="F39" s="1806"/>
      <c r="G39" s="1806"/>
      <c r="H39" s="1806"/>
      <c r="I39" s="1806"/>
      <c r="J39" s="1806"/>
      <c r="K39" s="1806"/>
      <c r="L39" s="1806"/>
      <c r="M39" s="1806"/>
      <c r="N39" s="1806"/>
      <c r="O39" s="1806"/>
      <c r="P39" s="1807"/>
      <c r="Q39" s="1805">
        <f>A39+1</f>
        <v>20</v>
      </c>
      <c r="R39" s="1806"/>
      <c r="S39" s="1806"/>
      <c r="T39" s="1806"/>
      <c r="U39" s="1806"/>
      <c r="V39" s="1806"/>
      <c r="W39" s="1806"/>
      <c r="X39" s="1806"/>
      <c r="Y39" s="1806"/>
      <c r="Z39" s="1806"/>
      <c r="AA39" s="1806"/>
      <c r="AB39" s="1806"/>
      <c r="AC39" s="1806"/>
      <c r="AD39" s="1806"/>
      <c r="AE39" s="1806"/>
      <c r="AF39" s="1807"/>
      <c r="AG39" s="1805">
        <f>Q39+1</f>
        <v>21</v>
      </c>
      <c r="AH39" s="1806"/>
      <c r="AI39" s="1806"/>
      <c r="AJ39" s="1806"/>
      <c r="AK39" s="1806"/>
      <c r="AL39" s="1806"/>
      <c r="AM39" s="1806"/>
      <c r="AN39" s="1806"/>
      <c r="AO39" s="1806"/>
      <c r="AP39" s="1806"/>
      <c r="AQ39" s="1806"/>
      <c r="AR39" s="1806"/>
      <c r="AS39" s="1806"/>
      <c r="AT39" s="1806"/>
      <c r="AU39" s="1806"/>
      <c r="AV39" s="1807"/>
    </row>
    <row r="40" spans="1:48" ht="17.25" customHeight="1" x14ac:dyDescent="0.2">
      <c r="A40" s="1809" t="s">
        <v>885</v>
      </c>
      <c r="B40" s="1810"/>
      <c r="C40" s="1811"/>
      <c r="D40" s="1812"/>
      <c r="E40" s="1813"/>
      <c r="F40" s="1813"/>
      <c r="G40" s="1813"/>
      <c r="H40" s="1814"/>
      <c r="I40" s="1815" t="s">
        <v>63</v>
      </c>
      <c r="J40" s="1816"/>
      <c r="K40" s="1817"/>
      <c r="L40" s="1813"/>
      <c r="M40" s="1813"/>
      <c r="N40" s="1813"/>
      <c r="O40" s="1813"/>
      <c r="P40" s="1818"/>
      <c r="Q40" s="1809" t="s">
        <v>885</v>
      </c>
      <c r="R40" s="1810"/>
      <c r="S40" s="1811"/>
      <c r="T40" s="1812"/>
      <c r="U40" s="1813"/>
      <c r="V40" s="1813"/>
      <c r="W40" s="1813"/>
      <c r="X40" s="1814"/>
      <c r="Y40" s="1815" t="s">
        <v>63</v>
      </c>
      <c r="Z40" s="1816"/>
      <c r="AA40" s="1817"/>
      <c r="AB40" s="1813"/>
      <c r="AC40" s="1813"/>
      <c r="AD40" s="1813"/>
      <c r="AE40" s="1813"/>
      <c r="AF40" s="1818"/>
      <c r="AG40" s="1809" t="s">
        <v>885</v>
      </c>
      <c r="AH40" s="1810"/>
      <c r="AI40" s="1811"/>
      <c r="AJ40" s="1812"/>
      <c r="AK40" s="1813"/>
      <c r="AL40" s="1813"/>
      <c r="AM40" s="1813"/>
      <c r="AN40" s="1814"/>
      <c r="AO40" s="1815" t="s">
        <v>63</v>
      </c>
      <c r="AP40" s="1816"/>
      <c r="AQ40" s="1817"/>
      <c r="AR40" s="1813"/>
      <c r="AS40" s="1813"/>
      <c r="AT40" s="1813"/>
      <c r="AU40" s="1813"/>
      <c r="AV40" s="1818"/>
    </row>
    <row r="41" spans="1:48" ht="17.25" customHeight="1" x14ac:dyDescent="0.2">
      <c r="A41" s="1796" t="s">
        <v>81</v>
      </c>
      <c r="B41" s="1797"/>
      <c r="C41" s="1798"/>
      <c r="D41" s="1420"/>
      <c r="E41" s="1421"/>
      <c r="F41" s="1421"/>
      <c r="G41" s="1421"/>
      <c r="H41" s="1418"/>
      <c r="I41" s="1800" t="s">
        <v>887</v>
      </c>
      <c r="J41" s="1801"/>
      <c r="K41" s="1794" t="s">
        <v>888</v>
      </c>
      <c r="L41" s="1795"/>
      <c r="M41" s="1039"/>
      <c r="N41" s="1039"/>
      <c r="O41" s="1039"/>
      <c r="P41" s="1804"/>
      <c r="Q41" s="1796" t="s">
        <v>81</v>
      </c>
      <c r="R41" s="1797"/>
      <c r="S41" s="1798"/>
      <c r="T41" s="1420"/>
      <c r="U41" s="1421"/>
      <c r="V41" s="1421"/>
      <c r="W41" s="1421"/>
      <c r="X41" s="1418"/>
      <c r="Y41" s="1800" t="s">
        <v>887</v>
      </c>
      <c r="Z41" s="1801"/>
      <c r="AA41" s="1794" t="s">
        <v>888</v>
      </c>
      <c r="AB41" s="1795"/>
      <c r="AC41" s="1039"/>
      <c r="AD41" s="1039"/>
      <c r="AE41" s="1039"/>
      <c r="AF41" s="1804"/>
      <c r="AG41" s="1796" t="s">
        <v>81</v>
      </c>
      <c r="AH41" s="1797"/>
      <c r="AI41" s="1798"/>
      <c r="AJ41" s="1420"/>
      <c r="AK41" s="1421"/>
      <c r="AL41" s="1421"/>
      <c r="AM41" s="1421"/>
      <c r="AN41" s="1418"/>
      <c r="AO41" s="1800" t="s">
        <v>887</v>
      </c>
      <c r="AP41" s="1801"/>
      <c r="AQ41" s="1794" t="s">
        <v>888</v>
      </c>
      <c r="AR41" s="1795"/>
      <c r="AS41" s="1039"/>
      <c r="AT41" s="1039"/>
      <c r="AU41" s="1039"/>
      <c r="AV41" s="1804"/>
    </row>
    <row r="42" spans="1:48" ht="17.25" customHeight="1" x14ac:dyDescent="0.2">
      <c r="A42" s="1796" t="s">
        <v>889</v>
      </c>
      <c r="B42" s="1797"/>
      <c r="C42" s="1798"/>
      <c r="D42" s="995"/>
      <c r="E42" s="996"/>
      <c r="F42" s="996"/>
      <c r="G42" s="996"/>
      <c r="H42" s="997"/>
      <c r="I42" s="1802"/>
      <c r="J42" s="1803"/>
      <c r="K42" s="1794" t="s">
        <v>890</v>
      </c>
      <c r="L42" s="1795"/>
      <c r="M42" s="996"/>
      <c r="N42" s="996"/>
      <c r="O42" s="996"/>
      <c r="P42" s="1808"/>
      <c r="Q42" s="1796" t="s">
        <v>889</v>
      </c>
      <c r="R42" s="1797"/>
      <c r="S42" s="1798"/>
      <c r="T42" s="995"/>
      <c r="U42" s="996"/>
      <c r="V42" s="996"/>
      <c r="W42" s="996"/>
      <c r="X42" s="997"/>
      <c r="Y42" s="1802"/>
      <c r="Z42" s="1803"/>
      <c r="AA42" s="1794" t="s">
        <v>890</v>
      </c>
      <c r="AB42" s="1795"/>
      <c r="AC42" s="996"/>
      <c r="AD42" s="996"/>
      <c r="AE42" s="996"/>
      <c r="AF42" s="1808"/>
      <c r="AG42" s="1796" t="s">
        <v>889</v>
      </c>
      <c r="AH42" s="1797"/>
      <c r="AI42" s="1798"/>
      <c r="AJ42" s="995"/>
      <c r="AK42" s="996"/>
      <c r="AL42" s="996"/>
      <c r="AM42" s="996"/>
      <c r="AN42" s="997"/>
      <c r="AO42" s="1802"/>
      <c r="AP42" s="1803"/>
      <c r="AQ42" s="1794" t="s">
        <v>890</v>
      </c>
      <c r="AR42" s="1795"/>
      <c r="AS42" s="996"/>
      <c r="AT42" s="996"/>
      <c r="AU42" s="996"/>
      <c r="AV42" s="1808"/>
    </row>
    <row r="43" spans="1:48" ht="17.25" customHeight="1" x14ac:dyDescent="0.2">
      <c r="A43" s="1796" t="s">
        <v>558</v>
      </c>
      <c r="B43" s="1797"/>
      <c r="C43" s="1798"/>
      <c r="D43" s="1420"/>
      <c r="E43" s="1421"/>
      <c r="F43" s="1421"/>
      <c r="G43" s="1421"/>
      <c r="H43" s="1421"/>
      <c r="I43" s="1421"/>
      <c r="J43" s="1421"/>
      <c r="K43" s="1421"/>
      <c r="L43" s="1421"/>
      <c r="M43" s="1421"/>
      <c r="N43" s="1421"/>
      <c r="O43" s="1421"/>
      <c r="P43" s="1422"/>
      <c r="Q43" s="1796" t="s">
        <v>558</v>
      </c>
      <c r="R43" s="1797"/>
      <c r="S43" s="1798"/>
      <c r="T43" s="1420"/>
      <c r="U43" s="1421"/>
      <c r="V43" s="1421"/>
      <c r="W43" s="1421"/>
      <c r="X43" s="1421"/>
      <c r="Y43" s="1421"/>
      <c r="Z43" s="1421"/>
      <c r="AA43" s="1421"/>
      <c r="AB43" s="1421"/>
      <c r="AC43" s="1421"/>
      <c r="AD43" s="1421"/>
      <c r="AE43" s="1421"/>
      <c r="AF43" s="1422"/>
      <c r="AG43" s="1796" t="s">
        <v>558</v>
      </c>
      <c r="AH43" s="1797"/>
      <c r="AI43" s="1798"/>
      <c r="AJ43" s="1420"/>
      <c r="AK43" s="1421"/>
      <c r="AL43" s="1421"/>
      <c r="AM43" s="1421"/>
      <c r="AN43" s="1421"/>
      <c r="AO43" s="1421"/>
      <c r="AP43" s="1421"/>
      <c r="AQ43" s="1421"/>
      <c r="AR43" s="1421"/>
      <c r="AS43" s="1421"/>
      <c r="AT43" s="1421"/>
      <c r="AU43" s="1421"/>
      <c r="AV43" s="1422"/>
    </row>
    <row r="44" spans="1:48" ht="256.5" customHeight="1" x14ac:dyDescent="0.2">
      <c r="A44" s="1805">
        <f>AG39+1</f>
        <v>22</v>
      </c>
      <c r="B44" s="1806"/>
      <c r="C44" s="1806"/>
      <c r="D44" s="1806"/>
      <c r="E44" s="1806"/>
      <c r="F44" s="1806"/>
      <c r="G44" s="1806"/>
      <c r="H44" s="1806"/>
      <c r="I44" s="1806"/>
      <c r="J44" s="1806"/>
      <c r="K44" s="1806"/>
      <c r="L44" s="1806"/>
      <c r="M44" s="1806"/>
      <c r="N44" s="1806"/>
      <c r="O44" s="1806"/>
      <c r="P44" s="1807"/>
      <c r="Q44" s="1805">
        <f>A44+1</f>
        <v>23</v>
      </c>
      <c r="R44" s="1806"/>
      <c r="S44" s="1806"/>
      <c r="T44" s="1806"/>
      <c r="U44" s="1806"/>
      <c r="V44" s="1806"/>
      <c r="W44" s="1806"/>
      <c r="X44" s="1806"/>
      <c r="Y44" s="1806"/>
      <c r="Z44" s="1806"/>
      <c r="AA44" s="1806"/>
      <c r="AB44" s="1806"/>
      <c r="AC44" s="1806"/>
      <c r="AD44" s="1806"/>
      <c r="AE44" s="1806"/>
      <c r="AF44" s="1807"/>
      <c r="AG44" s="1805">
        <f>Q44+1</f>
        <v>24</v>
      </c>
      <c r="AH44" s="1806"/>
      <c r="AI44" s="1806"/>
      <c r="AJ44" s="1806"/>
      <c r="AK44" s="1806"/>
      <c r="AL44" s="1806"/>
      <c r="AM44" s="1806"/>
      <c r="AN44" s="1806"/>
      <c r="AO44" s="1806"/>
      <c r="AP44" s="1806"/>
      <c r="AQ44" s="1806"/>
      <c r="AR44" s="1806"/>
      <c r="AS44" s="1806"/>
      <c r="AT44" s="1806"/>
      <c r="AU44" s="1806"/>
      <c r="AV44" s="1807"/>
    </row>
    <row r="45" spans="1:48" ht="17.25" customHeight="1" x14ac:dyDescent="0.2">
      <c r="A45" s="1809" t="s">
        <v>885</v>
      </c>
      <c r="B45" s="1810"/>
      <c r="C45" s="1811"/>
      <c r="D45" s="1812"/>
      <c r="E45" s="1813"/>
      <c r="F45" s="1813"/>
      <c r="G45" s="1813"/>
      <c r="H45" s="1814"/>
      <c r="I45" s="1815" t="s">
        <v>63</v>
      </c>
      <c r="J45" s="1816"/>
      <c r="K45" s="1817"/>
      <c r="L45" s="1813"/>
      <c r="M45" s="1813"/>
      <c r="N45" s="1813"/>
      <c r="O45" s="1813"/>
      <c r="P45" s="1818"/>
      <c r="Q45" s="1809" t="s">
        <v>885</v>
      </c>
      <c r="R45" s="1810"/>
      <c r="S45" s="1811"/>
      <c r="T45" s="1812"/>
      <c r="U45" s="1813"/>
      <c r="V45" s="1813"/>
      <c r="W45" s="1813"/>
      <c r="X45" s="1814"/>
      <c r="Y45" s="1815" t="s">
        <v>63</v>
      </c>
      <c r="Z45" s="1816"/>
      <c r="AA45" s="1817"/>
      <c r="AB45" s="1813"/>
      <c r="AC45" s="1813"/>
      <c r="AD45" s="1813"/>
      <c r="AE45" s="1813"/>
      <c r="AF45" s="1818"/>
      <c r="AG45" s="1809" t="s">
        <v>885</v>
      </c>
      <c r="AH45" s="1810"/>
      <c r="AI45" s="1811"/>
      <c r="AJ45" s="1812"/>
      <c r="AK45" s="1813"/>
      <c r="AL45" s="1813"/>
      <c r="AM45" s="1813"/>
      <c r="AN45" s="1814"/>
      <c r="AO45" s="1815" t="s">
        <v>63</v>
      </c>
      <c r="AP45" s="1816"/>
      <c r="AQ45" s="1817"/>
      <c r="AR45" s="1813"/>
      <c r="AS45" s="1813"/>
      <c r="AT45" s="1813"/>
      <c r="AU45" s="1813"/>
      <c r="AV45" s="1818"/>
    </row>
    <row r="46" spans="1:48" ht="17.25" customHeight="1" x14ac:dyDescent="0.2">
      <c r="A46" s="1796" t="s">
        <v>81</v>
      </c>
      <c r="B46" s="1797"/>
      <c r="C46" s="1798"/>
      <c r="D46" s="1420"/>
      <c r="E46" s="1421"/>
      <c r="F46" s="1421"/>
      <c r="G46" s="1421"/>
      <c r="H46" s="1418"/>
      <c r="I46" s="1800" t="s">
        <v>887</v>
      </c>
      <c r="J46" s="1801"/>
      <c r="K46" s="1794" t="s">
        <v>888</v>
      </c>
      <c r="L46" s="1795"/>
      <c r="M46" s="1039"/>
      <c r="N46" s="1039"/>
      <c r="O46" s="1039"/>
      <c r="P46" s="1804"/>
      <c r="Q46" s="1796" t="s">
        <v>81</v>
      </c>
      <c r="R46" s="1797"/>
      <c r="S46" s="1798"/>
      <c r="T46" s="1420"/>
      <c r="U46" s="1421"/>
      <c r="V46" s="1421"/>
      <c r="W46" s="1421"/>
      <c r="X46" s="1418"/>
      <c r="Y46" s="1800" t="s">
        <v>887</v>
      </c>
      <c r="Z46" s="1801"/>
      <c r="AA46" s="1794" t="s">
        <v>888</v>
      </c>
      <c r="AB46" s="1795"/>
      <c r="AC46" s="1039"/>
      <c r="AD46" s="1039"/>
      <c r="AE46" s="1039"/>
      <c r="AF46" s="1804"/>
      <c r="AG46" s="1796" t="s">
        <v>81</v>
      </c>
      <c r="AH46" s="1797"/>
      <c r="AI46" s="1798"/>
      <c r="AJ46" s="1420"/>
      <c r="AK46" s="1421"/>
      <c r="AL46" s="1421"/>
      <c r="AM46" s="1421"/>
      <c r="AN46" s="1418"/>
      <c r="AO46" s="1800" t="s">
        <v>887</v>
      </c>
      <c r="AP46" s="1801"/>
      <c r="AQ46" s="1794" t="s">
        <v>888</v>
      </c>
      <c r="AR46" s="1795"/>
      <c r="AS46" s="1039"/>
      <c r="AT46" s="1039"/>
      <c r="AU46" s="1039"/>
      <c r="AV46" s="1804"/>
    </row>
    <row r="47" spans="1:48" ht="17.25" customHeight="1" x14ac:dyDescent="0.2">
      <c r="A47" s="1796" t="s">
        <v>889</v>
      </c>
      <c r="B47" s="1797"/>
      <c r="C47" s="1798"/>
      <c r="D47" s="995"/>
      <c r="E47" s="996"/>
      <c r="F47" s="996"/>
      <c r="G47" s="996"/>
      <c r="H47" s="997"/>
      <c r="I47" s="1802"/>
      <c r="J47" s="1803"/>
      <c r="K47" s="1794" t="s">
        <v>890</v>
      </c>
      <c r="L47" s="1795"/>
      <c r="M47" s="996"/>
      <c r="N47" s="996"/>
      <c r="O47" s="996"/>
      <c r="P47" s="1808"/>
      <c r="Q47" s="1796" t="s">
        <v>889</v>
      </c>
      <c r="R47" s="1797"/>
      <c r="S47" s="1798"/>
      <c r="T47" s="995"/>
      <c r="U47" s="996"/>
      <c r="V47" s="996"/>
      <c r="W47" s="996"/>
      <c r="X47" s="997"/>
      <c r="Y47" s="1802"/>
      <c r="Z47" s="1803"/>
      <c r="AA47" s="1794" t="s">
        <v>890</v>
      </c>
      <c r="AB47" s="1795"/>
      <c r="AC47" s="996"/>
      <c r="AD47" s="996"/>
      <c r="AE47" s="996"/>
      <c r="AF47" s="1808"/>
      <c r="AG47" s="1796" t="s">
        <v>889</v>
      </c>
      <c r="AH47" s="1797"/>
      <c r="AI47" s="1798"/>
      <c r="AJ47" s="995"/>
      <c r="AK47" s="996"/>
      <c r="AL47" s="996"/>
      <c r="AM47" s="996"/>
      <c r="AN47" s="997"/>
      <c r="AO47" s="1802"/>
      <c r="AP47" s="1803"/>
      <c r="AQ47" s="1794" t="s">
        <v>890</v>
      </c>
      <c r="AR47" s="1795"/>
      <c r="AS47" s="996"/>
      <c r="AT47" s="996"/>
      <c r="AU47" s="996"/>
      <c r="AV47" s="1808"/>
    </row>
    <row r="48" spans="1:48" ht="17.25" customHeight="1" x14ac:dyDescent="0.2">
      <c r="A48" s="1796" t="s">
        <v>558</v>
      </c>
      <c r="B48" s="1797"/>
      <c r="C48" s="1798"/>
      <c r="D48" s="1420"/>
      <c r="E48" s="1421"/>
      <c r="F48" s="1421"/>
      <c r="G48" s="1421"/>
      <c r="H48" s="1421"/>
      <c r="I48" s="1421"/>
      <c r="J48" s="1421"/>
      <c r="K48" s="1421"/>
      <c r="L48" s="1421"/>
      <c r="M48" s="1421"/>
      <c r="N48" s="1421"/>
      <c r="O48" s="1421"/>
      <c r="P48" s="1422"/>
      <c r="Q48" s="1796" t="s">
        <v>558</v>
      </c>
      <c r="R48" s="1797"/>
      <c r="S48" s="1798"/>
      <c r="T48" s="1420"/>
      <c r="U48" s="1421"/>
      <c r="V48" s="1421"/>
      <c r="W48" s="1421"/>
      <c r="X48" s="1421"/>
      <c r="Y48" s="1421"/>
      <c r="Z48" s="1421"/>
      <c r="AA48" s="1421"/>
      <c r="AB48" s="1421"/>
      <c r="AC48" s="1421"/>
      <c r="AD48" s="1421"/>
      <c r="AE48" s="1421"/>
      <c r="AF48" s="1422"/>
      <c r="AG48" s="1796" t="s">
        <v>558</v>
      </c>
      <c r="AH48" s="1797"/>
      <c r="AI48" s="1798"/>
      <c r="AJ48" s="1420"/>
      <c r="AK48" s="1421"/>
      <c r="AL48" s="1421"/>
      <c r="AM48" s="1421"/>
      <c r="AN48" s="1421"/>
      <c r="AO48" s="1421"/>
      <c r="AP48" s="1421"/>
      <c r="AQ48" s="1421"/>
      <c r="AR48" s="1421"/>
      <c r="AS48" s="1421"/>
      <c r="AT48" s="1421"/>
      <c r="AU48" s="1421"/>
      <c r="AV48" s="1422"/>
    </row>
    <row r="49" spans="1:48" ht="256.5" customHeight="1" x14ac:dyDescent="0.2">
      <c r="A49" s="1805">
        <f>AG44+1</f>
        <v>25</v>
      </c>
      <c r="B49" s="1806"/>
      <c r="C49" s="1806"/>
      <c r="D49" s="1806"/>
      <c r="E49" s="1806"/>
      <c r="F49" s="1806"/>
      <c r="G49" s="1806"/>
      <c r="H49" s="1806"/>
      <c r="I49" s="1806"/>
      <c r="J49" s="1806"/>
      <c r="K49" s="1806"/>
      <c r="L49" s="1806"/>
      <c r="M49" s="1806"/>
      <c r="N49" s="1806"/>
      <c r="O49" s="1806"/>
      <c r="P49" s="1807"/>
      <c r="Q49" s="1805">
        <f>A49+1</f>
        <v>26</v>
      </c>
      <c r="R49" s="1806"/>
      <c r="S49" s="1806"/>
      <c r="T49" s="1806"/>
      <c r="U49" s="1806"/>
      <c r="V49" s="1806"/>
      <c r="W49" s="1806"/>
      <c r="X49" s="1806"/>
      <c r="Y49" s="1806"/>
      <c r="Z49" s="1806"/>
      <c r="AA49" s="1806"/>
      <c r="AB49" s="1806"/>
      <c r="AC49" s="1806"/>
      <c r="AD49" s="1806"/>
      <c r="AE49" s="1806"/>
      <c r="AF49" s="1807"/>
      <c r="AG49" s="1805">
        <f>Q49+1</f>
        <v>27</v>
      </c>
      <c r="AH49" s="1806"/>
      <c r="AI49" s="1806"/>
      <c r="AJ49" s="1806"/>
      <c r="AK49" s="1806"/>
      <c r="AL49" s="1806"/>
      <c r="AM49" s="1806"/>
      <c r="AN49" s="1806"/>
      <c r="AO49" s="1806"/>
      <c r="AP49" s="1806"/>
      <c r="AQ49" s="1806"/>
      <c r="AR49" s="1806"/>
      <c r="AS49" s="1806"/>
      <c r="AT49" s="1806"/>
      <c r="AU49" s="1806"/>
      <c r="AV49" s="1807"/>
    </row>
    <row r="50" spans="1:48" ht="17.25" customHeight="1" x14ac:dyDescent="0.2">
      <c r="A50" s="1809" t="s">
        <v>885</v>
      </c>
      <c r="B50" s="1810"/>
      <c r="C50" s="1811"/>
      <c r="D50" s="1812"/>
      <c r="E50" s="1813"/>
      <c r="F50" s="1813"/>
      <c r="G50" s="1813"/>
      <c r="H50" s="1814"/>
      <c r="I50" s="1815" t="s">
        <v>63</v>
      </c>
      <c r="J50" s="1816"/>
      <c r="K50" s="1817"/>
      <c r="L50" s="1813"/>
      <c r="M50" s="1813"/>
      <c r="N50" s="1813"/>
      <c r="O50" s="1813"/>
      <c r="P50" s="1818"/>
      <c r="Q50" s="1809" t="s">
        <v>885</v>
      </c>
      <c r="R50" s="1810"/>
      <c r="S50" s="1811"/>
      <c r="T50" s="1812"/>
      <c r="U50" s="1813"/>
      <c r="V50" s="1813"/>
      <c r="W50" s="1813"/>
      <c r="X50" s="1814"/>
      <c r="Y50" s="1815" t="s">
        <v>63</v>
      </c>
      <c r="Z50" s="1816"/>
      <c r="AA50" s="1817"/>
      <c r="AB50" s="1813"/>
      <c r="AC50" s="1813"/>
      <c r="AD50" s="1813"/>
      <c r="AE50" s="1813"/>
      <c r="AF50" s="1818"/>
      <c r="AG50" s="1809" t="s">
        <v>885</v>
      </c>
      <c r="AH50" s="1810"/>
      <c r="AI50" s="1811"/>
      <c r="AJ50" s="1812"/>
      <c r="AK50" s="1813"/>
      <c r="AL50" s="1813"/>
      <c r="AM50" s="1813"/>
      <c r="AN50" s="1814"/>
      <c r="AO50" s="1815" t="s">
        <v>63</v>
      </c>
      <c r="AP50" s="1816"/>
      <c r="AQ50" s="1817"/>
      <c r="AR50" s="1813"/>
      <c r="AS50" s="1813"/>
      <c r="AT50" s="1813"/>
      <c r="AU50" s="1813"/>
      <c r="AV50" s="1818"/>
    </row>
    <row r="51" spans="1:48" ht="17.25" customHeight="1" x14ac:dyDescent="0.2">
      <c r="A51" s="1796" t="s">
        <v>81</v>
      </c>
      <c r="B51" s="1797"/>
      <c r="C51" s="1798"/>
      <c r="D51" s="1420"/>
      <c r="E51" s="1421"/>
      <c r="F51" s="1421"/>
      <c r="G51" s="1421"/>
      <c r="H51" s="1418"/>
      <c r="I51" s="1800" t="s">
        <v>887</v>
      </c>
      <c r="J51" s="1801"/>
      <c r="K51" s="1794" t="s">
        <v>888</v>
      </c>
      <c r="L51" s="1795"/>
      <c r="M51" s="1039"/>
      <c r="N51" s="1039"/>
      <c r="O51" s="1039"/>
      <c r="P51" s="1804"/>
      <c r="Q51" s="1796" t="s">
        <v>81</v>
      </c>
      <c r="R51" s="1797"/>
      <c r="S51" s="1798"/>
      <c r="T51" s="1420"/>
      <c r="U51" s="1421"/>
      <c r="V51" s="1421"/>
      <c r="W51" s="1421"/>
      <c r="X51" s="1418"/>
      <c r="Y51" s="1800" t="s">
        <v>887</v>
      </c>
      <c r="Z51" s="1801"/>
      <c r="AA51" s="1794" t="s">
        <v>888</v>
      </c>
      <c r="AB51" s="1795"/>
      <c r="AC51" s="1039"/>
      <c r="AD51" s="1039"/>
      <c r="AE51" s="1039"/>
      <c r="AF51" s="1804"/>
      <c r="AG51" s="1796" t="s">
        <v>81</v>
      </c>
      <c r="AH51" s="1797"/>
      <c r="AI51" s="1798"/>
      <c r="AJ51" s="1420"/>
      <c r="AK51" s="1421"/>
      <c r="AL51" s="1421"/>
      <c r="AM51" s="1421"/>
      <c r="AN51" s="1418"/>
      <c r="AO51" s="1800" t="s">
        <v>887</v>
      </c>
      <c r="AP51" s="1801"/>
      <c r="AQ51" s="1794" t="s">
        <v>888</v>
      </c>
      <c r="AR51" s="1795"/>
      <c r="AS51" s="1039"/>
      <c r="AT51" s="1039"/>
      <c r="AU51" s="1039"/>
      <c r="AV51" s="1804"/>
    </row>
    <row r="52" spans="1:48" ht="17.25" customHeight="1" x14ac:dyDescent="0.2">
      <c r="A52" s="1796" t="s">
        <v>889</v>
      </c>
      <c r="B52" s="1797"/>
      <c r="C52" s="1798"/>
      <c r="D52" s="995"/>
      <c r="E52" s="996"/>
      <c r="F52" s="996"/>
      <c r="G52" s="996"/>
      <c r="H52" s="997"/>
      <c r="I52" s="1802"/>
      <c r="J52" s="1803"/>
      <c r="K52" s="1794" t="s">
        <v>890</v>
      </c>
      <c r="L52" s="1795"/>
      <c r="M52" s="996"/>
      <c r="N52" s="996"/>
      <c r="O52" s="996"/>
      <c r="P52" s="1808"/>
      <c r="Q52" s="1796" t="s">
        <v>889</v>
      </c>
      <c r="R52" s="1797"/>
      <c r="S52" s="1798"/>
      <c r="T52" s="995"/>
      <c r="U52" s="996"/>
      <c r="V52" s="996"/>
      <c r="W52" s="996"/>
      <c r="X52" s="997"/>
      <c r="Y52" s="1802"/>
      <c r="Z52" s="1803"/>
      <c r="AA52" s="1794" t="s">
        <v>890</v>
      </c>
      <c r="AB52" s="1795"/>
      <c r="AC52" s="996"/>
      <c r="AD52" s="996"/>
      <c r="AE52" s="996"/>
      <c r="AF52" s="1808"/>
      <c r="AG52" s="1796" t="s">
        <v>889</v>
      </c>
      <c r="AH52" s="1797"/>
      <c r="AI52" s="1798"/>
      <c r="AJ52" s="995"/>
      <c r="AK52" s="996"/>
      <c r="AL52" s="996"/>
      <c r="AM52" s="996"/>
      <c r="AN52" s="997"/>
      <c r="AO52" s="1802"/>
      <c r="AP52" s="1803"/>
      <c r="AQ52" s="1794" t="s">
        <v>890</v>
      </c>
      <c r="AR52" s="1795"/>
      <c r="AS52" s="996"/>
      <c r="AT52" s="996"/>
      <c r="AU52" s="996"/>
      <c r="AV52" s="1808"/>
    </row>
    <row r="53" spans="1:48" ht="17.25" customHeight="1" x14ac:dyDescent="0.2">
      <c r="A53" s="1796" t="s">
        <v>558</v>
      </c>
      <c r="B53" s="1797"/>
      <c r="C53" s="1798"/>
      <c r="D53" s="1420"/>
      <c r="E53" s="1421"/>
      <c r="F53" s="1421"/>
      <c r="G53" s="1421"/>
      <c r="H53" s="1421"/>
      <c r="I53" s="1421"/>
      <c r="J53" s="1421"/>
      <c r="K53" s="1421"/>
      <c r="L53" s="1421"/>
      <c r="M53" s="1421"/>
      <c r="N53" s="1421"/>
      <c r="O53" s="1421"/>
      <c r="P53" s="1422"/>
      <c r="Q53" s="1796" t="s">
        <v>558</v>
      </c>
      <c r="R53" s="1797"/>
      <c r="S53" s="1798"/>
      <c r="T53" s="1420"/>
      <c r="U53" s="1421"/>
      <c r="V53" s="1421"/>
      <c r="W53" s="1421"/>
      <c r="X53" s="1421"/>
      <c r="Y53" s="1421"/>
      <c r="Z53" s="1421"/>
      <c r="AA53" s="1421"/>
      <c r="AB53" s="1421"/>
      <c r="AC53" s="1421"/>
      <c r="AD53" s="1421"/>
      <c r="AE53" s="1421"/>
      <c r="AF53" s="1422"/>
      <c r="AG53" s="1796" t="s">
        <v>558</v>
      </c>
      <c r="AH53" s="1797"/>
      <c r="AI53" s="1798"/>
      <c r="AJ53" s="1420"/>
      <c r="AK53" s="1421"/>
      <c r="AL53" s="1421"/>
      <c r="AM53" s="1421"/>
      <c r="AN53" s="1421"/>
      <c r="AO53" s="1421"/>
      <c r="AP53" s="1421"/>
      <c r="AQ53" s="1421"/>
      <c r="AR53" s="1421"/>
      <c r="AS53" s="1421"/>
      <c r="AT53" s="1421"/>
      <c r="AU53" s="1421"/>
      <c r="AV53" s="1422"/>
    </row>
    <row r="54" spans="1:48" ht="256.5" customHeight="1" x14ac:dyDescent="0.2">
      <c r="A54" s="1805">
        <f>AG49+1</f>
        <v>28</v>
      </c>
      <c r="B54" s="1806"/>
      <c r="C54" s="1806"/>
      <c r="D54" s="1806"/>
      <c r="E54" s="1806"/>
      <c r="F54" s="1806"/>
      <c r="G54" s="1806"/>
      <c r="H54" s="1806"/>
      <c r="I54" s="1806"/>
      <c r="J54" s="1806"/>
      <c r="K54" s="1806"/>
      <c r="L54" s="1806"/>
      <c r="M54" s="1806"/>
      <c r="N54" s="1806"/>
      <c r="O54" s="1806"/>
      <c r="P54" s="1807"/>
      <c r="Q54" s="1805">
        <f>A54+1</f>
        <v>29</v>
      </c>
      <c r="R54" s="1806"/>
      <c r="S54" s="1806"/>
      <c r="T54" s="1806"/>
      <c r="U54" s="1806"/>
      <c r="V54" s="1806"/>
      <c r="W54" s="1806"/>
      <c r="X54" s="1806"/>
      <c r="Y54" s="1806"/>
      <c r="Z54" s="1806"/>
      <c r="AA54" s="1806"/>
      <c r="AB54" s="1806"/>
      <c r="AC54" s="1806"/>
      <c r="AD54" s="1806"/>
      <c r="AE54" s="1806"/>
      <c r="AF54" s="1807"/>
      <c r="AG54" s="1805">
        <f>Q54+1</f>
        <v>30</v>
      </c>
      <c r="AH54" s="1806"/>
      <c r="AI54" s="1806"/>
      <c r="AJ54" s="1806"/>
      <c r="AK54" s="1806"/>
      <c r="AL54" s="1806"/>
      <c r="AM54" s="1806"/>
      <c r="AN54" s="1806"/>
      <c r="AO54" s="1806"/>
      <c r="AP54" s="1806"/>
      <c r="AQ54" s="1806"/>
      <c r="AR54" s="1806"/>
      <c r="AS54" s="1806"/>
      <c r="AT54" s="1806"/>
      <c r="AU54" s="1806"/>
      <c r="AV54" s="1807"/>
    </row>
    <row r="55" spans="1:48" ht="17.25" customHeight="1" x14ac:dyDescent="0.2">
      <c r="A55" s="1809" t="s">
        <v>885</v>
      </c>
      <c r="B55" s="1810"/>
      <c r="C55" s="1811"/>
      <c r="D55" s="1812"/>
      <c r="E55" s="1813"/>
      <c r="F55" s="1813"/>
      <c r="G55" s="1813"/>
      <c r="H55" s="1814"/>
      <c r="I55" s="1815" t="s">
        <v>63</v>
      </c>
      <c r="J55" s="1816"/>
      <c r="K55" s="1817"/>
      <c r="L55" s="1813"/>
      <c r="M55" s="1813"/>
      <c r="N55" s="1813"/>
      <c r="O55" s="1813"/>
      <c r="P55" s="1818"/>
      <c r="Q55" s="1809" t="s">
        <v>885</v>
      </c>
      <c r="R55" s="1810"/>
      <c r="S55" s="1811"/>
      <c r="T55" s="1812"/>
      <c r="U55" s="1813"/>
      <c r="V55" s="1813"/>
      <c r="W55" s="1813"/>
      <c r="X55" s="1814"/>
      <c r="Y55" s="1815" t="s">
        <v>63</v>
      </c>
      <c r="Z55" s="1816"/>
      <c r="AA55" s="1817"/>
      <c r="AB55" s="1813"/>
      <c r="AC55" s="1813"/>
      <c r="AD55" s="1813"/>
      <c r="AE55" s="1813"/>
      <c r="AF55" s="1818"/>
      <c r="AG55" s="1809" t="s">
        <v>885</v>
      </c>
      <c r="AH55" s="1810"/>
      <c r="AI55" s="1811"/>
      <c r="AJ55" s="1812"/>
      <c r="AK55" s="1813"/>
      <c r="AL55" s="1813"/>
      <c r="AM55" s="1813"/>
      <c r="AN55" s="1814"/>
      <c r="AO55" s="1815" t="s">
        <v>63</v>
      </c>
      <c r="AP55" s="1816"/>
      <c r="AQ55" s="1817"/>
      <c r="AR55" s="1813"/>
      <c r="AS55" s="1813"/>
      <c r="AT55" s="1813"/>
      <c r="AU55" s="1813"/>
      <c r="AV55" s="1818"/>
    </row>
    <row r="56" spans="1:48" ht="17.25" customHeight="1" x14ac:dyDescent="0.2">
      <c r="A56" s="1796" t="s">
        <v>81</v>
      </c>
      <c r="B56" s="1797"/>
      <c r="C56" s="1798"/>
      <c r="D56" s="1420"/>
      <c r="E56" s="1421"/>
      <c r="F56" s="1421"/>
      <c r="G56" s="1421"/>
      <c r="H56" s="1418"/>
      <c r="I56" s="1800" t="s">
        <v>887</v>
      </c>
      <c r="J56" s="1801"/>
      <c r="K56" s="1794" t="s">
        <v>888</v>
      </c>
      <c r="L56" s="1795"/>
      <c r="M56" s="1039"/>
      <c r="N56" s="1039"/>
      <c r="O56" s="1039"/>
      <c r="P56" s="1804"/>
      <c r="Q56" s="1796" t="s">
        <v>81</v>
      </c>
      <c r="R56" s="1797"/>
      <c r="S56" s="1798"/>
      <c r="T56" s="1420"/>
      <c r="U56" s="1421"/>
      <c r="V56" s="1421"/>
      <c r="W56" s="1421"/>
      <c r="X56" s="1418"/>
      <c r="Y56" s="1800" t="s">
        <v>887</v>
      </c>
      <c r="Z56" s="1801"/>
      <c r="AA56" s="1794" t="s">
        <v>888</v>
      </c>
      <c r="AB56" s="1795"/>
      <c r="AC56" s="1039"/>
      <c r="AD56" s="1039"/>
      <c r="AE56" s="1039"/>
      <c r="AF56" s="1804"/>
      <c r="AG56" s="1796" t="s">
        <v>81</v>
      </c>
      <c r="AH56" s="1797"/>
      <c r="AI56" s="1798"/>
      <c r="AJ56" s="1420"/>
      <c r="AK56" s="1421"/>
      <c r="AL56" s="1421"/>
      <c r="AM56" s="1421"/>
      <c r="AN56" s="1418"/>
      <c r="AO56" s="1800" t="s">
        <v>887</v>
      </c>
      <c r="AP56" s="1801"/>
      <c r="AQ56" s="1794" t="s">
        <v>888</v>
      </c>
      <c r="AR56" s="1795"/>
      <c r="AS56" s="1039"/>
      <c r="AT56" s="1039"/>
      <c r="AU56" s="1039"/>
      <c r="AV56" s="1804"/>
    </row>
    <row r="57" spans="1:48" ht="17.25" customHeight="1" x14ac:dyDescent="0.2">
      <c r="A57" s="1796" t="s">
        <v>889</v>
      </c>
      <c r="B57" s="1797"/>
      <c r="C57" s="1798"/>
      <c r="D57" s="995"/>
      <c r="E57" s="996"/>
      <c r="F57" s="996"/>
      <c r="G57" s="996"/>
      <c r="H57" s="997"/>
      <c r="I57" s="1802"/>
      <c r="J57" s="1803"/>
      <c r="K57" s="1794" t="s">
        <v>890</v>
      </c>
      <c r="L57" s="1795"/>
      <c r="M57" s="996"/>
      <c r="N57" s="996"/>
      <c r="O57" s="996"/>
      <c r="P57" s="1808"/>
      <c r="Q57" s="1796" t="s">
        <v>889</v>
      </c>
      <c r="R57" s="1797"/>
      <c r="S57" s="1798"/>
      <c r="T57" s="995"/>
      <c r="U57" s="996"/>
      <c r="V57" s="996"/>
      <c r="W57" s="996"/>
      <c r="X57" s="997"/>
      <c r="Y57" s="1802"/>
      <c r="Z57" s="1803"/>
      <c r="AA57" s="1794" t="s">
        <v>890</v>
      </c>
      <c r="AB57" s="1795"/>
      <c r="AC57" s="996"/>
      <c r="AD57" s="996"/>
      <c r="AE57" s="996"/>
      <c r="AF57" s="1808"/>
      <c r="AG57" s="1796" t="s">
        <v>889</v>
      </c>
      <c r="AH57" s="1797"/>
      <c r="AI57" s="1798"/>
      <c r="AJ57" s="995"/>
      <c r="AK57" s="996"/>
      <c r="AL57" s="996"/>
      <c r="AM57" s="996"/>
      <c r="AN57" s="997"/>
      <c r="AO57" s="1802"/>
      <c r="AP57" s="1803"/>
      <c r="AQ57" s="1794" t="s">
        <v>890</v>
      </c>
      <c r="AR57" s="1795"/>
      <c r="AS57" s="996"/>
      <c r="AT57" s="996"/>
      <c r="AU57" s="996"/>
      <c r="AV57" s="1808"/>
    </row>
    <row r="58" spans="1:48" ht="17.25" customHeight="1" x14ac:dyDescent="0.2">
      <c r="A58" s="1796" t="s">
        <v>558</v>
      </c>
      <c r="B58" s="1797"/>
      <c r="C58" s="1798"/>
      <c r="D58" s="1420"/>
      <c r="E58" s="1421"/>
      <c r="F58" s="1421"/>
      <c r="G58" s="1421"/>
      <c r="H58" s="1421"/>
      <c r="I58" s="1421"/>
      <c r="J58" s="1421"/>
      <c r="K58" s="1421"/>
      <c r="L58" s="1421"/>
      <c r="M58" s="1421"/>
      <c r="N58" s="1421"/>
      <c r="O58" s="1421"/>
      <c r="P58" s="1422"/>
      <c r="Q58" s="1796" t="s">
        <v>558</v>
      </c>
      <c r="R58" s="1797"/>
      <c r="S58" s="1798"/>
      <c r="T58" s="1420"/>
      <c r="U58" s="1421"/>
      <c r="V58" s="1421"/>
      <c r="W58" s="1421"/>
      <c r="X58" s="1421"/>
      <c r="Y58" s="1421"/>
      <c r="Z58" s="1421"/>
      <c r="AA58" s="1421"/>
      <c r="AB58" s="1421"/>
      <c r="AC58" s="1421"/>
      <c r="AD58" s="1421"/>
      <c r="AE58" s="1421"/>
      <c r="AF58" s="1422"/>
      <c r="AG58" s="1796" t="s">
        <v>558</v>
      </c>
      <c r="AH58" s="1797"/>
      <c r="AI58" s="1798"/>
      <c r="AJ58" s="1420"/>
      <c r="AK58" s="1421"/>
      <c r="AL58" s="1421"/>
      <c r="AM58" s="1421"/>
      <c r="AN58" s="1421"/>
      <c r="AO58" s="1421"/>
      <c r="AP58" s="1421"/>
      <c r="AQ58" s="1421"/>
      <c r="AR58" s="1421"/>
      <c r="AS58" s="1421"/>
      <c r="AT58" s="1421"/>
      <c r="AU58" s="1421"/>
      <c r="AV58" s="1422"/>
    </row>
    <row r="59" spans="1:48" ht="256.5" customHeight="1" x14ac:dyDescent="0.2">
      <c r="A59" s="1805">
        <f>AG54+1</f>
        <v>31</v>
      </c>
      <c r="B59" s="1806"/>
      <c r="C59" s="1806"/>
      <c r="D59" s="1806"/>
      <c r="E59" s="1806"/>
      <c r="F59" s="1806"/>
      <c r="G59" s="1806"/>
      <c r="H59" s="1806"/>
      <c r="I59" s="1806"/>
      <c r="J59" s="1806"/>
      <c r="K59" s="1806"/>
      <c r="L59" s="1806"/>
      <c r="M59" s="1806"/>
      <c r="N59" s="1806"/>
      <c r="O59" s="1806"/>
      <c r="P59" s="1807"/>
      <c r="Q59" s="1805">
        <f>A59+1</f>
        <v>32</v>
      </c>
      <c r="R59" s="1806"/>
      <c r="S59" s="1806"/>
      <c r="T59" s="1806"/>
      <c r="U59" s="1806"/>
      <c r="V59" s="1806"/>
      <c r="W59" s="1806"/>
      <c r="X59" s="1806"/>
      <c r="Y59" s="1806"/>
      <c r="Z59" s="1806"/>
      <c r="AA59" s="1806"/>
      <c r="AB59" s="1806"/>
      <c r="AC59" s="1806"/>
      <c r="AD59" s="1806"/>
      <c r="AE59" s="1806"/>
      <c r="AF59" s="1807"/>
      <c r="AG59" s="1805">
        <f>Q59+1</f>
        <v>33</v>
      </c>
      <c r="AH59" s="1806"/>
      <c r="AI59" s="1806"/>
      <c r="AJ59" s="1806"/>
      <c r="AK59" s="1806"/>
      <c r="AL59" s="1806"/>
      <c r="AM59" s="1806"/>
      <c r="AN59" s="1806"/>
      <c r="AO59" s="1806"/>
      <c r="AP59" s="1806"/>
      <c r="AQ59" s="1806"/>
      <c r="AR59" s="1806"/>
      <c r="AS59" s="1806"/>
      <c r="AT59" s="1806"/>
      <c r="AU59" s="1806"/>
      <c r="AV59" s="1807"/>
    </row>
    <row r="60" spans="1:48" ht="17.25" customHeight="1" x14ac:dyDescent="0.2">
      <c r="A60" s="1809" t="s">
        <v>885</v>
      </c>
      <c r="B60" s="1810"/>
      <c r="C60" s="1811"/>
      <c r="D60" s="1812"/>
      <c r="E60" s="1813"/>
      <c r="F60" s="1813"/>
      <c r="G60" s="1813"/>
      <c r="H60" s="1814"/>
      <c r="I60" s="1815" t="s">
        <v>63</v>
      </c>
      <c r="J60" s="1816"/>
      <c r="K60" s="1817"/>
      <c r="L60" s="1813"/>
      <c r="M60" s="1813"/>
      <c r="N60" s="1813"/>
      <c r="O60" s="1813"/>
      <c r="P60" s="1818"/>
      <c r="Q60" s="1809" t="s">
        <v>885</v>
      </c>
      <c r="R60" s="1810"/>
      <c r="S60" s="1811"/>
      <c r="T60" s="1812"/>
      <c r="U60" s="1813"/>
      <c r="V60" s="1813"/>
      <c r="W60" s="1813"/>
      <c r="X60" s="1814"/>
      <c r="Y60" s="1815" t="s">
        <v>63</v>
      </c>
      <c r="Z60" s="1816"/>
      <c r="AA60" s="1817"/>
      <c r="AB60" s="1813"/>
      <c r="AC60" s="1813"/>
      <c r="AD60" s="1813"/>
      <c r="AE60" s="1813"/>
      <c r="AF60" s="1818"/>
      <c r="AG60" s="1809" t="s">
        <v>885</v>
      </c>
      <c r="AH60" s="1810"/>
      <c r="AI60" s="1811"/>
      <c r="AJ60" s="1812"/>
      <c r="AK60" s="1813"/>
      <c r="AL60" s="1813"/>
      <c r="AM60" s="1813"/>
      <c r="AN60" s="1814"/>
      <c r="AO60" s="1815" t="s">
        <v>63</v>
      </c>
      <c r="AP60" s="1816"/>
      <c r="AQ60" s="1817"/>
      <c r="AR60" s="1813"/>
      <c r="AS60" s="1813"/>
      <c r="AT60" s="1813"/>
      <c r="AU60" s="1813"/>
      <c r="AV60" s="1818"/>
    </row>
    <row r="61" spans="1:48" ht="17.25" customHeight="1" x14ac:dyDescent="0.2">
      <c r="A61" s="1796" t="s">
        <v>81</v>
      </c>
      <c r="B61" s="1797"/>
      <c r="C61" s="1798"/>
      <c r="D61" s="1420"/>
      <c r="E61" s="1421"/>
      <c r="F61" s="1421"/>
      <c r="G61" s="1421"/>
      <c r="H61" s="1418"/>
      <c r="I61" s="1800" t="s">
        <v>887</v>
      </c>
      <c r="J61" s="1801"/>
      <c r="K61" s="1794" t="s">
        <v>888</v>
      </c>
      <c r="L61" s="1795"/>
      <c r="M61" s="1039"/>
      <c r="N61" s="1039"/>
      <c r="O61" s="1039"/>
      <c r="P61" s="1804"/>
      <c r="Q61" s="1796" t="s">
        <v>81</v>
      </c>
      <c r="R61" s="1797"/>
      <c r="S61" s="1798"/>
      <c r="T61" s="1420"/>
      <c r="U61" s="1421"/>
      <c r="V61" s="1421"/>
      <c r="W61" s="1421"/>
      <c r="X61" s="1418"/>
      <c r="Y61" s="1800" t="s">
        <v>887</v>
      </c>
      <c r="Z61" s="1801"/>
      <c r="AA61" s="1794" t="s">
        <v>888</v>
      </c>
      <c r="AB61" s="1795"/>
      <c r="AC61" s="1039"/>
      <c r="AD61" s="1039"/>
      <c r="AE61" s="1039"/>
      <c r="AF61" s="1804"/>
      <c r="AG61" s="1796" t="s">
        <v>81</v>
      </c>
      <c r="AH61" s="1797"/>
      <c r="AI61" s="1798"/>
      <c r="AJ61" s="1420"/>
      <c r="AK61" s="1421"/>
      <c r="AL61" s="1421"/>
      <c r="AM61" s="1421"/>
      <c r="AN61" s="1418"/>
      <c r="AO61" s="1800" t="s">
        <v>887</v>
      </c>
      <c r="AP61" s="1801"/>
      <c r="AQ61" s="1794" t="s">
        <v>888</v>
      </c>
      <c r="AR61" s="1795"/>
      <c r="AS61" s="1039"/>
      <c r="AT61" s="1039"/>
      <c r="AU61" s="1039"/>
      <c r="AV61" s="1804"/>
    </row>
    <row r="62" spans="1:48" ht="17.25" customHeight="1" x14ac:dyDescent="0.2">
      <c r="A62" s="1796" t="s">
        <v>889</v>
      </c>
      <c r="B62" s="1797"/>
      <c r="C62" s="1798"/>
      <c r="D62" s="995"/>
      <c r="E62" s="996"/>
      <c r="F62" s="996"/>
      <c r="G62" s="996"/>
      <c r="H62" s="997"/>
      <c r="I62" s="1802"/>
      <c r="J62" s="1803"/>
      <c r="K62" s="1794" t="s">
        <v>890</v>
      </c>
      <c r="L62" s="1795"/>
      <c r="M62" s="996"/>
      <c r="N62" s="996"/>
      <c r="O62" s="996"/>
      <c r="P62" s="1808"/>
      <c r="Q62" s="1796" t="s">
        <v>889</v>
      </c>
      <c r="R62" s="1797"/>
      <c r="S62" s="1798"/>
      <c r="T62" s="995"/>
      <c r="U62" s="996"/>
      <c r="V62" s="996"/>
      <c r="W62" s="996"/>
      <c r="X62" s="997"/>
      <c r="Y62" s="1802"/>
      <c r="Z62" s="1803"/>
      <c r="AA62" s="1794" t="s">
        <v>890</v>
      </c>
      <c r="AB62" s="1795"/>
      <c r="AC62" s="996"/>
      <c r="AD62" s="996"/>
      <c r="AE62" s="996"/>
      <c r="AF62" s="1808"/>
      <c r="AG62" s="1796" t="s">
        <v>889</v>
      </c>
      <c r="AH62" s="1797"/>
      <c r="AI62" s="1798"/>
      <c r="AJ62" s="995"/>
      <c r="AK62" s="996"/>
      <c r="AL62" s="996"/>
      <c r="AM62" s="996"/>
      <c r="AN62" s="997"/>
      <c r="AO62" s="1802"/>
      <c r="AP62" s="1803"/>
      <c r="AQ62" s="1794" t="s">
        <v>890</v>
      </c>
      <c r="AR62" s="1795"/>
      <c r="AS62" s="996"/>
      <c r="AT62" s="996"/>
      <c r="AU62" s="996"/>
      <c r="AV62" s="1808"/>
    </row>
    <row r="63" spans="1:48" ht="17.25" customHeight="1" x14ac:dyDescent="0.2">
      <c r="A63" s="1796" t="s">
        <v>558</v>
      </c>
      <c r="B63" s="1797"/>
      <c r="C63" s="1798"/>
      <c r="D63" s="1420"/>
      <c r="E63" s="1421"/>
      <c r="F63" s="1421"/>
      <c r="G63" s="1421"/>
      <c r="H63" s="1421"/>
      <c r="I63" s="1421"/>
      <c r="J63" s="1421"/>
      <c r="K63" s="1421"/>
      <c r="L63" s="1421"/>
      <c r="M63" s="1421"/>
      <c r="N63" s="1421"/>
      <c r="O63" s="1421"/>
      <c r="P63" s="1422"/>
      <c r="Q63" s="1796" t="s">
        <v>558</v>
      </c>
      <c r="R63" s="1797"/>
      <c r="S63" s="1798"/>
      <c r="T63" s="1420"/>
      <c r="U63" s="1421"/>
      <c r="V63" s="1421"/>
      <c r="W63" s="1421"/>
      <c r="X63" s="1421"/>
      <c r="Y63" s="1421"/>
      <c r="Z63" s="1421"/>
      <c r="AA63" s="1421"/>
      <c r="AB63" s="1421"/>
      <c r="AC63" s="1421"/>
      <c r="AD63" s="1421"/>
      <c r="AE63" s="1421"/>
      <c r="AF63" s="1422"/>
      <c r="AG63" s="1796" t="s">
        <v>558</v>
      </c>
      <c r="AH63" s="1797"/>
      <c r="AI63" s="1798"/>
      <c r="AJ63" s="1420"/>
      <c r="AK63" s="1421"/>
      <c r="AL63" s="1421"/>
      <c r="AM63" s="1421"/>
      <c r="AN63" s="1421"/>
      <c r="AO63" s="1421"/>
      <c r="AP63" s="1421"/>
      <c r="AQ63" s="1421"/>
      <c r="AR63" s="1421"/>
      <c r="AS63" s="1421"/>
      <c r="AT63" s="1421"/>
      <c r="AU63" s="1421"/>
      <c r="AV63" s="1422"/>
    </row>
    <row r="64" spans="1:48" ht="256.5" customHeight="1" x14ac:dyDescent="0.2">
      <c r="A64" s="1805">
        <f>AG59+1</f>
        <v>34</v>
      </c>
      <c r="B64" s="1806"/>
      <c r="C64" s="1806"/>
      <c r="D64" s="1806"/>
      <c r="E64" s="1806"/>
      <c r="F64" s="1806"/>
      <c r="G64" s="1806"/>
      <c r="H64" s="1806"/>
      <c r="I64" s="1806"/>
      <c r="J64" s="1806"/>
      <c r="K64" s="1806"/>
      <c r="L64" s="1806"/>
      <c r="M64" s="1806"/>
      <c r="N64" s="1806"/>
      <c r="O64" s="1806"/>
      <c r="P64" s="1807"/>
      <c r="Q64" s="1805">
        <f>A64+1</f>
        <v>35</v>
      </c>
      <c r="R64" s="1806"/>
      <c r="S64" s="1806"/>
      <c r="T64" s="1806"/>
      <c r="U64" s="1806"/>
      <c r="V64" s="1806"/>
      <c r="W64" s="1806"/>
      <c r="X64" s="1806"/>
      <c r="Y64" s="1806"/>
      <c r="Z64" s="1806"/>
      <c r="AA64" s="1806"/>
      <c r="AB64" s="1806"/>
      <c r="AC64" s="1806"/>
      <c r="AD64" s="1806"/>
      <c r="AE64" s="1806"/>
      <c r="AF64" s="1807"/>
      <c r="AG64" s="1805">
        <f>Q64+1</f>
        <v>36</v>
      </c>
      <c r="AH64" s="1806"/>
      <c r="AI64" s="1806"/>
      <c r="AJ64" s="1806"/>
      <c r="AK64" s="1806"/>
      <c r="AL64" s="1806"/>
      <c r="AM64" s="1806"/>
      <c r="AN64" s="1806"/>
      <c r="AO64" s="1806"/>
      <c r="AP64" s="1806"/>
      <c r="AQ64" s="1806"/>
      <c r="AR64" s="1806"/>
      <c r="AS64" s="1806"/>
      <c r="AT64" s="1806"/>
      <c r="AU64" s="1806"/>
      <c r="AV64" s="1807"/>
    </row>
    <row r="65" spans="1:48" ht="17.25" customHeight="1" x14ac:dyDescent="0.2">
      <c r="A65" s="1809" t="s">
        <v>885</v>
      </c>
      <c r="B65" s="1810"/>
      <c r="C65" s="1811"/>
      <c r="D65" s="1812"/>
      <c r="E65" s="1813"/>
      <c r="F65" s="1813"/>
      <c r="G65" s="1813"/>
      <c r="H65" s="1814"/>
      <c r="I65" s="1815" t="s">
        <v>63</v>
      </c>
      <c r="J65" s="1816"/>
      <c r="K65" s="1817"/>
      <c r="L65" s="1813"/>
      <c r="M65" s="1813"/>
      <c r="N65" s="1813"/>
      <c r="O65" s="1813"/>
      <c r="P65" s="1818"/>
      <c r="Q65" s="1809" t="s">
        <v>885</v>
      </c>
      <c r="R65" s="1810"/>
      <c r="S65" s="1811"/>
      <c r="T65" s="1812"/>
      <c r="U65" s="1813"/>
      <c r="V65" s="1813"/>
      <c r="W65" s="1813"/>
      <c r="X65" s="1814"/>
      <c r="Y65" s="1815" t="s">
        <v>63</v>
      </c>
      <c r="Z65" s="1816"/>
      <c r="AA65" s="1817"/>
      <c r="AB65" s="1813"/>
      <c r="AC65" s="1813"/>
      <c r="AD65" s="1813"/>
      <c r="AE65" s="1813"/>
      <c r="AF65" s="1818"/>
      <c r="AG65" s="1809" t="s">
        <v>885</v>
      </c>
      <c r="AH65" s="1810"/>
      <c r="AI65" s="1811"/>
      <c r="AJ65" s="1812"/>
      <c r="AK65" s="1813"/>
      <c r="AL65" s="1813"/>
      <c r="AM65" s="1813"/>
      <c r="AN65" s="1814"/>
      <c r="AO65" s="1815" t="s">
        <v>63</v>
      </c>
      <c r="AP65" s="1816"/>
      <c r="AQ65" s="1817"/>
      <c r="AR65" s="1813"/>
      <c r="AS65" s="1813"/>
      <c r="AT65" s="1813"/>
      <c r="AU65" s="1813"/>
      <c r="AV65" s="1818"/>
    </row>
    <row r="66" spans="1:48" ht="17.25" customHeight="1" x14ac:dyDescent="0.2">
      <c r="A66" s="1796" t="s">
        <v>81</v>
      </c>
      <c r="B66" s="1797"/>
      <c r="C66" s="1798"/>
      <c r="D66" s="1420"/>
      <c r="E66" s="1421"/>
      <c r="F66" s="1421"/>
      <c r="G66" s="1421"/>
      <c r="H66" s="1418"/>
      <c r="I66" s="1800" t="s">
        <v>887</v>
      </c>
      <c r="J66" s="1801"/>
      <c r="K66" s="1794" t="s">
        <v>888</v>
      </c>
      <c r="L66" s="1795"/>
      <c r="M66" s="1039"/>
      <c r="N66" s="1039"/>
      <c r="O66" s="1039"/>
      <c r="P66" s="1804"/>
      <c r="Q66" s="1796" t="s">
        <v>81</v>
      </c>
      <c r="R66" s="1797"/>
      <c r="S66" s="1798"/>
      <c r="T66" s="1420"/>
      <c r="U66" s="1421"/>
      <c r="V66" s="1421"/>
      <c r="W66" s="1421"/>
      <c r="X66" s="1418"/>
      <c r="Y66" s="1800" t="s">
        <v>887</v>
      </c>
      <c r="Z66" s="1801"/>
      <c r="AA66" s="1794" t="s">
        <v>888</v>
      </c>
      <c r="AB66" s="1795"/>
      <c r="AC66" s="1039"/>
      <c r="AD66" s="1039"/>
      <c r="AE66" s="1039"/>
      <c r="AF66" s="1804"/>
      <c r="AG66" s="1796" t="s">
        <v>81</v>
      </c>
      <c r="AH66" s="1797"/>
      <c r="AI66" s="1798"/>
      <c r="AJ66" s="1420"/>
      <c r="AK66" s="1421"/>
      <c r="AL66" s="1421"/>
      <c r="AM66" s="1421"/>
      <c r="AN66" s="1418"/>
      <c r="AO66" s="1800" t="s">
        <v>887</v>
      </c>
      <c r="AP66" s="1801"/>
      <c r="AQ66" s="1794" t="s">
        <v>888</v>
      </c>
      <c r="AR66" s="1795"/>
      <c r="AS66" s="1039"/>
      <c r="AT66" s="1039"/>
      <c r="AU66" s="1039"/>
      <c r="AV66" s="1804"/>
    </row>
    <row r="67" spans="1:48" ht="17.25" customHeight="1" x14ac:dyDescent="0.2">
      <c r="A67" s="1796" t="s">
        <v>889</v>
      </c>
      <c r="B67" s="1797"/>
      <c r="C67" s="1798"/>
      <c r="D67" s="995"/>
      <c r="E67" s="996"/>
      <c r="F67" s="996"/>
      <c r="G67" s="996"/>
      <c r="H67" s="997"/>
      <c r="I67" s="1802"/>
      <c r="J67" s="1803"/>
      <c r="K67" s="1794" t="s">
        <v>890</v>
      </c>
      <c r="L67" s="1795"/>
      <c r="M67" s="996"/>
      <c r="N67" s="996"/>
      <c r="O67" s="996"/>
      <c r="P67" s="1808"/>
      <c r="Q67" s="1796" t="s">
        <v>889</v>
      </c>
      <c r="R67" s="1797"/>
      <c r="S67" s="1798"/>
      <c r="T67" s="995"/>
      <c r="U67" s="996"/>
      <c r="V67" s="996"/>
      <c r="W67" s="996"/>
      <c r="X67" s="997"/>
      <c r="Y67" s="1802"/>
      <c r="Z67" s="1803"/>
      <c r="AA67" s="1794" t="s">
        <v>890</v>
      </c>
      <c r="AB67" s="1795"/>
      <c r="AC67" s="996"/>
      <c r="AD67" s="996"/>
      <c r="AE67" s="996"/>
      <c r="AF67" s="1808"/>
      <c r="AG67" s="1796" t="s">
        <v>889</v>
      </c>
      <c r="AH67" s="1797"/>
      <c r="AI67" s="1798"/>
      <c r="AJ67" s="995"/>
      <c r="AK67" s="996"/>
      <c r="AL67" s="996"/>
      <c r="AM67" s="996"/>
      <c r="AN67" s="997"/>
      <c r="AO67" s="1802"/>
      <c r="AP67" s="1803"/>
      <c r="AQ67" s="1794" t="s">
        <v>890</v>
      </c>
      <c r="AR67" s="1795"/>
      <c r="AS67" s="996"/>
      <c r="AT67" s="996"/>
      <c r="AU67" s="996"/>
      <c r="AV67" s="1808"/>
    </row>
    <row r="68" spans="1:48" ht="17.25" customHeight="1" x14ac:dyDescent="0.2">
      <c r="A68" s="1796" t="s">
        <v>558</v>
      </c>
      <c r="B68" s="1797"/>
      <c r="C68" s="1798"/>
      <c r="D68" s="1420"/>
      <c r="E68" s="1421"/>
      <c r="F68" s="1421"/>
      <c r="G68" s="1421"/>
      <c r="H68" s="1421"/>
      <c r="I68" s="1421"/>
      <c r="J68" s="1421"/>
      <c r="K68" s="1421"/>
      <c r="L68" s="1421"/>
      <c r="M68" s="1421"/>
      <c r="N68" s="1421"/>
      <c r="O68" s="1421"/>
      <c r="P68" s="1422"/>
      <c r="Q68" s="1796" t="s">
        <v>558</v>
      </c>
      <c r="R68" s="1797"/>
      <c r="S68" s="1798"/>
      <c r="T68" s="1420"/>
      <c r="U68" s="1421"/>
      <c r="V68" s="1421"/>
      <c r="W68" s="1421"/>
      <c r="X68" s="1421"/>
      <c r="Y68" s="1421"/>
      <c r="Z68" s="1421"/>
      <c r="AA68" s="1421"/>
      <c r="AB68" s="1421"/>
      <c r="AC68" s="1421"/>
      <c r="AD68" s="1421"/>
      <c r="AE68" s="1421"/>
      <c r="AF68" s="1422"/>
      <c r="AG68" s="1796" t="s">
        <v>558</v>
      </c>
      <c r="AH68" s="1797"/>
      <c r="AI68" s="1798"/>
      <c r="AJ68" s="1420"/>
      <c r="AK68" s="1421"/>
      <c r="AL68" s="1421"/>
      <c r="AM68" s="1421"/>
      <c r="AN68" s="1421"/>
      <c r="AO68" s="1421"/>
      <c r="AP68" s="1421"/>
      <c r="AQ68" s="1421"/>
      <c r="AR68" s="1421"/>
      <c r="AS68" s="1421"/>
      <c r="AT68" s="1421"/>
      <c r="AU68" s="1421"/>
      <c r="AV68" s="1422"/>
    </row>
    <row r="69" spans="1:48" ht="256.5" customHeight="1" x14ac:dyDescent="0.2">
      <c r="A69" s="1805">
        <f>AG64+1</f>
        <v>37</v>
      </c>
      <c r="B69" s="1806"/>
      <c r="C69" s="1806"/>
      <c r="D69" s="1806"/>
      <c r="E69" s="1806"/>
      <c r="F69" s="1806"/>
      <c r="G69" s="1806"/>
      <c r="H69" s="1806"/>
      <c r="I69" s="1806"/>
      <c r="J69" s="1806"/>
      <c r="K69" s="1806"/>
      <c r="L69" s="1806"/>
      <c r="M69" s="1806"/>
      <c r="N69" s="1806"/>
      <c r="O69" s="1806"/>
      <c r="P69" s="1807"/>
      <c r="Q69" s="1805">
        <f>A69+1</f>
        <v>38</v>
      </c>
      <c r="R69" s="1806"/>
      <c r="S69" s="1806"/>
      <c r="T69" s="1806"/>
      <c r="U69" s="1806"/>
      <c r="V69" s="1806"/>
      <c r="W69" s="1806"/>
      <c r="X69" s="1806"/>
      <c r="Y69" s="1806"/>
      <c r="Z69" s="1806"/>
      <c r="AA69" s="1806"/>
      <c r="AB69" s="1806"/>
      <c r="AC69" s="1806"/>
      <c r="AD69" s="1806"/>
      <c r="AE69" s="1806"/>
      <c r="AF69" s="1807"/>
      <c r="AG69" s="1805">
        <f>Q69+1</f>
        <v>39</v>
      </c>
      <c r="AH69" s="1806"/>
      <c r="AI69" s="1806"/>
      <c r="AJ69" s="1806"/>
      <c r="AK69" s="1806"/>
      <c r="AL69" s="1806"/>
      <c r="AM69" s="1806"/>
      <c r="AN69" s="1806"/>
      <c r="AO69" s="1806"/>
      <c r="AP69" s="1806"/>
      <c r="AQ69" s="1806"/>
      <c r="AR69" s="1806"/>
      <c r="AS69" s="1806"/>
      <c r="AT69" s="1806"/>
      <c r="AU69" s="1806"/>
      <c r="AV69" s="1807"/>
    </row>
    <row r="70" spans="1:48" ht="17.25" customHeight="1" x14ac:dyDescent="0.2">
      <c r="A70" s="1809" t="s">
        <v>885</v>
      </c>
      <c r="B70" s="1810"/>
      <c r="C70" s="1811"/>
      <c r="D70" s="1812"/>
      <c r="E70" s="1813"/>
      <c r="F70" s="1813"/>
      <c r="G70" s="1813"/>
      <c r="H70" s="1814"/>
      <c r="I70" s="1815" t="s">
        <v>63</v>
      </c>
      <c r="J70" s="1816"/>
      <c r="K70" s="1817"/>
      <c r="L70" s="1813"/>
      <c r="M70" s="1813"/>
      <c r="N70" s="1813"/>
      <c r="O70" s="1813"/>
      <c r="P70" s="1818"/>
      <c r="Q70" s="1809" t="s">
        <v>885</v>
      </c>
      <c r="R70" s="1810"/>
      <c r="S70" s="1811"/>
      <c r="T70" s="1812"/>
      <c r="U70" s="1813"/>
      <c r="V70" s="1813"/>
      <c r="W70" s="1813"/>
      <c r="X70" s="1814"/>
      <c r="Y70" s="1815" t="s">
        <v>63</v>
      </c>
      <c r="Z70" s="1816"/>
      <c r="AA70" s="1817"/>
      <c r="AB70" s="1813"/>
      <c r="AC70" s="1813"/>
      <c r="AD70" s="1813"/>
      <c r="AE70" s="1813"/>
      <c r="AF70" s="1818"/>
      <c r="AG70" s="1809" t="s">
        <v>885</v>
      </c>
      <c r="AH70" s="1810"/>
      <c r="AI70" s="1811"/>
      <c r="AJ70" s="1812"/>
      <c r="AK70" s="1813"/>
      <c r="AL70" s="1813"/>
      <c r="AM70" s="1813"/>
      <c r="AN70" s="1814"/>
      <c r="AO70" s="1815" t="s">
        <v>63</v>
      </c>
      <c r="AP70" s="1816"/>
      <c r="AQ70" s="1817"/>
      <c r="AR70" s="1813"/>
      <c r="AS70" s="1813"/>
      <c r="AT70" s="1813"/>
      <c r="AU70" s="1813"/>
      <c r="AV70" s="1818"/>
    </row>
    <row r="71" spans="1:48" ht="17.25" customHeight="1" x14ac:dyDescent="0.2">
      <c r="A71" s="1796" t="s">
        <v>81</v>
      </c>
      <c r="B71" s="1797"/>
      <c r="C71" s="1798"/>
      <c r="D71" s="1420"/>
      <c r="E71" s="1421"/>
      <c r="F71" s="1421"/>
      <c r="G71" s="1421"/>
      <c r="H71" s="1418"/>
      <c r="I71" s="1800" t="s">
        <v>887</v>
      </c>
      <c r="J71" s="1801"/>
      <c r="K71" s="1794" t="s">
        <v>888</v>
      </c>
      <c r="L71" s="1795"/>
      <c r="M71" s="1039"/>
      <c r="N71" s="1039"/>
      <c r="O71" s="1039"/>
      <c r="P71" s="1804"/>
      <c r="Q71" s="1796" t="s">
        <v>81</v>
      </c>
      <c r="R71" s="1797"/>
      <c r="S71" s="1798"/>
      <c r="T71" s="1420"/>
      <c r="U71" s="1421"/>
      <c r="V71" s="1421"/>
      <c r="W71" s="1421"/>
      <c r="X71" s="1418"/>
      <c r="Y71" s="1800" t="s">
        <v>887</v>
      </c>
      <c r="Z71" s="1801"/>
      <c r="AA71" s="1794" t="s">
        <v>888</v>
      </c>
      <c r="AB71" s="1795"/>
      <c r="AC71" s="1039"/>
      <c r="AD71" s="1039"/>
      <c r="AE71" s="1039"/>
      <c r="AF71" s="1804"/>
      <c r="AG71" s="1796" t="s">
        <v>81</v>
      </c>
      <c r="AH71" s="1797"/>
      <c r="AI71" s="1798"/>
      <c r="AJ71" s="1420"/>
      <c r="AK71" s="1421"/>
      <c r="AL71" s="1421"/>
      <c r="AM71" s="1421"/>
      <c r="AN71" s="1418"/>
      <c r="AO71" s="1800" t="s">
        <v>887</v>
      </c>
      <c r="AP71" s="1801"/>
      <c r="AQ71" s="1794" t="s">
        <v>888</v>
      </c>
      <c r="AR71" s="1795"/>
      <c r="AS71" s="1039"/>
      <c r="AT71" s="1039"/>
      <c r="AU71" s="1039"/>
      <c r="AV71" s="1804"/>
    </row>
    <row r="72" spans="1:48" ht="17.25" customHeight="1" x14ac:dyDescent="0.2">
      <c r="A72" s="1796" t="s">
        <v>889</v>
      </c>
      <c r="B72" s="1797"/>
      <c r="C72" s="1798"/>
      <c r="D72" s="995"/>
      <c r="E72" s="996"/>
      <c r="F72" s="996"/>
      <c r="G72" s="996"/>
      <c r="H72" s="997"/>
      <c r="I72" s="1802"/>
      <c r="J72" s="1803"/>
      <c r="K72" s="1794" t="s">
        <v>890</v>
      </c>
      <c r="L72" s="1795"/>
      <c r="M72" s="996"/>
      <c r="N72" s="996"/>
      <c r="O72" s="996"/>
      <c r="P72" s="1808"/>
      <c r="Q72" s="1796" t="s">
        <v>889</v>
      </c>
      <c r="R72" s="1797"/>
      <c r="S72" s="1798"/>
      <c r="T72" s="995"/>
      <c r="U72" s="996"/>
      <c r="V72" s="996"/>
      <c r="W72" s="996"/>
      <c r="X72" s="997"/>
      <c r="Y72" s="1802"/>
      <c r="Z72" s="1803"/>
      <c r="AA72" s="1794" t="s">
        <v>890</v>
      </c>
      <c r="AB72" s="1795"/>
      <c r="AC72" s="996"/>
      <c r="AD72" s="996"/>
      <c r="AE72" s="996"/>
      <c r="AF72" s="1808"/>
      <c r="AG72" s="1796" t="s">
        <v>889</v>
      </c>
      <c r="AH72" s="1797"/>
      <c r="AI72" s="1798"/>
      <c r="AJ72" s="995"/>
      <c r="AK72" s="996"/>
      <c r="AL72" s="996"/>
      <c r="AM72" s="996"/>
      <c r="AN72" s="997"/>
      <c r="AO72" s="1802"/>
      <c r="AP72" s="1803"/>
      <c r="AQ72" s="1794" t="s">
        <v>890</v>
      </c>
      <c r="AR72" s="1795"/>
      <c r="AS72" s="996"/>
      <c r="AT72" s="996"/>
      <c r="AU72" s="996"/>
      <c r="AV72" s="1808"/>
    </row>
    <row r="73" spans="1:48" ht="17.25" customHeight="1" x14ac:dyDescent="0.2">
      <c r="A73" s="1796" t="s">
        <v>558</v>
      </c>
      <c r="B73" s="1797"/>
      <c r="C73" s="1798"/>
      <c r="D73" s="1420"/>
      <c r="E73" s="1421"/>
      <c r="F73" s="1421"/>
      <c r="G73" s="1421"/>
      <c r="H73" s="1421"/>
      <c r="I73" s="1421"/>
      <c r="J73" s="1421"/>
      <c r="K73" s="1421"/>
      <c r="L73" s="1421"/>
      <c r="M73" s="1421"/>
      <c r="N73" s="1421"/>
      <c r="O73" s="1421"/>
      <c r="P73" s="1422"/>
      <c r="Q73" s="1796" t="s">
        <v>558</v>
      </c>
      <c r="R73" s="1797"/>
      <c r="S73" s="1798"/>
      <c r="T73" s="1420"/>
      <c r="U73" s="1421"/>
      <c r="V73" s="1421"/>
      <c r="W73" s="1421"/>
      <c r="X73" s="1421"/>
      <c r="Y73" s="1421"/>
      <c r="Z73" s="1421"/>
      <c r="AA73" s="1421"/>
      <c r="AB73" s="1421"/>
      <c r="AC73" s="1421"/>
      <c r="AD73" s="1421"/>
      <c r="AE73" s="1421"/>
      <c r="AF73" s="1422"/>
      <c r="AG73" s="1796" t="s">
        <v>558</v>
      </c>
      <c r="AH73" s="1797"/>
      <c r="AI73" s="1798"/>
      <c r="AJ73" s="1420"/>
      <c r="AK73" s="1421"/>
      <c r="AL73" s="1421"/>
      <c r="AM73" s="1421"/>
      <c r="AN73" s="1421"/>
      <c r="AO73" s="1421"/>
      <c r="AP73" s="1421"/>
      <c r="AQ73" s="1421"/>
      <c r="AR73" s="1421"/>
      <c r="AS73" s="1421"/>
      <c r="AT73" s="1421"/>
      <c r="AU73" s="1421"/>
      <c r="AV73" s="1422"/>
    </row>
    <row r="74" spans="1:48" ht="256.5" customHeight="1" x14ac:dyDescent="0.2">
      <c r="A74" s="1805">
        <f>AG69+1</f>
        <v>40</v>
      </c>
      <c r="B74" s="1806"/>
      <c r="C74" s="1806"/>
      <c r="D74" s="1806"/>
      <c r="E74" s="1806"/>
      <c r="F74" s="1806"/>
      <c r="G74" s="1806"/>
      <c r="H74" s="1806"/>
      <c r="I74" s="1806"/>
      <c r="J74" s="1806"/>
      <c r="K74" s="1806"/>
      <c r="L74" s="1806"/>
      <c r="M74" s="1806"/>
      <c r="N74" s="1806"/>
      <c r="O74" s="1806"/>
      <c r="P74" s="1807"/>
      <c r="Q74" s="1805">
        <f>A74+1</f>
        <v>41</v>
      </c>
      <c r="R74" s="1806"/>
      <c r="S74" s="1806"/>
      <c r="T74" s="1806"/>
      <c r="U74" s="1806"/>
      <c r="V74" s="1806"/>
      <c r="W74" s="1806"/>
      <c r="X74" s="1806"/>
      <c r="Y74" s="1806"/>
      <c r="Z74" s="1806"/>
      <c r="AA74" s="1806"/>
      <c r="AB74" s="1806"/>
      <c r="AC74" s="1806"/>
      <c r="AD74" s="1806"/>
      <c r="AE74" s="1806"/>
      <c r="AF74" s="1807"/>
      <c r="AG74" s="1805">
        <f>Q74+1</f>
        <v>42</v>
      </c>
      <c r="AH74" s="1806"/>
      <c r="AI74" s="1806"/>
      <c r="AJ74" s="1806"/>
      <c r="AK74" s="1806"/>
      <c r="AL74" s="1806"/>
      <c r="AM74" s="1806"/>
      <c r="AN74" s="1806"/>
      <c r="AO74" s="1806"/>
      <c r="AP74" s="1806"/>
      <c r="AQ74" s="1806"/>
      <c r="AR74" s="1806"/>
      <c r="AS74" s="1806"/>
      <c r="AT74" s="1806"/>
      <c r="AU74" s="1806"/>
      <c r="AV74" s="1807"/>
    </row>
    <row r="75" spans="1:48" ht="17.25" customHeight="1" x14ac:dyDescent="0.2">
      <c r="A75" s="1809" t="s">
        <v>885</v>
      </c>
      <c r="B75" s="1810"/>
      <c r="C75" s="1811"/>
      <c r="D75" s="1812"/>
      <c r="E75" s="1813"/>
      <c r="F75" s="1813"/>
      <c r="G75" s="1813"/>
      <c r="H75" s="1814"/>
      <c r="I75" s="1815" t="s">
        <v>63</v>
      </c>
      <c r="J75" s="1816"/>
      <c r="K75" s="1817"/>
      <c r="L75" s="1813"/>
      <c r="M75" s="1813"/>
      <c r="N75" s="1813"/>
      <c r="O75" s="1813"/>
      <c r="P75" s="1818"/>
      <c r="Q75" s="1809" t="s">
        <v>885</v>
      </c>
      <c r="R75" s="1810"/>
      <c r="S75" s="1811"/>
      <c r="T75" s="1812"/>
      <c r="U75" s="1813"/>
      <c r="V75" s="1813"/>
      <c r="W75" s="1813"/>
      <c r="X75" s="1814"/>
      <c r="Y75" s="1815" t="s">
        <v>63</v>
      </c>
      <c r="Z75" s="1816"/>
      <c r="AA75" s="1817"/>
      <c r="AB75" s="1813"/>
      <c r="AC75" s="1813"/>
      <c r="AD75" s="1813"/>
      <c r="AE75" s="1813"/>
      <c r="AF75" s="1818"/>
      <c r="AG75" s="1809" t="s">
        <v>885</v>
      </c>
      <c r="AH75" s="1810"/>
      <c r="AI75" s="1811"/>
      <c r="AJ75" s="1812"/>
      <c r="AK75" s="1813"/>
      <c r="AL75" s="1813"/>
      <c r="AM75" s="1813"/>
      <c r="AN75" s="1814"/>
      <c r="AO75" s="1815" t="s">
        <v>63</v>
      </c>
      <c r="AP75" s="1816"/>
      <c r="AQ75" s="1817"/>
      <c r="AR75" s="1813"/>
      <c r="AS75" s="1813"/>
      <c r="AT75" s="1813"/>
      <c r="AU75" s="1813"/>
      <c r="AV75" s="1818"/>
    </row>
    <row r="76" spans="1:48" ht="17.25" customHeight="1" x14ac:dyDescent="0.2">
      <c r="A76" s="1796" t="s">
        <v>81</v>
      </c>
      <c r="B76" s="1797"/>
      <c r="C76" s="1798"/>
      <c r="D76" s="1420"/>
      <c r="E76" s="1421"/>
      <c r="F76" s="1421"/>
      <c r="G76" s="1421"/>
      <c r="H76" s="1418"/>
      <c r="I76" s="1800" t="s">
        <v>887</v>
      </c>
      <c r="J76" s="1801"/>
      <c r="K76" s="1794" t="s">
        <v>888</v>
      </c>
      <c r="L76" s="1795"/>
      <c r="M76" s="1039"/>
      <c r="N76" s="1039"/>
      <c r="O76" s="1039"/>
      <c r="P76" s="1804"/>
      <c r="Q76" s="1796" t="s">
        <v>81</v>
      </c>
      <c r="R76" s="1797"/>
      <c r="S76" s="1798"/>
      <c r="T76" s="1420"/>
      <c r="U76" s="1421"/>
      <c r="V76" s="1421"/>
      <c r="W76" s="1421"/>
      <c r="X76" s="1418"/>
      <c r="Y76" s="1800" t="s">
        <v>887</v>
      </c>
      <c r="Z76" s="1801"/>
      <c r="AA76" s="1794" t="s">
        <v>888</v>
      </c>
      <c r="AB76" s="1795"/>
      <c r="AC76" s="1039"/>
      <c r="AD76" s="1039"/>
      <c r="AE76" s="1039"/>
      <c r="AF76" s="1804"/>
      <c r="AG76" s="1796" t="s">
        <v>81</v>
      </c>
      <c r="AH76" s="1797"/>
      <c r="AI76" s="1798"/>
      <c r="AJ76" s="1420"/>
      <c r="AK76" s="1421"/>
      <c r="AL76" s="1421"/>
      <c r="AM76" s="1421"/>
      <c r="AN76" s="1418"/>
      <c r="AO76" s="1800" t="s">
        <v>887</v>
      </c>
      <c r="AP76" s="1801"/>
      <c r="AQ76" s="1794" t="s">
        <v>888</v>
      </c>
      <c r="AR76" s="1795"/>
      <c r="AS76" s="1039"/>
      <c r="AT76" s="1039"/>
      <c r="AU76" s="1039"/>
      <c r="AV76" s="1804"/>
    </row>
    <row r="77" spans="1:48" ht="17.25" customHeight="1" x14ac:dyDescent="0.2">
      <c r="A77" s="1796" t="s">
        <v>889</v>
      </c>
      <c r="B77" s="1797"/>
      <c r="C77" s="1798"/>
      <c r="D77" s="995"/>
      <c r="E77" s="996"/>
      <c r="F77" s="996"/>
      <c r="G77" s="996"/>
      <c r="H77" s="997"/>
      <c r="I77" s="1802"/>
      <c r="J77" s="1803"/>
      <c r="K77" s="1794" t="s">
        <v>890</v>
      </c>
      <c r="L77" s="1795"/>
      <c r="M77" s="996"/>
      <c r="N77" s="996"/>
      <c r="O77" s="996"/>
      <c r="P77" s="1808"/>
      <c r="Q77" s="1796" t="s">
        <v>889</v>
      </c>
      <c r="R77" s="1797"/>
      <c r="S77" s="1798"/>
      <c r="T77" s="995"/>
      <c r="U77" s="996"/>
      <c r="V77" s="996"/>
      <c r="W77" s="996"/>
      <c r="X77" s="997"/>
      <c r="Y77" s="1802"/>
      <c r="Z77" s="1803"/>
      <c r="AA77" s="1794" t="s">
        <v>890</v>
      </c>
      <c r="AB77" s="1795"/>
      <c r="AC77" s="996"/>
      <c r="AD77" s="996"/>
      <c r="AE77" s="996"/>
      <c r="AF77" s="1808"/>
      <c r="AG77" s="1796" t="s">
        <v>889</v>
      </c>
      <c r="AH77" s="1797"/>
      <c r="AI77" s="1798"/>
      <c r="AJ77" s="995"/>
      <c r="AK77" s="996"/>
      <c r="AL77" s="996"/>
      <c r="AM77" s="996"/>
      <c r="AN77" s="997"/>
      <c r="AO77" s="1802"/>
      <c r="AP77" s="1803"/>
      <c r="AQ77" s="1794" t="s">
        <v>890</v>
      </c>
      <c r="AR77" s="1795"/>
      <c r="AS77" s="996"/>
      <c r="AT77" s="996"/>
      <c r="AU77" s="996"/>
      <c r="AV77" s="1808"/>
    </row>
    <row r="78" spans="1:48" ht="17.25" customHeight="1" x14ac:dyDescent="0.2">
      <c r="A78" s="1796" t="s">
        <v>558</v>
      </c>
      <c r="B78" s="1797"/>
      <c r="C78" s="1798"/>
      <c r="D78" s="1420"/>
      <c r="E78" s="1421"/>
      <c r="F78" s="1421"/>
      <c r="G78" s="1421"/>
      <c r="H78" s="1421"/>
      <c r="I78" s="1421"/>
      <c r="J78" s="1421"/>
      <c r="K78" s="1421"/>
      <c r="L78" s="1421"/>
      <c r="M78" s="1421"/>
      <c r="N78" s="1421"/>
      <c r="O78" s="1421"/>
      <c r="P78" s="1422"/>
      <c r="Q78" s="1796" t="s">
        <v>558</v>
      </c>
      <c r="R78" s="1797"/>
      <c r="S78" s="1798"/>
      <c r="T78" s="1420"/>
      <c r="U78" s="1421"/>
      <c r="V78" s="1421"/>
      <c r="W78" s="1421"/>
      <c r="X78" s="1421"/>
      <c r="Y78" s="1421"/>
      <c r="Z78" s="1421"/>
      <c r="AA78" s="1421"/>
      <c r="AB78" s="1421"/>
      <c r="AC78" s="1421"/>
      <c r="AD78" s="1421"/>
      <c r="AE78" s="1421"/>
      <c r="AF78" s="1422"/>
      <c r="AG78" s="1796" t="s">
        <v>558</v>
      </c>
      <c r="AH78" s="1797"/>
      <c r="AI78" s="1798"/>
      <c r="AJ78" s="1420"/>
      <c r="AK78" s="1421"/>
      <c r="AL78" s="1421"/>
      <c r="AM78" s="1421"/>
      <c r="AN78" s="1421"/>
      <c r="AO78" s="1421"/>
      <c r="AP78" s="1421"/>
      <c r="AQ78" s="1421"/>
      <c r="AR78" s="1421"/>
      <c r="AS78" s="1421"/>
      <c r="AT78" s="1421"/>
      <c r="AU78" s="1421"/>
      <c r="AV78" s="1422"/>
    </row>
    <row r="79" spans="1:48" ht="256.5" customHeight="1" x14ac:dyDescent="0.2">
      <c r="A79" s="1805">
        <f>AG74+1</f>
        <v>43</v>
      </c>
      <c r="B79" s="1806"/>
      <c r="C79" s="1806"/>
      <c r="D79" s="1806"/>
      <c r="E79" s="1806"/>
      <c r="F79" s="1806"/>
      <c r="G79" s="1806"/>
      <c r="H79" s="1806"/>
      <c r="I79" s="1806"/>
      <c r="J79" s="1806"/>
      <c r="K79" s="1806"/>
      <c r="L79" s="1806"/>
      <c r="M79" s="1806"/>
      <c r="N79" s="1806"/>
      <c r="O79" s="1806"/>
      <c r="P79" s="1807"/>
      <c r="Q79" s="1805">
        <f>A79+1</f>
        <v>44</v>
      </c>
      <c r="R79" s="1806"/>
      <c r="S79" s="1806"/>
      <c r="T79" s="1806"/>
      <c r="U79" s="1806"/>
      <c r="V79" s="1806"/>
      <c r="W79" s="1806"/>
      <c r="X79" s="1806"/>
      <c r="Y79" s="1806"/>
      <c r="Z79" s="1806"/>
      <c r="AA79" s="1806"/>
      <c r="AB79" s="1806"/>
      <c r="AC79" s="1806"/>
      <c r="AD79" s="1806"/>
      <c r="AE79" s="1806"/>
      <c r="AF79" s="1807"/>
      <c r="AG79" s="1805">
        <f>Q79+1</f>
        <v>45</v>
      </c>
      <c r="AH79" s="1806"/>
      <c r="AI79" s="1806"/>
      <c r="AJ79" s="1806"/>
      <c r="AK79" s="1806"/>
      <c r="AL79" s="1806"/>
      <c r="AM79" s="1806"/>
      <c r="AN79" s="1806"/>
      <c r="AO79" s="1806"/>
      <c r="AP79" s="1806"/>
      <c r="AQ79" s="1806"/>
      <c r="AR79" s="1806"/>
      <c r="AS79" s="1806"/>
      <c r="AT79" s="1806"/>
      <c r="AU79" s="1806"/>
      <c r="AV79" s="1807"/>
    </row>
    <row r="80" spans="1:48" ht="17.25" customHeight="1" x14ac:dyDescent="0.2">
      <c r="A80" s="1809" t="s">
        <v>885</v>
      </c>
      <c r="B80" s="1810"/>
      <c r="C80" s="1811"/>
      <c r="D80" s="1812"/>
      <c r="E80" s="1813"/>
      <c r="F80" s="1813"/>
      <c r="G80" s="1813"/>
      <c r="H80" s="1814"/>
      <c r="I80" s="1815" t="s">
        <v>63</v>
      </c>
      <c r="J80" s="1816"/>
      <c r="K80" s="1817"/>
      <c r="L80" s="1813"/>
      <c r="M80" s="1813"/>
      <c r="N80" s="1813"/>
      <c r="O80" s="1813"/>
      <c r="P80" s="1818"/>
      <c r="Q80" s="1809" t="s">
        <v>885</v>
      </c>
      <c r="R80" s="1810"/>
      <c r="S80" s="1811"/>
      <c r="T80" s="1812"/>
      <c r="U80" s="1813"/>
      <c r="V80" s="1813"/>
      <c r="W80" s="1813"/>
      <c r="X80" s="1814"/>
      <c r="Y80" s="1815" t="s">
        <v>63</v>
      </c>
      <c r="Z80" s="1816"/>
      <c r="AA80" s="1817"/>
      <c r="AB80" s="1813"/>
      <c r="AC80" s="1813"/>
      <c r="AD80" s="1813"/>
      <c r="AE80" s="1813"/>
      <c r="AF80" s="1818"/>
      <c r="AG80" s="1809" t="s">
        <v>885</v>
      </c>
      <c r="AH80" s="1810"/>
      <c r="AI80" s="1811"/>
      <c r="AJ80" s="1812"/>
      <c r="AK80" s="1813"/>
      <c r="AL80" s="1813"/>
      <c r="AM80" s="1813"/>
      <c r="AN80" s="1814"/>
      <c r="AO80" s="1815" t="s">
        <v>63</v>
      </c>
      <c r="AP80" s="1816"/>
      <c r="AQ80" s="1817"/>
      <c r="AR80" s="1813"/>
      <c r="AS80" s="1813"/>
      <c r="AT80" s="1813"/>
      <c r="AU80" s="1813"/>
      <c r="AV80" s="1818"/>
    </row>
    <row r="81" spans="1:48" ht="17.25" customHeight="1" x14ac:dyDescent="0.2">
      <c r="A81" s="1796" t="s">
        <v>81</v>
      </c>
      <c r="B81" s="1797"/>
      <c r="C81" s="1798"/>
      <c r="D81" s="1420"/>
      <c r="E81" s="1421"/>
      <c r="F81" s="1421"/>
      <c r="G81" s="1421"/>
      <c r="H81" s="1418"/>
      <c r="I81" s="1800" t="s">
        <v>887</v>
      </c>
      <c r="J81" s="1801"/>
      <c r="K81" s="1794" t="s">
        <v>888</v>
      </c>
      <c r="L81" s="1795"/>
      <c r="M81" s="1039"/>
      <c r="N81" s="1039"/>
      <c r="O81" s="1039"/>
      <c r="P81" s="1804"/>
      <c r="Q81" s="1796" t="s">
        <v>81</v>
      </c>
      <c r="R81" s="1797"/>
      <c r="S81" s="1798"/>
      <c r="T81" s="1420"/>
      <c r="U81" s="1421"/>
      <c r="V81" s="1421"/>
      <c r="W81" s="1421"/>
      <c r="X81" s="1418"/>
      <c r="Y81" s="1800" t="s">
        <v>887</v>
      </c>
      <c r="Z81" s="1801"/>
      <c r="AA81" s="1794" t="s">
        <v>888</v>
      </c>
      <c r="AB81" s="1795"/>
      <c r="AC81" s="1039"/>
      <c r="AD81" s="1039"/>
      <c r="AE81" s="1039"/>
      <c r="AF81" s="1804"/>
      <c r="AG81" s="1796" t="s">
        <v>81</v>
      </c>
      <c r="AH81" s="1797"/>
      <c r="AI81" s="1798"/>
      <c r="AJ81" s="1420"/>
      <c r="AK81" s="1421"/>
      <c r="AL81" s="1421"/>
      <c r="AM81" s="1421"/>
      <c r="AN81" s="1418"/>
      <c r="AO81" s="1800" t="s">
        <v>887</v>
      </c>
      <c r="AP81" s="1801"/>
      <c r="AQ81" s="1794" t="s">
        <v>888</v>
      </c>
      <c r="AR81" s="1795"/>
      <c r="AS81" s="1039"/>
      <c r="AT81" s="1039"/>
      <c r="AU81" s="1039"/>
      <c r="AV81" s="1804"/>
    </row>
    <row r="82" spans="1:48" ht="17.25" customHeight="1" x14ac:dyDescent="0.2">
      <c r="A82" s="1796" t="s">
        <v>889</v>
      </c>
      <c r="B82" s="1797"/>
      <c r="C82" s="1798"/>
      <c r="D82" s="995"/>
      <c r="E82" s="996"/>
      <c r="F82" s="996"/>
      <c r="G82" s="996"/>
      <c r="H82" s="997"/>
      <c r="I82" s="1802"/>
      <c r="J82" s="1803"/>
      <c r="K82" s="1794" t="s">
        <v>890</v>
      </c>
      <c r="L82" s="1795"/>
      <c r="M82" s="996"/>
      <c r="N82" s="996"/>
      <c r="O82" s="996"/>
      <c r="P82" s="1808"/>
      <c r="Q82" s="1796" t="s">
        <v>889</v>
      </c>
      <c r="R82" s="1797"/>
      <c r="S82" s="1798"/>
      <c r="T82" s="995"/>
      <c r="U82" s="996"/>
      <c r="V82" s="996"/>
      <c r="W82" s="996"/>
      <c r="X82" s="997"/>
      <c r="Y82" s="1802"/>
      <c r="Z82" s="1803"/>
      <c r="AA82" s="1794" t="s">
        <v>890</v>
      </c>
      <c r="AB82" s="1795"/>
      <c r="AC82" s="996"/>
      <c r="AD82" s="996"/>
      <c r="AE82" s="996"/>
      <c r="AF82" s="1808"/>
      <c r="AG82" s="1796" t="s">
        <v>889</v>
      </c>
      <c r="AH82" s="1797"/>
      <c r="AI82" s="1798"/>
      <c r="AJ82" s="995"/>
      <c r="AK82" s="996"/>
      <c r="AL82" s="996"/>
      <c r="AM82" s="996"/>
      <c r="AN82" s="997"/>
      <c r="AO82" s="1802"/>
      <c r="AP82" s="1803"/>
      <c r="AQ82" s="1794" t="s">
        <v>890</v>
      </c>
      <c r="AR82" s="1795"/>
      <c r="AS82" s="996"/>
      <c r="AT82" s="996"/>
      <c r="AU82" s="996"/>
      <c r="AV82" s="1808"/>
    </row>
    <row r="83" spans="1:48" ht="17.25" customHeight="1" x14ac:dyDescent="0.2">
      <c r="A83" s="1796" t="s">
        <v>558</v>
      </c>
      <c r="B83" s="1797"/>
      <c r="C83" s="1798"/>
      <c r="D83" s="1420"/>
      <c r="E83" s="1421"/>
      <c r="F83" s="1421"/>
      <c r="G83" s="1421"/>
      <c r="H83" s="1421"/>
      <c r="I83" s="1421"/>
      <c r="J83" s="1421"/>
      <c r="K83" s="1421"/>
      <c r="L83" s="1421"/>
      <c r="M83" s="1421"/>
      <c r="N83" s="1421"/>
      <c r="O83" s="1421"/>
      <c r="P83" s="1422"/>
      <c r="Q83" s="1796" t="s">
        <v>558</v>
      </c>
      <c r="R83" s="1797"/>
      <c r="S83" s="1798"/>
      <c r="T83" s="1420"/>
      <c r="U83" s="1421"/>
      <c r="V83" s="1421"/>
      <c r="W83" s="1421"/>
      <c r="X83" s="1421"/>
      <c r="Y83" s="1421"/>
      <c r="Z83" s="1421"/>
      <c r="AA83" s="1421"/>
      <c r="AB83" s="1421"/>
      <c r="AC83" s="1421"/>
      <c r="AD83" s="1421"/>
      <c r="AE83" s="1421"/>
      <c r="AF83" s="1422"/>
      <c r="AG83" s="1796" t="s">
        <v>558</v>
      </c>
      <c r="AH83" s="1797"/>
      <c r="AI83" s="1798"/>
      <c r="AJ83" s="1420"/>
      <c r="AK83" s="1421"/>
      <c r="AL83" s="1421"/>
      <c r="AM83" s="1421"/>
      <c r="AN83" s="1421"/>
      <c r="AO83" s="1421"/>
      <c r="AP83" s="1421"/>
      <c r="AQ83" s="1421"/>
      <c r="AR83" s="1421"/>
      <c r="AS83" s="1421"/>
      <c r="AT83" s="1421"/>
      <c r="AU83" s="1421"/>
      <c r="AV83" s="1422"/>
    </row>
    <row r="84" spans="1:48" ht="256.5" customHeight="1" x14ac:dyDescent="0.2">
      <c r="A84" s="1805">
        <f>AG79+1</f>
        <v>46</v>
      </c>
      <c r="B84" s="1806"/>
      <c r="C84" s="1806"/>
      <c r="D84" s="1806"/>
      <c r="E84" s="1806"/>
      <c r="F84" s="1806"/>
      <c r="G84" s="1806"/>
      <c r="H84" s="1806"/>
      <c r="I84" s="1806"/>
      <c r="J84" s="1806"/>
      <c r="K84" s="1806"/>
      <c r="L84" s="1806"/>
      <c r="M84" s="1806"/>
      <c r="N84" s="1806"/>
      <c r="O84" s="1806"/>
      <c r="P84" s="1807"/>
      <c r="Q84" s="1805">
        <f>A84+1</f>
        <v>47</v>
      </c>
      <c r="R84" s="1806"/>
      <c r="S84" s="1806"/>
      <c r="T84" s="1806"/>
      <c r="U84" s="1806"/>
      <c r="V84" s="1806"/>
      <c r="W84" s="1806"/>
      <c r="X84" s="1806"/>
      <c r="Y84" s="1806"/>
      <c r="Z84" s="1806"/>
      <c r="AA84" s="1806"/>
      <c r="AB84" s="1806"/>
      <c r="AC84" s="1806"/>
      <c r="AD84" s="1806"/>
      <c r="AE84" s="1806"/>
      <c r="AF84" s="1807"/>
      <c r="AG84" s="1805">
        <f>Q84+1</f>
        <v>48</v>
      </c>
      <c r="AH84" s="1806"/>
      <c r="AI84" s="1806"/>
      <c r="AJ84" s="1806"/>
      <c r="AK84" s="1806"/>
      <c r="AL84" s="1806"/>
      <c r="AM84" s="1806"/>
      <c r="AN84" s="1806"/>
      <c r="AO84" s="1806"/>
      <c r="AP84" s="1806"/>
      <c r="AQ84" s="1806"/>
      <c r="AR84" s="1806"/>
      <c r="AS84" s="1806"/>
      <c r="AT84" s="1806"/>
      <c r="AU84" s="1806"/>
      <c r="AV84" s="1807"/>
    </row>
    <row r="85" spans="1:48" ht="17.25" customHeight="1" x14ac:dyDescent="0.2">
      <c r="A85" s="1809" t="s">
        <v>885</v>
      </c>
      <c r="B85" s="1810"/>
      <c r="C85" s="1811"/>
      <c r="D85" s="1812"/>
      <c r="E85" s="1813"/>
      <c r="F85" s="1813"/>
      <c r="G85" s="1813"/>
      <c r="H85" s="1814"/>
      <c r="I85" s="1815" t="s">
        <v>63</v>
      </c>
      <c r="J85" s="1816"/>
      <c r="K85" s="1817"/>
      <c r="L85" s="1813"/>
      <c r="M85" s="1813"/>
      <c r="N85" s="1813"/>
      <c r="O85" s="1813"/>
      <c r="P85" s="1818"/>
      <c r="Q85" s="1809" t="s">
        <v>885</v>
      </c>
      <c r="R85" s="1810"/>
      <c r="S85" s="1811"/>
      <c r="T85" s="1812"/>
      <c r="U85" s="1813"/>
      <c r="V85" s="1813"/>
      <c r="W85" s="1813"/>
      <c r="X85" s="1814"/>
      <c r="Y85" s="1815" t="s">
        <v>63</v>
      </c>
      <c r="Z85" s="1816"/>
      <c r="AA85" s="1817"/>
      <c r="AB85" s="1813"/>
      <c r="AC85" s="1813"/>
      <c r="AD85" s="1813"/>
      <c r="AE85" s="1813"/>
      <c r="AF85" s="1818"/>
      <c r="AG85" s="1809" t="s">
        <v>885</v>
      </c>
      <c r="AH85" s="1810"/>
      <c r="AI85" s="1811"/>
      <c r="AJ85" s="1812"/>
      <c r="AK85" s="1813"/>
      <c r="AL85" s="1813"/>
      <c r="AM85" s="1813"/>
      <c r="AN85" s="1814"/>
      <c r="AO85" s="1815" t="s">
        <v>63</v>
      </c>
      <c r="AP85" s="1816"/>
      <c r="AQ85" s="1817"/>
      <c r="AR85" s="1813"/>
      <c r="AS85" s="1813"/>
      <c r="AT85" s="1813"/>
      <c r="AU85" s="1813"/>
      <c r="AV85" s="1818"/>
    </row>
    <row r="86" spans="1:48" ht="17.25" customHeight="1" x14ac:dyDescent="0.2">
      <c r="A86" s="1796" t="s">
        <v>81</v>
      </c>
      <c r="B86" s="1797"/>
      <c r="C86" s="1798"/>
      <c r="D86" s="1420"/>
      <c r="E86" s="1421"/>
      <c r="F86" s="1421"/>
      <c r="G86" s="1421"/>
      <c r="H86" s="1418"/>
      <c r="I86" s="1800" t="s">
        <v>887</v>
      </c>
      <c r="J86" s="1801"/>
      <c r="K86" s="1794" t="s">
        <v>888</v>
      </c>
      <c r="L86" s="1795"/>
      <c r="M86" s="1039"/>
      <c r="N86" s="1039"/>
      <c r="O86" s="1039"/>
      <c r="P86" s="1804"/>
      <c r="Q86" s="1796" t="s">
        <v>81</v>
      </c>
      <c r="R86" s="1797"/>
      <c r="S86" s="1798"/>
      <c r="T86" s="1420"/>
      <c r="U86" s="1421"/>
      <c r="V86" s="1421"/>
      <c r="W86" s="1421"/>
      <c r="X86" s="1418"/>
      <c r="Y86" s="1800" t="s">
        <v>887</v>
      </c>
      <c r="Z86" s="1801"/>
      <c r="AA86" s="1794" t="s">
        <v>888</v>
      </c>
      <c r="AB86" s="1795"/>
      <c r="AC86" s="1039"/>
      <c r="AD86" s="1039"/>
      <c r="AE86" s="1039"/>
      <c r="AF86" s="1804"/>
      <c r="AG86" s="1796" t="s">
        <v>81</v>
      </c>
      <c r="AH86" s="1797"/>
      <c r="AI86" s="1798"/>
      <c r="AJ86" s="1420"/>
      <c r="AK86" s="1421"/>
      <c r="AL86" s="1421"/>
      <c r="AM86" s="1421"/>
      <c r="AN86" s="1418"/>
      <c r="AO86" s="1800" t="s">
        <v>887</v>
      </c>
      <c r="AP86" s="1801"/>
      <c r="AQ86" s="1794" t="s">
        <v>888</v>
      </c>
      <c r="AR86" s="1795"/>
      <c r="AS86" s="1039"/>
      <c r="AT86" s="1039"/>
      <c r="AU86" s="1039"/>
      <c r="AV86" s="1804"/>
    </row>
    <row r="87" spans="1:48" ht="17.25" customHeight="1" x14ac:dyDescent="0.2">
      <c r="A87" s="1796" t="s">
        <v>889</v>
      </c>
      <c r="B87" s="1797"/>
      <c r="C87" s="1798"/>
      <c r="D87" s="995"/>
      <c r="E87" s="996"/>
      <c r="F87" s="996"/>
      <c r="G87" s="996"/>
      <c r="H87" s="997"/>
      <c r="I87" s="1802"/>
      <c r="J87" s="1803"/>
      <c r="K87" s="1794" t="s">
        <v>890</v>
      </c>
      <c r="L87" s="1795"/>
      <c r="M87" s="996"/>
      <c r="N87" s="996"/>
      <c r="O87" s="996"/>
      <c r="P87" s="1808"/>
      <c r="Q87" s="1796" t="s">
        <v>889</v>
      </c>
      <c r="R87" s="1797"/>
      <c r="S87" s="1798"/>
      <c r="T87" s="995"/>
      <c r="U87" s="996"/>
      <c r="V87" s="996"/>
      <c r="W87" s="996"/>
      <c r="X87" s="997"/>
      <c r="Y87" s="1802"/>
      <c r="Z87" s="1803"/>
      <c r="AA87" s="1794" t="s">
        <v>890</v>
      </c>
      <c r="AB87" s="1795"/>
      <c r="AC87" s="996"/>
      <c r="AD87" s="996"/>
      <c r="AE87" s="996"/>
      <c r="AF87" s="1808"/>
      <c r="AG87" s="1796" t="s">
        <v>889</v>
      </c>
      <c r="AH87" s="1797"/>
      <c r="AI87" s="1798"/>
      <c r="AJ87" s="995"/>
      <c r="AK87" s="996"/>
      <c r="AL87" s="996"/>
      <c r="AM87" s="996"/>
      <c r="AN87" s="997"/>
      <c r="AO87" s="1802"/>
      <c r="AP87" s="1803"/>
      <c r="AQ87" s="1794" t="s">
        <v>890</v>
      </c>
      <c r="AR87" s="1795"/>
      <c r="AS87" s="996"/>
      <c r="AT87" s="996"/>
      <c r="AU87" s="996"/>
      <c r="AV87" s="1808"/>
    </row>
    <row r="88" spans="1:48" ht="17.25" customHeight="1" x14ac:dyDescent="0.2">
      <c r="A88" s="1796" t="s">
        <v>558</v>
      </c>
      <c r="B88" s="1797"/>
      <c r="C88" s="1798"/>
      <c r="D88" s="1420"/>
      <c r="E88" s="1421"/>
      <c r="F88" s="1421"/>
      <c r="G88" s="1421"/>
      <c r="H88" s="1421"/>
      <c r="I88" s="1421"/>
      <c r="J88" s="1421"/>
      <c r="K88" s="1421"/>
      <c r="L88" s="1421"/>
      <c r="M88" s="1421"/>
      <c r="N88" s="1421"/>
      <c r="O88" s="1421"/>
      <c r="P88" s="1422"/>
      <c r="Q88" s="1796" t="s">
        <v>558</v>
      </c>
      <c r="R88" s="1797"/>
      <c r="S88" s="1798"/>
      <c r="T88" s="1420"/>
      <c r="U88" s="1421"/>
      <c r="V88" s="1421"/>
      <c r="W88" s="1421"/>
      <c r="X88" s="1421"/>
      <c r="Y88" s="1421"/>
      <c r="Z88" s="1421"/>
      <c r="AA88" s="1421"/>
      <c r="AB88" s="1421"/>
      <c r="AC88" s="1421"/>
      <c r="AD88" s="1421"/>
      <c r="AE88" s="1421"/>
      <c r="AF88" s="1422"/>
      <c r="AG88" s="1796" t="s">
        <v>558</v>
      </c>
      <c r="AH88" s="1797"/>
      <c r="AI88" s="1798"/>
      <c r="AJ88" s="1420"/>
      <c r="AK88" s="1421"/>
      <c r="AL88" s="1421"/>
      <c r="AM88" s="1421"/>
      <c r="AN88" s="1421"/>
      <c r="AO88" s="1421"/>
      <c r="AP88" s="1421"/>
      <c r="AQ88" s="1421"/>
      <c r="AR88" s="1421"/>
      <c r="AS88" s="1421"/>
      <c r="AT88" s="1421"/>
      <c r="AU88" s="1421"/>
      <c r="AV88" s="1422"/>
    </row>
    <row r="89" spans="1:48" ht="256.5" customHeight="1" x14ac:dyDescent="0.2">
      <c r="A89" s="1805">
        <f>AG84+1</f>
        <v>49</v>
      </c>
      <c r="B89" s="1806"/>
      <c r="C89" s="1806"/>
      <c r="D89" s="1806"/>
      <c r="E89" s="1806"/>
      <c r="F89" s="1806"/>
      <c r="G89" s="1806"/>
      <c r="H89" s="1806"/>
      <c r="I89" s="1806"/>
      <c r="J89" s="1806"/>
      <c r="K89" s="1806"/>
      <c r="L89" s="1806"/>
      <c r="M89" s="1806"/>
      <c r="N89" s="1806"/>
      <c r="O89" s="1806"/>
      <c r="P89" s="1807"/>
      <c r="Q89" s="1805">
        <f>A89+1</f>
        <v>50</v>
      </c>
      <c r="R89" s="1806"/>
      <c r="S89" s="1806"/>
      <c r="T89" s="1806"/>
      <c r="U89" s="1806"/>
      <c r="V89" s="1806"/>
      <c r="W89" s="1806"/>
      <c r="X89" s="1806"/>
      <c r="Y89" s="1806"/>
      <c r="Z89" s="1806"/>
      <c r="AA89" s="1806"/>
      <c r="AB89" s="1806"/>
      <c r="AC89" s="1806"/>
      <c r="AD89" s="1806"/>
      <c r="AE89" s="1806"/>
      <c r="AF89" s="1807"/>
      <c r="AG89" s="1805">
        <f>Q89+1</f>
        <v>51</v>
      </c>
      <c r="AH89" s="1806"/>
      <c r="AI89" s="1806"/>
      <c r="AJ89" s="1806"/>
      <c r="AK89" s="1806"/>
      <c r="AL89" s="1806"/>
      <c r="AM89" s="1806"/>
      <c r="AN89" s="1806"/>
      <c r="AO89" s="1806"/>
      <c r="AP89" s="1806"/>
      <c r="AQ89" s="1806"/>
      <c r="AR89" s="1806"/>
      <c r="AS89" s="1806"/>
      <c r="AT89" s="1806"/>
      <c r="AU89" s="1806"/>
      <c r="AV89" s="1807"/>
    </row>
    <row r="90" spans="1:48" ht="17.25" customHeight="1" x14ac:dyDescent="0.2">
      <c r="A90" s="1809" t="s">
        <v>885</v>
      </c>
      <c r="B90" s="1810"/>
      <c r="C90" s="1811"/>
      <c r="D90" s="1812"/>
      <c r="E90" s="1813"/>
      <c r="F90" s="1813"/>
      <c r="G90" s="1813"/>
      <c r="H90" s="1814"/>
      <c r="I90" s="1815" t="s">
        <v>63</v>
      </c>
      <c r="J90" s="1816"/>
      <c r="K90" s="1817"/>
      <c r="L90" s="1813"/>
      <c r="M90" s="1813"/>
      <c r="N90" s="1813"/>
      <c r="O90" s="1813"/>
      <c r="P90" s="1818"/>
      <c r="Q90" s="1809" t="s">
        <v>885</v>
      </c>
      <c r="R90" s="1810"/>
      <c r="S90" s="1811"/>
      <c r="T90" s="1812"/>
      <c r="U90" s="1813"/>
      <c r="V90" s="1813"/>
      <c r="W90" s="1813"/>
      <c r="X90" s="1814"/>
      <c r="Y90" s="1815" t="s">
        <v>63</v>
      </c>
      <c r="Z90" s="1816"/>
      <c r="AA90" s="1817"/>
      <c r="AB90" s="1813"/>
      <c r="AC90" s="1813"/>
      <c r="AD90" s="1813"/>
      <c r="AE90" s="1813"/>
      <c r="AF90" s="1818"/>
      <c r="AG90" s="1809" t="s">
        <v>885</v>
      </c>
      <c r="AH90" s="1810"/>
      <c r="AI90" s="1811"/>
      <c r="AJ90" s="1812"/>
      <c r="AK90" s="1813"/>
      <c r="AL90" s="1813"/>
      <c r="AM90" s="1813"/>
      <c r="AN90" s="1814"/>
      <c r="AO90" s="1815" t="s">
        <v>63</v>
      </c>
      <c r="AP90" s="1816"/>
      <c r="AQ90" s="1817"/>
      <c r="AR90" s="1813"/>
      <c r="AS90" s="1813"/>
      <c r="AT90" s="1813"/>
      <c r="AU90" s="1813"/>
      <c r="AV90" s="1818"/>
    </row>
    <row r="91" spans="1:48" ht="17.25" customHeight="1" x14ac:dyDescent="0.2">
      <c r="A91" s="1796" t="s">
        <v>81</v>
      </c>
      <c r="B91" s="1797"/>
      <c r="C91" s="1798"/>
      <c r="D91" s="1420"/>
      <c r="E91" s="1421"/>
      <c r="F91" s="1421"/>
      <c r="G91" s="1421"/>
      <c r="H91" s="1418"/>
      <c r="I91" s="1800" t="s">
        <v>887</v>
      </c>
      <c r="J91" s="1801"/>
      <c r="K91" s="1794" t="s">
        <v>888</v>
      </c>
      <c r="L91" s="1795"/>
      <c r="M91" s="1039"/>
      <c r="N91" s="1039"/>
      <c r="O91" s="1039"/>
      <c r="P91" s="1804"/>
      <c r="Q91" s="1796" t="s">
        <v>81</v>
      </c>
      <c r="R91" s="1797"/>
      <c r="S91" s="1798"/>
      <c r="T91" s="1420"/>
      <c r="U91" s="1421"/>
      <c r="V91" s="1421"/>
      <c r="W91" s="1421"/>
      <c r="X91" s="1418"/>
      <c r="Y91" s="1800" t="s">
        <v>887</v>
      </c>
      <c r="Z91" s="1801"/>
      <c r="AA91" s="1794" t="s">
        <v>888</v>
      </c>
      <c r="AB91" s="1795"/>
      <c r="AC91" s="1039"/>
      <c r="AD91" s="1039"/>
      <c r="AE91" s="1039"/>
      <c r="AF91" s="1804"/>
      <c r="AG91" s="1796" t="s">
        <v>81</v>
      </c>
      <c r="AH91" s="1797"/>
      <c r="AI91" s="1798"/>
      <c r="AJ91" s="1420"/>
      <c r="AK91" s="1421"/>
      <c r="AL91" s="1421"/>
      <c r="AM91" s="1421"/>
      <c r="AN91" s="1418"/>
      <c r="AO91" s="1800" t="s">
        <v>887</v>
      </c>
      <c r="AP91" s="1801"/>
      <c r="AQ91" s="1794" t="s">
        <v>888</v>
      </c>
      <c r="AR91" s="1795"/>
      <c r="AS91" s="1039"/>
      <c r="AT91" s="1039"/>
      <c r="AU91" s="1039"/>
      <c r="AV91" s="1804"/>
    </row>
    <row r="92" spans="1:48" ht="17.25" customHeight="1" x14ac:dyDescent="0.2">
      <c r="A92" s="1796" t="s">
        <v>889</v>
      </c>
      <c r="B92" s="1797"/>
      <c r="C92" s="1798"/>
      <c r="D92" s="995"/>
      <c r="E92" s="996"/>
      <c r="F92" s="996"/>
      <c r="G92" s="996"/>
      <c r="H92" s="997"/>
      <c r="I92" s="1802"/>
      <c r="J92" s="1803"/>
      <c r="K92" s="1794" t="s">
        <v>890</v>
      </c>
      <c r="L92" s="1795"/>
      <c r="M92" s="996"/>
      <c r="N92" s="996"/>
      <c r="O92" s="996"/>
      <c r="P92" s="1808"/>
      <c r="Q92" s="1796" t="s">
        <v>889</v>
      </c>
      <c r="R92" s="1797"/>
      <c r="S92" s="1798"/>
      <c r="T92" s="995"/>
      <c r="U92" s="996"/>
      <c r="V92" s="996"/>
      <c r="W92" s="996"/>
      <c r="X92" s="997"/>
      <c r="Y92" s="1802"/>
      <c r="Z92" s="1803"/>
      <c r="AA92" s="1794" t="s">
        <v>890</v>
      </c>
      <c r="AB92" s="1795"/>
      <c r="AC92" s="996"/>
      <c r="AD92" s="996"/>
      <c r="AE92" s="996"/>
      <c r="AF92" s="1808"/>
      <c r="AG92" s="1796" t="s">
        <v>889</v>
      </c>
      <c r="AH92" s="1797"/>
      <c r="AI92" s="1798"/>
      <c r="AJ92" s="995"/>
      <c r="AK92" s="996"/>
      <c r="AL92" s="996"/>
      <c r="AM92" s="996"/>
      <c r="AN92" s="997"/>
      <c r="AO92" s="1802"/>
      <c r="AP92" s="1803"/>
      <c r="AQ92" s="1794" t="s">
        <v>890</v>
      </c>
      <c r="AR92" s="1795"/>
      <c r="AS92" s="996"/>
      <c r="AT92" s="996"/>
      <c r="AU92" s="996"/>
      <c r="AV92" s="1808"/>
    </row>
    <row r="93" spans="1:48" ht="17.25" customHeight="1" x14ac:dyDescent="0.2">
      <c r="A93" s="1796" t="s">
        <v>558</v>
      </c>
      <c r="B93" s="1797"/>
      <c r="C93" s="1798"/>
      <c r="D93" s="1420"/>
      <c r="E93" s="1421"/>
      <c r="F93" s="1421"/>
      <c r="G93" s="1421"/>
      <c r="H93" s="1421"/>
      <c r="I93" s="1421"/>
      <c r="J93" s="1421"/>
      <c r="K93" s="1421"/>
      <c r="L93" s="1421"/>
      <c r="M93" s="1421"/>
      <c r="N93" s="1421"/>
      <c r="O93" s="1421"/>
      <c r="P93" s="1422"/>
      <c r="Q93" s="1796" t="s">
        <v>558</v>
      </c>
      <c r="R93" s="1797"/>
      <c r="S93" s="1798"/>
      <c r="T93" s="1420"/>
      <c r="U93" s="1421"/>
      <c r="V93" s="1421"/>
      <c r="W93" s="1421"/>
      <c r="X93" s="1421"/>
      <c r="Y93" s="1421"/>
      <c r="Z93" s="1421"/>
      <c r="AA93" s="1421"/>
      <c r="AB93" s="1421"/>
      <c r="AC93" s="1421"/>
      <c r="AD93" s="1421"/>
      <c r="AE93" s="1421"/>
      <c r="AF93" s="1422"/>
      <c r="AG93" s="1796" t="s">
        <v>558</v>
      </c>
      <c r="AH93" s="1797"/>
      <c r="AI93" s="1798"/>
      <c r="AJ93" s="1420"/>
      <c r="AK93" s="1421"/>
      <c r="AL93" s="1421"/>
      <c r="AM93" s="1421"/>
      <c r="AN93" s="1421"/>
      <c r="AO93" s="1421"/>
      <c r="AP93" s="1421"/>
      <c r="AQ93" s="1421"/>
      <c r="AR93" s="1421"/>
      <c r="AS93" s="1421"/>
      <c r="AT93" s="1421"/>
      <c r="AU93" s="1421"/>
      <c r="AV93" s="1422"/>
    </row>
    <row r="94" spans="1:48" ht="256.5" customHeight="1" x14ac:dyDescent="0.2">
      <c r="A94" s="1805">
        <f>AG89+1</f>
        <v>52</v>
      </c>
      <c r="B94" s="1806"/>
      <c r="C94" s="1806"/>
      <c r="D94" s="1806"/>
      <c r="E94" s="1806"/>
      <c r="F94" s="1806"/>
      <c r="G94" s="1806"/>
      <c r="H94" s="1806"/>
      <c r="I94" s="1806"/>
      <c r="J94" s="1806"/>
      <c r="K94" s="1806"/>
      <c r="L94" s="1806"/>
      <c r="M94" s="1806"/>
      <c r="N94" s="1806"/>
      <c r="O94" s="1806"/>
      <c r="P94" s="1807"/>
      <c r="Q94" s="1805">
        <f>A94+1</f>
        <v>53</v>
      </c>
      <c r="R94" s="1806"/>
      <c r="S94" s="1806"/>
      <c r="T94" s="1806"/>
      <c r="U94" s="1806"/>
      <c r="V94" s="1806"/>
      <c r="W94" s="1806"/>
      <c r="X94" s="1806"/>
      <c r="Y94" s="1806"/>
      <c r="Z94" s="1806"/>
      <c r="AA94" s="1806"/>
      <c r="AB94" s="1806"/>
      <c r="AC94" s="1806"/>
      <c r="AD94" s="1806"/>
      <c r="AE94" s="1806"/>
      <c r="AF94" s="1807"/>
      <c r="AG94" s="1805">
        <f>Q94+1</f>
        <v>54</v>
      </c>
      <c r="AH94" s="1806"/>
      <c r="AI94" s="1806"/>
      <c r="AJ94" s="1806"/>
      <c r="AK94" s="1806"/>
      <c r="AL94" s="1806"/>
      <c r="AM94" s="1806"/>
      <c r="AN94" s="1806"/>
      <c r="AO94" s="1806"/>
      <c r="AP94" s="1806"/>
      <c r="AQ94" s="1806"/>
      <c r="AR94" s="1806"/>
      <c r="AS94" s="1806"/>
      <c r="AT94" s="1806"/>
      <c r="AU94" s="1806"/>
      <c r="AV94" s="1807"/>
    </row>
    <row r="95" spans="1:48" ht="17.25" customHeight="1" x14ac:dyDescent="0.2">
      <c r="A95" s="1809" t="s">
        <v>885</v>
      </c>
      <c r="B95" s="1810"/>
      <c r="C95" s="1811"/>
      <c r="D95" s="1812"/>
      <c r="E95" s="1813"/>
      <c r="F95" s="1813"/>
      <c r="G95" s="1813"/>
      <c r="H95" s="1814"/>
      <c r="I95" s="1815" t="s">
        <v>63</v>
      </c>
      <c r="J95" s="1816"/>
      <c r="K95" s="1817"/>
      <c r="L95" s="1813"/>
      <c r="M95" s="1813"/>
      <c r="N95" s="1813"/>
      <c r="O95" s="1813"/>
      <c r="P95" s="1818"/>
      <c r="Q95" s="1809" t="s">
        <v>885</v>
      </c>
      <c r="R95" s="1810"/>
      <c r="S95" s="1811"/>
      <c r="T95" s="1812"/>
      <c r="U95" s="1813"/>
      <c r="V95" s="1813"/>
      <c r="W95" s="1813"/>
      <c r="X95" s="1814"/>
      <c r="Y95" s="1815" t="s">
        <v>63</v>
      </c>
      <c r="Z95" s="1816"/>
      <c r="AA95" s="1817"/>
      <c r="AB95" s="1813"/>
      <c r="AC95" s="1813"/>
      <c r="AD95" s="1813"/>
      <c r="AE95" s="1813"/>
      <c r="AF95" s="1818"/>
      <c r="AG95" s="1809" t="s">
        <v>885</v>
      </c>
      <c r="AH95" s="1810"/>
      <c r="AI95" s="1811"/>
      <c r="AJ95" s="1812"/>
      <c r="AK95" s="1813"/>
      <c r="AL95" s="1813"/>
      <c r="AM95" s="1813"/>
      <c r="AN95" s="1814"/>
      <c r="AO95" s="1815" t="s">
        <v>63</v>
      </c>
      <c r="AP95" s="1816"/>
      <c r="AQ95" s="1817"/>
      <c r="AR95" s="1813"/>
      <c r="AS95" s="1813"/>
      <c r="AT95" s="1813"/>
      <c r="AU95" s="1813"/>
      <c r="AV95" s="1818"/>
    </row>
    <row r="96" spans="1:48" ht="17.25" customHeight="1" x14ac:dyDescent="0.2">
      <c r="A96" s="1796" t="s">
        <v>81</v>
      </c>
      <c r="B96" s="1797"/>
      <c r="C96" s="1798"/>
      <c r="D96" s="1420"/>
      <c r="E96" s="1421"/>
      <c r="F96" s="1421"/>
      <c r="G96" s="1421"/>
      <c r="H96" s="1418"/>
      <c r="I96" s="1800" t="s">
        <v>887</v>
      </c>
      <c r="J96" s="1801"/>
      <c r="K96" s="1794" t="s">
        <v>888</v>
      </c>
      <c r="L96" s="1795"/>
      <c r="M96" s="1039"/>
      <c r="N96" s="1039"/>
      <c r="O96" s="1039"/>
      <c r="P96" s="1804"/>
      <c r="Q96" s="1796" t="s">
        <v>81</v>
      </c>
      <c r="R96" s="1797"/>
      <c r="S96" s="1798"/>
      <c r="T96" s="1420"/>
      <c r="U96" s="1421"/>
      <c r="V96" s="1421"/>
      <c r="W96" s="1421"/>
      <c r="X96" s="1418"/>
      <c r="Y96" s="1800" t="s">
        <v>887</v>
      </c>
      <c r="Z96" s="1801"/>
      <c r="AA96" s="1794" t="s">
        <v>888</v>
      </c>
      <c r="AB96" s="1795"/>
      <c r="AC96" s="1039"/>
      <c r="AD96" s="1039"/>
      <c r="AE96" s="1039"/>
      <c r="AF96" s="1804"/>
      <c r="AG96" s="1796" t="s">
        <v>81</v>
      </c>
      <c r="AH96" s="1797"/>
      <c r="AI96" s="1798"/>
      <c r="AJ96" s="1420"/>
      <c r="AK96" s="1421"/>
      <c r="AL96" s="1421"/>
      <c r="AM96" s="1421"/>
      <c r="AN96" s="1418"/>
      <c r="AO96" s="1800" t="s">
        <v>887</v>
      </c>
      <c r="AP96" s="1801"/>
      <c r="AQ96" s="1794" t="s">
        <v>888</v>
      </c>
      <c r="AR96" s="1795"/>
      <c r="AS96" s="1039"/>
      <c r="AT96" s="1039"/>
      <c r="AU96" s="1039"/>
      <c r="AV96" s="1804"/>
    </row>
    <row r="97" spans="1:48" ht="17.25" customHeight="1" x14ac:dyDescent="0.2">
      <c r="A97" s="1796" t="s">
        <v>889</v>
      </c>
      <c r="B97" s="1797"/>
      <c r="C97" s="1798"/>
      <c r="D97" s="995"/>
      <c r="E97" s="996"/>
      <c r="F97" s="996"/>
      <c r="G97" s="996"/>
      <c r="H97" s="997"/>
      <c r="I97" s="1802"/>
      <c r="J97" s="1803"/>
      <c r="K97" s="1794" t="s">
        <v>890</v>
      </c>
      <c r="L97" s="1795"/>
      <c r="M97" s="996"/>
      <c r="N97" s="996"/>
      <c r="O97" s="996"/>
      <c r="P97" s="1808"/>
      <c r="Q97" s="1796" t="s">
        <v>889</v>
      </c>
      <c r="R97" s="1797"/>
      <c r="S97" s="1798"/>
      <c r="T97" s="995"/>
      <c r="U97" s="996"/>
      <c r="V97" s="996"/>
      <c r="W97" s="996"/>
      <c r="X97" s="997"/>
      <c r="Y97" s="1802"/>
      <c r="Z97" s="1803"/>
      <c r="AA97" s="1794" t="s">
        <v>890</v>
      </c>
      <c r="AB97" s="1795"/>
      <c r="AC97" s="996"/>
      <c r="AD97" s="996"/>
      <c r="AE97" s="996"/>
      <c r="AF97" s="1808"/>
      <c r="AG97" s="1796" t="s">
        <v>889</v>
      </c>
      <c r="AH97" s="1797"/>
      <c r="AI97" s="1798"/>
      <c r="AJ97" s="995"/>
      <c r="AK97" s="996"/>
      <c r="AL97" s="996"/>
      <c r="AM97" s="996"/>
      <c r="AN97" s="997"/>
      <c r="AO97" s="1802"/>
      <c r="AP97" s="1803"/>
      <c r="AQ97" s="1794" t="s">
        <v>890</v>
      </c>
      <c r="AR97" s="1795"/>
      <c r="AS97" s="996"/>
      <c r="AT97" s="996"/>
      <c r="AU97" s="996"/>
      <c r="AV97" s="1808"/>
    </row>
    <row r="98" spans="1:48" ht="17.25" customHeight="1" x14ac:dyDescent="0.2">
      <c r="A98" s="1796" t="s">
        <v>558</v>
      </c>
      <c r="B98" s="1797"/>
      <c r="C98" s="1798"/>
      <c r="D98" s="1420"/>
      <c r="E98" s="1421"/>
      <c r="F98" s="1421"/>
      <c r="G98" s="1421"/>
      <c r="H98" s="1421"/>
      <c r="I98" s="1421"/>
      <c r="J98" s="1421"/>
      <c r="K98" s="1421"/>
      <c r="L98" s="1421"/>
      <c r="M98" s="1421"/>
      <c r="N98" s="1421"/>
      <c r="O98" s="1421"/>
      <c r="P98" s="1422"/>
      <c r="Q98" s="1796" t="s">
        <v>558</v>
      </c>
      <c r="R98" s="1797"/>
      <c r="S98" s="1798"/>
      <c r="T98" s="1420"/>
      <c r="U98" s="1421"/>
      <c r="V98" s="1421"/>
      <c r="W98" s="1421"/>
      <c r="X98" s="1421"/>
      <c r="Y98" s="1421"/>
      <c r="Z98" s="1421"/>
      <c r="AA98" s="1421"/>
      <c r="AB98" s="1421"/>
      <c r="AC98" s="1421"/>
      <c r="AD98" s="1421"/>
      <c r="AE98" s="1421"/>
      <c r="AF98" s="1422"/>
      <c r="AG98" s="1796" t="s">
        <v>558</v>
      </c>
      <c r="AH98" s="1797"/>
      <c r="AI98" s="1798"/>
      <c r="AJ98" s="1420"/>
      <c r="AK98" s="1421"/>
      <c r="AL98" s="1421"/>
      <c r="AM98" s="1421"/>
      <c r="AN98" s="1421"/>
      <c r="AO98" s="1421"/>
      <c r="AP98" s="1421"/>
      <c r="AQ98" s="1421"/>
      <c r="AR98" s="1421"/>
      <c r="AS98" s="1421"/>
      <c r="AT98" s="1421"/>
      <c r="AU98" s="1421"/>
      <c r="AV98" s="1422"/>
    </row>
    <row r="99" spans="1:48" ht="256.5" customHeight="1" x14ac:dyDescent="0.2">
      <c r="A99" s="1805">
        <f>AG94+1</f>
        <v>55</v>
      </c>
      <c r="B99" s="1806"/>
      <c r="C99" s="1806"/>
      <c r="D99" s="1806"/>
      <c r="E99" s="1806"/>
      <c r="F99" s="1806"/>
      <c r="G99" s="1806"/>
      <c r="H99" s="1806"/>
      <c r="I99" s="1806"/>
      <c r="J99" s="1806"/>
      <c r="K99" s="1806"/>
      <c r="L99" s="1806"/>
      <c r="M99" s="1806"/>
      <c r="N99" s="1806"/>
      <c r="O99" s="1806"/>
      <c r="P99" s="1807"/>
      <c r="Q99" s="1805">
        <f>A99+1</f>
        <v>56</v>
      </c>
      <c r="R99" s="1806"/>
      <c r="S99" s="1806"/>
      <c r="T99" s="1806"/>
      <c r="U99" s="1806"/>
      <c r="V99" s="1806"/>
      <c r="W99" s="1806"/>
      <c r="X99" s="1806"/>
      <c r="Y99" s="1806"/>
      <c r="Z99" s="1806"/>
      <c r="AA99" s="1806"/>
      <c r="AB99" s="1806"/>
      <c r="AC99" s="1806"/>
      <c r="AD99" s="1806"/>
      <c r="AE99" s="1806"/>
      <c r="AF99" s="1807"/>
      <c r="AG99" s="1805">
        <f>Q99+1</f>
        <v>57</v>
      </c>
      <c r="AH99" s="1806"/>
      <c r="AI99" s="1806"/>
      <c r="AJ99" s="1806"/>
      <c r="AK99" s="1806"/>
      <c r="AL99" s="1806"/>
      <c r="AM99" s="1806"/>
      <c r="AN99" s="1806"/>
      <c r="AO99" s="1806"/>
      <c r="AP99" s="1806"/>
      <c r="AQ99" s="1806"/>
      <c r="AR99" s="1806"/>
      <c r="AS99" s="1806"/>
      <c r="AT99" s="1806"/>
      <c r="AU99" s="1806"/>
      <c r="AV99" s="1807"/>
    </row>
    <row r="100" spans="1:48" ht="17.25" customHeight="1" x14ac:dyDescent="0.2">
      <c r="A100" s="1809" t="s">
        <v>885</v>
      </c>
      <c r="B100" s="1810"/>
      <c r="C100" s="1811"/>
      <c r="D100" s="1812"/>
      <c r="E100" s="1813"/>
      <c r="F100" s="1813"/>
      <c r="G100" s="1813"/>
      <c r="H100" s="1814"/>
      <c r="I100" s="1815" t="s">
        <v>63</v>
      </c>
      <c r="J100" s="1816"/>
      <c r="K100" s="1817"/>
      <c r="L100" s="1813"/>
      <c r="M100" s="1813"/>
      <c r="N100" s="1813"/>
      <c r="O100" s="1813"/>
      <c r="P100" s="1818"/>
      <c r="Q100" s="1809" t="s">
        <v>885</v>
      </c>
      <c r="R100" s="1810"/>
      <c r="S100" s="1811"/>
      <c r="T100" s="1812"/>
      <c r="U100" s="1813"/>
      <c r="V100" s="1813"/>
      <c r="W100" s="1813"/>
      <c r="X100" s="1814"/>
      <c r="Y100" s="1815" t="s">
        <v>63</v>
      </c>
      <c r="Z100" s="1816"/>
      <c r="AA100" s="1817"/>
      <c r="AB100" s="1813"/>
      <c r="AC100" s="1813"/>
      <c r="AD100" s="1813"/>
      <c r="AE100" s="1813"/>
      <c r="AF100" s="1818"/>
      <c r="AG100" s="1809" t="s">
        <v>885</v>
      </c>
      <c r="AH100" s="1810"/>
      <c r="AI100" s="1811"/>
      <c r="AJ100" s="1812"/>
      <c r="AK100" s="1813"/>
      <c r="AL100" s="1813"/>
      <c r="AM100" s="1813"/>
      <c r="AN100" s="1814"/>
      <c r="AO100" s="1815" t="s">
        <v>63</v>
      </c>
      <c r="AP100" s="1816"/>
      <c r="AQ100" s="1817"/>
      <c r="AR100" s="1813"/>
      <c r="AS100" s="1813"/>
      <c r="AT100" s="1813"/>
      <c r="AU100" s="1813"/>
      <c r="AV100" s="1818"/>
    </row>
    <row r="101" spans="1:48" ht="17.25" customHeight="1" x14ac:dyDescent="0.2">
      <c r="A101" s="1796" t="s">
        <v>81</v>
      </c>
      <c r="B101" s="1797"/>
      <c r="C101" s="1798"/>
      <c r="D101" s="1420"/>
      <c r="E101" s="1421"/>
      <c r="F101" s="1421"/>
      <c r="G101" s="1421"/>
      <c r="H101" s="1418"/>
      <c r="I101" s="1800" t="s">
        <v>887</v>
      </c>
      <c r="J101" s="1801"/>
      <c r="K101" s="1794" t="s">
        <v>888</v>
      </c>
      <c r="L101" s="1795"/>
      <c r="M101" s="1039"/>
      <c r="N101" s="1039"/>
      <c r="O101" s="1039"/>
      <c r="P101" s="1804"/>
      <c r="Q101" s="1796" t="s">
        <v>81</v>
      </c>
      <c r="R101" s="1797"/>
      <c r="S101" s="1798"/>
      <c r="T101" s="1420"/>
      <c r="U101" s="1421"/>
      <c r="V101" s="1421"/>
      <c r="W101" s="1421"/>
      <c r="X101" s="1418"/>
      <c r="Y101" s="1800" t="s">
        <v>887</v>
      </c>
      <c r="Z101" s="1801"/>
      <c r="AA101" s="1794" t="s">
        <v>888</v>
      </c>
      <c r="AB101" s="1795"/>
      <c r="AC101" s="1039"/>
      <c r="AD101" s="1039"/>
      <c r="AE101" s="1039"/>
      <c r="AF101" s="1804"/>
      <c r="AG101" s="1796" t="s">
        <v>81</v>
      </c>
      <c r="AH101" s="1797"/>
      <c r="AI101" s="1798"/>
      <c r="AJ101" s="1420"/>
      <c r="AK101" s="1421"/>
      <c r="AL101" s="1421"/>
      <c r="AM101" s="1421"/>
      <c r="AN101" s="1418"/>
      <c r="AO101" s="1800" t="s">
        <v>887</v>
      </c>
      <c r="AP101" s="1801"/>
      <c r="AQ101" s="1794" t="s">
        <v>888</v>
      </c>
      <c r="AR101" s="1795"/>
      <c r="AS101" s="1039"/>
      <c r="AT101" s="1039"/>
      <c r="AU101" s="1039"/>
      <c r="AV101" s="1804"/>
    </row>
    <row r="102" spans="1:48" ht="17.25" customHeight="1" x14ac:dyDescent="0.2">
      <c r="A102" s="1796" t="s">
        <v>889</v>
      </c>
      <c r="B102" s="1797"/>
      <c r="C102" s="1798"/>
      <c r="D102" s="995"/>
      <c r="E102" s="996"/>
      <c r="F102" s="996"/>
      <c r="G102" s="996"/>
      <c r="H102" s="997"/>
      <c r="I102" s="1802"/>
      <c r="J102" s="1803"/>
      <c r="K102" s="1794" t="s">
        <v>890</v>
      </c>
      <c r="L102" s="1795"/>
      <c r="M102" s="996"/>
      <c r="N102" s="996"/>
      <c r="O102" s="996"/>
      <c r="P102" s="1808"/>
      <c r="Q102" s="1796" t="s">
        <v>889</v>
      </c>
      <c r="R102" s="1797"/>
      <c r="S102" s="1798"/>
      <c r="T102" s="995"/>
      <c r="U102" s="996"/>
      <c r="V102" s="996"/>
      <c r="W102" s="996"/>
      <c r="X102" s="997"/>
      <c r="Y102" s="1802"/>
      <c r="Z102" s="1803"/>
      <c r="AA102" s="1794" t="s">
        <v>890</v>
      </c>
      <c r="AB102" s="1795"/>
      <c r="AC102" s="996"/>
      <c r="AD102" s="996"/>
      <c r="AE102" s="996"/>
      <c r="AF102" s="1808"/>
      <c r="AG102" s="1796" t="s">
        <v>889</v>
      </c>
      <c r="AH102" s="1797"/>
      <c r="AI102" s="1798"/>
      <c r="AJ102" s="995"/>
      <c r="AK102" s="996"/>
      <c r="AL102" s="996"/>
      <c r="AM102" s="996"/>
      <c r="AN102" s="997"/>
      <c r="AO102" s="1802"/>
      <c r="AP102" s="1803"/>
      <c r="AQ102" s="1794" t="s">
        <v>890</v>
      </c>
      <c r="AR102" s="1795"/>
      <c r="AS102" s="996"/>
      <c r="AT102" s="996"/>
      <c r="AU102" s="996"/>
      <c r="AV102" s="1808"/>
    </row>
    <row r="103" spans="1:48" ht="17.25" customHeight="1" x14ac:dyDescent="0.2">
      <c r="A103" s="1796" t="s">
        <v>558</v>
      </c>
      <c r="B103" s="1797"/>
      <c r="C103" s="1798"/>
      <c r="D103" s="1420"/>
      <c r="E103" s="1421"/>
      <c r="F103" s="1421"/>
      <c r="G103" s="1421"/>
      <c r="H103" s="1421"/>
      <c r="I103" s="1421"/>
      <c r="J103" s="1421"/>
      <c r="K103" s="1421"/>
      <c r="L103" s="1421"/>
      <c r="M103" s="1421"/>
      <c r="N103" s="1421"/>
      <c r="O103" s="1421"/>
      <c r="P103" s="1422"/>
      <c r="Q103" s="1796" t="s">
        <v>558</v>
      </c>
      <c r="R103" s="1797"/>
      <c r="S103" s="1798"/>
      <c r="T103" s="1420"/>
      <c r="U103" s="1421"/>
      <c r="V103" s="1421"/>
      <c r="W103" s="1421"/>
      <c r="X103" s="1421"/>
      <c r="Y103" s="1421"/>
      <c r="Z103" s="1421"/>
      <c r="AA103" s="1421"/>
      <c r="AB103" s="1421"/>
      <c r="AC103" s="1421"/>
      <c r="AD103" s="1421"/>
      <c r="AE103" s="1421"/>
      <c r="AF103" s="1422"/>
      <c r="AG103" s="1796" t="s">
        <v>558</v>
      </c>
      <c r="AH103" s="1797"/>
      <c r="AI103" s="1798"/>
      <c r="AJ103" s="1420"/>
      <c r="AK103" s="1421"/>
      <c r="AL103" s="1421"/>
      <c r="AM103" s="1421"/>
      <c r="AN103" s="1421"/>
      <c r="AO103" s="1421"/>
      <c r="AP103" s="1421"/>
      <c r="AQ103" s="1421"/>
      <c r="AR103" s="1421"/>
      <c r="AS103" s="1421"/>
      <c r="AT103" s="1421"/>
      <c r="AU103" s="1421"/>
      <c r="AV103" s="1422"/>
    </row>
    <row r="104" spans="1:48" ht="256.5" customHeight="1" x14ac:dyDescent="0.2">
      <c r="A104" s="1805">
        <f>AG99+1</f>
        <v>58</v>
      </c>
      <c r="B104" s="1806"/>
      <c r="C104" s="1806"/>
      <c r="D104" s="1806"/>
      <c r="E104" s="1806"/>
      <c r="F104" s="1806"/>
      <c r="G104" s="1806"/>
      <c r="H104" s="1806"/>
      <c r="I104" s="1806"/>
      <c r="J104" s="1806"/>
      <c r="K104" s="1806"/>
      <c r="L104" s="1806"/>
      <c r="M104" s="1806"/>
      <c r="N104" s="1806"/>
      <c r="O104" s="1806"/>
      <c r="P104" s="1807"/>
      <c r="Q104" s="1805">
        <f>A104+1</f>
        <v>59</v>
      </c>
      <c r="R104" s="1806"/>
      <c r="S104" s="1806"/>
      <c r="T104" s="1806"/>
      <c r="U104" s="1806"/>
      <c r="V104" s="1806"/>
      <c r="W104" s="1806"/>
      <c r="X104" s="1806"/>
      <c r="Y104" s="1806"/>
      <c r="Z104" s="1806"/>
      <c r="AA104" s="1806"/>
      <c r="AB104" s="1806"/>
      <c r="AC104" s="1806"/>
      <c r="AD104" s="1806"/>
      <c r="AE104" s="1806"/>
      <c r="AF104" s="1807"/>
      <c r="AG104" s="1805">
        <f>Q104+1</f>
        <v>60</v>
      </c>
      <c r="AH104" s="1806"/>
      <c r="AI104" s="1806"/>
      <c r="AJ104" s="1806"/>
      <c r="AK104" s="1806"/>
      <c r="AL104" s="1806"/>
      <c r="AM104" s="1806"/>
      <c r="AN104" s="1806"/>
      <c r="AO104" s="1806"/>
      <c r="AP104" s="1806"/>
      <c r="AQ104" s="1806"/>
      <c r="AR104" s="1806"/>
      <c r="AS104" s="1806"/>
      <c r="AT104" s="1806"/>
      <c r="AU104" s="1806"/>
      <c r="AV104" s="1807"/>
    </row>
    <row r="105" spans="1:48" ht="17.25" customHeight="1" x14ac:dyDescent="0.2">
      <c r="A105" s="1809" t="s">
        <v>885</v>
      </c>
      <c r="B105" s="1810"/>
      <c r="C105" s="1811"/>
      <c r="D105" s="1812"/>
      <c r="E105" s="1813"/>
      <c r="F105" s="1813"/>
      <c r="G105" s="1813"/>
      <c r="H105" s="1814"/>
      <c r="I105" s="1815" t="s">
        <v>63</v>
      </c>
      <c r="J105" s="1816"/>
      <c r="K105" s="1817"/>
      <c r="L105" s="1813"/>
      <c r="M105" s="1813"/>
      <c r="N105" s="1813"/>
      <c r="O105" s="1813"/>
      <c r="P105" s="1818"/>
      <c r="Q105" s="1809" t="s">
        <v>885</v>
      </c>
      <c r="R105" s="1810"/>
      <c r="S105" s="1811"/>
      <c r="T105" s="1812"/>
      <c r="U105" s="1813"/>
      <c r="V105" s="1813"/>
      <c r="W105" s="1813"/>
      <c r="X105" s="1814"/>
      <c r="Y105" s="1815" t="s">
        <v>63</v>
      </c>
      <c r="Z105" s="1816"/>
      <c r="AA105" s="1817"/>
      <c r="AB105" s="1813"/>
      <c r="AC105" s="1813"/>
      <c r="AD105" s="1813"/>
      <c r="AE105" s="1813"/>
      <c r="AF105" s="1818"/>
      <c r="AG105" s="1809" t="s">
        <v>885</v>
      </c>
      <c r="AH105" s="1810"/>
      <c r="AI105" s="1811"/>
      <c r="AJ105" s="1812"/>
      <c r="AK105" s="1813"/>
      <c r="AL105" s="1813"/>
      <c r="AM105" s="1813"/>
      <c r="AN105" s="1814"/>
      <c r="AO105" s="1815" t="s">
        <v>63</v>
      </c>
      <c r="AP105" s="1816"/>
      <c r="AQ105" s="1817"/>
      <c r="AR105" s="1813"/>
      <c r="AS105" s="1813"/>
      <c r="AT105" s="1813"/>
      <c r="AU105" s="1813"/>
      <c r="AV105" s="1818"/>
    </row>
    <row r="106" spans="1:48" ht="17.25" customHeight="1" x14ac:dyDescent="0.2">
      <c r="A106" s="1796" t="s">
        <v>81</v>
      </c>
      <c r="B106" s="1797"/>
      <c r="C106" s="1798"/>
      <c r="D106" s="1420"/>
      <c r="E106" s="1421"/>
      <c r="F106" s="1421"/>
      <c r="G106" s="1421"/>
      <c r="H106" s="1418"/>
      <c r="I106" s="1800" t="s">
        <v>887</v>
      </c>
      <c r="J106" s="1801"/>
      <c r="K106" s="1794" t="s">
        <v>888</v>
      </c>
      <c r="L106" s="1795"/>
      <c r="M106" s="1039"/>
      <c r="N106" s="1039"/>
      <c r="O106" s="1039"/>
      <c r="P106" s="1804"/>
      <c r="Q106" s="1796" t="s">
        <v>81</v>
      </c>
      <c r="R106" s="1797"/>
      <c r="S106" s="1798"/>
      <c r="T106" s="1420"/>
      <c r="U106" s="1421"/>
      <c r="V106" s="1421"/>
      <c r="W106" s="1421"/>
      <c r="X106" s="1418"/>
      <c r="Y106" s="1800" t="s">
        <v>887</v>
      </c>
      <c r="Z106" s="1801"/>
      <c r="AA106" s="1794" t="s">
        <v>888</v>
      </c>
      <c r="AB106" s="1795"/>
      <c r="AC106" s="1039"/>
      <c r="AD106" s="1039"/>
      <c r="AE106" s="1039"/>
      <c r="AF106" s="1804"/>
      <c r="AG106" s="1796" t="s">
        <v>81</v>
      </c>
      <c r="AH106" s="1797"/>
      <c r="AI106" s="1798"/>
      <c r="AJ106" s="1420"/>
      <c r="AK106" s="1421"/>
      <c r="AL106" s="1421"/>
      <c r="AM106" s="1421"/>
      <c r="AN106" s="1418"/>
      <c r="AO106" s="1800" t="s">
        <v>887</v>
      </c>
      <c r="AP106" s="1801"/>
      <c r="AQ106" s="1794" t="s">
        <v>888</v>
      </c>
      <c r="AR106" s="1795"/>
      <c r="AS106" s="1039"/>
      <c r="AT106" s="1039"/>
      <c r="AU106" s="1039"/>
      <c r="AV106" s="1804"/>
    </row>
    <row r="107" spans="1:48" ht="17.25" customHeight="1" x14ac:dyDescent="0.2">
      <c r="A107" s="1796" t="s">
        <v>889</v>
      </c>
      <c r="B107" s="1797"/>
      <c r="C107" s="1798"/>
      <c r="D107" s="995"/>
      <c r="E107" s="996"/>
      <c r="F107" s="996"/>
      <c r="G107" s="996"/>
      <c r="H107" s="997"/>
      <c r="I107" s="1802"/>
      <c r="J107" s="1803"/>
      <c r="K107" s="1794" t="s">
        <v>890</v>
      </c>
      <c r="L107" s="1795"/>
      <c r="M107" s="996"/>
      <c r="N107" s="996"/>
      <c r="O107" s="996"/>
      <c r="P107" s="1808"/>
      <c r="Q107" s="1796" t="s">
        <v>889</v>
      </c>
      <c r="R107" s="1797"/>
      <c r="S107" s="1798"/>
      <c r="T107" s="995"/>
      <c r="U107" s="996"/>
      <c r="V107" s="996"/>
      <c r="W107" s="996"/>
      <c r="X107" s="997"/>
      <c r="Y107" s="1802"/>
      <c r="Z107" s="1803"/>
      <c r="AA107" s="1794" t="s">
        <v>890</v>
      </c>
      <c r="AB107" s="1795"/>
      <c r="AC107" s="996"/>
      <c r="AD107" s="996"/>
      <c r="AE107" s="996"/>
      <c r="AF107" s="1808"/>
      <c r="AG107" s="1796" t="s">
        <v>889</v>
      </c>
      <c r="AH107" s="1797"/>
      <c r="AI107" s="1798"/>
      <c r="AJ107" s="995"/>
      <c r="AK107" s="996"/>
      <c r="AL107" s="996"/>
      <c r="AM107" s="996"/>
      <c r="AN107" s="997"/>
      <c r="AO107" s="1802"/>
      <c r="AP107" s="1803"/>
      <c r="AQ107" s="1794" t="s">
        <v>890</v>
      </c>
      <c r="AR107" s="1795"/>
      <c r="AS107" s="996"/>
      <c r="AT107" s="996"/>
      <c r="AU107" s="996"/>
      <c r="AV107" s="1808"/>
    </row>
    <row r="108" spans="1:48" ht="17.25" customHeight="1" x14ac:dyDescent="0.2">
      <c r="A108" s="1796" t="s">
        <v>558</v>
      </c>
      <c r="B108" s="1797"/>
      <c r="C108" s="1798"/>
      <c r="D108" s="1420"/>
      <c r="E108" s="1421"/>
      <c r="F108" s="1421"/>
      <c r="G108" s="1421"/>
      <c r="H108" s="1421"/>
      <c r="I108" s="1421"/>
      <c r="J108" s="1421"/>
      <c r="K108" s="1421"/>
      <c r="L108" s="1421"/>
      <c r="M108" s="1421"/>
      <c r="N108" s="1421"/>
      <c r="O108" s="1421"/>
      <c r="P108" s="1422"/>
      <c r="Q108" s="1796" t="s">
        <v>558</v>
      </c>
      <c r="R108" s="1797"/>
      <c r="S108" s="1798"/>
      <c r="T108" s="1420"/>
      <c r="U108" s="1421"/>
      <c r="V108" s="1421"/>
      <c r="W108" s="1421"/>
      <c r="X108" s="1421"/>
      <c r="Y108" s="1421"/>
      <c r="Z108" s="1421"/>
      <c r="AA108" s="1421"/>
      <c r="AB108" s="1421"/>
      <c r="AC108" s="1421"/>
      <c r="AD108" s="1421"/>
      <c r="AE108" s="1421"/>
      <c r="AF108" s="1422"/>
      <c r="AG108" s="1796" t="s">
        <v>558</v>
      </c>
      <c r="AH108" s="1797"/>
      <c r="AI108" s="1798"/>
      <c r="AJ108" s="1420"/>
      <c r="AK108" s="1421"/>
      <c r="AL108" s="1421"/>
      <c r="AM108" s="1421"/>
      <c r="AN108" s="1421"/>
      <c r="AO108" s="1421"/>
      <c r="AP108" s="1421"/>
      <c r="AQ108" s="1421"/>
      <c r="AR108" s="1421"/>
      <c r="AS108" s="1421"/>
      <c r="AT108" s="1421"/>
      <c r="AU108" s="1421"/>
      <c r="AV108" s="1422"/>
    </row>
    <row r="109" spans="1:48" ht="256.5" customHeight="1" x14ac:dyDescent="0.2">
      <c r="A109" s="1805">
        <f>AG104+1</f>
        <v>61</v>
      </c>
      <c r="B109" s="1806"/>
      <c r="C109" s="1806"/>
      <c r="D109" s="1806"/>
      <c r="E109" s="1806"/>
      <c r="F109" s="1806"/>
      <c r="G109" s="1806"/>
      <c r="H109" s="1806"/>
      <c r="I109" s="1806"/>
      <c r="J109" s="1806"/>
      <c r="K109" s="1806"/>
      <c r="L109" s="1806"/>
      <c r="M109" s="1806"/>
      <c r="N109" s="1806"/>
      <c r="O109" s="1806"/>
      <c r="P109" s="1807"/>
      <c r="Q109" s="1805">
        <f>A109+1</f>
        <v>62</v>
      </c>
      <c r="R109" s="1806"/>
      <c r="S109" s="1806"/>
      <c r="T109" s="1806"/>
      <c r="U109" s="1806"/>
      <c r="V109" s="1806"/>
      <c r="W109" s="1806"/>
      <c r="X109" s="1806"/>
      <c r="Y109" s="1806"/>
      <c r="Z109" s="1806"/>
      <c r="AA109" s="1806"/>
      <c r="AB109" s="1806"/>
      <c r="AC109" s="1806"/>
      <c r="AD109" s="1806"/>
      <c r="AE109" s="1806"/>
      <c r="AF109" s="1807"/>
      <c r="AG109" s="1805">
        <f>Q109+1</f>
        <v>63</v>
      </c>
      <c r="AH109" s="1806"/>
      <c r="AI109" s="1806"/>
      <c r="AJ109" s="1806"/>
      <c r="AK109" s="1806"/>
      <c r="AL109" s="1806"/>
      <c r="AM109" s="1806"/>
      <c r="AN109" s="1806"/>
      <c r="AO109" s="1806"/>
      <c r="AP109" s="1806"/>
      <c r="AQ109" s="1806"/>
      <c r="AR109" s="1806"/>
      <c r="AS109" s="1806"/>
      <c r="AT109" s="1806"/>
      <c r="AU109" s="1806"/>
      <c r="AV109" s="1807"/>
    </row>
    <row r="110" spans="1:48" ht="17.25" customHeight="1" x14ac:dyDescent="0.2">
      <c r="A110" s="1809" t="s">
        <v>885</v>
      </c>
      <c r="B110" s="1810"/>
      <c r="C110" s="1811"/>
      <c r="D110" s="1812"/>
      <c r="E110" s="1813"/>
      <c r="F110" s="1813"/>
      <c r="G110" s="1813"/>
      <c r="H110" s="1814"/>
      <c r="I110" s="1815" t="s">
        <v>63</v>
      </c>
      <c r="J110" s="1816"/>
      <c r="K110" s="1817"/>
      <c r="L110" s="1813"/>
      <c r="M110" s="1813"/>
      <c r="N110" s="1813"/>
      <c r="O110" s="1813"/>
      <c r="P110" s="1818"/>
      <c r="Q110" s="1809" t="s">
        <v>885</v>
      </c>
      <c r="R110" s="1810"/>
      <c r="S110" s="1811"/>
      <c r="T110" s="1812"/>
      <c r="U110" s="1813"/>
      <c r="V110" s="1813"/>
      <c r="W110" s="1813"/>
      <c r="X110" s="1814"/>
      <c r="Y110" s="1815" t="s">
        <v>63</v>
      </c>
      <c r="Z110" s="1816"/>
      <c r="AA110" s="1817"/>
      <c r="AB110" s="1813"/>
      <c r="AC110" s="1813"/>
      <c r="AD110" s="1813"/>
      <c r="AE110" s="1813"/>
      <c r="AF110" s="1818"/>
      <c r="AG110" s="1809" t="s">
        <v>885</v>
      </c>
      <c r="AH110" s="1810"/>
      <c r="AI110" s="1811"/>
      <c r="AJ110" s="1812"/>
      <c r="AK110" s="1813"/>
      <c r="AL110" s="1813"/>
      <c r="AM110" s="1813"/>
      <c r="AN110" s="1814"/>
      <c r="AO110" s="1815" t="s">
        <v>63</v>
      </c>
      <c r="AP110" s="1816"/>
      <c r="AQ110" s="1817"/>
      <c r="AR110" s="1813"/>
      <c r="AS110" s="1813"/>
      <c r="AT110" s="1813"/>
      <c r="AU110" s="1813"/>
      <c r="AV110" s="1818"/>
    </row>
    <row r="111" spans="1:48" ht="17.25" customHeight="1" x14ac:dyDescent="0.2">
      <c r="A111" s="1796" t="s">
        <v>81</v>
      </c>
      <c r="B111" s="1797"/>
      <c r="C111" s="1798"/>
      <c r="D111" s="1420"/>
      <c r="E111" s="1421"/>
      <c r="F111" s="1421"/>
      <c r="G111" s="1421"/>
      <c r="H111" s="1418"/>
      <c r="I111" s="1800" t="s">
        <v>887</v>
      </c>
      <c r="J111" s="1801"/>
      <c r="K111" s="1794" t="s">
        <v>888</v>
      </c>
      <c r="L111" s="1795"/>
      <c r="M111" s="1039"/>
      <c r="N111" s="1039"/>
      <c r="O111" s="1039"/>
      <c r="P111" s="1804"/>
      <c r="Q111" s="1796" t="s">
        <v>81</v>
      </c>
      <c r="R111" s="1797"/>
      <c r="S111" s="1798"/>
      <c r="T111" s="1420"/>
      <c r="U111" s="1421"/>
      <c r="V111" s="1421"/>
      <c r="W111" s="1421"/>
      <c r="X111" s="1418"/>
      <c r="Y111" s="1800" t="s">
        <v>887</v>
      </c>
      <c r="Z111" s="1801"/>
      <c r="AA111" s="1794" t="s">
        <v>888</v>
      </c>
      <c r="AB111" s="1795"/>
      <c r="AC111" s="1039"/>
      <c r="AD111" s="1039"/>
      <c r="AE111" s="1039"/>
      <c r="AF111" s="1804"/>
      <c r="AG111" s="1796" t="s">
        <v>81</v>
      </c>
      <c r="AH111" s="1797"/>
      <c r="AI111" s="1798"/>
      <c r="AJ111" s="1420"/>
      <c r="AK111" s="1421"/>
      <c r="AL111" s="1421"/>
      <c r="AM111" s="1421"/>
      <c r="AN111" s="1418"/>
      <c r="AO111" s="1800" t="s">
        <v>887</v>
      </c>
      <c r="AP111" s="1801"/>
      <c r="AQ111" s="1794" t="s">
        <v>888</v>
      </c>
      <c r="AR111" s="1795"/>
      <c r="AS111" s="1039"/>
      <c r="AT111" s="1039"/>
      <c r="AU111" s="1039"/>
      <c r="AV111" s="1804"/>
    </row>
    <row r="112" spans="1:48" ht="17.25" customHeight="1" x14ac:dyDescent="0.2">
      <c r="A112" s="1796" t="s">
        <v>889</v>
      </c>
      <c r="B112" s="1797"/>
      <c r="C112" s="1798"/>
      <c r="D112" s="995"/>
      <c r="E112" s="996"/>
      <c r="F112" s="996"/>
      <c r="G112" s="996"/>
      <c r="H112" s="997"/>
      <c r="I112" s="1802"/>
      <c r="J112" s="1803"/>
      <c r="K112" s="1794" t="s">
        <v>890</v>
      </c>
      <c r="L112" s="1795"/>
      <c r="M112" s="996"/>
      <c r="N112" s="996"/>
      <c r="O112" s="996"/>
      <c r="P112" s="1808"/>
      <c r="Q112" s="1796" t="s">
        <v>889</v>
      </c>
      <c r="R112" s="1797"/>
      <c r="S112" s="1798"/>
      <c r="T112" s="995"/>
      <c r="U112" s="996"/>
      <c r="V112" s="996"/>
      <c r="W112" s="996"/>
      <c r="X112" s="997"/>
      <c r="Y112" s="1802"/>
      <c r="Z112" s="1803"/>
      <c r="AA112" s="1794" t="s">
        <v>890</v>
      </c>
      <c r="AB112" s="1795"/>
      <c r="AC112" s="996"/>
      <c r="AD112" s="996"/>
      <c r="AE112" s="996"/>
      <c r="AF112" s="1808"/>
      <c r="AG112" s="1796" t="s">
        <v>889</v>
      </c>
      <c r="AH112" s="1797"/>
      <c r="AI112" s="1798"/>
      <c r="AJ112" s="995"/>
      <c r="AK112" s="996"/>
      <c r="AL112" s="996"/>
      <c r="AM112" s="996"/>
      <c r="AN112" s="997"/>
      <c r="AO112" s="1802"/>
      <c r="AP112" s="1803"/>
      <c r="AQ112" s="1794" t="s">
        <v>890</v>
      </c>
      <c r="AR112" s="1795"/>
      <c r="AS112" s="996"/>
      <c r="AT112" s="996"/>
      <c r="AU112" s="996"/>
      <c r="AV112" s="1808"/>
    </row>
    <row r="113" spans="1:48" ht="17.25" customHeight="1" x14ac:dyDescent="0.2">
      <c r="A113" s="1796" t="s">
        <v>558</v>
      </c>
      <c r="B113" s="1797"/>
      <c r="C113" s="1798"/>
      <c r="D113" s="1420"/>
      <c r="E113" s="1421"/>
      <c r="F113" s="1421"/>
      <c r="G113" s="1421"/>
      <c r="H113" s="1421"/>
      <c r="I113" s="1421"/>
      <c r="J113" s="1421"/>
      <c r="K113" s="1421"/>
      <c r="L113" s="1421"/>
      <c r="M113" s="1421"/>
      <c r="N113" s="1421"/>
      <c r="O113" s="1421"/>
      <c r="P113" s="1422"/>
      <c r="Q113" s="1796" t="s">
        <v>558</v>
      </c>
      <c r="R113" s="1797"/>
      <c r="S113" s="1798"/>
      <c r="T113" s="1420"/>
      <c r="U113" s="1421"/>
      <c r="V113" s="1421"/>
      <c r="W113" s="1421"/>
      <c r="X113" s="1421"/>
      <c r="Y113" s="1421"/>
      <c r="Z113" s="1421"/>
      <c r="AA113" s="1421"/>
      <c r="AB113" s="1421"/>
      <c r="AC113" s="1421"/>
      <c r="AD113" s="1421"/>
      <c r="AE113" s="1421"/>
      <c r="AF113" s="1422"/>
      <c r="AG113" s="1796" t="s">
        <v>558</v>
      </c>
      <c r="AH113" s="1797"/>
      <c r="AI113" s="1798"/>
      <c r="AJ113" s="1420"/>
      <c r="AK113" s="1421"/>
      <c r="AL113" s="1421"/>
      <c r="AM113" s="1421"/>
      <c r="AN113" s="1421"/>
      <c r="AO113" s="1421"/>
      <c r="AP113" s="1421"/>
      <c r="AQ113" s="1421"/>
      <c r="AR113" s="1421"/>
      <c r="AS113" s="1421"/>
      <c r="AT113" s="1421"/>
      <c r="AU113" s="1421"/>
      <c r="AV113" s="1422"/>
    </row>
    <row r="114" spans="1:48" ht="256.5" customHeight="1" x14ac:dyDescent="0.2">
      <c r="A114" s="1805">
        <f>AG109+1</f>
        <v>64</v>
      </c>
      <c r="B114" s="1806"/>
      <c r="C114" s="1806"/>
      <c r="D114" s="1806"/>
      <c r="E114" s="1806"/>
      <c r="F114" s="1806"/>
      <c r="G114" s="1806"/>
      <c r="H114" s="1806"/>
      <c r="I114" s="1806"/>
      <c r="J114" s="1806"/>
      <c r="K114" s="1806"/>
      <c r="L114" s="1806"/>
      <c r="M114" s="1806"/>
      <c r="N114" s="1806"/>
      <c r="O114" s="1806"/>
      <c r="P114" s="1807"/>
      <c r="Q114" s="1805">
        <f>A114+1</f>
        <v>65</v>
      </c>
      <c r="R114" s="1806"/>
      <c r="S114" s="1806"/>
      <c r="T114" s="1806"/>
      <c r="U114" s="1806"/>
      <c r="V114" s="1806"/>
      <c r="W114" s="1806"/>
      <c r="X114" s="1806"/>
      <c r="Y114" s="1806"/>
      <c r="Z114" s="1806"/>
      <c r="AA114" s="1806"/>
      <c r="AB114" s="1806"/>
      <c r="AC114" s="1806"/>
      <c r="AD114" s="1806"/>
      <c r="AE114" s="1806"/>
      <c r="AF114" s="1807"/>
      <c r="AG114" s="1805">
        <f>Q114+1</f>
        <v>66</v>
      </c>
      <c r="AH114" s="1806"/>
      <c r="AI114" s="1806"/>
      <c r="AJ114" s="1806"/>
      <c r="AK114" s="1806"/>
      <c r="AL114" s="1806"/>
      <c r="AM114" s="1806"/>
      <c r="AN114" s="1806"/>
      <c r="AO114" s="1806"/>
      <c r="AP114" s="1806"/>
      <c r="AQ114" s="1806"/>
      <c r="AR114" s="1806"/>
      <c r="AS114" s="1806"/>
      <c r="AT114" s="1806"/>
      <c r="AU114" s="1806"/>
      <c r="AV114" s="1807"/>
    </row>
    <row r="115" spans="1:48" ht="17.25" customHeight="1" x14ac:dyDescent="0.2">
      <c r="A115" s="1809" t="s">
        <v>885</v>
      </c>
      <c r="B115" s="1810"/>
      <c r="C115" s="1811"/>
      <c r="D115" s="1812"/>
      <c r="E115" s="1813"/>
      <c r="F115" s="1813"/>
      <c r="G115" s="1813"/>
      <c r="H115" s="1814"/>
      <c r="I115" s="1815" t="s">
        <v>63</v>
      </c>
      <c r="J115" s="1816"/>
      <c r="K115" s="1817"/>
      <c r="L115" s="1813"/>
      <c r="M115" s="1813"/>
      <c r="N115" s="1813"/>
      <c r="O115" s="1813"/>
      <c r="P115" s="1818"/>
      <c r="Q115" s="1809" t="s">
        <v>885</v>
      </c>
      <c r="R115" s="1810"/>
      <c r="S115" s="1811"/>
      <c r="T115" s="1812"/>
      <c r="U115" s="1813"/>
      <c r="V115" s="1813"/>
      <c r="W115" s="1813"/>
      <c r="X115" s="1814"/>
      <c r="Y115" s="1815" t="s">
        <v>63</v>
      </c>
      <c r="Z115" s="1816"/>
      <c r="AA115" s="1817"/>
      <c r="AB115" s="1813"/>
      <c r="AC115" s="1813"/>
      <c r="AD115" s="1813"/>
      <c r="AE115" s="1813"/>
      <c r="AF115" s="1818"/>
      <c r="AG115" s="1809" t="s">
        <v>885</v>
      </c>
      <c r="AH115" s="1810"/>
      <c r="AI115" s="1811"/>
      <c r="AJ115" s="1812"/>
      <c r="AK115" s="1813"/>
      <c r="AL115" s="1813"/>
      <c r="AM115" s="1813"/>
      <c r="AN115" s="1814"/>
      <c r="AO115" s="1815" t="s">
        <v>63</v>
      </c>
      <c r="AP115" s="1816"/>
      <c r="AQ115" s="1817"/>
      <c r="AR115" s="1813"/>
      <c r="AS115" s="1813"/>
      <c r="AT115" s="1813"/>
      <c r="AU115" s="1813"/>
      <c r="AV115" s="1818"/>
    </row>
    <row r="116" spans="1:48" ht="17.25" customHeight="1" x14ac:dyDescent="0.2">
      <c r="A116" s="1796" t="s">
        <v>81</v>
      </c>
      <c r="B116" s="1797"/>
      <c r="C116" s="1798"/>
      <c r="D116" s="1420"/>
      <c r="E116" s="1421"/>
      <c r="F116" s="1421"/>
      <c r="G116" s="1421"/>
      <c r="H116" s="1418"/>
      <c r="I116" s="1800" t="s">
        <v>887</v>
      </c>
      <c r="J116" s="1801"/>
      <c r="K116" s="1794" t="s">
        <v>888</v>
      </c>
      <c r="L116" s="1795"/>
      <c r="M116" s="1039"/>
      <c r="N116" s="1039"/>
      <c r="O116" s="1039"/>
      <c r="P116" s="1804"/>
      <c r="Q116" s="1796" t="s">
        <v>81</v>
      </c>
      <c r="R116" s="1797"/>
      <c r="S116" s="1798"/>
      <c r="T116" s="1420"/>
      <c r="U116" s="1421"/>
      <c r="V116" s="1421"/>
      <c r="W116" s="1421"/>
      <c r="X116" s="1418"/>
      <c r="Y116" s="1800" t="s">
        <v>887</v>
      </c>
      <c r="Z116" s="1801"/>
      <c r="AA116" s="1794" t="s">
        <v>888</v>
      </c>
      <c r="AB116" s="1795"/>
      <c r="AC116" s="1039"/>
      <c r="AD116" s="1039"/>
      <c r="AE116" s="1039"/>
      <c r="AF116" s="1804"/>
      <c r="AG116" s="1796" t="s">
        <v>81</v>
      </c>
      <c r="AH116" s="1797"/>
      <c r="AI116" s="1798"/>
      <c r="AJ116" s="1420"/>
      <c r="AK116" s="1421"/>
      <c r="AL116" s="1421"/>
      <c r="AM116" s="1421"/>
      <c r="AN116" s="1418"/>
      <c r="AO116" s="1800" t="s">
        <v>887</v>
      </c>
      <c r="AP116" s="1801"/>
      <c r="AQ116" s="1794" t="s">
        <v>888</v>
      </c>
      <c r="AR116" s="1795"/>
      <c r="AS116" s="1039"/>
      <c r="AT116" s="1039"/>
      <c r="AU116" s="1039"/>
      <c r="AV116" s="1804"/>
    </row>
    <row r="117" spans="1:48" ht="17.25" customHeight="1" x14ac:dyDescent="0.2">
      <c r="A117" s="1796" t="s">
        <v>889</v>
      </c>
      <c r="B117" s="1797"/>
      <c r="C117" s="1798"/>
      <c r="D117" s="995"/>
      <c r="E117" s="996"/>
      <c r="F117" s="996"/>
      <c r="G117" s="996"/>
      <c r="H117" s="997"/>
      <c r="I117" s="1802"/>
      <c r="J117" s="1803"/>
      <c r="K117" s="1794" t="s">
        <v>890</v>
      </c>
      <c r="L117" s="1795"/>
      <c r="M117" s="996"/>
      <c r="N117" s="996"/>
      <c r="O117" s="996"/>
      <c r="P117" s="1808"/>
      <c r="Q117" s="1796" t="s">
        <v>889</v>
      </c>
      <c r="R117" s="1797"/>
      <c r="S117" s="1798"/>
      <c r="T117" s="995"/>
      <c r="U117" s="996"/>
      <c r="V117" s="996"/>
      <c r="W117" s="996"/>
      <c r="X117" s="997"/>
      <c r="Y117" s="1802"/>
      <c r="Z117" s="1803"/>
      <c r="AA117" s="1794" t="s">
        <v>890</v>
      </c>
      <c r="AB117" s="1795"/>
      <c r="AC117" s="996"/>
      <c r="AD117" s="996"/>
      <c r="AE117" s="996"/>
      <c r="AF117" s="1808"/>
      <c r="AG117" s="1796" t="s">
        <v>889</v>
      </c>
      <c r="AH117" s="1797"/>
      <c r="AI117" s="1798"/>
      <c r="AJ117" s="995"/>
      <c r="AK117" s="996"/>
      <c r="AL117" s="996"/>
      <c r="AM117" s="996"/>
      <c r="AN117" s="997"/>
      <c r="AO117" s="1802"/>
      <c r="AP117" s="1803"/>
      <c r="AQ117" s="1794" t="s">
        <v>890</v>
      </c>
      <c r="AR117" s="1795"/>
      <c r="AS117" s="996"/>
      <c r="AT117" s="996"/>
      <c r="AU117" s="996"/>
      <c r="AV117" s="1808"/>
    </row>
    <row r="118" spans="1:48" ht="17.25" customHeight="1" x14ac:dyDescent="0.2">
      <c r="A118" s="1796" t="s">
        <v>558</v>
      </c>
      <c r="B118" s="1797"/>
      <c r="C118" s="1798"/>
      <c r="D118" s="1420"/>
      <c r="E118" s="1421"/>
      <c r="F118" s="1421"/>
      <c r="G118" s="1421"/>
      <c r="H118" s="1421"/>
      <c r="I118" s="1421"/>
      <c r="J118" s="1421"/>
      <c r="K118" s="1421"/>
      <c r="L118" s="1421"/>
      <c r="M118" s="1421"/>
      <c r="N118" s="1421"/>
      <c r="O118" s="1421"/>
      <c r="P118" s="1422"/>
      <c r="Q118" s="1796" t="s">
        <v>558</v>
      </c>
      <c r="R118" s="1797"/>
      <c r="S118" s="1798"/>
      <c r="T118" s="1420"/>
      <c r="U118" s="1421"/>
      <c r="V118" s="1421"/>
      <c r="W118" s="1421"/>
      <c r="X118" s="1421"/>
      <c r="Y118" s="1421"/>
      <c r="Z118" s="1421"/>
      <c r="AA118" s="1421"/>
      <c r="AB118" s="1421"/>
      <c r="AC118" s="1421"/>
      <c r="AD118" s="1421"/>
      <c r="AE118" s="1421"/>
      <c r="AF118" s="1422"/>
      <c r="AG118" s="1796" t="s">
        <v>558</v>
      </c>
      <c r="AH118" s="1797"/>
      <c r="AI118" s="1798"/>
      <c r="AJ118" s="1420"/>
      <c r="AK118" s="1421"/>
      <c r="AL118" s="1421"/>
      <c r="AM118" s="1421"/>
      <c r="AN118" s="1421"/>
      <c r="AO118" s="1421"/>
      <c r="AP118" s="1421"/>
      <c r="AQ118" s="1421"/>
      <c r="AR118" s="1421"/>
      <c r="AS118" s="1421"/>
      <c r="AT118" s="1421"/>
      <c r="AU118" s="1421"/>
      <c r="AV118" s="1422"/>
    </row>
    <row r="119" spans="1:48" ht="256.5" customHeight="1" x14ac:dyDescent="0.2">
      <c r="A119" s="1805">
        <f>AG114+1</f>
        <v>67</v>
      </c>
      <c r="B119" s="1806"/>
      <c r="C119" s="1806"/>
      <c r="D119" s="1806"/>
      <c r="E119" s="1806"/>
      <c r="F119" s="1806"/>
      <c r="G119" s="1806"/>
      <c r="H119" s="1806"/>
      <c r="I119" s="1806"/>
      <c r="J119" s="1806"/>
      <c r="K119" s="1806"/>
      <c r="L119" s="1806"/>
      <c r="M119" s="1806"/>
      <c r="N119" s="1806"/>
      <c r="O119" s="1806"/>
      <c r="P119" s="1807"/>
      <c r="Q119" s="1805">
        <f>A119+1</f>
        <v>68</v>
      </c>
      <c r="R119" s="1806"/>
      <c r="S119" s="1806"/>
      <c r="T119" s="1806"/>
      <c r="U119" s="1806"/>
      <c r="V119" s="1806"/>
      <c r="W119" s="1806"/>
      <c r="X119" s="1806"/>
      <c r="Y119" s="1806"/>
      <c r="Z119" s="1806"/>
      <c r="AA119" s="1806"/>
      <c r="AB119" s="1806"/>
      <c r="AC119" s="1806"/>
      <c r="AD119" s="1806"/>
      <c r="AE119" s="1806"/>
      <c r="AF119" s="1807"/>
      <c r="AG119" s="1805">
        <f>Q119+1</f>
        <v>69</v>
      </c>
      <c r="AH119" s="1806"/>
      <c r="AI119" s="1806"/>
      <c r="AJ119" s="1806"/>
      <c r="AK119" s="1806"/>
      <c r="AL119" s="1806"/>
      <c r="AM119" s="1806"/>
      <c r="AN119" s="1806"/>
      <c r="AO119" s="1806"/>
      <c r="AP119" s="1806"/>
      <c r="AQ119" s="1806"/>
      <c r="AR119" s="1806"/>
      <c r="AS119" s="1806"/>
      <c r="AT119" s="1806"/>
      <c r="AU119" s="1806"/>
      <c r="AV119" s="1807"/>
    </row>
    <row r="120" spans="1:48" ht="17.25" customHeight="1" x14ac:dyDescent="0.2">
      <c r="A120" s="1809" t="s">
        <v>885</v>
      </c>
      <c r="B120" s="1810"/>
      <c r="C120" s="1811"/>
      <c r="D120" s="1812"/>
      <c r="E120" s="1813"/>
      <c r="F120" s="1813"/>
      <c r="G120" s="1813"/>
      <c r="H120" s="1814"/>
      <c r="I120" s="1815" t="s">
        <v>63</v>
      </c>
      <c r="J120" s="1816"/>
      <c r="K120" s="1817"/>
      <c r="L120" s="1813"/>
      <c r="M120" s="1813"/>
      <c r="N120" s="1813"/>
      <c r="O120" s="1813"/>
      <c r="P120" s="1818"/>
      <c r="Q120" s="1809" t="s">
        <v>885</v>
      </c>
      <c r="R120" s="1810"/>
      <c r="S120" s="1811"/>
      <c r="T120" s="1812"/>
      <c r="U120" s="1813"/>
      <c r="V120" s="1813"/>
      <c r="W120" s="1813"/>
      <c r="X120" s="1814"/>
      <c r="Y120" s="1815" t="s">
        <v>63</v>
      </c>
      <c r="Z120" s="1816"/>
      <c r="AA120" s="1817"/>
      <c r="AB120" s="1813"/>
      <c r="AC120" s="1813"/>
      <c r="AD120" s="1813"/>
      <c r="AE120" s="1813"/>
      <c r="AF120" s="1818"/>
      <c r="AG120" s="1809" t="s">
        <v>885</v>
      </c>
      <c r="AH120" s="1810"/>
      <c r="AI120" s="1811"/>
      <c r="AJ120" s="1812"/>
      <c r="AK120" s="1813"/>
      <c r="AL120" s="1813"/>
      <c r="AM120" s="1813"/>
      <c r="AN120" s="1814"/>
      <c r="AO120" s="1815" t="s">
        <v>63</v>
      </c>
      <c r="AP120" s="1816"/>
      <c r="AQ120" s="1817"/>
      <c r="AR120" s="1813"/>
      <c r="AS120" s="1813"/>
      <c r="AT120" s="1813"/>
      <c r="AU120" s="1813"/>
      <c r="AV120" s="1818"/>
    </row>
    <row r="121" spans="1:48" ht="17.25" customHeight="1" x14ac:dyDescent="0.2">
      <c r="A121" s="1796" t="s">
        <v>81</v>
      </c>
      <c r="B121" s="1797"/>
      <c r="C121" s="1798"/>
      <c r="D121" s="1420"/>
      <c r="E121" s="1421"/>
      <c r="F121" s="1421"/>
      <c r="G121" s="1421"/>
      <c r="H121" s="1418"/>
      <c r="I121" s="1800" t="s">
        <v>887</v>
      </c>
      <c r="J121" s="1801"/>
      <c r="K121" s="1794" t="s">
        <v>888</v>
      </c>
      <c r="L121" s="1795"/>
      <c r="M121" s="1039"/>
      <c r="N121" s="1039"/>
      <c r="O121" s="1039"/>
      <c r="P121" s="1804"/>
      <c r="Q121" s="1796" t="s">
        <v>81</v>
      </c>
      <c r="R121" s="1797"/>
      <c r="S121" s="1798"/>
      <c r="T121" s="1420"/>
      <c r="U121" s="1421"/>
      <c r="V121" s="1421"/>
      <c r="W121" s="1421"/>
      <c r="X121" s="1418"/>
      <c r="Y121" s="1800" t="s">
        <v>887</v>
      </c>
      <c r="Z121" s="1801"/>
      <c r="AA121" s="1794" t="s">
        <v>888</v>
      </c>
      <c r="AB121" s="1795"/>
      <c r="AC121" s="1039"/>
      <c r="AD121" s="1039"/>
      <c r="AE121" s="1039"/>
      <c r="AF121" s="1804"/>
      <c r="AG121" s="1796" t="s">
        <v>81</v>
      </c>
      <c r="AH121" s="1797"/>
      <c r="AI121" s="1798"/>
      <c r="AJ121" s="1420"/>
      <c r="AK121" s="1421"/>
      <c r="AL121" s="1421"/>
      <c r="AM121" s="1421"/>
      <c r="AN121" s="1418"/>
      <c r="AO121" s="1800" t="s">
        <v>887</v>
      </c>
      <c r="AP121" s="1801"/>
      <c r="AQ121" s="1794" t="s">
        <v>888</v>
      </c>
      <c r="AR121" s="1795"/>
      <c r="AS121" s="1039"/>
      <c r="AT121" s="1039"/>
      <c r="AU121" s="1039"/>
      <c r="AV121" s="1804"/>
    </row>
    <row r="122" spans="1:48" ht="17.25" customHeight="1" x14ac:dyDescent="0.2">
      <c r="A122" s="1796" t="s">
        <v>889</v>
      </c>
      <c r="B122" s="1797"/>
      <c r="C122" s="1798"/>
      <c r="D122" s="995"/>
      <c r="E122" s="996"/>
      <c r="F122" s="996"/>
      <c r="G122" s="996"/>
      <c r="H122" s="997"/>
      <c r="I122" s="1802"/>
      <c r="J122" s="1803"/>
      <c r="K122" s="1794" t="s">
        <v>890</v>
      </c>
      <c r="L122" s="1795"/>
      <c r="M122" s="996"/>
      <c r="N122" s="996"/>
      <c r="O122" s="996"/>
      <c r="P122" s="1808"/>
      <c r="Q122" s="1796" t="s">
        <v>889</v>
      </c>
      <c r="R122" s="1797"/>
      <c r="S122" s="1798"/>
      <c r="T122" s="995"/>
      <c r="U122" s="996"/>
      <c r="V122" s="996"/>
      <c r="W122" s="996"/>
      <c r="X122" s="997"/>
      <c r="Y122" s="1802"/>
      <c r="Z122" s="1803"/>
      <c r="AA122" s="1794" t="s">
        <v>890</v>
      </c>
      <c r="AB122" s="1795"/>
      <c r="AC122" s="996"/>
      <c r="AD122" s="996"/>
      <c r="AE122" s="996"/>
      <c r="AF122" s="1808"/>
      <c r="AG122" s="1796" t="s">
        <v>889</v>
      </c>
      <c r="AH122" s="1797"/>
      <c r="AI122" s="1798"/>
      <c r="AJ122" s="995"/>
      <c r="AK122" s="996"/>
      <c r="AL122" s="996"/>
      <c r="AM122" s="996"/>
      <c r="AN122" s="997"/>
      <c r="AO122" s="1802"/>
      <c r="AP122" s="1803"/>
      <c r="AQ122" s="1794" t="s">
        <v>890</v>
      </c>
      <c r="AR122" s="1795"/>
      <c r="AS122" s="996"/>
      <c r="AT122" s="996"/>
      <c r="AU122" s="996"/>
      <c r="AV122" s="1808"/>
    </row>
    <row r="123" spans="1:48" ht="17.25" customHeight="1" x14ac:dyDescent="0.2">
      <c r="A123" s="1796" t="s">
        <v>558</v>
      </c>
      <c r="B123" s="1797"/>
      <c r="C123" s="1798"/>
      <c r="D123" s="1420"/>
      <c r="E123" s="1421"/>
      <c r="F123" s="1421"/>
      <c r="G123" s="1421"/>
      <c r="H123" s="1421"/>
      <c r="I123" s="1421"/>
      <c r="J123" s="1421"/>
      <c r="K123" s="1421"/>
      <c r="L123" s="1421"/>
      <c r="M123" s="1421"/>
      <c r="N123" s="1421"/>
      <c r="O123" s="1421"/>
      <c r="P123" s="1422"/>
      <c r="Q123" s="1796" t="s">
        <v>558</v>
      </c>
      <c r="R123" s="1797"/>
      <c r="S123" s="1798"/>
      <c r="T123" s="1420"/>
      <c r="U123" s="1421"/>
      <c r="V123" s="1421"/>
      <c r="W123" s="1421"/>
      <c r="X123" s="1421"/>
      <c r="Y123" s="1421"/>
      <c r="Z123" s="1421"/>
      <c r="AA123" s="1421"/>
      <c r="AB123" s="1421"/>
      <c r="AC123" s="1421"/>
      <c r="AD123" s="1421"/>
      <c r="AE123" s="1421"/>
      <c r="AF123" s="1422"/>
      <c r="AG123" s="1796" t="s">
        <v>558</v>
      </c>
      <c r="AH123" s="1797"/>
      <c r="AI123" s="1798"/>
      <c r="AJ123" s="1420"/>
      <c r="AK123" s="1421"/>
      <c r="AL123" s="1421"/>
      <c r="AM123" s="1421"/>
      <c r="AN123" s="1421"/>
      <c r="AO123" s="1421"/>
      <c r="AP123" s="1421"/>
      <c r="AQ123" s="1421"/>
      <c r="AR123" s="1421"/>
      <c r="AS123" s="1421"/>
      <c r="AT123" s="1421"/>
      <c r="AU123" s="1421"/>
      <c r="AV123" s="1422"/>
    </row>
    <row r="124" spans="1:48" ht="256.5" customHeight="1" x14ac:dyDescent="0.2">
      <c r="A124" s="1805">
        <f>AG119+1</f>
        <v>70</v>
      </c>
      <c r="B124" s="1806"/>
      <c r="C124" s="1806"/>
      <c r="D124" s="1806"/>
      <c r="E124" s="1806"/>
      <c r="F124" s="1806"/>
      <c r="G124" s="1806"/>
      <c r="H124" s="1806"/>
      <c r="I124" s="1806"/>
      <c r="J124" s="1806"/>
      <c r="K124" s="1806"/>
      <c r="L124" s="1806"/>
      <c r="M124" s="1806"/>
      <c r="N124" s="1806"/>
      <c r="O124" s="1806"/>
      <c r="P124" s="1807"/>
      <c r="Q124" s="1805">
        <f>A124+1</f>
        <v>71</v>
      </c>
      <c r="R124" s="1806"/>
      <c r="S124" s="1806"/>
      <c r="T124" s="1806"/>
      <c r="U124" s="1806"/>
      <c r="V124" s="1806"/>
      <c r="W124" s="1806"/>
      <c r="X124" s="1806"/>
      <c r="Y124" s="1806"/>
      <c r="Z124" s="1806"/>
      <c r="AA124" s="1806"/>
      <c r="AB124" s="1806"/>
      <c r="AC124" s="1806"/>
      <c r="AD124" s="1806"/>
      <c r="AE124" s="1806"/>
      <c r="AF124" s="1807"/>
      <c r="AG124" s="1805">
        <f>Q124+1</f>
        <v>72</v>
      </c>
      <c r="AH124" s="1806"/>
      <c r="AI124" s="1806"/>
      <c r="AJ124" s="1806"/>
      <c r="AK124" s="1806"/>
      <c r="AL124" s="1806"/>
      <c r="AM124" s="1806"/>
      <c r="AN124" s="1806"/>
      <c r="AO124" s="1806"/>
      <c r="AP124" s="1806"/>
      <c r="AQ124" s="1806"/>
      <c r="AR124" s="1806"/>
      <c r="AS124" s="1806"/>
      <c r="AT124" s="1806"/>
      <c r="AU124" s="1806"/>
      <c r="AV124" s="1807"/>
    </row>
    <row r="125" spans="1:48" ht="17.25" customHeight="1" x14ac:dyDescent="0.2">
      <c r="A125" s="1809" t="s">
        <v>885</v>
      </c>
      <c r="B125" s="1810"/>
      <c r="C125" s="1811"/>
      <c r="D125" s="1812"/>
      <c r="E125" s="1813"/>
      <c r="F125" s="1813"/>
      <c r="G125" s="1813"/>
      <c r="H125" s="1814"/>
      <c r="I125" s="1815" t="s">
        <v>63</v>
      </c>
      <c r="J125" s="1816"/>
      <c r="K125" s="1817"/>
      <c r="L125" s="1813"/>
      <c r="M125" s="1813"/>
      <c r="N125" s="1813"/>
      <c r="O125" s="1813"/>
      <c r="P125" s="1818"/>
      <c r="Q125" s="1809" t="s">
        <v>885</v>
      </c>
      <c r="R125" s="1810"/>
      <c r="S125" s="1811"/>
      <c r="T125" s="1812"/>
      <c r="U125" s="1813"/>
      <c r="V125" s="1813"/>
      <c r="W125" s="1813"/>
      <c r="X125" s="1814"/>
      <c r="Y125" s="1815" t="s">
        <v>63</v>
      </c>
      <c r="Z125" s="1816"/>
      <c r="AA125" s="1817"/>
      <c r="AB125" s="1813"/>
      <c r="AC125" s="1813"/>
      <c r="AD125" s="1813"/>
      <c r="AE125" s="1813"/>
      <c r="AF125" s="1818"/>
      <c r="AG125" s="1809" t="s">
        <v>885</v>
      </c>
      <c r="AH125" s="1810"/>
      <c r="AI125" s="1811"/>
      <c r="AJ125" s="1812"/>
      <c r="AK125" s="1813"/>
      <c r="AL125" s="1813"/>
      <c r="AM125" s="1813"/>
      <c r="AN125" s="1814"/>
      <c r="AO125" s="1815" t="s">
        <v>63</v>
      </c>
      <c r="AP125" s="1816"/>
      <c r="AQ125" s="1817"/>
      <c r="AR125" s="1813"/>
      <c r="AS125" s="1813"/>
      <c r="AT125" s="1813"/>
      <c r="AU125" s="1813"/>
      <c r="AV125" s="1818"/>
    </row>
    <row r="126" spans="1:48" ht="17.25" customHeight="1" x14ac:dyDescent="0.2">
      <c r="A126" s="1796" t="s">
        <v>81</v>
      </c>
      <c r="B126" s="1797"/>
      <c r="C126" s="1798"/>
      <c r="D126" s="1420"/>
      <c r="E126" s="1421"/>
      <c r="F126" s="1421"/>
      <c r="G126" s="1421"/>
      <c r="H126" s="1418"/>
      <c r="I126" s="1800" t="s">
        <v>887</v>
      </c>
      <c r="J126" s="1801"/>
      <c r="K126" s="1794" t="s">
        <v>888</v>
      </c>
      <c r="L126" s="1795"/>
      <c r="M126" s="1039"/>
      <c r="N126" s="1039"/>
      <c r="O126" s="1039"/>
      <c r="P126" s="1804"/>
      <c r="Q126" s="1796" t="s">
        <v>81</v>
      </c>
      <c r="R126" s="1797"/>
      <c r="S126" s="1798"/>
      <c r="T126" s="1420"/>
      <c r="U126" s="1421"/>
      <c r="V126" s="1421"/>
      <c r="W126" s="1421"/>
      <c r="X126" s="1418"/>
      <c r="Y126" s="1800" t="s">
        <v>887</v>
      </c>
      <c r="Z126" s="1801"/>
      <c r="AA126" s="1794" t="s">
        <v>888</v>
      </c>
      <c r="AB126" s="1795"/>
      <c r="AC126" s="1039"/>
      <c r="AD126" s="1039"/>
      <c r="AE126" s="1039"/>
      <c r="AF126" s="1804"/>
      <c r="AG126" s="1796" t="s">
        <v>81</v>
      </c>
      <c r="AH126" s="1797"/>
      <c r="AI126" s="1798"/>
      <c r="AJ126" s="1420"/>
      <c r="AK126" s="1421"/>
      <c r="AL126" s="1421"/>
      <c r="AM126" s="1421"/>
      <c r="AN126" s="1418"/>
      <c r="AO126" s="1800" t="s">
        <v>887</v>
      </c>
      <c r="AP126" s="1801"/>
      <c r="AQ126" s="1794" t="s">
        <v>888</v>
      </c>
      <c r="AR126" s="1795"/>
      <c r="AS126" s="1039"/>
      <c r="AT126" s="1039"/>
      <c r="AU126" s="1039"/>
      <c r="AV126" s="1804"/>
    </row>
    <row r="127" spans="1:48" ht="17.25" customHeight="1" x14ac:dyDescent="0.2">
      <c r="A127" s="1796" t="s">
        <v>889</v>
      </c>
      <c r="B127" s="1797"/>
      <c r="C127" s="1798"/>
      <c r="D127" s="995"/>
      <c r="E127" s="996"/>
      <c r="F127" s="996"/>
      <c r="G127" s="996"/>
      <c r="H127" s="997"/>
      <c r="I127" s="1802"/>
      <c r="J127" s="1803"/>
      <c r="K127" s="1794" t="s">
        <v>890</v>
      </c>
      <c r="L127" s="1795"/>
      <c r="M127" s="996"/>
      <c r="N127" s="996"/>
      <c r="O127" s="996"/>
      <c r="P127" s="1808"/>
      <c r="Q127" s="1796" t="s">
        <v>889</v>
      </c>
      <c r="R127" s="1797"/>
      <c r="S127" s="1798"/>
      <c r="T127" s="995"/>
      <c r="U127" s="996"/>
      <c r="V127" s="996"/>
      <c r="W127" s="996"/>
      <c r="X127" s="997"/>
      <c r="Y127" s="1802"/>
      <c r="Z127" s="1803"/>
      <c r="AA127" s="1794" t="s">
        <v>890</v>
      </c>
      <c r="AB127" s="1795"/>
      <c r="AC127" s="996"/>
      <c r="AD127" s="996"/>
      <c r="AE127" s="996"/>
      <c r="AF127" s="1808"/>
      <c r="AG127" s="1796" t="s">
        <v>889</v>
      </c>
      <c r="AH127" s="1797"/>
      <c r="AI127" s="1798"/>
      <c r="AJ127" s="995"/>
      <c r="AK127" s="996"/>
      <c r="AL127" s="996"/>
      <c r="AM127" s="996"/>
      <c r="AN127" s="997"/>
      <c r="AO127" s="1802"/>
      <c r="AP127" s="1803"/>
      <c r="AQ127" s="1794" t="s">
        <v>890</v>
      </c>
      <c r="AR127" s="1795"/>
      <c r="AS127" s="996"/>
      <c r="AT127" s="996"/>
      <c r="AU127" s="996"/>
      <c r="AV127" s="1808"/>
    </row>
    <row r="128" spans="1:48" ht="17.25" customHeight="1" x14ac:dyDescent="0.2">
      <c r="A128" s="1796" t="s">
        <v>558</v>
      </c>
      <c r="B128" s="1797"/>
      <c r="C128" s="1798"/>
      <c r="D128" s="1420"/>
      <c r="E128" s="1421"/>
      <c r="F128" s="1421"/>
      <c r="G128" s="1421"/>
      <c r="H128" s="1421"/>
      <c r="I128" s="1421"/>
      <c r="J128" s="1421"/>
      <c r="K128" s="1421"/>
      <c r="L128" s="1421"/>
      <c r="M128" s="1421"/>
      <c r="N128" s="1421"/>
      <c r="O128" s="1421"/>
      <c r="P128" s="1422"/>
      <c r="Q128" s="1796" t="s">
        <v>558</v>
      </c>
      <c r="R128" s="1797"/>
      <c r="S128" s="1798"/>
      <c r="T128" s="1420"/>
      <c r="U128" s="1421"/>
      <c r="V128" s="1421"/>
      <c r="W128" s="1421"/>
      <c r="X128" s="1421"/>
      <c r="Y128" s="1421"/>
      <c r="Z128" s="1421"/>
      <c r="AA128" s="1421"/>
      <c r="AB128" s="1421"/>
      <c r="AC128" s="1421"/>
      <c r="AD128" s="1421"/>
      <c r="AE128" s="1421"/>
      <c r="AF128" s="1422"/>
      <c r="AG128" s="1796" t="s">
        <v>558</v>
      </c>
      <c r="AH128" s="1797"/>
      <c r="AI128" s="1798"/>
      <c r="AJ128" s="1420"/>
      <c r="AK128" s="1421"/>
      <c r="AL128" s="1421"/>
      <c r="AM128" s="1421"/>
      <c r="AN128" s="1421"/>
      <c r="AO128" s="1421"/>
      <c r="AP128" s="1421"/>
      <c r="AQ128" s="1421"/>
      <c r="AR128" s="1421"/>
      <c r="AS128" s="1421"/>
      <c r="AT128" s="1421"/>
      <c r="AU128" s="1421"/>
      <c r="AV128" s="1422"/>
    </row>
    <row r="129" spans="1:48" ht="256.5" customHeight="1" x14ac:dyDescent="0.2">
      <c r="A129" s="1805">
        <f>AG124+1</f>
        <v>73</v>
      </c>
      <c r="B129" s="1806"/>
      <c r="C129" s="1806"/>
      <c r="D129" s="1806"/>
      <c r="E129" s="1806"/>
      <c r="F129" s="1806"/>
      <c r="G129" s="1806"/>
      <c r="H129" s="1806"/>
      <c r="I129" s="1806"/>
      <c r="J129" s="1806"/>
      <c r="K129" s="1806"/>
      <c r="L129" s="1806"/>
      <c r="M129" s="1806"/>
      <c r="N129" s="1806"/>
      <c r="O129" s="1806"/>
      <c r="P129" s="1807"/>
      <c r="Q129" s="1805">
        <f>A129+1</f>
        <v>74</v>
      </c>
      <c r="R129" s="1806"/>
      <c r="S129" s="1806"/>
      <c r="T129" s="1806"/>
      <c r="U129" s="1806"/>
      <c r="V129" s="1806"/>
      <c r="W129" s="1806"/>
      <c r="X129" s="1806"/>
      <c r="Y129" s="1806"/>
      <c r="Z129" s="1806"/>
      <c r="AA129" s="1806"/>
      <c r="AB129" s="1806"/>
      <c r="AC129" s="1806"/>
      <c r="AD129" s="1806"/>
      <c r="AE129" s="1806"/>
      <c r="AF129" s="1807"/>
      <c r="AG129" s="1805">
        <f>Q129+1</f>
        <v>75</v>
      </c>
      <c r="AH129" s="1806"/>
      <c r="AI129" s="1806"/>
      <c r="AJ129" s="1806"/>
      <c r="AK129" s="1806"/>
      <c r="AL129" s="1806"/>
      <c r="AM129" s="1806"/>
      <c r="AN129" s="1806"/>
      <c r="AO129" s="1806"/>
      <c r="AP129" s="1806"/>
      <c r="AQ129" s="1806"/>
      <c r="AR129" s="1806"/>
      <c r="AS129" s="1806"/>
      <c r="AT129" s="1806"/>
      <c r="AU129" s="1806"/>
      <c r="AV129" s="1807"/>
    </row>
    <row r="130" spans="1:48" ht="17.25" customHeight="1" x14ac:dyDescent="0.2">
      <c r="A130" s="1809" t="s">
        <v>885</v>
      </c>
      <c r="B130" s="1810"/>
      <c r="C130" s="1811"/>
      <c r="D130" s="1812"/>
      <c r="E130" s="1813"/>
      <c r="F130" s="1813"/>
      <c r="G130" s="1813"/>
      <c r="H130" s="1814"/>
      <c r="I130" s="1815" t="s">
        <v>63</v>
      </c>
      <c r="J130" s="1816"/>
      <c r="K130" s="1817"/>
      <c r="L130" s="1813"/>
      <c r="M130" s="1813"/>
      <c r="N130" s="1813"/>
      <c r="O130" s="1813"/>
      <c r="P130" s="1818"/>
      <c r="Q130" s="1809" t="s">
        <v>885</v>
      </c>
      <c r="R130" s="1810"/>
      <c r="S130" s="1811"/>
      <c r="T130" s="1812"/>
      <c r="U130" s="1813"/>
      <c r="V130" s="1813"/>
      <c r="W130" s="1813"/>
      <c r="X130" s="1814"/>
      <c r="Y130" s="1815" t="s">
        <v>63</v>
      </c>
      <c r="Z130" s="1816"/>
      <c r="AA130" s="1817"/>
      <c r="AB130" s="1813"/>
      <c r="AC130" s="1813"/>
      <c r="AD130" s="1813"/>
      <c r="AE130" s="1813"/>
      <c r="AF130" s="1818"/>
      <c r="AG130" s="1809" t="s">
        <v>885</v>
      </c>
      <c r="AH130" s="1810"/>
      <c r="AI130" s="1811"/>
      <c r="AJ130" s="1812"/>
      <c r="AK130" s="1813"/>
      <c r="AL130" s="1813"/>
      <c r="AM130" s="1813"/>
      <c r="AN130" s="1814"/>
      <c r="AO130" s="1815" t="s">
        <v>63</v>
      </c>
      <c r="AP130" s="1816"/>
      <c r="AQ130" s="1817"/>
      <c r="AR130" s="1813"/>
      <c r="AS130" s="1813"/>
      <c r="AT130" s="1813"/>
      <c r="AU130" s="1813"/>
      <c r="AV130" s="1818"/>
    </row>
    <row r="131" spans="1:48" ht="17.25" customHeight="1" x14ac:dyDescent="0.2">
      <c r="A131" s="1796" t="s">
        <v>81</v>
      </c>
      <c r="B131" s="1797"/>
      <c r="C131" s="1798"/>
      <c r="D131" s="1420"/>
      <c r="E131" s="1421"/>
      <c r="F131" s="1421"/>
      <c r="G131" s="1421"/>
      <c r="H131" s="1418"/>
      <c r="I131" s="1800" t="s">
        <v>887</v>
      </c>
      <c r="J131" s="1801"/>
      <c r="K131" s="1794" t="s">
        <v>888</v>
      </c>
      <c r="L131" s="1795"/>
      <c r="M131" s="1039"/>
      <c r="N131" s="1039"/>
      <c r="O131" s="1039"/>
      <c r="P131" s="1804"/>
      <c r="Q131" s="1796" t="s">
        <v>81</v>
      </c>
      <c r="R131" s="1797"/>
      <c r="S131" s="1798"/>
      <c r="T131" s="1420"/>
      <c r="U131" s="1421"/>
      <c r="V131" s="1421"/>
      <c r="W131" s="1421"/>
      <c r="X131" s="1418"/>
      <c r="Y131" s="1800" t="s">
        <v>887</v>
      </c>
      <c r="Z131" s="1801"/>
      <c r="AA131" s="1794" t="s">
        <v>888</v>
      </c>
      <c r="AB131" s="1795"/>
      <c r="AC131" s="1039"/>
      <c r="AD131" s="1039"/>
      <c r="AE131" s="1039"/>
      <c r="AF131" s="1804"/>
      <c r="AG131" s="1796" t="s">
        <v>81</v>
      </c>
      <c r="AH131" s="1797"/>
      <c r="AI131" s="1798"/>
      <c r="AJ131" s="1420"/>
      <c r="AK131" s="1421"/>
      <c r="AL131" s="1421"/>
      <c r="AM131" s="1421"/>
      <c r="AN131" s="1418"/>
      <c r="AO131" s="1800" t="s">
        <v>887</v>
      </c>
      <c r="AP131" s="1801"/>
      <c r="AQ131" s="1794" t="s">
        <v>888</v>
      </c>
      <c r="AR131" s="1795"/>
      <c r="AS131" s="1039"/>
      <c r="AT131" s="1039"/>
      <c r="AU131" s="1039"/>
      <c r="AV131" s="1804"/>
    </row>
    <row r="132" spans="1:48" ht="17.25" customHeight="1" x14ac:dyDescent="0.2">
      <c r="A132" s="1796" t="s">
        <v>889</v>
      </c>
      <c r="B132" s="1797"/>
      <c r="C132" s="1798"/>
      <c r="D132" s="995"/>
      <c r="E132" s="996"/>
      <c r="F132" s="996"/>
      <c r="G132" s="996"/>
      <c r="H132" s="997"/>
      <c r="I132" s="1802"/>
      <c r="J132" s="1803"/>
      <c r="K132" s="1794" t="s">
        <v>890</v>
      </c>
      <c r="L132" s="1795"/>
      <c r="M132" s="996"/>
      <c r="N132" s="996"/>
      <c r="O132" s="996"/>
      <c r="P132" s="1808"/>
      <c r="Q132" s="1796" t="s">
        <v>889</v>
      </c>
      <c r="R132" s="1797"/>
      <c r="S132" s="1798"/>
      <c r="T132" s="995"/>
      <c r="U132" s="996"/>
      <c r="V132" s="996"/>
      <c r="W132" s="996"/>
      <c r="X132" s="997"/>
      <c r="Y132" s="1802"/>
      <c r="Z132" s="1803"/>
      <c r="AA132" s="1794" t="s">
        <v>890</v>
      </c>
      <c r="AB132" s="1795"/>
      <c r="AC132" s="996"/>
      <c r="AD132" s="996"/>
      <c r="AE132" s="996"/>
      <c r="AF132" s="1808"/>
      <c r="AG132" s="1796" t="s">
        <v>889</v>
      </c>
      <c r="AH132" s="1797"/>
      <c r="AI132" s="1798"/>
      <c r="AJ132" s="995"/>
      <c r="AK132" s="996"/>
      <c r="AL132" s="996"/>
      <c r="AM132" s="996"/>
      <c r="AN132" s="997"/>
      <c r="AO132" s="1802"/>
      <c r="AP132" s="1803"/>
      <c r="AQ132" s="1794" t="s">
        <v>890</v>
      </c>
      <c r="AR132" s="1795"/>
      <c r="AS132" s="996"/>
      <c r="AT132" s="996"/>
      <c r="AU132" s="996"/>
      <c r="AV132" s="1808"/>
    </row>
    <row r="133" spans="1:48" ht="17.25" customHeight="1" x14ac:dyDescent="0.2">
      <c r="A133" s="1796" t="s">
        <v>558</v>
      </c>
      <c r="B133" s="1797"/>
      <c r="C133" s="1798"/>
      <c r="D133" s="1420"/>
      <c r="E133" s="1421"/>
      <c r="F133" s="1421"/>
      <c r="G133" s="1421"/>
      <c r="H133" s="1421"/>
      <c r="I133" s="1421"/>
      <c r="J133" s="1421"/>
      <c r="K133" s="1421"/>
      <c r="L133" s="1421"/>
      <c r="M133" s="1421"/>
      <c r="N133" s="1421"/>
      <c r="O133" s="1421"/>
      <c r="P133" s="1422"/>
      <c r="Q133" s="1796" t="s">
        <v>558</v>
      </c>
      <c r="R133" s="1797"/>
      <c r="S133" s="1798"/>
      <c r="T133" s="1420"/>
      <c r="U133" s="1421"/>
      <c r="V133" s="1421"/>
      <c r="W133" s="1421"/>
      <c r="X133" s="1421"/>
      <c r="Y133" s="1421"/>
      <c r="Z133" s="1421"/>
      <c r="AA133" s="1421"/>
      <c r="AB133" s="1421"/>
      <c r="AC133" s="1421"/>
      <c r="AD133" s="1421"/>
      <c r="AE133" s="1421"/>
      <c r="AF133" s="1422"/>
      <c r="AG133" s="1796" t="s">
        <v>558</v>
      </c>
      <c r="AH133" s="1797"/>
      <c r="AI133" s="1798"/>
      <c r="AJ133" s="1420"/>
      <c r="AK133" s="1421"/>
      <c r="AL133" s="1421"/>
      <c r="AM133" s="1421"/>
      <c r="AN133" s="1421"/>
      <c r="AO133" s="1421"/>
      <c r="AP133" s="1421"/>
      <c r="AQ133" s="1421"/>
      <c r="AR133" s="1421"/>
      <c r="AS133" s="1421"/>
      <c r="AT133" s="1421"/>
      <c r="AU133" s="1421"/>
      <c r="AV133" s="1422"/>
    </row>
    <row r="134" spans="1:48" ht="256.5" customHeight="1" x14ac:dyDescent="0.2">
      <c r="A134" s="1805">
        <f>AG129+1</f>
        <v>76</v>
      </c>
      <c r="B134" s="1806"/>
      <c r="C134" s="1806"/>
      <c r="D134" s="1806"/>
      <c r="E134" s="1806"/>
      <c r="F134" s="1806"/>
      <c r="G134" s="1806"/>
      <c r="H134" s="1806"/>
      <c r="I134" s="1806"/>
      <c r="J134" s="1806"/>
      <c r="K134" s="1806"/>
      <c r="L134" s="1806"/>
      <c r="M134" s="1806"/>
      <c r="N134" s="1806"/>
      <c r="O134" s="1806"/>
      <c r="P134" s="1807"/>
      <c r="Q134" s="1805">
        <f>A134+1</f>
        <v>77</v>
      </c>
      <c r="R134" s="1806"/>
      <c r="S134" s="1806"/>
      <c r="T134" s="1806"/>
      <c r="U134" s="1806"/>
      <c r="V134" s="1806"/>
      <c r="W134" s="1806"/>
      <c r="X134" s="1806"/>
      <c r="Y134" s="1806"/>
      <c r="Z134" s="1806"/>
      <c r="AA134" s="1806"/>
      <c r="AB134" s="1806"/>
      <c r="AC134" s="1806"/>
      <c r="AD134" s="1806"/>
      <c r="AE134" s="1806"/>
      <c r="AF134" s="1807"/>
      <c r="AG134" s="1805">
        <f>Q134+1</f>
        <v>78</v>
      </c>
      <c r="AH134" s="1806"/>
      <c r="AI134" s="1806"/>
      <c r="AJ134" s="1806"/>
      <c r="AK134" s="1806"/>
      <c r="AL134" s="1806"/>
      <c r="AM134" s="1806"/>
      <c r="AN134" s="1806"/>
      <c r="AO134" s="1806"/>
      <c r="AP134" s="1806"/>
      <c r="AQ134" s="1806"/>
      <c r="AR134" s="1806"/>
      <c r="AS134" s="1806"/>
      <c r="AT134" s="1806"/>
      <c r="AU134" s="1806"/>
      <c r="AV134" s="1807"/>
    </row>
    <row r="135" spans="1:48" ht="17.25" customHeight="1" x14ac:dyDescent="0.2">
      <c r="A135" s="1809" t="s">
        <v>885</v>
      </c>
      <c r="B135" s="1810"/>
      <c r="C135" s="1811"/>
      <c r="D135" s="1812"/>
      <c r="E135" s="1813"/>
      <c r="F135" s="1813"/>
      <c r="G135" s="1813"/>
      <c r="H135" s="1814"/>
      <c r="I135" s="1815" t="s">
        <v>63</v>
      </c>
      <c r="J135" s="1816"/>
      <c r="K135" s="1817"/>
      <c r="L135" s="1813"/>
      <c r="M135" s="1813"/>
      <c r="N135" s="1813"/>
      <c r="O135" s="1813"/>
      <c r="P135" s="1818"/>
      <c r="Q135" s="1809" t="s">
        <v>885</v>
      </c>
      <c r="R135" s="1810"/>
      <c r="S135" s="1811"/>
      <c r="T135" s="1812"/>
      <c r="U135" s="1813"/>
      <c r="V135" s="1813"/>
      <c r="W135" s="1813"/>
      <c r="X135" s="1814"/>
      <c r="Y135" s="1815" t="s">
        <v>63</v>
      </c>
      <c r="Z135" s="1816"/>
      <c r="AA135" s="1817"/>
      <c r="AB135" s="1813"/>
      <c r="AC135" s="1813"/>
      <c r="AD135" s="1813"/>
      <c r="AE135" s="1813"/>
      <c r="AF135" s="1818"/>
      <c r="AG135" s="1809" t="s">
        <v>885</v>
      </c>
      <c r="AH135" s="1810"/>
      <c r="AI135" s="1811"/>
      <c r="AJ135" s="1812"/>
      <c r="AK135" s="1813"/>
      <c r="AL135" s="1813"/>
      <c r="AM135" s="1813"/>
      <c r="AN135" s="1814"/>
      <c r="AO135" s="1815" t="s">
        <v>63</v>
      </c>
      <c r="AP135" s="1816"/>
      <c r="AQ135" s="1817"/>
      <c r="AR135" s="1813"/>
      <c r="AS135" s="1813"/>
      <c r="AT135" s="1813"/>
      <c r="AU135" s="1813"/>
      <c r="AV135" s="1818"/>
    </row>
    <row r="136" spans="1:48" ht="17.25" customHeight="1" x14ac:dyDescent="0.2">
      <c r="A136" s="1796" t="s">
        <v>81</v>
      </c>
      <c r="B136" s="1797"/>
      <c r="C136" s="1798"/>
      <c r="D136" s="1420"/>
      <c r="E136" s="1421"/>
      <c r="F136" s="1421"/>
      <c r="G136" s="1421"/>
      <c r="H136" s="1418"/>
      <c r="I136" s="1800" t="s">
        <v>887</v>
      </c>
      <c r="J136" s="1801"/>
      <c r="K136" s="1794" t="s">
        <v>888</v>
      </c>
      <c r="L136" s="1795"/>
      <c r="M136" s="1039"/>
      <c r="N136" s="1039"/>
      <c r="O136" s="1039"/>
      <c r="P136" s="1804"/>
      <c r="Q136" s="1796" t="s">
        <v>81</v>
      </c>
      <c r="R136" s="1797"/>
      <c r="S136" s="1798"/>
      <c r="T136" s="1420"/>
      <c r="U136" s="1421"/>
      <c r="V136" s="1421"/>
      <c r="W136" s="1421"/>
      <c r="X136" s="1418"/>
      <c r="Y136" s="1800" t="s">
        <v>887</v>
      </c>
      <c r="Z136" s="1801"/>
      <c r="AA136" s="1794" t="s">
        <v>888</v>
      </c>
      <c r="AB136" s="1795"/>
      <c r="AC136" s="1039"/>
      <c r="AD136" s="1039"/>
      <c r="AE136" s="1039"/>
      <c r="AF136" s="1804"/>
      <c r="AG136" s="1796" t="s">
        <v>81</v>
      </c>
      <c r="AH136" s="1797"/>
      <c r="AI136" s="1798"/>
      <c r="AJ136" s="1420"/>
      <c r="AK136" s="1421"/>
      <c r="AL136" s="1421"/>
      <c r="AM136" s="1421"/>
      <c r="AN136" s="1418"/>
      <c r="AO136" s="1800" t="s">
        <v>887</v>
      </c>
      <c r="AP136" s="1801"/>
      <c r="AQ136" s="1794" t="s">
        <v>888</v>
      </c>
      <c r="AR136" s="1795"/>
      <c r="AS136" s="1039"/>
      <c r="AT136" s="1039"/>
      <c r="AU136" s="1039"/>
      <c r="AV136" s="1804"/>
    </row>
    <row r="137" spans="1:48" ht="17.25" customHeight="1" x14ac:dyDescent="0.2">
      <c r="A137" s="1796" t="s">
        <v>889</v>
      </c>
      <c r="B137" s="1797"/>
      <c r="C137" s="1798"/>
      <c r="D137" s="995"/>
      <c r="E137" s="996"/>
      <c r="F137" s="996"/>
      <c r="G137" s="996"/>
      <c r="H137" s="997"/>
      <c r="I137" s="1802"/>
      <c r="J137" s="1803"/>
      <c r="K137" s="1794" t="s">
        <v>890</v>
      </c>
      <c r="L137" s="1795"/>
      <c r="M137" s="996"/>
      <c r="N137" s="996"/>
      <c r="O137" s="996"/>
      <c r="P137" s="1808"/>
      <c r="Q137" s="1796" t="s">
        <v>889</v>
      </c>
      <c r="R137" s="1797"/>
      <c r="S137" s="1798"/>
      <c r="T137" s="995"/>
      <c r="U137" s="996"/>
      <c r="V137" s="996"/>
      <c r="W137" s="996"/>
      <c r="X137" s="997"/>
      <c r="Y137" s="1802"/>
      <c r="Z137" s="1803"/>
      <c r="AA137" s="1794" t="s">
        <v>890</v>
      </c>
      <c r="AB137" s="1795"/>
      <c r="AC137" s="996"/>
      <c r="AD137" s="996"/>
      <c r="AE137" s="996"/>
      <c r="AF137" s="1808"/>
      <c r="AG137" s="1796" t="s">
        <v>889</v>
      </c>
      <c r="AH137" s="1797"/>
      <c r="AI137" s="1798"/>
      <c r="AJ137" s="995"/>
      <c r="AK137" s="996"/>
      <c r="AL137" s="996"/>
      <c r="AM137" s="996"/>
      <c r="AN137" s="997"/>
      <c r="AO137" s="1802"/>
      <c r="AP137" s="1803"/>
      <c r="AQ137" s="1794" t="s">
        <v>890</v>
      </c>
      <c r="AR137" s="1795"/>
      <c r="AS137" s="996"/>
      <c r="AT137" s="996"/>
      <c r="AU137" s="996"/>
      <c r="AV137" s="1808"/>
    </row>
    <row r="138" spans="1:48" ht="17.25" customHeight="1" x14ac:dyDescent="0.2">
      <c r="A138" s="1796" t="s">
        <v>558</v>
      </c>
      <c r="B138" s="1797"/>
      <c r="C138" s="1798"/>
      <c r="D138" s="1420"/>
      <c r="E138" s="1421"/>
      <c r="F138" s="1421"/>
      <c r="G138" s="1421"/>
      <c r="H138" s="1421"/>
      <c r="I138" s="1421"/>
      <c r="J138" s="1421"/>
      <c r="K138" s="1421"/>
      <c r="L138" s="1421"/>
      <c r="M138" s="1421"/>
      <c r="N138" s="1421"/>
      <c r="O138" s="1421"/>
      <c r="P138" s="1422"/>
      <c r="Q138" s="1796" t="s">
        <v>558</v>
      </c>
      <c r="R138" s="1797"/>
      <c r="S138" s="1798"/>
      <c r="T138" s="1420"/>
      <c r="U138" s="1421"/>
      <c r="V138" s="1421"/>
      <c r="W138" s="1421"/>
      <c r="X138" s="1421"/>
      <c r="Y138" s="1421"/>
      <c r="Z138" s="1421"/>
      <c r="AA138" s="1421"/>
      <c r="AB138" s="1421"/>
      <c r="AC138" s="1421"/>
      <c r="AD138" s="1421"/>
      <c r="AE138" s="1421"/>
      <c r="AF138" s="1422"/>
      <c r="AG138" s="1796" t="s">
        <v>558</v>
      </c>
      <c r="AH138" s="1797"/>
      <c r="AI138" s="1798"/>
      <c r="AJ138" s="1420"/>
      <c r="AK138" s="1421"/>
      <c r="AL138" s="1421"/>
      <c r="AM138" s="1421"/>
      <c r="AN138" s="1421"/>
      <c r="AO138" s="1421"/>
      <c r="AP138" s="1421"/>
      <c r="AQ138" s="1421"/>
      <c r="AR138" s="1421"/>
      <c r="AS138" s="1421"/>
      <c r="AT138" s="1421"/>
      <c r="AU138" s="1421"/>
      <c r="AV138" s="1422"/>
    </row>
    <row r="139" spans="1:48" ht="256.5" customHeight="1" x14ac:dyDescent="0.2">
      <c r="A139" s="1805">
        <f>AG134+1</f>
        <v>79</v>
      </c>
      <c r="B139" s="1806"/>
      <c r="C139" s="1806"/>
      <c r="D139" s="1806"/>
      <c r="E139" s="1806"/>
      <c r="F139" s="1806"/>
      <c r="G139" s="1806"/>
      <c r="H139" s="1806"/>
      <c r="I139" s="1806"/>
      <c r="J139" s="1806"/>
      <c r="K139" s="1806"/>
      <c r="L139" s="1806"/>
      <c r="M139" s="1806"/>
      <c r="N139" s="1806"/>
      <c r="O139" s="1806"/>
      <c r="P139" s="1807"/>
      <c r="Q139" s="1805">
        <f>A139+1</f>
        <v>80</v>
      </c>
      <c r="R139" s="1806"/>
      <c r="S139" s="1806"/>
      <c r="T139" s="1806"/>
      <c r="U139" s="1806"/>
      <c r="V139" s="1806"/>
      <c r="W139" s="1806"/>
      <c r="X139" s="1806"/>
      <c r="Y139" s="1806"/>
      <c r="Z139" s="1806"/>
      <c r="AA139" s="1806"/>
      <c r="AB139" s="1806"/>
      <c r="AC139" s="1806"/>
      <c r="AD139" s="1806"/>
      <c r="AE139" s="1806"/>
      <c r="AF139" s="1807"/>
      <c r="AG139" s="1805">
        <f>Q139+1</f>
        <v>81</v>
      </c>
      <c r="AH139" s="1806"/>
      <c r="AI139" s="1806"/>
      <c r="AJ139" s="1806"/>
      <c r="AK139" s="1806"/>
      <c r="AL139" s="1806"/>
      <c r="AM139" s="1806"/>
      <c r="AN139" s="1806"/>
      <c r="AO139" s="1806"/>
      <c r="AP139" s="1806"/>
      <c r="AQ139" s="1806"/>
      <c r="AR139" s="1806"/>
      <c r="AS139" s="1806"/>
      <c r="AT139" s="1806"/>
      <c r="AU139" s="1806"/>
      <c r="AV139" s="1807"/>
    </row>
    <row r="140" spans="1:48" ht="17.25" customHeight="1" x14ac:dyDescent="0.2">
      <c r="A140" s="1809" t="s">
        <v>885</v>
      </c>
      <c r="B140" s="1810"/>
      <c r="C140" s="1811"/>
      <c r="D140" s="1812"/>
      <c r="E140" s="1813"/>
      <c r="F140" s="1813"/>
      <c r="G140" s="1813"/>
      <c r="H140" s="1814"/>
      <c r="I140" s="1815" t="s">
        <v>63</v>
      </c>
      <c r="J140" s="1816"/>
      <c r="K140" s="1817"/>
      <c r="L140" s="1813"/>
      <c r="M140" s="1813"/>
      <c r="N140" s="1813"/>
      <c r="O140" s="1813"/>
      <c r="P140" s="1818"/>
      <c r="Q140" s="1809" t="s">
        <v>885</v>
      </c>
      <c r="R140" s="1810"/>
      <c r="S140" s="1811"/>
      <c r="T140" s="1812"/>
      <c r="U140" s="1813"/>
      <c r="V140" s="1813"/>
      <c r="W140" s="1813"/>
      <c r="X140" s="1814"/>
      <c r="Y140" s="1815" t="s">
        <v>63</v>
      </c>
      <c r="Z140" s="1816"/>
      <c r="AA140" s="1817"/>
      <c r="AB140" s="1813"/>
      <c r="AC140" s="1813"/>
      <c r="AD140" s="1813"/>
      <c r="AE140" s="1813"/>
      <c r="AF140" s="1818"/>
      <c r="AG140" s="1809" t="s">
        <v>885</v>
      </c>
      <c r="AH140" s="1810"/>
      <c r="AI140" s="1811"/>
      <c r="AJ140" s="1812"/>
      <c r="AK140" s="1813"/>
      <c r="AL140" s="1813"/>
      <c r="AM140" s="1813"/>
      <c r="AN140" s="1814"/>
      <c r="AO140" s="1815" t="s">
        <v>63</v>
      </c>
      <c r="AP140" s="1816"/>
      <c r="AQ140" s="1817"/>
      <c r="AR140" s="1813"/>
      <c r="AS140" s="1813"/>
      <c r="AT140" s="1813"/>
      <c r="AU140" s="1813"/>
      <c r="AV140" s="1818"/>
    </row>
    <row r="141" spans="1:48" ht="17.25" customHeight="1" x14ac:dyDescent="0.2">
      <c r="A141" s="1796" t="s">
        <v>81</v>
      </c>
      <c r="B141" s="1797"/>
      <c r="C141" s="1798"/>
      <c r="D141" s="1420"/>
      <c r="E141" s="1421"/>
      <c r="F141" s="1421"/>
      <c r="G141" s="1421"/>
      <c r="H141" s="1418"/>
      <c r="I141" s="1800" t="s">
        <v>887</v>
      </c>
      <c r="J141" s="1801"/>
      <c r="K141" s="1794" t="s">
        <v>888</v>
      </c>
      <c r="L141" s="1795"/>
      <c r="M141" s="1039"/>
      <c r="N141" s="1039"/>
      <c r="O141" s="1039"/>
      <c r="P141" s="1804"/>
      <c r="Q141" s="1796" t="s">
        <v>81</v>
      </c>
      <c r="R141" s="1797"/>
      <c r="S141" s="1798"/>
      <c r="T141" s="1420"/>
      <c r="U141" s="1421"/>
      <c r="V141" s="1421"/>
      <c r="W141" s="1421"/>
      <c r="X141" s="1418"/>
      <c r="Y141" s="1800" t="s">
        <v>887</v>
      </c>
      <c r="Z141" s="1801"/>
      <c r="AA141" s="1794" t="s">
        <v>888</v>
      </c>
      <c r="AB141" s="1795"/>
      <c r="AC141" s="1039"/>
      <c r="AD141" s="1039"/>
      <c r="AE141" s="1039"/>
      <c r="AF141" s="1804"/>
      <c r="AG141" s="1796" t="s">
        <v>81</v>
      </c>
      <c r="AH141" s="1797"/>
      <c r="AI141" s="1798"/>
      <c r="AJ141" s="1420"/>
      <c r="AK141" s="1421"/>
      <c r="AL141" s="1421"/>
      <c r="AM141" s="1421"/>
      <c r="AN141" s="1418"/>
      <c r="AO141" s="1800" t="s">
        <v>887</v>
      </c>
      <c r="AP141" s="1801"/>
      <c r="AQ141" s="1794" t="s">
        <v>888</v>
      </c>
      <c r="AR141" s="1795"/>
      <c r="AS141" s="1039"/>
      <c r="AT141" s="1039"/>
      <c r="AU141" s="1039"/>
      <c r="AV141" s="1804"/>
    </row>
    <row r="142" spans="1:48" ht="17.25" customHeight="1" x14ac:dyDescent="0.2">
      <c r="A142" s="1796" t="s">
        <v>889</v>
      </c>
      <c r="B142" s="1797"/>
      <c r="C142" s="1798"/>
      <c r="D142" s="995"/>
      <c r="E142" s="996"/>
      <c r="F142" s="996"/>
      <c r="G142" s="996"/>
      <c r="H142" s="997"/>
      <c r="I142" s="1802"/>
      <c r="J142" s="1803"/>
      <c r="K142" s="1794" t="s">
        <v>890</v>
      </c>
      <c r="L142" s="1795"/>
      <c r="M142" s="996"/>
      <c r="N142" s="996"/>
      <c r="O142" s="996"/>
      <c r="P142" s="1808"/>
      <c r="Q142" s="1796" t="s">
        <v>889</v>
      </c>
      <c r="R142" s="1797"/>
      <c r="S142" s="1798"/>
      <c r="T142" s="995"/>
      <c r="U142" s="996"/>
      <c r="V142" s="996"/>
      <c r="W142" s="996"/>
      <c r="X142" s="997"/>
      <c r="Y142" s="1802"/>
      <c r="Z142" s="1803"/>
      <c r="AA142" s="1794" t="s">
        <v>890</v>
      </c>
      <c r="AB142" s="1795"/>
      <c r="AC142" s="996"/>
      <c r="AD142" s="996"/>
      <c r="AE142" s="996"/>
      <c r="AF142" s="1808"/>
      <c r="AG142" s="1796" t="s">
        <v>889</v>
      </c>
      <c r="AH142" s="1797"/>
      <c r="AI142" s="1798"/>
      <c r="AJ142" s="995"/>
      <c r="AK142" s="996"/>
      <c r="AL142" s="996"/>
      <c r="AM142" s="996"/>
      <c r="AN142" s="997"/>
      <c r="AO142" s="1802"/>
      <c r="AP142" s="1803"/>
      <c r="AQ142" s="1794" t="s">
        <v>890</v>
      </c>
      <c r="AR142" s="1795"/>
      <c r="AS142" s="996"/>
      <c r="AT142" s="996"/>
      <c r="AU142" s="996"/>
      <c r="AV142" s="1808"/>
    </row>
    <row r="143" spans="1:48" ht="17.25" customHeight="1" x14ac:dyDescent="0.2">
      <c r="A143" s="1796" t="s">
        <v>558</v>
      </c>
      <c r="B143" s="1797"/>
      <c r="C143" s="1798"/>
      <c r="D143" s="1420"/>
      <c r="E143" s="1421"/>
      <c r="F143" s="1421"/>
      <c r="G143" s="1421"/>
      <c r="H143" s="1421"/>
      <c r="I143" s="1421"/>
      <c r="J143" s="1421"/>
      <c r="K143" s="1421"/>
      <c r="L143" s="1421"/>
      <c r="M143" s="1421"/>
      <c r="N143" s="1421"/>
      <c r="O143" s="1421"/>
      <c r="P143" s="1422"/>
      <c r="Q143" s="1796" t="s">
        <v>558</v>
      </c>
      <c r="R143" s="1797"/>
      <c r="S143" s="1798"/>
      <c r="T143" s="1420"/>
      <c r="U143" s="1421"/>
      <c r="V143" s="1421"/>
      <c r="W143" s="1421"/>
      <c r="X143" s="1421"/>
      <c r="Y143" s="1421"/>
      <c r="Z143" s="1421"/>
      <c r="AA143" s="1421"/>
      <c r="AB143" s="1421"/>
      <c r="AC143" s="1421"/>
      <c r="AD143" s="1421"/>
      <c r="AE143" s="1421"/>
      <c r="AF143" s="1422"/>
      <c r="AG143" s="1796" t="s">
        <v>558</v>
      </c>
      <c r="AH143" s="1797"/>
      <c r="AI143" s="1798"/>
      <c r="AJ143" s="1420"/>
      <c r="AK143" s="1421"/>
      <c r="AL143" s="1421"/>
      <c r="AM143" s="1421"/>
      <c r="AN143" s="1421"/>
      <c r="AO143" s="1421"/>
      <c r="AP143" s="1421"/>
      <c r="AQ143" s="1421"/>
      <c r="AR143" s="1421"/>
      <c r="AS143" s="1421"/>
      <c r="AT143" s="1421"/>
      <c r="AU143" s="1421"/>
      <c r="AV143" s="1422"/>
    </row>
    <row r="144" spans="1:48" ht="256.5" customHeight="1" x14ac:dyDescent="0.2">
      <c r="A144" s="1805">
        <f>AG139+1</f>
        <v>82</v>
      </c>
      <c r="B144" s="1806"/>
      <c r="C144" s="1806"/>
      <c r="D144" s="1806"/>
      <c r="E144" s="1806"/>
      <c r="F144" s="1806"/>
      <c r="G144" s="1806"/>
      <c r="H144" s="1806"/>
      <c r="I144" s="1806"/>
      <c r="J144" s="1806"/>
      <c r="K144" s="1806"/>
      <c r="L144" s="1806"/>
      <c r="M144" s="1806"/>
      <c r="N144" s="1806"/>
      <c r="O144" s="1806"/>
      <c r="P144" s="1807"/>
      <c r="Q144" s="1805">
        <f>A144+1</f>
        <v>83</v>
      </c>
      <c r="R144" s="1806"/>
      <c r="S144" s="1806"/>
      <c r="T144" s="1806"/>
      <c r="U144" s="1806"/>
      <c r="V144" s="1806"/>
      <c r="W144" s="1806"/>
      <c r="X144" s="1806"/>
      <c r="Y144" s="1806"/>
      <c r="Z144" s="1806"/>
      <c r="AA144" s="1806"/>
      <c r="AB144" s="1806"/>
      <c r="AC144" s="1806"/>
      <c r="AD144" s="1806"/>
      <c r="AE144" s="1806"/>
      <c r="AF144" s="1807"/>
      <c r="AG144" s="1805">
        <f>Q144+1</f>
        <v>84</v>
      </c>
      <c r="AH144" s="1806"/>
      <c r="AI144" s="1806"/>
      <c r="AJ144" s="1806"/>
      <c r="AK144" s="1806"/>
      <c r="AL144" s="1806"/>
      <c r="AM144" s="1806"/>
      <c r="AN144" s="1806"/>
      <c r="AO144" s="1806"/>
      <c r="AP144" s="1806"/>
      <c r="AQ144" s="1806"/>
      <c r="AR144" s="1806"/>
      <c r="AS144" s="1806"/>
      <c r="AT144" s="1806"/>
      <c r="AU144" s="1806"/>
      <c r="AV144" s="1807"/>
    </row>
    <row r="145" spans="1:48" ht="17.25" customHeight="1" x14ac:dyDescent="0.2">
      <c r="A145" s="1809" t="s">
        <v>885</v>
      </c>
      <c r="B145" s="1810"/>
      <c r="C145" s="1811"/>
      <c r="D145" s="1812"/>
      <c r="E145" s="1813"/>
      <c r="F145" s="1813"/>
      <c r="G145" s="1813"/>
      <c r="H145" s="1814"/>
      <c r="I145" s="1815" t="s">
        <v>63</v>
      </c>
      <c r="J145" s="1816"/>
      <c r="K145" s="1817"/>
      <c r="L145" s="1813"/>
      <c r="M145" s="1813"/>
      <c r="N145" s="1813"/>
      <c r="O145" s="1813"/>
      <c r="P145" s="1818"/>
      <c r="Q145" s="1809" t="s">
        <v>885</v>
      </c>
      <c r="R145" s="1810"/>
      <c r="S145" s="1811"/>
      <c r="T145" s="1812"/>
      <c r="U145" s="1813"/>
      <c r="V145" s="1813"/>
      <c r="W145" s="1813"/>
      <c r="X145" s="1814"/>
      <c r="Y145" s="1815" t="s">
        <v>63</v>
      </c>
      <c r="Z145" s="1816"/>
      <c r="AA145" s="1817"/>
      <c r="AB145" s="1813"/>
      <c r="AC145" s="1813"/>
      <c r="AD145" s="1813"/>
      <c r="AE145" s="1813"/>
      <c r="AF145" s="1818"/>
      <c r="AG145" s="1809" t="s">
        <v>885</v>
      </c>
      <c r="AH145" s="1810"/>
      <c r="AI145" s="1811"/>
      <c r="AJ145" s="1812"/>
      <c r="AK145" s="1813"/>
      <c r="AL145" s="1813"/>
      <c r="AM145" s="1813"/>
      <c r="AN145" s="1814"/>
      <c r="AO145" s="1815" t="s">
        <v>63</v>
      </c>
      <c r="AP145" s="1816"/>
      <c r="AQ145" s="1817"/>
      <c r="AR145" s="1813"/>
      <c r="AS145" s="1813"/>
      <c r="AT145" s="1813"/>
      <c r="AU145" s="1813"/>
      <c r="AV145" s="1818"/>
    </row>
    <row r="146" spans="1:48" ht="17.25" customHeight="1" x14ac:dyDescent="0.2">
      <c r="A146" s="1796" t="s">
        <v>81</v>
      </c>
      <c r="B146" s="1797"/>
      <c r="C146" s="1798"/>
      <c r="D146" s="1420"/>
      <c r="E146" s="1421"/>
      <c r="F146" s="1421"/>
      <c r="G146" s="1421"/>
      <c r="H146" s="1418"/>
      <c r="I146" s="1800" t="s">
        <v>887</v>
      </c>
      <c r="J146" s="1801"/>
      <c r="K146" s="1794" t="s">
        <v>888</v>
      </c>
      <c r="L146" s="1795"/>
      <c r="M146" s="1039"/>
      <c r="N146" s="1039"/>
      <c r="O146" s="1039"/>
      <c r="P146" s="1804"/>
      <c r="Q146" s="1796" t="s">
        <v>81</v>
      </c>
      <c r="R146" s="1797"/>
      <c r="S146" s="1798"/>
      <c r="T146" s="1420"/>
      <c r="U146" s="1421"/>
      <c r="V146" s="1421"/>
      <c r="W146" s="1421"/>
      <c r="X146" s="1418"/>
      <c r="Y146" s="1800" t="s">
        <v>887</v>
      </c>
      <c r="Z146" s="1801"/>
      <c r="AA146" s="1794" t="s">
        <v>888</v>
      </c>
      <c r="AB146" s="1795"/>
      <c r="AC146" s="1039"/>
      <c r="AD146" s="1039"/>
      <c r="AE146" s="1039"/>
      <c r="AF146" s="1804"/>
      <c r="AG146" s="1796" t="s">
        <v>81</v>
      </c>
      <c r="AH146" s="1797"/>
      <c r="AI146" s="1798"/>
      <c r="AJ146" s="1420"/>
      <c r="AK146" s="1421"/>
      <c r="AL146" s="1421"/>
      <c r="AM146" s="1421"/>
      <c r="AN146" s="1418"/>
      <c r="AO146" s="1800" t="s">
        <v>887</v>
      </c>
      <c r="AP146" s="1801"/>
      <c r="AQ146" s="1794" t="s">
        <v>888</v>
      </c>
      <c r="AR146" s="1795"/>
      <c r="AS146" s="1039"/>
      <c r="AT146" s="1039"/>
      <c r="AU146" s="1039"/>
      <c r="AV146" s="1804"/>
    </row>
    <row r="147" spans="1:48" ht="17.25" customHeight="1" x14ac:dyDescent="0.2">
      <c r="A147" s="1796" t="s">
        <v>889</v>
      </c>
      <c r="B147" s="1797"/>
      <c r="C147" s="1798"/>
      <c r="D147" s="995"/>
      <c r="E147" s="996"/>
      <c r="F147" s="996"/>
      <c r="G147" s="996"/>
      <c r="H147" s="997"/>
      <c r="I147" s="1802"/>
      <c r="J147" s="1803"/>
      <c r="K147" s="1794" t="s">
        <v>890</v>
      </c>
      <c r="L147" s="1795"/>
      <c r="M147" s="996"/>
      <c r="N147" s="996"/>
      <c r="O147" s="996"/>
      <c r="P147" s="1808"/>
      <c r="Q147" s="1796" t="s">
        <v>889</v>
      </c>
      <c r="R147" s="1797"/>
      <c r="S147" s="1798"/>
      <c r="T147" s="995"/>
      <c r="U147" s="996"/>
      <c r="V147" s="996"/>
      <c r="W147" s="996"/>
      <c r="X147" s="997"/>
      <c r="Y147" s="1802"/>
      <c r="Z147" s="1803"/>
      <c r="AA147" s="1794" t="s">
        <v>890</v>
      </c>
      <c r="AB147" s="1795"/>
      <c r="AC147" s="996"/>
      <c r="AD147" s="996"/>
      <c r="AE147" s="996"/>
      <c r="AF147" s="1808"/>
      <c r="AG147" s="1796" t="s">
        <v>889</v>
      </c>
      <c r="AH147" s="1797"/>
      <c r="AI147" s="1798"/>
      <c r="AJ147" s="995"/>
      <c r="AK147" s="996"/>
      <c r="AL147" s="996"/>
      <c r="AM147" s="996"/>
      <c r="AN147" s="997"/>
      <c r="AO147" s="1802"/>
      <c r="AP147" s="1803"/>
      <c r="AQ147" s="1794" t="s">
        <v>890</v>
      </c>
      <c r="AR147" s="1795"/>
      <c r="AS147" s="996"/>
      <c r="AT147" s="996"/>
      <c r="AU147" s="996"/>
      <c r="AV147" s="1808"/>
    </row>
    <row r="148" spans="1:48" ht="17.25" customHeight="1" x14ac:dyDescent="0.2">
      <c r="A148" s="1796" t="s">
        <v>558</v>
      </c>
      <c r="B148" s="1797"/>
      <c r="C148" s="1798"/>
      <c r="D148" s="1420"/>
      <c r="E148" s="1421"/>
      <c r="F148" s="1421"/>
      <c r="G148" s="1421"/>
      <c r="H148" s="1421"/>
      <c r="I148" s="1421"/>
      <c r="J148" s="1421"/>
      <c r="K148" s="1421"/>
      <c r="L148" s="1421"/>
      <c r="M148" s="1421"/>
      <c r="N148" s="1421"/>
      <c r="O148" s="1421"/>
      <c r="P148" s="1422"/>
      <c r="Q148" s="1796" t="s">
        <v>558</v>
      </c>
      <c r="R148" s="1797"/>
      <c r="S148" s="1798"/>
      <c r="T148" s="1420"/>
      <c r="U148" s="1421"/>
      <c r="V148" s="1421"/>
      <c r="W148" s="1421"/>
      <c r="X148" s="1421"/>
      <c r="Y148" s="1421"/>
      <c r="Z148" s="1421"/>
      <c r="AA148" s="1421"/>
      <c r="AB148" s="1421"/>
      <c r="AC148" s="1421"/>
      <c r="AD148" s="1421"/>
      <c r="AE148" s="1421"/>
      <c r="AF148" s="1422"/>
      <c r="AG148" s="1796" t="s">
        <v>558</v>
      </c>
      <c r="AH148" s="1797"/>
      <c r="AI148" s="1798"/>
      <c r="AJ148" s="1420"/>
      <c r="AK148" s="1421"/>
      <c r="AL148" s="1421"/>
      <c r="AM148" s="1421"/>
      <c r="AN148" s="1421"/>
      <c r="AO148" s="1421"/>
      <c r="AP148" s="1421"/>
      <c r="AQ148" s="1421"/>
      <c r="AR148" s="1421"/>
      <c r="AS148" s="1421"/>
      <c r="AT148" s="1421"/>
      <c r="AU148" s="1421"/>
      <c r="AV148" s="1422"/>
    </row>
    <row r="149" spans="1:48" ht="256.5" customHeight="1" x14ac:dyDescent="0.2">
      <c r="A149" s="1805">
        <f>AG144+1</f>
        <v>85</v>
      </c>
      <c r="B149" s="1806"/>
      <c r="C149" s="1806"/>
      <c r="D149" s="1806"/>
      <c r="E149" s="1806"/>
      <c r="F149" s="1806"/>
      <c r="G149" s="1806"/>
      <c r="H149" s="1806"/>
      <c r="I149" s="1806"/>
      <c r="J149" s="1806"/>
      <c r="K149" s="1806"/>
      <c r="L149" s="1806"/>
      <c r="M149" s="1806"/>
      <c r="N149" s="1806"/>
      <c r="O149" s="1806"/>
      <c r="P149" s="1807"/>
      <c r="Q149" s="1805">
        <f>A149+1</f>
        <v>86</v>
      </c>
      <c r="R149" s="1806"/>
      <c r="S149" s="1806"/>
      <c r="T149" s="1806"/>
      <c r="U149" s="1806"/>
      <c r="V149" s="1806"/>
      <c r="W149" s="1806"/>
      <c r="X149" s="1806"/>
      <c r="Y149" s="1806"/>
      <c r="Z149" s="1806"/>
      <c r="AA149" s="1806"/>
      <c r="AB149" s="1806"/>
      <c r="AC149" s="1806"/>
      <c r="AD149" s="1806"/>
      <c r="AE149" s="1806"/>
      <c r="AF149" s="1807"/>
      <c r="AG149" s="1805">
        <f>Q149+1</f>
        <v>87</v>
      </c>
      <c r="AH149" s="1806"/>
      <c r="AI149" s="1806"/>
      <c r="AJ149" s="1806"/>
      <c r="AK149" s="1806"/>
      <c r="AL149" s="1806"/>
      <c r="AM149" s="1806"/>
      <c r="AN149" s="1806"/>
      <c r="AO149" s="1806"/>
      <c r="AP149" s="1806"/>
      <c r="AQ149" s="1806"/>
      <c r="AR149" s="1806"/>
      <c r="AS149" s="1806"/>
      <c r="AT149" s="1806"/>
      <c r="AU149" s="1806"/>
      <c r="AV149" s="1807"/>
    </row>
    <row r="150" spans="1:48" ht="17.25" customHeight="1" x14ac:dyDescent="0.2">
      <c r="A150" s="1809" t="s">
        <v>885</v>
      </c>
      <c r="B150" s="1810"/>
      <c r="C150" s="1811"/>
      <c r="D150" s="1812"/>
      <c r="E150" s="1813"/>
      <c r="F150" s="1813"/>
      <c r="G150" s="1813"/>
      <c r="H150" s="1814"/>
      <c r="I150" s="1815" t="s">
        <v>63</v>
      </c>
      <c r="J150" s="1816"/>
      <c r="K150" s="1817"/>
      <c r="L150" s="1813"/>
      <c r="M150" s="1813"/>
      <c r="N150" s="1813"/>
      <c r="O150" s="1813"/>
      <c r="P150" s="1818"/>
      <c r="Q150" s="1809" t="s">
        <v>885</v>
      </c>
      <c r="R150" s="1810"/>
      <c r="S150" s="1811"/>
      <c r="T150" s="1812"/>
      <c r="U150" s="1813"/>
      <c r="V150" s="1813"/>
      <c r="W150" s="1813"/>
      <c r="X150" s="1814"/>
      <c r="Y150" s="1815" t="s">
        <v>63</v>
      </c>
      <c r="Z150" s="1816"/>
      <c r="AA150" s="1817"/>
      <c r="AB150" s="1813"/>
      <c r="AC150" s="1813"/>
      <c r="AD150" s="1813"/>
      <c r="AE150" s="1813"/>
      <c r="AF150" s="1818"/>
      <c r="AG150" s="1809" t="s">
        <v>885</v>
      </c>
      <c r="AH150" s="1810"/>
      <c r="AI150" s="1811"/>
      <c r="AJ150" s="1812"/>
      <c r="AK150" s="1813"/>
      <c r="AL150" s="1813"/>
      <c r="AM150" s="1813"/>
      <c r="AN150" s="1814"/>
      <c r="AO150" s="1815" t="s">
        <v>63</v>
      </c>
      <c r="AP150" s="1816"/>
      <c r="AQ150" s="1817"/>
      <c r="AR150" s="1813"/>
      <c r="AS150" s="1813"/>
      <c r="AT150" s="1813"/>
      <c r="AU150" s="1813"/>
      <c r="AV150" s="1818"/>
    </row>
    <row r="151" spans="1:48" ht="17.25" customHeight="1" x14ac:dyDescent="0.2">
      <c r="A151" s="1796" t="s">
        <v>81</v>
      </c>
      <c r="B151" s="1797"/>
      <c r="C151" s="1798"/>
      <c r="D151" s="1420"/>
      <c r="E151" s="1421"/>
      <c r="F151" s="1421"/>
      <c r="G151" s="1421"/>
      <c r="H151" s="1418"/>
      <c r="I151" s="1800" t="s">
        <v>887</v>
      </c>
      <c r="J151" s="1801"/>
      <c r="K151" s="1794" t="s">
        <v>888</v>
      </c>
      <c r="L151" s="1795"/>
      <c r="M151" s="1039"/>
      <c r="N151" s="1039"/>
      <c r="O151" s="1039"/>
      <c r="P151" s="1804"/>
      <c r="Q151" s="1796" t="s">
        <v>81</v>
      </c>
      <c r="R151" s="1797"/>
      <c r="S151" s="1798"/>
      <c r="T151" s="1420"/>
      <c r="U151" s="1421"/>
      <c r="V151" s="1421"/>
      <c r="W151" s="1421"/>
      <c r="X151" s="1418"/>
      <c r="Y151" s="1800" t="s">
        <v>887</v>
      </c>
      <c r="Z151" s="1801"/>
      <c r="AA151" s="1794" t="s">
        <v>888</v>
      </c>
      <c r="AB151" s="1795"/>
      <c r="AC151" s="1039"/>
      <c r="AD151" s="1039"/>
      <c r="AE151" s="1039"/>
      <c r="AF151" s="1804"/>
      <c r="AG151" s="1796" t="s">
        <v>81</v>
      </c>
      <c r="AH151" s="1797"/>
      <c r="AI151" s="1798"/>
      <c r="AJ151" s="1420"/>
      <c r="AK151" s="1421"/>
      <c r="AL151" s="1421"/>
      <c r="AM151" s="1421"/>
      <c r="AN151" s="1418"/>
      <c r="AO151" s="1800" t="s">
        <v>887</v>
      </c>
      <c r="AP151" s="1801"/>
      <c r="AQ151" s="1794" t="s">
        <v>888</v>
      </c>
      <c r="AR151" s="1795"/>
      <c r="AS151" s="1039"/>
      <c r="AT151" s="1039"/>
      <c r="AU151" s="1039"/>
      <c r="AV151" s="1804"/>
    </row>
    <row r="152" spans="1:48" ht="17.25" customHeight="1" x14ac:dyDescent="0.2">
      <c r="A152" s="1796" t="s">
        <v>889</v>
      </c>
      <c r="B152" s="1797"/>
      <c r="C152" s="1798"/>
      <c r="D152" s="995"/>
      <c r="E152" s="996"/>
      <c r="F152" s="996"/>
      <c r="G152" s="996"/>
      <c r="H152" s="997"/>
      <c r="I152" s="1802"/>
      <c r="J152" s="1803"/>
      <c r="K152" s="1794" t="s">
        <v>890</v>
      </c>
      <c r="L152" s="1795"/>
      <c r="M152" s="996"/>
      <c r="N152" s="996"/>
      <c r="O152" s="996"/>
      <c r="P152" s="1808"/>
      <c r="Q152" s="1796" t="s">
        <v>889</v>
      </c>
      <c r="R152" s="1797"/>
      <c r="S152" s="1798"/>
      <c r="T152" s="995"/>
      <c r="U152" s="996"/>
      <c r="V152" s="996"/>
      <c r="W152" s="996"/>
      <c r="X152" s="997"/>
      <c r="Y152" s="1802"/>
      <c r="Z152" s="1803"/>
      <c r="AA152" s="1794" t="s">
        <v>890</v>
      </c>
      <c r="AB152" s="1795"/>
      <c r="AC152" s="996"/>
      <c r="AD152" s="996"/>
      <c r="AE152" s="996"/>
      <c r="AF152" s="1808"/>
      <c r="AG152" s="1796" t="s">
        <v>889</v>
      </c>
      <c r="AH152" s="1797"/>
      <c r="AI152" s="1798"/>
      <c r="AJ152" s="995"/>
      <c r="AK152" s="996"/>
      <c r="AL152" s="996"/>
      <c r="AM152" s="996"/>
      <c r="AN152" s="997"/>
      <c r="AO152" s="1802"/>
      <c r="AP152" s="1803"/>
      <c r="AQ152" s="1794" t="s">
        <v>890</v>
      </c>
      <c r="AR152" s="1795"/>
      <c r="AS152" s="996"/>
      <c r="AT152" s="996"/>
      <c r="AU152" s="996"/>
      <c r="AV152" s="1808"/>
    </row>
    <row r="153" spans="1:48" ht="17.25" customHeight="1" x14ac:dyDescent="0.2">
      <c r="A153" s="1796" t="s">
        <v>558</v>
      </c>
      <c r="B153" s="1797"/>
      <c r="C153" s="1798"/>
      <c r="D153" s="1420"/>
      <c r="E153" s="1421"/>
      <c r="F153" s="1421"/>
      <c r="G153" s="1421"/>
      <c r="H153" s="1421"/>
      <c r="I153" s="1421"/>
      <c r="J153" s="1421"/>
      <c r="K153" s="1421"/>
      <c r="L153" s="1421"/>
      <c r="M153" s="1421"/>
      <c r="N153" s="1421"/>
      <c r="O153" s="1421"/>
      <c r="P153" s="1422"/>
      <c r="Q153" s="1796" t="s">
        <v>558</v>
      </c>
      <c r="R153" s="1797"/>
      <c r="S153" s="1798"/>
      <c r="T153" s="1420"/>
      <c r="U153" s="1421"/>
      <c r="V153" s="1421"/>
      <c r="W153" s="1421"/>
      <c r="X153" s="1421"/>
      <c r="Y153" s="1421"/>
      <c r="Z153" s="1421"/>
      <c r="AA153" s="1421"/>
      <c r="AB153" s="1421"/>
      <c r="AC153" s="1421"/>
      <c r="AD153" s="1421"/>
      <c r="AE153" s="1421"/>
      <c r="AF153" s="1422"/>
      <c r="AG153" s="1796" t="s">
        <v>558</v>
      </c>
      <c r="AH153" s="1797"/>
      <c r="AI153" s="1798"/>
      <c r="AJ153" s="1420"/>
      <c r="AK153" s="1421"/>
      <c r="AL153" s="1421"/>
      <c r="AM153" s="1421"/>
      <c r="AN153" s="1421"/>
      <c r="AO153" s="1421"/>
      <c r="AP153" s="1421"/>
      <c r="AQ153" s="1421"/>
      <c r="AR153" s="1421"/>
      <c r="AS153" s="1421"/>
      <c r="AT153" s="1421"/>
      <c r="AU153" s="1421"/>
      <c r="AV153" s="1422"/>
    </row>
    <row r="154" spans="1:48" ht="256.5" customHeight="1" x14ac:dyDescent="0.2">
      <c r="A154" s="1805">
        <f>AG149+1</f>
        <v>88</v>
      </c>
      <c r="B154" s="1806"/>
      <c r="C154" s="1806"/>
      <c r="D154" s="1806"/>
      <c r="E154" s="1806"/>
      <c r="F154" s="1806"/>
      <c r="G154" s="1806"/>
      <c r="H154" s="1806"/>
      <c r="I154" s="1806"/>
      <c r="J154" s="1806"/>
      <c r="K154" s="1806"/>
      <c r="L154" s="1806"/>
      <c r="M154" s="1806"/>
      <c r="N154" s="1806"/>
      <c r="O154" s="1806"/>
      <c r="P154" s="1807"/>
      <c r="Q154" s="1805">
        <f>A154+1</f>
        <v>89</v>
      </c>
      <c r="R154" s="1806"/>
      <c r="S154" s="1806"/>
      <c r="T154" s="1806"/>
      <c r="U154" s="1806"/>
      <c r="V154" s="1806"/>
      <c r="W154" s="1806"/>
      <c r="X154" s="1806"/>
      <c r="Y154" s="1806"/>
      <c r="Z154" s="1806"/>
      <c r="AA154" s="1806"/>
      <c r="AB154" s="1806"/>
      <c r="AC154" s="1806"/>
      <c r="AD154" s="1806"/>
      <c r="AE154" s="1806"/>
      <c r="AF154" s="1807"/>
      <c r="AG154" s="1805">
        <f>Q154+1</f>
        <v>90</v>
      </c>
      <c r="AH154" s="1806"/>
      <c r="AI154" s="1806"/>
      <c r="AJ154" s="1806"/>
      <c r="AK154" s="1806"/>
      <c r="AL154" s="1806"/>
      <c r="AM154" s="1806"/>
      <c r="AN154" s="1806"/>
      <c r="AO154" s="1806"/>
      <c r="AP154" s="1806"/>
      <c r="AQ154" s="1806"/>
      <c r="AR154" s="1806"/>
      <c r="AS154" s="1806"/>
      <c r="AT154" s="1806"/>
      <c r="AU154" s="1806"/>
      <c r="AV154" s="1807"/>
    </row>
    <row r="155" spans="1:48" ht="17.25" customHeight="1" x14ac:dyDescent="0.2">
      <c r="A155" s="1809" t="s">
        <v>885</v>
      </c>
      <c r="B155" s="1810"/>
      <c r="C155" s="1811"/>
      <c r="D155" s="1812"/>
      <c r="E155" s="1813"/>
      <c r="F155" s="1813"/>
      <c r="G155" s="1813"/>
      <c r="H155" s="1814"/>
      <c r="I155" s="1815" t="s">
        <v>63</v>
      </c>
      <c r="J155" s="1816"/>
      <c r="K155" s="1817"/>
      <c r="L155" s="1813"/>
      <c r="M155" s="1813"/>
      <c r="N155" s="1813"/>
      <c r="O155" s="1813"/>
      <c r="P155" s="1818"/>
      <c r="Q155" s="1809" t="s">
        <v>885</v>
      </c>
      <c r="R155" s="1810"/>
      <c r="S155" s="1811"/>
      <c r="T155" s="1812"/>
      <c r="U155" s="1813"/>
      <c r="V155" s="1813"/>
      <c r="W155" s="1813"/>
      <c r="X155" s="1814"/>
      <c r="Y155" s="1815" t="s">
        <v>63</v>
      </c>
      <c r="Z155" s="1816"/>
      <c r="AA155" s="1817"/>
      <c r="AB155" s="1813"/>
      <c r="AC155" s="1813"/>
      <c r="AD155" s="1813"/>
      <c r="AE155" s="1813"/>
      <c r="AF155" s="1818"/>
      <c r="AG155" s="1809" t="s">
        <v>885</v>
      </c>
      <c r="AH155" s="1810"/>
      <c r="AI155" s="1811"/>
      <c r="AJ155" s="1812"/>
      <c r="AK155" s="1813"/>
      <c r="AL155" s="1813"/>
      <c r="AM155" s="1813"/>
      <c r="AN155" s="1814"/>
      <c r="AO155" s="1815" t="s">
        <v>63</v>
      </c>
      <c r="AP155" s="1816"/>
      <c r="AQ155" s="1817"/>
      <c r="AR155" s="1813"/>
      <c r="AS155" s="1813"/>
      <c r="AT155" s="1813"/>
      <c r="AU155" s="1813"/>
      <c r="AV155" s="1818"/>
    </row>
    <row r="156" spans="1:48" ht="17.25" customHeight="1" x14ac:dyDescent="0.2">
      <c r="A156" s="1796" t="s">
        <v>81</v>
      </c>
      <c r="B156" s="1797"/>
      <c r="C156" s="1798"/>
      <c r="D156" s="1420"/>
      <c r="E156" s="1421"/>
      <c r="F156" s="1421"/>
      <c r="G156" s="1421"/>
      <c r="H156" s="1418"/>
      <c r="I156" s="1800" t="s">
        <v>887</v>
      </c>
      <c r="J156" s="1801"/>
      <c r="K156" s="1794" t="s">
        <v>888</v>
      </c>
      <c r="L156" s="1795"/>
      <c r="M156" s="1039"/>
      <c r="N156" s="1039"/>
      <c r="O156" s="1039"/>
      <c r="P156" s="1804"/>
      <c r="Q156" s="1796" t="s">
        <v>81</v>
      </c>
      <c r="R156" s="1797"/>
      <c r="S156" s="1798"/>
      <c r="T156" s="1420"/>
      <c r="U156" s="1421"/>
      <c r="V156" s="1421"/>
      <c r="W156" s="1421"/>
      <c r="X156" s="1418"/>
      <c r="Y156" s="1800" t="s">
        <v>887</v>
      </c>
      <c r="Z156" s="1801"/>
      <c r="AA156" s="1794" t="s">
        <v>888</v>
      </c>
      <c r="AB156" s="1795"/>
      <c r="AC156" s="1039"/>
      <c r="AD156" s="1039"/>
      <c r="AE156" s="1039"/>
      <c r="AF156" s="1804"/>
      <c r="AG156" s="1796" t="s">
        <v>81</v>
      </c>
      <c r="AH156" s="1797"/>
      <c r="AI156" s="1798"/>
      <c r="AJ156" s="1420"/>
      <c r="AK156" s="1421"/>
      <c r="AL156" s="1421"/>
      <c r="AM156" s="1421"/>
      <c r="AN156" s="1418"/>
      <c r="AO156" s="1800" t="s">
        <v>887</v>
      </c>
      <c r="AP156" s="1801"/>
      <c r="AQ156" s="1794" t="s">
        <v>888</v>
      </c>
      <c r="AR156" s="1795"/>
      <c r="AS156" s="1039"/>
      <c r="AT156" s="1039"/>
      <c r="AU156" s="1039"/>
      <c r="AV156" s="1804"/>
    </row>
    <row r="157" spans="1:48" ht="17.25" customHeight="1" x14ac:dyDescent="0.2">
      <c r="A157" s="1796" t="s">
        <v>889</v>
      </c>
      <c r="B157" s="1797"/>
      <c r="C157" s="1798"/>
      <c r="D157" s="995"/>
      <c r="E157" s="996"/>
      <c r="F157" s="996"/>
      <c r="G157" s="996"/>
      <c r="H157" s="997"/>
      <c r="I157" s="1802"/>
      <c r="J157" s="1803"/>
      <c r="K157" s="1794" t="s">
        <v>890</v>
      </c>
      <c r="L157" s="1795"/>
      <c r="M157" s="996"/>
      <c r="N157" s="996"/>
      <c r="O157" s="996"/>
      <c r="P157" s="1808"/>
      <c r="Q157" s="1796" t="s">
        <v>889</v>
      </c>
      <c r="R157" s="1797"/>
      <c r="S157" s="1798"/>
      <c r="T157" s="995"/>
      <c r="U157" s="996"/>
      <c r="V157" s="996"/>
      <c r="W157" s="996"/>
      <c r="X157" s="997"/>
      <c r="Y157" s="1802"/>
      <c r="Z157" s="1803"/>
      <c r="AA157" s="1794" t="s">
        <v>890</v>
      </c>
      <c r="AB157" s="1795"/>
      <c r="AC157" s="996"/>
      <c r="AD157" s="996"/>
      <c r="AE157" s="996"/>
      <c r="AF157" s="1808"/>
      <c r="AG157" s="1796" t="s">
        <v>889</v>
      </c>
      <c r="AH157" s="1797"/>
      <c r="AI157" s="1798"/>
      <c r="AJ157" s="995"/>
      <c r="AK157" s="996"/>
      <c r="AL157" s="996"/>
      <c r="AM157" s="996"/>
      <c r="AN157" s="997"/>
      <c r="AO157" s="1802"/>
      <c r="AP157" s="1803"/>
      <c r="AQ157" s="1794" t="s">
        <v>890</v>
      </c>
      <c r="AR157" s="1795"/>
      <c r="AS157" s="996"/>
      <c r="AT157" s="996"/>
      <c r="AU157" s="996"/>
      <c r="AV157" s="1808"/>
    </row>
    <row r="158" spans="1:48" ht="17.25" customHeight="1" x14ac:dyDescent="0.2">
      <c r="A158" s="1796" t="s">
        <v>558</v>
      </c>
      <c r="B158" s="1797"/>
      <c r="C158" s="1798"/>
      <c r="D158" s="1420"/>
      <c r="E158" s="1421"/>
      <c r="F158" s="1421"/>
      <c r="G158" s="1421"/>
      <c r="H158" s="1421"/>
      <c r="I158" s="1421"/>
      <c r="J158" s="1421"/>
      <c r="K158" s="1421"/>
      <c r="L158" s="1421"/>
      <c r="M158" s="1421"/>
      <c r="N158" s="1421"/>
      <c r="O158" s="1421"/>
      <c r="P158" s="1422"/>
      <c r="Q158" s="1796" t="s">
        <v>558</v>
      </c>
      <c r="R158" s="1797"/>
      <c r="S158" s="1798"/>
      <c r="T158" s="1420"/>
      <c r="U158" s="1421"/>
      <c r="V158" s="1421"/>
      <c r="W158" s="1421"/>
      <c r="X158" s="1421"/>
      <c r="Y158" s="1421"/>
      <c r="Z158" s="1421"/>
      <c r="AA158" s="1421"/>
      <c r="AB158" s="1421"/>
      <c r="AC158" s="1421"/>
      <c r="AD158" s="1421"/>
      <c r="AE158" s="1421"/>
      <c r="AF158" s="1422"/>
      <c r="AG158" s="1796" t="s">
        <v>558</v>
      </c>
      <c r="AH158" s="1797"/>
      <c r="AI158" s="1798"/>
      <c r="AJ158" s="1420"/>
      <c r="AK158" s="1421"/>
      <c r="AL158" s="1421"/>
      <c r="AM158" s="1421"/>
      <c r="AN158" s="1421"/>
      <c r="AO158" s="1421"/>
      <c r="AP158" s="1421"/>
      <c r="AQ158" s="1421"/>
      <c r="AR158" s="1421"/>
      <c r="AS158" s="1421"/>
      <c r="AT158" s="1421"/>
      <c r="AU158" s="1421"/>
      <c r="AV158" s="1422"/>
    </row>
    <row r="159" spans="1:48" ht="256.5" customHeight="1" x14ac:dyDescent="0.2">
      <c r="A159" s="1805">
        <f>AG154+1</f>
        <v>91</v>
      </c>
      <c r="B159" s="1806"/>
      <c r="C159" s="1806"/>
      <c r="D159" s="1806"/>
      <c r="E159" s="1806"/>
      <c r="F159" s="1806"/>
      <c r="G159" s="1806"/>
      <c r="H159" s="1806"/>
      <c r="I159" s="1806"/>
      <c r="J159" s="1806"/>
      <c r="K159" s="1806"/>
      <c r="L159" s="1806"/>
      <c r="M159" s="1806"/>
      <c r="N159" s="1806"/>
      <c r="O159" s="1806"/>
      <c r="P159" s="1807"/>
      <c r="Q159" s="1805">
        <f>A159+1</f>
        <v>92</v>
      </c>
      <c r="R159" s="1806"/>
      <c r="S159" s="1806"/>
      <c r="T159" s="1806"/>
      <c r="U159" s="1806"/>
      <c r="V159" s="1806"/>
      <c r="W159" s="1806"/>
      <c r="X159" s="1806"/>
      <c r="Y159" s="1806"/>
      <c r="Z159" s="1806"/>
      <c r="AA159" s="1806"/>
      <c r="AB159" s="1806"/>
      <c r="AC159" s="1806"/>
      <c r="AD159" s="1806"/>
      <c r="AE159" s="1806"/>
      <c r="AF159" s="1807"/>
      <c r="AG159" s="1805">
        <f>Q159+1</f>
        <v>93</v>
      </c>
      <c r="AH159" s="1806"/>
      <c r="AI159" s="1806"/>
      <c r="AJ159" s="1806"/>
      <c r="AK159" s="1806"/>
      <c r="AL159" s="1806"/>
      <c r="AM159" s="1806"/>
      <c r="AN159" s="1806"/>
      <c r="AO159" s="1806"/>
      <c r="AP159" s="1806"/>
      <c r="AQ159" s="1806"/>
      <c r="AR159" s="1806"/>
      <c r="AS159" s="1806"/>
      <c r="AT159" s="1806"/>
      <c r="AU159" s="1806"/>
      <c r="AV159" s="1807"/>
    </row>
    <row r="160" spans="1:48" ht="17.25" customHeight="1" x14ac:dyDescent="0.2">
      <c r="A160" s="1809" t="s">
        <v>885</v>
      </c>
      <c r="B160" s="1810"/>
      <c r="C160" s="1811"/>
      <c r="D160" s="1812"/>
      <c r="E160" s="1813"/>
      <c r="F160" s="1813"/>
      <c r="G160" s="1813"/>
      <c r="H160" s="1814"/>
      <c r="I160" s="1815" t="s">
        <v>63</v>
      </c>
      <c r="J160" s="1816"/>
      <c r="K160" s="1817"/>
      <c r="L160" s="1813"/>
      <c r="M160" s="1813"/>
      <c r="N160" s="1813"/>
      <c r="O160" s="1813"/>
      <c r="P160" s="1818"/>
      <c r="Q160" s="1809" t="s">
        <v>885</v>
      </c>
      <c r="R160" s="1810"/>
      <c r="S160" s="1811"/>
      <c r="T160" s="1812"/>
      <c r="U160" s="1813"/>
      <c r="V160" s="1813"/>
      <c r="W160" s="1813"/>
      <c r="X160" s="1814"/>
      <c r="Y160" s="1815" t="s">
        <v>63</v>
      </c>
      <c r="Z160" s="1816"/>
      <c r="AA160" s="1817"/>
      <c r="AB160" s="1813"/>
      <c r="AC160" s="1813"/>
      <c r="AD160" s="1813"/>
      <c r="AE160" s="1813"/>
      <c r="AF160" s="1818"/>
      <c r="AG160" s="1809" t="s">
        <v>885</v>
      </c>
      <c r="AH160" s="1810"/>
      <c r="AI160" s="1811"/>
      <c r="AJ160" s="1812"/>
      <c r="AK160" s="1813"/>
      <c r="AL160" s="1813"/>
      <c r="AM160" s="1813"/>
      <c r="AN160" s="1814"/>
      <c r="AO160" s="1815" t="s">
        <v>63</v>
      </c>
      <c r="AP160" s="1816"/>
      <c r="AQ160" s="1817"/>
      <c r="AR160" s="1813"/>
      <c r="AS160" s="1813"/>
      <c r="AT160" s="1813"/>
      <c r="AU160" s="1813"/>
      <c r="AV160" s="1818"/>
    </row>
    <row r="161" spans="1:48" ht="17.25" customHeight="1" x14ac:dyDescent="0.2">
      <c r="A161" s="1796" t="s">
        <v>81</v>
      </c>
      <c r="B161" s="1797"/>
      <c r="C161" s="1798"/>
      <c r="D161" s="1420"/>
      <c r="E161" s="1421"/>
      <c r="F161" s="1421"/>
      <c r="G161" s="1421"/>
      <c r="H161" s="1418"/>
      <c r="I161" s="1800" t="s">
        <v>887</v>
      </c>
      <c r="J161" s="1801"/>
      <c r="K161" s="1794" t="s">
        <v>888</v>
      </c>
      <c r="L161" s="1795"/>
      <c r="M161" s="1039"/>
      <c r="N161" s="1039"/>
      <c r="O161" s="1039"/>
      <c r="P161" s="1804"/>
      <c r="Q161" s="1796" t="s">
        <v>81</v>
      </c>
      <c r="R161" s="1797"/>
      <c r="S161" s="1798"/>
      <c r="T161" s="1420"/>
      <c r="U161" s="1421"/>
      <c r="V161" s="1421"/>
      <c r="W161" s="1421"/>
      <c r="X161" s="1418"/>
      <c r="Y161" s="1800" t="s">
        <v>887</v>
      </c>
      <c r="Z161" s="1801"/>
      <c r="AA161" s="1794" t="s">
        <v>888</v>
      </c>
      <c r="AB161" s="1795"/>
      <c r="AC161" s="1039"/>
      <c r="AD161" s="1039"/>
      <c r="AE161" s="1039"/>
      <c r="AF161" s="1804"/>
      <c r="AG161" s="1796" t="s">
        <v>81</v>
      </c>
      <c r="AH161" s="1797"/>
      <c r="AI161" s="1798"/>
      <c r="AJ161" s="1420"/>
      <c r="AK161" s="1421"/>
      <c r="AL161" s="1421"/>
      <c r="AM161" s="1421"/>
      <c r="AN161" s="1418"/>
      <c r="AO161" s="1800" t="s">
        <v>887</v>
      </c>
      <c r="AP161" s="1801"/>
      <c r="AQ161" s="1794" t="s">
        <v>888</v>
      </c>
      <c r="AR161" s="1795"/>
      <c r="AS161" s="1039"/>
      <c r="AT161" s="1039"/>
      <c r="AU161" s="1039"/>
      <c r="AV161" s="1804"/>
    </row>
    <row r="162" spans="1:48" ht="17.25" customHeight="1" x14ac:dyDescent="0.2">
      <c r="A162" s="1796" t="s">
        <v>889</v>
      </c>
      <c r="B162" s="1797"/>
      <c r="C162" s="1798"/>
      <c r="D162" s="995"/>
      <c r="E162" s="996"/>
      <c r="F162" s="996"/>
      <c r="G162" s="996"/>
      <c r="H162" s="997"/>
      <c r="I162" s="1802"/>
      <c r="J162" s="1803"/>
      <c r="K162" s="1794" t="s">
        <v>890</v>
      </c>
      <c r="L162" s="1795"/>
      <c r="M162" s="996"/>
      <c r="N162" s="996"/>
      <c r="O162" s="996"/>
      <c r="P162" s="1808"/>
      <c r="Q162" s="1796" t="s">
        <v>889</v>
      </c>
      <c r="R162" s="1797"/>
      <c r="S162" s="1798"/>
      <c r="T162" s="995"/>
      <c r="U162" s="996"/>
      <c r="V162" s="996"/>
      <c r="W162" s="996"/>
      <c r="X162" s="997"/>
      <c r="Y162" s="1802"/>
      <c r="Z162" s="1803"/>
      <c r="AA162" s="1794" t="s">
        <v>890</v>
      </c>
      <c r="AB162" s="1795"/>
      <c r="AC162" s="996"/>
      <c r="AD162" s="996"/>
      <c r="AE162" s="996"/>
      <c r="AF162" s="1808"/>
      <c r="AG162" s="1796" t="s">
        <v>889</v>
      </c>
      <c r="AH162" s="1797"/>
      <c r="AI162" s="1798"/>
      <c r="AJ162" s="995"/>
      <c r="AK162" s="996"/>
      <c r="AL162" s="996"/>
      <c r="AM162" s="996"/>
      <c r="AN162" s="997"/>
      <c r="AO162" s="1802"/>
      <c r="AP162" s="1803"/>
      <c r="AQ162" s="1794" t="s">
        <v>890</v>
      </c>
      <c r="AR162" s="1795"/>
      <c r="AS162" s="996"/>
      <c r="AT162" s="996"/>
      <c r="AU162" s="996"/>
      <c r="AV162" s="1808"/>
    </row>
    <row r="163" spans="1:48" ht="17.25" customHeight="1" x14ac:dyDescent="0.2">
      <c r="A163" s="1796" t="s">
        <v>558</v>
      </c>
      <c r="B163" s="1797"/>
      <c r="C163" s="1798"/>
      <c r="D163" s="1420"/>
      <c r="E163" s="1421"/>
      <c r="F163" s="1421"/>
      <c r="G163" s="1421"/>
      <c r="H163" s="1421"/>
      <c r="I163" s="1421"/>
      <c r="J163" s="1421"/>
      <c r="K163" s="1421"/>
      <c r="L163" s="1421"/>
      <c r="M163" s="1421"/>
      <c r="N163" s="1421"/>
      <c r="O163" s="1421"/>
      <c r="P163" s="1422"/>
      <c r="Q163" s="1796" t="s">
        <v>558</v>
      </c>
      <c r="R163" s="1797"/>
      <c r="S163" s="1798"/>
      <c r="T163" s="1420"/>
      <c r="U163" s="1421"/>
      <c r="V163" s="1421"/>
      <c r="W163" s="1421"/>
      <c r="X163" s="1421"/>
      <c r="Y163" s="1421"/>
      <c r="Z163" s="1421"/>
      <c r="AA163" s="1421"/>
      <c r="AB163" s="1421"/>
      <c r="AC163" s="1421"/>
      <c r="AD163" s="1421"/>
      <c r="AE163" s="1421"/>
      <c r="AF163" s="1422"/>
      <c r="AG163" s="1796" t="s">
        <v>558</v>
      </c>
      <c r="AH163" s="1797"/>
      <c r="AI163" s="1798"/>
      <c r="AJ163" s="1420"/>
      <c r="AK163" s="1421"/>
      <c r="AL163" s="1421"/>
      <c r="AM163" s="1421"/>
      <c r="AN163" s="1421"/>
      <c r="AO163" s="1421"/>
      <c r="AP163" s="1421"/>
      <c r="AQ163" s="1421"/>
      <c r="AR163" s="1421"/>
      <c r="AS163" s="1421"/>
      <c r="AT163" s="1421"/>
      <c r="AU163" s="1421"/>
      <c r="AV163" s="1422"/>
    </row>
    <row r="164" spans="1:48" ht="256.5" customHeight="1" x14ac:dyDescent="0.2">
      <c r="A164" s="1805">
        <f>AG159+1</f>
        <v>94</v>
      </c>
      <c r="B164" s="1806"/>
      <c r="C164" s="1806"/>
      <c r="D164" s="1806"/>
      <c r="E164" s="1806"/>
      <c r="F164" s="1806"/>
      <c r="G164" s="1806"/>
      <c r="H164" s="1806"/>
      <c r="I164" s="1806"/>
      <c r="J164" s="1806"/>
      <c r="K164" s="1806"/>
      <c r="L164" s="1806"/>
      <c r="M164" s="1806"/>
      <c r="N164" s="1806"/>
      <c r="O164" s="1806"/>
      <c r="P164" s="1807"/>
      <c r="Q164" s="1805">
        <f>A164+1</f>
        <v>95</v>
      </c>
      <c r="R164" s="1806"/>
      <c r="S164" s="1806"/>
      <c r="T164" s="1806"/>
      <c r="U164" s="1806"/>
      <c r="V164" s="1806"/>
      <c r="W164" s="1806"/>
      <c r="X164" s="1806"/>
      <c r="Y164" s="1806"/>
      <c r="Z164" s="1806"/>
      <c r="AA164" s="1806"/>
      <c r="AB164" s="1806"/>
      <c r="AC164" s="1806"/>
      <c r="AD164" s="1806"/>
      <c r="AE164" s="1806"/>
      <c r="AF164" s="1807"/>
      <c r="AG164" s="1805">
        <f>Q164+1</f>
        <v>96</v>
      </c>
      <c r="AH164" s="1806"/>
      <c r="AI164" s="1806"/>
      <c r="AJ164" s="1806"/>
      <c r="AK164" s="1806"/>
      <c r="AL164" s="1806"/>
      <c r="AM164" s="1806"/>
      <c r="AN164" s="1806"/>
      <c r="AO164" s="1806"/>
      <c r="AP164" s="1806"/>
      <c r="AQ164" s="1806"/>
      <c r="AR164" s="1806"/>
      <c r="AS164" s="1806"/>
      <c r="AT164" s="1806"/>
      <c r="AU164" s="1806"/>
      <c r="AV164" s="1807"/>
    </row>
    <row r="165" spans="1:48" ht="17.25" customHeight="1" x14ac:dyDescent="0.2">
      <c r="A165" s="1809" t="s">
        <v>885</v>
      </c>
      <c r="B165" s="1810"/>
      <c r="C165" s="1811"/>
      <c r="D165" s="1812"/>
      <c r="E165" s="1813"/>
      <c r="F165" s="1813"/>
      <c r="G165" s="1813"/>
      <c r="H165" s="1814"/>
      <c r="I165" s="1815" t="s">
        <v>63</v>
      </c>
      <c r="J165" s="1816"/>
      <c r="K165" s="1817"/>
      <c r="L165" s="1813"/>
      <c r="M165" s="1813"/>
      <c r="N165" s="1813"/>
      <c r="O165" s="1813"/>
      <c r="P165" s="1818"/>
      <c r="Q165" s="1809" t="s">
        <v>885</v>
      </c>
      <c r="R165" s="1810"/>
      <c r="S165" s="1811"/>
      <c r="T165" s="1812"/>
      <c r="U165" s="1813"/>
      <c r="V165" s="1813"/>
      <c r="W165" s="1813"/>
      <c r="X165" s="1814"/>
      <c r="Y165" s="1815" t="s">
        <v>63</v>
      </c>
      <c r="Z165" s="1816"/>
      <c r="AA165" s="1817"/>
      <c r="AB165" s="1813"/>
      <c r="AC165" s="1813"/>
      <c r="AD165" s="1813"/>
      <c r="AE165" s="1813"/>
      <c r="AF165" s="1818"/>
      <c r="AG165" s="1809" t="s">
        <v>885</v>
      </c>
      <c r="AH165" s="1810"/>
      <c r="AI165" s="1811"/>
      <c r="AJ165" s="1812"/>
      <c r="AK165" s="1813"/>
      <c r="AL165" s="1813"/>
      <c r="AM165" s="1813"/>
      <c r="AN165" s="1814"/>
      <c r="AO165" s="1815" t="s">
        <v>63</v>
      </c>
      <c r="AP165" s="1816"/>
      <c r="AQ165" s="1817"/>
      <c r="AR165" s="1813"/>
      <c r="AS165" s="1813"/>
      <c r="AT165" s="1813"/>
      <c r="AU165" s="1813"/>
      <c r="AV165" s="1818"/>
    </row>
    <row r="166" spans="1:48" ht="17.25" customHeight="1" x14ac:dyDescent="0.2">
      <c r="A166" s="1796" t="s">
        <v>81</v>
      </c>
      <c r="B166" s="1797"/>
      <c r="C166" s="1798"/>
      <c r="D166" s="1420"/>
      <c r="E166" s="1421"/>
      <c r="F166" s="1421"/>
      <c r="G166" s="1421"/>
      <c r="H166" s="1418"/>
      <c r="I166" s="1800" t="s">
        <v>887</v>
      </c>
      <c r="J166" s="1801"/>
      <c r="K166" s="1794" t="s">
        <v>888</v>
      </c>
      <c r="L166" s="1795"/>
      <c r="M166" s="1039"/>
      <c r="N166" s="1039"/>
      <c r="O166" s="1039"/>
      <c r="P166" s="1804"/>
      <c r="Q166" s="1796" t="s">
        <v>81</v>
      </c>
      <c r="R166" s="1797"/>
      <c r="S166" s="1798"/>
      <c r="T166" s="1420"/>
      <c r="U166" s="1421"/>
      <c r="V166" s="1421"/>
      <c r="W166" s="1421"/>
      <c r="X166" s="1418"/>
      <c r="Y166" s="1800" t="s">
        <v>887</v>
      </c>
      <c r="Z166" s="1801"/>
      <c r="AA166" s="1794" t="s">
        <v>888</v>
      </c>
      <c r="AB166" s="1795"/>
      <c r="AC166" s="1039"/>
      <c r="AD166" s="1039"/>
      <c r="AE166" s="1039"/>
      <c r="AF166" s="1804"/>
      <c r="AG166" s="1796" t="s">
        <v>81</v>
      </c>
      <c r="AH166" s="1797"/>
      <c r="AI166" s="1798"/>
      <c r="AJ166" s="1420"/>
      <c r="AK166" s="1421"/>
      <c r="AL166" s="1421"/>
      <c r="AM166" s="1421"/>
      <c r="AN166" s="1418"/>
      <c r="AO166" s="1800" t="s">
        <v>887</v>
      </c>
      <c r="AP166" s="1801"/>
      <c r="AQ166" s="1794" t="s">
        <v>888</v>
      </c>
      <c r="AR166" s="1795"/>
      <c r="AS166" s="1039"/>
      <c r="AT166" s="1039"/>
      <c r="AU166" s="1039"/>
      <c r="AV166" s="1804"/>
    </row>
    <row r="167" spans="1:48" ht="17.25" customHeight="1" x14ac:dyDescent="0.2">
      <c r="A167" s="1796" t="s">
        <v>889</v>
      </c>
      <c r="B167" s="1797"/>
      <c r="C167" s="1798"/>
      <c r="D167" s="995"/>
      <c r="E167" s="996"/>
      <c r="F167" s="996"/>
      <c r="G167" s="996"/>
      <c r="H167" s="997"/>
      <c r="I167" s="1802"/>
      <c r="J167" s="1803"/>
      <c r="K167" s="1794" t="s">
        <v>890</v>
      </c>
      <c r="L167" s="1795"/>
      <c r="M167" s="996"/>
      <c r="N167" s="996"/>
      <c r="O167" s="996"/>
      <c r="P167" s="1808"/>
      <c r="Q167" s="1796" t="s">
        <v>889</v>
      </c>
      <c r="R167" s="1797"/>
      <c r="S167" s="1798"/>
      <c r="T167" s="995"/>
      <c r="U167" s="996"/>
      <c r="V167" s="996"/>
      <c r="W167" s="996"/>
      <c r="X167" s="997"/>
      <c r="Y167" s="1802"/>
      <c r="Z167" s="1803"/>
      <c r="AA167" s="1794" t="s">
        <v>890</v>
      </c>
      <c r="AB167" s="1795"/>
      <c r="AC167" s="996"/>
      <c r="AD167" s="996"/>
      <c r="AE167" s="996"/>
      <c r="AF167" s="1808"/>
      <c r="AG167" s="1796" t="s">
        <v>889</v>
      </c>
      <c r="AH167" s="1797"/>
      <c r="AI167" s="1798"/>
      <c r="AJ167" s="995"/>
      <c r="AK167" s="996"/>
      <c r="AL167" s="996"/>
      <c r="AM167" s="996"/>
      <c r="AN167" s="997"/>
      <c r="AO167" s="1802"/>
      <c r="AP167" s="1803"/>
      <c r="AQ167" s="1794" t="s">
        <v>890</v>
      </c>
      <c r="AR167" s="1795"/>
      <c r="AS167" s="996"/>
      <c r="AT167" s="996"/>
      <c r="AU167" s="996"/>
      <c r="AV167" s="1808"/>
    </row>
    <row r="168" spans="1:48" ht="17.25" customHeight="1" x14ac:dyDescent="0.2">
      <c r="A168" s="1796" t="s">
        <v>558</v>
      </c>
      <c r="B168" s="1797"/>
      <c r="C168" s="1798"/>
      <c r="D168" s="1420"/>
      <c r="E168" s="1421"/>
      <c r="F168" s="1421"/>
      <c r="G168" s="1421"/>
      <c r="H168" s="1421"/>
      <c r="I168" s="1421"/>
      <c r="J168" s="1421"/>
      <c r="K168" s="1421"/>
      <c r="L168" s="1421"/>
      <c r="M168" s="1421"/>
      <c r="N168" s="1421"/>
      <c r="O168" s="1421"/>
      <c r="P168" s="1422"/>
      <c r="Q168" s="1796" t="s">
        <v>558</v>
      </c>
      <c r="R168" s="1797"/>
      <c r="S168" s="1798"/>
      <c r="T168" s="1420"/>
      <c r="U168" s="1421"/>
      <c r="V168" s="1421"/>
      <c r="W168" s="1421"/>
      <c r="X168" s="1421"/>
      <c r="Y168" s="1421"/>
      <c r="Z168" s="1421"/>
      <c r="AA168" s="1421"/>
      <c r="AB168" s="1421"/>
      <c r="AC168" s="1421"/>
      <c r="AD168" s="1421"/>
      <c r="AE168" s="1421"/>
      <c r="AF168" s="1422"/>
      <c r="AG168" s="1796" t="s">
        <v>558</v>
      </c>
      <c r="AH168" s="1797"/>
      <c r="AI168" s="1798"/>
      <c r="AJ168" s="1420"/>
      <c r="AK168" s="1421"/>
      <c r="AL168" s="1421"/>
      <c r="AM168" s="1421"/>
      <c r="AN168" s="1421"/>
      <c r="AO168" s="1421"/>
      <c r="AP168" s="1421"/>
      <c r="AQ168" s="1421"/>
      <c r="AR168" s="1421"/>
      <c r="AS168" s="1421"/>
      <c r="AT168" s="1421"/>
      <c r="AU168" s="1421"/>
      <c r="AV168" s="1422"/>
    </row>
    <row r="169" spans="1:48" ht="256.5" customHeight="1" x14ac:dyDescent="0.2">
      <c r="A169" s="1805">
        <f>AG164+1</f>
        <v>97</v>
      </c>
      <c r="B169" s="1806"/>
      <c r="C169" s="1806"/>
      <c r="D169" s="1806"/>
      <c r="E169" s="1806"/>
      <c r="F169" s="1806"/>
      <c r="G169" s="1806"/>
      <c r="H169" s="1806"/>
      <c r="I169" s="1806"/>
      <c r="J169" s="1806"/>
      <c r="K169" s="1806"/>
      <c r="L169" s="1806"/>
      <c r="M169" s="1806"/>
      <c r="N169" s="1806"/>
      <c r="O169" s="1806"/>
      <c r="P169" s="1807"/>
      <c r="Q169" s="1805">
        <f>A169+1</f>
        <v>98</v>
      </c>
      <c r="R169" s="1806"/>
      <c r="S169" s="1806"/>
      <c r="T169" s="1806"/>
      <c r="U169" s="1806"/>
      <c r="V169" s="1806"/>
      <c r="W169" s="1806"/>
      <c r="X169" s="1806"/>
      <c r="Y169" s="1806"/>
      <c r="Z169" s="1806"/>
      <c r="AA169" s="1806"/>
      <c r="AB169" s="1806"/>
      <c r="AC169" s="1806"/>
      <c r="AD169" s="1806"/>
      <c r="AE169" s="1806"/>
      <c r="AF169" s="1807"/>
      <c r="AG169" s="1805">
        <f>Q169+1</f>
        <v>99</v>
      </c>
      <c r="AH169" s="1806"/>
      <c r="AI169" s="1806"/>
      <c r="AJ169" s="1806"/>
      <c r="AK169" s="1806"/>
      <c r="AL169" s="1806"/>
      <c r="AM169" s="1806"/>
      <c r="AN169" s="1806"/>
      <c r="AO169" s="1806"/>
      <c r="AP169" s="1806"/>
      <c r="AQ169" s="1806"/>
      <c r="AR169" s="1806"/>
      <c r="AS169" s="1806"/>
      <c r="AT169" s="1806"/>
      <c r="AU169" s="1806"/>
      <c r="AV169" s="1807"/>
    </row>
    <row r="170" spans="1:48" ht="17.25" customHeight="1" x14ac:dyDescent="0.2">
      <c r="A170" s="1809" t="s">
        <v>885</v>
      </c>
      <c r="B170" s="1810"/>
      <c r="C170" s="1811"/>
      <c r="D170" s="1812"/>
      <c r="E170" s="1813"/>
      <c r="F170" s="1813"/>
      <c r="G170" s="1813"/>
      <c r="H170" s="1814"/>
      <c r="I170" s="1815" t="s">
        <v>63</v>
      </c>
      <c r="J170" s="1816"/>
      <c r="K170" s="1817"/>
      <c r="L170" s="1813"/>
      <c r="M170" s="1813"/>
      <c r="N170" s="1813"/>
      <c r="O170" s="1813"/>
      <c r="P170" s="1818"/>
      <c r="Q170" s="1809" t="s">
        <v>885</v>
      </c>
      <c r="R170" s="1810"/>
      <c r="S170" s="1811"/>
      <c r="T170" s="1812"/>
      <c r="U170" s="1813"/>
      <c r="V170" s="1813"/>
      <c r="W170" s="1813"/>
      <c r="X170" s="1814"/>
      <c r="Y170" s="1815" t="s">
        <v>63</v>
      </c>
      <c r="Z170" s="1816"/>
      <c r="AA170" s="1817"/>
      <c r="AB170" s="1813"/>
      <c r="AC170" s="1813"/>
      <c r="AD170" s="1813"/>
      <c r="AE170" s="1813"/>
      <c r="AF170" s="1818"/>
      <c r="AG170" s="1809" t="s">
        <v>885</v>
      </c>
      <c r="AH170" s="1810"/>
      <c r="AI170" s="1811"/>
      <c r="AJ170" s="1812"/>
      <c r="AK170" s="1813"/>
      <c r="AL170" s="1813"/>
      <c r="AM170" s="1813"/>
      <c r="AN170" s="1814"/>
      <c r="AO170" s="1815" t="s">
        <v>63</v>
      </c>
      <c r="AP170" s="1816"/>
      <c r="AQ170" s="1817"/>
      <c r="AR170" s="1813"/>
      <c r="AS170" s="1813"/>
      <c r="AT170" s="1813"/>
      <c r="AU170" s="1813"/>
      <c r="AV170" s="1818"/>
    </row>
    <row r="171" spans="1:48" ht="17.25" customHeight="1" x14ac:dyDescent="0.2">
      <c r="A171" s="1796" t="s">
        <v>81</v>
      </c>
      <c r="B171" s="1797"/>
      <c r="C171" s="1798"/>
      <c r="D171" s="1420"/>
      <c r="E171" s="1421"/>
      <c r="F171" s="1421"/>
      <c r="G171" s="1421"/>
      <c r="H171" s="1418"/>
      <c r="I171" s="1800" t="s">
        <v>887</v>
      </c>
      <c r="J171" s="1801"/>
      <c r="K171" s="1794" t="s">
        <v>888</v>
      </c>
      <c r="L171" s="1795"/>
      <c r="M171" s="1039"/>
      <c r="N171" s="1039"/>
      <c r="O171" s="1039"/>
      <c r="P171" s="1804"/>
      <c r="Q171" s="1796" t="s">
        <v>81</v>
      </c>
      <c r="R171" s="1797"/>
      <c r="S171" s="1798"/>
      <c r="T171" s="1420"/>
      <c r="U171" s="1421"/>
      <c r="V171" s="1421"/>
      <c r="W171" s="1421"/>
      <c r="X171" s="1418"/>
      <c r="Y171" s="1800" t="s">
        <v>887</v>
      </c>
      <c r="Z171" s="1801"/>
      <c r="AA171" s="1794" t="s">
        <v>888</v>
      </c>
      <c r="AB171" s="1795"/>
      <c r="AC171" s="1039"/>
      <c r="AD171" s="1039"/>
      <c r="AE171" s="1039"/>
      <c r="AF171" s="1804"/>
      <c r="AG171" s="1796" t="s">
        <v>81</v>
      </c>
      <c r="AH171" s="1797"/>
      <c r="AI171" s="1798"/>
      <c r="AJ171" s="1420"/>
      <c r="AK171" s="1421"/>
      <c r="AL171" s="1421"/>
      <c r="AM171" s="1421"/>
      <c r="AN171" s="1418"/>
      <c r="AO171" s="1800" t="s">
        <v>887</v>
      </c>
      <c r="AP171" s="1801"/>
      <c r="AQ171" s="1794" t="s">
        <v>888</v>
      </c>
      <c r="AR171" s="1795"/>
      <c r="AS171" s="1039"/>
      <c r="AT171" s="1039"/>
      <c r="AU171" s="1039"/>
      <c r="AV171" s="1804"/>
    </row>
    <row r="172" spans="1:48" ht="17.25" customHeight="1" x14ac:dyDescent="0.2">
      <c r="A172" s="1796" t="s">
        <v>889</v>
      </c>
      <c r="B172" s="1797"/>
      <c r="C172" s="1798"/>
      <c r="D172" s="995"/>
      <c r="E172" s="996"/>
      <c r="F172" s="996"/>
      <c r="G172" s="996"/>
      <c r="H172" s="997"/>
      <c r="I172" s="1802"/>
      <c r="J172" s="1803"/>
      <c r="K172" s="1794" t="s">
        <v>890</v>
      </c>
      <c r="L172" s="1795"/>
      <c r="M172" s="996"/>
      <c r="N172" s="996"/>
      <c r="O172" s="996"/>
      <c r="P172" s="1808"/>
      <c r="Q172" s="1796" t="s">
        <v>889</v>
      </c>
      <c r="R172" s="1797"/>
      <c r="S172" s="1798"/>
      <c r="T172" s="995"/>
      <c r="U172" s="996"/>
      <c r="V172" s="996"/>
      <c r="W172" s="996"/>
      <c r="X172" s="997"/>
      <c r="Y172" s="1802"/>
      <c r="Z172" s="1803"/>
      <c r="AA172" s="1794" t="s">
        <v>890</v>
      </c>
      <c r="AB172" s="1795"/>
      <c r="AC172" s="996"/>
      <c r="AD172" s="996"/>
      <c r="AE172" s="996"/>
      <c r="AF172" s="1808"/>
      <c r="AG172" s="1796" t="s">
        <v>889</v>
      </c>
      <c r="AH172" s="1797"/>
      <c r="AI172" s="1798"/>
      <c r="AJ172" s="995"/>
      <c r="AK172" s="996"/>
      <c r="AL172" s="996"/>
      <c r="AM172" s="996"/>
      <c r="AN172" s="997"/>
      <c r="AO172" s="1802"/>
      <c r="AP172" s="1803"/>
      <c r="AQ172" s="1794" t="s">
        <v>890</v>
      </c>
      <c r="AR172" s="1795"/>
      <c r="AS172" s="996"/>
      <c r="AT172" s="996"/>
      <c r="AU172" s="996"/>
      <c r="AV172" s="1808"/>
    </row>
    <row r="173" spans="1:48" ht="17.25" customHeight="1" x14ac:dyDescent="0.2">
      <c r="A173" s="1796" t="s">
        <v>558</v>
      </c>
      <c r="B173" s="1797"/>
      <c r="C173" s="1798"/>
      <c r="D173" s="1420"/>
      <c r="E173" s="1421"/>
      <c r="F173" s="1421"/>
      <c r="G173" s="1421"/>
      <c r="H173" s="1421"/>
      <c r="I173" s="1421"/>
      <c r="J173" s="1421"/>
      <c r="K173" s="1421"/>
      <c r="L173" s="1421"/>
      <c r="M173" s="1421"/>
      <c r="N173" s="1421"/>
      <c r="O173" s="1421"/>
      <c r="P173" s="1422"/>
      <c r="Q173" s="1796" t="s">
        <v>558</v>
      </c>
      <c r="R173" s="1797"/>
      <c r="S173" s="1798"/>
      <c r="T173" s="1420"/>
      <c r="U173" s="1421"/>
      <c r="V173" s="1421"/>
      <c r="W173" s="1421"/>
      <c r="X173" s="1421"/>
      <c r="Y173" s="1421"/>
      <c r="Z173" s="1421"/>
      <c r="AA173" s="1421"/>
      <c r="AB173" s="1421"/>
      <c r="AC173" s="1421"/>
      <c r="AD173" s="1421"/>
      <c r="AE173" s="1421"/>
      <c r="AF173" s="1422"/>
      <c r="AG173" s="1796" t="s">
        <v>558</v>
      </c>
      <c r="AH173" s="1797"/>
      <c r="AI173" s="1798"/>
      <c r="AJ173" s="1420"/>
      <c r="AK173" s="1421"/>
      <c r="AL173" s="1421"/>
      <c r="AM173" s="1421"/>
      <c r="AN173" s="1421"/>
      <c r="AO173" s="1421"/>
      <c r="AP173" s="1421"/>
      <c r="AQ173" s="1421"/>
      <c r="AR173" s="1421"/>
      <c r="AS173" s="1421"/>
      <c r="AT173" s="1421"/>
      <c r="AU173" s="1421"/>
      <c r="AV173" s="1422"/>
    </row>
    <row r="174" spans="1:48" ht="256.5" customHeight="1" x14ac:dyDescent="0.2">
      <c r="A174" s="1805">
        <f>AG169+1</f>
        <v>100</v>
      </c>
      <c r="B174" s="1806"/>
      <c r="C174" s="1806"/>
      <c r="D174" s="1806"/>
      <c r="E174" s="1806"/>
      <c r="F174" s="1806"/>
      <c r="G174" s="1806"/>
      <c r="H174" s="1806"/>
      <c r="I174" s="1806"/>
      <c r="J174" s="1806"/>
      <c r="K174" s="1806"/>
      <c r="L174" s="1806"/>
      <c r="M174" s="1806"/>
      <c r="N174" s="1806"/>
      <c r="O174" s="1806"/>
      <c r="P174" s="1807"/>
      <c r="Q174" s="1805">
        <f>A174+1</f>
        <v>101</v>
      </c>
      <c r="R174" s="1806"/>
      <c r="S174" s="1806"/>
      <c r="T174" s="1806"/>
      <c r="U174" s="1806"/>
      <c r="V174" s="1806"/>
      <c r="W174" s="1806"/>
      <c r="X174" s="1806"/>
      <c r="Y174" s="1806"/>
      <c r="Z174" s="1806"/>
      <c r="AA174" s="1806"/>
      <c r="AB174" s="1806"/>
      <c r="AC174" s="1806"/>
      <c r="AD174" s="1806"/>
      <c r="AE174" s="1806"/>
      <c r="AF174" s="1807"/>
      <c r="AG174" s="1805">
        <f>Q174+1</f>
        <v>102</v>
      </c>
      <c r="AH174" s="1806"/>
      <c r="AI174" s="1806"/>
      <c r="AJ174" s="1806"/>
      <c r="AK174" s="1806"/>
      <c r="AL174" s="1806"/>
      <c r="AM174" s="1806"/>
      <c r="AN174" s="1806"/>
      <c r="AO174" s="1806"/>
      <c r="AP174" s="1806"/>
      <c r="AQ174" s="1806"/>
      <c r="AR174" s="1806"/>
      <c r="AS174" s="1806"/>
      <c r="AT174" s="1806"/>
      <c r="AU174" s="1806"/>
      <c r="AV174" s="1807"/>
    </row>
    <row r="175" spans="1:48" ht="17.25" customHeight="1" x14ac:dyDescent="0.2">
      <c r="A175" s="1809" t="s">
        <v>885</v>
      </c>
      <c r="B175" s="1810"/>
      <c r="C175" s="1811"/>
      <c r="D175" s="1812"/>
      <c r="E175" s="1813"/>
      <c r="F175" s="1813"/>
      <c r="G175" s="1813"/>
      <c r="H175" s="1814"/>
      <c r="I175" s="1815" t="s">
        <v>63</v>
      </c>
      <c r="J175" s="1816"/>
      <c r="K175" s="1817"/>
      <c r="L175" s="1813"/>
      <c r="M175" s="1813"/>
      <c r="N175" s="1813"/>
      <c r="O175" s="1813"/>
      <c r="P175" s="1818"/>
      <c r="Q175" s="1809" t="s">
        <v>885</v>
      </c>
      <c r="R175" s="1810"/>
      <c r="S175" s="1811"/>
      <c r="T175" s="1812"/>
      <c r="U175" s="1813"/>
      <c r="V175" s="1813"/>
      <c r="W175" s="1813"/>
      <c r="X175" s="1814"/>
      <c r="Y175" s="1815" t="s">
        <v>63</v>
      </c>
      <c r="Z175" s="1816"/>
      <c r="AA175" s="1817"/>
      <c r="AB175" s="1813"/>
      <c r="AC175" s="1813"/>
      <c r="AD175" s="1813"/>
      <c r="AE175" s="1813"/>
      <c r="AF175" s="1818"/>
      <c r="AG175" s="1809" t="s">
        <v>885</v>
      </c>
      <c r="AH175" s="1810"/>
      <c r="AI175" s="1811"/>
      <c r="AJ175" s="1812"/>
      <c r="AK175" s="1813"/>
      <c r="AL175" s="1813"/>
      <c r="AM175" s="1813"/>
      <c r="AN175" s="1814"/>
      <c r="AO175" s="1815" t="s">
        <v>63</v>
      </c>
      <c r="AP175" s="1816"/>
      <c r="AQ175" s="1817"/>
      <c r="AR175" s="1813"/>
      <c r="AS175" s="1813"/>
      <c r="AT175" s="1813"/>
      <c r="AU175" s="1813"/>
      <c r="AV175" s="1818"/>
    </row>
    <row r="176" spans="1:48" ht="17.25" customHeight="1" x14ac:dyDescent="0.2">
      <c r="A176" s="1796" t="s">
        <v>81</v>
      </c>
      <c r="B176" s="1797"/>
      <c r="C176" s="1798"/>
      <c r="D176" s="1420"/>
      <c r="E176" s="1421"/>
      <c r="F176" s="1421"/>
      <c r="G176" s="1421"/>
      <c r="H176" s="1418"/>
      <c r="I176" s="1800" t="s">
        <v>887</v>
      </c>
      <c r="J176" s="1801"/>
      <c r="K176" s="1794" t="s">
        <v>888</v>
      </c>
      <c r="L176" s="1795"/>
      <c r="M176" s="1039"/>
      <c r="N176" s="1039"/>
      <c r="O176" s="1039"/>
      <c r="P176" s="1804"/>
      <c r="Q176" s="1796" t="s">
        <v>81</v>
      </c>
      <c r="R176" s="1797"/>
      <c r="S176" s="1798"/>
      <c r="T176" s="1420"/>
      <c r="U176" s="1421"/>
      <c r="V176" s="1421"/>
      <c r="W176" s="1421"/>
      <c r="X176" s="1418"/>
      <c r="Y176" s="1800" t="s">
        <v>887</v>
      </c>
      <c r="Z176" s="1801"/>
      <c r="AA176" s="1794" t="s">
        <v>888</v>
      </c>
      <c r="AB176" s="1795"/>
      <c r="AC176" s="1039"/>
      <c r="AD176" s="1039"/>
      <c r="AE176" s="1039"/>
      <c r="AF176" s="1804"/>
      <c r="AG176" s="1796" t="s">
        <v>81</v>
      </c>
      <c r="AH176" s="1797"/>
      <c r="AI176" s="1798"/>
      <c r="AJ176" s="1420"/>
      <c r="AK176" s="1421"/>
      <c r="AL176" s="1421"/>
      <c r="AM176" s="1421"/>
      <c r="AN176" s="1418"/>
      <c r="AO176" s="1800" t="s">
        <v>887</v>
      </c>
      <c r="AP176" s="1801"/>
      <c r="AQ176" s="1794" t="s">
        <v>888</v>
      </c>
      <c r="AR176" s="1795"/>
      <c r="AS176" s="1039"/>
      <c r="AT176" s="1039"/>
      <c r="AU176" s="1039"/>
      <c r="AV176" s="1804"/>
    </row>
    <row r="177" spans="1:48" ht="17.25" customHeight="1" x14ac:dyDescent="0.2">
      <c r="A177" s="1796" t="s">
        <v>889</v>
      </c>
      <c r="B177" s="1797"/>
      <c r="C177" s="1798"/>
      <c r="D177" s="995"/>
      <c r="E177" s="996"/>
      <c r="F177" s="996"/>
      <c r="G177" s="996"/>
      <c r="H177" s="997"/>
      <c r="I177" s="1802"/>
      <c r="J177" s="1803"/>
      <c r="K177" s="1794" t="s">
        <v>890</v>
      </c>
      <c r="L177" s="1795"/>
      <c r="M177" s="996"/>
      <c r="N177" s="996"/>
      <c r="O177" s="996"/>
      <c r="P177" s="1808"/>
      <c r="Q177" s="1796" t="s">
        <v>889</v>
      </c>
      <c r="R177" s="1797"/>
      <c r="S177" s="1798"/>
      <c r="T177" s="995"/>
      <c r="U177" s="996"/>
      <c r="V177" s="996"/>
      <c r="W177" s="996"/>
      <c r="X177" s="997"/>
      <c r="Y177" s="1802"/>
      <c r="Z177" s="1803"/>
      <c r="AA177" s="1794" t="s">
        <v>890</v>
      </c>
      <c r="AB177" s="1795"/>
      <c r="AC177" s="996"/>
      <c r="AD177" s="996"/>
      <c r="AE177" s="996"/>
      <c r="AF177" s="1808"/>
      <c r="AG177" s="1796" t="s">
        <v>889</v>
      </c>
      <c r="AH177" s="1797"/>
      <c r="AI177" s="1798"/>
      <c r="AJ177" s="995"/>
      <c r="AK177" s="996"/>
      <c r="AL177" s="996"/>
      <c r="AM177" s="996"/>
      <c r="AN177" s="997"/>
      <c r="AO177" s="1802"/>
      <c r="AP177" s="1803"/>
      <c r="AQ177" s="1794" t="s">
        <v>890</v>
      </c>
      <c r="AR177" s="1795"/>
      <c r="AS177" s="996"/>
      <c r="AT177" s="996"/>
      <c r="AU177" s="996"/>
      <c r="AV177" s="1808"/>
    </row>
    <row r="178" spans="1:48" ht="17.25" customHeight="1" x14ac:dyDescent="0.2">
      <c r="A178" s="1796" t="s">
        <v>558</v>
      </c>
      <c r="B178" s="1797"/>
      <c r="C178" s="1798"/>
      <c r="D178" s="1420"/>
      <c r="E178" s="1421"/>
      <c r="F178" s="1421"/>
      <c r="G178" s="1421"/>
      <c r="H178" s="1421"/>
      <c r="I178" s="1421"/>
      <c r="J178" s="1421"/>
      <c r="K178" s="1421"/>
      <c r="L178" s="1421"/>
      <c r="M178" s="1421"/>
      <c r="N178" s="1421"/>
      <c r="O178" s="1421"/>
      <c r="P178" s="1422"/>
      <c r="Q178" s="1796" t="s">
        <v>558</v>
      </c>
      <c r="R178" s="1797"/>
      <c r="S178" s="1798"/>
      <c r="T178" s="1420"/>
      <c r="U178" s="1421"/>
      <c r="V178" s="1421"/>
      <c r="W178" s="1421"/>
      <c r="X178" s="1421"/>
      <c r="Y178" s="1421"/>
      <c r="Z178" s="1421"/>
      <c r="AA178" s="1421"/>
      <c r="AB178" s="1421"/>
      <c r="AC178" s="1421"/>
      <c r="AD178" s="1421"/>
      <c r="AE178" s="1421"/>
      <c r="AF178" s="1422"/>
      <c r="AG178" s="1796" t="s">
        <v>558</v>
      </c>
      <c r="AH178" s="1797"/>
      <c r="AI178" s="1798"/>
      <c r="AJ178" s="1420"/>
      <c r="AK178" s="1421"/>
      <c r="AL178" s="1421"/>
      <c r="AM178" s="1421"/>
      <c r="AN178" s="1421"/>
      <c r="AO178" s="1421"/>
      <c r="AP178" s="1421"/>
      <c r="AQ178" s="1421"/>
      <c r="AR178" s="1421"/>
      <c r="AS178" s="1421"/>
      <c r="AT178" s="1421"/>
      <c r="AU178" s="1421"/>
      <c r="AV178" s="1422"/>
    </row>
    <row r="179" spans="1:48" ht="256.5" customHeight="1" x14ac:dyDescent="0.2">
      <c r="A179" s="1805">
        <f>AG174+1</f>
        <v>103</v>
      </c>
      <c r="B179" s="1806"/>
      <c r="C179" s="1806"/>
      <c r="D179" s="1806"/>
      <c r="E179" s="1806"/>
      <c r="F179" s="1806"/>
      <c r="G179" s="1806"/>
      <c r="H179" s="1806"/>
      <c r="I179" s="1806"/>
      <c r="J179" s="1806"/>
      <c r="K179" s="1806"/>
      <c r="L179" s="1806"/>
      <c r="M179" s="1806"/>
      <c r="N179" s="1806"/>
      <c r="O179" s="1806"/>
      <c r="P179" s="1807"/>
      <c r="Q179" s="1805">
        <f>A179+1</f>
        <v>104</v>
      </c>
      <c r="R179" s="1806"/>
      <c r="S179" s="1806"/>
      <c r="T179" s="1806"/>
      <c r="U179" s="1806"/>
      <c r="V179" s="1806"/>
      <c r="W179" s="1806"/>
      <c r="X179" s="1806"/>
      <c r="Y179" s="1806"/>
      <c r="Z179" s="1806"/>
      <c r="AA179" s="1806"/>
      <c r="AB179" s="1806"/>
      <c r="AC179" s="1806"/>
      <c r="AD179" s="1806"/>
      <c r="AE179" s="1806"/>
      <c r="AF179" s="1807"/>
      <c r="AG179" s="1805">
        <f>Q179+1</f>
        <v>105</v>
      </c>
      <c r="AH179" s="1806"/>
      <c r="AI179" s="1806"/>
      <c r="AJ179" s="1806"/>
      <c r="AK179" s="1806"/>
      <c r="AL179" s="1806"/>
      <c r="AM179" s="1806"/>
      <c r="AN179" s="1806"/>
      <c r="AO179" s="1806"/>
      <c r="AP179" s="1806"/>
      <c r="AQ179" s="1806"/>
      <c r="AR179" s="1806"/>
      <c r="AS179" s="1806"/>
      <c r="AT179" s="1806"/>
      <c r="AU179" s="1806"/>
      <c r="AV179" s="1807"/>
    </row>
    <row r="180" spans="1:48" ht="17.25" customHeight="1" x14ac:dyDescent="0.2">
      <c r="A180" s="1809" t="s">
        <v>885</v>
      </c>
      <c r="B180" s="1810"/>
      <c r="C180" s="1811"/>
      <c r="D180" s="1812"/>
      <c r="E180" s="1813"/>
      <c r="F180" s="1813"/>
      <c r="G180" s="1813"/>
      <c r="H180" s="1814"/>
      <c r="I180" s="1815" t="s">
        <v>63</v>
      </c>
      <c r="J180" s="1816"/>
      <c r="K180" s="1817"/>
      <c r="L180" s="1813"/>
      <c r="M180" s="1813"/>
      <c r="N180" s="1813"/>
      <c r="O180" s="1813"/>
      <c r="P180" s="1818"/>
      <c r="Q180" s="1809" t="s">
        <v>885</v>
      </c>
      <c r="R180" s="1810"/>
      <c r="S180" s="1811"/>
      <c r="T180" s="1812"/>
      <c r="U180" s="1813"/>
      <c r="V180" s="1813"/>
      <c r="W180" s="1813"/>
      <c r="X180" s="1814"/>
      <c r="Y180" s="1815" t="s">
        <v>63</v>
      </c>
      <c r="Z180" s="1816"/>
      <c r="AA180" s="1817"/>
      <c r="AB180" s="1813"/>
      <c r="AC180" s="1813"/>
      <c r="AD180" s="1813"/>
      <c r="AE180" s="1813"/>
      <c r="AF180" s="1818"/>
      <c r="AG180" s="1809" t="s">
        <v>885</v>
      </c>
      <c r="AH180" s="1810"/>
      <c r="AI180" s="1811"/>
      <c r="AJ180" s="1812"/>
      <c r="AK180" s="1813"/>
      <c r="AL180" s="1813"/>
      <c r="AM180" s="1813"/>
      <c r="AN180" s="1814"/>
      <c r="AO180" s="1815" t="s">
        <v>63</v>
      </c>
      <c r="AP180" s="1816"/>
      <c r="AQ180" s="1817"/>
      <c r="AR180" s="1813"/>
      <c r="AS180" s="1813"/>
      <c r="AT180" s="1813"/>
      <c r="AU180" s="1813"/>
      <c r="AV180" s="1818"/>
    </row>
    <row r="181" spans="1:48" ht="17.25" customHeight="1" x14ac:dyDescent="0.2">
      <c r="A181" s="1796" t="s">
        <v>81</v>
      </c>
      <c r="B181" s="1797"/>
      <c r="C181" s="1798"/>
      <c r="D181" s="1420"/>
      <c r="E181" s="1421"/>
      <c r="F181" s="1421"/>
      <c r="G181" s="1421"/>
      <c r="H181" s="1418"/>
      <c r="I181" s="1800" t="s">
        <v>887</v>
      </c>
      <c r="J181" s="1801"/>
      <c r="K181" s="1794" t="s">
        <v>888</v>
      </c>
      <c r="L181" s="1795"/>
      <c r="M181" s="1039"/>
      <c r="N181" s="1039"/>
      <c r="O181" s="1039"/>
      <c r="P181" s="1804"/>
      <c r="Q181" s="1796" t="s">
        <v>81</v>
      </c>
      <c r="R181" s="1797"/>
      <c r="S181" s="1798"/>
      <c r="T181" s="1420"/>
      <c r="U181" s="1421"/>
      <c r="V181" s="1421"/>
      <c r="W181" s="1421"/>
      <c r="X181" s="1418"/>
      <c r="Y181" s="1800" t="s">
        <v>887</v>
      </c>
      <c r="Z181" s="1801"/>
      <c r="AA181" s="1794" t="s">
        <v>888</v>
      </c>
      <c r="AB181" s="1795"/>
      <c r="AC181" s="1039"/>
      <c r="AD181" s="1039"/>
      <c r="AE181" s="1039"/>
      <c r="AF181" s="1804"/>
      <c r="AG181" s="1796" t="s">
        <v>81</v>
      </c>
      <c r="AH181" s="1797"/>
      <c r="AI181" s="1798"/>
      <c r="AJ181" s="1420"/>
      <c r="AK181" s="1421"/>
      <c r="AL181" s="1421"/>
      <c r="AM181" s="1421"/>
      <c r="AN181" s="1418"/>
      <c r="AO181" s="1800" t="s">
        <v>887</v>
      </c>
      <c r="AP181" s="1801"/>
      <c r="AQ181" s="1794" t="s">
        <v>888</v>
      </c>
      <c r="AR181" s="1795"/>
      <c r="AS181" s="1039"/>
      <c r="AT181" s="1039"/>
      <c r="AU181" s="1039"/>
      <c r="AV181" s="1804"/>
    </row>
    <row r="182" spans="1:48" ht="17.25" customHeight="1" x14ac:dyDescent="0.2">
      <c r="A182" s="1796" t="s">
        <v>889</v>
      </c>
      <c r="B182" s="1797"/>
      <c r="C182" s="1798"/>
      <c r="D182" s="995"/>
      <c r="E182" s="996"/>
      <c r="F182" s="996"/>
      <c r="G182" s="996"/>
      <c r="H182" s="997"/>
      <c r="I182" s="1802"/>
      <c r="J182" s="1803"/>
      <c r="K182" s="1794" t="s">
        <v>890</v>
      </c>
      <c r="L182" s="1795"/>
      <c r="M182" s="996"/>
      <c r="N182" s="996"/>
      <c r="O182" s="996"/>
      <c r="P182" s="1808"/>
      <c r="Q182" s="1796" t="s">
        <v>889</v>
      </c>
      <c r="R182" s="1797"/>
      <c r="S182" s="1798"/>
      <c r="T182" s="995"/>
      <c r="U182" s="996"/>
      <c r="V182" s="996"/>
      <c r="W182" s="996"/>
      <c r="X182" s="997"/>
      <c r="Y182" s="1802"/>
      <c r="Z182" s="1803"/>
      <c r="AA182" s="1794" t="s">
        <v>890</v>
      </c>
      <c r="AB182" s="1795"/>
      <c r="AC182" s="996"/>
      <c r="AD182" s="996"/>
      <c r="AE182" s="996"/>
      <c r="AF182" s="1808"/>
      <c r="AG182" s="1796" t="s">
        <v>889</v>
      </c>
      <c r="AH182" s="1797"/>
      <c r="AI182" s="1798"/>
      <c r="AJ182" s="995"/>
      <c r="AK182" s="996"/>
      <c r="AL182" s="996"/>
      <c r="AM182" s="996"/>
      <c r="AN182" s="997"/>
      <c r="AO182" s="1802"/>
      <c r="AP182" s="1803"/>
      <c r="AQ182" s="1794" t="s">
        <v>890</v>
      </c>
      <c r="AR182" s="1795"/>
      <c r="AS182" s="996"/>
      <c r="AT182" s="996"/>
      <c r="AU182" s="996"/>
      <c r="AV182" s="1808"/>
    </row>
    <row r="183" spans="1:48" ht="17.25" customHeight="1" x14ac:dyDescent="0.2">
      <c r="A183" s="1796" t="s">
        <v>558</v>
      </c>
      <c r="B183" s="1797"/>
      <c r="C183" s="1798"/>
      <c r="D183" s="1420"/>
      <c r="E183" s="1421"/>
      <c r="F183" s="1421"/>
      <c r="G183" s="1421"/>
      <c r="H183" s="1421"/>
      <c r="I183" s="1421"/>
      <c r="J183" s="1421"/>
      <c r="K183" s="1421"/>
      <c r="L183" s="1421"/>
      <c r="M183" s="1421"/>
      <c r="N183" s="1421"/>
      <c r="O183" s="1421"/>
      <c r="P183" s="1422"/>
      <c r="Q183" s="1796" t="s">
        <v>558</v>
      </c>
      <c r="R183" s="1797"/>
      <c r="S183" s="1798"/>
      <c r="T183" s="1420"/>
      <c r="U183" s="1421"/>
      <c r="V183" s="1421"/>
      <c r="W183" s="1421"/>
      <c r="X183" s="1421"/>
      <c r="Y183" s="1421"/>
      <c r="Z183" s="1421"/>
      <c r="AA183" s="1421"/>
      <c r="AB183" s="1421"/>
      <c r="AC183" s="1421"/>
      <c r="AD183" s="1421"/>
      <c r="AE183" s="1421"/>
      <c r="AF183" s="1422"/>
      <c r="AG183" s="1796" t="s">
        <v>558</v>
      </c>
      <c r="AH183" s="1797"/>
      <c r="AI183" s="1798"/>
      <c r="AJ183" s="1420"/>
      <c r="AK183" s="1421"/>
      <c r="AL183" s="1421"/>
      <c r="AM183" s="1421"/>
      <c r="AN183" s="1421"/>
      <c r="AO183" s="1421"/>
      <c r="AP183" s="1421"/>
      <c r="AQ183" s="1421"/>
      <c r="AR183" s="1421"/>
      <c r="AS183" s="1421"/>
      <c r="AT183" s="1421"/>
      <c r="AU183" s="1421"/>
      <c r="AV183" s="1422"/>
    </row>
    <row r="184" spans="1:48" ht="256.5" customHeight="1" x14ac:dyDescent="0.2">
      <c r="A184" s="1805">
        <f>AG179+1</f>
        <v>106</v>
      </c>
      <c r="B184" s="1806"/>
      <c r="C184" s="1806"/>
      <c r="D184" s="1806"/>
      <c r="E184" s="1806"/>
      <c r="F184" s="1806"/>
      <c r="G184" s="1806"/>
      <c r="H184" s="1806"/>
      <c r="I184" s="1806"/>
      <c r="J184" s="1806"/>
      <c r="K184" s="1806"/>
      <c r="L184" s="1806"/>
      <c r="M184" s="1806"/>
      <c r="N184" s="1806"/>
      <c r="O184" s="1806"/>
      <c r="P184" s="1807"/>
      <c r="Q184" s="1805">
        <f>A184+1</f>
        <v>107</v>
      </c>
      <c r="R184" s="1806"/>
      <c r="S184" s="1806"/>
      <c r="T184" s="1806"/>
      <c r="U184" s="1806"/>
      <c r="V184" s="1806"/>
      <c r="W184" s="1806"/>
      <c r="X184" s="1806"/>
      <c r="Y184" s="1806"/>
      <c r="Z184" s="1806"/>
      <c r="AA184" s="1806"/>
      <c r="AB184" s="1806"/>
      <c r="AC184" s="1806"/>
      <c r="AD184" s="1806"/>
      <c r="AE184" s="1806"/>
      <c r="AF184" s="1807"/>
      <c r="AG184" s="1805">
        <f>Q184+1</f>
        <v>108</v>
      </c>
      <c r="AH184" s="1806"/>
      <c r="AI184" s="1806"/>
      <c r="AJ184" s="1806"/>
      <c r="AK184" s="1806"/>
      <c r="AL184" s="1806"/>
      <c r="AM184" s="1806"/>
      <c r="AN184" s="1806"/>
      <c r="AO184" s="1806"/>
      <c r="AP184" s="1806"/>
      <c r="AQ184" s="1806"/>
      <c r="AR184" s="1806"/>
      <c r="AS184" s="1806"/>
      <c r="AT184" s="1806"/>
      <c r="AU184" s="1806"/>
      <c r="AV184" s="1807"/>
    </row>
    <row r="185" spans="1:48" ht="17.25" customHeight="1" x14ac:dyDescent="0.2">
      <c r="A185" s="1809" t="s">
        <v>885</v>
      </c>
      <c r="B185" s="1810"/>
      <c r="C185" s="1811"/>
      <c r="D185" s="1812"/>
      <c r="E185" s="1813"/>
      <c r="F185" s="1813"/>
      <c r="G185" s="1813"/>
      <c r="H185" s="1814"/>
      <c r="I185" s="1815" t="s">
        <v>63</v>
      </c>
      <c r="J185" s="1816"/>
      <c r="K185" s="1817"/>
      <c r="L185" s="1813"/>
      <c r="M185" s="1813"/>
      <c r="N185" s="1813"/>
      <c r="O185" s="1813"/>
      <c r="P185" s="1818"/>
      <c r="Q185" s="1809" t="s">
        <v>885</v>
      </c>
      <c r="R185" s="1810"/>
      <c r="S185" s="1811"/>
      <c r="T185" s="1812"/>
      <c r="U185" s="1813"/>
      <c r="V185" s="1813"/>
      <c r="W185" s="1813"/>
      <c r="X185" s="1814"/>
      <c r="Y185" s="1815" t="s">
        <v>63</v>
      </c>
      <c r="Z185" s="1816"/>
      <c r="AA185" s="1817"/>
      <c r="AB185" s="1813"/>
      <c r="AC185" s="1813"/>
      <c r="AD185" s="1813"/>
      <c r="AE185" s="1813"/>
      <c r="AF185" s="1818"/>
      <c r="AG185" s="1809" t="s">
        <v>885</v>
      </c>
      <c r="AH185" s="1810"/>
      <c r="AI185" s="1811"/>
      <c r="AJ185" s="1812"/>
      <c r="AK185" s="1813"/>
      <c r="AL185" s="1813"/>
      <c r="AM185" s="1813"/>
      <c r="AN185" s="1814"/>
      <c r="AO185" s="1815" t="s">
        <v>63</v>
      </c>
      <c r="AP185" s="1816"/>
      <c r="AQ185" s="1817"/>
      <c r="AR185" s="1813"/>
      <c r="AS185" s="1813"/>
      <c r="AT185" s="1813"/>
      <c r="AU185" s="1813"/>
      <c r="AV185" s="1818"/>
    </row>
    <row r="186" spans="1:48" ht="17.25" customHeight="1" x14ac:dyDescent="0.2">
      <c r="A186" s="1796" t="s">
        <v>81</v>
      </c>
      <c r="B186" s="1797"/>
      <c r="C186" s="1798"/>
      <c r="D186" s="1420"/>
      <c r="E186" s="1421"/>
      <c r="F186" s="1421"/>
      <c r="G186" s="1421"/>
      <c r="H186" s="1418"/>
      <c r="I186" s="1800" t="s">
        <v>887</v>
      </c>
      <c r="J186" s="1801"/>
      <c r="K186" s="1794" t="s">
        <v>888</v>
      </c>
      <c r="L186" s="1795"/>
      <c r="M186" s="1039"/>
      <c r="N186" s="1039"/>
      <c r="O186" s="1039"/>
      <c r="P186" s="1804"/>
      <c r="Q186" s="1796" t="s">
        <v>81</v>
      </c>
      <c r="R186" s="1797"/>
      <c r="S186" s="1798"/>
      <c r="T186" s="1420"/>
      <c r="U186" s="1421"/>
      <c r="V186" s="1421"/>
      <c r="W186" s="1421"/>
      <c r="X186" s="1418"/>
      <c r="Y186" s="1800" t="s">
        <v>887</v>
      </c>
      <c r="Z186" s="1801"/>
      <c r="AA186" s="1794" t="s">
        <v>888</v>
      </c>
      <c r="AB186" s="1795"/>
      <c r="AC186" s="1039"/>
      <c r="AD186" s="1039"/>
      <c r="AE186" s="1039"/>
      <c r="AF186" s="1804"/>
      <c r="AG186" s="1796" t="s">
        <v>81</v>
      </c>
      <c r="AH186" s="1797"/>
      <c r="AI186" s="1798"/>
      <c r="AJ186" s="1420"/>
      <c r="AK186" s="1421"/>
      <c r="AL186" s="1421"/>
      <c r="AM186" s="1421"/>
      <c r="AN186" s="1418"/>
      <c r="AO186" s="1800" t="s">
        <v>887</v>
      </c>
      <c r="AP186" s="1801"/>
      <c r="AQ186" s="1794" t="s">
        <v>888</v>
      </c>
      <c r="AR186" s="1795"/>
      <c r="AS186" s="1039"/>
      <c r="AT186" s="1039"/>
      <c r="AU186" s="1039"/>
      <c r="AV186" s="1804"/>
    </row>
    <row r="187" spans="1:48" ht="17.25" customHeight="1" x14ac:dyDescent="0.2">
      <c r="A187" s="1796" t="s">
        <v>889</v>
      </c>
      <c r="B187" s="1797"/>
      <c r="C187" s="1798"/>
      <c r="D187" s="995"/>
      <c r="E187" s="996"/>
      <c r="F187" s="996"/>
      <c r="G187" s="996"/>
      <c r="H187" s="997"/>
      <c r="I187" s="1802"/>
      <c r="J187" s="1803"/>
      <c r="K187" s="1794" t="s">
        <v>890</v>
      </c>
      <c r="L187" s="1795"/>
      <c r="M187" s="996"/>
      <c r="N187" s="996"/>
      <c r="O187" s="996"/>
      <c r="P187" s="1808"/>
      <c r="Q187" s="1796" t="s">
        <v>889</v>
      </c>
      <c r="R187" s="1797"/>
      <c r="S187" s="1798"/>
      <c r="T187" s="995"/>
      <c r="U187" s="996"/>
      <c r="V187" s="996"/>
      <c r="W187" s="996"/>
      <c r="X187" s="997"/>
      <c r="Y187" s="1802"/>
      <c r="Z187" s="1803"/>
      <c r="AA187" s="1794" t="s">
        <v>890</v>
      </c>
      <c r="AB187" s="1795"/>
      <c r="AC187" s="996"/>
      <c r="AD187" s="996"/>
      <c r="AE187" s="996"/>
      <c r="AF187" s="1808"/>
      <c r="AG187" s="1796" t="s">
        <v>889</v>
      </c>
      <c r="AH187" s="1797"/>
      <c r="AI187" s="1798"/>
      <c r="AJ187" s="995"/>
      <c r="AK187" s="996"/>
      <c r="AL187" s="996"/>
      <c r="AM187" s="996"/>
      <c r="AN187" s="997"/>
      <c r="AO187" s="1802"/>
      <c r="AP187" s="1803"/>
      <c r="AQ187" s="1794" t="s">
        <v>890</v>
      </c>
      <c r="AR187" s="1795"/>
      <c r="AS187" s="996"/>
      <c r="AT187" s="996"/>
      <c r="AU187" s="996"/>
      <c r="AV187" s="1808"/>
    </row>
    <row r="188" spans="1:48" ht="17.25" customHeight="1" x14ac:dyDescent="0.2">
      <c r="A188" s="1796" t="s">
        <v>558</v>
      </c>
      <c r="B188" s="1797"/>
      <c r="C188" s="1798"/>
      <c r="D188" s="1420"/>
      <c r="E188" s="1421"/>
      <c r="F188" s="1421"/>
      <c r="G188" s="1421"/>
      <c r="H188" s="1421"/>
      <c r="I188" s="1421"/>
      <c r="J188" s="1421"/>
      <c r="K188" s="1421"/>
      <c r="L188" s="1421"/>
      <c r="M188" s="1421"/>
      <c r="N188" s="1421"/>
      <c r="O188" s="1421"/>
      <c r="P188" s="1422"/>
      <c r="Q188" s="1796" t="s">
        <v>558</v>
      </c>
      <c r="R188" s="1797"/>
      <c r="S188" s="1798"/>
      <c r="T188" s="1420"/>
      <c r="U188" s="1421"/>
      <c r="V188" s="1421"/>
      <c r="W188" s="1421"/>
      <c r="X188" s="1421"/>
      <c r="Y188" s="1421"/>
      <c r="Z188" s="1421"/>
      <c r="AA188" s="1421"/>
      <c r="AB188" s="1421"/>
      <c r="AC188" s="1421"/>
      <c r="AD188" s="1421"/>
      <c r="AE188" s="1421"/>
      <c r="AF188" s="1422"/>
      <c r="AG188" s="1796" t="s">
        <v>558</v>
      </c>
      <c r="AH188" s="1797"/>
      <c r="AI188" s="1798"/>
      <c r="AJ188" s="1420"/>
      <c r="AK188" s="1421"/>
      <c r="AL188" s="1421"/>
      <c r="AM188" s="1421"/>
      <c r="AN188" s="1421"/>
      <c r="AO188" s="1421"/>
      <c r="AP188" s="1421"/>
      <c r="AQ188" s="1421"/>
      <c r="AR188" s="1421"/>
      <c r="AS188" s="1421"/>
      <c r="AT188" s="1421"/>
      <c r="AU188" s="1421"/>
      <c r="AV188" s="1422"/>
    </row>
    <row r="189" spans="1:48" ht="256.5" customHeight="1" x14ac:dyDescent="0.2">
      <c r="A189" s="1805">
        <f>AG184+1</f>
        <v>109</v>
      </c>
      <c r="B189" s="1806"/>
      <c r="C189" s="1806"/>
      <c r="D189" s="1806"/>
      <c r="E189" s="1806"/>
      <c r="F189" s="1806"/>
      <c r="G189" s="1806"/>
      <c r="H189" s="1806"/>
      <c r="I189" s="1806"/>
      <c r="J189" s="1806"/>
      <c r="K189" s="1806"/>
      <c r="L189" s="1806"/>
      <c r="M189" s="1806"/>
      <c r="N189" s="1806"/>
      <c r="O189" s="1806"/>
      <c r="P189" s="1807"/>
      <c r="Q189" s="1805">
        <f>A189+1</f>
        <v>110</v>
      </c>
      <c r="R189" s="1806"/>
      <c r="S189" s="1806"/>
      <c r="T189" s="1806"/>
      <c r="U189" s="1806"/>
      <c r="V189" s="1806"/>
      <c r="W189" s="1806"/>
      <c r="X189" s="1806"/>
      <c r="Y189" s="1806"/>
      <c r="Z189" s="1806"/>
      <c r="AA189" s="1806"/>
      <c r="AB189" s="1806"/>
      <c r="AC189" s="1806"/>
      <c r="AD189" s="1806"/>
      <c r="AE189" s="1806"/>
      <c r="AF189" s="1807"/>
      <c r="AG189" s="1805">
        <f>Q189+1</f>
        <v>111</v>
      </c>
      <c r="AH189" s="1806"/>
      <c r="AI189" s="1806"/>
      <c r="AJ189" s="1806"/>
      <c r="AK189" s="1806"/>
      <c r="AL189" s="1806"/>
      <c r="AM189" s="1806"/>
      <c r="AN189" s="1806"/>
      <c r="AO189" s="1806"/>
      <c r="AP189" s="1806"/>
      <c r="AQ189" s="1806"/>
      <c r="AR189" s="1806"/>
      <c r="AS189" s="1806"/>
      <c r="AT189" s="1806"/>
      <c r="AU189" s="1806"/>
      <c r="AV189" s="1807"/>
    </row>
    <row r="190" spans="1:48" ht="17.25" customHeight="1" x14ac:dyDescent="0.2">
      <c r="A190" s="1809" t="s">
        <v>885</v>
      </c>
      <c r="B190" s="1810"/>
      <c r="C190" s="1811"/>
      <c r="D190" s="1812"/>
      <c r="E190" s="1813"/>
      <c r="F190" s="1813"/>
      <c r="G190" s="1813"/>
      <c r="H190" s="1814"/>
      <c r="I190" s="1815" t="s">
        <v>63</v>
      </c>
      <c r="J190" s="1816"/>
      <c r="K190" s="1817"/>
      <c r="L190" s="1813"/>
      <c r="M190" s="1813"/>
      <c r="N190" s="1813"/>
      <c r="O190" s="1813"/>
      <c r="P190" s="1818"/>
      <c r="Q190" s="1809" t="s">
        <v>885</v>
      </c>
      <c r="R190" s="1810"/>
      <c r="S190" s="1811"/>
      <c r="T190" s="1812"/>
      <c r="U190" s="1813"/>
      <c r="V190" s="1813"/>
      <c r="W190" s="1813"/>
      <c r="X190" s="1814"/>
      <c r="Y190" s="1815" t="s">
        <v>63</v>
      </c>
      <c r="Z190" s="1816"/>
      <c r="AA190" s="1817"/>
      <c r="AB190" s="1813"/>
      <c r="AC190" s="1813"/>
      <c r="AD190" s="1813"/>
      <c r="AE190" s="1813"/>
      <c r="AF190" s="1818"/>
      <c r="AG190" s="1809" t="s">
        <v>885</v>
      </c>
      <c r="AH190" s="1810"/>
      <c r="AI190" s="1811"/>
      <c r="AJ190" s="1812"/>
      <c r="AK190" s="1813"/>
      <c r="AL190" s="1813"/>
      <c r="AM190" s="1813"/>
      <c r="AN190" s="1814"/>
      <c r="AO190" s="1815" t="s">
        <v>63</v>
      </c>
      <c r="AP190" s="1816"/>
      <c r="AQ190" s="1817"/>
      <c r="AR190" s="1813"/>
      <c r="AS190" s="1813"/>
      <c r="AT190" s="1813"/>
      <c r="AU190" s="1813"/>
      <c r="AV190" s="1818"/>
    </row>
    <row r="191" spans="1:48" ht="17.25" customHeight="1" x14ac:dyDescent="0.2">
      <c r="A191" s="1796" t="s">
        <v>81</v>
      </c>
      <c r="B191" s="1797"/>
      <c r="C191" s="1798"/>
      <c r="D191" s="1420"/>
      <c r="E191" s="1421"/>
      <c r="F191" s="1421"/>
      <c r="G191" s="1421"/>
      <c r="H191" s="1418"/>
      <c r="I191" s="1800" t="s">
        <v>887</v>
      </c>
      <c r="J191" s="1801"/>
      <c r="K191" s="1794" t="s">
        <v>888</v>
      </c>
      <c r="L191" s="1795"/>
      <c r="M191" s="1039"/>
      <c r="N191" s="1039"/>
      <c r="O191" s="1039"/>
      <c r="P191" s="1804"/>
      <c r="Q191" s="1796" t="s">
        <v>81</v>
      </c>
      <c r="R191" s="1797"/>
      <c r="S191" s="1798"/>
      <c r="T191" s="1420"/>
      <c r="U191" s="1421"/>
      <c r="V191" s="1421"/>
      <c r="W191" s="1421"/>
      <c r="X191" s="1418"/>
      <c r="Y191" s="1800" t="s">
        <v>887</v>
      </c>
      <c r="Z191" s="1801"/>
      <c r="AA191" s="1794" t="s">
        <v>888</v>
      </c>
      <c r="AB191" s="1795"/>
      <c r="AC191" s="1039"/>
      <c r="AD191" s="1039"/>
      <c r="AE191" s="1039"/>
      <c r="AF191" s="1804"/>
      <c r="AG191" s="1796" t="s">
        <v>81</v>
      </c>
      <c r="AH191" s="1797"/>
      <c r="AI191" s="1798"/>
      <c r="AJ191" s="1420"/>
      <c r="AK191" s="1421"/>
      <c r="AL191" s="1421"/>
      <c r="AM191" s="1421"/>
      <c r="AN191" s="1418"/>
      <c r="AO191" s="1800" t="s">
        <v>887</v>
      </c>
      <c r="AP191" s="1801"/>
      <c r="AQ191" s="1794" t="s">
        <v>888</v>
      </c>
      <c r="AR191" s="1795"/>
      <c r="AS191" s="1039"/>
      <c r="AT191" s="1039"/>
      <c r="AU191" s="1039"/>
      <c r="AV191" s="1804"/>
    </row>
    <row r="192" spans="1:48" ht="17.25" customHeight="1" x14ac:dyDescent="0.2">
      <c r="A192" s="1796" t="s">
        <v>889</v>
      </c>
      <c r="B192" s="1797"/>
      <c r="C192" s="1798"/>
      <c r="D192" s="995"/>
      <c r="E192" s="996"/>
      <c r="F192" s="996"/>
      <c r="G192" s="996"/>
      <c r="H192" s="997"/>
      <c r="I192" s="1802"/>
      <c r="J192" s="1803"/>
      <c r="K192" s="1794" t="s">
        <v>890</v>
      </c>
      <c r="L192" s="1795"/>
      <c r="M192" s="996"/>
      <c r="N192" s="996"/>
      <c r="O192" s="996"/>
      <c r="P192" s="1808"/>
      <c r="Q192" s="1796" t="s">
        <v>889</v>
      </c>
      <c r="R192" s="1797"/>
      <c r="S192" s="1798"/>
      <c r="T192" s="995"/>
      <c r="U192" s="996"/>
      <c r="V192" s="996"/>
      <c r="W192" s="996"/>
      <c r="X192" s="997"/>
      <c r="Y192" s="1802"/>
      <c r="Z192" s="1803"/>
      <c r="AA192" s="1794" t="s">
        <v>890</v>
      </c>
      <c r="AB192" s="1795"/>
      <c r="AC192" s="996"/>
      <c r="AD192" s="996"/>
      <c r="AE192" s="996"/>
      <c r="AF192" s="1808"/>
      <c r="AG192" s="1796" t="s">
        <v>889</v>
      </c>
      <c r="AH192" s="1797"/>
      <c r="AI192" s="1798"/>
      <c r="AJ192" s="995"/>
      <c r="AK192" s="996"/>
      <c r="AL192" s="996"/>
      <c r="AM192" s="996"/>
      <c r="AN192" s="997"/>
      <c r="AO192" s="1802"/>
      <c r="AP192" s="1803"/>
      <c r="AQ192" s="1794" t="s">
        <v>890</v>
      </c>
      <c r="AR192" s="1795"/>
      <c r="AS192" s="996"/>
      <c r="AT192" s="996"/>
      <c r="AU192" s="996"/>
      <c r="AV192" s="1808"/>
    </row>
    <row r="193" spans="1:48" ht="17.25" customHeight="1" x14ac:dyDescent="0.2">
      <c r="A193" s="1796" t="s">
        <v>558</v>
      </c>
      <c r="B193" s="1797"/>
      <c r="C193" s="1798"/>
      <c r="D193" s="1420"/>
      <c r="E193" s="1421"/>
      <c r="F193" s="1421"/>
      <c r="G193" s="1421"/>
      <c r="H193" s="1421"/>
      <c r="I193" s="1421"/>
      <c r="J193" s="1421"/>
      <c r="K193" s="1421"/>
      <c r="L193" s="1421"/>
      <c r="M193" s="1421"/>
      <c r="N193" s="1421"/>
      <c r="O193" s="1421"/>
      <c r="P193" s="1422"/>
      <c r="Q193" s="1796" t="s">
        <v>558</v>
      </c>
      <c r="R193" s="1797"/>
      <c r="S193" s="1798"/>
      <c r="T193" s="1420"/>
      <c r="U193" s="1421"/>
      <c r="V193" s="1421"/>
      <c r="W193" s="1421"/>
      <c r="X193" s="1421"/>
      <c r="Y193" s="1421"/>
      <c r="Z193" s="1421"/>
      <c r="AA193" s="1421"/>
      <c r="AB193" s="1421"/>
      <c r="AC193" s="1421"/>
      <c r="AD193" s="1421"/>
      <c r="AE193" s="1421"/>
      <c r="AF193" s="1422"/>
      <c r="AG193" s="1796" t="s">
        <v>558</v>
      </c>
      <c r="AH193" s="1797"/>
      <c r="AI193" s="1798"/>
      <c r="AJ193" s="1420"/>
      <c r="AK193" s="1421"/>
      <c r="AL193" s="1421"/>
      <c r="AM193" s="1421"/>
      <c r="AN193" s="1421"/>
      <c r="AO193" s="1421"/>
      <c r="AP193" s="1421"/>
      <c r="AQ193" s="1421"/>
      <c r="AR193" s="1421"/>
      <c r="AS193" s="1421"/>
      <c r="AT193" s="1421"/>
      <c r="AU193" s="1421"/>
      <c r="AV193" s="1422"/>
    </row>
    <row r="194" spans="1:48" ht="256.5" customHeight="1" x14ac:dyDescent="0.2">
      <c r="A194" s="1805">
        <f>AG189+1</f>
        <v>112</v>
      </c>
      <c r="B194" s="1806"/>
      <c r="C194" s="1806"/>
      <c r="D194" s="1806"/>
      <c r="E194" s="1806"/>
      <c r="F194" s="1806"/>
      <c r="G194" s="1806"/>
      <c r="H194" s="1806"/>
      <c r="I194" s="1806"/>
      <c r="J194" s="1806"/>
      <c r="K194" s="1806"/>
      <c r="L194" s="1806"/>
      <c r="M194" s="1806"/>
      <c r="N194" s="1806"/>
      <c r="O194" s="1806"/>
      <c r="P194" s="1807"/>
      <c r="Q194" s="1805">
        <f>A194+1</f>
        <v>113</v>
      </c>
      <c r="R194" s="1806"/>
      <c r="S194" s="1806"/>
      <c r="T194" s="1806"/>
      <c r="U194" s="1806"/>
      <c r="V194" s="1806"/>
      <c r="W194" s="1806"/>
      <c r="X194" s="1806"/>
      <c r="Y194" s="1806"/>
      <c r="Z194" s="1806"/>
      <c r="AA194" s="1806"/>
      <c r="AB194" s="1806"/>
      <c r="AC194" s="1806"/>
      <c r="AD194" s="1806"/>
      <c r="AE194" s="1806"/>
      <c r="AF194" s="1807"/>
      <c r="AG194" s="1805">
        <f>Q194+1</f>
        <v>114</v>
      </c>
      <c r="AH194" s="1806"/>
      <c r="AI194" s="1806"/>
      <c r="AJ194" s="1806"/>
      <c r="AK194" s="1806"/>
      <c r="AL194" s="1806"/>
      <c r="AM194" s="1806"/>
      <c r="AN194" s="1806"/>
      <c r="AO194" s="1806"/>
      <c r="AP194" s="1806"/>
      <c r="AQ194" s="1806"/>
      <c r="AR194" s="1806"/>
      <c r="AS194" s="1806"/>
      <c r="AT194" s="1806"/>
      <c r="AU194" s="1806"/>
      <c r="AV194" s="1807"/>
    </row>
    <row r="195" spans="1:48" ht="17.25" customHeight="1" x14ac:dyDescent="0.2">
      <c r="A195" s="1809" t="s">
        <v>885</v>
      </c>
      <c r="B195" s="1810"/>
      <c r="C195" s="1811"/>
      <c r="D195" s="1812"/>
      <c r="E195" s="1813"/>
      <c r="F195" s="1813"/>
      <c r="G195" s="1813"/>
      <c r="H195" s="1814"/>
      <c r="I195" s="1815" t="s">
        <v>63</v>
      </c>
      <c r="J195" s="1816"/>
      <c r="K195" s="1817"/>
      <c r="L195" s="1813"/>
      <c r="M195" s="1813"/>
      <c r="N195" s="1813"/>
      <c r="O195" s="1813"/>
      <c r="P195" s="1818"/>
      <c r="Q195" s="1809" t="s">
        <v>885</v>
      </c>
      <c r="R195" s="1810"/>
      <c r="S195" s="1811"/>
      <c r="T195" s="1812"/>
      <c r="U195" s="1813"/>
      <c r="V195" s="1813"/>
      <c r="W195" s="1813"/>
      <c r="X195" s="1814"/>
      <c r="Y195" s="1815" t="s">
        <v>63</v>
      </c>
      <c r="Z195" s="1816"/>
      <c r="AA195" s="1817"/>
      <c r="AB195" s="1813"/>
      <c r="AC195" s="1813"/>
      <c r="AD195" s="1813"/>
      <c r="AE195" s="1813"/>
      <c r="AF195" s="1818"/>
      <c r="AG195" s="1809" t="s">
        <v>885</v>
      </c>
      <c r="AH195" s="1810"/>
      <c r="AI195" s="1811"/>
      <c r="AJ195" s="1812"/>
      <c r="AK195" s="1813"/>
      <c r="AL195" s="1813"/>
      <c r="AM195" s="1813"/>
      <c r="AN195" s="1814"/>
      <c r="AO195" s="1815" t="s">
        <v>63</v>
      </c>
      <c r="AP195" s="1816"/>
      <c r="AQ195" s="1817"/>
      <c r="AR195" s="1813"/>
      <c r="AS195" s="1813"/>
      <c r="AT195" s="1813"/>
      <c r="AU195" s="1813"/>
      <c r="AV195" s="1818"/>
    </row>
    <row r="196" spans="1:48" ht="17.25" customHeight="1" x14ac:dyDescent="0.2">
      <c r="A196" s="1796" t="s">
        <v>81</v>
      </c>
      <c r="B196" s="1797"/>
      <c r="C196" s="1798"/>
      <c r="D196" s="1420"/>
      <c r="E196" s="1421"/>
      <c r="F196" s="1421"/>
      <c r="G196" s="1421"/>
      <c r="H196" s="1418"/>
      <c r="I196" s="1800" t="s">
        <v>887</v>
      </c>
      <c r="J196" s="1801"/>
      <c r="K196" s="1794" t="s">
        <v>888</v>
      </c>
      <c r="L196" s="1795"/>
      <c r="M196" s="1039"/>
      <c r="N196" s="1039"/>
      <c r="O196" s="1039"/>
      <c r="P196" s="1804"/>
      <c r="Q196" s="1796" t="s">
        <v>81</v>
      </c>
      <c r="R196" s="1797"/>
      <c r="S196" s="1798"/>
      <c r="T196" s="1420"/>
      <c r="U196" s="1421"/>
      <c r="V196" s="1421"/>
      <c r="W196" s="1421"/>
      <c r="X196" s="1418"/>
      <c r="Y196" s="1800" t="s">
        <v>887</v>
      </c>
      <c r="Z196" s="1801"/>
      <c r="AA196" s="1794" t="s">
        <v>888</v>
      </c>
      <c r="AB196" s="1795"/>
      <c r="AC196" s="1039"/>
      <c r="AD196" s="1039"/>
      <c r="AE196" s="1039"/>
      <c r="AF196" s="1804"/>
      <c r="AG196" s="1796" t="s">
        <v>81</v>
      </c>
      <c r="AH196" s="1797"/>
      <c r="AI196" s="1798"/>
      <c r="AJ196" s="1420"/>
      <c r="AK196" s="1421"/>
      <c r="AL196" s="1421"/>
      <c r="AM196" s="1421"/>
      <c r="AN196" s="1418"/>
      <c r="AO196" s="1800" t="s">
        <v>887</v>
      </c>
      <c r="AP196" s="1801"/>
      <c r="AQ196" s="1794" t="s">
        <v>888</v>
      </c>
      <c r="AR196" s="1795"/>
      <c r="AS196" s="1039"/>
      <c r="AT196" s="1039"/>
      <c r="AU196" s="1039"/>
      <c r="AV196" s="1804"/>
    </row>
    <row r="197" spans="1:48" ht="17.25" customHeight="1" x14ac:dyDescent="0.2">
      <c r="A197" s="1796" t="s">
        <v>889</v>
      </c>
      <c r="B197" s="1797"/>
      <c r="C197" s="1798"/>
      <c r="D197" s="995"/>
      <c r="E197" s="996"/>
      <c r="F197" s="996"/>
      <c r="G197" s="996"/>
      <c r="H197" s="997"/>
      <c r="I197" s="1802"/>
      <c r="J197" s="1803"/>
      <c r="K197" s="1794" t="s">
        <v>890</v>
      </c>
      <c r="L197" s="1795"/>
      <c r="M197" s="996"/>
      <c r="N197" s="996"/>
      <c r="O197" s="996"/>
      <c r="P197" s="1808"/>
      <c r="Q197" s="1796" t="s">
        <v>889</v>
      </c>
      <c r="R197" s="1797"/>
      <c r="S197" s="1798"/>
      <c r="T197" s="995"/>
      <c r="U197" s="996"/>
      <c r="V197" s="996"/>
      <c r="W197" s="996"/>
      <c r="X197" s="997"/>
      <c r="Y197" s="1802"/>
      <c r="Z197" s="1803"/>
      <c r="AA197" s="1794" t="s">
        <v>890</v>
      </c>
      <c r="AB197" s="1795"/>
      <c r="AC197" s="996"/>
      <c r="AD197" s="996"/>
      <c r="AE197" s="996"/>
      <c r="AF197" s="1808"/>
      <c r="AG197" s="1796" t="s">
        <v>889</v>
      </c>
      <c r="AH197" s="1797"/>
      <c r="AI197" s="1798"/>
      <c r="AJ197" s="995"/>
      <c r="AK197" s="996"/>
      <c r="AL197" s="996"/>
      <c r="AM197" s="996"/>
      <c r="AN197" s="997"/>
      <c r="AO197" s="1802"/>
      <c r="AP197" s="1803"/>
      <c r="AQ197" s="1794" t="s">
        <v>890</v>
      </c>
      <c r="AR197" s="1795"/>
      <c r="AS197" s="996"/>
      <c r="AT197" s="996"/>
      <c r="AU197" s="996"/>
      <c r="AV197" s="1808"/>
    </row>
    <row r="198" spans="1:48" ht="17.25" customHeight="1" x14ac:dyDescent="0.2">
      <c r="A198" s="1796" t="s">
        <v>558</v>
      </c>
      <c r="B198" s="1797"/>
      <c r="C198" s="1798"/>
      <c r="D198" s="1420"/>
      <c r="E198" s="1421"/>
      <c r="F198" s="1421"/>
      <c r="G198" s="1421"/>
      <c r="H198" s="1421"/>
      <c r="I198" s="1421"/>
      <c r="J198" s="1421"/>
      <c r="K198" s="1421"/>
      <c r="L198" s="1421"/>
      <c r="M198" s="1421"/>
      <c r="N198" s="1421"/>
      <c r="O198" s="1421"/>
      <c r="P198" s="1422"/>
      <c r="Q198" s="1796" t="s">
        <v>558</v>
      </c>
      <c r="R198" s="1797"/>
      <c r="S198" s="1798"/>
      <c r="T198" s="1420"/>
      <c r="U198" s="1421"/>
      <c r="V198" s="1421"/>
      <c r="W198" s="1421"/>
      <c r="X198" s="1421"/>
      <c r="Y198" s="1421"/>
      <c r="Z198" s="1421"/>
      <c r="AA198" s="1421"/>
      <c r="AB198" s="1421"/>
      <c r="AC198" s="1421"/>
      <c r="AD198" s="1421"/>
      <c r="AE198" s="1421"/>
      <c r="AF198" s="1422"/>
      <c r="AG198" s="1796" t="s">
        <v>558</v>
      </c>
      <c r="AH198" s="1797"/>
      <c r="AI198" s="1798"/>
      <c r="AJ198" s="1420"/>
      <c r="AK198" s="1421"/>
      <c r="AL198" s="1421"/>
      <c r="AM198" s="1421"/>
      <c r="AN198" s="1421"/>
      <c r="AO198" s="1421"/>
      <c r="AP198" s="1421"/>
      <c r="AQ198" s="1421"/>
      <c r="AR198" s="1421"/>
      <c r="AS198" s="1421"/>
      <c r="AT198" s="1421"/>
      <c r="AU198" s="1421"/>
      <c r="AV198" s="1422"/>
    </row>
    <row r="199" spans="1:48" ht="256.5" customHeight="1" x14ac:dyDescent="0.2">
      <c r="A199" s="1805">
        <f>AG194+1</f>
        <v>115</v>
      </c>
      <c r="B199" s="1806"/>
      <c r="C199" s="1806"/>
      <c r="D199" s="1806"/>
      <c r="E199" s="1806"/>
      <c r="F199" s="1806"/>
      <c r="G199" s="1806"/>
      <c r="H199" s="1806"/>
      <c r="I199" s="1806"/>
      <c r="J199" s="1806"/>
      <c r="K199" s="1806"/>
      <c r="L199" s="1806"/>
      <c r="M199" s="1806"/>
      <c r="N199" s="1806"/>
      <c r="O199" s="1806"/>
      <c r="P199" s="1807"/>
      <c r="Q199" s="1805">
        <f>A199+1</f>
        <v>116</v>
      </c>
      <c r="R199" s="1806"/>
      <c r="S199" s="1806"/>
      <c r="T199" s="1806"/>
      <c r="U199" s="1806"/>
      <c r="V199" s="1806"/>
      <c r="W199" s="1806"/>
      <c r="X199" s="1806"/>
      <c r="Y199" s="1806"/>
      <c r="Z199" s="1806"/>
      <c r="AA199" s="1806"/>
      <c r="AB199" s="1806"/>
      <c r="AC199" s="1806"/>
      <c r="AD199" s="1806"/>
      <c r="AE199" s="1806"/>
      <c r="AF199" s="1807"/>
      <c r="AG199" s="1805">
        <f>Q199+1</f>
        <v>117</v>
      </c>
      <c r="AH199" s="1806"/>
      <c r="AI199" s="1806"/>
      <c r="AJ199" s="1806"/>
      <c r="AK199" s="1806"/>
      <c r="AL199" s="1806"/>
      <c r="AM199" s="1806"/>
      <c r="AN199" s="1806"/>
      <c r="AO199" s="1806"/>
      <c r="AP199" s="1806"/>
      <c r="AQ199" s="1806"/>
      <c r="AR199" s="1806"/>
      <c r="AS199" s="1806"/>
      <c r="AT199" s="1806"/>
      <c r="AU199" s="1806"/>
      <c r="AV199" s="1807"/>
    </row>
    <row r="200" spans="1:48" ht="17.25" customHeight="1" x14ac:dyDescent="0.2">
      <c r="A200" s="1809" t="s">
        <v>885</v>
      </c>
      <c r="B200" s="1810"/>
      <c r="C200" s="1811"/>
      <c r="D200" s="1812"/>
      <c r="E200" s="1813"/>
      <c r="F200" s="1813"/>
      <c r="G200" s="1813"/>
      <c r="H200" s="1814"/>
      <c r="I200" s="1815" t="s">
        <v>63</v>
      </c>
      <c r="J200" s="1816"/>
      <c r="K200" s="1817"/>
      <c r="L200" s="1813"/>
      <c r="M200" s="1813"/>
      <c r="N200" s="1813"/>
      <c r="O200" s="1813"/>
      <c r="P200" s="1818"/>
      <c r="Q200" s="1809" t="s">
        <v>885</v>
      </c>
      <c r="R200" s="1810"/>
      <c r="S200" s="1811"/>
      <c r="T200" s="1812"/>
      <c r="U200" s="1813"/>
      <c r="V200" s="1813"/>
      <c r="W200" s="1813"/>
      <c r="X200" s="1814"/>
      <c r="Y200" s="1815" t="s">
        <v>63</v>
      </c>
      <c r="Z200" s="1816"/>
      <c r="AA200" s="1817"/>
      <c r="AB200" s="1813"/>
      <c r="AC200" s="1813"/>
      <c r="AD200" s="1813"/>
      <c r="AE200" s="1813"/>
      <c r="AF200" s="1818"/>
      <c r="AG200" s="1809" t="s">
        <v>885</v>
      </c>
      <c r="AH200" s="1810"/>
      <c r="AI200" s="1811"/>
      <c r="AJ200" s="1812"/>
      <c r="AK200" s="1813"/>
      <c r="AL200" s="1813"/>
      <c r="AM200" s="1813"/>
      <c r="AN200" s="1814"/>
      <c r="AO200" s="1815" t="s">
        <v>63</v>
      </c>
      <c r="AP200" s="1816"/>
      <c r="AQ200" s="1817"/>
      <c r="AR200" s="1813"/>
      <c r="AS200" s="1813"/>
      <c r="AT200" s="1813"/>
      <c r="AU200" s="1813"/>
      <c r="AV200" s="1818"/>
    </row>
    <row r="201" spans="1:48" ht="17.25" customHeight="1" x14ac:dyDescent="0.2">
      <c r="A201" s="1796" t="s">
        <v>81</v>
      </c>
      <c r="B201" s="1797"/>
      <c r="C201" s="1798"/>
      <c r="D201" s="1420"/>
      <c r="E201" s="1421"/>
      <c r="F201" s="1421"/>
      <c r="G201" s="1421"/>
      <c r="H201" s="1418"/>
      <c r="I201" s="1800" t="s">
        <v>887</v>
      </c>
      <c r="J201" s="1801"/>
      <c r="K201" s="1794" t="s">
        <v>888</v>
      </c>
      <c r="L201" s="1795"/>
      <c r="M201" s="1039"/>
      <c r="N201" s="1039"/>
      <c r="O201" s="1039"/>
      <c r="P201" s="1804"/>
      <c r="Q201" s="1796" t="s">
        <v>81</v>
      </c>
      <c r="R201" s="1797"/>
      <c r="S201" s="1798"/>
      <c r="T201" s="1420"/>
      <c r="U201" s="1421"/>
      <c r="V201" s="1421"/>
      <c r="W201" s="1421"/>
      <c r="X201" s="1418"/>
      <c r="Y201" s="1800" t="s">
        <v>887</v>
      </c>
      <c r="Z201" s="1801"/>
      <c r="AA201" s="1794" t="s">
        <v>888</v>
      </c>
      <c r="AB201" s="1795"/>
      <c r="AC201" s="1039"/>
      <c r="AD201" s="1039"/>
      <c r="AE201" s="1039"/>
      <c r="AF201" s="1804"/>
      <c r="AG201" s="1796" t="s">
        <v>81</v>
      </c>
      <c r="AH201" s="1797"/>
      <c r="AI201" s="1798"/>
      <c r="AJ201" s="1420"/>
      <c r="AK201" s="1421"/>
      <c r="AL201" s="1421"/>
      <c r="AM201" s="1421"/>
      <c r="AN201" s="1418"/>
      <c r="AO201" s="1800" t="s">
        <v>887</v>
      </c>
      <c r="AP201" s="1801"/>
      <c r="AQ201" s="1794" t="s">
        <v>888</v>
      </c>
      <c r="AR201" s="1795"/>
      <c r="AS201" s="1039"/>
      <c r="AT201" s="1039"/>
      <c r="AU201" s="1039"/>
      <c r="AV201" s="1804"/>
    </row>
    <row r="202" spans="1:48" ht="17.25" customHeight="1" x14ac:dyDescent="0.2">
      <c r="A202" s="1796" t="s">
        <v>889</v>
      </c>
      <c r="B202" s="1797"/>
      <c r="C202" s="1798"/>
      <c r="D202" s="995"/>
      <c r="E202" s="996"/>
      <c r="F202" s="996"/>
      <c r="G202" s="996"/>
      <c r="H202" s="997"/>
      <c r="I202" s="1802"/>
      <c r="J202" s="1803"/>
      <c r="K202" s="1794" t="s">
        <v>890</v>
      </c>
      <c r="L202" s="1795"/>
      <c r="M202" s="996"/>
      <c r="N202" s="996"/>
      <c r="O202" s="996"/>
      <c r="P202" s="1808"/>
      <c r="Q202" s="1796" t="s">
        <v>889</v>
      </c>
      <c r="R202" s="1797"/>
      <c r="S202" s="1798"/>
      <c r="T202" s="995"/>
      <c r="U202" s="996"/>
      <c r="V202" s="996"/>
      <c r="W202" s="996"/>
      <c r="X202" s="997"/>
      <c r="Y202" s="1802"/>
      <c r="Z202" s="1803"/>
      <c r="AA202" s="1794" t="s">
        <v>890</v>
      </c>
      <c r="AB202" s="1795"/>
      <c r="AC202" s="996"/>
      <c r="AD202" s="996"/>
      <c r="AE202" s="996"/>
      <c r="AF202" s="1808"/>
      <c r="AG202" s="1796" t="s">
        <v>889</v>
      </c>
      <c r="AH202" s="1797"/>
      <c r="AI202" s="1798"/>
      <c r="AJ202" s="995"/>
      <c r="AK202" s="996"/>
      <c r="AL202" s="996"/>
      <c r="AM202" s="996"/>
      <c r="AN202" s="997"/>
      <c r="AO202" s="1802"/>
      <c r="AP202" s="1803"/>
      <c r="AQ202" s="1794" t="s">
        <v>890</v>
      </c>
      <c r="AR202" s="1795"/>
      <c r="AS202" s="996"/>
      <c r="AT202" s="996"/>
      <c r="AU202" s="996"/>
      <c r="AV202" s="1808"/>
    </row>
    <row r="203" spans="1:48" ht="17.25" customHeight="1" x14ac:dyDescent="0.2">
      <c r="A203" s="1796" t="s">
        <v>558</v>
      </c>
      <c r="B203" s="1797"/>
      <c r="C203" s="1798"/>
      <c r="D203" s="1420"/>
      <c r="E203" s="1421"/>
      <c r="F203" s="1421"/>
      <c r="G203" s="1421"/>
      <c r="H203" s="1421"/>
      <c r="I203" s="1421"/>
      <c r="J203" s="1421"/>
      <c r="K203" s="1421"/>
      <c r="L203" s="1421"/>
      <c r="M203" s="1421"/>
      <c r="N203" s="1421"/>
      <c r="O203" s="1421"/>
      <c r="P203" s="1422"/>
      <c r="Q203" s="1796" t="s">
        <v>558</v>
      </c>
      <c r="R203" s="1797"/>
      <c r="S203" s="1798"/>
      <c r="T203" s="1420"/>
      <c r="U203" s="1421"/>
      <c r="V203" s="1421"/>
      <c r="W203" s="1421"/>
      <c r="X203" s="1421"/>
      <c r="Y203" s="1421"/>
      <c r="Z203" s="1421"/>
      <c r="AA203" s="1421"/>
      <c r="AB203" s="1421"/>
      <c r="AC203" s="1421"/>
      <c r="AD203" s="1421"/>
      <c r="AE203" s="1421"/>
      <c r="AF203" s="1422"/>
      <c r="AG203" s="1796" t="s">
        <v>558</v>
      </c>
      <c r="AH203" s="1797"/>
      <c r="AI203" s="1798"/>
      <c r="AJ203" s="1420"/>
      <c r="AK203" s="1421"/>
      <c r="AL203" s="1421"/>
      <c r="AM203" s="1421"/>
      <c r="AN203" s="1421"/>
      <c r="AO203" s="1421"/>
      <c r="AP203" s="1421"/>
      <c r="AQ203" s="1421"/>
      <c r="AR203" s="1421"/>
      <c r="AS203" s="1421"/>
      <c r="AT203" s="1421"/>
      <c r="AU203" s="1421"/>
      <c r="AV203" s="1422"/>
    </row>
    <row r="204" spans="1:48" ht="256.5" customHeight="1" x14ac:dyDescent="0.2">
      <c r="A204" s="1805">
        <f>AG199+1</f>
        <v>118</v>
      </c>
      <c r="B204" s="1806"/>
      <c r="C204" s="1806"/>
      <c r="D204" s="1806"/>
      <c r="E204" s="1806"/>
      <c r="F204" s="1806"/>
      <c r="G204" s="1806"/>
      <c r="H204" s="1806"/>
      <c r="I204" s="1806"/>
      <c r="J204" s="1806"/>
      <c r="K204" s="1806"/>
      <c r="L204" s="1806"/>
      <c r="M204" s="1806"/>
      <c r="N204" s="1806"/>
      <c r="O204" s="1806"/>
      <c r="P204" s="1807"/>
      <c r="Q204" s="1805">
        <f>A204+1</f>
        <v>119</v>
      </c>
      <c r="R204" s="1806"/>
      <c r="S204" s="1806"/>
      <c r="T204" s="1806"/>
      <c r="U204" s="1806"/>
      <c r="V204" s="1806"/>
      <c r="W204" s="1806"/>
      <c r="X204" s="1806"/>
      <c r="Y204" s="1806"/>
      <c r="Z204" s="1806"/>
      <c r="AA204" s="1806"/>
      <c r="AB204" s="1806"/>
      <c r="AC204" s="1806"/>
      <c r="AD204" s="1806"/>
      <c r="AE204" s="1806"/>
      <c r="AF204" s="1807"/>
      <c r="AG204" s="1805">
        <f>Q204+1</f>
        <v>120</v>
      </c>
      <c r="AH204" s="1806"/>
      <c r="AI204" s="1806"/>
      <c r="AJ204" s="1806"/>
      <c r="AK204" s="1806"/>
      <c r="AL204" s="1806"/>
      <c r="AM204" s="1806"/>
      <c r="AN204" s="1806"/>
      <c r="AO204" s="1806"/>
      <c r="AP204" s="1806"/>
      <c r="AQ204" s="1806"/>
      <c r="AR204" s="1806"/>
      <c r="AS204" s="1806"/>
      <c r="AT204" s="1806"/>
      <c r="AU204" s="1806"/>
      <c r="AV204" s="1807"/>
    </row>
    <row r="205" spans="1:48" ht="17.25" customHeight="1" x14ac:dyDescent="0.2">
      <c r="A205" s="1809" t="s">
        <v>885</v>
      </c>
      <c r="B205" s="1810"/>
      <c r="C205" s="1811"/>
      <c r="D205" s="1812"/>
      <c r="E205" s="1813"/>
      <c r="F205" s="1813"/>
      <c r="G205" s="1813"/>
      <c r="H205" s="1814"/>
      <c r="I205" s="1815" t="s">
        <v>63</v>
      </c>
      <c r="J205" s="1816"/>
      <c r="K205" s="1817"/>
      <c r="L205" s="1813"/>
      <c r="M205" s="1813"/>
      <c r="N205" s="1813"/>
      <c r="O205" s="1813"/>
      <c r="P205" s="1818"/>
      <c r="Q205" s="1809" t="s">
        <v>885</v>
      </c>
      <c r="R205" s="1810"/>
      <c r="S205" s="1811"/>
      <c r="T205" s="1812"/>
      <c r="U205" s="1813"/>
      <c r="V205" s="1813"/>
      <c r="W205" s="1813"/>
      <c r="X205" s="1814"/>
      <c r="Y205" s="1815" t="s">
        <v>63</v>
      </c>
      <c r="Z205" s="1816"/>
      <c r="AA205" s="1817"/>
      <c r="AB205" s="1813"/>
      <c r="AC205" s="1813"/>
      <c r="AD205" s="1813"/>
      <c r="AE205" s="1813"/>
      <c r="AF205" s="1818"/>
      <c r="AG205" s="1809" t="s">
        <v>885</v>
      </c>
      <c r="AH205" s="1810"/>
      <c r="AI205" s="1811"/>
      <c r="AJ205" s="1812"/>
      <c r="AK205" s="1813"/>
      <c r="AL205" s="1813"/>
      <c r="AM205" s="1813"/>
      <c r="AN205" s="1814"/>
      <c r="AO205" s="1815" t="s">
        <v>63</v>
      </c>
      <c r="AP205" s="1816"/>
      <c r="AQ205" s="1817"/>
      <c r="AR205" s="1813"/>
      <c r="AS205" s="1813"/>
      <c r="AT205" s="1813"/>
      <c r="AU205" s="1813"/>
      <c r="AV205" s="1818"/>
    </row>
    <row r="206" spans="1:48" ht="17.25" customHeight="1" x14ac:dyDescent="0.2">
      <c r="A206" s="1796" t="s">
        <v>81</v>
      </c>
      <c r="B206" s="1797"/>
      <c r="C206" s="1798"/>
      <c r="D206" s="1420"/>
      <c r="E206" s="1421"/>
      <c r="F206" s="1421"/>
      <c r="G206" s="1421"/>
      <c r="H206" s="1418"/>
      <c r="I206" s="1800" t="s">
        <v>887</v>
      </c>
      <c r="J206" s="1801"/>
      <c r="K206" s="1794" t="s">
        <v>888</v>
      </c>
      <c r="L206" s="1795"/>
      <c r="M206" s="1039"/>
      <c r="N206" s="1039"/>
      <c r="O206" s="1039"/>
      <c r="P206" s="1804"/>
      <c r="Q206" s="1796" t="s">
        <v>81</v>
      </c>
      <c r="R206" s="1797"/>
      <c r="S206" s="1798"/>
      <c r="T206" s="1420"/>
      <c r="U206" s="1421"/>
      <c r="V206" s="1421"/>
      <c r="W206" s="1421"/>
      <c r="X206" s="1418"/>
      <c r="Y206" s="1800" t="s">
        <v>887</v>
      </c>
      <c r="Z206" s="1801"/>
      <c r="AA206" s="1794" t="s">
        <v>888</v>
      </c>
      <c r="AB206" s="1795"/>
      <c r="AC206" s="1039"/>
      <c r="AD206" s="1039"/>
      <c r="AE206" s="1039"/>
      <c r="AF206" s="1804"/>
      <c r="AG206" s="1796" t="s">
        <v>81</v>
      </c>
      <c r="AH206" s="1797"/>
      <c r="AI206" s="1798"/>
      <c r="AJ206" s="1420"/>
      <c r="AK206" s="1421"/>
      <c r="AL206" s="1421"/>
      <c r="AM206" s="1421"/>
      <c r="AN206" s="1418"/>
      <c r="AO206" s="1800" t="s">
        <v>887</v>
      </c>
      <c r="AP206" s="1801"/>
      <c r="AQ206" s="1794" t="s">
        <v>888</v>
      </c>
      <c r="AR206" s="1795"/>
      <c r="AS206" s="1039"/>
      <c r="AT206" s="1039"/>
      <c r="AU206" s="1039"/>
      <c r="AV206" s="1804"/>
    </row>
    <row r="207" spans="1:48" ht="17.25" customHeight="1" x14ac:dyDescent="0.2">
      <c r="A207" s="1796" t="s">
        <v>889</v>
      </c>
      <c r="B207" s="1797"/>
      <c r="C207" s="1798"/>
      <c r="D207" s="995"/>
      <c r="E207" s="996"/>
      <c r="F207" s="996"/>
      <c r="G207" s="996"/>
      <c r="H207" s="997"/>
      <c r="I207" s="1802"/>
      <c r="J207" s="1803"/>
      <c r="K207" s="1794" t="s">
        <v>890</v>
      </c>
      <c r="L207" s="1795"/>
      <c r="M207" s="996"/>
      <c r="N207" s="996"/>
      <c r="O207" s="996"/>
      <c r="P207" s="1808"/>
      <c r="Q207" s="1796" t="s">
        <v>889</v>
      </c>
      <c r="R207" s="1797"/>
      <c r="S207" s="1798"/>
      <c r="T207" s="995"/>
      <c r="U207" s="996"/>
      <c r="V207" s="996"/>
      <c r="W207" s="996"/>
      <c r="X207" s="997"/>
      <c r="Y207" s="1802"/>
      <c r="Z207" s="1803"/>
      <c r="AA207" s="1794" t="s">
        <v>890</v>
      </c>
      <c r="AB207" s="1795"/>
      <c r="AC207" s="996"/>
      <c r="AD207" s="996"/>
      <c r="AE207" s="996"/>
      <c r="AF207" s="1808"/>
      <c r="AG207" s="1796" t="s">
        <v>889</v>
      </c>
      <c r="AH207" s="1797"/>
      <c r="AI207" s="1798"/>
      <c r="AJ207" s="995"/>
      <c r="AK207" s="996"/>
      <c r="AL207" s="996"/>
      <c r="AM207" s="996"/>
      <c r="AN207" s="997"/>
      <c r="AO207" s="1802"/>
      <c r="AP207" s="1803"/>
      <c r="AQ207" s="1794" t="s">
        <v>890</v>
      </c>
      <c r="AR207" s="1795"/>
      <c r="AS207" s="996"/>
      <c r="AT207" s="996"/>
      <c r="AU207" s="996"/>
      <c r="AV207" s="1808"/>
    </row>
    <row r="208" spans="1:48" ht="17.25" customHeight="1" x14ac:dyDescent="0.2">
      <c r="A208" s="1796" t="s">
        <v>558</v>
      </c>
      <c r="B208" s="1797"/>
      <c r="C208" s="1798"/>
      <c r="D208" s="1420"/>
      <c r="E208" s="1421"/>
      <c r="F208" s="1421"/>
      <c r="G208" s="1421"/>
      <c r="H208" s="1421"/>
      <c r="I208" s="1421"/>
      <c r="J208" s="1421"/>
      <c r="K208" s="1421"/>
      <c r="L208" s="1421"/>
      <c r="M208" s="1421"/>
      <c r="N208" s="1421"/>
      <c r="O208" s="1421"/>
      <c r="P208" s="1422"/>
      <c r="Q208" s="1796" t="s">
        <v>558</v>
      </c>
      <c r="R208" s="1797"/>
      <c r="S208" s="1798"/>
      <c r="T208" s="1420"/>
      <c r="U208" s="1421"/>
      <c r="V208" s="1421"/>
      <c r="W208" s="1421"/>
      <c r="X208" s="1421"/>
      <c r="Y208" s="1421"/>
      <c r="Z208" s="1421"/>
      <c r="AA208" s="1421"/>
      <c r="AB208" s="1421"/>
      <c r="AC208" s="1421"/>
      <c r="AD208" s="1421"/>
      <c r="AE208" s="1421"/>
      <c r="AF208" s="1422"/>
      <c r="AG208" s="1796" t="s">
        <v>558</v>
      </c>
      <c r="AH208" s="1797"/>
      <c r="AI208" s="1798"/>
      <c r="AJ208" s="1420"/>
      <c r="AK208" s="1421"/>
      <c r="AL208" s="1421"/>
      <c r="AM208" s="1421"/>
      <c r="AN208" s="1421"/>
      <c r="AO208" s="1421"/>
      <c r="AP208" s="1421"/>
      <c r="AQ208" s="1421"/>
      <c r="AR208" s="1421"/>
      <c r="AS208" s="1421"/>
      <c r="AT208" s="1421"/>
      <c r="AU208" s="1421"/>
      <c r="AV208" s="1422"/>
    </row>
    <row r="209" spans="1:48" ht="256.5" customHeight="1" x14ac:dyDescent="0.2">
      <c r="A209" s="1805">
        <f>AG204+1</f>
        <v>121</v>
      </c>
      <c r="B209" s="1806"/>
      <c r="C209" s="1806"/>
      <c r="D209" s="1806"/>
      <c r="E209" s="1806"/>
      <c r="F209" s="1806"/>
      <c r="G209" s="1806"/>
      <c r="H209" s="1806"/>
      <c r="I209" s="1806"/>
      <c r="J209" s="1806"/>
      <c r="K209" s="1806"/>
      <c r="L209" s="1806"/>
      <c r="M209" s="1806"/>
      <c r="N209" s="1806"/>
      <c r="O209" s="1806"/>
      <c r="P209" s="1807"/>
      <c r="Q209" s="1805">
        <f>A209+1</f>
        <v>122</v>
      </c>
      <c r="R209" s="1806"/>
      <c r="S209" s="1806"/>
      <c r="T209" s="1806"/>
      <c r="U209" s="1806"/>
      <c r="V209" s="1806"/>
      <c r="W209" s="1806"/>
      <c r="X209" s="1806"/>
      <c r="Y209" s="1806"/>
      <c r="Z209" s="1806"/>
      <c r="AA209" s="1806"/>
      <c r="AB209" s="1806"/>
      <c r="AC209" s="1806"/>
      <c r="AD209" s="1806"/>
      <c r="AE209" s="1806"/>
      <c r="AF209" s="1807"/>
      <c r="AG209" s="1805">
        <f>Q209+1</f>
        <v>123</v>
      </c>
      <c r="AH209" s="1806"/>
      <c r="AI209" s="1806"/>
      <c r="AJ209" s="1806"/>
      <c r="AK209" s="1806"/>
      <c r="AL209" s="1806"/>
      <c r="AM209" s="1806"/>
      <c r="AN209" s="1806"/>
      <c r="AO209" s="1806"/>
      <c r="AP209" s="1806"/>
      <c r="AQ209" s="1806"/>
      <c r="AR209" s="1806"/>
      <c r="AS209" s="1806"/>
      <c r="AT209" s="1806"/>
      <c r="AU209" s="1806"/>
      <c r="AV209" s="1807"/>
    </row>
    <row r="210" spans="1:48" ht="17.25" customHeight="1" x14ac:dyDescent="0.2">
      <c r="A210" s="1809" t="s">
        <v>885</v>
      </c>
      <c r="B210" s="1810"/>
      <c r="C210" s="1811"/>
      <c r="D210" s="1812"/>
      <c r="E210" s="1813"/>
      <c r="F210" s="1813"/>
      <c r="G210" s="1813"/>
      <c r="H210" s="1814"/>
      <c r="I210" s="1815" t="s">
        <v>63</v>
      </c>
      <c r="J210" s="1816"/>
      <c r="K210" s="1817"/>
      <c r="L210" s="1813"/>
      <c r="M210" s="1813"/>
      <c r="N210" s="1813"/>
      <c r="O210" s="1813"/>
      <c r="P210" s="1818"/>
      <c r="Q210" s="1809" t="s">
        <v>885</v>
      </c>
      <c r="R210" s="1810"/>
      <c r="S210" s="1811"/>
      <c r="T210" s="1812"/>
      <c r="U210" s="1813"/>
      <c r="V210" s="1813"/>
      <c r="W210" s="1813"/>
      <c r="X210" s="1814"/>
      <c r="Y210" s="1815" t="s">
        <v>63</v>
      </c>
      <c r="Z210" s="1816"/>
      <c r="AA210" s="1817"/>
      <c r="AB210" s="1813"/>
      <c r="AC210" s="1813"/>
      <c r="AD210" s="1813"/>
      <c r="AE210" s="1813"/>
      <c r="AF210" s="1818"/>
      <c r="AG210" s="1809" t="s">
        <v>885</v>
      </c>
      <c r="AH210" s="1810"/>
      <c r="AI210" s="1811"/>
      <c r="AJ210" s="1812"/>
      <c r="AK210" s="1813"/>
      <c r="AL210" s="1813"/>
      <c r="AM210" s="1813"/>
      <c r="AN210" s="1814"/>
      <c r="AO210" s="1815" t="s">
        <v>63</v>
      </c>
      <c r="AP210" s="1816"/>
      <c r="AQ210" s="1817"/>
      <c r="AR210" s="1813"/>
      <c r="AS210" s="1813"/>
      <c r="AT210" s="1813"/>
      <c r="AU210" s="1813"/>
      <c r="AV210" s="1818"/>
    </row>
    <row r="211" spans="1:48" ht="17.25" customHeight="1" x14ac:dyDescent="0.2">
      <c r="A211" s="1796" t="s">
        <v>81</v>
      </c>
      <c r="B211" s="1797"/>
      <c r="C211" s="1798"/>
      <c r="D211" s="1420"/>
      <c r="E211" s="1421"/>
      <c r="F211" s="1421"/>
      <c r="G211" s="1421"/>
      <c r="H211" s="1418"/>
      <c r="I211" s="1800" t="s">
        <v>887</v>
      </c>
      <c r="J211" s="1801"/>
      <c r="K211" s="1794" t="s">
        <v>888</v>
      </c>
      <c r="L211" s="1795"/>
      <c r="M211" s="1039"/>
      <c r="N211" s="1039"/>
      <c r="O211" s="1039"/>
      <c r="P211" s="1804"/>
      <c r="Q211" s="1796" t="s">
        <v>81</v>
      </c>
      <c r="R211" s="1797"/>
      <c r="S211" s="1798"/>
      <c r="T211" s="1420"/>
      <c r="U211" s="1421"/>
      <c r="V211" s="1421"/>
      <c r="W211" s="1421"/>
      <c r="X211" s="1418"/>
      <c r="Y211" s="1800" t="s">
        <v>887</v>
      </c>
      <c r="Z211" s="1801"/>
      <c r="AA211" s="1794" t="s">
        <v>888</v>
      </c>
      <c r="AB211" s="1795"/>
      <c r="AC211" s="1039"/>
      <c r="AD211" s="1039"/>
      <c r="AE211" s="1039"/>
      <c r="AF211" s="1804"/>
      <c r="AG211" s="1796" t="s">
        <v>81</v>
      </c>
      <c r="AH211" s="1797"/>
      <c r="AI211" s="1798"/>
      <c r="AJ211" s="1420"/>
      <c r="AK211" s="1421"/>
      <c r="AL211" s="1421"/>
      <c r="AM211" s="1421"/>
      <c r="AN211" s="1418"/>
      <c r="AO211" s="1800" t="s">
        <v>887</v>
      </c>
      <c r="AP211" s="1801"/>
      <c r="AQ211" s="1794" t="s">
        <v>888</v>
      </c>
      <c r="AR211" s="1795"/>
      <c r="AS211" s="1039"/>
      <c r="AT211" s="1039"/>
      <c r="AU211" s="1039"/>
      <c r="AV211" s="1804"/>
    </row>
    <row r="212" spans="1:48" ht="17.25" customHeight="1" x14ac:dyDescent="0.2">
      <c r="A212" s="1796" t="s">
        <v>889</v>
      </c>
      <c r="B212" s="1797"/>
      <c r="C212" s="1798"/>
      <c r="D212" s="995"/>
      <c r="E212" s="996"/>
      <c r="F212" s="996"/>
      <c r="G212" s="996"/>
      <c r="H212" s="997"/>
      <c r="I212" s="1802"/>
      <c r="J212" s="1803"/>
      <c r="K212" s="1794" t="s">
        <v>890</v>
      </c>
      <c r="L212" s="1795"/>
      <c r="M212" s="996"/>
      <c r="N212" s="996"/>
      <c r="O212" s="996"/>
      <c r="P212" s="1808"/>
      <c r="Q212" s="1796" t="s">
        <v>889</v>
      </c>
      <c r="R212" s="1797"/>
      <c r="S212" s="1798"/>
      <c r="T212" s="995"/>
      <c r="U212" s="996"/>
      <c r="V212" s="996"/>
      <c r="W212" s="996"/>
      <c r="X212" s="997"/>
      <c r="Y212" s="1802"/>
      <c r="Z212" s="1803"/>
      <c r="AA212" s="1794" t="s">
        <v>890</v>
      </c>
      <c r="AB212" s="1795"/>
      <c r="AC212" s="996"/>
      <c r="AD212" s="996"/>
      <c r="AE212" s="996"/>
      <c r="AF212" s="1808"/>
      <c r="AG212" s="1796" t="s">
        <v>889</v>
      </c>
      <c r="AH212" s="1797"/>
      <c r="AI212" s="1798"/>
      <c r="AJ212" s="995"/>
      <c r="AK212" s="996"/>
      <c r="AL212" s="996"/>
      <c r="AM212" s="996"/>
      <c r="AN212" s="997"/>
      <c r="AO212" s="1802"/>
      <c r="AP212" s="1803"/>
      <c r="AQ212" s="1794" t="s">
        <v>890</v>
      </c>
      <c r="AR212" s="1795"/>
      <c r="AS212" s="996"/>
      <c r="AT212" s="996"/>
      <c r="AU212" s="996"/>
      <c r="AV212" s="1808"/>
    </row>
    <row r="213" spans="1:48" ht="17.25" customHeight="1" x14ac:dyDescent="0.2">
      <c r="A213" s="1796" t="s">
        <v>558</v>
      </c>
      <c r="B213" s="1797"/>
      <c r="C213" s="1798"/>
      <c r="D213" s="1420"/>
      <c r="E213" s="1421"/>
      <c r="F213" s="1421"/>
      <c r="G213" s="1421"/>
      <c r="H213" s="1421"/>
      <c r="I213" s="1421"/>
      <c r="J213" s="1421"/>
      <c r="K213" s="1421"/>
      <c r="L213" s="1421"/>
      <c r="M213" s="1421"/>
      <c r="N213" s="1421"/>
      <c r="O213" s="1421"/>
      <c r="P213" s="1422"/>
      <c r="Q213" s="1796" t="s">
        <v>558</v>
      </c>
      <c r="R213" s="1797"/>
      <c r="S213" s="1798"/>
      <c r="T213" s="1420"/>
      <c r="U213" s="1421"/>
      <c r="V213" s="1421"/>
      <c r="W213" s="1421"/>
      <c r="X213" s="1421"/>
      <c r="Y213" s="1421"/>
      <c r="Z213" s="1421"/>
      <c r="AA213" s="1421"/>
      <c r="AB213" s="1421"/>
      <c r="AC213" s="1421"/>
      <c r="AD213" s="1421"/>
      <c r="AE213" s="1421"/>
      <c r="AF213" s="1422"/>
      <c r="AG213" s="1796" t="s">
        <v>558</v>
      </c>
      <c r="AH213" s="1797"/>
      <c r="AI213" s="1798"/>
      <c r="AJ213" s="1420"/>
      <c r="AK213" s="1421"/>
      <c r="AL213" s="1421"/>
      <c r="AM213" s="1421"/>
      <c r="AN213" s="1421"/>
      <c r="AO213" s="1421"/>
      <c r="AP213" s="1421"/>
      <c r="AQ213" s="1421"/>
      <c r="AR213" s="1421"/>
      <c r="AS213" s="1421"/>
      <c r="AT213" s="1421"/>
      <c r="AU213" s="1421"/>
      <c r="AV213" s="1422"/>
    </row>
    <row r="214" spans="1:48" ht="256.5" customHeight="1" x14ac:dyDescent="0.2">
      <c r="A214" s="1805">
        <f>AG209+1</f>
        <v>124</v>
      </c>
      <c r="B214" s="1806"/>
      <c r="C214" s="1806"/>
      <c r="D214" s="1806"/>
      <c r="E214" s="1806"/>
      <c r="F214" s="1806"/>
      <c r="G214" s="1806"/>
      <c r="H214" s="1806"/>
      <c r="I214" s="1806"/>
      <c r="J214" s="1806"/>
      <c r="K214" s="1806"/>
      <c r="L214" s="1806"/>
      <c r="M214" s="1806"/>
      <c r="N214" s="1806"/>
      <c r="O214" s="1806"/>
      <c r="P214" s="1807"/>
      <c r="Q214" s="1805">
        <f>A214+1</f>
        <v>125</v>
      </c>
      <c r="R214" s="1806"/>
      <c r="S214" s="1806"/>
      <c r="T214" s="1806"/>
      <c r="U214" s="1806"/>
      <c r="V214" s="1806"/>
      <c r="W214" s="1806"/>
      <c r="X214" s="1806"/>
      <c r="Y214" s="1806"/>
      <c r="Z214" s="1806"/>
      <c r="AA214" s="1806"/>
      <c r="AB214" s="1806"/>
      <c r="AC214" s="1806"/>
      <c r="AD214" s="1806"/>
      <c r="AE214" s="1806"/>
      <c r="AF214" s="1807"/>
      <c r="AG214" s="1805">
        <f>Q214+1</f>
        <v>126</v>
      </c>
      <c r="AH214" s="1806"/>
      <c r="AI214" s="1806"/>
      <c r="AJ214" s="1806"/>
      <c r="AK214" s="1806"/>
      <c r="AL214" s="1806"/>
      <c r="AM214" s="1806"/>
      <c r="AN214" s="1806"/>
      <c r="AO214" s="1806"/>
      <c r="AP214" s="1806"/>
      <c r="AQ214" s="1806"/>
      <c r="AR214" s="1806"/>
      <c r="AS214" s="1806"/>
      <c r="AT214" s="1806"/>
      <c r="AU214" s="1806"/>
      <c r="AV214" s="1807"/>
    </row>
    <row r="215" spans="1:48" ht="17.25" customHeight="1" x14ac:dyDescent="0.2">
      <c r="A215" s="1809" t="s">
        <v>885</v>
      </c>
      <c r="B215" s="1810"/>
      <c r="C215" s="1811"/>
      <c r="D215" s="1812"/>
      <c r="E215" s="1813"/>
      <c r="F215" s="1813"/>
      <c r="G215" s="1813"/>
      <c r="H215" s="1814"/>
      <c r="I215" s="1815" t="s">
        <v>63</v>
      </c>
      <c r="J215" s="1816"/>
      <c r="K215" s="1817"/>
      <c r="L215" s="1813"/>
      <c r="M215" s="1813"/>
      <c r="N215" s="1813"/>
      <c r="O215" s="1813"/>
      <c r="P215" s="1818"/>
      <c r="Q215" s="1809" t="s">
        <v>885</v>
      </c>
      <c r="R215" s="1810"/>
      <c r="S215" s="1811"/>
      <c r="T215" s="1812"/>
      <c r="U215" s="1813"/>
      <c r="V215" s="1813"/>
      <c r="W215" s="1813"/>
      <c r="X215" s="1814"/>
      <c r="Y215" s="1815" t="s">
        <v>63</v>
      </c>
      <c r="Z215" s="1816"/>
      <c r="AA215" s="1817"/>
      <c r="AB215" s="1813"/>
      <c r="AC215" s="1813"/>
      <c r="AD215" s="1813"/>
      <c r="AE215" s="1813"/>
      <c r="AF215" s="1818"/>
      <c r="AG215" s="1809" t="s">
        <v>885</v>
      </c>
      <c r="AH215" s="1810"/>
      <c r="AI215" s="1811"/>
      <c r="AJ215" s="1812"/>
      <c r="AK215" s="1813"/>
      <c r="AL215" s="1813"/>
      <c r="AM215" s="1813"/>
      <c r="AN215" s="1814"/>
      <c r="AO215" s="1815" t="s">
        <v>63</v>
      </c>
      <c r="AP215" s="1816"/>
      <c r="AQ215" s="1817"/>
      <c r="AR215" s="1813"/>
      <c r="AS215" s="1813"/>
      <c r="AT215" s="1813"/>
      <c r="AU215" s="1813"/>
      <c r="AV215" s="1818"/>
    </row>
    <row r="216" spans="1:48" ht="17.25" customHeight="1" x14ac:dyDescent="0.2">
      <c r="A216" s="1796" t="s">
        <v>81</v>
      </c>
      <c r="B216" s="1797"/>
      <c r="C216" s="1798"/>
      <c r="D216" s="1420"/>
      <c r="E216" s="1421"/>
      <c r="F216" s="1421"/>
      <c r="G216" s="1421"/>
      <c r="H216" s="1418"/>
      <c r="I216" s="1800" t="s">
        <v>887</v>
      </c>
      <c r="J216" s="1801"/>
      <c r="K216" s="1794" t="s">
        <v>888</v>
      </c>
      <c r="L216" s="1795"/>
      <c r="M216" s="1039"/>
      <c r="N216" s="1039"/>
      <c r="O216" s="1039"/>
      <c r="P216" s="1804"/>
      <c r="Q216" s="1796" t="s">
        <v>81</v>
      </c>
      <c r="R216" s="1797"/>
      <c r="S216" s="1798"/>
      <c r="T216" s="1420"/>
      <c r="U216" s="1421"/>
      <c r="V216" s="1421"/>
      <c r="W216" s="1421"/>
      <c r="X216" s="1418"/>
      <c r="Y216" s="1800" t="s">
        <v>887</v>
      </c>
      <c r="Z216" s="1801"/>
      <c r="AA216" s="1794" t="s">
        <v>888</v>
      </c>
      <c r="AB216" s="1795"/>
      <c r="AC216" s="1039"/>
      <c r="AD216" s="1039"/>
      <c r="AE216" s="1039"/>
      <c r="AF216" s="1804"/>
      <c r="AG216" s="1796" t="s">
        <v>81</v>
      </c>
      <c r="AH216" s="1797"/>
      <c r="AI216" s="1798"/>
      <c r="AJ216" s="1420"/>
      <c r="AK216" s="1421"/>
      <c r="AL216" s="1421"/>
      <c r="AM216" s="1421"/>
      <c r="AN216" s="1418"/>
      <c r="AO216" s="1800" t="s">
        <v>887</v>
      </c>
      <c r="AP216" s="1801"/>
      <c r="AQ216" s="1794" t="s">
        <v>888</v>
      </c>
      <c r="AR216" s="1795"/>
      <c r="AS216" s="1039"/>
      <c r="AT216" s="1039"/>
      <c r="AU216" s="1039"/>
      <c r="AV216" s="1804"/>
    </row>
    <row r="217" spans="1:48" ht="17.25" customHeight="1" x14ac:dyDescent="0.2">
      <c r="A217" s="1796" t="s">
        <v>889</v>
      </c>
      <c r="B217" s="1797"/>
      <c r="C217" s="1798"/>
      <c r="D217" s="995"/>
      <c r="E217" s="996"/>
      <c r="F217" s="996"/>
      <c r="G217" s="996"/>
      <c r="H217" s="997"/>
      <c r="I217" s="1802"/>
      <c r="J217" s="1803"/>
      <c r="K217" s="1794" t="s">
        <v>890</v>
      </c>
      <c r="L217" s="1795"/>
      <c r="M217" s="996"/>
      <c r="N217" s="996"/>
      <c r="O217" s="996"/>
      <c r="P217" s="1808"/>
      <c r="Q217" s="1796" t="s">
        <v>889</v>
      </c>
      <c r="R217" s="1797"/>
      <c r="S217" s="1798"/>
      <c r="T217" s="995"/>
      <c r="U217" s="996"/>
      <c r="V217" s="996"/>
      <c r="W217" s="996"/>
      <c r="X217" s="997"/>
      <c r="Y217" s="1802"/>
      <c r="Z217" s="1803"/>
      <c r="AA217" s="1794" t="s">
        <v>890</v>
      </c>
      <c r="AB217" s="1795"/>
      <c r="AC217" s="996"/>
      <c r="AD217" s="996"/>
      <c r="AE217" s="996"/>
      <c r="AF217" s="1808"/>
      <c r="AG217" s="1796" t="s">
        <v>889</v>
      </c>
      <c r="AH217" s="1797"/>
      <c r="AI217" s="1798"/>
      <c r="AJ217" s="995"/>
      <c r="AK217" s="996"/>
      <c r="AL217" s="996"/>
      <c r="AM217" s="996"/>
      <c r="AN217" s="997"/>
      <c r="AO217" s="1802"/>
      <c r="AP217" s="1803"/>
      <c r="AQ217" s="1794" t="s">
        <v>890</v>
      </c>
      <c r="AR217" s="1795"/>
      <c r="AS217" s="996"/>
      <c r="AT217" s="996"/>
      <c r="AU217" s="996"/>
      <c r="AV217" s="1808"/>
    </row>
    <row r="218" spans="1:48" ht="17.25" customHeight="1" x14ac:dyDescent="0.2">
      <c r="A218" s="1796" t="s">
        <v>558</v>
      </c>
      <c r="B218" s="1797"/>
      <c r="C218" s="1798"/>
      <c r="D218" s="1420"/>
      <c r="E218" s="1421"/>
      <c r="F218" s="1421"/>
      <c r="G218" s="1421"/>
      <c r="H218" s="1421"/>
      <c r="I218" s="1421"/>
      <c r="J218" s="1421"/>
      <c r="K218" s="1421"/>
      <c r="L218" s="1421"/>
      <c r="M218" s="1421"/>
      <c r="N218" s="1421"/>
      <c r="O218" s="1421"/>
      <c r="P218" s="1422"/>
      <c r="Q218" s="1796" t="s">
        <v>558</v>
      </c>
      <c r="R218" s="1797"/>
      <c r="S218" s="1798"/>
      <c r="T218" s="1420"/>
      <c r="U218" s="1421"/>
      <c r="V218" s="1421"/>
      <c r="W218" s="1421"/>
      <c r="X218" s="1421"/>
      <c r="Y218" s="1421"/>
      <c r="Z218" s="1421"/>
      <c r="AA218" s="1421"/>
      <c r="AB218" s="1421"/>
      <c r="AC218" s="1421"/>
      <c r="AD218" s="1421"/>
      <c r="AE218" s="1421"/>
      <c r="AF218" s="1422"/>
      <c r="AG218" s="1796" t="s">
        <v>558</v>
      </c>
      <c r="AH218" s="1797"/>
      <c r="AI218" s="1798"/>
      <c r="AJ218" s="1420"/>
      <c r="AK218" s="1421"/>
      <c r="AL218" s="1421"/>
      <c r="AM218" s="1421"/>
      <c r="AN218" s="1421"/>
      <c r="AO218" s="1421"/>
      <c r="AP218" s="1421"/>
      <c r="AQ218" s="1421"/>
      <c r="AR218" s="1421"/>
      <c r="AS218" s="1421"/>
      <c r="AT218" s="1421"/>
      <c r="AU218" s="1421"/>
      <c r="AV218" s="1422"/>
    </row>
    <row r="219" spans="1:48" ht="256.5" customHeight="1" x14ac:dyDescent="0.2">
      <c r="A219" s="1805">
        <f>AG214+1</f>
        <v>127</v>
      </c>
      <c r="B219" s="1806"/>
      <c r="C219" s="1806"/>
      <c r="D219" s="1806"/>
      <c r="E219" s="1806"/>
      <c r="F219" s="1806"/>
      <c r="G219" s="1806"/>
      <c r="H219" s="1806"/>
      <c r="I219" s="1806"/>
      <c r="J219" s="1806"/>
      <c r="K219" s="1806"/>
      <c r="L219" s="1806"/>
      <c r="M219" s="1806"/>
      <c r="N219" s="1806"/>
      <c r="O219" s="1806"/>
      <c r="P219" s="1807"/>
      <c r="Q219" s="1805">
        <f>A219+1</f>
        <v>128</v>
      </c>
      <c r="R219" s="1806"/>
      <c r="S219" s="1806"/>
      <c r="T219" s="1806"/>
      <c r="U219" s="1806"/>
      <c r="V219" s="1806"/>
      <c r="W219" s="1806"/>
      <c r="X219" s="1806"/>
      <c r="Y219" s="1806"/>
      <c r="Z219" s="1806"/>
      <c r="AA219" s="1806"/>
      <c r="AB219" s="1806"/>
      <c r="AC219" s="1806"/>
      <c r="AD219" s="1806"/>
      <c r="AE219" s="1806"/>
      <c r="AF219" s="1807"/>
      <c r="AG219" s="1805">
        <f>Q219+1</f>
        <v>129</v>
      </c>
      <c r="AH219" s="1806"/>
      <c r="AI219" s="1806"/>
      <c r="AJ219" s="1806"/>
      <c r="AK219" s="1806"/>
      <c r="AL219" s="1806"/>
      <c r="AM219" s="1806"/>
      <c r="AN219" s="1806"/>
      <c r="AO219" s="1806"/>
      <c r="AP219" s="1806"/>
      <c r="AQ219" s="1806"/>
      <c r="AR219" s="1806"/>
      <c r="AS219" s="1806"/>
      <c r="AT219" s="1806"/>
      <c r="AU219" s="1806"/>
      <c r="AV219" s="1807"/>
    </row>
    <row r="220" spans="1:48" ht="17.25" customHeight="1" x14ac:dyDescent="0.2">
      <c r="A220" s="1809" t="s">
        <v>885</v>
      </c>
      <c r="B220" s="1810"/>
      <c r="C220" s="1811"/>
      <c r="D220" s="1812"/>
      <c r="E220" s="1813"/>
      <c r="F220" s="1813"/>
      <c r="G220" s="1813"/>
      <c r="H220" s="1814"/>
      <c r="I220" s="1815" t="s">
        <v>63</v>
      </c>
      <c r="J220" s="1816"/>
      <c r="K220" s="1817"/>
      <c r="L220" s="1813"/>
      <c r="M220" s="1813"/>
      <c r="N220" s="1813"/>
      <c r="O220" s="1813"/>
      <c r="P220" s="1818"/>
      <c r="Q220" s="1809" t="s">
        <v>885</v>
      </c>
      <c r="R220" s="1810"/>
      <c r="S220" s="1811"/>
      <c r="T220" s="1812"/>
      <c r="U220" s="1813"/>
      <c r="V220" s="1813"/>
      <c r="W220" s="1813"/>
      <c r="X220" s="1814"/>
      <c r="Y220" s="1815" t="s">
        <v>63</v>
      </c>
      <c r="Z220" s="1816"/>
      <c r="AA220" s="1817"/>
      <c r="AB220" s="1813"/>
      <c r="AC220" s="1813"/>
      <c r="AD220" s="1813"/>
      <c r="AE220" s="1813"/>
      <c r="AF220" s="1818"/>
      <c r="AG220" s="1809" t="s">
        <v>885</v>
      </c>
      <c r="AH220" s="1810"/>
      <c r="AI220" s="1811"/>
      <c r="AJ220" s="1812"/>
      <c r="AK220" s="1813"/>
      <c r="AL220" s="1813"/>
      <c r="AM220" s="1813"/>
      <c r="AN220" s="1814"/>
      <c r="AO220" s="1815" t="s">
        <v>63</v>
      </c>
      <c r="AP220" s="1816"/>
      <c r="AQ220" s="1817"/>
      <c r="AR220" s="1813"/>
      <c r="AS220" s="1813"/>
      <c r="AT220" s="1813"/>
      <c r="AU220" s="1813"/>
      <c r="AV220" s="1818"/>
    </row>
    <row r="221" spans="1:48" ht="17.25" customHeight="1" x14ac:dyDescent="0.2">
      <c r="A221" s="1796" t="s">
        <v>81</v>
      </c>
      <c r="B221" s="1797"/>
      <c r="C221" s="1798"/>
      <c r="D221" s="1420"/>
      <c r="E221" s="1421"/>
      <c r="F221" s="1421"/>
      <c r="G221" s="1421"/>
      <c r="H221" s="1418"/>
      <c r="I221" s="1800" t="s">
        <v>887</v>
      </c>
      <c r="J221" s="1801"/>
      <c r="K221" s="1794" t="s">
        <v>888</v>
      </c>
      <c r="L221" s="1795"/>
      <c r="M221" s="1039"/>
      <c r="N221" s="1039"/>
      <c r="O221" s="1039"/>
      <c r="P221" s="1804"/>
      <c r="Q221" s="1796" t="s">
        <v>81</v>
      </c>
      <c r="R221" s="1797"/>
      <c r="S221" s="1798"/>
      <c r="T221" s="1420"/>
      <c r="U221" s="1421"/>
      <c r="V221" s="1421"/>
      <c r="W221" s="1421"/>
      <c r="X221" s="1418"/>
      <c r="Y221" s="1800" t="s">
        <v>887</v>
      </c>
      <c r="Z221" s="1801"/>
      <c r="AA221" s="1794" t="s">
        <v>888</v>
      </c>
      <c r="AB221" s="1795"/>
      <c r="AC221" s="1039"/>
      <c r="AD221" s="1039"/>
      <c r="AE221" s="1039"/>
      <c r="AF221" s="1804"/>
      <c r="AG221" s="1796" t="s">
        <v>81</v>
      </c>
      <c r="AH221" s="1797"/>
      <c r="AI221" s="1798"/>
      <c r="AJ221" s="1420"/>
      <c r="AK221" s="1421"/>
      <c r="AL221" s="1421"/>
      <c r="AM221" s="1421"/>
      <c r="AN221" s="1418"/>
      <c r="AO221" s="1800" t="s">
        <v>887</v>
      </c>
      <c r="AP221" s="1801"/>
      <c r="AQ221" s="1794" t="s">
        <v>888</v>
      </c>
      <c r="AR221" s="1795"/>
      <c r="AS221" s="1039"/>
      <c r="AT221" s="1039"/>
      <c r="AU221" s="1039"/>
      <c r="AV221" s="1804"/>
    </row>
    <row r="222" spans="1:48" ht="17.25" customHeight="1" x14ac:dyDescent="0.2">
      <c r="A222" s="1796" t="s">
        <v>889</v>
      </c>
      <c r="B222" s="1797"/>
      <c r="C222" s="1798"/>
      <c r="D222" s="995"/>
      <c r="E222" s="996"/>
      <c r="F222" s="996"/>
      <c r="G222" s="996"/>
      <c r="H222" s="997"/>
      <c r="I222" s="1802"/>
      <c r="J222" s="1803"/>
      <c r="K222" s="1794" t="s">
        <v>890</v>
      </c>
      <c r="L222" s="1795"/>
      <c r="M222" s="996"/>
      <c r="N222" s="996"/>
      <c r="O222" s="996"/>
      <c r="P222" s="1808"/>
      <c r="Q222" s="1796" t="s">
        <v>889</v>
      </c>
      <c r="R222" s="1797"/>
      <c r="S222" s="1798"/>
      <c r="T222" s="995"/>
      <c r="U222" s="996"/>
      <c r="V222" s="996"/>
      <c r="W222" s="996"/>
      <c r="X222" s="997"/>
      <c r="Y222" s="1802"/>
      <c r="Z222" s="1803"/>
      <c r="AA222" s="1794" t="s">
        <v>890</v>
      </c>
      <c r="AB222" s="1795"/>
      <c r="AC222" s="996"/>
      <c r="AD222" s="996"/>
      <c r="AE222" s="996"/>
      <c r="AF222" s="1808"/>
      <c r="AG222" s="1796" t="s">
        <v>889</v>
      </c>
      <c r="AH222" s="1797"/>
      <c r="AI222" s="1798"/>
      <c r="AJ222" s="995"/>
      <c r="AK222" s="996"/>
      <c r="AL222" s="996"/>
      <c r="AM222" s="996"/>
      <c r="AN222" s="997"/>
      <c r="AO222" s="1802"/>
      <c r="AP222" s="1803"/>
      <c r="AQ222" s="1794" t="s">
        <v>890</v>
      </c>
      <c r="AR222" s="1795"/>
      <c r="AS222" s="996"/>
      <c r="AT222" s="996"/>
      <c r="AU222" s="996"/>
      <c r="AV222" s="1808"/>
    </row>
    <row r="223" spans="1:48" ht="17.25" customHeight="1" x14ac:dyDescent="0.2">
      <c r="A223" s="1796" t="s">
        <v>558</v>
      </c>
      <c r="B223" s="1797"/>
      <c r="C223" s="1798"/>
      <c r="D223" s="1420"/>
      <c r="E223" s="1421"/>
      <c r="F223" s="1421"/>
      <c r="G223" s="1421"/>
      <c r="H223" s="1421"/>
      <c r="I223" s="1421"/>
      <c r="J223" s="1421"/>
      <c r="K223" s="1421"/>
      <c r="L223" s="1421"/>
      <c r="M223" s="1421"/>
      <c r="N223" s="1421"/>
      <c r="O223" s="1421"/>
      <c r="P223" s="1422"/>
      <c r="Q223" s="1796" t="s">
        <v>558</v>
      </c>
      <c r="R223" s="1797"/>
      <c r="S223" s="1798"/>
      <c r="T223" s="1420"/>
      <c r="U223" s="1421"/>
      <c r="V223" s="1421"/>
      <c r="W223" s="1421"/>
      <c r="X223" s="1421"/>
      <c r="Y223" s="1421"/>
      <c r="Z223" s="1421"/>
      <c r="AA223" s="1421"/>
      <c r="AB223" s="1421"/>
      <c r="AC223" s="1421"/>
      <c r="AD223" s="1421"/>
      <c r="AE223" s="1421"/>
      <c r="AF223" s="1422"/>
      <c r="AG223" s="1796" t="s">
        <v>558</v>
      </c>
      <c r="AH223" s="1797"/>
      <c r="AI223" s="1798"/>
      <c r="AJ223" s="1420"/>
      <c r="AK223" s="1421"/>
      <c r="AL223" s="1421"/>
      <c r="AM223" s="1421"/>
      <c r="AN223" s="1421"/>
      <c r="AO223" s="1421"/>
      <c r="AP223" s="1421"/>
      <c r="AQ223" s="1421"/>
      <c r="AR223" s="1421"/>
      <c r="AS223" s="1421"/>
      <c r="AT223" s="1421"/>
      <c r="AU223" s="1421"/>
      <c r="AV223" s="1422"/>
    </row>
    <row r="224" spans="1:48" ht="256.5" customHeight="1" x14ac:dyDescent="0.2">
      <c r="A224" s="1805">
        <f>AG219+1</f>
        <v>130</v>
      </c>
      <c r="B224" s="1806"/>
      <c r="C224" s="1806"/>
      <c r="D224" s="1806"/>
      <c r="E224" s="1806"/>
      <c r="F224" s="1806"/>
      <c r="G224" s="1806"/>
      <c r="H224" s="1806"/>
      <c r="I224" s="1806"/>
      <c r="J224" s="1806"/>
      <c r="K224" s="1806"/>
      <c r="L224" s="1806"/>
      <c r="M224" s="1806"/>
      <c r="N224" s="1806"/>
      <c r="O224" s="1806"/>
      <c r="P224" s="1807"/>
      <c r="Q224" s="1805">
        <f>A224+1</f>
        <v>131</v>
      </c>
      <c r="R224" s="1806"/>
      <c r="S224" s="1806"/>
      <c r="T224" s="1806"/>
      <c r="U224" s="1806"/>
      <c r="V224" s="1806"/>
      <c r="W224" s="1806"/>
      <c r="X224" s="1806"/>
      <c r="Y224" s="1806"/>
      <c r="Z224" s="1806"/>
      <c r="AA224" s="1806"/>
      <c r="AB224" s="1806"/>
      <c r="AC224" s="1806"/>
      <c r="AD224" s="1806"/>
      <c r="AE224" s="1806"/>
      <c r="AF224" s="1807"/>
      <c r="AG224" s="1805">
        <f>Q224+1</f>
        <v>132</v>
      </c>
      <c r="AH224" s="1806"/>
      <c r="AI224" s="1806"/>
      <c r="AJ224" s="1806"/>
      <c r="AK224" s="1806"/>
      <c r="AL224" s="1806"/>
      <c r="AM224" s="1806"/>
      <c r="AN224" s="1806"/>
      <c r="AO224" s="1806"/>
      <c r="AP224" s="1806"/>
      <c r="AQ224" s="1806"/>
      <c r="AR224" s="1806"/>
      <c r="AS224" s="1806"/>
      <c r="AT224" s="1806"/>
      <c r="AU224" s="1806"/>
      <c r="AV224" s="1807"/>
    </row>
    <row r="225" spans="1:48" ht="17.25" customHeight="1" x14ac:dyDescent="0.2">
      <c r="A225" s="1809" t="s">
        <v>885</v>
      </c>
      <c r="B225" s="1810"/>
      <c r="C225" s="1811"/>
      <c r="D225" s="1812"/>
      <c r="E225" s="1813"/>
      <c r="F225" s="1813"/>
      <c r="G225" s="1813"/>
      <c r="H225" s="1814"/>
      <c r="I225" s="1815" t="s">
        <v>63</v>
      </c>
      <c r="J225" s="1816"/>
      <c r="K225" s="1817"/>
      <c r="L225" s="1813"/>
      <c r="M225" s="1813"/>
      <c r="N225" s="1813"/>
      <c r="O225" s="1813"/>
      <c r="P225" s="1818"/>
      <c r="Q225" s="1809" t="s">
        <v>885</v>
      </c>
      <c r="R225" s="1810"/>
      <c r="S225" s="1811"/>
      <c r="T225" s="1812"/>
      <c r="U225" s="1813"/>
      <c r="V225" s="1813"/>
      <c r="W225" s="1813"/>
      <c r="X225" s="1814"/>
      <c r="Y225" s="1815" t="s">
        <v>63</v>
      </c>
      <c r="Z225" s="1816"/>
      <c r="AA225" s="1817"/>
      <c r="AB225" s="1813"/>
      <c r="AC225" s="1813"/>
      <c r="AD225" s="1813"/>
      <c r="AE225" s="1813"/>
      <c r="AF225" s="1818"/>
      <c r="AG225" s="1809" t="s">
        <v>885</v>
      </c>
      <c r="AH225" s="1810"/>
      <c r="AI225" s="1811"/>
      <c r="AJ225" s="1812"/>
      <c r="AK225" s="1813"/>
      <c r="AL225" s="1813"/>
      <c r="AM225" s="1813"/>
      <c r="AN225" s="1814"/>
      <c r="AO225" s="1815" t="s">
        <v>63</v>
      </c>
      <c r="AP225" s="1816"/>
      <c r="AQ225" s="1817"/>
      <c r="AR225" s="1813"/>
      <c r="AS225" s="1813"/>
      <c r="AT225" s="1813"/>
      <c r="AU225" s="1813"/>
      <c r="AV225" s="1818"/>
    </row>
    <row r="226" spans="1:48" ht="17.25" customHeight="1" x14ac:dyDescent="0.2">
      <c r="A226" s="1796" t="s">
        <v>81</v>
      </c>
      <c r="B226" s="1797"/>
      <c r="C226" s="1798"/>
      <c r="D226" s="1420"/>
      <c r="E226" s="1421"/>
      <c r="F226" s="1421"/>
      <c r="G226" s="1421"/>
      <c r="H226" s="1418"/>
      <c r="I226" s="1800" t="s">
        <v>887</v>
      </c>
      <c r="J226" s="1801"/>
      <c r="K226" s="1794" t="s">
        <v>888</v>
      </c>
      <c r="L226" s="1795"/>
      <c r="M226" s="1039"/>
      <c r="N226" s="1039"/>
      <c r="O226" s="1039"/>
      <c r="P226" s="1804"/>
      <c r="Q226" s="1796" t="s">
        <v>81</v>
      </c>
      <c r="R226" s="1797"/>
      <c r="S226" s="1798"/>
      <c r="T226" s="1420"/>
      <c r="U226" s="1421"/>
      <c r="V226" s="1421"/>
      <c r="W226" s="1421"/>
      <c r="X226" s="1418"/>
      <c r="Y226" s="1800" t="s">
        <v>887</v>
      </c>
      <c r="Z226" s="1801"/>
      <c r="AA226" s="1794" t="s">
        <v>888</v>
      </c>
      <c r="AB226" s="1795"/>
      <c r="AC226" s="1039"/>
      <c r="AD226" s="1039"/>
      <c r="AE226" s="1039"/>
      <c r="AF226" s="1804"/>
      <c r="AG226" s="1796" t="s">
        <v>81</v>
      </c>
      <c r="AH226" s="1797"/>
      <c r="AI226" s="1798"/>
      <c r="AJ226" s="1420"/>
      <c r="AK226" s="1421"/>
      <c r="AL226" s="1421"/>
      <c r="AM226" s="1421"/>
      <c r="AN226" s="1418"/>
      <c r="AO226" s="1800" t="s">
        <v>887</v>
      </c>
      <c r="AP226" s="1801"/>
      <c r="AQ226" s="1794" t="s">
        <v>888</v>
      </c>
      <c r="AR226" s="1795"/>
      <c r="AS226" s="1039"/>
      <c r="AT226" s="1039"/>
      <c r="AU226" s="1039"/>
      <c r="AV226" s="1804"/>
    </row>
    <row r="227" spans="1:48" ht="17.25" customHeight="1" x14ac:dyDescent="0.2">
      <c r="A227" s="1796" t="s">
        <v>889</v>
      </c>
      <c r="B227" s="1797"/>
      <c r="C227" s="1798"/>
      <c r="D227" s="995"/>
      <c r="E227" s="996"/>
      <c r="F227" s="996"/>
      <c r="G227" s="996"/>
      <c r="H227" s="997"/>
      <c r="I227" s="1802"/>
      <c r="J227" s="1803"/>
      <c r="K227" s="1794" t="s">
        <v>890</v>
      </c>
      <c r="L227" s="1795"/>
      <c r="M227" s="996"/>
      <c r="N227" s="996"/>
      <c r="O227" s="996"/>
      <c r="P227" s="1808"/>
      <c r="Q227" s="1796" t="s">
        <v>889</v>
      </c>
      <c r="R227" s="1797"/>
      <c r="S227" s="1798"/>
      <c r="T227" s="995"/>
      <c r="U227" s="996"/>
      <c r="V227" s="996"/>
      <c r="W227" s="996"/>
      <c r="X227" s="997"/>
      <c r="Y227" s="1802"/>
      <c r="Z227" s="1803"/>
      <c r="AA227" s="1794" t="s">
        <v>890</v>
      </c>
      <c r="AB227" s="1795"/>
      <c r="AC227" s="996"/>
      <c r="AD227" s="996"/>
      <c r="AE227" s="996"/>
      <c r="AF227" s="1808"/>
      <c r="AG227" s="1796" t="s">
        <v>889</v>
      </c>
      <c r="AH227" s="1797"/>
      <c r="AI227" s="1798"/>
      <c r="AJ227" s="995"/>
      <c r="AK227" s="996"/>
      <c r="AL227" s="996"/>
      <c r="AM227" s="996"/>
      <c r="AN227" s="997"/>
      <c r="AO227" s="1802"/>
      <c r="AP227" s="1803"/>
      <c r="AQ227" s="1794" t="s">
        <v>890</v>
      </c>
      <c r="AR227" s="1795"/>
      <c r="AS227" s="996"/>
      <c r="AT227" s="996"/>
      <c r="AU227" s="996"/>
      <c r="AV227" s="1808"/>
    </row>
    <row r="228" spans="1:48" ht="17.25" customHeight="1" x14ac:dyDescent="0.2">
      <c r="A228" s="1796" t="s">
        <v>558</v>
      </c>
      <c r="B228" s="1797"/>
      <c r="C228" s="1798"/>
      <c r="D228" s="1420"/>
      <c r="E228" s="1421"/>
      <c r="F228" s="1421"/>
      <c r="G228" s="1421"/>
      <c r="H228" s="1421"/>
      <c r="I228" s="1421"/>
      <c r="J228" s="1421"/>
      <c r="K228" s="1421"/>
      <c r="L228" s="1421"/>
      <c r="M228" s="1421"/>
      <c r="N228" s="1421"/>
      <c r="O228" s="1421"/>
      <c r="P228" s="1422"/>
      <c r="Q228" s="1796" t="s">
        <v>558</v>
      </c>
      <c r="R228" s="1797"/>
      <c r="S228" s="1798"/>
      <c r="T228" s="1420"/>
      <c r="U228" s="1421"/>
      <c r="V228" s="1421"/>
      <c r="W228" s="1421"/>
      <c r="X228" s="1421"/>
      <c r="Y228" s="1421"/>
      <c r="Z228" s="1421"/>
      <c r="AA228" s="1421"/>
      <c r="AB228" s="1421"/>
      <c r="AC228" s="1421"/>
      <c r="AD228" s="1421"/>
      <c r="AE228" s="1421"/>
      <c r="AF228" s="1422"/>
      <c r="AG228" s="1796" t="s">
        <v>558</v>
      </c>
      <c r="AH228" s="1797"/>
      <c r="AI228" s="1798"/>
      <c r="AJ228" s="1420"/>
      <c r="AK228" s="1421"/>
      <c r="AL228" s="1421"/>
      <c r="AM228" s="1421"/>
      <c r="AN228" s="1421"/>
      <c r="AO228" s="1421"/>
      <c r="AP228" s="1421"/>
      <c r="AQ228" s="1421"/>
      <c r="AR228" s="1421"/>
      <c r="AS228" s="1421"/>
      <c r="AT228" s="1421"/>
      <c r="AU228" s="1421"/>
      <c r="AV228" s="1422"/>
    </row>
    <row r="229" spans="1:48" ht="256.5" customHeight="1" x14ac:dyDescent="0.2">
      <c r="A229" s="1805">
        <f>AG224+1</f>
        <v>133</v>
      </c>
      <c r="B229" s="1806"/>
      <c r="C229" s="1806"/>
      <c r="D229" s="1806"/>
      <c r="E229" s="1806"/>
      <c r="F229" s="1806"/>
      <c r="G229" s="1806"/>
      <c r="H229" s="1806"/>
      <c r="I229" s="1806"/>
      <c r="J229" s="1806"/>
      <c r="K229" s="1806"/>
      <c r="L229" s="1806"/>
      <c r="M229" s="1806"/>
      <c r="N229" s="1806"/>
      <c r="O229" s="1806"/>
      <c r="P229" s="1807"/>
      <c r="Q229" s="1805">
        <f>A229+1</f>
        <v>134</v>
      </c>
      <c r="R229" s="1806"/>
      <c r="S229" s="1806"/>
      <c r="T229" s="1806"/>
      <c r="U229" s="1806"/>
      <c r="V229" s="1806"/>
      <c r="W229" s="1806"/>
      <c r="X229" s="1806"/>
      <c r="Y229" s="1806"/>
      <c r="Z229" s="1806"/>
      <c r="AA229" s="1806"/>
      <c r="AB229" s="1806"/>
      <c r="AC229" s="1806"/>
      <c r="AD229" s="1806"/>
      <c r="AE229" s="1806"/>
      <c r="AF229" s="1807"/>
      <c r="AG229" s="1805">
        <f>Q229+1</f>
        <v>135</v>
      </c>
      <c r="AH229" s="1806"/>
      <c r="AI229" s="1806"/>
      <c r="AJ229" s="1806"/>
      <c r="AK229" s="1806"/>
      <c r="AL229" s="1806"/>
      <c r="AM229" s="1806"/>
      <c r="AN229" s="1806"/>
      <c r="AO229" s="1806"/>
      <c r="AP229" s="1806"/>
      <c r="AQ229" s="1806"/>
      <c r="AR229" s="1806"/>
      <c r="AS229" s="1806"/>
      <c r="AT229" s="1806"/>
      <c r="AU229" s="1806"/>
      <c r="AV229" s="1807"/>
    </row>
    <row r="230" spans="1:48" ht="17.25" customHeight="1" x14ac:dyDescent="0.2">
      <c r="A230" s="1809" t="s">
        <v>885</v>
      </c>
      <c r="B230" s="1810"/>
      <c r="C230" s="1811"/>
      <c r="D230" s="1812"/>
      <c r="E230" s="1813"/>
      <c r="F230" s="1813"/>
      <c r="G230" s="1813"/>
      <c r="H230" s="1814"/>
      <c r="I230" s="1815" t="s">
        <v>63</v>
      </c>
      <c r="J230" s="1816"/>
      <c r="K230" s="1817"/>
      <c r="L230" s="1813"/>
      <c r="M230" s="1813"/>
      <c r="N230" s="1813"/>
      <c r="O230" s="1813"/>
      <c r="P230" s="1818"/>
      <c r="Q230" s="1809" t="s">
        <v>885</v>
      </c>
      <c r="R230" s="1810"/>
      <c r="S230" s="1811"/>
      <c r="T230" s="1812"/>
      <c r="U230" s="1813"/>
      <c r="V230" s="1813"/>
      <c r="W230" s="1813"/>
      <c r="X230" s="1814"/>
      <c r="Y230" s="1815" t="s">
        <v>63</v>
      </c>
      <c r="Z230" s="1816"/>
      <c r="AA230" s="1817"/>
      <c r="AB230" s="1813"/>
      <c r="AC230" s="1813"/>
      <c r="AD230" s="1813"/>
      <c r="AE230" s="1813"/>
      <c r="AF230" s="1818"/>
      <c r="AG230" s="1809" t="s">
        <v>885</v>
      </c>
      <c r="AH230" s="1810"/>
      <c r="AI230" s="1811"/>
      <c r="AJ230" s="1812"/>
      <c r="AK230" s="1813"/>
      <c r="AL230" s="1813"/>
      <c r="AM230" s="1813"/>
      <c r="AN230" s="1814"/>
      <c r="AO230" s="1815" t="s">
        <v>63</v>
      </c>
      <c r="AP230" s="1816"/>
      <c r="AQ230" s="1817"/>
      <c r="AR230" s="1813"/>
      <c r="AS230" s="1813"/>
      <c r="AT230" s="1813"/>
      <c r="AU230" s="1813"/>
      <c r="AV230" s="1818"/>
    </row>
    <row r="231" spans="1:48" ht="17.25" customHeight="1" x14ac:dyDescent="0.2">
      <c r="A231" s="1796" t="s">
        <v>81</v>
      </c>
      <c r="B231" s="1797"/>
      <c r="C231" s="1798"/>
      <c r="D231" s="1420"/>
      <c r="E231" s="1421"/>
      <c r="F231" s="1421"/>
      <c r="G231" s="1421"/>
      <c r="H231" s="1418"/>
      <c r="I231" s="1800" t="s">
        <v>887</v>
      </c>
      <c r="J231" s="1801"/>
      <c r="K231" s="1794" t="s">
        <v>888</v>
      </c>
      <c r="L231" s="1795"/>
      <c r="M231" s="1039"/>
      <c r="N231" s="1039"/>
      <c r="O231" s="1039"/>
      <c r="P231" s="1804"/>
      <c r="Q231" s="1796" t="s">
        <v>81</v>
      </c>
      <c r="R231" s="1797"/>
      <c r="S231" s="1798"/>
      <c r="T231" s="1420"/>
      <c r="U231" s="1421"/>
      <c r="V231" s="1421"/>
      <c r="W231" s="1421"/>
      <c r="X231" s="1418"/>
      <c r="Y231" s="1800" t="s">
        <v>887</v>
      </c>
      <c r="Z231" s="1801"/>
      <c r="AA231" s="1794" t="s">
        <v>888</v>
      </c>
      <c r="AB231" s="1795"/>
      <c r="AC231" s="1039"/>
      <c r="AD231" s="1039"/>
      <c r="AE231" s="1039"/>
      <c r="AF231" s="1804"/>
      <c r="AG231" s="1796" t="s">
        <v>81</v>
      </c>
      <c r="AH231" s="1797"/>
      <c r="AI231" s="1798"/>
      <c r="AJ231" s="1420"/>
      <c r="AK231" s="1421"/>
      <c r="AL231" s="1421"/>
      <c r="AM231" s="1421"/>
      <c r="AN231" s="1418"/>
      <c r="AO231" s="1800" t="s">
        <v>887</v>
      </c>
      <c r="AP231" s="1801"/>
      <c r="AQ231" s="1794" t="s">
        <v>888</v>
      </c>
      <c r="AR231" s="1795"/>
      <c r="AS231" s="1039"/>
      <c r="AT231" s="1039"/>
      <c r="AU231" s="1039"/>
      <c r="AV231" s="1804"/>
    </row>
    <row r="232" spans="1:48" ht="17.25" customHeight="1" x14ac:dyDescent="0.2">
      <c r="A232" s="1796" t="s">
        <v>889</v>
      </c>
      <c r="B232" s="1797"/>
      <c r="C232" s="1798"/>
      <c r="D232" s="995"/>
      <c r="E232" s="996"/>
      <c r="F232" s="996"/>
      <c r="G232" s="996"/>
      <c r="H232" s="997"/>
      <c r="I232" s="1802"/>
      <c r="J232" s="1803"/>
      <c r="K232" s="1794" t="s">
        <v>890</v>
      </c>
      <c r="L232" s="1795"/>
      <c r="M232" s="996"/>
      <c r="N232" s="996"/>
      <c r="O232" s="996"/>
      <c r="P232" s="1808"/>
      <c r="Q232" s="1796" t="s">
        <v>889</v>
      </c>
      <c r="R232" s="1797"/>
      <c r="S232" s="1798"/>
      <c r="T232" s="995"/>
      <c r="U232" s="996"/>
      <c r="V232" s="996"/>
      <c r="W232" s="996"/>
      <c r="X232" s="997"/>
      <c r="Y232" s="1802"/>
      <c r="Z232" s="1803"/>
      <c r="AA232" s="1794" t="s">
        <v>890</v>
      </c>
      <c r="AB232" s="1795"/>
      <c r="AC232" s="996"/>
      <c r="AD232" s="996"/>
      <c r="AE232" s="996"/>
      <c r="AF232" s="1808"/>
      <c r="AG232" s="1796" t="s">
        <v>889</v>
      </c>
      <c r="AH232" s="1797"/>
      <c r="AI232" s="1798"/>
      <c r="AJ232" s="995"/>
      <c r="AK232" s="996"/>
      <c r="AL232" s="996"/>
      <c r="AM232" s="996"/>
      <c r="AN232" s="997"/>
      <c r="AO232" s="1802"/>
      <c r="AP232" s="1803"/>
      <c r="AQ232" s="1794" t="s">
        <v>890</v>
      </c>
      <c r="AR232" s="1795"/>
      <c r="AS232" s="996"/>
      <c r="AT232" s="996"/>
      <c r="AU232" s="996"/>
      <c r="AV232" s="1808"/>
    </row>
    <row r="233" spans="1:48" ht="17.25" customHeight="1" x14ac:dyDescent="0.2">
      <c r="A233" s="1796" t="s">
        <v>558</v>
      </c>
      <c r="B233" s="1797"/>
      <c r="C233" s="1798"/>
      <c r="D233" s="1420"/>
      <c r="E233" s="1421"/>
      <c r="F233" s="1421"/>
      <c r="G233" s="1421"/>
      <c r="H233" s="1421"/>
      <c r="I233" s="1421"/>
      <c r="J233" s="1421"/>
      <c r="K233" s="1421"/>
      <c r="L233" s="1421"/>
      <c r="M233" s="1421"/>
      <c r="N233" s="1421"/>
      <c r="O233" s="1421"/>
      <c r="P233" s="1422"/>
      <c r="Q233" s="1796" t="s">
        <v>558</v>
      </c>
      <c r="R233" s="1797"/>
      <c r="S233" s="1798"/>
      <c r="T233" s="1420"/>
      <c r="U233" s="1421"/>
      <c r="V233" s="1421"/>
      <c r="W233" s="1421"/>
      <c r="X233" s="1421"/>
      <c r="Y233" s="1421"/>
      <c r="Z233" s="1421"/>
      <c r="AA233" s="1421"/>
      <c r="AB233" s="1421"/>
      <c r="AC233" s="1421"/>
      <c r="AD233" s="1421"/>
      <c r="AE233" s="1421"/>
      <c r="AF233" s="1422"/>
      <c r="AG233" s="1796" t="s">
        <v>558</v>
      </c>
      <c r="AH233" s="1797"/>
      <c r="AI233" s="1798"/>
      <c r="AJ233" s="1420"/>
      <c r="AK233" s="1421"/>
      <c r="AL233" s="1421"/>
      <c r="AM233" s="1421"/>
      <c r="AN233" s="1421"/>
      <c r="AO233" s="1421"/>
      <c r="AP233" s="1421"/>
      <c r="AQ233" s="1421"/>
      <c r="AR233" s="1421"/>
      <c r="AS233" s="1421"/>
      <c r="AT233" s="1421"/>
      <c r="AU233" s="1421"/>
      <c r="AV233" s="1422"/>
    </row>
    <row r="234" spans="1:48" ht="256.5" customHeight="1" x14ac:dyDescent="0.2">
      <c r="A234" s="1805">
        <f>AG229+1</f>
        <v>136</v>
      </c>
      <c r="B234" s="1806"/>
      <c r="C234" s="1806"/>
      <c r="D234" s="1806"/>
      <c r="E234" s="1806"/>
      <c r="F234" s="1806"/>
      <c r="G234" s="1806"/>
      <c r="H234" s="1806"/>
      <c r="I234" s="1806"/>
      <c r="J234" s="1806"/>
      <c r="K234" s="1806"/>
      <c r="L234" s="1806"/>
      <c r="M234" s="1806"/>
      <c r="N234" s="1806"/>
      <c r="O234" s="1806"/>
      <c r="P234" s="1807"/>
      <c r="Q234" s="1805">
        <f>A234+1</f>
        <v>137</v>
      </c>
      <c r="R234" s="1806"/>
      <c r="S234" s="1806"/>
      <c r="T234" s="1806"/>
      <c r="U234" s="1806"/>
      <c r="V234" s="1806"/>
      <c r="W234" s="1806"/>
      <c r="X234" s="1806"/>
      <c r="Y234" s="1806"/>
      <c r="Z234" s="1806"/>
      <c r="AA234" s="1806"/>
      <c r="AB234" s="1806"/>
      <c r="AC234" s="1806"/>
      <c r="AD234" s="1806"/>
      <c r="AE234" s="1806"/>
      <c r="AF234" s="1807"/>
      <c r="AG234" s="1805">
        <f>Q234+1</f>
        <v>138</v>
      </c>
      <c r="AH234" s="1806"/>
      <c r="AI234" s="1806"/>
      <c r="AJ234" s="1806"/>
      <c r="AK234" s="1806"/>
      <c r="AL234" s="1806"/>
      <c r="AM234" s="1806"/>
      <c r="AN234" s="1806"/>
      <c r="AO234" s="1806"/>
      <c r="AP234" s="1806"/>
      <c r="AQ234" s="1806"/>
      <c r="AR234" s="1806"/>
      <c r="AS234" s="1806"/>
      <c r="AT234" s="1806"/>
      <c r="AU234" s="1806"/>
      <c r="AV234" s="1807"/>
    </row>
    <row r="235" spans="1:48" ht="17.25" customHeight="1" x14ac:dyDescent="0.2">
      <c r="A235" s="1809" t="s">
        <v>885</v>
      </c>
      <c r="B235" s="1810"/>
      <c r="C235" s="1811"/>
      <c r="D235" s="1812"/>
      <c r="E235" s="1813"/>
      <c r="F235" s="1813"/>
      <c r="G235" s="1813"/>
      <c r="H235" s="1814"/>
      <c r="I235" s="1815" t="s">
        <v>63</v>
      </c>
      <c r="J235" s="1816"/>
      <c r="K235" s="1817"/>
      <c r="L235" s="1813"/>
      <c r="M235" s="1813"/>
      <c r="N235" s="1813"/>
      <c r="O235" s="1813"/>
      <c r="P235" s="1818"/>
      <c r="Q235" s="1809" t="s">
        <v>885</v>
      </c>
      <c r="R235" s="1810"/>
      <c r="S235" s="1811"/>
      <c r="T235" s="1812"/>
      <c r="U235" s="1813"/>
      <c r="V235" s="1813"/>
      <c r="W235" s="1813"/>
      <c r="X235" s="1814"/>
      <c r="Y235" s="1815" t="s">
        <v>63</v>
      </c>
      <c r="Z235" s="1816"/>
      <c r="AA235" s="1817"/>
      <c r="AB235" s="1813"/>
      <c r="AC235" s="1813"/>
      <c r="AD235" s="1813"/>
      <c r="AE235" s="1813"/>
      <c r="AF235" s="1818"/>
      <c r="AG235" s="1809" t="s">
        <v>885</v>
      </c>
      <c r="AH235" s="1810"/>
      <c r="AI235" s="1811"/>
      <c r="AJ235" s="1812"/>
      <c r="AK235" s="1813"/>
      <c r="AL235" s="1813"/>
      <c r="AM235" s="1813"/>
      <c r="AN235" s="1814"/>
      <c r="AO235" s="1815" t="s">
        <v>63</v>
      </c>
      <c r="AP235" s="1816"/>
      <c r="AQ235" s="1817"/>
      <c r="AR235" s="1813"/>
      <c r="AS235" s="1813"/>
      <c r="AT235" s="1813"/>
      <c r="AU235" s="1813"/>
      <c r="AV235" s="1818"/>
    </row>
    <row r="236" spans="1:48" ht="17.25" customHeight="1" x14ac:dyDescent="0.2">
      <c r="A236" s="1796" t="s">
        <v>81</v>
      </c>
      <c r="B236" s="1797"/>
      <c r="C236" s="1798"/>
      <c r="D236" s="1420"/>
      <c r="E236" s="1421"/>
      <c r="F236" s="1421"/>
      <c r="G236" s="1421"/>
      <c r="H236" s="1418"/>
      <c r="I236" s="1800" t="s">
        <v>887</v>
      </c>
      <c r="J236" s="1801"/>
      <c r="K236" s="1794" t="s">
        <v>888</v>
      </c>
      <c r="L236" s="1795"/>
      <c r="M236" s="1039"/>
      <c r="N236" s="1039"/>
      <c r="O236" s="1039"/>
      <c r="P236" s="1804"/>
      <c r="Q236" s="1796" t="s">
        <v>81</v>
      </c>
      <c r="R236" s="1797"/>
      <c r="S236" s="1798"/>
      <c r="T236" s="1420"/>
      <c r="U236" s="1421"/>
      <c r="V236" s="1421"/>
      <c r="W236" s="1421"/>
      <c r="X236" s="1418"/>
      <c r="Y236" s="1800" t="s">
        <v>887</v>
      </c>
      <c r="Z236" s="1801"/>
      <c r="AA236" s="1794" t="s">
        <v>888</v>
      </c>
      <c r="AB236" s="1795"/>
      <c r="AC236" s="1039"/>
      <c r="AD236" s="1039"/>
      <c r="AE236" s="1039"/>
      <c r="AF236" s="1804"/>
      <c r="AG236" s="1796" t="s">
        <v>81</v>
      </c>
      <c r="AH236" s="1797"/>
      <c r="AI236" s="1798"/>
      <c r="AJ236" s="1420"/>
      <c r="AK236" s="1421"/>
      <c r="AL236" s="1421"/>
      <c r="AM236" s="1421"/>
      <c r="AN236" s="1418"/>
      <c r="AO236" s="1800" t="s">
        <v>887</v>
      </c>
      <c r="AP236" s="1801"/>
      <c r="AQ236" s="1794" t="s">
        <v>888</v>
      </c>
      <c r="AR236" s="1795"/>
      <c r="AS236" s="1039"/>
      <c r="AT236" s="1039"/>
      <c r="AU236" s="1039"/>
      <c r="AV236" s="1804"/>
    </row>
    <row r="237" spans="1:48" ht="17.25" customHeight="1" x14ac:dyDescent="0.2">
      <c r="A237" s="1796" t="s">
        <v>889</v>
      </c>
      <c r="B237" s="1797"/>
      <c r="C237" s="1798"/>
      <c r="D237" s="995"/>
      <c r="E237" s="996"/>
      <c r="F237" s="996"/>
      <c r="G237" s="996"/>
      <c r="H237" s="997"/>
      <c r="I237" s="1802"/>
      <c r="J237" s="1803"/>
      <c r="K237" s="1794" t="s">
        <v>890</v>
      </c>
      <c r="L237" s="1795"/>
      <c r="M237" s="996"/>
      <c r="N237" s="996"/>
      <c r="O237" s="996"/>
      <c r="P237" s="1808"/>
      <c r="Q237" s="1796" t="s">
        <v>889</v>
      </c>
      <c r="R237" s="1797"/>
      <c r="S237" s="1798"/>
      <c r="T237" s="995"/>
      <c r="U237" s="996"/>
      <c r="V237" s="996"/>
      <c r="W237" s="996"/>
      <c r="X237" s="997"/>
      <c r="Y237" s="1802"/>
      <c r="Z237" s="1803"/>
      <c r="AA237" s="1794" t="s">
        <v>890</v>
      </c>
      <c r="AB237" s="1795"/>
      <c r="AC237" s="996"/>
      <c r="AD237" s="996"/>
      <c r="AE237" s="996"/>
      <c r="AF237" s="1808"/>
      <c r="AG237" s="1796" t="s">
        <v>889</v>
      </c>
      <c r="AH237" s="1797"/>
      <c r="AI237" s="1798"/>
      <c r="AJ237" s="995"/>
      <c r="AK237" s="996"/>
      <c r="AL237" s="996"/>
      <c r="AM237" s="996"/>
      <c r="AN237" s="997"/>
      <c r="AO237" s="1802"/>
      <c r="AP237" s="1803"/>
      <c r="AQ237" s="1794" t="s">
        <v>890</v>
      </c>
      <c r="AR237" s="1795"/>
      <c r="AS237" s="996"/>
      <c r="AT237" s="996"/>
      <c r="AU237" s="996"/>
      <c r="AV237" s="1808"/>
    </row>
    <row r="238" spans="1:48" ht="17.25" customHeight="1" x14ac:dyDescent="0.2">
      <c r="A238" s="1796" t="s">
        <v>558</v>
      </c>
      <c r="B238" s="1797"/>
      <c r="C238" s="1798"/>
      <c r="D238" s="1420"/>
      <c r="E238" s="1421"/>
      <c r="F238" s="1421"/>
      <c r="G238" s="1421"/>
      <c r="H238" s="1421"/>
      <c r="I238" s="1421"/>
      <c r="J238" s="1421"/>
      <c r="K238" s="1421"/>
      <c r="L238" s="1421"/>
      <c r="M238" s="1421"/>
      <c r="N238" s="1421"/>
      <c r="O238" s="1421"/>
      <c r="P238" s="1422"/>
      <c r="Q238" s="1796" t="s">
        <v>558</v>
      </c>
      <c r="R238" s="1797"/>
      <c r="S238" s="1798"/>
      <c r="T238" s="1420"/>
      <c r="U238" s="1421"/>
      <c r="V238" s="1421"/>
      <c r="W238" s="1421"/>
      <c r="X238" s="1421"/>
      <c r="Y238" s="1421"/>
      <c r="Z238" s="1421"/>
      <c r="AA238" s="1421"/>
      <c r="AB238" s="1421"/>
      <c r="AC238" s="1421"/>
      <c r="AD238" s="1421"/>
      <c r="AE238" s="1421"/>
      <c r="AF238" s="1422"/>
      <c r="AG238" s="1796" t="s">
        <v>558</v>
      </c>
      <c r="AH238" s="1797"/>
      <c r="AI238" s="1798"/>
      <c r="AJ238" s="1420"/>
      <c r="AK238" s="1421"/>
      <c r="AL238" s="1421"/>
      <c r="AM238" s="1421"/>
      <c r="AN238" s="1421"/>
      <c r="AO238" s="1421"/>
      <c r="AP238" s="1421"/>
      <c r="AQ238" s="1421"/>
      <c r="AR238" s="1421"/>
      <c r="AS238" s="1421"/>
      <c r="AT238" s="1421"/>
      <c r="AU238" s="1421"/>
      <c r="AV238" s="1422"/>
    </row>
    <row r="239" spans="1:48" ht="256.5" customHeight="1" x14ac:dyDescent="0.2">
      <c r="A239" s="1805">
        <f>AG234+1</f>
        <v>139</v>
      </c>
      <c r="B239" s="1806"/>
      <c r="C239" s="1806"/>
      <c r="D239" s="1806"/>
      <c r="E239" s="1806"/>
      <c r="F239" s="1806"/>
      <c r="G239" s="1806"/>
      <c r="H239" s="1806"/>
      <c r="I239" s="1806"/>
      <c r="J239" s="1806"/>
      <c r="K239" s="1806"/>
      <c r="L239" s="1806"/>
      <c r="M239" s="1806"/>
      <c r="N239" s="1806"/>
      <c r="O239" s="1806"/>
      <c r="P239" s="1807"/>
      <c r="Q239" s="1805">
        <f>A239+1</f>
        <v>140</v>
      </c>
      <c r="R239" s="1806"/>
      <c r="S239" s="1806"/>
      <c r="T239" s="1806"/>
      <c r="U239" s="1806"/>
      <c r="V239" s="1806"/>
      <c r="W239" s="1806"/>
      <c r="X239" s="1806"/>
      <c r="Y239" s="1806"/>
      <c r="Z239" s="1806"/>
      <c r="AA239" s="1806"/>
      <c r="AB239" s="1806"/>
      <c r="AC239" s="1806"/>
      <c r="AD239" s="1806"/>
      <c r="AE239" s="1806"/>
      <c r="AF239" s="1807"/>
      <c r="AG239" s="1805">
        <f>Q239+1</f>
        <v>141</v>
      </c>
      <c r="AH239" s="1806"/>
      <c r="AI239" s="1806"/>
      <c r="AJ239" s="1806"/>
      <c r="AK239" s="1806"/>
      <c r="AL239" s="1806"/>
      <c r="AM239" s="1806"/>
      <c r="AN239" s="1806"/>
      <c r="AO239" s="1806"/>
      <c r="AP239" s="1806"/>
      <c r="AQ239" s="1806"/>
      <c r="AR239" s="1806"/>
      <c r="AS239" s="1806"/>
      <c r="AT239" s="1806"/>
      <c r="AU239" s="1806"/>
      <c r="AV239" s="1807"/>
    </row>
    <row r="240" spans="1:48" ht="17.25" customHeight="1" x14ac:dyDescent="0.2">
      <c r="A240" s="1809" t="s">
        <v>885</v>
      </c>
      <c r="B240" s="1810"/>
      <c r="C240" s="1811"/>
      <c r="D240" s="1812"/>
      <c r="E240" s="1813"/>
      <c r="F240" s="1813"/>
      <c r="G240" s="1813"/>
      <c r="H240" s="1814"/>
      <c r="I240" s="1815" t="s">
        <v>63</v>
      </c>
      <c r="J240" s="1816"/>
      <c r="K240" s="1817"/>
      <c r="L240" s="1813"/>
      <c r="M240" s="1813"/>
      <c r="N240" s="1813"/>
      <c r="O240" s="1813"/>
      <c r="P240" s="1818"/>
      <c r="Q240" s="1809" t="s">
        <v>885</v>
      </c>
      <c r="R240" s="1810"/>
      <c r="S240" s="1811"/>
      <c r="T240" s="1812"/>
      <c r="U240" s="1813"/>
      <c r="V240" s="1813"/>
      <c r="W240" s="1813"/>
      <c r="X240" s="1814"/>
      <c r="Y240" s="1815" t="s">
        <v>63</v>
      </c>
      <c r="Z240" s="1816"/>
      <c r="AA240" s="1817"/>
      <c r="AB240" s="1813"/>
      <c r="AC240" s="1813"/>
      <c r="AD240" s="1813"/>
      <c r="AE240" s="1813"/>
      <c r="AF240" s="1818"/>
      <c r="AG240" s="1809" t="s">
        <v>885</v>
      </c>
      <c r="AH240" s="1810"/>
      <c r="AI240" s="1811"/>
      <c r="AJ240" s="1812"/>
      <c r="AK240" s="1813"/>
      <c r="AL240" s="1813"/>
      <c r="AM240" s="1813"/>
      <c r="AN240" s="1814"/>
      <c r="AO240" s="1815" t="s">
        <v>63</v>
      </c>
      <c r="AP240" s="1816"/>
      <c r="AQ240" s="1817"/>
      <c r="AR240" s="1813"/>
      <c r="AS240" s="1813"/>
      <c r="AT240" s="1813"/>
      <c r="AU240" s="1813"/>
      <c r="AV240" s="1818"/>
    </row>
    <row r="241" spans="1:48" ht="17.25" customHeight="1" x14ac:dyDescent="0.2">
      <c r="A241" s="1796" t="s">
        <v>81</v>
      </c>
      <c r="B241" s="1797"/>
      <c r="C241" s="1798"/>
      <c r="D241" s="1420"/>
      <c r="E241" s="1421"/>
      <c r="F241" s="1421"/>
      <c r="G241" s="1421"/>
      <c r="H241" s="1418"/>
      <c r="I241" s="1800" t="s">
        <v>887</v>
      </c>
      <c r="J241" s="1801"/>
      <c r="K241" s="1794" t="s">
        <v>888</v>
      </c>
      <c r="L241" s="1795"/>
      <c r="M241" s="1039"/>
      <c r="N241" s="1039"/>
      <c r="O241" s="1039"/>
      <c r="P241" s="1804"/>
      <c r="Q241" s="1796" t="s">
        <v>81</v>
      </c>
      <c r="R241" s="1797"/>
      <c r="S241" s="1798"/>
      <c r="T241" s="1420"/>
      <c r="U241" s="1421"/>
      <c r="V241" s="1421"/>
      <c r="W241" s="1421"/>
      <c r="X241" s="1418"/>
      <c r="Y241" s="1800" t="s">
        <v>887</v>
      </c>
      <c r="Z241" s="1801"/>
      <c r="AA241" s="1794" t="s">
        <v>888</v>
      </c>
      <c r="AB241" s="1795"/>
      <c r="AC241" s="1039"/>
      <c r="AD241" s="1039"/>
      <c r="AE241" s="1039"/>
      <c r="AF241" s="1804"/>
      <c r="AG241" s="1796" t="s">
        <v>81</v>
      </c>
      <c r="AH241" s="1797"/>
      <c r="AI241" s="1798"/>
      <c r="AJ241" s="1420"/>
      <c r="AK241" s="1421"/>
      <c r="AL241" s="1421"/>
      <c r="AM241" s="1421"/>
      <c r="AN241" s="1418"/>
      <c r="AO241" s="1800" t="s">
        <v>887</v>
      </c>
      <c r="AP241" s="1801"/>
      <c r="AQ241" s="1794" t="s">
        <v>888</v>
      </c>
      <c r="AR241" s="1795"/>
      <c r="AS241" s="1039"/>
      <c r="AT241" s="1039"/>
      <c r="AU241" s="1039"/>
      <c r="AV241" s="1804"/>
    </row>
    <row r="242" spans="1:48" ht="17.25" customHeight="1" x14ac:dyDescent="0.2">
      <c r="A242" s="1796" t="s">
        <v>889</v>
      </c>
      <c r="B242" s="1797"/>
      <c r="C242" s="1798"/>
      <c r="D242" s="995"/>
      <c r="E242" s="996"/>
      <c r="F242" s="996"/>
      <c r="G242" s="996"/>
      <c r="H242" s="997"/>
      <c r="I242" s="1802"/>
      <c r="J242" s="1803"/>
      <c r="K242" s="1794" t="s">
        <v>890</v>
      </c>
      <c r="L242" s="1795"/>
      <c r="M242" s="996"/>
      <c r="N242" s="996"/>
      <c r="O242" s="996"/>
      <c r="P242" s="1808"/>
      <c r="Q242" s="1796" t="s">
        <v>889</v>
      </c>
      <c r="R242" s="1797"/>
      <c r="S242" s="1798"/>
      <c r="T242" s="995"/>
      <c r="U242" s="996"/>
      <c r="V242" s="996"/>
      <c r="W242" s="996"/>
      <c r="X242" s="997"/>
      <c r="Y242" s="1802"/>
      <c r="Z242" s="1803"/>
      <c r="AA242" s="1794" t="s">
        <v>890</v>
      </c>
      <c r="AB242" s="1795"/>
      <c r="AC242" s="996"/>
      <c r="AD242" s="996"/>
      <c r="AE242" s="996"/>
      <c r="AF242" s="1808"/>
      <c r="AG242" s="1796" t="s">
        <v>889</v>
      </c>
      <c r="AH242" s="1797"/>
      <c r="AI242" s="1798"/>
      <c r="AJ242" s="995"/>
      <c r="AK242" s="996"/>
      <c r="AL242" s="996"/>
      <c r="AM242" s="996"/>
      <c r="AN242" s="997"/>
      <c r="AO242" s="1802"/>
      <c r="AP242" s="1803"/>
      <c r="AQ242" s="1794" t="s">
        <v>890</v>
      </c>
      <c r="AR242" s="1795"/>
      <c r="AS242" s="996"/>
      <c r="AT242" s="996"/>
      <c r="AU242" s="996"/>
      <c r="AV242" s="1808"/>
    </row>
    <row r="243" spans="1:48" ht="17.25" customHeight="1" x14ac:dyDescent="0.2">
      <c r="A243" s="1796" t="s">
        <v>558</v>
      </c>
      <c r="B243" s="1797"/>
      <c r="C243" s="1798"/>
      <c r="D243" s="1420"/>
      <c r="E243" s="1421"/>
      <c r="F243" s="1421"/>
      <c r="G243" s="1421"/>
      <c r="H243" s="1421"/>
      <c r="I243" s="1421"/>
      <c r="J243" s="1421"/>
      <c r="K243" s="1421"/>
      <c r="L243" s="1421"/>
      <c r="M243" s="1421"/>
      <c r="N243" s="1421"/>
      <c r="O243" s="1421"/>
      <c r="P243" s="1422"/>
      <c r="Q243" s="1796" t="s">
        <v>558</v>
      </c>
      <c r="R243" s="1797"/>
      <c r="S243" s="1798"/>
      <c r="T243" s="1420"/>
      <c r="U243" s="1421"/>
      <c r="V243" s="1421"/>
      <c r="W243" s="1421"/>
      <c r="X243" s="1421"/>
      <c r="Y243" s="1421"/>
      <c r="Z243" s="1421"/>
      <c r="AA243" s="1421"/>
      <c r="AB243" s="1421"/>
      <c r="AC243" s="1421"/>
      <c r="AD243" s="1421"/>
      <c r="AE243" s="1421"/>
      <c r="AF243" s="1422"/>
      <c r="AG243" s="1796" t="s">
        <v>558</v>
      </c>
      <c r="AH243" s="1797"/>
      <c r="AI243" s="1798"/>
      <c r="AJ243" s="1420"/>
      <c r="AK243" s="1421"/>
      <c r="AL243" s="1421"/>
      <c r="AM243" s="1421"/>
      <c r="AN243" s="1421"/>
      <c r="AO243" s="1421"/>
      <c r="AP243" s="1421"/>
      <c r="AQ243" s="1421"/>
      <c r="AR243" s="1421"/>
      <c r="AS243" s="1421"/>
      <c r="AT243" s="1421"/>
      <c r="AU243" s="1421"/>
      <c r="AV243" s="1422"/>
    </row>
    <row r="244" spans="1:48" ht="256.5" customHeight="1" x14ac:dyDescent="0.2">
      <c r="A244" s="1805">
        <f>AG239+1</f>
        <v>142</v>
      </c>
      <c r="B244" s="1806"/>
      <c r="C244" s="1806"/>
      <c r="D244" s="1806"/>
      <c r="E244" s="1806"/>
      <c r="F244" s="1806"/>
      <c r="G244" s="1806"/>
      <c r="H244" s="1806"/>
      <c r="I244" s="1806"/>
      <c r="J244" s="1806"/>
      <c r="K244" s="1806"/>
      <c r="L244" s="1806"/>
      <c r="M244" s="1806"/>
      <c r="N244" s="1806"/>
      <c r="O244" s="1806"/>
      <c r="P244" s="1807"/>
      <c r="Q244" s="1805">
        <f>A244+1</f>
        <v>143</v>
      </c>
      <c r="R244" s="1806"/>
      <c r="S244" s="1806"/>
      <c r="T244" s="1806"/>
      <c r="U244" s="1806"/>
      <c r="V244" s="1806"/>
      <c r="W244" s="1806"/>
      <c r="X244" s="1806"/>
      <c r="Y244" s="1806"/>
      <c r="Z244" s="1806"/>
      <c r="AA244" s="1806"/>
      <c r="AB244" s="1806"/>
      <c r="AC244" s="1806"/>
      <c r="AD244" s="1806"/>
      <c r="AE244" s="1806"/>
      <c r="AF244" s="1807"/>
      <c r="AG244" s="1805">
        <f>Q244+1</f>
        <v>144</v>
      </c>
      <c r="AH244" s="1806"/>
      <c r="AI244" s="1806"/>
      <c r="AJ244" s="1806"/>
      <c r="AK244" s="1806"/>
      <c r="AL244" s="1806"/>
      <c r="AM244" s="1806"/>
      <c r="AN244" s="1806"/>
      <c r="AO244" s="1806"/>
      <c r="AP244" s="1806"/>
      <c r="AQ244" s="1806"/>
      <c r="AR244" s="1806"/>
      <c r="AS244" s="1806"/>
      <c r="AT244" s="1806"/>
      <c r="AU244" s="1806"/>
      <c r="AV244" s="1807"/>
    </row>
    <row r="245" spans="1:48" ht="17.25" customHeight="1" x14ac:dyDescent="0.2">
      <c r="A245" s="1809" t="s">
        <v>885</v>
      </c>
      <c r="B245" s="1810"/>
      <c r="C245" s="1811"/>
      <c r="D245" s="1812"/>
      <c r="E245" s="1813"/>
      <c r="F245" s="1813"/>
      <c r="G245" s="1813"/>
      <c r="H245" s="1814"/>
      <c r="I245" s="1815" t="s">
        <v>63</v>
      </c>
      <c r="J245" s="1816"/>
      <c r="K245" s="1817"/>
      <c r="L245" s="1813"/>
      <c r="M245" s="1813"/>
      <c r="N245" s="1813"/>
      <c r="O245" s="1813"/>
      <c r="P245" s="1818"/>
      <c r="Q245" s="1809" t="s">
        <v>885</v>
      </c>
      <c r="R245" s="1810"/>
      <c r="S245" s="1811"/>
      <c r="T245" s="1812"/>
      <c r="U245" s="1813"/>
      <c r="V245" s="1813"/>
      <c r="W245" s="1813"/>
      <c r="X245" s="1814"/>
      <c r="Y245" s="1815" t="s">
        <v>63</v>
      </c>
      <c r="Z245" s="1816"/>
      <c r="AA245" s="1817"/>
      <c r="AB245" s="1813"/>
      <c r="AC245" s="1813"/>
      <c r="AD245" s="1813"/>
      <c r="AE245" s="1813"/>
      <c r="AF245" s="1818"/>
      <c r="AG245" s="1809" t="s">
        <v>885</v>
      </c>
      <c r="AH245" s="1810"/>
      <c r="AI245" s="1811"/>
      <c r="AJ245" s="1812"/>
      <c r="AK245" s="1813"/>
      <c r="AL245" s="1813"/>
      <c r="AM245" s="1813"/>
      <c r="AN245" s="1814"/>
      <c r="AO245" s="1815" t="s">
        <v>63</v>
      </c>
      <c r="AP245" s="1816"/>
      <c r="AQ245" s="1817"/>
      <c r="AR245" s="1813"/>
      <c r="AS245" s="1813"/>
      <c r="AT245" s="1813"/>
      <c r="AU245" s="1813"/>
      <c r="AV245" s="1818"/>
    </row>
    <row r="246" spans="1:48" ht="17.25" customHeight="1" x14ac:dyDescent="0.2">
      <c r="A246" s="1796" t="s">
        <v>81</v>
      </c>
      <c r="B246" s="1797"/>
      <c r="C246" s="1798"/>
      <c r="D246" s="1420"/>
      <c r="E246" s="1421"/>
      <c r="F246" s="1421"/>
      <c r="G246" s="1421"/>
      <c r="H246" s="1418"/>
      <c r="I246" s="1800" t="s">
        <v>887</v>
      </c>
      <c r="J246" s="1801"/>
      <c r="K246" s="1794" t="s">
        <v>888</v>
      </c>
      <c r="L246" s="1795"/>
      <c r="M246" s="1039"/>
      <c r="N246" s="1039"/>
      <c r="O246" s="1039"/>
      <c r="P246" s="1804"/>
      <c r="Q246" s="1796" t="s">
        <v>81</v>
      </c>
      <c r="R246" s="1797"/>
      <c r="S246" s="1798"/>
      <c r="T246" s="1420"/>
      <c r="U246" s="1421"/>
      <c r="V246" s="1421"/>
      <c r="W246" s="1421"/>
      <c r="X246" s="1418"/>
      <c r="Y246" s="1800" t="s">
        <v>887</v>
      </c>
      <c r="Z246" s="1801"/>
      <c r="AA246" s="1794" t="s">
        <v>888</v>
      </c>
      <c r="AB246" s="1795"/>
      <c r="AC246" s="1039"/>
      <c r="AD246" s="1039"/>
      <c r="AE246" s="1039"/>
      <c r="AF246" s="1804"/>
      <c r="AG246" s="1796" t="s">
        <v>81</v>
      </c>
      <c r="AH246" s="1797"/>
      <c r="AI246" s="1798"/>
      <c r="AJ246" s="1420"/>
      <c r="AK246" s="1421"/>
      <c r="AL246" s="1421"/>
      <c r="AM246" s="1421"/>
      <c r="AN246" s="1418"/>
      <c r="AO246" s="1800" t="s">
        <v>887</v>
      </c>
      <c r="AP246" s="1801"/>
      <c r="AQ246" s="1794" t="s">
        <v>888</v>
      </c>
      <c r="AR246" s="1795"/>
      <c r="AS246" s="1039"/>
      <c r="AT246" s="1039"/>
      <c r="AU246" s="1039"/>
      <c r="AV246" s="1804"/>
    </row>
    <row r="247" spans="1:48" ht="17.25" customHeight="1" x14ac:dyDescent="0.2">
      <c r="A247" s="1796" t="s">
        <v>889</v>
      </c>
      <c r="B247" s="1797"/>
      <c r="C247" s="1798"/>
      <c r="D247" s="995"/>
      <c r="E247" s="996"/>
      <c r="F247" s="996"/>
      <c r="G247" s="996"/>
      <c r="H247" s="997"/>
      <c r="I247" s="1802"/>
      <c r="J247" s="1803"/>
      <c r="K247" s="1794" t="s">
        <v>890</v>
      </c>
      <c r="L247" s="1795"/>
      <c r="M247" s="996"/>
      <c r="N247" s="996"/>
      <c r="O247" s="996"/>
      <c r="P247" s="1808"/>
      <c r="Q247" s="1796" t="s">
        <v>889</v>
      </c>
      <c r="R247" s="1797"/>
      <c r="S247" s="1798"/>
      <c r="T247" s="995"/>
      <c r="U247" s="996"/>
      <c r="V247" s="996"/>
      <c r="W247" s="996"/>
      <c r="X247" s="997"/>
      <c r="Y247" s="1802"/>
      <c r="Z247" s="1803"/>
      <c r="AA247" s="1794" t="s">
        <v>890</v>
      </c>
      <c r="AB247" s="1795"/>
      <c r="AC247" s="996"/>
      <c r="AD247" s="996"/>
      <c r="AE247" s="996"/>
      <c r="AF247" s="1808"/>
      <c r="AG247" s="1796" t="s">
        <v>889</v>
      </c>
      <c r="AH247" s="1797"/>
      <c r="AI247" s="1798"/>
      <c r="AJ247" s="995"/>
      <c r="AK247" s="996"/>
      <c r="AL247" s="996"/>
      <c r="AM247" s="996"/>
      <c r="AN247" s="997"/>
      <c r="AO247" s="1802"/>
      <c r="AP247" s="1803"/>
      <c r="AQ247" s="1794" t="s">
        <v>890</v>
      </c>
      <c r="AR247" s="1795"/>
      <c r="AS247" s="996"/>
      <c r="AT247" s="996"/>
      <c r="AU247" s="996"/>
      <c r="AV247" s="1808"/>
    </row>
    <row r="248" spans="1:48" ht="17.25" customHeight="1" x14ac:dyDescent="0.2">
      <c r="A248" s="1796" t="s">
        <v>558</v>
      </c>
      <c r="B248" s="1797"/>
      <c r="C248" s="1798"/>
      <c r="D248" s="1420"/>
      <c r="E248" s="1421"/>
      <c r="F248" s="1421"/>
      <c r="G248" s="1421"/>
      <c r="H248" s="1421"/>
      <c r="I248" s="1421"/>
      <c r="J248" s="1421"/>
      <c r="K248" s="1421"/>
      <c r="L248" s="1421"/>
      <c r="M248" s="1421"/>
      <c r="N248" s="1421"/>
      <c r="O248" s="1421"/>
      <c r="P248" s="1422"/>
      <c r="Q248" s="1796" t="s">
        <v>558</v>
      </c>
      <c r="R248" s="1797"/>
      <c r="S248" s="1798"/>
      <c r="T248" s="1420"/>
      <c r="U248" s="1421"/>
      <c r="V248" s="1421"/>
      <c r="W248" s="1421"/>
      <c r="X248" s="1421"/>
      <c r="Y248" s="1421"/>
      <c r="Z248" s="1421"/>
      <c r="AA248" s="1421"/>
      <c r="AB248" s="1421"/>
      <c r="AC248" s="1421"/>
      <c r="AD248" s="1421"/>
      <c r="AE248" s="1421"/>
      <c r="AF248" s="1422"/>
      <c r="AG248" s="1796" t="s">
        <v>558</v>
      </c>
      <c r="AH248" s="1797"/>
      <c r="AI248" s="1798"/>
      <c r="AJ248" s="1420"/>
      <c r="AK248" s="1421"/>
      <c r="AL248" s="1421"/>
      <c r="AM248" s="1421"/>
      <c r="AN248" s="1421"/>
      <c r="AO248" s="1421"/>
      <c r="AP248" s="1421"/>
      <c r="AQ248" s="1421"/>
      <c r="AR248" s="1421"/>
      <c r="AS248" s="1421"/>
      <c r="AT248" s="1421"/>
      <c r="AU248" s="1421"/>
      <c r="AV248" s="1422"/>
    </row>
    <row r="249" spans="1:48" ht="256.5" customHeight="1" x14ac:dyDescent="0.2">
      <c r="A249" s="1805">
        <f>AG244+1</f>
        <v>145</v>
      </c>
      <c r="B249" s="1806"/>
      <c r="C249" s="1806"/>
      <c r="D249" s="1806"/>
      <c r="E249" s="1806"/>
      <c r="F249" s="1806"/>
      <c r="G249" s="1806"/>
      <c r="H249" s="1806"/>
      <c r="I249" s="1806"/>
      <c r="J249" s="1806"/>
      <c r="K249" s="1806"/>
      <c r="L249" s="1806"/>
      <c r="M249" s="1806"/>
      <c r="N249" s="1806"/>
      <c r="O249" s="1806"/>
      <c r="P249" s="1807"/>
      <c r="Q249" s="1805">
        <f>A249+1</f>
        <v>146</v>
      </c>
      <c r="R249" s="1806"/>
      <c r="S249" s="1806"/>
      <c r="T249" s="1806"/>
      <c r="U249" s="1806"/>
      <c r="V249" s="1806"/>
      <c r="W249" s="1806"/>
      <c r="X249" s="1806"/>
      <c r="Y249" s="1806"/>
      <c r="Z249" s="1806"/>
      <c r="AA249" s="1806"/>
      <c r="AB249" s="1806"/>
      <c r="AC249" s="1806"/>
      <c r="AD249" s="1806"/>
      <c r="AE249" s="1806"/>
      <c r="AF249" s="1807"/>
      <c r="AG249" s="1805">
        <f>Q249+1</f>
        <v>147</v>
      </c>
      <c r="AH249" s="1806"/>
      <c r="AI249" s="1806"/>
      <c r="AJ249" s="1806"/>
      <c r="AK249" s="1806"/>
      <c r="AL249" s="1806"/>
      <c r="AM249" s="1806"/>
      <c r="AN249" s="1806"/>
      <c r="AO249" s="1806"/>
      <c r="AP249" s="1806"/>
      <c r="AQ249" s="1806"/>
      <c r="AR249" s="1806"/>
      <c r="AS249" s="1806"/>
      <c r="AT249" s="1806"/>
      <c r="AU249" s="1806"/>
      <c r="AV249" s="1807"/>
    </row>
    <row r="250" spans="1:48" ht="17.25" customHeight="1" x14ac:dyDescent="0.2">
      <c r="A250" s="1809" t="s">
        <v>885</v>
      </c>
      <c r="B250" s="1810"/>
      <c r="C250" s="1811"/>
      <c r="D250" s="1812"/>
      <c r="E250" s="1813"/>
      <c r="F250" s="1813"/>
      <c r="G250" s="1813"/>
      <c r="H250" s="1814"/>
      <c r="I250" s="1815" t="s">
        <v>63</v>
      </c>
      <c r="J250" s="1816"/>
      <c r="K250" s="1817"/>
      <c r="L250" s="1813"/>
      <c r="M250" s="1813"/>
      <c r="N250" s="1813"/>
      <c r="O250" s="1813"/>
      <c r="P250" s="1818"/>
      <c r="Q250" s="1809" t="s">
        <v>885</v>
      </c>
      <c r="R250" s="1810"/>
      <c r="S250" s="1811"/>
      <c r="T250" s="1812"/>
      <c r="U250" s="1813"/>
      <c r="V250" s="1813"/>
      <c r="W250" s="1813"/>
      <c r="X250" s="1814"/>
      <c r="Y250" s="1815" t="s">
        <v>63</v>
      </c>
      <c r="Z250" s="1816"/>
      <c r="AA250" s="1817"/>
      <c r="AB250" s="1813"/>
      <c r="AC250" s="1813"/>
      <c r="AD250" s="1813"/>
      <c r="AE250" s="1813"/>
      <c r="AF250" s="1818"/>
      <c r="AG250" s="1809" t="s">
        <v>885</v>
      </c>
      <c r="AH250" s="1810"/>
      <c r="AI250" s="1811"/>
      <c r="AJ250" s="1812"/>
      <c r="AK250" s="1813"/>
      <c r="AL250" s="1813"/>
      <c r="AM250" s="1813"/>
      <c r="AN250" s="1814"/>
      <c r="AO250" s="1815" t="s">
        <v>63</v>
      </c>
      <c r="AP250" s="1816"/>
      <c r="AQ250" s="1817"/>
      <c r="AR250" s="1813"/>
      <c r="AS250" s="1813"/>
      <c r="AT250" s="1813"/>
      <c r="AU250" s="1813"/>
      <c r="AV250" s="1818"/>
    </row>
    <row r="251" spans="1:48" ht="17.25" customHeight="1" x14ac:dyDescent="0.2">
      <c r="A251" s="1796" t="s">
        <v>81</v>
      </c>
      <c r="B251" s="1797"/>
      <c r="C251" s="1798"/>
      <c r="D251" s="1420"/>
      <c r="E251" s="1421"/>
      <c r="F251" s="1421"/>
      <c r="G251" s="1421"/>
      <c r="H251" s="1418"/>
      <c r="I251" s="1800" t="s">
        <v>887</v>
      </c>
      <c r="J251" s="1801"/>
      <c r="K251" s="1794" t="s">
        <v>888</v>
      </c>
      <c r="L251" s="1795"/>
      <c r="M251" s="1039"/>
      <c r="N251" s="1039"/>
      <c r="O251" s="1039"/>
      <c r="P251" s="1804"/>
      <c r="Q251" s="1796" t="s">
        <v>81</v>
      </c>
      <c r="R251" s="1797"/>
      <c r="S251" s="1798"/>
      <c r="T251" s="1420"/>
      <c r="U251" s="1421"/>
      <c r="V251" s="1421"/>
      <c r="W251" s="1421"/>
      <c r="X251" s="1418"/>
      <c r="Y251" s="1800" t="s">
        <v>887</v>
      </c>
      <c r="Z251" s="1801"/>
      <c r="AA251" s="1794" t="s">
        <v>888</v>
      </c>
      <c r="AB251" s="1795"/>
      <c r="AC251" s="1039"/>
      <c r="AD251" s="1039"/>
      <c r="AE251" s="1039"/>
      <c r="AF251" s="1804"/>
      <c r="AG251" s="1796" t="s">
        <v>81</v>
      </c>
      <c r="AH251" s="1797"/>
      <c r="AI251" s="1798"/>
      <c r="AJ251" s="1420"/>
      <c r="AK251" s="1421"/>
      <c r="AL251" s="1421"/>
      <c r="AM251" s="1421"/>
      <c r="AN251" s="1418"/>
      <c r="AO251" s="1800" t="s">
        <v>887</v>
      </c>
      <c r="AP251" s="1801"/>
      <c r="AQ251" s="1794" t="s">
        <v>888</v>
      </c>
      <c r="AR251" s="1795"/>
      <c r="AS251" s="1039"/>
      <c r="AT251" s="1039"/>
      <c r="AU251" s="1039"/>
      <c r="AV251" s="1804"/>
    </row>
    <row r="252" spans="1:48" ht="17.25" customHeight="1" x14ac:dyDescent="0.2">
      <c r="A252" s="1796" t="s">
        <v>889</v>
      </c>
      <c r="B252" s="1797"/>
      <c r="C252" s="1798"/>
      <c r="D252" s="995"/>
      <c r="E252" s="996"/>
      <c r="F252" s="996"/>
      <c r="G252" s="996"/>
      <c r="H252" s="997"/>
      <c r="I252" s="1802"/>
      <c r="J252" s="1803"/>
      <c r="K252" s="1794" t="s">
        <v>890</v>
      </c>
      <c r="L252" s="1795"/>
      <c r="M252" s="996"/>
      <c r="N252" s="996"/>
      <c r="O252" s="996"/>
      <c r="P252" s="1808"/>
      <c r="Q252" s="1796" t="s">
        <v>889</v>
      </c>
      <c r="R252" s="1797"/>
      <c r="S252" s="1798"/>
      <c r="T252" s="995"/>
      <c r="U252" s="996"/>
      <c r="V252" s="996"/>
      <c r="W252" s="996"/>
      <c r="X252" s="997"/>
      <c r="Y252" s="1802"/>
      <c r="Z252" s="1803"/>
      <c r="AA252" s="1794" t="s">
        <v>890</v>
      </c>
      <c r="AB252" s="1795"/>
      <c r="AC252" s="996"/>
      <c r="AD252" s="996"/>
      <c r="AE252" s="996"/>
      <c r="AF252" s="1808"/>
      <c r="AG252" s="1796" t="s">
        <v>889</v>
      </c>
      <c r="AH252" s="1797"/>
      <c r="AI252" s="1798"/>
      <c r="AJ252" s="995"/>
      <c r="AK252" s="996"/>
      <c r="AL252" s="996"/>
      <c r="AM252" s="996"/>
      <c r="AN252" s="997"/>
      <c r="AO252" s="1802"/>
      <c r="AP252" s="1803"/>
      <c r="AQ252" s="1794" t="s">
        <v>890</v>
      </c>
      <c r="AR252" s="1795"/>
      <c r="AS252" s="996"/>
      <c r="AT252" s="996"/>
      <c r="AU252" s="996"/>
      <c r="AV252" s="1808"/>
    </row>
    <row r="253" spans="1:48" ht="17.25" customHeight="1" x14ac:dyDescent="0.2">
      <c r="A253" s="1796" t="s">
        <v>558</v>
      </c>
      <c r="B253" s="1797"/>
      <c r="C253" s="1798"/>
      <c r="D253" s="1420"/>
      <c r="E253" s="1421"/>
      <c r="F253" s="1421"/>
      <c r="G253" s="1421"/>
      <c r="H253" s="1421"/>
      <c r="I253" s="1421"/>
      <c r="J253" s="1421"/>
      <c r="K253" s="1421"/>
      <c r="L253" s="1421"/>
      <c r="M253" s="1421"/>
      <c r="N253" s="1421"/>
      <c r="O253" s="1421"/>
      <c r="P253" s="1422"/>
      <c r="Q253" s="1796" t="s">
        <v>558</v>
      </c>
      <c r="R253" s="1797"/>
      <c r="S253" s="1798"/>
      <c r="T253" s="1420"/>
      <c r="U253" s="1421"/>
      <c r="V253" s="1421"/>
      <c r="W253" s="1421"/>
      <c r="X253" s="1421"/>
      <c r="Y253" s="1421"/>
      <c r="Z253" s="1421"/>
      <c r="AA253" s="1421"/>
      <c r="AB253" s="1421"/>
      <c r="AC253" s="1421"/>
      <c r="AD253" s="1421"/>
      <c r="AE253" s="1421"/>
      <c r="AF253" s="1422"/>
      <c r="AG253" s="1796" t="s">
        <v>558</v>
      </c>
      <c r="AH253" s="1797"/>
      <c r="AI253" s="1798"/>
      <c r="AJ253" s="1420"/>
      <c r="AK253" s="1421"/>
      <c r="AL253" s="1421"/>
      <c r="AM253" s="1421"/>
      <c r="AN253" s="1421"/>
      <c r="AO253" s="1421"/>
      <c r="AP253" s="1421"/>
      <c r="AQ253" s="1421"/>
      <c r="AR253" s="1421"/>
      <c r="AS253" s="1421"/>
      <c r="AT253" s="1421"/>
      <c r="AU253" s="1421"/>
      <c r="AV253" s="1422"/>
    </row>
    <row r="254" spans="1:48" ht="256.5" customHeight="1" x14ac:dyDescent="0.2">
      <c r="A254" s="1805">
        <f>AG249+1</f>
        <v>148</v>
      </c>
      <c r="B254" s="1806"/>
      <c r="C254" s="1806"/>
      <c r="D254" s="1806"/>
      <c r="E254" s="1806"/>
      <c r="F254" s="1806"/>
      <c r="G254" s="1806"/>
      <c r="H254" s="1806"/>
      <c r="I254" s="1806"/>
      <c r="J254" s="1806"/>
      <c r="K254" s="1806"/>
      <c r="L254" s="1806"/>
      <c r="M254" s="1806"/>
      <c r="N254" s="1806"/>
      <c r="O254" s="1806"/>
      <c r="P254" s="1807"/>
      <c r="Q254" s="1805">
        <f>A254+1</f>
        <v>149</v>
      </c>
      <c r="R254" s="1806"/>
      <c r="S254" s="1806"/>
      <c r="T254" s="1806"/>
      <c r="U254" s="1806"/>
      <c r="V254" s="1806"/>
      <c r="W254" s="1806"/>
      <c r="X254" s="1806"/>
      <c r="Y254" s="1806"/>
      <c r="Z254" s="1806"/>
      <c r="AA254" s="1806"/>
      <c r="AB254" s="1806"/>
      <c r="AC254" s="1806"/>
      <c r="AD254" s="1806"/>
      <c r="AE254" s="1806"/>
      <c r="AF254" s="1807"/>
      <c r="AG254" s="1805">
        <f>Q254+1</f>
        <v>150</v>
      </c>
      <c r="AH254" s="1806"/>
      <c r="AI254" s="1806"/>
      <c r="AJ254" s="1806"/>
      <c r="AK254" s="1806"/>
      <c r="AL254" s="1806"/>
      <c r="AM254" s="1806"/>
      <c r="AN254" s="1806"/>
      <c r="AO254" s="1806"/>
      <c r="AP254" s="1806"/>
      <c r="AQ254" s="1806"/>
      <c r="AR254" s="1806"/>
      <c r="AS254" s="1806"/>
      <c r="AT254" s="1806"/>
      <c r="AU254" s="1806"/>
      <c r="AV254" s="1807"/>
    </row>
    <row r="255" spans="1:48" ht="17.25" customHeight="1" x14ac:dyDescent="0.2">
      <c r="A255" s="1809" t="s">
        <v>885</v>
      </c>
      <c r="B255" s="1810"/>
      <c r="C255" s="1811"/>
      <c r="D255" s="1812"/>
      <c r="E255" s="1813"/>
      <c r="F255" s="1813"/>
      <c r="G255" s="1813"/>
      <c r="H255" s="1814"/>
      <c r="I255" s="1815" t="s">
        <v>63</v>
      </c>
      <c r="J255" s="1816"/>
      <c r="K255" s="1817"/>
      <c r="L255" s="1813"/>
      <c r="M255" s="1813"/>
      <c r="N255" s="1813"/>
      <c r="O255" s="1813"/>
      <c r="P255" s="1818"/>
      <c r="Q255" s="1809" t="s">
        <v>885</v>
      </c>
      <c r="R255" s="1810"/>
      <c r="S255" s="1811"/>
      <c r="T255" s="1812"/>
      <c r="U255" s="1813"/>
      <c r="V255" s="1813"/>
      <c r="W255" s="1813"/>
      <c r="X255" s="1814"/>
      <c r="Y255" s="1815" t="s">
        <v>63</v>
      </c>
      <c r="Z255" s="1816"/>
      <c r="AA255" s="1817"/>
      <c r="AB255" s="1813"/>
      <c r="AC255" s="1813"/>
      <c r="AD255" s="1813"/>
      <c r="AE255" s="1813"/>
      <c r="AF255" s="1818"/>
      <c r="AG255" s="1809" t="s">
        <v>885</v>
      </c>
      <c r="AH255" s="1810"/>
      <c r="AI255" s="1811"/>
      <c r="AJ255" s="1812"/>
      <c r="AK255" s="1813"/>
      <c r="AL255" s="1813"/>
      <c r="AM255" s="1813"/>
      <c r="AN255" s="1814"/>
      <c r="AO255" s="1815" t="s">
        <v>63</v>
      </c>
      <c r="AP255" s="1816"/>
      <c r="AQ255" s="1817"/>
      <c r="AR255" s="1813"/>
      <c r="AS255" s="1813"/>
      <c r="AT255" s="1813"/>
      <c r="AU255" s="1813"/>
      <c r="AV255" s="1818"/>
    </row>
    <row r="256" spans="1:48" ht="17.25" customHeight="1" x14ac:dyDescent="0.2">
      <c r="A256" s="1796" t="s">
        <v>81</v>
      </c>
      <c r="B256" s="1797"/>
      <c r="C256" s="1798"/>
      <c r="D256" s="1420"/>
      <c r="E256" s="1421"/>
      <c r="F256" s="1421"/>
      <c r="G256" s="1421"/>
      <c r="H256" s="1418"/>
      <c r="I256" s="1800" t="s">
        <v>887</v>
      </c>
      <c r="J256" s="1801"/>
      <c r="K256" s="1794" t="s">
        <v>888</v>
      </c>
      <c r="L256" s="1795"/>
      <c r="M256" s="1039"/>
      <c r="N256" s="1039"/>
      <c r="O256" s="1039"/>
      <c r="P256" s="1804"/>
      <c r="Q256" s="1796" t="s">
        <v>81</v>
      </c>
      <c r="R256" s="1797"/>
      <c r="S256" s="1798"/>
      <c r="T256" s="1420"/>
      <c r="U256" s="1421"/>
      <c r="V256" s="1421"/>
      <c r="W256" s="1421"/>
      <c r="X256" s="1418"/>
      <c r="Y256" s="1800" t="s">
        <v>887</v>
      </c>
      <c r="Z256" s="1801"/>
      <c r="AA256" s="1794" t="s">
        <v>888</v>
      </c>
      <c r="AB256" s="1795"/>
      <c r="AC256" s="1039"/>
      <c r="AD256" s="1039"/>
      <c r="AE256" s="1039"/>
      <c r="AF256" s="1804"/>
      <c r="AG256" s="1796" t="s">
        <v>81</v>
      </c>
      <c r="AH256" s="1797"/>
      <c r="AI256" s="1798"/>
      <c r="AJ256" s="1420"/>
      <c r="AK256" s="1421"/>
      <c r="AL256" s="1421"/>
      <c r="AM256" s="1421"/>
      <c r="AN256" s="1418"/>
      <c r="AO256" s="1800" t="s">
        <v>887</v>
      </c>
      <c r="AP256" s="1801"/>
      <c r="AQ256" s="1794" t="s">
        <v>888</v>
      </c>
      <c r="AR256" s="1795"/>
      <c r="AS256" s="1039"/>
      <c r="AT256" s="1039"/>
      <c r="AU256" s="1039"/>
      <c r="AV256" s="1804"/>
    </row>
    <row r="257" spans="1:48" ht="17.25" customHeight="1" x14ac:dyDescent="0.2">
      <c r="A257" s="1796" t="s">
        <v>889</v>
      </c>
      <c r="B257" s="1797"/>
      <c r="C257" s="1798"/>
      <c r="D257" s="995"/>
      <c r="E257" s="996"/>
      <c r="F257" s="996"/>
      <c r="G257" s="996"/>
      <c r="H257" s="997"/>
      <c r="I257" s="1802"/>
      <c r="J257" s="1803"/>
      <c r="K257" s="1794" t="s">
        <v>890</v>
      </c>
      <c r="L257" s="1795"/>
      <c r="M257" s="996"/>
      <c r="N257" s="996"/>
      <c r="O257" s="996"/>
      <c r="P257" s="1808"/>
      <c r="Q257" s="1796" t="s">
        <v>889</v>
      </c>
      <c r="R257" s="1797"/>
      <c r="S257" s="1798"/>
      <c r="T257" s="995"/>
      <c r="U257" s="996"/>
      <c r="V257" s="996"/>
      <c r="W257" s="996"/>
      <c r="X257" s="997"/>
      <c r="Y257" s="1802"/>
      <c r="Z257" s="1803"/>
      <c r="AA257" s="1794" t="s">
        <v>890</v>
      </c>
      <c r="AB257" s="1795"/>
      <c r="AC257" s="996"/>
      <c r="AD257" s="996"/>
      <c r="AE257" s="996"/>
      <c r="AF257" s="1808"/>
      <c r="AG257" s="1796" t="s">
        <v>889</v>
      </c>
      <c r="AH257" s="1797"/>
      <c r="AI257" s="1798"/>
      <c r="AJ257" s="995"/>
      <c r="AK257" s="996"/>
      <c r="AL257" s="996"/>
      <c r="AM257" s="996"/>
      <c r="AN257" s="997"/>
      <c r="AO257" s="1802"/>
      <c r="AP257" s="1803"/>
      <c r="AQ257" s="1794" t="s">
        <v>890</v>
      </c>
      <c r="AR257" s="1795"/>
      <c r="AS257" s="996"/>
      <c r="AT257" s="996"/>
      <c r="AU257" s="996"/>
      <c r="AV257" s="1808"/>
    </row>
    <row r="258" spans="1:48" ht="17.25" customHeight="1" x14ac:dyDescent="0.2">
      <c r="A258" s="1796" t="s">
        <v>558</v>
      </c>
      <c r="B258" s="1797"/>
      <c r="C258" s="1798"/>
      <c r="D258" s="1420"/>
      <c r="E258" s="1421"/>
      <c r="F258" s="1421"/>
      <c r="G258" s="1421"/>
      <c r="H258" s="1421"/>
      <c r="I258" s="1421"/>
      <c r="J258" s="1421"/>
      <c r="K258" s="1421"/>
      <c r="L258" s="1421"/>
      <c r="M258" s="1421"/>
      <c r="N258" s="1421"/>
      <c r="O258" s="1421"/>
      <c r="P258" s="1422"/>
      <c r="Q258" s="1796" t="s">
        <v>558</v>
      </c>
      <c r="R258" s="1797"/>
      <c r="S258" s="1798"/>
      <c r="T258" s="1420"/>
      <c r="U258" s="1421"/>
      <c r="V258" s="1421"/>
      <c r="W258" s="1421"/>
      <c r="X258" s="1421"/>
      <c r="Y258" s="1421"/>
      <c r="Z258" s="1421"/>
      <c r="AA258" s="1421"/>
      <c r="AB258" s="1421"/>
      <c r="AC258" s="1421"/>
      <c r="AD258" s="1421"/>
      <c r="AE258" s="1421"/>
      <c r="AF258" s="1422"/>
      <c r="AG258" s="1796" t="s">
        <v>558</v>
      </c>
      <c r="AH258" s="1797"/>
      <c r="AI258" s="1798"/>
      <c r="AJ258" s="1420"/>
      <c r="AK258" s="1421"/>
      <c r="AL258" s="1421"/>
      <c r="AM258" s="1421"/>
      <c r="AN258" s="1421"/>
      <c r="AO258" s="1421"/>
      <c r="AP258" s="1421"/>
      <c r="AQ258" s="1421"/>
      <c r="AR258" s="1421"/>
      <c r="AS258" s="1421"/>
      <c r="AT258" s="1421"/>
      <c r="AU258" s="1421"/>
      <c r="AV258" s="1422"/>
    </row>
    <row r="259" spans="1:48" ht="256.5" customHeight="1" x14ac:dyDescent="0.2">
      <c r="A259" s="1805">
        <f>AG254+1</f>
        <v>151</v>
      </c>
      <c r="B259" s="1806"/>
      <c r="C259" s="1806"/>
      <c r="D259" s="1806"/>
      <c r="E259" s="1806"/>
      <c r="F259" s="1806"/>
      <c r="G259" s="1806"/>
      <c r="H259" s="1806"/>
      <c r="I259" s="1806"/>
      <c r="J259" s="1806"/>
      <c r="K259" s="1806"/>
      <c r="L259" s="1806"/>
      <c r="M259" s="1806"/>
      <c r="N259" s="1806"/>
      <c r="O259" s="1806"/>
      <c r="P259" s="1807"/>
      <c r="Q259" s="1805">
        <f>A259+1</f>
        <v>152</v>
      </c>
      <c r="R259" s="1806"/>
      <c r="S259" s="1806"/>
      <c r="T259" s="1806"/>
      <c r="U259" s="1806"/>
      <c r="V259" s="1806"/>
      <c r="W259" s="1806"/>
      <c r="X259" s="1806"/>
      <c r="Y259" s="1806"/>
      <c r="Z259" s="1806"/>
      <c r="AA259" s="1806"/>
      <c r="AB259" s="1806"/>
      <c r="AC259" s="1806"/>
      <c r="AD259" s="1806"/>
      <c r="AE259" s="1806"/>
      <c r="AF259" s="1807"/>
      <c r="AG259" s="1805">
        <f>Q259+1</f>
        <v>153</v>
      </c>
      <c r="AH259" s="1806"/>
      <c r="AI259" s="1806"/>
      <c r="AJ259" s="1806"/>
      <c r="AK259" s="1806"/>
      <c r="AL259" s="1806"/>
      <c r="AM259" s="1806"/>
      <c r="AN259" s="1806"/>
      <c r="AO259" s="1806"/>
      <c r="AP259" s="1806"/>
      <c r="AQ259" s="1806"/>
      <c r="AR259" s="1806"/>
      <c r="AS259" s="1806"/>
      <c r="AT259" s="1806"/>
      <c r="AU259" s="1806"/>
      <c r="AV259" s="1807"/>
    </row>
    <row r="260" spans="1:48" ht="17.25" customHeight="1" x14ac:dyDescent="0.2">
      <c r="A260" s="1809" t="s">
        <v>885</v>
      </c>
      <c r="B260" s="1810"/>
      <c r="C260" s="1811"/>
      <c r="D260" s="1812"/>
      <c r="E260" s="1813"/>
      <c r="F260" s="1813"/>
      <c r="G260" s="1813"/>
      <c r="H260" s="1814"/>
      <c r="I260" s="1815" t="s">
        <v>63</v>
      </c>
      <c r="J260" s="1816"/>
      <c r="K260" s="1817"/>
      <c r="L260" s="1813"/>
      <c r="M260" s="1813"/>
      <c r="N260" s="1813"/>
      <c r="O260" s="1813"/>
      <c r="P260" s="1818"/>
      <c r="Q260" s="1809" t="s">
        <v>885</v>
      </c>
      <c r="R260" s="1810"/>
      <c r="S260" s="1811"/>
      <c r="T260" s="1812"/>
      <c r="U260" s="1813"/>
      <c r="V260" s="1813"/>
      <c r="W260" s="1813"/>
      <c r="X260" s="1814"/>
      <c r="Y260" s="1815" t="s">
        <v>63</v>
      </c>
      <c r="Z260" s="1816"/>
      <c r="AA260" s="1817"/>
      <c r="AB260" s="1813"/>
      <c r="AC260" s="1813"/>
      <c r="AD260" s="1813"/>
      <c r="AE260" s="1813"/>
      <c r="AF260" s="1818"/>
      <c r="AG260" s="1809" t="s">
        <v>885</v>
      </c>
      <c r="AH260" s="1810"/>
      <c r="AI260" s="1811"/>
      <c r="AJ260" s="1812"/>
      <c r="AK260" s="1813"/>
      <c r="AL260" s="1813"/>
      <c r="AM260" s="1813"/>
      <c r="AN260" s="1814"/>
      <c r="AO260" s="1815" t="s">
        <v>63</v>
      </c>
      <c r="AP260" s="1816"/>
      <c r="AQ260" s="1817"/>
      <c r="AR260" s="1813"/>
      <c r="AS260" s="1813"/>
      <c r="AT260" s="1813"/>
      <c r="AU260" s="1813"/>
      <c r="AV260" s="1818"/>
    </row>
    <row r="261" spans="1:48" ht="17.25" customHeight="1" x14ac:dyDescent="0.2">
      <c r="A261" s="1796" t="s">
        <v>81</v>
      </c>
      <c r="B261" s="1797"/>
      <c r="C261" s="1798"/>
      <c r="D261" s="1420"/>
      <c r="E261" s="1421"/>
      <c r="F261" s="1421"/>
      <c r="G261" s="1421"/>
      <c r="H261" s="1418"/>
      <c r="I261" s="1800" t="s">
        <v>887</v>
      </c>
      <c r="J261" s="1801"/>
      <c r="K261" s="1794" t="s">
        <v>888</v>
      </c>
      <c r="L261" s="1795"/>
      <c r="M261" s="1039"/>
      <c r="N261" s="1039"/>
      <c r="O261" s="1039"/>
      <c r="P261" s="1804"/>
      <c r="Q261" s="1796" t="s">
        <v>81</v>
      </c>
      <c r="R261" s="1797"/>
      <c r="S261" s="1798"/>
      <c r="T261" s="1420"/>
      <c r="U261" s="1421"/>
      <c r="V261" s="1421"/>
      <c r="W261" s="1421"/>
      <c r="X261" s="1418"/>
      <c r="Y261" s="1800" t="s">
        <v>887</v>
      </c>
      <c r="Z261" s="1801"/>
      <c r="AA261" s="1794" t="s">
        <v>888</v>
      </c>
      <c r="AB261" s="1795"/>
      <c r="AC261" s="1039"/>
      <c r="AD261" s="1039"/>
      <c r="AE261" s="1039"/>
      <c r="AF261" s="1804"/>
      <c r="AG261" s="1796" t="s">
        <v>81</v>
      </c>
      <c r="AH261" s="1797"/>
      <c r="AI261" s="1798"/>
      <c r="AJ261" s="1420"/>
      <c r="AK261" s="1421"/>
      <c r="AL261" s="1421"/>
      <c r="AM261" s="1421"/>
      <c r="AN261" s="1418"/>
      <c r="AO261" s="1800" t="s">
        <v>887</v>
      </c>
      <c r="AP261" s="1801"/>
      <c r="AQ261" s="1794" t="s">
        <v>888</v>
      </c>
      <c r="AR261" s="1795"/>
      <c r="AS261" s="1039"/>
      <c r="AT261" s="1039"/>
      <c r="AU261" s="1039"/>
      <c r="AV261" s="1804"/>
    </row>
    <row r="262" spans="1:48" ht="17.25" customHeight="1" x14ac:dyDescent="0.2">
      <c r="A262" s="1796" t="s">
        <v>889</v>
      </c>
      <c r="B262" s="1797"/>
      <c r="C262" s="1798"/>
      <c r="D262" s="995"/>
      <c r="E262" s="996"/>
      <c r="F262" s="996"/>
      <c r="G262" s="996"/>
      <c r="H262" s="997"/>
      <c r="I262" s="1802"/>
      <c r="J262" s="1803"/>
      <c r="K262" s="1794" t="s">
        <v>890</v>
      </c>
      <c r="L262" s="1795"/>
      <c r="M262" s="996"/>
      <c r="N262" s="996"/>
      <c r="O262" s="996"/>
      <c r="P262" s="1808"/>
      <c r="Q262" s="1796" t="s">
        <v>889</v>
      </c>
      <c r="R262" s="1797"/>
      <c r="S262" s="1798"/>
      <c r="T262" s="995"/>
      <c r="U262" s="996"/>
      <c r="V262" s="996"/>
      <c r="W262" s="996"/>
      <c r="X262" s="997"/>
      <c r="Y262" s="1802"/>
      <c r="Z262" s="1803"/>
      <c r="AA262" s="1794" t="s">
        <v>890</v>
      </c>
      <c r="AB262" s="1795"/>
      <c r="AC262" s="996"/>
      <c r="AD262" s="996"/>
      <c r="AE262" s="996"/>
      <c r="AF262" s="1808"/>
      <c r="AG262" s="1796" t="s">
        <v>889</v>
      </c>
      <c r="AH262" s="1797"/>
      <c r="AI262" s="1798"/>
      <c r="AJ262" s="995"/>
      <c r="AK262" s="996"/>
      <c r="AL262" s="996"/>
      <c r="AM262" s="996"/>
      <c r="AN262" s="997"/>
      <c r="AO262" s="1802"/>
      <c r="AP262" s="1803"/>
      <c r="AQ262" s="1794" t="s">
        <v>890</v>
      </c>
      <c r="AR262" s="1795"/>
      <c r="AS262" s="996"/>
      <c r="AT262" s="996"/>
      <c r="AU262" s="996"/>
      <c r="AV262" s="1808"/>
    </row>
    <row r="263" spans="1:48" ht="17.25" customHeight="1" x14ac:dyDescent="0.2">
      <c r="A263" s="1796" t="s">
        <v>558</v>
      </c>
      <c r="B263" s="1797"/>
      <c r="C263" s="1798"/>
      <c r="D263" s="1420"/>
      <c r="E263" s="1421"/>
      <c r="F263" s="1421"/>
      <c r="G263" s="1421"/>
      <c r="H263" s="1421"/>
      <c r="I263" s="1421"/>
      <c r="J263" s="1421"/>
      <c r="K263" s="1421"/>
      <c r="L263" s="1421"/>
      <c r="M263" s="1421"/>
      <c r="N263" s="1421"/>
      <c r="O263" s="1421"/>
      <c r="P263" s="1422"/>
      <c r="Q263" s="1796" t="s">
        <v>558</v>
      </c>
      <c r="R263" s="1797"/>
      <c r="S263" s="1798"/>
      <c r="T263" s="1420"/>
      <c r="U263" s="1421"/>
      <c r="V263" s="1421"/>
      <c r="W263" s="1421"/>
      <c r="X263" s="1421"/>
      <c r="Y263" s="1421"/>
      <c r="Z263" s="1421"/>
      <c r="AA263" s="1421"/>
      <c r="AB263" s="1421"/>
      <c r="AC263" s="1421"/>
      <c r="AD263" s="1421"/>
      <c r="AE263" s="1421"/>
      <c r="AF263" s="1422"/>
      <c r="AG263" s="1796" t="s">
        <v>558</v>
      </c>
      <c r="AH263" s="1797"/>
      <c r="AI263" s="1798"/>
      <c r="AJ263" s="1420"/>
      <c r="AK263" s="1421"/>
      <c r="AL263" s="1421"/>
      <c r="AM263" s="1421"/>
      <c r="AN263" s="1421"/>
      <c r="AO263" s="1421"/>
      <c r="AP263" s="1421"/>
      <c r="AQ263" s="1421"/>
      <c r="AR263" s="1421"/>
      <c r="AS263" s="1421"/>
      <c r="AT263" s="1421"/>
      <c r="AU263" s="1421"/>
      <c r="AV263" s="1422"/>
    </row>
    <row r="264" spans="1:48" ht="256.5" customHeight="1" x14ac:dyDescent="0.2">
      <c r="A264" s="1805">
        <f>AG259+1</f>
        <v>154</v>
      </c>
      <c r="B264" s="1806"/>
      <c r="C264" s="1806"/>
      <c r="D264" s="1806"/>
      <c r="E264" s="1806"/>
      <c r="F264" s="1806"/>
      <c r="G264" s="1806"/>
      <c r="H264" s="1806"/>
      <c r="I264" s="1806"/>
      <c r="J264" s="1806"/>
      <c r="K264" s="1806"/>
      <c r="L264" s="1806"/>
      <c r="M264" s="1806"/>
      <c r="N264" s="1806"/>
      <c r="O264" s="1806"/>
      <c r="P264" s="1807"/>
      <c r="Q264" s="1805">
        <f>A264+1</f>
        <v>155</v>
      </c>
      <c r="R264" s="1806"/>
      <c r="S264" s="1806"/>
      <c r="T264" s="1806"/>
      <c r="U264" s="1806"/>
      <c r="V264" s="1806"/>
      <c r="W264" s="1806"/>
      <c r="X264" s="1806"/>
      <c r="Y264" s="1806"/>
      <c r="Z264" s="1806"/>
      <c r="AA264" s="1806"/>
      <c r="AB264" s="1806"/>
      <c r="AC264" s="1806"/>
      <c r="AD264" s="1806"/>
      <c r="AE264" s="1806"/>
      <c r="AF264" s="1807"/>
      <c r="AG264" s="1805">
        <f>Q264+1</f>
        <v>156</v>
      </c>
      <c r="AH264" s="1806"/>
      <c r="AI264" s="1806"/>
      <c r="AJ264" s="1806"/>
      <c r="AK264" s="1806"/>
      <c r="AL264" s="1806"/>
      <c r="AM264" s="1806"/>
      <c r="AN264" s="1806"/>
      <c r="AO264" s="1806"/>
      <c r="AP264" s="1806"/>
      <c r="AQ264" s="1806"/>
      <c r="AR264" s="1806"/>
      <c r="AS264" s="1806"/>
      <c r="AT264" s="1806"/>
      <c r="AU264" s="1806"/>
      <c r="AV264" s="1807"/>
    </row>
    <row r="265" spans="1:48" ht="17.25" customHeight="1" x14ac:dyDescent="0.2">
      <c r="A265" s="1809" t="s">
        <v>885</v>
      </c>
      <c r="B265" s="1810"/>
      <c r="C265" s="1811"/>
      <c r="D265" s="1812"/>
      <c r="E265" s="1813"/>
      <c r="F265" s="1813"/>
      <c r="G265" s="1813"/>
      <c r="H265" s="1814"/>
      <c r="I265" s="1815" t="s">
        <v>63</v>
      </c>
      <c r="J265" s="1816"/>
      <c r="K265" s="1817"/>
      <c r="L265" s="1813"/>
      <c r="M265" s="1813"/>
      <c r="N265" s="1813"/>
      <c r="O265" s="1813"/>
      <c r="P265" s="1818"/>
      <c r="Q265" s="1809" t="s">
        <v>885</v>
      </c>
      <c r="R265" s="1810"/>
      <c r="S265" s="1811"/>
      <c r="T265" s="1812"/>
      <c r="U265" s="1813"/>
      <c r="V265" s="1813"/>
      <c r="W265" s="1813"/>
      <c r="X265" s="1814"/>
      <c r="Y265" s="1815" t="s">
        <v>63</v>
      </c>
      <c r="Z265" s="1816"/>
      <c r="AA265" s="1817"/>
      <c r="AB265" s="1813"/>
      <c r="AC265" s="1813"/>
      <c r="AD265" s="1813"/>
      <c r="AE265" s="1813"/>
      <c r="AF265" s="1818"/>
      <c r="AG265" s="1809" t="s">
        <v>885</v>
      </c>
      <c r="AH265" s="1810"/>
      <c r="AI265" s="1811"/>
      <c r="AJ265" s="1812"/>
      <c r="AK265" s="1813"/>
      <c r="AL265" s="1813"/>
      <c r="AM265" s="1813"/>
      <c r="AN265" s="1814"/>
      <c r="AO265" s="1815" t="s">
        <v>63</v>
      </c>
      <c r="AP265" s="1816"/>
      <c r="AQ265" s="1817"/>
      <c r="AR265" s="1813"/>
      <c r="AS265" s="1813"/>
      <c r="AT265" s="1813"/>
      <c r="AU265" s="1813"/>
      <c r="AV265" s="1818"/>
    </row>
    <row r="266" spans="1:48" ht="17.25" customHeight="1" x14ac:dyDescent="0.2">
      <c r="A266" s="1796" t="s">
        <v>81</v>
      </c>
      <c r="B266" s="1797"/>
      <c r="C266" s="1798"/>
      <c r="D266" s="1420"/>
      <c r="E266" s="1421"/>
      <c r="F266" s="1421"/>
      <c r="G266" s="1421"/>
      <c r="H266" s="1418"/>
      <c r="I266" s="1800" t="s">
        <v>887</v>
      </c>
      <c r="J266" s="1801"/>
      <c r="K266" s="1794" t="s">
        <v>888</v>
      </c>
      <c r="L266" s="1795"/>
      <c r="M266" s="1039"/>
      <c r="N266" s="1039"/>
      <c r="O266" s="1039"/>
      <c r="P266" s="1804"/>
      <c r="Q266" s="1796" t="s">
        <v>81</v>
      </c>
      <c r="R266" s="1797"/>
      <c r="S266" s="1798"/>
      <c r="T266" s="1420"/>
      <c r="U266" s="1421"/>
      <c r="V266" s="1421"/>
      <c r="W266" s="1421"/>
      <c r="X266" s="1418"/>
      <c r="Y266" s="1800" t="s">
        <v>887</v>
      </c>
      <c r="Z266" s="1801"/>
      <c r="AA266" s="1794" t="s">
        <v>888</v>
      </c>
      <c r="AB266" s="1795"/>
      <c r="AC266" s="1039"/>
      <c r="AD266" s="1039"/>
      <c r="AE266" s="1039"/>
      <c r="AF266" s="1804"/>
      <c r="AG266" s="1796" t="s">
        <v>81</v>
      </c>
      <c r="AH266" s="1797"/>
      <c r="AI266" s="1798"/>
      <c r="AJ266" s="1420"/>
      <c r="AK266" s="1421"/>
      <c r="AL266" s="1421"/>
      <c r="AM266" s="1421"/>
      <c r="AN266" s="1418"/>
      <c r="AO266" s="1800" t="s">
        <v>887</v>
      </c>
      <c r="AP266" s="1801"/>
      <c r="AQ266" s="1794" t="s">
        <v>888</v>
      </c>
      <c r="AR266" s="1795"/>
      <c r="AS266" s="1039"/>
      <c r="AT266" s="1039"/>
      <c r="AU266" s="1039"/>
      <c r="AV266" s="1804"/>
    </row>
    <row r="267" spans="1:48" ht="17.25" customHeight="1" x14ac:dyDescent="0.2">
      <c r="A267" s="1796" t="s">
        <v>889</v>
      </c>
      <c r="B267" s="1797"/>
      <c r="C267" s="1798"/>
      <c r="D267" s="995"/>
      <c r="E267" s="996"/>
      <c r="F267" s="996"/>
      <c r="G267" s="996"/>
      <c r="H267" s="997"/>
      <c r="I267" s="1802"/>
      <c r="J267" s="1803"/>
      <c r="K267" s="1794" t="s">
        <v>890</v>
      </c>
      <c r="L267" s="1795"/>
      <c r="M267" s="996"/>
      <c r="N267" s="996"/>
      <c r="O267" s="996"/>
      <c r="P267" s="1808"/>
      <c r="Q267" s="1796" t="s">
        <v>889</v>
      </c>
      <c r="R267" s="1797"/>
      <c r="S267" s="1798"/>
      <c r="T267" s="995"/>
      <c r="U267" s="996"/>
      <c r="V267" s="996"/>
      <c r="W267" s="996"/>
      <c r="X267" s="997"/>
      <c r="Y267" s="1802"/>
      <c r="Z267" s="1803"/>
      <c r="AA267" s="1794" t="s">
        <v>890</v>
      </c>
      <c r="AB267" s="1795"/>
      <c r="AC267" s="996"/>
      <c r="AD267" s="996"/>
      <c r="AE267" s="996"/>
      <c r="AF267" s="1808"/>
      <c r="AG267" s="1796" t="s">
        <v>889</v>
      </c>
      <c r="AH267" s="1797"/>
      <c r="AI267" s="1798"/>
      <c r="AJ267" s="995"/>
      <c r="AK267" s="996"/>
      <c r="AL267" s="996"/>
      <c r="AM267" s="996"/>
      <c r="AN267" s="997"/>
      <c r="AO267" s="1802"/>
      <c r="AP267" s="1803"/>
      <c r="AQ267" s="1794" t="s">
        <v>890</v>
      </c>
      <c r="AR267" s="1795"/>
      <c r="AS267" s="996"/>
      <c r="AT267" s="996"/>
      <c r="AU267" s="996"/>
      <c r="AV267" s="1808"/>
    </row>
    <row r="268" spans="1:48" ht="17.25" customHeight="1" x14ac:dyDescent="0.2">
      <c r="A268" s="1796" t="s">
        <v>558</v>
      </c>
      <c r="B268" s="1797"/>
      <c r="C268" s="1798"/>
      <c r="D268" s="1420"/>
      <c r="E268" s="1421"/>
      <c r="F268" s="1421"/>
      <c r="G268" s="1421"/>
      <c r="H268" s="1421"/>
      <c r="I268" s="1421"/>
      <c r="J268" s="1421"/>
      <c r="K268" s="1421"/>
      <c r="L268" s="1421"/>
      <c r="M268" s="1421"/>
      <c r="N268" s="1421"/>
      <c r="O268" s="1421"/>
      <c r="P268" s="1422"/>
      <c r="Q268" s="1796" t="s">
        <v>558</v>
      </c>
      <c r="R268" s="1797"/>
      <c r="S268" s="1798"/>
      <c r="T268" s="1420"/>
      <c r="U268" s="1421"/>
      <c r="V268" s="1421"/>
      <c r="W268" s="1421"/>
      <c r="X268" s="1421"/>
      <c r="Y268" s="1421"/>
      <c r="Z268" s="1421"/>
      <c r="AA268" s="1421"/>
      <c r="AB268" s="1421"/>
      <c r="AC268" s="1421"/>
      <c r="AD268" s="1421"/>
      <c r="AE268" s="1421"/>
      <c r="AF268" s="1422"/>
      <c r="AG268" s="1796" t="s">
        <v>558</v>
      </c>
      <c r="AH268" s="1797"/>
      <c r="AI268" s="1798"/>
      <c r="AJ268" s="1420"/>
      <c r="AK268" s="1421"/>
      <c r="AL268" s="1421"/>
      <c r="AM268" s="1421"/>
      <c r="AN268" s="1421"/>
      <c r="AO268" s="1421"/>
      <c r="AP268" s="1421"/>
      <c r="AQ268" s="1421"/>
      <c r="AR268" s="1421"/>
      <c r="AS268" s="1421"/>
      <c r="AT268" s="1421"/>
      <c r="AU268" s="1421"/>
      <c r="AV268" s="1422"/>
    </row>
    <row r="269" spans="1:48" ht="256.5" customHeight="1" x14ac:dyDescent="0.2">
      <c r="A269" s="1805">
        <f>AG264+1</f>
        <v>157</v>
      </c>
      <c r="B269" s="1806"/>
      <c r="C269" s="1806"/>
      <c r="D269" s="1806"/>
      <c r="E269" s="1806"/>
      <c r="F269" s="1806"/>
      <c r="G269" s="1806"/>
      <c r="H269" s="1806"/>
      <c r="I269" s="1806"/>
      <c r="J269" s="1806"/>
      <c r="K269" s="1806"/>
      <c r="L269" s="1806"/>
      <c r="M269" s="1806"/>
      <c r="N269" s="1806"/>
      <c r="O269" s="1806"/>
      <c r="P269" s="1807"/>
      <c r="Q269" s="1805">
        <f>A269+1</f>
        <v>158</v>
      </c>
      <c r="R269" s="1806"/>
      <c r="S269" s="1806"/>
      <c r="T269" s="1806"/>
      <c r="U269" s="1806"/>
      <c r="V269" s="1806"/>
      <c r="W269" s="1806"/>
      <c r="X269" s="1806"/>
      <c r="Y269" s="1806"/>
      <c r="Z269" s="1806"/>
      <c r="AA269" s="1806"/>
      <c r="AB269" s="1806"/>
      <c r="AC269" s="1806"/>
      <c r="AD269" s="1806"/>
      <c r="AE269" s="1806"/>
      <c r="AF269" s="1807"/>
      <c r="AG269" s="1805">
        <f>Q269+1</f>
        <v>159</v>
      </c>
      <c r="AH269" s="1806"/>
      <c r="AI269" s="1806"/>
      <c r="AJ269" s="1806"/>
      <c r="AK269" s="1806"/>
      <c r="AL269" s="1806"/>
      <c r="AM269" s="1806"/>
      <c r="AN269" s="1806"/>
      <c r="AO269" s="1806"/>
      <c r="AP269" s="1806"/>
      <c r="AQ269" s="1806"/>
      <c r="AR269" s="1806"/>
      <c r="AS269" s="1806"/>
      <c r="AT269" s="1806"/>
      <c r="AU269" s="1806"/>
      <c r="AV269" s="1807"/>
    </row>
    <row r="270" spans="1:48" ht="17.25" customHeight="1" x14ac:dyDescent="0.2">
      <c r="A270" s="1809" t="s">
        <v>885</v>
      </c>
      <c r="B270" s="1810"/>
      <c r="C270" s="1811"/>
      <c r="D270" s="1812"/>
      <c r="E270" s="1813"/>
      <c r="F270" s="1813"/>
      <c r="G270" s="1813"/>
      <c r="H270" s="1814"/>
      <c r="I270" s="1815" t="s">
        <v>63</v>
      </c>
      <c r="J270" s="1816"/>
      <c r="K270" s="1817"/>
      <c r="L270" s="1813"/>
      <c r="M270" s="1813"/>
      <c r="N270" s="1813"/>
      <c r="O270" s="1813"/>
      <c r="P270" s="1818"/>
      <c r="Q270" s="1809" t="s">
        <v>885</v>
      </c>
      <c r="R270" s="1810"/>
      <c r="S270" s="1811"/>
      <c r="T270" s="1812"/>
      <c r="U270" s="1813"/>
      <c r="V270" s="1813"/>
      <c r="W270" s="1813"/>
      <c r="X270" s="1814"/>
      <c r="Y270" s="1815" t="s">
        <v>63</v>
      </c>
      <c r="Z270" s="1816"/>
      <c r="AA270" s="1817"/>
      <c r="AB270" s="1813"/>
      <c r="AC270" s="1813"/>
      <c r="AD270" s="1813"/>
      <c r="AE270" s="1813"/>
      <c r="AF270" s="1818"/>
      <c r="AG270" s="1809" t="s">
        <v>885</v>
      </c>
      <c r="AH270" s="1810"/>
      <c r="AI270" s="1811"/>
      <c r="AJ270" s="1812"/>
      <c r="AK270" s="1813"/>
      <c r="AL270" s="1813"/>
      <c r="AM270" s="1813"/>
      <c r="AN270" s="1814"/>
      <c r="AO270" s="1815" t="s">
        <v>63</v>
      </c>
      <c r="AP270" s="1816"/>
      <c r="AQ270" s="1817"/>
      <c r="AR270" s="1813"/>
      <c r="AS270" s="1813"/>
      <c r="AT270" s="1813"/>
      <c r="AU270" s="1813"/>
      <c r="AV270" s="1818"/>
    </row>
    <row r="271" spans="1:48" ht="17.25" customHeight="1" x14ac:dyDescent="0.2">
      <c r="A271" s="1796" t="s">
        <v>81</v>
      </c>
      <c r="B271" s="1797"/>
      <c r="C271" s="1798"/>
      <c r="D271" s="1420"/>
      <c r="E271" s="1421"/>
      <c r="F271" s="1421"/>
      <c r="G271" s="1421"/>
      <c r="H271" s="1418"/>
      <c r="I271" s="1800" t="s">
        <v>887</v>
      </c>
      <c r="J271" s="1801"/>
      <c r="K271" s="1794" t="s">
        <v>888</v>
      </c>
      <c r="L271" s="1795"/>
      <c r="M271" s="1039"/>
      <c r="N271" s="1039"/>
      <c r="O271" s="1039"/>
      <c r="P271" s="1804"/>
      <c r="Q271" s="1796" t="s">
        <v>81</v>
      </c>
      <c r="R271" s="1797"/>
      <c r="S271" s="1798"/>
      <c r="T271" s="1420"/>
      <c r="U271" s="1421"/>
      <c r="V271" s="1421"/>
      <c r="W271" s="1421"/>
      <c r="X271" s="1418"/>
      <c r="Y271" s="1800" t="s">
        <v>887</v>
      </c>
      <c r="Z271" s="1801"/>
      <c r="AA271" s="1794" t="s">
        <v>888</v>
      </c>
      <c r="AB271" s="1795"/>
      <c r="AC271" s="1039"/>
      <c r="AD271" s="1039"/>
      <c r="AE271" s="1039"/>
      <c r="AF271" s="1804"/>
      <c r="AG271" s="1796" t="s">
        <v>81</v>
      </c>
      <c r="AH271" s="1797"/>
      <c r="AI271" s="1798"/>
      <c r="AJ271" s="1420"/>
      <c r="AK271" s="1421"/>
      <c r="AL271" s="1421"/>
      <c r="AM271" s="1421"/>
      <c r="AN271" s="1418"/>
      <c r="AO271" s="1800" t="s">
        <v>887</v>
      </c>
      <c r="AP271" s="1801"/>
      <c r="AQ271" s="1794" t="s">
        <v>888</v>
      </c>
      <c r="AR271" s="1795"/>
      <c r="AS271" s="1039"/>
      <c r="AT271" s="1039"/>
      <c r="AU271" s="1039"/>
      <c r="AV271" s="1804"/>
    </row>
    <row r="272" spans="1:48" ht="17.25" customHeight="1" x14ac:dyDescent="0.2">
      <c r="A272" s="1796" t="s">
        <v>889</v>
      </c>
      <c r="B272" s="1797"/>
      <c r="C272" s="1798"/>
      <c r="D272" s="995"/>
      <c r="E272" s="996"/>
      <c r="F272" s="996"/>
      <c r="G272" s="996"/>
      <c r="H272" s="997"/>
      <c r="I272" s="1802"/>
      <c r="J272" s="1803"/>
      <c r="K272" s="1794" t="s">
        <v>890</v>
      </c>
      <c r="L272" s="1795"/>
      <c r="M272" s="996"/>
      <c r="N272" s="996"/>
      <c r="O272" s="996"/>
      <c r="P272" s="1808"/>
      <c r="Q272" s="1796" t="s">
        <v>889</v>
      </c>
      <c r="R272" s="1797"/>
      <c r="S272" s="1798"/>
      <c r="T272" s="995"/>
      <c r="U272" s="996"/>
      <c r="V272" s="996"/>
      <c r="W272" s="996"/>
      <c r="X272" s="997"/>
      <c r="Y272" s="1802"/>
      <c r="Z272" s="1803"/>
      <c r="AA272" s="1794" t="s">
        <v>890</v>
      </c>
      <c r="AB272" s="1795"/>
      <c r="AC272" s="996"/>
      <c r="AD272" s="996"/>
      <c r="AE272" s="996"/>
      <c r="AF272" s="1808"/>
      <c r="AG272" s="1796" t="s">
        <v>889</v>
      </c>
      <c r="AH272" s="1797"/>
      <c r="AI272" s="1798"/>
      <c r="AJ272" s="995"/>
      <c r="AK272" s="996"/>
      <c r="AL272" s="996"/>
      <c r="AM272" s="996"/>
      <c r="AN272" s="997"/>
      <c r="AO272" s="1802"/>
      <c r="AP272" s="1803"/>
      <c r="AQ272" s="1794" t="s">
        <v>890</v>
      </c>
      <c r="AR272" s="1795"/>
      <c r="AS272" s="996"/>
      <c r="AT272" s="996"/>
      <c r="AU272" s="996"/>
      <c r="AV272" s="1808"/>
    </row>
    <row r="273" spans="1:48" ht="17.25" customHeight="1" x14ac:dyDescent="0.2">
      <c r="A273" s="1796" t="s">
        <v>558</v>
      </c>
      <c r="B273" s="1797"/>
      <c r="C273" s="1798"/>
      <c r="D273" s="1420"/>
      <c r="E273" s="1421"/>
      <c r="F273" s="1421"/>
      <c r="G273" s="1421"/>
      <c r="H273" s="1421"/>
      <c r="I273" s="1421"/>
      <c r="J273" s="1421"/>
      <c r="K273" s="1421"/>
      <c r="L273" s="1421"/>
      <c r="M273" s="1421"/>
      <c r="N273" s="1421"/>
      <c r="O273" s="1421"/>
      <c r="P273" s="1422"/>
      <c r="Q273" s="1796" t="s">
        <v>558</v>
      </c>
      <c r="R273" s="1797"/>
      <c r="S273" s="1798"/>
      <c r="T273" s="1420"/>
      <c r="U273" s="1421"/>
      <c r="V273" s="1421"/>
      <c r="W273" s="1421"/>
      <c r="X273" s="1421"/>
      <c r="Y273" s="1421"/>
      <c r="Z273" s="1421"/>
      <c r="AA273" s="1421"/>
      <c r="AB273" s="1421"/>
      <c r="AC273" s="1421"/>
      <c r="AD273" s="1421"/>
      <c r="AE273" s="1421"/>
      <c r="AF273" s="1422"/>
      <c r="AG273" s="1796" t="s">
        <v>558</v>
      </c>
      <c r="AH273" s="1797"/>
      <c r="AI273" s="1798"/>
      <c r="AJ273" s="1420"/>
      <c r="AK273" s="1421"/>
      <c r="AL273" s="1421"/>
      <c r="AM273" s="1421"/>
      <c r="AN273" s="1421"/>
      <c r="AO273" s="1421"/>
      <c r="AP273" s="1421"/>
      <c r="AQ273" s="1421"/>
      <c r="AR273" s="1421"/>
      <c r="AS273" s="1421"/>
      <c r="AT273" s="1421"/>
      <c r="AU273" s="1421"/>
      <c r="AV273" s="1422"/>
    </row>
    <row r="274" spans="1:48" ht="256.5" customHeight="1" x14ac:dyDescent="0.2">
      <c r="A274" s="1805">
        <f>AG269+1</f>
        <v>160</v>
      </c>
      <c r="B274" s="1806"/>
      <c r="C274" s="1806"/>
      <c r="D274" s="1806"/>
      <c r="E274" s="1806"/>
      <c r="F274" s="1806"/>
      <c r="G274" s="1806"/>
      <c r="H274" s="1806"/>
      <c r="I274" s="1806"/>
      <c r="J274" s="1806"/>
      <c r="K274" s="1806"/>
      <c r="L274" s="1806"/>
      <c r="M274" s="1806"/>
      <c r="N274" s="1806"/>
      <c r="O274" s="1806"/>
      <c r="P274" s="1807"/>
      <c r="Q274" s="1805">
        <f>A274+1</f>
        <v>161</v>
      </c>
      <c r="R274" s="1806"/>
      <c r="S274" s="1806"/>
      <c r="T274" s="1806"/>
      <c r="U274" s="1806"/>
      <c r="V274" s="1806"/>
      <c r="W274" s="1806"/>
      <c r="X274" s="1806"/>
      <c r="Y274" s="1806"/>
      <c r="Z274" s="1806"/>
      <c r="AA274" s="1806"/>
      <c r="AB274" s="1806"/>
      <c r="AC274" s="1806"/>
      <c r="AD274" s="1806"/>
      <c r="AE274" s="1806"/>
      <c r="AF274" s="1807"/>
      <c r="AG274" s="1805">
        <f>Q274+1</f>
        <v>162</v>
      </c>
      <c r="AH274" s="1806"/>
      <c r="AI274" s="1806"/>
      <c r="AJ274" s="1806"/>
      <c r="AK274" s="1806"/>
      <c r="AL274" s="1806"/>
      <c r="AM274" s="1806"/>
      <c r="AN274" s="1806"/>
      <c r="AO274" s="1806"/>
      <c r="AP274" s="1806"/>
      <c r="AQ274" s="1806"/>
      <c r="AR274" s="1806"/>
      <c r="AS274" s="1806"/>
      <c r="AT274" s="1806"/>
      <c r="AU274" s="1806"/>
      <c r="AV274" s="1807"/>
    </row>
    <row r="275" spans="1:48" ht="17.25" customHeight="1" x14ac:dyDescent="0.2">
      <c r="A275" s="1809" t="s">
        <v>885</v>
      </c>
      <c r="B275" s="1810"/>
      <c r="C275" s="1811"/>
      <c r="D275" s="1812"/>
      <c r="E275" s="1813"/>
      <c r="F275" s="1813"/>
      <c r="G275" s="1813"/>
      <c r="H275" s="1814"/>
      <c r="I275" s="1815" t="s">
        <v>63</v>
      </c>
      <c r="J275" s="1816"/>
      <c r="K275" s="1817"/>
      <c r="L275" s="1813"/>
      <c r="M275" s="1813"/>
      <c r="N275" s="1813"/>
      <c r="O275" s="1813"/>
      <c r="P275" s="1818"/>
      <c r="Q275" s="1809" t="s">
        <v>885</v>
      </c>
      <c r="R275" s="1810"/>
      <c r="S275" s="1811"/>
      <c r="T275" s="1812"/>
      <c r="U275" s="1813"/>
      <c r="V275" s="1813"/>
      <c r="W275" s="1813"/>
      <c r="X275" s="1814"/>
      <c r="Y275" s="1815" t="s">
        <v>63</v>
      </c>
      <c r="Z275" s="1816"/>
      <c r="AA275" s="1817"/>
      <c r="AB275" s="1813"/>
      <c r="AC275" s="1813"/>
      <c r="AD275" s="1813"/>
      <c r="AE275" s="1813"/>
      <c r="AF275" s="1818"/>
      <c r="AG275" s="1809" t="s">
        <v>885</v>
      </c>
      <c r="AH275" s="1810"/>
      <c r="AI275" s="1811"/>
      <c r="AJ275" s="1812"/>
      <c r="AK275" s="1813"/>
      <c r="AL275" s="1813"/>
      <c r="AM275" s="1813"/>
      <c r="AN275" s="1814"/>
      <c r="AO275" s="1815" t="s">
        <v>63</v>
      </c>
      <c r="AP275" s="1816"/>
      <c r="AQ275" s="1817"/>
      <c r="AR275" s="1813"/>
      <c r="AS275" s="1813"/>
      <c r="AT275" s="1813"/>
      <c r="AU275" s="1813"/>
      <c r="AV275" s="1818"/>
    </row>
    <row r="276" spans="1:48" ht="17.25" customHeight="1" x14ac:dyDescent="0.2">
      <c r="A276" s="1796" t="s">
        <v>81</v>
      </c>
      <c r="B276" s="1797"/>
      <c r="C276" s="1798"/>
      <c r="D276" s="1420"/>
      <c r="E276" s="1421"/>
      <c r="F276" s="1421"/>
      <c r="G276" s="1421"/>
      <c r="H276" s="1418"/>
      <c r="I276" s="1800" t="s">
        <v>887</v>
      </c>
      <c r="J276" s="1801"/>
      <c r="K276" s="1794" t="s">
        <v>888</v>
      </c>
      <c r="L276" s="1795"/>
      <c r="M276" s="1039"/>
      <c r="N276" s="1039"/>
      <c r="O276" s="1039"/>
      <c r="P276" s="1804"/>
      <c r="Q276" s="1796" t="s">
        <v>81</v>
      </c>
      <c r="R276" s="1797"/>
      <c r="S276" s="1798"/>
      <c r="T276" s="1420"/>
      <c r="U276" s="1421"/>
      <c r="V276" s="1421"/>
      <c r="W276" s="1421"/>
      <c r="X276" s="1418"/>
      <c r="Y276" s="1800" t="s">
        <v>887</v>
      </c>
      <c r="Z276" s="1801"/>
      <c r="AA276" s="1794" t="s">
        <v>888</v>
      </c>
      <c r="AB276" s="1795"/>
      <c r="AC276" s="1039"/>
      <c r="AD276" s="1039"/>
      <c r="AE276" s="1039"/>
      <c r="AF276" s="1804"/>
      <c r="AG276" s="1796" t="s">
        <v>81</v>
      </c>
      <c r="AH276" s="1797"/>
      <c r="AI276" s="1798"/>
      <c r="AJ276" s="1420"/>
      <c r="AK276" s="1421"/>
      <c r="AL276" s="1421"/>
      <c r="AM276" s="1421"/>
      <c r="AN276" s="1418"/>
      <c r="AO276" s="1800" t="s">
        <v>887</v>
      </c>
      <c r="AP276" s="1801"/>
      <c r="AQ276" s="1794" t="s">
        <v>888</v>
      </c>
      <c r="AR276" s="1795"/>
      <c r="AS276" s="1039"/>
      <c r="AT276" s="1039"/>
      <c r="AU276" s="1039"/>
      <c r="AV276" s="1804"/>
    </row>
    <row r="277" spans="1:48" ht="17.25" customHeight="1" x14ac:dyDescent="0.2">
      <c r="A277" s="1796" t="s">
        <v>889</v>
      </c>
      <c r="B277" s="1797"/>
      <c r="C277" s="1798"/>
      <c r="D277" s="995"/>
      <c r="E277" s="996"/>
      <c r="F277" s="996"/>
      <c r="G277" s="996"/>
      <c r="H277" s="997"/>
      <c r="I277" s="1802"/>
      <c r="J277" s="1803"/>
      <c r="K277" s="1794" t="s">
        <v>890</v>
      </c>
      <c r="L277" s="1795"/>
      <c r="M277" s="996"/>
      <c r="N277" s="996"/>
      <c r="O277" s="996"/>
      <c r="P277" s="1808"/>
      <c r="Q277" s="1796" t="s">
        <v>889</v>
      </c>
      <c r="R277" s="1797"/>
      <c r="S277" s="1798"/>
      <c r="T277" s="995"/>
      <c r="U277" s="996"/>
      <c r="V277" s="996"/>
      <c r="W277" s="996"/>
      <c r="X277" s="997"/>
      <c r="Y277" s="1802"/>
      <c r="Z277" s="1803"/>
      <c r="AA277" s="1794" t="s">
        <v>890</v>
      </c>
      <c r="AB277" s="1795"/>
      <c r="AC277" s="996"/>
      <c r="AD277" s="996"/>
      <c r="AE277" s="996"/>
      <c r="AF277" s="1808"/>
      <c r="AG277" s="1796" t="s">
        <v>889</v>
      </c>
      <c r="AH277" s="1797"/>
      <c r="AI277" s="1798"/>
      <c r="AJ277" s="995"/>
      <c r="AK277" s="996"/>
      <c r="AL277" s="996"/>
      <c r="AM277" s="996"/>
      <c r="AN277" s="997"/>
      <c r="AO277" s="1802"/>
      <c r="AP277" s="1803"/>
      <c r="AQ277" s="1794" t="s">
        <v>890</v>
      </c>
      <c r="AR277" s="1795"/>
      <c r="AS277" s="996"/>
      <c r="AT277" s="996"/>
      <c r="AU277" s="996"/>
      <c r="AV277" s="1808"/>
    </row>
    <row r="278" spans="1:48" ht="17.25" customHeight="1" x14ac:dyDescent="0.2">
      <c r="A278" s="1796" t="s">
        <v>558</v>
      </c>
      <c r="B278" s="1797"/>
      <c r="C278" s="1798"/>
      <c r="D278" s="1420"/>
      <c r="E278" s="1421"/>
      <c r="F278" s="1421"/>
      <c r="G278" s="1421"/>
      <c r="H278" s="1421"/>
      <c r="I278" s="1421"/>
      <c r="J278" s="1421"/>
      <c r="K278" s="1421"/>
      <c r="L278" s="1421"/>
      <c r="M278" s="1421"/>
      <c r="N278" s="1421"/>
      <c r="O278" s="1421"/>
      <c r="P278" s="1422"/>
      <c r="Q278" s="1796" t="s">
        <v>558</v>
      </c>
      <c r="R278" s="1797"/>
      <c r="S278" s="1798"/>
      <c r="T278" s="1420"/>
      <c r="U278" s="1421"/>
      <c r="V278" s="1421"/>
      <c r="W278" s="1421"/>
      <c r="X278" s="1421"/>
      <c r="Y278" s="1421"/>
      <c r="Z278" s="1421"/>
      <c r="AA278" s="1421"/>
      <c r="AB278" s="1421"/>
      <c r="AC278" s="1421"/>
      <c r="AD278" s="1421"/>
      <c r="AE278" s="1421"/>
      <c r="AF278" s="1422"/>
      <c r="AG278" s="1796" t="s">
        <v>558</v>
      </c>
      <c r="AH278" s="1797"/>
      <c r="AI278" s="1798"/>
      <c r="AJ278" s="1420"/>
      <c r="AK278" s="1421"/>
      <c r="AL278" s="1421"/>
      <c r="AM278" s="1421"/>
      <c r="AN278" s="1421"/>
      <c r="AO278" s="1421"/>
      <c r="AP278" s="1421"/>
      <c r="AQ278" s="1421"/>
      <c r="AR278" s="1421"/>
      <c r="AS278" s="1421"/>
      <c r="AT278" s="1421"/>
      <c r="AU278" s="1421"/>
      <c r="AV278" s="1422"/>
    </row>
    <row r="279" spans="1:48" ht="256.5" customHeight="1" x14ac:dyDescent="0.2">
      <c r="A279" s="1805">
        <f>AG274+1</f>
        <v>163</v>
      </c>
      <c r="B279" s="1806"/>
      <c r="C279" s="1806"/>
      <c r="D279" s="1806"/>
      <c r="E279" s="1806"/>
      <c r="F279" s="1806"/>
      <c r="G279" s="1806"/>
      <c r="H279" s="1806"/>
      <c r="I279" s="1806"/>
      <c r="J279" s="1806"/>
      <c r="K279" s="1806"/>
      <c r="L279" s="1806"/>
      <c r="M279" s="1806"/>
      <c r="N279" s="1806"/>
      <c r="O279" s="1806"/>
      <c r="P279" s="1807"/>
      <c r="Q279" s="1805">
        <f>A279+1</f>
        <v>164</v>
      </c>
      <c r="R279" s="1806"/>
      <c r="S279" s="1806"/>
      <c r="T279" s="1806"/>
      <c r="U279" s="1806"/>
      <c r="V279" s="1806"/>
      <c r="W279" s="1806"/>
      <c r="X279" s="1806"/>
      <c r="Y279" s="1806"/>
      <c r="Z279" s="1806"/>
      <c r="AA279" s="1806"/>
      <c r="AB279" s="1806"/>
      <c r="AC279" s="1806"/>
      <c r="AD279" s="1806"/>
      <c r="AE279" s="1806"/>
      <c r="AF279" s="1807"/>
      <c r="AG279" s="1805">
        <f>Q279+1</f>
        <v>165</v>
      </c>
      <c r="AH279" s="1806"/>
      <c r="AI279" s="1806"/>
      <c r="AJ279" s="1806"/>
      <c r="AK279" s="1806"/>
      <c r="AL279" s="1806"/>
      <c r="AM279" s="1806"/>
      <c r="AN279" s="1806"/>
      <c r="AO279" s="1806"/>
      <c r="AP279" s="1806"/>
      <c r="AQ279" s="1806"/>
      <c r="AR279" s="1806"/>
      <c r="AS279" s="1806"/>
      <c r="AT279" s="1806"/>
      <c r="AU279" s="1806"/>
      <c r="AV279" s="1807"/>
    </row>
    <row r="280" spans="1:48" ht="17.25" customHeight="1" x14ac:dyDescent="0.2">
      <c r="A280" s="1809" t="s">
        <v>885</v>
      </c>
      <c r="B280" s="1810"/>
      <c r="C280" s="1811"/>
      <c r="D280" s="1812"/>
      <c r="E280" s="1813"/>
      <c r="F280" s="1813"/>
      <c r="G280" s="1813"/>
      <c r="H280" s="1814"/>
      <c r="I280" s="1815" t="s">
        <v>63</v>
      </c>
      <c r="J280" s="1816"/>
      <c r="K280" s="1817"/>
      <c r="L280" s="1813"/>
      <c r="M280" s="1813"/>
      <c r="N280" s="1813"/>
      <c r="O280" s="1813"/>
      <c r="P280" s="1818"/>
      <c r="Q280" s="1809" t="s">
        <v>885</v>
      </c>
      <c r="R280" s="1810"/>
      <c r="S280" s="1811"/>
      <c r="T280" s="1812"/>
      <c r="U280" s="1813"/>
      <c r="V280" s="1813"/>
      <c r="W280" s="1813"/>
      <c r="X280" s="1814"/>
      <c r="Y280" s="1815" t="s">
        <v>63</v>
      </c>
      <c r="Z280" s="1816"/>
      <c r="AA280" s="1817"/>
      <c r="AB280" s="1813"/>
      <c r="AC280" s="1813"/>
      <c r="AD280" s="1813"/>
      <c r="AE280" s="1813"/>
      <c r="AF280" s="1818"/>
      <c r="AG280" s="1809" t="s">
        <v>885</v>
      </c>
      <c r="AH280" s="1810"/>
      <c r="AI280" s="1811"/>
      <c r="AJ280" s="1812"/>
      <c r="AK280" s="1813"/>
      <c r="AL280" s="1813"/>
      <c r="AM280" s="1813"/>
      <c r="AN280" s="1814"/>
      <c r="AO280" s="1815" t="s">
        <v>63</v>
      </c>
      <c r="AP280" s="1816"/>
      <c r="AQ280" s="1817"/>
      <c r="AR280" s="1813"/>
      <c r="AS280" s="1813"/>
      <c r="AT280" s="1813"/>
      <c r="AU280" s="1813"/>
      <c r="AV280" s="1818"/>
    </row>
    <row r="281" spans="1:48" ht="17.25" customHeight="1" x14ac:dyDescent="0.2">
      <c r="A281" s="1796" t="s">
        <v>81</v>
      </c>
      <c r="B281" s="1797"/>
      <c r="C281" s="1798"/>
      <c r="D281" s="1420"/>
      <c r="E281" s="1421"/>
      <c r="F281" s="1421"/>
      <c r="G281" s="1421"/>
      <c r="H281" s="1418"/>
      <c r="I281" s="1800" t="s">
        <v>887</v>
      </c>
      <c r="J281" s="1801"/>
      <c r="K281" s="1794" t="s">
        <v>888</v>
      </c>
      <c r="L281" s="1795"/>
      <c r="M281" s="1039"/>
      <c r="N281" s="1039"/>
      <c r="O281" s="1039"/>
      <c r="P281" s="1804"/>
      <c r="Q281" s="1796" t="s">
        <v>81</v>
      </c>
      <c r="R281" s="1797"/>
      <c r="S281" s="1798"/>
      <c r="T281" s="1420"/>
      <c r="U281" s="1421"/>
      <c r="V281" s="1421"/>
      <c r="W281" s="1421"/>
      <c r="X281" s="1418"/>
      <c r="Y281" s="1800" t="s">
        <v>887</v>
      </c>
      <c r="Z281" s="1801"/>
      <c r="AA281" s="1794" t="s">
        <v>888</v>
      </c>
      <c r="AB281" s="1795"/>
      <c r="AC281" s="1039"/>
      <c r="AD281" s="1039"/>
      <c r="AE281" s="1039"/>
      <c r="AF281" s="1804"/>
      <c r="AG281" s="1796" t="s">
        <v>81</v>
      </c>
      <c r="AH281" s="1797"/>
      <c r="AI281" s="1798"/>
      <c r="AJ281" s="1420"/>
      <c r="AK281" s="1421"/>
      <c r="AL281" s="1421"/>
      <c r="AM281" s="1421"/>
      <c r="AN281" s="1418"/>
      <c r="AO281" s="1800" t="s">
        <v>887</v>
      </c>
      <c r="AP281" s="1801"/>
      <c r="AQ281" s="1794" t="s">
        <v>888</v>
      </c>
      <c r="AR281" s="1795"/>
      <c r="AS281" s="1039"/>
      <c r="AT281" s="1039"/>
      <c r="AU281" s="1039"/>
      <c r="AV281" s="1804"/>
    </row>
    <row r="282" spans="1:48" ht="17.25" customHeight="1" x14ac:dyDescent="0.2">
      <c r="A282" s="1796" t="s">
        <v>889</v>
      </c>
      <c r="B282" s="1797"/>
      <c r="C282" s="1798"/>
      <c r="D282" s="995"/>
      <c r="E282" s="996"/>
      <c r="F282" s="996"/>
      <c r="G282" s="996"/>
      <c r="H282" s="997"/>
      <c r="I282" s="1802"/>
      <c r="J282" s="1803"/>
      <c r="K282" s="1794" t="s">
        <v>890</v>
      </c>
      <c r="L282" s="1795"/>
      <c r="M282" s="996"/>
      <c r="N282" s="996"/>
      <c r="O282" s="996"/>
      <c r="P282" s="1808"/>
      <c r="Q282" s="1796" t="s">
        <v>889</v>
      </c>
      <c r="R282" s="1797"/>
      <c r="S282" s="1798"/>
      <c r="T282" s="995"/>
      <c r="U282" s="996"/>
      <c r="V282" s="996"/>
      <c r="W282" s="996"/>
      <c r="X282" s="997"/>
      <c r="Y282" s="1802"/>
      <c r="Z282" s="1803"/>
      <c r="AA282" s="1794" t="s">
        <v>890</v>
      </c>
      <c r="AB282" s="1795"/>
      <c r="AC282" s="996"/>
      <c r="AD282" s="996"/>
      <c r="AE282" s="996"/>
      <c r="AF282" s="1808"/>
      <c r="AG282" s="1796" t="s">
        <v>889</v>
      </c>
      <c r="AH282" s="1797"/>
      <c r="AI282" s="1798"/>
      <c r="AJ282" s="995"/>
      <c r="AK282" s="996"/>
      <c r="AL282" s="996"/>
      <c r="AM282" s="996"/>
      <c r="AN282" s="997"/>
      <c r="AO282" s="1802"/>
      <c r="AP282" s="1803"/>
      <c r="AQ282" s="1794" t="s">
        <v>890</v>
      </c>
      <c r="AR282" s="1795"/>
      <c r="AS282" s="996"/>
      <c r="AT282" s="996"/>
      <c r="AU282" s="996"/>
      <c r="AV282" s="1808"/>
    </row>
    <row r="283" spans="1:48" ht="17.25" customHeight="1" x14ac:dyDescent="0.2">
      <c r="A283" s="1796" t="s">
        <v>558</v>
      </c>
      <c r="B283" s="1797"/>
      <c r="C283" s="1798"/>
      <c r="D283" s="1420"/>
      <c r="E283" s="1421"/>
      <c r="F283" s="1421"/>
      <c r="G283" s="1421"/>
      <c r="H283" s="1421"/>
      <c r="I283" s="1421"/>
      <c r="J283" s="1421"/>
      <c r="K283" s="1421"/>
      <c r="L283" s="1421"/>
      <c r="M283" s="1421"/>
      <c r="N283" s="1421"/>
      <c r="O283" s="1421"/>
      <c r="P283" s="1422"/>
      <c r="Q283" s="1796" t="s">
        <v>558</v>
      </c>
      <c r="R283" s="1797"/>
      <c r="S283" s="1798"/>
      <c r="T283" s="1420"/>
      <c r="U283" s="1421"/>
      <c r="V283" s="1421"/>
      <c r="W283" s="1421"/>
      <c r="X283" s="1421"/>
      <c r="Y283" s="1421"/>
      <c r="Z283" s="1421"/>
      <c r="AA283" s="1421"/>
      <c r="AB283" s="1421"/>
      <c r="AC283" s="1421"/>
      <c r="AD283" s="1421"/>
      <c r="AE283" s="1421"/>
      <c r="AF283" s="1422"/>
      <c r="AG283" s="1796" t="s">
        <v>558</v>
      </c>
      <c r="AH283" s="1797"/>
      <c r="AI283" s="1798"/>
      <c r="AJ283" s="1420"/>
      <c r="AK283" s="1421"/>
      <c r="AL283" s="1421"/>
      <c r="AM283" s="1421"/>
      <c r="AN283" s="1421"/>
      <c r="AO283" s="1421"/>
      <c r="AP283" s="1421"/>
      <c r="AQ283" s="1421"/>
      <c r="AR283" s="1421"/>
      <c r="AS283" s="1421"/>
      <c r="AT283" s="1421"/>
      <c r="AU283" s="1421"/>
      <c r="AV283" s="1422"/>
    </row>
    <row r="284" spans="1:48" ht="256.5" customHeight="1" x14ac:dyDescent="0.2">
      <c r="A284" s="1805">
        <f>AG279+1</f>
        <v>166</v>
      </c>
      <c r="B284" s="1806"/>
      <c r="C284" s="1806"/>
      <c r="D284" s="1806"/>
      <c r="E284" s="1806"/>
      <c r="F284" s="1806"/>
      <c r="G284" s="1806"/>
      <c r="H284" s="1806"/>
      <c r="I284" s="1806"/>
      <c r="J284" s="1806"/>
      <c r="K284" s="1806"/>
      <c r="L284" s="1806"/>
      <c r="M284" s="1806"/>
      <c r="N284" s="1806"/>
      <c r="O284" s="1806"/>
      <c r="P284" s="1807"/>
      <c r="Q284" s="1805">
        <f>A284+1</f>
        <v>167</v>
      </c>
      <c r="R284" s="1806"/>
      <c r="S284" s="1806"/>
      <c r="T284" s="1806"/>
      <c r="U284" s="1806"/>
      <c r="V284" s="1806"/>
      <c r="W284" s="1806"/>
      <c r="X284" s="1806"/>
      <c r="Y284" s="1806"/>
      <c r="Z284" s="1806"/>
      <c r="AA284" s="1806"/>
      <c r="AB284" s="1806"/>
      <c r="AC284" s="1806"/>
      <c r="AD284" s="1806"/>
      <c r="AE284" s="1806"/>
      <c r="AF284" s="1807"/>
      <c r="AG284" s="1805">
        <f>Q284+1</f>
        <v>168</v>
      </c>
      <c r="AH284" s="1806"/>
      <c r="AI284" s="1806"/>
      <c r="AJ284" s="1806"/>
      <c r="AK284" s="1806"/>
      <c r="AL284" s="1806"/>
      <c r="AM284" s="1806"/>
      <c r="AN284" s="1806"/>
      <c r="AO284" s="1806"/>
      <c r="AP284" s="1806"/>
      <c r="AQ284" s="1806"/>
      <c r="AR284" s="1806"/>
      <c r="AS284" s="1806"/>
      <c r="AT284" s="1806"/>
      <c r="AU284" s="1806"/>
      <c r="AV284" s="1807"/>
    </row>
    <row r="285" spans="1:48" ht="17.25" customHeight="1" x14ac:dyDescent="0.2">
      <c r="A285" s="1809" t="s">
        <v>885</v>
      </c>
      <c r="B285" s="1810"/>
      <c r="C285" s="1811"/>
      <c r="D285" s="1812"/>
      <c r="E285" s="1813"/>
      <c r="F285" s="1813"/>
      <c r="G285" s="1813"/>
      <c r="H285" s="1814"/>
      <c r="I285" s="1815" t="s">
        <v>63</v>
      </c>
      <c r="J285" s="1816"/>
      <c r="K285" s="1817"/>
      <c r="L285" s="1813"/>
      <c r="M285" s="1813"/>
      <c r="N285" s="1813"/>
      <c r="O285" s="1813"/>
      <c r="P285" s="1818"/>
      <c r="Q285" s="1809" t="s">
        <v>885</v>
      </c>
      <c r="R285" s="1810"/>
      <c r="S285" s="1811"/>
      <c r="T285" s="1812"/>
      <c r="U285" s="1813"/>
      <c r="V285" s="1813"/>
      <c r="W285" s="1813"/>
      <c r="X285" s="1814"/>
      <c r="Y285" s="1815" t="s">
        <v>63</v>
      </c>
      <c r="Z285" s="1816"/>
      <c r="AA285" s="1817"/>
      <c r="AB285" s="1813"/>
      <c r="AC285" s="1813"/>
      <c r="AD285" s="1813"/>
      <c r="AE285" s="1813"/>
      <c r="AF285" s="1818"/>
      <c r="AG285" s="1809" t="s">
        <v>885</v>
      </c>
      <c r="AH285" s="1810"/>
      <c r="AI285" s="1811"/>
      <c r="AJ285" s="1812"/>
      <c r="AK285" s="1813"/>
      <c r="AL285" s="1813"/>
      <c r="AM285" s="1813"/>
      <c r="AN285" s="1814"/>
      <c r="AO285" s="1815" t="s">
        <v>63</v>
      </c>
      <c r="AP285" s="1816"/>
      <c r="AQ285" s="1817"/>
      <c r="AR285" s="1813"/>
      <c r="AS285" s="1813"/>
      <c r="AT285" s="1813"/>
      <c r="AU285" s="1813"/>
      <c r="AV285" s="1818"/>
    </row>
    <row r="286" spans="1:48" ht="17.25" customHeight="1" x14ac:dyDescent="0.2">
      <c r="A286" s="1796" t="s">
        <v>81</v>
      </c>
      <c r="B286" s="1797"/>
      <c r="C286" s="1798"/>
      <c r="D286" s="1420"/>
      <c r="E286" s="1421"/>
      <c r="F286" s="1421"/>
      <c r="G286" s="1421"/>
      <c r="H286" s="1418"/>
      <c r="I286" s="1800" t="s">
        <v>887</v>
      </c>
      <c r="J286" s="1801"/>
      <c r="K286" s="1794" t="s">
        <v>888</v>
      </c>
      <c r="L286" s="1795"/>
      <c r="M286" s="1039"/>
      <c r="N286" s="1039"/>
      <c r="O286" s="1039"/>
      <c r="P286" s="1804"/>
      <c r="Q286" s="1796" t="s">
        <v>81</v>
      </c>
      <c r="R286" s="1797"/>
      <c r="S286" s="1798"/>
      <c r="T286" s="1420"/>
      <c r="U286" s="1421"/>
      <c r="V286" s="1421"/>
      <c r="W286" s="1421"/>
      <c r="X286" s="1418"/>
      <c r="Y286" s="1800" t="s">
        <v>887</v>
      </c>
      <c r="Z286" s="1801"/>
      <c r="AA286" s="1794" t="s">
        <v>888</v>
      </c>
      <c r="AB286" s="1795"/>
      <c r="AC286" s="1039"/>
      <c r="AD286" s="1039"/>
      <c r="AE286" s="1039"/>
      <c r="AF286" s="1804"/>
      <c r="AG286" s="1796" t="s">
        <v>81</v>
      </c>
      <c r="AH286" s="1797"/>
      <c r="AI286" s="1798"/>
      <c r="AJ286" s="1420"/>
      <c r="AK286" s="1421"/>
      <c r="AL286" s="1421"/>
      <c r="AM286" s="1421"/>
      <c r="AN286" s="1418"/>
      <c r="AO286" s="1800" t="s">
        <v>887</v>
      </c>
      <c r="AP286" s="1801"/>
      <c r="AQ286" s="1794" t="s">
        <v>888</v>
      </c>
      <c r="AR286" s="1795"/>
      <c r="AS286" s="1039"/>
      <c r="AT286" s="1039"/>
      <c r="AU286" s="1039"/>
      <c r="AV286" s="1804"/>
    </row>
    <row r="287" spans="1:48" ht="17.25" customHeight="1" x14ac:dyDescent="0.2">
      <c r="A287" s="1796" t="s">
        <v>889</v>
      </c>
      <c r="B287" s="1797"/>
      <c r="C287" s="1798"/>
      <c r="D287" s="995"/>
      <c r="E287" s="996"/>
      <c r="F287" s="996"/>
      <c r="G287" s="996"/>
      <c r="H287" s="997"/>
      <c r="I287" s="1802"/>
      <c r="J287" s="1803"/>
      <c r="K287" s="1794" t="s">
        <v>890</v>
      </c>
      <c r="L287" s="1795"/>
      <c r="M287" s="996"/>
      <c r="N287" s="996"/>
      <c r="O287" s="996"/>
      <c r="P287" s="1808"/>
      <c r="Q287" s="1796" t="s">
        <v>889</v>
      </c>
      <c r="R287" s="1797"/>
      <c r="S287" s="1798"/>
      <c r="T287" s="995"/>
      <c r="U287" s="996"/>
      <c r="V287" s="996"/>
      <c r="W287" s="996"/>
      <c r="X287" s="997"/>
      <c r="Y287" s="1802"/>
      <c r="Z287" s="1803"/>
      <c r="AA287" s="1794" t="s">
        <v>890</v>
      </c>
      <c r="AB287" s="1795"/>
      <c r="AC287" s="996"/>
      <c r="AD287" s="996"/>
      <c r="AE287" s="996"/>
      <c r="AF287" s="1808"/>
      <c r="AG287" s="1796" t="s">
        <v>889</v>
      </c>
      <c r="AH287" s="1797"/>
      <c r="AI287" s="1798"/>
      <c r="AJ287" s="995"/>
      <c r="AK287" s="996"/>
      <c r="AL287" s="996"/>
      <c r="AM287" s="996"/>
      <c r="AN287" s="997"/>
      <c r="AO287" s="1802"/>
      <c r="AP287" s="1803"/>
      <c r="AQ287" s="1794" t="s">
        <v>890</v>
      </c>
      <c r="AR287" s="1795"/>
      <c r="AS287" s="996"/>
      <c r="AT287" s="996"/>
      <c r="AU287" s="996"/>
      <c r="AV287" s="1808"/>
    </row>
    <row r="288" spans="1:48" ht="17.25" customHeight="1" x14ac:dyDescent="0.2">
      <c r="A288" s="1796" t="s">
        <v>558</v>
      </c>
      <c r="B288" s="1797"/>
      <c r="C288" s="1798"/>
      <c r="D288" s="1420"/>
      <c r="E288" s="1421"/>
      <c r="F288" s="1421"/>
      <c r="G288" s="1421"/>
      <c r="H288" s="1421"/>
      <c r="I288" s="1421"/>
      <c r="J288" s="1421"/>
      <c r="K288" s="1421"/>
      <c r="L288" s="1421"/>
      <c r="M288" s="1421"/>
      <c r="N288" s="1421"/>
      <c r="O288" s="1421"/>
      <c r="P288" s="1422"/>
      <c r="Q288" s="1796" t="s">
        <v>558</v>
      </c>
      <c r="R288" s="1797"/>
      <c r="S288" s="1798"/>
      <c r="T288" s="1420"/>
      <c r="U288" s="1421"/>
      <c r="V288" s="1421"/>
      <c r="W288" s="1421"/>
      <c r="X288" s="1421"/>
      <c r="Y288" s="1421"/>
      <c r="Z288" s="1421"/>
      <c r="AA288" s="1421"/>
      <c r="AB288" s="1421"/>
      <c r="AC288" s="1421"/>
      <c r="AD288" s="1421"/>
      <c r="AE288" s="1421"/>
      <c r="AF288" s="1422"/>
      <c r="AG288" s="1796" t="s">
        <v>558</v>
      </c>
      <c r="AH288" s="1797"/>
      <c r="AI288" s="1798"/>
      <c r="AJ288" s="1420"/>
      <c r="AK288" s="1421"/>
      <c r="AL288" s="1421"/>
      <c r="AM288" s="1421"/>
      <c r="AN288" s="1421"/>
      <c r="AO288" s="1421"/>
      <c r="AP288" s="1421"/>
      <c r="AQ288" s="1421"/>
      <c r="AR288" s="1421"/>
      <c r="AS288" s="1421"/>
      <c r="AT288" s="1421"/>
      <c r="AU288" s="1421"/>
      <c r="AV288" s="1422"/>
    </row>
    <row r="289" spans="1:48" ht="256.5" customHeight="1" x14ac:dyDescent="0.2">
      <c r="A289" s="1805">
        <f>AG284+1</f>
        <v>169</v>
      </c>
      <c r="B289" s="1806"/>
      <c r="C289" s="1806"/>
      <c r="D289" s="1806"/>
      <c r="E289" s="1806"/>
      <c r="F289" s="1806"/>
      <c r="G289" s="1806"/>
      <c r="H289" s="1806"/>
      <c r="I289" s="1806"/>
      <c r="J289" s="1806"/>
      <c r="K289" s="1806"/>
      <c r="L289" s="1806"/>
      <c r="M289" s="1806"/>
      <c r="N289" s="1806"/>
      <c r="O289" s="1806"/>
      <c r="P289" s="1807"/>
      <c r="Q289" s="1805">
        <f>A289+1</f>
        <v>170</v>
      </c>
      <c r="R289" s="1806"/>
      <c r="S289" s="1806"/>
      <c r="T289" s="1806"/>
      <c r="U289" s="1806"/>
      <c r="V289" s="1806"/>
      <c r="W289" s="1806"/>
      <c r="X289" s="1806"/>
      <c r="Y289" s="1806"/>
      <c r="Z289" s="1806"/>
      <c r="AA289" s="1806"/>
      <c r="AB289" s="1806"/>
      <c r="AC289" s="1806"/>
      <c r="AD289" s="1806"/>
      <c r="AE289" s="1806"/>
      <c r="AF289" s="1807"/>
      <c r="AG289" s="1805">
        <f>Q289+1</f>
        <v>171</v>
      </c>
      <c r="AH289" s="1806"/>
      <c r="AI289" s="1806"/>
      <c r="AJ289" s="1806"/>
      <c r="AK289" s="1806"/>
      <c r="AL289" s="1806"/>
      <c r="AM289" s="1806"/>
      <c r="AN289" s="1806"/>
      <c r="AO289" s="1806"/>
      <c r="AP289" s="1806"/>
      <c r="AQ289" s="1806"/>
      <c r="AR289" s="1806"/>
      <c r="AS289" s="1806"/>
      <c r="AT289" s="1806"/>
      <c r="AU289" s="1806"/>
      <c r="AV289" s="1807"/>
    </row>
    <row r="290" spans="1:48" ht="17.25" customHeight="1" x14ac:dyDescent="0.2">
      <c r="A290" s="1809" t="s">
        <v>885</v>
      </c>
      <c r="B290" s="1810"/>
      <c r="C290" s="1811"/>
      <c r="D290" s="1812"/>
      <c r="E290" s="1813"/>
      <c r="F290" s="1813"/>
      <c r="G290" s="1813"/>
      <c r="H290" s="1814"/>
      <c r="I290" s="1815" t="s">
        <v>63</v>
      </c>
      <c r="J290" s="1816"/>
      <c r="K290" s="1817"/>
      <c r="L290" s="1813"/>
      <c r="M290" s="1813"/>
      <c r="N290" s="1813"/>
      <c r="O290" s="1813"/>
      <c r="P290" s="1818"/>
      <c r="Q290" s="1809" t="s">
        <v>885</v>
      </c>
      <c r="R290" s="1810"/>
      <c r="S290" s="1811"/>
      <c r="T290" s="1812"/>
      <c r="U290" s="1813"/>
      <c r="V290" s="1813"/>
      <c r="W290" s="1813"/>
      <c r="X290" s="1814"/>
      <c r="Y290" s="1815" t="s">
        <v>63</v>
      </c>
      <c r="Z290" s="1816"/>
      <c r="AA290" s="1817"/>
      <c r="AB290" s="1813"/>
      <c r="AC290" s="1813"/>
      <c r="AD290" s="1813"/>
      <c r="AE290" s="1813"/>
      <c r="AF290" s="1818"/>
      <c r="AG290" s="1809" t="s">
        <v>885</v>
      </c>
      <c r="AH290" s="1810"/>
      <c r="AI290" s="1811"/>
      <c r="AJ290" s="1812"/>
      <c r="AK290" s="1813"/>
      <c r="AL290" s="1813"/>
      <c r="AM290" s="1813"/>
      <c r="AN290" s="1814"/>
      <c r="AO290" s="1815" t="s">
        <v>63</v>
      </c>
      <c r="AP290" s="1816"/>
      <c r="AQ290" s="1817"/>
      <c r="AR290" s="1813"/>
      <c r="AS290" s="1813"/>
      <c r="AT290" s="1813"/>
      <c r="AU290" s="1813"/>
      <c r="AV290" s="1818"/>
    </row>
    <row r="291" spans="1:48" ht="17.25" customHeight="1" x14ac:dyDescent="0.2">
      <c r="A291" s="1796" t="s">
        <v>81</v>
      </c>
      <c r="B291" s="1797"/>
      <c r="C291" s="1798"/>
      <c r="D291" s="1420"/>
      <c r="E291" s="1421"/>
      <c r="F291" s="1421"/>
      <c r="G291" s="1421"/>
      <c r="H291" s="1418"/>
      <c r="I291" s="1800" t="s">
        <v>887</v>
      </c>
      <c r="J291" s="1801"/>
      <c r="K291" s="1794" t="s">
        <v>888</v>
      </c>
      <c r="L291" s="1795"/>
      <c r="M291" s="1039"/>
      <c r="N291" s="1039"/>
      <c r="O291" s="1039"/>
      <c r="P291" s="1804"/>
      <c r="Q291" s="1796" t="s">
        <v>81</v>
      </c>
      <c r="R291" s="1797"/>
      <c r="S291" s="1798"/>
      <c r="T291" s="1420"/>
      <c r="U291" s="1421"/>
      <c r="V291" s="1421"/>
      <c r="W291" s="1421"/>
      <c r="X291" s="1418"/>
      <c r="Y291" s="1800" t="s">
        <v>887</v>
      </c>
      <c r="Z291" s="1801"/>
      <c r="AA291" s="1794" t="s">
        <v>888</v>
      </c>
      <c r="AB291" s="1795"/>
      <c r="AC291" s="1039"/>
      <c r="AD291" s="1039"/>
      <c r="AE291" s="1039"/>
      <c r="AF291" s="1804"/>
      <c r="AG291" s="1796" t="s">
        <v>81</v>
      </c>
      <c r="AH291" s="1797"/>
      <c r="AI291" s="1798"/>
      <c r="AJ291" s="1420"/>
      <c r="AK291" s="1421"/>
      <c r="AL291" s="1421"/>
      <c r="AM291" s="1421"/>
      <c r="AN291" s="1418"/>
      <c r="AO291" s="1800" t="s">
        <v>887</v>
      </c>
      <c r="AP291" s="1801"/>
      <c r="AQ291" s="1794" t="s">
        <v>888</v>
      </c>
      <c r="AR291" s="1795"/>
      <c r="AS291" s="1039"/>
      <c r="AT291" s="1039"/>
      <c r="AU291" s="1039"/>
      <c r="AV291" s="1804"/>
    </row>
    <row r="292" spans="1:48" ht="17.25" customHeight="1" x14ac:dyDescent="0.2">
      <c r="A292" s="1796" t="s">
        <v>889</v>
      </c>
      <c r="B292" s="1797"/>
      <c r="C292" s="1798"/>
      <c r="D292" s="995"/>
      <c r="E292" s="996"/>
      <c r="F292" s="996"/>
      <c r="G292" s="996"/>
      <c r="H292" s="997"/>
      <c r="I292" s="1802"/>
      <c r="J292" s="1803"/>
      <c r="K292" s="1794" t="s">
        <v>890</v>
      </c>
      <c r="L292" s="1795"/>
      <c r="M292" s="996"/>
      <c r="N292" s="996"/>
      <c r="O292" s="996"/>
      <c r="P292" s="1808"/>
      <c r="Q292" s="1796" t="s">
        <v>889</v>
      </c>
      <c r="R292" s="1797"/>
      <c r="S292" s="1798"/>
      <c r="T292" s="995"/>
      <c r="U292" s="996"/>
      <c r="V292" s="996"/>
      <c r="W292" s="996"/>
      <c r="X292" s="997"/>
      <c r="Y292" s="1802"/>
      <c r="Z292" s="1803"/>
      <c r="AA292" s="1794" t="s">
        <v>890</v>
      </c>
      <c r="AB292" s="1795"/>
      <c r="AC292" s="996"/>
      <c r="AD292" s="996"/>
      <c r="AE292" s="996"/>
      <c r="AF292" s="1808"/>
      <c r="AG292" s="1796" t="s">
        <v>889</v>
      </c>
      <c r="AH292" s="1797"/>
      <c r="AI292" s="1798"/>
      <c r="AJ292" s="995"/>
      <c r="AK292" s="996"/>
      <c r="AL292" s="996"/>
      <c r="AM292" s="996"/>
      <c r="AN292" s="997"/>
      <c r="AO292" s="1802"/>
      <c r="AP292" s="1803"/>
      <c r="AQ292" s="1794" t="s">
        <v>890</v>
      </c>
      <c r="AR292" s="1795"/>
      <c r="AS292" s="996"/>
      <c r="AT292" s="996"/>
      <c r="AU292" s="996"/>
      <c r="AV292" s="1808"/>
    </row>
    <row r="293" spans="1:48" ht="17.25" customHeight="1" x14ac:dyDescent="0.2">
      <c r="A293" s="1796" t="s">
        <v>558</v>
      </c>
      <c r="B293" s="1797"/>
      <c r="C293" s="1798"/>
      <c r="D293" s="1420"/>
      <c r="E293" s="1421"/>
      <c r="F293" s="1421"/>
      <c r="G293" s="1421"/>
      <c r="H293" s="1421"/>
      <c r="I293" s="1421"/>
      <c r="J293" s="1421"/>
      <c r="K293" s="1421"/>
      <c r="L293" s="1421"/>
      <c r="M293" s="1421"/>
      <c r="N293" s="1421"/>
      <c r="O293" s="1421"/>
      <c r="P293" s="1422"/>
      <c r="Q293" s="1796" t="s">
        <v>558</v>
      </c>
      <c r="R293" s="1797"/>
      <c r="S293" s="1798"/>
      <c r="T293" s="1420"/>
      <c r="U293" s="1421"/>
      <c r="V293" s="1421"/>
      <c r="W293" s="1421"/>
      <c r="X293" s="1421"/>
      <c r="Y293" s="1421"/>
      <c r="Z293" s="1421"/>
      <c r="AA293" s="1421"/>
      <c r="AB293" s="1421"/>
      <c r="AC293" s="1421"/>
      <c r="AD293" s="1421"/>
      <c r="AE293" s="1421"/>
      <c r="AF293" s="1422"/>
      <c r="AG293" s="1796" t="s">
        <v>558</v>
      </c>
      <c r="AH293" s="1797"/>
      <c r="AI293" s="1798"/>
      <c r="AJ293" s="1420"/>
      <c r="AK293" s="1421"/>
      <c r="AL293" s="1421"/>
      <c r="AM293" s="1421"/>
      <c r="AN293" s="1421"/>
      <c r="AO293" s="1421"/>
      <c r="AP293" s="1421"/>
      <c r="AQ293" s="1421"/>
      <c r="AR293" s="1421"/>
      <c r="AS293" s="1421"/>
      <c r="AT293" s="1421"/>
      <c r="AU293" s="1421"/>
      <c r="AV293" s="1422"/>
    </row>
    <row r="294" spans="1:48" ht="256.5" customHeight="1" x14ac:dyDescent="0.2">
      <c r="A294" s="1805">
        <f>AG289+1</f>
        <v>172</v>
      </c>
      <c r="B294" s="1806"/>
      <c r="C294" s="1806"/>
      <c r="D294" s="1806"/>
      <c r="E294" s="1806"/>
      <c r="F294" s="1806"/>
      <c r="G294" s="1806"/>
      <c r="H294" s="1806"/>
      <c r="I294" s="1806"/>
      <c r="J294" s="1806"/>
      <c r="K294" s="1806"/>
      <c r="L294" s="1806"/>
      <c r="M294" s="1806"/>
      <c r="N294" s="1806"/>
      <c r="O294" s="1806"/>
      <c r="P294" s="1807"/>
      <c r="Q294" s="1805">
        <f>A294+1</f>
        <v>173</v>
      </c>
      <c r="R294" s="1806"/>
      <c r="S294" s="1806"/>
      <c r="T294" s="1806"/>
      <c r="U294" s="1806"/>
      <c r="V294" s="1806"/>
      <c r="W294" s="1806"/>
      <c r="X294" s="1806"/>
      <c r="Y294" s="1806"/>
      <c r="Z294" s="1806"/>
      <c r="AA294" s="1806"/>
      <c r="AB294" s="1806"/>
      <c r="AC294" s="1806"/>
      <c r="AD294" s="1806"/>
      <c r="AE294" s="1806"/>
      <c r="AF294" s="1807"/>
      <c r="AG294" s="1805">
        <f>Q294+1</f>
        <v>174</v>
      </c>
      <c r="AH294" s="1806"/>
      <c r="AI294" s="1806"/>
      <c r="AJ294" s="1806"/>
      <c r="AK294" s="1806"/>
      <c r="AL294" s="1806"/>
      <c r="AM294" s="1806"/>
      <c r="AN294" s="1806"/>
      <c r="AO294" s="1806"/>
      <c r="AP294" s="1806"/>
      <c r="AQ294" s="1806"/>
      <c r="AR294" s="1806"/>
      <c r="AS294" s="1806"/>
      <c r="AT294" s="1806"/>
      <c r="AU294" s="1806"/>
      <c r="AV294" s="1807"/>
    </row>
    <row r="295" spans="1:48" ht="17.25" customHeight="1" x14ac:dyDescent="0.2">
      <c r="A295" s="1809" t="s">
        <v>885</v>
      </c>
      <c r="B295" s="1810"/>
      <c r="C295" s="1811"/>
      <c r="D295" s="1812"/>
      <c r="E295" s="1813"/>
      <c r="F295" s="1813"/>
      <c r="G295" s="1813"/>
      <c r="H295" s="1814"/>
      <c r="I295" s="1815" t="s">
        <v>63</v>
      </c>
      <c r="J295" s="1816"/>
      <c r="K295" s="1817"/>
      <c r="L295" s="1813"/>
      <c r="M295" s="1813"/>
      <c r="N295" s="1813"/>
      <c r="O295" s="1813"/>
      <c r="P295" s="1818"/>
      <c r="Q295" s="1809" t="s">
        <v>885</v>
      </c>
      <c r="R295" s="1810"/>
      <c r="S295" s="1811"/>
      <c r="T295" s="1812"/>
      <c r="U295" s="1813"/>
      <c r="V295" s="1813"/>
      <c r="W295" s="1813"/>
      <c r="X295" s="1814"/>
      <c r="Y295" s="1815" t="s">
        <v>63</v>
      </c>
      <c r="Z295" s="1816"/>
      <c r="AA295" s="1817"/>
      <c r="AB295" s="1813"/>
      <c r="AC295" s="1813"/>
      <c r="AD295" s="1813"/>
      <c r="AE295" s="1813"/>
      <c r="AF295" s="1818"/>
      <c r="AG295" s="1809" t="s">
        <v>885</v>
      </c>
      <c r="AH295" s="1810"/>
      <c r="AI295" s="1811"/>
      <c r="AJ295" s="1812"/>
      <c r="AK295" s="1813"/>
      <c r="AL295" s="1813"/>
      <c r="AM295" s="1813"/>
      <c r="AN295" s="1814"/>
      <c r="AO295" s="1815" t="s">
        <v>63</v>
      </c>
      <c r="AP295" s="1816"/>
      <c r="AQ295" s="1817"/>
      <c r="AR295" s="1813"/>
      <c r="AS295" s="1813"/>
      <c r="AT295" s="1813"/>
      <c r="AU295" s="1813"/>
      <c r="AV295" s="1818"/>
    </row>
    <row r="296" spans="1:48" ht="17.25" customHeight="1" x14ac:dyDescent="0.2">
      <c r="A296" s="1796" t="s">
        <v>81</v>
      </c>
      <c r="B296" s="1797"/>
      <c r="C296" s="1798"/>
      <c r="D296" s="1420"/>
      <c r="E296" s="1421"/>
      <c r="F296" s="1421"/>
      <c r="G296" s="1421"/>
      <c r="H296" s="1418"/>
      <c r="I296" s="1800" t="s">
        <v>887</v>
      </c>
      <c r="J296" s="1801"/>
      <c r="K296" s="1794" t="s">
        <v>888</v>
      </c>
      <c r="L296" s="1795"/>
      <c r="M296" s="1039"/>
      <c r="N296" s="1039"/>
      <c r="O296" s="1039"/>
      <c r="P296" s="1804"/>
      <c r="Q296" s="1796" t="s">
        <v>81</v>
      </c>
      <c r="R296" s="1797"/>
      <c r="S296" s="1798"/>
      <c r="T296" s="1420"/>
      <c r="U296" s="1421"/>
      <c r="V296" s="1421"/>
      <c r="W296" s="1421"/>
      <c r="X296" s="1418"/>
      <c r="Y296" s="1800" t="s">
        <v>887</v>
      </c>
      <c r="Z296" s="1801"/>
      <c r="AA296" s="1794" t="s">
        <v>888</v>
      </c>
      <c r="AB296" s="1795"/>
      <c r="AC296" s="1039"/>
      <c r="AD296" s="1039"/>
      <c r="AE296" s="1039"/>
      <c r="AF296" s="1804"/>
      <c r="AG296" s="1796" t="s">
        <v>81</v>
      </c>
      <c r="AH296" s="1797"/>
      <c r="AI296" s="1798"/>
      <c r="AJ296" s="1420"/>
      <c r="AK296" s="1421"/>
      <c r="AL296" s="1421"/>
      <c r="AM296" s="1421"/>
      <c r="AN296" s="1418"/>
      <c r="AO296" s="1800" t="s">
        <v>887</v>
      </c>
      <c r="AP296" s="1801"/>
      <c r="AQ296" s="1794" t="s">
        <v>888</v>
      </c>
      <c r="AR296" s="1795"/>
      <c r="AS296" s="1039"/>
      <c r="AT296" s="1039"/>
      <c r="AU296" s="1039"/>
      <c r="AV296" s="1804"/>
    </row>
    <row r="297" spans="1:48" ht="17.25" customHeight="1" x14ac:dyDescent="0.2">
      <c r="A297" s="1796" t="s">
        <v>889</v>
      </c>
      <c r="B297" s="1797"/>
      <c r="C297" s="1798"/>
      <c r="D297" s="995"/>
      <c r="E297" s="996"/>
      <c r="F297" s="996"/>
      <c r="G297" s="996"/>
      <c r="H297" s="997"/>
      <c r="I297" s="1802"/>
      <c r="J297" s="1803"/>
      <c r="K297" s="1794" t="s">
        <v>890</v>
      </c>
      <c r="L297" s="1795"/>
      <c r="M297" s="996"/>
      <c r="N297" s="996"/>
      <c r="O297" s="996"/>
      <c r="P297" s="1808"/>
      <c r="Q297" s="1796" t="s">
        <v>889</v>
      </c>
      <c r="R297" s="1797"/>
      <c r="S297" s="1798"/>
      <c r="T297" s="995"/>
      <c r="U297" s="996"/>
      <c r="V297" s="996"/>
      <c r="W297" s="996"/>
      <c r="X297" s="997"/>
      <c r="Y297" s="1802"/>
      <c r="Z297" s="1803"/>
      <c r="AA297" s="1794" t="s">
        <v>890</v>
      </c>
      <c r="AB297" s="1795"/>
      <c r="AC297" s="996"/>
      <c r="AD297" s="996"/>
      <c r="AE297" s="996"/>
      <c r="AF297" s="1808"/>
      <c r="AG297" s="1796" t="s">
        <v>889</v>
      </c>
      <c r="AH297" s="1797"/>
      <c r="AI297" s="1798"/>
      <c r="AJ297" s="995"/>
      <c r="AK297" s="996"/>
      <c r="AL297" s="996"/>
      <c r="AM297" s="996"/>
      <c r="AN297" s="997"/>
      <c r="AO297" s="1802"/>
      <c r="AP297" s="1803"/>
      <c r="AQ297" s="1794" t="s">
        <v>890</v>
      </c>
      <c r="AR297" s="1795"/>
      <c r="AS297" s="996"/>
      <c r="AT297" s="996"/>
      <c r="AU297" s="996"/>
      <c r="AV297" s="1808"/>
    </row>
    <row r="298" spans="1:48" ht="17.25" customHeight="1" x14ac:dyDescent="0.2">
      <c r="A298" s="1796" t="s">
        <v>558</v>
      </c>
      <c r="B298" s="1797"/>
      <c r="C298" s="1798"/>
      <c r="D298" s="1420"/>
      <c r="E298" s="1421"/>
      <c r="F298" s="1421"/>
      <c r="G298" s="1421"/>
      <c r="H298" s="1421"/>
      <c r="I298" s="1421"/>
      <c r="J298" s="1421"/>
      <c r="K298" s="1421"/>
      <c r="L298" s="1421"/>
      <c r="M298" s="1421"/>
      <c r="N298" s="1421"/>
      <c r="O298" s="1421"/>
      <c r="P298" s="1422"/>
      <c r="Q298" s="1796" t="s">
        <v>558</v>
      </c>
      <c r="R298" s="1797"/>
      <c r="S298" s="1798"/>
      <c r="T298" s="1420"/>
      <c r="U298" s="1421"/>
      <c r="V298" s="1421"/>
      <c r="W298" s="1421"/>
      <c r="X298" s="1421"/>
      <c r="Y298" s="1421"/>
      <c r="Z298" s="1421"/>
      <c r="AA298" s="1421"/>
      <c r="AB298" s="1421"/>
      <c r="AC298" s="1421"/>
      <c r="AD298" s="1421"/>
      <c r="AE298" s="1421"/>
      <c r="AF298" s="1422"/>
      <c r="AG298" s="1796" t="s">
        <v>558</v>
      </c>
      <c r="AH298" s="1797"/>
      <c r="AI298" s="1798"/>
      <c r="AJ298" s="1420"/>
      <c r="AK298" s="1421"/>
      <c r="AL298" s="1421"/>
      <c r="AM298" s="1421"/>
      <c r="AN298" s="1421"/>
      <c r="AO298" s="1421"/>
      <c r="AP298" s="1421"/>
      <c r="AQ298" s="1421"/>
      <c r="AR298" s="1421"/>
      <c r="AS298" s="1421"/>
      <c r="AT298" s="1421"/>
      <c r="AU298" s="1421"/>
      <c r="AV298" s="1422"/>
    </row>
    <row r="299" spans="1:48" ht="256.5" customHeight="1" x14ac:dyDescent="0.2">
      <c r="A299" s="1805">
        <f>AG294+1</f>
        <v>175</v>
      </c>
      <c r="B299" s="1806"/>
      <c r="C299" s="1806"/>
      <c r="D299" s="1806"/>
      <c r="E299" s="1806"/>
      <c r="F299" s="1806"/>
      <c r="G299" s="1806"/>
      <c r="H299" s="1806"/>
      <c r="I299" s="1806"/>
      <c r="J299" s="1806"/>
      <c r="K299" s="1806"/>
      <c r="L299" s="1806"/>
      <c r="M299" s="1806"/>
      <c r="N299" s="1806"/>
      <c r="O299" s="1806"/>
      <c r="P299" s="1807"/>
      <c r="Q299" s="1805">
        <f>A299+1</f>
        <v>176</v>
      </c>
      <c r="R299" s="1806"/>
      <c r="S299" s="1806"/>
      <c r="T299" s="1806"/>
      <c r="U299" s="1806"/>
      <c r="V299" s="1806"/>
      <c r="W299" s="1806"/>
      <c r="X299" s="1806"/>
      <c r="Y299" s="1806"/>
      <c r="Z299" s="1806"/>
      <c r="AA299" s="1806"/>
      <c r="AB299" s="1806"/>
      <c r="AC299" s="1806"/>
      <c r="AD299" s="1806"/>
      <c r="AE299" s="1806"/>
      <c r="AF299" s="1807"/>
      <c r="AG299" s="1805">
        <f>Q299+1</f>
        <v>177</v>
      </c>
      <c r="AH299" s="1806"/>
      <c r="AI299" s="1806"/>
      <c r="AJ299" s="1806"/>
      <c r="AK299" s="1806"/>
      <c r="AL299" s="1806"/>
      <c r="AM299" s="1806"/>
      <c r="AN299" s="1806"/>
      <c r="AO299" s="1806"/>
      <c r="AP299" s="1806"/>
      <c r="AQ299" s="1806"/>
      <c r="AR299" s="1806"/>
      <c r="AS299" s="1806"/>
      <c r="AT299" s="1806"/>
      <c r="AU299" s="1806"/>
      <c r="AV299" s="1807"/>
    </row>
    <row r="300" spans="1:48" ht="17.25" customHeight="1" x14ac:dyDescent="0.2">
      <c r="A300" s="1809" t="s">
        <v>885</v>
      </c>
      <c r="B300" s="1810"/>
      <c r="C300" s="1811"/>
      <c r="D300" s="1812"/>
      <c r="E300" s="1813"/>
      <c r="F300" s="1813"/>
      <c r="G300" s="1813"/>
      <c r="H300" s="1814"/>
      <c r="I300" s="1815" t="s">
        <v>63</v>
      </c>
      <c r="J300" s="1816"/>
      <c r="K300" s="1817"/>
      <c r="L300" s="1813"/>
      <c r="M300" s="1813"/>
      <c r="N300" s="1813"/>
      <c r="O300" s="1813"/>
      <c r="P300" s="1818"/>
      <c r="Q300" s="1809" t="s">
        <v>885</v>
      </c>
      <c r="R300" s="1810"/>
      <c r="S300" s="1811"/>
      <c r="T300" s="1812"/>
      <c r="U300" s="1813"/>
      <c r="V300" s="1813"/>
      <c r="W300" s="1813"/>
      <c r="X300" s="1814"/>
      <c r="Y300" s="1815" t="s">
        <v>63</v>
      </c>
      <c r="Z300" s="1816"/>
      <c r="AA300" s="1817"/>
      <c r="AB300" s="1813"/>
      <c r="AC300" s="1813"/>
      <c r="AD300" s="1813"/>
      <c r="AE300" s="1813"/>
      <c r="AF300" s="1818"/>
      <c r="AG300" s="1809" t="s">
        <v>885</v>
      </c>
      <c r="AH300" s="1810"/>
      <c r="AI300" s="1811"/>
      <c r="AJ300" s="1812"/>
      <c r="AK300" s="1813"/>
      <c r="AL300" s="1813"/>
      <c r="AM300" s="1813"/>
      <c r="AN300" s="1814"/>
      <c r="AO300" s="1815" t="s">
        <v>63</v>
      </c>
      <c r="AP300" s="1816"/>
      <c r="AQ300" s="1817"/>
      <c r="AR300" s="1813"/>
      <c r="AS300" s="1813"/>
      <c r="AT300" s="1813"/>
      <c r="AU300" s="1813"/>
      <c r="AV300" s="1818"/>
    </row>
    <row r="301" spans="1:48" ht="17.25" customHeight="1" x14ac:dyDescent="0.2">
      <c r="A301" s="1796" t="s">
        <v>81</v>
      </c>
      <c r="B301" s="1797"/>
      <c r="C301" s="1798"/>
      <c r="D301" s="1420"/>
      <c r="E301" s="1421"/>
      <c r="F301" s="1421"/>
      <c r="G301" s="1421"/>
      <c r="H301" s="1418"/>
      <c r="I301" s="1800" t="s">
        <v>887</v>
      </c>
      <c r="J301" s="1801"/>
      <c r="K301" s="1794" t="s">
        <v>888</v>
      </c>
      <c r="L301" s="1795"/>
      <c r="M301" s="1039"/>
      <c r="N301" s="1039"/>
      <c r="O301" s="1039"/>
      <c r="P301" s="1804"/>
      <c r="Q301" s="1796" t="s">
        <v>81</v>
      </c>
      <c r="R301" s="1797"/>
      <c r="S301" s="1798"/>
      <c r="T301" s="1420"/>
      <c r="U301" s="1421"/>
      <c r="V301" s="1421"/>
      <c r="W301" s="1421"/>
      <c r="X301" s="1418"/>
      <c r="Y301" s="1800" t="s">
        <v>887</v>
      </c>
      <c r="Z301" s="1801"/>
      <c r="AA301" s="1794" t="s">
        <v>888</v>
      </c>
      <c r="AB301" s="1795"/>
      <c r="AC301" s="1039"/>
      <c r="AD301" s="1039"/>
      <c r="AE301" s="1039"/>
      <c r="AF301" s="1804"/>
      <c r="AG301" s="1796" t="s">
        <v>81</v>
      </c>
      <c r="AH301" s="1797"/>
      <c r="AI301" s="1798"/>
      <c r="AJ301" s="1420"/>
      <c r="AK301" s="1421"/>
      <c r="AL301" s="1421"/>
      <c r="AM301" s="1421"/>
      <c r="AN301" s="1418"/>
      <c r="AO301" s="1800" t="s">
        <v>887</v>
      </c>
      <c r="AP301" s="1801"/>
      <c r="AQ301" s="1794" t="s">
        <v>888</v>
      </c>
      <c r="AR301" s="1795"/>
      <c r="AS301" s="1039"/>
      <c r="AT301" s="1039"/>
      <c r="AU301" s="1039"/>
      <c r="AV301" s="1804"/>
    </row>
    <row r="302" spans="1:48" ht="17.25" customHeight="1" x14ac:dyDescent="0.2">
      <c r="A302" s="1796" t="s">
        <v>889</v>
      </c>
      <c r="B302" s="1797"/>
      <c r="C302" s="1798"/>
      <c r="D302" s="995"/>
      <c r="E302" s="996"/>
      <c r="F302" s="996"/>
      <c r="G302" s="996"/>
      <c r="H302" s="997"/>
      <c r="I302" s="1802"/>
      <c r="J302" s="1803"/>
      <c r="K302" s="1794" t="s">
        <v>890</v>
      </c>
      <c r="L302" s="1795"/>
      <c r="M302" s="996"/>
      <c r="N302" s="996"/>
      <c r="O302" s="996"/>
      <c r="P302" s="1808"/>
      <c r="Q302" s="1796" t="s">
        <v>889</v>
      </c>
      <c r="R302" s="1797"/>
      <c r="S302" s="1798"/>
      <c r="T302" s="995"/>
      <c r="U302" s="996"/>
      <c r="V302" s="996"/>
      <c r="W302" s="996"/>
      <c r="X302" s="997"/>
      <c r="Y302" s="1802"/>
      <c r="Z302" s="1803"/>
      <c r="AA302" s="1794" t="s">
        <v>890</v>
      </c>
      <c r="AB302" s="1795"/>
      <c r="AC302" s="996"/>
      <c r="AD302" s="996"/>
      <c r="AE302" s="996"/>
      <c r="AF302" s="1808"/>
      <c r="AG302" s="1796" t="s">
        <v>889</v>
      </c>
      <c r="AH302" s="1797"/>
      <c r="AI302" s="1798"/>
      <c r="AJ302" s="995"/>
      <c r="AK302" s="996"/>
      <c r="AL302" s="996"/>
      <c r="AM302" s="996"/>
      <c r="AN302" s="997"/>
      <c r="AO302" s="1802"/>
      <c r="AP302" s="1803"/>
      <c r="AQ302" s="1794" t="s">
        <v>890</v>
      </c>
      <c r="AR302" s="1795"/>
      <c r="AS302" s="996"/>
      <c r="AT302" s="996"/>
      <c r="AU302" s="996"/>
      <c r="AV302" s="1808"/>
    </row>
    <row r="303" spans="1:48" ht="17.25" customHeight="1" x14ac:dyDescent="0.2">
      <c r="A303" s="1796" t="s">
        <v>558</v>
      </c>
      <c r="B303" s="1797"/>
      <c r="C303" s="1798"/>
      <c r="D303" s="1420"/>
      <c r="E303" s="1421"/>
      <c r="F303" s="1421"/>
      <c r="G303" s="1421"/>
      <c r="H303" s="1421"/>
      <c r="I303" s="1421"/>
      <c r="J303" s="1421"/>
      <c r="K303" s="1421"/>
      <c r="L303" s="1421"/>
      <c r="M303" s="1421"/>
      <c r="N303" s="1421"/>
      <c r="O303" s="1421"/>
      <c r="P303" s="1422"/>
      <c r="Q303" s="1796" t="s">
        <v>558</v>
      </c>
      <c r="R303" s="1797"/>
      <c r="S303" s="1798"/>
      <c r="T303" s="1420"/>
      <c r="U303" s="1421"/>
      <c r="V303" s="1421"/>
      <c r="W303" s="1421"/>
      <c r="X303" s="1421"/>
      <c r="Y303" s="1421"/>
      <c r="Z303" s="1421"/>
      <c r="AA303" s="1421"/>
      <c r="AB303" s="1421"/>
      <c r="AC303" s="1421"/>
      <c r="AD303" s="1421"/>
      <c r="AE303" s="1421"/>
      <c r="AF303" s="1422"/>
      <c r="AG303" s="1796" t="s">
        <v>558</v>
      </c>
      <c r="AH303" s="1797"/>
      <c r="AI303" s="1798"/>
      <c r="AJ303" s="1420"/>
      <c r="AK303" s="1421"/>
      <c r="AL303" s="1421"/>
      <c r="AM303" s="1421"/>
      <c r="AN303" s="1421"/>
      <c r="AO303" s="1421"/>
      <c r="AP303" s="1421"/>
      <c r="AQ303" s="1421"/>
      <c r="AR303" s="1421"/>
      <c r="AS303" s="1421"/>
      <c r="AT303" s="1421"/>
      <c r="AU303" s="1421"/>
      <c r="AV303" s="1422"/>
    </row>
    <row r="304" spans="1:48" ht="256.5" customHeight="1" x14ac:dyDescent="0.2">
      <c r="A304" s="1805">
        <f>AG299+1</f>
        <v>178</v>
      </c>
      <c r="B304" s="1806"/>
      <c r="C304" s="1806"/>
      <c r="D304" s="1806"/>
      <c r="E304" s="1806"/>
      <c r="F304" s="1806"/>
      <c r="G304" s="1806"/>
      <c r="H304" s="1806"/>
      <c r="I304" s="1806"/>
      <c r="J304" s="1806"/>
      <c r="K304" s="1806"/>
      <c r="L304" s="1806"/>
      <c r="M304" s="1806"/>
      <c r="N304" s="1806"/>
      <c r="O304" s="1806"/>
      <c r="P304" s="1807"/>
      <c r="Q304" s="1805">
        <f>A304+1</f>
        <v>179</v>
      </c>
      <c r="R304" s="1806"/>
      <c r="S304" s="1806"/>
      <c r="T304" s="1806"/>
      <c r="U304" s="1806"/>
      <c r="V304" s="1806"/>
      <c r="W304" s="1806"/>
      <c r="X304" s="1806"/>
      <c r="Y304" s="1806"/>
      <c r="Z304" s="1806"/>
      <c r="AA304" s="1806"/>
      <c r="AB304" s="1806"/>
      <c r="AC304" s="1806"/>
      <c r="AD304" s="1806"/>
      <c r="AE304" s="1806"/>
      <c r="AF304" s="1807"/>
      <c r="AG304" s="1805">
        <f>Q304+1</f>
        <v>180</v>
      </c>
      <c r="AH304" s="1806"/>
      <c r="AI304" s="1806"/>
      <c r="AJ304" s="1806"/>
      <c r="AK304" s="1806"/>
      <c r="AL304" s="1806"/>
      <c r="AM304" s="1806"/>
      <c r="AN304" s="1806"/>
      <c r="AO304" s="1806"/>
      <c r="AP304" s="1806"/>
      <c r="AQ304" s="1806"/>
      <c r="AR304" s="1806"/>
      <c r="AS304" s="1806"/>
      <c r="AT304" s="1806"/>
      <c r="AU304" s="1806"/>
      <c r="AV304" s="1807"/>
    </row>
    <row r="305" spans="1:48" ht="17.25" customHeight="1" x14ac:dyDescent="0.2">
      <c r="A305" s="1809" t="s">
        <v>885</v>
      </c>
      <c r="B305" s="1810"/>
      <c r="C305" s="1811"/>
      <c r="D305" s="1812"/>
      <c r="E305" s="1813"/>
      <c r="F305" s="1813"/>
      <c r="G305" s="1813"/>
      <c r="H305" s="1814"/>
      <c r="I305" s="1815" t="s">
        <v>63</v>
      </c>
      <c r="J305" s="1816"/>
      <c r="K305" s="1817"/>
      <c r="L305" s="1813"/>
      <c r="M305" s="1813"/>
      <c r="N305" s="1813"/>
      <c r="O305" s="1813"/>
      <c r="P305" s="1818"/>
      <c r="Q305" s="1809" t="s">
        <v>885</v>
      </c>
      <c r="R305" s="1810"/>
      <c r="S305" s="1811"/>
      <c r="T305" s="1812"/>
      <c r="U305" s="1813"/>
      <c r="V305" s="1813"/>
      <c r="W305" s="1813"/>
      <c r="X305" s="1814"/>
      <c r="Y305" s="1815" t="s">
        <v>63</v>
      </c>
      <c r="Z305" s="1816"/>
      <c r="AA305" s="1817"/>
      <c r="AB305" s="1813"/>
      <c r="AC305" s="1813"/>
      <c r="AD305" s="1813"/>
      <c r="AE305" s="1813"/>
      <c r="AF305" s="1818"/>
      <c r="AG305" s="1809" t="s">
        <v>885</v>
      </c>
      <c r="AH305" s="1810"/>
      <c r="AI305" s="1811"/>
      <c r="AJ305" s="1812"/>
      <c r="AK305" s="1813"/>
      <c r="AL305" s="1813"/>
      <c r="AM305" s="1813"/>
      <c r="AN305" s="1814"/>
      <c r="AO305" s="1815" t="s">
        <v>63</v>
      </c>
      <c r="AP305" s="1816"/>
      <c r="AQ305" s="1817"/>
      <c r="AR305" s="1813"/>
      <c r="AS305" s="1813"/>
      <c r="AT305" s="1813"/>
      <c r="AU305" s="1813"/>
      <c r="AV305" s="1818"/>
    </row>
    <row r="306" spans="1:48" ht="17.25" customHeight="1" x14ac:dyDescent="0.2">
      <c r="A306" s="1796" t="s">
        <v>81</v>
      </c>
      <c r="B306" s="1797"/>
      <c r="C306" s="1798"/>
      <c r="D306" s="1420"/>
      <c r="E306" s="1421"/>
      <c r="F306" s="1421"/>
      <c r="G306" s="1421"/>
      <c r="H306" s="1418"/>
      <c r="I306" s="1800" t="s">
        <v>887</v>
      </c>
      <c r="J306" s="1801"/>
      <c r="K306" s="1794" t="s">
        <v>888</v>
      </c>
      <c r="L306" s="1795"/>
      <c r="M306" s="1039"/>
      <c r="N306" s="1039"/>
      <c r="O306" s="1039"/>
      <c r="P306" s="1804"/>
      <c r="Q306" s="1796" t="s">
        <v>81</v>
      </c>
      <c r="R306" s="1797"/>
      <c r="S306" s="1798"/>
      <c r="T306" s="1420"/>
      <c r="U306" s="1421"/>
      <c r="V306" s="1421"/>
      <c r="W306" s="1421"/>
      <c r="X306" s="1418"/>
      <c r="Y306" s="1800" t="s">
        <v>887</v>
      </c>
      <c r="Z306" s="1801"/>
      <c r="AA306" s="1794" t="s">
        <v>888</v>
      </c>
      <c r="AB306" s="1795"/>
      <c r="AC306" s="1039"/>
      <c r="AD306" s="1039"/>
      <c r="AE306" s="1039"/>
      <c r="AF306" s="1804"/>
      <c r="AG306" s="1796" t="s">
        <v>81</v>
      </c>
      <c r="AH306" s="1797"/>
      <c r="AI306" s="1798"/>
      <c r="AJ306" s="1420"/>
      <c r="AK306" s="1421"/>
      <c r="AL306" s="1421"/>
      <c r="AM306" s="1421"/>
      <c r="AN306" s="1418"/>
      <c r="AO306" s="1800" t="s">
        <v>887</v>
      </c>
      <c r="AP306" s="1801"/>
      <c r="AQ306" s="1794" t="s">
        <v>888</v>
      </c>
      <c r="AR306" s="1795"/>
      <c r="AS306" s="1039"/>
      <c r="AT306" s="1039"/>
      <c r="AU306" s="1039"/>
      <c r="AV306" s="1804"/>
    </row>
    <row r="307" spans="1:48" ht="17.25" customHeight="1" x14ac:dyDescent="0.2">
      <c r="A307" s="1796" t="s">
        <v>889</v>
      </c>
      <c r="B307" s="1797"/>
      <c r="C307" s="1798"/>
      <c r="D307" s="995"/>
      <c r="E307" s="996"/>
      <c r="F307" s="996"/>
      <c r="G307" s="996"/>
      <c r="H307" s="997"/>
      <c r="I307" s="1802"/>
      <c r="J307" s="1803"/>
      <c r="K307" s="1794" t="s">
        <v>890</v>
      </c>
      <c r="L307" s="1795"/>
      <c r="M307" s="996"/>
      <c r="N307" s="996"/>
      <c r="O307" s="996"/>
      <c r="P307" s="1808"/>
      <c r="Q307" s="1796" t="s">
        <v>889</v>
      </c>
      <c r="R307" s="1797"/>
      <c r="S307" s="1798"/>
      <c r="T307" s="995"/>
      <c r="U307" s="996"/>
      <c r="V307" s="996"/>
      <c r="W307" s="996"/>
      <c r="X307" s="997"/>
      <c r="Y307" s="1802"/>
      <c r="Z307" s="1803"/>
      <c r="AA307" s="1794" t="s">
        <v>890</v>
      </c>
      <c r="AB307" s="1795"/>
      <c r="AC307" s="996"/>
      <c r="AD307" s="996"/>
      <c r="AE307" s="996"/>
      <c r="AF307" s="1808"/>
      <c r="AG307" s="1796" t="s">
        <v>889</v>
      </c>
      <c r="AH307" s="1797"/>
      <c r="AI307" s="1798"/>
      <c r="AJ307" s="995"/>
      <c r="AK307" s="996"/>
      <c r="AL307" s="996"/>
      <c r="AM307" s="996"/>
      <c r="AN307" s="997"/>
      <c r="AO307" s="1802"/>
      <c r="AP307" s="1803"/>
      <c r="AQ307" s="1794" t="s">
        <v>890</v>
      </c>
      <c r="AR307" s="1795"/>
      <c r="AS307" s="996"/>
      <c r="AT307" s="996"/>
      <c r="AU307" s="996"/>
      <c r="AV307" s="1808"/>
    </row>
    <row r="308" spans="1:48" ht="17.25" customHeight="1" x14ac:dyDescent="0.2">
      <c r="A308" s="1796" t="s">
        <v>558</v>
      </c>
      <c r="B308" s="1797"/>
      <c r="C308" s="1798"/>
      <c r="D308" s="1420"/>
      <c r="E308" s="1421"/>
      <c r="F308" s="1421"/>
      <c r="G308" s="1421"/>
      <c r="H308" s="1421"/>
      <c r="I308" s="1421"/>
      <c r="J308" s="1421"/>
      <c r="K308" s="1421"/>
      <c r="L308" s="1421"/>
      <c r="M308" s="1421"/>
      <c r="N308" s="1421"/>
      <c r="O308" s="1421"/>
      <c r="P308" s="1422"/>
      <c r="Q308" s="1796" t="s">
        <v>558</v>
      </c>
      <c r="R308" s="1797"/>
      <c r="S308" s="1798"/>
      <c r="T308" s="1420"/>
      <c r="U308" s="1421"/>
      <c r="V308" s="1421"/>
      <c r="W308" s="1421"/>
      <c r="X308" s="1421"/>
      <c r="Y308" s="1421"/>
      <c r="Z308" s="1421"/>
      <c r="AA308" s="1421"/>
      <c r="AB308" s="1421"/>
      <c r="AC308" s="1421"/>
      <c r="AD308" s="1421"/>
      <c r="AE308" s="1421"/>
      <c r="AF308" s="1422"/>
      <c r="AG308" s="1796" t="s">
        <v>558</v>
      </c>
      <c r="AH308" s="1797"/>
      <c r="AI308" s="1798"/>
      <c r="AJ308" s="1420"/>
      <c r="AK308" s="1421"/>
      <c r="AL308" s="1421"/>
      <c r="AM308" s="1421"/>
      <c r="AN308" s="1421"/>
      <c r="AO308" s="1421"/>
      <c r="AP308" s="1421"/>
      <c r="AQ308" s="1421"/>
      <c r="AR308" s="1421"/>
      <c r="AS308" s="1421"/>
      <c r="AT308" s="1421"/>
      <c r="AU308" s="1421"/>
      <c r="AV308" s="1422"/>
    </row>
    <row r="309" spans="1:48" ht="256.5" customHeight="1" x14ac:dyDescent="0.2">
      <c r="A309" s="1805">
        <f>AG304+1</f>
        <v>181</v>
      </c>
      <c r="B309" s="1806"/>
      <c r="C309" s="1806"/>
      <c r="D309" s="1806"/>
      <c r="E309" s="1806"/>
      <c r="F309" s="1806"/>
      <c r="G309" s="1806"/>
      <c r="H309" s="1806"/>
      <c r="I309" s="1806"/>
      <c r="J309" s="1806"/>
      <c r="K309" s="1806"/>
      <c r="L309" s="1806"/>
      <c r="M309" s="1806"/>
      <c r="N309" s="1806"/>
      <c r="O309" s="1806"/>
      <c r="P309" s="1807"/>
      <c r="Q309" s="1805">
        <f>A309+1</f>
        <v>182</v>
      </c>
      <c r="R309" s="1806"/>
      <c r="S309" s="1806"/>
      <c r="T309" s="1806"/>
      <c r="U309" s="1806"/>
      <c r="V309" s="1806"/>
      <c r="W309" s="1806"/>
      <c r="X309" s="1806"/>
      <c r="Y309" s="1806"/>
      <c r="Z309" s="1806"/>
      <c r="AA309" s="1806"/>
      <c r="AB309" s="1806"/>
      <c r="AC309" s="1806"/>
      <c r="AD309" s="1806"/>
      <c r="AE309" s="1806"/>
      <c r="AF309" s="1807"/>
      <c r="AG309" s="1805">
        <f>Q309+1</f>
        <v>183</v>
      </c>
      <c r="AH309" s="1806"/>
      <c r="AI309" s="1806"/>
      <c r="AJ309" s="1806"/>
      <c r="AK309" s="1806"/>
      <c r="AL309" s="1806"/>
      <c r="AM309" s="1806"/>
      <c r="AN309" s="1806"/>
      <c r="AO309" s="1806"/>
      <c r="AP309" s="1806"/>
      <c r="AQ309" s="1806"/>
      <c r="AR309" s="1806"/>
      <c r="AS309" s="1806"/>
      <c r="AT309" s="1806"/>
      <c r="AU309" s="1806"/>
      <c r="AV309" s="1807"/>
    </row>
    <row r="310" spans="1:48" ht="17.25" customHeight="1" x14ac:dyDescent="0.2">
      <c r="A310" s="1809" t="s">
        <v>885</v>
      </c>
      <c r="B310" s="1810"/>
      <c r="C310" s="1811"/>
      <c r="D310" s="1812"/>
      <c r="E310" s="1813"/>
      <c r="F310" s="1813"/>
      <c r="G310" s="1813"/>
      <c r="H310" s="1814"/>
      <c r="I310" s="1815" t="s">
        <v>63</v>
      </c>
      <c r="J310" s="1816"/>
      <c r="K310" s="1817"/>
      <c r="L310" s="1813"/>
      <c r="M310" s="1813"/>
      <c r="N310" s="1813"/>
      <c r="O310" s="1813"/>
      <c r="P310" s="1818"/>
      <c r="Q310" s="1809" t="s">
        <v>885</v>
      </c>
      <c r="R310" s="1810"/>
      <c r="S310" s="1811"/>
      <c r="T310" s="1812"/>
      <c r="U310" s="1813"/>
      <c r="V310" s="1813"/>
      <c r="W310" s="1813"/>
      <c r="X310" s="1814"/>
      <c r="Y310" s="1815" t="s">
        <v>63</v>
      </c>
      <c r="Z310" s="1816"/>
      <c r="AA310" s="1817"/>
      <c r="AB310" s="1813"/>
      <c r="AC310" s="1813"/>
      <c r="AD310" s="1813"/>
      <c r="AE310" s="1813"/>
      <c r="AF310" s="1818"/>
      <c r="AG310" s="1809" t="s">
        <v>885</v>
      </c>
      <c r="AH310" s="1810"/>
      <c r="AI310" s="1811"/>
      <c r="AJ310" s="1812"/>
      <c r="AK310" s="1813"/>
      <c r="AL310" s="1813"/>
      <c r="AM310" s="1813"/>
      <c r="AN310" s="1814"/>
      <c r="AO310" s="1815" t="s">
        <v>63</v>
      </c>
      <c r="AP310" s="1816"/>
      <c r="AQ310" s="1817"/>
      <c r="AR310" s="1813"/>
      <c r="AS310" s="1813"/>
      <c r="AT310" s="1813"/>
      <c r="AU310" s="1813"/>
      <c r="AV310" s="1818"/>
    </row>
    <row r="311" spans="1:48" ht="17.25" customHeight="1" x14ac:dyDescent="0.2">
      <c r="A311" s="1796" t="s">
        <v>81</v>
      </c>
      <c r="B311" s="1797"/>
      <c r="C311" s="1798"/>
      <c r="D311" s="1420"/>
      <c r="E311" s="1421"/>
      <c r="F311" s="1421"/>
      <c r="G311" s="1421"/>
      <c r="H311" s="1418"/>
      <c r="I311" s="1800" t="s">
        <v>887</v>
      </c>
      <c r="J311" s="1801"/>
      <c r="K311" s="1794" t="s">
        <v>888</v>
      </c>
      <c r="L311" s="1795"/>
      <c r="M311" s="1039"/>
      <c r="N311" s="1039"/>
      <c r="O311" s="1039"/>
      <c r="P311" s="1804"/>
      <c r="Q311" s="1796" t="s">
        <v>81</v>
      </c>
      <c r="R311" s="1797"/>
      <c r="S311" s="1798"/>
      <c r="T311" s="1420"/>
      <c r="U311" s="1421"/>
      <c r="V311" s="1421"/>
      <c r="W311" s="1421"/>
      <c r="X311" s="1418"/>
      <c r="Y311" s="1800" t="s">
        <v>887</v>
      </c>
      <c r="Z311" s="1801"/>
      <c r="AA311" s="1794" t="s">
        <v>888</v>
      </c>
      <c r="AB311" s="1795"/>
      <c r="AC311" s="1039"/>
      <c r="AD311" s="1039"/>
      <c r="AE311" s="1039"/>
      <c r="AF311" s="1804"/>
      <c r="AG311" s="1796" t="s">
        <v>81</v>
      </c>
      <c r="AH311" s="1797"/>
      <c r="AI311" s="1798"/>
      <c r="AJ311" s="1420"/>
      <c r="AK311" s="1421"/>
      <c r="AL311" s="1421"/>
      <c r="AM311" s="1421"/>
      <c r="AN311" s="1418"/>
      <c r="AO311" s="1800" t="s">
        <v>887</v>
      </c>
      <c r="AP311" s="1801"/>
      <c r="AQ311" s="1794" t="s">
        <v>888</v>
      </c>
      <c r="AR311" s="1795"/>
      <c r="AS311" s="1039"/>
      <c r="AT311" s="1039"/>
      <c r="AU311" s="1039"/>
      <c r="AV311" s="1804"/>
    </row>
    <row r="312" spans="1:48" ht="17.25" customHeight="1" x14ac:dyDescent="0.2">
      <c r="A312" s="1796" t="s">
        <v>889</v>
      </c>
      <c r="B312" s="1797"/>
      <c r="C312" s="1798"/>
      <c r="D312" s="995"/>
      <c r="E312" s="996"/>
      <c r="F312" s="996"/>
      <c r="G312" s="996"/>
      <c r="H312" s="997"/>
      <c r="I312" s="1802"/>
      <c r="J312" s="1803"/>
      <c r="K312" s="1794" t="s">
        <v>890</v>
      </c>
      <c r="L312" s="1795"/>
      <c r="M312" s="996"/>
      <c r="N312" s="996"/>
      <c r="O312" s="996"/>
      <c r="P312" s="1808"/>
      <c r="Q312" s="1796" t="s">
        <v>889</v>
      </c>
      <c r="R312" s="1797"/>
      <c r="S312" s="1798"/>
      <c r="T312" s="995"/>
      <c r="U312" s="996"/>
      <c r="V312" s="996"/>
      <c r="W312" s="996"/>
      <c r="X312" s="997"/>
      <c r="Y312" s="1802"/>
      <c r="Z312" s="1803"/>
      <c r="AA312" s="1794" t="s">
        <v>890</v>
      </c>
      <c r="AB312" s="1795"/>
      <c r="AC312" s="996"/>
      <c r="AD312" s="996"/>
      <c r="AE312" s="996"/>
      <c r="AF312" s="1808"/>
      <c r="AG312" s="1796" t="s">
        <v>889</v>
      </c>
      <c r="AH312" s="1797"/>
      <c r="AI312" s="1798"/>
      <c r="AJ312" s="995"/>
      <c r="AK312" s="996"/>
      <c r="AL312" s="996"/>
      <c r="AM312" s="996"/>
      <c r="AN312" s="997"/>
      <c r="AO312" s="1802"/>
      <c r="AP312" s="1803"/>
      <c r="AQ312" s="1794" t="s">
        <v>890</v>
      </c>
      <c r="AR312" s="1795"/>
      <c r="AS312" s="996"/>
      <c r="AT312" s="996"/>
      <c r="AU312" s="996"/>
      <c r="AV312" s="1808"/>
    </row>
    <row r="313" spans="1:48" ht="17.25" customHeight="1" x14ac:dyDescent="0.2">
      <c r="A313" s="1796" t="s">
        <v>558</v>
      </c>
      <c r="B313" s="1797"/>
      <c r="C313" s="1798"/>
      <c r="D313" s="1420"/>
      <c r="E313" s="1421"/>
      <c r="F313" s="1421"/>
      <c r="G313" s="1421"/>
      <c r="H313" s="1421"/>
      <c r="I313" s="1421"/>
      <c r="J313" s="1421"/>
      <c r="K313" s="1421"/>
      <c r="L313" s="1421"/>
      <c r="M313" s="1421"/>
      <c r="N313" s="1421"/>
      <c r="O313" s="1421"/>
      <c r="P313" s="1422"/>
      <c r="Q313" s="1796" t="s">
        <v>558</v>
      </c>
      <c r="R313" s="1797"/>
      <c r="S313" s="1798"/>
      <c r="T313" s="1420"/>
      <c r="U313" s="1421"/>
      <c r="V313" s="1421"/>
      <c r="W313" s="1421"/>
      <c r="X313" s="1421"/>
      <c r="Y313" s="1421"/>
      <c r="Z313" s="1421"/>
      <c r="AA313" s="1421"/>
      <c r="AB313" s="1421"/>
      <c r="AC313" s="1421"/>
      <c r="AD313" s="1421"/>
      <c r="AE313" s="1421"/>
      <c r="AF313" s="1422"/>
      <c r="AG313" s="1796" t="s">
        <v>558</v>
      </c>
      <c r="AH313" s="1797"/>
      <c r="AI313" s="1798"/>
      <c r="AJ313" s="1420"/>
      <c r="AK313" s="1421"/>
      <c r="AL313" s="1421"/>
      <c r="AM313" s="1421"/>
      <c r="AN313" s="1421"/>
      <c r="AO313" s="1421"/>
      <c r="AP313" s="1421"/>
      <c r="AQ313" s="1421"/>
      <c r="AR313" s="1421"/>
      <c r="AS313" s="1421"/>
      <c r="AT313" s="1421"/>
      <c r="AU313" s="1421"/>
      <c r="AV313" s="1422"/>
    </row>
    <row r="314" spans="1:48" ht="256.5" customHeight="1" x14ac:dyDescent="0.2">
      <c r="A314" s="1805">
        <f>AG309+1</f>
        <v>184</v>
      </c>
      <c r="B314" s="1806"/>
      <c r="C314" s="1806"/>
      <c r="D314" s="1806"/>
      <c r="E314" s="1806"/>
      <c r="F314" s="1806"/>
      <c r="G314" s="1806"/>
      <c r="H314" s="1806"/>
      <c r="I314" s="1806"/>
      <c r="J314" s="1806"/>
      <c r="K314" s="1806"/>
      <c r="L314" s="1806"/>
      <c r="M314" s="1806"/>
      <c r="N314" s="1806"/>
      <c r="O314" s="1806"/>
      <c r="P314" s="1807"/>
      <c r="Q314" s="1805">
        <f>A314+1</f>
        <v>185</v>
      </c>
      <c r="R314" s="1806"/>
      <c r="S314" s="1806"/>
      <c r="T314" s="1806"/>
      <c r="U314" s="1806"/>
      <c r="V314" s="1806"/>
      <c r="W314" s="1806"/>
      <c r="X314" s="1806"/>
      <c r="Y314" s="1806"/>
      <c r="Z314" s="1806"/>
      <c r="AA314" s="1806"/>
      <c r="AB314" s="1806"/>
      <c r="AC314" s="1806"/>
      <c r="AD314" s="1806"/>
      <c r="AE314" s="1806"/>
      <c r="AF314" s="1807"/>
      <c r="AG314" s="1805">
        <f>Q314+1</f>
        <v>186</v>
      </c>
      <c r="AH314" s="1806"/>
      <c r="AI314" s="1806"/>
      <c r="AJ314" s="1806"/>
      <c r="AK314" s="1806"/>
      <c r="AL314" s="1806"/>
      <c r="AM314" s="1806"/>
      <c r="AN314" s="1806"/>
      <c r="AO314" s="1806"/>
      <c r="AP314" s="1806"/>
      <c r="AQ314" s="1806"/>
      <c r="AR314" s="1806"/>
      <c r="AS314" s="1806"/>
      <c r="AT314" s="1806"/>
      <c r="AU314" s="1806"/>
      <c r="AV314" s="1807"/>
    </row>
    <row r="315" spans="1:48" ht="17.25" customHeight="1" x14ac:dyDescent="0.2">
      <c r="A315" s="1809" t="s">
        <v>885</v>
      </c>
      <c r="B315" s="1810"/>
      <c r="C315" s="1811"/>
      <c r="D315" s="1812"/>
      <c r="E315" s="1813"/>
      <c r="F315" s="1813"/>
      <c r="G315" s="1813"/>
      <c r="H315" s="1814"/>
      <c r="I315" s="1815" t="s">
        <v>63</v>
      </c>
      <c r="J315" s="1816"/>
      <c r="K315" s="1817"/>
      <c r="L315" s="1813"/>
      <c r="M315" s="1813"/>
      <c r="N315" s="1813"/>
      <c r="O315" s="1813"/>
      <c r="P315" s="1818"/>
      <c r="Q315" s="1809" t="s">
        <v>885</v>
      </c>
      <c r="R315" s="1810"/>
      <c r="S315" s="1811"/>
      <c r="T315" s="1812"/>
      <c r="U315" s="1813"/>
      <c r="V315" s="1813"/>
      <c r="W315" s="1813"/>
      <c r="X315" s="1814"/>
      <c r="Y315" s="1815" t="s">
        <v>63</v>
      </c>
      <c r="Z315" s="1816"/>
      <c r="AA315" s="1817"/>
      <c r="AB315" s="1813"/>
      <c r="AC315" s="1813"/>
      <c r="AD315" s="1813"/>
      <c r="AE315" s="1813"/>
      <c r="AF315" s="1818"/>
      <c r="AG315" s="1809" t="s">
        <v>885</v>
      </c>
      <c r="AH315" s="1810"/>
      <c r="AI315" s="1811"/>
      <c r="AJ315" s="1812"/>
      <c r="AK315" s="1813"/>
      <c r="AL315" s="1813"/>
      <c r="AM315" s="1813"/>
      <c r="AN315" s="1814"/>
      <c r="AO315" s="1815" t="s">
        <v>63</v>
      </c>
      <c r="AP315" s="1816"/>
      <c r="AQ315" s="1817"/>
      <c r="AR315" s="1813"/>
      <c r="AS315" s="1813"/>
      <c r="AT315" s="1813"/>
      <c r="AU315" s="1813"/>
      <c r="AV315" s="1818"/>
    </row>
    <row r="316" spans="1:48" ht="17.25" customHeight="1" x14ac:dyDescent="0.2">
      <c r="A316" s="1796" t="s">
        <v>81</v>
      </c>
      <c r="B316" s="1797"/>
      <c r="C316" s="1798"/>
      <c r="D316" s="1420"/>
      <c r="E316" s="1421"/>
      <c r="F316" s="1421"/>
      <c r="G316" s="1421"/>
      <c r="H316" s="1418"/>
      <c r="I316" s="1800" t="s">
        <v>887</v>
      </c>
      <c r="J316" s="1801"/>
      <c r="K316" s="1794" t="s">
        <v>888</v>
      </c>
      <c r="L316" s="1795"/>
      <c r="M316" s="1039"/>
      <c r="N316" s="1039"/>
      <c r="O316" s="1039"/>
      <c r="P316" s="1804"/>
      <c r="Q316" s="1796" t="s">
        <v>81</v>
      </c>
      <c r="R316" s="1797"/>
      <c r="S316" s="1798"/>
      <c r="T316" s="1420"/>
      <c r="U316" s="1421"/>
      <c r="V316" s="1421"/>
      <c r="W316" s="1421"/>
      <c r="X316" s="1418"/>
      <c r="Y316" s="1800" t="s">
        <v>887</v>
      </c>
      <c r="Z316" s="1801"/>
      <c r="AA316" s="1794" t="s">
        <v>888</v>
      </c>
      <c r="AB316" s="1795"/>
      <c r="AC316" s="1039"/>
      <c r="AD316" s="1039"/>
      <c r="AE316" s="1039"/>
      <c r="AF316" s="1804"/>
      <c r="AG316" s="1796" t="s">
        <v>81</v>
      </c>
      <c r="AH316" s="1797"/>
      <c r="AI316" s="1798"/>
      <c r="AJ316" s="1420"/>
      <c r="AK316" s="1421"/>
      <c r="AL316" s="1421"/>
      <c r="AM316" s="1421"/>
      <c r="AN316" s="1418"/>
      <c r="AO316" s="1800" t="s">
        <v>887</v>
      </c>
      <c r="AP316" s="1801"/>
      <c r="AQ316" s="1794" t="s">
        <v>888</v>
      </c>
      <c r="AR316" s="1795"/>
      <c r="AS316" s="1039"/>
      <c r="AT316" s="1039"/>
      <c r="AU316" s="1039"/>
      <c r="AV316" s="1804"/>
    </row>
    <row r="317" spans="1:48" ht="17.25" customHeight="1" x14ac:dyDescent="0.2">
      <c r="A317" s="1796" t="s">
        <v>889</v>
      </c>
      <c r="B317" s="1797"/>
      <c r="C317" s="1798"/>
      <c r="D317" s="995"/>
      <c r="E317" s="996"/>
      <c r="F317" s="996"/>
      <c r="G317" s="996"/>
      <c r="H317" s="997"/>
      <c r="I317" s="1802"/>
      <c r="J317" s="1803"/>
      <c r="K317" s="1794" t="s">
        <v>890</v>
      </c>
      <c r="L317" s="1795"/>
      <c r="M317" s="996"/>
      <c r="N317" s="996"/>
      <c r="O317" s="996"/>
      <c r="P317" s="1808"/>
      <c r="Q317" s="1796" t="s">
        <v>889</v>
      </c>
      <c r="R317" s="1797"/>
      <c r="S317" s="1798"/>
      <c r="T317" s="995"/>
      <c r="U317" s="996"/>
      <c r="V317" s="996"/>
      <c r="W317" s="996"/>
      <c r="X317" s="997"/>
      <c r="Y317" s="1802"/>
      <c r="Z317" s="1803"/>
      <c r="AA317" s="1794" t="s">
        <v>890</v>
      </c>
      <c r="AB317" s="1795"/>
      <c r="AC317" s="996"/>
      <c r="AD317" s="996"/>
      <c r="AE317" s="996"/>
      <c r="AF317" s="1808"/>
      <c r="AG317" s="1796" t="s">
        <v>889</v>
      </c>
      <c r="AH317" s="1797"/>
      <c r="AI317" s="1798"/>
      <c r="AJ317" s="995"/>
      <c r="AK317" s="996"/>
      <c r="AL317" s="996"/>
      <c r="AM317" s="996"/>
      <c r="AN317" s="997"/>
      <c r="AO317" s="1802"/>
      <c r="AP317" s="1803"/>
      <c r="AQ317" s="1794" t="s">
        <v>890</v>
      </c>
      <c r="AR317" s="1795"/>
      <c r="AS317" s="996"/>
      <c r="AT317" s="996"/>
      <c r="AU317" s="996"/>
      <c r="AV317" s="1808"/>
    </row>
    <row r="318" spans="1:48" ht="17.25" customHeight="1" x14ac:dyDescent="0.2">
      <c r="A318" s="1796" t="s">
        <v>558</v>
      </c>
      <c r="B318" s="1797"/>
      <c r="C318" s="1798"/>
      <c r="D318" s="1420"/>
      <c r="E318" s="1421"/>
      <c r="F318" s="1421"/>
      <c r="G318" s="1421"/>
      <c r="H318" s="1421"/>
      <c r="I318" s="1421"/>
      <c r="J318" s="1421"/>
      <c r="K318" s="1421"/>
      <c r="L318" s="1421"/>
      <c r="M318" s="1421"/>
      <c r="N318" s="1421"/>
      <c r="O318" s="1421"/>
      <c r="P318" s="1422"/>
      <c r="Q318" s="1796" t="s">
        <v>558</v>
      </c>
      <c r="R318" s="1797"/>
      <c r="S318" s="1798"/>
      <c r="T318" s="1420"/>
      <c r="U318" s="1421"/>
      <c r="V318" s="1421"/>
      <c r="W318" s="1421"/>
      <c r="X318" s="1421"/>
      <c r="Y318" s="1421"/>
      <c r="Z318" s="1421"/>
      <c r="AA318" s="1421"/>
      <c r="AB318" s="1421"/>
      <c r="AC318" s="1421"/>
      <c r="AD318" s="1421"/>
      <c r="AE318" s="1421"/>
      <c r="AF318" s="1422"/>
      <c r="AG318" s="1796" t="s">
        <v>558</v>
      </c>
      <c r="AH318" s="1797"/>
      <c r="AI318" s="1798"/>
      <c r="AJ318" s="1420"/>
      <c r="AK318" s="1421"/>
      <c r="AL318" s="1421"/>
      <c r="AM318" s="1421"/>
      <c r="AN318" s="1421"/>
      <c r="AO318" s="1421"/>
      <c r="AP318" s="1421"/>
      <c r="AQ318" s="1421"/>
      <c r="AR318" s="1421"/>
      <c r="AS318" s="1421"/>
      <c r="AT318" s="1421"/>
      <c r="AU318" s="1421"/>
      <c r="AV318" s="1422"/>
    </row>
    <row r="319" spans="1:48" ht="256.5" customHeight="1" x14ac:dyDescent="0.2">
      <c r="A319" s="1805">
        <f>AG314+1</f>
        <v>187</v>
      </c>
      <c r="B319" s="1806"/>
      <c r="C319" s="1806"/>
      <c r="D319" s="1806"/>
      <c r="E319" s="1806"/>
      <c r="F319" s="1806"/>
      <c r="G319" s="1806"/>
      <c r="H319" s="1806"/>
      <c r="I319" s="1806"/>
      <c r="J319" s="1806"/>
      <c r="K319" s="1806"/>
      <c r="L319" s="1806"/>
      <c r="M319" s="1806"/>
      <c r="N319" s="1806"/>
      <c r="O319" s="1806"/>
      <c r="P319" s="1807"/>
      <c r="Q319" s="1805">
        <f>A319+1</f>
        <v>188</v>
      </c>
      <c r="R319" s="1806"/>
      <c r="S319" s="1806"/>
      <c r="T319" s="1806"/>
      <c r="U319" s="1806"/>
      <c r="V319" s="1806"/>
      <c r="W319" s="1806"/>
      <c r="X319" s="1806"/>
      <c r="Y319" s="1806"/>
      <c r="Z319" s="1806"/>
      <c r="AA319" s="1806"/>
      <c r="AB319" s="1806"/>
      <c r="AC319" s="1806"/>
      <c r="AD319" s="1806"/>
      <c r="AE319" s="1806"/>
      <c r="AF319" s="1807"/>
      <c r="AG319" s="1805">
        <f>Q319+1</f>
        <v>189</v>
      </c>
      <c r="AH319" s="1806"/>
      <c r="AI319" s="1806"/>
      <c r="AJ319" s="1806"/>
      <c r="AK319" s="1806"/>
      <c r="AL319" s="1806"/>
      <c r="AM319" s="1806"/>
      <c r="AN319" s="1806"/>
      <c r="AO319" s="1806"/>
      <c r="AP319" s="1806"/>
      <c r="AQ319" s="1806"/>
      <c r="AR319" s="1806"/>
      <c r="AS319" s="1806"/>
      <c r="AT319" s="1806"/>
      <c r="AU319" s="1806"/>
      <c r="AV319" s="1807"/>
    </row>
    <row r="320" spans="1:48" ht="17.25" customHeight="1" x14ac:dyDescent="0.2">
      <c r="A320" s="1809" t="s">
        <v>885</v>
      </c>
      <c r="B320" s="1810"/>
      <c r="C320" s="1811"/>
      <c r="D320" s="1812"/>
      <c r="E320" s="1813"/>
      <c r="F320" s="1813"/>
      <c r="G320" s="1813"/>
      <c r="H320" s="1814"/>
      <c r="I320" s="1815" t="s">
        <v>63</v>
      </c>
      <c r="J320" s="1816"/>
      <c r="K320" s="1817"/>
      <c r="L320" s="1813"/>
      <c r="M320" s="1813"/>
      <c r="N320" s="1813"/>
      <c r="O320" s="1813"/>
      <c r="P320" s="1818"/>
      <c r="Q320" s="1809" t="s">
        <v>885</v>
      </c>
      <c r="R320" s="1810"/>
      <c r="S320" s="1811"/>
      <c r="T320" s="1812"/>
      <c r="U320" s="1813"/>
      <c r="V320" s="1813"/>
      <c r="W320" s="1813"/>
      <c r="X320" s="1814"/>
      <c r="Y320" s="1815" t="s">
        <v>63</v>
      </c>
      <c r="Z320" s="1816"/>
      <c r="AA320" s="1817"/>
      <c r="AB320" s="1813"/>
      <c r="AC320" s="1813"/>
      <c r="AD320" s="1813"/>
      <c r="AE320" s="1813"/>
      <c r="AF320" s="1818"/>
      <c r="AG320" s="1809" t="s">
        <v>885</v>
      </c>
      <c r="AH320" s="1810"/>
      <c r="AI320" s="1811"/>
      <c r="AJ320" s="1812"/>
      <c r="AK320" s="1813"/>
      <c r="AL320" s="1813"/>
      <c r="AM320" s="1813"/>
      <c r="AN320" s="1814"/>
      <c r="AO320" s="1815" t="s">
        <v>63</v>
      </c>
      <c r="AP320" s="1816"/>
      <c r="AQ320" s="1817"/>
      <c r="AR320" s="1813"/>
      <c r="AS320" s="1813"/>
      <c r="AT320" s="1813"/>
      <c r="AU320" s="1813"/>
      <c r="AV320" s="1818"/>
    </row>
    <row r="321" spans="1:48" ht="17.25" customHeight="1" x14ac:dyDescent="0.2">
      <c r="A321" s="1796" t="s">
        <v>81</v>
      </c>
      <c r="B321" s="1797"/>
      <c r="C321" s="1798"/>
      <c r="D321" s="1420"/>
      <c r="E321" s="1421"/>
      <c r="F321" s="1421"/>
      <c r="G321" s="1421"/>
      <c r="H321" s="1418"/>
      <c r="I321" s="1800" t="s">
        <v>887</v>
      </c>
      <c r="J321" s="1801"/>
      <c r="K321" s="1794" t="s">
        <v>888</v>
      </c>
      <c r="L321" s="1795"/>
      <c r="M321" s="1039"/>
      <c r="N321" s="1039"/>
      <c r="O321" s="1039"/>
      <c r="P321" s="1804"/>
      <c r="Q321" s="1796" t="s">
        <v>81</v>
      </c>
      <c r="R321" s="1797"/>
      <c r="S321" s="1798"/>
      <c r="T321" s="1420"/>
      <c r="U321" s="1421"/>
      <c r="V321" s="1421"/>
      <c r="W321" s="1421"/>
      <c r="X321" s="1418"/>
      <c r="Y321" s="1800" t="s">
        <v>887</v>
      </c>
      <c r="Z321" s="1801"/>
      <c r="AA321" s="1794" t="s">
        <v>888</v>
      </c>
      <c r="AB321" s="1795"/>
      <c r="AC321" s="1039"/>
      <c r="AD321" s="1039"/>
      <c r="AE321" s="1039"/>
      <c r="AF321" s="1804"/>
      <c r="AG321" s="1796" t="s">
        <v>81</v>
      </c>
      <c r="AH321" s="1797"/>
      <c r="AI321" s="1798"/>
      <c r="AJ321" s="1420"/>
      <c r="AK321" s="1421"/>
      <c r="AL321" s="1421"/>
      <c r="AM321" s="1421"/>
      <c r="AN321" s="1418"/>
      <c r="AO321" s="1800" t="s">
        <v>887</v>
      </c>
      <c r="AP321" s="1801"/>
      <c r="AQ321" s="1794" t="s">
        <v>888</v>
      </c>
      <c r="AR321" s="1795"/>
      <c r="AS321" s="1039"/>
      <c r="AT321" s="1039"/>
      <c r="AU321" s="1039"/>
      <c r="AV321" s="1804"/>
    </row>
    <row r="322" spans="1:48" ht="17.25" customHeight="1" x14ac:dyDescent="0.2">
      <c r="A322" s="1796" t="s">
        <v>889</v>
      </c>
      <c r="B322" s="1797"/>
      <c r="C322" s="1798"/>
      <c r="D322" s="995"/>
      <c r="E322" s="996"/>
      <c r="F322" s="996"/>
      <c r="G322" s="996"/>
      <c r="H322" s="997"/>
      <c r="I322" s="1802"/>
      <c r="J322" s="1803"/>
      <c r="K322" s="1794" t="s">
        <v>890</v>
      </c>
      <c r="L322" s="1795"/>
      <c r="M322" s="996"/>
      <c r="N322" s="996"/>
      <c r="O322" s="996"/>
      <c r="P322" s="1808"/>
      <c r="Q322" s="1796" t="s">
        <v>889</v>
      </c>
      <c r="R322" s="1797"/>
      <c r="S322" s="1798"/>
      <c r="T322" s="995"/>
      <c r="U322" s="996"/>
      <c r="V322" s="996"/>
      <c r="W322" s="996"/>
      <c r="X322" s="997"/>
      <c r="Y322" s="1802"/>
      <c r="Z322" s="1803"/>
      <c r="AA322" s="1794" t="s">
        <v>890</v>
      </c>
      <c r="AB322" s="1795"/>
      <c r="AC322" s="996"/>
      <c r="AD322" s="996"/>
      <c r="AE322" s="996"/>
      <c r="AF322" s="1808"/>
      <c r="AG322" s="1796" t="s">
        <v>889</v>
      </c>
      <c r="AH322" s="1797"/>
      <c r="AI322" s="1798"/>
      <c r="AJ322" s="995"/>
      <c r="AK322" s="996"/>
      <c r="AL322" s="996"/>
      <c r="AM322" s="996"/>
      <c r="AN322" s="997"/>
      <c r="AO322" s="1802"/>
      <c r="AP322" s="1803"/>
      <c r="AQ322" s="1794" t="s">
        <v>890</v>
      </c>
      <c r="AR322" s="1795"/>
      <c r="AS322" s="996"/>
      <c r="AT322" s="996"/>
      <c r="AU322" s="996"/>
      <c r="AV322" s="1808"/>
    </row>
    <row r="323" spans="1:48" ht="17.25" customHeight="1" x14ac:dyDescent="0.2">
      <c r="A323" s="1796" t="s">
        <v>558</v>
      </c>
      <c r="B323" s="1797"/>
      <c r="C323" s="1798"/>
      <c r="D323" s="1420"/>
      <c r="E323" s="1421"/>
      <c r="F323" s="1421"/>
      <c r="G323" s="1421"/>
      <c r="H323" s="1421"/>
      <c r="I323" s="1421"/>
      <c r="J323" s="1421"/>
      <c r="K323" s="1421"/>
      <c r="L323" s="1421"/>
      <c r="M323" s="1421"/>
      <c r="N323" s="1421"/>
      <c r="O323" s="1421"/>
      <c r="P323" s="1422"/>
      <c r="Q323" s="1796" t="s">
        <v>558</v>
      </c>
      <c r="R323" s="1797"/>
      <c r="S323" s="1798"/>
      <c r="T323" s="1420"/>
      <c r="U323" s="1421"/>
      <c r="V323" s="1421"/>
      <c r="W323" s="1421"/>
      <c r="X323" s="1421"/>
      <c r="Y323" s="1421"/>
      <c r="Z323" s="1421"/>
      <c r="AA323" s="1421"/>
      <c r="AB323" s="1421"/>
      <c r="AC323" s="1421"/>
      <c r="AD323" s="1421"/>
      <c r="AE323" s="1421"/>
      <c r="AF323" s="1422"/>
      <c r="AG323" s="1796" t="s">
        <v>558</v>
      </c>
      <c r="AH323" s="1797"/>
      <c r="AI323" s="1798"/>
      <c r="AJ323" s="1420"/>
      <c r="AK323" s="1421"/>
      <c r="AL323" s="1421"/>
      <c r="AM323" s="1421"/>
      <c r="AN323" s="1421"/>
      <c r="AO323" s="1421"/>
      <c r="AP323" s="1421"/>
      <c r="AQ323" s="1421"/>
      <c r="AR323" s="1421"/>
      <c r="AS323" s="1421"/>
      <c r="AT323" s="1421"/>
      <c r="AU323" s="1421"/>
      <c r="AV323" s="1422"/>
    </row>
    <row r="324" spans="1:48" ht="256.5" customHeight="1" x14ac:dyDescent="0.2">
      <c r="A324" s="1805">
        <f>AG319+1</f>
        <v>190</v>
      </c>
      <c r="B324" s="1806"/>
      <c r="C324" s="1806"/>
      <c r="D324" s="1806"/>
      <c r="E324" s="1806"/>
      <c r="F324" s="1806"/>
      <c r="G324" s="1806"/>
      <c r="H324" s="1806"/>
      <c r="I324" s="1806"/>
      <c r="J324" s="1806"/>
      <c r="K324" s="1806"/>
      <c r="L324" s="1806"/>
      <c r="M324" s="1806"/>
      <c r="N324" s="1806"/>
      <c r="O324" s="1806"/>
      <c r="P324" s="1807"/>
      <c r="Q324" s="1805">
        <f>A324+1</f>
        <v>191</v>
      </c>
      <c r="R324" s="1806"/>
      <c r="S324" s="1806"/>
      <c r="T324" s="1806"/>
      <c r="U324" s="1806"/>
      <c r="V324" s="1806"/>
      <c r="W324" s="1806"/>
      <c r="X324" s="1806"/>
      <c r="Y324" s="1806"/>
      <c r="Z324" s="1806"/>
      <c r="AA324" s="1806"/>
      <c r="AB324" s="1806"/>
      <c r="AC324" s="1806"/>
      <c r="AD324" s="1806"/>
      <c r="AE324" s="1806"/>
      <c r="AF324" s="1807"/>
      <c r="AG324" s="1805">
        <f>Q324+1</f>
        <v>192</v>
      </c>
      <c r="AH324" s="1806"/>
      <c r="AI324" s="1806"/>
      <c r="AJ324" s="1806"/>
      <c r="AK324" s="1806"/>
      <c r="AL324" s="1806"/>
      <c r="AM324" s="1806"/>
      <c r="AN324" s="1806"/>
      <c r="AO324" s="1806"/>
      <c r="AP324" s="1806"/>
      <c r="AQ324" s="1806"/>
      <c r="AR324" s="1806"/>
      <c r="AS324" s="1806"/>
      <c r="AT324" s="1806"/>
      <c r="AU324" s="1806"/>
      <c r="AV324" s="1807"/>
    </row>
    <row r="325" spans="1:48" ht="17.25" customHeight="1" x14ac:dyDescent="0.2">
      <c r="A325" s="1809" t="s">
        <v>885</v>
      </c>
      <c r="B325" s="1810"/>
      <c r="C325" s="1811"/>
      <c r="D325" s="1812"/>
      <c r="E325" s="1813"/>
      <c r="F325" s="1813"/>
      <c r="G325" s="1813"/>
      <c r="H325" s="1814"/>
      <c r="I325" s="1815" t="s">
        <v>63</v>
      </c>
      <c r="J325" s="1816"/>
      <c r="K325" s="1817"/>
      <c r="L325" s="1813"/>
      <c r="M325" s="1813"/>
      <c r="N325" s="1813"/>
      <c r="O325" s="1813"/>
      <c r="P325" s="1818"/>
      <c r="Q325" s="1809" t="s">
        <v>885</v>
      </c>
      <c r="R325" s="1810"/>
      <c r="S325" s="1811"/>
      <c r="T325" s="1812"/>
      <c r="U325" s="1813"/>
      <c r="V325" s="1813"/>
      <c r="W325" s="1813"/>
      <c r="X325" s="1814"/>
      <c r="Y325" s="1815" t="s">
        <v>63</v>
      </c>
      <c r="Z325" s="1816"/>
      <c r="AA325" s="1817"/>
      <c r="AB325" s="1813"/>
      <c r="AC325" s="1813"/>
      <c r="AD325" s="1813"/>
      <c r="AE325" s="1813"/>
      <c r="AF325" s="1818"/>
      <c r="AG325" s="1809" t="s">
        <v>885</v>
      </c>
      <c r="AH325" s="1810"/>
      <c r="AI325" s="1811"/>
      <c r="AJ325" s="1812"/>
      <c r="AK325" s="1813"/>
      <c r="AL325" s="1813"/>
      <c r="AM325" s="1813"/>
      <c r="AN325" s="1814"/>
      <c r="AO325" s="1815" t="s">
        <v>63</v>
      </c>
      <c r="AP325" s="1816"/>
      <c r="AQ325" s="1817"/>
      <c r="AR325" s="1813"/>
      <c r="AS325" s="1813"/>
      <c r="AT325" s="1813"/>
      <c r="AU325" s="1813"/>
      <c r="AV325" s="1818"/>
    </row>
    <row r="326" spans="1:48" ht="17.25" customHeight="1" x14ac:dyDescent="0.2">
      <c r="A326" s="1796" t="s">
        <v>81</v>
      </c>
      <c r="B326" s="1797"/>
      <c r="C326" s="1798"/>
      <c r="D326" s="1420"/>
      <c r="E326" s="1421"/>
      <c r="F326" s="1421"/>
      <c r="G326" s="1421"/>
      <c r="H326" s="1418"/>
      <c r="I326" s="1800" t="s">
        <v>887</v>
      </c>
      <c r="J326" s="1801"/>
      <c r="K326" s="1794" t="s">
        <v>888</v>
      </c>
      <c r="L326" s="1795"/>
      <c r="M326" s="1039"/>
      <c r="N326" s="1039"/>
      <c r="O326" s="1039"/>
      <c r="P326" s="1804"/>
      <c r="Q326" s="1796" t="s">
        <v>81</v>
      </c>
      <c r="R326" s="1797"/>
      <c r="S326" s="1798"/>
      <c r="T326" s="1420"/>
      <c r="U326" s="1421"/>
      <c r="V326" s="1421"/>
      <c r="W326" s="1421"/>
      <c r="X326" s="1418"/>
      <c r="Y326" s="1800" t="s">
        <v>887</v>
      </c>
      <c r="Z326" s="1801"/>
      <c r="AA326" s="1794" t="s">
        <v>888</v>
      </c>
      <c r="AB326" s="1795"/>
      <c r="AC326" s="1039"/>
      <c r="AD326" s="1039"/>
      <c r="AE326" s="1039"/>
      <c r="AF326" s="1804"/>
      <c r="AG326" s="1796" t="s">
        <v>81</v>
      </c>
      <c r="AH326" s="1797"/>
      <c r="AI326" s="1798"/>
      <c r="AJ326" s="1420"/>
      <c r="AK326" s="1421"/>
      <c r="AL326" s="1421"/>
      <c r="AM326" s="1421"/>
      <c r="AN326" s="1418"/>
      <c r="AO326" s="1800" t="s">
        <v>887</v>
      </c>
      <c r="AP326" s="1801"/>
      <c r="AQ326" s="1794" t="s">
        <v>888</v>
      </c>
      <c r="AR326" s="1795"/>
      <c r="AS326" s="1039"/>
      <c r="AT326" s="1039"/>
      <c r="AU326" s="1039"/>
      <c r="AV326" s="1804"/>
    </row>
    <row r="327" spans="1:48" ht="17.25" customHeight="1" x14ac:dyDescent="0.2">
      <c r="A327" s="1796" t="s">
        <v>889</v>
      </c>
      <c r="B327" s="1797"/>
      <c r="C327" s="1798"/>
      <c r="D327" s="995"/>
      <c r="E327" s="996"/>
      <c r="F327" s="996"/>
      <c r="G327" s="996"/>
      <c r="H327" s="997"/>
      <c r="I327" s="1802"/>
      <c r="J327" s="1803"/>
      <c r="K327" s="1794" t="s">
        <v>890</v>
      </c>
      <c r="L327" s="1795"/>
      <c r="M327" s="996"/>
      <c r="N327" s="996"/>
      <c r="O327" s="996"/>
      <c r="P327" s="1808"/>
      <c r="Q327" s="1796" t="s">
        <v>889</v>
      </c>
      <c r="R327" s="1797"/>
      <c r="S327" s="1798"/>
      <c r="T327" s="995"/>
      <c r="U327" s="996"/>
      <c r="V327" s="996"/>
      <c r="W327" s="996"/>
      <c r="X327" s="997"/>
      <c r="Y327" s="1802"/>
      <c r="Z327" s="1803"/>
      <c r="AA327" s="1794" t="s">
        <v>890</v>
      </c>
      <c r="AB327" s="1795"/>
      <c r="AC327" s="996"/>
      <c r="AD327" s="996"/>
      <c r="AE327" s="996"/>
      <c r="AF327" s="1808"/>
      <c r="AG327" s="1796" t="s">
        <v>889</v>
      </c>
      <c r="AH327" s="1797"/>
      <c r="AI327" s="1798"/>
      <c r="AJ327" s="995"/>
      <c r="AK327" s="996"/>
      <c r="AL327" s="996"/>
      <c r="AM327" s="996"/>
      <c r="AN327" s="997"/>
      <c r="AO327" s="1802"/>
      <c r="AP327" s="1803"/>
      <c r="AQ327" s="1794" t="s">
        <v>890</v>
      </c>
      <c r="AR327" s="1795"/>
      <c r="AS327" s="996"/>
      <c r="AT327" s="996"/>
      <c r="AU327" s="996"/>
      <c r="AV327" s="1808"/>
    </row>
    <row r="328" spans="1:48" ht="17.25" customHeight="1" x14ac:dyDescent="0.2">
      <c r="A328" s="1796" t="s">
        <v>558</v>
      </c>
      <c r="B328" s="1797"/>
      <c r="C328" s="1798"/>
      <c r="D328" s="1420"/>
      <c r="E328" s="1421"/>
      <c r="F328" s="1421"/>
      <c r="G328" s="1421"/>
      <c r="H328" s="1421"/>
      <c r="I328" s="1421"/>
      <c r="J328" s="1421"/>
      <c r="K328" s="1421"/>
      <c r="L328" s="1421"/>
      <c r="M328" s="1421"/>
      <c r="N328" s="1421"/>
      <c r="O328" s="1421"/>
      <c r="P328" s="1422"/>
      <c r="Q328" s="1796" t="s">
        <v>558</v>
      </c>
      <c r="R328" s="1797"/>
      <c r="S328" s="1798"/>
      <c r="T328" s="1420"/>
      <c r="U328" s="1421"/>
      <c r="V328" s="1421"/>
      <c r="W328" s="1421"/>
      <c r="X328" s="1421"/>
      <c r="Y328" s="1421"/>
      <c r="Z328" s="1421"/>
      <c r="AA328" s="1421"/>
      <c r="AB328" s="1421"/>
      <c r="AC328" s="1421"/>
      <c r="AD328" s="1421"/>
      <c r="AE328" s="1421"/>
      <c r="AF328" s="1422"/>
      <c r="AG328" s="1796" t="s">
        <v>558</v>
      </c>
      <c r="AH328" s="1797"/>
      <c r="AI328" s="1798"/>
      <c r="AJ328" s="1420"/>
      <c r="AK328" s="1421"/>
      <c r="AL328" s="1421"/>
      <c r="AM328" s="1421"/>
      <c r="AN328" s="1421"/>
      <c r="AO328" s="1421"/>
      <c r="AP328" s="1421"/>
      <c r="AQ328" s="1421"/>
      <c r="AR328" s="1421"/>
      <c r="AS328" s="1421"/>
      <c r="AT328" s="1421"/>
      <c r="AU328" s="1421"/>
      <c r="AV328" s="1422"/>
    </row>
    <row r="329" spans="1:48" ht="256.5" customHeight="1" x14ac:dyDescent="0.2">
      <c r="A329" s="1805">
        <f>AG324+1</f>
        <v>193</v>
      </c>
      <c r="B329" s="1806"/>
      <c r="C329" s="1806"/>
      <c r="D329" s="1806"/>
      <c r="E329" s="1806"/>
      <c r="F329" s="1806"/>
      <c r="G329" s="1806"/>
      <c r="H329" s="1806"/>
      <c r="I329" s="1806"/>
      <c r="J329" s="1806"/>
      <c r="K329" s="1806"/>
      <c r="L329" s="1806"/>
      <c r="M329" s="1806"/>
      <c r="N329" s="1806"/>
      <c r="O329" s="1806"/>
      <c r="P329" s="1807"/>
      <c r="Q329" s="1805">
        <f>A329+1</f>
        <v>194</v>
      </c>
      <c r="R329" s="1806"/>
      <c r="S329" s="1806"/>
      <c r="T329" s="1806"/>
      <c r="U329" s="1806"/>
      <c r="V329" s="1806"/>
      <c r="W329" s="1806"/>
      <c r="X329" s="1806"/>
      <c r="Y329" s="1806"/>
      <c r="Z329" s="1806"/>
      <c r="AA329" s="1806"/>
      <c r="AB329" s="1806"/>
      <c r="AC329" s="1806"/>
      <c r="AD329" s="1806"/>
      <c r="AE329" s="1806"/>
      <c r="AF329" s="1807"/>
      <c r="AG329" s="1805">
        <f>Q329+1</f>
        <v>195</v>
      </c>
      <c r="AH329" s="1806"/>
      <c r="AI329" s="1806"/>
      <c r="AJ329" s="1806"/>
      <c r="AK329" s="1806"/>
      <c r="AL329" s="1806"/>
      <c r="AM329" s="1806"/>
      <c r="AN329" s="1806"/>
      <c r="AO329" s="1806"/>
      <c r="AP329" s="1806"/>
      <c r="AQ329" s="1806"/>
      <c r="AR329" s="1806"/>
      <c r="AS329" s="1806"/>
      <c r="AT329" s="1806"/>
      <c r="AU329" s="1806"/>
      <c r="AV329" s="1807"/>
    </row>
    <row r="330" spans="1:48" ht="17.25" customHeight="1" x14ac:dyDescent="0.2">
      <c r="A330" s="1809" t="s">
        <v>885</v>
      </c>
      <c r="B330" s="1810"/>
      <c r="C330" s="1811"/>
      <c r="D330" s="1812"/>
      <c r="E330" s="1813"/>
      <c r="F330" s="1813"/>
      <c r="G330" s="1813"/>
      <c r="H330" s="1814"/>
      <c r="I330" s="1815" t="s">
        <v>63</v>
      </c>
      <c r="J330" s="1816"/>
      <c r="K330" s="1817"/>
      <c r="L330" s="1813"/>
      <c r="M330" s="1813"/>
      <c r="N330" s="1813"/>
      <c r="O330" s="1813"/>
      <c r="P330" s="1818"/>
      <c r="Q330" s="1809" t="s">
        <v>885</v>
      </c>
      <c r="R330" s="1810"/>
      <c r="S330" s="1811"/>
      <c r="T330" s="1812"/>
      <c r="U330" s="1813"/>
      <c r="V330" s="1813"/>
      <c r="W330" s="1813"/>
      <c r="X330" s="1814"/>
      <c r="Y330" s="1815" t="s">
        <v>63</v>
      </c>
      <c r="Z330" s="1816"/>
      <c r="AA330" s="1817"/>
      <c r="AB330" s="1813"/>
      <c r="AC330" s="1813"/>
      <c r="AD330" s="1813"/>
      <c r="AE330" s="1813"/>
      <c r="AF330" s="1818"/>
      <c r="AG330" s="1809" t="s">
        <v>885</v>
      </c>
      <c r="AH330" s="1810"/>
      <c r="AI330" s="1811"/>
      <c r="AJ330" s="1812"/>
      <c r="AK330" s="1813"/>
      <c r="AL330" s="1813"/>
      <c r="AM330" s="1813"/>
      <c r="AN330" s="1814"/>
      <c r="AO330" s="1815" t="s">
        <v>63</v>
      </c>
      <c r="AP330" s="1816"/>
      <c r="AQ330" s="1817"/>
      <c r="AR330" s="1813"/>
      <c r="AS330" s="1813"/>
      <c r="AT330" s="1813"/>
      <c r="AU330" s="1813"/>
      <c r="AV330" s="1818"/>
    </row>
    <row r="331" spans="1:48" ht="17.25" customHeight="1" x14ac:dyDescent="0.2">
      <c r="A331" s="1796" t="s">
        <v>81</v>
      </c>
      <c r="B331" s="1797"/>
      <c r="C331" s="1798"/>
      <c r="D331" s="1420"/>
      <c r="E331" s="1421"/>
      <c r="F331" s="1421"/>
      <c r="G331" s="1421"/>
      <c r="H331" s="1418"/>
      <c r="I331" s="1800" t="s">
        <v>887</v>
      </c>
      <c r="J331" s="1801"/>
      <c r="K331" s="1794" t="s">
        <v>888</v>
      </c>
      <c r="L331" s="1795"/>
      <c r="M331" s="1039"/>
      <c r="N331" s="1039"/>
      <c r="O331" s="1039"/>
      <c r="P331" s="1804"/>
      <c r="Q331" s="1796" t="s">
        <v>81</v>
      </c>
      <c r="R331" s="1797"/>
      <c r="S331" s="1798"/>
      <c r="T331" s="1420"/>
      <c r="U331" s="1421"/>
      <c r="V331" s="1421"/>
      <c r="W331" s="1421"/>
      <c r="X331" s="1418"/>
      <c r="Y331" s="1800" t="s">
        <v>887</v>
      </c>
      <c r="Z331" s="1801"/>
      <c r="AA331" s="1794" t="s">
        <v>888</v>
      </c>
      <c r="AB331" s="1795"/>
      <c r="AC331" s="1039"/>
      <c r="AD331" s="1039"/>
      <c r="AE331" s="1039"/>
      <c r="AF331" s="1804"/>
      <c r="AG331" s="1796" t="s">
        <v>81</v>
      </c>
      <c r="AH331" s="1797"/>
      <c r="AI331" s="1798"/>
      <c r="AJ331" s="1420"/>
      <c r="AK331" s="1421"/>
      <c r="AL331" s="1421"/>
      <c r="AM331" s="1421"/>
      <c r="AN331" s="1418"/>
      <c r="AO331" s="1800" t="s">
        <v>887</v>
      </c>
      <c r="AP331" s="1801"/>
      <c r="AQ331" s="1794" t="s">
        <v>888</v>
      </c>
      <c r="AR331" s="1795"/>
      <c r="AS331" s="1039"/>
      <c r="AT331" s="1039"/>
      <c r="AU331" s="1039"/>
      <c r="AV331" s="1804"/>
    </row>
    <row r="332" spans="1:48" ht="17.25" customHeight="1" x14ac:dyDescent="0.2">
      <c r="A332" s="1796" t="s">
        <v>889</v>
      </c>
      <c r="B332" s="1797"/>
      <c r="C332" s="1798"/>
      <c r="D332" s="995"/>
      <c r="E332" s="996"/>
      <c r="F332" s="996"/>
      <c r="G332" s="996"/>
      <c r="H332" s="997"/>
      <c r="I332" s="1802"/>
      <c r="J332" s="1803"/>
      <c r="K332" s="1794" t="s">
        <v>890</v>
      </c>
      <c r="L332" s="1795"/>
      <c r="M332" s="996"/>
      <c r="N332" s="996"/>
      <c r="O332" s="996"/>
      <c r="P332" s="1808"/>
      <c r="Q332" s="1796" t="s">
        <v>889</v>
      </c>
      <c r="R332" s="1797"/>
      <c r="S332" s="1798"/>
      <c r="T332" s="995"/>
      <c r="U332" s="996"/>
      <c r="V332" s="996"/>
      <c r="W332" s="996"/>
      <c r="X332" s="997"/>
      <c r="Y332" s="1802"/>
      <c r="Z332" s="1803"/>
      <c r="AA332" s="1794" t="s">
        <v>890</v>
      </c>
      <c r="AB332" s="1795"/>
      <c r="AC332" s="996"/>
      <c r="AD332" s="996"/>
      <c r="AE332" s="996"/>
      <c r="AF332" s="1808"/>
      <c r="AG332" s="1796" t="s">
        <v>889</v>
      </c>
      <c r="AH332" s="1797"/>
      <c r="AI332" s="1798"/>
      <c r="AJ332" s="995"/>
      <c r="AK332" s="996"/>
      <c r="AL332" s="996"/>
      <c r="AM332" s="996"/>
      <c r="AN332" s="997"/>
      <c r="AO332" s="1802"/>
      <c r="AP332" s="1803"/>
      <c r="AQ332" s="1794" t="s">
        <v>890</v>
      </c>
      <c r="AR332" s="1795"/>
      <c r="AS332" s="996"/>
      <c r="AT332" s="996"/>
      <c r="AU332" s="996"/>
      <c r="AV332" s="1808"/>
    </row>
    <row r="333" spans="1:48" ht="17.25" customHeight="1" x14ac:dyDescent="0.2">
      <c r="A333" s="1796" t="s">
        <v>558</v>
      </c>
      <c r="B333" s="1797"/>
      <c r="C333" s="1798"/>
      <c r="D333" s="1420"/>
      <c r="E333" s="1421"/>
      <c r="F333" s="1421"/>
      <c r="G333" s="1421"/>
      <c r="H333" s="1421"/>
      <c r="I333" s="1421"/>
      <c r="J333" s="1421"/>
      <c r="K333" s="1421"/>
      <c r="L333" s="1421"/>
      <c r="M333" s="1421"/>
      <c r="N333" s="1421"/>
      <c r="O333" s="1421"/>
      <c r="P333" s="1422"/>
      <c r="Q333" s="1796" t="s">
        <v>558</v>
      </c>
      <c r="R333" s="1797"/>
      <c r="S333" s="1798"/>
      <c r="T333" s="1420"/>
      <c r="U333" s="1421"/>
      <c r="V333" s="1421"/>
      <c r="W333" s="1421"/>
      <c r="X333" s="1421"/>
      <c r="Y333" s="1421"/>
      <c r="Z333" s="1421"/>
      <c r="AA333" s="1421"/>
      <c r="AB333" s="1421"/>
      <c r="AC333" s="1421"/>
      <c r="AD333" s="1421"/>
      <c r="AE333" s="1421"/>
      <c r="AF333" s="1422"/>
      <c r="AG333" s="1796" t="s">
        <v>558</v>
      </c>
      <c r="AH333" s="1797"/>
      <c r="AI333" s="1798"/>
      <c r="AJ333" s="1420"/>
      <c r="AK333" s="1421"/>
      <c r="AL333" s="1421"/>
      <c r="AM333" s="1421"/>
      <c r="AN333" s="1421"/>
      <c r="AO333" s="1421"/>
      <c r="AP333" s="1421"/>
      <c r="AQ333" s="1421"/>
      <c r="AR333" s="1421"/>
      <c r="AS333" s="1421"/>
      <c r="AT333" s="1421"/>
      <c r="AU333" s="1421"/>
      <c r="AV333" s="1422"/>
    </row>
    <row r="334" spans="1:48" ht="256.5" customHeight="1" x14ac:dyDescent="0.2">
      <c r="A334" s="1805">
        <f>AG329+1</f>
        <v>196</v>
      </c>
      <c r="B334" s="1806"/>
      <c r="C334" s="1806"/>
      <c r="D334" s="1806"/>
      <c r="E334" s="1806"/>
      <c r="F334" s="1806"/>
      <c r="G334" s="1806"/>
      <c r="H334" s="1806"/>
      <c r="I334" s="1806"/>
      <c r="J334" s="1806"/>
      <c r="K334" s="1806"/>
      <c r="L334" s="1806"/>
      <c r="M334" s="1806"/>
      <c r="N334" s="1806"/>
      <c r="O334" s="1806"/>
      <c r="P334" s="1807"/>
      <c r="Q334" s="1805">
        <f>A334+1</f>
        <v>197</v>
      </c>
      <c r="R334" s="1806"/>
      <c r="S334" s="1806"/>
      <c r="T334" s="1806"/>
      <c r="U334" s="1806"/>
      <c r="V334" s="1806"/>
      <c r="W334" s="1806"/>
      <c r="X334" s="1806"/>
      <c r="Y334" s="1806"/>
      <c r="Z334" s="1806"/>
      <c r="AA334" s="1806"/>
      <c r="AB334" s="1806"/>
      <c r="AC334" s="1806"/>
      <c r="AD334" s="1806"/>
      <c r="AE334" s="1806"/>
      <c r="AF334" s="1807"/>
      <c r="AG334" s="1805">
        <f>Q334+1</f>
        <v>198</v>
      </c>
      <c r="AH334" s="1806"/>
      <c r="AI334" s="1806"/>
      <c r="AJ334" s="1806"/>
      <c r="AK334" s="1806"/>
      <c r="AL334" s="1806"/>
      <c r="AM334" s="1806"/>
      <c r="AN334" s="1806"/>
      <c r="AO334" s="1806"/>
      <c r="AP334" s="1806"/>
      <c r="AQ334" s="1806"/>
      <c r="AR334" s="1806"/>
      <c r="AS334" s="1806"/>
      <c r="AT334" s="1806"/>
      <c r="AU334" s="1806"/>
      <c r="AV334" s="1807"/>
    </row>
    <row r="335" spans="1:48" ht="17.25" customHeight="1" x14ac:dyDescent="0.2">
      <c r="A335" s="1809" t="s">
        <v>885</v>
      </c>
      <c r="B335" s="1810"/>
      <c r="C335" s="1811"/>
      <c r="D335" s="1812"/>
      <c r="E335" s="1813"/>
      <c r="F335" s="1813"/>
      <c r="G335" s="1813"/>
      <c r="H335" s="1814"/>
      <c r="I335" s="1815" t="s">
        <v>63</v>
      </c>
      <c r="J335" s="1816"/>
      <c r="K335" s="1817"/>
      <c r="L335" s="1813"/>
      <c r="M335" s="1813"/>
      <c r="N335" s="1813"/>
      <c r="O335" s="1813"/>
      <c r="P335" s="1818"/>
      <c r="Q335" s="1809" t="s">
        <v>885</v>
      </c>
      <c r="R335" s="1810"/>
      <c r="S335" s="1811"/>
      <c r="T335" s="1812"/>
      <c r="U335" s="1813"/>
      <c r="V335" s="1813"/>
      <c r="W335" s="1813"/>
      <c r="X335" s="1814"/>
      <c r="Y335" s="1815" t="s">
        <v>63</v>
      </c>
      <c r="Z335" s="1816"/>
      <c r="AA335" s="1817"/>
      <c r="AB335" s="1813"/>
      <c r="AC335" s="1813"/>
      <c r="AD335" s="1813"/>
      <c r="AE335" s="1813"/>
      <c r="AF335" s="1818"/>
      <c r="AG335" s="1809" t="s">
        <v>885</v>
      </c>
      <c r="AH335" s="1810"/>
      <c r="AI335" s="1811"/>
      <c r="AJ335" s="1812"/>
      <c r="AK335" s="1813"/>
      <c r="AL335" s="1813"/>
      <c r="AM335" s="1813"/>
      <c r="AN335" s="1814"/>
      <c r="AO335" s="1815" t="s">
        <v>63</v>
      </c>
      <c r="AP335" s="1816"/>
      <c r="AQ335" s="1817"/>
      <c r="AR335" s="1813"/>
      <c r="AS335" s="1813"/>
      <c r="AT335" s="1813"/>
      <c r="AU335" s="1813"/>
      <c r="AV335" s="1818"/>
    </row>
    <row r="336" spans="1:48" ht="17.25" customHeight="1" x14ac:dyDescent="0.2">
      <c r="A336" s="1796" t="s">
        <v>81</v>
      </c>
      <c r="B336" s="1797"/>
      <c r="C336" s="1798"/>
      <c r="D336" s="1420"/>
      <c r="E336" s="1421"/>
      <c r="F336" s="1421"/>
      <c r="G336" s="1421"/>
      <c r="H336" s="1418"/>
      <c r="I336" s="1800" t="s">
        <v>887</v>
      </c>
      <c r="J336" s="1801"/>
      <c r="K336" s="1794" t="s">
        <v>888</v>
      </c>
      <c r="L336" s="1795"/>
      <c r="M336" s="1039"/>
      <c r="N336" s="1039"/>
      <c r="O336" s="1039"/>
      <c r="P336" s="1804"/>
      <c r="Q336" s="1796" t="s">
        <v>81</v>
      </c>
      <c r="R336" s="1797"/>
      <c r="S336" s="1798"/>
      <c r="T336" s="1420"/>
      <c r="U336" s="1421"/>
      <c r="V336" s="1421"/>
      <c r="W336" s="1421"/>
      <c r="X336" s="1418"/>
      <c r="Y336" s="1800" t="s">
        <v>887</v>
      </c>
      <c r="Z336" s="1801"/>
      <c r="AA336" s="1794" t="s">
        <v>888</v>
      </c>
      <c r="AB336" s="1795"/>
      <c r="AC336" s="1039"/>
      <c r="AD336" s="1039"/>
      <c r="AE336" s="1039"/>
      <c r="AF336" s="1804"/>
      <c r="AG336" s="1796" t="s">
        <v>81</v>
      </c>
      <c r="AH336" s="1797"/>
      <c r="AI336" s="1798"/>
      <c r="AJ336" s="1420"/>
      <c r="AK336" s="1421"/>
      <c r="AL336" s="1421"/>
      <c r="AM336" s="1421"/>
      <c r="AN336" s="1418"/>
      <c r="AO336" s="1800" t="s">
        <v>887</v>
      </c>
      <c r="AP336" s="1801"/>
      <c r="AQ336" s="1794" t="s">
        <v>888</v>
      </c>
      <c r="AR336" s="1795"/>
      <c r="AS336" s="1039"/>
      <c r="AT336" s="1039"/>
      <c r="AU336" s="1039"/>
      <c r="AV336" s="1804"/>
    </row>
    <row r="337" spans="1:48" ht="17.25" customHeight="1" x14ac:dyDescent="0.2">
      <c r="A337" s="1796" t="s">
        <v>889</v>
      </c>
      <c r="B337" s="1797"/>
      <c r="C337" s="1798"/>
      <c r="D337" s="995"/>
      <c r="E337" s="996"/>
      <c r="F337" s="996"/>
      <c r="G337" s="996"/>
      <c r="H337" s="997"/>
      <c r="I337" s="1802"/>
      <c r="J337" s="1803"/>
      <c r="K337" s="1794" t="s">
        <v>890</v>
      </c>
      <c r="L337" s="1795"/>
      <c r="M337" s="996"/>
      <c r="N337" s="996"/>
      <c r="O337" s="996"/>
      <c r="P337" s="1808"/>
      <c r="Q337" s="1796" t="s">
        <v>889</v>
      </c>
      <c r="R337" s="1797"/>
      <c r="S337" s="1798"/>
      <c r="T337" s="995"/>
      <c r="U337" s="996"/>
      <c r="V337" s="996"/>
      <c r="W337" s="996"/>
      <c r="X337" s="997"/>
      <c r="Y337" s="1802"/>
      <c r="Z337" s="1803"/>
      <c r="AA337" s="1794" t="s">
        <v>890</v>
      </c>
      <c r="AB337" s="1795"/>
      <c r="AC337" s="996"/>
      <c r="AD337" s="996"/>
      <c r="AE337" s="996"/>
      <c r="AF337" s="1808"/>
      <c r="AG337" s="1796" t="s">
        <v>889</v>
      </c>
      <c r="AH337" s="1797"/>
      <c r="AI337" s="1798"/>
      <c r="AJ337" s="995"/>
      <c r="AK337" s="996"/>
      <c r="AL337" s="996"/>
      <c r="AM337" s="996"/>
      <c r="AN337" s="997"/>
      <c r="AO337" s="1802"/>
      <c r="AP337" s="1803"/>
      <c r="AQ337" s="1794" t="s">
        <v>890</v>
      </c>
      <c r="AR337" s="1795"/>
      <c r="AS337" s="996"/>
      <c r="AT337" s="996"/>
      <c r="AU337" s="996"/>
      <c r="AV337" s="1808"/>
    </row>
    <row r="338" spans="1:48" ht="17.25" customHeight="1" x14ac:dyDescent="0.2">
      <c r="A338" s="1796" t="s">
        <v>558</v>
      </c>
      <c r="B338" s="1797"/>
      <c r="C338" s="1798"/>
      <c r="D338" s="1420"/>
      <c r="E338" s="1421"/>
      <c r="F338" s="1421"/>
      <c r="G338" s="1421"/>
      <c r="H338" s="1421"/>
      <c r="I338" s="1421"/>
      <c r="J338" s="1421"/>
      <c r="K338" s="1421"/>
      <c r="L338" s="1421"/>
      <c r="M338" s="1421"/>
      <c r="N338" s="1421"/>
      <c r="O338" s="1421"/>
      <c r="P338" s="1422"/>
      <c r="Q338" s="1796" t="s">
        <v>558</v>
      </c>
      <c r="R338" s="1797"/>
      <c r="S338" s="1798"/>
      <c r="T338" s="1420"/>
      <c r="U338" s="1421"/>
      <c r="V338" s="1421"/>
      <c r="W338" s="1421"/>
      <c r="X338" s="1421"/>
      <c r="Y338" s="1421"/>
      <c r="Z338" s="1421"/>
      <c r="AA338" s="1421"/>
      <c r="AB338" s="1421"/>
      <c r="AC338" s="1421"/>
      <c r="AD338" s="1421"/>
      <c r="AE338" s="1421"/>
      <c r="AF338" s="1422"/>
      <c r="AG338" s="1796" t="s">
        <v>558</v>
      </c>
      <c r="AH338" s="1797"/>
      <c r="AI338" s="1798"/>
      <c r="AJ338" s="1420"/>
      <c r="AK338" s="1421"/>
      <c r="AL338" s="1421"/>
      <c r="AM338" s="1421"/>
      <c r="AN338" s="1421"/>
      <c r="AO338" s="1421"/>
      <c r="AP338" s="1421"/>
      <c r="AQ338" s="1421"/>
      <c r="AR338" s="1421"/>
      <c r="AS338" s="1421"/>
      <c r="AT338" s="1421"/>
      <c r="AU338" s="1421"/>
      <c r="AV338" s="1422"/>
    </row>
    <row r="339" spans="1:48" ht="256.5" customHeight="1" x14ac:dyDescent="0.2">
      <c r="A339" s="1805">
        <f>AG334+1</f>
        <v>199</v>
      </c>
      <c r="B339" s="1806"/>
      <c r="C339" s="1806"/>
      <c r="D339" s="1806"/>
      <c r="E339" s="1806"/>
      <c r="F339" s="1806"/>
      <c r="G339" s="1806"/>
      <c r="H339" s="1806"/>
      <c r="I339" s="1806"/>
      <c r="J339" s="1806"/>
      <c r="K339" s="1806"/>
      <c r="L339" s="1806"/>
      <c r="M339" s="1806"/>
      <c r="N339" s="1806"/>
      <c r="O339" s="1806"/>
      <c r="P339" s="1807"/>
      <c r="Q339" s="1805">
        <f>A339+1</f>
        <v>200</v>
      </c>
      <c r="R339" s="1806"/>
      <c r="S339" s="1806"/>
      <c r="T339" s="1806"/>
      <c r="U339" s="1806"/>
      <c r="V339" s="1806"/>
      <c r="W339" s="1806"/>
      <c r="X339" s="1806"/>
      <c r="Y339" s="1806"/>
      <c r="Z339" s="1806"/>
      <c r="AA339" s="1806"/>
      <c r="AB339" s="1806"/>
      <c r="AC339" s="1806"/>
      <c r="AD339" s="1806"/>
      <c r="AE339" s="1806"/>
      <c r="AF339" s="1807"/>
      <c r="AG339" s="1805">
        <f>Q339+1</f>
        <v>201</v>
      </c>
      <c r="AH339" s="1806"/>
      <c r="AI339" s="1806"/>
      <c r="AJ339" s="1806"/>
      <c r="AK339" s="1806"/>
      <c r="AL339" s="1806"/>
      <c r="AM339" s="1806"/>
      <c r="AN339" s="1806"/>
      <c r="AO339" s="1806"/>
      <c r="AP339" s="1806"/>
      <c r="AQ339" s="1806"/>
      <c r="AR339" s="1806"/>
      <c r="AS339" s="1806"/>
      <c r="AT339" s="1806"/>
      <c r="AU339" s="1806"/>
      <c r="AV339" s="1807"/>
    </row>
    <row r="340" spans="1:48" ht="17.25" customHeight="1" x14ac:dyDescent="0.2">
      <c r="A340" s="1809" t="s">
        <v>885</v>
      </c>
      <c r="B340" s="1810"/>
      <c r="C340" s="1811"/>
      <c r="D340" s="1812"/>
      <c r="E340" s="1813"/>
      <c r="F340" s="1813"/>
      <c r="G340" s="1813"/>
      <c r="H340" s="1814"/>
      <c r="I340" s="1815" t="s">
        <v>63</v>
      </c>
      <c r="J340" s="1816"/>
      <c r="K340" s="1817"/>
      <c r="L340" s="1813"/>
      <c r="M340" s="1813"/>
      <c r="N340" s="1813"/>
      <c r="O340" s="1813"/>
      <c r="P340" s="1818"/>
      <c r="Q340" s="1809" t="s">
        <v>885</v>
      </c>
      <c r="R340" s="1810"/>
      <c r="S340" s="1811"/>
      <c r="T340" s="1812"/>
      <c r="U340" s="1813"/>
      <c r="V340" s="1813"/>
      <c r="W340" s="1813"/>
      <c r="X340" s="1814"/>
      <c r="Y340" s="1815" t="s">
        <v>63</v>
      </c>
      <c r="Z340" s="1816"/>
      <c r="AA340" s="1817"/>
      <c r="AB340" s="1813"/>
      <c r="AC340" s="1813"/>
      <c r="AD340" s="1813"/>
      <c r="AE340" s="1813"/>
      <c r="AF340" s="1818"/>
      <c r="AG340" s="1809" t="s">
        <v>885</v>
      </c>
      <c r="AH340" s="1810"/>
      <c r="AI340" s="1811"/>
      <c r="AJ340" s="1812"/>
      <c r="AK340" s="1813"/>
      <c r="AL340" s="1813"/>
      <c r="AM340" s="1813"/>
      <c r="AN340" s="1814"/>
      <c r="AO340" s="1815" t="s">
        <v>63</v>
      </c>
      <c r="AP340" s="1816"/>
      <c r="AQ340" s="1817"/>
      <c r="AR340" s="1813"/>
      <c r="AS340" s="1813"/>
      <c r="AT340" s="1813"/>
      <c r="AU340" s="1813"/>
      <c r="AV340" s="1818"/>
    </row>
    <row r="341" spans="1:48" ht="17.25" customHeight="1" x14ac:dyDescent="0.2">
      <c r="A341" s="1796" t="s">
        <v>81</v>
      </c>
      <c r="B341" s="1797"/>
      <c r="C341" s="1798"/>
      <c r="D341" s="1420"/>
      <c r="E341" s="1421"/>
      <c r="F341" s="1421"/>
      <c r="G341" s="1421"/>
      <c r="H341" s="1418"/>
      <c r="I341" s="1800" t="s">
        <v>887</v>
      </c>
      <c r="J341" s="1801"/>
      <c r="K341" s="1794" t="s">
        <v>888</v>
      </c>
      <c r="L341" s="1795"/>
      <c r="M341" s="1039"/>
      <c r="N341" s="1039"/>
      <c r="O341" s="1039"/>
      <c r="P341" s="1804"/>
      <c r="Q341" s="1796" t="s">
        <v>81</v>
      </c>
      <c r="R341" s="1797"/>
      <c r="S341" s="1798"/>
      <c r="T341" s="1420"/>
      <c r="U341" s="1421"/>
      <c r="V341" s="1421"/>
      <c r="W341" s="1421"/>
      <c r="X341" s="1418"/>
      <c r="Y341" s="1800" t="s">
        <v>887</v>
      </c>
      <c r="Z341" s="1801"/>
      <c r="AA341" s="1794" t="s">
        <v>888</v>
      </c>
      <c r="AB341" s="1795"/>
      <c r="AC341" s="1039"/>
      <c r="AD341" s="1039"/>
      <c r="AE341" s="1039"/>
      <c r="AF341" s="1804"/>
      <c r="AG341" s="1796" t="s">
        <v>81</v>
      </c>
      <c r="AH341" s="1797"/>
      <c r="AI341" s="1798"/>
      <c r="AJ341" s="1420"/>
      <c r="AK341" s="1421"/>
      <c r="AL341" s="1421"/>
      <c r="AM341" s="1421"/>
      <c r="AN341" s="1418"/>
      <c r="AO341" s="1800" t="s">
        <v>887</v>
      </c>
      <c r="AP341" s="1801"/>
      <c r="AQ341" s="1794" t="s">
        <v>888</v>
      </c>
      <c r="AR341" s="1795"/>
      <c r="AS341" s="1039"/>
      <c r="AT341" s="1039"/>
      <c r="AU341" s="1039"/>
      <c r="AV341" s="1804"/>
    </row>
    <row r="342" spans="1:48" ht="17.25" customHeight="1" x14ac:dyDescent="0.2">
      <c r="A342" s="1796" t="s">
        <v>889</v>
      </c>
      <c r="B342" s="1797"/>
      <c r="C342" s="1798"/>
      <c r="D342" s="995"/>
      <c r="E342" s="996"/>
      <c r="F342" s="996"/>
      <c r="G342" s="996"/>
      <c r="H342" s="997"/>
      <c r="I342" s="1802"/>
      <c r="J342" s="1803"/>
      <c r="K342" s="1794" t="s">
        <v>890</v>
      </c>
      <c r="L342" s="1795"/>
      <c r="M342" s="996"/>
      <c r="N342" s="996"/>
      <c r="O342" s="996"/>
      <c r="P342" s="1808"/>
      <c r="Q342" s="1796" t="s">
        <v>889</v>
      </c>
      <c r="R342" s="1797"/>
      <c r="S342" s="1798"/>
      <c r="T342" s="995"/>
      <c r="U342" s="996"/>
      <c r="V342" s="996"/>
      <c r="W342" s="996"/>
      <c r="X342" s="997"/>
      <c r="Y342" s="1802"/>
      <c r="Z342" s="1803"/>
      <c r="AA342" s="1794" t="s">
        <v>890</v>
      </c>
      <c r="AB342" s="1795"/>
      <c r="AC342" s="996"/>
      <c r="AD342" s="996"/>
      <c r="AE342" s="996"/>
      <c r="AF342" s="1808"/>
      <c r="AG342" s="1796" t="s">
        <v>889</v>
      </c>
      <c r="AH342" s="1797"/>
      <c r="AI342" s="1798"/>
      <c r="AJ342" s="995"/>
      <c r="AK342" s="996"/>
      <c r="AL342" s="996"/>
      <c r="AM342" s="996"/>
      <c r="AN342" s="997"/>
      <c r="AO342" s="1802"/>
      <c r="AP342" s="1803"/>
      <c r="AQ342" s="1794" t="s">
        <v>890</v>
      </c>
      <c r="AR342" s="1795"/>
      <c r="AS342" s="996"/>
      <c r="AT342" s="996"/>
      <c r="AU342" s="996"/>
      <c r="AV342" s="1808"/>
    </row>
    <row r="343" spans="1:48" ht="17.25" customHeight="1" x14ac:dyDescent="0.2">
      <c r="A343" s="1796" t="s">
        <v>558</v>
      </c>
      <c r="B343" s="1797"/>
      <c r="C343" s="1798"/>
      <c r="D343" s="1420"/>
      <c r="E343" s="1421"/>
      <c r="F343" s="1421"/>
      <c r="G343" s="1421"/>
      <c r="H343" s="1421"/>
      <c r="I343" s="1421"/>
      <c r="J343" s="1421"/>
      <c r="K343" s="1421"/>
      <c r="L343" s="1421"/>
      <c r="M343" s="1421"/>
      <c r="N343" s="1421"/>
      <c r="O343" s="1421"/>
      <c r="P343" s="1422"/>
      <c r="Q343" s="1796" t="s">
        <v>558</v>
      </c>
      <c r="R343" s="1797"/>
      <c r="S343" s="1798"/>
      <c r="T343" s="1420"/>
      <c r="U343" s="1421"/>
      <c r="V343" s="1421"/>
      <c r="W343" s="1421"/>
      <c r="X343" s="1421"/>
      <c r="Y343" s="1421"/>
      <c r="Z343" s="1421"/>
      <c r="AA343" s="1421"/>
      <c r="AB343" s="1421"/>
      <c r="AC343" s="1421"/>
      <c r="AD343" s="1421"/>
      <c r="AE343" s="1421"/>
      <c r="AF343" s="1422"/>
      <c r="AG343" s="1796" t="s">
        <v>558</v>
      </c>
      <c r="AH343" s="1797"/>
      <c r="AI343" s="1798"/>
      <c r="AJ343" s="1420"/>
      <c r="AK343" s="1421"/>
      <c r="AL343" s="1421"/>
      <c r="AM343" s="1421"/>
      <c r="AN343" s="1421"/>
      <c r="AO343" s="1421"/>
      <c r="AP343" s="1421"/>
      <c r="AQ343" s="1421"/>
      <c r="AR343" s="1421"/>
      <c r="AS343" s="1421"/>
      <c r="AT343" s="1421"/>
      <c r="AU343" s="1421"/>
      <c r="AV343" s="1422"/>
    </row>
    <row r="344" spans="1:48" ht="256.5" customHeight="1" x14ac:dyDescent="0.2">
      <c r="A344" s="1805">
        <f>AG339+1</f>
        <v>202</v>
      </c>
      <c r="B344" s="1806"/>
      <c r="C344" s="1806"/>
      <c r="D344" s="1806"/>
      <c r="E344" s="1806"/>
      <c r="F344" s="1806"/>
      <c r="G344" s="1806"/>
      <c r="H344" s="1806"/>
      <c r="I344" s="1806"/>
      <c r="J344" s="1806"/>
      <c r="K344" s="1806"/>
      <c r="L344" s="1806"/>
      <c r="M344" s="1806"/>
      <c r="N344" s="1806"/>
      <c r="O344" s="1806"/>
      <c r="P344" s="1807"/>
      <c r="Q344" s="1805">
        <f>A344+1</f>
        <v>203</v>
      </c>
      <c r="R344" s="1806"/>
      <c r="S344" s="1806"/>
      <c r="T344" s="1806"/>
      <c r="U344" s="1806"/>
      <c r="V344" s="1806"/>
      <c r="W344" s="1806"/>
      <c r="X344" s="1806"/>
      <c r="Y344" s="1806"/>
      <c r="Z344" s="1806"/>
      <c r="AA344" s="1806"/>
      <c r="AB344" s="1806"/>
      <c r="AC344" s="1806"/>
      <c r="AD344" s="1806"/>
      <c r="AE344" s="1806"/>
      <c r="AF344" s="1807"/>
      <c r="AG344" s="1805">
        <f>Q344+1</f>
        <v>204</v>
      </c>
      <c r="AH344" s="1806"/>
      <c r="AI344" s="1806"/>
      <c r="AJ344" s="1806"/>
      <c r="AK344" s="1806"/>
      <c r="AL344" s="1806"/>
      <c r="AM344" s="1806"/>
      <c r="AN344" s="1806"/>
      <c r="AO344" s="1806"/>
      <c r="AP344" s="1806"/>
      <c r="AQ344" s="1806"/>
      <c r="AR344" s="1806"/>
      <c r="AS344" s="1806"/>
      <c r="AT344" s="1806"/>
      <c r="AU344" s="1806"/>
      <c r="AV344" s="1807"/>
    </row>
    <row r="345" spans="1:48" ht="17.25" customHeight="1" x14ac:dyDescent="0.2">
      <c r="A345" s="1809" t="s">
        <v>885</v>
      </c>
      <c r="B345" s="1810"/>
      <c r="C345" s="1811"/>
      <c r="D345" s="1812"/>
      <c r="E345" s="1813"/>
      <c r="F345" s="1813"/>
      <c r="G345" s="1813"/>
      <c r="H345" s="1814"/>
      <c r="I345" s="1815" t="s">
        <v>63</v>
      </c>
      <c r="J345" s="1816"/>
      <c r="K345" s="1817"/>
      <c r="L345" s="1813"/>
      <c r="M345" s="1813"/>
      <c r="N345" s="1813"/>
      <c r="O345" s="1813"/>
      <c r="P345" s="1818"/>
      <c r="Q345" s="1809" t="s">
        <v>885</v>
      </c>
      <c r="R345" s="1810"/>
      <c r="S345" s="1811"/>
      <c r="T345" s="1812"/>
      <c r="U345" s="1813"/>
      <c r="V345" s="1813"/>
      <c r="W345" s="1813"/>
      <c r="X345" s="1814"/>
      <c r="Y345" s="1815" t="s">
        <v>63</v>
      </c>
      <c r="Z345" s="1816"/>
      <c r="AA345" s="1817"/>
      <c r="AB345" s="1813"/>
      <c r="AC345" s="1813"/>
      <c r="AD345" s="1813"/>
      <c r="AE345" s="1813"/>
      <c r="AF345" s="1818"/>
      <c r="AG345" s="1809" t="s">
        <v>885</v>
      </c>
      <c r="AH345" s="1810"/>
      <c r="AI345" s="1811"/>
      <c r="AJ345" s="1812"/>
      <c r="AK345" s="1813"/>
      <c r="AL345" s="1813"/>
      <c r="AM345" s="1813"/>
      <c r="AN345" s="1814"/>
      <c r="AO345" s="1815" t="s">
        <v>63</v>
      </c>
      <c r="AP345" s="1816"/>
      <c r="AQ345" s="1817"/>
      <c r="AR345" s="1813"/>
      <c r="AS345" s="1813"/>
      <c r="AT345" s="1813"/>
      <c r="AU345" s="1813"/>
      <c r="AV345" s="1818"/>
    </row>
    <row r="346" spans="1:48" ht="17.25" customHeight="1" x14ac:dyDescent="0.2">
      <c r="A346" s="1796" t="s">
        <v>81</v>
      </c>
      <c r="B346" s="1797"/>
      <c r="C346" s="1798"/>
      <c r="D346" s="1420"/>
      <c r="E346" s="1421"/>
      <c r="F346" s="1421"/>
      <c r="G346" s="1421"/>
      <c r="H346" s="1418"/>
      <c r="I346" s="1800" t="s">
        <v>887</v>
      </c>
      <c r="J346" s="1801"/>
      <c r="K346" s="1794" t="s">
        <v>888</v>
      </c>
      <c r="L346" s="1795"/>
      <c r="M346" s="1039"/>
      <c r="N346" s="1039"/>
      <c r="O346" s="1039"/>
      <c r="P346" s="1804"/>
      <c r="Q346" s="1796" t="s">
        <v>81</v>
      </c>
      <c r="R346" s="1797"/>
      <c r="S346" s="1798"/>
      <c r="T346" s="1420"/>
      <c r="U346" s="1421"/>
      <c r="V346" s="1421"/>
      <c r="W346" s="1421"/>
      <c r="X346" s="1418"/>
      <c r="Y346" s="1800" t="s">
        <v>887</v>
      </c>
      <c r="Z346" s="1801"/>
      <c r="AA346" s="1794" t="s">
        <v>888</v>
      </c>
      <c r="AB346" s="1795"/>
      <c r="AC346" s="1039"/>
      <c r="AD346" s="1039"/>
      <c r="AE346" s="1039"/>
      <c r="AF346" s="1804"/>
      <c r="AG346" s="1796" t="s">
        <v>81</v>
      </c>
      <c r="AH346" s="1797"/>
      <c r="AI346" s="1798"/>
      <c r="AJ346" s="1420"/>
      <c r="AK346" s="1421"/>
      <c r="AL346" s="1421"/>
      <c r="AM346" s="1421"/>
      <c r="AN346" s="1418"/>
      <c r="AO346" s="1800" t="s">
        <v>887</v>
      </c>
      <c r="AP346" s="1801"/>
      <c r="AQ346" s="1794" t="s">
        <v>888</v>
      </c>
      <c r="AR346" s="1795"/>
      <c r="AS346" s="1039"/>
      <c r="AT346" s="1039"/>
      <c r="AU346" s="1039"/>
      <c r="AV346" s="1804"/>
    </row>
    <row r="347" spans="1:48" ht="17.25" customHeight="1" x14ac:dyDescent="0.2">
      <c r="A347" s="1796" t="s">
        <v>889</v>
      </c>
      <c r="B347" s="1797"/>
      <c r="C347" s="1798"/>
      <c r="D347" s="995"/>
      <c r="E347" s="996"/>
      <c r="F347" s="996"/>
      <c r="G347" s="996"/>
      <c r="H347" s="997"/>
      <c r="I347" s="1802"/>
      <c r="J347" s="1803"/>
      <c r="K347" s="1794" t="s">
        <v>890</v>
      </c>
      <c r="L347" s="1795"/>
      <c r="M347" s="996"/>
      <c r="N347" s="996"/>
      <c r="O347" s="996"/>
      <c r="P347" s="1808"/>
      <c r="Q347" s="1796" t="s">
        <v>889</v>
      </c>
      <c r="R347" s="1797"/>
      <c r="S347" s="1798"/>
      <c r="T347" s="995"/>
      <c r="U347" s="996"/>
      <c r="V347" s="996"/>
      <c r="W347" s="996"/>
      <c r="X347" s="997"/>
      <c r="Y347" s="1802"/>
      <c r="Z347" s="1803"/>
      <c r="AA347" s="1794" t="s">
        <v>890</v>
      </c>
      <c r="AB347" s="1795"/>
      <c r="AC347" s="996"/>
      <c r="AD347" s="996"/>
      <c r="AE347" s="996"/>
      <c r="AF347" s="1808"/>
      <c r="AG347" s="1796" t="s">
        <v>889</v>
      </c>
      <c r="AH347" s="1797"/>
      <c r="AI347" s="1798"/>
      <c r="AJ347" s="995"/>
      <c r="AK347" s="996"/>
      <c r="AL347" s="996"/>
      <c r="AM347" s="996"/>
      <c r="AN347" s="997"/>
      <c r="AO347" s="1802"/>
      <c r="AP347" s="1803"/>
      <c r="AQ347" s="1794" t="s">
        <v>890</v>
      </c>
      <c r="AR347" s="1795"/>
      <c r="AS347" s="996"/>
      <c r="AT347" s="996"/>
      <c r="AU347" s="996"/>
      <c r="AV347" s="1808"/>
    </row>
    <row r="348" spans="1:48" ht="17.25" customHeight="1" x14ac:dyDescent="0.2">
      <c r="A348" s="1796" t="s">
        <v>558</v>
      </c>
      <c r="B348" s="1797"/>
      <c r="C348" s="1798"/>
      <c r="D348" s="1420"/>
      <c r="E348" s="1421"/>
      <c r="F348" s="1421"/>
      <c r="G348" s="1421"/>
      <c r="H348" s="1421"/>
      <c r="I348" s="1421"/>
      <c r="J348" s="1421"/>
      <c r="K348" s="1421"/>
      <c r="L348" s="1421"/>
      <c r="M348" s="1421"/>
      <c r="N348" s="1421"/>
      <c r="O348" s="1421"/>
      <c r="P348" s="1422"/>
      <c r="Q348" s="1796" t="s">
        <v>558</v>
      </c>
      <c r="R348" s="1797"/>
      <c r="S348" s="1798"/>
      <c r="T348" s="1420"/>
      <c r="U348" s="1421"/>
      <c r="V348" s="1421"/>
      <c r="W348" s="1421"/>
      <c r="X348" s="1421"/>
      <c r="Y348" s="1421"/>
      <c r="Z348" s="1421"/>
      <c r="AA348" s="1421"/>
      <c r="AB348" s="1421"/>
      <c r="AC348" s="1421"/>
      <c r="AD348" s="1421"/>
      <c r="AE348" s="1421"/>
      <c r="AF348" s="1422"/>
      <c r="AG348" s="1796" t="s">
        <v>558</v>
      </c>
      <c r="AH348" s="1797"/>
      <c r="AI348" s="1798"/>
      <c r="AJ348" s="1420"/>
      <c r="AK348" s="1421"/>
      <c r="AL348" s="1421"/>
      <c r="AM348" s="1421"/>
      <c r="AN348" s="1421"/>
      <c r="AO348" s="1421"/>
      <c r="AP348" s="1421"/>
      <c r="AQ348" s="1421"/>
      <c r="AR348" s="1421"/>
      <c r="AS348" s="1421"/>
      <c r="AT348" s="1421"/>
      <c r="AU348" s="1421"/>
      <c r="AV348" s="1422"/>
    </row>
    <row r="349" spans="1:48" ht="256.5" customHeight="1" x14ac:dyDescent="0.2">
      <c r="A349" s="1805">
        <f>AG344+1</f>
        <v>205</v>
      </c>
      <c r="B349" s="1806"/>
      <c r="C349" s="1806"/>
      <c r="D349" s="1806"/>
      <c r="E349" s="1806"/>
      <c r="F349" s="1806"/>
      <c r="G349" s="1806"/>
      <c r="H349" s="1806"/>
      <c r="I349" s="1806"/>
      <c r="J349" s="1806"/>
      <c r="K349" s="1806"/>
      <c r="L349" s="1806"/>
      <c r="M349" s="1806"/>
      <c r="N349" s="1806"/>
      <c r="O349" s="1806"/>
      <c r="P349" s="1807"/>
      <c r="Q349" s="1805">
        <f>A349+1</f>
        <v>206</v>
      </c>
      <c r="R349" s="1806"/>
      <c r="S349" s="1806"/>
      <c r="T349" s="1806"/>
      <c r="U349" s="1806"/>
      <c r="V349" s="1806"/>
      <c r="W349" s="1806"/>
      <c r="X349" s="1806"/>
      <c r="Y349" s="1806"/>
      <c r="Z349" s="1806"/>
      <c r="AA349" s="1806"/>
      <c r="AB349" s="1806"/>
      <c r="AC349" s="1806"/>
      <c r="AD349" s="1806"/>
      <c r="AE349" s="1806"/>
      <c r="AF349" s="1807"/>
      <c r="AG349" s="1805">
        <f>Q349+1</f>
        <v>207</v>
      </c>
      <c r="AH349" s="1806"/>
      <c r="AI349" s="1806"/>
      <c r="AJ349" s="1806"/>
      <c r="AK349" s="1806"/>
      <c r="AL349" s="1806"/>
      <c r="AM349" s="1806"/>
      <c r="AN349" s="1806"/>
      <c r="AO349" s="1806"/>
      <c r="AP349" s="1806"/>
      <c r="AQ349" s="1806"/>
      <c r="AR349" s="1806"/>
      <c r="AS349" s="1806"/>
      <c r="AT349" s="1806"/>
      <c r="AU349" s="1806"/>
      <c r="AV349" s="1807"/>
    </row>
  </sheetData>
  <mergeCells count="3331">
    <mergeCell ref="AG12:AI12"/>
    <mergeCell ref="I10:K10"/>
    <mergeCell ref="L10:P10"/>
    <mergeCell ref="Y10:AA10"/>
    <mergeCell ref="AB10:AF10"/>
    <mergeCell ref="AO10:AQ10"/>
    <mergeCell ref="AR10:AV10"/>
    <mergeCell ref="D10:H10"/>
    <mergeCell ref="D8:P8"/>
    <mergeCell ref="AS11:AV11"/>
    <mergeCell ref="A14:P14"/>
    <mergeCell ref="Q14:AF14"/>
    <mergeCell ref="AG14:AV14"/>
    <mergeCell ref="AG13:AI13"/>
    <mergeCell ref="A12:C12"/>
    <mergeCell ref="Q12:S12"/>
    <mergeCell ref="A13:C13"/>
    <mergeCell ref="D13:P13"/>
    <mergeCell ref="T13:AF13"/>
    <mergeCell ref="Q13:S13"/>
    <mergeCell ref="AC11:AF11"/>
    <mergeCell ref="AG11:AI11"/>
    <mergeCell ref="Q10:S10"/>
    <mergeCell ref="T10:X10"/>
    <mergeCell ref="A11:C11"/>
    <mergeCell ref="T11:X11"/>
    <mergeCell ref="D11:H11"/>
    <mergeCell ref="Q11:S11"/>
    <mergeCell ref="M11:P11"/>
    <mergeCell ref="D12:H12"/>
    <mergeCell ref="K12:L12"/>
    <mergeCell ref="M12:P12"/>
    <mergeCell ref="T12:X12"/>
    <mergeCell ref="AO5:AQ5"/>
    <mergeCell ref="AR5:AV5"/>
    <mergeCell ref="AJ5:AN5"/>
    <mergeCell ref="AA3:AB3"/>
    <mergeCell ref="I5:K5"/>
    <mergeCell ref="A5:C5"/>
    <mergeCell ref="D5:H5"/>
    <mergeCell ref="Q5:S5"/>
    <mergeCell ref="T5:X5"/>
    <mergeCell ref="AG5:AI5"/>
    <mergeCell ref="L5:P5"/>
    <mergeCell ref="A8:C8"/>
    <mergeCell ref="Q8:S8"/>
    <mergeCell ref="AG8:AI8"/>
    <mergeCell ref="AG10:AI10"/>
    <mergeCell ref="AJ10:AN10"/>
    <mergeCell ref="A9:P9"/>
    <mergeCell ref="Q9:AF9"/>
    <mergeCell ref="AG9:AV9"/>
    <mergeCell ref="A10:C10"/>
    <mergeCell ref="Q7:S7"/>
    <mergeCell ref="AG7:AI7"/>
    <mergeCell ref="D7:H7"/>
    <mergeCell ref="T7:X7"/>
    <mergeCell ref="T8:AF8"/>
    <mergeCell ref="Y6:Z7"/>
    <mergeCell ref="AA6:AB6"/>
    <mergeCell ref="AA7:AB7"/>
    <mergeCell ref="AG6:AI6"/>
    <mergeCell ref="AC6:AF6"/>
    <mergeCell ref="A7:C7"/>
    <mergeCell ref="AJ8:AV8"/>
    <mergeCell ref="R1:AD1"/>
    <mergeCell ref="AO1:AV1"/>
    <mergeCell ref="AC2:AJ2"/>
    <mergeCell ref="A3:D3"/>
    <mergeCell ref="A2:D2"/>
    <mergeCell ref="E2:L2"/>
    <mergeCell ref="M2:P2"/>
    <mergeCell ref="AK2:AN2"/>
    <mergeCell ref="AO2:AV2"/>
    <mergeCell ref="AK3:AN3"/>
    <mergeCell ref="AO6:AP7"/>
    <mergeCell ref="AQ6:AR6"/>
    <mergeCell ref="AJ7:AN7"/>
    <mergeCell ref="AQ7:AR7"/>
    <mergeCell ref="AS7:AV7"/>
    <mergeCell ref="AJ6:AN6"/>
    <mergeCell ref="AS6:AV6"/>
    <mergeCell ref="AC7:AF7"/>
    <mergeCell ref="A6:C6"/>
    <mergeCell ref="D6:H6"/>
    <mergeCell ref="M6:P6"/>
    <mergeCell ref="Q6:S6"/>
    <mergeCell ref="T6:X6"/>
    <mergeCell ref="I6:J7"/>
    <mergeCell ref="K6:L6"/>
    <mergeCell ref="K7:L7"/>
    <mergeCell ref="M7:P7"/>
    <mergeCell ref="AO3:AV3"/>
    <mergeCell ref="Q2:X2"/>
    <mergeCell ref="Y2:AB2"/>
    <mergeCell ref="Y5:AA5"/>
    <mergeCell ref="AB5:AF5"/>
    <mergeCell ref="Q17:S17"/>
    <mergeCell ref="T17:X17"/>
    <mergeCell ref="AA17:AB17"/>
    <mergeCell ref="T16:X16"/>
    <mergeCell ref="Y16:Z17"/>
    <mergeCell ref="AQ17:AR17"/>
    <mergeCell ref="AS17:AV17"/>
    <mergeCell ref="Y11:Z12"/>
    <mergeCell ref="AA11:AB11"/>
    <mergeCell ref="AS12:AV12"/>
    <mergeCell ref="AB15:AF15"/>
    <mergeCell ref="AG15:AI15"/>
    <mergeCell ref="AJ15:AN15"/>
    <mergeCell ref="AJ13:AV13"/>
    <mergeCell ref="A15:C15"/>
    <mergeCell ref="D15:H15"/>
    <mergeCell ref="I15:K15"/>
    <mergeCell ref="L15:P15"/>
    <mergeCell ref="Q15:S15"/>
    <mergeCell ref="T15:X15"/>
    <mergeCell ref="Y15:AA15"/>
    <mergeCell ref="AO15:AQ15"/>
    <mergeCell ref="AR15:AV15"/>
    <mergeCell ref="AA12:AB12"/>
    <mergeCell ref="AC12:AF12"/>
    <mergeCell ref="I11:J12"/>
    <mergeCell ref="K11:L11"/>
    <mergeCell ref="AO11:AP12"/>
    <mergeCell ref="AQ11:AR11"/>
    <mergeCell ref="AJ12:AN12"/>
    <mergeCell ref="AQ12:AR12"/>
    <mergeCell ref="AJ11:AN11"/>
    <mergeCell ref="AJ18:AV18"/>
    <mergeCell ref="AO16:AP17"/>
    <mergeCell ref="AQ16:AR16"/>
    <mergeCell ref="A19:P19"/>
    <mergeCell ref="Q19:AF19"/>
    <mergeCell ref="AG19:AV19"/>
    <mergeCell ref="AG16:AI16"/>
    <mergeCell ref="AJ16:AN16"/>
    <mergeCell ref="AC17:AF17"/>
    <mergeCell ref="Q20:S20"/>
    <mergeCell ref="T20:X20"/>
    <mergeCell ref="Y20:AA20"/>
    <mergeCell ref="AB20:AF20"/>
    <mergeCell ref="AG20:AI20"/>
    <mergeCell ref="AJ20:AN20"/>
    <mergeCell ref="AO20:AQ20"/>
    <mergeCell ref="AR20:AV20"/>
    <mergeCell ref="A16:C16"/>
    <mergeCell ref="D16:H16"/>
    <mergeCell ref="I16:J17"/>
    <mergeCell ref="K16:L16"/>
    <mergeCell ref="M16:P16"/>
    <mergeCell ref="Q16:S16"/>
    <mergeCell ref="AA16:AB16"/>
    <mergeCell ref="AC16:AF16"/>
    <mergeCell ref="AG17:AI17"/>
    <mergeCell ref="AJ17:AN17"/>
    <mergeCell ref="AS16:AV16"/>
    <mergeCell ref="A17:C17"/>
    <mergeCell ref="D17:H17"/>
    <mergeCell ref="K17:L17"/>
    <mergeCell ref="M17:P17"/>
    <mergeCell ref="A22:C22"/>
    <mergeCell ref="D22:H22"/>
    <mergeCell ref="K22:L22"/>
    <mergeCell ref="M22:P22"/>
    <mergeCell ref="T21:X21"/>
    <mergeCell ref="Y21:Z22"/>
    <mergeCell ref="AA21:AB21"/>
    <mergeCell ref="AC21:AF21"/>
    <mergeCell ref="AG21:AI21"/>
    <mergeCell ref="AA22:AB22"/>
    <mergeCell ref="AC22:AF22"/>
    <mergeCell ref="AG22:AI22"/>
    <mergeCell ref="Q22:S22"/>
    <mergeCell ref="T22:X22"/>
    <mergeCell ref="A18:C18"/>
    <mergeCell ref="D18:P18"/>
    <mergeCell ref="Q18:S18"/>
    <mergeCell ref="T18:AF18"/>
    <mergeCell ref="A20:C20"/>
    <mergeCell ref="D20:H20"/>
    <mergeCell ref="I20:K20"/>
    <mergeCell ref="L20:P20"/>
    <mergeCell ref="AG18:AI18"/>
    <mergeCell ref="AG23:AI23"/>
    <mergeCell ref="AJ23:AV23"/>
    <mergeCell ref="AO26:AP27"/>
    <mergeCell ref="AQ26:AR26"/>
    <mergeCell ref="AS26:AV26"/>
    <mergeCell ref="Q25:S25"/>
    <mergeCell ref="AJ21:AN21"/>
    <mergeCell ref="AO21:AP22"/>
    <mergeCell ref="AQ21:AR21"/>
    <mergeCell ref="AS21:AV21"/>
    <mergeCell ref="A24:P24"/>
    <mergeCell ref="Q24:AF24"/>
    <mergeCell ref="AG24:AV24"/>
    <mergeCell ref="AJ22:AN22"/>
    <mergeCell ref="AQ22:AR22"/>
    <mergeCell ref="AS22:AV22"/>
    <mergeCell ref="A23:C23"/>
    <mergeCell ref="D23:P23"/>
    <mergeCell ref="Q23:S23"/>
    <mergeCell ref="T23:AF23"/>
    <mergeCell ref="AG26:AI26"/>
    <mergeCell ref="AJ26:AN26"/>
    <mergeCell ref="Y26:Z27"/>
    <mergeCell ref="AA26:AB26"/>
    <mergeCell ref="AC26:AF26"/>
    <mergeCell ref="T25:X25"/>
    <mergeCell ref="A21:C21"/>
    <mergeCell ref="D21:H21"/>
    <mergeCell ref="I21:J22"/>
    <mergeCell ref="K21:L21"/>
    <mergeCell ref="M21:P21"/>
    <mergeCell ref="Q21:S21"/>
    <mergeCell ref="A26:C26"/>
    <mergeCell ref="D26:H26"/>
    <mergeCell ref="Q26:S26"/>
    <mergeCell ref="T26:X26"/>
    <mergeCell ref="Y25:AA25"/>
    <mergeCell ref="A29:P29"/>
    <mergeCell ref="AJ27:AN27"/>
    <mergeCell ref="AQ27:AR27"/>
    <mergeCell ref="A25:C25"/>
    <mergeCell ref="D25:H25"/>
    <mergeCell ref="I25:K25"/>
    <mergeCell ref="L25:P25"/>
    <mergeCell ref="AB25:AF25"/>
    <mergeCell ref="AG25:AI25"/>
    <mergeCell ref="AJ25:AN25"/>
    <mergeCell ref="AO25:AQ25"/>
    <mergeCell ref="AS27:AV27"/>
    <mergeCell ref="A28:C28"/>
    <mergeCell ref="Q28:S28"/>
    <mergeCell ref="Q27:S27"/>
    <mergeCell ref="T27:X27"/>
    <mergeCell ref="AA27:AB27"/>
    <mergeCell ref="AR25:AV25"/>
    <mergeCell ref="I26:J27"/>
    <mergeCell ref="K26:L26"/>
    <mergeCell ref="M26:P26"/>
    <mergeCell ref="D28:P28"/>
    <mergeCell ref="T28:AF28"/>
    <mergeCell ref="AJ28:AV28"/>
    <mergeCell ref="AC27:AF27"/>
    <mergeCell ref="AG27:AI27"/>
    <mergeCell ref="AG28:AI28"/>
    <mergeCell ref="Q29:AF29"/>
    <mergeCell ref="AG29:AV29"/>
    <mergeCell ref="A30:C30"/>
    <mergeCell ref="D30:H30"/>
    <mergeCell ref="I30:K30"/>
    <mergeCell ref="L30:P30"/>
    <mergeCell ref="Q30:S30"/>
    <mergeCell ref="T30:X30"/>
    <mergeCell ref="Y30:AA30"/>
    <mergeCell ref="AB30:AF30"/>
    <mergeCell ref="AG30:AI30"/>
    <mergeCell ref="AJ30:AN30"/>
    <mergeCell ref="AO30:AQ30"/>
    <mergeCell ref="AR30:AV30"/>
    <mergeCell ref="A27:C27"/>
    <mergeCell ref="D27:H27"/>
    <mergeCell ref="K27:L27"/>
    <mergeCell ref="M27:P27"/>
    <mergeCell ref="Q31:S31"/>
    <mergeCell ref="AA31:AB31"/>
    <mergeCell ref="AC31:AF31"/>
    <mergeCell ref="AG31:AI31"/>
    <mergeCell ref="AJ31:AN31"/>
    <mergeCell ref="AC32:AF32"/>
    <mergeCell ref="AG32:AI32"/>
    <mergeCell ref="AJ32:AN32"/>
    <mergeCell ref="AS31:AV31"/>
    <mergeCell ref="A32:C32"/>
    <mergeCell ref="D32:H32"/>
    <mergeCell ref="K32:L32"/>
    <mergeCell ref="M32:P32"/>
    <mergeCell ref="Q32:S32"/>
    <mergeCell ref="T32:X32"/>
    <mergeCell ref="AA32:AB32"/>
    <mergeCell ref="T31:X31"/>
    <mergeCell ref="Y31:Z32"/>
    <mergeCell ref="AQ32:AR32"/>
    <mergeCell ref="AS32:AV32"/>
    <mergeCell ref="AG37:AI37"/>
    <mergeCell ref="AJ36:AN36"/>
    <mergeCell ref="AO36:AP37"/>
    <mergeCell ref="AQ36:AR36"/>
    <mergeCell ref="A33:C33"/>
    <mergeCell ref="D33:P33"/>
    <mergeCell ref="Q33:S33"/>
    <mergeCell ref="T33:AF33"/>
    <mergeCell ref="AG33:AI33"/>
    <mergeCell ref="AJ33:AV33"/>
    <mergeCell ref="T35:X35"/>
    <mergeCell ref="AO31:AP32"/>
    <mergeCell ref="AQ31:AR31"/>
    <mergeCell ref="A34:P34"/>
    <mergeCell ref="Q34:AF34"/>
    <mergeCell ref="AG34:AV34"/>
    <mergeCell ref="A35:C35"/>
    <mergeCell ref="D35:H35"/>
    <mergeCell ref="I35:K35"/>
    <mergeCell ref="L35:P35"/>
    <mergeCell ref="Q35:S35"/>
    <mergeCell ref="Y35:AA35"/>
    <mergeCell ref="AB35:AF35"/>
    <mergeCell ref="AG35:AI35"/>
    <mergeCell ref="AJ35:AN35"/>
    <mergeCell ref="AO35:AQ35"/>
    <mergeCell ref="AR35:AV35"/>
    <mergeCell ref="A31:C31"/>
    <mergeCell ref="D31:H31"/>
    <mergeCell ref="I31:J32"/>
    <mergeCell ref="K31:L31"/>
    <mergeCell ref="M31:P31"/>
    <mergeCell ref="AS36:AV36"/>
    <mergeCell ref="A37:C37"/>
    <mergeCell ref="D37:H37"/>
    <mergeCell ref="K37:L37"/>
    <mergeCell ref="M37:P37"/>
    <mergeCell ref="Q37:S37"/>
    <mergeCell ref="T37:X37"/>
    <mergeCell ref="AJ37:AN37"/>
    <mergeCell ref="AQ37:AR37"/>
    <mergeCell ref="AS37:AV37"/>
    <mergeCell ref="A38:C38"/>
    <mergeCell ref="D38:P38"/>
    <mergeCell ref="Q38:S38"/>
    <mergeCell ref="T38:AF38"/>
    <mergeCell ref="AG38:AI38"/>
    <mergeCell ref="AJ38:AV38"/>
    <mergeCell ref="A39:P39"/>
    <mergeCell ref="Q39:AF39"/>
    <mergeCell ref="AG39:AV39"/>
    <mergeCell ref="A36:C36"/>
    <mergeCell ref="D36:H36"/>
    <mergeCell ref="I36:J37"/>
    <mergeCell ref="K36:L36"/>
    <mergeCell ref="M36:P36"/>
    <mergeCell ref="Q36:S36"/>
    <mergeCell ref="T36:X36"/>
    <mergeCell ref="Y36:Z37"/>
    <mergeCell ref="AA36:AB36"/>
    <mergeCell ref="AC36:AF36"/>
    <mergeCell ref="AG36:AI36"/>
    <mergeCell ref="AA37:AB37"/>
    <mergeCell ref="AC37:AF37"/>
    <mergeCell ref="A40:C40"/>
    <mergeCell ref="D40:H40"/>
    <mergeCell ref="I40:K40"/>
    <mergeCell ref="L40:P40"/>
    <mergeCell ref="Q40:S40"/>
    <mergeCell ref="T40:X40"/>
    <mergeCell ref="Y40:AA40"/>
    <mergeCell ref="AB40:AF40"/>
    <mergeCell ref="AG40:AI40"/>
    <mergeCell ref="AJ40:AN40"/>
    <mergeCell ref="AO40:AQ40"/>
    <mergeCell ref="AR40:AV40"/>
    <mergeCell ref="AG41:AI41"/>
    <mergeCell ref="AA42:AB42"/>
    <mergeCell ref="AC42:AF42"/>
    <mergeCell ref="AG42:AI42"/>
    <mergeCell ref="A41:C41"/>
    <mergeCell ref="D41:H41"/>
    <mergeCell ref="I41:J42"/>
    <mergeCell ref="K41:L41"/>
    <mergeCell ref="M41:P41"/>
    <mergeCell ref="Q41:S41"/>
    <mergeCell ref="AJ41:AN41"/>
    <mergeCell ref="AO41:AP42"/>
    <mergeCell ref="AQ41:AR41"/>
    <mergeCell ref="AS41:AV41"/>
    <mergeCell ref="A42:C42"/>
    <mergeCell ref="D42:H42"/>
    <mergeCell ref="T41:X41"/>
    <mergeCell ref="Y41:Z42"/>
    <mergeCell ref="AA41:AB41"/>
    <mergeCell ref="AC41:AF41"/>
    <mergeCell ref="AG47:AI47"/>
    <mergeCell ref="AJ46:AN46"/>
    <mergeCell ref="AO46:AP47"/>
    <mergeCell ref="AQ46:AR46"/>
    <mergeCell ref="K42:L42"/>
    <mergeCell ref="M42:P42"/>
    <mergeCell ref="Q42:S42"/>
    <mergeCell ref="T42:X42"/>
    <mergeCell ref="AJ42:AN42"/>
    <mergeCell ref="AQ42:AR42"/>
    <mergeCell ref="A44:P44"/>
    <mergeCell ref="AS42:AV42"/>
    <mergeCell ref="A43:C43"/>
    <mergeCell ref="D43:P43"/>
    <mergeCell ref="Q43:S43"/>
    <mergeCell ref="T43:AF43"/>
    <mergeCell ref="AG43:AI43"/>
    <mergeCell ref="AJ43:AV43"/>
    <mergeCell ref="Q44:AF44"/>
    <mergeCell ref="AG44:AV44"/>
    <mergeCell ref="A45:C45"/>
    <mergeCell ref="D45:H45"/>
    <mergeCell ref="I45:K45"/>
    <mergeCell ref="L45:P45"/>
    <mergeCell ref="Q45:S45"/>
    <mergeCell ref="T45:X45"/>
    <mergeCell ref="Y45:AA45"/>
    <mergeCell ref="AB45:AF45"/>
    <mergeCell ref="AG45:AI45"/>
    <mergeCell ref="AJ45:AN45"/>
    <mergeCell ref="AO45:AQ45"/>
    <mergeCell ref="AR45:AV45"/>
    <mergeCell ref="AS46:AV46"/>
    <mergeCell ref="A47:C47"/>
    <mergeCell ref="D47:H47"/>
    <mergeCell ref="K47:L47"/>
    <mergeCell ref="M47:P47"/>
    <mergeCell ref="Q47:S47"/>
    <mergeCell ref="T47:X47"/>
    <mergeCell ref="AJ47:AN47"/>
    <mergeCell ref="AQ47:AR47"/>
    <mergeCell ref="AS47:AV47"/>
    <mergeCell ref="A48:C48"/>
    <mergeCell ref="D48:P48"/>
    <mergeCell ref="Q48:S48"/>
    <mergeCell ref="T48:AF48"/>
    <mergeCell ref="AG48:AI48"/>
    <mergeCell ref="AJ48:AV48"/>
    <mergeCell ref="A49:P49"/>
    <mergeCell ref="Q49:AF49"/>
    <mergeCell ref="AG49:AV49"/>
    <mergeCell ref="A46:C46"/>
    <mergeCell ref="D46:H46"/>
    <mergeCell ref="I46:J47"/>
    <mergeCell ref="K46:L46"/>
    <mergeCell ref="M46:P46"/>
    <mergeCell ref="Q46:S46"/>
    <mergeCell ref="T46:X46"/>
    <mergeCell ref="Y46:Z47"/>
    <mergeCell ref="AA46:AB46"/>
    <mergeCell ref="AC46:AF46"/>
    <mergeCell ref="AG46:AI46"/>
    <mergeCell ref="AA47:AB47"/>
    <mergeCell ref="AC47:AF47"/>
    <mergeCell ref="A50:C50"/>
    <mergeCell ref="D50:H50"/>
    <mergeCell ref="I50:K50"/>
    <mergeCell ref="L50:P50"/>
    <mergeCell ref="Q50:S50"/>
    <mergeCell ref="T50:X50"/>
    <mergeCell ref="Y50:AA50"/>
    <mergeCell ref="AB50:AF50"/>
    <mergeCell ref="AG50:AI50"/>
    <mergeCell ref="AJ50:AN50"/>
    <mergeCell ref="AO50:AQ50"/>
    <mergeCell ref="AR50:AV50"/>
    <mergeCell ref="AG51:AI51"/>
    <mergeCell ref="AA52:AB52"/>
    <mergeCell ref="AC52:AF52"/>
    <mergeCell ref="AG52:AI52"/>
    <mergeCell ref="A51:C51"/>
    <mergeCell ref="D51:H51"/>
    <mergeCell ref="I51:J52"/>
    <mergeCell ref="K51:L51"/>
    <mergeCell ref="M51:P51"/>
    <mergeCell ref="Q51:S51"/>
    <mergeCell ref="AJ51:AN51"/>
    <mergeCell ref="AO51:AP52"/>
    <mergeCell ref="AQ51:AR51"/>
    <mergeCell ref="AS51:AV51"/>
    <mergeCell ref="A52:C52"/>
    <mergeCell ref="D52:H52"/>
    <mergeCell ref="T51:X51"/>
    <mergeCell ref="Y51:Z52"/>
    <mergeCell ref="AA51:AB51"/>
    <mergeCell ref="AC51:AF51"/>
    <mergeCell ref="AG57:AI57"/>
    <mergeCell ref="AJ56:AN56"/>
    <mergeCell ref="AO56:AP57"/>
    <mergeCell ref="AQ56:AR56"/>
    <mergeCell ref="K52:L52"/>
    <mergeCell ref="M52:P52"/>
    <mergeCell ref="Q52:S52"/>
    <mergeCell ref="T52:X52"/>
    <mergeCell ref="AJ52:AN52"/>
    <mergeCell ref="AQ52:AR52"/>
    <mergeCell ref="A54:P54"/>
    <mergeCell ref="AS52:AV52"/>
    <mergeCell ref="A53:C53"/>
    <mergeCell ref="D53:P53"/>
    <mergeCell ref="Q53:S53"/>
    <mergeCell ref="T53:AF53"/>
    <mergeCell ref="AG53:AI53"/>
    <mergeCell ref="AJ53:AV53"/>
    <mergeCell ref="Q54:AF54"/>
    <mergeCell ref="AG54:AV54"/>
    <mergeCell ref="A55:C55"/>
    <mergeCell ref="D55:H55"/>
    <mergeCell ref="I55:K55"/>
    <mergeCell ref="L55:P55"/>
    <mergeCell ref="Q55:S55"/>
    <mergeCell ref="T55:X55"/>
    <mergeCell ref="Y55:AA55"/>
    <mergeCell ref="AB55:AF55"/>
    <mergeCell ref="AG55:AI55"/>
    <mergeCell ref="AJ55:AN55"/>
    <mergeCell ref="AO55:AQ55"/>
    <mergeCell ref="AR55:AV55"/>
    <mergeCell ref="AS56:AV56"/>
    <mergeCell ref="A57:C57"/>
    <mergeCell ref="D57:H57"/>
    <mergeCell ref="K57:L57"/>
    <mergeCell ref="M57:P57"/>
    <mergeCell ref="Q57:S57"/>
    <mergeCell ref="T57:X57"/>
    <mergeCell ref="AJ57:AN57"/>
    <mergeCell ref="AQ57:AR57"/>
    <mergeCell ref="AS57:AV57"/>
    <mergeCell ref="A58:C58"/>
    <mergeCell ref="D58:P58"/>
    <mergeCell ref="Q58:S58"/>
    <mergeCell ref="T58:AF58"/>
    <mergeCell ref="AG58:AI58"/>
    <mergeCell ref="AJ58:AV58"/>
    <mergeCell ref="A59:P59"/>
    <mergeCell ref="Q59:AF59"/>
    <mergeCell ref="AG59:AV59"/>
    <mergeCell ref="A56:C56"/>
    <mergeCell ref="D56:H56"/>
    <mergeCell ref="I56:J57"/>
    <mergeCell ref="K56:L56"/>
    <mergeCell ref="M56:P56"/>
    <mergeCell ref="Q56:S56"/>
    <mergeCell ref="T56:X56"/>
    <mergeCell ref="Y56:Z57"/>
    <mergeCell ref="AA56:AB56"/>
    <mergeCell ref="AC56:AF56"/>
    <mergeCell ref="AG56:AI56"/>
    <mergeCell ref="AA57:AB57"/>
    <mergeCell ref="AC57:AF57"/>
    <mergeCell ref="A60:C60"/>
    <mergeCell ref="D60:H60"/>
    <mergeCell ref="I60:K60"/>
    <mergeCell ref="L60:P60"/>
    <mergeCell ref="Q60:S60"/>
    <mergeCell ref="T60:X60"/>
    <mergeCell ref="Y60:AA60"/>
    <mergeCell ref="AB60:AF60"/>
    <mergeCell ref="AG60:AI60"/>
    <mergeCell ref="AJ60:AN60"/>
    <mergeCell ref="AO60:AQ60"/>
    <mergeCell ref="AR60:AV60"/>
    <mergeCell ref="AG61:AI61"/>
    <mergeCell ref="AA62:AB62"/>
    <mergeCell ref="AC62:AF62"/>
    <mergeCell ref="AG62:AI62"/>
    <mergeCell ref="A61:C61"/>
    <mergeCell ref="D61:H61"/>
    <mergeCell ref="I61:J62"/>
    <mergeCell ref="K61:L61"/>
    <mergeCell ref="M61:P61"/>
    <mergeCell ref="Q61:S61"/>
    <mergeCell ref="AJ61:AN61"/>
    <mergeCell ref="AO61:AP62"/>
    <mergeCell ref="AQ61:AR61"/>
    <mergeCell ref="AS61:AV61"/>
    <mergeCell ref="A62:C62"/>
    <mergeCell ref="D62:H62"/>
    <mergeCell ref="T61:X61"/>
    <mergeCell ref="Y61:Z62"/>
    <mergeCell ref="AA61:AB61"/>
    <mergeCell ref="AC61:AF61"/>
    <mergeCell ref="AG67:AI67"/>
    <mergeCell ref="AJ66:AN66"/>
    <mergeCell ref="AO66:AP67"/>
    <mergeCell ref="AQ66:AR66"/>
    <mergeCell ref="K62:L62"/>
    <mergeCell ref="M62:P62"/>
    <mergeCell ref="Q62:S62"/>
    <mergeCell ref="T62:X62"/>
    <mergeCell ref="AJ62:AN62"/>
    <mergeCell ref="AQ62:AR62"/>
    <mergeCell ref="A64:P64"/>
    <mergeCell ref="AS62:AV62"/>
    <mergeCell ref="A63:C63"/>
    <mergeCell ref="D63:P63"/>
    <mergeCell ref="Q63:S63"/>
    <mergeCell ref="T63:AF63"/>
    <mergeCell ref="AG63:AI63"/>
    <mergeCell ref="AJ63:AV63"/>
    <mergeCell ref="Q64:AF64"/>
    <mergeCell ref="AG64:AV64"/>
    <mergeCell ref="A65:C65"/>
    <mergeCell ref="D65:H65"/>
    <mergeCell ref="I65:K65"/>
    <mergeCell ref="L65:P65"/>
    <mergeCell ref="Q65:S65"/>
    <mergeCell ref="T65:X65"/>
    <mergeCell ref="Y65:AA65"/>
    <mergeCell ref="AB65:AF65"/>
    <mergeCell ref="AG65:AI65"/>
    <mergeCell ref="AJ65:AN65"/>
    <mergeCell ref="AO65:AQ65"/>
    <mergeCell ref="AR65:AV65"/>
    <mergeCell ref="AS66:AV66"/>
    <mergeCell ref="A67:C67"/>
    <mergeCell ref="D67:H67"/>
    <mergeCell ref="K67:L67"/>
    <mergeCell ref="M67:P67"/>
    <mergeCell ref="Q67:S67"/>
    <mergeCell ref="T67:X67"/>
    <mergeCell ref="AJ67:AN67"/>
    <mergeCell ref="AQ67:AR67"/>
    <mergeCell ref="AS67:AV67"/>
    <mergeCell ref="A68:C68"/>
    <mergeCell ref="D68:P68"/>
    <mergeCell ref="Q68:S68"/>
    <mergeCell ref="T68:AF68"/>
    <mergeCell ref="AG68:AI68"/>
    <mergeCell ref="AJ68:AV68"/>
    <mergeCell ref="A69:P69"/>
    <mergeCell ref="Q69:AF69"/>
    <mergeCell ref="AG69:AV69"/>
    <mergeCell ref="A66:C66"/>
    <mergeCell ref="D66:H66"/>
    <mergeCell ref="I66:J67"/>
    <mergeCell ref="K66:L66"/>
    <mergeCell ref="M66:P66"/>
    <mergeCell ref="Q66:S66"/>
    <mergeCell ref="T66:X66"/>
    <mergeCell ref="Y66:Z67"/>
    <mergeCell ref="AA66:AB66"/>
    <mergeCell ref="AC66:AF66"/>
    <mergeCell ref="AG66:AI66"/>
    <mergeCell ref="AA67:AB67"/>
    <mergeCell ref="AC67:AF67"/>
    <mergeCell ref="A70:C70"/>
    <mergeCell ref="D70:H70"/>
    <mergeCell ref="I70:K70"/>
    <mergeCell ref="L70:P70"/>
    <mergeCell ref="Q70:S70"/>
    <mergeCell ref="T70:X70"/>
    <mergeCell ref="Y70:AA70"/>
    <mergeCell ref="AB70:AF70"/>
    <mergeCell ref="AG70:AI70"/>
    <mergeCell ref="AJ70:AN70"/>
    <mergeCell ref="AO70:AQ70"/>
    <mergeCell ref="AR70:AV70"/>
    <mergeCell ref="AG71:AI71"/>
    <mergeCell ref="AA72:AB72"/>
    <mergeCell ref="AC72:AF72"/>
    <mergeCell ref="AG72:AI72"/>
    <mergeCell ref="A71:C71"/>
    <mergeCell ref="D71:H71"/>
    <mergeCell ref="I71:J72"/>
    <mergeCell ref="K71:L71"/>
    <mergeCell ref="M71:P71"/>
    <mergeCell ref="Q71:S71"/>
    <mergeCell ref="AJ71:AN71"/>
    <mergeCell ref="AO71:AP72"/>
    <mergeCell ref="AQ71:AR71"/>
    <mergeCell ref="AS71:AV71"/>
    <mergeCell ref="A72:C72"/>
    <mergeCell ref="D72:H72"/>
    <mergeCell ref="T71:X71"/>
    <mergeCell ref="Y71:Z72"/>
    <mergeCell ref="AA71:AB71"/>
    <mergeCell ref="AC71:AF71"/>
    <mergeCell ref="AG77:AI77"/>
    <mergeCell ref="AJ76:AN76"/>
    <mergeCell ref="AO76:AP77"/>
    <mergeCell ref="AQ76:AR76"/>
    <mergeCell ref="K72:L72"/>
    <mergeCell ref="M72:P72"/>
    <mergeCell ref="Q72:S72"/>
    <mergeCell ref="T72:X72"/>
    <mergeCell ref="AJ72:AN72"/>
    <mergeCell ref="AQ72:AR72"/>
    <mergeCell ref="A74:P74"/>
    <mergeCell ref="AS72:AV72"/>
    <mergeCell ref="A73:C73"/>
    <mergeCell ref="D73:P73"/>
    <mergeCell ref="Q73:S73"/>
    <mergeCell ref="T73:AF73"/>
    <mergeCell ref="AG73:AI73"/>
    <mergeCell ref="AJ73:AV73"/>
    <mergeCell ref="Q74:AF74"/>
    <mergeCell ref="AG74:AV74"/>
    <mergeCell ref="A75:C75"/>
    <mergeCell ref="D75:H75"/>
    <mergeCell ref="I75:K75"/>
    <mergeCell ref="L75:P75"/>
    <mergeCell ref="Q75:S75"/>
    <mergeCell ref="T75:X75"/>
    <mergeCell ref="Y75:AA75"/>
    <mergeCell ref="AB75:AF75"/>
    <mergeCell ref="AG75:AI75"/>
    <mergeCell ref="AJ75:AN75"/>
    <mergeCell ref="AO75:AQ75"/>
    <mergeCell ref="AR75:AV75"/>
    <mergeCell ref="AS76:AV76"/>
    <mergeCell ref="A77:C77"/>
    <mergeCell ref="D77:H77"/>
    <mergeCell ref="K77:L77"/>
    <mergeCell ref="M77:P77"/>
    <mergeCell ref="Q77:S77"/>
    <mergeCell ref="T77:X77"/>
    <mergeCell ref="AJ77:AN77"/>
    <mergeCell ref="AQ77:AR77"/>
    <mergeCell ref="AS77:AV77"/>
    <mergeCell ref="A78:C78"/>
    <mergeCell ref="D78:P78"/>
    <mergeCell ref="Q78:S78"/>
    <mergeCell ref="T78:AF78"/>
    <mergeCell ref="AG78:AI78"/>
    <mergeCell ref="AJ78:AV78"/>
    <mergeCell ref="A79:P79"/>
    <mergeCell ref="Q79:AF79"/>
    <mergeCell ref="AG79:AV79"/>
    <mergeCell ref="A76:C76"/>
    <mergeCell ref="D76:H76"/>
    <mergeCell ref="I76:J77"/>
    <mergeCell ref="K76:L76"/>
    <mergeCell ref="M76:P76"/>
    <mergeCell ref="Q76:S76"/>
    <mergeCell ref="T76:X76"/>
    <mergeCell ref="Y76:Z77"/>
    <mergeCell ref="AA76:AB76"/>
    <mergeCell ref="AC76:AF76"/>
    <mergeCell ref="AG76:AI76"/>
    <mergeCell ref="AA77:AB77"/>
    <mergeCell ref="AC77:AF77"/>
    <mergeCell ref="A80:C80"/>
    <mergeCell ref="D80:H80"/>
    <mergeCell ref="I80:K80"/>
    <mergeCell ref="L80:P80"/>
    <mergeCell ref="Q80:S80"/>
    <mergeCell ref="T80:X80"/>
    <mergeCell ref="Y80:AA80"/>
    <mergeCell ref="AB80:AF80"/>
    <mergeCell ref="AG80:AI80"/>
    <mergeCell ref="AJ80:AN80"/>
    <mergeCell ref="AO80:AQ80"/>
    <mergeCell ref="AR80:AV80"/>
    <mergeCell ref="AG81:AI81"/>
    <mergeCell ref="AA82:AB82"/>
    <mergeCell ref="AC82:AF82"/>
    <mergeCell ref="AG82:AI82"/>
    <mergeCell ref="A81:C81"/>
    <mergeCell ref="D81:H81"/>
    <mergeCell ref="I81:J82"/>
    <mergeCell ref="K81:L81"/>
    <mergeCell ref="M81:P81"/>
    <mergeCell ref="Q81:S81"/>
    <mergeCell ref="AJ81:AN81"/>
    <mergeCell ref="AO81:AP82"/>
    <mergeCell ref="AQ81:AR81"/>
    <mergeCell ref="AS81:AV81"/>
    <mergeCell ref="A82:C82"/>
    <mergeCell ref="D82:H82"/>
    <mergeCell ref="T81:X81"/>
    <mergeCell ref="Y81:Z82"/>
    <mergeCell ref="AA81:AB81"/>
    <mergeCell ref="AC81:AF81"/>
    <mergeCell ref="AG87:AI87"/>
    <mergeCell ref="AJ86:AN86"/>
    <mergeCell ref="AO86:AP87"/>
    <mergeCell ref="AQ86:AR86"/>
    <mergeCell ref="K82:L82"/>
    <mergeCell ref="M82:P82"/>
    <mergeCell ref="Q82:S82"/>
    <mergeCell ref="T82:X82"/>
    <mergeCell ref="AJ82:AN82"/>
    <mergeCell ref="AQ82:AR82"/>
    <mergeCell ref="A84:P84"/>
    <mergeCell ref="AS82:AV82"/>
    <mergeCell ref="A83:C83"/>
    <mergeCell ref="D83:P83"/>
    <mergeCell ref="Q83:S83"/>
    <mergeCell ref="T83:AF83"/>
    <mergeCell ref="AG83:AI83"/>
    <mergeCell ref="AJ83:AV83"/>
    <mergeCell ref="Q84:AF84"/>
    <mergeCell ref="AG84:AV84"/>
    <mergeCell ref="A85:C85"/>
    <mergeCell ref="D85:H85"/>
    <mergeCell ref="I85:K85"/>
    <mergeCell ref="L85:P85"/>
    <mergeCell ref="Q85:S85"/>
    <mergeCell ref="T85:X85"/>
    <mergeCell ref="Y85:AA85"/>
    <mergeCell ref="AB85:AF85"/>
    <mergeCell ref="AG85:AI85"/>
    <mergeCell ref="AJ85:AN85"/>
    <mergeCell ref="AO85:AQ85"/>
    <mergeCell ref="AR85:AV85"/>
    <mergeCell ref="AS86:AV86"/>
    <mergeCell ref="A87:C87"/>
    <mergeCell ref="D87:H87"/>
    <mergeCell ref="K87:L87"/>
    <mergeCell ref="M87:P87"/>
    <mergeCell ref="Q87:S87"/>
    <mergeCell ref="T87:X87"/>
    <mergeCell ref="AJ87:AN87"/>
    <mergeCell ref="AQ87:AR87"/>
    <mergeCell ref="AS87:AV87"/>
    <mergeCell ref="A88:C88"/>
    <mergeCell ref="D88:P88"/>
    <mergeCell ref="Q88:S88"/>
    <mergeCell ref="T88:AF88"/>
    <mergeCell ref="AG88:AI88"/>
    <mergeCell ref="AJ88:AV88"/>
    <mergeCell ref="A89:P89"/>
    <mergeCell ref="Q89:AF89"/>
    <mergeCell ref="AG89:AV89"/>
    <mergeCell ref="A86:C86"/>
    <mergeCell ref="D86:H86"/>
    <mergeCell ref="I86:J87"/>
    <mergeCell ref="K86:L86"/>
    <mergeCell ref="M86:P86"/>
    <mergeCell ref="Q86:S86"/>
    <mergeCell ref="T86:X86"/>
    <mergeCell ref="Y86:Z87"/>
    <mergeCell ref="AA86:AB86"/>
    <mergeCell ref="AC86:AF86"/>
    <mergeCell ref="AG86:AI86"/>
    <mergeCell ref="AA87:AB87"/>
    <mergeCell ref="AC87:AF87"/>
    <mergeCell ref="A90:C90"/>
    <mergeCell ref="D90:H90"/>
    <mergeCell ref="I90:K90"/>
    <mergeCell ref="L90:P90"/>
    <mergeCell ref="Q90:S90"/>
    <mergeCell ref="T90:X90"/>
    <mergeCell ref="Y90:AA90"/>
    <mergeCell ref="AB90:AF90"/>
    <mergeCell ref="AG90:AI90"/>
    <mergeCell ref="AJ90:AN90"/>
    <mergeCell ref="AO90:AQ90"/>
    <mergeCell ref="AR90:AV90"/>
    <mergeCell ref="AG91:AI91"/>
    <mergeCell ref="AA92:AB92"/>
    <mergeCell ref="AC92:AF92"/>
    <mergeCell ref="AG92:AI92"/>
    <mergeCell ref="A91:C91"/>
    <mergeCell ref="D91:H91"/>
    <mergeCell ref="I91:J92"/>
    <mergeCell ref="K91:L91"/>
    <mergeCell ref="M91:P91"/>
    <mergeCell ref="Q91:S91"/>
    <mergeCell ref="AJ91:AN91"/>
    <mergeCell ref="AO91:AP92"/>
    <mergeCell ref="AQ91:AR91"/>
    <mergeCell ref="AS91:AV91"/>
    <mergeCell ref="A92:C92"/>
    <mergeCell ref="D92:H92"/>
    <mergeCell ref="T91:X91"/>
    <mergeCell ref="Y91:Z92"/>
    <mergeCell ref="AA91:AB91"/>
    <mergeCell ref="AC91:AF91"/>
    <mergeCell ref="AG97:AI97"/>
    <mergeCell ref="AJ96:AN96"/>
    <mergeCell ref="AO96:AP97"/>
    <mergeCell ref="AQ96:AR96"/>
    <mergeCell ref="K92:L92"/>
    <mergeCell ref="M92:P92"/>
    <mergeCell ref="Q92:S92"/>
    <mergeCell ref="T92:X92"/>
    <mergeCell ref="AJ92:AN92"/>
    <mergeCell ref="AQ92:AR92"/>
    <mergeCell ref="A94:P94"/>
    <mergeCell ref="AS92:AV92"/>
    <mergeCell ref="A93:C93"/>
    <mergeCell ref="D93:P93"/>
    <mergeCell ref="Q93:S93"/>
    <mergeCell ref="T93:AF93"/>
    <mergeCell ref="AG93:AI93"/>
    <mergeCell ref="AJ93:AV93"/>
    <mergeCell ref="Q94:AF94"/>
    <mergeCell ref="AG94:AV94"/>
    <mergeCell ref="A95:C95"/>
    <mergeCell ref="D95:H95"/>
    <mergeCell ref="I95:K95"/>
    <mergeCell ref="L95:P95"/>
    <mergeCell ref="Q95:S95"/>
    <mergeCell ref="T95:X95"/>
    <mergeCell ref="Y95:AA95"/>
    <mergeCell ref="AB95:AF95"/>
    <mergeCell ref="AG95:AI95"/>
    <mergeCell ref="AJ95:AN95"/>
    <mergeCell ref="AO95:AQ95"/>
    <mergeCell ref="AR95:AV95"/>
    <mergeCell ref="AS96:AV96"/>
    <mergeCell ref="A97:C97"/>
    <mergeCell ref="D97:H97"/>
    <mergeCell ref="K97:L97"/>
    <mergeCell ref="M97:P97"/>
    <mergeCell ref="Q97:S97"/>
    <mergeCell ref="T97:X97"/>
    <mergeCell ref="AJ97:AN97"/>
    <mergeCell ref="AQ97:AR97"/>
    <mergeCell ref="AS97:AV97"/>
    <mergeCell ref="A98:C98"/>
    <mergeCell ref="D98:P98"/>
    <mergeCell ref="Q98:S98"/>
    <mergeCell ref="T98:AF98"/>
    <mergeCell ref="AG98:AI98"/>
    <mergeCell ref="AJ98:AV98"/>
    <mergeCell ref="A99:P99"/>
    <mergeCell ref="Q99:AF99"/>
    <mergeCell ref="AG99:AV99"/>
    <mergeCell ref="A96:C96"/>
    <mergeCell ref="D96:H96"/>
    <mergeCell ref="I96:J97"/>
    <mergeCell ref="K96:L96"/>
    <mergeCell ref="M96:P96"/>
    <mergeCell ref="Q96:S96"/>
    <mergeCell ref="T96:X96"/>
    <mergeCell ref="Y96:Z97"/>
    <mergeCell ref="AA96:AB96"/>
    <mergeCell ref="AC96:AF96"/>
    <mergeCell ref="AG96:AI96"/>
    <mergeCell ref="AA97:AB97"/>
    <mergeCell ref="AC97:AF97"/>
    <mergeCell ref="A100:C100"/>
    <mergeCell ref="D100:H100"/>
    <mergeCell ref="I100:K100"/>
    <mergeCell ref="L100:P100"/>
    <mergeCell ref="Q100:S100"/>
    <mergeCell ref="T100:X100"/>
    <mergeCell ref="Y100:AA100"/>
    <mergeCell ref="AB100:AF100"/>
    <mergeCell ref="AG100:AI100"/>
    <mergeCell ref="AJ100:AN100"/>
    <mergeCell ref="AO100:AQ100"/>
    <mergeCell ref="AR100:AV100"/>
    <mergeCell ref="AG101:AI101"/>
    <mergeCell ref="AA102:AB102"/>
    <mergeCell ref="AC102:AF102"/>
    <mergeCell ref="AG102:AI102"/>
    <mergeCell ref="A101:C101"/>
    <mergeCell ref="D101:H101"/>
    <mergeCell ref="I101:J102"/>
    <mergeCell ref="K101:L101"/>
    <mergeCell ref="M101:P101"/>
    <mergeCell ref="Q101:S101"/>
    <mergeCell ref="AJ101:AN101"/>
    <mergeCell ref="AO101:AP102"/>
    <mergeCell ref="AQ101:AR101"/>
    <mergeCell ref="AS101:AV101"/>
    <mergeCell ref="A102:C102"/>
    <mergeCell ref="D102:H102"/>
    <mergeCell ref="T101:X101"/>
    <mergeCell ref="Y101:Z102"/>
    <mergeCell ref="AA101:AB101"/>
    <mergeCell ref="AC101:AF101"/>
    <mergeCell ref="AG107:AI107"/>
    <mergeCell ref="AJ106:AN106"/>
    <mergeCell ref="AO106:AP107"/>
    <mergeCell ref="AQ106:AR106"/>
    <mergeCell ref="K102:L102"/>
    <mergeCell ref="M102:P102"/>
    <mergeCell ref="Q102:S102"/>
    <mergeCell ref="T102:X102"/>
    <mergeCell ref="AJ102:AN102"/>
    <mergeCell ref="AQ102:AR102"/>
    <mergeCell ref="A104:P104"/>
    <mergeCell ref="AS102:AV102"/>
    <mergeCell ref="A103:C103"/>
    <mergeCell ref="D103:P103"/>
    <mergeCell ref="Q103:S103"/>
    <mergeCell ref="T103:AF103"/>
    <mergeCell ref="AG103:AI103"/>
    <mergeCell ref="AJ103:AV103"/>
    <mergeCell ref="Q104:AF104"/>
    <mergeCell ref="AG104:AV104"/>
    <mergeCell ref="A105:C105"/>
    <mergeCell ref="D105:H105"/>
    <mergeCell ref="I105:K105"/>
    <mergeCell ref="L105:P105"/>
    <mergeCell ref="Q105:S105"/>
    <mergeCell ref="T105:X105"/>
    <mergeCell ref="Y105:AA105"/>
    <mergeCell ref="AB105:AF105"/>
    <mergeCell ref="AG105:AI105"/>
    <mergeCell ref="AJ105:AN105"/>
    <mergeCell ref="AO105:AQ105"/>
    <mergeCell ref="AR105:AV105"/>
    <mergeCell ref="AS106:AV106"/>
    <mergeCell ref="A107:C107"/>
    <mergeCell ref="D107:H107"/>
    <mergeCell ref="K107:L107"/>
    <mergeCell ref="M107:P107"/>
    <mergeCell ref="Q107:S107"/>
    <mergeCell ref="T107:X107"/>
    <mergeCell ref="AJ107:AN107"/>
    <mergeCell ref="AQ107:AR107"/>
    <mergeCell ref="AS107:AV107"/>
    <mergeCell ref="A108:C108"/>
    <mergeCell ref="D108:P108"/>
    <mergeCell ref="Q108:S108"/>
    <mergeCell ref="T108:AF108"/>
    <mergeCell ref="AG108:AI108"/>
    <mergeCell ref="AJ108:AV108"/>
    <mergeCell ref="A109:P109"/>
    <mergeCell ref="Q109:AF109"/>
    <mergeCell ref="AG109:AV109"/>
    <mergeCell ref="A106:C106"/>
    <mergeCell ref="D106:H106"/>
    <mergeCell ref="I106:J107"/>
    <mergeCell ref="K106:L106"/>
    <mergeCell ref="M106:P106"/>
    <mergeCell ref="Q106:S106"/>
    <mergeCell ref="T106:X106"/>
    <mergeCell ref="Y106:Z107"/>
    <mergeCell ref="AA106:AB106"/>
    <mergeCell ref="AC106:AF106"/>
    <mergeCell ref="AG106:AI106"/>
    <mergeCell ref="AA107:AB107"/>
    <mergeCell ref="AC107:AF107"/>
    <mergeCell ref="A110:C110"/>
    <mergeCell ref="D110:H110"/>
    <mergeCell ref="I110:K110"/>
    <mergeCell ref="L110:P110"/>
    <mergeCell ref="Q110:S110"/>
    <mergeCell ref="T110:X110"/>
    <mergeCell ref="Y110:AA110"/>
    <mergeCell ref="AB110:AF110"/>
    <mergeCell ref="AG110:AI110"/>
    <mergeCell ref="AJ110:AN110"/>
    <mergeCell ref="AO110:AQ110"/>
    <mergeCell ref="AR110:AV110"/>
    <mergeCell ref="AG111:AI111"/>
    <mergeCell ref="AA112:AB112"/>
    <mergeCell ref="AC112:AF112"/>
    <mergeCell ref="AG112:AI112"/>
    <mergeCell ref="A111:C111"/>
    <mergeCell ref="D111:H111"/>
    <mergeCell ref="I111:J112"/>
    <mergeCell ref="K111:L111"/>
    <mergeCell ref="M111:P111"/>
    <mergeCell ref="Q111:S111"/>
    <mergeCell ref="AJ111:AN111"/>
    <mergeCell ref="AO111:AP112"/>
    <mergeCell ref="AQ111:AR111"/>
    <mergeCell ref="AS111:AV111"/>
    <mergeCell ref="A112:C112"/>
    <mergeCell ref="D112:H112"/>
    <mergeCell ref="T111:X111"/>
    <mergeCell ref="Y111:Z112"/>
    <mergeCell ref="AA111:AB111"/>
    <mergeCell ref="AC111:AF111"/>
    <mergeCell ref="AG117:AI117"/>
    <mergeCell ref="AJ116:AN116"/>
    <mergeCell ref="AO116:AP117"/>
    <mergeCell ref="AQ116:AR116"/>
    <mergeCell ref="K112:L112"/>
    <mergeCell ref="M112:P112"/>
    <mergeCell ref="Q112:S112"/>
    <mergeCell ref="T112:X112"/>
    <mergeCell ref="AJ112:AN112"/>
    <mergeCell ref="AQ112:AR112"/>
    <mergeCell ref="A114:P114"/>
    <mergeCell ref="AS112:AV112"/>
    <mergeCell ref="A113:C113"/>
    <mergeCell ref="D113:P113"/>
    <mergeCell ref="Q113:S113"/>
    <mergeCell ref="T113:AF113"/>
    <mergeCell ref="AG113:AI113"/>
    <mergeCell ref="AJ113:AV113"/>
    <mergeCell ref="Q114:AF114"/>
    <mergeCell ref="AG114:AV114"/>
    <mergeCell ref="A115:C115"/>
    <mergeCell ref="D115:H115"/>
    <mergeCell ref="I115:K115"/>
    <mergeCell ref="L115:P115"/>
    <mergeCell ref="Q115:S115"/>
    <mergeCell ref="T115:X115"/>
    <mergeCell ref="Y115:AA115"/>
    <mergeCell ref="AB115:AF115"/>
    <mergeCell ref="AG115:AI115"/>
    <mergeCell ref="AJ115:AN115"/>
    <mergeCell ref="AO115:AQ115"/>
    <mergeCell ref="AR115:AV115"/>
    <mergeCell ref="AS116:AV116"/>
    <mergeCell ref="A117:C117"/>
    <mergeCell ref="D117:H117"/>
    <mergeCell ref="K117:L117"/>
    <mergeCell ref="M117:P117"/>
    <mergeCell ref="Q117:S117"/>
    <mergeCell ref="T117:X117"/>
    <mergeCell ref="AJ117:AN117"/>
    <mergeCell ref="AQ117:AR117"/>
    <mergeCell ref="AS117:AV117"/>
    <mergeCell ref="A118:C118"/>
    <mergeCell ref="D118:P118"/>
    <mergeCell ref="Q118:S118"/>
    <mergeCell ref="T118:AF118"/>
    <mergeCell ref="AG118:AI118"/>
    <mergeCell ref="AJ118:AV118"/>
    <mergeCell ref="A119:P119"/>
    <mergeCell ref="Q119:AF119"/>
    <mergeCell ref="AG119:AV119"/>
    <mergeCell ref="A116:C116"/>
    <mergeCell ref="D116:H116"/>
    <mergeCell ref="I116:J117"/>
    <mergeCell ref="K116:L116"/>
    <mergeCell ref="M116:P116"/>
    <mergeCell ref="Q116:S116"/>
    <mergeCell ref="T116:X116"/>
    <mergeCell ref="Y116:Z117"/>
    <mergeCell ref="AA116:AB116"/>
    <mergeCell ref="AC116:AF116"/>
    <mergeCell ref="AG116:AI116"/>
    <mergeCell ref="AA117:AB117"/>
    <mergeCell ref="AC117:AF117"/>
    <mergeCell ref="A120:C120"/>
    <mergeCell ref="D120:H120"/>
    <mergeCell ref="I120:K120"/>
    <mergeCell ref="L120:P120"/>
    <mergeCell ref="Q120:S120"/>
    <mergeCell ref="T120:X120"/>
    <mergeCell ref="Y120:AA120"/>
    <mergeCell ref="AB120:AF120"/>
    <mergeCell ref="AG120:AI120"/>
    <mergeCell ref="AJ120:AN120"/>
    <mergeCell ref="AO120:AQ120"/>
    <mergeCell ref="AR120:AV120"/>
    <mergeCell ref="AG121:AI121"/>
    <mergeCell ref="AA122:AB122"/>
    <mergeCell ref="AC122:AF122"/>
    <mergeCell ref="AG122:AI122"/>
    <mergeCell ref="A121:C121"/>
    <mergeCell ref="D121:H121"/>
    <mergeCell ref="I121:J122"/>
    <mergeCell ref="K121:L121"/>
    <mergeCell ref="M121:P121"/>
    <mergeCell ref="Q121:S121"/>
    <mergeCell ref="AJ121:AN121"/>
    <mergeCell ref="AO121:AP122"/>
    <mergeCell ref="AQ121:AR121"/>
    <mergeCell ref="AS121:AV121"/>
    <mergeCell ref="A122:C122"/>
    <mergeCell ref="D122:H122"/>
    <mergeCell ref="T121:X121"/>
    <mergeCell ref="Y121:Z122"/>
    <mergeCell ref="AA121:AB121"/>
    <mergeCell ref="AC121:AF121"/>
    <mergeCell ref="AG127:AI127"/>
    <mergeCell ref="AJ126:AN126"/>
    <mergeCell ref="AO126:AP127"/>
    <mergeCell ref="AQ126:AR126"/>
    <mergeCell ref="K122:L122"/>
    <mergeCell ref="M122:P122"/>
    <mergeCell ref="Q122:S122"/>
    <mergeCell ref="T122:X122"/>
    <mergeCell ref="AJ122:AN122"/>
    <mergeCell ref="AQ122:AR122"/>
    <mergeCell ref="A124:P124"/>
    <mergeCell ref="AS122:AV122"/>
    <mergeCell ref="A123:C123"/>
    <mergeCell ref="D123:P123"/>
    <mergeCell ref="Q123:S123"/>
    <mergeCell ref="T123:AF123"/>
    <mergeCell ref="AG123:AI123"/>
    <mergeCell ref="AJ123:AV123"/>
    <mergeCell ref="Q124:AF124"/>
    <mergeCell ref="AG124:AV124"/>
    <mergeCell ref="A125:C125"/>
    <mergeCell ref="D125:H125"/>
    <mergeCell ref="I125:K125"/>
    <mergeCell ref="L125:P125"/>
    <mergeCell ref="Q125:S125"/>
    <mergeCell ref="T125:X125"/>
    <mergeCell ref="Y125:AA125"/>
    <mergeCell ref="AB125:AF125"/>
    <mergeCell ref="AG125:AI125"/>
    <mergeCell ref="AJ125:AN125"/>
    <mergeCell ref="AO125:AQ125"/>
    <mergeCell ref="AR125:AV125"/>
    <mergeCell ref="AS126:AV126"/>
    <mergeCell ref="A127:C127"/>
    <mergeCell ref="D127:H127"/>
    <mergeCell ref="K127:L127"/>
    <mergeCell ref="M127:P127"/>
    <mergeCell ref="Q127:S127"/>
    <mergeCell ref="T127:X127"/>
    <mergeCell ref="AJ127:AN127"/>
    <mergeCell ref="AQ127:AR127"/>
    <mergeCell ref="AS127:AV127"/>
    <mergeCell ref="A128:C128"/>
    <mergeCell ref="D128:P128"/>
    <mergeCell ref="Q128:S128"/>
    <mergeCell ref="T128:AF128"/>
    <mergeCell ref="AG128:AI128"/>
    <mergeCell ref="AJ128:AV128"/>
    <mergeCell ref="A129:P129"/>
    <mergeCell ref="Q129:AF129"/>
    <mergeCell ref="AG129:AV129"/>
    <mergeCell ref="A126:C126"/>
    <mergeCell ref="D126:H126"/>
    <mergeCell ref="I126:J127"/>
    <mergeCell ref="K126:L126"/>
    <mergeCell ref="M126:P126"/>
    <mergeCell ref="Q126:S126"/>
    <mergeCell ref="T126:X126"/>
    <mergeCell ref="Y126:Z127"/>
    <mergeCell ref="AA126:AB126"/>
    <mergeCell ref="AC126:AF126"/>
    <mergeCell ref="AG126:AI126"/>
    <mergeCell ref="AA127:AB127"/>
    <mergeCell ref="AC127:AF127"/>
    <mergeCell ref="A130:C130"/>
    <mergeCell ref="D130:H130"/>
    <mergeCell ref="I130:K130"/>
    <mergeCell ref="L130:P130"/>
    <mergeCell ref="Q130:S130"/>
    <mergeCell ref="T130:X130"/>
    <mergeCell ref="Y130:AA130"/>
    <mergeCell ref="AB130:AF130"/>
    <mergeCell ref="AG130:AI130"/>
    <mergeCell ref="AJ130:AN130"/>
    <mergeCell ref="AO130:AQ130"/>
    <mergeCell ref="AR130:AV130"/>
    <mergeCell ref="AG131:AI131"/>
    <mergeCell ref="AA132:AB132"/>
    <mergeCell ref="AC132:AF132"/>
    <mergeCell ref="AG132:AI132"/>
    <mergeCell ref="A131:C131"/>
    <mergeCell ref="D131:H131"/>
    <mergeCell ref="I131:J132"/>
    <mergeCell ref="K131:L131"/>
    <mergeCell ref="M131:P131"/>
    <mergeCell ref="Q131:S131"/>
    <mergeCell ref="AJ131:AN131"/>
    <mergeCell ref="AO131:AP132"/>
    <mergeCell ref="AQ131:AR131"/>
    <mergeCell ref="AS131:AV131"/>
    <mergeCell ref="A132:C132"/>
    <mergeCell ref="D132:H132"/>
    <mergeCell ref="T131:X131"/>
    <mergeCell ref="Y131:Z132"/>
    <mergeCell ref="AA131:AB131"/>
    <mergeCell ref="AC131:AF131"/>
    <mergeCell ref="AG137:AI137"/>
    <mergeCell ref="AJ136:AN136"/>
    <mergeCell ref="AO136:AP137"/>
    <mergeCell ref="AQ136:AR136"/>
    <mergeCell ref="K132:L132"/>
    <mergeCell ref="M132:P132"/>
    <mergeCell ref="Q132:S132"/>
    <mergeCell ref="T132:X132"/>
    <mergeCell ref="AJ132:AN132"/>
    <mergeCell ref="AQ132:AR132"/>
    <mergeCell ref="A134:P134"/>
    <mergeCell ref="AS132:AV132"/>
    <mergeCell ref="A133:C133"/>
    <mergeCell ref="D133:P133"/>
    <mergeCell ref="Q133:S133"/>
    <mergeCell ref="T133:AF133"/>
    <mergeCell ref="AG133:AI133"/>
    <mergeCell ref="AJ133:AV133"/>
    <mergeCell ref="Q134:AF134"/>
    <mergeCell ref="AG134:AV134"/>
    <mergeCell ref="A135:C135"/>
    <mergeCell ref="D135:H135"/>
    <mergeCell ref="I135:K135"/>
    <mergeCell ref="L135:P135"/>
    <mergeCell ref="Q135:S135"/>
    <mergeCell ref="T135:X135"/>
    <mergeCell ref="Y135:AA135"/>
    <mergeCell ref="AB135:AF135"/>
    <mergeCell ref="AG135:AI135"/>
    <mergeCell ref="AJ135:AN135"/>
    <mergeCell ref="AO135:AQ135"/>
    <mergeCell ref="AR135:AV135"/>
    <mergeCell ref="AS136:AV136"/>
    <mergeCell ref="A137:C137"/>
    <mergeCell ref="D137:H137"/>
    <mergeCell ref="K137:L137"/>
    <mergeCell ref="M137:P137"/>
    <mergeCell ref="Q137:S137"/>
    <mergeCell ref="T137:X137"/>
    <mergeCell ref="AJ137:AN137"/>
    <mergeCell ref="AQ137:AR137"/>
    <mergeCell ref="AS137:AV137"/>
    <mergeCell ref="A138:C138"/>
    <mergeCell ref="D138:P138"/>
    <mergeCell ref="Q138:S138"/>
    <mergeCell ref="T138:AF138"/>
    <mergeCell ref="AG138:AI138"/>
    <mergeCell ref="AJ138:AV138"/>
    <mergeCell ref="A139:P139"/>
    <mergeCell ref="Q139:AF139"/>
    <mergeCell ref="AG139:AV139"/>
    <mergeCell ref="A136:C136"/>
    <mergeCell ref="D136:H136"/>
    <mergeCell ref="I136:J137"/>
    <mergeCell ref="K136:L136"/>
    <mergeCell ref="M136:P136"/>
    <mergeCell ref="Q136:S136"/>
    <mergeCell ref="T136:X136"/>
    <mergeCell ref="Y136:Z137"/>
    <mergeCell ref="AA136:AB136"/>
    <mergeCell ref="AC136:AF136"/>
    <mergeCell ref="AG136:AI136"/>
    <mergeCell ref="AA137:AB137"/>
    <mergeCell ref="AC137:AF137"/>
    <mergeCell ref="A140:C140"/>
    <mergeCell ref="D140:H140"/>
    <mergeCell ref="I140:K140"/>
    <mergeCell ref="L140:P140"/>
    <mergeCell ref="Q140:S140"/>
    <mergeCell ref="T140:X140"/>
    <mergeCell ref="Y140:AA140"/>
    <mergeCell ref="AB140:AF140"/>
    <mergeCell ref="AG140:AI140"/>
    <mergeCell ref="AJ140:AN140"/>
    <mergeCell ref="AO140:AQ140"/>
    <mergeCell ref="AR140:AV140"/>
    <mergeCell ref="AG141:AI141"/>
    <mergeCell ref="AA142:AB142"/>
    <mergeCell ref="AC142:AF142"/>
    <mergeCell ref="AG142:AI142"/>
    <mergeCell ref="A141:C141"/>
    <mergeCell ref="D141:H141"/>
    <mergeCell ref="I141:J142"/>
    <mergeCell ref="K141:L141"/>
    <mergeCell ref="M141:P141"/>
    <mergeCell ref="Q141:S141"/>
    <mergeCell ref="AJ141:AN141"/>
    <mergeCell ref="AO141:AP142"/>
    <mergeCell ref="AQ141:AR141"/>
    <mergeCell ref="AS141:AV141"/>
    <mergeCell ref="A142:C142"/>
    <mergeCell ref="D142:H142"/>
    <mergeCell ref="T141:X141"/>
    <mergeCell ref="Y141:Z142"/>
    <mergeCell ref="AA141:AB141"/>
    <mergeCell ref="AC141:AF141"/>
    <mergeCell ref="AG147:AI147"/>
    <mergeCell ref="AJ146:AN146"/>
    <mergeCell ref="AO146:AP147"/>
    <mergeCell ref="AQ146:AR146"/>
    <mergeCell ref="K142:L142"/>
    <mergeCell ref="M142:P142"/>
    <mergeCell ref="Q142:S142"/>
    <mergeCell ref="T142:X142"/>
    <mergeCell ref="AJ142:AN142"/>
    <mergeCell ref="AQ142:AR142"/>
    <mergeCell ref="A144:P144"/>
    <mergeCell ref="AS142:AV142"/>
    <mergeCell ref="A143:C143"/>
    <mergeCell ref="D143:P143"/>
    <mergeCell ref="Q143:S143"/>
    <mergeCell ref="T143:AF143"/>
    <mergeCell ref="AG143:AI143"/>
    <mergeCell ref="AJ143:AV143"/>
    <mergeCell ref="Q144:AF144"/>
    <mergeCell ref="AG144:AV144"/>
    <mergeCell ref="A145:C145"/>
    <mergeCell ref="D145:H145"/>
    <mergeCell ref="I145:K145"/>
    <mergeCell ref="L145:P145"/>
    <mergeCell ref="Q145:S145"/>
    <mergeCell ref="T145:X145"/>
    <mergeCell ref="Y145:AA145"/>
    <mergeCell ref="AB145:AF145"/>
    <mergeCell ref="AG145:AI145"/>
    <mergeCell ref="AJ145:AN145"/>
    <mergeCell ref="AO145:AQ145"/>
    <mergeCell ref="AR145:AV145"/>
    <mergeCell ref="AS146:AV146"/>
    <mergeCell ref="A147:C147"/>
    <mergeCell ref="D147:H147"/>
    <mergeCell ref="K147:L147"/>
    <mergeCell ref="M147:P147"/>
    <mergeCell ref="Q147:S147"/>
    <mergeCell ref="T147:X147"/>
    <mergeCell ref="AJ147:AN147"/>
    <mergeCell ref="AQ147:AR147"/>
    <mergeCell ref="AS147:AV147"/>
    <mergeCell ref="A148:C148"/>
    <mergeCell ref="D148:P148"/>
    <mergeCell ref="Q148:S148"/>
    <mergeCell ref="T148:AF148"/>
    <mergeCell ref="AG148:AI148"/>
    <mergeCell ref="AJ148:AV148"/>
    <mergeCell ref="A149:P149"/>
    <mergeCell ref="Q149:AF149"/>
    <mergeCell ref="AG149:AV149"/>
    <mergeCell ref="A146:C146"/>
    <mergeCell ref="D146:H146"/>
    <mergeCell ref="I146:J147"/>
    <mergeCell ref="K146:L146"/>
    <mergeCell ref="M146:P146"/>
    <mergeCell ref="Q146:S146"/>
    <mergeCell ref="T146:X146"/>
    <mergeCell ref="Y146:Z147"/>
    <mergeCell ref="AA146:AB146"/>
    <mergeCell ref="AC146:AF146"/>
    <mergeCell ref="AG146:AI146"/>
    <mergeCell ref="AA147:AB147"/>
    <mergeCell ref="AC147:AF147"/>
    <mergeCell ref="A150:C150"/>
    <mergeCell ref="D150:H150"/>
    <mergeCell ref="I150:K150"/>
    <mergeCell ref="L150:P150"/>
    <mergeCell ref="Q150:S150"/>
    <mergeCell ref="T150:X150"/>
    <mergeCell ref="Y150:AA150"/>
    <mergeCell ref="AB150:AF150"/>
    <mergeCell ref="AG150:AI150"/>
    <mergeCell ref="AJ150:AN150"/>
    <mergeCell ref="AO150:AQ150"/>
    <mergeCell ref="AR150:AV150"/>
    <mergeCell ref="AG151:AI151"/>
    <mergeCell ref="AA152:AB152"/>
    <mergeCell ref="AC152:AF152"/>
    <mergeCell ref="AG152:AI152"/>
    <mergeCell ref="A151:C151"/>
    <mergeCell ref="D151:H151"/>
    <mergeCell ref="I151:J152"/>
    <mergeCell ref="K151:L151"/>
    <mergeCell ref="M151:P151"/>
    <mergeCell ref="Q151:S151"/>
    <mergeCell ref="AJ151:AN151"/>
    <mergeCell ref="AO151:AP152"/>
    <mergeCell ref="AQ151:AR151"/>
    <mergeCell ref="AS151:AV151"/>
    <mergeCell ref="A152:C152"/>
    <mergeCell ref="D152:H152"/>
    <mergeCell ref="T151:X151"/>
    <mergeCell ref="Y151:Z152"/>
    <mergeCell ref="AA151:AB151"/>
    <mergeCell ref="AC151:AF151"/>
    <mergeCell ref="AG157:AI157"/>
    <mergeCell ref="AJ156:AN156"/>
    <mergeCell ref="AO156:AP157"/>
    <mergeCell ref="AQ156:AR156"/>
    <mergeCell ref="K152:L152"/>
    <mergeCell ref="M152:P152"/>
    <mergeCell ref="Q152:S152"/>
    <mergeCell ref="T152:X152"/>
    <mergeCell ref="AJ152:AN152"/>
    <mergeCell ref="AQ152:AR152"/>
    <mergeCell ref="A154:P154"/>
    <mergeCell ref="AS152:AV152"/>
    <mergeCell ref="A153:C153"/>
    <mergeCell ref="D153:P153"/>
    <mergeCell ref="Q153:S153"/>
    <mergeCell ref="T153:AF153"/>
    <mergeCell ref="AG153:AI153"/>
    <mergeCell ref="AJ153:AV153"/>
    <mergeCell ref="Q154:AF154"/>
    <mergeCell ref="AG154:AV154"/>
    <mergeCell ref="A155:C155"/>
    <mergeCell ref="D155:H155"/>
    <mergeCell ref="I155:K155"/>
    <mergeCell ref="L155:P155"/>
    <mergeCell ref="Q155:S155"/>
    <mergeCell ref="T155:X155"/>
    <mergeCell ref="Y155:AA155"/>
    <mergeCell ref="AB155:AF155"/>
    <mergeCell ref="AG155:AI155"/>
    <mergeCell ref="AJ155:AN155"/>
    <mergeCell ref="AO155:AQ155"/>
    <mergeCell ref="AR155:AV155"/>
    <mergeCell ref="AS156:AV156"/>
    <mergeCell ref="A157:C157"/>
    <mergeCell ref="D157:H157"/>
    <mergeCell ref="K157:L157"/>
    <mergeCell ref="M157:P157"/>
    <mergeCell ref="Q157:S157"/>
    <mergeCell ref="T157:X157"/>
    <mergeCell ref="AJ157:AN157"/>
    <mergeCell ref="AQ157:AR157"/>
    <mergeCell ref="AS157:AV157"/>
    <mergeCell ref="A158:C158"/>
    <mergeCell ref="D158:P158"/>
    <mergeCell ref="Q158:S158"/>
    <mergeCell ref="T158:AF158"/>
    <mergeCell ref="AG158:AI158"/>
    <mergeCell ref="AJ158:AV158"/>
    <mergeCell ref="A159:P159"/>
    <mergeCell ref="Q159:AF159"/>
    <mergeCell ref="AG159:AV159"/>
    <mergeCell ref="A156:C156"/>
    <mergeCell ref="D156:H156"/>
    <mergeCell ref="I156:J157"/>
    <mergeCell ref="K156:L156"/>
    <mergeCell ref="M156:P156"/>
    <mergeCell ref="Q156:S156"/>
    <mergeCell ref="T156:X156"/>
    <mergeCell ref="Y156:Z157"/>
    <mergeCell ref="AA156:AB156"/>
    <mergeCell ref="AC156:AF156"/>
    <mergeCell ref="AG156:AI156"/>
    <mergeCell ref="AA157:AB157"/>
    <mergeCell ref="AC157:AF157"/>
    <mergeCell ref="A160:C160"/>
    <mergeCell ref="D160:H160"/>
    <mergeCell ref="I160:K160"/>
    <mergeCell ref="L160:P160"/>
    <mergeCell ref="Q160:S160"/>
    <mergeCell ref="T160:X160"/>
    <mergeCell ref="Y160:AA160"/>
    <mergeCell ref="AB160:AF160"/>
    <mergeCell ref="AG160:AI160"/>
    <mergeCell ref="AJ160:AN160"/>
    <mergeCell ref="AO160:AQ160"/>
    <mergeCell ref="AR160:AV160"/>
    <mergeCell ref="AG161:AI161"/>
    <mergeCell ref="AA162:AB162"/>
    <mergeCell ref="AC162:AF162"/>
    <mergeCell ref="AG162:AI162"/>
    <mergeCell ref="A161:C161"/>
    <mergeCell ref="D161:H161"/>
    <mergeCell ref="I161:J162"/>
    <mergeCell ref="K161:L161"/>
    <mergeCell ref="M161:P161"/>
    <mergeCell ref="Q161:S161"/>
    <mergeCell ref="AJ161:AN161"/>
    <mergeCell ref="AO161:AP162"/>
    <mergeCell ref="AQ161:AR161"/>
    <mergeCell ref="AS161:AV161"/>
    <mergeCell ref="A162:C162"/>
    <mergeCell ref="D162:H162"/>
    <mergeCell ref="T161:X161"/>
    <mergeCell ref="Y161:Z162"/>
    <mergeCell ref="AA161:AB161"/>
    <mergeCell ref="AC161:AF161"/>
    <mergeCell ref="AG167:AI167"/>
    <mergeCell ref="AJ166:AN166"/>
    <mergeCell ref="AO166:AP167"/>
    <mergeCell ref="AQ166:AR166"/>
    <mergeCell ref="K162:L162"/>
    <mergeCell ref="M162:P162"/>
    <mergeCell ref="Q162:S162"/>
    <mergeCell ref="T162:X162"/>
    <mergeCell ref="AJ162:AN162"/>
    <mergeCell ref="AQ162:AR162"/>
    <mergeCell ref="A164:P164"/>
    <mergeCell ref="AS162:AV162"/>
    <mergeCell ref="A163:C163"/>
    <mergeCell ref="D163:P163"/>
    <mergeCell ref="Q163:S163"/>
    <mergeCell ref="T163:AF163"/>
    <mergeCell ref="AG163:AI163"/>
    <mergeCell ref="AJ163:AV163"/>
    <mergeCell ref="Q164:AF164"/>
    <mergeCell ref="AG164:AV164"/>
    <mergeCell ref="A165:C165"/>
    <mergeCell ref="D165:H165"/>
    <mergeCell ref="I165:K165"/>
    <mergeCell ref="L165:P165"/>
    <mergeCell ref="Q165:S165"/>
    <mergeCell ref="T165:X165"/>
    <mergeCell ref="Y165:AA165"/>
    <mergeCell ref="AB165:AF165"/>
    <mergeCell ref="AG165:AI165"/>
    <mergeCell ref="AJ165:AN165"/>
    <mergeCell ref="AO165:AQ165"/>
    <mergeCell ref="AR165:AV165"/>
    <mergeCell ref="AS166:AV166"/>
    <mergeCell ref="A167:C167"/>
    <mergeCell ref="D167:H167"/>
    <mergeCell ref="K167:L167"/>
    <mergeCell ref="M167:P167"/>
    <mergeCell ref="Q167:S167"/>
    <mergeCell ref="T167:X167"/>
    <mergeCell ref="AJ167:AN167"/>
    <mergeCell ref="AQ167:AR167"/>
    <mergeCell ref="AS167:AV167"/>
    <mergeCell ref="A168:C168"/>
    <mergeCell ref="D168:P168"/>
    <mergeCell ref="Q168:S168"/>
    <mergeCell ref="T168:AF168"/>
    <mergeCell ref="AG168:AI168"/>
    <mergeCell ref="AJ168:AV168"/>
    <mergeCell ref="A169:P169"/>
    <mergeCell ref="Q169:AF169"/>
    <mergeCell ref="AG169:AV169"/>
    <mergeCell ref="A166:C166"/>
    <mergeCell ref="D166:H166"/>
    <mergeCell ref="I166:J167"/>
    <mergeCell ref="K166:L166"/>
    <mergeCell ref="M166:P166"/>
    <mergeCell ref="Q166:S166"/>
    <mergeCell ref="T166:X166"/>
    <mergeCell ref="Y166:Z167"/>
    <mergeCell ref="AA166:AB166"/>
    <mergeCell ref="AC166:AF166"/>
    <mergeCell ref="AG166:AI166"/>
    <mergeCell ref="AA167:AB167"/>
    <mergeCell ref="AC167:AF167"/>
    <mergeCell ref="A170:C170"/>
    <mergeCell ref="D170:H170"/>
    <mergeCell ref="I170:K170"/>
    <mergeCell ref="L170:P170"/>
    <mergeCell ref="Q170:S170"/>
    <mergeCell ref="T170:X170"/>
    <mergeCell ref="Y170:AA170"/>
    <mergeCell ref="AB170:AF170"/>
    <mergeCell ref="AG170:AI170"/>
    <mergeCell ref="AJ170:AN170"/>
    <mergeCell ref="AO170:AQ170"/>
    <mergeCell ref="AR170:AV170"/>
    <mergeCell ref="AG171:AI171"/>
    <mergeCell ref="AA172:AB172"/>
    <mergeCell ref="AC172:AF172"/>
    <mergeCell ref="AG172:AI172"/>
    <mergeCell ref="A171:C171"/>
    <mergeCell ref="D171:H171"/>
    <mergeCell ref="I171:J172"/>
    <mergeCell ref="K171:L171"/>
    <mergeCell ref="M171:P171"/>
    <mergeCell ref="Q171:S171"/>
    <mergeCell ref="AJ171:AN171"/>
    <mergeCell ref="AO171:AP172"/>
    <mergeCell ref="AQ171:AR171"/>
    <mergeCell ref="AS171:AV171"/>
    <mergeCell ref="A172:C172"/>
    <mergeCell ref="D172:H172"/>
    <mergeCell ref="T171:X171"/>
    <mergeCell ref="Y171:Z172"/>
    <mergeCell ref="AA171:AB171"/>
    <mergeCell ref="AC171:AF171"/>
    <mergeCell ref="AG177:AI177"/>
    <mergeCell ref="AJ176:AN176"/>
    <mergeCell ref="AO176:AP177"/>
    <mergeCell ref="AQ176:AR176"/>
    <mergeCell ref="K172:L172"/>
    <mergeCell ref="M172:P172"/>
    <mergeCell ref="Q172:S172"/>
    <mergeCell ref="T172:X172"/>
    <mergeCell ref="AJ172:AN172"/>
    <mergeCell ref="AQ172:AR172"/>
    <mergeCell ref="A174:P174"/>
    <mergeCell ref="AS172:AV172"/>
    <mergeCell ref="A173:C173"/>
    <mergeCell ref="D173:P173"/>
    <mergeCell ref="Q173:S173"/>
    <mergeCell ref="T173:AF173"/>
    <mergeCell ref="AG173:AI173"/>
    <mergeCell ref="AJ173:AV173"/>
    <mergeCell ref="Q174:AF174"/>
    <mergeCell ref="AG174:AV174"/>
    <mergeCell ref="A175:C175"/>
    <mergeCell ref="D175:H175"/>
    <mergeCell ref="I175:K175"/>
    <mergeCell ref="L175:P175"/>
    <mergeCell ref="Q175:S175"/>
    <mergeCell ref="T175:X175"/>
    <mergeCell ref="Y175:AA175"/>
    <mergeCell ref="AB175:AF175"/>
    <mergeCell ref="AG175:AI175"/>
    <mergeCell ref="AJ175:AN175"/>
    <mergeCell ref="AO175:AQ175"/>
    <mergeCell ref="AR175:AV175"/>
    <mergeCell ref="AS176:AV176"/>
    <mergeCell ref="A177:C177"/>
    <mergeCell ref="D177:H177"/>
    <mergeCell ref="K177:L177"/>
    <mergeCell ref="M177:P177"/>
    <mergeCell ref="Q177:S177"/>
    <mergeCell ref="T177:X177"/>
    <mergeCell ref="AJ177:AN177"/>
    <mergeCell ref="AQ177:AR177"/>
    <mergeCell ref="AS177:AV177"/>
    <mergeCell ref="A178:C178"/>
    <mergeCell ref="D178:P178"/>
    <mergeCell ref="Q178:S178"/>
    <mergeCell ref="T178:AF178"/>
    <mergeCell ref="AG178:AI178"/>
    <mergeCell ref="AJ178:AV178"/>
    <mergeCell ref="A179:P179"/>
    <mergeCell ref="Q179:AF179"/>
    <mergeCell ref="AG179:AV179"/>
    <mergeCell ref="A176:C176"/>
    <mergeCell ref="D176:H176"/>
    <mergeCell ref="I176:J177"/>
    <mergeCell ref="K176:L176"/>
    <mergeCell ref="M176:P176"/>
    <mergeCell ref="Q176:S176"/>
    <mergeCell ref="T176:X176"/>
    <mergeCell ref="Y176:Z177"/>
    <mergeCell ref="AA176:AB176"/>
    <mergeCell ref="AC176:AF176"/>
    <mergeCell ref="AG176:AI176"/>
    <mergeCell ref="AA177:AB177"/>
    <mergeCell ref="AC177:AF177"/>
    <mergeCell ref="A180:C180"/>
    <mergeCell ref="D180:H180"/>
    <mergeCell ref="I180:K180"/>
    <mergeCell ref="L180:P180"/>
    <mergeCell ref="Q180:S180"/>
    <mergeCell ref="T180:X180"/>
    <mergeCell ref="Y180:AA180"/>
    <mergeCell ref="AB180:AF180"/>
    <mergeCell ref="AG180:AI180"/>
    <mergeCell ref="AJ180:AN180"/>
    <mergeCell ref="AO180:AQ180"/>
    <mergeCell ref="AR180:AV180"/>
    <mergeCell ref="AG181:AI181"/>
    <mergeCell ref="AA182:AB182"/>
    <mergeCell ref="AC182:AF182"/>
    <mergeCell ref="AG182:AI182"/>
    <mergeCell ref="A181:C181"/>
    <mergeCell ref="D181:H181"/>
    <mergeCell ref="I181:J182"/>
    <mergeCell ref="K181:L181"/>
    <mergeCell ref="M181:P181"/>
    <mergeCell ref="Q181:S181"/>
    <mergeCell ref="AJ181:AN181"/>
    <mergeCell ref="AO181:AP182"/>
    <mergeCell ref="AQ181:AR181"/>
    <mergeCell ref="AS181:AV181"/>
    <mergeCell ref="A182:C182"/>
    <mergeCell ref="D182:H182"/>
    <mergeCell ref="T181:X181"/>
    <mergeCell ref="Y181:Z182"/>
    <mergeCell ref="AA181:AB181"/>
    <mergeCell ref="AC181:AF181"/>
    <mergeCell ref="AG187:AI187"/>
    <mergeCell ref="AJ186:AN186"/>
    <mergeCell ref="AO186:AP187"/>
    <mergeCell ref="AQ186:AR186"/>
    <mergeCell ref="K182:L182"/>
    <mergeCell ref="M182:P182"/>
    <mergeCell ref="Q182:S182"/>
    <mergeCell ref="T182:X182"/>
    <mergeCell ref="AJ182:AN182"/>
    <mergeCell ref="AQ182:AR182"/>
    <mergeCell ref="A184:P184"/>
    <mergeCell ref="AS182:AV182"/>
    <mergeCell ref="A183:C183"/>
    <mergeCell ref="D183:P183"/>
    <mergeCell ref="Q183:S183"/>
    <mergeCell ref="T183:AF183"/>
    <mergeCell ref="AG183:AI183"/>
    <mergeCell ref="AJ183:AV183"/>
    <mergeCell ref="Q184:AF184"/>
    <mergeCell ref="AG184:AV184"/>
    <mergeCell ref="A185:C185"/>
    <mergeCell ref="D185:H185"/>
    <mergeCell ref="I185:K185"/>
    <mergeCell ref="L185:P185"/>
    <mergeCell ref="Q185:S185"/>
    <mergeCell ref="T185:X185"/>
    <mergeCell ref="Y185:AA185"/>
    <mergeCell ref="AB185:AF185"/>
    <mergeCell ref="AG185:AI185"/>
    <mergeCell ref="AJ185:AN185"/>
    <mergeCell ref="AO185:AQ185"/>
    <mergeCell ref="AR185:AV185"/>
    <mergeCell ref="AS186:AV186"/>
    <mergeCell ref="A187:C187"/>
    <mergeCell ref="D187:H187"/>
    <mergeCell ref="K187:L187"/>
    <mergeCell ref="M187:P187"/>
    <mergeCell ref="Q187:S187"/>
    <mergeCell ref="T187:X187"/>
    <mergeCell ref="AJ187:AN187"/>
    <mergeCell ref="AQ187:AR187"/>
    <mergeCell ref="AS187:AV187"/>
    <mergeCell ref="A188:C188"/>
    <mergeCell ref="D188:P188"/>
    <mergeCell ref="Q188:S188"/>
    <mergeCell ref="T188:AF188"/>
    <mergeCell ref="AG188:AI188"/>
    <mergeCell ref="AJ188:AV188"/>
    <mergeCell ref="A189:P189"/>
    <mergeCell ref="Q189:AF189"/>
    <mergeCell ref="AG189:AV189"/>
    <mergeCell ref="A186:C186"/>
    <mergeCell ref="D186:H186"/>
    <mergeCell ref="I186:J187"/>
    <mergeCell ref="K186:L186"/>
    <mergeCell ref="M186:P186"/>
    <mergeCell ref="Q186:S186"/>
    <mergeCell ref="T186:X186"/>
    <mergeCell ref="Y186:Z187"/>
    <mergeCell ref="AA186:AB186"/>
    <mergeCell ref="AC186:AF186"/>
    <mergeCell ref="AG186:AI186"/>
    <mergeCell ref="AA187:AB187"/>
    <mergeCell ref="AC187:AF187"/>
    <mergeCell ref="A190:C190"/>
    <mergeCell ref="D190:H190"/>
    <mergeCell ref="I190:K190"/>
    <mergeCell ref="L190:P190"/>
    <mergeCell ref="Q190:S190"/>
    <mergeCell ref="T190:X190"/>
    <mergeCell ref="Y190:AA190"/>
    <mergeCell ref="AB190:AF190"/>
    <mergeCell ref="AG190:AI190"/>
    <mergeCell ref="AJ190:AN190"/>
    <mergeCell ref="AO190:AQ190"/>
    <mergeCell ref="AR190:AV190"/>
    <mergeCell ref="AG191:AI191"/>
    <mergeCell ref="AA192:AB192"/>
    <mergeCell ref="AC192:AF192"/>
    <mergeCell ref="AG192:AI192"/>
    <mergeCell ref="A191:C191"/>
    <mergeCell ref="D191:H191"/>
    <mergeCell ref="I191:J192"/>
    <mergeCell ref="K191:L191"/>
    <mergeCell ref="M191:P191"/>
    <mergeCell ref="Q191:S191"/>
    <mergeCell ref="AJ191:AN191"/>
    <mergeCell ref="AO191:AP192"/>
    <mergeCell ref="AQ191:AR191"/>
    <mergeCell ref="AS191:AV191"/>
    <mergeCell ref="A192:C192"/>
    <mergeCell ref="D192:H192"/>
    <mergeCell ref="T191:X191"/>
    <mergeCell ref="Y191:Z192"/>
    <mergeCell ref="AA191:AB191"/>
    <mergeCell ref="AC191:AF191"/>
    <mergeCell ref="AG197:AI197"/>
    <mergeCell ref="AJ196:AN196"/>
    <mergeCell ref="AO196:AP197"/>
    <mergeCell ref="AQ196:AR196"/>
    <mergeCell ref="K192:L192"/>
    <mergeCell ref="M192:P192"/>
    <mergeCell ref="Q192:S192"/>
    <mergeCell ref="T192:X192"/>
    <mergeCell ref="AJ192:AN192"/>
    <mergeCell ref="AQ192:AR192"/>
    <mergeCell ref="A194:P194"/>
    <mergeCell ref="AS192:AV192"/>
    <mergeCell ref="A193:C193"/>
    <mergeCell ref="D193:P193"/>
    <mergeCell ref="Q193:S193"/>
    <mergeCell ref="T193:AF193"/>
    <mergeCell ref="AG193:AI193"/>
    <mergeCell ref="AJ193:AV193"/>
    <mergeCell ref="Q194:AF194"/>
    <mergeCell ref="AG194:AV194"/>
    <mergeCell ref="A195:C195"/>
    <mergeCell ref="D195:H195"/>
    <mergeCell ref="I195:K195"/>
    <mergeCell ref="L195:P195"/>
    <mergeCell ref="Q195:S195"/>
    <mergeCell ref="T195:X195"/>
    <mergeCell ref="Y195:AA195"/>
    <mergeCell ref="AB195:AF195"/>
    <mergeCell ref="AG195:AI195"/>
    <mergeCell ref="AJ195:AN195"/>
    <mergeCell ref="AO195:AQ195"/>
    <mergeCell ref="AR195:AV195"/>
    <mergeCell ref="AS196:AV196"/>
    <mergeCell ref="A197:C197"/>
    <mergeCell ref="D197:H197"/>
    <mergeCell ref="K197:L197"/>
    <mergeCell ref="M197:P197"/>
    <mergeCell ref="Q197:S197"/>
    <mergeCell ref="T197:X197"/>
    <mergeCell ref="AJ197:AN197"/>
    <mergeCell ref="AQ197:AR197"/>
    <mergeCell ref="AS197:AV197"/>
    <mergeCell ref="A198:C198"/>
    <mergeCell ref="D198:P198"/>
    <mergeCell ref="Q198:S198"/>
    <mergeCell ref="T198:AF198"/>
    <mergeCell ref="AG198:AI198"/>
    <mergeCell ref="AJ198:AV198"/>
    <mergeCell ref="A199:P199"/>
    <mergeCell ref="Q199:AF199"/>
    <mergeCell ref="AG199:AV199"/>
    <mergeCell ref="A196:C196"/>
    <mergeCell ref="D196:H196"/>
    <mergeCell ref="I196:J197"/>
    <mergeCell ref="K196:L196"/>
    <mergeCell ref="M196:P196"/>
    <mergeCell ref="Q196:S196"/>
    <mergeCell ref="T196:X196"/>
    <mergeCell ref="Y196:Z197"/>
    <mergeCell ref="AA196:AB196"/>
    <mergeCell ref="AC196:AF196"/>
    <mergeCell ref="AG196:AI196"/>
    <mergeCell ref="AA197:AB197"/>
    <mergeCell ref="AC197:AF197"/>
    <mergeCell ref="A200:C200"/>
    <mergeCell ref="D200:H200"/>
    <mergeCell ref="I200:K200"/>
    <mergeCell ref="L200:P200"/>
    <mergeCell ref="Q200:S200"/>
    <mergeCell ref="T200:X200"/>
    <mergeCell ref="Y200:AA200"/>
    <mergeCell ref="AB200:AF200"/>
    <mergeCell ref="AG200:AI200"/>
    <mergeCell ref="AJ200:AN200"/>
    <mergeCell ref="AO200:AQ200"/>
    <mergeCell ref="AR200:AV200"/>
    <mergeCell ref="AG201:AI201"/>
    <mergeCell ref="AA202:AB202"/>
    <mergeCell ref="AC202:AF202"/>
    <mergeCell ref="AG202:AI202"/>
    <mergeCell ref="A201:C201"/>
    <mergeCell ref="D201:H201"/>
    <mergeCell ref="I201:J202"/>
    <mergeCell ref="K201:L201"/>
    <mergeCell ref="M201:P201"/>
    <mergeCell ref="Q201:S201"/>
    <mergeCell ref="AJ201:AN201"/>
    <mergeCell ref="AO201:AP202"/>
    <mergeCell ref="AQ201:AR201"/>
    <mergeCell ref="AS201:AV201"/>
    <mergeCell ref="A202:C202"/>
    <mergeCell ref="D202:H202"/>
    <mergeCell ref="T201:X201"/>
    <mergeCell ref="Y201:Z202"/>
    <mergeCell ref="AA201:AB201"/>
    <mergeCell ref="AC201:AF201"/>
    <mergeCell ref="AG207:AI207"/>
    <mergeCell ref="AJ206:AN206"/>
    <mergeCell ref="AO206:AP207"/>
    <mergeCell ref="AQ206:AR206"/>
    <mergeCell ref="K202:L202"/>
    <mergeCell ref="M202:P202"/>
    <mergeCell ref="Q202:S202"/>
    <mergeCell ref="T202:X202"/>
    <mergeCell ref="AJ202:AN202"/>
    <mergeCell ref="AQ202:AR202"/>
    <mergeCell ref="A204:P204"/>
    <mergeCell ref="AS202:AV202"/>
    <mergeCell ref="A203:C203"/>
    <mergeCell ref="D203:P203"/>
    <mergeCell ref="Q203:S203"/>
    <mergeCell ref="T203:AF203"/>
    <mergeCell ref="AG203:AI203"/>
    <mergeCell ref="AJ203:AV203"/>
    <mergeCell ref="Q204:AF204"/>
    <mergeCell ref="AG204:AV204"/>
    <mergeCell ref="A205:C205"/>
    <mergeCell ref="D205:H205"/>
    <mergeCell ref="I205:K205"/>
    <mergeCell ref="L205:P205"/>
    <mergeCell ref="Q205:S205"/>
    <mergeCell ref="T205:X205"/>
    <mergeCell ref="Y205:AA205"/>
    <mergeCell ref="AB205:AF205"/>
    <mergeCell ref="AG205:AI205"/>
    <mergeCell ref="AJ205:AN205"/>
    <mergeCell ref="AO205:AQ205"/>
    <mergeCell ref="AR205:AV205"/>
    <mergeCell ref="AS206:AV206"/>
    <mergeCell ref="A207:C207"/>
    <mergeCell ref="D207:H207"/>
    <mergeCell ref="K207:L207"/>
    <mergeCell ref="M207:P207"/>
    <mergeCell ref="Q207:S207"/>
    <mergeCell ref="T207:X207"/>
    <mergeCell ref="AJ207:AN207"/>
    <mergeCell ref="AQ207:AR207"/>
    <mergeCell ref="AS207:AV207"/>
    <mergeCell ref="A208:C208"/>
    <mergeCell ref="D208:P208"/>
    <mergeCell ref="Q208:S208"/>
    <mergeCell ref="T208:AF208"/>
    <mergeCell ref="AG208:AI208"/>
    <mergeCell ref="AJ208:AV208"/>
    <mergeCell ref="A209:P209"/>
    <mergeCell ref="Q209:AF209"/>
    <mergeCell ref="AG209:AV209"/>
    <mergeCell ref="A206:C206"/>
    <mergeCell ref="D206:H206"/>
    <mergeCell ref="I206:J207"/>
    <mergeCell ref="K206:L206"/>
    <mergeCell ref="M206:P206"/>
    <mergeCell ref="Q206:S206"/>
    <mergeCell ref="T206:X206"/>
    <mergeCell ref="Y206:Z207"/>
    <mergeCell ref="AA206:AB206"/>
    <mergeCell ref="AC206:AF206"/>
    <mergeCell ref="AG206:AI206"/>
    <mergeCell ref="AA207:AB207"/>
    <mergeCell ref="AC207:AF207"/>
    <mergeCell ref="A210:C210"/>
    <mergeCell ref="D210:H210"/>
    <mergeCell ref="I210:K210"/>
    <mergeCell ref="L210:P210"/>
    <mergeCell ref="Q210:S210"/>
    <mergeCell ref="T210:X210"/>
    <mergeCell ref="Y210:AA210"/>
    <mergeCell ref="AB210:AF210"/>
    <mergeCell ref="AG210:AI210"/>
    <mergeCell ref="AJ210:AN210"/>
    <mergeCell ref="AO210:AQ210"/>
    <mergeCell ref="AR210:AV210"/>
    <mergeCell ref="AG211:AI211"/>
    <mergeCell ref="AA212:AB212"/>
    <mergeCell ref="AC212:AF212"/>
    <mergeCell ref="AG212:AI212"/>
    <mergeCell ref="A211:C211"/>
    <mergeCell ref="D211:H211"/>
    <mergeCell ref="I211:J212"/>
    <mergeCell ref="K211:L211"/>
    <mergeCell ref="M211:P211"/>
    <mergeCell ref="Q211:S211"/>
    <mergeCell ref="AJ211:AN211"/>
    <mergeCell ref="AO211:AP212"/>
    <mergeCell ref="AQ211:AR211"/>
    <mergeCell ref="AS211:AV211"/>
    <mergeCell ref="A212:C212"/>
    <mergeCell ref="D212:H212"/>
    <mergeCell ref="T211:X211"/>
    <mergeCell ref="Y211:Z212"/>
    <mergeCell ref="AA211:AB211"/>
    <mergeCell ref="AC211:AF211"/>
    <mergeCell ref="AG217:AI217"/>
    <mergeCell ref="AJ216:AN216"/>
    <mergeCell ref="AO216:AP217"/>
    <mergeCell ref="AQ216:AR216"/>
    <mergeCell ref="K212:L212"/>
    <mergeCell ref="M212:P212"/>
    <mergeCell ref="Q212:S212"/>
    <mergeCell ref="T212:X212"/>
    <mergeCell ref="AJ212:AN212"/>
    <mergeCell ref="AQ212:AR212"/>
    <mergeCell ref="A214:P214"/>
    <mergeCell ref="AS212:AV212"/>
    <mergeCell ref="A213:C213"/>
    <mergeCell ref="D213:P213"/>
    <mergeCell ref="Q213:S213"/>
    <mergeCell ref="T213:AF213"/>
    <mergeCell ref="AG213:AI213"/>
    <mergeCell ref="AJ213:AV213"/>
    <mergeCell ref="Q214:AF214"/>
    <mergeCell ref="AG214:AV214"/>
    <mergeCell ref="A215:C215"/>
    <mergeCell ref="D215:H215"/>
    <mergeCell ref="I215:K215"/>
    <mergeCell ref="L215:P215"/>
    <mergeCell ref="Q215:S215"/>
    <mergeCell ref="T215:X215"/>
    <mergeCell ref="Y215:AA215"/>
    <mergeCell ref="AB215:AF215"/>
    <mergeCell ref="AG215:AI215"/>
    <mergeCell ref="AJ215:AN215"/>
    <mergeCell ref="AO215:AQ215"/>
    <mergeCell ref="AR215:AV215"/>
    <mergeCell ref="AS216:AV216"/>
    <mergeCell ref="A217:C217"/>
    <mergeCell ref="D217:H217"/>
    <mergeCell ref="K217:L217"/>
    <mergeCell ref="M217:P217"/>
    <mergeCell ref="Q217:S217"/>
    <mergeCell ref="T217:X217"/>
    <mergeCell ref="AJ217:AN217"/>
    <mergeCell ref="AQ217:AR217"/>
    <mergeCell ref="AS217:AV217"/>
    <mergeCell ref="A218:C218"/>
    <mergeCell ref="D218:P218"/>
    <mergeCell ref="Q218:S218"/>
    <mergeCell ref="T218:AF218"/>
    <mergeCell ref="AG218:AI218"/>
    <mergeCell ref="AJ218:AV218"/>
    <mergeCell ref="A219:P219"/>
    <mergeCell ref="Q219:AF219"/>
    <mergeCell ref="AG219:AV219"/>
    <mergeCell ref="A216:C216"/>
    <mergeCell ref="D216:H216"/>
    <mergeCell ref="I216:J217"/>
    <mergeCell ref="K216:L216"/>
    <mergeCell ref="M216:P216"/>
    <mergeCell ref="Q216:S216"/>
    <mergeCell ref="T216:X216"/>
    <mergeCell ref="Y216:Z217"/>
    <mergeCell ref="AA216:AB216"/>
    <mergeCell ref="AC216:AF216"/>
    <mergeCell ref="AG216:AI216"/>
    <mergeCell ref="AA217:AB217"/>
    <mergeCell ref="AC217:AF217"/>
    <mergeCell ref="A220:C220"/>
    <mergeCell ref="D220:H220"/>
    <mergeCell ref="I220:K220"/>
    <mergeCell ref="L220:P220"/>
    <mergeCell ref="Q220:S220"/>
    <mergeCell ref="T220:X220"/>
    <mergeCell ref="Y220:AA220"/>
    <mergeCell ref="AB220:AF220"/>
    <mergeCell ref="AG220:AI220"/>
    <mergeCell ref="AJ220:AN220"/>
    <mergeCell ref="AO220:AQ220"/>
    <mergeCell ref="AR220:AV220"/>
    <mergeCell ref="AG221:AI221"/>
    <mergeCell ref="AA222:AB222"/>
    <mergeCell ref="AC222:AF222"/>
    <mergeCell ref="AG222:AI222"/>
    <mergeCell ref="A221:C221"/>
    <mergeCell ref="D221:H221"/>
    <mergeCell ref="I221:J222"/>
    <mergeCell ref="K221:L221"/>
    <mergeCell ref="M221:P221"/>
    <mergeCell ref="Q221:S221"/>
    <mergeCell ref="AJ221:AN221"/>
    <mergeCell ref="AO221:AP222"/>
    <mergeCell ref="AQ221:AR221"/>
    <mergeCell ref="AS221:AV221"/>
    <mergeCell ref="A222:C222"/>
    <mergeCell ref="D222:H222"/>
    <mergeCell ref="T221:X221"/>
    <mergeCell ref="Y221:Z222"/>
    <mergeCell ref="AA221:AB221"/>
    <mergeCell ref="AC221:AF221"/>
    <mergeCell ref="AG227:AI227"/>
    <mergeCell ref="AJ226:AN226"/>
    <mergeCell ref="AO226:AP227"/>
    <mergeCell ref="AQ226:AR226"/>
    <mergeCell ref="K222:L222"/>
    <mergeCell ref="M222:P222"/>
    <mergeCell ref="Q222:S222"/>
    <mergeCell ref="T222:X222"/>
    <mergeCell ref="AJ222:AN222"/>
    <mergeCell ref="AQ222:AR222"/>
    <mergeCell ref="A224:P224"/>
    <mergeCell ref="AS222:AV222"/>
    <mergeCell ref="A223:C223"/>
    <mergeCell ref="D223:P223"/>
    <mergeCell ref="Q223:S223"/>
    <mergeCell ref="T223:AF223"/>
    <mergeCell ref="AG223:AI223"/>
    <mergeCell ref="AJ223:AV223"/>
    <mergeCell ref="Q224:AF224"/>
    <mergeCell ref="AG224:AV224"/>
    <mergeCell ref="A225:C225"/>
    <mergeCell ref="D225:H225"/>
    <mergeCell ref="I225:K225"/>
    <mergeCell ref="L225:P225"/>
    <mergeCell ref="Q225:S225"/>
    <mergeCell ref="T225:X225"/>
    <mergeCell ref="Y225:AA225"/>
    <mergeCell ref="AB225:AF225"/>
    <mergeCell ref="AG225:AI225"/>
    <mergeCell ref="AJ225:AN225"/>
    <mergeCell ref="AO225:AQ225"/>
    <mergeCell ref="AR225:AV225"/>
    <mergeCell ref="AS226:AV226"/>
    <mergeCell ref="A227:C227"/>
    <mergeCell ref="D227:H227"/>
    <mergeCell ref="K227:L227"/>
    <mergeCell ref="M227:P227"/>
    <mergeCell ref="Q227:S227"/>
    <mergeCell ref="T227:X227"/>
    <mergeCell ref="AJ227:AN227"/>
    <mergeCell ref="AQ227:AR227"/>
    <mergeCell ref="AS227:AV227"/>
    <mergeCell ref="A228:C228"/>
    <mergeCell ref="D228:P228"/>
    <mergeCell ref="Q228:S228"/>
    <mergeCell ref="T228:AF228"/>
    <mergeCell ref="AG228:AI228"/>
    <mergeCell ref="AJ228:AV228"/>
    <mergeCell ref="A229:P229"/>
    <mergeCell ref="Q229:AF229"/>
    <mergeCell ref="AG229:AV229"/>
    <mergeCell ref="A226:C226"/>
    <mergeCell ref="D226:H226"/>
    <mergeCell ref="I226:J227"/>
    <mergeCell ref="K226:L226"/>
    <mergeCell ref="M226:P226"/>
    <mergeCell ref="Q226:S226"/>
    <mergeCell ref="T226:X226"/>
    <mergeCell ref="Y226:Z227"/>
    <mergeCell ref="AA226:AB226"/>
    <mergeCell ref="AC226:AF226"/>
    <mergeCell ref="AG226:AI226"/>
    <mergeCell ref="AA227:AB227"/>
    <mergeCell ref="AC227:AF227"/>
    <mergeCell ref="A230:C230"/>
    <mergeCell ref="D230:H230"/>
    <mergeCell ref="I230:K230"/>
    <mergeCell ref="L230:P230"/>
    <mergeCell ref="Q230:S230"/>
    <mergeCell ref="T230:X230"/>
    <mergeCell ref="Y230:AA230"/>
    <mergeCell ref="AB230:AF230"/>
    <mergeCell ref="AG230:AI230"/>
    <mergeCell ref="AJ230:AN230"/>
    <mergeCell ref="AO230:AQ230"/>
    <mergeCell ref="AR230:AV230"/>
    <mergeCell ref="AG231:AI231"/>
    <mergeCell ref="AA232:AB232"/>
    <mergeCell ref="AC232:AF232"/>
    <mergeCell ref="AG232:AI232"/>
    <mergeCell ref="A231:C231"/>
    <mergeCell ref="D231:H231"/>
    <mergeCell ref="I231:J232"/>
    <mergeCell ref="K231:L231"/>
    <mergeCell ref="M231:P231"/>
    <mergeCell ref="Q231:S231"/>
    <mergeCell ref="AJ231:AN231"/>
    <mergeCell ref="AO231:AP232"/>
    <mergeCell ref="AQ231:AR231"/>
    <mergeCell ref="AS231:AV231"/>
    <mergeCell ref="A232:C232"/>
    <mergeCell ref="D232:H232"/>
    <mergeCell ref="T231:X231"/>
    <mergeCell ref="Y231:Z232"/>
    <mergeCell ref="AA231:AB231"/>
    <mergeCell ref="AC231:AF231"/>
    <mergeCell ref="AG237:AI237"/>
    <mergeCell ref="AJ236:AN236"/>
    <mergeCell ref="AO236:AP237"/>
    <mergeCell ref="AQ236:AR236"/>
    <mergeCell ref="K232:L232"/>
    <mergeCell ref="M232:P232"/>
    <mergeCell ref="Q232:S232"/>
    <mergeCell ref="T232:X232"/>
    <mergeCell ref="AJ232:AN232"/>
    <mergeCell ref="AQ232:AR232"/>
    <mergeCell ref="A234:P234"/>
    <mergeCell ref="AS232:AV232"/>
    <mergeCell ref="A233:C233"/>
    <mergeCell ref="D233:P233"/>
    <mergeCell ref="Q233:S233"/>
    <mergeCell ref="T233:AF233"/>
    <mergeCell ref="AG233:AI233"/>
    <mergeCell ref="AJ233:AV233"/>
    <mergeCell ref="Q234:AF234"/>
    <mergeCell ref="AG234:AV234"/>
    <mergeCell ref="A235:C235"/>
    <mergeCell ref="D235:H235"/>
    <mergeCell ref="I235:K235"/>
    <mergeCell ref="L235:P235"/>
    <mergeCell ref="Q235:S235"/>
    <mergeCell ref="T235:X235"/>
    <mergeCell ref="Y235:AA235"/>
    <mergeCell ref="AB235:AF235"/>
    <mergeCell ref="AG235:AI235"/>
    <mergeCell ref="AJ235:AN235"/>
    <mergeCell ref="AO235:AQ235"/>
    <mergeCell ref="AR235:AV235"/>
    <mergeCell ref="AS236:AV236"/>
    <mergeCell ref="A237:C237"/>
    <mergeCell ref="D237:H237"/>
    <mergeCell ref="K237:L237"/>
    <mergeCell ref="M237:P237"/>
    <mergeCell ref="Q237:S237"/>
    <mergeCell ref="T237:X237"/>
    <mergeCell ref="AJ237:AN237"/>
    <mergeCell ref="AQ237:AR237"/>
    <mergeCell ref="AS237:AV237"/>
    <mergeCell ref="A238:C238"/>
    <mergeCell ref="D238:P238"/>
    <mergeCell ref="Q238:S238"/>
    <mergeCell ref="T238:AF238"/>
    <mergeCell ref="AG238:AI238"/>
    <mergeCell ref="AJ238:AV238"/>
    <mergeCell ref="A239:P239"/>
    <mergeCell ref="Q239:AF239"/>
    <mergeCell ref="AG239:AV239"/>
    <mergeCell ref="A236:C236"/>
    <mergeCell ref="D236:H236"/>
    <mergeCell ref="I236:J237"/>
    <mergeCell ref="K236:L236"/>
    <mergeCell ref="M236:P236"/>
    <mergeCell ref="Q236:S236"/>
    <mergeCell ref="T236:X236"/>
    <mergeCell ref="Y236:Z237"/>
    <mergeCell ref="AA236:AB236"/>
    <mergeCell ref="AC236:AF236"/>
    <mergeCell ref="AG236:AI236"/>
    <mergeCell ref="AA237:AB237"/>
    <mergeCell ref="AC237:AF237"/>
    <mergeCell ref="A240:C240"/>
    <mergeCell ref="D240:H240"/>
    <mergeCell ref="I240:K240"/>
    <mergeCell ref="L240:P240"/>
    <mergeCell ref="Q240:S240"/>
    <mergeCell ref="T240:X240"/>
    <mergeCell ref="Y240:AA240"/>
    <mergeCell ref="AB240:AF240"/>
    <mergeCell ref="AG240:AI240"/>
    <mergeCell ref="AJ240:AN240"/>
    <mergeCell ref="AO240:AQ240"/>
    <mergeCell ref="AR240:AV240"/>
    <mergeCell ref="AG241:AI241"/>
    <mergeCell ref="AA242:AB242"/>
    <mergeCell ref="AC242:AF242"/>
    <mergeCell ref="AG242:AI242"/>
    <mergeCell ref="A241:C241"/>
    <mergeCell ref="D241:H241"/>
    <mergeCell ref="I241:J242"/>
    <mergeCell ref="K241:L241"/>
    <mergeCell ref="M241:P241"/>
    <mergeCell ref="Q241:S241"/>
    <mergeCell ref="AJ241:AN241"/>
    <mergeCell ref="AO241:AP242"/>
    <mergeCell ref="AQ241:AR241"/>
    <mergeCell ref="AS241:AV241"/>
    <mergeCell ref="A242:C242"/>
    <mergeCell ref="D242:H242"/>
    <mergeCell ref="T241:X241"/>
    <mergeCell ref="Y241:Z242"/>
    <mergeCell ref="AA241:AB241"/>
    <mergeCell ref="AC241:AF241"/>
    <mergeCell ref="AG247:AI247"/>
    <mergeCell ref="AJ246:AN246"/>
    <mergeCell ref="AO246:AP247"/>
    <mergeCell ref="AQ246:AR246"/>
    <mergeCell ref="K242:L242"/>
    <mergeCell ref="M242:P242"/>
    <mergeCell ref="Q242:S242"/>
    <mergeCell ref="T242:X242"/>
    <mergeCell ref="AJ242:AN242"/>
    <mergeCell ref="AQ242:AR242"/>
    <mergeCell ref="A244:P244"/>
    <mergeCell ref="AS242:AV242"/>
    <mergeCell ref="A243:C243"/>
    <mergeCell ref="D243:P243"/>
    <mergeCell ref="Q243:S243"/>
    <mergeCell ref="T243:AF243"/>
    <mergeCell ref="AG243:AI243"/>
    <mergeCell ref="AJ243:AV243"/>
    <mergeCell ref="Q244:AF244"/>
    <mergeCell ref="AG244:AV244"/>
    <mergeCell ref="A245:C245"/>
    <mergeCell ref="D245:H245"/>
    <mergeCell ref="I245:K245"/>
    <mergeCell ref="L245:P245"/>
    <mergeCell ref="Q245:S245"/>
    <mergeCell ref="T245:X245"/>
    <mergeCell ref="Y245:AA245"/>
    <mergeCell ref="AB245:AF245"/>
    <mergeCell ref="AG245:AI245"/>
    <mergeCell ref="AJ245:AN245"/>
    <mergeCell ref="AO245:AQ245"/>
    <mergeCell ref="AR245:AV245"/>
    <mergeCell ref="AS246:AV246"/>
    <mergeCell ref="A247:C247"/>
    <mergeCell ref="D247:H247"/>
    <mergeCell ref="K247:L247"/>
    <mergeCell ref="M247:P247"/>
    <mergeCell ref="Q247:S247"/>
    <mergeCell ref="T247:X247"/>
    <mergeCell ref="AJ247:AN247"/>
    <mergeCell ref="AQ247:AR247"/>
    <mergeCell ref="AS247:AV247"/>
    <mergeCell ref="A248:C248"/>
    <mergeCell ref="D248:P248"/>
    <mergeCell ref="Q248:S248"/>
    <mergeCell ref="T248:AF248"/>
    <mergeCell ref="AG248:AI248"/>
    <mergeCell ref="AJ248:AV248"/>
    <mergeCell ref="A249:P249"/>
    <mergeCell ref="Q249:AF249"/>
    <mergeCell ref="AG249:AV249"/>
    <mergeCell ref="A246:C246"/>
    <mergeCell ref="D246:H246"/>
    <mergeCell ref="I246:J247"/>
    <mergeCell ref="K246:L246"/>
    <mergeCell ref="M246:P246"/>
    <mergeCell ref="Q246:S246"/>
    <mergeCell ref="T246:X246"/>
    <mergeCell ref="Y246:Z247"/>
    <mergeCell ref="AA246:AB246"/>
    <mergeCell ref="AC246:AF246"/>
    <mergeCell ref="AG246:AI246"/>
    <mergeCell ref="AA247:AB247"/>
    <mergeCell ref="AC247:AF247"/>
    <mergeCell ref="A250:C250"/>
    <mergeCell ref="D250:H250"/>
    <mergeCell ref="I250:K250"/>
    <mergeCell ref="L250:P250"/>
    <mergeCell ref="Q250:S250"/>
    <mergeCell ref="T250:X250"/>
    <mergeCell ref="Y250:AA250"/>
    <mergeCell ref="AB250:AF250"/>
    <mergeCell ref="AG250:AI250"/>
    <mergeCell ref="AJ250:AN250"/>
    <mergeCell ref="AO250:AQ250"/>
    <mergeCell ref="AR250:AV250"/>
    <mergeCell ref="AG251:AI251"/>
    <mergeCell ref="AA252:AB252"/>
    <mergeCell ref="AC252:AF252"/>
    <mergeCell ref="AG252:AI252"/>
    <mergeCell ref="A251:C251"/>
    <mergeCell ref="D251:H251"/>
    <mergeCell ref="I251:J252"/>
    <mergeCell ref="K251:L251"/>
    <mergeCell ref="M251:P251"/>
    <mergeCell ref="Q251:S251"/>
    <mergeCell ref="AJ251:AN251"/>
    <mergeCell ref="AO251:AP252"/>
    <mergeCell ref="AQ251:AR251"/>
    <mergeCell ref="AS251:AV251"/>
    <mergeCell ref="A252:C252"/>
    <mergeCell ref="D252:H252"/>
    <mergeCell ref="T251:X251"/>
    <mergeCell ref="Y251:Z252"/>
    <mergeCell ref="AA251:AB251"/>
    <mergeCell ref="AC251:AF251"/>
    <mergeCell ref="AG257:AI257"/>
    <mergeCell ref="AJ256:AN256"/>
    <mergeCell ref="AO256:AP257"/>
    <mergeCell ref="AQ256:AR256"/>
    <mergeCell ref="K252:L252"/>
    <mergeCell ref="M252:P252"/>
    <mergeCell ref="Q252:S252"/>
    <mergeCell ref="T252:X252"/>
    <mergeCell ref="AJ252:AN252"/>
    <mergeCell ref="AQ252:AR252"/>
    <mergeCell ref="A254:P254"/>
    <mergeCell ref="AS252:AV252"/>
    <mergeCell ref="A253:C253"/>
    <mergeCell ref="D253:P253"/>
    <mergeCell ref="Q253:S253"/>
    <mergeCell ref="T253:AF253"/>
    <mergeCell ref="AG253:AI253"/>
    <mergeCell ref="AJ253:AV253"/>
    <mergeCell ref="Q254:AF254"/>
    <mergeCell ref="AG254:AV254"/>
    <mergeCell ref="A255:C255"/>
    <mergeCell ref="D255:H255"/>
    <mergeCell ref="I255:K255"/>
    <mergeCell ref="L255:P255"/>
    <mergeCell ref="Q255:S255"/>
    <mergeCell ref="T255:X255"/>
    <mergeCell ref="Y255:AA255"/>
    <mergeCell ref="AB255:AF255"/>
    <mergeCell ref="AG255:AI255"/>
    <mergeCell ref="AJ255:AN255"/>
    <mergeCell ref="AO255:AQ255"/>
    <mergeCell ref="AR255:AV255"/>
    <mergeCell ref="AS256:AV256"/>
    <mergeCell ref="A257:C257"/>
    <mergeCell ref="D257:H257"/>
    <mergeCell ref="K257:L257"/>
    <mergeCell ref="M257:P257"/>
    <mergeCell ref="Q257:S257"/>
    <mergeCell ref="T257:X257"/>
    <mergeCell ref="AJ257:AN257"/>
    <mergeCell ref="AQ257:AR257"/>
    <mergeCell ref="AS257:AV257"/>
    <mergeCell ref="A258:C258"/>
    <mergeCell ref="D258:P258"/>
    <mergeCell ref="Q258:S258"/>
    <mergeCell ref="T258:AF258"/>
    <mergeCell ref="AG258:AI258"/>
    <mergeCell ref="AJ258:AV258"/>
    <mergeCell ref="A259:P259"/>
    <mergeCell ref="Q259:AF259"/>
    <mergeCell ref="AG259:AV259"/>
    <mergeCell ref="A256:C256"/>
    <mergeCell ref="D256:H256"/>
    <mergeCell ref="I256:J257"/>
    <mergeCell ref="K256:L256"/>
    <mergeCell ref="M256:P256"/>
    <mergeCell ref="Q256:S256"/>
    <mergeCell ref="T256:X256"/>
    <mergeCell ref="Y256:Z257"/>
    <mergeCell ref="AA256:AB256"/>
    <mergeCell ref="AC256:AF256"/>
    <mergeCell ref="AG256:AI256"/>
    <mergeCell ref="AA257:AB257"/>
    <mergeCell ref="AC257:AF257"/>
    <mergeCell ref="A260:C260"/>
    <mergeCell ref="D260:H260"/>
    <mergeCell ref="I260:K260"/>
    <mergeCell ref="L260:P260"/>
    <mergeCell ref="Q260:S260"/>
    <mergeCell ref="T260:X260"/>
    <mergeCell ref="Y260:AA260"/>
    <mergeCell ref="AB260:AF260"/>
    <mergeCell ref="AG260:AI260"/>
    <mergeCell ref="AJ260:AN260"/>
    <mergeCell ref="AO260:AQ260"/>
    <mergeCell ref="AR260:AV260"/>
    <mergeCell ref="AG261:AI261"/>
    <mergeCell ref="AA262:AB262"/>
    <mergeCell ref="AC262:AF262"/>
    <mergeCell ref="AG262:AI262"/>
    <mergeCell ref="A261:C261"/>
    <mergeCell ref="D261:H261"/>
    <mergeCell ref="I261:J262"/>
    <mergeCell ref="K261:L261"/>
    <mergeCell ref="M261:P261"/>
    <mergeCell ref="Q261:S261"/>
    <mergeCell ref="AJ261:AN261"/>
    <mergeCell ref="AO261:AP262"/>
    <mergeCell ref="AQ261:AR261"/>
    <mergeCell ref="AS261:AV261"/>
    <mergeCell ref="A262:C262"/>
    <mergeCell ref="D262:H262"/>
    <mergeCell ref="T261:X261"/>
    <mergeCell ref="Y261:Z262"/>
    <mergeCell ref="AA261:AB261"/>
    <mergeCell ref="AC261:AF261"/>
    <mergeCell ref="AG267:AI267"/>
    <mergeCell ref="AJ266:AN266"/>
    <mergeCell ref="AO266:AP267"/>
    <mergeCell ref="AQ266:AR266"/>
    <mergeCell ref="K262:L262"/>
    <mergeCell ref="M262:P262"/>
    <mergeCell ref="Q262:S262"/>
    <mergeCell ref="T262:X262"/>
    <mergeCell ref="AJ262:AN262"/>
    <mergeCell ref="AQ262:AR262"/>
    <mergeCell ref="A264:P264"/>
    <mergeCell ref="AS262:AV262"/>
    <mergeCell ref="A263:C263"/>
    <mergeCell ref="D263:P263"/>
    <mergeCell ref="Q263:S263"/>
    <mergeCell ref="T263:AF263"/>
    <mergeCell ref="AG263:AI263"/>
    <mergeCell ref="AJ263:AV263"/>
    <mergeCell ref="Q264:AF264"/>
    <mergeCell ref="AG264:AV264"/>
    <mergeCell ref="A265:C265"/>
    <mergeCell ref="D265:H265"/>
    <mergeCell ref="I265:K265"/>
    <mergeCell ref="L265:P265"/>
    <mergeCell ref="Q265:S265"/>
    <mergeCell ref="T265:X265"/>
    <mergeCell ref="Y265:AA265"/>
    <mergeCell ref="AB265:AF265"/>
    <mergeCell ref="AG265:AI265"/>
    <mergeCell ref="AJ265:AN265"/>
    <mergeCell ref="AO265:AQ265"/>
    <mergeCell ref="AR265:AV265"/>
    <mergeCell ref="AS266:AV266"/>
    <mergeCell ref="A267:C267"/>
    <mergeCell ref="D267:H267"/>
    <mergeCell ref="K267:L267"/>
    <mergeCell ref="M267:P267"/>
    <mergeCell ref="Q267:S267"/>
    <mergeCell ref="T267:X267"/>
    <mergeCell ref="AJ267:AN267"/>
    <mergeCell ref="AQ267:AR267"/>
    <mergeCell ref="AS267:AV267"/>
    <mergeCell ref="A268:C268"/>
    <mergeCell ref="D268:P268"/>
    <mergeCell ref="Q268:S268"/>
    <mergeCell ref="T268:AF268"/>
    <mergeCell ref="AG268:AI268"/>
    <mergeCell ref="AJ268:AV268"/>
    <mergeCell ref="A269:P269"/>
    <mergeCell ref="Q269:AF269"/>
    <mergeCell ref="AG269:AV269"/>
    <mergeCell ref="A266:C266"/>
    <mergeCell ref="D266:H266"/>
    <mergeCell ref="I266:J267"/>
    <mergeCell ref="K266:L266"/>
    <mergeCell ref="M266:P266"/>
    <mergeCell ref="Q266:S266"/>
    <mergeCell ref="T266:X266"/>
    <mergeCell ref="Y266:Z267"/>
    <mergeCell ref="AA266:AB266"/>
    <mergeCell ref="AC266:AF266"/>
    <mergeCell ref="AG266:AI266"/>
    <mergeCell ref="AA267:AB267"/>
    <mergeCell ref="AC267:AF267"/>
    <mergeCell ref="A270:C270"/>
    <mergeCell ref="D270:H270"/>
    <mergeCell ref="I270:K270"/>
    <mergeCell ref="L270:P270"/>
    <mergeCell ref="Q270:S270"/>
    <mergeCell ref="T270:X270"/>
    <mergeCell ref="Y270:AA270"/>
    <mergeCell ref="AB270:AF270"/>
    <mergeCell ref="AG270:AI270"/>
    <mergeCell ref="AJ270:AN270"/>
    <mergeCell ref="AO270:AQ270"/>
    <mergeCell ref="AR270:AV270"/>
    <mergeCell ref="AG271:AI271"/>
    <mergeCell ref="AA272:AB272"/>
    <mergeCell ref="AC272:AF272"/>
    <mergeCell ref="AG272:AI272"/>
    <mergeCell ref="A271:C271"/>
    <mergeCell ref="D271:H271"/>
    <mergeCell ref="I271:J272"/>
    <mergeCell ref="K271:L271"/>
    <mergeCell ref="M271:P271"/>
    <mergeCell ref="Q271:S271"/>
    <mergeCell ref="AJ271:AN271"/>
    <mergeCell ref="AO271:AP272"/>
    <mergeCell ref="AQ271:AR271"/>
    <mergeCell ref="AS271:AV271"/>
    <mergeCell ref="A272:C272"/>
    <mergeCell ref="D272:H272"/>
    <mergeCell ref="T271:X271"/>
    <mergeCell ref="Y271:Z272"/>
    <mergeCell ref="AA271:AB271"/>
    <mergeCell ref="AC271:AF271"/>
    <mergeCell ref="AG277:AI277"/>
    <mergeCell ref="AJ276:AN276"/>
    <mergeCell ref="AO276:AP277"/>
    <mergeCell ref="AQ276:AR276"/>
    <mergeCell ref="K272:L272"/>
    <mergeCell ref="M272:P272"/>
    <mergeCell ref="Q272:S272"/>
    <mergeCell ref="T272:X272"/>
    <mergeCell ref="AJ272:AN272"/>
    <mergeCell ref="AQ272:AR272"/>
    <mergeCell ref="A274:P274"/>
    <mergeCell ref="AS272:AV272"/>
    <mergeCell ref="A273:C273"/>
    <mergeCell ref="D273:P273"/>
    <mergeCell ref="Q273:S273"/>
    <mergeCell ref="T273:AF273"/>
    <mergeCell ref="AG273:AI273"/>
    <mergeCell ref="AJ273:AV273"/>
    <mergeCell ref="Q274:AF274"/>
    <mergeCell ref="AG274:AV274"/>
    <mergeCell ref="A275:C275"/>
    <mergeCell ref="D275:H275"/>
    <mergeCell ref="I275:K275"/>
    <mergeCell ref="L275:P275"/>
    <mergeCell ref="Q275:S275"/>
    <mergeCell ref="T275:X275"/>
    <mergeCell ref="Y275:AA275"/>
    <mergeCell ref="AB275:AF275"/>
    <mergeCell ref="AG275:AI275"/>
    <mergeCell ref="AJ275:AN275"/>
    <mergeCell ref="AO275:AQ275"/>
    <mergeCell ref="AR275:AV275"/>
    <mergeCell ref="AS276:AV276"/>
    <mergeCell ref="A277:C277"/>
    <mergeCell ref="D277:H277"/>
    <mergeCell ref="K277:L277"/>
    <mergeCell ref="M277:P277"/>
    <mergeCell ref="Q277:S277"/>
    <mergeCell ref="T277:X277"/>
    <mergeCell ref="AJ277:AN277"/>
    <mergeCell ref="AQ277:AR277"/>
    <mergeCell ref="AS277:AV277"/>
    <mergeCell ref="A278:C278"/>
    <mergeCell ref="D278:P278"/>
    <mergeCell ref="Q278:S278"/>
    <mergeCell ref="T278:AF278"/>
    <mergeCell ref="AG278:AI278"/>
    <mergeCell ref="AJ278:AV278"/>
    <mergeCell ref="A279:P279"/>
    <mergeCell ref="Q279:AF279"/>
    <mergeCell ref="AG279:AV279"/>
    <mergeCell ref="A276:C276"/>
    <mergeCell ref="D276:H276"/>
    <mergeCell ref="I276:J277"/>
    <mergeCell ref="K276:L276"/>
    <mergeCell ref="M276:P276"/>
    <mergeCell ref="Q276:S276"/>
    <mergeCell ref="T276:X276"/>
    <mergeCell ref="Y276:Z277"/>
    <mergeCell ref="AA276:AB276"/>
    <mergeCell ref="AC276:AF276"/>
    <mergeCell ref="AG276:AI276"/>
    <mergeCell ref="AA277:AB277"/>
    <mergeCell ref="AC277:AF277"/>
    <mergeCell ref="A280:C280"/>
    <mergeCell ref="D280:H280"/>
    <mergeCell ref="I280:K280"/>
    <mergeCell ref="L280:P280"/>
    <mergeCell ref="Q280:S280"/>
    <mergeCell ref="T280:X280"/>
    <mergeCell ref="Y280:AA280"/>
    <mergeCell ref="AB280:AF280"/>
    <mergeCell ref="AG280:AI280"/>
    <mergeCell ref="AJ280:AN280"/>
    <mergeCell ref="AO280:AQ280"/>
    <mergeCell ref="AR280:AV280"/>
    <mergeCell ref="AG281:AI281"/>
    <mergeCell ref="AA282:AB282"/>
    <mergeCell ref="AC282:AF282"/>
    <mergeCell ref="AG282:AI282"/>
    <mergeCell ref="A281:C281"/>
    <mergeCell ref="D281:H281"/>
    <mergeCell ref="I281:J282"/>
    <mergeCell ref="K281:L281"/>
    <mergeCell ref="M281:P281"/>
    <mergeCell ref="Q281:S281"/>
    <mergeCell ref="AJ281:AN281"/>
    <mergeCell ref="AO281:AP282"/>
    <mergeCell ref="AQ281:AR281"/>
    <mergeCell ref="AS281:AV281"/>
    <mergeCell ref="A282:C282"/>
    <mergeCell ref="D282:H282"/>
    <mergeCell ref="T281:X281"/>
    <mergeCell ref="Y281:Z282"/>
    <mergeCell ref="AA281:AB281"/>
    <mergeCell ref="AC281:AF281"/>
    <mergeCell ref="AG287:AI287"/>
    <mergeCell ref="AJ286:AN286"/>
    <mergeCell ref="AO286:AP287"/>
    <mergeCell ref="AQ286:AR286"/>
    <mergeCell ref="K282:L282"/>
    <mergeCell ref="M282:P282"/>
    <mergeCell ref="Q282:S282"/>
    <mergeCell ref="T282:X282"/>
    <mergeCell ref="AJ282:AN282"/>
    <mergeCell ref="AQ282:AR282"/>
    <mergeCell ref="A284:P284"/>
    <mergeCell ref="AS282:AV282"/>
    <mergeCell ref="A283:C283"/>
    <mergeCell ref="D283:P283"/>
    <mergeCell ref="Q283:S283"/>
    <mergeCell ref="T283:AF283"/>
    <mergeCell ref="AG283:AI283"/>
    <mergeCell ref="AJ283:AV283"/>
    <mergeCell ref="Q284:AF284"/>
    <mergeCell ref="AG284:AV284"/>
    <mergeCell ref="A285:C285"/>
    <mergeCell ref="D285:H285"/>
    <mergeCell ref="I285:K285"/>
    <mergeCell ref="L285:P285"/>
    <mergeCell ref="Q285:S285"/>
    <mergeCell ref="T285:X285"/>
    <mergeCell ref="Y285:AA285"/>
    <mergeCell ref="AB285:AF285"/>
    <mergeCell ref="AG285:AI285"/>
    <mergeCell ref="AJ285:AN285"/>
    <mergeCell ref="AO285:AQ285"/>
    <mergeCell ref="AR285:AV285"/>
    <mergeCell ref="AS286:AV286"/>
    <mergeCell ref="A287:C287"/>
    <mergeCell ref="D287:H287"/>
    <mergeCell ref="K287:L287"/>
    <mergeCell ref="M287:P287"/>
    <mergeCell ref="Q287:S287"/>
    <mergeCell ref="T287:X287"/>
    <mergeCell ref="AJ287:AN287"/>
    <mergeCell ref="AQ287:AR287"/>
    <mergeCell ref="AS287:AV287"/>
    <mergeCell ref="A288:C288"/>
    <mergeCell ref="D288:P288"/>
    <mergeCell ref="Q288:S288"/>
    <mergeCell ref="T288:AF288"/>
    <mergeCell ref="AG288:AI288"/>
    <mergeCell ref="AJ288:AV288"/>
    <mergeCell ref="A289:P289"/>
    <mergeCell ref="Q289:AF289"/>
    <mergeCell ref="AG289:AV289"/>
    <mergeCell ref="A286:C286"/>
    <mergeCell ref="D286:H286"/>
    <mergeCell ref="I286:J287"/>
    <mergeCell ref="K286:L286"/>
    <mergeCell ref="M286:P286"/>
    <mergeCell ref="Q286:S286"/>
    <mergeCell ref="T286:X286"/>
    <mergeCell ref="Y286:Z287"/>
    <mergeCell ref="AA286:AB286"/>
    <mergeCell ref="AC286:AF286"/>
    <mergeCell ref="AG286:AI286"/>
    <mergeCell ref="AA287:AB287"/>
    <mergeCell ref="AC287:AF287"/>
    <mergeCell ref="A290:C290"/>
    <mergeCell ref="D290:H290"/>
    <mergeCell ref="I290:K290"/>
    <mergeCell ref="L290:P290"/>
    <mergeCell ref="Q290:S290"/>
    <mergeCell ref="T290:X290"/>
    <mergeCell ref="Y290:AA290"/>
    <mergeCell ref="AB290:AF290"/>
    <mergeCell ref="AG290:AI290"/>
    <mergeCell ref="AJ290:AN290"/>
    <mergeCell ref="AO290:AQ290"/>
    <mergeCell ref="AR290:AV290"/>
    <mergeCell ref="AG291:AI291"/>
    <mergeCell ref="AA292:AB292"/>
    <mergeCell ref="AC292:AF292"/>
    <mergeCell ref="AG292:AI292"/>
    <mergeCell ref="A291:C291"/>
    <mergeCell ref="D291:H291"/>
    <mergeCell ref="I291:J292"/>
    <mergeCell ref="K291:L291"/>
    <mergeCell ref="M291:P291"/>
    <mergeCell ref="Q291:S291"/>
    <mergeCell ref="AJ291:AN291"/>
    <mergeCell ref="AO291:AP292"/>
    <mergeCell ref="AQ291:AR291"/>
    <mergeCell ref="AS291:AV291"/>
    <mergeCell ref="A292:C292"/>
    <mergeCell ref="D292:H292"/>
    <mergeCell ref="T291:X291"/>
    <mergeCell ref="Y291:Z292"/>
    <mergeCell ref="AA291:AB291"/>
    <mergeCell ref="AC291:AF291"/>
    <mergeCell ref="AG297:AI297"/>
    <mergeCell ref="AJ296:AN296"/>
    <mergeCell ref="AO296:AP297"/>
    <mergeCell ref="AQ296:AR296"/>
    <mergeCell ref="K292:L292"/>
    <mergeCell ref="M292:P292"/>
    <mergeCell ref="Q292:S292"/>
    <mergeCell ref="T292:X292"/>
    <mergeCell ref="AJ292:AN292"/>
    <mergeCell ref="AQ292:AR292"/>
    <mergeCell ref="A294:P294"/>
    <mergeCell ref="AS292:AV292"/>
    <mergeCell ref="A293:C293"/>
    <mergeCell ref="D293:P293"/>
    <mergeCell ref="Q293:S293"/>
    <mergeCell ref="T293:AF293"/>
    <mergeCell ref="AG293:AI293"/>
    <mergeCell ref="AJ293:AV293"/>
    <mergeCell ref="Q294:AF294"/>
    <mergeCell ref="AG294:AV294"/>
    <mergeCell ref="A295:C295"/>
    <mergeCell ref="D295:H295"/>
    <mergeCell ref="I295:K295"/>
    <mergeCell ref="L295:P295"/>
    <mergeCell ref="Q295:S295"/>
    <mergeCell ref="T295:X295"/>
    <mergeCell ref="Y295:AA295"/>
    <mergeCell ref="AB295:AF295"/>
    <mergeCell ref="AG295:AI295"/>
    <mergeCell ref="AJ295:AN295"/>
    <mergeCell ref="AO295:AQ295"/>
    <mergeCell ref="AR295:AV295"/>
    <mergeCell ref="AS296:AV296"/>
    <mergeCell ref="A297:C297"/>
    <mergeCell ref="D297:H297"/>
    <mergeCell ref="K297:L297"/>
    <mergeCell ref="M297:P297"/>
    <mergeCell ref="Q297:S297"/>
    <mergeCell ref="T297:X297"/>
    <mergeCell ref="AJ297:AN297"/>
    <mergeCell ref="AQ297:AR297"/>
    <mergeCell ref="AS297:AV297"/>
    <mergeCell ref="A298:C298"/>
    <mergeCell ref="D298:P298"/>
    <mergeCell ref="Q298:S298"/>
    <mergeCell ref="T298:AF298"/>
    <mergeCell ref="AG298:AI298"/>
    <mergeCell ref="AJ298:AV298"/>
    <mergeCell ref="A299:P299"/>
    <mergeCell ref="Q299:AF299"/>
    <mergeCell ref="AG299:AV299"/>
    <mergeCell ref="A296:C296"/>
    <mergeCell ref="D296:H296"/>
    <mergeCell ref="I296:J297"/>
    <mergeCell ref="K296:L296"/>
    <mergeCell ref="M296:P296"/>
    <mergeCell ref="Q296:S296"/>
    <mergeCell ref="T296:X296"/>
    <mergeCell ref="Y296:Z297"/>
    <mergeCell ref="AA296:AB296"/>
    <mergeCell ref="AC296:AF296"/>
    <mergeCell ref="AG296:AI296"/>
    <mergeCell ref="AA297:AB297"/>
    <mergeCell ref="AC297:AF297"/>
    <mergeCell ref="A300:C300"/>
    <mergeCell ref="D300:H300"/>
    <mergeCell ref="I300:K300"/>
    <mergeCell ref="L300:P300"/>
    <mergeCell ref="Q300:S300"/>
    <mergeCell ref="T300:X300"/>
    <mergeCell ref="Y300:AA300"/>
    <mergeCell ref="AB300:AF300"/>
    <mergeCell ref="AG300:AI300"/>
    <mergeCell ref="AJ300:AN300"/>
    <mergeCell ref="AO300:AQ300"/>
    <mergeCell ref="AR300:AV300"/>
    <mergeCell ref="AG301:AI301"/>
    <mergeCell ref="AA302:AB302"/>
    <mergeCell ref="AC302:AF302"/>
    <mergeCell ref="AG302:AI302"/>
    <mergeCell ref="A301:C301"/>
    <mergeCell ref="D301:H301"/>
    <mergeCell ref="I301:J302"/>
    <mergeCell ref="K301:L301"/>
    <mergeCell ref="M301:P301"/>
    <mergeCell ref="Q301:S301"/>
    <mergeCell ref="AJ301:AN301"/>
    <mergeCell ref="AO301:AP302"/>
    <mergeCell ref="AQ301:AR301"/>
    <mergeCell ref="AS301:AV301"/>
    <mergeCell ref="A302:C302"/>
    <mergeCell ref="D302:H302"/>
    <mergeCell ref="T301:X301"/>
    <mergeCell ref="Y301:Z302"/>
    <mergeCell ref="AA301:AB301"/>
    <mergeCell ref="AC301:AF301"/>
    <mergeCell ref="AG307:AI307"/>
    <mergeCell ref="AJ306:AN306"/>
    <mergeCell ref="AO306:AP307"/>
    <mergeCell ref="AQ306:AR306"/>
    <mergeCell ref="K302:L302"/>
    <mergeCell ref="M302:P302"/>
    <mergeCell ref="Q302:S302"/>
    <mergeCell ref="T302:X302"/>
    <mergeCell ref="AJ302:AN302"/>
    <mergeCell ref="AQ302:AR302"/>
    <mergeCell ref="A304:P304"/>
    <mergeCell ref="AS302:AV302"/>
    <mergeCell ref="A303:C303"/>
    <mergeCell ref="D303:P303"/>
    <mergeCell ref="Q303:S303"/>
    <mergeCell ref="T303:AF303"/>
    <mergeCell ref="AG303:AI303"/>
    <mergeCell ref="AJ303:AV303"/>
    <mergeCell ref="Q304:AF304"/>
    <mergeCell ref="AG304:AV304"/>
    <mergeCell ref="A305:C305"/>
    <mergeCell ref="D305:H305"/>
    <mergeCell ref="I305:K305"/>
    <mergeCell ref="L305:P305"/>
    <mergeCell ref="Q305:S305"/>
    <mergeCell ref="T305:X305"/>
    <mergeCell ref="Y305:AA305"/>
    <mergeCell ref="AB305:AF305"/>
    <mergeCell ref="AG305:AI305"/>
    <mergeCell ref="AJ305:AN305"/>
    <mergeCell ref="AO305:AQ305"/>
    <mergeCell ref="AR305:AV305"/>
    <mergeCell ref="AS306:AV306"/>
    <mergeCell ref="A307:C307"/>
    <mergeCell ref="D307:H307"/>
    <mergeCell ref="K307:L307"/>
    <mergeCell ref="M307:P307"/>
    <mergeCell ref="Q307:S307"/>
    <mergeCell ref="T307:X307"/>
    <mergeCell ref="AJ307:AN307"/>
    <mergeCell ref="AQ307:AR307"/>
    <mergeCell ref="AS307:AV307"/>
    <mergeCell ref="A308:C308"/>
    <mergeCell ref="D308:P308"/>
    <mergeCell ref="Q308:S308"/>
    <mergeCell ref="T308:AF308"/>
    <mergeCell ref="AG308:AI308"/>
    <mergeCell ref="AJ308:AV308"/>
    <mergeCell ref="A309:P309"/>
    <mergeCell ref="Q309:AF309"/>
    <mergeCell ref="AG309:AV309"/>
    <mergeCell ref="A306:C306"/>
    <mergeCell ref="D306:H306"/>
    <mergeCell ref="I306:J307"/>
    <mergeCell ref="K306:L306"/>
    <mergeCell ref="M306:P306"/>
    <mergeCell ref="Q306:S306"/>
    <mergeCell ref="T306:X306"/>
    <mergeCell ref="Y306:Z307"/>
    <mergeCell ref="AA306:AB306"/>
    <mergeCell ref="AC306:AF306"/>
    <mergeCell ref="AG306:AI306"/>
    <mergeCell ref="AA307:AB307"/>
    <mergeCell ref="AC307:AF307"/>
    <mergeCell ref="A310:C310"/>
    <mergeCell ref="D310:H310"/>
    <mergeCell ref="I310:K310"/>
    <mergeCell ref="L310:P310"/>
    <mergeCell ref="Q310:S310"/>
    <mergeCell ref="T310:X310"/>
    <mergeCell ref="Y310:AA310"/>
    <mergeCell ref="AB310:AF310"/>
    <mergeCell ref="AG310:AI310"/>
    <mergeCell ref="AJ310:AN310"/>
    <mergeCell ref="AO310:AQ310"/>
    <mergeCell ref="AR310:AV310"/>
    <mergeCell ref="AG311:AI311"/>
    <mergeCell ref="AA312:AB312"/>
    <mergeCell ref="AC312:AF312"/>
    <mergeCell ref="AG312:AI312"/>
    <mergeCell ref="A311:C311"/>
    <mergeCell ref="D311:H311"/>
    <mergeCell ref="I311:J312"/>
    <mergeCell ref="K311:L311"/>
    <mergeCell ref="M311:P311"/>
    <mergeCell ref="Q311:S311"/>
    <mergeCell ref="AJ311:AN311"/>
    <mergeCell ref="AO311:AP312"/>
    <mergeCell ref="AQ311:AR311"/>
    <mergeCell ref="AS311:AV311"/>
    <mergeCell ref="A312:C312"/>
    <mergeCell ref="D312:H312"/>
    <mergeCell ref="T311:X311"/>
    <mergeCell ref="Y311:Z312"/>
    <mergeCell ref="AA311:AB311"/>
    <mergeCell ref="AC311:AF311"/>
    <mergeCell ref="AG317:AI317"/>
    <mergeCell ref="AJ316:AN316"/>
    <mergeCell ref="AO316:AP317"/>
    <mergeCell ref="AQ316:AR316"/>
    <mergeCell ref="K312:L312"/>
    <mergeCell ref="M312:P312"/>
    <mergeCell ref="Q312:S312"/>
    <mergeCell ref="T312:X312"/>
    <mergeCell ref="AJ312:AN312"/>
    <mergeCell ref="AQ312:AR312"/>
    <mergeCell ref="A314:P314"/>
    <mergeCell ref="AS312:AV312"/>
    <mergeCell ref="A313:C313"/>
    <mergeCell ref="D313:P313"/>
    <mergeCell ref="Q313:S313"/>
    <mergeCell ref="T313:AF313"/>
    <mergeCell ref="AG313:AI313"/>
    <mergeCell ref="AJ313:AV313"/>
    <mergeCell ref="Q314:AF314"/>
    <mergeCell ref="AG314:AV314"/>
    <mergeCell ref="A315:C315"/>
    <mergeCell ref="D315:H315"/>
    <mergeCell ref="I315:K315"/>
    <mergeCell ref="L315:P315"/>
    <mergeCell ref="Q315:S315"/>
    <mergeCell ref="T315:X315"/>
    <mergeCell ref="Y315:AA315"/>
    <mergeCell ref="AB315:AF315"/>
    <mergeCell ref="AG315:AI315"/>
    <mergeCell ref="AJ315:AN315"/>
    <mergeCell ref="AO315:AQ315"/>
    <mergeCell ref="AR315:AV315"/>
    <mergeCell ref="AS316:AV316"/>
    <mergeCell ref="A317:C317"/>
    <mergeCell ref="D317:H317"/>
    <mergeCell ref="K317:L317"/>
    <mergeCell ref="M317:P317"/>
    <mergeCell ref="Q317:S317"/>
    <mergeCell ref="T317:X317"/>
    <mergeCell ref="AJ317:AN317"/>
    <mergeCell ref="AQ317:AR317"/>
    <mergeCell ref="AS317:AV317"/>
    <mergeCell ref="A318:C318"/>
    <mergeCell ref="D318:P318"/>
    <mergeCell ref="Q318:S318"/>
    <mergeCell ref="T318:AF318"/>
    <mergeCell ref="AG318:AI318"/>
    <mergeCell ref="AJ318:AV318"/>
    <mergeCell ref="A319:P319"/>
    <mergeCell ref="Q319:AF319"/>
    <mergeCell ref="AG319:AV319"/>
    <mergeCell ref="A316:C316"/>
    <mergeCell ref="D316:H316"/>
    <mergeCell ref="I316:J317"/>
    <mergeCell ref="K316:L316"/>
    <mergeCell ref="M316:P316"/>
    <mergeCell ref="Q316:S316"/>
    <mergeCell ref="T316:X316"/>
    <mergeCell ref="Y316:Z317"/>
    <mergeCell ref="AA316:AB316"/>
    <mergeCell ref="AC316:AF316"/>
    <mergeCell ref="AG316:AI316"/>
    <mergeCell ref="AA317:AB317"/>
    <mergeCell ref="AC317:AF317"/>
    <mergeCell ref="A320:C320"/>
    <mergeCell ref="D320:H320"/>
    <mergeCell ref="I320:K320"/>
    <mergeCell ref="L320:P320"/>
    <mergeCell ref="Q320:S320"/>
    <mergeCell ref="T320:X320"/>
    <mergeCell ref="Y320:AA320"/>
    <mergeCell ref="AB320:AF320"/>
    <mergeCell ref="AG320:AI320"/>
    <mergeCell ref="AJ320:AN320"/>
    <mergeCell ref="AO320:AQ320"/>
    <mergeCell ref="AR320:AV320"/>
    <mergeCell ref="AG321:AI321"/>
    <mergeCell ref="AA322:AB322"/>
    <mergeCell ref="AC322:AF322"/>
    <mergeCell ref="AG322:AI322"/>
    <mergeCell ref="A321:C321"/>
    <mergeCell ref="D321:H321"/>
    <mergeCell ref="I321:J322"/>
    <mergeCell ref="K321:L321"/>
    <mergeCell ref="M321:P321"/>
    <mergeCell ref="Q321:S321"/>
    <mergeCell ref="AJ321:AN321"/>
    <mergeCell ref="AO321:AP322"/>
    <mergeCell ref="AQ321:AR321"/>
    <mergeCell ref="AS321:AV321"/>
    <mergeCell ref="A322:C322"/>
    <mergeCell ref="D322:H322"/>
    <mergeCell ref="T321:X321"/>
    <mergeCell ref="Y321:Z322"/>
    <mergeCell ref="AA321:AB321"/>
    <mergeCell ref="AC321:AF321"/>
    <mergeCell ref="AG327:AI327"/>
    <mergeCell ref="AJ326:AN326"/>
    <mergeCell ref="AO326:AP327"/>
    <mergeCell ref="AQ326:AR326"/>
    <mergeCell ref="K322:L322"/>
    <mergeCell ref="M322:P322"/>
    <mergeCell ref="Q322:S322"/>
    <mergeCell ref="T322:X322"/>
    <mergeCell ref="AJ322:AN322"/>
    <mergeCell ref="AQ322:AR322"/>
    <mergeCell ref="A324:P324"/>
    <mergeCell ref="AS322:AV322"/>
    <mergeCell ref="A323:C323"/>
    <mergeCell ref="D323:P323"/>
    <mergeCell ref="Q323:S323"/>
    <mergeCell ref="T323:AF323"/>
    <mergeCell ref="AG323:AI323"/>
    <mergeCell ref="AJ323:AV323"/>
    <mergeCell ref="Q324:AF324"/>
    <mergeCell ref="AG324:AV324"/>
    <mergeCell ref="A325:C325"/>
    <mergeCell ref="D325:H325"/>
    <mergeCell ref="I325:K325"/>
    <mergeCell ref="L325:P325"/>
    <mergeCell ref="Q325:S325"/>
    <mergeCell ref="T325:X325"/>
    <mergeCell ref="Y325:AA325"/>
    <mergeCell ref="AB325:AF325"/>
    <mergeCell ref="AG325:AI325"/>
    <mergeCell ref="AJ325:AN325"/>
    <mergeCell ref="AO325:AQ325"/>
    <mergeCell ref="AR325:AV325"/>
    <mergeCell ref="AS326:AV326"/>
    <mergeCell ref="A327:C327"/>
    <mergeCell ref="D327:H327"/>
    <mergeCell ref="K327:L327"/>
    <mergeCell ref="M327:P327"/>
    <mergeCell ref="Q327:S327"/>
    <mergeCell ref="T327:X327"/>
    <mergeCell ref="AJ327:AN327"/>
    <mergeCell ref="AQ327:AR327"/>
    <mergeCell ref="AS327:AV327"/>
    <mergeCell ref="A328:C328"/>
    <mergeCell ref="D328:P328"/>
    <mergeCell ref="Q328:S328"/>
    <mergeCell ref="T328:AF328"/>
    <mergeCell ref="AG328:AI328"/>
    <mergeCell ref="AJ328:AV328"/>
    <mergeCell ref="A329:P329"/>
    <mergeCell ref="Q329:AF329"/>
    <mergeCell ref="AG329:AV329"/>
    <mergeCell ref="A326:C326"/>
    <mergeCell ref="D326:H326"/>
    <mergeCell ref="I326:J327"/>
    <mergeCell ref="K326:L326"/>
    <mergeCell ref="M326:P326"/>
    <mergeCell ref="Q326:S326"/>
    <mergeCell ref="T326:X326"/>
    <mergeCell ref="Y326:Z327"/>
    <mergeCell ref="AA326:AB326"/>
    <mergeCell ref="AC326:AF326"/>
    <mergeCell ref="AG326:AI326"/>
    <mergeCell ref="AA327:AB327"/>
    <mergeCell ref="AC327:AF327"/>
    <mergeCell ref="A330:C330"/>
    <mergeCell ref="D330:H330"/>
    <mergeCell ref="I330:K330"/>
    <mergeCell ref="L330:P330"/>
    <mergeCell ref="Q330:S330"/>
    <mergeCell ref="T330:X330"/>
    <mergeCell ref="Y330:AA330"/>
    <mergeCell ref="AB330:AF330"/>
    <mergeCell ref="AG330:AI330"/>
    <mergeCell ref="AJ330:AN330"/>
    <mergeCell ref="AO330:AQ330"/>
    <mergeCell ref="AR330:AV330"/>
    <mergeCell ref="AG331:AI331"/>
    <mergeCell ref="AA332:AB332"/>
    <mergeCell ref="AC332:AF332"/>
    <mergeCell ref="AG332:AI332"/>
    <mergeCell ref="A331:C331"/>
    <mergeCell ref="D331:H331"/>
    <mergeCell ref="I331:J332"/>
    <mergeCell ref="K331:L331"/>
    <mergeCell ref="M331:P331"/>
    <mergeCell ref="Q331:S331"/>
    <mergeCell ref="AJ331:AN331"/>
    <mergeCell ref="AO331:AP332"/>
    <mergeCell ref="AQ331:AR331"/>
    <mergeCell ref="AS331:AV331"/>
    <mergeCell ref="A332:C332"/>
    <mergeCell ref="D332:H332"/>
    <mergeCell ref="T331:X331"/>
    <mergeCell ref="Y331:Z332"/>
    <mergeCell ref="AA331:AB331"/>
    <mergeCell ref="AC331:AF331"/>
    <mergeCell ref="K332:L332"/>
    <mergeCell ref="M332:P332"/>
    <mergeCell ref="Q332:S332"/>
    <mergeCell ref="T332:X332"/>
    <mergeCell ref="AJ332:AN332"/>
    <mergeCell ref="AQ332:AR332"/>
    <mergeCell ref="A334:P334"/>
    <mergeCell ref="AS332:AV332"/>
    <mergeCell ref="A333:C333"/>
    <mergeCell ref="D333:P333"/>
    <mergeCell ref="Q333:S333"/>
    <mergeCell ref="T333:AF333"/>
    <mergeCell ref="AG333:AI333"/>
    <mergeCell ref="AJ333:AV333"/>
    <mergeCell ref="Q334:AF334"/>
    <mergeCell ref="AG334:AV334"/>
    <mergeCell ref="A335:C335"/>
    <mergeCell ref="D335:H335"/>
    <mergeCell ref="I335:K335"/>
    <mergeCell ref="L335:P335"/>
    <mergeCell ref="Q335:S335"/>
    <mergeCell ref="T335:X335"/>
    <mergeCell ref="Y335:AA335"/>
    <mergeCell ref="AB335:AF335"/>
    <mergeCell ref="AG335:AI335"/>
    <mergeCell ref="AJ335:AN335"/>
    <mergeCell ref="AO335:AQ335"/>
    <mergeCell ref="AR335:AV335"/>
    <mergeCell ref="Q339:AF339"/>
    <mergeCell ref="AG339:AV339"/>
    <mergeCell ref="A336:C336"/>
    <mergeCell ref="D336:H336"/>
    <mergeCell ref="I336:J337"/>
    <mergeCell ref="K336:L336"/>
    <mergeCell ref="M336:P336"/>
    <mergeCell ref="Q336:S336"/>
    <mergeCell ref="T336:X336"/>
    <mergeCell ref="Y336:Z337"/>
    <mergeCell ref="AA336:AB336"/>
    <mergeCell ref="AC336:AF336"/>
    <mergeCell ref="AG336:AI336"/>
    <mergeCell ref="AA337:AB337"/>
    <mergeCell ref="AC337:AF337"/>
    <mergeCell ref="AG337:AI337"/>
    <mergeCell ref="AJ336:AN336"/>
    <mergeCell ref="AO336:AP337"/>
    <mergeCell ref="AQ336:AR336"/>
    <mergeCell ref="AB340:AF340"/>
    <mergeCell ref="AG340:AI340"/>
    <mergeCell ref="AJ341:AN341"/>
    <mergeCell ref="T341:X341"/>
    <mergeCell ref="Y341:Z342"/>
    <mergeCell ref="AA341:AB341"/>
    <mergeCell ref="AO341:AP342"/>
    <mergeCell ref="AQ341:AR341"/>
    <mergeCell ref="AS341:AV341"/>
    <mergeCell ref="AJ342:AN342"/>
    <mergeCell ref="AQ342:AR342"/>
    <mergeCell ref="AC341:AF341"/>
    <mergeCell ref="AG341:AI341"/>
    <mergeCell ref="AG342:AI342"/>
    <mergeCell ref="AS342:AV342"/>
    <mergeCell ref="AS336:AV336"/>
    <mergeCell ref="A337:C337"/>
    <mergeCell ref="D337:H337"/>
    <mergeCell ref="K337:L337"/>
    <mergeCell ref="M337:P337"/>
    <mergeCell ref="Q337:S337"/>
    <mergeCell ref="T337:X337"/>
    <mergeCell ref="AJ337:AN337"/>
    <mergeCell ref="AQ337:AR337"/>
    <mergeCell ref="AS337:AV337"/>
    <mergeCell ref="A338:C338"/>
    <mergeCell ref="D338:P338"/>
    <mergeCell ref="Q338:S338"/>
    <mergeCell ref="T338:AF338"/>
    <mergeCell ref="AG338:AI338"/>
    <mergeCell ref="AJ338:AV338"/>
    <mergeCell ref="A339:P339"/>
    <mergeCell ref="AJ343:AV343"/>
    <mergeCell ref="AG344:AV344"/>
    <mergeCell ref="A345:C345"/>
    <mergeCell ref="D345:H345"/>
    <mergeCell ref="I345:K345"/>
    <mergeCell ref="L345:P345"/>
    <mergeCell ref="Q345:S345"/>
    <mergeCell ref="T345:X345"/>
    <mergeCell ref="Y345:AA345"/>
    <mergeCell ref="AB345:AF345"/>
    <mergeCell ref="AG345:AI345"/>
    <mergeCell ref="AJ345:AN345"/>
    <mergeCell ref="AO345:AQ345"/>
    <mergeCell ref="AR345:AV345"/>
    <mergeCell ref="A340:C340"/>
    <mergeCell ref="D340:H340"/>
    <mergeCell ref="I340:K340"/>
    <mergeCell ref="L340:P340"/>
    <mergeCell ref="Q340:S340"/>
    <mergeCell ref="AO340:AQ340"/>
    <mergeCell ref="AR340:AV340"/>
    <mergeCell ref="A341:C341"/>
    <mergeCell ref="D341:H341"/>
    <mergeCell ref="I341:J342"/>
    <mergeCell ref="K341:L341"/>
    <mergeCell ref="M341:P341"/>
    <mergeCell ref="K342:L342"/>
    <mergeCell ref="M342:P342"/>
    <mergeCell ref="T340:X340"/>
    <mergeCell ref="Q341:S341"/>
    <mergeCell ref="Y340:AA340"/>
    <mergeCell ref="AJ340:AN340"/>
    <mergeCell ref="AA346:AB346"/>
    <mergeCell ref="AC346:AF346"/>
    <mergeCell ref="Y346:Z347"/>
    <mergeCell ref="AG346:AI346"/>
    <mergeCell ref="AA347:AB347"/>
    <mergeCell ref="AC347:AF347"/>
    <mergeCell ref="AG347:AI347"/>
    <mergeCell ref="Q347:S347"/>
    <mergeCell ref="T347:X347"/>
    <mergeCell ref="Q342:S342"/>
    <mergeCell ref="AA342:AB342"/>
    <mergeCell ref="AC342:AF342"/>
    <mergeCell ref="A344:P344"/>
    <mergeCell ref="Q344:AF344"/>
    <mergeCell ref="A342:C342"/>
    <mergeCell ref="D342:H342"/>
    <mergeCell ref="A343:C343"/>
    <mergeCell ref="D343:P343"/>
    <mergeCell ref="Q343:S343"/>
    <mergeCell ref="T343:AF343"/>
    <mergeCell ref="AG343:AI343"/>
    <mergeCell ref="T342:X342"/>
    <mergeCell ref="AQ346:AR346"/>
    <mergeCell ref="Q348:S348"/>
    <mergeCell ref="E3:F3"/>
    <mergeCell ref="Q3:R3"/>
    <mergeCell ref="G3:P3"/>
    <mergeCell ref="S3:Z3"/>
    <mergeCell ref="AC3:AJ3"/>
    <mergeCell ref="AG348:AI348"/>
    <mergeCell ref="AJ348:AV348"/>
    <mergeCell ref="AJ346:AN346"/>
    <mergeCell ref="AO346:AP347"/>
    <mergeCell ref="K347:L347"/>
    <mergeCell ref="AS346:AV346"/>
    <mergeCell ref="A349:P349"/>
    <mergeCell ref="Q349:AF349"/>
    <mergeCell ref="AG349:AV349"/>
    <mergeCell ref="AJ347:AN347"/>
    <mergeCell ref="AQ347:AR347"/>
    <mergeCell ref="AS347:AV347"/>
    <mergeCell ref="A348:C348"/>
    <mergeCell ref="D348:P348"/>
    <mergeCell ref="T346:X346"/>
    <mergeCell ref="T348:AF348"/>
    <mergeCell ref="A346:C346"/>
    <mergeCell ref="D346:H346"/>
    <mergeCell ref="I346:J347"/>
    <mergeCell ref="K346:L346"/>
    <mergeCell ref="M346:P346"/>
    <mergeCell ref="Q346:S346"/>
    <mergeCell ref="A347:C347"/>
    <mergeCell ref="D347:H347"/>
    <mergeCell ref="M347:P347"/>
  </mergeCells>
  <phoneticPr fontId="2"/>
  <printOptions horizontalCentered="1"/>
  <pageMargins left="0.78740157480314965" right="0.39370078740157483" top="0.78740157480314965" bottom="0.78740157480314965" header="0.51181102362204722" footer="0.51181102362204722"/>
  <pageSetup paperSize="8" scale="93" orientation="landscape" horizontalDpi="1200" verticalDpi="1200" r:id="rId1"/>
  <headerFooter alignWithMargins="0">
    <oddHeader>&amp;Lトンネルカルテ様式－１１</oddHeader>
  </headerFooter>
  <rowBreaks count="1" manualBreakCount="1">
    <brk id="14" max="47" man="1"/>
  </rowBreaks>
  <colBreaks count="1" manualBreakCount="1">
    <brk id="48" max="31"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indexed="10"/>
    <pageSetUpPr fitToPage="1"/>
  </sheetPr>
  <dimension ref="B1:CT185"/>
  <sheetViews>
    <sheetView showZeros="0" view="pageBreakPreview" zoomScale="70" zoomScaleNormal="100" zoomScaleSheetLayoutView="70" workbookViewId="0">
      <selection activeCell="BM6" sqref="BM6"/>
    </sheetView>
  </sheetViews>
  <sheetFormatPr defaultColWidth="9" defaultRowHeight="13.2" x14ac:dyDescent="0.2"/>
  <cols>
    <col min="1" max="1" width="1.21875" style="1" customWidth="1"/>
    <col min="2" max="9" width="3.77734375" style="1" customWidth="1"/>
    <col min="10" max="53" width="3.77734375" style="65" customWidth="1"/>
    <col min="54" max="54" width="2" style="65" customWidth="1"/>
    <col min="55" max="55" width="3.77734375" style="65" customWidth="1"/>
    <col min="56" max="56" width="3.88671875" style="1" customWidth="1"/>
    <col min="57" max="57" width="9.44140625" style="1" bestFit="1" customWidth="1"/>
    <col min="58" max="63" width="3.88671875" style="1" customWidth="1"/>
    <col min="64" max="64" width="11.77734375" style="1" bestFit="1" customWidth="1"/>
    <col min="65" max="75" width="9" style="1"/>
    <col min="76" max="76" width="11.77734375" style="1" bestFit="1" customWidth="1"/>
    <col min="77" max="81" width="9" style="1"/>
    <col min="82" max="82" width="11.77734375" style="1" bestFit="1" customWidth="1"/>
    <col min="83" max="16384" width="9" style="1"/>
  </cols>
  <sheetData>
    <row r="1" spans="2:98" ht="26.25" customHeight="1" x14ac:dyDescent="0.2">
      <c r="B1" s="1904" t="s">
        <v>576</v>
      </c>
      <c r="C1" s="1904"/>
      <c r="D1" s="1904"/>
      <c r="E1" s="1904"/>
      <c r="F1" s="1904"/>
      <c r="G1" s="1904"/>
      <c r="H1" s="1904"/>
      <c r="I1" s="1904"/>
      <c r="J1" s="1904"/>
      <c r="K1" s="1904"/>
      <c r="L1" s="1904"/>
      <c r="M1" s="1904"/>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c r="AL1" s="1904"/>
      <c r="AM1" s="1904"/>
      <c r="AN1" s="1904"/>
      <c r="AO1" s="1904"/>
      <c r="AP1" s="1904"/>
      <c r="AQ1" s="1904"/>
      <c r="AR1" s="1904"/>
      <c r="AS1" s="1904"/>
      <c r="AT1" s="1904"/>
      <c r="AU1" s="1889" t="str">
        <f>IF(台帳ｼｰﾄ!$C$5="","",+台帳ｼｰﾄ!$C$5)</f>
        <v/>
      </c>
      <c r="AV1" s="1889"/>
      <c r="AW1" s="1889"/>
      <c r="AX1" s="1889"/>
      <c r="AY1" s="1889"/>
      <c r="AZ1" s="1889"/>
      <c r="BA1" s="1889"/>
      <c r="BB1" s="175"/>
      <c r="BE1" s="521"/>
    </row>
    <row r="2" spans="2:98" ht="15" customHeight="1" x14ac:dyDescent="0.2">
      <c r="B2" s="1890" t="s">
        <v>573</v>
      </c>
      <c r="C2" s="1891"/>
      <c r="D2" s="1891"/>
      <c r="E2" s="1891"/>
      <c r="F2" s="1891"/>
      <c r="G2" s="1891"/>
      <c r="H2" s="1890" t="s">
        <v>897</v>
      </c>
      <c r="I2" s="1891"/>
      <c r="J2" s="1891"/>
      <c r="K2" s="1891"/>
      <c r="L2" s="1891"/>
      <c r="M2" s="1891"/>
      <c r="N2" s="1911" t="s">
        <v>1065</v>
      </c>
      <c r="O2" s="1912"/>
      <c r="P2" s="1912"/>
      <c r="Q2" s="1912"/>
      <c r="R2" s="1912"/>
      <c r="S2" s="1913"/>
      <c r="T2" s="1891" t="s">
        <v>898</v>
      </c>
      <c r="U2" s="1891"/>
      <c r="V2" s="1891"/>
      <c r="W2" s="1891"/>
      <c r="X2" s="1891"/>
      <c r="Y2" s="1892"/>
      <c r="Z2" s="1890" t="s">
        <v>572</v>
      </c>
      <c r="AA2" s="1891"/>
      <c r="AB2" s="1891"/>
      <c r="AC2" s="1891"/>
      <c r="AD2" s="1891"/>
      <c r="AE2" s="1892"/>
      <c r="AF2" s="1891" t="s">
        <v>1102</v>
      </c>
      <c r="AG2" s="1891"/>
      <c r="AH2" s="1891"/>
      <c r="AI2" s="1891"/>
      <c r="AJ2" s="1891"/>
      <c r="AK2" s="1891"/>
      <c r="AL2" s="1891"/>
      <c r="AM2" s="1891"/>
      <c r="AN2" s="1891"/>
      <c r="AO2" s="1891"/>
      <c r="AP2" s="1891"/>
      <c r="AQ2" s="1891"/>
      <c r="AR2" s="1891"/>
      <c r="AS2" s="1891"/>
      <c r="AT2" s="1892"/>
      <c r="AU2" s="1890" t="s">
        <v>553</v>
      </c>
      <c r="AV2" s="1891"/>
      <c r="AW2" s="1891"/>
      <c r="AX2" s="1891"/>
      <c r="AY2" s="1891"/>
      <c r="AZ2" s="1891"/>
      <c r="BA2" s="1892"/>
    </row>
    <row r="3" spans="2:98" ht="15" customHeight="1" x14ac:dyDescent="0.2">
      <c r="B3" s="1902" t="str">
        <f>IF(台帳ｼｰﾄ!$C$7="","",台帳ｼｰﾄ!$C$7)</f>
        <v/>
      </c>
      <c r="C3" s="1902"/>
      <c r="D3" s="1902"/>
      <c r="E3" s="1902"/>
      <c r="F3" s="1902"/>
      <c r="G3" s="1902"/>
      <c r="H3" s="1902" t="str">
        <f>IF(台帳ｼｰﾄ!$C$12="","",台帳ｼｰﾄ!$C$12&amp;" ｍ")</f>
        <v/>
      </c>
      <c r="I3" s="1902"/>
      <c r="J3" s="1902"/>
      <c r="K3" s="1902"/>
      <c r="L3" s="1902"/>
      <c r="M3" s="1902"/>
      <c r="N3" s="1903" t="str">
        <f>IF(台帳ｼｰﾄ!$H$44="","",台帳ｼｰﾄ!$H$44)</f>
        <v/>
      </c>
      <c r="O3" s="1903"/>
      <c r="P3" s="1903"/>
      <c r="Q3" s="1903"/>
      <c r="R3" s="1903"/>
      <c r="S3" s="1903"/>
      <c r="T3" s="1902" t="str">
        <f>IF(台帳ｼｰﾄ!$C$13="","",台帳ｼｰﾄ!$C$13)</f>
        <v/>
      </c>
      <c r="U3" s="1902"/>
      <c r="V3" s="1902"/>
      <c r="W3" s="1902"/>
      <c r="X3" s="1902"/>
      <c r="Y3" s="1902"/>
      <c r="Z3" s="1902" t="str">
        <f>IF(台帳ｼｰﾄ!$H$43="","",台帳ｼｰﾄ!$H$43)</f>
        <v/>
      </c>
      <c r="AA3" s="1902"/>
      <c r="AB3" s="1902"/>
      <c r="AC3" s="1902"/>
      <c r="AD3" s="1902"/>
      <c r="AE3" s="1902"/>
      <c r="AF3" s="1893" t="s">
        <v>1214</v>
      </c>
      <c r="AG3" s="1894"/>
      <c r="AH3" s="1897" t="str">
        <f>IF('(6)定期点検調書'!AW9="","",'(6)定期点検調書'!AW9)</f>
        <v/>
      </c>
      <c r="AI3" s="1897"/>
      <c r="AJ3" s="1897"/>
      <c r="AK3" s="1897"/>
      <c r="AL3" s="1897"/>
      <c r="AM3" s="1897"/>
      <c r="AN3" s="1897"/>
      <c r="AO3" s="1897"/>
      <c r="AP3" s="1897"/>
      <c r="AQ3" s="1897"/>
      <c r="AR3" s="1897"/>
      <c r="AS3" s="1897"/>
      <c r="AT3" s="1898"/>
      <c r="AU3" s="1899" t="str">
        <f>IF('(6)定期点検調書'!AH9="","",'(6)定期点検調書'!AH9)</f>
        <v/>
      </c>
      <c r="AV3" s="1899"/>
      <c r="AW3" s="1899"/>
      <c r="AX3" s="1899"/>
      <c r="AY3" s="1899"/>
      <c r="AZ3" s="1899"/>
      <c r="BA3" s="1899"/>
      <c r="BH3" s="202"/>
    </row>
    <row r="4" spans="2:98" ht="15" customHeight="1" x14ac:dyDescent="0.2">
      <c r="B4" s="1902"/>
      <c r="C4" s="1902"/>
      <c r="D4" s="1902"/>
      <c r="E4" s="1902"/>
      <c r="F4" s="1902"/>
      <c r="G4" s="1902"/>
      <c r="H4" s="1902"/>
      <c r="I4" s="1902"/>
      <c r="J4" s="1902"/>
      <c r="K4" s="1902"/>
      <c r="L4" s="1902"/>
      <c r="M4" s="1902"/>
      <c r="N4" s="1903"/>
      <c r="O4" s="1903"/>
      <c r="P4" s="1903"/>
      <c r="Q4" s="1903"/>
      <c r="R4" s="1903"/>
      <c r="S4" s="1903"/>
      <c r="T4" s="1902"/>
      <c r="U4" s="1902"/>
      <c r="V4" s="1902"/>
      <c r="W4" s="1902"/>
      <c r="X4" s="1902"/>
      <c r="Y4" s="1902"/>
      <c r="Z4" s="1902"/>
      <c r="AA4" s="1902"/>
      <c r="AB4" s="1902"/>
      <c r="AC4" s="1902"/>
      <c r="AD4" s="1902"/>
      <c r="AE4" s="1902"/>
      <c r="AF4" s="1895" t="s">
        <v>1218</v>
      </c>
      <c r="AG4" s="1896"/>
      <c r="AH4" s="1900" t="str">
        <f>IF('(6)定期点検調書'!BO9="","",'(6)定期点検調書'!BO9)</f>
        <v/>
      </c>
      <c r="AI4" s="1900"/>
      <c r="AJ4" s="1900"/>
      <c r="AK4" s="1900"/>
      <c r="AL4" s="1900"/>
      <c r="AM4" s="1896" t="s">
        <v>1119</v>
      </c>
      <c r="AN4" s="1896"/>
      <c r="AO4" s="1900" t="str">
        <f>IF('(6)定期点検調書'!CC9="","",'(6)定期点検調書'!CC9)</f>
        <v/>
      </c>
      <c r="AP4" s="1900"/>
      <c r="AQ4" s="1900"/>
      <c r="AR4" s="1900"/>
      <c r="AS4" s="1900"/>
      <c r="AT4" s="1901"/>
      <c r="AU4" s="1899"/>
      <c r="AV4" s="1899"/>
      <c r="AW4" s="1899"/>
      <c r="AX4" s="1899"/>
      <c r="AY4" s="1899"/>
      <c r="AZ4" s="1899"/>
      <c r="BA4" s="1899"/>
      <c r="BH4" s="202"/>
    </row>
    <row r="5" spans="2:98" ht="17.25" customHeight="1" x14ac:dyDescent="0.2">
      <c r="B5" s="204"/>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3"/>
      <c r="AX5" s="204"/>
      <c r="AY5" s="204"/>
      <c r="AZ5" s="204"/>
      <c r="BH5" s="65"/>
      <c r="BL5" s="1833" t="s">
        <v>1268</v>
      </c>
      <c r="BM5" s="1834"/>
      <c r="BN5" s="1835"/>
      <c r="CD5" s="1836" t="s">
        <v>1269</v>
      </c>
      <c r="CE5" s="1836"/>
      <c r="CF5" s="1836"/>
    </row>
    <row r="6" spans="2:98" ht="15" customHeight="1" x14ac:dyDescent="0.2">
      <c r="B6" s="1876" t="s">
        <v>900</v>
      </c>
      <c r="C6" s="1925" t="s">
        <v>106</v>
      </c>
      <c r="D6" s="1926"/>
      <c r="E6" s="1926"/>
      <c r="F6" s="1940" t="s">
        <v>86</v>
      </c>
      <c r="G6" s="1940"/>
      <c r="H6" s="1925" t="s">
        <v>545</v>
      </c>
      <c r="I6" s="1926"/>
      <c r="J6" s="1926"/>
      <c r="K6" s="1926"/>
      <c r="L6" s="1926"/>
      <c r="M6" s="1954" t="s">
        <v>585</v>
      </c>
      <c r="N6" s="1955"/>
      <c r="P6" s="1859" t="s">
        <v>86</v>
      </c>
      <c r="Q6" s="1860"/>
      <c r="R6" s="1963"/>
      <c r="S6" s="1951" t="s">
        <v>545</v>
      </c>
      <c r="T6" s="1952"/>
      <c r="U6" s="1952"/>
      <c r="V6" s="1952"/>
      <c r="W6" s="1953"/>
      <c r="X6" s="1951" t="s">
        <v>585</v>
      </c>
      <c r="Y6" s="1953"/>
      <c r="Z6" s="1951" t="s">
        <v>544</v>
      </c>
      <c r="AA6" s="1952"/>
      <c r="AB6" s="1953"/>
      <c r="AD6" s="1967" t="s">
        <v>911</v>
      </c>
      <c r="AE6" s="1968"/>
      <c r="AF6" s="1969"/>
      <c r="AG6" s="1964" t="s">
        <v>1192</v>
      </c>
      <c r="AH6" s="1962" t="str" cm="1">
        <f t="array" ref="AH6">SUMPRODUCT(('(6)定期点検調書'!$BF$12:$BF$5000=T$7)*('(6)定期点検調書'!$BY$12:$BY$5000=$AD6))+SUMPRODUCT(('(6)定期点検調書'!$BF$12:$BF$5000=U$7)*('(6)定期点検調書'!$BY$12:$BY$5000=$AD6))&amp;"箇所"</f>
        <v>0箇所</v>
      </c>
      <c r="AI6" s="1467"/>
      <c r="AJ6" s="1964" t="s">
        <v>575</v>
      </c>
      <c r="AK6" s="1962" t="str" cm="1">
        <f t="array" ref="AK6">SUMPRODUCT(('(6)定期点検調書'!$BF$12:$BF$5000=AJ$6)*('(6)定期点検調書'!$BY$12:$BY$5000=$AD$6))&amp;"箇所"</f>
        <v>0箇所</v>
      </c>
      <c r="AL6" s="1467"/>
      <c r="AM6" s="1964" t="s">
        <v>635</v>
      </c>
      <c r="AN6" s="1962" t="str" cm="1">
        <f t="array" ref="AN6">SUMPRODUCT(('(6)定期点検調書'!$BF$12:$BF$5000=AM$6)*('(6)定期点検調書'!$BY$12:$BY$5000=$AD$6))&amp;"箇所"</f>
        <v>0箇所</v>
      </c>
      <c r="AO6" s="1468"/>
      <c r="AP6" s="246"/>
      <c r="AQ6" s="1976" t="s">
        <v>1254</v>
      </c>
      <c r="AR6" s="1977"/>
      <c r="AS6" s="1977"/>
      <c r="AT6" s="1977"/>
      <c r="AU6" s="1977"/>
      <c r="AV6" s="1977"/>
      <c r="AW6" s="1977"/>
      <c r="AX6" s="1977"/>
      <c r="AY6" s="1977"/>
      <c r="AZ6" s="1977"/>
      <c r="BA6" s="1978"/>
      <c r="BL6" s="1827" t="s">
        <v>1260</v>
      </c>
      <c r="BM6" s="624" t="str" cm="1">
        <f t="array" ref="BM6">IFERROR(INDEX('(6)定期点検調書'!AQ:AQ,1/LARGE(INDEX((ISNUMBER(FIND("車道上り線"&amp;"振り子式ｽｷｯﾄﾞﾚｼﾞｽﾀﾝｽﾃｽﾀ",'(6)定期点検調書'!$AD$12:$AD$1500&amp;'(6)定期点検調書'!$AK$12:$AK$1500)))/ROW('(6)定期点検調書'!$AD$12:$AD$1500),0),ROW(A1))),"")</f>
        <v/>
      </c>
      <c r="BN6" s="624" t="str" cm="1">
        <f t="array" ref="BN6">IFERROR(INDEX('(6)定期点検調書'!AR:AR,1/LARGE(INDEX((ISNUMBER(FIND("車道上り線"&amp;"振り子式ｽｷｯﾄﾞﾚｼﾞｽﾀﾝｽﾃｽﾀ",'(6)定期点検調書'!$AD$12:$AD$1500&amp;'(6)定期点検調書'!$AK$12:$AK$1500)))/ROW('(6)定期点検調書'!$AD$12:$AD$1500),0),ROW(B1))),"")</f>
        <v/>
      </c>
      <c r="BO6" s="624" t="str" cm="1">
        <f t="array" ref="BO6">IFERROR(INDEX('(6)定期点検調書'!AS:AS,1/LARGE(INDEX((ISNUMBER(FIND("車道上り線"&amp;"振り子式ｽｷｯﾄﾞﾚｼﾞｽﾀﾝｽﾃｽﾀ",'(6)定期点検調書'!$AD$12:$AD$1500&amp;'(6)定期点検調書'!$AK$12:$AK$1500)))/ROW('(6)定期点検調書'!$AD$12:$AD$1500),0),ROW(C1))),"")</f>
        <v/>
      </c>
      <c r="BP6" s="624" t="str" cm="1">
        <f t="array" ref="BP6">IFERROR(INDEX('(6)定期点検調書'!AT:AT,1/LARGE(INDEX((ISNUMBER(FIND("車道上り線"&amp;"振り子式ｽｷｯﾄﾞﾚｼﾞｽﾀﾝｽﾃｽﾀ",'(6)定期点検調書'!$AD$12:$AD$1500&amp;'(6)定期点検調書'!$AK$12:$AK$1500)))/ROW('(6)定期点検調書'!$AD$12:$AD$1500),0),ROW(D1))),"")</f>
        <v/>
      </c>
      <c r="BQ6" s="624" t="str" cm="1">
        <f t="array" ref="BQ6">IFERROR(INDEX('(6)定期点検調書'!AU:AU,1/LARGE(INDEX((ISNUMBER(FIND("車道上り線"&amp;"振り子式ｽｷｯﾄﾞﾚｼﾞｽﾀﾝｽﾃｽﾀ",'(6)定期点検調書'!$AD$12:$AD$1500&amp;'(6)定期点検調書'!$AK$12:$AK$1500)))/ROW('(6)定期点検調書'!$AD$12:$AD$1500),0),ROW(E1))),"")</f>
        <v/>
      </c>
      <c r="BR6" s="624" t="str" cm="1">
        <f t="array" ref="BR6">IFERROR(INDEX('(6)定期点検調書'!AV:AV,1/LARGE(INDEX((ISNUMBER(FIND("車道上り線"&amp;"振り子式ｽｷｯﾄﾞﾚｼﾞｽﾀﾝｽﾃｽﾀ",'(6)定期点検調書'!$AD$12:$AD$1500&amp;'(6)定期点検調書'!$AK$12:$AK$1500)))/ROW('(6)定期点検調書'!$AD$12:$AD$1500),0),ROW(F1))),"")</f>
        <v/>
      </c>
      <c r="BS6" s="624" t="str" cm="1">
        <f t="array" ref="BS6">IFERROR(INDEX('(6)定期点検調書'!AW:AW,1/LARGE(INDEX((ISNUMBER(FIND("車道上り線"&amp;"振り子式ｽｷｯﾄﾞﾚｼﾞｽﾀﾝｽﾃｽﾀ",'(6)定期点検調書'!$AD$12:$AD$1500&amp;'(6)定期点検調書'!$AK$12:$AK$1500)))/ROW('(6)定期点検調書'!$AD$12:$AD$1500),0),ROW(G1))),"")</f>
        <v/>
      </c>
      <c r="BT6" s="624" t="str" cm="1">
        <f t="array" ref="BT6">IFERROR(INDEX('(6)定期点検調書'!AX:AX,1/LARGE(INDEX((ISNUMBER(FIND("車道上り線"&amp;"振り子式ｽｷｯﾄﾞﾚｼﾞｽﾀﾝｽﾃｽﾀ",'(6)定期点検調書'!$AD$12:$AD$1500&amp;'(6)定期点検調書'!$AK$12:$AK$1500)))/ROW('(6)定期点検調書'!$AD$12:$AD$1500),0),ROW(H1))),"")</f>
        <v/>
      </c>
      <c r="BU6" s="624" t="str" cm="1">
        <f t="array" ref="BU6">IFERROR(INDEX('(6)定期点検調書'!AY:AY,1/LARGE(INDEX((ISNUMBER(FIND("車道上り線"&amp;"振り子式ｽｷｯﾄﾞﾚｼﾞｽﾀﾝｽﾃｽﾀ",'(6)定期点検調書'!$AD$12:$AD$1500&amp;'(6)定期点検調書'!$AK$12:$AK$1500)))/ROW('(6)定期点検調書'!$AD$12:$AD$1500),0),ROW(I1))),"")</f>
        <v/>
      </c>
      <c r="BV6" s="624" t="str" cm="1">
        <f t="array" ref="BV6">IFERROR(INDEX('(6)定期点検調書'!AZ:AZ,1/LARGE(INDEX((ISNUMBER(FIND("車道上り線"&amp;"振り子式ｽｷｯﾄﾞﾚｼﾞｽﾀﾝｽﾃｽﾀ",'(6)定期点検調書'!$AD$12:$AD$1500&amp;'(6)定期点検調書'!$AK$12:$AK$1500)))/ROW('(6)定期点検調書'!$AD$12:$AD$1500),0),ROW(J1))),"")</f>
        <v/>
      </c>
      <c r="BW6" s="624" t="str" cm="1">
        <f t="array" ref="BW6">IFERROR(INDEX('(6)定期点検調書'!BA:BA,1/LARGE(INDEX((ISNUMBER(FIND("車道上り線"&amp;"振り子式ｽｷｯﾄﾞﾚｼﾞｽﾀﾝｽﾃｽﾀ",'(6)定期点検調書'!$AD$12:$AD$1500&amp;'(6)定期点検調書'!$AK$12:$AK$1500)))/ROW('(6)定期点検調書'!$AD$12:$AD$1500),0),ROW(K1))),"")</f>
        <v/>
      </c>
      <c r="BX6" s="624" t="str" cm="1">
        <f t="array" ref="BX6">IFERROR(INDEX('(6)定期点検調書'!BB:BB,1/LARGE(INDEX((ISNUMBER(FIND("車道上り線"&amp;"振り子式ｽｷｯﾄﾞﾚｼﾞｽﾀﾝｽﾃｽﾀ",'(6)定期点検調書'!$AD$12:$AD$1500&amp;'(6)定期点検調書'!$AK$12:$AK$1500)))/ROW('(6)定期点検調書'!$AD$12:$AD$1500),0),ROW(L1))),"")</f>
        <v/>
      </c>
      <c r="BY6" s="624" t="str" cm="1">
        <f t="array" ref="BY6">IFERROR(INDEX('(6)定期点検調書'!BC:BC,1/LARGE(INDEX((ISNUMBER(FIND("車道上り線"&amp;"振り子式ｽｷｯﾄﾞﾚｼﾞｽﾀﾝｽﾃｽﾀ",'(6)定期点検調書'!$AD$12:$AD$1500&amp;'(6)定期点検調書'!$AK$12:$AK$1500)))/ROW('(6)定期点検調書'!$AD$12:$AD$1500),0),ROW(M1))),"")</f>
        <v/>
      </c>
      <c r="BZ6" s="624" t="str" cm="1">
        <f t="array" ref="BZ6">IFERROR(INDEX('(6)定期点検調書'!BD:BD,1/LARGE(INDEX((ISNUMBER(FIND("車道上り線"&amp;"振り子式ｽｷｯﾄﾞﾚｼﾞｽﾀﾝｽﾃｽﾀ",'(6)定期点検調書'!$AD$12:$AD$1500&amp;'(6)定期点検調書'!$AK$12:$AK$1500)))/ROW('(6)定期点検調書'!$AD$12:$AD$1500),0),ROW(N1))),"")</f>
        <v/>
      </c>
      <c r="CA6" s="624" t="str" cm="1">
        <f t="array" ref="CA6">IFERROR(INDEX('(6)定期点検調書'!BE:BE,1/LARGE(INDEX((ISNUMBER(FIND("車道上り線"&amp;"振り子式ｽｷｯﾄﾞﾚｼﾞｽﾀﾝｽﾃｽﾀ",'(6)定期点検調書'!$AD$12:$AD$1500&amp;'(6)定期点検調書'!$AK$12:$AK$1500)))/ROW('(6)定期点検調書'!$AD$12:$AD$1500),0),ROW(O1))),"")</f>
        <v/>
      </c>
      <c r="CB6" s="624" t="str" cm="1">
        <f t="array" ref="CB6">IFERROR(INDEX('(6)定期点検調書'!BF:BF,1/LARGE(INDEX((ISNUMBER(FIND("車道上り線"&amp;"振り子式ｽｷｯﾄﾞﾚｼﾞｽﾀﾝｽﾃｽﾀ",'(6)定期点検調書'!$AD$12:$AD$1500&amp;'(6)定期点検調書'!$AK$12:$AK$1500)))/ROW('(6)定期点検調書'!$AD$12:$AD$1500),0),ROW(P1))),"")</f>
        <v/>
      </c>
      <c r="CD6" s="1828" t="s">
        <v>866</v>
      </c>
      <c r="CE6" s="624" t="str" cm="1">
        <f t="array" ref="CE6">IFERROR(INDEX('(6)定期点検調書'!AQ:AQ,1/LARGE(INDEX((ISNUMBER(FIND("車道上り線"&amp;"回転式すべり抵抗測定器",'(6)定期点検調書'!$AD$12:$AD$1500&amp;'(6)定期点検調書'!$AK$12:$AK$1500)))/ROW('(6)定期点検調書'!$AD$12:$AD$1500),0),ROW(A1))),"")</f>
        <v/>
      </c>
      <c r="CF6" s="624" t="str" cm="1">
        <f t="array" ref="CF6">IFERROR(INDEX('(6)定期点検調書'!AR:AR,1/LARGE(INDEX((ISNUMBER(FIND("車道上り線"&amp;"回転式すべり抵抗測定器",'(6)定期点検調書'!$AD$12:$AD$1500&amp;'(6)定期点検調書'!$AK$12:$AK$1500)))/ROW('(6)定期点検調書'!$AD$12:$AD$1500),0),ROW(B1))),"")</f>
        <v/>
      </c>
      <c r="CG6" s="624" t="str" cm="1">
        <f t="array" ref="CG6">IFERROR(INDEX('(6)定期点検調書'!AS:AS,1/LARGE(INDEX((ISNUMBER(FIND("車道上り線"&amp;"回転式すべり抵抗測定器",'(6)定期点検調書'!$AD$12:$AD$1500&amp;'(6)定期点検調書'!$AK$12:$AK$1500)))/ROW('(6)定期点検調書'!$AD$12:$AD$1500),0),ROW(C1))),"")</f>
        <v/>
      </c>
      <c r="CH6" s="624" t="str" cm="1">
        <f t="array" ref="CH6">IFERROR(INDEX('(6)定期点検調書'!AT:AT,1/LARGE(INDEX((ISNUMBER(FIND("車道上り線"&amp;"回転式すべり抵抗測定器",'(6)定期点検調書'!$AD$12:$AD$1500&amp;'(6)定期点検調書'!$AK$12:$AK$1500)))/ROW('(6)定期点検調書'!$AD$12:$AD$1500),0),ROW(D1))),"")</f>
        <v/>
      </c>
      <c r="CI6" s="624" t="str" cm="1">
        <f t="array" ref="CI6">IFERROR(INDEX('(6)定期点検調書'!AU:AU,1/LARGE(INDEX((ISNUMBER(FIND("車道上り線"&amp;"回転式すべり抵抗測定器",'(6)定期点検調書'!$AD$12:$AD$1500&amp;'(6)定期点検調書'!$AK$12:$AK$1500)))/ROW('(6)定期点検調書'!$AD$12:$AD$1500),0),ROW(E1))),"")</f>
        <v/>
      </c>
      <c r="CJ6" s="624" t="str" cm="1">
        <f t="array" ref="CJ6">IFERROR(INDEX('(6)定期点検調書'!AV:AV,1/LARGE(INDEX((ISNUMBER(FIND("車道上り線"&amp;"回転式すべり抵抗測定器",'(6)定期点検調書'!$AD$12:$AD$1500&amp;'(6)定期点検調書'!$AK$12:$AK$1500)))/ROW('(6)定期点検調書'!$AD$12:$AD$1500),0),ROW(F1))),"")</f>
        <v/>
      </c>
      <c r="CK6" s="624" t="str" cm="1">
        <f t="array" ref="CK6">IFERROR(INDEX('(6)定期点検調書'!AW:AW,1/LARGE(INDEX((ISNUMBER(FIND("車道上り線"&amp;"回転式すべり抵抗測定器",'(6)定期点検調書'!$AD$12:$AD$1500&amp;'(6)定期点検調書'!$AK$12:$AK$1500)))/ROW('(6)定期点検調書'!$AD$12:$AD$1500),0),ROW(G1))),"")</f>
        <v/>
      </c>
      <c r="CL6" s="624" t="str" cm="1">
        <f t="array" ref="CL6">IFERROR(INDEX('(6)定期点検調書'!AX:AX,1/LARGE(INDEX((ISNUMBER(FIND("車道上り線"&amp;"回転式すべり抵抗測定器",'(6)定期点検調書'!$AD$12:$AD$1500&amp;'(6)定期点検調書'!$AK$12:$AK$1500)))/ROW('(6)定期点検調書'!$AD$12:$AD$1500),0),ROW(H1))),"")</f>
        <v/>
      </c>
      <c r="CM6" s="624" t="str" cm="1">
        <f t="array" ref="CM6">IFERROR(INDEX('(6)定期点検調書'!AY:AY,1/LARGE(INDEX((ISNUMBER(FIND("車道上り線"&amp;"回転式すべり抵抗測定器",'(6)定期点検調書'!$AD$12:$AD$1500&amp;'(6)定期点検調書'!$AK$12:$AK$1500)))/ROW('(6)定期点検調書'!$AD$12:$AD$1500),0),ROW(I1))),"")</f>
        <v/>
      </c>
      <c r="CN6" s="624" t="str" cm="1">
        <f t="array" ref="CN6">IFERROR(INDEX('(6)定期点検調書'!AZ:AZ,1/LARGE(INDEX((ISNUMBER(FIND("車道上り線"&amp;"回転式すべり抵抗測定器",'(6)定期点検調書'!$AD$12:$AD$1500&amp;'(6)定期点検調書'!$AK$12:$AK$1500)))/ROW('(6)定期点検調書'!$AD$12:$AD$1500),0),ROW(J1))),"")</f>
        <v/>
      </c>
      <c r="CO6" s="624" t="str" cm="1">
        <f t="array" ref="CO6">IFERROR(INDEX('(6)定期点検調書'!BA:BA,1/LARGE(INDEX((ISNUMBER(FIND("車道上り線"&amp;"回転式すべり抵抗測定器",'(6)定期点検調書'!$AD$12:$AD$1500&amp;'(6)定期点検調書'!$AK$12:$AK$1500)))/ROW('(6)定期点検調書'!$AD$12:$AD$1500),0),ROW(K1))),"")</f>
        <v/>
      </c>
      <c r="CP6" s="624" t="str" cm="1">
        <f t="array" ref="CP6">IFERROR(INDEX('(6)定期点検調書'!BB:BB,1/LARGE(INDEX((ISNUMBER(FIND("車道上り線"&amp;"回転式すべり抵抗測定器",'(6)定期点検調書'!$AD$12:$AD$1500&amp;'(6)定期点検調書'!$AK$12:$AK$1500)))/ROW('(6)定期点検調書'!$AD$12:$AD$1500),0),ROW(L1))),"")</f>
        <v/>
      </c>
      <c r="CQ6" s="624" t="str" cm="1">
        <f t="array" ref="CQ6">IFERROR(INDEX('(6)定期点検調書'!BC:BC,1/LARGE(INDEX((ISNUMBER(FIND("車道上り線"&amp;"回転式すべり抵抗測定器",'(6)定期点検調書'!$AD$12:$AD$1500&amp;'(6)定期点検調書'!$AK$12:$AK$1500)))/ROW('(6)定期点検調書'!$AD$12:$AD$1500),0),ROW(M1))),"")</f>
        <v/>
      </c>
      <c r="CR6" s="624" t="str" cm="1">
        <f t="array" ref="CR6">IFERROR(INDEX('(6)定期点検調書'!BD:BD,1/LARGE(INDEX((ISNUMBER(FIND("車道上り線"&amp;"回転式すべり抵抗測定器",'(6)定期点検調書'!$AD$12:$AD$1500&amp;'(6)定期点検調書'!$AK$12:$AK$1500)))/ROW('(6)定期点検調書'!$AD$12:$AD$1500),0),ROW(N1))),"")</f>
        <v/>
      </c>
      <c r="CS6" s="624" t="str" cm="1">
        <f t="array" ref="CS6">IFERROR(INDEX('(6)定期点検調書'!BE:BE,1/LARGE(INDEX((ISNUMBER(FIND("車道上り線"&amp;"回転式すべり抵抗測定器",'(6)定期点検調書'!$AD$12:$AD$1500&amp;'(6)定期点検調書'!$AK$12:$AK$1500)))/ROW('(6)定期点検調書'!$AD$12:$AD$1500),0),ROW(O1))),"")</f>
        <v/>
      </c>
      <c r="CT6" s="624" t="str" cm="1">
        <f t="array" ref="CT6">IFERROR(INDEX('(6)定期点検調書'!BF:BF,1/LARGE(INDEX((ISNUMBER(FIND("車道上り線"&amp;"回転式すべり抵抗測定器",'(6)定期点検調書'!$AD$12:$AD$1500&amp;'(6)定期点検調書'!$AK$12:$AK$1500)))/ROW('(6)定期点検調書'!$AD$12:$AD$1500),0),ROW(P1))),"")</f>
        <v/>
      </c>
    </row>
    <row r="7" spans="2:98" ht="15" customHeight="1" x14ac:dyDescent="0.2">
      <c r="B7" s="1877"/>
      <c r="C7" s="1938"/>
      <c r="D7" s="1939"/>
      <c r="E7" s="1939"/>
      <c r="F7" s="1941"/>
      <c r="G7" s="1941"/>
      <c r="H7" s="446" t="s">
        <v>892</v>
      </c>
      <c r="I7" s="447" t="s">
        <v>643</v>
      </c>
      <c r="J7" s="447" t="s">
        <v>642</v>
      </c>
      <c r="K7" s="447" t="s">
        <v>575</v>
      </c>
      <c r="L7" s="448" t="s">
        <v>893</v>
      </c>
      <c r="M7" s="446" t="s">
        <v>1</v>
      </c>
      <c r="N7" s="448" t="s">
        <v>2</v>
      </c>
      <c r="P7" s="1859"/>
      <c r="Q7" s="1860"/>
      <c r="R7" s="1963"/>
      <c r="S7" s="449" t="s">
        <v>644</v>
      </c>
      <c r="T7" s="450" t="s">
        <v>643</v>
      </c>
      <c r="U7" s="450" t="s">
        <v>642</v>
      </c>
      <c r="V7" s="450" t="s">
        <v>575</v>
      </c>
      <c r="W7" s="451" t="s">
        <v>635</v>
      </c>
      <c r="X7" s="452" t="s">
        <v>1</v>
      </c>
      <c r="Y7" s="453" t="s">
        <v>2</v>
      </c>
      <c r="Z7" s="454" t="s">
        <v>644</v>
      </c>
      <c r="AA7" s="454" t="s">
        <v>574</v>
      </c>
      <c r="AB7" s="453" t="s">
        <v>575</v>
      </c>
      <c r="AD7" s="1967" t="s">
        <v>868</v>
      </c>
      <c r="AE7" s="1968"/>
      <c r="AF7" s="1969"/>
      <c r="AG7" s="1965"/>
      <c r="AH7" s="1962" t="str" cm="1">
        <f t="array" ref="AH7">SUMPRODUCT(('(6)定期点検調書'!$BF$12:$BF$5000=T$7)*('(6)定期点検調書'!$BY$12:$BY$5000=$AD7))+SUMPRODUCT(('(6)定期点検調書'!$BF$12:$BF$5000=U$7)*('(6)定期点検調書'!$BY$12:$BY$5000=$AD7))&amp;"箇所"</f>
        <v>0箇所</v>
      </c>
      <c r="AI7" s="1467"/>
      <c r="AJ7" s="1965"/>
      <c r="AK7" s="1962" t="str" cm="1">
        <f t="array" ref="AK7">SUMPRODUCT(('(6)定期点検調書'!$BF$12:$BF$5000=AJ$6)*('(6)定期点検調書'!$BY$12:$BY$5000=$AD$6))&amp;"箇所"</f>
        <v>0箇所</v>
      </c>
      <c r="AL7" s="1467"/>
      <c r="AM7" s="1965"/>
      <c r="AN7" s="1962" t="str" cm="1">
        <f t="array" ref="AN7">SUMPRODUCT(('(6)定期点検調書'!$BF$12:$BF$5000=AM$6)*('(6)定期点検調書'!$BY$12:$BY$5000=$AD$6))&amp;"箇所"</f>
        <v>0箇所</v>
      </c>
      <c r="AO7" s="1468"/>
      <c r="AP7" s="246"/>
      <c r="AQ7" s="1979"/>
      <c r="AR7" s="1980"/>
      <c r="AS7" s="1980"/>
      <c r="AT7" s="1980"/>
      <c r="AU7" s="1980"/>
      <c r="AV7" s="1980"/>
      <c r="AW7" s="1980"/>
      <c r="AX7" s="1980"/>
      <c r="AY7" s="1980"/>
      <c r="AZ7" s="1980"/>
      <c r="BA7" s="1981"/>
      <c r="BE7" s="1837"/>
      <c r="BF7" s="1837"/>
      <c r="BG7" s="1839"/>
      <c r="BH7" s="1839"/>
      <c r="BI7" s="1839"/>
      <c r="BJ7" s="622"/>
      <c r="BK7" s="622"/>
      <c r="BL7" s="1828"/>
      <c r="BM7" s="624" t="str" cm="1">
        <f t="array" ref="BM7">IFERROR(INDEX('(6)定期点検調書'!AQ:AQ,1/LARGE(INDEX((ISNUMBER(FIND("車道上り線"&amp;"振り子式ｽｷｯﾄﾞﾚｼﾞｽﾀﾝｽﾃｽﾀ",'(6)定期点検調書'!$AD$12:$AD$1500&amp;'(6)定期点検調書'!$AK$12:$AK$1500)))/ROW('(6)定期点検調書'!$AD$12:$AD$1500),0),ROW(A2))),"")</f>
        <v/>
      </c>
      <c r="BN7" s="624" t="str" cm="1">
        <f t="array" ref="BN7">IFERROR(INDEX('(6)定期点検調書'!AR:AR,1/LARGE(INDEX((ISNUMBER(FIND("車道上り線"&amp;"振り子式ｽｷｯﾄﾞﾚｼﾞｽﾀﾝｽﾃｽﾀ",'(6)定期点検調書'!$AD$12:$AD$1500&amp;'(6)定期点検調書'!$AK$12:$AK$1500)))/ROW('(6)定期点検調書'!$AD$12:$AD$1500),0),ROW(B2))),"")</f>
        <v/>
      </c>
      <c r="BO7" s="624" t="str" cm="1">
        <f t="array" ref="BO7">IFERROR(INDEX('(6)定期点検調書'!AS:AS,1/LARGE(INDEX((ISNUMBER(FIND("車道上り線"&amp;"振り子式ｽｷｯﾄﾞﾚｼﾞｽﾀﾝｽﾃｽﾀ",'(6)定期点検調書'!$AD$12:$AD$1500&amp;'(6)定期点検調書'!$AK$12:$AK$1500)))/ROW('(6)定期点検調書'!$AD$12:$AD$1500),0),ROW(C2))),"")</f>
        <v/>
      </c>
      <c r="BP7" s="624" t="str" cm="1">
        <f t="array" ref="BP7">IFERROR(INDEX('(6)定期点検調書'!AT:AT,1/LARGE(INDEX((ISNUMBER(FIND("車道上り線"&amp;"振り子式ｽｷｯﾄﾞﾚｼﾞｽﾀﾝｽﾃｽﾀ",'(6)定期点検調書'!$AD$12:$AD$1500&amp;'(6)定期点検調書'!$AK$12:$AK$1500)))/ROW('(6)定期点検調書'!$AD$12:$AD$1500),0),ROW(D2))),"")</f>
        <v/>
      </c>
      <c r="BQ7" s="624" t="str" cm="1">
        <f t="array" ref="BQ7">IFERROR(INDEX('(6)定期点検調書'!AU:AU,1/LARGE(INDEX((ISNUMBER(FIND("車道上り線"&amp;"振り子式ｽｷｯﾄﾞﾚｼﾞｽﾀﾝｽﾃｽﾀ",'(6)定期点検調書'!$AD$12:$AD$1500&amp;'(6)定期点検調書'!$AK$12:$AK$1500)))/ROW('(6)定期点検調書'!$AD$12:$AD$1500),0),ROW(E2))),"")</f>
        <v/>
      </c>
      <c r="BR7" s="624" t="str" cm="1">
        <f t="array" ref="BR7">IFERROR(INDEX('(6)定期点検調書'!AV:AV,1/LARGE(INDEX((ISNUMBER(FIND("車道上り線"&amp;"振り子式ｽｷｯﾄﾞﾚｼﾞｽﾀﾝｽﾃｽﾀ",'(6)定期点検調書'!$AD$12:$AD$1500&amp;'(6)定期点検調書'!$AK$12:$AK$1500)))/ROW('(6)定期点検調書'!$AD$12:$AD$1500),0),ROW(F2))),"")</f>
        <v/>
      </c>
      <c r="BS7" s="624" t="str" cm="1">
        <f t="array" ref="BS7">IFERROR(INDEX('(6)定期点検調書'!AW:AW,1/LARGE(INDEX((ISNUMBER(FIND("車道上り線"&amp;"振り子式ｽｷｯﾄﾞﾚｼﾞｽﾀﾝｽﾃｽﾀ",'(6)定期点検調書'!$AD$12:$AD$1500&amp;'(6)定期点検調書'!$AK$12:$AK$1500)))/ROW('(6)定期点検調書'!$AD$12:$AD$1500),0),ROW(G2))),"")</f>
        <v/>
      </c>
      <c r="BT7" s="624" t="str" cm="1">
        <f t="array" ref="BT7">IFERROR(INDEX('(6)定期点検調書'!AX:AX,1/LARGE(INDEX((ISNUMBER(FIND("車道上り線"&amp;"振り子式ｽｷｯﾄﾞﾚｼﾞｽﾀﾝｽﾃｽﾀ",'(6)定期点検調書'!$AD$12:$AD$1500&amp;'(6)定期点検調書'!$AK$12:$AK$1500)))/ROW('(6)定期点検調書'!$AD$12:$AD$1500),0),ROW(H2))),"")</f>
        <v/>
      </c>
      <c r="BU7" s="624" t="str" cm="1">
        <f t="array" ref="BU7">IFERROR(INDEX('(6)定期点検調書'!AY:AY,1/LARGE(INDEX((ISNUMBER(FIND("車道上り線"&amp;"振り子式ｽｷｯﾄﾞﾚｼﾞｽﾀﾝｽﾃｽﾀ",'(6)定期点検調書'!$AD$12:$AD$1500&amp;'(6)定期点検調書'!$AK$12:$AK$1500)))/ROW('(6)定期点検調書'!$AD$12:$AD$1500),0),ROW(I2))),"")</f>
        <v/>
      </c>
      <c r="BV7" s="624" t="str" cm="1">
        <f t="array" ref="BV7">IFERROR(INDEX('(6)定期点検調書'!AZ:AZ,1/LARGE(INDEX((ISNUMBER(FIND("車道上り線"&amp;"振り子式ｽｷｯﾄﾞﾚｼﾞｽﾀﾝｽﾃｽﾀ",'(6)定期点検調書'!$AD$12:$AD$1500&amp;'(6)定期点検調書'!$AK$12:$AK$1500)))/ROW('(6)定期点検調書'!$AD$12:$AD$1500),0),ROW(J2))),"")</f>
        <v/>
      </c>
      <c r="BW7" s="624" t="str" cm="1">
        <f t="array" ref="BW7">IFERROR(INDEX('(6)定期点検調書'!BA:BA,1/LARGE(INDEX((ISNUMBER(FIND("車道上り線"&amp;"振り子式ｽｷｯﾄﾞﾚｼﾞｽﾀﾝｽﾃｽﾀ",'(6)定期点検調書'!$AD$12:$AD$1500&amp;'(6)定期点検調書'!$AK$12:$AK$1500)))/ROW('(6)定期点検調書'!$AD$12:$AD$1500),0),ROW(K2))),"")</f>
        <v/>
      </c>
      <c r="BX7" s="624" t="str" cm="1">
        <f t="array" ref="BX7">IFERROR(INDEX('(6)定期点検調書'!BB:BB,1/LARGE(INDEX((ISNUMBER(FIND("車道上り線"&amp;"振り子式ｽｷｯﾄﾞﾚｼﾞｽﾀﾝｽﾃｽﾀ",'(6)定期点検調書'!$AD$12:$AD$1500&amp;'(6)定期点検調書'!$AK$12:$AK$1500)))/ROW('(6)定期点検調書'!$AD$12:$AD$1500),0),ROW(L2))),"")</f>
        <v/>
      </c>
      <c r="BY7" s="624" t="str" cm="1">
        <f t="array" ref="BY7">IFERROR(INDEX('(6)定期点検調書'!BC:BC,1/LARGE(INDEX((ISNUMBER(FIND("車道上り線"&amp;"振り子式ｽｷｯﾄﾞﾚｼﾞｽﾀﾝｽﾃｽﾀ",'(6)定期点検調書'!$AD$12:$AD$1500&amp;'(6)定期点検調書'!$AK$12:$AK$1500)))/ROW('(6)定期点検調書'!$AD$12:$AD$1500),0),ROW(M2))),"")</f>
        <v/>
      </c>
      <c r="BZ7" s="624" t="str" cm="1">
        <f t="array" ref="BZ7">IFERROR(INDEX('(6)定期点検調書'!BD:BD,1/LARGE(INDEX((ISNUMBER(FIND("車道上り線"&amp;"振り子式ｽｷｯﾄﾞﾚｼﾞｽﾀﾝｽﾃｽﾀ",'(6)定期点検調書'!$AD$12:$AD$1500&amp;'(6)定期点検調書'!$AK$12:$AK$1500)))/ROW('(6)定期点検調書'!$AD$12:$AD$1500),0),ROW(N2))),"")</f>
        <v/>
      </c>
      <c r="CA7" s="624" t="str" cm="1">
        <f t="array" ref="CA7">IFERROR(INDEX('(6)定期点検調書'!BE:BE,1/LARGE(INDEX((ISNUMBER(FIND("車道上り線"&amp;"振り子式ｽｷｯﾄﾞﾚｼﾞｽﾀﾝｽﾃｽﾀ",'(6)定期点検調書'!$AD$12:$AD$1500&amp;'(6)定期点検調書'!$AK$12:$AK$1500)))/ROW('(6)定期点検調書'!$AD$12:$AD$1500),0),ROW(O2))),"")</f>
        <v/>
      </c>
      <c r="CB7" s="624" t="str" cm="1">
        <f t="array" ref="CB7">IFERROR(INDEX('(6)定期点検調書'!BF:BF,1/LARGE(INDEX((ISNUMBER(FIND("車道上り線"&amp;"振り子式ｽｷｯﾄﾞﾚｼﾞｽﾀﾝｽﾃｽﾀ",'(6)定期点検調書'!$AD$12:$AD$1500&amp;'(6)定期点検調書'!$AK$12:$AK$1500)))/ROW('(6)定期点検調書'!$AD$12:$AD$1500),0),ROW(P2))),"")</f>
        <v/>
      </c>
      <c r="CD7" s="1828"/>
      <c r="CE7" s="624" t="str" cm="1">
        <f t="array" ref="CE7">IFERROR(INDEX('(6)定期点検調書'!AQ:AQ,1/LARGE(INDEX((ISNUMBER(FIND("車道上り線"&amp;"回転式すべり抵抗測定器",'(6)定期点検調書'!$AD$12:$AD$1500&amp;'(6)定期点検調書'!$AK$12:$AK$1500)))/ROW('(6)定期点検調書'!$AD$12:$AD$1500),0),ROW(A2))),"")</f>
        <v/>
      </c>
      <c r="CF7" s="624" t="str" cm="1">
        <f t="array" ref="CF7">IFERROR(INDEX('(6)定期点検調書'!AR:AR,1/LARGE(INDEX((ISNUMBER(FIND("車道上り線"&amp;"回転式すべり抵抗測定器",'(6)定期点検調書'!$AD$12:$AD$1500&amp;'(6)定期点検調書'!$AK$12:$AK$1500)))/ROW('(6)定期点検調書'!$AD$12:$AD$1500),0),ROW(B2))),"")</f>
        <v/>
      </c>
      <c r="CG7" s="624" t="str" cm="1">
        <f t="array" ref="CG7">IFERROR(INDEX('(6)定期点検調書'!AS:AS,1/LARGE(INDEX((ISNUMBER(FIND("車道上り線"&amp;"回転式すべり抵抗測定器",'(6)定期点検調書'!$AD$12:$AD$1500&amp;'(6)定期点検調書'!$AK$12:$AK$1500)))/ROW('(6)定期点検調書'!$AD$12:$AD$1500),0),ROW(C2))),"")</f>
        <v/>
      </c>
      <c r="CH7" s="624" t="str" cm="1">
        <f t="array" ref="CH7">IFERROR(INDEX('(6)定期点検調書'!AT:AT,1/LARGE(INDEX((ISNUMBER(FIND("車道上り線"&amp;"回転式すべり抵抗測定器",'(6)定期点検調書'!$AD$12:$AD$1500&amp;'(6)定期点検調書'!$AK$12:$AK$1500)))/ROW('(6)定期点検調書'!$AD$12:$AD$1500),0),ROW(D2))),"")</f>
        <v/>
      </c>
      <c r="CI7" s="624" t="str" cm="1">
        <f t="array" ref="CI7">IFERROR(INDEX('(6)定期点検調書'!AU:AU,1/LARGE(INDEX((ISNUMBER(FIND("車道上り線"&amp;"回転式すべり抵抗測定器",'(6)定期点検調書'!$AD$12:$AD$1500&amp;'(6)定期点検調書'!$AK$12:$AK$1500)))/ROW('(6)定期点検調書'!$AD$12:$AD$1500),0),ROW(E2))),"")</f>
        <v/>
      </c>
      <c r="CJ7" s="624" t="str" cm="1">
        <f t="array" ref="CJ7">IFERROR(INDEX('(6)定期点検調書'!AV:AV,1/LARGE(INDEX((ISNUMBER(FIND("車道上り線"&amp;"回転式すべり抵抗測定器",'(6)定期点検調書'!$AD$12:$AD$1500&amp;'(6)定期点検調書'!$AK$12:$AK$1500)))/ROW('(6)定期点検調書'!$AD$12:$AD$1500),0),ROW(F2))),"")</f>
        <v/>
      </c>
      <c r="CK7" s="624" t="str" cm="1">
        <f t="array" ref="CK7">IFERROR(INDEX('(6)定期点検調書'!AW:AW,1/LARGE(INDEX((ISNUMBER(FIND("車道上り線"&amp;"回転式すべり抵抗測定器",'(6)定期点検調書'!$AD$12:$AD$1500&amp;'(6)定期点検調書'!$AK$12:$AK$1500)))/ROW('(6)定期点検調書'!$AD$12:$AD$1500),0),ROW(G2))),"")</f>
        <v/>
      </c>
      <c r="CL7" s="624" t="str" cm="1">
        <f t="array" ref="CL7">IFERROR(INDEX('(6)定期点検調書'!AX:AX,1/LARGE(INDEX((ISNUMBER(FIND("車道上り線"&amp;"回転式すべり抵抗測定器",'(6)定期点検調書'!$AD$12:$AD$1500&amp;'(6)定期点検調書'!$AK$12:$AK$1500)))/ROW('(6)定期点検調書'!$AD$12:$AD$1500),0),ROW(H2))),"")</f>
        <v/>
      </c>
      <c r="CM7" s="624" t="str" cm="1">
        <f t="array" ref="CM7">IFERROR(INDEX('(6)定期点検調書'!AY:AY,1/LARGE(INDEX((ISNUMBER(FIND("車道上り線"&amp;"回転式すべり抵抗測定器",'(6)定期点検調書'!$AD$12:$AD$1500&amp;'(6)定期点検調書'!$AK$12:$AK$1500)))/ROW('(6)定期点検調書'!$AD$12:$AD$1500),0),ROW(I2))),"")</f>
        <v/>
      </c>
      <c r="CN7" s="624" t="str" cm="1">
        <f t="array" ref="CN7">IFERROR(INDEX('(6)定期点検調書'!AZ:AZ,1/LARGE(INDEX((ISNUMBER(FIND("車道上り線"&amp;"回転式すべり抵抗測定器",'(6)定期点検調書'!$AD$12:$AD$1500&amp;'(6)定期点検調書'!$AK$12:$AK$1500)))/ROW('(6)定期点検調書'!$AD$12:$AD$1500),0),ROW(J2))),"")</f>
        <v/>
      </c>
      <c r="CO7" s="624" t="str" cm="1">
        <f t="array" ref="CO7">IFERROR(INDEX('(6)定期点検調書'!BA:BA,1/LARGE(INDEX((ISNUMBER(FIND("車道上り線"&amp;"回転式すべり抵抗測定器",'(6)定期点検調書'!$AD$12:$AD$1500&amp;'(6)定期点検調書'!$AK$12:$AK$1500)))/ROW('(6)定期点検調書'!$AD$12:$AD$1500),0),ROW(K2))),"")</f>
        <v/>
      </c>
      <c r="CP7" s="624" t="str" cm="1">
        <f t="array" ref="CP7">IFERROR(INDEX('(6)定期点検調書'!BB:BB,1/LARGE(INDEX((ISNUMBER(FIND("車道上り線"&amp;"回転式すべり抵抗測定器",'(6)定期点検調書'!$AD$12:$AD$1500&amp;'(6)定期点検調書'!$AK$12:$AK$1500)))/ROW('(6)定期点検調書'!$AD$12:$AD$1500),0),ROW(L2))),"")</f>
        <v/>
      </c>
      <c r="CQ7" s="624" t="str" cm="1">
        <f t="array" ref="CQ7">IFERROR(INDEX('(6)定期点検調書'!BC:BC,1/LARGE(INDEX((ISNUMBER(FIND("車道上り線"&amp;"回転式すべり抵抗測定器",'(6)定期点検調書'!$AD$12:$AD$1500&amp;'(6)定期点検調書'!$AK$12:$AK$1500)))/ROW('(6)定期点検調書'!$AD$12:$AD$1500),0),ROW(M2))),"")</f>
        <v/>
      </c>
      <c r="CR7" s="624" t="str" cm="1">
        <f t="array" ref="CR7">IFERROR(INDEX('(6)定期点検調書'!BD:BD,1/LARGE(INDEX((ISNUMBER(FIND("車道上り線"&amp;"回転式すべり抵抗測定器",'(6)定期点検調書'!$AD$12:$AD$1500&amp;'(6)定期点検調書'!$AK$12:$AK$1500)))/ROW('(6)定期点検調書'!$AD$12:$AD$1500),0),ROW(N2))),"")</f>
        <v/>
      </c>
      <c r="CS7" s="624" t="str" cm="1">
        <f t="array" ref="CS7">IFERROR(INDEX('(6)定期点検調書'!BE:BE,1/LARGE(INDEX((ISNUMBER(FIND("車道上り線"&amp;"回転式すべり抵抗測定器",'(6)定期点検調書'!$AD$12:$AD$1500&amp;'(6)定期点検調書'!$AK$12:$AK$1500)))/ROW('(6)定期点検調書'!$AD$12:$AD$1500),0),ROW(O2))),"")</f>
        <v/>
      </c>
      <c r="CT7" s="624" t="str" cm="1">
        <f t="array" ref="CT7">IFERROR(INDEX('(6)定期点検調書'!BF:BF,1/LARGE(INDEX((ISNUMBER(FIND("車道上り線"&amp;"回転式すべり抵抗測定器",'(6)定期点検調書'!$AD$12:$AD$1500&amp;'(6)定期点検調書'!$AK$12:$AK$1500)))/ROW('(6)定期点検調書'!$AD$12:$AD$1500),0),ROW(P2))),"")</f>
        <v/>
      </c>
    </row>
    <row r="8" spans="2:98" ht="15" customHeight="1" x14ac:dyDescent="0.2">
      <c r="B8" s="1877"/>
      <c r="C8" s="1859" t="str">
        <f>ﾃﾞｰﾀ一覧!$U$18</f>
        <v>ひび割れ</v>
      </c>
      <c r="D8" s="1860"/>
      <c r="E8" s="1860"/>
      <c r="F8" s="1860"/>
      <c r="G8" s="1860"/>
      <c r="H8" s="634" cm="1">
        <f t="array" ref="H8">SUMPRODUCT(('(6)定期点検調書'!$BF$12:$BF$5000=H$7)*('(6)定期点検調書'!$AH$12:$AH$5000=$C8))</f>
        <v>0</v>
      </c>
      <c r="I8" s="455" cm="1">
        <f t="array" ref="I8">SUMPRODUCT(('(6)定期点検調書'!$BF$12:$BF$5000=I$7)*('(6)定期点検調書'!$AH$12:$AH$5000=$C8))</f>
        <v>0</v>
      </c>
      <c r="J8" s="455" cm="1">
        <f t="array" ref="J8">SUMPRODUCT(('(6)定期点検調書'!$BF$12:$BF$5000=J$7)*('(6)定期点検調書'!$AH$12:$AH$5000=$C8))</f>
        <v>0</v>
      </c>
      <c r="K8" s="455" cm="1">
        <f t="array" ref="K8">SUMPRODUCT(('(6)定期点検調書'!$BF$12:$BF$5000=K$7)*('(6)定期点検調書'!$AH$12:$AH$5000=$C8))</f>
        <v>0</v>
      </c>
      <c r="L8" s="633" cm="1">
        <f t="array" ref="L8">SUMPRODUCT(('(6)定期点検調書'!$BF$12:$BF$5000=L$7)*('(6)定期点検調書'!$AH$12:$AH$5000=$C8))</f>
        <v>0</v>
      </c>
      <c r="M8" s="634" cm="1">
        <f t="array" ref="M8">SUMPRODUCT(('(6)定期点検調書'!$BI$12:$BI$5000=M$7)*('(6)定期点検調書'!$AH$12:$AH$5000=$C8))</f>
        <v>0</v>
      </c>
      <c r="N8" s="633" cm="1">
        <f t="array" ref="N8">SUMPRODUCT(('(6)定期点検調書'!$BI$12:$BI$5000=N$7)*('(6)定期点検調書'!$AH$12:$AH$5000=$C8))</f>
        <v>0</v>
      </c>
      <c r="P8" s="1859" t="s">
        <v>582</v>
      </c>
      <c r="Q8" s="1860"/>
      <c r="R8" s="1963"/>
      <c r="S8" s="605">
        <f>SUM($H$8:$H$16)</f>
        <v>0</v>
      </c>
      <c r="T8" s="456">
        <f>SUM($I$8:$I$16)</f>
        <v>0</v>
      </c>
      <c r="U8" s="456">
        <f>SUM($J$8:$J$16)</f>
        <v>0</v>
      </c>
      <c r="V8" s="456">
        <f>SUM($K$8:$K$16)</f>
        <v>0</v>
      </c>
      <c r="W8" s="457">
        <f>SUM($L$8:$L$16)</f>
        <v>0</v>
      </c>
      <c r="X8" s="605">
        <f>SUM($M$8:$M$16)</f>
        <v>0</v>
      </c>
      <c r="Y8" s="458">
        <f>SUM($N$8:$N$16)</f>
        <v>0</v>
      </c>
      <c r="Z8" s="456">
        <f>COUNTIF('(9)附属物点検表'!$CH$10:$CH$9981,$Z$7)</f>
        <v>0</v>
      </c>
      <c r="AA8" s="456">
        <f>COUNTIF('(9)附属物点検表'!$CH$10:$CH$9981,$AA$7)</f>
        <v>0</v>
      </c>
      <c r="AB8" s="604">
        <f>COUNTIF('(9)附属物点検表'!$CH$10:$CH$9981,$AB$7)</f>
        <v>0</v>
      </c>
      <c r="AD8" s="1859" t="s">
        <v>634</v>
      </c>
      <c r="AE8" s="1860"/>
      <c r="AF8" s="1963"/>
      <c r="AG8" s="1966"/>
      <c r="AH8" s="1962" t="str">
        <f>'(6)定期点検調書'!$CM$11&amp;"スパン"</f>
        <v>0スパン</v>
      </c>
      <c r="AI8" s="1468"/>
      <c r="AJ8" s="1966"/>
      <c r="AK8" s="1962" t="str">
        <f>'(6)定期点検調書'!$CO$11&amp;"スパン"</f>
        <v>0スパン</v>
      </c>
      <c r="AL8" s="1468"/>
      <c r="AM8" s="1966"/>
      <c r="AN8" s="1962" t="str">
        <f>'(6)定期点検調書'!$CP$11&amp;"スパン"</f>
        <v>0スパン</v>
      </c>
      <c r="AO8" s="1468"/>
      <c r="AP8" s="245"/>
      <c r="AQ8" s="651"/>
      <c r="AR8" s="652"/>
      <c r="AS8" s="1982" t="s">
        <v>1258</v>
      </c>
      <c r="AT8" s="1983"/>
      <c r="AU8" s="1984"/>
      <c r="AV8" s="1982" t="s">
        <v>1256</v>
      </c>
      <c r="AW8" s="1983"/>
      <c r="AX8" s="1984"/>
      <c r="AY8" s="1982" t="s">
        <v>1257</v>
      </c>
      <c r="AZ8" s="1983"/>
      <c r="BA8" s="1984"/>
      <c r="BB8" s="1"/>
      <c r="BC8" s="1"/>
      <c r="BE8" s="1837"/>
      <c r="BF8" s="1837"/>
      <c r="BG8" s="1839"/>
      <c r="BH8" s="1839"/>
      <c r="BI8" s="1839"/>
      <c r="BJ8" s="622"/>
      <c r="BK8" s="622"/>
      <c r="BL8" s="1829"/>
      <c r="BM8" s="624" t="str" cm="1">
        <f t="array" ref="BM8">IFERROR(INDEX('(6)定期点検調書'!AQ:AQ,1/LARGE(INDEX((ISNUMBER(FIND("車道上り線"&amp;"振り子式ｽｷｯﾄﾞﾚｼﾞｽﾀﾝｽﾃｽﾀ",'(6)定期点検調書'!$AD$12:$AD$1500&amp;'(6)定期点検調書'!$AK$12:$AK$1500)))/ROW('(6)定期点検調書'!$AD$12:$AD$1500),0),ROW(A3))),"")</f>
        <v/>
      </c>
      <c r="BN8" s="624" t="str" cm="1">
        <f t="array" ref="BN8">IFERROR(INDEX('(6)定期点検調書'!AR:AR,1/LARGE(INDEX((ISNUMBER(FIND("車道上り線"&amp;"振り子式ｽｷｯﾄﾞﾚｼﾞｽﾀﾝｽﾃｽﾀ",'(6)定期点検調書'!$AD$12:$AD$1500&amp;'(6)定期点検調書'!$AK$12:$AK$1500)))/ROW('(6)定期点検調書'!$AD$12:$AD$1500),0),ROW(B3))),"")</f>
        <v/>
      </c>
      <c r="BO8" s="624" t="str" cm="1">
        <f t="array" ref="BO8">IFERROR(INDEX('(6)定期点検調書'!AS:AS,1/LARGE(INDEX((ISNUMBER(FIND("車道上り線"&amp;"振り子式ｽｷｯﾄﾞﾚｼﾞｽﾀﾝｽﾃｽﾀ",'(6)定期点検調書'!$AD$12:$AD$1500&amp;'(6)定期点検調書'!$AK$12:$AK$1500)))/ROW('(6)定期点検調書'!$AD$12:$AD$1500),0),ROW(C3))),"")</f>
        <v/>
      </c>
      <c r="BP8" s="624" t="str" cm="1">
        <f t="array" ref="BP8">IFERROR(INDEX('(6)定期点検調書'!AT:AT,1/LARGE(INDEX((ISNUMBER(FIND("車道上り線"&amp;"振り子式ｽｷｯﾄﾞﾚｼﾞｽﾀﾝｽﾃｽﾀ",'(6)定期点検調書'!$AD$12:$AD$1500&amp;'(6)定期点検調書'!$AK$12:$AK$1500)))/ROW('(6)定期点検調書'!$AD$12:$AD$1500),0),ROW(D3))),"")</f>
        <v/>
      </c>
      <c r="BQ8" s="624" t="str" cm="1">
        <f t="array" ref="BQ8">IFERROR(INDEX('(6)定期点検調書'!AU:AU,1/LARGE(INDEX((ISNUMBER(FIND("車道上り線"&amp;"振り子式ｽｷｯﾄﾞﾚｼﾞｽﾀﾝｽﾃｽﾀ",'(6)定期点検調書'!$AD$12:$AD$1500&amp;'(6)定期点検調書'!$AK$12:$AK$1500)))/ROW('(6)定期点検調書'!$AD$12:$AD$1500),0),ROW(E3))),"")</f>
        <v/>
      </c>
      <c r="BR8" s="624" t="str" cm="1">
        <f t="array" ref="BR8">IFERROR(INDEX('(6)定期点検調書'!AV:AV,1/LARGE(INDEX((ISNUMBER(FIND("車道上り線"&amp;"振り子式ｽｷｯﾄﾞﾚｼﾞｽﾀﾝｽﾃｽﾀ",'(6)定期点検調書'!$AD$12:$AD$1500&amp;'(6)定期点検調書'!$AK$12:$AK$1500)))/ROW('(6)定期点検調書'!$AD$12:$AD$1500),0),ROW(F3))),"")</f>
        <v/>
      </c>
      <c r="BS8" s="624" t="str" cm="1">
        <f t="array" ref="BS8">IFERROR(INDEX('(6)定期点検調書'!AW:AW,1/LARGE(INDEX((ISNUMBER(FIND("車道上り線"&amp;"振り子式ｽｷｯﾄﾞﾚｼﾞｽﾀﾝｽﾃｽﾀ",'(6)定期点検調書'!$AD$12:$AD$1500&amp;'(6)定期点検調書'!$AK$12:$AK$1500)))/ROW('(6)定期点検調書'!$AD$12:$AD$1500),0),ROW(G3))),"")</f>
        <v/>
      </c>
      <c r="BT8" s="624" t="str" cm="1">
        <f t="array" ref="BT8">IFERROR(INDEX('(6)定期点検調書'!AX:AX,1/LARGE(INDEX((ISNUMBER(FIND("車道上り線"&amp;"振り子式ｽｷｯﾄﾞﾚｼﾞｽﾀﾝｽﾃｽﾀ",'(6)定期点検調書'!$AD$12:$AD$1500&amp;'(6)定期点検調書'!$AK$12:$AK$1500)))/ROW('(6)定期点検調書'!$AD$12:$AD$1500),0),ROW(H3))),"")</f>
        <v/>
      </c>
      <c r="BU8" s="624" t="str" cm="1">
        <f t="array" ref="BU8">IFERROR(INDEX('(6)定期点検調書'!AY:AY,1/LARGE(INDEX((ISNUMBER(FIND("車道上り線"&amp;"振り子式ｽｷｯﾄﾞﾚｼﾞｽﾀﾝｽﾃｽﾀ",'(6)定期点検調書'!$AD$12:$AD$1500&amp;'(6)定期点検調書'!$AK$12:$AK$1500)))/ROW('(6)定期点検調書'!$AD$12:$AD$1500),0),ROW(I3))),"")</f>
        <v/>
      </c>
      <c r="BV8" s="624" t="str" cm="1">
        <f t="array" ref="BV8">IFERROR(INDEX('(6)定期点検調書'!AZ:AZ,1/LARGE(INDEX((ISNUMBER(FIND("車道上り線"&amp;"振り子式ｽｷｯﾄﾞﾚｼﾞｽﾀﾝｽﾃｽﾀ",'(6)定期点検調書'!$AD$12:$AD$1500&amp;'(6)定期点検調書'!$AK$12:$AK$1500)))/ROW('(6)定期点検調書'!$AD$12:$AD$1500),0),ROW(J3))),"")</f>
        <v/>
      </c>
      <c r="BW8" s="624" t="str" cm="1">
        <f t="array" ref="BW8">IFERROR(INDEX('(6)定期点検調書'!BA:BA,1/LARGE(INDEX((ISNUMBER(FIND("車道上り線"&amp;"振り子式ｽｷｯﾄﾞﾚｼﾞｽﾀﾝｽﾃｽﾀ",'(6)定期点検調書'!$AD$12:$AD$1500&amp;'(6)定期点検調書'!$AK$12:$AK$1500)))/ROW('(6)定期点検調書'!$AD$12:$AD$1500),0),ROW(K3))),"")</f>
        <v/>
      </c>
      <c r="BX8" s="624" t="str" cm="1">
        <f t="array" ref="BX8">IFERROR(INDEX('(6)定期点検調書'!BB:BB,1/LARGE(INDEX((ISNUMBER(FIND("車道上り線"&amp;"振り子式ｽｷｯﾄﾞﾚｼﾞｽﾀﾝｽﾃｽﾀ",'(6)定期点検調書'!$AD$12:$AD$1500&amp;'(6)定期点検調書'!$AK$12:$AK$1500)))/ROW('(6)定期点検調書'!$AD$12:$AD$1500),0),ROW(L3))),"")</f>
        <v/>
      </c>
      <c r="BY8" s="624" t="str" cm="1">
        <f t="array" ref="BY8">IFERROR(INDEX('(6)定期点検調書'!BC:BC,1/LARGE(INDEX((ISNUMBER(FIND("車道上り線"&amp;"振り子式ｽｷｯﾄﾞﾚｼﾞｽﾀﾝｽﾃｽﾀ",'(6)定期点検調書'!$AD$12:$AD$1500&amp;'(6)定期点検調書'!$AK$12:$AK$1500)))/ROW('(6)定期点検調書'!$AD$12:$AD$1500),0),ROW(M3))),"")</f>
        <v/>
      </c>
      <c r="BZ8" s="624" t="str" cm="1">
        <f t="array" ref="BZ8">IFERROR(INDEX('(6)定期点検調書'!BD:BD,1/LARGE(INDEX((ISNUMBER(FIND("車道上り線"&amp;"振り子式ｽｷｯﾄﾞﾚｼﾞｽﾀﾝｽﾃｽﾀ",'(6)定期点検調書'!$AD$12:$AD$1500&amp;'(6)定期点検調書'!$AK$12:$AK$1500)))/ROW('(6)定期点検調書'!$AD$12:$AD$1500),0),ROW(N3))),"")</f>
        <v/>
      </c>
      <c r="CA8" s="624" t="str" cm="1">
        <f t="array" ref="CA8">IFERROR(INDEX('(6)定期点検調書'!BE:BE,1/LARGE(INDEX((ISNUMBER(FIND("車道上り線"&amp;"振り子式ｽｷｯﾄﾞﾚｼﾞｽﾀﾝｽﾃｽﾀ",'(6)定期点検調書'!$AD$12:$AD$1500&amp;'(6)定期点検調書'!$AK$12:$AK$1500)))/ROW('(6)定期点検調書'!$AD$12:$AD$1500),0),ROW(O3))),"")</f>
        <v/>
      </c>
      <c r="CB8" s="624" t="str" cm="1">
        <f t="array" ref="CB8">IFERROR(INDEX('(6)定期点検調書'!BF:BF,1/LARGE(INDEX((ISNUMBER(FIND("車道上り線"&amp;"振り子式ｽｷｯﾄﾞﾚｼﾞｽﾀﾝｽﾃｽﾀ",'(6)定期点検調書'!$AD$12:$AD$1500&amp;'(6)定期点検調書'!$AK$12:$AK$1500)))/ROW('(6)定期点検調書'!$AD$12:$AD$1500),0),ROW(P3))),"")</f>
        <v/>
      </c>
      <c r="CD8" s="1829"/>
      <c r="CE8" s="624" t="str" cm="1">
        <f t="array" ref="CE8">IFERROR(INDEX('(6)定期点検調書'!AQ:AQ,1/LARGE(INDEX((ISNUMBER(FIND("車道上り線"&amp;"回転式すべり抵抗測定器",'(6)定期点検調書'!$AD$12:$AD$1500&amp;'(6)定期点検調書'!$AK$12:$AK$1500)))/ROW('(6)定期点検調書'!$AD$12:$AD$1500),0),ROW(A3))),"")</f>
        <v/>
      </c>
      <c r="CF8" s="624" t="str" cm="1">
        <f t="array" ref="CF8">IFERROR(INDEX('(6)定期点検調書'!AR:AR,1/LARGE(INDEX((ISNUMBER(FIND("車道上り線"&amp;"回転式すべり抵抗測定器",'(6)定期点検調書'!$AD$12:$AD$1500&amp;'(6)定期点検調書'!$AK$12:$AK$1500)))/ROW('(6)定期点検調書'!$AD$12:$AD$1500),0),ROW(B3))),"")</f>
        <v/>
      </c>
      <c r="CG8" s="624" t="str" cm="1">
        <f t="array" ref="CG8">IFERROR(INDEX('(6)定期点検調書'!AS:AS,1/LARGE(INDEX((ISNUMBER(FIND("車道上り線"&amp;"回転式すべり抵抗測定器",'(6)定期点検調書'!$AD$12:$AD$1500&amp;'(6)定期点検調書'!$AK$12:$AK$1500)))/ROW('(6)定期点検調書'!$AD$12:$AD$1500),0),ROW(C3))),"")</f>
        <v/>
      </c>
      <c r="CH8" s="624" t="str" cm="1">
        <f t="array" ref="CH8">IFERROR(INDEX('(6)定期点検調書'!AT:AT,1/LARGE(INDEX((ISNUMBER(FIND("車道上り線"&amp;"回転式すべり抵抗測定器",'(6)定期点検調書'!$AD$12:$AD$1500&amp;'(6)定期点検調書'!$AK$12:$AK$1500)))/ROW('(6)定期点検調書'!$AD$12:$AD$1500),0),ROW(D3))),"")</f>
        <v/>
      </c>
      <c r="CI8" s="624" t="str" cm="1">
        <f t="array" ref="CI8">IFERROR(INDEX('(6)定期点検調書'!AU:AU,1/LARGE(INDEX((ISNUMBER(FIND("車道上り線"&amp;"回転式すべり抵抗測定器",'(6)定期点検調書'!$AD$12:$AD$1500&amp;'(6)定期点検調書'!$AK$12:$AK$1500)))/ROW('(6)定期点検調書'!$AD$12:$AD$1500),0),ROW(E3))),"")</f>
        <v/>
      </c>
      <c r="CJ8" s="624" t="str" cm="1">
        <f t="array" ref="CJ8">IFERROR(INDEX('(6)定期点検調書'!AV:AV,1/LARGE(INDEX((ISNUMBER(FIND("車道上り線"&amp;"回転式すべり抵抗測定器",'(6)定期点検調書'!$AD$12:$AD$1500&amp;'(6)定期点検調書'!$AK$12:$AK$1500)))/ROW('(6)定期点検調書'!$AD$12:$AD$1500),0),ROW(F3))),"")</f>
        <v/>
      </c>
      <c r="CK8" s="624" t="str" cm="1">
        <f t="array" ref="CK8">IFERROR(INDEX('(6)定期点検調書'!AW:AW,1/LARGE(INDEX((ISNUMBER(FIND("車道上り線"&amp;"回転式すべり抵抗測定器",'(6)定期点検調書'!$AD$12:$AD$1500&amp;'(6)定期点検調書'!$AK$12:$AK$1500)))/ROW('(6)定期点検調書'!$AD$12:$AD$1500),0),ROW(G3))),"")</f>
        <v/>
      </c>
      <c r="CL8" s="624" t="str" cm="1">
        <f t="array" ref="CL8">IFERROR(INDEX('(6)定期点検調書'!AX:AX,1/LARGE(INDEX((ISNUMBER(FIND("車道上り線"&amp;"回転式すべり抵抗測定器",'(6)定期点検調書'!$AD$12:$AD$1500&amp;'(6)定期点検調書'!$AK$12:$AK$1500)))/ROW('(6)定期点検調書'!$AD$12:$AD$1500),0),ROW(H3))),"")</f>
        <v/>
      </c>
      <c r="CM8" s="624" t="str" cm="1">
        <f t="array" ref="CM8">IFERROR(INDEX('(6)定期点検調書'!AY:AY,1/LARGE(INDEX((ISNUMBER(FIND("車道上り線"&amp;"回転式すべり抵抗測定器",'(6)定期点検調書'!$AD$12:$AD$1500&amp;'(6)定期点検調書'!$AK$12:$AK$1500)))/ROW('(6)定期点検調書'!$AD$12:$AD$1500),0),ROW(I3))),"")</f>
        <v/>
      </c>
      <c r="CN8" s="624" t="str" cm="1">
        <f t="array" ref="CN8">IFERROR(INDEX('(6)定期点検調書'!AZ:AZ,1/LARGE(INDEX((ISNUMBER(FIND("車道上り線"&amp;"回転式すべり抵抗測定器",'(6)定期点検調書'!$AD$12:$AD$1500&amp;'(6)定期点検調書'!$AK$12:$AK$1500)))/ROW('(6)定期点検調書'!$AD$12:$AD$1500),0),ROW(J3))),"")</f>
        <v/>
      </c>
      <c r="CO8" s="624" t="str" cm="1">
        <f t="array" ref="CO8">IFERROR(INDEX('(6)定期点検調書'!BA:BA,1/LARGE(INDEX((ISNUMBER(FIND("車道上り線"&amp;"回転式すべり抵抗測定器",'(6)定期点検調書'!$AD$12:$AD$1500&amp;'(6)定期点検調書'!$AK$12:$AK$1500)))/ROW('(6)定期点検調書'!$AD$12:$AD$1500),0),ROW(K3))),"")</f>
        <v/>
      </c>
      <c r="CP8" s="624" t="str" cm="1">
        <f t="array" ref="CP8">IFERROR(INDEX('(6)定期点検調書'!BB:BB,1/LARGE(INDEX((ISNUMBER(FIND("車道上り線"&amp;"回転式すべり抵抗測定器",'(6)定期点検調書'!$AD$12:$AD$1500&amp;'(6)定期点検調書'!$AK$12:$AK$1500)))/ROW('(6)定期点検調書'!$AD$12:$AD$1500),0),ROW(L3))),"")</f>
        <v/>
      </c>
      <c r="CQ8" s="624" t="str" cm="1">
        <f t="array" ref="CQ8">IFERROR(INDEX('(6)定期点検調書'!BC:BC,1/LARGE(INDEX((ISNUMBER(FIND("車道上り線"&amp;"回転式すべり抵抗測定器",'(6)定期点検調書'!$AD$12:$AD$1500&amp;'(6)定期点検調書'!$AK$12:$AK$1500)))/ROW('(6)定期点検調書'!$AD$12:$AD$1500),0),ROW(M3))),"")</f>
        <v/>
      </c>
      <c r="CR8" s="624" t="str" cm="1">
        <f t="array" ref="CR8">IFERROR(INDEX('(6)定期点検調書'!BD:BD,1/LARGE(INDEX((ISNUMBER(FIND("車道上り線"&amp;"回転式すべり抵抗測定器",'(6)定期点検調書'!$AD$12:$AD$1500&amp;'(6)定期点検調書'!$AK$12:$AK$1500)))/ROW('(6)定期点検調書'!$AD$12:$AD$1500),0),ROW(N3))),"")</f>
        <v/>
      </c>
      <c r="CS8" s="624" t="str" cm="1">
        <f t="array" ref="CS8">IFERROR(INDEX('(6)定期点検調書'!BE:BE,1/LARGE(INDEX((ISNUMBER(FIND("車道上り線"&amp;"回転式すべり抵抗測定器",'(6)定期点検調書'!$AD$12:$AD$1500&amp;'(6)定期点検調書'!$AK$12:$AK$1500)))/ROW('(6)定期点検調書'!$AD$12:$AD$1500),0),ROW(O3))),"")</f>
        <v/>
      </c>
      <c r="CT8" s="624" t="str" cm="1">
        <f t="array" ref="CT8">IFERROR(INDEX('(6)定期点検調書'!BF:BF,1/LARGE(INDEX((ISNUMBER(FIND("車道上り線"&amp;"回転式すべり抵抗測定器",'(6)定期点検調書'!$AD$12:$AD$1500&amp;'(6)定期点検調書'!$AK$12:$AK$1500)))/ROW('(6)定期点検調書'!$AD$12:$AD$1500),0),ROW(P3))),"")</f>
        <v/>
      </c>
    </row>
    <row r="9" spans="2:98" ht="15" customHeight="1" x14ac:dyDescent="0.2">
      <c r="B9" s="1877"/>
      <c r="C9" s="1859" t="str">
        <f>ﾃﾞｰﾀ一覧!$U$19</f>
        <v>うき・はく離</v>
      </c>
      <c r="D9" s="1860"/>
      <c r="E9" s="1860"/>
      <c r="F9" s="1860"/>
      <c r="G9" s="1860"/>
      <c r="H9" s="634" cm="1">
        <f t="array" ref="H9">SUMPRODUCT(('(6)定期点検調書'!$BF$12:$BF$5000=H$7)*('(6)定期点検調書'!$AH$12:$AH$5000=$C9))</f>
        <v>0</v>
      </c>
      <c r="I9" s="455" cm="1">
        <f t="array" ref="I9">SUMPRODUCT(('(6)定期点検調書'!$BF$12:$BF$5000=I$7)*('(6)定期点検調書'!$AH$12:$AH$5000=$C9))</f>
        <v>0</v>
      </c>
      <c r="J9" s="455" cm="1">
        <f t="array" ref="J9">SUMPRODUCT(('(6)定期点検調書'!$BF$12:$BF$5000=J$7)*('(6)定期点検調書'!$AH$12:$AH$5000=$C9))</f>
        <v>0</v>
      </c>
      <c r="K9" s="455" cm="1">
        <f t="array" ref="K9">SUMPRODUCT(('(6)定期点検調書'!$BF$12:$BF$5000=K$7)*('(6)定期点検調書'!$AH$12:$AH$5000=$C9))</f>
        <v>0</v>
      </c>
      <c r="L9" s="633" cm="1">
        <f t="array" ref="L9">SUMPRODUCT(('(6)定期点検調書'!$BF$12:$BF$5000=L$7)*('(6)定期点検調書'!$AH$12:$AH$5000=$C9))</f>
        <v>0</v>
      </c>
      <c r="M9" s="634" cm="1">
        <f t="array" ref="M9">SUMPRODUCT(('(6)定期点検調書'!$BI$12:$BI$5000=M$7)*('(6)定期点検調書'!$AH$12:$AH$5000=$C9))</f>
        <v>0</v>
      </c>
      <c r="N9" s="633" cm="1">
        <f t="array" ref="N9">SUMPRODUCT(('(6)定期点検調書'!$BI$12:$BI$5000=N$7)*('(6)定期点検調書'!$AH$12:$AH$5000=$C9))</f>
        <v>0</v>
      </c>
      <c r="AL9" s="459"/>
      <c r="AM9" s="459"/>
      <c r="AN9" s="459"/>
      <c r="AO9" s="459"/>
      <c r="AP9" s="245"/>
      <c r="AQ9" s="1970" t="s">
        <v>1259</v>
      </c>
      <c r="AR9" s="1971"/>
      <c r="AS9" s="1985" t="str">
        <f>IF(CT6&lt;&gt;"", CT6, CB6)</f>
        <v/>
      </c>
      <c r="AT9" s="1986"/>
      <c r="AU9" s="1987"/>
      <c r="AV9" s="1985" t="str">
        <f>IF(CT7&lt;&gt;"", CT7, CB7)</f>
        <v/>
      </c>
      <c r="AW9" s="1986"/>
      <c r="AX9" s="1987"/>
      <c r="AY9" s="1985" t="str">
        <f>IF(CT8&lt;&gt;"", CT8, CB8)</f>
        <v/>
      </c>
      <c r="AZ9" s="1986"/>
      <c r="BA9" s="1987"/>
      <c r="BB9" s="1"/>
      <c r="BC9" s="1"/>
      <c r="BE9" s="1837"/>
      <c r="BF9" s="1837"/>
      <c r="BG9" s="1840"/>
      <c r="BH9" s="1840"/>
      <c r="BI9" s="1840"/>
      <c r="BJ9" s="459"/>
      <c r="BK9" s="459"/>
      <c r="BL9" s="629"/>
      <c r="BM9" s="628"/>
      <c r="BN9" s="628"/>
      <c r="BO9" s="628"/>
      <c r="BP9" s="627"/>
      <c r="BQ9" s="627"/>
      <c r="BR9" s="627"/>
      <c r="BS9" s="627"/>
      <c r="BT9" s="627"/>
      <c r="BU9" s="627"/>
      <c r="BV9" s="627"/>
      <c r="CA9" s="626" t="str" cm="1">
        <f t="array" ref="CA9">IFERROR(INDEX('(6)定期点検調書'!BA:BA,1/LARGE(INDEX((ISNUMBER(FIND("車道上り線",'(6)定期点検調書'!$AD$12:$AD$1500)))/ROW('(6)定期点検調書'!$AD$12:$AD$1500),0),ROW(K3))),"")</f>
        <v/>
      </c>
    </row>
    <row r="10" spans="2:98" ht="15" customHeight="1" x14ac:dyDescent="0.2">
      <c r="B10" s="1877"/>
      <c r="C10" s="1859" t="str">
        <f>ﾃﾞｰﾀ一覧!$U$20</f>
        <v>表面劣化</v>
      </c>
      <c r="D10" s="1860"/>
      <c r="E10" s="1860"/>
      <c r="F10" s="1860"/>
      <c r="G10" s="1860"/>
      <c r="H10" s="634" cm="1">
        <f t="array" ref="H10">SUMPRODUCT(('(6)定期点検調書'!$BF$12:$BF$5000=H$7)*('(6)定期点検調書'!$AH$12:$AH$5000=$C10))</f>
        <v>0</v>
      </c>
      <c r="I10" s="455" cm="1">
        <f t="array" ref="I10">SUMPRODUCT(('(6)定期点検調書'!$BF$12:$BF$5000=I$7)*('(6)定期点検調書'!$AH$12:$AH$5000=$C10))</f>
        <v>0</v>
      </c>
      <c r="J10" s="455" cm="1">
        <f t="array" ref="J10">SUMPRODUCT(('(6)定期点検調書'!$BF$12:$BF$5000=J$7)*('(6)定期点検調書'!$AH$12:$AH$5000=$C10))</f>
        <v>0</v>
      </c>
      <c r="K10" s="455" cm="1">
        <f t="array" ref="K10">SUMPRODUCT(('(6)定期点検調書'!$BF$12:$BF$5000=K$7)*('(6)定期点検調書'!$AH$12:$AH$5000=$C10))</f>
        <v>0</v>
      </c>
      <c r="L10" s="633" cm="1">
        <f t="array" ref="L10">SUMPRODUCT(('(6)定期点検調書'!$BF$12:$BF$5000=L$7)*('(6)定期点検調書'!$AH$12:$AH$5000=$C10))</f>
        <v>0</v>
      </c>
      <c r="M10" s="634" cm="1">
        <f t="array" ref="M10">SUMPRODUCT(('(6)定期点検調書'!$BI$12:$BI$5000=M$7)*('(6)定期点検調書'!$AH$12:$AH$5000=$C10))</f>
        <v>0</v>
      </c>
      <c r="N10" s="633" cm="1">
        <f t="array" ref="N10">SUMPRODUCT(('(6)定期点検調書'!$BI$12:$BI$5000=N$7)*('(6)定期点検調書'!$AH$12:$AH$5000=$C10))</f>
        <v>0</v>
      </c>
      <c r="P10" s="1924" t="s">
        <v>87</v>
      </c>
      <c r="Q10" s="1884"/>
      <c r="R10" s="1884"/>
      <c r="S10" s="1884"/>
      <c r="T10" s="1885"/>
      <c r="U10" s="1884" t="str">
        <f>ﾃﾞｰﾀ一覧!$AT$36</f>
        <v>はく落対策</v>
      </c>
      <c r="V10" s="1884"/>
      <c r="W10" s="1884"/>
      <c r="X10" s="1885"/>
      <c r="Y10" s="1924" t="str">
        <f>ﾃﾞｰﾀ一覧!$AT$37</f>
        <v>漏水対策</v>
      </c>
      <c r="Z10" s="1884"/>
      <c r="AA10" s="1884"/>
      <c r="AB10" s="1885"/>
      <c r="AC10" s="1870" t="str">
        <f>ﾃﾞｰﾀ一覧!$AT$38</f>
        <v>覆工背面対策</v>
      </c>
      <c r="AD10" s="1871"/>
      <c r="AE10" s="1871"/>
      <c r="AF10" s="1872"/>
      <c r="AG10" s="1924" t="str">
        <f>ﾃﾞｰﾀ一覧!$AT$39</f>
        <v>その他</v>
      </c>
      <c r="AH10" s="1884"/>
      <c r="AI10" s="1884"/>
      <c r="AJ10" s="1885"/>
      <c r="AL10" s="1908" t="s">
        <v>895</v>
      </c>
      <c r="AM10" s="1909"/>
      <c r="AN10" s="1909"/>
      <c r="AO10" s="1910"/>
      <c r="AP10" s="245"/>
      <c r="AQ10" s="1972"/>
      <c r="AR10" s="1973"/>
      <c r="AS10" s="1988"/>
      <c r="AT10" s="1989"/>
      <c r="AU10" s="1990"/>
      <c r="AV10" s="1988"/>
      <c r="AW10" s="1989"/>
      <c r="AX10" s="1990"/>
      <c r="AY10" s="1988"/>
      <c r="AZ10" s="1989"/>
      <c r="BA10" s="1990"/>
      <c r="BB10" s="1"/>
      <c r="BC10" s="1"/>
      <c r="BE10" s="1837"/>
      <c r="BF10" s="1837"/>
      <c r="BG10" s="1840"/>
      <c r="BH10" s="1840"/>
      <c r="BI10" s="1840"/>
      <c r="BJ10" s="623"/>
      <c r="BK10" s="623"/>
      <c r="BL10" s="1830" t="s">
        <v>1261</v>
      </c>
      <c r="BM10" s="625" t="str" cm="1">
        <f t="array" ref="BM10">IFERROR(INDEX('(6)定期点検調書'!AQ:AQ,1/LARGE(INDEX((ISNUMBER(FIND("車道下り線"&amp;"振り子式ｽｷｯﾄﾞﾚｼﾞｽﾀﾝｽﾃｽﾀ",'(6)定期点検調書'!$AD$12:$AD$1500&amp;'(6)定期点検調書'!$AK$12:$AK$1500)))/ROW('(6)定期点検調書'!$AD$12:$AD$1500),0),ROW(A1))),"")</f>
        <v/>
      </c>
      <c r="BN10" s="625" t="str" cm="1">
        <f t="array" ref="BN10">IFERROR(INDEX('(6)定期点検調書'!AR:AR,1/LARGE(INDEX((ISNUMBER(FIND("車道下り線"&amp;"振り子式ｽｷｯﾄﾞﾚｼﾞｽﾀﾝｽﾃｽﾀ",'(6)定期点検調書'!$AD$12:$AD$1500&amp;'(6)定期点検調書'!$AK$12:$AK$1500)))/ROW('(6)定期点検調書'!$AD$12:$AD$1500),0),ROW(B1))),"")</f>
        <v/>
      </c>
      <c r="BO10" s="625" t="str" cm="1">
        <f t="array" ref="BO10">IFERROR(INDEX('(6)定期点検調書'!AS:AS,1/LARGE(INDEX((ISNUMBER(FIND("車道下り線"&amp;"振り子式ｽｷｯﾄﾞﾚｼﾞｽﾀﾝｽﾃｽﾀ",'(6)定期点検調書'!$AD$12:$AD$1500&amp;'(6)定期点検調書'!$AK$12:$AK$1500)))/ROW('(6)定期点検調書'!$AD$12:$AD$1500),0),ROW(C1))),"")</f>
        <v/>
      </c>
      <c r="BP10" s="625" t="str" cm="1">
        <f t="array" ref="BP10">IFERROR(INDEX('(6)定期点検調書'!AT:AT,1/LARGE(INDEX((ISNUMBER(FIND("車道下り線"&amp;"振り子式ｽｷｯﾄﾞﾚｼﾞｽﾀﾝｽﾃｽﾀ",'(6)定期点検調書'!$AD$12:$AD$1500&amp;'(6)定期点検調書'!$AK$12:$AK$1500)))/ROW('(6)定期点検調書'!$AD$12:$AD$1500),0),ROW(D1))),"")</f>
        <v/>
      </c>
      <c r="BQ10" s="625" t="str" cm="1">
        <f t="array" ref="BQ10">IFERROR(INDEX('(6)定期点検調書'!AU:AU,1/LARGE(INDEX((ISNUMBER(FIND("車道下り線"&amp;"振り子式ｽｷｯﾄﾞﾚｼﾞｽﾀﾝｽﾃｽﾀ",'(6)定期点検調書'!$AD$12:$AD$1500&amp;'(6)定期点検調書'!$AK$12:$AK$1500)))/ROW('(6)定期点検調書'!$AD$12:$AD$1500),0),ROW(E1))),"")</f>
        <v/>
      </c>
      <c r="BR10" s="625" t="str" cm="1">
        <f t="array" ref="BR10">IFERROR(INDEX('(6)定期点検調書'!AV:AV,1/LARGE(INDEX((ISNUMBER(FIND("車道下り線"&amp;"振り子式ｽｷｯﾄﾞﾚｼﾞｽﾀﾝｽﾃｽﾀ",'(6)定期点検調書'!$AD$12:$AD$1500&amp;'(6)定期点検調書'!$AK$12:$AK$1500)))/ROW('(6)定期点検調書'!$AD$12:$AD$1500),0),ROW(F1))),"")</f>
        <v/>
      </c>
      <c r="BS10" s="625" t="str" cm="1">
        <f t="array" ref="BS10">IFERROR(INDEX('(6)定期点検調書'!AW:AW,1/LARGE(INDEX((ISNUMBER(FIND("車道下り線"&amp;"振り子式ｽｷｯﾄﾞﾚｼﾞｽﾀﾝｽﾃｽﾀ",'(6)定期点検調書'!$AD$12:$AD$1500&amp;'(6)定期点検調書'!$AK$12:$AK$1500)))/ROW('(6)定期点検調書'!$AD$12:$AD$1500),0),ROW(G1))),"")</f>
        <v/>
      </c>
      <c r="BT10" s="625" t="str" cm="1">
        <f t="array" ref="BT10">IFERROR(INDEX('(6)定期点検調書'!AX:AX,1/LARGE(INDEX((ISNUMBER(FIND("車道下り線"&amp;"振り子式ｽｷｯﾄﾞﾚｼﾞｽﾀﾝｽﾃｽﾀ",'(6)定期点検調書'!$AD$12:$AD$1500&amp;'(6)定期点検調書'!$AK$12:$AK$1500)))/ROW('(6)定期点検調書'!$AD$12:$AD$1500),0),ROW(H1))),"")</f>
        <v/>
      </c>
      <c r="BU10" s="625" t="str" cm="1">
        <f t="array" ref="BU10">IFERROR(INDEX('(6)定期点検調書'!AY:AY,1/LARGE(INDEX((ISNUMBER(FIND("車道下り線"&amp;"振り子式ｽｷｯﾄﾞﾚｼﾞｽﾀﾝｽﾃｽﾀ",'(6)定期点検調書'!$AD$12:$AD$1500&amp;'(6)定期点検調書'!$AK$12:$AK$1500)))/ROW('(6)定期点検調書'!$AD$12:$AD$1500),0),ROW(I1))),"")</f>
        <v/>
      </c>
      <c r="BV10" s="625" t="str" cm="1">
        <f t="array" ref="BV10">IFERROR(INDEX('(6)定期点検調書'!AZ:AZ,1/LARGE(INDEX((ISNUMBER(FIND("車道下り線"&amp;"振り子式ｽｷｯﾄﾞﾚｼﾞｽﾀﾝｽﾃｽﾀ",'(6)定期点検調書'!$AD$12:$AD$1500&amp;'(6)定期点検調書'!$AK$12:$AK$1500)))/ROW('(6)定期点検調書'!$AD$12:$AD$1500),0),ROW(J1))),"")</f>
        <v/>
      </c>
      <c r="BW10" s="625" t="str" cm="1">
        <f t="array" ref="BW10">IFERROR(INDEX('(6)定期点検調書'!BA:BA,1/LARGE(INDEX((ISNUMBER(FIND("車道下り線"&amp;"振り子式ｽｷｯﾄﾞﾚｼﾞｽﾀﾝｽﾃｽﾀ",'(6)定期点検調書'!$AD$12:$AD$1500&amp;'(6)定期点検調書'!$AK$12:$AK$1500)))/ROW('(6)定期点検調書'!$AD$12:$AD$1500),0),ROW(K1))),"")</f>
        <v/>
      </c>
      <c r="BX10" s="625" t="str" cm="1">
        <f t="array" ref="BX10">IFERROR(INDEX('(6)定期点検調書'!BB:BB,1/LARGE(INDEX((ISNUMBER(FIND("車道下り線"&amp;"振り子式ｽｷｯﾄﾞﾚｼﾞｽﾀﾝｽﾃｽﾀ",'(6)定期点検調書'!$AD$12:$AD$1500&amp;'(6)定期点検調書'!$AK$12:$AK$1500)))/ROW('(6)定期点検調書'!$AD$12:$AD$1500),0),ROW(L1))),"")</f>
        <v/>
      </c>
      <c r="BY10" s="625" t="str" cm="1">
        <f t="array" ref="BY10">IFERROR(INDEX('(6)定期点検調書'!BC:BC,1/LARGE(INDEX((ISNUMBER(FIND("車道下り線"&amp;"振り子式ｽｷｯﾄﾞﾚｼﾞｽﾀﾝｽﾃｽﾀ",'(6)定期点検調書'!$AD$12:$AD$1500&amp;'(6)定期点検調書'!$AK$12:$AK$1500)))/ROW('(6)定期点検調書'!$AD$12:$AD$1500),0),ROW(M1))),"")</f>
        <v/>
      </c>
      <c r="BZ10" s="625" t="str" cm="1">
        <f t="array" ref="BZ10">IFERROR(INDEX('(6)定期点検調書'!BD:BD,1/LARGE(INDEX((ISNUMBER(FIND("車道下り線"&amp;"振り子式ｽｷｯﾄﾞﾚｼﾞｽﾀﾝｽﾃｽﾀ",'(6)定期点検調書'!$AD$12:$AD$1500&amp;'(6)定期点検調書'!$AK$12:$AK$1500)))/ROW('(6)定期点検調書'!$AD$12:$AD$1500),0),ROW(N1))),"")</f>
        <v/>
      </c>
      <c r="CA10" s="625" t="str" cm="1">
        <f t="array" ref="CA10">IFERROR(INDEX('(6)定期点検調書'!BE:BE,1/LARGE(INDEX((ISNUMBER(FIND("車道下り線"&amp;"振り子式ｽｷｯﾄﾞﾚｼﾞｽﾀﾝｽﾃｽﾀ",'(6)定期点検調書'!$AD$12:$AD$1500&amp;'(6)定期点検調書'!$AK$12:$AK$1500)))/ROW('(6)定期点検調書'!$AD$12:$AD$1500),0),ROW(O1))),"")</f>
        <v/>
      </c>
      <c r="CB10" s="625" t="str" cm="1">
        <f t="array" ref="CB10">IFERROR(INDEX('(6)定期点検調書'!BF:BF,1/LARGE(INDEX((ISNUMBER(FIND("車道下り線"&amp;"振り子式ｽｷｯﾄﾞﾚｼﾞｽﾀﾝｽﾃｽﾀ",'(6)定期点検調書'!$AD$12:$AD$1500&amp;'(6)定期点検調書'!$AK$12:$AK$1500)))/ROW('(6)定期点検調書'!$AD$12:$AD$1500),0),ROW(P1))),"")</f>
        <v/>
      </c>
      <c r="CD10" s="1830" t="s">
        <v>1261</v>
      </c>
      <c r="CE10" s="624" t="str" cm="1">
        <f t="array" ref="CE10">IFERROR(INDEX('(6)定期点検調書'!AQ:AQ,1/LARGE(INDEX((ISNUMBER(FIND("車道下り線"&amp;"回転式すべり抵抗測定器",'(6)定期点検調書'!$AD$12:$AD$1500&amp;'(6)定期点検調書'!$AK$12:$AK$1500)))/ROW('(6)定期点検調書'!$AD$12:$AD$1500),0),ROW(A1))),"")</f>
        <v/>
      </c>
      <c r="CF10" s="624" t="str" cm="1">
        <f t="array" ref="CF10">IFERROR(INDEX('(6)定期点検調書'!AR:AR,1/LARGE(INDEX((ISNUMBER(FIND("車道下り線"&amp;"回転式すべり抵抗測定器",'(6)定期点検調書'!$AD$12:$AD$1500&amp;'(6)定期点検調書'!$AK$12:$AK$1500)))/ROW('(6)定期点検調書'!$AD$12:$AD$1500),0),ROW(B1))),"")</f>
        <v/>
      </c>
      <c r="CG10" s="624" t="str" cm="1">
        <f t="array" ref="CG10">IFERROR(INDEX('(6)定期点検調書'!AS:AS,1/LARGE(INDEX((ISNUMBER(FIND("車道下り線"&amp;"回転式すべり抵抗測定器",'(6)定期点検調書'!$AD$12:$AD$1500&amp;'(6)定期点検調書'!$AK$12:$AK$1500)))/ROW('(6)定期点検調書'!$AD$12:$AD$1500),0),ROW(C1))),"")</f>
        <v/>
      </c>
      <c r="CH10" s="624" t="str" cm="1">
        <f t="array" ref="CH10">IFERROR(INDEX('(6)定期点検調書'!AT:AT,1/LARGE(INDEX((ISNUMBER(FIND("車道下り線"&amp;"回転式すべり抵抗測定器",'(6)定期点検調書'!$AD$12:$AD$1500&amp;'(6)定期点検調書'!$AK$12:$AK$1500)))/ROW('(6)定期点検調書'!$AD$12:$AD$1500),0),ROW(D1))),"")</f>
        <v/>
      </c>
      <c r="CI10" s="624" t="str" cm="1">
        <f t="array" ref="CI10">IFERROR(INDEX('(6)定期点検調書'!AU:AU,1/LARGE(INDEX((ISNUMBER(FIND("車道下り線"&amp;"回転式すべり抵抗測定器",'(6)定期点検調書'!$AD$12:$AD$1500&amp;'(6)定期点検調書'!$AK$12:$AK$1500)))/ROW('(6)定期点検調書'!$AD$12:$AD$1500),0),ROW(E1))),"")</f>
        <v/>
      </c>
      <c r="CJ10" s="624" t="str" cm="1">
        <f t="array" ref="CJ10">IFERROR(INDEX('(6)定期点検調書'!AV:AV,1/LARGE(INDEX((ISNUMBER(FIND("車道下り線"&amp;"回転式すべり抵抗測定器",'(6)定期点検調書'!$AD$12:$AD$1500&amp;'(6)定期点検調書'!$AK$12:$AK$1500)))/ROW('(6)定期点検調書'!$AD$12:$AD$1500),0),ROW(F1))),"")</f>
        <v/>
      </c>
      <c r="CK10" s="624" t="str" cm="1">
        <f t="array" ref="CK10">IFERROR(INDEX('(6)定期点検調書'!AW:AW,1/LARGE(INDEX((ISNUMBER(FIND("車道下り線"&amp;"回転式すべり抵抗測定器",'(6)定期点検調書'!$AD$12:$AD$1500&amp;'(6)定期点検調書'!$AK$12:$AK$1500)))/ROW('(6)定期点検調書'!$AD$12:$AD$1500),0),ROW(G1))),"")</f>
        <v/>
      </c>
      <c r="CL10" s="624" t="str" cm="1">
        <f t="array" ref="CL10">IFERROR(INDEX('(6)定期点検調書'!AX:AX,1/LARGE(INDEX((ISNUMBER(FIND("車道下り線"&amp;"回転式すべり抵抗測定器",'(6)定期点検調書'!$AD$12:$AD$1500&amp;'(6)定期点検調書'!$AK$12:$AK$1500)))/ROW('(6)定期点検調書'!$AD$12:$AD$1500),0),ROW(H1))),"")</f>
        <v/>
      </c>
      <c r="CM10" s="624" t="str" cm="1">
        <f t="array" ref="CM10">IFERROR(INDEX('(6)定期点検調書'!AY:AY,1/LARGE(INDEX((ISNUMBER(FIND("車道下り線"&amp;"回転式すべり抵抗測定器",'(6)定期点検調書'!$AD$12:$AD$1500&amp;'(6)定期点検調書'!$AK$12:$AK$1500)))/ROW('(6)定期点検調書'!$AD$12:$AD$1500),0),ROW(I1))),"")</f>
        <v/>
      </c>
      <c r="CN10" s="624" t="str" cm="1">
        <f t="array" ref="CN10">IFERROR(INDEX('(6)定期点検調書'!AZ:AZ,1/LARGE(INDEX((ISNUMBER(FIND("車道下り線"&amp;"回転式すべり抵抗測定器",'(6)定期点検調書'!$AD$12:$AD$1500&amp;'(6)定期点検調書'!$AK$12:$AK$1500)))/ROW('(6)定期点検調書'!$AD$12:$AD$1500),0),ROW(J1))),"")</f>
        <v/>
      </c>
      <c r="CO10" s="624" t="str" cm="1">
        <f t="array" ref="CO10">IFERROR(INDEX('(6)定期点検調書'!BA:BA,1/LARGE(INDEX((ISNUMBER(FIND("車道下り線"&amp;"回転式すべり抵抗測定器",'(6)定期点検調書'!$AD$12:$AD$1500&amp;'(6)定期点検調書'!$AK$12:$AK$1500)))/ROW('(6)定期点検調書'!$AD$12:$AD$1500),0),ROW(K1))),"")</f>
        <v/>
      </c>
      <c r="CP10" s="624" t="str" cm="1">
        <f t="array" ref="CP10">IFERROR(INDEX('(6)定期点検調書'!BB:BB,1/LARGE(INDEX((ISNUMBER(FIND("車道下り線"&amp;"回転式すべり抵抗測定器",'(6)定期点検調書'!$AD$12:$AD$1500&amp;'(6)定期点検調書'!$AK$12:$AK$1500)))/ROW('(6)定期点検調書'!$AD$12:$AD$1500),0),ROW(L1))),"")</f>
        <v/>
      </c>
      <c r="CQ10" s="624" t="str" cm="1">
        <f t="array" ref="CQ10">IFERROR(INDEX('(6)定期点検調書'!BC:BC,1/LARGE(INDEX((ISNUMBER(FIND("車道下り線"&amp;"回転式すべり抵抗測定器",'(6)定期点検調書'!$AD$12:$AD$1500&amp;'(6)定期点検調書'!$AK$12:$AK$1500)))/ROW('(6)定期点検調書'!$AD$12:$AD$1500),0),ROW(M1))),"")</f>
        <v/>
      </c>
      <c r="CR10" s="624" t="str" cm="1">
        <f t="array" ref="CR10">IFERROR(INDEX('(6)定期点検調書'!BD:BD,1/LARGE(INDEX((ISNUMBER(FIND("車道下り線"&amp;"回転式すべり抵抗測定器",'(6)定期点検調書'!$AD$12:$AD$1500&amp;'(6)定期点検調書'!$AK$12:$AK$1500)))/ROW('(6)定期点検調書'!$AD$12:$AD$1500),0),ROW(N1))),"")</f>
        <v/>
      </c>
      <c r="CS10" s="624" t="str" cm="1">
        <f t="array" ref="CS10">IFERROR(INDEX('(6)定期点検調書'!BE:BE,1/LARGE(INDEX((ISNUMBER(FIND("車道下り線"&amp;"回転式すべり抵抗測定器",'(6)定期点検調書'!$AD$12:$AD$1500&amp;'(6)定期点検調書'!$AK$12:$AK$1500)))/ROW('(6)定期点検調書'!$AD$12:$AD$1500),0),ROW(O1))),"")</f>
        <v/>
      </c>
      <c r="CT10" s="624" t="str" cm="1">
        <f t="array" ref="CT10">IFERROR(INDEX('(6)定期点検調書'!BF:BF,1/LARGE(INDEX((ISNUMBER(FIND("車道下り線"&amp;"回転式すべり抵抗測定器",'(6)定期点検調書'!$AD$12:$AD$1500&amp;'(6)定期点検調書'!$AK$12:$AK$1500)))/ROW('(6)定期点検調書'!$AD$12:$AD$1500),0),ROW(P1))),"")</f>
        <v/>
      </c>
    </row>
    <row r="11" spans="2:98" ht="15" customHeight="1" x14ac:dyDescent="0.2">
      <c r="B11" s="1877"/>
      <c r="C11" s="1859" t="str">
        <f>ﾃﾞｰﾀ一覧!$U$21</f>
        <v>漏水</v>
      </c>
      <c r="D11" s="1860"/>
      <c r="E11" s="1860"/>
      <c r="F11" s="1860"/>
      <c r="G11" s="1860"/>
      <c r="H11" s="634" cm="1">
        <f t="array" ref="H11">SUMPRODUCT(('(6)定期点検調書'!$BF$12:$BF$5000=H$7)*('(6)定期点検調書'!$AH$12:$AH$5000=$C11))</f>
        <v>0</v>
      </c>
      <c r="I11" s="455" cm="1">
        <f t="array" ref="I11">SUMPRODUCT(('(6)定期点検調書'!$BF$12:$BF$5000=I$7)*('(6)定期点検調書'!$AH$12:$AH$5000=$C11))</f>
        <v>0</v>
      </c>
      <c r="J11" s="455" cm="1">
        <f t="array" ref="J11">SUMPRODUCT(('(6)定期点検調書'!$BF$12:$BF$5000=J$7)*('(6)定期点検調書'!$AH$12:$AH$5000=$C11))</f>
        <v>0</v>
      </c>
      <c r="K11" s="455" cm="1">
        <f t="array" ref="K11">SUMPRODUCT(('(6)定期点検調書'!$BF$12:$BF$5000=K$7)*('(6)定期点検調書'!$AH$12:$AH$5000=$C11))</f>
        <v>0</v>
      </c>
      <c r="L11" s="633" cm="1">
        <f t="array" ref="L11">SUMPRODUCT(('(6)定期点検調書'!$BF$12:$BF$5000=L$7)*('(6)定期点検調書'!$AH$12:$AH$5000=$C11))</f>
        <v>0</v>
      </c>
      <c r="M11" s="634" cm="1">
        <f t="array" ref="M11">SUMPRODUCT(('(6)定期点検調書'!$BI$12:$BI$5000=M$7)*('(6)定期点検調書'!$AH$12:$AH$5000=$C11))</f>
        <v>0</v>
      </c>
      <c r="N11" s="633" cm="1">
        <f t="array" ref="N11">SUMPRODUCT(('(6)定期点検調書'!$BI$12:$BI$5000=N$7)*('(6)定期点検調書'!$AH$12:$AH$5000=$C11))</f>
        <v>0</v>
      </c>
      <c r="P11" s="1921" t="s">
        <v>582</v>
      </c>
      <c r="Q11" s="1922"/>
      <c r="R11" s="1922"/>
      <c r="S11" s="1922"/>
      <c r="T11" s="1923"/>
      <c r="U11" s="1915">
        <f>COUNTIF('(6)定期点検調書'!BO12:BO4999,ﾃﾞｰﾀ一覧!$AT$17)+COUNTIF('(6)定期点検調書'!BO12:BO4999,ﾃﾞｰﾀ一覧!$AT$21)</f>
        <v>0</v>
      </c>
      <c r="V11" s="1915"/>
      <c r="W11" s="1915"/>
      <c r="X11" s="1916"/>
      <c r="Y11" s="1873">
        <f>COUNTIF('(6)定期点検調書'!BO12:BO4999,ﾃﾞｰﾀ一覧!$AT$22)</f>
        <v>0</v>
      </c>
      <c r="Z11" s="1874"/>
      <c r="AA11" s="1874"/>
      <c r="AB11" s="1875"/>
      <c r="AC11" s="1873">
        <f>COUNTIF('(6)定期点検調書'!BO12:BO4999,ﾃﾞｰﾀ一覧!$AT$23)+COUNTIF('(6)定期点検調書'!BO12:BO4999,ﾃﾞｰﾀ一覧!$AT$24)</f>
        <v>0</v>
      </c>
      <c r="AD11" s="1874"/>
      <c r="AE11" s="1874"/>
      <c r="AF11" s="1875"/>
      <c r="AG11" s="1873">
        <f>SUM($U$8:$W$8)-SUM($U$11:$AF$11)</f>
        <v>0</v>
      </c>
      <c r="AH11" s="1874"/>
      <c r="AI11" s="1874"/>
      <c r="AJ11" s="1875"/>
      <c r="AL11" s="1908"/>
      <c r="AM11" s="1909"/>
      <c r="AN11" s="1909"/>
      <c r="AO11" s="1910"/>
      <c r="AP11" s="245"/>
      <c r="AQ11" s="1972"/>
      <c r="AR11" s="1973"/>
      <c r="AS11" s="1988"/>
      <c r="AT11" s="1989"/>
      <c r="AU11" s="1990"/>
      <c r="AV11" s="1988"/>
      <c r="AW11" s="1989"/>
      <c r="AX11" s="1990"/>
      <c r="AY11" s="1988"/>
      <c r="AZ11" s="1989"/>
      <c r="BA11" s="1990"/>
      <c r="BB11" s="1"/>
      <c r="BC11" s="1"/>
      <c r="BE11" s="1837"/>
      <c r="BF11" s="1837"/>
      <c r="BG11" s="1838"/>
      <c r="BH11" s="1838"/>
      <c r="BI11" s="1838"/>
      <c r="BJ11" s="623"/>
      <c r="BK11" s="623"/>
      <c r="BL11" s="1831"/>
      <c r="BM11" s="625" t="str" cm="1">
        <f t="array" ref="BM11">IFERROR(INDEX('(6)定期点検調書'!AQ:AQ,1/LARGE(INDEX((ISNUMBER(FIND("車道下り線"&amp;"振り子式ｽｷｯﾄﾞﾚｼﾞｽﾀﾝｽﾃｽﾀ",'(6)定期点検調書'!$AD$12:$AD$1500&amp;'(6)定期点検調書'!$AK$12:$AK$1500)))/ROW('(6)定期点検調書'!$AD$12:$AD$1500),0),ROW(A2))),"")</f>
        <v/>
      </c>
      <c r="BN11" s="625" t="str" cm="1">
        <f t="array" ref="BN11">IFERROR(INDEX('(6)定期点検調書'!AR:AR,1/LARGE(INDEX((ISNUMBER(FIND("車道下り線"&amp;"振り子式ｽｷｯﾄﾞﾚｼﾞｽﾀﾝｽﾃｽﾀ",'(6)定期点検調書'!$AD$12:$AD$1500&amp;'(6)定期点検調書'!$AK$12:$AK$1500)))/ROW('(6)定期点検調書'!$AD$12:$AD$1500),0),ROW(B2))),"")</f>
        <v/>
      </c>
      <c r="BO11" s="625" t="str" cm="1">
        <f t="array" ref="BO11">IFERROR(INDEX('(6)定期点検調書'!AS:AS,1/LARGE(INDEX((ISNUMBER(FIND("車道下り線"&amp;"振り子式ｽｷｯﾄﾞﾚｼﾞｽﾀﾝｽﾃｽﾀ",'(6)定期点検調書'!$AD$12:$AD$1500&amp;'(6)定期点検調書'!$AK$12:$AK$1500)))/ROW('(6)定期点検調書'!$AD$12:$AD$1500),0),ROW(C2))),"")</f>
        <v/>
      </c>
      <c r="BP11" s="625" t="str" cm="1">
        <f t="array" ref="BP11">IFERROR(INDEX('(6)定期点検調書'!AT:AT,1/LARGE(INDEX((ISNUMBER(FIND("車道下り線"&amp;"振り子式ｽｷｯﾄﾞﾚｼﾞｽﾀﾝｽﾃｽﾀ",'(6)定期点検調書'!$AD$12:$AD$1500&amp;'(6)定期点検調書'!$AK$12:$AK$1500)))/ROW('(6)定期点検調書'!$AD$12:$AD$1500),0),ROW(D2))),"")</f>
        <v/>
      </c>
      <c r="BQ11" s="625" t="str" cm="1">
        <f t="array" ref="BQ11">IFERROR(INDEX('(6)定期点検調書'!AU:AU,1/LARGE(INDEX((ISNUMBER(FIND("車道下り線"&amp;"振り子式ｽｷｯﾄﾞﾚｼﾞｽﾀﾝｽﾃｽﾀ",'(6)定期点検調書'!$AD$12:$AD$1500&amp;'(6)定期点検調書'!$AK$12:$AK$1500)))/ROW('(6)定期点検調書'!$AD$12:$AD$1500),0),ROW(E2))),"")</f>
        <v/>
      </c>
      <c r="BR11" s="625" t="str" cm="1">
        <f t="array" ref="BR11">IFERROR(INDEX('(6)定期点検調書'!AV:AV,1/LARGE(INDEX((ISNUMBER(FIND("車道下り線"&amp;"振り子式ｽｷｯﾄﾞﾚｼﾞｽﾀﾝｽﾃｽﾀ",'(6)定期点検調書'!$AD$12:$AD$1500&amp;'(6)定期点検調書'!$AK$12:$AK$1500)))/ROW('(6)定期点検調書'!$AD$12:$AD$1500),0),ROW(F2))),"")</f>
        <v/>
      </c>
      <c r="BS11" s="625" t="str" cm="1">
        <f t="array" ref="BS11">IFERROR(INDEX('(6)定期点検調書'!AW:AW,1/LARGE(INDEX((ISNUMBER(FIND("車道下り線"&amp;"振り子式ｽｷｯﾄﾞﾚｼﾞｽﾀﾝｽﾃｽﾀ",'(6)定期点検調書'!$AD$12:$AD$1500&amp;'(6)定期点検調書'!$AK$12:$AK$1500)))/ROW('(6)定期点検調書'!$AD$12:$AD$1500),0),ROW(G2))),"")</f>
        <v/>
      </c>
      <c r="BT11" s="625" t="str" cm="1">
        <f t="array" ref="BT11">IFERROR(INDEX('(6)定期点検調書'!AX:AX,1/LARGE(INDEX((ISNUMBER(FIND("車道下り線"&amp;"振り子式ｽｷｯﾄﾞﾚｼﾞｽﾀﾝｽﾃｽﾀ",'(6)定期点検調書'!$AD$12:$AD$1500&amp;'(6)定期点検調書'!$AK$12:$AK$1500)))/ROW('(6)定期点検調書'!$AD$12:$AD$1500),0),ROW(H2))),"")</f>
        <v/>
      </c>
      <c r="BU11" s="625" t="str" cm="1">
        <f t="array" ref="BU11">IFERROR(INDEX('(6)定期点検調書'!AY:AY,1/LARGE(INDEX((ISNUMBER(FIND("車道下り線"&amp;"振り子式ｽｷｯﾄﾞﾚｼﾞｽﾀﾝｽﾃｽﾀ",'(6)定期点検調書'!$AD$12:$AD$1500&amp;'(6)定期点検調書'!$AK$12:$AK$1500)))/ROW('(6)定期点検調書'!$AD$12:$AD$1500),0),ROW(I2))),"")</f>
        <v/>
      </c>
      <c r="BV11" s="625" t="str" cm="1">
        <f t="array" ref="BV11">IFERROR(INDEX('(6)定期点検調書'!AZ:AZ,1/LARGE(INDEX((ISNUMBER(FIND("車道下り線"&amp;"振り子式ｽｷｯﾄﾞﾚｼﾞｽﾀﾝｽﾃｽﾀ",'(6)定期点検調書'!$AD$12:$AD$1500&amp;'(6)定期点検調書'!$AK$12:$AK$1500)))/ROW('(6)定期点検調書'!$AD$12:$AD$1500),0),ROW(J2))),"")</f>
        <v/>
      </c>
      <c r="BW11" s="625" t="str" cm="1">
        <f t="array" ref="BW11">IFERROR(INDEX('(6)定期点検調書'!BA:BA,1/LARGE(INDEX((ISNUMBER(FIND("車道下り線"&amp;"振り子式ｽｷｯﾄﾞﾚｼﾞｽﾀﾝｽﾃｽﾀ",'(6)定期点検調書'!$AD$12:$AD$1500&amp;'(6)定期点検調書'!$AK$12:$AK$1500)))/ROW('(6)定期点検調書'!$AD$12:$AD$1500),0),ROW(K2))),"")</f>
        <v/>
      </c>
      <c r="BX11" s="625" t="str" cm="1">
        <f t="array" ref="BX11">IFERROR(INDEX('(6)定期点検調書'!BB:BB,1/LARGE(INDEX((ISNUMBER(FIND("車道下り線"&amp;"振り子式ｽｷｯﾄﾞﾚｼﾞｽﾀﾝｽﾃｽﾀ",'(6)定期点検調書'!$AD$12:$AD$1500&amp;'(6)定期点検調書'!$AK$12:$AK$1500)))/ROW('(6)定期点検調書'!$AD$12:$AD$1500),0),ROW(L2))),"")</f>
        <v/>
      </c>
      <c r="BY11" s="625" t="str" cm="1">
        <f t="array" ref="BY11">IFERROR(INDEX('(6)定期点検調書'!BC:BC,1/LARGE(INDEX((ISNUMBER(FIND("車道下り線"&amp;"振り子式ｽｷｯﾄﾞﾚｼﾞｽﾀﾝｽﾃｽﾀ",'(6)定期点検調書'!$AD$12:$AD$1500&amp;'(6)定期点検調書'!$AK$12:$AK$1500)))/ROW('(6)定期点検調書'!$AD$12:$AD$1500),0),ROW(M2))),"")</f>
        <v/>
      </c>
      <c r="BZ11" s="625" t="str" cm="1">
        <f t="array" ref="BZ11">IFERROR(INDEX('(6)定期点検調書'!BD:BD,1/LARGE(INDEX((ISNUMBER(FIND("車道下り線"&amp;"振り子式ｽｷｯﾄﾞﾚｼﾞｽﾀﾝｽﾃｽﾀ",'(6)定期点検調書'!$AD$12:$AD$1500&amp;'(6)定期点検調書'!$AK$12:$AK$1500)))/ROW('(6)定期点検調書'!$AD$12:$AD$1500),0),ROW(N2))),"")</f>
        <v/>
      </c>
      <c r="CA11" s="625" t="str" cm="1">
        <f t="array" ref="CA11">IFERROR(INDEX('(6)定期点検調書'!BE:BE,1/LARGE(INDEX((ISNUMBER(FIND("車道下り線"&amp;"振り子式ｽｷｯﾄﾞﾚｼﾞｽﾀﾝｽﾃｽﾀ",'(6)定期点検調書'!$AD$12:$AD$1500&amp;'(6)定期点検調書'!$AK$12:$AK$1500)))/ROW('(6)定期点検調書'!$AD$12:$AD$1500),0),ROW(O2))),"")</f>
        <v/>
      </c>
      <c r="CB11" s="625" t="str" cm="1">
        <f t="array" ref="CB11">IFERROR(INDEX('(6)定期点検調書'!BF:BF,1/LARGE(INDEX((ISNUMBER(FIND("車道下り線"&amp;"振り子式ｽｷｯﾄﾞﾚｼﾞｽﾀﾝｽﾃｽﾀ",'(6)定期点検調書'!$AD$12:$AD$1500&amp;'(6)定期点検調書'!$AK$12:$AK$1500)))/ROW('(6)定期点検調書'!$AD$12:$AD$1500),0),ROW(P2))),"")</f>
        <v/>
      </c>
      <c r="CD11" s="1831"/>
      <c r="CE11" s="624" t="str" cm="1">
        <f t="array" ref="CE11">IFERROR(INDEX('(6)定期点検調書'!AQ:AQ,1/LARGE(INDEX((ISNUMBER(FIND("車道下り線"&amp;"回転式すべり抵抗測定器",'(6)定期点検調書'!$AD$12:$AD$1500&amp;'(6)定期点検調書'!$AK$12:$AK$1500)))/ROW('(6)定期点検調書'!$AD$12:$AD$1500),0),ROW(A2))),"")</f>
        <v/>
      </c>
      <c r="CF11" s="624" t="str" cm="1">
        <f t="array" ref="CF11">IFERROR(INDEX('(6)定期点検調書'!AR:AR,1/LARGE(INDEX((ISNUMBER(FIND("車道下り線"&amp;"回転式すべり抵抗測定器",'(6)定期点検調書'!$AD$12:$AD$1500&amp;'(6)定期点検調書'!$AK$12:$AK$1500)))/ROW('(6)定期点検調書'!$AD$12:$AD$1500),0),ROW(B2))),"")</f>
        <v/>
      </c>
      <c r="CG11" s="624" t="str" cm="1">
        <f t="array" ref="CG11">IFERROR(INDEX('(6)定期点検調書'!AS:AS,1/LARGE(INDEX((ISNUMBER(FIND("車道下り線"&amp;"回転式すべり抵抗測定器",'(6)定期点検調書'!$AD$12:$AD$1500&amp;'(6)定期点検調書'!$AK$12:$AK$1500)))/ROW('(6)定期点検調書'!$AD$12:$AD$1500),0),ROW(C2))),"")</f>
        <v/>
      </c>
      <c r="CH11" s="624" t="str" cm="1">
        <f t="array" ref="CH11">IFERROR(INDEX('(6)定期点検調書'!AT:AT,1/LARGE(INDEX((ISNUMBER(FIND("車道下り線"&amp;"回転式すべり抵抗測定器",'(6)定期点検調書'!$AD$12:$AD$1500&amp;'(6)定期点検調書'!$AK$12:$AK$1500)))/ROW('(6)定期点検調書'!$AD$12:$AD$1500),0),ROW(D2))),"")</f>
        <v/>
      </c>
      <c r="CI11" s="624" t="str" cm="1">
        <f t="array" ref="CI11">IFERROR(INDEX('(6)定期点検調書'!AU:AU,1/LARGE(INDEX((ISNUMBER(FIND("車道下り線"&amp;"回転式すべり抵抗測定器",'(6)定期点検調書'!$AD$12:$AD$1500&amp;'(6)定期点検調書'!$AK$12:$AK$1500)))/ROW('(6)定期点検調書'!$AD$12:$AD$1500),0),ROW(E2))),"")</f>
        <v/>
      </c>
      <c r="CJ11" s="624" t="str" cm="1">
        <f t="array" ref="CJ11">IFERROR(INDEX('(6)定期点検調書'!AV:AV,1/LARGE(INDEX((ISNUMBER(FIND("車道下り線"&amp;"回転式すべり抵抗測定器",'(6)定期点検調書'!$AD$12:$AD$1500&amp;'(6)定期点検調書'!$AK$12:$AK$1500)))/ROW('(6)定期点検調書'!$AD$12:$AD$1500),0),ROW(F2))),"")</f>
        <v/>
      </c>
      <c r="CK11" s="624" t="str" cm="1">
        <f t="array" ref="CK11">IFERROR(INDEX('(6)定期点検調書'!AW:AW,1/LARGE(INDEX((ISNUMBER(FIND("車道下り線"&amp;"回転式すべり抵抗測定器",'(6)定期点検調書'!$AD$12:$AD$1500&amp;'(6)定期点検調書'!$AK$12:$AK$1500)))/ROW('(6)定期点検調書'!$AD$12:$AD$1500),0),ROW(G2))),"")</f>
        <v/>
      </c>
      <c r="CL11" s="624" t="str" cm="1">
        <f t="array" ref="CL11">IFERROR(INDEX('(6)定期点検調書'!AX:AX,1/LARGE(INDEX((ISNUMBER(FIND("車道下り線"&amp;"回転式すべり抵抗測定器",'(6)定期点検調書'!$AD$12:$AD$1500&amp;'(6)定期点検調書'!$AK$12:$AK$1500)))/ROW('(6)定期点検調書'!$AD$12:$AD$1500),0),ROW(H2))),"")</f>
        <v/>
      </c>
      <c r="CM11" s="624" t="str" cm="1">
        <f t="array" ref="CM11">IFERROR(INDEX('(6)定期点検調書'!AY:AY,1/LARGE(INDEX((ISNUMBER(FIND("車道下り線"&amp;"回転式すべり抵抗測定器",'(6)定期点検調書'!$AD$12:$AD$1500&amp;'(6)定期点検調書'!$AK$12:$AK$1500)))/ROW('(6)定期点検調書'!$AD$12:$AD$1500),0),ROW(I2))),"")</f>
        <v/>
      </c>
      <c r="CN11" s="624" t="str" cm="1">
        <f t="array" ref="CN11">IFERROR(INDEX('(6)定期点検調書'!AZ:AZ,1/LARGE(INDEX((ISNUMBER(FIND("車道下り線"&amp;"回転式すべり抵抗測定器",'(6)定期点検調書'!$AD$12:$AD$1500&amp;'(6)定期点検調書'!$AK$12:$AK$1500)))/ROW('(6)定期点検調書'!$AD$12:$AD$1500),0),ROW(J2))),"")</f>
        <v/>
      </c>
      <c r="CO11" s="624" t="str" cm="1">
        <f t="array" ref="CO11">IFERROR(INDEX('(6)定期点検調書'!BA:BA,1/LARGE(INDEX((ISNUMBER(FIND("車道下り線"&amp;"回転式すべり抵抗測定器",'(6)定期点検調書'!$AD$12:$AD$1500&amp;'(6)定期点検調書'!$AK$12:$AK$1500)))/ROW('(6)定期点検調書'!$AD$12:$AD$1500),0),ROW(K2))),"")</f>
        <v/>
      </c>
      <c r="CP11" s="624" t="str" cm="1">
        <f t="array" ref="CP11">IFERROR(INDEX('(6)定期点検調書'!BB:BB,1/LARGE(INDEX((ISNUMBER(FIND("車道下り線"&amp;"回転式すべり抵抗測定器",'(6)定期点検調書'!$AD$12:$AD$1500&amp;'(6)定期点検調書'!$AK$12:$AK$1500)))/ROW('(6)定期点検調書'!$AD$12:$AD$1500),0),ROW(L2))),"")</f>
        <v/>
      </c>
      <c r="CQ11" s="624" t="str" cm="1">
        <f t="array" ref="CQ11">IFERROR(INDEX('(6)定期点検調書'!BC:BC,1/LARGE(INDEX((ISNUMBER(FIND("車道下り線"&amp;"回転式すべり抵抗測定器",'(6)定期点検調書'!$AD$12:$AD$1500&amp;'(6)定期点検調書'!$AK$12:$AK$1500)))/ROW('(6)定期点検調書'!$AD$12:$AD$1500),0),ROW(M2))),"")</f>
        <v/>
      </c>
      <c r="CR11" s="624" t="str" cm="1">
        <f t="array" ref="CR11">IFERROR(INDEX('(6)定期点検調書'!BD:BD,1/LARGE(INDEX((ISNUMBER(FIND("車道下り線"&amp;"回転式すべり抵抗測定器",'(6)定期点検調書'!$AD$12:$AD$1500&amp;'(6)定期点検調書'!$AK$12:$AK$1500)))/ROW('(6)定期点検調書'!$AD$12:$AD$1500),0),ROW(N2))),"")</f>
        <v/>
      </c>
      <c r="CS11" s="624" t="str" cm="1">
        <f t="array" ref="CS11">IFERROR(INDEX('(6)定期点検調書'!BE:BE,1/LARGE(INDEX((ISNUMBER(FIND("車道下り線"&amp;"回転式すべり抵抗測定器",'(6)定期点検調書'!$AD$12:$AD$1500&amp;'(6)定期点検調書'!$AK$12:$AK$1500)))/ROW('(6)定期点検調書'!$AD$12:$AD$1500),0),ROW(O2))),"")</f>
        <v/>
      </c>
      <c r="CT11" s="624" t="str" cm="1">
        <f t="array" ref="CT11">IFERROR(INDEX('(6)定期点検調書'!BF:BF,1/LARGE(INDEX((ISNUMBER(FIND("車道下り線"&amp;"回転式すべり抵抗測定器",'(6)定期点検調書'!$AD$12:$AD$1500&amp;'(6)定期点検調書'!$AK$12:$AK$1500)))/ROW('(6)定期点検調書'!$AD$12:$AD$1500),0),ROW(P2))),"")</f>
        <v/>
      </c>
    </row>
    <row r="12" spans="2:98" ht="15" customHeight="1" x14ac:dyDescent="0.2">
      <c r="B12" s="1877"/>
      <c r="C12" s="1859" t="str">
        <f>ﾃﾞｰﾀ一覧!$U$22</f>
        <v>覆工背面変状</v>
      </c>
      <c r="D12" s="1860"/>
      <c r="E12" s="1860"/>
      <c r="F12" s="1860"/>
      <c r="G12" s="1860"/>
      <c r="H12" s="634" cm="1">
        <f t="array" ref="H12">SUMPRODUCT(('(6)定期点検調書'!$BF$12:$BF$5000=H$7)*('(6)定期点検調書'!$AH$12:$AH$5000=$C12))</f>
        <v>0</v>
      </c>
      <c r="I12" s="455" cm="1">
        <f t="array" ref="I12">SUMPRODUCT(('(6)定期点検調書'!$BF$12:$BF$5000=I$7)*('(6)定期点検調書'!$AH$12:$AH$5000=$C12))</f>
        <v>0</v>
      </c>
      <c r="J12" s="455" cm="1">
        <f t="array" ref="J12">SUMPRODUCT(('(6)定期点検調書'!$BF$12:$BF$5000=J$7)*('(6)定期点検調書'!$AH$12:$AH$5000=$C12))</f>
        <v>0</v>
      </c>
      <c r="K12" s="455" cm="1">
        <f t="array" ref="K12">SUMPRODUCT(('(6)定期点検調書'!$BF$12:$BF$5000=K$7)*('(6)定期点検調書'!$AH$12:$AH$5000=$C12))</f>
        <v>0</v>
      </c>
      <c r="L12" s="633" cm="1">
        <f t="array" ref="L12">SUMPRODUCT(('(6)定期点検調書'!$BF$12:$BF$5000=L$7)*('(6)定期点検調書'!$AH$12:$AH$5000=$C12))</f>
        <v>0</v>
      </c>
      <c r="M12" s="634" cm="1">
        <f t="array" ref="M12">SUMPRODUCT(('(6)定期点検調書'!$BI$12:$BI$5000=M$7)*('(6)定期点検調書'!$AH$12:$AH$5000=$C12))</f>
        <v>0</v>
      </c>
      <c r="N12" s="633" cm="1">
        <f t="array" ref="N12">SUMPRODUCT(('(6)定期点検調書'!$BI$12:$BI$5000=N$7)*('(6)定期点検調書'!$AH$12:$AH$5000=$C12))</f>
        <v>0</v>
      </c>
      <c r="P12" s="1956" t="s">
        <v>1211</v>
      </c>
      <c r="Q12" s="1957"/>
      <c r="R12" s="1957"/>
      <c r="S12" s="1957"/>
      <c r="T12" s="1958"/>
      <c r="U12" s="1887">
        <f>SUMIF('(6)定期点検調書'!$BO$12:$BO$2999,ﾃﾞｰﾀ一覧!$AT$17,'(6)定期点検調書'!BV12:BV2999)+SUMIF('(6)定期点検調書'!$BO$12:$BO$2999,ﾃﾞｰﾀ一覧!$AT$21,'(6)定期点検調書'!BV12:BV2999)</f>
        <v>0</v>
      </c>
      <c r="V12" s="1887"/>
      <c r="W12" s="1887"/>
      <c r="X12" s="1888"/>
      <c r="Y12" s="1886">
        <f>SUMIF('(6)定期点検調書'!$BO$12:$BO$2999,ﾃﾞｰﾀ一覧!$AT$22,'(6)定期点検調書'!BV12:BV2999)</f>
        <v>0</v>
      </c>
      <c r="Z12" s="1887"/>
      <c r="AA12" s="1887"/>
      <c r="AB12" s="1888"/>
      <c r="AC12" s="1886">
        <f>SUMIF('(6)定期点検調書'!$BO$12:$BO$2999,ﾃﾞｰﾀ一覧!$AT$23,'(6)定期点検調書'!BV12:BV2999)+SUMIF('(6)定期点検調書'!$BO$12:$BO$2999,ﾃﾞｰﾀ一覧!$AT$24,'(6)定期点検調書'!BV12:BV2999)</f>
        <v>0</v>
      </c>
      <c r="AD12" s="1887"/>
      <c r="AE12" s="1887"/>
      <c r="AF12" s="1888"/>
      <c r="AG12" s="1886" t="str">
        <f>IF($AG$11&gt;0,"要検討","")</f>
        <v/>
      </c>
      <c r="AH12" s="1887"/>
      <c r="AI12" s="1887"/>
      <c r="AJ12" s="1888"/>
      <c r="AK12" s="474"/>
      <c r="AL12" s="1881" t="str">
        <f>IF($W$8&gt;=1,"Ⅳ",IF($V$8&gt;=1,"Ⅲ",IF($U$8&gt;=1,"Ⅱ",IF($T$8&gt;=1,"Ⅱ",IF($S$8&gt;=1,"Ⅰ","")))))</f>
        <v/>
      </c>
      <c r="AM12" s="1882"/>
      <c r="AN12" s="1882"/>
      <c r="AO12" s="1883"/>
      <c r="AP12" s="245"/>
      <c r="AQ12" s="1972"/>
      <c r="AR12" s="1973"/>
      <c r="AS12" s="1988"/>
      <c r="AT12" s="1989"/>
      <c r="AU12" s="1990"/>
      <c r="AV12" s="1988"/>
      <c r="AW12" s="1989"/>
      <c r="AX12" s="1990"/>
      <c r="AY12" s="1988"/>
      <c r="AZ12" s="1989"/>
      <c r="BA12" s="1990"/>
      <c r="BB12" s="1"/>
      <c r="BC12" s="1"/>
      <c r="BE12" s="1837"/>
      <c r="BF12" s="1837"/>
      <c r="BG12" s="1839"/>
      <c r="BH12" s="1839"/>
      <c r="BI12" s="1839"/>
      <c r="BJ12" s="622"/>
      <c r="BK12" s="622"/>
      <c r="BL12" s="1832"/>
      <c r="BM12" s="625" t="str" cm="1">
        <f t="array" ref="BM12">IFERROR(INDEX('(6)定期点検調書'!AQ:AQ,1/LARGE(INDEX((ISNUMBER(FIND("車道下り線"&amp;"振り子式ｽｷｯﾄﾞﾚｼﾞｽﾀﾝｽﾃｽﾀ",'(6)定期点検調書'!$AD$12:$AD$1500&amp;'(6)定期点検調書'!$AK$12:$AK$1500)))/ROW('(6)定期点検調書'!$AD$12:$AD$1500),0),ROW(A3))),"")</f>
        <v/>
      </c>
      <c r="BN12" s="625" t="str" cm="1">
        <f t="array" ref="BN12">IFERROR(INDEX('(6)定期点検調書'!AR:AR,1/LARGE(INDEX((ISNUMBER(FIND("車道下り線"&amp;"振り子式ｽｷｯﾄﾞﾚｼﾞｽﾀﾝｽﾃｽﾀ",'(6)定期点検調書'!$AD$12:$AD$1500&amp;'(6)定期点検調書'!$AK$12:$AK$1500)))/ROW('(6)定期点検調書'!$AD$12:$AD$1500),0),ROW(B3))),"")</f>
        <v/>
      </c>
      <c r="BO12" s="625" t="str" cm="1">
        <f t="array" ref="BO12">IFERROR(INDEX('(6)定期点検調書'!AS:AS,1/LARGE(INDEX((ISNUMBER(FIND("車道下り線"&amp;"振り子式ｽｷｯﾄﾞﾚｼﾞｽﾀﾝｽﾃｽﾀ",'(6)定期点検調書'!$AD$12:$AD$1500&amp;'(6)定期点検調書'!$AK$12:$AK$1500)))/ROW('(6)定期点検調書'!$AD$12:$AD$1500),0),ROW(C3))),"")</f>
        <v/>
      </c>
      <c r="BP12" s="625" t="str" cm="1">
        <f t="array" ref="BP12">IFERROR(INDEX('(6)定期点検調書'!AT:AT,1/LARGE(INDEX((ISNUMBER(FIND("車道下り線"&amp;"振り子式ｽｷｯﾄﾞﾚｼﾞｽﾀﾝｽﾃｽﾀ",'(6)定期点検調書'!$AD$12:$AD$1500&amp;'(6)定期点検調書'!$AK$12:$AK$1500)))/ROW('(6)定期点検調書'!$AD$12:$AD$1500),0),ROW(D3))),"")</f>
        <v/>
      </c>
      <c r="BQ12" s="625" t="str" cm="1">
        <f t="array" ref="BQ12">IFERROR(INDEX('(6)定期点検調書'!AU:AU,1/LARGE(INDEX((ISNUMBER(FIND("車道下り線"&amp;"振り子式ｽｷｯﾄﾞﾚｼﾞｽﾀﾝｽﾃｽﾀ",'(6)定期点検調書'!$AD$12:$AD$1500&amp;'(6)定期点検調書'!$AK$12:$AK$1500)))/ROW('(6)定期点検調書'!$AD$12:$AD$1500),0),ROW(E3))),"")</f>
        <v/>
      </c>
      <c r="BR12" s="625" t="str" cm="1">
        <f t="array" ref="BR12">IFERROR(INDEX('(6)定期点検調書'!AV:AV,1/LARGE(INDEX((ISNUMBER(FIND("車道下り線"&amp;"振り子式ｽｷｯﾄﾞﾚｼﾞｽﾀﾝｽﾃｽﾀ",'(6)定期点検調書'!$AD$12:$AD$1500&amp;'(6)定期点検調書'!$AK$12:$AK$1500)))/ROW('(6)定期点検調書'!$AD$12:$AD$1500),0),ROW(F3))),"")</f>
        <v/>
      </c>
      <c r="BS12" s="625" t="str" cm="1">
        <f t="array" ref="BS12">IFERROR(INDEX('(6)定期点検調書'!AW:AW,1/LARGE(INDEX((ISNUMBER(FIND("車道下り線"&amp;"振り子式ｽｷｯﾄﾞﾚｼﾞｽﾀﾝｽﾃｽﾀ",'(6)定期点検調書'!$AD$12:$AD$1500&amp;'(6)定期点検調書'!$AK$12:$AK$1500)))/ROW('(6)定期点検調書'!$AD$12:$AD$1500),0),ROW(G3))),"")</f>
        <v/>
      </c>
      <c r="BT12" s="625" t="str" cm="1">
        <f t="array" ref="BT12">IFERROR(INDEX('(6)定期点検調書'!AX:AX,1/LARGE(INDEX((ISNUMBER(FIND("車道下り線"&amp;"振り子式ｽｷｯﾄﾞﾚｼﾞｽﾀﾝｽﾃｽﾀ",'(6)定期点検調書'!$AD$12:$AD$1500&amp;'(6)定期点検調書'!$AK$12:$AK$1500)))/ROW('(6)定期点検調書'!$AD$12:$AD$1500),0),ROW(H3))),"")</f>
        <v/>
      </c>
      <c r="BU12" s="625" t="str" cm="1">
        <f t="array" ref="BU12">IFERROR(INDEX('(6)定期点検調書'!AY:AY,1/LARGE(INDEX((ISNUMBER(FIND("車道下り線"&amp;"振り子式ｽｷｯﾄﾞﾚｼﾞｽﾀﾝｽﾃｽﾀ",'(6)定期点検調書'!$AD$12:$AD$1500&amp;'(6)定期点検調書'!$AK$12:$AK$1500)))/ROW('(6)定期点検調書'!$AD$12:$AD$1500),0),ROW(I3))),"")</f>
        <v/>
      </c>
      <c r="BV12" s="625" t="str" cm="1">
        <f t="array" ref="BV12">IFERROR(INDEX('(6)定期点検調書'!AZ:AZ,1/LARGE(INDEX((ISNUMBER(FIND("車道下り線"&amp;"振り子式ｽｷｯﾄﾞﾚｼﾞｽﾀﾝｽﾃｽﾀ",'(6)定期点検調書'!$AD$12:$AD$1500&amp;'(6)定期点検調書'!$AK$12:$AK$1500)))/ROW('(6)定期点検調書'!$AD$12:$AD$1500),0),ROW(J3))),"")</f>
        <v/>
      </c>
      <c r="BW12" s="625" t="str" cm="1">
        <f t="array" ref="BW12">IFERROR(INDEX('(6)定期点検調書'!BA:BA,1/LARGE(INDEX((ISNUMBER(FIND("車道下り線"&amp;"振り子式ｽｷｯﾄﾞﾚｼﾞｽﾀﾝｽﾃｽﾀ",'(6)定期点検調書'!$AD$12:$AD$1500&amp;'(6)定期点検調書'!$AK$12:$AK$1500)))/ROW('(6)定期点検調書'!$AD$12:$AD$1500),0),ROW(K3))),"")</f>
        <v/>
      </c>
      <c r="BX12" s="625" t="str" cm="1">
        <f t="array" ref="BX12">IFERROR(INDEX('(6)定期点検調書'!BB:BB,1/LARGE(INDEX((ISNUMBER(FIND("車道下り線"&amp;"振り子式ｽｷｯﾄﾞﾚｼﾞｽﾀﾝｽﾃｽﾀ",'(6)定期点検調書'!$AD$12:$AD$1500&amp;'(6)定期点検調書'!$AK$12:$AK$1500)))/ROW('(6)定期点検調書'!$AD$12:$AD$1500),0),ROW(L3))),"")</f>
        <v/>
      </c>
      <c r="BY12" s="625" t="str" cm="1">
        <f t="array" ref="BY12">IFERROR(INDEX('(6)定期点検調書'!BC:BC,1/LARGE(INDEX((ISNUMBER(FIND("車道下り線"&amp;"振り子式ｽｷｯﾄﾞﾚｼﾞｽﾀﾝｽﾃｽﾀ",'(6)定期点検調書'!$AD$12:$AD$1500&amp;'(6)定期点検調書'!$AK$12:$AK$1500)))/ROW('(6)定期点検調書'!$AD$12:$AD$1500),0),ROW(M3))),"")</f>
        <v/>
      </c>
      <c r="BZ12" s="625" t="str" cm="1">
        <f t="array" ref="BZ12">IFERROR(INDEX('(6)定期点検調書'!BD:BD,1/LARGE(INDEX((ISNUMBER(FIND("車道下り線"&amp;"振り子式ｽｷｯﾄﾞﾚｼﾞｽﾀﾝｽﾃｽﾀ",'(6)定期点検調書'!$AD$12:$AD$1500&amp;'(6)定期点検調書'!$AK$12:$AK$1500)))/ROW('(6)定期点検調書'!$AD$12:$AD$1500),0),ROW(N3))),"")</f>
        <v/>
      </c>
      <c r="CA12" s="625" t="str" cm="1">
        <f t="array" ref="CA12">IFERROR(INDEX('(6)定期点検調書'!BE:BE,1/LARGE(INDEX((ISNUMBER(FIND("車道下り線"&amp;"振り子式ｽｷｯﾄﾞﾚｼﾞｽﾀﾝｽﾃｽﾀ",'(6)定期点検調書'!$AD$12:$AD$1500&amp;'(6)定期点検調書'!$AK$12:$AK$1500)))/ROW('(6)定期点検調書'!$AD$12:$AD$1500),0),ROW(O3))),"")</f>
        <v/>
      </c>
      <c r="CB12" s="625" t="str" cm="1">
        <f t="array" ref="CB12">IFERROR(INDEX('(6)定期点検調書'!BF:BF,1/LARGE(INDEX((ISNUMBER(FIND("車道下り線"&amp;"振り子式ｽｷｯﾄﾞﾚｼﾞｽﾀﾝｽﾃｽﾀ",'(6)定期点検調書'!$AD$12:$AD$1500&amp;'(6)定期点検調書'!$AK$12:$AK$1500)))/ROW('(6)定期点検調書'!$AD$12:$AD$1500),0),ROW(P3))),"")</f>
        <v/>
      </c>
      <c r="CD12" s="1832"/>
      <c r="CE12" s="624" t="str" cm="1">
        <f t="array" ref="CE12">IFERROR(INDEX('(6)定期点検調書'!AQ:AQ,1/LARGE(INDEX((ISNUMBER(FIND("車道下り線"&amp;"回転式すべり抵抗測定器",'(6)定期点検調書'!$AD$12:$AD$1500&amp;'(6)定期点検調書'!$AK$12:$AK$1500)))/ROW('(6)定期点検調書'!$AD$12:$AD$1500),0),ROW(A3))),"")</f>
        <v/>
      </c>
      <c r="CF12" s="624" t="str" cm="1">
        <f t="array" ref="CF12">IFERROR(INDEX('(6)定期点検調書'!AR:AR,1/LARGE(INDEX((ISNUMBER(FIND("車道下り線"&amp;"回転式すべり抵抗測定器",'(6)定期点検調書'!$AD$12:$AD$1500&amp;'(6)定期点検調書'!$AK$12:$AK$1500)))/ROW('(6)定期点検調書'!$AD$12:$AD$1500),0),ROW(B3))),"")</f>
        <v/>
      </c>
      <c r="CG12" s="624" t="str" cm="1">
        <f t="array" ref="CG12">IFERROR(INDEX('(6)定期点検調書'!AS:AS,1/LARGE(INDEX((ISNUMBER(FIND("車道下り線"&amp;"回転式すべり抵抗測定器",'(6)定期点検調書'!$AD$12:$AD$1500&amp;'(6)定期点検調書'!$AK$12:$AK$1500)))/ROW('(6)定期点検調書'!$AD$12:$AD$1500),0),ROW(C3))),"")</f>
        <v/>
      </c>
      <c r="CH12" s="624" t="str" cm="1">
        <f t="array" ref="CH12">IFERROR(INDEX('(6)定期点検調書'!AT:AT,1/LARGE(INDEX((ISNUMBER(FIND("車道下り線"&amp;"回転式すべり抵抗測定器",'(6)定期点検調書'!$AD$12:$AD$1500&amp;'(6)定期点検調書'!$AK$12:$AK$1500)))/ROW('(6)定期点検調書'!$AD$12:$AD$1500),0),ROW(D3))),"")</f>
        <v/>
      </c>
      <c r="CI12" s="624" t="str" cm="1">
        <f t="array" ref="CI12">IFERROR(INDEX('(6)定期点検調書'!AU:AU,1/LARGE(INDEX((ISNUMBER(FIND("車道下り線"&amp;"回転式すべり抵抗測定器",'(6)定期点検調書'!$AD$12:$AD$1500&amp;'(6)定期点検調書'!$AK$12:$AK$1500)))/ROW('(6)定期点検調書'!$AD$12:$AD$1500),0),ROW(E3))),"")</f>
        <v/>
      </c>
      <c r="CJ12" s="624" t="str" cm="1">
        <f t="array" ref="CJ12">IFERROR(INDEX('(6)定期点検調書'!AV:AV,1/LARGE(INDEX((ISNUMBER(FIND("車道下り線"&amp;"回転式すべり抵抗測定器",'(6)定期点検調書'!$AD$12:$AD$1500&amp;'(6)定期点検調書'!$AK$12:$AK$1500)))/ROW('(6)定期点検調書'!$AD$12:$AD$1500),0),ROW(F3))),"")</f>
        <v/>
      </c>
      <c r="CK12" s="624" t="str" cm="1">
        <f t="array" ref="CK12">IFERROR(INDEX('(6)定期点検調書'!AW:AW,1/LARGE(INDEX((ISNUMBER(FIND("車道下り線"&amp;"回転式すべり抵抗測定器",'(6)定期点検調書'!$AD$12:$AD$1500&amp;'(6)定期点検調書'!$AK$12:$AK$1500)))/ROW('(6)定期点検調書'!$AD$12:$AD$1500),0),ROW(G3))),"")</f>
        <v/>
      </c>
      <c r="CL12" s="624" t="str" cm="1">
        <f t="array" ref="CL12">IFERROR(INDEX('(6)定期点検調書'!AX:AX,1/LARGE(INDEX((ISNUMBER(FIND("車道下り線"&amp;"回転式すべり抵抗測定器",'(6)定期点検調書'!$AD$12:$AD$1500&amp;'(6)定期点検調書'!$AK$12:$AK$1500)))/ROW('(6)定期点検調書'!$AD$12:$AD$1500),0),ROW(H3))),"")</f>
        <v/>
      </c>
      <c r="CM12" s="624" t="str" cm="1">
        <f t="array" ref="CM12">IFERROR(INDEX('(6)定期点検調書'!AY:AY,1/LARGE(INDEX((ISNUMBER(FIND("車道下り線"&amp;"回転式すべり抵抗測定器",'(6)定期点検調書'!$AD$12:$AD$1500&amp;'(6)定期点検調書'!$AK$12:$AK$1500)))/ROW('(6)定期点検調書'!$AD$12:$AD$1500),0),ROW(I3))),"")</f>
        <v/>
      </c>
      <c r="CN12" s="624" t="str" cm="1">
        <f t="array" ref="CN12">IFERROR(INDEX('(6)定期点検調書'!AZ:AZ,1/LARGE(INDEX((ISNUMBER(FIND("車道下り線"&amp;"回転式すべり抵抗測定器",'(6)定期点検調書'!$AD$12:$AD$1500&amp;'(6)定期点検調書'!$AK$12:$AK$1500)))/ROW('(6)定期点検調書'!$AD$12:$AD$1500),0),ROW(J3))),"")</f>
        <v/>
      </c>
      <c r="CO12" s="624" t="str" cm="1">
        <f t="array" ref="CO12">IFERROR(INDEX('(6)定期点検調書'!BA:BA,1/LARGE(INDEX((ISNUMBER(FIND("車道下り線"&amp;"回転式すべり抵抗測定器",'(6)定期点検調書'!$AD$12:$AD$1500&amp;'(6)定期点検調書'!$AK$12:$AK$1500)))/ROW('(6)定期点検調書'!$AD$12:$AD$1500),0),ROW(K3))),"")</f>
        <v/>
      </c>
      <c r="CP12" s="624" t="str" cm="1">
        <f t="array" ref="CP12">IFERROR(INDEX('(6)定期点検調書'!BB:BB,1/LARGE(INDEX((ISNUMBER(FIND("車道下り線"&amp;"回転式すべり抵抗測定器",'(6)定期点検調書'!$AD$12:$AD$1500&amp;'(6)定期点検調書'!$AK$12:$AK$1500)))/ROW('(6)定期点検調書'!$AD$12:$AD$1500),0),ROW(L3))),"")</f>
        <v/>
      </c>
      <c r="CQ12" s="624" t="str" cm="1">
        <f t="array" ref="CQ12">IFERROR(INDEX('(6)定期点検調書'!BC:BC,1/LARGE(INDEX((ISNUMBER(FIND("車道下り線"&amp;"回転式すべり抵抗測定器",'(6)定期点検調書'!$AD$12:$AD$1500&amp;'(6)定期点検調書'!$AK$12:$AK$1500)))/ROW('(6)定期点検調書'!$AD$12:$AD$1500),0),ROW(M3))),"")</f>
        <v/>
      </c>
      <c r="CR12" s="624" t="str" cm="1">
        <f t="array" ref="CR12">IFERROR(INDEX('(6)定期点検調書'!BD:BD,1/LARGE(INDEX((ISNUMBER(FIND("車道下り線"&amp;"回転式すべり抵抗測定器",'(6)定期点検調書'!$AD$12:$AD$1500&amp;'(6)定期点検調書'!$AK$12:$AK$1500)))/ROW('(6)定期点検調書'!$AD$12:$AD$1500),0),ROW(N3))),"")</f>
        <v/>
      </c>
      <c r="CS12" s="624" t="str" cm="1">
        <f t="array" ref="CS12">IFERROR(INDEX('(6)定期点検調書'!BE:BE,1/LARGE(INDEX((ISNUMBER(FIND("車道下り線"&amp;"回転式すべり抵抗測定器",'(6)定期点検調書'!$AD$12:$AD$1500&amp;'(6)定期点検調書'!$AK$12:$AK$1500)))/ROW('(6)定期点検調書'!$AD$12:$AD$1500),0),ROW(O3))),"")</f>
        <v/>
      </c>
      <c r="CT12" s="624" t="str" cm="1">
        <f t="array" ref="CT12">IFERROR(INDEX('(6)定期点検調書'!BF:BF,1/LARGE(INDEX((ISNUMBER(FIND("車道下り線"&amp;"回転式すべり抵抗測定器",'(6)定期点検調書'!$AD$12:$AD$1500&amp;'(6)定期点検調書'!$AK$12:$AK$1500)))/ROW('(6)定期点検調書'!$AD$12:$AD$1500),0),ROW(P3))),"")</f>
        <v/>
      </c>
    </row>
    <row r="13" spans="2:98" ht="15" customHeight="1" x14ac:dyDescent="0.2">
      <c r="B13" s="1877"/>
      <c r="C13" s="1859" t="str">
        <f>ﾃﾞｰﾀ一覧!$U$23</f>
        <v>鋼材露出</v>
      </c>
      <c r="D13" s="1860"/>
      <c r="E13" s="1860"/>
      <c r="F13" s="1860"/>
      <c r="G13" s="1860"/>
      <c r="H13" s="634" cm="1">
        <f t="array" ref="H13">SUMPRODUCT(('(6)定期点検調書'!$BF$12:$BF$5000=H$7)*('(6)定期点検調書'!$AH$12:$AH$5000=$C13))</f>
        <v>0</v>
      </c>
      <c r="I13" s="455" cm="1">
        <f t="array" ref="I13">SUMPRODUCT(('(6)定期点検調書'!$BF$12:$BF$5000=I$7)*('(6)定期点検調書'!$AH$12:$AH$5000=$C13))</f>
        <v>0</v>
      </c>
      <c r="J13" s="455" cm="1">
        <f t="array" ref="J13">SUMPRODUCT(('(6)定期点検調書'!$BF$12:$BF$5000=J$7)*('(6)定期点検調書'!$AH$12:$AH$5000=$C13))</f>
        <v>0</v>
      </c>
      <c r="K13" s="455" cm="1">
        <f t="array" ref="K13">SUMPRODUCT(('(6)定期点検調書'!$BF$12:$BF$5000=K$7)*('(6)定期点検調書'!$AH$12:$AH$5000=$C13))</f>
        <v>0</v>
      </c>
      <c r="L13" s="633" cm="1">
        <f t="array" ref="L13">SUMPRODUCT(('(6)定期点検調書'!$BF$12:$BF$5000=L$7)*('(6)定期点検調書'!$AH$12:$AH$5000=$C13))</f>
        <v>0</v>
      </c>
      <c r="M13" s="634" cm="1">
        <f t="array" ref="M13">SUMPRODUCT(('(6)定期点検調書'!$BI$12:$BI$5000=M$7)*('(6)定期点検調書'!$AH$12:$AH$5000=$C13))</f>
        <v>0</v>
      </c>
      <c r="N13" s="633" cm="1">
        <f t="array" ref="N13">SUMPRODUCT(('(6)定期点検調書'!$BI$12:$BI$5000=N$7)*('(6)定期点検調書'!$AH$12:$AH$5000=$C13))</f>
        <v>0</v>
      </c>
      <c r="P13" s="204"/>
      <c r="Q13" s="204"/>
      <c r="R13" s="204"/>
      <c r="S13" s="204"/>
      <c r="T13" s="204"/>
      <c r="U13" s="204"/>
      <c r="V13" s="204"/>
      <c r="W13" s="204"/>
      <c r="X13" s="204"/>
      <c r="Y13" s="204"/>
      <c r="Z13" s="204"/>
      <c r="AA13" s="204"/>
      <c r="AB13" s="204"/>
      <c r="AF13" s="204"/>
      <c r="AG13" s="204"/>
      <c r="AL13" s="459"/>
      <c r="AM13" s="459"/>
      <c r="AN13" s="459"/>
      <c r="AO13" s="459"/>
      <c r="AP13" s="245"/>
      <c r="AQ13" s="1970" t="s">
        <v>1255</v>
      </c>
      <c r="AR13" s="1971"/>
      <c r="AS13" s="1985" t="str">
        <f>IF(CB10&lt;&gt;"", CB10, CT10)</f>
        <v/>
      </c>
      <c r="AT13" s="1986"/>
      <c r="AU13" s="1987"/>
      <c r="AV13" s="1985" t="str">
        <f>IF(CT11&lt;&gt;"", CT11, CB11)</f>
        <v/>
      </c>
      <c r="AW13" s="1986"/>
      <c r="AX13" s="1987"/>
      <c r="AY13" s="1985" t="str">
        <f>IF(CT12&lt;&gt;"", CT12, CB12)</f>
        <v/>
      </c>
      <c r="AZ13" s="1986"/>
      <c r="BA13" s="1987"/>
      <c r="BB13" s="1"/>
      <c r="BE13" s="1837"/>
      <c r="BF13" s="1837"/>
      <c r="BG13" s="1839"/>
      <c r="BH13" s="1839"/>
      <c r="BI13" s="1839"/>
      <c r="BJ13" s="622"/>
      <c r="BK13" s="622"/>
    </row>
    <row r="14" spans="2:98" ht="15" customHeight="1" x14ac:dyDescent="0.2">
      <c r="B14" s="1877"/>
      <c r="C14" s="1859" t="str">
        <f>ﾃﾞｰﾀ一覧!$U$24</f>
        <v>傾き・変形</v>
      </c>
      <c r="D14" s="1860"/>
      <c r="E14" s="1860"/>
      <c r="F14" s="1860"/>
      <c r="G14" s="1860"/>
      <c r="H14" s="634" cm="1">
        <f t="array" ref="H14">SUMPRODUCT(('(6)定期点検調書'!$BF$12:$BF$5000=H$7)*('(6)定期点検調書'!$AH$12:$AH$5000=$C14))</f>
        <v>0</v>
      </c>
      <c r="I14" s="455" cm="1">
        <f t="array" ref="I14">SUMPRODUCT(('(6)定期点検調書'!$BF$12:$BF$5000=I$7)*('(6)定期点検調書'!$AH$12:$AH$5000=$C14))</f>
        <v>0</v>
      </c>
      <c r="J14" s="455" cm="1">
        <f t="array" ref="J14">SUMPRODUCT(('(6)定期点検調書'!$BF$12:$BF$5000=J$7)*('(6)定期点検調書'!$AH$12:$AH$5000=$C14))</f>
        <v>0</v>
      </c>
      <c r="K14" s="455" cm="1">
        <f t="array" ref="K14">SUMPRODUCT(('(6)定期点検調書'!$BF$12:$BF$5000=K$7)*('(6)定期点検調書'!$AH$12:$AH$5000=$C14))</f>
        <v>0</v>
      </c>
      <c r="L14" s="633" cm="1">
        <f t="array" ref="L14">SUMPRODUCT(('(6)定期点検調書'!$BF$12:$BF$5000=L$7)*('(6)定期点検調書'!$AH$12:$AH$5000=$C14))</f>
        <v>0</v>
      </c>
      <c r="M14" s="634" cm="1">
        <f t="array" ref="M14">SUMPRODUCT(('(6)定期点検調書'!$BI$12:$BI$5000=M$7)*('(6)定期点検調書'!$AH$12:$AH$5000=$C14))</f>
        <v>0</v>
      </c>
      <c r="N14" s="633" cm="1">
        <f t="array" ref="N14">SUMPRODUCT(('(6)定期点検調書'!$BI$12:$BI$5000=N$7)*('(6)定期点検調書'!$AH$12:$AH$5000=$C14))</f>
        <v>0</v>
      </c>
      <c r="P14" s="1925" t="s">
        <v>896</v>
      </c>
      <c r="Q14" s="1926"/>
      <c r="R14" s="1926"/>
      <c r="S14" s="1926"/>
      <c r="T14" s="1927"/>
      <c r="U14" s="1884" t="s">
        <v>845</v>
      </c>
      <c r="V14" s="1884"/>
      <c r="W14" s="1884"/>
      <c r="X14" s="1885"/>
      <c r="Y14" s="1931" t="s">
        <v>1007</v>
      </c>
      <c r="Z14" s="1931"/>
      <c r="AA14" s="1931"/>
      <c r="AB14" s="1931"/>
      <c r="AC14" s="1920" t="s">
        <v>882</v>
      </c>
      <c r="AD14" s="1920"/>
      <c r="AE14" s="1920"/>
      <c r="AF14" s="1920"/>
      <c r="AG14" s="1920" t="s">
        <v>85</v>
      </c>
      <c r="AH14" s="1920"/>
      <c r="AI14" s="1920"/>
      <c r="AJ14" s="1920"/>
      <c r="AK14" s="474"/>
      <c r="AL14" s="1864" t="s">
        <v>894</v>
      </c>
      <c r="AM14" s="1865"/>
      <c r="AN14" s="1865"/>
      <c r="AO14" s="1866"/>
      <c r="AP14" s="245"/>
      <c r="AQ14" s="1972"/>
      <c r="AR14" s="1973"/>
      <c r="AS14" s="1988"/>
      <c r="AT14" s="1989"/>
      <c r="AU14" s="1990"/>
      <c r="AV14" s="1988"/>
      <c r="AW14" s="1989"/>
      <c r="AX14" s="1990"/>
      <c r="AY14" s="1988"/>
      <c r="AZ14" s="1989"/>
      <c r="BA14" s="1990"/>
      <c r="BB14" s="1"/>
      <c r="BE14" s="1837"/>
      <c r="BF14" s="1837"/>
      <c r="BG14" s="1840"/>
      <c r="BH14" s="1840"/>
      <c r="BI14" s="1840"/>
      <c r="BJ14" s="459"/>
      <c r="BK14" s="459"/>
      <c r="BL14" s="459"/>
      <c r="BM14" s="459"/>
      <c r="BN14" s="459"/>
      <c r="BO14" s="459"/>
    </row>
    <row r="15" spans="2:98" ht="15" customHeight="1" x14ac:dyDescent="0.2">
      <c r="B15" s="1877"/>
      <c r="C15" s="1859" t="str">
        <f>ﾃﾞｰﾀ一覧!$U$25</f>
        <v>路面変状</v>
      </c>
      <c r="D15" s="1860"/>
      <c r="E15" s="1860"/>
      <c r="F15" s="1860"/>
      <c r="G15" s="1860"/>
      <c r="H15" s="634" cm="1">
        <f t="array" ref="H15">SUMPRODUCT(('(6)定期点検調書'!$BF$12:$BF$5000=H$7)*('(6)定期点検調書'!$AH$12:$AH$5000=$C15))</f>
        <v>0</v>
      </c>
      <c r="I15" s="455" cm="1">
        <f t="array" ref="I15">SUMPRODUCT(('(6)定期点検調書'!$BF$12:$BF$5000=I$7)*('(6)定期点検調書'!$AH$12:$AH$5000=$C15))</f>
        <v>0</v>
      </c>
      <c r="J15" s="455" cm="1">
        <f t="array" ref="J15">SUMPRODUCT(('(6)定期点検調書'!$BF$12:$BF$5000=J$7)*('(6)定期点検調書'!$AH$12:$AH$5000=$C15))</f>
        <v>0</v>
      </c>
      <c r="K15" s="455" cm="1">
        <f t="array" ref="K15">SUMPRODUCT(('(6)定期点検調書'!$BF$12:$BF$5000=K$7)*('(6)定期点検調書'!$AH$12:$AH$5000=$C15))</f>
        <v>0</v>
      </c>
      <c r="L15" s="633" cm="1">
        <f t="array" ref="L15">SUMPRODUCT(('(6)定期点検調書'!$BF$12:$BF$5000=L$7)*('(6)定期点検調書'!$AH$12:$AH$5000=$C15))</f>
        <v>0</v>
      </c>
      <c r="M15" s="634" cm="1">
        <f t="array" ref="M15">SUMPRODUCT(('(6)定期点検調書'!$BI$12:$BI$5000=M$7)*('(6)定期点検調書'!$AH$12:$AH$5000=$C15))</f>
        <v>0</v>
      </c>
      <c r="N15" s="633" cm="1">
        <f t="array" ref="N15">SUMPRODUCT(('(6)定期点検調書'!$BI$12:$BI$5000=N$7)*('(6)定期点検調書'!$AH$12:$AH$5000=$C15))</f>
        <v>0</v>
      </c>
      <c r="P15" s="1917" t="s">
        <v>851</v>
      </c>
      <c r="Q15" s="1918"/>
      <c r="R15" s="1918"/>
      <c r="S15" s="1918"/>
      <c r="T15" s="1919"/>
      <c r="U15" s="1929">
        <f>COUNTIF('(6)定期点検調書'!$BI$12:$BN$2999,3)+COUNTIF('(6)定期点検調書'!$BI$12:$BN$2999,4)+COUNTIF('(6)定期点検調書'!$BI$12:$BN$2999,5)+COUNTIF('(6)定期点検調書'!$BI$12:$BN$2999,6)+COUNTIF('(6)定期点検調書'!$BI$12:$BN$2999,8)+COUNTIF('(6)定期点検調書'!$BI$12:$BN$2999,9)</f>
        <v>0</v>
      </c>
      <c r="V15" s="1929"/>
      <c r="W15" s="1929"/>
      <c r="X15" s="1930"/>
      <c r="Y15" s="1932">
        <f>COUNTIF('(6)定期点検調書'!$BI$12:$BN$2999,1)+COUNTIF('(6)定期点検調書'!$BI$12:$BN$2999,10)</f>
        <v>0</v>
      </c>
      <c r="Z15" s="1874"/>
      <c r="AA15" s="1874"/>
      <c r="AB15" s="1875"/>
      <c r="AC15" s="1914">
        <f>COUNTIF('(6)定期点検調書'!$BI$12:$BN$2999,2)+COUNTIF('(6)定期点検調書'!$BI$12:$BN$2999,11)+COUNTIF('(6)定期点検調書'!$BI$12:$BN$2999,12)</f>
        <v>0</v>
      </c>
      <c r="AD15" s="1915"/>
      <c r="AE15" s="1915"/>
      <c r="AF15" s="1916"/>
      <c r="AG15" s="1914">
        <f>COUNTA('(6)定期点検調書'!$BI$12:$BN$2999)-$U$15-$Y$15-$AC$15</f>
        <v>0</v>
      </c>
      <c r="AH15" s="1915"/>
      <c r="AI15" s="1915"/>
      <c r="AJ15" s="1916"/>
      <c r="AK15" s="474"/>
      <c r="AL15" s="1867"/>
      <c r="AM15" s="1868"/>
      <c r="AN15" s="1868"/>
      <c r="AO15" s="1869"/>
      <c r="AP15" s="245"/>
      <c r="AQ15" s="1972"/>
      <c r="AR15" s="1973"/>
      <c r="AS15" s="1988"/>
      <c r="AT15" s="1989"/>
      <c r="AU15" s="1990"/>
      <c r="AV15" s="1988"/>
      <c r="AW15" s="1989"/>
      <c r="AX15" s="1990"/>
      <c r="AY15" s="1988"/>
      <c r="AZ15" s="1989"/>
      <c r="BA15" s="1990"/>
      <c r="BB15" s="1"/>
      <c r="BE15" s="1837"/>
      <c r="BF15" s="1837"/>
      <c r="BG15" s="1838"/>
      <c r="BH15" s="1838"/>
      <c r="BI15" s="1838"/>
      <c r="BJ15" s="623"/>
      <c r="BK15" s="623"/>
      <c r="BM15" s="623"/>
      <c r="BN15" s="623"/>
      <c r="BO15" s="623"/>
    </row>
    <row r="16" spans="2:98" ht="15" customHeight="1" x14ac:dyDescent="0.2">
      <c r="B16" s="1878"/>
      <c r="C16" s="1859" t="str">
        <f>ﾃﾞｰﾀ一覧!$U$27</f>
        <v>その他変状</v>
      </c>
      <c r="D16" s="1860"/>
      <c r="E16" s="1860"/>
      <c r="F16" s="1860"/>
      <c r="G16" s="1860"/>
      <c r="H16" s="634" cm="1">
        <f t="array" ref="H16">SUMPRODUCT(('(6)定期点検調書'!$BF$12:$BF$5000=H$7)*('(6)定期点検調書'!$AH$12:$AH$5000=$C16))</f>
        <v>0</v>
      </c>
      <c r="I16" s="455" cm="1">
        <f t="array" ref="I16">SUMPRODUCT(('(6)定期点検調書'!$BF$12:$BF$5000=I$7)*('(6)定期点検調書'!$AH$12:$AH$5000=$C16))</f>
        <v>0</v>
      </c>
      <c r="J16" s="455" cm="1">
        <f t="array" ref="J16">SUMPRODUCT(('(6)定期点検調書'!$BF$12:$BF$5000=J$7)*('(6)定期点検調書'!$AH$12:$AH$5000=$C16))</f>
        <v>0</v>
      </c>
      <c r="K16" s="455" cm="1">
        <f t="array" ref="K16">SUMPRODUCT(('(6)定期点検調書'!$BF$12:$BF$5000=K$7)*('(6)定期点検調書'!$AH$12:$AH$5000=$C16))</f>
        <v>0</v>
      </c>
      <c r="L16" s="633" cm="1">
        <f t="array" ref="L16">SUMPRODUCT(('(6)定期点検調書'!$BF$12:$BF$5000=L$7)*('(6)定期点検調書'!$AH$12:$AH$5000=$C16))</f>
        <v>0</v>
      </c>
      <c r="M16" s="634" cm="1">
        <f t="array" ref="M16">SUMPRODUCT(('(6)定期点検調書'!$BI$12:$BI$5000=M$7)*('(6)定期点検調書'!$AH$12:$AH$5000=$C16))</f>
        <v>0</v>
      </c>
      <c r="N16" s="633" cm="1">
        <f t="array" ref="N16">SUMPRODUCT(('(6)定期点検調書'!$BI$12:$BI$5000=N$7)*('(6)定期点検調書'!$AH$12:$AH$5000=$C16))</f>
        <v>0</v>
      </c>
      <c r="P16" s="1935" t="s">
        <v>1108</v>
      </c>
      <c r="Q16" s="1936"/>
      <c r="R16" s="1936"/>
      <c r="S16" s="1936"/>
      <c r="T16" s="1937"/>
      <c r="U16" s="1933">
        <f>COUNTIF('(6)定期点検調書'!$BI$12:$BN$2999,3)*ﾃﾞｰﾀ一覧!$BA$6+COUNTIF('(6)定期点検調書'!BI$12:$BN$2999,4)*ﾃﾞｰﾀ一覧!$BA$7+COUNTIF('(6)定期点検調書'!BI$12:$BN$2999,5)*ﾃﾞｰﾀ一覧!$BA$8+COUNTIF('(6)定期点検調書'!BI$12:$BN$2999,6)*ﾃﾞｰﾀ一覧!$BA$9+COUNTIF('(6)定期点検調書'!BI$12:$BN$2999,8)*ﾃﾞｰﾀ一覧!$BA$11+COUNTIF('(6)定期点検調書'!BI$12:$BN$2999,9)*ﾃﾞｰﾀ一覧!$BA$12</f>
        <v>0</v>
      </c>
      <c r="V16" s="1933"/>
      <c r="W16" s="1933"/>
      <c r="X16" s="1934"/>
      <c r="Y16" s="1879">
        <f>COUNTIF('(6)定期点検調書'!BI$12:$BN$2999,1)*ﾃﾞｰﾀ一覧!$BA$4+COUNTIF('(6)定期点検調書'!BI$12:$BN$2999,10)*ﾃﾞｰﾀ一覧!$BA$13</f>
        <v>0</v>
      </c>
      <c r="Z16" s="1880"/>
      <c r="AA16" s="1880"/>
      <c r="AB16" s="1880"/>
      <c r="AC16" s="1879">
        <f>COUNTIF('(6)定期点検調書'!BI$12:$BN$2999,2)*ﾃﾞｰﾀ一覧!$BA$5+COUNTIF('(6)定期点検調書'!BI$12:$BN$2999,11)*ﾃﾞｰﾀ一覧!$BA$14+COUNTIF('(6)定期点検調書'!BI$12:$BN$2999,12)*ﾃﾞｰﾀ一覧!$BA$15</f>
        <v>0</v>
      </c>
      <c r="AD16" s="1880"/>
      <c r="AE16" s="1880"/>
      <c r="AF16" s="1880"/>
      <c r="AG16" s="1959">
        <f>SUM('(6)定期点検調書'!$BS$12:$BU$2999)-SUM($U$16:$AF$16)</f>
        <v>0</v>
      </c>
      <c r="AH16" s="1960"/>
      <c r="AI16" s="1960"/>
      <c r="AJ16" s="1961"/>
      <c r="AK16" s="474"/>
      <c r="AL16" s="1905">
        <f>SUM($U$16:$AJ$16)+SUM($U$12:$AJ$12)</f>
        <v>0</v>
      </c>
      <c r="AM16" s="1906"/>
      <c r="AN16" s="1906"/>
      <c r="AO16" s="1907"/>
      <c r="AP16" s="245"/>
      <c r="AQ16" s="1974"/>
      <c r="AR16" s="1975"/>
      <c r="AS16" s="1991"/>
      <c r="AT16" s="1992"/>
      <c r="AU16" s="1993"/>
      <c r="AV16" s="1991"/>
      <c r="AW16" s="1992"/>
      <c r="AX16" s="1993"/>
      <c r="AY16" s="1991"/>
      <c r="AZ16" s="1992"/>
      <c r="BA16" s="1993"/>
      <c r="BB16" s="1"/>
      <c r="BC16" s="1"/>
      <c r="BE16" s="1837"/>
      <c r="BF16" s="1837"/>
      <c r="BG16" s="1838"/>
      <c r="BH16" s="1838"/>
      <c r="BI16" s="1838"/>
      <c r="BJ16" s="623"/>
      <c r="BK16" s="623"/>
    </row>
    <row r="17" spans="2:83" ht="7.5" customHeight="1" x14ac:dyDescent="0.2">
      <c r="B17" s="65"/>
      <c r="C17" s="1928"/>
      <c r="D17" s="1928"/>
      <c r="E17" s="1928"/>
      <c r="F17" s="1928"/>
      <c r="G17" s="1928"/>
      <c r="H17" s="65"/>
      <c r="I17" s="65"/>
      <c r="M17" s="204"/>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c r="AL17" s="204"/>
      <c r="AM17" s="204"/>
      <c r="AN17" s="204"/>
      <c r="AO17" s="204"/>
      <c r="AP17" s="204"/>
      <c r="AQ17" s="204"/>
      <c r="AR17" s="204"/>
      <c r="AS17" s="204"/>
      <c r="AW17" s="204"/>
      <c r="AX17" s="204"/>
    </row>
    <row r="18" spans="2:83" ht="17.25" customHeight="1" x14ac:dyDescent="0.2">
      <c r="B18" s="65"/>
      <c r="C18" s="65"/>
      <c r="D18" s="65"/>
      <c r="E18" s="65"/>
      <c r="F18" s="65"/>
      <c r="G18" s="65"/>
      <c r="H18" s="65"/>
      <c r="I18" s="65"/>
      <c r="M18" s="204"/>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c r="AW18" s="204"/>
      <c r="AX18" s="204"/>
    </row>
    <row r="19" spans="2:83" ht="18.75" customHeight="1" thickBot="1" x14ac:dyDescent="0.25">
      <c r="B19" s="1847" t="s">
        <v>547</v>
      </c>
      <c r="C19" s="1848"/>
      <c r="D19" s="1848"/>
      <c r="E19" s="1848"/>
      <c r="F19" s="1848"/>
      <c r="G19" s="1849"/>
      <c r="H19" s="460" t="s">
        <v>1066</v>
      </c>
      <c r="I19" s="461">
        <v>1</v>
      </c>
      <c r="J19" s="461">
        <f>IF($N$3=I19,"PE",IF(I19="PE","",IF(I19="","",I19+1)))</f>
        <v>2</v>
      </c>
      <c r="K19" s="461">
        <f t="shared" ref="K19:BA19" si="0">IF($N$3=J19,"PE",IF(J19="PE","",IF(J19="","",J19+1)))</f>
        <v>3</v>
      </c>
      <c r="L19" s="461">
        <f t="shared" si="0"/>
        <v>4</v>
      </c>
      <c r="M19" s="461">
        <f t="shared" si="0"/>
        <v>5</v>
      </c>
      <c r="N19" s="461">
        <f t="shared" si="0"/>
        <v>6</v>
      </c>
      <c r="O19" s="461">
        <f t="shared" si="0"/>
        <v>7</v>
      </c>
      <c r="P19" s="461">
        <f t="shared" si="0"/>
        <v>8</v>
      </c>
      <c r="Q19" s="461">
        <f t="shared" si="0"/>
        <v>9</v>
      </c>
      <c r="R19" s="461">
        <f t="shared" si="0"/>
        <v>10</v>
      </c>
      <c r="S19" s="461">
        <f t="shared" si="0"/>
        <v>11</v>
      </c>
      <c r="T19" s="461">
        <f t="shared" si="0"/>
        <v>12</v>
      </c>
      <c r="U19" s="461">
        <f t="shared" si="0"/>
        <v>13</v>
      </c>
      <c r="V19" s="461">
        <f t="shared" si="0"/>
        <v>14</v>
      </c>
      <c r="W19" s="461">
        <f t="shared" si="0"/>
        <v>15</v>
      </c>
      <c r="X19" s="461">
        <f t="shared" si="0"/>
        <v>16</v>
      </c>
      <c r="Y19" s="461">
        <f t="shared" si="0"/>
        <v>17</v>
      </c>
      <c r="Z19" s="461">
        <f t="shared" si="0"/>
        <v>18</v>
      </c>
      <c r="AA19" s="461">
        <f t="shared" si="0"/>
        <v>19</v>
      </c>
      <c r="AB19" s="461">
        <f t="shared" si="0"/>
        <v>20</v>
      </c>
      <c r="AC19" s="461">
        <f t="shared" si="0"/>
        <v>21</v>
      </c>
      <c r="AD19" s="461">
        <f t="shared" si="0"/>
        <v>22</v>
      </c>
      <c r="AE19" s="461">
        <f t="shared" si="0"/>
        <v>23</v>
      </c>
      <c r="AF19" s="461">
        <f t="shared" si="0"/>
        <v>24</v>
      </c>
      <c r="AG19" s="461">
        <f t="shared" si="0"/>
        <v>25</v>
      </c>
      <c r="AH19" s="461">
        <f t="shared" si="0"/>
        <v>26</v>
      </c>
      <c r="AI19" s="461">
        <f t="shared" si="0"/>
        <v>27</v>
      </c>
      <c r="AJ19" s="461">
        <f>IF($N$3=AI19,"PE",IF(AI19="PE","",IF(AI19="","",AI19+1)))</f>
        <v>28</v>
      </c>
      <c r="AK19" s="461">
        <f t="shared" si="0"/>
        <v>29</v>
      </c>
      <c r="AL19" s="461">
        <f t="shared" si="0"/>
        <v>30</v>
      </c>
      <c r="AM19" s="461">
        <f t="shared" si="0"/>
        <v>31</v>
      </c>
      <c r="AN19" s="461">
        <f t="shared" si="0"/>
        <v>32</v>
      </c>
      <c r="AO19" s="461">
        <f t="shared" si="0"/>
        <v>33</v>
      </c>
      <c r="AP19" s="461">
        <f t="shared" si="0"/>
        <v>34</v>
      </c>
      <c r="AQ19" s="461">
        <f t="shared" si="0"/>
        <v>35</v>
      </c>
      <c r="AR19" s="461">
        <f t="shared" si="0"/>
        <v>36</v>
      </c>
      <c r="AS19" s="461">
        <f t="shared" si="0"/>
        <v>37</v>
      </c>
      <c r="AT19" s="461">
        <f t="shared" si="0"/>
        <v>38</v>
      </c>
      <c r="AU19" s="461">
        <f t="shared" si="0"/>
        <v>39</v>
      </c>
      <c r="AV19" s="461">
        <f t="shared" si="0"/>
        <v>40</v>
      </c>
      <c r="AW19" s="461">
        <f t="shared" si="0"/>
        <v>41</v>
      </c>
      <c r="AX19" s="461">
        <f t="shared" si="0"/>
        <v>42</v>
      </c>
      <c r="AY19" s="461">
        <f t="shared" si="0"/>
        <v>43</v>
      </c>
      <c r="AZ19" s="461">
        <f t="shared" si="0"/>
        <v>44</v>
      </c>
      <c r="BA19" s="462">
        <f t="shared" si="0"/>
        <v>45</v>
      </c>
    </row>
    <row r="20" spans="2:83" ht="18.75" customHeight="1" thickTop="1" x14ac:dyDescent="0.2">
      <c r="B20" s="1853" t="s">
        <v>901</v>
      </c>
      <c r="C20" s="1850" t="str">
        <f>ﾃﾞｰﾀ一覧!$U$18</f>
        <v>ひび割れ</v>
      </c>
      <c r="D20" s="1851"/>
      <c r="E20" s="1851"/>
      <c r="F20" s="1851"/>
      <c r="G20" s="1852"/>
      <c r="H20" s="468" t="str">
        <f>IF(H$19="","",IF(COUNTIFS('(6)定期点検調書'!$B$12:$B$5000,H$19,'(6)定期点検調書'!$AH$12:$AH$5000,$C20,'(6)定期点検調書'!$BF$12:$BF$5000,$W$7)&gt;=1,$W$7,IF(COUNTIFS('(6)定期点検調書'!$B$12:$B$5000,H$19,'(6)定期点検調書'!$AH$12:$AH$5000,$C20,'(6)定期点検調書'!$BF$12:$BF$5000,$V$7)&gt;=1,$V$7,IF(COUNTIFS('(6)定期点検調書'!$B$12:$B$5000,H$19,'(6)定期点検調書'!$AH$12:$AH$5000,$C20,'(6)定期点検調書'!$BF$12:$BF$5000,$U$7)&gt;=1,$U$7,IF(COUNTIFS('(6)定期点検調書'!$B$12:$B$5000,H$19,'(6)定期点検調書'!$AH$12:$AH$5000,$C20,'(6)定期点検調書'!$BF$12:$BF$5000,$T$7)&gt;=1,$T$7,IF(COUNTIFS('(6)定期点検調書'!$B$12:$B$5000,H$19,'(6)定期点検調書'!$AH$12:$AH$5000,$C20,'(6)定期点検調書'!$BF$12:$BF$5000,$S$7)&gt;=1,$S$7,""))))))</f>
        <v/>
      </c>
      <c r="I20" s="463" t="str">
        <f>IF(I$19="","",IF(COUNTIFS('(6)定期点検調書'!$B$12:$B$5000,I$19,'(6)定期点検調書'!$AH$12:$AH$5000,$C20,'(6)定期点検調書'!$BF$12:$BF$5000,$W$7)&gt;=1,$W$7,IF(COUNTIFS('(6)定期点検調書'!$B$12:$B$5000,I$19,'(6)定期点検調書'!$AH$12:$AH$5000,$C20,'(6)定期点検調書'!$BF$12:$BF$5000,$V$7)&gt;=1,$V$7,IF(COUNTIFS('(6)定期点検調書'!$B$12:$B$5000,I$19,'(6)定期点検調書'!$AH$12:$AH$5000,$C20,'(6)定期点検調書'!$BF$12:$BF$5000,$U$7)&gt;=1,$U$7,IF(COUNTIFS('(6)定期点検調書'!$B$12:$B$5000,I$19,'(6)定期点検調書'!$AH$12:$AH$5000,$C20,'(6)定期点検調書'!$BF$12:$BF$5000,$T$7)&gt;=1,$T$7,IF(COUNTIFS('(6)定期点検調書'!$B$12:$B$5000,I$19,'(6)定期点検調書'!$AH$12:$AH$5000,$C20,'(6)定期点検調書'!$BF$12:$BF$5000,$S$7)&gt;=1,$S$7,""))))))</f>
        <v/>
      </c>
      <c r="J20" s="463" t="str">
        <f>IF(J$19="","",IF(COUNTIFS('(6)定期点検調書'!$B$12:$B$5000,J$19,'(6)定期点検調書'!$AH$12:$AH$5000,$C20,'(6)定期点検調書'!$BF$12:$BF$5000,$W$7)&gt;=1,$W$7,IF(COUNTIFS('(6)定期点検調書'!$B$12:$B$5000,J$19,'(6)定期点検調書'!$AH$12:$AH$5000,$C20,'(6)定期点検調書'!$BF$12:$BF$5000,$V$7)&gt;=1,$V$7,IF(COUNTIFS('(6)定期点検調書'!$B$12:$B$5000,J$19,'(6)定期点検調書'!$AH$12:$AH$5000,$C20,'(6)定期点検調書'!$BF$12:$BF$5000,$U$7)&gt;=1,$U$7,IF(COUNTIFS('(6)定期点検調書'!$B$12:$B$5000,J$19,'(6)定期点検調書'!$AH$12:$AH$5000,$C20,'(6)定期点検調書'!$BF$12:$BF$5000,$T$7)&gt;=1,$T$7,IF(COUNTIFS('(6)定期点検調書'!$B$12:$B$5000,J$19,'(6)定期点検調書'!$AH$12:$AH$5000,$C20,'(6)定期点検調書'!$BF$12:$BF$5000,$S$7)&gt;=1,$S$7,""))))))</f>
        <v/>
      </c>
      <c r="K20" s="463" t="str">
        <f>IF(K$19="","",IF(COUNTIFS('(6)定期点検調書'!$B$12:$B$5000,K$19,'(6)定期点検調書'!$AH$12:$AH$5000,$C20,'(6)定期点検調書'!$BF$12:$BF$5000,$W$7)&gt;=1,$W$7,IF(COUNTIFS('(6)定期点検調書'!$B$12:$B$5000,K$19,'(6)定期点検調書'!$AH$12:$AH$5000,$C20,'(6)定期点検調書'!$BF$12:$BF$5000,$V$7)&gt;=1,$V$7,IF(COUNTIFS('(6)定期点検調書'!$B$12:$B$5000,K$19,'(6)定期点検調書'!$AH$12:$AH$5000,$C20,'(6)定期点検調書'!$BF$12:$BF$5000,$U$7)&gt;=1,$U$7,IF(COUNTIFS('(6)定期点検調書'!$B$12:$B$5000,K$19,'(6)定期点検調書'!$AH$12:$AH$5000,$C20,'(6)定期点検調書'!$BF$12:$BF$5000,$T$7)&gt;=1,$T$7,IF(COUNTIFS('(6)定期点検調書'!$B$12:$B$5000,K$19,'(6)定期点検調書'!$AH$12:$AH$5000,$C20,'(6)定期点検調書'!$BF$12:$BF$5000,$S$7)&gt;=1,$S$7,""))))))</f>
        <v/>
      </c>
      <c r="L20" s="463" t="str">
        <f>IF(L$19="","",IF(COUNTIFS('(6)定期点検調書'!$B$12:$B$5000,L$19,'(6)定期点検調書'!$AH$12:$AH$5000,$C20,'(6)定期点検調書'!$BF$12:$BF$5000,$W$7)&gt;=1,$W$7,IF(COUNTIFS('(6)定期点検調書'!$B$12:$B$5000,L$19,'(6)定期点検調書'!$AH$12:$AH$5000,$C20,'(6)定期点検調書'!$BF$12:$BF$5000,$V$7)&gt;=1,$V$7,IF(COUNTIFS('(6)定期点検調書'!$B$12:$B$5000,L$19,'(6)定期点検調書'!$AH$12:$AH$5000,$C20,'(6)定期点検調書'!$BF$12:$BF$5000,$U$7)&gt;=1,$U$7,IF(COUNTIFS('(6)定期点検調書'!$B$12:$B$5000,L$19,'(6)定期点検調書'!$AH$12:$AH$5000,$C20,'(6)定期点検調書'!$BF$12:$BF$5000,$T$7)&gt;=1,$T$7,IF(COUNTIFS('(6)定期点検調書'!$B$12:$B$5000,L$19,'(6)定期点検調書'!$AH$12:$AH$5000,$C20,'(6)定期点検調書'!$BF$12:$BF$5000,$S$7)&gt;=1,$S$7,""))))))</f>
        <v/>
      </c>
      <c r="M20" s="463" t="str">
        <f>IF(M$19="","",IF(COUNTIFS('(6)定期点検調書'!$B$12:$B$5000,M$19,'(6)定期点検調書'!$AH$12:$AH$5000,$C20,'(6)定期点検調書'!$BF$12:$BF$5000,$W$7)&gt;=1,$W$7,IF(COUNTIFS('(6)定期点検調書'!$B$12:$B$5000,M$19,'(6)定期点検調書'!$AH$12:$AH$5000,$C20,'(6)定期点検調書'!$BF$12:$BF$5000,$V$7)&gt;=1,$V$7,IF(COUNTIFS('(6)定期点検調書'!$B$12:$B$5000,M$19,'(6)定期点検調書'!$AH$12:$AH$5000,$C20,'(6)定期点検調書'!$BF$12:$BF$5000,$U$7)&gt;=1,$U$7,IF(COUNTIFS('(6)定期点検調書'!$B$12:$B$5000,M$19,'(6)定期点検調書'!$AH$12:$AH$5000,$C20,'(6)定期点検調書'!$BF$12:$BF$5000,$T$7)&gt;=1,$T$7,IF(COUNTIFS('(6)定期点検調書'!$B$12:$B$5000,M$19,'(6)定期点検調書'!$AH$12:$AH$5000,$C20,'(6)定期点検調書'!$BF$12:$BF$5000,$S$7)&gt;=1,$S$7,""))))))</f>
        <v/>
      </c>
      <c r="N20" s="463" t="str">
        <f>IF(N$19="","",IF(COUNTIFS('(6)定期点検調書'!$B$12:$B$5000,N$19,'(6)定期点検調書'!$AH$12:$AH$5000,$C20,'(6)定期点検調書'!$BF$12:$BF$5000,$W$7)&gt;=1,$W$7,IF(COUNTIFS('(6)定期点検調書'!$B$12:$B$5000,N$19,'(6)定期点検調書'!$AH$12:$AH$5000,$C20,'(6)定期点検調書'!$BF$12:$BF$5000,$V$7)&gt;=1,$V$7,IF(COUNTIFS('(6)定期点検調書'!$B$12:$B$5000,N$19,'(6)定期点検調書'!$AH$12:$AH$5000,$C20,'(6)定期点検調書'!$BF$12:$BF$5000,$U$7)&gt;=1,$U$7,IF(COUNTIFS('(6)定期点検調書'!$B$12:$B$5000,N$19,'(6)定期点検調書'!$AH$12:$AH$5000,$C20,'(6)定期点検調書'!$BF$12:$BF$5000,$T$7)&gt;=1,$T$7,IF(COUNTIFS('(6)定期点検調書'!$B$12:$B$5000,N$19,'(6)定期点検調書'!$AH$12:$AH$5000,$C20,'(6)定期点検調書'!$BF$12:$BF$5000,$S$7)&gt;=1,$S$7,""))))))</f>
        <v/>
      </c>
      <c r="O20" s="463" t="str">
        <f>IF(O$19="","",IF(COUNTIFS('(6)定期点検調書'!$B$12:$B$5000,O$19,'(6)定期点検調書'!$AH$12:$AH$5000,$C20,'(6)定期点検調書'!$BF$12:$BF$5000,$W$7)&gt;=1,$W$7,IF(COUNTIFS('(6)定期点検調書'!$B$12:$B$5000,O$19,'(6)定期点検調書'!$AH$12:$AH$5000,$C20,'(6)定期点検調書'!$BF$12:$BF$5000,$V$7)&gt;=1,$V$7,IF(COUNTIFS('(6)定期点検調書'!$B$12:$B$5000,O$19,'(6)定期点検調書'!$AH$12:$AH$5000,$C20,'(6)定期点検調書'!$BF$12:$BF$5000,$U$7)&gt;=1,$U$7,IF(COUNTIFS('(6)定期点検調書'!$B$12:$B$5000,O$19,'(6)定期点検調書'!$AH$12:$AH$5000,$C20,'(6)定期点検調書'!$BF$12:$BF$5000,$T$7)&gt;=1,$T$7,IF(COUNTIFS('(6)定期点検調書'!$B$12:$B$5000,O$19,'(6)定期点検調書'!$AH$12:$AH$5000,$C20,'(6)定期点検調書'!$BF$12:$BF$5000,$S$7)&gt;=1,$S$7,""))))))</f>
        <v/>
      </c>
      <c r="P20" s="463" t="str">
        <f>IF(P$19="","",IF(COUNTIFS('(6)定期点検調書'!$B$12:$B$5000,P$19,'(6)定期点検調書'!$AH$12:$AH$5000,$C20,'(6)定期点検調書'!$BF$12:$BF$5000,$W$7)&gt;=1,$W$7,IF(COUNTIFS('(6)定期点検調書'!$B$12:$B$5000,P$19,'(6)定期点検調書'!$AH$12:$AH$5000,$C20,'(6)定期点検調書'!$BF$12:$BF$5000,$V$7)&gt;=1,$V$7,IF(COUNTIFS('(6)定期点検調書'!$B$12:$B$5000,P$19,'(6)定期点検調書'!$AH$12:$AH$5000,$C20,'(6)定期点検調書'!$BF$12:$BF$5000,$U$7)&gt;=1,$U$7,IF(COUNTIFS('(6)定期点検調書'!$B$12:$B$5000,P$19,'(6)定期点検調書'!$AH$12:$AH$5000,$C20,'(6)定期点検調書'!$BF$12:$BF$5000,$T$7)&gt;=1,$T$7,IF(COUNTIFS('(6)定期点検調書'!$B$12:$B$5000,P$19,'(6)定期点検調書'!$AH$12:$AH$5000,$C20,'(6)定期点検調書'!$BF$12:$BF$5000,$S$7)&gt;=1,$S$7,""))))))</f>
        <v/>
      </c>
      <c r="Q20" s="463" t="str">
        <f>IF(Q$19="","",IF(COUNTIFS('(6)定期点検調書'!$B$12:$B$5000,Q$19,'(6)定期点検調書'!$AH$12:$AH$5000,$C20,'(6)定期点検調書'!$BF$12:$BF$5000,$W$7)&gt;=1,$W$7,IF(COUNTIFS('(6)定期点検調書'!$B$12:$B$5000,Q$19,'(6)定期点検調書'!$AH$12:$AH$5000,$C20,'(6)定期点検調書'!$BF$12:$BF$5000,$V$7)&gt;=1,$V$7,IF(COUNTIFS('(6)定期点検調書'!$B$12:$B$5000,Q$19,'(6)定期点検調書'!$AH$12:$AH$5000,$C20,'(6)定期点検調書'!$BF$12:$BF$5000,$U$7)&gt;=1,$U$7,IF(COUNTIFS('(6)定期点検調書'!$B$12:$B$5000,Q$19,'(6)定期点検調書'!$AH$12:$AH$5000,$C20,'(6)定期点検調書'!$BF$12:$BF$5000,$T$7)&gt;=1,$T$7,IF(COUNTIFS('(6)定期点検調書'!$B$12:$B$5000,Q$19,'(6)定期点検調書'!$AH$12:$AH$5000,$C20,'(6)定期点検調書'!$BF$12:$BF$5000,$S$7)&gt;=1,$S$7,""))))))</f>
        <v/>
      </c>
      <c r="R20" s="463" t="str">
        <f>IF(R$19="","",IF(COUNTIFS('(6)定期点検調書'!$B$12:$B$5000,R$19,'(6)定期点検調書'!$AH$12:$AH$5000,$C20,'(6)定期点検調書'!$BF$12:$BF$5000,$W$7)&gt;=1,$W$7,IF(COUNTIFS('(6)定期点検調書'!$B$12:$B$5000,R$19,'(6)定期点検調書'!$AH$12:$AH$5000,$C20,'(6)定期点検調書'!$BF$12:$BF$5000,$V$7)&gt;=1,$V$7,IF(COUNTIFS('(6)定期点検調書'!$B$12:$B$5000,R$19,'(6)定期点検調書'!$AH$12:$AH$5000,$C20,'(6)定期点検調書'!$BF$12:$BF$5000,$U$7)&gt;=1,$U$7,IF(COUNTIFS('(6)定期点検調書'!$B$12:$B$5000,R$19,'(6)定期点検調書'!$AH$12:$AH$5000,$C20,'(6)定期点検調書'!$BF$12:$BF$5000,$T$7)&gt;=1,$T$7,IF(COUNTIFS('(6)定期点検調書'!$B$12:$B$5000,R$19,'(6)定期点検調書'!$AH$12:$AH$5000,$C20,'(6)定期点検調書'!$BF$12:$BF$5000,$S$7)&gt;=1,$S$7,""))))))</f>
        <v/>
      </c>
      <c r="S20" s="463" t="str">
        <f>IF(S$19="","",IF(COUNTIFS('(6)定期点検調書'!$B$12:$B$5000,S$19,'(6)定期点検調書'!$AH$12:$AH$5000,$C20,'(6)定期点検調書'!$BF$12:$BF$5000,$W$7)&gt;=1,$W$7,IF(COUNTIFS('(6)定期点検調書'!$B$12:$B$5000,S$19,'(6)定期点検調書'!$AH$12:$AH$5000,$C20,'(6)定期点検調書'!$BF$12:$BF$5000,$V$7)&gt;=1,$V$7,IF(COUNTIFS('(6)定期点検調書'!$B$12:$B$5000,S$19,'(6)定期点検調書'!$AH$12:$AH$5000,$C20,'(6)定期点検調書'!$BF$12:$BF$5000,$U$7)&gt;=1,$U$7,IF(COUNTIFS('(6)定期点検調書'!$B$12:$B$5000,S$19,'(6)定期点検調書'!$AH$12:$AH$5000,$C20,'(6)定期点検調書'!$BF$12:$BF$5000,$T$7)&gt;=1,$T$7,IF(COUNTIFS('(6)定期点検調書'!$B$12:$B$5000,S$19,'(6)定期点検調書'!$AH$12:$AH$5000,$C20,'(6)定期点検調書'!$BF$12:$BF$5000,$S$7)&gt;=1,$S$7,""))))))</f>
        <v/>
      </c>
      <c r="T20" s="463" t="str">
        <f>IF(T$19="","",IF(COUNTIFS('(6)定期点検調書'!$B$12:$B$5000,T$19,'(6)定期点検調書'!$AH$12:$AH$5000,$C20,'(6)定期点検調書'!$BF$12:$BF$5000,$W$7)&gt;=1,$W$7,IF(COUNTIFS('(6)定期点検調書'!$B$12:$B$5000,T$19,'(6)定期点検調書'!$AH$12:$AH$5000,$C20,'(6)定期点検調書'!$BF$12:$BF$5000,$V$7)&gt;=1,$V$7,IF(COUNTIFS('(6)定期点検調書'!$B$12:$B$5000,T$19,'(6)定期点検調書'!$AH$12:$AH$5000,$C20,'(6)定期点検調書'!$BF$12:$BF$5000,$U$7)&gt;=1,$U$7,IF(COUNTIFS('(6)定期点検調書'!$B$12:$B$5000,T$19,'(6)定期点検調書'!$AH$12:$AH$5000,$C20,'(6)定期点検調書'!$BF$12:$BF$5000,$T$7)&gt;=1,$T$7,IF(COUNTIFS('(6)定期点検調書'!$B$12:$B$5000,T$19,'(6)定期点検調書'!$AH$12:$AH$5000,$C20,'(6)定期点検調書'!$BF$12:$BF$5000,$S$7)&gt;=1,$S$7,""))))))</f>
        <v/>
      </c>
      <c r="U20" s="463" t="str">
        <f>IF(U$19="","",IF(COUNTIFS('(6)定期点検調書'!$B$12:$B$5000,U$19,'(6)定期点検調書'!$AH$12:$AH$5000,$C20,'(6)定期点検調書'!$BF$12:$BF$5000,$W$7)&gt;=1,$W$7,IF(COUNTIFS('(6)定期点検調書'!$B$12:$B$5000,U$19,'(6)定期点検調書'!$AH$12:$AH$5000,$C20,'(6)定期点検調書'!$BF$12:$BF$5000,$V$7)&gt;=1,$V$7,IF(COUNTIFS('(6)定期点検調書'!$B$12:$B$5000,U$19,'(6)定期点検調書'!$AH$12:$AH$5000,$C20,'(6)定期点検調書'!$BF$12:$BF$5000,$U$7)&gt;=1,$U$7,IF(COUNTIFS('(6)定期点検調書'!$B$12:$B$5000,U$19,'(6)定期点検調書'!$AH$12:$AH$5000,$C20,'(6)定期点検調書'!$BF$12:$BF$5000,$T$7)&gt;=1,$T$7,IF(COUNTIFS('(6)定期点検調書'!$B$12:$B$5000,U$19,'(6)定期点検調書'!$AH$12:$AH$5000,$C20,'(6)定期点検調書'!$BF$12:$BF$5000,$S$7)&gt;=1,$S$7,""))))))</f>
        <v/>
      </c>
      <c r="V20" s="463" t="str">
        <f>IF(V$19="","",IF(COUNTIFS('(6)定期点検調書'!$B$12:$B$5000,V$19,'(6)定期点検調書'!$AH$12:$AH$5000,$C20,'(6)定期点検調書'!$BF$12:$BF$5000,$W$7)&gt;=1,$W$7,IF(COUNTIFS('(6)定期点検調書'!$B$12:$B$5000,V$19,'(6)定期点検調書'!$AH$12:$AH$5000,$C20,'(6)定期点検調書'!$BF$12:$BF$5000,$V$7)&gt;=1,$V$7,IF(COUNTIFS('(6)定期点検調書'!$B$12:$B$5000,V$19,'(6)定期点検調書'!$AH$12:$AH$5000,$C20,'(6)定期点検調書'!$BF$12:$BF$5000,$U$7)&gt;=1,$U$7,IF(COUNTIFS('(6)定期点検調書'!$B$12:$B$5000,V$19,'(6)定期点検調書'!$AH$12:$AH$5000,$C20,'(6)定期点検調書'!$BF$12:$BF$5000,$T$7)&gt;=1,$T$7,IF(COUNTIFS('(6)定期点検調書'!$B$12:$B$5000,V$19,'(6)定期点検調書'!$AH$12:$AH$5000,$C20,'(6)定期点検調書'!$BF$12:$BF$5000,$S$7)&gt;=1,$S$7,""))))))</f>
        <v/>
      </c>
      <c r="W20" s="463" t="str">
        <f>IF(W$19="","",IF(COUNTIFS('(6)定期点検調書'!$B$12:$B$5000,W$19,'(6)定期点検調書'!$AH$12:$AH$5000,$C20,'(6)定期点検調書'!$BF$12:$BF$5000,$W$7)&gt;=1,$W$7,IF(COUNTIFS('(6)定期点検調書'!$B$12:$B$5000,W$19,'(6)定期点検調書'!$AH$12:$AH$5000,$C20,'(6)定期点検調書'!$BF$12:$BF$5000,$V$7)&gt;=1,$V$7,IF(COUNTIFS('(6)定期点検調書'!$B$12:$B$5000,W$19,'(6)定期点検調書'!$AH$12:$AH$5000,$C20,'(6)定期点検調書'!$BF$12:$BF$5000,$U$7)&gt;=1,$U$7,IF(COUNTIFS('(6)定期点検調書'!$B$12:$B$5000,W$19,'(6)定期点検調書'!$AH$12:$AH$5000,$C20,'(6)定期点検調書'!$BF$12:$BF$5000,$T$7)&gt;=1,$T$7,IF(COUNTIFS('(6)定期点検調書'!$B$12:$B$5000,W$19,'(6)定期点検調書'!$AH$12:$AH$5000,$C20,'(6)定期点検調書'!$BF$12:$BF$5000,$S$7)&gt;=1,$S$7,""))))))</f>
        <v/>
      </c>
      <c r="X20" s="463" t="str">
        <f>IF(X$19="","",IF(COUNTIFS('(6)定期点検調書'!$B$12:$B$5000,X$19,'(6)定期点検調書'!$AH$12:$AH$5000,$C20,'(6)定期点検調書'!$BF$12:$BF$5000,$W$7)&gt;=1,$W$7,IF(COUNTIFS('(6)定期点検調書'!$B$12:$B$5000,X$19,'(6)定期点検調書'!$AH$12:$AH$5000,$C20,'(6)定期点検調書'!$BF$12:$BF$5000,$V$7)&gt;=1,$V$7,IF(COUNTIFS('(6)定期点検調書'!$B$12:$B$5000,X$19,'(6)定期点検調書'!$AH$12:$AH$5000,$C20,'(6)定期点検調書'!$BF$12:$BF$5000,$U$7)&gt;=1,$U$7,IF(COUNTIFS('(6)定期点検調書'!$B$12:$B$5000,X$19,'(6)定期点検調書'!$AH$12:$AH$5000,$C20,'(6)定期点検調書'!$BF$12:$BF$5000,$T$7)&gt;=1,$T$7,IF(COUNTIFS('(6)定期点検調書'!$B$12:$B$5000,X$19,'(6)定期点検調書'!$AH$12:$AH$5000,$C20,'(6)定期点検調書'!$BF$12:$BF$5000,$S$7)&gt;=1,$S$7,""))))))</f>
        <v/>
      </c>
      <c r="Y20" s="463" t="str">
        <f>IF(Y$19="","",IF(COUNTIFS('(6)定期点検調書'!$B$12:$B$5000,Y$19,'(6)定期点検調書'!$AH$12:$AH$5000,$C20,'(6)定期点検調書'!$BF$12:$BF$5000,$W$7)&gt;=1,$W$7,IF(COUNTIFS('(6)定期点検調書'!$B$12:$B$5000,Y$19,'(6)定期点検調書'!$AH$12:$AH$5000,$C20,'(6)定期点検調書'!$BF$12:$BF$5000,$V$7)&gt;=1,$V$7,IF(COUNTIFS('(6)定期点検調書'!$B$12:$B$5000,Y$19,'(6)定期点検調書'!$AH$12:$AH$5000,$C20,'(6)定期点検調書'!$BF$12:$BF$5000,$U$7)&gt;=1,$U$7,IF(COUNTIFS('(6)定期点検調書'!$B$12:$B$5000,Y$19,'(6)定期点検調書'!$AH$12:$AH$5000,$C20,'(6)定期点検調書'!$BF$12:$BF$5000,$T$7)&gt;=1,$T$7,IF(COUNTIFS('(6)定期点検調書'!$B$12:$B$5000,Y$19,'(6)定期点検調書'!$AH$12:$AH$5000,$C20,'(6)定期点検調書'!$BF$12:$BF$5000,$S$7)&gt;=1,$S$7,""))))))</f>
        <v/>
      </c>
      <c r="Z20" s="463" t="str">
        <f>IF(Z$19="","",IF(COUNTIFS('(6)定期点検調書'!$B$12:$B$5000,Z$19,'(6)定期点検調書'!$AH$12:$AH$5000,$C20,'(6)定期点検調書'!$BF$12:$BF$5000,$W$7)&gt;=1,$W$7,IF(COUNTIFS('(6)定期点検調書'!$B$12:$B$5000,Z$19,'(6)定期点検調書'!$AH$12:$AH$5000,$C20,'(6)定期点検調書'!$BF$12:$BF$5000,$V$7)&gt;=1,$V$7,IF(COUNTIFS('(6)定期点検調書'!$B$12:$B$5000,Z$19,'(6)定期点検調書'!$AH$12:$AH$5000,$C20,'(6)定期点検調書'!$BF$12:$BF$5000,$U$7)&gt;=1,$U$7,IF(COUNTIFS('(6)定期点検調書'!$B$12:$B$5000,Z$19,'(6)定期点検調書'!$AH$12:$AH$5000,$C20,'(6)定期点検調書'!$BF$12:$BF$5000,$T$7)&gt;=1,$T$7,IF(COUNTIFS('(6)定期点検調書'!$B$12:$B$5000,Z$19,'(6)定期点検調書'!$AH$12:$AH$5000,$C20,'(6)定期点検調書'!$BF$12:$BF$5000,$S$7)&gt;=1,$S$7,""))))))</f>
        <v/>
      </c>
      <c r="AA20" s="463" t="str">
        <f>IF(AA$19="","",IF(COUNTIFS('(6)定期点検調書'!$B$12:$B$5000,AA$19,'(6)定期点検調書'!$AH$12:$AH$5000,$C20,'(6)定期点検調書'!$BF$12:$BF$5000,$W$7)&gt;=1,$W$7,IF(COUNTIFS('(6)定期点検調書'!$B$12:$B$5000,AA$19,'(6)定期点検調書'!$AH$12:$AH$5000,$C20,'(6)定期点検調書'!$BF$12:$BF$5000,$V$7)&gt;=1,$V$7,IF(COUNTIFS('(6)定期点検調書'!$B$12:$B$5000,AA$19,'(6)定期点検調書'!$AH$12:$AH$5000,$C20,'(6)定期点検調書'!$BF$12:$BF$5000,$U$7)&gt;=1,$U$7,IF(COUNTIFS('(6)定期点検調書'!$B$12:$B$5000,AA$19,'(6)定期点検調書'!$AH$12:$AH$5000,$C20,'(6)定期点検調書'!$BF$12:$BF$5000,$T$7)&gt;=1,$T$7,IF(COUNTIFS('(6)定期点検調書'!$B$12:$B$5000,AA$19,'(6)定期点検調書'!$AH$12:$AH$5000,$C20,'(6)定期点検調書'!$BF$12:$BF$5000,$S$7)&gt;=1,$S$7,""))))))</f>
        <v/>
      </c>
      <c r="AB20" s="463" t="str">
        <f>IF(AB$19="","",IF(COUNTIFS('(6)定期点検調書'!$B$12:$B$5000,AB$19,'(6)定期点検調書'!$AH$12:$AH$5000,$C20,'(6)定期点検調書'!$BF$12:$BF$5000,$W$7)&gt;=1,$W$7,IF(COUNTIFS('(6)定期点検調書'!$B$12:$B$5000,AB$19,'(6)定期点検調書'!$AH$12:$AH$5000,$C20,'(6)定期点検調書'!$BF$12:$BF$5000,$V$7)&gt;=1,$V$7,IF(COUNTIFS('(6)定期点検調書'!$B$12:$B$5000,AB$19,'(6)定期点検調書'!$AH$12:$AH$5000,$C20,'(6)定期点検調書'!$BF$12:$BF$5000,$U$7)&gt;=1,$U$7,IF(COUNTIFS('(6)定期点検調書'!$B$12:$B$5000,AB$19,'(6)定期点検調書'!$AH$12:$AH$5000,$C20,'(6)定期点検調書'!$BF$12:$BF$5000,$T$7)&gt;=1,$T$7,IF(COUNTIFS('(6)定期点検調書'!$B$12:$B$5000,AB$19,'(6)定期点検調書'!$AH$12:$AH$5000,$C20,'(6)定期点検調書'!$BF$12:$BF$5000,$S$7)&gt;=1,$S$7,""))))))</f>
        <v/>
      </c>
      <c r="AC20" s="463" t="str">
        <f>IF(AC$19="","",IF(COUNTIFS('(6)定期点検調書'!$B$12:$B$5000,AC$19,'(6)定期点検調書'!$AH$12:$AH$5000,$C20,'(6)定期点検調書'!$BF$12:$BF$5000,$W$7)&gt;=1,$W$7,IF(COUNTIFS('(6)定期点検調書'!$B$12:$B$5000,AC$19,'(6)定期点検調書'!$AH$12:$AH$5000,$C20,'(6)定期点検調書'!$BF$12:$BF$5000,$V$7)&gt;=1,$V$7,IF(COUNTIFS('(6)定期点検調書'!$B$12:$B$5000,AC$19,'(6)定期点検調書'!$AH$12:$AH$5000,$C20,'(6)定期点検調書'!$BF$12:$BF$5000,$U$7)&gt;=1,$U$7,IF(COUNTIFS('(6)定期点検調書'!$B$12:$B$5000,AC$19,'(6)定期点検調書'!$AH$12:$AH$5000,$C20,'(6)定期点検調書'!$BF$12:$BF$5000,$T$7)&gt;=1,$T$7,IF(COUNTIFS('(6)定期点検調書'!$B$12:$B$5000,AC$19,'(6)定期点検調書'!$AH$12:$AH$5000,$C20,'(6)定期点検調書'!$BF$12:$BF$5000,$S$7)&gt;=1,$S$7,""))))))</f>
        <v/>
      </c>
      <c r="AD20" s="463" t="str">
        <f>IF(AD$19="","",IF(COUNTIFS('(6)定期点検調書'!$B$12:$B$5000,AD$19,'(6)定期点検調書'!$AH$12:$AH$5000,$C20,'(6)定期点検調書'!$BF$12:$BF$5000,$W$7)&gt;=1,$W$7,IF(COUNTIFS('(6)定期点検調書'!$B$12:$B$5000,AD$19,'(6)定期点検調書'!$AH$12:$AH$5000,$C20,'(6)定期点検調書'!$BF$12:$BF$5000,$V$7)&gt;=1,$V$7,IF(COUNTIFS('(6)定期点検調書'!$B$12:$B$5000,AD$19,'(6)定期点検調書'!$AH$12:$AH$5000,$C20,'(6)定期点検調書'!$BF$12:$BF$5000,$U$7)&gt;=1,$U$7,IF(COUNTIFS('(6)定期点検調書'!$B$12:$B$5000,AD$19,'(6)定期点検調書'!$AH$12:$AH$5000,$C20,'(6)定期点検調書'!$BF$12:$BF$5000,$T$7)&gt;=1,$T$7,IF(COUNTIFS('(6)定期点検調書'!$B$12:$B$5000,AD$19,'(6)定期点検調書'!$AH$12:$AH$5000,$C20,'(6)定期点検調書'!$BF$12:$BF$5000,$S$7)&gt;=1,$S$7,""))))))</f>
        <v/>
      </c>
      <c r="AE20" s="463" t="str">
        <f>IF(AE$19="","",IF(COUNTIFS('(6)定期点検調書'!$B$12:$B$5000,AE$19,'(6)定期点検調書'!$AH$12:$AH$5000,$C20,'(6)定期点検調書'!$BF$12:$BF$5000,$W$7)&gt;=1,$W$7,IF(COUNTIFS('(6)定期点検調書'!$B$12:$B$5000,AE$19,'(6)定期点検調書'!$AH$12:$AH$5000,$C20,'(6)定期点検調書'!$BF$12:$BF$5000,$V$7)&gt;=1,$V$7,IF(COUNTIFS('(6)定期点検調書'!$B$12:$B$5000,AE$19,'(6)定期点検調書'!$AH$12:$AH$5000,$C20,'(6)定期点検調書'!$BF$12:$BF$5000,$U$7)&gt;=1,$U$7,IF(COUNTIFS('(6)定期点検調書'!$B$12:$B$5000,AE$19,'(6)定期点検調書'!$AH$12:$AH$5000,$C20,'(6)定期点検調書'!$BF$12:$BF$5000,$T$7)&gt;=1,$T$7,IF(COUNTIFS('(6)定期点検調書'!$B$12:$B$5000,AE$19,'(6)定期点検調書'!$AH$12:$AH$5000,$C20,'(6)定期点検調書'!$BF$12:$BF$5000,$S$7)&gt;=1,$S$7,""))))))</f>
        <v/>
      </c>
      <c r="AF20" s="463" t="str">
        <f>IF(AF$19="","",IF(COUNTIFS('(6)定期点検調書'!$B$12:$B$5000,AF$19,'(6)定期点検調書'!$AH$12:$AH$5000,$C20,'(6)定期点検調書'!$BF$12:$BF$5000,$W$7)&gt;=1,$W$7,IF(COUNTIFS('(6)定期点検調書'!$B$12:$B$5000,AF$19,'(6)定期点検調書'!$AH$12:$AH$5000,$C20,'(6)定期点検調書'!$BF$12:$BF$5000,$V$7)&gt;=1,$V$7,IF(COUNTIFS('(6)定期点検調書'!$B$12:$B$5000,AF$19,'(6)定期点検調書'!$AH$12:$AH$5000,$C20,'(6)定期点検調書'!$BF$12:$BF$5000,$U$7)&gt;=1,$U$7,IF(COUNTIFS('(6)定期点検調書'!$B$12:$B$5000,AF$19,'(6)定期点検調書'!$AH$12:$AH$5000,$C20,'(6)定期点検調書'!$BF$12:$BF$5000,$T$7)&gt;=1,$T$7,IF(COUNTIFS('(6)定期点検調書'!$B$12:$B$5000,AF$19,'(6)定期点検調書'!$AH$12:$AH$5000,$C20,'(6)定期点検調書'!$BF$12:$BF$5000,$S$7)&gt;=1,$S$7,""))))))</f>
        <v/>
      </c>
      <c r="AG20" s="463" t="str">
        <f>IF(AG$19="","",IF(COUNTIFS('(6)定期点検調書'!$B$12:$B$5000,AG$19,'(6)定期点検調書'!$AH$12:$AH$5000,$C20,'(6)定期点検調書'!$BF$12:$BF$5000,$W$7)&gt;=1,$W$7,IF(COUNTIFS('(6)定期点検調書'!$B$12:$B$5000,AG$19,'(6)定期点検調書'!$AH$12:$AH$5000,$C20,'(6)定期点検調書'!$BF$12:$BF$5000,$V$7)&gt;=1,$V$7,IF(COUNTIFS('(6)定期点検調書'!$B$12:$B$5000,AG$19,'(6)定期点検調書'!$AH$12:$AH$5000,$C20,'(6)定期点検調書'!$BF$12:$BF$5000,$U$7)&gt;=1,$U$7,IF(COUNTIFS('(6)定期点検調書'!$B$12:$B$5000,AG$19,'(6)定期点検調書'!$AH$12:$AH$5000,$C20,'(6)定期点検調書'!$BF$12:$BF$5000,$T$7)&gt;=1,$T$7,IF(COUNTIFS('(6)定期点検調書'!$B$12:$B$5000,AG$19,'(6)定期点検調書'!$AH$12:$AH$5000,$C20,'(6)定期点検調書'!$BF$12:$BF$5000,$S$7)&gt;=1,$S$7,""))))))</f>
        <v/>
      </c>
      <c r="AH20" s="463" t="str">
        <f>IF(AH$19="","",IF(COUNTIFS('(6)定期点検調書'!$B$12:$B$5000,AH$19,'(6)定期点検調書'!$AH$12:$AH$5000,$C20,'(6)定期点検調書'!$BF$12:$BF$5000,$W$7)&gt;=1,$W$7,IF(COUNTIFS('(6)定期点検調書'!$B$12:$B$5000,AH$19,'(6)定期点検調書'!$AH$12:$AH$5000,$C20,'(6)定期点検調書'!$BF$12:$BF$5000,$V$7)&gt;=1,$V$7,IF(COUNTIFS('(6)定期点検調書'!$B$12:$B$5000,AH$19,'(6)定期点検調書'!$AH$12:$AH$5000,$C20,'(6)定期点検調書'!$BF$12:$BF$5000,$U$7)&gt;=1,$U$7,IF(COUNTIFS('(6)定期点検調書'!$B$12:$B$5000,AH$19,'(6)定期点検調書'!$AH$12:$AH$5000,$C20,'(6)定期点検調書'!$BF$12:$BF$5000,$T$7)&gt;=1,$T$7,IF(COUNTIFS('(6)定期点検調書'!$B$12:$B$5000,AH$19,'(6)定期点検調書'!$AH$12:$AH$5000,$C20,'(6)定期点検調書'!$BF$12:$BF$5000,$S$7)&gt;=1,$S$7,""))))))</f>
        <v/>
      </c>
      <c r="AI20" s="463" t="str">
        <f>IF(AI$19="","",IF(COUNTIFS('(6)定期点検調書'!$B$12:$B$5000,AI$19,'(6)定期点検調書'!$AH$12:$AH$5000,$C20,'(6)定期点検調書'!$BF$12:$BF$5000,$W$7)&gt;=1,$W$7,IF(COUNTIFS('(6)定期点検調書'!$B$12:$B$5000,AI$19,'(6)定期点検調書'!$AH$12:$AH$5000,$C20,'(6)定期点検調書'!$BF$12:$BF$5000,$V$7)&gt;=1,$V$7,IF(COUNTIFS('(6)定期点検調書'!$B$12:$B$5000,AI$19,'(6)定期点検調書'!$AH$12:$AH$5000,$C20,'(6)定期点検調書'!$BF$12:$BF$5000,$U$7)&gt;=1,$U$7,IF(COUNTIFS('(6)定期点検調書'!$B$12:$B$5000,AI$19,'(6)定期点検調書'!$AH$12:$AH$5000,$C20,'(6)定期点検調書'!$BF$12:$BF$5000,$T$7)&gt;=1,$T$7,IF(COUNTIFS('(6)定期点検調書'!$B$12:$B$5000,AI$19,'(6)定期点検調書'!$AH$12:$AH$5000,$C20,'(6)定期点検調書'!$BF$12:$BF$5000,$S$7)&gt;=1,$S$7,""))))))</f>
        <v/>
      </c>
      <c r="AJ20" s="463" t="str">
        <f>IF(AJ$19="","",IF(COUNTIFS('(6)定期点検調書'!$B$12:$B$5000,AJ$19,'(6)定期点検調書'!$AH$12:$AH$5000,$C20,'(6)定期点検調書'!$BF$12:$BF$5000,$W$7)&gt;=1,$W$7,IF(COUNTIFS('(6)定期点検調書'!$B$12:$B$5000,AJ$19,'(6)定期点検調書'!$AH$12:$AH$5000,$C20,'(6)定期点検調書'!$BF$12:$BF$5000,$V$7)&gt;=1,$V$7,IF(COUNTIFS('(6)定期点検調書'!$B$12:$B$5000,AJ$19,'(6)定期点検調書'!$AH$12:$AH$5000,$C20,'(6)定期点検調書'!$BF$12:$BF$5000,$U$7)&gt;=1,$U$7,IF(COUNTIFS('(6)定期点検調書'!$B$12:$B$5000,AJ$19,'(6)定期点検調書'!$AH$12:$AH$5000,$C20,'(6)定期点検調書'!$BF$12:$BF$5000,$T$7)&gt;=1,$T$7,IF(COUNTIFS('(6)定期点検調書'!$B$12:$B$5000,AJ$19,'(6)定期点検調書'!$AH$12:$AH$5000,$C20,'(6)定期点検調書'!$BF$12:$BF$5000,$S$7)&gt;=1,$S$7,""))))))</f>
        <v/>
      </c>
      <c r="AK20" s="463" t="str">
        <f>IF(AK$19="","",IF(COUNTIFS('(6)定期点検調書'!$B$12:$B$5000,AK$19,'(6)定期点検調書'!$AH$12:$AH$5000,$C20,'(6)定期点検調書'!$BF$12:$BF$5000,$W$7)&gt;=1,$W$7,IF(COUNTIFS('(6)定期点検調書'!$B$12:$B$5000,AK$19,'(6)定期点検調書'!$AH$12:$AH$5000,$C20,'(6)定期点検調書'!$BF$12:$BF$5000,$V$7)&gt;=1,$V$7,IF(COUNTIFS('(6)定期点検調書'!$B$12:$B$5000,AK$19,'(6)定期点検調書'!$AH$12:$AH$5000,$C20,'(6)定期点検調書'!$BF$12:$BF$5000,$U$7)&gt;=1,$U$7,IF(COUNTIFS('(6)定期点検調書'!$B$12:$B$5000,AK$19,'(6)定期点検調書'!$AH$12:$AH$5000,$C20,'(6)定期点検調書'!$BF$12:$BF$5000,$T$7)&gt;=1,$T$7,IF(COUNTIFS('(6)定期点検調書'!$B$12:$B$5000,AK$19,'(6)定期点検調書'!$AH$12:$AH$5000,$C20,'(6)定期点検調書'!$BF$12:$BF$5000,$S$7)&gt;=1,$S$7,""))))))</f>
        <v/>
      </c>
      <c r="AL20" s="463" t="str">
        <f>IF(AL$19="","",IF(COUNTIFS('(6)定期点検調書'!$B$12:$B$5000,AL$19,'(6)定期点検調書'!$AH$12:$AH$5000,$C20,'(6)定期点検調書'!$BF$12:$BF$5000,$W$7)&gt;=1,$W$7,IF(COUNTIFS('(6)定期点検調書'!$B$12:$B$5000,AL$19,'(6)定期点検調書'!$AH$12:$AH$5000,$C20,'(6)定期点検調書'!$BF$12:$BF$5000,$V$7)&gt;=1,$V$7,IF(COUNTIFS('(6)定期点検調書'!$B$12:$B$5000,AL$19,'(6)定期点検調書'!$AH$12:$AH$5000,$C20,'(6)定期点検調書'!$BF$12:$BF$5000,$U$7)&gt;=1,$U$7,IF(COUNTIFS('(6)定期点検調書'!$B$12:$B$5000,AL$19,'(6)定期点検調書'!$AH$12:$AH$5000,$C20,'(6)定期点検調書'!$BF$12:$BF$5000,$T$7)&gt;=1,$T$7,IF(COUNTIFS('(6)定期点検調書'!$B$12:$B$5000,AL$19,'(6)定期点検調書'!$AH$12:$AH$5000,$C20,'(6)定期点検調書'!$BF$12:$BF$5000,$S$7)&gt;=1,$S$7,""))))))</f>
        <v/>
      </c>
      <c r="AM20" s="463" t="str">
        <f>IF(AM$19="","",IF(COUNTIFS('(6)定期点検調書'!$B$12:$B$5000,AM$19,'(6)定期点検調書'!$AH$12:$AH$5000,$C20,'(6)定期点検調書'!$BF$12:$BF$5000,$W$7)&gt;=1,$W$7,IF(COUNTIFS('(6)定期点検調書'!$B$12:$B$5000,AM$19,'(6)定期点検調書'!$AH$12:$AH$5000,$C20,'(6)定期点検調書'!$BF$12:$BF$5000,$V$7)&gt;=1,$V$7,IF(COUNTIFS('(6)定期点検調書'!$B$12:$B$5000,AM$19,'(6)定期点検調書'!$AH$12:$AH$5000,$C20,'(6)定期点検調書'!$BF$12:$BF$5000,$U$7)&gt;=1,$U$7,IF(COUNTIFS('(6)定期点検調書'!$B$12:$B$5000,AM$19,'(6)定期点検調書'!$AH$12:$AH$5000,$C20,'(6)定期点検調書'!$BF$12:$BF$5000,$T$7)&gt;=1,$T$7,IF(COUNTIFS('(6)定期点検調書'!$B$12:$B$5000,AM$19,'(6)定期点検調書'!$AH$12:$AH$5000,$C20,'(6)定期点検調書'!$BF$12:$BF$5000,$S$7)&gt;=1,$S$7,""))))))</f>
        <v/>
      </c>
      <c r="AN20" s="463" t="str">
        <f>IF(AN$19="","",IF(COUNTIFS('(6)定期点検調書'!$B$12:$B$5000,AN$19,'(6)定期点検調書'!$AH$12:$AH$5000,$C20,'(6)定期点検調書'!$BF$12:$BF$5000,$W$7)&gt;=1,$W$7,IF(COUNTIFS('(6)定期点検調書'!$B$12:$B$5000,AN$19,'(6)定期点検調書'!$AH$12:$AH$5000,$C20,'(6)定期点検調書'!$BF$12:$BF$5000,$V$7)&gt;=1,$V$7,IF(COUNTIFS('(6)定期点検調書'!$B$12:$B$5000,AN$19,'(6)定期点検調書'!$AH$12:$AH$5000,$C20,'(6)定期点検調書'!$BF$12:$BF$5000,$U$7)&gt;=1,$U$7,IF(COUNTIFS('(6)定期点検調書'!$B$12:$B$5000,AN$19,'(6)定期点検調書'!$AH$12:$AH$5000,$C20,'(6)定期点検調書'!$BF$12:$BF$5000,$T$7)&gt;=1,$T$7,IF(COUNTIFS('(6)定期点検調書'!$B$12:$B$5000,AN$19,'(6)定期点検調書'!$AH$12:$AH$5000,$C20,'(6)定期点検調書'!$BF$12:$BF$5000,$S$7)&gt;=1,$S$7,""))))))</f>
        <v/>
      </c>
      <c r="AO20" s="463" t="str">
        <f>IF(AO$19="","",IF(COUNTIFS('(6)定期点検調書'!$B$12:$B$5000,AO$19,'(6)定期点検調書'!$AH$12:$AH$5000,$C20,'(6)定期点検調書'!$BF$12:$BF$5000,$W$7)&gt;=1,$W$7,IF(COUNTIFS('(6)定期点検調書'!$B$12:$B$5000,AO$19,'(6)定期点検調書'!$AH$12:$AH$5000,$C20,'(6)定期点検調書'!$BF$12:$BF$5000,$V$7)&gt;=1,$V$7,IF(COUNTIFS('(6)定期点検調書'!$B$12:$B$5000,AO$19,'(6)定期点検調書'!$AH$12:$AH$5000,$C20,'(6)定期点検調書'!$BF$12:$BF$5000,$U$7)&gt;=1,$U$7,IF(COUNTIFS('(6)定期点検調書'!$B$12:$B$5000,AO$19,'(6)定期点検調書'!$AH$12:$AH$5000,$C20,'(6)定期点検調書'!$BF$12:$BF$5000,$T$7)&gt;=1,$T$7,IF(COUNTIFS('(6)定期点検調書'!$B$12:$B$5000,AO$19,'(6)定期点検調書'!$AH$12:$AH$5000,$C20,'(6)定期点検調書'!$BF$12:$BF$5000,$S$7)&gt;=1,$S$7,""))))))</f>
        <v/>
      </c>
      <c r="AP20" s="463" t="str">
        <f>IF(AP$19="","",IF(COUNTIFS('(6)定期点検調書'!$B$12:$B$5000,AP$19,'(6)定期点検調書'!$AH$12:$AH$5000,$C20,'(6)定期点検調書'!$BF$12:$BF$5000,$W$7)&gt;=1,$W$7,IF(COUNTIFS('(6)定期点検調書'!$B$12:$B$5000,AP$19,'(6)定期点検調書'!$AH$12:$AH$5000,$C20,'(6)定期点検調書'!$BF$12:$BF$5000,$V$7)&gt;=1,$V$7,IF(COUNTIFS('(6)定期点検調書'!$B$12:$B$5000,AP$19,'(6)定期点検調書'!$AH$12:$AH$5000,$C20,'(6)定期点検調書'!$BF$12:$BF$5000,$U$7)&gt;=1,$U$7,IF(COUNTIFS('(6)定期点検調書'!$B$12:$B$5000,AP$19,'(6)定期点検調書'!$AH$12:$AH$5000,$C20,'(6)定期点検調書'!$BF$12:$BF$5000,$T$7)&gt;=1,$T$7,IF(COUNTIFS('(6)定期点検調書'!$B$12:$B$5000,AP$19,'(6)定期点検調書'!$AH$12:$AH$5000,$C20,'(6)定期点検調書'!$BF$12:$BF$5000,$S$7)&gt;=1,$S$7,""))))))</f>
        <v/>
      </c>
      <c r="AQ20" s="463" t="str">
        <f>IF(AQ$19="","",IF(COUNTIFS('(6)定期点検調書'!$B$12:$B$5000,AQ$19,'(6)定期点検調書'!$AH$12:$AH$5000,$C20,'(6)定期点検調書'!$BF$12:$BF$5000,$W$7)&gt;=1,$W$7,IF(COUNTIFS('(6)定期点検調書'!$B$12:$B$5000,AQ$19,'(6)定期点検調書'!$AH$12:$AH$5000,$C20,'(6)定期点検調書'!$BF$12:$BF$5000,$V$7)&gt;=1,$V$7,IF(COUNTIFS('(6)定期点検調書'!$B$12:$B$5000,AQ$19,'(6)定期点検調書'!$AH$12:$AH$5000,$C20,'(6)定期点検調書'!$BF$12:$BF$5000,$U$7)&gt;=1,$U$7,IF(COUNTIFS('(6)定期点検調書'!$B$12:$B$5000,AQ$19,'(6)定期点検調書'!$AH$12:$AH$5000,$C20,'(6)定期点検調書'!$BF$12:$BF$5000,$T$7)&gt;=1,$T$7,IF(COUNTIFS('(6)定期点検調書'!$B$12:$B$5000,AQ$19,'(6)定期点検調書'!$AH$12:$AH$5000,$C20,'(6)定期点検調書'!$BF$12:$BF$5000,$S$7)&gt;=1,$S$7,""))))))</f>
        <v/>
      </c>
      <c r="AR20" s="463" t="str">
        <f>IF(AR$19="","",IF(COUNTIFS('(6)定期点検調書'!$B$12:$B$5000,AR$19,'(6)定期点検調書'!$AH$12:$AH$5000,$C20,'(6)定期点検調書'!$BF$12:$BF$5000,$W$7)&gt;=1,$W$7,IF(COUNTIFS('(6)定期点検調書'!$B$12:$B$5000,AR$19,'(6)定期点検調書'!$AH$12:$AH$5000,$C20,'(6)定期点検調書'!$BF$12:$BF$5000,$V$7)&gt;=1,$V$7,IF(COUNTIFS('(6)定期点検調書'!$B$12:$B$5000,AR$19,'(6)定期点検調書'!$AH$12:$AH$5000,$C20,'(6)定期点検調書'!$BF$12:$BF$5000,$U$7)&gt;=1,$U$7,IF(COUNTIFS('(6)定期点検調書'!$B$12:$B$5000,AR$19,'(6)定期点検調書'!$AH$12:$AH$5000,$C20,'(6)定期点検調書'!$BF$12:$BF$5000,$T$7)&gt;=1,$T$7,IF(COUNTIFS('(6)定期点検調書'!$B$12:$B$5000,AR$19,'(6)定期点検調書'!$AH$12:$AH$5000,$C20,'(6)定期点検調書'!$BF$12:$BF$5000,$S$7)&gt;=1,$S$7,""))))))</f>
        <v/>
      </c>
      <c r="AS20" s="463" t="str">
        <f>IF(AS$19="","",IF(COUNTIFS('(6)定期点検調書'!$B$12:$B$5000,AS$19,'(6)定期点検調書'!$AH$12:$AH$5000,$C20,'(6)定期点検調書'!$BF$12:$BF$5000,$W$7)&gt;=1,$W$7,IF(COUNTIFS('(6)定期点検調書'!$B$12:$B$5000,AS$19,'(6)定期点検調書'!$AH$12:$AH$5000,$C20,'(6)定期点検調書'!$BF$12:$BF$5000,$V$7)&gt;=1,$V$7,IF(COUNTIFS('(6)定期点検調書'!$B$12:$B$5000,AS$19,'(6)定期点検調書'!$AH$12:$AH$5000,$C20,'(6)定期点検調書'!$BF$12:$BF$5000,$U$7)&gt;=1,$U$7,IF(COUNTIFS('(6)定期点検調書'!$B$12:$B$5000,AS$19,'(6)定期点検調書'!$AH$12:$AH$5000,$C20,'(6)定期点検調書'!$BF$12:$BF$5000,$T$7)&gt;=1,$T$7,IF(COUNTIFS('(6)定期点検調書'!$B$12:$B$5000,AS$19,'(6)定期点検調書'!$AH$12:$AH$5000,$C20,'(6)定期点検調書'!$BF$12:$BF$5000,$S$7)&gt;=1,$S$7,""))))))</f>
        <v/>
      </c>
      <c r="AT20" s="463" t="str">
        <f>IF(AT$19="","",IF(COUNTIFS('(6)定期点検調書'!$B$12:$B$5000,AT$19,'(6)定期点検調書'!$AH$12:$AH$5000,$C20,'(6)定期点検調書'!$BF$12:$BF$5000,$W$7)&gt;=1,$W$7,IF(COUNTIFS('(6)定期点検調書'!$B$12:$B$5000,AT$19,'(6)定期点検調書'!$AH$12:$AH$5000,$C20,'(6)定期点検調書'!$BF$12:$BF$5000,$V$7)&gt;=1,$V$7,IF(COUNTIFS('(6)定期点検調書'!$B$12:$B$5000,AT$19,'(6)定期点検調書'!$AH$12:$AH$5000,$C20,'(6)定期点検調書'!$BF$12:$BF$5000,$U$7)&gt;=1,$U$7,IF(COUNTIFS('(6)定期点検調書'!$B$12:$B$5000,AT$19,'(6)定期点検調書'!$AH$12:$AH$5000,$C20,'(6)定期点検調書'!$BF$12:$BF$5000,$T$7)&gt;=1,$T$7,IF(COUNTIFS('(6)定期点検調書'!$B$12:$B$5000,AT$19,'(6)定期点検調書'!$AH$12:$AH$5000,$C20,'(6)定期点検調書'!$BF$12:$BF$5000,$S$7)&gt;=1,$S$7,""))))))</f>
        <v/>
      </c>
      <c r="AU20" s="463" t="str">
        <f>IF(AU$19="","",IF(COUNTIFS('(6)定期点検調書'!$B$12:$B$5000,AU$19,'(6)定期点検調書'!$AH$12:$AH$5000,$C20,'(6)定期点検調書'!$BF$12:$BF$5000,$W$7)&gt;=1,$W$7,IF(COUNTIFS('(6)定期点検調書'!$B$12:$B$5000,AU$19,'(6)定期点検調書'!$AH$12:$AH$5000,$C20,'(6)定期点検調書'!$BF$12:$BF$5000,$V$7)&gt;=1,$V$7,IF(COUNTIFS('(6)定期点検調書'!$B$12:$B$5000,AU$19,'(6)定期点検調書'!$AH$12:$AH$5000,$C20,'(6)定期点検調書'!$BF$12:$BF$5000,$U$7)&gt;=1,$U$7,IF(COUNTIFS('(6)定期点検調書'!$B$12:$B$5000,AU$19,'(6)定期点検調書'!$AH$12:$AH$5000,$C20,'(6)定期点検調書'!$BF$12:$BF$5000,$T$7)&gt;=1,$T$7,IF(COUNTIFS('(6)定期点検調書'!$B$12:$B$5000,AU$19,'(6)定期点検調書'!$AH$12:$AH$5000,$C20,'(6)定期点検調書'!$BF$12:$BF$5000,$S$7)&gt;=1,$S$7,""))))))</f>
        <v/>
      </c>
      <c r="AV20" s="463" t="str">
        <f>IF(AV$19="","",IF(COUNTIFS('(6)定期点検調書'!$B$12:$B$5000,AV$19,'(6)定期点検調書'!$AH$12:$AH$5000,$C20,'(6)定期点検調書'!$BF$12:$BF$5000,$W$7)&gt;=1,$W$7,IF(COUNTIFS('(6)定期点検調書'!$B$12:$B$5000,AV$19,'(6)定期点検調書'!$AH$12:$AH$5000,$C20,'(6)定期点検調書'!$BF$12:$BF$5000,$V$7)&gt;=1,$V$7,IF(COUNTIFS('(6)定期点検調書'!$B$12:$B$5000,AV$19,'(6)定期点検調書'!$AH$12:$AH$5000,$C20,'(6)定期点検調書'!$BF$12:$BF$5000,$U$7)&gt;=1,$U$7,IF(COUNTIFS('(6)定期点検調書'!$B$12:$B$5000,AV$19,'(6)定期点検調書'!$AH$12:$AH$5000,$C20,'(6)定期点検調書'!$BF$12:$BF$5000,$T$7)&gt;=1,$T$7,IF(COUNTIFS('(6)定期点検調書'!$B$12:$B$5000,AV$19,'(6)定期点検調書'!$AH$12:$AH$5000,$C20,'(6)定期点検調書'!$BF$12:$BF$5000,$S$7)&gt;=1,$S$7,""))))))</f>
        <v/>
      </c>
      <c r="AW20" s="463" t="str">
        <f>IF(AW$19="","",IF(COUNTIFS('(6)定期点検調書'!$B$12:$B$5000,AW$19,'(6)定期点検調書'!$AH$12:$AH$5000,$C20,'(6)定期点検調書'!$BF$12:$BF$5000,$W$7)&gt;=1,$W$7,IF(COUNTIFS('(6)定期点検調書'!$B$12:$B$5000,AW$19,'(6)定期点検調書'!$AH$12:$AH$5000,$C20,'(6)定期点検調書'!$BF$12:$BF$5000,$V$7)&gt;=1,$V$7,IF(COUNTIFS('(6)定期点検調書'!$B$12:$B$5000,AW$19,'(6)定期点検調書'!$AH$12:$AH$5000,$C20,'(6)定期点検調書'!$BF$12:$BF$5000,$U$7)&gt;=1,$U$7,IF(COUNTIFS('(6)定期点検調書'!$B$12:$B$5000,AW$19,'(6)定期点検調書'!$AH$12:$AH$5000,$C20,'(6)定期点検調書'!$BF$12:$BF$5000,$T$7)&gt;=1,$T$7,IF(COUNTIFS('(6)定期点検調書'!$B$12:$B$5000,AW$19,'(6)定期点検調書'!$AH$12:$AH$5000,$C20,'(6)定期点検調書'!$BF$12:$BF$5000,$S$7)&gt;=1,$S$7,""))))))</f>
        <v/>
      </c>
      <c r="AX20" s="463" t="str">
        <f>IF(AX$19="","",IF(COUNTIFS('(6)定期点検調書'!$B$12:$B$5000,AX$19,'(6)定期点検調書'!$AH$12:$AH$5000,$C20,'(6)定期点検調書'!$BF$12:$BF$5000,$W$7)&gt;=1,$W$7,IF(COUNTIFS('(6)定期点検調書'!$B$12:$B$5000,AX$19,'(6)定期点検調書'!$AH$12:$AH$5000,$C20,'(6)定期点検調書'!$BF$12:$BF$5000,$V$7)&gt;=1,$V$7,IF(COUNTIFS('(6)定期点検調書'!$B$12:$B$5000,AX$19,'(6)定期点検調書'!$AH$12:$AH$5000,$C20,'(6)定期点検調書'!$BF$12:$BF$5000,$U$7)&gt;=1,$U$7,IF(COUNTIFS('(6)定期点検調書'!$B$12:$B$5000,AX$19,'(6)定期点検調書'!$AH$12:$AH$5000,$C20,'(6)定期点検調書'!$BF$12:$BF$5000,$T$7)&gt;=1,$T$7,IF(COUNTIFS('(6)定期点検調書'!$B$12:$B$5000,AX$19,'(6)定期点検調書'!$AH$12:$AH$5000,$C20,'(6)定期点検調書'!$BF$12:$BF$5000,$S$7)&gt;=1,$S$7,""))))))</f>
        <v/>
      </c>
      <c r="AY20" s="463" t="str">
        <f>IF(AY$19="","",IF(COUNTIFS('(6)定期点検調書'!$B$12:$B$5000,AY$19,'(6)定期点検調書'!$AH$12:$AH$5000,$C20,'(6)定期点検調書'!$BF$12:$BF$5000,$W$7)&gt;=1,$W$7,IF(COUNTIFS('(6)定期点検調書'!$B$12:$B$5000,AY$19,'(6)定期点検調書'!$AH$12:$AH$5000,$C20,'(6)定期点検調書'!$BF$12:$BF$5000,$V$7)&gt;=1,$V$7,IF(COUNTIFS('(6)定期点検調書'!$B$12:$B$5000,AY$19,'(6)定期点検調書'!$AH$12:$AH$5000,$C20,'(6)定期点検調書'!$BF$12:$BF$5000,$U$7)&gt;=1,$U$7,IF(COUNTIFS('(6)定期点検調書'!$B$12:$B$5000,AY$19,'(6)定期点検調書'!$AH$12:$AH$5000,$C20,'(6)定期点検調書'!$BF$12:$BF$5000,$T$7)&gt;=1,$T$7,IF(COUNTIFS('(6)定期点検調書'!$B$12:$B$5000,AY$19,'(6)定期点検調書'!$AH$12:$AH$5000,$C20,'(6)定期点検調書'!$BF$12:$BF$5000,$S$7)&gt;=1,$S$7,""))))))</f>
        <v/>
      </c>
      <c r="AZ20" s="463" t="str">
        <f>IF(AZ$19="","",IF(COUNTIFS('(6)定期点検調書'!$B$12:$B$5000,AZ$19,'(6)定期点検調書'!$AH$12:$AH$5000,$C20,'(6)定期点検調書'!$BF$12:$BF$5000,$W$7)&gt;=1,$W$7,IF(COUNTIFS('(6)定期点検調書'!$B$12:$B$5000,AZ$19,'(6)定期点検調書'!$AH$12:$AH$5000,$C20,'(6)定期点検調書'!$BF$12:$BF$5000,$V$7)&gt;=1,$V$7,IF(COUNTIFS('(6)定期点検調書'!$B$12:$B$5000,AZ$19,'(6)定期点検調書'!$AH$12:$AH$5000,$C20,'(6)定期点検調書'!$BF$12:$BF$5000,$U$7)&gt;=1,$U$7,IF(COUNTIFS('(6)定期点検調書'!$B$12:$B$5000,AZ$19,'(6)定期点検調書'!$AH$12:$AH$5000,$C20,'(6)定期点検調書'!$BF$12:$BF$5000,$T$7)&gt;=1,$T$7,IF(COUNTIFS('(6)定期点検調書'!$B$12:$B$5000,AZ$19,'(6)定期点検調書'!$AH$12:$AH$5000,$C20,'(6)定期点検調書'!$BF$12:$BF$5000,$S$7)&gt;=1,$S$7,""))))))</f>
        <v/>
      </c>
      <c r="BA20" s="464" t="str">
        <f>IF(BA$19="","",IF(COUNTIFS('(6)定期点検調書'!$B$12:$B$5000,BA$19,'(6)定期点検調書'!$AH$12:$AH$5000,$C20,'(6)定期点検調書'!$BF$12:$BF$5000,$W$7)&gt;=1,$W$7,IF(COUNTIFS('(6)定期点検調書'!$B$12:$B$5000,BA$19,'(6)定期点検調書'!$AH$12:$AH$5000,$C20,'(6)定期点検調書'!$BF$12:$BF$5000,$V$7)&gt;=1,$V$7,IF(COUNTIFS('(6)定期点検調書'!$B$12:$B$5000,BA$19,'(6)定期点検調書'!$AH$12:$AH$5000,$C20,'(6)定期点検調書'!$BF$12:$BF$5000,$U$7)&gt;=1,$U$7,IF(COUNTIFS('(6)定期点検調書'!$B$12:$B$5000,BA$19,'(6)定期点検調書'!$AH$12:$AH$5000,$C20,'(6)定期点検調書'!$BF$12:$BF$5000,$T$7)&gt;=1,$T$7,IF(COUNTIFS('(6)定期点検調書'!$B$12:$B$5000,BA$19,'(6)定期点検調書'!$AH$12:$AH$5000,$C20,'(6)定期点検調書'!$BF$12:$BF$5000,$S$7)&gt;=1,$S$7,""))))))</f>
        <v/>
      </c>
    </row>
    <row r="21" spans="2:83" ht="18.75" customHeight="1" x14ac:dyDescent="0.2">
      <c r="B21" s="1854"/>
      <c r="C21" s="1841" t="str">
        <f>ﾃﾞｰﾀ一覧!$U$19</f>
        <v>うき・はく離</v>
      </c>
      <c r="D21" s="1842"/>
      <c r="E21" s="1842"/>
      <c r="F21" s="1842"/>
      <c r="G21" s="1843"/>
      <c r="H21" s="467" t="str">
        <f>IF(H$19="","",IF(COUNTIFS('(6)定期点検調書'!$B$12:$B$5000,H$19,'(6)定期点検調書'!$AH$12:$AH$5000,$C21,'(6)定期点検調書'!$BF$12:$BF$5000,$W$7)&gt;=1,$W$7,IF(COUNTIFS('(6)定期点検調書'!$B$12:$B$5000,H$19,'(6)定期点検調書'!$AH$12:$AH$5000,$C21,'(6)定期点検調書'!$BF$12:$BF$5000,$V$7)&gt;=1,$V$7,IF(COUNTIFS('(6)定期点検調書'!$B$12:$B$5000,H$19,'(6)定期点検調書'!$AH$12:$AH$5000,$C21,'(6)定期点検調書'!$BF$12:$BF$5000,$U$7)&gt;=1,$U$7,IF(COUNTIFS('(6)定期点検調書'!$B$12:$B$5000,H$19,'(6)定期点検調書'!$AH$12:$AH$5000,$C21,'(6)定期点検調書'!$BF$12:$BF$5000,$T$7)&gt;=1,$T$7,IF(COUNTIFS('(6)定期点検調書'!$B$12:$B$5000,H$19,'(6)定期点検調書'!$AH$12:$AH$5000,$C21,'(6)定期点検調書'!$BF$12:$BF$5000,$S$7)&gt;=1,$S$7,""))))))</f>
        <v/>
      </c>
      <c r="I21" s="465" t="str">
        <f>IF(I$19="","",IF(COUNTIFS('(6)定期点検調書'!$B$12:$B$5000,I$19,'(6)定期点検調書'!$AH$12:$AH$5000,$C21,'(6)定期点検調書'!$BF$12:$BF$5000,$W$7)&gt;=1,$W$7,IF(COUNTIFS('(6)定期点検調書'!$B$12:$B$5000,I$19,'(6)定期点検調書'!$AH$12:$AH$5000,$C21,'(6)定期点検調書'!$BF$12:$BF$5000,$V$7)&gt;=1,$V$7,IF(COUNTIFS('(6)定期点検調書'!$B$12:$B$5000,I$19,'(6)定期点検調書'!$AH$12:$AH$5000,$C21,'(6)定期点検調書'!$BF$12:$BF$5000,$U$7)&gt;=1,$U$7,IF(COUNTIFS('(6)定期点検調書'!$B$12:$B$5000,I$19,'(6)定期点検調書'!$AH$12:$AH$5000,$C21,'(6)定期点検調書'!$BF$12:$BF$5000,$T$7)&gt;=1,$T$7,IF(COUNTIFS('(6)定期点検調書'!$B$12:$B$5000,I$19,'(6)定期点検調書'!$AH$12:$AH$5000,$C21,'(6)定期点検調書'!$BF$12:$BF$5000,$S$7)&gt;=1,$S$7,""))))))</f>
        <v/>
      </c>
      <c r="J21" s="465" t="str">
        <f>IF(J$19="","",IF(COUNTIFS('(6)定期点検調書'!$B$12:$B$5000,J$19,'(6)定期点検調書'!$AH$12:$AH$5000,$C21,'(6)定期点検調書'!$BF$12:$BF$5000,$W$7)&gt;=1,$W$7,IF(COUNTIFS('(6)定期点検調書'!$B$12:$B$5000,J$19,'(6)定期点検調書'!$AH$12:$AH$5000,$C21,'(6)定期点検調書'!$BF$12:$BF$5000,$V$7)&gt;=1,$V$7,IF(COUNTIFS('(6)定期点検調書'!$B$12:$B$5000,J$19,'(6)定期点検調書'!$AH$12:$AH$5000,$C21,'(6)定期点検調書'!$BF$12:$BF$5000,$U$7)&gt;=1,$U$7,IF(COUNTIFS('(6)定期点検調書'!$B$12:$B$5000,J$19,'(6)定期点検調書'!$AH$12:$AH$5000,$C21,'(6)定期点検調書'!$BF$12:$BF$5000,$T$7)&gt;=1,$T$7,IF(COUNTIFS('(6)定期点検調書'!$B$12:$B$5000,J$19,'(6)定期点検調書'!$AH$12:$AH$5000,$C21,'(6)定期点検調書'!$BF$12:$BF$5000,$S$7)&gt;=1,$S$7,""))))))</f>
        <v/>
      </c>
      <c r="K21" s="465" t="str">
        <f>IF(K$19="","",IF(COUNTIFS('(6)定期点検調書'!$B$12:$B$5000,K$19,'(6)定期点検調書'!$AH$12:$AH$5000,$C21,'(6)定期点検調書'!$BF$12:$BF$5000,$W$7)&gt;=1,$W$7,IF(COUNTIFS('(6)定期点検調書'!$B$12:$B$5000,K$19,'(6)定期点検調書'!$AH$12:$AH$5000,$C21,'(6)定期点検調書'!$BF$12:$BF$5000,$V$7)&gt;=1,$V$7,IF(COUNTIFS('(6)定期点検調書'!$B$12:$B$5000,K$19,'(6)定期点検調書'!$AH$12:$AH$5000,$C21,'(6)定期点検調書'!$BF$12:$BF$5000,$U$7)&gt;=1,$U$7,IF(COUNTIFS('(6)定期点検調書'!$B$12:$B$5000,K$19,'(6)定期点検調書'!$AH$12:$AH$5000,$C21,'(6)定期点検調書'!$BF$12:$BF$5000,$T$7)&gt;=1,$T$7,IF(COUNTIFS('(6)定期点検調書'!$B$12:$B$5000,K$19,'(6)定期点検調書'!$AH$12:$AH$5000,$C21,'(6)定期点検調書'!$BF$12:$BF$5000,$S$7)&gt;=1,$S$7,""))))))</f>
        <v/>
      </c>
      <c r="L21" s="465" t="str">
        <f>IF(L$19="","",IF(COUNTIFS('(6)定期点検調書'!$B$12:$B$5000,L$19,'(6)定期点検調書'!$AH$12:$AH$5000,$C21,'(6)定期点検調書'!$BF$12:$BF$5000,$W$7)&gt;=1,$W$7,IF(COUNTIFS('(6)定期点検調書'!$B$12:$B$5000,L$19,'(6)定期点検調書'!$AH$12:$AH$5000,$C21,'(6)定期点検調書'!$BF$12:$BF$5000,$V$7)&gt;=1,$V$7,IF(COUNTIFS('(6)定期点検調書'!$B$12:$B$5000,L$19,'(6)定期点検調書'!$AH$12:$AH$5000,$C21,'(6)定期点検調書'!$BF$12:$BF$5000,$U$7)&gt;=1,$U$7,IF(COUNTIFS('(6)定期点検調書'!$B$12:$B$5000,L$19,'(6)定期点検調書'!$AH$12:$AH$5000,$C21,'(6)定期点検調書'!$BF$12:$BF$5000,$T$7)&gt;=1,$T$7,IF(COUNTIFS('(6)定期点検調書'!$B$12:$B$5000,L$19,'(6)定期点検調書'!$AH$12:$AH$5000,$C21,'(6)定期点検調書'!$BF$12:$BF$5000,$S$7)&gt;=1,$S$7,""))))))</f>
        <v/>
      </c>
      <c r="M21" s="465" t="str">
        <f>IF(M$19="","",IF(COUNTIFS('(6)定期点検調書'!$B$12:$B$5000,M$19,'(6)定期点検調書'!$AH$12:$AH$5000,$C21,'(6)定期点検調書'!$BF$12:$BF$5000,$W$7)&gt;=1,$W$7,IF(COUNTIFS('(6)定期点検調書'!$B$12:$B$5000,M$19,'(6)定期点検調書'!$AH$12:$AH$5000,$C21,'(6)定期点検調書'!$BF$12:$BF$5000,$V$7)&gt;=1,$V$7,IF(COUNTIFS('(6)定期点検調書'!$B$12:$B$5000,M$19,'(6)定期点検調書'!$AH$12:$AH$5000,$C21,'(6)定期点検調書'!$BF$12:$BF$5000,$U$7)&gt;=1,$U$7,IF(COUNTIFS('(6)定期点検調書'!$B$12:$B$5000,M$19,'(6)定期点検調書'!$AH$12:$AH$5000,$C21,'(6)定期点検調書'!$BF$12:$BF$5000,$T$7)&gt;=1,$T$7,IF(COUNTIFS('(6)定期点検調書'!$B$12:$B$5000,M$19,'(6)定期点検調書'!$AH$12:$AH$5000,$C21,'(6)定期点検調書'!$BF$12:$BF$5000,$S$7)&gt;=1,$S$7,""))))))</f>
        <v/>
      </c>
      <c r="N21" s="465" t="str">
        <f>IF(N$19="","",IF(COUNTIFS('(6)定期点検調書'!$B$12:$B$5000,N$19,'(6)定期点検調書'!$AH$12:$AH$5000,$C21,'(6)定期点検調書'!$BF$12:$BF$5000,$W$7)&gt;=1,$W$7,IF(COUNTIFS('(6)定期点検調書'!$B$12:$B$5000,N$19,'(6)定期点検調書'!$AH$12:$AH$5000,$C21,'(6)定期点検調書'!$BF$12:$BF$5000,$V$7)&gt;=1,$V$7,IF(COUNTIFS('(6)定期点検調書'!$B$12:$B$5000,N$19,'(6)定期点検調書'!$AH$12:$AH$5000,$C21,'(6)定期点検調書'!$BF$12:$BF$5000,$U$7)&gt;=1,$U$7,IF(COUNTIFS('(6)定期点検調書'!$B$12:$B$5000,N$19,'(6)定期点検調書'!$AH$12:$AH$5000,$C21,'(6)定期点検調書'!$BF$12:$BF$5000,$T$7)&gt;=1,$T$7,IF(COUNTIFS('(6)定期点検調書'!$B$12:$B$5000,N$19,'(6)定期点検調書'!$AH$12:$AH$5000,$C21,'(6)定期点検調書'!$BF$12:$BF$5000,$S$7)&gt;=1,$S$7,""))))))</f>
        <v/>
      </c>
      <c r="O21" s="465" t="str">
        <f>IF(O$19="","",IF(COUNTIFS('(6)定期点検調書'!$B$12:$B$5000,O$19,'(6)定期点検調書'!$AH$12:$AH$5000,$C21,'(6)定期点検調書'!$BF$12:$BF$5000,$W$7)&gt;=1,$W$7,IF(COUNTIFS('(6)定期点検調書'!$B$12:$B$5000,O$19,'(6)定期点検調書'!$AH$12:$AH$5000,$C21,'(6)定期点検調書'!$BF$12:$BF$5000,$V$7)&gt;=1,$V$7,IF(COUNTIFS('(6)定期点検調書'!$B$12:$B$5000,O$19,'(6)定期点検調書'!$AH$12:$AH$5000,$C21,'(6)定期点検調書'!$BF$12:$BF$5000,$U$7)&gt;=1,$U$7,IF(COUNTIFS('(6)定期点検調書'!$B$12:$B$5000,O$19,'(6)定期点検調書'!$AH$12:$AH$5000,$C21,'(6)定期点検調書'!$BF$12:$BF$5000,$T$7)&gt;=1,$T$7,IF(COUNTIFS('(6)定期点検調書'!$B$12:$B$5000,O$19,'(6)定期点検調書'!$AH$12:$AH$5000,$C21,'(6)定期点検調書'!$BF$12:$BF$5000,$S$7)&gt;=1,$S$7,""))))))</f>
        <v/>
      </c>
      <c r="P21" s="465" t="str">
        <f>IF(P$19="","",IF(COUNTIFS('(6)定期点検調書'!$B$12:$B$5000,P$19,'(6)定期点検調書'!$AH$12:$AH$5000,$C21,'(6)定期点検調書'!$BF$12:$BF$5000,$W$7)&gt;=1,$W$7,IF(COUNTIFS('(6)定期点検調書'!$B$12:$B$5000,P$19,'(6)定期点検調書'!$AH$12:$AH$5000,$C21,'(6)定期点検調書'!$BF$12:$BF$5000,$V$7)&gt;=1,$V$7,IF(COUNTIFS('(6)定期点検調書'!$B$12:$B$5000,P$19,'(6)定期点検調書'!$AH$12:$AH$5000,$C21,'(6)定期点検調書'!$BF$12:$BF$5000,$U$7)&gt;=1,$U$7,IF(COUNTIFS('(6)定期点検調書'!$B$12:$B$5000,P$19,'(6)定期点検調書'!$AH$12:$AH$5000,$C21,'(6)定期点検調書'!$BF$12:$BF$5000,$T$7)&gt;=1,$T$7,IF(COUNTIFS('(6)定期点検調書'!$B$12:$B$5000,P$19,'(6)定期点検調書'!$AH$12:$AH$5000,$C21,'(6)定期点検調書'!$BF$12:$BF$5000,$S$7)&gt;=1,$S$7,""))))))</f>
        <v/>
      </c>
      <c r="Q21" s="465" t="str">
        <f>IF(Q$19="","",IF(COUNTIFS('(6)定期点検調書'!$B$12:$B$5000,Q$19,'(6)定期点検調書'!$AH$12:$AH$5000,$C21,'(6)定期点検調書'!$BF$12:$BF$5000,$W$7)&gt;=1,$W$7,IF(COUNTIFS('(6)定期点検調書'!$B$12:$B$5000,Q$19,'(6)定期点検調書'!$AH$12:$AH$5000,$C21,'(6)定期点検調書'!$BF$12:$BF$5000,$V$7)&gt;=1,$V$7,IF(COUNTIFS('(6)定期点検調書'!$B$12:$B$5000,Q$19,'(6)定期点検調書'!$AH$12:$AH$5000,$C21,'(6)定期点検調書'!$BF$12:$BF$5000,$U$7)&gt;=1,$U$7,IF(COUNTIFS('(6)定期点検調書'!$B$12:$B$5000,Q$19,'(6)定期点検調書'!$AH$12:$AH$5000,$C21,'(6)定期点検調書'!$BF$12:$BF$5000,$T$7)&gt;=1,$T$7,IF(COUNTIFS('(6)定期点検調書'!$B$12:$B$5000,Q$19,'(6)定期点検調書'!$AH$12:$AH$5000,$C21,'(6)定期点検調書'!$BF$12:$BF$5000,$S$7)&gt;=1,$S$7,""))))))</f>
        <v/>
      </c>
      <c r="R21" s="465" t="str">
        <f>IF(R$19="","",IF(COUNTIFS('(6)定期点検調書'!$B$12:$B$5000,R$19,'(6)定期点検調書'!$AH$12:$AH$5000,$C21,'(6)定期点検調書'!$BF$12:$BF$5000,$W$7)&gt;=1,$W$7,IF(COUNTIFS('(6)定期点検調書'!$B$12:$B$5000,R$19,'(6)定期点検調書'!$AH$12:$AH$5000,$C21,'(6)定期点検調書'!$BF$12:$BF$5000,$V$7)&gt;=1,$V$7,IF(COUNTIFS('(6)定期点検調書'!$B$12:$B$5000,R$19,'(6)定期点検調書'!$AH$12:$AH$5000,$C21,'(6)定期点検調書'!$BF$12:$BF$5000,$U$7)&gt;=1,$U$7,IF(COUNTIFS('(6)定期点検調書'!$B$12:$B$5000,R$19,'(6)定期点検調書'!$AH$12:$AH$5000,$C21,'(6)定期点検調書'!$BF$12:$BF$5000,$T$7)&gt;=1,$T$7,IF(COUNTIFS('(6)定期点検調書'!$B$12:$B$5000,R$19,'(6)定期点検調書'!$AH$12:$AH$5000,$C21,'(6)定期点検調書'!$BF$12:$BF$5000,$S$7)&gt;=1,$S$7,""))))))</f>
        <v/>
      </c>
      <c r="S21" s="465" t="str">
        <f>IF(S$19="","",IF(COUNTIFS('(6)定期点検調書'!$B$12:$B$5000,S$19,'(6)定期点検調書'!$AH$12:$AH$5000,$C21,'(6)定期点検調書'!$BF$12:$BF$5000,$W$7)&gt;=1,$W$7,IF(COUNTIFS('(6)定期点検調書'!$B$12:$B$5000,S$19,'(6)定期点検調書'!$AH$12:$AH$5000,$C21,'(6)定期点検調書'!$BF$12:$BF$5000,$V$7)&gt;=1,$V$7,IF(COUNTIFS('(6)定期点検調書'!$B$12:$B$5000,S$19,'(6)定期点検調書'!$AH$12:$AH$5000,$C21,'(6)定期点検調書'!$BF$12:$BF$5000,$U$7)&gt;=1,$U$7,IF(COUNTIFS('(6)定期点検調書'!$B$12:$B$5000,S$19,'(6)定期点検調書'!$AH$12:$AH$5000,$C21,'(6)定期点検調書'!$BF$12:$BF$5000,$T$7)&gt;=1,$T$7,IF(COUNTIFS('(6)定期点検調書'!$B$12:$B$5000,S$19,'(6)定期点検調書'!$AH$12:$AH$5000,$C21,'(6)定期点検調書'!$BF$12:$BF$5000,$S$7)&gt;=1,$S$7,""))))))</f>
        <v/>
      </c>
      <c r="T21" s="465" t="str">
        <f>IF(T$19="","",IF(COUNTIFS('(6)定期点検調書'!$B$12:$B$5000,T$19,'(6)定期点検調書'!$AH$12:$AH$5000,$C21,'(6)定期点検調書'!$BF$12:$BF$5000,$W$7)&gt;=1,$W$7,IF(COUNTIFS('(6)定期点検調書'!$B$12:$B$5000,T$19,'(6)定期点検調書'!$AH$12:$AH$5000,$C21,'(6)定期点検調書'!$BF$12:$BF$5000,$V$7)&gt;=1,$V$7,IF(COUNTIFS('(6)定期点検調書'!$B$12:$B$5000,T$19,'(6)定期点検調書'!$AH$12:$AH$5000,$C21,'(6)定期点検調書'!$BF$12:$BF$5000,$U$7)&gt;=1,$U$7,IF(COUNTIFS('(6)定期点検調書'!$B$12:$B$5000,T$19,'(6)定期点検調書'!$AH$12:$AH$5000,$C21,'(6)定期点検調書'!$BF$12:$BF$5000,$T$7)&gt;=1,$T$7,IF(COUNTIFS('(6)定期点検調書'!$B$12:$B$5000,T$19,'(6)定期点検調書'!$AH$12:$AH$5000,$C21,'(6)定期点検調書'!$BF$12:$BF$5000,$S$7)&gt;=1,$S$7,""))))))</f>
        <v/>
      </c>
      <c r="U21" s="465" t="str">
        <f>IF(U$19="","",IF(COUNTIFS('(6)定期点検調書'!$B$12:$B$5000,U$19,'(6)定期点検調書'!$AH$12:$AH$5000,$C21,'(6)定期点検調書'!$BF$12:$BF$5000,$W$7)&gt;=1,$W$7,IF(COUNTIFS('(6)定期点検調書'!$B$12:$B$5000,U$19,'(6)定期点検調書'!$AH$12:$AH$5000,$C21,'(6)定期点検調書'!$BF$12:$BF$5000,$V$7)&gt;=1,$V$7,IF(COUNTIFS('(6)定期点検調書'!$B$12:$B$5000,U$19,'(6)定期点検調書'!$AH$12:$AH$5000,$C21,'(6)定期点検調書'!$BF$12:$BF$5000,$U$7)&gt;=1,$U$7,IF(COUNTIFS('(6)定期点検調書'!$B$12:$B$5000,U$19,'(6)定期点検調書'!$AH$12:$AH$5000,$C21,'(6)定期点検調書'!$BF$12:$BF$5000,$T$7)&gt;=1,$T$7,IF(COUNTIFS('(6)定期点検調書'!$B$12:$B$5000,U$19,'(6)定期点検調書'!$AH$12:$AH$5000,$C21,'(6)定期点検調書'!$BF$12:$BF$5000,$S$7)&gt;=1,$S$7,""))))))</f>
        <v/>
      </c>
      <c r="V21" s="465" t="str">
        <f>IF(V$19="","",IF(COUNTIFS('(6)定期点検調書'!$B$12:$B$5000,V$19,'(6)定期点検調書'!$AH$12:$AH$5000,$C21,'(6)定期点検調書'!$BF$12:$BF$5000,$W$7)&gt;=1,$W$7,IF(COUNTIFS('(6)定期点検調書'!$B$12:$B$5000,V$19,'(6)定期点検調書'!$AH$12:$AH$5000,$C21,'(6)定期点検調書'!$BF$12:$BF$5000,$V$7)&gt;=1,$V$7,IF(COUNTIFS('(6)定期点検調書'!$B$12:$B$5000,V$19,'(6)定期点検調書'!$AH$12:$AH$5000,$C21,'(6)定期点検調書'!$BF$12:$BF$5000,$U$7)&gt;=1,$U$7,IF(COUNTIFS('(6)定期点検調書'!$B$12:$B$5000,V$19,'(6)定期点検調書'!$AH$12:$AH$5000,$C21,'(6)定期点検調書'!$BF$12:$BF$5000,$T$7)&gt;=1,$T$7,IF(COUNTIFS('(6)定期点検調書'!$B$12:$B$5000,V$19,'(6)定期点検調書'!$AH$12:$AH$5000,$C21,'(6)定期点検調書'!$BF$12:$BF$5000,$S$7)&gt;=1,$S$7,""))))))</f>
        <v/>
      </c>
      <c r="W21" s="465" t="str">
        <f>IF(W$19="","",IF(COUNTIFS('(6)定期点検調書'!$B$12:$B$5000,W$19,'(6)定期点検調書'!$AH$12:$AH$5000,$C21,'(6)定期点検調書'!$BF$12:$BF$5000,$W$7)&gt;=1,$W$7,IF(COUNTIFS('(6)定期点検調書'!$B$12:$B$5000,W$19,'(6)定期点検調書'!$AH$12:$AH$5000,$C21,'(6)定期点検調書'!$BF$12:$BF$5000,$V$7)&gt;=1,$V$7,IF(COUNTIFS('(6)定期点検調書'!$B$12:$B$5000,W$19,'(6)定期点検調書'!$AH$12:$AH$5000,$C21,'(6)定期点検調書'!$BF$12:$BF$5000,$U$7)&gt;=1,$U$7,IF(COUNTIFS('(6)定期点検調書'!$B$12:$B$5000,W$19,'(6)定期点検調書'!$AH$12:$AH$5000,$C21,'(6)定期点検調書'!$BF$12:$BF$5000,$T$7)&gt;=1,$T$7,IF(COUNTIFS('(6)定期点検調書'!$B$12:$B$5000,W$19,'(6)定期点検調書'!$AH$12:$AH$5000,$C21,'(6)定期点検調書'!$BF$12:$BF$5000,$S$7)&gt;=1,$S$7,""))))))</f>
        <v/>
      </c>
      <c r="X21" s="465" t="str">
        <f>IF(X$19="","",IF(COUNTIFS('(6)定期点検調書'!$B$12:$B$5000,X$19,'(6)定期点検調書'!$AH$12:$AH$5000,$C21,'(6)定期点検調書'!$BF$12:$BF$5000,$W$7)&gt;=1,$W$7,IF(COUNTIFS('(6)定期点検調書'!$B$12:$B$5000,X$19,'(6)定期点検調書'!$AH$12:$AH$5000,$C21,'(6)定期点検調書'!$BF$12:$BF$5000,$V$7)&gt;=1,$V$7,IF(COUNTIFS('(6)定期点検調書'!$B$12:$B$5000,X$19,'(6)定期点検調書'!$AH$12:$AH$5000,$C21,'(6)定期点検調書'!$BF$12:$BF$5000,$U$7)&gt;=1,$U$7,IF(COUNTIFS('(6)定期点検調書'!$B$12:$B$5000,X$19,'(6)定期点検調書'!$AH$12:$AH$5000,$C21,'(6)定期点検調書'!$BF$12:$BF$5000,$T$7)&gt;=1,$T$7,IF(COUNTIFS('(6)定期点検調書'!$B$12:$B$5000,X$19,'(6)定期点検調書'!$AH$12:$AH$5000,$C21,'(6)定期点検調書'!$BF$12:$BF$5000,$S$7)&gt;=1,$S$7,""))))))</f>
        <v/>
      </c>
      <c r="Y21" s="465" t="str">
        <f>IF(Y$19="","",IF(COUNTIFS('(6)定期点検調書'!$B$12:$B$5000,Y$19,'(6)定期点検調書'!$AH$12:$AH$5000,$C21,'(6)定期点検調書'!$BF$12:$BF$5000,$W$7)&gt;=1,$W$7,IF(COUNTIFS('(6)定期点検調書'!$B$12:$B$5000,Y$19,'(6)定期点検調書'!$AH$12:$AH$5000,$C21,'(6)定期点検調書'!$BF$12:$BF$5000,$V$7)&gt;=1,$V$7,IF(COUNTIFS('(6)定期点検調書'!$B$12:$B$5000,Y$19,'(6)定期点検調書'!$AH$12:$AH$5000,$C21,'(6)定期点検調書'!$BF$12:$BF$5000,$U$7)&gt;=1,$U$7,IF(COUNTIFS('(6)定期点検調書'!$B$12:$B$5000,Y$19,'(6)定期点検調書'!$AH$12:$AH$5000,$C21,'(6)定期点検調書'!$BF$12:$BF$5000,$T$7)&gt;=1,$T$7,IF(COUNTIFS('(6)定期点検調書'!$B$12:$B$5000,Y$19,'(6)定期点検調書'!$AH$12:$AH$5000,$C21,'(6)定期点検調書'!$BF$12:$BF$5000,$S$7)&gt;=1,$S$7,""))))))</f>
        <v/>
      </c>
      <c r="Z21" s="465" t="str">
        <f>IF(Z$19="","",IF(COUNTIFS('(6)定期点検調書'!$B$12:$B$5000,Z$19,'(6)定期点検調書'!$AH$12:$AH$5000,$C21,'(6)定期点検調書'!$BF$12:$BF$5000,$W$7)&gt;=1,$W$7,IF(COUNTIFS('(6)定期点検調書'!$B$12:$B$5000,Z$19,'(6)定期点検調書'!$AH$12:$AH$5000,$C21,'(6)定期点検調書'!$BF$12:$BF$5000,$V$7)&gt;=1,$V$7,IF(COUNTIFS('(6)定期点検調書'!$B$12:$B$5000,Z$19,'(6)定期点検調書'!$AH$12:$AH$5000,$C21,'(6)定期点検調書'!$BF$12:$BF$5000,$U$7)&gt;=1,$U$7,IF(COUNTIFS('(6)定期点検調書'!$B$12:$B$5000,Z$19,'(6)定期点検調書'!$AH$12:$AH$5000,$C21,'(6)定期点検調書'!$BF$12:$BF$5000,$T$7)&gt;=1,$T$7,IF(COUNTIFS('(6)定期点検調書'!$B$12:$B$5000,Z$19,'(6)定期点検調書'!$AH$12:$AH$5000,$C21,'(6)定期点検調書'!$BF$12:$BF$5000,$S$7)&gt;=1,$S$7,""))))))</f>
        <v/>
      </c>
      <c r="AA21" s="465" t="str">
        <f>IF(AA$19="","",IF(COUNTIFS('(6)定期点検調書'!$B$12:$B$5000,AA$19,'(6)定期点検調書'!$AH$12:$AH$5000,$C21,'(6)定期点検調書'!$BF$12:$BF$5000,$W$7)&gt;=1,$W$7,IF(COUNTIFS('(6)定期点検調書'!$B$12:$B$5000,AA$19,'(6)定期点検調書'!$AH$12:$AH$5000,$C21,'(6)定期点検調書'!$BF$12:$BF$5000,$V$7)&gt;=1,$V$7,IF(COUNTIFS('(6)定期点検調書'!$B$12:$B$5000,AA$19,'(6)定期点検調書'!$AH$12:$AH$5000,$C21,'(6)定期点検調書'!$BF$12:$BF$5000,$U$7)&gt;=1,$U$7,IF(COUNTIFS('(6)定期点検調書'!$B$12:$B$5000,AA$19,'(6)定期点検調書'!$AH$12:$AH$5000,$C21,'(6)定期点検調書'!$BF$12:$BF$5000,$T$7)&gt;=1,$T$7,IF(COUNTIFS('(6)定期点検調書'!$B$12:$B$5000,AA$19,'(6)定期点検調書'!$AH$12:$AH$5000,$C21,'(6)定期点検調書'!$BF$12:$BF$5000,$S$7)&gt;=1,$S$7,""))))))</f>
        <v/>
      </c>
      <c r="AB21" s="465" t="str">
        <f>IF(AB$19="","",IF(COUNTIFS('(6)定期点検調書'!$B$12:$B$5000,AB$19,'(6)定期点検調書'!$AH$12:$AH$5000,$C21,'(6)定期点検調書'!$BF$12:$BF$5000,$W$7)&gt;=1,$W$7,IF(COUNTIFS('(6)定期点検調書'!$B$12:$B$5000,AB$19,'(6)定期点検調書'!$AH$12:$AH$5000,$C21,'(6)定期点検調書'!$BF$12:$BF$5000,$V$7)&gt;=1,$V$7,IF(COUNTIFS('(6)定期点検調書'!$B$12:$B$5000,AB$19,'(6)定期点検調書'!$AH$12:$AH$5000,$C21,'(6)定期点検調書'!$BF$12:$BF$5000,$U$7)&gt;=1,$U$7,IF(COUNTIFS('(6)定期点検調書'!$B$12:$B$5000,AB$19,'(6)定期点検調書'!$AH$12:$AH$5000,$C21,'(6)定期点検調書'!$BF$12:$BF$5000,$T$7)&gt;=1,$T$7,IF(COUNTIFS('(6)定期点検調書'!$B$12:$B$5000,AB$19,'(6)定期点検調書'!$AH$12:$AH$5000,$C21,'(6)定期点検調書'!$BF$12:$BF$5000,$S$7)&gt;=1,$S$7,""))))))</f>
        <v/>
      </c>
      <c r="AC21" s="465" t="str">
        <f>IF(AC$19="","",IF(COUNTIFS('(6)定期点検調書'!$B$12:$B$5000,AC$19,'(6)定期点検調書'!$AH$12:$AH$5000,$C21,'(6)定期点検調書'!$BF$12:$BF$5000,$W$7)&gt;=1,$W$7,IF(COUNTIFS('(6)定期点検調書'!$B$12:$B$5000,AC$19,'(6)定期点検調書'!$AH$12:$AH$5000,$C21,'(6)定期点検調書'!$BF$12:$BF$5000,$V$7)&gt;=1,$V$7,IF(COUNTIFS('(6)定期点検調書'!$B$12:$B$5000,AC$19,'(6)定期点検調書'!$AH$12:$AH$5000,$C21,'(6)定期点検調書'!$BF$12:$BF$5000,$U$7)&gt;=1,$U$7,IF(COUNTIFS('(6)定期点検調書'!$B$12:$B$5000,AC$19,'(6)定期点検調書'!$AH$12:$AH$5000,$C21,'(6)定期点検調書'!$BF$12:$BF$5000,$T$7)&gt;=1,$T$7,IF(COUNTIFS('(6)定期点検調書'!$B$12:$B$5000,AC$19,'(6)定期点検調書'!$AH$12:$AH$5000,$C21,'(6)定期点検調書'!$BF$12:$BF$5000,$S$7)&gt;=1,$S$7,""))))))</f>
        <v/>
      </c>
      <c r="AD21" s="465" t="str">
        <f>IF(AD$19="","",IF(COUNTIFS('(6)定期点検調書'!$B$12:$B$5000,AD$19,'(6)定期点検調書'!$AH$12:$AH$5000,$C21,'(6)定期点検調書'!$BF$12:$BF$5000,$W$7)&gt;=1,$W$7,IF(COUNTIFS('(6)定期点検調書'!$B$12:$B$5000,AD$19,'(6)定期点検調書'!$AH$12:$AH$5000,$C21,'(6)定期点検調書'!$BF$12:$BF$5000,$V$7)&gt;=1,$V$7,IF(COUNTIFS('(6)定期点検調書'!$B$12:$B$5000,AD$19,'(6)定期点検調書'!$AH$12:$AH$5000,$C21,'(6)定期点検調書'!$BF$12:$BF$5000,$U$7)&gt;=1,$U$7,IF(COUNTIFS('(6)定期点検調書'!$B$12:$B$5000,AD$19,'(6)定期点検調書'!$AH$12:$AH$5000,$C21,'(6)定期点検調書'!$BF$12:$BF$5000,$T$7)&gt;=1,$T$7,IF(COUNTIFS('(6)定期点検調書'!$B$12:$B$5000,AD$19,'(6)定期点検調書'!$AH$12:$AH$5000,$C21,'(6)定期点検調書'!$BF$12:$BF$5000,$S$7)&gt;=1,$S$7,""))))))</f>
        <v/>
      </c>
      <c r="AE21" s="465" t="str">
        <f>IF(AE$19="","",IF(COUNTIFS('(6)定期点検調書'!$B$12:$B$5000,AE$19,'(6)定期点検調書'!$AH$12:$AH$5000,$C21,'(6)定期点検調書'!$BF$12:$BF$5000,$W$7)&gt;=1,$W$7,IF(COUNTIFS('(6)定期点検調書'!$B$12:$B$5000,AE$19,'(6)定期点検調書'!$AH$12:$AH$5000,$C21,'(6)定期点検調書'!$BF$12:$BF$5000,$V$7)&gt;=1,$V$7,IF(COUNTIFS('(6)定期点検調書'!$B$12:$B$5000,AE$19,'(6)定期点検調書'!$AH$12:$AH$5000,$C21,'(6)定期点検調書'!$BF$12:$BF$5000,$U$7)&gt;=1,$U$7,IF(COUNTIFS('(6)定期点検調書'!$B$12:$B$5000,AE$19,'(6)定期点検調書'!$AH$12:$AH$5000,$C21,'(6)定期点検調書'!$BF$12:$BF$5000,$T$7)&gt;=1,$T$7,IF(COUNTIFS('(6)定期点検調書'!$B$12:$B$5000,AE$19,'(6)定期点検調書'!$AH$12:$AH$5000,$C21,'(6)定期点検調書'!$BF$12:$BF$5000,$S$7)&gt;=1,$S$7,""))))))</f>
        <v/>
      </c>
      <c r="AF21" s="465" t="str">
        <f>IF(AF$19="","",IF(COUNTIFS('(6)定期点検調書'!$B$12:$B$5000,AF$19,'(6)定期点検調書'!$AH$12:$AH$5000,$C21,'(6)定期点検調書'!$BF$12:$BF$5000,$W$7)&gt;=1,$W$7,IF(COUNTIFS('(6)定期点検調書'!$B$12:$B$5000,AF$19,'(6)定期点検調書'!$AH$12:$AH$5000,$C21,'(6)定期点検調書'!$BF$12:$BF$5000,$V$7)&gt;=1,$V$7,IF(COUNTIFS('(6)定期点検調書'!$B$12:$B$5000,AF$19,'(6)定期点検調書'!$AH$12:$AH$5000,$C21,'(6)定期点検調書'!$BF$12:$BF$5000,$U$7)&gt;=1,$U$7,IF(COUNTIFS('(6)定期点検調書'!$B$12:$B$5000,AF$19,'(6)定期点検調書'!$AH$12:$AH$5000,$C21,'(6)定期点検調書'!$BF$12:$BF$5000,$T$7)&gt;=1,$T$7,IF(COUNTIFS('(6)定期点検調書'!$B$12:$B$5000,AF$19,'(6)定期点検調書'!$AH$12:$AH$5000,$C21,'(6)定期点検調書'!$BF$12:$BF$5000,$S$7)&gt;=1,$S$7,""))))))</f>
        <v/>
      </c>
      <c r="AG21" s="465" t="str">
        <f>IF(AG$19="","",IF(COUNTIFS('(6)定期点検調書'!$B$12:$B$5000,AG$19,'(6)定期点検調書'!$AH$12:$AH$5000,$C21,'(6)定期点検調書'!$BF$12:$BF$5000,$W$7)&gt;=1,$W$7,IF(COUNTIFS('(6)定期点検調書'!$B$12:$B$5000,AG$19,'(6)定期点検調書'!$AH$12:$AH$5000,$C21,'(6)定期点検調書'!$BF$12:$BF$5000,$V$7)&gt;=1,$V$7,IF(COUNTIFS('(6)定期点検調書'!$B$12:$B$5000,AG$19,'(6)定期点検調書'!$AH$12:$AH$5000,$C21,'(6)定期点検調書'!$BF$12:$BF$5000,$U$7)&gt;=1,$U$7,IF(COUNTIFS('(6)定期点検調書'!$B$12:$B$5000,AG$19,'(6)定期点検調書'!$AH$12:$AH$5000,$C21,'(6)定期点検調書'!$BF$12:$BF$5000,$T$7)&gt;=1,$T$7,IF(COUNTIFS('(6)定期点検調書'!$B$12:$B$5000,AG$19,'(6)定期点検調書'!$AH$12:$AH$5000,$C21,'(6)定期点検調書'!$BF$12:$BF$5000,$S$7)&gt;=1,$S$7,""))))))</f>
        <v/>
      </c>
      <c r="AH21" s="465" t="str">
        <f>IF(AH$19="","",IF(COUNTIFS('(6)定期点検調書'!$B$12:$B$5000,AH$19,'(6)定期点検調書'!$AH$12:$AH$5000,$C21,'(6)定期点検調書'!$BF$12:$BF$5000,$W$7)&gt;=1,$W$7,IF(COUNTIFS('(6)定期点検調書'!$B$12:$B$5000,AH$19,'(6)定期点検調書'!$AH$12:$AH$5000,$C21,'(6)定期点検調書'!$BF$12:$BF$5000,$V$7)&gt;=1,$V$7,IF(COUNTIFS('(6)定期点検調書'!$B$12:$B$5000,AH$19,'(6)定期点検調書'!$AH$12:$AH$5000,$C21,'(6)定期点検調書'!$BF$12:$BF$5000,$U$7)&gt;=1,$U$7,IF(COUNTIFS('(6)定期点検調書'!$B$12:$B$5000,AH$19,'(6)定期点検調書'!$AH$12:$AH$5000,$C21,'(6)定期点検調書'!$BF$12:$BF$5000,$T$7)&gt;=1,$T$7,IF(COUNTIFS('(6)定期点検調書'!$B$12:$B$5000,AH$19,'(6)定期点検調書'!$AH$12:$AH$5000,$C21,'(6)定期点検調書'!$BF$12:$BF$5000,$S$7)&gt;=1,$S$7,""))))))</f>
        <v/>
      </c>
      <c r="AI21" s="465" t="str">
        <f>IF(AI$19="","",IF(COUNTIFS('(6)定期点検調書'!$B$12:$B$5000,AI$19,'(6)定期点検調書'!$AH$12:$AH$5000,$C21,'(6)定期点検調書'!$BF$12:$BF$5000,$W$7)&gt;=1,$W$7,IF(COUNTIFS('(6)定期点検調書'!$B$12:$B$5000,AI$19,'(6)定期点検調書'!$AH$12:$AH$5000,$C21,'(6)定期点検調書'!$BF$12:$BF$5000,$V$7)&gt;=1,$V$7,IF(COUNTIFS('(6)定期点検調書'!$B$12:$B$5000,AI$19,'(6)定期点検調書'!$AH$12:$AH$5000,$C21,'(6)定期点検調書'!$BF$12:$BF$5000,$U$7)&gt;=1,$U$7,IF(COUNTIFS('(6)定期点検調書'!$B$12:$B$5000,AI$19,'(6)定期点検調書'!$AH$12:$AH$5000,$C21,'(6)定期点検調書'!$BF$12:$BF$5000,$T$7)&gt;=1,$T$7,IF(COUNTIFS('(6)定期点検調書'!$B$12:$B$5000,AI$19,'(6)定期点検調書'!$AH$12:$AH$5000,$C21,'(6)定期点検調書'!$BF$12:$BF$5000,$S$7)&gt;=1,$S$7,""))))))</f>
        <v/>
      </c>
      <c r="AJ21" s="465" t="str">
        <f>IF(AJ$19="","",IF(COUNTIFS('(6)定期点検調書'!$B$12:$B$5000,AJ$19,'(6)定期点検調書'!$AH$12:$AH$5000,$C21,'(6)定期点検調書'!$BF$12:$BF$5000,$W$7)&gt;=1,$W$7,IF(COUNTIFS('(6)定期点検調書'!$B$12:$B$5000,AJ$19,'(6)定期点検調書'!$AH$12:$AH$5000,$C21,'(6)定期点検調書'!$BF$12:$BF$5000,$V$7)&gt;=1,$V$7,IF(COUNTIFS('(6)定期点検調書'!$B$12:$B$5000,AJ$19,'(6)定期点検調書'!$AH$12:$AH$5000,$C21,'(6)定期点検調書'!$BF$12:$BF$5000,$U$7)&gt;=1,$U$7,IF(COUNTIFS('(6)定期点検調書'!$B$12:$B$5000,AJ$19,'(6)定期点検調書'!$AH$12:$AH$5000,$C21,'(6)定期点検調書'!$BF$12:$BF$5000,$T$7)&gt;=1,$T$7,IF(COUNTIFS('(6)定期点検調書'!$B$12:$B$5000,AJ$19,'(6)定期点検調書'!$AH$12:$AH$5000,$C21,'(6)定期点検調書'!$BF$12:$BF$5000,$S$7)&gt;=1,$S$7,""))))))</f>
        <v/>
      </c>
      <c r="AK21" s="465" t="str">
        <f>IF(AK$19="","",IF(COUNTIFS('(6)定期点検調書'!$B$12:$B$5000,AK$19,'(6)定期点検調書'!$AH$12:$AH$5000,$C21,'(6)定期点検調書'!$BF$12:$BF$5000,$W$7)&gt;=1,$W$7,IF(COUNTIFS('(6)定期点検調書'!$B$12:$B$5000,AK$19,'(6)定期点検調書'!$AH$12:$AH$5000,$C21,'(6)定期点検調書'!$BF$12:$BF$5000,$V$7)&gt;=1,$V$7,IF(COUNTIFS('(6)定期点検調書'!$B$12:$B$5000,AK$19,'(6)定期点検調書'!$AH$12:$AH$5000,$C21,'(6)定期点検調書'!$BF$12:$BF$5000,$U$7)&gt;=1,$U$7,IF(COUNTIFS('(6)定期点検調書'!$B$12:$B$5000,AK$19,'(6)定期点検調書'!$AH$12:$AH$5000,$C21,'(6)定期点検調書'!$BF$12:$BF$5000,$T$7)&gt;=1,$T$7,IF(COUNTIFS('(6)定期点検調書'!$B$12:$B$5000,AK$19,'(6)定期点検調書'!$AH$12:$AH$5000,$C21,'(6)定期点検調書'!$BF$12:$BF$5000,$S$7)&gt;=1,$S$7,""))))))</f>
        <v/>
      </c>
      <c r="AL21" s="465" t="str">
        <f>IF(AL$19="","",IF(COUNTIFS('(6)定期点検調書'!$B$12:$B$5000,AL$19,'(6)定期点検調書'!$AH$12:$AH$5000,$C21,'(6)定期点検調書'!$BF$12:$BF$5000,$W$7)&gt;=1,$W$7,IF(COUNTIFS('(6)定期点検調書'!$B$12:$B$5000,AL$19,'(6)定期点検調書'!$AH$12:$AH$5000,$C21,'(6)定期点検調書'!$BF$12:$BF$5000,$V$7)&gt;=1,$V$7,IF(COUNTIFS('(6)定期点検調書'!$B$12:$B$5000,AL$19,'(6)定期点検調書'!$AH$12:$AH$5000,$C21,'(6)定期点検調書'!$BF$12:$BF$5000,$U$7)&gt;=1,$U$7,IF(COUNTIFS('(6)定期点検調書'!$B$12:$B$5000,AL$19,'(6)定期点検調書'!$AH$12:$AH$5000,$C21,'(6)定期点検調書'!$BF$12:$BF$5000,$T$7)&gt;=1,$T$7,IF(COUNTIFS('(6)定期点検調書'!$B$12:$B$5000,AL$19,'(6)定期点検調書'!$AH$12:$AH$5000,$C21,'(6)定期点検調書'!$BF$12:$BF$5000,$S$7)&gt;=1,$S$7,""))))))</f>
        <v/>
      </c>
      <c r="AM21" s="465" t="str">
        <f>IF(AM$19="","",IF(COUNTIFS('(6)定期点検調書'!$B$12:$B$5000,AM$19,'(6)定期点検調書'!$AH$12:$AH$5000,$C21,'(6)定期点検調書'!$BF$12:$BF$5000,$W$7)&gt;=1,$W$7,IF(COUNTIFS('(6)定期点検調書'!$B$12:$B$5000,AM$19,'(6)定期点検調書'!$AH$12:$AH$5000,$C21,'(6)定期点検調書'!$BF$12:$BF$5000,$V$7)&gt;=1,$V$7,IF(COUNTIFS('(6)定期点検調書'!$B$12:$B$5000,AM$19,'(6)定期点検調書'!$AH$12:$AH$5000,$C21,'(6)定期点検調書'!$BF$12:$BF$5000,$U$7)&gt;=1,$U$7,IF(COUNTIFS('(6)定期点検調書'!$B$12:$B$5000,AM$19,'(6)定期点検調書'!$AH$12:$AH$5000,$C21,'(6)定期点検調書'!$BF$12:$BF$5000,$T$7)&gt;=1,$T$7,IF(COUNTIFS('(6)定期点検調書'!$B$12:$B$5000,AM$19,'(6)定期点検調書'!$AH$12:$AH$5000,$C21,'(6)定期点検調書'!$BF$12:$BF$5000,$S$7)&gt;=1,$S$7,""))))))</f>
        <v/>
      </c>
      <c r="AN21" s="465" t="str">
        <f>IF(AN$19="","",IF(COUNTIFS('(6)定期点検調書'!$B$12:$B$5000,AN$19,'(6)定期点検調書'!$AH$12:$AH$5000,$C21,'(6)定期点検調書'!$BF$12:$BF$5000,$W$7)&gt;=1,$W$7,IF(COUNTIFS('(6)定期点検調書'!$B$12:$B$5000,AN$19,'(6)定期点検調書'!$AH$12:$AH$5000,$C21,'(6)定期点検調書'!$BF$12:$BF$5000,$V$7)&gt;=1,$V$7,IF(COUNTIFS('(6)定期点検調書'!$B$12:$B$5000,AN$19,'(6)定期点検調書'!$AH$12:$AH$5000,$C21,'(6)定期点検調書'!$BF$12:$BF$5000,$U$7)&gt;=1,$U$7,IF(COUNTIFS('(6)定期点検調書'!$B$12:$B$5000,AN$19,'(6)定期点検調書'!$AH$12:$AH$5000,$C21,'(6)定期点検調書'!$BF$12:$BF$5000,$T$7)&gt;=1,$T$7,IF(COUNTIFS('(6)定期点検調書'!$B$12:$B$5000,AN$19,'(6)定期点検調書'!$AH$12:$AH$5000,$C21,'(6)定期点検調書'!$BF$12:$BF$5000,$S$7)&gt;=1,$S$7,""))))))</f>
        <v/>
      </c>
      <c r="AO21" s="465" t="str">
        <f>IF(AO$19="","",IF(COUNTIFS('(6)定期点検調書'!$B$12:$B$5000,AO$19,'(6)定期点検調書'!$AH$12:$AH$5000,$C21,'(6)定期点検調書'!$BF$12:$BF$5000,$W$7)&gt;=1,$W$7,IF(COUNTIFS('(6)定期点検調書'!$B$12:$B$5000,AO$19,'(6)定期点検調書'!$AH$12:$AH$5000,$C21,'(6)定期点検調書'!$BF$12:$BF$5000,$V$7)&gt;=1,$V$7,IF(COUNTIFS('(6)定期点検調書'!$B$12:$B$5000,AO$19,'(6)定期点検調書'!$AH$12:$AH$5000,$C21,'(6)定期点検調書'!$BF$12:$BF$5000,$U$7)&gt;=1,$U$7,IF(COUNTIFS('(6)定期点検調書'!$B$12:$B$5000,AO$19,'(6)定期点検調書'!$AH$12:$AH$5000,$C21,'(6)定期点検調書'!$BF$12:$BF$5000,$T$7)&gt;=1,$T$7,IF(COUNTIFS('(6)定期点検調書'!$B$12:$B$5000,AO$19,'(6)定期点検調書'!$AH$12:$AH$5000,$C21,'(6)定期点検調書'!$BF$12:$BF$5000,$S$7)&gt;=1,$S$7,""))))))</f>
        <v/>
      </c>
      <c r="AP21" s="465" t="str">
        <f>IF(AP$19="","",IF(COUNTIFS('(6)定期点検調書'!$B$12:$B$5000,AP$19,'(6)定期点検調書'!$AH$12:$AH$5000,$C21,'(6)定期点検調書'!$BF$12:$BF$5000,$W$7)&gt;=1,$W$7,IF(COUNTIFS('(6)定期点検調書'!$B$12:$B$5000,AP$19,'(6)定期点検調書'!$AH$12:$AH$5000,$C21,'(6)定期点検調書'!$BF$12:$BF$5000,$V$7)&gt;=1,$V$7,IF(COUNTIFS('(6)定期点検調書'!$B$12:$B$5000,AP$19,'(6)定期点検調書'!$AH$12:$AH$5000,$C21,'(6)定期点検調書'!$BF$12:$BF$5000,$U$7)&gt;=1,$U$7,IF(COUNTIFS('(6)定期点検調書'!$B$12:$B$5000,AP$19,'(6)定期点検調書'!$AH$12:$AH$5000,$C21,'(6)定期点検調書'!$BF$12:$BF$5000,$T$7)&gt;=1,$T$7,IF(COUNTIFS('(6)定期点検調書'!$B$12:$B$5000,AP$19,'(6)定期点検調書'!$AH$12:$AH$5000,$C21,'(6)定期点検調書'!$BF$12:$BF$5000,$S$7)&gt;=1,$S$7,""))))))</f>
        <v/>
      </c>
      <c r="AQ21" s="465" t="str">
        <f>IF(AQ$19="","",IF(COUNTIFS('(6)定期点検調書'!$B$12:$B$5000,AQ$19,'(6)定期点検調書'!$AH$12:$AH$5000,$C21,'(6)定期点検調書'!$BF$12:$BF$5000,$W$7)&gt;=1,$W$7,IF(COUNTIFS('(6)定期点検調書'!$B$12:$B$5000,AQ$19,'(6)定期点検調書'!$AH$12:$AH$5000,$C21,'(6)定期点検調書'!$BF$12:$BF$5000,$V$7)&gt;=1,$V$7,IF(COUNTIFS('(6)定期点検調書'!$B$12:$B$5000,AQ$19,'(6)定期点検調書'!$AH$12:$AH$5000,$C21,'(6)定期点検調書'!$BF$12:$BF$5000,$U$7)&gt;=1,$U$7,IF(COUNTIFS('(6)定期点検調書'!$B$12:$B$5000,AQ$19,'(6)定期点検調書'!$AH$12:$AH$5000,$C21,'(6)定期点検調書'!$BF$12:$BF$5000,$T$7)&gt;=1,$T$7,IF(COUNTIFS('(6)定期点検調書'!$B$12:$B$5000,AQ$19,'(6)定期点検調書'!$AH$12:$AH$5000,$C21,'(6)定期点検調書'!$BF$12:$BF$5000,$S$7)&gt;=1,$S$7,""))))))</f>
        <v/>
      </c>
      <c r="AR21" s="465" t="str">
        <f>IF(AR$19="","",IF(COUNTIFS('(6)定期点検調書'!$B$12:$B$5000,AR$19,'(6)定期点検調書'!$AH$12:$AH$5000,$C21,'(6)定期点検調書'!$BF$12:$BF$5000,$W$7)&gt;=1,$W$7,IF(COUNTIFS('(6)定期点検調書'!$B$12:$B$5000,AR$19,'(6)定期点検調書'!$AH$12:$AH$5000,$C21,'(6)定期点検調書'!$BF$12:$BF$5000,$V$7)&gt;=1,$V$7,IF(COUNTIFS('(6)定期点検調書'!$B$12:$B$5000,AR$19,'(6)定期点検調書'!$AH$12:$AH$5000,$C21,'(6)定期点検調書'!$BF$12:$BF$5000,$U$7)&gt;=1,$U$7,IF(COUNTIFS('(6)定期点検調書'!$B$12:$B$5000,AR$19,'(6)定期点検調書'!$AH$12:$AH$5000,$C21,'(6)定期点検調書'!$BF$12:$BF$5000,$T$7)&gt;=1,$T$7,IF(COUNTIFS('(6)定期点検調書'!$B$12:$B$5000,AR$19,'(6)定期点検調書'!$AH$12:$AH$5000,$C21,'(6)定期点検調書'!$BF$12:$BF$5000,$S$7)&gt;=1,$S$7,""))))))</f>
        <v/>
      </c>
      <c r="AS21" s="465" t="str">
        <f>IF(AS$19="","",IF(COUNTIFS('(6)定期点検調書'!$B$12:$B$5000,AS$19,'(6)定期点検調書'!$AH$12:$AH$5000,$C21,'(6)定期点検調書'!$BF$12:$BF$5000,$W$7)&gt;=1,$W$7,IF(COUNTIFS('(6)定期点検調書'!$B$12:$B$5000,AS$19,'(6)定期点検調書'!$AH$12:$AH$5000,$C21,'(6)定期点検調書'!$BF$12:$BF$5000,$V$7)&gt;=1,$V$7,IF(COUNTIFS('(6)定期点検調書'!$B$12:$B$5000,AS$19,'(6)定期点検調書'!$AH$12:$AH$5000,$C21,'(6)定期点検調書'!$BF$12:$BF$5000,$U$7)&gt;=1,$U$7,IF(COUNTIFS('(6)定期点検調書'!$B$12:$B$5000,AS$19,'(6)定期点検調書'!$AH$12:$AH$5000,$C21,'(6)定期点検調書'!$BF$12:$BF$5000,$T$7)&gt;=1,$T$7,IF(COUNTIFS('(6)定期点検調書'!$B$12:$B$5000,AS$19,'(6)定期点検調書'!$AH$12:$AH$5000,$C21,'(6)定期点検調書'!$BF$12:$BF$5000,$S$7)&gt;=1,$S$7,""))))))</f>
        <v/>
      </c>
      <c r="AT21" s="465" t="str">
        <f>IF(AT$19="","",IF(COUNTIFS('(6)定期点検調書'!$B$12:$B$5000,AT$19,'(6)定期点検調書'!$AH$12:$AH$5000,$C21,'(6)定期点検調書'!$BF$12:$BF$5000,$W$7)&gt;=1,$W$7,IF(COUNTIFS('(6)定期点検調書'!$B$12:$B$5000,AT$19,'(6)定期点検調書'!$AH$12:$AH$5000,$C21,'(6)定期点検調書'!$BF$12:$BF$5000,$V$7)&gt;=1,$V$7,IF(COUNTIFS('(6)定期点検調書'!$B$12:$B$5000,AT$19,'(6)定期点検調書'!$AH$12:$AH$5000,$C21,'(6)定期点検調書'!$BF$12:$BF$5000,$U$7)&gt;=1,$U$7,IF(COUNTIFS('(6)定期点検調書'!$B$12:$B$5000,AT$19,'(6)定期点検調書'!$AH$12:$AH$5000,$C21,'(6)定期点検調書'!$BF$12:$BF$5000,$T$7)&gt;=1,$T$7,IF(COUNTIFS('(6)定期点検調書'!$B$12:$B$5000,AT$19,'(6)定期点検調書'!$AH$12:$AH$5000,$C21,'(6)定期点検調書'!$BF$12:$BF$5000,$S$7)&gt;=1,$S$7,""))))))</f>
        <v/>
      </c>
      <c r="AU21" s="465" t="str">
        <f>IF(AU$19="","",IF(COUNTIFS('(6)定期点検調書'!$B$12:$B$5000,AU$19,'(6)定期点検調書'!$AH$12:$AH$5000,$C21,'(6)定期点検調書'!$BF$12:$BF$5000,$W$7)&gt;=1,$W$7,IF(COUNTIFS('(6)定期点検調書'!$B$12:$B$5000,AU$19,'(6)定期点検調書'!$AH$12:$AH$5000,$C21,'(6)定期点検調書'!$BF$12:$BF$5000,$V$7)&gt;=1,$V$7,IF(COUNTIFS('(6)定期点検調書'!$B$12:$B$5000,AU$19,'(6)定期点検調書'!$AH$12:$AH$5000,$C21,'(6)定期点検調書'!$BF$12:$BF$5000,$U$7)&gt;=1,$U$7,IF(COUNTIFS('(6)定期点検調書'!$B$12:$B$5000,AU$19,'(6)定期点検調書'!$AH$12:$AH$5000,$C21,'(6)定期点検調書'!$BF$12:$BF$5000,$T$7)&gt;=1,$T$7,IF(COUNTIFS('(6)定期点検調書'!$B$12:$B$5000,AU$19,'(6)定期点検調書'!$AH$12:$AH$5000,$C21,'(6)定期点検調書'!$BF$12:$BF$5000,$S$7)&gt;=1,$S$7,""))))))</f>
        <v/>
      </c>
      <c r="AV21" s="465" t="str">
        <f>IF(AV$19="","",IF(COUNTIFS('(6)定期点検調書'!$B$12:$B$5000,AV$19,'(6)定期点検調書'!$AH$12:$AH$5000,$C21,'(6)定期点検調書'!$BF$12:$BF$5000,$W$7)&gt;=1,$W$7,IF(COUNTIFS('(6)定期点検調書'!$B$12:$B$5000,AV$19,'(6)定期点検調書'!$AH$12:$AH$5000,$C21,'(6)定期点検調書'!$BF$12:$BF$5000,$V$7)&gt;=1,$V$7,IF(COUNTIFS('(6)定期点検調書'!$B$12:$B$5000,AV$19,'(6)定期点検調書'!$AH$12:$AH$5000,$C21,'(6)定期点検調書'!$BF$12:$BF$5000,$U$7)&gt;=1,$U$7,IF(COUNTIFS('(6)定期点検調書'!$B$12:$B$5000,AV$19,'(6)定期点検調書'!$AH$12:$AH$5000,$C21,'(6)定期点検調書'!$BF$12:$BF$5000,$T$7)&gt;=1,$T$7,IF(COUNTIFS('(6)定期点検調書'!$B$12:$B$5000,AV$19,'(6)定期点検調書'!$AH$12:$AH$5000,$C21,'(6)定期点検調書'!$BF$12:$BF$5000,$S$7)&gt;=1,$S$7,""))))))</f>
        <v/>
      </c>
      <c r="AW21" s="465" t="str">
        <f>IF(AW$19="","",IF(COUNTIFS('(6)定期点検調書'!$B$12:$B$5000,AW$19,'(6)定期点検調書'!$AH$12:$AH$5000,$C21,'(6)定期点検調書'!$BF$12:$BF$5000,$W$7)&gt;=1,$W$7,IF(COUNTIFS('(6)定期点検調書'!$B$12:$B$5000,AW$19,'(6)定期点検調書'!$AH$12:$AH$5000,$C21,'(6)定期点検調書'!$BF$12:$BF$5000,$V$7)&gt;=1,$V$7,IF(COUNTIFS('(6)定期点検調書'!$B$12:$B$5000,AW$19,'(6)定期点検調書'!$AH$12:$AH$5000,$C21,'(6)定期点検調書'!$BF$12:$BF$5000,$U$7)&gt;=1,$U$7,IF(COUNTIFS('(6)定期点検調書'!$B$12:$B$5000,AW$19,'(6)定期点検調書'!$AH$12:$AH$5000,$C21,'(6)定期点検調書'!$BF$12:$BF$5000,$T$7)&gt;=1,$T$7,IF(COUNTIFS('(6)定期点検調書'!$B$12:$B$5000,AW$19,'(6)定期点検調書'!$AH$12:$AH$5000,$C21,'(6)定期点検調書'!$BF$12:$BF$5000,$S$7)&gt;=1,$S$7,""))))))</f>
        <v/>
      </c>
      <c r="AX21" s="465" t="str">
        <f>IF(AX$19="","",IF(COUNTIFS('(6)定期点検調書'!$B$12:$B$5000,AX$19,'(6)定期点検調書'!$AH$12:$AH$5000,$C21,'(6)定期点検調書'!$BF$12:$BF$5000,$W$7)&gt;=1,$W$7,IF(COUNTIFS('(6)定期点検調書'!$B$12:$B$5000,AX$19,'(6)定期点検調書'!$AH$12:$AH$5000,$C21,'(6)定期点検調書'!$BF$12:$BF$5000,$V$7)&gt;=1,$V$7,IF(COUNTIFS('(6)定期点検調書'!$B$12:$B$5000,AX$19,'(6)定期点検調書'!$AH$12:$AH$5000,$C21,'(6)定期点検調書'!$BF$12:$BF$5000,$U$7)&gt;=1,$U$7,IF(COUNTIFS('(6)定期点検調書'!$B$12:$B$5000,AX$19,'(6)定期点検調書'!$AH$12:$AH$5000,$C21,'(6)定期点検調書'!$BF$12:$BF$5000,$T$7)&gt;=1,$T$7,IF(COUNTIFS('(6)定期点検調書'!$B$12:$B$5000,AX$19,'(6)定期点検調書'!$AH$12:$AH$5000,$C21,'(6)定期点検調書'!$BF$12:$BF$5000,$S$7)&gt;=1,$S$7,""))))))</f>
        <v/>
      </c>
      <c r="AY21" s="465" t="str">
        <f>IF(AY$19="","",IF(COUNTIFS('(6)定期点検調書'!$B$12:$B$5000,AY$19,'(6)定期点検調書'!$AH$12:$AH$5000,$C21,'(6)定期点検調書'!$BF$12:$BF$5000,$W$7)&gt;=1,$W$7,IF(COUNTIFS('(6)定期点検調書'!$B$12:$B$5000,AY$19,'(6)定期点検調書'!$AH$12:$AH$5000,$C21,'(6)定期点検調書'!$BF$12:$BF$5000,$V$7)&gt;=1,$V$7,IF(COUNTIFS('(6)定期点検調書'!$B$12:$B$5000,AY$19,'(6)定期点検調書'!$AH$12:$AH$5000,$C21,'(6)定期点検調書'!$BF$12:$BF$5000,$U$7)&gt;=1,$U$7,IF(COUNTIFS('(6)定期点検調書'!$B$12:$B$5000,AY$19,'(6)定期点検調書'!$AH$12:$AH$5000,$C21,'(6)定期点検調書'!$BF$12:$BF$5000,$T$7)&gt;=1,$T$7,IF(COUNTIFS('(6)定期点検調書'!$B$12:$B$5000,AY$19,'(6)定期点検調書'!$AH$12:$AH$5000,$C21,'(6)定期点検調書'!$BF$12:$BF$5000,$S$7)&gt;=1,$S$7,""))))))</f>
        <v/>
      </c>
      <c r="AZ21" s="465" t="str">
        <f>IF(AZ$19="","",IF(COUNTIFS('(6)定期点検調書'!$B$12:$B$5000,AZ$19,'(6)定期点検調書'!$AH$12:$AH$5000,$C21,'(6)定期点検調書'!$BF$12:$BF$5000,$W$7)&gt;=1,$W$7,IF(COUNTIFS('(6)定期点検調書'!$B$12:$B$5000,AZ$19,'(6)定期点検調書'!$AH$12:$AH$5000,$C21,'(6)定期点検調書'!$BF$12:$BF$5000,$V$7)&gt;=1,$V$7,IF(COUNTIFS('(6)定期点検調書'!$B$12:$B$5000,AZ$19,'(6)定期点検調書'!$AH$12:$AH$5000,$C21,'(6)定期点検調書'!$BF$12:$BF$5000,$U$7)&gt;=1,$U$7,IF(COUNTIFS('(6)定期点検調書'!$B$12:$B$5000,AZ$19,'(6)定期点検調書'!$AH$12:$AH$5000,$C21,'(6)定期点検調書'!$BF$12:$BF$5000,$T$7)&gt;=1,$T$7,IF(COUNTIFS('(6)定期点検調書'!$B$12:$B$5000,AZ$19,'(6)定期点検調書'!$AH$12:$AH$5000,$C21,'(6)定期点検調書'!$BF$12:$BF$5000,$S$7)&gt;=1,$S$7,""))))))</f>
        <v/>
      </c>
      <c r="BA21" s="466" t="str">
        <f>IF(BA$19="","",IF(COUNTIFS('(6)定期点検調書'!$B$12:$B$5000,BA$19,'(6)定期点検調書'!$AH$12:$AH$5000,$C21,'(6)定期点検調書'!$BF$12:$BF$5000,$W$7)&gt;=1,$W$7,IF(COUNTIFS('(6)定期点検調書'!$B$12:$B$5000,BA$19,'(6)定期点検調書'!$AH$12:$AH$5000,$C21,'(6)定期点検調書'!$BF$12:$BF$5000,$V$7)&gt;=1,$V$7,IF(COUNTIFS('(6)定期点検調書'!$B$12:$B$5000,BA$19,'(6)定期点検調書'!$AH$12:$AH$5000,$C21,'(6)定期点検調書'!$BF$12:$BF$5000,$U$7)&gt;=1,$U$7,IF(COUNTIFS('(6)定期点検調書'!$B$12:$B$5000,BA$19,'(6)定期点検調書'!$AH$12:$AH$5000,$C21,'(6)定期点検調書'!$BF$12:$BF$5000,$T$7)&gt;=1,$T$7,IF(COUNTIFS('(6)定期点検調書'!$B$12:$B$5000,BA$19,'(6)定期点検調書'!$AH$12:$AH$5000,$C21,'(6)定期点検調書'!$BF$12:$BF$5000,$S$7)&gt;=1,$S$7,""))))))</f>
        <v/>
      </c>
    </row>
    <row r="22" spans="2:83" ht="18.75" customHeight="1" x14ac:dyDescent="0.2">
      <c r="B22" s="1854"/>
      <c r="C22" s="1841" t="str">
        <f>ﾃﾞｰﾀ一覧!$U$20</f>
        <v>表面劣化</v>
      </c>
      <c r="D22" s="1842"/>
      <c r="E22" s="1842"/>
      <c r="F22" s="1842"/>
      <c r="G22" s="1843"/>
      <c r="H22" s="467" t="str">
        <f>IF(H$19="","",IF(COUNTIFS('(6)定期点検調書'!$B$12:$B$5000,H$19,'(6)定期点検調書'!$AH$12:$AH$5000,$C22,'(6)定期点検調書'!$BF$12:$BF$5000,$W$7)&gt;=1,$W$7,IF(COUNTIFS('(6)定期点検調書'!$B$12:$B$5000,H$19,'(6)定期点検調書'!$AH$12:$AH$5000,$C22,'(6)定期点検調書'!$BF$12:$BF$5000,$V$7)&gt;=1,$V$7,IF(COUNTIFS('(6)定期点検調書'!$B$12:$B$5000,H$19,'(6)定期点検調書'!$AH$12:$AH$5000,$C22,'(6)定期点検調書'!$BF$12:$BF$5000,$U$7)&gt;=1,$U$7,IF(COUNTIFS('(6)定期点検調書'!$B$12:$B$5000,H$19,'(6)定期点検調書'!$AH$12:$AH$5000,$C22,'(6)定期点検調書'!$BF$12:$BF$5000,$T$7)&gt;=1,$T$7,IF(COUNTIFS('(6)定期点検調書'!$B$12:$B$5000,H$19,'(6)定期点検調書'!$AH$12:$AH$5000,$C22,'(6)定期点検調書'!$BF$12:$BF$5000,$S$7)&gt;=1,$S$7,""))))))</f>
        <v/>
      </c>
      <c r="I22" s="465" t="str">
        <f>IF(I$19="","",IF(COUNTIFS('(6)定期点検調書'!$B$12:$B$5000,I$19,'(6)定期点検調書'!$AH$12:$AH$5000,$C22,'(6)定期点検調書'!$BF$12:$BF$5000,$W$7)&gt;=1,$W$7,IF(COUNTIFS('(6)定期点検調書'!$B$12:$B$5000,I$19,'(6)定期点検調書'!$AH$12:$AH$5000,$C22,'(6)定期点検調書'!$BF$12:$BF$5000,$V$7)&gt;=1,$V$7,IF(COUNTIFS('(6)定期点検調書'!$B$12:$B$5000,I$19,'(6)定期点検調書'!$AH$12:$AH$5000,$C22,'(6)定期点検調書'!$BF$12:$BF$5000,$U$7)&gt;=1,$U$7,IF(COUNTIFS('(6)定期点検調書'!$B$12:$B$5000,I$19,'(6)定期点検調書'!$AH$12:$AH$5000,$C22,'(6)定期点検調書'!$BF$12:$BF$5000,$T$7)&gt;=1,$T$7,IF(COUNTIFS('(6)定期点検調書'!$B$12:$B$5000,I$19,'(6)定期点検調書'!$AH$12:$AH$5000,$C22,'(6)定期点検調書'!$BF$12:$BF$5000,$S$7)&gt;=1,$S$7,""))))))</f>
        <v/>
      </c>
      <c r="J22" s="465" t="str">
        <f>IF(J$19="","",IF(COUNTIFS('(6)定期点検調書'!$B$12:$B$5000,J$19,'(6)定期点検調書'!$AH$12:$AH$5000,$C22,'(6)定期点検調書'!$BF$12:$BF$5000,$W$7)&gt;=1,$W$7,IF(COUNTIFS('(6)定期点検調書'!$B$12:$B$5000,J$19,'(6)定期点検調書'!$AH$12:$AH$5000,$C22,'(6)定期点検調書'!$BF$12:$BF$5000,$V$7)&gt;=1,$V$7,IF(COUNTIFS('(6)定期点検調書'!$B$12:$B$5000,J$19,'(6)定期点検調書'!$AH$12:$AH$5000,$C22,'(6)定期点検調書'!$BF$12:$BF$5000,$U$7)&gt;=1,$U$7,IF(COUNTIFS('(6)定期点検調書'!$B$12:$B$5000,J$19,'(6)定期点検調書'!$AH$12:$AH$5000,$C22,'(6)定期点検調書'!$BF$12:$BF$5000,$T$7)&gt;=1,$T$7,IF(COUNTIFS('(6)定期点検調書'!$B$12:$B$5000,J$19,'(6)定期点検調書'!$AH$12:$AH$5000,$C22,'(6)定期点検調書'!$BF$12:$BF$5000,$S$7)&gt;=1,$S$7,""))))))</f>
        <v/>
      </c>
      <c r="K22" s="465" t="str">
        <f>IF(K$19="","",IF(COUNTIFS('(6)定期点検調書'!$B$12:$B$5000,K$19,'(6)定期点検調書'!$AH$12:$AH$5000,$C22,'(6)定期点検調書'!$BF$12:$BF$5000,$W$7)&gt;=1,$W$7,IF(COUNTIFS('(6)定期点検調書'!$B$12:$B$5000,K$19,'(6)定期点検調書'!$AH$12:$AH$5000,$C22,'(6)定期点検調書'!$BF$12:$BF$5000,$V$7)&gt;=1,$V$7,IF(COUNTIFS('(6)定期点検調書'!$B$12:$B$5000,K$19,'(6)定期点検調書'!$AH$12:$AH$5000,$C22,'(6)定期点検調書'!$BF$12:$BF$5000,$U$7)&gt;=1,$U$7,IF(COUNTIFS('(6)定期点検調書'!$B$12:$B$5000,K$19,'(6)定期点検調書'!$AH$12:$AH$5000,$C22,'(6)定期点検調書'!$BF$12:$BF$5000,$T$7)&gt;=1,$T$7,IF(COUNTIFS('(6)定期点検調書'!$B$12:$B$5000,K$19,'(6)定期点検調書'!$AH$12:$AH$5000,$C22,'(6)定期点検調書'!$BF$12:$BF$5000,$S$7)&gt;=1,$S$7,""))))))</f>
        <v/>
      </c>
      <c r="L22" s="465" t="str">
        <f>IF(L$19="","",IF(COUNTIFS('(6)定期点検調書'!$B$12:$B$5000,L$19,'(6)定期点検調書'!$AH$12:$AH$5000,$C22,'(6)定期点検調書'!$BF$12:$BF$5000,$W$7)&gt;=1,$W$7,IF(COUNTIFS('(6)定期点検調書'!$B$12:$B$5000,L$19,'(6)定期点検調書'!$AH$12:$AH$5000,$C22,'(6)定期点検調書'!$BF$12:$BF$5000,$V$7)&gt;=1,$V$7,IF(COUNTIFS('(6)定期点検調書'!$B$12:$B$5000,L$19,'(6)定期点検調書'!$AH$12:$AH$5000,$C22,'(6)定期点検調書'!$BF$12:$BF$5000,$U$7)&gt;=1,$U$7,IF(COUNTIFS('(6)定期点検調書'!$B$12:$B$5000,L$19,'(6)定期点検調書'!$AH$12:$AH$5000,$C22,'(6)定期点検調書'!$BF$12:$BF$5000,$T$7)&gt;=1,$T$7,IF(COUNTIFS('(6)定期点検調書'!$B$12:$B$5000,L$19,'(6)定期点検調書'!$AH$12:$AH$5000,$C22,'(6)定期点検調書'!$BF$12:$BF$5000,$S$7)&gt;=1,$S$7,""))))))</f>
        <v/>
      </c>
      <c r="M22" s="465" t="str">
        <f>IF(M$19="","",IF(COUNTIFS('(6)定期点検調書'!$B$12:$B$5000,M$19,'(6)定期点検調書'!$AH$12:$AH$5000,$C22,'(6)定期点検調書'!$BF$12:$BF$5000,$W$7)&gt;=1,$W$7,IF(COUNTIFS('(6)定期点検調書'!$B$12:$B$5000,M$19,'(6)定期点検調書'!$AH$12:$AH$5000,$C22,'(6)定期点検調書'!$BF$12:$BF$5000,$V$7)&gt;=1,$V$7,IF(COUNTIFS('(6)定期点検調書'!$B$12:$B$5000,M$19,'(6)定期点検調書'!$AH$12:$AH$5000,$C22,'(6)定期点検調書'!$BF$12:$BF$5000,$U$7)&gt;=1,$U$7,IF(COUNTIFS('(6)定期点検調書'!$B$12:$B$5000,M$19,'(6)定期点検調書'!$AH$12:$AH$5000,$C22,'(6)定期点検調書'!$BF$12:$BF$5000,$T$7)&gt;=1,$T$7,IF(COUNTIFS('(6)定期点検調書'!$B$12:$B$5000,M$19,'(6)定期点検調書'!$AH$12:$AH$5000,$C22,'(6)定期点検調書'!$BF$12:$BF$5000,$S$7)&gt;=1,$S$7,""))))))</f>
        <v/>
      </c>
      <c r="N22" s="465" t="str">
        <f>IF(N$19="","",IF(COUNTIFS('(6)定期点検調書'!$B$12:$B$5000,N$19,'(6)定期点検調書'!$AH$12:$AH$5000,$C22,'(6)定期点検調書'!$BF$12:$BF$5000,$W$7)&gt;=1,$W$7,IF(COUNTIFS('(6)定期点検調書'!$B$12:$B$5000,N$19,'(6)定期点検調書'!$AH$12:$AH$5000,$C22,'(6)定期点検調書'!$BF$12:$BF$5000,$V$7)&gt;=1,$V$7,IF(COUNTIFS('(6)定期点検調書'!$B$12:$B$5000,N$19,'(6)定期点検調書'!$AH$12:$AH$5000,$C22,'(6)定期点検調書'!$BF$12:$BF$5000,$U$7)&gt;=1,$U$7,IF(COUNTIFS('(6)定期点検調書'!$B$12:$B$5000,N$19,'(6)定期点検調書'!$AH$12:$AH$5000,$C22,'(6)定期点検調書'!$BF$12:$BF$5000,$T$7)&gt;=1,$T$7,IF(COUNTIFS('(6)定期点検調書'!$B$12:$B$5000,N$19,'(6)定期点検調書'!$AH$12:$AH$5000,$C22,'(6)定期点検調書'!$BF$12:$BF$5000,$S$7)&gt;=1,$S$7,""))))))</f>
        <v/>
      </c>
      <c r="O22" s="465" t="str">
        <f>IF(O$19="","",IF(COUNTIFS('(6)定期点検調書'!$B$12:$B$5000,O$19,'(6)定期点検調書'!$AH$12:$AH$5000,$C22,'(6)定期点検調書'!$BF$12:$BF$5000,$W$7)&gt;=1,$W$7,IF(COUNTIFS('(6)定期点検調書'!$B$12:$B$5000,O$19,'(6)定期点検調書'!$AH$12:$AH$5000,$C22,'(6)定期点検調書'!$BF$12:$BF$5000,$V$7)&gt;=1,$V$7,IF(COUNTIFS('(6)定期点検調書'!$B$12:$B$5000,O$19,'(6)定期点検調書'!$AH$12:$AH$5000,$C22,'(6)定期点検調書'!$BF$12:$BF$5000,$U$7)&gt;=1,$U$7,IF(COUNTIFS('(6)定期点検調書'!$B$12:$B$5000,O$19,'(6)定期点検調書'!$AH$12:$AH$5000,$C22,'(6)定期点検調書'!$BF$12:$BF$5000,$T$7)&gt;=1,$T$7,IF(COUNTIFS('(6)定期点検調書'!$B$12:$B$5000,O$19,'(6)定期点検調書'!$AH$12:$AH$5000,$C22,'(6)定期点検調書'!$BF$12:$BF$5000,$S$7)&gt;=1,$S$7,""))))))</f>
        <v/>
      </c>
      <c r="P22" s="465" t="str">
        <f>IF(P$19="","",IF(COUNTIFS('(6)定期点検調書'!$B$12:$B$5000,P$19,'(6)定期点検調書'!$AH$12:$AH$5000,$C22,'(6)定期点検調書'!$BF$12:$BF$5000,$W$7)&gt;=1,$W$7,IF(COUNTIFS('(6)定期点検調書'!$B$12:$B$5000,P$19,'(6)定期点検調書'!$AH$12:$AH$5000,$C22,'(6)定期点検調書'!$BF$12:$BF$5000,$V$7)&gt;=1,$V$7,IF(COUNTIFS('(6)定期点検調書'!$B$12:$B$5000,P$19,'(6)定期点検調書'!$AH$12:$AH$5000,$C22,'(6)定期点検調書'!$BF$12:$BF$5000,$U$7)&gt;=1,$U$7,IF(COUNTIFS('(6)定期点検調書'!$B$12:$B$5000,P$19,'(6)定期点検調書'!$AH$12:$AH$5000,$C22,'(6)定期点検調書'!$BF$12:$BF$5000,$T$7)&gt;=1,$T$7,IF(COUNTIFS('(6)定期点検調書'!$B$12:$B$5000,P$19,'(6)定期点検調書'!$AH$12:$AH$5000,$C22,'(6)定期点検調書'!$BF$12:$BF$5000,$S$7)&gt;=1,$S$7,""))))))</f>
        <v/>
      </c>
      <c r="Q22" s="465" t="str">
        <f>IF(Q$19="","",IF(COUNTIFS('(6)定期点検調書'!$B$12:$B$5000,Q$19,'(6)定期点検調書'!$AH$12:$AH$5000,$C22,'(6)定期点検調書'!$BF$12:$BF$5000,$W$7)&gt;=1,$W$7,IF(COUNTIFS('(6)定期点検調書'!$B$12:$B$5000,Q$19,'(6)定期点検調書'!$AH$12:$AH$5000,$C22,'(6)定期点検調書'!$BF$12:$BF$5000,$V$7)&gt;=1,$V$7,IF(COUNTIFS('(6)定期点検調書'!$B$12:$B$5000,Q$19,'(6)定期点検調書'!$AH$12:$AH$5000,$C22,'(6)定期点検調書'!$BF$12:$BF$5000,$U$7)&gt;=1,$U$7,IF(COUNTIFS('(6)定期点検調書'!$B$12:$B$5000,Q$19,'(6)定期点検調書'!$AH$12:$AH$5000,$C22,'(6)定期点検調書'!$BF$12:$BF$5000,$T$7)&gt;=1,$T$7,IF(COUNTIFS('(6)定期点検調書'!$B$12:$B$5000,Q$19,'(6)定期点検調書'!$AH$12:$AH$5000,$C22,'(6)定期点検調書'!$BF$12:$BF$5000,$S$7)&gt;=1,$S$7,""))))))</f>
        <v/>
      </c>
      <c r="R22" s="465" t="str">
        <f>IF(R$19="","",IF(COUNTIFS('(6)定期点検調書'!$B$12:$B$5000,R$19,'(6)定期点検調書'!$AH$12:$AH$5000,$C22,'(6)定期点検調書'!$BF$12:$BF$5000,$W$7)&gt;=1,$W$7,IF(COUNTIFS('(6)定期点検調書'!$B$12:$B$5000,R$19,'(6)定期点検調書'!$AH$12:$AH$5000,$C22,'(6)定期点検調書'!$BF$12:$BF$5000,$V$7)&gt;=1,$V$7,IF(COUNTIFS('(6)定期点検調書'!$B$12:$B$5000,R$19,'(6)定期点検調書'!$AH$12:$AH$5000,$C22,'(6)定期点検調書'!$BF$12:$BF$5000,$U$7)&gt;=1,$U$7,IF(COUNTIFS('(6)定期点検調書'!$B$12:$B$5000,R$19,'(6)定期点検調書'!$AH$12:$AH$5000,$C22,'(6)定期点検調書'!$BF$12:$BF$5000,$T$7)&gt;=1,$T$7,IF(COUNTIFS('(6)定期点検調書'!$B$12:$B$5000,R$19,'(6)定期点検調書'!$AH$12:$AH$5000,$C22,'(6)定期点検調書'!$BF$12:$BF$5000,$S$7)&gt;=1,$S$7,""))))))</f>
        <v/>
      </c>
      <c r="S22" s="465" t="str">
        <f>IF(S$19="","",IF(COUNTIFS('(6)定期点検調書'!$B$12:$B$5000,S$19,'(6)定期点検調書'!$AH$12:$AH$5000,$C22,'(6)定期点検調書'!$BF$12:$BF$5000,$W$7)&gt;=1,$W$7,IF(COUNTIFS('(6)定期点検調書'!$B$12:$B$5000,S$19,'(6)定期点検調書'!$AH$12:$AH$5000,$C22,'(6)定期点検調書'!$BF$12:$BF$5000,$V$7)&gt;=1,$V$7,IF(COUNTIFS('(6)定期点検調書'!$B$12:$B$5000,S$19,'(6)定期点検調書'!$AH$12:$AH$5000,$C22,'(6)定期点検調書'!$BF$12:$BF$5000,$U$7)&gt;=1,$U$7,IF(COUNTIFS('(6)定期点検調書'!$B$12:$B$5000,S$19,'(6)定期点検調書'!$AH$12:$AH$5000,$C22,'(6)定期点検調書'!$BF$12:$BF$5000,$T$7)&gt;=1,$T$7,IF(COUNTIFS('(6)定期点検調書'!$B$12:$B$5000,S$19,'(6)定期点検調書'!$AH$12:$AH$5000,$C22,'(6)定期点検調書'!$BF$12:$BF$5000,$S$7)&gt;=1,$S$7,""))))))</f>
        <v/>
      </c>
      <c r="T22" s="465" t="str">
        <f>IF(T$19="","",IF(COUNTIFS('(6)定期点検調書'!$B$12:$B$5000,T$19,'(6)定期点検調書'!$AH$12:$AH$5000,$C22,'(6)定期点検調書'!$BF$12:$BF$5000,$W$7)&gt;=1,$W$7,IF(COUNTIFS('(6)定期点検調書'!$B$12:$B$5000,T$19,'(6)定期点検調書'!$AH$12:$AH$5000,$C22,'(6)定期点検調書'!$BF$12:$BF$5000,$V$7)&gt;=1,$V$7,IF(COUNTIFS('(6)定期点検調書'!$B$12:$B$5000,T$19,'(6)定期点検調書'!$AH$12:$AH$5000,$C22,'(6)定期点検調書'!$BF$12:$BF$5000,$U$7)&gt;=1,$U$7,IF(COUNTIFS('(6)定期点検調書'!$B$12:$B$5000,T$19,'(6)定期点検調書'!$AH$12:$AH$5000,$C22,'(6)定期点検調書'!$BF$12:$BF$5000,$T$7)&gt;=1,$T$7,IF(COUNTIFS('(6)定期点検調書'!$B$12:$B$5000,T$19,'(6)定期点検調書'!$AH$12:$AH$5000,$C22,'(6)定期点検調書'!$BF$12:$BF$5000,$S$7)&gt;=1,$S$7,""))))))</f>
        <v/>
      </c>
      <c r="U22" s="465" t="str">
        <f>IF(U$19="","",IF(COUNTIFS('(6)定期点検調書'!$B$12:$B$5000,U$19,'(6)定期点検調書'!$AH$12:$AH$5000,$C22,'(6)定期点検調書'!$BF$12:$BF$5000,$W$7)&gt;=1,$W$7,IF(COUNTIFS('(6)定期点検調書'!$B$12:$B$5000,U$19,'(6)定期点検調書'!$AH$12:$AH$5000,$C22,'(6)定期点検調書'!$BF$12:$BF$5000,$V$7)&gt;=1,$V$7,IF(COUNTIFS('(6)定期点検調書'!$B$12:$B$5000,U$19,'(6)定期点検調書'!$AH$12:$AH$5000,$C22,'(6)定期点検調書'!$BF$12:$BF$5000,$U$7)&gt;=1,$U$7,IF(COUNTIFS('(6)定期点検調書'!$B$12:$B$5000,U$19,'(6)定期点検調書'!$AH$12:$AH$5000,$C22,'(6)定期点検調書'!$BF$12:$BF$5000,$T$7)&gt;=1,$T$7,IF(COUNTIFS('(6)定期点検調書'!$B$12:$B$5000,U$19,'(6)定期点検調書'!$AH$12:$AH$5000,$C22,'(6)定期点検調書'!$BF$12:$BF$5000,$S$7)&gt;=1,$S$7,""))))))</f>
        <v/>
      </c>
      <c r="V22" s="465" t="str">
        <f>IF(V$19="","",IF(COUNTIFS('(6)定期点検調書'!$B$12:$B$5000,V$19,'(6)定期点検調書'!$AH$12:$AH$5000,$C22,'(6)定期点検調書'!$BF$12:$BF$5000,$W$7)&gt;=1,$W$7,IF(COUNTIFS('(6)定期点検調書'!$B$12:$B$5000,V$19,'(6)定期点検調書'!$AH$12:$AH$5000,$C22,'(6)定期点検調書'!$BF$12:$BF$5000,$V$7)&gt;=1,$V$7,IF(COUNTIFS('(6)定期点検調書'!$B$12:$B$5000,V$19,'(6)定期点検調書'!$AH$12:$AH$5000,$C22,'(6)定期点検調書'!$BF$12:$BF$5000,$U$7)&gt;=1,$U$7,IF(COUNTIFS('(6)定期点検調書'!$B$12:$B$5000,V$19,'(6)定期点検調書'!$AH$12:$AH$5000,$C22,'(6)定期点検調書'!$BF$12:$BF$5000,$T$7)&gt;=1,$T$7,IF(COUNTIFS('(6)定期点検調書'!$B$12:$B$5000,V$19,'(6)定期点検調書'!$AH$12:$AH$5000,$C22,'(6)定期点検調書'!$BF$12:$BF$5000,$S$7)&gt;=1,$S$7,""))))))</f>
        <v/>
      </c>
      <c r="W22" s="465" t="str">
        <f>IF(W$19="","",IF(COUNTIFS('(6)定期点検調書'!$B$12:$B$5000,W$19,'(6)定期点検調書'!$AH$12:$AH$5000,$C22,'(6)定期点検調書'!$BF$12:$BF$5000,$W$7)&gt;=1,$W$7,IF(COUNTIFS('(6)定期点検調書'!$B$12:$B$5000,W$19,'(6)定期点検調書'!$AH$12:$AH$5000,$C22,'(6)定期点検調書'!$BF$12:$BF$5000,$V$7)&gt;=1,$V$7,IF(COUNTIFS('(6)定期点検調書'!$B$12:$B$5000,W$19,'(6)定期点検調書'!$AH$12:$AH$5000,$C22,'(6)定期点検調書'!$BF$12:$BF$5000,$U$7)&gt;=1,$U$7,IF(COUNTIFS('(6)定期点検調書'!$B$12:$B$5000,W$19,'(6)定期点検調書'!$AH$12:$AH$5000,$C22,'(6)定期点検調書'!$BF$12:$BF$5000,$T$7)&gt;=1,$T$7,IF(COUNTIFS('(6)定期点検調書'!$B$12:$B$5000,W$19,'(6)定期点検調書'!$AH$12:$AH$5000,$C22,'(6)定期点検調書'!$BF$12:$BF$5000,$S$7)&gt;=1,$S$7,""))))))</f>
        <v/>
      </c>
      <c r="X22" s="465" t="str">
        <f>IF(X$19="","",IF(COUNTIFS('(6)定期点検調書'!$B$12:$B$5000,X$19,'(6)定期点検調書'!$AH$12:$AH$5000,$C22,'(6)定期点検調書'!$BF$12:$BF$5000,$W$7)&gt;=1,$W$7,IF(COUNTIFS('(6)定期点検調書'!$B$12:$B$5000,X$19,'(6)定期点検調書'!$AH$12:$AH$5000,$C22,'(6)定期点検調書'!$BF$12:$BF$5000,$V$7)&gt;=1,$V$7,IF(COUNTIFS('(6)定期点検調書'!$B$12:$B$5000,X$19,'(6)定期点検調書'!$AH$12:$AH$5000,$C22,'(6)定期点検調書'!$BF$12:$BF$5000,$U$7)&gt;=1,$U$7,IF(COUNTIFS('(6)定期点検調書'!$B$12:$B$5000,X$19,'(6)定期点検調書'!$AH$12:$AH$5000,$C22,'(6)定期点検調書'!$BF$12:$BF$5000,$T$7)&gt;=1,$T$7,IF(COUNTIFS('(6)定期点検調書'!$B$12:$B$5000,X$19,'(6)定期点検調書'!$AH$12:$AH$5000,$C22,'(6)定期点検調書'!$BF$12:$BF$5000,$S$7)&gt;=1,$S$7,""))))))</f>
        <v/>
      </c>
      <c r="Y22" s="465" t="str">
        <f>IF(Y$19="","",IF(COUNTIFS('(6)定期点検調書'!$B$12:$B$5000,Y$19,'(6)定期点検調書'!$AH$12:$AH$5000,$C22,'(6)定期点検調書'!$BF$12:$BF$5000,$W$7)&gt;=1,$W$7,IF(COUNTIFS('(6)定期点検調書'!$B$12:$B$5000,Y$19,'(6)定期点検調書'!$AH$12:$AH$5000,$C22,'(6)定期点検調書'!$BF$12:$BF$5000,$V$7)&gt;=1,$V$7,IF(COUNTIFS('(6)定期点検調書'!$B$12:$B$5000,Y$19,'(6)定期点検調書'!$AH$12:$AH$5000,$C22,'(6)定期点検調書'!$BF$12:$BF$5000,$U$7)&gt;=1,$U$7,IF(COUNTIFS('(6)定期点検調書'!$B$12:$B$5000,Y$19,'(6)定期点検調書'!$AH$12:$AH$5000,$C22,'(6)定期点検調書'!$BF$12:$BF$5000,$T$7)&gt;=1,$T$7,IF(COUNTIFS('(6)定期点検調書'!$B$12:$B$5000,Y$19,'(6)定期点検調書'!$AH$12:$AH$5000,$C22,'(6)定期点検調書'!$BF$12:$BF$5000,$S$7)&gt;=1,$S$7,""))))))</f>
        <v/>
      </c>
      <c r="Z22" s="465" t="str">
        <f>IF(Z$19="","",IF(COUNTIFS('(6)定期点検調書'!$B$12:$B$5000,Z$19,'(6)定期点検調書'!$AH$12:$AH$5000,$C22,'(6)定期点検調書'!$BF$12:$BF$5000,$W$7)&gt;=1,$W$7,IF(COUNTIFS('(6)定期点検調書'!$B$12:$B$5000,Z$19,'(6)定期点検調書'!$AH$12:$AH$5000,$C22,'(6)定期点検調書'!$BF$12:$BF$5000,$V$7)&gt;=1,$V$7,IF(COUNTIFS('(6)定期点検調書'!$B$12:$B$5000,Z$19,'(6)定期点検調書'!$AH$12:$AH$5000,$C22,'(6)定期点検調書'!$BF$12:$BF$5000,$U$7)&gt;=1,$U$7,IF(COUNTIFS('(6)定期点検調書'!$B$12:$B$5000,Z$19,'(6)定期点検調書'!$AH$12:$AH$5000,$C22,'(6)定期点検調書'!$BF$12:$BF$5000,$T$7)&gt;=1,$T$7,IF(COUNTIFS('(6)定期点検調書'!$B$12:$B$5000,Z$19,'(6)定期点検調書'!$AH$12:$AH$5000,$C22,'(6)定期点検調書'!$BF$12:$BF$5000,$S$7)&gt;=1,$S$7,""))))))</f>
        <v/>
      </c>
      <c r="AA22" s="465" t="str">
        <f>IF(AA$19="","",IF(COUNTIFS('(6)定期点検調書'!$B$12:$B$5000,AA$19,'(6)定期点検調書'!$AH$12:$AH$5000,$C22,'(6)定期点検調書'!$BF$12:$BF$5000,$W$7)&gt;=1,$W$7,IF(COUNTIFS('(6)定期点検調書'!$B$12:$B$5000,AA$19,'(6)定期点検調書'!$AH$12:$AH$5000,$C22,'(6)定期点検調書'!$BF$12:$BF$5000,$V$7)&gt;=1,$V$7,IF(COUNTIFS('(6)定期点検調書'!$B$12:$B$5000,AA$19,'(6)定期点検調書'!$AH$12:$AH$5000,$C22,'(6)定期点検調書'!$BF$12:$BF$5000,$U$7)&gt;=1,$U$7,IF(COUNTIFS('(6)定期点検調書'!$B$12:$B$5000,AA$19,'(6)定期点検調書'!$AH$12:$AH$5000,$C22,'(6)定期点検調書'!$BF$12:$BF$5000,$T$7)&gt;=1,$T$7,IF(COUNTIFS('(6)定期点検調書'!$B$12:$B$5000,AA$19,'(6)定期点検調書'!$AH$12:$AH$5000,$C22,'(6)定期点検調書'!$BF$12:$BF$5000,$S$7)&gt;=1,$S$7,""))))))</f>
        <v/>
      </c>
      <c r="AB22" s="465" t="str">
        <f>IF(AB$19="","",IF(COUNTIFS('(6)定期点検調書'!$B$12:$B$5000,AB$19,'(6)定期点検調書'!$AH$12:$AH$5000,$C22,'(6)定期点検調書'!$BF$12:$BF$5000,$W$7)&gt;=1,$W$7,IF(COUNTIFS('(6)定期点検調書'!$B$12:$B$5000,AB$19,'(6)定期点検調書'!$AH$12:$AH$5000,$C22,'(6)定期点検調書'!$BF$12:$BF$5000,$V$7)&gt;=1,$V$7,IF(COUNTIFS('(6)定期点検調書'!$B$12:$B$5000,AB$19,'(6)定期点検調書'!$AH$12:$AH$5000,$C22,'(6)定期点検調書'!$BF$12:$BF$5000,$U$7)&gt;=1,$U$7,IF(COUNTIFS('(6)定期点検調書'!$B$12:$B$5000,AB$19,'(6)定期点検調書'!$AH$12:$AH$5000,$C22,'(6)定期点検調書'!$BF$12:$BF$5000,$T$7)&gt;=1,$T$7,IF(COUNTIFS('(6)定期点検調書'!$B$12:$B$5000,AB$19,'(6)定期点検調書'!$AH$12:$AH$5000,$C22,'(6)定期点検調書'!$BF$12:$BF$5000,$S$7)&gt;=1,$S$7,""))))))</f>
        <v/>
      </c>
      <c r="AC22" s="465" t="str">
        <f>IF(AC$19="","",IF(COUNTIFS('(6)定期点検調書'!$B$12:$B$5000,AC$19,'(6)定期点検調書'!$AH$12:$AH$5000,$C22,'(6)定期点検調書'!$BF$12:$BF$5000,$W$7)&gt;=1,$W$7,IF(COUNTIFS('(6)定期点検調書'!$B$12:$B$5000,AC$19,'(6)定期点検調書'!$AH$12:$AH$5000,$C22,'(6)定期点検調書'!$BF$12:$BF$5000,$V$7)&gt;=1,$V$7,IF(COUNTIFS('(6)定期点検調書'!$B$12:$B$5000,AC$19,'(6)定期点検調書'!$AH$12:$AH$5000,$C22,'(6)定期点検調書'!$BF$12:$BF$5000,$U$7)&gt;=1,$U$7,IF(COUNTIFS('(6)定期点検調書'!$B$12:$B$5000,AC$19,'(6)定期点検調書'!$AH$12:$AH$5000,$C22,'(6)定期点検調書'!$BF$12:$BF$5000,$T$7)&gt;=1,$T$7,IF(COUNTIFS('(6)定期点検調書'!$B$12:$B$5000,AC$19,'(6)定期点検調書'!$AH$12:$AH$5000,$C22,'(6)定期点検調書'!$BF$12:$BF$5000,$S$7)&gt;=1,$S$7,""))))))</f>
        <v/>
      </c>
      <c r="AD22" s="465" t="str">
        <f>IF(AD$19="","",IF(COUNTIFS('(6)定期点検調書'!$B$12:$B$5000,AD$19,'(6)定期点検調書'!$AH$12:$AH$5000,$C22,'(6)定期点検調書'!$BF$12:$BF$5000,$W$7)&gt;=1,$W$7,IF(COUNTIFS('(6)定期点検調書'!$B$12:$B$5000,AD$19,'(6)定期点検調書'!$AH$12:$AH$5000,$C22,'(6)定期点検調書'!$BF$12:$BF$5000,$V$7)&gt;=1,$V$7,IF(COUNTIFS('(6)定期点検調書'!$B$12:$B$5000,AD$19,'(6)定期点検調書'!$AH$12:$AH$5000,$C22,'(6)定期点検調書'!$BF$12:$BF$5000,$U$7)&gt;=1,$U$7,IF(COUNTIFS('(6)定期点検調書'!$B$12:$B$5000,AD$19,'(6)定期点検調書'!$AH$12:$AH$5000,$C22,'(6)定期点検調書'!$BF$12:$BF$5000,$T$7)&gt;=1,$T$7,IF(COUNTIFS('(6)定期点検調書'!$B$12:$B$5000,AD$19,'(6)定期点検調書'!$AH$12:$AH$5000,$C22,'(6)定期点検調書'!$BF$12:$BF$5000,$S$7)&gt;=1,$S$7,""))))))</f>
        <v/>
      </c>
      <c r="AE22" s="465" t="str">
        <f>IF(AE$19="","",IF(COUNTIFS('(6)定期点検調書'!$B$12:$B$5000,AE$19,'(6)定期点検調書'!$AH$12:$AH$5000,$C22,'(6)定期点検調書'!$BF$12:$BF$5000,$W$7)&gt;=1,$W$7,IF(COUNTIFS('(6)定期点検調書'!$B$12:$B$5000,AE$19,'(6)定期点検調書'!$AH$12:$AH$5000,$C22,'(6)定期点検調書'!$BF$12:$BF$5000,$V$7)&gt;=1,$V$7,IF(COUNTIFS('(6)定期点検調書'!$B$12:$B$5000,AE$19,'(6)定期点検調書'!$AH$12:$AH$5000,$C22,'(6)定期点検調書'!$BF$12:$BF$5000,$U$7)&gt;=1,$U$7,IF(COUNTIFS('(6)定期点検調書'!$B$12:$B$5000,AE$19,'(6)定期点検調書'!$AH$12:$AH$5000,$C22,'(6)定期点検調書'!$BF$12:$BF$5000,$T$7)&gt;=1,$T$7,IF(COUNTIFS('(6)定期点検調書'!$B$12:$B$5000,AE$19,'(6)定期点検調書'!$AH$12:$AH$5000,$C22,'(6)定期点検調書'!$BF$12:$BF$5000,$S$7)&gt;=1,$S$7,""))))))</f>
        <v/>
      </c>
      <c r="AF22" s="465" t="str">
        <f>IF(AF$19="","",IF(COUNTIFS('(6)定期点検調書'!$B$12:$B$5000,AF$19,'(6)定期点検調書'!$AH$12:$AH$5000,$C22,'(6)定期点検調書'!$BF$12:$BF$5000,$W$7)&gt;=1,$W$7,IF(COUNTIFS('(6)定期点検調書'!$B$12:$B$5000,AF$19,'(6)定期点検調書'!$AH$12:$AH$5000,$C22,'(6)定期点検調書'!$BF$12:$BF$5000,$V$7)&gt;=1,$V$7,IF(COUNTIFS('(6)定期点検調書'!$B$12:$B$5000,AF$19,'(6)定期点検調書'!$AH$12:$AH$5000,$C22,'(6)定期点検調書'!$BF$12:$BF$5000,$U$7)&gt;=1,$U$7,IF(COUNTIFS('(6)定期点検調書'!$B$12:$B$5000,AF$19,'(6)定期点検調書'!$AH$12:$AH$5000,$C22,'(6)定期点検調書'!$BF$12:$BF$5000,$T$7)&gt;=1,$T$7,IF(COUNTIFS('(6)定期点検調書'!$B$12:$B$5000,AF$19,'(6)定期点検調書'!$AH$12:$AH$5000,$C22,'(6)定期点検調書'!$BF$12:$BF$5000,$S$7)&gt;=1,$S$7,""))))))</f>
        <v/>
      </c>
      <c r="AG22" s="465" t="str">
        <f>IF(AG$19="","",IF(COUNTIFS('(6)定期点検調書'!$B$12:$B$5000,AG$19,'(6)定期点検調書'!$AH$12:$AH$5000,$C22,'(6)定期点検調書'!$BF$12:$BF$5000,$W$7)&gt;=1,$W$7,IF(COUNTIFS('(6)定期点検調書'!$B$12:$B$5000,AG$19,'(6)定期点検調書'!$AH$12:$AH$5000,$C22,'(6)定期点検調書'!$BF$12:$BF$5000,$V$7)&gt;=1,$V$7,IF(COUNTIFS('(6)定期点検調書'!$B$12:$B$5000,AG$19,'(6)定期点検調書'!$AH$12:$AH$5000,$C22,'(6)定期点検調書'!$BF$12:$BF$5000,$U$7)&gt;=1,$U$7,IF(COUNTIFS('(6)定期点検調書'!$B$12:$B$5000,AG$19,'(6)定期点検調書'!$AH$12:$AH$5000,$C22,'(6)定期点検調書'!$BF$12:$BF$5000,$T$7)&gt;=1,$T$7,IF(COUNTIFS('(6)定期点検調書'!$B$12:$B$5000,AG$19,'(6)定期点検調書'!$AH$12:$AH$5000,$C22,'(6)定期点検調書'!$BF$12:$BF$5000,$S$7)&gt;=1,$S$7,""))))))</f>
        <v/>
      </c>
      <c r="AH22" s="465" t="str">
        <f>IF(AH$19="","",IF(COUNTIFS('(6)定期点検調書'!$B$12:$B$5000,AH$19,'(6)定期点検調書'!$AH$12:$AH$5000,$C22,'(6)定期点検調書'!$BF$12:$BF$5000,$W$7)&gt;=1,$W$7,IF(COUNTIFS('(6)定期点検調書'!$B$12:$B$5000,AH$19,'(6)定期点検調書'!$AH$12:$AH$5000,$C22,'(6)定期点検調書'!$BF$12:$BF$5000,$V$7)&gt;=1,$V$7,IF(COUNTIFS('(6)定期点検調書'!$B$12:$B$5000,AH$19,'(6)定期点検調書'!$AH$12:$AH$5000,$C22,'(6)定期点検調書'!$BF$12:$BF$5000,$U$7)&gt;=1,$U$7,IF(COUNTIFS('(6)定期点検調書'!$B$12:$B$5000,AH$19,'(6)定期点検調書'!$AH$12:$AH$5000,$C22,'(6)定期点検調書'!$BF$12:$BF$5000,$T$7)&gt;=1,$T$7,IF(COUNTIFS('(6)定期点検調書'!$B$12:$B$5000,AH$19,'(6)定期点検調書'!$AH$12:$AH$5000,$C22,'(6)定期点検調書'!$BF$12:$BF$5000,$S$7)&gt;=1,$S$7,""))))))</f>
        <v/>
      </c>
      <c r="AI22" s="465" t="str">
        <f>IF(AI$19="","",IF(COUNTIFS('(6)定期点検調書'!$B$12:$B$5000,AI$19,'(6)定期点検調書'!$AH$12:$AH$5000,$C22,'(6)定期点検調書'!$BF$12:$BF$5000,$W$7)&gt;=1,$W$7,IF(COUNTIFS('(6)定期点検調書'!$B$12:$B$5000,AI$19,'(6)定期点検調書'!$AH$12:$AH$5000,$C22,'(6)定期点検調書'!$BF$12:$BF$5000,$V$7)&gt;=1,$V$7,IF(COUNTIFS('(6)定期点検調書'!$B$12:$B$5000,AI$19,'(6)定期点検調書'!$AH$12:$AH$5000,$C22,'(6)定期点検調書'!$BF$12:$BF$5000,$U$7)&gt;=1,$U$7,IF(COUNTIFS('(6)定期点検調書'!$B$12:$B$5000,AI$19,'(6)定期点検調書'!$AH$12:$AH$5000,$C22,'(6)定期点検調書'!$BF$12:$BF$5000,$T$7)&gt;=1,$T$7,IF(COUNTIFS('(6)定期点検調書'!$B$12:$B$5000,AI$19,'(6)定期点検調書'!$AH$12:$AH$5000,$C22,'(6)定期点検調書'!$BF$12:$BF$5000,$S$7)&gt;=1,$S$7,""))))))</f>
        <v/>
      </c>
      <c r="AJ22" s="465" t="str">
        <f>IF(AJ$19="","",IF(COUNTIFS('(6)定期点検調書'!$B$12:$B$5000,AJ$19,'(6)定期点検調書'!$AH$12:$AH$5000,$C22,'(6)定期点検調書'!$BF$12:$BF$5000,$W$7)&gt;=1,$W$7,IF(COUNTIFS('(6)定期点検調書'!$B$12:$B$5000,AJ$19,'(6)定期点検調書'!$AH$12:$AH$5000,$C22,'(6)定期点検調書'!$BF$12:$BF$5000,$V$7)&gt;=1,$V$7,IF(COUNTIFS('(6)定期点検調書'!$B$12:$B$5000,AJ$19,'(6)定期点検調書'!$AH$12:$AH$5000,$C22,'(6)定期点検調書'!$BF$12:$BF$5000,$U$7)&gt;=1,$U$7,IF(COUNTIFS('(6)定期点検調書'!$B$12:$B$5000,AJ$19,'(6)定期点検調書'!$AH$12:$AH$5000,$C22,'(6)定期点検調書'!$BF$12:$BF$5000,$T$7)&gt;=1,$T$7,IF(COUNTIFS('(6)定期点検調書'!$B$12:$B$5000,AJ$19,'(6)定期点検調書'!$AH$12:$AH$5000,$C22,'(6)定期点検調書'!$BF$12:$BF$5000,$S$7)&gt;=1,$S$7,""))))))</f>
        <v/>
      </c>
      <c r="AK22" s="465" t="str">
        <f>IF(AK$19="","",IF(COUNTIFS('(6)定期点検調書'!$B$12:$B$5000,AK$19,'(6)定期点検調書'!$AH$12:$AH$5000,$C22,'(6)定期点検調書'!$BF$12:$BF$5000,$W$7)&gt;=1,$W$7,IF(COUNTIFS('(6)定期点検調書'!$B$12:$B$5000,AK$19,'(6)定期点検調書'!$AH$12:$AH$5000,$C22,'(6)定期点検調書'!$BF$12:$BF$5000,$V$7)&gt;=1,$V$7,IF(COUNTIFS('(6)定期点検調書'!$B$12:$B$5000,AK$19,'(6)定期点検調書'!$AH$12:$AH$5000,$C22,'(6)定期点検調書'!$BF$12:$BF$5000,$U$7)&gt;=1,$U$7,IF(COUNTIFS('(6)定期点検調書'!$B$12:$B$5000,AK$19,'(6)定期点検調書'!$AH$12:$AH$5000,$C22,'(6)定期点検調書'!$BF$12:$BF$5000,$T$7)&gt;=1,$T$7,IF(COUNTIFS('(6)定期点検調書'!$B$12:$B$5000,AK$19,'(6)定期点検調書'!$AH$12:$AH$5000,$C22,'(6)定期点検調書'!$BF$12:$BF$5000,$S$7)&gt;=1,$S$7,""))))))</f>
        <v/>
      </c>
      <c r="AL22" s="465" t="str">
        <f>IF(AL$19="","",IF(COUNTIFS('(6)定期点検調書'!$B$12:$B$5000,AL$19,'(6)定期点検調書'!$AH$12:$AH$5000,$C22,'(6)定期点検調書'!$BF$12:$BF$5000,$W$7)&gt;=1,$W$7,IF(COUNTIFS('(6)定期点検調書'!$B$12:$B$5000,AL$19,'(6)定期点検調書'!$AH$12:$AH$5000,$C22,'(6)定期点検調書'!$BF$12:$BF$5000,$V$7)&gt;=1,$V$7,IF(COUNTIFS('(6)定期点検調書'!$B$12:$B$5000,AL$19,'(6)定期点検調書'!$AH$12:$AH$5000,$C22,'(6)定期点検調書'!$BF$12:$BF$5000,$U$7)&gt;=1,$U$7,IF(COUNTIFS('(6)定期点検調書'!$B$12:$B$5000,AL$19,'(6)定期点検調書'!$AH$12:$AH$5000,$C22,'(6)定期点検調書'!$BF$12:$BF$5000,$T$7)&gt;=1,$T$7,IF(COUNTIFS('(6)定期点検調書'!$B$12:$B$5000,AL$19,'(6)定期点検調書'!$AH$12:$AH$5000,$C22,'(6)定期点検調書'!$BF$12:$BF$5000,$S$7)&gt;=1,$S$7,""))))))</f>
        <v/>
      </c>
      <c r="AM22" s="465" t="str">
        <f>IF(AM$19="","",IF(COUNTIFS('(6)定期点検調書'!$B$12:$B$5000,AM$19,'(6)定期点検調書'!$AH$12:$AH$5000,$C22,'(6)定期点検調書'!$BF$12:$BF$5000,$W$7)&gt;=1,$W$7,IF(COUNTIFS('(6)定期点検調書'!$B$12:$B$5000,AM$19,'(6)定期点検調書'!$AH$12:$AH$5000,$C22,'(6)定期点検調書'!$BF$12:$BF$5000,$V$7)&gt;=1,$V$7,IF(COUNTIFS('(6)定期点検調書'!$B$12:$B$5000,AM$19,'(6)定期点検調書'!$AH$12:$AH$5000,$C22,'(6)定期点検調書'!$BF$12:$BF$5000,$U$7)&gt;=1,$U$7,IF(COUNTIFS('(6)定期点検調書'!$B$12:$B$5000,AM$19,'(6)定期点検調書'!$AH$12:$AH$5000,$C22,'(6)定期点検調書'!$BF$12:$BF$5000,$T$7)&gt;=1,$T$7,IF(COUNTIFS('(6)定期点検調書'!$B$12:$B$5000,AM$19,'(6)定期点検調書'!$AH$12:$AH$5000,$C22,'(6)定期点検調書'!$BF$12:$BF$5000,$S$7)&gt;=1,$S$7,""))))))</f>
        <v/>
      </c>
      <c r="AN22" s="465" t="str">
        <f>IF(AN$19="","",IF(COUNTIFS('(6)定期点検調書'!$B$12:$B$5000,AN$19,'(6)定期点検調書'!$AH$12:$AH$5000,$C22,'(6)定期点検調書'!$BF$12:$BF$5000,$W$7)&gt;=1,$W$7,IF(COUNTIFS('(6)定期点検調書'!$B$12:$B$5000,AN$19,'(6)定期点検調書'!$AH$12:$AH$5000,$C22,'(6)定期点検調書'!$BF$12:$BF$5000,$V$7)&gt;=1,$V$7,IF(COUNTIFS('(6)定期点検調書'!$B$12:$B$5000,AN$19,'(6)定期点検調書'!$AH$12:$AH$5000,$C22,'(6)定期点検調書'!$BF$12:$BF$5000,$U$7)&gt;=1,$U$7,IF(COUNTIFS('(6)定期点検調書'!$B$12:$B$5000,AN$19,'(6)定期点検調書'!$AH$12:$AH$5000,$C22,'(6)定期点検調書'!$BF$12:$BF$5000,$T$7)&gt;=1,$T$7,IF(COUNTIFS('(6)定期点検調書'!$B$12:$B$5000,AN$19,'(6)定期点検調書'!$AH$12:$AH$5000,$C22,'(6)定期点検調書'!$BF$12:$BF$5000,$S$7)&gt;=1,$S$7,""))))))</f>
        <v/>
      </c>
      <c r="AO22" s="465" t="str">
        <f>IF(AO$19="","",IF(COUNTIFS('(6)定期点検調書'!$B$12:$B$5000,AO$19,'(6)定期点検調書'!$AH$12:$AH$5000,$C22,'(6)定期点検調書'!$BF$12:$BF$5000,$W$7)&gt;=1,$W$7,IF(COUNTIFS('(6)定期点検調書'!$B$12:$B$5000,AO$19,'(6)定期点検調書'!$AH$12:$AH$5000,$C22,'(6)定期点検調書'!$BF$12:$BF$5000,$V$7)&gt;=1,$V$7,IF(COUNTIFS('(6)定期点検調書'!$B$12:$B$5000,AO$19,'(6)定期点検調書'!$AH$12:$AH$5000,$C22,'(6)定期点検調書'!$BF$12:$BF$5000,$U$7)&gt;=1,$U$7,IF(COUNTIFS('(6)定期点検調書'!$B$12:$B$5000,AO$19,'(6)定期点検調書'!$AH$12:$AH$5000,$C22,'(6)定期点検調書'!$BF$12:$BF$5000,$T$7)&gt;=1,$T$7,IF(COUNTIFS('(6)定期点検調書'!$B$12:$B$5000,AO$19,'(6)定期点検調書'!$AH$12:$AH$5000,$C22,'(6)定期点検調書'!$BF$12:$BF$5000,$S$7)&gt;=1,$S$7,""))))))</f>
        <v/>
      </c>
      <c r="AP22" s="465" t="str">
        <f>IF(AP$19="","",IF(COUNTIFS('(6)定期点検調書'!$B$12:$B$5000,AP$19,'(6)定期点検調書'!$AH$12:$AH$5000,$C22,'(6)定期点検調書'!$BF$12:$BF$5000,$W$7)&gt;=1,$W$7,IF(COUNTIFS('(6)定期点検調書'!$B$12:$B$5000,AP$19,'(6)定期点検調書'!$AH$12:$AH$5000,$C22,'(6)定期点検調書'!$BF$12:$BF$5000,$V$7)&gt;=1,$V$7,IF(COUNTIFS('(6)定期点検調書'!$B$12:$B$5000,AP$19,'(6)定期点検調書'!$AH$12:$AH$5000,$C22,'(6)定期点検調書'!$BF$12:$BF$5000,$U$7)&gt;=1,$U$7,IF(COUNTIFS('(6)定期点検調書'!$B$12:$B$5000,AP$19,'(6)定期点検調書'!$AH$12:$AH$5000,$C22,'(6)定期点検調書'!$BF$12:$BF$5000,$T$7)&gt;=1,$T$7,IF(COUNTIFS('(6)定期点検調書'!$B$12:$B$5000,AP$19,'(6)定期点検調書'!$AH$12:$AH$5000,$C22,'(6)定期点検調書'!$BF$12:$BF$5000,$S$7)&gt;=1,$S$7,""))))))</f>
        <v/>
      </c>
      <c r="AQ22" s="465" t="str">
        <f>IF(AQ$19="","",IF(COUNTIFS('(6)定期点検調書'!$B$12:$B$5000,AQ$19,'(6)定期点検調書'!$AH$12:$AH$5000,$C22,'(6)定期点検調書'!$BF$12:$BF$5000,$W$7)&gt;=1,$W$7,IF(COUNTIFS('(6)定期点検調書'!$B$12:$B$5000,AQ$19,'(6)定期点検調書'!$AH$12:$AH$5000,$C22,'(6)定期点検調書'!$BF$12:$BF$5000,$V$7)&gt;=1,$V$7,IF(COUNTIFS('(6)定期点検調書'!$B$12:$B$5000,AQ$19,'(6)定期点検調書'!$AH$12:$AH$5000,$C22,'(6)定期点検調書'!$BF$12:$BF$5000,$U$7)&gt;=1,$U$7,IF(COUNTIFS('(6)定期点検調書'!$B$12:$B$5000,AQ$19,'(6)定期点検調書'!$AH$12:$AH$5000,$C22,'(6)定期点検調書'!$BF$12:$BF$5000,$T$7)&gt;=1,$T$7,IF(COUNTIFS('(6)定期点検調書'!$B$12:$B$5000,AQ$19,'(6)定期点検調書'!$AH$12:$AH$5000,$C22,'(6)定期点検調書'!$BF$12:$BF$5000,$S$7)&gt;=1,$S$7,""))))))</f>
        <v/>
      </c>
      <c r="AR22" s="465" t="str">
        <f>IF(AR$19="","",IF(COUNTIFS('(6)定期点検調書'!$B$12:$B$5000,AR$19,'(6)定期点検調書'!$AH$12:$AH$5000,$C22,'(6)定期点検調書'!$BF$12:$BF$5000,$W$7)&gt;=1,$W$7,IF(COUNTIFS('(6)定期点検調書'!$B$12:$B$5000,AR$19,'(6)定期点検調書'!$AH$12:$AH$5000,$C22,'(6)定期点検調書'!$BF$12:$BF$5000,$V$7)&gt;=1,$V$7,IF(COUNTIFS('(6)定期点検調書'!$B$12:$B$5000,AR$19,'(6)定期点検調書'!$AH$12:$AH$5000,$C22,'(6)定期点検調書'!$BF$12:$BF$5000,$U$7)&gt;=1,$U$7,IF(COUNTIFS('(6)定期点検調書'!$B$12:$B$5000,AR$19,'(6)定期点検調書'!$AH$12:$AH$5000,$C22,'(6)定期点検調書'!$BF$12:$BF$5000,$T$7)&gt;=1,$T$7,IF(COUNTIFS('(6)定期点検調書'!$B$12:$B$5000,AR$19,'(6)定期点検調書'!$AH$12:$AH$5000,$C22,'(6)定期点検調書'!$BF$12:$BF$5000,$S$7)&gt;=1,$S$7,""))))))</f>
        <v/>
      </c>
      <c r="AS22" s="465" t="str">
        <f>IF(AS$19="","",IF(COUNTIFS('(6)定期点検調書'!$B$12:$B$5000,AS$19,'(6)定期点検調書'!$AH$12:$AH$5000,$C22,'(6)定期点検調書'!$BF$12:$BF$5000,$W$7)&gt;=1,$W$7,IF(COUNTIFS('(6)定期点検調書'!$B$12:$B$5000,AS$19,'(6)定期点検調書'!$AH$12:$AH$5000,$C22,'(6)定期点検調書'!$BF$12:$BF$5000,$V$7)&gt;=1,$V$7,IF(COUNTIFS('(6)定期点検調書'!$B$12:$B$5000,AS$19,'(6)定期点検調書'!$AH$12:$AH$5000,$C22,'(6)定期点検調書'!$BF$12:$BF$5000,$U$7)&gt;=1,$U$7,IF(COUNTIFS('(6)定期点検調書'!$B$12:$B$5000,AS$19,'(6)定期点検調書'!$AH$12:$AH$5000,$C22,'(6)定期点検調書'!$BF$12:$BF$5000,$T$7)&gt;=1,$T$7,IF(COUNTIFS('(6)定期点検調書'!$B$12:$B$5000,AS$19,'(6)定期点検調書'!$AH$12:$AH$5000,$C22,'(6)定期点検調書'!$BF$12:$BF$5000,$S$7)&gt;=1,$S$7,""))))))</f>
        <v/>
      </c>
      <c r="AT22" s="465" t="str">
        <f>IF(AT$19="","",IF(COUNTIFS('(6)定期点検調書'!$B$12:$B$5000,AT$19,'(6)定期点検調書'!$AH$12:$AH$5000,$C22,'(6)定期点検調書'!$BF$12:$BF$5000,$W$7)&gt;=1,$W$7,IF(COUNTIFS('(6)定期点検調書'!$B$12:$B$5000,AT$19,'(6)定期点検調書'!$AH$12:$AH$5000,$C22,'(6)定期点検調書'!$BF$12:$BF$5000,$V$7)&gt;=1,$V$7,IF(COUNTIFS('(6)定期点検調書'!$B$12:$B$5000,AT$19,'(6)定期点検調書'!$AH$12:$AH$5000,$C22,'(6)定期点検調書'!$BF$12:$BF$5000,$U$7)&gt;=1,$U$7,IF(COUNTIFS('(6)定期点検調書'!$B$12:$B$5000,AT$19,'(6)定期点検調書'!$AH$12:$AH$5000,$C22,'(6)定期点検調書'!$BF$12:$BF$5000,$T$7)&gt;=1,$T$7,IF(COUNTIFS('(6)定期点検調書'!$B$12:$B$5000,AT$19,'(6)定期点検調書'!$AH$12:$AH$5000,$C22,'(6)定期点検調書'!$BF$12:$BF$5000,$S$7)&gt;=1,$S$7,""))))))</f>
        <v/>
      </c>
      <c r="AU22" s="465" t="str">
        <f>IF(AU$19="","",IF(COUNTIFS('(6)定期点検調書'!$B$12:$B$5000,AU$19,'(6)定期点検調書'!$AH$12:$AH$5000,$C22,'(6)定期点検調書'!$BF$12:$BF$5000,$W$7)&gt;=1,$W$7,IF(COUNTIFS('(6)定期点検調書'!$B$12:$B$5000,AU$19,'(6)定期点検調書'!$AH$12:$AH$5000,$C22,'(6)定期点検調書'!$BF$12:$BF$5000,$V$7)&gt;=1,$V$7,IF(COUNTIFS('(6)定期点検調書'!$B$12:$B$5000,AU$19,'(6)定期点検調書'!$AH$12:$AH$5000,$C22,'(6)定期点検調書'!$BF$12:$BF$5000,$U$7)&gt;=1,$U$7,IF(COUNTIFS('(6)定期点検調書'!$B$12:$B$5000,AU$19,'(6)定期点検調書'!$AH$12:$AH$5000,$C22,'(6)定期点検調書'!$BF$12:$BF$5000,$T$7)&gt;=1,$T$7,IF(COUNTIFS('(6)定期点検調書'!$B$12:$B$5000,AU$19,'(6)定期点検調書'!$AH$12:$AH$5000,$C22,'(6)定期点検調書'!$BF$12:$BF$5000,$S$7)&gt;=1,$S$7,""))))))</f>
        <v/>
      </c>
      <c r="AV22" s="465" t="str">
        <f>IF(AV$19="","",IF(COUNTIFS('(6)定期点検調書'!$B$12:$B$5000,AV$19,'(6)定期点検調書'!$AH$12:$AH$5000,$C22,'(6)定期点検調書'!$BF$12:$BF$5000,$W$7)&gt;=1,$W$7,IF(COUNTIFS('(6)定期点検調書'!$B$12:$B$5000,AV$19,'(6)定期点検調書'!$AH$12:$AH$5000,$C22,'(6)定期点検調書'!$BF$12:$BF$5000,$V$7)&gt;=1,$V$7,IF(COUNTIFS('(6)定期点検調書'!$B$12:$B$5000,AV$19,'(6)定期点検調書'!$AH$12:$AH$5000,$C22,'(6)定期点検調書'!$BF$12:$BF$5000,$U$7)&gt;=1,$U$7,IF(COUNTIFS('(6)定期点検調書'!$B$12:$B$5000,AV$19,'(6)定期点検調書'!$AH$12:$AH$5000,$C22,'(6)定期点検調書'!$BF$12:$BF$5000,$T$7)&gt;=1,$T$7,IF(COUNTIFS('(6)定期点検調書'!$B$12:$B$5000,AV$19,'(6)定期点検調書'!$AH$12:$AH$5000,$C22,'(6)定期点検調書'!$BF$12:$BF$5000,$S$7)&gt;=1,$S$7,""))))))</f>
        <v/>
      </c>
      <c r="AW22" s="465" t="str">
        <f>IF(AW$19="","",IF(COUNTIFS('(6)定期点検調書'!$B$12:$B$5000,AW$19,'(6)定期点検調書'!$AH$12:$AH$5000,$C22,'(6)定期点検調書'!$BF$12:$BF$5000,$W$7)&gt;=1,$W$7,IF(COUNTIFS('(6)定期点検調書'!$B$12:$B$5000,AW$19,'(6)定期点検調書'!$AH$12:$AH$5000,$C22,'(6)定期点検調書'!$BF$12:$BF$5000,$V$7)&gt;=1,$V$7,IF(COUNTIFS('(6)定期点検調書'!$B$12:$B$5000,AW$19,'(6)定期点検調書'!$AH$12:$AH$5000,$C22,'(6)定期点検調書'!$BF$12:$BF$5000,$U$7)&gt;=1,$U$7,IF(COUNTIFS('(6)定期点検調書'!$B$12:$B$5000,AW$19,'(6)定期点検調書'!$AH$12:$AH$5000,$C22,'(6)定期点検調書'!$BF$12:$BF$5000,$T$7)&gt;=1,$T$7,IF(COUNTIFS('(6)定期点検調書'!$B$12:$B$5000,AW$19,'(6)定期点検調書'!$AH$12:$AH$5000,$C22,'(6)定期点検調書'!$BF$12:$BF$5000,$S$7)&gt;=1,$S$7,""))))))</f>
        <v/>
      </c>
      <c r="AX22" s="465" t="str">
        <f>IF(AX$19="","",IF(COUNTIFS('(6)定期点検調書'!$B$12:$B$5000,AX$19,'(6)定期点検調書'!$AH$12:$AH$5000,$C22,'(6)定期点検調書'!$BF$12:$BF$5000,$W$7)&gt;=1,$W$7,IF(COUNTIFS('(6)定期点検調書'!$B$12:$B$5000,AX$19,'(6)定期点検調書'!$AH$12:$AH$5000,$C22,'(6)定期点検調書'!$BF$12:$BF$5000,$V$7)&gt;=1,$V$7,IF(COUNTIFS('(6)定期点検調書'!$B$12:$B$5000,AX$19,'(6)定期点検調書'!$AH$12:$AH$5000,$C22,'(6)定期点検調書'!$BF$12:$BF$5000,$U$7)&gt;=1,$U$7,IF(COUNTIFS('(6)定期点検調書'!$B$12:$B$5000,AX$19,'(6)定期点検調書'!$AH$12:$AH$5000,$C22,'(6)定期点検調書'!$BF$12:$BF$5000,$T$7)&gt;=1,$T$7,IF(COUNTIFS('(6)定期点検調書'!$B$12:$B$5000,AX$19,'(6)定期点検調書'!$AH$12:$AH$5000,$C22,'(6)定期点検調書'!$BF$12:$BF$5000,$S$7)&gt;=1,$S$7,""))))))</f>
        <v/>
      </c>
      <c r="AY22" s="465" t="str">
        <f>IF(AY$19="","",IF(COUNTIFS('(6)定期点検調書'!$B$12:$B$5000,AY$19,'(6)定期点検調書'!$AH$12:$AH$5000,$C22,'(6)定期点検調書'!$BF$12:$BF$5000,$W$7)&gt;=1,$W$7,IF(COUNTIFS('(6)定期点検調書'!$B$12:$B$5000,AY$19,'(6)定期点検調書'!$AH$12:$AH$5000,$C22,'(6)定期点検調書'!$BF$12:$BF$5000,$V$7)&gt;=1,$V$7,IF(COUNTIFS('(6)定期点検調書'!$B$12:$B$5000,AY$19,'(6)定期点検調書'!$AH$12:$AH$5000,$C22,'(6)定期点検調書'!$BF$12:$BF$5000,$U$7)&gt;=1,$U$7,IF(COUNTIFS('(6)定期点検調書'!$B$12:$B$5000,AY$19,'(6)定期点検調書'!$AH$12:$AH$5000,$C22,'(6)定期点検調書'!$BF$12:$BF$5000,$T$7)&gt;=1,$T$7,IF(COUNTIFS('(6)定期点検調書'!$B$12:$B$5000,AY$19,'(6)定期点検調書'!$AH$12:$AH$5000,$C22,'(6)定期点検調書'!$BF$12:$BF$5000,$S$7)&gt;=1,$S$7,""))))))</f>
        <v/>
      </c>
      <c r="AZ22" s="465" t="str">
        <f>IF(AZ$19="","",IF(COUNTIFS('(6)定期点検調書'!$B$12:$B$5000,AZ$19,'(6)定期点検調書'!$AH$12:$AH$5000,$C22,'(6)定期点検調書'!$BF$12:$BF$5000,$W$7)&gt;=1,$W$7,IF(COUNTIFS('(6)定期点検調書'!$B$12:$B$5000,AZ$19,'(6)定期点検調書'!$AH$12:$AH$5000,$C22,'(6)定期点検調書'!$BF$12:$BF$5000,$V$7)&gt;=1,$V$7,IF(COUNTIFS('(6)定期点検調書'!$B$12:$B$5000,AZ$19,'(6)定期点検調書'!$AH$12:$AH$5000,$C22,'(6)定期点検調書'!$BF$12:$BF$5000,$U$7)&gt;=1,$U$7,IF(COUNTIFS('(6)定期点検調書'!$B$12:$B$5000,AZ$19,'(6)定期点検調書'!$AH$12:$AH$5000,$C22,'(6)定期点検調書'!$BF$12:$BF$5000,$T$7)&gt;=1,$T$7,IF(COUNTIFS('(6)定期点検調書'!$B$12:$B$5000,AZ$19,'(6)定期点検調書'!$AH$12:$AH$5000,$C22,'(6)定期点検調書'!$BF$12:$BF$5000,$S$7)&gt;=1,$S$7,""))))))</f>
        <v/>
      </c>
      <c r="BA22" s="466" t="str">
        <f>IF(BA$19="","",IF(COUNTIFS('(6)定期点検調書'!$B$12:$B$5000,BA$19,'(6)定期点検調書'!$AH$12:$AH$5000,$C22,'(6)定期点検調書'!$BF$12:$BF$5000,$W$7)&gt;=1,$W$7,IF(COUNTIFS('(6)定期点検調書'!$B$12:$B$5000,BA$19,'(6)定期点検調書'!$AH$12:$AH$5000,$C22,'(6)定期点検調書'!$BF$12:$BF$5000,$V$7)&gt;=1,$V$7,IF(COUNTIFS('(6)定期点検調書'!$B$12:$B$5000,BA$19,'(6)定期点検調書'!$AH$12:$AH$5000,$C22,'(6)定期点検調書'!$BF$12:$BF$5000,$U$7)&gt;=1,$U$7,IF(COUNTIFS('(6)定期点検調書'!$B$12:$B$5000,BA$19,'(6)定期点検調書'!$AH$12:$AH$5000,$C22,'(6)定期点検調書'!$BF$12:$BF$5000,$T$7)&gt;=1,$T$7,IF(COUNTIFS('(6)定期点検調書'!$B$12:$B$5000,BA$19,'(6)定期点検調書'!$AH$12:$AH$5000,$C22,'(6)定期点検調書'!$BF$12:$BF$5000,$S$7)&gt;=1,$S$7,""))))))</f>
        <v/>
      </c>
    </row>
    <row r="23" spans="2:83" ht="18.75" customHeight="1" x14ac:dyDescent="0.2">
      <c r="B23" s="1854"/>
      <c r="C23" s="1841" t="str">
        <f>ﾃﾞｰﾀ一覧!$U$21</f>
        <v>漏水</v>
      </c>
      <c r="D23" s="1842"/>
      <c r="E23" s="1842"/>
      <c r="F23" s="1842"/>
      <c r="G23" s="1843"/>
      <c r="H23" s="467" t="str">
        <f>IF(H$19="","",IF(COUNTIFS('(6)定期点検調書'!$B$12:$B$5000,H$19,'(6)定期点検調書'!$AH$12:$AH$5000,$C23,'(6)定期点検調書'!$BF$12:$BF$5000,$W$7)&gt;=1,$W$7,IF(COUNTIFS('(6)定期点検調書'!$B$12:$B$5000,H$19,'(6)定期点検調書'!$AH$12:$AH$5000,$C23,'(6)定期点検調書'!$BF$12:$BF$5000,$V$7)&gt;=1,$V$7,IF(COUNTIFS('(6)定期点検調書'!$B$12:$B$5000,H$19,'(6)定期点検調書'!$AH$12:$AH$5000,$C23,'(6)定期点検調書'!$BF$12:$BF$5000,$U$7)&gt;=1,$U$7,IF(COUNTIFS('(6)定期点検調書'!$B$12:$B$5000,H$19,'(6)定期点検調書'!$AH$12:$AH$5000,$C23,'(6)定期点検調書'!$BF$12:$BF$5000,$T$7)&gt;=1,$T$7,IF(COUNTIFS('(6)定期点検調書'!$B$12:$B$5000,H$19,'(6)定期点検調書'!$AH$12:$AH$5000,$C23,'(6)定期点検調書'!$BF$12:$BF$5000,$S$7)&gt;=1,$S$7,""))))))</f>
        <v/>
      </c>
      <c r="I23" s="465" t="str">
        <f>IF(I$19="","",IF(COUNTIFS('(6)定期点検調書'!$B$12:$B$5000,I$19,'(6)定期点検調書'!$AH$12:$AH$5000,$C23,'(6)定期点検調書'!$BF$12:$BF$5000,$W$7)&gt;=1,$W$7,IF(COUNTIFS('(6)定期点検調書'!$B$12:$B$5000,I$19,'(6)定期点検調書'!$AH$12:$AH$5000,$C23,'(6)定期点検調書'!$BF$12:$BF$5000,$V$7)&gt;=1,$V$7,IF(COUNTIFS('(6)定期点検調書'!$B$12:$B$5000,I$19,'(6)定期点検調書'!$AH$12:$AH$5000,$C23,'(6)定期点検調書'!$BF$12:$BF$5000,$U$7)&gt;=1,$U$7,IF(COUNTIFS('(6)定期点検調書'!$B$12:$B$5000,I$19,'(6)定期点検調書'!$AH$12:$AH$5000,$C23,'(6)定期点検調書'!$BF$12:$BF$5000,$T$7)&gt;=1,$T$7,IF(COUNTIFS('(6)定期点検調書'!$B$12:$B$5000,I$19,'(6)定期点検調書'!$AH$12:$AH$5000,$C23,'(6)定期点検調書'!$BF$12:$BF$5000,$S$7)&gt;=1,$S$7,""))))))</f>
        <v/>
      </c>
      <c r="J23" s="465" t="str">
        <f>IF(J$19="","",IF(COUNTIFS('(6)定期点検調書'!$B$12:$B$5000,J$19,'(6)定期点検調書'!$AH$12:$AH$5000,$C23,'(6)定期点検調書'!$BF$12:$BF$5000,$W$7)&gt;=1,$W$7,IF(COUNTIFS('(6)定期点検調書'!$B$12:$B$5000,J$19,'(6)定期点検調書'!$AH$12:$AH$5000,$C23,'(6)定期点検調書'!$BF$12:$BF$5000,$V$7)&gt;=1,$V$7,IF(COUNTIFS('(6)定期点検調書'!$B$12:$B$5000,J$19,'(6)定期点検調書'!$AH$12:$AH$5000,$C23,'(6)定期点検調書'!$BF$12:$BF$5000,$U$7)&gt;=1,$U$7,IF(COUNTIFS('(6)定期点検調書'!$B$12:$B$5000,J$19,'(6)定期点検調書'!$AH$12:$AH$5000,$C23,'(6)定期点検調書'!$BF$12:$BF$5000,$T$7)&gt;=1,$T$7,IF(COUNTIFS('(6)定期点検調書'!$B$12:$B$5000,J$19,'(6)定期点検調書'!$AH$12:$AH$5000,$C23,'(6)定期点検調書'!$BF$12:$BF$5000,$S$7)&gt;=1,$S$7,""))))))</f>
        <v/>
      </c>
      <c r="K23" s="465" t="str">
        <f>IF(K$19="","",IF(COUNTIFS('(6)定期点検調書'!$B$12:$B$5000,K$19,'(6)定期点検調書'!$AH$12:$AH$5000,$C23,'(6)定期点検調書'!$BF$12:$BF$5000,$W$7)&gt;=1,$W$7,IF(COUNTIFS('(6)定期点検調書'!$B$12:$B$5000,K$19,'(6)定期点検調書'!$AH$12:$AH$5000,$C23,'(6)定期点検調書'!$BF$12:$BF$5000,$V$7)&gt;=1,$V$7,IF(COUNTIFS('(6)定期点検調書'!$B$12:$B$5000,K$19,'(6)定期点検調書'!$AH$12:$AH$5000,$C23,'(6)定期点検調書'!$BF$12:$BF$5000,$U$7)&gt;=1,$U$7,IF(COUNTIFS('(6)定期点検調書'!$B$12:$B$5000,K$19,'(6)定期点検調書'!$AH$12:$AH$5000,$C23,'(6)定期点検調書'!$BF$12:$BF$5000,$T$7)&gt;=1,$T$7,IF(COUNTIFS('(6)定期点検調書'!$B$12:$B$5000,K$19,'(6)定期点検調書'!$AH$12:$AH$5000,$C23,'(6)定期点検調書'!$BF$12:$BF$5000,$S$7)&gt;=1,$S$7,""))))))</f>
        <v/>
      </c>
      <c r="L23" s="465" t="str">
        <f>IF(L$19="","",IF(COUNTIFS('(6)定期点検調書'!$B$12:$B$5000,L$19,'(6)定期点検調書'!$AH$12:$AH$5000,$C23,'(6)定期点検調書'!$BF$12:$BF$5000,$W$7)&gt;=1,$W$7,IF(COUNTIFS('(6)定期点検調書'!$B$12:$B$5000,L$19,'(6)定期点検調書'!$AH$12:$AH$5000,$C23,'(6)定期点検調書'!$BF$12:$BF$5000,$V$7)&gt;=1,$V$7,IF(COUNTIFS('(6)定期点検調書'!$B$12:$B$5000,L$19,'(6)定期点検調書'!$AH$12:$AH$5000,$C23,'(6)定期点検調書'!$BF$12:$BF$5000,$U$7)&gt;=1,$U$7,IF(COUNTIFS('(6)定期点検調書'!$B$12:$B$5000,L$19,'(6)定期点検調書'!$AH$12:$AH$5000,$C23,'(6)定期点検調書'!$BF$12:$BF$5000,$T$7)&gt;=1,$T$7,IF(COUNTIFS('(6)定期点検調書'!$B$12:$B$5000,L$19,'(6)定期点検調書'!$AH$12:$AH$5000,$C23,'(6)定期点検調書'!$BF$12:$BF$5000,$S$7)&gt;=1,$S$7,""))))))</f>
        <v/>
      </c>
      <c r="M23" s="465" t="str">
        <f>IF(M$19="","",IF(COUNTIFS('(6)定期点検調書'!$B$12:$B$5000,M$19,'(6)定期点検調書'!$AH$12:$AH$5000,$C23,'(6)定期点検調書'!$BF$12:$BF$5000,$W$7)&gt;=1,$W$7,IF(COUNTIFS('(6)定期点検調書'!$B$12:$B$5000,M$19,'(6)定期点検調書'!$AH$12:$AH$5000,$C23,'(6)定期点検調書'!$BF$12:$BF$5000,$V$7)&gt;=1,$V$7,IF(COUNTIFS('(6)定期点検調書'!$B$12:$B$5000,M$19,'(6)定期点検調書'!$AH$12:$AH$5000,$C23,'(6)定期点検調書'!$BF$12:$BF$5000,$U$7)&gt;=1,$U$7,IF(COUNTIFS('(6)定期点検調書'!$B$12:$B$5000,M$19,'(6)定期点検調書'!$AH$12:$AH$5000,$C23,'(6)定期点検調書'!$BF$12:$BF$5000,$T$7)&gt;=1,$T$7,IF(COUNTIFS('(6)定期点検調書'!$B$12:$B$5000,M$19,'(6)定期点検調書'!$AH$12:$AH$5000,$C23,'(6)定期点検調書'!$BF$12:$BF$5000,$S$7)&gt;=1,$S$7,""))))))</f>
        <v/>
      </c>
      <c r="N23" s="465" t="str">
        <f>IF(N$19="","",IF(COUNTIFS('(6)定期点検調書'!$B$12:$B$5000,N$19,'(6)定期点検調書'!$AH$12:$AH$5000,$C23,'(6)定期点検調書'!$BF$12:$BF$5000,$W$7)&gt;=1,$W$7,IF(COUNTIFS('(6)定期点検調書'!$B$12:$B$5000,N$19,'(6)定期点検調書'!$AH$12:$AH$5000,$C23,'(6)定期点検調書'!$BF$12:$BF$5000,$V$7)&gt;=1,$V$7,IF(COUNTIFS('(6)定期点検調書'!$B$12:$B$5000,N$19,'(6)定期点検調書'!$AH$12:$AH$5000,$C23,'(6)定期点検調書'!$BF$12:$BF$5000,$U$7)&gt;=1,$U$7,IF(COUNTIFS('(6)定期点検調書'!$B$12:$B$5000,N$19,'(6)定期点検調書'!$AH$12:$AH$5000,$C23,'(6)定期点検調書'!$BF$12:$BF$5000,$T$7)&gt;=1,$T$7,IF(COUNTIFS('(6)定期点検調書'!$B$12:$B$5000,N$19,'(6)定期点検調書'!$AH$12:$AH$5000,$C23,'(6)定期点検調書'!$BF$12:$BF$5000,$S$7)&gt;=1,$S$7,""))))))</f>
        <v/>
      </c>
      <c r="O23" s="465" t="str">
        <f>IF(O$19="","",IF(COUNTIFS('(6)定期点検調書'!$B$12:$B$5000,O$19,'(6)定期点検調書'!$AH$12:$AH$5000,$C23,'(6)定期点検調書'!$BF$12:$BF$5000,$W$7)&gt;=1,$W$7,IF(COUNTIFS('(6)定期点検調書'!$B$12:$B$5000,O$19,'(6)定期点検調書'!$AH$12:$AH$5000,$C23,'(6)定期点検調書'!$BF$12:$BF$5000,$V$7)&gt;=1,$V$7,IF(COUNTIFS('(6)定期点検調書'!$B$12:$B$5000,O$19,'(6)定期点検調書'!$AH$12:$AH$5000,$C23,'(6)定期点検調書'!$BF$12:$BF$5000,$U$7)&gt;=1,$U$7,IF(COUNTIFS('(6)定期点検調書'!$B$12:$B$5000,O$19,'(6)定期点検調書'!$AH$12:$AH$5000,$C23,'(6)定期点検調書'!$BF$12:$BF$5000,$T$7)&gt;=1,$T$7,IF(COUNTIFS('(6)定期点検調書'!$B$12:$B$5000,O$19,'(6)定期点検調書'!$AH$12:$AH$5000,$C23,'(6)定期点検調書'!$BF$12:$BF$5000,$S$7)&gt;=1,$S$7,""))))))</f>
        <v/>
      </c>
      <c r="P23" s="465" t="str">
        <f>IF(P$19="","",IF(COUNTIFS('(6)定期点検調書'!$B$12:$B$5000,P$19,'(6)定期点検調書'!$AH$12:$AH$5000,$C23,'(6)定期点検調書'!$BF$12:$BF$5000,$W$7)&gt;=1,$W$7,IF(COUNTIFS('(6)定期点検調書'!$B$12:$B$5000,P$19,'(6)定期点検調書'!$AH$12:$AH$5000,$C23,'(6)定期点検調書'!$BF$12:$BF$5000,$V$7)&gt;=1,$V$7,IF(COUNTIFS('(6)定期点検調書'!$B$12:$B$5000,P$19,'(6)定期点検調書'!$AH$12:$AH$5000,$C23,'(6)定期点検調書'!$BF$12:$BF$5000,$U$7)&gt;=1,$U$7,IF(COUNTIFS('(6)定期点検調書'!$B$12:$B$5000,P$19,'(6)定期点検調書'!$AH$12:$AH$5000,$C23,'(6)定期点検調書'!$BF$12:$BF$5000,$T$7)&gt;=1,$T$7,IF(COUNTIFS('(6)定期点検調書'!$B$12:$B$5000,P$19,'(6)定期点検調書'!$AH$12:$AH$5000,$C23,'(6)定期点検調書'!$BF$12:$BF$5000,$S$7)&gt;=1,$S$7,""))))))</f>
        <v/>
      </c>
      <c r="Q23" s="465" t="str">
        <f>IF(Q$19="","",IF(COUNTIFS('(6)定期点検調書'!$B$12:$B$5000,Q$19,'(6)定期点検調書'!$AH$12:$AH$5000,$C23,'(6)定期点検調書'!$BF$12:$BF$5000,$W$7)&gt;=1,$W$7,IF(COUNTIFS('(6)定期点検調書'!$B$12:$B$5000,Q$19,'(6)定期点検調書'!$AH$12:$AH$5000,$C23,'(6)定期点検調書'!$BF$12:$BF$5000,$V$7)&gt;=1,$V$7,IF(COUNTIFS('(6)定期点検調書'!$B$12:$B$5000,Q$19,'(6)定期点検調書'!$AH$12:$AH$5000,$C23,'(6)定期点検調書'!$BF$12:$BF$5000,$U$7)&gt;=1,$U$7,IF(COUNTIFS('(6)定期点検調書'!$B$12:$B$5000,Q$19,'(6)定期点検調書'!$AH$12:$AH$5000,$C23,'(6)定期点検調書'!$BF$12:$BF$5000,$T$7)&gt;=1,$T$7,IF(COUNTIFS('(6)定期点検調書'!$B$12:$B$5000,Q$19,'(6)定期点検調書'!$AH$12:$AH$5000,$C23,'(6)定期点検調書'!$BF$12:$BF$5000,$S$7)&gt;=1,$S$7,""))))))</f>
        <v/>
      </c>
      <c r="R23" s="465" t="str">
        <f>IF(R$19="","",IF(COUNTIFS('(6)定期点検調書'!$B$12:$B$5000,R$19,'(6)定期点検調書'!$AH$12:$AH$5000,$C23,'(6)定期点検調書'!$BF$12:$BF$5000,$W$7)&gt;=1,$W$7,IF(COUNTIFS('(6)定期点検調書'!$B$12:$B$5000,R$19,'(6)定期点検調書'!$AH$12:$AH$5000,$C23,'(6)定期点検調書'!$BF$12:$BF$5000,$V$7)&gt;=1,$V$7,IF(COUNTIFS('(6)定期点検調書'!$B$12:$B$5000,R$19,'(6)定期点検調書'!$AH$12:$AH$5000,$C23,'(6)定期点検調書'!$BF$12:$BF$5000,$U$7)&gt;=1,$U$7,IF(COUNTIFS('(6)定期点検調書'!$B$12:$B$5000,R$19,'(6)定期点検調書'!$AH$12:$AH$5000,$C23,'(6)定期点検調書'!$BF$12:$BF$5000,$T$7)&gt;=1,$T$7,IF(COUNTIFS('(6)定期点検調書'!$B$12:$B$5000,R$19,'(6)定期点検調書'!$AH$12:$AH$5000,$C23,'(6)定期点検調書'!$BF$12:$BF$5000,$S$7)&gt;=1,$S$7,""))))))</f>
        <v/>
      </c>
      <c r="S23" s="465" t="str">
        <f>IF(S$19="","",IF(COUNTIFS('(6)定期点検調書'!$B$12:$B$5000,S$19,'(6)定期点検調書'!$AH$12:$AH$5000,$C23,'(6)定期点検調書'!$BF$12:$BF$5000,$W$7)&gt;=1,$W$7,IF(COUNTIFS('(6)定期点検調書'!$B$12:$B$5000,S$19,'(6)定期点検調書'!$AH$12:$AH$5000,$C23,'(6)定期点検調書'!$BF$12:$BF$5000,$V$7)&gt;=1,$V$7,IF(COUNTIFS('(6)定期点検調書'!$B$12:$B$5000,S$19,'(6)定期点検調書'!$AH$12:$AH$5000,$C23,'(6)定期点検調書'!$BF$12:$BF$5000,$U$7)&gt;=1,$U$7,IF(COUNTIFS('(6)定期点検調書'!$B$12:$B$5000,S$19,'(6)定期点検調書'!$AH$12:$AH$5000,$C23,'(6)定期点検調書'!$BF$12:$BF$5000,$T$7)&gt;=1,$T$7,IF(COUNTIFS('(6)定期点検調書'!$B$12:$B$5000,S$19,'(6)定期点検調書'!$AH$12:$AH$5000,$C23,'(6)定期点検調書'!$BF$12:$BF$5000,$S$7)&gt;=1,$S$7,""))))))</f>
        <v/>
      </c>
      <c r="T23" s="465" t="str">
        <f>IF(T$19="","",IF(COUNTIFS('(6)定期点検調書'!$B$12:$B$5000,T$19,'(6)定期点検調書'!$AH$12:$AH$5000,$C23,'(6)定期点検調書'!$BF$12:$BF$5000,$W$7)&gt;=1,$W$7,IF(COUNTIFS('(6)定期点検調書'!$B$12:$B$5000,T$19,'(6)定期点検調書'!$AH$12:$AH$5000,$C23,'(6)定期点検調書'!$BF$12:$BF$5000,$V$7)&gt;=1,$V$7,IF(COUNTIFS('(6)定期点検調書'!$B$12:$B$5000,T$19,'(6)定期点検調書'!$AH$12:$AH$5000,$C23,'(6)定期点検調書'!$BF$12:$BF$5000,$U$7)&gt;=1,$U$7,IF(COUNTIFS('(6)定期点検調書'!$B$12:$B$5000,T$19,'(6)定期点検調書'!$AH$12:$AH$5000,$C23,'(6)定期点検調書'!$BF$12:$BF$5000,$T$7)&gt;=1,$T$7,IF(COUNTIFS('(6)定期点検調書'!$B$12:$B$5000,T$19,'(6)定期点検調書'!$AH$12:$AH$5000,$C23,'(6)定期点検調書'!$BF$12:$BF$5000,$S$7)&gt;=1,$S$7,""))))))</f>
        <v/>
      </c>
      <c r="U23" s="465" t="str">
        <f>IF(U$19="","",IF(COUNTIFS('(6)定期点検調書'!$B$12:$B$5000,U$19,'(6)定期点検調書'!$AH$12:$AH$5000,$C23,'(6)定期点検調書'!$BF$12:$BF$5000,$W$7)&gt;=1,$W$7,IF(COUNTIFS('(6)定期点検調書'!$B$12:$B$5000,U$19,'(6)定期点検調書'!$AH$12:$AH$5000,$C23,'(6)定期点検調書'!$BF$12:$BF$5000,$V$7)&gt;=1,$V$7,IF(COUNTIFS('(6)定期点検調書'!$B$12:$B$5000,U$19,'(6)定期点検調書'!$AH$12:$AH$5000,$C23,'(6)定期点検調書'!$BF$12:$BF$5000,$U$7)&gt;=1,$U$7,IF(COUNTIFS('(6)定期点検調書'!$B$12:$B$5000,U$19,'(6)定期点検調書'!$AH$12:$AH$5000,$C23,'(6)定期点検調書'!$BF$12:$BF$5000,$T$7)&gt;=1,$T$7,IF(COUNTIFS('(6)定期点検調書'!$B$12:$B$5000,U$19,'(6)定期点検調書'!$AH$12:$AH$5000,$C23,'(6)定期点検調書'!$BF$12:$BF$5000,$S$7)&gt;=1,$S$7,""))))))</f>
        <v/>
      </c>
      <c r="V23" s="465" t="str">
        <f>IF(V$19="","",IF(COUNTIFS('(6)定期点検調書'!$B$12:$B$5000,V$19,'(6)定期点検調書'!$AH$12:$AH$5000,$C23,'(6)定期点検調書'!$BF$12:$BF$5000,$W$7)&gt;=1,$W$7,IF(COUNTIFS('(6)定期点検調書'!$B$12:$B$5000,V$19,'(6)定期点検調書'!$AH$12:$AH$5000,$C23,'(6)定期点検調書'!$BF$12:$BF$5000,$V$7)&gt;=1,$V$7,IF(COUNTIFS('(6)定期点検調書'!$B$12:$B$5000,V$19,'(6)定期点検調書'!$AH$12:$AH$5000,$C23,'(6)定期点検調書'!$BF$12:$BF$5000,$U$7)&gt;=1,$U$7,IF(COUNTIFS('(6)定期点検調書'!$B$12:$B$5000,V$19,'(6)定期点検調書'!$AH$12:$AH$5000,$C23,'(6)定期点検調書'!$BF$12:$BF$5000,$T$7)&gt;=1,$T$7,IF(COUNTIFS('(6)定期点検調書'!$B$12:$B$5000,V$19,'(6)定期点検調書'!$AH$12:$AH$5000,$C23,'(6)定期点検調書'!$BF$12:$BF$5000,$S$7)&gt;=1,$S$7,""))))))</f>
        <v/>
      </c>
      <c r="W23" s="465" t="str">
        <f>IF(W$19="","",IF(COUNTIFS('(6)定期点検調書'!$B$12:$B$5000,W$19,'(6)定期点検調書'!$AH$12:$AH$5000,$C23,'(6)定期点検調書'!$BF$12:$BF$5000,$W$7)&gt;=1,$W$7,IF(COUNTIFS('(6)定期点検調書'!$B$12:$B$5000,W$19,'(6)定期点検調書'!$AH$12:$AH$5000,$C23,'(6)定期点検調書'!$BF$12:$BF$5000,$V$7)&gt;=1,$V$7,IF(COUNTIFS('(6)定期点検調書'!$B$12:$B$5000,W$19,'(6)定期点検調書'!$AH$12:$AH$5000,$C23,'(6)定期点検調書'!$BF$12:$BF$5000,$U$7)&gt;=1,$U$7,IF(COUNTIFS('(6)定期点検調書'!$B$12:$B$5000,W$19,'(6)定期点検調書'!$AH$12:$AH$5000,$C23,'(6)定期点検調書'!$BF$12:$BF$5000,$T$7)&gt;=1,$T$7,IF(COUNTIFS('(6)定期点検調書'!$B$12:$B$5000,W$19,'(6)定期点検調書'!$AH$12:$AH$5000,$C23,'(6)定期点検調書'!$BF$12:$BF$5000,$S$7)&gt;=1,$S$7,""))))))</f>
        <v/>
      </c>
      <c r="X23" s="465" t="str">
        <f>IF(X$19="","",IF(COUNTIFS('(6)定期点検調書'!$B$12:$B$5000,X$19,'(6)定期点検調書'!$AH$12:$AH$5000,$C23,'(6)定期点検調書'!$BF$12:$BF$5000,$W$7)&gt;=1,$W$7,IF(COUNTIFS('(6)定期点検調書'!$B$12:$B$5000,X$19,'(6)定期点検調書'!$AH$12:$AH$5000,$C23,'(6)定期点検調書'!$BF$12:$BF$5000,$V$7)&gt;=1,$V$7,IF(COUNTIFS('(6)定期点検調書'!$B$12:$B$5000,X$19,'(6)定期点検調書'!$AH$12:$AH$5000,$C23,'(6)定期点検調書'!$BF$12:$BF$5000,$U$7)&gt;=1,$U$7,IF(COUNTIFS('(6)定期点検調書'!$B$12:$B$5000,X$19,'(6)定期点検調書'!$AH$12:$AH$5000,$C23,'(6)定期点検調書'!$BF$12:$BF$5000,$T$7)&gt;=1,$T$7,IF(COUNTIFS('(6)定期点検調書'!$B$12:$B$5000,X$19,'(6)定期点検調書'!$AH$12:$AH$5000,$C23,'(6)定期点検調書'!$BF$12:$BF$5000,$S$7)&gt;=1,$S$7,""))))))</f>
        <v/>
      </c>
      <c r="Y23" s="465" t="str">
        <f>IF(Y$19="","",IF(COUNTIFS('(6)定期点検調書'!$B$12:$B$5000,Y$19,'(6)定期点検調書'!$AH$12:$AH$5000,$C23,'(6)定期点検調書'!$BF$12:$BF$5000,$W$7)&gt;=1,$W$7,IF(COUNTIFS('(6)定期点検調書'!$B$12:$B$5000,Y$19,'(6)定期点検調書'!$AH$12:$AH$5000,$C23,'(6)定期点検調書'!$BF$12:$BF$5000,$V$7)&gt;=1,$V$7,IF(COUNTIFS('(6)定期点検調書'!$B$12:$B$5000,Y$19,'(6)定期点検調書'!$AH$12:$AH$5000,$C23,'(6)定期点検調書'!$BF$12:$BF$5000,$U$7)&gt;=1,$U$7,IF(COUNTIFS('(6)定期点検調書'!$B$12:$B$5000,Y$19,'(6)定期点検調書'!$AH$12:$AH$5000,$C23,'(6)定期点検調書'!$BF$12:$BF$5000,$T$7)&gt;=1,$T$7,IF(COUNTIFS('(6)定期点検調書'!$B$12:$B$5000,Y$19,'(6)定期点検調書'!$AH$12:$AH$5000,$C23,'(6)定期点検調書'!$BF$12:$BF$5000,$S$7)&gt;=1,$S$7,""))))))</f>
        <v/>
      </c>
      <c r="Z23" s="465" t="str">
        <f>IF(Z$19="","",IF(COUNTIFS('(6)定期点検調書'!$B$12:$B$5000,Z$19,'(6)定期点検調書'!$AH$12:$AH$5000,$C23,'(6)定期点検調書'!$BF$12:$BF$5000,$W$7)&gt;=1,$W$7,IF(COUNTIFS('(6)定期点検調書'!$B$12:$B$5000,Z$19,'(6)定期点検調書'!$AH$12:$AH$5000,$C23,'(6)定期点検調書'!$BF$12:$BF$5000,$V$7)&gt;=1,$V$7,IF(COUNTIFS('(6)定期点検調書'!$B$12:$B$5000,Z$19,'(6)定期点検調書'!$AH$12:$AH$5000,$C23,'(6)定期点検調書'!$BF$12:$BF$5000,$U$7)&gt;=1,$U$7,IF(COUNTIFS('(6)定期点検調書'!$B$12:$B$5000,Z$19,'(6)定期点検調書'!$AH$12:$AH$5000,$C23,'(6)定期点検調書'!$BF$12:$BF$5000,$T$7)&gt;=1,$T$7,IF(COUNTIFS('(6)定期点検調書'!$B$12:$B$5000,Z$19,'(6)定期点検調書'!$AH$12:$AH$5000,$C23,'(6)定期点検調書'!$BF$12:$BF$5000,$S$7)&gt;=1,$S$7,""))))))</f>
        <v/>
      </c>
      <c r="AA23" s="465" t="str">
        <f>IF(AA$19="","",IF(COUNTIFS('(6)定期点検調書'!$B$12:$B$5000,AA$19,'(6)定期点検調書'!$AH$12:$AH$5000,$C23,'(6)定期点検調書'!$BF$12:$BF$5000,$W$7)&gt;=1,$W$7,IF(COUNTIFS('(6)定期点検調書'!$B$12:$B$5000,AA$19,'(6)定期点検調書'!$AH$12:$AH$5000,$C23,'(6)定期点検調書'!$BF$12:$BF$5000,$V$7)&gt;=1,$V$7,IF(COUNTIFS('(6)定期点検調書'!$B$12:$B$5000,AA$19,'(6)定期点検調書'!$AH$12:$AH$5000,$C23,'(6)定期点検調書'!$BF$12:$BF$5000,$U$7)&gt;=1,$U$7,IF(COUNTIFS('(6)定期点検調書'!$B$12:$B$5000,AA$19,'(6)定期点検調書'!$AH$12:$AH$5000,$C23,'(6)定期点検調書'!$BF$12:$BF$5000,$T$7)&gt;=1,$T$7,IF(COUNTIFS('(6)定期点検調書'!$B$12:$B$5000,AA$19,'(6)定期点検調書'!$AH$12:$AH$5000,$C23,'(6)定期点検調書'!$BF$12:$BF$5000,$S$7)&gt;=1,$S$7,""))))))</f>
        <v/>
      </c>
      <c r="AB23" s="465" t="str">
        <f>IF(AB$19="","",IF(COUNTIFS('(6)定期点検調書'!$B$12:$B$5000,AB$19,'(6)定期点検調書'!$AH$12:$AH$5000,$C23,'(6)定期点検調書'!$BF$12:$BF$5000,$W$7)&gt;=1,$W$7,IF(COUNTIFS('(6)定期点検調書'!$B$12:$B$5000,AB$19,'(6)定期点検調書'!$AH$12:$AH$5000,$C23,'(6)定期点検調書'!$BF$12:$BF$5000,$V$7)&gt;=1,$V$7,IF(COUNTIFS('(6)定期点検調書'!$B$12:$B$5000,AB$19,'(6)定期点検調書'!$AH$12:$AH$5000,$C23,'(6)定期点検調書'!$BF$12:$BF$5000,$U$7)&gt;=1,$U$7,IF(COUNTIFS('(6)定期点検調書'!$B$12:$B$5000,AB$19,'(6)定期点検調書'!$AH$12:$AH$5000,$C23,'(6)定期点検調書'!$BF$12:$BF$5000,$T$7)&gt;=1,$T$7,IF(COUNTIFS('(6)定期点検調書'!$B$12:$B$5000,AB$19,'(6)定期点検調書'!$AH$12:$AH$5000,$C23,'(6)定期点検調書'!$BF$12:$BF$5000,$S$7)&gt;=1,$S$7,""))))))</f>
        <v/>
      </c>
      <c r="AC23" s="465" t="str">
        <f>IF(AC$19="","",IF(COUNTIFS('(6)定期点検調書'!$B$12:$B$5000,AC$19,'(6)定期点検調書'!$AH$12:$AH$5000,$C23,'(6)定期点検調書'!$BF$12:$BF$5000,$W$7)&gt;=1,$W$7,IF(COUNTIFS('(6)定期点検調書'!$B$12:$B$5000,AC$19,'(6)定期点検調書'!$AH$12:$AH$5000,$C23,'(6)定期点検調書'!$BF$12:$BF$5000,$V$7)&gt;=1,$V$7,IF(COUNTIFS('(6)定期点検調書'!$B$12:$B$5000,AC$19,'(6)定期点検調書'!$AH$12:$AH$5000,$C23,'(6)定期点検調書'!$BF$12:$BF$5000,$U$7)&gt;=1,$U$7,IF(COUNTIFS('(6)定期点検調書'!$B$12:$B$5000,AC$19,'(6)定期点検調書'!$AH$12:$AH$5000,$C23,'(6)定期点検調書'!$BF$12:$BF$5000,$T$7)&gt;=1,$T$7,IF(COUNTIFS('(6)定期点検調書'!$B$12:$B$5000,AC$19,'(6)定期点検調書'!$AH$12:$AH$5000,$C23,'(6)定期点検調書'!$BF$12:$BF$5000,$S$7)&gt;=1,$S$7,""))))))</f>
        <v/>
      </c>
      <c r="AD23" s="465" t="str">
        <f>IF(AD$19="","",IF(COUNTIFS('(6)定期点検調書'!$B$12:$B$5000,AD$19,'(6)定期点検調書'!$AH$12:$AH$5000,$C23,'(6)定期点検調書'!$BF$12:$BF$5000,$W$7)&gt;=1,$W$7,IF(COUNTIFS('(6)定期点検調書'!$B$12:$B$5000,AD$19,'(6)定期点検調書'!$AH$12:$AH$5000,$C23,'(6)定期点検調書'!$BF$12:$BF$5000,$V$7)&gt;=1,$V$7,IF(COUNTIFS('(6)定期点検調書'!$B$12:$B$5000,AD$19,'(6)定期点検調書'!$AH$12:$AH$5000,$C23,'(6)定期点検調書'!$BF$12:$BF$5000,$U$7)&gt;=1,$U$7,IF(COUNTIFS('(6)定期点検調書'!$B$12:$B$5000,AD$19,'(6)定期点検調書'!$AH$12:$AH$5000,$C23,'(6)定期点検調書'!$BF$12:$BF$5000,$T$7)&gt;=1,$T$7,IF(COUNTIFS('(6)定期点検調書'!$B$12:$B$5000,AD$19,'(6)定期点検調書'!$AH$12:$AH$5000,$C23,'(6)定期点検調書'!$BF$12:$BF$5000,$S$7)&gt;=1,$S$7,""))))))</f>
        <v/>
      </c>
      <c r="AE23" s="465" t="str">
        <f>IF(AE$19="","",IF(COUNTIFS('(6)定期点検調書'!$B$12:$B$5000,AE$19,'(6)定期点検調書'!$AH$12:$AH$5000,$C23,'(6)定期点検調書'!$BF$12:$BF$5000,$W$7)&gt;=1,$W$7,IF(COUNTIFS('(6)定期点検調書'!$B$12:$B$5000,AE$19,'(6)定期点検調書'!$AH$12:$AH$5000,$C23,'(6)定期点検調書'!$BF$12:$BF$5000,$V$7)&gt;=1,$V$7,IF(COUNTIFS('(6)定期点検調書'!$B$12:$B$5000,AE$19,'(6)定期点検調書'!$AH$12:$AH$5000,$C23,'(6)定期点検調書'!$BF$12:$BF$5000,$U$7)&gt;=1,$U$7,IF(COUNTIFS('(6)定期点検調書'!$B$12:$B$5000,AE$19,'(6)定期点検調書'!$AH$12:$AH$5000,$C23,'(6)定期点検調書'!$BF$12:$BF$5000,$T$7)&gt;=1,$T$7,IF(COUNTIFS('(6)定期点検調書'!$B$12:$B$5000,AE$19,'(6)定期点検調書'!$AH$12:$AH$5000,$C23,'(6)定期点検調書'!$BF$12:$BF$5000,$S$7)&gt;=1,$S$7,""))))))</f>
        <v/>
      </c>
      <c r="AF23" s="465" t="str">
        <f>IF(AF$19="","",IF(COUNTIFS('(6)定期点検調書'!$B$12:$B$5000,AF$19,'(6)定期点検調書'!$AH$12:$AH$5000,$C23,'(6)定期点検調書'!$BF$12:$BF$5000,$W$7)&gt;=1,$W$7,IF(COUNTIFS('(6)定期点検調書'!$B$12:$B$5000,AF$19,'(6)定期点検調書'!$AH$12:$AH$5000,$C23,'(6)定期点検調書'!$BF$12:$BF$5000,$V$7)&gt;=1,$V$7,IF(COUNTIFS('(6)定期点検調書'!$B$12:$B$5000,AF$19,'(6)定期点検調書'!$AH$12:$AH$5000,$C23,'(6)定期点検調書'!$BF$12:$BF$5000,$U$7)&gt;=1,$U$7,IF(COUNTIFS('(6)定期点検調書'!$B$12:$B$5000,AF$19,'(6)定期点検調書'!$AH$12:$AH$5000,$C23,'(6)定期点検調書'!$BF$12:$BF$5000,$T$7)&gt;=1,$T$7,IF(COUNTIFS('(6)定期点検調書'!$B$12:$B$5000,AF$19,'(6)定期点検調書'!$AH$12:$AH$5000,$C23,'(6)定期点検調書'!$BF$12:$BF$5000,$S$7)&gt;=1,$S$7,""))))))</f>
        <v/>
      </c>
      <c r="AG23" s="465" t="str">
        <f>IF(AG$19="","",IF(COUNTIFS('(6)定期点検調書'!$B$12:$B$5000,AG$19,'(6)定期点検調書'!$AH$12:$AH$5000,$C23,'(6)定期点検調書'!$BF$12:$BF$5000,$W$7)&gt;=1,$W$7,IF(COUNTIFS('(6)定期点検調書'!$B$12:$B$5000,AG$19,'(6)定期点検調書'!$AH$12:$AH$5000,$C23,'(6)定期点検調書'!$BF$12:$BF$5000,$V$7)&gt;=1,$V$7,IF(COUNTIFS('(6)定期点検調書'!$B$12:$B$5000,AG$19,'(6)定期点検調書'!$AH$12:$AH$5000,$C23,'(6)定期点検調書'!$BF$12:$BF$5000,$U$7)&gt;=1,$U$7,IF(COUNTIFS('(6)定期点検調書'!$B$12:$B$5000,AG$19,'(6)定期点検調書'!$AH$12:$AH$5000,$C23,'(6)定期点検調書'!$BF$12:$BF$5000,$T$7)&gt;=1,$T$7,IF(COUNTIFS('(6)定期点検調書'!$B$12:$B$5000,AG$19,'(6)定期点検調書'!$AH$12:$AH$5000,$C23,'(6)定期点検調書'!$BF$12:$BF$5000,$S$7)&gt;=1,$S$7,""))))))</f>
        <v/>
      </c>
      <c r="AH23" s="465" t="str">
        <f>IF(AH$19="","",IF(COUNTIFS('(6)定期点検調書'!$B$12:$B$5000,AH$19,'(6)定期点検調書'!$AH$12:$AH$5000,$C23,'(6)定期点検調書'!$BF$12:$BF$5000,$W$7)&gt;=1,$W$7,IF(COUNTIFS('(6)定期点検調書'!$B$12:$B$5000,AH$19,'(6)定期点検調書'!$AH$12:$AH$5000,$C23,'(6)定期点検調書'!$BF$12:$BF$5000,$V$7)&gt;=1,$V$7,IF(COUNTIFS('(6)定期点検調書'!$B$12:$B$5000,AH$19,'(6)定期点検調書'!$AH$12:$AH$5000,$C23,'(6)定期点検調書'!$BF$12:$BF$5000,$U$7)&gt;=1,$U$7,IF(COUNTIFS('(6)定期点検調書'!$B$12:$B$5000,AH$19,'(6)定期点検調書'!$AH$12:$AH$5000,$C23,'(6)定期点検調書'!$BF$12:$BF$5000,$T$7)&gt;=1,$T$7,IF(COUNTIFS('(6)定期点検調書'!$B$12:$B$5000,AH$19,'(6)定期点検調書'!$AH$12:$AH$5000,$C23,'(6)定期点検調書'!$BF$12:$BF$5000,$S$7)&gt;=1,$S$7,""))))))</f>
        <v/>
      </c>
      <c r="AI23" s="465" t="str">
        <f>IF(AI$19="","",IF(COUNTIFS('(6)定期点検調書'!$B$12:$B$5000,AI$19,'(6)定期点検調書'!$AH$12:$AH$5000,$C23,'(6)定期点検調書'!$BF$12:$BF$5000,$W$7)&gt;=1,$W$7,IF(COUNTIFS('(6)定期点検調書'!$B$12:$B$5000,AI$19,'(6)定期点検調書'!$AH$12:$AH$5000,$C23,'(6)定期点検調書'!$BF$12:$BF$5000,$V$7)&gt;=1,$V$7,IF(COUNTIFS('(6)定期点検調書'!$B$12:$B$5000,AI$19,'(6)定期点検調書'!$AH$12:$AH$5000,$C23,'(6)定期点検調書'!$BF$12:$BF$5000,$U$7)&gt;=1,$U$7,IF(COUNTIFS('(6)定期点検調書'!$B$12:$B$5000,AI$19,'(6)定期点検調書'!$AH$12:$AH$5000,$C23,'(6)定期点検調書'!$BF$12:$BF$5000,$T$7)&gt;=1,$T$7,IF(COUNTIFS('(6)定期点検調書'!$B$12:$B$5000,AI$19,'(6)定期点検調書'!$AH$12:$AH$5000,$C23,'(6)定期点検調書'!$BF$12:$BF$5000,$S$7)&gt;=1,$S$7,""))))))</f>
        <v/>
      </c>
      <c r="AJ23" s="465" t="str">
        <f>IF(AJ$19="","",IF(COUNTIFS('(6)定期点検調書'!$B$12:$B$5000,AJ$19,'(6)定期点検調書'!$AH$12:$AH$5000,$C23,'(6)定期点検調書'!$BF$12:$BF$5000,$W$7)&gt;=1,$W$7,IF(COUNTIFS('(6)定期点検調書'!$B$12:$B$5000,AJ$19,'(6)定期点検調書'!$AH$12:$AH$5000,$C23,'(6)定期点検調書'!$BF$12:$BF$5000,$V$7)&gt;=1,$V$7,IF(COUNTIFS('(6)定期点検調書'!$B$12:$B$5000,AJ$19,'(6)定期点検調書'!$AH$12:$AH$5000,$C23,'(6)定期点検調書'!$BF$12:$BF$5000,$U$7)&gt;=1,$U$7,IF(COUNTIFS('(6)定期点検調書'!$B$12:$B$5000,AJ$19,'(6)定期点検調書'!$AH$12:$AH$5000,$C23,'(6)定期点検調書'!$BF$12:$BF$5000,$T$7)&gt;=1,$T$7,IF(COUNTIFS('(6)定期点検調書'!$B$12:$B$5000,AJ$19,'(6)定期点検調書'!$AH$12:$AH$5000,$C23,'(6)定期点検調書'!$BF$12:$BF$5000,$S$7)&gt;=1,$S$7,""))))))</f>
        <v/>
      </c>
      <c r="AK23" s="465" t="str">
        <f>IF(AK$19="","",IF(COUNTIFS('(6)定期点検調書'!$B$12:$B$5000,AK$19,'(6)定期点検調書'!$AH$12:$AH$5000,$C23,'(6)定期点検調書'!$BF$12:$BF$5000,$W$7)&gt;=1,$W$7,IF(COUNTIFS('(6)定期点検調書'!$B$12:$B$5000,AK$19,'(6)定期点検調書'!$AH$12:$AH$5000,$C23,'(6)定期点検調書'!$BF$12:$BF$5000,$V$7)&gt;=1,$V$7,IF(COUNTIFS('(6)定期点検調書'!$B$12:$B$5000,AK$19,'(6)定期点検調書'!$AH$12:$AH$5000,$C23,'(6)定期点検調書'!$BF$12:$BF$5000,$U$7)&gt;=1,$U$7,IF(COUNTIFS('(6)定期点検調書'!$B$12:$B$5000,AK$19,'(6)定期点検調書'!$AH$12:$AH$5000,$C23,'(6)定期点検調書'!$BF$12:$BF$5000,$T$7)&gt;=1,$T$7,IF(COUNTIFS('(6)定期点検調書'!$B$12:$B$5000,AK$19,'(6)定期点検調書'!$AH$12:$AH$5000,$C23,'(6)定期点検調書'!$BF$12:$BF$5000,$S$7)&gt;=1,$S$7,""))))))</f>
        <v/>
      </c>
      <c r="AL23" s="465" t="str">
        <f>IF(AL$19="","",IF(COUNTIFS('(6)定期点検調書'!$B$12:$B$5000,AL$19,'(6)定期点検調書'!$AH$12:$AH$5000,$C23,'(6)定期点検調書'!$BF$12:$BF$5000,$W$7)&gt;=1,$W$7,IF(COUNTIFS('(6)定期点検調書'!$B$12:$B$5000,AL$19,'(6)定期点検調書'!$AH$12:$AH$5000,$C23,'(6)定期点検調書'!$BF$12:$BF$5000,$V$7)&gt;=1,$V$7,IF(COUNTIFS('(6)定期点検調書'!$B$12:$B$5000,AL$19,'(6)定期点検調書'!$AH$12:$AH$5000,$C23,'(6)定期点検調書'!$BF$12:$BF$5000,$U$7)&gt;=1,$U$7,IF(COUNTIFS('(6)定期点検調書'!$B$12:$B$5000,AL$19,'(6)定期点検調書'!$AH$12:$AH$5000,$C23,'(6)定期点検調書'!$BF$12:$BF$5000,$T$7)&gt;=1,$T$7,IF(COUNTIFS('(6)定期点検調書'!$B$12:$B$5000,AL$19,'(6)定期点検調書'!$AH$12:$AH$5000,$C23,'(6)定期点検調書'!$BF$12:$BF$5000,$S$7)&gt;=1,$S$7,""))))))</f>
        <v/>
      </c>
      <c r="AM23" s="465" t="str">
        <f>IF(AM$19="","",IF(COUNTIFS('(6)定期点検調書'!$B$12:$B$5000,AM$19,'(6)定期点検調書'!$AH$12:$AH$5000,$C23,'(6)定期点検調書'!$BF$12:$BF$5000,$W$7)&gt;=1,$W$7,IF(COUNTIFS('(6)定期点検調書'!$B$12:$B$5000,AM$19,'(6)定期点検調書'!$AH$12:$AH$5000,$C23,'(6)定期点検調書'!$BF$12:$BF$5000,$V$7)&gt;=1,$V$7,IF(COUNTIFS('(6)定期点検調書'!$B$12:$B$5000,AM$19,'(6)定期点検調書'!$AH$12:$AH$5000,$C23,'(6)定期点検調書'!$BF$12:$BF$5000,$U$7)&gt;=1,$U$7,IF(COUNTIFS('(6)定期点検調書'!$B$12:$B$5000,AM$19,'(6)定期点検調書'!$AH$12:$AH$5000,$C23,'(6)定期点検調書'!$BF$12:$BF$5000,$T$7)&gt;=1,$T$7,IF(COUNTIFS('(6)定期点検調書'!$B$12:$B$5000,AM$19,'(6)定期点検調書'!$AH$12:$AH$5000,$C23,'(6)定期点検調書'!$BF$12:$BF$5000,$S$7)&gt;=1,$S$7,""))))))</f>
        <v/>
      </c>
      <c r="AN23" s="465" t="str">
        <f>IF(AN$19="","",IF(COUNTIFS('(6)定期点検調書'!$B$12:$B$5000,AN$19,'(6)定期点検調書'!$AH$12:$AH$5000,$C23,'(6)定期点検調書'!$BF$12:$BF$5000,$W$7)&gt;=1,$W$7,IF(COUNTIFS('(6)定期点検調書'!$B$12:$B$5000,AN$19,'(6)定期点検調書'!$AH$12:$AH$5000,$C23,'(6)定期点検調書'!$BF$12:$BF$5000,$V$7)&gt;=1,$V$7,IF(COUNTIFS('(6)定期点検調書'!$B$12:$B$5000,AN$19,'(6)定期点検調書'!$AH$12:$AH$5000,$C23,'(6)定期点検調書'!$BF$12:$BF$5000,$U$7)&gt;=1,$U$7,IF(COUNTIFS('(6)定期点検調書'!$B$12:$B$5000,AN$19,'(6)定期点検調書'!$AH$12:$AH$5000,$C23,'(6)定期点検調書'!$BF$12:$BF$5000,$T$7)&gt;=1,$T$7,IF(COUNTIFS('(6)定期点検調書'!$B$12:$B$5000,AN$19,'(6)定期点検調書'!$AH$12:$AH$5000,$C23,'(6)定期点検調書'!$BF$12:$BF$5000,$S$7)&gt;=1,$S$7,""))))))</f>
        <v/>
      </c>
      <c r="AO23" s="465" t="str">
        <f>IF(AO$19="","",IF(COUNTIFS('(6)定期点検調書'!$B$12:$B$5000,AO$19,'(6)定期点検調書'!$AH$12:$AH$5000,$C23,'(6)定期点検調書'!$BF$12:$BF$5000,$W$7)&gt;=1,$W$7,IF(COUNTIFS('(6)定期点検調書'!$B$12:$B$5000,AO$19,'(6)定期点検調書'!$AH$12:$AH$5000,$C23,'(6)定期点検調書'!$BF$12:$BF$5000,$V$7)&gt;=1,$V$7,IF(COUNTIFS('(6)定期点検調書'!$B$12:$B$5000,AO$19,'(6)定期点検調書'!$AH$12:$AH$5000,$C23,'(6)定期点検調書'!$BF$12:$BF$5000,$U$7)&gt;=1,$U$7,IF(COUNTIFS('(6)定期点検調書'!$B$12:$B$5000,AO$19,'(6)定期点検調書'!$AH$12:$AH$5000,$C23,'(6)定期点検調書'!$BF$12:$BF$5000,$T$7)&gt;=1,$T$7,IF(COUNTIFS('(6)定期点検調書'!$B$12:$B$5000,AO$19,'(6)定期点検調書'!$AH$12:$AH$5000,$C23,'(6)定期点検調書'!$BF$12:$BF$5000,$S$7)&gt;=1,$S$7,""))))))</f>
        <v/>
      </c>
      <c r="AP23" s="465" t="str">
        <f>IF(AP$19="","",IF(COUNTIFS('(6)定期点検調書'!$B$12:$B$5000,AP$19,'(6)定期点検調書'!$AH$12:$AH$5000,$C23,'(6)定期点検調書'!$BF$12:$BF$5000,$W$7)&gt;=1,$W$7,IF(COUNTIFS('(6)定期点検調書'!$B$12:$B$5000,AP$19,'(6)定期点検調書'!$AH$12:$AH$5000,$C23,'(6)定期点検調書'!$BF$12:$BF$5000,$V$7)&gt;=1,$V$7,IF(COUNTIFS('(6)定期点検調書'!$B$12:$B$5000,AP$19,'(6)定期点検調書'!$AH$12:$AH$5000,$C23,'(6)定期点検調書'!$BF$12:$BF$5000,$U$7)&gt;=1,$U$7,IF(COUNTIFS('(6)定期点検調書'!$B$12:$B$5000,AP$19,'(6)定期点検調書'!$AH$12:$AH$5000,$C23,'(6)定期点検調書'!$BF$12:$BF$5000,$T$7)&gt;=1,$T$7,IF(COUNTIFS('(6)定期点検調書'!$B$12:$B$5000,AP$19,'(6)定期点検調書'!$AH$12:$AH$5000,$C23,'(6)定期点検調書'!$BF$12:$BF$5000,$S$7)&gt;=1,$S$7,""))))))</f>
        <v/>
      </c>
      <c r="AQ23" s="465" t="str">
        <f>IF(AQ$19="","",IF(COUNTIFS('(6)定期点検調書'!$B$12:$B$5000,AQ$19,'(6)定期点検調書'!$AH$12:$AH$5000,$C23,'(6)定期点検調書'!$BF$12:$BF$5000,$W$7)&gt;=1,$W$7,IF(COUNTIFS('(6)定期点検調書'!$B$12:$B$5000,AQ$19,'(6)定期点検調書'!$AH$12:$AH$5000,$C23,'(6)定期点検調書'!$BF$12:$BF$5000,$V$7)&gt;=1,$V$7,IF(COUNTIFS('(6)定期点検調書'!$B$12:$B$5000,AQ$19,'(6)定期点検調書'!$AH$12:$AH$5000,$C23,'(6)定期点検調書'!$BF$12:$BF$5000,$U$7)&gt;=1,$U$7,IF(COUNTIFS('(6)定期点検調書'!$B$12:$B$5000,AQ$19,'(6)定期点検調書'!$AH$12:$AH$5000,$C23,'(6)定期点検調書'!$BF$12:$BF$5000,$T$7)&gt;=1,$T$7,IF(COUNTIFS('(6)定期点検調書'!$B$12:$B$5000,AQ$19,'(6)定期点検調書'!$AH$12:$AH$5000,$C23,'(6)定期点検調書'!$BF$12:$BF$5000,$S$7)&gt;=1,$S$7,""))))))</f>
        <v/>
      </c>
      <c r="AR23" s="465" t="str">
        <f>IF(AR$19="","",IF(COUNTIFS('(6)定期点検調書'!$B$12:$B$5000,AR$19,'(6)定期点検調書'!$AH$12:$AH$5000,$C23,'(6)定期点検調書'!$BF$12:$BF$5000,$W$7)&gt;=1,$W$7,IF(COUNTIFS('(6)定期点検調書'!$B$12:$B$5000,AR$19,'(6)定期点検調書'!$AH$12:$AH$5000,$C23,'(6)定期点検調書'!$BF$12:$BF$5000,$V$7)&gt;=1,$V$7,IF(COUNTIFS('(6)定期点検調書'!$B$12:$B$5000,AR$19,'(6)定期点検調書'!$AH$12:$AH$5000,$C23,'(6)定期点検調書'!$BF$12:$BF$5000,$U$7)&gt;=1,$U$7,IF(COUNTIFS('(6)定期点検調書'!$B$12:$B$5000,AR$19,'(6)定期点検調書'!$AH$12:$AH$5000,$C23,'(6)定期点検調書'!$BF$12:$BF$5000,$T$7)&gt;=1,$T$7,IF(COUNTIFS('(6)定期点検調書'!$B$12:$B$5000,AR$19,'(6)定期点検調書'!$AH$12:$AH$5000,$C23,'(6)定期点検調書'!$BF$12:$BF$5000,$S$7)&gt;=1,$S$7,""))))))</f>
        <v/>
      </c>
      <c r="AS23" s="465" t="str">
        <f>IF(AS$19="","",IF(COUNTIFS('(6)定期点検調書'!$B$12:$B$5000,AS$19,'(6)定期点検調書'!$AH$12:$AH$5000,$C23,'(6)定期点検調書'!$BF$12:$BF$5000,$W$7)&gt;=1,$W$7,IF(COUNTIFS('(6)定期点検調書'!$B$12:$B$5000,AS$19,'(6)定期点検調書'!$AH$12:$AH$5000,$C23,'(6)定期点検調書'!$BF$12:$BF$5000,$V$7)&gt;=1,$V$7,IF(COUNTIFS('(6)定期点検調書'!$B$12:$B$5000,AS$19,'(6)定期点検調書'!$AH$12:$AH$5000,$C23,'(6)定期点検調書'!$BF$12:$BF$5000,$U$7)&gt;=1,$U$7,IF(COUNTIFS('(6)定期点検調書'!$B$12:$B$5000,AS$19,'(6)定期点検調書'!$AH$12:$AH$5000,$C23,'(6)定期点検調書'!$BF$12:$BF$5000,$T$7)&gt;=1,$T$7,IF(COUNTIFS('(6)定期点検調書'!$B$12:$B$5000,AS$19,'(6)定期点検調書'!$AH$12:$AH$5000,$C23,'(6)定期点検調書'!$BF$12:$BF$5000,$S$7)&gt;=1,$S$7,""))))))</f>
        <v/>
      </c>
      <c r="AT23" s="465" t="str">
        <f>IF(AT$19="","",IF(COUNTIFS('(6)定期点検調書'!$B$12:$B$5000,AT$19,'(6)定期点検調書'!$AH$12:$AH$5000,$C23,'(6)定期点検調書'!$BF$12:$BF$5000,$W$7)&gt;=1,$W$7,IF(COUNTIFS('(6)定期点検調書'!$B$12:$B$5000,AT$19,'(6)定期点検調書'!$AH$12:$AH$5000,$C23,'(6)定期点検調書'!$BF$12:$BF$5000,$V$7)&gt;=1,$V$7,IF(COUNTIFS('(6)定期点検調書'!$B$12:$B$5000,AT$19,'(6)定期点検調書'!$AH$12:$AH$5000,$C23,'(6)定期点検調書'!$BF$12:$BF$5000,$U$7)&gt;=1,$U$7,IF(COUNTIFS('(6)定期点検調書'!$B$12:$B$5000,AT$19,'(6)定期点検調書'!$AH$12:$AH$5000,$C23,'(6)定期点検調書'!$BF$12:$BF$5000,$T$7)&gt;=1,$T$7,IF(COUNTIFS('(6)定期点検調書'!$B$12:$B$5000,AT$19,'(6)定期点検調書'!$AH$12:$AH$5000,$C23,'(6)定期点検調書'!$BF$12:$BF$5000,$S$7)&gt;=1,$S$7,""))))))</f>
        <v/>
      </c>
      <c r="AU23" s="465" t="str">
        <f>IF(AU$19="","",IF(COUNTIFS('(6)定期点検調書'!$B$12:$B$5000,AU$19,'(6)定期点検調書'!$AH$12:$AH$5000,$C23,'(6)定期点検調書'!$BF$12:$BF$5000,$W$7)&gt;=1,$W$7,IF(COUNTIFS('(6)定期点検調書'!$B$12:$B$5000,AU$19,'(6)定期点検調書'!$AH$12:$AH$5000,$C23,'(6)定期点検調書'!$BF$12:$BF$5000,$V$7)&gt;=1,$V$7,IF(COUNTIFS('(6)定期点検調書'!$B$12:$B$5000,AU$19,'(6)定期点検調書'!$AH$12:$AH$5000,$C23,'(6)定期点検調書'!$BF$12:$BF$5000,$U$7)&gt;=1,$U$7,IF(COUNTIFS('(6)定期点検調書'!$B$12:$B$5000,AU$19,'(6)定期点検調書'!$AH$12:$AH$5000,$C23,'(6)定期点検調書'!$BF$12:$BF$5000,$T$7)&gt;=1,$T$7,IF(COUNTIFS('(6)定期点検調書'!$B$12:$B$5000,AU$19,'(6)定期点検調書'!$AH$12:$AH$5000,$C23,'(6)定期点検調書'!$BF$12:$BF$5000,$S$7)&gt;=1,$S$7,""))))))</f>
        <v/>
      </c>
      <c r="AV23" s="465" t="str">
        <f>IF(AV$19="","",IF(COUNTIFS('(6)定期点検調書'!$B$12:$B$5000,AV$19,'(6)定期点検調書'!$AH$12:$AH$5000,$C23,'(6)定期点検調書'!$BF$12:$BF$5000,$W$7)&gt;=1,$W$7,IF(COUNTIFS('(6)定期点検調書'!$B$12:$B$5000,AV$19,'(6)定期点検調書'!$AH$12:$AH$5000,$C23,'(6)定期点検調書'!$BF$12:$BF$5000,$V$7)&gt;=1,$V$7,IF(COUNTIFS('(6)定期点検調書'!$B$12:$B$5000,AV$19,'(6)定期点検調書'!$AH$12:$AH$5000,$C23,'(6)定期点検調書'!$BF$12:$BF$5000,$U$7)&gt;=1,$U$7,IF(COUNTIFS('(6)定期点検調書'!$B$12:$B$5000,AV$19,'(6)定期点検調書'!$AH$12:$AH$5000,$C23,'(6)定期点検調書'!$BF$12:$BF$5000,$T$7)&gt;=1,$T$7,IF(COUNTIFS('(6)定期点検調書'!$B$12:$B$5000,AV$19,'(6)定期点検調書'!$AH$12:$AH$5000,$C23,'(6)定期点検調書'!$BF$12:$BF$5000,$S$7)&gt;=1,$S$7,""))))))</f>
        <v/>
      </c>
      <c r="AW23" s="465" t="str">
        <f>IF(AW$19="","",IF(COUNTIFS('(6)定期点検調書'!$B$12:$B$5000,AW$19,'(6)定期点検調書'!$AH$12:$AH$5000,$C23,'(6)定期点検調書'!$BF$12:$BF$5000,$W$7)&gt;=1,$W$7,IF(COUNTIFS('(6)定期点検調書'!$B$12:$B$5000,AW$19,'(6)定期点検調書'!$AH$12:$AH$5000,$C23,'(6)定期点検調書'!$BF$12:$BF$5000,$V$7)&gt;=1,$V$7,IF(COUNTIFS('(6)定期点検調書'!$B$12:$B$5000,AW$19,'(6)定期点検調書'!$AH$12:$AH$5000,$C23,'(6)定期点検調書'!$BF$12:$BF$5000,$U$7)&gt;=1,$U$7,IF(COUNTIFS('(6)定期点検調書'!$B$12:$B$5000,AW$19,'(6)定期点検調書'!$AH$12:$AH$5000,$C23,'(6)定期点検調書'!$BF$12:$BF$5000,$T$7)&gt;=1,$T$7,IF(COUNTIFS('(6)定期点検調書'!$B$12:$B$5000,AW$19,'(6)定期点検調書'!$AH$12:$AH$5000,$C23,'(6)定期点検調書'!$BF$12:$BF$5000,$S$7)&gt;=1,$S$7,""))))))</f>
        <v/>
      </c>
      <c r="AX23" s="465" t="str">
        <f>IF(AX$19="","",IF(COUNTIFS('(6)定期点検調書'!$B$12:$B$5000,AX$19,'(6)定期点検調書'!$AH$12:$AH$5000,$C23,'(6)定期点検調書'!$BF$12:$BF$5000,$W$7)&gt;=1,$W$7,IF(COUNTIFS('(6)定期点検調書'!$B$12:$B$5000,AX$19,'(6)定期点検調書'!$AH$12:$AH$5000,$C23,'(6)定期点検調書'!$BF$12:$BF$5000,$V$7)&gt;=1,$V$7,IF(COUNTIFS('(6)定期点検調書'!$B$12:$B$5000,AX$19,'(6)定期点検調書'!$AH$12:$AH$5000,$C23,'(6)定期点検調書'!$BF$12:$BF$5000,$U$7)&gt;=1,$U$7,IF(COUNTIFS('(6)定期点検調書'!$B$12:$B$5000,AX$19,'(6)定期点検調書'!$AH$12:$AH$5000,$C23,'(6)定期点検調書'!$BF$12:$BF$5000,$T$7)&gt;=1,$T$7,IF(COUNTIFS('(6)定期点検調書'!$B$12:$B$5000,AX$19,'(6)定期点検調書'!$AH$12:$AH$5000,$C23,'(6)定期点検調書'!$BF$12:$BF$5000,$S$7)&gt;=1,$S$7,""))))))</f>
        <v/>
      </c>
      <c r="AY23" s="465" t="str">
        <f>IF(AY$19="","",IF(COUNTIFS('(6)定期点検調書'!$B$12:$B$5000,AY$19,'(6)定期点検調書'!$AH$12:$AH$5000,$C23,'(6)定期点検調書'!$BF$12:$BF$5000,$W$7)&gt;=1,$W$7,IF(COUNTIFS('(6)定期点検調書'!$B$12:$B$5000,AY$19,'(6)定期点検調書'!$AH$12:$AH$5000,$C23,'(6)定期点検調書'!$BF$12:$BF$5000,$V$7)&gt;=1,$V$7,IF(COUNTIFS('(6)定期点検調書'!$B$12:$B$5000,AY$19,'(6)定期点検調書'!$AH$12:$AH$5000,$C23,'(6)定期点検調書'!$BF$12:$BF$5000,$U$7)&gt;=1,$U$7,IF(COUNTIFS('(6)定期点検調書'!$B$12:$B$5000,AY$19,'(6)定期点検調書'!$AH$12:$AH$5000,$C23,'(6)定期点検調書'!$BF$12:$BF$5000,$T$7)&gt;=1,$T$7,IF(COUNTIFS('(6)定期点検調書'!$B$12:$B$5000,AY$19,'(6)定期点検調書'!$AH$12:$AH$5000,$C23,'(6)定期点検調書'!$BF$12:$BF$5000,$S$7)&gt;=1,$S$7,""))))))</f>
        <v/>
      </c>
      <c r="AZ23" s="465" t="str">
        <f>IF(AZ$19="","",IF(COUNTIFS('(6)定期点検調書'!$B$12:$B$5000,AZ$19,'(6)定期点検調書'!$AH$12:$AH$5000,$C23,'(6)定期点検調書'!$BF$12:$BF$5000,$W$7)&gt;=1,$W$7,IF(COUNTIFS('(6)定期点検調書'!$B$12:$B$5000,AZ$19,'(6)定期点検調書'!$AH$12:$AH$5000,$C23,'(6)定期点検調書'!$BF$12:$BF$5000,$V$7)&gt;=1,$V$7,IF(COUNTIFS('(6)定期点検調書'!$B$12:$B$5000,AZ$19,'(6)定期点検調書'!$AH$12:$AH$5000,$C23,'(6)定期点検調書'!$BF$12:$BF$5000,$U$7)&gt;=1,$U$7,IF(COUNTIFS('(6)定期点検調書'!$B$12:$B$5000,AZ$19,'(6)定期点検調書'!$AH$12:$AH$5000,$C23,'(6)定期点検調書'!$BF$12:$BF$5000,$T$7)&gt;=1,$T$7,IF(COUNTIFS('(6)定期点検調書'!$B$12:$B$5000,AZ$19,'(6)定期点検調書'!$AH$12:$AH$5000,$C23,'(6)定期点検調書'!$BF$12:$BF$5000,$S$7)&gt;=1,$S$7,""))))))</f>
        <v/>
      </c>
      <c r="BA23" s="466" t="str">
        <f>IF(BA$19="","",IF(COUNTIFS('(6)定期点検調書'!$B$12:$B$5000,BA$19,'(6)定期点検調書'!$AH$12:$AH$5000,$C23,'(6)定期点検調書'!$BF$12:$BF$5000,$W$7)&gt;=1,$W$7,IF(COUNTIFS('(6)定期点検調書'!$B$12:$B$5000,BA$19,'(6)定期点検調書'!$AH$12:$AH$5000,$C23,'(6)定期点検調書'!$BF$12:$BF$5000,$V$7)&gt;=1,$V$7,IF(COUNTIFS('(6)定期点検調書'!$B$12:$B$5000,BA$19,'(6)定期点検調書'!$AH$12:$AH$5000,$C23,'(6)定期点検調書'!$BF$12:$BF$5000,$U$7)&gt;=1,$U$7,IF(COUNTIFS('(6)定期点検調書'!$B$12:$B$5000,BA$19,'(6)定期点検調書'!$AH$12:$AH$5000,$C23,'(6)定期点検調書'!$BF$12:$BF$5000,$T$7)&gt;=1,$T$7,IF(COUNTIFS('(6)定期点検調書'!$B$12:$B$5000,BA$19,'(6)定期点検調書'!$AH$12:$AH$5000,$C23,'(6)定期点検調書'!$BF$12:$BF$5000,$S$7)&gt;=1,$S$7,""))))))</f>
        <v/>
      </c>
    </row>
    <row r="24" spans="2:83" ht="18.75" customHeight="1" x14ac:dyDescent="0.2">
      <c r="B24" s="1854"/>
      <c r="C24" s="1841" t="str">
        <f>ﾃﾞｰﾀ一覧!$U$22</f>
        <v>覆工背面変状</v>
      </c>
      <c r="D24" s="1842"/>
      <c r="E24" s="1842"/>
      <c r="F24" s="1842"/>
      <c r="G24" s="1843"/>
      <c r="H24" s="467" t="str">
        <f>IF(H$19="","",IF(COUNTIFS('(6)定期点検調書'!$B$12:$B$5000,H$19,'(6)定期点検調書'!$AH$12:$AH$5000,$C24,'(6)定期点検調書'!$BF$12:$BF$5000,$W$7)&gt;=1,$W$7,IF(COUNTIFS('(6)定期点検調書'!$B$12:$B$5000,H$19,'(6)定期点検調書'!$AH$12:$AH$5000,$C24,'(6)定期点検調書'!$BF$12:$BF$5000,$V$7)&gt;=1,$V$7,IF(COUNTIFS('(6)定期点検調書'!$B$12:$B$5000,H$19,'(6)定期点検調書'!$AH$12:$AH$5000,$C24,'(6)定期点検調書'!$BF$12:$BF$5000,$U$7)&gt;=1,$U$7,IF(COUNTIFS('(6)定期点検調書'!$B$12:$B$5000,H$19,'(6)定期点検調書'!$AH$12:$AH$5000,$C24,'(6)定期点検調書'!$BF$12:$BF$5000,$T$7)&gt;=1,$T$7,IF(COUNTIFS('(6)定期点検調書'!$B$12:$B$5000,H$19,'(6)定期点検調書'!$AH$12:$AH$5000,$C24,'(6)定期点検調書'!$BF$12:$BF$5000,$S$7)&gt;=1,$S$7,""))))))</f>
        <v/>
      </c>
      <c r="I24" s="465" t="str">
        <f>IF(I$19="","",IF(COUNTIFS('(6)定期点検調書'!$B$12:$B$5000,I$19,'(6)定期点検調書'!$AH$12:$AH$5000,$C24,'(6)定期点検調書'!$BF$12:$BF$5000,$W$7)&gt;=1,$W$7,IF(COUNTIFS('(6)定期点検調書'!$B$12:$B$5000,I$19,'(6)定期点検調書'!$AH$12:$AH$5000,$C24,'(6)定期点検調書'!$BF$12:$BF$5000,$V$7)&gt;=1,$V$7,IF(COUNTIFS('(6)定期点検調書'!$B$12:$B$5000,I$19,'(6)定期点検調書'!$AH$12:$AH$5000,$C24,'(6)定期点検調書'!$BF$12:$BF$5000,$U$7)&gt;=1,$U$7,IF(COUNTIFS('(6)定期点検調書'!$B$12:$B$5000,I$19,'(6)定期点検調書'!$AH$12:$AH$5000,$C24,'(6)定期点検調書'!$BF$12:$BF$5000,$T$7)&gt;=1,$T$7,IF(COUNTIFS('(6)定期点検調書'!$B$12:$B$5000,I$19,'(6)定期点検調書'!$AH$12:$AH$5000,$C24,'(6)定期点検調書'!$BF$12:$BF$5000,$S$7)&gt;=1,$S$7,""))))))</f>
        <v/>
      </c>
      <c r="J24" s="465" t="str">
        <f>IF(J$19="","",IF(COUNTIFS('(6)定期点検調書'!$B$12:$B$5000,J$19,'(6)定期点検調書'!$AH$12:$AH$5000,$C24,'(6)定期点検調書'!$BF$12:$BF$5000,$W$7)&gt;=1,$W$7,IF(COUNTIFS('(6)定期点検調書'!$B$12:$B$5000,J$19,'(6)定期点検調書'!$AH$12:$AH$5000,$C24,'(6)定期点検調書'!$BF$12:$BF$5000,$V$7)&gt;=1,$V$7,IF(COUNTIFS('(6)定期点検調書'!$B$12:$B$5000,J$19,'(6)定期点検調書'!$AH$12:$AH$5000,$C24,'(6)定期点検調書'!$BF$12:$BF$5000,$U$7)&gt;=1,$U$7,IF(COUNTIFS('(6)定期点検調書'!$B$12:$B$5000,J$19,'(6)定期点検調書'!$AH$12:$AH$5000,$C24,'(6)定期点検調書'!$BF$12:$BF$5000,$T$7)&gt;=1,$T$7,IF(COUNTIFS('(6)定期点検調書'!$B$12:$B$5000,J$19,'(6)定期点検調書'!$AH$12:$AH$5000,$C24,'(6)定期点検調書'!$BF$12:$BF$5000,$S$7)&gt;=1,$S$7,""))))))</f>
        <v/>
      </c>
      <c r="K24" s="465" t="str">
        <f>IF(K$19="","",IF(COUNTIFS('(6)定期点検調書'!$B$12:$B$5000,K$19,'(6)定期点検調書'!$AH$12:$AH$5000,$C24,'(6)定期点検調書'!$BF$12:$BF$5000,$W$7)&gt;=1,$W$7,IF(COUNTIFS('(6)定期点検調書'!$B$12:$B$5000,K$19,'(6)定期点検調書'!$AH$12:$AH$5000,$C24,'(6)定期点検調書'!$BF$12:$BF$5000,$V$7)&gt;=1,$V$7,IF(COUNTIFS('(6)定期点検調書'!$B$12:$B$5000,K$19,'(6)定期点検調書'!$AH$12:$AH$5000,$C24,'(6)定期点検調書'!$BF$12:$BF$5000,$U$7)&gt;=1,$U$7,IF(COUNTIFS('(6)定期点検調書'!$B$12:$B$5000,K$19,'(6)定期点検調書'!$AH$12:$AH$5000,$C24,'(6)定期点検調書'!$BF$12:$BF$5000,$T$7)&gt;=1,$T$7,IF(COUNTIFS('(6)定期点検調書'!$B$12:$B$5000,K$19,'(6)定期点検調書'!$AH$12:$AH$5000,$C24,'(6)定期点検調書'!$BF$12:$BF$5000,$S$7)&gt;=1,$S$7,""))))))</f>
        <v/>
      </c>
      <c r="L24" s="465" t="str">
        <f>IF(L$19="","",IF(COUNTIFS('(6)定期点検調書'!$B$12:$B$5000,L$19,'(6)定期点検調書'!$AH$12:$AH$5000,$C24,'(6)定期点検調書'!$BF$12:$BF$5000,$W$7)&gt;=1,$W$7,IF(COUNTIFS('(6)定期点検調書'!$B$12:$B$5000,L$19,'(6)定期点検調書'!$AH$12:$AH$5000,$C24,'(6)定期点検調書'!$BF$12:$BF$5000,$V$7)&gt;=1,$V$7,IF(COUNTIFS('(6)定期点検調書'!$B$12:$B$5000,L$19,'(6)定期点検調書'!$AH$12:$AH$5000,$C24,'(6)定期点検調書'!$BF$12:$BF$5000,$U$7)&gt;=1,$U$7,IF(COUNTIFS('(6)定期点検調書'!$B$12:$B$5000,L$19,'(6)定期点検調書'!$AH$12:$AH$5000,$C24,'(6)定期点検調書'!$BF$12:$BF$5000,$T$7)&gt;=1,$T$7,IF(COUNTIFS('(6)定期点検調書'!$B$12:$B$5000,L$19,'(6)定期点検調書'!$AH$12:$AH$5000,$C24,'(6)定期点検調書'!$BF$12:$BF$5000,$S$7)&gt;=1,$S$7,""))))))</f>
        <v/>
      </c>
      <c r="M24" s="465" t="str">
        <f>IF(M$19="","",IF(COUNTIFS('(6)定期点検調書'!$B$12:$B$5000,M$19,'(6)定期点検調書'!$AH$12:$AH$5000,$C24,'(6)定期点検調書'!$BF$12:$BF$5000,$W$7)&gt;=1,$W$7,IF(COUNTIFS('(6)定期点検調書'!$B$12:$B$5000,M$19,'(6)定期点検調書'!$AH$12:$AH$5000,$C24,'(6)定期点検調書'!$BF$12:$BF$5000,$V$7)&gt;=1,$V$7,IF(COUNTIFS('(6)定期点検調書'!$B$12:$B$5000,M$19,'(6)定期点検調書'!$AH$12:$AH$5000,$C24,'(6)定期点検調書'!$BF$12:$BF$5000,$U$7)&gt;=1,$U$7,IF(COUNTIFS('(6)定期点検調書'!$B$12:$B$5000,M$19,'(6)定期点検調書'!$AH$12:$AH$5000,$C24,'(6)定期点検調書'!$BF$12:$BF$5000,$T$7)&gt;=1,$T$7,IF(COUNTIFS('(6)定期点検調書'!$B$12:$B$5000,M$19,'(6)定期点検調書'!$AH$12:$AH$5000,$C24,'(6)定期点検調書'!$BF$12:$BF$5000,$S$7)&gt;=1,$S$7,""))))))</f>
        <v/>
      </c>
      <c r="N24" s="465" t="str">
        <f>IF(N$19="","",IF(COUNTIFS('(6)定期点検調書'!$B$12:$B$5000,N$19,'(6)定期点検調書'!$AH$12:$AH$5000,$C24,'(6)定期点検調書'!$BF$12:$BF$5000,$W$7)&gt;=1,$W$7,IF(COUNTIFS('(6)定期点検調書'!$B$12:$B$5000,N$19,'(6)定期点検調書'!$AH$12:$AH$5000,$C24,'(6)定期点検調書'!$BF$12:$BF$5000,$V$7)&gt;=1,$V$7,IF(COUNTIFS('(6)定期点検調書'!$B$12:$B$5000,N$19,'(6)定期点検調書'!$AH$12:$AH$5000,$C24,'(6)定期点検調書'!$BF$12:$BF$5000,$U$7)&gt;=1,$U$7,IF(COUNTIFS('(6)定期点検調書'!$B$12:$B$5000,N$19,'(6)定期点検調書'!$AH$12:$AH$5000,$C24,'(6)定期点検調書'!$BF$12:$BF$5000,$T$7)&gt;=1,$T$7,IF(COUNTIFS('(6)定期点検調書'!$B$12:$B$5000,N$19,'(6)定期点検調書'!$AH$12:$AH$5000,$C24,'(6)定期点検調書'!$BF$12:$BF$5000,$S$7)&gt;=1,$S$7,""))))))</f>
        <v/>
      </c>
      <c r="O24" s="465" t="str">
        <f>IF(O$19="","",IF(COUNTIFS('(6)定期点検調書'!$B$12:$B$5000,O$19,'(6)定期点検調書'!$AH$12:$AH$5000,$C24,'(6)定期点検調書'!$BF$12:$BF$5000,$W$7)&gt;=1,$W$7,IF(COUNTIFS('(6)定期点検調書'!$B$12:$B$5000,O$19,'(6)定期点検調書'!$AH$12:$AH$5000,$C24,'(6)定期点検調書'!$BF$12:$BF$5000,$V$7)&gt;=1,$V$7,IF(COUNTIFS('(6)定期点検調書'!$B$12:$B$5000,O$19,'(6)定期点検調書'!$AH$12:$AH$5000,$C24,'(6)定期点検調書'!$BF$12:$BF$5000,$U$7)&gt;=1,$U$7,IF(COUNTIFS('(6)定期点検調書'!$B$12:$B$5000,O$19,'(6)定期点検調書'!$AH$12:$AH$5000,$C24,'(6)定期点検調書'!$BF$12:$BF$5000,$T$7)&gt;=1,$T$7,IF(COUNTIFS('(6)定期点検調書'!$B$12:$B$5000,O$19,'(6)定期点検調書'!$AH$12:$AH$5000,$C24,'(6)定期点検調書'!$BF$12:$BF$5000,$S$7)&gt;=1,$S$7,""))))))</f>
        <v/>
      </c>
      <c r="P24" s="465" t="str">
        <f>IF(P$19="","",IF(COUNTIFS('(6)定期点検調書'!$B$12:$B$5000,P$19,'(6)定期点検調書'!$AH$12:$AH$5000,$C24,'(6)定期点検調書'!$BF$12:$BF$5000,$W$7)&gt;=1,$W$7,IF(COUNTIFS('(6)定期点検調書'!$B$12:$B$5000,P$19,'(6)定期点検調書'!$AH$12:$AH$5000,$C24,'(6)定期点検調書'!$BF$12:$BF$5000,$V$7)&gt;=1,$V$7,IF(COUNTIFS('(6)定期点検調書'!$B$12:$B$5000,P$19,'(6)定期点検調書'!$AH$12:$AH$5000,$C24,'(6)定期点検調書'!$BF$12:$BF$5000,$U$7)&gt;=1,$U$7,IF(COUNTIFS('(6)定期点検調書'!$B$12:$B$5000,P$19,'(6)定期点検調書'!$AH$12:$AH$5000,$C24,'(6)定期点検調書'!$BF$12:$BF$5000,$T$7)&gt;=1,$T$7,IF(COUNTIFS('(6)定期点検調書'!$B$12:$B$5000,P$19,'(6)定期点検調書'!$AH$12:$AH$5000,$C24,'(6)定期点検調書'!$BF$12:$BF$5000,$S$7)&gt;=1,$S$7,""))))))</f>
        <v/>
      </c>
      <c r="Q24" s="465" t="str">
        <f>IF(Q$19="","",IF(COUNTIFS('(6)定期点検調書'!$B$12:$B$5000,Q$19,'(6)定期点検調書'!$AH$12:$AH$5000,$C24,'(6)定期点検調書'!$BF$12:$BF$5000,$W$7)&gt;=1,$W$7,IF(COUNTIFS('(6)定期点検調書'!$B$12:$B$5000,Q$19,'(6)定期点検調書'!$AH$12:$AH$5000,$C24,'(6)定期点検調書'!$BF$12:$BF$5000,$V$7)&gt;=1,$V$7,IF(COUNTIFS('(6)定期点検調書'!$B$12:$B$5000,Q$19,'(6)定期点検調書'!$AH$12:$AH$5000,$C24,'(6)定期点検調書'!$BF$12:$BF$5000,$U$7)&gt;=1,$U$7,IF(COUNTIFS('(6)定期点検調書'!$B$12:$B$5000,Q$19,'(6)定期点検調書'!$AH$12:$AH$5000,$C24,'(6)定期点検調書'!$BF$12:$BF$5000,$T$7)&gt;=1,$T$7,IF(COUNTIFS('(6)定期点検調書'!$B$12:$B$5000,Q$19,'(6)定期点検調書'!$AH$12:$AH$5000,$C24,'(6)定期点検調書'!$BF$12:$BF$5000,$S$7)&gt;=1,$S$7,""))))))</f>
        <v/>
      </c>
      <c r="R24" s="465" t="str">
        <f>IF(R$19="","",IF(COUNTIFS('(6)定期点検調書'!$B$12:$B$5000,R$19,'(6)定期点検調書'!$AH$12:$AH$5000,$C24,'(6)定期点検調書'!$BF$12:$BF$5000,$W$7)&gt;=1,$W$7,IF(COUNTIFS('(6)定期点検調書'!$B$12:$B$5000,R$19,'(6)定期点検調書'!$AH$12:$AH$5000,$C24,'(6)定期点検調書'!$BF$12:$BF$5000,$V$7)&gt;=1,$V$7,IF(COUNTIFS('(6)定期点検調書'!$B$12:$B$5000,R$19,'(6)定期点検調書'!$AH$12:$AH$5000,$C24,'(6)定期点検調書'!$BF$12:$BF$5000,$U$7)&gt;=1,$U$7,IF(COUNTIFS('(6)定期点検調書'!$B$12:$B$5000,R$19,'(6)定期点検調書'!$AH$12:$AH$5000,$C24,'(6)定期点検調書'!$BF$12:$BF$5000,$T$7)&gt;=1,$T$7,IF(COUNTIFS('(6)定期点検調書'!$B$12:$B$5000,R$19,'(6)定期点検調書'!$AH$12:$AH$5000,$C24,'(6)定期点検調書'!$BF$12:$BF$5000,$S$7)&gt;=1,$S$7,""))))))</f>
        <v/>
      </c>
      <c r="S24" s="465" t="str">
        <f>IF(S$19="","",IF(COUNTIFS('(6)定期点検調書'!$B$12:$B$5000,S$19,'(6)定期点検調書'!$AH$12:$AH$5000,$C24,'(6)定期点検調書'!$BF$12:$BF$5000,$W$7)&gt;=1,$W$7,IF(COUNTIFS('(6)定期点検調書'!$B$12:$B$5000,S$19,'(6)定期点検調書'!$AH$12:$AH$5000,$C24,'(6)定期点検調書'!$BF$12:$BF$5000,$V$7)&gt;=1,$V$7,IF(COUNTIFS('(6)定期点検調書'!$B$12:$B$5000,S$19,'(6)定期点検調書'!$AH$12:$AH$5000,$C24,'(6)定期点検調書'!$BF$12:$BF$5000,$U$7)&gt;=1,$U$7,IF(COUNTIFS('(6)定期点検調書'!$B$12:$B$5000,S$19,'(6)定期点検調書'!$AH$12:$AH$5000,$C24,'(6)定期点検調書'!$BF$12:$BF$5000,$T$7)&gt;=1,$T$7,IF(COUNTIFS('(6)定期点検調書'!$B$12:$B$5000,S$19,'(6)定期点検調書'!$AH$12:$AH$5000,$C24,'(6)定期点検調書'!$BF$12:$BF$5000,$S$7)&gt;=1,$S$7,""))))))</f>
        <v/>
      </c>
      <c r="T24" s="465" t="str">
        <f>IF(T$19="","",IF(COUNTIFS('(6)定期点検調書'!$B$12:$B$5000,T$19,'(6)定期点検調書'!$AH$12:$AH$5000,$C24,'(6)定期点検調書'!$BF$12:$BF$5000,$W$7)&gt;=1,$W$7,IF(COUNTIFS('(6)定期点検調書'!$B$12:$B$5000,T$19,'(6)定期点検調書'!$AH$12:$AH$5000,$C24,'(6)定期点検調書'!$BF$12:$BF$5000,$V$7)&gt;=1,$V$7,IF(COUNTIFS('(6)定期点検調書'!$B$12:$B$5000,T$19,'(6)定期点検調書'!$AH$12:$AH$5000,$C24,'(6)定期点検調書'!$BF$12:$BF$5000,$U$7)&gt;=1,$U$7,IF(COUNTIFS('(6)定期点検調書'!$B$12:$B$5000,T$19,'(6)定期点検調書'!$AH$12:$AH$5000,$C24,'(6)定期点検調書'!$BF$12:$BF$5000,$T$7)&gt;=1,$T$7,IF(COUNTIFS('(6)定期点検調書'!$B$12:$B$5000,T$19,'(6)定期点検調書'!$AH$12:$AH$5000,$C24,'(6)定期点検調書'!$BF$12:$BF$5000,$S$7)&gt;=1,$S$7,""))))))</f>
        <v/>
      </c>
      <c r="U24" s="465" t="str">
        <f>IF(U$19="","",IF(COUNTIFS('(6)定期点検調書'!$B$12:$B$5000,U$19,'(6)定期点検調書'!$AH$12:$AH$5000,$C24,'(6)定期点検調書'!$BF$12:$BF$5000,$W$7)&gt;=1,$W$7,IF(COUNTIFS('(6)定期点検調書'!$B$12:$B$5000,U$19,'(6)定期点検調書'!$AH$12:$AH$5000,$C24,'(6)定期点検調書'!$BF$12:$BF$5000,$V$7)&gt;=1,$V$7,IF(COUNTIFS('(6)定期点検調書'!$B$12:$B$5000,U$19,'(6)定期点検調書'!$AH$12:$AH$5000,$C24,'(6)定期点検調書'!$BF$12:$BF$5000,$U$7)&gt;=1,$U$7,IF(COUNTIFS('(6)定期点検調書'!$B$12:$B$5000,U$19,'(6)定期点検調書'!$AH$12:$AH$5000,$C24,'(6)定期点検調書'!$BF$12:$BF$5000,$T$7)&gt;=1,$T$7,IF(COUNTIFS('(6)定期点検調書'!$B$12:$B$5000,U$19,'(6)定期点検調書'!$AH$12:$AH$5000,$C24,'(6)定期点検調書'!$BF$12:$BF$5000,$S$7)&gt;=1,$S$7,""))))))</f>
        <v/>
      </c>
      <c r="V24" s="465" t="str">
        <f>IF(V$19="","",IF(COUNTIFS('(6)定期点検調書'!$B$12:$B$5000,V$19,'(6)定期点検調書'!$AH$12:$AH$5000,$C24,'(6)定期点検調書'!$BF$12:$BF$5000,$W$7)&gt;=1,$W$7,IF(COUNTIFS('(6)定期点検調書'!$B$12:$B$5000,V$19,'(6)定期点検調書'!$AH$12:$AH$5000,$C24,'(6)定期点検調書'!$BF$12:$BF$5000,$V$7)&gt;=1,$V$7,IF(COUNTIFS('(6)定期点検調書'!$B$12:$B$5000,V$19,'(6)定期点検調書'!$AH$12:$AH$5000,$C24,'(6)定期点検調書'!$BF$12:$BF$5000,$U$7)&gt;=1,$U$7,IF(COUNTIFS('(6)定期点検調書'!$B$12:$B$5000,V$19,'(6)定期点検調書'!$AH$12:$AH$5000,$C24,'(6)定期点検調書'!$BF$12:$BF$5000,$T$7)&gt;=1,$T$7,IF(COUNTIFS('(6)定期点検調書'!$B$12:$B$5000,V$19,'(6)定期点検調書'!$AH$12:$AH$5000,$C24,'(6)定期点検調書'!$BF$12:$BF$5000,$S$7)&gt;=1,$S$7,""))))))</f>
        <v/>
      </c>
      <c r="W24" s="465" t="str">
        <f>IF(W$19="","",IF(COUNTIFS('(6)定期点検調書'!$B$12:$B$5000,W$19,'(6)定期点検調書'!$AH$12:$AH$5000,$C24,'(6)定期点検調書'!$BF$12:$BF$5000,$W$7)&gt;=1,$W$7,IF(COUNTIFS('(6)定期点検調書'!$B$12:$B$5000,W$19,'(6)定期点検調書'!$AH$12:$AH$5000,$C24,'(6)定期点検調書'!$BF$12:$BF$5000,$V$7)&gt;=1,$V$7,IF(COUNTIFS('(6)定期点検調書'!$B$12:$B$5000,W$19,'(6)定期点検調書'!$AH$12:$AH$5000,$C24,'(6)定期点検調書'!$BF$12:$BF$5000,$U$7)&gt;=1,$U$7,IF(COUNTIFS('(6)定期点検調書'!$B$12:$B$5000,W$19,'(6)定期点検調書'!$AH$12:$AH$5000,$C24,'(6)定期点検調書'!$BF$12:$BF$5000,$T$7)&gt;=1,$T$7,IF(COUNTIFS('(6)定期点検調書'!$B$12:$B$5000,W$19,'(6)定期点検調書'!$AH$12:$AH$5000,$C24,'(6)定期点検調書'!$BF$12:$BF$5000,$S$7)&gt;=1,$S$7,""))))))</f>
        <v/>
      </c>
      <c r="X24" s="465" t="str">
        <f>IF(X$19="","",IF(COUNTIFS('(6)定期点検調書'!$B$12:$B$5000,X$19,'(6)定期点検調書'!$AH$12:$AH$5000,$C24,'(6)定期点検調書'!$BF$12:$BF$5000,$W$7)&gt;=1,$W$7,IF(COUNTIFS('(6)定期点検調書'!$B$12:$B$5000,X$19,'(6)定期点検調書'!$AH$12:$AH$5000,$C24,'(6)定期点検調書'!$BF$12:$BF$5000,$V$7)&gt;=1,$V$7,IF(COUNTIFS('(6)定期点検調書'!$B$12:$B$5000,X$19,'(6)定期点検調書'!$AH$12:$AH$5000,$C24,'(6)定期点検調書'!$BF$12:$BF$5000,$U$7)&gt;=1,$U$7,IF(COUNTIFS('(6)定期点検調書'!$B$12:$B$5000,X$19,'(6)定期点検調書'!$AH$12:$AH$5000,$C24,'(6)定期点検調書'!$BF$12:$BF$5000,$T$7)&gt;=1,$T$7,IF(COUNTIFS('(6)定期点検調書'!$B$12:$B$5000,X$19,'(6)定期点検調書'!$AH$12:$AH$5000,$C24,'(6)定期点検調書'!$BF$12:$BF$5000,$S$7)&gt;=1,$S$7,""))))))</f>
        <v/>
      </c>
      <c r="Y24" s="465" t="str">
        <f>IF(Y$19="","",IF(COUNTIFS('(6)定期点検調書'!$B$12:$B$5000,Y$19,'(6)定期点検調書'!$AH$12:$AH$5000,$C24,'(6)定期点検調書'!$BF$12:$BF$5000,$W$7)&gt;=1,$W$7,IF(COUNTIFS('(6)定期点検調書'!$B$12:$B$5000,Y$19,'(6)定期点検調書'!$AH$12:$AH$5000,$C24,'(6)定期点検調書'!$BF$12:$BF$5000,$V$7)&gt;=1,$V$7,IF(COUNTIFS('(6)定期点検調書'!$B$12:$B$5000,Y$19,'(6)定期点検調書'!$AH$12:$AH$5000,$C24,'(6)定期点検調書'!$BF$12:$BF$5000,$U$7)&gt;=1,$U$7,IF(COUNTIFS('(6)定期点検調書'!$B$12:$B$5000,Y$19,'(6)定期点検調書'!$AH$12:$AH$5000,$C24,'(6)定期点検調書'!$BF$12:$BF$5000,$T$7)&gt;=1,$T$7,IF(COUNTIFS('(6)定期点検調書'!$B$12:$B$5000,Y$19,'(6)定期点検調書'!$AH$12:$AH$5000,$C24,'(6)定期点検調書'!$BF$12:$BF$5000,$S$7)&gt;=1,$S$7,""))))))</f>
        <v/>
      </c>
      <c r="Z24" s="465" t="str">
        <f>IF(Z$19="","",IF(COUNTIFS('(6)定期点検調書'!$B$12:$B$5000,Z$19,'(6)定期点検調書'!$AH$12:$AH$5000,$C24,'(6)定期点検調書'!$BF$12:$BF$5000,$W$7)&gt;=1,$W$7,IF(COUNTIFS('(6)定期点検調書'!$B$12:$B$5000,Z$19,'(6)定期点検調書'!$AH$12:$AH$5000,$C24,'(6)定期点検調書'!$BF$12:$BF$5000,$V$7)&gt;=1,$V$7,IF(COUNTIFS('(6)定期点検調書'!$B$12:$B$5000,Z$19,'(6)定期点検調書'!$AH$12:$AH$5000,$C24,'(6)定期点検調書'!$BF$12:$BF$5000,$U$7)&gt;=1,$U$7,IF(COUNTIFS('(6)定期点検調書'!$B$12:$B$5000,Z$19,'(6)定期点検調書'!$AH$12:$AH$5000,$C24,'(6)定期点検調書'!$BF$12:$BF$5000,$T$7)&gt;=1,$T$7,IF(COUNTIFS('(6)定期点検調書'!$B$12:$B$5000,Z$19,'(6)定期点検調書'!$AH$12:$AH$5000,$C24,'(6)定期点検調書'!$BF$12:$BF$5000,$S$7)&gt;=1,$S$7,""))))))</f>
        <v/>
      </c>
      <c r="AA24" s="465" t="str">
        <f>IF(AA$19="","",IF(COUNTIFS('(6)定期点検調書'!$B$12:$B$5000,AA$19,'(6)定期点検調書'!$AH$12:$AH$5000,$C24,'(6)定期点検調書'!$BF$12:$BF$5000,$W$7)&gt;=1,$W$7,IF(COUNTIFS('(6)定期点検調書'!$B$12:$B$5000,AA$19,'(6)定期点検調書'!$AH$12:$AH$5000,$C24,'(6)定期点検調書'!$BF$12:$BF$5000,$V$7)&gt;=1,$V$7,IF(COUNTIFS('(6)定期点検調書'!$B$12:$B$5000,AA$19,'(6)定期点検調書'!$AH$12:$AH$5000,$C24,'(6)定期点検調書'!$BF$12:$BF$5000,$U$7)&gt;=1,$U$7,IF(COUNTIFS('(6)定期点検調書'!$B$12:$B$5000,AA$19,'(6)定期点検調書'!$AH$12:$AH$5000,$C24,'(6)定期点検調書'!$BF$12:$BF$5000,$T$7)&gt;=1,$T$7,IF(COUNTIFS('(6)定期点検調書'!$B$12:$B$5000,AA$19,'(6)定期点検調書'!$AH$12:$AH$5000,$C24,'(6)定期点検調書'!$BF$12:$BF$5000,$S$7)&gt;=1,$S$7,""))))))</f>
        <v/>
      </c>
      <c r="AB24" s="465" t="str">
        <f>IF(AB$19="","",IF(COUNTIFS('(6)定期点検調書'!$B$12:$B$5000,AB$19,'(6)定期点検調書'!$AH$12:$AH$5000,$C24,'(6)定期点検調書'!$BF$12:$BF$5000,$W$7)&gt;=1,$W$7,IF(COUNTIFS('(6)定期点検調書'!$B$12:$B$5000,AB$19,'(6)定期点検調書'!$AH$12:$AH$5000,$C24,'(6)定期点検調書'!$BF$12:$BF$5000,$V$7)&gt;=1,$V$7,IF(COUNTIFS('(6)定期点検調書'!$B$12:$B$5000,AB$19,'(6)定期点検調書'!$AH$12:$AH$5000,$C24,'(6)定期点検調書'!$BF$12:$BF$5000,$U$7)&gt;=1,$U$7,IF(COUNTIFS('(6)定期点検調書'!$B$12:$B$5000,AB$19,'(6)定期点検調書'!$AH$12:$AH$5000,$C24,'(6)定期点検調書'!$BF$12:$BF$5000,$T$7)&gt;=1,$T$7,IF(COUNTIFS('(6)定期点検調書'!$B$12:$B$5000,AB$19,'(6)定期点検調書'!$AH$12:$AH$5000,$C24,'(6)定期点検調書'!$BF$12:$BF$5000,$S$7)&gt;=1,$S$7,""))))))</f>
        <v/>
      </c>
      <c r="AC24" s="465" t="str">
        <f>IF(AC$19="","",IF(COUNTIFS('(6)定期点検調書'!$B$12:$B$5000,AC$19,'(6)定期点検調書'!$AH$12:$AH$5000,$C24,'(6)定期点検調書'!$BF$12:$BF$5000,$W$7)&gt;=1,$W$7,IF(COUNTIFS('(6)定期点検調書'!$B$12:$B$5000,AC$19,'(6)定期点検調書'!$AH$12:$AH$5000,$C24,'(6)定期点検調書'!$BF$12:$BF$5000,$V$7)&gt;=1,$V$7,IF(COUNTIFS('(6)定期点検調書'!$B$12:$B$5000,AC$19,'(6)定期点検調書'!$AH$12:$AH$5000,$C24,'(6)定期点検調書'!$BF$12:$BF$5000,$U$7)&gt;=1,$U$7,IF(COUNTIFS('(6)定期点検調書'!$B$12:$B$5000,AC$19,'(6)定期点検調書'!$AH$12:$AH$5000,$C24,'(6)定期点検調書'!$BF$12:$BF$5000,$T$7)&gt;=1,$T$7,IF(COUNTIFS('(6)定期点検調書'!$B$12:$B$5000,AC$19,'(6)定期点検調書'!$AH$12:$AH$5000,$C24,'(6)定期点検調書'!$BF$12:$BF$5000,$S$7)&gt;=1,$S$7,""))))))</f>
        <v/>
      </c>
      <c r="AD24" s="465" t="str">
        <f>IF(AD$19="","",IF(COUNTIFS('(6)定期点検調書'!$B$12:$B$5000,AD$19,'(6)定期点検調書'!$AH$12:$AH$5000,$C24,'(6)定期点検調書'!$BF$12:$BF$5000,$W$7)&gt;=1,$W$7,IF(COUNTIFS('(6)定期点検調書'!$B$12:$B$5000,AD$19,'(6)定期点検調書'!$AH$12:$AH$5000,$C24,'(6)定期点検調書'!$BF$12:$BF$5000,$V$7)&gt;=1,$V$7,IF(COUNTIFS('(6)定期点検調書'!$B$12:$B$5000,AD$19,'(6)定期点検調書'!$AH$12:$AH$5000,$C24,'(6)定期点検調書'!$BF$12:$BF$5000,$U$7)&gt;=1,$U$7,IF(COUNTIFS('(6)定期点検調書'!$B$12:$B$5000,AD$19,'(6)定期点検調書'!$AH$12:$AH$5000,$C24,'(6)定期点検調書'!$BF$12:$BF$5000,$T$7)&gt;=1,$T$7,IF(COUNTIFS('(6)定期点検調書'!$B$12:$B$5000,AD$19,'(6)定期点検調書'!$AH$12:$AH$5000,$C24,'(6)定期点検調書'!$BF$12:$BF$5000,$S$7)&gt;=1,$S$7,""))))))</f>
        <v/>
      </c>
      <c r="AE24" s="465" t="str">
        <f>IF(AE$19="","",IF(COUNTIFS('(6)定期点検調書'!$B$12:$B$5000,AE$19,'(6)定期点検調書'!$AH$12:$AH$5000,$C24,'(6)定期点検調書'!$BF$12:$BF$5000,$W$7)&gt;=1,$W$7,IF(COUNTIFS('(6)定期点検調書'!$B$12:$B$5000,AE$19,'(6)定期点検調書'!$AH$12:$AH$5000,$C24,'(6)定期点検調書'!$BF$12:$BF$5000,$V$7)&gt;=1,$V$7,IF(COUNTIFS('(6)定期点検調書'!$B$12:$B$5000,AE$19,'(6)定期点検調書'!$AH$12:$AH$5000,$C24,'(6)定期点検調書'!$BF$12:$BF$5000,$U$7)&gt;=1,$U$7,IF(COUNTIFS('(6)定期点検調書'!$B$12:$B$5000,AE$19,'(6)定期点検調書'!$AH$12:$AH$5000,$C24,'(6)定期点検調書'!$BF$12:$BF$5000,$T$7)&gt;=1,$T$7,IF(COUNTIFS('(6)定期点検調書'!$B$12:$B$5000,AE$19,'(6)定期点検調書'!$AH$12:$AH$5000,$C24,'(6)定期点検調書'!$BF$12:$BF$5000,$S$7)&gt;=1,$S$7,""))))))</f>
        <v/>
      </c>
      <c r="AF24" s="465" t="str">
        <f>IF(AF$19="","",IF(COUNTIFS('(6)定期点検調書'!$B$12:$B$5000,AF$19,'(6)定期点検調書'!$AH$12:$AH$5000,$C24,'(6)定期点検調書'!$BF$12:$BF$5000,$W$7)&gt;=1,$W$7,IF(COUNTIFS('(6)定期点検調書'!$B$12:$B$5000,AF$19,'(6)定期点検調書'!$AH$12:$AH$5000,$C24,'(6)定期点検調書'!$BF$12:$BF$5000,$V$7)&gt;=1,$V$7,IF(COUNTIFS('(6)定期点検調書'!$B$12:$B$5000,AF$19,'(6)定期点検調書'!$AH$12:$AH$5000,$C24,'(6)定期点検調書'!$BF$12:$BF$5000,$U$7)&gt;=1,$U$7,IF(COUNTIFS('(6)定期点検調書'!$B$12:$B$5000,AF$19,'(6)定期点検調書'!$AH$12:$AH$5000,$C24,'(6)定期点検調書'!$BF$12:$BF$5000,$T$7)&gt;=1,$T$7,IF(COUNTIFS('(6)定期点検調書'!$B$12:$B$5000,AF$19,'(6)定期点検調書'!$AH$12:$AH$5000,$C24,'(6)定期点検調書'!$BF$12:$BF$5000,$S$7)&gt;=1,$S$7,""))))))</f>
        <v/>
      </c>
      <c r="AG24" s="465" t="str">
        <f>IF(AG$19="","",IF(COUNTIFS('(6)定期点検調書'!$B$12:$B$5000,AG$19,'(6)定期点検調書'!$AH$12:$AH$5000,$C24,'(6)定期点検調書'!$BF$12:$BF$5000,$W$7)&gt;=1,$W$7,IF(COUNTIFS('(6)定期点検調書'!$B$12:$B$5000,AG$19,'(6)定期点検調書'!$AH$12:$AH$5000,$C24,'(6)定期点検調書'!$BF$12:$BF$5000,$V$7)&gt;=1,$V$7,IF(COUNTIFS('(6)定期点検調書'!$B$12:$B$5000,AG$19,'(6)定期点検調書'!$AH$12:$AH$5000,$C24,'(6)定期点検調書'!$BF$12:$BF$5000,$U$7)&gt;=1,$U$7,IF(COUNTIFS('(6)定期点検調書'!$B$12:$B$5000,AG$19,'(6)定期点検調書'!$AH$12:$AH$5000,$C24,'(6)定期点検調書'!$BF$12:$BF$5000,$T$7)&gt;=1,$T$7,IF(COUNTIFS('(6)定期点検調書'!$B$12:$B$5000,AG$19,'(6)定期点検調書'!$AH$12:$AH$5000,$C24,'(6)定期点検調書'!$BF$12:$BF$5000,$S$7)&gt;=1,$S$7,""))))))</f>
        <v/>
      </c>
      <c r="AH24" s="465" t="str">
        <f>IF(AH$19="","",IF(COUNTIFS('(6)定期点検調書'!$B$12:$B$5000,AH$19,'(6)定期点検調書'!$AH$12:$AH$5000,$C24,'(6)定期点検調書'!$BF$12:$BF$5000,$W$7)&gt;=1,$W$7,IF(COUNTIFS('(6)定期点検調書'!$B$12:$B$5000,AH$19,'(6)定期点検調書'!$AH$12:$AH$5000,$C24,'(6)定期点検調書'!$BF$12:$BF$5000,$V$7)&gt;=1,$V$7,IF(COUNTIFS('(6)定期点検調書'!$B$12:$B$5000,AH$19,'(6)定期点検調書'!$AH$12:$AH$5000,$C24,'(6)定期点検調書'!$BF$12:$BF$5000,$U$7)&gt;=1,$U$7,IF(COUNTIFS('(6)定期点検調書'!$B$12:$B$5000,AH$19,'(6)定期点検調書'!$AH$12:$AH$5000,$C24,'(6)定期点検調書'!$BF$12:$BF$5000,$T$7)&gt;=1,$T$7,IF(COUNTIFS('(6)定期点検調書'!$B$12:$B$5000,AH$19,'(6)定期点検調書'!$AH$12:$AH$5000,$C24,'(6)定期点検調書'!$BF$12:$BF$5000,$S$7)&gt;=1,$S$7,""))))))</f>
        <v/>
      </c>
      <c r="AI24" s="465" t="str">
        <f>IF(AI$19="","",IF(COUNTIFS('(6)定期点検調書'!$B$12:$B$5000,AI$19,'(6)定期点検調書'!$AH$12:$AH$5000,$C24,'(6)定期点検調書'!$BF$12:$BF$5000,$W$7)&gt;=1,$W$7,IF(COUNTIFS('(6)定期点検調書'!$B$12:$B$5000,AI$19,'(6)定期点検調書'!$AH$12:$AH$5000,$C24,'(6)定期点検調書'!$BF$12:$BF$5000,$V$7)&gt;=1,$V$7,IF(COUNTIFS('(6)定期点検調書'!$B$12:$B$5000,AI$19,'(6)定期点検調書'!$AH$12:$AH$5000,$C24,'(6)定期点検調書'!$BF$12:$BF$5000,$U$7)&gt;=1,$U$7,IF(COUNTIFS('(6)定期点検調書'!$B$12:$B$5000,AI$19,'(6)定期点検調書'!$AH$12:$AH$5000,$C24,'(6)定期点検調書'!$BF$12:$BF$5000,$T$7)&gt;=1,$T$7,IF(COUNTIFS('(6)定期点検調書'!$B$12:$B$5000,AI$19,'(6)定期点検調書'!$AH$12:$AH$5000,$C24,'(6)定期点検調書'!$BF$12:$BF$5000,$S$7)&gt;=1,$S$7,""))))))</f>
        <v/>
      </c>
      <c r="AJ24" s="465" t="str">
        <f>IF(AJ$19="","",IF(COUNTIFS('(6)定期点検調書'!$B$12:$B$5000,AJ$19,'(6)定期点検調書'!$AH$12:$AH$5000,$C24,'(6)定期点検調書'!$BF$12:$BF$5000,$W$7)&gt;=1,$W$7,IF(COUNTIFS('(6)定期点検調書'!$B$12:$B$5000,AJ$19,'(6)定期点検調書'!$AH$12:$AH$5000,$C24,'(6)定期点検調書'!$BF$12:$BF$5000,$V$7)&gt;=1,$V$7,IF(COUNTIFS('(6)定期点検調書'!$B$12:$B$5000,AJ$19,'(6)定期点検調書'!$AH$12:$AH$5000,$C24,'(6)定期点検調書'!$BF$12:$BF$5000,$U$7)&gt;=1,$U$7,IF(COUNTIFS('(6)定期点検調書'!$B$12:$B$5000,AJ$19,'(6)定期点検調書'!$AH$12:$AH$5000,$C24,'(6)定期点検調書'!$BF$12:$BF$5000,$T$7)&gt;=1,$T$7,IF(COUNTIFS('(6)定期点検調書'!$B$12:$B$5000,AJ$19,'(6)定期点検調書'!$AH$12:$AH$5000,$C24,'(6)定期点検調書'!$BF$12:$BF$5000,$S$7)&gt;=1,$S$7,""))))))</f>
        <v/>
      </c>
      <c r="AK24" s="465" t="str">
        <f>IF(AK$19="","",IF(COUNTIFS('(6)定期点検調書'!$B$12:$B$5000,AK$19,'(6)定期点検調書'!$AH$12:$AH$5000,$C24,'(6)定期点検調書'!$BF$12:$BF$5000,$W$7)&gt;=1,$W$7,IF(COUNTIFS('(6)定期点検調書'!$B$12:$B$5000,AK$19,'(6)定期点検調書'!$AH$12:$AH$5000,$C24,'(6)定期点検調書'!$BF$12:$BF$5000,$V$7)&gt;=1,$V$7,IF(COUNTIFS('(6)定期点検調書'!$B$12:$B$5000,AK$19,'(6)定期点検調書'!$AH$12:$AH$5000,$C24,'(6)定期点検調書'!$BF$12:$BF$5000,$U$7)&gt;=1,$U$7,IF(COUNTIFS('(6)定期点検調書'!$B$12:$B$5000,AK$19,'(6)定期点検調書'!$AH$12:$AH$5000,$C24,'(6)定期点検調書'!$BF$12:$BF$5000,$T$7)&gt;=1,$T$7,IF(COUNTIFS('(6)定期点検調書'!$B$12:$B$5000,AK$19,'(6)定期点検調書'!$AH$12:$AH$5000,$C24,'(6)定期点検調書'!$BF$12:$BF$5000,$S$7)&gt;=1,$S$7,""))))))</f>
        <v/>
      </c>
      <c r="AL24" s="465" t="str">
        <f>IF(AL$19="","",IF(COUNTIFS('(6)定期点検調書'!$B$12:$B$5000,AL$19,'(6)定期点検調書'!$AH$12:$AH$5000,$C24,'(6)定期点検調書'!$BF$12:$BF$5000,$W$7)&gt;=1,$W$7,IF(COUNTIFS('(6)定期点検調書'!$B$12:$B$5000,AL$19,'(6)定期点検調書'!$AH$12:$AH$5000,$C24,'(6)定期点検調書'!$BF$12:$BF$5000,$V$7)&gt;=1,$V$7,IF(COUNTIFS('(6)定期点検調書'!$B$12:$B$5000,AL$19,'(6)定期点検調書'!$AH$12:$AH$5000,$C24,'(6)定期点検調書'!$BF$12:$BF$5000,$U$7)&gt;=1,$U$7,IF(COUNTIFS('(6)定期点検調書'!$B$12:$B$5000,AL$19,'(6)定期点検調書'!$AH$12:$AH$5000,$C24,'(6)定期点検調書'!$BF$12:$BF$5000,$T$7)&gt;=1,$T$7,IF(COUNTIFS('(6)定期点検調書'!$B$12:$B$5000,AL$19,'(6)定期点検調書'!$AH$12:$AH$5000,$C24,'(6)定期点検調書'!$BF$12:$BF$5000,$S$7)&gt;=1,$S$7,""))))))</f>
        <v/>
      </c>
      <c r="AM24" s="465" t="str">
        <f>IF(AM$19="","",IF(COUNTIFS('(6)定期点検調書'!$B$12:$B$5000,AM$19,'(6)定期点検調書'!$AH$12:$AH$5000,$C24,'(6)定期点検調書'!$BF$12:$BF$5000,$W$7)&gt;=1,$W$7,IF(COUNTIFS('(6)定期点検調書'!$B$12:$B$5000,AM$19,'(6)定期点検調書'!$AH$12:$AH$5000,$C24,'(6)定期点検調書'!$BF$12:$BF$5000,$V$7)&gt;=1,$V$7,IF(COUNTIFS('(6)定期点検調書'!$B$12:$B$5000,AM$19,'(6)定期点検調書'!$AH$12:$AH$5000,$C24,'(6)定期点検調書'!$BF$12:$BF$5000,$U$7)&gt;=1,$U$7,IF(COUNTIFS('(6)定期点検調書'!$B$12:$B$5000,AM$19,'(6)定期点検調書'!$AH$12:$AH$5000,$C24,'(6)定期点検調書'!$BF$12:$BF$5000,$T$7)&gt;=1,$T$7,IF(COUNTIFS('(6)定期点検調書'!$B$12:$B$5000,AM$19,'(6)定期点検調書'!$AH$12:$AH$5000,$C24,'(6)定期点検調書'!$BF$12:$BF$5000,$S$7)&gt;=1,$S$7,""))))))</f>
        <v/>
      </c>
      <c r="AN24" s="465" t="str">
        <f>IF(AN$19="","",IF(COUNTIFS('(6)定期点検調書'!$B$12:$B$5000,AN$19,'(6)定期点検調書'!$AH$12:$AH$5000,$C24,'(6)定期点検調書'!$BF$12:$BF$5000,$W$7)&gt;=1,$W$7,IF(COUNTIFS('(6)定期点検調書'!$B$12:$B$5000,AN$19,'(6)定期点検調書'!$AH$12:$AH$5000,$C24,'(6)定期点検調書'!$BF$12:$BF$5000,$V$7)&gt;=1,$V$7,IF(COUNTIFS('(6)定期点検調書'!$B$12:$B$5000,AN$19,'(6)定期点検調書'!$AH$12:$AH$5000,$C24,'(6)定期点検調書'!$BF$12:$BF$5000,$U$7)&gt;=1,$U$7,IF(COUNTIFS('(6)定期点検調書'!$B$12:$B$5000,AN$19,'(6)定期点検調書'!$AH$12:$AH$5000,$C24,'(6)定期点検調書'!$BF$12:$BF$5000,$T$7)&gt;=1,$T$7,IF(COUNTIFS('(6)定期点検調書'!$B$12:$B$5000,AN$19,'(6)定期点検調書'!$AH$12:$AH$5000,$C24,'(6)定期点検調書'!$BF$12:$BF$5000,$S$7)&gt;=1,$S$7,""))))))</f>
        <v/>
      </c>
      <c r="AO24" s="465" t="str">
        <f>IF(AO$19="","",IF(COUNTIFS('(6)定期点検調書'!$B$12:$B$5000,AO$19,'(6)定期点検調書'!$AH$12:$AH$5000,$C24,'(6)定期点検調書'!$BF$12:$BF$5000,$W$7)&gt;=1,$W$7,IF(COUNTIFS('(6)定期点検調書'!$B$12:$B$5000,AO$19,'(6)定期点検調書'!$AH$12:$AH$5000,$C24,'(6)定期点検調書'!$BF$12:$BF$5000,$V$7)&gt;=1,$V$7,IF(COUNTIFS('(6)定期点検調書'!$B$12:$B$5000,AO$19,'(6)定期点検調書'!$AH$12:$AH$5000,$C24,'(6)定期点検調書'!$BF$12:$BF$5000,$U$7)&gt;=1,$U$7,IF(COUNTIFS('(6)定期点検調書'!$B$12:$B$5000,AO$19,'(6)定期点検調書'!$AH$12:$AH$5000,$C24,'(6)定期点検調書'!$BF$12:$BF$5000,$T$7)&gt;=1,$T$7,IF(COUNTIFS('(6)定期点検調書'!$B$12:$B$5000,AO$19,'(6)定期点検調書'!$AH$12:$AH$5000,$C24,'(6)定期点検調書'!$BF$12:$BF$5000,$S$7)&gt;=1,$S$7,""))))))</f>
        <v/>
      </c>
      <c r="AP24" s="465" t="str">
        <f>IF(AP$19="","",IF(COUNTIFS('(6)定期点検調書'!$B$12:$B$5000,AP$19,'(6)定期点検調書'!$AH$12:$AH$5000,$C24,'(6)定期点検調書'!$BF$12:$BF$5000,$W$7)&gt;=1,$W$7,IF(COUNTIFS('(6)定期点検調書'!$B$12:$B$5000,AP$19,'(6)定期点検調書'!$AH$12:$AH$5000,$C24,'(6)定期点検調書'!$BF$12:$BF$5000,$V$7)&gt;=1,$V$7,IF(COUNTIFS('(6)定期点検調書'!$B$12:$B$5000,AP$19,'(6)定期点検調書'!$AH$12:$AH$5000,$C24,'(6)定期点検調書'!$BF$12:$BF$5000,$U$7)&gt;=1,$U$7,IF(COUNTIFS('(6)定期点検調書'!$B$12:$B$5000,AP$19,'(6)定期点検調書'!$AH$12:$AH$5000,$C24,'(6)定期点検調書'!$BF$12:$BF$5000,$T$7)&gt;=1,$T$7,IF(COUNTIFS('(6)定期点検調書'!$B$12:$B$5000,AP$19,'(6)定期点検調書'!$AH$12:$AH$5000,$C24,'(6)定期点検調書'!$BF$12:$BF$5000,$S$7)&gt;=1,$S$7,""))))))</f>
        <v/>
      </c>
      <c r="AQ24" s="465" t="str">
        <f>IF(AQ$19="","",IF(COUNTIFS('(6)定期点検調書'!$B$12:$B$5000,AQ$19,'(6)定期点検調書'!$AH$12:$AH$5000,$C24,'(6)定期点検調書'!$BF$12:$BF$5000,$W$7)&gt;=1,$W$7,IF(COUNTIFS('(6)定期点検調書'!$B$12:$B$5000,AQ$19,'(6)定期点検調書'!$AH$12:$AH$5000,$C24,'(6)定期点検調書'!$BF$12:$BF$5000,$V$7)&gt;=1,$V$7,IF(COUNTIFS('(6)定期点検調書'!$B$12:$B$5000,AQ$19,'(6)定期点検調書'!$AH$12:$AH$5000,$C24,'(6)定期点検調書'!$BF$12:$BF$5000,$U$7)&gt;=1,$U$7,IF(COUNTIFS('(6)定期点検調書'!$B$12:$B$5000,AQ$19,'(6)定期点検調書'!$AH$12:$AH$5000,$C24,'(6)定期点検調書'!$BF$12:$BF$5000,$T$7)&gt;=1,$T$7,IF(COUNTIFS('(6)定期点検調書'!$B$12:$B$5000,AQ$19,'(6)定期点検調書'!$AH$12:$AH$5000,$C24,'(6)定期点検調書'!$BF$12:$BF$5000,$S$7)&gt;=1,$S$7,""))))))</f>
        <v/>
      </c>
      <c r="AR24" s="465" t="str">
        <f>IF(AR$19="","",IF(COUNTIFS('(6)定期点検調書'!$B$12:$B$5000,AR$19,'(6)定期点検調書'!$AH$12:$AH$5000,$C24,'(6)定期点検調書'!$BF$12:$BF$5000,$W$7)&gt;=1,$W$7,IF(COUNTIFS('(6)定期点検調書'!$B$12:$B$5000,AR$19,'(6)定期点検調書'!$AH$12:$AH$5000,$C24,'(6)定期点検調書'!$BF$12:$BF$5000,$V$7)&gt;=1,$V$7,IF(COUNTIFS('(6)定期点検調書'!$B$12:$B$5000,AR$19,'(6)定期点検調書'!$AH$12:$AH$5000,$C24,'(6)定期点検調書'!$BF$12:$BF$5000,$U$7)&gt;=1,$U$7,IF(COUNTIFS('(6)定期点検調書'!$B$12:$B$5000,AR$19,'(6)定期点検調書'!$AH$12:$AH$5000,$C24,'(6)定期点検調書'!$BF$12:$BF$5000,$T$7)&gt;=1,$T$7,IF(COUNTIFS('(6)定期点検調書'!$B$12:$B$5000,AR$19,'(6)定期点検調書'!$AH$12:$AH$5000,$C24,'(6)定期点検調書'!$BF$12:$BF$5000,$S$7)&gt;=1,$S$7,""))))))</f>
        <v/>
      </c>
      <c r="AS24" s="465" t="str">
        <f>IF(AS$19="","",IF(COUNTIFS('(6)定期点検調書'!$B$12:$B$5000,AS$19,'(6)定期点検調書'!$AH$12:$AH$5000,$C24,'(6)定期点検調書'!$BF$12:$BF$5000,$W$7)&gt;=1,$W$7,IF(COUNTIFS('(6)定期点検調書'!$B$12:$B$5000,AS$19,'(6)定期点検調書'!$AH$12:$AH$5000,$C24,'(6)定期点検調書'!$BF$12:$BF$5000,$V$7)&gt;=1,$V$7,IF(COUNTIFS('(6)定期点検調書'!$B$12:$B$5000,AS$19,'(6)定期点検調書'!$AH$12:$AH$5000,$C24,'(6)定期点検調書'!$BF$12:$BF$5000,$U$7)&gt;=1,$U$7,IF(COUNTIFS('(6)定期点検調書'!$B$12:$B$5000,AS$19,'(6)定期点検調書'!$AH$12:$AH$5000,$C24,'(6)定期点検調書'!$BF$12:$BF$5000,$T$7)&gt;=1,$T$7,IF(COUNTIFS('(6)定期点検調書'!$B$12:$B$5000,AS$19,'(6)定期点検調書'!$AH$12:$AH$5000,$C24,'(6)定期点検調書'!$BF$12:$BF$5000,$S$7)&gt;=1,$S$7,""))))))</f>
        <v/>
      </c>
      <c r="AT24" s="465" t="str">
        <f>IF(AT$19="","",IF(COUNTIFS('(6)定期点検調書'!$B$12:$B$5000,AT$19,'(6)定期点検調書'!$AH$12:$AH$5000,$C24,'(6)定期点検調書'!$BF$12:$BF$5000,$W$7)&gt;=1,$W$7,IF(COUNTIFS('(6)定期点検調書'!$B$12:$B$5000,AT$19,'(6)定期点検調書'!$AH$12:$AH$5000,$C24,'(6)定期点検調書'!$BF$12:$BF$5000,$V$7)&gt;=1,$V$7,IF(COUNTIFS('(6)定期点検調書'!$B$12:$B$5000,AT$19,'(6)定期点検調書'!$AH$12:$AH$5000,$C24,'(6)定期点検調書'!$BF$12:$BF$5000,$U$7)&gt;=1,$U$7,IF(COUNTIFS('(6)定期点検調書'!$B$12:$B$5000,AT$19,'(6)定期点検調書'!$AH$12:$AH$5000,$C24,'(6)定期点検調書'!$BF$12:$BF$5000,$T$7)&gt;=1,$T$7,IF(COUNTIFS('(6)定期点検調書'!$B$12:$B$5000,AT$19,'(6)定期点検調書'!$AH$12:$AH$5000,$C24,'(6)定期点検調書'!$BF$12:$BF$5000,$S$7)&gt;=1,$S$7,""))))))</f>
        <v/>
      </c>
      <c r="AU24" s="465" t="str">
        <f>IF(AU$19="","",IF(COUNTIFS('(6)定期点検調書'!$B$12:$B$5000,AU$19,'(6)定期点検調書'!$AH$12:$AH$5000,$C24,'(6)定期点検調書'!$BF$12:$BF$5000,$W$7)&gt;=1,$W$7,IF(COUNTIFS('(6)定期点検調書'!$B$12:$B$5000,AU$19,'(6)定期点検調書'!$AH$12:$AH$5000,$C24,'(6)定期点検調書'!$BF$12:$BF$5000,$V$7)&gt;=1,$V$7,IF(COUNTIFS('(6)定期点検調書'!$B$12:$B$5000,AU$19,'(6)定期点検調書'!$AH$12:$AH$5000,$C24,'(6)定期点検調書'!$BF$12:$BF$5000,$U$7)&gt;=1,$U$7,IF(COUNTIFS('(6)定期点検調書'!$B$12:$B$5000,AU$19,'(6)定期点検調書'!$AH$12:$AH$5000,$C24,'(6)定期点検調書'!$BF$12:$BF$5000,$T$7)&gt;=1,$T$7,IF(COUNTIFS('(6)定期点検調書'!$B$12:$B$5000,AU$19,'(6)定期点検調書'!$AH$12:$AH$5000,$C24,'(6)定期点検調書'!$BF$12:$BF$5000,$S$7)&gt;=1,$S$7,""))))))</f>
        <v/>
      </c>
      <c r="AV24" s="465" t="str">
        <f>IF(AV$19="","",IF(COUNTIFS('(6)定期点検調書'!$B$12:$B$5000,AV$19,'(6)定期点検調書'!$AH$12:$AH$5000,$C24,'(6)定期点検調書'!$BF$12:$BF$5000,$W$7)&gt;=1,$W$7,IF(COUNTIFS('(6)定期点検調書'!$B$12:$B$5000,AV$19,'(6)定期点検調書'!$AH$12:$AH$5000,$C24,'(6)定期点検調書'!$BF$12:$BF$5000,$V$7)&gt;=1,$V$7,IF(COUNTIFS('(6)定期点検調書'!$B$12:$B$5000,AV$19,'(6)定期点検調書'!$AH$12:$AH$5000,$C24,'(6)定期点検調書'!$BF$12:$BF$5000,$U$7)&gt;=1,$U$7,IF(COUNTIFS('(6)定期点検調書'!$B$12:$B$5000,AV$19,'(6)定期点検調書'!$AH$12:$AH$5000,$C24,'(6)定期点検調書'!$BF$12:$BF$5000,$T$7)&gt;=1,$T$7,IF(COUNTIFS('(6)定期点検調書'!$B$12:$B$5000,AV$19,'(6)定期点検調書'!$AH$12:$AH$5000,$C24,'(6)定期点検調書'!$BF$12:$BF$5000,$S$7)&gt;=1,$S$7,""))))))</f>
        <v/>
      </c>
      <c r="AW24" s="465" t="str">
        <f>IF(AW$19="","",IF(COUNTIFS('(6)定期点検調書'!$B$12:$B$5000,AW$19,'(6)定期点検調書'!$AH$12:$AH$5000,$C24,'(6)定期点検調書'!$BF$12:$BF$5000,$W$7)&gt;=1,$W$7,IF(COUNTIFS('(6)定期点検調書'!$B$12:$B$5000,AW$19,'(6)定期点検調書'!$AH$12:$AH$5000,$C24,'(6)定期点検調書'!$BF$12:$BF$5000,$V$7)&gt;=1,$V$7,IF(COUNTIFS('(6)定期点検調書'!$B$12:$B$5000,AW$19,'(6)定期点検調書'!$AH$12:$AH$5000,$C24,'(6)定期点検調書'!$BF$12:$BF$5000,$U$7)&gt;=1,$U$7,IF(COUNTIFS('(6)定期点検調書'!$B$12:$B$5000,AW$19,'(6)定期点検調書'!$AH$12:$AH$5000,$C24,'(6)定期点検調書'!$BF$12:$BF$5000,$T$7)&gt;=1,$T$7,IF(COUNTIFS('(6)定期点検調書'!$B$12:$B$5000,AW$19,'(6)定期点検調書'!$AH$12:$AH$5000,$C24,'(6)定期点検調書'!$BF$12:$BF$5000,$S$7)&gt;=1,$S$7,""))))))</f>
        <v/>
      </c>
      <c r="AX24" s="465" t="str">
        <f>IF(AX$19="","",IF(COUNTIFS('(6)定期点検調書'!$B$12:$B$5000,AX$19,'(6)定期点検調書'!$AH$12:$AH$5000,$C24,'(6)定期点検調書'!$BF$12:$BF$5000,$W$7)&gt;=1,$W$7,IF(COUNTIFS('(6)定期点検調書'!$B$12:$B$5000,AX$19,'(6)定期点検調書'!$AH$12:$AH$5000,$C24,'(6)定期点検調書'!$BF$12:$BF$5000,$V$7)&gt;=1,$V$7,IF(COUNTIFS('(6)定期点検調書'!$B$12:$B$5000,AX$19,'(6)定期点検調書'!$AH$12:$AH$5000,$C24,'(6)定期点検調書'!$BF$12:$BF$5000,$U$7)&gt;=1,$U$7,IF(COUNTIFS('(6)定期点検調書'!$B$12:$B$5000,AX$19,'(6)定期点検調書'!$AH$12:$AH$5000,$C24,'(6)定期点検調書'!$BF$12:$BF$5000,$T$7)&gt;=1,$T$7,IF(COUNTIFS('(6)定期点検調書'!$B$12:$B$5000,AX$19,'(6)定期点検調書'!$AH$12:$AH$5000,$C24,'(6)定期点検調書'!$BF$12:$BF$5000,$S$7)&gt;=1,$S$7,""))))))</f>
        <v/>
      </c>
      <c r="AY24" s="465" t="str">
        <f>IF(AY$19="","",IF(COUNTIFS('(6)定期点検調書'!$B$12:$B$5000,AY$19,'(6)定期点検調書'!$AH$12:$AH$5000,$C24,'(6)定期点検調書'!$BF$12:$BF$5000,$W$7)&gt;=1,$W$7,IF(COUNTIFS('(6)定期点検調書'!$B$12:$B$5000,AY$19,'(6)定期点検調書'!$AH$12:$AH$5000,$C24,'(6)定期点検調書'!$BF$12:$BF$5000,$V$7)&gt;=1,$V$7,IF(COUNTIFS('(6)定期点検調書'!$B$12:$B$5000,AY$19,'(6)定期点検調書'!$AH$12:$AH$5000,$C24,'(6)定期点検調書'!$BF$12:$BF$5000,$U$7)&gt;=1,$U$7,IF(COUNTIFS('(6)定期点検調書'!$B$12:$B$5000,AY$19,'(6)定期点検調書'!$AH$12:$AH$5000,$C24,'(6)定期点検調書'!$BF$12:$BF$5000,$T$7)&gt;=1,$T$7,IF(COUNTIFS('(6)定期点検調書'!$B$12:$B$5000,AY$19,'(6)定期点検調書'!$AH$12:$AH$5000,$C24,'(6)定期点検調書'!$BF$12:$BF$5000,$S$7)&gt;=1,$S$7,""))))))</f>
        <v/>
      </c>
      <c r="AZ24" s="465" t="str">
        <f>IF(AZ$19="","",IF(COUNTIFS('(6)定期点検調書'!$B$12:$B$5000,AZ$19,'(6)定期点検調書'!$AH$12:$AH$5000,$C24,'(6)定期点検調書'!$BF$12:$BF$5000,$W$7)&gt;=1,$W$7,IF(COUNTIFS('(6)定期点検調書'!$B$12:$B$5000,AZ$19,'(6)定期点検調書'!$AH$12:$AH$5000,$C24,'(6)定期点検調書'!$BF$12:$BF$5000,$V$7)&gt;=1,$V$7,IF(COUNTIFS('(6)定期点検調書'!$B$12:$B$5000,AZ$19,'(6)定期点検調書'!$AH$12:$AH$5000,$C24,'(6)定期点検調書'!$BF$12:$BF$5000,$U$7)&gt;=1,$U$7,IF(COUNTIFS('(6)定期点検調書'!$B$12:$B$5000,AZ$19,'(6)定期点検調書'!$AH$12:$AH$5000,$C24,'(6)定期点検調書'!$BF$12:$BF$5000,$T$7)&gt;=1,$T$7,IF(COUNTIFS('(6)定期点検調書'!$B$12:$B$5000,AZ$19,'(6)定期点検調書'!$AH$12:$AH$5000,$C24,'(6)定期点検調書'!$BF$12:$BF$5000,$S$7)&gt;=1,$S$7,""))))))</f>
        <v/>
      </c>
      <c r="BA24" s="466" t="str">
        <f>IF(BA$19="","",IF(COUNTIFS('(6)定期点検調書'!$B$12:$B$5000,BA$19,'(6)定期点検調書'!$AH$12:$AH$5000,$C24,'(6)定期点検調書'!$BF$12:$BF$5000,$W$7)&gt;=1,$W$7,IF(COUNTIFS('(6)定期点検調書'!$B$12:$B$5000,BA$19,'(6)定期点検調書'!$AH$12:$AH$5000,$C24,'(6)定期点検調書'!$BF$12:$BF$5000,$V$7)&gt;=1,$V$7,IF(COUNTIFS('(6)定期点検調書'!$B$12:$B$5000,BA$19,'(6)定期点検調書'!$AH$12:$AH$5000,$C24,'(6)定期点検調書'!$BF$12:$BF$5000,$U$7)&gt;=1,$U$7,IF(COUNTIFS('(6)定期点検調書'!$B$12:$B$5000,BA$19,'(6)定期点検調書'!$AH$12:$AH$5000,$C24,'(6)定期点検調書'!$BF$12:$BF$5000,$T$7)&gt;=1,$T$7,IF(COUNTIFS('(6)定期点検調書'!$B$12:$B$5000,BA$19,'(6)定期点検調書'!$AH$12:$AH$5000,$C24,'(6)定期点検調書'!$BF$12:$BF$5000,$S$7)&gt;=1,$S$7,""))))))</f>
        <v/>
      </c>
      <c r="BE24" s="1" cm="1">
        <f t="array" ref="BE24:CE24">_xlfn.XLOOKUP(ﾃﾞｰﾀ一覧!AE22,'(6)定期点検調書'!AH16:AH1504,'(6)定期点検調書'!AA16:BA1504)</f>
        <v>0</v>
      </c>
      <c r="BF24" s="1">
        <v>0</v>
      </c>
      <c r="BG24" s="1">
        <v>0</v>
      </c>
      <c r="BH24" s="1">
        <v>0</v>
      </c>
      <c r="BI24" s="1">
        <v>0</v>
      </c>
      <c r="BJ24" s="1">
        <v>0</v>
      </c>
      <c r="BK24" s="1">
        <v>0</v>
      </c>
      <c r="BL24" s="1">
        <v>0</v>
      </c>
      <c r="BM24" s="1">
        <v>0</v>
      </c>
      <c r="BN24" s="1">
        <v>0</v>
      </c>
      <c r="BO24" s="1">
        <v>0</v>
      </c>
      <c r="BP24" s="1">
        <v>0</v>
      </c>
      <c r="BQ24" s="1">
        <v>0</v>
      </c>
      <c r="BR24" s="1">
        <v>0</v>
      </c>
      <c r="BS24" s="1">
        <v>0</v>
      </c>
      <c r="BT24" s="1">
        <v>0</v>
      </c>
      <c r="BU24" s="1" t="str">
        <v/>
      </c>
      <c r="BV24" s="1">
        <v>0</v>
      </c>
      <c r="BW24" s="1">
        <v>0</v>
      </c>
      <c r="BX24" s="1" t="str">
        <v/>
      </c>
      <c r="BY24" s="1" t="str">
        <v/>
      </c>
      <c r="BZ24" s="1">
        <v>0</v>
      </c>
      <c r="CA24" s="1">
        <v>0</v>
      </c>
      <c r="CB24" s="1" t="str">
        <v/>
      </c>
      <c r="CC24" s="1" t="str">
        <v/>
      </c>
      <c r="CD24" s="1">
        <v>0</v>
      </c>
      <c r="CE24" s="1">
        <v>0</v>
      </c>
    </row>
    <row r="25" spans="2:83" ht="18.75" customHeight="1" x14ac:dyDescent="0.2">
      <c r="B25" s="1854"/>
      <c r="C25" s="1841" t="str">
        <f>ﾃﾞｰﾀ一覧!$U$23</f>
        <v>鋼材露出</v>
      </c>
      <c r="D25" s="1842"/>
      <c r="E25" s="1842"/>
      <c r="F25" s="1842"/>
      <c r="G25" s="1843"/>
      <c r="H25" s="467" t="str">
        <f>IF(H$19="","",IF(COUNTIFS('(6)定期点検調書'!$B$12:$B$5000,H$19,'(6)定期点検調書'!$AH$12:$AH$5000,$C25,'(6)定期点検調書'!$BF$12:$BF$5000,$W$7)&gt;=1,$W$7,IF(COUNTIFS('(6)定期点検調書'!$B$12:$B$5000,H$19,'(6)定期点検調書'!$AH$12:$AH$5000,$C25,'(6)定期点検調書'!$BF$12:$BF$5000,$V$7)&gt;=1,$V$7,IF(COUNTIFS('(6)定期点検調書'!$B$12:$B$5000,H$19,'(6)定期点検調書'!$AH$12:$AH$5000,$C25,'(6)定期点検調書'!$BF$12:$BF$5000,$U$7)&gt;=1,$U$7,IF(COUNTIFS('(6)定期点検調書'!$B$12:$B$5000,H$19,'(6)定期点検調書'!$AH$12:$AH$5000,$C25,'(6)定期点検調書'!$BF$12:$BF$5000,$T$7)&gt;=1,$T$7,IF(COUNTIFS('(6)定期点検調書'!$B$12:$B$5000,H$19,'(6)定期点検調書'!$AH$12:$AH$5000,$C25,'(6)定期点検調書'!$BF$12:$BF$5000,$S$7)&gt;=1,$S$7,""))))))</f>
        <v/>
      </c>
      <c r="I25" s="465" t="str">
        <f>IF(I$19="","",IF(COUNTIFS('(6)定期点検調書'!$B$12:$B$5000,I$19,'(6)定期点検調書'!$AH$12:$AH$5000,$C25,'(6)定期点検調書'!$BF$12:$BF$5000,$W$7)&gt;=1,$W$7,IF(COUNTIFS('(6)定期点検調書'!$B$12:$B$5000,I$19,'(6)定期点検調書'!$AH$12:$AH$5000,$C25,'(6)定期点検調書'!$BF$12:$BF$5000,$V$7)&gt;=1,$V$7,IF(COUNTIFS('(6)定期点検調書'!$B$12:$B$5000,I$19,'(6)定期点検調書'!$AH$12:$AH$5000,$C25,'(6)定期点検調書'!$BF$12:$BF$5000,$U$7)&gt;=1,$U$7,IF(COUNTIFS('(6)定期点検調書'!$B$12:$B$5000,I$19,'(6)定期点検調書'!$AH$12:$AH$5000,$C25,'(6)定期点検調書'!$BF$12:$BF$5000,$T$7)&gt;=1,$T$7,IF(COUNTIFS('(6)定期点検調書'!$B$12:$B$5000,I$19,'(6)定期点検調書'!$AH$12:$AH$5000,$C25,'(6)定期点検調書'!$BF$12:$BF$5000,$S$7)&gt;=1,$S$7,""))))))</f>
        <v/>
      </c>
      <c r="J25" s="465" t="str">
        <f>IF(J$19="","",IF(COUNTIFS('(6)定期点検調書'!$B$12:$B$5000,J$19,'(6)定期点検調書'!$AH$12:$AH$5000,$C25,'(6)定期点検調書'!$BF$12:$BF$5000,$W$7)&gt;=1,$W$7,IF(COUNTIFS('(6)定期点検調書'!$B$12:$B$5000,J$19,'(6)定期点検調書'!$AH$12:$AH$5000,$C25,'(6)定期点検調書'!$BF$12:$BF$5000,$V$7)&gt;=1,$V$7,IF(COUNTIFS('(6)定期点検調書'!$B$12:$B$5000,J$19,'(6)定期点検調書'!$AH$12:$AH$5000,$C25,'(6)定期点検調書'!$BF$12:$BF$5000,$U$7)&gt;=1,$U$7,IF(COUNTIFS('(6)定期点検調書'!$B$12:$B$5000,J$19,'(6)定期点検調書'!$AH$12:$AH$5000,$C25,'(6)定期点検調書'!$BF$12:$BF$5000,$T$7)&gt;=1,$T$7,IF(COUNTIFS('(6)定期点検調書'!$B$12:$B$5000,J$19,'(6)定期点検調書'!$AH$12:$AH$5000,$C25,'(6)定期点検調書'!$BF$12:$BF$5000,$S$7)&gt;=1,$S$7,""))))))</f>
        <v/>
      </c>
      <c r="K25" s="465" t="str">
        <f>IF(K$19="","",IF(COUNTIFS('(6)定期点検調書'!$B$12:$B$5000,K$19,'(6)定期点検調書'!$AH$12:$AH$5000,$C25,'(6)定期点検調書'!$BF$12:$BF$5000,$W$7)&gt;=1,$W$7,IF(COUNTIFS('(6)定期点検調書'!$B$12:$B$5000,K$19,'(6)定期点検調書'!$AH$12:$AH$5000,$C25,'(6)定期点検調書'!$BF$12:$BF$5000,$V$7)&gt;=1,$V$7,IF(COUNTIFS('(6)定期点検調書'!$B$12:$B$5000,K$19,'(6)定期点検調書'!$AH$12:$AH$5000,$C25,'(6)定期点検調書'!$BF$12:$BF$5000,$U$7)&gt;=1,$U$7,IF(COUNTIFS('(6)定期点検調書'!$B$12:$B$5000,K$19,'(6)定期点検調書'!$AH$12:$AH$5000,$C25,'(6)定期点検調書'!$BF$12:$BF$5000,$T$7)&gt;=1,$T$7,IF(COUNTIFS('(6)定期点検調書'!$B$12:$B$5000,K$19,'(6)定期点検調書'!$AH$12:$AH$5000,$C25,'(6)定期点検調書'!$BF$12:$BF$5000,$S$7)&gt;=1,$S$7,""))))))</f>
        <v/>
      </c>
      <c r="L25" s="465" t="str">
        <f>IF(L$19="","",IF(COUNTIFS('(6)定期点検調書'!$B$12:$B$5000,L$19,'(6)定期点検調書'!$AH$12:$AH$5000,$C25,'(6)定期点検調書'!$BF$12:$BF$5000,$W$7)&gt;=1,$W$7,IF(COUNTIFS('(6)定期点検調書'!$B$12:$B$5000,L$19,'(6)定期点検調書'!$AH$12:$AH$5000,$C25,'(6)定期点検調書'!$BF$12:$BF$5000,$V$7)&gt;=1,$V$7,IF(COUNTIFS('(6)定期点検調書'!$B$12:$B$5000,L$19,'(6)定期点検調書'!$AH$12:$AH$5000,$C25,'(6)定期点検調書'!$BF$12:$BF$5000,$U$7)&gt;=1,$U$7,IF(COUNTIFS('(6)定期点検調書'!$B$12:$B$5000,L$19,'(6)定期点検調書'!$AH$12:$AH$5000,$C25,'(6)定期点検調書'!$BF$12:$BF$5000,$T$7)&gt;=1,$T$7,IF(COUNTIFS('(6)定期点検調書'!$B$12:$B$5000,L$19,'(6)定期点検調書'!$AH$12:$AH$5000,$C25,'(6)定期点検調書'!$BF$12:$BF$5000,$S$7)&gt;=1,$S$7,""))))))</f>
        <v/>
      </c>
      <c r="M25" s="465" t="str">
        <f>IF(M$19="","",IF(COUNTIFS('(6)定期点検調書'!$B$12:$B$5000,M$19,'(6)定期点検調書'!$AH$12:$AH$5000,$C25,'(6)定期点検調書'!$BF$12:$BF$5000,$W$7)&gt;=1,$W$7,IF(COUNTIFS('(6)定期点検調書'!$B$12:$B$5000,M$19,'(6)定期点検調書'!$AH$12:$AH$5000,$C25,'(6)定期点検調書'!$BF$12:$BF$5000,$V$7)&gt;=1,$V$7,IF(COUNTIFS('(6)定期点検調書'!$B$12:$B$5000,M$19,'(6)定期点検調書'!$AH$12:$AH$5000,$C25,'(6)定期点検調書'!$BF$12:$BF$5000,$U$7)&gt;=1,$U$7,IF(COUNTIFS('(6)定期点検調書'!$B$12:$B$5000,M$19,'(6)定期点検調書'!$AH$12:$AH$5000,$C25,'(6)定期点検調書'!$BF$12:$BF$5000,$T$7)&gt;=1,$T$7,IF(COUNTIFS('(6)定期点検調書'!$B$12:$B$5000,M$19,'(6)定期点検調書'!$AH$12:$AH$5000,$C25,'(6)定期点検調書'!$BF$12:$BF$5000,$S$7)&gt;=1,$S$7,""))))))</f>
        <v/>
      </c>
      <c r="N25" s="465" t="str">
        <f>IF(N$19="","",IF(COUNTIFS('(6)定期点検調書'!$B$12:$B$5000,N$19,'(6)定期点検調書'!$AH$12:$AH$5000,$C25,'(6)定期点検調書'!$BF$12:$BF$5000,$W$7)&gt;=1,$W$7,IF(COUNTIFS('(6)定期点検調書'!$B$12:$B$5000,N$19,'(6)定期点検調書'!$AH$12:$AH$5000,$C25,'(6)定期点検調書'!$BF$12:$BF$5000,$V$7)&gt;=1,$V$7,IF(COUNTIFS('(6)定期点検調書'!$B$12:$B$5000,N$19,'(6)定期点検調書'!$AH$12:$AH$5000,$C25,'(6)定期点検調書'!$BF$12:$BF$5000,$U$7)&gt;=1,$U$7,IF(COUNTIFS('(6)定期点検調書'!$B$12:$B$5000,N$19,'(6)定期点検調書'!$AH$12:$AH$5000,$C25,'(6)定期点検調書'!$BF$12:$BF$5000,$T$7)&gt;=1,$T$7,IF(COUNTIFS('(6)定期点検調書'!$B$12:$B$5000,N$19,'(6)定期点検調書'!$AH$12:$AH$5000,$C25,'(6)定期点検調書'!$BF$12:$BF$5000,$S$7)&gt;=1,$S$7,""))))))</f>
        <v/>
      </c>
      <c r="O25" s="465" t="str">
        <f>IF(O$19="","",IF(COUNTIFS('(6)定期点検調書'!$B$12:$B$5000,O$19,'(6)定期点検調書'!$AH$12:$AH$5000,$C25,'(6)定期点検調書'!$BF$12:$BF$5000,$W$7)&gt;=1,$W$7,IF(COUNTIFS('(6)定期点検調書'!$B$12:$B$5000,O$19,'(6)定期点検調書'!$AH$12:$AH$5000,$C25,'(6)定期点検調書'!$BF$12:$BF$5000,$V$7)&gt;=1,$V$7,IF(COUNTIFS('(6)定期点検調書'!$B$12:$B$5000,O$19,'(6)定期点検調書'!$AH$12:$AH$5000,$C25,'(6)定期点検調書'!$BF$12:$BF$5000,$U$7)&gt;=1,$U$7,IF(COUNTIFS('(6)定期点検調書'!$B$12:$B$5000,O$19,'(6)定期点検調書'!$AH$12:$AH$5000,$C25,'(6)定期点検調書'!$BF$12:$BF$5000,$T$7)&gt;=1,$T$7,IF(COUNTIFS('(6)定期点検調書'!$B$12:$B$5000,O$19,'(6)定期点検調書'!$AH$12:$AH$5000,$C25,'(6)定期点検調書'!$BF$12:$BF$5000,$S$7)&gt;=1,$S$7,""))))))</f>
        <v/>
      </c>
      <c r="P25" s="465" t="str">
        <f>IF(P$19="","",IF(COUNTIFS('(6)定期点検調書'!$B$12:$B$5000,P$19,'(6)定期点検調書'!$AH$12:$AH$5000,$C25,'(6)定期点検調書'!$BF$12:$BF$5000,$W$7)&gt;=1,$W$7,IF(COUNTIFS('(6)定期点検調書'!$B$12:$B$5000,P$19,'(6)定期点検調書'!$AH$12:$AH$5000,$C25,'(6)定期点検調書'!$BF$12:$BF$5000,$V$7)&gt;=1,$V$7,IF(COUNTIFS('(6)定期点検調書'!$B$12:$B$5000,P$19,'(6)定期点検調書'!$AH$12:$AH$5000,$C25,'(6)定期点検調書'!$BF$12:$BF$5000,$U$7)&gt;=1,$U$7,IF(COUNTIFS('(6)定期点検調書'!$B$12:$B$5000,P$19,'(6)定期点検調書'!$AH$12:$AH$5000,$C25,'(6)定期点検調書'!$BF$12:$BF$5000,$T$7)&gt;=1,$T$7,IF(COUNTIFS('(6)定期点検調書'!$B$12:$B$5000,P$19,'(6)定期点検調書'!$AH$12:$AH$5000,$C25,'(6)定期点検調書'!$BF$12:$BF$5000,$S$7)&gt;=1,$S$7,""))))))</f>
        <v/>
      </c>
      <c r="Q25" s="465" t="str">
        <f>IF(Q$19="","",IF(COUNTIFS('(6)定期点検調書'!$B$12:$B$5000,Q$19,'(6)定期点検調書'!$AH$12:$AH$5000,$C25,'(6)定期点検調書'!$BF$12:$BF$5000,$W$7)&gt;=1,$W$7,IF(COUNTIFS('(6)定期点検調書'!$B$12:$B$5000,Q$19,'(6)定期点検調書'!$AH$12:$AH$5000,$C25,'(6)定期点検調書'!$BF$12:$BF$5000,$V$7)&gt;=1,$V$7,IF(COUNTIFS('(6)定期点検調書'!$B$12:$B$5000,Q$19,'(6)定期点検調書'!$AH$12:$AH$5000,$C25,'(6)定期点検調書'!$BF$12:$BF$5000,$U$7)&gt;=1,$U$7,IF(COUNTIFS('(6)定期点検調書'!$B$12:$B$5000,Q$19,'(6)定期点検調書'!$AH$12:$AH$5000,$C25,'(6)定期点検調書'!$BF$12:$BF$5000,$T$7)&gt;=1,$T$7,IF(COUNTIFS('(6)定期点検調書'!$B$12:$B$5000,Q$19,'(6)定期点検調書'!$AH$12:$AH$5000,$C25,'(6)定期点検調書'!$BF$12:$BF$5000,$S$7)&gt;=1,$S$7,""))))))</f>
        <v/>
      </c>
      <c r="R25" s="465" t="str">
        <f>IF(R$19="","",IF(COUNTIFS('(6)定期点検調書'!$B$12:$B$5000,R$19,'(6)定期点検調書'!$AH$12:$AH$5000,$C25,'(6)定期点検調書'!$BF$12:$BF$5000,$W$7)&gt;=1,$W$7,IF(COUNTIFS('(6)定期点検調書'!$B$12:$B$5000,R$19,'(6)定期点検調書'!$AH$12:$AH$5000,$C25,'(6)定期点検調書'!$BF$12:$BF$5000,$V$7)&gt;=1,$V$7,IF(COUNTIFS('(6)定期点検調書'!$B$12:$B$5000,R$19,'(6)定期点検調書'!$AH$12:$AH$5000,$C25,'(6)定期点検調書'!$BF$12:$BF$5000,$U$7)&gt;=1,$U$7,IF(COUNTIFS('(6)定期点検調書'!$B$12:$B$5000,R$19,'(6)定期点検調書'!$AH$12:$AH$5000,$C25,'(6)定期点検調書'!$BF$12:$BF$5000,$T$7)&gt;=1,$T$7,IF(COUNTIFS('(6)定期点検調書'!$B$12:$B$5000,R$19,'(6)定期点検調書'!$AH$12:$AH$5000,$C25,'(6)定期点検調書'!$BF$12:$BF$5000,$S$7)&gt;=1,$S$7,""))))))</f>
        <v/>
      </c>
      <c r="S25" s="465" t="str">
        <f>IF(S$19="","",IF(COUNTIFS('(6)定期点検調書'!$B$12:$B$5000,S$19,'(6)定期点検調書'!$AH$12:$AH$5000,$C25,'(6)定期点検調書'!$BF$12:$BF$5000,$W$7)&gt;=1,$W$7,IF(COUNTIFS('(6)定期点検調書'!$B$12:$B$5000,S$19,'(6)定期点検調書'!$AH$12:$AH$5000,$C25,'(6)定期点検調書'!$BF$12:$BF$5000,$V$7)&gt;=1,$V$7,IF(COUNTIFS('(6)定期点検調書'!$B$12:$B$5000,S$19,'(6)定期点検調書'!$AH$12:$AH$5000,$C25,'(6)定期点検調書'!$BF$12:$BF$5000,$U$7)&gt;=1,$U$7,IF(COUNTIFS('(6)定期点検調書'!$B$12:$B$5000,S$19,'(6)定期点検調書'!$AH$12:$AH$5000,$C25,'(6)定期点検調書'!$BF$12:$BF$5000,$T$7)&gt;=1,$T$7,IF(COUNTIFS('(6)定期点検調書'!$B$12:$B$5000,S$19,'(6)定期点検調書'!$AH$12:$AH$5000,$C25,'(6)定期点検調書'!$BF$12:$BF$5000,$S$7)&gt;=1,$S$7,""))))))</f>
        <v/>
      </c>
      <c r="T25" s="465" t="str">
        <f>IF(T$19="","",IF(COUNTIFS('(6)定期点検調書'!$B$12:$B$5000,T$19,'(6)定期点検調書'!$AH$12:$AH$5000,$C25,'(6)定期点検調書'!$BF$12:$BF$5000,$W$7)&gt;=1,$W$7,IF(COUNTIFS('(6)定期点検調書'!$B$12:$B$5000,T$19,'(6)定期点検調書'!$AH$12:$AH$5000,$C25,'(6)定期点検調書'!$BF$12:$BF$5000,$V$7)&gt;=1,$V$7,IF(COUNTIFS('(6)定期点検調書'!$B$12:$B$5000,T$19,'(6)定期点検調書'!$AH$12:$AH$5000,$C25,'(6)定期点検調書'!$BF$12:$BF$5000,$U$7)&gt;=1,$U$7,IF(COUNTIFS('(6)定期点検調書'!$B$12:$B$5000,T$19,'(6)定期点検調書'!$AH$12:$AH$5000,$C25,'(6)定期点検調書'!$BF$12:$BF$5000,$T$7)&gt;=1,$T$7,IF(COUNTIFS('(6)定期点検調書'!$B$12:$B$5000,T$19,'(6)定期点検調書'!$AH$12:$AH$5000,$C25,'(6)定期点検調書'!$BF$12:$BF$5000,$S$7)&gt;=1,$S$7,""))))))</f>
        <v/>
      </c>
      <c r="U25" s="465" t="str">
        <f>IF(U$19="","",IF(COUNTIFS('(6)定期点検調書'!$B$12:$B$5000,U$19,'(6)定期点検調書'!$AH$12:$AH$5000,$C25,'(6)定期点検調書'!$BF$12:$BF$5000,$W$7)&gt;=1,$W$7,IF(COUNTIFS('(6)定期点検調書'!$B$12:$B$5000,U$19,'(6)定期点検調書'!$AH$12:$AH$5000,$C25,'(6)定期点検調書'!$BF$12:$BF$5000,$V$7)&gt;=1,$V$7,IF(COUNTIFS('(6)定期点検調書'!$B$12:$B$5000,U$19,'(6)定期点検調書'!$AH$12:$AH$5000,$C25,'(6)定期点検調書'!$BF$12:$BF$5000,$U$7)&gt;=1,$U$7,IF(COUNTIFS('(6)定期点検調書'!$B$12:$B$5000,U$19,'(6)定期点検調書'!$AH$12:$AH$5000,$C25,'(6)定期点検調書'!$BF$12:$BF$5000,$T$7)&gt;=1,$T$7,IF(COUNTIFS('(6)定期点検調書'!$B$12:$B$5000,U$19,'(6)定期点検調書'!$AH$12:$AH$5000,$C25,'(6)定期点検調書'!$BF$12:$BF$5000,$S$7)&gt;=1,$S$7,""))))))</f>
        <v/>
      </c>
      <c r="V25" s="465" t="str">
        <f>IF(V$19="","",IF(COUNTIFS('(6)定期点検調書'!$B$12:$B$5000,V$19,'(6)定期点検調書'!$AH$12:$AH$5000,$C25,'(6)定期点検調書'!$BF$12:$BF$5000,$W$7)&gt;=1,$W$7,IF(COUNTIFS('(6)定期点検調書'!$B$12:$B$5000,V$19,'(6)定期点検調書'!$AH$12:$AH$5000,$C25,'(6)定期点検調書'!$BF$12:$BF$5000,$V$7)&gt;=1,$V$7,IF(COUNTIFS('(6)定期点検調書'!$B$12:$B$5000,V$19,'(6)定期点検調書'!$AH$12:$AH$5000,$C25,'(6)定期点検調書'!$BF$12:$BF$5000,$U$7)&gt;=1,$U$7,IF(COUNTIFS('(6)定期点検調書'!$B$12:$B$5000,V$19,'(6)定期点検調書'!$AH$12:$AH$5000,$C25,'(6)定期点検調書'!$BF$12:$BF$5000,$T$7)&gt;=1,$T$7,IF(COUNTIFS('(6)定期点検調書'!$B$12:$B$5000,V$19,'(6)定期点検調書'!$AH$12:$AH$5000,$C25,'(6)定期点検調書'!$BF$12:$BF$5000,$S$7)&gt;=1,$S$7,""))))))</f>
        <v/>
      </c>
      <c r="W25" s="465" t="str">
        <f>IF(W$19="","",IF(COUNTIFS('(6)定期点検調書'!$B$12:$B$5000,W$19,'(6)定期点検調書'!$AH$12:$AH$5000,$C25,'(6)定期点検調書'!$BF$12:$BF$5000,$W$7)&gt;=1,$W$7,IF(COUNTIFS('(6)定期点検調書'!$B$12:$B$5000,W$19,'(6)定期点検調書'!$AH$12:$AH$5000,$C25,'(6)定期点検調書'!$BF$12:$BF$5000,$V$7)&gt;=1,$V$7,IF(COUNTIFS('(6)定期点検調書'!$B$12:$B$5000,W$19,'(6)定期点検調書'!$AH$12:$AH$5000,$C25,'(6)定期点検調書'!$BF$12:$BF$5000,$U$7)&gt;=1,$U$7,IF(COUNTIFS('(6)定期点検調書'!$B$12:$B$5000,W$19,'(6)定期点検調書'!$AH$12:$AH$5000,$C25,'(6)定期点検調書'!$BF$12:$BF$5000,$T$7)&gt;=1,$T$7,IF(COUNTIFS('(6)定期点検調書'!$B$12:$B$5000,W$19,'(6)定期点検調書'!$AH$12:$AH$5000,$C25,'(6)定期点検調書'!$BF$12:$BF$5000,$S$7)&gt;=1,$S$7,""))))))</f>
        <v/>
      </c>
      <c r="X25" s="465" t="str">
        <f>IF(X$19="","",IF(COUNTIFS('(6)定期点検調書'!$B$12:$B$5000,X$19,'(6)定期点検調書'!$AH$12:$AH$5000,$C25,'(6)定期点検調書'!$BF$12:$BF$5000,$W$7)&gt;=1,$W$7,IF(COUNTIFS('(6)定期点検調書'!$B$12:$B$5000,X$19,'(6)定期点検調書'!$AH$12:$AH$5000,$C25,'(6)定期点検調書'!$BF$12:$BF$5000,$V$7)&gt;=1,$V$7,IF(COUNTIFS('(6)定期点検調書'!$B$12:$B$5000,X$19,'(6)定期点検調書'!$AH$12:$AH$5000,$C25,'(6)定期点検調書'!$BF$12:$BF$5000,$U$7)&gt;=1,$U$7,IF(COUNTIFS('(6)定期点検調書'!$B$12:$B$5000,X$19,'(6)定期点検調書'!$AH$12:$AH$5000,$C25,'(6)定期点検調書'!$BF$12:$BF$5000,$T$7)&gt;=1,$T$7,IF(COUNTIFS('(6)定期点検調書'!$B$12:$B$5000,X$19,'(6)定期点検調書'!$AH$12:$AH$5000,$C25,'(6)定期点検調書'!$BF$12:$BF$5000,$S$7)&gt;=1,$S$7,""))))))</f>
        <v/>
      </c>
      <c r="Y25" s="465" t="str">
        <f>IF(Y$19="","",IF(COUNTIFS('(6)定期点検調書'!$B$12:$B$5000,Y$19,'(6)定期点検調書'!$AH$12:$AH$5000,$C25,'(6)定期点検調書'!$BF$12:$BF$5000,$W$7)&gt;=1,$W$7,IF(COUNTIFS('(6)定期点検調書'!$B$12:$B$5000,Y$19,'(6)定期点検調書'!$AH$12:$AH$5000,$C25,'(6)定期点検調書'!$BF$12:$BF$5000,$V$7)&gt;=1,$V$7,IF(COUNTIFS('(6)定期点検調書'!$B$12:$B$5000,Y$19,'(6)定期点検調書'!$AH$12:$AH$5000,$C25,'(6)定期点検調書'!$BF$12:$BF$5000,$U$7)&gt;=1,$U$7,IF(COUNTIFS('(6)定期点検調書'!$B$12:$B$5000,Y$19,'(6)定期点検調書'!$AH$12:$AH$5000,$C25,'(6)定期点検調書'!$BF$12:$BF$5000,$T$7)&gt;=1,$T$7,IF(COUNTIFS('(6)定期点検調書'!$B$12:$B$5000,Y$19,'(6)定期点検調書'!$AH$12:$AH$5000,$C25,'(6)定期点検調書'!$BF$12:$BF$5000,$S$7)&gt;=1,$S$7,""))))))</f>
        <v/>
      </c>
      <c r="Z25" s="465" t="str">
        <f>IF(Z$19="","",IF(COUNTIFS('(6)定期点検調書'!$B$12:$B$5000,Z$19,'(6)定期点検調書'!$AH$12:$AH$5000,$C25,'(6)定期点検調書'!$BF$12:$BF$5000,$W$7)&gt;=1,$W$7,IF(COUNTIFS('(6)定期点検調書'!$B$12:$B$5000,Z$19,'(6)定期点検調書'!$AH$12:$AH$5000,$C25,'(6)定期点検調書'!$BF$12:$BF$5000,$V$7)&gt;=1,$V$7,IF(COUNTIFS('(6)定期点検調書'!$B$12:$B$5000,Z$19,'(6)定期点検調書'!$AH$12:$AH$5000,$C25,'(6)定期点検調書'!$BF$12:$BF$5000,$U$7)&gt;=1,$U$7,IF(COUNTIFS('(6)定期点検調書'!$B$12:$B$5000,Z$19,'(6)定期点検調書'!$AH$12:$AH$5000,$C25,'(6)定期点検調書'!$BF$12:$BF$5000,$T$7)&gt;=1,$T$7,IF(COUNTIFS('(6)定期点検調書'!$B$12:$B$5000,Z$19,'(6)定期点検調書'!$AH$12:$AH$5000,$C25,'(6)定期点検調書'!$BF$12:$BF$5000,$S$7)&gt;=1,$S$7,""))))))</f>
        <v/>
      </c>
      <c r="AA25" s="465" t="str">
        <f>IF(AA$19="","",IF(COUNTIFS('(6)定期点検調書'!$B$12:$B$5000,AA$19,'(6)定期点検調書'!$AH$12:$AH$5000,$C25,'(6)定期点検調書'!$BF$12:$BF$5000,$W$7)&gt;=1,$W$7,IF(COUNTIFS('(6)定期点検調書'!$B$12:$B$5000,AA$19,'(6)定期点検調書'!$AH$12:$AH$5000,$C25,'(6)定期点検調書'!$BF$12:$BF$5000,$V$7)&gt;=1,$V$7,IF(COUNTIFS('(6)定期点検調書'!$B$12:$B$5000,AA$19,'(6)定期点検調書'!$AH$12:$AH$5000,$C25,'(6)定期点検調書'!$BF$12:$BF$5000,$U$7)&gt;=1,$U$7,IF(COUNTIFS('(6)定期点検調書'!$B$12:$B$5000,AA$19,'(6)定期点検調書'!$AH$12:$AH$5000,$C25,'(6)定期点検調書'!$BF$12:$BF$5000,$T$7)&gt;=1,$T$7,IF(COUNTIFS('(6)定期点検調書'!$B$12:$B$5000,AA$19,'(6)定期点検調書'!$AH$12:$AH$5000,$C25,'(6)定期点検調書'!$BF$12:$BF$5000,$S$7)&gt;=1,$S$7,""))))))</f>
        <v/>
      </c>
      <c r="AB25" s="465" t="str">
        <f>IF(AB$19="","",IF(COUNTIFS('(6)定期点検調書'!$B$12:$B$5000,AB$19,'(6)定期点検調書'!$AH$12:$AH$5000,$C25,'(6)定期点検調書'!$BF$12:$BF$5000,$W$7)&gt;=1,$W$7,IF(COUNTIFS('(6)定期点検調書'!$B$12:$B$5000,AB$19,'(6)定期点検調書'!$AH$12:$AH$5000,$C25,'(6)定期点検調書'!$BF$12:$BF$5000,$V$7)&gt;=1,$V$7,IF(COUNTIFS('(6)定期点検調書'!$B$12:$B$5000,AB$19,'(6)定期点検調書'!$AH$12:$AH$5000,$C25,'(6)定期点検調書'!$BF$12:$BF$5000,$U$7)&gt;=1,$U$7,IF(COUNTIFS('(6)定期点検調書'!$B$12:$B$5000,AB$19,'(6)定期点検調書'!$AH$12:$AH$5000,$C25,'(6)定期点検調書'!$BF$12:$BF$5000,$T$7)&gt;=1,$T$7,IF(COUNTIFS('(6)定期点検調書'!$B$12:$B$5000,AB$19,'(6)定期点検調書'!$AH$12:$AH$5000,$C25,'(6)定期点検調書'!$BF$12:$BF$5000,$S$7)&gt;=1,$S$7,""))))))</f>
        <v/>
      </c>
      <c r="AC25" s="465" t="str">
        <f>IF(AC$19="","",IF(COUNTIFS('(6)定期点検調書'!$B$12:$B$5000,AC$19,'(6)定期点検調書'!$AH$12:$AH$5000,$C25,'(6)定期点検調書'!$BF$12:$BF$5000,$W$7)&gt;=1,$W$7,IF(COUNTIFS('(6)定期点検調書'!$B$12:$B$5000,AC$19,'(6)定期点検調書'!$AH$12:$AH$5000,$C25,'(6)定期点検調書'!$BF$12:$BF$5000,$V$7)&gt;=1,$V$7,IF(COUNTIFS('(6)定期点検調書'!$B$12:$B$5000,AC$19,'(6)定期点検調書'!$AH$12:$AH$5000,$C25,'(6)定期点検調書'!$BF$12:$BF$5000,$U$7)&gt;=1,$U$7,IF(COUNTIFS('(6)定期点検調書'!$B$12:$B$5000,AC$19,'(6)定期点検調書'!$AH$12:$AH$5000,$C25,'(6)定期点検調書'!$BF$12:$BF$5000,$T$7)&gt;=1,$T$7,IF(COUNTIFS('(6)定期点検調書'!$B$12:$B$5000,AC$19,'(6)定期点検調書'!$AH$12:$AH$5000,$C25,'(6)定期点検調書'!$BF$12:$BF$5000,$S$7)&gt;=1,$S$7,""))))))</f>
        <v/>
      </c>
      <c r="AD25" s="465" t="str">
        <f>IF(AD$19="","",IF(COUNTIFS('(6)定期点検調書'!$B$12:$B$5000,AD$19,'(6)定期点検調書'!$AH$12:$AH$5000,$C25,'(6)定期点検調書'!$BF$12:$BF$5000,$W$7)&gt;=1,$W$7,IF(COUNTIFS('(6)定期点検調書'!$B$12:$B$5000,AD$19,'(6)定期点検調書'!$AH$12:$AH$5000,$C25,'(6)定期点検調書'!$BF$12:$BF$5000,$V$7)&gt;=1,$V$7,IF(COUNTIFS('(6)定期点検調書'!$B$12:$B$5000,AD$19,'(6)定期点検調書'!$AH$12:$AH$5000,$C25,'(6)定期点検調書'!$BF$12:$BF$5000,$U$7)&gt;=1,$U$7,IF(COUNTIFS('(6)定期点検調書'!$B$12:$B$5000,AD$19,'(6)定期点検調書'!$AH$12:$AH$5000,$C25,'(6)定期点検調書'!$BF$12:$BF$5000,$T$7)&gt;=1,$T$7,IF(COUNTIFS('(6)定期点検調書'!$B$12:$B$5000,AD$19,'(6)定期点検調書'!$AH$12:$AH$5000,$C25,'(6)定期点検調書'!$BF$12:$BF$5000,$S$7)&gt;=1,$S$7,""))))))</f>
        <v/>
      </c>
      <c r="AE25" s="465" t="str">
        <f>IF(AE$19="","",IF(COUNTIFS('(6)定期点検調書'!$B$12:$B$5000,AE$19,'(6)定期点検調書'!$AH$12:$AH$5000,$C25,'(6)定期点検調書'!$BF$12:$BF$5000,$W$7)&gt;=1,$W$7,IF(COUNTIFS('(6)定期点検調書'!$B$12:$B$5000,AE$19,'(6)定期点検調書'!$AH$12:$AH$5000,$C25,'(6)定期点検調書'!$BF$12:$BF$5000,$V$7)&gt;=1,$V$7,IF(COUNTIFS('(6)定期点検調書'!$B$12:$B$5000,AE$19,'(6)定期点検調書'!$AH$12:$AH$5000,$C25,'(6)定期点検調書'!$BF$12:$BF$5000,$U$7)&gt;=1,$U$7,IF(COUNTIFS('(6)定期点検調書'!$B$12:$B$5000,AE$19,'(6)定期点検調書'!$AH$12:$AH$5000,$C25,'(6)定期点検調書'!$BF$12:$BF$5000,$T$7)&gt;=1,$T$7,IF(COUNTIFS('(6)定期点検調書'!$B$12:$B$5000,AE$19,'(6)定期点検調書'!$AH$12:$AH$5000,$C25,'(6)定期点検調書'!$BF$12:$BF$5000,$S$7)&gt;=1,$S$7,""))))))</f>
        <v/>
      </c>
      <c r="AF25" s="465" t="str">
        <f>IF(AF$19="","",IF(COUNTIFS('(6)定期点検調書'!$B$12:$B$5000,AF$19,'(6)定期点検調書'!$AH$12:$AH$5000,$C25,'(6)定期点検調書'!$BF$12:$BF$5000,$W$7)&gt;=1,$W$7,IF(COUNTIFS('(6)定期点検調書'!$B$12:$B$5000,AF$19,'(6)定期点検調書'!$AH$12:$AH$5000,$C25,'(6)定期点検調書'!$BF$12:$BF$5000,$V$7)&gt;=1,$V$7,IF(COUNTIFS('(6)定期点検調書'!$B$12:$B$5000,AF$19,'(6)定期点検調書'!$AH$12:$AH$5000,$C25,'(6)定期点検調書'!$BF$12:$BF$5000,$U$7)&gt;=1,$U$7,IF(COUNTIFS('(6)定期点検調書'!$B$12:$B$5000,AF$19,'(6)定期点検調書'!$AH$12:$AH$5000,$C25,'(6)定期点検調書'!$BF$12:$BF$5000,$T$7)&gt;=1,$T$7,IF(COUNTIFS('(6)定期点検調書'!$B$12:$B$5000,AF$19,'(6)定期点検調書'!$AH$12:$AH$5000,$C25,'(6)定期点検調書'!$BF$12:$BF$5000,$S$7)&gt;=1,$S$7,""))))))</f>
        <v/>
      </c>
      <c r="AG25" s="465" t="str">
        <f>IF(AG$19="","",IF(COUNTIFS('(6)定期点検調書'!$B$12:$B$5000,AG$19,'(6)定期点検調書'!$AH$12:$AH$5000,$C25,'(6)定期点検調書'!$BF$12:$BF$5000,$W$7)&gt;=1,$W$7,IF(COUNTIFS('(6)定期点検調書'!$B$12:$B$5000,AG$19,'(6)定期点検調書'!$AH$12:$AH$5000,$C25,'(6)定期点検調書'!$BF$12:$BF$5000,$V$7)&gt;=1,$V$7,IF(COUNTIFS('(6)定期点検調書'!$B$12:$B$5000,AG$19,'(6)定期点検調書'!$AH$12:$AH$5000,$C25,'(6)定期点検調書'!$BF$12:$BF$5000,$U$7)&gt;=1,$U$7,IF(COUNTIFS('(6)定期点検調書'!$B$12:$B$5000,AG$19,'(6)定期点検調書'!$AH$12:$AH$5000,$C25,'(6)定期点検調書'!$BF$12:$BF$5000,$T$7)&gt;=1,$T$7,IF(COUNTIFS('(6)定期点検調書'!$B$12:$B$5000,AG$19,'(6)定期点検調書'!$AH$12:$AH$5000,$C25,'(6)定期点検調書'!$BF$12:$BF$5000,$S$7)&gt;=1,$S$7,""))))))</f>
        <v/>
      </c>
      <c r="AH25" s="465" t="str">
        <f>IF(AH$19="","",IF(COUNTIFS('(6)定期点検調書'!$B$12:$B$5000,AH$19,'(6)定期点検調書'!$AH$12:$AH$5000,$C25,'(6)定期点検調書'!$BF$12:$BF$5000,$W$7)&gt;=1,$W$7,IF(COUNTIFS('(6)定期点検調書'!$B$12:$B$5000,AH$19,'(6)定期点検調書'!$AH$12:$AH$5000,$C25,'(6)定期点検調書'!$BF$12:$BF$5000,$V$7)&gt;=1,$V$7,IF(COUNTIFS('(6)定期点検調書'!$B$12:$B$5000,AH$19,'(6)定期点検調書'!$AH$12:$AH$5000,$C25,'(6)定期点検調書'!$BF$12:$BF$5000,$U$7)&gt;=1,$U$7,IF(COUNTIFS('(6)定期点検調書'!$B$12:$B$5000,AH$19,'(6)定期点検調書'!$AH$12:$AH$5000,$C25,'(6)定期点検調書'!$BF$12:$BF$5000,$T$7)&gt;=1,$T$7,IF(COUNTIFS('(6)定期点検調書'!$B$12:$B$5000,AH$19,'(6)定期点検調書'!$AH$12:$AH$5000,$C25,'(6)定期点検調書'!$BF$12:$BF$5000,$S$7)&gt;=1,$S$7,""))))))</f>
        <v/>
      </c>
      <c r="AI25" s="465" t="str">
        <f>IF(AI$19="","",IF(COUNTIFS('(6)定期点検調書'!$B$12:$B$5000,AI$19,'(6)定期点検調書'!$AH$12:$AH$5000,$C25,'(6)定期点検調書'!$BF$12:$BF$5000,$W$7)&gt;=1,$W$7,IF(COUNTIFS('(6)定期点検調書'!$B$12:$B$5000,AI$19,'(6)定期点検調書'!$AH$12:$AH$5000,$C25,'(6)定期点検調書'!$BF$12:$BF$5000,$V$7)&gt;=1,$V$7,IF(COUNTIFS('(6)定期点検調書'!$B$12:$B$5000,AI$19,'(6)定期点検調書'!$AH$12:$AH$5000,$C25,'(6)定期点検調書'!$BF$12:$BF$5000,$U$7)&gt;=1,$U$7,IF(COUNTIFS('(6)定期点検調書'!$B$12:$B$5000,AI$19,'(6)定期点検調書'!$AH$12:$AH$5000,$C25,'(6)定期点検調書'!$BF$12:$BF$5000,$T$7)&gt;=1,$T$7,IF(COUNTIFS('(6)定期点検調書'!$B$12:$B$5000,AI$19,'(6)定期点検調書'!$AH$12:$AH$5000,$C25,'(6)定期点検調書'!$BF$12:$BF$5000,$S$7)&gt;=1,$S$7,""))))))</f>
        <v/>
      </c>
      <c r="AJ25" s="465" t="str">
        <f>IF(AJ$19="","",IF(COUNTIFS('(6)定期点検調書'!$B$12:$B$5000,AJ$19,'(6)定期点検調書'!$AH$12:$AH$5000,$C25,'(6)定期点検調書'!$BF$12:$BF$5000,$W$7)&gt;=1,$W$7,IF(COUNTIFS('(6)定期点検調書'!$B$12:$B$5000,AJ$19,'(6)定期点検調書'!$AH$12:$AH$5000,$C25,'(6)定期点検調書'!$BF$12:$BF$5000,$V$7)&gt;=1,$V$7,IF(COUNTIFS('(6)定期点検調書'!$B$12:$B$5000,AJ$19,'(6)定期点検調書'!$AH$12:$AH$5000,$C25,'(6)定期点検調書'!$BF$12:$BF$5000,$U$7)&gt;=1,$U$7,IF(COUNTIFS('(6)定期点検調書'!$B$12:$B$5000,AJ$19,'(6)定期点検調書'!$AH$12:$AH$5000,$C25,'(6)定期点検調書'!$BF$12:$BF$5000,$T$7)&gt;=1,$T$7,IF(COUNTIFS('(6)定期点検調書'!$B$12:$B$5000,AJ$19,'(6)定期点検調書'!$AH$12:$AH$5000,$C25,'(6)定期点検調書'!$BF$12:$BF$5000,$S$7)&gt;=1,$S$7,""))))))</f>
        <v/>
      </c>
      <c r="AK25" s="465" t="str">
        <f>IF(AK$19="","",IF(COUNTIFS('(6)定期点検調書'!$B$12:$B$5000,AK$19,'(6)定期点検調書'!$AH$12:$AH$5000,$C25,'(6)定期点検調書'!$BF$12:$BF$5000,$W$7)&gt;=1,$W$7,IF(COUNTIFS('(6)定期点検調書'!$B$12:$B$5000,AK$19,'(6)定期点検調書'!$AH$12:$AH$5000,$C25,'(6)定期点検調書'!$BF$12:$BF$5000,$V$7)&gt;=1,$V$7,IF(COUNTIFS('(6)定期点検調書'!$B$12:$B$5000,AK$19,'(6)定期点検調書'!$AH$12:$AH$5000,$C25,'(6)定期点検調書'!$BF$12:$BF$5000,$U$7)&gt;=1,$U$7,IF(COUNTIFS('(6)定期点検調書'!$B$12:$B$5000,AK$19,'(6)定期点検調書'!$AH$12:$AH$5000,$C25,'(6)定期点検調書'!$BF$12:$BF$5000,$T$7)&gt;=1,$T$7,IF(COUNTIFS('(6)定期点検調書'!$B$12:$B$5000,AK$19,'(6)定期点検調書'!$AH$12:$AH$5000,$C25,'(6)定期点検調書'!$BF$12:$BF$5000,$S$7)&gt;=1,$S$7,""))))))</f>
        <v/>
      </c>
      <c r="AL25" s="465" t="str">
        <f>IF(AL$19="","",IF(COUNTIFS('(6)定期点検調書'!$B$12:$B$5000,AL$19,'(6)定期点検調書'!$AH$12:$AH$5000,$C25,'(6)定期点検調書'!$BF$12:$BF$5000,$W$7)&gt;=1,$W$7,IF(COUNTIFS('(6)定期点検調書'!$B$12:$B$5000,AL$19,'(6)定期点検調書'!$AH$12:$AH$5000,$C25,'(6)定期点検調書'!$BF$12:$BF$5000,$V$7)&gt;=1,$V$7,IF(COUNTIFS('(6)定期点検調書'!$B$12:$B$5000,AL$19,'(6)定期点検調書'!$AH$12:$AH$5000,$C25,'(6)定期点検調書'!$BF$12:$BF$5000,$U$7)&gt;=1,$U$7,IF(COUNTIFS('(6)定期点検調書'!$B$12:$B$5000,AL$19,'(6)定期点検調書'!$AH$12:$AH$5000,$C25,'(6)定期点検調書'!$BF$12:$BF$5000,$T$7)&gt;=1,$T$7,IF(COUNTIFS('(6)定期点検調書'!$B$12:$B$5000,AL$19,'(6)定期点検調書'!$AH$12:$AH$5000,$C25,'(6)定期点検調書'!$BF$12:$BF$5000,$S$7)&gt;=1,$S$7,""))))))</f>
        <v/>
      </c>
      <c r="AM25" s="465" t="str">
        <f>IF(AM$19="","",IF(COUNTIFS('(6)定期点検調書'!$B$12:$B$5000,AM$19,'(6)定期点検調書'!$AH$12:$AH$5000,$C25,'(6)定期点検調書'!$BF$12:$BF$5000,$W$7)&gt;=1,$W$7,IF(COUNTIFS('(6)定期点検調書'!$B$12:$B$5000,AM$19,'(6)定期点検調書'!$AH$12:$AH$5000,$C25,'(6)定期点検調書'!$BF$12:$BF$5000,$V$7)&gt;=1,$V$7,IF(COUNTIFS('(6)定期点検調書'!$B$12:$B$5000,AM$19,'(6)定期点検調書'!$AH$12:$AH$5000,$C25,'(6)定期点検調書'!$BF$12:$BF$5000,$U$7)&gt;=1,$U$7,IF(COUNTIFS('(6)定期点検調書'!$B$12:$B$5000,AM$19,'(6)定期点検調書'!$AH$12:$AH$5000,$C25,'(6)定期点検調書'!$BF$12:$BF$5000,$T$7)&gt;=1,$T$7,IF(COUNTIFS('(6)定期点検調書'!$B$12:$B$5000,AM$19,'(6)定期点検調書'!$AH$12:$AH$5000,$C25,'(6)定期点検調書'!$BF$12:$BF$5000,$S$7)&gt;=1,$S$7,""))))))</f>
        <v/>
      </c>
      <c r="AN25" s="465" t="str">
        <f>IF(AN$19="","",IF(COUNTIFS('(6)定期点検調書'!$B$12:$B$5000,AN$19,'(6)定期点検調書'!$AH$12:$AH$5000,$C25,'(6)定期点検調書'!$BF$12:$BF$5000,$W$7)&gt;=1,$W$7,IF(COUNTIFS('(6)定期点検調書'!$B$12:$B$5000,AN$19,'(6)定期点検調書'!$AH$12:$AH$5000,$C25,'(6)定期点検調書'!$BF$12:$BF$5000,$V$7)&gt;=1,$V$7,IF(COUNTIFS('(6)定期点検調書'!$B$12:$B$5000,AN$19,'(6)定期点検調書'!$AH$12:$AH$5000,$C25,'(6)定期点検調書'!$BF$12:$BF$5000,$U$7)&gt;=1,$U$7,IF(COUNTIFS('(6)定期点検調書'!$B$12:$B$5000,AN$19,'(6)定期点検調書'!$AH$12:$AH$5000,$C25,'(6)定期点検調書'!$BF$12:$BF$5000,$T$7)&gt;=1,$T$7,IF(COUNTIFS('(6)定期点検調書'!$B$12:$B$5000,AN$19,'(6)定期点検調書'!$AH$12:$AH$5000,$C25,'(6)定期点検調書'!$BF$12:$BF$5000,$S$7)&gt;=1,$S$7,""))))))</f>
        <v/>
      </c>
      <c r="AO25" s="465" t="str">
        <f>IF(AO$19="","",IF(COUNTIFS('(6)定期点検調書'!$B$12:$B$5000,AO$19,'(6)定期点検調書'!$AH$12:$AH$5000,$C25,'(6)定期点検調書'!$BF$12:$BF$5000,$W$7)&gt;=1,$W$7,IF(COUNTIFS('(6)定期点検調書'!$B$12:$B$5000,AO$19,'(6)定期点検調書'!$AH$12:$AH$5000,$C25,'(6)定期点検調書'!$BF$12:$BF$5000,$V$7)&gt;=1,$V$7,IF(COUNTIFS('(6)定期点検調書'!$B$12:$B$5000,AO$19,'(6)定期点検調書'!$AH$12:$AH$5000,$C25,'(6)定期点検調書'!$BF$12:$BF$5000,$U$7)&gt;=1,$U$7,IF(COUNTIFS('(6)定期点検調書'!$B$12:$B$5000,AO$19,'(6)定期点検調書'!$AH$12:$AH$5000,$C25,'(6)定期点検調書'!$BF$12:$BF$5000,$T$7)&gt;=1,$T$7,IF(COUNTIFS('(6)定期点検調書'!$B$12:$B$5000,AO$19,'(6)定期点検調書'!$AH$12:$AH$5000,$C25,'(6)定期点検調書'!$BF$12:$BF$5000,$S$7)&gt;=1,$S$7,""))))))</f>
        <v/>
      </c>
      <c r="AP25" s="465" t="str">
        <f>IF(AP$19="","",IF(COUNTIFS('(6)定期点検調書'!$B$12:$B$5000,AP$19,'(6)定期点検調書'!$AH$12:$AH$5000,$C25,'(6)定期点検調書'!$BF$12:$BF$5000,$W$7)&gt;=1,$W$7,IF(COUNTIFS('(6)定期点検調書'!$B$12:$B$5000,AP$19,'(6)定期点検調書'!$AH$12:$AH$5000,$C25,'(6)定期点検調書'!$BF$12:$BF$5000,$V$7)&gt;=1,$V$7,IF(COUNTIFS('(6)定期点検調書'!$B$12:$B$5000,AP$19,'(6)定期点検調書'!$AH$12:$AH$5000,$C25,'(6)定期点検調書'!$BF$12:$BF$5000,$U$7)&gt;=1,$U$7,IF(COUNTIFS('(6)定期点検調書'!$B$12:$B$5000,AP$19,'(6)定期点検調書'!$AH$12:$AH$5000,$C25,'(6)定期点検調書'!$BF$12:$BF$5000,$T$7)&gt;=1,$T$7,IF(COUNTIFS('(6)定期点検調書'!$B$12:$B$5000,AP$19,'(6)定期点検調書'!$AH$12:$AH$5000,$C25,'(6)定期点検調書'!$BF$12:$BF$5000,$S$7)&gt;=1,$S$7,""))))))</f>
        <v/>
      </c>
      <c r="AQ25" s="465" t="str">
        <f>IF(AQ$19="","",IF(COUNTIFS('(6)定期点検調書'!$B$12:$B$5000,AQ$19,'(6)定期点検調書'!$AH$12:$AH$5000,$C25,'(6)定期点検調書'!$BF$12:$BF$5000,$W$7)&gt;=1,$W$7,IF(COUNTIFS('(6)定期点検調書'!$B$12:$B$5000,AQ$19,'(6)定期点検調書'!$AH$12:$AH$5000,$C25,'(6)定期点検調書'!$BF$12:$BF$5000,$V$7)&gt;=1,$V$7,IF(COUNTIFS('(6)定期点検調書'!$B$12:$B$5000,AQ$19,'(6)定期点検調書'!$AH$12:$AH$5000,$C25,'(6)定期点検調書'!$BF$12:$BF$5000,$U$7)&gt;=1,$U$7,IF(COUNTIFS('(6)定期点検調書'!$B$12:$B$5000,AQ$19,'(6)定期点検調書'!$AH$12:$AH$5000,$C25,'(6)定期点検調書'!$BF$12:$BF$5000,$T$7)&gt;=1,$T$7,IF(COUNTIFS('(6)定期点検調書'!$B$12:$B$5000,AQ$19,'(6)定期点検調書'!$AH$12:$AH$5000,$C25,'(6)定期点検調書'!$BF$12:$BF$5000,$S$7)&gt;=1,$S$7,""))))))</f>
        <v/>
      </c>
      <c r="AR25" s="465" t="str">
        <f>IF(AR$19="","",IF(COUNTIFS('(6)定期点検調書'!$B$12:$B$5000,AR$19,'(6)定期点検調書'!$AH$12:$AH$5000,$C25,'(6)定期点検調書'!$BF$12:$BF$5000,$W$7)&gt;=1,$W$7,IF(COUNTIFS('(6)定期点検調書'!$B$12:$B$5000,AR$19,'(6)定期点検調書'!$AH$12:$AH$5000,$C25,'(6)定期点検調書'!$BF$12:$BF$5000,$V$7)&gt;=1,$V$7,IF(COUNTIFS('(6)定期点検調書'!$B$12:$B$5000,AR$19,'(6)定期点検調書'!$AH$12:$AH$5000,$C25,'(6)定期点検調書'!$BF$12:$BF$5000,$U$7)&gt;=1,$U$7,IF(COUNTIFS('(6)定期点検調書'!$B$12:$B$5000,AR$19,'(6)定期点検調書'!$AH$12:$AH$5000,$C25,'(6)定期点検調書'!$BF$12:$BF$5000,$T$7)&gt;=1,$T$7,IF(COUNTIFS('(6)定期点検調書'!$B$12:$B$5000,AR$19,'(6)定期点検調書'!$AH$12:$AH$5000,$C25,'(6)定期点検調書'!$BF$12:$BF$5000,$S$7)&gt;=1,$S$7,""))))))</f>
        <v/>
      </c>
      <c r="AS25" s="465" t="str">
        <f>IF(AS$19="","",IF(COUNTIFS('(6)定期点検調書'!$B$12:$B$5000,AS$19,'(6)定期点検調書'!$AH$12:$AH$5000,$C25,'(6)定期点検調書'!$BF$12:$BF$5000,$W$7)&gt;=1,$W$7,IF(COUNTIFS('(6)定期点検調書'!$B$12:$B$5000,AS$19,'(6)定期点検調書'!$AH$12:$AH$5000,$C25,'(6)定期点検調書'!$BF$12:$BF$5000,$V$7)&gt;=1,$V$7,IF(COUNTIFS('(6)定期点検調書'!$B$12:$B$5000,AS$19,'(6)定期点検調書'!$AH$12:$AH$5000,$C25,'(6)定期点検調書'!$BF$12:$BF$5000,$U$7)&gt;=1,$U$7,IF(COUNTIFS('(6)定期点検調書'!$B$12:$B$5000,AS$19,'(6)定期点検調書'!$AH$12:$AH$5000,$C25,'(6)定期点検調書'!$BF$12:$BF$5000,$T$7)&gt;=1,$T$7,IF(COUNTIFS('(6)定期点検調書'!$B$12:$B$5000,AS$19,'(6)定期点検調書'!$AH$12:$AH$5000,$C25,'(6)定期点検調書'!$BF$12:$BF$5000,$S$7)&gt;=1,$S$7,""))))))</f>
        <v/>
      </c>
      <c r="AT25" s="465" t="str">
        <f>IF(AT$19="","",IF(COUNTIFS('(6)定期点検調書'!$B$12:$B$5000,AT$19,'(6)定期点検調書'!$AH$12:$AH$5000,$C25,'(6)定期点検調書'!$BF$12:$BF$5000,$W$7)&gt;=1,$W$7,IF(COUNTIFS('(6)定期点検調書'!$B$12:$B$5000,AT$19,'(6)定期点検調書'!$AH$12:$AH$5000,$C25,'(6)定期点検調書'!$BF$12:$BF$5000,$V$7)&gt;=1,$V$7,IF(COUNTIFS('(6)定期点検調書'!$B$12:$B$5000,AT$19,'(6)定期点検調書'!$AH$12:$AH$5000,$C25,'(6)定期点検調書'!$BF$12:$BF$5000,$U$7)&gt;=1,$U$7,IF(COUNTIFS('(6)定期点検調書'!$B$12:$B$5000,AT$19,'(6)定期点検調書'!$AH$12:$AH$5000,$C25,'(6)定期点検調書'!$BF$12:$BF$5000,$T$7)&gt;=1,$T$7,IF(COUNTIFS('(6)定期点検調書'!$B$12:$B$5000,AT$19,'(6)定期点検調書'!$AH$12:$AH$5000,$C25,'(6)定期点検調書'!$BF$12:$BF$5000,$S$7)&gt;=1,$S$7,""))))))</f>
        <v/>
      </c>
      <c r="AU25" s="465" t="str">
        <f>IF(AU$19="","",IF(COUNTIFS('(6)定期点検調書'!$B$12:$B$5000,AU$19,'(6)定期点検調書'!$AH$12:$AH$5000,$C25,'(6)定期点検調書'!$BF$12:$BF$5000,$W$7)&gt;=1,$W$7,IF(COUNTIFS('(6)定期点検調書'!$B$12:$B$5000,AU$19,'(6)定期点検調書'!$AH$12:$AH$5000,$C25,'(6)定期点検調書'!$BF$12:$BF$5000,$V$7)&gt;=1,$V$7,IF(COUNTIFS('(6)定期点検調書'!$B$12:$B$5000,AU$19,'(6)定期点検調書'!$AH$12:$AH$5000,$C25,'(6)定期点検調書'!$BF$12:$BF$5000,$U$7)&gt;=1,$U$7,IF(COUNTIFS('(6)定期点検調書'!$B$12:$B$5000,AU$19,'(6)定期点検調書'!$AH$12:$AH$5000,$C25,'(6)定期点検調書'!$BF$12:$BF$5000,$T$7)&gt;=1,$T$7,IF(COUNTIFS('(6)定期点検調書'!$B$12:$B$5000,AU$19,'(6)定期点検調書'!$AH$12:$AH$5000,$C25,'(6)定期点検調書'!$BF$12:$BF$5000,$S$7)&gt;=1,$S$7,""))))))</f>
        <v/>
      </c>
      <c r="AV25" s="465" t="str">
        <f>IF(AV$19="","",IF(COUNTIFS('(6)定期点検調書'!$B$12:$B$5000,AV$19,'(6)定期点検調書'!$AH$12:$AH$5000,$C25,'(6)定期点検調書'!$BF$12:$BF$5000,$W$7)&gt;=1,$W$7,IF(COUNTIFS('(6)定期点検調書'!$B$12:$B$5000,AV$19,'(6)定期点検調書'!$AH$12:$AH$5000,$C25,'(6)定期点検調書'!$BF$12:$BF$5000,$V$7)&gt;=1,$V$7,IF(COUNTIFS('(6)定期点検調書'!$B$12:$B$5000,AV$19,'(6)定期点検調書'!$AH$12:$AH$5000,$C25,'(6)定期点検調書'!$BF$12:$BF$5000,$U$7)&gt;=1,$U$7,IF(COUNTIFS('(6)定期点検調書'!$B$12:$B$5000,AV$19,'(6)定期点検調書'!$AH$12:$AH$5000,$C25,'(6)定期点検調書'!$BF$12:$BF$5000,$T$7)&gt;=1,$T$7,IF(COUNTIFS('(6)定期点検調書'!$B$12:$B$5000,AV$19,'(6)定期点検調書'!$AH$12:$AH$5000,$C25,'(6)定期点検調書'!$BF$12:$BF$5000,$S$7)&gt;=1,$S$7,""))))))</f>
        <v/>
      </c>
      <c r="AW25" s="465" t="str">
        <f>IF(AW$19="","",IF(COUNTIFS('(6)定期点検調書'!$B$12:$B$5000,AW$19,'(6)定期点検調書'!$AH$12:$AH$5000,$C25,'(6)定期点検調書'!$BF$12:$BF$5000,$W$7)&gt;=1,$W$7,IF(COUNTIFS('(6)定期点検調書'!$B$12:$B$5000,AW$19,'(6)定期点検調書'!$AH$12:$AH$5000,$C25,'(6)定期点検調書'!$BF$12:$BF$5000,$V$7)&gt;=1,$V$7,IF(COUNTIFS('(6)定期点検調書'!$B$12:$B$5000,AW$19,'(6)定期点検調書'!$AH$12:$AH$5000,$C25,'(6)定期点検調書'!$BF$12:$BF$5000,$U$7)&gt;=1,$U$7,IF(COUNTIFS('(6)定期点検調書'!$B$12:$B$5000,AW$19,'(6)定期点検調書'!$AH$12:$AH$5000,$C25,'(6)定期点検調書'!$BF$12:$BF$5000,$T$7)&gt;=1,$T$7,IF(COUNTIFS('(6)定期点検調書'!$B$12:$B$5000,AW$19,'(6)定期点検調書'!$AH$12:$AH$5000,$C25,'(6)定期点検調書'!$BF$12:$BF$5000,$S$7)&gt;=1,$S$7,""))))))</f>
        <v/>
      </c>
      <c r="AX25" s="465" t="str">
        <f>IF(AX$19="","",IF(COUNTIFS('(6)定期点検調書'!$B$12:$B$5000,AX$19,'(6)定期点検調書'!$AH$12:$AH$5000,$C25,'(6)定期点検調書'!$BF$12:$BF$5000,$W$7)&gt;=1,$W$7,IF(COUNTIFS('(6)定期点検調書'!$B$12:$B$5000,AX$19,'(6)定期点検調書'!$AH$12:$AH$5000,$C25,'(6)定期点検調書'!$BF$12:$BF$5000,$V$7)&gt;=1,$V$7,IF(COUNTIFS('(6)定期点検調書'!$B$12:$B$5000,AX$19,'(6)定期点検調書'!$AH$12:$AH$5000,$C25,'(6)定期点検調書'!$BF$12:$BF$5000,$U$7)&gt;=1,$U$7,IF(COUNTIFS('(6)定期点検調書'!$B$12:$B$5000,AX$19,'(6)定期点検調書'!$AH$12:$AH$5000,$C25,'(6)定期点検調書'!$BF$12:$BF$5000,$T$7)&gt;=1,$T$7,IF(COUNTIFS('(6)定期点検調書'!$B$12:$B$5000,AX$19,'(6)定期点検調書'!$AH$12:$AH$5000,$C25,'(6)定期点検調書'!$BF$12:$BF$5000,$S$7)&gt;=1,$S$7,""))))))</f>
        <v/>
      </c>
      <c r="AY25" s="465" t="str">
        <f>IF(AY$19="","",IF(COUNTIFS('(6)定期点検調書'!$B$12:$B$5000,AY$19,'(6)定期点検調書'!$AH$12:$AH$5000,$C25,'(6)定期点検調書'!$BF$12:$BF$5000,$W$7)&gt;=1,$W$7,IF(COUNTIFS('(6)定期点検調書'!$B$12:$B$5000,AY$19,'(6)定期点検調書'!$AH$12:$AH$5000,$C25,'(6)定期点検調書'!$BF$12:$BF$5000,$V$7)&gt;=1,$V$7,IF(COUNTIFS('(6)定期点検調書'!$B$12:$B$5000,AY$19,'(6)定期点検調書'!$AH$12:$AH$5000,$C25,'(6)定期点検調書'!$BF$12:$BF$5000,$U$7)&gt;=1,$U$7,IF(COUNTIFS('(6)定期点検調書'!$B$12:$B$5000,AY$19,'(6)定期点検調書'!$AH$12:$AH$5000,$C25,'(6)定期点検調書'!$BF$12:$BF$5000,$T$7)&gt;=1,$T$7,IF(COUNTIFS('(6)定期点検調書'!$B$12:$B$5000,AY$19,'(6)定期点検調書'!$AH$12:$AH$5000,$C25,'(6)定期点検調書'!$BF$12:$BF$5000,$S$7)&gt;=1,$S$7,""))))))</f>
        <v/>
      </c>
      <c r="AZ25" s="465" t="str">
        <f>IF(AZ$19="","",IF(COUNTIFS('(6)定期点検調書'!$B$12:$B$5000,AZ$19,'(6)定期点検調書'!$AH$12:$AH$5000,$C25,'(6)定期点検調書'!$BF$12:$BF$5000,$W$7)&gt;=1,$W$7,IF(COUNTIFS('(6)定期点検調書'!$B$12:$B$5000,AZ$19,'(6)定期点検調書'!$AH$12:$AH$5000,$C25,'(6)定期点検調書'!$BF$12:$BF$5000,$V$7)&gt;=1,$V$7,IF(COUNTIFS('(6)定期点検調書'!$B$12:$B$5000,AZ$19,'(6)定期点検調書'!$AH$12:$AH$5000,$C25,'(6)定期点検調書'!$BF$12:$BF$5000,$U$7)&gt;=1,$U$7,IF(COUNTIFS('(6)定期点検調書'!$B$12:$B$5000,AZ$19,'(6)定期点検調書'!$AH$12:$AH$5000,$C25,'(6)定期点検調書'!$BF$12:$BF$5000,$T$7)&gt;=1,$T$7,IF(COUNTIFS('(6)定期点検調書'!$B$12:$B$5000,AZ$19,'(6)定期点検調書'!$AH$12:$AH$5000,$C25,'(6)定期点検調書'!$BF$12:$BF$5000,$S$7)&gt;=1,$S$7,""))))))</f>
        <v/>
      </c>
      <c r="BA25" s="466" t="str">
        <f>IF(BA$19="","",IF(COUNTIFS('(6)定期点検調書'!$B$12:$B$5000,BA$19,'(6)定期点検調書'!$AH$12:$AH$5000,$C25,'(6)定期点検調書'!$BF$12:$BF$5000,$W$7)&gt;=1,$W$7,IF(COUNTIFS('(6)定期点検調書'!$B$12:$B$5000,BA$19,'(6)定期点検調書'!$AH$12:$AH$5000,$C25,'(6)定期点検調書'!$BF$12:$BF$5000,$V$7)&gt;=1,$V$7,IF(COUNTIFS('(6)定期点検調書'!$B$12:$B$5000,BA$19,'(6)定期点検調書'!$AH$12:$AH$5000,$C25,'(6)定期点検調書'!$BF$12:$BF$5000,$U$7)&gt;=1,$U$7,IF(COUNTIFS('(6)定期点検調書'!$B$12:$B$5000,BA$19,'(6)定期点検調書'!$AH$12:$AH$5000,$C25,'(6)定期点検調書'!$BF$12:$BF$5000,$T$7)&gt;=1,$T$7,IF(COUNTIFS('(6)定期点検調書'!$B$12:$B$5000,BA$19,'(6)定期点検調書'!$AH$12:$AH$5000,$C25,'(6)定期点検調書'!$BF$12:$BF$5000,$S$7)&gt;=1,$S$7,""))))))</f>
        <v/>
      </c>
      <c r="BE25" s="1" cm="1">
        <f t="array" ref="BE25:CE25">_xlfn.XLOOKUP(ﾃﾞｰﾀ一覧!AE23,'(6)定期点検調書'!AH17:AH1505,'(6)定期点検調書'!AA17:BA1505)</f>
        <v>0</v>
      </c>
      <c r="BF25" s="1">
        <v>0</v>
      </c>
      <c r="BG25" s="1">
        <v>0</v>
      </c>
      <c r="BH25" s="1">
        <v>0</v>
      </c>
      <c r="BI25" s="1">
        <v>0</v>
      </c>
      <c r="BJ25" s="1">
        <v>0</v>
      </c>
      <c r="BK25" s="1">
        <v>0</v>
      </c>
      <c r="BL25" s="1">
        <v>0</v>
      </c>
      <c r="BM25" s="1">
        <v>0</v>
      </c>
      <c r="BN25" s="1">
        <v>0</v>
      </c>
      <c r="BO25" s="1">
        <v>0</v>
      </c>
      <c r="BP25" s="1">
        <v>0</v>
      </c>
      <c r="BQ25" s="1">
        <v>0</v>
      </c>
      <c r="BR25" s="1">
        <v>0</v>
      </c>
      <c r="BS25" s="1">
        <v>0</v>
      </c>
      <c r="BT25" s="1">
        <v>0</v>
      </c>
      <c r="BU25" s="1" t="str">
        <v/>
      </c>
      <c r="BV25" s="1">
        <v>0</v>
      </c>
      <c r="BW25" s="1">
        <v>0</v>
      </c>
      <c r="BX25" s="1" t="str">
        <v/>
      </c>
      <c r="BY25" s="1" t="str">
        <v/>
      </c>
      <c r="BZ25" s="1">
        <v>0</v>
      </c>
      <c r="CA25" s="1">
        <v>0</v>
      </c>
      <c r="CB25" s="1" t="str">
        <v/>
      </c>
      <c r="CC25" s="1" t="str">
        <v/>
      </c>
      <c r="CD25" s="1">
        <v>0</v>
      </c>
      <c r="CE25" s="1">
        <v>0</v>
      </c>
    </row>
    <row r="26" spans="2:83" ht="18.75" customHeight="1" x14ac:dyDescent="0.2">
      <c r="B26" s="1854"/>
      <c r="C26" s="1841" t="str">
        <f>ﾃﾞｰﾀ一覧!$U$24</f>
        <v>傾き・変形</v>
      </c>
      <c r="D26" s="1842"/>
      <c r="E26" s="1842"/>
      <c r="F26" s="1842"/>
      <c r="G26" s="1843"/>
      <c r="H26" s="467" t="str">
        <f>IF(H$19="","",IF(COUNTIFS('(6)定期点検調書'!$B$12:$B$5000,H$19,'(6)定期点検調書'!$AH$12:$AH$5000,$C26,'(6)定期点検調書'!$BF$12:$BF$5000,$W$7)&gt;=1,$W$7,IF(COUNTIFS('(6)定期点検調書'!$B$12:$B$5000,H$19,'(6)定期点検調書'!$AH$12:$AH$5000,$C26,'(6)定期点検調書'!$BF$12:$BF$5000,$V$7)&gt;=1,$V$7,IF(COUNTIFS('(6)定期点検調書'!$B$12:$B$5000,H$19,'(6)定期点検調書'!$AH$12:$AH$5000,$C26,'(6)定期点検調書'!$BF$12:$BF$5000,$U$7)&gt;=1,$U$7,IF(COUNTIFS('(6)定期点検調書'!$B$12:$B$5000,H$19,'(6)定期点検調書'!$AH$12:$AH$5000,$C26,'(6)定期点検調書'!$BF$12:$BF$5000,$T$7)&gt;=1,$T$7,IF(COUNTIFS('(6)定期点検調書'!$B$12:$B$5000,H$19,'(6)定期点検調書'!$AH$12:$AH$5000,$C26,'(6)定期点検調書'!$BF$12:$BF$5000,$S$7)&gt;=1,$S$7,""))))))</f>
        <v/>
      </c>
      <c r="I26" s="465" t="str">
        <f>IF(I$19="","",IF(COUNTIFS('(6)定期点検調書'!$B$12:$B$5000,I$19,'(6)定期点検調書'!$AH$12:$AH$5000,$C26,'(6)定期点検調書'!$BF$12:$BF$5000,$W$7)&gt;=1,$W$7,IF(COUNTIFS('(6)定期点検調書'!$B$12:$B$5000,I$19,'(6)定期点検調書'!$AH$12:$AH$5000,$C26,'(6)定期点検調書'!$BF$12:$BF$5000,$V$7)&gt;=1,$V$7,IF(COUNTIFS('(6)定期点検調書'!$B$12:$B$5000,I$19,'(6)定期点検調書'!$AH$12:$AH$5000,$C26,'(6)定期点検調書'!$BF$12:$BF$5000,$U$7)&gt;=1,$U$7,IF(COUNTIFS('(6)定期点検調書'!$B$12:$B$5000,I$19,'(6)定期点検調書'!$AH$12:$AH$5000,$C26,'(6)定期点検調書'!$BF$12:$BF$5000,$T$7)&gt;=1,$T$7,IF(COUNTIFS('(6)定期点検調書'!$B$12:$B$5000,I$19,'(6)定期点検調書'!$AH$12:$AH$5000,$C26,'(6)定期点検調書'!$BF$12:$BF$5000,$S$7)&gt;=1,$S$7,""))))))</f>
        <v/>
      </c>
      <c r="J26" s="465" t="str">
        <f>IF(J$19="","",IF(COUNTIFS('(6)定期点検調書'!$B$12:$B$5000,J$19,'(6)定期点検調書'!$AH$12:$AH$5000,$C26,'(6)定期点検調書'!$BF$12:$BF$5000,$W$7)&gt;=1,$W$7,IF(COUNTIFS('(6)定期点検調書'!$B$12:$B$5000,J$19,'(6)定期点検調書'!$AH$12:$AH$5000,$C26,'(6)定期点検調書'!$BF$12:$BF$5000,$V$7)&gt;=1,$V$7,IF(COUNTIFS('(6)定期点検調書'!$B$12:$B$5000,J$19,'(6)定期点検調書'!$AH$12:$AH$5000,$C26,'(6)定期点検調書'!$BF$12:$BF$5000,$U$7)&gt;=1,$U$7,IF(COUNTIFS('(6)定期点検調書'!$B$12:$B$5000,J$19,'(6)定期点検調書'!$AH$12:$AH$5000,$C26,'(6)定期点検調書'!$BF$12:$BF$5000,$T$7)&gt;=1,$T$7,IF(COUNTIFS('(6)定期点検調書'!$B$12:$B$5000,J$19,'(6)定期点検調書'!$AH$12:$AH$5000,$C26,'(6)定期点検調書'!$BF$12:$BF$5000,$S$7)&gt;=1,$S$7,""))))))</f>
        <v/>
      </c>
      <c r="K26" s="465" t="str">
        <f>IF(K$19="","",IF(COUNTIFS('(6)定期点検調書'!$B$12:$B$5000,K$19,'(6)定期点検調書'!$AH$12:$AH$5000,$C26,'(6)定期点検調書'!$BF$12:$BF$5000,$W$7)&gt;=1,$W$7,IF(COUNTIFS('(6)定期点検調書'!$B$12:$B$5000,K$19,'(6)定期点検調書'!$AH$12:$AH$5000,$C26,'(6)定期点検調書'!$BF$12:$BF$5000,$V$7)&gt;=1,$V$7,IF(COUNTIFS('(6)定期点検調書'!$B$12:$B$5000,K$19,'(6)定期点検調書'!$AH$12:$AH$5000,$C26,'(6)定期点検調書'!$BF$12:$BF$5000,$U$7)&gt;=1,$U$7,IF(COUNTIFS('(6)定期点検調書'!$B$12:$B$5000,K$19,'(6)定期点検調書'!$AH$12:$AH$5000,$C26,'(6)定期点検調書'!$BF$12:$BF$5000,$T$7)&gt;=1,$T$7,IF(COUNTIFS('(6)定期点検調書'!$B$12:$B$5000,K$19,'(6)定期点検調書'!$AH$12:$AH$5000,$C26,'(6)定期点検調書'!$BF$12:$BF$5000,$S$7)&gt;=1,$S$7,""))))))</f>
        <v/>
      </c>
      <c r="L26" s="465" t="str">
        <f>IF(L$19="","",IF(COUNTIFS('(6)定期点検調書'!$B$12:$B$5000,L$19,'(6)定期点検調書'!$AH$12:$AH$5000,$C26,'(6)定期点検調書'!$BF$12:$BF$5000,$W$7)&gt;=1,$W$7,IF(COUNTIFS('(6)定期点検調書'!$B$12:$B$5000,L$19,'(6)定期点検調書'!$AH$12:$AH$5000,$C26,'(6)定期点検調書'!$BF$12:$BF$5000,$V$7)&gt;=1,$V$7,IF(COUNTIFS('(6)定期点検調書'!$B$12:$B$5000,L$19,'(6)定期点検調書'!$AH$12:$AH$5000,$C26,'(6)定期点検調書'!$BF$12:$BF$5000,$U$7)&gt;=1,$U$7,IF(COUNTIFS('(6)定期点検調書'!$B$12:$B$5000,L$19,'(6)定期点検調書'!$AH$12:$AH$5000,$C26,'(6)定期点検調書'!$BF$12:$BF$5000,$T$7)&gt;=1,$T$7,IF(COUNTIFS('(6)定期点検調書'!$B$12:$B$5000,L$19,'(6)定期点検調書'!$AH$12:$AH$5000,$C26,'(6)定期点検調書'!$BF$12:$BF$5000,$S$7)&gt;=1,$S$7,""))))))</f>
        <v/>
      </c>
      <c r="M26" s="465" t="str">
        <f>IF(M$19="","",IF(COUNTIFS('(6)定期点検調書'!$B$12:$B$5000,M$19,'(6)定期点検調書'!$AH$12:$AH$5000,$C26,'(6)定期点検調書'!$BF$12:$BF$5000,$W$7)&gt;=1,$W$7,IF(COUNTIFS('(6)定期点検調書'!$B$12:$B$5000,M$19,'(6)定期点検調書'!$AH$12:$AH$5000,$C26,'(6)定期点検調書'!$BF$12:$BF$5000,$V$7)&gt;=1,$V$7,IF(COUNTIFS('(6)定期点検調書'!$B$12:$B$5000,M$19,'(6)定期点検調書'!$AH$12:$AH$5000,$C26,'(6)定期点検調書'!$BF$12:$BF$5000,$U$7)&gt;=1,$U$7,IF(COUNTIFS('(6)定期点検調書'!$B$12:$B$5000,M$19,'(6)定期点検調書'!$AH$12:$AH$5000,$C26,'(6)定期点検調書'!$BF$12:$BF$5000,$T$7)&gt;=1,$T$7,IF(COUNTIFS('(6)定期点検調書'!$B$12:$B$5000,M$19,'(6)定期点検調書'!$AH$12:$AH$5000,$C26,'(6)定期点検調書'!$BF$12:$BF$5000,$S$7)&gt;=1,$S$7,""))))))</f>
        <v/>
      </c>
      <c r="N26" s="465" t="str">
        <f>IF(N$19="","",IF(COUNTIFS('(6)定期点検調書'!$B$12:$B$5000,N$19,'(6)定期点検調書'!$AH$12:$AH$5000,$C26,'(6)定期点検調書'!$BF$12:$BF$5000,$W$7)&gt;=1,$W$7,IF(COUNTIFS('(6)定期点検調書'!$B$12:$B$5000,N$19,'(6)定期点検調書'!$AH$12:$AH$5000,$C26,'(6)定期点検調書'!$BF$12:$BF$5000,$V$7)&gt;=1,$V$7,IF(COUNTIFS('(6)定期点検調書'!$B$12:$B$5000,N$19,'(6)定期点検調書'!$AH$12:$AH$5000,$C26,'(6)定期点検調書'!$BF$12:$BF$5000,$U$7)&gt;=1,$U$7,IF(COUNTIFS('(6)定期点検調書'!$B$12:$B$5000,N$19,'(6)定期点検調書'!$AH$12:$AH$5000,$C26,'(6)定期点検調書'!$BF$12:$BF$5000,$T$7)&gt;=1,$T$7,IF(COUNTIFS('(6)定期点検調書'!$B$12:$B$5000,N$19,'(6)定期点検調書'!$AH$12:$AH$5000,$C26,'(6)定期点検調書'!$BF$12:$BF$5000,$S$7)&gt;=1,$S$7,""))))))</f>
        <v/>
      </c>
      <c r="O26" s="465" t="str">
        <f>IF(O$19="","",IF(COUNTIFS('(6)定期点検調書'!$B$12:$B$5000,O$19,'(6)定期点検調書'!$AH$12:$AH$5000,$C26,'(6)定期点検調書'!$BF$12:$BF$5000,$W$7)&gt;=1,$W$7,IF(COUNTIFS('(6)定期点検調書'!$B$12:$B$5000,O$19,'(6)定期点検調書'!$AH$12:$AH$5000,$C26,'(6)定期点検調書'!$BF$12:$BF$5000,$V$7)&gt;=1,$V$7,IF(COUNTIFS('(6)定期点検調書'!$B$12:$B$5000,O$19,'(6)定期点検調書'!$AH$12:$AH$5000,$C26,'(6)定期点検調書'!$BF$12:$BF$5000,$U$7)&gt;=1,$U$7,IF(COUNTIFS('(6)定期点検調書'!$B$12:$B$5000,O$19,'(6)定期点検調書'!$AH$12:$AH$5000,$C26,'(6)定期点検調書'!$BF$12:$BF$5000,$T$7)&gt;=1,$T$7,IF(COUNTIFS('(6)定期点検調書'!$B$12:$B$5000,O$19,'(6)定期点検調書'!$AH$12:$AH$5000,$C26,'(6)定期点検調書'!$BF$12:$BF$5000,$S$7)&gt;=1,$S$7,""))))))</f>
        <v/>
      </c>
      <c r="P26" s="465" t="str">
        <f>IF(P$19="","",IF(COUNTIFS('(6)定期点検調書'!$B$12:$B$5000,P$19,'(6)定期点検調書'!$AH$12:$AH$5000,$C26,'(6)定期点検調書'!$BF$12:$BF$5000,$W$7)&gt;=1,$W$7,IF(COUNTIFS('(6)定期点検調書'!$B$12:$B$5000,P$19,'(6)定期点検調書'!$AH$12:$AH$5000,$C26,'(6)定期点検調書'!$BF$12:$BF$5000,$V$7)&gt;=1,$V$7,IF(COUNTIFS('(6)定期点検調書'!$B$12:$B$5000,P$19,'(6)定期点検調書'!$AH$12:$AH$5000,$C26,'(6)定期点検調書'!$BF$12:$BF$5000,$U$7)&gt;=1,$U$7,IF(COUNTIFS('(6)定期点検調書'!$B$12:$B$5000,P$19,'(6)定期点検調書'!$AH$12:$AH$5000,$C26,'(6)定期点検調書'!$BF$12:$BF$5000,$T$7)&gt;=1,$T$7,IF(COUNTIFS('(6)定期点検調書'!$B$12:$B$5000,P$19,'(6)定期点検調書'!$AH$12:$AH$5000,$C26,'(6)定期点検調書'!$BF$12:$BF$5000,$S$7)&gt;=1,$S$7,""))))))</f>
        <v/>
      </c>
      <c r="Q26" s="465" t="str">
        <f>IF(Q$19="","",IF(COUNTIFS('(6)定期点検調書'!$B$12:$B$5000,Q$19,'(6)定期点検調書'!$AH$12:$AH$5000,$C26,'(6)定期点検調書'!$BF$12:$BF$5000,$W$7)&gt;=1,$W$7,IF(COUNTIFS('(6)定期点検調書'!$B$12:$B$5000,Q$19,'(6)定期点検調書'!$AH$12:$AH$5000,$C26,'(6)定期点検調書'!$BF$12:$BF$5000,$V$7)&gt;=1,$V$7,IF(COUNTIFS('(6)定期点検調書'!$B$12:$B$5000,Q$19,'(6)定期点検調書'!$AH$12:$AH$5000,$C26,'(6)定期点検調書'!$BF$12:$BF$5000,$U$7)&gt;=1,$U$7,IF(COUNTIFS('(6)定期点検調書'!$B$12:$B$5000,Q$19,'(6)定期点検調書'!$AH$12:$AH$5000,$C26,'(6)定期点検調書'!$BF$12:$BF$5000,$T$7)&gt;=1,$T$7,IF(COUNTIFS('(6)定期点検調書'!$B$12:$B$5000,Q$19,'(6)定期点検調書'!$AH$12:$AH$5000,$C26,'(6)定期点検調書'!$BF$12:$BF$5000,$S$7)&gt;=1,$S$7,""))))))</f>
        <v/>
      </c>
      <c r="R26" s="465" t="str">
        <f>IF(R$19="","",IF(COUNTIFS('(6)定期点検調書'!$B$12:$B$5000,R$19,'(6)定期点検調書'!$AH$12:$AH$5000,$C26,'(6)定期点検調書'!$BF$12:$BF$5000,$W$7)&gt;=1,$W$7,IF(COUNTIFS('(6)定期点検調書'!$B$12:$B$5000,R$19,'(6)定期点検調書'!$AH$12:$AH$5000,$C26,'(6)定期点検調書'!$BF$12:$BF$5000,$V$7)&gt;=1,$V$7,IF(COUNTIFS('(6)定期点検調書'!$B$12:$B$5000,R$19,'(6)定期点検調書'!$AH$12:$AH$5000,$C26,'(6)定期点検調書'!$BF$12:$BF$5000,$U$7)&gt;=1,$U$7,IF(COUNTIFS('(6)定期点検調書'!$B$12:$B$5000,R$19,'(6)定期点検調書'!$AH$12:$AH$5000,$C26,'(6)定期点検調書'!$BF$12:$BF$5000,$T$7)&gt;=1,$T$7,IF(COUNTIFS('(6)定期点検調書'!$B$12:$B$5000,R$19,'(6)定期点検調書'!$AH$12:$AH$5000,$C26,'(6)定期点検調書'!$BF$12:$BF$5000,$S$7)&gt;=1,$S$7,""))))))</f>
        <v/>
      </c>
      <c r="S26" s="465" t="str">
        <f>IF(S$19="","",IF(COUNTIFS('(6)定期点検調書'!$B$12:$B$5000,S$19,'(6)定期点検調書'!$AH$12:$AH$5000,$C26,'(6)定期点検調書'!$BF$12:$BF$5000,$W$7)&gt;=1,$W$7,IF(COUNTIFS('(6)定期点検調書'!$B$12:$B$5000,S$19,'(6)定期点検調書'!$AH$12:$AH$5000,$C26,'(6)定期点検調書'!$BF$12:$BF$5000,$V$7)&gt;=1,$V$7,IF(COUNTIFS('(6)定期点検調書'!$B$12:$B$5000,S$19,'(6)定期点検調書'!$AH$12:$AH$5000,$C26,'(6)定期点検調書'!$BF$12:$BF$5000,$U$7)&gt;=1,$U$7,IF(COUNTIFS('(6)定期点検調書'!$B$12:$B$5000,S$19,'(6)定期点検調書'!$AH$12:$AH$5000,$C26,'(6)定期点検調書'!$BF$12:$BF$5000,$T$7)&gt;=1,$T$7,IF(COUNTIFS('(6)定期点検調書'!$B$12:$B$5000,S$19,'(6)定期点検調書'!$AH$12:$AH$5000,$C26,'(6)定期点検調書'!$BF$12:$BF$5000,$S$7)&gt;=1,$S$7,""))))))</f>
        <v/>
      </c>
      <c r="T26" s="465" t="str">
        <f>IF(T$19="","",IF(COUNTIFS('(6)定期点検調書'!$B$12:$B$5000,T$19,'(6)定期点検調書'!$AH$12:$AH$5000,$C26,'(6)定期点検調書'!$BF$12:$BF$5000,$W$7)&gt;=1,$W$7,IF(COUNTIFS('(6)定期点検調書'!$B$12:$B$5000,T$19,'(6)定期点検調書'!$AH$12:$AH$5000,$C26,'(6)定期点検調書'!$BF$12:$BF$5000,$V$7)&gt;=1,$V$7,IF(COUNTIFS('(6)定期点検調書'!$B$12:$B$5000,T$19,'(6)定期点検調書'!$AH$12:$AH$5000,$C26,'(6)定期点検調書'!$BF$12:$BF$5000,$U$7)&gt;=1,$U$7,IF(COUNTIFS('(6)定期点検調書'!$B$12:$B$5000,T$19,'(6)定期点検調書'!$AH$12:$AH$5000,$C26,'(6)定期点検調書'!$BF$12:$BF$5000,$T$7)&gt;=1,$T$7,IF(COUNTIFS('(6)定期点検調書'!$B$12:$B$5000,T$19,'(6)定期点検調書'!$AH$12:$AH$5000,$C26,'(6)定期点検調書'!$BF$12:$BF$5000,$S$7)&gt;=1,$S$7,""))))))</f>
        <v/>
      </c>
      <c r="U26" s="465" t="str">
        <f>IF(U$19="","",IF(COUNTIFS('(6)定期点検調書'!$B$12:$B$5000,U$19,'(6)定期点検調書'!$AH$12:$AH$5000,$C26,'(6)定期点検調書'!$BF$12:$BF$5000,$W$7)&gt;=1,$W$7,IF(COUNTIFS('(6)定期点検調書'!$B$12:$B$5000,U$19,'(6)定期点検調書'!$AH$12:$AH$5000,$C26,'(6)定期点検調書'!$BF$12:$BF$5000,$V$7)&gt;=1,$V$7,IF(COUNTIFS('(6)定期点検調書'!$B$12:$B$5000,U$19,'(6)定期点検調書'!$AH$12:$AH$5000,$C26,'(6)定期点検調書'!$BF$12:$BF$5000,$U$7)&gt;=1,$U$7,IF(COUNTIFS('(6)定期点検調書'!$B$12:$B$5000,U$19,'(6)定期点検調書'!$AH$12:$AH$5000,$C26,'(6)定期点検調書'!$BF$12:$BF$5000,$T$7)&gt;=1,$T$7,IF(COUNTIFS('(6)定期点検調書'!$B$12:$B$5000,U$19,'(6)定期点検調書'!$AH$12:$AH$5000,$C26,'(6)定期点検調書'!$BF$12:$BF$5000,$S$7)&gt;=1,$S$7,""))))))</f>
        <v/>
      </c>
      <c r="V26" s="465" t="str">
        <f>IF(V$19="","",IF(COUNTIFS('(6)定期点検調書'!$B$12:$B$5000,V$19,'(6)定期点検調書'!$AH$12:$AH$5000,$C26,'(6)定期点検調書'!$BF$12:$BF$5000,$W$7)&gt;=1,$W$7,IF(COUNTIFS('(6)定期点検調書'!$B$12:$B$5000,V$19,'(6)定期点検調書'!$AH$12:$AH$5000,$C26,'(6)定期点検調書'!$BF$12:$BF$5000,$V$7)&gt;=1,$V$7,IF(COUNTIFS('(6)定期点検調書'!$B$12:$B$5000,V$19,'(6)定期点検調書'!$AH$12:$AH$5000,$C26,'(6)定期点検調書'!$BF$12:$BF$5000,$U$7)&gt;=1,$U$7,IF(COUNTIFS('(6)定期点検調書'!$B$12:$B$5000,V$19,'(6)定期点検調書'!$AH$12:$AH$5000,$C26,'(6)定期点検調書'!$BF$12:$BF$5000,$T$7)&gt;=1,$T$7,IF(COUNTIFS('(6)定期点検調書'!$B$12:$B$5000,V$19,'(6)定期点検調書'!$AH$12:$AH$5000,$C26,'(6)定期点検調書'!$BF$12:$BF$5000,$S$7)&gt;=1,$S$7,""))))))</f>
        <v/>
      </c>
      <c r="W26" s="465" t="str">
        <f>IF(W$19="","",IF(COUNTIFS('(6)定期点検調書'!$B$12:$B$5000,W$19,'(6)定期点検調書'!$AH$12:$AH$5000,$C26,'(6)定期点検調書'!$BF$12:$BF$5000,$W$7)&gt;=1,$W$7,IF(COUNTIFS('(6)定期点検調書'!$B$12:$B$5000,W$19,'(6)定期点検調書'!$AH$12:$AH$5000,$C26,'(6)定期点検調書'!$BF$12:$BF$5000,$V$7)&gt;=1,$V$7,IF(COUNTIFS('(6)定期点検調書'!$B$12:$B$5000,W$19,'(6)定期点検調書'!$AH$12:$AH$5000,$C26,'(6)定期点検調書'!$BF$12:$BF$5000,$U$7)&gt;=1,$U$7,IF(COUNTIFS('(6)定期点検調書'!$B$12:$B$5000,W$19,'(6)定期点検調書'!$AH$12:$AH$5000,$C26,'(6)定期点検調書'!$BF$12:$BF$5000,$T$7)&gt;=1,$T$7,IF(COUNTIFS('(6)定期点検調書'!$B$12:$B$5000,W$19,'(6)定期点検調書'!$AH$12:$AH$5000,$C26,'(6)定期点検調書'!$BF$12:$BF$5000,$S$7)&gt;=1,$S$7,""))))))</f>
        <v/>
      </c>
      <c r="X26" s="465" t="str">
        <f>IF(X$19="","",IF(COUNTIFS('(6)定期点検調書'!$B$12:$B$5000,X$19,'(6)定期点検調書'!$AH$12:$AH$5000,$C26,'(6)定期点検調書'!$BF$12:$BF$5000,$W$7)&gt;=1,$W$7,IF(COUNTIFS('(6)定期点検調書'!$B$12:$B$5000,X$19,'(6)定期点検調書'!$AH$12:$AH$5000,$C26,'(6)定期点検調書'!$BF$12:$BF$5000,$V$7)&gt;=1,$V$7,IF(COUNTIFS('(6)定期点検調書'!$B$12:$B$5000,X$19,'(6)定期点検調書'!$AH$12:$AH$5000,$C26,'(6)定期点検調書'!$BF$12:$BF$5000,$U$7)&gt;=1,$U$7,IF(COUNTIFS('(6)定期点検調書'!$B$12:$B$5000,X$19,'(6)定期点検調書'!$AH$12:$AH$5000,$C26,'(6)定期点検調書'!$BF$12:$BF$5000,$T$7)&gt;=1,$T$7,IF(COUNTIFS('(6)定期点検調書'!$B$12:$B$5000,X$19,'(6)定期点検調書'!$AH$12:$AH$5000,$C26,'(6)定期点検調書'!$BF$12:$BF$5000,$S$7)&gt;=1,$S$7,""))))))</f>
        <v/>
      </c>
      <c r="Y26" s="465" t="str">
        <f>IF(Y$19="","",IF(COUNTIFS('(6)定期点検調書'!$B$12:$B$5000,Y$19,'(6)定期点検調書'!$AH$12:$AH$5000,$C26,'(6)定期点検調書'!$BF$12:$BF$5000,$W$7)&gt;=1,$W$7,IF(COUNTIFS('(6)定期点検調書'!$B$12:$B$5000,Y$19,'(6)定期点検調書'!$AH$12:$AH$5000,$C26,'(6)定期点検調書'!$BF$12:$BF$5000,$V$7)&gt;=1,$V$7,IF(COUNTIFS('(6)定期点検調書'!$B$12:$B$5000,Y$19,'(6)定期点検調書'!$AH$12:$AH$5000,$C26,'(6)定期点検調書'!$BF$12:$BF$5000,$U$7)&gt;=1,$U$7,IF(COUNTIFS('(6)定期点検調書'!$B$12:$B$5000,Y$19,'(6)定期点検調書'!$AH$12:$AH$5000,$C26,'(6)定期点検調書'!$BF$12:$BF$5000,$T$7)&gt;=1,$T$7,IF(COUNTIFS('(6)定期点検調書'!$B$12:$B$5000,Y$19,'(6)定期点検調書'!$AH$12:$AH$5000,$C26,'(6)定期点検調書'!$BF$12:$BF$5000,$S$7)&gt;=1,$S$7,""))))))</f>
        <v/>
      </c>
      <c r="Z26" s="465" t="str">
        <f>IF(Z$19="","",IF(COUNTIFS('(6)定期点検調書'!$B$12:$B$5000,Z$19,'(6)定期点検調書'!$AH$12:$AH$5000,$C26,'(6)定期点検調書'!$BF$12:$BF$5000,$W$7)&gt;=1,$W$7,IF(COUNTIFS('(6)定期点検調書'!$B$12:$B$5000,Z$19,'(6)定期点検調書'!$AH$12:$AH$5000,$C26,'(6)定期点検調書'!$BF$12:$BF$5000,$V$7)&gt;=1,$V$7,IF(COUNTIFS('(6)定期点検調書'!$B$12:$B$5000,Z$19,'(6)定期点検調書'!$AH$12:$AH$5000,$C26,'(6)定期点検調書'!$BF$12:$BF$5000,$U$7)&gt;=1,$U$7,IF(COUNTIFS('(6)定期点検調書'!$B$12:$B$5000,Z$19,'(6)定期点検調書'!$AH$12:$AH$5000,$C26,'(6)定期点検調書'!$BF$12:$BF$5000,$T$7)&gt;=1,$T$7,IF(COUNTIFS('(6)定期点検調書'!$B$12:$B$5000,Z$19,'(6)定期点検調書'!$AH$12:$AH$5000,$C26,'(6)定期点検調書'!$BF$12:$BF$5000,$S$7)&gt;=1,$S$7,""))))))</f>
        <v/>
      </c>
      <c r="AA26" s="465" t="str">
        <f>IF(AA$19="","",IF(COUNTIFS('(6)定期点検調書'!$B$12:$B$5000,AA$19,'(6)定期点検調書'!$AH$12:$AH$5000,$C26,'(6)定期点検調書'!$BF$12:$BF$5000,$W$7)&gt;=1,$W$7,IF(COUNTIFS('(6)定期点検調書'!$B$12:$B$5000,AA$19,'(6)定期点検調書'!$AH$12:$AH$5000,$C26,'(6)定期点検調書'!$BF$12:$BF$5000,$V$7)&gt;=1,$V$7,IF(COUNTIFS('(6)定期点検調書'!$B$12:$B$5000,AA$19,'(6)定期点検調書'!$AH$12:$AH$5000,$C26,'(6)定期点検調書'!$BF$12:$BF$5000,$U$7)&gt;=1,$U$7,IF(COUNTIFS('(6)定期点検調書'!$B$12:$B$5000,AA$19,'(6)定期点検調書'!$AH$12:$AH$5000,$C26,'(6)定期点検調書'!$BF$12:$BF$5000,$T$7)&gt;=1,$T$7,IF(COUNTIFS('(6)定期点検調書'!$B$12:$B$5000,AA$19,'(6)定期点検調書'!$AH$12:$AH$5000,$C26,'(6)定期点検調書'!$BF$12:$BF$5000,$S$7)&gt;=1,$S$7,""))))))</f>
        <v/>
      </c>
      <c r="AB26" s="465" t="str">
        <f>IF(AB$19="","",IF(COUNTIFS('(6)定期点検調書'!$B$12:$B$5000,AB$19,'(6)定期点検調書'!$AH$12:$AH$5000,$C26,'(6)定期点検調書'!$BF$12:$BF$5000,$W$7)&gt;=1,$W$7,IF(COUNTIFS('(6)定期点検調書'!$B$12:$B$5000,AB$19,'(6)定期点検調書'!$AH$12:$AH$5000,$C26,'(6)定期点検調書'!$BF$12:$BF$5000,$V$7)&gt;=1,$V$7,IF(COUNTIFS('(6)定期点検調書'!$B$12:$B$5000,AB$19,'(6)定期点検調書'!$AH$12:$AH$5000,$C26,'(6)定期点検調書'!$BF$12:$BF$5000,$U$7)&gt;=1,$U$7,IF(COUNTIFS('(6)定期点検調書'!$B$12:$B$5000,AB$19,'(6)定期点検調書'!$AH$12:$AH$5000,$C26,'(6)定期点検調書'!$BF$12:$BF$5000,$T$7)&gt;=1,$T$7,IF(COUNTIFS('(6)定期点検調書'!$B$12:$B$5000,AB$19,'(6)定期点検調書'!$AH$12:$AH$5000,$C26,'(6)定期点検調書'!$BF$12:$BF$5000,$S$7)&gt;=1,$S$7,""))))))</f>
        <v/>
      </c>
      <c r="AC26" s="465" t="str">
        <f>IF(AC$19="","",IF(COUNTIFS('(6)定期点検調書'!$B$12:$B$5000,AC$19,'(6)定期点検調書'!$AH$12:$AH$5000,$C26,'(6)定期点検調書'!$BF$12:$BF$5000,$W$7)&gt;=1,$W$7,IF(COUNTIFS('(6)定期点検調書'!$B$12:$B$5000,AC$19,'(6)定期点検調書'!$AH$12:$AH$5000,$C26,'(6)定期点検調書'!$BF$12:$BF$5000,$V$7)&gt;=1,$V$7,IF(COUNTIFS('(6)定期点検調書'!$B$12:$B$5000,AC$19,'(6)定期点検調書'!$AH$12:$AH$5000,$C26,'(6)定期点検調書'!$BF$12:$BF$5000,$U$7)&gt;=1,$U$7,IF(COUNTIFS('(6)定期点検調書'!$B$12:$B$5000,AC$19,'(6)定期点検調書'!$AH$12:$AH$5000,$C26,'(6)定期点検調書'!$BF$12:$BF$5000,$T$7)&gt;=1,$T$7,IF(COUNTIFS('(6)定期点検調書'!$B$12:$B$5000,AC$19,'(6)定期点検調書'!$AH$12:$AH$5000,$C26,'(6)定期点検調書'!$BF$12:$BF$5000,$S$7)&gt;=1,$S$7,""))))))</f>
        <v/>
      </c>
      <c r="AD26" s="465" t="str">
        <f>IF(AD$19="","",IF(COUNTIFS('(6)定期点検調書'!$B$12:$B$5000,AD$19,'(6)定期点検調書'!$AH$12:$AH$5000,$C26,'(6)定期点検調書'!$BF$12:$BF$5000,$W$7)&gt;=1,$W$7,IF(COUNTIFS('(6)定期点検調書'!$B$12:$B$5000,AD$19,'(6)定期点検調書'!$AH$12:$AH$5000,$C26,'(6)定期点検調書'!$BF$12:$BF$5000,$V$7)&gt;=1,$V$7,IF(COUNTIFS('(6)定期点検調書'!$B$12:$B$5000,AD$19,'(6)定期点検調書'!$AH$12:$AH$5000,$C26,'(6)定期点検調書'!$BF$12:$BF$5000,$U$7)&gt;=1,$U$7,IF(COUNTIFS('(6)定期点検調書'!$B$12:$B$5000,AD$19,'(6)定期点検調書'!$AH$12:$AH$5000,$C26,'(6)定期点検調書'!$BF$12:$BF$5000,$T$7)&gt;=1,$T$7,IF(COUNTIFS('(6)定期点検調書'!$B$12:$B$5000,AD$19,'(6)定期点検調書'!$AH$12:$AH$5000,$C26,'(6)定期点検調書'!$BF$12:$BF$5000,$S$7)&gt;=1,$S$7,""))))))</f>
        <v/>
      </c>
      <c r="AE26" s="465" t="str">
        <f>IF(AE$19="","",IF(COUNTIFS('(6)定期点検調書'!$B$12:$B$5000,AE$19,'(6)定期点検調書'!$AH$12:$AH$5000,$C26,'(6)定期点検調書'!$BF$12:$BF$5000,$W$7)&gt;=1,$W$7,IF(COUNTIFS('(6)定期点検調書'!$B$12:$B$5000,AE$19,'(6)定期点検調書'!$AH$12:$AH$5000,$C26,'(6)定期点検調書'!$BF$12:$BF$5000,$V$7)&gt;=1,$V$7,IF(COUNTIFS('(6)定期点検調書'!$B$12:$B$5000,AE$19,'(6)定期点検調書'!$AH$12:$AH$5000,$C26,'(6)定期点検調書'!$BF$12:$BF$5000,$U$7)&gt;=1,$U$7,IF(COUNTIFS('(6)定期点検調書'!$B$12:$B$5000,AE$19,'(6)定期点検調書'!$AH$12:$AH$5000,$C26,'(6)定期点検調書'!$BF$12:$BF$5000,$T$7)&gt;=1,$T$7,IF(COUNTIFS('(6)定期点検調書'!$B$12:$B$5000,AE$19,'(6)定期点検調書'!$AH$12:$AH$5000,$C26,'(6)定期点検調書'!$BF$12:$BF$5000,$S$7)&gt;=1,$S$7,""))))))</f>
        <v/>
      </c>
      <c r="AF26" s="465" t="str">
        <f>IF(AF$19="","",IF(COUNTIFS('(6)定期点検調書'!$B$12:$B$5000,AF$19,'(6)定期点検調書'!$AH$12:$AH$5000,$C26,'(6)定期点検調書'!$BF$12:$BF$5000,$W$7)&gt;=1,$W$7,IF(COUNTIFS('(6)定期点検調書'!$B$12:$B$5000,AF$19,'(6)定期点検調書'!$AH$12:$AH$5000,$C26,'(6)定期点検調書'!$BF$12:$BF$5000,$V$7)&gt;=1,$V$7,IF(COUNTIFS('(6)定期点検調書'!$B$12:$B$5000,AF$19,'(6)定期点検調書'!$AH$12:$AH$5000,$C26,'(6)定期点検調書'!$BF$12:$BF$5000,$U$7)&gt;=1,$U$7,IF(COUNTIFS('(6)定期点検調書'!$B$12:$B$5000,AF$19,'(6)定期点検調書'!$AH$12:$AH$5000,$C26,'(6)定期点検調書'!$BF$12:$BF$5000,$T$7)&gt;=1,$T$7,IF(COUNTIFS('(6)定期点検調書'!$B$12:$B$5000,AF$19,'(6)定期点検調書'!$AH$12:$AH$5000,$C26,'(6)定期点検調書'!$BF$12:$BF$5000,$S$7)&gt;=1,$S$7,""))))))</f>
        <v/>
      </c>
      <c r="AG26" s="465" t="str">
        <f>IF(AG$19="","",IF(COUNTIFS('(6)定期点検調書'!$B$12:$B$5000,AG$19,'(6)定期点検調書'!$AH$12:$AH$5000,$C26,'(6)定期点検調書'!$BF$12:$BF$5000,$W$7)&gt;=1,$W$7,IF(COUNTIFS('(6)定期点検調書'!$B$12:$B$5000,AG$19,'(6)定期点検調書'!$AH$12:$AH$5000,$C26,'(6)定期点検調書'!$BF$12:$BF$5000,$V$7)&gt;=1,$V$7,IF(COUNTIFS('(6)定期点検調書'!$B$12:$B$5000,AG$19,'(6)定期点検調書'!$AH$12:$AH$5000,$C26,'(6)定期点検調書'!$BF$12:$BF$5000,$U$7)&gt;=1,$U$7,IF(COUNTIFS('(6)定期点検調書'!$B$12:$B$5000,AG$19,'(6)定期点検調書'!$AH$12:$AH$5000,$C26,'(6)定期点検調書'!$BF$12:$BF$5000,$T$7)&gt;=1,$T$7,IF(COUNTIFS('(6)定期点検調書'!$B$12:$B$5000,AG$19,'(6)定期点検調書'!$AH$12:$AH$5000,$C26,'(6)定期点検調書'!$BF$12:$BF$5000,$S$7)&gt;=1,$S$7,""))))))</f>
        <v/>
      </c>
      <c r="AH26" s="465" t="str">
        <f>IF(AH$19="","",IF(COUNTIFS('(6)定期点検調書'!$B$12:$B$5000,AH$19,'(6)定期点検調書'!$AH$12:$AH$5000,$C26,'(6)定期点検調書'!$BF$12:$BF$5000,$W$7)&gt;=1,$W$7,IF(COUNTIFS('(6)定期点検調書'!$B$12:$B$5000,AH$19,'(6)定期点検調書'!$AH$12:$AH$5000,$C26,'(6)定期点検調書'!$BF$12:$BF$5000,$V$7)&gt;=1,$V$7,IF(COUNTIFS('(6)定期点検調書'!$B$12:$B$5000,AH$19,'(6)定期点検調書'!$AH$12:$AH$5000,$C26,'(6)定期点検調書'!$BF$12:$BF$5000,$U$7)&gt;=1,$U$7,IF(COUNTIFS('(6)定期点検調書'!$B$12:$B$5000,AH$19,'(6)定期点検調書'!$AH$12:$AH$5000,$C26,'(6)定期点検調書'!$BF$12:$BF$5000,$T$7)&gt;=1,$T$7,IF(COUNTIFS('(6)定期点検調書'!$B$12:$B$5000,AH$19,'(6)定期点検調書'!$AH$12:$AH$5000,$C26,'(6)定期点検調書'!$BF$12:$BF$5000,$S$7)&gt;=1,$S$7,""))))))</f>
        <v/>
      </c>
      <c r="AI26" s="465" t="str">
        <f>IF(AI$19="","",IF(COUNTIFS('(6)定期点検調書'!$B$12:$B$5000,AI$19,'(6)定期点検調書'!$AH$12:$AH$5000,$C26,'(6)定期点検調書'!$BF$12:$BF$5000,$W$7)&gt;=1,$W$7,IF(COUNTIFS('(6)定期点検調書'!$B$12:$B$5000,AI$19,'(6)定期点検調書'!$AH$12:$AH$5000,$C26,'(6)定期点検調書'!$BF$12:$BF$5000,$V$7)&gt;=1,$V$7,IF(COUNTIFS('(6)定期点検調書'!$B$12:$B$5000,AI$19,'(6)定期点検調書'!$AH$12:$AH$5000,$C26,'(6)定期点検調書'!$BF$12:$BF$5000,$U$7)&gt;=1,$U$7,IF(COUNTIFS('(6)定期点検調書'!$B$12:$B$5000,AI$19,'(6)定期点検調書'!$AH$12:$AH$5000,$C26,'(6)定期点検調書'!$BF$12:$BF$5000,$T$7)&gt;=1,$T$7,IF(COUNTIFS('(6)定期点検調書'!$B$12:$B$5000,AI$19,'(6)定期点検調書'!$AH$12:$AH$5000,$C26,'(6)定期点検調書'!$BF$12:$BF$5000,$S$7)&gt;=1,$S$7,""))))))</f>
        <v/>
      </c>
      <c r="AJ26" s="465" t="str">
        <f>IF(AJ$19="","",IF(COUNTIFS('(6)定期点検調書'!$B$12:$B$5000,AJ$19,'(6)定期点検調書'!$AH$12:$AH$5000,$C26,'(6)定期点検調書'!$BF$12:$BF$5000,$W$7)&gt;=1,$W$7,IF(COUNTIFS('(6)定期点検調書'!$B$12:$B$5000,AJ$19,'(6)定期点検調書'!$AH$12:$AH$5000,$C26,'(6)定期点検調書'!$BF$12:$BF$5000,$V$7)&gt;=1,$V$7,IF(COUNTIFS('(6)定期点検調書'!$B$12:$B$5000,AJ$19,'(6)定期点検調書'!$AH$12:$AH$5000,$C26,'(6)定期点検調書'!$BF$12:$BF$5000,$U$7)&gt;=1,$U$7,IF(COUNTIFS('(6)定期点検調書'!$B$12:$B$5000,AJ$19,'(6)定期点検調書'!$AH$12:$AH$5000,$C26,'(6)定期点検調書'!$BF$12:$BF$5000,$T$7)&gt;=1,$T$7,IF(COUNTIFS('(6)定期点検調書'!$B$12:$B$5000,AJ$19,'(6)定期点検調書'!$AH$12:$AH$5000,$C26,'(6)定期点検調書'!$BF$12:$BF$5000,$S$7)&gt;=1,$S$7,""))))))</f>
        <v/>
      </c>
      <c r="AK26" s="465" t="str">
        <f>IF(AK$19="","",IF(COUNTIFS('(6)定期点検調書'!$B$12:$B$5000,AK$19,'(6)定期点検調書'!$AH$12:$AH$5000,$C26,'(6)定期点検調書'!$BF$12:$BF$5000,$W$7)&gt;=1,$W$7,IF(COUNTIFS('(6)定期点検調書'!$B$12:$B$5000,AK$19,'(6)定期点検調書'!$AH$12:$AH$5000,$C26,'(6)定期点検調書'!$BF$12:$BF$5000,$V$7)&gt;=1,$V$7,IF(COUNTIFS('(6)定期点検調書'!$B$12:$B$5000,AK$19,'(6)定期点検調書'!$AH$12:$AH$5000,$C26,'(6)定期点検調書'!$BF$12:$BF$5000,$U$7)&gt;=1,$U$7,IF(COUNTIFS('(6)定期点検調書'!$B$12:$B$5000,AK$19,'(6)定期点検調書'!$AH$12:$AH$5000,$C26,'(6)定期点検調書'!$BF$12:$BF$5000,$T$7)&gt;=1,$T$7,IF(COUNTIFS('(6)定期点検調書'!$B$12:$B$5000,AK$19,'(6)定期点検調書'!$AH$12:$AH$5000,$C26,'(6)定期点検調書'!$BF$12:$BF$5000,$S$7)&gt;=1,$S$7,""))))))</f>
        <v/>
      </c>
      <c r="AL26" s="465" t="str">
        <f>IF(AL$19="","",IF(COUNTIFS('(6)定期点検調書'!$B$12:$B$5000,AL$19,'(6)定期点検調書'!$AH$12:$AH$5000,$C26,'(6)定期点検調書'!$BF$12:$BF$5000,$W$7)&gt;=1,$W$7,IF(COUNTIFS('(6)定期点検調書'!$B$12:$B$5000,AL$19,'(6)定期点検調書'!$AH$12:$AH$5000,$C26,'(6)定期点検調書'!$BF$12:$BF$5000,$V$7)&gt;=1,$V$7,IF(COUNTIFS('(6)定期点検調書'!$B$12:$B$5000,AL$19,'(6)定期点検調書'!$AH$12:$AH$5000,$C26,'(6)定期点検調書'!$BF$12:$BF$5000,$U$7)&gt;=1,$U$7,IF(COUNTIFS('(6)定期点検調書'!$B$12:$B$5000,AL$19,'(6)定期点検調書'!$AH$12:$AH$5000,$C26,'(6)定期点検調書'!$BF$12:$BF$5000,$T$7)&gt;=1,$T$7,IF(COUNTIFS('(6)定期点検調書'!$B$12:$B$5000,AL$19,'(6)定期点検調書'!$AH$12:$AH$5000,$C26,'(6)定期点検調書'!$BF$12:$BF$5000,$S$7)&gt;=1,$S$7,""))))))</f>
        <v/>
      </c>
      <c r="AM26" s="465" t="str">
        <f>IF(AM$19="","",IF(COUNTIFS('(6)定期点検調書'!$B$12:$B$5000,AM$19,'(6)定期点検調書'!$AH$12:$AH$5000,$C26,'(6)定期点検調書'!$BF$12:$BF$5000,$W$7)&gt;=1,$W$7,IF(COUNTIFS('(6)定期点検調書'!$B$12:$B$5000,AM$19,'(6)定期点検調書'!$AH$12:$AH$5000,$C26,'(6)定期点検調書'!$BF$12:$BF$5000,$V$7)&gt;=1,$V$7,IF(COUNTIFS('(6)定期点検調書'!$B$12:$B$5000,AM$19,'(6)定期点検調書'!$AH$12:$AH$5000,$C26,'(6)定期点検調書'!$BF$12:$BF$5000,$U$7)&gt;=1,$U$7,IF(COUNTIFS('(6)定期点検調書'!$B$12:$B$5000,AM$19,'(6)定期点検調書'!$AH$12:$AH$5000,$C26,'(6)定期点検調書'!$BF$12:$BF$5000,$T$7)&gt;=1,$T$7,IF(COUNTIFS('(6)定期点検調書'!$B$12:$B$5000,AM$19,'(6)定期点検調書'!$AH$12:$AH$5000,$C26,'(6)定期点検調書'!$BF$12:$BF$5000,$S$7)&gt;=1,$S$7,""))))))</f>
        <v/>
      </c>
      <c r="AN26" s="465" t="str">
        <f>IF(AN$19="","",IF(COUNTIFS('(6)定期点検調書'!$B$12:$B$5000,AN$19,'(6)定期点検調書'!$AH$12:$AH$5000,$C26,'(6)定期点検調書'!$BF$12:$BF$5000,$W$7)&gt;=1,$W$7,IF(COUNTIFS('(6)定期点検調書'!$B$12:$B$5000,AN$19,'(6)定期点検調書'!$AH$12:$AH$5000,$C26,'(6)定期点検調書'!$BF$12:$BF$5000,$V$7)&gt;=1,$V$7,IF(COUNTIFS('(6)定期点検調書'!$B$12:$B$5000,AN$19,'(6)定期点検調書'!$AH$12:$AH$5000,$C26,'(6)定期点検調書'!$BF$12:$BF$5000,$U$7)&gt;=1,$U$7,IF(COUNTIFS('(6)定期点検調書'!$B$12:$B$5000,AN$19,'(6)定期点検調書'!$AH$12:$AH$5000,$C26,'(6)定期点検調書'!$BF$12:$BF$5000,$T$7)&gt;=1,$T$7,IF(COUNTIFS('(6)定期点検調書'!$B$12:$B$5000,AN$19,'(6)定期点検調書'!$AH$12:$AH$5000,$C26,'(6)定期点検調書'!$BF$12:$BF$5000,$S$7)&gt;=1,$S$7,""))))))</f>
        <v/>
      </c>
      <c r="AO26" s="465" t="str">
        <f>IF(AO$19="","",IF(COUNTIFS('(6)定期点検調書'!$B$12:$B$5000,AO$19,'(6)定期点検調書'!$AH$12:$AH$5000,$C26,'(6)定期点検調書'!$BF$12:$BF$5000,$W$7)&gt;=1,$W$7,IF(COUNTIFS('(6)定期点検調書'!$B$12:$B$5000,AO$19,'(6)定期点検調書'!$AH$12:$AH$5000,$C26,'(6)定期点検調書'!$BF$12:$BF$5000,$V$7)&gt;=1,$V$7,IF(COUNTIFS('(6)定期点検調書'!$B$12:$B$5000,AO$19,'(6)定期点検調書'!$AH$12:$AH$5000,$C26,'(6)定期点検調書'!$BF$12:$BF$5000,$U$7)&gt;=1,$U$7,IF(COUNTIFS('(6)定期点検調書'!$B$12:$B$5000,AO$19,'(6)定期点検調書'!$AH$12:$AH$5000,$C26,'(6)定期点検調書'!$BF$12:$BF$5000,$T$7)&gt;=1,$T$7,IF(COUNTIFS('(6)定期点検調書'!$B$12:$B$5000,AO$19,'(6)定期点検調書'!$AH$12:$AH$5000,$C26,'(6)定期点検調書'!$BF$12:$BF$5000,$S$7)&gt;=1,$S$7,""))))))</f>
        <v/>
      </c>
      <c r="AP26" s="465" t="str">
        <f>IF(AP$19="","",IF(COUNTIFS('(6)定期点検調書'!$B$12:$B$5000,AP$19,'(6)定期点検調書'!$AH$12:$AH$5000,$C26,'(6)定期点検調書'!$BF$12:$BF$5000,$W$7)&gt;=1,$W$7,IF(COUNTIFS('(6)定期点検調書'!$B$12:$B$5000,AP$19,'(6)定期点検調書'!$AH$12:$AH$5000,$C26,'(6)定期点検調書'!$BF$12:$BF$5000,$V$7)&gt;=1,$V$7,IF(COUNTIFS('(6)定期点検調書'!$B$12:$B$5000,AP$19,'(6)定期点検調書'!$AH$12:$AH$5000,$C26,'(6)定期点検調書'!$BF$12:$BF$5000,$U$7)&gt;=1,$U$7,IF(COUNTIFS('(6)定期点検調書'!$B$12:$B$5000,AP$19,'(6)定期点検調書'!$AH$12:$AH$5000,$C26,'(6)定期点検調書'!$BF$12:$BF$5000,$T$7)&gt;=1,$T$7,IF(COUNTIFS('(6)定期点検調書'!$B$12:$B$5000,AP$19,'(6)定期点検調書'!$AH$12:$AH$5000,$C26,'(6)定期点検調書'!$BF$12:$BF$5000,$S$7)&gt;=1,$S$7,""))))))</f>
        <v/>
      </c>
      <c r="AQ26" s="465" t="str">
        <f>IF(AQ$19="","",IF(COUNTIFS('(6)定期点検調書'!$B$12:$B$5000,AQ$19,'(6)定期点検調書'!$AH$12:$AH$5000,$C26,'(6)定期点検調書'!$BF$12:$BF$5000,$W$7)&gt;=1,$W$7,IF(COUNTIFS('(6)定期点検調書'!$B$12:$B$5000,AQ$19,'(6)定期点検調書'!$AH$12:$AH$5000,$C26,'(6)定期点検調書'!$BF$12:$BF$5000,$V$7)&gt;=1,$V$7,IF(COUNTIFS('(6)定期点検調書'!$B$12:$B$5000,AQ$19,'(6)定期点検調書'!$AH$12:$AH$5000,$C26,'(6)定期点検調書'!$BF$12:$BF$5000,$U$7)&gt;=1,$U$7,IF(COUNTIFS('(6)定期点検調書'!$B$12:$B$5000,AQ$19,'(6)定期点検調書'!$AH$12:$AH$5000,$C26,'(6)定期点検調書'!$BF$12:$BF$5000,$T$7)&gt;=1,$T$7,IF(COUNTIFS('(6)定期点検調書'!$B$12:$B$5000,AQ$19,'(6)定期点検調書'!$AH$12:$AH$5000,$C26,'(6)定期点検調書'!$BF$12:$BF$5000,$S$7)&gt;=1,$S$7,""))))))</f>
        <v/>
      </c>
      <c r="AR26" s="465" t="str">
        <f>IF(AR$19="","",IF(COUNTIFS('(6)定期点検調書'!$B$12:$B$5000,AR$19,'(6)定期点検調書'!$AH$12:$AH$5000,$C26,'(6)定期点検調書'!$BF$12:$BF$5000,$W$7)&gt;=1,$W$7,IF(COUNTIFS('(6)定期点検調書'!$B$12:$B$5000,AR$19,'(6)定期点検調書'!$AH$12:$AH$5000,$C26,'(6)定期点検調書'!$BF$12:$BF$5000,$V$7)&gt;=1,$V$7,IF(COUNTIFS('(6)定期点検調書'!$B$12:$B$5000,AR$19,'(6)定期点検調書'!$AH$12:$AH$5000,$C26,'(6)定期点検調書'!$BF$12:$BF$5000,$U$7)&gt;=1,$U$7,IF(COUNTIFS('(6)定期点検調書'!$B$12:$B$5000,AR$19,'(6)定期点検調書'!$AH$12:$AH$5000,$C26,'(6)定期点検調書'!$BF$12:$BF$5000,$T$7)&gt;=1,$T$7,IF(COUNTIFS('(6)定期点検調書'!$B$12:$B$5000,AR$19,'(6)定期点検調書'!$AH$12:$AH$5000,$C26,'(6)定期点検調書'!$BF$12:$BF$5000,$S$7)&gt;=1,$S$7,""))))))</f>
        <v/>
      </c>
      <c r="AS26" s="465" t="str">
        <f>IF(AS$19="","",IF(COUNTIFS('(6)定期点検調書'!$B$12:$B$5000,AS$19,'(6)定期点検調書'!$AH$12:$AH$5000,$C26,'(6)定期点検調書'!$BF$12:$BF$5000,$W$7)&gt;=1,$W$7,IF(COUNTIFS('(6)定期点検調書'!$B$12:$B$5000,AS$19,'(6)定期点検調書'!$AH$12:$AH$5000,$C26,'(6)定期点検調書'!$BF$12:$BF$5000,$V$7)&gt;=1,$V$7,IF(COUNTIFS('(6)定期点検調書'!$B$12:$B$5000,AS$19,'(6)定期点検調書'!$AH$12:$AH$5000,$C26,'(6)定期点検調書'!$BF$12:$BF$5000,$U$7)&gt;=1,$U$7,IF(COUNTIFS('(6)定期点検調書'!$B$12:$B$5000,AS$19,'(6)定期点検調書'!$AH$12:$AH$5000,$C26,'(6)定期点検調書'!$BF$12:$BF$5000,$T$7)&gt;=1,$T$7,IF(COUNTIFS('(6)定期点検調書'!$B$12:$B$5000,AS$19,'(6)定期点検調書'!$AH$12:$AH$5000,$C26,'(6)定期点検調書'!$BF$12:$BF$5000,$S$7)&gt;=1,$S$7,""))))))</f>
        <v/>
      </c>
      <c r="AT26" s="465" t="str">
        <f>IF(AT$19="","",IF(COUNTIFS('(6)定期点検調書'!$B$12:$B$5000,AT$19,'(6)定期点検調書'!$AH$12:$AH$5000,$C26,'(6)定期点検調書'!$BF$12:$BF$5000,$W$7)&gt;=1,$W$7,IF(COUNTIFS('(6)定期点検調書'!$B$12:$B$5000,AT$19,'(6)定期点検調書'!$AH$12:$AH$5000,$C26,'(6)定期点検調書'!$BF$12:$BF$5000,$V$7)&gt;=1,$V$7,IF(COUNTIFS('(6)定期点検調書'!$B$12:$B$5000,AT$19,'(6)定期点検調書'!$AH$12:$AH$5000,$C26,'(6)定期点検調書'!$BF$12:$BF$5000,$U$7)&gt;=1,$U$7,IF(COUNTIFS('(6)定期点検調書'!$B$12:$B$5000,AT$19,'(6)定期点検調書'!$AH$12:$AH$5000,$C26,'(6)定期点検調書'!$BF$12:$BF$5000,$T$7)&gt;=1,$T$7,IF(COUNTIFS('(6)定期点検調書'!$B$12:$B$5000,AT$19,'(6)定期点検調書'!$AH$12:$AH$5000,$C26,'(6)定期点検調書'!$BF$12:$BF$5000,$S$7)&gt;=1,$S$7,""))))))</f>
        <v/>
      </c>
      <c r="AU26" s="465" t="str">
        <f>IF(AU$19="","",IF(COUNTIFS('(6)定期点検調書'!$B$12:$B$5000,AU$19,'(6)定期点検調書'!$AH$12:$AH$5000,$C26,'(6)定期点検調書'!$BF$12:$BF$5000,$W$7)&gt;=1,$W$7,IF(COUNTIFS('(6)定期点検調書'!$B$12:$B$5000,AU$19,'(6)定期点検調書'!$AH$12:$AH$5000,$C26,'(6)定期点検調書'!$BF$12:$BF$5000,$V$7)&gt;=1,$V$7,IF(COUNTIFS('(6)定期点検調書'!$B$12:$B$5000,AU$19,'(6)定期点検調書'!$AH$12:$AH$5000,$C26,'(6)定期点検調書'!$BF$12:$BF$5000,$U$7)&gt;=1,$U$7,IF(COUNTIFS('(6)定期点検調書'!$B$12:$B$5000,AU$19,'(6)定期点検調書'!$AH$12:$AH$5000,$C26,'(6)定期点検調書'!$BF$12:$BF$5000,$T$7)&gt;=1,$T$7,IF(COUNTIFS('(6)定期点検調書'!$B$12:$B$5000,AU$19,'(6)定期点検調書'!$AH$12:$AH$5000,$C26,'(6)定期点検調書'!$BF$12:$BF$5000,$S$7)&gt;=1,$S$7,""))))))</f>
        <v/>
      </c>
      <c r="AV26" s="465" t="str">
        <f>IF(AV$19="","",IF(COUNTIFS('(6)定期点検調書'!$B$12:$B$5000,AV$19,'(6)定期点検調書'!$AH$12:$AH$5000,$C26,'(6)定期点検調書'!$BF$12:$BF$5000,$W$7)&gt;=1,$W$7,IF(COUNTIFS('(6)定期点検調書'!$B$12:$B$5000,AV$19,'(6)定期点検調書'!$AH$12:$AH$5000,$C26,'(6)定期点検調書'!$BF$12:$BF$5000,$V$7)&gt;=1,$V$7,IF(COUNTIFS('(6)定期点検調書'!$B$12:$B$5000,AV$19,'(6)定期点検調書'!$AH$12:$AH$5000,$C26,'(6)定期点検調書'!$BF$12:$BF$5000,$U$7)&gt;=1,$U$7,IF(COUNTIFS('(6)定期点検調書'!$B$12:$B$5000,AV$19,'(6)定期点検調書'!$AH$12:$AH$5000,$C26,'(6)定期点検調書'!$BF$12:$BF$5000,$T$7)&gt;=1,$T$7,IF(COUNTIFS('(6)定期点検調書'!$B$12:$B$5000,AV$19,'(6)定期点検調書'!$AH$12:$AH$5000,$C26,'(6)定期点検調書'!$BF$12:$BF$5000,$S$7)&gt;=1,$S$7,""))))))</f>
        <v/>
      </c>
      <c r="AW26" s="465" t="str">
        <f>IF(AW$19="","",IF(COUNTIFS('(6)定期点検調書'!$B$12:$B$5000,AW$19,'(6)定期点検調書'!$AH$12:$AH$5000,$C26,'(6)定期点検調書'!$BF$12:$BF$5000,$W$7)&gt;=1,$W$7,IF(COUNTIFS('(6)定期点検調書'!$B$12:$B$5000,AW$19,'(6)定期点検調書'!$AH$12:$AH$5000,$C26,'(6)定期点検調書'!$BF$12:$BF$5000,$V$7)&gt;=1,$V$7,IF(COUNTIFS('(6)定期点検調書'!$B$12:$B$5000,AW$19,'(6)定期点検調書'!$AH$12:$AH$5000,$C26,'(6)定期点検調書'!$BF$12:$BF$5000,$U$7)&gt;=1,$U$7,IF(COUNTIFS('(6)定期点検調書'!$B$12:$B$5000,AW$19,'(6)定期点検調書'!$AH$12:$AH$5000,$C26,'(6)定期点検調書'!$BF$12:$BF$5000,$T$7)&gt;=1,$T$7,IF(COUNTIFS('(6)定期点検調書'!$B$12:$B$5000,AW$19,'(6)定期点検調書'!$AH$12:$AH$5000,$C26,'(6)定期点検調書'!$BF$12:$BF$5000,$S$7)&gt;=1,$S$7,""))))))</f>
        <v/>
      </c>
      <c r="AX26" s="465" t="str">
        <f>IF(AX$19="","",IF(COUNTIFS('(6)定期点検調書'!$B$12:$B$5000,AX$19,'(6)定期点検調書'!$AH$12:$AH$5000,$C26,'(6)定期点検調書'!$BF$12:$BF$5000,$W$7)&gt;=1,$W$7,IF(COUNTIFS('(6)定期点検調書'!$B$12:$B$5000,AX$19,'(6)定期点検調書'!$AH$12:$AH$5000,$C26,'(6)定期点検調書'!$BF$12:$BF$5000,$V$7)&gt;=1,$V$7,IF(COUNTIFS('(6)定期点検調書'!$B$12:$B$5000,AX$19,'(6)定期点検調書'!$AH$12:$AH$5000,$C26,'(6)定期点検調書'!$BF$12:$BF$5000,$U$7)&gt;=1,$U$7,IF(COUNTIFS('(6)定期点検調書'!$B$12:$B$5000,AX$19,'(6)定期点検調書'!$AH$12:$AH$5000,$C26,'(6)定期点検調書'!$BF$12:$BF$5000,$T$7)&gt;=1,$T$7,IF(COUNTIFS('(6)定期点検調書'!$B$12:$B$5000,AX$19,'(6)定期点検調書'!$AH$12:$AH$5000,$C26,'(6)定期点検調書'!$BF$12:$BF$5000,$S$7)&gt;=1,$S$7,""))))))</f>
        <v/>
      </c>
      <c r="AY26" s="465" t="str">
        <f>IF(AY$19="","",IF(COUNTIFS('(6)定期点検調書'!$B$12:$B$5000,AY$19,'(6)定期点検調書'!$AH$12:$AH$5000,$C26,'(6)定期点検調書'!$BF$12:$BF$5000,$W$7)&gt;=1,$W$7,IF(COUNTIFS('(6)定期点検調書'!$B$12:$B$5000,AY$19,'(6)定期点検調書'!$AH$12:$AH$5000,$C26,'(6)定期点検調書'!$BF$12:$BF$5000,$V$7)&gt;=1,$V$7,IF(COUNTIFS('(6)定期点検調書'!$B$12:$B$5000,AY$19,'(6)定期点検調書'!$AH$12:$AH$5000,$C26,'(6)定期点検調書'!$BF$12:$BF$5000,$U$7)&gt;=1,$U$7,IF(COUNTIFS('(6)定期点検調書'!$B$12:$B$5000,AY$19,'(6)定期点検調書'!$AH$12:$AH$5000,$C26,'(6)定期点検調書'!$BF$12:$BF$5000,$T$7)&gt;=1,$T$7,IF(COUNTIFS('(6)定期点検調書'!$B$12:$B$5000,AY$19,'(6)定期点検調書'!$AH$12:$AH$5000,$C26,'(6)定期点検調書'!$BF$12:$BF$5000,$S$7)&gt;=1,$S$7,""))))))</f>
        <v/>
      </c>
      <c r="AZ26" s="465" t="str">
        <f>IF(AZ$19="","",IF(COUNTIFS('(6)定期点検調書'!$B$12:$B$5000,AZ$19,'(6)定期点検調書'!$AH$12:$AH$5000,$C26,'(6)定期点検調書'!$BF$12:$BF$5000,$W$7)&gt;=1,$W$7,IF(COUNTIFS('(6)定期点検調書'!$B$12:$B$5000,AZ$19,'(6)定期点検調書'!$AH$12:$AH$5000,$C26,'(6)定期点検調書'!$BF$12:$BF$5000,$V$7)&gt;=1,$V$7,IF(COUNTIFS('(6)定期点検調書'!$B$12:$B$5000,AZ$19,'(6)定期点検調書'!$AH$12:$AH$5000,$C26,'(6)定期点検調書'!$BF$12:$BF$5000,$U$7)&gt;=1,$U$7,IF(COUNTIFS('(6)定期点検調書'!$B$12:$B$5000,AZ$19,'(6)定期点検調書'!$AH$12:$AH$5000,$C26,'(6)定期点検調書'!$BF$12:$BF$5000,$T$7)&gt;=1,$T$7,IF(COUNTIFS('(6)定期点検調書'!$B$12:$B$5000,AZ$19,'(6)定期点検調書'!$AH$12:$AH$5000,$C26,'(6)定期点検調書'!$BF$12:$BF$5000,$S$7)&gt;=1,$S$7,""))))))</f>
        <v/>
      </c>
      <c r="BA26" s="466" t="str">
        <f>IF(BA$19="","",IF(COUNTIFS('(6)定期点検調書'!$B$12:$B$5000,BA$19,'(6)定期点検調書'!$AH$12:$AH$5000,$C26,'(6)定期点検調書'!$BF$12:$BF$5000,$W$7)&gt;=1,$W$7,IF(COUNTIFS('(6)定期点検調書'!$B$12:$B$5000,BA$19,'(6)定期点検調書'!$AH$12:$AH$5000,$C26,'(6)定期点検調書'!$BF$12:$BF$5000,$V$7)&gt;=1,$V$7,IF(COUNTIFS('(6)定期点検調書'!$B$12:$B$5000,BA$19,'(6)定期点検調書'!$AH$12:$AH$5000,$C26,'(6)定期点検調書'!$BF$12:$BF$5000,$U$7)&gt;=1,$U$7,IF(COUNTIFS('(6)定期点検調書'!$B$12:$B$5000,BA$19,'(6)定期点検調書'!$AH$12:$AH$5000,$C26,'(6)定期点検調書'!$BF$12:$BF$5000,$T$7)&gt;=1,$T$7,IF(COUNTIFS('(6)定期点検調書'!$B$12:$B$5000,BA$19,'(6)定期点検調書'!$AH$12:$AH$5000,$C26,'(6)定期点検調書'!$BF$12:$BF$5000,$S$7)&gt;=1,$S$7,""))))))</f>
        <v/>
      </c>
    </row>
    <row r="27" spans="2:83" ht="18.75" customHeight="1" x14ac:dyDescent="0.2">
      <c r="B27" s="1854"/>
      <c r="C27" s="1841" t="str">
        <f>ﾃﾞｰﾀ一覧!$U$25</f>
        <v>路面変状</v>
      </c>
      <c r="D27" s="1842"/>
      <c r="E27" s="1842"/>
      <c r="F27" s="1842"/>
      <c r="G27" s="1843"/>
      <c r="H27" s="467" t="str">
        <f>IF(H$19="","",IF(COUNTIFS('(6)定期点検調書'!$B$12:$B$5000,H$19,'(6)定期点検調書'!$AH$12:$AH$5000,$C27,'(6)定期点検調書'!$BF$12:$BF$5000,$W$7)&gt;=1,$W$7,IF(COUNTIFS('(6)定期点検調書'!$B$12:$B$5000,H$19,'(6)定期点検調書'!$AH$12:$AH$5000,$C27,'(6)定期点検調書'!$BF$12:$BF$5000,$V$7)&gt;=1,$V$7,IF(COUNTIFS('(6)定期点検調書'!$B$12:$B$5000,H$19,'(6)定期点検調書'!$AH$12:$AH$5000,$C27,'(6)定期点検調書'!$BF$12:$BF$5000,$U$7)&gt;=1,$U$7,IF(COUNTIFS('(6)定期点検調書'!$B$12:$B$5000,H$19,'(6)定期点検調書'!$AH$12:$AH$5000,$C27,'(6)定期点検調書'!$BF$12:$BF$5000,$T$7)&gt;=1,$T$7,IF(COUNTIFS('(6)定期点検調書'!$B$12:$B$5000,H$19,'(6)定期点検調書'!$AH$12:$AH$5000,$C27,'(6)定期点検調書'!$BF$12:$BF$5000,$S$7)&gt;=1,$S$7,""))))))</f>
        <v/>
      </c>
      <c r="I27" s="465" t="str">
        <f>IF(I$19="","",IF(COUNTIFS('(6)定期点検調書'!$B$12:$B$5000,I$19,'(6)定期点検調書'!$AH$12:$AH$5000,$C27,'(6)定期点検調書'!$BF$12:$BF$5000,$W$7)&gt;=1,$W$7,IF(COUNTIFS('(6)定期点検調書'!$B$12:$B$5000,I$19,'(6)定期点検調書'!$AH$12:$AH$5000,$C27,'(6)定期点検調書'!$BF$12:$BF$5000,$V$7)&gt;=1,$V$7,IF(COUNTIFS('(6)定期点検調書'!$B$12:$B$5000,I$19,'(6)定期点検調書'!$AH$12:$AH$5000,$C27,'(6)定期点検調書'!$BF$12:$BF$5000,$U$7)&gt;=1,$U$7,IF(COUNTIFS('(6)定期点検調書'!$B$12:$B$5000,I$19,'(6)定期点検調書'!$AH$12:$AH$5000,$C27,'(6)定期点検調書'!$BF$12:$BF$5000,$T$7)&gt;=1,$T$7,IF(COUNTIFS('(6)定期点検調書'!$B$12:$B$5000,I$19,'(6)定期点検調書'!$AH$12:$AH$5000,$C27,'(6)定期点検調書'!$BF$12:$BF$5000,$S$7)&gt;=1,$S$7,""))))))</f>
        <v/>
      </c>
      <c r="J27" s="465" t="str">
        <f>IF(J$19="","",IF(COUNTIFS('(6)定期点検調書'!$B$12:$B$5000,J$19,'(6)定期点検調書'!$AH$12:$AH$5000,$C27,'(6)定期点検調書'!$BF$12:$BF$5000,$W$7)&gt;=1,$W$7,IF(COUNTIFS('(6)定期点検調書'!$B$12:$B$5000,J$19,'(6)定期点検調書'!$AH$12:$AH$5000,$C27,'(6)定期点検調書'!$BF$12:$BF$5000,$V$7)&gt;=1,$V$7,IF(COUNTIFS('(6)定期点検調書'!$B$12:$B$5000,J$19,'(6)定期点検調書'!$AH$12:$AH$5000,$C27,'(6)定期点検調書'!$BF$12:$BF$5000,$U$7)&gt;=1,$U$7,IF(COUNTIFS('(6)定期点検調書'!$B$12:$B$5000,J$19,'(6)定期点検調書'!$AH$12:$AH$5000,$C27,'(6)定期点検調書'!$BF$12:$BF$5000,$T$7)&gt;=1,$T$7,IF(COUNTIFS('(6)定期点検調書'!$B$12:$B$5000,J$19,'(6)定期点検調書'!$AH$12:$AH$5000,$C27,'(6)定期点検調書'!$BF$12:$BF$5000,$S$7)&gt;=1,$S$7,""))))))</f>
        <v/>
      </c>
      <c r="K27" s="465" t="str">
        <f>IF(K$19="","",IF(COUNTIFS('(6)定期点検調書'!$B$12:$B$5000,K$19,'(6)定期点検調書'!$AH$12:$AH$5000,$C27,'(6)定期点検調書'!$BF$12:$BF$5000,$W$7)&gt;=1,$W$7,IF(COUNTIFS('(6)定期点検調書'!$B$12:$B$5000,K$19,'(6)定期点検調書'!$AH$12:$AH$5000,$C27,'(6)定期点検調書'!$BF$12:$BF$5000,$V$7)&gt;=1,$V$7,IF(COUNTIFS('(6)定期点検調書'!$B$12:$B$5000,K$19,'(6)定期点検調書'!$AH$12:$AH$5000,$C27,'(6)定期点検調書'!$BF$12:$BF$5000,$U$7)&gt;=1,$U$7,IF(COUNTIFS('(6)定期点検調書'!$B$12:$B$5000,K$19,'(6)定期点検調書'!$AH$12:$AH$5000,$C27,'(6)定期点検調書'!$BF$12:$BF$5000,$T$7)&gt;=1,$T$7,IF(COUNTIFS('(6)定期点検調書'!$B$12:$B$5000,K$19,'(6)定期点検調書'!$AH$12:$AH$5000,$C27,'(6)定期点検調書'!$BF$12:$BF$5000,$S$7)&gt;=1,$S$7,""))))))</f>
        <v/>
      </c>
      <c r="L27" s="465" t="str">
        <f>IF(L$19="","",IF(COUNTIFS('(6)定期点検調書'!$B$12:$B$5000,L$19,'(6)定期点検調書'!$AH$12:$AH$5000,$C27,'(6)定期点検調書'!$BF$12:$BF$5000,$W$7)&gt;=1,$W$7,IF(COUNTIFS('(6)定期点検調書'!$B$12:$B$5000,L$19,'(6)定期点検調書'!$AH$12:$AH$5000,$C27,'(6)定期点検調書'!$BF$12:$BF$5000,$V$7)&gt;=1,$V$7,IF(COUNTIFS('(6)定期点検調書'!$B$12:$B$5000,L$19,'(6)定期点検調書'!$AH$12:$AH$5000,$C27,'(6)定期点検調書'!$BF$12:$BF$5000,$U$7)&gt;=1,$U$7,IF(COUNTIFS('(6)定期点検調書'!$B$12:$B$5000,L$19,'(6)定期点検調書'!$AH$12:$AH$5000,$C27,'(6)定期点検調書'!$BF$12:$BF$5000,$T$7)&gt;=1,$T$7,IF(COUNTIFS('(6)定期点検調書'!$B$12:$B$5000,L$19,'(6)定期点検調書'!$AH$12:$AH$5000,$C27,'(6)定期点検調書'!$BF$12:$BF$5000,$S$7)&gt;=1,$S$7,""))))))</f>
        <v/>
      </c>
      <c r="M27" s="465" t="str">
        <f>IF(M$19="","",IF(COUNTIFS('(6)定期点検調書'!$B$12:$B$5000,M$19,'(6)定期点検調書'!$AH$12:$AH$5000,$C27,'(6)定期点検調書'!$BF$12:$BF$5000,$W$7)&gt;=1,$W$7,IF(COUNTIFS('(6)定期点検調書'!$B$12:$B$5000,M$19,'(6)定期点検調書'!$AH$12:$AH$5000,$C27,'(6)定期点検調書'!$BF$12:$BF$5000,$V$7)&gt;=1,$V$7,IF(COUNTIFS('(6)定期点検調書'!$B$12:$B$5000,M$19,'(6)定期点検調書'!$AH$12:$AH$5000,$C27,'(6)定期点検調書'!$BF$12:$BF$5000,$U$7)&gt;=1,$U$7,IF(COUNTIFS('(6)定期点検調書'!$B$12:$B$5000,M$19,'(6)定期点検調書'!$AH$12:$AH$5000,$C27,'(6)定期点検調書'!$BF$12:$BF$5000,$T$7)&gt;=1,$T$7,IF(COUNTIFS('(6)定期点検調書'!$B$12:$B$5000,M$19,'(6)定期点検調書'!$AH$12:$AH$5000,$C27,'(6)定期点検調書'!$BF$12:$BF$5000,$S$7)&gt;=1,$S$7,""))))))</f>
        <v/>
      </c>
      <c r="N27" s="465" t="str">
        <f>IF(N$19="","",IF(COUNTIFS('(6)定期点検調書'!$B$12:$B$5000,N$19,'(6)定期点検調書'!$AH$12:$AH$5000,$C27,'(6)定期点検調書'!$BF$12:$BF$5000,$W$7)&gt;=1,$W$7,IF(COUNTIFS('(6)定期点検調書'!$B$12:$B$5000,N$19,'(6)定期点検調書'!$AH$12:$AH$5000,$C27,'(6)定期点検調書'!$BF$12:$BF$5000,$V$7)&gt;=1,$V$7,IF(COUNTIFS('(6)定期点検調書'!$B$12:$B$5000,N$19,'(6)定期点検調書'!$AH$12:$AH$5000,$C27,'(6)定期点検調書'!$BF$12:$BF$5000,$U$7)&gt;=1,$U$7,IF(COUNTIFS('(6)定期点検調書'!$B$12:$B$5000,N$19,'(6)定期点検調書'!$AH$12:$AH$5000,$C27,'(6)定期点検調書'!$BF$12:$BF$5000,$T$7)&gt;=1,$T$7,IF(COUNTIFS('(6)定期点検調書'!$B$12:$B$5000,N$19,'(6)定期点検調書'!$AH$12:$AH$5000,$C27,'(6)定期点検調書'!$BF$12:$BF$5000,$S$7)&gt;=1,$S$7,""))))))</f>
        <v/>
      </c>
      <c r="O27" s="465" t="str">
        <f>IF(O$19="","",IF(COUNTIFS('(6)定期点検調書'!$B$12:$B$5000,O$19,'(6)定期点検調書'!$AH$12:$AH$5000,$C27,'(6)定期点検調書'!$BF$12:$BF$5000,$W$7)&gt;=1,$W$7,IF(COUNTIFS('(6)定期点検調書'!$B$12:$B$5000,O$19,'(6)定期点検調書'!$AH$12:$AH$5000,$C27,'(6)定期点検調書'!$BF$12:$BF$5000,$V$7)&gt;=1,$V$7,IF(COUNTIFS('(6)定期点検調書'!$B$12:$B$5000,O$19,'(6)定期点検調書'!$AH$12:$AH$5000,$C27,'(6)定期点検調書'!$BF$12:$BF$5000,$U$7)&gt;=1,$U$7,IF(COUNTIFS('(6)定期点検調書'!$B$12:$B$5000,O$19,'(6)定期点検調書'!$AH$12:$AH$5000,$C27,'(6)定期点検調書'!$BF$12:$BF$5000,$T$7)&gt;=1,$T$7,IF(COUNTIFS('(6)定期点検調書'!$B$12:$B$5000,O$19,'(6)定期点検調書'!$AH$12:$AH$5000,$C27,'(6)定期点検調書'!$BF$12:$BF$5000,$S$7)&gt;=1,$S$7,""))))))</f>
        <v/>
      </c>
      <c r="P27" s="465" t="str">
        <f>IF(P$19="","",IF(COUNTIFS('(6)定期点検調書'!$B$12:$B$5000,P$19,'(6)定期点検調書'!$AH$12:$AH$5000,$C27,'(6)定期点検調書'!$BF$12:$BF$5000,$W$7)&gt;=1,$W$7,IF(COUNTIFS('(6)定期点検調書'!$B$12:$B$5000,P$19,'(6)定期点検調書'!$AH$12:$AH$5000,$C27,'(6)定期点検調書'!$BF$12:$BF$5000,$V$7)&gt;=1,$V$7,IF(COUNTIFS('(6)定期点検調書'!$B$12:$B$5000,P$19,'(6)定期点検調書'!$AH$12:$AH$5000,$C27,'(6)定期点検調書'!$BF$12:$BF$5000,$U$7)&gt;=1,$U$7,IF(COUNTIFS('(6)定期点検調書'!$B$12:$B$5000,P$19,'(6)定期点検調書'!$AH$12:$AH$5000,$C27,'(6)定期点検調書'!$BF$12:$BF$5000,$T$7)&gt;=1,$T$7,IF(COUNTIFS('(6)定期点検調書'!$B$12:$B$5000,P$19,'(6)定期点検調書'!$AH$12:$AH$5000,$C27,'(6)定期点検調書'!$BF$12:$BF$5000,$S$7)&gt;=1,$S$7,""))))))</f>
        <v/>
      </c>
      <c r="Q27" s="465" t="str">
        <f>IF(Q$19="","",IF(COUNTIFS('(6)定期点検調書'!$B$12:$B$5000,Q$19,'(6)定期点検調書'!$AH$12:$AH$5000,$C27,'(6)定期点検調書'!$BF$12:$BF$5000,$W$7)&gt;=1,$W$7,IF(COUNTIFS('(6)定期点検調書'!$B$12:$B$5000,Q$19,'(6)定期点検調書'!$AH$12:$AH$5000,$C27,'(6)定期点検調書'!$BF$12:$BF$5000,$V$7)&gt;=1,$V$7,IF(COUNTIFS('(6)定期点検調書'!$B$12:$B$5000,Q$19,'(6)定期点検調書'!$AH$12:$AH$5000,$C27,'(6)定期点検調書'!$BF$12:$BF$5000,$U$7)&gt;=1,$U$7,IF(COUNTIFS('(6)定期点検調書'!$B$12:$B$5000,Q$19,'(6)定期点検調書'!$AH$12:$AH$5000,$C27,'(6)定期点検調書'!$BF$12:$BF$5000,$T$7)&gt;=1,$T$7,IF(COUNTIFS('(6)定期点検調書'!$B$12:$B$5000,Q$19,'(6)定期点検調書'!$AH$12:$AH$5000,$C27,'(6)定期点検調書'!$BF$12:$BF$5000,$S$7)&gt;=1,$S$7,""))))))</f>
        <v/>
      </c>
      <c r="R27" s="465" t="str">
        <f>IF(R$19="","",IF(COUNTIFS('(6)定期点検調書'!$B$12:$B$5000,R$19,'(6)定期点検調書'!$AH$12:$AH$5000,$C27,'(6)定期点検調書'!$BF$12:$BF$5000,$W$7)&gt;=1,$W$7,IF(COUNTIFS('(6)定期点検調書'!$B$12:$B$5000,R$19,'(6)定期点検調書'!$AH$12:$AH$5000,$C27,'(6)定期点検調書'!$BF$12:$BF$5000,$V$7)&gt;=1,$V$7,IF(COUNTIFS('(6)定期点検調書'!$B$12:$B$5000,R$19,'(6)定期点検調書'!$AH$12:$AH$5000,$C27,'(6)定期点検調書'!$BF$12:$BF$5000,$U$7)&gt;=1,$U$7,IF(COUNTIFS('(6)定期点検調書'!$B$12:$B$5000,R$19,'(6)定期点検調書'!$AH$12:$AH$5000,$C27,'(6)定期点検調書'!$BF$12:$BF$5000,$T$7)&gt;=1,$T$7,IF(COUNTIFS('(6)定期点検調書'!$B$12:$B$5000,R$19,'(6)定期点検調書'!$AH$12:$AH$5000,$C27,'(6)定期点検調書'!$BF$12:$BF$5000,$S$7)&gt;=1,$S$7,""))))))</f>
        <v/>
      </c>
      <c r="S27" s="465" t="str">
        <f>IF(S$19="","",IF(COUNTIFS('(6)定期点検調書'!$B$12:$B$5000,S$19,'(6)定期点検調書'!$AH$12:$AH$5000,$C27,'(6)定期点検調書'!$BF$12:$BF$5000,$W$7)&gt;=1,$W$7,IF(COUNTIFS('(6)定期点検調書'!$B$12:$B$5000,S$19,'(6)定期点検調書'!$AH$12:$AH$5000,$C27,'(6)定期点検調書'!$BF$12:$BF$5000,$V$7)&gt;=1,$V$7,IF(COUNTIFS('(6)定期点検調書'!$B$12:$B$5000,S$19,'(6)定期点検調書'!$AH$12:$AH$5000,$C27,'(6)定期点検調書'!$BF$12:$BF$5000,$U$7)&gt;=1,$U$7,IF(COUNTIFS('(6)定期点検調書'!$B$12:$B$5000,S$19,'(6)定期点検調書'!$AH$12:$AH$5000,$C27,'(6)定期点検調書'!$BF$12:$BF$5000,$T$7)&gt;=1,$T$7,IF(COUNTIFS('(6)定期点検調書'!$B$12:$B$5000,S$19,'(6)定期点検調書'!$AH$12:$AH$5000,$C27,'(6)定期点検調書'!$BF$12:$BF$5000,$S$7)&gt;=1,$S$7,""))))))</f>
        <v/>
      </c>
      <c r="T27" s="465" t="str">
        <f>IF(T$19="","",IF(COUNTIFS('(6)定期点検調書'!$B$12:$B$5000,T$19,'(6)定期点検調書'!$AH$12:$AH$5000,$C27,'(6)定期点検調書'!$BF$12:$BF$5000,$W$7)&gt;=1,$W$7,IF(COUNTIFS('(6)定期点検調書'!$B$12:$B$5000,T$19,'(6)定期点検調書'!$AH$12:$AH$5000,$C27,'(6)定期点検調書'!$BF$12:$BF$5000,$V$7)&gt;=1,$V$7,IF(COUNTIFS('(6)定期点検調書'!$B$12:$B$5000,T$19,'(6)定期点検調書'!$AH$12:$AH$5000,$C27,'(6)定期点検調書'!$BF$12:$BF$5000,$U$7)&gt;=1,$U$7,IF(COUNTIFS('(6)定期点検調書'!$B$12:$B$5000,T$19,'(6)定期点検調書'!$AH$12:$AH$5000,$C27,'(6)定期点検調書'!$BF$12:$BF$5000,$T$7)&gt;=1,$T$7,IF(COUNTIFS('(6)定期点検調書'!$B$12:$B$5000,T$19,'(6)定期点検調書'!$AH$12:$AH$5000,$C27,'(6)定期点検調書'!$BF$12:$BF$5000,$S$7)&gt;=1,$S$7,""))))))</f>
        <v/>
      </c>
      <c r="U27" s="465" t="str">
        <f>IF(U$19="","",IF(COUNTIFS('(6)定期点検調書'!$B$12:$B$5000,U$19,'(6)定期点検調書'!$AH$12:$AH$5000,$C27,'(6)定期点検調書'!$BF$12:$BF$5000,$W$7)&gt;=1,$W$7,IF(COUNTIFS('(6)定期点検調書'!$B$12:$B$5000,U$19,'(6)定期点検調書'!$AH$12:$AH$5000,$C27,'(6)定期点検調書'!$BF$12:$BF$5000,$V$7)&gt;=1,$V$7,IF(COUNTIFS('(6)定期点検調書'!$B$12:$B$5000,U$19,'(6)定期点検調書'!$AH$12:$AH$5000,$C27,'(6)定期点検調書'!$BF$12:$BF$5000,$U$7)&gt;=1,$U$7,IF(COUNTIFS('(6)定期点検調書'!$B$12:$B$5000,U$19,'(6)定期点検調書'!$AH$12:$AH$5000,$C27,'(6)定期点検調書'!$BF$12:$BF$5000,$T$7)&gt;=1,$T$7,IF(COUNTIFS('(6)定期点検調書'!$B$12:$B$5000,U$19,'(6)定期点検調書'!$AH$12:$AH$5000,$C27,'(6)定期点検調書'!$BF$12:$BF$5000,$S$7)&gt;=1,$S$7,""))))))</f>
        <v/>
      </c>
      <c r="V27" s="465" t="str">
        <f>IF(V$19="","",IF(COUNTIFS('(6)定期点検調書'!$B$12:$B$5000,V$19,'(6)定期点検調書'!$AH$12:$AH$5000,$C27,'(6)定期点検調書'!$BF$12:$BF$5000,$W$7)&gt;=1,$W$7,IF(COUNTIFS('(6)定期点検調書'!$B$12:$B$5000,V$19,'(6)定期点検調書'!$AH$12:$AH$5000,$C27,'(6)定期点検調書'!$BF$12:$BF$5000,$V$7)&gt;=1,$V$7,IF(COUNTIFS('(6)定期点検調書'!$B$12:$B$5000,V$19,'(6)定期点検調書'!$AH$12:$AH$5000,$C27,'(6)定期点検調書'!$BF$12:$BF$5000,$U$7)&gt;=1,$U$7,IF(COUNTIFS('(6)定期点検調書'!$B$12:$B$5000,V$19,'(6)定期点検調書'!$AH$12:$AH$5000,$C27,'(6)定期点検調書'!$BF$12:$BF$5000,$T$7)&gt;=1,$T$7,IF(COUNTIFS('(6)定期点検調書'!$B$12:$B$5000,V$19,'(6)定期点検調書'!$AH$12:$AH$5000,$C27,'(6)定期点検調書'!$BF$12:$BF$5000,$S$7)&gt;=1,$S$7,""))))))</f>
        <v/>
      </c>
      <c r="W27" s="465" t="str">
        <f>IF(W$19="","",IF(COUNTIFS('(6)定期点検調書'!$B$12:$B$5000,W$19,'(6)定期点検調書'!$AH$12:$AH$5000,$C27,'(6)定期点検調書'!$BF$12:$BF$5000,$W$7)&gt;=1,$W$7,IF(COUNTIFS('(6)定期点検調書'!$B$12:$B$5000,W$19,'(6)定期点検調書'!$AH$12:$AH$5000,$C27,'(6)定期点検調書'!$BF$12:$BF$5000,$V$7)&gt;=1,$V$7,IF(COUNTIFS('(6)定期点検調書'!$B$12:$B$5000,W$19,'(6)定期点検調書'!$AH$12:$AH$5000,$C27,'(6)定期点検調書'!$BF$12:$BF$5000,$U$7)&gt;=1,$U$7,IF(COUNTIFS('(6)定期点検調書'!$B$12:$B$5000,W$19,'(6)定期点検調書'!$AH$12:$AH$5000,$C27,'(6)定期点検調書'!$BF$12:$BF$5000,$T$7)&gt;=1,$T$7,IF(COUNTIFS('(6)定期点検調書'!$B$12:$B$5000,W$19,'(6)定期点検調書'!$AH$12:$AH$5000,$C27,'(6)定期点検調書'!$BF$12:$BF$5000,$S$7)&gt;=1,$S$7,""))))))</f>
        <v/>
      </c>
      <c r="X27" s="465" t="str">
        <f>IF(X$19="","",IF(COUNTIFS('(6)定期点検調書'!$B$12:$B$5000,X$19,'(6)定期点検調書'!$AH$12:$AH$5000,$C27,'(6)定期点検調書'!$BF$12:$BF$5000,$W$7)&gt;=1,$W$7,IF(COUNTIFS('(6)定期点検調書'!$B$12:$B$5000,X$19,'(6)定期点検調書'!$AH$12:$AH$5000,$C27,'(6)定期点検調書'!$BF$12:$BF$5000,$V$7)&gt;=1,$V$7,IF(COUNTIFS('(6)定期点検調書'!$B$12:$B$5000,X$19,'(6)定期点検調書'!$AH$12:$AH$5000,$C27,'(6)定期点検調書'!$BF$12:$BF$5000,$U$7)&gt;=1,$U$7,IF(COUNTIFS('(6)定期点検調書'!$B$12:$B$5000,X$19,'(6)定期点検調書'!$AH$12:$AH$5000,$C27,'(6)定期点検調書'!$BF$12:$BF$5000,$T$7)&gt;=1,$T$7,IF(COUNTIFS('(6)定期点検調書'!$B$12:$B$5000,X$19,'(6)定期点検調書'!$AH$12:$AH$5000,$C27,'(6)定期点検調書'!$BF$12:$BF$5000,$S$7)&gt;=1,$S$7,""))))))</f>
        <v/>
      </c>
      <c r="Y27" s="465" t="str">
        <f>IF(Y$19="","",IF(COUNTIFS('(6)定期点検調書'!$B$12:$B$5000,Y$19,'(6)定期点検調書'!$AH$12:$AH$5000,$C27,'(6)定期点検調書'!$BF$12:$BF$5000,$W$7)&gt;=1,$W$7,IF(COUNTIFS('(6)定期点検調書'!$B$12:$B$5000,Y$19,'(6)定期点検調書'!$AH$12:$AH$5000,$C27,'(6)定期点検調書'!$BF$12:$BF$5000,$V$7)&gt;=1,$V$7,IF(COUNTIFS('(6)定期点検調書'!$B$12:$B$5000,Y$19,'(6)定期点検調書'!$AH$12:$AH$5000,$C27,'(6)定期点検調書'!$BF$12:$BF$5000,$U$7)&gt;=1,$U$7,IF(COUNTIFS('(6)定期点検調書'!$B$12:$B$5000,Y$19,'(6)定期点検調書'!$AH$12:$AH$5000,$C27,'(6)定期点検調書'!$BF$12:$BF$5000,$T$7)&gt;=1,$T$7,IF(COUNTIFS('(6)定期点検調書'!$B$12:$B$5000,Y$19,'(6)定期点検調書'!$AH$12:$AH$5000,$C27,'(6)定期点検調書'!$BF$12:$BF$5000,$S$7)&gt;=1,$S$7,""))))))</f>
        <v/>
      </c>
      <c r="Z27" s="465" t="str">
        <f>IF(Z$19="","",IF(COUNTIFS('(6)定期点検調書'!$B$12:$B$5000,Z$19,'(6)定期点検調書'!$AH$12:$AH$5000,$C27,'(6)定期点検調書'!$BF$12:$BF$5000,$W$7)&gt;=1,$W$7,IF(COUNTIFS('(6)定期点検調書'!$B$12:$B$5000,Z$19,'(6)定期点検調書'!$AH$12:$AH$5000,$C27,'(6)定期点検調書'!$BF$12:$BF$5000,$V$7)&gt;=1,$V$7,IF(COUNTIFS('(6)定期点検調書'!$B$12:$B$5000,Z$19,'(6)定期点検調書'!$AH$12:$AH$5000,$C27,'(6)定期点検調書'!$BF$12:$BF$5000,$U$7)&gt;=1,$U$7,IF(COUNTIFS('(6)定期点検調書'!$B$12:$B$5000,Z$19,'(6)定期点検調書'!$AH$12:$AH$5000,$C27,'(6)定期点検調書'!$BF$12:$BF$5000,$T$7)&gt;=1,$T$7,IF(COUNTIFS('(6)定期点検調書'!$B$12:$B$5000,Z$19,'(6)定期点検調書'!$AH$12:$AH$5000,$C27,'(6)定期点検調書'!$BF$12:$BF$5000,$S$7)&gt;=1,$S$7,""))))))</f>
        <v/>
      </c>
      <c r="AA27" s="465" t="str">
        <f>IF(AA$19="","",IF(COUNTIFS('(6)定期点検調書'!$B$12:$B$5000,AA$19,'(6)定期点検調書'!$AH$12:$AH$5000,$C27,'(6)定期点検調書'!$BF$12:$BF$5000,$W$7)&gt;=1,$W$7,IF(COUNTIFS('(6)定期点検調書'!$B$12:$B$5000,AA$19,'(6)定期点検調書'!$AH$12:$AH$5000,$C27,'(6)定期点検調書'!$BF$12:$BF$5000,$V$7)&gt;=1,$V$7,IF(COUNTIFS('(6)定期点検調書'!$B$12:$B$5000,AA$19,'(6)定期点検調書'!$AH$12:$AH$5000,$C27,'(6)定期点検調書'!$BF$12:$BF$5000,$U$7)&gt;=1,$U$7,IF(COUNTIFS('(6)定期点検調書'!$B$12:$B$5000,AA$19,'(6)定期点検調書'!$AH$12:$AH$5000,$C27,'(6)定期点検調書'!$BF$12:$BF$5000,$T$7)&gt;=1,$T$7,IF(COUNTIFS('(6)定期点検調書'!$B$12:$B$5000,AA$19,'(6)定期点検調書'!$AH$12:$AH$5000,$C27,'(6)定期点検調書'!$BF$12:$BF$5000,$S$7)&gt;=1,$S$7,""))))))</f>
        <v/>
      </c>
      <c r="AB27" s="465" t="str">
        <f>IF(AB$19="","",IF(COUNTIFS('(6)定期点検調書'!$B$12:$B$5000,AB$19,'(6)定期点検調書'!$AH$12:$AH$5000,$C27,'(6)定期点検調書'!$BF$12:$BF$5000,$W$7)&gt;=1,$W$7,IF(COUNTIFS('(6)定期点検調書'!$B$12:$B$5000,AB$19,'(6)定期点検調書'!$AH$12:$AH$5000,$C27,'(6)定期点検調書'!$BF$12:$BF$5000,$V$7)&gt;=1,$V$7,IF(COUNTIFS('(6)定期点検調書'!$B$12:$B$5000,AB$19,'(6)定期点検調書'!$AH$12:$AH$5000,$C27,'(6)定期点検調書'!$BF$12:$BF$5000,$U$7)&gt;=1,$U$7,IF(COUNTIFS('(6)定期点検調書'!$B$12:$B$5000,AB$19,'(6)定期点検調書'!$AH$12:$AH$5000,$C27,'(6)定期点検調書'!$BF$12:$BF$5000,$T$7)&gt;=1,$T$7,IF(COUNTIFS('(6)定期点検調書'!$B$12:$B$5000,AB$19,'(6)定期点検調書'!$AH$12:$AH$5000,$C27,'(6)定期点検調書'!$BF$12:$BF$5000,$S$7)&gt;=1,$S$7,""))))))</f>
        <v/>
      </c>
      <c r="AC27" s="465" t="str">
        <f>IF(AC$19="","",IF(COUNTIFS('(6)定期点検調書'!$B$12:$B$5000,AC$19,'(6)定期点検調書'!$AH$12:$AH$5000,$C27,'(6)定期点検調書'!$BF$12:$BF$5000,$W$7)&gt;=1,$W$7,IF(COUNTIFS('(6)定期点検調書'!$B$12:$B$5000,AC$19,'(6)定期点検調書'!$AH$12:$AH$5000,$C27,'(6)定期点検調書'!$BF$12:$BF$5000,$V$7)&gt;=1,$V$7,IF(COUNTIFS('(6)定期点検調書'!$B$12:$B$5000,AC$19,'(6)定期点検調書'!$AH$12:$AH$5000,$C27,'(6)定期点検調書'!$BF$12:$BF$5000,$U$7)&gt;=1,$U$7,IF(COUNTIFS('(6)定期点検調書'!$B$12:$B$5000,AC$19,'(6)定期点検調書'!$AH$12:$AH$5000,$C27,'(6)定期点検調書'!$BF$12:$BF$5000,$T$7)&gt;=1,$T$7,IF(COUNTIFS('(6)定期点検調書'!$B$12:$B$5000,AC$19,'(6)定期点検調書'!$AH$12:$AH$5000,$C27,'(6)定期点検調書'!$BF$12:$BF$5000,$S$7)&gt;=1,$S$7,""))))))</f>
        <v/>
      </c>
      <c r="AD27" s="465" t="str">
        <f>IF(AD$19="","",IF(COUNTIFS('(6)定期点検調書'!$B$12:$B$5000,AD$19,'(6)定期点検調書'!$AH$12:$AH$5000,$C27,'(6)定期点検調書'!$BF$12:$BF$5000,$W$7)&gt;=1,$W$7,IF(COUNTIFS('(6)定期点検調書'!$B$12:$B$5000,AD$19,'(6)定期点検調書'!$AH$12:$AH$5000,$C27,'(6)定期点検調書'!$BF$12:$BF$5000,$V$7)&gt;=1,$V$7,IF(COUNTIFS('(6)定期点検調書'!$B$12:$B$5000,AD$19,'(6)定期点検調書'!$AH$12:$AH$5000,$C27,'(6)定期点検調書'!$BF$12:$BF$5000,$U$7)&gt;=1,$U$7,IF(COUNTIFS('(6)定期点検調書'!$B$12:$B$5000,AD$19,'(6)定期点検調書'!$AH$12:$AH$5000,$C27,'(6)定期点検調書'!$BF$12:$BF$5000,$T$7)&gt;=1,$T$7,IF(COUNTIFS('(6)定期点検調書'!$B$12:$B$5000,AD$19,'(6)定期点検調書'!$AH$12:$AH$5000,$C27,'(6)定期点検調書'!$BF$12:$BF$5000,$S$7)&gt;=1,$S$7,""))))))</f>
        <v/>
      </c>
      <c r="AE27" s="465" t="str">
        <f>IF(AE$19="","",IF(COUNTIFS('(6)定期点検調書'!$B$12:$B$5000,AE$19,'(6)定期点検調書'!$AH$12:$AH$5000,$C27,'(6)定期点検調書'!$BF$12:$BF$5000,$W$7)&gt;=1,$W$7,IF(COUNTIFS('(6)定期点検調書'!$B$12:$B$5000,AE$19,'(6)定期点検調書'!$AH$12:$AH$5000,$C27,'(6)定期点検調書'!$BF$12:$BF$5000,$V$7)&gt;=1,$V$7,IF(COUNTIFS('(6)定期点検調書'!$B$12:$B$5000,AE$19,'(6)定期点検調書'!$AH$12:$AH$5000,$C27,'(6)定期点検調書'!$BF$12:$BF$5000,$U$7)&gt;=1,$U$7,IF(COUNTIFS('(6)定期点検調書'!$B$12:$B$5000,AE$19,'(6)定期点検調書'!$AH$12:$AH$5000,$C27,'(6)定期点検調書'!$BF$12:$BF$5000,$T$7)&gt;=1,$T$7,IF(COUNTIFS('(6)定期点検調書'!$B$12:$B$5000,AE$19,'(6)定期点検調書'!$AH$12:$AH$5000,$C27,'(6)定期点検調書'!$BF$12:$BF$5000,$S$7)&gt;=1,$S$7,""))))))</f>
        <v/>
      </c>
      <c r="AF27" s="465" t="str">
        <f>IF(AF$19="","",IF(COUNTIFS('(6)定期点検調書'!$B$12:$B$5000,AF$19,'(6)定期点検調書'!$AH$12:$AH$5000,$C27,'(6)定期点検調書'!$BF$12:$BF$5000,$W$7)&gt;=1,$W$7,IF(COUNTIFS('(6)定期点検調書'!$B$12:$B$5000,AF$19,'(6)定期点検調書'!$AH$12:$AH$5000,$C27,'(6)定期点検調書'!$BF$12:$BF$5000,$V$7)&gt;=1,$V$7,IF(COUNTIFS('(6)定期点検調書'!$B$12:$B$5000,AF$19,'(6)定期点検調書'!$AH$12:$AH$5000,$C27,'(6)定期点検調書'!$BF$12:$BF$5000,$U$7)&gt;=1,$U$7,IF(COUNTIFS('(6)定期点検調書'!$B$12:$B$5000,AF$19,'(6)定期点検調書'!$AH$12:$AH$5000,$C27,'(6)定期点検調書'!$BF$12:$BF$5000,$T$7)&gt;=1,$T$7,IF(COUNTIFS('(6)定期点検調書'!$B$12:$B$5000,AF$19,'(6)定期点検調書'!$AH$12:$AH$5000,$C27,'(6)定期点検調書'!$BF$12:$BF$5000,$S$7)&gt;=1,$S$7,""))))))</f>
        <v/>
      </c>
      <c r="AG27" s="465" t="str">
        <f>IF(AG$19="","",IF(COUNTIFS('(6)定期点検調書'!$B$12:$B$5000,AG$19,'(6)定期点検調書'!$AH$12:$AH$5000,$C27,'(6)定期点検調書'!$BF$12:$BF$5000,$W$7)&gt;=1,$W$7,IF(COUNTIFS('(6)定期点検調書'!$B$12:$B$5000,AG$19,'(6)定期点検調書'!$AH$12:$AH$5000,$C27,'(6)定期点検調書'!$BF$12:$BF$5000,$V$7)&gt;=1,$V$7,IF(COUNTIFS('(6)定期点検調書'!$B$12:$B$5000,AG$19,'(6)定期点検調書'!$AH$12:$AH$5000,$C27,'(6)定期点検調書'!$BF$12:$BF$5000,$U$7)&gt;=1,$U$7,IF(COUNTIFS('(6)定期点検調書'!$B$12:$B$5000,AG$19,'(6)定期点検調書'!$AH$12:$AH$5000,$C27,'(6)定期点検調書'!$BF$12:$BF$5000,$T$7)&gt;=1,$T$7,IF(COUNTIFS('(6)定期点検調書'!$B$12:$B$5000,AG$19,'(6)定期点検調書'!$AH$12:$AH$5000,$C27,'(6)定期点検調書'!$BF$12:$BF$5000,$S$7)&gt;=1,$S$7,""))))))</f>
        <v/>
      </c>
      <c r="AH27" s="465" t="str">
        <f>IF(AH$19="","",IF(COUNTIFS('(6)定期点検調書'!$B$12:$B$5000,AH$19,'(6)定期点検調書'!$AH$12:$AH$5000,$C27,'(6)定期点検調書'!$BF$12:$BF$5000,$W$7)&gt;=1,$W$7,IF(COUNTIFS('(6)定期点検調書'!$B$12:$B$5000,AH$19,'(6)定期点検調書'!$AH$12:$AH$5000,$C27,'(6)定期点検調書'!$BF$12:$BF$5000,$V$7)&gt;=1,$V$7,IF(COUNTIFS('(6)定期点検調書'!$B$12:$B$5000,AH$19,'(6)定期点検調書'!$AH$12:$AH$5000,$C27,'(6)定期点検調書'!$BF$12:$BF$5000,$U$7)&gt;=1,$U$7,IF(COUNTIFS('(6)定期点検調書'!$B$12:$B$5000,AH$19,'(6)定期点検調書'!$AH$12:$AH$5000,$C27,'(6)定期点検調書'!$BF$12:$BF$5000,$T$7)&gt;=1,$T$7,IF(COUNTIFS('(6)定期点検調書'!$B$12:$B$5000,AH$19,'(6)定期点検調書'!$AH$12:$AH$5000,$C27,'(6)定期点検調書'!$BF$12:$BF$5000,$S$7)&gt;=1,$S$7,""))))))</f>
        <v/>
      </c>
      <c r="AI27" s="465" t="str">
        <f>IF(AI$19="","",IF(COUNTIFS('(6)定期点検調書'!$B$12:$B$5000,AI$19,'(6)定期点検調書'!$AH$12:$AH$5000,$C27,'(6)定期点検調書'!$BF$12:$BF$5000,$W$7)&gt;=1,$W$7,IF(COUNTIFS('(6)定期点検調書'!$B$12:$B$5000,AI$19,'(6)定期点検調書'!$AH$12:$AH$5000,$C27,'(6)定期点検調書'!$BF$12:$BF$5000,$V$7)&gt;=1,$V$7,IF(COUNTIFS('(6)定期点検調書'!$B$12:$B$5000,AI$19,'(6)定期点検調書'!$AH$12:$AH$5000,$C27,'(6)定期点検調書'!$BF$12:$BF$5000,$U$7)&gt;=1,$U$7,IF(COUNTIFS('(6)定期点検調書'!$B$12:$B$5000,AI$19,'(6)定期点検調書'!$AH$12:$AH$5000,$C27,'(6)定期点検調書'!$BF$12:$BF$5000,$T$7)&gt;=1,$T$7,IF(COUNTIFS('(6)定期点検調書'!$B$12:$B$5000,AI$19,'(6)定期点検調書'!$AH$12:$AH$5000,$C27,'(6)定期点検調書'!$BF$12:$BF$5000,$S$7)&gt;=1,$S$7,""))))))</f>
        <v/>
      </c>
      <c r="AJ27" s="465" t="str">
        <f>IF(AJ$19="","",IF(COUNTIFS('(6)定期点検調書'!$B$12:$B$5000,AJ$19,'(6)定期点検調書'!$AH$12:$AH$5000,$C27,'(6)定期点検調書'!$BF$12:$BF$5000,$W$7)&gt;=1,$W$7,IF(COUNTIFS('(6)定期点検調書'!$B$12:$B$5000,AJ$19,'(6)定期点検調書'!$AH$12:$AH$5000,$C27,'(6)定期点検調書'!$BF$12:$BF$5000,$V$7)&gt;=1,$V$7,IF(COUNTIFS('(6)定期点検調書'!$B$12:$B$5000,AJ$19,'(6)定期点検調書'!$AH$12:$AH$5000,$C27,'(6)定期点検調書'!$BF$12:$BF$5000,$U$7)&gt;=1,$U$7,IF(COUNTIFS('(6)定期点検調書'!$B$12:$B$5000,AJ$19,'(6)定期点検調書'!$AH$12:$AH$5000,$C27,'(6)定期点検調書'!$BF$12:$BF$5000,$T$7)&gt;=1,$T$7,IF(COUNTIFS('(6)定期点検調書'!$B$12:$B$5000,AJ$19,'(6)定期点検調書'!$AH$12:$AH$5000,$C27,'(6)定期点検調書'!$BF$12:$BF$5000,$S$7)&gt;=1,$S$7,""))))))</f>
        <v/>
      </c>
      <c r="AK27" s="465" t="str">
        <f>IF(AK$19="","",IF(COUNTIFS('(6)定期点検調書'!$B$12:$B$5000,AK$19,'(6)定期点検調書'!$AH$12:$AH$5000,$C27,'(6)定期点検調書'!$BF$12:$BF$5000,$W$7)&gt;=1,$W$7,IF(COUNTIFS('(6)定期点検調書'!$B$12:$B$5000,AK$19,'(6)定期点検調書'!$AH$12:$AH$5000,$C27,'(6)定期点検調書'!$BF$12:$BF$5000,$V$7)&gt;=1,$V$7,IF(COUNTIFS('(6)定期点検調書'!$B$12:$B$5000,AK$19,'(6)定期点検調書'!$AH$12:$AH$5000,$C27,'(6)定期点検調書'!$BF$12:$BF$5000,$U$7)&gt;=1,$U$7,IF(COUNTIFS('(6)定期点検調書'!$B$12:$B$5000,AK$19,'(6)定期点検調書'!$AH$12:$AH$5000,$C27,'(6)定期点検調書'!$BF$12:$BF$5000,$T$7)&gt;=1,$T$7,IF(COUNTIFS('(6)定期点検調書'!$B$12:$B$5000,AK$19,'(6)定期点検調書'!$AH$12:$AH$5000,$C27,'(6)定期点検調書'!$BF$12:$BF$5000,$S$7)&gt;=1,$S$7,""))))))</f>
        <v/>
      </c>
      <c r="AL27" s="465" t="str">
        <f>IF(AL$19="","",IF(COUNTIFS('(6)定期点検調書'!$B$12:$B$5000,AL$19,'(6)定期点検調書'!$AH$12:$AH$5000,$C27,'(6)定期点検調書'!$BF$12:$BF$5000,$W$7)&gt;=1,$W$7,IF(COUNTIFS('(6)定期点検調書'!$B$12:$B$5000,AL$19,'(6)定期点検調書'!$AH$12:$AH$5000,$C27,'(6)定期点検調書'!$BF$12:$BF$5000,$V$7)&gt;=1,$V$7,IF(COUNTIFS('(6)定期点検調書'!$B$12:$B$5000,AL$19,'(6)定期点検調書'!$AH$12:$AH$5000,$C27,'(6)定期点検調書'!$BF$12:$BF$5000,$U$7)&gt;=1,$U$7,IF(COUNTIFS('(6)定期点検調書'!$B$12:$B$5000,AL$19,'(6)定期点検調書'!$AH$12:$AH$5000,$C27,'(6)定期点検調書'!$BF$12:$BF$5000,$T$7)&gt;=1,$T$7,IF(COUNTIFS('(6)定期点検調書'!$B$12:$B$5000,AL$19,'(6)定期点検調書'!$AH$12:$AH$5000,$C27,'(6)定期点検調書'!$BF$12:$BF$5000,$S$7)&gt;=1,$S$7,""))))))</f>
        <v/>
      </c>
      <c r="AM27" s="465" t="str">
        <f>IF(AM$19="","",IF(COUNTIFS('(6)定期点検調書'!$B$12:$B$5000,AM$19,'(6)定期点検調書'!$AH$12:$AH$5000,$C27,'(6)定期点検調書'!$BF$12:$BF$5000,$W$7)&gt;=1,$W$7,IF(COUNTIFS('(6)定期点検調書'!$B$12:$B$5000,AM$19,'(6)定期点検調書'!$AH$12:$AH$5000,$C27,'(6)定期点検調書'!$BF$12:$BF$5000,$V$7)&gt;=1,$V$7,IF(COUNTIFS('(6)定期点検調書'!$B$12:$B$5000,AM$19,'(6)定期点検調書'!$AH$12:$AH$5000,$C27,'(6)定期点検調書'!$BF$12:$BF$5000,$U$7)&gt;=1,$U$7,IF(COUNTIFS('(6)定期点検調書'!$B$12:$B$5000,AM$19,'(6)定期点検調書'!$AH$12:$AH$5000,$C27,'(6)定期点検調書'!$BF$12:$BF$5000,$T$7)&gt;=1,$T$7,IF(COUNTIFS('(6)定期点検調書'!$B$12:$B$5000,AM$19,'(6)定期点検調書'!$AH$12:$AH$5000,$C27,'(6)定期点検調書'!$BF$12:$BF$5000,$S$7)&gt;=1,$S$7,""))))))</f>
        <v/>
      </c>
      <c r="AN27" s="465" t="str">
        <f>IF(AN$19="","",IF(COUNTIFS('(6)定期点検調書'!$B$12:$B$5000,AN$19,'(6)定期点検調書'!$AH$12:$AH$5000,$C27,'(6)定期点検調書'!$BF$12:$BF$5000,$W$7)&gt;=1,$W$7,IF(COUNTIFS('(6)定期点検調書'!$B$12:$B$5000,AN$19,'(6)定期点検調書'!$AH$12:$AH$5000,$C27,'(6)定期点検調書'!$BF$12:$BF$5000,$V$7)&gt;=1,$V$7,IF(COUNTIFS('(6)定期点検調書'!$B$12:$B$5000,AN$19,'(6)定期点検調書'!$AH$12:$AH$5000,$C27,'(6)定期点検調書'!$BF$12:$BF$5000,$U$7)&gt;=1,$U$7,IF(COUNTIFS('(6)定期点検調書'!$B$12:$B$5000,AN$19,'(6)定期点検調書'!$AH$12:$AH$5000,$C27,'(6)定期点検調書'!$BF$12:$BF$5000,$T$7)&gt;=1,$T$7,IF(COUNTIFS('(6)定期点検調書'!$B$12:$B$5000,AN$19,'(6)定期点検調書'!$AH$12:$AH$5000,$C27,'(6)定期点検調書'!$BF$12:$BF$5000,$S$7)&gt;=1,$S$7,""))))))</f>
        <v/>
      </c>
      <c r="AO27" s="465" t="str">
        <f>IF(AO$19="","",IF(COUNTIFS('(6)定期点検調書'!$B$12:$B$5000,AO$19,'(6)定期点検調書'!$AH$12:$AH$5000,$C27,'(6)定期点検調書'!$BF$12:$BF$5000,$W$7)&gt;=1,$W$7,IF(COUNTIFS('(6)定期点検調書'!$B$12:$B$5000,AO$19,'(6)定期点検調書'!$AH$12:$AH$5000,$C27,'(6)定期点検調書'!$BF$12:$BF$5000,$V$7)&gt;=1,$V$7,IF(COUNTIFS('(6)定期点検調書'!$B$12:$B$5000,AO$19,'(6)定期点検調書'!$AH$12:$AH$5000,$C27,'(6)定期点検調書'!$BF$12:$BF$5000,$U$7)&gt;=1,$U$7,IF(COUNTIFS('(6)定期点検調書'!$B$12:$B$5000,AO$19,'(6)定期点検調書'!$AH$12:$AH$5000,$C27,'(6)定期点検調書'!$BF$12:$BF$5000,$T$7)&gt;=1,$T$7,IF(COUNTIFS('(6)定期点検調書'!$B$12:$B$5000,AO$19,'(6)定期点検調書'!$AH$12:$AH$5000,$C27,'(6)定期点検調書'!$BF$12:$BF$5000,$S$7)&gt;=1,$S$7,""))))))</f>
        <v/>
      </c>
      <c r="AP27" s="465" t="str">
        <f>IF(AP$19="","",IF(COUNTIFS('(6)定期点検調書'!$B$12:$B$5000,AP$19,'(6)定期点検調書'!$AH$12:$AH$5000,$C27,'(6)定期点検調書'!$BF$12:$BF$5000,$W$7)&gt;=1,$W$7,IF(COUNTIFS('(6)定期点検調書'!$B$12:$B$5000,AP$19,'(6)定期点検調書'!$AH$12:$AH$5000,$C27,'(6)定期点検調書'!$BF$12:$BF$5000,$V$7)&gt;=1,$V$7,IF(COUNTIFS('(6)定期点検調書'!$B$12:$B$5000,AP$19,'(6)定期点検調書'!$AH$12:$AH$5000,$C27,'(6)定期点検調書'!$BF$12:$BF$5000,$U$7)&gt;=1,$U$7,IF(COUNTIFS('(6)定期点検調書'!$B$12:$B$5000,AP$19,'(6)定期点検調書'!$AH$12:$AH$5000,$C27,'(6)定期点検調書'!$BF$12:$BF$5000,$T$7)&gt;=1,$T$7,IF(COUNTIFS('(6)定期点検調書'!$B$12:$B$5000,AP$19,'(6)定期点検調書'!$AH$12:$AH$5000,$C27,'(6)定期点検調書'!$BF$12:$BF$5000,$S$7)&gt;=1,$S$7,""))))))</f>
        <v/>
      </c>
      <c r="AQ27" s="465" t="str">
        <f>IF(AQ$19="","",IF(COUNTIFS('(6)定期点検調書'!$B$12:$B$5000,AQ$19,'(6)定期点検調書'!$AH$12:$AH$5000,$C27,'(6)定期点検調書'!$BF$12:$BF$5000,$W$7)&gt;=1,$W$7,IF(COUNTIFS('(6)定期点検調書'!$B$12:$B$5000,AQ$19,'(6)定期点検調書'!$AH$12:$AH$5000,$C27,'(6)定期点検調書'!$BF$12:$BF$5000,$V$7)&gt;=1,$V$7,IF(COUNTIFS('(6)定期点検調書'!$B$12:$B$5000,AQ$19,'(6)定期点検調書'!$AH$12:$AH$5000,$C27,'(6)定期点検調書'!$BF$12:$BF$5000,$U$7)&gt;=1,$U$7,IF(COUNTIFS('(6)定期点検調書'!$B$12:$B$5000,AQ$19,'(6)定期点検調書'!$AH$12:$AH$5000,$C27,'(6)定期点検調書'!$BF$12:$BF$5000,$T$7)&gt;=1,$T$7,IF(COUNTIFS('(6)定期点検調書'!$B$12:$B$5000,AQ$19,'(6)定期点検調書'!$AH$12:$AH$5000,$C27,'(6)定期点検調書'!$BF$12:$BF$5000,$S$7)&gt;=1,$S$7,""))))))</f>
        <v/>
      </c>
      <c r="AR27" s="465" t="str">
        <f>IF(AR$19="","",IF(COUNTIFS('(6)定期点検調書'!$B$12:$B$5000,AR$19,'(6)定期点検調書'!$AH$12:$AH$5000,$C27,'(6)定期点検調書'!$BF$12:$BF$5000,$W$7)&gt;=1,$W$7,IF(COUNTIFS('(6)定期点検調書'!$B$12:$B$5000,AR$19,'(6)定期点検調書'!$AH$12:$AH$5000,$C27,'(6)定期点検調書'!$BF$12:$BF$5000,$V$7)&gt;=1,$V$7,IF(COUNTIFS('(6)定期点検調書'!$B$12:$B$5000,AR$19,'(6)定期点検調書'!$AH$12:$AH$5000,$C27,'(6)定期点検調書'!$BF$12:$BF$5000,$U$7)&gt;=1,$U$7,IF(COUNTIFS('(6)定期点検調書'!$B$12:$B$5000,AR$19,'(6)定期点検調書'!$AH$12:$AH$5000,$C27,'(6)定期点検調書'!$BF$12:$BF$5000,$T$7)&gt;=1,$T$7,IF(COUNTIFS('(6)定期点検調書'!$B$12:$B$5000,AR$19,'(6)定期点検調書'!$AH$12:$AH$5000,$C27,'(6)定期点検調書'!$BF$12:$BF$5000,$S$7)&gt;=1,$S$7,""))))))</f>
        <v/>
      </c>
      <c r="AS27" s="465" t="str">
        <f>IF(AS$19="","",IF(COUNTIFS('(6)定期点検調書'!$B$12:$B$5000,AS$19,'(6)定期点検調書'!$AH$12:$AH$5000,$C27,'(6)定期点検調書'!$BF$12:$BF$5000,$W$7)&gt;=1,$W$7,IF(COUNTIFS('(6)定期点検調書'!$B$12:$B$5000,AS$19,'(6)定期点検調書'!$AH$12:$AH$5000,$C27,'(6)定期点検調書'!$BF$12:$BF$5000,$V$7)&gt;=1,$V$7,IF(COUNTIFS('(6)定期点検調書'!$B$12:$B$5000,AS$19,'(6)定期点検調書'!$AH$12:$AH$5000,$C27,'(6)定期点検調書'!$BF$12:$BF$5000,$U$7)&gt;=1,$U$7,IF(COUNTIFS('(6)定期点検調書'!$B$12:$B$5000,AS$19,'(6)定期点検調書'!$AH$12:$AH$5000,$C27,'(6)定期点検調書'!$BF$12:$BF$5000,$T$7)&gt;=1,$T$7,IF(COUNTIFS('(6)定期点検調書'!$B$12:$B$5000,AS$19,'(6)定期点検調書'!$AH$12:$AH$5000,$C27,'(6)定期点検調書'!$BF$12:$BF$5000,$S$7)&gt;=1,$S$7,""))))))</f>
        <v/>
      </c>
      <c r="AT27" s="465" t="str">
        <f>IF(AT$19="","",IF(COUNTIFS('(6)定期点検調書'!$B$12:$B$5000,AT$19,'(6)定期点検調書'!$AH$12:$AH$5000,$C27,'(6)定期点検調書'!$BF$12:$BF$5000,$W$7)&gt;=1,$W$7,IF(COUNTIFS('(6)定期点検調書'!$B$12:$B$5000,AT$19,'(6)定期点検調書'!$AH$12:$AH$5000,$C27,'(6)定期点検調書'!$BF$12:$BF$5000,$V$7)&gt;=1,$V$7,IF(COUNTIFS('(6)定期点検調書'!$B$12:$B$5000,AT$19,'(6)定期点検調書'!$AH$12:$AH$5000,$C27,'(6)定期点検調書'!$BF$12:$BF$5000,$U$7)&gt;=1,$U$7,IF(COUNTIFS('(6)定期点検調書'!$B$12:$B$5000,AT$19,'(6)定期点検調書'!$AH$12:$AH$5000,$C27,'(6)定期点検調書'!$BF$12:$BF$5000,$T$7)&gt;=1,$T$7,IF(COUNTIFS('(6)定期点検調書'!$B$12:$B$5000,AT$19,'(6)定期点検調書'!$AH$12:$AH$5000,$C27,'(6)定期点検調書'!$BF$12:$BF$5000,$S$7)&gt;=1,$S$7,""))))))</f>
        <v/>
      </c>
      <c r="AU27" s="465" t="str">
        <f>IF(AU$19="","",IF(COUNTIFS('(6)定期点検調書'!$B$12:$B$5000,AU$19,'(6)定期点検調書'!$AH$12:$AH$5000,$C27,'(6)定期点検調書'!$BF$12:$BF$5000,$W$7)&gt;=1,$W$7,IF(COUNTIFS('(6)定期点検調書'!$B$12:$B$5000,AU$19,'(6)定期点検調書'!$AH$12:$AH$5000,$C27,'(6)定期点検調書'!$BF$12:$BF$5000,$V$7)&gt;=1,$V$7,IF(COUNTIFS('(6)定期点検調書'!$B$12:$B$5000,AU$19,'(6)定期点検調書'!$AH$12:$AH$5000,$C27,'(6)定期点検調書'!$BF$12:$BF$5000,$U$7)&gt;=1,$U$7,IF(COUNTIFS('(6)定期点検調書'!$B$12:$B$5000,AU$19,'(6)定期点検調書'!$AH$12:$AH$5000,$C27,'(6)定期点検調書'!$BF$12:$BF$5000,$T$7)&gt;=1,$T$7,IF(COUNTIFS('(6)定期点検調書'!$B$12:$B$5000,AU$19,'(6)定期点検調書'!$AH$12:$AH$5000,$C27,'(6)定期点検調書'!$BF$12:$BF$5000,$S$7)&gt;=1,$S$7,""))))))</f>
        <v/>
      </c>
      <c r="AV27" s="465" t="str">
        <f>IF(AV$19="","",IF(COUNTIFS('(6)定期点検調書'!$B$12:$B$5000,AV$19,'(6)定期点検調書'!$AH$12:$AH$5000,$C27,'(6)定期点検調書'!$BF$12:$BF$5000,$W$7)&gt;=1,$W$7,IF(COUNTIFS('(6)定期点検調書'!$B$12:$B$5000,AV$19,'(6)定期点検調書'!$AH$12:$AH$5000,$C27,'(6)定期点検調書'!$BF$12:$BF$5000,$V$7)&gt;=1,$V$7,IF(COUNTIFS('(6)定期点検調書'!$B$12:$B$5000,AV$19,'(6)定期点検調書'!$AH$12:$AH$5000,$C27,'(6)定期点検調書'!$BF$12:$BF$5000,$U$7)&gt;=1,$U$7,IF(COUNTIFS('(6)定期点検調書'!$B$12:$B$5000,AV$19,'(6)定期点検調書'!$AH$12:$AH$5000,$C27,'(6)定期点検調書'!$BF$12:$BF$5000,$T$7)&gt;=1,$T$7,IF(COUNTIFS('(6)定期点検調書'!$B$12:$B$5000,AV$19,'(6)定期点検調書'!$AH$12:$AH$5000,$C27,'(6)定期点検調書'!$BF$12:$BF$5000,$S$7)&gt;=1,$S$7,""))))))</f>
        <v/>
      </c>
      <c r="AW27" s="465" t="str">
        <f>IF(AW$19="","",IF(COUNTIFS('(6)定期点検調書'!$B$12:$B$5000,AW$19,'(6)定期点検調書'!$AH$12:$AH$5000,$C27,'(6)定期点検調書'!$BF$12:$BF$5000,$W$7)&gt;=1,$W$7,IF(COUNTIFS('(6)定期点検調書'!$B$12:$B$5000,AW$19,'(6)定期点検調書'!$AH$12:$AH$5000,$C27,'(6)定期点検調書'!$BF$12:$BF$5000,$V$7)&gt;=1,$V$7,IF(COUNTIFS('(6)定期点検調書'!$B$12:$B$5000,AW$19,'(6)定期点検調書'!$AH$12:$AH$5000,$C27,'(6)定期点検調書'!$BF$12:$BF$5000,$U$7)&gt;=1,$U$7,IF(COUNTIFS('(6)定期点検調書'!$B$12:$B$5000,AW$19,'(6)定期点検調書'!$AH$12:$AH$5000,$C27,'(6)定期点検調書'!$BF$12:$BF$5000,$T$7)&gt;=1,$T$7,IF(COUNTIFS('(6)定期点検調書'!$B$12:$B$5000,AW$19,'(6)定期点検調書'!$AH$12:$AH$5000,$C27,'(6)定期点検調書'!$BF$12:$BF$5000,$S$7)&gt;=1,$S$7,""))))))</f>
        <v/>
      </c>
      <c r="AX27" s="465" t="str">
        <f>IF(AX$19="","",IF(COUNTIFS('(6)定期点検調書'!$B$12:$B$5000,AX$19,'(6)定期点検調書'!$AH$12:$AH$5000,$C27,'(6)定期点検調書'!$BF$12:$BF$5000,$W$7)&gt;=1,$W$7,IF(COUNTIFS('(6)定期点検調書'!$B$12:$B$5000,AX$19,'(6)定期点検調書'!$AH$12:$AH$5000,$C27,'(6)定期点検調書'!$BF$12:$BF$5000,$V$7)&gt;=1,$V$7,IF(COUNTIFS('(6)定期点検調書'!$B$12:$B$5000,AX$19,'(6)定期点検調書'!$AH$12:$AH$5000,$C27,'(6)定期点検調書'!$BF$12:$BF$5000,$U$7)&gt;=1,$U$7,IF(COUNTIFS('(6)定期点検調書'!$B$12:$B$5000,AX$19,'(6)定期点検調書'!$AH$12:$AH$5000,$C27,'(6)定期点検調書'!$BF$12:$BF$5000,$T$7)&gt;=1,$T$7,IF(COUNTIFS('(6)定期点検調書'!$B$12:$B$5000,AX$19,'(6)定期点検調書'!$AH$12:$AH$5000,$C27,'(6)定期点検調書'!$BF$12:$BF$5000,$S$7)&gt;=1,$S$7,""))))))</f>
        <v/>
      </c>
      <c r="AY27" s="465" t="str">
        <f>IF(AY$19="","",IF(COUNTIFS('(6)定期点検調書'!$B$12:$B$5000,AY$19,'(6)定期点検調書'!$AH$12:$AH$5000,$C27,'(6)定期点検調書'!$BF$12:$BF$5000,$W$7)&gt;=1,$W$7,IF(COUNTIFS('(6)定期点検調書'!$B$12:$B$5000,AY$19,'(6)定期点検調書'!$AH$12:$AH$5000,$C27,'(6)定期点検調書'!$BF$12:$BF$5000,$V$7)&gt;=1,$V$7,IF(COUNTIFS('(6)定期点検調書'!$B$12:$B$5000,AY$19,'(6)定期点検調書'!$AH$12:$AH$5000,$C27,'(6)定期点検調書'!$BF$12:$BF$5000,$U$7)&gt;=1,$U$7,IF(COUNTIFS('(6)定期点検調書'!$B$12:$B$5000,AY$19,'(6)定期点検調書'!$AH$12:$AH$5000,$C27,'(6)定期点検調書'!$BF$12:$BF$5000,$T$7)&gt;=1,$T$7,IF(COUNTIFS('(6)定期点検調書'!$B$12:$B$5000,AY$19,'(6)定期点検調書'!$AH$12:$AH$5000,$C27,'(6)定期点検調書'!$BF$12:$BF$5000,$S$7)&gt;=1,$S$7,""))))))</f>
        <v/>
      </c>
      <c r="AZ27" s="465" t="str">
        <f>IF(AZ$19="","",IF(COUNTIFS('(6)定期点検調書'!$B$12:$B$5000,AZ$19,'(6)定期点検調書'!$AH$12:$AH$5000,$C27,'(6)定期点検調書'!$BF$12:$BF$5000,$W$7)&gt;=1,$W$7,IF(COUNTIFS('(6)定期点検調書'!$B$12:$B$5000,AZ$19,'(6)定期点検調書'!$AH$12:$AH$5000,$C27,'(6)定期点検調書'!$BF$12:$BF$5000,$V$7)&gt;=1,$V$7,IF(COUNTIFS('(6)定期点検調書'!$B$12:$B$5000,AZ$19,'(6)定期点検調書'!$AH$12:$AH$5000,$C27,'(6)定期点検調書'!$BF$12:$BF$5000,$U$7)&gt;=1,$U$7,IF(COUNTIFS('(6)定期点検調書'!$B$12:$B$5000,AZ$19,'(6)定期点検調書'!$AH$12:$AH$5000,$C27,'(6)定期点検調書'!$BF$12:$BF$5000,$T$7)&gt;=1,$T$7,IF(COUNTIFS('(6)定期点検調書'!$B$12:$B$5000,AZ$19,'(6)定期点検調書'!$AH$12:$AH$5000,$C27,'(6)定期点検調書'!$BF$12:$BF$5000,$S$7)&gt;=1,$S$7,""))))))</f>
        <v/>
      </c>
      <c r="BA27" s="466" t="str">
        <f>IF(BA$19="","",IF(COUNTIFS('(6)定期点検調書'!$B$12:$B$5000,BA$19,'(6)定期点検調書'!$AH$12:$AH$5000,$C27,'(6)定期点検調書'!$BF$12:$BF$5000,$W$7)&gt;=1,$W$7,IF(COUNTIFS('(6)定期点検調書'!$B$12:$B$5000,BA$19,'(6)定期点検調書'!$AH$12:$AH$5000,$C27,'(6)定期点検調書'!$BF$12:$BF$5000,$V$7)&gt;=1,$V$7,IF(COUNTIFS('(6)定期点検調書'!$B$12:$B$5000,BA$19,'(6)定期点検調書'!$AH$12:$AH$5000,$C27,'(6)定期点検調書'!$BF$12:$BF$5000,$U$7)&gt;=1,$U$7,IF(COUNTIFS('(6)定期点検調書'!$B$12:$B$5000,BA$19,'(6)定期点検調書'!$AH$12:$AH$5000,$C27,'(6)定期点検調書'!$BF$12:$BF$5000,$T$7)&gt;=1,$T$7,IF(COUNTIFS('(6)定期点検調書'!$B$12:$B$5000,BA$19,'(6)定期点検調書'!$AH$12:$AH$5000,$C27,'(6)定期点検調書'!$BF$12:$BF$5000,$S$7)&gt;=1,$S$7,""))))))</f>
        <v/>
      </c>
      <c r="BY27" s="1" t="str" cm="1">
        <f t="array" ref="BY27">IFERROR(INDEX('(6)定期点検調書'!BA:BA,1/LARGE(INDEX((ISNUMBER(FIND("車道上り線",'(6)定期点検調書'!$AD$12:$AD$1500)))/ROW('(6)定期点検調書'!$AD$12:$AD$1500),0),ROW(U1))),"")</f>
        <v/>
      </c>
      <c r="BZ27" s="1" t="str" cm="1">
        <f t="array" ref="BZ27">IFERROR(INDEX('(6)定期点検調書'!BB:BB,1/LARGE(INDEX((ISNUMBER(FIND("車道上り線",'(6)定期点検調書'!$AD$12:$AD$1500)))/ROW('(6)定期点検調書'!$AD$12:$AD$1500),0),ROW(V1))),"")</f>
        <v/>
      </c>
      <c r="CA27" s="1" t="str" cm="1">
        <f t="array" ref="CA27">IFERROR(INDEX('(6)定期点検調書'!BC:BC,1/LARGE(INDEX((ISNUMBER(FIND("車道上り線",'(6)定期点検調書'!$AD$12:$AD$1500)))/ROW('(6)定期点検調書'!$AD$12:$AD$1500),0),ROW(W1))),"")</f>
        <v/>
      </c>
      <c r="CB27" s="1" t="str" cm="1">
        <f t="array" ref="CB27">IFERROR(INDEX('(6)定期点検調書'!BD:BD,1/LARGE(INDEX((ISNUMBER(FIND("車道上り線",'(6)定期点検調書'!$AD$12:$AD$1500)))/ROW('(6)定期点検調書'!$AD$12:$AD$1500),0),ROW(X1))),"")</f>
        <v/>
      </c>
      <c r="CC27" s="1" t="str" cm="1">
        <f t="array" ref="CC27">IFERROR(INDEX('(6)定期点検調書'!BE:BE,1/LARGE(INDEX((ISNUMBER(FIND("車道上り線",'(6)定期点検調書'!$AD$12:$AD$1500)))/ROW('(6)定期点検調書'!$AD$12:$AD$1500),0),ROW(Y1))),"")</f>
        <v/>
      </c>
    </row>
    <row r="28" spans="2:83" ht="18.75" customHeight="1" thickBot="1" x14ac:dyDescent="0.25">
      <c r="B28" s="1855"/>
      <c r="C28" s="1847" t="str">
        <f>ﾃﾞｰﾀ一覧!$U$27</f>
        <v>その他変状</v>
      </c>
      <c r="D28" s="1848"/>
      <c r="E28" s="1848"/>
      <c r="F28" s="1848"/>
      <c r="G28" s="1849"/>
      <c r="H28" s="645" t="str">
        <f>IF(H$19="","",IF(COUNTIFS('(6)定期点検調書'!$B$12:$B$5000,H$19,'(6)定期点検調書'!$AH$12:$AH$5000,$C28,'(6)定期点検調書'!$BF$12:$BF$5000,$W$7)&gt;=1,$W$7,IF(COUNTIFS('(6)定期点検調書'!$B$12:$B$5000,H$19,'(6)定期点検調書'!$AH$12:$AH$5000,$C28,'(6)定期点検調書'!$BF$12:$BF$5000,$V$7)&gt;=1,$V$7,IF(COUNTIFS('(6)定期点検調書'!$B$12:$B$5000,H$19,'(6)定期点検調書'!$AH$12:$AH$5000,$C28,'(6)定期点検調書'!$BF$12:$BF$5000,$U$7)&gt;=1,$U$7,IF(COUNTIFS('(6)定期点検調書'!$B$12:$B$5000,H$19,'(6)定期点検調書'!$AH$12:$AH$5000,$C28,'(6)定期点検調書'!$BF$12:$BF$5000,$T$7)&gt;=1,$T$7,IF(COUNTIFS('(6)定期点検調書'!$B$12:$B$5000,H$19,'(6)定期点検調書'!$AH$12:$AH$5000,$C28,'(6)定期点検調書'!$BF$12:$BF$5000,$S$7)&gt;=1,$S$7,""))))))</f>
        <v/>
      </c>
      <c r="I28" s="646" t="str">
        <f>IF(I$19="","",IF(COUNTIFS('(6)定期点検調書'!$B$12:$B$5000,I$19,'(6)定期点検調書'!$AH$12:$AH$5000,$C28,'(6)定期点検調書'!$BF$12:$BF$5000,$W$7)&gt;=1,$W$7,IF(COUNTIFS('(6)定期点検調書'!$B$12:$B$5000,I$19,'(6)定期点検調書'!$AH$12:$AH$5000,$C28,'(6)定期点検調書'!$BF$12:$BF$5000,$V$7)&gt;=1,$V$7,IF(COUNTIFS('(6)定期点検調書'!$B$12:$B$5000,I$19,'(6)定期点検調書'!$AH$12:$AH$5000,$C28,'(6)定期点検調書'!$BF$12:$BF$5000,$U$7)&gt;=1,$U$7,IF(COUNTIFS('(6)定期点検調書'!$B$12:$B$5000,I$19,'(6)定期点検調書'!$AH$12:$AH$5000,$C28,'(6)定期点検調書'!$BF$12:$BF$5000,$T$7)&gt;=1,$T$7,IF(COUNTIFS('(6)定期点検調書'!$B$12:$B$5000,I$19,'(6)定期点検調書'!$AH$12:$AH$5000,$C28,'(6)定期点検調書'!$BF$12:$BF$5000,$S$7)&gt;=1,$S$7,""))))))</f>
        <v/>
      </c>
      <c r="J28" s="646" t="str">
        <f>IF(J$19="","",IF(COUNTIFS('(6)定期点検調書'!$B$12:$B$5000,J$19,'(6)定期点検調書'!$AH$12:$AH$5000,$C28,'(6)定期点検調書'!$BF$12:$BF$5000,$W$7)&gt;=1,$W$7,IF(COUNTIFS('(6)定期点検調書'!$B$12:$B$5000,J$19,'(6)定期点検調書'!$AH$12:$AH$5000,$C28,'(6)定期点検調書'!$BF$12:$BF$5000,$V$7)&gt;=1,$V$7,IF(COUNTIFS('(6)定期点検調書'!$B$12:$B$5000,J$19,'(6)定期点検調書'!$AH$12:$AH$5000,$C28,'(6)定期点検調書'!$BF$12:$BF$5000,$U$7)&gt;=1,$U$7,IF(COUNTIFS('(6)定期点検調書'!$B$12:$B$5000,J$19,'(6)定期点検調書'!$AH$12:$AH$5000,$C28,'(6)定期点検調書'!$BF$12:$BF$5000,$T$7)&gt;=1,$T$7,IF(COUNTIFS('(6)定期点検調書'!$B$12:$B$5000,J$19,'(6)定期点検調書'!$AH$12:$AH$5000,$C28,'(6)定期点検調書'!$BF$12:$BF$5000,$S$7)&gt;=1,$S$7,""))))))</f>
        <v/>
      </c>
      <c r="K28" s="646" t="str">
        <f>IF(K$19="","",IF(COUNTIFS('(6)定期点検調書'!$B$12:$B$5000,K$19,'(6)定期点検調書'!$AH$12:$AH$5000,$C28,'(6)定期点検調書'!$BF$12:$BF$5000,$W$7)&gt;=1,$W$7,IF(COUNTIFS('(6)定期点検調書'!$B$12:$B$5000,K$19,'(6)定期点検調書'!$AH$12:$AH$5000,$C28,'(6)定期点検調書'!$BF$12:$BF$5000,$V$7)&gt;=1,$V$7,IF(COUNTIFS('(6)定期点検調書'!$B$12:$B$5000,K$19,'(6)定期点検調書'!$AH$12:$AH$5000,$C28,'(6)定期点検調書'!$BF$12:$BF$5000,$U$7)&gt;=1,$U$7,IF(COUNTIFS('(6)定期点検調書'!$B$12:$B$5000,K$19,'(6)定期点検調書'!$AH$12:$AH$5000,$C28,'(6)定期点検調書'!$BF$12:$BF$5000,$T$7)&gt;=1,$T$7,IF(COUNTIFS('(6)定期点検調書'!$B$12:$B$5000,K$19,'(6)定期点検調書'!$AH$12:$AH$5000,$C28,'(6)定期点検調書'!$BF$12:$BF$5000,$S$7)&gt;=1,$S$7,""))))))</f>
        <v/>
      </c>
      <c r="L28" s="646" t="str">
        <f>IF(L$19="","",IF(COUNTIFS('(6)定期点検調書'!$B$12:$B$5000,L$19,'(6)定期点検調書'!$AH$12:$AH$5000,$C28,'(6)定期点検調書'!$BF$12:$BF$5000,$W$7)&gt;=1,$W$7,IF(COUNTIFS('(6)定期点検調書'!$B$12:$B$5000,L$19,'(6)定期点検調書'!$AH$12:$AH$5000,$C28,'(6)定期点検調書'!$BF$12:$BF$5000,$V$7)&gt;=1,$V$7,IF(COUNTIFS('(6)定期点検調書'!$B$12:$B$5000,L$19,'(6)定期点検調書'!$AH$12:$AH$5000,$C28,'(6)定期点検調書'!$BF$12:$BF$5000,$U$7)&gt;=1,$U$7,IF(COUNTIFS('(6)定期点検調書'!$B$12:$B$5000,L$19,'(6)定期点検調書'!$AH$12:$AH$5000,$C28,'(6)定期点検調書'!$BF$12:$BF$5000,$T$7)&gt;=1,$T$7,IF(COUNTIFS('(6)定期点検調書'!$B$12:$B$5000,L$19,'(6)定期点検調書'!$AH$12:$AH$5000,$C28,'(6)定期点検調書'!$BF$12:$BF$5000,$S$7)&gt;=1,$S$7,""))))))</f>
        <v/>
      </c>
      <c r="M28" s="646" t="str">
        <f>IF(M$19="","",IF(COUNTIFS('(6)定期点検調書'!$B$12:$B$5000,M$19,'(6)定期点検調書'!$AH$12:$AH$5000,$C28,'(6)定期点検調書'!$BF$12:$BF$5000,$W$7)&gt;=1,$W$7,IF(COUNTIFS('(6)定期点検調書'!$B$12:$B$5000,M$19,'(6)定期点検調書'!$AH$12:$AH$5000,$C28,'(6)定期点検調書'!$BF$12:$BF$5000,$V$7)&gt;=1,$V$7,IF(COUNTIFS('(6)定期点検調書'!$B$12:$B$5000,M$19,'(6)定期点検調書'!$AH$12:$AH$5000,$C28,'(6)定期点検調書'!$BF$12:$BF$5000,$U$7)&gt;=1,$U$7,IF(COUNTIFS('(6)定期点検調書'!$B$12:$B$5000,M$19,'(6)定期点検調書'!$AH$12:$AH$5000,$C28,'(6)定期点検調書'!$BF$12:$BF$5000,$T$7)&gt;=1,$T$7,IF(COUNTIFS('(6)定期点検調書'!$B$12:$B$5000,M$19,'(6)定期点検調書'!$AH$12:$AH$5000,$C28,'(6)定期点検調書'!$BF$12:$BF$5000,$S$7)&gt;=1,$S$7,""))))))</f>
        <v/>
      </c>
      <c r="N28" s="646" t="str">
        <f>IF(N$19="","",IF(COUNTIFS('(6)定期点検調書'!$B$12:$B$5000,N$19,'(6)定期点検調書'!$AH$12:$AH$5000,$C28,'(6)定期点検調書'!$BF$12:$BF$5000,$W$7)&gt;=1,$W$7,IF(COUNTIFS('(6)定期点検調書'!$B$12:$B$5000,N$19,'(6)定期点検調書'!$AH$12:$AH$5000,$C28,'(6)定期点検調書'!$BF$12:$BF$5000,$V$7)&gt;=1,$V$7,IF(COUNTIFS('(6)定期点検調書'!$B$12:$B$5000,N$19,'(6)定期点検調書'!$AH$12:$AH$5000,$C28,'(6)定期点検調書'!$BF$12:$BF$5000,$U$7)&gt;=1,$U$7,IF(COUNTIFS('(6)定期点検調書'!$B$12:$B$5000,N$19,'(6)定期点検調書'!$AH$12:$AH$5000,$C28,'(6)定期点検調書'!$BF$12:$BF$5000,$T$7)&gt;=1,$T$7,IF(COUNTIFS('(6)定期点検調書'!$B$12:$B$5000,N$19,'(6)定期点検調書'!$AH$12:$AH$5000,$C28,'(6)定期点検調書'!$BF$12:$BF$5000,$S$7)&gt;=1,$S$7,""))))))</f>
        <v/>
      </c>
      <c r="O28" s="646" t="str">
        <f>IF(O$19="","",IF(COUNTIFS('(6)定期点検調書'!$B$12:$B$5000,O$19,'(6)定期点検調書'!$AH$12:$AH$5000,$C28,'(6)定期点検調書'!$BF$12:$BF$5000,$W$7)&gt;=1,$W$7,IF(COUNTIFS('(6)定期点検調書'!$B$12:$B$5000,O$19,'(6)定期点検調書'!$AH$12:$AH$5000,$C28,'(6)定期点検調書'!$BF$12:$BF$5000,$V$7)&gt;=1,$V$7,IF(COUNTIFS('(6)定期点検調書'!$B$12:$B$5000,O$19,'(6)定期点検調書'!$AH$12:$AH$5000,$C28,'(6)定期点検調書'!$BF$12:$BF$5000,$U$7)&gt;=1,$U$7,IF(COUNTIFS('(6)定期点検調書'!$B$12:$B$5000,O$19,'(6)定期点検調書'!$AH$12:$AH$5000,$C28,'(6)定期点検調書'!$BF$12:$BF$5000,$T$7)&gt;=1,$T$7,IF(COUNTIFS('(6)定期点検調書'!$B$12:$B$5000,O$19,'(6)定期点検調書'!$AH$12:$AH$5000,$C28,'(6)定期点検調書'!$BF$12:$BF$5000,$S$7)&gt;=1,$S$7,""))))))</f>
        <v/>
      </c>
      <c r="P28" s="646" t="str">
        <f>IF(P$19="","",IF(COUNTIFS('(6)定期点検調書'!$B$12:$B$5000,P$19,'(6)定期点検調書'!$AH$12:$AH$5000,$C28,'(6)定期点検調書'!$BF$12:$BF$5000,$W$7)&gt;=1,$W$7,IF(COUNTIFS('(6)定期点検調書'!$B$12:$B$5000,P$19,'(6)定期点検調書'!$AH$12:$AH$5000,$C28,'(6)定期点検調書'!$BF$12:$BF$5000,$V$7)&gt;=1,$V$7,IF(COUNTIFS('(6)定期点検調書'!$B$12:$B$5000,P$19,'(6)定期点検調書'!$AH$12:$AH$5000,$C28,'(6)定期点検調書'!$BF$12:$BF$5000,$U$7)&gt;=1,$U$7,IF(COUNTIFS('(6)定期点検調書'!$B$12:$B$5000,P$19,'(6)定期点検調書'!$AH$12:$AH$5000,$C28,'(6)定期点検調書'!$BF$12:$BF$5000,$T$7)&gt;=1,$T$7,IF(COUNTIFS('(6)定期点検調書'!$B$12:$B$5000,P$19,'(6)定期点検調書'!$AH$12:$AH$5000,$C28,'(6)定期点検調書'!$BF$12:$BF$5000,$S$7)&gt;=1,$S$7,""))))))</f>
        <v/>
      </c>
      <c r="Q28" s="646" t="str">
        <f>IF(Q$19="","",IF(COUNTIFS('(6)定期点検調書'!$B$12:$B$5000,Q$19,'(6)定期点検調書'!$AH$12:$AH$5000,$C28,'(6)定期点検調書'!$BF$12:$BF$5000,$W$7)&gt;=1,$W$7,IF(COUNTIFS('(6)定期点検調書'!$B$12:$B$5000,Q$19,'(6)定期点検調書'!$AH$12:$AH$5000,$C28,'(6)定期点検調書'!$BF$12:$BF$5000,$V$7)&gt;=1,$V$7,IF(COUNTIFS('(6)定期点検調書'!$B$12:$B$5000,Q$19,'(6)定期点検調書'!$AH$12:$AH$5000,$C28,'(6)定期点検調書'!$BF$12:$BF$5000,$U$7)&gt;=1,$U$7,IF(COUNTIFS('(6)定期点検調書'!$B$12:$B$5000,Q$19,'(6)定期点検調書'!$AH$12:$AH$5000,$C28,'(6)定期点検調書'!$BF$12:$BF$5000,$T$7)&gt;=1,$T$7,IF(COUNTIFS('(6)定期点検調書'!$B$12:$B$5000,Q$19,'(6)定期点検調書'!$AH$12:$AH$5000,$C28,'(6)定期点検調書'!$BF$12:$BF$5000,$S$7)&gt;=1,$S$7,""))))))</f>
        <v/>
      </c>
      <c r="R28" s="646" t="str">
        <f>IF(R$19="","",IF(COUNTIFS('(6)定期点検調書'!$B$12:$B$5000,R$19,'(6)定期点検調書'!$AH$12:$AH$5000,$C28,'(6)定期点検調書'!$BF$12:$BF$5000,$W$7)&gt;=1,$W$7,IF(COUNTIFS('(6)定期点検調書'!$B$12:$B$5000,R$19,'(6)定期点検調書'!$AH$12:$AH$5000,$C28,'(6)定期点検調書'!$BF$12:$BF$5000,$V$7)&gt;=1,$V$7,IF(COUNTIFS('(6)定期点検調書'!$B$12:$B$5000,R$19,'(6)定期点検調書'!$AH$12:$AH$5000,$C28,'(6)定期点検調書'!$BF$12:$BF$5000,$U$7)&gt;=1,$U$7,IF(COUNTIFS('(6)定期点検調書'!$B$12:$B$5000,R$19,'(6)定期点検調書'!$AH$12:$AH$5000,$C28,'(6)定期点検調書'!$BF$12:$BF$5000,$T$7)&gt;=1,$T$7,IF(COUNTIFS('(6)定期点検調書'!$B$12:$B$5000,R$19,'(6)定期点検調書'!$AH$12:$AH$5000,$C28,'(6)定期点検調書'!$BF$12:$BF$5000,$S$7)&gt;=1,$S$7,""))))))</f>
        <v/>
      </c>
      <c r="S28" s="646" t="str">
        <f>IF(S$19="","",IF(COUNTIFS('(6)定期点検調書'!$B$12:$B$5000,S$19,'(6)定期点検調書'!$AH$12:$AH$5000,$C28,'(6)定期点検調書'!$BF$12:$BF$5000,$W$7)&gt;=1,$W$7,IF(COUNTIFS('(6)定期点検調書'!$B$12:$B$5000,S$19,'(6)定期点検調書'!$AH$12:$AH$5000,$C28,'(6)定期点検調書'!$BF$12:$BF$5000,$V$7)&gt;=1,$V$7,IF(COUNTIFS('(6)定期点検調書'!$B$12:$B$5000,S$19,'(6)定期点検調書'!$AH$12:$AH$5000,$C28,'(6)定期点検調書'!$BF$12:$BF$5000,$U$7)&gt;=1,$U$7,IF(COUNTIFS('(6)定期点検調書'!$B$12:$B$5000,S$19,'(6)定期点検調書'!$AH$12:$AH$5000,$C28,'(6)定期点検調書'!$BF$12:$BF$5000,$T$7)&gt;=1,$T$7,IF(COUNTIFS('(6)定期点検調書'!$B$12:$B$5000,S$19,'(6)定期点検調書'!$AH$12:$AH$5000,$C28,'(6)定期点検調書'!$BF$12:$BF$5000,$S$7)&gt;=1,$S$7,""))))))</f>
        <v/>
      </c>
      <c r="T28" s="646" t="str">
        <f>IF(T$19="","",IF(COUNTIFS('(6)定期点検調書'!$B$12:$B$5000,T$19,'(6)定期点検調書'!$AH$12:$AH$5000,$C28,'(6)定期点検調書'!$BF$12:$BF$5000,$W$7)&gt;=1,$W$7,IF(COUNTIFS('(6)定期点検調書'!$B$12:$B$5000,T$19,'(6)定期点検調書'!$AH$12:$AH$5000,$C28,'(6)定期点検調書'!$BF$12:$BF$5000,$V$7)&gt;=1,$V$7,IF(COUNTIFS('(6)定期点検調書'!$B$12:$B$5000,T$19,'(6)定期点検調書'!$AH$12:$AH$5000,$C28,'(6)定期点検調書'!$BF$12:$BF$5000,$U$7)&gt;=1,$U$7,IF(COUNTIFS('(6)定期点検調書'!$B$12:$B$5000,T$19,'(6)定期点検調書'!$AH$12:$AH$5000,$C28,'(6)定期点検調書'!$BF$12:$BF$5000,$T$7)&gt;=1,$T$7,IF(COUNTIFS('(6)定期点検調書'!$B$12:$B$5000,T$19,'(6)定期点検調書'!$AH$12:$AH$5000,$C28,'(6)定期点検調書'!$BF$12:$BF$5000,$S$7)&gt;=1,$S$7,""))))))</f>
        <v/>
      </c>
      <c r="U28" s="646" t="str">
        <f>IF(U$19="","",IF(COUNTIFS('(6)定期点検調書'!$B$12:$B$5000,U$19,'(6)定期点検調書'!$AH$12:$AH$5000,$C28,'(6)定期点検調書'!$BF$12:$BF$5000,$W$7)&gt;=1,$W$7,IF(COUNTIFS('(6)定期点検調書'!$B$12:$B$5000,U$19,'(6)定期点検調書'!$AH$12:$AH$5000,$C28,'(6)定期点検調書'!$BF$12:$BF$5000,$V$7)&gt;=1,$V$7,IF(COUNTIFS('(6)定期点検調書'!$B$12:$B$5000,U$19,'(6)定期点検調書'!$AH$12:$AH$5000,$C28,'(6)定期点検調書'!$BF$12:$BF$5000,$U$7)&gt;=1,$U$7,IF(COUNTIFS('(6)定期点検調書'!$B$12:$B$5000,U$19,'(6)定期点検調書'!$AH$12:$AH$5000,$C28,'(6)定期点検調書'!$BF$12:$BF$5000,$T$7)&gt;=1,$T$7,IF(COUNTIFS('(6)定期点検調書'!$B$12:$B$5000,U$19,'(6)定期点検調書'!$AH$12:$AH$5000,$C28,'(6)定期点検調書'!$BF$12:$BF$5000,$S$7)&gt;=1,$S$7,""))))))</f>
        <v/>
      </c>
      <c r="V28" s="646" t="str">
        <f>IF(V$19="","",IF(COUNTIFS('(6)定期点検調書'!$B$12:$B$5000,V$19,'(6)定期点検調書'!$AH$12:$AH$5000,$C28,'(6)定期点検調書'!$BF$12:$BF$5000,$W$7)&gt;=1,$W$7,IF(COUNTIFS('(6)定期点検調書'!$B$12:$B$5000,V$19,'(6)定期点検調書'!$AH$12:$AH$5000,$C28,'(6)定期点検調書'!$BF$12:$BF$5000,$V$7)&gt;=1,$V$7,IF(COUNTIFS('(6)定期点検調書'!$B$12:$B$5000,V$19,'(6)定期点検調書'!$AH$12:$AH$5000,$C28,'(6)定期点検調書'!$BF$12:$BF$5000,$U$7)&gt;=1,$U$7,IF(COUNTIFS('(6)定期点検調書'!$B$12:$B$5000,V$19,'(6)定期点検調書'!$AH$12:$AH$5000,$C28,'(6)定期点検調書'!$BF$12:$BF$5000,$T$7)&gt;=1,$T$7,IF(COUNTIFS('(6)定期点検調書'!$B$12:$B$5000,V$19,'(6)定期点検調書'!$AH$12:$AH$5000,$C28,'(6)定期点検調書'!$BF$12:$BF$5000,$S$7)&gt;=1,$S$7,""))))))</f>
        <v/>
      </c>
      <c r="W28" s="646" t="str">
        <f>IF(W$19="","",IF(COUNTIFS('(6)定期点検調書'!$B$12:$B$5000,W$19,'(6)定期点検調書'!$AH$12:$AH$5000,$C28,'(6)定期点検調書'!$BF$12:$BF$5000,$W$7)&gt;=1,$W$7,IF(COUNTIFS('(6)定期点検調書'!$B$12:$B$5000,W$19,'(6)定期点検調書'!$AH$12:$AH$5000,$C28,'(6)定期点検調書'!$BF$12:$BF$5000,$V$7)&gt;=1,$V$7,IF(COUNTIFS('(6)定期点検調書'!$B$12:$B$5000,W$19,'(6)定期点検調書'!$AH$12:$AH$5000,$C28,'(6)定期点検調書'!$BF$12:$BF$5000,$U$7)&gt;=1,$U$7,IF(COUNTIFS('(6)定期点検調書'!$B$12:$B$5000,W$19,'(6)定期点検調書'!$AH$12:$AH$5000,$C28,'(6)定期点検調書'!$BF$12:$BF$5000,$T$7)&gt;=1,$T$7,IF(COUNTIFS('(6)定期点検調書'!$B$12:$B$5000,W$19,'(6)定期点検調書'!$AH$12:$AH$5000,$C28,'(6)定期点検調書'!$BF$12:$BF$5000,$S$7)&gt;=1,$S$7,""))))))</f>
        <v/>
      </c>
      <c r="X28" s="646" t="str">
        <f>IF(X$19="","",IF(COUNTIFS('(6)定期点検調書'!$B$12:$B$5000,X$19,'(6)定期点検調書'!$AH$12:$AH$5000,$C28,'(6)定期点検調書'!$BF$12:$BF$5000,$W$7)&gt;=1,$W$7,IF(COUNTIFS('(6)定期点検調書'!$B$12:$B$5000,X$19,'(6)定期点検調書'!$AH$12:$AH$5000,$C28,'(6)定期点検調書'!$BF$12:$BF$5000,$V$7)&gt;=1,$V$7,IF(COUNTIFS('(6)定期点検調書'!$B$12:$B$5000,X$19,'(6)定期点検調書'!$AH$12:$AH$5000,$C28,'(6)定期点検調書'!$BF$12:$BF$5000,$U$7)&gt;=1,$U$7,IF(COUNTIFS('(6)定期点検調書'!$B$12:$B$5000,X$19,'(6)定期点検調書'!$AH$12:$AH$5000,$C28,'(6)定期点検調書'!$BF$12:$BF$5000,$T$7)&gt;=1,$T$7,IF(COUNTIFS('(6)定期点検調書'!$B$12:$B$5000,X$19,'(6)定期点検調書'!$AH$12:$AH$5000,$C28,'(6)定期点検調書'!$BF$12:$BF$5000,$S$7)&gt;=1,$S$7,""))))))</f>
        <v/>
      </c>
      <c r="Y28" s="646" t="str">
        <f>IF(Y$19="","",IF(COUNTIFS('(6)定期点検調書'!$B$12:$B$5000,Y$19,'(6)定期点検調書'!$AH$12:$AH$5000,$C28,'(6)定期点検調書'!$BF$12:$BF$5000,$W$7)&gt;=1,$W$7,IF(COUNTIFS('(6)定期点検調書'!$B$12:$B$5000,Y$19,'(6)定期点検調書'!$AH$12:$AH$5000,$C28,'(6)定期点検調書'!$BF$12:$BF$5000,$V$7)&gt;=1,$V$7,IF(COUNTIFS('(6)定期点検調書'!$B$12:$B$5000,Y$19,'(6)定期点検調書'!$AH$12:$AH$5000,$C28,'(6)定期点検調書'!$BF$12:$BF$5000,$U$7)&gt;=1,$U$7,IF(COUNTIFS('(6)定期点検調書'!$B$12:$B$5000,Y$19,'(6)定期点検調書'!$AH$12:$AH$5000,$C28,'(6)定期点検調書'!$BF$12:$BF$5000,$T$7)&gt;=1,$T$7,IF(COUNTIFS('(6)定期点検調書'!$B$12:$B$5000,Y$19,'(6)定期点検調書'!$AH$12:$AH$5000,$C28,'(6)定期点検調書'!$BF$12:$BF$5000,$S$7)&gt;=1,$S$7,""))))))</f>
        <v/>
      </c>
      <c r="Z28" s="646" t="str">
        <f>IF(Z$19="","",IF(COUNTIFS('(6)定期点検調書'!$B$12:$B$5000,Z$19,'(6)定期点検調書'!$AH$12:$AH$5000,$C28,'(6)定期点検調書'!$BF$12:$BF$5000,$W$7)&gt;=1,$W$7,IF(COUNTIFS('(6)定期点検調書'!$B$12:$B$5000,Z$19,'(6)定期点検調書'!$AH$12:$AH$5000,$C28,'(6)定期点検調書'!$BF$12:$BF$5000,$V$7)&gt;=1,$V$7,IF(COUNTIFS('(6)定期点検調書'!$B$12:$B$5000,Z$19,'(6)定期点検調書'!$AH$12:$AH$5000,$C28,'(6)定期点検調書'!$BF$12:$BF$5000,$U$7)&gt;=1,$U$7,IF(COUNTIFS('(6)定期点検調書'!$B$12:$B$5000,Z$19,'(6)定期点検調書'!$AH$12:$AH$5000,$C28,'(6)定期点検調書'!$BF$12:$BF$5000,$T$7)&gt;=1,$T$7,IF(COUNTIFS('(6)定期点検調書'!$B$12:$B$5000,Z$19,'(6)定期点検調書'!$AH$12:$AH$5000,$C28,'(6)定期点検調書'!$BF$12:$BF$5000,$S$7)&gt;=1,$S$7,""))))))</f>
        <v/>
      </c>
      <c r="AA28" s="646" t="str">
        <f>IF(AA$19="","",IF(COUNTIFS('(6)定期点検調書'!$B$12:$B$5000,AA$19,'(6)定期点検調書'!$AH$12:$AH$5000,$C28,'(6)定期点検調書'!$BF$12:$BF$5000,$W$7)&gt;=1,$W$7,IF(COUNTIFS('(6)定期点検調書'!$B$12:$B$5000,AA$19,'(6)定期点検調書'!$AH$12:$AH$5000,$C28,'(6)定期点検調書'!$BF$12:$BF$5000,$V$7)&gt;=1,$V$7,IF(COUNTIFS('(6)定期点検調書'!$B$12:$B$5000,AA$19,'(6)定期点検調書'!$AH$12:$AH$5000,$C28,'(6)定期点検調書'!$BF$12:$BF$5000,$U$7)&gt;=1,$U$7,IF(COUNTIFS('(6)定期点検調書'!$B$12:$B$5000,AA$19,'(6)定期点検調書'!$AH$12:$AH$5000,$C28,'(6)定期点検調書'!$BF$12:$BF$5000,$T$7)&gt;=1,$T$7,IF(COUNTIFS('(6)定期点検調書'!$B$12:$B$5000,AA$19,'(6)定期点検調書'!$AH$12:$AH$5000,$C28,'(6)定期点検調書'!$BF$12:$BF$5000,$S$7)&gt;=1,$S$7,""))))))</f>
        <v/>
      </c>
      <c r="AB28" s="646" t="str">
        <f>IF(AB$19="","",IF(COUNTIFS('(6)定期点検調書'!$B$12:$B$5000,AB$19,'(6)定期点検調書'!$AH$12:$AH$5000,$C28,'(6)定期点検調書'!$BF$12:$BF$5000,$W$7)&gt;=1,$W$7,IF(COUNTIFS('(6)定期点検調書'!$B$12:$B$5000,AB$19,'(6)定期点検調書'!$AH$12:$AH$5000,$C28,'(6)定期点検調書'!$BF$12:$BF$5000,$V$7)&gt;=1,$V$7,IF(COUNTIFS('(6)定期点検調書'!$B$12:$B$5000,AB$19,'(6)定期点検調書'!$AH$12:$AH$5000,$C28,'(6)定期点検調書'!$BF$12:$BF$5000,$U$7)&gt;=1,$U$7,IF(COUNTIFS('(6)定期点検調書'!$B$12:$B$5000,AB$19,'(6)定期点検調書'!$AH$12:$AH$5000,$C28,'(6)定期点検調書'!$BF$12:$BF$5000,$T$7)&gt;=1,$T$7,IF(COUNTIFS('(6)定期点検調書'!$B$12:$B$5000,AB$19,'(6)定期点検調書'!$AH$12:$AH$5000,$C28,'(6)定期点検調書'!$BF$12:$BF$5000,$S$7)&gt;=1,$S$7,""))))))</f>
        <v/>
      </c>
      <c r="AC28" s="646" t="str">
        <f>IF(AC$19="","",IF(COUNTIFS('(6)定期点検調書'!$B$12:$B$5000,AC$19,'(6)定期点検調書'!$AH$12:$AH$5000,$C28,'(6)定期点検調書'!$BF$12:$BF$5000,$W$7)&gt;=1,$W$7,IF(COUNTIFS('(6)定期点検調書'!$B$12:$B$5000,AC$19,'(6)定期点検調書'!$AH$12:$AH$5000,$C28,'(6)定期点検調書'!$BF$12:$BF$5000,$V$7)&gt;=1,$V$7,IF(COUNTIFS('(6)定期点検調書'!$B$12:$B$5000,AC$19,'(6)定期点検調書'!$AH$12:$AH$5000,$C28,'(6)定期点検調書'!$BF$12:$BF$5000,$U$7)&gt;=1,$U$7,IF(COUNTIFS('(6)定期点検調書'!$B$12:$B$5000,AC$19,'(6)定期点検調書'!$AH$12:$AH$5000,$C28,'(6)定期点検調書'!$BF$12:$BF$5000,$T$7)&gt;=1,$T$7,IF(COUNTIFS('(6)定期点検調書'!$B$12:$B$5000,AC$19,'(6)定期点検調書'!$AH$12:$AH$5000,$C28,'(6)定期点検調書'!$BF$12:$BF$5000,$S$7)&gt;=1,$S$7,""))))))</f>
        <v/>
      </c>
      <c r="AD28" s="646" t="str">
        <f>IF(AD$19="","",IF(COUNTIFS('(6)定期点検調書'!$B$12:$B$5000,AD$19,'(6)定期点検調書'!$AH$12:$AH$5000,$C28,'(6)定期点検調書'!$BF$12:$BF$5000,$W$7)&gt;=1,$W$7,IF(COUNTIFS('(6)定期点検調書'!$B$12:$B$5000,AD$19,'(6)定期点検調書'!$AH$12:$AH$5000,$C28,'(6)定期点検調書'!$BF$12:$BF$5000,$V$7)&gt;=1,$V$7,IF(COUNTIFS('(6)定期点検調書'!$B$12:$B$5000,AD$19,'(6)定期点検調書'!$AH$12:$AH$5000,$C28,'(6)定期点検調書'!$BF$12:$BF$5000,$U$7)&gt;=1,$U$7,IF(COUNTIFS('(6)定期点検調書'!$B$12:$B$5000,AD$19,'(6)定期点検調書'!$AH$12:$AH$5000,$C28,'(6)定期点検調書'!$BF$12:$BF$5000,$T$7)&gt;=1,$T$7,IF(COUNTIFS('(6)定期点検調書'!$B$12:$B$5000,AD$19,'(6)定期点検調書'!$AH$12:$AH$5000,$C28,'(6)定期点検調書'!$BF$12:$BF$5000,$S$7)&gt;=1,$S$7,""))))))</f>
        <v/>
      </c>
      <c r="AE28" s="646" t="str">
        <f>IF(AE$19="","",IF(COUNTIFS('(6)定期点検調書'!$B$12:$B$5000,AE$19,'(6)定期点検調書'!$AH$12:$AH$5000,$C28,'(6)定期点検調書'!$BF$12:$BF$5000,$W$7)&gt;=1,$W$7,IF(COUNTIFS('(6)定期点検調書'!$B$12:$B$5000,AE$19,'(6)定期点検調書'!$AH$12:$AH$5000,$C28,'(6)定期点検調書'!$BF$12:$BF$5000,$V$7)&gt;=1,$V$7,IF(COUNTIFS('(6)定期点検調書'!$B$12:$B$5000,AE$19,'(6)定期点検調書'!$AH$12:$AH$5000,$C28,'(6)定期点検調書'!$BF$12:$BF$5000,$U$7)&gt;=1,$U$7,IF(COUNTIFS('(6)定期点検調書'!$B$12:$B$5000,AE$19,'(6)定期点検調書'!$AH$12:$AH$5000,$C28,'(6)定期点検調書'!$BF$12:$BF$5000,$T$7)&gt;=1,$T$7,IF(COUNTIFS('(6)定期点検調書'!$B$12:$B$5000,AE$19,'(6)定期点検調書'!$AH$12:$AH$5000,$C28,'(6)定期点検調書'!$BF$12:$BF$5000,$S$7)&gt;=1,$S$7,""))))))</f>
        <v/>
      </c>
      <c r="AF28" s="646" t="str">
        <f>IF(AF$19="","",IF(COUNTIFS('(6)定期点検調書'!$B$12:$B$5000,AF$19,'(6)定期点検調書'!$AH$12:$AH$5000,$C28,'(6)定期点検調書'!$BF$12:$BF$5000,$W$7)&gt;=1,$W$7,IF(COUNTIFS('(6)定期点検調書'!$B$12:$B$5000,AF$19,'(6)定期点検調書'!$AH$12:$AH$5000,$C28,'(6)定期点検調書'!$BF$12:$BF$5000,$V$7)&gt;=1,$V$7,IF(COUNTIFS('(6)定期点検調書'!$B$12:$B$5000,AF$19,'(6)定期点検調書'!$AH$12:$AH$5000,$C28,'(6)定期点検調書'!$BF$12:$BF$5000,$U$7)&gt;=1,$U$7,IF(COUNTIFS('(6)定期点検調書'!$B$12:$B$5000,AF$19,'(6)定期点検調書'!$AH$12:$AH$5000,$C28,'(6)定期点検調書'!$BF$12:$BF$5000,$T$7)&gt;=1,$T$7,IF(COUNTIFS('(6)定期点検調書'!$B$12:$B$5000,AF$19,'(6)定期点検調書'!$AH$12:$AH$5000,$C28,'(6)定期点検調書'!$BF$12:$BF$5000,$S$7)&gt;=1,$S$7,""))))))</f>
        <v/>
      </c>
      <c r="AG28" s="646" t="str">
        <f>IF(AG$19="","",IF(COUNTIFS('(6)定期点検調書'!$B$12:$B$5000,AG$19,'(6)定期点検調書'!$AH$12:$AH$5000,$C28,'(6)定期点検調書'!$BF$12:$BF$5000,$W$7)&gt;=1,$W$7,IF(COUNTIFS('(6)定期点検調書'!$B$12:$B$5000,AG$19,'(6)定期点検調書'!$AH$12:$AH$5000,$C28,'(6)定期点検調書'!$BF$12:$BF$5000,$V$7)&gt;=1,$V$7,IF(COUNTIFS('(6)定期点検調書'!$B$12:$B$5000,AG$19,'(6)定期点検調書'!$AH$12:$AH$5000,$C28,'(6)定期点検調書'!$BF$12:$BF$5000,$U$7)&gt;=1,$U$7,IF(COUNTIFS('(6)定期点検調書'!$B$12:$B$5000,AG$19,'(6)定期点検調書'!$AH$12:$AH$5000,$C28,'(6)定期点検調書'!$BF$12:$BF$5000,$T$7)&gt;=1,$T$7,IF(COUNTIFS('(6)定期点検調書'!$B$12:$B$5000,AG$19,'(6)定期点検調書'!$AH$12:$AH$5000,$C28,'(6)定期点検調書'!$BF$12:$BF$5000,$S$7)&gt;=1,$S$7,""))))))</f>
        <v/>
      </c>
      <c r="AH28" s="646" t="str">
        <f>IF(AH$19="","",IF(COUNTIFS('(6)定期点検調書'!$B$12:$B$5000,AH$19,'(6)定期点検調書'!$AH$12:$AH$5000,$C28,'(6)定期点検調書'!$BF$12:$BF$5000,$W$7)&gt;=1,$W$7,IF(COUNTIFS('(6)定期点検調書'!$B$12:$B$5000,AH$19,'(6)定期点検調書'!$AH$12:$AH$5000,$C28,'(6)定期点検調書'!$BF$12:$BF$5000,$V$7)&gt;=1,$V$7,IF(COUNTIFS('(6)定期点検調書'!$B$12:$B$5000,AH$19,'(6)定期点検調書'!$AH$12:$AH$5000,$C28,'(6)定期点検調書'!$BF$12:$BF$5000,$U$7)&gt;=1,$U$7,IF(COUNTIFS('(6)定期点検調書'!$B$12:$B$5000,AH$19,'(6)定期点検調書'!$AH$12:$AH$5000,$C28,'(6)定期点検調書'!$BF$12:$BF$5000,$T$7)&gt;=1,$T$7,IF(COUNTIFS('(6)定期点検調書'!$B$12:$B$5000,AH$19,'(6)定期点検調書'!$AH$12:$AH$5000,$C28,'(6)定期点検調書'!$BF$12:$BF$5000,$S$7)&gt;=1,$S$7,""))))))</f>
        <v/>
      </c>
      <c r="AI28" s="646" t="str">
        <f>IF(AI$19="","",IF(COUNTIFS('(6)定期点検調書'!$B$12:$B$5000,AI$19,'(6)定期点検調書'!$AH$12:$AH$5000,$C28,'(6)定期点検調書'!$BF$12:$BF$5000,$W$7)&gt;=1,$W$7,IF(COUNTIFS('(6)定期点検調書'!$B$12:$B$5000,AI$19,'(6)定期点検調書'!$AH$12:$AH$5000,$C28,'(6)定期点検調書'!$BF$12:$BF$5000,$V$7)&gt;=1,$V$7,IF(COUNTIFS('(6)定期点検調書'!$B$12:$B$5000,AI$19,'(6)定期点検調書'!$AH$12:$AH$5000,$C28,'(6)定期点検調書'!$BF$12:$BF$5000,$U$7)&gt;=1,$U$7,IF(COUNTIFS('(6)定期点検調書'!$B$12:$B$5000,AI$19,'(6)定期点検調書'!$AH$12:$AH$5000,$C28,'(6)定期点検調書'!$BF$12:$BF$5000,$T$7)&gt;=1,$T$7,IF(COUNTIFS('(6)定期点検調書'!$B$12:$B$5000,AI$19,'(6)定期点検調書'!$AH$12:$AH$5000,$C28,'(6)定期点検調書'!$BF$12:$BF$5000,$S$7)&gt;=1,$S$7,""))))))</f>
        <v/>
      </c>
      <c r="AJ28" s="646" t="str">
        <f>IF(AJ$19="","",IF(COUNTIFS('(6)定期点検調書'!$B$12:$B$5000,AJ$19,'(6)定期点検調書'!$AH$12:$AH$5000,$C28,'(6)定期点検調書'!$BF$12:$BF$5000,$W$7)&gt;=1,$W$7,IF(COUNTIFS('(6)定期点検調書'!$B$12:$B$5000,AJ$19,'(6)定期点検調書'!$AH$12:$AH$5000,$C28,'(6)定期点検調書'!$BF$12:$BF$5000,$V$7)&gt;=1,$V$7,IF(COUNTIFS('(6)定期点検調書'!$B$12:$B$5000,AJ$19,'(6)定期点検調書'!$AH$12:$AH$5000,$C28,'(6)定期点検調書'!$BF$12:$BF$5000,$U$7)&gt;=1,$U$7,IF(COUNTIFS('(6)定期点検調書'!$B$12:$B$5000,AJ$19,'(6)定期点検調書'!$AH$12:$AH$5000,$C28,'(6)定期点検調書'!$BF$12:$BF$5000,$T$7)&gt;=1,$T$7,IF(COUNTIFS('(6)定期点検調書'!$B$12:$B$5000,AJ$19,'(6)定期点検調書'!$AH$12:$AH$5000,$C28,'(6)定期点検調書'!$BF$12:$BF$5000,$S$7)&gt;=1,$S$7,""))))))</f>
        <v/>
      </c>
      <c r="AK28" s="646" t="str">
        <f>IF(AK$19="","",IF(COUNTIFS('(6)定期点検調書'!$B$12:$B$5000,AK$19,'(6)定期点検調書'!$AH$12:$AH$5000,$C28,'(6)定期点検調書'!$BF$12:$BF$5000,$W$7)&gt;=1,$W$7,IF(COUNTIFS('(6)定期点検調書'!$B$12:$B$5000,AK$19,'(6)定期点検調書'!$AH$12:$AH$5000,$C28,'(6)定期点検調書'!$BF$12:$BF$5000,$V$7)&gt;=1,$V$7,IF(COUNTIFS('(6)定期点検調書'!$B$12:$B$5000,AK$19,'(6)定期点検調書'!$AH$12:$AH$5000,$C28,'(6)定期点検調書'!$BF$12:$BF$5000,$U$7)&gt;=1,$U$7,IF(COUNTIFS('(6)定期点検調書'!$B$12:$B$5000,AK$19,'(6)定期点検調書'!$AH$12:$AH$5000,$C28,'(6)定期点検調書'!$BF$12:$BF$5000,$T$7)&gt;=1,$T$7,IF(COUNTIFS('(6)定期点検調書'!$B$12:$B$5000,AK$19,'(6)定期点検調書'!$AH$12:$AH$5000,$C28,'(6)定期点検調書'!$BF$12:$BF$5000,$S$7)&gt;=1,$S$7,""))))))</f>
        <v/>
      </c>
      <c r="AL28" s="646" t="str">
        <f>IF(AL$19="","",IF(COUNTIFS('(6)定期点検調書'!$B$12:$B$5000,AL$19,'(6)定期点検調書'!$AH$12:$AH$5000,$C28,'(6)定期点検調書'!$BF$12:$BF$5000,$W$7)&gt;=1,$W$7,IF(COUNTIFS('(6)定期点検調書'!$B$12:$B$5000,AL$19,'(6)定期点検調書'!$AH$12:$AH$5000,$C28,'(6)定期点検調書'!$BF$12:$BF$5000,$V$7)&gt;=1,$V$7,IF(COUNTIFS('(6)定期点検調書'!$B$12:$B$5000,AL$19,'(6)定期点検調書'!$AH$12:$AH$5000,$C28,'(6)定期点検調書'!$BF$12:$BF$5000,$U$7)&gt;=1,$U$7,IF(COUNTIFS('(6)定期点検調書'!$B$12:$B$5000,AL$19,'(6)定期点検調書'!$AH$12:$AH$5000,$C28,'(6)定期点検調書'!$BF$12:$BF$5000,$T$7)&gt;=1,$T$7,IF(COUNTIFS('(6)定期点検調書'!$B$12:$B$5000,AL$19,'(6)定期点検調書'!$AH$12:$AH$5000,$C28,'(6)定期点検調書'!$BF$12:$BF$5000,$S$7)&gt;=1,$S$7,""))))))</f>
        <v/>
      </c>
      <c r="AM28" s="646" t="str">
        <f>IF(AM$19="","",IF(COUNTIFS('(6)定期点検調書'!$B$12:$B$5000,AM$19,'(6)定期点検調書'!$AH$12:$AH$5000,$C28,'(6)定期点検調書'!$BF$12:$BF$5000,$W$7)&gt;=1,$W$7,IF(COUNTIFS('(6)定期点検調書'!$B$12:$B$5000,AM$19,'(6)定期点検調書'!$AH$12:$AH$5000,$C28,'(6)定期点検調書'!$BF$12:$BF$5000,$V$7)&gt;=1,$V$7,IF(COUNTIFS('(6)定期点検調書'!$B$12:$B$5000,AM$19,'(6)定期点検調書'!$AH$12:$AH$5000,$C28,'(6)定期点検調書'!$BF$12:$BF$5000,$U$7)&gt;=1,$U$7,IF(COUNTIFS('(6)定期点検調書'!$B$12:$B$5000,AM$19,'(6)定期点検調書'!$AH$12:$AH$5000,$C28,'(6)定期点検調書'!$BF$12:$BF$5000,$T$7)&gt;=1,$T$7,IF(COUNTIFS('(6)定期点検調書'!$B$12:$B$5000,AM$19,'(6)定期点検調書'!$AH$12:$AH$5000,$C28,'(6)定期点検調書'!$BF$12:$BF$5000,$S$7)&gt;=1,$S$7,""))))))</f>
        <v/>
      </c>
      <c r="AN28" s="646" t="str">
        <f>IF(AN$19="","",IF(COUNTIFS('(6)定期点検調書'!$B$12:$B$5000,AN$19,'(6)定期点検調書'!$AH$12:$AH$5000,$C28,'(6)定期点検調書'!$BF$12:$BF$5000,$W$7)&gt;=1,$W$7,IF(COUNTIFS('(6)定期点検調書'!$B$12:$B$5000,AN$19,'(6)定期点検調書'!$AH$12:$AH$5000,$C28,'(6)定期点検調書'!$BF$12:$BF$5000,$V$7)&gt;=1,$V$7,IF(COUNTIFS('(6)定期点検調書'!$B$12:$B$5000,AN$19,'(6)定期点検調書'!$AH$12:$AH$5000,$C28,'(6)定期点検調書'!$BF$12:$BF$5000,$U$7)&gt;=1,$U$7,IF(COUNTIFS('(6)定期点検調書'!$B$12:$B$5000,AN$19,'(6)定期点検調書'!$AH$12:$AH$5000,$C28,'(6)定期点検調書'!$BF$12:$BF$5000,$T$7)&gt;=1,$T$7,IF(COUNTIFS('(6)定期点検調書'!$B$12:$B$5000,AN$19,'(6)定期点検調書'!$AH$12:$AH$5000,$C28,'(6)定期点検調書'!$BF$12:$BF$5000,$S$7)&gt;=1,$S$7,""))))))</f>
        <v/>
      </c>
      <c r="AO28" s="646" t="str">
        <f>IF(AO$19="","",IF(COUNTIFS('(6)定期点検調書'!$B$12:$B$5000,AO$19,'(6)定期点検調書'!$AH$12:$AH$5000,$C28,'(6)定期点検調書'!$BF$12:$BF$5000,$W$7)&gt;=1,$W$7,IF(COUNTIFS('(6)定期点検調書'!$B$12:$B$5000,AO$19,'(6)定期点検調書'!$AH$12:$AH$5000,$C28,'(6)定期点検調書'!$BF$12:$BF$5000,$V$7)&gt;=1,$V$7,IF(COUNTIFS('(6)定期点検調書'!$B$12:$B$5000,AO$19,'(6)定期点検調書'!$AH$12:$AH$5000,$C28,'(6)定期点検調書'!$BF$12:$BF$5000,$U$7)&gt;=1,$U$7,IF(COUNTIFS('(6)定期点検調書'!$B$12:$B$5000,AO$19,'(6)定期点検調書'!$AH$12:$AH$5000,$C28,'(6)定期点検調書'!$BF$12:$BF$5000,$T$7)&gt;=1,$T$7,IF(COUNTIFS('(6)定期点検調書'!$B$12:$B$5000,AO$19,'(6)定期点検調書'!$AH$12:$AH$5000,$C28,'(6)定期点検調書'!$BF$12:$BF$5000,$S$7)&gt;=1,$S$7,""))))))</f>
        <v/>
      </c>
      <c r="AP28" s="646" t="str">
        <f>IF(AP$19="","",IF(COUNTIFS('(6)定期点検調書'!$B$12:$B$5000,AP$19,'(6)定期点検調書'!$AH$12:$AH$5000,$C28,'(6)定期点検調書'!$BF$12:$BF$5000,$W$7)&gt;=1,$W$7,IF(COUNTIFS('(6)定期点検調書'!$B$12:$B$5000,AP$19,'(6)定期点検調書'!$AH$12:$AH$5000,$C28,'(6)定期点検調書'!$BF$12:$BF$5000,$V$7)&gt;=1,$V$7,IF(COUNTIFS('(6)定期点検調書'!$B$12:$B$5000,AP$19,'(6)定期点検調書'!$AH$12:$AH$5000,$C28,'(6)定期点検調書'!$BF$12:$BF$5000,$U$7)&gt;=1,$U$7,IF(COUNTIFS('(6)定期点検調書'!$B$12:$B$5000,AP$19,'(6)定期点検調書'!$AH$12:$AH$5000,$C28,'(6)定期点検調書'!$BF$12:$BF$5000,$T$7)&gt;=1,$T$7,IF(COUNTIFS('(6)定期点検調書'!$B$12:$B$5000,AP$19,'(6)定期点検調書'!$AH$12:$AH$5000,$C28,'(6)定期点検調書'!$BF$12:$BF$5000,$S$7)&gt;=1,$S$7,""))))))</f>
        <v/>
      </c>
      <c r="AQ28" s="646" t="str">
        <f>IF(AQ$19="","",IF(COUNTIFS('(6)定期点検調書'!$B$12:$B$5000,AQ$19,'(6)定期点検調書'!$AH$12:$AH$5000,$C28,'(6)定期点検調書'!$BF$12:$BF$5000,$W$7)&gt;=1,$W$7,IF(COUNTIFS('(6)定期点検調書'!$B$12:$B$5000,AQ$19,'(6)定期点検調書'!$AH$12:$AH$5000,$C28,'(6)定期点検調書'!$BF$12:$BF$5000,$V$7)&gt;=1,$V$7,IF(COUNTIFS('(6)定期点検調書'!$B$12:$B$5000,AQ$19,'(6)定期点検調書'!$AH$12:$AH$5000,$C28,'(6)定期点検調書'!$BF$12:$BF$5000,$U$7)&gt;=1,$U$7,IF(COUNTIFS('(6)定期点検調書'!$B$12:$B$5000,AQ$19,'(6)定期点検調書'!$AH$12:$AH$5000,$C28,'(6)定期点検調書'!$BF$12:$BF$5000,$T$7)&gt;=1,$T$7,IF(COUNTIFS('(6)定期点検調書'!$B$12:$B$5000,AQ$19,'(6)定期点検調書'!$AH$12:$AH$5000,$C28,'(6)定期点検調書'!$BF$12:$BF$5000,$S$7)&gt;=1,$S$7,""))))))</f>
        <v/>
      </c>
      <c r="AR28" s="646" t="str">
        <f>IF(AR$19="","",IF(COUNTIFS('(6)定期点検調書'!$B$12:$B$5000,AR$19,'(6)定期点検調書'!$AH$12:$AH$5000,$C28,'(6)定期点検調書'!$BF$12:$BF$5000,$W$7)&gt;=1,$W$7,IF(COUNTIFS('(6)定期点検調書'!$B$12:$B$5000,AR$19,'(6)定期点検調書'!$AH$12:$AH$5000,$C28,'(6)定期点検調書'!$BF$12:$BF$5000,$V$7)&gt;=1,$V$7,IF(COUNTIFS('(6)定期点検調書'!$B$12:$B$5000,AR$19,'(6)定期点検調書'!$AH$12:$AH$5000,$C28,'(6)定期点検調書'!$BF$12:$BF$5000,$U$7)&gt;=1,$U$7,IF(COUNTIFS('(6)定期点検調書'!$B$12:$B$5000,AR$19,'(6)定期点検調書'!$AH$12:$AH$5000,$C28,'(6)定期点検調書'!$BF$12:$BF$5000,$T$7)&gt;=1,$T$7,IF(COUNTIFS('(6)定期点検調書'!$B$12:$B$5000,AR$19,'(6)定期点検調書'!$AH$12:$AH$5000,$C28,'(6)定期点検調書'!$BF$12:$BF$5000,$S$7)&gt;=1,$S$7,""))))))</f>
        <v/>
      </c>
      <c r="AS28" s="646" t="str">
        <f>IF(AS$19="","",IF(COUNTIFS('(6)定期点検調書'!$B$12:$B$5000,AS$19,'(6)定期点検調書'!$AH$12:$AH$5000,$C28,'(6)定期点検調書'!$BF$12:$BF$5000,$W$7)&gt;=1,$W$7,IF(COUNTIFS('(6)定期点検調書'!$B$12:$B$5000,AS$19,'(6)定期点検調書'!$AH$12:$AH$5000,$C28,'(6)定期点検調書'!$BF$12:$BF$5000,$V$7)&gt;=1,$V$7,IF(COUNTIFS('(6)定期点検調書'!$B$12:$B$5000,AS$19,'(6)定期点検調書'!$AH$12:$AH$5000,$C28,'(6)定期点検調書'!$BF$12:$BF$5000,$U$7)&gt;=1,$U$7,IF(COUNTIFS('(6)定期点検調書'!$B$12:$B$5000,AS$19,'(6)定期点検調書'!$AH$12:$AH$5000,$C28,'(6)定期点検調書'!$BF$12:$BF$5000,$T$7)&gt;=1,$T$7,IF(COUNTIFS('(6)定期点検調書'!$B$12:$B$5000,AS$19,'(6)定期点検調書'!$AH$12:$AH$5000,$C28,'(6)定期点検調書'!$BF$12:$BF$5000,$S$7)&gt;=1,$S$7,""))))))</f>
        <v/>
      </c>
      <c r="AT28" s="646" t="str">
        <f>IF(AT$19="","",IF(COUNTIFS('(6)定期点検調書'!$B$12:$B$5000,AT$19,'(6)定期点検調書'!$AH$12:$AH$5000,$C28,'(6)定期点検調書'!$BF$12:$BF$5000,$W$7)&gt;=1,$W$7,IF(COUNTIFS('(6)定期点検調書'!$B$12:$B$5000,AT$19,'(6)定期点検調書'!$AH$12:$AH$5000,$C28,'(6)定期点検調書'!$BF$12:$BF$5000,$V$7)&gt;=1,$V$7,IF(COUNTIFS('(6)定期点検調書'!$B$12:$B$5000,AT$19,'(6)定期点検調書'!$AH$12:$AH$5000,$C28,'(6)定期点検調書'!$BF$12:$BF$5000,$U$7)&gt;=1,$U$7,IF(COUNTIFS('(6)定期点検調書'!$B$12:$B$5000,AT$19,'(6)定期点検調書'!$AH$12:$AH$5000,$C28,'(6)定期点検調書'!$BF$12:$BF$5000,$T$7)&gt;=1,$T$7,IF(COUNTIFS('(6)定期点検調書'!$B$12:$B$5000,AT$19,'(6)定期点検調書'!$AH$12:$AH$5000,$C28,'(6)定期点検調書'!$BF$12:$BF$5000,$S$7)&gt;=1,$S$7,""))))))</f>
        <v/>
      </c>
      <c r="AU28" s="646" t="str">
        <f>IF(AU$19="","",IF(COUNTIFS('(6)定期点検調書'!$B$12:$B$5000,AU$19,'(6)定期点検調書'!$AH$12:$AH$5000,$C28,'(6)定期点検調書'!$BF$12:$BF$5000,$W$7)&gt;=1,$W$7,IF(COUNTIFS('(6)定期点検調書'!$B$12:$B$5000,AU$19,'(6)定期点検調書'!$AH$12:$AH$5000,$C28,'(6)定期点検調書'!$BF$12:$BF$5000,$V$7)&gt;=1,$V$7,IF(COUNTIFS('(6)定期点検調書'!$B$12:$B$5000,AU$19,'(6)定期点検調書'!$AH$12:$AH$5000,$C28,'(6)定期点検調書'!$BF$12:$BF$5000,$U$7)&gt;=1,$U$7,IF(COUNTIFS('(6)定期点検調書'!$B$12:$B$5000,AU$19,'(6)定期点検調書'!$AH$12:$AH$5000,$C28,'(6)定期点検調書'!$BF$12:$BF$5000,$T$7)&gt;=1,$T$7,IF(COUNTIFS('(6)定期点検調書'!$B$12:$B$5000,AU$19,'(6)定期点検調書'!$AH$12:$AH$5000,$C28,'(6)定期点検調書'!$BF$12:$BF$5000,$S$7)&gt;=1,$S$7,""))))))</f>
        <v/>
      </c>
      <c r="AV28" s="646" t="str">
        <f>IF(AV$19="","",IF(COUNTIFS('(6)定期点検調書'!$B$12:$B$5000,AV$19,'(6)定期点検調書'!$AH$12:$AH$5000,$C28,'(6)定期点検調書'!$BF$12:$BF$5000,$W$7)&gt;=1,$W$7,IF(COUNTIFS('(6)定期点検調書'!$B$12:$B$5000,AV$19,'(6)定期点検調書'!$AH$12:$AH$5000,$C28,'(6)定期点検調書'!$BF$12:$BF$5000,$V$7)&gt;=1,$V$7,IF(COUNTIFS('(6)定期点検調書'!$B$12:$B$5000,AV$19,'(6)定期点検調書'!$AH$12:$AH$5000,$C28,'(6)定期点検調書'!$BF$12:$BF$5000,$U$7)&gt;=1,$U$7,IF(COUNTIFS('(6)定期点検調書'!$B$12:$B$5000,AV$19,'(6)定期点検調書'!$AH$12:$AH$5000,$C28,'(6)定期点検調書'!$BF$12:$BF$5000,$T$7)&gt;=1,$T$7,IF(COUNTIFS('(6)定期点検調書'!$B$12:$B$5000,AV$19,'(6)定期点検調書'!$AH$12:$AH$5000,$C28,'(6)定期点検調書'!$BF$12:$BF$5000,$S$7)&gt;=1,$S$7,""))))))</f>
        <v/>
      </c>
      <c r="AW28" s="646" t="str">
        <f>IF(AW$19="","",IF(COUNTIFS('(6)定期点検調書'!$B$12:$B$5000,AW$19,'(6)定期点検調書'!$AH$12:$AH$5000,$C28,'(6)定期点検調書'!$BF$12:$BF$5000,$W$7)&gt;=1,$W$7,IF(COUNTIFS('(6)定期点検調書'!$B$12:$B$5000,AW$19,'(6)定期点検調書'!$AH$12:$AH$5000,$C28,'(6)定期点検調書'!$BF$12:$BF$5000,$V$7)&gt;=1,$V$7,IF(COUNTIFS('(6)定期点検調書'!$B$12:$B$5000,AW$19,'(6)定期点検調書'!$AH$12:$AH$5000,$C28,'(6)定期点検調書'!$BF$12:$BF$5000,$U$7)&gt;=1,$U$7,IF(COUNTIFS('(6)定期点検調書'!$B$12:$B$5000,AW$19,'(6)定期点検調書'!$AH$12:$AH$5000,$C28,'(6)定期点検調書'!$BF$12:$BF$5000,$T$7)&gt;=1,$T$7,IF(COUNTIFS('(6)定期点検調書'!$B$12:$B$5000,AW$19,'(6)定期点検調書'!$AH$12:$AH$5000,$C28,'(6)定期点検調書'!$BF$12:$BF$5000,$S$7)&gt;=1,$S$7,""))))))</f>
        <v/>
      </c>
      <c r="AX28" s="646" t="str">
        <f>IF(AX$19="","",IF(COUNTIFS('(6)定期点検調書'!$B$12:$B$5000,AX$19,'(6)定期点検調書'!$AH$12:$AH$5000,$C28,'(6)定期点検調書'!$BF$12:$BF$5000,$W$7)&gt;=1,$W$7,IF(COUNTIFS('(6)定期点検調書'!$B$12:$B$5000,AX$19,'(6)定期点検調書'!$AH$12:$AH$5000,$C28,'(6)定期点検調書'!$BF$12:$BF$5000,$V$7)&gt;=1,$V$7,IF(COUNTIFS('(6)定期点検調書'!$B$12:$B$5000,AX$19,'(6)定期点検調書'!$AH$12:$AH$5000,$C28,'(6)定期点検調書'!$BF$12:$BF$5000,$U$7)&gt;=1,$U$7,IF(COUNTIFS('(6)定期点検調書'!$B$12:$B$5000,AX$19,'(6)定期点検調書'!$AH$12:$AH$5000,$C28,'(6)定期点検調書'!$BF$12:$BF$5000,$T$7)&gt;=1,$T$7,IF(COUNTIFS('(6)定期点検調書'!$B$12:$B$5000,AX$19,'(6)定期点検調書'!$AH$12:$AH$5000,$C28,'(6)定期点検調書'!$BF$12:$BF$5000,$S$7)&gt;=1,$S$7,""))))))</f>
        <v/>
      </c>
      <c r="AY28" s="646" t="str">
        <f>IF(AY$19="","",IF(COUNTIFS('(6)定期点検調書'!$B$12:$B$5000,AY$19,'(6)定期点検調書'!$AH$12:$AH$5000,$C28,'(6)定期点検調書'!$BF$12:$BF$5000,$W$7)&gt;=1,$W$7,IF(COUNTIFS('(6)定期点検調書'!$B$12:$B$5000,AY$19,'(6)定期点検調書'!$AH$12:$AH$5000,$C28,'(6)定期点検調書'!$BF$12:$BF$5000,$V$7)&gt;=1,$V$7,IF(COUNTIFS('(6)定期点検調書'!$B$12:$B$5000,AY$19,'(6)定期点検調書'!$AH$12:$AH$5000,$C28,'(6)定期点検調書'!$BF$12:$BF$5000,$U$7)&gt;=1,$U$7,IF(COUNTIFS('(6)定期点検調書'!$B$12:$B$5000,AY$19,'(6)定期点検調書'!$AH$12:$AH$5000,$C28,'(6)定期点検調書'!$BF$12:$BF$5000,$T$7)&gt;=1,$T$7,IF(COUNTIFS('(6)定期点検調書'!$B$12:$B$5000,AY$19,'(6)定期点検調書'!$AH$12:$AH$5000,$C28,'(6)定期点検調書'!$BF$12:$BF$5000,$S$7)&gt;=1,$S$7,""))))))</f>
        <v/>
      </c>
      <c r="AZ28" s="646" t="str">
        <f>IF(AZ$19="","",IF(COUNTIFS('(6)定期点検調書'!$B$12:$B$5000,AZ$19,'(6)定期点検調書'!$AH$12:$AH$5000,$C28,'(6)定期点検調書'!$BF$12:$BF$5000,$W$7)&gt;=1,$W$7,IF(COUNTIFS('(6)定期点検調書'!$B$12:$B$5000,AZ$19,'(6)定期点検調書'!$AH$12:$AH$5000,$C28,'(6)定期点検調書'!$BF$12:$BF$5000,$V$7)&gt;=1,$V$7,IF(COUNTIFS('(6)定期点検調書'!$B$12:$B$5000,AZ$19,'(6)定期点検調書'!$AH$12:$AH$5000,$C28,'(6)定期点検調書'!$BF$12:$BF$5000,$U$7)&gt;=1,$U$7,IF(COUNTIFS('(6)定期点検調書'!$B$12:$B$5000,AZ$19,'(6)定期点検調書'!$AH$12:$AH$5000,$C28,'(6)定期点検調書'!$BF$12:$BF$5000,$T$7)&gt;=1,$T$7,IF(COUNTIFS('(6)定期点検調書'!$B$12:$B$5000,AZ$19,'(6)定期点検調書'!$AH$12:$AH$5000,$C28,'(6)定期点検調書'!$BF$12:$BF$5000,$S$7)&gt;=1,$S$7,""))))))</f>
        <v/>
      </c>
      <c r="BA28" s="647" t="str">
        <f>IF(BA$19="","",IF(COUNTIFS('(6)定期点検調書'!$B$12:$B$5000,BA$19,'(6)定期点検調書'!$AH$12:$AH$5000,$C28,'(6)定期点検調書'!$BF$12:$BF$5000,$W$7)&gt;=1,$W$7,IF(COUNTIFS('(6)定期点検調書'!$B$12:$B$5000,BA$19,'(6)定期点検調書'!$AH$12:$AH$5000,$C28,'(6)定期点検調書'!$BF$12:$BF$5000,$V$7)&gt;=1,$V$7,IF(COUNTIFS('(6)定期点検調書'!$B$12:$B$5000,BA$19,'(6)定期点検調書'!$AH$12:$AH$5000,$C28,'(6)定期点検調書'!$BF$12:$BF$5000,$U$7)&gt;=1,$U$7,IF(COUNTIFS('(6)定期点検調書'!$B$12:$B$5000,BA$19,'(6)定期点検調書'!$AH$12:$AH$5000,$C28,'(6)定期点検調書'!$BF$12:$BF$5000,$T$7)&gt;=1,$T$7,IF(COUNTIFS('(6)定期点検調書'!$B$12:$B$5000,BA$19,'(6)定期点検調書'!$AH$12:$AH$5000,$C28,'(6)定期点検調書'!$BF$12:$BF$5000,$S$7)&gt;=1,$S$7,""))))))</f>
        <v/>
      </c>
    </row>
    <row r="29" spans="2:83" ht="18.75" customHeight="1" thickTop="1" x14ac:dyDescent="0.2">
      <c r="B29" s="1850" t="s">
        <v>902</v>
      </c>
      <c r="C29" s="1851"/>
      <c r="D29" s="1851"/>
      <c r="E29" s="1851"/>
      <c r="F29" s="1851"/>
      <c r="G29" s="1852"/>
      <c r="H29" s="630" t="str">
        <f>IF(COUNTIF(H20:H28,$W$7),$W$7,IF(COUNTIF(H20:H28,$V$7),$V$7,IF(COUNTIF(H20:H28,$U$7),$U$7,IF(COUNTIF(H20:H28,$T$7),$T$7,IF(COUNTIF(H20:H28,$S$7),$S$7,"")))))</f>
        <v/>
      </c>
      <c r="I29" s="631" t="str">
        <f t="shared" ref="I29:BA29" si="1">IF(COUNTIF(I20:I28,$W$7),$W$7,IF(COUNTIF(I20:I28,$V$7),$V$7,IF(COUNTIF(I20:I28,$U$7),$U$7,IF(COUNTIF(I20:I28,$T$7),$T$7,IF(COUNTIF(I20:I28,$S$7),$S$7,"")))))</f>
        <v/>
      </c>
      <c r="J29" s="631" t="str">
        <f t="shared" si="1"/>
        <v/>
      </c>
      <c r="K29" s="631" t="str">
        <f t="shared" si="1"/>
        <v/>
      </c>
      <c r="L29" s="631" t="str">
        <f t="shared" si="1"/>
        <v/>
      </c>
      <c r="M29" s="631" t="str">
        <f t="shared" si="1"/>
        <v/>
      </c>
      <c r="N29" s="631" t="str">
        <f t="shared" si="1"/>
        <v/>
      </c>
      <c r="O29" s="631" t="str">
        <f t="shared" si="1"/>
        <v/>
      </c>
      <c r="P29" s="631" t="str">
        <f t="shared" si="1"/>
        <v/>
      </c>
      <c r="Q29" s="631" t="str">
        <f t="shared" si="1"/>
        <v/>
      </c>
      <c r="R29" s="631" t="str">
        <f t="shared" si="1"/>
        <v/>
      </c>
      <c r="S29" s="631" t="str">
        <f t="shared" si="1"/>
        <v/>
      </c>
      <c r="T29" s="631" t="str">
        <f t="shared" si="1"/>
        <v/>
      </c>
      <c r="U29" s="631" t="str">
        <f t="shared" si="1"/>
        <v/>
      </c>
      <c r="V29" s="631" t="str">
        <f t="shared" si="1"/>
        <v/>
      </c>
      <c r="W29" s="631" t="str">
        <f t="shared" si="1"/>
        <v/>
      </c>
      <c r="X29" s="631" t="str">
        <f t="shared" si="1"/>
        <v/>
      </c>
      <c r="Y29" s="631" t="str">
        <f t="shared" si="1"/>
        <v/>
      </c>
      <c r="Z29" s="631" t="str">
        <f t="shared" si="1"/>
        <v/>
      </c>
      <c r="AA29" s="631" t="str">
        <f t="shared" si="1"/>
        <v/>
      </c>
      <c r="AB29" s="631" t="str">
        <f t="shared" si="1"/>
        <v/>
      </c>
      <c r="AC29" s="631" t="str">
        <f t="shared" si="1"/>
        <v/>
      </c>
      <c r="AD29" s="631" t="str">
        <f t="shared" si="1"/>
        <v/>
      </c>
      <c r="AE29" s="631" t="str">
        <f t="shared" si="1"/>
        <v/>
      </c>
      <c r="AF29" s="631" t="str">
        <f t="shared" si="1"/>
        <v/>
      </c>
      <c r="AG29" s="631" t="str">
        <f t="shared" si="1"/>
        <v/>
      </c>
      <c r="AH29" s="631" t="str">
        <f t="shared" si="1"/>
        <v/>
      </c>
      <c r="AI29" s="631" t="str">
        <f t="shared" si="1"/>
        <v/>
      </c>
      <c r="AJ29" s="631" t="str">
        <f t="shared" si="1"/>
        <v/>
      </c>
      <c r="AK29" s="631" t="str">
        <f t="shared" si="1"/>
        <v/>
      </c>
      <c r="AL29" s="631" t="str">
        <f t="shared" si="1"/>
        <v/>
      </c>
      <c r="AM29" s="631" t="str">
        <f t="shared" si="1"/>
        <v/>
      </c>
      <c r="AN29" s="631" t="str">
        <f t="shared" si="1"/>
        <v/>
      </c>
      <c r="AO29" s="631" t="str">
        <f t="shared" si="1"/>
        <v/>
      </c>
      <c r="AP29" s="631" t="str">
        <f t="shared" si="1"/>
        <v/>
      </c>
      <c r="AQ29" s="631" t="str">
        <f t="shared" si="1"/>
        <v/>
      </c>
      <c r="AR29" s="631" t="str">
        <f t="shared" si="1"/>
        <v/>
      </c>
      <c r="AS29" s="631" t="str">
        <f t="shared" si="1"/>
        <v/>
      </c>
      <c r="AT29" s="631" t="str">
        <f t="shared" si="1"/>
        <v/>
      </c>
      <c r="AU29" s="631" t="str">
        <f t="shared" si="1"/>
        <v/>
      </c>
      <c r="AV29" s="631" t="str">
        <f t="shared" si="1"/>
        <v/>
      </c>
      <c r="AW29" s="631" t="str">
        <f t="shared" si="1"/>
        <v/>
      </c>
      <c r="AX29" s="631" t="str">
        <f t="shared" si="1"/>
        <v/>
      </c>
      <c r="AY29" s="631" t="str">
        <f t="shared" si="1"/>
        <v/>
      </c>
      <c r="AZ29" s="631" t="str">
        <f t="shared" si="1"/>
        <v/>
      </c>
      <c r="BA29" s="632" t="str">
        <f t="shared" si="1"/>
        <v/>
      </c>
    </row>
    <row r="30" spans="2:83" ht="18.75" customHeight="1" x14ac:dyDescent="0.2">
      <c r="B30" s="1841" t="s">
        <v>927</v>
      </c>
      <c r="C30" s="1842"/>
      <c r="D30" s="1842"/>
      <c r="E30" s="1842"/>
      <c r="F30" s="1842"/>
      <c r="G30" s="1843"/>
      <c r="H30" s="467" t="str">
        <f>IF(H19="","",IF(COUNTIFS('(6)定期点検調書'!$B$12:$B$4999,H19,'(6)定期点検調書'!$BF$12:$BF$4999,$Y$7),$Y$7,IF(COUNTIFS('(6)定期点検調書'!$B$12:$B$4999,H19,'(6)定期点検調書'!$BF$12:$BF$4999,$X$7),$X$7,"")))</f>
        <v/>
      </c>
      <c r="I30" s="465" t="str">
        <f>IF(I19="","",IF(COUNTIFS('(6)定期点検調書'!$B$12:$B$4999,I19,'(6)定期点検調書'!$BF$12:$BF$4999,$Y$7),$Y$7,IF(COUNTIFS('(6)定期点検調書'!$B$12:$B$4999,I19,'(6)定期点検調書'!$BF$12:$BF$4999,$X$7),$X$7,"")))</f>
        <v/>
      </c>
      <c r="J30" s="465" t="str">
        <f>IF(J19="","",IF(COUNTIFS('(6)定期点検調書'!$B$12:$B$4999,J19,'(6)定期点検調書'!$BF$12:$BF$4999,$Y$7),$Y$7,IF(COUNTIFS('(6)定期点検調書'!$B$12:$B$4999,J19,'(6)定期点検調書'!$BF$12:$BF$4999,$X$7),$X$7,"")))</f>
        <v/>
      </c>
      <c r="K30" s="465" t="str">
        <f>IF(K19="","",IF(COUNTIFS('(6)定期点検調書'!$B$12:$B$4999,K19,'(6)定期点検調書'!$BF$12:$BF$4999,$Y$7),$Y$7,IF(COUNTIFS('(6)定期点検調書'!$B$12:$B$4999,K19,'(6)定期点検調書'!$BF$12:$BF$4999,$X$7),$X$7,"")))</f>
        <v/>
      </c>
      <c r="L30" s="465" t="str">
        <f>IF(L19="","",IF(COUNTIFS('(6)定期点検調書'!$B$12:$B$4999,L19,'(6)定期点検調書'!$BF$12:$BF$4999,$Y$7),$Y$7,IF(COUNTIFS('(6)定期点検調書'!$B$12:$B$4999,L19,'(6)定期点検調書'!$BF$12:$BF$4999,$X$7),$X$7,"")))</f>
        <v/>
      </c>
      <c r="M30" s="465" t="str">
        <f>IF(M19="","",IF(COUNTIFS('(6)定期点検調書'!$B$12:$B$4999,M19,'(6)定期点検調書'!$BF$12:$BF$4999,$Y$7),$Y$7,IF(COUNTIFS('(6)定期点検調書'!$B$12:$B$4999,M19,'(6)定期点検調書'!$BF$12:$BF$4999,$X$7),$X$7,"")))</f>
        <v/>
      </c>
      <c r="N30" s="465" t="str">
        <f>IF(N19="","",IF(COUNTIFS('(6)定期点検調書'!$B$12:$B$4999,N19,'(6)定期点検調書'!$BF$12:$BF$4999,$Y$7),$Y$7,IF(COUNTIFS('(6)定期点検調書'!$B$12:$B$4999,N19,'(6)定期点検調書'!$BF$12:$BF$4999,$X$7),$X$7,"")))</f>
        <v/>
      </c>
      <c r="O30" s="465" t="str">
        <f>IF(O19="","",IF(COUNTIFS('(6)定期点検調書'!$B$12:$B$4999,O19,'(6)定期点検調書'!$BF$12:$BF$4999,$Y$7),$Y$7,IF(COUNTIFS('(6)定期点検調書'!$B$12:$B$4999,O19,'(6)定期点検調書'!$BF$12:$BF$4999,$X$7),$X$7,"")))</f>
        <v/>
      </c>
      <c r="P30" s="465" t="str">
        <f>IF(P19="","",IF(COUNTIFS('(6)定期点検調書'!$B$12:$B$4999,P19,'(6)定期点検調書'!$BF$12:$BF$4999,$Y$7),$Y$7,IF(COUNTIFS('(6)定期点検調書'!$B$12:$B$4999,P19,'(6)定期点検調書'!$BF$12:$BF$4999,$X$7),$X$7,"")))</f>
        <v/>
      </c>
      <c r="Q30" s="465" t="str">
        <f>IF(Q19="","",IF(COUNTIFS('(6)定期点検調書'!$B$12:$B$4999,Q19,'(6)定期点検調書'!$BF$12:$BF$4999,$Y$7),$Y$7,IF(COUNTIFS('(6)定期点検調書'!$B$12:$B$4999,Q19,'(6)定期点検調書'!$BF$12:$BF$4999,$X$7),$X$7,"")))</f>
        <v/>
      </c>
      <c r="R30" s="465" t="str">
        <f>IF(R19="","",IF(COUNTIFS('(6)定期点検調書'!$B$12:$B$4999,R19,'(6)定期点検調書'!$BF$12:$BF$4999,$Y$7),$Y$7,IF(COUNTIFS('(6)定期点検調書'!$B$12:$B$4999,R19,'(6)定期点検調書'!$BF$12:$BF$4999,$X$7),$X$7,"")))</f>
        <v/>
      </c>
      <c r="S30" s="465" t="str">
        <f>IF(S19="","",IF(COUNTIFS('(6)定期点検調書'!$B$12:$B$4999,S19,'(6)定期点検調書'!$BF$12:$BF$4999,$Y$7),$Y$7,IF(COUNTIFS('(6)定期点検調書'!$B$12:$B$4999,S19,'(6)定期点検調書'!$BF$12:$BF$4999,$X$7),$X$7,"")))</f>
        <v/>
      </c>
      <c r="T30" s="465" t="str">
        <f>IF(T19="","",IF(COUNTIFS('(6)定期点検調書'!$B$12:$B$4999,T19,'(6)定期点検調書'!$BF$12:$BF$4999,$Y$7),$Y$7,IF(COUNTIFS('(6)定期点検調書'!$B$12:$B$4999,T19,'(6)定期点検調書'!$BF$12:$BF$4999,$X$7),$X$7,"")))</f>
        <v/>
      </c>
      <c r="U30" s="465" t="str">
        <f>IF(U19="","",IF(COUNTIFS('(6)定期点検調書'!$B$12:$B$4999,U19,'(6)定期点検調書'!$BF$12:$BF$4999,$Y$7),$Y$7,IF(COUNTIFS('(6)定期点検調書'!$B$12:$B$4999,U19,'(6)定期点検調書'!$BF$12:$BF$4999,$X$7),$X$7,"")))</f>
        <v/>
      </c>
      <c r="V30" s="465" t="str">
        <f>IF(V19="","",IF(COUNTIFS('(6)定期点検調書'!$B$12:$B$4999,V19,'(6)定期点検調書'!$BF$12:$BF$4999,$Y$7),$Y$7,IF(COUNTIFS('(6)定期点検調書'!$B$12:$B$4999,V19,'(6)定期点検調書'!$BF$12:$BF$4999,$X$7),$X$7,"")))</f>
        <v/>
      </c>
      <c r="W30" s="465" t="str">
        <f>IF(W19="","",IF(COUNTIFS('(6)定期点検調書'!$B$12:$B$4999,W19,'(6)定期点検調書'!$BF$12:$BF$4999,$Y$7),$Y$7,IF(COUNTIFS('(6)定期点検調書'!$B$12:$B$4999,W19,'(6)定期点検調書'!$BF$12:$BF$4999,$X$7),$X$7,"")))</f>
        <v/>
      </c>
      <c r="X30" s="465" t="str">
        <f>IF(X19="","",IF(COUNTIFS('(6)定期点検調書'!$B$12:$B$4999,X19,'(6)定期点検調書'!$BF$12:$BF$4999,$Y$7),$Y$7,IF(COUNTIFS('(6)定期点検調書'!$B$12:$B$4999,X19,'(6)定期点検調書'!$BF$12:$BF$4999,$X$7),$X$7,"")))</f>
        <v/>
      </c>
      <c r="Y30" s="465" t="str">
        <f>IF(Y19="","",IF(COUNTIFS('(6)定期点検調書'!$B$12:$B$4999,Y19,'(6)定期点検調書'!$BF$12:$BF$4999,$Y$7),$Y$7,IF(COUNTIFS('(6)定期点検調書'!$B$12:$B$4999,Y19,'(6)定期点検調書'!$BF$12:$BF$4999,$X$7),$X$7,"")))</f>
        <v/>
      </c>
      <c r="Z30" s="465" t="str">
        <f>IF(Z19="","",IF(COUNTIFS('(6)定期点検調書'!$B$12:$B$4999,Z19,'(6)定期点検調書'!$BF$12:$BF$4999,$Y$7),$Y$7,IF(COUNTIFS('(6)定期点検調書'!$B$12:$B$4999,Z19,'(6)定期点検調書'!$BF$12:$BF$4999,$X$7),$X$7,"")))</f>
        <v/>
      </c>
      <c r="AA30" s="465" t="str">
        <f>IF(AA19="","",IF(COUNTIFS('(6)定期点検調書'!$B$12:$B$4999,AA19,'(6)定期点検調書'!$BF$12:$BF$4999,$Y$7),$Y$7,IF(COUNTIFS('(6)定期点検調書'!$B$12:$B$4999,AA19,'(6)定期点検調書'!$BF$12:$BF$4999,$X$7),$X$7,"")))</f>
        <v/>
      </c>
      <c r="AB30" s="465" t="str">
        <f>IF(AB19="","",IF(COUNTIFS('(6)定期点検調書'!$B$12:$B$4999,AB19,'(6)定期点検調書'!$BF$12:$BF$4999,$Y$7),$Y$7,IF(COUNTIFS('(6)定期点検調書'!$B$12:$B$4999,AB19,'(6)定期点検調書'!$BF$12:$BF$4999,$X$7),$X$7,"")))</f>
        <v/>
      </c>
      <c r="AC30" s="465" t="str">
        <f>IF(AC19="","",IF(COUNTIFS('(6)定期点検調書'!$B$12:$B$4999,AC19,'(6)定期点検調書'!$BF$12:$BF$4999,$Y$7),$Y$7,IF(COUNTIFS('(6)定期点検調書'!$B$12:$B$4999,AC19,'(6)定期点検調書'!$BF$12:$BF$4999,$X$7),$X$7,"")))</f>
        <v/>
      </c>
      <c r="AD30" s="465" t="str">
        <f>IF(AD19="","",IF(COUNTIFS('(6)定期点検調書'!$B$12:$B$4999,AD19,'(6)定期点検調書'!$BF$12:$BF$4999,$Y$7),$Y$7,IF(COUNTIFS('(6)定期点検調書'!$B$12:$B$4999,AD19,'(6)定期点検調書'!$BF$12:$BF$4999,$X$7),$X$7,"")))</f>
        <v/>
      </c>
      <c r="AE30" s="465" t="str">
        <f>IF(AE19="","",IF(COUNTIFS('(6)定期点検調書'!$B$12:$B$4999,AE19,'(6)定期点検調書'!$BF$12:$BF$4999,$Y$7),$Y$7,IF(COUNTIFS('(6)定期点検調書'!$B$12:$B$4999,AE19,'(6)定期点検調書'!$BF$12:$BF$4999,$X$7),$X$7,"")))</f>
        <v/>
      </c>
      <c r="AF30" s="465" t="str">
        <f>IF(AF19="","",IF(COUNTIFS('(6)定期点検調書'!$B$12:$B$4999,AF19,'(6)定期点検調書'!$BF$12:$BF$4999,$Y$7),$Y$7,IF(COUNTIFS('(6)定期点検調書'!$B$12:$B$4999,AF19,'(6)定期点検調書'!$BF$12:$BF$4999,$X$7),$X$7,"")))</f>
        <v/>
      </c>
      <c r="AG30" s="465" t="str">
        <f>IF(AG19="","",IF(COUNTIFS('(6)定期点検調書'!$B$12:$B$4999,AG19,'(6)定期点検調書'!$BF$12:$BF$4999,$Y$7),$Y$7,IF(COUNTIFS('(6)定期点検調書'!$B$12:$B$4999,AG19,'(6)定期点検調書'!$BF$12:$BF$4999,$X$7),$X$7,"")))</f>
        <v/>
      </c>
      <c r="AH30" s="465" t="str">
        <f>IF(AH19="","",IF(COUNTIFS('(6)定期点検調書'!$B$12:$B$4999,AH19,'(6)定期点検調書'!$BF$12:$BF$4999,$Y$7),$Y$7,IF(COUNTIFS('(6)定期点検調書'!$B$12:$B$4999,AH19,'(6)定期点検調書'!$BF$12:$BF$4999,$X$7),$X$7,"")))</f>
        <v/>
      </c>
      <c r="AI30" s="465" t="str">
        <f>IF(AI19="","",IF(COUNTIFS('(6)定期点検調書'!$B$12:$B$4999,AI19,'(6)定期点検調書'!$BF$12:$BF$4999,$Y$7),$Y$7,IF(COUNTIFS('(6)定期点検調書'!$B$12:$B$4999,AI19,'(6)定期点検調書'!$BF$12:$BF$4999,$X$7),$X$7,"")))</f>
        <v/>
      </c>
      <c r="AJ30" s="465" t="str">
        <f>IF(AJ19="","",IF(COUNTIFS('(6)定期点検調書'!$B$12:$B$4999,AJ19,'(6)定期点検調書'!$BF$12:$BF$4999,$Y$7),$Y$7,IF(COUNTIFS('(6)定期点検調書'!$B$12:$B$4999,AJ19,'(6)定期点検調書'!$BF$12:$BF$4999,$X$7),$X$7,"")))</f>
        <v/>
      </c>
      <c r="AK30" s="465" t="str">
        <f>IF(AK19="","",IF(COUNTIFS('(6)定期点検調書'!$B$12:$B$4999,AK19,'(6)定期点検調書'!$BF$12:$BF$4999,$Y$7),$Y$7,IF(COUNTIFS('(6)定期点検調書'!$B$12:$B$4999,AK19,'(6)定期点検調書'!$BF$12:$BF$4999,$X$7),$X$7,"")))</f>
        <v/>
      </c>
      <c r="AL30" s="465" t="str">
        <f>IF(AL19="","",IF(COUNTIFS('(6)定期点検調書'!$B$12:$B$4999,AL19,'(6)定期点検調書'!$BF$12:$BF$4999,$Y$7),$Y$7,IF(COUNTIFS('(6)定期点検調書'!$B$12:$B$4999,AL19,'(6)定期点検調書'!$BF$12:$BF$4999,$X$7),$X$7,"")))</f>
        <v/>
      </c>
      <c r="AM30" s="465" t="str">
        <f>IF(AM19="","",IF(COUNTIFS('(6)定期点検調書'!$B$12:$B$4999,AM19,'(6)定期点検調書'!$BF$12:$BF$4999,$Y$7),$Y$7,IF(COUNTIFS('(6)定期点検調書'!$B$12:$B$4999,AM19,'(6)定期点検調書'!$BF$12:$BF$4999,$X$7),$X$7,"")))</f>
        <v/>
      </c>
      <c r="AN30" s="465" t="str">
        <f>IF(AN19="","",IF(COUNTIFS('(6)定期点検調書'!$B$12:$B$4999,AN19,'(6)定期点検調書'!$BF$12:$BF$4999,$Y$7),$Y$7,IF(COUNTIFS('(6)定期点検調書'!$B$12:$B$4999,AN19,'(6)定期点検調書'!$BF$12:$BF$4999,$X$7),$X$7,"")))</f>
        <v/>
      </c>
      <c r="AO30" s="465" t="str">
        <f>IF(AO19="","",IF(COUNTIFS('(6)定期点検調書'!$B$12:$B$4999,AO19,'(6)定期点検調書'!$BF$12:$BF$4999,$Y$7),$Y$7,IF(COUNTIFS('(6)定期点検調書'!$B$12:$B$4999,AO19,'(6)定期点検調書'!$BF$12:$BF$4999,$X$7),$X$7,"")))</f>
        <v/>
      </c>
      <c r="AP30" s="465" t="str">
        <f>IF(AP19="","",IF(COUNTIFS('(6)定期点検調書'!$B$12:$B$4999,AP19,'(6)定期点検調書'!$BF$12:$BF$4999,$Y$7),$Y$7,IF(COUNTIFS('(6)定期点検調書'!$B$12:$B$4999,AP19,'(6)定期点検調書'!$BF$12:$BF$4999,$X$7),$X$7,"")))</f>
        <v/>
      </c>
      <c r="AQ30" s="465" t="str">
        <f>IF(AQ19="","",IF(COUNTIFS('(6)定期点検調書'!$B$12:$B$4999,AQ19,'(6)定期点検調書'!$BF$12:$BF$4999,$Y$7),$Y$7,IF(COUNTIFS('(6)定期点検調書'!$B$12:$B$4999,AQ19,'(6)定期点検調書'!$BF$12:$BF$4999,$X$7),$X$7,"")))</f>
        <v/>
      </c>
      <c r="AR30" s="465" t="str">
        <f>IF(AR19="","",IF(COUNTIFS('(6)定期点検調書'!$B$12:$B$4999,AR19,'(6)定期点検調書'!$BF$12:$BF$4999,$Y$7),$Y$7,IF(COUNTIFS('(6)定期点検調書'!$B$12:$B$4999,AR19,'(6)定期点検調書'!$BF$12:$BF$4999,$X$7),$X$7,"")))</f>
        <v/>
      </c>
      <c r="AS30" s="465" t="str">
        <f>IF(AS19="","",IF(COUNTIFS('(6)定期点検調書'!$B$12:$B$4999,AS19,'(6)定期点検調書'!$BF$12:$BF$4999,$Y$7),$Y$7,IF(COUNTIFS('(6)定期点検調書'!$B$12:$B$4999,AS19,'(6)定期点検調書'!$BF$12:$BF$4999,$X$7),$X$7,"")))</f>
        <v/>
      </c>
      <c r="AT30" s="465" t="str">
        <f>IF(AT19="","",IF(COUNTIFS('(6)定期点検調書'!$B$12:$B$4999,AT19,'(6)定期点検調書'!$BF$12:$BF$4999,$Y$7),$Y$7,IF(COUNTIFS('(6)定期点検調書'!$B$12:$B$4999,AT19,'(6)定期点検調書'!$BF$12:$BF$4999,$X$7),$X$7,"")))</f>
        <v/>
      </c>
      <c r="AU30" s="465" t="str">
        <f>IF(AU19="","",IF(COUNTIFS('(6)定期点検調書'!$B$12:$B$4999,AU19,'(6)定期点検調書'!$BF$12:$BF$4999,$Y$7),$Y$7,IF(COUNTIFS('(6)定期点検調書'!$B$12:$B$4999,AU19,'(6)定期点検調書'!$BF$12:$BF$4999,$X$7),$X$7,"")))</f>
        <v/>
      </c>
      <c r="AV30" s="465" t="str">
        <f>IF(AV19="","",IF(COUNTIFS('(6)定期点検調書'!$B$12:$B$4999,AV19,'(6)定期点検調書'!$BF$12:$BF$4999,$Y$7),$Y$7,IF(COUNTIFS('(6)定期点検調書'!$B$12:$B$4999,AV19,'(6)定期点検調書'!$BF$12:$BF$4999,$X$7),$X$7,"")))</f>
        <v/>
      </c>
      <c r="AW30" s="465" t="str">
        <f>IF(AW19="","",IF(COUNTIFS('(6)定期点検調書'!$B$12:$B$4999,AW19,'(6)定期点検調書'!$BF$12:$BF$4999,$Y$7),$Y$7,IF(COUNTIFS('(6)定期点検調書'!$B$12:$B$4999,AW19,'(6)定期点検調書'!$BF$12:$BF$4999,$X$7),$X$7,"")))</f>
        <v/>
      </c>
      <c r="AX30" s="465" t="str">
        <f>IF(AX19="","",IF(COUNTIFS('(6)定期点検調書'!$B$12:$B$4999,AX19,'(6)定期点検調書'!$BF$12:$BF$4999,$Y$7),$Y$7,IF(COUNTIFS('(6)定期点検調書'!$B$12:$B$4999,AX19,'(6)定期点検調書'!$BF$12:$BF$4999,$X$7),$X$7,"")))</f>
        <v/>
      </c>
      <c r="AY30" s="465" t="str">
        <f>IF(AY19="","",IF(COUNTIFS('(6)定期点検調書'!$B$12:$B$4999,AY19,'(6)定期点検調書'!$BF$12:$BF$4999,$Y$7),$Y$7,IF(COUNTIFS('(6)定期点検調書'!$B$12:$B$4999,AY19,'(6)定期点検調書'!$BF$12:$BF$4999,$X$7),$X$7,"")))</f>
        <v/>
      </c>
      <c r="AZ30" s="465" t="str">
        <f>IF(AZ19="","",IF(COUNTIFS('(6)定期点検調書'!$B$12:$B$4999,AZ19,'(6)定期点検調書'!$BF$12:$BF$4999,$Y$7),$Y$7,IF(COUNTIFS('(6)定期点検調書'!$B$12:$B$4999,AZ19,'(6)定期点検調書'!$BF$12:$BF$4999,$X$7),$X$7,"")))</f>
        <v/>
      </c>
      <c r="BA30" s="466" t="str">
        <f>IF(BA19="","",IF(COUNTIFS('(6)定期点検調書'!$B$12:$B$4999,BA19,'(6)定期点検調書'!$BF$12:$BF$4999,$Y$7),$Y$7,IF(COUNTIFS('(6)定期点検調書'!$B$12:$B$4999,BA19,'(6)定期点検調書'!$BF$12:$BF$4999,$X$7),$X$7,"")))</f>
        <v/>
      </c>
    </row>
    <row r="31" spans="2:83" ht="18.75" customHeight="1" x14ac:dyDescent="0.2">
      <c r="B31" s="1861" t="s">
        <v>928</v>
      </c>
      <c r="C31" s="1862"/>
      <c r="D31" s="1862"/>
      <c r="E31" s="1862"/>
      <c r="F31" s="1862"/>
      <c r="G31" s="1863"/>
      <c r="H31" s="467" t="str">
        <f>IF(H19="","",IF(OR(COUNTIFS('(9)附属物点検表'!$L$10:$L$5000,H19,'(9)附属物点検表'!$AN$10:$AN$5000,$AB$7)&gt;=1,COUNTIFS('(9)附属物点検表'!$L$10:$L$5000,H19,'(9)附属物点検表'!$AQ$10:$AQ$5000,$AB$7)&gt;=1),$AB$7,IF(OR(COUNTIFS('(9)附属物点検表'!$L$10:$L$5000,H19,'(9)附属物点検表'!$AN$10:$AN$5000,$AA$7)&gt;=1,COUNTIFS('(9)附属物点検表'!$L$10:$L$5000,H19,'(9)附属物点検表'!$AQ$10:$AQ$5000,$AA$7)&gt;=1),$AA$7,"")))</f>
        <v/>
      </c>
      <c r="I31" s="465" t="str">
        <f>IF(I19="","",IF(OR(COUNTIFS('(9)附属物点検表'!$L$10:$L$5000,I19,'(9)附属物点検表'!$AN$10:$AN$5000,$AB$7)&gt;=1,COUNTIFS('(9)附属物点検表'!$L$10:$L$5000,I19,'(9)附属物点検表'!$AQ$10:$AQ$5000,$AB$7)&gt;=1),$AB$7,IF(OR(COUNTIFS('(9)附属物点検表'!$L$10:$L$5000,I19,'(9)附属物点検表'!$AN$10:$AN$5000,$AA$7)&gt;=1,COUNTIFS('(9)附属物点検表'!$L$10:$L$5000,I19,'(9)附属物点検表'!$AQ$10:$AQ$5000,$AA$7)&gt;=1),$AA$7,"")))</f>
        <v/>
      </c>
      <c r="J31" s="465" t="str">
        <f>IF(J19="","",IF(OR(COUNTIFS('(9)附属物点検表'!$L$10:$L$5000,J19,'(9)附属物点検表'!$AN$10:$AN$5000,$AB$7)&gt;=1,COUNTIFS('(9)附属物点検表'!$L$10:$L$5000,J19,'(9)附属物点検表'!$AQ$10:$AQ$5000,$AB$7)&gt;=1),$AB$7,IF(OR(COUNTIFS('(9)附属物点検表'!$L$10:$L$5000,J19,'(9)附属物点検表'!$AN$10:$AN$5000,$AA$7)&gt;=1,COUNTIFS('(9)附属物点検表'!$L$10:$L$5000,J19,'(9)附属物点検表'!$AQ$10:$AQ$5000,$AA$7)&gt;=1),$AA$7,"")))</f>
        <v/>
      </c>
      <c r="K31" s="465" t="str">
        <f>IF(K19="","",IF(OR(COUNTIFS('(9)附属物点検表'!$L$10:$L$5000,K19,'(9)附属物点検表'!$AN$10:$AN$5000,$AB$7)&gt;=1,COUNTIFS('(9)附属物点検表'!$L$10:$L$5000,K19,'(9)附属物点検表'!$AQ$10:$AQ$5000,$AB$7)&gt;=1),$AB$7,IF(OR(COUNTIFS('(9)附属物点検表'!$L$10:$L$5000,K19,'(9)附属物点検表'!$AN$10:$AN$5000,$AA$7)&gt;=1,COUNTIFS('(9)附属物点検表'!$L$10:$L$5000,K19,'(9)附属物点検表'!$AQ$10:$AQ$5000,$AA$7)&gt;=1),$AA$7,"")))</f>
        <v/>
      </c>
      <c r="L31" s="465" t="str">
        <f>IF(L19="","",IF(OR(COUNTIFS('(9)附属物点検表'!$L$10:$L$5000,L19,'(9)附属物点検表'!$AN$10:$AN$5000,$AB$7)&gt;=1,COUNTIFS('(9)附属物点検表'!$L$10:$L$5000,L19,'(9)附属物点検表'!$AQ$10:$AQ$5000,$AB$7)&gt;=1),$AB$7,IF(OR(COUNTIFS('(9)附属物点検表'!$L$10:$L$5000,L19,'(9)附属物点検表'!$AN$10:$AN$5000,$AA$7)&gt;=1,COUNTIFS('(9)附属物点検表'!$L$10:$L$5000,L19,'(9)附属物点検表'!$AQ$10:$AQ$5000,$AA$7)&gt;=1),$AA$7,"")))</f>
        <v/>
      </c>
      <c r="M31" s="465" t="str">
        <f>IF(M19="","",IF(OR(COUNTIFS('(9)附属物点検表'!$L$10:$L$5000,M19,'(9)附属物点検表'!$AN$10:$AN$5000,$AB$7)&gt;=1,COUNTIFS('(9)附属物点検表'!$L$10:$L$5000,M19,'(9)附属物点検表'!$AQ$10:$AQ$5000,$AB$7)&gt;=1),$AB$7,IF(OR(COUNTIFS('(9)附属物点検表'!$L$10:$L$5000,M19,'(9)附属物点検表'!$AN$10:$AN$5000,$AA$7)&gt;=1,COUNTIFS('(9)附属物点検表'!$L$10:$L$5000,M19,'(9)附属物点検表'!$AQ$10:$AQ$5000,$AA$7)&gt;=1),$AA$7,"")))</f>
        <v/>
      </c>
      <c r="N31" s="465" t="str">
        <f>IF(N19="","",IF(OR(COUNTIFS('(9)附属物点検表'!$L$10:$L$5000,N19,'(9)附属物点検表'!$AN$10:$AN$5000,$AB$7)&gt;=1,COUNTIFS('(9)附属物点検表'!$L$10:$L$5000,N19,'(9)附属物点検表'!$AQ$10:$AQ$5000,$AB$7)&gt;=1),$AB$7,IF(OR(COUNTIFS('(9)附属物点検表'!$L$10:$L$5000,N19,'(9)附属物点検表'!$AN$10:$AN$5000,$AA$7)&gt;=1,COUNTIFS('(9)附属物点検表'!$L$10:$L$5000,N19,'(9)附属物点検表'!$AQ$10:$AQ$5000,$AA$7)&gt;=1),$AA$7,"")))</f>
        <v/>
      </c>
      <c r="O31" s="465" t="str">
        <f>IF(O19="","",IF(OR(COUNTIFS('(9)附属物点検表'!$L$10:$L$5000,O19,'(9)附属物点検表'!$AN$10:$AN$5000,$AB$7)&gt;=1,COUNTIFS('(9)附属物点検表'!$L$10:$L$5000,O19,'(9)附属物点検表'!$AQ$10:$AQ$5000,$AB$7)&gt;=1),$AB$7,IF(OR(COUNTIFS('(9)附属物点検表'!$L$10:$L$5000,O19,'(9)附属物点検表'!$AN$10:$AN$5000,$AA$7)&gt;=1,COUNTIFS('(9)附属物点検表'!$L$10:$L$5000,O19,'(9)附属物点検表'!$AQ$10:$AQ$5000,$AA$7)&gt;=1),$AA$7,"")))</f>
        <v/>
      </c>
      <c r="P31" s="465" t="str">
        <f>IF(P19="","",IF(OR(COUNTIFS('(9)附属物点検表'!$L$10:$L$5000,P19,'(9)附属物点検表'!$AN$10:$AN$5000,$AB$7)&gt;=1,COUNTIFS('(9)附属物点検表'!$L$10:$L$5000,P19,'(9)附属物点検表'!$AQ$10:$AQ$5000,$AB$7)&gt;=1),$AB$7,IF(OR(COUNTIFS('(9)附属物点検表'!$L$10:$L$5000,P19,'(9)附属物点検表'!$AN$10:$AN$5000,$AA$7)&gt;=1,COUNTIFS('(9)附属物点検表'!$L$10:$L$5000,P19,'(9)附属物点検表'!$AQ$10:$AQ$5000,$AA$7)&gt;=1),$AA$7,"")))</f>
        <v/>
      </c>
      <c r="Q31" s="465" t="str">
        <f>IF(Q19="","",IF(OR(COUNTIFS('(9)附属物点検表'!$L$10:$L$5000,Q19,'(9)附属物点検表'!$AN$10:$AN$5000,$AB$7)&gt;=1,COUNTIFS('(9)附属物点検表'!$L$10:$L$5000,Q19,'(9)附属物点検表'!$AQ$10:$AQ$5000,$AB$7)&gt;=1),$AB$7,IF(OR(COUNTIFS('(9)附属物点検表'!$L$10:$L$5000,Q19,'(9)附属物点検表'!$AN$10:$AN$5000,$AA$7)&gt;=1,COUNTIFS('(9)附属物点検表'!$L$10:$L$5000,Q19,'(9)附属物点検表'!$AQ$10:$AQ$5000,$AA$7)&gt;=1),$AA$7,"")))</f>
        <v/>
      </c>
      <c r="R31" s="465" t="str">
        <f>IF(R19="","",IF(OR(COUNTIFS('(9)附属物点検表'!$L$10:$L$5000,R19,'(9)附属物点検表'!$AN$10:$AN$5000,$AB$7)&gt;=1,COUNTIFS('(9)附属物点検表'!$L$10:$L$5000,R19,'(9)附属物点検表'!$AQ$10:$AQ$5000,$AB$7)&gt;=1),$AB$7,IF(OR(COUNTIFS('(9)附属物点検表'!$L$10:$L$5000,R19,'(9)附属物点検表'!$AN$10:$AN$5000,$AA$7)&gt;=1,COUNTIFS('(9)附属物点検表'!$L$10:$L$5000,R19,'(9)附属物点検表'!$AQ$10:$AQ$5000,$AA$7)&gt;=1),$AA$7,"")))</f>
        <v/>
      </c>
      <c r="S31" s="465" t="str">
        <f>IF(S19="","",IF(OR(COUNTIFS('(9)附属物点検表'!$L$10:$L$5000,S19,'(9)附属物点検表'!$AN$10:$AN$5000,$AB$7)&gt;=1,COUNTIFS('(9)附属物点検表'!$L$10:$L$5000,S19,'(9)附属物点検表'!$AQ$10:$AQ$5000,$AB$7)&gt;=1),$AB$7,IF(OR(COUNTIFS('(9)附属物点検表'!$L$10:$L$5000,S19,'(9)附属物点検表'!$AN$10:$AN$5000,$AA$7)&gt;=1,COUNTIFS('(9)附属物点検表'!$L$10:$L$5000,S19,'(9)附属物点検表'!$AQ$10:$AQ$5000,$AA$7)&gt;=1),$AA$7,"")))</f>
        <v/>
      </c>
      <c r="T31" s="465" t="str">
        <f>IF(T19="","",IF(OR(COUNTIFS('(9)附属物点検表'!$L$10:$L$5000,T19,'(9)附属物点検表'!$AN$10:$AN$5000,$AB$7)&gt;=1,COUNTIFS('(9)附属物点検表'!$L$10:$L$5000,T19,'(9)附属物点検表'!$AQ$10:$AQ$5000,$AB$7)&gt;=1),$AB$7,IF(OR(COUNTIFS('(9)附属物点検表'!$L$10:$L$5000,T19,'(9)附属物点検表'!$AN$10:$AN$5000,$AA$7)&gt;=1,COUNTIFS('(9)附属物点検表'!$L$10:$L$5000,T19,'(9)附属物点検表'!$AQ$10:$AQ$5000,$AA$7)&gt;=1),$AA$7,"")))</f>
        <v/>
      </c>
      <c r="U31" s="465" t="str">
        <f>IF(U19="","",IF(OR(COUNTIFS('(9)附属物点検表'!$L$10:$L$5000,U19,'(9)附属物点検表'!$AN$10:$AN$5000,$AB$7)&gt;=1,COUNTIFS('(9)附属物点検表'!$L$10:$L$5000,U19,'(9)附属物点検表'!$AQ$10:$AQ$5000,$AB$7)&gt;=1),$AB$7,IF(OR(COUNTIFS('(9)附属物点検表'!$L$10:$L$5000,U19,'(9)附属物点検表'!$AN$10:$AN$5000,$AA$7)&gt;=1,COUNTIFS('(9)附属物点検表'!$L$10:$L$5000,U19,'(9)附属物点検表'!$AQ$10:$AQ$5000,$AA$7)&gt;=1),$AA$7,"")))</f>
        <v/>
      </c>
      <c r="V31" s="465" t="str">
        <f>IF(V19="","",IF(OR(COUNTIFS('(9)附属物点検表'!$L$10:$L$5000,V19,'(9)附属物点検表'!$AN$10:$AN$5000,$AB$7)&gt;=1,COUNTIFS('(9)附属物点検表'!$L$10:$L$5000,V19,'(9)附属物点検表'!$AQ$10:$AQ$5000,$AB$7)&gt;=1),$AB$7,IF(OR(COUNTIFS('(9)附属物点検表'!$L$10:$L$5000,V19,'(9)附属物点検表'!$AN$10:$AN$5000,$AA$7)&gt;=1,COUNTIFS('(9)附属物点検表'!$L$10:$L$5000,V19,'(9)附属物点検表'!$AQ$10:$AQ$5000,$AA$7)&gt;=1),$AA$7,"")))</f>
        <v/>
      </c>
      <c r="W31" s="465" t="str">
        <f>IF(W19="","",IF(OR(COUNTIFS('(9)附属物点検表'!$L$10:$L$5000,W19,'(9)附属物点検表'!$AN$10:$AN$5000,$AB$7)&gt;=1,COUNTIFS('(9)附属物点検表'!$L$10:$L$5000,W19,'(9)附属物点検表'!$AQ$10:$AQ$5000,$AB$7)&gt;=1),$AB$7,IF(OR(COUNTIFS('(9)附属物点検表'!$L$10:$L$5000,W19,'(9)附属物点検表'!$AN$10:$AN$5000,$AA$7)&gt;=1,COUNTIFS('(9)附属物点検表'!$L$10:$L$5000,W19,'(9)附属物点検表'!$AQ$10:$AQ$5000,$AA$7)&gt;=1),$AA$7,"")))</f>
        <v/>
      </c>
      <c r="X31" s="465" t="str">
        <f>IF(X19="","",IF(OR(COUNTIFS('(9)附属物点検表'!$L$10:$L$5000,X19,'(9)附属物点検表'!$AN$10:$AN$5000,$AB$7)&gt;=1,COUNTIFS('(9)附属物点検表'!$L$10:$L$5000,X19,'(9)附属物点検表'!$AQ$10:$AQ$5000,$AB$7)&gt;=1),$AB$7,IF(OR(COUNTIFS('(9)附属物点検表'!$L$10:$L$5000,X19,'(9)附属物点検表'!$AN$10:$AN$5000,$AA$7)&gt;=1,COUNTIFS('(9)附属物点検表'!$L$10:$L$5000,X19,'(9)附属物点検表'!$AQ$10:$AQ$5000,$AA$7)&gt;=1),$AA$7,"")))</f>
        <v/>
      </c>
      <c r="Y31" s="465" t="str">
        <f>IF(Y19="","",IF(OR(COUNTIFS('(9)附属物点検表'!$L$10:$L$5000,Y19,'(9)附属物点検表'!$AN$10:$AN$5000,$AB$7)&gt;=1,COUNTIFS('(9)附属物点検表'!$L$10:$L$5000,Y19,'(9)附属物点検表'!$AQ$10:$AQ$5000,$AB$7)&gt;=1),$AB$7,IF(OR(COUNTIFS('(9)附属物点検表'!$L$10:$L$5000,Y19,'(9)附属物点検表'!$AN$10:$AN$5000,$AA$7)&gt;=1,COUNTIFS('(9)附属物点検表'!$L$10:$L$5000,Y19,'(9)附属物点検表'!$AQ$10:$AQ$5000,$AA$7)&gt;=1),$AA$7,"")))</f>
        <v/>
      </c>
      <c r="Z31" s="465" t="str">
        <f>IF(Z19="","",IF(OR(COUNTIFS('(9)附属物点検表'!$L$10:$L$5000,Z19,'(9)附属物点検表'!$AN$10:$AN$5000,$AB$7)&gt;=1,COUNTIFS('(9)附属物点検表'!$L$10:$L$5000,Z19,'(9)附属物点検表'!$AQ$10:$AQ$5000,$AB$7)&gt;=1),$AB$7,IF(OR(COUNTIFS('(9)附属物点検表'!$L$10:$L$5000,Z19,'(9)附属物点検表'!$AN$10:$AN$5000,$AA$7)&gt;=1,COUNTIFS('(9)附属物点検表'!$L$10:$L$5000,Z19,'(9)附属物点検表'!$AQ$10:$AQ$5000,$AA$7)&gt;=1),$AA$7,"")))</f>
        <v/>
      </c>
      <c r="AA31" s="465" t="str">
        <f>IF(AA19="","",IF(OR(COUNTIFS('(9)附属物点検表'!$L$10:$L$5000,AA19,'(9)附属物点検表'!$AN$10:$AN$5000,$AB$7)&gt;=1,COUNTIFS('(9)附属物点検表'!$L$10:$L$5000,AA19,'(9)附属物点検表'!$AQ$10:$AQ$5000,$AB$7)&gt;=1),$AB$7,IF(OR(COUNTIFS('(9)附属物点検表'!$L$10:$L$5000,AA19,'(9)附属物点検表'!$AN$10:$AN$5000,$AA$7)&gt;=1,COUNTIFS('(9)附属物点検表'!$L$10:$L$5000,AA19,'(9)附属物点検表'!$AQ$10:$AQ$5000,$AA$7)&gt;=1),$AA$7,"")))</f>
        <v/>
      </c>
      <c r="AB31" s="465" t="str">
        <f>IF(AB19="","",IF(OR(COUNTIFS('(9)附属物点検表'!$L$10:$L$5000,AB19,'(9)附属物点検表'!$AN$10:$AN$5000,$AB$7)&gt;=1,COUNTIFS('(9)附属物点検表'!$L$10:$L$5000,AB19,'(9)附属物点検表'!$AQ$10:$AQ$5000,$AB$7)&gt;=1),$AB$7,IF(OR(COUNTIFS('(9)附属物点検表'!$L$10:$L$5000,AB19,'(9)附属物点検表'!$AN$10:$AN$5000,$AA$7)&gt;=1,COUNTIFS('(9)附属物点検表'!$L$10:$L$5000,AB19,'(9)附属物点検表'!$AQ$10:$AQ$5000,$AA$7)&gt;=1),$AA$7,"")))</f>
        <v/>
      </c>
      <c r="AC31" s="465" t="str">
        <f>IF(AC19="","",IF(OR(COUNTIFS('(9)附属物点検表'!$L$10:$L$5000,AC19,'(9)附属物点検表'!$AN$10:$AN$5000,$AB$7)&gt;=1,COUNTIFS('(9)附属物点検表'!$L$10:$L$5000,AC19,'(9)附属物点検表'!$AQ$10:$AQ$5000,$AB$7)&gt;=1),$AB$7,IF(OR(COUNTIFS('(9)附属物点検表'!$L$10:$L$5000,AC19,'(9)附属物点検表'!$AN$10:$AN$5000,$AA$7)&gt;=1,COUNTIFS('(9)附属物点検表'!$L$10:$L$5000,AC19,'(9)附属物点検表'!$AQ$10:$AQ$5000,$AA$7)&gt;=1),$AA$7,"")))</f>
        <v/>
      </c>
      <c r="AD31" s="465" t="str">
        <f>IF(AD19="","",IF(OR(COUNTIFS('(9)附属物点検表'!$L$10:$L$5000,AD19,'(9)附属物点検表'!$AN$10:$AN$5000,$AB$7)&gt;=1,COUNTIFS('(9)附属物点検表'!$L$10:$L$5000,AD19,'(9)附属物点検表'!$AQ$10:$AQ$5000,$AB$7)&gt;=1),$AB$7,IF(OR(COUNTIFS('(9)附属物点検表'!$L$10:$L$5000,AD19,'(9)附属物点検表'!$AN$10:$AN$5000,$AA$7)&gt;=1,COUNTIFS('(9)附属物点検表'!$L$10:$L$5000,AD19,'(9)附属物点検表'!$AQ$10:$AQ$5000,$AA$7)&gt;=1),$AA$7,"")))</f>
        <v/>
      </c>
      <c r="AE31" s="465" t="str">
        <f>IF(AE19="","",IF(OR(COUNTIFS('(9)附属物点検表'!$L$10:$L$5000,AE19,'(9)附属物点検表'!$AN$10:$AN$5000,$AB$7)&gt;=1,COUNTIFS('(9)附属物点検表'!$L$10:$L$5000,AE19,'(9)附属物点検表'!$AQ$10:$AQ$5000,$AB$7)&gt;=1),$AB$7,IF(OR(COUNTIFS('(9)附属物点検表'!$L$10:$L$5000,AE19,'(9)附属物点検表'!$AN$10:$AN$5000,$AA$7)&gt;=1,COUNTIFS('(9)附属物点検表'!$L$10:$L$5000,AE19,'(9)附属物点検表'!$AQ$10:$AQ$5000,$AA$7)&gt;=1),$AA$7,"")))</f>
        <v/>
      </c>
      <c r="AF31" s="465" t="str">
        <f>IF(AF19="","",IF(OR(COUNTIFS('(9)附属物点検表'!$L$10:$L$5000,AF19,'(9)附属物点検表'!$AN$10:$AN$5000,$AB$7)&gt;=1,COUNTIFS('(9)附属物点検表'!$L$10:$L$5000,AF19,'(9)附属物点検表'!$AQ$10:$AQ$5000,$AB$7)&gt;=1),$AB$7,IF(OR(COUNTIFS('(9)附属物点検表'!$L$10:$L$5000,AF19,'(9)附属物点検表'!$AN$10:$AN$5000,$AA$7)&gt;=1,COUNTIFS('(9)附属物点検表'!$L$10:$L$5000,AF19,'(9)附属物点検表'!$AQ$10:$AQ$5000,$AA$7)&gt;=1),$AA$7,"")))</f>
        <v/>
      </c>
      <c r="AG31" s="465" t="str">
        <f>IF(AG19="","",IF(OR(COUNTIFS('(9)附属物点検表'!$L$10:$L$5000,AG19,'(9)附属物点検表'!$AN$10:$AN$5000,$AB$7)&gt;=1,COUNTIFS('(9)附属物点検表'!$L$10:$L$5000,AG19,'(9)附属物点検表'!$AQ$10:$AQ$5000,$AB$7)&gt;=1),$AB$7,IF(OR(COUNTIFS('(9)附属物点検表'!$L$10:$L$5000,AG19,'(9)附属物点検表'!$AN$10:$AN$5000,$AA$7)&gt;=1,COUNTIFS('(9)附属物点検表'!$L$10:$L$5000,AG19,'(9)附属物点検表'!$AQ$10:$AQ$5000,$AA$7)&gt;=1),$AA$7,"")))</f>
        <v/>
      </c>
      <c r="AH31" s="465" t="str">
        <f>IF(AH19="","",IF(OR(COUNTIFS('(9)附属物点検表'!$L$10:$L$5000,AH19,'(9)附属物点検表'!$AN$10:$AN$5000,$AB$7)&gt;=1,COUNTIFS('(9)附属物点検表'!$L$10:$L$5000,AH19,'(9)附属物点検表'!$AQ$10:$AQ$5000,$AB$7)&gt;=1),$AB$7,IF(OR(COUNTIFS('(9)附属物点検表'!$L$10:$L$5000,AH19,'(9)附属物点検表'!$AN$10:$AN$5000,$AA$7)&gt;=1,COUNTIFS('(9)附属物点検表'!$L$10:$L$5000,AH19,'(9)附属物点検表'!$AQ$10:$AQ$5000,$AA$7)&gt;=1),$AA$7,"")))</f>
        <v/>
      </c>
      <c r="AI31" s="465" t="str">
        <f>IF(AI19="","",IF(OR(COUNTIFS('(9)附属物点検表'!$L$10:$L$5000,AI19,'(9)附属物点検表'!$AN$10:$AN$5000,$AB$7)&gt;=1,COUNTIFS('(9)附属物点検表'!$L$10:$L$5000,AI19,'(9)附属物点検表'!$AQ$10:$AQ$5000,$AB$7)&gt;=1),$AB$7,IF(OR(COUNTIFS('(9)附属物点検表'!$L$10:$L$5000,AI19,'(9)附属物点検表'!$AN$10:$AN$5000,$AA$7)&gt;=1,COUNTIFS('(9)附属物点検表'!$L$10:$L$5000,AI19,'(9)附属物点検表'!$AQ$10:$AQ$5000,$AA$7)&gt;=1),$AA$7,"")))</f>
        <v/>
      </c>
      <c r="AJ31" s="465" t="str">
        <f>IF(AJ19="","",IF(OR(COUNTIFS('(9)附属物点検表'!$L$10:$L$5000,AJ19,'(9)附属物点検表'!$AN$10:$AN$5000,$AB$7)&gt;=1,COUNTIFS('(9)附属物点検表'!$L$10:$L$5000,AJ19,'(9)附属物点検表'!$AQ$10:$AQ$5000,$AB$7)&gt;=1),$AB$7,IF(OR(COUNTIFS('(9)附属物点検表'!$L$10:$L$5000,AJ19,'(9)附属物点検表'!$AN$10:$AN$5000,$AA$7)&gt;=1,COUNTIFS('(9)附属物点検表'!$L$10:$L$5000,AJ19,'(9)附属物点検表'!$AQ$10:$AQ$5000,$AA$7)&gt;=1),$AA$7,"")))</f>
        <v/>
      </c>
      <c r="AK31" s="465" t="str">
        <f>IF(AK19="","",IF(OR(COUNTIFS('(9)附属物点検表'!$L$10:$L$5000,AK19,'(9)附属物点検表'!$AN$10:$AN$5000,$AB$7)&gt;=1,COUNTIFS('(9)附属物点検表'!$L$10:$L$5000,AK19,'(9)附属物点検表'!$AQ$10:$AQ$5000,$AB$7)&gt;=1),$AB$7,IF(OR(COUNTIFS('(9)附属物点検表'!$L$10:$L$5000,AK19,'(9)附属物点検表'!$AN$10:$AN$5000,$AA$7)&gt;=1,COUNTIFS('(9)附属物点検表'!$L$10:$L$5000,AK19,'(9)附属物点検表'!$AQ$10:$AQ$5000,$AA$7)&gt;=1),$AA$7,"")))</f>
        <v/>
      </c>
      <c r="AL31" s="465" t="str">
        <f>IF(AL19="","",IF(OR(COUNTIFS('(9)附属物点検表'!$L$10:$L$5000,AL19,'(9)附属物点検表'!$AN$10:$AN$5000,$AB$7)&gt;=1,COUNTIFS('(9)附属物点検表'!$L$10:$L$5000,AL19,'(9)附属物点検表'!$AQ$10:$AQ$5000,$AB$7)&gt;=1),$AB$7,IF(OR(COUNTIFS('(9)附属物点検表'!$L$10:$L$5000,AL19,'(9)附属物点検表'!$AN$10:$AN$5000,$AA$7)&gt;=1,COUNTIFS('(9)附属物点検表'!$L$10:$L$5000,AL19,'(9)附属物点検表'!$AQ$10:$AQ$5000,$AA$7)&gt;=1),$AA$7,"")))</f>
        <v/>
      </c>
      <c r="AM31" s="465" t="str">
        <f>IF(AM19="","",IF(OR(COUNTIFS('(9)附属物点検表'!$L$10:$L$5000,AM19,'(9)附属物点検表'!$AN$10:$AN$5000,$AB$7)&gt;=1,COUNTIFS('(9)附属物点検表'!$L$10:$L$5000,AM19,'(9)附属物点検表'!$AQ$10:$AQ$5000,$AB$7)&gt;=1),$AB$7,IF(OR(COUNTIFS('(9)附属物点検表'!$L$10:$L$5000,AM19,'(9)附属物点検表'!$AN$10:$AN$5000,$AA$7)&gt;=1,COUNTIFS('(9)附属物点検表'!$L$10:$L$5000,AM19,'(9)附属物点検表'!$AQ$10:$AQ$5000,$AA$7)&gt;=1),$AA$7,"")))</f>
        <v/>
      </c>
      <c r="AN31" s="465" t="str">
        <f>IF(AN19="","",IF(OR(COUNTIFS('(9)附属物点検表'!$L$10:$L$5000,AN19,'(9)附属物点検表'!$AN$10:$AN$5000,$AB$7)&gt;=1,COUNTIFS('(9)附属物点検表'!$L$10:$L$5000,AN19,'(9)附属物点検表'!$AQ$10:$AQ$5000,$AB$7)&gt;=1),$AB$7,IF(OR(COUNTIFS('(9)附属物点検表'!$L$10:$L$5000,AN19,'(9)附属物点検表'!$AN$10:$AN$5000,$AA$7)&gt;=1,COUNTIFS('(9)附属物点検表'!$L$10:$L$5000,AN19,'(9)附属物点検表'!$AQ$10:$AQ$5000,$AA$7)&gt;=1),$AA$7,"")))</f>
        <v/>
      </c>
      <c r="AO31" s="465" t="str">
        <f>IF(AO19="","",IF(OR(COUNTIFS('(9)附属物点検表'!$L$10:$L$5000,AO19,'(9)附属物点検表'!$AN$10:$AN$5000,$AB$7)&gt;=1,COUNTIFS('(9)附属物点検表'!$L$10:$L$5000,AO19,'(9)附属物点検表'!$AQ$10:$AQ$5000,$AB$7)&gt;=1),$AB$7,IF(OR(COUNTIFS('(9)附属物点検表'!$L$10:$L$5000,AO19,'(9)附属物点検表'!$AN$10:$AN$5000,$AA$7)&gt;=1,COUNTIFS('(9)附属物点検表'!$L$10:$L$5000,AO19,'(9)附属物点検表'!$AQ$10:$AQ$5000,$AA$7)&gt;=1),$AA$7,"")))</f>
        <v/>
      </c>
      <c r="AP31" s="465" t="str">
        <f>IF(AP19="","",IF(OR(COUNTIFS('(9)附属物点検表'!$L$10:$L$5000,AP19,'(9)附属物点検表'!$AN$10:$AN$5000,$AB$7)&gt;=1,COUNTIFS('(9)附属物点検表'!$L$10:$L$5000,AP19,'(9)附属物点検表'!$AQ$10:$AQ$5000,$AB$7)&gt;=1),$AB$7,IF(OR(COUNTIFS('(9)附属物点検表'!$L$10:$L$5000,AP19,'(9)附属物点検表'!$AN$10:$AN$5000,$AA$7)&gt;=1,COUNTIFS('(9)附属物点検表'!$L$10:$L$5000,AP19,'(9)附属物点検表'!$AQ$10:$AQ$5000,$AA$7)&gt;=1),$AA$7,"")))</f>
        <v/>
      </c>
      <c r="AQ31" s="465" t="str">
        <f>IF(AQ19="","",IF(OR(COUNTIFS('(9)附属物点検表'!$L$10:$L$5000,AQ19,'(9)附属物点検表'!$AN$10:$AN$5000,$AB$7)&gt;=1,COUNTIFS('(9)附属物点検表'!$L$10:$L$5000,AQ19,'(9)附属物点検表'!$AQ$10:$AQ$5000,$AB$7)&gt;=1),$AB$7,IF(OR(COUNTIFS('(9)附属物点検表'!$L$10:$L$5000,AQ19,'(9)附属物点検表'!$AN$10:$AN$5000,$AA$7)&gt;=1,COUNTIFS('(9)附属物点検表'!$L$10:$L$5000,AQ19,'(9)附属物点検表'!$AQ$10:$AQ$5000,$AA$7)&gt;=1),$AA$7,"")))</f>
        <v/>
      </c>
      <c r="AR31" s="465" t="str">
        <f>IF(AR19="","",IF(OR(COUNTIFS('(9)附属物点検表'!$L$10:$L$5000,AR19,'(9)附属物点検表'!$AN$10:$AN$5000,$AB$7)&gt;=1,COUNTIFS('(9)附属物点検表'!$L$10:$L$5000,AR19,'(9)附属物点検表'!$AQ$10:$AQ$5000,$AB$7)&gt;=1),$AB$7,IF(OR(COUNTIFS('(9)附属物点検表'!$L$10:$L$5000,AR19,'(9)附属物点検表'!$AN$10:$AN$5000,$AA$7)&gt;=1,COUNTIFS('(9)附属物点検表'!$L$10:$L$5000,AR19,'(9)附属物点検表'!$AQ$10:$AQ$5000,$AA$7)&gt;=1),$AA$7,"")))</f>
        <v/>
      </c>
      <c r="AS31" s="465" t="str">
        <f>IF(AS19="","",IF(OR(COUNTIFS('(9)附属物点検表'!$L$10:$L$5000,AS19,'(9)附属物点検表'!$AN$10:$AN$5000,$AB$7)&gt;=1,COUNTIFS('(9)附属物点検表'!$L$10:$L$5000,AS19,'(9)附属物点検表'!$AQ$10:$AQ$5000,$AB$7)&gt;=1),$AB$7,IF(OR(COUNTIFS('(9)附属物点検表'!$L$10:$L$5000,AS19,'(9)附属物点検表'!$AN$10:$AN$5000,$AA$7)&gt;=1,COUNTIFS('(9)附属物点検表'!$L$10:$L$5000,AS19,'(9)附属物点検表'!$AQ$10:$AQ$5000,$AA$7)&gt;=1),$AA$7,"")))</f>
        <v/>
      </c>
      <c r="AT31" s="465" t="str">
        <f>IF(AT19="","",IF(OR(COUNTIFS('(9)附属物点検表'!$L$10:$L$5000,AT19,'(9)附属物点検表'!$AN$10:$AN$5000,$AB$7)&gt;=1,COUNTIFS('(9)附属物点検表'!$L$10:$L$5000,AT19,'(9)附属物点検表'!$AQ$10:$AQ$5000,$AB$7)&gt;=1),$AB$7,IF(OR(COUNTIFS('(9)附属物点検表'!$L$10:$L$5000,AT19,'(9)附属物点検表'!$AN$10:$AN$5000,$AA$7)&gt;=1,COUNTIFS('(9)附属物点検表'!$L$10:$L$5000,AT19,'(9)附属物点検表'!$AQ$10:$AQ$5000,$AA$7)&gt;=1),$AA$7,"")))</f>
        <v/>
      </c>
      <c r="AU31" s="465" t="str">
        <f>IF(AU19="","",IF(OR(COUNTIFS('(9)附属物点検表'!$L$10:$L$5000,AU19,'(9)附属物点検表'!$AN$10:$AN$5000,$AB$7)&gt;=1,COUNTIFS('(9)附属物点検表'!$L$10:$L$5000,AU19,'(9)附属物点検表'!$AQ$10:$AQ$5000,$AB$7)&gt;=1),$AB$7,IF(OR(COUNTIFS('(9)附属物点検表'!$L$10:$L$5000,AU19,'(9)附属物点検表'!$AN$10:$AN$5000,$AA$7)&gt;=1,COUNTIFS('(9)附属物点検表'!$L$10:$L$5000,AU19,'(9)附属物点検表'!$AQ$10:$AQ$5000,$AA$7)&gt;=1),$AA$7,"")))</f>
        <v/>
      </c>
      <c r="AV31" s="465" t="str">
        <f>IF(AV19="","",IF(OR(COUNTIFS('(9)附属物点検表'!$L$10:$L$5000,AV19,'(9)附属物点検表'!$AN$10:$AN$5000,$AB$7)&gt;=1,COUNTIFS('(9)附属物点検表'!$L$10:$L$5000,AV19,'(9)附属物点検表'!$AQ$10:$AQ$5000,$AB$7)&gt;=1),$AB$7,IF(OR(COUNTIFS('(9)附属物点検表'!$L$10:$L$5000,AV19,'(9)附属物点検表'!$AN$10:$AN$5000,$AA$7)&gt;=1,COUNTIFS('(9)附属物点検表'!$L$10:$L$5000,AV19,'(9)附属物点検表'!$AQ$10:$AQ$5000,$AA$7)&gt;=1),$AA$7,"")))</f>
        <v/>
      </c>
      <c r="AW31" s="465" t="str">
        <f>IF(AW19="","",IF(OR(COUNTIFS('(9)附属物点検表'!$L$10:$L$5000,AW19,'(9)附属物点検表'!$AN$10:$AN$5000,$AB$7)&gt;=1,COUNTIFS('(9)附属物点検表'!$L$10:$L$5000,AW19,'(9)附属物点検表'!$AQ$10:$AQ$5000,$AB$7)&gt;=1),$AB$7,IF(OR(COUNTIFS('(9)附属物点検表'!$L$10:$L$5000,AW19,'(9)附属物点検表'!$AN$10:$AN$5000,$AA$7)&gt;=1,COUNTIFS('(9)附属物点検表'!$L$10:$L$5000,AW19,'(9)附属物点検表'!$AQ$10:$AQ$5000,$AA$7)&gt;=1),$AA$7,"")))</f>
        <v/>
      </c>
      <c r="AX31" s="465" t="str">
        <f>IF(AX19="","",IF(OR(COUNTIFS('(9)附属物点検表'!$L$10:$L$5000,AX19,'(9)附属物点検表'!$AN$10:$AN$5000,$AB$7)&gt;=1,COUNTIFS('(9)附属物点検表'!$L$10:$L$5000,AX19,'(9)附属物点検表'!$AQ$10:$AQ$5000,$AB$7)&gt;=1),$AB$7,IF(OR(COUNTIFS('(9)附属物点検表'!$L$10:$L$5000,AX19,'(9)附属物点検表'!$AN$10:$AN$5000,$AA$7)&gt;=1,COUNTIFS('(9)附属物点検表'!$L$10:$L$5000,AX19,'(9)附属物点検表'!$AQ$10:$AQ$5000,$AA$7)&gt;=1),$AA$7,"")))</f>
        <v/>
      </c>
      <c r="AY31" s="465" t="str">
        <f>IF(AY19="","",IF(OR(COUNTIFS('(9)附属物点検表'!$L$10:$L$5000,AY19,'(9)附属物点検表'!$AN$10:$AN$5000,$AB$7)&gt;=1,COUNTIFS('(9)附属物点検表'!$L$10:$L$5000,AY19,'(9)附属物点検表'!$AQ$10:$AQ$5000,$AB$7)&gt;=1),$AB$7,IF(OR(COUNTIFS('(9)附属物点検表'!$L$10:$L$5000,AY19,'(9)附属物点検表'!$AN$10:$AN$5000,$AA$7)&gt;=1,COUNTIFS('(9)附属物点検表'!$L$10:$L$5000,AY19,'(9)附属物点検表'!$AQ$10:$AQ$5000,$AA$7)&gt;=1),$AA$7,"")))</f>
        <v/>
      </c>
      <c r="AZ31" s="465" t="str">
        <f>IF(AZ19="","",IF(OR(COUNTIFS('(9)附属物点検表'!$L$10:$L$5000,AZ19,'(9)附属物点検表'!$AN$10:$AN$5000,$AB$7)&gt;=1,COUNTIFS('(9)附属物点検表'!$L$10:$L$5000,AZ19,'(9)附属物点検表'!$AQ$10:$AQ$5000,$AB$7)&gt;=1),$AB$7,IF(OR(COUNTIFS('(9)附属物点検表'!$L$10:$L$5000,AZ19,'(9)附属物点検表'!$AN$10:$AN$5000,$AA$7)&gt;=1,COUNTIFS('(9)附属物点検表'!$L$10:$L$5000,AZ19,'(9)附属物点検表'!$AQ$10:$AQ$5000,$AA$7)&gt;=1),$AA$7,"")))</f>
        <v/>
      </c>
      <c r="BA31" s="466" t="str">
        <f>IF(BA19="","",IF(OR(COUNTIFS('(9)附属物点検表'!$L$10:$L$5000,BA19,'(9)附属物点検表'!$AN$10:$AN$5000,$AB$7)&gt;=1,COUNTIFS('(9)附属物点検表'!$L$10:$L$5000,BA19,'(9)附属物点検表'!$AQ$10:$AQ$5000,$AB$7)&gt;=1),$AB$7,IF(OR(COUNTIFS('(9)附属物点検表'!$L$10:$L$5000,BA19,'(9)附属物点検表'!$AN$10:$AN$5000,$AA$7)&gt;=1,COUNTIFS('(9)附属物点検表'!$L$10:$L$5000,BA19,'(9)附属物点検表'!$AQ$10:$AQ$5000,$AA$7)&gt;=1),$AA$7,"")))</f>
        <v/>
      </c>
    </row>
    <row r="32" spans="2:83" ht="18.75" customHeight="1" x14ac:dyDescent="0.2">
      <c r="B32" s="65"/>
      <c r="C32" s="65"/>
      <c r="D32" s="65"/>
      <c r="E32" s="65"/>
      <c r="F32" s="65"/>
      <c r="G32" s="65"/>
      <c r="H32" s="65"/>
      <c r="I32" s="65"/>
      <c r="M32" s="204"/>
      <c r="N32" s="204"/>
      <c r="O32" s="204"/>
      <c r="P32" s="204"/>
      <c r="Q32" s="204"/>
      <c r="R32" s="204"/>
      <c r="S32" s="204"/>
      <c r="T32" s="204"/>
      <c r="U32" s="204"/>
      <c r="V32" s="204"/>
      <c r="W32" s="204"/>
      <c r="X32" s="204"/>
      <c r="Y32" s="204"/>
      <c r="Z32" s="204"/>
      <c r="AA32" s="204"/>
      <c r="AB32" s="204"/>
      <c r="AC32" s="204"/>
      <c r="AD32" s="204"/>
      <c r="AE32" s="204"/>
      <c r="AF32" s="204"/>
      <c r="AG32" s="204"/>
      <c r="AH32" s="204"/>
      <c r="AI32" s="204"/>
      <c r="AJ32" s="204"/>
      <c r="AK32" s="204"/>
      <c r="AL32" s="204"/>
      <c r="AM32" s="204"/>
      <c r="AN32" s="204"/>
      <c r="AO32" s="204"/>
      <c r="AP32" s="204"/>
      <c r="AQ32" s="204"/>
      <c r="AR32" s="204"/>
      <c r="AS32" s="204"/>
      <c r="AW32" s="204"/>
      <c r="AX32" s="204"/>
    </row>
    <row r="33" spans="2:55" ht="18.75" customHeight="1" thickBot="1" x14ac:dyDescent="0.25">
      <c r="B33" s="1847" t="s">
        <v>547</v>
      </c>
      <c r="C33" s="1848"/>
      <c r="D33" s="1848"/>
      <c r="E33" s="1848"/>
      <c r="F33" s="1848"/>
      <c r="G33" s="1849"/>
      <c r="H33" s="460">
        <f>IF($N$3=BA19,"PE",IF(BA19="PE","",IF(BA19="","",BA19+1)))</f>
        <v>46</v>
      </c>
      <c r="I33" s="461">
        <f t="shared" ref="I33:BA33" si="2">IF($N$3=H33,"PE",IF(H33="PE","",IF(H33="","",H33+1)))</f>
        <v>47</v>
      </c>
      <c r="J33" s="461">
        <f t="shared" si="2"/>
        <v>48</v>
      </c>
      <c r="K33" s="461">
        <f t="shared" si="2"/>
        <v>49</v>
      </c>
      <c r="L33" s="461">
        <f t="shared" si="2"/>
        <v>50</v>
      </c>
      <c r="M33" s="461">
        <f t="shared" si="2"/>
        <v>51</v>
      </c>
      <c r="N33" s="461">
        <f t="shared" si="2"/>
        <v>52</v>
      </c>
      <c r="O33" s="461">
        <f t="shared" si="2"/>
        <v>53</v>
      </c>
      <c r="P33" s="461">
        <f t="shared" si="2"/>
        <v>54</v>
      </c>
      <c r="Q33" s="461">
        <f t="shared" si="2"/>
        <v>55</v>
      </c>
      <c r="R33" s="461">
        <f t="shared" si="2"/>
        <v>56</v>
      </c>
      <c r="S33" s="461">
        <f t="shared" si="2"/>
        <v>57</v>
      </c>
      <c r="T33" s="461">
        <f t="shared" si="2"/>
        <v>58</v>
      </c>
      <c r="U33" s="461">
        <f t="shared" si="2"/>
        <v>59</v>
      </c>
      <c r="V33" s="461">
        <f t="shared" si="2"/>
        <v>60</v>
      </c>
      <c r="W33" s="461">
        <f t="shared" si="2"/>
        <v>61</v>
      </c>
      <c r="X33" s="461">
        <f t="shared" si="2"/>
        <v>62</v>
      </c>
      <c r="Y33" s="461">
        <f t="shared" si="2"/>
        <v>63</v>
      </c>
      <c r="Z33" s="461">
        <f t="shared" si="2"/>
        <v>64</v>
      </c>
      <c r="AA33" s="461">
        <f t="shared" si="2"/>
        <v>65</v>
      </c>
      <c r="AB33" s="461">
        <f t="shared" si="2"/>
        <v>66</v>
      </c>
      <c r="AC33" s="461">
        <f t="shared" si="2"/>
        <v>67</v>
      </c>
      <c r="AD33" s="461">
        <f t="shared" si="2"/>
        <v>68</v>
      </c>
      <c r="AE33" s="461">
        <f t="shared" si="2"/>
        <v>69</v>
      </c>
      <c r="AF33" s="461">
        <f t="shared" si="2"/>
        <v>70</v>
      </c>
      <c r="AG33" s="461">
        <f t="shared" si="2"/>
        <v>71</v>
      </c>
      <c r="AH33" s="461">
        <f t="shared" si="2"/>
        <v>72</v>
      </c>
      <c r="AI33" s="461">
        <f t="shared" si="2"/>
        <v>73</v>
      </c>
      <c r="AJ33" s="461">
        <f t="shared" si="2"/>
        <v>74</v>
      </c>
      <c r="AK33" s="461">
        <f t="shared" si="2"/>
        <v>75</v>
      </c>
      <c r="AL33" s="461">
        <f t="shared" si="2"/>
        <v>76</v>
      </c>
      <c r="AM33" s="461">
        <f t="shared" si="2"/>
        <v>77</v>
      </c>
      <c r="AN33" s="461">
        <f t="shared" si="2"/>
        <v>78</v>
      </c>
      <c r="AO33" s="461">
        <f t="shared" si="2"/>
        <v>79</v>
      </c>
      <c r="AP33" s="461">
        <f t="shared" si="2"/>
        <v>80</v>
      </c>
      <c r="AQ33" s="461">
        <f t="shared" si="2"/>
        <v>81</v>
      </c>
      <c r="AR33" s="461">
        <f t="shared" si="2"/>
        <v>82</v>
      </c>
      <c r="AS33" s="461">
        <f t="shared" si="2"/>
        <v>83</v>
      </c>
      <c r="AT33" s="461">
        <f t="shared" si="2"/>
        <v>84</v>
      </c>
      <c r="AU33" s="461">
        <f t="shared" si="2"/>
        <v>85</v>
      </c>
      <c r="AV33" s="461">
        <f t="shared" si="2"/>
        <v>86</v>
      </c>
      <c r="AW33" s="461">
        <f t="shared" si="2"/>
        <v>87</v>
      </c>
      <c r="AX33" s="461">
        <f t="shared" si="2"/>
        <v>88</v>
      </c>
      <c r="AY33" s="461">
        <f t="shared" si="2"/>
        <v>89</v>
      </c>
      <c r="AZ33" s="461">
        <f t="shared" si="2"/>
        <v>90</v>
      </c>
      <c r="BA33" s="462">
        <f t="shared" si="2"/>
        <v>91</v>
      </c>
    </row>
    <row r="34" spans="2:55" ht="18.75" customHeight="1" thickTop="1" x14ac:dyDescent="0.2">
      <c r="B34" s="1853" t="s">
        <v>901</v>
      </c>
      <c r="C34" s="1850" t="str">
        <f>ﾃﾞｰﾀ一覧!$U$18</f>
        <v>ひび割れ</v>
      </c>
      <c r="D34" s="1851"/>
      <c r="E34" s="1851"/>
      <c r="F34" s="1851"/>
      <c r="G34" s="1852"/>
      <c r="H34" s="468" t="str">
        <f>IF(H$33="","",IF(COUNTIFS('(6)定期点検調書'!$B$12:$B$5000,H$33,'(6)定期点検調書'!$AH$12:$AH$5000,$C34,'(6)定期点検調書'!$BF$12:$BF$5000,$W$7)&gt;=1,$W$7,IF(COUNTIFS('(6)定期点検調書'!$B$12:$B$5000,H$33,'(6)定期点検調書'!$AH$12:$AH$5000,$C34,'(6)定期点検調書'!$BF$12:$BF$5000,$V$7)&gt;=1,$V$7,IF(COUNTIFS('(6)定期点検調書'!$B$12:$B$5000,H$33,'(6)定期点検調書'!$AH$12:$AH$5000,$C34,'(6)定期点検調書'!$BF$12:$BF$5000,$U$7)&gt;=1,$U$7,IF(COUNTIFS('(6)定期点検調書'!$B$12:$B$5000,H$33,'(6)定期点検調書'!$AH$12:$AH$5000,$C34,'(6)定期点検調書'!$BF$12:$BF$5000,$T$7)&gt;=1,$T$7,IF(COUNTIFS('(6)定期点検調書'!$B$12:$B$5000,H$33,'(6)定期点検調書'!$AH$12:$AH$5000,$C34,'(6)定期点検調書'!$BF$12:$BF$5000,$S$7)&gt;=1,$S$7,""))))))</f>
        <v/>
      </c>
      <c r="I34" s="463" t="str">
        <f>IF(I$33="","",IF(COUNTIFS('(6)定期点検調書'!$B$12:$B$5000,I$33,'(6)定期点検調書'!$AH$12:$AH$5000,$C34,'(6)定期点検調書'!$BF$12:$BF$5000,$W$7)&gt;=1,$W$7,IF(COUNTIFS('(6)定期点検調書'!$B$12:$B$5000,I$33,'(6)定期点検調書'!$AH$12:$AH$5000,$C34,'(6)定期点検調書'!$BF$12:$BF$5000,$V$7)&gt;=1,$V$7,IF(COUNTIFS('(6)定期点検調書'!$B$12:$B$5000,I$33,'(6)定期点検調書'!$AH$12:$AH$5000,$C34,'(6)定期点検調書'!$BF$12:$BF$5000,$U$7)&gt;=1,$U$7,IF(COUNTIFS('(6)定期点検調書'!$B$12:$B$5000,I$33,'(6)定期点検調書'!$AH$12:$AH$5000,$C34,'(6)定期点検調書'!$BF$12:$BF$5000,$T$7)&gt;=1,$T$7,IF(COUNTIFS('(6)定期点検調書'!$B$12:$B$5000,I$33,'(6)定期点検調書'!$AH$12:$AH$5000,$C34,'(6)定期点検調書'!$BF$12:$BF$5000,$S$7)&gt;=1,$S$7,""))))))</f>
        <v/>
      </c>
      <c r="J34" s="463" t="str">
        <f>IF(J$33="","",IF(COUNTIFS('(6)定期点検調書'!$B$12:$B$5000,J$33,'(6)定期点検調書'!$AH$12:$AH$5000,$C34,'(6)定期点検調書'!$BF$12:$BF$5000,$W$7)&gt;=1,$W$7,IF(COUNTIFS('(6)定期点検調書'!$B$12:$B$5000,J$33,'(6)定期点検調書'!$AH$12:$AH$5000,$C34,'(6)定期点検調書'!$BF$12:$BF$5000,$V$7)&gt;=1,$V$7,IF(COUNTIFS('(6)定期点検調書'!$B$12:$B$5000,J$33,'(6)定期点検調書'!$AH$12:$AH$5000,$C34,'(6)定期点検調書'!$BF$12:$BF$5000,$U$7)&gt;=1,$U$7,IF(COUNTIFS('(6)定期点検調書'!$B$12:$B$5000,J$33,'(6)定期点検調書'!$AH$12:$AH$5000,$C34,'(6)定期点検調書'!$BF$12:$BF$5000,$T$7)&gt;=1,$T$7,IF(COUNTIFS('(6)定期点検調書'!$B$12:$B$5000,J$33,'(6)定期点検調書'!$AH$12:$AH$5000,$C34,'(6)定期点検調書'!$BF$12:$BF$5000,$S$7)&gt;=1,$S$7,""))))))</f>
        <v/>
      </c>
      <c r="K34" s="463" t="str">
        <f>IF(K$33="","",IF(COUNTIFS('(6)定期点検調書'!$B$12:$B$5000,K$33,'(6)定期点検調書'!$AH$12:$AH$5000,$C34,'(6)定期点検調書'!$BF$12:$BF$5000,$W$7)&gt;=1,$W$7,IF(COUNTIFS('(6)定期点検調書'!$B$12:$B$5000,K$33,'(6)定期点検調書'!$AH$12:$AH$5000,$C34,'(6)定期点検調書'!$BF$12:$BF$5000,$V$7)&gt;=1,$V$7,IF(COUNTIFS('(6)定期点検調書'!$B$12:$B$5000,K$33,'(6)定期点検調書'!$AH$12:$AH$5000,$C34,'(6)定期点検調書'!$BF$12:$BF$5000,$U$7)&gt;=1,$U$7,IF(COUNTIFS('(6)定期点検調書'!$B$12:$B$5000,K$33,'(6)定期点検調書'!$AH$12:$AH$5000,$C34,'(6)定期点検調書'!$BF$12:$BF$5000,$T$7)&gt;=1,$T$7,IF(COUNTIFS('(6)定期点検調書'!$B$12:$B$5000,K$33,'(6)定期点検調書'!$AH$12:$AH$5000,$C34,'(6)定期点検調書'!$BF$12:$BF$5000,$S$7)&gt;=1,$S$7,""))))))</f>
        <v/>
      </c>
      <c r="L34" s="463" t="str">
        <f>IF(L$33="","",IF(COUNTIFS('(6)定期点検調書'!$B$12:$B$5000,L$33,'(6)定期点検調書'!$AH$12:$AH$5000,$C34,'(6)定期点検調書'!$BF$12:$BF$5000,$W$7)&gt;=1,$W$7,IF(COUNTIFS('(6)定期点検調書'!$B$12:$B$5000,L$33,'(6)定期点検調書'!$AH$12:$AH$5000,$C34,'(6)定期点検調書'!$BF$12:$BF$5000,$V$7)&gt;=1,$V$7,IF(COUNTIFS('(6)定期点検調書'!$B$12:$B$5000,L$33,'(6)定期点検調書'!$AH$12:$AH$5000,$C34,'(6)定期点検調書'!$BF$12:$BF$5000,$U$7)&gt;=1,$U$7,IF(COUNTIFS('(6)定期点検調書'!$B$12:$B$5000,L$33,'(6)定期点検調書'!$AH$12:$AH$5000,$C34,'(6)定期点検調書'!$BF$12:$BF$5000,$T$7)&gt;=1,$T$7,IF(COUNTIFS('(6)定期点検調書'!$B$12:$B$5000,L$33,'(6)定期点検調書'!$AH$12:$AH$5000,$C34,'(6)定期点検調書'!$BF$12:$BF$5000,$S$7)&gt;=1,$S$7,""))))))</f>
        <v/>
      </c>
      <c r="M34" s="463" t="str">
        <f>IF(M$33="","",IF(COUNTIFS('(6)定期点検調書'!$B$12:$B$5000,M$33,'(6)定期点検調書'!$AH$12:$AH$5000,$C34,'(6)定期点検調書'!$BF$12:$BF$5000,$W$7)&gt;=1,$W$7,IF(COUNTIFS('(6)定期点検調書'!$B$12:$B$5000,M$33,'(6)定期点検調書'!$AH$12:$AH$5000,$C34,'(6)定期点検調書'!$BF$12:$BF$5000,$V$7)&gt;=1,$V$7,IF(COUNTIFS('(6)定期点検調書'!$B$12:$B$5000,M$33,'(6)定期点検調書'!$AH$12:$AH$5000,$C34,'(6)定期点検調書'!$BF$12:$BF$5000,$U$7)&gt;=1,$U$7,IF(COUNTIFS('(6)定期点検調書'!$B$12:$B$5000,M$33,'(6)定期点検調書'!$AH$12:$AH$5000,$C34,'(6)定期点検調書'!$BF$12:$BF$5000,$T$7)&gt;=1,$T$7,IF(COUNTIFS('(6)定期点検調書'!$B$12:$B$5000,M$33,'(6)定期点検調書'!$AH$12:$AH$5000,$C34,'(6)定期点検調書'!$BF$12:$BF$5000,$S$7)&gt;=1,$S$7,""))))))</f>
        <v/>
      </c>
      <c r="N34" s="463" t="str">
        <f>IF(N$33="","",IF(COUNTIFS('(6)定期点検調書'!$B$12:$B$5000,N$33,'(6)定期点検調書'!$AH$12:$AH$5000,$C34,'(6)定期点検調書'!$BF$12:$BF$5000,$W$7)&gt;=1,$W$7,IF(COUNTIFS('(6)定期点検調書'!$B$12:$B$5000,N$33,'(6)定期点検調書'!$AH$12:$AH$5000,$C34,'(6)定期点検調書'!$BF$12:$BF$5000,$V$7)&gt;=1,$V$7,IF(COUNTIFS('(6)定期点検調書'!$B$12:$B$5000,N$33,'(6)定期点検調書'!$AH$12:$AH$5000,$C34,'(6)定期点検調書'!$BF$12:$BF$5000,$U$7)&gt;=1,$U$7,IF(COUNTIFS('(6)定期点検調書'!$B$12:$B$5000,N$33,'(6)定期点検調書'!$AH$12:$AH$5000,$C34,'(6)定期点検調書'!$BF$12:$BF$5000,$T$7)&gt;=1,$T$7,IF(COUNTIFS('(6)定期点検調書'!$B$12:$B$5000,N$33,'(6)定期点検調書'!$AH$12:$AH$5000,$C34,'(6)定期点検調書'!$BF$12:$BF$5000,$S$7)&gt;=1,$S$7,""))))))</f>
        <v/>
      </c>
      <c r="O34" s="463" t="str">
        <f>IF(O$33="","",IF(COUNTIFS('(6)定期点検調書'!$B$12:$B$5000,O$33,'(6)定期点検調書'!$AH$12:$AH$5000,$C34,'(6)定期点検調書'!$BF$12:$BF$5000,$W$7)&gt;=1,$W$7,IF(COUNTIFS('(6)定期点検調書'!$B$12:$B$5000,O$33,'(6)定期点検調書'!$AH$12:$AH$5000,$C34,'(6)定期点検調書'!$BF$12:$BF$5000,$V$7)&gt;=1,$V$7,IF(COUNTIFS('(6)定期点検調書'!$B$12:$B$5000,O$33,'(6)定期点検調書'!$AH$12:$AH$5000,$C34,'(6)定期点検調書'!$BF$12:$BF$5000,$U$7)&gt;=1,$U$7,IF(COUNTIFS('(6)定期点検調書'!$B$12:$B$5000,O$33,'(6)定期点検調書'!$AH$12:$AH$5000,$C34,'(6)定期点検調書'!$BF$12:$BF$5000,$T$7)&gt;=1,$T$7,IF(COUNTIFS('(6)定期点検調書'!$B$12:$B$5000,O$33,'(6)定期点検調書'!$AH$12:$AH$5000,$C34,'(6)定期点検調書'!$BF$12:$BF$5000,$S$7)&gt;=1,$S$7,""))))))</f>
        <v/>
      </c>
      <c r="P34" s="463" t="str">
        <f>IF(P$33="","",IF(COUNTIFS('(6)定期点検調書'!$B$12:$B$5000,P$33,'(6)定期点検調書'!$AH$12:$AH$5000,$C34,'(6)定期点検調書'!$BF$12:$BF$5000,$W$7)&gt;=1,$W$7,IF(COUNTIFS('(6)定期点検調書'!$B$12:$B$5000,P$33,'(6)定期点検調書'!$AH$12:$AH$5000,$C34,'(6)定期点検調書'!$BF$12:$BF$5000,$V$7)&gt;=1,$V$7,IF(COUNTIFS('(6)定期点検調書'!$B$12:$B$5000,P$33,'(6)定期点検調書'!$AH$12:$AH$5000,$C34,'(6)定期点検調書'!$BF$12:$BF$5000,$U$7)&gt;=1,$U$7,IF(COUNTIFS('(6)定期点検調書'!$B$12:$B$5000,P$33,'(6)定期点検調書'!$AH$12:$AH$5000,$C34,'(6)定期点検調書'!$BF$12:$BF$5000,$T$7)&gt;=1,$T$7,IF(COUNTIFS('(6)定期点検調書'!$B$12:$B$5000,P$33,'(6)定期点検調書'!$AH$12:$AH$5000,$C34,'(6)定期点検調書'!$BF$12:$BF$5000,$S$7)&gt;=1,$S$7,""))))))</f>
        <v/>
      </c>
      <c r="Q34" s="463" t="str">
        <f>IF(Q$33="","",IF(COUNTIFS('(6)定期点検調書'!$B$12:$B$5000,Q$33,'(6)定期点検調書'!$AH$12:$AH$5000,$C34,'(6)定期点検調書'!$BF$12:$BF$5000,$W$7)&gt;=1,$W$7,IF(COUNTIFS('(6)定期点検調書'!$B$12:$B$5000,Q$33,'(6)定期点検調書'!$AH$12:$AH$5000,$C34,'(6)定期点検調書'!$BF$12:$BF$5000,$V$7)&gt;=1,$V$7,IF(COUNTIFS('(6)定期点検調書'!$B$12:$B$5000,Q$33,'(6)定期点検調書'!$AH$12:$AH$5000,$C34,'(6)定期点検調書'!$BF$12:$BF$5000,$U$7)&gt;=1,$U$7,IF(COUNTIFS('(6)定期点検調書'!$B$12:$B$5000,Q$33,'(6)定期点検調書'!$AH$12:$AH$5000,$C34,'(6)定期点検調書'!$BF$12:$BF$5000,$T$7)&gt;=1,$T$7,IF(COUNTIFS('(6)定期点検調書'!$B$12:$B$5000,Q$33,'(6)定期点検調書'!$AH$12:$AH$5000,$C34,'(6)定期点検調書'!$BF$12:$BF$5000,$S$7)&gt;=1,$S$7,""))))))</f>
        <v/>
      </c>
      <c r="R34" s="463" t="str">
        <f>IF(R$33="","",IF(COUNTIFS('(6)定期点検調書'!$B$12:$B$5000,R$33,'(6)定期点検調書'!$AH$12:$AH$5000,$C34,'(6)定期点検調書'!$BF$12:$BF$5000,$W$7)&gt;=1,$W$7,IF(COUNTIFS('(6)定期点検調書'!$B$12:$B$5000,R$33,'(6)定期点検調書'!$AH$12:$AH$5000,$C34,'(6)定期点検調書'!$BF$12:$BF$5000,$V$7)&gt;=1,$V$7,IF(COUNTIFS('(6)定期点検調書'!$B$12:$B$5000,R$33,'(6)定期点検調書'!$AH$12:$AH$5000,$C34,'(6)定期点検調書'!$BF$12:$BF$5000,$U$7)&gt;=1,$U$7,IF(COUNTIFS('(6)定期点検調書'!$B$12:$B$5000,R$33,'(6)定期点検調書'!$AH$12:$AH$5000,$C34,'(6)定期点検調書'!$BF$12:$BF$5000,$T$7)&gt;=1,$T$7,IF(COUNTIFS('(6)定期点検調書'!$B$12:$B$5000,R$33,'(6)定期点検調書'!$AH$12:$AH$5000,$C34,'(6)定期点検調書'!$BF$12:$BF$5000,$S$7)&gt;=1,$S$7,""))))))</f>
        <v/>
      </c>
      <c r="S34" s="463" t="str">
        <f>IF(S$33="","",IF(COUNTIFS('(6)定期点検調書'!$B$12:$B$5000,S$33,'(6)定期点検調書'!$AH$12:$AH$5000,$C34,'(6)定期点検調書'!$BF$12:$BF$5000,$W$7)&gt;=1,$W$7,IF(COUNTIFS('(6)定期点検調書'!$B$12:$B$5000,S$33,'(6)定期点検調書'!$AH$12:$AH$5000,$C34,'(6)定期点検調書'!$BF$12:$BF$5000,$V$7)&gt;=1,$V$7,IF(COUNTIFS('(6)定期点検調書'!$B$12:$B$5000,S$33,'(6)定期点検調書'!$AH$12:$AH$5000,$C34,'(6)定期点検調書'!$BF$12:$BF$5000,$U$7)&gt;=1,$U$7,IF(COUNTIFS('(6)定期点検調書'!$B$12:$B$5000,S$33,'(6)定期点検調書'!$AH$12:$AH$5000,$C34,'(6)定期点検調書'!$BF$12:$BF$5000,$T$7)&gt;=1,$T$7,IF(COUNTIFS('(6)定期点検調書'!$B$12:$B$5000,S$33,'(6)定期点検調書'!$AH$12:$AH$5000,$C34,'(6)定期点検調書'!$BF$12:$BF$5000,$S$7)&gt;=1,$S$7,""))))))</f>
        <v/>
      </c>
      <c r="T34" s="463" t="str">
        <f>IF(T$33="","",IF(COUNTIFS('(6)定期点検調書'!$B$12:$B$5000,T$33,'(6)定期点検調書'!$AH$12:$AH$5000,$C34,'(6)定期点検調書'!$BF$12:$BF$5000,$W$7)&gt;=1,$W$7,IF(COUNTIFS('(6)定期点検調書'!$B$12:$B$5000,T$33,'(6)定期点検調書'!$AH$12:$AH$5000,$C34,'(6)定期点検調書'!$BF$12:$BF$5000,$V$7)&gt;=1,$V$7,IF(COUNTIFS('(6)定期点検調書'!$B$12:$B$5000,T$33,'(6)定期点検調書'!$AH$12:$AH$5000,$C34,'(6)定期点検調書'!$BF$12:$BF$5000,$U$7)&gt;=1,$U$7,IF(COUNTIFS('(6)定期点検調書'!$B$12:$B$5000,T$33,'(6)定期点検調書'!$AH$12:$AH$5000,$C34,'(6)定期点検調書'!$BF$12:$BF$5000,$T$7)&gt;=1,$T$7,IF(COUNTIFS('(6)定期点検調書'!$B$12:$B$5000,T$33,'(6)定期点検調書'!$AH$12:$AH$5000,$C34,'(6)定期点検調書'!$BF$12:$BF$5000,$S$7)&gt;=1,$S$7,""))))))</f>
        <v/>
      </c>
      <c r="U34" s="463" t="str">
        <f>IF(U$33="","",IF(COUNTIFS('(6)定期点検調書'!$B$12:$B$5000,U$33,'(6)定期点検調書'!$AH$12:$AH$5000,$C34,'(6)定期点検調書'!$BF$12:$BF$5000,$W$7)&gt;=1,$W$7,IF(COUNTIFS('(6)定期点検調書'!$B$12:$B$5000,U$33,'(6)定期点検調書'!$AH$12:$AH$5000,$C34,'(6)定期点検調書'!$BF$12:$BF$5000,$V$7)&gt;=1,$V$7,IF(COUNTIFS('(6)定期点検調書'!$B$12:$B$5000,U$33,'(6)定期点検調書'!$AH$12:$AH$5000,$C34,'(6)定期点検調書'!$BF$12:$BF$5000,$U$7)&gt;=1,$U$7,IF(COUNTIFS('(6)定期点検調書'!$B$12:$B$5000,U$33,'(6)定期点検調書'!$AH$12:$AH$5000,$C34,'(6)定期点検調書'!$BF$12:$BF$5000,$T$7)&gt;=1,$T$7,IF(COUNTIFS('(6)定期点検調書'!$B$12:$B$5000,U$33,'(6)定期点検調書'!$AH$12:$AH$5000,$C34,'(6)定期点検調書'!$BF$12:$BF$5000,$S$7)&gt;=1,$S$7,""))))))</f>
        <v/>
      </c>
      <c r="V34" s="463" t="str">
        <f>IF(V$33="","",IF(COUNTIFS('(6)定期点検調書'!$B$12:$B$5000,V$33,'(6)定期点検調書'!$AH$12:$AH$5000,$C34,'(6)定期点検調書'!$BF$12:$BF$5000,$W$7)&gt;=1,$W$7,IF(COUNTIFS('(6)定期点検調書'!$B$12:$B$5000,V$33,'(6)定期点検調書'!$AH$12:$AH$5000,$C34,'(6)定期点検調書'!$BF$12:$BF$5000,$V$7)&gt;=1,$V$7,IF(COUNTIFS('(6)定期点検調書'!$B$12:$B$5000,V$33,'(6)定期点検調書'!$AH$12:$AH$5000,$C34,'(6)定期点検調書'!$BF$12:$BF$5000,$U$7)&gt;=1,$U$7,IF(COUNTIFS('(6)定期点検調書'!$B$12:$B$5000,V$33,'(6)定期点検調書'!$AH$12:$AH$5000,$C34,'(6)定期点検調書'!$BF$12:$BF$5000,$T$7)&gt;=1,$T$7,IF(COUNTIFS('(6)定期点検調書'!$B$12:$B$5000,V$33,'(6)定期点検調書'!$AH$12:$AH$5000,$C34,'(6)定期点検調書'!$BF$12:$BF$5000,$S$7)&gt;=1,$S$7,""))))))</f>
        <v/>
      </c>
      <c r="W34" s="463" t="str">
        <f>IF(W$33="","",IF(COUNTIFS('(6)定期点検調書'!$B$12:$B$5000,W$33,'(6)定期点検調書'!$AH$12:$AH$5000,$C34,'(6)定期点検調書'!$BF$12:$BF$5000,$W$7)&gt;=1,$W$7,IF(COUNTIFS('(6)定期点検調書'!$B$12:$B$5000,W$33,'(6)定期点検調書'!$AH$12:$AH$5000,$C34,'(6)定期点検調書'!$BF$12:$BF$5000,$V$7)&gt;=1,$V$7,IF(COUNTIFS('(6)定期点検調書'!$B$12:$B$5000,W$33,'(6)定期点検調書'!$AH$12:$AH$5000,$C34,'(6)定期点検調書'!$BF$12:$BF$5000,$U$7)&gt;=1,$U$7,IF(COUNTIFS('(6)定期点検調書'!$B$12:$B$5000,W$33,'(6)定期点検調書'!$AH$12:$AH$5000,$C34,'(6)定期点検調書'!$BF$12:$BF$5000,$T$7)&gt;=1,$T$7,IF(COUNTIFS('(6)定期点検調書'!$B$12:$B$5000,W$33,'(6)定期点検調書'!$AH$12:$AH$5000,$C34,'(6)定期点検調書'!$BF$12:$BF$5000,$S$7)&gt;=1,$S$7,""))))))</f>
        <v/>
      </c>
      <c r="X34" s="463" t="str">
        <f>IF(X$33="","",IF(COUNTIFS('(6)定期点検調書'!$B$12:$B$5000,X$33,'(6)定期点検調書'!$AH$12:$AH$5000,$C34,'(6)定期点検調書'!$BF$12:$BF$5000,$W$7)&gt;=1,$W$7,IF(COUNTIFS('(6)定期点検調書'!$B$12:$B$5000,X$33,'(6)定期点検調書'!$AH$12:$AH$5000,$C34,'(6)定期点検調書'!$BF$12:$BF$5000,$V$7)&gt;=1,$V$7,IF(COUNTIFS('(6)定期点検調書'!$B$12:$B$5000,X$33,'(6)定期点検調書'!$AH$12:$AH$5000,$C34,'(6)定期点検調書'!$BF$12:$BF$5000,$U$7)&gt;=1,$U$7,IF(COUNTIFS('(6)定期点検調書'!$B$12:$B$5000,X$33,'(6)定期点検調書'!$AH$12:$AH$5000,$C34,'(6)定期点検調書'!$BF$12:$BF$5000,$T$7)&gt;=1,$T$7,IF(COUNTIFS('(6)定期点検調書'!$B$12:$B$5000,X$33,'(6)定期点検調書'!$AH$12:$AH$5000,$C34,'(6)定期点検調書'!$BF$12:$BF$5000,$S$7)&gt;=1,$S$7,""))))))</f>
        <v/>
      </c>
      <c r="Y34" s="463" t="str">
        <f>IF(Y$33="","",IF(COUNTIFS('(6)定期点検調書'!$B$12:$B$5000,Y$33,'(6)定期点検調書'!$AH$12:$AH$5000,$C34,'(6)定期点検調書'!$BF$12:$BF$5000,$W$7)&gt;=1,$W$7,IF(COUNTIFS('(6)定期点検調書'!$B$12:$B$5000,Y$33,'(6)定期点検調書'!$AH$12:$AH$5000,$C34,'(6)定期点検調書'!$BF$12:$BF$5000,$V$7)&gt;=1,$V$7,IF(COUNTIFS('(6)定期点検調書'!$B$12:$B$5000,Y$33,'(6)定期点検調書'!$AH$12:$AH$5000,$C34,'(6)定期点検調書'!$BF$12:$BF$5000,$U$7)&gt;=1,$U$7,IF(COUNTIFS('(6)定期点検調書'!$B$12:$B$5000,Y$33,'(6)定期点検調書'!$AH$12:$AH$5000,$C34,'(6)定期点検調書'!$BF$12:$BF$5000,$T$7)&gt;=1,$T$7,IF(COUNTIFS('(6)定期点検調書'!$B$12:$B$5000,Y$33,'(6)定期点検調書'!$AH$12:$AH$5000,$C34,'(6)定期点検調書'!$BF$12:$BF$5000,$S$7)&gt;=1,$S$7,""))))))</f>
        <v/>
      </c>
      <c r="Z34" s="463" t="str">
        <f>IF(Z$33="","",IF(COUNTIFS('(6)定期点検調書'!$B$12:$B$5000,Z$33,'(6)定期点検調書'!$AH$12:$AH$5000,$C34,'(6)定期点検調書'!$BF$12:$BF$5000,$W$7)&gt;=1,$W$7,IF(COUNTIFS('(6)定期点検調書'!$B$12:$B$5000,Z$33,'(6)定期点検調書'!$AH$12:$AH$5000,$C34,'(6)定期点検調書'!$BF$12:$BF$5000,$V$7)&gt;=1,$V$7,IF(COUNTIFS('(6)定期点検調書'!$B$12:$B$5000,Z$33,'(6)定期点検調書'!$AH$12:$AH$5000,$C34,'(6)定期点検調書'!$BF$12:$BF$5000,$U$7)&gt;=1,$U$7,IF(COUNTIFS('(6)定期点検調書'!$B$12:$B$5000,Z$33,'(6)定期点検調書'!$AH$12:$AH$5000,$C34,'(6)定期点検調書'!$BF$12:$BF$5000,$T$7)&gt;=1,$T$7,IF(COUNTIFS('(6)定期点検調書'!$B$12:$B$5000,Z$33,'(6)定期点検調書'!$AH$12:$AH$5000,$C34,'(6)定期点検調書'!$BF$12:$BF$5000,$S$7)&gt;=1,$S$7,""))))))</f>
        <v/>
      </c>
      <c r="AA34" s="463" t="str">
        <f>IF(AA$33="","",IF(COUNTIFS('(6)定期点検調書'!$B$12:$B$5000,AA$33,'(6)定期点検調書'!$AH$12:$AH$5000,$C34,'(6)定期点検調書'!$BF$12:$BF$5000,$W$7)&gt;=1,$W$7,IF(COUNTIFS('(6)定期点検調書'!$B$12:$B$5000,AA$33,'(6)定期点検調書'!$AH$12:$AH$5000,$C34,'(6)定期点検調書'!$BF$12:$BF$5000,$V$7)&gt;=1,$V$7,IF(COUNTIFS('(6)定期点検調書'!$B$12:$B$5000,AA$33,'(6)定期点検調書'!$AH$12:$AH$5000,$C34,'(6)定期点検調書'!$BF$12:$BF$5000,$U$7)&gt;=1,$U$7,IF(COUNTIFS('(6)定期点検調書'!$B$12:$B$5000,AA$33,'(6)定期点検調書'!$AH$12:$AH$5000,$C34,'(6)定期点検調書'!$BF$12:$BF$5000,$T$7)&gt;=1,$T$7,IF(COUNTIFS('(6)定期点検調書'!$B$12:$B$5000,AA$33,'(6)定期点検調書'!$AH$12:$AH$5000,$C34,'(6)定期点検調書'!$BF$12:$BF$5000,$S$7)&gt;=1,$S$7,""))))))</f>
        <v/>
      </c>
      <c r="AB34" s="463" t="str">
        <f>IF(AB$33="","",IF(COUNTIFS('(6)定期点検調書'!$B$12:$B$5000,AB$33,'(6)定期点検調書'!$AH$12:$AH$5000,$C34,'(6)定期点検調書'!$BF$12:$BF$5000,$W$7)&gt;=1,$W$7,IF(COUNTIFS('(6)定期点検調書'!$B$12:$B$5000,AB$33,'(6)定期点検調書'!$AH$12:$AH$5000,$C34,'(6)定期点検調書'!$BF$12:$BF$5000,$V$7)&gt;=1,$V$7,IF(COUNTIFS('(6)定期点検調書'!$B$12:$B$5000,AB$33,'(6)定期点検調書'!$AH$12:$AH$5000,$C34,'(6)定期点検調書'!$BF$12:$BF$5000,$U$7)&gt;=1,$U$7,IF(COUNTIFS('(6)定期点検調書'!$B$12:$B$5000,AB$33,'(6)定期点検調書'!$AH$12:$AH$5000,$C34,'(6)定期点検調書'!$BF$12:$BF$5000,$T$7)&gt;=1,$T$7,IF(COUNTIFS('(6)定期点検調書'!$B$12:$B$5000,AB$33,'(6)定期点検調書'!$AH$12:$AH$5000,$C34,'(6)定期点検調書'!$BF$12:$BF$5000,$S$7)&gt;=1,$S$7,""))))))</f>
        <v/>
      </c>
      <c r="AC34" s="463" t="str">
        <f>IF(AC$33="","",IF(COUNTIFS('(6)定期点検調書'!$B$12:$B$5000,AC$33,'(6)定期点検調書'!$AH$12:$AH$5000,$C34,'(6)定期点検調書'!$BF$12:$BF$5000,$W$7)&gt;=1,$W$7,IF(COUNTIFS('(6)定期点検調書'!$B$12:$B$5000,AC$33,'(6)定期点検調書'!$AH$12:$AH$5000,$C34,'(6)定期点検調書'!$BF$12:$BF$5000,$V$7)&gt;=1,$V$7,IF(COUNTIFS('(6)定期点検調書'!$B$12:$B$5000,AC$33,'(6)定期点検調書'!$AH$12:$AH$5000,$C34,'(6)定期点検調書'!$BF$12:$BF$5000,$U$7)&gt;=1,$U$7,IF(COUNTIFS('(6)定期点検調書'!$B$12:$B$5000,AC$33,'(6)定期点検調書'!$AH$12:$AH$5000,$C34,'(6)定期点検調書'!$BF$12:$BF$5000,$T$7)&gt;=1,$T$7,IF(COUNTIFS('(6)定期点検調書'!$B$12:$B$5000,AC$33,'(6)定期点検調書'!$AH$12:$AH$5000,$C34,'(6)定期点検調書'!$BF$12:$BF$5000,$S$7)&gt;=1,$S$7,""))))))</f>
        <v/>
      </c>
      <c r="AD34" s="463" t="str">
        <f>IF(AD$33="","",IF(COUNTIFS('(6)定期点検調書'!$B$12:$B$5000,AD$33,'(6)定期点検調書'!$AH$12:$AH$5000,$C34,'(6)定期点検調書'!$BF$12:$BF$5000,$W$7)&gt;=1,$W$7,IF(COUNTIFS('(6)定期点検調書'!$B$12:$B$5000,AD$33,'(6)定期点検調書'!$AH$12:$AH$5000,$C34,'(6)定期点検調書'!$BF$12:$BF$5000,$V$7)&gt;=1,$V$7,IF(COUNTIFS('(6)定期点検調書'!$B$12:$B$5000,AD$33,'(6)定期点検調書'!$AH$12:$AH$5000,$C34,'(6)定期点検調書'!$BF$12:$BF$5000,$U$7)&gt;=1,$U$7,IF(COUNTIFS('(6)定期点検調書'!$B$12:$B$5000,AD$33,'(6)定期点検調書'!$AH$12:$AH$5000,$C34,'(6)定期点検調書'!$BF$12:$BF$5000,$T$7)&gt;=1,$T$7,IF(COUNTIFS('(6)定期点検調書'!$B$12:$B$5000,AD$33,'(6)定期点検調書'!$AH$12:$AH$5000,$C34,'(6)定期点検調書'!$BF$12:$BF$5000,$S$7)&gt;=1,$S$7,""))))))</f>
        <v/>
      </c>
      <c r="AE34" s="463" t="str">
        <f>IF(AE$33="","",IF(COUNTIFS('(6)定期点検調書'!$B$12:$B$5000,AE$33,'(6)定期点検調書'!$AH$12:$AH$5000,$C34,'(6)定期点検調書'!$BF$12:$BF$5000,$W$7)&gt;=1,$W$7,IF(COUNTIFS('(6)定期点検調書'!$B$12:$B$5000,AE$33,'(6)定期点検調書'!$AH$12:$AH$5000,$C34,'(6)定期点検調書'!$BF$12:$BF$5000,$V$7)&gt;=1,$V$7,IF(COUNTIFS('(6)定期点検調書'!$B$12:$B$5000,AE$33,'(6)定期点検調書'!$AH$12:$AH$5000,$C34,'(6)定期点検調書'!$BF$12:$BF$5000,$U$7)&gt;=1,$U$7,IF(COUNTIFS('(6)定期点検調書'!$B$12:$B$5000,AE$33,'(6)定期点検調書'!$AH$12:$AH$5000,$C34,'(6)定期点検調書'!$BF$12:$BF$5000,$T$7)&gt;=1,$T$7,IF(COUNTIFS('(6)定期点検調書'!$B$12:$B$5000,AE$33,'(6)定期点検調書'!$AH$12:$AH$5000,$C34,'(6)定期点検調書'!$BF$12:$BF$5000,$S$7)&gt;=1,$S$7,""))))))</f>
        <v/>
      </c>
      <c r="AF34" s="463" t="str">
        <f>IF(AF$33="","",IF(COUNTIFS('(6)定期点検調書'!$B$12:$B$5000,AF$33,'(6)定期点検調書'!$AH$12:$AH$5000,$C34,'(6)定期点検調書'!$BF$12:$BF$5000,$W$7)&gt;=1,$W$7,IF(COUNTIFS('(6)定期点検調書'!$B$12:$B$5000,AF$33,'(6)定期点検調書'!$AH$12:$AH$5000,$C34,'(6)定期点検調書'!$BF$12:$BF$5000,$V$7)&gt;=1,$V$7,IF(COUNTIFS('(6)定期点検調書'!$B$12:$B$5000,AF$33,'(6)定期点検調書'!$AH$12:$AH$5000,$C34,'(6)定期点検調書'!$BF$12:$BF$5000,$U$7)&gt;=1,$U$7,IF(COUNTIFS('(6)定期点検調書'!$B$12:$B$5000,AF$33,'(6)定期点検調書'!$AH$12:$AH$5000,$C34,'(6)定期点検調書'!$BF$12:$BF$5000,$T$7)&gt;=1,$T$7,IF(COUNTIFS('(6)定期点検調書'!$B$12:$B$5000,AF$33,'(6)定期点検調書'!$AH$12:$AH$5000,$C34,'(6)定期点検調書'!$BF$12:$BF$5000,$S$7)&gt;=1,$S$7,""))))))</f>
        <v/>
      </c>
      <c r="AG34" s="463" t="str">
        <f>IF(AG$33="","",IF(COUNTIFS('(6)定期点検調書'!$B$12:$B$5000,AG$33,'(6)定期点検調書'!$AH$12:$AH$5000,$C34,'(6)定期点検調書'!$BF$12:$BF$5000,$W$7)&gt;=1,$W$7,IF(COUNTIFS('(6)定期点検調書'!$B$12:$B$5000,AG$33,'(6)定期点検調書'!$AH$12:$AH$5000,$C34,'(6)定期点検調書'!$BF$12:$BF$5000,$V$7)&gt;=1,$V$7,IF(COUNTIFS('(6)定期点検調書'!$B$12:$B$5000,AG$33,'(6)定期点検調書'!$AH$12:$AH$5000,$C34,'(6)定期点検調書'!$BF$12:$BF$5000,$U$7)&gt;=1,$U$7,IF(COUNTIFS('(6)定期点検調書'!$B$12:$B$5000,AG$33,'(6)定期点検調書'!$AH$12:$AH$5000,$C34,'(6)定期点検調書'!$BF$12:$BF$5000,$T$7)&gt;=1,$T$7,IF(COUNTIFS('(6)定期点検調書'!$B$12:$B$5000,AG$33,'(6)定期点検調書'!$AH$12:$AH$5000,$C34,'(6)定期点検調書'!$BF$12:$BF$5000,$S$7)&gt;=1,$S$7,""))))))</f>
        <v/>
      </c>
      <c r="AH34" s="463" t="str">
        <f>IF(AH$33="","",IF(COUNTIFS('(6)定期点検調書'!$B$12:$B$5000,AH$33,'(6)定期点検調書'!$AH$12:$AH$5000,$C34,'(6)定期点検調書'!$BF$12:$BF$5000,$W$7)&gt;=1,$W$7,IF(COUNTIFS('(6)定期点検調書'!$B$12:$B$5000,AH$33,'(6)定期点検調書'!$AH$12:$AH$5000,$C34,'(6)定期点検調書'!$BF$12:$BF$5000,$V$7)&gt;=1,$V$7,IF(COUNTIFS('(6)定期点検調書'!$B$12:$B$5000,AH$33,'(6)定期点検調書'!$AH$12:$AH$5000,$C34,'(6)定期点検調書'!$BF$12:$BF$5000,$U$7)&gt;=1,$U$7,IF(COUNTIFS('(6)定期点検調書'!$B$12:$B$5000,AH$33,'(6)定期点検調書'!$AH$12:$AH$5000,$C34,'(6)定期点検調書'!$BF$12:$BF$5000,$T$7)&gt;=1,$T$7,IF(COUNTIFS('(6)定期点検調書'!$B$12:$B$5000,AH$33,'(6)定期点検調書'!$AH$12:$AH$5000,$C34,'(6)定期点検調書'!$BF$12:$BF$5000,$S$7)&gt;=1,$S$7,""))))))</f>
        <v/>
      </c>
      <c r="AI34" s="463" t="str">
        <f>IF(AI$33="","",IF(COUNTIFS('(6)定期点検調書'!$B$12:$B$5000,AI$33,'(6)定期点検調書'!$AH$12:$AH$5000,$C34,'(6)定期点検調書'!$BF$12:$BF$5000,$W$7)&gt;=1,$W$7,IF(COUNTIFS('(6)定期点検調書'!$B$12:$B$5000,AI$33,'(6)定期点検調書'!$AH$12:$AH$5000,$C34,'(6)定期点検調書'!$BF$12:$BF$5000,$V$7)&gt;=1,$V$7,IF(COUNTIFS('(6)定期点検調書'!$B$12:$B$5000,AI$33,'(6)定期点検調書'!$AH$12:$AH$5000,$C34,'(6)定期点検調書'!$BF$12:$BF$5000,$U$7)&gt;=1,$U$7,IF(COUNTIFS('(6)定期点検調書'!$B$12:$B$5000,AI$33,'(6)定期点検調書'!$AH$12:$AH$5000,$C34,'(6)定期点検調書'!$BF$12:$BF$5000,$T$7)&gt;=1,$T$7,IF(COUNTIFS('(6)定期点検調書'!$B$12:$B$5000,AI$33,'(6)定期点検調書'!$AH$12:$AH$5000,$C34,'(6)定期点検調書'!$BF$12:$BF$5000,$S$7)&gt;=1,$S$7,""))))))</f>
        <v/>
      </c>
      <c r="AJ34" s="463" t="str">
        <f>IF(AJ$33="","",IF(COUNTIFS('(6)定期点検調書'!$B$12:$B$5000,AJ$33,'(6)定期点検調書'!$AH$12:$AH$5000,$C34,'(6)定期点検調書'!$BF$12:$BF$5000,$W$7)&gt;=1,$W$7,IF(COUNTIFS('(6)定期点検調書'!$B$12:$B$5000,AJ$33,'(6)定期点検調書'!$AH$12:$AH$5000,$C34,'(6)定期点検調書'!$BF$12:$BF$5000,$V$7)&gt;=1,$V$7,IF(COUNTIFS('(6)定期点検調書'!$B$12:$B$5000,AJ$33,'(6)定期点検調書'!$AH$12:$AH$5000,$C34,'(6)定期点検調書'!$BF$12:$BF$5000,$U$7)&gt;=1,$U$7,IF(COUNTIFS('(6)定期点検調書'!$B$12:$B$5000,AJ$33,'(6)定期点検調書'!$AH$12:$AH$5000,$C34,'(6)定期点検調書'!$BF$12:$BF$5000,$T$7)&gt;=1,$T$7,IF(COUNTIFS('(6)定期点検調書'!$B$12:$B$5000,AJ$33,'(6)定期点検調書'!$AH$12:$AH$5000,$C34,'(6)定期点検調書'!$BF$12:$BF$5000,$S$7)&gt;=1,$S$7,""))))))</f>
        <v/>
      </c>
      <c r="AK34" s="463" t="str">
        <f>IF(AK$33="","",IF(COUNTIFS('(6)定期点検調書'!$B$12:$B$5000,AK$33,'(6)定期点検調書'!$AH$12:$AH$5000,$C34,'(6)定期点検調書'!$BF$12:$BF$5000,$W$7)&gt;=1,$W$7,IF(COUNTIFS('(6)定期点検調書'!$B$12:$B$5000,AK$33,'(6)定期点検調書'!$AH$12:$AH$5000,$C34,'(6)定期点検調書'!$BF$12:$BF$5000,$V$7)&gt;=1,$V$7,IF(COUNTIFS('(6)定期点検調書'!$B$12:$B$5000,AK$33,'(6)定期点検調書'!$AH$12:$AH$5000,$C34,'(6)定期点検調書'!$BF$12:$BF$5000,$U$7)&gt;=1,$U$7,IF(COUNTIFS('(6)定期点検調書'!$B$12:$B$5000,AK$33,'(6)定期点検調書'!$AH$12:$AH$5000,$C34,'(6)定期点検調書'!$BF$12:$BF$5000,$T$7)&gt;=1,$T$7,IF(COUNTIFS('(6)定期点検調書'!$B$12:$B$5000,AK$33,'(6)定期点検調書'!$AH$12:$AH$5000,$C34,'(6)定期点検調書'!$BF$12:$BF$5000,$S$7)&gt;=1,$S$7,""))))))</f>
        <v/>
      </c>
      <c r="AL34" s="463" t="str">
        <f>IF(AL$33="","",IF(COUNTIFS('(6)定期点検調書'!$B$12:$B$5000,AL$33,'(6)定期点検調書'!$AH$12:$AH$5000,$C34,'(6)定期点検調書'!$BF$12:$BF$5000,$W$7)&gt;=1,$W$7,IF(COUNTIFS('(6)定期点検調書'!$B$12:$B$5000,AL$33,'(6)定期点検調書'!$AH$12:$AH$5000,$C34,'(6)定期点検調書'!$BF$12:$BF$5000,$V$7)&gt;=1,$V$7,IF(COUNTIFS('(6)定期点検調書'!$B$12:$B$5000,AL$33,'(6)定期点検調書'!$AH$12:$AH$5000,$C34,'(6)定期点検調書'!$BF$12:$BF$5000,$U$7)&gt;=1,$U$7,IF(COUNTIFS('(6)定期点検調書'!$B$12:$B$5000,AL$33,'(6)定期点検調書'!$AH$12:$AH$5000,$C34,'(6)定期点検調書'!$BF$12:$BF$5000,$T$7)&gt;=1,$T$7,IF(COUNTIFS('(6)定期点検調書'!$B$12:$B$5000,AL$33,'(6)定期点検調書'!$AH$12:$AH$5000,$C34,'(6)定期点検調書'!$BF$12:$BF$5000,$S$7)&gt;=1,$S$7,""))))))</f>
        <v/>
      </c>
      <c r="AM34" s="463" t="str">
        <f>IF(AM$33="","",IF(COUNTIFS('(6)定期点検調書'!$B$12:$B$5000,AM$33,'(6)定期点検調書'!$AH$12:$AH$5000,$C34,'(6)定期点検調書'!$BF$12:$BF$5000,$W$7)&gt;=1,$W$7,IF(COUNTIFS('(6)定期点検調書'!$B$12:$B$5000,AM$33,'(6)定期点検調書'!$AH$12:$AH$5000,$C34,'(6)定期点検調書'!$BF$12:$BF$5000,$V$7)&gt;=1,$V$7,IF(COUNTIFS('(6)定期点検調書'!$B$12:$B$5000,AM$33,'(6)定期点検調書'!$AH$12:$AH$5000,$C34,'(6)定期点検調書'!$BF$12:$BF$5000,$U$7)&gt;=1,$U$7,IF(COUNTIFS('(6)定期点検調書'!$B$12:$B$5000,AM$33,'(6)定期点検調書'!$AH$12:$AH$5000,$C34,'(6)定期点検調書'!$BF$12:$BF$5000,$T$7)&gt;=1,$T$7,IF(COUNTIFS('(6)定期点検調書'!$B$12:$B$5000,AM$33,'(6)定期点検調書'!$AH$12:$AH$5000,$C34,'(6)定期点検調書'!$BF$12:$BF$5000,$S$7)&gt;=1,$S$7,""))))))</f>
        <v/>
      </c>
      <c r="AN34" s="463" t="str">
        <f>IF(AN$33="","",IF(COUNTIFS('(6)定期点検調書'!$B$12:$B$5000,AN$33,'(6)定期点検調書'!$AH$12:$AH$5000,$C34,'(6)定期点検調書'!$BF$12:$BF$5000,$W$7)&gt;=1,$W$7,IF(COUNTIFS('(6)定期点検調書'!$B$12:$B$5000,AN$33,'(6)定期点検調書'!$AH$12:$AH$5000,$C34,'(6)定期点検調書'!$BF$12:$BF$5000,$V$7)&gt;=1,$V$7,IF(COUNTIFS('(6)定期点検調書'!$B$12:$B$5000,AN$33,'(6)定期点検調書'!$AH$12:$AH$5000,$C34,'(6)定期点検調書'!$BF$12:$BF$5000,$U$7)&gt;=1,$U$7,IF(COUNTIFS('(6)定期点検調書'!$B$12:$B$5000,AN$33,'(6)定期点検調書'!$AH$12:$AH$5000,$C34,'(6)定期点検調書'!$BF$12:$BF$5000,$T$7)&gt;=1,$T$7,IF(COUNTIFS('(6)定期点検調書'!$B$12:$B$5000,AN$33,'(6)定期点検調書'!$AH$12:$AH$5000,$C34,'(6)定期点検調書'!$BF$12:$BF$5000,$S$7)&gt;=1,$S$7,""))))))</f>
        <v/>
      </c>
      <c r="AO34" s="463" t="str">
        <f>IF(AO$33="","",IF(COUNTIFS('(6)定期点検調書'!$B$12:$B$5000,AO$33,'(6)定期点検調書'!$AH$12:$AH$5000,$C34,'(6)定期点検調書'!$BF$12:$BF$5000,$W$7)&gt;=1,$W$7,IF(COUNTIFS('(6)定期点検調書'!$B$12:$B$5000,AO$33,'(6)定期点検調書'!$AH$12:$AH$5000,$C34,'(6)定期点検調書'!$BF$12:$BF$5000,$V$7)&gt;=1,$V$7,IF(COUNTIFS('(6)定期点検調書'!$B$12:$B$5000,AO$33,'(6)定期点検調書'!$AH$12:$AH$5000,$C34,'(6)定期点検調書'!$BF$12:$BF$5000,$U$7)&gt;=1,$U$7,IF(COUNTIFS('(6)定期点検調書'!$B$12:$B$5000,AO$33,'(6)定期点検調書'!$AH$12:$AH$5000,$C34,'(6)定期点検調書'!$BF$12:$BF$5000,$T$7)&gt;=1,$T$7,IF(COUNTIFS('(6)定期点検調書'!$B$12:$B$5000,AO$33,'(6)定期点検調書'!$AH$12:$AH$5000,$C34,'(6)定期点検調書'!$BF$12:$BF$5000,$S$7)&gt;=1,$S$7,""))))))</f>
        <v/>
      </c>
      <c r="AP34" s="463" t="str">
        <f>IF(AP$33="","",IF(COUNTIFS('(6)定期点検調書'!$B$12:$B$5000,AP$33,'(6)定期点検調書'!$AH$12:$AH$5000,$C34,'(6)定期点検調書'!$BF$12:$BF$5000,$W$7)&gt;=1,$W$7,IF(COUNTIFS('(6)定期点検調書'!$B$12:$B$5000,AP$33,'(6)定期点検調書'!$AH$12:$AH$5000,$C34,'(6)定期点検調書'!$BF$12:$BF$5000,$V$7)&gt;=1,$V$7,IF(COUNTIFS('(6)定期点検調書'!$B$12:$B$5000,AP$33,'(6)定期点検調書'!$AH$12:$AH$5000,$C34,'(6)定期点検調書'!$BF$12:$BF$5000,$U$7)&gt;=1,$U$7,IF(COUNTIFS('(6)定期点検調書'!$B$12:$B$5000,AP$33,'(6)定期点検調書'!$AH$12:$AH$5000,$C34,'(6)定期点検調書'!$BF$12:$BF$5000,$T$7)&gt;=1,$T$7,IF(COUNTIFS('(6)定期点検調書'!$B$12:$B$5000,AP$33,'(6)定期点検調書'!$AH$12:$AH$5000,$C34,'(6)定期点検調書'!$BF$12:$BF$5000,$S$7)&gt;=1,$S$7,""))))))</f>
        <v/>
      </c>
      <c r="AQ34" s="463" t="str">
        <f>IF(AQ$33="","",IF(COUNTIFS('(6)定期点検調書'!$B$12:$B$5000,AQ$33,'(6)定期点検調書'!$AH$12:$AH$5000,$C34,'(6)定期点検調書'!$BF$12:$BF$5000,$W$7)&gt;=1,$W$7,IF(COUNTIFS('(6)定期点検調書'!$B$12:$B$5000,AQ$33,'(6)定期点検調書'!$AH$12:$AH$5000,$C34,'(6)定期点検調書'!$BF$12:$BF$5000,$V$7)&gt;=1,$V$7,IF(COUNTIFS('(6)定期点検調書'!$B$12:$B$5000,AQ$33,'(6)定期点検調書'!$AH$12:$AH$5000,$C34,'(6)定期点検調書'!$BF$12:$BF$5000,$U$7)&gt;=1,$U$7,IF(COUNTIFS('(6)定期点検調書'!$B$12:$B$5000,AQ$33,'(6)定期点検調書'!$AH$12:$AH$5000,$C34,'(6)定期点検調書'!$BF$12:$BF$5000,$T$7)&gt;=1,$T$7,IF(COUNTIFS('(6)定期点検調書'!$B$12:$B$5000,AQ$33,'(6)定期点検調書'!$AH$12:$AH$5000,$C34,'(6)定期点検調書'!$BF$12:$BF$5000,$S$7)&gt;=1,$S$7,""))))))</f>
        <v/>
      </c>
      <c r="AR34" s="463" t="str">
        <f>IF(AR$33="","",IF(COUNTIFS('(6)定期点検調書'!$B$12:$B$5000,AR$33,'(6)定期点検調書'!$AH$12:$AH$5000,$C34,'(6)定期点検調書'!$BF$12:$BF$5000,$W$7)&gt;=1,$W$7,IF(COUNTIFS('(6)定期点検調書'!$B$12:$B$5000,AR$33,'(6)定期点検調書'!$AH$12:$AH$5000,$C34,'(6)定期点検調書'!$BF$12:$BF$5000,$V$7)&gt;=1,$V$7,IF(COUNTIFS('(6)定期点検調書'!$B$12:$B$5000,AR$33,'(6)定期点検調書'!$AH$12:$AH$5000,$C34,'(6)定期点検調書'!$BF$12:$BF$5000,$U$7)&gt;=1,$U$7,IF(COUNTIFS('(6)定期点検調書'!$B$12:$B$5000,AR$33,'(6)定期点検調書'!$AH$12:$AH$5000,$C34,'(6)定期点検調書'!$BF$12:$BF$5000,$T$7)&gt;=1,$T$7,IF(COUNTIFS('(6)定期点検調書'!$B$12:$B$5000,AR$33,'(6)定期点検調書'!$AH$12:$AH$5000,$C34,'(6)定期点検調書'!$BF$12:$BF$5000,$S$7)&gt;=1,$S$7,""))))))</f>
        <v/>
      </c>
      <c r="AS34" s="463" t="str">
        <f>IF(AS$33="","",IF(COUNTIFS('(6)定期点検調書'!$B$12:$B$5000,AS$33,'(6)定期点検調書'!$AH$12:$AH$5000,$C34,'(6)定期点検調書'!$BF$12:$BF$5000,$W$7)&gt;=1,$W$7,IF(COUNTIFS('(6)定期点検調書'!$B$12:$B$5000,AS$33,'(6)定期点検調書'!$AH$12:$AH$5000,$C34,'(6)定期点検調書'!$BF$12:$BF$5000,$V$7)&gt;=1,$V$7,IF(COUNTIFS('(6)定期点検調書'!$B$12:$B$5000,AS$33,'(6)定期点検調書'!$AH$12:$AH$5000,$C34,'(6)定期点検調書'!$BF$12:$BF$5000,$U$7)&gt;=1,$U$7,IF(COUNTIFS('(6)定期点検調書'!$B$12:$B$5000,AS$33,'(6)定期点検調書'!$AH$12:$AH$5000,$C34,'(6)定期点検調書'!$BF$12:$BF$5000,$T$7)&gt;=1,$T$7,IF(COUNTIFS('(6)定期点検調書'!$B$12:$B$5000,AS$33,'(6)定期点検調書'!$AH$12:$AH$5000,$C34,'(6)定期点検調書'!$BF$12:$BF$5000,$S$7)&gt;=1,$S$7,""))))))</f>
        <v/>
      </c>
      <c r="AT34" s="463" t="str">
        <f>IF(AT$33="","",IF(COUNTIFS('(6)定期点検調書'!$B$12:$B$5000,AT$33,'(6)定期点検調書'!$AH$12:$AH$5000,$C34,'(6)定期点検調書'!$BF$12:$BF$5000,$W$7)&gt;=1,$W$7,IF(COUNTIFS('(6)定期点検調書'!$B$12:$B$5000,AT$33,'(6)定期点検調書'!$AH$12:$AH$5000,$C34,'(6)定期点検調書'!$BF$12:$BF$5000,$V$7)&gt;=1,$V$7,IF(COUNTIFS('(6)定期点検調書'!$B$12:$B$5000,AT$33,'(6)定期点検調書'!$AH$12:$AH$5000,$C34,'(6)定期点検調書'!$BF$12:$BF$5000,$U$7)&gt;=1,$U$7,IF(COUNTIFS('(6)定期点検調書'!$B$12:$B$5000,AT$33,'(6)定期点検調書'!$AH$12:$AH$5000,$C34,'(6)定期点検調書'!$BF$12:$BF$5000,$T$7)&gt;=1,$T$7,IF(COUNTIFS('(6)定期点検調書'!$B$12:$B$5000,AT$33,'(6)定期点検調書'!$AH$12:$AH$5000,$C34,'(6)定期点検調書'!$BF$12:$BF$5000,$S$7)&gt;=1,$S$7,""))))))</f>
        <v/>
      </c>
      <c r="AU34" s="463" t="str">
        <f>IF(AU$33="","",IF(COUNTIFS('(6)定期点検調書'!$B$12:$B$5000,AU$33,'(6)定期点検調書'!$AH$12:$AH$5000,$C34,'(6)定期点検調書'!$BF$12:$BF$5000,$W$7)&gt;=1,$W$7,IF(COUNTIFS('(6)定期点検調書'!$B$12:$B$5000,AU$33,'(6)定期点検調書'!$AH$12:$AH$5000,$C34,'(6)定期点検調書'!$BF$12:$BF$5000,$V$7)&gt;=1,$V$7,IF(COUNTIFS('(6)定期点検調書'!$B$12:$B$5000,AU$33,'(6)定期点検調書'!$AH$12:$AH$5000,$C34,'(6)定期点検調書'!$BF$12:$BF$5000,$U$7)&gt;=1,$U$7,IF(COUNTIFS('(6)定期点検調書'!$B$12:$B$5000,AU$33,'(6)定期点検調書'!$AH$12:$AH$5000,$C34,'(6)定期点検調書'!$BF$12:$BF$5000,$T$7)&gt;=1,$T$7,IF(COUNTIFS('(6)定期点検調書'!$B$12:$B$5000,AU$33,'(6)定期点検調書'!$AH$12:$AH$5000,$C34,'(6)定期点検調書'!$BF$12:$BF$5000,$S$7)&gt;=1,$S$7,""))))))</f>
        <v/>
      </c>
      <c r="AV34" s="463" t="str">
        <f>IF(AV$33="","",IF(COUNTIFS('(6)定期点検調書'!$B$12:$B$5000,AV$33,'(6)定期点検調書'!$AH$12:$AH$5000,$C34,'(6)定期点検調書'!$BF$12:$BF$5000,$W$7)&gt;=1,$W$7,IF(COUNTIFS('(6)定期点検調書'!$B$12:$B$5000,AV$33,'(6)定期点検調書'!$AH$12:$AH$5000,$C34,'(6)定期点検調書'!$BF$12:$BF$5000,$V$7)&gt;=1,$V$7,IF(COUNTIFS('(6)定期点検調書'!$B$12:$B$5000,AV$33,'(6)定期点検調書'!$AH$12:$AH$5000,$C34,'(6)定期点検調書'!$BF$12:$BF$5000,$U$7)&gt;=1,$U$7,IF(COUNTIFS('(6)定期点検調書'!$B$12:$B$5000,AV$33,'(6)定期点検調書'!$AH$12:$AH$5000,$C34,'(6)定期点検調書'!$BF$12:$BF$5000,$T$7)&gt;=1,$T$7,IF(COUNTIFS('(6)定期点検調書'!$B$12:$B$5000,AV$33,'(6)定期点検調書'!$AH$12:$AH$5000,$C34,'(6)定期点検調書'!$BF$12:$BF$5000,$S$7)&gt;=1,$S$7,""))))))</f>
        <v/>
      </c>
      <c r="AW34" s="463" t="str">
        <f>IF(AW$33="","",IF(COUNTIFS('(6)定期点検調書'!$B$12:$B$5000,AW$33,'(6)定期点検調書'!$AH$12:$AH$5000,$C34,'(6)定期点検調書'!$BF$12:$BF$5000,$W$7)&gt;=1,$W$7,IF(COUNTIFS('(6)定期点検調書'!$B$12:$B$5000,AW$33,'(6)定期点検調書'!$AH$12:$AH$5000,$C34,'(6)定期点検調書'!$BF$12:$BF$5000,$V$7)&gt;=1,$V$7,IF(COUNTIFS('(6)定期点検調書'!$B$12:$B$5000,AW$33,'(6)定期点検調書'!$AH$12:$AH$5000,$C34,'(6)定期点検調書'!$BF$12:$BF$5000,$U$7)&gt;=1,$U$7,IF(COUNTIFS('(6)定期点検調書'!$B$12:$B$5000,AW$33,'(6)定期点検調書'!$AH$12:$AH$5000,$C34,'(6)定期点検調書'!$BF$12:$BF$5000,$T$7)&gt;=1,$T$7,IF(COUNTIFS('(6)定期点検調書'!$B$12:$B$5000,AW$33,'(6)定期点検調書'!$AH$12:$AH$5000,$C34,'(6)定期点検調書'!$BF$12:$BF$5000,$S$7)&gt;=1,$S$7,""))))))</f>
        <v/>
      </c>
      <c r="AX34" s="463" t="str">
        <f>IF(AX$33="","",IF(COUNTIFS('(6)定期点検調書'!$B$12:$B$5000,AX$33,'(6)定期点検調書'!$AH$12:$AH$5000,$C34,'(6)定期点検調書'!$BF$12:$BF$5000,$W$7)&gt;=1,$W$7,IF(COUNTIFS('(6)定期点検調書'!$B$12:$B$5000,AX$33,'(6)定期点検調書'!$AH$12:$AH$5000,$C34,'(6)定期点検調書'!$BF$12:$BF$5000,$V$7)&gt;=1,$V$7,IF(COUNTIFS('(6)定期点検調書'!$B$12:$B$5000,AX$33,'(6)定期点検調書'!$AH$12:$AH$5000,$C34,'(6)定期点検調書'!$BF$12:$BF$5000,$U$7)&gt;=1,$U$7,IF(COUNTIFS('(6)定期点検調書'!$B$12:$B$5000,AX$33,'(6)定期点検調書'!$AH$12:$AH$5000,$C34,'(6)定期点検調書'!$BF$12:$BF$5000,$T$7)&gt;=1,$T$7,IF(COUNTIFS('(6)定期点検調書'!$B$12:$B$5000,AX$33,'(6)定期点検調書'!$AH$12:$AH$5000,$C34,'(6)定期点検調書'!$BF$12:$BF$5000,$S$7)&gt;=1,$S$7,""))))))</f>
        <v/>
      </c>
      <c r="AY34" s="463" t="str">
        <f>IF(AY$33="","",IF(COUNTIFS('(6)定期点検調書'!$B$12:$B$5000,AY$33,'(6)定期点検調書'!$AH$12:$AH$5000,$C34,'(6)定期点検調書'!$BF$12:$BF$5000,$W$7)&gt;=1,$W$7,IF(COUNTIFS('(6)定期点検調書'!$B$12:$B$5000,AY$33,'(6)定期点検調書'!$AH$12:$AH$5000,$C34,'(6)定期点検調書'!$BF$12:$BF$5000,$V$7)&gt;=1,$V$7,IF(COUNTIFS('(6)定期点検調書'!$B$12:$B$5000,AY$33,'(6)定期点検調書'!$AH$12:$AH$5000,$C34,'(6)定期点検調書'!$BF$12:$BF$5000,$U$7)&gt;=1,$U$7,IF(COUNTIFS('(6)定期点検調書'!$B$12:$B$5000,AY$33,'(6)定期点検調書'!$AH$12:$AH$5000,$C34,'(6)定期点検調書'!$BF$12:$BF$5000,$T$7)&gt;=1,$T$7,IF(COUNTIFS('(6)定期点検調書'!$B$12:$B$5000,AY$33,'(6)定期点検調書'!$AH$12:$AH$5000,$C34,'(6)定期点検調書'!$BF$12:$BF$5000,$S$7)&gt;=1,$S$7,""))))))</f>
        <v/>
      </c>
      <c r="AZ34" s="463" t="str">
        <f>IF(AZ$33="","",IF(COUNTIFS('(6)定期点検調書'!$B$12:$B$5000,AZ$33,'(6)定期点検調書'!$AH$12:$AH$5000,$C34,'(6)定期点検調書'!$BF$12:$BF$5000,$W$7)&gt;=1,$W$7,IF(COUNTIFS('(6)定期点検調書'!$B$12:$B$5000,AZ$33,'(6)定期点検調書'!$AH$12:$AH$5000,$C34,'(6)定期点検調書'!$BF$12:$BF$5000,$V$7)&gt;=1,$V$7,IF(COUNTIFS('(6)定期点検調書'!$B$12:$B$5000,AZ$33,'(6)定期点検調書'!$AH$12:$AH$5000,$C34,'(6)定期点検調書'!$BF$12:$BF$5000,$U$7)&gt;=1,$U$7,IF(COUNTIFS('(6)定期点検調書'!$B$12:$B$5000,AZ$33,'(6)定期点検調書'!$AH$12:$AH$5000,$C34,'(6)定期点検調書'!$BF$12:$BF$5000,$T$7)&gt;=1,$T$7,IF(COUNTIFS('(6)定期点検調書'!$B$12:$B$5000,AZ$33,'(6)定期点検調書'!$AH$12:$AH$5000,$C34,'(6)定期点検調書'!$BF$12:$BF$5000,$S$7)&gt;=1,$S$7,""))))))</f>
        <v/>
      </c>
      <c r="BA34" s="464" t="str">
        <f>IF(BA$33="","",IF(COUNTIFS('(6)定期点検調書'!$B$12:$B$5000,BA$33,'(6)定期点検調書'!$AH$12:$AH$5000,$C34,'(6)定期点検調書'!$BF$12:$BF$5000,$W$7)&gt;=1,$W$7,IF(COUNTIFS('(6)定期点検調書'!$B$12:$B$5000,BA$33,'(6)定期点検調書'!$AH$12:$AH$5000,$C34,'(6)定期点検調書'!$BF$12:$BF$5000,$V$7)&gt;=1,$V$7,IF(COUNTIFS('(6)定期点検調書'!$B$12:$B$5000,BA$33,'(6)定期点検調書'!$AH$12:$AH$5000,$C34,'(6)定期点検調書'!$BF$12:$BF$5000,$U$7)&gt;=1,$U$7,IF(COUNTIFS('(6)定期点検調書'!$B$12:$B$5000,BA$33,'(6)定期点検調書'!$AH$12:$AH$5000,$C34,'(6)定期点検調書'!$BF$12:$BF$5000,$T$7)&gt;=1,$T$7,IF(COUNTIFS('(6)定期点検調書'!$B$12:$B$5000,BA$33,'(6)定期点検調書'!$AH$12:$AH$5000,$C34,'(6)定期点検調書'!$BF$12:$BF$5000,$S$7)&gt;=1,$S$7,""))))))</f>
        <v/>
      </c>
      <c r="BC34" s="1"/>
    </row>
    <row r="35" spans="2:55" ht="18.75" customHeight="1" x14ac:dyDescent="0.2">
      <c r="B35" s="1854"/>
      <c r="C35" s="1841" t="str">
        <f>ﾃﾞｰﾀ一覧!$U$19</f>
        <v>うき・はく離</v>
      </c>
      <c r="D35" s="1842"/>
      <c r="E35" s="1842"/>
      <c r="F35" s="1842"/>
      <c r="G35" s="1843"/>
      <c r="H35" s="467" t="str">
        <f>IF(H$33="","",IF(COUNTIFS('(6)定期点検調書'!$B$12:$B$5000,H$33,'(6)定期点検調書'!$AH$12:$AH$5000,$C35,'(6)定期点検調書'!$BF$12:$BF$5000,$W$7)&gt;=1,$W$7,IF(COUNTIFS('(6)定期点検調書'!$B$12:$B$5000,H$33,'(6)定期点検調書'!$AH$12:$AH$5000,$C35,'(6)定期点検調書'!$BF$12:$BF$5000,$V$7)&gt;=1,$V$7,IF(COUNTIFS('(6)定期点検調書'!$B$12:$B$5000,H$33,'(6)定期点検調書'!$AH$12:$AH$5000,$C35,'(6)定期点検調書'!$BF$12:$BF$5000,$U$7)&gt;=1,$U$7,IF(COUNTIFS('(6)定期点検調書'!$B$12:$B$5000,H$33,'(6)定期点検調書'!$AH$12:$AH$5000,$C35,'(6)定期点検調書'!$BF$12:$BF$5000,$T$7)&gt;=1,$T$7,IF(COUNTIFS('(6)定期点検調書'!$B$12:$B$5000,H$33,'(6)定期点検調書'!$AH$12:$AH$5000,$C35,'(6)定期点検調書'!$BF$12:$BF$5000,$S$7)&gt;=1,$S$7,""))))))</f>
        <v/>
      </c>
      <c r="I35" s="465" t="str">
        <f>IF(I$33="","",IF(COUNTIFS('(6)定期点検調書'!$B$12:$B$5000,I$33,'(6)定期点検調書'!$AH$12:$AH$5000,$C35,'(6)定期点検調書'!$BF$12:$BF$5000,$W$7)&gt;=1,$W$7,IF(COUNTIFS('(6)定期点検調書'!$B$12:$B$5000,I$33,'(6)定期点検調書'!$AH$12:$AH$5000,$C35,'(6)定期点検調書'!$BF$12:$BF$5000,$V$7)&gt;=1,$V$7,IF(COUNTIFS('(6)定期点検調書'!$B$12:$B$5000,I$33,'(6)定期点検調書'!$AH$12:$AH$5000,$C35,'(6)定期点検調書'!$BF$12:$BF$5000,$U$7)&gt;=1,$U$7,IF(COUNTIFS('(6)定期点検調書'!$B$12:$B$5000,I$33,'(6)定期点検調書'!$AH$12:$AH$5000,$C35,'(6)定期点検調書'!$BF$12:$BF$5000,$T$7)&gt;=1,$T$7,IF(COUNTIFS('(6)定期点検調書'!$B$12:$B$5000,I$33,'(6)定期点検調書'!$AH$12:$AH$5000,$C35,'(6)定期点検調書'!$BF$12:$BF$5000,$S$7)&gt;=1,$S$7,""))))))</f>
        <v/>
      </c>
      <c r="J35" s="465" t="str">
        <f>IF(J$33="","",IF(COUNTIFS('(6)定期点検調書'!$B$12:$B$5000,J$33,'(6)定期点検調書'!$AH$12:$AH$5000,$C35,'(6)定期点検調書'!$BF$12:$BF$5000,$W$7)&gt;=1,$W$7,IF(COUNTIFS('(6)定期点検調書'!$B$12:$B$5000,J$33,'(6)定期点検調書'!$AH$12:$AH$5000,$C35,'(6)定期点検調書'!$BF$12:$BF$5000,$V$7)&gt;=1,$V$7,IF(COUNTIFS('(6)定期点検調書'!$B$12:$B$5000,J$33,'(6)定期点検調書'!$AH$12:$AH$5000,$C35,'(6)定期点検調書'!$BF$12:$BF$5000,$U$7)&gt;=1,$U$7,IF(COUNTIFS('(6)定期点検調書'!$B$12:$B$5000,J$33,'(6)定期点検調書'!$AH$12:$AH$5000,$C35,'(6)定期点検調書'!$BF$12:$BF$5000,$T$7)&gt;=1,$T$7,IF(COUNTIFS('(6)定期点検調書'!$B$12:$B$5000,J$33,'(6)定期点検調書'!$AH$12:$AH$5000,$C35,'(6)定期点検調書'!$BF$12:$BF$5000,$S$7)&gt;=1,$S$7,""))))))</f>
        <v/>
      </c>
      <c r="K35" s="465" t="str">
        <f>IF(K$33="","",IF(COUNTIFS('(6)定期点検調書'!$B$12:$B$5000,K$33,'(6)定期点検調書'!$AH$12:$AH$5000,$C35,'(6)定期点検調書'!$BF$12:$BF$5000,$W$7)&gt;=1,$W$7,IF(COUNTIFS('(6)定期点検調書'!$B$12:$B$5000,K$33,'(6)定期点検調書'!$AH$12:$AH$5000,$C35,'(6)定期点検調書'!$BF$12:$BF$5000,$V$7)&gt;=1,$V$7,IF(COUNTIFS('(6)定期点検調書'!$B$12:$B$5000,K$33,'(6)定期点検調書'!$AH$12:$AH$5000,$C35,'(6)定期点検調書'!$BF$12:$BF$5000,$U$7)&gt;=1,$U$7,IF(COUNTIFS('(6)定期点検調書'!$B$12:$B$5000,K$33,'(6)定期点検調書'!$AH$12:$AH$5000,$C35,'(6)定期点検調書'!$BF$12:$BF$5000,$T$7)&gt;=1,$T$7,IF(COUNTIFS('(6)定期点検調書'!$B$12:$B$5000,K$33,'(6)定期点検調書'!$AH$12:$AH$5000,$C35,'(6)定期点検調書'!$BF$12:$BF$5000,$S$7)&gt;=1,$S$7,""))))))</f>
        <v/>
      </c>
      <c r="L35" s="465" t="str">
        <f>IF(L$33="","",IF(COUNTIFS('(6)定期点検調書'!$B$12:$B$5000,L$33,'(6)定期点検調書'!$AH$12:$AH$5000,$C35,'(6)定期点検調書'!$BF$12:$BF$5000,$W$7)&gt;=1,$W$7,IF(COUNTIFS('(6)定期点検調書'!$B$12:$B$5000,L$33,'(6)定期点検調書'!$AH$12:$AH$5000,$C35,'(6)定期点検調書'!$BF$12:$BF$5000,$V$7)&gt;=1,$V$7,IF(COUNTIFS('(6)定期点検調書'!$B$12:$B$5000,L$33,'(6)定期点検調書'!$AH$12:$AH$5000,$C35,'(6)定期点検調書'!$BF$12:$BF$5000,$U$7)&gt;=1,$U$7,IF(COUNTIFS('(6)定期点検調書'!$B$12:$B$5000,L$33,'(6)定期点検調書'!$AH$12:$AH$5000,$C35,'(6)定期点検調書'!$BF$12:$BF$5000,$T$7)&gt;=1,$T$7,IF(COUNTIFS('(6)定期点検調書'!$B$12:$B$5000,L$33,'(6)定期点検調書'!$AH$12:$AH$5000,$C35,'(6)定期点検調書'!$BF$12:$BF$5000,$S$7)&gt;=1,$S$7,""))))))</f>
        <v/>
      </c>
      <c r="M35" s="465" t="str">
        <f>IF(M$33="","",IF(COUNTIFS('(6)定期点検調書'!$B$12:$B$5000,M$33,'(6)定期点検調書'!$AH$12:$AH$5000,$C35,'(6)定期点検調書'!$BF$12:$BF$5000,$W$7)&gt;=1,$W$7,IF(COUNTIFS('(6)定期点検調書'!$B$12:$B$5000,M$33,'(6)定期点検調書'!$AH$12:$AH$5000,$C35,'(6)定期点検調書'!$BF$12:$BF$5000,$V$7)&gt;=1,$V$7,IF(COUNTIFS('(6)定期点検調書'!$B$12:$B$5000,M$33,'(6)定期点検調書'!$AH$12:$AH$5000,$C35,'(6)定期点検調書'!$BF$12:$BF$5000,$U$7)&gt;=1,$U$7,IF(COUNTIFS('(6)定期点検調書'!$B$12:$B$5000,M$33,'(6)定期点検調書'!$AH$12:$AH$5000,$C35,'(6)定期点検調書'!$BF$12:$BF$5000,$T$7)&gt;=1,$T$7,IF(COUNTIFS('(6)定期点検調書'!$B$12:$B$5000,M$33,'(6)定期点検調書'!$AH$12:$AH$5000,$C35,'(6)定期点検調書'!$BF$12:$BF$5000,$S$7)&gt;=1,$S$7,""))))))</f>
        <v/>
      </c>
      <c r="N35" s="465" t="str">
        <f>IF(N$33="","",IF(COUNTIFS('(6)定期点検調書'!$B$12:$B$5000,N$33,'(6)定期点検調書'!$AH$12:$AH$5000,$C35,'(6)定期点検調書'!$BF$12:$BF$5000,$W$7)&gt;=1,$W$7,IF(COUNTIFS('(6)定期点検調書'!$B$12:$B$5000,N$33,'(6)定期点検調書'!$AH$12:$AH$5000,$C35,'(6)定期点検調書'!$BF$12:$BF$5000,$V$7)&gt;=1,$V$7,IF(COUNTIFS('(6)定期点検調書'!$B$12:$B$5000,N$33,'(6)定期点検調書'!$AH$12:$AH$5000,$C35,'(6)定期点検調書'!$BF$12:$BF$5000,$U$7)&gt;=1,$U$7,IF(COUNTIFS('(6)定期点検調書'!$B$12:$B$5000,N$33,'(6)定期点検調書'!$AH$12:$AH$5000,$C35,'(6)定期点検調書'!$BF$12:$BF$5000,$T$7)&gt;=1,$T$7,IF(COUNTIFS('(6)定期点検調書'!$B$12:$B$5000,N$33,'(6)定期点検調書'!$AH$12:$AH$5000,$C35,'(6)定期点検調書'!$BF$12:$BF$5000,$S$7)&gt;=1,$S$7,""))))))</f>
        <v/>
      </c>
      <c r="O35" s="465" t="str">
        <f>IF(O$33="","",IF(COUNTIFS('(6)定期点検調書'!$B$12:$B$5000,O$33,'(6)定期点検調書'!$AH$12:$AH$5000,$C35,'(6)定期点検調書'!$BF$12:$BF$5000,$W$7)&gt;=1,$W$7,IF(COUNTIFS('(6)定期点検調書'!$B$12:$B$5000,O$33,'(6)定期点検調書'!$AH$12:$AH$5000,$C35,'(6)定期点検調書'!$BF$12:$BF$5000,$V$7)&gt;=1,$V$7,IF(COUNTIFS('(6)定期点検調書'!$B$12:$B$5000,O$33,'(6)定期点検調書'!$AH$12:$AH$5000,$C35,'(6)定期点検調書'!$BF$12:$BF$5000,$U$7)&gt;=1,$U$7,IF(COUNTIFS('(6)定期点検調書'!$B$12:$B$5000,O$33,'(6)定期点検調書'!$AH$12:$AH$5000,$C35,'(6)定期点検調書'!$BF$12:$BF$5000,$T$7)&gt;=1,$T$7,IF(COUNTIFS('(6)定期点検調書'!$B$12:$B$5000,O$33,'(6)定期点検調書'!$AH$12:$AH$5000,$C35,'(6)定期点検調書'!$BF$12:$BF$5000,$S$7)&gt;=1,$S$7,""))))))</f>
        <v/>
      </c>
      <c r="P35" s="465" t="str">
        <f>IF(P$33="","",IF(COUNTIFS('(6)定期点検調書'!$B$12:$B$5000,P$33,'(6)定期点検調書'!$AH$12:$AH$5000,$C35,'(6)定期点検調書'!$BF$12:$BF$5000,$W$7)&gt;=1,$W$7,IF(COUNTIFS('(6)定期点検調書'!$B$12:$B$5000,P$33,'(6)定期点検調書'!$AH$12:$AH$5000,$C35,'(6)定期点検調書'!$BF$12:$BF$5000,$V$7)&gt;=1,$V$7,IF(COUNTIFS('(6)定期点検調書'!$B$12:$B$5000,P$33,'(6)定期点検調書'!$AH$12:$AH$5000,$C35,'(6)定期点検調書'!$BF$12:$BF$5000,$U$7)&gt;=1,$U$7,IF(COUNTIFS('(6)定期点検調書'!$B$12:$B$5000,P$33,'(6)定期点検調書'!$AH$12:$AH$5000,$C35,'(6)定期点検調書'!$BF$12:$BF$5000,$T$7)&gt;=1,$T$7,IF(COUNTIFS('(6)定期点検調書'!$B$12:$B$5000,P$33,'(6)定期点検調書'!$AH$12:$AH$5000,$C35,'(6)定期点検調書'!$BF$12:$BF$5000,$S$7)&gt;=1,$S$7,""))))))</f>
        <v/>
      </c>
      <c r="Q35" s="465" t="str">
        <f>IF(Q$33="","",IF(COUNTIFS('(6)定期点検調書'!$B$12:$B$5000,Q$33,'(6)定期点検調書'!$AH$12:$AH$5000,$C35,'(6)定期点検調書'!$BF$12:$BF$5000,$W$7)&gt;=1,$W$7,IF(COUNTIFS('(6)定期点検調書'!$B$12:$B$5000,Q$33,'(6)定期点検調書'!$AH$12:$AH$5000,$C35,'(6)定期点検調書'!$BF$12:$BF$5000,$V$7)&gt;=1,$V$7,IF(COUNTIFS('(6)定期点検調書'!$B$12:$B$5000,Q$33,'(6)定期点検調書'!$AH$12:$AH$5000,$C35,'(6)定期点検調書'!$BF$12:$BF$5000,$U$7)&gt;=1,$U$7,IF(COUNTIFS('(6)定期点検調書'!$B$12:$B$5000,Q$33,'(6)定期点検調書'!$AH$12:$AH$5000,$C35,'(6)定期点検調書'!$BF$12:$BF$5000,$T$7)&gt;=1,$T$7,IF(COUNTIFS('(6)定期点検調書'!$B$12:$B$5000,Q$33,'(6)定期点検調書'!$AH$12:$AH$5000,$C35,'(6)定期点検調書'!$BF$12:$BF$5000,$S$7)&gt;=1,$S$7,""))))))</f>
        <v/>
      </c>
      <c r="R35" s="465" t="str">
        <f>IF(R$33="","",IF(COUNTIFS('(6)定期点検調書'!$B$12:$B$5000,R$33,'(6)定期点検調書'!$AH$12:$AH$5000,$C35,'(6)定期点検調書'!$BF$12:$BF$5000,$W$7)&gt;=1,$W$7,IF(COUNTIFS('(6)定期点検調書'!$B$12:$B$5000,R$33,'(6)定期点検調書'!$AH$12:$AH$5000,$C35,'(6)定期点検調書'!$BF$12:$BF$5000,$V$7)&gt;=1,$V$7,IF(COUNTIFS('(6)定期点検調書'!$B$12:$B$5000,R$33,'(6)定期点検調書'!$AH$12:$AH$5000,$C35,'(6)定期点検調書'!$BF$12:$BF$5000,$U$7)&gt;=1,$U$7,IF(COUNTIFS('(6)定期点検調書'!$B$12:$B$5000,R$33,'(6)定期点検調書'!$AH$12:$AH$5000,$C35,'(6)定期点検調書'!$BF$12:$BF$5000,$T$7)&gt;=1,$T$7,IF(COUNTIFS('(6)定期点検調書'!$B$12:$B$5000,R$33,'(6)定期点検調書'!$AH$12:$AH$5000,$C35,'(6)定期点検調書'!$BF$12:$BF$5000,$S$7)&gt;=1,$S$7,""))))))</f>
        <v/>
      </c>
      <c r="S35" s="465" t="str">
        <f>IF(S$33="","",IF(COUNTIFS('(6)定期点検調書'!$B$12:$B$5000,S$33,'(6)定期点検調書'!$AH$12:$AH$5000,$C35,'(6)定期点検調書'!$BF$12:$BF$5000,$W$7)&gt;=1,$W$7,IF(COUNTIFS('(6)定期点検調書'!$B$12:$B$5000,S$33,'(6)定期点検調書'!$AH$12:$AH$5000,$C35,'(6)定期点検調書'!$BF$12:$BF$5000,$V$7)&gt;=1,$V$7,IF(COUNTIFS('(6)定期点検調書'!$B$12:$B$5000,S$33,'(6)定期点検調書'!$AH$12:$AH$5000,$C35,'(6)定期点検調書'!$BF$12:$BF$5000,$U$7)&gt;=1,$U$7,IF(COUNTIFS('(6)定期点検調書'!$B$12:$B$5000,S$33,'(6)定期点検調書'!$AH$12:$AH$5000,$C35,'(6)定期点検調書'!$BF$12:$BF$5000,$T$7)&gt;=1,$T$7,IF(COUNTIFS('(6)定期点検調書'!$B$12:$B$5000,S$33,'(6)定期点検調書'!$AH$12:$AH$5000,$C35,'(6)定期点検調書'!$BF$12:$BF$5000,$S$7)&gt;=1,$S$7,""))))))</f>
        <v/>
      </c>
      <c r="T35" s="465" t="str">
        <f>IF(T$33="","",IF(COUNTIFS('(6)定期点検調書'!$B$12:$B$5000,T$33,'(6)定期点検調書'!$AH$12:$AH$5000,$C35,'(6)定期点検調書'!$BF$12:$BF$5000,$W$7)&gt;=1,$W$7,IF(COUNTIFS('(6)定期点検調書'!$B$12:$B$5000,T$33,'(6)定期点検調書'!$AH$12:$AH$5000,$C35,'(6)定期点検調書'!$BF$12:$BF$5000,$V$7)&gt;=1,$V$7,IF(COUNTIFS('(6)定期点検調書'!$B$12:$B$5000,T$33,'(6)定期点検調書'!$AH$12:$AH$5000,$C35,'(6)定期点検調書'!$BF$12:$BF$5000,$U$7)&gt;=1,$U$7,IF(COUNTIFS('(6)定期点検調書'!$B$12:$B$5000,T$33,'(6)定期点検調書'!$AH$12:$AH$5000,$C35,'(6)定期点検調書'!$BF$12:$BF$5000,$T$7)&gt;=1,$T$7,IF(COUNTIFS('(6)定期点検調書'!$B$12:$B$5000,T$33,'(6)定期点検調書'!$AH$12:$AH$5000,$C35,'(6)定期点検調書'!$BF$12:$BF$5000,$S$7)&gt;=1,$S$7,""))))))</f>
        <v/>
      </c>
      <c r="U35" s="465" t="str">
        <f>IF(U$33="","",IF(COUNTIFS('(6)定期点検調書'!$B$12:$B$5000,U$33,'(6)定期点検調書'!$AH$12:$AH$5000,$C35,'(6)定期点検調書'!$BF$12:$BF$5000,$W$7)&gt;=1,$W$7,IF(COUNTIFS('(6)定期点検調書'!$B$12:$B$5000,U$33,'(6)定期点検調書'!$AH$12:$AH$5000,$C35,'(6)定期点検調書'!$BF$12:$BF$5000,$V$7)&gt;=1,$V$7,IF(COUNTIFS('(6)定期点検調書'!$B$12:$B$5000,U$33,'(6)定期点検調書'!$AH$12:$AH$5000,$C35,'(6)定期点検調書'!$BF$12:$BF$5000,$U$7)&gt;=1,$U$7,IF(COUNTIFS('(6)定期点検調書'!$B$12:$B$5000,U$33,'(6)定期点検調書'!$AH$12:$AH$5000,$C35,'(6)定期点検調書'!$BF$12:$BF$5000,$T$7)&gt;=1,$T$7,IF(COUNTIFS('(6)定期点検調書'!$B$12:$B$5000,U$33,'(6)定期点検調書'!$AH$12:$AH$5000,$C35,'(6)定期点検調書'!$BF$12:$BF$5000,$S$7)&gt;=1,$S$7,""))))))</f>
        <v/>
      </c>
      <c r="V35" s="465" t="str">
        <f>IF(V$33="","",IF(COUNTIFS('(6)定期点検調書'!$B$12:$B$5000,V$33,'(6)定期点検調書'!$AH$12:$AH$5000,$C35,'(6)定期点検調書'!$BF$12:$BF$5000,$W$7)&gt;=1,$W$7,IF(COUNTIFS('(6)定期点検調書'!$B$12:$B$5000,V$33,'(6)定期点検調書'!$AH$12:$AH$5000,$C35,'(6)定期点検調書'!$BF$12:$BF$5000,$V$7)&gt;=1,$V$7,IF(COUNTIFS('(6)定期点検調書'!$B$12:$B$5000,V$33,'(6)定期点検調書'!$AH$12:$AH$5000,$C35,'(6)定期点検調書'!$BF$12:$BF$5000,$U$7)&gt;=1,$U$7,IF(COUNTIFS('(6)定期点検調書'!$B$12:$B$5000,V$33,'(6)定期点検調書'!$AH$12:$AH$5000,$C35,'(6)定期点検調書'!$BF$12:$BF$5000,$T$7)&gt;=1,$T$7,IF(COUNTIFS('(6)定期点検調書'!$B$12:$B$5000,V$33,'(6)定期点検調書'!$AH$12:$AH$5000,$C35,'(6)定期点検調書'!$BF$12:$BF$5000,$S$7)&gt;=1,$S$7,""))))))</f>
        <v/>
      </c>
      <c r="W35" s="465" t="str">
        <f>IF(W$33="","",IF(COUNTIFS('(6)定期点検調書'!$B$12:$B$5000,W$33,'(6)定期点検調書'!$AH$12:$AH$5000,$C35,'(6)定期点検調書'!$BF$12:$BF$5000,$W$7)&gt;=1,$W$7,IF(COUNTIFS('(6)定期点検調書'!$B$12:$B$5000,W$33,'(6)定期点検調書'!$AH$12:$AH$5000,$C35,'(6)定期点検調書'!$BF$12:$BF$5000,$V$7)&gt;=1,$V$7,IF(COUNTIFS('(6)定期点検調書'!$B$12:$B$5000,W$33,'(6)定期点検調書'!$AH$12:$AH$5000,$C35,'(6)定期点検調書'!$BF$12:$BF$5000,$U$7)&gt;=1,$U$7,IF(COUNTIFS('(6)定期点検調書'!$B$12:$B$5000,W$33,'(6)定期点検調書'!$AH$12:$AH$5000,$C35,'(6)定期点検調書'!$BF$12:$BF$5000,$T$7)&gt;=1,$T$7,IF(COUNTIFS('(6)定期点検調書'!$B$12:$B$5000,W$33,'(6)定期点検調書'!$AH$12:$AH$5000,$C35,'(6)定期点検調書'!$BF$12:$BF$5000,$S$7)&gt;=1,$S$7,""))))))</f>
        <v/>
      </c>
      <c r="X35" s="465" t="str">
        <f>IF(X$33="","",IF(COUNTIFS('(6)定期点検調書'!$B$12:$B$5000,X$33,'(6)定期点検調書'!$AH$12:$AH$5000,$C35,'(6)定期点検調書'!$BF$12:$BF$5000,$W$7)&gt;=1,$W$7,IF(COUNTIFS('(6)定期点検調書'!$B$12:$B$5000,X$33,'(6)定期点検調書'!$AH$12:$AH$5000,$C35,'(6)定期点検調書'!$BF$12:$BF$5000,$V$7)&gt;=1,$V$7,IF(COUNTIFS('(6)定期点検調書'!$B$12:$B$5000,X$33,'(6)定期点検調書'!$AH$12:$AH$5000,$C35,'(6)定期点検調書'!$BF$12:$BF$5000,$U$7)&gt;=1,$U$7,IF(COUNTIFS('(6)定期点検調書'!$B$12:$B$5000,X$33,'(6)定期点検調書'!$AH$12:$AH$5000,$C35,'(6)定期点検調書'!$BF$12:$BF$5000,$T$7)&gt;=1,$T$7,IF(COUNTIFS('(6)定期点検調書'!$B$12:$B$5000,X$33,'(6)定期点検調書'!$AH$12:$AH$5000,$C35,'(6)定期点検調書'!$BF$12:$BF$5000,$S$7)&gt;=1,$S$7,""))))))</f>
        <v/>
      </c>
      <c r="Y35" s="465" t="str">
        <f>IF(Y$33="","",IF(COUNTIFS('(6)定期点検調書'!$B$12:$B$5000,Y$33,'(6)定期点検調書'!$AH$12:$AH$5000,$C35,'(6)定期点検調書'!$BF$12:$BF$5000,$W$7)&gt;=1,$W$7,IF(COUNTIFS('(6)定期点検調書'!$B$12:$B$5000,Y$33,'(6)定期点検調書'!$AH$12:$AH$5000,$C35,'(6)定期点検調書'!$BF$12:$BF$5000,$V$7)&gt;=1,$V$7,IF(COUNTIFS('(6)定期点検調書'!$B$12:$B$5000,Y$33,'(6)定期点検調書'!$AH$12:$AH$5000,$C35,'(6)定期点検調書'!$BF$12:$BF$5000,$U$7)&gt;=1,$U$7,IF(COUNTIFS('(6)定期点検調書'!$B$12:$B$5000,Y$33,'(6)定期点検調書'!$AH$12:$AH$5000,$C35,'(6)定期点検調書'!$BF$12:$BF$5000,$T$7)&gt;=1,$T$7,IF(COUNTIFS('(6)定期点検調書'!$B$12:$B$5000,Y$33,'(6)定期点検調書'!$AH$12:$AH$5000,$C35,'(6)定期点検調書'!$BF$12:$BF$5000,$S$7)&gt;=1,$S$7,""))))))</f>
        <v/>
      </c>
      <c r="Z35" s="465" t="str">
        <f>IF(Z$33="","",IF(COUNTIFS('(6)定期点検調書'!$B$12:$B$5000,Z$33,'(6)定期点検調書'!$AH$12:$AH$5000,$C35,'(6)定期点検調書'!$BF$12:$BF$5000,$W$7)&gt;=1,$W$7,IF(COUNTIFS('(6)定期点検調書'!$B$12:$B$5000,Z$33,'(6)定期点検調書'!$AH$12:$AH$5000,$C35,'(6)定期点検調書'!$BF$12:$BF$5000,$V$7)&gt;=1,$V$7,IF(COUNTIFS('(6)定期点検調書'!$B$12:$B$5000,Z$33,'(6)定期点検調書'!$AH$12:$AH$5000,$C35,'(6)定期点検調書'!$BF$12:$BF$5000,$U$7)&gt;=1,$U$7,IF(COUNTIFS('(6)定期点検調書'!$B$12:$B$5000,Z$33,'(6)定期点検調書'!$AH$12:$AH$5000,$C35,'(6)定期点検調書'!$BF$12:$BF$5000,$T$7)&gt;=1,$T$7,IF(COUNTIFS('(6)定期点検調書'!$B$12:$B$5000,Z$33,'(6)定期点検調書'!$AH$12:$AH$5000,$C35,'(6)定期点検調書'!$BF$12:$BF$5000,$S$7)&gt;=1,$S$7,""))))))</f>
        <v/>
      </c>
      <c r="AA35" s="465" t="str">
        <f>IF(AA$33="","",IF(COUNTIFS('(6)定期点検調書'!$B$12:$B$5000,AA$33,'(6)定期点検調書'!$AH$12:$AH$5000,$C35,'(6)定期点検調書'!$BF$12:$BF$5000,$W$7)&gt;=1,$W$7,IF(COUNTIFS('(6)定期点検調書'!$B$12:$B$5000,AA$33,'(6)定期点検調書'!$AH$12:$AH$5000,$C35,'(6)定期点検調書'!$BF$12:$BF$5000,$V$7)&gt;=1,$V$7,IF(COUNTIFS('(6)定期点検調書'!$B$12:$B$5000,AA$33,'(6)定期点検調書'!$AH$12:$AH$5000,$C35,'(6)定期点検調書'!$BF$12:$BF$5000,$U$7)&gt;=1,$U$7,IF(COUNTIFS('(6)定期点検調書'!$B$12:$B$5000,AA$33,'(6)定期点検調書'!$AH$12:$AH$5000,$C35,'(6)定期点検調書'!$BF$12:$BF$5000,$T$7)&gt;=1,$T$7,IF(COUNTIFS('(6)定期点検調書'!$B$12:$B$5000,AA$33,'(6)定期点検調書'!$AH$12:$AH$5000,$C35,'(6)定期点検調書'!$BF$12:$BF$5000,$S$7)&gt;=1,$S$7,""))))))</f>
        <v/>
      </c>
      <c r="AB35" s="465" t="str">
        <f>IF(AB$33="","",IF(COUNTIFS('(6)定期点検調書'!$B$12:$B$5000,AB$33,'(6)定期点検調書'!$AH$12:$AH$5000,$C35,'(6)定期点検調書'!$BF$12:$BF$5000,$W$7)&gt;=1,$W$7,IF(COUNTIFS('(6)定期点検調書'!$B$12:$B$5000,AB$33,'(6)定期点検調書'!$AH$12:$AH$5000,$C35,'(6)定期点検調書'!$BF$12:$BF$5000,$V$7)&gt;=1,$V$7,IF(COUNTIFS('(6)定期点検調書'!$B$12:$B$5000,AB$33,'(6)定期点検調書'!$AH$12:$AH$5000,$C35,'(6)定期点検調書'!$BF$12:$BF$5000,$U$7)&gt;=1,$U$7,IF(COUNTIFS('(6)定期点検調書'!$B$12:$B$5000,AB$33,'(6)定期点検調書'!$AH$12:$AH$5000,$C35,'(6)定期点検調書'!$BF$12:$BF$5000,$T$7)&gt;=1,$T$7,IF(COUNTIFS('(6)定期点検調書'!$B$12:$B$5000,AB$33,'(6)定期点検調書'!$AH$12:$AH$5000,$C35,'(6)定期点検調書'!$BF$12:$BF$5000,$S$7)&gt;=1,$S$7,""))))))</f>
        <v/>
      </c>
      <c r="AC35" s="465" t="str">
        <f>IF(AC$33="","",IF(COUNTIFS('(6)定期点検調書'!$B$12:$B$5000,AC$33,'(6)定期点検調書'!$AH$12:$AH$5000,$C35,'(6)定期点検調書'!$BF$12:$BF$5000,$W$7)&gt;=1,$W$7,IF(COUNTIFS('(6)定期点検調書'!$B$12:$B$5000,AC$33,'(6)定期点検調書'!$AH$12:$AH$5000,$C35,'(6)定期点検調書'!$BF$12:$BF$5000,$V$7)&gt;=1,$V$7,IF(COUNTIFS('(6)定期点検調書'!$B$12:$B$5000,AC$33,'(6)定期点検調書'!$AH$12:$AH$5000,$C35,'(6)定期点検調書'!$BF$12:$BF$5000,$U$7)&gt;=1,$U$7,IF(COUNTIFS('(6)定期点検調書'!$B$12:$B$5000,AC$33,'(6)定期点検調書'!$AH$12:$AH$5000,$C35,'(6)定期点検調書'!$BF$12:$BF$5000,$T$7)&gt;=1,$T$7,IF(COUNTIFS('(6)定期点検調書'!$B$12:$B$5000,AC$33,'(6)定期点検調書'!$AH$12:$AH$5000,$C35,'(6)定期点検調書'!$BF$12:$BF$5000,$S$7)&gt;=1,$S$7,""))))))</f>
        <v/>
      </c>
      <c r="AD35" s="465" t="str">
        <f>IF(AD$33="","",IF(COUNTIFS('(6)定期点検調書'!$B$12:$B$5000,AD$33,'(6)定期点検調書'!$AH$12:$AH$5000,$C35,'(6)定期点検調書'!$BF$12:$BF$5000,$W$7)&gt;=1,$W$7,IF(COUNTIFS('(6)定期点検調書'!$B$12:$B$5000,AD$33,'(6)定期点検調書'!$AH$12:$AH$5000,$C35,'(6)定期点検調書'!$BF$12:$BF$5000,$V$7)&gt;=1,$V$7,IF(COUNTIFS('(6)定期点検調書'!$B$12:$B$5000,AD$33,'(6)定期点検調書'!$AH$12:$AH$5000,$C35,'(6)定期点検調書'!$BF$12:$BF$5000,$U$7)&gt;=1,$U$7,IF(COUNTIFS('(6)定期点検調書'!$B$12:$B$5000,AD$33,'(6)定期点検調書'!$AH$12:$AH$5000,$C35,'(6)定期点検調書'!$BF$12:$BF$5000,$T$7)&gt;=1,$T$7,IF(COUNTIFS('(6)定期点検調書'!$B$12:$B$5000,AD$33,'(6)定期点検調書'!$AH$12:$AH$5000,$C35,'(6)定期点検調書'!$BF$12:$BF$5000,$S$7)&gt;=1,$S$7,""))))))</f>
        <v/>
      </c>
      <c r="AE35" s="465" t="str">
        <f>IF(AE$33="","",IF(COUNTIFS('(6)定期点検調書'!$B$12:$B$5000,AE$33,'(6)定期点検調書'!$AH$12:$AH$5000,$C35,'(6)定期点検調書'!$BF$12:$BF$5000,$W$7)&gt;=1,$W$7,IF(COUNTIFS('(6)定期点検調書'!$B$12:$B$5000,AE$33,'(6)定期点検調書'!$AH$12:$AH$5000,$C35,'(6)定期点検調書'!$BF$12:$BF$5000,$V$7)&gt;=1,$V$7,IF(COUNTIFS('(6)定期点検調書'!$B$12:$B$5000,AE$33,'(6)定期点検調書'!$AH$12:$AH$5000,$C35,'(6)定期点検調書'!$BF$12:$BF$5000,$U$7)&gt;=1,$U$7,IF(COUNTIFS('(6)定期点検調書'!$B$12:$B$5000,AE$33,'(6)定期点検調書'!$AH$12:$AH$5000,$C35,'(6)定期点検調書'!$BF$12:$BF$5000,$T$7)&gt;=1,$T$7,IF(COUNTIFS('(6)定期点検調書'!$B$12:$B$5000,AE$33,'(6)定期点検調書'!$AH$12:$AH$5000,$C35,'(6)定期点検調書'!$BF$12:$BF$5000,$S$7)&gt;=1,$S$7,""))))))</f>
        <v/>
      </c>
      <c r="AF35" s="465" t="str">
        <f>IF(AF$33="","",IF(COUNTIFS('(6)定期点検調書'!$B$12:$B$5000,AF$33,'(6)定期点検調書'!$AH$12:$AH$5000,$C35,'(6)定期点検調書'!$BF$12:$BF$5000,$W$7)&gt;=1,$W$7,IF(COUNTIFS('(6)定期点検調書'!$B$12:$B$5000,AF$33,'(6)定期点検調書'!$AH$12:$AH$5000,$C35,'(6)定期点検調書'!$BF$12:$BF$5000,$V$7)&gt;=1,$V$7,IF(COUNTIFS('(6)定期点検調書'!$B$12:$B$5000,AF$33,'(6)定期点検調書'!$AH$12:$AH$5000,$C35,'(6)定期点検調書'!$BF$12:$BF$5000,$U$7)&gt;=1,$U$7,IF(COUNTIFS('(6)定期点検調書'!$B$12:$B$5000,AF$33,'(6)定期点検調書'!$AH$12:$AH$5000,$C35,'(6)定期点検調書'!$BF$12:$BF$5000,$T$7)&gt;=1,$T$7,IF(COUNTIFS('(6)定期点検調書'!$B$12:$B$5000,AF$33,'(6)定期点検調書'!$AH$12:$AH$5000,$C35,'(6)定期点検調書'!$BF$12:$BF$5000,$S$7)&gt;=1,$S$7,""))))))</f>
        <v/>
      </c>
      <c r="AG35" s="465" t="str">
        <f>IF(AG$33="","",IF(COUNTIFS('(6)定期点検調書'!$B$12:$B$5000,AG$33,'(6)定期点検調書'!$AH$12:$AH$5000,$C35,'(6)定期点検調書'!$BF$12:$BF$5000,$W$7)&gt;=1,$W$7,IF(COUNTIFS('(6)定期点検調書'!$B$12:$B$5000,AG$33,'(6)定期点検調書'!$AH$12:$AH$5000,$C35,'(6)定期点検調書'!$BF$12:$BF$5000,$V$7)&gt;=1,$V$7,IF(COUNTIFS('(6)定期点検調書'!$B$12:$B$5000,AG$33,'(6)定期点検調書'!$AH$12:$AH$5000,$C35,'(6)定期点検調書'!$BF$12:$BF$5000,$U$7)&gt;=1,$U$7,IF(COUNTIFS('(6)定期点検調書'!$B$12:$B$5000,AG$33,'(6)定期点検調書'!$AH$12:$AH$5000,$C35,'(6)定期点検調書'!$BF$12:$BF$5000,$T$7)&gt;=1,$T$7,IF(COUNTIFS('(6)定期点検調書'!$B$12:$B$5000,AG$33,'(6)定期点検調書'!$AH$12:$AH$5000,$C35,'(6)定期点検調書'!$BF$12:$BF$5000,$S$7)&gt;=1,$S$7,""))))))</f>
        <v/>
      </c>
      <c r="AH35" s="465" t="str">
        <f>IF(AH$33="","",IF(COUNTIFS('(6)定期点検調書'!$B$12:$B$5000,AH$33,'(6)定期点検調書'!$AH$12:$AH$5000,$C35,'(6)定期点検調書'!$BF$12:$BF$5000,$W$7)&gt;=1,$W$7,IF(COUNTIFS('(6)定期点検調書'!$B$12:$B$5000,AH$33,'(6)定期点検調書'!$AH$12:$AH$5000,$C35,'(6)定期点検調書'!$BF$12:$BF$5000,$V$7)&gt;=1,$V$7,IF(COUNTIFS('(6)定期点検調書'!$B$12:$B$5000,AH$33,'(6)定期点検調書'!$AH$12:$AH$5000,$C35,'(6)定期点検調書'!$BF$12:$BF$5000,$U$7)&gt;=1,$U$7,IF(COUNTIFS('(6)定期点検調書'!$B$12:$B$5000,AH$33,'(6)定期点検調書'!$AH$12:$AH$5000,$C35,'(6)定期点検調書'!$BF$12:$BF$5000,$T$7)&gt;=1,$T$7,IF(COUNTIFS('(6)定期点検調書'!$B$12:$B$5000,AH$33,'(6)定期点検調書'!$AH$12:$AH$5000,$C35,'(6)定期点検調書'!$BF$12:$BF$5000,$S$7)&gt;=1,$S$7,""))))))</f>
        <v/>
      </c>
      <c r="AI35" s="465" t="str">
        <f>IF(AI$33="","",IF(COUNTIFS('(6)定期点検調書'!$B$12:$B$5000,AI$33,'(6)定期点検調書'!$AH$12:$AH$5000,$C35,'(6)定期点検調書'!$BF$12:$BF$5000,$W$7)&gt;=1,$W$7,IF(COUNTIFS('(6)定期点検調書'!$B$12:$B$5000,AI$33,'(6)定期点検調書'!$AH$12:$AH$5000,$C35,'(6)定期点検調書'!$BF$12:$BF$5000,$V$7)&gt;=1,$V$7,IF(COUNTIFS('(6)定期点検調書'!$B$12:$B$5000,AI$33,'(6)定期点検調書'!$AH$12:$AH$5000,$C35,'(6)定期点検調書'!$BF$12:$BF$5000,$U$7)&gt;=1,$U$7,IF(COUNTIFS('(6)定期点検調書'!$B$12:$B$5000,AI$33,'(6)定期点検調書'!$AH$12:$AH$5000,$C35,'(6)定期点検調書'!$BF$12:$BF$5000,$T$7)&gt;=1,$T$7,IF(COUNTIFS('(6)定期点検調書'!$B$12:$B$5000,AI$33,'(6)定期点検調書'!$AH$12:$AH$5000,$C35,'(6)定期点検調書'!$BF$12:$BF$5000,$S$7)&gt;=1,$S$7,""))))))</f>
        <v/>
      </c>
      <c r="AJ35" s="465" t="str">
        <f>IF(AJ$33="","",IF(COUNTIFS('(6)定期点検調書'!$B$12:$B$5000,AJ$33,'(6)定期点検調書'!$AH$12:$AH$5000,$C35,'(6)定期点検調書'!$BF$12:$BF$5000,$W$7)&gt;=1,$W$7,IF(COUNTIFS('(6)定期点検調書'!$B$12:$B$5000,AJ$33,'(6)定期点検調書'!$AH$12:$AH$5000,$C35,'(6)定期点検調書'!$BF$12:$BF$5000,$V$7)&gt;=1,$V$7,IF(COUNTIFS('(6)定期点検調書'!$B$12:$B$5000,AJ$33,'(6)定期点検調書'!$AH$12:$AH$5000,$C35,'(6)定期点検調書'!$BF$12:$BF$5000,$U$7)&gt;=1,$U$7,IF(COUNTIFS('(6)定期点検調書'!$B$12:$B$5000,AJ$33,'(6)定期点検調書'!$AH$12:$AH$5000,$C35,'(6)定期点検調書'!$BF$12:$BF$5000,$T$7)&gt;=1,$T$7,IF(COUNTIFS('(6)定期点検調書'!$B$12:$B$5000,AJ$33,'(6)定期点検調書'!$AH$12:$AH$5000,$C35,'(6)定期点検調書'!$BF$12:$BF$5000,$S$7)&gt;=1,$S$7,""))))))</f>
        <v/>
      </c>
      <c r="AK35" s="465" t="str">
        <f>IF(AK$33="","",IF(COUNTIFS('(6)定期点検調書'!$B$12:$B$5000,AK$33,'(6)定期点検調書'!$AH$12:$AH$5000,$C35,'(6)定期点検調書'!$BF$12:$BF$5000,$W$7)&gt;=1,$W$7,IF(COUNTIFS('(6)定期点検調書'!$B$12:$B$5000,AK$33,'(6)定期点検調書'!$AH$12:$AH$5000,$C35,'(6)定期点検調書'!$BF$12:$BF$5000,$V$7)&gt;=1,$V$7,IF(COUNTIFS('(6)定期点検調書'!$B$12:$B$5000,AK$33,'(6)定期点検調書'!$AH$12:$AH$5000,$C35,'(6)定期点検調書'!$BF$12:$BF$5000,$U$7)&gt;=1,$U$7,IF(COUNTIFS('(6)定期点検調書'!$B$12:$B$5000,AK$33,'(6)定期点検調書'!$AH$12:$AH$5000,$C35,'(6)定期点検調書'!$BF$12:$BF$5000,$T$7)&gt;=1,$T$7,IF(COUNTIFS('(6)定期点検調書'!$B$12:$B$5000,AK$33,'(6)定期点検調書'!$AH$12:$AH$5000,$C35,'(6)定期点検調書'!$BF$12:$BF$5000,$S$7)&gt;=1,$S$7,""))))))</f>
        <v/>
      </c>
      <c r="AL35" s="465" t="str">
        <f>IF(AL$33="","",IF(COUNTIFS('(6)定期点検調書'!$B$12:$B$5000,AL$33,'(6)定期点検調書'!$AH$12:$AH$5000,$C35,'(6)定期点検調書'!$BF$12:$BF$5000,$W$7)&gt;=1,$W$7,IF(COUNTIFS('(6)定期点検調書'!$B$12:$B$5000,AL$33,'(6)定期点検調書'!$AH$12:$AH$5000,$C35,'(6)定期点検調書'!$BF$12:$BF$5000,$V$7)&gt;=1,$V$7,IF(COUNTIFS('(6)定期点検調書'!$B$12:$B$5000,AL$33,'(6)定期点検調書'!$AH$12:$AH$5000,$C35,'(6)定期点検調書'!$BF$12:$BF$5000,$U$7)&gt;=1,$U$7,IF(COUNTIFS('(6)定期点検調書'!$B$12:$B$5000,AL$33,'(6)定期点検調書'!$AH$12:$AH$5000,$C35,'(6)定期点検調書'!$BF$12:$BF$5000,$T$7)&gt;=1,$T$7,IF(COUNTIFS('(6)定期点検調書'!$B$12:$B$5000,AL$33,'(6)定期点検調書'!$AH$12:$AH$5000,$C35,'(6)定期点検調書'!$BF$12:$BF$5000,$S$7)&gt;=1,$S$7,""))))))</f>
        <v/>
      </c>
      <c r="AM35" s="465" t="str">
        <f>IF(AM$33="","",IF(COUNTIFS('(6)定期点検調書'!$B$12:$B$5000,AM$33,'(6)定期点検調書'!$AH$12:$AH$5000,$C35,'(6)定期点検調書'!$BF$12:$BF$5000,$W$7)&gt;=1,$W$7,IF(COUNTIFS('(6)定期点検調書'!$B$12:$B$5000,AM$33,'(6)定期点検調書'!$AH$12:$AH$5000,$C35,'(6)定期点検調書'!$BF$12:$BF$5000,$V$7)&gt;=1,$V$7,IF(COUNTIFS('(6)定期点検調書'!$B$12:$B$5000,AM$33,'(6)定期点検調書'!$AH$12:$AH$5000,$C35,'(6)定期点検調書'!$BF$12:$BF$5000,$U$7)&gt;=1,$U$7,IF(COUNTIFS('(6)定期点検調書'!$B$12:$B$5000,AM$33,'(6)定期点検調書'!$AH$12:$AH$5000,$C35,'(6)定期点検調書'!$BF$12:$BF$5000,$T$7)&gt;=1,$T$7,IF(COUNTIFS('(6)定期点検調書'!$B$12:$B$5000,AM$33,'(6)定期点検調書'!$AH$12:$AH$5000,$C35,'(6)定期点検調書'!$BF$12:$BF$5000,$S$7)&gt;=1,$S$7,""))))))</f>
        <v/>
      </c>
      <c r="AN35" s="465" t="str">
        <f>IF(AN$33="","",IF(COUNTIFS('(6)定期点検調書'!$B$12:$B$5000,AN$33,'(6)定期点検調書'!$AH$12:$AH$5000,$C35,'(6)定期点検調書'!$BF$12:$BF$5000,$W$7)&gt;=1,$W$7,IF(COUNTIFS('(6)定期点検調書'!$B$12:$B$5000,AN$33,'(6)定期点検調書'!$AH$12:$AH$5000,$C35,'(6)定期点検調書'!$BF$12:$BF$5000,$V$7)&gt;=1,$V$7,IF(COUNTIFS('(6)定期点検調書'!$B$12:$B$5000,AN$33,'(6)定期点検調書'!$AH$12:$AH$5000,$C35,'(6)定期点検調書'!$BF$12:$BF$5000,$U$7)&gt;=1,$U$7,IF(COUNTIFS('(6)定期点検調書'!$B$12:$B$5000,AN$33,'(6)定期点検調書'!$AH$12:$AH$5000,$C35,'(6)定期点検調書'!$BF$12:$BF$5000,$T$7)&gt;=1,$T$7,IF(COUNTIFS('(6)定期点検調書'!$B$12:$B$5000,AN$33,'(6)定期点検調書'!$AH$12:$AH$5000,$C35,'(6)定期点検調書'!$BF$12:$BF$5000,$S$7)&gt;=1,$S$7,""))))))</f>
        <v/>
      </c>
      <c r="AO35" s="465" t="str">
        <f>IF(AO$33="","",IF(COUNTIFS('(6)定期点検調書'!$B$12:$B$5000,AO$33,'(6)定期点検調書'!$AH$12:$AH$5000,$C35,'(6)定期点検調書'!$BF$12:$BF$5000,$W$7)&gt;=1,$W$7,IF(COUNTIFS('(6)定期点検調書'!$B$12:$B$5000,AO$33,'(6)定期点検調書'!$AH$12:$AH$5000,$C35,'(6)定期点検調書'!$BF$12:$BF$5000,$V$7)&gt;=1,$V$7,IF(COUNTIFS('(6)定期点検調書'!$B$12:$B$5000,AO$33,'(6)定期点検調書'!$AH$12:$AH$5000,$C35,'(6)定期点検調書'!$BF$12:$BF$5000,$U$7)&gt;=1,$U$7,IF(COUNTIFS('(6)定期点検調書'!$B$12:$B$5000,AO$33,'(6)定期点検調書'!$AH$12:$AH$5000,$C35,'(6)定期点検調書'!$BF$12:$BF$5000,$T$7)&gt;=1,$T$7,IF(COUNTIFS('(6)定期点検調書'!$B$12:$B$5000,AO$33,'(6)定期点検調書'!$AH$12:$AH$5000,$C35,'(6)定期点検調書'!$BF$12:$BF$5000,$S$7)&gt;=1,$S$7,""))))))</f>
        <v/>
      </c>
      <c r="AP35" s="465" t="str">
        <f>IF(AP$33="","",IF(COUNTIFS('(6)定期点検調書'!$B$12:$B$5000,AP$33,'(6)定期点検調書'!$AH$12:$AH$5000,$C35,'(6)定期点検調書'!$BF$12:$BF$5000,$W$7)&gt;=1,$W$7,IF(COUNTIFS('(6)定期点検調書'!$B$12:$B$5000,AP$33,'(6)定期点検調書'!$AH$12:$AH$5000,$C35,'(6)定期点検調書'!$BF$12:$BF$5000,$V$7)&gt;=1,$V$7,IF(COUNTIFS('(6)定期点検調書'!$B$12:$B$5000,AP$33,'(6)定期点検調書'!$AH$12:$AH$5000,$C35,'(6)定期点検調書'!$BF$12:$BF$5000,$U$7)&gt;=1,$U$7,IF(COUNTIFS('(6)定期点検調書'!$B$12:$B$5000,AP$33,'(6)定期点検調書'!$AH$12:$AH$5000,$C35,'(6)定期点検調書'!$BF$12:$BF$5000,$T$7)&gt;=1,$T$7,IF(COUNTIFS('(6)定期点検調書'!$B$12:$B$5000,AP$33,'(6)定期点検調書'!$AH$12:$AH$5000,$C35,'(6)定期点検調書'!$BF$12:$BF$5000,$S$7)&gt;=1,$S$7,""))))))</f>
        <v/>
      </c>
      <c r="AQ35" s="465" t="str">
        <f>IF(AQ$33="","",IF(COUNTIFS('(6)定期点検調書'!$B$12:$B$5000,AQ$33,'(6)定期点検調書'!$AH$12:$AH$5000,$C35,'(6)定期点検調書'!$BF$12:$BF$5000,$W$7)&gt;=1,$W$7,IF(COUNTIFS('(6)定期点検調書'!$B$12:$B$5000,AQ$33,'(6)定期点検調書'!$AH$12:$AH$5000,$C35,'(6)定期点検調書'!$BF$12:$BF$5000,$V$7)&gt;=1,$V$7,IF(COUNTIFS('(6)定期点検調書'!$B$12:$B$5000,AQ$33,'(6)定期点検調書'!$AH$12:$AH$5000,$C35,'(6)定期点検調書'!$BF$12:$BF$5000,$U$7)&gt;=1,$U$7,IF(COUNTIFS('(6)定期点検調書'!$B$12:$B$5000,AQ$33,'(6)定期点検調書'!$AH$12:$AH$5000,$C35,'(6)定期点検調書'!$BF$12:$BF$5000,$T$7)&gt;=1,$T$7,IF(COUNTIFS('(6)定期点検調書'!$B$12:$B$5000,AQ$33,'(6)定期点検調書'!$AH$12:$AH$5000,$C35,'(6)定期点検調書'!$BF$12:$BF$5000,$S$7)&gt;=1,$S$7,""))))))</f>
        <v/>
      </c>
      <c r="AR35" s="465" t="str">
        <f>IF(AR$33="","",IF(COUNTIFS('(6)定期点検調書'!$B$12:$B$5000,AR$33,'(6)定期点検調書'!$AH$12:$AH$5000,$C35,'(6)定期点検調書'!$BF$12:$BF$5000,$W$7)&gt;=1,$W$7,IF(COUNTIFS('(6)定期点検調書'!$B$12:$B$5000,AR$33,'(6)定期点検調書'!$AH$12:$AH$5000,$C35,'(6)定期点検調書'!$BF$12:$BF$5000,$V$7)&gt;=1,$V$7,IF(COUNTIFS('(6)定期点検調書'!$B$12:$B$5000,AR$33,'(6)定期点検調書'!$AH$12:$AH$5000,$C35,'(6)定期点検調書'!$BF$12:$BF$5000,$U$7)&gt;=1,$U$7,IF(COUNTIFS('(6)定期点検調書'!$B$12:$B$5000,AR$33,'(6)定期点検調書'!$AH$12:$AH$5000,$C35,'(6)定期点検調書'!$BF$12:$BF$5000,$T$7)&gt;=1,$T$7,IF(COUNTIFS('(6)定期点検調書'!$B$12:$B$5000,AR$33,'(6)定期点検調書'!$AH$12:$AH$5000,$C35,'(6)定期点検調書'!$BF$12:$BF$5000,$S$7)&gt;=1,$S$7,""))))))</f>
        <v/>
      </c>
      <c r="AS35" s="465" t="str">
        <f>IF(AS$33="","",IF(COUNTIFS('(6)定期点検調書'!$B$12:$B$5000,AS$33,'(6)定期点検調書'!$AH$12:$AH$5000,$C35,'(6)定期点検調書'!$BF$12:$BF$5000,$W$7)&gt;=1,$W$7,IF(COUNTIFS('(6)定期点検調書'!$B$12:$B$5000,AS$33,'(6)定期点検調書'!$AH$12:$AH$5000,$C35,'(6)定期点検調書'!$BF$12:$BF$5000,$V$7)&gt;=1,$V$7,IF(COUNTIFS('(6)定期点検調書'!$B$12:$B$5000,AS$33,'(6)定期点検調書'!$AH$12:$AH$5000,$C35,'(6)定期点検調書'!$BF$12:$BF$5000,$U$7)&gt;=1,$U$7,IF(COUNTIFS('(6)定期点検調書'!$B$12:$B$5000,AS$33,'(6)定期点検調書'!$AH$12:$AH$5000,$C35,'(6)定期点検調書'!$BF$12:$BF$5000,$T$7)&gt;=1,$T$7,IF(COUNTIFS('(6)定期点検調書'!$B$12:$B$5000,AS$33,'(6)定期点検調書'!$AH$12:$AH$5000,$C35,'(6)定期点検調書'!$BF$12:$BF$5000,$S$7)&gt;=1,$S$7,""))))))</f>
        <v/>
      </c>
      <c r="AT35" s="465" t="str">
        <f>IF(AT$33="","",IF(COUNTIFS('(6)定期点検調書'!$B$12:$B$5000,AT$33,'(6)定期点検調書'!$AH$12:$AH$5000,$C35,'(6)定期点検調書'!$BF$12:$BF$5000,$W$7)&gt;=1,$W$7,IF(COUNTIFS('(6)定期点検調書'!$B$12:$B$5000,AT$33,'(6)定期点検調書'!$AH$12:$AH$5000,$C35,'(6)定期点検調書'!$BF$12:$BF$5000,$V$7)&gt;=1,$V$7,IF(COUNTIFS('(6)定期点検調書'!$B$12:$B$5000,AT$33,'(6)定期点検調書'!$AH$12:$AH$5000,$C35,'(6)定期点検調書'!$BF$12:$BF$5000,$U$7)&gt;=1,$U$7,IF(COUNTIFS('(6)定期点検調書'!$B$12:$B$5000,AT$33,'(6)定期点検調書'!$AH$12:$AH$5000,$C35,'(6)定期点検調書'!$BF$12:$BF$5000,$T$7)&gt;=1,$T$7,IF(COUNTIFS('(6)定期点検調書'!$B$12:$B$5000,AT$33,'(6)定期点検調書'!$AH$12:$AH$5000,$C35,'(6)定期点検調書'!$BF$12:$BF$5000,$S$7)&gt;=1,$S$7,""))))))</f>
        <v/>
      </c>
      <c r="AU35" s="465" t="str">
        <f>IF(AU$33="","",IF(COUNTIFS('(6)定期点検調書'!$B$12:$B$5000,AU$33,'(6)定期点検調書'!$AH$12:$AH$5000,$C35,'(6)定期点検調書'!$BF$12:$BF$5000,$W$7)&gt;=1,$W$7,IF(COUNTIFS('(6)定期点検調書'!$B$12:$B$5000,AU$33,'(6)定期点検調書'!$AH$12:$AH$5000,$C35,'(6)定期点検調書'!$BF$12:$BF$5000,$V$7)&gt;=1,$V$7,IF(COUNTIFS('(6)定期点検調書'!$B$12:$B$5000,AU$33,'(6)定期点検調書'!$AH$12:$AH$5000,$C35,'(6)定期点検調書'!$BF$12:$BF$5000,$U$7)&gt;=1,$U$7,IF(COUNTIFS('(6)定期点検調書'!$B$12:$B$5000,AU$33,'(6)定期点検調書'!$AH$12:$AH$5000,$C35,'(6)定期点検調書'!$BF$12:$BF$5000,$T$7)&gt;=1,$T$7,IF(COUNTIFS('(6)定期点検調書'!$B$12:$B$5000,AU$33,'(6)定期点検調書'!$AH$12:$AH$5000,$C35,'(6)定期点検調書'!$BF$12:$BF$5000,$S$7)&gt;=1,$S$7,""))))))</f>
        <v/>
      </c>
      <c r="AV35" s="465" t="str">
        <f>IF(AV$33="","",IF(COUNTIFS('(6)定期点検調書'!$B$12:$B$5000,AV$33,'(6)定期点検調書'!$AH$12:$AH$5000,$C35,'(6)定期点検調書'!$BF$12:$BF$5000,$W$7)&gt;=1,$W$7,IF(COUNTIFS('(6)定期点検調書'!$B$12:$B$5000,AV$33,'(6)定期点検調書'!$AH$12:$AH$5000,$C35,'(6)定期点検調書'!$BF$12:$BF$5000,$V$7)&gt;=1,$V$7,IF(COUNTIFS('(6)定期点検調書'!$B$12:$B$5000,AV$33,'(6)定期点検調書'!$AH$12:$AH$5000,$C35,'(6)定期点検調書'!$BF$12:$BF$5000,$U$7)&gt;=1,$U$7,IF(COUNTIFS('(6)定期点検調書'!$B$12:$B$5000,AV$33,'(6)定期点検調書'!$AH$12:$AH$5000,$C35,'(6)定期点検調書'!$BF$12:$BF$5000,$T$7)&gt;=1,$T$7,IF(COUNTIFS('(6)定期点検調書'!$B$12:$B$5000,AV$33,'(6)定期点検調書'!$AH$12:$AH$5000,$C35,'(6)定期点検調書'!$BF$12:$BF$5000,$S$7)&gt;=1,$S$7,""))))))</f>
        <v/>
      </c>
      <c r="AW35" s="465" t="str">
        <f>IF(AW$33="","",IF(COUNTIFS('(6)定期点検調書'!$B$12:$B$5000,AW$33,'(6)定期点検調書'!$AH$12:$AH$5000,$C35,'(6)定期点検調書'!$BF$12:$BF$5000,$W$7)&gt;=1,$W$7,IF(COUNTIFS('(6)定期点検調書'!$B$12:$B$5000,AW$33,'(6)定期点検調書'!$AH$12:$AH$5000,$C35,'(6)定期点検調書'!$BF$12:$BF$5000,$V$7)&gt;=1,$V$7,IF(COUNTIFS('(6)定期点検調書'!$B$12:$B$5000,AW$33,'(6)定期点検調書'!$AH$12:$AH$5000,$C35,'(6)定期点検調書'!$BF$12:$BF$5000,$U$7)&gt;=1,$U$7,IF(COUNTIFS('(6)定期点検調書'!$B$12:$B$5000,AW$33,'(6)定期点検調書'!$AH$12:$AH$5000,$C35,'(6)定期点検調書'!$BF$12:$BF$5000,$T$7)&gt;=1,$T$7,IF(COUNTIFS('(6)定期点検調書'!$B$12:$B$5000,AW$33,'(6)定期点検調書'!$AH$12:$AH$5000,$C35,'(6)定期点検調書'!$BF$12:$BF$5000,$S$7)&gt;=1,$S$7,""))))))</f>
        <v/>
      </c>
      <c r="AX35" s="465" t="str">
        <f>IF(AX$33="","",IF(COUNTIFS('(6)定期点検調書'!$B$12:$B$5000,AX$33,'(6)定期点検調書'!$AH$12:$AH$5000,$C35,'(6)定期点検調書'!$BF$12:$BF$5000,$W$7)&gt;=1,$W$7,IF(COUNTIFS('(6)定期点検調書'!$B$12:$B$5000,AX$33,'(6)定期点検調書'!$AH$12:$AH$5000,$C35,'(6)定期点検調書'!$BF$12:$BF$5000,$V$7)&gt;=1,$V$7,IF(COUNTIFS('(6)定期点検調書'!$B$12:$B$5000,AX$33,'(6)定期点検調書'!$AH$12:$AH$5000,$C35,'(6)定期点検調書'!$BF$12:$BF$5000,$U$7)&gt;=1,$U$7,IF(COUNTIFS('(6)定期点検調書'!$B$12:$B$5000,AX$33,'(6)定期点検調書'!$AH$12:$AH$5000,$C35,'(6)定期点検調書'!$BF$12:$BF$5000,$T$7)&gt;=1,$T$7,IF(COUNTIFS('(6)定期点検調書'!$B$12:$B$5000,AX$33,'(6)定期点検調書'!$AH$12:$AH$5000,$C35,'(6)定期点検調書'!$BF$12:$BF$5000,$S$7)&gt;=1,$S$7,""))))))</f>
        <v/>
      </c>
      <c r="AY35" s="465" t="str">
        <f>IF(AY$33="","",IF(COUNTIFS('(6)定期点検調書'!$B$12:$B$5000,AY$33,'(6)定期点検調書'!$AH$12:$AH$5000,$C35,'(6)定期点検調書'!$BF$12:$BF$5000,$W$7)&gt;=1,$W$7,IF(COUNTIFS('(6)定期点検調書'!$B$12:$B$5000,AY$33,'(6)定期点検調書'!$AH$12:$AH$5000,$C35,'(6)定期点検調書'!$BF$12:$BF$5000,$V$7)&gt;=1,$V$7,IF(COUNTIFS('(6)定期点検調書'!$B$12:$B$5000,AY$33,'(6)定期点検調書'!$AH$12:$AH$5000,$C35,'(6)定期点検調書'!$BF$12:$BF$5000,$U$7)&gt;=1,$U$7,IF(COUNTIFS('(6)定期点検調書'!$B$12:$B$5000,AY$33,'(6)定期点検調書'!$AH$12:$AH$5000,$C35,'(6)定期点検調書'!$BF$12:$BF$5000,$T$7)&gt;=1,$T$7,IF(COUNTIFS('(6)定期点検調書'!$B$12:$B$5000,AY$33,'(6)定期点検調書'!$AH$12:$AH$5000,$C35,'(6)定期点検調書'!$BF$12:$BF$5000,$S$7)&gt;=1,$S$7,""))))))</f>
        <v/>
      </c>
      <c r="AZ35" s="465" t="str">
        <f>IF(AZ$33="","",IF(COUNTIFS('(6)定期点検調書'!$B$12:$B$5000,AZ$33,'(6)定期点検調書'!$AH$12:$AH$5000,$C35,'(6)定期点検調書'!$BF$12:$BF$5000,$W$7)&gt;=1,$W$7,IF(COUNTIFS('(6)定期点検調書'!$B$12:$B$5000,AZ$33,'(6)定期点検調書'!$AH$12:$AH$5000,$C35,'(6)定期点検調書'!$BF$12:$BF$5000,$V$7)&gt;=1,$V$7,IF(COUNTIFS('(6)定期点検調書'!$B$12:$B$5000,AZ$33,'(6)定期点検調書'!$AH$12:$AH$5000,$C35,'(6)定期点検調書'!$BF$12:$BF$5000,$U$7)&gt;=1,$U$7,IF(COUNTIFS('(6)定期点検調書'!$B$12:$B$5000,AZ$33,'(6)定期点検調書'!$AH$12:$AH$5000,$C35,'(6)定期点検調書'!$BF$12:$BF$5000,$T$7)&gt;=1,$T$7,IF(COUNTIFS('(6)定期点検調書'!$B$12:$B$5000,AZ$33,'(6)定期点検調書'!$AH$12:$AH$5000,$C35,'(6)定期点検調書'!$BF$12:$BF$5000,$S$7)&gt;=1,$S$7,""))))))</f>
        <v/>
      </c>
      <c r="BA35" s="466" t="str">
        <f>IF(BA$33="","",IF(COUNTIFS('(6)定期点検調書'!$B$12:$B$5000,BA$33,'(6)定期点検調書'!$AH$12:$AH$5000,$C35,'(6)定期点検調書'!$BF$12:$BF$5000,$W$7)&gt;=1,$W$7,IF(COUNTIFS('(6)定期点検調書'!$B$12:$B$5000,BA$33,'(6)定期点検調書'!$AH$12:$AH$5000,$C35,'(6)定期点検調書'!$BF$12:$BF$5000,$V$7)&gt;=1,$V$7,IF(COUNTIFS('(6)定期点検調書'!$B$12:$B$5000,BA$33,'(6)定期点検調書'!$AH$12:$AH$5000,$C35,'(6)定期点検調書'!$BF$12:$BF$5000,$U$7)&gt;=1,$U$7,IF(COUNTIFS('(6)定期点検調書'!$B$12:$B$5000,BA$33,'(6)定期点検調書'!$AH$12:$AH$5000,$C35,'(6)定期点検調書'!$BF$12:$BF$5000,$T$7)&gt;=1,$T$7,IF(COUNTIFS('(6)定期点検調書'!$B$12:$B$5000,BA$33,'(6)定期点検調書'!$AH$12:$AH$5000,$C35,'(6)定期点検調書'!$BF$12:$BF$5000,$S$7)&gt;=1,$S$7,""))))))</f>
        <v/>
      </c>
      <c r="BB35" s="1"/>
      <c r="BC35" s="1"/>
    </row>
    <row r="36" spans="2:55" ht="18.75" customHeight="1" x14ac:dyDescent="0.2">
      <c r="B36" s="1854"/>
      <c r="C36" s="1841" t="str">
        <f>ﾃﾞｰﾀ一覧!$U$20</f>
        <v>表面劣化</v>
      </c>
      <c r="D36" s="1842"/>
      <c r="E36" s="1842"/>
      <c r="F36" s="1842"/>
      <c r="G36" s="1843"/>
      <c r="H36" s="467" t="str">
        <f>IF(H$33="","",IF(COUNTIFS('(6)定期点検調書'!$B$12:$B$5000,H$33,'(6)定期点検調書'!$AH$12:$AH$5000,$C36,'(6)定期点検調書'!$BF$12:$BF$5000,$W$7)&gt;=1,$W$7,IF(COUNTIFS('(6)定期点検調書'!$B$12:$B$5000,H$33,'(6)定期点検調書'!$AH$12:$AH$5000,$C36,'(6)定期点検調書'!$BF$12:$BF$5000,$V$7)&gt;=1,$V$7,IF(COUNTIFS('(6)定期点検調書'!$B$12:$B$5000,H$33,'(6)定期点検調書'!$AH$12:$AH$5000,$C36,'(6)定期点検調書'!$BF$12:$BF$5000,$U$7)&gt;=1,$U$7,IF(COUNTIFS('(6)定期点検調書'!$B$12:$B$5000,H$33,'(6)定期点検調書'!$AH$12:$AH$5000,$C36,'(6)定期点検調書'!$BF$12:$BF$5000,$T$7)&gt;=1,$T$7,IF(COUNTIFS('(6)定期点検調書'!$B$12:$B$5000,H$33,'(6)定期点検調書'!$AH$12:$AH$5000,$C36,'(6)定期点検調書'!$BF$12:$BF$5000,$S$7)&gt;=1,$S$7,""))))))</f>
        <v/>
      </c>
      <c r="I36" s="465" t="str">
        <f>IF(I$33="","",IF(COUNTIFS('(6)定期点検調書'!$B$12:$B$5000,I$33,'(6)定期点検調書'!$AH$12:$AH$5000,$C36,'(6)定期点検調書'!$BF$12:$BF$5000,$W$7)&gt;=1,$W$7,IF(COUNTIFS('(6)定期点検調書'!$B$12:$B$5000,I$33,'(6)定期点検調書'!$AH$12:$AH$5000,$C36,'(6)定期点検調書'!$BF$12:$BF$5000,$V$7)&gt;=1,$V$7,IF(COUNTIFS('(6)定期点検調書'!$B$12:$B$5000,I$33,'(6)定期点検調書'!$AH$12:$AH$5000,$C36,'(6)定期点検調書'!$BF$12:$BF$5000,$U$7)&gt;=1,$U$7,IF(COUNTIFS('(6)定期点検調書'!$B$12:$B$5000,I$33,'(6)定期点検調書'!$AH$12:$AH$5000,$C36,'(6)定期点検調書'!$BF$12:$BF$5000,$T$7)&gt;=1,$T$7,IF(COUNTIFS('(6)定期点検調書'!$B$12:$B$5000,I$33,'(6)定期点検調書'!$AH$12:$AH$5000,$C36,'(6)定期点検調書'!$BF$12:$BF$5000,$S$7)&gt;=1,$S$7,""))))))</f>
        <v/>
      </c>
      <c r="J36" s="465" t="str">
        <f>IF(J$33="","",IF(COUNTIFS('(6)定期点検調書'!$B$12:$B$5000,J$33,'(6)定期点検調書'!$AH$12:$AH$5000,$C36,'(6)定期点検調書'!$BF$12:$BF$5000,$W$7)&gt;=1,$W$7,IF(COUNTIFS('(6)定期点検調書'!$B$12:$B$5000,J$33,'(6)定期点検調書'!$AH$12:$AH$5000,$C36,'(6)定期点検調書'!$BF$12:$BF$5000,$V$7)&gt;=1,$V$7,IF(COUNTIFS('(6)定期点検調書'!$B$12:$B$5000,J$33,'(6)定期点検調書'!$AH$12:$AH$5000,$C36,'(6)定期点検調書'!$BF$12:$BF$5000,$U$7)&gt;=1,$U$7,IF(COUNTIFS('(6)定期点検調書'!$B$12:$B$5000,J$33,'(6)定期点検調書'!$AH$12:$AH$5000,$C36,'(6)定期点検調書'!$BF$12:$BF$5000,$T$7)&gt;=1,$T$7,IF(COUNTIFS('(6)定期点検調書'!$B$12:$B$5000,J$33,'(6)定期点検調書'!$AH$12:$AH$5000,$C36,'(6)定期点検調書'!$BF$12:$BF$5000,$S$7)&gt;=1,$S$7,""))))))</f>
        <v/>
      </c>
      <c r="K36" s="465" t="str">
        <f>IF(K$33="","",IF(COUNTIFS('(6)定期点検調書'!$B$12:$B$5000,K$33,'(6)定期点検調書'!$AH$12:$AH$5000,$C36,'(6)定期点検調書'!$BF$12:$BF$5000,$W$7)&gt;=1,$W$7,IF(COUNTIFS('(6)定期点検調書'!$B$12:$B$5000,K$33,'(6)定期点検調書'!$AH$12:$AH$5000,$C36,'(6)定期点検調書'!$BF$12:$BF$5000,$V$7)&gt;=1,$V$7,IF(COUNTIFS('(6)定期点検調書'!$B$12:$B$5000,K$33,'(6)定期点検調書'!$AH$12:$AH$5000,$C36,'(6)定期点検調書'!$BF$12:$BF$5000,$U$7)&gt;=1,$U$7,IF(COUNTIFS('(6)定期点検調書'!$B$12:$B$5000,K$33,'(6)定期点検調書'!$AH$12:$AH$5000,$C36,'(6)定期点検調書'!$BF$12:$BF$5000,$T$7)&gt;=1,$T$7,IF(COUNTIFS('(6)定期点検調書'!$B$12:$B$5000,K$33,'(6)定期点検調書'!$AH$12:$AH$5000,$C36,'(6)定期点検調書'!$BF$12:$BF$5000,$S$7)&gt;=1,$S$7,""))))))</f>
        <v/>
      </c>
      <c r="L36" s="465" t="str">
        <f>IF(L$33="","",IF(COUNTIFS('(6)定期点検調書'!$B$12:$B$5000,L$33,'(6)定期点検調書'!$AH$12:$AH$5000,$C36,'(6)定期点検調書'!$BF$12:$BF$5000,$W$7)&gt;=1,$W$7,IF(COUNTIFS('(6)定期点検調書'!$B$12:$B$5000,L$33,'(6)定期点検調書'!$AH$12:$AH$5000,$C36,'(6)定期点検調書'!$BF$12:$BF$5000,$V$7)&gt;=1,$V$7,IF(COUNTIFS('(6)定期点検調書'!$B$12:$B$5000,L$33,'(6)定期点検調書'!$AH$12:$AH$5000,$C36,'(6)定期点検調書'!$BF$12:$BF$5000,$U$7)&gt;=1,$U$7,IF(COUNTIFS('(6)定期点検調書'!$B$12:$B$5000,L$33,'(6)定期点検調書'!$AH$12:$AH$5000,$C36,'(6)定期点検調書'!$BF$12:$BF$5000,$T$7)&gt;=1,$T$7,IF(COUNTIFS('(6)定期点検調書'!$B$12:$B$5000,L$33,'(6)定期点検調書'!$AH$12:$AH$5000,$C36,'(6)定期点検調書'!$BF$12:$BF$5000,$S$7)&gt;=1,$S$7,""))))))</f>
        <v/>
      </c>
      <c r="M36" s="465" t="str">
        <f>IF(M$33="","",IF(COUNTIFS('(6)定期点検調書'!$B$12:$B$5000,M$33,'(6)定期点検調書'!$AH$12:$AH$5000,$C36,'(6)定期点検調書'!$BF$12:$BF$5000,$W$7)&gt;=1,$W$7,IF(COUNTIFS('(6)定期点検調書'!$B$12:$B$5000,M$33,'(6)定期点検調書'!$AH$12:$AH$5000,$C36,'(6)定期点検調書'!$BF$12:$BF$5000,$V$7)&gt;=1,$V$7,IF(COUNTIFS('(6)定期点検調書'!$B$12:$B$5000,M$33,'(6)定期点検調書'!$AH$12:$AH$5000,$C36,'(6)定期点検調書'!$BF$12:$BF$5000,$U$7)&gt;=1,$U$7,IF(COUNTIFS('(6)定期点検調書'!$B$12:$B$5000,M$33,'(6)定期点検調書'!$AH$12:$AH$5000,$C36,'(6)定期点検調書'!$BF$12:$BF$5000,$T$7)&gt;=1,$T$7,IF(COUNTIFS('(6)定期点検調書'!$B$12:$B$5000,M$33,'(6)定期点検調書'!$AH$12:$AH$5000,$C36,'(6)定期点検調書'!$BF$12:$BF$5000,$S$7)&gt;=1,$S$7,""))))))</f>
        <v/>
      </c>
      <c r="N36" s="465" t="str">
        <f>IF(N$33="","",IF(COUNTIFS('(6)定期点検調書'!$B$12:$B$5000,N$33,'(6)定期点検調書'!$AH$12:$AH$5000,$C36,'(6)定期点検調書'!$BF$12:$BF$5000,$W$7)&gt;=1,$W$7,IF(COUNTIFS('(6)定期点検調書'!$B$12:$B$5000,N$33,'(6)定期点検調書'!$AH$12:$AH$5000,$C36,'(6)定期点検調書'!$BF$12:$BF$5000,$V$7)&gt;=1,$V$7,IF(COUNTIFS('(6)定期点検調書'!$B$12:$B$5000,N$33,'(6)定期点検調書'!$AH$12:$AH$5000,$C36,'(6)定期点検調書'!$BF$12:$BF$5000,$U$7)&gt;=1,$U$7,IF(COUNTIFS('(6)定期点検調書'!$B$12:$B$5000,N$33,'(6)定期点検調書'!$AH$12:$AH$5000,$C36,'(6)定期点検調書'!$BF$12:$BF$5000,$T$7)&gt;=1,$T$7,IF(COUNTIFS('(6)定期点検調書'!$B$12:$B$5000,N$33,'(6)定期点検調書'!$AH$12:$AH$5000,$C36,'(6)定期点検調書'!$BF$12:$BF$5000,$S$7)&gt;=1,$S$7,""))))))</f>
        <v/>
      </c>
      <c r="O36" s="465" t="str">
        <f>IF(O$33="","",IF(COUNTIFS('(6)定期点検調書'!$B$12:$B$5000,O$33,'(6)定期点検調書'!$AH$12:$AH$5000,$C36,'(6)定期点検調書'!$BF$12:$BF$5000,$W$7)&gt;=1,$W$7,IF(COUNTIFS('(6)定期点検調書'!$B$12:$B$5000,O$33,'(6)定期点検調書'!$AH$12:$AH$5000,$C36,'(6)定期点検調書'!$BF$12:$BF$5000,$V$7)&gt;=1,$V$7,IF(COUNTIFS('(6)定期点検調書'!$B$12:$B$5000,O$33,'(6)定期点検調書'!$AH$12:$AH$5000,$C36,'(6)定期点検調書'!$BF$12:$BF$5000,$U$7)&gt;=1,$U$7,IF(COUNTIFS('(6)定期点検調書'!$B$12:$B$5000,O$33,'(6)定期点検調書'!$AH$12:$AH$5000,$C36,'(6)定期点検調書'!$BF$12:$BF$5000,$T$7)&gt;=1,$T$7,IF(COUNTIFS('(6)定期点検調書'!$B$12:$B$5000,O$33,'(6)定期点検調書'!$AH$12:$AH$5000,$C36,'(6)定期点検調書'!$BF$12:$BF$5000,$S$7)&gt;=1,$S$7,""))))))</f>
        <v/>
      </c>
      <c r="P36" s="465" t="str">
        <f>IF(P$33="","",IF(COUNTIFS('(6)定期点検調書'!$B$12:$B$5000,P$33,'(6)定期点検調書'!$AH$12:$AH$5000,$C36,'(6)定期点検調書'!$BF$12:$BF$5000,$W$7)&gt;=1,$W$7,IF(COUNTIFS('(6)定期点検調書'!$B$12:$B$5000,P$33,'(6)定期点検調書'!$AH$12:$AH$5000,$C36,'(6)定期点検調書'!$BF$12:$BF$5000,$V$7)&gt;=1,$V$7,IF(COUNTIFS('(6)定期点検調書'!$B$12:$B$5000,P$33,'(6)定期点検調書'!$AH$12:$AH$5000,$C36,'(6)定期点検調書'!$BF$12:$BF$5000,$U$7)&gt;=1,$U$7,IF(COUNTIFS('(6)定期点検調書'!$B$12:$B$5000,P$33,'(6)定期点検調書'!$AH$12:$AH$5000,$C36,'(6)定期点検調書'!$BF$12:$BF$5000,$T$7)&gt;=1,$T$7,IF(COUNTIFS('(6)定期点検調書'!$B$12:$B$5000,P$33,'(6)定期点検調書'!$AH$12:$AH$5000,$C36,'(6)定期点検調書'!$BF$12:$BF$5000,$S$7)&gt;=1,$S$7,""))))))</f>
        <v/>
      </c>
      <c r="Q36" s="465" t="str">
        <f>IF(Q$33="","",IF(COUNTIFS('(6)定期点検調書'!$B$12:$B$5000,Q$33,'(6)定期点検調書'!$AH$12:$AH$5000,$C36,'(6)定期点検調書'!$BF$12:$BF$5000,$W$7)&gt;=1,$W$7,IF(COUNTIFS('(6)定期点検調書'!$B$12:$B$5000,Q$33,'(6)定期点検調書'!$AH$12:$AH$5000,$C36,'(6)定期点検調書'!$BF$12:$BF$5000,$V$7)&gt;=1,$V$7,IF(COUNTIFS('(6)定期点検調書'!$B$12:$B$5000,Q$33,'(6)定期点検調書'!$AH$12:$AH$5000,$C36,'(6)定期点検調書'!$BF$12:$BF$5000,$U$7)&gt;=1,$U$7,IF(COUNTIFS('(6)定期点検調書'!$B$12:$B$5000,Q$33,'(6)定期点検調書'!$AH$12:$AH$5000,$C36,'(6)定期点検調書'!$BF$12:$BF$5000,$T$7)&gt;=1,$T$7,IF(COUNTIFS('(6)定期点検調書'!$B$12:$B$5000,Q$33,'(6)定期点検調書'!$AH$12:$AH$5000,$C36,'(6)定期点検調書'!$BF$12:$BF$5000,$S$7)&gt;=1,$S$7,""))))))</f>
        <v/>
      </c>
      <c r="R36" s="465" t="str">
        <f>IF(R$33="","",IF(COUNTIFS('(6)定期点検調書'!$B$12:$B$5000,R$33,'(6)定期点検調書'!$AH$12:$AH$5000,$C36,'(6)定期点検調書'!$BF$12:$BF$5000,$W$7)&gt;=1,$W$7,IF(COUNTIFS('(6)定期点検調書'!$B$12:$B$5000,R$33,'(6)定期点検調書'!$AH$12:$AH$5000,$C36,'(6)定期点検調書'!$BF$12:$BF$5000,$V$7)&gt;=1,$V$7,IF(COUNTIFS('(6)定期点検調書'!$B$12:$B$5000,R$33,'(6)定期点検調書'!$AH$12:$AH$5000,$C36,'(6)定期点検調書'!$BF$12:$BF$5000,$U$7)&gt;=1,$U$7,IF(COUNTIFS('(6)定期点検調書'!$B$12:$B$5000,R$33,'(6)定期点検調書'!$AH$12:$AH$5000,$C36,'(6)定期点検調書'!$BF$12:$BF$5000,$T$7)&gt;=1,$T$7,IF(COUNTIFS('(6)定期点検調書'!$B$12:$B$5000,R$33,'(6)定期点検調書'!$AH$12:$AH$5000,$C36,'(6)定期点検調書'!$BF$12:$BF$5000,$S$7)&gt;=1,$S$7,""))))))</f>
        <v/>
      </c>
      <c r="S36" s="465" t="str">
        <f>IF(S$33="","",IF(COUNTIFS('(6)定期点検調書'!$B$12:$B$5000,S$33,'(6)定期点検調書'!$AH$12:$AH$5000,$C36,'(6)定期点検調書'!$BF$12:$BF$5000,$W$7)&gt;=1,$W$7,IF(COUNTIFS('(6)定期点検調書'!$B$12:$B$5000,S$33,'(6)定期点検調書'!$AH$12:$AH$5000,$C36,'(6)定期点検調書'!$BF$12:$BF$5000,$V$7)&gt;=1,$V$7,IF(COUNTIFS('(6)定期点検調書'!$B$12:$B$5000,S$33,'(6)定期点検調書'!$AH$12:$AH$5000,$C36,'(6)定期点検調書'!$BF$12:$BF$5000,$U$7)&gt;=1,$U$7,IF(COUNTIFS('(6)定期点検調書'!$B$12:$B$5000,S$33,'(6)定期点検調書'!$AH$12:$AH$5000,$C36,'(6)定期点検調書'!$BF$12:$BF$5000,$T$7)&gt;=1,$T$7,IF(COUNTIFS('(6)定期点検調書'!$B$12:$B$5000,S$33,'(6)定期点検調書'!$AH$12:$AH$5000,$C36,'(6)定期点検調書'!$BF$12:$BF$5000,$S$7)&gt;=1,$S$7,""))))))</f>
        <v/>
      </c>
      <c r="T36" s="465" t="str">
        <f>IF(T$33="","",IF(COUNTIFS('(6)定期点検調書'!$B$12:$B$5000,T$33,'(6)定期点検調書'!$AH$12:$AH$5000,$C36,'(6)定期点検調書'!$BF$12:$BF$5000,$W$7)&gt;=1,$W$7,IF(COUNTIFS('(6)定期点検調書'!$B$12:$B$5000,T$33,'(6)定期点検調書'!$AH$12:$AH$5000,$C36,'(6)定期点検調書'!$BF$12:$BF$5000,$V$7)&gt;=1,$V$7,IF(COUNTIFS('(6)定期点検調書'!$B$12:$B$5000,T$33,'(6)定期点検調書'!$AH$12:$AH$5000,$C36,'(6)定期点検調書'!$BF$12:$BF$5000,$U$7)&gt;=1,$U$7,IF(COUNTIFS('(6)定期点検調書'!$B$12:$B$5000,T$33,'(6)定期点検調書'!$AH$12:$AH$5000,$C36,'(6)定期点検調書'!$BF$12:$BF$5000,$T$7)&gt;=1,$T$7,IF(COUNTIFS('(6)定期点検調書'!$B$12:$B$5000,T$33,'(6)定期点検調書'!$AH$12:$AH$5000,$C36,'(6)定期点検調書'!$BF$12:$BF$5000,$S$7)&gt;=1,$S$7,""))))))</f>
        <v/>
      </c>
      <c r="U36" s="465" t="str">
        <f>IF(U$33="","",IF(COUNTIFS('(6)定期点検調書'!$B$12:$B$5000,U$33,'(6)定期点検調書'!$AH$12:$AH$5000,$C36,'(6)定期点検調書'!$BF$12:$BF$5000,$W$7)&gt;=1,$W$7,IF(COUNTIFS('(6)定期点検調書'!$B$12:$B$5000,U$33,'(6)定期点検調書'!$AH$12:$AH$5000,$C36,'(6)定期点検調書'!$BF$12:$BF$5000,$V$7)&gt;=1,$V$7,IF(COUNTIFS('(6)定期点検調書'!$B$12:$B$5000,U$33,'(6)定期点検調書'!$AH$12:$AH$5000,$C36,'(6)定期点検調書'!$BF$12:$BF$5000,$U$7)&gt;=1,$U$7,IF(COUNTIFS('(6)定期点検調書'!$B$12:$B$5000,U$33,'(6)定期点検調書'!$AH$12:$AH$5000,$C36,'(6)定期点検調書'!$BF$12:$BF$5000,$T$7)&gt;=1,$T$7,IF(COUNTIFS('(6)定期点検調書'!$B$12:$B$5000,U$33,'(6)定期点検調書'!$AH$12:$AH$5000,$C36,'(6)定期点検調書'!$BF$12:$BF$5000,$S$7)&gt;=1,$S$7,""))))))</f>
        <v/>
      </c>
      <c r="V36" s="465" t="str">
        <f>IF(V$33="","",IF(COUNTIFS('(6)定期点検調書'!$B$12:$B$5000,V$33,'(6)定期点検調書'!$AH$12:$AH$5000,$C36,'(6)定期点検調書'!$BF$12:$BF$5000,$W$7)&gt;=1,$W$7,IF(COUNTIFS('(6)定期点検調書'!$B$12:$B$5000,V$33,'(6)定期点検調書'!$AH$12:$AH$5000,$C36,'(6)定期点検調書'!$BF$12:$BF$5000,$V$7)&gt;=1,$V$7,IF(COUNTIFS('(6)定期点検調書'!$B$12:$B$5000,V$33,'(6)定期点検調書'!$AH$12:$AH$5000,$C36,'(6)定期点検調書'!$BF$12:$BF$5000,$U$7)&gt;=1,$U$7,IF(COUNTIFS('(6)定期点検調書'!$B$12:$B$5000,V$33,'(6)定期点検調書'!$AH$12:$AH$5000,$C36,'(6)定期点検調書'!$BF$12:$BF$5000,$T$7)&gt;=1,$T$7,IF(COUNTIFS('(6)定期点検調書'!$B$12:$B$5000,V$33,'(6)定期点検調書'!$AH$12:$AH$5000,$C36,'(6)定期点検調書'!$BF$12:$BF$5000,$S$7)&gt;=1,$S$7,""))))))</f>
        <v/>
      </c>
      <c r="W36" s="465" t="str">
        <f>IF(W$33="","",IF(COUNTIFS('(6)定期点検調書'!$B$12:$B$5000,W$33,'(6)定期点検調書'!$AH$12:$AH$5000,$C36,'(6)定期点検調書'!$BF$12:$BF$5000,$W$7)&gt;=1,$W$7,IF(COUNTIFS('(6)定期点検調書'!$B$12:$B$5000,W$33,'(6)定期点検調書'!$AH$12:$AH$5000,$C36,'(6)定期点検調書'!$BF$12:$BF$5000,$V$7)&gt;=1,$V$7,IF(COUNTIFS('(6)定期点検調書'!$B$12:$B$5000,W$33,'(6)定期点検調書'!$AH$12:$AH$5000,$C36,'(6)定期点検調書'!$BF$12:$BF$5000,$U$7)&gt;=1,$U$7,IF(COUNTIFS('(6)定期点検調書'!$B$12:$B$5000,W$33,'(6)定期点検調書'!$AH$12:$AH$5000,$C36,'(6)定期点検調書'!$BF$12:$BF$5000,$T$7)&gt;=1,$T$7,IF(COUNTIFS('(6)定期点検調書'!$B$12:$B$5000,W$33,'(6)定期点検調書'!$AH$12:$AH$5000,$C36,'(6)定期点検調書'!$BF$12:$BF$5000,$S$7)&gt;=1,$S$7,""))))))</f>
        <v/>
      </c>
      <c r="X36" s="465" t="str">
        <f>IF(X$33="","",IF(COUNTIFS('(6)定期点検調書'!$B$12:$B$5000,X$33,'(6)定期点検調書'!$AH$12:$AH$5000,$C36,'(6)定期点検調書'!$BF$12:$BF$5000,$W$7)&gt;=1,$W$7,IF(COUNTIFS('(6)定期点検調書'!$B$12:$B$5000,X$33,'(6)定期点検調書'!$AH$12:$AH$5000,$C36,'(6)定期点検調書'!$BF$12:$BF$5000,$V$7)&gt;=1,$V$7,IF(COUNTIFS('(6)定期点検調書'!$B$12:$B$5000,X$33,'(6)定期点検調書'!$AH$12:$AH$5000,$C36,'(6)定期点検調書'!$BF$12:$BF$5000,$U$7)&gt;=1,$U$7,IF(COUNTIFS('(6)定期点検調書'!$B$12:$B$5000,X$33,'(6)定期点検調書'!$AH$12:$AH$5000,$C36,'(6)定期点検調書'!$BF$12:$BF$5000,$T$7)&gt;=1,$T$7,IF(COUNTIFS('(6)定期点検調書'!$B$12:$B$5000,X$33,'(6)定期点検調書'!$AH$12:$AH$5000,$C36,'(6)定期点検調書'!$BF$12:$BF$5000,$S$7)&gt;=1,$S$7,""))))))</f>
        <v/>
      </c>
      <c r="Y36" s="465" t="str">
        <f>IF(Y$33="","",IF(COUNTIFS('(6)定期点検調書'!$B$12:$B$5000,Y$33,'(6)定期点検調書'!$AH$12:$AH$5000,$C36,'(6)定期点検調書'!$BF$12:$BF$5000,$W$7)&gt;=1,$W$7,IF(COUNTIFS('(6)定期点検調書'!$B$12:$B$5000,Y$33,'(6)定期点検調書'!$AH$12:$AH$5000,$C36,'(6)定期点検調書'!$BF$12:$BF$5000,$V$7)&gt;=1,$V$7,IF(COUNTIFS('(6)定期点検調書'!$B$12:$B$5000,Y$33,'(6)定期点検調書'!$AH$12:$AH$5000,$C36,'(6)定期点検調書'!$BF$12:$BF$5000,$U$7)&gt;=1,$U$7,IF(COUNTIFS('(6)定期点検調書'!$B$12:$B$5000,Y$33,'(6)定期点検調書'!$AH$12:$AH$5000,$C36,'(6)定期点検調書'!$BF$12:$BF$5000,$T$7)&gt;=1,$T$7,IF(COUNTIFS('(6)定期点検調書'!$B$12:$B$5000,Y$33,'(6)定期点検調書'!$AH$12:$AH$5000,$C36,'(6)定期点検調書'!$BF$12:$BF$5000,$S$7)&gt;=1,$S$7,""))))))</f>
        <v/>
      </c>
      <c r="Z36" s="465" t="str">
        <f>IF(Z$33="","",IF(COUNTIFS('(6)定期点検調書'!$B$12:$B$5000,Z$33,'(6)定期点検調書'!$AH$12:$AH$5000,$C36,'(6)定期点検調書'!$BF$12:$BF$5000,$W$7)&gt;=1,$W$7,IF(COUNTIFS('(6)定期点検調書'!$B$12:$B$5000,Z$33,'(6)定期点検調書'!$AH$12:$AH$5000,$C36,'(6)定期点検調書'!$BF$12:$BF$5000,$V$7)&gt;=1,$V$7,IF(COUNTIFS('(6)定期点検調書'!$B$12:$B$5000,Z$33,'(6)定期点検調書'!$AH$12:$AH$5000,$C36,'(6)定期点検調書'!$BF$12:$BF$5000,$U$7)&gt;=1,$U$7,IF(COUNTIFS('(6)定期点検調書'!$B$12:$B$5000,Z$33,'(6)定期点検調書'!$AH$12:$AH$5000,$C36,'(6)定期点検調書'!$BF$12:$BF$5000,$T$7)&gt;=1,$T$7,IF(COUNTIFS('(6)定期点検調書'!$B$12:$B$5000,Z$33,'(6)定期点検調書'!$AH$12:$AH$5000,$C36,'(6)定期点検調書'!$BF$12:$BF$5000,$S$7)&gt;=1,$S$7,""))))))</f>
        <v/>
      </c>
      <c r="AA36" s="465" t="str">
        <f>IF(AA$33="","",IF(COUNTIFS('(6)定期点検調書'!$B$12:$B$5000,AA$33,'(6)定期点検調書'!$AH$12:$AH$5000,$C36,'(6)定期点検調書'!$BF$12:$BF$5000,$W$7)&gt;=1,$W$7,IF(COUNTIFS('(6)定期点検調書'!$B$12:$B$5000,AA$33,'(6)定期点検調書'!$AH$12:$AH$5000,$C36,'(6)定期点検調書'!$BF$12:$BF$5000,$V$7)&gt;=1,$V$7,IF(COUNTIFS('(6)定期点検調書'!$B$12:$B$5000,AA$33,'(6)定期点検調書'!$AH$12:$AH$5000,$C36,'(6)定期点検調書'!$BF$12:$BF$5000,$U$7)&gt;=1,$U$7,IF(COUNTIFS('(6)定期点検調書'!$B$12:$B$5000,AA$33,'(6)定期点検調書'!$AH$12:$AH$5000,$C36,'(6)定期点検調書'!$BF$12:$BF$5000,$T$7)&gt;=1,$T$7,IF(COUNTIFS('(6)定期点検調書'!$B$12:$B$5000,AA$33,'(6)定期点検調書'!$AH$12:$AH$5000,$C36,'(6)定期点検調書'!$BF$12:$BF$5000,$S$7)&gt;=1,$S$7,""))))))</f>
        <v/>
      </c>
      <c r="AB36" s="465" t="str">
        <f>IF(AB$33="","",IF(COUNTIFS('(6)定期点検調書'!$B$12:$B$5000,AB$33,'(6)定期点検調書'!$AH$12:$AH$5000,$C36,'(6)定期点検調書'!$BF$12:$BF$5000,$W$7)&gt;=1,$W$7,IF(COUNTIFS('(6)定期点検調書'!$B$12:$B$5000,AB$33,'(6)定期点検調書'!$AH$12:$AH$5000,$C36,'(6)定期点検調書'!$BF$12:$BF$5000,$V$7)&gt;=1,$V$7,IF(COUNTIFS('(6)定期点検調書'!$B$12:$B$5000,AB$33,'(6)定期点検調書'!$AH$12:$AH$5000,$C36,'(6)定期点検調書'!$BF$12:$BF$5000,$U$7)&gt;=1,$U$7,IF(COUNTIFS('(6)定期点検調書'!$B$12:$B$5000,AB$33,'(6)定期点検調書'!$AH$12:$AH$5000,$C36,'(6)定期点検調書'!$BF$12:$BF$5000,$T$7)&gt;=1,$T$7,IF(COUNTIFS('(6)定期点検調書'!$B$12:$B$5000,AB$33,'(6)定期点検調書'!$AH$12:$AH$5000,$C36,'(6)定期点検調書'!$BF$12:$BF$5000,$S$7)&gt;=1,$S$7,""))))))</f>
        <v/>
      </c>
      <c r="AC36" s="465" t="str">
        <f>IF(AC$33="","",IF(COUNTIFS('(6)定期点検調書'!$B$12:$B$5000,AC$33,'(6)定期点検調書'!$AH$12:$AH$5000,$C36,'(6)定期点検調書'!$BF$12:$BF$5000,$W$7)&gt;=1,$W$7,IF(COUNTIFS('(6)定期点検調書'!$B$12:$B$5000,AC$33,'(6)定期点検調書'!$AH$12:$AH$5000,$C36,'(6)定期点検調書'!$BF$12:$BF$5000,$V$7)&gt;=1,$V$7,IF(COUNTIFS('(6)定期点検調書'!$B$12:$B$5000,AC$33,'(6)定期点検調書'!$AH$12:$AH$5000,$C36,'(6)定期点検調書'!$BF$12:$BF$5000,$U$7)&gt;=1,$U$7,IF(COUNTIFS('(6)定期点検調書'!$B$12:$B$5000,AC$33,'(6)定期点検調書'!$AH$12:$AH$5000,$C36,'(6)定期点検調書'!$BF$12:$BF$5000,$T$7)&gt;=1,$T$7,IF(COUNTIFS('(6)定期点検調書'!$B$12:$B$5000,AC$33,'(6)定期点検調書'!$AH$12:$AH$5000,$C36,'(6)定期点検調書'!$BF$12:$BF$5000,$S$7)&gt;=1,$S$7,""))))))</f>
        <v/>
      </c>
      <c r="AD36" s="465" t="str">
        <f>IF(AD$33="","",IF(COUNTIFS('(6)定期点検調書'!$B$12:$B$5000,AD$33,'(6)定期点検調書'!$AH$12:$AH$5000,$C36,'(6)定期点検調書'!$BF$12:$BF$5000,$W$7)&gt;=1,$W$7,IF(COUNTIFS('(6)定期点検調書'!$B$12:$B$5000,AD$33,'(6)定期点検調書'!$AH$12:$AH$5000,$C36,'(6)定期点検調書'!$BF$12:$BF$5000,$V$7)&gt;=1,$V$7,IF(COUNTIFS('(6)定期点検調書'!$B$12:$B$5000,AD$33,'(6)定期点検調書'!$AH$12:$AH$5000,$C36,'(6)定期点検調書'!$BF$12:$BF$5000,$U$7)&gt;=1,$U$7,IF(COUNTIFS('(6)定期点検調書'!$B$12:$B$5000,AD$33,'(6)定期点検調書'!$AH$12:$AH$5000,$C36,'(6)定期点検調書'!$BF$12:$BF$5000,$T$7)&gt;=1,$T$7,IF(COUNTIFS('(6)定期点検調書'!$B$12:$B$5000,AD$33,'(6)定期点検調書'!$AH$12:$AH$5000,$C36,'(6)定期点検調書'!$BF$12:$BF$5000,$S$7)&gt;=1,$S$7,""))))))</f>
        <v/>
      </c>
      <c r="AE36" s="465" t="str">
        <f>IF(AE$33="","",IF(COUNTIFS('(6)定期点検調書'!$B$12:$B$5000,AE$33,'(6)定期点検調書'!$AH$12:$AH$5000,$C36,'(6)定期点検調書'!$BF$12:$BF$5000,$W$7)&gt;=1,$W$7,IF(COUNTIFS('(6)定期点検調書'!$B$12:$B$5000,AE$33,'(6)定期点検調書'!$AH$12:$AH$5000,$C36,'(6)定期点検調書'!$BF$12:$BF$5000,$V$7)&gt;=1,$V$7,IF(COUNTIFS('(6)定期点検調書'!$B$12:$B$5000,AE$33,'(6)定期点検調書'!$AH$12:$AH$5000,$C36,'(6)定期点検調書'!$BF$12:$BF$5000,$U$7)&gt;=1,$U$7,IF(COUNTIFS('(6)定期点検調書'!$B$12:$B$5000,AE$33,'(6)定期点検調書'!$AH$12:$AH$5000,$C36,'(6)定期点検調書'!$BF$12:$BF$5000,$T$7)&gt;=1,$T$7,IF(COUNTIFS('(6)定期点検調書'!$B$12:$B$5000,AE$33,'(6)定期点検調書'!$AH$12:$AH$5000,$C36,'(6)定期点検調書'!$BF$12:$BF$5000,$S$7)&gt;=1,$S$7,""))))))</f>
        <v/>
      </c>
      <c r="AF36" s="465" t="str">
        <f>IF(AF$33="","",IF(COUNTIFS('(6)定期点検調書'!$B$12:$B$5000,AF$33,'(6)定期点検調書'!$AH$12:$AH$5000,$C36,'(6)定期点検調書'!$BF$12:$BF$5000,$W$7)&gt;=1,$W$7,IF(COUNTIFS('(6)定期点検調書'!$B$12:$B$5000,AF$33,'(6)定期点検調書'!$AH$12:$AH$5000,$C36,'(6)定期点検調書'!$BF$12:$BF$5000,$V$7)&gt;=1,$V$7,IF(COUNTIFS('(6)定期点検調書'!$B$12:$B$5000,AF$33,'(6)定期点検調書'!$AH$12:$AH$5000,$C36,'(6)定期点検調書'!$BF$12:$BF$5000,$U$7)&gt;=1,$U$7,IF(COUNTIFS('(6)定期点検調書'!$B$12:$B$5000,AF$33,'(6)定期点検調書'!$AH$12:$AH$5000,$C36,'(6)定期点検調書'!$BF$12:$BF$5000,$T$7)&gt;=1,$T$7,IF(COUNTIFS('(6)定期点検調書'!$B$12:$B$5000,AF$33,'(6)定期点検調書'!$AH$12:$AH$5000,$C36,'(6)定期点検調書'!$BF$12:$BF$5000,$S$7)&gt;=1,$S$7,""))))))</f>
        <v/>
      </c>
      <c r="AG36" s="465" t="str">
        <f>IF(AG$33="","",IF(COUNTIFS('(6)定期点検調書'!$B$12:$B$5000,AG$33,'(6)定期点検調書'!$AH$12:$AH$5000,$C36,'(6)定期点検調書'!$BF$12:$BF$5000,$W$7)&gt;=1,$W$7,IF(COUNTIFS('(6)定期点検調書'!$B$12:$B$5000,AG$33,'(6)定期点検調書'!$AH$12:$AH$5000,$C36,'(6)定期点検調書'!$BF$12:$BF$5000,$V$7)&gt;=1,$V$7,IF(COUNTIFS('(6)定期点検調書'!$B$12:$B$5000,AG$33,'(6)定期点検調書'!$AH$12:$AH$5000,$C36,'(6)定期点検調書'!$BF$12:$BF$5000,$U$7)&gt;=1,$U$7,IF(COUNTIFS('(6)定期点検調書'!$B$12:$B$5000,AG$33,'(6)定期点検調書'!$AH$12:$AH$5000,$C36,'(6)定期点検調書'!$BF$12:$BF$5000,$T$7)&gt;=1,$T$7,IF(COUNTIFS('(6)定期点検調書'!$B$12:$B$5000,AG$33,'(6)定期点検調書'!$AH$12:$AH$5000,$C36,'(6)定期点検調書'!$BF$12:$BF$5000,$S$7)&gt;=1,$S$7,""))))))</f>
        <v/>
      </c>
      <c r="AH36" s="465" t="str">
        <f>IF(AH$33="","",IF(COUNTIFS('(6)定期点検調書'!$B$12:$B$5000,AH$33,'(6)定期点検調書'!$AH$12:$AH$5000,$C36,'(6)定期点検調書'!$BF$12:$BF$5000,$W$7)&gt;=1,$W$7,IF(COUNTIFS('(6)定期点検調書'!$B$12:$B$5000,AH$33,'(6)定期点検調書'!$AH$12:$AH$5000,$C36,'(6)定期点検調書'!$BF$12:$BF$5000,$V$7)&gt;=1,$V$7,IF(COUNTIFS('(6)定期点検調書'!$B$12:$B$5000,AH$33,'(6)定期点検調書'!$AH$12:$AH$5000,$C36,'(6)定期点検調書'!$BF$12:$BF$5000,$U$7)&gt;=1,$U$7,IF(COUNTIFS('(6)定期点検調書'!$B$12:$B$5000,AH$33,'(6)定期点検調書'!$AH$12:$AH$5000,$C36,'(6)定期点検調書'!$BF$12:$BF$5000,$T$7)&gt;=1,$T$7,IF(COUNTIFS('(6)定期点検調書'!$B$12:$B$5000,AH$33,'(6)定期点検調書'!$AH$12:$AH$5000,$C36,'(6)定期点検調書'!$BF$12:$BF$5000,$S$7)&gt;=1,$S$7,""))))))</f>
        <v/>
      </c>
      <c r="AI36" s="465" t="str">
        <f>IF(AI$33="","",IF(COUNTIFS('(6)定期点検調書'!$B$12:$B$5000,AI$33,'(6)定期点検調書'!$AH$12:$AH$5000,$C36,'(6)定期点検調書'!$BF$12:$BF$5000,$W$7)&gt;=1,$W$7,IF(COUNTIFS('(6)定期点検調書'!$B$12:$B$5000,AI$33,'(6)定期点検調書'!$AH$12:$AH$5000,$C36,'(6)定期点検調書'!$BF$12:$BF$5000,$V$7)&gt;=1,$V$7,IF(COUNTIFS('(6)定期点検調書'!$B$12:$B$5000,AI$33,'(6)定期点検調書'!$AH$12:$AH$5000,$C36,'(6)定期点検調書'!$BF$12:$BF$5000,$U$7)&gt;=1,$U$7,IF(COUNTIFS('(6)定期点検調書'!$B$12:$B$5000,AI$33,'(6)定期点検調書'!$AH$12:$AH$5000,$C36,'(6)定期点検調書'!$BF$12:$BF$5000,$T$7)&gt;=1,$T$7,IF(COUNTIFS('(6)定期点検調書'!$B$12:$B$5000,AI$33,'(6)定期点検調書'!$AH$12:$AH$5000,$C36,'(6)定期点検調書'!$BF$12:$BF$5000,$S$7)&gt;=1,$S$7,""))))))</f>
        <v/>
      </c>
      <c r="AJ36" s="465" t="str">
        <f>IF(AJ$33="","",IF(COUNTIFS('(6)定期点検調書'!$B$12:$B$5000,AJ$33,'(6)定期点検調書'!$AH$12:$AH$5000,$C36,'(6)定期点検調書'!$BF$12:$BF$5000,$W$7)&gt;=1,$W$7,IF(COUNTIFS('(6)定期点検調書'!$B$12:$B$5000,AJ$33,'(6)定期点検調書'!$AH$12:$AH$5000,$C36,'(6)定期点検調書'!$BF$12:$BF$5000,$V$7)&gt;=1,$V$7,IF(COUNTIFS('(6)定期点検調書'!$B$12:$B$5000,AJ$33,'(6)定期点検調書'!$AH$12:$AH$5000,$C36,'(6)定期点検調書'!$BF$12:$BF$5000,$U$7)&gt;=1,$U$7,IF(COUNTIFS('(6)定期点検調書'!$B$12:$B$5000,AJ$33,'(6)定期点検調書'!$AH$12:$AH$5000,$C36,'(6)定期点検調書'!$BF$12:$BF$5000,$T$7)&gt;=1,$T$7,IF(COUNTIFS('(6)定期点検調書'!$B$12:$B$5000,AJ$33,'(6)定期点検調書'!$AH$12:$AH$5000,$C36,'(6)定期点検調書'!$BF$12:$BF$5000,$S$7)&gt;=1,$S$7,""))))))</f>
        <v/>
      </c>
      <c r="AK36" s="465" t="str">
        <f>IF(AK$33="","",IF(COUNTIFS('(6)定期点検調書'!$B$12:$B$5000,AK$33,'(6)定期点検調書'!$AH$12:$AH$5000,$C36,'(6)定期点検調書'!$BF$12:$BF$5000,$W$7)&gt;=1,$W$7,IF(COUNTIFS('(6)定期点検調書'!$B$12:$B$5000,AK$33,'(6)定期点検調書'!$AH$12:$AH$5000,$C36,'(6)定期点検調書'!$BF$12:$BF$5000,$V$7)&gt;=1,$V$7,IF(COUNTIFS('(6)定期点検調書'!$B$12:$B$5000,AK$33,'(6)定期点検調書'!$AH$12:$AH$5000,$C36,'(6)定期点検調書'!$BF$12:$BF$5000,$U$7)&gt;=1,$U$7,IF(COUNTIFS('(6)定期点検調書'!$B$12:$B$5000,AK$33,'(6)定期点検調書'!$AH$12:$AH$5000,$C36,'(6)定期点検調書'!$BF$12:$BF$5000,$T$7)&gt;=1,$T$7,IF(COUNTIFS('(6)定期点検調書'!$B$12:$B$5000,AK$33,'(6)定期点検調書'!$AH$12:$AH$5000,$C36,'(6)定期点検調書'!$BF$12:$BF$5000,$S$7)&gt;=1,$S$7,""))))))</f>
        <v/>
      </c>
      <c r="AL36" s="465" t="str">
        <f>IF(AL$33="","",IF(COUNTIFS('(6)定期点検調書'!$B$12:$B$5000,AL$33,'(6)定期点検調書'!$AH$12:$AH$5000,$C36,'(6)定期点検調書'!$BF$12:$BF$5000,$W$7)&gt;=1,$W$7,IF(COUNTIFS('(6)定期点検調書'!$B$12:$B$5000,AL$33,'(6)定期点検調書'!$AH$12:$AH$5000,$C36,'(6)定期点検調書'!$BF$12:$BF$5000,$V$7)&gt;=1,$V$7,IF(COUNTIFS('(6)定期点検調書'!$B$12:$B$5000,AL$33,'(6)定期点検調書'!$AH$12:$AH$5000,$C36,'(6)定期点検調書'!$BF$12:$BF$5000,$U$7)&gt;=1,$U$7,IF(COUNTIFS('(6)定期点検調書'!$B$12:$B$5000,AL$33,'(6)定期点検調書'!$AH$12:$AH$5000,$C36,'(6)定期点検調書'!$BF$12:$BF$5000,$T$7)&gt;=1,$T$7,IF(COUNTIFS('(6)定期点検調書'!$B$12:$B$5000,AL$33,'(6)定期点検調書'!$AH$12:$AH$5000,$C36,'(6)定期点検調書'!$BF$12:$BF$5000,$S$7)&gt;=1,$S$7,""))))))</f>
        <v/>
      </c>
      <c r="AM36" s="465" t="str">
        <f>IF(AM$33="","",IF(COUNTIFS('(6)定期点検調書'!$B$12:$B$5000,AM$33,'(6)定期点検調書'!$AH$12:$AH$5000,$C36,'(6)定期点検調書'!$BF$12:$BF$5000,$W$7)&gt;=1,$W$7,IF(COUNTIFS('(6)定期点検調書'!$B$12:$B$5000,AM$33,'(6)定期点検調書'!$AH$12:$AH$5000,$C36,'(6)定期点検調書'!$BF$12:$BF$5000,$V$7)&gt;=1,$V$7,IF(COUNTIFS('(6)定期点検調書'!$B$12:$B$5000,AM$33,'(6)定期点検調書'!$AH$12:$AH$5000,$C36,'(6)定期点検調書'!$BF$12:$BF$5000,$U$7)&gt;=1,$U$7,IF(COUNTIFS('(6)定期点検調書'!$B$12:$B$5000,AM$33,'(6)定期点検調書'!$AH$12:$AH$5000,$C36,'(6)定期点検調書'!$BF$12:$BF$5000,$T$7)&gt;=1,$T$7,IF(COUNTIFS('(6)定期点検調書'!$B$12:$B$5000,AM$33,'(6)定期点検調書'!$AH$12:$AH$5000,$C36,'(6)定期点検調書'!$BF$12:$BF$5000,$S$7)&gt;=1,$S$7,""))))))</f>
        <v/>
      </c>
      <c r="AN36" s="465" t="str">
        <f>IF(AN$33="","",IF(COUNTIFS('(6)定期点検調書'!$B$12:$B$5000,AN$33,'(6)定期点検調書'!$AH$12:$AH$5000,$C36,'(6)定期点検調書'!$BF$12:$BF$5000,$W$7)&gt;=1,$W$7,IF(COUNTIFS('(6)定期点検調書'!$B$12:$B$5000,AN$33,'(6)定期点検調書'!$AH$12:$AH$5000,$C36,'(6)定期点検調書'!$BF$12:$BF$5000,$V$7)&gt;=1,$V$7,IF(COUNTIFS('(6)定期点検調書'!$B$12:$B$5000,AN$33,'(6)定期点検調書'!$AH$12:$AH$5000,$C36,'(6)定期点検調書'!$BF$12:$BF$5000,$U$7)&gt;=1,$U$7,IF(COUNTIFS('(6)定期点検調書'!$B$12:$B$5000,AN$33,'(6)定期点検調書'!$AH$12:$AH$5000,$C36,'(6)定期点検調書'!$BF$12:$BF$5000,$T$7)&gt;=1,$T$7,IF(COUNTIFS('(6)定期点検調書'!$B$12:$B$5000,AN$33,'(6)定期点検調書'!$AH$12:$AH$5000,$C36,'(6)定期点検調書'!$BF$12:$BF$5000,$S$7)&gt;=1,$S$7,""))))))</f>
        <v/>
      </c>
      <c r="AO36" s="465" t="str">
        <f>IF(AO$33="","",IF(COUNTIFS('(6)定期点検調書'!$B$12:$B$5000,AO$33,'(6)定期点検調書'!$AH$12:$AH$5000,$C36,'(6)定期点検調書'!$BF$12:$BF$5000,$W$7)&gt;=1,$W$7,IF(COUNTIFS('(6)定期点検調書'!$B$12:$B$5000,AO$33,'(6)定期点検調書'!$AH$12:$AH$5000,$C36,'(6)定期点検調書'!$BF$12:$BF$5000,$V$7)&gt;=1,$V$7,IF(COUNTIFS('(6)定期点検調書'!$B$12:$B$5000,AO$33,'(6)定期点検調書'!$AH$12:$AH$5000,$C36,'(6)定期点検調書'!$BF$12:$BF$5000,$U$7)&gt;=1,$U$7,IF(COUNTIFS('(6)定期点検調書'!$B$12:$B$5000,AO$33,'(6)定期点検調書'!$AH$12:$AH$5000,$C36,'(6)定期点検調書'!$BF$12:$BF$5000,$T$7)&gt;=1,$T$7,IF(COUNTIFS('(6)定期点検調書'!$B$12:$B$5000,AO$33,'(6)定期点検調書'!$AH$12:$AH$5000,$C36,'(6)定期点検調書'!$BF$12:$BF$5000,$S$7)&gt;=1,$S$7,""))))))</f>
        <v/>
      </c>
      <c r="AP36" s="465" t="str">
        <f>IF(AP$33="","",IF(COUNTIFS('(6)定期点検調書'!$B$12:$B$5000,AP$33,'(6)定期点検調書'!$AH$12:$AH$5000,$C36,'(6)定期点検調書'!$BF$12:$BF$5000,$W$7)&gt;=1,$W$7,IF(COUNTIFS('(6)定期点検調書'!$B$12:$B$5000,AP$33,'(6)定期点検調書'!$AH$12:$AH$5000,$C36,'(6)定期点検調書'!$BF$12:$BF$5000,$V$7)&gt;=1,$V$7,IF(COUNTIFS('(6)定期点検調書'!$B$12:$B$5000,AP$33,'(6)定期点検調書'!$AH$12:$AH$5000,$C36,'(6)定期点検調書'!$BF$12:$BF$5000,$U$7)&gt;=1,$U$7,IF(COUNTIFS('(6)定期点検調書'!$B$12:$B$5000,AP$33,'(6)定期点検調書'!$AH$12:$AH$5000,$C36,'(6)定期点検調書'!$BF$12:$BF$5000,$T$7)&gt;=1,$T$7,IF(COUNTIFS('(6)定期点検調書'!$B$12:$B$5000,AP$33,'(6)定期点検調書'!$AH$12:$AH$5000,$C36,'(6)定期点検調書'!$BF$12:$BF$5000,$S$7)&gt;=1,$S$7,""))))))</f>
        <v/>
      </c>
      <c r="AQ36" s="465" t="str">
        <f>IF(AQ$33="","",IF(COUNTIFS('(6)定期点検調書'!$B$12:$B$5000,AQ$33,'(6)定期点検調書'!$AH$12:$AH$5000,$C36,'(6)定期点検調書'!$BF$12:$BF$5000,$W$7)&gt;=1,$W$7,IF(COUNTIFS('(6)定期点検調書'!$B$12:$B$5000,AQ$33,'(6)定期点検調書'!$AH$12:$AH$5000,$C36,'(6)定期点検調書'!$BF$12:$BF$5000,$V$7)&gt;=1,$V$7,IF(COUNTIFS('(6)定期点検調書'!$B$12:$B$5000,AQ$33,'(6)定期点検調書'!$AH$12:$AH$5000,$C36,'(6)定期点検調書'!$BF$12:$BF$5000,$U$7)&gt;=1,$U$7,IF(COUNTIFS('(6)定期点検調書'!$B$12:$B$5000,AQ$33,'(6)定期点検調書'!$AH$12:$AH$5000,$C36,'(6)定期点検調書'!$BF$12:$BF$5000,$T$7)&gt;=1,$T$7,IF(COUNTIFS('(6)定期点検調書'!$B$12:$B$5000,AQ$33,'(6)定期点検調書'!$AH$12:$AH$5000,$C36,'(6)定期点検調書'!$BF$12:$BF$5000,$S$7)&gt;=1,$S$7,""))))))</f>
        <v/>
      </c>
      <c r="AR36" s="465" t="str">
        <f>IF(AR$33="","",IF(COUNTIFS('(6)定期点検調書'!$B$12:$B$5000,AR$33,'(6)定期点検調書'!$AH$12:$AH$5000,$C36,'(6)定期点検調書'!$BF$12:$BF$5000,$W$7)&gt;=1,$W$7,IF(COUNTIFS('(6)定期点検調書'!$B$12:$B$5000,AR$33,'(6)定期点検調書'!$AH$12:$AH$5000,$C36,'(6)定期点検調書'!$BF$12:$BF$5000,$V$7)&gt;=1,$V$7,IF(COUNTIFS('(6)定期点検調書'!$B$12:$B$5000,AR$33,'(6)定期点検調書'!$AH$12:$AH$5000,$C36,'(6)定期点検調書'!$BF$12:$BF$5000,$U$7)&gt;=1,$U$7,IF(COUNTIFS('(6)定期点検調書'!$B$12:$B$5000,AR$33,'(6)定期点検調書'!$AH$12:$AH$5000,$C36,'(6)定期点検調書'!$BF$12:$BF$5000,$T$7)&gt;=1,$T$7,IF(COUNTIFS('(6)定期点検調書'!$B$12:$B$5000,AR$33,'(6)定期点検調書'!$AH$12:$AH$5000,$C36,'(6)定期点検調書'!$BF$12:$BF$5000,$S$7)&gt;=1,$S$7,""))))))</f>
        <v/>
      </c>
      <c r="AS36" s="465" t="str">
        <f>IF(AS$33="","",IF(COUNTIFS('(6)定期点検調書'!$B$12:$B$5000,AS$33,'(6)定期点検調書'!$AH$12:$AH$5000,$C36,'(6)定期点検調書'!$BF$12:$BF$5000,$W$7)&gt;=1,$W$7,IF(COUNTIFS('(6)定期点検調書'!$B$12:$B$5000,AS$33,'(6)定期点検調書'!$AH$12:$AH$5000,$C36,'(6)定期点検調書'!$BF$12:$BF$5000,$V$7)&gt;=1,$V$7,IF(COUNTIFS('(6)定期点検調書'!$B$12:$B$5000,AS$33,'(6)定期点検調書'!$AH$12:$AH$5000,$C36,'(6)定期点検調書'!$BF$12:$BF$5000,$U$7)&gt;=1,$U$7,IF(COUNTIFS('(6)定期点検調書'!$B$12:$B$5000,AS$33,'(6)定期点検調書'!$AH$12:$AH$5000,$C36,'(6)定期点検調書'!$BF$12:$BF$5000,$T$7)&gt;=1,$T$7,IF(COUNTIFS('(6)定期点検調書'!$B$12:$B$5000,AS$33,'(6)定期点検調書'!$AH$12:$AH$5000,$C36,'(6)定期点検調書'!$BF$12:$BF$5000,$S$7)&gt;=1,$S$7,""))))))</f>
        <v/>
      </c>
      <c r="AT36" s="465" t="str">
        <f>IF(AT$33="","",IF(COUNTIFS('(6)定期点検調書'!$B$12:$B$5000,AT$33,'(6)定期点検調書'!$AH$12:$AH$5000,$C36,'(6)定期点検調書'!$BF$12:$BF$5000,$W$7)&gt;=1,$W$7,IF(COUNTIFS('(6)定期点検調書'!$B$12:$B$5000,AT$33,'(6)定期点検調書'!$AH$12:$AH$5000,$C36,'(6)定期点検調書'!$BF$12:$BF$5000,$V$7)&gt;=1,$V$7,IF(COUNTIFS('(6)定期点検調書'!$B$12:$B$5000,AT$33,'(6)定期点検調書'!$AH$12:$AH$5000,$C36,'(6)定期点検調書'!$BF$12:$BF$5000,$U$7)&gt;=1,$U$7,IF(COUNTIFS('(6)定期点検調書'!$B$12:$B$5000,AT$33,'(6)定期点検調書'!$AH$12:$AH$5000,$C36,'(6)定期点検調書'!$BF$12:$BF$5000,$T$7)&gt;=1,$T$7,IF(COUNTIFS('(6)定期点検調書'!$B$12:$B$5000,AT$33,'(6)定期点検調書'!$AH$12:$AH$5000,$C36,'(6)定期点検調書'!$BF$12:$BF$5000,$S$7)&gt;=1,$S$7,""))))))</f>
        <v/>
      </c>
      <c r="AU36" s="465" t="str">
        <f>IF(AU$33="","",IF(COUNTIFS('(6)定期点検調書'!$B$12:$B$5000,AU$33,'(6)定期点検調書'!$AH$12:$AH$5000,$C36,'(6)定期点検調書'!$BF$12:$BF$5000,$W$7)&gt;=1,$W$7,IF(COUNTIFS('(6)定期点検調書'!$B$12:$B$5000,AU$33,'(6)定期点検調書'!$AH$12:$AH$5000,$C36,'(6)定期点検調書'!$BF$12:$BF$5000,$V$7)&gt;=1,$V$7,IF(COUNTIFS('(6)定期点検調書'!$B$12:$B$5000,AU$33,'(6)定期点検調書'!$AH$12:$AH$5000,$C36,'(6)定期点検調書'!$BF$12:$BF$5000,$U$7)&gt;=1,$U$7,IF(COUNTIFS('(6)定期点検調書'!$B$12:$B$5000,AU$33,'(6)定期点検調書'!$AH$12:$AH$5000,$C36,'(6)定期点検調書'!$BF$12:$BF$5000,$T$7)&gt;=1,$T$7,IF(COUNTIFS('(6)定期点検調書'!$B$12:$B$5000,AU$33,'(6)定期点検調書'!$AH$12:$AH$5000,$C36,'(6)定期点検調書'!$BF$12:$BF$5000,$S$7)&gt;=1,$S$7,""))))))</f>
        <v/>
      </c>
      <c r="AV36" s="465" t="str">
        <f>IF(AV$33="","",IF(COUNTIFS('(6)定期点検調書'!$B$12:$B$5000,AV$33,'(6)定期点検調書'!$AH$12:$AH$5000,$C36,'(6)定期点検調書'!$BF$12:$BF$5000,$W$7)&gt;=1,$W$7,IF(COUNTIFS('(6)定期点検調書'!$B$12:$B$5000,AV$33,'(6)定期点検調書'!$AH$12:$AH$5000,$C36,'(6)定期点検調書'!$BF$12:$BF$5000,$V$7)&gt;=1,$V$7,IF(COUNTIFS('(6)定期点検調書'!$B$12:$B$5000,AV$33,'(6)定期点検調書'!$AH$12:$AH$5000,$C36,'(6)定期点検調書'!$BF$12:$BF$5000,$U$7)&gt;=1,$U$7,IF(COUNTIFS('(6)定期点検調書'!$B$12:$B$5000,AV$33,'(6)定期点検調書'!$AH$12:$AH$5000,$C36,'(6)定期点検調書'!$BF$12:$BF$5000,$T$7)&gt;=1,$T$7,IF(COUNTIFS('(6)定期点検調書'!$B$12:$B$5000,AV$33,'(6)定期点検調書'!$AH$12:$AH$5000,$C36,'(6)定期点検調書'!$BF$12:$BF$5000,$S$7)&gt;=1,$S$7,""))))))</f>
        <v/>
      </c>
      <c r="AW36" s="465" t="str">
        <f>IF(AW$33="","",IF(COUNTIFS('(6)定期点検調書'!$B$12:$B$5000,AW$33,'(6)定期点検調書'!$AH$12:$AH$5000,$C36,'(6)定期点検調書'!$BF$12:$BF$5000,$W$7)&gt;=1,$W$7,IF(COUNTIFS('(6)定期点検調書'!$B$12:$B$5000,AW$33,'(6)定期点検調書'!$AH$12:$AH$5000,$C36,'(6)定期点検調書'!$BF$12:$BF$5000,$V$7)&gt;=1,$V$7,IF(COUNTIFS('(6)定期点検調書'!$B$12:$B$5000,AW$33,'(6)定期点検調書'!$AH$12:$AH$5000,$C36,'(6)定期点検調書'!$BF$12:$BF$5000,$U$7)&gt;=1,$U$7,IF(COUNTIFS('(6)定期点検調書'!$B$12:$B$5000,AW$33,'(6)定期点検調書'!$AH$12:$AH$5000,$C36,'(6)定期点検調書'!$BF$12:$BF$5000,$T$7)&gt;=1,$T$7,IF(COUNTIFS('(6)定期点検調書'!$B$12:$B$5000,AW$33,'(6)定期点検調書'!$AH$12:$AH$5000,$C36,'(6)定期点検調書'!$BF$12:$BF$5000,$S$7)&gt;=1,$S$7,""))))))</f>
        <v/>
      </c>
      <c r="AX36" s="465" t="str">
        <f>IF(AX$33="","",IF(COUNTIFS('(6)定期点検調書'!$B$12:$B$5000,AX$33,'(6)定期点検調書'!$AH$12:$AH$5000,$C36,'(6)定期点検調書'!$BF$12:$BF$5000,$W$7)&gt;=1,$W$7,IF(COUNTIFS('(6)定期点検調書'!$B$12:$B$5000,AX$33,'(6)定期点検調書'!$AH$12:$AH$5000,$C36,'(6)定期点検調書'!$BF$12:$BF$5000,$V$7)&gt;=1,$V$7,IF(COUNTIFS('(6)定期点検調書'!$B$12:$B$5000,AX$33,'(6)定期点検調書'!$AH$12:$AH$5000,$C36,'(6)定期点検調書'!$BF$12:$BF$5000,$U$7)&gt;=1,$U$7,IF(COUNTIFS('(6)定期点検調書'!$B$12:$B$5000,AX$33,'(6)定期点検調書'!$AH$12:$AH$5000,$C36,'(6)定期点検調書'!$BF$12:$BF$5000,$T$7)&gt;=1,$T$7,IF(COUNTIFS('(6)定期点検調書'!$B$12:$B$5000,AX$33,'(6)定期点検調書'!$AH$12:$AH$5000,$C36,'(6)定期点検調書'!$BF$12:$BF$5000,$S$7)&gt;=1,$S$7,""))))))</f>
        <v/>
      </c>
      <c r="AY36" s="465" t="str">
        <f>IF(AY$33="","",IF(COUNTIFS('(6)定期点検調書'!$B$12:$B$5000,AY$33,'(6)定期点検調書'!$AH$12:$AH$5000,$C36,'(6)定期点検調書'!$BF$12:$BF$5000,$W$7)&gt;=1,$W$7,IF(COUNTIFS('(6)定期点検調書'!$B$12:$B$5000,AY$33,'(6)定期点検調書'!$AH$12:$AH$5000,$C36,'(6)定期点検調書'!$BF$12:$BF$5000,$V$7)&gt;=1,$V$7,IF(COUNTIFS('(6)定期点検調書'!$B$12:$B$5000,AY$33,'(6)定期点検調書'!$AH$12:$AH$5000,$C36,'(6)定期点検調書'!$BF$12:$BF$5000,$U$7)&gt;=1,$U$7,IF(COUNTIFS('(6)定期点検調書'!$B$12:$B$5000,AY$33,'(6)定期点検調書'!$AH$12:$AH$5000,$C36,'(6)定期点検調書'!$BF$12:$BF$5000,$T$7)&gt;=1,$T$7,IF(COUNTIFS('(6)定期点検調書'!$B$12:$B$5000,AY$33,'(6)定期点検調書'!$AH$12:$AH$5000,$C36,'(6)定期点検調書'!$BF$12:$BF$5000,$S$7)&gt;=1,$S$7,""))))))</f>
        <v/>
      </c>
      <c r="AZ36" s="465" t="str">
        <f>IF(AZ$33="","",IF(COUNTIFS('(6)定期点検調書'!$B$12:$B$5000,AZ$33,'(6)定期点検調書'!$AH$12:$AH$5000,$C36,'(6)定期点検調書'!$BF$12:$BF$5000,$W$7)&gt;=1,$W$7,IF(COUNTIFS('(6)定期点検調書'!$B$12:$B$5000,AZ$33,'(6)定期点検調書'!$AH$12:$AH$5000,$C36,'(6)定期点検調書'!$BF$12:$BF$5000,$V$7)&gt;=1,$V$7,IF(COUNTIFS('(6)定期点検調書'!$B$12:$B$5000,AZ$33,'(6)定期点検調書'!$AH$12:$AH$5000,$C36,'(6)定期点検調書'!$BF$12:$BF$5000,$U$7)&gt;=1,$U$7,IF(COUNTIFS('(6)定期点検調書'!$B$12:$B$5000,AZ$33,'(6)定期点検調書'!$AH$12:$AH$5000,$C36,'(6)定期点検調書'!$BF$12:$BF$5000,$T$7)&gt;=1,$T$7,IF(COUNTIFS('(6)定期点検調書'!$B$12:$B$5000,AZ$33,'(6)定期点検調書'!$AH$12:$AH$5000,$C36,'(6)定期点検調書'!$BF$12:$BF$5000,$S$7)&gt;=1,$S$7,""))))))</f>
        <v/>
      </c>
      <c r="BA36" s="466" t="str">
        <f>IF(BA$33="","",IF(COUNTIFS('(6)定期点検調書'!$B$12:$B$5000,BA$33,'(6)定期点検調書'!$AH$12:$AH$5000,$C36,'(6)定期点検調書'!$BF$12:$BF$5000,$W$7)&gt;=1,$W$7,IF(COUNTIFS('(6)定期点検調書'!$B$12:$B$5000,BA$33,'(6)定期点検調書'!$AH$12:$AH$5000,$C36,'(6)定期点検調書'!$BF$12:$BF$5000,$V$7)&gt;=1,$V$7,IF(COUNTIFS('(6)定期点検調書'!$B$12:$B$5000,BA$33,'(6)定期点検調書'!$AH$12:$AH$5000,$C36,'(6)定期点検調書'!$BF$12:$BF$5000,$U$7)&gt;=1,$U$7,IF(COUNTIFS('(6)定期点検調書'!$B$12:$B$5000,BA$33,'(6)定期点検調書'!$AH$12:$AH$5000,$C36,'(6)定期点検調書'!$BF$12:$BF$5000,$T$7)&gt;=1,$T$7,IF(COUNTIFS('(6)定期点検調書'!$B$12:$B$5000,BA$33,'(6)定期点検調書'!$AH$12:$AH$5000,$C36,'(6)定期点検調書'!$BF$12:$BF$5000,$S$7)&gt;=1,$S$7,""))))))</f>
        <v/>
      </c>
      <c r="BB36" s="1"/>
      <c r="BC36" s="1"/>
    </row>
    <row r="37" spans="2:55" ht="18.75" customHeight="1" x14ac:dyDescent="0.2">
      <c r="B37" s="1854"/>
      <c r="C37" s="1841" t="str">
        <f>ﾃﾞｰﾀ一覧!$U$21</f>
        <v>漏水</v>
      </c>
      <c r="D37" s="1842"/>
      <c r="E37" s="1842"/>
      <c r="F37" s="1842"/>
      <c r="G37" s="1843"/>
      <c r="H37" s="467" t="str">
        <f>IF(H$33="","",IF(COUNTIFS('(6)定期点検調書'!$B$12:$B$5000,H$33,'(6)定期点検調書'!$AH$12:$AH$5000,$C37,'(6)定期点検調書'!$BF$12:$BF$5000,$W$7)&gt;=1,$W$7,IF(COUNTIFS('(6)定期点検調書'!$B$12:$B$5000,H$33,'(6)定期点検調書'!$AH$12:$AH$5000,$C37,'(6)定期点検調書'!$BF$12:$BF$5000,$V$7)&gt;=1,$V$7,IF(COUNTIFS('(6)定期点検調書'!$B$12:$B$5000,H$33,'(6)定期点検調書'!$AH$12:$AH$5000,$C37,'(6)定期点検調書'!$BF$12:$BF$5000,$U$7)&gt;=1,$U$7,IF(COUNTIFS('(6)定期点検調書'!$B$12:$B$5000,H$33,'(6)定期点検調書'!$AH$12:$AH$5000,$C37,'(6)定期点検調書'!$BF$12:$BF$5000,$T$7)&gt;=1,$T$7,IF(COUNTIFS('(6)定期点検調書'!$B$12:$B$5000,H$33,'(6)定期点検調書'!$AH$12:$AH$5000,$C37,'(6)定期点検調書'!$BF$12:$BF$5000,$S$7)&gt;=1,$S$7,""))))))</f>
        <v/>
      </c>
      <c r="I37" s="465" t="str">
        <f>IF(I$33="","",IF(COUNTIFS('(6)定期点検調書'!$B$12:$B$5000,I$33,'(6)定期点検調書'!$AH$12:$AH$5000,$C37,'(6)定期点検調書'!$BF$12:$BF$5000,$W$7)&gt;=1,$W$7,IF(COUNTIFS('(6)定期点検調書'!$B$12:$B$5000,I$33,'(6)定期点検調書'!$AH$12:$AH$5000,$C37,'(6)定期点検調書'!$BF$12:$BF$5000,$V$7)&gt;=1,$V$7,IF(COUNTIFS('(6)定期点検調書'!$B$12:$B$5000,I$33,'(6)定期点検調書'!$AH$12:$AH$5000,$C37,'(6)定期点検調書'!$BF$12:$BF$5000,$U$7)&gt;=1,$U$7,IF(COUNTIFS('(6)定期点検調書'!$B$12:$B$5000,I$33,'(6)定期点検調書'!$AH$12:$AH$5000,$C37,'(6)定期点検調書'!$BF$12:$BF$5000,$T$7)&gt;=1,$T$7,IF(COUNTIFS('(6)定期点検調書'!$B$12:$B$5000,I$33,'(6)定期点検調書'!$AH$12:$AH$5000,$C37,'(6)定期点検調書'!$BF$12:$BF$5000,$S$7)&gt;=1,$S$7,""))))))</f>
        <v/>
      </c>
      <c r="J37" s="465" t="str">
        <f>IF(J$33="","",IF(COUNTIFS('(6)定期点検調書'!$B$12:$B$5000,J$33,'(6)定期点検調書'!$AH$12:$AH$5000,$C37,'(6)定期点検調書'!$BF$12:$BF$5000,$W$7)&gt;=1,$W$7,IF(COUNTIFS('(6)定期点検調書'!$B$12:$B$5000,J$33,'(6)定期点検調書'!$AH$12:$AH$5000,$C37,'(6)定期点検調書'!$BF$12:$BF$5000,$V$7)&gt;=1,$V$7,IF(COUNTIFS('(6)定期点検調書'!$B$12:$B$5000,J$33,'(6)定期点検調書'!$AH$12:$AH$5000,$C37,'(6)定期点検調書'!$BF$12:$BF$5000,$U$7)&gt;=1,$U$7,IF(COUNTIFS('(6)定期点検調書'!$B$12:$B$5000,J$33,'(6)定期点検調書'!$AH$12:$AH$5000,$C37,'(6)定期点検調書'!$BF$12:$BF$5000,$T$7)&gt;=1,$T$7,IF(COUNTIFS('(6)定期点検調書'!$B$12:$B$5000,J$33,'(6)定期点検調書'!$AH$12:$AH$5000,$C37,'(6)定期点検調書'!$BF$12:$BF$5000,$S$7)&gt;=1,$S$7,""))))))</f>
        <v/>
      </c>
      <c r="K37" s="465" t="str">
        <f>IF(K$33="","",IF(COUNTIFS('(6)定期点検調書'!$B$12:$B$5000,K$33,'(6)定期点検調書'!$AH$12:$AH$5000,$C37,'(6)定期点検調書'!$BF$12:$BF$5000,$W$7)&gt;=1,$W$7,IF(COUNTIFS('(6)定期点検調書'!$B$12:$B$5000,K$33,'(6)定期点検調書'!$AH$12:$AH$5000,$C37,'(6)定期点検調書'!$BF$12:$BF$5000,$V$7)&gt;=1,$V$7,IF(COUNTIFS('(6)定期点検調書'!$B$12:$B$5000,K$33,'(6)定期点検調書'!$AH$12:$AH$5000,$C37,'(6)定期点検調書'!$BF$12:$BF$5000,$U$7)&gt;=1,$U$7,IF(COUNTIFS('(6)定期点検調書'!$B$12:$B$5000,K$33,'(6)定期点検調書'!$AH$12:$AH$5000,$C37,'(6)定期点検調書'!$BF$12:$BF$5000,$T$7)&gt;=1,$T$7,IF(COUNTIFS('(6)定期点検調書'!$B$12:$B$5000,K$33,'(6)定期点検調書'!$AH$12:$AH$5000,$C37,'(6)定期点検調書'!$BF$12:$BF$5000,$S$7)&gt;=1,$S$7,""))))))</f>
        <v/>
      </c>
      <c r="L37" s="465" t="str">
        <f>IF(L$33="","",IF(COUNTIFS('(6)定期点検調書'!$B$12:$B$5000,L$33,'(6)定期点検調書'!$AH$12:$AH$5000,$C37,'(6)定期点検調書'!$BF$12:$BF$5000,$W$7)&gt;=1,$W$7,IF(COUNTIFS('(6)定期点検調書'!$B$12:$B$5000,L$33,'(6)定期点検調書'!$AH$12:$AH$5000,$C37,'(6)定期点検調書'!$BF$12:$BF$5000,$V$7)&gt;=1,$V$7,IF(COUNTIFS('(6)定期点検調書'!$B$12:$B$5000,L$33,'(6)定期点検調書'!$AH$12:$AH$5000,$C37,'(6)定期点検調書'!$BF$12:$BF$5000,$U$7)&gt;=1,$U$7,IF(COUNTIFS('(6)定期点検調書'!$B$12:$B$5000,L$33,'(6)定期点検調書'!$AH$12:$AH$5000,$C37,'(6)定期点検調書'!$BF$12:$BF$5000,$T$7)&gt;=1,$T$7,IF(COUNTIFS('(6)定期点検調書'!$B$12:$B$5000,L$33,'(6)定期点検調書'!$AH$12:$AH$5000,$C37,'(6)定期点検調書'!$BF$12:$BF$5000,$S$7)&gt;=1,$S$7,""))))))</f>
        <v/>
      </c>
      <c r="M37" s="465" t="str">
        <f>IF(M$33="","",IF(COUNTIFS('(6)定期点検調書'!$B$12:$B$5000,M$33,'(6)定期点検調書'!$AH$12:$AH$5000,$C37,'(6)定期点検調書'!$BF$12:$BF$5000,$W$7)&gt;=1,$W$7,IF(COUNTIFS('(6)定期点検調書'!$B$12:$B$5000,M$33,'(6)定期点検調書'!$AH$12:$AH$5000,$C37,'(6)定期点検調書'!$BF$12:$BF$5000,$V$7)&gt;=1,$V$7,IF(COUNTIFS('(6)定期点検調書'!$B$12:$B$5000,M$33,'(6)定期点検調書'!$AH$12:$AH$5000,$C37,'(6)定期点検調書'!$BF$12:$BF$5000,$U$7)&gt;=1,$U$7,IF(COUNTIFS('(6)定期点検調書'!$B$12:$B$5000,M$33,'(6)定期点検調書'!$AH$12:$AH$5000,$C37,'(6)定期点検調書'!$BF$12:$BF$5000,$T$7)&gt;=1,$T$7,IF(COUNTIFS('(6)定期点検調書'!$B$12:$B$5000,M$33,'(6)定期点検調書'!$AH$12:$AH$5000,$C37,'(6)定期点検調書'!$BF$12:$BF$5000,$S$7)&gt;=1,$S$7,""))))))</f>
        <v/>
      </c>
      <c r="N37" s="465" t="str">
        <f>IF(N$33="","",IF(COUNTIFS('(6)定期点検調書'!$B$12:$B$5000,N$33,'(6)定期点検調書'!$AH$12:$AH$5000,$C37,'(6)定期点検調書'!$BF$12:$BF$5000,$W$7)&gt;=1,$W$7,IF(COUNTIFS('(6)定期点検調書'!$B$12:$B$5000,N$33,'(6)定期点検調書'!$AH$12:$AH$5000,$C37,'(6)定期点検調書'!$BF$12:$BF$5000,$V$7)&gt;=1,$V$7,IF(COUNTIFS('(6)定期点検調書'!$B$12:$B$5000,N$33,'(6)定期点検調書'!$AH$12:$AH$5000,$C37,'(6)定期点検調書'!$BF$12:$BF$5000,$U$7)&gt;=1,$U$7,IF(COUNTIFS('(6)定期点検調書'!$B$12:$B$5000,N$33,'(6)定期点検調書'!$AH$12:$AH$5000,$C37,'(6)定期点検調書'!$BF$12:$BF$5000,$T$7)&gt;=1,$T$7,IF(COUNTIFS('(6)定期点検調書'!$B$12:$B$5000,N$33,'(6)定期点検調書'!$AH$12:$AH$5000,$C37,'(6)定期点検調書'!$BF$12:$BF$5000,$S$7)&gt;=1,$S$7,""))))))</f>
        <v/>
      </c>
      <c r="O37" s="465" t="str">
        <f>IF(O$33="","",IF(COUNTIFS('(6)定期点検調書'!$B$12:$B$5000,O$33,'(6)定期点検調書'!$AH$12:$AH$5000,$C37,'(6)定期点検調書'!$BF$12:$BF$5000,$W$7)&gt;=1,$W$7,IF(COUNTIFS('(6)定期点検調書'!$B$12:$B$5000,O$33,'(6)定期点検調書'!$AH$12:$AH$5000,$C37,'(6)定期点検調書'!$BF$12:$BF$5000,$V$7)&gt;=1,$V$7,IF(COUNTIFS('(6)定期点検調書'!$B$12:$B$5000,O$33,'(6)定期点検調書'!$AH$12:$AH$5000,$C37,'(6)定期点検調書'!$BF$12:$BF$5000,$U$7)&gt;=1,$U$7,IF(COUNTIFS('(6)定期点検調書'!$B$12:$B$5000,O$33,'(6)定期点検調書'!$AH$12:$AH$5000,$C37,'(6)定期点検調書'!$BF$12:$BF$5000,$T$7)&gt;=1,$T$7,IF(COUNTIFS('(6)定期点検調書'!$B$12:$B$5000,O$33,'(6)定期点検調書'!$AH$12:$AH$5000,$C37,'(6)定期点検調書'!$BF$12:$BF$5000,$S$7)&gt;=1,$S$7,""))))))</f>
        <v/>
      </c>
      <c r="P37" s="465" t="str">
        <f>IF(P$33="","",IF(COUNTIFS('(6)定期点検調書'!$B$12:$B$5000,P$33,'(6)定期点検調書'!$AH$12:$AH$5000,$C37,'(6)定期点検調書'!$BF$12:$BF$5000,$W$7)&gt;=1,$W$7,IF(COUNTIFS('(6)定期点検調書'!$B$12:$B$5000,P$33,'(6)定期点検調書'!$AH$12:$AH$5000,$C37,'(6)定期点検調書'!$BF$12:$BF$5000,$V$7)&gt;=1,$V$7,IF(COUNTIFS('(6)定期点検調書'!$B$12:$B$5000,P$33,'(6)定期点検調書'!$AH$12:$AH$5000,$C37,'(6)定期点検調書'!$BF$12:$BF$5000,$U$7)&gt;=1,$U$7,IF(COUNTIFS('(6)定期点検調書'!$B$12:$B$5000,P$33,'(6)定期点検調書'!$AH$12:$AH$5000,$C37,'(6)定期点検調書'!$BF$12:$BF$5000,$T$7)&gt;=1,$T$7,IF(COUNTIFS('(6)定期点検調書'!$B$12:$B$5000,P$33,'(6)定期点検調書'!$AH$12:$AH$5000,$C37,'(6)定期点検調書'!$BF$12:$BF$5000,$S$7)&gt;=1,$S$7,""))))))</f>
        <v/>
      </c>
      <c r="Q37" s="465" t="str">
        <f>IF(Q$33="","",IF(COUNTIFS('(6)定期点検調書'!$B$12:$B$5000,Q$33,'(6)定期点検調書'!$AH$12:$AH$5000,$C37,'(6)定期点検調書'!$BF$12:$BF$5000,$W$7)&gt;=1,$W$7,IF(COUNTIFS('(6)定期点検調書'!$B$12:$B$5000,Q$33,'(6)定期点検調書'!$AH$12:$AH$5000,$C37,'(6)定期点検調書'!$BF$12:$BF$5000,$V$7)&gt;=1,$V$7,IF(COUNTIFS('(6)定期点検調書'!$B$12:$B$5000,Q$33,'(6)定期点検調書'!$AH$12:$AH$5000,$C37,'(6)定期点検調書'!$BF$12:$BF$5000,$U$7)&gt;=1,$U$7,IF(COUNTIFS('(6)定期点検調書'!$B$12:$B$5000,Q$33,'(6)定期点検調書'!$AH$12:$AH$5000,$C37,'(6)定期点検調書'!$BF$12:$BF$5000,$T$7)&gt;=1,$T$7,IF(COUNTIFS('(6)定期点検調書'!$B$12:$B$5000,Q$33,'(6)定期点検調書'!$AH$12:$AH$5000,$C37,'(6)定期点検調書'!$BF$12:$BF$5000,$S$7)&gt;=1,$S$7,""))))))</f>
        <v/>
      </c>
      <c r="R37" s="465" t="str">
        <f>IF(R$33="","",IF(COUNTIFS('(6)定期点検調書'!$B$12:$B$5000,R$33,'(6)定期点検調書'!$AH$12:$AH$5000,$C37,'(6)定期点検調書'!$BF$12:$BF$5000,$W$7)&gt;=1,$W$7,IF(COUNTIFS('(6)定期点検調書'!$B$12:$B$5000,R$33,'(6)定期点検調書'!$AH$12:$AH$5000,$C37,'(6)定期点検調書'!$BF$12:$BF$5000,$V$7)&gt;=1,$V$7,IF(COUNTIFS('(6)定期点検調書'!$B$12:$B$5000,R$33,'(6)定期点検調書'!$AH$12:$AH$5000,$C37,'(6)定期点検調書'!$BF$12:$BF$5000,$U$7)&gt;=1,$U$7,IF(COUNTIFS('(6)定期点検調書'!$B$12:$B$5000,R$33,'(6)定期点検調書'!$AH$12:$AH$5000,$C37,'(6)定期点検調書'!$BF$12:$BF$5000,$T$7)&gt;=1,$T$7,IF(COUNTIFS('(6)定期点検調書'!$B$12:$B$5000,R$33,'(6)定期点検調書'!$AH$12:$AH$5000,$C37,'(6)定期点検調書'!$BF$12:$BF$5000,$S$7)&gt;=1,$S$7,""))))))</f>
        <v/>
      </c>
      <c r="S37" s="465" t="str">
        <f>IF(S$33="","",IF(COUNTIFS('(6)定期点検調書'!$B$12:$B$5000,S$33,'(6)定期点検調書'!$AH$12:$AH$5000,$C37,'(6)定期点検調書'!$BF$12:$BF$5000,$W$7)&gt;=1,$W$7,IF(COUNTIFS('(6)定期点検調書'!$B$12:$B$5000,S$33,'(6)定期点検調書'!$AH$12:$AH$5000,$C37,'(6)定期点検調書'!$BF$12:$BF$5000,$V$7)&gt;=1,$V$7,IF(COUNTIFS('(6)定期点検調書'!$B$12:$B$5000,S$33,'(6)定期点検調書'!$AH$12:$AH$5000,$C37,'(6)定期点検調書'!$BF$12:$BF$5000,$U$7)&gt;=1,$U$7,IF(COUNTIFS('(6)定期点検調書'!$B$12:$B$5000,S$33,'(6)定期点検調書'!$AH$12:$AH$5000,$C37,'(6)定期点検調書'!$BF$12:$BF$5000,$T$7)&gt;=1,$T$7,IF(COUNTIFS('(6)定期点検調書'!$B$12:$B$5000,S$33,'(6)定期点検調書'!$AH$12:$AH$5000,$C37,'(6)定期点検調書'!$BF$12:$BF$5000,$S$7)&gt;=1,$S$7,""))))))</f>
        <v/>
      </c>
      <c r="T37" s="465" t="str">
        <f>IF(T$33="","",IF(COUNTIFS('(6)定期点検調書'!$B$12:$B$5000,T$33,'(6)定期点検調書'!$AH$12:$AH$5000,$C37,'(6)定期点検調書'!$BF$12:$BF$5000,$W$7)&gt;=1,$W$7,IF(COUNTIFS('(6)定期点検調書'!$B$12:$B$5000,T$33,'(6)定期点検調書'!$AH$12:$AH$5000,$C37,'(6)定期点検調書'!$BF$12:$BF$5000,$V$7)&gt;=1,$V$7,IF(COUNTIFS('(6)定期点検調書'!$B$12:$B$5000,T$33,'(6)定期点検調書'!$AH$12:$AH$5000,$C37,'(6)定期点検調書'!$BF$12:$BF$5000,$U$7)&gt;=1,$U$7,IF(COUNTIFS('(6)定期点検調書'!$B$12:$B$5000,T$33,'(6)定期点検調書'!$AH$12:$AH$5000,$C37,'(6)定期点検調書'!$BF$12:$BF$5000,$T$7)&gt;=1,$T$7,IF(COUNTIFS('(6)定期点検調書'!$B$12:$B$5000,T$33,'(6)定期点検調書'!$AH$12:$AH$5000,$C37,'(6)定期点検調書'!$BF$12:$BF$5000,$S$7)&gt;=1,$S$7,""))))))</f>
        <v/>
      </c>
      <c r="U37" s="465" t="str">
        <f>IF(U$33="","",IF(COUNTIFS('(6)定期点検調書'!$B$12:$B$5000,U$33,'(6)定期点検調書'!$AH$12:$AH$5000,$C37,'(6)定期点検調書'!$BF$12:$BF$5000,$W$7)&gt;=1,$W$7,IF(COUNTIFS('(6)定期点検調書'!$B$12:$B$5000,U$33,'(6)定期点検調書'!$AH$12:$AH$5000,$C37,'(6)定期点検調書'!$BF$12:$BF$5000,$V$7)&gt;=1,$V$7,IF(COUNTIFS('(6)定期点検調書'!$B$12:$B$5000,U$33,'(6)定期点検調書'!$AH$12:$AH$5000,$C37,'(6)定期点検調書'!$BF$12:$BF$5000,$U$7)&gt;=1,$U$7,IF(COUNTIFS('(6)定期点検調書'!$B$12:$B$5000,U$33,'(6)定期点検調書'!$AH$12:$AH$5000,$C37,'(6)定期点検調書'!$BF$12:$BF$5000,$T$7)&gt;=1,$T$7,IF(COUNTIFS('(6)定期点検調書'!$B$12:$B$5000,U$33,'(6)定期点検調書'!$AH$12:$AH$5000,$C37,'(6)定期点検調書'!$BF$12:$BF$5000,$S$7)&gt;=1,$S$7,""))))))</f>
        <v/>
      </c>
      <c r="V37" s="465" t="str">
        <f>IF(V$33="","",IF(COUNTIFS('(6)定期点検調書'!$B$12:$B$5000,V$33,'(6)定期点検調書'!$AH$12:$AH$5000,$C37,'(6)定期点検調書'!$BF$12:$BF$5000,$W$7)&gt;=1,$W$7,IF(COUNTIFS('(6)定期点検調書'!$B$12:$B$5000,V$33,'(6)定期点検調書'!$AH$12:$AH$5000,$C37,'(6)定期点検調書'!$BF$12:$BF$5000,$V$7)&gt;=1,$V$7,IF(COUNTIFS('(6)定期点検調書'!$B$12:$B$5000,V$33,'(6)定期点検調書'!$AH$12:$AH$5000,$C37,'(6)定期点検調書'!$BF$12:$BF$5000,$U$7)&gt;=1,$U$7,IF(COUNTIFS('(6)定期点検調書'!$B$12:$B$5000,V$33,'(6)定期点検調書'!$AH$12:$AH$5000,$C37,'(6)定期点検調書'!$BF$12:$BF$5000,$T$7)&gt;=1,$T$7,IF(COUNTIFS('(6)定期点検調書'!$B$12:$B$5000,V$33,'(6)定期点検調書'!$AH$12:$AH$5000,$C37,'(6)定期点検調書'!$BF$12:$BF$5000,$S$7)&gt;=1,$S$7,""))))))</f>
        <v/>
      </c>
      <c r="W37" s="465" t="str">
        <f>IF(W$33="","",IF(COUNTIFS('(6)定期点検調書'!$B$12:$B$5000,W$33,'(6)定期点検調書'!$AH$12:$AH$5000,$C37,'(6)定期点検調書'!$BF$12:$BF$5000,$W$7)&gt;=1,$W$7,IF(COUNTIFS('(6)定期点検調書'!$B$12:$B$5000,W$33,'(6)定期点検調書'!$AH$12:$AH$5000,$C37,'(6)定期点検調書'!$BF$12:$BF$5000,$V$7)&gt;=1,$V$7,IF(COUNTIFS('(6)定期点検調書'!$B$12:$B$5000,W$33,'(6)定期点検調書'!$AH$12:$AH$5000,$C37,'(6)定期点検調書'!$BF$12:$BF$5000,$U$7)&gt;=1,$U$7,IF(COUNTIFS('(6)定期点検調書'!$B$12:$B$5000,W$33,'(6)定期点検調書'!$AH$12:$AH$5000,$C37,'(6)定期点検調書'!$BF$12:$BF$5000,$T$7)&gt;=1,$T$7,IF(COUNTIFS('(6)定期点検調書'!$B$12:$B$5000,W$33,'(6)定期点検調書'!$AH$12:$AH$5000,$C37,'(6)定期点検調書'!$BF$12:$BF$5000,$S$7)&gt;=1,$S$7,""))))))</f>
        <v/>
      </c>
      <c r="X37" s="465" t="str">
        <f>IF(X$33="","",IF(COUNTIFS('(6)定期点検調書'!$B$12:$B$5000,X$33,'(6)定期点検調書'!$AH$12:$AH$5000,$C37,'(6)定期点検調書'!$BF$12:$BF$5000,$W$7)&gt;=1,$W$7,IF(COUNTIFS('(6)定期点検調書'!$B$12:$B$5000,X$33,'(6)定期点検調書'!$AH$12:$AH$5000,$C37,'(6)定期点検調書'!$BF$12:$BF$5000,$V$7)&gt;=1,$V$7,IF(COUNTIFS('(6)定期点検調書'!$B$12:$B$5000,X$33,'(6)定期点検調書'!$AH$12:$AH$5000,$C37,'(6)定期点検調書'!$BF$12:$BF$5000,$U$7)&gt;=1,$U$7,IF(COUNTIFS('(6)定期点検調書'!$B$12:$B$5000,X$33,'(6)定期点検調書'!$AH$12:$AH$5000,$C37,'(6)定期点検調書'!$BF$12:$BF$5000,$T$7)&gt;=1,$T$7,IF(COUNTIFS('(6)定期点検調書'!$B$12:$B$5000,X$33,'(6)定期点検調書'!$AH$12:$AH$5000,$C37,'(6)定期点検調書'!$BF$12:$BF$5000,$S$7)&gt;=1,$S$7,""))))))</f>
        <v/>
      </c>
      <c r="Y37" s="465" t="str">
        <f>IF(Y$33="","",IF(COUNTIFS('(6)定期点検調書'!$B$12:$B$5000,Y$33,'(6)定期点検調書'!$AH$12:$AH$5000,$C37,'(6)定期点検調書'!$BF$12:$BF$5000,$W$7)&gt;=1,$W$7,IF(COUNTIFS('(6)定期点検調書'!$B$12:$B$5000,Y$33,'(6)定期点検調書'!$AH$12:$AH$5000,$C37,'(6)定期点検調書'!$BF$12:$BF$5000,$V$7)&gt;=1,$V$7,IF(COUNTIFS('(6)定期点検調書'!$B$12:$B$5000,Y$33,'(6)定期点検調書'!$AH$12:$AH$5000,$C37,'(6)定期点検調書'!$BF$12:$BF$5000,$U$7)&gt;=1,$U$7,IF(COUNTIFS('(6)定期点検調書'!$B$12:$B$5000,Y$33,'(6)定期点検調書'!$AH$12:$AH$5000,$C37,'(6)定期点検調書'!$BF$12:$BF$5000,$T$7)&gt;=1,$T$7,IF(COUNTIFS('(6)定期点検調書'!$B$12:$B$5000,Y$33,'(6)定期点検調書'!$AH$12:$AH$5000,$C37,'(6)定期点検調書'!$BF$12:$BF$5000,$S$7)&gt;=1,$S$7,""))))))</f>
        <v/>
      </c>
      <c r="Z37" s="465" t="str">
        <f>IF(Z$33="","",IF(COUNTIFS('(6)定期点検調書'!$B$12:$B$5000,Z$33,'(6)定期点検調書'!$AH$12:$AH$5000,$C37,'(6)定期点検調書'!$BF$12:$BF$5000,$W$7)&gt;=1,$W$7,IF(COUNTIFS('(6)定期点検調書'!$B$12:$B$5000,Z$33,'(6)定期点検調書'!$AH$12:$AH$5000,$C37,'(6)定期点検調書'!$BF$12:$BF$5000,$V$7)&gt;=1,$V$7,IF(COUNTIFS('(6)定期点検調書'!$B$12:$B$5000,Z$33,'(6)定期点検調書'!$AH$12:$AH$5000,$C37,'(6)定期点検調書'!$BF$12:$BF$5000,$U$7)&gt;=1,$U$7,IF(COUNTIFS('(6)定期点検調書'!$B$12:$B$5000,Z$33,'(6)定期点検調書'!$AH$12:$AH$5000,$C37,'(6)定期点検調書'!$BF$12:$BF$5000,$T$7)&gt;=1,$T$7,IF(COUNTIFS('(6)定期点検調書'!$B$12:$B$5000,Z$33,'(6)定期点検調書'!$AH$12:$AH$5000,$C37,'(6)定期点検調書'!$BF$12:$BF$5000,$S$7)&gt;=1,$S$7,""))))))</f>
        <v/>
      </c>
      <c r="AA37" s="465" t="str">
        <f>IF(AA$33="","",IF(COUNTIFS('(6)定期点検調書'!$B$12:$B$5000,AA$33,'(6)定期点検調書'!$AH$12:$AH$5000,$C37,'(6)定期点検調書'!$BF$12:$BF$5000,$W$7)&gt;=1,$W$7,IF(COUNTIFS('(6)定期点検調書'!$B$12:$B$5000,AA$33,'(6)定期点検調書'!$AH$12:$AH$5000,$C37,'(6)定期点検調書'!$BF$12:$BF$5000,$V$7)&gt;=1,$V$7,IF(COUNTIFS('(6)定期点検調書'!$B$12:$B$5000,AA$33,'(6)定期点検調書'!$AH$12:$AH$5000,$C37,'(6)定期点検調書'!$BF$12:$BF$5000,$U$7)&gt;=1,$U$7,IF(COUNTIFS('(6)定期点検調書'!$B$12:$B$5000,AA$33,'(6)定期点検調書'!$AH$12:$AH$5000,$C37,'(6)定期点検調書'!$BF$12:$BF$5000,$T$7)&gt;=1,$T$7,IF(COUNTIFS('(6)定期点検調書'!$B$12:$B$5000,AA$33,'(6)定期点検調書'!$AH$12:$AH$5000,$C37,'(6)定期点検調書'!$BF$12:$BF$5000,$S$7)&gt;=1,$S$7,""))))))</f>
        <v/>
      </c>
      <c r="AB37" s="465" t="str">
        <f>IF(AB$33="","",IF(COUNTIFS('(6)定期点検調書'!$B$12:$B$5000,AB$33,'(6)定期点検調書'!$AH$12:$AH$5000,$C37,'(6)定期点検調書'!$BF$12:$BF$5000,$W$7)&gt;=1,$W$7,IF(COUNTIFS('(6)定期点検調書'!$B$12:$B$5000,AB$33,'(6)定期点検調書'!$AH$12:$AH$5000,$C37,'(6)定期点検調書'!$BF$12:$BF$5000,$V$7)&gt;=1,$V$7,IF(COUNTIFS('(6)定期点検調書'!$B$12:$B$5000,AB$33,'(6)定期点検調書'!$AH$12:$AH$5000,$C37,'(6)定期点検調書'!$BF$12:$BF$5000,$U$7)&gt;=1,$U$7,IF(COUNTIFS('(6)定期点検調書'!$B$12:$B$5000,AB$33,'(6)定期点検調書'!$AH$12:$AH$5000,$C37,'(6)定期点検調書'!$BF$12:$BF$5000,$T$7)&gt;=1,$T$7,IF(COUNTIFS('(6)定期点検調書'!$B$12:$B$5000,AB$33,'(6)定期点検調書'!$AH$12:$AH$5000,$C37,'(6)定期点検調書'!$BF$12:$BF$5000,$S$7)&gt;=1,$S$7,""))))))</f>
        <v/>
      </c>
      <c r="AC37" s="465" t="str">
        <f>IF(AC$33="","",IF(COUNTIFS('(6)定期点検調書'!$B$12:$B$5000,AC$33,'(6)定期点検調書'!$AH$12:$AH$5000,$C37,'(6)定期点検調書'!$BF$12:$BF$5000,$W$7)&gt;=1,$W$7,IF(COUNTIFS('(6)定期点検調書'!$B$12:$B$5000,AC$33,'(6)定期点検調書'!$AH$12:$AH$5000,$C37,'(6)定期点検調書'!$BF$12:$BF$5000,$V$7)&gt;=1,$V$7,IF(COUNTIFS('(6)定期点検調書'!$B$12:$B$5000,AC$33,'(6)定期点検調書'!$AH$12:$AH$5000,$C37,'(6)定期点検調書'!$BF$12:$BF$5000,$U$7)&gt;=1,$U$7,IF(COUNTIFS('(6)定期点検調書'!$B$12:$B$5000,AC$33,'(6)定期点検調書'!$AH$12:$AH$5000,$C37,'(6)定期点検調書'!$BF$12:$BF$5000,$T$7)&gt;=1,$T$7,IF(COUNTIFS('(6)定期点検調書'!$B$12:$B$5000,AC$33,'(6)定期点検調書'!$AH$12:$AH$5000,$C37,'(6)定期点検調書'!$BF$12:$BF$5000,$S$7)&gt;=1,$S$7,""))))))</f>
        <v/>
      </c>
      <c r="AD37" s="465" t="str">
        <f>IF(AD$33="","",IF(COUNTIFS('(6)定期点検調書'!$B$12:$B$5000,AD$33,'(6)定期点検調書'!$AH$12:$AH$5000,$C37,'(6)定期点検調書'!$BF$12:$BF$5000,$W$7)&gt;=1,$W$7,IF(COUNTIFS('(6)定期点検調書'!$B$12:$B$5000,AD$33,'(6)定期点検調書'!$AH$12:$AH$5000,$C37,'(6)定期点検調書'!$BF$12:$BF$5000,$V$7)&gt;=1,$V$7,IF(COUNTIFS('(6)定期点検調書'!$B$12:$B$5000,AD$33,'(6)定期点検調書'!$AH$12:$AH$5000,$C37,'(6)定期点検調書'!$BF$12:$BF$5000,$U$7)&gt;=1,$U$7,IF(COUNTIFS('(6)定期点検調書'!$B$12:$B$5000,AD$33,'(6)定期点検調書'!$AH$12:$AH$5000,$C37,'(6)定期点検調書'!$BF$12:$BF$5000,$T$7)&gt;=1,$T$7,IF(COUNTIFS('(6)定期点検調書'!$B$12:$B$5000,AD$33,'(6)定期点検調書'!$AH$12:$AH$5000,$C37,'(6)定期点検調書'!$BF$12:$BF$5000,$S$7)&gt;=1,$S$7,""))))))</f>
        <v/>
      </c>
      <c r="AE37" s="465" t="str">
        <f>IF(AE$33="","",IF(COUNTIFS('(6)定期点検調書'!$B$12:$B$5000,AE$33,'(6)定期点検調書'!$AH$12:$AH$5000,$C37,'(6)定期点検調書'!$BF$12:$BF$5000,$W$7)&gt;=1,$W$7,IF(COUNTIFS('(6)定期点検調書'!$B$12:$B$5000,AE$33,'(6)定期点検調書'!$AH$12:$AH$5000,$C37,'(6)定期点検調書'!$BF$12:$BF$5000,$V$7)&gt;=1,$V$7,IF(COUNTIFS('(6)定期点検調書'!$B$12:$B$5000,AE$33,'(6)定期点検調書'!$AH$12:$AH$5000,$C37,'(6)定期点検調書'!$BF$12:$BF$5000,$U$7)&gt;=1,$U$7,IF(COUNTIFS('(6)定期点検調書'!$B$12:$B$5000,AE$33,'(6)定期点検調書'!$AH$12:$AH$5000,$C37,'(6)定期点検調書'!$BF$12:$BF$5000,$T$7)&gt;=1,$T$7,IF(COUNTIFS('(6)定期点検調書'!$B$12:$B$5000,AE$33,'(6)定期点検調書'!$AH$12:$AH$5000,$C37,'(6)定期点検調書'!$BF$12:$BF$5000,$S$7)&gt;=1,$S$7,""))))))</f>
        <v/>
      </c>
      <c r="AF37" s="465" t="str">
        <f>IF(AF$33="","",IF(COUNTIFS('(6)定期点検調書'!$B$12:$B$5000,AF$33,'(6)定期点検調書'!$AH$12:$AH$5000,$C37,'(6)定期点検調書'!$BF$12:$BF$5000,$W$7)&gt;=1,$W$7,IF(COUNTIFS('(6)定期点検調書'!$B$12:$B$5000,AF$33,'(6)定期点検調書'!$AH$12:$AH$5000,$C37,'(6)定期点検調書'!$BF$12:$BF$5000,$V$7)&gt;=1,$V$7,IF(COUNTIFS('(6)定期点検調書'!$B$12:$B$5000,AF$33,'(6)定期点検調書'!$AH$12:$AH$5000,$C37,'(6)定期点検調書'!$BF$12:$BF$5000,$U$7)&gt;=1,$U$7,IF(COUNTIFS('(6)定期点検調書'!$B$12:$B$5000,AF$33,'(6)定期点検調書'!$AH$12:$AH$5000,$C37,'(6)定期点検調書'!$BF$12:$BF$5000,$T$7)&gt;=1,$T$7,IF(COUNTIFS('(6)定期点検調書'!$B$12:$B$5000,AF$33,'(6)定期点検調書'!$AH$12:$AH$5000,$C37,'(6)定期点検調書'!$BF$12:$BF$5000,$S$7)&gt;=1,$S$7,""))))))</f>
        <v/>
      </c>
      <c r="AG37" s="465" t="str">
        <f>IF(AG$33="","",IF(COUNTIFS('(6)定期点検調書'!$B$12:$B$5000,AG$33,'(6)定期点検調書'!$AH$12:$AH$5000,$C37,'(6)定期点検調書'!$BF$12:$BF$5000,$W$7)&gt;=1,$W$7,IF(COUNTIFS('(6)定期点検調書'!$B$12:$B$5000,AG$33,'(6)定期点検調書'!$AH$12:$AH$5000,$C37,'(6)定期点検調書'!$BF$12:$BF$5000,$V$7)&gt;=1,$V$7,IF(COUNTIFS('(6)定期点検調書'!$B$12:$B$5000,AG$33,'(6)定期点検調書'!$AH$12:$AH$5000,$C37,'(6)定期点検調書'!$BF$12:$BF$5000,$U$7)&gt;=1,$U$7,IF(COUNTIFS('(6)定期点検調書'!$B$12:$B$5000,AG$33,'(6)定期点検調書'!$AH$12:$AH$5000,$C37,'(6)定期点検調書'!$BF$12:$BF$5000,$T$7)&gt;=1,$T$7,IF(COUNTIFS('(6)定期点検調書'!$B$12:$B$5000,AG$33,'(6)定期点検調書'!$AH$12:$AH$5000,$C37,'(6)定期点検調書'!$BF$12:$BF$5000,$S$7)&gt;=1,$S$7,""))))))</f>
        <v/>
      </c>
      <c r="AH37" s="465" t="str">
        <f>IF(AH$33="","",IF(COUNTIFS('(6)定期点検調書'!$B$12:$B$5000,AH$33,'(6)定期点検調書'!$AH$12:$AH$5000,$C37,'(6)定期点検調書'!$BF$12:$BF$5000,$W$7)&gt;=1,$W$7,IF(COUNTIFS('(6)定期点検調書'!$B$12:$B$5000,AH$33,'(6)定期点検調書'!$AH$12:$AH$5000,$C37,'(6)定期点検調書'!$BF$12:$BF$5000,$V$7)&gt;=1,$V$7,IF(COUNTIFS('(6)定期点検調書'!$B$12:$B$5000,AH$33,'(6)定期点検調書'!$AH$12:$AH$5000,$C37,'(6)定期点検調書'!$BF$12:$BF$5000,$U$7)&gt;=1,$U$7,IF(COUNTIFS('(6)定期点検調書'!$B$12:$B$5000,AH$33,'(6)定期点検調書'!$AH$12:$AH$5000,$C37,'(6)定期点検調書'!$BF$12:$BF$5000,$T$7)&gt;=1,$T$7,IF(COUNTIFS('(6)定期点検調書'!$B$12:$B$5000,AH$33,'(6)定期点検調書'!$AH$12:$AH$5000,$C37,'(6)定期点検調書'!$BF$12:$BF$5000,$S$7)&gt;=1,$S$7,""))))))</f>
        <v/>
      </c>
      <c r="AI37" s="465" t="str">
        <f>IF(AI$33="","",IF(COUNTIFS('(6)定期点検調書'!$B$12:$B$5000,AI$33,'(6)定期点検調書'!$AH$12:$AH$5000,$C37,'(6)定期点検調書'!$BF$12:$BF$5000,$W$7)&gt;=1,$W$7,IF(COUNTIFS('(6)定期点検調書'!$B$12:$B$5000,AI$33,'(6)定期点検調書'!$AH$12:$AH$5000,$C37,'(6)定期点検調書'!$BF$12:$BF$5000,$V$7)&gt;=1,$V$7,IF(COUNTIFS('(6)定期点検調書'!$B$12:$B$5000,AI$33,'(6)定期点検調書'!$AH$12:$AH$5000,$C37,'(6)定期点検調書'!$BF$12:$BF$5000,$U$7)&gt;=1,$U$7,IF(COUNTIFS('(6)定期点検調書'!$B$12:$B$5000,AI$33,'(6)定期点検調書'!$AH$12:$AH$5000,$C37,'(6)定期点検調書'!$BF$12:$BF$5000,$T$7)&gt;=1,$T$7,IF(COUNTIFS('(6)定期点検調書'!$B$12:$B$5000,AI$33,'(6)定期点検調書'!$AH$12:$AH$5000,$C37,'(6)定期点検調書'!$BF$12:$BF$5000,$S$7)&gt;=1,$S$7,""))))))</f>
        <v/>
      </c>
      <c r="AJ37" s="465" t="str">
        <f>IF(AJ$33="","",IF(COUNTIFS('(6)定期点検調書'!$B$12:$B$5000,AJ$33,'(6)定期点検調書'!$AH$12:$AH$5000,$C37,'(6)定期点検調書'!$BF$12:$BF$5000,$W$7)&gt;=1,$W$7,IF(COUNTIFS('(6)定期点検調書'!$B$12:$B$5000,AJ$33,'(6)定期点検調書'!$AH$12:$AH$5000,$C37,'(6)定期点検調書'!$BF$12:$BF$5000,$V$7)&gt;=1,$V$7,IF(COUNTIFS('(6)定期点検調書'!$B$12:$B$5000,AJ$33,'(6)定期点検調書'!$AH$12:$AH$5000,$C37,'(6)定期点検調書'!$BF$12:$BF$5000,$U$7)&gt;=1,$U$7,IF(COUNTIFS('(6)定期点検調書'!$B$12:$B$5000,AJ$33,'(6)定期点検調書'!$AH$12:$AH$5000,$C37,'(6)定期点検調書'!$BF$12:$BF$5000,$T$7)&gt;=1,$T$7,IF(COUNTIFS('(6)定期点検調書'!$B$12:$B$5000,AJ$33,'(6)定期点検調書'!$AH$12:$AH$5000,$C37,'(6)定期点検調書'!$BF$12:$BF$5000,$S$7)&gt;=1,$S$7,""))))))</f>
        <v/>
      </c>
      <c r="AK37" s="465" t="str">
        <f>IF(AK$33="","",IF(COUNTIFS('(6)定期点検調書'!$B$12:$B$5000,AK$33,'(6)定期点検調書'!$AH$12:$AH$5000,$C37,'(6)定期点検調書'!$BF$12:$BF$5000,$W$7)&gt;=1,$W$7,IF(COUNTIFS('(6)定期点検調書'!$B$12:$B$5000,AK$33,'(6)定期点検調書'!$AH$12:$AH$5000,$C37,'(6)定期点検調書'!$BF$12:$BF$5000,$V$7)&gt;=1,$V$7,IF(COUNTIFS('(6)定期点検調書'!$B$12:$B$5000,AK$33,'(6)定期点検調書'!$AH$12:$AH$5000,$C37,'(6)定期点検調書'!$BF$12:$BF$5000,$U$7)&gt;=1,$U$7,IF(COUNTIFS('(6)定期点検調書'!$B$12:$B$5000,AK$33,'(6)定期点検調書'!$AH$12:$AH$5000,$C37,'(6)定期点検調書'!$BF$12:$BF$5000,$T$7)&gt;=1,$T$7,IF(COUNTIFS('(6)定期点検調書'!$B$12:$B$5000,AK$33,'(6)定期点検調書'!$AH$12:$AH$5000,$C37,'(6)定期点検調書'!$BF$12:$BF$5000,$S$7)&gt;=1,$S$7,""))))))</f>
        <v/>
      </c>
      <c r="AL37" s="465" t="str">
        <f>IF(AL$33="","",IF(COUNTIFS('(6)定期点検調書'!$B$12:$B$5000,AL$33,'(6)定期点検調書'!$AH$12:$AH$5000,$C37,'(6)定期点検調書'!$BF$12:$BF$5000,$W$7)&gt;=1,$W$7,IF(COUNTIFS('(6)定期点検調書'!$B$12:$B$5000,AL$33,'(6)定期点検調書'!$AH$12:$AH$5000,$C37,'(6)定期点検調書'!$BF$12:$BF$5000,$V$7)&gt;=1,$V$7,IF(COUNTIFS('(6)定期点検調書'!$B$12:$B$5000,AL$33,'(6)定期点検調書'!$AH$12:$AH$5000,$C37,'(6)定期点検調書'!$BF$12:$BF$5000,$U$7)&gt;=1,$U$7,IF(COUNTIFS('(6)定期点検調書'!$B$12:$B$5000,AL$33,'(6)定期点検調書'!$AH$12:$AH$5000,$C37,'(6)定期点検調書'!$BF$12:$BF$5000,$T$7)&gt;=1,$T$7,IF(COUNTIFS('(6)定期点検調書'!$B$12:$B$5000,AL$33,'(6)定期点検調書'!$AH$12:$AH$5000,$C37,'(6)定期点検調書'!$BF$12:$BF$5000,$S$7)&gt;=1,$S$7,""))))))</f>
        <v/>
      </c>
      <c r="AM37" s="465" t="str">
        <f>IF(AM$33="","",IF(COUNTIFS('(6)定期点検調書'!$B$12:$B$5000,AM$33,'(6)定期点検調書'!$AH$12:$AH$5000,$C37,'(6)定期点検調書'!$BF$12:$BF$5000,$W$7)&gt;=1,$W$7,IF(COUNTIFS('(6)定期点検調書'!$B$12:$B$5000,AM$33,'(6)定期点検調書'!$AH$12:$AH$5000,$C37,'(6)定期点検調書'!$BF$12:$BF$5000,$V$7)&gt;=1,$V$7,IF(COUNTIFS('(6)定期点検調書'!$B$12:$B$5000,AM$33,'(6)定期点検調書'!$AH$12:$AH$5000,$C37,'(6)定期点検調書'!$BF$12:$BF$5000,$U$7)&gt;=1,$U$7,IF(COUNTIFS('(6)定期点検調書'!$B$12:$B$5000,AM$33,'(6)定期点検調書'!$AH$12:$AH$5000,$C37,'(6)定期点検調書'!$BF$12:$BF$5000,$T$7)&gt;=1,$T$7,IF(COUNTIFS('(6)定期点検調書'!$B$12:$B$5000,AM$33,'(6)定期点検調書'!$AH$12:$AH$5000,$C37,'(6)定期点検調書'!$BF$12:$BF$5000,$S$7)&gt;=1,$S$7,""))))))</f>
        <v/>
      </c>
      <c r="AN37" s="465" t="str">
        <f>IF(AN$33="","",IF(COUNTIFS('(6)定期点検調書'!$B$12:$B$5000,AN$33,'(6)定期点検調書'!$AH$12:$AH$5000,$C37,'(6)定期点検調書'!$BF$12:$BF$5000,$W$7)&gt;=1,$W$7,IF(COUNTIFS('(6)定期点検調書'!$B$12:$B$5000,AN$33,'(6)定期点検調書'!$AH$12:$AH$5000,$C37,'(6)定期点検調書'!$BF$12:$BF$5000,$V$7)&gt;=1,$V$7,IF(COUNTIFS('(6)定期点検調書'!$B$12:$B$5000,AN$33,'(6)定期点検調書'!$AH$12:$AH$5000,$C37,'(6)定期点検調書'!$BF$12:$BF$5000,$U$7)&gt;=1,$U$7,IF(COUNTIFS('(6)定期点検調書'!$B$12:$B$5000,AN$33,'(6)定期点検調書'!$AH$12:$AH$5000,$C37,'(6)定期点検調書'!$BF$12:$BF$5000,$T$7)&gt;=1,$T$7,IF(COUNTIFS('(6)定期点検調書'!$B$12:$B$5000,AN$33,'(6)定期点検調書'!$AH$12:$AH$5000,$C37,'(6)定期点検調書'!$BF$12:$BF$5000,$S$7)&gt;=1,$S$7,""))))))</f>
        <v/>
      </c>
      <c r="AO37" s="465" t="str">
        <f>IF(AO$33="","",IF(COUNTIFS('(6)定期点検調書'!$B$12:$B$5000,AO$33,'(6)定期点検調書'!$AH$12:$AH$5000,$C37,'(6)定期点検調書'!$BF$12:$BF$5000,$W$7)&gt;=1,$W$7,IF(COUNTIFS('(6)定期点検調書'!$B$12:$B$5000,AO$33,'(6)定期点検調書'!$AH$12:$AH$5000,$C37,'(6)定期点検調書'!$BF$12:$BF$5000,$V$7)&gt;=1,$V$7,IF(COUNTIFS('(6)定期点検調書'!$B$12:$B$5000,AO$33,'(6)定期点検調書'!$AH$12:$AH$5000,$C37,'(6)定期点検調書'!$BF$12:$BF$5000,$U$7)&gt;=1,$U$7,IF(COUNTIFS('(6)定期点検調書'!$B$12:$B$5000,AO$33,'(6)定期点検調書'!$AH$12:$AH$5000,$C37,'(6)定期点検調書'!$BF$12:$BF$5000,$T$7)&gt;=1,$T$7,IF(COUNTIFS('(6)定期点検調書'!$B$12:$B$5000,AO$33,'(6)定期点検調書'!$AH$12:$AH$5000,$C37,'(6)定期点検調書'!$BF$12:$BF$5000,$S$7)&gt;=1,$S$7,""))))))</f>
        <v/>
      </c>
      <c r="AP37" s="465" t="str">
        <f>IF(AP$33="","",IF(COUNTIFS('(6)定期点検調書'!$B$12:$B$5000,AP$33,'(6)定期点検調書'!$AH$12:$AH$5000,$C37,'(6)定期点検調書'!$BF$12:$BF$5000,$W$7)&gt;=1,$W$7,IF(COUNTIFS('(6)定期点検調書'!$B$12:$B$5000,AP$33,'(6)定期点検調書'!$AH$12:$AH$5000,$C37,'(6)定期点検調書'!$BF$12:$BF$5000,$V$7)&gt;=1,$V$7,IF(COUNTIFS('(6)定期点検調書'!$B$12:$B$5000,AP$33,'(6)定期点検調書'!$AH$12:$AH$5000,$C37,'(6)定期点検調書'!$BF$12:$BF$5000,$U$7)&gt;=1,$U$7,IF(COUNTIFS('(6)定期点検調書'!$B$12:$B$5000,AP$33,'(6)定期点検調書'!$AH$12:$AH$5000,$C37,'(6)定期点検調書'!$BF$12:$BF$5000,$T$7)&gt;=1,$T$7,IF(COUNTIFS('(6)定期点検調書'!$B$12:$B$5000,AP$33,'(6)定期点検調書'!$AH$12:$AH$5000,$C37,'(6)定期点検調書'!$BF$12:$BF$5000,$S$7)&gt;=1,$S$7,""))))))</f>
        <v/>
      </c>
      <c r="AQ37" s="465" t="str">
        <f>IF(AQ$33="","",IF(COUNTIFS('(6)定期点検調書'!$B$12:$B$5000,AQ$33,'(6)定期点検調書'!$AH$12:$AH$5000,$C37,'(6)定期点検調書'!$BF$12:$BF$5000,$W$7)&gt;=1,$W$7,IF(COUNTIFS('(6)定期点検調書'!$B$12:$B$5000,AQ$33,'(6)定期点検調書'!$AH$12:$AH$5000,$C37,'(6)定期点検調書'!$BF$12:$BF$5000,$V$7)&gt;=1,$V$7,IF(COUNTIFS('(6)定期点検調書'!$B$12:$B$5000,AQ$33,'(6)定期点検調書'!$AH$12:$AH$5000,$C37,'(6)定期点検調書'!$BF$12:$BF$5000,$U$7)&gt;=1,$U$7,IF(COUNTIFS('(6)定期点検調書'!$B$12:$B$5000,AQ$33,'(6)定期点検調書'!$AH$12:$AH$5000,$C37,'(6)定期点検調書'!$BF$12:$BF$5000,$T$7)&gt;=1,$T$7,IF(COUNTIFS('(6)定期点検調書'!$B$12:$B$5000,AQ$33,'(6)定期点検調書'!$AH$12:$AH$5000,$C37,'(6)定期点検調書'!$BF$12:$BF$5000,$S$7)&gt;=1,$S$7,""))))))</f>
        <v/>
      </c>
      <c r="AR37" s="465" t="str">
        <f>IF(AR$33="","",IF(COUNTIFS('(6)定期点検調書'!$B$12:$B$5000,AR$33,'(6)定期点検調書'!$AH$12:$AH$5000,$C37,'(6)定期点検調書'!$BF$12:$BF$5000,$W$7)&gt;=1,$W$7,IF(COUNTIFS('(6)定期点検調書'!$B$12:$B$5000,AR$33,'(6)定期点検調書'!$AH$12:$AH$5000,$C37,'(6)定期点検調書'!$BF$12:$BF$5000,$V$7)&gt;=1,$V$7,IF(COUNTIFS('(6)定期点検調書'!$B$12:$B$5000,AR$33,'(6)定期点検調書'!$AH$12:$AH$5000,$C37,'(6)定期点検調書'!$BF$12:$BF$5000,$U$7)&gt;=1,$U$7,IF(COUNTIFS('(6)定期点検調書'!$B$12:$B$5000,AR$33,'(6)定期点検調書'!$AH$12:$AH$5000,$C37,'(6)定期点検調書'!$BF$12:$BF$5000,$T$7)&gt;=1,$T$7,IF(COUNTIFS('(6)定期点検調書'!$B$12:$B$5000,AR$33,'(6)定期点検調書'!$AH$12:$AH$5000,$C37,'(6)定期点検調書'!$BF$12:$BF$5000,$S$7)&gt;=1,$S$7,""))))))</f>
        <v/>
      </c>
      <c r="AS37" s="465" t="str">
        <f>IF(AS$33="","",IF(COUNTIFS('(6)定期点検調書'!$B$12:$B$5000,AS$33,'(6)定期点検調書'!$AH$12:$AH$5000,$C37,'(6)定期点検調書'!$BF$12:$BF$5000,$W$7)&gt;=1,$W$7,IF(COUNTIFS('(6)定期点検調書'!$B$12:$B$5000,AS$33,'(6)定期点検調書'!$AH$12:$AH$5000,$C37,'(6)定期点検調書'!$BF$12:$BF$5000,$V$7)&gt;=1,$V$7,IF(COUNTIFS('(6)定期点検調書'!$B$12:$B$5000,AS$33,'(6)定期点検調書'!$AH$12:$AH$5000,$C37,'(6)定期点検調書'!$BF$12:$BF$5000,$U$7)&gt;=1,$U$7,IF(COUNTIFS('(6)定期点検調書'!$B$12:$B$5000,AS$33,'(6)定期点検調書'!$AH$12:$AH$5000,$C37,'(6)定期点検調書'!$BF$12:$BF$5000,$T$7)&gt;=1,$T$7,IF(COUNTIFS('(6)定期点検調書'!$B$12:$B$5000,AS$33,'(6)定期点検調書'!$AH$12:$AH$5000,$C37,'(6)定期点検調書'!$BF$12:$BF$5000,$S$7)&gt;=1,$S$7,""))))))</f>
        <v/>
      </c>
      <c r="AT37" s="465" t="str">
        <f>IF(AT$33="","",IF(COUNTIFS('(6)定期点検調書'!$B$12:$B$5000,AT$33,'(6)定期点検調書'!$AH$12:$AH$5000,$C37,'(6)定期点検調書'!$BF$12:$BF$5000,$W$7)&gt;=1,$W$7,IF(COUNTIFS('(6)定期点検調書'!$B$12:$B$5000,AT$33,'(6)定期点検調書'!$AH$12:$AH$5000,$C37,'(6)定期点検調書'!$BF$12:$BF$5000,$V$7)&gt;=1,$V$7,IF(COUNTIFS('(6)定期点検調書'!$B$12:$B$5000,AT$33,'(6)定期点検調書'!$AH$12:$AH$5000,$C37,'(6)定期点検調書'!$BF$12:$BF$5000,$U$7)&gt;=1,$U$7,IF(COUNTIFS('(6)定期点検調書'!$B$12:$B$5000,AT$33,'(6)定期点検調書'!$AH$12:$AH$5000,$C37,'(6)定期点検調書'!$BF$12:$BF$5000,$T$7)&gt;=1,$T$7,IF(COUNTIFS('(6)定期点検調書'!$B$12:$B$5000,AT$33,'(6)定期点検調書'!$AH$12:$AH$5000,$C37,'(6)定期点検調書'!$BF$12:$BF$5000,$S$7)&gt;=1,$S$7,""))))))</f>
        <v/>
      </c>
      <c r="AU37" s="465" t="str">
        <f>IF(AU$33="","",IF(COUNTIFS('(6)定期点検調書'!$B$12:$B$5000,AU$33,'(6)定期点検調書'!$AH$12:$AH$5000,$C37,'(6)定期点検調書'!$BF$12:$BF$5000,$W$7)&gt;=1,$W$7,IF(COUNTIFS('(6)定期点検調書'!$B$12:$B$5000,AU$33,'(6)定期点検調書'!$AH$12:$AH$5000,$C37,'(6)定期点検調書'!$BF$12:$BF$5000,$V$7)&gt;=1,$V$7,IF(COUNTIFS('(6)定期点検調書'!$B$12:$B$5000,AU$33,'(6)定期点検調書'!$AH$12:$AH$5000,$C37,'(6)定期点検調書'!$BF$12:$BF$5000,$U$7)&gt;=1,$U$7,IF(COUNTIFS('(6)定期点検調書'!$B$12:$B$5000,AU$33,'(6)定期点検調書'!$AH$12:$AH$5000,$C37,'(6)定期点検調書'!$BF$12:$BF$5000,$T$7)&gt;=1,$T$7,IF(COUNTIFS('(6)定期点検調書'!$B$12:$B$5000,AU$33,'(6)定期点検調書'!$AH$12:$AH$5000,$C37,'(6)定期点検調書'!$BF$12:$BF$5000,$S$7)&gt;=1,$S$7,""))))))</f>
        <v/>
      </c>
      <c r="AV37" s="465" t="str">
        <f>IF(AV$33="","",IF(COUNTIFS('(6)定期点検調書'!$B$12:$B$5000,AV$33,'(6)定期点検調書'!$AH$12:$AH$5000,$C37,'(6)定期点検調書'!$BF$12:$BF$5000,$W$7)&gt;=1,$W$7,IF(COUNTIFS('(6)定期点検調書'!$B$12:$B$5000,AV$33,'(6)定期点検調書'!$AH$12:$AH$5000,$C37,'(6)定期点検調書'!$BF$12:$BF$5000,$V$7)&gt;=1,$V$7,IF(COUNTIFS('(6)定期点検調書'!$B$12:$B$5000,AV$33,'(6)定期点検調書'!$AH$12:$AH$5000,$C37,'(6)定期点検調書'!$BF$12:$BF$5000,$U$7)&gt;=1,$U$7,IF(COUNTIFS('(6)定期点検調書'!$B$12:$B$5000,AV$33,'(6)定期点検調書'!$AH$12:$AH$5000,$C37,'(6)定期点検調書'!$BF$12:$BF$5000,$T$7)&gt;=1,$T$7,IF(COUNTIFS('(6)定期点検調書'!$B$12:$B$5000,AV$33,'(6)定期点検調書'!$AH$12:$AH$5000,$C37,'(6)定期点検調書'!$BF$12:$BF$5000,$S$7)&gt;=1,$S$7,""))))))</f>
        <v/>
      </c>
      <c r="AW37" s="465" t="str">
        <f>IF(AW$33="","",IF(COUNTIFS('(6)定期点検調書'!$B$12:$B$5000,AW$33,'(6)定期点検調書'!$AH$12:$AH$5000,$C37,'(6)定期点検調書'!$BF$12:$BF$5000,$W$7)&gt;=1,$W$7,IF(COUNTIFS('(6)定期点検調書'!$B$12:$B$5000,AW$33,'(6)定期点検調書'!$AH$12:$AH$5000,$C37,'(6)定期点検調書'!$BF$12:$BF$5000,$V$7)&gt;=1,$V$7,IF(COUNTIFS('(6)定期点検調書'!$B$12:$B$5000,AW$33,'(6)定期点検調書'!$AH$12:$AH$5000,$C37,'(6)定期点検調書'!$BF$12:$BF$5000,$U$7)&gt;=1,$U$7,IF(COUNTIFS('(6)定期点検調書'!$B$12:$B$5000,AW$33,'(6)定期点検調書'!$AH$12:$AH$5000,$C37,'(6)定期点検調書'!$BF$12:$BF$5000,$T$7)&gt;=1,$T$7,IF(COUNTIFS('(6)定期点検調書'!$B$12:$B$5000,AW$33,'(6)定期点検調書'!$AH$12:$AH$5000,$C37,'(6)定期点検調書'!$BF$12:$BF$5000,$S$7)&gt;=1,$S$7,""))))))</f>
        <v/>
      </c>
      <c r="AX37" s="465" t="str">
        <f>IF(AX$33="","",IF(COUNTIFS('(6)定期点検調書'!$B$12:$B$5000,AX$33,'(6)定期点検調書'!$AH$12:$AH$5000,$C37,'(6)定期点検調書'!$BF$12:$BF$5000,$W$7)&gt;=1,$W$7,IF(COUNTIFS('(6)定期点検調書'!$B$12:$B$5000,AX$33,'(6)定期点検調書'!$AH$12:$AH$5000,$C37,'(6)定期点検調書'!$BF$12:$BF$5000,$V$7)&gt;=1,$V$7,IF(COUNTIFS('(6)定期点検調書'!$B$12:$B$5000,AX$33,'(6)定期点検調書'!$AH$12:$AH$5000,$C37,'(6)定期点検調書'!$BF$12:$BF$5000,$U$7)&gt;=1,$U$7,IF(COUNTIFS('(6)定期点検調書'!$B$12:$B$5000,AX$33,'(6)定期点検調書'!$AH$12:$AH$5000,$C37,'(6)定期点検調書'!$BF$12:$BF$5000,$T$7)&gt;=1,$T$7,IF(COUNTIFS('(6)定期点検調書'!$B$12:$B$5000,AX$33,'(6)定期点検調書'!$AH$12:$AH$5000,$C37,'(6)定期点検調書'!$BF$12:$BF$5000,$S$7)&gt;=1,$S$7,""))))))</f>
        <v/>
      </c>
      <c r="AY37" s="465" t="str">
        <f>IF(AY$33="","",IF(COUNTIFS('(6)定期点検調書'!$B$12:$B$5000,AY$33,'(6)定期点検調書'!$AH$12:$AH$5000,$C37,'(6)定期点検調書'!$BF$12:$BF$5000,$W$7)&gt;=1,$W$7,IF(COUNTIFS('(6)定期点検調書'!$B$12:$B$5000,AY$33,'(6)定期点検調書'!$AH$12:$AH$5000,$C37,'(6)定期点検調書'!$BF$12:$BF$5000,$V$7)&gt;=1,$V$7,IF(COUNTIFS('(6)定期点検調書'!$B$12:$B$5000,AY$33,'(6)定期点検調書'!$AH$12:$AH$5000,$C37,'(6)定期点検調書'!$BF$12:$BF$5000,$U$7)&gt;=1,$U$7,IF(COUNTIFS('(6)定期点検調書'!$B$12:$B$5000,AY$33,'(6)定期点検調書'!$AH$12:$AH$5000,$C37,'(6)定期点検調書'!$BF$12:$BF$5000,$T$7)&gt;=1,$T$7,IF(COUNTIFS('(6)定期点検調書'!$B$12:$B$5000,AY$33,'(6)定期点検調書'!$AH$12:$AH$5000,$C37,'(6)定期点検調書'!$BF$12:$BF$5000,$S$7)&gt;=1,$S$7,""))))))</f>
        <v/>
      </c>
      <c r="AZ37" s="465" t="str">
        <f>IF(AZ$33="","",IF(COUNTIFS('(6)定期点検調書'!$B$12:$B$5000,AZ$33,'(6)定期点検調書'!$AH$12:$AH$5000,$C37,'(6)定期点検調書'!$BF$12:$BF$5000,$W$7)&gt;=1,$W$7,IF(COUNTIFS('(6)定期点検調書'!$B$12:$B$5000,AZ$33,'(6)定期点検調書'!$AH$12:$AH$5000,$C37,'(6)定期点検調書'!$BF$12:$BF$5000,$V$7)&gt;=1,$V$7,IF(COUNTIFS('(6)定期点検調書'!$B$12:$B$5000,AZ$33,'(6)定期点検調書'!$AH$12:$AH$5000,$C37,'(6)定期点検調書'!$BF$12:$BF$5000,$U$7)&gt;=1,$U$7,IF(COUNTIFS('(6)定期点検調書'!$B$12:$B$5000,AZ$33,'(6)定期点検調書'!$AH$12:$AH$5000,$C37,'(6)定期点検調書'!$BF$12:$BF$5000,$T$7)&gt;=1,$T$7,IF(COUNTIFS('(6)定期点検調書'!$B$12:$B$5000,AZ$33,'(6)定期点検調書'!$AH$12:$AH$5000,$C37,'(6)定期点検調書'!$BF$12:$BF$5000,$S$7)&gt;=1,$S$7,""))))))</f>
        <v/>
      </c>
      <c r="BA37" s="466" t="str">
        <f>IF(BA$33="","",IF(COUNTIFS('(6)定期点検調書'!$B$12:$B$5000,BA$33,'(6)定期点検調書'!$AH$12:$AH$5000,$C37,'(6)定期点検調書'!$BF$12:$BF$5000,$W$7)&gt;=1,$W$7,IF(COUNTIFS('(6)定期点検調書'!$B$12:$B$5000,BA$33,'(6)定期点検調書'!$AH$12:$AH$5000,$C37,'(6)定期点検調書'!$BF$12:$BF$5000,$V$7)&gt;=1,$V$7,IF(COUNTIFS('(6)定期点検調書'!$B$12:$B$5000,BA$33,'(6)定期点検調書'!$AH$12:$AH$5000,$C37,'(6)定期点検調書'!$BF$12:$BF$5000,$U$7)&gt;=1,$U$7,IF(COUNTIFS('(6)定期点検調書'!$B$12:$B$5000,BA$33,'(6)定期点検調書'!$AH$12:$AH$5000,$C37,'(6)定期点検調書'!$BF$12:$BF$5000,$T$7)&gt;=1,$T$7,IF(COUNTIFS('(6)定期点検調書'!$B$12:$B$5000,BA$33,'(6)定期点検調書'!$AH$12:$AH$5000,$C37,'(6)定期点検調書'!$BF$12:$BF$5000,$S$7)&gt;=1,$S$7,""))))))</f>
        <v/>
      </c>
      <c r="BB37" s="1"/>
      <c r="BC37" s="1"/>
    </row>
    <row r="38" spans="2:55" ht="18.75" customHeight="1" x14ac:dyDescent="0.2">
      <c r="B38" s="1854"/>
      <c r="C38" s="1841" t="str">
        <f>ﾃﾞｰﾀ一覧!$U$22</f>
        <v>覆工背面変状</v>
      </c>
      <c r="D38" s="1842"/>
      <c r="E38" s="1842"/>
      <c r="F38" s="1842"/>
      <c r="G38" s="1843"/>
      <c r="H38" s="467" t="str">
        <f>IF(H$33="","",IF(COUNTIFS('(6)定期点検調書'!$B$12:$B$5000,H$33,'(6)定期点検調書'!$AH$12:$AH$5000,$C38,'(6)定期点検調書'!$BF$12:$BF$5000,$W$7)&gt;=1,$W$7,IF(COUNTIFS('(6)定期点検調書'!$B$12:$B$5000,H$33,'(6)定期点検調書'!$AH$12:$AH$5000,$C38,'(6)定期点検調書'!$BF$12:$BF$5000,$V$7)&gt;=1,$V$7,IF(COUNTIFS('(6)定期点検調書'!$B$12:$B$5000,H$33,'(6)定期点検調書'!$AH$12:$AH$5000,$C38,'(6)定期点検調書'!$BF$12:$BF$5000,$U$7)&gt;=1,$U$7,IF(COUNTIFS('(6)定期点検調書'!$B$12:$B$5000,H$33,'(6)定期点検調書'!$AH$12:$AH$5000,$C38,'(6)定期点検調書'!$BF$12:$BF$5000,$T$7)&gt;=1,$T$7,IF(COUNTIFS('(6)定期点検調書'!$B$12:$B$5000,H$33,'(6)定期点検調書'!$AH$12:$AH$5000,$C38,'(6)定期点検調書'!$BF$12:$BF$5000,$S$7)&gt;=1,$S$7,""))))))</f>
        <v/>
      </c>
      <c r="I38" s="465" t="str">
        <f>IF(I$33="","",IF(COUNTIFS('(6)定期点検調書'!$B$12:$B$5000,I$33,'(6)定期点検調書'!$AH$12:$AH$5000,$C38,'(6)定期点検調書'!$BF$12:$BF$5000,$W$7)&gt;=1,$W$7,IF(COUNTIFS('(6)定期点検調書'!$B$12:$B$5000,I$33,'(6)定期点検調書'!$AH$12:$AH$5000,$C38,'(6)定期点検調書'!$BF$12:$BF$5000,$V$7)&gt;=1,$V$7,IF(COUNTIFS('(6)定期点検調書'!$B$12:$B$5000,I$33,'(6)定期点検調書'!$AH$12:$AH$5000,$C38,'(6)定期点検調書'!$BF$12:$BF$5000,$U$7)&gt;=1,$U$7,IF(COUNTIFS('(6)定期点検調書'!$B$12:$B$5000,I$33,'(6)定期点検調書'!$AH$12:$AH$5000,$C38,'(6)定期点検調書'!$BF$12:$BF$5000,$T$7)&gt;=1,$T$7,IF(COUNTIFS('(6)定期点検調書'!$B$12:$B$5000,I$33,'(6)定期点検調書'!$AH$12:$AH$5000,$C38,'(6)定期点検調書'!$BF$12:$BF$5000,$S$7)&gt;=1,$S$7,""))))))</f>
        <v/>
      </c>
      <c r="J38" s="465" t="str">
        <f>IF(J$33="","",IF(COUNTIFS('(6)定期点検調書'!$B$12:$B$5000,J$33,'(6)定期点検調書'!$AH$12:$AH$5000,$C38,'(6)定期点検調書'!$BF$12:$BF$5000,$W$7)&gt;=1,$W$7,IF(COUNTIFS('(6)定期点検調書'!$B$12:$B$5000,J$33,'(6)定期点検調書'!$AH$12:$AH$5000,$C38,'(6)定期点検調書'!$BF$12:$BF$5000,$V$7)&gt;=1,$V$7,IF(COUNTIFS('(6)定期点検調書'!$B$12:$B$5000,J$33,'(6)定期点検調書'!$AH$12:$AH$5000,$C38,'(6)定期点検調書'!$BF$12:$BF$5000,$U$7)&gt;=1,$U$7,IF(COUNTIFS('(6)定期点検調書'!$B$12:$B$5000,J$33,'(6)定期点検調書'!$AH$12:$AH$5000,$C38,'(6)定期点検調書'!$BF$12:$BF$5000,$T$7)&gt;=1,$T$7,IF(COUNTIFS('(6)定期点検調書'!$B$12:$B$5000,J$33,'(6)定期点検調書'!$AH$12:$AH$5000,$C38,'(6)定期点検調書'!$BF$12:$BF$5000,$S$7)&gt;=1,$S$7,""))))))</f>
        <v/>
      </c>
      <c r="K38" s="465" t="str">
        <f>IF(K$33="","",IF(COUNTIFS('(6)定期点検調書'!$B$12:$B$5000,K$33,'(6)定期点検調書'!$AH$12:$AH$5000,$C38,'(6)定期点検調書'!$BF$12:$BF$5000,$W$7)&gt;=1,$W$7,IF(COUNTIFS('(6)定期点検調書'!$B$12:$B$5000,K$33,'(6)定期点検調書'!$AH$12:$AH$5000,$C38,'(6)定期点検調書'!$BF$12:$BF$5000,$V$7)&gt;=1,$V$7,IF(COUNTIFS('(6)定期点検調書'!$B$12:$B$5000,K$33,'(6)定期点検調書'!$AH$12:$AH$5000,$C38,'(6)定期点検調書'!$BF$12:$BF$5000,$U$7)&gt;=1,$U$7,IF(COUNTIFS('(6)定期点検調書'!$B$12:$B$5000,K$33,'(6)定期点検調書'!$AH$12:$AH$5000,$C38,'(6)定期点検調書'!$BF$12:$BF$5000,$T$7)&gt;=1,$T$7,IF(COUNTIFS('(6)定期点検調書'!$B$12:$B$5000,K$33,'(6)定期点検調書'!$AH$12:$AH$5000,$C38,'(6)定期点検調書'!$BF$12:$BF$5000,$S$7)&gt;=1,$S$7,""))))))</f>
        <v/>
      </c>
      <c r="L38" s="465" t="str">
        <f>IF(L$33="","",IF(COUNTIFS('(6)定期点検調書'!$B$12:$B$5000,L$33,'(6)定期点検調書'!$AH$12:$AH$5000,$C38,'(6)定期点検調書'!$BF$12:$BF$5000,$W$7)&gt;=1,$W$7,IF(COUNTIFS('(6)定期点検調書'!$B$12:$B$5000,L$33,'(6)定期点検調書'!$AH$12:$AH$5000,$C38,'(6)定期点検調書'!$BF$12:$BF$5000,$V$7)&gt;=1,$V$7,IF(COUNTIFS('(6)定期点検調書'!$B$12:$B$5000,L$33,'(6)定期点検調書'!$AH$12:$AH$5000,$C38,'(6)定期点検調書'!$BF$12:$BF$5000,$U$7)&gt;=1,$U$7,IF(COUNTIFS('(6)定期点検調書'!$B$12:$B$5000,L$33,'(6)定期点検調書'!$AH$12:$AH$5000,$C38,'(6)定期点検調書'!$BF$12:$BF$5000,$T$7)&gt;=1,$T$7,IF(COUNTIFS('(6)定期点検調書'!$B$12:$B$5000,L$33,'(6)定期点検調書'!$AH$12:$AH$5000,$C38,'(6)定期点検調書'!$BF$12:$BF$5000,$S$7)&gt;=1,$S$7,""))))))</f>
        <v/>
      </c>
      <c r="M38" s="465" t="str">
        <f>IF(M$33="","",IF(COUNTIFS('(6)定期点検調書'!$B$12:$B$5000,M$33,'(6)定期点検調書'!$AH$12:$AH$5000,$C38,'(6)定期点検調書'!$BF$12:$BF$5000,$W$7)&gt;=1,$W$7,IF(COUNTIFS('(6)定期点検調書'!$B$12:$B$5000,M$33,'(6)定期点検調書'!$AH$12:$AH$5000,$C38,'(6)定期点検調書'!$BF$12:$BF$5000,$V$7)&gt;=1,$V$7,IF(COUNTIFS('(6)定期点検調書'!$B$12:$B$5000,M$33,'(6)定期点検調書'!$AH$12:$AH$5000,$C38,'(6)定期点検調書'!$BF$12:$BF$5000,$U$7)&gt;=1,$U$7,IF(COUNTIFS('(6)定期点検調書'!$B$12:$B$5000,M$33,'(6)定期点検調書'!$AH$12:$AH$5000,$C38,'(6)定期点検調書'!$BF$12:$BF$5000,$T$7)&gt;=1,$T$7,IF(COUNTIFS('(6)定期点検調書'!$B$12:$B$5000,M$33,'(6)定期点検調書'!$AH$12:$AH$5000,$C38,'(6)定期点検調書'!$BF$12:$BF$5000,$S$7)&gt;=1,$S$7,""))))))</f>
        <v/>
      </c>
      <c r="N38" s="465" t="str">
        <f>IF(N$33="","",IF(COUNTIFS('(6)定期点検調書'!$B$12:$B$5000,N$33,'(6)定期点検調書'!$AH$12:$AH$5000,$C38,'(6)定期点検調書'!$BF$12:$BF$5000,$W$7)&gt;=1,$W$7,IF(COUNTIFS('(6)定期点検調書'!$B$12:$B$5000,N$33,'(6)定期点検調書'!$AH$12:$AH$5000,$C38,'(6)定期点検調書'!$BF$12:$BF$5000,$V$7)&gt;=1,$V$7,IF(COUNTIFS('(6)定期点検調書'!$B$12:$B$5000,N$33,'(6)定期点検調書'!$AH$12:$AH$5000,$C38,'(6)定期点検調書'!$BF$12:$BF$5000,$U$7)&gt;=1,$U$7,IF(COUNTIFS('(6)定期点検調書'!$B$12:$B$5000,N$33,'(6)定期点検調書'!$AH$12:$AH$5000,$C38,'(6)定期点検調書'!$BF$12:$BF$5000,$T$7)&gt;=1,$T$7,IF(COUNTIFS('(6)定期点検調書'!$B$12:$B$5000,N$33,'(6)定期点検調書'!$AH$12:$AH$5000,$C38,'(6)定期点検調書'!$BF$12:$BF$5000,$S$7)&gt;=1,$S$7,""))))))</f>
        <v/>
      </c>
      <c r="O38" s="465" t="str">
        <f>IF(O$33="","",IF(COUNTIFS('(6)定期点検調書'!$B$12:$B$5000,O$33,'(6)定期点検調書'!$AH$12:$AH$5000,$C38,'(6)定期点検調書'!$BF$12:$BF$5000,$W$7)&gt;=1,$W$7,IF(COUNTIFS('(6)定期点検調書'!$B$12:$B$5000,O$33,'(6)定期点検調書'!$AH$12:$AH$5000,$C38,'(6)定期点検調書'!$BF$12:$BF$5000,$V$7)&gt;=1,$V$7,IF(COUNTIFS('(6)定期点検調書'!$B$12:$B$5000,O$33,'(6)定期点検調書'!$AH$12:$AH$5000,$C38,'(6)定期点検調書'!$BF$12:$BF$5000,$U$7)&gt;=1,$U$7,IF(COUNTIFS('(6)定期点検調書'!$B$12:$B$5000,O$33,'(6)定期点検調書'!$AH$12:$AH$5000,$C38,'(6)定期点検調書'!$BF$12:$BF$5000,$T$7)&gt;=1,$T$7,IF(COUNTIFS('(6)定期点検調書'!$B$12:$B$5000,O$33,'(6)定期点検調書'!$AH$12:$AH$5000,$C38,'(6)定期点検調書'!$BF$12:$BF$5000,$S$7)&gt;=1,$S$7,""))))))</f>
        <v/>
      </c>
      <c r="P38" s="465" t="str">
        <f>IF(P$33="","",IF(COUNTIFS('(6)定期点検調書'!$B$12:$B$5000,P$33,'(6)定期点検調書'!$AH$12:$AH$5000,$C38,'(6)定期点検調書'!$BF$12:$BF$5000,$W$7)&gt;=1,$W$7,IF(COUNTIFS('(6)定期点検調書'!$B$12:$B$5000,P$33,'(6)定期点検調書'!$AH$12:$AH$5000,$C38,'(6)定期点検調書'!$BF$12:$BF$5000,$V$7)&gt;=1,$V$7,IF(COUNTIFS('(6)定期点検調書'!$B$12:$B$5000,P$33,'(6)定期点検調書'!$AH$12:$AH$5000,$C38,'(6)定期点検調書'!$BF$12:$BF$5000,$U$7)&gt;=1,$U$7,IF(COUNTIFS('(6)定期点検調書'!$B$12:$B$5000,P$33,'(6)定期点検調書'!$AH$12:$AH$5000,$C38,'(6)定期点検調書'!$BF$12:$BF$5000,$T$7)&gt;=1,$T$7,IF(COUNTIFS('(6)定期点検調書'!$B$12:$B$5000,P$33,'(6)定期点検調書'!$AH$12:$AH$5000,$C38,'(6)定期点検調書'!$BF$12:$BF$5000,$S$7)&gt;=1,$S$7,""))))))</f>
        <v/>
      </c>
      <c r="Q38" s="465" t="str">
        <f>IF(Q$33="","",IF(COUNTIFS('(6)定期点検調書'!$B$12:$B$5000,Q$33,'(6)定期点検調書'!$AH$12:$AH$5000,$C38,'(6)定期点検調書'!$BF$12:$BF$5000,$W$7)&gt;=1,$W$7,IF(COUNTIFS('(6)定期点検調書'!$B$12:$B$5000,Q$33,'(6)定期点検調書'!$AH$12:$AH$5000,$C38,'(6)定期点検調書'!$BF$12:$BF$5000,$V$7)&gt;=1,$V$7,IF(COUNTIFS('(6)定期点検調書'!$B$12:$B$5000,Q$33,'(6)定期点検調書'!$AH$12:$AH$5000,$C38,'(6)定期点検調書'!$BF$12:$BF$5000,$U$7)&gt;=1,$U$7,IF(COUNTIFS('(6)定期点検調書'!$B$12:$B$5000,Q$33,'(6)定期点検調書'!$AH$12:$AH$5000,$C38,'(6)定期点検調書'!$BF$12:$BF$5000,$T$7)&gt;=1,$T$7,IF(COUNTIFS('(6)定期点検調書'!$B$12:$B$5000,Q$33,'(6)定期点検調書'!$AH$12:$AH$5000,$C38,'(6)定期点検調書'!$BF$12:$BF$5000,$S$7)&gt;=1,$S$7,""))))))</f>
        <v/>
      </c>
      <c r="R38" s="465" t="str">
        <f>IF(R$33="","",IF(COUNTIFS('(6)定期点検調書'!$B$12:$B$5000,R$33,'(6)定期点検調書'!$AH$12:$AH$5000,$C38,'(6)定期点検調書'!$BF$12:$BF$5000,$W$7)&gt;=1,$W$7,IF(COUNTIFS('(6)定期点検調書'!$B$12:$B$5000,R$33,'(6)定期点検調書'!$AH$12:$AH$5000,$C38,'(6)定期点検調書'!$BF$12:$BF$5000,$V$7)&gt;=1,$V$7,IF(COUNTIFS('(6)定期点検調書'!$B$12:$B$5000,R$33,'(6)定期点検調書'!$AH$12:$AH$5000,$C38,'(6)定期点検調書'!$BF$12:$BF$5000,$U$7)&gt;=1,$U$7,IF(COUNTIFS('(6)定期点検調書'!$B$12:$B$5000,R$33,'(6)定期点検調書'!$AH$12:$AH$5000,$C38,'(6)定期点検調書'!$BF$12:$BF$5000,$T$7)&gt;=1,$T$7,IF(COUNTIFS('(6)定期点検調書'!$B$12:$B$5000,R$33,'(6)定期点検調書'!$AH$12:$AH$5000,$C38,'(6)定期点検調書'!$BF$12:$BF$5000,$S$7)&gt;=1,$S$7,""))))))</f>
        <v/>
      </c>
      <c r="S38" s="465" t="str">
        <f>IF(S$33="","",IF(COUNTIFS('(6)定期点検調書'!$B$12:$B$5000,S$33,'(6)定期点検調書'!$AH$12:$AH$5000,$C38,'(6)定期点検調書'!$BF$12:$BF$5000,$W$7)&gt;=1,$W$7,IF(COUNTIFS('(6)定期点検調書'!$B$12:$B$5000,S$33,'(6)定期点検調書'!$AH$12:$AH$5000,$C38,'(6)定期点検調書'!$BF$12:$BF$5000,$V$7)&gt;=1,$V$7,IF(COUNTIFS('(6)定期点検調書'!$B$12:$B$5000,S$33,'(6)定期点検調書'!$AH$12:$AH$5000,$C38,'(6)定期点検調書'!$BF$12:$BF$5000,$U$7)&gt;=1,$U$7,IF(COUNTIFS('(6)定期点検調書'!$B$12:$B$5000,S$33,'(6)定期点検調書'!$AH$12:$AH$5000,$C38,'(6)定期点検調書'!$BF$12:$BF$5000,$T$7)&gt;=1,$T$7,IF(COUNTIFS('(6)定期点検調書'!$B$12:$B$5000,S$33,'(6)定期点検調書'!$AH$12:$AH$5000,$C38,'(6)定期点検調書'!$BF$12:$BF$5000,$S$7)&gt;=1,$S$7,""))))))</f>
        <v/>
      </c>
      <c r="T38" s="465" t="str">
        <f>IF(T$33="","",IF(COUNTIFS('(6)定期点検調書'!$B$12:$B$5000,T$33,'(6)定期点検調書'!$AH$12:$AH$5000,$C38,'(6)定期点検調書'!$BF$12:$BF$5000,$W$7)&gt;=1,$W$7,IF(COUNTIFS('(6)定期点検調書'!$B$12:$B$5000,T$33,'(6)定期点検調書'!$AH$12:$AH$5000,$C38,'(6)定期点検調書'!$BF$12:$BF$5000,$V$7)&gt;=1,$V$7,IF(COUNTIFS('(6)定期点検調書'!$B$12:$B$5000,T$33,'(6)定期点検調書'!$AH$12:$AH$5000,$C38,'(6)定期点検調書'!$BF$12:$BF$5000,$U$7)&gt;=1,$U$7,IF(COUNTIFS('(6)定期点検調書'!$B$12:$B$5000,T$33,'(6)定期点検調書'!$AH$12:$AH$5000,$C38,'(6)定期点検調書'!$BF$12:$BF$5000,$T$7)&gt;=1,$T$7,IF(COUNTIFS('(6)定期点検調書'!$B$12:$B$5000,T$33,'(6)定期点検調書'!$AH$12:$AH$5000,$C38,'(6)定期点検調書'!$BF$12:$BF$5000,$S$7)&gt;=1,$S$7,""))))))</f>
        <v/>
      </c>
      <c r="U38" s="465" t="str">
        <f>IF(U$33="","",IF(COUNTIFS('(6)定期点検調書'!$B$12:$B$5000,U$33,'(6)定期点検調書'!$AH$12:$AH$5000,$C38,'(6)定期点検調書'!$BF$12:$BF$5000,$W$7)&gt;=1,$W$7,IF(COUNTIFS('(6)定期点検調書'!$B$12:$B$5000,U$33,'(6)定期点検調書'!$AH$12:$AH$5000,$C38,'(6)定期点検調書'!$BF$12:$BF$5000,$V$7)&gt;=1,$V$7,IF(COUNTIFS('(6)定期点検調書'!$B$12:$B$5000,U$33,'(6)定期点検調書'!$AH$12:$AH$5000,$C38,'(6)定期点検調書'!$BF$12:$BF$5000,$U$7)&gt;=1,$U$7,IF(COUNTIFS('(6)定期点検調書'!$B$12:$B$5000,U$33,'(6)定期点検調書'!$AH$12:$AH$5000,$C38,'(6)定期点検調書'!$BF$12:$BF$5000,$T$7)&gt;=1,$T$7,IF(COUNTIFS('(6)定期点検調書'!$B$12:$B$5000,U$33,'(6)定期点検調書'!$AH$12:$AH$5000,$C38,'(6)定期点検調書'!$BF$12:$BF$5000,$S$7)&gt;=1,$S$7,""))))))</f>
        <v/>
      </c>
      <c r="V38" s="465" t="str">
        <f>IF(V$33="","",IF(COUNTIFS('(6)定期点検調書'!$B$12:$B$5000,V$33,'(6)定期点検調書'!$AH$12:$AH$5000,$C38,'(6)定期点検調書'!$BF$12:$BF$5000,$W$7)&gt;=1,$W$7,IF(COUNTIFS('(6)定期点検調書'!$B$12:$B$5000,V$33,'(6)定期点検調書'!$AH$12:$AH$5000,$C38,'(6)定期点検調書'!$BF$12:$BF$5000,$V$7)&gt;=1,$V$7,IF(COUNTIFS('(6)定期点検調書'!$B$12:$B$5000,V$33,'(6)定期点検調書'!$AH$12:$AH$5000,$C38,'(6)定期点検調書'!$BF$12:$BF$5000,$U$7)&gt;=1,$U$7,IF(COUNTIFS('(6)定期点検調書'!$B$12:$B$5000,V$33,'(6)定期点検調書'!$AH$12:$AH$5000,$C38,'(6)定期点検調書'!$BF$12:$BF$5000,$T$7)&gt;=1,$T$7,IF(COUNTIFS('(6)定期点検調書'!$B$12:$B$5000,V$33,'(6)定期点検調書'!$AH$12:$AH$5000,$C38,'(6)定期点検調書'!$BF$12:$BF$5000,$S$7)&gt;=1,$S$7,""))))))</f>
        <v/>
      </c>
      <c r="W38" s="465" t="str">
        <f>IF(W$33="","",IF(COUNTIFS('(6)定期点検調書'!$B$12:$B$5000,W$33,'(6)定期点検調書'!$AH$12:$AH$5000,$C38,'(6)定期点検調書'!$BF$12:$BF$5000,$W$7)&gt;=1,$W$7,IF(COUNTIFS('(6)定期点検調書'!$B$12:$B$5000,W$33,'(6)定期点検調書'!$AH$12:$AH$5000,$C38,'(6)定期点検調書'!$BF$12:$BF$5000,$V$7)&gt;=1,$V$7,IF(COUNTIFS('(6)定期点検調書'!$B$12:$B$5000,W$33,'(6)定期点検調書'!$AH$12:$AH$5000,$C38,'(6)定期点検調書'!$BF$12:$BF$5000,$U$7)&gt;=1,$U$7,IF(COUNTIFS('(6)定期点検調書'!$B$12:$B$5000,W$33,'(6)定期点検調書'!$AH$12:$AH$5000,$C38,'(6)定期点検調書'!$BF$12:$BF$5000,$T$7)&gt;=1,$T$7,IF(COUNTIFS('(6)定期点検調書'!$B$12:$B$5000,W$33,'(6)定期点検調書'!$AH$12:$AH$5000,$C38,'(6)定期点検調書'!$BF$12:$BF$5000,$S$7)&gt;=1,$S$7,""))))))</f>
        <v/>
      </c>
      <c r="X38" s="465" t="str">
        <f>IF(X$33="","",IF(COUNTIFS('(6)定期点検調書'!$B$12:$B$5000,X$33,'(6)定期点検調書'!$AH$12:$AH$5000,$C38,'(6)定期点検調書'!$BF$12:$BF$5000,$W$7)&gt;=1,$W$7,IF(COUNTIFS('(6)定期点検調書'!$B$12:$B$5000,X$33,'(6)定期点検調書'!$AH$12:$AH$5000,$C38,'(6)定期点検調書'!$BF$12:$BF$5000,$V$7)&gt;=1,$V$7,IF(COUNTIFS('(6)定期点検調書'!$B$12:$B$5000,X$33,'(6)定期点検調書'!$AH$12:$AH$5000,$C38,'(6)定期点検調書'!$BF$12:$BF$5000,$U$7)&gt;=1,$U$7,IF(COUNTIFS('(6)定期点検調書'!$B$12:$B$5000,X$33,'(6)定期点検調書'!$AH$12:$AH$5000,$C38,'(6)定期点検調書'!$BF$12:$BF$5000,$T$7)&gt;=1,$T$7,IF(COUNTIFS('(6)定期点検調書'!$B$12:$B$5000,X$33,'(6)定期点検調書'!$AH$12:$AH$5000,$C38,'(6)定期点検調書'!$BF$12:$BF$5000,$S$7)&gt;=1,$S$7,""))))))</f>
        <v/>
      </c>
      <c r="Y38" s="465" t="str">
        <f>IF(Y$33="","",IF(COUNTIFS('(6)定期点検調書'!$B$12:$B$5000,Y$33,'(6)定期点検調書'!$AH$12:$AH$5000,$C38,'(6)定期点検調書'!$BF$12:$BF$5000,$W$7)&gt;=1,$W$7,IF(COUNTIFS('(6)定期点検調書'!$B$12:$B$5000,Y$33,'(6)定期点検調書'!$AH$12:$AH$5000,$C38,'(6)定期点検調書'!$BF$12:$BF$5000,$V$7)&gt;=1,$V$7,IF(COUNTIFS('(6)定期点検調書'!$B$12:$B$5000,Y$33,'(6)定期点検調書'!$AH$12:$AH$5000,$C38,'(6)定期点検調書'!$BF$12:$BF$5000,$U$7)&gt;=1,$U$7,IF(COUNTIFS('(6)定期点検調書'!$B$12:$B$5000,Y$33,'(6)定期点検調書'!$AH$12:$AH$5000,$C38,'(6)定期点検調書'!$BF$12:$BF$5000,$T$7)&gt;=1,$T$7,IF(COUNTIFS('(6)定期点検調書'!$B$12:$B$5000,Y$33,'(6)定期点検調書'!$AH$12:$AH$5000,$C38,'(6)定期点検調書'!$BF$12:$BF$5000,$S$7)&gt;=1,$S$7,""))))))</f>
        <v/>
      </c>
      <c r="Z38" s="465" t="str">
        <f>IF(Z$33="","",IF(COUNTIFS('(6)定期点検調書'!$B$12:$B$5000,Z$33,'(6)定期点検調書'!$AH$12:$AH$5000,$C38,'(6)定期点検調書'!$BF$12:$BF$5000,$W$7)&gt;=1,$W$7,IF(COUNTIFS('(6)定期点検調書'!$B$12:$B$5000,Z$33,'(6)定期点検調書'!$AH$12:$AH$5000,$C38,'(6)定期点検調書'!$BF$12:$BF$5000,$V$7)&gt;=1,$V$7,IF(COUNTIFS('(6)定期点検調書'!$B$12:$B$5000,Z$33,'(6)定期点検調書'!$AH$12:$AH$5000,$C38,'(6)定期点検調書'!$BF$12:$BF$5000,$U$7)&gt;=1,$U$7,IF(COUNTIFS('(6)定期点検調書'!$B$12:$B$5000,Z$33,'(6)定期点検調書'!$AH$12:$AH$5000,$C38,'(6)定期点検調書'!$BF$12:$BF$5000,$T$7)&gt;=1,$T$7,IF(COUNTIFS('(6)定期点検調書'!$B$12:$B$5000,Z$33,'(6)定期点検調書'!$AH$12:$AH$5000,$C38,'(6)定期点検調書'!$BF$12:$BF$5000,$S$7)&gt;=1,$S$7,""))))))</f>
        <v/>
      </c>
      <c r="AA38" s="465" t="str">
        <f>IF(AA$33="","",IF(COUNTIFS('(6)定期点検調書'!$B$12:$B$5000,AA$33,'(6)定期点検調書'!$AH$12:$AH$5000,$C38,'(6)定期点検調書'!$BF$12:$BF$5000,$W$7)&gt;=1,$W$7,IF(COUNTIFS('(6)定期点検調書'!$B$12:$B$5000,AA$33,'(6)定期点検調書'!$AH$12:$AH$5000,$C38,'(6)定期点検調書'!$BF$12:$BF$5000,$V$7)&gt;=1,$V$7,IF(COUNTIFS('(6)定期点検調書'!$B$12:$B$5000,AA$33,'(6)定期点検調書'!$AH$12:$AH$5000,$C38,'(6)定期点検調書'!$BF$12:$BF$5000,$U$7)&gt;=1,$U$7,IF(COUNTIFS('(6)定期点検調書'!$B$12:$B$5000,AA$33,'(6)定期点検調書'!$AH$12:$AH$5000,$C38,'(6)定期点検調書'!$BF$12:$BF$5000,$T$7)&gt;=1,$T$7,IF(COUNTIFS('(6)定期点検調書'!$B$12:$B$5000,AA$33,'(6)定期点検調書'!$AH$12:$AH$5000,$C38,'(6)定期点検調書'!$BF$12:$BF$5000,$S$7)&gt;=1,$S$7,""))))))</f>
        <v/>
      </c>
      <c r="AB38" s="465" t="str">
        <f>IF(AB$33="","",IF(COUNTIFS('(6)定期点検調書'!$B$12:$B$5000,AB$33,'(6)定期点検調書'!$AH$12:$AH$5000,$C38,'(6)定期点検調書'!$BF$12:$BF$5000,$W$7)&gt;=1,$W$7,IF(COUNTIFS('(6)定期点検調書'!$B$12:$B$5000,AB$33,'(6)定期点検調書'!$AH$12:$AH$5000,$C38,'(6)定期点検調書'!$BF$12:$BF$5000,$V$7)&gt;=1,$V$7,IF(COUNTIFS('(6)定期点検調書'!$B$12:$B$5000,AB$33,'(6)定期点検調書'!$AH$12:$AH$5000,$C38,'(6)定期点検調書'!$BF$12:$BF$5000,$U$7)&gt;=1,$U$7,IF(COUNTIFS('(6)定期点検調書'!$B$12:$B$5000,AB$33,'(6)定期点検調書'!$AH$12:$AH$5000,$C38,'(6)定期点検調書'!$BF$12:$BF$5000,$T$7)&gt;=1,$T$7,IF(COUNTIFS('(6)定期点検調書'!$B$12:$B$5000,AB$33,'(6)定期点検調書'!$AH$12:$AH$5000,$C38,'(6)定期点検調書'!$BF$12:$BF$5000,$S$7)&gt;=1,$S$7,""))))))</f>
        <v/>
      </c>
      <c r="AC38" s="465" t="str">
        <f>IF(AC$33="","",IF(COUNTIFS('(6)定期点検調書'!$B$12:$B$5000,AC$33,'(6)定期点検調書'!$AH$12:$AH$5000,$C38,'(6)定期点検調書'!$BF$12:$BF$5000,$W$7)&gt;=1,$W$7,IF(COUNTIFS('(6)定期点検調書'!$B$12:$B$5000,AC$33,'(6)定期点検調書'!$AH$12:$AH$5000,$C38,'(6)定期点検調書'!$BF$12:$BF$5000,$V$7)&gt;=1,$V$7,IF(COUNTIFS('(6)定期点検調書'!$B$12:$B$5000,AC$33,'(6)定期点検調書'!$AH$12:$AH$5000,$C38,'(6)定期点検調書'!$BF$12:$BF$5000,$U$7)&gt;=1,$U$7,IF(COUNTIFS('(6)定期点検調書'!$B$12:$B$5000,AC$33,'(6)定期点検調書'!$AH$12:$AH$5000,$C38,'(6)定期点検調書'!$BF$12:$BF$5000,$T$7)&gt;=1,$T$7,IF(COUNTIFS('(6)定期点検調書'!$B$12:$B$5000,AC$33,'(6)定期点検調書'!$AH$12:$AH$5000,$C38,'(6)定期点検調書'!$BF$12:$BF$5000,$S$7)&gt;=1,$S$7,""))))))</f>
        <v/>
      </c>
      <c r="AD38" s="465" t="str">
        <f>IF(AD$33="","",IF(COUNTIFS('(6)定期点検調書'!$B$12:$B$5000,AD$33,'(6)定期点検調書'!$AH$12:$AH$5000,$C38,'(6)定期点検調書'!$BF$12:$BF$5000,$W$7)&gt;=1,$W$7,IF(COUNTIFS('(6)定期点検調書'!$B$12:$B$5000,AD$33,'(6)定期点検調書'!$AH$12:$AH$5000,$C38,'(6)定期点検調書'!$BF$12:$BF$5000,$V$7)&gt;=1,$V$7,IF(COUNTIFS('(6)定期点検調書'!$B$12:$B$5000,AD$33,'(6)定期点検調書'!$AH$12:$AH$5000,$C38,'(6)定期点検調書'!$BF$12:$BF$5000,$U$7)&gt;=1,$U$7,IF(COUNTIFS('(6)定期点検調書'!$B$12:$B$5000,AD$33,'(6)定期点検調書'!$AH$12:$AH$5000,$C38,'(6)定期点検調書'!$BF$12:$BF$5000,$T$7)&gt;=1,$T$7,IF(COUNTIFS('(6)定期点検調書'!$B$12:$B$5000,AD$33,'(6)定期点検調書'!$AH$12:$AH$5000,$C38,'(6)定期点検調書'!$BF$12:$BF$5000,$S$7)&gt;=1,$S$7,""))))))</f>
        <v/>
      </c>
      <c r="AE38" s="465" t="str">
        <f>IF(AE$33="","",IF(COUNTIFS('(6)定期点検調書'!$B$12:$B$5000,AE$33,'(6)定期点検調書'!$AH$12:$AH$5000,$C38,'(6)定期点検調書'!$BF$12:$BF$5000,$W$7)&gt;=1,$W$7,IF(COUNTIFS('(6)定期点検調書'!$B$12:$B$5000,AE$33,'(6)定期点検調書'!$AH$12:$AH$5000,$C38,'(6)定期点検調書'!$BF$12:$BF$5000,$V$7)&gt;=1,$V$7,IF(COUNTIFS('(6)定期点検調書'!$B$12:$B$5000,AE$33,'(6)定期点検調書'!$AH$12:$AH$5000,$C38,'(6)定期点検調書'!$BF$12:$BF$5000,$U$7)&gt;=1,$U$7,IF(COUNTIFS('(6)定期点検調書'!$B$12:$B$5000,AE$33,'(6)定期点検調書'!$AH$12:$AH$5000,$C38,'(6)定期点検調書'!$BF$12:$BF$5000,$T$7)&gt;=1,$T$7,IF(COUNTIFS('(6)定期点検調書'!$B$12:$B$5000,AE$33,'(6)定期点検調書'!$AH$12:$AH$5000,$C38,'(6)定期点検調書'!$BF$12:$BF$5000,$S$7)&gt;=1,$S$7,""))))))</f>
        <v/>
      </c>
      <c r="AF38" s="465" t="str">
        <f>IF(AF$33="","",IF(COUNTIFS('(6)定期点検調書'!$B$12:$B$5000,AF$33,'(6)定期点検調書'!$AH$12:$AH$5000,$C38,'(6)定期点検調書'!$BF$12:$BF$5000,$W$7)&gt;=1,$W$7,IF(COUNTIFS('(6)定期点検調書'!$B$12:$B$5000,AF$33,'(6)定期点検調書'!$AH$12:$AH$5000,$C38,'(6)定期点検調書'!$BF$12:$BF$5000,$V$7)&gt;=1,$V$7,IF(COUNTIFS('(6)定期点検調書'!$B$12:$B$5000,AF$33,'(6)定期点検調書'!$AH$12:$AH$5000,$C38,'(6)定期点検調書'!$BF$12:$BF$5000,$U$7)&gt;=1,$U$7,IF(COUNTIFS('(6)定期点検調書'!$B$12:$B$5000,AF$33,'(6)定期点検調書'!$AH$12:$AH$5000,$C38,'(6)定期点検調書'!$BF$12:$BF$5000,$T$7)&gt;=1,$T$7,IF(COUNTIFS('(6)定期点検調書'!$B$12:$B$5000,AF$33,'(6)定期点検調書'!$AH$12:$AH$5000,$C38,'(6)定期点検調書'!$BF$12:$BF$5000,$S$7)&gt;=1,$S$7,""))))))</f>
        <v/>
      </c>
      <c r="AG38" s="465" t="str">
        <f>IF(AG$33="","",IF(COUNTIFS('(6)定期点検調書'!$B$12:$B$5000,AG$33,'(6)定期点検調書'!$AH$12:$AH$5000,$C38,'(6)定期点検調書'!$BF$12:$BF$5000,$W$7)&gt;=1,$W$7,IF(COUNTIFS('(6)定期点検調書'!$B$12:$B$5000,AG$33,'(6)定期点検調書'!$AH$12:$AH$5000,$C38,'(6)定期点検調書'!$BF$12:$BF$5000,$V$7)&gt;=1,$V$7,IF(COUNTIFS('(6)定期点検調書'!$B$12:$B$5000,AG$33,'(6)定期点検調書'!$AH$12:$AH$5000,$C38,'(6)定期点検調書'!$BF$12:$BF$5000,$U$7)&gt;=1,$U$7,IF(COUNTIFS('(6)定期点検調書'!$B$12:$B$5000,AG$33,'(6)定期点検調書'!$AH$12:$AH$5000,$C38,'(6)定期点検調書'!$BF$12:$BF$5000,$T$7)&gt;=1,$T$7,IF(COUNTIFS('(6)定期点検調書'!$B$12:$B$5000,AG$33,'(6)定期点検調書'!$AH$12:$AH$5000,$C38,'(6)定期点検調書'!$BF$12:$BF$5000,$S$7)&gt;=1,$S$7,""))))))</f>
        <v/>
      </c>
      <c r="AH38" s="465" t="str">
        <f>IF(AH$33="","",IF(COUNTIFS('(6)定期点検調書'!$B$12:$B$5000,AH$33,'(6)定期点検調書'!$AH$12:$AH$5000,$C38,'(6)定期点検調書'!$BF$12:$BF$5000,$W$7)&gt;=1,$W$7,IF(COUNTIFS('(6)定期点検調書'!$B$12:$B$5000,AH$33,'(6)定期点検調書'!$AH$12:$AH$5000,$C38,'(6)定期点検調書'!$BF$12:$BF$5000,$V$7)&gt;=1,$V$7,IF(COUNTIFS('(6)定期点検調書'!$B$12:$B$5000,AH$33,'(6)定期点検調書'!$AH$12:$AH$5000,$C38,'(6)定期点検調書'!$BF$12:$BF$5000,$U$7)&gt;=1,$U$7,IF(COUNTIFS('(6)定期点検調書'!$B$12:$B$5000,AH$33,'(6)定期点検調書'!$AH$12:$AH$5000,$C38,'(6)定期点検調書'!$BF$12:$BF$5000,$T$7)&gt;=1,$T$7,IF(COUNTIFS('(6)定期点検調書'!$B$12:$B$5000,AH$33,'(6)定期点検調書'!$AH$12:$AH$5000,$C38,'(6)定期点検調書'!$BF$12:$BF$5000,$S$7)&gt;=1,$S$7,""))))))</f>
        <v/>
      </c>
      <c r="AI38" s="465" t="str">
        <f>IF(AI$33="","",IF(COUNTIFS('(6)定期点検調書'!$B$12:$B$5000,AI$33,'(6)定期点検調書'!$AH$12:$AH$5000,$C38,'(6)定期点検調書'!$BF$12:$BF$5000,$W$7)&gt;=1,$W$7,IF(COUNTIFS('(6)定期点検調書'!$B$12:$B$5000,AI$33,'(6)定期点検調書'!$AH$12:$AH$5000,$C38,'(6)定期点検調書'!$BF$12:$BF$5000,$V$7)&gt;=1,$V$7,IF(COUNTIFS('(6)定期点検調書'!$B$12:$B$5000,AI$33,'(6)定期点検調書'!$AH$12:$AH$5000,$C38,'(6)定期点検調書'!$BF$12:$BF$5000,$U$7)&gt;=1,$U$7,IF(COUNTIFS('(6)定期点検調書'!$B$12:$B$5000,AI$33,'(6)定期点検調書'!$AH$12:$AH$5000,$C38,'(6)定期点検調書'!$BF$12:$BF$5000,$T$7)&gt;=1,$T$7,IF(COUNTIFS('(6)定期点検調書'!$B$12:$B$5000,AI$33,'(6)定期点検調書'!$AH$12:$AH$5000,$C38,'(6)定期点検調書'!$BF$12:$BF$5000,$S$7)&gt;=1,$S$7,""))))))</f>
        <v/>
      </c>
      <c r="AJ38" s="465" t="str">
        <f>IF(AJ$33="","",IF(COUNTIFS('(6)定期点検調書'!$B$12:$B$5000,AJ$33,'(6)定期点検調書'!$AH$12:$AH$5000,$C38,'(6)定期点検調書'!$BF$12:$BF$5000,$W$7)&gt;=1,$W$7,IF(COUNTIFS('(6)定期点検調書'!$B$12:$B$5000,AJ$33,'(6)定期点検調書'!$AH$12:$AH$5000,$C38,'(6)定期点検調書'!$BF$12:$BF$5000,$V$7)&gt;=1,$V$7,IF(COUNTIFS('(6)定期点検調書'!$B$12:$B$5000,AJ$33,'(6)定期点検調書'!$AH$12:$AH$5000,$C38,'(6)定期点検調書'!$BF$12:$BF$5000,$U$7)&gt;=1,$U$7,IF(COUNTIFS('(6)定期点検調書'!$B$12:$B$5000,AJ$33,'(6)定期点検調書'!$AH$12:$AH$5000,$C38,'(6)定期点検調書'!$BF$12:$BF$5000,$T$7)&gt;=1,$T$7,IF(COUNTIFS('(6)定期点検調書'!$B$12:$B$5000,AJ$33,'(6)定期点検調書'!$AH$12:$AH$5000,$C38,'(6)定期点検調書'!$BF$12:$BF$5000,$S$7)&gt;=1,$S$7,""))))))</f>
        <v/>
      </c>
      <c r="AK38" s="465" t="str">
        <f>IF(AK$33="","",IF(COUNTIFS('(6)定期点検調書'!$B$12:$B$5000,AK$33,'(6)定期点検調書'!$AH$12:$AH$5000,$C38,'(6)定期点検調書'!$BF$12:$BF$5000,$W$7)&gt;=1,$W$7,IF(COUNTIFS('(6)定期点検調書'!$B$12:$B$5000,AK$33,'(6)定期点検調書'!$AH$12:$AH$5000,$C38,'(6)定期点検調書'!$BF$12:$BF$5000,$V$7)&gt;=1,$V$7,IF(COUNTIFS('(6)定期点検調書'!$B$12:$B$5000,AK$33,'(6)定期点検調書'!$AH$12:$AH$5000,$C38,'(6)定期点検調書'!$BF$12:$BF$5000,$U$7)&gt;=1,$U$7,IF(COUNTIFS('(6)定期点検調書'!$B$12:$B$5000,AK$33,'(6)定期点検調書'!$AH$12:$AH$5000,$C38,'(6)定期点検調書'!$BF$12:$BF$5000,$T$7)&gt;=1,$T$7,IF(COUNTIFS('(6)定期点検調書'!$B$12:$B$5000,AK$33,'(6)定期点検調書'!$AH$12:$AH$5000,$C38,'(6)定期点検調書'!$BF$12:$BF$5000,$S$7)&gt;=1,$S$7,""))))))</f>
        <v/>
      </c>
      <c r="AL38" s="465" t="str">
        <f>IF(AL$33="","",IF(COUNTIFS('(6)定期点検調書'!$B$12:$B$5000,AL$33,'(6)定期点検調書'!$AH$12:$AH$5000,$C38,'(6)定期点検調書'!$BF$12:$BF$5000,$W$7)&gt;=1,$W$7,IF(COUNTIFS('(6)定期点検調書'!$B$12:$B$5000,AL$33,'(6)定期点検調書'!$AH$12:$AH$5000,$C38,'(6)定期点検調書'!$BF$12:$BF$5000,$V$7)&gt;=1,$V$7,IF(COUNTIFS('(6)定期点検調書'!$B$12:$B$5000,AL$33,'(6)定期点検調書'!$AH$12:$AH$5000,$C38,'(6)定期点検調書'!$BF$12:$BF$5000,$U$7)&gt;=1,$U$7,IF(COUNTIFS('(6)定期点検調書'!$B$12:$B$5000,AL$33,'(6)定期点検調書'!$AH$12:$AH$5000,$C38,'(6)定期点検調書'!$BF$12:$BF$5000,$T$7)&gt;=1,$T$7,IF(COUNTIFS('(6)定期点検調書'!$B$12:$B$5000,AL$33,'(6)定期点検調書'!$AH$12:$AH$5000,$C38,'(6)定期点検調書'!$BF$12:$BF$5000,$S$7)&gt;=1,$S$7,""))))))</f>
        <v/>
      </c>
      <c r="AM38" s="465" t="str">
        <f>IF(AM$33="","",IF(COUNTIFS('(6)定期点検調書'!$B$12:$B$5000,AM$33,'(6)定期点検調書'!$AH$12:$AH$5000,$C38,'(6)定期点検調書'!$BF$12:$BF$5000,$W$7)&gt;=1,$W$7,IF(COUNTIFS('(6)定期点検調書'!$B$12:$B$5000,AM$33,'(6)定期点検調書'!$AH$12:$AH$5000,$C38,'(6)定期点検調書'!$BF$12:$BF$5000,$V$7)&gt;=1,$V$7,IF(COUNTIFS('(6)定期点検調書'!$B$12:$B$5000,AM$33,'(6)定期点検調書'!$AH$12:$AH$5000,$C38,'(6)定期点検調書'!$BF$12:$BF$5000,$U$7)&gt;=1,$U$7,IF(COUNTIFS('(6)定期点検調書'!$B$12:$B$5000,AM$33,'(6)定期点検調書'!$AH$12:$AH$5000,$C38,'(6)定期点検調書'!$BF$12:$BF$5000,$T$7)&gt;=1,$T$7,IF(COUNTIFS('(6)定期点検調書'!$B$12:$B$5000,AM$33,'(6)定期点検調書'!$AH$12:$AH$5000,$C38,'(6)定期点検調書'!$BF$12:$BF$5000,$S$7)&gt;=1,$S$7,""))))))</f>
        <v/>
      </c>
      <c r="AN38" s="465" t="str">
        <f>IF(AN$33="","",IF(COUNTIFS('(6)定期点検調書'!$B$12:$B$5000,AN$33,'(6)定期点検調書'!$AH$12:$AH$5000,$C38,'(6)定期点検調書'!$BF$12:$BF$5000,$W$7)&gt;=1,$W$7,IF(COUNTIFS('(6)定期点検調書'!$B$12:$B$5000,AN$33,'(6)定期点検調書'!$AH$12:$AH$5000,$C38,'(6)定期点検調書'!$BF$12:$BF$5000,$V$7)&gt;=1,$V$7,IF(COUNTIFS('(6)定期点検調書'!$B$12:$B$5000,AN$33,'(6)定期点検調書'!$AH$12:$AH$5000,$C38,'(6)定期点検調書'!$BF$12:$BF$5000,$U$7)&gt;=1,$U$7,IF(COUNTIFS('(6)定期点検調書'!$B$12:$B$5000,AN$33,'(6)定期点検調書'!$AH$12:$AH$5000,$C38,'(6)定期点検調書'!$BF$12:$BF$5000,$T$7)&gt;=1,$T$7,IF(COUNTIFS('(6)定期点検調書'!$B$12:$B$5000,AN$33,'(6)定期点検調書'!$AH$12:$AH$5000,$C38,'(6)定期点検調書'!$BF$12:$BF$5000,$S$7)&gt;=1,$S$7,""))))))</f>
        <v/>
      </c>
      <c r="AO38" s="465" t="str">
        <f>IF(AO$33="","",IF(COUNTIFS('(6)定期点検調書'!$B$12:$B$5000,AO$33,'(6)定期点検調書'!$AH$12:$AH$5000,$C38,'(6)定期点検調書'!$BF$12:$BF$5000,$W$7)&gt;=1,$W$7,IF(COUNTIFS('(6)定期点検調書'!$B$12:$B$5000,AO$33,'(6)定期点検調書'!$AH$12:$AH$5000,$C38,'(6)定期点検調書'!$BF$12:$BF$5000,$V$7)&gt;=1,$V$7,IF(COUNTIFS('(6)定期点検調書'!$B$12:$B$5000,AO$33,'(6)定期点検調書'!$AH$12:$AH$5000,$C38,'(6)定期点検調書'!$BF$12:$BF$5000,$U$7)&gt;=1,$U$7,IF(COUNTIFS('(6)定期点検調書'!$B$12:$B$5000,AO$33,'(6)定期点検調書'!$AH$12:$AH$5000,$C38,'(6)定期点検調書'!$BF$12:$BF$5000,$T$7)&gt;=1,$T$7,IF(COUNTIFS('(6)定期点検調書'!$B$12:$B$5000,AO$33,'(6)定期点検調書'!$AH$12:$AH$5000,$C38,'(6)定期点検調書'!$BF$12:$BF$5000,$S$7)&gt;=1,$S$7,""))))))</f>
        <v/>
      </c>
      <c r="AP38" s="465" t="str">
        <f>IF(AP$33="","",IF(COUNTIFS('(6)定期点検調書'!$B$12:$B$5000,AP$33,'(6)定期点検調書'!$AH$12:$AH$5000,$C38,'(6)定期点検調書'!$BF$12:$BF$5000,$W$7)&gt;=1,$W$7,IF(COUNTIFS('(6)定期点検調書'!$B$12:$B$5000,AP$33,'(6)定期点検調書'!$AH$12:$AH$5000,$C38,'(6)定期点検調書'!$BF$12:$BF$5000,$V$7)&gt;=1,$V$7,IF(COUNTIFS('(6)定期点検調書'!$B$12:$B$5000,AP$33,'(6)定期点検調書'!$AH$12:$AH$5000,$C38,'(6)定期点検調書'!$BF$12:$BF$5000,$U$7)&gt;=1,$U$7,IF(COUNTIFS('(6)定期点検調書'!$B$12:$B$5000,AP$33,'(6)定期点検調書'!$AH$12:$AH$5000,$C38,'(6)定期点検調書'!$BF$12:$BF$5000,$T$7)&gt;=1,$T$7,IF(COUNTIFS('(6)定期点検調書'!$B$12:$B$5000,AP$33,'(6)定期点検調書'!$AH$12:$AH$5000,$C38,'(6)定期点検調書'!$BF$12:$BF$5000,$S$7)&gt;=1,$S$7,""))))))</f>
        <v/>
      </c>
      <c r="AQ38" s="465" t="str">
        <f>IF(AQ$33="","",IF(COUNTIFS('(6)定期点検調書'!$B$12:$B$5000,AQ$33,'(6)定期点検調書'!$AH$12:$AH$5000,$C38,'(6)定期点検調書'!$BF$12:$BF$5000,$W$7)&gt;=1,$W$7,IF(COUNTIFS('(6)定期点検調書'!$B$12:$B$5000,AQ$33,'(6)定期点検調書'!$AH$12:$AH$5000,$C38,'(6)定期点検調書'!$BF$12:$BF$5000,$V$7)&gt;=1,$V$7,IF(COUNTIFS('(6)定期点検調書'!$B$12:$B$5000,AQ$33,'(6)定期点検調書'!$AH$12:$AH$5000,$C38,'(6)定期点検調書'!$BF$12:$BF$5000,$U$7)&gt;=1,$U$7,IF(COUNTIFS('(6)定期点検調書'!$B$12:$B$5000,AQ$33,'(6)定期点検調書'!$AH$12:$AH$5000,$C38,'(6)定期点検調書'!$BF$12:$BF$5000,$T$7)&gt;=1,$T$7,IF(COUNTIFS('(6)定期点検調書'!$B$12:$B$5000,AQ$33,'(6)定期点検調書'!$AH$12:$AH$5000,$C38,'(6)定期点検調書'!$BF$12:$BF$5000,$S$7)&gt;=1,$S$7,""))))))</f>
        <v/>
      </c>
      <c r="AR38" s="465" t="str">
        <f>IF(AR$33="","",IF(COUNTIFS('(6)定期点検調書'!$B$12:$B$5000,AR$33,'(6)定期点検調書'!$AH$12:$AH$5000,$C38,'(6)定期点検調書'!$BF$12:$BF$5000,$W$7)&gt;=1,$W$7,IF(COUNTIFS('(6)定期点検調書'!$B$12:$B$5000,AR$33,'(6)定期点検調書'!$AH$12:$AH$5000,$C38,'(6)定期点検調書'!$BF$12:$BF$5000,$V$7)&gt;=1,$V$7,IF(COUNTIFS('(6)定期点検調書'!$B$12:$B$5000,AR$33,'(6)定期点検調書'!$AH$12:$AH$5000,$C38,'(6)定期点検調書'!$BF$12:$BF$5000,$U$7)&gt;=1,$U$7,IF(COUNTIFS('(6)定期点検調書'!$B$12:$B$5000,AR$33,'(6)定期点検調書'!$AH$12:$AH$5000,$C38,'(6)定期点検調書'!$BF$12:$BF$5000,$T$7)&gt;=1,$T$7,IF(COUNTIFS('(6)定期点検調書'!$B$12:$B$5000,AR$33,'(6)定期点検調書'!$AH$12:$AH$5000,$C38,'(6)定期点検調書'!$BF$12:$BF$5000,$S$7)&gt;=1,$S$7,""))))))</f>
        <v/>
      </c>
      <c r="AS38" s="465" t="str">
        <f>IF(AS$33="","",IF(COUNTIFS('(6)定期点検調書'!$B$12:$B$5000,AS$33,'(6)定期点検調書'!$AH$12:$AH$5000,$C38,'(6)定期点検調書'!$BF$12:$BF$5000,$W$7)&gt;=1,$W$7,IF(COUNTIFS('(6)定期点検調書'!$B$12:$B$5000,AS$33,'(6)定期点検調書'!$AH$12:$AH$5000,$C38,'(6)定期点検調書'!$BF$12:$BF$5000,$V$7)&gt;=1,$V$7,IF(COUNTIFS('(6)定期点検調書'!$B$12:$B$5000,AS$33,'(6)定期点検調書'!$AH$12:$AH$5000,$C38,'(6)定期点検調書'!$BF$12:$BF$5000,$U$7)&gt;=1,$U$7,IF(COUNTIFS('(6)定期点検調書'!$B$12:$B$5000,AS$33,'(6)定期点検調書'!$AH$12:$AH$5000,$C38,'(6)定期点検調書'!$BF$12:$BF$5000,$T$7)&gt;=1,$T$7,IF(COUNTIFS('(6)定期点検調書'!$B$12:$B$5000,AS$33,'(6)定期点検調書'!$AH$12:$AH$5000,$C38,'(6)定期点検調書'!$BF$12:$BF$5000,$S$7)&gt;=1,$S$7,""))))))</f>
        <v/>
      </c>
      <c r="AT38" s="465" t="str">
        <f>IF(AT$33="","",IF(COUNTIFS('(6)定期点検調書'!$B$12:$B$5000,AT$33,'(6)定期点検調書'!$AH$12:$AH$5000,$C38,'(6)定期点検調書'!$BF$12:$BF$5000,$W$7)&gt;=1,$W$7,IF(COUNTIFS('(6)定期点検調書'!$B$12:$B$5000,AT$33,'(6)定期点検調書'!$AH$12:$AH$5000,$C38,'(6)定期点検調書'!$BF$12:$BF$5000,$V$7)&gt;=1,$V$7,IF(COUNTIFS('(6)定期点検調書'!$B$12:$B$5000,AT$33,'(6)定期点検調書'!$AH$12:$AH$5000,$C38,'(6)定期点検調書'!$BF$12:$BF$5000,$U$7)&gt;=1,$U$7,IF(COUNTIFS('(6)定期点検調書'!$B$12:$B$5000,AT$33,'(6)定期点検調書'!$AH$12:$AH$5000,$C38,'(6)定期点検調書'!$BF$12:$BF$5000,$T$7)&gt;=1,$T$7,IF(COUNTIFS('(6)定期点検調書'!$B$12:$B$5000,AT$33,'(6)定期点検調書'!$AH$12:$AH$5000,$C38,'(6)定期点検調書'!$BF$12:$BF$5000,$S$7)&gt;=1,$S$7,""))))))</f>
        <v/>
      </c>
      <c r="AU38" s="465" t="str">
        <f>IF(AU$33="","",IF(COUNTIFS('(6)定期点検調書'!$B$12:$B$5000,AU$33,'(6)定期点検調書'!$AH$12:$AH$5000,$C38,'(6)定期点検調書'!$BF$12:$BF$5000,$W$7)&gt;=1,$W$7,IF(COUNTIFS('(6)定期点検調書'!$B$12:$B$5000,AU$33,'(6)定期点検調書'!$AH$12:$AH$5000,$C38,'(6)定期点検調書'!$BF$12:$BF$5000,$V$7)&gt;=1,$V$7,IF(COUNTIFS('(6)定期点検調書'!$B$12:$B$5000,AU$33,'(6)定期点検調書'!$AH$12:$AH$5000,$C38,'(6)定期点検調書'!$BF$12:$BF$5000,$U$7)&gt;=1,$U$7,IF(COUNTIFS('(6)定期点検調書'!$B$12:$B$5000,AU$33,'(6)定期点検調書'!$AH$12:$AH$5000,$C38,'(6)定期点検調書'!$BF$12:$BF$5000,$T$7)&gt;=1,$T$7,IF(COUNTIFS('(6)定期点検調書'!$B$12:$B$5000,AU$33,'(6)定期点検調書'!$AH$12:$AH$5000,$C38,'(6)定期点検調書'!$BF$12:$BF$5000,$S$7)&gt;=1,$S$7,""))))))</f>
        <v/>
      </c>
      <c r="AV38" s="465" t="str">
        <f>IF(AV$33="","",IF(COUNTIFS('(6)定期点検調書'!$B$12:$B$5000,AV$33,'(6)定期点検調書'!$AH$12:$AH$5000,$C38,'(6)定期点検調書'!$BF$12:$BF$5000,$W$7)&gt;=1,$W$7,IF(COUNTIFS('(6)定期点検調書'!$B$12:$B$5000,AV$33,'(6)定期点検調書'!$AH$12:$AH$5000,$C38,'(6)定期点検調書'!$BF$12:$BF$5000,$V$7)&gt;=1,$V$7,IF(COUNTIFS('(6)定期点検調書'!$B$12:$B$5000,AV$33,'(6)定期点検調書'!$AH$12:$AH$5000,$C38,'(6)定期点検調書'!$BF$12:$BF$5000,$U$7)&gt;=1,$U$7,IF(COUNTIFS('(6)定期点検調書'!$B$12:$B$5000,AV$33,'(6)定期点検調書'!$AH$12:$AH$5000,$C38,'(6)定期点検調書'!$BF$12:$BF$5000,$T$7)&gt;=1,$T$7,IF(COUNTIFS('(6)定期点検調書'!$B$12:$B$5000,AV$33,'(6)定期点検調書'!$AH$12:$AH$5000,$C38,'(6)定期点検調書'!$BF$12:$BF$5000,$S$7)&gt;=1,$S$7,""))))))</f>
        <v/>
      </c>
      <c r="AW38" s="465" t="str">
        <f>IF(AW$33="","",IF(COUNTIFS('(6)定期点検調書'!$B$12:$B$5000,AW$33,'(6)定期点検調書'!$AH$12:$AH$5000,$C38,'(6)定期点検調書'!$BF$12:$BF$5000,$W$7)&gt;=1,$W$7,IF(COUNTIFS('(6)定期点検調書'!$B$12:$B$5000,AW$33,'(6)定期点検調書'!$AH$12:$AH$5000,$C38,'(6)定期点検調書'!$BF$12:$BF$5000,$V$7)&gt;=1,$V$7,IF(COUNTIFS('(6)定期点検調書'!$B$12:$B$5000,AW$33,'(6)定期点検調書'!$AH$12:$AH$5000,$C38,'(6)定期点検調書'!$BF$12:$BF$5000,$U$7)&gt;=1,$U$7,IF(COUNTIFS('(6)定期点検調書'!$B$12:$B$5000,AW$33,'(6)定期点検調書'!$AH$12:$AH$5000,$C38,'(6)定期点検調書'!$BF$12:$BF$5000,$T$7)&gt;=1,$T$7,IF(COUNTIFS('(6)定期点検調書'!$B$12:$B$5000,AW$33,'(6)定期点検調書'!$AH$12:$AH$5000,$C38,'(6)定期点検調書'!$BF$12:$BF$5000,$S$7)&gt;=1,$S$7,""))))))</f>
        <v/>
      </c>
      <c r="AX38" s="465" t="str">
        <f>IF(AX$33="","",IF(COUNTIFS('(6)定期点検調書'!$B$12:$B$5000,AX$33,'(6)定期点検調書'!$AH$12:$AH$5000,$C38,'(6)定期点検調書'!$BF$12:$BF$5000,$W$7)&gt;=1,$W$7,IF(COUNTIFS('(6)定期点検調書'!$B$12:$B$5000,AX$33,'(6)定期点検調書'!$AH$12:$AH$5000,$C38,'(6)定期点検調書'!$BF$12:$BF$5000,$V$7)&gt;=1,$V$7,IF(COUNTIFS('(6)定期点検調書'!$B$12:$B$5000,AX$33,'(6)定期点検調書'!$AH$12:$AH$5000,$C38,'(6)定期点検調書'!$BF$12:$BF$5000,$U$7)&gt;=1,$U$7,IF(COUNTIFS('(6)定期点検調書'!$B$12:$B$5000,AX$33,'(6)定期点検調書'!$AH$12:$AH$5000,$C38,'(6)定期点検調書'!$BF$12:$BF$5000,$T$7)&gt;=1,$T$7,IF(COUNTIFS('(6)定期点検調書'!$B$12:$B$5000,AX$33,'(6)定期点検調書'!$AH$12:$AH$5000,$C38,'(6)定期点検調書'!$BF$12:$BF$5000,$S$7)&gt;=1,$S$7,""))))))</f>
        <v/>
      </c>
      <c r="AY38" s="465" t="str">
        <f>IF(AY$33="","",IF(COUNTIFS('(6)定期点検調書'!$B$12:$B$5000,AY$33,'(6)定期点検調書'!$AH$12:$AH$5000,$C38,'(6)定期点検調書'!$BF$12:$BF$5000,$W$7)&gt;=1,$W$7,IF(COUNTIFS('(6)定期点検調書'!$B$12:$B$5000,AY$33,'(6)定期点検調書'!$AH$12:$AH$5000,$C38,'(6)定期点検調書'!$BF$12:$BF$5000,$V$7)&gt;=1,$V$7,IF(COUNTIFS('(6)定期点検調書'!$B$12:$B$5000,AY$33,'(6)定期点検調書'!$AH$12:$AH$5000,$C38,'(6)定期点検調書'!$BF$12:$BF$5000,$U$7)&gt;=1,$U$7,IF(COUNTIFS('(6)定期点検調書'!$B$12:$B$5000,AY$33,'(6)定期点検調書'!$AH$12:$AH$5000,$C38,'(6)定期点検調書'!$BF$12:$BF$5000,$T$7)&gt;=1,$T$7,IF(COUNTIFS('(6)定期点検調書'!$B$12:$B$5000,AY$33,'(6)定期点検調書'!$AH$12:$AH$5000,$C38,'(6)定期点検調書'!$BF$12:$BF$5000,$S$7)&gt;=1,$S$7,""))))))</f>
        <v/>
      </c>
      <c r="AZ38" s="465" t="str">
        <f>IF(AZ$33="","",IF(COUNTIFS('(6)定期点検調書'!$B$12:$B$5000,AZ$33,'(6)定期点検調書'!$AH$12:$AH$5000,$C38,'(6)定期点検調書'!$BF$12:$BF$5000,$W$7)&gt;=1,$W$7,IF(COUNTIFS('(6)定期点検調書'!$B$12:$B$5000,AZ$33,'(6)定期点検調書'!$AH$12:$AH$5000,$C38,'(6)定期点検調書'!$BF$12:$BF$5000,$V$7)&gt;=1,$V$7,IF(COUNTIFS('(6)定期点検調書'!$B$12:$B$5000,AZ$33,'(6)定期点検調書'!$AH$12:$AH$5000,$C38,'(6)定期点検調書'!$BF$12:$BF$5000,$U$7)&gt;=1,$U$7,IF(COUNTIFS('(6)定期点検調書'!$B$12:$B$5000,AZ$33,'(6)定期点検調書'!$AH$12:$AH$5000,$C38,'(6)定期点検調書'!$BF$12:$BF$5000,$T$7)&gt;=1,$T$7,IF(COUNTIFS('(6)定期点検調書'!$B$12:$B$5000,AZ$33,'(6)定期点検調書'!$AH$12:$AH$5000,$C38,'(6)定期点検調書'!$BF$12:$BF$5000,$S$7)&gt;=1,$S$7,""))))))</f>
        <v/>
      </c>
      <c r="BA38" s="466" t="str">
        <f>IF(BA$33="","",IF(COUNTIFS('(6)定期点検調書'!$B$12:$B$5000,BA$33,'(6)定期点検調書'!$AH$12:$AH$5000,$C38,'(6)定期点検調書'!$BF$12:$BF$5000,$W$7)&gt;=1,$W$7,IF(COUNTIFS('(6)定期点検調書'!$B$12:$B$5000,BA$33,'(6)定期点検調書'!$AH$12:$AH$5000,$C38,'(6)定期点検調書'!$BF$12:$BF$5000,$V$7)&gt;=1,$V$7,IF(COUNTIFS('(6)定期点検調書'!$B$12:$B$5000,BA$33,'(6)定期点検調書'!$AH$12:$AH$5000,$C38,'(6)定期点検調書'!$BF$12:$BF$5000,$U$7)&gt;=1,$U$7,IF(COUNTIFS('(6)定期点検調書'!$B$12:$B$5000,BA$33,'(6)定期点検調書'!$AH$12:$AH$5000,$C38,'(6)定期点検調書'!$BF$12:$BF$5000,$T$7)&gt;=1,$T$7,IF(COUNTIFS('(6)定期点検調書'!$B$12:$B$5000,BA$33,'(6)定期点検調書'!$AH$12:$AH$5000,$C38,'(6)定期点検調書'!$BF$12:$BF$5000,$S$7)&gt;=1,$S$7,""))))))</f>
        <v/>
      </c>
      <c r="BB38" s="1"/>
      <c r="BC38" s="1"/>
    </row>
    <row r="39" spans="2:55" ht="18.75" customHeight="1" x14ac:dyDescent="0.2">
      <c r="B39" s="1854"/>
      <c r="C39" s="1841" t="str">
        <f>ﾃﾞｰﾀ一覧!$U$23</f>
        <v>鋼材露出</v>
      </c>
      <c r="D39" s="1842"/>
      <c r="E39" s="1842"/>
      <c r="F39" s="1842"/>
      <c r="G39" s="1843"/>
      <c r="H39" s="467" t="str">
        <f>IF(H$33="","",IF(COUNTIFS('(6)定期点検調書'!$B$12:$B$5000,H$33,'(6)定期点検調書'!$AH$12:$AH$5000,$C39,'(6)定期点検調書'!$BF$12:$BF$5000,$W$7)&gt;=1,$W$7,IF(COUNTIFS('(6)定期点検調書'!$B$12:$B$5000,H$33,'(6)定期点検調書'!$AH$12:$AH$5000,$C39,'(6)定期点検調書'!$BF$12:$BF$5000,$V$7)&gt;=1,$V$7,IF(COUNTIFS('(6)定期点検調書'!$B$12:$B$5000,H$33,'(6)定期点検調書'!$AH$12:$AH$5000,$C39,'(6)定期点検調書'!$BF$12:$BF$5000,$U$7)&gt;=1,$U$7,IF(COUNTIFS('(6)定期点検調書'!$B$12:$B$5000,H$33,'(6)定期点検調書'!$AH$12:$AH$5000,$C39,'(6)定期点検調書'!$BF$12:$BF$5000,$T$7)&gt;=1,$T$7,IF(COUNTIFS('(6)定期点検調書'!$B$12:$B$5000,H$33,'(6)定期点検調書'!$AH$12:$AH$5000,$C39,'(6)定期点検調書'!$BF$12:$BF$5000,$S$7)&gt;=1,$S$7,""))))))</f>
        <v/>
      </c>
      <c r="I39" s="465" t="str">
        <f>IF(I$33="","",IF(COUNTIFS('(6)定期点検調書'!$B$12:$B$5000,I$33,'(6)定期点検調書'!$AH$12:$AH$5000,$C39,'(6)定期点検調書'!$BF$12:$BF$5000,$W$7)&gt;=1,$W$7,IF(COUNTIFS('(6)定期点検調書'!$B$12:$B$5000,I$33,'(6)定期点検調書'!$AH$12:$AH$5000,$C39,'(6)定期点検調書'!$BF$12:$BF$5000,$V$7)&gt;=1,$V$7,IF(COUNTIFS('(6)定期点検調書'!$B$12:$B$5000,I$33,'(6)定期点検調書'!$AH$12:$AH$5000,$C39,'(6)定期点検調書'!$BF$12:$BF$5000,$U$7)&gt;=1,$U$7,IF(COUNTIFS('(6)定期点検調書'!$B$12:$B$5000,I$33,'(6)定期点検調書'!$AH$12:$AH$5000,$C39,'(6)定期点検調書'!$BF$12:$BF$5000,$T$7)&gt;=1,$T$7,IF(COUNTIFS('(6)定期点検調書'!$B$12:$B$5000,I$33,'(6)定期点検調書'!$AH$12:$AH$5000,$C39,'(6)定期点検調書'!$BF$12:$BF$5000,$S$7)&gt;=1,$S$7,""))))))</f>
        <v/>
      </c>
      <c r="J39" s="465" t="str">
        <f>IF(J$33="","",IF(COUNTIFS('(6)定期点検調書'!$B$12:$B$5000,J$33,'(6)定期点検調書'!$AH$12:$AH$5000,$C39,'(6)定期点検調書'!$BF$12:$BF$5000,$W$7)&gt;=1,$W$7,IF(COUNTIFS('(6)定期点検調書'!$B$12:$B$5000,J$33,'(6)定期点検調書'!$AH$12:$AH$5000,$C39,'(6)定期点検調書'!$BF$12:$BF$5000,$V$7)&gt;=1,$V$7,IF(COUNTIFS('(6)定期点検調書'!$B$12:$B$5000,J$33,'(6)定期点検調書'!$AH$12:$AH$5000,$C39,'(6)定期点検調書'!$BF$12:$BF$5000,$U$7)&gt;=1,$U$7,IF(COUNTIFS('(6)定期点検調書'!$B$12:$B$5000,J$33,'(6)定期点検調書'!$AH$12:$AH$5000,$C39,'(6)定期点検調書'!$BF$12:$BF$5000,$T$7)&gt;=1,$T$7,IF(COUNTIFS('(6)定期点検調書'!$B$12:$B$5000,J$33,'(6)定期点検調書'!$AH$12:$AH$5000,$C39,'(6)定期点検調書'!$BF$12:$BF$5000,$S$7)&gt;=1,$S$7,""))))))</f>
        <v/>
      </c>
      <c r="K39" s="465" t="str">
        <f>IF(K$33="","",IF(COUNTIFS('(6)定期点検調書'!$B$12:$B$5000,K$33,'(6)定期点検調書'!$AH$12:$AH$5000,$C39,'(6)定期点検調書'!$BF$12:$BF$5000,$W$7)&gt;=1,$W$7,IF(COUNTIFS('(6)定期点検調書'!$B$12:$B$5000,K$33,'(6)定期点検調書'!$AH$12:$AH$5000,$C39,'(6)定期点検調書'!$BF$12:$BF$5000,$V$7)&gt;=1,$V$7,IF(COUNTIFS('(6)定期点検調書'!$B$12:$B$5000,K$33,'(6)定期点検調書'!$AH$12:$AH$5000,$C39,'(6)定期点検調書'!$BF$12:$BF$5000,$U$7)&gt;=1,$U$7,IF(COUNTIFS('(6)定期点検調書'!$B$12:$B$5000,K$33,'(6)定期点検調書'!$AH$12:$AH$5000,$C39,'(6)定期点検調書'!$BF$12:$BF$5000,$T$7)&gt;=1,$T$7,IF(COUNTIFS('(6)定期点検調書'!$B$12:$B$5000,K$33,'(6)定期点検調書'!$AH$12:$AH$5000,$C39,'(6)定期点検調書'!$BF$12:$BF$5000,$S$7)&gt;=1,$S$7,""))))))</f>
        <v/>
      </c>
      <c r="L39" s="465" t="str">
        <f>IF(L$33="","",IF(COUNTIFS('(6)定期点検調書'!$B$12:$B$5000,L$33,'(6)定期点検調書'!$AH$12:$AH$5000,$C39,'(6)定期点検調書'!$BF$12:$BF$5000,$W$7)&gt;=1,$W$7,IF(COUNTIFS('(6)定期点検調書'!$B$12:$B$5000,L$33,'(6)定期点検調書'!$AH$12:$AH$5000,$C39,'(6)定期点検調書'!$BF$12:$BF$5000,$V$7)&gt;=1,$V$7,IF(COUNTIFS('(6)定期点検調書'!$B$12:$B$5000,L$33,'(6)定期点検調書'!$AH$12:$AH$5000,$C39,'(6)定期点検調書'!$BF$12:$BF$5000,$U$7)&gt;=1,$U$7,IF(COUNTIFS('(6)定期点検調書'!$B$12:$B$5000,L$33,'(6)定期点検調書'!$AH$12:$AH$5000,$C39,'(6)定期点検調書'!$BF$12:$BF$5000,$T$7)&gt;=1,$T$7,IF(COUNTIFS('(6)定期点検調書'!$B$12:$B$5000,L$33,'(6)定期点検調書'!$AH$12:$AH$5000,$C39,'(6)定期点検調書'!$BF$12:$BF$5000,$S$7)&gt;=1,$S$7,""))))))</f>
        <v/>
      </c>
      <c r="M39" s="465" t="str">
        <f>IF(M$33="","",IF(COUNTIFS('(6)定期点検調書'!$B$12:$B$5000,M$33,'(6)定期点検調書'!$AH$12:$AH$5000,$C39,'(6)定期点検調書'!$BF$12:$BF$5000,$W$7)&gt;=1,$W$7,IF(COUNTIFS('(6)定期点検調書'!$B$12:$B$5000,M$33,'(6)定期点検調書'!$AH$12:$AH$5000,$C39,'(6)定期点検調書'!$BF$12:$BF$5000,$V$7)&gt;=1,$V$7,IF(COUNTIFS('(6)定期点検調書'!$B$12:$B$5000,M$33,'(6)定期点検調書'!$AH$12:$AH$5000,$C39,'(6)定期点検調書'!$BF$12:$BF$5000,$U$7)&gt;=1,$U$7,IF(COUNTIFS('(6)定期点検調書'!$B$12:$B$5000,M$33,'(6)定期点検調書'!$AH$12:$AH$5000,$C39,'(6)定期点検調書'!$BF$12:$BF$5000,$T$7)&gt;=1,$T$7,IF(COUNTIFS('(6)定期点検調書'!$B$12:$B$5000,M$33,'(6)定期点検調書'!$AH$12:$AH$5000,$C39,'(6)定期点検調書'!$BF$12:$BF$5000,$S$7)&gt;=1,$S$7,""))))))</f>
        <v/>
      </c>
      <c r="N39" s="465" t="str">
        <f>IF(N$33="","",IF(COUNTIFS('(6)定期点検調書'!$B$12:$B$5000,N$33,'(6)定期点検調書'!$AH$12:$AH$5000,$C39,'(6)定期点検調書'!$BF$12:$BF$5000,$W$7)&gt;=1,$W$7,IF(COUNTIFS('(6)定期点検調書'!$B$12:$B$5000,N$33,'(6)定期点検調書'!$AH$12:$AH$5000,$C39,'(6)定期点検調書'!$BF$12:$BF$5000,$V$7)&gt;=1,$V$7,IF(COUNTIFS('(6)定期点検調書'!$B$12:$B$5000,N$33,'(6)定期点検調書'!$AH$12:$AH$5000,$C39,'(6)定期点検調書'!$BF$12:$BF$5000,$U$7)&gt;=1,$U$7,IF(COUNTIFS('(6)定期点検調書'!$B$12:$B$5000,N$33,'(6)定期点検調書'!$AH$12:$AH$5000,$C39,'(6)定期点検調書'!$BF$12:$BF$5000,$T$7)&gt;=1,$T$7,IF(COUNTIFS('(6)定期点検調書'!$B$12:$B$5000,N$33,'(6)定期点検調書'!$AH$12:$AH$5000,$C39,'(6)定期点検調書'!$BF$12:$BF$5000,$S$7)&gt;=1,$S$7,""))))))</f>
        <v/>
      </c>
      <c r="O39" s="465" t="str">
        <f>IF(O$33="","",IF(COUNTIFS('(6)定期点検調書'!$B$12:$B$5000,O$33,'(6)定期点検調書'!$AH$12:$AH$5000,$C39,'(6)定期点検調書'!$BF$12:$BF$5000,$W$7)&gt;=1,$W$7,IF(COUNTIFS('(6)定期点検調書'!$B$12:$B$5000,O$33,'(6)定期点検調書'!$AH$12:$AH$5000,$C39,'(6)定期点検調書'!$BF$12:$BF$5000,$V$7)&gt;=1,$V$7,IF(COUNTIFS('(6)定期点検調書'!$B$12:$B$5000,O$33,'(6)定期点検調書'!$AH$12:$AH$5000,$C39,'(6)定期点検調書'!$BF$12:$BF$5000,$U$7)&gt;=1,$U$7,IF(COUNTIFS('(6)定期点検調書'!$B$12:$B$5000,O$33,'(6)定期点検調書'!$AH$12:$AH$5000,$C39,'(6)定期点検調書'!$BF$12:$BF$5000,$T$7)&gt;=1,$T$7,IF(COUNTIFS('(6)定期点検調書'!$B$12:$B$5000,O$33,'(6)定期点検調書'!$AH$12:$AH$5000,$C39,'(6)定期点検調書'!$BF$12:$BF$5000,$S$7)&gt;=1,$S$7,""))))))</f>
        <v/>
      </c>
      <c r="P39" s="465" t="str">
        <f>IF(P$33="","",IF(COUNTIFS('(6)定期点検調書'!$B$12:$B$5000,P$33,'(6)定期点検調書'!$AH$12:$AH$5000,$C39,'(6)定期点検調書'!$BF$12:$BF$5000,$W$7)&gt;=1,$W$7,IF(COUNTIFS('(6)定期点検調書'!$B$12:$B$5000,P$33,'(6)定期点検調書'!$AH$12:$AH$5000,$C39,'(6)定期点検調書'!$BF$12:$BF$5000,$V$7)&gt;=1,$V$7,IF(COUNTIFS('(6)定期点検調書'!$B$12:$B$5000,P$33,'(6)定期点検調書'!$AH$12:$AH$5000,$C39,'(6)定期点検調書'!$BF$12:$BF$5000,$U$7)&gt;=1,$U$7,IF(COUNTIFS('(6)定期点検調書'!$B$12:$B$5000,P$33,'(6)定期点検調書'!$AH$12:$AH$5000,$C39,'(6)定期点検調書'!$BF$12:$BF$5000,$T$7)&gt;=1,$T$7,IF(COUNTIFS('(6)定期点検調書'!$B$12:$B$5000,P$33,'(6)定期点検調書'!$AH$12:$AH$5000,$C39,'(6)定期点検調書'!$BF$12:$BF$5000,$S$7)&gt;=1,$S$7,""))))))</f>
        <v/>
      </c>
      <c r="Q39" s="465" t="str">
        <f>IF(Q$33="","",IF(COUNTIFS('(6)定期点検調書'!$B$12:$B$5000,Q$33,'(6)定期点検調書'!$AH$12:$AH$5000,$C39,'(6)定期点検調書'!$BF$12:$BF$5000,$W$7)&gt;=1,$W$7,IF(COUNTIFS('(6)定期点検調書'!$B$12:$B$5000,Q$33,'(6)定期点検調書'!$AH$12:$AH$5000,$C39,'(6)定期点検調書'!$BF$12:$BF$5000,$V$7)&gt;=1,$V$7,IF(COUNTIFS('(6)定期点検調書'!$B$12:$B$5000,Q$33,'(6)定期点検調書'!$AH$12:$AH$5000,$C39,'(6)定期点検調書'!$BF$12:$BF$5000,$U$7)&gt;=1,$U$7,IF(COUNTIFS('(6)定期点検調書'!$B$12:$B$5000,Q$33,'(6)定期点検調書'!$AH$12:$AH$5000,$C39,'(6)定期点検調書'!$BF$12:$BF$5000,$T$7)&gt;=1,$T$7,IF(COUNTIFS('(6)定期点検調書'!$B$12:$B$5000,Q$33,'(6)定期点検調書'!$AH$12:$AH$5000,$C39,'(6)定期点検調書'!$BF$12:$BF$5000,$S$7)&gt;=1,$S$7,""))))))</f>
        <v/>
      </c>
      <c r="R39" s="465" t="str">
        <f>IF(R$33="","",IF(COUNTIFS('(6)定期点検調書'!$B$12:$B$5000,R$33,'(6)定期点検調書'!$AH$12:$AH$5000,$C39,'(6)定期点検調書'!$BF$12:$BF$5000,$W$7)&gt;=1,$W$7,IF(COUNTIFS('(6)定期点検調書'!$B$12:$B$5000,R$33,'(6)定期点検調書'!$AH$12:$AH$5000,$C39,'(6)定期点検調書'!$BF$12:$BF$5000,$V$7)&gt;=1,$V$7,IF(COUNTIFS('(6)定期点検調書'!$B$12:$B$5000,R$33,'(6)定期点検調書'!$AH$12:$AH$5000,$C39,'(6)定期点検調書'!$BF$12:$BF$5000,$U$7)&gt;=1,$U$7,IF(COUNTIFS('(6)定期点検調書'!$B$12:$B$5000,R$33,'(6)定期点検調書'!$AH$12:$AH$5000,$C39,'(6)定期点検調書'!$BF$12:$BF$5000,$T$7)&gt;=1,$T$7,IF(COUNTIFS('(6)定期点検調書'!$B$12:$B$5000,R$33,'(6)定期点検調書'!$AH$12:$AH$5000,$C39,'(6)定期点検調書'!$BF$12:$BF$5000,$S$7)&gt;=1,$S$7,""))))))</f>
        <v/>
      </c>
      <c r="S39" s="465" t="str">
        <f>IF(S$33="","",IF(COUNTIFS('(6)定期点検調書'!$B$12:$B$5000,S$33,'(6)定期点検調書'!$AH$12:$AH$5000,$C39,'(6)定期点検調書'!$BF$12:$BF$5000,$W$7)&gt;=1,$W$7,IF(COUNTIFS('(6)定期点検調書'!$B$12:$B$5000,S$33,'(6)定期点検調書'!$AH$12:$AH$5000,$C39,'(6)定期点検調書'!$BF$12:$BF$5000,$V$7)&gt;=1,$V$7,IF(COUNTIFS('(6)定期点検調書'!$B$12:$B$5000,S$33,'(6)定期点検調書'!$AH$12:$AH$5000,$C39,'(6)定期点検調書'!$BF$12:$BF$5000,$U$7)&gt;=1,$U$7,IF(COUNTIFS('(6)定期点検調書'!$B$12:$B$5000,S$33,'(6)定期点検調書'!$AH$12:$AH$5000,$C39,'(6)定期点検調書'!$BF$12:$BF$5000,$T$7)&gt;=1,$T$7,IF(COUNTIFS('(6)定期点検調書'!$B$12:$B$5000,S$33,'(6)定期点検調書'!$AH$12:$AH$5000,$C39,'(6)定期点検調書'!$BF$12:$BF$5000,$S$7)&gt;=1,$S$7,""))))))</f>
        <v/>
      </c>
      <c r="T39" s="465" t="str">
        <f>IF(T$33="","",IF(COUNTIFS('(6)定期点検調書'!$B$12:$B$5000,T$33,'(6)定期点検調書'!$AH$12:$AH$5000,$C39,'(6)定期点検調書'!$BF$12:$BF$5000,$W$7)&gt;=1,$W$7,IF(COUNTIFS('(6)定期点検調書'!$B$12:$B$5000,T$33,'(6)定期点検調書'!$AH$12:$AH$5000,$C39,'(6)定期点検調書'!$BF$12:$BF$5000,$V$7)&gt;=1,$V$7,IF(COUNTIFS('(6)定期点検調書'!$B$12:$B$5000,T$33,'(6)定期点検調書'!$AH$12:$AH$5000,$C39,'(6)定期点検調書'!$BF$12:$BF$5000,$U$7)&gt;=1,$U$7,IF(COUNTIFS('(6)定期点検調書'!$B$12:$B$5000,T$33,'(6)定期点検調書'!$AH$12:$AH$5000,$C39,'(6)定期点検調書'!$BF$12:$BF$5000,$T$7)&gt;=1,$T$7,IF(COUNTIFS('(6)定期点検調書'!$B$12:$B$5000,T$33,'(6)定期点検調書'!$AH$12:$AH$5000,$C39,'(6)定期点検調書'!$BF$12:$BF$5000,$S$7)&gt;=1,$S$7,""))))))</f>
        <v/>
      </c>
      <c r="U39" s="465" t="str">
        <f>IF(U$33="","",IF(COUNTIFS('(6)定期点検調書'!$B$12:$B$5000,U$33,'(6)定期点検調書'!$AH$12:$AH$5000,$C39,'(6)定期点検調書'!$BF$12:$BF$5000,$W$7)&gt;=1,$W$7,IF(COUNTIFS('(6)定期点検調書'!$B$12:$B$5000,U$33,'(6)定期点検調書'!$AH$12:$AH$5000,$C39,'(6)定期点検調書'!$BF$12:$BF$5000,$V$7)&gt;=1,$V$7,IF(COUNTIFS('(6)定期点検調書'!$B$12:$B$5000,U$33,'(6)定期点検調書'!$AH$12:$AH$5000,$C39,'(6)定期点検調書'!$BF$12:$BF$5000,$U$7)&gt;=1,$U$7,IF(COUNTIFS('(6)定期点検調書'!$B$12:$B$5000,U$33,'(6)定期点検調書'!$AH$12:$AH$5000,$C39,'(6)定期点検調書'!$BF$12:$BF$5000,$T$7)&gt;=1,$T$7,IF(COUNTIFS('(6)定期点検調書'!$B$12:$B$5000,U$33,'(6)定期点検調書'!$AH$12:$AH$5000,$C39,'(6)定期点検調書'!$BF$12:$BF$5000,$S$7)&gt;=1,$S$7,""))))))</f>
        <v/>
      </c>
      <c r="V39" s="465" t="str">
        <f>IF(V$33="","",IF(COUNTIFS('(6)定期点検調書'!$B$12:$B$5000,V$33,'(6)定期点検調書'!$AH$12:$AH$5000,$C39,'(6)定期点検調書'!$BF$12:$BF$5000,$W$7)&gt;=1,$W$7,IF(COUNTIFS('(6)定期点検調書'!$B$12:$B$5000,V$33,'(6)定期点検調書'!$AH$12:$AH$5000,$C39,'(6)定期点検調書'!$BF$12:$BF$5000,$V$7)&gt;=1,$V$7,IF(COUNTIFS('(6)定期点検調書'!$B$12:$B$5000,V$33,'(6)定期点検調書'!$AH$12:$AH$5000,$C39,'(6)定期点検調書'!$BF$12:$BF$5000,$U$7)&gt;=1,$U$7,IF(COUNTIFS('(6)定期点検調書'!$B$12:$B$5000,V$33,'(6)定期点検調書'!$AH$12:$AH$5000,$C39,'(6)定期点検調書'!$BF$12:$BF$5000,$T$7)&gt;=1,$T$7,IF(COUNTIFS('(6)定期点検調書'!$B$12:$B$5000,V$33,'(6)定期点検調書'!$AH$12:$AH$5000,$C39,'(6)定期点検調書'!$BF$12:$BF$5000,$S$7)&gt;=1,$S$7,""))))))</f>
        <v/>
      </c>
      <c r="W39" s="465" t="str">
        <f>IF(W$33="","",IF(COUNTIFS('(6)定期点検調書'!$B$12:$B$5000,W$33,'(6)定期点検調書'!$AH$12:$AH$5000,$C39,'(6)定期点検調書'!$BF$12:$BF$5000,$W$7)&gt;=1,$W$7,IF(COUNTIFS('(6)定期点検調書'!$B$12:$B$5000,W$33,'(6)定期点検調書'!$AH$12:$AH$5000,$C39,'(6)定期点検調書'!$BF$12:$BF$5000,$V$7)&gt;=1,$V$7,IF(COUNTIFS('(6)定期点検調書'!$B$12:$B$5000,W$33,'(6)定期点検調書'!$AH$12:$AH$5000,$C39,'(6)定期点検調書'!$BF$12:$BF$5000,$U$7)&gt;=1,$U$7,IF(COUNTIFS('(6)定期点検調書'!$B$12:$B$5000,W$33,'(6)定期点検調書'!$AH$12:$AH$5000,$C39,'(6)定期点検調書'!$BF$12:$BF$5000,$T$7)&gt;=1,$T$7,IF(COUNTIFS('(6)定期点検調書'!$B$12:$B$5000,W$33,'(6)定期点検調書'!$AH$12:$AH$5000,$C39,'(6)定期点検調書'!$BF$12:$BF$5000,$S$7)&gt;=1,$S$7,""))))))</f>
        <v/>
      </c>
      <c r="X39" s="465" t="str">
        <f>IF(X$33="","",IF(COUNTIFS('(6)定期点検調書'!$B$12:$B$5000,X$33,'(6)定期点検調書'!$AH$12:$AH$5000,$C39,'(6)定期点検調書'!$BF$12:$BF$5000,$W$7)&gt;=1,$W$7,IF(COUNTIFS('(6)定期点検調書'!$B$12:$B$5000,X$33,'(6)定期点検調書'!$AH$12:$AH$5000,$C39,'(6)定期点検調書'!$BF$12:$BF$5000,$V$7)&gt;=1,$V$7,IF(COUNTIFS('(6)定期点検調書'!$B$12:$B$5000,X$33,'(6)定期点検調書'!$AH$12:$AH$5000,$C39,'(6)定期点検調書'!$BF$12:$BF$5000,$U$7)&gt;=1,$U$7,IF(COUNTIFS('(6)定期点検調書'!$B$12:$B$5000,X$33,'(6)定期点検調書'!$AH$12:$AH$5000,$C39,'(6)定期点検調書'!$BF$12:$BF$5000,$T$7)&gt;=1,$T$7,IF(COUNTIFS('(6)定期点検調書'!$B$12:$B$5000,X$33,'(6)定期点検調書'!$AH$12:$AH$5000,$C39,'(6)定期点検調書'!$BF$12:$BF$5000,$S$7)&gt;=1,$S$7,""))))))</f>
        <v/>
      </c>
      <c r="Y39" s="465" t="str">
        <f>IF(Y$33="","",IF(COUNTIFS('(6)定期点検調書'!$B$12:$B$5000,Y$33,'(6)定期点検調書'!$AH$12:$AH$5000,$C39,'(6)定期点検調書'!$BF$12:$BF$5000,$W$7)&gt;=1,$W$7,IF(COUNTIFS('(6)定期点検調書'!$B$12:$B$5000,Y$33,'(6)定期点検調書'!$AH$12:$AH$5000,$C39,'(6)定期点検調書'!$BF$12:$BF$5000,$V$7)&gt;=1,$V$7,IF(COUNTIFS('(6)定期点検調書'!$B$12:$B$5000,Y$33,'(6)定期点検調書'!$AH$12:$AH$5000,$C39,'(6)定期点検調書'!$BF$12:$BF$5000,$U$7)&gt;=1,$U$7,IF(COUNTIFS('(6)定期点検調書'!$B$12:$B$5000,Y$33,'(6)定期点検調書'!$AH$12:$AH$5000,$C39,'(6)定期点検調書'!$BF$12:$BF$5000,$T$7)&gt;=1,$T$7,IF(COUNTIFS('(6)定期点検調書'!$B$12:$B$5000,Y$33,'(6)定期点検調書'!$AH$12:$AH$5000,$C39,'(6)定期点検調書'!$BF$12:$BF$5000,$S$7)&gt;=1,$S$7,""))))))</f>
        <v/>
      </c>
      <c r="Z39" s="465" t="str">
        <f>IF(Z$33="","",IF(COUNTIFS('(6)定期点検調書'!$B$12:$B$5000,Z$33,'(6)定期点検調書'!$AH$12:$AH$5000,$C39,'(6)定期点検調書'!$BF$12:$BF$5000,$W$7)&gt;=1,$W$7,IF(COUNTIFS('(6)定期点検調書'!$B$12:$B$5000,Z$33,'(6)定期点検調書'!$AH$12:$AH$5000,$C39,'(6)定期点検調書'!$BF$12:$BF$5000,$V$7)&gt;=1,$V$7,IF(COUNTIFS('(6)定期点検調書'!$B$12:$B$5000,Z$33,'(6)定期点検調書'!$AH$12:$AH$5000,$C39,'(6)定期点検調書'!$BF$12:$BF$5000,$U$7)&gt;=1,$U$7,IF(COUNTIFS('(6)定期点検調書'!$B$12:$B$5000,Z$33,'(6)定期点検調書'!$AH$12:$AH$5000,$C39,'(6)定期点検調書'!$BF$12:$BF$5000,$T$7)&gt;=1,$T$7,IF(COUNTIFS('(6)定期点検調書'!$B$12:$B$5000,Z$33,'(6)定期点検調書'!$AH$12:$AH$5000,$C39,'(6)定期点検調書'!$BF$12:$BF$5000,$S$7)&gt;=1,$S$7,""))))))</f>
        <v/>
      </c>
      <c r="AA39" s="465" t="str">
        <f>IF(AA$33="","",IF(COUNTIFS('(6)定期点検調書'!$B$12:$B$5000,AA$33,'(6)定期点検調書'!$AH$12:$AH$5000,$C39,'(6)定期点検調書'!$BF$12:$BF$5000,$W$7)&gt;=1,$W$7,IF(COUNTIFS('(6)定期点検調書'!$B$12:$B$5000,AA$33,'(6)定期点検調書'!$AH$12:$AH$5000,$C39,'(6)定期点検調書'!$BF$12:$BF$5000,$V$7)&gt;=1,$V$7,IF(COUNTIFS('(6)定期点検調書'!$B$12:$B$5000,AA$33,'(6)定期点検調書'!$AH$12:$AH$5000,$C39,'(6)定期点検調書'!$BF$12:$BF$5000,$U$7)&gt;=1,$U$7,IF(COUNTIFS('(6)定期点検調書'!$B$12:$B$5000,AA$33,'(6)定期点検調書'!$AH$12:$AH$5000,$C39,'(6)定期点検調書'!$BF$12:$BF$5000,$T$7)&gt;=1,$T$7,IF(COUNTIFS('(6)定期点検調書'!$B$12:$B$5000,AA$33,'(6)定期点検調書'!$AH$12:$AH$5000,$C39,'(6)定期点検調書'!$BF$12:$BF$5000,$S$7)&gt;=1,$S$7,""))))))</f>
        <v/>
      </c>
      <c r="AB39" s="465" t="str">
        <f>IF(AB$33="","",IF(COUNTIFS('(6)定期点検調書'!$B$12:$B$5000,AB$33,'(6)定期点検調書'!$AH$12:$AH$5000,$C39,'(6)定期点検調書'!$BF$12:$BF$5000,$W$7)&gt;=1,$W$7,IF(COUNTIFS('(6)定期点検調書'!$B$12:$B$5000,AB$33,'(6)定期点検調書'!$AH$12:$AH$5000,$C39,'(6)定期点検調書'!$BF$12:$BF$5000,$V$7)&gt;=1,$V$7,IF(COUNTIFS('(6)定期点検調書'!$B$12:$B$5000,AB$33,'(6)定期点検調書'!$AH$12:$AH$5000,$C39,'(6)定期点検調書'!$BF$12:$BF$5000,$U$7)&gt;=1,$U$7,IF(COUNTIFS('(6)定期点検調書'!$B$12:$B$5000,AB$33,'(6)定期点検調書'!$AH$12:$AH$5000,$C39,'(6)定期点検調書'!$BF$12:$BF$5000,$T$7)&gt;=1,$T$7,IF(COUNTIFS('(6)定期点検調書'!$B$12:$B$5000,AB$33,'(6)定期点検調書'!$AH$12:$AH$5000,$C39,'(6)定期点検調書'!$BF$12:$BF$5000,$S$7)&gt;=1,$S$7,""))))))</f>
        <v/>
      </c>
      <c r="AC39" s="465" t="str">
        <f>IF(AC$33="","",IF(COUNTIFS('(6)定期点検調書'!$B$12:$B$5000,AC$33,'(6)定期点検調書'!$AH$12:$AH$5000,$C39,'(6)定期点検調書'!$BF$12:$BF$5000,$W$7)&gt;=1,$W$7,IF(COUNTIFS('(6)定期点検調書'!$B$12:$B$5000,AC$33,'(6)定期点検調書'!$AH$12:$AH$5000,$C39,'(6)定期点検調書'!$BF$12:$BF$5000,$V$7)&gt;=1,$V$7,IF(COUNTIFS('(6)定期点検調書'!$B$12:$B$5000,AC$33,'(6)定期点検調書'!$AH$12:$AH$5000,$C39,'(6)定期点検調書'!$BF$12:$BF$5000,$U$7)&gt;=1,$U$7,IF(COUNTIFS('(6)定期点検調書'!$B$12:$B$5000,AC$33,'(6)定期点検調書'!$AH$12:$AH$5000,$C39,'(6)定期点検調書'!$BF$12:$BF$5000,$T$7)&gt;=1,$T$7,IF(COUNTIFS('(6)定期点検調書'!$B$12:$B$5000,AC$33,'(6)定期点検調書'!$AH$12:$AH$5000,$C39,'(6)定期点検調書'!$BF$12:$BF$5000,$S$7)&gt;=1,$S$7,""))))))</f>
        <v/>
      </c>
      <c r="AD39" s="465" t="str">
        <f>IF(AD$33="","",IF(COUNTIFS('(6)定期点検調書'!$B$12:$B$5000,AD$33,'(6)定期点検調書'!$AH$12:$AH$5000,$C39,'(6)定期点検調書'!$BF$12:$BF$5000,$W$7)&gt;=1,$W$7,IF(COUNTIFS('(6)定期点検調書'!$B$12:$B$5000,AD$33,'(6)定期点検調書'!$AH$12:$AH$5000,$C39,'(6)定期点検調書'!$BF$12:$BF$5000,$V$7)&gt;=1,$V$7,IF(COUNTIFS('(6)定期点検調書'!$B$12:$B$5000,AD$33,'(6)定期点検調書'!$AH$12:$AH$5000,$C39,'(6)定期点検調書'!$BF$12:$BF$5000,$U$7)&gt;=1,$U$7,IF(COUNTIFS('(6)定期点検調書'!$B$12:$B$5000,AD$33,'(6)定期点検調書'!$AH$12:$AH$5000,$C39,'(6)定期点検調書'!$BF$12:$BF$5000,$T$7)&gt;=1,$T$7,IF(COUNTIFS('(6)定期点検調書'!$B$12:$B$5000,AD$33,'(6)定期点検調書'!$AH$12:$AH$5000,$C39,'(6)定期点検調書'!$BF$12:$BF$5000,$S$7)&gt;=1,$S$7,""))))))</f>
        <v/>
      </c>
      <c r="AE39" s="465" t="str">
        <f>IF(AE$33="","",IF(COUNTIFS('(6)定期点検調書'!$B$12:$B$5000,AE$33,'(6)定期点検調書'!$AH$12:$AH$5000,$C39,'(6)定期点検調書'!$BF$12:$BF$5000,$W$7)&gt;=1,$W$7,IF(COUNTIFS('(6)定期点検調書'!$B$12:$B$5000,AE$33,'(6)定期点検調書'!$AH$12:$AH$5000,$C39,'(6)定期点検調書'!$BF$12:$BF$5000,$V$7)&gt;=1,$V$7,IF(COUNTIFS('(6)定期点検調書'!$B$12:$B$5000,AE$33,'(6)定期点検調書'!$AH$12:$AH$5000,$C39,'(6)定期点検調書'!$BF$12:$BF$5000,$U$7)&gt;=1,$U$7,IF(COUNTIFS('(6)定期点検調書'!$B$12:$B$5000,AE$33,'(6)定期点検調書'!$AH$12:$AH$5000,$C39,'(6)定期点検調書'!$BF$12:$BF$5000,$T$7)&gt;=1,$T$7,IF(COUNTIFS('(6)定期点検調書'!$B$12:$B$5000,AE$33,'(6)定期点検調書'!$AH$12:$AH$5000,$C39,'(6)定期点検調書'!$BF$12:$BF$5000,$S$7)&gt;=1,$S$7,""))))))</f>
        <v/>
      </c>
      <c r="AF39" s="465" t="str">
        <f>IF(AF$33="","",IF(COUNTIFS('(6)定期点検調書'!$B$12:$B$5000,AF$33,'(6)定期点検調書'!$AH$12:$AH$5000,$C39,'(6)定期点検調書'!$BF$12:$BF$5000,$W$7)&gt;=1,$W$7,IF(COUNTIFS('(6)定期点検調書'!$B$12:$B$5000,AF$33,'(6)定期点検調書'!$AH$12:$AH$5000,$C39,'(6)定期点検調書'!$BF$12:$BF$5000,$V$7)&gt;=1,$V$7,IF(COUNTIFS('(6)定期点検調書'!$B$12:$B$5000,AF$33,'(6)定期点検調書'!$AH$12:$AH$5000,$C39,'(6)定期点検調書'!$BF$12:$BF$5000,$U$7)&gt;=1,$U$7,IF(COUNTIFS('(6)定期点検調書'!$B$12:$B$5000,AF$33,'(6)定期点検調書'!$AH$12:$AH$5000,$C39,'(6)定期点検調書'!$BF$12:$BF$5000,$T$7)&gt;=1,$T$7,IF(COUNTIFS('(6)定期点検調書'!$B$12:$B$5000,AF$33,'(6)定期点検調書'!$AH$12:$AH$5000,$C39,'(6)定期点検調書'!$BF$12:$BF$5000,$S$7)&gt;=1,$S$7,""))))))</f>
        <v/>
      </c>
      <c r="AG39" s="465" t="str">
        <f>IF(AG$33="","",IF(COUNTIFS('(6)定期点検調書'!$B$12:$B$5000,AG$33,'(6)定期点検調書'!$AH$12:$AH$5000,$C39,'(6)定期点検調書'!$BF$12:$BF$5000,$W$7)&gt;=1,$W$7,IF(COUNTIFS('(6)定期点検調書'!$B$12:$B$5000,AG$33,'(6)定期点検調書'!$AH$12:$AH$5000,$C39,'(6)定期点検調書'!$BF$12:$BF$5000,$V$7)&gt;=1,$V$7,IF(COUNTIFS('(6)定期点検調書'!$B$12:$B$5000,AG$33,'(6)定期点検調書'!$AH$12:$AH$5000,$C39,'(6)定期点検調書'!$BF$12:$BF$5000,$U$7)&gt;=1,$U$7,IF(COUNTIFS('(6)定期点検調書'!$B$12:$B$5000,AG$33,'(6)定期点検調書'!$AH$12:$AH$5000,$C39,'(6)定期点検調書'!$BF$12:$BF$5000,$T$7)&gt;=1,$T$7,IF(COUNTIFS('(6)定期点検調書'!$B$12:$B$5000,AG$33,'(6)定期点検調書'!$AH$12:$AH$5000,$C39,'(6)定期点検調書'!$BF$12:$BF$5000,$S$7)&gt;=1,$S$7,""))))))</f>
        <v/>
      </c>
      <c r="AH39" s="465" t="str">
        <f>IF(AH$33="","",IF(COUNTIFS('(6)定期点検調書'!$B$12:$B$5000,AH$33,'(6)定期点検調書'!$AH$12:$AH$5000,$C39,'(6)定期点検調書'!$BF$12:$BF$5000,$W$7)&gt;=1,$W$7,IF(COUNTIFS('(6)定期点検調書'!$B$12:$B$5000,AH$33,'(6)定期点検調書'!$AH$12:$AH$5000,$C39,'(6)定期点検調書'!$BF$12:$BF$5000,$V$7)&gt;=1,$V$7,IF(COUNTIFS('(6)定期点検調書'!$B$12:$B$5000,AH$33,'(6)定期点検調書'!$AH$12:$AH$5000,$C39,'(6)定期点検調書'!$BF$12:$BF$5000,$U$7)&gt;=1,$U$7,IF(COUNTIFS('(6)定期点検調書'!$B$12:$B$5000,AH$33,'(6)定期点検調書'!$AH$12:$AH$5000,$C39,'(6)定期点検調書'!$BF$12:$BF$5000,$T$7)&gt;=1,$T$7,IF(COUNTIFS('(6)定期点検調書'!$B$12:$B$5000,AH$33,'(6)定期点検調書'!$AH$12:$AH$5000,$C39,'(6)定期点検調書'!$BF$12:$BF$5000,$S$7)&gt;=1,$S$7,""))))))</f>
        <v/>
      </c>
      <c r="AI39" s="465" t="str">
        <f>IF(AI$33="","",IF(COUNTIFS('(6)定期点検調書'!$B$12:$B$5000,AI$33,'(6)定期点検調書'!$AH$12:$AH$5000,$C39,'(6)定期点検調書'!$BF$12:$BF$5000,$W$7)&gt;=1,$W$7,IF(COUNTIFS('(6)定期点検調書'!$B$12:$B$5000,AI$33,'(6)定期点検調書'!$AH$12:$AH$5000,$C39,'(6)定期点検調書'!$BF$12:$BF$5000,$V$7)&gt;=1,$V$7,IF(COUNTIFS('(6)定期点検調書'!$B$12:$B$5000,AI$33,'(6)定期点検調書'!$AH$12:$AH$5000,$C39,'(6)定期点検調書'!$BF$12:$BF$5000,$U$7)&gt;=1,$U$7,IF(COUNTIFS('(6)定期点検調書'!$B$12:$B$5000,AI$33,'(6)定期点検調書'!$AH$12:$AH$5000,$C39,'(6)定期点検調書'!$BF$12:$BF$5000,$T$7)&gt;=1,$T$7,IF(COUNTIFS('(6)定期点検調書'!$B$12:$B$5000,AI$33,'(6)定期点検調書'!$AH$12:$AH$5000,$C39,'(6)定期点検調書'!$BF$12:$BF$5000,$S$7)&gt;=1,$S$7,""))))))</f>
        <v/>
      </c>
      <c r="AJ39" s="465" t="str">
        <f>IF(AJ$33="","",IF(COUNTIFS('(6)定期点検調書'!$B$12:$B$5000,AJ$33,'(6)定期点検調書'!$AH$12:$AH$5000,$C39,'(6)定期点検調書'!$BF$12:$BF$5000,$W$7)&gt;=1,$W$7,IF(COUNTIFS('(6)定期点検調書'!$B$12:$B$5000,AJ$33,'(6)定期点検調書'!$AH$12:$AH$5000,$C39,'(6)定期点検調書'!$BF$12:$BF$5000,$V$7)&gt;=1,$V$7,IF(COUNTIFS('(6)定期点検調書'!$B$12:$B$5000,AJ$33,'(6)定期点検調書'!$AH$12:$AH$5000,$C39,'(6)定期点検調書'!$BF$12:$BF$5000,$U$7)&gt;=1,$U$7,IF(COUNTIFS('(6)定期点検調書'!$B$12:$B$5000,AJ$33,'(6)定期点検調書'!$AH$12:$AH$5000,$C39,'(6)定期点検調書'!$BF$12:$BF$5000,$T$7)&gt;=1,$T$7,IF(COUNTIFS('(6)定期点検調書'!$B$12:$B$5000,AJ$33,'(6)定期点検調書'!$AH$12:$AH$5000,$C39,'(6)定期点検調書'!$BF$12:$BF$5000,$S$7)&gt;=1,$S$7,""))))))</f>
        <v/>
      </c>
      <c r="AK39" s="465" t="str">
        <f>IF(AK$33="","",IF(COUNTIFS('(6)定期点検調書'!$B$12:$B$5000,AK$33,'(6)定期点検調書'!$AH$12:$AH$5000,$C39,'(6)定期点検調書'!$BF$12:$BF$5000,$W$7)&gt;=1,$W$7,IF(COUNTIFS('(6)定期点検調書'!$B$12:$B$5000,AK$33,'(6)定期点検調書'!$AH$12:$AH$5000,$C39,'(6)定期点検調書'!$BF$12:$BF$5000,$V$7)&gt;=1,$V$7,IF(COUNTIFS('(6)定期点検調書'!$B$12:$B$5000,AK$33,'(6)定期点検調書'!$AH$12:$AH$5000,$C39,'(6)定期点検調書'!$BF$12:$BF$5000,$U$7)&gt;=1,$U$7,IF(COUNTIFS('(6)定期点検調書'!$B$12:$B$5000,AK$33,'(6)定期点検調書'!$AH$12:$AH$5000,$C39,'(6)定期点検調書'!$BF$12:$BF$5000,$T$7)&gt;=1,$T$7,IF(COUNTIFS('(6)定期点検調書'!$B$12:$B$5000,AK$33,'(6)定期点検調書'!$AH$12:$AH$5000,$C39,'(6)定期点検調書'!$BF$12:$BF$5000,$S$7)&gt;=1,$S$7,""))))))</f>
        <v/>
      </c>
      <c r="AL39" s="465" t="str">
        <f>IF(AL$33="","",IF(COUNTIFS('(6)定期点検調書'!$B$12:$B$5000,AL$33,'(6)定期点検調書'!$AH$12:$AH$5000,$C39,'(6)定期点検調書'!$BF$12:$BF$5000,$W$7)&gt;=1,$W$7,IF(COUNTIFS('(6)定期点検調書'!$B$12:$B$5000,AL$33,'(6)定期点検調書'!$AH$12:$AH$5000,$C39,'(6)定期点検調書'!$BF$12:$BF$5000,$V$7)&gt;=1,$V$7,IF(COUNTIFS('(6)定期点検調書'!$B$12:$B$5000,AL$33,'(6)定期点検調書'!$AH$12:$AH$5000,$C39,'(6)定期点検調書'!$BF$12:$BF$5000,$U$7)&gt;=1,$U$7,IF(COUNTIFS('(6)定期点検調書'!$B$12:$B$5000,AL$33,'(6)定期点検調書'!$AH$12:$AH$5000,$C39,'(6)定期点検調書'!$BF$12:$BF$5000,$T$7)&gt;=1,$T$7,IF(COUNTIFS('(6)定期点検調書'!$B$12:$B$5000,AL$33,'(6)定期点検調書'!$AH$12:$AH$5000,$C39,'(6)定期点検調書'!$BF$12:$BF$5000,$S$7)&gt;=1,$S$7,""))))))</f>
        <v/>
      </c>
      <c r="AM39" s="465" t="str">
        <f>IF(AM$33="","",IF(COUNTIFS('(6)定期点検調書'!$B$12:$B$5000,AM$33,'(6)定期点検調書'!$AH$12:$AH$5000,$C39,'(6)定期点検調書'!$BF$12:$BF$5000,$W$7)&gt;=1,$W$7,IF(COUNTIFS('(6)定期点検調書'!$B$12:$B$5000,AM$33,'(6)定期点検調書'!$AH$12:$AH$5000,$C39,'(6)定期点検調書'!$BF$12:$BF$5000,$V$7)&gt;=1,$V$7,IF(COUNTIFS('(6)定期点検調書'!$B$12:$B$5000,AM$33,'(6)定期点検調書'!$AH$12:$AH$5000,$C39,'(6)定期点検調書'!$BF$12:$BF$5000,$U$7)&gt;=1,$U$7,IF(COUNTIFS('(6)定期点検調書'!$B$12:$B$5000,AM$33,'(6)定期点検調書'!$AH$12:$AH$5000,$C39,'(6)定期点検調書'!$BF$12:$BF$5000,$T$7)&gt;=1,$T$7,IF(COUNTIFS('(6)定期点検調書'!$B$12:$B$5000,AM$33,'(6)定期点検調書'!$AH$12:$AH$5000,$C39,'(6)定期点検調書'!$BF$12:$BF$5000,$S$7)&gt;=1,$S$7,""))))))</f>
        <v/>
      </c>
      <c r="AN39" s="465" t="str">
        <f>IF(AN$33="","",IF(COUNTIFS('(6)定期点検調書'!$B$12:$B$5000,AN$33,'(6)定期点検調書'!$AH$12:$AH$5000,$C39,'(6)定期点検調書'!$BF$12:$BF$5000,$W$7)&gt;=1,$W$7,IF(COUNTIFS('(6)定期点検調書'!$B$12:$B$5000,AN$33,'(6)定期点検調書'!$AH$12:$AH$5000,$C39,'(6)定期点検調書'!$BF$12:$BF$5000,$V$7)&gt;=1,$V$7,IF(COUNTIFS('(6)定期点検調書'!$B$12:$B$5000,AN$33,'(6)定期点検調書'!$AH$12:$AH$5000,$C39,'(6)定期点検調書'!$BF$12:$BF$5000,$U$7)&gt;=1,$U$7,IF(COUNTIFS('(6)定期点検調書'!$B$12:$B$5000,AN$33,'(6)定期点検調書'!$AH$12:$AH$5000,$C39,'(6)定期点検調書'!$BF$12:$BF$5000,$T$7)&gt;=1,$T$7,IF(COUNTIFS('(6)定期点検調書'!$B$12:$B$5000,AN$33,'(6)定期点検調書'!$AH$12:$AH$5000,$C39,'(6)定期点検調書'!$BF$12:$BF$5000,$S$7)&gt;=1,$S$7,""))))))</f>
        <v/>
      </c>
      <c r="AO39" s="465" t="str">
        <f>IF(AO$33="","",IF(COUNTIFS('(6)定期点検調書'!$B$12:$B$5000,AO$33,'(6)定期点検調書'!$AH$12:$AH$5000,$C39,'(6)定期点検調書'!$BF$12:$BF$5000,$W$7)&gt;=1,$W$7,IF(COUNTIFS('(6)定期点検調書'!$B$12:$B$5000,AO$33,'(6)定期点検調書'!$AH$12:$AH$5000,$C39,'(6)定期点検調書'!$BF$12:$BF$5000,$V$7)&gt;=1,$V$7,IF(COUNTIFS('(6)定期点検調書'!$B$12:$B$5000,AO$33,'(6)定期点検調書'!$AH$12:$AH$5000,$C39,'(6)定期点検調書'!$BF$12:$BF$5000,$U$7)&gt;=1,$U$7,IF(COUNTIFS('(6)定期点検調書'!$B$12:$B$5000,AO$33,'(6)定期点検調書'!$AH$12:$AH$5000,$C39,'(6)定期点検調書'!$BF$12:$BF$5000,$T$7)&gt;=1,$T$7,IF(COUNTIFS('(6)定期点検調書'!$B$12:$B$5000,AO$33,'(6)定期点検調書'!$AH$12:$AH$5000,$C39,'(6)定期点検調書'!$BF$12:$BF$5000,$S$7)&gt;=1,$S$7,""))))))</f>
        <v/>
      </c>
      <c r="AP39" s="465" t="str">
        <f>IF(AP$33="","",IF(COUNTIFS('(6)定期点検調書'!$B$12:$B$5000,AP$33,'(6)定期点検調書'!$AH$12:$AH$5000,$C39,'(6)定期点検調書'!$BF$12:$BF$5000,$W$7)&gt;=1,$W$7,IF(COUNTIFS('(6)定期点検調書'!$B$12:$B$5000,AP$33,'(6)定期点検調書'!$AH$12:$AH$5000,$C39,'(6)定期点検調書'!$BF$12:$BF$5000,$V$7)&gt;=1,$V$7,IF(COUNTIFS('(6)定期点検調書'!$B$12:$B$5000,AP$33,'(6)定期点検調書'!$AH$12:$AH$5000,$C39,'(6)定期点検調書'!$BF$12:$BF$5000,$U$7)&gt;=1,$U$7,IF(COUNTIFS('(6)定期点検調書'!$B$12:$B$5000,AP$33,'(6)定期点検調書'!$AH$12:$AH$5000,$C39,'(6)定期点検調書'!$BF$12:$BF$5000,$T$7)&gt;=1,$T$7,IF(COUNTIFS('(6)定期点検調書'!$B$12:$B$5000,AP$33,'(6)定期点検調書'!$AH$12:$AH$5000,$C39,'(6)定期点検調書'!$BF$12:$BF$5000,$S$7)&gt;=1,$S$7,""))))))</f>
        <v/>
      </c>
      <c r="AQ39" s="465" t="str">
        <f>IF(AQ$33="","",IF(COUNTIFS('(6)定期点検調書'!$B$12:$B$5000,AQ$33,'(6)定期点検調書'!$AH$12:$AH$5000,$C39,'(6)定期点検調書'!$BF$12:$BF$5000,$W$7)&gt;=1,$W$7,IF(COUNTIFS('(6)定期点検調書'!$B$12:$B$5000,AQ$33,'(6)定期点検調書'!$AH$12:$AH$5000,$C39,'(6)定期点検調書'!$BF$12:$BF$5000,$V$7)&gt;=1,$V$7,IF(COUNTIFS('(6)定期点検調書'!$B$12:$B$5000,AQ$33,'(6)定期点検調書'!$AH$12:$AH$5000,$C39,'(6)定期点検調書'!$BF$12:$BF$5000,$U$7)&gt;=1,$U$7,IF(COUNTIFS('(6)定期点検調書'!$B$12:$B$5000,AQ$33,'(6)定期点検調書'!$AH$12:$AH$5000,$C39,'(6)定期点検調書'!$BF$12:$BF$5000,$T$7)&gt;=1,$T$7,IF(COUNTIFS('(6)定期点検調書'!$B$12:$B$5000,AQ$33,'(6)定期点検調書'!$AH$12:$AH$5000,$C39,'(6)定期点検調書'!$BF$12:$BF$5000,$S$7)&gt;=1,$S$7,""))))))</f>
        <v/>
      </c>
      <c r="AR39" s="465" t="str">
        <f>IF(AR$33="","",IF(COUNTIFS('(6)定期点検調書'!$B$12:$B$5000,AR$33,'(6)定期点検調書'!$AH$12:$AH$5000,$C39,'(6)定期点検調書'!$BF$12:$BF$5000,$W$7)&gt;=1,$W$7,IF(COUNTIFS('(6)定期点検調書'!$B$12:$B$5000,AR$33,'(6)定期点検調書'!$AH$12:$AH$5000,$C39,'(6)定期点検調書'!$BF$12:$BF$5000,$V$7)&gt;=1,$V$7,IF(COUNTIFS('(6)定期点検調書'!$B$12:$B$5000,AR$33,'(6)定期点検調書'!$AH$12:$AH$5000,$C39,'(6)定期点検調書'!$BF$12:$BF$5000,$U$7)&gt;=1,$U$7,IF(COUNTIFS('(6)定期点検調書'!$B$12:$B$5000,AR$33,'(6)定期点検調書'!$AH$12:$AH$5000,$C39,'(6)定期点検調書'!$BF$12:$BF$5000,$T$7)&gt;=1,$T$7,IF(COUNTIFS('(6)定期点検調書'!$B$12:$B$5000,AR$33,'(6)定期点検調書'!$AH$12:$AH$5000,$C39,'(6)定期点検調書'!$BF$12:$BF$5000,$S$7)&gt;=1,$S$7,""))))))</f>
        <v/>
      </c>
      <c r="AS39" s="465" t="str">
        <f>IF(AS$33="","",IF(COUNTIFS('(6)定期点検調書'!$B$12:$B$5000,AS$33,'(6)定期点検調書'!$AH$12:$AH$5000,$C39,'(6)定期点検調書'!$BF$12:$BF$5000,$W$7)&gt;=1,$W$7,IF(COUNTIFS('(6)定期点検調書'!$B$12:$B$5000,AS$33,'(6)定期点検調書'!$AH$12:$AH$5000,$C39,'(6)定期点検調書'!$BF$12:$BF$5000,$V$7)&gt;=1,$V$7,IF(COUNTIFS('(6)定期点検調書'!$B$12:$B$5000,AS$33,'(6)定期点検調書'!$AH$12:$AH$5000,$C39,'(6)定期点検調書'!$BF$12:$BF$5000,$U$7)&gt;=1,$U$7,IF(COUNTIFS('(6)定期点検調書'!$B$12:$B$5000,AS$33,'(6)定期点検調書'!$AH$12:$AH$5000,$C39,'(6)定期点検調書'!$BF$12:$BF$5000,$T$7)&gt;=1,$T$7,IF(COUNTIFS('(6)定期点検調書'!$B$12:$B$5000,AS$33,'(6)定期点検調書'!$AH$12:$AH$5000,$C39,'(6)定期点検調書'!$BF$12:$BF$5000,$S$7)&gt;=1,$S$7,""))))))</f>
        <v/>
      </c>
      <c r="AT39" s="465" t="str">
        <f>IF(AT$33="","",IF(COUNTIFS('(6)定期点検調書'!$B$12:$B$5000,AT$33,'(6)定期点検調書'!$AH$12:$AH$5000,$C39,'(6)定期点検調書'!$BF$12:$BF$5000,$W$7)&gt;=1,$W$7,IF(COUNTIFS('(6)定期点検調書'!$B$12:$B$5000,AT$33,'(6)定期点検調書'!$AH$12:$AH$5000,$C39,'(6)定期点検調書'!$BF$12:$BF$5000,$V$7)&gt;=1,$V$7,IF(COUNTIFS('(6)定期点検調書'!$B$12:$B$5000,AT$33,'(6)定期点検調書'!$AH$12:$AH$5000,$C39,'(6)定期点検調書'!$BF$12:$BF$5000,$U$7)&gt;=1,$U$7,IF(COUNTIFS('(6)定期点検調書'!$B$12:$B$5000,AT$33,'(6)定期点検調書'!$AH$12:$AH$5000,$C39,'(6)定期点検調書'!$BF$12:$BF$5000,$T$7)&gt;=1,$T$7,IF(COUNTIFS('(6)定期点検調書'!$B$12:$B$5000,AT$33,'(6)定期点検調書'!$AH$12:$AH$5000,$C39,'(6)定期点検調書'!$BF$12:$BF$5000,$S$7)&gt;=1,$S$7,""))))))</f>
        <v/>
      </c>
      <c r="AU39" s="465" t="str">
        <f>IF(AU$33="","",IF(COUNTIFS('(6)定期点検調書'!$B$12:$B$5000,AU$33,'(6)定期点検調書'!$AH$12:$AH$5000,$C39,'(6)定期点検調書'!$BF$12:$BF$5000,$W$7)&gt;=1,$W$7,IF(COUNTIFS('(6)定期点検調書'!$B$12:$B$5000,AU$33,'(6)定期点検調書'!$AH$12:$AH$5000,$C39,'(6)定期点検調書'!$BF$12:$BF$5000,$V$7)&gt;=1,$V$7,IF(COUNTIFS('(6)定期点検調書'!$B$12:$B$5000,AU$33,'(6)定期点検調書'!$AH$12:$AH$5000,$C39,'(6)定期点検調書'!$BF$12:$BF$5000,$U$7)&gt;=1,$U$7,IF(COUNTIFS('(6)定期点検調書'!$B$12:$B$5000,AU$33,'(6)定期点検調書'!$AH$12:$AH$5000,$C39,'(6)定期点検調書'!$BF$12:$BF$5000,$T$7)&gt;=1,$T$7,IF(COUNTIFS('(6)定期点検調書'!$B$12:$B$5000,AU$33,'(6)定期点検調書'!$AH$12:$AH$5000,$C39,'(6)定期点検調書'!$BF$12:$BF$5000,$S$7)&gt;=1,$S$7,""))))))</f>
        <v/>
      </c>
      <c r="AV39" s="465" t="str">
        <f>IF(AV$33="","",IF(COUNTIFS('(6)定期点検調書'!$B$12:$B$5000,AV$33,'(6)定期点検調書'!$AH$12:$AH$5000,$C39,'(6)定期点検調書'!$BF$12:$BF$5000,$W$7)&gt;=1,$W$7,IF(COUNTIFS('(6)定期点検調書'!$B$12:$B$5000,AV$33,'(6)定期点検調書'!$AH$12:$AH$5000,$C39,'(6)定期点検調書'!$BF$12:$BF$5000,$V$7)&gt;=1,$V$7,IF(COUNTIFS('(6)定期点検調書'!$B$12:$B$5000,AV$33,'(6)定期点検調書'!$AH$12:$AH$5000,$C39,'(6)定期点検調書'!$BF$12:$BF$5000,$U$7)&gt;=1,$U$7,IF(COUNTIFS('(6)定期点検調書'!$B$12:$B$5000,AV$33,'(6)定期点検調書'!$AH$12:$AH$5000,$C39,'(6)定期点検調書'!$BF$12:$BF$5000,$T$7)&gt;=1,$T$7,IF(COUNTIFS('(6)定期点検調書'!$B$12:$B$5000,AV$33,'(6)定期点検調書'!$AH$12:$AH$5000,$C39,'(6)定期点検調書'!$BF$12:$BF$5000,$S$7)&gt;=1,$S$7,""))))))</f>
        <v/>
      </c>
      <c r="AW39" s="465" t="str">
        <f>IF(AW$33="","",IF(COUNTIFS('(6)定期点検調書'!$B$12:$B$5000,AW$33,'(6)定期点検調書'!$AH$12:$AH$5000,$C39,'(6)定期点検調書'!$BF$12:$BF$5000,$W$7)&gt;=1,$W$7,IF(COUNTIFS('(6)定期点検調書'!$B$12:$B$5000,AW$33,'(6)定期点検調書'!$AH$12:$AH$5000,$C39,'(6)定期点検調書'!$BF$12:$BF$5000,$V$7)&gt;=1,$V$7,IF(COUNTIFS('(6)定期点検調書'!$B$12:$B$5000,AW$33,'(6)定期点検調書'!$AH$12:$AH$5000,$C39,'(6)定期点検調書'!$BF$12:$BF$5000,$U$7)&gt;=1,$U$7,IF(COUNTIFS('(6)定期点検調書'!$B$12:$B$5000,AW$33,'(6)定期点検調書'!$AH$12:$AH$5000,$C39,'(6)定期点検調書'!$BF$12:$BF$5000,$T$7)&gt;=1,$T$7,IF(COUNTIFS('(6)定期点検調書'!$B$12:$B$5000,AW$33,'(6)定期点検調書'!$AH$12:$AH$5000,$C39,'(6)定期点検調書'!$BF$12:$BF$5000,$S$7)&gt;=1,$S$7,""))))))</f>
        <v/>
      </c>
      <c r="AX39" s="465" t="str">
        <f>IF(AX$33="","",IF(COUNTIFS('(6)定期点検調書'!$B$12:$B$5000,AX$33,'(6)定期点検調書'!$AH$12:$AH$5000,$C39,'(6)定期点検調書'!$BF$12:$BF$5000,$W$7)&gt;=1,$W$7,IF(COUNTIFS('(6)定期点検調書'!$B$12:$B$5000,AX$33,'(6)定期点検調書'!$AH$12:$AH$5000,$C39,'(6)定期点検調書'!$BF$12:$BF$5000,$V$7)&gt;=1,$V$7,IF(COUNTIFS('(6)定期点検調書'!$B$12:$B$5000,AX$33,'(6)定期点検調書'!$AH$12:$AH$5000,$C39,'(6)定期点検調書'!$BF$12:$BF$5000,$U$7)&gt;=1,$U$7,IF(COUNTIFS('(6)定期点検調書'!$B$12:$B$5000,AX$33,'(6)定期点検調書'!$AH$12:$AH$5000,$C39,'(6)定期点検調書'!$BF$12:$BF$5000,$T$7)&gt;=1,$T$7,IF(COUNTIFS('(6)定期点検調書'!$B$12:$B$5000,AX$33,'(6)定期点検調書'!$AH$12:$AH$5000,$C39,'(6)定期点検調書'!$BF$12:$BF$5000,$S$7)&gt;=1,$S$7,""))))))</f>
        <v/>
      </c>
      <c r="AY39" s="465" t="str">
        <f>IF(AY$33="","",IF(COUNTIFS('(6)定期点検調書'!$B$12:$B$5000,AY$33,'(6)定期点検調書'!$AH$12:$AH$5000,$C39,'(6)定期点検調書'!$BF$12:$BF$5000,$W$7)&gt;=1,$W$7,IF(COUNTIFS('(6)定期点検調書'!$B$12:$B$5000,AY$33,'(6)定期点検調書'!$AH$12:$AH$5000,$C39,'(6)定期点検調書'!$BF$12:$BF$5000,$V$7)&gt;=1,$V$7,IF(COUNTIFS('(6)定期点検調書'!$B$12:$B$5000,AY$33,'(6)定期点検調書'!$AH$12:$AH$5000,$C39,'(6)定期点検調書'!$BF$12:$BF$5000,$U$7)&gt;=1,$U$7,IF(COUNTIFS('(6)定期点検調書'!$B$12:$B$5000,AY$33,'(6)定期点検調書'!$AH$12:$AH$5000,$C39,'(6)定期点検調書'!$BF$12:$BF$5000,$T$7)&gt;=1,$T$7,IF(COUNTIFS('(6)定期点検調書'!$B$12:$B$5000,AY$33,'(6)定期点検調書'!$AH$12:$AH$5000,$C39,'(6)定期点検調書'!$BF$12:$BF$5000,$S$7)&gt;=1,$S$7,""))))))</f>
        <v/>
      </c>
      <c r="AZ39" s="465" t="str">
        <f>IF(AZ$33="","",IF(COUNTIFS('(6)定期点検調書'!$B$12:$B$5000,AZ$33,'(6)定期点検調書'!$AH$12:$AH$5000,$C39,'(6)定期点検調書'!$BF$12:$BF$5000,$W$7)&gt;=1,$W$7,IF(COUNTIFS('(6)定期点検調書'!$B$12:$B$5000,AZ$33,'(6)定期点検調書'!$AH$12:$AH$5000,$C39,'(6)定期点検調書'!$BF$12:$BF$5000,$V$7)&gt;=1,$V$7,IF(COUNTIFS('(6)定期点検調書'!$B$12:$B$5000,AZ$33,'(6)定期点検調書'!$AH$12:$AH$5000,$C39,'(6)定期点検調書'!$BF$12:$BF$5000,$U$7)&gt;=1,$U$7,IF(COUNTIFS('(6)定期点検調書'!$B$12:$B$5000,AZ$33,'(6)定期点検調書'!$AH$12:$AH$5000,$C39,'(6)定期点検調書'!$BF$12:$BF$5000,$T$7)&gt;=1,$T$7,IF(COUNTIFS('(6)定期点検調書'!$B$12:$B$5000,AZ$33,'(6)定期点検調書'!$AH$12:$AH$5000,$C39,'(6)定期点検調書'!$BF$12:$BF$5000,$S$7)&gt;=1,$S$7,""))))))</f>
        <v/>
      </c>
      <c r="BA39" s="466" t="str">
        <f>IF(BA$33="","",IF(COUNTIFS('(6)定期点検調書'!$B$12:$B$5000,BA$33,'(6)定期点検調書'!$AH$12:$AH$5000,$C39,'(6)定期点検調書'!$BF$12:$BF$5000,$W$7)&gt;=1,$W$7,IF(COUNTIFS('(6)定期点検調書'!$B$12:$B$5000,BA$33,'(6)定期点検調書'!$AH$12:$AH$5000,$C39,'(6)定期点検調書'!$BF$12:$BF$5000,$V$7)&gt;=1,$V$7,IF(COUNTIFS('(6)定期点検調書'!$B$12:$B$5000,BA$33,'(6)定期点検調書'!$AH$12:$AH$5000,$C39,'(6)定期点検調書'!$BF$12:$BF$5000,$U$7)&gt;=1,$U$7,IF(COUNTIFS('(6)定期点検調書'!$B$12:$B$5000,BA$33,'(6)定期点検調書'!$AH$12:$AH$5000,$C39,'(6)定期点検調書'!$BF$12:$BF$5000,$T$7)&gt;=1,$T$7,IF(COUNTIFS('(6)定期点検調書'!$B$12:$B$5000,BA$33,'(6)定期点検調書'!$AH$12:$AH$5000,$C39,'(6)定期点検調書'!$BF$12:$BF$5000,$S$7)&gt;=1,$S$7,""))))))</f>
        <v/>
      </c>
      <c r="BB39" s="1"/>
      <c r="BC39" s="1"/>
    </row>
    <row r="40" spans="2:55" ht="18.75" customHeight="1" x14ac:dyDescent="0.2">
      <c r="B40" s="1854"/>
      <c r="C40" s="1841" t="str">
        <f>ﾃﾞｰﾀ一覧!$U$24</f>
        <v>傾き・変形</v>
      </c>
      <c r="D40" s="1842"/>
      <c r="E40" s="1842"/>
      <c r="F40" s="1842"/>
      <c r="G40" s="1843"/>
      <c r="H40" s="467" t="str">
        <f>IF(H$33="","",IF(COUNTIFS('(6)定期点検調書'!$B$12:$B$5000,H$33,'(6)定期点検調書'!$AH$12:$AH$5000,$C40,'(6)定期点検調書'!$BF$12:$BF$5000,$W$7)&gt;=1,$W$7,IF(COUNTIFS('(6)定期点検調書'!$B$12:$B$5000,H$33,'(6)定期点検調書'!$AH$12:$AH$5000,$C40,'(6)定期点検調書'!$BF$12:$BF$5000,$V$7)&gt;=1,$V$7,IF(COUNTIFS('(6)定期点検調書'!$B$12:$B$5000,H$33,'(6)定期点検調書'!$AH$12:$AH$5000,$C40,'(6)定期点検調書'!$BF$12:$BF$5000,$U$7)&gt;=1,$U$7,IF(COUNTIFS('(6)定期点検調書'!$B$12:$B$5000,H$33,'(6)定期点検調書'!$AH$12:$AH$5000,$C40,'(6)定期点検調書'!$BF$12:$BF$5000,$T$7)&gt;=1,$T$7,IF(COUNTIFS('(6)定期点検調書'!$B$12:$B$5000,H$33,'(6)定期点検調書'!$AH$12:$AH$5000,$C40,'(6)定期点検調書'!$BF$12:$BF$5000,$S$7)&gt;=1,$S$7,""))))))</f>
        <v/>
      </c>
      <c r="I40" s="465" t="str">
        <f>IF(I$33="","",IF(COUNTIFS('(6)定期点検調書'!$B$12:$B$5000,I$33,'(6)定期点検調書'!$AH$12:$AH$5000,$C40,'(6)定期点検調書'!$BF$12:$BF$5000,$W$7)&gt;=1,$W$7,IF(COUNTIFS('(6)定期点検調書'!$B$12:$B$5000,I$33,'(6)定期点検調書'!$AH$12:$AH$5000,$C40,'(6)定期点検調書'!$BF$12:$BF$5000,$V$7)&gt;=1,$V$7,IF(COUNTIFS('(6)定期点検調書'!$B$12:$B$5000,I$33,'(6)定期点検調書'!$AH$12:$AH$5000,$C40,'(6)定期点検調書'!$BF$12:$BF$5000,$U$7)&gt;=1,$U$7,IF(COUNTIFS('(6)定期点検調書'!$B$12:$B$5000,I$33,'(6)定期点検調書'!$AH$12:$AH$5000,$C40,'(6)定期点検調書'!$BF$12:$BF$5000,$T$7)&gt;=1,$T$7,IF(COUNTIFS('(6)定期点検調書'!$B$12:$B$5000,I$33,'(6)定期点検調書'!$AH$12:$AH$5000,$C40,'(6)定期点検調書'!$BF$12:$BF$5000,$S$7)&gt;=1,$S$7,""))))))</f>
        <v/>
      </c>
      <c r="J40" s="465" t="str">
        <f>IF(J$33="","",IF(COUNTIFS('(6)定期点検調書'!$B$12:$B$5000,J$33,'(6)定期点検調書'!$AH$12:$AH$5000,$C40,'(6)定期点検調書'!$BF$12:$BF$5000,$W$7)&gt;=1,$W$7,IF(COUNTIFS('(6)定期点検調書'!$B$12:$B$5000,J$33,'(6)定期点検調書'!$AH$12:$AH$5000,$C40,'(6)定期点検調書'!$BF$12:$BF$5000,$V$7)&gt;=1,$V$7,IF(COUNTIFS('(6)定期点検調書'!$B$12:$B$5000,J$33,'(6)定期点検調書'!$AH$12:$AH$5000,$C40,'(6)定期点検調書'!$BF$12:$BF$5000,$U$7)&gt;=1,$U$7,IF(COUNTIFS('(6)定期点検調書'!$B$12:$B$5000,J$33,'(6)定期点検調書'!$AH$12:$AH$5000,$C40,'(6)定期点検調書'!$BF$12:$BF$5000,$T$7)&gt;=1,$T$7,IF(COUNTIFS('(6)定期点検調書'!$B$12:$B$5000,J$33,'(6)定期点検調書'!$AH$12:$AH$5000,$C40,'(6)定期点検調書'!$BF$12:$BF$5000,$S$7)&gt;=1,$S$7,""))))))</f>
        <v/>
      </c>
      <c r="K40" s="465" t="str">
        <f>IF(K$33="","",IF(COUNTIFS('(6)定期点検調書'!$B$12:$B$5000,K$33,'(6)定期点検調書'!$AH$12:$AH$5000,$C40,'(6)定期点検調書'!$BF$12:$BF$5000,$W$7)&gt;=1,$W$7,IF(COUNTIFS('(6)定期点検調書'!$B$12:$B$5000,K$33,'(6)定期点検調書'!$AH$12:$AH$5000,$C40,'(6)定期点検調書'!$BF$12:$BF$5000,$V$7)&gt;=1,$V$7,IF(COUNTIFS('(6)定期点検調書'!$B$12:$B$5000,K$33,'(6)定期点検調書'!$AH$12:$AH$5000,$C40,'(6)定期点検調書'!$BF$12:$BF$5000,$U$7)&gt;=1,$U$7,IF(COUNTIFS('(6)定期点検調書'!$B$12:$B$5000,K$33,'(6)定期点検調書'!$AH$12:$AH$5000,$C40,'(6)定期点検調書'!$BF$12:$BF$5000,$T$7)&gt;=1,$T$7,IF(COUNTIFS('(6)定期点検調書'!$B$12:$B$5000,K$33,'(6)定期点検調書'!$AH$12:$AH$5000,$C40,'(6)定期点検調書'!$BF$12:$BF$5000,$S$7)&gt;=1,$S$7,""))))))</f>
        <v/>
      </c>
      <c r="L40" s="465" t="str">
        <f>IF(L$33="","",IF(COUNTIFS('(6)定期点検調書'!$B$12:$B$5000,L$33,'(6)定期点検調書'!$AH$12:$AH$5000,$C40,'(6)定期点検調書'!$BF$12:$BF$5000,$W$7)&gt;=1,$W$7,IF(COUNTIFS('(6)定期点検調書'!$B$12:$B$5000,L$33,'(6)定期点検調書'!$AH$12:$AH$5000,$C40,'(6)定期点検調書'!$BF$12:$BF$5000,$V$7)&gt;=1,$V$7,IF(COUNTIFS('(6)定期点検調書'!$B$12:$B$5000,L$33,'(6)定期点検調書'!$AH$12:$AH$5000,$C40,'(6)定期点検調書'!$BF$12:$BF$5000,$U$7)&gt;=1,$U$7,IF(COUNTIFS('(6)定期点検調書'!$B$12:$B$5000,L$33,'(6)定期点検調書'!$AH$12:$AH$5000,$C40,'(6)定期点検調書'!$BF$12:$BF$5000,$T$7)&gt;=1,$T$7,IF(COUNTIFS('(6)定期点検調書'!$B$12:$B$5000,L$33,'(6)定期点検調書'!$AH$12:$AH$5000,$C40,'(6)定期点検調書'!$BF$12:$BF$5000,$S$7)&gt;=1,$S$7,""))))))</f>
        <v/>
      </c>
      <c r="M40" s="465" t="str">
        <f>IF(M$33="","",IF(COUNTIFS('(6)定期点検調書'!$B$12:$B$5000,M$33,'(6)定期点検調書'!$AH$12:$AH$5000,$C40,'(6)定期点検調書'!$BF$12:$BF$5000,$W$7)&gt;=1,$W$7,IF(COUNTIFS('(6)定期点検調書'!$B$12:$B$5000,M$33,'(6)定期点検調書'!$AH$12:$AH$5000,$C40,'(6)定期点検調書'!$BF$12:$BF$5000,$V$7)&gt;=1,$V$7,IF(COUNTIFS('(6)定期点検調書'!$B$12:$B$5000,M$33,'(6)定期点検調書'!$AH$12:$AH$5000,$C40,'(6)定期点検調書'!$BF$12:$BF$5000,$U$7)&gt;=1,$U$7,IF(COUNTIFS('(6)定期点検調書'!$B$12:$B$5000,M$33,'(6)定期点検調書'!$AH$12:$AH$5000,$C40,'(6)定期点検調書'!$BF$12:$BF$5000,$T$7)&gt;=1,$T$7,IF(COUNTIFS('(6)定期点検調書'!$B$12:$B$5000,M$33,'(6)定期点検調書'!$AH$12:$AH$5000,$C40,'(6)定期点検調書'!$BF$12:$BF$5000,$S$7)&gt;=1,$S$7,""))))))</f>
        <v/>
      </c>
      <c r="N40" s="465" t="str">
        <f>IF(N$33="","",IF(COUNTIFS('(6)定期点検調書'!$B$12:$B$5000,N$33,'(6)定期点検調書'!$AH$12:$AH$5000,$C40,'(6)定期点検調書'!$BF$12:$BF$5000,$W$7)&gt;=1,$W$7,IF(COUNTIFS('(6)定期点検調書'!$B$12:$B$5000,N$33,'(6)定期点検調書'!$AH$12:$AH$5000,$C40,'(6)定期点検調書'!$BF$12:$BF$5000,$V$7)&gt;=1,$V$7,IF(COUNTIFS('(6)定期点検調書'!$B$12:$B$5000,N$33,'(6)定期点検調書'!$AH$12:$AH$5000,$C40,'(6)定期点検調書'!$BF$12:$BF$5000,$U$7)&gt;=1,$U$7,IF(COUNTIFS('(6)定期点検調書'!$B$12:$B$5000,N$33,'(6)定期点検調書'!$AH$12:$AH$5000,$C40,'(6)定期点検調書'!$BF$12:$BF$5000,$T$7)&gt;=1,$T$7,IF(COUNTIFS('(6)定期点検調書'!$B$12:$B$5000,N$33,'(6)定期点検調書'!$AH$12:$AH$5000,$C40,'(6)定期点検調書'!$BF$12:$BF$5000,$S$7)&gt;=1,$S$7,""))))))</f>
        <v/>
      </c>
      <c r="O40" s="465" t="str">
        <f>IF(O$33="","",IF(COUNTIFS('(6)定期点検調書'!$B$12:$B$5000,O$33,'(6)定期点検調書'!$AH$12:$AH$5000,$C40,'(6)定期点検調書'!$BF$12:$BF$5000,$W$7)&gt;=1,$W$7,IF(COUNTIFS('(6)定期点検調書'!$B$12:$B$5000,O$33,'(6)定期点検調書'!$AH$12:$AH$5000,$C40,'(6)定期点検調書'!$BF$12:$BF$5000,$V$7)&gt;=1,$V$7,IF(COUNTIFS('(6)定期点検調書'!$B$12:$B$5000,O$33,'(6)定期点検調書'!$AH$12:$AH$5000,$C40,'(6)定期点検調書'!$BF$12:$BF$5000,$U$7)&gt;=1,$U$7,IF(COUNTIFS('(6)定期点検調書'!$B$12:$B$5000,O$33,'(6)定期点検調書'!$AH$12:$AH$5000,$C40,'(6)定期点検調書'!$BF$12:$BF$5000,$T$7)&gt;=1,$T$7,IF(COUNTIFS('(6)定期点検調書'!$B$12:$B$5000,O$33,'(6)定期点検調書'!$AH$12:$AH$5000,$C40,'(6)定期点検調書'!$BF$12:$BF$5000,$S$7)&gt;=1,$S$7,""))))))</f>
        <v/>
      </c>
      <c r="P40" s="465" t="str">
        <f>IF(P$33="","",IF(COUNTIFS('(6)定期点検調書'!$B$12:$B$5000,P$33,'(6)定期点検調書'!$AH$12:$AH$5000,$C40,'(6)定期点検調書'!$BF$12:$BF$5000,$W$7)&gt;=1,$W$7,IF(COUNTIFS('(6)定期点検調書'!$B$12:$B$5000,P$33,'(6)定期点検調書'!$AH$12:$AH$5000,$C40,'(6)定期点検調書'!$BF$12:$BF$5000,$V$7)&gt;=1,$V$7,IF(COUNTIFS('(6)定期点検調書'!$B$12:$B$5000,P$33,'(6)定期点検調書'!$AH$12:$AH$5000,$C40,'(6)定期点検調書'!$BF$12:$BF$5000,$U$7)&gt;=1,$U$7,IF(COUNTIFS('(6)定期点検調書'!$B$12:$B$5000,P$33,'(6)定期点検調書'!$AH$12:$AH$5000,$C40,'(6)定期点検調書'!$BF$12:$BF$5000,$T$7)&gt;=1,$T$7,IF(COUNTIFS('(6)定期点検調書'!$B$12:$B$5000,P$33,'(6)定期点検調書'!$AH$12:$AH$5000,$C40,'(6)定期点検調書'!$BF$12:$BF$5000,$S$7)&gt;=1,$S$7,""))))))</f>
        <v/>
      </c>
      <c r="Q40" s="465" t="str">
        <f>IF(Q$33="","",IF(COUNTIFS('(6)定期点検調書'!$B$12:$B$5000,Q$33,'(6)定期点検調書'!$AH$12:$AH$5000,$C40,'(6)定期点検調書'!$BF$12:$BF$5000,$W$7)&gt;=1,$W$7,IF(COUNTIFS('(6)定期点検調書'!$B$12:$B$5000,Q$33,'(6)定期点検調書'!$AH$12:$AH$5000,$C40,'(6)定期点検調書'!$BF$12:$BF$5000,$V$7)&gt;=1,$V$7,IF(COUNTIFS('(6)定期点検調書'!$B$12:$B$5000,Q$33,'(6)定期点検調書'!$AH$12:$AH$5000,$C40,'(6)定期点検調書'!$BF$12:$BF$5000,$U$7)&gt;=1,$U$7,IF(COUNTIFS('(6)定期点検調書'!$B$12:$B$5000,Q$33,'(6)定期点検調書'!$AH$12:$AH$5000,$C40,'(6)定期点検調書'!$BF$12:$BF$5000,$T$7)&gt;=1,$T$7,IF(COUNTIFS('(6)定期点検調書'!$B$12:$B$5000,Q$33,'(6)定期点検調書'!$AH$12:$AH$5000,$C40,'(6)定期点検調書'!$BF$12:$BF$5000,$S$7)&gt;=1,$S$7,""))))))</f>
        <v/>
      </c>
      <c r="R40" s="465" t="str">
        <f>IF(R$33="","",IF(COUNTIFS('(6)定期点検調書'!$B$12:$B$5000,R$33,'(6)定期点検調書'!$AH$12:$AH$5000,$C40,'(6)定期点検調書'!$BF$12:$BF$5000,$W$7)&gt;=1,$W$7,IF(COUNTIFS('(6)定期点検調書'!$B$12:$B$5000,R$33,'(6)定期点検調書'!$AH$12:$AH$5000,$C40,'(6)定期点検調書'!$BF$12:$BF$5000,$V$7)&gt;=1,$V$7,IF(COUNTIFS('(6)定期点検調書'!$B$12:$B$5000,R$33,'(6)定期点検調書'!$AH$12:$AH$5000,$C40,'(6)定期点検調書'!$BF$12:$BF$5000,$U$7)&gt;=1,$U$7,IF(COUNTIFS('(6)定期点検調書'!$B$12:$B$5000,R$33,'(6)定期点検調書'!$AH$12:$AH$5000,$C40,'(6)定期点検調書'!$BF$12:$BF$5000,$T$7)&gt;=1,$T$7,IF(COUNTIFS('(6)定期点検調書'!$B$12:$B$5000,R$33,'(6)定期点検調書'!$AH$12:$AH$5000,$C40,'(6)定期点検調書'!$BF$12:$BF$5000,$S$7)&gt;=1,$S$7,""))))))</f>
        <v/>
      </c>
      <c r="S40" s="465" t="str">
        <f>IF(S$33="","",IF(COUNTIFS('(6)定期点検調書'!$B$12:$B$5000,S$33,'(6)定期点検調書'!$AH$12:$AH$5000,$C40,'(6)定期点検調書'!$BF$12:$BF$5000,$W$7)&gt;=1,$W$7,IF(COUNTIFS('(6)定期点検調書'!$B$12:$B$5000,S$33,'(6)定期点検調書'!$AH$12:$AH$5000,$C40,'(6)定期点検調書'!$BF$12:$BF$5000,$V$7)&gt;=1,$V$7,IF(COUNTIFS('(6)定期点検調書'!$B$12:$B$5000,S$33,'(6)定期点検調書'!$AH$12:$AH$5000,$C40,'(6)定期点検調書'!$BF$12:$BF$5000,$U$7)&gt;=1,$U$7,IF(COUNTIFS('(6)定期点検調書'!$B$12:$B$5000,S$33,'(6)定期点検調書'!$AH$12:$AH$5000,$C40,'(6)定期点検調書'!$BF$12:$BF$5000,$T$7)&gt;=1,$T$7,IF(COUNTIFS('(6)定期点検調書'!$B$12:$B$5000,S$33,'(6)定期点検調書'!$AH$12:$AH$5000,$C40,'(6)定期点検調書'!$BF$12:$BF$5000,$S$7)&gt;=1,$S$7,""))))))</f>
        <v/>
      </c>
      <c r="T40" s="465" t="str">
        <f>IF(T$33="","",IF(COUNTIFS('(6)定期点検調書'!$B$12:$B$5000,T$33,'(6)定期点検調書'!$AH$12:$AH$5000,$C40,'(6)定期点検調書'!$BF$12:$BF$5000,$W$7)&gt;=1,$W$7,IF(COUNTIFS('(6)定期点検調書'!$B$12:$B$5000,T$33,'(6)定期点検調書'!$AH$12:$AH$5000,$C40,'(6)定期点検調書'!$BF$12:$BF$5000,$V$7)&gt;=1,$V$7,IF(COUNTIFS('(6)定期点検調書'!$B$12:$B$5000,T$33,'(6)定期点検調書'!$AH$12:$AH$5000,$C40,'(6)定期点検調書'!$BF$12:$BF$5000,$U$7)&gt;=1,$U$7,IF(COUNTIFS('(6)定期点検調書'!$B$12:$B$5000,T$33,'(6)定期点検調書'!$AH$12:$AH$5000,$C40,'(6)定期点検調書'!$BF$12:$BF$5000,$T$7)&gt;=1,$T$7,IF(COUNTIFS('(6)定期点検調書'!$B$12:$B$5000,T$33,'(6)定期点検調書'!$AH$12:$AH$5000,$C40,'(6)定期点検調書'!$BF$12:$BF$5000,$S$7)&gt;=1,$S$7,""))))))</f>
        <v/>
      </c>
      <c r="U40" s="465" t="str">
        <f>IF(U$33="","",IF(COUNTIFS('(6)定期点検調書'!$B$12:$B$5000,U$33,'(6)定期点検調書'!$AH$12:$AH$5000,$C40,'(6)定期点検調書'!$BF$12:$BF$5000,$W$7)&gt;=1,$W$7,IF(COUNTIFS('(6)定期点検調書'!$B$12:$B$5000,U$33,'(6)定期点検調書'!$AH$12:$AH$5000,$C40,'(6)定期点検調書'!$BF$12:$BF$5000,$V$7)&gt;=1,$V$7,IF(COUNTIFS('(6)定期点検調書'!$B$12:$B$5000,U$33,'(6)定期点検調書'!$AH$12:$AH$5000,$C40,'(6)定期点検調書'!$BF$12:$BF$5000,$U$7)&gt;=1,$U$7,IF(COUNTIFS('(6)定期点検調書'!$B$12:$B$5000,U$33,'(6)定期点検調書'!$AH$12:$AH$5000,$C40,'(6)定期点検調書'!$BF$12:$BF$5000,$T$7)&gt;=1,$T$7,IF(COUNTIFS('(6)定期点検調書'!$B$12:$B$5000,U$33,'(6)定期点検調書'!$AH$12:$AH$5000,$C40,'(6)定期点検調書'!$BF$12:$BF$5000,$S$7)&gt;=1,$S$7,""))))))</f>
        <v/>
      </c>
      <c r="V40" s="465" t="str">
        <f>IF(V$33="","",IF(COUNTIFS('(6)定期点検調書'!$B$12:$B$5000,V$33,'(6)定期点検調書'!$AH$12:$AH$5000,$C40,'(6)定期点検調書'!$BF$12:$BF$5000,$W$7)&gt;=1,$W$7,IF(COUNTIFS('(6)定期点検調書'!$B$12:$B$5000,V$33,'(6)定期点検調書'!$AH$12:$AH$5000,$C40,'(6)定期点検調書'!$BF$12:$BF$5000,$V$7)&gt;=1,$V$7,IF(COUNTIFS('(6)定期点検調書'!$B$12:$B$5000,V$33,'(6)定期点検調書'!$AH$12:$AH$5000,$C40,'(6)定期点検調書'!$BF$12:$BF$5000,$U$7)&gt;=1,$U$7,IF(COUNTIFS('(6)定期点検調書'!$B$12:$B$5000,V$33,'(6)定期点検調書'!$AH$12:$AH$5000,$C40,'(6)定期点検調書'!$BF$12:$BF$5000,$T$7)&gt;=1,$T$7,IF(COUNTIFS('(6)定期点検調書'!$B$12:$B$5000,V$33,'(6)定期点検調書'!$AH$12:$AH$5000,$C40,'(6)定期点検調書'!$BF$12:$BF$5000,$S$7)&gt;=1,$S$7,""))))))</f>
        <v/>
      </c>
      <c r="W40" s="465" t="str">
        <f>IF(W$33="","",IF(COUNTIFS('(6)定期点検調書'!$B$12:$B$5000,W$33,'(6)定期点検調書'!$AH$12:$AH$5000,$C40,'(6)定期点検調書'!$BF$12:$BF$5000,$W$7)&gt;=1,$W$7,IF(COUNTIFS('(6)定期点検調書'!$B$12:$B$5000,W$33,'(6)定期点検調書'!$AH$12:$AH$5000,$C40,'(6)定期点検調書'!$BF$12:$BF$5000,$V$7)&gt;=1,$V$7,IF(COUNTIFS('(6)定期点検調書'!$B$12:$B$5000,W$33,'(6)定期点検調書'!$AH$12:$AH$5000,$C40,'(6)定期点検調書'!$BF$12:$BF$5000,$U$7)&gt;=1,$U$7,IF(COUNTIFS('(6)定期点検調書'!$B$12:$B$5000,W$33,'(6)定期点検調書'!$AH$12:$AH$5000,$C40,'(6)定期点検調書'!$BF$12:$BF$5000,$T$7)&gt;=1,$T$7,IF(COUNTIFS('(6)定期点検調書'!$B$12:$B$5000,W$33,'(6)定期点検調書'!$AH$12:$AH$5000,$C40,'(6)定期点検調書'!$BF$12:$BF$5000,$S$7)&gt;=1,$S$7,""))))))</f>
        <v/>
      </c>
      <c r="X40" s="465" t="str">
        <f>IF(X$33="","",IF(COUNTIFS('(6)定期点検調書'!$B$12:$B$5000,X$33,'(6)定期点検調書'!$AH$12:$AH$5000,$C40,'(6)定期点検調書'!$BF$12:$BF$5000,$W$7)&gt;=1,$W$7,IF(COUNTIFS('(6)定期点検調書'!$B$12:$B$5000,X$33,'(6)定期点検調書'!$AH$12:$AH$5000,$C40,'(6)定期点検調書'!$BF$12:$BF$5000,$V$7)&gt;=1,$V$7,IF(COUNTIFS('(6)定期点検調書'!$B$12:$B$5000,X$33,'(6)定期点検調書'!$AH$12:$AH$5000,$C40,'(6)定期点検調書'!$BF$12:$BF$5000,$U$7)&gt;=1,$U$7,IF(COUNTIFS('(6)定期点検調書'!$B$12:$B$5000,X$33,'(6)定期点検調書'!$AH$12:$AH$5000,$C40,'(6)定期点検調書'!$BF$12:$BF$5000,$T$7)&gt;=1,$T$7,IF(COUNTIFS('(6)定期点検調書'!$B$12:$B$5000,X$33,'(6)定期点検調書'!$AH$12:$AH$5000,$C40,'(6)定期点検調書'!$BF$12:$BF$5000,$S$7)&gt;=1,$S$7,""))))))</f>
        <v/>
      </c>
      <c r="Y40" s="465" t="str">
        <f>IF(Y$33="","",IF(COUNTIFS('(6)定期点検調書'!$B$12:$B$5000,Y$33,'(6)定期点検調書'!$AH$12:$AH$5000,$C40,'(6)定期点検調書'!$BF$12:$BF$5000,$W$7)&gt;=1,$W$7,IF(COUNTIFS('(6)定期点検調書'!$B$12:$B$5000,Y$33,'(6)定期点検調書'!$AH$12:$AH$5000,$C40,'(6)定期点検調書'!$BF$12:$BF$5000,$V$7)&gt;=1,$V$7,IF(COUNTIFS('(6)定期点検調書'!$B$12:$B$5000,Y$33,'(6)定期点検調書'!$AH$12:$AH$5000,$C40,'(6)定期点検調書'!$BF$12:$BF$5000,$U$7)&gt;=1,$U$7,IF(COUNTIFS('(6)定期点検調書'!$B$12:$B$5000,Y$33,'(6)定期点検調書'!$AH$12:$AH$5000,$C40,'(6)定期点検調書'!$BF$12:$BF$5000,$T$7)&gt;=1,$T$7,IF(COUNTIFS('(6)定期点検調書'!$B$12:$B$5000,Y$33,'(6)定期点検調書'!$AH$12:$AH$5000,$C40,'(6)定期点検調書'!$BF$12:$BF$5000,$S$7)&gt;=1,$S$7,""))))))</f>
        <v/>
      </c>
      <c r="Z40" s="465" t="str">
        <f>IF(Z$33="","",IF(COUNTIFS('(6)定期点検調書'!$B$12:$B$5000,Z$33,'(6)定期点検調書'!$AH$12:$AH$5000,$C40,'(6)定期点検調書'!$BF$12:$BF$5000,$W$7)&gt;=1,$W$7,IF(COUNTIFS('(6)定期点検調書'!$B$12:$B$5000,Z$33,'(6)定期点検調書'!$AH$12:$AH$5000,$C40,'(6)定期点検調書'!$BF$12:$BF$5000,$V$7)&gt;=1,$V$7,IF(COUNTIFS('(6)定期点検調書'!$B$12:$B$5000,Z$33,'(6)定期点検調書'!$AH$12:$AH$5000,$C40,'(6)定期点検調書'!$BF$12:$BF$5000,$U$7)&gt;=1,$U$7,IF(COUNTIFS('(6)定期点検調書'!$B$12:$B$5000,Z$33,'(6)定期点検調書'!$AH$12:$AH$5000,$C40,'(6)定期点検調書'!$BF$12:$BF$5000,$T$7)&gt;=1,$T$7,IF(COUNTIFS('(6)定期点検調書'!$B$12:$B$5000,Z$33,'(6)定期点検調書'!$AH$12:$AH$5000,$C40,'(6)定期点検調書'!$BF$12:$BF$5000,$S$7)&gt;=1,$S$7,""))))))</f>
        <v/>
      </c>
      <c r="AA40" s="465" t="str">
        <f>IF(AA$33="","",IF(COUNTIFS('(6)定期点検調書'!$B$12:$B$5000,AA$33,'(6)定期点検調書'!$AH$12:$AH$5000,$C40,'(6)定期点検調書'!$BF$12:$BF$5000,$W$7)&gt;=1,$W$7,IF(COUNTIFS('(6)定期点検調書'!$B$12:$B$5000,AA$33,'(6)定期点検調書'!$AH$12:$AH$5000,$C40,'(6)定期点検調書'!$BF$12:$BF$5000,$V$7)&gt;=1,$V$7,IF(COUNTIFS('(6)定期点検調書'!$B$12:$B$5000,AA$33,'(6)定期点検調書'!$AH$12:$AH$5000,$C40,'(6)定期点検調書'!$BF$12:$BF$5000,$U$7)&gt;=1,$U$7,IF(COUNTIFS('(6)定期点検調書'!$B$12:$B$5000,AA$33,'(6)定期点検調書'!$AH$12:$AH$5000,$C40,'(6)定期点検調書'!$BF$12:$BF$5000,$T$7)&gt;=1,$T$7,IF(COUNTIFS('(6)定期点検調書'!$B$12:$B$5000,AA$33,'(6)定期点検調書'!$AH$12:$AH$5000,$C40,'(6)定期点検調書'!$BF$12:$BF$5000,$S$7)&gt;=1,$S$7,""))))))</f>
        <v/>
      </c>
      <c r="AB40" s="465" t="str">
        <f>IF(AB$33="","",IF(COUNTIFS('(6)定期点検調書'!$B$12:$B$5000,AB$33,'(6)定期点検調書'!$AH$12:$AH$5000,$C40,'(6)定期点検調書'!$BF$12:$BF$5000,$W$7)&gt;=1,$W$7,IF(COUNTIFS('(6)定期点検調書'!$B$12:$B$5000,AB$33,'(6)定期点検調書'!$AH$12:$AH$5000,$C40,'(6)定期点検調書'!$BF$12:$BF$5000,$V$7)&gt;=1,$V$7,IF(COUNTIFS('(6)定期点検調書'!$B$12:$B$5000,AB$33,'(6)定期点検調書'!$AH$12:$AH$5000,$C40,'(6)定期点検調書'!$BF$12:$BF$5000,$U$7)&gt;=1,$U$7,IF(COUNTIFS('(6)定期点検調書'!$B$12:$B$5000,AB$33,'(6)定期点検調書'!$AH$12:$AH$5000,$C40,'(6)定期点検調書'!$BF$12:$BF$5000,$T$7)&gt;=1,$T$7,IF(COUNTIFS('(6)定期点検調書'!$B$12:$B$5000,AB$33,'(6)定期点検調書'!$AH$12:$AH$5000,$C40,'(6)定期点検調書'!$BF$12:$BF$5000,$S$7)&gt;=1,$S$7,""))))))</f>
        <v/>
      </c>
      <c r="AC40" s="465" t="str">
        <f>IF(AC$33="","",IF(COUNTIFS('(6)定期点検調書'!$B$12:$B$5000,AC$33,'(6)定期点検調書'!$AH$12:$AH$5000,$C40,'(6)定期点検調書'!$BF$12:$BF$5000,$W$7)&gt;=1,$W$7,IF(COUNTIFS('(6)定期点検調書'!$B$12:$B$5000,AC$33,'(6)定期点検調書'!$AH$12:$AH$5000,$C40,'(6)定期点検調書'!$BF$12:$BF$5000,$V$7)&gt;=1,$V$7,IF(COUNTIFS('(6)定期点検調書'!$B$12:$B$5000,AC$33,'(6)定期点検調書'!$AH$12:$AH$5000,$C40,'(6)定期点検調書'!$BF$12:$BF$5000,$U$7)&gt;=1,$U$7,IF(COUNTIFS('(6)定期点検調書'!$B$12:$B$5000,AC$33,'(6)定期点検調書'!$AH$12:$AH$5000,$C40,'(6)定期点検調書'!$BF$12:$BF$5000,$T$7)&gt;=1,$T$7,IF(COUNTIFS('(6)定期点検調書'!$B$12:$B$5000,AC$33,'(6)定期点検調書'!$AH$12:$AH$5000,$C40,'(6)定期点検調書'!$BF$12:$BF$5000,$S$7)&gt;=1,$S$7,""))))))</f>
        <v/>
      </c>
      <c r="AD40" s="465" t="str">
        <f>IF(AD$33="","",IF(COUNTIFS('(6)定期点検調書'!$B$12:$B$5000,AD$33,'(6)定期点検調書'!$AH$12:$AH$5000,$C40,'(6)定期点検調書'!$BF$12:$BF$5000,$W$7)&gt;=1,$W$7,IF(COUNTIFS('(6)定期点検調書'!$B$12:$B$5000,AD$33,'(6)定期点検調書'!$AH$12:$AH$5000,$C40,'(6)定期点検調書'!$BF$12:$BF$5000,$V$7)&gt;=1,$V$7,IF(COUNTIFS('(6)定期点検調書'!$B$12:$B$5000,AD$33,'(6)定期点検調書'!$AH$12:$AH$5000,$C40,'(6)定期点検調書'!$BF$12:$BF$5000,$U$7)&gt;=1,$U$7,IF(COUNTIFS('(6)定期点検調書'!$B$12:$B$5000,AD$33,'(6)定期点検調書'!$AH$12:$AH$5000,$C40,'(6)定期点検調書'!$BF$12:$BF$5000,$T$7)&gt;=1,$T$7,IF(COUNTIFS('(6)定期点検調書'!$B$12:$B$5000,AD$33,'(6)定期点検調書'!$AH$12:$AH$5000,$C40,'(6)定期点検調書'!$BF$12:$BF$5000,$S$7)&gt;=1,$S$7,""))))))</f>
        <v/>
      </c>
      <c r="AE40" s="465" t="str">
        <f>IF(AE$33="","",IF(COUNTIFS('(6)定期点検調書'!$B$12:$B$5000,AE$33,'(6)定期点検調書'!$AH$12:$AH$5000,$C40,'(6)定期点検調書'!$BF$12:$BF$5000,$W$7)&gt;=1,$W$7,IF(COUNTIFS('(6)定期点検調書'!$B$12:$B$5000,AE$33,'(6)定期点検調書'!$AH$12:$AH$5000,$C40,'(6)定期点検調書'!$BF$12:$BF$5000,$V$7)&gt;=1,$V$7,IF(COUNTIFS('(6)定期点検調書'!$B$12:$B$5000,AE$33,'(6)定期点検調書'!$AH$12:$AH$5000,$C40,'(6)定期点検調書'!$BF$12:$BF$5000,$U$7)&gt;=1,$U$7,IF(COUNTIFS('(6)定期点検調書'!$B$12:$B$5000,AE$33,'(6)定期点検調書'!$AH$12:$AH$5000,$C40,'(6)定期点検調書'!$BF$12:$BF$5000,$T$7)&gt;=1,$T$7,IF(COUNTIFS('(6)定期点検調書'!$B$12:$B$5000,AE$33,'(6)定期点検調書'!$AH$12:$AH$5000,$C40,'(6)定期点検調書'!$BF$12:$BF$5000,$S$7)&gt;=1,$S$7,""))))))</f>
        <v/>
      </c>
      <c r="AF40" s="465" t="str">
        <f>IF(AF$33="","",IF(COUNTIFS('(6)定期点検調書'!$B$12:$B$5000,AF$33,'(6)定期点検調書'!$AH$12:$AH$5000,$C40,'(6)定期点検調書'!$BF$12:$BF$5000,$W$7)&gt;=1,$W$7,IF(COUNTIFS('(6)定期点検調書'!$B$12:$B$5000,AF$33,'(6)定期点検調書'!$AH$12:$AH$5000,$C40,'(6)定期点検調書'!$BF$12:$BF$5000,$V$7)&gt;=1,$V$7,IF(COUNTIFS('(6)定期点検調書'!$B$12:$B$5000,AF$33,'(6)定期点検調書'!$AH$12:$AH$5000,$C40,'(6)定期点検調書'!$BF$12:$BF$5000,$U$7)&gt;=1,$U$7,IF(COUNTIFS('(6)定期点検調書'!$B$12:$B$5000,AF$33,'(6)定期点検調書'!$AH$12:$AH$5000,$C40,'(6)定期点検調書'!$BF$12:$BF$5000,$T$7)&gt;=1,$T$7,IF(COUNTIFS('(6)定期点検調書'!$B$12:$B$5000,AF$33,'(6)定期点検調書'!$AH$12:$AH$5000,$C40,'(6)定期点検調書'!$BF$12:$BF$5000,$S$7)&gt;=1,$S$7,""))))))</f>
        <v/>
      </c>
      <c r="AG40" s="465" t="str">
        <f>IF(AG$33="","",IF(COUNTIFS('(6)定期点検調書'!$B$12:$B$5000,AG$33,'(6)定期点検調書'!$AH$12:$AH$5000,$C40,'(6)定期点検調書'!$BF$12:$BF$5000,$W$7)&gt;=1,$W$7,IF(COUNTIFS('(6)定期点検調書'!$B$12:$B$5000,AG$33,'(6)定期点検調書'!$AH$12:$AH$5000,$C40,'(6)定期点検調書'!$BF$12:$BF$5000,$V$7)&gt;=1,$V$7,IF(COUNTIFS('(6)定期点検調書'!$B$12:$B$5000,AG$33,'(6)定期点検調書'!$AH$12:$AH$5000,$C40,'(6)定期点検調書'!$BF$12:$BF$5000,$U$7)&gt;=1,$U$7,IF(COUNTIFS('(6)定期点検調書'!$B$12:$B$5000,AG$33,'(6)定期点検調書'!$AH$12:$AH$5000,$C40,'(6)定期点検調書'!$BF$12:$BF$5000,$T$7)&gt;=1,$T$7,IF(COUNTIFS('(6)定期点検調書'!$B$12:$B$5000,AG$33,'(6)定期点検調書'!$AH$12:$AH$5000,$C40,'(6)定期点検調書'!$BF$12:$BF$5000,$S$7)&gt;=1,$S$7,""))))))</f>
        <v/>
      </c>
      <c r="AH40" s="465" t="str">
        <f>IF(AH$33="","",IF(COUNTIFS('(6)定期点検調書'!$B$12:$B$5000,AH$33,'(6)定期点検調書'!$AH$12:$AH$5000,$C40,'(6)定期点検調書'!$BF$12:$BF$5000,$W$7)&gt;=1,$W$7,IF(COUNTIFS('(6)定期点検調書'!$B$12:$B$5000,AH$33,'(6)定期点検調書'!$AH$12:$AH$5000,$C40,'(6)定期点検調書'!$BF$12:$BF$5000,$V$7)&gt;=1,$V$7,IF(COUNTIFS('(6)定期点検調書'!$B$12:$B$5000,AH$33,'(6)定期点検調書'!$AH$12:$AH$5000,$C40,'(6)定期点検調書'!$BF$12:$BF$5000,$U$7)&gt;=1,$U$7,IF(COUNTIFS('(6)定期点検調書'!$B$12:$B$5000,AH$33,'(6)定期点検調書'!$AH$12:$AH$5000,$C40,'(6)定期点検調書'!$BF$12:$BF$5000,$T$7)&gt;=1,$T$7,IF(COUNTIFS('(6)定期点検調書'!$B$12:$B$5000,AH$33,'(6)定期点検調書'!$AH$12:$AH$5000,$C40,'(6)定期点検調書'!$BF$12:$BF$5000,$S$7)&gt;=1,$S$7,""))))))</f>
        <v/>
      </c>
      <c r="AI40" s="465" t="str">
        <f>IF(AI$33="","",IF(COUNTIFS('(6)定期点検調書'!$B$12:$B$5000,AI$33,'(6)定期点検調書'!$AH$12:$AH$5000,$C40,'(6)定期点検調書'!$BF$12:$BF$5000,$W$7)&gt;=1,$W$7,IF(COUNTIFS('(6)定期点検調書'!$B$12:$B$5000,AI$33,'(6)定期点検調書'!$AH$12:$AH$5000,$C40,'(6)定期点検調書'!$BF$12:$BF$5000,$V$7)&gt;=1,$V$7,IF(COUNTIFS('(6)定期点検調書'!$B$12:$B$5000,AI$33,'(6)定期点検調書'!$AH$12:$AH$5000,$C40,'(6)定期点検調書'!$BF$12:$BF$5000,$U$7)&gt;=1,$U$7,IF(COUNTIFS('(6)定期点検調書'!$B$12:$B$5000,AI$33,'(6)定期点検調書'!$AH$12:$AH$5000,$C40,'(6)定期点検調書'!$BF$12:$BF$5000,$T$7)&gt;=1,$T$7,IF(COUNTIFS('(6)定期点検調書'!$B$12:$B$5000,AI$33,'(6)定期点検調書'!$AH$12:$AH$5000,$C40,'(6)定期点検調書'!$BF$12:$BF$5000,$S$7)&gt;=1,$S$7,""))))))</f>
        <v/>
      </c>
      <c r="AJ40" s="465" t="str">
        <f>IF(AJ$33="","",IF(COUNTIFS('(6)定期点検調書'!$B$12:$B$5000,AJ$33,'(6)定期点検調書'!$AH$12:$AH$5000,$C40,'(6)定期点検調書'!$BF$12:$BF$5000,$W$7)&gt;=1,$W$7,IF(COUNTIFS('(6)定期点検調書'!$B$12:$B$5000,AJ$33,'(6)定期点検調書'!$AH$12:$AH$5000,$C40,'(6)定期点検調書'!$BF$12:$BF$5000,$V$7)&gt;=1,$V$7,IF(COUNTIFS('(6)定期点検調書'!$B$12:$B$5000,AJ$33,'(6)定期点検調書'!$AH$12:$AH$5000,$C40,'(6)定期点検調書'!$BF$12:$BF$5000,$U$7)&gt;=1,$U$7,IF(COUNTIFS('(6)定期点検調書'!$B$12:$B$5000,AJ$33,'(6)定期点検調書'!$AH$12:$AH$5000,$C40,'(6)定期点検調書'!$BF$12:$BF$5000,$T$7)&gt;=1,$T$7,IF(COUNTIFS('(6)定期点検調書'!$B$12:$B$5000,AJ$33,'(6)定期点検調書'!$AH$12:$AH$5000,$C40,'(6)定期点検調書'!$BF$12:$BF$5000,$S$7)&gt;=1,$S$7,""))))))</f>
        <v/>
      </c>
      <c r="AK40" s="465" t="str">
        <f>IF(AK$33="","",IF(COUNTIFS('(6)定期点検調書'!$B$12:$B$5000,AK$33,'(6)定期点検調書'!$AH$12:$AH$5000,$C40,'(6)定期点検調書'!$BF$12:$BF$5000,$W$7)&gt;=1,$W$7,IF(COUNTIFS('(6)定期点検調書'!$B$12:$B$5000,AK$33,'(6)定期点検調書'!$AH$12:$AH$5000,$C40,'(6)定期点検調書'!$BF$12:$BF$5000,$V$7)&gt;=1,$V$7,IF(COUNTIFS('(6)定期点検調書'!$B$12:$B$5000,AK$33,'(6)定期点検調書'!$AH$12:$AH$5000,$C40,'(6)定期点検調書'!$BF$12:$BF$5000,$U$7)&gt;=1,$U$7,IF(COUNTIFS('(6)定期点検調書'!$B$12:$B$5000,AK$33,'(6)定期点検調書'!$AH$12:$AH$5000,$C40,'(6)定期点検調書'!$BF$12:$BF$5000,$T$7)&gt;=1,$T$7,IF(COUNTIFS('(6)定期点検調書'!$B$12:$B$5000,AK$33,'(6)定期点検調書'!$AH$12:$AH$5000,$C40,'(6)定期点検調書'!$BF$12:$BF$5000,$S$7)&gt;=1,$S$7,""))))))</f>
        <v/>
      </c>
      <c r="AL40" s="465" t="str">
        <f>IF(AL$33="","",IF(COUNTIFS('(6)定期点検調書'!$B$12:$B$5000,AL$33,'(6)定期点検調書'!$AH$12:$AH$5000,$C40,'(6)定期点検調書'!$BF$12:$BF$5000,$W$7)&gt;=1,$W$7,IF(COUNTIFS('(6)定期点検調書'!$B$12:$B$5000,AL$33,'(6)定期点検調書'!$AH$12:$AH$5000,$C40,'(6)定期点検調書'!$BF$12:$BF$5000,$V$7)&gt;=1,$V$7,IF(COUNTIFS('(6)定期点検調書'!$B$12:$B$5000,AL$33,'(6)定期点検調書'!$AH$12:$AH$5000,$C40,'(6)定期点検調書'!$BF$12:$BF$5000,$U$7)&gt;=1,$U$7,IF(COUNTIFS('(6)定期点検調書'!$B$12:$B$5000,AL$33,'(6)定期点検調書'!$AH$12:$AH$5000,$C40,'(6)定期点検調書'!$BF$12:$BF$5000,$T$7)&gt;=1,$T$7,IF(COUNTIFS('(6)定期点検調書'!$B$12:$B$5000,AL$33,'(6)定期点検調書'!$AH$12:$AH$5000,$C40,'(6)定期点検調書'!$BF$12:$BF$5000,$S$7)&gt;=1,$S$7,""))))))</f>
        <v/>
      </c>
      <c r="AM40" s="465" t="str">
        <f>IF(AM$33="","",IF(COUNTIFS('(6)定期点検調書'!$B$12:$B$5000,AM$33,'(6)定期点検調書'!$AH$12:$AH$5000,$C40,'(6)定期点検調書'!$BF$12:$BF$5000,$W$7)&gt;=1,$W$7,IF(COUNTIFS('(6)定期点検調書'!$B$12:$B$5000,AM$33,'(6)定期点検調書'!$AH$12:$AH$5000,$C40,'(6)定期点検調書'!$BF$12:$BF$5000,$V$7)&gt;=1,$V$7,IF(COUNTIFS('(6)定期点検調書'!$B$12:$B$5000,AM$33,'(6)定期点検調書'!$AH$12:$AH$5000,$C40,'(6)定期点検調書'!$BF$12:$BF$5000,$U$7)&gt;=1,$U$7,IF(COUNTIFS('(6)定期点検調書'!$B$12:$B$5000,AM$33,'(6)定期点検調書'!$AH$12:$AH$5000,$C40,'(6)定期点検調書'!$BF$12:$BF$5000,$T$7)&gt;=1,$T$7,IF(COUNTIFS('(6)定期点検調書'!$B$12:$B$5000,AM$33,'(6)定期点検調書'!$AH$12:$AH$5000,$C40,'(6)定期点検調書'!$BF$12:$BF$5000,$S$7)&gt;=1,$S$7,""))))))</f>
        <v/>
      </c>
      <c r="AN40" s="465" t="str">
        <f>IF(AN$33="","",IF(COUNTIFS('(6)定期点検調書'!$B$12:$B$5000,AN$33,'(6)定期点検調書'!$AH$12:$AH$5000,$C40,'(6)定期点検調書'!$BF$12:$BF$5000,$W$7)&gt;=1,$W$7,IF(COUNTIFS('(6)定期点検調書'!$B$12:$B$5000,AN$33,'(6)定期点検調書'!$AH$12:$AH$5000,$C40,'(6)定期点検調書'!$BF$12:$BF$5000,$V$7)&gt;=1,$V$7,IF(COUNTIFS('(6)定期点検調書'!$B$12:$B$5000,AN$33,'(6)定期点検調書'!$AH$12:$AH$5000,$C40,'(6)定期点検調書'!$BF$12:$BF$5000,$U$7)&gt;=1,$U$7,IF(COUNTIFS('(6)定期点検調書'!$B$12:$B$5000,AN$33,'(6)定期点検調書'!$AH$12:$AH$5000,$C40,'(6)定期点検調書'!$BF$12:$BF$5000,$T$7)&gt;=1,$T$7,IF(COUNTIFS('(6)定期点検調書'!$B$12:$B$5000,AN$33,'(6)定期点検調書'!$AH$12:$AH$5000,$C40,'(6)定期点検調書'!$BF$12:$BF$5000,$S$7)&gt;=1,$S$7,""))))))</f>
        <v/>
      </c>
      <c r="AO40" s="465" t="str">
        <f>IF(AO$33="","",IF(COUNTIFS('(6)定期点検調書'!$B$12:$B$5000,AO$33,'(6)定期点検調書'!$AH$12:$AH$5000,$C40,'(6)定期点検調書'!$BF$12:$BF$5000,$W$7)&gt;=1,$W$7,IF(COUNTIFS('(6)定期点検調書'!$B$12:$B$5000,AO$33,'(6)定期点検調書'!$AH$12:$AH$5000,$C40,'(6)定期点検調書'!$BF$12:$BF$5000,$V$7)&gt;=1,$V$7,IF(COUNTIFS('(6)定期点検調書'!$B$12:$B$5000,AO$33,'(6)定期点検調書'!$AH$12:$AH$5000,$C40,'(6)定期点検調書'!$BF$12:$BF$5000,$U$7)&gt;=1,$U$7,IF(COUNTIFS('(6)定期点検調書'!$B$12:$B$5000,AO$33,'(6)定期点検調書'!$AH$12:$AH$5000,$C40,'(6)定期点検調書'!$BF$12:$BF$5000,$T$7)&gt;=1,$T$7,IF(COUNTIFS('(6)定期点検調書'!$B$12:$B$5000,AO$33,'(6)定期点検調書'!$AH$12:$AH$5000,$C40,'(6)定期点検調書'!$BF$12:$BF$5000,$S$7)&gt;=1,$S$7,""))))))</f>
        <v/>
      </c>
      <c r="AP40" s="465" t="str">
        <f>IF(AP$33="","",IF(COUNTIFS('(6)定期点検調書'!$B$12:$B$5000,AP$33,'(6)定期点検調書'!$AH$12:$AH$5000,$C40,'(6)定期点検調書'!$BF$12:$BF$5000,$W$7)&gt;=1,$W$7,IF(COUNTIFS('(6)定期点検調書'!$B$12:$B$5000,AP$33,'(6)定期点検調書'!$AH$12:$AH$5000,$C40,'(6)定期点検調書'!$BF$12:$BF$5000,$V$7)&gt;=1,$V$7,IF(COUNTIFS('(6)定期点検調書'!$B$12:$B$5000,AP$33,'(6)定期点検調書'!$AH$12:$AH$5000,$C40,'(6)定期点検調書'!$BF$12:$BF$5000,$U$7)&gt;=1,$U$7,IF(COUNTIFS('(6)定期点検調書'!$B$12:$B$5000,AP$33,'(6)定期点検調書'!$AH$12:$AH$5000,$C40,'(6)定期点検調書'!$BF$12:$BF$5000,$T$7)&gt;=1,$T$7,IF(COUNTIFS('(6)定期点検調書'!$B$12:$B$5000,AP$33,'(6)定期点検調書'!$AH$12:$AH$5000,$C40,'(6)定期点検調書'!$BF$12:$BF$5000,$S$7)&gt;=1,$S$7,""))))))</f>
        <v/>
      </c>
      <c r="AQ40" s="465" t="str">
        <f>IF(AQ$33="","",IF(COUNTIFS('(6)定期点検調書'!$B$12:$B$5000,AQ$33,'(6)定期点検調書'!$AH$12:$AH$5000,$C40,'(6)定期点検調書'!$BF$12:$BF$5000,$W$7)&gt;=1,$W$7,IF(COUNTIFS('(6)定期点検調書'!$B$12:$B$5000,AQ$33,'(6)定期点検調書'!$AH$12:$AH$5000,$C40,'(6)定期点検調書'!$BF$12:$BF$5000,$V$7)&gt;=1,$V$7,IF(COUNTIFS('(6)定期点検調書'!$B$12:$B$5000,AQ$33,'(6)定期点検調書'!$AH$12:$AH$5000,$C40,'(6)定期点検調書'!$BF$12:$BF$5000,$U$7)&gt;=1,$U$7,IF(COUNTIFS('(6)定期点検調書'!$B$12:$B$5000,AQ$33,'(6)定期点検調書'!$AH$12:$AH$5000,$C40,'(6)定期点検調書'!$BF$12:$BF$5000,$T$7)&gt;=1,$T$7,IF(COUNTIFS('(6)定期点検調書'!$B$12:$B$5000,AQ$33,'(6)定期点検調書'!$AH$12:$AH$5000,$C40,'(6)定期点検調書'!$BF$12:$BF$5000,$S$7)&gt;=1,$S$7,""))))))</f>
        <v/>
      </c>
      <c r="AR40" s="465" t="str">
        <f>IF(AR$33="","",IF(COUNTIFS('(6)定期点検調書'!$B$12:$B$5000,AR$33,'(6)定期点検調書'!$AH$12:$AH$5000,$C40,'(6)定期点検調書'!$BF$12:$BF$5000,$W$7)&gt;=1,$W$7,IF(COUNTIFS('(6)定期点検調書'!$B$12:$B$5000,AR$33,'(6)定期点検調書'!$AH$12:$AH$5000,$C40,'(6)定期点検調書'!$BF$12:$BF$5000,$V$7)&gt;=1,$V$7,IF(COUNTIFS('(6)定期点検調書'!$B$12:$B$5000,AR$33,'(6)定期点検調書'!$AH$12:$AH$5000,$C40,'(6)定期点検調書'!$BF$12:$BF$5000,$U$7)&gt;=1,$U$7,IF(COUNTIFS('(6)定期点検調書'!$B$12:$B$5000,AR$33,'(6)定期点検調書'!$AH$12:$AH$5000,$C40,'(6)定期点検調書'!$BF$12:$BF$5000,$T$7)&gt;=1,$T$7,IF(COUNTIFS('(6)定期点検調書'!$B$12:$B$5000,AR$33,'(6)定期点検調書'!$AH$12:$AH$5000,$C40,'(6)定期点検調書'!$BF$12:$BF$5000,$S$7)&gt;=1,$S$7,""))))))</f>
        <v/>
      </c>
      <c r="AS40" s="465" t="str">
        <f>IF(AS$33="","",IF(COUNTIFS('(6)定期点検調書'!$B$12:$B$5000,AS$33,'(6)定期点検調書'!$AH$12:$AH$5000,$C40,'(6)定期点検調書'!$BF$12:$BF$5000,$W$7)&gt;=1,$W$7,IF(COUNTIFS('(6)定期点検調書'!$B$12:$B$5000,AS$33,'(6)定期点検調書'!$AH$12:$AH$5000,$C40,'(6)定期点検調書'!$BF$12:$BF$5000,$V$7)&gt;=1,$V$7,IF(COUNTIFS('(6)定期点検調書'!$B$12:$B$5000,AS$33,'(6)定期点検調書'!$AH$12:$AH$5000,$C40,'(6)定期点検調書'!$BF$12:$BF$5000,$U$7)&gt;=1,$U$7,IF(COUNTIFS('(6)定期点検調書'!$B$12:$B$5000,AS$33,'(6)定期点検調書'!$AH$12:$AH$5000,$C40,'(6)定期点検調書'!$BF$12:$BF$5000,$T$7)&gt;=1,$T$7,IF(COUNTIFS('(6)定期点検調書'!$B$12:$B$5000,AS$33,'(6)定期点検調書'!$AH$12:$AH$5000,$C40,'(6)定期点検調書'!$BF$12:$BF$5000,$S$7)&gt;=1,$S$7,""))))))</f>
        <v/>
      </c>
      <c r="AT40" s="465" t="str">
        <f>IF(AT$33="","",IF(COUNTIFS('(6)定期点検調書'!$B$12:$B$5000,AT$33,'(6)定期点検調書'!$AH$12:$AH$5000,$C40,'(6)定期点検調書'!$BF$12:$BF$5000,$W$7)&gt;=1,$W$7,IF(COUNTIFS('(6)定期点検調書'!$B$12:$B$5000,AT$33,'(6)定期点検調書'!$AH$12:$AH$5000,$C40,'(6)定期点検調書'!$BF$12:$BF$5000,$V$7)&gt;=1,$V$7,IF(COUNTIFS('(6)定期点検調書'!$B$12:$B$5000,AT$33,'(6)定期点検調書'!$AH$12:$AH$5000,$C40,'(6)定期点検調書'!$BF$12:$BF$5000,$U$7)&gt;=1,$U$7,IF(COUNTIFS('(6)定期点検調書'!$B$12:$B$5000,AT$33,'(6)定期点検調書'!$AH$12:$AH$5000,$C40,'(6)定期点検調書'!$BF$12:$BF$5000,$T$7)&gt;=1,$T$7,IF(COUNTIFS('(6)定期点検調書'!$B$12:$B$5000,AT$33,'(6)定期点検調書'!$AH$12:$AH$5000,$C40,'(6)定期点検調書'!$BF$12:$BF$5000,$S$7)&gt;=1,$S$7,""))))))</f>
        <v/>
      </c>
      <c r="AU40" s="465" t="str">
        <f>IF(AU$33="","",IF(COUNTIFS('(6)定期点検調書'!$B$12:$B$5000,AU$33,'(6)定期点検調書'!$AH$12:$AH$5000,$C40,'(6)定期点検調書'!$BF$12:$BF$5000,$W$7)&gt;=1,$W$7,IF(COUNTIFS('(6)定期点検調書'!$B$12:$B$5000,AU$33,'(6)定期点検調書'!$AH$12:$AH$5000,$C40,'(6)定期点検調書'!$BF$12:$BF$5000,$V$7)&gt;=1,$V$7,IF(COUNTIFS('(6)定期点検調書'!$B$12:$B$5000,AU$33,'(6)定期点検調書'!$AH$12:$AH$5000,$C40,'(6)定期点検調書'!$BF$12:$BF$5000,$U$7)&gt;=1,$U$7,IF(COUNTIFS('(6)定期点検調書'!$B$12:$B$5000,AU$33,'(6)定期点検調書'!$AH$12:$AH$5000,$C40,'(6)定期点検調書'!$BF$12:$BF$5000,$T$7)&gt;=1,$T$7,IF(COUNTIFS('(6)定期点検調書'!$B$12:$B$5000,AU$33,'(6)定期点検調書'!$AH$12:$AH$5000,$C40,'(6)定期点検調書'!$BF$12:$BF$5000,$S$7)&gt;=1,$S$7,""))))))</f>
        <v/>
      </c>
      <c r="AV40" s="465" t="str">
        <f>IF(AV$33="","",IF(COUNTIFS('(6)定期点検調書'!$B$12:$B$5000,AV$33,'(6)定期点検調書'!$AH$12:$AH$5000,$C40,'(6)定期点検調書'!$BF$12:$BF$5000,$W$7)&gt;=1,$W$7,IF(COUNTIFS('(6)定期点検調書'!$B$12:$B$5000,AV$33,'(6)定期点検調書'!$AH$12:$AH$5000,$C40,'(6)定期点検調書'!$BF$12:$BF$5000,$V$7)&gt;=1,$V$7,IF(COUNTIFS('(6)定期点検調書'!$B$12:$B$5000,AV$33,'(6)定期点検調書'!$AH$12:$AH$5000,$C40,'(6)定期点検調書'!$BF$12:$BF$5000,$U$7)&gt;=1,$U$7,IF(COUNTIFS('(6)定期点検調書'!$B$12:$B$5000,AV$33,'(6)定期点検調書'!$AH$12:$AH$5000,$C40,'(6)定期点検調書'!$BF$12:$BF$5000,$T$7)&gt;=1,$T$7,IF(COUNTIFS('(6)定期点検調書'!$B$12:$B$5000,AV$33,'(6)定期点検調書'!$AH$12:$AH$5000,$C40,'(6)定期点検調書'!$BF$12:$BF$5000,$S$7)&gt;=1,$S$7,""))))))</f>
        <v/>
      </c>
      <c r="AW40" s="465" t="str">
        <f>IF(AW$33="","",IF(COUNTIFS('(6)定期点検調書'!$B$12:$B$5000,AW$33,'(6)定期点検調書'!$AH$12:$AH$5000,$C40,'(6)定期点検調書'!$BF$12:$BF$5000,$W$7)&gt;=1,$W$7,IF(COUNTIFS('(6)定期点検調書'!$B$12:$B$5000,AW$33,'(6)定期点検調書'!$AH$12:$AH$5000,$C40,'(6)定期点検調書'!$BF$12:$BF$5000,$V$7)&gt;=1,$V$7,IF(COUNTIFS('(6)定期点検調書'!$B$12:$B$5000,AW$33,'(6)定期点検調書'!$AH$12:$AH$5000,$C40,'(6)定期点検調書'!$BF$12:$BF$5000,$U$7)&gt;=1,$U$7,IF(COUNTIFS('(6)定期点検調書'!$B$12:$B$5000,AW$33,'(6)定期点検調書'!$AH$12:$AH$5000,$C40,'(6)定期点検調書'!$BF$12:$BF$5000,$T$7)&gt;=1,$T$7,IF(COUNTIFS('(6)定期点検調書'!$B$12:$B$5000,AW$33,'(6)定期点検調書'!$AH$12:$AH$5000,$C40,'(6)定期点検調書'!$BF$12:$BF$5000,$S$7)&gt;=1,$S$7,""))))))</f>
        <v/>
      </c>
      <c r="AX40" s="465" t="str">
        <f>IF(AX$33="","",IF(COUNTIFS('(6)定期点検調書'!$B$12:$B$5000,AX$33,'(6)定期点検調書'!$AH$12:$AH$5000,$C40,'(6)定期点検調書'!$BF$12:$BF$5000,$W$7)&gt;=1,$W$7,IF(COUNTIFS('(6)定期点検調書'!$B$12:$B$5000,AX$33,'(6)定期点検調書'!$AH$12:$AH$5000,$C40,'(6)定期点検調書'!$BF$12:$BF$5000,$V$7)&gt;=1,$V$7,IF(COUNTIFS('(6)定期点検調書'!$B$12:$B$5000,AX$33,'(6)定期点検調書'!$AH$12:$AH$5000,$C40,'(6)定期点検調書'!$BF$12:$BF$5000,$U$7)&gt;=1,$U$7,IF(COUNTIFS('(6)定期点検調書'!$B$12:$B$5000,AX$33,'(6)定期点検調書'!$AH$12:$AH$5000,$C40,'(6)定期点検調書'!$BF$12:$BF$5000,$T$7)&gt;=1,$T$7,IF(COUNTIFS('(6)定期点検調書'!$B$12:$B$5000,AX$33,'(6)定期点検調書'!$AH$12:$AH$5000,$C40,'(6)定期点検調書'!$BF$12:$BF$5000,$S$7)&gt;=1,$S$7,""))))))</f>
        <v/>
      </c>
      <c r="AY40" s="465" t="str">
        <f>IF(AY$33="","",IF(COUNTIFS('(6)定期点検調書'!$B$12:$B$5000,AY$33,'(6)定期点検調書'!$AH$12:$AH$5000,$C40,'(6)定期点検調書'!$BF$12:$BF$5000,$W$7)&gt;=1,$W$7,IF(COUNTIFS('(6)定期点検調書'!$B$12:$B$5000,AY$33,'(6)定期点検調書'!$AH$12:$AH$5000,$C40,'(6)定期点検調書'!$BF$12:$BF$5000,$V$7)&gt;=1,$V$7,IF(COUNTIFS('(6)定期点検調書'!$B$12:$B$5000,AY$33,'(6)定期点検調書'!$AH$12:$AH$5000,$C40,'(6)定期点検調書'!$BF$12:$BF$5000,$U$7)&gt;=1,$U$7,IF(COUNTIFS('(6)定期点検調書'!$B$12:$B$5000,AY$33,'(6)定期点検調書'!$AH$12:$AH$5000,$C40,'(6)定期点検調書'!$BF$12:$BF$5000,$T$7)&gt;=1,$T$7,IF(COUNTIFS('(6)定期点検調書'!$B$12:$B$5000,AY$33,'(6)定期点検調書'!$AH$12:$AH$5000,$C40,'(6)定期点検調書'!$BF$12:$BF$5000,$S$7)&gt;=1,$S$7,""))))))</f>
        <v/>
      </c>
      <c r="AZ40" s="465" t="str">
        <f>IF(AZ$33="","",IF(COUNTIFS('(6)定期点検調書'!$B$12:$B$5000,AZ$33,'(6)定期点検調書'!$AH$12:$AH$5000,$C40,'(6)定期点検調書'!$BF$12:$BF$5000,$W$7)&gt;=1,$W$7,IF(COUNTIFS('(6)定期点検調書'!$B$12:$B$5000,AZ$33,'(6)定期点検調書'!$AH$12:$AH$5000,$C40,'(6)定期点検調書'!$BF$12:$BF$5000,$V$7)&gt;=1,$V$7,IF(COUNTIFS('(6)定期点検調書'!$B$12:$B$5000,AZ$33,'(6)定期点検調書'!$AH$12:$AH$5000,$C40,'(6)定期点検調書'!$BF$12:$BF$5000,$U$7)&gt;=1,$U$7,IF(COUNTIFS('(6)定期点検調書'!$B$12:$B$5000,AZ$33,'(6)定期点検調書'!$AH$12:$AH$5000,$C40,'(6)定期点検調書'!$BF$12:$BF$5000,$T$7)&gt;=1,$T$7,IF(COUNTIFS('(6)定期点検調書'!$B$12:$B$5000,AZ$33,'(6)定期点検調書'!$AH$12:$AH$5000,$C40,'(6)定期点検調書'!$BF$12:$BF$5000,$S$7)&gt;=1,$S$7,""))))))</f>
        <v/>
      </c>
      <c r="BA40" s="466" t="str">
        <f>IF(BA$33="","",IF(COUNTIFS('(6)定期点検調書'!$B$12:$B$5000,BA$33,'(6)定期点検調書'!$AH$12:$AH$5000,$C40,'(6)定期点検調書'!$BF$12:$BF$5000,$W$7)&gt;=1,$W$7,IF(COUNTIFS('(6)定期点検調書'!$B$12:$B$5000,BA$33,'(6)定期点検調書'!$AH$12:$AH$5000,$C40,'(6)定期点検調書'!$BF$12:$BF$5000,$V$7)&gt;=1,$V$7,IF(COUNTIFS('(6)定期点検調書'!$B$12:$B$5000,BA$33,'(6)定期点検調書'!$AH$12:$AH$5000,$C40,'(6)定期点検調書'!$BF$12:$BF$5000,$U$7)&gt;=1,$U$7,IF(COUNTIFS('(6)定期点検調書'!$B$12:$B$5000,BA$33,'(6)定期点検調書'!$AH$12:$AH$5000,$C40,'(6)定期点検調書'!$BF$12:$BF$5000,$T$7)&gt;=1,$T$7,IF(COUNTIFS('(6)定期点検調書'!$B$12:$B$5000,BA$33,'(6)定期点検調書'!$AH$12:$AH$5000,$C40,'(6)定期点検調書'!$BF$12:$BF$5000,$S$7)&gt;=1,$S$7,""))))))</f>
        <v/>
      </c>
      <c r="BB40" s="1"/>
      <c r="BC40" s="1"/>
    </row>
    <row r="41" spans="2:55" ht="18.75" customHeight="1" x14ac:dyDescent="0.2">
      <c r="B41" s="1854"/>
      <c r="C41" s="1841" t="str">
        <f>ﾃﾞｰﾀ一覧!$U$25</f>
        <v>路面変状</v>
      </c>
      <c r="D41" s="1842"/>
      <c r="E41" s="1842"/>
      <c r="F41" s="1842"/>
      <c r="G41" s="1843"/>
      <c r="H41" s="467" t="str">
        <f>IF(H$33="","",IF(COUNTIFS('(6)定期点検調書'!$B$12:$B$5000,H$33,'(6)定期点検調書'!$AH$12:$AH$5000,$C41,'(6)定期点検調書'!$BF$12:$BF$5000,$W$7)&gt;=1,$W$7,IF(COUNTIFS('(6)定期点検調書'!$B$12:$B$5000,H$33,'(6)定期点検調書'!$AH$12:$AH$5000,$C41,'(6)定期点検調書'!$BF$12:$BF$5000,$V$7)&gt;=1,$V$7,IF(COUNTIFS('(6)定期点検調書'!$B$12:$B$5000,H$33,'(6)定期点検調書'!$AH$12:$AH$5000,$C41,'(6)定期点検調書'!$BF$12:$BF$5000,$U$7)&gt;=1,$U$7,IF(COUNTIFS('(6)定期点検調書'!$B$12:$B$5000,H$33,'(6)定期点検調書'!$AH$12:$AH$5000,$C41,'(6)定期点検調書'!$BF$12:$BF$5000,$T$7)&gt;=1,$T$7,IF(COUNTIFS('(6)定期点検調書'!$B$12:$B$5000,H$33,'(6)定期点検調書'!$AH$12:$AH$5000,$C41,'(6)定期点検調書'!$BF$12:$BF$5000,$S$7)&gt;=1,$S$7,""))))))</f>
        <v/>
      </c>
      <c r="I41" s="465" t="str">
        <f>IF(I$33="","",IF(COUNTIFS('(6)定期点検調書'!$B$12:$B$5000,I$33,'(6)定期点検調書'!$AH$12:$AH$5000,$C41,'(6)定期点検調書'!$BF$12:$BF$5000,$W$7)&gt;=1,$W$7,IF(COUNTIFS('(6)定期点検調書'!$B$12:$B$5000,I$33,'(6)定期点検調書'!$AH$12:$AH$5000,$C41,'(6)定期点検調書'!$BF$12:$BF$5000,$V$7)&gt;=1,$V$7,IF(COUNTIFS('(6)定期点検調書'!$B$12:$B$5000,I$33,'(6)定期点検調書'!$AH$12:$AH$5000,$C41,'(6)定期点検調書'!$BF$12:$BF$5000,$U$7)&gt;=1,$U$7,IF(COUNTIFS('(6)定期点検調書'!$B$12:$B$5000,I$33,'(6)定期点検調書'!$AH$12:$AH$5000,$C41,'(6)定期点検調書'!$BF$12:$BF$5000,$T$7)&gt;=1,$T$7,IF(COUNTIFS('(6)定期点検調書'!$B$12:$B$5000,I$33,'(6)定期点検調書'!$AH$12:$AH$5000,$C41,'(6)定期点検調書'!$BF$12:$BF$5000,$S$7)&gt;=1,$S$7,""))))))</f>
        <v/>
      </c>
      <c r="J41" s="465" t="str">
        <f>IF(J$33="","",IF(COUNTIFS('(6)定期点検調書'!$B$12:$B$5000,J$33,'(6)定期点検調書'!$AH$12:$AH$5000,$C41,'(6)定期点検調書'!$BF$12:$BF$5000,$W$7)&gt;=1,$W$7,IF(COUNTIFS('(6)定期点検調書'!$B$12:$B$5000,J$33,'(6)定期点検調書'!$AH$12:$AH$5000,$C41,'(6)定期点検調書'!$BF$12:$BF$5000,$V$7)&gt;=1,$V$7,IF(COUNTIFS('(6)定期点検調書'!$B$12:$B$5000,J$33,'(6)定期点検調書'!$AH$12:$AH$5000,$C41,'(6)定期点検調書'!$BF$12:$BF$5000,$U$7)&gt;=1,$U$7,IF(COUNTIFS('(6)定期点検調書'!$B$12:$B$5000,J$33,'(6)定期点検調書'!$AH$12:$AH$5000,$C41,'(6)定期点検調書'!$BF$12:$BF$5000,$T$7)&gt;=1,$T$7,IF(COUNTIFS('(6)定期点検調書'!$B$12:$B$5000,J$33,'(6)定期点検調書'!$AH$12:$AH$5000,$C41,'(6)定期点検調書'!$BF$12:$BF$5000,$S$7)&gt;=1,$S$7,""))))))</f>
        <v/>
      </c>
      <c r="K41" s="465" t="str">
        <f>IF(K$33="","",IF(COUNTIFS('(6)定期点検調書'!$B$12:$B$5000,K$33,'(6)定期点検調書'!$AH$12:$AH$5000,$C41,'(6)定期点検調書'!$BF$12:$BF$5000,$W$7)&gt;=1,$W$7,IF(COUNTIFS('(6)定期点検調書'!$B$12:$B$5000,K$33,'(6)定期点検調書'!$AH$12:$AH$5000,$C41,'(6)定期点検調書'!$BF$12:$BF$5000,$V$7)&gt;=1,$V$7,IF(COUNTIFS('(6)定期点検調書'!$B$12:$B$5000,K$33,'(6)定期点検調書'!$AH$12:$AH$5000,$C41,'(6)定期点検調書'!$BF$12:$BF$5000,$U$7)&gt;=1,$U$7,IF(COUNTIFS('(6)定期点検調書'!$B$12:$B$5000,K$33,'(6)定期点検調書'!$AH$12:$AH$5000,$C41,'(6)定期点検調書'!$BF$12:$BF$5000,$T$7)&gt;=1,$T$7,IF(COUNTIFS('(6)定期点検調書'!$B$12:$B$5000,K$33,'(6)定期点検調書'!$AH$12:$AH$5000,$C41,'(6)定期点検調書'!$BF$12:$BF$5000,$S$7)&gt;=1,$S$7,""))))))</f>
        <v/>
      </c>
      <c r="L41" s="465" t="str">
        <f>IF(L$33="","",IF(COUNTIFS('(6)定期点検調書'!$B$12:$B$5000,L$33,'(6)定期点検調書'!$AH$12:$AH$5000,$C41,'(6)定期点検調書'!$BF$12:$BF$5000,$W$7)&gt;=1,$W$7,IF(COUNTIFS('(6)定期点検調書'!$B$12:$B$5000,L$33,'(6)定期点検調書'!$AH$12:$AH$5000,$C41,'(6)定期点検調書'!$BF$12:$BF$5000,$V$7)&gt;=1,$V$7,IF(COUNTIFS('(6)定期点検調書'!$B$12:$B$5000,L$33,'(6)定期点検調書'!$AH$12:$AH$5000,$C41,'(6)定期点検調書'!$BF$12:$BF$5000,$U$7)&gt;=1,$U$7,IF(COUNTIFS('(6)定期点検調書'!$B$12:$B$5000,L$33,'(6)定期点検調書'!$AH$12:$AH$5000,$C41,'(6)定期点検調書'!$BF$12:$BF$5000,$T$7)&gt;=1,$T$7,IF(COUNTIFS('(6)定期点検調書'!$B$12:$B$5000,L$33,'(6)定期点検調書'!$AH$12:$AH$5000,$C41,'(6)定期点検調書'!$BF$12:$BF$5000,$S$7)&gt;=1,$S$7,""))))))</f>
        <v/>
      </c>
      <c r="M41" s="465" t="str">
        <f>IF(M$33="","",IF(COUNTIFS('(6)定期点検調書'!$B$12:$B$5000,M$33,'(6)定期点検調書'!$AH$12:$AH$5000,$C41,'(6)定期点検調書'!$BF$12:$BF$5000,$W$7)&gt;=1,$W$7,IF(COUNTIFS('(6)定期点検調書'!$B$12:$B$5000,M$33,'(6)定期点検調書'!$AH$12:$AH$5000,$C41,'(6)定期点検調書'!$BF$12:$BF$5000,$V$7)&gt;=1,$V$7,IF(COUNTIFS('(6)定期点検調書'!$B$12:$B$5000,M$33,'(6)定期点検調書'!$AH$12:$AH$5000,$C41,'(6)定期点検調書'!$BF$12:$BF$5000,$U$7)&gt;=1,$U$7,IF(COUNTIFS('(6)定期点検調書'!$B$12:$B$5000,M$33,'(6)定期点検調書'!$AH$12:$AH$5000,$C41,'(6)定期点検調書'!$BF$12:$BF$5000,$T$7)&gt;=1,$T$7,IF(COUNTIFS('(6)定期点検調書'!$B$12:$B$5000,M$33,'(6)定期点検調書'!$AH$12:$AH$5000,$C41,'(6)定期点検調書'!$BF$12:$BF$5000,$S$7)&gt;=1,$S$7,""))))))</f>
        <v/>
      </c>
      <c r="N41" s="465" t="str">
        <f>IF(N$33="","",IF(COUNTIFS('(6)定期点検調書'!$B$12:$B$5000,N$33,'(6)定期点検調書'!$AH$12:$AH$5000,$C41,'(6)定期点検調書'!$BF$12:$BF$5000,$W$7)&gt;=1,$W$7,IF(COUNTIFS('(6)定期点検調書'!$B$12:$B$5000,N$33,'(6)定期点検調書'!$AH$12:$AH$5000,$C41,'(6)定期点検調書'!$BF$12:$BF$5000,$V$7)&gt;=1,$V$7,IF(COUNTIFS('(6)定期点検調書'!$B$12:$B$5000,N$33,'(6)定期点検調書'!$AH$12:$AH$5000,$C41,'(6)定期点検調書'!$BF$12:$BF$5000,$U$7)&gt;=1,$U$7,IF(COUNTIFS('(6)定期点検調書'!$B$12:$B$5000,N$33,'(6)定期点検調書'!$AH$12:$AH$5000,$C41,'(6)定期点検調書'!$BF$12:$BF$5000,$T$7)&gt;=1,$T$7,IF(COUNTIFS('(6)定期点検調書'!$B$12:$B$5000,N$33,'(6)定期点検調書'!$AH$12:$AH$5000,$C41,'(6)定期点検調書'!$BF$12:$BF$5000,$S$7)&gt;=1,$S$7,""))))))</f>
        <v/>
      </c>
      <c r="O41" s="465" t="str">
        <f>IF(O$33="","",IF(COUNTIFS('(6)定期点検調書'!$B$12:$B$5000,O$33,'(6)定期点検調書'!$AH$12:$AH$5000,$C41,'(6)定期点検調書'!$BF$12:$BF$5000,$W$7)&gt;=1,$W$7,IF(COUNTIFS('(6)定期点検調書'!$B$12:$B$5000,O$33,'(6)定期点検調書'!$AH$12:$AH$5000,$C41,'(6)定期点検調書'!$BF$12:$BF$5000,$V$7)&gt;=1,$V$7,IF(COUNTIFS('(6)定期点検調書'!$B$12:$B$5000,O$33,'(6)定期点検調書'!$AH$12:$AH$5000,$C41,'(6)定期点検調書'!$BF$12:$BF$5000,$U$7)&gt;=1,$U$7,IF(COUNTIFS('(6)定期点検調書'!$B$12:$B$5000,O$33,'(6)定期点検調書'!$AH$12:$AH$5000,$C41,'(6)定期点検調書'!$BF$12:$BF$5000,$T$7)&gt;=1,$T$7,IF(COUNTIFS('(6)定期点検調書'!$B$12:$B$5000,O$33,'(6)定期点検調書'!$AH$12:$AH$5000,$C41,'(6)定期点検調書'!$BF$12:$BF$5000,$S$7)&gt;=1,$S$7,""))))))</f>
        <v/>
      </c>
      <c r="P41" s="465" t="str">
        <f>IF(P$33="","",IF(COUNTIFS('(6)定期点検調書'!$B$12:$B$5000,P$33,'(6)定期点検調書'!$AH$12:$AH$5000,$C41,'(6)定期点検調書'!$BF$12:$BF$5000,$W$7)&gt;=1,$W$7,IF(COUNTIFS('(6)定期点検調書'!$B$12:$B$5000,P$33,'(6)定期点検調書'!$AH$12:$AH$5000,$C41,'(6)定期点検調書'!$BF$12:$BF$5000,$V$7)&gt;=1,$V$7,IF(COUNTIFS('(6)定期点検調書'!$B$12:$B$5000,P$33,'(6)定期点検調書'!$AH$12:$AH$5000,$C41,'(6)定期点検調書'!$BF$12:$BF$5000,$U$7)&gt;=1,$U$7,IF(COUNTIFS('(6)定期点検調書'!$B$12:$B$5000,P$33,'(6)定期点検調書'!$AH$12:$AH$5000,$C41,'(6)定期点検調書'!$BF$12:$BF$5000,$T$7)&gt;=1,$T$7,IF(COUNTIFS('(6)定期点検調書'!$B$12:$B$5000,P$33,'(6)定期点検調書'!$AH$12:$AH$5000,$C41,'(6)定期点検調書'!$BF$12:$BF$5000,$S$7)&gt;=1,$S$7,""))))))</f>
        <v/>
      </c>
      <c r="Q41" s="465" t="str">
        <f>IF(Q$33="","",IF(COUNTIFS('(6)定期点検調書'!$B$12:$B$5000,Q$33,'(6)定期点検調書'!$AH$12:$AH$5000,$C41,'(6)定期点検調書'!$BF$12:$BF$5000,$W$7)&gt;=1,$W$7,IF(COUNTIFS('(6)定期点検調書'!$B$12:$B$5000,Q$33,'(6)定期点検調書'!$AH$12:$AH$5000,$C41,'(6)定期点検調書'!$BF$12:$BF$5000,$V$7)&gt;=1,$V$7,IF(COUNTIFS('(6)定期点検調書'!$B$12:$B$5000,Q$33,'(6)定期点検調書'!$AH$12:$AH$5000,$C41,'(6)定期点検調書'!$BF$12:$BF$5000,$U$7)&gt;=1,$U$7,IF(COUNTIFS('(6)定期点検調書'!$B$12:$B$5000,Q$33,'(6)定期点検調書'!$AH$12:$AH$5000,$C41,'(6)定期点検調書'!$BF$12:$BF$5000,$T$7)&gt;=1,$T$7,IF(COUNTIFS('(6)定期点検調書'!$B$12:$B$5000,Q$33,'(6)定期点検調書'!$AH$12:$AH$5000,$C41,'(6)定期点検調書'!$BF$12:$BF$5000,$S$7)&gt;=1,$S$7,""))))))</f>
        <v/>
      </c>
      <c r="R41" s="465" t="str">
        <f>IF(R$33="","",IF(COUNTIFS('(6)定期点検調書'!$B$12:$B$5000,R$33,'(6)定期点検調書'!$AH$12:$AH$5000,$C41,'(6)定期点検調書'!$BF$12:$BF$5000,$W$7)&gt;=1,$W$7,IF(COUNTIFS('(6)定期点検調書'!$B$12:$B$5000,R$33,'(6)定期点検調書'!$AH$12:$AH$5000,$C41,'(6)定期点検調書'!$BF$12:$BF$5000,$V$7)&gt;=1,$V$7,IF(COUNTIFS('(6)定期点検調書'!$B$12:$B$5000,R$33,'(6)定期点検調書'!$AH$12:$AH$5000,$C41,'(6)定期点検調書'!$BF$12:$BF$5000,$U$7)&gt;=1,$U$7,IF(COUNTIFS('(6)定期点検調書'!$B$12:$B$5000,R$33,'(6)定期点検調書'!$AH$12:$AH$5000,$C41,'(6)定期点検調書'!$BF$12:$BF$5000,$T$7)&gt;=1,$T$7,IF(COUNTIFS('(6)定期点検調書'!$B$12:$B$5000,R$33,'(6)定期点検調書'!$AH$12:$AH$5000,$C41,'(6)定期点検調書'!$BF$12:$BF$5000,$S$7)&gt;=1,$S$7,""))))))</f>
        <v/>
      </c>
      <c r="S41" s="465" t="str">
        <f>IF(S$33="","",IF(COUNTIFS('(6)定期点検調書'!$B$12:$B$5000,S$33,'(6)定期点検調書'!$AH$12:$AH$5000,$C41,'(6)定期点検調書'!$BF$12:$BF$5000,$W$7)&gt;=1,$W$7,IF(COUNTIFS('(6)定期点検調書'!$B$12:$B$5000,S$33,'(6)定期点検調書'!$AH$12:$AH$5000,$C41,'(6)定期点検調書'!$BF$12:$BF$5000,$V$7)&gt;=1,$V$7,IF(COUNTIFS('(6)定期点検調書'!$B$12:$B$5000,S$33,'(6)定期点検調書'!$AH$12:$AH$5000,$C41,'(6)定期点検調書'!$BF$12:$BF$5000,$U$7)&gt;=1,$U$7,IF(COUNTIFS('(6)定期点検調書'!$B$12:$B$5000,S$33,'(6)定期点検調書'!$AH$12:$AH$5000,$C41,'(6)定期点検調書'!$BF$12:$BF$5000,$T$7)&gt;=1,$T$7,IF(COUNTIFS('(6)定期点検調書'!$B$12:$B$5000,S$33,'(6)定期点検調書'!$AH$12:$AH$5000,$C41,'(6)定期点検調書'!$BF$12:$BF$5000,$S$7)&gt;=1,$S$7,""))))))</f>
        <v/>
      </c>
      <c r="T41" s="465" t="str">
        <f>IF(T$33="","",IF(COUNTIFS('(6)定期点検調書'!$B$12:$B$5000,T$33,'(6)定期点検調書'!$AH$12:$AH$5000,$C41,'(6)定期点検調書'!$BF$12:$BF$5000,$W$7)&gt;=1,$W$7,IF(COUNTIFS('(6)定期点検調書'!$B$12:$B$5000,T$33,'(6)定期点検調書'!$AH$12:$AH$5000,$C41,'(6)定期点検調書'!$BF$12:$BF$5000,$V$7)&gt;=1,$V$7,IF(COUNTIFS('(6)定期点検調書'!$B$12:$B$5000,T$33,'(6)定期点検調書'!$AH$12:$AH$5000,$C41,'(6)定期点検調書'!$BF$12:$BF$5000,$U$7)&gt;=1,$U$7,IF(COUNTIFS('(6)定期点検調書'!$B$12:$B$5000,T$33,'(6)定期点検調書'!$AH$12:$AH$5000,$C41,'(6)定期点検調書'!$BF$12:$BF$5000,$T$7)&gt;=1,$T$7,IF(COUNTIFS('(6)定期点検調書'!$B$12:$B$5000,T$33,'(6)定期点検調書'!$AH$12:$AH$5000,$C41,'(6)定期点検調書'!$BF$12:$BF$5000,$S$7)&gt;=1,$S$7,""))))))</f>
        <v/>
      </c>
      <c r="U41" s="465" t="str">
        <f>IF(U$33="","",IF(COUNTIFS('(6)定期点検調書'!$B$12:$B$5000,U$33,'(6)定期点検調書'!$AH$12:$AH$5000,$C41,'(6)定期点検調書'!$BF$12:$BF$5000,$W$7)&gt;=1,$W$7,IF(COUNTIFS('(6)定期点検調書'!$B$12:$B$5000,U$33,'(6)定期点検調書'!$AH$12:$AH$5000,$C41,'(6)定期点検調書'!$BF$12:$BF$5000,$V$7)&gt;=1,$V$7,IF(COUNTIFS('(6)定期点検調書'!$B$12:$B$5000,U$33,'(6)定期点検調書'!$AH$12:$AH$5000,$C41,'(6)定期点検調書'!$BF$12:$BF$5000,$U$7)&gt;=1,$U$7,IF(COUNTIFS('(6)定期点検調書'!$B$12:$B$5000,U$33,'(6)定期点検調書'!$AH$12:$AH$5000,$C41,'(6)定期点検調書'!$BF$12:$BF$5000,$T$7)&gt;=1,$T$7,IF(COUNTIFS('(6)定期点検調書'!$B$12:$B$5000,U$33,'(6)定期点検調書'!$AH$12:$AH$5000,$C41,'(6)定期点検調書'!$BF$12:$BF$5000,$S$7)&gt;=1,$S$7,""))))))</f>
        <v/>
      </c>
      <c r="V41" s="465" t="str">
        <f>IF(V$33="","",IF(COUNTIFS('(6)定期点検調書'!$B$12:$B$5000,V$33,'(6)定期点検調書'!$AH$12:$AH$5000,$C41,'(6)定期点検調書'!$BF$12:$BF$5000,$W$7)&gt;=1,$W$7,IF(COUNTIFS('(6)定期点検調書'!$B$12:$B$5000,V$33,'(6)定期点検調書'!$AH$12:$AH$5000,$C41,'(6)定期点検調書'!$BF$12:$BF$5000,$V$7)&gt;=1,$V$7,IF(COUNTIFS('(6)定期点検調書'!$B$12:$B$5000,V$33,'(6)定期点検調書'!$AH$12:$AH$5000,$C41,'(6)定期点検調書'!$BF$12:$BF$5000,$U$7)&gt;=1,$U$7,IF(COUNTIFS('(6)定期点検調書'!$B$12:$B$5000,V$33,'(6)定期点検調書'!$AH$12:$AH$5000,$C41,'(6)定期点検調書'!$BF$12:$BF$5000,$T$7)&gt;=1,$T$7,IF(COUNTIFS('(6)定期点検調書'!$B$12:$B$5000,V$33,'(6)定期点検調書'!$AH$12:$AH$5000,$C41,'(6)定期点検調書'!$BF$12:$BF$5000,$S$7)&gt;=1,$S$7,""))))))</f>
        <v/>
      </c>
      <c r="W41" s="465" t="str">
        <f>IF(W$33="","",IF(COUNTIFS('(6)定期点検調書'!$B$12:$B$5000,W$33,'(6)定期点検調書'!$AH$12:$AH$5000,$C41,'(6)定期点検調書'!$BF$12:$BF$5000,$W$7)&gt;=1,$W$7,IF(COUNTIFS('(6)定期点検調書'!$B$12:$B$5000,W$33,'(6)定期点検調書'!$AH$12:$AH$5000,$C41,'(6)定期点検調書'!$BF$12:$BF$5000,$V$7)&gt;=1,$V$7,IF(COUNTIFS('(6)定期点検調書'!$B$12:$B$5000,W$33,'(6)定期点検調書'!$AH$12:$AH$5000,$C41,'(6)定期点検調書'!$BF$12:$BF$5000,$U$7)&gt;=1,$U$7,IF(COUNTIFS('(6)定期点検調書'!$B$12:$B$5000,W$33,'(6)定期点検調書'!$AH$12:$AH$5000,$C41,'(6)定期点検調書'!$BF$12:$BF$5000,$T$7)&gt;=1,$T$7,IF(COUNTIFS('(6)定期点検調書'!$B$12:$B$5000,W$33,'(6)定期点検調書'!$AH$12:$AH$5000,$C41,'(6)定期点検調書'!$BF$12:$BF$5000,$S$7)&gt;=1,$S$7,""))))))</f>
        <v/>
      </c>
      <c r="X41" s="465" t="str">
        <f>IF(X$33="","",IF(COUNTIFS('(6)定期点検調書'!$B$12:$B$5000,X$33,'(6)定期点検調書'!$AH$12:$AH$5000,$C41,'(6)定期点検調書'!$BF$12:$BF$5000,$W$7)&gt;=1,$W$7,IF(COUNTIFS('(6)定期点検調書'!$B$12:$B$5000,X$33,'(6)定期点検調書'!$AH$12:$AH$5000,$C41,'(6)定期点検調書'!$BF$12:$BF$5000,$V$7)&gt;=1,$V$7,IF(COUNTIFS('(6)定期点検調書'!$B$12:$B$5000,X$33,'(6)定期点検調書'!$AH$12:$AH$5000,$C41,'(6)定期点検調書'!$BF$12:$BF$5000,$U$7)&gt;=1,$U$7,IF(COUNTIFS('(6)定期点検調書'!$B$12:$B$5000,X$33,'(6)定期点検調書'!$AH$12:$AH$5000,$C41,'(6)定期点検調書'!$BF$12:$BF$5000,$T$7)&gt;=1,$T$7,IF(COUNTIFS('(6)定期点検調書'!$B$12:$B$5000,X$33,'(6)定期点検調書'!$AH$12:$AH$5000,$C41,'(6)定期点検調書'!$BF$12:$BF$5000,$S$7)&gt;=1,$S$7,""))))))</f>
        <v/>
      </c>
      <c r="Y41" s="465" t="str">
        <f>IF(Y$33="","",IF(COUNTIFS('(6)定期点検調書'!$B$12:$B$5000,Y$33,'(6)定期点検調書'!$AH$12:$AH$5000,$C41,'(6)定期点検調書'!$BF$12:$BF$5000,$W$7)&gt;=1,$W$7,IF(COUNTIFS('(6)定期点検調書'!$B$12:$B$5000,Y$33,'(6)定期点検調書'!$AH$12:$AH$5000,$C41,'(6)定期点検調書'!$BF$12:$BF$5000,$V$7)&gt;=1,$V$7,IF(COUNTIFS('(6)定期点検調書'!$B$12:$B$5000,Y$33,'(6)定期点検調書'!$AH$12:$AH$5000,$C41,'(6)定期点検調書'!$BF$12:$BF$5000,$U$7)&gt;=1,$U$7,IF(COUNTIFS('(6)定期点検調書'!$B$12:$B$5000,Y$33,'(6)定期点検調書'!$AH$12:$AH$5000,$C41,'(6)定期点検調書'!$BF$12:$BF$5000,$T$7)&gt;=1,$T$7,IF(COUNTIFS('(6)定期点検調書'!$B$12:$B$5000,Y$33,'(6)定期点検調書'!$AH$12:$AH$5000,$C41,'(6)定期点検調書'!$BF$12:$BF$5000,$S$7)&gt;=1,$S$7,""))))))</f>
        <v/>
      </c>
      <c r="Z41" s="465" t="str">
        <f>IF(Z$33="","",IF(COUNTIFS('(6)定期点検調書'!$B$12:$B$5000,Z$33,'(6)定期点検調書'!$AH$12:$AH$5000,$C41,'(6)定期点検調書'!$BF$12:$BF$5000,$W$7)&gt;=1,$W$7,IF(COUNTIFS('(6)定期点検調書'!$B$12:$B$5000,Z$33,'(6)定期点検調書'!$AH$12:$AH$5000,$C41,'(6)定期点検調書'!$BF$12:$BF$5000,$V$7)&gt;=1,$V$7,IF(COUNTIFS('(6)定期点検調書'!$B$12:$B$5000,Z$33,'(6)定期点検調書'!$AH$12:$AH$5000,$C41,'(6)定期点検調書'!$BF$12:$BF$5000,$U$7)&gt;=1,$U$7,IF(COUNTIFS('(6)定期点検調書'!$B$12:$B$5000,Z$33,'(6)定期点検調書'!$AH$12:$AH$5000,$C41,'(6)定期点検調書'!$BF$12:$BF$5000,$T$7)&gt;=1,$T$7,IF(COUNTIFS('(6)定期点検調書'!$B$12:$B$5000,Z$33,'(6)定期点検調書'!$AH$12:$AH$5000,$C41,'(6)定期点検調書'!$BF$12:$BF$5000,$S$7)&gt;=1,$S$7,""))))))</f>
        <v/>
      </c>
      <c r="AA41" s="465" t="str">
        <f>IF(AA$33="","",IF(COUNTIFS('(6)定期点検調書'!$B$12:$B$5000,AA$33,'(6)定期点検調書'!$AH$12:$AH$5000,$C41,'(6)定期点検調書'!$BF$12:$BF$5000,$W$7)&gt;=1,$W$7,IF(COUNTIFS('(6)定期点検調書'!$B$12:$B$5000,AA$33,'(6)定期点検調書'!$AH$12:$AH$5000,$C41,'(6)定期点検調書'!$BF$12:$BF$5000,$V$7)&gt;=1,$V$7,IF(COUNTIFS('(6)定期点検調書'!$B$12:$B$5000,AA$33,'(6)定期点検調書'!$AH$12:$AH$5000,$C41,'(6)定期点検調書'!$BF$12:$BF$5000,$U$7)&gt;=1,$U$7,IF(COUNTIFS('(6)定期点検調書'!$B$12:$B$5000,AA$33,'(6)定期点検調書'!$AH$12:$AH$5000,$C41,'(6)定期点検調書'!$BF$12:$BF$5000,$T$7)&gt;=1,$T$7,IF(COUNTIFS('(6)定期点検調書'!$B$12:$B$5000,AA$33,'(6)定期点検調書'!$AH$12:$AH$5000,$C41,'(6)定期点検調書'!$BF$12:$BF$5000,$S$7)&gt;=1,$S$7,""))))))</f>
        <v/>
      </c>
      <c r="AB41" s="465" t="str">
        <f>IF(AB$33="","",IF(COUNTIFS('(6)定期点検調書'!$B$12:$B$5000,AB$33,'(6)定期点検調書'!$AH$12:$AH$5000,$C41,'(6)定期点検調書'!$BF$12:$BF$5000,$W$7)&gt;=1,$W$7,IF(COUNTIFS('(6)定期点検調書'!$B$12:$B$5000,AB$33,'(6)定期点検調書'!$AH$12:$AH$5000,$C41,'(6)定期点検調書'!$BF$12:$BF$5000,$V$7)&gt;=1,$V$7,IF(COUNTIFS('(6)定期点検調書'!$B$12:$B$5000,AB$33,'(6)定期点検調書'!$AH$12:$AH$5000,$C41,'(6)定期点検調書'!$BF$12:$BF$5000,$U$7)&gt;=1,$U$7,IF(COUNTIFS('(6)定期点検調書'!$B$12:$B$5000,AB$33,'(6)定期点検調書'!$AH$12:$AH$5000,$C41,'(6)定期点検調書'!$BF$12:$BF$5000,$T$7)&gt;=1,$T$7,IF(COUNTIFS('(6)定期点検調書'!$B$12:$B$5000,AB$33,'(6)定期点検調書'!$AH$12:$AH$5000,$C41,'(6)定期点検調書'!$BF$12:$BF$5000,$S$7)&gt;=1,$S$7,""))))))</f>
        <v/>
      </c>
      <c r="AC41" s="465" t="str">
        <f>IF(AC$33="","",IF(COUNTIFS('(6)定期点検調書'!$B$12:$B$5000,AC$33,'(6)定期点検調書'!$AH$12:$AH$5000,$C41,'(6)定期点検調書'!$BF$12:$BF$5000,$W$7)&gt;=1,$W$7,IF(COUNTIFS('(6)定期点検調書'!$B$12:$B$5000,AC$33,'(6)定期点検調書'!$AH$12:$AH$5000,$C41,'(6)定期点検調書'!$BF$12:$BF$5000,$V$7)&gt;=1,$V$7,IF(COUNTIFS('(6)定期点検調書'!$B$12:$B$5000,AC$33,'(6)定期点検調書'!$AH$12:$AH$5000,$C41,'(6)定期点検調書'!$BF$12:$BF$5000,$U$7)&gt;=1,$U$7,IF(COUNTIFS('(6)定期点検調書'!$B$12:$B$5000,AC$33,'(6)定期点検調書'!$AH$12:$AH$5000,$C41,'(6)定期点検調書'!$BF$12:$BF$5000,$T$7)&gt;=1,$T$7,IF(COUNTIFS('(6)定期点検調書'!$B$12:$B$5000,AC$33,'(6)定期点検調書'!$AH$12:$AH$5000,$C41,'(6)定期点検調書'!$BF$12:$BF$5000,$S$7)&gt;=1,$S$7,""))))))</f>
        <v/>
      </c>
      <c r="AD41" s="465" t="str">
        <f>IF(AD$33="","",IF(COUNTIFS('(6)定期点検調書'!$B$12:$B$5000,AD$33,'(6)定期点検調書'!$AH$12:$AH$5000,$C41,'(6)定期点検調書'!$BF$12:$BF$5000,$W$7)&gt;=1,$W$7,IF(COUNTIFS('(6)定期点検調書'!$B$12:$B$5000,AD$33,'(6)定期点検調書'!$AH$12:$AH$5000,$C41,'(6)定期点検調書'!$BF$12:$BF$5000,$V$7)&gt;=1,$V$7,IF(COUNTIFS('(6)定期点検調書'!$B$12:$B$5000,AD$33,'(6)定期点検調書'!$AH$12:$AH$5000,$C41,'(6)定期点検調書'!$BF$12:$BF$5000,$U$7)&gt;=1,$U$7,IF(COUNTIFS('(6)定期点検調書'!$B$12:$B$5000,AD$33,'(6)定期点検調書'!$AH$12:$AH$5000,$C41,'(6)定期点検調書'!$BF$12:$BF$5000,$T$7)&gt;=1,$T$7,IF(COUNTIFS('(6)定期点検調書'!$B$12:$B$5000,AD$33,'(6)定期点検調書'!$AH$12:$AH$5000,$C41,'(6)定期点検調書'!$BF$12:$BF$5000,$S$7)&gt;=1,$S$7,""))))))</f>
        <v/>
      </c>
      <c r="AE41" s="465" t="str">
        <f>IF(AE$33="","",IF(COUNTIFS('(6)定期点検調書'!$B$12:$B$5000,AE$33,'(6)定期点検調書'!$AH$12:$AH$5000,$C41,'(6)定期点検調書'!$BF$12:$BF$5000,$W$7)&gt;=1,$W$7,IF(COUNTIFS('(6)定期点検調書'!$B$12:$B$5000,AE$33,'(6)定期点検調書'!$AH$12:$AH$5000,$C41,'(6)定期点検調書'!$BF$12:$BF$5000,$V$7)&gt;=1,$V$7,IF(COUNTIFS('(6)定期点検調書'!$B$12:$B$5000,AE$33,'(6)定期点検調書'!$AH$12:$AH$5000,$C41,'(6)定期点検調書'!$BF$12:$BF$5000,$U$7)&gt;=1,$U$7,IF(COUNTIFS('(6)定期点検調書'!$B$12:$B$5000,AE$33,'(6)定期点検調書'!$AH$12:$AH$5000,$C41,'(6)定期点検調書'!$BF$12:$BF$5000,$T$7)&gt;=1,$T$7,IF(COUNTIFS('(6)定期点検調書'!$B$12:$B$5000,AE$33,'(6)定期点検調書'!$AH$12:$AH$5000,$C41,'(6)定期点検調書'!$BF$12:$BF$5000,$S$7)&gt;=1,$S$7,""))))))</f>
        <v/>
      </c>
      <c r="AF41" s="465" t="str">
        <f>IF(AF$33="","",IF(COUNTIFS('(6)定期点検調書'!$B$12:$B$5000,AF$33,'(6)定期点検調書'!$AH$12:$AH$5000,$C41,'(6)定期点検調書'!$BF$12:$BF$5000,$W$7)&gt;=1,$W$7,IF(COUNTIFS('(6)定期点検調書'!$B$12:$B$5000,AF$33,'(6)定期点検調書'!$AH$12:$AH$5000,$C41,'(6)定期点検調書'!$BF$12:$BF$5000,$V$7)&gt;=1,$V$7,IF(COUNTIFS('(6)定期点検調書'!$B$12:$B$5000,AF$33,'(6)定期点検調書'!$AH$12:$AH$5000,$C41,'(6)定期点検調書'!$BF$12:$BF$5000,$U$7)&gt;=1,$U$7,IF(COUNTIFS('(6)定期点検調書'!$B$12:$B$5000,AF$33,'(6)定期点検調書'!$AH$12:$AH$5000,$C41,'(6)定期点検調書'!$BF$12:$BF$5000,$T$7)&gt;=1,$T$7,IF(COUNTIFS('(6)定期点検調書'!$B$12:$B$5000,AF$33,'(6)定期点検調書'!$AH$12:$AH$5000,$C41,'(6)定期点検調書'!$BF$12:$BF$5000,$S$7)&gt;=1,$S$7,""))))))</f>
        <v/>
      </c>
      <c r="AG41" s="465" t="str">
        <f>IF(AG$33="","",IF(COUNTIFS('(6)定期点検調書'!$B$12:$B$5000,AG$33,'(6)定期点検調書'!$AH$12:$AH$5000,$C41,'(6)定期点検調書'!$BF$12:$BF$5000,$W$7)&gt;=1,$W$7,IF(COUNTIFS('(6)定期点検調書'!$B$12:$B$5000,AG$33,'(6)定期点検調書'!$AH$12:$AH$5000,$C41,'(6)定期点検調書'!$BF$12:$BF$5000,$V$7)&gt;=1,$V$7,IF(COUNTIFS('(6)定期点検調書'!$B$12:$B$5000,AG$33,'(6)定期点検調書'!$AH$12:$AH$5000,$C41,'(6)定期点検調書'!$BF$12:$BF$5000,$U$7)&gt;=1,$U$7,IF(COUNTIFS('(6)定期点検調書'!$B$12:$B$5000,AG$33,'(6)定期点検調書'!$AH$12:$AH$5000,$C41,'(6)定期点検調書'!$BF$12:$BF$5000,$T$7)&gt;=1,$T$7,IF(COUNTIFS('(6)定期点検調書'!$B$12:$B$5000,AG$33,'(6)定期点検調書'!$AH$12:$AH$5000,$C41,'(6)定期点検調書'!$BF$12:$BF$5000,$S$7)&gt;=1,$S$7,""))))))</f>
        <v/>
      </c>
      <c r="AH41" s="465" t="str">
        <f>IF(AH$33="","",IF(COUNTIFS('(6)定期点検調書'!$B$12:$B$5000,AH$33,'(6)定期点検調書'!$AH$12:$AH$5000,$C41,'(6)定期点検調書'!$BF$12:$BF$5000,$W$7)&gt;=1,$W$7,IF(COUNTIFS('(6)定期点検調書'!$B$12:$B$5000,AH$33,'(6)定期点検調書'!$AH$12:$AH$5000,$C41,'(6)定期点検調書'!$BF$12:$BF$5000,$V$7)&gt;=1,$V$7,IF(COUNTIFS('(6)定期点検調書'!$B$12:$B$5000,AH$33,'(6)定期点検調書'!$AH$12:$AH$5000,$C41,'(6)定期点検調書'!$BF$12:$BF$5000,$U$7)&gt;=1,$U$7,IF(COUNTIFS('(6)定期点検調書'!$B$12:$B$5000,AH$33,'(6)定期点検調書'!$AH$12:$AH$5000,$C41,'(6)定期点検調書'!$BF$12:$BF$5000,$T$7)&gt;=1,$T$7,IF(COUNTIFS('(6)定期点検調書'!$B$12:$B$5000,AH$33,'(6)定期点検調書'!$AH$12:$AH$5000,$C41,'(6)定期点検調書'!$BF$12:$BF$5000,$S$7)&gt;=1,$S$7,""))))))</f>
        <v/>
      </c>
      <c r="AI41" s="465" t="str">
        <f>IF(AI$33="","",IF(COUNTIFS('(6)定期点検調書'!$B$12:$B$5000,AI$33,'(6)定期点検調書'!$AH$12:$AH$5000,$C41,'(6)定期点検調書'!$BF$12:$BF$5000,$W$7)&gt;=1,$W$7,IF(COUNTIFS('(6)定期点検調書'!$B$12:$B$5000,AI$33,'(6)定期点検調書'!$AH$12:$AH$5000,$C41,'(6)定期点検調書'!$BF$12:$BF$5000,$V$7)&gt;=1,$V$7,IF(COUNTIFS('(6)定期点検調書'!$B$12:$B$5000,AI$33,'(6)定期点検調書'!$AH$12:$AH$5000,$C41,'(6)定期点検調書'!$BF$12:$BF$5000,$U$7)&gt;=1,$U$7,IF(COUNTIFS('(6)定期点検調書'!$B$12:$B$5000,AI$33,'(6)定期点検調書'!$AH$12:$AH$5000,$C41,'(6)定期点検調書'!$BF$12:$BF$5000,$T$7)&gt;=1,$T$7,IF(COUNTIFS('(6)定期点検調書'!$B$12:$B$5000,AI$33,'(6)定期点検調書'!$AH$12:$AH$5000,$C41,'(6)定期点検調書'!$BF$12:$BF$5000,$S$7)&gt;=1,$S$7,""))))))</f>
        <v/>
      </c>
      <c r="AJ41" s="465" t="str">
        <f>IF(AJ$33="","",IF(COUNTIFS('(6)定期点検調書'!$B$12:$B$5000,AJ$33,'(6)定期点検調書'!$AH$12:$AH$5000,$C41,'(6)定期点検調書'!$BF$12:$BF$5000,$W$7)&gt;=1,$W$7,IF(COUNTIFS('(6)定期点検調書'!$B$12:$B$5000,AJ$33,'(6)定期点検調書'!$AH$12:$AH$5000,$C41,'(6)定期点検調書'!$BF$12:$BF$5000,$V$7)&gt;=1,$V$7,IF(COUNTIFS('(6)定期点検調書'!$B$12:$B$5000,AJ$33,'(6)定期点検調書'!$AH$12:$AH$5000,$C41,'(6)定期点検調書'!$BF$12:$BF$5000,$U$7)&gt;=1,$U$7,IF(COUNTIFS('(6)定期点検調書'!$B$12:$B$5000,AJ$33,'(6)定期点検調書'!$AH$12:$AH$5000,$C41,'(6)定期点検調書'!$BF$12:$BF$5000,$T$7)&gt;=1,$T$7,IF(COUNTIFS('(6)定期点検調書'!$B$12:$B$5000,AJ$33,'(6)定期点検調書'!$AH$12:$AH$5000,$C41,'(6)定期点検調書'!$BF$12:$BF$5000,$S$7)&gt;=1,$S$7,""))))))</f>
        <v/>
      </c>
      <c r="AK41" s="465" t="str">
        <f>IF(AK$33="","",IF(COUNTIFS('(6)定期点検調書'!$B$12:$B$5000,AK$33,'(6)定期点検調書'!$AH$12:$AH$5000,$C41,'(6)定期点検調書'!$BF$12:$BF$5000,$W$7)&gt;=1,$W$7,IF(COUNTIFS('(6)定期点検調書'!$B$12:$B$5000,AK$33,'(6)定期点検調書'!$AH$12:$AH$5000,$C41,'(6)定期点検調書'!$BF$12:$BF$5000,$V$7)&gt;=1,$V$7,IF(COUNTIFS('(6)定期点検調書'!$B$12:$B$5000,AK$33,'(6)定期点検調書'!$AH$12:$AH$5000,$C41,'(6)定期点検調書'!$BF$12:$BF$5000,$U$7)&gt;=1,$U$7,IF(COUNTIFS('(6)定期点検調書'!$B$12:$B$5000,AK$33,'(6)定期点検調書'!$AH$12:$AH$5000,$C41,'(6)定期点検調書'!$BF$12:$BF$5000,$T$7)&gt;=1,$T$7,IF(COUNTIFS('(6)定期点検調書'!$B$12:$B$5000,AK$33,'(6)定期点検調書'!$AH$12:$AH$5000,$C41,'(6)定期点検調書'!$BF$12:$BF$5000,$S$7)&gt;=1,$S$7,""))))))</f>
        <v/>
      </c>
      <c r="AL41" s="465" t="str">
        <f>IF(AL$33="","",IF(COUNTIFS('(6)定期点検調書'!$B$12:$B$5000,AL$33,'(6)定期点検調書'!$AH$12:$AH$5000,$C41,'(6)定期点検調書'!$BF$12:$BF$5000,$W$7)&gt;=1,$W$7,IF(COUNTIFS('(6)定期点検調書'!$B$12:$B$5000,AL$33,'(6)定期点検調書'!$AH$12:$AH$5000,$C41,'(6)定期点検調書'!$BF$12:$BF$5000,$V$7)&gt;=1,$V$7,IF(COUNTIFS('(6)定期点検調書'!$B$12:$B$5000,AL$33,'(6)定期点検調書'!$AH$12:$AH$5000,$C41,'(6)定期点検調書'!$BF$12:$BF$5000,$U$7)&gt;=1,$U$7,IF(COUNTIFS('(6)定期点検調書'!$B$12:$B$5000,AL$33,'(6)定期点検調書'!$AH$12:$AH$5000,$C41,'(6)定期点検調書'!$BF$12:$BF$5000,$T$7)&gt;=1,$T$7,IF(COUNTIFS('(6)定期点検調書'!$B$12:$B$5000,AL$33,'(6)定期点検調書'!$AH$12:$AH$5000,$C41,'(6)定期点検調書'!$BF$12:$BF$5000,$S$7)&gt;=1,$S$7,""))))))</f>
        <v/>
      </c>
      <c r="AM41" s="465" t="str">
        <f>IF(AM$33="","",IF(COUNTIFS('(6)定期点検調書'!$B$12:$B$5000,AM$33,'(6)定期点検調書'!$AH$12:$AH$5000,$C41,'(6)定期点検調書'!$BF$12:$BF$5000,$W$7)&gt;=1,$W$7,IF(COUNTIFS('(6)定期点検調書'!$B$12:$B$5000,AM$33,'(6)定期点検調書'!$AH$12:$AH$5000,$C41,'(6)定期点検調書'!$BF$12:$BF$5000,$V$7)&gt;=1,$V$7,IF(COUNTIFS('(6)定期点検調書'!$B$12:$B$5000,AM$33,'(6)定期点検調書'!$AH$12:$AH$5000,$C41,'(6)定期点検調書'!$BF$12:$BF$5000,$U$7)&gt;=1,$U$7,IF(COUNTIFS('(6)定期点検調書'!$B$12:$B$5000,AM$33,'(6)定期点検調書'!$AH$12:$AH$5000,$C41,'(6)定期点検調書'!$BF$12:$BF$5000,$T$7)&gt;=1,$T$7,IF(COUNTIFS('(6)定期点検調書'!$B$12:$B$5000,AM$33,'(6)定期点検調書'!$AH$12:$AH$5000,$C41,'(6)定期点検調書'!$BF$12:$BF$5000,$S$7)&gt;=1,$S$7,""))))))</f>
        <v/>
      </c>
      <c r="AN41" s="465" t="str">
        <f>IF(AN$33="","",IF(COUNTIFS('(6)定期点検調書'!$B$12:$B$5000,AN$33,'(6)定期点検調書'!$AH$12:$AH$5000,$C41,'(6)定期点検調書'!$BF$12:$BF$5000,$W$7)&gt;=1,$W$7,IF(COUNTIFS('(6)定期点検調書'!$B$12:$B$5000,AN$33,'(6)定期点検調書'!$AH$12:$AH$5000,$C41,'(6)定期点検調書'!$BF$12:$BF$5000,$V$7)&gt;=1,$V$7,IF(COUNTIFS('(6)定期点検調書'!$B$12:$B$5000,AN$33,'(6)定期点検調書'!$AH$12:$AH$5000,$C41,'(6)定期点検調書'!$BF$12:$BF$5000,$U$7)&gt;=1,$U$7,IF(COUNTIFS('(6)定期点検調書'!$B$12:$B$5000,AN$33,'(6)定期点検調書'!$AH$12:$AH$5000,$C41,'(6)定期点検調書'!$BF$12:$BF$5000,$T$7)&gt;=1,$T$7,IF(COUNTIFS('(6)定期点検調書'!$B$12:$B$5000,AN$33,'(6)定期点検調書'!$AH$12:$AH$5000,$C41,'(6)定期点検調書'!$BF$12:$BF$5000,$S$7)&gt;=1,$S$7,""))))))</f>
        <v/>
      </c>
      <c r="AO41" s="465" t="str">
        <f>IF(AO$33="","",IF(COUNTIFS('(6)定期点検調書'!$B$12:$B$5000,AO$33,'(6)定期点検調書'!$AH$12:$AH$5000,$C41,'(6)定期点検調書'!$BF$12:$BF$5000,$W$7)&gt;=1,$W$7,IF(COUNTIFS('(6)定期点検調書'!$B$12:$B$5000,AO$33,'(6)定期点検調書'!$AH$12:$AH$5000,$C41,'(6)定期点検調書'!$BF$12:$BF$5000,$V$7)&gt;=1,$V$7,IF(COUNTIFS('(6)定期点検調書'!$B$12:$B$5000,AO$33,'(6)定期点検調書'!$AH$12:$AH$5000,$C41,'(6)定期点検調書'!$BF$12:$BF$5000,$U$7)&gt;=1,$U$7,IF(COUNTIFS('(6)定期点検調書'!$B$12:$B$5000,AO$33,'(6)定期点検調書'!$AH$12:$AH$5000,$C41,'(6)定期点検調書'!$BF$12:$BF$5000,$T$7)&gt;=1,$T$7,IF(COUNTIFS('(6)定期点検調書'!$B$12:$B$5000,AO$33,'(6)定期点検調書'!$AH$12:$AH$5000,$C41,'(6)定期点検調書'!$BF$12:$BF$5000,$S$7)&gt;=1,$S$7,""))))))</f>
        <v/>
      </c>
      <c r="AP41" s="465" t="str">
        <f>IF(AP$33="","",IF(COUNTIFS('(6)定期点検調書'!$B$12:$B$5000,AP$33,'(6)定期点検調書'!$AH$12:$AH$5000,$C41,'(6)定期点検調書'!$BF$12:$BF$5000,$W$7)&gt;=1,$W$7,IF(COUNTIFS('(6)定期点検調書'!$B$12:$B$5000,AP$33,'(6)定期点検調書'!$AH$12:$AH$5000,$C41,'(6)定期点検調書'!$BF$12:$BF$5000,$V$7)&gt;=1,$V$7,IF(COUNTIFS('(6)定期点検調書'!$B$12:$B$5000,AP$33,'(6)定期点検調書'!$AH$12:$AH$5000,$C41,'(6)定期点検調書'!$BF$12:$BF$5000,$U$7)&gt;=1,$U$7,IF(COUNTIFS('(6)定期点検調書'!$B$12:$B$5000,AP$33,'(6)定期点検調書'!$AH$12:$AH$5000,$C41,'(6)定期点検調書'!$BF$12:$BF$5000,$T$7)&gt;=1,$T$7,IF(COUNTIFS('(6)定期点検調書'!$B$12:$B$5000,AP$33,'(6)定期点検調書'!$AH$12:$AH$5000,$C41,'(6)定期点検調書'!$BF$12:$BF$5000,$S$7)&gt;=1,$S$7,""))))))</f>
        <v/>
      </c>
      <c r="AQ41" s="465" t="str">
        <f>IF(AQ$33="","",IF(COUNTIFS('(6)定期点検調書'!$B$12:$B$5000,AQ$33,'(6)定期点検調書'!$AH$12:$AH$5000,$C41,'(6)定期点検調書'!$BF$12:$BF$5000,$W$7)&gt;=1,$W$7,IF(COUNTIFS('(6)定期点検調書'!$B$12:$B$5000,AQ$33,'(6)定期点検調書'!$AH$12:$AH$5000,$C41,'(6)定期点検調書'!$BF$12:$BF$5000,$V$7)&gt;=1,$V$7,IF(COUNTIFS('(6)定期点検調書'!$B$12:$B$5000,AQ$33,'(6)定期点検調書'!$AH$12:$AH$5000,$C41,'(6)定期点検調書'!$BF$12:$BF$5000,$U$7)&gt;=1,$U$7,IF(COUNTIFS('(6)定期点検調書'!$B$12:$B$5000,AQ$33,'(6)定期点検調書'!$AH$12:$AH$5000,$C41,'(6)定期点検調書'!$BF$12:$BF$5000,$T$7)&gt;=1,$T$7,IF(COUNTIFS('(6)定期点検調書'!$B$12:$B$5000,AQ$33,'(6)定期点検調書'!$AH$12:$AH$5000,$C41,'(6)定期点検調書'!$BF$12:$BF$5000,$S$7)&gt;=1,$S$7,""))))))</f>
        <v/>
      </c>
      <c r="AR41" s="465" t="str">
        <f>IF(AR$33="","",IF(COUNTIFS('(6)定期点検調書'!$B$12:$B$5000,AR$33,'(6)定期点検調書'!$AH$12:$AH$5000,$C41,'(6)定期点検調書'!$BF$12:$BF$5000,$W$7)&gt;=1,$W$7,IF(COUNTIFS('(6)定期点検調書'!$B$12:$B$5000,AR$33,'(6)定期点検調書'!$AH$12:$AH$5000,$C41,'(6)定期点検調書'!$BF$12:$BF$5000,$V$7)&gt;=1,$V$7,IF(COUNTIFS('(6)定期点検調書'!$B$12:$B$5000,AR$33,'(6)定期点検調書'!$AH$12:$AH$5000,$C41,'(6)定期点検調書'!$BF$12:$BF$5000,$U$7)&gt;=1,$U$7,IF(COUNTIFS('(6)定期点検調書'!$B$12:$B$5000,AR$33,'(6)定期点検調書'!$AH$12:$AH$5000,$C41,'(6)定期点検調書'!$BF$12:$BF$5000,$T$7)&gt;=1,$T$7,IF(COUNTIFS('(6)定期点検調書'!$B$12:$B$5000,AR$33,'(6)定期点検調書'!$AH$12:$AH$5000,$C41,'(6)定期点検調書'!$BF$12:$BF$5000,$S$7)&gt;=1,$S$7,""))))))</f>
        <v/>
      </c>
      <c r="AS41" s="465" t="str">
        <f>IF(AS$33="","",IF(COUNTIFS('(6)定期点検調書'!$B$12:$B$5000,AS$33,'(6)定期点検調書'!$AH$12:$AH$5000,$C41,'(6)定期点検調書'!$BF$12:$BF$5000,$W$7)&gt;=1,$W$7,IF(COUNTIFS('(6)定期点検調書'!$B$12:$B$5000,AS$33,'(6)定期点検調書'!$AH$12:$AH$5000,$C41,'(6)定期点検調書'!$BF$12:$BF$5000,$V$7)&gt;=1,$V$7,IF(COUNTIFS('(6)定期点検調書'!$B$12:$B$5000,AS$33,'(6)定期点検調書'!$AH$12:$AH$5000,$C41,'(6)定期点検調書'!$BF$12:$BF$5000,$U$7)&gt;=1,$U$7,IF(COUNTIFS('(6)定期点検調書'!$B$12:$B$5000,AS$33,'(6)定期点検調書'!$AH$12:$AH$5000,$C41,'(6)定期点検調書'!$BF$12:$BF$5000,$T$7)&gt;=1,$T$7,IF(COUNTIFS('(6)定期点検調書'!$B$12:$B$5000,AS$33,'(6)定期点検調書'!$AH$12:$AH$5000,$C41,'(6)定期点検調書'!$BF$12:$BF$5000,$S$7)&gt;=1,$S$7,""))))))</f>
        <v/>
      </c>
      <c r="AT41" s="465" t="str">
        <f>IF(AT$33="","",IF(COUNTIFS('(6)定期点検調書'!$B$12:$B$5000,AT$33,'(6)定期点検調書'!$AH$12:$AH$5000,$C41,'(6)定期点検調書'!$BF$12:$BF$5000,$W$7)&gt;=1,$W$7,IF(COUNTIFS('(6)定期点検調書'!$B$12:$B$5000,AT$33,'(6)定期点検調書'!$AH$12:$AH$5000,$C41,'(6)定期点検調書'!$BF$12:$BF$5000,$V$7)&gt;=1,$V$7,IF(COUNTIFS('(6)定期点検調書'!$B$12:$B$5000,AT$33,'(6)定期点検調書'!$AH$12:$AH$5000,$C41,'(6)定期点検調書'!$BF$12:$BF$5000,$U$7)&gt;=1,$U$7,IF(COUNTIFS('(6)定期点検調書'!$B$12:$B$5000,AT$33,'(6)定期点検調書'!$AH$12:$AH$5000,$C41,'(6)定期点検調書'!$BF$12:$BF$5000,$T$7)&gt;=1,$T$7,IF(COUNTIFS('(6)定期点検調書'!$B$12:$B$5000,AT$33,'(6)定期点検調書'!$AH$12:$AH$5000,$C41,'(6)定期点検調書'!$BF$12:$BF$5000,$S$7)&gt;=1,$S$7,""))))))</f>
        <v/>
      </c>
      <c r="AU41" s="465" t="str">
        <f>IF(AU$33="","",IF(COUNTIFS('(6)定期点検調書'!$B$12:$B$5000,AU$33,'(6)定期点検調書'!$AH$12:$AH$5000,$C41,'(6)定期点検調書'!$BF$12:$BF$5000,$W$7)&gt;=1,$W$7,IF(COUNTIFS('(6)定期点検調書'!$B$12:$B$5000,AU$33,'(6)定期点検調書'!$AH$12:$AH$5000,$C41,'(6)定期点検調書'!$BF$12:$BF$5000,$V$7)&gt;=1,$V$7,IF(COUNTIFS('(6)定期点検調書'!$B$12:$B$5000,AU$33,'(6)定期点検調書'!$AH$12:$AH$5000,$C41,'(6)定期点検調書'!$BF$12:$BF$5000,$U$7)&gt;=1,$U$7,IF(COUNTIFS('(6)定期点検調書'!$B$12:$B$5000,AU$33,'(6)定期点検調書'!$AH$12:$AH$5000,$C41,'(6)定期点検調書'!$BF$12:$BF$5000,$T$7)&gt;=1,$T$7,IF(COUNTIFS('(6)定期点検調書'!$B$12:$B$5000,AU$33,'(6)定期点検調書'!$AH$12:$AH$5000,$C41,'(6)定期点検調書'!$BF$12:$BF$5000,$S$7)&gt;=1,$S$7,""))))))</f>
        <v/>
      </c>
      <c r="AV41" s="465" t="str">
        <f>IF(AV$33="","",IF(COUNTIFS('(6)定期点検調書'!$B$12:$B$5000,AV$33,'(6)定期点検調書'!$AH$12:$AH$5000,$C41,'(6)定期点検調書'!$BF$12:$BF$5000,$W$7)&gt;=1,$W$7,IF(COUNTIFS('(6)定期点検調書'!$B$12:$B$5000,AV$33,'(6)定期点検調書'!$AH$12:$AH$5000,$C41,'(6)定期点検調書'!$BF$12:$BF$5000,$V$7)&gt;=1,$V$7,IF(COUNTIFS('(6)定期点検調書'!$B$12:$B$5000,AV$33,'(6)定期点検調書'!$AH$12:$AH$5000,$C41,'(6)定期点検調書'!$BF$12:$BF$5000,$U$7)&gt;=1,$U$7,IF(COUNTIFS('(6)定期点検調書'!$B$12:$B$5000,AV$33,'(6)定期点検調書'!$AH$12:$AH$5000,$C41,'(6)定期点検調書'!$BF$12:$BF$5000,$T$7)&gt;=1,$T$7,IF(COUNTIFS('(6)定期点検調書'!$B$12:$B$5000,AV$33,'(6)定期点検調書'!$AH$12:$AH$5000,$C41,'(6)定期点検調書'!$BF$12:$BF$5000,$S$7)&gt;=1,$S$7,""))))))</f>
        <v/>
      </c>
      <c r="AW41" s="465" t="str">
        <f>IF(AW$33="","",IF(COUNTIFS('(6)定期点検調書'!$B$12:$B$5000,AW$33,'(6)定期点検調書'!$AH$12:$AH$5000,$C41,'(6)定期点検調書'!$BF$12:$BF$5000,$W$7)&gt;=1,$W$7,IF(COUNTIFS('(6)定期点検調書'!$B$12:$B$5000,AW$33,'(6)定期点検調書'!$AH$12:$AH$5000,$C41,'(6)定期点検調書'!$BF$12:$BF$5000,$V$7)&gt;=1,$V$7,IF(COUNTIFS('(6)定期点検調書'!$B$12:$B$5000,AW$33,'(6)定期点検調書'!$AH$12:$AH$5000,$C41,'(6)定期点検調書'!$BF$12:$BF$5000,$U$7)&gt;=1,$U$7,IF(COUNTIFS('(6)定期点検調書'!$B$12:$B$5000,AW$33,'(6)定期点検調書'!$AH$12:$AH$5000,$C41,'(6)定期点検調書'!$BF$12:$BF$5000,$T$7)&gt;=1,$T$7,IF(COUNTIFS('(6)定期点検調書'!$B$12:$B$5000,AW$33,'(6)定期点検調書'!$AH$12:$AH$5000,$C41,'(6)定期点検調書'!$BF$12:$BF$5000,$S$7)&gt;=1,$S$7,""))))))</f>
        <v/>
      </c>
      <c r="AX41" s="465" t="str">
        <f>IF(AX$33="","",IF(COUNTIFS('(6)定期点検調書'!$B$12:$B$5000,AX$33,'(6)定期点検調書'!$AH$12:$AH$5000,$C41,'(6)定期点検調書'!$BF$12:$BF$5000,$W$7)&gt;=1,$W$7,IF(COUNTIFS('(6)定期点検調書'!$B$12:$B$5000,AX$33,'(6)定期点検調書'!$AH$12:$AH$5000,$C41,'(6)定期点検調書'!$BF$12:$BF$5000,$V$7)&gt;=1,$V$7,IF(COUNTIFS('(6)定期点検調書'!$B$12:$B$5000,AX$33,'(6)定期点検調書'!$AH$12:$AH$5000,$C41,'(6)定期点検調書'!$BF$12:$BF$5000,$U$7)&gt;=1,$U$7,IF(COUNTIFS('(6)定期点検調書'!$B$12:$B$5000,AX$33,'(6)定期点検調書'!$AH$12:$AH$5000,$C41,'(6)定期点検調書'!$BF$12:$BF$5000,$T$7)&gt;=1,$T$7,IF(COUNTIFS('(6)定期点検調書'!$B$12:$B$5000,AX$33,'(6)定期点検調書'!$AH$12:$AH$5000,$C41,'(6)定期点検調書'!$BF$12:$BF$5000,$S$7)&gt;=1,$S$7,""))))))</f>
        <v/>
      </c>
      <c r="AY41" s="465" t="str">
        <f>IF(AY$33="","",IF(COUNTIFS('(6)定期点検調書'!$B$12:$B$5000,AY$33,'(6)定期点検調書'!$AH$12:$AH$5000,$C41,'(6)定期点検調書'!$BF$12:$BF$5000,$W$7)&gt;=1,$W$7,IF(COUNTIFS('(6)定期点検調書'!$B$12:$B$5000,AY$33,'(6)定期点検調書'!$AH$12:$AH$5000,$C41,'(6)定期点検調書'!$BF$12:$BF$5000,$V$7)&gt;=1,$V$7,IF(COUNTIFS('(6)定期点検調書'!$B$12:$B$5000,AY$33,'(6)定期点検調書'!$AH$12:$AH$5000,$C41,'(6)定期点検調書'!$BF$12:$BF$5000,$U$7)&gt;=1,$U$7,IF(COUNTIFS('(6)定期点検調書'!$B$12:$B$5000,AY$33,'(6)定期点検調書'!$AH$12:$AH$5000,$C41,'(6)定期点検調書'!$BF$12:$BF$5000,$T$7)&gt;=1,$T$7,IF(COUNTIFS('(6)定期点検調書'!$B$12:$B$5000,AY$33,'(6)定期点検調書'!$AH$12:$AH$5000,$C41,'(6)定期点検調書'!$BF$12:$BF$5000,$S$7)&gt;=1,$S$7,""))))))</f>
        <v/>
      </c>
      <c r="AZ41" s="465" t="str">
        <f>IF(AZ$33="","",IF(COUNTIFS('(6)定期点検調書'!$B$12:$B$5000,AZ$33,'(6)定期点検調書'!$AH$12:$AH$5000,$C41,'(6)定期点検調書'!$BF$12:$BF$5000,$W$7)&gt;=1,$W$7,IF(COUNTIFS('(6)定期点検調書'!$B$12:$B$5000,AZ$33,'(6)定期点検調書'!$AH$12:$AH$5000,$C41,'(6)定期点検調書'!$BF$12:$BF$5000,$V$7)&gt;=1,$V$7,IF(COUNTIFS('(6)定期点検調書'!$B$12:$B$5000,AZ$33,'(6)定期点検調書'!$AH$12:$AH$5000,$C41,'(6)定期点検調書'!$BF$12:$BF$5000,$U$7)&gt;=1,$U$7,IF(COUNTIFS('(6)定期点検調書'!$B$12:$B$5000,AZ$33,'(6)定期点検調書'!$AH$12:$AH$5000,$C41,'(6)定期点検調書'!$BF$12:$BF$5000,$T$7)&gt;=1,$T$7,IF(COUNTIFS('(6)定期点検調書'!$B$12:$B$5000,AZ$33,'(6)定期点検調書'!$AH$12:$AH$5000,$C41,'(6)定期点検調書'!$BF$12:$BF$5000,$S$7)&gt;=1,$S$7,""))))))</f>
        <v/>
      </c>
      <c r="BA41" s="466" t="str">
        <f>IF(BA$33="","",IF(COUNTIFS('(6)定期点検調書'!$B$12:$B$5000,BA$33,'(6)定期点検調書'!$AH$12:$AH$5000,$C41,'(6)定期点検調書'!$BF$12:$BF$5000,$W$7)&gt;=1,$W$7,IF(COUNTIFS('(6)定期点検調書'!$B$12:$B$5000,BA$33,'(6)定期点検調書'!$AH$12:$AH$5000,$C41,'(6)定期点検調書'!$BF$12:$BF$5000,$V$7)&gt;=1,$V$7,IF(COUNTIFS('(6)定期点検調書'!$B$12:$B$5000,BA$33,'(6)定期点検調書'!$AH$12:$AH$5000,$C41,'(6)定期点検調書'!$BF$12:$BF$5000,$U$7)&gt;=1,$U$7,IF(COUNTIFS('(6)定期点検調書'!$B$12:$B$5000,BA$33,'(6)定期点検調書'!$AH$12:$AH$5000,$C41,'(6)定期点検調書'!$BF$12:$BF$5000,$T$7)&gt;=1,$T$7,IF(COUNTIFS('(6)定期点検調書'!$B$12:$B$5000,BA$33,'(6)定期点検調書'!$AH$12:$AH$5000,$C41,'(6)定期点検調書'!$BF$12:$BF$5000,$S$7)&gt;=1,$S$7,""))))))</f>
        <v/>
      </c>
      <c r="BB41" s="1"/>
    </row>
    <row r="42" spans="2:55" ht="18.75" customHeight="1" thickBot="1" x14ac:dyDescent="0.25">
      <c r="B42" s="1855"/>
      <c r="C42" s="1847" t="str">
        <f>ﾃﾞｰﾀ一覧!$U$27</f>
        <v>その他変状</v>
      </c>
      <c r="D42" s="1848"/>
      <c r="E42" s="1848"/>
      <c r="F42" s="1848"/>
      <c r="G42" s="1849"/>
      <c r="H42" s="645" t="str">
        <f>IF(H$33="","",IF(COUNTIFS('(6)定期点検調書'!$B$12:$B$5000,H$33,'(6)定期点検調書'!$AH$12:$AH$5000,$C42,'(6)定期点検調書'!$BF$12:$BF$5000,$W$7)&gt;=1,$W$7,IF(COUNTIFS('(6)定期点検調書'!$B$12:$B$5000,H$33,'(6)定期点検調書'!$AH$12:$AH$5000,$C42,'(6)定期点検調書'!$BF$12:$BF$5000,$V$7)&gt;=1,$V$7,IF(COUNTIFS('(6)定期点検調書'!$B$12:$B$5000,H$33,'(6)定期点検調書'!$AH$12:$AH$5000,$C42,'(6)定期点検調書'!$BF$12:$BF$5000,$U$7)&gt;=1,$U$7,IF(COUNTIFS('(6)定期点検調書'!$B$12:$B$5000,H$33,'(6)定期点検調書'!$AH$12:$AH$5000,$C42,'(6)定期点検調書'!$BF$12:$BF$5000,$T$7)&gt;=1,$T$7,IF(COUNTIFS('(6)定期点検調書'!$B$12:$B$5000,H$33,'(6)定期点検調書'!$AH$12:$AH$5000,$C42,'(6)定期点検調書'!$BF$12:$BF$5000,$S$7)&gt;=1,$S$7,""))))))</f>
        <v/>
      </c>
      <c r="I42" s="646" t="str">
        <f>IF(I$33="","",IF(COUNTIFS('(6)定期点検調書'!$B$12:$B$5000,I$33,'(6)定期点検調書'!$AH$12:$AH$5000,$C42,'(6)定期点検調書'!$BF$12:$BF$5000,$W$7)&gt;=1,$W$7,IF(COUNTIFS('(6)定期点検調書'!$B$12:$B$5000,I$33,'(6)定期点検調書'!$AH$12:$AH$5000,$C42,'(6)定期点検調書'!$BF$12:$BF$5000,$V$7)&gt;=1,$V$7,IF(COUNTIFS('(6)定期点検調書'!$B$12:$B$5000,I$33,'(6)定期点検調書'!$AH$12:$AH$5000,$C42,'(6)定期点検調書'!$BF$12:$BF$5000,$U$7)&gt;=1,$U$7,IF(COUNTIFS('(6)定期点検調書'!$B$12:$B$5000,I$33,'(6)定期点検調書'!$AH$12:$AH$5000,$C42,'(6)定期点検調書'!$BF$12:$BF$5000,$T$7)&gt;=1,$T$7,IF(COUNTIFS('(6)定期点検調書'!$B$12:$B$5000,I$33,'(6)定期点検調書'!$AH$12:$AH$5000,$C42,'(6)定期点検調書'!$BF$12:$BF$5000,$S$7)&gt;=1,$S$7,""))))))</f>
        <v/>
      </c>
      <c r="J42" s="646" t="str">
        <f>IF(J$33="","",IF(COUNTIFS('(6)定期点検調書'!$B$12:$B$5000,J$33,'(6)定期点検調書'!$AH$12:$AH$5000,$C42,'(6)定期点検調書'!$BF$12:$BF$5000,$W$7)&gt;=1,$W$7,IF(COUNTIFS('(6)定期点検調書'!$B$12:$B$5000,J$33,'(6)定期点検調書'!$AH$12:$AH$5000,$C42,'(6)定期点検調書'!$BF$12:$BF$5000,$V$7)&gt;=1,$V$7,IF(COUNTIFS('(6)定期点検調書'!$B$12:$B$5000,J$33,'(6)定期点検調書'!$AH$12:$AH$5000,$C42,'(6)定期点検調書'!$BF$12:$BF$5000,$U$7)&gt;=1,$U$7,IF(COUNTIFS('(6)定期点検調書'!$B$12:$B$5000,J$33,'(6)定期点検調書'!$AH$12:$AH$5000,$C42,'(6)定期点検調書'!$BF$12:$BF$5000,$T$7)&gt;=1,$T$7,IF(COUNTIFS('(6)定期点検調書'!$B$12:$B$5000,J$33,'(6)定期点検調書'!$AH$12:$AH$5000,$C42,'(6)定期点検調書'!$BF$12:$BF$5000,$S$7)&gt;=1,$S$7,""))))))</f>
        <v/>
      </c>
      <c r="K42" s="646" t="str">
        <f>IF(K$33="","",IF(COUNTIFS('(6)定期点検調書'!$B$12:$B$5000,K$33,'(6)定期点検調書'!$AH$12:$AH$5000,$C42,'(6)定期点検調書'!$BF$12:$BF$5000,$W$7)&gt;=1,$W$7,IF(COUNTIFS('(6)定期点検調書'!$B$12:$B$5000,K$33,'(6)定期点検調書'!$AH$12:$AH$5000,$C42,'(6)定期点検調書'!$BF$12:$BF$5000,$V$7)&gt;=1,$V$7,IF(COUNTIFS('(6)定期点検調書'!$B$12:$B$5000,K$33,'(6)定期点検調書'!$AH$12:$AH$5000,$C42,'(6)定期点検調書'!$BF$12:$BF$5000,$U$7)&gt;=1,$U$7,IF(COUNTIFS('(6)定期点検調書'!$B$12:$B$5000,K$33,'(6)定期点検調書'!$AH$12:$AH$5000,$C42,'(6)定期点検調書'!$BF$12:$BF$5000,$T$7)&gt;=1,$T$7,IF(COUNTIFS('(6)定期点検調書'!$B$12:$B$5000,K$33,'(6)定期点検調書'!$AH$12:$AH$5000,$C42,'(6)定期点検調書'!$BF$12:$BF$5000,$S$7)&gt;=1,$S$7,""))))))</f>
        <v/>
      </c>
      <c r="L42" s="646" t="str">
        <f>IF(L$33="","",IF(COUNTIFS('(6)定期点検調書'!$B$12:$B$5000,L$33,'(6)定期点検調書'!$AH$12:$AH$5000,$C42,'(6)定期点検調書'!$BF$12:$BF$5000,$W$7)&gt;=1,$W$7,IF(COUNTIFS('(6)定期点検調書'!$B$12:$B$5000,L$33,'(6)定期点検調書'!$AH$12:$AH$5000,$C42,'(6)定期点検調書'!$BF$12:$BF$5000,$V$7)&gt;=1,$V$7,IF(COUNTIFS('(6)定期点検調書'!$B$12:$B$5000,L$33,'(6)定期点検調書'!$AH$12:$AH$5000,$C42,'(6)定期点検調書'!$BF$12:$BF$5000,$U$7)&gt;=1,$U$7,IF(COUNTIFS('(6)定期点検調書'!$B$12:$B$5000,L$33,'(6)定期点検調書'!$AH$12:$AH$5000,$C42,'(6)定期点検調書'!$BF$12:$BF$5000,$T$7)&gt;=1,$T$7,IF(COUNTIFS('(6)定期点検調書'!$B$12:$B$5000,L$33,'(6)定期点検調書'!$AH$12:$AH$5000,$C42,'(6)定期点検調書'!$BF$12:$BF$5000,$S$7)&gt;=1,$S$7,""))))))</f>
        <v/>
      </c>
      <c r="M42" s="646" t="str">
        <f>IF(M$33="","",IF(COUNTIFS('(6)定期点検調書'!$B$12:$B$5000,M$33,'(6)定期点検調書'!$AH$12:$AH$5000,$C42,'(6)定期点検調書'!$BF$12:$BF$5000,$W$7)&gt;=1,$W$7,IF(COUNTIFS('(6)定期点検調書'!$B$12:$B$5000,M$33,'(6)定期点検調書'!$AH$12:$AH$5000,$C42,'(6)定期点検調書'!$BF$12:$BF$5000,$V$7)&gt;=1,$V$7,IF(COUNTIFS('(6)定期点検調書'!$B$12:$B$5000,M$33,'(6)定期点検調書'!$AH$12:$AH$5000,$C42,'(6)定期点検調書'!$BF$12:$BF$5000,$U$7)&gt;=1,$U$7,IF(COUNTIFS('(6)定期点検調書'!$B$12:$B$5000,M$33,'(6)定期点検調書'!$AH$12:$AH$5000,$C42,'(6)定期点検調書'!$BF$12:$BF$5000,$T$7)&gt;=1,$T$7,IF(COUNTIFS('(6)定期点検調書'!$B$12:$B$5000,M$33,'(6)定期点検調書'!$AH$12:$AH$5000,$C42,'(6)定期点検調書'!$BF$12:$BF$5000,$S$7)&gt;=1,$S$7,""))))))</f>
        <v/>
      </c>
      <c r="N42" s="646" t="str">
        <f>IF(N$33="","",IF(COUNTIFS('(6)定期点検調書'!$B$12:$B$5000,N$33,'(6)定期点検調書'!$AH$12:$AH$5000,$C42,'(6)定期点検調書'!$BF$12:$BF$5000,$W$7)&gt;=1,$W$7,IF(COUNTIFS('(6)定期点検調書'!$B$12:$B$5000,N$33,'(6)定期点検調書'!$AH$12:$AH$5000,$C42,'(6)定期点検調書'!$BF$12:$BF$5000,$V$7)&gt;=1,$V$7,IF(COUNTIFS('(6)定期点検調書'!$B$12:$B$5000,N$33,'(6)定期点検調書'!$AH$12:$AH$5000,$C42,'(6)定期点検調書'!$BF$12:$BF$5000,$U$7)&gt;=1,$U$7,IF(COUNTIFS('(6)定期点検調書'!$B$12:$B$5000,N$33,'(6)定期点検調書'!$AH$12:$AH$5000,$C42,'(6)定期点検調書'!$BF$12:$BF$5000,$T$7)&gt;=1,$T$7,IF(COUNTIFS('(6)定期点検調書'!$B$12:$B$5000,N$33,'(6)定期点検調書'!$AH$12:$AH$5000,$C42,'(6)定期点検調書'!$BF$12:$BF$5000,$S$7)&gt;=1,$S$7,""))))))</f>
        <v/>
      </c>
      <c r="O42" s="646" t="str">
        <f>IF(O$33="","",IF(COUNTIFS('(6)定期点検調書'!$B$12:$B$5000,O$33,'(6)定期点検調書'!$AH$12:$AH$5000,$C42,'(6)定期点検調書'!$BF$12:$BF$5000,$W$7)&gt;=1,$W$7,IF(COUNTIFS('(6)定期点検調書'!$B$12:$B$5000,O$33,'(6)定期点検調書'!$AH$12:$AH$5000,$C42,'(6)定期点検調書'!$BF$12:$BF$5000,$V$7)&gt;=1,$V$7,IF(COUNTIFS('(6)定期点検調書'!$B$12:$B$5000,O$33,'(6)定期点検調書'!$AH$12:$AH$5000,$C42,'(6)定期点検調書'!$BF$12:$BF$5000,$U$7)&gt;=1,$U$7,IF(COUNTIFS('(6)定期点検調書'!$B$12:$B$5000,O$33,'(6)定期点検調書'!$AH$12:$AH$5000,$C42,'(6)定期点検調書'!$BF$12:$BF$5000,$T$7)&gt;=1,$T$7,IF(COUNTIFS('(6)定期点検調書'!$B$12:$B$5000,O$33,'(6)定期点検調書'!$AH$12:$AH$5000,$C42,'(6)定期点検調書'!$BF$12:$BF$5000,$S$7)&gt;=1,$S$7,""))))))</f>
        <v/>
      </c>
      <c r="P42" s="646" t="str">
        <f>IF(P$33="","",IF(COUNTIFS('(6)定期点検調書'!$B$12:$B$5000,P$33,'(6)定期点検調書'!$AH$12:$AH$5000,$C42,'(6)定期点検調書'!$BF$12:$BF$5000,$W$7)&gt;=1,$W$7,IF(COUNTIFS('(6)定期点検調書'!$B$12:$B$5000,P$33,'(6)定期点検調書'!$AH$12:$AH$5000,$C42,'(6)定期点検調書'!$BF$12:$BF$5000,$V$7)&gt;=1,$V$7,IF(COUNTIFS('(6)定期点検調書'!$B$12:$B$5000,P$33,'(6)定期点検調書'!$AH$12:$AH$5000,$C42,'(6)定期点検調書'!$BF$12:$BF$5000,$U$7)&gt;=1,$U$7,IF(COUNTIFS('(6)定期点検調書'!$B$12:$B$5000,P$33,'(6)定期点検調書'!$AH$12:$AH$5000,$C42,'(6)定期点検調書'!$BF$12:$BF$5000,$T$7)&gt;=1,$T$7,IF(COUNTIFS('(6)定期点検調書'!$B$12:$B$5000,P$33,'(6)定期点検調書'!$AH$12:$AH$5000,$C42,'(6)定期点検調書'!$BF$12:$BF$5000,$S$7)&gt;=1,$S$7,""))))))</f>
        <v/>
      </c>
      <c r="Q42" s="646" t="str">
        <f>IF(Q$33="","",IF(COUNTIFS('(6)定期点検調書'!$B$12:$B$5000,Q$33,'(6)定期点検調書'!$AH$12:$AH$5000,$C42,'(6)定期点検調書'!$BF$12:$BF$5000,$W$7)&gt;=1,$W$7,IF(COUNTIFS('(6)定期点検調書'!$B$12:$B$5000,Q$33,'(6)定期点検調書'!$AH$12:$AH$5000,$C42,'(6)定期点検調書'!$BF$12:$BF$5000,$V$7)&gt;=1,$V$7,IF(COUNTIFS('(6)定期点検調書'!$B$12:$B$5000,Q$33,'(6)定期点検調書'!$AH$12:$AH$5000,$C42,'(6)定期点検調書'!$BF$12:$BF$5000,$U$7)&gt;=1,$U$7,IF(COUNTIFS('(6)定期点検調書'!$B$12:$B$5000,Q$33,'(6)定期点検調書'!$AH$12:$AH$5000,$C42,'(6)定期点検調書'!$BF$12:$BF$5000,$T$7)&gt;=1,$T$7,IF(COUNTIFS('(6)定期点検調書'!$B$12:$B$5000,Q$33,'(6)定期点検調書'!$AH$12:$AH$5000,$C42,'(6)定期点検調書'!$BF$12:$BF$5000,$S$7)&gt;=1,$S$7,""))))))</f>
        <v/>
      </c>
      <c r="R42" s="646" t="str">
        <f>IF(R$33="","",IF(COUNTIFS('(6)定期点検調書'!$B$12:$B$5000,R$33,'(6)定期点検調書'!$AH$12:$AH$5000,$C42,'(6)定期点検調書'!$BF$12:$BF$5000,$W$7)&gt;=1,$W$7,IF(COUNTIFS('(6)定期点検調書'!$B$12:$B$5000,R$33,'(6)定期点検調書'!$AH$12:$AH$5000,$C42,'(6)定期点検調書'!$BF$12:$BF$5000,$V$7)&gt;=1,$V$7,IF(COUNTIFS('(6)定期点検調書'!$B$12:$B$5000,R$33,'(6)定期点検調書'!$AH$12:$AH$5000,$C42,'(6)定期点検調書'!$BF$12:$BF$5000,$U$7)&gt;=1,$U$7,IF(COUNTIFS('(6)定期点検調書'!$B$12:$B$5000,R$33,'(6)定期点検調書'!$AH$12:$AH$5000,$C42,'(6)定期点検調書'!$BF$12:$BF$5000,$T$7)&gt;=1,$T$7,IF(COUNTIFS('(6)定期点検調書'!$B$12:$B$5000,R$33,'(6)定期点検調書'!$AH$12:$AH$5000,$C42,'(6)定期点検調書'!$BF$12:$BF$5000,$S$7)&gt;=1,$S$7,""))))))</f>
        <v/>
      </c>
      <c r="S42" s="646" t="str">
        <f>IF(S$33="","",IF(COUNTIFS('(6)定期点検調書'!$B$12:$B$5000,S$33,'(6)定期点検調書'!$AH$12:$AH$5000,$C42,'(6)定期点検調書'!$BF$12:$BF$5000,$W$7)&gt;=1,$W$7,IF(COUNTIFS('(6)定期点検調書'!$B$12:$B$5000,S$33,'(6)定期点検調書'!$AH$12:$AH$5000,$C42,'(6)定期点検調書'!$BF$12:$BF$5000,$V$7)&gt;=1,$V$7,IF(COUNTIFS('(6)定期点検調書'!$B$12:$B$5000,S$33,'(6)定期点検調書'!$AH$12:$AH$5000,$C42,'(6)定期点検調書'!$BF$12:$BF$5000,$U$7)&gt;=1,$U$7,IF(COUNTIFS('(6)定期点検調書'!$B$12:$B$5000,S$33,'(6)定期点検調書'!$AH$12:$AH$5000,$C42,'(6)定期点検調書'!$BF$12:$BF$5000,$T$7)&gt;=1,$T$7,IF(COUNTIFS('(6)定期点検調書'!$B$12:$B$5000,S$33,'(6)定期点検調書'!$AH$12:$AH$5000,$C42,'(6)定期点検調書'!$BF$12:$BF$5000,$S$7)&gt;=1,$S$7,""))))))</f>
        <v/>
      </c>
      <c r="T42" s="646" t="str">
        <f>IF(T$33="","",IF(COUNTIFS('(6)定期点検調書'!$B$12:$B$5000,T$33,'(6)定期点検調書'!$AH$12:$AH$5000,$C42,'(6)定期点検調書'!$BF$12:$BF$5000,$W$7)&gt;=1,$W$7,IF(COUNTIFS('(6)定期点検調書'!$B$12:$B$5000,T$33,'(6)定期点検調書'!$AH$12:$AH$5000,$C42,'(6)定期点検調書'!$BF$12:$BF$5000,$V$7)&gt;=1,$V$7,IF(COUNTIFS('(6)定期点検調書'!$B$12:$B$5000,T$33,'(6)定期点検調書'!$AH$12:$AH$5000,$C42,'(6)定期点検調書'!$BF$12:$BF$5000,$U$7)&gt;=1,$U$7,IF(COUNTIFS('(6)定期点検調書'!$B$12:$B$5000,T$33,'(6)定期点検調書'!$AH$12:$AH$5000,$C42,'(6)定期点検調書'!$BF$12:$BF$5000,$T$7)&gt;=1,$T$7,IF(COUNTIFS('(6)定期点検調書'!$B$12:$B$5000,T$33,'(6)定期点検調書'!$AH$12:$AH$5000,$C42,'(6)定期点検調書'!$BF$12:$BF$5000,$S$7)&gt;=1,$S$7,""))))))</f>
        <v/>
      </c>
      <c r="U42" s="646" t="str">
        <f>IF(U$33="","",IF(COUNTIFS('(6)定期点検調書'!$B$12:$B$5000,U$33,'(6)定期点検調書'!$AH$12:$AH$5000,$C42,'(6)定期点検調書'!$BF$12:$BF$5000,$W$7)&gt;=1,$W$7,IF(COUNTIFS('(6)定期点検調書'!$B$12:$B$5000,U$33,'(6)定期点検調書'!$AH$12:$AH$5000,$C42,'(6)定期点検調書'!$BF$12:$BF$5000,$V$7)&gt;=1,$V$7,IF(COUNTIFS('(6)定期点検調書'!$B$12:$B$5000,U$33,'(6)定期点検調書'!$AH$12:$AH$5000,$C42,'(6)定期点検調書'!$BF$12:$BF$5000,$U$7)&gt;=1,$U$7,IF(COUNTIFS('(6)定期点検調書'!$B$12:$B$5000,U$33,'(6)定期点検調書'!$AH$12:$AH$5000,$C42,'(6)定期点検調書'!$BF$12:$BF$5000,$T$7)&gt;=1,$T$7,IF(COUNTIFS('(6)定期点検調書'!$B$12:$B$5000,U$33,'(6)定期点検調書'!$AH$12:$AH$5000,$C42,'(6)定期点検調書'!$BF$12:$BF$5000,$S$7)&gt;=1,$S$7,""))))))</f>
        <v/>
      </c>
      <c r="V42" s="646" t="str">
        <f>IF(V$33="","",IF(COUNTIFS('(6)定期点検調書'!$B$12:$B$5000,V$33,'(6)定期点検調書'!$AH$12:$AH$5000,$C42,'(6)定期点検調書'!$BF$12:$BF$5000,$W$7)&gt;=1,$W$7,IF(COUNTIFS('(6)定期点検調書'!$B$12:$B$5000,V$33,'(6)定期点検調書'!$AH$12:$AH$5000,$C42,'(6)定期点検調書'!$BF$12:$BF$5000,$V$7)&gt;=1,$V$7,IF(COUNTIFS('(6)定期点検調書'!$B$12:$B$5000,V$33,'(6)定期点検調書'!$AH$12:$AH$5000,$C42,'(6)定期点検調書'!$BF$12:$BF$5000,$U$7)&gt;=1,$U$7,IF(COUNTIFS('(6)定期点検調書'!$B$12:$B$5000,V$33,'(6)定期点検調書'!$AH$12:$AH$5000,$C42,'(6)定期点検調書'!$BF$12:$BF$5000,$T$7)&gt;=1,$T$7,IF(COUNTIFS('(6)定期点検調書'!$B$12:$B$5000,V$33,'(6)定期点検調書'!$AH$12:$AH$5000,$C42,'(6)定期点検調書'!$BF$12:$BF$5000,$S$7)&gt;=1,$S$7,""))))))</f>
        <v/>
      </c>
      <c r="W42" s="646" t="str">
        <f>IF(W$33="","",IF(COUNTIFS('(6)定期点検調書'!$B$12:$B$5000,W$33,'(6)定期点検調書'!$AH$12:$AH$5000,$C42,'(6)定期点検調書'!$BF$12:$BF$5000,$W$7)&gt;=1,$W$7,IF(COUNTIFS('(6)定期点検調書'!$B$12:$B$5000,W$33,'(6)定期点検調書'!$AH$12:$AH$5000,$C42,'(6)定期点検調書'!$BF$12:$BF$5000,$V$7)&gt;=1,$V$7,IF(COUNTIFS('(6)定期点検調書'!$B$12:$B$5000,W$33,'(6)定期点検調書'!$AH$12:$AH$5000,$C42,'(6)定期点検調書'!$BF$12:$BF$5000,$U$7)&gt;=1,$U$7,IF(COUNTIFS('(6)定期点検調書'!$B$12:$B$5000,W$33,'(6)定期点検調書'!$AH$12:$AH$5000,$C42,'(6)定期点検調書'!$BF$12:$BF$5000,$T$7)&gt;=1,$T$7,IF(COUNTIFS('(6)定期点検調書'!$B$12:$B$5000,W$33,'(6)定期点検調書'!$AH$12:$AH$5000,$C42,'(6)定期点検調書'!$BF$12:$BF$5000,$S$7)&gt;=1,$S$7,""))))))</f>
        <v/>
      </c>
      <c r="X42" s="646" t="str">
        <f>IF(X$33="","",IF(COUNTIFS('(6)定期点検調書'!$B$12:$B$5000,X$33,'(6)定期点検調書'!$AH$12:$AH$5000,$C42,'(6)定期点検調書'!$BF$12:$BF$5000,$W$7)&gt;=1,$W$7,IF(COUNTIFS('(6)定期点検調書'!$B$12:$B$5000,X$33,'(6)定期点検調書'!$AH$12:$AH$5000,$C42,'(6)定期点検調書'!$BF$12:$BF$5000,$V$7)&gt;=1,$V$7,IF(COUNTIFS('(6)定期点検調書'!$B$12:$B$5000,X$33,'(6)定期点検調書'!$AH$12:$AH$5000,$C42,'(6)定期点検調書'!$BF$12:$BF$5000,$U$7)&gt;=1,$U$7,IF(COUNTIFS('(6)定期点検調書'!$B$12:$B$5000,X$33,'(6)定期点検調書'!$AH$12:$AH$5000,$C42,'(6)定期点検調書'!$BF$12:$BF$5000,$T$7)&gt;=1,$T$7,IF(COUNTIFS('(6)定期点検調書'!$B$12:$B$5000,X$33,'(6)定期点検調書'!$AH$12:$AH$5000,$C42,'(6)定期点検調書'!$BF$12:$BF$5000,$S$7)&gt;=1,$S$7,""))))))</f>
        <v/>
      </c>
      <c r="Y42" s="646" t="str">
        <f>IF(Y$33="","",IF(COUNTIFS('(6)定期点検調書'!$B$12:$B$5000,Y$33,'(6)定期点検調書'!$AH$12:$AH$5000,$C42,'(6)定期点検調書'!$BF$12:$BF$5000,$W$7)&gt;=1,$W$7,IF(COUNTIFS('(6)定期点検調書'!$B$12:$B$5000,Y$33,'(6)定期点検調書'!$AH$12:$AH$5000,$C42,'(6)定期点検調書'!$BF$12:$BF$5000,$V$7)&gt;=1,$V$7,IF(COUNTIFS('(6)定期点検調書'!$B$12:$B$5000,Y$33,'(6)定期点検調書'!$AH$12:$AH$5000,$C42,'(6)定期点検調書'!$BF$12:$BF$5000,$U$7)&gt;=1,$U$7,IF(COUNTIFS('(6)定期点検調書'!$B$12:$B$5000,Y$33,'(6)定期点検調書'!$AH$12:$AH$5000,$C42,'(6)定期点検調書'!$BF$12:$BF$5000,$T$7)&gt;=1,$T$7,IF(COUNTIFS('(6)定期点検調書'!$B$12:$B$5000,Y$33,'(6)定期点検調書'!$AH$12:$AH$5000,$C42,'(6)定期点検調書'!$BF$12:$BF$5000,$S$7)&gt;=1,$S$7,""))))))</f>
        <v/>
      </c>
      <c r="Z42" s="646" t="str">
        <f>IF(Z$33="","",IF(COUNTIFS('(6)定期点検調書'!$B$12:$B$5000,Z$33,'(6)定期点検調書'!$AH$12:$AH$5000,$C42,'(6)定期点検調書'!$BF$12:$BF$5000,$W$7)&gt;=1,$W$7,IF(COUNTIFS('(6)定期点検調書'!$B$12:$B$5000,Z$33,'(6)定期点検調書'!$AH$12:$AH$5000,$C42,'(6)定期点検調書'!$BF$12:$BF$5000,$V$7)&gt;=1,$V$7,IF(COUNTIFS('(6)定期点検調書'!$B$12:$B$5000,Z$33,'(6)定期点検調書'!$AH$12:$AH$5000,$C42,'(6)定期点検調書'!$BF$12:$BF$5000,$U$7)&gt;=1,$U$7,IF(COUNTIFS('(6)定期点検調書'!$B$12:$B$5000,Z$33,'(6)定期点検調書'!$AH$12:$AH$5000,$C42,'(6)定期点検調書'!$BF$12:$BF$5000,$T$7)&gt;=1,$T$7,IF(COUNTIFS('(6)定期点検調書'!$B$12:$B$5000,Z$33,'(6)定期点検調書'!$AH$12:$AH$5000,$C42,'(6)定期点検調書'!$BF$12:$BF$5000,$S$7)&gt;=1,$S$7,""))))))</f>
        <v/>
      </c>
      <c r="AA42" s="646" t="str">
        <f>IF(AA$33="","",IF(COUNTIFS('(6)定期点検調書'!$B$12:$B$5000,AA$33,'(6)定期点検調書'!$AH$12:$AH$5000,$C42,'(6)定期点検調書'!$BF$12:$BF$5000,$W$7)&gt;=1,$W$7,IF(COUNTIFS('(6)定期点検調書'!$B$12:$B$5000,AA$33,'(6)定期点検調書'!$AH$12:$AH$5000,$C42,'(6)定期点検調書'!$BF$12:$BF$5000,$V$7)&gt;=1,$V$7,IF(COUNTIFS('(6)定期点検調書'!$B$12:$B$5000,AA$33,'(6)定期点検調書'!$AH$12:$AH$5000,$C42,'(6)定期点検調書'!$BF$12:$BF$5000,$U$7)&gt;=1,$U$7,IF(COUNTIFS('(6)定期点検調書'!$B$12:$B$5000,AA$33,'(6)定期点検調書'!$AH$12:$AH$5000,$C42,'(6)定期点検調書'!$BF$12:$BF$5000,$T$7)&gt;=1,$T$7,IF(COUNTIFS('(6)定期点検調書'!$B$12:$B$5000,AA$33,'(6)定期点検調書'!$AH$12:$AH$5000,$C42,'(6)定期点検調書'!$BF$12:$BF$5000,$S$7)&gt;=1,$S$7,""))))))</f>
        <v/>
      </c>
      <c r="AB42" s="646" t="str">
        <f>IF(AB$33="","",IF(COUNTIFS('(6)定期点検調書'!$B$12:$B$5000,AB$33,'(6)定期点検調書'!$AH$12:$AH$5000,$C42,'(6)定期点検調書'!$BF$12:$BF$5000,$W$7)&gt;=1,$W$7,IF(COUNTIFS('(6)定期点検調書'!$B$12:$B$5000,AB$33,'(6)定期点検調書'!$AH$12:$AH$5000,$C42,'(6)定期点検調書'!$BF$12:$BF$5000,$V$7)&gt;=1,$V$7,IF(COUNTIFS('(6)定期点検調書'!$B$12:$B$5000,AB$33,'(6)定期点検調書'!$AH$12:$AH$5000,$C42,'(6)定期点検調書'!$BF$12:$BF$5000,$U$7)&gt;=1,$U$7,IF(COUNTIFS('(6)定期点検調書'!$B$12:$B$5000,AB$33,'(6)定期点検調書'!$AH$12:$AH$5000,$C42,'(6)定期点検調書'!$BF$12:$BF$5000,$T$7)&gt;=1,$T$7,IF(COUNTIFS('(6)定期点検調書'!$B$12:$B$5000,AB$33,'(6)定期点検調書'!$AH$12:$AH$5000,$C42,'(6)定期点検調書'!$BF$12:$BF$5000,$S$7)&gt;=1,$S$7,""))))))</f>
        <v/>
      </c>
      <c r="AC42" s="646" t="str">
        <f>IF(AC$33="","",IF(COUNTIFS('(6)定期点検調書'!$B$12:$B$5000,AC$33,'(6)定期点検調書'!$AH$12:$AH$5000,$C42,'(6)定期点検調書'!$BF$12:$BF$5000,$W$7)&gt;=1,$W$7,IF(COUNTIFS('(6)定期点検調書'!$B$12:$B$5000,AC$33,'(6)定期点検調書'!$AH$12:$AH$5000,$C42,'(6)定期点検調書'!$BF$12:$BF$5000,$V$7)&gt;=1,$V$7,IF(COUNTIFS('(6)定期点検調書'!$B$12:$B$5000,AC$33,'(6)定期点検調書'!$AH$12:$AH$5000,$C42,'(6)定期点検調書'!$BF$12:$BF$5000,$U$7)&gt;=1,$U$7,IF(COUNTIFS('(6)定期点検調書'!$B$12:$B$5000,AC$33,'(6)定期点検調書'!$AH$12:$AH$5000,$C42,'(6)定期点検調書'!$BF$12:$BF$5000,$T$7)&gt;=1,$T$7,IF(COUNTIFS('(6)定期点検調書'!$B$12:$B$5000,AC$33,'(6)定期点検調書'!$AH$12:$AH$5000,$C42,'(6)定期点検調書'!$BF$12:$BF$5000,$S$7)&gt;=1,$S$7,""))))))</f>
        <v/>
      </c>
      <c r="AD42" s="646" t="str">
        <f>IF(AD$33="","",IF(COUNTIFS('(6)定期点検調書'!$B$12:$B$5000,AD$33,'(6)定期点検調書'!$AH$12:$AH$5000,$C42,'(6)定期点検調書'!$BF$12:$BF$5000,$W$7)&gt;=1,$W$7,IF(COUNTIFS('(6)定期点検調書'!$B$12:$B$5000,AD$33,'(6)定期点検調書'!$AH$12:$AH$5000,$C42,'(6)定期点検調書'!$BF$12:$BF$5000,$V$7)&gt;=1,$V$7,IF(COUNTIFS('(6)定期点検調書'!$B$12:$B$5000,AD$33,'(6)定期点検調書'!$AH$12:$AH$5000,$C42,'(6)定期点検調書'!$BF$12:$BF$5000,$U$7)&gt;=1,$U$7,IF(COUNTIFS('(6)定期点検調書'!$B$12:$B$5000,AD$33,'(6)定期点検調書'!$AH$12:$AH$5000,$C42,'(6)定期点検調書'!$BF$12:$BF$5000,$T$7)&gt;=1,$T$7,IF(COUNTIFS('(6)定期点検調書'!$B$12:$B$5000,AD$33,'(6)定期点検調書'!$AH$12:$AH$5000,$C42,'(6)定期点検調書'!$BF$12:$BF$5000,$S$7)&gt;=1,$S$7,""))))))</f>
        <v/>
      </c>
      <c r="AE42" s="646" t="str">
        <f>IF(AE$33="","",IF(COUNTIFS('(6)定期点検調書'!$B$12:$B$5000,AE$33,'(6)定期点検調書'!$AH$12:$AH$5000,$C42,'(6)定期点検調書'!$BF$12:$BF$5000,$W$7)&gt;=1,$W$7,IF(COUNTIFS('(6)定期点検調書'!$B$12:$B$5000,AE$33,'(6)定期点検調書'!$AH$12:$AH$5000,$C42,'(6)定期点検調書'!$BF$12:$BF$5000,$V$7)&gt;=1,$V$7,IF(COUNTIFS('(6)定期点検調書'!$B$12:$B$5000,AE$33,'(6)定期点検調書'!$AH$12:$AH$5000,$C42,'(6)定期点検調書'!$BF$12:$BF$5000,$U$7)&gt;=1,$U$7,IF(COUNTIFS('(6)定期点検調書'!$B$12:$B$5000,AE$33,'(6)定期点検調書'!$AH$12:$AH$5000,$C42,'(6)定期点検調書'!$BF$12:$BF$5000,$T$7)&gt;=1,$T$7,IF(COUNTIFS('(6)定期点検調書'!$B$12:$B$5000,AE$33,'(6)定期点検調書'!$AH$12:$AH$5000,$C42,'(6)定期点検調書'!$BF$12:$BF$5000,$S$7)&gt;=1,$S$7,""))))))</f>
        <v/>
      </c>
      <c r="AF42" s="646" t="str">
        <f>IF(AF$33="","",IF(COUNTIFS('(6)定期点検調書'!$B$12:$B$5000,AF$33,'(6)定期点検調書'!$AH$12:$AH$5000,$C42,'(6)定期点検調書'!$BF$12:$BF$5000,$W$7)&gt;=1,$W$7,IF(COUNTIFS('(6)定期点検調書'!$B$12:$B$5000,AF$33,'(6)定期点検調書'!$AH$12:$AH$5000,$C42,'(6)定期点検調書'!$BF$12:$BF$5000,$V$7)&gt;=1,$V$7,IF(COUNTIFS('(6)定期点検調書'!$B$12:$B$5000,AF$33,'(6)定期点検調書'!$AH$12:$AH$5000,$C42,'(6)定期点検調書'!$BF$12:$BF$5000,$U$7)&gt;=1,$U$7,IF(COUNTIFS('(6)定期点検調書'!$B$12:$B$5000,AF$33,'(6)定期点検調書'!$AH$12:$AH$5000,$C42,'(6)定期点検調書'!$BF$12:$BF$5000,$T$7)&gt;=1,$T$7,IF(COUNTIFS('(6)定期点検調書'!$B$12:$B$5000,AF$33,'(6)定期点検調書'!$AH$12:$AH$5000,$C42,'(6)定期点検調書'!$BF$12:$BF$5000,$S$7)&gt;=1,$S$7,""))))))</f>
        <v/>
      </c>
      <c r="AG42" s="646" t="str">
        <f>IF(AG$33="","",IF(COUNTIFS('(6)定期点検調書'!$B$12:$B$5000,AG$33,'(6)定期点検調書'!$AH$12:$AH$5000,$C42,'(6)定期点検調書'!$BF$12:$BF$5000,$W$7)&gt;=1,$W$7,IF(COUNTIFS('(6)定期点検調書'!$B$12:$B$5000,AG$33,'(6)定期点検調書'!$AH$12:$AH$5000,$C42,'(6)定期点検調書'!$BF$12:$BF$5000,$V$7)&gt;=1,$V$7,IF(COUNTIFS('(6)定期点検調書'!$B$12:$B$5000,AG$33,'(6)定期点検調書'!$AH$12:$AH$5000,$C42,'(6)定期点検調書'!$BF$12:$BF$5000,$U$7)&gt;=1,$U$7,IF(COUNTIFS('(6)定期点検調書'!$B$12:$B$5000,AG$33,'(6)定期点検調書'!$AH$12:$AH$5000,$C42,'(6)定期点検調書'!$BF$12:$BF$5000,$T$7)&gt;=1,$T$7,IF(COUNTIFS('(6)定期点検調書'!$B$12:$B$5000,AG$33,'(6)定期点検調書'!$AH$12:$AH$5000,$C42,'(6)定期点検調書'!$BF$12:$BF$5000,$S$7)&gt;=1,$S$7,""))))))</f>
        <v/>
      </c>
      <c r="AH42" s="646" t="str">
        <f>IF(AH$33="","",IF(COUNTIFS('(6)定期点検調書'!$B$12:$B$5000,AH$33,'(6)定期点検調書'!$AH$12:$AH$5000,$C42,'(6)定期点検調書'!$BF$12:$BF$5000,$W$7)&gt;=1,$W$7,IF(COUNTIFS('(6)定期点検調書'!$B$12:$B$5000,AH$33,'(6)定期点検調書'!$AH$12:$AH$5000,$C42,'(6)定期点検調書'!$BF$12:$BF$5000,$V$7)&gt;=1,$V$7,IF(COUNTIFS('(6)定期点検調書'!$B$12:$B$5000,AH$33,'(6)定期点検調書'!$AH$12:$AH$5000,$C42,'(6)定期点検調書'!$BF$12:$BF$5000,$U$7)&gt;=1,$U$7,IF(COUNTIFS('(6)定期点検調書'!$B$12:$B$5000,AH$33,'(6)定期点検調書'!$AH$12:$AH$5000,$C42,'(6)定期点検調書'!$BF$12:$BF$5000,$T$7)&gt;=1,$T$7,IF(COUNTIFS('(6)定期点検調書'!$B$12:$B$5000,AH$33,'(6)定期点検調書'!$AH$12:$AH$5000,$C42,'(6)定期点検調書'!$BF$12:$BF$5000,$S$7)&gt;=1,$S$7,""))))))</f>
        <v/>
      </c>
      <c r="AI42" s="646" t="str">
        <f>IF(AI$33="","",IF(COUNTIFS('(6)定期点検調書'!$B$12:$B$5000,AI$33,'(6)定期点検調書'!$AH$12:$AH$5000,$C42,'(6)定期点検調書'!$BF$12:$BF$5000,$W$7)&gt;=1,$W$7,IF(COUNTIFS('(6)定期点検調書'!$B$12:$B$5000,AI$33,'(6)定期点検調書'!$AH$12:$AH$5000,$C42,'(6)定期点検調書'!$BF$12:$BF$5000,$V$7)&gt;=1,$V$7,IF(COUNTIFS('(6)定期点検調書'!$B$12:$B$5000,AI$33,'(6)定期点検調書'!$AH$12:$AH$5000,$C42,'(6)定期点検調書'!$BF$12:$BF$5000,$U$7)&gt;=1,$U$7,IF(COUNTIFS('(6)定期点検調書'!$B$12:$B$5000,AI$33,'(6)定期点検調書'!$AH$12:$AH$5000,$C42,'(6)定期点検調書'!$BF$12:$BF$5000,$T$7)&gt;=1,$T$7,IF(COUNTIFS('(6)定期点検調書'!$B$12:$B$5000,AI$33,'(6)定期点検調書'!$AH$12:$AH$5000,$C42,'(6)定期点検調書'!$BF$12:$BF$5000,$S$7)&gt;=1,$S$7,""))))))</f>
        <v/>
      </c>
      <c r="AJ42" s="646" t="str">
        <f>IF(AJ$33="","",IF(COUNTIFS('(6)定期点検調書'!$B$12:$B$5000,AJ$33,'(6)定期点検調書'!$AH$12:$AH$5000,$C42,'(6)定期点検調書'!$BF$12:$BF$5000,$W$7)&gt;=1,$W$7,IF(COUNTIFS('(6)定期点検調書'!$B$12:$B$5000,AJ$33,'(6)定期点検調書'!$AH$12:$AH$5000,$C42,'(6)定期点検調書'!$BF$12:$BF$5000,$V$7)&gt;=1,$V$7,IF(COUNTIFS('(6)定期点検調書'!$B$12:$B$5000,AJ$33,'(6)定期点検調書'!$AH$12:$AH$5000,$C42,'(6)定期点検調書'!$BF$12:$BF$5000,$U$7)&gt;=1,$U$7,IF(COUNTIFS('(6)定期点検調書'!$B$12:$B$5000,AJ$33,'(6)定期点検調書'!$AH$12:$AH$5000,$C42,'(6)定期点検調書'!$BF$12:$BF$5000,$T$7)&gt;=1,$T$7,IF(COUNTIFS('(6)定期点検調書'!$B$12:$B$5000,AJ$33,'(6)定期点検調書'!$AH$12:$AH$5000,$C42,'(6)定期点検調書'!$BF$12:$BF$5000,$S$7)&gt;=1,$S$7,""))))))</f>
        <v/>
      </c>
      <c r="AK42" s="646" t="str">
        <f>IF(AK$33="","",IF(COUNTIFS('(6)定期点検調書'!$B$12:$B$5000,AK$33,'(6)定期点検調書'!$AH$12:$AH$5000,$C42,'(6)定期点検調書'!$BF$12:$BF$5000,$W$7)&gt;=1,$W$7,IF(COUNTIFS('(6)定期点検調書'!$B$12:$B$5000,AK$33,'(6)定期点検調書'!$AH$12:$AH$5000,$C42,'(6)定期点検調書'!$BF$12:$BF$5000,$V$7)&gt;=1,$V$7,IF(COUNTIFS('(6)定期点検調書'!$B$12:$B$5000,AK$33,'(6)定期点検調書'!$AH$12:$AH$5000,$C42,'(6)定期点検調書'!$BF$12:$BF$5000,$U$7)&gt;=1,$U$7,IF(COUNTIFS('(6)定期点検調書'!$B$12:$B$5000,AK$33,'(6)定期点検調書'!$AH$12:$AH$5000,$C42,'(6)定期点検調書'!$BF$12:$BF$5000,$T$7)&gt;=1,$T$7,IF(COUNTIFS('(6)定期点検調書'!$B$12:$B$5000,AK$33,'(6)定期点検調書'!$AH$12:$AH$5000,$C42,'(6)定期点検調書'!$BF$12:$BF$5000,$S$7)&gt;=1,$S$7,""))))))</f>
        <v/>
      </c>
      <c r="AL42" s="646" t="str">
        <f>IF(AL$33="","",IF(COUNTIFS('(6)定期点検調書'!$B$12:$B$5000,AL$33,'(6)定期点検調書'!$AH$12:$AH$5000,$C42,'(6)定期点検調書'!$BF$12:$BF$5000,$W$7)&gt;=1,$W$7,IF(COUNTIFS('(6)定期点検調書'!$B$12:$B$5000,AL$33,'(6)定期点検調書'!$AH$12:$AH$5000,$C42,'(6)定期点検調書'!$BF$12:$BF$5000,$V$7)&gt;=1,$V$7,IF(COUNTIFS('(6)定期点検調書'!$B$12:$B$5000,AL$33,'(6)定期点検調書'!$AH$12:$AH$5000,$C42,'(6)定期点検調書'!$BF$12:$BF$5000,$U$7)&gt;=1,$U$7,IF(COUNTIFS('(6)定期点検調書'!$B$12:$B$5000,AL$33,'(6)定期点検調書'!$AH$12:$AH$5000,$C42,'(6)定期点検調書'!$BF$12:$BF$5000,$T$7)&gt;=1,$T$7,IF(COUNTIFS('(6)定期点検調書'!$B$12:$B$5000,AL$33,'(6)定期点検調書'!$AH$12:$AH$5000,$C42,'(6)定期点検調書'!$BF$12:$BF$5000,$S$7)&gt;=1,$S$7,""))))))</f>
        <v/>
      </c>
      <c r="AM42" s="646" t="str">
        <f>IF(AM$33="","",IF(COUNTIFS('(6)定期点検調書'!$B$12:$B$5000,AM$33,'(6)定期点検調書'!$AH$12:$AH$5000,$C42,'(6)定期点検調書'!$BF$12:$BF$5000,$W$7)&gt;=1,$W$7,IF(COUNTIFS('(6)定期点検調書'!$B$12:$B$5000,AM$33,'(6)定期点検調書'!$AH$12:$AH$5000,$C42,'(6)定期点検調書'!$BF$12:$BF$5000,$V$7)&gt;=1,$V$7,IF(COUNTIFS('(6)定期点検調書'!$B$12:$B$5000,AM$33,'(6)定期点検調書'!$AH$12:$AH$5000,$C42,'(6)定期点検調書'!$BF$12:$BF$5000,$U$7)&gt;=1,$U$7,IF(COUNTIFS('(6)定期点検調書'!$B$12:$B$5000,AM$33,'(6)定期点検調書'!$AH$12:$AH$5000,$C42,'(6)定期点検調書'!$BF$12:$BF$5000,$T$7)&gt;=1,$T$7,IF(COUNTIFS('(6)定期点検調書'!$B$12:$B$5000,AM$33,'(6)定期点検調書'!$AH$12:$AH$5000,$C42,'(6)定期点検調書'!$BF$12:$BF$5000,$S$7)&gt;=1,$S$7,""))))))</f>
        <v/>
      </c>
      <c r="AN42" s="646" t="str">
        <f>IF(AN$33="","",IF(COUNTIFS('(6)定期点検調書'!$B$12:$B$5000,AN$33,'(6)定期点検調書'!$AH$12:$AH$5000,$C42,'(6)定期点検調書'!$BF$12:$BF$5000,$W$7)&gt;=1,$W$7,IF(COUNTIFS('(6)定期点検調書'!$B$12:$B$5000,AN$33,'(6)定期点検調書'!$AH$12:$AH$5000,$C42,'(6)定期点検調書'!$BF$12:$BF$5000,$V$7)&gt;=1,$V$7,IF(COUNTIFS('(6)定期点検調書'!$B$12:$B$5000,AN$33,'(6)定期点検調書'!$AH$12:$AH$5000,$C42,'(6)定期点検調書'!$BF$12:$BF$5000,$U$7)&gt;=1,$U$7,IF(COUNTIFS('(6)定期点検調書'!$B$12:$B$5000,AN$33,'(6)定期点検調書'!$AH$12:$AH$5000,$C42,'(6)定期点検調書'!$BF$12:$BF$5000,$T$7)&gt;=1,$T$7,IF(COUNTIFS('(6)定期点検調書'!$B$12:$B$5000,AN$33,'(6)定期点検調書'!$AH$12:$AH$5000,$C42,'(6)定期点検調書'!$BF$12:$BF$5000,$S$7)&gt;=1,$S$7,""))))))</f>
        <v/>
      </c>
      <c r="AO42" s="646" t="str">
        <f>IF(AO$33="","",IF(COUNTIFS('(6)定期点検調書'!$B$12:$B$5000,AO$33,'(6)定期点検調書'!$AH$12:$AH$5000,$C42,'(6)定期点検調書'!$BF$12:$BF$5000,$W$7)&gt;=1,$W$7,IF(COUNTIFS('(6)定期点検調書'!$B$12:$B$5000,AO$33,'(6)定期点検調書'!$AH$12:$AH$5000,$C42,'(6)定期点検調書'!$BF$12:$BF$5000,$V$7)&gt;=1,$V$7,IF(COUNTIFS('(6)定期点検調書'!$B$12:$B$5000,AO$33,'(6)定期点検調書'!$AH$12:$AH$5000,$C42,'(6)定期点検調書'!$BF$12:$BF$5000,$U$7)&gt;=1,$U$7,IF(COUNTIFS('(6)定期点検調書'!$B$12:$B$5000,AO$33,'(6)定期点検調書'!$AH$12:$AH$5000,$C42,'(6)定期点検調書'!$BF$12:$BF$5000,$T$7)&gt;=1,$T$7,IF(COUNTIFS('(6)定期点検調書'!$B$12:$B$5000,AO$33,'(6)定期点検調書'!$AH$12:$AH$5000,$C42,'(6)定期点検調書'!$BF$12:$BF$5000,$S$7)&gt;=1,$S$7,""))))))</f>
        <v/>
      </c>
      <c r="AP42" s="646" t="str">
        <f>IF(AP$33="","",IF(COUNTIFS('(6)定期点検調書'!$B$12:$B$5000,AP$33,'(6)定期点検調書'!$AH$12:$AH$5000,$C42,'(6)定期点検調書'!$BF$12:$BF$5000,$W$7)&gt;=1,$W$7,IF(COUNTIFS('(6)定期点検調書'!$B$12:$B$5000,AP$33,'(6)定期点検調書'!$AH$12:$AH$5000,$C42,'(6)定期点検調書'!$BF$12:$BF$5000,$V$7)&gt;=1,$V$7,IF(COUNTIFS('(6)定期点検調書'!$B$12:$B$5000,AP$33,'(6)定期点検調書'!$AH$12:$AH$5000,$C42,'(6)定期点検調書'!$BF$12:$BF$5000,$U$7)&gt;=1,$U$7,IF(COUNTIFS('(6)定期点検調書'!$B$12:$B$5000,AP$33,'(6)定期点検調書'!$AH$12:$AH$5000,$C42,'(6)定期点検調書'!$BF$12:$BF$5000,$T$7)&gt;=1,$T$7,IF(COUNTIFS('(6)定期点検調書'!$B$12:$B$5000,AP$33,'(6)定期点検調書'!$AH$12:$AH$5000,$C42,'(6)定期点検調書'!$BF$12:$BF$5000,$S$7)&gt;=1,$S$7,""))))))</f>
        <v/>
      </c>
      <c r="AQ42" s="646" t="str">
        <f>IF(AQ$33="","",IF(COUNTIFS('(6)定期点検調書'!$B$12:$B$5000,AQ$33,'(6)定期点検調書'!$AH$12:$AH$5000,$C42,'(6)定期点検調書'!$BF$12:$BF$5000,$W$7)&gt;=1,$W$7,IF(COUNTIFS('(6)定期点検調書'!$B$12:$B$5000,AQ$33,'(6)定期点検調書'!$AH$12:$AH$5000,$C42,'(6)定期点検調書'!$BF$12:$BF$5000,$V$7)&gt;=1,$V$7,IF(COUNTIFS('(6)定期点検調書'!$B$12:$B$5000,AQ$33,'(6)定期点検調書'!$AH$12:$AH$5000,$C42,'(6)定期点検調書'!$BF$12:$BF$5000,$U$7)&gt;=1,$U$7,IF(COUNTIFS('(6)定期点検調書'!$B$12:$B$5000,AQ$33,'(6)定期点検調書'!$AH$12:$AH$5000,$C42,'(6)定期点検調書'!$BF$12:$BF$5000,$T$7)&gt;=1,$T$7,IF(COUNTIFS('(6)定期点検調書'!$B$12:$B$5000,AQ$33,'(6)定期点検調書'!$AH$12:$AH$5000,$C42,'(6)定期点検調書'!$BF$12:$BF$5000,$S$7)&gt;=1,$S$7,""))))))</f>
        <v/>
      </c>
      <c r="AR42" s="646" t="str">
        <f>IF(AR$33="","",IF(COUNTIFS('(6)定期点検調書'!$B$12:$B$5000,AR$33,'(6)定期点検調書'!$AH$12:$AH$5000,$C42,'(6)定期点検調書'!$BF$12:$BF$5000,$W$7)&gt;=1,$W$7,IF(COUNTIFS('(6)定期点検調書'!$B$12:$B$5000,AR$33,'(6)定期点検調書'!$AH$12:$AH$5000,$C42,'(6)定期点検調書'!$BF$12:$BF$5000,$V$7)&gt;=1,$V$7,IF(COUNTIFS('(6)定期点検調書'!$B$12:$B$5000,AR$33,'(6)定期点検調書'!$AH$12:$AH$5000,$C42,'(6)定期点検調書'!$BF$12:$BF$5000,$U$7)&gt;=1,$U$7,IF(COUNTIFS('(6)定期点検調書'!$B$12:$B$5000,AR$33,'(6)定期点検調書'!$AH$12:$AH$5000,$C42,'(6)定期点検調書'!$BF$12:$BF$5000,$T$7)&gt;=1,$T$7,IF(COUNTIFS('(6)定期点検調書'!$B$12:$B$5000,AR$33,'(6)定期点検調書'!$AH$12:$AH$5000,$C42,'(6)定期点検調書'!$BF$12:$BF$5000,$S$7)&gt;=1,$S$7,""))))))</f>
        <v/>
      </c>
      <c r="AS42" s="646" t="str">
        <f>IF(AS$33="","",IF(COUNTIFS('(6)定期点検調書'!$B$12:$B$5000,AS$33,'(6)定期点検調書'!$AH$12:$AH$5000,$C42,'(6)定期点検調書'!$BF$12:$BF$5000,$W$7)&gt;=1,$W$7,IF(COUNTIFS('(6)定期点検調書'!$B$12:$B$5000,AS$33,'(6)定期点検調書'!$AH$12:$AH$5000,$C42,'(6)定期点検調書'!$BF$12:$BF$5000,$V$7)&gt;=1,$V$7,IF(COUNTIFS('(6)定期点検調書'!$B$12:$B$5000,AS$33,'(6)定期点検調書'!$AH$12:$AH$5000,$C42,'(6)定期点検調書'!$BF$12:$BF$5000,$U$7)&gt;=1,$U$7,IF(COUNTIFS('(6)定期点検調書'!$B$12:$B$5000,AS$33,'(6)定期点検調書'!$AH$12:$AH$5000,$C42,'(6)定期点検調書'!$BF$12:$BF$5000,$T$7)&gt;=1,$T$7,IF(COUNTIFS('(6)定期点検調書'!$B$12:$B$5000,AS$33,'(6)定期点検調書'!$AH$12:$AH$5000,$C42,'(6)定期点検調書'!$BF$12:$BF$5000,$S$7)&gt;=1,$S$7,""))))))</f>
        <v/>
      </c>
      <c r="AT42" s="646" t="str">
        <f>IF(AT$33="","",IF(COUNTIFS('(6)定期点検調書'!$B$12:$B$5000,AT$33,'(6)定期点検調書'!$AH$12:$AH$5000,$C42,'(6)定期点検調書'!$BF$12:$BF$5000,$W$7)&gt;=1,$W$7,IF(COUNTIFS('(6)定期点検調書'!$B$12:$B$5000,AT$33,'(6)定期点検調書'!$AH$12:$AH$5000,$C42,'(6)定期点検調書'!$BF$12:$BF$5000,$V$7)&gt;=1,$V$7,IF(COUNTIFS('(6)定期点検調書'!$B$12:$B$5000,AT$33,'(6)定期点検調書'!$AH$12:$AH$5000,$C42,'(6)定期点検調書'!$BF$12:$BF$5000,$U$7)&gt;=1,$U$7,IF(COUNTIFS('(6)定期点検調書'!$B$12:$B$5000,AT$33,'(6)定期点検調書'!$AH$12:$AH$5000,$C42,'(6)定期点検調書'!$BF$12:$BF$5000,$T$7)&gt;=1,$T$7,IF(COUNTIFS('(6)定期点検調書'!$B$12:$B$5000,AT$33,'(6)定期点検調書'!$AH$12:$AH$5000,$C42,'(6)定期点検調書'!$BF$12:$BF$5000,$S$7)&gt;=1,$S$7,""))))))</f>
        <v/>
      </c>
      <c r="AU42" s="646" t="str">
        <f>IF(AU$33="","",IF(COUNTIFS('(6)定期点検調書'!$B$12:$B$5000,AU$33,'(6)定期点検調書'!$AH$12:$AH$5000,$C42,'(6)定期点検調書'!$BF$12:$BF$5000,$W$7)&gt;=1,$W$7,IF(COUNTIFS('(6)定期点検調書'!$B$12:$B$5000,AU$33,'(6)定期点検調書'!$AH$12:$AH$5000,$C42,'(6)定期点検調書'!$BF$12:$BF$5000,$V$7)&gt;=1,$V$7,IF(COUNTIFS('(6)定期点検調書'!$B$12:$B$5000,AU$33,'(6)定期点検調書'!$AH$12:$AH$5000,$C42,'(6)定期点検調書'!$BF$12:$BF$5000,$U$7)&gt;=1,$U$7,IF(COUNTIFS('(6)定期点検調書'!$B$12:$B$5000,AU$33,'(6)定期点検調書'!$AH$12:$AH$5000,$C42,'(6)定期点検調書'!$BF$12:$BF$5000,$T$7)&gt;=1,$T$7,IF(COUNTIFS('(6)定期点検調書'!$B$12:$B$5000,AU$33,'(6)定期点検調書'!$AH$12:$AH$5000,$C42,'(6)定期点検調書'!$BF$12:$BF$5000,$S$7)&gt;=1,$S$7,""))))))</f>
        <v/>
      </c>
      <c r="AV42" s="646" t="str">
        <f>IF(AV$33="","",IF(COUNTIFS('(6)定期点検調書'!$B$12:$B$5000,AV$33,'(6)定期点検調書'!$AH$12:$AH$5000,$C42,'(6)定期点検調書'!$BF$12:$BF$5000,$W$7)&gt;=1,$W$7,IF(COUNTIFS('(6)定期点検調書'!$B$12:$B$5000,AV$33,'(6)定期点検調書'!$AH$12:$AH$5000,$C42,'(6)定期点検調書'!$BF$12:$BF$5000,$V$7)&gt;=1,$V$7,IF(COUNTIFS('(6)定期点検調書'!$B$12:$B$5000,AV$33,'(6)定期点検調書'!$AH$12:$AH$5000,$C42,'(6)定期点検調書'!$BF$12:$BF$5000,$U$7)&gt;=1,$U$7,IF(COUNTIFS('(6)定期点検調書'!$B$12:$B$5000,AV$33,'(6)定期点検調書'!$AH$12:$AH$5000,$C42,'(6)定期点検調書'!$BF$12:$BF$5000,$T$7)&gt;=1,$T$7,IF(COUNTIFS('(6)定期点検調書'!$B$12:$B$5000,AV$33,'(6)定期点検調書'!$AH$12:$AH$5000,$C42,'(6)定期点検調書'!$BF$12:$BF$5000,$S$7)&gt;=1,$S$7,""))))))</f>
        <v/>
      </c>
      <c r="AW42" s="646" t="str">
        <f>IF(AW$33="","",IF(COUNTIFS('(6)定期点検調書'!$B$12:$B$5000,AW$33,'(6)定期点検調書'!$AH$12:$AH$5000,$C42,'(6)定期点検調書'!$BF$12:$BF$5000,$W$7)&gt;=1,$W$7,IF(COUNTIFS('(6)定期点検調書'!$B$12:$B$5000,AW$33,'(6)定期点検調書'!$AH$12:$AH$5000,$C42,'(6)定期点検調書'!$BF$12:$BF$5000,$V$7)&gt;=1,$V$7,IF(COUNTIFS('(6)定期点検調書'!$B$12:$B$5000,AW$33,'(6)定期点検調書'!$AH$12:$AH$5000,$C42,'(6)定期点検調書'!$BF$12:$BF$5000,$U$7)&gt;=1,$U$7,IF(COUNTIFS('(6)定期点検調書'!$B$12:$B$5000,AW$33,'(6)定期点検調書'!$AH$12:$AH$5000,$C42,'(6)定期点検調書'!$BF$12:$BF$5000,$T$7)&gt;=1,$T$7,IF(COUNTIFS('(6)定期点検調書'!$B$12:$B$5000,AW$33,'(6)定期点検調書'!$AH$12:$AH$5000,$C42,'(6)定期点検調書'!$BF$12:$BF$5000,$S$7)&gt;=1,$S$7,""))))))</f>
        <v/>
      </c>
      <c r="AX42" s="646" t="str">
        <f>IF(AX$33="","",IF(COUNTIFS('(6)定期点検調書'!$B$12:$B$5000,AX$33,'(6)定期点検調書'!$AH$12:$AH$5000,$C42,'(6)定期点検調書'!$BF$12:$BF$5000,$W$7)&gt;=1,$W$7,IF(COUNTIFS('(6)定期点検調書'!$B$12:$B$5000,AX$33,'(6)定期点検調書'!$AH$12:$AH$5000,$C42,'(6)定期点検調書'!$BF$12:$BF$5000,$V$7)&gt;=1,$V$7,IF(COUNTIFS('(6)定期点検調書'!$B$12:$B$5000,AX$33,'(6)定期点検調書'!$AH$12:$AH$5000,$C42,'(6)定期点検調書'!$BF$12:$BF$5000,$U$7)&gt;=1,$U$7,IF(COUNTIFS('(6)定期点検調書'!$B$12:$B$5000,AX$33,'(6)定期点検調書'!$AH$12:$AH$5000,$C42,'(6)定期点検調書'!$BF$12:$BF$5000,$T$7)&gt;=1,$T$7,IF(COUNTIFS('(6)定期点検調書'!$B$12:$B$5000,AX$33,'(6)定期点検調書'!$AH$12:$AH$5000,$C42,'(6)定期点検調書'!$BF$12:$BF$5000,$S$7)&gt;=1,$S$7,""))))))</f>
        <v/>
      </c>
      <c r="AY42" s="646" t="str">
        <f>IF(AY$33="","",IF(COUNTIFS('(6)定期点検調書'!$B$12:$B$5000,AY$33,'(6)定期点検調書'!$AH$12:$AH$5000,$C42,'(6)定期点検調書'!$BF$12:$BF$5000,$W$7)&gt;=1,$W$7,IF(COUNTIFS('(6)定期点検調書'!$B$12:$B$5000,AY$33,'(6)定期点検調書'!$AH$12:$AH$5000,$C42,'(6)定期点検調書'!$BF$12:$BF$5000,$V$7)&gt;=1,$V$7,IF(COUNTIFS('(6)定期点検調書'!$B$12:$B$5000,AY$33,'(6)定期点検調書'!$AH$12:$AH$5000,$C42,'(6)定期点検調書'!$BF$12:$BF$5000,$U$7)&gt;=1,$U$7,IF(COUNTIFS('(6)定期点検調書'!$B$12:$B$5000,AY$33,'(6)定期点検調書'!$AH$12:$AH$5000,$C42,'(6)定期点検調書'!$BF$12:$BF$5000,$T$7)&gt;=1,$T$7,IF(COUNTIFS('(6)定期点検調書'!$B$12:$B$5000,AY$33,'(6)定期点検調書'!$AH$12:$AH$5000,$C42,'(6)定期点検調書'!$BF$12:$BF$5000,$S$7)&gt;=1,$S$7,""))))))</f>
        <v/>
      </c>
      <c r="AZ42" s="646" t="str">
        <f>IF(AZ$33="","",IF(COUNTIFS('(6)定期点検調書'!$B$12:$B$5000,AZ$33,'(6)定期点検調書'!$AH$12:$AH$5000,$C42,'(6)定期点検調書'!$BF$12:$BF$5000,$W$7)&gt;=1,$W$7,IF(COUNTIFS('(6)定期点検調書'!$B$12:$B$5000,AZ$33,'(6)定期点検調書'!$AH$12:$AH$5000,$C42,'(6)定期点検調書'!$BF$12:$BF$5000,$V$7)&gt;=1,$V$7,IF(COUNTIFS('(6)定期点検調書'!$B$12:$B$5000,AZ$33,'(6)定期点検調書'!$AH$12:$AH$5000,$C42,'(6)定期点検調書'!$BF$12:$BF$5000,$U$7)&gt;=1,$U$7,IF(COUNTIFS('(6)定期点検調書'!$B$12:$B$5000,AZ$33,'(6)定期点検調書'!$AH$12:$AH$5000,$C42,'(6)定期点検調書'!$BF$12:$BF$5000,$T$7)&gt;=1,$T$7,IF(COUNTIFS('(6)定期点検調書'!$B$12:$B$5000,AZ$33,'(6)定期点検調書'!$AH$12:$AH$5000,$C42,'(6)定期点検調書'!$BF$12:$BF$5000,$S$7)&gt;=1,$S$7,""))))))</f>
        <v/>
      </c>
      <c r="BA42" s="647" t="str">
        <f>IF(BA$33="","",IF(COUNTIFS('(6)定期点検調書'!$B$12:$B$5000,BA$33,'(6)定期点検調書'!$AH$12:$AH$5000,$C42,'(6)定期点検調書'!$BF$12:$BF$5000,$W$7)&gt;=1,$W$7,IF(COUNTIFS('(6)定期点検調書'!$B$12:$B$5000,BA$33,'(6)定期点検調書'!$AH$12:$AH$5000,$C42,'(6)定期点検調書'!$BF$12:$BF$5000,$V$7)&gt;=1,$V$7,IF(COUNTIFS('(6)定期点検調書'!$B$12:$B$5000,BA$33,'(6)定期点検調書'!$AH$12:$AH$5000,$C42,'(6)定期点検調書'!$BF$12:$BF$5000,$U$7)&gt;=1,$U$7,IF(COUNTIFS('(6)定期点検調書'!$B$12:$B$5000,BA$33,'(6)定期点検調書'!$AH$12:$AH$5000,$C42,'(6)定期点検調書'!$BF$12:$BF$5000,$T$7)&gt;=1,$T$7,IF(COUNTIFS('(6)定期点検調書'!$B$12:$B$5000,BA$33,'(6)定期点検調書'!$AH$12:$AH$5000,$C42,'(6)定期点検調書'!$BF$12:$BF$5000,$S$7)&gt;=1,$S$7,""))))))</f>
        <v/>
      </c>
      <c r="BB42" s="1"/>
    </row>
    <row r="43" spans="2:55" ht="18.75" customHeight="1" thickTop="1" x14ac:dyDescent="0.2">
      <c r="B43" s="1850" t="s">
        <v>902</v>
      </c>
      <c r="C43" s="1851"/>
      <c r="D43" s="1851"/>
      <c r="E43" s="1851"/>
      <c r="F43" s="1851"/>
      <c r="G43" s="1852"/>
      <c r="H43" s="468" t="str">
        <f t="shared" ref="H43:BA43" si="3">IF(COUNTIF(H34:H42,$W$7),$W$7,IF(COUNTIF(H34:H42,$V$7),$V$7,IF(COUNTIF(H34:H42,$U$7),$U$7,IF(COUNTIF(H34:H42,$T$7),$T$7,IF(COUNTIF(H34:H42,$S$7),$S$7,"")))))</f>
        <v/>
      </c>
      <c r="I43" s="463" t="str">
        <f t="shared" si="3"/>
        <v/>
      </c>
      <c r="J43" s="463" t="str">
        <f t="shared" si="3"/>
        <v/>
      </c>
      <c r="K43" s="463" t="str">
        <f t="shared" si="3"/>
        <v/>
      </c>
      <c r="L43" s="463" t="str">
        <f t="shared" si="3"/>
        <v/>
      </c>
      <c r="M43" s="463" t="str">
        <f t="shared" si="3"/>
        <v/>
      </c>
      <c r="N43" s="463" t="str">
        <f t="shared" si="3"/>
        <v/>
      </c>
      <c r="O43" s="463" t="str">
        <f t="shared" si="3"/>
        <v/>
      </c>
      <c r="P43" s="463" t="str">
        <f t="shared" si="3"/>
        <v/>
      </c>
      <c r="Q43" s="463" t="str">
        <f t="shared" si="3"/>
        <v/>
      </c>
      <c r="R43" s="463" t="str">
        <f t="shared" si="3"/>
        <v/>
      </c>
      <c r="S43" s="463" t="str">
        <f t="shared" si="3"/>
        <v/>
      </c>
      <c r="T43" s="463" t="str">
        <f t="shared" si="3"/>
        <v/>
      </c>
      <c r="U43" s="463" t="str">
        <f t="shared" si="3"/>
        <v/>
      </c>
      <c r="V43" s="463" t="str">
        <f t="shared" si="3"/>
        <v/>
      </c>
      <c r="W43" s="463" t="str">
        <f t="shared" si="3"/>
        <v/>
      </c>
      <c r="X43" s="463" t="str">
        <f t="shared" si="3"/>
        <v/>
      </c>
      <c r="Y43" s="463" t="str">
        <f t="shared" si="3"/>
        <v/>
      </c>
      <c r="Z43" s="463" t="str">
        <f t="shared" si="3"/>
        <v/>
      </c>
      <c r="AA43" s="463" t="str">
        <f t="shared" si="3"/>
        <v/>
      </c>
      <c r="AB43" s="463" t="str">
        <f t="shared" si="3"/>
        <v/>
      </c>
      <c r="AC43" s="463" t="str">
        <f t="shared" si="3"/>
        <v/>
      </c>
      <c r="AD43" s="463" t="str">
        <f t="shared" si="3"/>
        <v/>
      </c>
      <c r="AE43" s="463" t="str">
        <f t="shared" si="3"/>
        <v/>
      </c>
      <c r="AF43" s="463" t="str">
        <f t="shared" si="3"/>
        <v/>
      </c>
      <c r="AG43" s="463" t="str">
        <f t="shared" si="3"/>
        <v/>
      </c>
      <c r="AH43" s="463" t="str">
        <f t="shared" si="3"/>
        <v/>
      </c>
      <c r="AI43" s="463" t="str">
        <f t="shared" si="3"/>
        <v/>
      </c>
      <c r="AJ43" s="463" t="str">
        <f t="shared" si="3"/>
        <v/>
      </c>
      <c r="AK43" s="463" t="str">
        <f t="shared" si="3"/>
        <v/>
      </c>
      <c r="AL43" s="463" t="str">
        <f t="shared" si="3"/>
        <v/>
      </c>
      <c r="AM43" s="463" t="str">
        <f t="shared" si="3"/>
        <v/>
      </c>
      <c r="AN43" s="463" t="str">
        <f t="shared" si="3"/>
        <v/>
      </c>
      <c r="AO43" s="463" t="str">
        <f t="shared" si="3"/>
        <v/>
      </c>
      <c r="AP43" s="463" t="str">
        <f t="shared" si="3"/>
        <v/>
      </c>
      <c r="AQ43" s="463" t="str">
        <f t="shared" si="3"/>
        <v/>
      </c>
      <c r="AR43" s="463" t="str">
        <f t="shared" si="3"/>
        <v/>
      </c>
      <c r="AS43" s="463" t="str">
        <f t="shared" si="3"/>
        <v/>
      </c>
      <c r="AT43" s="463" t="str">
        <f t="shared" si="3"/>
        <v/>
      </c>
      <c r="AU43" s="463" t="str">
        <f t="shared" si="3"/>
        <v/>
      </c>
      <c r="AV43" s="463" t="str">
        <f t="shared" si="3"/>
        <v/>
      </c>
      <c r="AW43" s="463" t="str">
        <f t="shared" si="3"/>
        <v/>
      </c>
      <c r="AX43" s="463" t="str">
        <f t="shared" si="3"/>
        <v/>
      </c>
      <c r="AY43" s="463" t="str">
        <f t="shared" si="3"/>
        <v/>
      </c>
      <c r="AZ43" s="463" t="str">
        <f t="shared" si="3"/>
        <v/>
      </c>
      <c r="BA43" s="464" t="str">
        <f t="shared" si="3"/>
        <v/>
      </c>
    </row>
    <row r="44" spans="2:55" ht="18.75" customHeight="1" x14ac:dyDescent="0.2">
      <c r="B44" s="1841" t="s">
        <v>927</v>
      </c>
      <c r="C44" s="1842"/>
      <c r="D44" s="1842"/>
      <c r="E44" s="1842"/>
      <c r="F44" s="1842"/>
      <c r="G44" s="1843"/>
      <c r="H44" s="467" t="str">
        <f>IF(H33="","",IF(COUNTIFS('(6)定期点検調書'!$B$12:$B$4999,H33,'(6)定期点検調書'!$BF$12:$BF$4999,$Y$7),$Y$7,IF(COUNTIFS('(6)定期点検調書'!$B$12:$B$4999,H33,'(6)定期点検調書'!$BF$12:$BF$4999,$X$7),$X$7,"")))</f>
        <v/>
      </c>
      <c r="I44" s="465" t="str">
        <f>IF(I33="","",IF(COUNTIFS('(6)定期点検調書'!$B$12:$B$4999,I33,'(6)定期点検調書'!$BF$12:$BF$4999,$Y$7),$Y$7,IF(COUNTIFS('(6)定期点検調書'!$B$12:$B$4999,I33,'(6)定期点検調書'!$BF$12:$BF$4999,$X$7),$X$7,"")))</f>
        <v/>
      </c>
      <c r="J44" s="465" t="str">
        <f>IF(J33="","",IF(COUNTIFS('(6)定期点検調書'!$B$12:$B$4999,J33,'(6)定期点検調書'!$BF$12:$BF$4999,$Y$7),$Y$7,IF(COUNTIFS('(6)定期点検調書'!$B$12:$B$4999,J33,'(6)定期点検調書'!$BF$12:$BF$4999,$X$7),$X$7,"")))</f>
        <v/>
      </c>
      <c r="K44" s="465" t="str">
        <f>IF(K33="","",IF(COUNTIFS('(6)定期点検調書'!$B$12:$B$4999,K33,'(6)定期点検調書'!$BF$12:$BF$4999,$Y$7),$Y$7,IF(COUNTIFS('(6)定期点検調書'!$B$12:$B$4999,K33,'(6)定期点検調書'!$BF$12:$BF$4999,$X$7),$X$7,"")))</f>
        <v/>
      </c>
      <c r="L44" s="465" t="str">
        <f>IF(L33="","",IF(COUNTIFS('(6)定期点検調書'!$B$12:$B$4999,L33,'(6)定期点検調書'!$BF$12:$BF$4999,$Y$7),$Y$7,IF(COUNTIFS('(6)定期点検調書'!$B$12:$B$4999,L33,'(6)定期点検調書'!$BF$12:$BF$4999,$X$7),$X$7,"")))</f>
        <v/>
      </c>
      <c r="M44" s="465" t="str">
        <f>IF(M33="","",IF(COUNTIFS('(6)定期点検調書'!$B$12:$B$4999,M33,'(6)定期点検調書'!$BF$12:$BF$4999,$Y$7),$Y$7,IF(COUNTIFS('(6)定期点検調書'!$B$12:$B$4999,M33,'(6)定期点検調書'!$BF$12:$BF$4999,$X$7),$X$7,"")))</f>
        <v/>
      </c>
      <c r="N44" s="465" t="str">
        <f>IF(N33="","",IF(COUNTIFS('(6)定期点検調書'!$B$12:$B$4999,N33,'(6)定期点検調書'!$BF$12:$BF$4999,$Y$7),$Y$7,IF(COUNTIFS('(6)定期点検調書'!$B$12:$B$4999,N33,'(6)定期点検調書'!$BF$12:$BF$4999,$X$7),$X$7,"")))</f>
        <v/>
      </c>
      <c r="O44" s="465" t="str">
        <f>IF(O33="","",IF(COUNTIFS('(6)定期点検調書'!$B$12:$B$4999,O33,'(6)定期点検調書'!$BF$12:$BF$4999,$Y$7),$Y$7,IF(COUNTIFS('(6)定期点検調書'!$B$12:$B$4999,O33,'(6)定期点検調書'!$BF$12:$BF$4999,$X$7),$X$7,"")))</f>
        <v/>
      </c>
      <c r="P44" s="465" t="str">
        <f>IF(P33="","",IF(COUNTIFS('(6)定期点検調書'!$B$12:$B$4999,P33,'(6)定期点検調書'!$BF$12:$BF$4999,$Y$7),$Y$7,IF(COUNTIFS('(6)定期点検調書'!$B$12:$B$4999,P33,'(6)定期点検調書'!$BF$12:$BF$4999,$X$7),$X$7,"")))</f>
        <v/>
      </c>
      <c r="Q44" s="465" t="str">
        <f>IF(Q33="","",IF(COUNTIFS('(6)定期点検調書'!$B$12:$B$4999,Q33,'(6)定期点検調書'!$BF$12:$BF$4999,$Y$7),$Y$7,IF(COUNTIFS('(6)定期点検調書'!$B$12:$B$4999,Q33,'(6)定期点検調書'!$BF$12:$BF$4999,$X$7),$X$7,"")))</f>
        <v/>
      </c>
      <c r="R44" s="465" t="str">
        <f>IF(R33="","",IF(COUNTIFS('(6)定期点検調書'!$B$12:$B$4999,R33,'(6)定期点検調書'!$BF$12:$BF$4999,$Y$7),$Y$7,IF(COUNTIFS('(6)定期点検調書'!$B$12:$B$4999,R33,'(6)定期点検調書'!$BF$12:$BF$4999,$X$7),$X$7,"")))</f>
        <v/>
      </c>
      <c r="S44" s="465" t="str">
        <f>IF(S33="","",IF(COUNTIFS('(6)定期点検調書'!$B$12:$B$4999,S33,'(6)定期点検調書'!$BF$12:$BF$4999,$Y$7),$Y$7,IF(COUNTIFS('(6)定期点検調書'!$B$12:$B$4999,S33,'(6)定期点検調書'!$BF$12:$BF$4999,$X$7),$X$7,"")))</f>
        <v/>
      </c>
      <c r="T44" s="465" t="str">
        <f>IF(T33="","",IF(COUNTIFS('(6)定期点検調書'!$B$12:$B$4999,T33,'(6)定期点検調書'!$BF$12:$BF$4999,$Y$7),$Y$7,IF(COUNTIFS('(6)定期点検調書'!$B$12:$B$4999,T33,'(6)定期点検調書'!$BF$12:$BF$4999,$X$7),$X$7,"")))</f>
        <v/>
      </c>
      <c r="U44" s="465" t="str">
        <f>IF(U33="","",IF(COUNTIFS('(6)定期点検調書'!$B$12:$B$4999,U33,'(6)定期点検調書'!$BF$12:$BF$4999,$Y$7),$Y$7,IF(COUNTIFS('(6)定期点検調書'!$B$12:$B$4999,U33,'(6)定期点検調書'!$BF$12:$BF$4999,$X$7),$X$7,"")))</f>
        <v/>
      </c>
      <c r="V44" s="465" t="str">
        <f>IF(V33="","",IF(COUNTIFS('(6)定期点検調書'!$B$12:$B$4999,V33,'(6)定期点検調書'!$BF$12:$BF$4999,$Y$7),$Y$7,IF(COUNTIFS('(6)定期点検調書'!$B$12:$B$4999,V33,'(6)定期点検調書'!$BF$12:$BF$4999,$X$7),$X$7,"")))</f>
        <v/>
      </c>
      <c r="W44" s="465" t="str">
        <f>IF(W33="","",IF(COUNTIFS('(6)定期点検調書'!$B$12:$B$4999,W33,'(6)定期点検調書'!$BF$12:$BF$4999,$Y$7),$Y$7,IF(COUNTIFS('(6)定期点検調書'!$B$12:$B$4999,W33,'(6)定期点検調書'!$BF$12:$BF$4999,$X$7),$X$7,"")))</f>
        <v/>
      </c>
      <c r="X44" s="465" t="str">
        <f>IF(X33="","",IF(COUNTIFS('(6)定期点検調書'!$B$12:$B$4999,X33,'(6)定期点検調書'!$BF$12:$BF$4999,$Y$7),$Y$7,IF(COUNTIFS('(6)定期点検調書'!$B$12:$B$4999,X33,'(6)定期点検調書'!$BF$12:$BF$4999,$X$7),$X$7,"")))</f>
        <v/>
      </c>
      <c r="Y44" s="465" t="str">
        <f>IF(Y33="","",IF(COUNTIFS('(6)定期点検調書'!$B$12:$B$4999,Y33,'(6)定期点検調書'!$BF$12:$BF$4999,$Y$7),$Y$7,IF(COUNTIFS('(6)定期点検調書'!$B$12:$B$4999,Y33,'(6)定期点検調書'!$BF$12:$BF$4999,$X$7),$X$7,"")))</f>
        <v/>
      </c>
      <c r="Z44" s="465" t="str">
        <f>IF(Z33="","",IF(COUNTIFS('(6)定期点検調書'!$B$12:$B$4999,Z33,'(6)定期点検調書'!$BF$12:$BF$4999,$Y$7),$Y$7,IF(COUNTIFS('(6)定期点検調書'!$B$12:$B$4999,Z33,'(6)定期点検調書'!$BF$12:$BF$4999,$X$7),$X$7,"")))</f>
        <v/>
      </c>
      <c r="AA44" s="465" t="str">
        <f>IF(AA33="","",IF(COUNTIFS('(6)定期点検調書'!$B$12:$B$4999,AA33,'(6)定期点検調書'!$BF$12:$BF$4999,$Y$7),$Y$7,IF(COUNTIFS('(6)定期点検調書'!$B$12:$B$4999,AA33,'(6)定期点検調書'!$BF$12:$BF$4999,$X$7),$X$7,"")))</f>
        <v/>
      </c>
      <c r="AB44" s="465" t="str">
        <f>IF(AB33="","",IF(COUNTIFS('(6)定期点検調書'!$B$12:$B$4999,AB33,'(6)定期点検調書'!$BF$12:$BF$4999,$Y$7),$Y$7,IF(COUNTIFS('(6)定期点検調書'!$B$12:$B$4999,AB33,'(6)定期点検調書'!$BF$12:$BF$4999,$X$7),$X$7,"")))</f>
        <v/>
      </c>
      <c r="AC44" s="465" t="str">
        <f>IF(AC33="","",IF(COUNTIFS('(6)定期点検調書'!$B$12:$B$4999,AC33,'(6)定期点検調書'!$BF$12:$BF$4999,$Y$7),$Y$7,IF(COUNTIFS('(6)定期点検調書'!$B$12:$B$4999,AC33,'(6)定期点検調書'!$BF$12:$BF$4999,$X$7),$X$7,"")))</f>
        <v/>
      </c>
      <c r="AD44" s="465" t="str">
        <f>IF(AD33="","",IF(COUNTIFS('(6)定期点検調書'!$B$12:$B$4999,AD33,'(6)定期点検調書'!$BF$12:$BF$4999,$Y$7),$Y$7,IF(COUNTIFS('(6)定期点検調書'!$B$12:$B$4999,AD33,'(6)定期点検調書'!$BF$12:$BF$4999,$X$7),$X$7,"")))</f>
        <v/>
      </c>
      <c r="AE44" s="465" t="str">
        <f>IF(AE33="","",IF(COUNTIFS('(6)定期点検調書'!$B$12:$B$4999,AE33,'(6)定期点検調書'!$BF$12:$BF$4999,$Y$7),$Y$7,IF(COUNTIFS('(6)定期点検調書'!$B$12:$B$4999,AE33,'(6)定期点検調書'!$BF$12:$BF$4999,$X$7),$X$7,"")))</f>
        <v/>
      </c>
      <c r="AF44" s="465" t="str">
        <f>IF(AF33="","",IF(COUNTIFS('(6)定期点検調書'!$B$12:$B$4999,AF33,'(6)定期点検調書'!$BF$12:$BF$4999,$Y$7),$Y$7,IF(COUNTIFS('(6)定期点検調書'!$B$12:$B$4999,AF33,'(6)定期点検調書'!$BF$12:$BF$4999,$X$7),$X$7,"")))</f>
        <v/>
      </c>
      <c r="AG44" s="465" t="str">
        <f>IF(AG33="","",IF(COUNTIFS('(6)定期点検調書'!$B$12:$B$4999,AG33,'(6)定期点検調書'!$BF$12:$BF$4999,$Y$7),$Y$7,IF(COUNTIFS('(6)定期点検調書'!$B$12:$B$4999,AG33,'(6)定期点検調書'!$BF$12:$BF$4999,$X$7),$X$7,"")))</f>
        <v/>
      </c>
      <c r="AH44" s="465" t="str">
        <f>IF(AH33="","",IF(COUNTIFS('(6)定期点検調書'!$B$12:$B$4999,AH33,'(6)定期点検調書'!$BF$12:$BF$4999,$Y$7),$Y$7,IF(COUNTIFS('(6)定期点検調書'!$B$12:$B$4999,AH33,'(6)定期点検調書'!$BF$12:$BF$4999,$X$7),$X$7,"")))</f>
        <v/>
      </c>
      <c r="AI44" s="465" t="str">
        <f>IF(AI33="","",IF(COUNTIFS('(6)定期点検調書'!$B$12:$B$4999,AI33,'(6)定期点検調書'!$BF$12:$BF$4999,$Y$7),$Y$7,IF(COUNTIFS('(6)定期点検調書'!$B$12:$B$4999,AI33,'(6)定期点検調書'!$BF$12:$BF$4999,$X$7),$X$7,"")))</f>
        <v/>
      </c>
      <c r="AJ44" s="465" t="str">
        <f>IF(AJ33="","",IF(COUNTIFS('(6)定期点検調書'!$B$12:$B$4999,AJ33,'(6)定期点検調書'!$BF$12:$BF$4999,$Y$7),$Y$7,IF(COUNTIFS('(6)定期点検調書'!$B$12:$B$4999,AJ33,'(6)定期点検調書'!$BF$12:$BF$4999,$X$7),$X$7,"")))</f>
        <v/>
      </c>
      <c r="AK44" s="465" t="str">
        <f>IF(AK33="","",IF(COUNTIFS('(6)定期点検調書'!$B$12:$B$4999,AK33,'(6)定期点検調書'!$BF$12:$BF$4999,$Y$7),$Y$7,IF(COUNTIFS('(6)定期点検調書'!$B$12:$B$4999,AK33,'(6)定期点検調書'!$BF$12:$BF$4999,$X$7),$X$7,"")))</f>
        <v/>
      </c>
      <c r="AL44" s="465" t="str">
        <f>IF(AL33="","",IF(COUNTIFS('(6)定期点検調書'!$B$12:$B$4999,AL33,'(6)定期点検調書'!$BF$12:$BF$4999,$Y$7),$Y$7,IF(COUNTIFS('(6)定期点検調書'!$B$12:$B$4999,AL33,'(6)定期点検調書'!$BF$12:$BF$4999,$X$7),$X$7,"")))</f>
        <v/>
      </c>
      <c r="AM44" s="465" t="str">
        <f>IF(AM33="","",IF(COUNTIFS('(6)定期点検調書'!$B$12:$B$4999,AM33,'(6)定期点検調書'!$BF$12:$BF$4999,$Y$7),$Y$7,IF(COUNTIFS('(6)定期点検調書'!$B$12:$B$4999,AM33,'(6)定期点検調書'!$BF$12:$BF$4999,$X$7),$X$7,"")))</f>
        <v/>
      </c>
      <c r="AN44" s="465" t="str">
        <f>IF(AN33="","",IF(COUNTIFS('(6)定期点検調書'!$B$12:$B$4999,AN33,'(6)定期点検調書'!$BF$12:$BF$4999,$Y$7),$Y$7,IF(COUNTIFS('(6)定期点検調書'!$B$12:$B$4999,AN33,'(6)定期点検調書'!$BF$12:$BF$4999,$X$7),$X$7,"")))</f>
        <v/>
      </c>
      <c r="AO44" s="465" t="str">
        <f>IF(AO33="","",IF(COUNTIFS('(6)定期点検調書'!$B$12:$B$4999,AO33,'(6)定期点検調書'!$BF$12:$BF$4999,$Y$7),$Y$7,IF(COUNTIFS('(6)定期点検調書'!$B$12:$B$4999,AO33,'(6)定期点検調書'!$BF$12:$BF$4999,$X$7),$X$7,"")))</f>
        <v/>
      </c>
      <c r="AP44" s="465" t="str">
        <f>IF(AP33="","",IF(COUNTIFS('(6)定期点検調書'!$B$12:$B$4999,AP33,'(6)定期点検調書'!$BF$12:$BF$4999,$Y$7),$Y$7,IF(COUNTIFS('(6)定期点検調書'!$B$12:$B$4999,AP33,'(6)定期点検調書'!$BF$12:$BF$4999,$X$7),$X$7,"")))</f>
        <v/>
      </c>
      <c r="AQ44" s="465" t="str">
        <f>IF(AQ33="","",IF(COUNTIFS('(6)定期点検調書'!$B$12:$B$4999,AQ33,'(6)定期点検調書'!$BF$12:$BF$4999,$Y$7),$Y$7,IF(COUNTIFS('(6)定期点検調書'!$B$12:$B$4999,AQ33,'(6)定期点検調書'!$BF$12:$BF$4999,$X$7),$X$7,"")))</f>
        <v/>
      </c>
      <c r="AR44" s="465" t="str">
        <f>IF(AR33="","",IF(COUNTIFS('(6)定期点検調書'!$B$12:$B$4999,AR33,'(6)定期点検調書'!$BF$12:$BF$4999,$Y$7),$Y$7,IF(COUNTIFS('(6)定期点検調書'!$B$12:$B$4999,AR33,'(6)定期点検調書'!$BF$12:$BF$4999,$X$7),$X$7,"")))</f>
        <v/>
      </c>
      <c r="AS44" s="465" t="str">
        <f>IF(AS33="","",IF(COUNTIFS('(6)定期点検調書'!$B$12:$B$4999,AS33,'(6)定期点検調書'!$BF$12:$BF$4999,$Y$7),$Y$7,IF(COUNTIFS('(6)定期点検調書'!$B$12:$B$4999,AS33,'(6)定期点検調書'!$BF$12:$BF$4999,$X$7),$X$7,"")))</f>
        <v/>
      </c>
      <c r="AT44" s="465" t="str">
        <f>IF(AT33="","",IF(COUNTIFS('(6)定期点検調書'!$B$12:$B$4999,AT33,'(6)定期点検調書'!$BF$12:$BF$4999,$Y$7),$Y$7,IF(COUNTIFS('(6)定期点検調書'!$B$12:$B$4999,AT33,'(6)定期点検調書'!$BF$12:$BF$4999,$X$7),$X$7,"")))</f>
        <v/>
      </c>
      <c r="AU44" s="465" t="str">
        <f>IF(AU33="","",IF(COUNTIFS('(6)定期点検調書'!$B$12:$B$4999,AU33,'(6)定期点検調書'!$BF$12:$BF$4999,$Y$7),$Y$7,IF(COUNTIFS('(6)定期点検調書'!$B$12:$B$4999,AU33,'(6)定期点検調書'!$BF$12:$BF$4999,$X$7),$X$7,"")))</f>
        <v/>
      </c>
      <c r="AV44" s="465" t="str">
        <f>IF(AV33="","",IF(COUNTIFS('(6)定期点検調書'!$B$12:$B$4999,AV33,'(6)定期点検調書'!$BF$12:$BF$4999,$Y$7),$Y$7,IF(COUNTIFS('(6)定期点検調書'!$B$12:$B$4999,AV33,'(6)定期点検調書'!$BF$12:$BF$4999,$X$7),$X$7,"")))</f>
        <v/>
      </c>
      <c r="AW44" s="465" t="str">
        <f>IF(AW33="","",IF(COUNTIFS('(6)定期点検調書'!$B$12:$B$4999,AW33,'(6)定期点検調書'!$BF$12:$BF$4999,$Y$7),$Y$7,IF(COUNTIFS('(6)定期点検調書'!$B$12:$B$4999,AW33,'(6)定期点検調書'!$BF$12:$BF$4999,$X$7),$X$7,"")))</f>
        <v/>
      </c>
      <c r="AX44" s="465" t="str">
        <f>IF(AX33="","",IF(COUNTIFS('(6)定期点検調書'!$B$12:$B$4999,AX33,'(6)定期点検調書'!$BF$12:$BF$4999,$Y$7),$Y$7,IF(COUNTIFS('(6)定期点検調書'!$B$12:$B$4999,AX33,'(6)定期点検調書'!$BF$12:$BF$4999,$X$7),$X$7,"")))</f>
        <v/>
      </c>
      <c r="AY44" s="465" t="str">
        <f>IF(AY33="","",IF(COUNTIFS('(6)定期点検調書'!$B$12:$B$4999,AY33,'(6)定期点検調書'!$BF$12:$BF$4999,$Y$7),$Y$7,IF(COUNTIFS('(6)定期点検調書'!$B$12:$B$4999,AY33,'(6)定期点検調書'!$BF$12:$BF$4999,$X$7),$X$7,"")))</f>
        <v/>
      </c>
      <c r="AZ44" s="465" t="str">
        <f>IF(AZ33="","",IF(COUNTIFS('(6)定期点検調書'!$B$12:$B$4999,AZ33,'(6)定期点検調書'!$BF$12:$BF$4999,$Y$7),$Y$7,IF(COUNTIFS('(6)定期点検調書'!$B$12:$B$4999,AZ33,'(6)定期点検調書'!$BF$12:$BF$4999,$X$7),$X$7,"")))</f>
        <v/>
      </c>
      <c r="BA44" s="466" t="str">
        <f>IF(BA33="","",IF(COUNTIFS('(6)定期点検調書'!$B$12:$B$4999,BA33,'(6)定期点検調書'!$BF$12:$BF$4999,$Y$7),$Y$7,IF(COUNTIFS('(6)定期点検調書'!$B$12:$B$4999,BA33,'(6)定期点検調書'!$BF$12:$BF$4999,$X$7),$X$7,"")))</f>
        <v/>
      </c>
    </row>
    <row r="45" spans="2:55" ht="18.75" customHeight="1" x14ac:dyDescent="0.2">
      <c r="B45" s="1841" t="s">
        <v>928</v>
      </c>
      <c r="C45" s="1842"/>
      <c r="D45" s="1842"/>
      <c r="E45" s="1842"/>
      <c r="F45" s="1842"/>
      <c r="G45" s="1843"/>
      <c r="H45" s="467" t="str">
        <f>IF(H33="","",IF(OR(COUNTIFS('(9)附属物点検表'!$L$10:$L$5000,H33,'(9)附属物点検表'!$AN$10:$AN$5000,$AB$7)&gt;=1,COUNTIFS('(9)附属物点検表'!$L$10:$L$5000,H33,'(9)附属物点検表'!$AQ$10:$AQ$5000,$AB$7)&gt;=1),$AB$7,IF(OR(COUNTIFS('(9)附属物点検表'!$L$10:$L$5000,H33,'(9)附属物点検表'!$AN$10:$AN$5000,$AA$7)&gt;=1,COUNTIFS('(9)附属物点検表'!$L$10:$L$5000,H33,'(9)附属物点検表'!$AQ$10:$AQ$5000,$AA$7)&gt;=1),$AA$7,"")))</f>
        <v/>
      </c>
      <c r="I45" s="465" t="str">
        <f>IF(I33="","",IF(OR(COUNTIFS('(9)附属物点検表'!$L$10:$L$5000,I33,'(9)附属物点検表'!$AN$10:$AN$5000,$AB$7)&gt;=1,COUNTIFS('(9)附属物点検表'!$L$10:$L$5000,I33,'(9)附属物点検表'!$AQ$10:$AQ$5000,$AB$7)&gt;=1),$AB$7,IF(OR(COUNTIFS('(9)附属物点検表'!$L$10:$L$5000,I33,'(9)附属物点検表'!$AN$10:$AN$5000,$AA$7)&gt;=1,COUNTIFS('(9)附属物点検表'!$L$10:$L$5000,I33,'(9)附属物点検表'!$AQ$10:$AQ$5000,$AA$7)&gt;=1),$AA$7,"")))</f>
        <v/>
      </c>
      <c r="J45" s="465" t="str">
        <f>IF(J33="","",IF(OR(COUNTIFS('(9)附属物点検表'!$L$10:$L$5000,J33,'(9)附属物点検表'!$AN$10:$AN$5000,$AB$7)&gt;=1,COUNTIFS('(9)附属物点検表'!$L$10:$L$5000,J33,'(9)附属物点検表'!$AQ$10:$AQ$5000,$AB$7)&gt;=1),$AB$7,IF(OR(COUNTIFS('(9)附属物点検表'!$L$10:$L$5000,J33,'(9)附属物点検表'!$AN$10:$AN$5000,$AA$7)&gt;=1,COUNTIFS('(9)附属物点検表'!$L$10:$L$5000,J33,'(9)附属物点検表'!$AQ$10:$AQ$5000,$AA$7)&gt;=1),$AA$7,"")))</f>
        <v/>
      </c>
      <c r="K45" s="465" t="str">
        <f>IF(K33="","",IF(OR(COUNTIFS('(9)附属物点検表'!$L$10:$L$5000,K33,'(9)附属物点検表'!$AN$10:$AN$5000,$AB$7)&gt;=1,COUNTIFS('(9)附属物点検表'!$L$10:$L$5000,K33,'(9)附属物点検表'!$AQ$10:$AQ$5000,$AB$7)&gt;=1),$AB$7,IF(OR(COUNTIFS('(9)附属物点検表'!$L$10:$L$5000,K33,'(9)附属物点検表'!$AN$10:$AN$5000,$AA$7)&gt;=1,COUNTIFS('(9)附属物点検表'!$L$10:$L$5000,K33,'(9)附属物点検表'!$AQ$10:$AQ$5000,$AA$7)&gt;=1),$AA$7,"")))</f>
        <v/>
      </c>
      <c r="L45" s="465" t="str">
        <f>IF(L33="","",IF(OR(COUNTIFS('(9)附属物点検表'!$L$10:$L$5000,L33,'(9)附属物点検表'!$AN$10:$AN$5000,$AB$7)&gt;=1,COUNTIFS('(9)附属物点検表'!$L$10:$L$5000,L33,'(9)附属物点検表'!$AQ$10:$AQ$5000,$AB$7)&gt;=1),$AB$7,IF(OR(COUNTIFS('(9)附属物点検表'!$L$10:$L$5000,L33,'(9)附属物点検表'!$AN$10:$AN$5000,$AA$7)&gt;=1,COUNTIFS('(9)附属物点検表'!$L$10:$L$5000,L33,'(9)附属物点検表'!$AQ$10:$AQ$5000,$AA$7)&gt;=1),$AA$7,"")))</f>
        <v/>
      </c>
      <c r="M45" s="465" t="str">
        <f>IF(M33="","",IF(OR(COUNTIFS('(9)附属物点検表'!$L$10:$L$5000,M33,'(9)附属物点検表'!$AN$10:$AN$5000,$AB$7)&gt;=1,COUNTIFS('(9)附属物点検表'!$L$10:$L$5000,M33,'(9)附属物点検表'!$AQ$10:$AQ$5000,$AB$7)&gt;=1),$AB$7,IF(OR(COUNTIFS('(9)附属物点検表'!$L$10:$L$5000,M33,'(9)附属物点検表'!$AN$10:$AN$5000,$AA$7)&gt;=1,COUNTIFS('(9)附属物点検表'!$L$10:$L$5000,M33,'(9)附属物点検表'!$AQ$10:$AQ$5000,$AA$7)&gt;=1),$AA$7,"")))</f>
        <v/>
      </c>
      <c r="N45" s="465" t="str">
        <f>IF(N33="","",IF(OR(COUNTIFS('(9)附属物点検表'!$L$10:$L$5000,N33,'(9)附属物点検表'!$AN$10:$AN$5000,$AB$7)&gt;=1,COUNTIFS('(9)附属物点検表'!$L$10:$L$5000,N33,'(9)附属物点検表'!$AQ$10:$AQ$5000,$AB$7)&gt;=1),$AB$7,IF(OR(COUNTIFS('(9)附属物点検表'!$L$10:$L$5000,N33,'(9)附属物点検表'!$AN$10:$AN$5000,$AA$7)&gt;=1,COUNTIFS('(9)附属物点検表'!$L$10:$L$5000,N33,'(9)附属物点検表'!$AQ$10:$AQ$5000,$AA$7)&gt;=1),$AA$7,"")))</f>
        <v/>
      </c>
      <c r="O45" s="465" t="str">
        <f>IF(O33="","",IF(OR(COUNTIFS('(9)附属物点検表'!$L$10:$L$5000,O33,'(9)附属物点検表'!$AN$10:$AN$5000,$AB$7)&gt;=1,COUNTIFS('(9)附属物点検表'!$L$10:$L$5000,O33,'(9)附属物点検表'!$AQ$10:$AQ$5000,$AB$7)&gt;=1),$AB$7,IF(OR(COUNTIFS('(9)附属物点検表'!$L$10:$L$5000,O33,'(9)附属物点検表'!$AN$10:$AN$5000,$AA$7)&gt;=1,COUNTIFS('(9)附属物点検表'!$L$10:$L$5000,O33,'(9)附属物点検表'!$AQ$10:$AQ$5000,$AA$7)&gt;=1),$AA$7,"")))</f>
        <v/>
      </c>
      <c r="P45" s="465" t="str">
        <f>IF(P33="","",IF(OR(COUNTIFS('(9)附属物点検表'!$L$10:$L$5000,P33,'(9)附属物点検表'!$AN$10:$AN$5000,$AB$7)&gt;=1,COUNTIFS('(9)附属物点検表'!$L$10:$L$5000,P33,'(9)附属物点検表'!$AQ$10:$AQ$5000,$AB$7)&gt;=1),$AB$7,IF(OR(COUNTIFS('(9)附属物点検表'!$L$10:$L$5000,P33,'(9)附属物点検表'!$AN$10:$AN$5000,$AA$7)&gt;=1,COUNTIFS('(9)附属物点検表'!$L$10:$L$5000,P33,'(9)附属物点検表'!$AQ$10:$AQ$5000,$AA$7)&gt;=1),$AA$7,"")))</f>
        <v/>
      </c>
      <c r="Q45" s="465" t="str">
        <f>IF(Q33="","",IF(OR(COUNTIFS('(9)附属物点検表'!$L$10:$L$5000,Q33,'(9)附属物点検表'!$AN$10:$AN$5000,$AB$7)&gt;=1,COUNTIFS('(9)附属物点検表'!$L$10:$L$5000,Q33,'(9)附属物点検表'!$AQ$10:$AQ$5000,$AB$7)&gt;=1),$AB$7,IF(OR(COUNTIFS('(9)附属物点検表'!$L$10:$L$5000,Q33,'(9)附属物点検表'!$AN$10:$AN$5000,$AA$7)&gt;=1,COUNTIFS('(9)附属物点検表'!$L$10:$L$5000,Q33,'(9)附属物点検表'!$AQ$10:$AQ$5000,$AA$7)&gt;=1),$AA$7,"")))</f>
        <v/>
      </c>
      <c r="R45" s="465" t="str">
        <f>IF(R33="","",IF(OR(COUNTIFS('(9)附属物点検表'!$L$10:$L$5000,R33,'(9)附属物点検表'!$AN$10:$AN$5000,$AB$7)&gt;=1,COUNTIFS('(9)附属物点検表'!$L$10:$L$5000,R33,'(9)附属物点検表'!$AQ$10:$AQ$5000,$AB$7)&gt;=1),$AB$7,IF(OR(COUNTIFS('(9)附属物点検表'!$L$10:$L$5000,R33,'(9)附属物点検表'!$AN$10:$AN$5000,$AA$7)&gt;=1,COUNTIFS('(9)附属物点検表'!$L$10:$L$5000,R33,'(9)附属物点検表'!$AQ$10:$AQ$5000,$AA$7)&gt;=1),$AA$7,"")))</f>
        <v/>
      </c>
      <c r="S45" s="465" t="str">
        <f>IF(S33="","",IF(OR(COUNTIFS('(9)附属物点検表'!$L$10:$L$5000,S33,'(9)附属物点検表'!$AN$10:$AN$5000,$AB$7)&gt;=1,COUNTIFS('(9)附属物点検表'!$L$10:$L$5000,S33,'(9)附属物点検表'!$AQ$10:$AQ$5000,$AB$7)&gt;=1),$AB$7,IF(OR(COUNTIFS('(9)附属物点検表'!$L$10:$L$5000,S33,'(9)附属物点検表'!$AN$10:$AN$5000,$AA$7)&gt;=1,COUNTIFS('(9)附属物点検表'!$L$10:$L$5000,S33,'(9)附属物点検表'!$AQ$10:$AQ$5000,$AA$7)&gt;=1),$AA$7,"")))</f>
        <v/>
      </c>
      <c r="T45" s="465" t="str">
        <f>IF(T33="","",IF(OR(COUNTIFS('(9)附属物点検表'!$L$10:$L$5000,T33,'(9)附属物点検表'!$AN$10:$AN$5000,$AB$7)&gt;=1,COUNTIFS('(9)附属物点検表'!$L$10:$L$5000,T33,'(9)附属物点検表'!$AQ$10:$AQ$5000,$AB$7)&gt;=1),$AB$7,IF(OR(COUNTIFS('(9)附属物点検表'!$L$10:$L$5000,T33,'(9)附属物点検表'!$AN$10:$AN$5000,$AA$7)&gt;=1,COUNTIFS('(9)附属物点検表'!$L$10:$L$5000,T33,'(9)附属物点検表'!$AQ$10:$AQ$5000,$AA$7)&gt;=1),$AA$7,"")))</f>
        <v/>
      </c>
      <c r="U45" s="465" t="str">
        <f>IF(U33="","",IF(OR(COUNTIFS('(9)附属物点検表'!$L$10:$L$5000,U33,'(9)附属物点検表'!$AN$10:$AN$5000,$AB$7)&gt;=1,COUNTIFS('(9)附属物点検表'!$L$10:$L$5000,U33,'(9)附属物点検表'!$AQ$10:$AQ$5000,$AB$7)&gt;=1),$AB$7,IF(OR(COUNTIFS('(9)附属物点検表'!$L$10:$L$5000,U33,'(9)附属物点検表'!$AN$10:$AN$5000,$AA$7)&gt;=1,COUNTIFS('(9)附属物点検表'!$L$10:$L$5000,U33,'(9)附属物点検表'!$AQ$10:$AQ$5000,$AA$7)&gt;=1),$AA$7,"")))</f>
        <v/>
      </c>
      <c r="V45" s="465" t="str">
        <f>IF(V33="","",IF(OR(COUNTIFS('(9)附属物点検表'!$L$10:$L$5000,V33,'(9)附属物点検表'!$AN$10:$AN$5000,$AB$7)&gt;=1,COUNTIFS('(9)附属物点検表'!$L$10:$L$5000,V33,'(9)附属物点検表'!$AQ$10:$AQ$5000,$AB$7)&gt;=1),$AB$7,IF(OR(COUNTIFS('(9)附属物点検表'!$L$10:$L$5000,V33,'(9)附属物点検表'!$AN$10:$AN$5000,$AA$7)&gt;=1,COUNTIFS('(9)附属物点検表'!$L$10:$L$5000,V33,'(9)附属物点検表'!$AQ$10:$AQ$5000,$AA$7)&gt;=1),$AA$7,"")))</f>
        <v/>
      </c>
      <c r="W45" s="465" t="str">
        <f>IF(W33="","",IF(OR(COUNTIFS('(9)附属物点検表'!$L$10:$L$5000,W33,'(9)附属物点検表'!$AN$10:$AN$5000,$AB$7)&gt;=1,COUNTIFS('(9)附属物点検表'!$L$10:$L$5000,W33,'(9)附属物点検表'!$AQ$10:$AQ$5000,$AB$7)&gt;=1),$AB$7,IF(OR(COUNTIFS('(9)附属物点検表'!$L$10:$L$5000,W33,'(9)附属物点検表'!$AN$10:$AN$5000,$AA$7)&gt;=1,COUNTIFS('(9)附属物点検表'!$L$10:$L$5000,W33,'(9)附属物点検表'!$AQ$10:$AQ$5000,$AA$7)&gt;=1),$AA$7,"")))</f>
        <v/>
      </c>
      <c r="X45" s="465" t="str">
        <f>IF(X33="","",IF(OR(COUNTIFS('(9)附属物点検表'!$L$10:$L$5000,X33,'(9)附属物点検表'!$AN$10:$AN$5000,$AB$7)&gt;=1,COUNTIFS('(9)附属物点検表'!$L$10:$L$5000,X33,'(9)附属物点検表'!$AQ$10:$AQ$5000,$AB$7)&gt;=1),$AB$7,IF(OR(COUNTIFS('(9)附属物点検表'!$L$10:$L$5000,X33,'(9)附属物点検表'!$AN$10:$AN$5000,$AA$7)&gt;=1,COUNTIFS('(9)附属物点検表'!$L$10:$L$5000,X33,'(9)附属物点検表'!$AQ$10:$AQ$5000,$AA$7)&gt;=1),$AA$7,"")))</f>
        <v/>
      </c>
      <c r="Y45" s="465" t="str">
        <f>IF(Y33="","",IF(OR(COUNTIFS('(9)附属物点検表'!$L$10:$L$5000,Y33,'(9)附属物点検表'!$AN$10:$AN$5000,$AB$7)&gt;=1,COUNTIFS('(9)附属物点検表'!$L$10:$L$5000,Y33,'(9)附属物点検表'!$AQ$10:$AQ$5000,$AB$7)&gt;=1),$AB$7,IF(OR(COUNTIFS('(9)附属物点検表'!$L$10:$L$5000,Y33,'(9)附属物点検表'!$AN$10:$AN$5000,$AA$7)&gt;=1,COUNTIFS('(9)附属物点検表'!$L$10:$L$5000,Y33,'(9)附属物点検表'!$AQ$10:$AQ$5000,$AA$7)&gt;=1),$AA$7,"")))</f>
        <v/>
      </c>
      <c r="Z45" s="465" t="str">
        <f>IF(Z33="","",IF(OR(COUNTIFS('(9)附属物点検表'!$L$10:$L$5000,Z33,'(9)附属物点検表'!$AN$10:$AN$5000,$AB$7)&gt;=1,COUNTIFS('(9)附属物点検表'!$L$10:$L$5000,Z33,'(9)附属物点検表'!$AQ$10:$AQ$5000,$AB$7)&gt;=1),$AB$7,IF(OR(COUNTIFS('(9)附属物点検表'!$L$10:$L$5000,Z33,'(9)附属物点検表'!$AN$10:$AN$5000,$AA$7)&gt;=1,COUNTIFS('(9)附属物点検表'!$L$10:$L$5000,Z33,'(9)附属物点検表'!$AQ$10:$AQ$5000,$AA$7)&gt;=1),$AA$7,"")))</f>
        <v/>
      </c>
      <c r="AA45" s="465" t="str">
        <f>IF(AA33="","",IF(OR(COUNTIFS('(9)附属物点検表'!$L$10:$L$5000,AA33,'(9)附属物点検表'!$AN$10:$AN$5000,$AB$7)&gt;=1,COUNTIFS('(9)附属物点検表'!$L$10:$L$5000,AA33,'(9)附属物点検表'!$AQ$10:$AQ$5000,$AB$7)&gt;=1),$AB$7,IF(OR(COUNTIFS('(9)附属物点検表'!$L$10:$L$5000,AA33,'(9)附属物点検表'!$AN$10:$AN$5000,$AA$7)&gt;=1,COUNTIFS('(9)附属物点検表'!$L$10:$L$5000,AA33,'(9)附属物点検表'!$AQ$10:$AQ$5000,$AA$7)&gt;=1),$AA$7,"")))</f>
        <v/>
      </c>
      <c r="AB45" s="465" t="str">
        <f>IF(AB33="","",IF(OR(COUNTIFS('(9)附属物点検表'!$L$10:$L$5000,AB33,'(9)附属物点検表'!$AN$10:$AN$5000,$AB$7)&gt;=1,COUNTIFS('(9)附属物点検表'!$L$10:$L$5000,AB33,'(9)附属物点検表'!$AQ$10:$AQ$5000,$AB$7)&gt;=1),$AB$7,IF(OR(COUNTIFS('(9)附属物点検表'!$L$10:$L$5000,AB33,'(9)附属物点検表'!$AN$10:$AN$5000,$AA$7)&gt;=1,COUNTIFS('(9)附属物点検表'!$L$10:$L$5000,AB33,'(9)附属物点検表'!$AQ$10:$AQ$5000,$AA$7)&gt;=1),$AA$7,"")))</f>
        <v/>
      </c>
      <c r="AC45" s="465" t="str">
        <f>IF(AC33="","",IF(OR(COUNTIFS('(9)附属物点検表'!$L$10:$L$5000,AC33,'(9)附属物点検表'!$AN$10:$AN$5000,$AB$7)&gt;=1,COUNTIFS('(9)附属物点検表'!$L$10:$L$5000,AC33,'(9)附属物点検表'!$AQ$10:$AQ$5000,$AB$7)&gt;=1),$AB$7,IF(OR(COUNTIFS('(9)附属物点検表'!$L$10:$L$5000,AC33,'(9)附属物点検表'!$AN$10:$AN$5000,$AA$7)&gt;=1,COUNTIFS('(9)附属物点検表'!$L$10:$L$5000,AC33,'(9)附属物点検表'!$AQ$10:$AQ$5000,$AA$7)&gt;=1),$AA$7,"")))</f>
        <v/>
      </c>
      <c r="AD45" s="465" t="str">
        <f>IF(AD33="","",IF(OR(COUNTIFS('(9)附属物点検表'!$L$10:$L$5000,AD33,'(9)附属物点検表'!$AN$10:$AN$5000,$AB$7)&gt;=1,COUNTIFS('(9)附属物点検表'!$L$10:$L$5000,AD33,'(9)附属物点検表'!$AQ$10:$AQ$5000,$AB$7)&gt;=1),$AB$7,IF(OR(COUNTIFS('(9)附属物点検表'!$L$10:$L$5000,AD33,'(9)附属物点検表'!$AN$10:$AN$5000,$AA$7)&gt;=1,COUNTIFS('(9)附属物点検表'!$L$10:$L$5000,AD33,'(9)附属物点検表'!$AQ$10:$AQ$5000,$AA$7)&gt;=1),$AA$7,"")))</f>
        <v/>
      </c>
      <c r="AE45" s="465" t="str">
        <f>IF(AE33="","",IF(OR(COUNTIFS('(9)附属物点検表'!$L$10:$L$5000,AE33,'(9)附属物点検表'!$AN$10:$AN$5000,$AB$7)&gt;=1,COUNTIFS('(9)附属物点検表'!$L$10:$L$5000,AE33,'(9)附属物点検表'!$AQ$10:$AQ$5000,$AB$7)&gt;=1),$AB$7,IF(OR(COUNTIFS('(9)附属物点検表'!$L$10:$L$5000,AE33,'(9)附属物点検表'!$AN$10:$AN$5000,$AA$7)&gt;=1,COUNTIFS('(9)附属物点検表'!$L$10:$L$5000,AE33,'(9)附属物点検表'!$AQ$10:$AQ$5000,$AA$7)&gt;=1),$AA$7,"")))</f>
        <v/>
      </c>
      <c r="AF45" s="465" t="str">
        <f>IF(AF33="","",IF(OR(COUNTIFS('(9)附属物点検表'!$L$10:$L$5000,AF33,'(9)附属物点検表'!$AN$10:$AN$5000,$AB$7)&gt;=1,COUNTIFS('(9)附属物点検表'!$L$10:$L$5000,AF33,'(9)附属物点検表'!$AQ$10:$AQ$5000,$AB$7)&gt;=1),$AB$7,IF(OR(COUNTIFS('(9)附属物点検表'!$L$10:$L$5000,AF33,'(9)附属物点検表'!$AN$10:$AN$5000,$AA$7)&gt;=1,COUNTIFS('(9)附属物点検表'!$L$10:$L$5000,AF33,'(9)附属物点検表'!$AQ$10:$AQ$5000,$AA$7)&gt;=1),$AA$7,"")))</f>
        <v/>
      </c>
      <c r="AG45" s="465" t="str">
        <f>IF(AG33="","",IF(OR(COUNTIFS('(9)附属物点検表'!$L$10:$L$5000,AG33,'(9)附属物点検表'!$AN$10:$AN$5000,$AB$7)&gt;=1,COUNTIFS('(9)附属物点検表'!$L$10:$L$5000,AG33,'(9)附属物点検表'!$AQ$10:$AQ$5000,$AB$7)&gt;=1),$AB$7,IF(OR(COUNTIFS('(9)附属物点検表'!$L$10:$L$5000,AG33,'(9)附属物点検表'!$AN$10:$AN$5000,$AA$7)&gt;=1,COUNTIFS('(9)附属物点検表'!$L$10:$L$5000,AG33,'(9)附属物点検表'!$AQ$10:$AQ$5000,$AA$7)&gt;=1),$AA$7,"")))</f>
        <v/>
      </c>
      <c r="AH45" s="465" t="str">
        <f>IF(AH33="","",IF(OR(COUNTIFS('(9)附属物点検表'!$L$10:$L$5000,AH33,'(9)附属物点検表'!$AN$10:$AN$5000,$AB$7)&gt;=1,COUNTIFS('(9)附属物点検表'!$L$10:$L$5000,AH33,'(9)附属物点検表'!$AQ$10:$AQ$5000,$AB$7)&gt;=1),$AB$7,IF(OR(COUNTIFS('(9)附属物点検表'!$L$10:$L$5000,AH33,'(9)附属物点検表'!$AN$10:$AN$5000,$AA$7)&gt;=1,COUNTIFS('(9)附属物点検表'!$L$10:$L$5000,AH33,'(9)附属物点検表'!$AQ$10:$AQ$5000,$AA$7)&gt;=1),$AA$7,"")))</f>
        <v/>
      </c>
      <c r="AI45" s="465" t="str">
        <f>IF(AI33="","",IF(OR(COUNTIFS('(9)附属物点検表'!$L$10:$L$5000,AI33,'(9)附属物点検表'!$AN$10:$AN$5000,$AB$7)&gt;=1,COUNTIFS('(9)附属物点検表'!$L$10:$L$5000,AI33,'(9)附属物点検表'!$AQ$10:$AQ$5000,$AB$7)&gt;=1),$AB$7,IF(OR(COUNTIFS('(9)附属物点検表'!$L$10:$L$5000,AI33,'(9)附属物点検表'!$AN$10:$AN$5000,$AA$7)&gt;=1,COUNTIFS('(9)附属物点検表'!$L$10:$L$5000,AI33,'(9)附属物点検表'!$AQ$10:$AQ$5000,$AA$7)&gt;=1),$AA$7,"")))</f>
        <v/>
      </c>
      <c r="AJ45" s="465" t="str">
        <f>IF(AJ33="","",IF(OR(COUNTIFS('(9)附属物点検表'!$L$10:$L$5000,AJ33,'(9)附属物点検表'!$AN$10:$AN$5000,$AB$7)&gt;=1,COUNTIFS('(9)附属物点検表'!$L$10:$L$5000,AJ33,'(9)附属物点検表'!$AQ$10:$AQ$5000,$AB$7)&gt;=1),$AB$7,IF(OR(COUNTIFS('(9)附属物点検表'!$L$10:$L$5000,AJ33,'(9)附属物点検表'!$AN$10:$AN$5000,$AA$7)&gt;=1,COUNTIFS('(9)附属物点検表'!$L$10:$L$5000,AJ33,'(9)附属物点検表'!$AQ$10:$AQ$5000,$AA$7)&gt;=1),$AA$7,"")))</f>
        <v/>
      </c>
      <c r="AK45" s="465" t="str">
        <f>IF(AK33="","",IF(OR(COUNTIFS('(9)附属物点検表'!$L$10:$L$5000,AK33,'(9)附属物点検表'!$AN$10:$AN$5000,$AB$7)&gt;=1,COUNTIFS('(9)附属物点検表'!$L$10:$L$5000,AK33,'(9)附属物点検表'!$AQ$10:$AQ$5000,$AB$7)&gt;=1),$AB$7,IF(OR(COUNTIFS('(9)附属物点検表'!$L$10:$L$5000,AK33,'(9)附属物点検表'!$AN$10:$AN$5000,$AA$7)&gt;=1,COUNTIFS('(9)附属物点検表'!$L$10:$L$5000,AK33,'(9)附属物点検表'!$AQ$10:$AQ$5000,$AA$7)&gt;=1),$AA$7,"")))</f>
        <v/>
      </c>
      <c r="AL45" s="465" t="str">
        <f>IF(AL33="","",IF(OR(COUNTIFS('(9)附属物点検表'!$L$10:$L$5000,AL33,'(9)附属物点検表'!$AN$10:$AN$5000,$AB$7)&gt;=1,COUNTIFS('(9)附属物点検表'!$L$10:$L$5000,AL33,'(9)附属物点検表'!$AQ$10:$AQ$5000,$AB$7)&gt;=1),$AB$7,IF(OR(COUNTIFS('(9)附属物点検表'!$L$10:$L$5000,AL33,'(9)附属物点検表'!$AN$10:$AN$5000,$AA$7)&gt;=1,COUNTIFS('(9)附属物点検表'!$L$10:$L$5000,AL33,'(9)附属物点検表'!$AQ$10:$AQ$5000,$AA$7)&gt;=1),$AA$7,"")))</f>
        <v/>
      </c>
      <c r="AM45" s="465" t="str">
        <f>IF(AM33="","",IF(OR(COUNTIFS('(9)附属物点検表'!$L$10:$L$5000,AM33,'(9)附属物点検表'!$AN$10:$AN$5000,$AB$7)&gt;=1,COUNTIFS('(9)附属物点検表'!$L$10:$L$5000,AM33,'(9)附属物点検表'!$AQ$10:$AQ$5000,$AB$7)&gt;=1),$AB$7,IF(OR(COUNTIFS('(9)附属物点検表'!$L$10:$L$5000,AM33,'(9)附属物点検表'!$AN$10:$AN$5000,$AA$7)&gt;=1,COUNTIFS('(9)附属物点検表'!$L$10:$L$5000,AM33,'(9)附属物点検表'!$AQ$10:$AQ$5000,$AA$7)&gt;=1),$AA$7,"")))</f>
        <v/>
      </c>
      <c r="AN45" s="465" t="str">
        <f>IF(AN33="","",IF(OR(COUNTIFS('(9)附属物点検表'!$L$10:$L$5000,AN33,'(9)附属物点検表'!$AN$10:$AN$5000,$AB$7)&gt;=1,COUNTIFS('(9)附属物点検表'!$L$10:$L$5000,AN33,'(9)附属物点検表'!$AQ$10:$AQ$5000,$AB$7)&gt;=1),$AB$7,IF(OR(COUNTIFS('(9)附属物点検表'!$L$10:$L$5000,AN33,'(9)附属物点検表'!$AN$10:$AN$5000,$AA$7)&gt;=1,COUNTIFS('(9)附属物点検表'!$L$10:$L$5000,AN33,'(9)附属物点検表'!$AQ$10:$AQ$5000,$AA$7)&gt;=1),$AA$7,"")))</f>
        <v/>
      </c>
      <c r="AO45" s="465" t="str">
        <f>IF(AO33="","",IF(OR(COUNTIFS('(9)附属物点検表'!$L$10:$L$5000,AO33,'(9)附属物点検表'!$AN$10:$AN$5000,$AB$7)&gt;=1,COUNTIFS('(9)附属物点検表'!$L$10:$L$5000,AO33,'(9)附属物点検表'!$AQ$10:$AQ$5000,$AB$7)&gt;=1),$AB$7,IF(OR(COUNTIFS('(9)附属物点検表'!$L$10:$L$5000,AO33,'(9)附属物点検表'!$AN$10:$AN$5000,$AA$7)&gt;=1,COUNTIFS('(9)附属物点検表'!$L$10:$L$5000,AO33,'(9)附属物点検表'!$AQ$10:$AQ$5000,$AA$7)&gt;=1),$AA$7,"")))</f>
        <v/>
      </c>
      <c r="AP45" s="465" t="str">
        <f>IF(AP33="","",IF(OR(COUNTIFS('(9)附属物点検表'!$L$10:$L$5000,AP33,'(9)附属物点検表'!$AN$10:$AN$5000,$AB$7)&gt;=1,COUNTIFS('(9)附属物点検表'!$L$10:$L$5000,AP33,'(9)附属物点検表'!$AQ$10:$AQ$5000,$AB$7)&gt;=1),$AB$7,IF(OR(COUNTIFS('(9)附属物点検表'!$L$10:$L$5000,AP33,'(9)附属物点検表'!$AN$10:$AN$5000,$AA$7)&gt;=1,COUNTIFS('(9)附属物点検表'!$L$10:$L$5000,AP33,'(9)附属物点検表'!$AQ$10:$AQ$5000,$AA$7)&gt;=1),$AA$7,"")))</f>
        <v/>
      </c>
      <c r="AQ45" s="465" t="str">
        <f>IF(AQ33="","",IF(OR(COUNTIFS('(9)附属物点検表'!$L$10:$L$5000,AQ33,'(9)附属物点検表'!$AN$10:$AN$5000,$AB$7)&gt;=1,COUNTIFS('(9)附属物点検表'!$L$10:$L$5000,AQ33,'(9)附属物点検表'!$AQ$10:$AQ$5000,$AB$7)&gt;=1),$AB$7,IF(OR(COUNTIFS('(9)附属物点検表'!$L$10:$L$5000,AQ33,'(9)附属物点検表'!$AN$10:$AN$5000,$AA$7)&gt;=1,COUNTIFS('(9)附属物点検表'!$L$10:$L$5000,AQ33,'(9)附属物点検表'!$AQ$10:$AQ$5000,$AA$7)&gt;=1),$AA$7,"")))</f>
        <v/>
      </c>
      <c r="AR45" s="465" t="str">
        <f>IF(AR33="","",IF(OR(COUNTIFS('(9)附属物点検表'!$L$10:$L$5000,AR33,'(9)附属物点検表'!$AN$10:$AN$5000,$AB$7)&gt;=1,COUNTIFS('(9)附属物点検表'!$L$10:$L$5000,AR33,'(9)附属物点検表'!$AQ$10:$AQ$5000,$AB$7)&gt;=1),$AB$7,IF(OR(COUNTIFS('(9)附属物点検表'!$L$10:$L$5000,AR33,'(9)附属物点検表'!$AN$10:$AN$5000,$AA$7)&gt;=1,COUNTIFS('(9)附属物点検表'!$L$10:$L$5000,AR33,'(9)附属物点検表'!$AQ$10:$AQ$5000,$AA$7)&gt;=1),$AA$7,"")))</f>
        <v/>
      </c>
      <c r="AS45" s="465" t="str">
        <f>IF(AS33="","",IF(OR(COUNTIFS('(9)附属物点検表'!$L$10:$L$5000,AS33,'(9)附属物点検表'!$AN$10:$AN$5000,$AB$7)&gt;=1,COUNTIFS('(9)附属物点検表'!$L$10:$L$5000,AS33,'(9)附属物点検表'!$AQ$10:$AQ$5000,$AB$7)&gt;=1),$AB$7,IF(OR(COUNTIFS('(9)附属物点検表'!$L$10:$L$5000,AS33,'(9)附属物点検表'!$AN$10:$AN$5000,$AA$7)&gt;=1,COUNTIFS('(9)附属物点検表'!$L$10:$L$5000,AS33,'(9)附属物点検表'!$AQ$10:$AQ$5000,$AA$7)&gt;=1),$AA$7,"")))</f>
        <v/>
      </c>
      <c r="AT45" s="465" t="str">
        <f>IF(AT33="","",IF(OR(COUNTIFS('(9)附属物点検表'!$L$10:$L$5000,AT33,'(9)附属物点検表'!$AN$10:$AN$5000,$AB$7)&gt;=1,COUNTIFS('(9)附属物点検表'!$L$10:$L$5000,AT33,'(9)附属物点検表'!$AQ$10:$AQ$5000,$AB$7)&gt;=1),$AB$7,IF(OR(COUNTIFS('(9)附属物点検表'!$L$10:$L$5000,AT33,'(9)附属物点検表'!$AN$10:$AN$5000,$AA$7)&gt;=1,COUNTIFS('(9)附属物点検表'!$L$10:$L$5000,AT33,'(9)附属物点検表'!$AQ$10:$AQ$5000,$AA$7)&gt;=1),$AA$7,"")))</f>
        <v/>
      </c>
      <c r="AU45" s="465" t="str">
        <f>IF(AU33="","",IF(OR(COUNTIFS('(9)附属物点検表'!$L$10:$L$5000,AU33,'(9)附属物点検表'!$AN$10:$AN$5000,$AB$7)&gt;=1,COUNTIFS('(9)附属物点検表'!$L$10:$L$5000,AU33,'(9)附属物点検表'!$AQ$10:$AQ$5000,$AB$7)&gt;=1),$AB$7,IF(OR(COUNTIFS('(9)附属物点検表'!$L$10:$L$5000,AU33,'(9)附属物点検表'!$AN$10:$AN$5000,$AA$7)&gt;=1,COUNTIFS('(9)附属物点検表'!$L$10:$L$5000,AU33,'(9)附属物点検表'!$AQ$10:$AQ$5000,$AA$7)&gt;=1),$AA$7,"")))</f>
        <v/>
      </c>
      <c r="AV45" s="465" t="str">
        <f>IF(AV33="","",IF(OR(COUNTIFS('(9)附属物点検表'!$L$10:$L$5000,AV33,'(9)附属物点検表'!$AN$10:$AN$5000,$AB$7)&gt;=1,COUNTIFS('(9)附属物点検表'!$L$10:$L$5000,AV33,'(9)附属物点検表'!$AQ$10:$AQ$5000,$AB$7)&gt;=1),$AB$7,IF(OR(COUNTIFS('(9)附属物点検表'!$L$10:$L$5000,AV33,'(9)附属物点検表'!$AN$10:$AN$5000,$AA$7)&gt;=1,COUNTIFS('(9)附属物点検表'!$L$10:$L$5000,AV33,'(9)附属物点検表'!$AQ$10:$AQ$5000,$AA$7)&gt;=1),$AA$7,"")))</f>
        <v/>
      </c>
      <c r="AW45" s="465" t="str">
        <f>IF(AW33="","",IF(OR(COUNTIFS('(9)附属物点検表'!$L$10:$L$5000,AW33,'(9)附属物点検表'!$AN$10:$AN$5000,$AB$7)&gt;=1,COUNTIFS('(9)附属物点検表'!$L$10:$L$5000,AW33,'(9)附属物点検表'!$AQ$10:$AQ$5000,$AB$7)&gt;=1),$AB$7,IF(OR(COUNTIFS('(9)附属物点検表'!$L$10:$L$5000,AW33,'(9)附属物点検表'!$AN$10:$AN$5000,$AA$7)&gt;=1,COUNTIFS('(9)附属物点検表'!$L$10:$L$5000,AW33,'(9)附属物点検表'!$AQ$10:$AQ$5000,$AA$7)&gt;=1),$AA$7,"")))</f>
        <v/>
      </c>
      <c r="AX45" s="465" t="str">
        <f>IF(AX33="","",IF(OR(COUNTIFS('(9)附属物点検表'!$L$10:$L$5000,AX33,'(9)附属物点検表'!$AN$10:$AN$5000,$AB$7)&gt;=1,COUNTIFS('(9)附属物点検表'!$L$10:$L$5000,AX33,'(9)附属物点検表'!$AQ$10:$AQ$5000,$AB$7)&gt;=1),$AB$7,IF(OR(COUNTIFS('(9)附属物点検表'!$L$10:$L$5000,AX33,'(9)附属物点検表'!$AN$10:$AN$5000,$AA$7)&gt;=1,COUNTIFS('(9)附属物点検表'!$L$10:$L$5000,AX33,'(9)附属物点検表'!$AQ$10:$AQ$5000,$AA$7)&gt;=1),$AA$7,"")))</f>
        <v/>
      </c>
      <c r="AY45" s="465" t="str">
        <f>IF(AY33="","",IF(OR(COUNTIFS('(9)附属物点検表'!$L$10:$L$5000,AY33,'(9)附属物点検表'!$AN$10:$AN$5000,$AB$7)&gt;=1,COUNTIFS('(9)附属物点検表'!$L$10:$L$5000,AY33,'(9)附属物点検表'!$AQ$10:$AQ$5000,$AB$7)&gt;=1),$AB$7,IF(OR(COUNTIFS('(9)附属物点検表'!$L$10:$L$5000,AY33,'(9)附属物点検表'!$AN$10:$AN$5000,$AA$7)&gt;=1,COUNTIFS('(9)附属物点検表'!$L$10:$L$5000,AY33,'(9)附属物点検表'!$AQ$10:$AQ$5000,$AA$7)&gt;=1),$AA$7,"")))</f>
        <v/>
      </c>
      <c r="AZ45" s="465" t="str">
        <f>IF(AZ33="","",IF(OR(COUNTIFS('(9)附属物点検表'!$L$10:$L$5000,AZ33,'(9)附属物点検表'!$AN$10:$AN$5000,$AB$7)&gt;=1,COUNTIFS('(9)附属物点検表'!$L$10:$L$5000,AZ33,'(9)附属物点検表'!$AQ$10:$AQ$5000,$AB$7)&gt;=1),$AB$7,IF(OR(COUNTIFS('(9)附属物点検表'!$L$10:$L$5000,AZ33,'(9)附属物点検表'!$AN$10:$AN$5000,$AA$7)&gt;=1,COUNTIFS('(9)附属物点検表'!$L$10:$L$5000,AZ33,'(9)附属物点検表'!$AQ$10:$AQ$5000,$AA$7)&gt;=1),$AA$7,"")))</f>
        <v/>
      </c>
      <c r="BA45" s="466" t="str">
        <f>IF(BA33="","",IF(OR(COUNTIFS('(9)附属物点検表'!$L$10:$L$5000,BA33,'(9)附属物点検表'!$AN$10:$AN$5000,$AB$7)&gt;=1,COUNTIFS('(9)附属物点検表'!$L$10:$L$5000,BA33,'(9)附属物点検表'!$AQ$10:$AQ$5000,$AB$7)&gt;=1),$AB$7,IF(OR(COUNTIFS('(9)附属物点検表'!$L$10:$L$5000,BA33,'(9)附属物点検表'!$AN$10:$AN$5000,$AA$7)&gt;=1,COUNTIFS('(9)附属物点検表'!$L$10:$L$5000,BA33,'(9)附属物点検表'!$AQ$10:$AQ$5000,$AA$7)&gt;=1),$AA$7,"")))</f>
        <v/>
      </c>
      <c r="BC45" s="1"/>
    </row>
    <row r="46" spans="2:55" ht="18.75" customHeight="1" x14ac:dyDescent="0.2">
      <c r="B46" s="65"/>
      <c r="C46" s="65"/>
      <c r="D46" s="65"/>
      <c r="E46" s="65"/>
      <c r="F46" s="65"/>
      <c r="G46" s="65"/>
      <c r="H46" s="65"/>
      <c r="I46" s="65"/>
      <c r="M46" s="204"/>
      <c r="N46" s="204"/>
      <c r="O46" s="204"/>
      <c r="P46" s="204"/>
      <c r="Q46" s="204"/>
      <c r="R46" s="204"/>
      <c r="S46" s="204"/>
      <c r="T46" s="204"/>
      <c r="U46" s="204"/>
      <c r="V46" s="204"/>
      <c r="W46" s="204"/>
      <c r="X46" s="204"/>
      <c r="Y46" s="204"/>
      <c r="Z46" s="204"/>
      <c r="AA46" s="204"/>
      <c r="AB46" s="204"/>
      <c r="AC46" s="204"/>
      <c r="AD46" s="204"/>
      <c r="AE46" s="204"/>
      <c r="AF46" s="204"/>
      <c r="AG46" s="204"/>
      <c r="AH46" s="204"/>
      <c r="AI46" s="204"/>
      <c r="AJ46" s="204"/>
      <c r="AK46" s="204"/>
      <c r="AL46" s="204"/>
      <c r="AM46" s="204"/>
      <c r="AN46" s="204"/>
      <c r="AO46" s="204"/>
      <c r="AP46" s="204"/>
      <c r="AQ46" s="204"/>
      <c r="AR46" s="204"/>
      <c r="AS46" s="204"/>
      <c r="AW46" s="204"/>
      <c r="AX46" s="204"/>
    </row>
    <row r="47" spans="2:55" ht="18.75" customHeight="1" thickBot="1" x14ac:dyDescent="0.25">
      <c r="B47" s="1847" t="s">
        <v>547</v>
      </c>
      <c r="C47" s="1848"/>
      <c r="D47" s="1848"/>
      <c r="E47" s="1848"/>
      <c r="F47" s="1848"/>
      <c r="G47" s="1849"/>
      <c r="H47" s="460">
        <f>IF($N$3=BA33,"PE",IF(BA33="PE","",IF(BA33="","",BA33+1)))</f>
        <v>92</v>
      </c>
      <c r="I47" s="461">
        <f t="shared" ref="I47:BA47" si="4">IF($N$3=H47,"PE",IF(H47="PE","",IF(H47="","",H47+1)))</f>
        <v>93</v>
      </c>
      <c r="J47" s="461">
        <f t="shared" si="4"/>
        <v>94</v>
      </c>
      <c r="K47" s="461">
        <f t="shared" si="4"/>
        <v>95</v>
      </c>
      <c r="L47" s="461">
        <f t="shared" si="4"/>
        <v>96</v>
      </c>
      <c r="M47" s="461">
        <f t="shared" si="4"/>
        <v>97</v>
      </c>
      <c r="N47" s="461">
        <f t="shared" si="4"/>
        <v>98</v>
      </c>
      <c r="O47" s="461">
        <f t="shared" si="4"/>
        <v>99</v>
      </c>
      <c r="P47" s="461">
        <f t="shared" si="4"/>
        <v>100</v>
      </c>
      <c r="Q47" s="461">
        <f t="shared" si="4"/>
        <v>101</v>
      </c>
      <c r="R47" s="461">
        <f>IF($N$3=Q47,"PE",IF(Q47="PE","",IF(Q47="","",Q47+1)))</f>
        <v>102</v>
      </c>
      <c r="S47" s="461">
        <f t="shared" si="4"/>
        <v>103</v>
      </c>
      <c r="T47" s="461">
        <f t="shared" si="4"/>
        <v>104</v>
      </c>
      <c r="U47" s="461">
        <f t="shared" si="4"/>
        <v>105</v>
      </c>
      <c r="V47" s="461">
        <f t="shared" si="4"/>
        <v>106</v>
      </c>
      <c r="W47" s="461">
        <f t="shared" si="4"/>
        <v>107</v>
      </c>
      <c r="X47" s="461">
        <f t="shared" si="4"/>
        <v>108</v>
      </c>
      <c r="Y47" s="461">
        <f t="shared" si="4"/>
        <v>109</v>
      </c>
      <c r="Z47" s="461">
        <f t="shared" si="4"/>
        <v>110</v>
      </c>
      <c r="AA47" s="461">
        <f t="shared" si="4"/>
        <v>111</v>
      </c>
      <c r="AB47" s="461">
        <f t="shared" si="4"/>
        <v>112</v>
      </c>
      <c r="AC47" s="461">
        <f t="shared" si="4"/>
        <v>113</v>
      </c>
      <c r="AD47" s="461">
        <f t="shared" si="4"/>
        <v>114</v>
      </c>
      <c r="AE47" s="461">
        <f t="shared" si="4"/>
        <v>115</v>
      </c>
      <c r="AF47" s="461">
        <f t="shared" si="4"/>
        <v>116</v>
      </c>
      <c r="AG47" s="461">
        <f t="shared" si="4"/>
        <v>117</v>
      </c>
      <c r="AH47" s="461">
        <f t="shared" si="4"/>
        <v>118</v>
      </c>
      <c r="AI47" s="461">
        <f t="shared" si="4"/>
        <v>119</v>
      </c>
      <c r="AJ47" s="461">
        <f t="shared" si="4"/>
        <v>120</v>
      </c>
      <c r="AK47" s="461">
        <f t="shared" si="4"/>
        <v>121</v>
      </c>
      <c r="AL47" s="461">
        <f t="shared" si="4"/>
        <v>122</v>
      </c>
      <c r="AM47" s="461">
        <f t="shared" si="4"/>
        <v>123</v>
      </c>
      <c r="AN47" s="461">
        <f t="shared" si="4"/>
        <v>124</v>
      </c>
      <c r="AO47" s="461">
        <f t="shared" si="4"/>
        <v>125</v>
      </c>
      <c r="AP47" s="461">
        <f t="shared" si="4"/>
        <v>126</v>
      </c>
      <c r="AQ47" s="461">
        <f t="shared" si="4"/>
        <v>127</v>
      </c>
      <c r="AR47" s="461">
        <f t="shared" si="4"/>
        <v>128</v>
      </c>
      <c r="AS47" s="461">
        <f t="shared" si="4"/>
        <v>129</v>
      </c>
      <c r="AT47" s="461">
        <f t="shared" si="4"/>
        <v>130</v>
      </c>
      <c r="AU47" s="461">
        <f t="shared" si="4"/>
        <v>131</v>
      </c>
      <c r="AV47" s="461">
        <f t="shared" si="4"/>
        <v>132</v>
      </c>
      <c r="AW47" s="461">
        <f t="shared" si="4"/>
        <v>133</v>
      </c>
      <c r="AX47" s="461">
        <f t="shared" si="4"/>
        <v>134</v>
      </c>
      <c r="AY47" s="461">
        <f t="shared" si="4"/>
        <v>135</v>
      </c>
      <c r="AZ47" s="461">
        <f t="shared" si="4"/>
        <v>136</v>
      </c>
      <c r="BA47" s="462">
        <f t="shared" si="4"/>
        <v>137</v>
      </c>
    </row>
    <row r="48" spans="2:55" ht="18.75" customHeight="1" thickTop="1" x14ac:dyDescent="0.2">
      <c r="B48" s="1853" t="s">
        <v>901</v>
      </c>
      <c r="C48" s="1850" t="str">
        <f>ﾃﾞｰﾀ一覧!$U$18</f>
        <v>ひび割れ</v>
      </c>
      <c r="D48" s="1851"/>
      <c r="E48" s="1851"/>
      <c r="F48" s="1851"/>
      <c r="G48" s="1852"/>
      <c r="H48" s="468" t="str">
        <f>IF(H$47="","",IF(COUNTIFS('(6)定期点検調書'!$B$12:$B$5000,H$47,'(6)定期点検調書'!$AH$12:$AH$5000,$C48,'(6)定期点検調書'!$BF$12:$BF$5000,$W$7)&gt;=1,$W$7,IF(COUNTIFS('(6)定期点検調書'!$B$12:$B$5000,H$47,'(6)定期点検調書'!$AH$12:$AH$5000,$C48,'(6)定期点検調書'!$BF$12:$BF$5000,$V$7)&gt;=1,$V$7,IF(COUNTIFS('(6)定期点検調書'!$B$12:$B$5000,H$47,'(6)定期点検調書'!$AH$12:$AH$5000,$C48,'(6)定期点検調書'!$BF$12:$BF$5000,$U$7)&gt;=1,$U$7,IF(COUNTIFS('(6)定期点検調書'!$B$12:$B$5000,H$47,'(6)定期点検調書'!$AH$12:$AH$5000,$C48,'(6)定期点検調書'!$BF$12:$BF$5000,$T$7)&gt;=1,$T$7,IF(COUNTIFS('(6)定期点検調書'!$B$12:$B$5000,H$47,'(6)定期点検調書'!$AH$12:$AH$5000,$C48,'(6)定期点検調書'!$BF$12:$BF$5000,$S$7)&gt;=1,$S$7,""))))))</f>
        <v/>
      </c>
      <c r="I48" s="463" t="str">
        <f>IF(I$47="","",IF(COUNTIFS('(6)定期点検調書'!$B$12:$B$5000,I$47,'(6)定期点検調書'!$AH$12:$AH$5000,$C48,'(6)定期点検調書'!$BF$12:$BF$5000,$W$7)&gt;=1,$W$7,IF(COUNTIFS('(6)定期点検調書'!$B$12:$B$5000,I$47,'(6)定期点検調書'!$AH$12:$AH$5000,$C48,'(6)定期点検調書'!$BF$12:$BF$5000,$V$7)&gt;=1,$V$7,IF(COUNTIFS('(6)定期点検調書'!$B$12:$B$5000,I$47,'(6)定期点検調書'!$AH$12:$AH$5000,$C48,'(6)定期点検調書'!$BF$12:$BF$5000,$U$7)&gt;=1,$U$7,IF(COUNTIFS('(6)定期点検調書'!$B$12:$B$5000,I$47,'(6)定期点検調書'!$AH$12:$AH$5000,$C48,'(6)定期点検調書'!$BF$12:$BF$5000,$T$7)&gt;=1,$T$7,IF(COUNTIFS('(6)定期点検調書'!$B$12:$B$5000,I$47,'(6)定期点検調書'!$AH$12:$AH$5000,$C48,'(6)定期点検調書'!$BF$12:$BF$5000,$S$7)&gt;=1,$S$7,""))))))</f>
        <v/>
      </c>
      <c r="J48" s="463" t="str">
        <f>IF(J$47="","",IF(COUNTIFS('(6)定期点検調書'!$B$12:$B$5000,J$47,'(6)定期点検調書'!$AH$12:$AH$5000,$C48,'(6)定期点検調書'!$BF$12:$BF$5000,$W$7)&gt;=1,$W$7,IF(COUNTIFS('(6)定期点検調書'!$B$12:$B$5000,J$47,'(6)定期点検調書'!$AH$12:$AH$5000,$C48,'(6)定期点検調書'!$BF$12:$BF$5000,$V$7)&gt;=1,$V$7,IF(COUNTIFS('(6)定期点検調書'!$B$12:$B$5000,J$47,'(6)定期点検調書'!$AH$12:$AH$5000,$C48,'(6)定期点検調書'!$BF$12:$BF$5000,$U$7)&gt;=1,$U$7,IF(COUNTIFS('(6)定期点検調書'!$B$12:$B$5000,J$47,'(6)定期点検調書'!$AH$12:$AH$5000,$C48,'(6)定期点検調書'!$BF$12:$BF$5000,$T$7)&gt;=1,$T$7,IF(COUNTIFS('(6)定期点検調書'!$B$12:$B$5000,J$47,'(6)定期点検調書'!$AH$12:$AH$5000,$C48,'(6)定期点検調書'!$BF$12:$BF$5000,$S$7)&gt;=1,$S$7,""))))))</f>
        <v/>
      </c>
      <c r="K48" s="463" t="str">
        <f>IF(K$47="","",IF(COUNTIFS('(6)定期点検調書'!$B$12:$B$5000,K$47,'(6)定期点検調書'!$AH$12:$AH$5000,$C48,'(6)定期点検調書'!$BF$12:$BF$5000,$W$7)&gt;=1,$W$7,IF(COUNTIFS('(6)定期点検調書'!$B$12:$B$5000,K$47,'(6)定期点検調書'!$AH$12:$AH$5000,$C48,'(6)定期点検調書'!$BF$12:$BF$5000,$V$7)&gt;=1,$V$7,IF(COUNTIFS('(6)定期点検調書'!$B$12:$B$5000,K$47,'(6)定期点検調書'!$AH$12:$AH$5000,$C48,'(6)定期点検調書'!$BF$12:$BF$5000,$U$7)&gt;=1,$U$7,IF(COUNTIFS('(6)定期点検調書'!$B$12:$B$5000,K$47,'(6)定期点検調書'!$AH$12:$AH$5000,$C48,'(6)定期点検調書'!$BF$12:$BF$5000,$T$7)&gt;=1,$T$7,IF(COUNTIFS('(6)定期点検調書'!$B$12:$B$5000,K$47,'(6)定期点検調書'!$AH$12:$AH$5000,$C48,'(6)定期点検調書'!$BF$12:$BF$5000,$S$7)&gt;=1,$S$7,""))))))</f>
        <v/>
      </c>
      <c r="L48" s="463" t="str">
        <f>IF(L$47="","",IF(COUNTIFS('(6)定期点検調書'!$B$12:$B$5000,L$47,'(6)定期点検調書'!$AH$12:$AH$5000,$C48,'(6)定期点検調書'!$BF$12:$BF$5000,$W$7)&gt;=1,$W$7,IF(COUNTIFS('(6)定期点検調書'!$B$12:$B$5000,L$47,'(6)定期点検調書'!$AH$12:$AH$5000,$C48,'(6)定期点検調書'!$BF$12:$BF$5000,$V$7)&gt;=1,$V$7,IF(COUNTIFS('(6)定期点検調書'!$B$12:$B$5000,L$47,'(6)定期点検調書'!$AH$12:$AH$5000,$C48,'(6)定期点検調書'!$BF$12:$BF$5000,$U$7)&gt;=1,$U$7,IF(COUNTIFS('(6)定期点検調書'!$B$12:$B$5000,L$47,'(6)定期点検調書'!$AH$12:$AH$5000,$C48,'(6)定期点検調書'!$BF$12:$BF$5000,$T$7)&gt;=1,$T$7,IF(COUNTIFS('(6)定期点検調書'!$B$12:$B$5000,L$47,'(6)定期点検調書'!$AH$12:$AH$5000,$C48,'(6)定期点検調書'!$BF$12:$BF$5000,$S$7)&gt;=1,$S$7,""))))))</f>
        <v/>
      </c>
      <c r="M48" s="463" t="str">
        <f>IF(M$47="","",IF(COUNTIFS('(6)定期点検調書'!$B$12:$B$5000,M$47,'(6)定期点検調書'!$AH$12:$AH$5000,$C48,'(6)定期点検調書'!$BF$12:$BF$5000,$W$7)&gt;=1,$W$7,IF(COUNTIFS('(6)定期点検調書'!$B$12:$B$5000,M$47,'(6)定期点検調書'!$AH$12:$AH$5000,$C48,'(6)定期点検調書'!$BF$12:$BF$5000,$V$7)&gt;=1,$V$7,IF(COUNTIFS('(6)定期点検調書'!$B$12:$B$5000,M$47,'(6)定期点検調書'!$AH$12:$AH$5000,$C48,'(6)定期点検調書'!$BF$12:$BF$5000,$U$7)&gt;=1,$U$7,IF(COUNTIFS('(6)定期点検調書'!$B$12:$B$5000,M$47,'(6)定期点検調書'!$AH$12:$AH$5000,$C48,'(6)定期点検調書'!$BF$12:$BF$5000,$T$7)&gt;=1,$T$7,IF(COUNTIFS('(6)定期点検調書'!$B$12:$B$5000,M$47,'(6)定期点検調書'!$AH$12:$AH$5000,$C48,'(6)定期点検調書'!$BF$12:$BF$5000,$S$7)&gt;=1,$S$7,""))))))</f>
        <v/>
      </c>
      <c r="N48" s="463" t="str">
        <f>IF(N$47="","",IF(COUNTIFS('(6)定期点検調書'!$B$12:$B$5000,N$47,'(6)定期点検調書'!$AH$12:$AH$5000,$C48,'(6)定期点検調書'!$BF$12:$BF$5000,$W$7)&gt;=1,$W$7,IF(COUNTIFS('(6)定期点検調書'!$B$12:$B$5000,N$47,'(6)定期点検調書'!$AH$12:$AH$5000,$C48,'(6)定期点検調書'!$BF$12:$BF$5000,$V$7)&gt;=1,$V$7,IF(COUNTIFS('(6)定期点検調書'!$B$12:$B$5000,N$47,'(6)定期点検調書'!$AH$12:$AH$5000,$C48,'(6)定期点検調書'!$BF$12:$BF$5000,$U$7)&gt;=1,$U$7,IF(COUNTIFS('(6)定期点検調書'!$B$12:$B$5000,N$47,'(6)定期点検調書'!$AH$12:$AH$5000,$C48,'(6)定期点検調書'!$BF$12:$BF$5000,$T$7)&gt;=1,$T$7,IF(COUNTIFS('(6)定期点検調書'!$B$12:$B$5000,N$47,'(6)定期点検調書'!$AH$12:$AH$5000,$C48,'(6)定期点検調書'!$BF$12:$BF$5000,$S$7)&gt;=1,$S$7,""))))))</f>
        <v/>
      </c>
      <c r="O48" s="463" t="str">
        <f>IF(O$47="","",IF(COUNTIFS('(6)定期点検調書'!$B$12:$B$5000,O$47,'(6)定期点検調書'!$AH$12:$AH$5000,$C48,'(6)定期点検調書'!$BF$12:$BF$5000,$W$7)&gt;=1,$W$7,IF(COUNTIFS('(6)定期点検調書'!$B$12:$B$5000,O$47,'(6)定期点検調書'!$AH$12:$AH$5000,$C48,'(6)定期点検調書'!$BF$12:$BF$5000,$V$7)&gt;=1,$V$7,IF(COUNTIFS('(6)定期点検調書'!$B$12:$B$5000,O$47,'(6)定期点検調書'!$AH$12:$AH$5000,$C48,'(6)定期点検調書'!$BF$12:$BF$5000,$U$7)&gt;=1,$U$7,IF(COUNTIFS('(6)定期点検調書'!$B$12:$B$5000,O$47,'(6)定期点検調書'!$AH$12:$AH$5000,$C48,'(6)定期点検調書'!$BF$12:$BF$5000,$T$7)&gt;=1,$T$7,IF(COUNTIFS('(6)定期点検調書'!$B$12:$B$5000,O$47,'(6)定期点検調書'!$AH$12:$AH$5000,$C48,'(6)定期点検調書'!$BF$12:$BF$5000,$S$7)&gt;=1,$S$7,""))))))</f>
        <v/>
      </c>
      <c r="P48" s="463" t="str">
        <f>IF(P$47="","",IF(COUNTIFS('(6)定期点検調書'!$B$12:$B$5000,P$47,'(6)定期点検調書'!$AH$12:$AH$5000,$C48,'(6)定期点検調書'!$BF$12:$BF$5000,$W$7)&gt;=1,$W$7,IF(COUNTIFS('(6)定期点検調書'!$B$12:$B$5000,P$47,'(6)定期点検調書'!$AH$12:$AH$5000,$C48,'(6)定期点検調書'!$BF$12:$BF$5000,$V$7)&gt;=1,$V$7,IF(COUNTIFS('(6)定期点検調書'!$B$12:$B$5000,P$47,'(6)定期点検調書'!$AH$12:$AH$5000,$C48,'(6)定期点検調書'!$BF$12:$BF$5000,$U$7)&gt;=1,$U$7,IF(COUNTIFS('(6)定期点検調書'!$B$12:$B$5000,P$47,'(6)定期点検調書'!$AH$12:$AH$5000,$C48,'(6)定期点検調書'!$BF$12:$BF$5000,$T$7)&gt;=1,$T$7,IF(COUNTIFS('(6)定期点検調書'!$B$12:$B$5000,P$47,'(6)定期点検調書'!$AH$12:$AH$5000,$C48,'(6)定期点検調書'!$BF$12:$BF$5000,$S$7)&gt;=1,$S$7,""))))))</f>
        <v/>
      </c>
      <c r="Q48" s="463" t="str">
        <f>IF(Q$47="","",IF(COUNTIFS('(6)定期点検調書'!$B$12:$B$5000,Q$47,'(6)定期点検調書'!$AH$12:$AH$5000,$C48,'(6)定期点検調書'!$BF$12:$BF$5000,$W$7)&gt;=1,$W$7,IF(COUNTIFS('(6)定期点検調書'!$B$12:$B$5000,Q$47,'(6)定期点検調書'!$AH$12:$AH$5000,$C48,'(6)定期点検調書'!$BF$12:$BF$5000,$V$7)&gt;=1,$V$7,IF(COUNTIFS('(6)定期点検調書'!$B$12:$B$5000,Q$47,'(6)定期点検調書'!$AH$12:$AH$5000,$C48,'(6)定期点検調書'!$BF$12:$BF$5000,$U$7)&gt;=1,$U$7,IF(COUNTIFS('(6)定期点検調書'!$B$12:$B$5000,Q$47,'(6)定期点検調書'!$AH$12:$AH$5000,$C48,'(6)定期点検調書'!$BF$12:$BF$5000,$T$7)&gt;=1,$T$7,IF(COUNTIFS('(6)定期点検調書'!$B$12:$B$5000,Q$47,'(6)定期点検調書'!$AH$12:$AH$5000,$C48,'(6)定期点検調書'!$BF$12:$BF$5000,$S$7)&gt;=1,$S$7,""))))))</f>
        <v/>
      </c>
      <c r="R48" s="463" t="str">
        <f>IF(R$47="","",IF(COUNTIFS('(6)定期点検調書'!$B$12:$B$5000,R$47,'(6)定期点検調書'!$AH$12:$AH$5000,$C48,'(6)定期点検調書'!$BF$12:$BF$5000,$W$7)&gt;=1,$W$7,IF(COUNTIFS('(6)定期点検調書'!$B$12:$B$5000,R$47,'(6)定期点検調書'!$AH$12:$AH$5000,$C48,'(6)定期点検調書'!$BF$12:$BF$5000,$V$7)&gt;=1,$V$7,IF(COUNTIFS('(6)定期点検調書'!$B$12:$B$5000,R$47,'(6)定期点検調書'!$AH$12:$AH$5000,$C48,'(6)定期点検調書'!$BF$12:$BF$5000,$U$7)&gt;=1,$U$7,IF(COUNTIFS('(6)定期点検調書'!$B$12:$B$5000,R$47,'(6)定期点検調書'!$AH$12:$AH$5000,$C48,'(6)定期点検調書'!$BF$12:$BF$5000,$T$7)&gt;=1,$T$7,IF(COUNTIFS('(6)定期点検調書'!$B$12:$B$5000,R$47,'(6)定期点検調書'!$AH$12:$AH$5000,$C48,'(6)定期点検調書'!$BF$12:$BF$5000,$S$7)&gt;=1,$S$7,""))))))</f>
        <v/>
      </c>
      <c r="S48" s="463" t="str">
        <f>IF(S$47="","",IF(COUNTIFS('(6)定期点検調書'!$B$12:$B$5000,S$47,'(6)定期点検調書'!$AH$12:$AH$5000,$C48,'(6)定期点検調書'!$BF$12:$BF$5000,$W$7)&gt;=1,$W$7,IF(COUNTIFS('(6)定期点検調書'!$B$12:$B$5000,S$47,'(6)定期点検調書'!$AH$12:$AH$5000,$C48,'(6)定期点検調書'!$BF$12:$BF$5000,$V$7)&gt;=1,$V$7,IF(COUNTIFS('(6)定期点検調書'!$B$12:$B$5000,S$47,'(6)定期点検調書'!$AH$12:$AH$5000,$C48,'(6)定期点検調書'!$BF$12:$BF$5000,$U$7)&gt;=1,$U$7,IF(COUNTIFS('(6)定期点検調書'!$B$12:$B$5000,S$47,'(6)定期点検調書'!$AH$12:$AH$5000,$C48,'(6)定期点検調書'!$BF$12:$BF$5000,$T$7)&gt;=1,$T$7,IF(COUNTIFS('(6)定期点検調書'!$B$12:$B$5000,S$47,'(6)定期点検調書'!$AH$12:$AH$5000,$C48,'(6)定期点検調書'!$BF$12:$BF$5000,$S$7)&gt;=1,$S$7,""))))))</f>
        <v/>
      </c>
      <c r="T48" s="463" t="str">
        <f>IF(T$47="","",IF(COUNTIFS('(6)定期点検調書'!$B$12:$B$5000,T$47,'(6)定期点検調書'!$AH$12:$AH$5000,$C48,'(6)定期点検調書'!$BF$12:$BF$5000,$W$7)&gt;=1,$W$7,IF(COUNTIFS('(6)定期点検調書'!$B$12:$B$5000,T$47,'(6)定期点検調書'!$AH$12:$AH$5000,$C48,'(6)定期点検調書'!$BF$12:$BF$5000,$V$7)&gt;=1,$V$7,IF(COUNTIFS('(6)定期点検調書'!$B$12:$B$5000,T$47,'(6)定期点検調書'!$AH$12:$AH$5000,$C48,'(6)定期点検調書'!$BF$12:$BF$5000,$U$7)&gt;=1,$U$7,IF(COUNTIFS('(6)定期点検調書'!$B$12:$B$5000,T$47,'(6)定期点検調書'!$AH$12:$AH$5000,$C48,'(6)定期点検調書'!$BF$12:$BF$5000,$T$7)&gt;=1,$T$7,IF(COUNTIFS('(6)定期点検調書'!$B$12:$B$5000,T$47,'(6)定期点検調書'!$AH$12:$AH$5000,$C48,'(6)定期点検調書'!$BF$12:$BF$5000,$S$7)&gt;=1,$S$7,""))))))</f>
        <v/>
      </c>
      <c r="U48" s="463" t="str">
        <f>IF(U$47="","",IF(COUNTIFS('(6)定期点検調書'!$B$12:$B$5000,U$47,'(6)定期点検調書'!$AH$12:$AH$5000,$C48,'(6)定期点検調書'!$BF$12:$BF$5000,$W$7)&gt;=1,$W$7,IF(COUNTIFS('(6)定期点検調書'!$B$12:$B$5000,U$47,'(6)定期点検調書'!$AH$12:$AH$5000,$C48,'(6)定期点検調書'!$BF$12:$BF$5000,$V$7)&gt;=1,$V$7,IF(COUNTIFS('(6)定期点検調書'!$B$12:$B$5000,U$47,'(6)定期点検調書'!$AH$12:$AH$5000,$C48,'(6)定期点検調書'!$BF$12:$BF$5000,$U$7)&gt;=1,$U$7,IF(COUNTIFS('(6)定期点検調書'!$B$12:$B$5000,U$47,'(6)定期点検調書'!$AH$12:$AH$5000,$C48,'(6)定期点検調書'!$BF$12:$BF$5000,$T$7)&gt;=1,$T$7,IF(COUNTIFS('(6)定期点検調書'!$B$12:$B$5000,U$47,'(6)定期点検調書'!$AH$12:$AH$5000,$C48,'(6)定期点検調書'!$BF$12:$BF$5000,$S$7)&gt;=1,$S$7,""))))))</f>
        <v/>
      </c>
      <c r="V48" s="463" t="str">
        <f>IF(V$47="","",IF(COUNTIFS('(6)定期点検調書'!$B$12:$B$5000,V$47,'(6)定期点検調書'!$AH$12:$AH$5000,$C48,'(6)定期点検調書'!$BF$12:$BF$5000,$W$7)&gt;=1,$W$7,IF(COUNTIFS('(6)定期点検調書'!$B$12:$B$5000,V$47,'(6)定期点検調書'!$AH$12:$AH$5000,$C48,'(6)定期点検調書'!$BF$12:$BF$5000,$V$7)&gt;=1,$V$7,IF(COUNTIFS('(6)定期点検調書'!$B$12:$B$5000,V$47,'(6)定期点検調書'!$AH$12:$AH$5000,$C48,'(6)定期点検調書'!$BF$12:$BF$5000,$U$7)&gt;=1,$U$7,IF(COUNTIFS('(6)定期点検調書'!$B$12:$B$5000,V$47,'(6)定期点検調書'!$AH$12:$AH$5000,$C48,'(6)定期点検調書'!$BF$12:$BF$5000,$T$7)&gt;=1,$T$7,IF(COUNTIFS('(6)定期点検調書'!$B$12:$B$5000,V$47,'(6)定期点検調書'!$AH$12:$AH$5000,$C48,'(6)定期点検調書'!$BF$12:$BF$5000,$S$7)&gt;=1,$S$7,""))))))</f>
        <v/>
      </c>
      <c r="W48" s="463" t="str">
        <f>IF(W$47="","",IF(COUNTIFS('(6)定期点検調書'!$B$12:$B$5000,W$47,'(6)定期点検調書'!$AH$12:$AH$5000,$C48,'(6)定期点検調書'!$BF$12:$BF$5000,$W$7)&gt;=1,$W$7,IF(COUNTIFS('(6)定期点検調書'!$B$12:$B$5000,W$47,'(6)定期点検調書'!$AH$12:$AH$5000,$C48,'(6)定期点検調書'!$BF$12:$BF$5000,$V$7)&gt;=1,$V$7,IF(COUNTIFS('(6)定期点検調書'!$B$12:$B$5000,W$47,'(6)定期点検調書'!$AH$12:$AH$5000,$C48,'(6)定期点検調書'!$BF$12:$BF$5000,$U$7)&gt;=1,$U$7,IF(COUNTIFS('(6)定期点検調書'!$B$12:$B$5000,W$47,'(6)定期点検調書'!$AH$12:$AH$5000,$C48,'(6)定期点検調書'!$BF$12:$BF$5000,$T$7)&gt;=1,$T$7,IF(COUNTIFS('(6)定期点検調書'!$B$12:$B$5000,W$47,'(6)定期点検調書'!$AH$12:$AH$5000,$C48,'(6)定期点検調書'!$BF$12:$BF$5000,$S$7)&gt;=1,$S$7,""))))))</f>
        <v/>
      </c>
      <c r="X48" s="463" t="str">
        <f>IF(X$47="","",IF(COUNTIFS('(6)定期点検調書'!$B$12:$B$5000,X$47,'(6)定期点検調書'!$AH$12:$AH$5000,$C48,'(6)定期点検調書'!$BF$12:$BF$5000,$W$7)&gt;=1,$W$7,IF(COUNTIFS('(6)定期点検調書'!$B$12:$B$5000,X$47,'(6)定期点検調書'!$AH$12:$AH$5000,$C48,'(6)定期点検調書'!$BF$12:$BF$5000,$V$7)&gt;=1,$V$7,IF(COUNTIFS('(6)定期点検調書'!$B$12:$B$5000,X$47,'(6)定期点検調書'!$AH$12:$AH$5000,$C48,'(6)定期点検調書'!$BF$12:$BF$5000,$U$7)&gt;=1,$U$7,IF(COUNTIFS('(6)定期点検調書'!$B$12:$B$5000,X$47,'(6)定期点検調書'!$AH$12:$AH$5000,$C48,'(6)定期点検調書'!$BF$12:$BF$5000,$T$7)&gt;=1,$T$7,IF(COUNTIFS('(6)定期点検調書'!$B$12:$B$5000,X$47,'(6)定期点検調書'!$AH$12:$AH$5000,$C48,'(6)定期点検調書'!$BF$12:$BF$5000,$S$7)&gt;=1,$S$7,""))))))</f>
        <v/>
      </c>
      <c r="Y48" s="463" t="str">
        <f>IF(Y$47="","",IF(COUNTIFS('(6)定期点検調書'!$B$12:$B$5000,Y$47,'(6)定期点検調書'!$AH$12:$AH$5000,$C48,'(6)定期点検調書'!$BF$12:$BF$5000,$W$7)&gt;=1,$W$7,IF(COUNTIFS('(6)定期点検調書'!$B$12:$B$5000,Y$47,'(6)定期点検調書'!$AH$12:$AH$5000,$C48,'(6)定期点検調書'!$BF$12:$BF$5000,$V$7)&gt;=1,$V$7,IF(COUNTIFS('(6)定期点検調書'!$B$12:$B$5000,Y$47,'(6)定期点検調書'!$AH$12:$AH$5000,$C48,'(6)定期点検調書'!$BF$12:$BF$5000,$U$7)&gt;=1,$U$7,IF(COUNTIFS('(6)定期点検調書'!$B$12:$B$5000,Y$47,'(6)定期点検調書'!$AH$12:$AH$5000,$C48,'(6)定期点検調書'!$BF$12:$BF$5000,$T$7)&gt;=1,$T$7,IF(COUNTIFS('(6)定期点検調書'!$B$12:$B$5000,Y$47,'(6)定期点検調書'!$AH$12:$AH$5000,$C48,'(6)定期点検調書'!$BF$12:$BF$5000,$S$7)&gt;=1,$S$7,""))))))</f>
        <v/>
      </c>
      <c r="Z48" s="463" t="str">
        <f>IF(Z$47="","",IF(COUNTIFS('(6)定期点検調書'!$B$12:$B$5000,Z$47,'(6)定期点検調書'!$AH$12:$AH$5000,$C48,'(6)定期点検調書'!$BF$12:$BF$5000,$W$7)&gt;=1,$W$7,IF(COUNTIFS('(6)定期点検調書'!$B$12:$B$5000,Z$47,'(6)定期点検調書'!$AH$12:$AH$5000,$C48,'(6)定期点検調書'!$BF$12:$BF$5000,$V$7)&gt;=1,$V$7,IF(COUNTIFS('(6)定期点検調書'!$B$12:$B$5000,Z$47,'(6)定期点検調書'!$AH$12:$AH$5000,$C48,'(6)定期点検調書'!$BF$12:$BF$5000,$U$7)&gt;=1,$U$7,IF(COUNTIFS('(6)定期点検調書'!$B$12:$B$5000,Z$47,'(6)定期点検調書'!$AH$12:$AH$5000,$C48,'(6)定期点検調書'!$BF$12:$BF$5000,$T$7)&gt;=1,$T$7,IF(COUNTIFS('(6)定期点検調書'!$B$12:$B$5000,Z$47,'(6)定期点検調書'!$AH$12:$AH$5000,$C48,'(6)定期点検調書'!$BF$12:$BF$5000,$S$7)&gt;=1,$S$7,""))))))</f>
        <v/>
      </c>
      <c r="AA48" s="463" t="str">
        <f>IF(AA$47="","",IF(COUNTIFS('(6)定期点検調書'!$B$12:$B$5000,AA$47,'(6)定期点検調書'!$AH$12:$AH$5000,$C48,'(6)定期点検調書'!$BF$12:$BF$5000,$W$7)&gt;=1,$W$7,IF(COUNTIFS('(6)定期点検調書'!$B$12:$B$5000,AA$47,'(6)定期点検調書'!$AH$12:$AH$5000,$C48,'(6)定期点検調書'!$BF$12:$BF$5000,$V$7)&gt;=1,$V$7,IF(COUNTIFS('(6)定期点検調書'!$B$12:$B$5000,AA$47,'(6)定期点検調書'!$AH$12:$AH$5000,$C48,'(6)定期点検調書'!$BF$12:$BF$5000,$U$7)&gt;=1,$U$7,IF(COUNTIFS('(6)定期点検調書'!$B$12:$B$5000,AA$47,'(6)定期点検調書'!$AH$12:$AH$5000,$C48,'(6)定期点検調書'!$BF$12:$BF$5000,$T$7)&gt;=1,$T$7,IF(COUNTIFS('(6)定期点検調書'!$B$12:$B$5000,AA$47,'(6)定期点検調書'!$AH$12:$AH$5000,$C48,'(6)定期点検調書'!$BF$12:$BF$5000,$S$7)&gt;=1,$S$7,""))))))</f>
        <v/>
      </c>
      <c r="AB48" s="463" t="str">
        <f>IF(AB$47="","",IF(COUNTIFS('(6)定期点検調書'!$B$12:$B$5000,AB$47,'(6)定期点検調書'!$AH$12:$AH$5000,$C48,'(6)定期点検調書'!$BF$12:$BF$5000,$W$7)&gt;=1,$W$7,IF(COUNTIFS('(6)定期点検調書'!$B$12:$B$5000,AB$47,'(6)定期点検調書'!$AH$12:$AH$5000,$C48,'(6)定期点検調書'!$BF$12:$BF$5000,$V$7)&gt;=1,$V$7,IF(COUNTIFS('(6)定期点検調書'!$B$12:$B$5000,AB$47,'(6)定期点検調書'!$AH$12:$AH$5000,$C48,'(6)定期点検調書'!$BF$12:$BF$5000,$U$7)&gt;=1,$U$7,IF(COUNTIFS('(6)定期点検調書'!$B$12:$B$5000,AB$47,'(6)定期点検調書'!$AH$12:$AH$5000,$C48,'(6)定期点検調書'!$BF$12:$BF$5000,$T$7)&gt;=1,$T$7,IF(COUNTIFS('(6)定期点検調書'!$B$12:$B$5000,AB$47,'(6)定期点検調書'!$AH$12:$AH$5000,$C48,'(6)定期点検調書'!$BF$12:$BF$5000,$S$7)&gt;=1,$S$7,""))))))</f>
        <v/>
      </c>
      <c r="AC48" s="463" t="str">
        <f>IF(AC$47="","",IF(COUNTIFS('(6)定期点検調書'!$B$12:$B$5000,AC$47,'(6)定期点検調書'!$AH$12:$AH$5000,$C48,'(6)定期点検調書'!$BF$12:$BF$5000,$W$7)&gt;=1,$W$7,IF(COUNTIFS('(6)定期点検調書'!$B$12:$B$5000,AC$47,'(6)定期点検調書'!$AH$12:$AH$5000,$C48,'(6)定期点検調書'!$BF$12:$BF$5000,$V$7)&gt;=1,$V$7,IF(COUNTIFS('(6)定期点検調書'!$B$12:$B$5000,AC$47,'(6)定期点検調書'!$AH$12:$AH$5000,$C48,'(6)定期点検調書'!$BF$12:$BF$5000,$U$7)&gt;=1,$U$7,IF(COUNTIFS('(6)定期点検調書'!$B$12:$B$5000,AC$47,'(6)定期点検調書'!$AH$12:$AH$5000,$C48,'(6)定期点検調書'!$BF$12:$BF$5000,$T$7)&gt;=1,$T$7,IF(COUNTIFS('(6)定期点検調書'!$B$12:$B$5000,AC$47,'(6)定期点検調書'!$AH$12:$AH$5000,$C48,'(6)定期点検調書'!$BF$12:$BF$5000,$S$7)&gt;=1,$S$7,""))))))</f>
        <v/>
      </c>
      <c r="AD48" s="463" t="str">
        <f>IF(AD$47="","",IF(COUNTIFS('(6)定期点検調書'!$B$12:$B$5000,AD$47,'(6)定期点検調書'!$AH$12:$AH$5000,$C48,'(6)定期点検調書'!$BF$12:$BF$5000,$W$7)&gt;=1,$W$7,IF(COUNTIFS('(6)定期点検調書'!$B$12:$B$5000,AD$47,'(6)定期点検調書'!$AH$12:$AH$5000,$C48,'(6)定期点検調書'!$BF$12:$BF$5000,$V$7)&gt;=1,$V$7,IF(COUNTIFS('(6)定期点検調書'!$B$12:$B$5000,AD$47,'(6)定期点検調書'!$AH$12:$AH$5000,$C48,'(6)定期点検調書'!$BF$12:$BF$5000,$U$7)&gt;=1,$U$7,IF(COUNTIFS('(6)定期点検調書'!$B$12:$B$5000,AD$47,'(6)定期点検調書'!$AH$12:$AH$5000,$C48,'(6)定期点検調書'!$BF$12:$BF$5000,$T$7)&gt;=1,$T$7,IF(COUNTIFS('(6)定期点検調書'!$B$12:$B$5000,AD$47,'(6)定期点検調書'!$AH$12:$AH$5000,$C48,'(6)定期点検調書'!$BF$12:$BF$5000,$S$7)&gt;=1,$S$7,""))))))</f>
        <v/>
      </c>
      <c r="AE48" s="463" t="str">
        <f>IF(AE$47="","",IF(COUNTIFS('(6)定期点検調書'!$B$12:$B$5000,AE$47,'(6)定期点検調書'!$AH$12:$AH$5000,$C48,'(6)定期点検調書'!$BF$12:$BF$5000,$W$7)&gt;=1,$W$7,IF(COUNTIFS('(6)定期点検調書'!$B$12:$B$5000,AE$47,'(6)定期点検調書'!$AH$12:$AH$5000,$C48,'(6)定期点検調書'!$BF$12:$BF$5000,$V$7)&gt;=1,$V$7,IF(COUNTIFS('(6)定期点検調書'!$B$12:$B$5000,AE$47,'(6)定期点検調書'!$AH$12:$AH$5000,$C48,'(6)定期点検調書'!$BF$12:$BF$5000,$U$7)&gt;=1,$U$7,IF(COUNTIFS('(6)定期点検調書'!$B$12:$B$5000,AE$47,'(6)定期点検調書'!$AH$12:$AH$5000,$C48,'(6)定期点検調書'!$BF$12:$BF$5000,$T$7)&gt;=1,$T$7,IF(COUNTIFS('(6)定期点検調書'!$B$12:$B$5000,AE$47,'(6)定期点検調書'!$AH$12:$AH$5000,$C48,'(6)定期点検調書'!$BF$12:$BF$5000,$S$7)&gt;=1,$S$7,""))))))</f>
        <v/>
      </c>
      <c r="AF48" s="463" t="str">
        <f>IF(AF$47="","",IF(COUNTIFS('(6)定期点検調書'!$B$12:$B$5000,AF$47,'(6)定期点検調書'!$AH$12:$AH$5000,$C48,'(6)定期点検調書'!$BF$12:$BF$5000,$W$7)&gt;=1,$W$7,IF(COUNTIFS('(6)定期点検調書'!$B$12:$B$5000,AF$47,'(6)定期点検調書'!$AH$12:$AH$5000,$C48,'(6)定期点検調書'!$BF$12:$BF$5000,$V$7)&gt;=1,$V$7,IF(COUNTIFS('(6)定期点検調書'!$B$12:$B$5000,AF$47,'(6)定期点検調書'!$AH$12:$AH$5000,$C48,'(6)定期点検調書'!$BF$12:$BF$5000,$U$7)&gt;=1,$U$7,IF(COUNTIFS('(6)定期点検調書'!$B$12:$B$5000,AF$47,'(6)定期点検調書'!$AH$12:$AH$5000,$C48,'(6)定期点検調書'!$BF$12:$BF$5000,$T$7)&gt;=1,$T$7,IF(COUNTIFS('(6)定期点検調書'!$B$12:$B$5000,AF$47,'(6)定期点検調書'!$AH$12:$AH$5000,$C48,'(6)定期点検調書'!$BF$12:$BF$5000,$S$7)&gt;=1,$S$7,""))))))</f>
        <v/>
      </c>
      <c r="AG48" s="463" t="str">
        <f>IF(AG$47="","",IF(COUNTIFS('(6)定期点検調書'!$B$12:$B$5000,AG$47,'(6)定期点検調書'!$AH$12:$AH$5000,$C48,'(6)定期点検調書'!$BF$12:$BF$5000,$W$7)&gt;=1,$W$7,IF(COUNTIFS('(6)定期点検調書'!$B$12:$B$5000,AG$47,'(6)定期点検調書'!$AH$12:$AH$5000,$C48,'(6)定期点検調書'!$BF$12:$BF$5000,$V$7)&gt;=1,$V$7,IF(COUNTIFS('(6)定期点検調書'!$B$12:$B$5000,AG$47,'(6)定期点検調書'!$AH$12:$AH$5000,$C48,'(6)定期点検調書'!$BF$12:$BF$5000,$U$7)&gt;=1,$U$7,IF(COUNTIFS('(6)定期点検調書'!$B$12:$B$5000,AG$47,'(6)定期点検調書'!$AH$12:$AH$5000,$C48,'(6)定期点検調書'!$BF$12:$BF$5000,$T$7)&gt;=1,$T$7,IF(COUNTIFS('(6)定期点検調書'!$B$12:$B$5000,AG$47,'(6)定期点検調書'!$AH$12:$AH$5000,$C48,'(6)定期点検調書'!$BF$12:$BF$5000,$S$7)&gt;=1,$S$7,""))))))</f>
        <v/>
      </c>
      <c r="AH48" s="463" t="str">
        <f>IF(AH$47="","",IF(COUNTIFS('(6)定期点検調書'!$B$12:$B$5000,AH$47,'(6)定期点検調書'!$AH$12:$AH$5000,$C48,'(6)定期点検調書'!$BF$12:$BF$5000,$W$7)&gt;=1,$W$7,IF(COUNTIFS('(6)定期点検調書'!$B$12:$B$5000,AH$47,'(6)定期点検調書'!$AH$12:$AH$5000,$C48,'(6)定期点検調書'!$BF$12:$BF$5000,$V$7)&gt;=1,$V$7,IF(COUNTIFS('(6)定期点検調書'!$B$12:$B$5000,AH$47,'(6)定期点検調書'!$AH$12:$AH$5000,$C48,'(6)定期点検調書'!$BF$12:$BF$5000,$U$7)&gt;=1,$U$7,IF(COUNTIFS('(6)定期点検調書'!$B$12:$B$5000,AH$47,'(6)定期点検調書'!$AH$12:$AH$5000,$C48,'(6)定期点検調書'!$BF$12:$BF$5000,$T$7)&gt;=1,$T$7,IF(COUNTIFS('(6)定期点検調書'!$B$12:$B$5000,AH$47,'(6)定期点検調書'!$AH$12:$AH$5000,$C48,'(6)定期点検調書'!$BF$12:$BF$5000,$S$7)&gt;=1,$S$7,""))))))</f>
        <v/>
      </c>
      <c r="AI48" s="463" t="str">
        <f>IF(AI$47="","",IF(COUNTIFS('(6)定期点検調書'!$B$12:$B$5000,AI$47,'(6)定期点検調書'!$AH$12:$AH$5000,$C48,'(6)定期点検調書'!$BF$12:$BF$5000,$W$7)&gt;=1,$W$7,IF(COUNTIFS('(6)定期点検調書'!$B$12:$B$5000,AI$47,'(6)定期点検調書'!$AH$12:$AH$5000,$C48,'(6)定期点検調書'!$BF$12:$BF$5000,$V$7)&gt;=1,$V$7,IF(COUNTIFS('(6)定期点検調書'!$B$12:$B$5000,AI$47,'(6)定期点検調書'!$AH$12:$AH$5000,$C48,'(6)定期点検調書'!$BF$12:$BF$5000,$U$7)&gt;=1,$U$7,IF(COUNTIFS('(6)定期点検調書'!$B$12:$B$5000,AI$47,'(6)定期点検調書'!$AH$12:$AH$5000,$C48,'(6)定期点検調書'!$BF$12:$BF$5000,$T$7)&gt;=1,$T$7,IF(COUNTIFS('(6)定期点検調書'!$B$12:$B$5000,AI$47,'(6)定期点検調書'!$AH$12:$AH$5000,$C48,'(6)定期点検調書'!$BF$12:$BF$5000,$S$7)&gt;=1,$S$7,""))))))</f>
        <v/>
      </c>
      <c r="AJ48" s="463" t="str">
        <f>IF(AJ$47="","",IF(COUNTIFS('(6)定期点検調書'!$B$12:$B$5000,AJ$47,'(6)定期点検調書'!$AH$12:$AH$5000,$C48,'(6)定期点検調書'!$BF$12:$BF$5000,$W$7)&gt;=1,$W$7,IF(COUNTIFS('(6)定期点検調書'!$B$12:$B$5000,AJ$47,'(6)定期点検調書'!$AH$12:$AH$5000,$C48,'(6)定期点検調書'!$BF$12:$BF$5000,$V$7)&gt;=1,$V$7,IF(COUNTIFS('(6)定期点検調書'!$B$12:$B$5000,AJ$47,'(6)定期点検調書'!$AH$12:$AH$5000,$C48,'(6)定期点検調書'!$BF$12:$BF$5000,$U$7)&gt;=1,$U$7,IF(COUNTIFS('(6)定期点検調書'!$B$12:$B$5000,AJ$47,'(6)定期点検調書'!$AH$12:$AH$5000,$C48,'(6)定期点検調書'!$BF$12:$BF$5000,$T$7)&gt;=1,$T$7,IF(COUNTIFS('(6)定期点検調書'!$B$12:$B$5000,AJ$47,'(6)定期点検調書'!$AH$12:$AH$5000,$C48,'(6)定期点検調書'!$BF$12:$BF$5000,$S$7)&gt;=1,$S$7,""))))))</f>
        <v/>
      </c>
      <c r="AK48" s="463" t="str">
        <f>IF(AK$47="","",IF(COUNTIFS('(6)定期点検調書'!$B$12:$B$5000,AK$47,'(6)定期点検調書'!$AH$12:$AH$5000,$C48,'(6)定期点検調書'!$BF$12:$BF$5000,$W$7)&gt;=1,$W$7,IF(COUNTIFS('(6)定期点検調書'!$B$12:$B$5000,AK$47,'(6)定期点検調書'!$AH$12:$AH$5000,$C48,'(6)定期点検調書'!$BF$12:$BF$5000,$V$7)&gt;=1,$V$7,IF(COUNTIFS('(6)定期点検調書'!$B$12:$B$5000,AK$47,'(6)定期点検調書'!$AH$12:$AH$5000,$C48,'(6)定期点検調書'!$BF$12:$BF$5000,$U$7)&gt;=1,$U$7,IF(COUNTIFS('(6)定期点検調書'!$B$12:$B$5000,AK$47,'(6)定期点検調書'!$AH$12:$AH$5000,$C48,'(6)定期点検調書'!$BF$12:$BF$5000,$T$7)&gt;=1,$T$7,IF(COUNTIFS('(6)定期点検調書'!$B$12:$B$5000,AK$47,'(6)定期点検調書'!$AH$12:$AH$5000,$C48,'(6)定期点検調書'!$BF$12:$BF$5000,$S$7)&gt;=1,$S$7,""))))))</f>
        <v/>
      </c>
      <c r="AL48" s="463" t="str">
        <f>IF(AL$47="","",IF(COUNTIFS('(6)定期点検調書'!$B$12:$B$5000,AL$47,'(6)定期点検調書'!$AH$12:$AH$5000,$C48,'(6)定期点検調書'!$BF$12:$BF$5000,$W$7)&gt;=1,$W$7,IF(COUNTIFS('(6)定期点検調書'!$B$12:$B$5000,AL$47,'(6)定期点検調書'!$AH$12:$AH$5000,$C48,'(6)定期点検調書'!$BF$12:$BF$5000,$V$7)&gt;=1,$V$7,IF(COUNTIFS('(6)定期点検調書'!$B$12:$B$5000,AL$47,'(6)定期点検調書'!$AH$12:$AH$5000,$C48,'(6)定期点検調書'!$BF$12:$BF$5000,$U$7)&gt;=1,$U$7,IF(COUNTIFS('(6)定期点検調書'!$B$12:$B$5000,AL$47,'(6)定期点検調書'!$AH$12:$AH$5000,$C48,'(6)定期点検調書'!$BF$12:$BF$5000,$T$7)&gt;=1,$T$7,IF(COUNTIFS('(6)定期点検調書'!$B$12:$B$5000,AL$47,'(6)定期点検調書'!$AH$12:$AH$5000,$C48,'(6)定期点検調書'!$BF$12:$BF$5000,$S$7)&gt;=1,$S$7,""))))))</f>
        <v/>
      </c>
      <c r="AM48" s="463" t="str">
        <f>IF(AM$47="","",IF(COUNTIFS('(6)定期点検調書'!$B$12:$B$5000,AM$47,'(6)定期点検調書'!$AH$12:$AH$5000,$C48,'(6)定期点検調書'!$BF$12:$BF$5000,$W$7)&gt;=1,$W$7,IF(COUNTIFS('(6)定期点検調書'!$B$12:$B$5000,AM$47,'(6)定期点検調書'!$AH$12:$AH$5000,$C48,'(6)定期点検調書'!$BF$12:$BF$5000,$V$7)&gt;=1,$V$7,IF(COUNTIFS('(6)定期点検調書'!$B$12:$B$5000,AM$47,'(6)定期点検調書'!$AH$12:$AH$5000,$C48,'(6)定期点検調書'!$BF$12:$BF$5000,$U$7)&gt;=1,$U$7,IF(COUNTIFS('(6)定期点検調書'!$B$12:$B$5000,AM$47,'(6)定期点検調書'!$AH$12:$AH$5000,$C48,'(6)定期点検調書'!$BF$12:$BF$5000,$T$7)&gt;=1,$T$7,IF(COUNTIFS('(6)定期点検調書'!$B$12:$B$5000,AM$47,'(6)定期点検調書'!$AH$12:$AH$5000,$C48,'(6)定期点検調書'!$BF$12:$BF$5000,$S$7)&gt;=1,$S$7,""))))))</f>
        <v/>
      </c>
      <c r="AN48" s="463" t="str">
        <f>IF(AN$47="","",IF(COUNTIFS('(6)定期点検調書'!$B$12:$B$5000,AN$47,'(6)定期点検調書'!$AH$12:$AH$5000,$C48,'(6)定期点検調書'!$BF$12:$BF$5000,$W$7)&gt;=1,$W$7,IF(COUNTIFS('(6)定期点検調書'!$B$12:$B$5000,AN$47,'(6)定期点検調書'!$AH$12:$AH$5000,$C48,'(6)定期点検調書'!$BF$12:$BF$5000,$V$7)&gt;=1,$V$7,IF(COUNTIFS('(6)定期点検調書'!$B$12:$B$5000,AN$47,'(6)定期点検調書'!$AH$12:$AH$5000,$C48,'(6)定期点検調書'!$BF$12:$BF$5000,$U$7)&gt;=1,$U$7,IF(COUNTIFS('(6)定期点検調書'!$B$12:$B$5000,AN$47,'(6)定期点検調書'!$AH$12:$AH$5000,$C48,'(6)定期点検調書'!$BF$12:$BF$5000,$T$7)&gt;=1,$T$7,IF(COUNTIFS('(6)定期点検調書'!$B$12:$B$5000,AN$47,'(6)定期点検調書'!$AH$12:$AH$5000,$C48,'(6)定期点検調書'!$BF$12:$BF$5000,$S$7)&gt;=1,$S$7,""))))))</f>
        <v/>
      </c>
      <c r="AO48" s="463" t="str">
        <f>IF(AO$47="","",IF(COUNTIFS('(6)定期点検調書'!$B$12:$B$5000,AO$47,'(6)定期点検調書'!$AH$12:$AH$5000,$C48,'(6)定期点検調書'!$BF$12:$BF$5000,$W$7)&gt;=1,$W$7,IF(COUNTIFS('(6)定期点検調書'!$B$12:$B$5000,AO$47,'(6)定期点検調書'!$AH$12:$AH$5000,$C48,'(6)定期点検調書'!$BF$12:$BF$5000,$V$7)&gt;=1,$V$7,IF(COUNTIFS('(6)定期点検調書'!$B$12:$B$5000,AO$47,'(6)定期点検調書'!$AH$12:$AH$5000,$C48,'(6)定期点検調書'!$BF$12:$BF$5000,$U$7)&gt;=1,$U$7,IF(COUNTIFS('(6)定期点検調書'!$B$12:$B$5000,AO$47,'(6)定期点検調書'!$AH$12:$AH$5000,$C48,'(6)定期点検調書'!$BF$12:$BF$5000,$T$7)&gt;=1,$T$7,IF(COUNTIFS('(6)定期点検調書'!$B$12:$B$5000,AO$47,'(6)定期点検調書'!$AH$12:$AH$5000,$C48,'(6)定期点検調書'!$BF$12:$BF$5000,$S$7)&gt;=1,$S$7,""))))))</f>
        <v/>
      </c>
      <c r="AP48" s="463" t="str">
        <f>IF(AP$47="","",IF(COUNTIFS('(6)定期点検調書'!$B$12:$B$5000,AP$47,'(6)定期点検調書'!$AH$12:$AH$5000,$C48,'(6)定期点検調書'!$BF$12:$BF$5000,$W$7)&gt;=1,$W$7,IF(COUNTIFS('(6)定期点検調書'!$B$12:$B$5000,AP$47,'(6)定期点検調書'!$AH$12:$AH$5000,$C48,'(6)定期点検調書'!$BF$12:$BF$5000,$V$7)&gt;=1,$V$7,IF(COUNTIFS('(6)定期点検調書'!$B$12:$B$5000,AP$47,'(6)定期点検調書'!$AH$12:$AH$5000,$C48,'(6)定期点検調書'!$BF$12:$BF$5000,$U$7)&gt;=1,$U$7,IF(COUNTIFS('(6)定期点検調書'!$B$12:$B$5000,AP$47,'(6)定期点検調書'!$AH$12:$AH$5000,$C48,'(6)定期点検調書'!$BF$12:$BF$5000,$T$7)&gt;=1,$T$7,IF(COUNTIFS('(6)定期点検調書'!$B$12:$B$5000,AP$47,'(6)定期点検調書'!$AH$12:$AH$5000,$C48,'(6)定期点検調書'!$BF$12:$BF$5000,$S$7)&gt;=1,$S$7,""))))))</f>
        <v/>
      </c>
      <c r="AQ48" s="463" t="str">
        <f>IF(AQ$47="","",IF(COUNTIFS('(6)定期点検調書'!$B$12:$B$5000,AQ$47,'(6)定期点検調書'!$AH$12:$AH$5000,$C48,'(6)定期点検調書'!$BF$12:$BF$5000,$W$7)&gt;=1,$W$7,IF(COUNTIFS('(6)定期点検調書'!$B$12:$B$5000,AQ$47,'(6)定期点検調書'!$AH$12:$AH$5000,$C48,'(6)定期点検調書'!$BF$12:$BF$5000,$V$7)&gt;=1,$V$7,IF(COUNTIFS('(6)定期点検調書'!$B$12:$B$5000,AQ$47,'(6)定期点検調書'!$AH$12:$AH$5000,$C48,'(6)定期点検調書'!$BF$12:$BF$5000,$U$7)&gt;=1,$U$7,IF(COUNTIFS('(6)定期点検調書'!$B$12:$B$5000,AQ$47,'(6)定期点検調書'!$AH$12:$AH$5000,$C48,'(6)定期点検調書'!$BF$12:$BF$5000,$T$7)&gt;=1,$T$7,IF(COUNTIFS('(6)定期点検調書'!$B$12:$B$5000,AQ$47,'(6)定期点検調書'!$AH$12:$AH$5000,$C48,'(6)定期点検調書'!$BF$12:$BF$5000,$S$7)&gt;=1,$S$7,""))))))</f>
        <v/>
      </c>
      <c r="AR48" s="463" t="str">
        <f>IF(AR$47="","",IF(COUNTIFS('(6)定期点検調書'!$B$12:$B$5000,AR$47,'(6)定期点検調書'!$AH$12:$AH$5000,$C48,'(6)定期点検調書'!$BF$12:$BF$5000,$W$7)&gt;=1,$W$7,IF(COUNTIFS('(6)定期点検調書'!$B$12:$B$5000,AR$47,'(6)定期点検調書'!$AH$12:$AH$5000,$C48,'(6)定期点検調書'!$BF$12:$BF$5000,$V$7)&gt;=1,$V$7,IF(COUNTIFS('(6)定期点検調書'!$B$12:$B$5000,AR$47,'(6)定期点検調書'!$AH$12:$AH$5000,$C48,'(6)定期点検調書'!$BF$12:$BF$5000,$U$7)&gt;=1,$U$7,IF(COUNTIFS('(6)定期点検調書'!$B$12:$B$5000,AR$47,'(6)定期点検調書'!$AH$12:$AH$5000,$C48,'(6)定期点検調書'!$BF$12:$BF$5000,$T$7)&gt;=1,$T$7,IF(COUNTIFS('(6)定期点検調書'!$B$12:$B$5000,AR$47,'(6)定期点検調書'!$AH$12:$AH$5000,$C48,'(6)定期点検調書'!$BF$12:$BF$5000,$S$7)&gt;=1,$S$7,""))))))</f>
        <v/>
      </c>
      <c r="AS48" s="463" t="str">
        <f>IF(AS$47="","",IF(COUNTIFS('(6)定期点検調書'!$B$12:$B$5000,AS$47,'(6)定期点検調書'!$AH$12:$AH$5000,$C48,'(6)定期点検調書'!$BF$12:$BF$5000,$W$7)&gt;=1,$W$7,IF(COUNTIFS('(6)定期点検調書'!$B$12:$B$5000,AS$47,'(6)定期点検調書'!$AH$12:$AH$5000,$C48,'(6)定期点検調書'!$BF$12:$BF$5000,$V$7)&gt;=1,$V$7,IF(COUNTIFS('(6)定期点検調書'!$B$12:$B$5000,AS$47,'(6)定期点検調書'!$AH$12:$AH$5000,$C48,'(6)定期点検調書'!$BF$12:$BF$5000,$U$7)&gt;=1,$U$7,IF(COUNTIFS('(6)定期点検調書'!$B$12:$B$5000,AS$47,'(6)定期点検調書'!$AH$12:$AH$5000,$C48,'(6)定期点検調書'!$BF$12:$BF$5000,$T$7)&gt;=1,$T$7,IF(COUNTIFS('(6)定期点検調書'!$B$12:$B$5000,AS$47,'(6)定期点検調書'!$AH$12:$AH$5000,$C48,'(6)定期点検調書'!$BF$12:$BF$5000,$S$7)&gt;=1,$S$7,""))))))</f>
        <v/>
      </c>
      <c r="AT48" s="463" t="str">
        <f>IF(AT$47="","",IF(COUNTIFS('(6)定期点検調書'!$B$12:$B$5000,AT$47,'(6)定期点検調書'!$AH$12:$AH$5000,$C48,'(6)定期点検調書'!$BF$12:$BF$5000,$W$7)&gt;=1,$W$7,IF(COUNTIFS('(6)定期点検調書'!$B$12:$B$5000,AT$47,'(6)定期点検調書'!$AH$12:$AH$5000,$C48,'(6)定期点検調書'!$BF$12:$BF$5000,$V$7)&gt;=1,$V$7,IF(COUNTIFS('(6)定期点検調書'!$B$12:$B$5000,AT$47,'(6)定期点検調書'!$AH$12:$AH$5000,$C48,'(6)定期点検調書'!$BF$12:$BF$5000,$U$7)&gt;=1,$U$7,IF(COUNTIFS('(6)定期点検調書'!$B$12:$B$5000,AT$47,'(6)定期点検調書'!$AH$12:$AH$5000,$C48,'(6)定期点検調書'!$BF$12:$BF$5000,$T$7)&gt;=1,$T$7,IF(COUNTIFS('(6)定期点検調書'!$B$12:$B$5000,AT$47,'(6)定期点検調書'!$AH$12:$AH$5000,$C48,'(6)定期点検調書'!$BF$12:$BF$5000,$S$7)&gt;=1,$S$7,""))))))</f>
        <v/>
      </c>
      <c r="AU48" s="463" t="str">
        <f>IF(AU$47="","",IF(COUNTIFS('(6)定期点検調書'!$B$12:$B$5000,AU$47,'(6)定期点検調書'!$AH$12:$AH$5000,$C48,'(6)定期点検調書'!$BF$12:$BF$5000,$W$7)&gt;=1,$W$7,IF(COUNTIFS('(6)定期点検調書'!$B$12:$B$5000,AU$47,'(6)定期点検調書'!$AH$12:$AH$5000,$C48,'(6)定期点検調書'!$BF$12:$BF$5000,$V$7)&gt;=1,$V$7,IF(COUNTIFS('(6)定期点検調書'!$B$12:$B$5000,AU$47,'(6)定期点検調書'!$AH$12:$AH$5000,$C48,'(6)定期点検調書'!$BF$12:$BF$5000,$U$7)&gt;=1,$U$7,IF(COUNTIFS('(6)定期点検調書'!$B$12:$B$5000,AU$47,'(6)定期点検調書'!$AH$12:$AH$5000,$C48,'(6)定期点検調書'!$BF$12:$BF$5000,$T$7)&gt;=1,$T$7,IF(COUNTIFS('(6)定期点検調書'!$B$12:$B$5000,AU$47,'(6)定期点検調書'!$AH$12:$AH$5000,$C48,'(6)定期点検調書'!$BF$12:$BF$5000,$S$7)&gt;=1,$S$7,""))))))</f>
        <v/>
      </c>
      <c r="AV48" s="463" t="str">
        <f>IF(AV$47="","",IF(COUNTIFS('(6)定期点検調書'!$B$12:$B$5000,AV$47,'(6)定期点検調書'!$AH$12:$AH$5000,$C48,'(6)定期点検調書'!$BF$12:$BF$5000,$W$7)&gt;=1,$W$7,IF(COUNTIFS('(6)定期点検調書'!$B$12:$B$5000,AV$47,'(6)定期点検調書'!$AH$12:$AH$5000,$C48,'(6)定期点検調書'!$BF$12:$BF$5000,$V$7)&gt;=1,$V$7,IF(COUNTIFS('(6)定期点検調書'!$B$12:$B$5000,AV$47,'(6)定期点検調書'!$AH$12:$AH$5000,$C48,'(6)定期点検調書'!$BF$12:$BF$5000,$U$7)&gt;=1,$U$7,IF(COUNTIFS('(6)定期点検調書'!$B$12:$B$5000,AV$47,'(6)定期点検調書'!$AH$12:$AH$5000,$C48,'(6)定期点検調書'!$BF$12:$BF$5000,$T$7)&gt;=1,$T$7,IF(COUNTIFS('(6)定期点検調書'!$B$12:$B$5000,AV$47,'(6)定期点検調書'!$AH$12:$AH$5000,$C48,'(6)定期点検調書'!$BF$12:$BF$5000,$S$7)&gt;=1,$S$7,""))))))</f>
        <v/>
      </c>
      <c r="AW48" s="463" t="str">
        <f>IF(AW$47="","",IF(COUNTIFS('(6)定期点検調書'!$B$12:$B$5000,AW$47,'(6)定期点検調書'!$AH$12:$AH$5000,$C48,'(6)定期点検調書'!$BF$12:$BF$5000,$W$7)&gt;=1,$W$7,IF(COUNTIFS('(6)定期点検調書'!$B$12:$B$5000,AW$47,'(6)定期点検調書'!$AH$12:$AH$5000,$C48,'(6)定期点検調書'!$BF$12:$BF$5000,$V$7)&gt;=1,$V$7,IF(COUNTIFS('(6)定期点検調書'!$B$12:$B$5000,AW$47,'(6)定期点検調書'!$AH$12:$AH$5000,$C48,'(6)定期点検調書'!$BF$12:$BF$5000,$U$7)&gt;=1,$U$7,IF(COUNTIFS('(6)定期点検調書'!$B$12:$B$5000,AW$47,'(6)定期点検調書'!$AH$12:$AH$5000,$C48,'(6)定期点検調書'!$BF$12:$BF$5000,$T$7)&gt;=1,$T$7,IF(COUNTIFS('(6)定期点検調書'!$B$12:$B$5000,AW$47,'(6)定期点検調書'!$AH$12:$AH$5000,$C48,'(6)定期点検調書'!$BF$12:$BF$5000,$S$7)&gt;=1,$S$7,""))))))</f>
        <v/>
      </c>
      <c r="AX48" s="463" t="str">
        <f>IF(AX$47="","",IF(COUNTIFS('(6)定期点検調書'!$B$12:$B$5000,AX$47,'(6)定期点検調書'!$AH$12:$AH$5000,$C48,'(6)定期点検調書'!$BF$12:$BF$5000,$W$7)&gt;=1,$W$7,IF(COUNTIFS('(6)定期点検調書'!$B$12:$B$5000,AX$47,'(6)定期点検調書'!$AH$12:$AH$5000,$C48,'(6)定期点検調書'!$BF$12:$BF$5000,$V$7)&gt;=1,$V$7,IF(COUNTIFS('(6)定期点検調書'!$B$12:$B$5000,AX$47,'(6)定期点検調書'!$AH$12:$AH$5000,$C48,'(6)定期点検調書'!$BF$12:$BF$5000,$U$7)&gt;=1,$U$7,IF(COUNTIFS('(6)定期点検調書'!$B$12:$B$5000,AX$47,'(6)定期点検調書'!$AH$12:$AH$5000,$C48,'(6)定期点検調書'!$BF$12:$BF$5000,$T$7)&gt;=1,$T$7,IF(COUNTIFS('(6)定期点検調書'!$B$12:$B$5000,AX$47,'(6)定期点検調書'!$AH$12:$AH$5000,$C48,'(6)定期点検調書'!$BF$12:$BF$5000,$S$7)&gt;=1,$S$7,""))))))</f>
        <v/>
      </c>
      <c r="AY48" s="463" t="str">
        <f>IF(AY$47="","",IF(COUNTIFS('(6)定期点検調書'!$B$12:$B$5000,AY$47,'(6)定期点検調書'!$AH$12:$AH$5000,$C48,'(6)定期点検調書'!$BF$12:$BF$5000,$W$7)&gt;=1,$W$7,IF(COUNTIFS('(6)定期点検調書'!$B$12:$B$5000,AY$47,'(6)定期点検調書'!$AH$12:$AH$5000,$C48,'(6)定期点検調書'!$BF$12:$BF$5000,$V$7)&gt;=1,$V$7,IF(COUNTIFS('(6)定期点検調書'!$B$12:$B$5000,AY$47,'(6)定期点検調書'!$AH$12:$AH$5000,$C48,'(6)定期点検調書'!$BF$12:$BF$5000,$U$7)&gt;=1,$U$7,IF(COUNTIFS('(6)定期点検調書'!$B$12:$B$5000,AY$47,'(6)定期点検調書'!$AH$12:$AH$5000,$C48,'(6)定期点検調書'!$BF$12:$BF$5000,$T$7)&gt;=1,$T$7,IF(COUNTIFS('(6)定期点検調書'!$B$12:$B$5000,AY$47,'(6)定期点検調書'!$AH$12:$AH$5000,$C48,'(6)定期点検調書'!$BF$12:$BF$5000,$S$7)&gt;=1,$S$7,""))))))</f>
        <v/>
      </c>
      <c r="AZ48" s="463" t="str">
        <f>IF(AZ$47="","",IF(COUNTIFS('(6)定期点検調書'!$B$12:$B$5000,AZ$47,'(6)定期点検調書'!$AH$12:$AH$5000,$C48,'(6)定期点検調書'!$BF$12:$BF$5000,$W$7)&gt;=1,$W$7,IF(COUNTIFS('(6)定期点検調書'!$B$12:$B$5000,AZ$47,'(6)定期点検調書'!$AH$12:$AH$5000,$C48,'(6)定期点検調書'!$BF$12:$BF$5000,$V$7)&gt;=1,$V$7,IF(COUNTIFS('(6)定期点検調書'!$B$12:$B$5000,AZ$47,'(6)定期点検調書'!$AH$12:$AH$5000,$C48,'(6)定期点検調書'!$BF$12:$BF$5000,$U$7)&gt;=1,$U$7,IF(COUNTIFS('(6)定期点検調書'!$B$12:$B$5000,AZ$47,'(6)定期点検調書'!$AH$12:$AH$5000,$C48,'(6)定期点検調書'!$BF$12:$BF$5000,$T$7)&gt;=1,$T$7,IF(COUNTIFS('(6)定期点検調書'!$B$12:$B$5000,AZ$47,'(6)定期点検調書'!$AH$12:$AH$5000,$C48,'(6)定期点検調書'!$BF$12:$BF$5000,$S$7)&gt;=1,$S$7,""))))))</f>
        <v/>
      </c>
      <c r="BA48" s="464" t="str">
        <f>IF(BA$47="","",IF(COUNTIFS('(6)定期点検調書'!$B$12:$B$5000,BA$47,'(6)定期点検調書'!$AH$12:$AH$5000,$C48,'(6)定期点検調書'!$BF$12:$BF$5000,$W$7)&gt;=1,$W$7,IF(COUNTIFS('(6)定期点検調書'!$B$12:$B$5000,BA$47,'(6)定期点検調書'!$AH$12:$AH$5000,$C48,'(6)定期点検調書'!$BF$12:$BF$5000,$V$7)&gt;=1,$V$7,IF(COUNTIFS('(6)定期点検調書'!$B$12:$B$5000,BA$47,'(6)定期点検調書'!$AH$12:$AH$5000,$C48,'(6)定期点検調書'!$BF$12:$BF$5000,$U$7)&gt;=1,$U$7,IF(COUNTIFS('(6)定期点検調書'!$B$12:$B$5000,BA$47,'(6)定期点検調書'!$AH$12:$AH$5000,$C48,'(6)定期点検調書'!$BF$12:$BF$5000,$T$7)&gt;=1,$T$7,IF(COUNTIFS('(6)定期点検調書'!$B$12:$B$5000,BA$47,'(6)定期点検調書'!$AH$12:$AH$5000,$C48,'(6)定期点検調書'!$BF$12:$BF$5000,$S$7)&gt;=1,$S$7,""))))))</f>
        <v/>
      </c>
    </row>
    <row r="49" spans="2:55" ht="18.75" customHeight="1" x14ac:dyDescent="0.2">
      <c r="B49" s="1854"/>
      <c r="C49" s="1841" t="str">
        <f>ﾃﾞｰﾀ一覧!$U$19</f>
        <v>うき・はく離</v>
      </c>
      <c r="D49" s="1842"/>
      <c r="E49" s="1842"/>
      <c r="F49" s="1842"/>
      <c r="G49" s="1843"/>
      <c r="H49" s="467" t="str">
        <f>IF(H$47="","",IF(COUNTIFS('(6)定期点検調書'!$B$12:$B$5000,H$47,'(6)定期点検調書'!$AH$12:$AH$5000,$C49,'(6)定期点検調書'!$BF$12:$BF$5000,$W$7)&gt;=1,$W$7,IF(COUNTIFS('(6)定期点検調書'!$B$12:$B$5000,H$47,'(6)定期点検調書'!$AH$12:$AH$5000,$C49,'(6)定期点検調書'!$BF$12:$BF$5000,$V$7)&gt;=1,$V$7,IF(COUNTIFS('(6)定期点検調書'!$B$12:$B$5000,H$47,'(6)定期点検調書'!$AH$12:$AH$5000,$C49,'(6)定期点検調書'!$BF$12:$BF$5000,$U$7)&gt;=1,$U$7,IF(COUNTIFS('(6)定期点検調書'!$B$12:$B$5000,H$47,'(6)定期点検調書'!$AH$12:$AH$5000,$C49,'(6)定期点検調書'!$BF$12:$BF$5000,$T$7)&gt;=1,$T$7,IF(COUNTIFS('(6)定期点検調書'!$B$12:$B$5000,H$47,'(6)定期点検調書'!$AH$12:$AH$5000,$C49,'(6)定期点検調書'!$BF$12:$BF$5000,$S$7)&gt;=1,$S$7,""))))))</f>
        <v/>
      </c>
      <c r="I49" s="465" t="str">
        <f>IF(I$47="","",IF(COUNTIFS('(6)定期点検調書'!$B$12:$B$5000,I$47,'(6)定期点検調書'!$AH$12:$AH$5000,$C49,'(6)定期点検調書'!$BF$12:$BF$5000,$W$7)&gt;=1,$W$7,IF(COUNTIFS('(6)定期点検調書'!$B$12:$B$5000,I$47,'(6)定期点検調書'!$AH$12:$AH$5000,$C49,'(6)定期点検調書'!$BF$12:$BF$5000,$V$7)&gt;=1,$V$7,IF(COUNTIFS('(6)定期点検調書'!$B$12:$B$5000,I$47,'(6)定期点検調書'!$AH$12:$AH$5000,$C49,'(6)定期点検調書'!$BF$12:$BF$5000,$U$7)&gt;=1,$U$7,IF(COUNTIFS('(6)定期点検調書'!$B$12:$B$5000,I$47,'(6)定期点検調書'!$AH$12:$AH$5000,$C49,'(6)定期点検調書'!$BF$12:$BF$5000,$T$7)&gt;=1,$T$7,IF(COUNTIFS('(6)定期点検調書'!$B$12:$B$5000,I$47,'(6)定期点検調書'!$AH$12:$AH$5000,$C49,'(6)定期点検調書'!$BF$12:$BF$5000,$S$7)&gt;=1,$S$7,""))))))</f>
        <v/>
      </c>
      <c r="J49" s="465" t="str">
        <f>IF(J$47="","",IF(COUNTIFS('(6)定期点検調書'!$B$12:$B$5000,J$47,'(6)定期点検調書'!$AH$12:$AH$5000,$C49,'(6)定期点検調書'!$BF$12:$BF$5000,$W$7)&gt;=1,$W$7,IF(COUNTIFS('(6)定期点検調書'!$B$12:$B$5000,J$47,'(6)定期点検調書'!$AH$12:$AH$5000,$C49,'(6)定期点検調書'!$BF$12:$BF$5000,$V$7)&gt;=1,$V$7,IF(COUNTIFS('(6)定期点検調書'!$B$12:$B$5000,J$47,'(6)定期点検調書'!$AH$12:$AH$5000,$C49,'(6)定期点検調書'!$BF$12:$BF$5000,$U$7)&gt;=1,$U$7,IF(COUNTIFS('(6)定期点検調書'!$B$12:$B$5000,J$47,'(6)定期点検調書'!$AH$12:$AH$5000,$C49,'(6)定期点検調書'!$BF$12:$BF$5000,$T$7)&gt;=1,$T$7,IF(COUNTIFS('(6)定期点検調書'!$B$12:$B$5000,J$47,'(6)定期点検調書'!$AH$12:$AH$5000,$C49,'(6)定期点検調書'!$BF$12:$BF$5000,$S$7)&gt;=1,$S$7,""))))))</f>
        <v/>
      </c>
      <c r="K49" s="465" t="str">
        <f>IF(K$47="","",IF(COUNTIFS('(6)定期点検調書'!$B$12:$B$5000,K$47,'(6)定期点検調書'!$AH$12:$AH$5000,$C49,'(6)定期点検調書'!$BF$12:$BF$5000,$W$7)&gt;=1,$W$7,IF(COUNTIFS('(6)定期点検調書'!$B$12:$B$5000,K$47,'(6)定期点検調書'!$AH$12:$AH$5000,$C49,'(6)定期点検調書'!$BF$12:$BF$5000,$V$7)&gt;=1,$V$7,IF(COUNTIFS('(6)定期点検調書'!$B$12:$B$5000,K$47,'(6)定期点検調書'!$AH$12:$AH$5000,$C49,'(6)定期点検調書'!$BF$12:$BF$5000,$U$7)&gt;=1,$U$7,IF(COUNTIFS('(6)定期点検調書'!$B$12:$B$5000,K$47,'(6)定期点検調書'!$AH$12:$AH$5000,$C49,'(6)定期点検調書'!$BF$12:$BF$5000,$T$7)&gt;=1,$T$7,IF(COUNTIFS('(6)定期点検調書'!$B$12:$B$5000,K$47,'(6)定期点検調書'!$AH$12:$AH$5000,$C49,'(6)定期点検調書'!$BF$12:$BF$5000,$S$7)&gt;=1,$S$7,""))))))</f>
        <v/>
      </c>
      <c r="L49" s="465" t="str">
        <f>IF(L$47="","",IF(COUNTIFS('(6)定期点検調書'!$B$12:$B$5000,L$47,'(6)定期点検調書'!$AH$12:$AH$5000,$C49,'(6)定期点検調書'!$BF$12:$BF$5000,$W$7)&gt;=1,$W$7,IF(COUNTIFS('(6)定期点検調書'!$B$12:$B$5000,L$47,'(6)定期点検調書'!$AH$12:$AH$5000,$C49,'(6)定期点検調書'!$BF$12:$BF$5000,$V$7)&gt;=1,$V$7,IF(COUNTIFS('(6)定期点検調書'!$B$12:$B$5000,L$47,'(6)定期点検調書'!$AH$12:$AH$5000,$C49,'(6)定期点検調書'!$BF$12:$BF$5000,$U$7)&gt;=1,$U$7,IF(COUNTIFS('(6)定期点検調書'!$B$12:$B$5000,L$47,'(6)定期点検調書'!$AH$12:$AH$5000,$C49,'(6)定期点検調書'!$BF$12:$BF$5000,$T$7)&gt;=1,$T$7,IF(COUNTIFS('(6)定期点検調書'!$B$12:$B$5000,L$47,'(6)定期点検調書'!$AH$12:$AH$5000,$C49,'(6)定期点検調書'!$BF$12:$BF$5000,$S$7)&gt;=1,$S$7,""))))))</f>
        <v/>
      </c>
      <c r="M49" s="465" t="str">
        <f>IF(M$47="","",IF(COUNTIFS('(6)定期点検調書'!$B$12:$B$5000,M$47,'(6)定期点検調書'!$AH$12:$AH$5000,$C49,'(6)定期点検調書'!$BF$12:$BF$5000,$W$7)&gt;=1,$W$7,IF(COUNTIFS('(6)定期点検調書'!$B$12:$B$5000,M$47,'(6)定期点検調書'!$AH$12:$AH$5000,$C49,'(6)定期点検調書'!$BF$12:$BF$5000,$V$7)&gt;=1,$V$7,IF(COUNTIFS('(6)定期点検調書'!$B$12:$B$5000,M$47,'(6)定期点検調書'!$AH$12:$AH$5000,$C49,'(6)定期点検調書'!$BF$12:$BF$5000,$U$7)&gt;=1,$U$7,IF(COUNTIFS('(6)定期点検調書'!$B$12:$B$5000,M$47,'(6)定期点検調書'!$AH$12:$AH$5000,$C49,'(6)定期点検調書'!$BF$12:$BF$5000,$T$7)&gt;=1,$T$7,IF(COUNTIFS('(6)定期点検調書'!$B$12:$B$5000,M$47,'(6)定期点検調書'!$AH$12:$AH$5000,$C49,'(6)定期点検調書'!$BF$12:$BF$5000,$S$7)&gt;=1,$S$7,""))))))</f>
        <v/>
      </c>
      <c r="N49" s="465" t="str">
        <f>IF(N$47="","",IF(COUNTIFS('(6)定期点検調書'!$B$12:$B$5000,N$47,'(6)定期点検調書'!$AH$12:$AH$5000,$C49,'(6)定期点検調書'!$BF$12:$BF$5000,$W$7)&gt;=1,$W$7,IF(COUNTIFS('(6)定期点検調書'!$B$12:$B$5000,N$47,'(6)定期点検調書'!$AH$12:$AH$5000,$C49,'(6)定期点検調書'!$BF$12:$BF$5000,$V$7)&gt;=1,$V$7,IF(COUNTIFS('(6)定期点検調書'!$B$12:$B$5000,N$47,'(6)定期点検調書'!$AH$12:$AH$5000,$C49,'(6)定期点検調書'!$BF$12:$BF$5000,$U$7)&gt;=1,$U$7,IF(COUNTIFS('(6)定期点検調書'!$B$12:$B$5000,N$47,'(6)定期点検調書'!$AH$12:$AH$5000,$C49,'(6)定期点検調書'!$BF$12:$BF$5000,$T$7)&gt;=1,$T$7,IF(COUNTIFS('(6)定期点検調書'!$B$12:$B$5000,N$47,'(6)定期点検調書'!$AH$12:$AH$5000,$C49,'(6)定期点検調書'!$BF$12:$BF$5000,$S$7)&gt;=1,$S$7,""))))))</f>
        <v/>
      </c>
      <c r="O49" s="465" t="str">
        <f>IF(O$47="","",IF(COUNTIFS('(6)定期点検調書'!$B$12:$B$5000,O$47,'(6)定期点検調書'!$AH$12:$AH$5000,$C49,'(6)定期点検調書'!$BF$12:$BF$5000,$W$7)&gt;=1,$W$7,IF(COUNTIFS('(6)定期点検調書'!$B$12:$B$5000,O$47,'(6)定期点検調書'!$AH$12:$AH$5000,$C49,'(6)定期点検調書'!$BF$12:$BF$5000,$V$7)&gt;=1,$V$7,IF(COUNTIFS('(6)定期点検調書'!$B$12:$B$5000,O$47,'(6)定期点検調書'!$AH$12:$AH$5000,$C49,'(6)定期点検調書'!$BF$12:$BF$5000,$U$7)&gt;=1,$U$7,IF(COUNTIFS('(6)定期点検調書'!$B$12:$B$5000,O$47,'(6)定期点検調書'!$AH$12:$AH$5000,$C49,'(6)定期点検調書'!$BF$12:$BF$5000,$T$7)&gt;=1,$T$7,IF(COUNTIFS('(6)定期点検調書'!$B$12:$B$5000,O$47,'(6)定期点検調書'!$AH$12:$AH$5000,$C49,'(6)定期点検調書'!$BF$12:$BF$5000,$S$7)&gt;=1,$S$7,""))))))</f>
        <v/>
      </c>
      <c r="P49" s="465" t="str">
        <f>IF(P$47="","",IF(COUNTIFS('(6)定期点検調書'!$B$12:$B$5000,P$47,'(6)定期点検調書'!$AH$12:$AH$5000,$C49,'(6)定期点検調書'!$BF$12:$BF$5000,$W$7)&gt;=1,$W$7,IF(COUNTIFS('(6)定期点検調書'!$B$12:$B$5000,P$47,'(6)定期点検調書'!$AH$12:$AH$5000,$C49,'(6)定期点検調書'!$BF$12:$BF$5000,$V$7)&gt;=1,$V$7,IF(COUNTIFS('(6)定期点検調書'!$B$12:$B$5000,P$47,'(6)定期点検調書'!$AH$12:$AH$5000,$C49,'(6)定期点検調書'!$BF$12:$BF$5000,$U$7)&gt;=1,$U$7,IF(COUNTIFS('(6)定期点検調書'!$B$12:$B$5000,P$47,'(6)定期点検調書'!$AH$12:$AH$5000,$C49,'(6)定期点検調書'!$BF$12:$BF$5000,$T$7)&gt;=1,$T$7,IF(COUNTIFS('(6)定期点検調書'!$B$12:$B$5000,P$47,'(6)定期点検調書'!$AH$12:$AH$5000,$C49,'(6)定期点検調書'!$BF$12:$BF$5000,$S$7)&gt;=1,$S$7,""))))))</f>
        <v/>
      </c>
      <c r="Q49" s="465" t="str">
        <f>IF(Q$47="","",IF(COUNTIFS('(6)定期点検調書'!$B$12:$B$5000,Q$47,'(6)定期点検調書'!$AH$12:$AH$5000,$C49,'(6)定期点検調書'!$BF$12:$BF$5000,$W$7)&gt;=1,$W$7,IF(COUNTIFS('(6)定期点検調書'!$B$12:$B$5000,Q$47,'(6)定期点検調書'!$AH$12:$AH$5000,$C49,'(6)定期点検調書'!$BF$12:$BF$5000,$V$7)&gt;=1,$V$7,IF(COUNTIFS('(6)定期点検調書'!$B$12:$B$5000,Q$47,'(6)定期点検調書'!$AH$12:$AH$5000,$C49,'(6)定期点検調書'!$BF$12:$BF$5000,$U$7)&gt;=1,$U$7,IF(COUNTIFS('(6)定期点検調書'!$B$12:$B$5000,Q$47,'(6)定期点検調書'!$AH$12:$AH$5000,$C49,'(6)定期点検調書'!$BF$12:$BF$5000,$T$7)&gt;=1,$T$7,IF(COUNTIFS('(6)定期点検調書'!$B$12:$B$5000,Q$47,'(6)定期点検調書'!$AH$12:$AH$5000,$C49,'(6)定期点検調書'!$BF$12:$BF$5000,$S$7)&gt;=1,$S$7,""))))))</f>
        <v/>
      </c>
      <c r="R49" s="465" t="str">
        <f>IF(R$47="","",IF(COUNTIFS('(6)定期点検調書'!$B$12:$B$5000,R$47,'(6)定期点検調書'!$AH$12:$AH$5000,$C49,'(6)定期点検調書'!$BF$12:$BF$5000,$W$7)&gt;=1,$W$7,IF(COUNTIFS('(6)定期点検調書'!$B$12:$B$5000,R$47,'(6)定期点検調書'!$AH$12:$AH$5000,$C49,'(6)定期点検調書'!$BF$12:$BF$5000,$V$7)&gt;=1,$V$7,IF(COUNTIFS('(6)定期点検調書'!$B$12:$B$5000,R$47,'(6)定期点検調書'!$AH$12:$AH$5000,$C49,'(6)定期点検調書'!$BF$12:$BF$5000,$U$7)&gt;=1,$U$7,IF(COUNTIFS('(6)定期点検調書'!$B$12:$B$5000,R$47,'(6)定期点検調書'!$AH$12:$AH$5000,$C49,'(6)定期点検調書'!$BF$12:$BF$5000,$T$7)&gt;=1,$T$7,IF(COUNTIFS('(6)定期点検調書'!$B$12:$B$5000,R$47,'(6)定期点検調書'!$AH$12:$AH$5000,$C49,'(6)定期点検調書'!$BF$12:$BF$5000,$S$7)&gt;=1,$S$7,""))))))</f>
        <v/>
      </c>
      <c r="S49" s="465" t="str">
        <f>IF(S$47="","",IF(COUNTIFS('(6)定期点検調書'!$B$12:$B$5000,S$47,'(6)定期点検調書'!$AH$12:$AH$5000,$C49,'(6)定期点検調書'!$BF$12:$BF$5000,$W$7)&gt;=1,$W$7,IF(COUNTIFS('(6)定期点検調書'!$B$12:$B$5000,S$47,'(6)定期点検調書'!$AH$12:$AH$5000,$C49,'(6)定期点検調書'!$BF$12:$BF$5000,$V$7)&gt;=1,$V$7,IF(COUNTIFS('(6)定期点検調書'!$B$12:$B$5000,S$47,'(6)定期点検調書'!$AH$12:$AH$5000,$C49,'(6)定期点検調書'!$BF$12:$BF$5000,$U$7)&gt;=1,$U$7,IF(COUNTIFS('(6)定期点検調書'!$B$12:$B$5000,S$47,'(6)定期点検調書'!$AH$12:$AH$5000,$C49,'(6)定期点検調書'!$BF$12:$BF$5000,$T$7)&gt;=1,$T$7,IF(COUNTIFS('(6)定期点検調書'!$B$12:$B$5000,S$47,'(6)定期点検調書'!$AH$12:$AH$5000,$C49,'(6)定期点検調書'!$BF$12:$BF$5000,$S$7)&gt;=1,$S$7,""))))))</f>
        <v/>
      </c>
      <c r="T49" s="465" t="str">
        <f>IF(T$47="","",IF(COUNTIFS('(6)定期点検調書'!$B$12:$B$5000,T$47,'(6)定期点検調書'!$AH$12:$AH$5000,$C49,'(6)定期点検調書'!$BF$12:$BF$5000,$W$7)&gt;=1,$W$7,IF(COUNTIFS('(6)定期点検調書'!$B$12:$B$5000,T$47,'(6)定期点検調書'!$AH$12:$AH$5000,$C49,'(6)定期点検調書'!$BF$12:$BF$5000,$V$7)&gt;=1,$V$7,IF(COUNTIFS('(6)定期点検調書'!$B$12:$B$5000,T$47,'(6)定期点検調書'!$AH$12:$AH$5000,$C49,'(6)定期点検調書'!$BF$12:$BF$5000,$U$7)&gt;=1,$U$7,IF(COUNTIFS('(6)定期点検調書'!$B$12:$B$5000,T$47,'(6)定期点検調書'!$AH$12:$AH$5000,$C49,'(6)定期点検調書'!$BF$12:$BF$5000,$T$7)&gt;=1,$T$7,IF(COUNTIFS('(6)定期点検調書'!$B$12:$B$5000,T$47,'(6)定期点検調書'!$AH$12:$AH$5000,$C49,'(6)定期点検調書'!$BF$12:$BF$5000,$S$7)&gt;=1,$S$7,""))))))</f>
        <v/>
      </c>
      <c r="U49" s="465" t="str">
        <f>IF(U$47="","",IF(COUNTIFS('(6)定期点検調書'!$B$12:$B$5000,U$47,'(6)定期点検調書'!$AH$12:$AH$5000,$C49,'(6)定期点検調書'!$BF$12:$BF$5000,$W$7)&gt;=1,$W$7,IF(COUNTIFS('(6)定期点検調書'!$B$12:$B$5000,U$47,'(6)定期点検調書'!$AH$12:$AH$5000,$C49,'(6)定期点検調書'!$BF$12:$BF$5000,$V$7)&gt;=1,$V$7,IF(COUNTIFS('(6)定期点検調書'!$B$12:$B$5000,U$47,'(6)定期点検調書'!$AH$12:$AH$5000,$C49,'(6)定期点検調書'!$BF$12:$BF$5000,$U$7)&gt;=1,$U$7,IF(COUNTIFS('(6)定期点検調書'!$B$12:$B$5000,U$47,'(6)定期点検調書'!$AH$12:$AH$5000,$C49,'(6)定期点検調書'!$BF$12:$BF$5000,$T$7)&gt;=1,$T$7,IF(COUNTIFS('(6)定期点検調書'!$B$12:$B$5000,U$47,'(6)定期点検調書'!$AH$12:$AH$5000,$C49,'(6)定期点検調書'!$BF$12:$BF$5000,$S$7)&gt;=1,$S$7,""))))))</f>
        <v/>
      </c>
      <c r="V49" s="465" t="str">
        <f>IF(V$47="","",IF(COUNTIFS('(6)定期点検調書'!$B$12:$B$5000,V$47,'(6)定期点検調書'!$AH$12:$AH$5000,$C49,'(6)定期点検調書'!$BF$12:$BF$5000,$W$7)&gt;=1,$W$7,IF(COUNTIFS('(6)定期点検調書'!$B$12:$B$5000,V$47,'(6)定期点検調書'!$AH$12:$AH$5000,$C49,'(6)定期点検調書'!$BF$12:$BF$5000,$V$7)&gt;=1,$V$7,IF(COUNTIFS('(6)定期点検調書'!$B$12:$B$5000,V$47,'(6)定期点検調書'!$AH$12:$AH$5000,$C49,'(6)定期点検調書'!$BF$12:$BF$5000,$U$7)&gt;=1,$U$7,IF(COUNTIFS('(6)定期点検調書'!$B$12:$B$5000,V$47,'(6)定期点検調書'!$AH$12:$AH$5000,$C49,'(6)定期点検調書'!$BF$12:$BF$5000,$T$7)&gt;=1,$T$7,IF(COUNTIFS('(6)定期点検調書'!$B$12:$B$5000,V$47,'(6)定期点検調書'!$AH$12:$AH$5000,$C49,'(6)定期点検調書'!$BF$12:$BF$5000,$S$7)&gt;=1,$S$7,""))))))</f>
        <v/>
      </c>
      <c r="W49" s="465" t="str">
        <f>IF(W$47="","",IF(COUNTIFS('(6)定期点検調書'!$B$12:$B$5000,W$47,'(6)定期点検調書'!$AH$12:$AH$5000,$C49,'(6)定期点検調書'!$BF$12:$BF$5000,$W$7)&gt;=1,$W$7,IF(COUNTIFS('(6)定期点検調書'!$B$12:$B$5000,W$47,'(6)定期点検調書'!$AH$12:$AH$5000,$C49,'(6)定期点検調書'!$BF$12:$BF$5000,$V$7)&gt;=1,$V$7,IF(COUNTIFS('(6)定期点検調書'!$B$12:$B$5000,W$47,'(6)定期点検調書'!$AH$12:$AH$5000,$C49,'(6)定期点検調書'!$BF$12:$BF$5000,$U$7)&gt;=1,$U$7,IF(COUNTIFS('(6)定期点検調書'!$B$12:$B$5000,W$47,'(6)定期点検調書'!$AH$12:$AH$5000,$C49,'(6)定期点検調書'!$BF$12:$BF$5000,$T$7)&gt;=1,$T$7,IF(COUNTIFS('(6)定期点検調書'!$B$12:$B$5000,W$47,'(6)定期点検調書'!$AH$12:$AH$5000,$C49,'(6)定期点検調書'!$BF$12:$BF$5000,$S$7)&gt;=1,$S$7,""))))))</f>
        <v/>
      </c>
      <c r="X49" s="465" t="str">
        <f>IF(X$47="","",IF(COUNTIFS('(6)定期点検調書'!$B$12:$B$5000,X$47,'(6)定期点検調書'!$AH$12:$AH$5000,$C49,'(6)定期点検調書'!$BF$12:$BF$5000,$W$7)&gt;=1,$W$7,IF(COUNTIFS('(6)定期点検調書'!$B$12:$B$5000,X$47,'(6)定期点検調書'!$AH$12:$AH$5000,$C49,'(6)定期点検調書'!$BF$12:$BF$5000,$V$7)&gt;=1,$V$7,IF(COUNTIFS('(6)定期点検調書'!$B$12:$B$5000,X$47,'(6)定期点検調書'!$AH$12:$AH$5000,$C49,'(6)定期点検調書'!$BF$12:$BF$5000,$U$7)&gt;=1,$U$7,IF(COUNTIFS('(6)定期点検調書'!$B$12:$B$5000,X$47,'(6)定期点検調書'!$AH$12:$AH$5000,$C49,'(6)定期点検調書'!$BF$12:$BF$5000,$T$7)&gt;=1,$T$7,IF(COUNTIFS('(6)定期点検調書'!$B$12:$B$5000,X$47,'(6)定期点検調書'!$AH$12:$AH$5000,$C49,'(6)定期点検調書'!$BF$12:$BF$5000,$S$7)&gt;=1,$S$7,""))))))</f>
        <v/>
      </c>
      <c r="Y49" s="465" t="str">
        <f>IF(Y$47="","",IF(COUNTIFS('(6)定期点検調書'!$B$12:$B$5000,Y$47,'(6)定期点検調書'!$AH$12:$AH$5000,$C49,'(6)定期点検調書'!$BF$12:$BF$5000,$W$7)&gt;=1,$W$7,IF(COUNTIFS('(6)定期点検調書'!$B$12:$B$5000,Y$47,'(6)定期点検調書'!$AH$12:$AH$5000,$C49,'(6)定期点検調書'!$BF$12:$BF$5000,$V$7)&gt;=1,$V$7,IF(COUNTIFS('(6)定期点検調書'!$B$12:$B$5000,Y$47,'(6)定期点検調書'!$AH$12:$AH$5000,$C49,'(6)定期点検調書'!$BF$12:$BF$5000,$U$7)&gt;=1,$U$7,IF(COUNTIFS('(6)定期点検調書'!$B$12:$B$5000,Y$47,'(6)定期点検調書'!$AH$12:$AH$5000,$C49,'(6)定期点検調書'!$BF$12:$BF$5000,$T$7)&gt;=1,$T$7,IF(COUNTIFS('(6)定期点検調書'!$B$12:$B$5000,Y$47,'(6)定期点検調書'!$AH$12:$AH$5000,$C49,'(6)定期点検調書'!$BF$12:$BF$5000,$S$7)&gt;=1,$S$7,""))))))</f>
        <v/>
      </c>
      <c r="Z49" s="465" t="str">
        <f>IF(Z$47="","",IF(COUNTIFS('(6)定期点検調書'!$B$12:$B$5000,Z$47,'(6)定期点検調書'!$AH$12:$AH$5000,$C49,'(6)定期点検調書'!$BF$12:$BF$5000,$W$7)&gt;=1,$W$7,IF(COUNTIFS('(6)定期点検調書'!$B$12:$B$5000,Z$47,'(6)定期点検調書'!$AH$12:$AH$5000,$C49,'(6)定期点検調書'!$BF$12:$BF$5000,$V$7)&gt;=1,$V$7,IF(COUNTIFS('(6)定期点検調書'!$B$12:$B$5000,Z$47,'(6)定期点検調書'!$AH$12:$AH$5000,$C49,'(6)定期点検調書'!$BF$12:$BF$5000,$U$7)&gt;=1,$U$7,IF(COUNTIFS('(6)定期点検調書'!$B$12:$B$5000,Z$47,'(6)定期点検調書'!$AH$12:$AH$5000,$C49,'(6)定期点検調書'!$BF$12:$BF$5000,$T$7)&gt;=1,$T$7,IF(COUNTIFS('(6)定期点検調書'!$B$12:$B$5000,Z$47,'(6)定期点検調書'!$AH$12:$AH$5000,$C49,'(6)定期点検調書'!$BF$12:$BF$5000,$S$7)&gt;=1,$S$7,""))))))</f>
        <v/>
      </c>
      <c r="AA49" s="465" t="str">
        <f>IF(AA$47="","",IF(COUNTIFS('(6)定期点検調書'!$B$12:$B$5000,AA$47,'(6)定期点検調書'!$AH$12:$AH$5000,$C49,'(6)定期点検調書'!$BF$12:$BF$5000,$W$7)&gt;=1,$W$7,IF(COUNTIFS('(6)定期点検調書'!$B$12:$B$5000,AA$47,'(6)定期点検調書'!$AH$12:$AH$5000,$C49,'(6)定期点検調書'!$BF$12:$BF$5000,$V$7)&gt;=1,$V$7,IF(COUNTIFS('(6)定期点検調書'!$B$12:$B$5000,AA$47,'(6)定期点検調書'!$AH$12:$AH$5000,$C49,'(6)定期点検調書'!$BF$12:$BF$5000,$U$7)&gt;=1,$U$7,IF(COUNTIFS('(6)定期点検調書'!$B$12:$B$5000,AA$47,'(6)定期点検調書'!$AH$12:$AH$5000,$C49,'(6)定期点検調書'!$BF$12:$BF$5000,$T$7)&gt;=1,$T$7,IF(COUNTIFS('(6)定期点検調書'!$B$12:$B$5000,AA$47,'(6)定期点検調書'!$AH$12:$AH$5000,$C49,'(6)定期点検調書'!$BF$12:$BF$5000,$S$7)&gt;=1,$S$7,""))))))</f>
        <v/>
      </c>
      <c r="AB49" s="465" t="str">
        <f>IF(AB$47="","",IF(COUNTIFS('(6)定期点検調書'!$B$12:$B$5000,AB$47,'(6)定期点検調書'!$AH$12:$AH$5000,$C49,'(6)定期点検調書'!$BF$12:$BF$5000,$W$7)&gt;=1,$W$7,IF(COUNTIFS('(6)定期点検調書'!$B$12:$B$5000,AB$47,'(6)定期点検調書'!$AH$12:$AH$5000,$C49,'(6)定期点検調書'!$BF$12:$BF$5000,$V$7)&gt;=1,$V$7,IF(COUNTIFS('(6)定期点検調書'!$B$12:$B$5000,AB$47,'(6)定期点検調書'!$AH$12:$AH$5000,$C49,'(6)定期点検調書'!$BF$12:$BF$5000,$U$7)&gt;=1,$U$7,IF(COUNTIFS('(6)定期点検調書'!$B$12:$B$5000,AB$47,'(6)定期点検調書'!$AH$12:$AH$5000,$C49,'(6)定期点検調書'!$BF$12:$BF$5000,$T$7)&gt;=1,$T$7,IF(COUNTIFS('(6)定期点検調書'!$B$12:$B$5000,AB$47,'(6)定期点検調書'!$AH$12:$AH$5000,$C49,'(6)定期点検調書'!$BF$12:$BF$5000,$S$7)&gt;=1,$S$7,""))))))</f>
        <v/>
      </c>
      <c r="AC49" s="465" t="str">
        <f>IF(AC$47="","",IF(COUNTIFS('(6)定期点検調書'!$B$12:$B$5000,AC$47,'(6)定期点検調書'!$AH$12:$AH$5000,$C49,'(6)定期点検調書'!$BF$12:$BF$5000,$W$7)&gt;=1,$W$7,IF(COUNTIFS('(6)定期点検調書'!$B$12:$B$5000,AC$47,'(6)定期点検調書'!$AH$12:$AH$5000,$C49,'(6)定期点検調書'!$BF$12:$BF$5000,$V$7)&gt;=1,$V$7,IF(COUNTIFS('(6)定期点検調書'!$B$12:$B$5000,AC$47,'(6)定期点検調書'!$AH$12:$AH$5000,$C49,'(6)定期点検調書'!$BF$12:$BF$5000,$U$7)&gt;=1,$U$7,IF(COUNTIFS('(6)定期点検調書'!$B$12:$B$5000,AC$47,'(6)定期点検調書'!$AH$12:$AH$5000,$C49,'(6)定期点検調書'!$BF$12:$BF$5000,$T$7)&gt;=1,$T$7,IF(COUNTIFS('(6)定期点検調書'!$B$12:$B$5000,AC$47,'(6)定期点検調書'!$AH$12:$AH$5000,$C49,'(6)定期点検調書'!$BF$12:$BF$5000,$S$7)&gt;=1,$S$7,""))))))</f>
        <v/>
      </c>
      <c r="AD49" s="465" t="str">
        <f>IF(AD$47="","",IF(COUNTIFS('(6)定期点検調書'!$B$12:$B$5000,AD$47,'(6)定期点検調書'!$AH$12:$AH$5000,$C49,'(6)定期点検調書'!$BF$12:$BF$5000,$W$7)&gt;=1,$W$7,IF(COUNTIFS('(6)定期点検調書'!$B$12:$B$5000,AD$47,'(6)定期点検調書'!$AH$12:$AH$5000,$C49,'(6)定期点検調書'!$BF$12:$BF$5000,$V$7)&gt;=1,$V$7,IF(COUNTIFS('(6)定期点検調書'!$B$12:$B$5000,AD$47,'(6)定期点検調書'!$AH$12:$AH$5000,$C49,'(6)定期点検調書'!$BF$12:$BF$5000,$U$7)&gt;=1,$U$7,IF(COUNTIFS('(6)定期点検調書'!$B$12:$B$5000,AD$47,'(6)定期点検調書'!$AH$12:$AH$5000,$C49,'(6)定期点検調書'!$BF$12:$BF$5000,$T$7)&gt;=1,$T$7,IF(COUNTIFS('(6)定期点検調書'!$B$12:$B$5000,AD$47,'(6)定期点検調書'!$AH$12:$AH$5000,$C49,'(6)定期点検調書'!$BF$12:$BF$5000,$S$7)&gt;=1,$S$7,""))))))</f>
        <v/>
      </c>
      <c r="AE49" s="465" t="str">
        <f>IF(AE$47="","",IF(COUNTIFS('(6)定期点検調書'!$B$12:$B$5000,AE$47,'(6)定期点検調書'!$AH$12:$AH$5000,$C49,'(6)定期点検調書'!$BF$12:$BF$5000,$W$7)&gt;=1,$W$7,IF(COUNTIFS('(6)定期点検調書'!$B$12:$B$5000,AE$47,'(6)定期点検調書'!$AH$12:$AH$5000,$C49,'(6)定期点検調書'!$BF$12:$BF$5000,$V$7)&gt;=1,$V$7,IF(COUNTIFS('(6)定期点検調書'!$B$12:$B$5000,AE$47,'(6)定期点検調書'!$AH$12:$AH$5000,$C49,'(6)定期点検調書'!$BF$12:$BF$5000,$U$7)&gt;=1,$U$7,IF(COUNTIFS('(6)定期点検調書'!$B$12:$B$5000,AE$47,'(6)定期点検調書'!$AH$12:$AH$5000,$C49,'(6)定期点検調書'!$BF$12:$BF$5000,$T$7)&gt;=1,$T$7,IF(COUNTIFS('(6)定期点検調書'!$B$12:$B$5000,AE$47,'(6)定期点検調書'!$AH$12:$AH$5000,$C49,'(6)定期点検調書'!$BF$12:$BF$5000,$S$7)&gt;=1,$S$7,""))))))</f>
        <v/>
      </c>
      <c r="AF49" s="465" t="str">
        <f>IF(AF$47="","",IF(COUNTIFS('(6)定期点検調書'!$B$12:$B$5000,AF$47,'(6)定期点検調書'!$AH$12:$AH$5000,$C49,'(6)定期点検調書'!$BF$12:$BF$5000,$W$7)&gt;=1,$W$7,IF(COUNTIFS('(6)定期点検調書'!$B$12:$B$5000,AF$47,'(6)定期点検調書'!$AH$12:$AH$5000,$C49,'(6)定期点検調書'!$BF$12:$BF$5000,$V$7)&gt;=1,$V$7,IF(COUNTIFS('(6)定期点検調書'!$B$12:$B$5000,AF$47,'(6)定期点検調書'!$AH$12:$AH$5000,$C49,'(6)定期点検調書'!$BF$12:$BF$5000,$U$7)&gt;=1,$U$7,IF(COUNTIFS('(6)定期点検調書'!$B$12:$B$5000,AF$47,'(6)定期点検調書'!$AH$12:$AH$5000,$C49,'(6)定期点検調書'!$BF$12:$BF$5000,$T$7)&gt;=1,$T$7,IF(COUNTIFS('(6)定期点検調書'!$B$12:$B$5000,AF$47,'(6)定期点検調書'!$AH$12:$AH$5000,$C49,'(6)定期点検調書'!$BF$12:$BF$5000,$S$7)&gt;=1,$S$7,""))))))</f>
        <v/>
      </c>
      <c r="AG49" s="465" t="str">
        <f>IF(AG$47="","",IF(COUNTIFS('(6)定期点検調書'!$B$12:$B$5000,AG$47,'(6)定期点検調書'!$AH$12:$AH$5000,$C49,'(6)定期点検調書'!$BF$12:$BF$5000,$W$7)&gt;=1,$W$7,IF(COUNTIFS('(6)定期点検調書'!$B$12:$B$5000,AG$47,'(6)定期点検調書'!$AH$12:$AH$5000,$C49,'(6)定期点検調書'!$BF$12:$BF$5000,$V$7)&gt;=1,$V$7,IF(COUNTIFS('(6)定期点検調書'!$B$12:$B$5000,AG$47,'(6)定期点検調書'!$AH$12:$AH$5000,$C49,'(6)定期点検調書'!$BF$12:$BF$5000,$U$7)&gt;=1,$U$7,IF(COUNTIFS('(6)定期点検調書'!$B$12:$B$5000,AG$47,'(6)定期点検調書'!$AH$12:$AH$5000,$C49,'(6)定期点検調書'!$BF$12:$BF$5000,$T$7)&gt;=1,$T$7,IF(COUNTIFS('(6)定期点検調書'!$B$12:$B$5000,AG$47,'(6)定期点検調書'!$AH$12:$AH$5000,$C49,'(6)定期点検調書'!$BF$12:$BF$5000,$S$7)&gt;=1,$S$7,""))))))</f>
        <v/>
      </c>
      <c r="AH49" s="465" t="str">
        <f>IF(AH$47="","",IF(COUNTIFS('(6)定期点検調書'!$B$12:$B$5000,AH$47,'(6)定期点検調書'!$AH$12:$AH$5000,$C49,'(6)定期点検調書'!$BF$12:$BF$5000,$W$7)&gt;=1,$W$7,IF(COUNTIFS('(6)定期点検調書'!$B$12:$B$5000,AH$47,'(6)定期点検調書'!$AH$12:$AH$5000,$C49,'(6)定期点検調書'!$BF$12:$BF$5000,$V$7)&gt;=1,$V$7,IF(COUNTIFS('(6)定期点検調書'!$B$12:$B$5000,AH$47,'(6)定期点検調書'!$AH$12:$AH$5000,$C49,'(6)定期点検調書'!$BF$12:$BF$5000,$U$7)&gt;=1,$U$7,IF(COUNTIFS('(6)定期点検調書'!$B$12:$B$5000,AH$47,'(6)定期点検調書'!$AH$12:$AH$5000,$C49,'(6)定期点検調書'!$BF$12:$BF$5000,$T$7)&gt;=1,$T$7,IF(COUNTIFS('(6)定期点検調書'!$B$12:$B$5000,AH$47,'(6)定期点検調書'!$AH$12:$AH$5000,$C49,'(6)定期点検調書'!$BF$12:$BF$5000,$S$7)&gt;=1,$S$7,""))))))</f>
        <v/>
      </c>
      <c r="AI49" s="465" t="str">
        <f>IF(AI$47="","",IF(COUNTIFS('(6)定期点検調書'!$B$12:$B$5000,AI$47,'(6)定期点検調書'!$AH$12:$AH$5000,$C49,'(6)定期点検調書'!$BF$12:$BF$5000,$W$7)&gt;=1,$W$7,IF(COUNTIFS('(6)定期点検調書'!$B$12:$B$5000,AI$47,'(6)定期点検調書'!$AH$12:$AH$5000,$C49,'(6)定期点検調書'!$BF$12:$BF$5000,$V$7)&gt;=1,$V$7,IF(COUNTIFS('(6)定期点検調書'!$B$12:$B$5000,AI$47,'(6)定期点検調書'!$AH$12:$AH$5000,$C49,'(6)定期点検調書'!$BF$12:$BF$5000,$U$7)&gt;=1,$U$7,IF(COUNTIFS('(6)定期点検調書'!$B$12:$B$5000,AI$47,'(6)定期点検調書'!$AH$12:$AH$5000,$C49,'(6)定期点検調書'!$BF$12:$BF$5000,$T$7)&gt;=1,$T$7,IF(COUNTIFS('(6)定期点検調書'!$B$12:$B$5000,AI$47,'(6)定期点検調書'!$AH$12:$AH$5000,$C49,'(6)定期点検調書'!$BF$12:$BF$5000,$S$7)&gt;=1,$S$7,""))))))</f>
        <v/>
      </c>
      <c r="AJ49" s="465" t="str">
        <f>IF(AJ$47="","",IF(COUNTIFS('(6)定期点検調書'!$B$12:$B$5000,AJ$47,'(6)定期点検調書'!$AH$12:$AH$5000,$C49,'(6)定期点検調書'!$BF$12:$BF$5000,$W$7)&gt;=1,$W$7,IF(COUNTIFS('(6)定期点検調書'!$B$12:$B$5000,AJ$47,'(6)定期点検調書'!$AH$12:$AH$5000,$C49,'(6)定期点検調書'!$BF$12:$BF$5000,$V$7)&gt;=1,$V$7,IF(COUNTIFS('(6)定期点検調書'!$B$12:$B$5000,AJ$47,'(6)定期点検調書'!$AH$12:$AH$5000,$C49,'(6)定期点検調書'!$BF$12:$BF$5000,$U$7)&gt;=1,$U$7,IF(COUNTIFS('(6)定期点検調書'!$B$12:$B$5000,AJ$47,'(6)定期点検調書'!$AH$12:$AH$5000,$C49,'(6)定期点検調書'!$BF$12:$BF$5000,$T$7)&gt;=1,$T$7,IF(COUNTIFS('(6)定期点検調書'!$B$12:$B$5000,AJ$47,'(6)定期点検調書'!$AH$12:$AH$5000,$C49,'(6)定期点検調書'!$BF$12:$BF$5000,$S$7)&gt;=1,$S$7,""))))))</f>
        <v/>
      </c>
      <c r="AK49" s="465" t="str">
        <f>IF(AK$47="","",IF(COUNTIFS('(6)定期点検調書'!$B$12:$B$5000,AK$47,'(6)定期点検調書'!$AH$12:$AH$5000,$C49,'(6)定期点検調書'!$BF$12:$BF$5000,$W$7)&gt;=1,$W$7,IF(COUNTIFS('(6)定期点検調書'!$B$12:$B$5000,AK$47,'(6)定期点検調書'!$AH$12:$AH$5000,$C49,'(6)定期点検調書'!$BF$12:$BF$5000,$V$7)&gt;=1,$V$7,IF(COUNTIFS('(6)定期点検調書'!$B$12:$B$5000,AK$47,'(6)定期点検調書'!$AH$12:$AH$5000,$C49,'(6)定期点検調書'!$BF$12:$BF$5000,$U$7)&gt;=1,$U$7,IF(COUNTIFS('(6)定期点検調書'!$B$12:$B$5000,AK$47,'(6)定期点検調書'!$AH$12:$AH$5000,$C49,'(6)定期点検調書'!$BF$12:$BF$5000,$T$7)&gt;=1,$T$7,IF(COUNTIFS('(6)定期点検調書'!$B$12:$B$5000,AK$47,'(6)定期点検調書'!$AH$12:$AH$5000,$C49,'(6)定期点検調書'!$BF$12:$BF$5000,$S$7)&gt;=1,$S$7,""))))))</f>
        <v/>
      </c>
      <c r="AL49" s="465" t="str">
        <f>IF(AL$47="","",IF(COUNTIFS('(6)定期点検調書'!$B$12:$B$5000,AL$47,'(6)定期点検調書'!$AH$12:$AH$5000,$C49,'(6)定期点検調書'!$BF$12:$BF$5000,$W$7)&gt;=1,$W$7,IF(COUNTIFS('(6)定期点検調書'!$B$12:$B$5000,AL$47,'(6)定期点検調書'!$AH$12:$AH$5000,$C49,'(6)定期点検調書'!$BF$12:$BF$5000,$V$7)&gt;=1,$V$7,IF(COUNTIFS('(6)定期点検調書'!$B$12:$B$5000,AL$47,'(6)定期点検調書'!$AH$12:$AH$5000,$C49,'(6)定期点検調書'!$BF$12:$BF$5000,$U$7)&gt;=1,$U$7,IF(COUNTIFS('(6)定期点検調書'!$B$12:$B$5000,AL$47,'(6)定期点検調書'!$AH$12:$AH$5000,$C49,'(6)定期点検調書'!$BF$12:$BF$5000,$T$7)&gt;=1,$T$7,IF(COUNTIFS('(6)定期点検調書'!$B$12:$B$5000,AL$47,'(6)定期点検調書'!$AH$12:$AH$5000,$C49,'(6)定期点検調書'!$BF$12:$BF$5000,$S$7)&gt;=1,$S$7,""))))))</f>
        <v/>
      </c>
      <c r="AM49" s="465" t="str">
        <f>IF(AM$47="","",IF(COUNTIFS('(6)定期点検調書'!$B$12:$B$5000,AM$47,'(6)定期点検調書'!$AH$12:$AH$5000,$C49,'(6)定期点検調書'!$BF$12:$BF$5000,$W$7)&gt;=1,$W$7,IF(COUNTIFS('(6)定期点検調書'!$B$12:$B$5000,AM$47,'(6)定期点検調書'!$AH$12:$AH$5000,$C49,'(6)定期点検調書'!$BF$12:$BF$5000,$V$7)&gt;=1,$V$7,IF(COUNTIFS('(6)定期点検調書'!$B$12:$B$5000,AM$47,'(6)定期点検調書'!$AH$12:$AH$5000,$C49,'(6)定期点検調書'!$BF$12:$BF$5000,$U$7)&gt;=1,$U$7,IF(COUNTIFS('(6)定期点検調書'!$B$12:$B$5000,AM$47,'(6)定期点検調書'!$AH$12:$AH$5000,$C49,'(6)定期点検調書'!$BF$12:$BF$5000,$T$7)&gt;=1,$T$7,IF(COUNTIFS('(6)定期点検調書'!$B$12:$B$5000,AM$47,'(6)定期点検調書'!$AH$12:$AH$5000,$C49,'(6)定期点検調書'!$BF$12:$BF$5000,$S$7)&gt;=1,$S$7,""))))))</f>
        <v/>
      </c>
      <c r="AN49" s="465" t="str">
        <f>IF(AN$47="","",IF(COUNTIFS('(6)定期点検調書'!$B$12:$B$5000,AN$47,'(6)定期点検調書'!$AH$12:$AH$5000,$C49,'(6)定期点検調書'!$BF$12:$BF$5000,$W$7)&gt;=1,$W$7,IF(COUNTIFS('(6)定期点検調書'!$B$12:$B$5000,AN$47,'(6)定期点検調書'!$AH$12:$AH$5000,$C49,'(6)定期点検調書'!$BF$12:$BF$5000,$V$7)&gt;=1,$V$7,IF(COUNTIFS('(6)定期点検調書'!$B$12:$B$5000,AN$47,'(6)定期点検調書'!$AH$12:$AH$5000,$C49,'(6)定期点検調書'!$BF$12:$BF$5000,$U$7)&gt;=1,$U$7,IF(COUNTIFS('(6)定期点検調書'!$B$12:$B$5000,AN$47,'(6)定期点検調書'!$AH$12:$AH$5000,$C49,'(6)定期点検調書'!$BF$12:$BF$5000,$T$7)&gt;=1,$T$7,IF(COUNTIFS('(6)定期点検調書'!$B$12:$B$5000,AN$47,'(6)定期点検調書'!$AH$12:$AH$5000,$C49,'(6)定期点検調書'!$BF$12:$BF$5000,$S$7)&gt;=1,$S$7,""))))))</f>
        <v/>
      </c>
      <c r="AO49" s="465" t="str">
        <f>IF(AO$47="","",IF(COUNTIFS('(6)定期点検調書'!$B$12:$B$5000,AO$47,'(6)定期点検調書'!$AH$12:$AH$5000,$C49,'(6)定期点検調書'!$BF$12:$BF$5000,$W$7)&gt;=1,$W$7,IF(COUNTIFS('(6)定期点検調書'!$B$12:$B$5000,AO$47,'(6)定期点検調書'!$AH$12:$AH$5000,$C49,'(6)定期点検調書'!$BF$12:$BF$5000,$V$7)&gt;=1,$V$7,IF(COUNTIFS('(6)定期点検調書'!$B$12:$B$5000,AO$47,'(6)定期点検調書'!$AH$12:$AH$5000,$C49,'(6)定期点検調書'!$BF$12:$BF$5000,$U$7)&gt;=1,$U$7,IF(COUNTIFS('(6)定期点検調書'!$B$12:$B$5000,AO$47,'(6)定期点検調書'!$AH$12:$AH$5000,$C49,'(6)定期点検調書'!$BF$12:$BF$5000,$T$7)&gt;=1,$T$7,IF(COUNTIFS('(6)定期点検調書'!$B$12:$B$5000,AO$47,'(6)定期点検調書'!$AH$12:$AH$5000,$C49,'(6)定期点検調書'!$BF$12:$BF$5000,$S$7)&gt;=1,$S$7,""))))))</f>
        <v/>
      </c>
      <c r="AP49" s="465" t="str">
        <f>IF(AP$47="","",IF(COUNTIFS('(6)定期点検調書'!$B$12:$B$5000,AP$47,'(6)定期点検調書'!$AH$12:$AH$5000,$C49,'(6)定期点検調書'!$BF$12:$BF$5000,$W$7)&gt;=1,$W$7,IF(COUNTIFS('(6)定期点検調書'!$B$12:$B$5000,AP$47,'(6)定期点検調書'!$AH$12:$AH$5000,$C49,'(6)定期点検調書'!$BF$12:$BF$5000,$V$7)&gt;=1,$V$7,IF(COUNTIFS('(6)定期点検調書'!$B$12:$B$5000,AP$47,'(6)定期点検調書'!$AH$12:$AH$5000,$C49,'(6)定期点検調書'!$BF$12:$BF$5000,$U$7)&gt;=1,$U$7,IF(COUNTIFS('(6)定期点検調書'!$B$12:$B$5000,AP$47,'(6)定期点検調書'!$AH$12:$AH$5000,$C49,'(6)定期点検調書'!$BF$12:$BF$5000,$T$7)&gt;=1,$T$7,IF(COUNTIFS('(6)定期点検調書'!$B$12:$B$5000,AP$47,'(6)定期点検調書'!$AH$12:$AH$5000,$C49,'(6)定期点検調書'!$BF$12:$BF$5000,$S$7)&gt;=1,$S$7,""))))))</f>
        <v/>
      </c>
      <c r="AQ49" s="465" t="str">
        <f>IF(AQ$47="","",IF(COUNTIFS('(6)定期点検調書'!$B$12:$B$5000,AQ$47,'(6)定期点検調書'!$AH$12:$AH$5000,$C49,'(6)定期点検調書'!$BF$12:$BF$5000,$W$7)&gt;=1,$W$7,IF(COUNTIFS('(6)定期点検調書'!$B$12:$B$5000,AQ$47,'(6)定期点検調書'!$AH$12:$AH$5000,$C49,'(6)定期点検調書'!$BF$12:$BF$5000,$V$7)&gt;=1,$V$7,IF(COUNTIFS('(6)定期点検調書'!$B$12:$B$5000,AQ$47,'(6)定期点検調書'!$AH$12:$AH$5000,$C49,'(6)定期点検調書'!$BF$12:$BF$5000,$U$7)&gt;=1,$U$7,IF(COUNTIFS('(6)定期点検調書'!$B$12:$B$5000,AQ$47,'(6)定期点検調書'!$AH$12:$AH$5000,$C49,'(6)定期点検調書'!$BF$12:$BF$5000,$T$7)&gt;=1,$T$7,IF(COUNTIFS('(6)定期点検調書'!$B$12:$B$5000,AQ$47,'(6)定期点検調書'!$AH$12:$AH$5000,$C49,'(6)定期点検調書'!$BF$12:$BF$5000,$S$7)&gt;=1,$S$7,""))))))</f>
        <v/>
      </c>
      <c r="AR49" s="465" t="str">
        <f>IF(AR$47="","",IF(COUNTIFS('(6)定期点検調書'!$B$12:$B$5000,AR$47,'(6)定期点検調書'!$AH$12:$AH$5000,$C49,'(6)定期点検調書'!$BF$12:$BF$5000,$W$7)&gt;=1,$W$7,IF(COUNTIFS('(6)定期点検調書'!$B$12:$B$5000,AR$47,'(6)定期点検調書'!$AH$12:$AH$5000,$C49,'(6)定期点検調書'!$BF$12:$BF$5000,$V$7)&gt;=1,$V$7,IF(COUNTIFS('(6)定期点検調書'!$B$12:$B$5000,AR$47,'(6)定期点検調書'!$AH$12:$AH$5000,$C49,'(6)定期点検調書'!$BF$12:$BF$5000,$U$7)&gt;=1,$U$7,IF(COUNTIFS('(6)定期点検調書'!$B$12:$B$5000,AR$47,'(6)定期点検調書'!$AH$12:$AH$5000,$C49,'(6)定期点検調書'!$BF$12:$BF$5000,$T$7)&gt;=1,$T$7,IF(COUNTIFS('(6)定期点検調書'!$B$12:$B$5000,AR$47,'(6)定期点検調書'!$AH$12:$AH$5000,$C49,'(6)定期点検調書'!$BF$12:$BF$5000,$S$7)&gt;=1,$S$7,""))))))</f>
        <v/>
      </c>
      <c r="AS49" s="465" t="str">
        <f>IF(AS$47="","",IF(COUNTIFS('(6)定期点検調書'!$B$12:$B$5000,AS$47,'(6)定期点検調書'!$AH$12:$AH$5000,$C49,'(6)定期点検調書'!$BF$12:$BF$5000,$W$7)&gt;=1,$W$7,IF(COUNTIFS('(6)定期点検調書'!$B$12:$B$5000,AS$47,'(6)定期点検調書'!$AH$12:$AH$5000,$C49,'(6)定期点検調書'!$BF$12:$BF$5000,$V$7)&gt;=1,$V$7,IF(COUNTIFS('(6)定期点検調書'!$B$12:$B$5000,AS$47,'(6)定期点検調書'!$AH$12:$AH$5000,$C49,'(6)定期点検調書'!$BF$12:$BF$5000,$U$7)&gt;=1,$U$7,IF(COUNTIFS('(6)定期点検調書'!$B$12:$B$5000,AS$47,'(6)定期点検調書'!$AH$12:$AH$5000,$C49,'(6)定期点検調書'!$BF$12:$BF$5000,$T$7)&gt;=1,$T$7,IF(COUNTIFS('(6)定期点検調書'!$B$12:$B$5000,AS$47,'(6)定期点検調書'!$AH$12:$AH$5000,$C49,'(6)定期点検調書'!$BF$12:$BF$5000,$S$7)&gt;=1,$S$7,""))))))</f>
        <v/>
      </c>
      <c r="AT49" s="465" t="str">
        <f>IF(AT$47="","",IF(COUNTIFS('(6)定期点検調書'!$B$12:$B$5000,AT$47,'(6)定期点検調書'!$AH$12:$AH$5000,$C49,'(6)定期点検調書'!$BF$12:$BF$5000,$W$7)&gt;=1,$W$7,IF(COUNTIFS('(6)定期点検調書'!$B$12:$B$5000,AT$47,'(6)定期点検調書'!$AH$12:$AH$5000,$C49,'(6)定期点検調書'!$BF$12:$BF$5000,$V$7)&gt;=1,$V$7,IF(COUNTIFS('(6)定期点検調書'!$B$12:$B$5000,AT$47,'(6)定期点検調書'!$AH$12:$AH$5000,$C49,'(6)定期点検調書'!$BF$12:$BF$5000,$U$7)&gt;=1,$U$7,IF(COUNTIFS('(6)定期点検調書'!$B$12:$B$5000,AT$47,'(6)定期点検調書'!$AH$12:$AH$5000,$C49,'(6)定期点検調書'!$BF$12:$BF$5000,$T$7)&gt;=1,$T$7,IF(COUNTIFS('(6)定期点検調書'!$B$12:$B$5000,AT$47,'(6)定期点検調書'!$AH$12:$AH$5000,$C49,'(6)定期点検調書'!$BF$12:$BF$5000,$S$7)&gt;=1,$S$7,""))))))</f>
        <v/>
      </c>
      <c r="AU49" s="465" t="str">
        <f>IF(AU$47="","",IF(COUNTIFS('(6)定期点検調書'!$B$12:$B$5000,AU$47,'(6)定期点検調書'!$AH$12:$AH$5000,$C49,'(6)定期点検調書'!$BF$12:$BF$5000,$W$7)&gt;=1,$W$7,IF(COUNTIFS('(6)定期点検調書'!$B$12:$B$5000,AU$47,'(6)定期点検調書'!$AH$12:$AH$5000,$C49,'(6)定期点検調書'!$BF$12:$BF$5000,$V$7)&gt;=1,$V$7,IF(COUNTIFS('(6)定期点検調書'!$B$12:$B$5000,AU$47,'(6)定期点検調書'!$AH$12:$AH$5000,$C49,'(6)定期点検調書'!$BF$12:$BF$5000,$U$7)&gt;=1,$U$7,IF(COUNTIFS('(6)定期点検調書'!$B$12:$B$5000,AU$47,'(6)定期点検調書'!$AH$12:$AH$5000,$C49,'(6)定期点検調書'!$BF$12:$BF$5000,$T$7)&gt;=1,$T$7,IF(COUNTIFS('(6)定期点検調書'!$B$12:$B$5000,AU$47,'(6)定期点検調書'!$AH$12:$AH$5000,$C49,'(6)定期点検調書'!$BF$12:$BF$5000,$S$7)&gt;=1,$S$7,""))))))</f>
        <v/>
      </c>
      <c r="AV49" s="465" t="str">
        <f>IF(AV$47="","",IF(COUNTIFS('(6)定期点検調書'!$B$12:$B$5000,AV$47,'(6)定期点検調書'!$AH$12:$AH$5000,$C49,'(6)定期点検調書'!$BF$12:$BF$5000,$W$7)&gt;=1,$W$7,IF(COUNTIFS('(6)定期点検調書'!$B$12:$B$5000,AV$47,'(6)定期点検調書'!$AH$12:$AH$5000,$C49,'(6)定期点検調書'!$BF$12:$BF$5000,$V$7)&gt;=1,$V$7,IF(COUNTIFS('(6)定期点検調書'!$B$12:$B$5000,AV$47,'(6)定期点検調書'!$AH$12:$AH$5000,$C49,'(6)定期点検調書'!$BF$12:$BF$5000,$U$7)&gt;=1,$U$7,IF(COUNTIFS('(6)定期点検調書'!$B$12:$B$5000,AV$47,'(6)定期点検調書'!$AH$12:$AH$5000,$C49,'(6)定期点検調書'!$BF$12:$BF$5000,$T$7)&gt;=1,$T$7,IF(COUNTIFS('(6)定期点検調書'!$B$12:$B$5000,AV$47,'(6)定期点検調書'!$AH$12:$AH$5000,$C49,'(6)定期点検調書'!$BF$12:$BF$5000,$S$7)&gt;=1,$S$7,""))))))</f>
        <v/>
      </c>
      <c r="AW49" s="465" t="str">
        <f>IF(AW$47="","",IF(COUNTIFS('(6)定期点検調書'!$B$12:$B$5000,AW$47,'(6)定期点検調書'!$AH$12:$AH$5000,$C49,'(6)定期点検調書'!$BF$12:$BF$5000,$W$7)&gt;=1,$W$7,IF(COUNTIFS('(6)定期点検調書'!$B$12:$B$5000,AW$47,'(6)定期点検調書'!$AH$12:$AH$5000,$C49,'(6)定期点検調書'!$BF$12:$BF$5000,$V$7)&gt;=1,$V$7,IF(COUNTIFS('(6)定期点検調書'!$B$12:$B$5000,AW$47,'(6)定期点検調書'!$AH$12:$AH$5000,$C49,'(6)定期点検調書'!$BF$12:$BF$5000,$U$7)&gt;=1,$U$7,IF(COUNTIFS('(6)定期点検調書'!$B$12:$B$5000,AW$47,'(6)定期点検調書'!$AH$12:$AH$5000,$C49,'(6)定期点検調書'!$BF$12:$BF$5000,$T$7)&gt;=1,$T$7,IF(COUNTIFS('(6)定期点検調書'!$B$12:$B$5000,AW$47,'(6)定期点検調書'!$AH$12:$AH$5000,$C49,'(6)定期点検調書'!$BF$12:$BF$5000,$S$7)&gt;=1,$S$7,""))))))</f>
        <v/>
      </c>
      <c r="AX49" s="465" t="str">
        <f>IF(AX$47="","",IF(COUNTIFS('(6)定期点検調書'!$B$12:$B$5000,AX$47,'(6)定期点検調書'!$AH$12:$AH$5000,$C49,'(6)定期点検調書'!$BF$12:$BF$5000,$W$7)&gt;=1,$W$7,IF(COUNTIFS('(6)定期点検調書'!$B$12:$B$5000,AX$47,'(6)定期点検調書'!$AH$12:$AH$5000,$C49,'(6)定期点検調書'!$BF$12:$BF$5000,$V$7)&gt;=1,$V$7,IF(COUNTIFS('(6)定期点検調書'!$B$12:$B$5000,AX$47,'(6)定期点検調書'!$AH$12:$AH$5000,$C49,'(6)定期点検調書'!$BF$12:$BF$5000,$U$7)&gt;=1,$U$7,IF(COUNTIFS('(6)定期点検調書'!$B$12:$B$5000,AX$47,'(6)定期点検調書'!$AH$12:$AH$5000,$C49,'(6)定期点検調書'!$BF$12:$BF$5000,$T$7)&gt;=1,$T$7,IF(COUNTIFS('(6)定期点検調書'!$B$12:$B$5000,AX$47,'(6)定期点検調書'!$AH$12:$AH$5000,$C49,'(6)定期点検調書'!$BF$12:$BF$5000,$S$7)&gt;=1,$S$7,""))))))</f>
        <v/>
      </c>
      <c r="AY49" s="465" t="str">
        <f>IF(AY$47="","",IF(COUNTIFS('(6)定期点検調書'!$B$12:$B$5000,AY$47,'(6)定期点検調書'!$AH$12:$AH$5000,$C49,'(6)定期点検調書'!$BF$12:$BF$5000,$W$7)&gt;=1,$W$7,IF(COUNTIFS('(6)定期点検調書'!$B$12:$B$5000,AY$47,'(6)定期点検調書'!$AH$12:$AH$5000,$C49,'(6)定期点検調書'!$BF$12:$BF$5000,$V$7)&gt;=1,$V$7,IF(COUNTIFS('(6)定期点検調書'!$B$12:$B$5000,AY$47,'(6)定期点検調書'!$AH$12:$AH$5000,$C49,'(6)定期点検調書'!$BF$12:$BF$5000,$U$7)&gt;=1,$U$7,IF(COUNTIFS('(6)定期点検調書'!$B$12:$B$5000,AY$47,'(6)定期点検調書'!$AH$12:$AH$5000,$C49,'(6)定期点検調書'!$BF$12:$BF$5000,$T$7)&gt;=1,$T$7,IF(COUNTIFS('(6)定期点検調書'!$B$12:$B$5000,AY$47,'(6)定期点検調書'!$AH$12:$AH$5000,$C49,'(6)定期点検調書'!$BF$12:$BF$5000,$S$7)&gt;=1,$S$7,""))))))</f>
        <v/>
      </c>
      <c r="AZ49" s="465" t="str">
        <f>IF(AZ$47="","",IF(COUNTIFS('(6)定期点検調書'!$B$12:$B$5000,AZ$47,'(6)定期点検調書'!$AH$12:$AH$5000,$C49,'(6)定期点検調書'!$BF$12:$BF$5000,$W$7)&gt;=1,$W$7,IF(COUNTIFS('(6)定期点検調書'!$B$12:$B$5000,AZ$47,'(6)定期点検調書'!$AH$12:$AH$5000,$C49,'(6)定期点検調書'!$BF$12:$BF$5000,$V$7)&gt;=1,$V$7,IF(COUNTIFS('(6)定期点検調書'!$B$12:$B$5000,AZ$47,'(6)定期点検調書'!$AH$12:$AH$5000,$C49,'(6)定期点検調書'!$BF$12:$BF$5000,$U$7)&gt;=1,$U$7,IF(COUNTIFS('(6)定期点検調書'!$B$12:$B$5000,AZ$47,'(6)定期点検調書'!$AH$12:$AH$5000,$C49,'(6)定期点検調書'!$BF$12:$BF$5000,$T$7)&gt;=1,$T$7,IF(COUNTIFS('(6)定期点検調書'!$B$12:$B$5000,AZ$47,'(6)定期点検調書'!$AH$12:$AH$5000,$C49,'(6)定期点検調書'!$BF$12:$BF$5000,$S$7)&gt;=1,$S$7,""))))))</f>
        <v/>
      </c>
      <c r="BA49" s="466" t="str">
        <f>IF(BA$47="","",IF(COUNTIFS('(6)定期点検調書'!$B$12:$B$5000,BA$47,'(6)定期点検調書'!$AH$12:$AH$5000,$C49,'(6)定期点検調書'!$BF$12:$BF$5000,$W$7)&gt;=1,$W$7,IF(COUNTIFS('(6)定期点検調書'!$B$12:$B$5000,BA$47,'(6)定期点検調書'!$AH$12:$AH$5000,$C49,'(6)定期点検調書'!$BF$12:$BF$5000,$V$7)&gt;=1,$V$7,IF(COUNTIFS('(6)定期点検調書'!$B$12:$B$5000,BA$47,'(6)定期点検調書'!$AH$12:$AH$5000,$C49,'(6)定期点検調書'!$BF$12:$BF$5000,$U$7)&gt;=1,$U$7,IF(COUNTIFS('(6)定期点検調書'!$B$12:$B$5000,BA$47,'(6)定期点検調書'!$AH$12:$AH$5000,$C49,'(6)定期点検調書'!$BF$12:$BF$5000,$T$7)&gt;=1,$T$7,IF(COUNTIFS('(6)定期点検調書'!$B$12:$B$5000,BA$47,'(6)定期点検調書'!$AH$12:$AH$5000,$C49,'(6)定期点検調書'!$BF$12:$BF$5000,$S$7)&gt;=1,$S$7,""))))))</f>
        <v/>
      </c>
    </row>
    <row r="50" spans="2:55" ht="18.75" customHeight="1" x14ac:dyDescent="0.2">
      <c r="B50" s="1854"/>
      <c r="C50" s="1841" t="str">
        <f>ﾃﾞｰﾀ一覧!$U$20</f>
        <v>表面劣化</v>
      </c>
      <c r="D50" s="1842"/>
      <c r="E50" s="1842"/>
      <c r="F50" s="1842"/>
      <c r="G50" s="1843"/>
      <c r="H50" s="467" t="str">
        <f>IF(H$47="","",IF(COUNTIFS('(6)定期点検調書'!$B$12:$B$5000,H$47,'(6)定期点検調書'!$AH$12:$AH$5000,$C50,'(6)定期点検調書'!$BF$12:$BF$5000,$W$7)&gt;=1,$W$7,IF(COUNTIFS('(6)定期点検調書'!$B$12:$B$5000,H$47,'(6)定期点検調書'!$AH$12:$AH$5000,$C50,'(6)定期点検調書'!$BF$12:$BF$5000,$V$7)&gt;=1,$V$7,IF(COUNTIFS('(6)定期点検調書'!$B$12:$B$5000,H$47,'(6)定期点検調書'!$AH$12:$AH$5000,$C50,'(6)定期点検調書'!$BF$12:$BF$5000,$U$7)&gt;=1,$U$7,IF(COUNTIFS('(6)定期点検調書'!$B$12:$B$5000,H$47,'(6)定期点検調書'!$AH$12:$AH$5000,$C50,'(6)定期点検調書'!$BF$12:$BF$5000,$T$7)&gt;=1,$T$7,IF(COUNTIFS('(6)定期点検調書'!$B$12:$B$5000,H$47,'(6)定期点検調書'!$AH$12:$AH$5000,$C50,'(6)定期点検調書'!$BF$12:$BF$5000,$S$7)&gt;=1,$S$7,""))))))</f>
        <v/>
      </c>
      <c r="I50" s="465" t="str">
        <f>IF(I$47="","",IF(COUNTIFS('(6)定期点検調書'!$B$12:$B$5000,I$47,'(6)定期点検調書'!$AH$12:$AH$5000,$C50,'(6)定期点検調書'!$BF$12:$BF$5000,$W$7)&gt;=1,$W$7,IF(COUNTIFS('(6)定期点検調書'!$B$12:$B$5000,I$47,'(6)定期点検調書'!$AH$12:$AH$5000,$C50,'(6)定期点検調書'!$BF$12:$BF$5000,$V$7)&gt;=1,$V$7,IF(COUNTIFS('(6)定期点検調書'!$B$12:$B$5000,I$47,'(6)定期点検調書'!$AH$12:$AH$5000,$C50,'(6)定期点検調書'!$BF$12:$BF$5000,$U$7)&gt;=1,$U$7,IF(COUNTIFS('(6)定期点検調書'!$B$12:$B$5000,I$47,'(6)定期点検調書'!$AH$12:$AH$5000,$C50,'(6)定期点検調書'!$BF$12:$BF$5000,$T$7)&gt;=1,$T$7,IF(COUNTIFS('(6)定期点検調書'!$B$12:$B$5000,I$47,'(6)定期点検調書'!$AH$12:$AH$5000,$C50,'(6)定期点検調書'!$BF$12:$BF$5000,$S$7)&gt;=1,$S$7,""))))))</f>
        <v/>
      </c>
      <c r="J50" s="465" t="str">
        <f>IF(J$47="","",IF(COUNTIFS('(6)定期点検調書'!$B$12:$B$5000,J$47,'(6)定期点検調書'!$AH$12:$AH$5000,$C50,'(6)定期点検調書'!$BF$12:$BF$5000,$W$7)&gt;=1,$W$7,IF(COUNTIFS('(6)定期点検調書'!$B$12:$B$5000,J$47,'(6)定期点検調書'!$AH$12:$AH$5000,$C50,'(6)定期点検調書'!$BF$12:$BF$5000,$V$7)&gt;=1,$V$7,IF(COUNTIFS('(6)定期点検調書'!$B$12:$B$5000,J$47,'(6)定期点検調書'!$AH$12:$AH$5000,$C50,'(6)定期点検調書'!$BF$12:$BF$5000,$U$7)&gt;=1,$U$7,IF(COUNTIFS('(6)定期点検調書'!$B$12:$B$5000,J$47,'(6)定期点検調書'!$AH$12:$AH$5000,$C50,'(6)定期点検調書'!$BF$12:$BF$5000,$T$7)&gt;=1,$T$7,IF(COUNTIFS('(6)定期点検調書'!$B$12:$B$5000,J$47,'(6)定期点検調書'!$AH$12:$AH$5000,$C50,'(6)定期点検調書'!$BF$12:$BF$5000,$S$7)&gt;=1,$S$7,""))))))</f>
        <v/>
      </c>
      <c r="K50" s="465" t="str">
        <f>IF(K$47="","",IF(COUNTIFS('(6)定期点検調書'!$B$12:$B$5000,K$47,'(6)定期点検調書'!$AH$12:$AH$5000,$C50,'(6)定期点検調書'!$BF$12:$BF$5000,$W$7)&gt;=1,$W$7,IF(COUNTIFS('(6)定期点検調書'!$B$12:$B$5000,K$47,'(6)定期点検調書'!$AH$12:$AH$5000,$C50,'(6)定期点検調書'!$BF$12:$BF$5000,$V$7)&gt;=1,$V$7,IF(COUNTIFS('(6)定期点検調書'!$B$12:$B$5000,K$47,'(6)定期点検調書'!$AH$12:$AH$5000,$C50,'(6)定期点検調書'!$BF$12:$BF$5000,$U$7)&gt;=1,$U$7,IF(COUNTIFS('(6)定期点検調書'!$B$12:$B$5000,K$47,'(6)定期点検調書'!$AH$12:$AH$5000,$C50,'(6)定期点検調書'!$BF$12:$BF$5000,$T$7)&gt;=1,$T$7,IF(COUNTIFS('(6)定期点検調書'!$B$12:$B$5000,K$47,'(6)定期点検調書'!$AH$12:$AH$5000,$C50,'(6)定期点検調書'!$BF$12:$BF$5000,$S$7)&gt;=1,$S$7,""))))))</f>
        <v/>
      </c>
      <c r="L50" s="465" t="str">
        <f>IF(L$47="","",IF(COUNTIFS('(6)定期点検調書'!$B$12:$B$5000,L$47,'(6)定期点検調書'!$AH$12:$AH$5000,$C50,'(6)定期点検調書'!$BF$12:$BF$5000,$W$7)&gt;=1,$W$7,IF(COUNTIFS('(6)定期点検調書'!$B$12:$B$5000,L$47,'(6)定期点検調書'!$AH$12:$AH$5000,$C50,'(6)定期点検調書'!$BF$12:$BF$5000,$V$7)&gt;=1,$V$7,IF(COUNTIFS('(6)定期点検調書'!$B$12:$B$5000,L$47,'(6)定期点検調書'!$AH$12:$AH$5000,$C50,'(6)定期点検調書'!$BF$12:$BF$5000,$U$7)&gt;=1,$U$7,IF(COUNTIFS('(6)定期点検調書'!$B$12:$B$5000,L$47,'(6)定期点検調書'!$AH$12:$AH$5000,$C50,'(6)定期点検調書'!$BF$12:$BF$5000,$T$7)&gt;=1,$T$7,IF(COUNTIFS('(6)定期点検調書'!$B$12:$B$5000,L$47,'(6)定期点検調書'!$AH$12:$AH$5000,$C50,'(6)定期点検調書'!$BF$12:$BF$5000,$S$7)&gt;=1,$S$7,""))))))</f>
        <v/>
      </c>
      <c r="M50" s="465" t="str">
        <f>IF(M$47="","",IF(COUNTIFS('(6)定期点検調書'!$B$12:$B$5000,M$47,'(6)定期点検調書'!$AH$12:$AH$5000,$C50,'(6)定期点検調書'!$BF$12:$BF$5000,$W$7)&gt;=1,$W$7,IF(COUNTIFS('(6)定期点検調書'!$B$12:$B$5000,M$47,'(6)定期点検調書'!$AH$12:$AH$5000,$C50,'(6)定期点検調書'!$BF$12:$BF$5000,$V$7)&gt;=1,$V$7,IF(COUNTIFS('(6)定期点検調書'!$B$12:$B$5000,M$47,'(6)定期点検調書'!$AH$12:$AH$5000,$C50,'(6)定期点検調書'!$BF$12:$BF$5000,$U$7)&gt;=1,$U$7,IF(COUNTIFS('(6)定期点検調書'!$B$12:$B$5000,M$47,'(6)定期点検調書'!$AH$12:$AH$5000,$C50,'(6)定期点検調書'!$BF$12:$BF$5000,$T$7)&gt;=1,$T$7,IF(COUNTIFS('(6)定期点検調書'!$B$12:$B$5000,M$47,'(6)定期点検調書'!$AH$12:$AH$5000,$C50,'(6)定期点検調書'!$BF$12:$BF$5000,$S$7)&gt;=1,$S$7,""))))))</f>
        <v/>
      </c>
      <c r="N50" s="465" t="str">
        <f>IF(N$47="","",IF(COUNTIFS('(6)定期点検調書'!$B$12:$B$5000,N$47,'(6)定期点検調書'!$AH$12:$AH$5000,$C50,'(6)定期点検調書'!$BF$12:$BF$5000,$W$7)&gt;=1,$W$7,IF(COUNTIFS('(6)定期点検調書'!$B$12:$B$5000,N$47,'(6)定期点検調書'!$AH$12:$AH$5000,$C50,'(6)定期点検調書'!$BF$12:$BF$5000,$V$7)&gt;=1,$V$7,IF(COUNTIFS('(6)定期点検調書'!$B$12:$B$5000,N$47,'(6)定期点検調書'!$AH$12:$AH$5000,$C50,'(6)定期点検調書'!$BF$12:$BF$5000,$U$7)&gt;=1,$U$7,IF(COUNTIFS('(6)定期点検調書'!$B$12:$B$5000,N$47,'(6)定期点検調書'!$AH$12:$AH$5000,$C50,'(6)定期点検調書'!$BF$12:$BF$5000,$T$7)&gt;=1,$T$7,IF(COUNTIFS('(6)定期点検調書'!$B$12:$B$5000,N$47,'(6)定期点検調書'!$AH$12:$AH$5000,$C50,'(6)定期点検調書'!$BF$12:$BF$5000,$S$7)&gt;=1,$S$7,""))))))</f>
        <v/>
      </c>
      <c r="O50" s="465" t="str">
        <f>IF(O$47="","",IF(COUNTIFS('(6)定期点検調書'!$B$12:$B$5000,O$47,'(6)定期点検調書'!$AH$12:$AH$5000,$C50,'(6)定期点検調書'!$BF$12:$BF$5000,$W$7)&gt;=1,$W$7,IF(COUNTIFS('(6)定期点検調書'!$B$12:$B$5000,O$47,'(6)定期点検調書'!$AH$12:$AH$5000,$C50,'(6)定期点検調書'!$BF$12:$BF$5000,$V$7)&gt;=1,$V$7,IF(COUNTIFS('(6)定期点検調書'!$B$12:$B$5000,O$47,'(6)定期点検調書'!$AH$12:$AH$5000,$C50,'(6)定期点検調書'!$BF$12:$BF$5000,$U$7)&gt;=1,$U$7,IF(COUNTIFS('(6)定期点検調書'!$B$12:$B$5000,O$47,'(6)定期点検調書'!$AH$12:$AH$5000,$C50,'(6)定期点検調書'!$BF$12:$BF$5000,$T$7)&gt;=1,$T$7,IF(COUNTIFS('(6)定期点検調書'!$B$12:$B$5000,O$47,'(6)定期点検調書'!$AH$12:$AH$5000,$C50,'(6)定期点検調書'!$BF$12:$BF$5000,$S$7)&gt;=1,$S$7,""))))))</f>
        <v/>
      </c>
      <c r="P50" s="465" t="str">
        <f>IF(P$47="","",IF(COUNTIFS('(6)定期点検調書'!$B$12:$B$5000,P$47,'(6)定期点検調書'!$AH$12:$AH$5000,$C50,'(6)定期点検調書'!$BF$12:$BF$5000,$W$7)&gt;=1,$W$7,IF(COUNTIFS('(6)定期点検調書'!$B$12:$B$5000,P$47,'(6)定期点検調書'!$AH$12:$AH$5000,$C50,'(6)定期点検調書'!$BF$12:$BF$5000,$V$7)&gt;=1,$V$7,IF(COUNTIFS('(6)定期点検調書'!$B$12:$B$5000,P$47,'(6)定期点検調書'!$AH$12:$AH$5000,$C50,'(6)定期点検調書'!$BF$12:$BF$5000,$U$7)&gt;=1,$U$7,IF(COUNTIFS('(6)定期点検調書'!$B$12:$B$5000,P$47,'(6)定期点検調書'!$AH$12:$AH$5000,$C50,'(6)定期点検調書'!$BF$12:$BF$5000,$T$7)&gt;=1,$T$7,IF(COUNTIFS('(6)定期点検調書'!$B$12:$B$5000,P$47,'(6)定期点検調書'!$AH$12:$AH$5000,$C50,'(6)定期点検調書'!$BF$12:$BF$5000,$S$7)&gt;=1,$S$7,""))))))</f>
        <v/>
      </c>
      <c r="Q50" s="465" t="str">
        <f>IF(Q$47="","",IF(COUNTIFS('(6)定期点検調書'!$B$12:$B$5000,Q$47,'(6)定期点検調書'!$AH$12:$AH$5000,$C50,'(6)定期点検調書'!$BF$12:$BF$5000,$W$7)&gt;=1,$W$7,IF(COUNTIFS('(6)定期点検調書'!$B$12:$B$5000,Q$47,'(6)定期点検調書'!$AH$12:$AH$5000,$C50,'(6)定期点検調書'!$BF$12:$BF$5000,$V$7)&gt;=1,$V$7,IF(COUNTIFS('(6)定期点検調書'!$B$12:$B$5000,Q$47,'(6)定期点検調書'!$AH$12:$AH$5000,$C50,'(6)定期点検調書'!$BF$12:$BF$5000,$U$7)&gt;=1,$U$7,IF(COUNTIFS('(6)定期点検調書'!$B$12:$B$5000,Q$47,'(6)定期点検調書'!$AH$12:$AH$5000,$C50,'(6)定期点検調書'!$BF$12:$BF$5000,$T$7)&gt;=1,$T$7,IF(COUNTIFS('(6)定期点検調書'!$B$12:$B$5000,Q$47,'(6)定期点検調書'!$AH$12:$AH$5000,$C50,'(6)定期点検調書'!$BF$12:$BF$5000,$S$7)&gt;=1,$S$7,""))))))</f>
        <v/>
      </c>
      <c r="R50" s="465" t="str">
        <f>IF(R$47="","",IF(COUNTIFS('(6)定期点検調書'!$B$12:$B$5000,R$47,'(6)定期点検調書'!$AH$12:$AH$5000,$C50,'(6)定期点検調書'!$BF$12:$BF$5000,$W$7)&gt;=1,$W$7,IF(COUNTIFS('(6)定期点検調書'!$B$12:$B$5000,R$47,'(6)定期点検調書'!$AH$12:$AH$5000,$C50,'(6)定期点検調書'!$BF$12:$BF$5000,$V$7)&gt;=1,$V$7,IF(COUNTIFS('(6)定期点検調書'!$B$12:$B$5000,R$47,'(6)定期点検調書'!$AH$12:$AH$5000,$C50,'(6)定期点検調書'!$BF$12:$BF$5000,$U$7)&gt;=1,$U$7,IF(COUNTIFS('(6)定期点検調書'!$B$12:$B$5000,R$47,'(6)定期点検調書'!$AH$12:$AH$5000,$C50,'(6)定期点検調書'!$BF$12:$BF$5000,$T$7)&gt;=1,$T$7,IF(COUNTIFS('(6)定期点検調書'!$B$12:$B$5000,R$47,'(6)定期点検調書'!$AH$12:$AH$5000,$C50,'(6)定期点検調書'!$BF$12:$BF$5000,$S$7)&gt;=1,$S$7,""))))))</f>
        <v/>
      </c>
      <c r="S50" s="465" t="str">
        <f>IF(S$47="","",IF(COUNTIFS('(6)定期点検調書'!$B$12:$B$5000,S$47,'(6)定期点検調書'!$AH$12:$AH$5000,$C50,'(6)定期点検調書'!$BF$12:$BF$5000,$W$7)&gt;=1,$W$7,IF(COUNTIFS('(6)定期点検調書'!$B$12:$B$5000,S$47,'(6)定期点検調書'!$AH$12:$AH$5000,$C50,'(6)定期点検調書'!$BF$12:$BF$5000,$V$7)&gt;=1,$V$7,IF(COUNTIFS('(6)定期点検調書'!$B$12:$B$5000,S$47,'(6)定期点検調書'!$AH$12:$AH$5000,$C50,'(6)定期点検調書'!$BF$12:$BF$5000,$U$7)&gt;=1,$U$7,IF(COUNTIFS('(6)定期点検調書'!$B$12:$B$5000,S$47,'(6)定期点検調書'!$AH$12:$AH$5000,$C50,'(6)定期点検調書'!$BF$12:$BF$5000,$T$7)&gt;=1,$T$7,IF(COUNTIFS('(6)定期点検調書'!$B$12:$B$5000,S$47,'(6)定期点検調書'!$AH$12:$AH$5000,$C50,'(6)定期点検調書'!$BF$12:$BF$5000,$S$7)&gt;=1,$S$7,""))))))</f>
        <v/>
      </c>
      <c r="T50" s="465" t="str">
        <f>IF(T$47="","",IF(COUNTIFS('(6)定期点検調書'!$B$12:$B$5000,T$47,'(6)定期点検調書'!$AH$12:$AH$5000,$C50,'(6)定期点検調書'!$BF$12:$BF$5000,$W$7)&gt;=1,$W$7,IF(COUNTIFS('(6)定期点検調書'!$B$12:$B$5000,T$47,'(6)定期点検調書'!$AH$12:$AH$5000,$C50,'(6)定期点検調書'!$BF$12:$BF$5000,$V$7)&gt;=1,$V$7,IF(COUNTIFS('(6)定期点検調書'!$B$12:$B$5000,T$47,'(6)定期点検調書'!$AH$12:$AH$5000,$C50,'(6)定期点検調書'!$BF$12:$BF$5000,$U$7)&gt;=1,$U$7,IF(COUNTIFS('(6)定期点検調書'!$B$12:$B$5000,T$47,'(6)定期点検調書'!$AH$12:$AH$5000,$C50,'(6)定期点検調書'!$BF$12:$BF$5000,$T$7)&gt;=1,$T$7,IF(COUNTIFS('(6)定期点検調書'!$B$12:$B$5000,T$47,'(6)定期点検調書'!$AH$12:$AH$5000,$C50,'(6)定期点検調書'!$BF$12:$BF$5000,$S$7)&gt;=1,$S$7,""))))))</f>
        <v/>
      </c>
      <c r="U50" s="465" t="str">
        <f>IF(U$47="","",IF(COUNTIFS('(6)定期点検調書'!$B$12:$B$5000,U$47,'(6)定期点検調書'!$AH$12:$AH$5000,$C50,'(6)定期点検調書'!$BF$12:$BF$5000,$W$7)&gt;=1,$W$7,IF(COUNTIFS('(6)定期点検調書'!$B$12:$B$5000,U$47,'(6)定期点検調書'!$AH$12:$AH$5000,$C50,'(6)定期点検調書'!$BF$12:$BF$5000,$V$7)&gt;=1,$V$7,IF(COUNTIFS('(6)定期点検調書'!$B$12:$B$5000,U$47,'(6)定期点検調書'!$AH$12:$AH$5000,$C50,'(6)定期点検調書'!$BF$12:$BF$5000,$U$7)&gt;=1,$U$7,IF(COUNTIFS('(6)定期点検調書'!$B$12:$B$5000,U$47,'(6)定期点検調書'!$AH$12:$AH$5000,$C50,'(6)定期点検調書'!$BF$12:$BF$5000,$T$7)&gt;=1,$T$7,IF(COUNTIFS('(6)定期点検調書'!$B$12:$B$5000,U$47,'(6)定期点検調書'!$AH$12:$AH$5000,$C50,'(6)定期点検調書'!$BF$12:$BF$5000,$S$7)&gt;=1,$S$7,""))))))</f>
        <v/>
      </c>
      <c r="V50" s="465" t="str">
        <f>IF(V$47="","",IF(COUNTIFS('(6)定期点検調書'!$B$12:$B$5000,V$47,'(6)定期点検調書'!$AH$12:$AH$5000,$C50,'(6)定期点検調書'!$BF$12:$BF$5000,$W$7)&gt;=1,$W$7,IF(COUNTIFS('(6)定期点検調書'!$B$12:$B$5000,V$47,'(6)定期点検調書'!$AH$12:$AH$5000,$C50,'(6)定期点検調書'!$BF$12:$BF$5000,$V$7)&gt;=1,$V$7,IF(COUNTIFS('(6)定期点検調書'!$B$12:$B$5000,V$47,'(6)定期点検調書'!$AH$12:$AH$5000,$C50,'(6)定期点検調書'!$BF$12:$BF$5000,$U$7)&gt;=1,$U$7,IF(COUNTIFS('(6)定期点検調書'!$B$12:$B$5000,V$47,'(6)定期点検調書'!$AH$12:$AH$5000,$C50,'(6)定期点検調書'!$BF$12:$BF$5000,$T$7)&gt;=1,$T$7,IF(COUNTIFS('(6)定期点検調書'!$B$12:$B$5000,V$47,'(6)定期点検調書'!$AH$12:$AH$5000,$C50,'(6)定期点検調書'!$BF$12:$BF$5000,$S$7)&gt;=1,$S$7,""))))))</f>
        <v/>
      </c>
      <c r="W50" s="465" t="str">
        <f>IF(W$47="","",IF(COUNTIFS('(6)定期点検調書'!$B$12:$B$5000,W$47,'(6)定期点検調書'!$AH$12:$AH$5000,$C50,'(6)定期点検調書'!$BF$12:$BF$5000,$W$7)&gt;=1,$W$7,IF(COUNTIFS('(6)定期点検調書'!$B$12:$B$5000,W$47,'(6)定期点検調書'!$AH$12:$AH$5000,$C50,'(6)定期点検調書'!$BF$12:$BF$5000,$V$7)&gt;=1,$V$7,IF(COUNTIFS('(6)定期点検調書'!$B$12:$B$5000,W$47,'(6)定期点検調書'!$AH$12:$AH$5000,$C50,'(6)定期点検調書'!$BF$12:$BF$5000,$U$7)&gt;=1,$U$7,IF(COUNTIFS('(6)定期点検調書'!$B$12:$B$5000,W$47,'(6)定期点検調書'!$AH$12:$AH$5000,$C50,'(6)定期点検調書'!$BF$12:$BF$5000,$T$7)&gt;=1,$T$7,IF(COUNTIFS('(6)定期点検調書'!$B$12:$B$5000,W$47,'(6)定期点検調書'!$AH$12:$AH$5000,$C50,'(6)定期点検調書'!$BF$12:$BF$5000,$S$7)&gt;=1,$S$7,""))))))</f>
        <v/>
      </c>
      <c r="X50" s="465" t="str">
        <f>IF(X$47="","",IF(COUNTIFS('(6)定期点検調書'!$B$12:$B$5000,X$47,'(6)定期点検調書'!$AH$12:$AH$5000,$C50,'(6)定期点検調書'!$BF$12:$BF$5000,$W$7)&gt;=1,$W$7,IF(COUNTIFS('(6)定期点検調書'!$B$12:$B$5000,X$47,'(6)定期点検調書'!$AH$12:$AH$5000,$C50,'(6)定期点検調書'!$BF$12:$BF$5000,$V$7)&gt;=1,$V$7,IF(COUNTIFS('(6)定期点検調書'!$B$12:$B$5000,X$47,'(6)定期点検調書'!$AH$12:$AH$5000,$C50,'(6)定期点検調書'!$BF$12:$BF$5000,$U$7)&gt;=1,$U$7,IF(COUNTIFS('(6)定期点検調書'!$B$12:$B$5000,X$47,'(6)定期点検調書'!$AH$12:$AH$5000,$C50,'(6)定期点検調書'!$BF$12:$BF$5000,$T$7)&gt;=1,$T$7,IF(COUNTIFS('(6)定期点検調書'!$B$12:$B$5000,X$47,'(6)定期点検調書'!$AH$12:$AH$5000,$C50,'(6)定期点検調書'!$BF$12:$BF$5000,$S$7)&gt;=1,$S$7,""))))))</f>
        <v/>
      </c>
      <c r="Y50" s="465" t="str">
        <f>IF(Y$47="","",IF(COUNTIFS('(6)定期点検調書'!$B$12:$B$5000,Y$47,'(6)定期点検調書'!$AH$12:$AH$5000,$C50,'(6)定期点検調書'!$BF$12:$BF$5000,$W$7)&gt;=1,$W$7,IF(COUNTIFS('(6)定期点検調書'!$B$12:$B$5000,Y$47,'(6)定期点検調書'!$AH$12:$AH$5000,$C50,'(6)定期点検調書'!$BF$12:$BF$5000,$V$7)&gt;=1,$V$7,IF(COUNTIFS('(6)定期点検調書'!$B$12:$B$5000,Y$47,'(6)定期点検調書'!$AH$12:$AH$5000,$C50,'(6)定期点検調書'!$BF$12:$BF$5000,$U$7)&gt;=1,$U$7,IF(COUNTIFS('(6)定期点検調書'!$B$12:$B$5000,Y$47,'(6)定期点検調書'!$AH$12:$AH$5000,$C50,'(6)定期点検調書'!$BF$12:$BF$5000,$T$7)&gt;=1,$T$7,IF(COUNTIFS('(6)定期点検調書'!$B$12:$B$5000,Y$47,'(6)定期点検調書'!$AH$12:$AH$5000,$C50,'(6)定期点検調書'!$BF$12:$BF$5000,$S$7)&gt;=1,$S$7,""))))))</f>
        <v/>
      </c>
      <c r="Z50" s="465" t="str">
        <f>IF(Z$47="","",IF(COUNTIFS('(6)定期点検調書'!$B$12:$B$5000,Z$47,'(6)定期点検調書'!$AH$12:$AH$5000,$C50,'(6)定期点検調書'!$BF$12:$BF$5000,$W$7)&gt;=1,$W$7,IF(COUNTIFS('(6)定期点検調書'!$B$12:$B$5000,Z$47,'(6)定期点検調書'!$AH$12:$AH$5000,$C50,'(6)定期点検調書'!$BF$12:$BF$5000,$V$7)&gt;=1,$V$7,IF(COUNTIFS('(6)定期点検調書'!$B$12:$B$5000,Z$47,'(6)定期点検調書'!$AH$12:$AH$5000,$C50,'(6)定期点検調書'!$BF$12:$BF$5000,$U$7)&gt;=1,$U$7,IF(COUNTIFS('(6)定期点検調書'!$B$12:$B$5000,Z$47,'(6)定期点検調書'!$AH$12:$AH$5000,$C50,'(6)定期点検調書'!$BF$12:$BF$5000,$T$7)&gt;=1,$T$7,IF(COUNTIFS('(6)定期点検調書'!$B$12:$B$5000,Z$47,'(6)定期点検調書'!$AH$12:$AH$5000,$C50,'(6)定期点検調書'!$BF$12:$BF$5000,$S$7)&gt;=1,$S$7,""))))))</f>
        <v/>
      </c>
      <c r="AA50" s="465" t="str">
        <f>IF(AA$47="","",IF(COUNTIFS('(6)定期点検調書'!$B$12:$B$5000,AA$47,'(6)定期点検調書'!$AH$12:$AH$5000,$C50,'(6)定期点検調書'!$BF$12:$BF$5000,$W$7)&gt;=1,$W$7,IF(COUNTIFS('(6)定期点検調書'!$B$12:$B$5000,AA$47,'(6)定期点検調書'!$AH$12:$AH$5000,$C50,'(6)定期点検調書'!$BF$12:$BF$5000,$V$7)&gt;=1,$V$7,IF(COUNTIFS('(6)定期点検調書'!$B$12:$B$5000,AA$47,'(6)定期点検調書'!$AH$12:$AH$5000,$C50,'(6)定期点検調書'!$BF$12:$BF$5000,$U$7)&gt;=1,$U$7,IF(COUNTIFS('(6)定期点検調書'!$B$12:$B$5000,AA$47,'(6)定期点検調書'!$AH$12:$AH$5000,$C50,'(6)定期点検調書'!$BF$12:$BF$5000,$T$7)&gt;=1,$T$7,IF(COUNTIFS('(6)定期点検調書'!$B$12:$B$5000,AA$47,'(6)定期点検調書'!$AH$12:$AH$5000,$C50,'(6)定期点検調書'!$BF$12:$BF$5000,$S$7)&gt;=1,$S$7,""))))))</f>
        <v/>
      </c>
      <c r="AB50" s="465" t="str">
        <f>IF(AB$47="","",IF(COUNTIFS('(6)定期点検調書'!$B$12:$B$5000,AB$47,'(6)定期点検調書'!$AH$12:$AH$5000,$C50,'(6)定期点検調書'!$BF$12:$BF$5000,$W$7)&gt;=1,$W$7,IF(COUNTIFS('(6)定期点検調書'!$B$12:$B$5000,AB$47,'(6)定期点検調書'!$AH$12:$AH$5000,$C50,'(6)定期点検調書'!$BF$12:$BF$5000,$V$7)&gt;=1,$V$7,IF(COUNTIFS('(6)定期点検調書'!$B$12:$B$5000,AB$47,'(6)定期点検調書'!$AH$12:$AH$5000,$C50,'(6)定期点検調書'!$BF$12:$BF$5000,$U$7)&gt;=1,$U$7,IF(COUNTIFS('(6)定期点検調書'!$B$12:$B$5000,AB$47,'(6)定期点検調書'!$AH$12:$AH$5000,$C50,'(6)定期点検調書'!$BF$12:$BF$5000,$T$7)&gt;=1,$T$7,IF(COUNTIFS('(6)定期点検調書'!$B$12:$B$5000,AB$47,'(6)定期点検調書'!$AH$12:$AH$5000,$C50,'(6)定期点検調書'!$BF$12:$BF$5000,$S$7)&gt;=1,$S$7,""))))))</f>
        <v/>
      </c>
      <c r="AC50" s="465" t="str">
        <f>IF(AC$47="","",IF(COUNTIFS('(6)定期点検調書'!$B$12:$B$5000,AC$47,'(6)定期点検調書'!$AH$12:$AH$5000,$C50,'(6)定期点検調書'!$BF$12:$BF$5000,$W$7)&gt;=1,$W$7,IF(COUNTIFS('(6)定期点検調書'!$B$12:$B$5000,AC$47,'(6)定期点検調書'!$AH$12:$AH$5000,$C50,'(6)定期点検調書'!$BF$12:$BF$5000,$V$7)&gt;=1,$V$7,IF(COUNTIFS('(6)定期点検調書'!$B$12:$B$5000,AC$47,'(6)定期点検調書'!$AH$12:$AH$5000,$C50,'(6)定期点検調書'!$BF$12:$BF$5000,$U$7)&gt;=1,$U$7,IF(COUNTIFS('(6)定期点検調書'!$B$12:$B$5000,AC$47,'(6)定期点検調書'!$AH$12:$AH$5000,$C50,'(6)定期点検調書'!$BF$12:$BF$5000,$T$7)&gt;=1,$T$7,IF(COUNTIFS('(6)定期点検調書'!$B$12:$B$5000,AC$47,'(6)定期点検調書'!$AH$12:$AH$5000,$C50,'(6)定期点検調書'!$BF$12:$BF$5000,$S$7)&gt;=1,$S$7,""))))))</f>
        <v/>
      </c>
      <c r="AD50" s="465" t="str">
        <f>IF(AD$47="","",IF(COUNTIFS('(6)定期点検調書'!$B$12:$B$5000,AD$47,'(6)定期点検調書'!$AH$12:$AH$5000,$C50,'(6)定期点検調書'!$BF$12:$BF$5000,$W$7)&gt;=1,$W$7,IF(COUNTIFS('(6)定期点検調書'!$B$12:$B$5000,AD$47,'(6)定期点検調書'!$AH$12:$AH$5000,$C50,'(6)定期点検調書'!$BF$12:$BF$5000,$V$7)&gt;=1,$V$7,IF(COUNTIFS('(6)定期点検調書'!$B$12:$B$5000,AD$47,'(6)定期点検調書'!$AH$12:$AH$5000,$C50,'(6)定期点検調書'!$BF$12:$BF$5000,$U$7)&gt;=1,$U$7,IF(COUNTIFS('(6)定期点検調書'!$B$12:$B$5000,AD$47,'(6)定期点検調書'!$AH$12:$AH$5000,$C50,'(6)定期点検調書'!$BF$12:$BF$5000,$T$7)&gt;=1,$T$7,IF(COUNTIFS('(6)定期点検調書'!$B$12:$B$5000,AD$47,'(6)定期点検調書'!$AH$12:$AH$5000,$C50,'(6)定期点検調書'!$BF$12:$BF$5000,$S$7)&gt;=1,$S$7,""))))))</f>
        <v/>
      </c>
      <c r="AE50" s="465" t="str">
        <f>IF(AE$47="","",IF(COUNTIFS('(6)定期点検調書'!$B$12:$B$5000,AE$47,'(6)定期点検調書'!$AH$12:$AH$5000,$C50,'(6)定期点検調書'!$BF$12:$BF$5000,$W$7)&gt;=1,$W$7,IF(COUNTIFS('(6)定期点検調書'!$B$12:$B$5000,AE$47,'(6)定期点検調書'!$AH$12:$AH$5000,$C50,'(6)定期点検調書'!$BF$12:$BF$5000,$V$7)&gt;=1,$V$7,IF(COUNTIFS('(6)定期点検調書'!$B$12:$B$5000,AE$47,'(6)定期点検調書'!$AH$12:$AH$5000,$C50,'(6)定期点検調書'!$BF$12:$BF$5000,$U$7)&gt;=1,$U$7,IF(COUNTIFS('(6)定期点検調書'!$B$12:$B$5000,AE$47,'(6)定期点検調書'!$AH$12:$AH$5000,$C50,'(6)定期点検調書'!$BF$12:$BF$5000,$T$7)&gt;=1,$T$7,IF(COUNTIFS('(6)定期点検調書'!$B$12:$B$5000,AE$47,'(6)定期点検調書'!$AH$12:$AH$5000,$C50,'(6)定期点検調書'!$BF$12:$BF$5000,$S$7)&gt;=1,$S$7,""))))))</f>
        <v/>
      </c>
      <c r="AF50" s="465" t="str">
        <f>IF(AF$47="","",IF(COUNTIFS('(6)定期点検調書'!$B$12:$B$5000,AF$47,'(6)定期点検調書'!$AH$12:$AH$5000,$C50,'(6)定期点検調書'!$BF$12:$BF$5000,$W$7)&gt;=1,$W$7,IF(COUNTIFS('(6)定期点検調書'!$B$12:$B$5000,AF$47,'(6)定期点検調書'!$AH$12:$AH$5000,$C50,'(6)定期点検調書'!$BF$12:$BF$5000,$V$7)&gt;=1,$V$7,IF(COUNTIFS('(6)定期点検調書'!$B$12:$B$5000,AF$47,'(6)定期点検調書'!$AH$12:$AH$5000,$C50,'(6)定期点検調書'!$BF$12:$BF$5000,$U$7)&gt;=1,$U$7,IF(COUNTIFS('(6)定期点検調書'!$B$12:$B$5000,AF$47,'(6)定期点検調書'!$AH$12:$AH$5000,$C50,'(6)定期点検調書'!$BF$12:$BF$5000,$T$7)&gt;=1,$T$7,IF(COUNTIFS('(6)定期点検調書'!$B$12:$B$5000,AF$47,'(6)定期点検調書'!$AH$12:$AH$5000,$C50,'(6)定期点検調書'!$BF$12:$BF$5000,$S$7)&gt;=1,$S$7,""))))))</f>
        <v/>
      </c>
      <c r="AG50" s="465" t="str">
        <f>IF(AG$47="","",IF(COUNTIFS('(6)定期点検調書'!$B$12:$B$5000,AG$47,'(6)定期点検調書'!$AH$12:$AH$5000,$C50,'(6)定期点検調書'!$BF$12:$BF$5000,$W$7)&gt;=1,$W$7,IF(COUNTIFS('(6)定期点検調書'!$B$12:$B$5000,AG$47,'(6)定期点検調書'!$AH$12:$AH$5000,$C50,'(6)定期点検調書'!$BF$12:$BF$5000,$V$7)&gt;=1,$V$7,IF(COUNTIFS('(6)定期点検調書'!$B$12:$B$5000,AG$47,'(6)定期点検調書'!$AH$12:$AH$5000,$C50,'(6)定期点検調書'!$BF$12:$BF$5000,$U$7)&gt;=1,$U$7,IF(COUNTIFS('(6)定期点検調書'!$B$12:$B$5000,AG$47,'(6)定期点検調書'!$AH$12:$AH$5000,$C50,'(6)定期点検調書'!$BF$12:$BF$5000,$T$7)&gt;=1,$T$7,IF(COUNTIFS('(6)定期点検調書'!$B$12:$B$5000,AG$47,'(6)定期点検調書'!$AH$12:$AH$5000,$C50,'(6)定期点検調書'!$BF$12:$BF$5000,$S$7)&gt;=1,$S$7,""))))))</f>
        <v/>
      </c>
      <c r="AH50" s="465" t="str">
        <f>IF(AH$47="","",IF(COUNTIFS('(6)定期点検調書'!$B$12:$B$5000,AH$47,'(6)定期点検調書'!$AH$12:$AH$5000,$C50,'(6)定期点検調書'!$BF$12:$BF$5000,$W$7)&gt;=1,$W$7,IF(COUNTIFS('(6)定期点検調書'!$B$12:$B$5000,AH$47,'(6)定期点検調書'!$AH$12:$AH$5000,$C50,'(6)定期点検調書'!$BF$12:$BF$5000,$V$7)&gt;=1,$V$7,IF(COUNTIFS('(6)定期点検調書'!$B$12:$B$5000,AH$47,'(6)定期点検調書'!$AH$12:$AH$5000,$C50,'(6)定期点検調書'!$BF$12:$BF$5000,$U$7)&gt;=1,$U$7,IF(COUNTIFS('(6)定期点検調書'!$B$12:$B$5000,AH$47,'(6)定期点検調書'!$AH$12:$AH$5000,$C50,'(6)定期点検調書'!$BF$12:$BF$5000,$T$7)&gt;=1,$T$7,IF(COUNTIFS('(6)定期点検調書'!$B$12:$B$5000,AH$47,'(6)定期点検調書'!$AH$12:$AH$5000,$C50,'(6)定期点検調書'!$BF$12:$BF$5000,$S$7)&gt;=1,$S$7,""))))))</f>
        <v/>
      </c>
      <c r="AI50" s="465" t="str">
        <f>IF(AI$47="","",IF(COUNTIFS('(6)定期点検調書'!$B$12:$B$5000,AI$47,'(6)定期点検調書'!$AH$12:$AH$5000,$C50,'(6)定期点検調書'!$BF$12:$BF$5000,$W$7)&gt;=1,$W$7,IF(COUNTIFS('(6)定期点検調書'!$B$12:$B$5000,AI$47,'(6)定期点検調書'!$AH$12:$AH$5000,$C50,'(6)定期点検調書'!$BF$12:$BF$5000,$V$7)&gt;=1,$V$7,IF(COUNTIFS('(6)定期点検調書'!$B$12:$B$5000,AI$47,'(6)定期点検調書'!$AH$12:$AH$5000,$C50,'(6)定期点検調書'!$BF$12:$BF$5000,$U$7)&gt;=1,$U$7,IF(COUNTIFS('(6)定期点検調書'!$B$12:$B$5000,AI$47,'(6)定期点検調書'!$AH$12:$AH$5000,$C50,'(6)定期点検調書'!$BF$12:$BF$5000,$T$7)&gt;=1,$T$7,IF(COUNTIFS('(6)定期点検調書'!$B$12:$B$5000,AI$47,'(6)定期点検調書'!$AH$12:$AH$5000,$C50,'(6)定期点検調書'!$BF$12:$BF$5000,$S$7)&gt;=1,$S$7,""))))))</f>
        <v/>
      </c>
      <c r="AJ50" s="465" t="str">
        <f>IF(AJ$47="","",IF(COUNTIFS('(6)定期点検調書'!$B$12:$B$5000,AJ$47,'(6)定期点検調書'!$AH$12:$AH$5000,$C50,'(6)定期点検調書'!$BF$12:$BF$5000,$W$7)&gt;=1,$W$7,IF(COUNTIFS('(6)定期点検調書'!$B$12:$B$5000,AJ$47,'(6)定期点検調書'!$AH$12:$AH$5000,$C50,'(6)定期点検調書'!$BF$12:$BF$5000,$V$7)&gt;=1,$V$7,IF(COUNTIFS('(6)定期点検調書'!$B$12:$B$5000,AJ$47,'(6)定期点検調書'!$AH$12:$AH$5000,$C50,'(6)定期点検調書'!$BF$12:$BF$5000,$U$7)&gt;=1,$U$7,IF(COUNTIFS('(6)定期点検調書'!$B$12:$B$5000,AJ$47,'(6)定期点検調書'!$AH$12:$AH$5000,$C50,'(6)定期点検調書'!$BF$12:$BF$5000,$T$7)&gt;=1,$T$7,IF(COUNTIFS('(6)定期点検調書'!$B$12:$B$5000,AJ$47,'(6)定期点検調書'!$AH$12:$AH$5000,$C50,'(6)定期点検調書'!$BF$12:$BF$5000,$S$7)&gt;=1,$S$7,""))))))</f>
        <v/>
      </c>
      <c r="AK50" s="465" t="str">
        <f>IF(AK$47="","",IF(COUNTIFS('(6)定期点検調書'!$B$12:$B$5000,AK$47,'(6)定期点検調書'!$AH$12:$AH$5000,$C50,'(6)定期点検調書'!$BF$12:$BF$5000,$W$7)&gt;=1,$W$7,IF(COUNTIFS('(6)定期点検調書'!$B$12:$B$5000,AK$47,'(6)定期点検調書'!$AH$12:$AH$5000,$C50,'(6)定期点検調書'!$BF$12:$BF$5000,$V$7)&gt;=1,$V$7,IF(COUNTIFS('(6)定期点検調書'!$B$12:$B$5000,AK$47,'(6)定期点検調書'!$AH$12:$AH$5000,$C50,'(6)定期点検調書'!$BF$12:$BF$5000,$U$7)&gt;=1,$U$7,IF(COUNTIFS('(6)定期点検調書'!$B$12:$B$5000,AK$47,'(6)定期点検調書'!$AH$12:$AH$5000,$C50,'(6)定期点検調書'!$BF$12:$BF$5000,$T$7)&gt;=1,$T$7,IF(COUNTIFS('(6)定期点検調書'!$B$12:$B$5000,AK$47,'(6)定期点検調書'!$AH$12:$AH$5000,$C50,'(6)定期点検調書'!$BF$12:$BF$5000,$S$7)&gt;=1,$S$7,""))))))</f>
        <v/>
      </c>
      <c r="AL50" s="465" t="str">
        <f>IF(AL$47="","",IF(COUNTIFS('(6)定期点検調書'!$B$12:$B$5000,AL$47,'(6)定期点検調書'!$AH$12:$AH$5000,$C50,'(6)定期点検調書'!$BF$12:$BF$5000,$W$7)&gt;=1,$W$7,IF(COUNTIFS('(6)定期点検調書'!$B$12:$B$5000,AL$47,'(6)定期点検調書'!$AH$12:$AH$5000,$C50,'(6)定期点検調書'!$BF$12:$BF$5000,$V$7)&gt;=1,$V$7,IF(COUNTIFS('(6)定期点検調書'!$B$12:$B$5000,AL$47,'(6)定期点検調書'!$AH$12:$AH$5000,$C50,'(6)定期点検調書'!$BF$12:$BF$5000,$U$7)&gt;=1,$U$7,IF(COUNTIFS('(6)定期点検調書'!$B$12:$B$5000,AL$47,'(6)定期点検調書'!$AH$12:$AH$5000,$C50,'(6)定期点検調書'!$BF$12:$BF$5000,$T$7)&gt;=1,$T$7,IF(COUNTIFS('(6)定期点検調書'!$B$12:$B$5000,AL$47,'(6)定期点検調書'!$AH$12:$AH$5000,$C50,'(6)定期点検調書'!$BF$12:$BF$5000,$S$7)&gt;=1,$S$7,""))))))</f>
        <v/>
      </c>
      <c r="AM50" s="465" t="str">
        <f>IF(AM$47="","",IF(COUNTIFS('(6)定期点検調書'!$B$12:$B$5000,AM$47,'(6)定期点検調書'!$AH$12:$AH$5000,$C50,'(6)定期点検調書'!$BF$12:$BF$5000,$W$7)&gt;=1,$W$7,IF(COUNTIFS('(6)定期点検調書'!$B$12:$B$5000,AM$47,'(6)定期点検調書'!$AH$12:$AH$5000,$C50,'(6)定期点検調書'!$BF$12:$BF$5000,$V$7)&gt;=1,$V$7,IF(COUNTIFS('(6)定期点検調書'!$B$12:$B$5000,AM$47,'(6)定期点検調書'!$AH$12:$AH$5000,$C50,'(6)定期点検調書'!$BF$12:$BF$5000,$U$7)&gt;=1,$U$7,IF(COUNTIFS('(6)定期点検調書'!$B$12:$B$5000,AM$47,'(6)定期点検調書'!$AH$12:$AH$5000,$C50,'(6)定期点検調書'!$BF$12:$BF$5000,$T$7)&gt;=1,$T$7,IF(COUNTIFS('(6)定期点検調書'!$B$12:$B$5000,AM$47,'(6)定期点検調書'!$AH$12:$AH$5000,$C50,'(6)定期点検調書'!$BF$12:$BF$5000,$S$7)&gt;=1,$S$7,""))))))</f>
        <v/>
      </c>
      <c r="AN50" s="465" t="str">
        <f>IF(AN$47="","",IF(COUNTIFS('(6)定期点検調書'!$B$12:$B$5000,AN$47,'(6)定期点検調書'!$AH$12:$AH$5000,$C50,'(6)定期点検調書'!$BF$12:$BF$5000,$W$7)&gt;=1,$W$7,IF(COUNTIFS('(6)定期点検調書'!$B$12:$B$5000,AN$47,'(6)定期点検調書'!$AH$12:$AH$5000,$C50,'(6)定期点検調書'!$BF$12:$BF$5000,$V$7)&gt;=1,$V$7,IF(COUNTIFS('(6)定期点検調書'!$B$12:$B$5000,AN$47,'(6)定期点検調書'!$AH$12:$AH$5000,$C50,'(6)定期点検調書'!$BF$12:$BF$5000,$U$7)&gt;=1,$U$7,IF(COUNTIFS('(6)定期点検調書'!$B$12:$B$5000,AN$47,'(6)定期点検調書'!$AH$12:$AH$5000,$C50,'(6)定期点検調書'!$BF$12:$BF$5000,$T$7)&gt;=1,$T$7,IF(COUNTIFS('(6)定期点検調書'!$B$12:$B$5000,AN$47,'(6)定期点検調書'!$AH$12:$AH$5000,$C50,'(6)定期点検調書'!$BF$12:$BF$5000,$S$7)&gt;=1,$S$7,""))))))</f>
        <v/>
      </c>
      <c r="AO50" s="465" t="str">
        <f>IF(AO$47="","",IF(COUNTIFS('(6)定期点検調書'!$B$12:$B$5000,AO$47,'(6)定期点検調書'!$AH$12:$AH$5000,$C50,'(6)定期点検調書'!$BF$12:$BF$5000,$W$7)&gt;=1,$W$7,IF(COUNTIFS('(6)定期点検調書'!$B$12:$B$5000,AO$47,'(6)定期点検調書'!$AH$12:$AH$5000,$C50,'(6)定期点検調書'!$BF$12:$BF$5000,$V$7)&gt;=1,$V$7,IF(COUNTIFS('(6)定期点検調書'!$B$12:$B$5000,AO$47,'(6)定期点検調書'!$AH$12:$AH$5000,$C50,'(6)定期点検調書'!$BF$12:$BF$5000,$U$7)&gt;=1,$U$7,IF(COUNTIFS('(6)定期点検調書'!$B$12:$B$5000,AO$47,'(6)定期点検調書'!$AH$12:$AH$5000,$C50,'(6)定期点検調書'!$BF$12:$BF$5000,$T$7)&gt;=1,$T$7,IF(COUNTIFS('(6)定期点検調書'!$B$12:$B$5000,AO$47,'(6)定期点検調書'!$AH$12:$AH$5000,$C50,'(6)定期点検調書'!$BF$12:$BF$5000,$S$7)&gt;=1,$S$7,""))))))</f>
        <v/>
      </c>
      <c r="AP50" s="465" t="str">
        <f>IF(AP$47="","",IF(COUNTIFS('(6)定期点検調書'!$B$12:$B$5000,AP$47,'(6)定期点検調書'!$AH$12:$AH$5000,$C50,'(6)定期点検調書'!$BF$12:$BF$5000,$W$7)&gt;=1,$W$7,IF(COUNTIFS('(6)定期点検調書'!$B$12:$B$5000,AP$47,'(6)定期点検調書'!$AH$12:$AH$5000,$C50,'(6)定期点検調書'!$BF$12:$BF$5000,$V$7)&gt;=1,$V$7,IF(COUNTIFS('(6)定期点検調書'!$B$12:$B$5000,AP$47,'(6)定期点検調書'!$AH$12:$AH$5000,$C50,'(6)定期点検調書'!$BF$12:$BF$5000,$U$7)&gt;=1,$U$7,IF(COUNTIFS('(6)定期点検調書'!$B$12:$B$5000,AP$47,'(6)定期点検調書'!$AH$12:$AH$5000,$C50,'(6)定期点検調書'!$BF$12:$BF$5000,$T$7)&gt;=1,$T$7,IF(COUNTIFS('(6)定期点検調書'!$B$12:$B$5000,AP$47,'(6)定期点検調書'!$AH$12:$AH$5000,$C50,'(6)定期点検調書'!$BF$12:$BF$5000,$S$7)&gt;=1,$S$7,""))))))</f>
        <v/>
      </c>
      <c r="AQ50" s="465" t="str">
        <f>IF(AQ$47="","",IF(COUNTIFS('(6)定期点検調書'!$B$12:$B$5000,AQ$47,'(6)定期点検調書'!$AH$12:$AH$5000,$C50,'(6)定期点検調書'!$BF$12:$BF$5000,$W$7)&gt;=1,$W$7,IF(COUNTIFS('(6)定期点検調書'!$B$12:$B$5000,AQ$47,'(6)定期点検調書'!$AH$12:$AH$5000,$C50,'(6)定期点検調書'!$BF$12:$BF$5000,$V$7)&gt;=1,$V$7,IF(COUNTIFS('(6)定期点検調書'!$B$12:$B$5000,AQ$47,'(6)定期点検調書'!$AH$12:$AH$5000,$C50,'(6)定期点検調書'!$BF$12:$BF$5000,$U$7)&gt;=1,$U$7,IF(COUNTIFS('(6)定期点検調書'!$B$12:$B$5000,AQ$47,'(6)定期点検調書'!$AH$12:$AH$5000,$C50,'(6)定期点検調書'!$BF$12:$BF$5000,$T$7)&gt;=1,$T$7,IF(COUNTIFS('(6)定期点検調書'!$B$12:$B$5000,AQ$47,'(6)定期点検調書'!$AH$12:$AH$5000,$C50,'(6)定期点検調書'!$BF$12:$BF$5000,$S$7)&gt;=1,$S$7,""))))))</f>
        <v/>
      </c>
      <c r="AR50" s="465" t="str">
        <f>IF(AR$47="","",IF(COUNTIFS('(6)定期点検調書'!$B$12:$B$5000,AR$47,'(6)定期点検調書'!$AH$12:$AH$5000,$C50,'(6)定期点検調書'!$BF$12:$BF$5000,$W$7)&gt;=1,$W$7,IF(COUNTIFS('(6)定期点検調書'!$B$12:$B$5000,AR$47,'(6)定期点検調書'!$AH$12:$AH$5000,$C50,'(6)定期点検調書'!$BF$12:$BF$5000,$V$7)&gt;=1,$V$7,IF(COUNTIFS('(6)定期点検調書'!$B$12:$B$5000,AR$47,'(6)定期点検調書'!$AH$12:$AH$5000,$C50,'(6)定期点検調書'!$BF$12:$BF$5000,$U$7)&gt;=1,$U$7,IF(COUNTIFS('(6)定期点検調書'!$B$12:$B$5000,AR$47,'(6)定期点検調書'!$AH$12:$AH$5000,$C50,'(6)定期点検調書'!$BF$12:$BF$5000,$T$7)&gt;=1,$T$7,IF(COUNTIFS('(6)定期点検調書'!$B$12:$B$5000,AR$47,'(6)定期点検調書'!$AH$12:$AH$5000,$C50,'(6)定期点検調書'!$BF$12:$BF$5000,$S$7)&gt;=1,$S$7,""))))))</f>
        <v/>
      </c>
      <c r="AS50" s="465" t="str">
        <f>IF(AS$47="","",IF(COUNTIFS('(6)定期点検調書'!$B$12:$B$5000,AS$47,'(6)定期点検調書'!$AH$12:$AH$5000,$C50,'(6)定期点検調書'!$BF$12:$BF$5000,$W$7)&gt;=1,$W$7,IF(COUNTIFS('(6)定期点検調書'!$B$12:$B$5000,AS$47,'(6)定期点検調書'!$AH$12:$AH$5000,$C50,'(6)定期点検調書'!$BF$12:$BF$5000,$V$7)&gt;=1,$V$7,IF(COUNTIFS('(6)定期点検調書'!$B$12:$B$5000,AS$47,'(6)定期点検調書'!$AH$12:$AH$5000,$C50,'(6)定期点検調書'!$BF$12:$BF$5000,$U$7)&gt;=1,$U$7,IF(COUNTIFS('(6)定期点検調書'!$B$12:$B$5000,AS$47,'(6)定期点検調書'!$AH$12:$AH$5000,$C50,'(6)定期点検調書'!$BF$12:$BF$5000,$T$7)&gt;=1,$T$7,IF(COUNTIFS('(6)定期点検調書'!$B$12:$B$5000,AS$47,'(6)定期点検調書'!$AH$12:$AH$5000,$C50,'(6)定期点検調書'!$BF$12:$BF$5000,$S$7)&gt;=1,$S$7,""))))))</f>
        <v/>
      </c>
      <c r="AT50" s="465" t="str">
        <f>IF(AT$47="","",IF(COUNTIFS('(6)定期点検調書'!$B$12:$B$5000,AT$47,'(6)定期点検調書'!$AH$12:$AH$5000,$C50,'(6)定期点検調書'!$BF$12:$BF$5000,$W$7)&gt;=1,$W$7,IF(COUNTIFS('(6)定期点検調書'!$B$12:$B$5000,AT$47,'(6)定期点検調書'!$AH$12:$AH$5000,$C50,'(6)定期点検調書'!$BF$12:$BF$5000,$V$7)&gt;=1,$V$7,IF(COUNTIFS('(6)定期点検調書'!$B$12:$B$5000,AT$47,'(6)定期点検調書'!$AH$12:$AH$5000,$C50,'(6)定期点検調書'!$BF$12:$BF$5000,$U$7)&gt;=1,$U$7,IF(COUNTIFS('(6)定期点検調書'!$B$12:$B$5000,AT$47,'(6)定期点検調書'!$AH$12:$AH$5000,$C50,'(6)定期点検調書'!$BF$12:$BF$5000,$T$7)&gt;=1,$T$7,IF(COUNTIFS('(6)定期点検調書'!$B$12:$B$5000,AT$47,'(6)定期点検調書'!$AH$12:$AH$5000,$C50,'(6)定期点検調書'!$BF$12:$BF$5000,$S$7)&gt;=1,$S$7,""))))))</f>
        <v/>
      </c>
      <c r="AU50" s="465" t="str">
        <f>IF(AU$47="","",IF(COUNTIFS('(6)定期点検調書'!$B$12:$B$5000,AU$47,'(6)定期点検調書'!$AH$12:$AH$5000,$C50,'(6)定期点検調書'!$BF$12:$BF$5000,$W$7)&gt;=1,$W$7,IF(COUNTIFS('(6)定期点検調書'!$B$12:$B$5000,AU$47,'(6)定期点検調書'!$AH$12:$AH$5000,$C50,'(6)定期点検調書'!$BF$12:$BF$5000,$V$7)&gt;=1,$V$7,IF(COUNTIFS('(6)定期点検調書'!$B$12:$B$5000,AU$47,'(6)定期点検調書'!$AH$12:$AH$5000,$C50,'(6)定期点検調書'!$BF$12:$BF$5000,$U$7)&gt;=1,$U$7,IF(COUNTIFS('(6)定期点検調書'!$B$12:$B$5000,AU$47,'(6)定期点検調書'!$AH$12:$AH$5000,$C50,'(6)定期点検調書'!$BF$12:$BF$5000,$T$7)&gt;=1,$T$7,IF(COUNTIFS('(6)定期点検調書'!$B$12:$B$5000,AU$47,'(6)定期点検調書'!$AH$12:$AH$5000,$C50,'(6)定期点検調書'!$BF$12:$BF$5000,$S$7)&gt;=1,$S$7,""))))))</f>
        <v/>
      </c>
      <c r="AV50" s="465" t="str">
        <f>IF(AV$47="","",IF(COUNTIFS('(6)定期点検調書'!$B$12:$B$5000,AV$47,'(6)定期点検調書'!$AH$12:$AH$5000,$C50,'(6)定期点検調書'!$BF$12:$BF$5000,$W$7)&gt;=1,$W$7,IF(COUNTIFS('(6)定期点検調書'!$B$12:$B$5000,AV$47,'(6)定期点検調書'!$AH$12:$AH$5000,$C50,'(6)定期点検調書'!$BF$12:$BF$5000,$V$7)&gt;=1,$V$7,IF(COUNTIFS('(6)定期点検調書'!$B$12:$B$5000,AV$47,'(6)定期点検調書'!$AH$12:$AH$5000,$C50,'(6)定期点検調書'!$BF$12:$BF$5000,$U$7)&gt;=1,$U$7,IF(COUNTIFS('(6)定期点検調書'!$B$12:$B$5000,AV$47,'(6)定期点検調書'!$AH$12:$AH$5000,$C50,'(6)定期点検調書'!$BF$12:$BF$5000,$T$7)&gt;=1,$T$7,IF(COUNTIFS('(6)定期点検調書'!$B$12:$B$5000,AV$47,'(6)定期点検調書'!$AH$12:$AH$5000,$C50,'(6)定期点検調書'!$BF$12:$BF$5000,$S$7)&gt;=1,$S$7,""))))))</f>
        <v/>
      </c>
      <c r="AW50" s="465" t="str">
        <f>IF(AW$47="","",IF(COUNTIFS('(6)定期点検調書'!$B$12:$B$5000,AW$47,'(6)定期点検調書'!$AH$12:$AH$5000,$C50,'(6)定期点検調書'!$BF$12:$BF$5000,$W$7)&gt;=1,$W$7,IF(COUNTIFS('(6)定期点検調書'!$B$12:$B$5000,AW$47,'(6)定期点検調書'!$AH$12:$AH$5000,$C50,'(6)定期点検調書'!$BF$12:$BF$5000,$V$7)&gt;=1,$V$7,IF(COUNTIFS('(6)定期点検調書'!$B$12:$B$5000,AW$47,'(6)定期点検調書'!$AH$12:$AH$5000,$C50,'(6)定期点検調書'!$BF$12:$BF$5000,$U$7)&gt;=1,$U$7,IF(COUNTIFS('(6)定期点検調書'!$B$12:$B$5000,AW$47,'(6)定期点検調書'!$AH$12:$AH$5000,$C50,'(6)定期点検調書'!$BF$12:$BF$5000,$T$7)&gt;=1,$T$7,IF(COUNTIFS('(6)定期点検調書'!$B$12:$B$5000,AW$47,'(6)定期点検調書'!$AH$12:$AH$5000,$C50,'(6)定期点検調書'!$BF$12:$BF$5000,$S$7)&gt;=1,$S$7,""))))))</f>
        <v/>
      </c>
      <c r="AX50" s="465" t="str">
        <f>IF(AX$47="","",IF(COUNTIFS('(6)定期点検調書'!$B$12:$B$5000,AX$47,'(6)定期点検調書'!$AH$12:$AH$5000,$C50,'(6)定期点検調書'!$BF$12:$BF$5000,$W$7)&gt;=1,$W$7,IF(COUNTIFS('(6)定期点検調書'!$B$12:$B$5000,AX$47,'(6)定期点検調書'!$AH$12:$AH$5000,$C50,'(6)定期点検調書'!$BF$12:$BF$5000,$V$7)&gt;=1,$V$7,IF(COUNTIFS('(6)定期点検調書'!$B$12:$B$5000,AX$47,'(6)定期点検調書'!$AH$12:$AH$5000,$C50,'(6)定期点検調書'!$BF$12:$BF$5000,$U$7)&gt;=1,$U$7,IF(COUNTIFS('(6)定期点検調書'!$B$12:$B$5000,AX$47,'(6)定期点検調書'!$AH$12:$AH$5000,$C50,'(6)定期点検調書'!$BF$12:$BF$5000,$T$7)&gt;=1,$T$7,IF(COUNTIFS('(6)定期点検調書'!$B$12:$B$5000,AX$47,'(6)定期点検調書'!$AH$12:$AH$5000,$C50,'(6)定期点検調書'!$BF$12:$BF$5000,$S$7)&gt;=1,$S$7,""))))))</f>
        <v/>
      </c>
      <c r="AY50" s="465" t="str">
        <f>IF(AY$47="","",IF(COUNTIFS('(6)定期点検調書'!$B$12:$B$5000,AY$47,'(6)定期点検調書'!$AH$12:$AH$5000,$C50,'(6)定期点検調書'!$BF$12:$BF$5000,$W$7)&gt;=1,$W$7,IF(COUNTIFS('(6)定期点検調書'!$B$12:$B$5000,AY$47,'(6)定期点検調書'!$AH$12:$AH$5000,$C50,'(6)定期点検調書'!$BF$12:$BF$5000,$V$7)&gt;=1,$V$7,IF(COUNTIFS('(6)定期点検調書'!$B$12:$B$5000,AY$47,'(6)定期点検調書'!$AH$12:$AH$5000,$C50,'(6)定期点検調書'!$BF$12:$BF$5000,$U$7)&gt;=1,$U$7,IF(COUNTIFS('(6)定期点検調書'!$B$12:$B$5000,AY$47,'(6)定期点検調書'!$AH$12:$AH$5000,$C50,'(6)定期点検調書'!$BF$12:$BF$5000,$T$7)&gt;=1,$T$7,IF(COUNTIFS('(6)定期点検調書'!$B$12:$B$5000,AY$47,'(6)定期点検調書'!$AH$12:$AH$5000,$C50,'(6)定期点検調書'!$BF$12:$BF$5000,$S$7)&gt;=1,$S$7,""))))))</f>
        <v/>
      </c>
      <c r="AZ50" s="465" t="str">
        <f>IF(AZ$47="","",IF(COUNTIFS('(6)定期点検調書'!$B$12:$B$5000,AZ$47,'(6)定期点検調書'!$AH$12:$AH$5000,$C50,'(6)定期点検調書'!$BF$12:$BF$5000,$W$7)&gt;=1,$W$7,IF(COUNTIFS('(6)定期点検調書'!$B$12:$B$5000,AZ$47,'(6)定期点検調書'!$AH$12:$AH$5000,$C50,'(6)定期点検調書'!$BF$12:$BF$5000,$V$7)&gt;=1,$V$7,IF(COUNTIFS('(6)定期点検調書'!$B$12:$B$5000,AZ$47,'(6)定期点検調書'!$AH$12:$AH$5000,$C50,'(6)定期点検調書'!$BF$12:$BF$5000,$U$7)&gt;=1,$U$7,IF(COUNTIFS('(6)定期点検調書'!$B$12:$B$5000,AZ$47,'(6)定期点検調書'!$AH$12:$AH$5000,$C50,'(6)定期点検調書'!$BF$12:$BF$5000,$T$7)&gt;=1,$T$7,IF(COUNTIFS('(6)定期点検調書'!$B$12:$B$5000,AZ$47,'(6)定期点検調書'!$AH$12:$AH$5000,$C50,'(6)定期点検調書'!$BF$12:$BF$5000,$S$7)&gt;=1,$S$7,""))))))</f>
        <v/>
      </c>
      <c r="BA50" s="466" t="str">
        <f>IF(BA$47="","",IF(COUNTIFS('(6)定期点検調書'!$B$12:$B$5000,BA$47,'(6)定期点検調書'!$AH$12:$AH$5000,$C50,'(6)定期点検調書'!$BF$12:$BF$5000,$W$7)&gt;=1,$W$7,IF(COUNTIFS('(6)定期点検調書'!$B$12:$B$5000,BA$47,'(6)定期点検調書'!$AH$12:$AH$5000,$C50,'(6)定期点検調書'!$BF$12:$BF$5000,$V$7)&gt;=1,$V$7,IF(COUNTIFS('(6)定期点検調書'!$B$12:$B$5000,BA$47,'(6)定期点検調書'!$AH$12:$AH$5000,$C50,'(6)定期点検調書'!$BF$12:$BF$5000,$U$7)&gt;=1,$U$7,IF(COUNTIFS('(6)定期点検調書'!$B$12:$B$5000,BA$47,'(6)定期点検調書'!$AH$12:$AH$5000,$C50,'(6)定期点検調書'!$BF$12:$BF$5000,$T$7)&gt;=1,$T$7,IF(COUNTIFS('(6)定期点検調書'!$B$12:$B$5000,BA$47,'(6)定期点検調書'!$AH$12:$AH$5000,$C50,'(6)定期点検調書'!$BF$12:$BF$5000,$S$7)&gt;=1,$S$7,""))))))</f>
        <v/>
      </c>
    </row>
    <row r="51" spans="2:55" ht="18.75" customHeight="1" x14ac:dyDescent="0.2">
      <c r="B51" s="1854"/>
      <c r="C51" s="1841" t="str">
        <f>ﾃﾞｰﾀ一覧!$U$21</f>
        <v>漏水</v>
      </c>
      <c r="D51" s="1842"/>
      <c r="E51" s="1842"/>
      <c r="F51" s="1842"/>
      <c r="G51" s="1843"/>
      <c r="H51" s="467" t="str">
        <f>IF(H$47="","",IF(COUNTIFS('(6)定期点検調書'!$B$12:$B$5000,H$47,'(6)定期点検調書'!$AH$12:$AH$5000,$C51,'(6)定期点検調書'!$BF$12:$BF$5000,$W$7)&gt;=1,$W$7,IF(COUNTIFS('(6)定期点検調書'!$B$12:$B$5000,H$47,'(6)定期点検調書'!$AH$12:$AH$5000,$C51,'(6)定期点検調書'!$BF$12:$BF$5000,$V$7)&gt;=1,$V$7,IF(COUNTIFS('(6)定期点検調書'!$B$12:$B$5000,H$47,'(6)定期点検調書'!$AH$12:$AH$5000,$C51,'(6)定期点検調書'!$BF$12:$BF$5000,$U$7)&gt;=1,$U$7,IF(COUNTIFS('(6)定期点検調書'!$B$12:$B$5000,H$47,'(6)定期点検調書'!$AH$12:$AH$5000,$C51,'(6)定期点検調書'!$BF$12:$BF$5000,$T$7)&gt;=1,$T$7,IF(COUNTIFS('(6)定期点検調書'!$B$12:$B$5000,H$47,'(6)定期点検調書'!$AH$12:$AH$5000,$C51,'(6)定期点検調書'!$BF$12:$BF$5000,$S$7)&gt;=1,$S$7,""))))))</f>
        <v/>
      </c>
      <c r="I51" s="465" t="str">
        <f>IF(I$47="","",IF(COUNTIFS('(6)定期点検調書'!$B$12:$B$5000,I$47,'(6)定期点検調書'!$AH$12:$AH$5000,$C51,'(6)定期点検調書'!$BF$12:$BF$5000,$W$7)&gt;=1,$W$7,IF(COUNTIFS('(6)定期点検調書'!$B$12:$B$5000,I$47,'(6)定期点検調書'!$AH$12:$AH$5000,$C51,'(6)定期点検調書'!$BF$12:$BF$5000,$V$7)&gt;=1,$V$7,IF(COUNTIFS('(6)定期点検調書'!$B$12:$B$5000,I$47,'(6)定期点検調書'!$AH$12:$AH$5000,$C51,'(6)定期点検調書'!$BF$12:$BF$5000,$U$7)&gt;=1,$U$7,IF(COUNTIFS('(6)定期点検調書'!$B$12:$B$5000,I$47,'(6)定期点検調書'!$AH$12:$AH$5000,$C51,'(6)定期点検調書'!$BF$12:$BF$5000,$T$7)&gt;=1,$T$7,IF(COUNTIFS('(6)定期点検調書'!$B$12:$B$5000,I$47,'(6)定期点検調書'!$AH$12:$AH$5000,$C51,'(6)定期点検調書'!$BF$12:$BF$5000,$S$7)&gt;=1,$S$7,""))))))</f>
        <v/>
      </c>
      <c r="J51" s="465" t="str">
        <f>IF(J$47="","",IF(COUNTIFS('(6)定期点検調書'!$B$12:$B$5000,J$47,'(6)定期点検調書'!$AH$12:$AH$5000,$C51,'(6)定期点検調書'!$BF$12:$BF$5000,$W$7)&gt;=1,$W$7,IF(COUNTIFS('(6)定期点検調書'!$B$12:$B$5000,J$47,'(6)定期点検調書'!$AH$12:$AH$5000,$C51,'(6)定期点検調書'!$BF$12:$BF$5000,$V$7)&gt;=1,$V$7,IF(COUNTIFS('(6)定期点検調書'!$B$12:$B$5000,J$47,'(6)定期点検調書'!$AH$12:$AH$5000,$C51,'(6)定期点検調書'!$BF$12:$BF$5000,$U$7)&gt;=1,$U$7,IF(COUNTIFS('(6)定期点検調書'!$B$12:$B$5000,J$47,'(6)定期点検調書'!$AH$12:$AH$5000,$C51,'(6)定期点検調書'!$BF$12:$BF$5000,$T$7)&gt;=1,$T$7,IF(COUNTIFS('(6)定期点検調書'!$B$12:$B$5000,J$47,'(6)定期点検調書'!$AH$12:$AH$5000,$C51,'(6)定期点検調書'!$BF$12:$BF$5000,$S$7)&gt;=1,$S$7,""))))))</f>
        <v/>
      </c>
      <c r="K51" s="465" t="str">
        <f>IF(K$47="","",IF(COUNTIFS('(6)定期点検調書'!$B$12:$B$5000,K$47,'(6)定期点検調書'!$AH$12:$AH$5000,$C51,'(6)定期点検調書'!$BF$12:$BF$5000,$W$7)&gt;=1,$W$7,IF(COUNTIFS('(6)定期点検調書'!$B$12:$B$5000,K$47,'(6)定期点検調書'!$AH$12:$AH$5000,$C51,'(6)定期点検調書'!$BF$12:$BF$5000,$V$7)&gt;=1,$V$7,IF(COUNTIFS('(6)定期点検調書'!$B$12:$B$5000,K$47,'(6)定期点検調書'!$AH$12:$AH$5000,$C51,'(6)定期点検調書'!$BF$12:$BF$5000,$U$7)&gt;=1,$U$7,IF(COUNTIFS('(6)定期点検調書'!$B$12:$B$5000,K$47,'(6)定期点検調書'!$AH$12:$AH$5000,$C51,'(6)定期点検調書'!$BF$12:$BF$5000,$T$7)&gt;=1,$T$7,IF(COUNTIFS('(6)定期点検調書'!$B$12:$B$5000,K$47,'(6)定期点検調書'!$AH$12:$AH$5000,$C51,'(6)定期点検調書'!$BF$12:$BF$5000,$S$7)&gt;=1,$S$7,""))))))</f>
        <v/>
      </c>
      <c r="L51" s="465" t="str">
        <f>IF(L$47="","",IF(COUNTIFS('(6)定期点検調書'!$B$12:$B$5000,L$47,'(6)定期点検調書'!$AH$12:$AH$5000,$C51,'(6)定期点検調書'!$BF$12:$BF$5000,$W$7)&gt;=1,$W$7,IF(COUNTIFS('(6)定期点検調書'!$B$12:$B$5000,L$47,'(6)定期点検調書'!$AH$12:$AH$5000,$C51,'(6)定期点検調書'!$BF$12:$BF$5000,$V$7)&gt;=1,$V$7,IF(COUNTIFS('(6)定期点検調書'!$B$12:$B$5000,L$47,'(6)定期点検調書'!$AH$12:$AH$5000,$C51,'(6)定期点検調書'!$BF$12:$BF$5000,$U$7)&gt;=1,$U$7,IF(COUNTIFS('(6)定期点検調書'!$B$12:$B$5000,L$47,'(6)定期点検調書'!$AH$12:$AH$5000,$C51,'(6)定期点検調書'!$BF$12:$BF$5000,$T$7)&gt;=1,$T$7,IF(COUNTIFS('(6)定期点検調書'!$B$12:$B$5000,L$47,'(6)定期点検調書'!$AH$12:$AH$5000,$C51,'(6)定期点検調書'!$BF$12:$BF$5000,$S$7)&gt;=1,$S$7,""))))))</f>
        <v/>
      </c>
      <c r="M51" s="465" t="str">
        <f>IF(M$47="","",IF(COUNTIFS('(6)定期点検調書'!$B$12:$B$5000,M$47,'(6)定期点検調書'!$AH$12:$AH$5000,$C51,'(6)定期点検調書'!$BF$12:$BF$5000,$W$7)&gt;=1,$W$7,IF(COUNTIFS('(6)定期点検調書'!$B$12:$B$5000,M$47,'(6)定期点検調書'!$AH$12:$AH$5000,$C51,'(6)定期点検調書'!$BF$12:$BF$5000,$V$7)&gt;=1,$V$7,IF(COUNTIFS('(6)定期点検調書'!$B$12:$B$5000,M$47,'(6)定期点検調書'!$AH$12:$AH$5000,$C51,'(6)定期点検調書'!$BF$12:$BF$5000,$U$7)&gt;=1,$U$7,IF(COUNTIFS('(6)定期点検調書'!$B$12:$B$5000,M$47,'(6)定期点検調書'!$AH$12:$AH$5000,$C51,'(6)定期点検調書'!$BF$12:$BF$5000,$T$7)&gt;=1,$T$7,IF(COUNTIFS('(6)定期点検調書'!$B$12:$B$5000,M$47,'(6)定期点検調書'!$AH$12:$AH$5000,$C51,'(6)定期点検調書'!$BF$12:$BF$5000,$S$7)&gt;=1,$S$7,""))))))</f>
        <v/>
      </c>
      <c r="N51" s="465" t="str">
        <f>IF(N$47="","",IF(COUNTIFS('(6)定期点検調書'!$B$12:$B$5000,N$47,'(6)定期点検調書'!$AH$12:$AH$5000,$C51,'(6)定期点検調書'!$BF$12:$BF$5000,$W$7)&gt;=1,$W$7,IF(COUNTIFS('(6)定期点検調書'!$B$12:$B$5000,N$47,'(6)定期点検調書'!$AH$12:$AH$5000,$C51,'(6)定期点検調書'!$BF$12:$BF$5000,$V$7)&gt;=1,$V$7,IF(COUNTIFS('(6)定期点検調書'!$B$12:$B$5000,N$47,'(6)定期点検調書'!$AH$12:$AH$5000,$C51,'(6)定期点検調書'!$BF$12:$BF$5000,$U$7)&gt;=1,$U$7,IF(COUNTIFS('(6)定期点検調書'!$B$12:$B$5000,N$47,'(6)定期点検調書'!$AH$12:$AH$5000,$C51,'(6)定期点検調書'!$BF$12:$BF$5000,$T$7)&gt;=1,$T$7,IF(COUNTIFS('(6)定期点検調書'!$B$12:$B$5000,N$47,'(6)定期点検調書'!$AH$12:$AH$5000,$C51,'(6)定期点検調書'!$BF$12:$BF$5000,$S$7)&gt;=1,$S$7,""))))))</f>
        <v/>
      </c>
      <c r="O51" s="465" t="str">
        <f>IF(O$47="","",IF(COUNTIFS('(6)定期点検調書'!$B$12:$B$5000,O$47,'(6)定期点検調書'!$AH$12:$AH$5000,$C51,'(6)定期点検調書'!$BF$12:$BF$5000,$W$7)&gt;=1,$W$7,IF(COUNTIFS('(6)定期点検調書'!$B$12:$B$5000,O$47,'(6)定期点検調書'!$AH$12:$AH$5000,$C51,'(6)定期点検調書'!$BF$12:$BF$5000,$V$7)&gt;=1,$V$7,IF(COUNTIFS('(6)定期点検調書'!$B$12:$B$5000,O$47,'(6)定期点検調書'!$AH$12:$AH$5000,$C51,'(6)定期点検調書'!$BF$12:$BF$5000,$U$7)&gt;=1,$U$7,IF(COUNTIFS('(6)定期点検調書'!$B$12:$B$5000,O$47,'(6)定期点検調書'!$AH$12:$AH$5000,$C51,'(6)定期点検調書'!$BF$12:$BF$5000,$T$7)&gt;=1,$T$7,IF(COUNTIFS('(6)定期点検調書'!$B$12:$B$5000,O$47,'(6)定期点検調書'!$AH$12:$AH$5000,$C51,'(6)定期点検調書'!$BF$12:$BF$5000,$S$7)&gt;=1,$S$7,""))))))</f>
        <v/>
      </c>
      <c r="P51" s="465" t="str">
        <f>IF(P$47="","",IF(COUNTIFS('(6)定期点検調書'!$B$12:$B$5000,P$47,'(6)定期点検調書'!$AH$12:$AH$5000,$C51,'(6)定期点検調書'!$BF$12:$BF$5000,$W$7)&gt;=1,$W$7,IF(COUNTIFS('(6)定期点検調書'!$B$12:$B$5000,P$47,'(6)定期点検調書'!$AH$12:$AH$5000,$C51,'(6)定期点検調書'!$BF$12:$BF$5000,$V$7)&gt;=1,$V$7,IF(COUNTIFS('(6)定期点検調書'!$B$12:$B$5000,P$47,'(6)定期点検調書'!$AH$12:$AH$5000,$C51,'(6)定期点検調書'!$BF$12:$BF$5000,$U$7)&gt;=1,$U$7,IF(COUNTIFS('(6)定期点検調書'!$B$12:$B$5000,P$47,'(6)定期点検調書'!$AH$12:$AH$5000,$C51,'(6)定期点検調書'!$BF$12:$BF$5000,$T$7)&gt;=1,$T$7,IF(COUNTIFS('(6)定期点検調書'!$B$12:$B$5000,P$47,'(6)定期点検調書'!$AH$12:$AH$5000,$C51,'(6)定期点検調書'!$BF$12:$BF$5000,$S$7)&gt;=1,$S$7,""))))))</f>
        <v/>
      </c>
      <c r="Q51" s="465" t="str">
        <f>IF(Q$47="","",IF(COUNTIFS('(6)定期点検調書'!$B$12:$B$5000,Q$47,'(6)定期点検調書'!$AH$12:$AH$5000,$C51,'(6)定期点検調書'!$BF$12:$BF$5000,$W$7)&gt;=1,$W$7,IF(COUNTIFS('(6)定期点検調書'!$B$12:$B$5000,Q$47,'(6)定期点検調書'!$AH$12:$AH$5000,$C51,'(6)定期点検調書'!$BF$12:$BF$5000,$V$7)&gt;=1,$V$7,IF(COUNTIFS('(6)定期点検調書'!$B$12:$B$5000,Q$47,'(6)定期点検調書'!$AH$12:$AH$5000,$C51,'(6)定期点検調書'!$BF$12:$BF$5000,$U$7)&gt;=1,$U$7,IF(COUNTIFS('(6)定期点検調書'!$B$12:$B$5000,Q$47,'(6)定期点検調書'!$AH$12:$AH$5000,$C51,'(6)定期点検調書'!$BF$12:$BF$5000,$T$7)&gt;=1,$T$7,IF(COUNTIFS('(6)定期点検調書'!$B$12:$B$5000,Q$47,'(6)定期点検調書'!$AH$12:$AH$5000,$C51,'(6)定期点検調書'!$BF$12:$BF$5000,$S$7)&gt;=1,$S$7,""))))))</f>
        <v/>
      </c>
      <c r="R51" s="465" t="str">
        <f>IF(R$47="","",IF(COUNTIFS('(6)定期点検調書'!$B$12:$B$5000,R$47,'(6)定期点検調書'!$AH$12:$AH$5000,$C51,'(6)定期点検調書'!$BF$12:$BF$5000,$W$7)&gt;=1,$W$7,IF(COUNTIFS('(6)定期点検調書'!$B$12:$B$5000,R$47,'(6)定期点検調書'!$AH$12:$AH$5000,$C51,'(6)定期点検調書'!$BF$12:$BF$5000,$V$7)&gt;=1,$V$7,IF(COUNTIFS('(6)定期点検調書'!$B$12:$B$5000,R$47,'(6)定期点検調書'!$AH$12:$AH$5000,$C51,'(6)定期点検調書'!$BF$12:$BF$5000,$U$7)&gt;=1,$U$7,IF(COUNTIFS('(6)定期点検調書'!$B$12:$B$5000,R$47,'(6)定期点検調書'!$AH$12:$AH$5000,$C51,'(6)定期点検調書'!$BF$12:$BF$5000,$T$7)&gt;=1,$T$7,IF(COUNTIFS('(6)定期点検調書'!$B$12:$B$5000,R$47,'(6)定期点検調書'!$AH$12:$AH$5000,$C51,'(6)定期点検調書'!$BF$12:$BF$5000,$S$7)&gt;=1,$S$7,""))))))</f>
        <v/>
      </c>
      <c r="S51" s="465" t="str">
        <f>IF(S$47="","",IF(COUNTIFS('(6)定期点検調書'!$B$12:$B$5000,S$47,'(6)定期点検調書'!$AH$12:$AH$5000,$C51,'(6)定期点検調書'!$BF$12:$BF$5000,$W$7)&gt;=1,$W$7,IF(COUNTIFS('(6)定期点検調書'!$B$12:$B$5000,S$47,'(6)定期点検調書'!$AH$12:$AH$5000,$C51,'(6)定期点検調書'!$BF$12:$BF$5000,$V$7)&gt;=1,$V$7,IF(COUNTIFS('(6)定期点検調書'!$B$12:$B$5000,S$47,'(6)定期点検調書'!$AH$12:$AH$5000,$C51,'(6)定期点検調書'!$BF$12:$BF$5000,$U$7)&gt;=1,$U$7,IF(COUNTIFS('(6)定期点検調書'!$B$12:$B$5000,S$47,'(6)定期点検調書'!$AH$12:$AH$5000,$C51,'(6)定期点検調書'!$BF$12:$BF$5000,$T$7)&gt;=1,$T$7,IF(COUNTIFS('(6)定期点検調書'!$B$12:$B$5000,S$47,'(6)定期点検調書'!$AH$12:$AH$5000,$C51,'(6)定期点検調書'!$BF$12:$BF$5000,$S$7)&gt;=1,$S$7,""))))))</f>
        <v/>
      </c>
      <c r="T51" s="465" t="str">
        <f>IF(T$47="","",IF(COUNTIFS('(6)定期点検調書'!$B$12:$B$5000,T$47,'(6)定期点検調書'!$AH$12:$AH$5000,$C51,'(6)定期点検調書'!$BF$12:$BF$5000,$W$7)&gt;=1,$W$7,IF(COUNTIFS('(6)定期点検調書'!$B$12:$B$5000,T$47,'(6)定期点検調書'!$AH$12:$AH$5000,$C51,'(6)定期点検調書'!$BF$12:$BF$5000,$V$7)&gt;=1,$V$7,IF(COUNTIFS('(6)定期点検調書'!$B$12:$B$5000,T$47,'(6)定期点検調書'!$AH$12:$AH$5000,$C51,'(6)定期点検調書'!$BF$12:$BF$5000,$U$7)&gt;=1,$U$7,IF(COUNTIFS('(6)定期点検調書'!$B$12:$B$5000,T$47,'(6)定期点検調書'!$AH$12:$AH$5000,$C51,'(6)定期点検調書'!$BF$12:$BF$5000,$T$7)&gt;=1,$T$7,IF(COUNTIFS('(6)定期点検調書'!$B$12:$B$5000,T$47,'(6)定期点検調書'!$AH$12:$AH$5000,$C51,'(6)定期点検調書'!$BF$12:$BF$5000,$S$7)&gt;=1,$S$7,""))))))</f>
        <v/>
      </c>
      <c r="U51" s="465" t="str">
        <f>IF(U$47="","",IF(COUNTIFS('(6)定期点検調書'!$B$12:$B$5000,U$47,'(6)定期点検調書'!$AH$12:$AH$5000,$C51,'(6)定期点検調書'!$BF$12:$BF$5000,$W$7)&gt;=1,$W$7,IF(COUNTIFS('(6)定期点検調書'!$B$12:$B$5000,U$47,'(6)定期点検調書'!$AH$12:$AH$5000,$C51,'(6)定期点検調書'!$BF$12:$BF$5000,$V$7)&gt;=1,$V$7,IF(COUNTIFS('(6)定期点検調書'!$B$12:$B$5000,U$47,'(6)定期点検調書'!$AH$12:$AH$5000,$C51,'(6)定期点検調書'!$BF$12:$BF$5000,$U$7)&gt;=1,$U$7,IF(COUNTIFS('(6)定期点検調書'!$B$12:$B$5000,U$47,'(6)定期点検調書'!$AH$12:$AH$5000,$C51,'(6)定期点検調書'!$BF$12:$BF$5000,$T$7)&gt;=1,$T$7,IF(COUNTIFS('(6)定期点検調書'!$B$12:$B$5000,U$47,'(6)定期点検調書'!$AH$12:$AH$5000,$C51,'(6)定期点検調書'!$BF$12:$BF$5000,$S$7)&gt;=1,$S$7,""))))))</f>
        <v/>
      </c>
      <c r="V51" s="465" t="str">
        <f>IF(V$47="","",IF(COUNTIFS('(6)定期点検調書'!$B$12:$B$5000,V$47,'(6)定期点検調書'!$AH$12:$AH$5000,$C51,'(6)定期点検調書'!$BF$12:$BF$5000,$W$7)&gt;=1,$W$7,IF(COUNTIFS('(6)定期点検調書'!$B$12:$B$5000,V$47,'(6)定期点検調書'!$AH$12:$AH$5000,$C51,'(6)定期点検調書'!$BF$12:$BF$5000,$V$7)&gt;=1,$V$7,IF(COUNTIFS('(6)定期点検調書'!$B$12:$B$5000,V$47,'(6)定期点検調書'!$AH$12:$AH$5000,$C51,'(6)定期点検調書'!$BF$12:$BF$5000,$U$7)&gt;=1,$U$7,IF(COUNTIFS('(6)定期点検調書'!$B$12:$B$5000,V$47,'(6)定期点検調書'!$AH$12:$AH$5000,$C51,'(6)定期点検調書'!$BF$12:$BF$5000,$T$7)&gt;=1,$T$7,IF(COUNTIFS('(6)定期点検調書'!$B$12:$B$5000,V$47,'(6)定期点検調書'!$AH$12:$AH$5000,$C51,'(6)定期点検調書'!$BF$12:$BF$5000,$S$7)&gt;=1,$S$7,""))))))</f>
        <v/>
      </c>
      <c r="W51" s="465" t="str">
        <f>IF(W$47="","",IF(COUNTIFS('(6)定期点検調書'!$B$12:$B$5000,W$47,'(6)定期点検調書'!$AH$12:$AH$5000,$C51,'(6)定期点検調書'!$BF$12:$BF$5000,$W$7)&gt;=1,$W$7,IF(COUNTIFS('(6)定期点検調書'!$B$12:$B$5000,W$47,'(6)定期点検調書'!$AH$12:$AH$5000,$C51,'(6)定期点検調書'!$BF$12:$BF$5000,$V$7)&gt;=1,$V$7,IF(COUNTIFS('(6)定期点検調書'!$B$12:$B$5000,W$47,'(6)定期点検調書'!$AH$12:$AH$5000,$C51,'(6)定期点検調書'!$BF$12:$BF$5000,$U$7)&gt;=1,$U$7,IF(COUNTIFS('(6)定期点検調書'!$B$12:$B$5000,W$47,'(6)定期点検調書'!$AH$12:$AH$5000,$C51,'(6)定期点検調書'!$BF$12:$BF$5000,$T$7)&gt;=1,$T$7,IF(COUNTIFS('(6)定期点検調書'!$B$12:$B$5000,W$47,'(6)定期点検調書'!$AH$12:$AH$5000,$C51,'(6)定期点検調書'!$BF$12:$BF$5000,$S$7)&gt;=1,$S$7,""))))))</f>
        <v/>
      </c>
      <c r="X51" s="465" t="str">
        <f>IF(X$47="","",IF(COUNTIFS('(6)定期点検調書'!$B$12:$B$5000,X$47,'(6)定期点検調書'!$AH$12:$AH$5000,$C51,'(6)定期点検調書'!$BF$12:$BF$5000,$W$7)&gt;=1,$W$7,IF(COUNTIFS('(6)定期点検調書'!$B$12:$B$5000,X$47,'(6)定期点検調書'!$AH$12:$AH$5000,$C51,'(6)定期点検調書'!$BF$12:$BF$5000,$V$7)&gt;=1,$V$7,IF(COUNTIFS('(6)定期点検調書'!$B$12:$B$5000,X$47,'(6)定期点検調書'!$AH$12:$AH$5000,$C51,'(6)定期点検調書'!$BF$12:$BF$5000,$U$7)&gt;=1,$U$7,IF(COUNTIFS('(6)定期点検調書'!$B$12:$B$5000,X$47,'(6)定期点検調書'!$AH$12:$AH$5000,$C51,'(6)定期点検調書'!$BF$12:$BF$5000,$T$7)&gt;=1,$T$7,IF(COUNTIFS('(6)定期点検調書'!$B$12:$B$5000,X$47,'(6)定期点検調書'!$AH$12:$AH$5000,$C51,'(6)定期点検調書'!$BF$12:$BF$5000,$S$7)&gt;=1,$S$7,""))))))</f>
        <v/>
      </c>
      <c r="Y51" s="465" t="str">
        <f>IF(Y$47="","",IF(COUNTIFS('(6)定期点検調書'!$B$12:$B$5000,Y$47,'(6)定期点検調書'!$AH$12:$AH$5000,$C51,'(6)定期点検調書'!$BF$12:$BF$5000,$W$7)&gt;=1,$W$7,IF(COUNTIFS('(6)定期点検調書'!$B$12:$B$5000,Y$47,'(6)定期点検調書'!$AH$12:$AH$5000,$C51,'(6)定期点検調書'!$BF$12:$BF$5000,$V$7)&gt;=1,$V$7,IF(COUNTIFS('(6)定期点検調書'!$B$12:$B$5000,Y$47,'(6)定期点検調書'!$AH$12:$AH$5000,$C51,'(6)定期点検調書'!$BF$12:$BF$5000,$U$7)&gt;=1,$U$7,IF(COUNTIFS('(6)定期点検調書'!$B$12:$B$5000,Y$47,'(6)定期点検調書'!$AH$12:$AH$5000,$C51,'(6)定期点検調書'!$BF$12:$BF$5000,$T$7)&gt;=1,$T$7,IF(COUNTIFS('(6)定期点検調書'!$B$12:$B$5000,Y$47,'(6)定期点検調書'!$AH$12:$AH$5000,$C51,'(6)定期点検調書'!$BF$12:$BF$5000,$S$7)&gt;=1,$S$7,""))))))</f>
        <v/>
      </c>
      <c r="Z51" s="465" t="str">
        <f>IF(Z$47="","",IF(COUNTIFS('(6)定期点検調書'!$B$12:$B$5000,Z$47,'(6)定期点検調書'!$AH$12:$AH$5000,$C51,'(6)定期点検調書'!$BF$12:$BF$5000,$W$7)&gt;=1,$W$7,IF(COUNTIFS('(6)定期点検調書'!$B$12:$B$5000,Z$47,'(6)定期点検調書'!$AH$12:$AH$5000,$C51,'(6)定期点検調書'!$BF$12:$BF$5000,$V$7)&gt;=1,$V$7,IF(COUNTIFS('(6)定期点検調書'!$B$12:$B$5000,Z$47,'(6)定期点検調書'!$AH$12:$AH$5000,$C51,'(6)定期点検調書'!$BF$12:$BF$5000,$U$7)&gt;=1,$U$7,IF(COUNTIFS('(6)定期点検調書'!$B$12:$B$5000,Z$47,'(6)定期点検調書'!$AH$12:$AH$5000,$C51,'(6)定期点検調書'!$BF$12:$BF$5000,$T$7)&gt;=1,$T$7,IF(COUNTIFS('(6)定期点検調書'!$B$12:$B$5000,Z$47,'(6)定期点検調書'!$AH$12:$AH$5000,$C51,'(6)定期点検調書'!$BF$12:$BF$5000,$S$7)&gt;=1,$S$7,""))))))</f>
        <v/>
      </c>
      <c r="AA51" s="465" t="str">
        <f>IF(AA$47="","",IF(COUNTIFS('(6)定期点検調書'!$B$12:$B$5000,AA$47,'(6)定期点検調書'!$AH$12:$AH$5000,$C51,'(6)定期点検調書'!$BF$12:$BF$5000,$W$7)&gt;=1,$W$7,IF(COUNTIFS('(6)定期点検調書'!$B$12:$B$5000,AA$47,'(6)定期点検調書'!$AH$12:$AH$5000,$C51,'(6)定期点検調書'!$BF$12:$BF$5000,$V$7)&gt;=1,$V$7,IF(COUNTIFS('(6)定期点検調書'!$B$12:$B$5000,AA$47,'(6)定期点検調書'!$AH$12:$AH$5000,$C51,'(6)定期点検調書'!$BF$12:$BF$5000,$U$7)&gt;=1,$U$7,IF(COUNTIFS('(6)定期点検調書'!$B$12:$B$5000,AA$47,'(6)定期点検調書'!$AH$12:$AH$5000,$C51,'(6)定期点検調書'!$BF$12:$BF$5000,$T$7)&gt;=1,$T$7,IF(COUNTIFS('(6)定期点検調書'!$B$12:$B$5000,AA$47,'(6)定期点検調書'!$AH$12:$AH$5000,$C51,'(6)定期点検調書'!$BF$12:$BF$5000,$S$7)&gt;=1,$S$7,""))))))</f>
        <v/>
      </c>
      <c r="AB51" s="465" t="str">
        <f>IF(AB$47="","",IF(COUNTIFS('(6)定期点検調書'!$B$12:$B$5000,AB$47,'(6)定期点検調書'!$AH$12:$AH$5000,$C51,'(6)定期点検調書'!$BF$12:$BF$5000,$W$7)&gt;=1,$W$7,IF(COUNTIFS('(6)定期点検調書'!$B$12:$B$5000,AB$47,'(6)定期点検調書'!$AH$12:$AH$5000,$C51,'(6)定期点検調書'!$BF$12:$BF$5000,$V$7)&gt;=1,$V$7,IF(COUNTIFS('(6)定期点検調書'!$B$12:$B$5000,AB$47,'(6)定期点検調書'!$AH$12:$AH$5000,$C51,'(6)定期点検調書'!$BF$12:$BF$5000,$U$7)&gt;=1,$U$7,IF(COUNTIFS('(6)定期点検調書'!$B$12:$B$5000,AB$47,'(6)定期点検調書'!$AH$12:$AH$5000,$C51,'(6)定期点検調書'!$BF$12:$BF$5000,$T$7)&gt;=1,$T$7,IF(COUNTIFS('(6)定期点検調書'!$B$12:$B$5000,AB$47,'(6)定期点検調書'!$AH$12:$AH$5000,$C51,'(6)定期点検調書'!$BF$12:$BF$5000,$S$7)&gt;=1,$S$7,""))))))</f>
        <v/>
      </c>
      <c r="AC51" s="465" t="str">
        <f>IF(AC$47="","",IF(COUNTIFS('(6)定期点検調書'!$B$12:$B$5000,AC$47,'(6)定期点検調書'!$AH$12:$AH$5000,$C51,'(6)定期点検調書'!$BF$12:$BF$5000,$W$7)&gt;=1,$W$7,IF(COUNTIFS('(6)定期点検調書'!$B$12:$B$5000,AC$47,'(6)定期点検調書'!$AH$12:$AH$5000,$C51,'(6)定期点検調書'!$BF$12:$BF$5000,$V$7)&gt;=1,$V$7,IF(COUNTIFS('(6)定期点検調書'!$B$12:$B$5000,AC$47,'(6)定期点検調書'!$AH$12:$AH$5000,$C51,'(6)定期点検調書'!$BF$12:$BF$5000,$U$7)&gt;=1,$U$7,IF(COUNTIFS('(6)定期点検調書'!$B$12:$B$5000,AC$47,'(6)定期点検調書'!$AH$12:$AH$5000,$C51,'(6)定期点検調書'!$BF$12:$BF$5000,$T$7)&gt;=1,$T$7,IF(COUNTIFS('(6)定期点検調書'!$B$12:$B$5000,AC$47,'(6)定期点検調書'!$AH$12:$AH$5000,$C51,'(6)定期点検調書'!$BF$12:$BF$5000,$S$7)&gt;=1,$S$7,""))))))</f>
        <v/>
      </c>
      <c r="AD51" s="465" t="str">
        <f>IF(AD$47="","",IF(COUNTIFS('(6)定期点検調書'!$B$12:$B$5000,AD$47,'(6)定期点検調書'!$AH$12:$AH$5000,$C51,'(6)定期点検調書'!$BF$12:$BF$5000,$W$7)&gt;=1,$W$7,IF(COUNTIFS('(6)定期点検調書'!$B$12:$B$5000,AD$47,'(6)定期点検調書'!$AH$12:$AH$5000,$C51,'(6)定期点検調書'!$BF$12:$BF$5000,$V$7)&gt;=1,$V$7,IF(COUNTIFS('(6)定期点検調書'!$B$12:$B$5000,AD$47,'(6)定期点検調書'!$AH$12:$AH$5000,$C51,'(6)定期点検調書'!$BF$12:$BF$5000,$U$7)&gt;=1,$U$7,IF(COUNTIFS('(6)定期点検調書'!$B$12:$B$5000,AD$47,'(6)定期点検調書'!$AH$12:$AH$5000,$C51,'(6)定期点検調書'!$BF$12:$BF$5000,$T$7)&gt;=1,$T$7,IF(COUNTIFS('(6)定期点検調書'!$B$12:$B$5000,AD$47,'(6)定期点検調書'!$AH$12:$AH$5000,$C51,'(6)定期点検調書'!$BF$12:$BF$5000,$S$7)&gt;=1,$S$7,""))))))</f>
        <v/>
      </c>
      <c r="AE51" s="465" t="str">
        <f>IF(AE$47="","",IF(COUNTIFS('(6)定期点検調書'!$B$12:$B$5000,AE$47,'(6)定期点検調書'!$AH$12:$AH$5000,$C51,'(6)定期点検調書'!$BF$12:$BF$5000,$W$7)&gt;=1,$W$7,IF(COUNTIFS('(6)定期点検調書'!$B$12:$B$5000,AE$47,'(6)定期点検調書'!$AH$12:$AH$5000,$C51,'(6)定期点検調書'!$BF$12:$BF$5000,$V$7)&gt;=1,$V$7,IF(COUNTIFS('(6)定期点検調書'!$B$12:$B$5000,AE$47,'(6)定期点検調書'!$AH$12:$AH$5000,$C51,'(6)定期点検調書'!$BF$12:$BF$5000,$U$7)&gt;=1,$U$7,IF(COUNTIFS('(6)定期点検調書'!$B$12:$B$5000,AE$47,'(6)定期点検調書'!$AH$12:$AH$5000,$C51,'(6)定期点検調書'!$BF$12:$BF$5000,$T$7)&gt;=1,$T$7,IF(COUNTIFS('(6)定期点検調書'!$B$12:$B$5000,AE$47,'(6)定期点検調書'!$AH$12:$AH$5000,$C51,'(6)定期点検調書'!$BF$12:$BF$5000,$S$7)&gt;=1,$S$7,""))))))</f>
        <v/>
      </c>
      <c r="AF51" s="465" t="str">
        <f>IF(AF$47="","",IF(COUNTIFS('(6)定期点検調書'!$B$12:$B$5000,AF$47,'(6)定期点検調書'!$AH$12:$AH$5000,$C51,'(6)定期点検調書'!$BF$12:$BF$5000,$W$7)&gt;=1,$W$7,IF(COUNTIFS('(6)定期点検調書'!$B$12:$B$5000,AF$47,'(6)定期点検調書'!$AH$12:$AH$5000,$C51,'(6)定期点検調書'!$BF$12:$BF$5000,$V$7)&gt;=1,$V$7,IF(COUNTIFS('(6)定期点検調書'!$B$12:$B$5000,AF$47,'(6)定期点検調書'!$AH$12:$AH$5000,$C51,'(6)定期点検調書'!$BF$12:$BF$5000,$U$7)&gt;=1,$U$7,IF(COUNTIFS('(6)定期点検調書'!$B$12:$B$5000,AF$47,'(6)定期点検調書'!$AH$12:$AH$5000,$C51,'(6)定期点検調書'!$BF$12:$BF$5000,$T$7)&gt;=1,$T$7,IF(COUNTIFS('(6)定期点検調書'!$B$12:$B$5000,AF$47,'(6)定期点検調書'!$AH$12:$AH$5000,$C51,'(6)定期点検調書'!$BF$12:$BF$5000,$S$7)&gt;=1,$S$7,""))))))</f>
        <v/>
      </c>
      <c r="AG51" s="465" t="str">
        <f>IF(AG$47="","",IF(COUNTIFS('(6)定期点検調書'!$B$12:$B$5000,AG$47,'(6)定期点検調書'!$AH$12:$AH$5000,$C51,'(6)定期点検調書'!$BF$12:$BF$5000,$W$7)&gt;=1,$W$7,IF(COUNTIFS('(6)定期点検調書'!$B$12:$B$5000,AG$47,'(6)定期点検調書'!$AH$12:$AH$5000,$C51,'(6)定期点検調書'!$BF$12:$BF$5000,$V$7)&gt;=1,$V$7,IF(COUNTIFS('(6)定期点検調書'!$B$12:$B$5000,AG$47,'(6)定期点検調書'!$AH$12:$AH$5000,$C51,'(6)定期点検調書'!$BF$12:$BF$5000,$U$7)&gt;=1,$U$7,IF(COUNTIFS('(6)定期点検調書'!$B$12:$B$5000,AG$47,'(6)定期点検調書'!$AH$12:$AH$5000,$C51,'(6)定期点検調書'!$BF$12:$BF$5000,$T$7)&gt;=1,$T$7,IF(COUNTIFS('(6)定期点検調書'!$B$12:$B$5000,AG$47,'(6)定期点検調書'!$AH$12:$AH$5000,$C51,'(6)定期点検調書'!$BF$12:$BF$5000,$S$7)&gt;=1,$S$7,""))))))</f>
        <v/>
      </c>
      <c r="AH51" s="465" t="str">
        <f>IF(AH$47="","",IF(COUNTIFS('(6)定期点検調書'!$B$12:$B$5000,AH$47,'(6)定期点検調書'!$AH$12:$AH$5000,$C51,'(6)定期点検調書'!$BF$12:$BF$5000,$W$7)&gt;=1,$W$7,IF(COUNTIFS('(6)定期点検調書'!$B$12:$B$5000,AH$47,'(6)定期点検調書'!$AH$12:$AH$5000,$C51,'(6)定期点検調書'!$BF$12:$BF$5000,$V$7)&gt;=1,$V$7,IF(COUNTIFS('(6)定期点検調書'!$B$12:$B$5000,AH$47,'(6)定期点検調書'!$AH$12:$AH$5000,$C51,'(6)定期点検調書'!$BF$12:$BF$5000,$U$7)&gt;=1,$U$7,IF(COUNTIFS('(6)定期点検調書'!$B$12:$B$5000,AH$47,'(6)定期点検調書'!$AH$12:$AH$5000,$C51,'(6)定期点検調書'!$BF$12:$BF$5000,$T$7)&gt;=1,$T$7,IF(COUNTIFS('(6)定期点検調書'!$B$12:$B$5000,AH$47,'(6)定期点検調書'!$AH$12:$AH$5000,$C51,'(6)定期点検調書'!$BF$12:$BF$5000,$S$7)&gt;=1,$S$7,""))))))</f>
        <v/>
      </c>
      <c r="AI51" s="465" t="str">
        <f>IF(AI$47="","",IF(COUNTIFS('(6)定期点検調書'!$B$12:$B$5000,AI$47,'(6)定期点検調書'!$AH$12:$AH$5000,$C51,'(6)定期点検調書'!$BF$12:$BF$5000,$W$7)&gt;=1,$W$7,IF(COUNTIFS('(6)定期点検調書'!$B$12:$B$5000,AI$47,'(6)定期点検調書'!$AH$12:$AH$5000,$C51,'(6)定期点検調書'!$BF$12:$BF$5000,$V$7)&gt;=1,$V$7,IF(COUNTIFS('(6)定期点検調書'!$B$12:$B$5000,AI$47,'(6)定期点検調書'!$AH$12:$AH$5000,$C51,'(6)定期点検調書'!$BF$12:$BF$5000,$U$7)&gt;=1,$U$7,IF(COUNTIFS('(6)定期点検調書'!$B$12:$B$5000,AI$47,'(6)定期点検調書'!$AH$12:$AH$5000,$C51,'(6)定期点検調書'!$BF$12:$BF$5000,$T$7)&gt;=1,$T$7,IF(COUNTIFS('(6)定期点検調書'!$B$12:$B$5000,AI$47,'(6)定期点検調書'!$AH$12:$AH$5000,$C51,'(6)定期点検調書'!$BF$12:$BF$5000,$S$7)&gt;=1,$S$7,""))))))</f>
        <v/>
      </c>
      <c r="AJ51" s="465" t="str">
        <f>IF(AJ$47="","",IF(COUNTIFS('(6)定期点検調書'!$B$12:$B$5000,AJ$47,'(6)定期点検調書'!$AH$12:$AH$5000,$C51,'(6)定期点検調書'!$BF$12:$BF$5000,$W$7)&gt;=1,$W$7,IF(COUNTIFS('(6)定期点検調書'!$B$12:$B$5000,AJ$47,'(6)定期点検調書'!$AH$12:$AH$5000,$C51,'(6)定期点検調書'!$BF$12:$BF$5000,$V$7)&gt;=1,$V$7,IF(COUNTIFS('(6)定期点検調書'!$B$12:$B$5000,AJ$47,'(6)定期点検調書'!$AH$12:$AH$5000,$C51,'(6)定期点検調書'!$BF$12:$BF$5000,$U$7)&gt;=1,$U$7,IF(COUNTIFS('(6)定期点検調書'!$B$12:$B$5000,AJ$47,'(6)定期点検調書'!$AH$12:$AH$5000,$C51,'(6)定期点検調書'!$BF$12:$BF$5000,$T$7)&gt;=1,$T$7,IF(COUNTIFS('(6)定期点検調書'!$B$12:$B$5000,AJ$47,'(6)定期点検調書'!$AH$12:$AH$5000,$C51,'(6)定期点検調書'!$BF$12:$BF$5000,$S$7)&gt;=1,$S$7,""))))))</f>
        <v/>
      </c>
      <c r="AK51" s="465" t="str">
        <f>IF(AK$47="","",IF(COUNTIFS('(6)定期点検調書'!$B$12:$B$5000,AK$47,'(6)定期点検調書'!$AH$12:$AH$5000,$C51,'(6)定期点検調書'!$BF$12:$BF$5000,$W$7)&gt;=1,$W$7,IF(COUNTIFS('(6)定期点検調書'!$B$12:$B$5000,AK$47,'(6)定期点検調書'!$AH$12:$AH$5000,$C51,'(6)定期点検調書'!$BF$12:$BF$5000,$V$7)&gt;=1,$V$7,IF(COUNTIFS('(6)定期点検調書'!$B$12:$B$5000,AK$47,'(6)定期点検調書'!$AH$12:$AH$5000,$C51,'(6)定期点検調書'!$BF$12:$BF$5000,$U$7)&gt;=1,$U$7,IF(COUNTIFS('(6)定期点検調書'!$B$12:$B$5000,AK$47,'(6)定期点検調書'!$AH$12:$AH$5000,$C51,'(6)定期点検調書'!$BF$12:$BF$5000,$T$7)&gt;=1,$T$7,IF(COUNTIFS('(6)定期点検調書'!$B$12:$B$5000,AK$47,'(6)定期点検調書'!$AH$12:$AH$5000,$C51,'(6)定期点検調書'!$BF$12:$BF$5000,$S$7)&gt;=1,$S$7,""))))))</f>
        <v/>
      </c>
      <c r="AL51" s="465" t="str">
        <f>IF(AL$47="","",IF(COUNTIFS('(6)定期点検調書'!$B$12:$B$5000,AL$47,'(6)定期点検調書'!$AH$12:$AH$5000,$C51,'(6)定期点検調書'!$BF$12:$BF$5000,$W$7)&gt;=1,$W$7,IF(COUNTIFS('(6)定期点検調書'!$B$12:$B$5000,AL$47,'(6)定期点検調書'!$AH$12:$AH$5000,$C51,'(6)定期点検調書'!$BF$12:$BF$5000,$V$7)&gt;=1,$V$7,IF(COUNTIFS('(6)定期点検調書'!$B$12:$B$5000,AL$47,'(6)定期点検調書'!$AH$12:$AH$5000,$C51,'(6)定期点検調書'!$BF$12:$BF$5000,$U$7)&gt;=1,$U$7,IF(COUNTIFS('(6)定期点検調書'!$B$12:$B$5000,AL$47,'(6)定期点検調書'!$AH$12:$AH$5000,$C51,'(6)定期点検調書'!$BF$12:$BF$5000,$T$7)&gt;=1,$T$7,IF(COUNTIFS('(6)定期点検調書'!$B$12:$B$5000,AL$47,'(6)定期点検調書'!$AH$12:$AH$5000,$C51,'(6)定期点検調書'!$BF$12:$BF$5000,$S$7)&gt;=1,$S$7,""))))))</f>
        <v/>
      </c>
      <c r="AM51" s="465" t="str">
        <f>IF(AM$47="","",IF(COUNTIFS('(6)定期点検調書'!$B$12:$B$5000,AM$47,'(6)定期点検調書'!$AH$12:$AH$5000,$C51,'(6)定期点検調書'!$BF$12:$BF$5000,$W$7)&gt;=1,$W$7,IF(COUNTIFS('(6)定期点検調書'!$B$12:$B$5000,AM$47,'(6)定期点検調書'!$AH$12:$AH$5000,$C51,'(6)定期点検調書'!$BF$12:$BF$5000,$V$7)&gt;=1,$V$7,IF(COUNTIFS('(6)定期点検調書'!$B$12:$B$5000,AM$47,'(6)定期点検調書'!$AH$12:$AH$5000,$C51,'(6)定期点検調書'!$BF$12:$BF$5000,$U$7)&gt;=1,$U$7,IF(COUNTIFS('(6)定期点検調書'!$B$12:$B$5000,AM$47,'(6)定期点検調書'!$AH$12:$AH$5000,$C51,'(6)定期点検調書'!$BF$12:$BF$5000,$T$7)&gt;=1,$T$7,IF(COUNTIFS('(6)定期点検調書'!$B$12:$B$5000,AM$47,'(6)定期点検調書'!$AH$12:$AH$5000,$C51,'(6)定期点検調書'!$BF$12:$BF$5000,$S$7)&gt;=1,$S$7,""))))))</f>
        <v/>
      </c>
      <c r="AN51" s="465" t="str">
        <f>IF(AN$47="","",IF(COUNTIFS('(6)定期点検調書'!$B$12:$B$5000,AN$47,'(6)定期点検調書'!$AH$12:$AH$5000,$C51,'(6)定期点検調書'!$BF$12:$BF$5000,$W$7)&gt;=1,$W$7,IF(COUNTIFS('(6)定期点検調書'!$B$12:$B$5000,AN$47,'(6)定期点検調書'!$AH$12:$AH$5000,$C51,'(6)定期点検調書'!$BF$12:$BF$5000,$V$7)&gt;=1,$V$7,IF(COUNTIFS('(6)定期点検調書'!$B$12:$B$5000,AN$47,'(6)定期点検調書'!$AH$12:$AH$5000,$C51,'(6)定期点検調書'!$BF$12:$BF$5000,$U$7)&gt;=1,$U$7,IF(COUNTIFS('(6)定期点検調書'!$B$12:$B$5000,AN$47,'(6)定期点検調書'!$AH$12:$AH$5000,$C51,'(6)定期点検調書'!$BF$12:$BF$5000,$T$7)&gt;=1,$T$7,IF(COUNTIFS('(6)定期点検調書'!$B$12:$B$5000,AN$47,'(6)定期点検調書'!$AH$12:$AH$5000,$C51,'(6)定期点検調書'!$BF$12:$BF$5000,$S$7)&gt;=1,$S$7,""))))))</f>
        <v/>
      </c>
      <c r="AO51" s="465" t="str">
        <f>IF(AO$47="","",IF(COUNTIFS('(6)定期点検調書'!$B$12:$B$5000,AO$47,'(6)定期点検調書'!$AH$12:$AH$5000,$C51,'(6)定期点検調書'!$BF$12:$BF$5000,$W$7)&gt;=1,$W$7,IF(COUNTIFS('(6)定期点検調書'!$B$12:$B$5000,AO$47,'(6)定期点検調書'!$AH$12:$AH$5000,$C51,'(6)定期点検調書'!$BF$12:$BF$5000,$V$7)&gt;=1,$V$7,IF(COUNTIFS('(6)定期点検調書'!$B$12:$B$5000,AO$47,'(6)定期点検調書'!$AH$12:$AH$5000,$C51,'(6)定期点検調書'!$BF$12:$BF$5000,$U$7)&gt;=1,$U$7,IF(COUNTIFS('(6)定期点検調書'!$B$12:$B$5000,AO$47,'(6)定期点検調書'!$AH$12:$AH$5000,$C51,'(6)定期点検調書'!$BF$12:$BF$5000,$T$7)&gt;=1,$T$7,IF(COUNTIFS('(6)定期点検調書'!$B$12:$B$5000,AO$47,'(6)定期点検調書'!$AH$12:$AH$5000,$C51,'(6)定期点検調書'!$BF$12:$BF$5000,$S$7)&gt;=1,$S$7,""))))))</f>
        <v/>
      </c>
      <c r="AP51" s="465" t="str">
        <f>IF(AP$47="","",IF(COUNTIFS('(6)定期点検調書'!$B$12:$B$5000,AP$47,'(6)定期点検調書'!$AH$12:$AH$5000,$C51,'(6)定期点検調書'!$BF$12:$BF$5000,$W$7)&gt;=1,$W$7,IF(COUNTIFS('(6)定期点検調書'!$B$12:$B$5000,AP$47,'(6)定期点検調書'!$AH$12:$AH$5000,$C51,'(6)定期点検調書'!$BF$12:$BF$5000,$V$7)&gt;=1,$V$7,IF(COUNTIFS('(6)定期点検調書'!$B$12:$B$5000,AP$47,'(6)定期点検調書'!$AH$12:$AH$5000,$C51,'(6)定期点検調書'!$BF$12:$BF$5000,$U$7)&gt;=1,$U$7,IF(COUNTIFS('(6)定期点検調書'!$B$12:$B$5000,AP$47,'(6)定期点検調書'!$AH$12:$AH$5000,$C51,'(6)定期点検調書'!$BF$12:$BF$5000,$T$7)&gt;=1,$T$7,IF(COUNTIFS('(6)定期点検調書'!$B$12:$B$5000,AP$47,'(6)定期点検調書'!$AH$12:$AH$5000,$C51,'(6)定期点検調書'!$BF$12:$BF$5000,$S$7)&gt;=1,$S$7,""))))))</f>
        <v/>
      </c>
      <c r="AQ51" s="465" t="str">
        <f>IF(AQ$47="","",IF(COUNTIFS('(6)定期点検調書'!$B$12:$B$5000,AQ$47,'(6)定期点検調書'!$AH$12:$AH$5000,$C51,'(6)定期点検調書'!$BF$12:$BF$5000,$W$7)&gt;=1,$W$7,IF(COUNTIFS('(6)定期点検調書'!$B$12:$B$5000,AQ$47,'(6)定期点検調書'!$AH$12:$AH$5000,$C51,'(6)定期点検調書'!$BF$12:$BF$5000,$V$7)&gt;=1,$V$7,IF(COUNTIFS('(6)定期点検調書'!$B$12:$B$5000,AQ$47,'(6)定期点検調書'!$AH$12:$AH$5000,$C51,'(6)定期点検調書'!$BF$12:$BF$5000,$U$7)&gt;=1,$U$7,IF(COUNTIFS('(6)定期点検調書'!$B$12:$B$5000,AQ$47,'(6)定期点検調書'!$AH$12:$AH$5000,$C51,'(6)定期点検調書'!$BF$12:$BF$5000,$T$7)&gt;=1,$T$7,IF(COUNTIFS('(6)定期点検調書'!$B$12:$B$5000,AQ$47,'(6)定期点検調書'!$AH$12:$AH$5000,$C51,'(6)定期点検調書'!$BF$12:$BF$5000,$S$7)&gt;=1,$S$7,""))))))</f>
        <v/>
      </c>
      <c r="AR51" s="465" t="str">
        <f>IF(AR$47="","",IF(COUNTIFS('(6)定期点検調書'!$B$12:$B$5000,AR$47,'(6)定期点検調書'!$AH$12:$AH$5000,$C51,'(6)定期点検調書'!$BF$12:$BF$5000,$W$7)&gt;=1,$W$7,IF(COUNTIFS('(6)定期点検調書'!$B$12:$B$5000,AR$47,'(6)定期点検調書'!$AH$12:$AH$5000,$C51,'(6)定期点検調書'!$BF$12:$BF$5000,$V$7)&gt;=1,$V$7,IF(COUNTIFS('(6)定期点検調書'!$B$12:$B$5000,AR$47,'(6)定期点検調書'!$AH$12:$AH$5000,$C51,'(6)定期点検調書'!$BF$12:$BF$5000,$U$7)&gt;=1,$U$7,IF(COUNTIFS('(6)定期点検調書'!$B$12:$B$5000,AR$47,'(6)定期点検調書'!$AH$12:$AH$5000,$C51,'(6)定期点検調書'!$BF$12:$BF$5000,$T$7)&gt;=1,$T$7,IF(COUNTIFS('(6)定期点検調書'!$B$12:$B$5000,AR$47,'(6)定期点検調書'!$AH$12:$AH$5000,$C51,'(6)定期点検調書'!$BF$12:$BF$5000,$S$7)&gt;=1,$S$7,""))))))</f>
        <v/>
      </c>
      <c r="AS51" s="465" t="str">
        <f>IF(AS$47="","",IF(COUNTIFS('(6)定期点検調書'!$B$12:$B$5000,AS$47,'(6)定期点検調書'!$AH$12:$AH$5000,$C51,'(6)定期点検調書'!$BF$12:$BF$5000,$W$7)&gt;=1,$W$7,IF(COUNTIFS('(6)定期点検調書'!$B$12:$B$5000,AS$47,'(6)定期点検調書'!$AH$12:$AH$5000,$C51,'(6)定期点検調書'!$BF$12:$BF$5000,$V$7)&gt;=1,$V$7,IF(COUNTIFS('(6)定期点検調書'!$B$12:$B$5000,AS$47,'(6)定期点検調書'!$AH$12:$AH$5000,$C51,'(6)定期点検調書'!$BF$12:$BF$5000,$U$7)&gt;=1,$U$7,IF(COUNTIFS('(6)定期点検調書'!$B$12:$B$5000,AS$47,'(6)定期点検調書'!$AH$12:$AH$5000,$C51,'(6)定期点検調書'!$BF$12:$BF$5000,$T$7)&gt;=1,$T$7,IF(COUNTIFS('(6)定期点検調書'!$B$12:$B$5000,AS$47,'(6)定期点検調書'!$AH$12:$AH$5000,$C51,'(6)定期点検調書'!$BF$12:$BF$5000,$S$7)&gt;=1,$S$7,""))))))</f>
        <v/>
      </c>
      <c r="AT51" s="465" t="str">
        <f>IF(AT$47="","",IF(COUNTIFS('(6)定期点検調書'!$B$12:$B$5000,AT$47,'(6)定期点検調書'!$AH$12:$AH$5000,$C51,'(6)定期点検調書'!$BF$12:$BF$5000,$W$7)&gt;=1,$W$7,IF(COUNTIFS('(6)定期点検調書'!$B$12:$B$5000,AT$47,'(6)定期点検調書'!$AH$12:$AH$5000,$C51,'(6)定期点検調書'!$BF$12:$BF$5000,$V$7)&gt;=1,$V$7,IF(COUNTIFS('(6)定期点検調書'!$B$12:$B$5000,AT$47,'(6)定期点検調書'!$AH$12:$AH$5000,$C51,'(6)定期点検調書'!$BF$12:$BF$5000,$U$7)&gt;=1,$U$7,IF(COUNTIFS('(6)定期点検調書'!$B$12:$B$5000,AT$47,'(6)定期点検調書'!$AH$12:$AH$5000,$C51,'(6)定期点検調書'!$BF$12:$BF$5000,$T$7)&gt;=1,$T$7,IF(COUNTIFS('(6)定期点検調書'!$B$12:$B$5000,AT$47,'(6)定期点検調書'!$AH$12:$AH$5000,$C51,'(6)定期点検調書'!$BF$12:$BF$5000,$S$7)&gt;=1,$S$7,""))))))</f>
        <v/>
      </c>
      <c r="AU51" s="465" t="str">
        <f>IF(AU$47="","",IF(COUNTIFS('(6)定期点検調書'!$B$12:$B$5000,AU$47,'(6)定期点検調書'!$AH$12:$AH$5000,$C51,'(6)定期点検調書'!$BF$12:$BF$5000,$W$7)&gt;=1,$W$7,IF(COUNTIFS('(6)定期点検調書'!$B$12:$B$5000,AU$47,'(6)定期点検調書'!$AH$12:$AH$5000,$C51,'(6)定期点検調書'!$BF$12:$BF$5000,$V$7)&gt;=1,$V$7,IF(COUNTIFS('(6)定期点検調書'!$B$12:$B$5000,AU$47,'(6)定期点検調書'!$AH$12:$AH$5000,$C51,'(6)定期点検調書'!$BF$12:$BF$5000,$U$7)&gt;=1,$U$7,IF(COUNTIFS('(6)定期点検調書'!$B$12:$B$5000,AU$47,'(6)定期点検調書'!$AH$12:$AH$5000,$C51,'(6)定期点検調書'!$BF$12:$BF$5000,$T$7)&gt;=1,$T$7,IF(COUNTIFS('(6)定期点検調書'!$B$12:$B$5000,AU$47,'(6)定期点検調書'!$AH$12:$AH$5000,$C51,'(6)定期点検調書'!$BF$12:$BF$5000,$S$7)&gt;=1,$S$7,""))))))</f>
        <v/>
      </c>
      <c r="AV51" s="465" t="str">
        <f>IF(AV$47="","",IF(COUNTIFS('(6)定期点検調書'!$B$12:$B$5000,AV$47,'(6)定期点検調書'!$AH$12:$AH$5000,$C51,'(6)定期点検調書'!$BF$12:$BF$5000,$W$7)&gt;=1,$W$7,IF(COUNTIFS('(6)定期点検調書'!$B$12:$B$5000,AV$47,'(6)定期点検調書'!$AH$12:$AH$5000,$C51,'(6)定期点検調書'!$BF$12:$BF$5000,$V$7)&gt;=1,$V$7,IF(COUNTIFS('(6)定期点検調書'!$B$12:$B$5000,AV$47,'(6)定期点検調書'!$AH$12:$AH$5000,$C51,'(6)定期点検調書'!$BF$12:$BF$5000,$U$7)&gt;=1,$U$7,IF(COUNTIFS('(6)定期点検調書'!$B$12:$B$5000,AV$47,'(6)定期点検調書'!$AH$12:$AH$5000,$C51,'(6)定期点検調書'!$BF$12:$BF$5000,$T$7)&gt;=1,$T$7,IF(COUNTIFS('(6)定期点検調書'!$B$12:$B$5000,AV$47,'(6)定期点検調書'!$AH$12:$AH$5000,$C51,'(6)定期点検調書'!$BF$12:$BF$5000,$S$7)&gt;=1,$S$7,""))))))</f>
        <v/>
      </c>
      <c r="AW51" s="465" t="str">
        <f>IF(AW$47="","",IF(COUNTIFS('(6)定期点検調書'!$B$12:$B$5000,AW$47,'(6)定期点検調書'!$AH$12:$AH$5000,$C51,'(6)定期点検調書'!$BF$12:$BF$5000,$W$7)&gt;=1,$W$7,IF(COUNTIFS('(6)定期点検調書'!$B$12:$B$5000,AW$47,'(6)定期点検調書'!$AH$12:$AH$5000,$C51,'(6)定期点検調書'!$BF$12:$BF$5000,$V$7)&gt;=1,$V$7,IF(COUNTIFS('(6)定期点検調書'!$B$12:$B$5000,AW$47,'(6)定期点検調書'!$AH$12:$AH$5000,$C51,'(6)定期点検調書'!$BF$12:$BF$5000,$U$7)&gt;=1,$U$7,IF(COUNTIFS('(6)定期点検調書'!$B$12:$B$5000,AW$47,'(6)定期点検調書'!$AH$12:$AH$5000,$C51,'(6)定期点検調書'!$BF$12:$BF$5000,$T$7)&gt;=1,$T$7,IF(COUNTIFS('(6)定期点検調書'!$B$12:$B$5000,AW$47,'(6)定期点検調書'!$AH$12:$AH$5000,$C51,'(6)定期点検調書'!$BF$12:$BF$5000,$S$7)&gt;=1,$S$7,""))))))</f>
        <v/>
      </c>
      <c r="AX51" s="465" t="str">
        <f>IF(AX$47="","",IF(COUNTIFS('(6)定期点検調書'!$B$12:$B$5000,AX$47,'(6)定期点検調書'!$AH$12:$AH$5000,$C51,'(6)定期点検調書'!$BF$12:$BF$5000,$W$7)&gt;=1,$W$7,IF(COUNTIFS('(6)定期点検調書'!$B$12:$B$5000,AX$47,'(6)定期点検調書'!$AH$12:$AH$5000,$C51,'(6)定期点検調書'!$BF$12:$BF$5000,$V$7)&gt;=1,$V$7,IF(COUNTIFS('(6)定期点検調書'!$B$12:$B$5000,AX$47,'(6)定期点検調書'!$AH$12:$AH$5000,$C51,'(6)定期点検調書'!$BF$12:$BF$5000,$U$7)&gt;=1,$U$7,IF(COUNTIFS('(6)定期点検調書'!$B$12:$B$5000,AX$47,'(6)定期点検調書'!$AH$12:$AH$5000,$C51,'(6)定期点検調書'!$BF$12:$BF$5000,$T$7)&gt;=1,$T$7,IF(COUNTIFS('(6)定期点検調書'!$B$12:$B$5000,AX$47,'(6)定期点検調書'!$AH$12:$AH$5000,$C51,'(6)定期点検調書'!$BF$12:$BF$5000,$S$7)&gt;=1,$S$7,""))))))</f>
        <v/>
      </c>
      <c r="AY51" s="465" t="str">
        <f>IF(AY$47="","",IF(COUNTIFS('(6)定期点検調書'!$B$12:$B$5000,AY$47,'(6)定期点検調書'!$AH$12:$AH$5000,$C51,'(6)定期点検調書'!$BF$12:$BF$5000,$W$7)&gt;=1,$W$7,IF(COUNTIFS('(6)定期点検調書'!$B$12:$B$5000,AY$47,'(6)定期点検調書'!$AH$12:$AH$5000,$C51,'(6)定期点検調書'!$BF$12:$BF$5000,$V$7)&gt;=1,$V$7,IF(COUNTIFS('(6)定期点検調書'!$B$12:$B$5000,AY$47,'(6)定期点検調書'!$AH$12:$AH$5000,$C51,'(6)定期点検調書'!$BF$12:$BF$5000,$U$7)&gt;=1,$U$7,IF(COUNTIFS('(6)定期点検調書'!$B$12:$B$5000,AY$47,'(6)定期点検調書'!$AH$12:$AH$5000,$C51,'(6)定期点検調書'!$BF$12:$BF$5000,$T$7)&gt;=1,$T$7,IF(COUNTIFS('(6)定期点検調書'!$B$12:$B$5000,AY$47,'(6)定期点検調書'!$AH$12:$AH$5000,$C51,'(6)定期点検調書'!$BF$12:$BF$5000,$S$7)&gt;=1,$S$7,""))))))</f>
        <v/>
      </c>
      <c r="AZ51" s="465" t="str">
        <f>IF(AZ$47="","",IF(COUNTIFS('(6)定期点検調書'!$B$12:$B$5000,AZ$47,'(6)定期点検調書'!$AH$12:$AH$5000,$C51,'(6)定期点検調書'!$BF$12:$BF$5000,$W$7)&gt;=1,$W$7,IF(COUNTIFS('(6)定期点検調書'!$B$12:$B$5000,AZ$47,'(6)定期点検調書'!$AH$12:$AH$5000,$C51,'(6)定期点検調書'!$BF$12:$BF$5000,$V$7)&gt;=1,$V$7,IF(COUNTIFS('(6)定期点検調書'!$B$12:$B$5000,AZ$47,'(6)定期点検調書'!$AH$12:$AH$5000,$C51,'(6)定期点検調書'!$BF$12:$BF$5000,$U$7)&gt;=1,$U$7,IF(COUNTIFS('(6)定期点検調書'!$B$12:$B$5000,AZ$47,'(6)定期点検調書'!$AH$12:$AH$5000,$C51,'(6)定期点検調書'!$BF$12:$BF$5000,$T$7)&gt;=1,$T$7,IF(COUNTIFS('(6)定期点検調書'!$B$12:$B$5000,AZ$47,'(6)定期点検調書'!$AH$12:$AH$5000,$C51,'(6)定期点検調書'!$BF$12:$BF$5000,$S$7)&gt;=1,$S$7,""))))))</f>
        <v/>
      </c>
      <c r="BA51" s="466" t="str">
        <f>IF(BA$47="","",IF(COUNTIFS('(6)定期点検調書'!$B$12:$B$5000,BA$47,'(6)定期点検調書'!$AH$12:$AH$5000,$C51,'(6)定期点検調書'!$BF$12:$BF$5000,$W$7)&gt;=1,$W$7,IF(COUNTIFS('(6)定期点検調書'!$B$12:$B$5000,BA$47,'(6)定期点検調書'!$AH$12:$AH$5000,$C51,'(6)定期点検調書'!$BF$12:$BF$5000,$V$7)&gt;=1,$V$7,IF(COUNTIFS('(6)定期点検調書'!$B$12:$B$5000,BA$47,'(6)定期点検調書'!$AH$12:$AH$5000,$C51,'(6)定期点検調書'!$BF$12:$BF$5000,$U$7)&gt;=1,$U$7,IF(COUNTIFS('(6)定期点検調書'!$B$12:$B$5000,BA$47,'(6)定期点検調書'!$AH$12:$AH$5000,$C51,'(6)定期点検調書'!$BF$12:$BF$5000,$T$7)&gt;=1,$T$7,IF(COUNTIFS('(6)定期点検調書'!$B$12:$B$5000,BA$47,'(6)定期点検調書'!$AH$12:$AH$5000,$C51,'(6)定期点検調書'!$BF$12:$BF$5000,$S$7)&gt;=1,$S$7,""))))))</f>
        <v/>
      </c>
    </row>
    <row r="52" spans="2:55" ht="18.75" customHeight="1" x14ac:dyDescent="0.2">
      <c r="B52" s="1854"/>
      <c r="C52" s="1841" t="str">
        <f>ﾃﾞｰﾀ一覧!$U$22</f>
        <v>覆工背面変状</v>
      </c>
      <c r="D52" s="1842"/>
      <c r="E52" s="1842"/>
      <c r="F52" s="1842"/>
      <c r="G52" s="1843"/>
      <c r="H52" s="467" t="str">
        <f>IF(H$47="","",IF(COUNTIFS('(6)定期点検調書'!$B$12:$B$5000,H$47,'(6)定期点検調書'!$AH$12:$AH$5000,$C52,'(6)定期点検調書'!$BF$12:$BF$5000,$W$7)&gt;=1,$W$7,IF(COUNTIFS('(6)定期点検調書'!$B$12:$B$5000,H$47,'(6)定期点検調書'!$AH$12:$AH$5000,$C52,'(6)定期点検調書'!$BF$12:$BF$5000,$V$7)&gt;=1,$V$7,IF(COUNTIFS('(6)定期点検調書'!$B$12:$B$5000,H$47,'(6)定期点検調書'!$AH$12:$AH$5000,$C52,'(6)定期点検調書'!$BF$12:$BF$5000,$U$7)&gt;=1,$U$7,IF(COUNTIFS('(6)定期点検調書'!$B$12:$B$5000,H$47,'(6)定期点検調書'!$AH$12:$AH$5000,$C52,'(6)定期点検調書'!$BF$12:$BF$5000,$T$7)&gt;=1,$T$7,IF(COUNTIFS('(6)定期点検調書'!$B$12:$B$5000,H$47,'(6)定期点検調書'!$AH$12:$AH$5000,$C52,'(6)定期点検調書'!$BF$12:$BF$5000,$S$7)&gt;=1,$S$7,""))))))</f>
        <v/>
      </c>
      <c r="I52" s="465" t="str">
        <f>IF(I$47="","",IF(COUNTIFS('(6)定期点検調書'!$B$12:$B$5000,I$47,'(6)定期点検調書'!$AH$12:$AH$5000,$C52,'(6)定期点検調書'!$BF$12:$BF$5000,$W$7)&gt;=1,$W$7,IF(COUNTIFS('(6)定期点検調書'!$B$12:$B$5000,I$47,'(6)定期点検調書'!$AH$12:$AH$5000,$C52,'(6)定期点検調書'!$BF$12:$BF$5000,$V$7)&gt;=1,$V$7,IF(COUNTIFS('(6)定期点検調書'!$B$12:$B$5000,I$47,'(6)定期点検調書'!$AH$12:$AH$5000,$C52,'(6)定期点検調書'!$BF$12:$BF$5000,$U$7)&gt;=1,$U$7,IF(COUNTIFS('(6)定期点検調書'!$B$12:$B$5000,I$47,'(6)定期点検調書'!$AH$12:$AH$5000,$C52,'(6)定期点検調書'!$BF$12:$BF$5000,$T$7)&gt;=1,$T$7,IF(COUNTIFS('(6)定期点検調書'!$B$12:$B$5000,I$47,'(6)定期点検調書'!$AH$12:$AH$5000,$C52,'(6)定期点検調書'!$BF$12:$BF$5000,$S$7)&gt;=1,$S$7,""))))))</f>
        <v/>
      </c>
      <c r="J52" s="465" t="str">
        <f>IF(J$47="","",IF(COUNTIFS('(6)定期点検調書'!$B$12:$B$5000,J$47,'(6)定期点検調書'!$AH$12:$AH$5000,$C52,'(6)定期点検調書'!$BF$12:$BF$5000,$W$7)&gt;=1,$W$7,IF(COUNTIFS('(6)定期点検調書'!$B$12:$B$5000,J$47,'(6)定期点検調書'!$AH$12:$AH$5000,$C52,'(6)定期点検調書'!$BF$12:$BF$5000,$V$7)&gt;=1,$V$7,IF(COUNTIFS('(6)定期点検調書'!$B$12:$B$5000,J$47,'(6)定期点検調書'!$AH$12:$AH$5000,$C52,'(6)定期点検調書'!$BF$12:$BF$5000,$U$7)&gt;=1,$U$7,IF(COUNTIFS('(6)定期点検調書'!$B$12:$B$5000,J$47,'(6)定期点検調書'!$AH$12:$AH$5000,$C52,'(6)定期点検調書'!$BF$12:$BF$5000,$T$7)&gt;=1,$T$7,IF(COUNTIFS('(6)定期点検調書'!$B$12:$B$5000,J$47,'(6)定期点検調書'!$AH$12:$AH$5000,$C52,'(6)定期点検調書'!$BF$12:$BF$5000,$S$7)&gt;=1,$S$7,""))))))</f>
        <v/>
      </c>
      <c r="K52" s="465" t="str">
        <f>IF(K$47="","",IF(COUNTIFS('(6)定期点検調書'!$B$12:$B$5000,K$47,'(6)定期点検調書'!$AH$12:$AH$5000,$C52,'(6)定期点検調書'!$BF$12:$BF$5000,$W$7)&gt;=1,$W$7,IF(COUNTIFS('(6)定期点検調書'!$B$12:$B$5000,K$47,'(6)定期点検調書'!$AH$12:$AH$5000,$C52,'(6)定期点検調書'!$BF$12:$BF$5000,$V$7)&gt;=1,$V$7,IF(COUNTIFS('(6)定期点検調書'!$B$12:$B$5000,K$47,'(6)定期点検調書'!$AH$12:$AH$5000,$C52,'(6)定期点検調書'!$BF$12:$BF$5000,$U$7)&gt;=1,$U$7,IF(COUNTIFS('(6)定期点検調書'!$B$12:$B$5000,K$47,'(6)定期点検調書'!$AH$12:$AH$5000,$C52,'(6)定期点検調書'!$BF$12:$BF$5000,$T$7)&gt;=1,$T$7,IF(COUNTIFS('(6)定期点検調書'!$B$12:$B$5000,K$47,'(6)定期点検調書'!$AH$12:$AH$5000,$C52,'(6)定期点検調書'!$BF$12:$BF$5000,$S$7)&gt;=1,$S$7,""))))))</f>
        <v/>
      </c>
      <c r="L52" s="465" t="str">
        <f>IF(L$47="","",IF(COUNTIFS('(6)定期点検調書'!$B$12:$B$5000,L$47,'(6)定期点検調書'!$AH$12:$AH$5000,$C52,'(6)定期点検調書'!$BF$12:$BF$5000,$W$7)&gt;=1,$W$7,IF(COUNTIFS('(6)定期点検調書'!$B$12:$B$5000,L$47,'(6)定期点検調書'!$AH$12:$AH$5000,$C52,'(6)定期点検調書'!$BF$12:$BF$5000,$V$7)&gt;=1,$V$7,IF(COUNTIFS('(6)定期点検調書'!$B$12:$B$5000,L$47,'(6)定期点検調書'!$AH$12:$AH$5000,$C52,'(6)定期点検調書'!$BF$12:$BF$5000,$U$7)&gt;=1,$U$7,IF(COUNTIFS('(6)定期点検調書'!$B$12:$B$5000,L$47,'(6)定期点検調書'!$AH$12:$AH$5000,$C52,'(6)定期点検調書'!$BF$12:$BF$5000,$T$7)&gt;=1,$T$7,IF(COUNTIFS('(6)定期点検調書'!$B$12:$B$5000,L$47,'(6)定期点検調書'!$AH$12:$AH$5000,$C52,'(6)定期点検調書'!$BF$12:$BF$5000,$S$7)&gt;=1,$S$7,""))))))</f>
        <v/>
      </c>
      <c r="M52" s="465" t="str">
        <f>IF(M$47="","",IF(COUNTIFS('(6)定期点検調書'!$B$12:$B$5000,M$47,'(6)定期点検調書'!$AH$12:$AH$5000,$C52,'(6)定期点検調書'!$BF$12:$BF$5000,$W$7)&gt;=1,$W$7,IF(COUNTIFS('(6)定期点検調書'!$B$12:$B$5000,M$47,'(6)定期点検調書'!$AH$12:$AH$5000,$C52,'(6)定期点検調書'!$BF$12:$BF$5000,$V$7)&gt;=1,$V$7,IF(COUNTIFS('(6)定期点検調書'!$B$12:$B$5000,M$47,'(6)定期点検調書'!$AH$12:$AH$5000,$C52,'(6)定期点検調書'!$BF$12:$BF$5000,$U$7)&gt;=1,$U$7,IF(COUNTIFS('(6)定期点検調書'!$B$12:$B$5000,M$47,'(6)定期点検調書'!$AH$12:$AH$5000,$C52,'(6)定期点検調書'!$BF$12:$BF$5000,$T$7)&gt;=1,$T$7,IF(COUNTIFS('(6)定期点検調書'!$B$12:$B$5000,M$47,'(6)定期点検調書'!$AH$12:$AH$5000,$C52,'(6)定期点検調書'!$BF$12:$BF$5000,$S$7)&gt;=1,$S$7,""))))))</f>
        <v/>
      </c>
      <c r="N52" s="465" t="str">
        <f>IF(N$47="","",IF(COUNTIFS('(6)定期点検調書'!$B$12:$B$5000,N$47,'(6)定期点検調書'!$AH$12:$AH$5000,$C52,'(6)定期点検調書'!$BF$12:$BF$5000,$W$7)&gt;=1,$W$7,IF(COUNTIFS('(6)定期点検調書'!$B$12:$B$5000,N$47,'(6)定期点検調書'!$AH$12:$AH$5000,$C52,'(6)定期点検調書'!$BF$12:$BF$5000,$V$7)&gt;=1,$V$7,IF(COUNTIFS('(6)定期点検調書'!$B$12:$B$5000,N$47,'(6)定期点検調書'!$AH$12:$AH$5000,$C52,'(6)定期点検調書'!$BF$12:$BF$5000,$U$7)&gt;=1,$U$7,IF(COUNTIFS('(6)定期点検調書'!$B$12:$B$5000,N$47,'(6)定期点検調書'!$AH$12:$AH$5000,$C52,'(6)定期点検調書'!$BF$12:$BF$5000,$T$7)&gt;=1,$T$7,IF(COUNTIFS('(6)定期点検調書'!$B$12:$B$5000,N$47,'(6)定期点検調書'!$AH$12:$AH$5000,$C52,'(6)定期点検調書'!$BF$12:$BF$5000,$S$7)&gt;=1,$S$7,""))))))</f>
        <v/>
      </c>
      <c r="O52" s="465" t="str">
        <f>IF(O$47="","",IF(COUNTIFS('(6)定期点検調書'!$B$12:$B$5000,O$47,'(6)定期点検調書'!$AH$12:$AH$5000,$C52,'(6)定期点検調書'!$BF$12:$BF$5000,$W$7)&gt;=1,$W$7,IF(COUNTIFS('(6)定期点検調書'!$B$12:$B$5000,O$47,'(6)定期点検調書'!$AH$12:$AH$5000,$C52,'(6)定期点検調書'!$BF$12:$BF$5000,$V$7)&gt;=1,$V$7,IF(COUNTIFS('(6)定期点検調書'!$B$12:$B$5000,O$47,'(6)定期点検調書'!$AH$12:$AH$5000,$C52,'(6)定期点検調書'!$BF$12:$BF$5000,$U$7)&gt;=1,$U$7,IF(COUNTIFS('(6)定期点検調書'!$B$12:$B$5000,O$47,'(6)定期点検調書'!$AH$12:$AH$5000,$C52,'(6)定期点検調書'!$BF$12:$BF$5000,$T$7)&gt;=1,$T$7,IF(COUNTIFS('(6)定期点検調書'!$B$12:$B$5000,O$47,'(6)定期点検調書'!$AH$12:$AH$5000,$C52,'(6)定期点検調書'!$BF$12:$BF$5000,$S$7)&gt;=1,$S$7,""))))))</f>
        <v/>
      </c>
      <c r="P52" s="465" t="str">
        <f>IF(P$47="","",IF(COUNTIFS('(6)定期点検調書'!$B$12:$B$5000,P$47,'(6)定期点検調書'!$AH$12:$AH$5000,$C52,'(6)定期点検調書'!$BF$12:$BF$5000,$W$7)&gt;=1,$W$7,IF(COUNTIFS('(6)定期点検調書'!$B$12:$B$5000,P$47,'(6)定期点検調書'!$AH$12:$AH$5000,$C52,'(6)定期点検調書'!$BF$12:$BF$5000,$V$7)&gt;=1,$V$7,IF(COUNTIFS('(6)定期点検調書'!$B$12:$B$5000,P$47,'(6)定期点検調書'!$AH$12:$AH$5000,$C52,'(6)定期点検調書'!$BF$12:$BF$5000,$U$7)&gt;=1,$U$7,IF(COUNTIFS('(6)定期点検調書'!$B$12:$B$5000,P$47,'(6)定期点検調書'!$AH$12:$AH$5000,$C52,'(6)定期点検調書'!$BF$12:$BF$5000,$T$7)&gt;=1,$T$7,IF(COUNTIFS('(6)定期点検調書'!$B$12:$B$5000,P$47,'(6)定期点検調書'!$AH$12:$AH$5000,$C52,'(6)定期点検調書'!$BF$12:$BF$5000,$S$7)&gt;=1,$S$7,""))))))</f>
        <v/>
      </c>
      <c r="Q52" s="465" t="str">
        <f>IF(Q$47="","",IF(COUNTIFS('(6)定期点検調書'!$B$12:$B$5000,Q$47,'(6)定期点検調書'!$AH$12:$AH$5000,$C52,'(6)定期点検調書'!$BF$12:$BF$5000,$W$7)&gt;=1,$W$7,IF(COUNTIFS('(6)定期点検調書'!$B$12:$B$5000,Q$47,'(6)定期点検調書'!$AH$12:$AH$5000,$C52,'(6)定期点検調書'!$BF$12:$BF$5000,$V$7)&gt;=1,$V$7,IF(COUNTIFS('(6)定期点検調書'!$B$12:$B$5000,Q$47,'(6)定期点検調書'!$AH$12:$AH$5000,$C52,'(6)定期点検調書'!$BF$12:$BF$5000,$U$7)&gt;=1,$U$7,IF(COUNTIFS('(6)定期点検調書'!$B$12:$B$5000,Q$47,'(6)定期点検調書'!$AH$12:$AH$5000,$C52,'(6)定期点検調書'!$BF$12:$BF$5000,$T$7)&gt;=1,$T$7,IF(COUNTIFS('(6)定期点検調書'!$B$12:$B$5000,Q$47,'(6)定期点検調書'!$AH$12:$AH$5000,$C52,'(6)定期点検調書'!$BF$12:$BF$5000,$S$7)&gt;=1,$S$7,""))))))</f>
        <v/>
      </c>
      <c r="R52" s="465" t="str">
        <f>IF(R$47="","",IF(COUNTIFS('(6)定期点検調書'!$B$12:$B$5000,R$47,'(6)定期点検調書'!$AH$12:$AH$5000,$C52,'(6)定期点検調書'!$BF$12:$BF$5000,$W$7)&gt;=1,$W$7,IF(COUNTIFS('(6)定期点検調書'!$B$12:$B$5000,R$47,'(6)定期点検調書'!$AH$12:$AH$5000,$C52,'(6)定期点検調書'!$BF$12:$BF$5000,$V$7)&gt;=1,$V$7,IF(COUNTIFS('(6)定期点検調書'!$B$12:$B$5000,R$47,'(6)定期点検調書'!$AH$12:$AH$5000,$C52,'(6)定期点検調書'!$BF$12:$BF$5000,$U$7)&gt;=1,$U$7,IF(COUNTIFS('(6)定期点検調書'!$B$12:$B$5000,R$47,'(6)定期点検調書'!$AH$12:$AH$5000,$C52,'(6)定期点検調書'!$BF$12:$BF$5000,$T$7)&gt;=1,$T$7,IF(COUNTIFS('(6)定期点検調書'!$B$12:$B$5000,R$47,'(6)定期点検調書'!$AH$12:$AH$5000,$C52,'(6)定期点検調書'!$BF$12:$BF$5000,$S$7)&gt;=1,$S$7,""))))))</f>
        <v/>
      </c>
      <c r="S52" s="465" t="str">
        <f>IF(S$47="","",IF(COUNTIFS('(6)定期点検調書'!$B$12:$B$5000,S$47,'(6)定期点検調書'!$AH$12:$AH$5000,$C52,'(6)定期点検調書'!$BF$12:$BF$5000,$W$7)&gt;=1,$W$7,IF(COUNTIFS('(6)定期点検調書'!$B$12:$B$5000,S$47,'(6)定期点検調書'!$AH$12:$AH$5000,$C52,'(6)定期点検調書'!$BF$12:$BF$5000,$V$7)&gt;=1,$V$7,IF(COUNTIFS('(6)定期点検調書'!$B$12:$B$5000,S$47,'(6)定期点検調書'!$AH$12:$AH$5000,$C52,'(6)定期点検調書'!$BF$12:$BF$5000,$U$7)&gt;=1,$U$7,IF(COUNTIFS('(6)定期点検調書'!$B$12:$B$5000,S$47,'(6)定期点検調書'!$AH$12:$AH$5000,$C52,'(6)定期点検調書'!$BF$12:$BF$5000,$T$7)&gt;=1,$T$7,IF(COUNTIFS('(6)定期点検調書'!$B$12:$B$5000,S$47,'(6)定期点検調書'!$AH$12:$AH$5000,$C52,'(6)定期点検調書'!$BF$12:$BF$5000,$S$7)&gt;=1,$S$7,""))))))</f>
        <v/>
      </c>
      <c r="T52" s="465" t="str">
        <f>IF(T$47="","",IF(COUNTIFS('(6)定期点検調書'!$B$12:$B$5000,T$47,'(6)定期点検調書'!$AH$12:$AH$5000,$C52,'(6)定期点検調書'!$BF$12:$BF$5000,$W$7)&gt;=1,$W$7,IF(COUNTIFS('(6)定期点検調書'!$B$12:$B$5000,T$47,'(6)定期点検調書'!$AH$12:$AH$5000,$C52,'(6)定期点検調書'!$BF$12:$BF$5000,$V$7)&gt;=1,$V$7,IF(COUNTIFS('(6)定期点検調書'!$B$12:$B$5000,T$47,'(6)定期点検調書'!$AH$12:$AH$5000,$C52,'(6)定期点検調書'!$BF$12:$BF$5000,$U$7)&gt;=1,$U$7,IF(COUNTIFS('(6)定期点検調書'!$B$12:$B$5000,T$47,'(6)定期点検調書'!$AH$12:$AH$5000,$C52,'(6)定期点検調書'!$BF$12:$BF$5000,$T$7)&gt;=1,$T$7,IF(COUNTIFS('(6)定期点検調書'!$B$12:$B$5000,T$47,'(6)定期点検調書'!$AH$12:$AH$5000,$C52,'(6)定期点検調書'!$BF$12:$BF$5000,$S$7)&gt;=1,$S$7,""))))))</f>
        <v/>
      </c>
      <c r="U52" s="465" t="str">
        <f>IF(U$47="","",IF(COUNTIFS('(6)定期点検調書'!$B$12:$B$5000,U$47,'(6)定期点検調書'!$AH$12:$AH$5000,$C52,'(6)定期点検調書'!$BF$12:$BF$5000,$W$7)&gt;=1,$W$7,IF(COUNTIFS('(6)定期点検調書'!$B$12:$B$5000,U$47,'(6)定期点検調書'!$AH$12:$AH$5000,$C52,'(6)定期点検調書'!$BF$12:$BF$5000,$V$7)&gt;=1,$V$7,IF(COUNTIFS('(6)定期点検調書'!$B$12:$B$5000,U$47,'(6)定期点検調書'!$AH$12:$AH$5000,$C52,'(6)定期点検調書'!$BF$12:$BF$5000,$U$7)&gt;=1,$U$7,IF(COUNTIFS('(6)定期点検調書'!$B$12:$B$5000,U$47,'(6)定期点検調書'!$AH$12:$AH$5000,$C52,'(6)定期点検調書'!$BF$12:$BF$5000,$T$7)&gt;=1,$T$7,IF(COUNTIFS('(6)定期点検調書'!$B$12:$B$5000,U$47,'(6)定期点検調書'!$AH$12:$AH$5000,$C52,'(6)定期点検調書'!$BF$12:$BF$5000,$S$7)&gt;=1,$S$7,""))))))</f>
        <v/>
      </c>
      <c r="V52" s="465" t="str">
        <f>IF(V$47="","",IF(COUNTIFS('(6)定期点検調書'!$B$12:$B$5000,V$47,'(6)定期点検調書'!$AH$12:$AH$5000,$C52,'(6)定期点検調書'!$BF$12:$BF$5000,$W$7)&gt;=1,$W$7,IF(COUNTIFS('(6)定期点検調書'!$B$12:$B$5000,V$47,'(6)定期点検調書'!$AH$12:$AH$5000,$C52,'(6)定期点検調書'!$BF$12:$BF$5000,$V$7)&gt;=1,$V$7,IF(COUNTIFS('(6)定期点検調書'!$B$12:$B$5000,V$47,'(6)定期点検調書'!$AH$12:$AH$5000,$C52,'(6)定期点検調書'!$BF$12:$BF$5000,$U$7)&gt;=1,$U$7,IF(COUNTIFS('(6)定期点検調書'!$B$12:$B$5000,V$47,'(6)定期点検調書'!$AH$12:$AH$5000,$C52,'(6)定期点検調書'!$BF$12:$BF$5000,$T$7)&gt;=1,$T$7,IF(COUNTIFS('(6)定期点検調書'!$B$12:$B$5000,V$47,'(6)定期点検調書'!$AH$12:$AH$5000,$C52,'(6)定期点検調書'!$BF$12:$BF$5000,$S$7)&gt;=1,$S$7,""))))))</f>
        <v/>
      </c>
      <c r="W52" s="465" t="str">
        <f>IF(W$47="","",IF(COUNTIFS('(6)定期点検調書'!$B$12:$B$5000,W$47,'(6)定期点検調書'!$AH$12:$AH$5000,$C52,'(6)定期点検調書'!$BF$12:$BF$5000,$W$7)&gt;=1,$W$7,IF(COUNTIFS('(6)定期点検調書'!$B$12:$B$5000,W$47,'(6)定期点検調書'!$AH$12:$AH$5000,$C52,'(6)定期点検調書'!$BF$12:$BF$5000,$V$7)&gt;=1,$V$7,IF(COUNTIFS('(6)定期点検調書'!$B$12:$B$5000,W$47,'(6)定期点検調書'!$AH$12:$AH$5000,$C52,'(6)定期点検調書'!$BF$12:$BF$5000,$U$7)&gt;=1,$U$7,IF(COUNTIFS('(6)定期点検調書'!$B$12:$B$5000,W$47,'(6)定期点検調書'!$AH$12:$AH$5000,$C52,'(6)定期点検調書'!$BF$12:$BF$5000,$T$7)&gt;=1,$T$7,IF(COUNTIFS('(6)定期点検調書'!$B$12:$B$5000,W$47,'(6)定期点検調書'!$AH$12:$AH$5000,$C52,'(6)定期点検調書'!$BF$12:$BF$5000,$S$7)&gt;=1,$S$7,""))))))</f>
        <v/>
      </c>
      <c r="X52" s="465" t="str">
        <f>IF(X$47="","",IF(COUNTIFS('(6)定期点検調書'!$B$12:$B$5000,X$47,'(6)定期点検調書'!$AH$12:$AH$5000,$C52,'(6)定期点検調書'!$BF$12:$BF$5000,$W$7)&gt;=1,$W$7,IF(COUNTIFS('(6)定期点検調書'!$B$12:$B$5000,X$47,'(6)定期点検調書'!$AH$12:$AH$5000,$C52,'(6)定期点検調書'!$BF$12:$BF$5000,$V$7)&gt;=1,$V$7,IF(COUNTIFS('(6)定期点検調書'!$B$12:$B$5000,X$47,'(6)定期点検調書'!$AH$12:$AH$5000,$C52,'(6)定期点検調書'!$BF$12:$BF$5000,$U$7)&gt;=1,$U$7,IF(COUNTIFS('(6)定期点検調書'!$B$12:$B$5000,X$47,'(6)定期点検調書'!$AH$12:$AH$5000,$C52,'(6)定期点検調書'!$BF$12:$BF$5000,$T$7)&gt;=1,$T$7,IF(COUNTIFS('(6)定期点検調書'!$B$12:$B$5000,X$47,'(6)定期点検調書'!$AH$12:$AH$5000,$C52,'(6)定期点検調書'!$BF$12:$BF$5000,$S$7)&gt;=1,$S$7,""))))))</f>
        <v/>
      </c>
      <c r="Y52" s="465" t="str">
        <f>IF(Y$47="","",IF(COUNTIFS('(6)定期点検調書'!$B$12:$B$5000,Y$47,'(6)定期点検調書'!$AH$12:$AH$5000,$C52,'(6)定期点検調書'!$BF$12:$BF$5000,$W$7)&gt;=1,$W$7,IF(COUNTIFS('(6)定期点検調書'!$B$12:$B$5000,Y$47,'(6)定期点検調書'!$AH$12:$AH$5000,$C52,'(6)定期点検調書'!$BF$12:$BF$5000,$V$7)&gt;=1,$V$7,IF(COUNTIFS('(6)定期点検調書'!$B$12:$B$5000,Y$47,'(6)定期点検調書'!$AH$12:$AH$5000,$C52,'(6)定期点検調書'!$BF$12:$BF$5000,$U$7)&gt;=1,$U$7,IF(COUNTIFS('(6)定期点検調書'!$B$12:$B$5000,Y$47,'(6)定期点検調書'!$AH$12:$AH$5000,$C52,'(6)定期点検調書'!$BF$12:$BF$5000,$T$7)&gt;=1,$T$7,IF(COUNTIFS('(6)定期点検調書'!$B$12:$B$5000,Y$47,'(6)定期点検調書'!$AH$12:$AH$5000,$C52,'(6)定期点検調書'!$BF$12:$BF$5000,$S$7)&gt;=1,$S$7,""))))))</f>
        <v/>
      </c>
      <c r="Z52" s="465" t="str">
        <f>IF(Z$47="","",IF(COUNTIFS('(6)定期点検調書'!$B$12:$B$5000,Z$47,'(6)定期点検調書'!$AH$12:$AH$5000,$C52,'(6)定期点検調書'!$BF$12:$BF$5000,$W$7)&gt;=1,$W$7,IF(COUNTIFS('(6)定期点検調書'!$B$12:$B$5000,Z$47,'(6)定期点検調書'!$AH$12:$AH$5000,$C52,'(6)定期点検調書'!$BF$12:$BF$5000,$V$7)&gt;=1,$V$7,IF(COUNTIFS('(6)定期点検調書'!$B$12:$B$5000,Z$47,'(6)定期点検調書'!$AH$12:$AH$5000,$C52,'(6)定期点検調書'!$BF$12:$BF$5000,$U$7)&gt;=1,$U$7,IF(COUNTIFS('(6)定期点検調書'!$B$12:$B$5000,Z$47,'(6)定期点検調書'!$AH$12:$AH$5000,$C52,'(6)定期点検調書'!$BF$12:$BF$5000,$T$7)&gt;=1,$T$7,IF(COUNTIFS('(6)定期点検調書'!$B$12:$B$5000,Z$47,'(6)定期点検調書'!$AH$12:$AH$5000,$C52,'(6)定期点検調書'!$BF$12:$BF$5000,$S$7)&gt;=1,$S$7,""))))))</f>
        <v/>
      </c>
      <c r="AA52" s="465" t="str">
        <f>IF(AA$47="","",IF(COUNTIFS('(6)定期点検調書'!$B$12:$B$5000,AA$47,'(6)定期点検調書'!$AH$12:$AH$5000,$C52,'(6)定期点検調書'!$BF$12:$BF$5000,$W$7)&gt;=1,$W$7,IF(COUNTIFS('(6)定期点検調書'!$B$12:$B$5000,AA$47,'(6)定期点検調書'!$AH$12:$AH$5000,$C52,'(6)定期点検調書'!$BF$12:$BF$5000,$V$7)&gt;=1,$V$7,IF(COUNTIFS('(6)定期点検調書'!$B$12:$B$5000,AA$47,'(6)定期点検調書'!$AH$12:$AH$5000,$C52,'(6)定期点検調書'!$BF$12:$BF$5000,$U$7)&gt;=1,$U$7,IF(COUNTIFS('(6)定期点検調書'!$B$12:$B$5000,AA$47,'(6)定期点検調書'!$AH$12:$AH$5000,$C52,'(6)定期点検調書'!$BF$12:$BF$5000,$T$7)&gt;=1,$T$7,IF(COUNTIFS('(6)定期点検調書'!$B$12:$B$5000,AA$47,'(6)定期点検調書'!$AH$12:$AH$5000,$C52,'(6)定期点検調書'!$BF$12:$BF$5000,$S$7)&gt;=1,$S$7,""))))))</f>
        <v/>
      </c>
      <c r="AB52" s="465" t="str">
        <f>IF(AB$47="","",IF(COUNTIFS('(6)定期点検調書'!$B$12:$B$5000,AB$47,'(6)定期点検調書'!$AH$12:$AH$5000,$C52,'(6)定期点検調書'!$BF$12:$BF$5000,$W$7)&gt;=1,$W$7,IF(COUNTIFS('(6)定期点検調書'!$B$12:$B$5000,AB$47,'(6)定期点検調書'!$AH$12:$AH$5000,$C52,'(6)定期点検調書'!$BF$12:$BF$5000,$V$7)&gt;=1,$V$7,IF(COUNTIFS('(6)定期点検調書'!$B$12:$B$5000,AB$47,'(6)定期点検調書'!$AH$12:$AH$5000,$C52,'(6)定期点検調書'!$BF$12:$BF$5000,$U$7)&gt;=1,$U$7,IF(COUNTIFS('(6)定期点検調書'!$B$12:$B$5000,AB$47,'(6)定期点検調書'!$AH$12:$AH$5000,$C52,'(6)定期点検調書'!$BF$12:$BF$5000,$T$7)&gt;=1,$T$7,IF(COUNTIFS('(6)定期点検調書'!$B$12:$B$5000,AB$47,'(6)定期点検調書'!$AH$12:$AH$5000,$C52,'(6)定期点検調書'!$BF$12:$BF$5000,$S$7)&gt;=1,$S$7,""))))))</f>
        <v/>
      </c>
      <c r="AC52" s="465" t="str">
        <f>IF(AC$47="","",IF(COUNTIFS('(6)定期点検調書'!$B$12:$B$5000,AC$47,'(6)定期点検調書'!$AH$12:$AH$5000,$C52,'(6)定期点検調書'!$BF$12:$BF$5000,$W$7)&gt;=1,$W$7,IF(COUNTIFS('(6)定期点検調書'!$B$12:$B$5000,AC$47,'(6)定期点検調書'!$AH$12:$AH$5000,$C52,'(6)定期点検調書'!$BF$12:$BF$5000,$V$7)&gt;=1,$V$7,IF(COUNTIFS('(6)定期点検調書'!$B$12:$B$5000,AC$47,'(6)定期点検調書'!$AH$12:$AH$5000,$C52,'(6)定期点検調書'!$BF$12:$BF$5000,$U$7)&gt;=1,$U$7,IF(COUNTIFS('(6)定期点検調書'!$B$12:$B$5000,AC$47,'(6)定期点検調書'!$AH$12:$AH$5000,$C52,'(6)定期点検調書'!$BF$12:$BF$5000,$T$7)&gt;=1,$T$7,IF(COUNTIFS('(6)定期点検調書'!$B$12:$B$5000,AC$47,'(6)定期点検調書'!$AH$12:$AH$5000,$C52,'(6)定期点検調書'!$BF$12:$BF$5000,$S$7)&gt;=1,$S$7,""))))))</f>
        <v/>
      </c>
      <c r="AD52" s="465" t="str">
        <f>IF(AD$47="","",IF(COUNTIFS('(6)定期点検調書'!$B$12:$B$5000,AD$47,'(6)定期点検調書'!$AH$12:$AH$5000,$C52,'(6)定期点検調書'!$BF$12:$BF$5000,$W$7)&gt;=1,$W$7,IF(COUNTIFS('(6)定期点検調書'!$B$12:$B$5000,AD$47,'(6)定期点検調書'!$AH$12:$AH$5000,$C52,'(6)定期点検調書'!$BF$12:$BF$5000,$V$7)&gt;=1,$V$7,IF(COUNTIFS('(6)定期点検調書'!$B$12:$B$5000,AD$47,'(6)定期点検調書'!$AH$12:$AH$5000,$C52,'(6)定期点検調書'!$BF$12:$BF$5000,$U$7)&gt;=1,$U$7,IF(COUNTIFS('(6)定期点検調書'!$B$12:$B$5000,AD$47,'(6)定期点検調書'!$AH$12:$AH$5000,$C52,'(6)定期点検調書'!$BF$12:$BF$5000,$T$7)&gt;=1,$T$7,IF(COUNTIFS('(6)定期点検調書'!$B$12:$B$5000,AD$47,'(6)定期点検調書'!$AH$12:$AH$5000,$C52,'(6)定期点検調書'!$BF$12:$BF$5000,$S$7)&gt;=1,$S$7,""))))))</f>
        <v/>
      </c>
      <c r="AE52" s="465" t="str">
        <f>IF(AE$47="","",IF(COUNTIFS('(6)定期点検調書'!$B$12:$B$5000,AE$47,'(6)定期点検調書'!$AH$12:$AH$5000,$C52,'(6)定期点検調書'!$BF$12:$BF$5000,$W$7)&gt;=1,$W$7,IF(COUNTIFS('(6)定期点検調書'!$B$12:$B$5000,AE$47,'(6)定期点検調書'!$AH$12:$AH$5000,$C52,'(6)定期点検調書'!$BF$12:$BF$5000,$V$7)&gt;=1,$V$7,IF(COUNTIFS('(6)定期点検調書'!$B$12:$B$5000,AE$47,'(6)定期点検調書'!$AH$12:$AH$5000,$C52,'(6)定期点検調書'!$BF$12:$BF$5000,$U$7)&gt;=1,$U$7,IF(COUNTIFS('(6)定期点検調書'!$B$12:$B$5000,AE$47,'(6)定期点検調書'!$AH$12:$AH$5000,$C52,'(6)定期点検調書'!$BF$12:$BF$5000,$T$7)&gt;=1,$T$7,IF(COUNTIFS('(6)定期点検調書'!$B$12:$B$5000,AE$47,'(6)定期点検調書'!$AH$12:$AH$5000,$C52,'(6)定期点検調書'!$BF$12:$BF$5000,$S$7)&gt;=1,$S$7,""))))))</f>
        <v/>
      </c>
      <c r="AF52" s="465" t="str">
        <f>IF(AF$47="","",IF(COUNTIFS('(6)定期点検調書'!$B$12:$B$5000,AF$47,'(6)定期点検調書'!$AH$12:$AH$5000,$C52,'(6)定期点検調書'!$BF$12:$BF$5000,$W$7)&gt;=1,$W$7,IF(COUNTIFS('(6)定期点検調書'!$B$12:$B$5000,AF$47,'(6)定期点検調書'!$AH$12:$AH$5000,$C52,'(6)定期点検調書'!$BF$12:$BF$5000,$V$7)&gt;=1,$V$7,IF(COUNTIFS('(6)定期点検調書'!$B$12:$B$5000,AF$47,'(6)定期点検調書'!$AH$12:$AH$5000,$C52,'(6)定期点検調書'!$BF$12:$BF$5000,$U$7)&gt;=1,$U$7,IF(COUNTIFS('(6)定期点検調書'!$B$12:$B$5000,AF$47,'(6)定期点検調書'!$AH$12:$AH$5000,$C52,'(6)定期点検調書'!$BF$12:$BF$5000,$T$7)&gt;=1,$T$7,IF(COUNTIFS('(6)定期点検調書'!$B$12:$B$5000,AF$47,'(6)定期点検調書'!$AH$12:$AH$5000,$C52,'(6)定期点検調書'!$BF$12:$BF$5000,$S$7)&gt;=1,$S$7,""))))))</f>
        <v/>
      </c>
      <c r="AG52" s="465" t="str">
        <f>IF(AG$47="","",IF(COUNTIFS('(6)定期点検調書'!$B$12:$B$5000,AG$47,'(6)定期点検調書'!$AH$12:$AH$5000,$C52,'(6)定期点検調書'!$BF$12:$BF$5000,$W$7)&gt;=1,$W$7,IF(COUNTIFS('(6)定期点検調書'!$B$12:$B$5000,AG$47,'(6)定期点検調書'!$AH$12:$AH$5000,$C52,'(6)定期点検調書'!$BF$12:$BF$5000,$V$7)&gt;=1,$V$7,IF(COUNTIFS('(6)定期点検調書'!$B$12:$B$5000,AG$47,'(6)定期点検調書'!$AH$12:$AH$5000,$C52,'(6)定期点検調書'!$BF$12:$BF$5000,$U$7)&gt;=1,$U$7,IF(COUNTIFS('(6)定期点検調書'!$B$12:$B$5000,AG$47,'(6)定期点検調書'!$AH$12:$AH$5000,$C52,'(6)定期点検調書'!$BF$12:$BF$5000,$T$7)&gt;=1,$T$7,IF(COUNTIFS('(6)定期点検調書'!$B$12:$B$5000,AG$47,'(6)定期点検調書'!$AH$12:$AH$5000,$C52,'(6)定期点検調書'!$BF$12:$BF$5000,$S$7)&gt;=1,$S$7,""))))))</f>
        <v/>
      </c>
      <c r="AH52" s="465" t="str">
        <f>IF(AH$47="","",IF(COUNTIFS('(6)定期点検調書'!$B$12:$B$5000,AH$47,'(6)定期点検調書'!$AH$12:$AH$5000,$C52,'(6)定期点検調書'!$BF$12:$BF$5000,$W$7)&gt;=1,$W$7,IF(COUNTIFS('(6)定期点検調書'!$B$12:$B$5000,AH$47,'(6)定期点検調書'!$AH$12:$AH$5000,$C52,'(6)定期点検調書'!$BF$12:$BF$5000,$V$7)&gt;=1,$V$7,IF(COUNTIFS('(6)定期点検調書'!$B$12:$B$5000,AH$47,'(6)定期点検調書'!$AH$12:$AH$5000,$C52,'(6)定期点検調書'!$BF$12:$BF$5000,$U$7)&gt;=1,$U$7,IF(COUNTIFS('(6)定期点検調書'!$B$12:$B$5000,AH$47,'(6)定期点検調書'!$AH$12:$AH$5000,$C52,'(6)定期点検調書'!$BF$12:$BF$5000,$T$7)&gt;=1,$T$7,IF(COUNTIFS('(6)定期点検調書'!$B$12:$B$5000,AH$47,'(6)定期点検調書'!$AH$12:$AH$5000,$C52,'(6)定期点検調書'!$BF$12:$BF$5000,$S$7)&gt;=1,$S$7,""))))))</f>
        <v/>
      </c>
      <c r="AI52" s="465" t="str">
        <f>IF(AI$47="","",IF(COUNTIFS('(6)定期点検調書'!$B$12:$B$5000,AI$47,'(6)定期点検調書'!$AH$12:$AH$5000,$C52,'(6)定期点検調書'!$BF$12:$BF$5000,$W$7)&gt;=1,$W$7,IF(COUNTIFS('(6)定期点検調書'!$B$12:$B$5000,AI$47,'(6)定期点検調書'!$AH$12:$AH$5000,$C52,'(6)定期点検調書'!$BF$12:$BF$5000,$V$7)&gt;=1,$V$7,IF(COUNTIFS('(6)定期点検調書'!$B$12:$B$5000,AI$47,'(6)定期点検調書'!$AH$12:$AH$5000,$C52,'(6)定期点検調書'!$BF$12:$BF$5000,$U$7)&gt;=1,$U$7,IF(COUNTIFS('(6)定期点検調書'!$B$12:$B$5000,AI$47,'(6)定期点検調書'!$AH$12:$AH$5000,$C52,'(6)定期点検調書'!$BF$12:$BF$5000,$T$7)&gt;=1,$T$7,IF(COUNTIFS('(6)定期点検調書'!$B$12:$B$5000,AI$47,'(6)定期点検調書'!$AH$12:$AH$5000,$C52,'(6)定期点検調書'!$BF$12:$BF$5000,$S$7)&gt;=1,$S$7,""))))))</f>
        <v/>
      </c>
      <c r="AJ52" s="465" t="str">
        <f>IF(AJ$47="","",IF(COUNTIFS('(6)定期点検調書'!$B$12:$B$5000,AJ$47,'(6)定期点検調書'!$AH$12:$AH$5000,$C52,'(6)定期点検調書'!$BF$12:$BF$5000,$W$7)&gt;=1,$W$7,IF(COUNTIFS('(6)定期点検調書'!$B$12:$B$5000,AJ$47,'(6)定期点検調書'!$AH$12:$AH$5000,$C52,'(6)定期点検調書'!$BF$12:$BF$5000,$V$7)&gt;=1,$V$7,IF(COUNTIFS('(6)定期点検調書'!$B$12:$B$5000,AJ$47,'(6)定期点検調書'!$AH$12:$AH$5000,$C52,'(6)定期点検調書'!$BF$12:$BF$5000,$U$7)&gt;=1,$U$7,IF(COUNTIFS('(6)定期点検調書'!$B$12:$B$5000,AJ$47,'(6)定期点検調書'!$AH$12:$AH$5000,$C52,'(6)定期点検調書'!$BF$12:$BF$5000,$T$7)&gt;=1,$T$7,IF(COUNTIFS('(6)定期点検調書'!$B$12:$B$5000,AJ$47,'(6)定期点検調書'!$AH$12:$AH$5000,$C52,'(6)定期点検調書'!$BF$12:$BF$5000,$S$7)&gt;=1,$S$7,""))))))</f>
        <v/>
      </c>
      <c r="AK52" s="465" t="str">
        <f>IF(AK$47="","",IF(COUNTIFS('(6)定期点検調書'!$B$12:$B$5000,AK$47,'(6)定期点検調書'!$AH$12:$AH$5000,$C52,'(6)定期点検調書'!$BF$12:$BF$5000,$W$7)&gt;=1,$W$7,IF(COUNTIFS('(6)定期点検調書'!$B$12:$B$5000,AK$47,'(6)定期点検調書'!$AH$12:$AH$5000,$C52,'(6)定期点検調書'!$BF$12:$BF$5000,$V$7)&gt;=1,$V$7,IF(COUNTIFS('(6)定期点検調書'!$B$12:$B$5000,AK$47,'(6)定期点検調書'!$AH$12:$AH$5000,$C52,'(6)定期点検調書'!$BF$12:$BF$5000,$U$7)&gt;=1,$U$7,IF(COUNTIFS('(6)定期点検調書'!$B$12:$B$5000,AK$47,'(6)定期点検調書'!$AH$12:$AH$5000,$C52,'(6)定期点検調書'!$BF$12:$BF$5000,$T$7)&gt;=1,$T$7,IF(COUNTIFS('(6)定期点検調書'!$B$12:$B$5000,AK$47,'(6)定期点検調書'!$AH$12:$AH$5000,$C52,'(6)定期点検調書'!$BF$12:$BF$5000,$S$7)&gt;=1,$S$7,""))))))</f>
        <v/>
      </c>
      <c r="AL52" s="465" t="str">
        <f>IF(AL$47="","",IF(COUNTIFS('(6)定期点検調書'!$B$12:$B$5000,AL$47,'(6)定期点検調書'!$AH$12:$AH$5000,$C52,'(6)定期点検調書'!$BF$12:$BF$5000,$W$7)&gt;=1,$W$7,IF(COUNTIFS('(6)定期点検調書'!$B$12:$B$5000,AL$47,'(6)定期点検調書'!$AH$12:$AH$5000,$C52,'(6)定期点検調書'!$BF$12:$BF$5000,$V$7)&gt;=1,$V$7,IF(COUNTIFS('(6)定期点検調書'!$B$12:$B$5000,AL$47,'(6)定期点検調書'!$AH$12:$AH$5000,$C52,'(6)定期点検調書'!$BF$12:$BF$5000,$U$7)&gt;=1,$U$7,IF(COUNTIFS('(6)定期点検調書'!$B$12:$B$5000,AL$47,'(6)定期点検調書'!$AH$12:$AH$5000,$C52,'(6)定期点検調書'!$BF$12:$BF$5000,$T$7)&gt;=1,$T$7,IF(COUNTIFS('(6)定期点検調書'!$B$12:$B$5000,AL$47,'(6)定期点検調書'!$AH$12:$AH$5000,$C52,'(6)定期点検調書'!$BF$12:$BF$5000,$S$7)&gt;=1,$S$7,""))))))</f>
        <v/>
      </c>
      <c r="AM52" s="465" t="str">
        <f>IF(AM$47="","",IF(COUNTIFS('(6)定期点検調書'!$B$12:$B$5000,AM$47,'(6)定期点検調書'!$AH$12:$AH$5000,$C52,'(6)定期点検調書'!$BF$12:$BF$5000,$W$7)&gt;=1,$W$7,IF(COUNTIFS('(6)定期点検調書'!$B$12:$B$5000,AM$47,'(6)定期点検調書'!$AH$12:$AH$5000,$C52,'(6)定期点検調書'!$BF$12:$BF$5000,$V$7)&gt;=1,$V$7,IF(COUNTIFS('(6)定期点検調書'!$B$12:$B$5000,AM$47,'(6)定期点検調書'!$AH$12:$AH$5000,$C52,'(6)定期点検調書'!$BF$12:$BF$5000,$U$7)&gt;=1,$U$7,IF(COUNTIFS('(6)定期点検調書'!$B$12:$B$5000,AM$47,'(6)定期点検調書'!$AH$12:$AH$5000,$C52,'(6)定期点検調書'!$BF$12:$BF$5000,$T$7)&gt;=1,$T$7,IF(COUNTIFS('(6)定期点検調書'!$B$12:$B$5000,AM$47,'(6)定期点検調書'!$AH$12:$AH$5000,$C52,'(6)定期点検調書'!$BF$12:$BF$5000,$S$7)&gt;=1,$S$7,""))))))</f>
        <v/>
      </c>
      <c r="AN52" s="465" t="str">
        <f>IF(AN$47="","",IF(COUNTIFS('(6)定期点検調書'!$B$12:$B$5000,AN$47,'(6)定期点検調書'!$AH$12:$AH$5000,$C52,'(6)定期点検調書'!$BF$12:$BF$5000,$W$7)&gt;=1,$W$7,IF(COUNTIFS('(6)定期点検調書'!$B$12:$B$5000,AN$47,'(6)定期点検調書'!$AH$12:$AH$5000,$C52,'(6)定期点検調書'!$BF$12:$BF$5000,$V$7)&gt;=1,$V$7,IF(COUNTIFS('(6)定期点検調書'!$B$12:$B$5000,AN$47,'(6)定期点検調書'!$AH$12:$AH$5000,$C52,'(6)定期点検調書'!$BF$12:$BF$5000,$U$7)&gt;=1,$U$7,IF(COUNTIFS('(6)定期点検調書'!$B$12:$B$5000,AN$47,'(6)定期点検調書'!$AH$12:$AH$5000,$C52,'(6)定期点検調書'!$BF$12:$BF$5000,$T$7)&gt;=1,$T$7,IF(COUNTIFS('(6)定期点検調書'!$B$12:$B$5000,AN$47,'(6)定期点検調書'!$AH$12:$AH$5000,$C52,'(6)定期点検調書'!$BF$12:$BF$5000,$S$7)&gt;=1,$S$7,""))))))</f>
        <v/>
      </c>
      <c r="AO52" s="465" t="str">
        <f>IF(AO$47="","",IF(COUNTIFS('(6)定期点検調書'!$B$12:$B$5000,AO$47,'(6)定期点検調書'!$AH$12:$AH$5000,$C52,'(6)定期点検調書'!$BF$12:$BF$5000,$W$7)&gt;=1,$W$7,IF(COUNTIFS('(6)定期点検調書'!$B$12:$B$5000,AO$47,'(6)定期点検調書'!$AH$12:$AH$5000,$C52,'(6)定期点検調書'!$BF$12:$BF$5000,$V$7)&gt;=1,$V$7,IF(COUNTIFS('(6)定期点検調書'!$B$12:$B$5000,AO$47,'(6)定期点検調書'!$AH$12:$AH$5000,$C52,'(6)定期点検調書'!$BF$12:$BF$5000,$U$7)&gt;=1,$U$7,IF(COUNTIFS('(6)定期点検調書'!$B$12:$B$5000,AO$47,'(6)定期点検調書'!$AH$12:$AH$5000,$C52,'(6)定期点検調書'!$BF$12:$BF$5000,$T$7)&gt;=1,$T$7,IF(COUNTIFS('(6)定期点検調書'!$B$12:$B$5000,AO$47,'(6)定期点検調書'!$AH$12:$AH$5000,$C52,'(6)定期点検調書'!$BF$12:$BF$5000,$S$7)&gt;=1,$S$7,""))))))</f>
        <v/>
      </c>
      <c r="AP52" s="465" t="str">
        <f>IF(AP$47="","",IF(COUNTIFS('(6)定期点検調書'!$B$12:$B$5000,AP$47,'(6)定期点検調書'!$AH$12:$AH$5000,$C52,'(6)定期点検調書'!$BF$12:$BF$5000,$W$7)&gt;=1,$W$7,IF(COUNTIFS('(6)定期点検調書'!$B$12:$B$5000,AP$47,'(6)定期点検調書'!$AH$12:$AH$5000,$C52,'(6)定期点検調書'!$BF$12:$BF$5000,$V$7)&gt;=1,$V$7,IF(COUNTIFS('(6)定期点検調書'!$B$12:$B$5000,AP$47,'(6)定期点検調書'!$AH$12:$AH$5000,$C52,'(6)定期点検調書'!$BF$12:$BF$5000,$U$7)&gt;=1,$U$7,IF(COUNTIFS('(6)定期点検調書'!$B$12:$B$5000,AP$47,'(6)定期点検調書'!$AH$12:$AH$5000,$C52,'(6)定期点検調書'!$BF$12:$BF$5000,$T$7)&gt;=1,$T$7,IF(COUNTIFS('(6)定期点検調書'!$B$12:$B$5000,AP$47,'(6)定期点検調書'!$AH$12:$AH$5000,$C52,'(6)定期点検調書'!$BF$12:$BF$5000,$S$7)&gt;=1,$S$7,""))))))</f>
        <v/>
      </c>
      <c r="AQ52" s="465" t="str">
        <f>IF(AQ$47="","",IF(COUNTIFS('(6)定期点検調書'!$B$12:$B$5000,AQ$47,'(6)定期点検調書'!$AH$12:$AH$5000,$C52,'(6)定期点検調書'!$BF$12:$BF$5000,$W$7)&gt;=1,$W$7,IF(COUNTIFS('(6)定期点検調書'!$B$12:$B$5000,AQ$47,'(6)定期点検調書'!$AH$12:$AH$5000,$C52,'(6)定期点検調書'!$BF$12:$BF$5000,$V$7)&gt;=1,$V$7,IF(COUNTIFS('(6)定期点検調書'!$B$12:$B$5000,AQ$47,'(6)定期点検調書'!$AH$12:$AH$5000,$C52,'(6)定期点検調書'!$BF$12:$BF$5000,$U$7)&gt;=1,$U$7,IF(COUNTIFS('(6)定期点検調書'!$B$12:$B$5000,AQ$47,'(6)定期点検調書'!$AH$12:$AH$5000,$C52,'(6)定期点検調書'!$BF$12:$BF$5000,$T$7)&gt;=1,$T$7,IF(COUNTIFS('(6)定期点検調書'!$B$12:$B$5000,AQ$47,'(6)定期点検調書'!$AH$12:$AH$5000,$C52,'(6)定期点検調書'!$BF$12:$BF$5000,$S$7)&gt;=1,$S$7,""))))))</f>
        <v/>
      </c>
      <c r="AR52" s="465" t="str">
        <f>IF(AR$47="","",IF(COUNTIFS('(6)定期点検調書'!$B$12:$B$5000,AR$47,'(6)定期点検調書'!$AH$12:$AH$5000,$C52,'(6)定期点検調書'!$BF$12:$BF$5000,$W$7)&gt;=1,$W$7,IF(COUNTIFS('(6)定期点検調書'!$B$12:$B$5000,AR$47,'(6)定期点検調書'!$AH$12:$AH$5000,$C52,'(6)定期点検調書'!$BF$12:$BF$5000,$V$7)&gt;=1,$V$7,IF(COUNTIFS('(6)定期点検調書'!$B$12:$B$5000,AR$47,'(6)定期点検調書'!$AH$12:$AH$5000,$C52,'(6)定期点検調書'!$BF$12:$BF$5000,$U$7)&gt;=1,$U$7,IF(COUNTIFS('(6)定期点検調書'!$B$12:$B$5000,AR$47,'(6)定期点検調書'!$AH$12:$AH$5000,$C52,'(6)定期点検調書'!$BF$12:$BF$5000,$T$7)&gt;=1,$T$7,IF(COUNTIFS('(6)定期点検調書'!$B$12:$B$5000,AR$47,'(6)定期点検調書'!$AH$12:$AH$5000,$C52,'(6)定期点検調書'!$BF$12:$BF$5000,$S$7)&gt;=1,$S$7,""))))))</f>
        <v/>
      </c>
      <c r="AS52" s="465" t="str">
        <f>IF(AS$47="","",IF(COUNTIFS('(6)定期点検調書'!$B$12:$B$5000,AS$47,'(6)定期点検調書'!$AH$12:$AH$5000,$C52,'(6)定期点検調書'!$BF$12:$BF$5000,$W$7)&gt;=1,$W$7,IF(COUNTIFS('(6)定期点検調書'!$B$12:$B$5000,AS$47,'(6)定期点検調書'!$AH$12:$AH$5000,$C52,'(6)定期点検調書'!$BF$12:$BF$5000,$V$7)&gt;=1,$V$7,IF(COUNTIFS('(6)定期点検調書'!$B$12:$B$5000,AS$47,'(6)定期点検調書'!$AH$12:$AH$5000,$C52,'(6)定期点検調書'!$BF$12:$BF$5000,$U$7)&gt;=1,$U$7,IF(COUNTIFS('(6)定期点検調書'!$B$12:$B$5000,AS$47,'(6)定期点検調書'!$AH$12:$AH$5000,$C52,'(6)定期点検調書'!$BF$12:$BF$5000,$T$7)&gt;=1,$T$7,IF(COUNTIFS('(6)定期点検調書'!$B$12:$B$5000,AS$47,'(6)定期点検調書'!$AH$12:$AH$5000,$C52,'(6)定期点検調書'!$BF$12:$BF$5000,$S$7)&gt;=1,$S$7,""))))))</f>
        <v/>
      </c>
      <c r="AT52" s="465" t="str">
        <f>IF(AT$47="","",IF(COUNTIFS('(6)定期点検調書'!$B$12:$B$5000,AT$47,'(6)定期点検調書'!$AH$12:$AH$5000,$C52,'(6)定期点検調書'!$BF$12:$BF$5000,$W$7)&gt;=1,$W$7,IF(COUNTIFS('(6)定期点検調書'!$B$12:$B$5000,AT$47,'(6)定期点検調書'!$AH$12:$AH$5000,$C52,'(6)定期点検調書'!$BF$12:$BF$5000,$V$7)&gt;=1,$V$7,IF(COUNTIFS('(6)定期点検調書'!$B$12:$B$5000,AT$47,'(6)定期点検調書'!$AH$12:$AH$5000,$C52,'(6)定期点検調書'!$BF$12:$BF$5000,$U$7)&gt;=1,$U$7,IF(COUNTIFS('(6)定期点検調書'!$B$12:$B$5000,AT$47,'(6)定期点検調書'!$AH$12:$AH$5000,$C52,'(6)定期点検調書'!$BF$12:$BF$5000,$T$7)&gt;=1,$T$7,IF(COUNTIFS('(6)定期点検調書'!$B$12:$B$5000,AT$47,'(6)定期点検調書'!$AH$12:$AH$5000,$C52,'(6)定期点検調書'!$BF$12:$BF$5000,$S$7)&gt;=1,$S$7,""))))))</f>
        <v/>
      </c>
      <c r="AU52" s="465" t="str">
        <f>IF(AU$47="","",IF(COUNTIFS('(6)定期点検調書'!$B$12:$B$5000,AU$47,'(6)定期点検調書'!$AH$12:$AH$5000,$C52,'(6)定期点検調書'!$BF$12:$BF$5000,$W$7)&gt;=1,$W$7,IF(COUNTIFS('(6)定期点検調書'!$B$12:$B$5000,AU$47,'(6)定期点検調書'!$AH$12:$AH$5000,$C52,'(6)定期点検調書'!$BF$12:$BF$5000,$V$7)&gt;=1,$V$7,IF(COUNTIFS('(6)定期点検調書'!$B$12:$B$5000,AU$47,'(6)定期点検調書'!$AH$12:$AH$5000,$C52,'(6)定期点検調書'!$BF$12:$BF$5000,$U$7)&gt;=1,$U$7,IF(COUNTIFS('(6)定期点検調書'!$B$12:$B$5000,AU$47,'(6)定期点検調書'!$AH$12:$AH$5000,$C52,'(6)定期点検調書'!$BF$12:$BF$5000,$T$7)&gt;=1,$T$7,IF(COUNTIFS('(6)定期点検調書'!$B$12:$B$5000,AU$47,'(6)定期点検調書'!$AH$12:$AH$5000,$C52,'(6)定期点検調書'!$BF$12:$BF$5000,$S$7)&gt;=1,$S$7,""))))))</f>
        <v/>
      </c>
      <c r="AV52" s="465" t="str">
        <f>IF(AV$47="","",IF(COUNTIFS('(6)定期点検調書'!$B$12:$B$5000,AV$47,'(6)定期点検調書'!$AH$12:$AH$5000,$C52,'(6)定期点検調書'!$BF$12:$BF$5000,$W$7)&gt;=1,$W$7,IF(COUNTIFS('(6)定期点検調書'!$B$12:$B$5000,AV$47,'(6)定期点検調書'!$AH$12:$AH$5000,$C52,'(6)定期点検調書'!$BF$12:$BF$5000,$V$7)&gt;=1,$V$7,IF(COUNTIFS('(6)定期点検調書'!$B$12:$B$5000,AV$47,'(6)定期点検調書'!$AH$12:$AH$5000,$C52,'(6)定期点検調書'!$BF$12:$BF$5000,$U$7)&gt;=1,$U$7,IF(COUNTIFS('(6)定期点検調書'!$B$12:$B$5000,AV$47,'(6)定期点検調書'!$AH$12:$AH$5000,$C52,'(6)定期点検調書'!$BF$12:$BF$5000,$T$7)&gt;=1,$T$7,IF(COUNTIFS('(6)定期点検調書'!$B$12:$B$5000,AV$47,'(6)定期点検調書'!$AH$12:$AH$5000,$C52,'(6)定期点検調書'!$BF$12:$BF$5000,$S$7)&gt;=1,$S$7,""))))))</f>
        <v/>
      </c>
      <c r="AW52" s="465" t="str">
        <f>IF(AW$47="","",IF(COUNTIFS('(6)定期点検調書'!$B$12:$B$5000,AW$47,'(6)定期点検調書'!$AH$12:$AH$5000,$C52,'(6)定期点検調書'!$BF$12:$BF$5000,$W$7)&gt;=1,$W$7,IF(COUNTIFS('(6)定期点検調書'!$B$12:$B$5000,AW$47,'(6)定期点検調書'!$AH$12:$AH$5000,$C52,'(6)定期点検調書'!$BF$12:$BF$5000,$V$7)&gt;=1,$V$7,IF(COUNTIFS('(6)定期点検調書'!$B$12:$B$5000,AW$47,'(6)定期点検調書'!$AH$12:$AH$5000,$C52,'(6)定期点検調書'!$BF$12:$BF$5000,$U$7)&gt;=1,$U$7,IF(COUNTIFS('(6)定期点検調書'!$B$12:$B$5000,AW$47,'(6)定期点検調書'!$AH$12:$AH$5000,$C52,'(6)定期点検調書'!$BF$12:$BF$5000,$T$7)&gt;=1,$T$7,IF(COUNTIFS('(6)定期点検調書'!$B$12:$B$5000,AW$47,'(6)定期点検調書'!$AH$12:$AH$5000,$C52,'(6)定期点検調書'!$BF$12:$BF$5000,$S$7)&gt;=1,$S$7,""))))))</f>
        <v/>
      </c>
      <c r="AX52" s="465" t="str">
        <f>IF(AX$47="","",IF(COUNTIFS('(6)定期点検調書'!$B$12:$B$5000,AX$47,'(6)定期点検調書'!$AH$12:$AH$5000,$C52,'(6)定期点検調書'!$BF$12:$BF$5000,$W$7)&gt;=1,$W$7,IF(COUNTIFS('(6)定期点検調書'!$B$12:$B$5000,AX$47,'(6)定期点検調書'!$AH$12:$AH$5000,$C52,'(6)定期点検調書'!$BF$12:$BF$5000,$V$7)&gt;=1,$V$7,IF(COUNTIFS('(6)定期点検調書'!$B$12:$B$5000,AX$47,'(6)定期点検調書'!$AH$12:$AH$5000,$C52,'(6)定期点検調書'!$BF$12:$BF$5000,$U$7)&gt;=1,$U$7,IF(COUNTIFS('(6)定期点検調書'!$B$12:$B$5000,AX$47,'(6)定期点検調書'!$AH$12:$AH$5000,$C52,'(6)定期点検調書'!$BF$12:$BF$5000,$T$7)&gt;=1,$T$7,IF(COUNTIFS('(6)定期点検調書'!$B$12:$B$5000,AX$47,'(6)定期点検調書'!$AH$12:$AH$5000,$C52,'(6)定期点検調書'!$BF$12:$BF$5000,$S$7)&gt;=1,$S$7,""))))))</f>
        <v/>
      </c>
      <c r="AY52" s="465" t="str">
        <f>IF(AY$47="","",IF(COUNTIFS('(6)定期点検調書'!$B$12:$B$5000,AY$47,'(6)定期点検調書'!$AH$12:$AH$5000,$C52,'(6)定期点検調書'!$BF$12:$BF$5000,$W$7)&gt;=1,$W$7,IF(COUNTIFS('(6)定期点検調書'!$B$12:$B$5000,AY$47,'(6)定期点検調書'!$AH$12:$AH$5000,$C52,'(6)定期点検調書'!$BF$12:$BF$5000,$V$7)&gt;=1,$V$7,IF(COUNTIFS('(6)定期点検調書'!$B$12:$B$5000,AY$47,'(6)定期点検調書'!$AH$12:$AH$5000,$C52,'(6)定期点検調書'!$BF$12:$BF$5000,$U$7)&gt;=1,$U$7,IF(COUNTIFS('(6)定期点検調書'!$B$12:$B$5000,AY$47,'(6)定期点検調書'!$AH$12:$AH$5000,$C52,'(6)定期点検調書'!$BF$12:$BF$5000,$T$7)&gt;=1,$T$7,IF(COUNTIFS('(6)定期点検調書'!$B$12:$B$5000,AY$47,'(6)定期点検調書'!$AH$12:$AH$5000,$C52,'(6)定期点検調書'!$BF$12:$BF$5000,$S$7)&gt;=1,$S$7,""))))))</f>
        <v/>
      </c>
      <c r="AZ52" s="465" t="str">
        <f>IF(AZ$47="","",IF(COUNTIFS('(6)定期点検調書'!$B$12:$B$5000,AZ$47,'(6)定期点検調書'!$AH$12:$AH$5000,$C52,'(6)定期点検調書'!$BF$12:$BF$5000,$W$7)&gt;=1,$W$7,IF(COUNTIFS('(6)定期点検調書'!$B$12:$B$5000,AZ$47,'(6)定期点検調書'!$AH$12:$AH$5000,$C52,'(6)定期点検調書'!$BF$12:$BF$5000,$V$7)&gt;=1,$V$7,IF(COUNTIFS('(6)定期点検調書'!$B$12:$B$5000,AZ$47,'(6)定期点検調書'!$AH$12:$AH$5000,$C52,'(6)定期点検調書'!$BF$12:$BF$5000,$U$7)&gt;=1,$U$7,IF(COUNTIFS('(6)定期点検調書'!$B$12:$B$5000,AZ$47,'(6)定期点検調書'!$AH$12:$AH$5000,$C52,'(6)定期点検調書'!$BF$12:$BF$5000,$T$7)&gt;=1,$T$7,IF(COUNTIFS('(6)定期点検調書'!$B$12:$B$5000,AZ$47,'(6)定期点検調書'!$AH$12:$AH$5000,$C52,'(6)定期点検調書'!$BF$12:$BF$5000,$S$7)&gt;=1,$S$7,""))))))</f>
        <v/>
      </c>
      <c r="BA52" s="466" t="str">
        <f>IF(BA$47="","",IF(COUNTIFS('(6)定期点検調書'!$B$12:$B$5000,BA$47,'(6)定期点検調書'!$AH$12:$AH$5000,$C52,'(6)定期点検調書'!$BF$12:$BF$5000,$W$7)&gt;=1,$W$7,IF(COUNTIFS('(6)定期点検調書'!$B$12:$B$5000,BA$47,'(6)定期点検調書'!$AH$12:$AH$5000,$C52,'(6)定期点検調書'!$BF$12:$BF$5000,$V$7)&gt;=1,$V$7,IF(COUNTIFS('(6)定期点検調書'!$B$12:$B$5000,BA$47,'(6)定期点検調書'!$AH$12:$AH$5000,$C52,'(6)定期点検調書'!$BF$12:$BF$5000,$U$7)&gt;=1,$U$7,IF(COUNTIFS('(6)定期点検調書'!$B$12:$B$5000,BA$47,'(6)定期点検調書'!$AH$12:$AH$5000,$C52,'(6)定期点検調書'!$BF$12:$BF$5000,$T$7)&gt;=1,$T$7,IF(COUNTIFS('(6)定期点検調書'!$B$12:$B$5000,BA$47,'(6)定期点検調書'!$AH$12:$AH$5000,$C52,'(6)定期点検調書'!$BF$12:$BF$5000,$S$7)&gt;=1,$S$7,""))))))</f>
        <v/>
      </c>
    </row>
    <row r="53" spans="2:55" ht="18.75" customHeight="1" x14ac:dyDescent="0.2">
      <c r="B53" s="1854"/>
      <c r="C53" s="1841" t="str">
        <f>ﾃﾞｰﾀ一覧!$U$23</f>
        <v>鋼材露出</v>
      </c>
      <c r="D53" s="1842"/>
      <c r="E53" s="1842"/>
      <c r="F53" s="1842"/>
      <c r="G53" s="1843"/>
      <c r="H53" s="467" t="str">
        <f>IF(H$47="","",IF(COUNTIFS('(6)定期点検調書'!$B$12:$B$5000,H$47,'(6)定期点検調書'!$AH$12:$AH$5000,$C53,'(6)定期点検調書'!$BF$12:$BF$5000,$W$7)&gt;=1,$W$7,IF(COUNTIFS('(6)定期点検調書'!$B$12:$B$5000,H$47,'(6)定期点検調書'!$AH$12:$AH$5000,$C53,'(6)定期点検調書'!$BF$12:$BF$5000,$V$7)&gt;=1,$V$7,IF(COUNTIFS('(6)定期点検調書'!$B$12:$B$5000,H$47,'(6)定期点検調書'!$AH$12:$AH$5000,$C53,'(6)定期点検調書'!$BF$12:$BF$5000,$U$7)&gt;=1,$U$7,IF(COUNTIFS('(6)定期点検調書'!$B$12:$B$5000,H$47,'(6)定期点検調書'!$AH$12:$AH$5000,$C53,'(6)定期点検調書'!$BF$12:$BF$5000,$T$7)&gt;=1,$T$7,IF(COUNTIFS('(6)定期点検調書'!$B$12:$B$5000,H$47,'(6)定期点検調書'!$AH$12:$AH$5000,$C53,'(6)定期点検調書'!$BF$12:$BF$5000,$S$7)&gt;=1,$S$7,""))))))</f>
        <v/>
      </c>
      <c r="I53" s="465" t="str">
        <f>IF(I$47="","",IF(COUNTIFS('(6)定期点検調書'!$B$12:$B$5000,I$47,'(6)定期点検調書'!$AH$12:$AH$5000,$C53,'(6)定期点検調書'!$BF$12:$BF$5000,$W$7)&gt;=1,$W$7,IF(COUNTIFS('(6)定期点検調書'!$B$12:$B$5000,I$47,'(6)定期点検調書'!$AH$12:$AH$5000,$C53,'(6)定期点検調書'!$BF$12:$BF$5000,$V$7)&gt;=1,$V$7,IF(COUNTIFS('(6)定期点検調書'!$B$12:$B$5000,I$47,'(6)定期点検調書'!$AH$12:$AH$5000,$C53,'(6)定期点検調書'!$BF$12:$BF$5000,$U$7)&gt;=1,$U$7,IF(COUNTIFS('(6)定期点検調書'!$B$12:$B$5000,I$47,'(6)定期点検調書'!$AH$12:$AH$5000,$C53,'(6)定期点検調書'!$BF$12:$BF$5000,$T$7)&gt;=1,$T$7,IF(COUNTIFS('(6)定期点検調書'!$B$12:$B$5000,I$47,'(6)定期点検調書'!$AH$12:$AH$5000,$C53,'(6)定期点検調書'!$BF$12:$BF$5000,$S$7)&gt;=1,$S$7,""))))))</f>
        <v/>
      </c>
      <c r="J53" s="465" t="str">
        <f>IF(J$47="","",IF(COUNTIFS('(6)定期点検調書'!$B$12:$B$5000,J$47,'(6)定期点検調書'!$AH$12:$AH$5000,$C53,'(6)定期点検調書'!$BF$12:$BF$5000,$W$7)&gt;=1,$W$7,IF(COUNTIFS('(6)定期点検調書'!$B$12:$B$5000,J$47,'(6)定期点検調書'!$AH$12:$AH$5000,$C53,'(6)定期点検調書'!$BF$12:$BF$5000,$V$7)&gt;=1,$V$7,IF(COUNTIFS('(6)定期点検調書'!$B$12:$B$5000,J$47,'(6)定期点検調書'!$AH$12:$AH$5000,$C53,'(6)定期点検調書'!$BF$12:$BF$5000,$U$7)&gt;=1,$U$7,IF(COUNTIFS('(6)定期点検調書'!$B$12:$B$5000,J$47,'(6)定期点検調書'!$AH$12:$AH$5000,$C53,'(6)定期点検調書'!$BF$12:$BF$5000,$T$7)&gt;=1,$T$7,IF(COUNTIFS('(6)定期点検調書'!$B$12:$B$5000,J$47,'(6)定期点検調書'!$AH$12:$AH$5000,$C53,'(6)定期点検調書'!$BF$12:$BF$5000,$S$7)&gt;=1,$S$7,""))))))</f>
        <v/>
      </c>
      <c r="K53" s="465" t="str">
        <f>IF(K$47="","",IF(COUNTIFS('(6)定期点検調書'!$B$12:$B$5000,K$47,'(6)定期点検調書'!$AH$12:$AH$5000,$C53,'(6)定期点検調書'!$BF$12:$BF$5000,$W$7)&gt;=1,$W$7,IF(COUNTIFS('(6)定期点検調書'!$B$12:$B$5000,K$47,'(6)定期点検調書'!$AH$12:$AH$5000,$C53,'(6)定期点検調書'!$BF$12:$BF$5000,$V$7)&gt;=1,$V$7,IF(COUNTIFS('(6)定期点検調書'!$B$12:$B$5000,K$47,'(6)定期点検調書'!$AH$12:$AH$5000,$C53,'(6)定期点検調書'!$BF$12:$BF$5000,$U$7)&gt;=1,$U$7,IF(COUNTIFS('(6)定期点検調書'!$B$12:$B$5000,K$47,'(6)定期点検調書'!$AH$12:$AH$5000,$C53,'(6)定期点検調書'!$BF$12:$BF$5000,$T$7)&gt;=1,$T$7,IF(COUNTIFS('(6)定期点検調書'!$B$12:$B$5000,K$47,'(6)定期点検調書'!$AH$12:$AH$5000,$C53,'(6)定期点検調書'!$BF$12:$BF$5000,$S$7)&gt;=1,$S$7,""))))))</f>
        <v/>
      </c>
      <c r="L53" s="465" t="str">
        <f>IF(L$47="","",IF(COUNTIFS('(6)定期点検調書'!$B$12:$B$5000,L$47,'(6)定期点検調書'!$AH$12:$AH$5000,$C53,'(6)定期点検調書'!$BF$12:$BF$5000,$W$7)&gt;=1,$W$7,IF(COUNTIFS('(6)定期点検調書'!$B$12:$B$5000,L$47,'(6)定期点検調書'!$AH$12:$AH$5000,$C53,'(6)定期点検調書'!$BF$12:$BF$5000,$V$7)&gt;=1,$V$7,IF(COUNTIFS('(6)定期点検調書'!$B$12:$B$5000,L$47,'(6)定期点検調書'!$AH$12:$AH$5000,$C53,'(6)定期点検調書'!$BF$12:$BF$5000,$U$7)&gt;=1,$U$7,IF(COUNTIFS('(6)定期点検調書'!$B$12:$B$5000,L$47,'(6)定期点検調書'!$AH$12:$AH$5000,$C53,'(6)定期点検調書'!$BF$12:$BF$5000,$T$7)&gt;=1,$T$7,IF(COUNTIFS('(6)定期点検調書'!$B$12:$B$5000,L$47,'(6)定期点検調書'!$AH$12:$AH$5000,$C53,'(6)定期点検調書'!$BF$12:$BF$5000,$S$7)&gt;=1,$S$7,""))))))</f>
        <v/>
      </c>
      <c r="M53" s="465" t="str">
        <f>IF(M$47="","",IF(COUNTIFS('(6)定期点検調書'!$B$12:$B$5000,M$47,'(6)定期点検調書'!$AH$12:$AH$5000,$C53,'(6)定期点検調書'!$BF$12:$BF$5000,$W$7)&gt;=1,$W$7,IF(COUNTIFS('(6)定期点検調書'!$B$12:$B$5000,M$47,'(6)定期点検調書'!$AH$12:$AH$5000,$C53,'(6)定期点検調書'!$BF$12:$BF$5000,$V$7)&gt;=1,$V$7,IF(COUNTIFS('(6)定期点検調書'!$B$12:$B$5000,M$47,'(6)定期点検調書'!$AH$12:$AH$5000,$C53,'(6)定期点検調書'!$BF$12:$BF$5000,$U$7)&gt;=1,$U$7,IF(COUNTIFS('(6)定期点検調書'!$B$12:$B$5000,M$47,'(6)定期点検調書'!$AH$12:$AH$5000,$C53,'(6)定期点検調書'!$BF$12:$BF$5000,$T$7)&gt;=1,$T$7,IF(COUNTIFS('(6)定期点検調書'!$B$12:$B$5000,M$47,'(6)定期点検調書'!$AH$12:$AH$5000,$C53,'(6)定期点検調書'!$BF$12:$BF$5000,$S$7)&gt;=1,$S$7,""))))))</f>
        <v/>
      </c>
      <c r="N53" s="465" t="str">
        <f>IF(N$47="","",IF(COUNTIFS('(6)定期点検調書'!$B$12:$B$5000,N$47,'(6)定期点検調書'!$AH$12:$AH$5000,$C53,'(6)定期点検調書'!$BF$12:$BF$5000,$W$7)&gt;=1,$W$7,IF(COUNTIFS('(6)定期点検調書'!$B$12:$B$5000,N$47,'(6)定期点検調書'!$AH$12:$AH$5000,$C53,'(6)定期点検調書'!$BF$12:$BF$5000,$V$7)&gt;=1,$V$7,IF(COUNTIFS('(6)定期点検調書'!$B$12:$B$5000,N$47,'(6)定期点検調書'!$AH$12:$AH$5000,$C53,'(6)定期点検調書'!$BF$12:$BF$5000,$U$7)&gt;=1,$U$7,IF(COUNTIFS('(6)定期点検調書'!$B$12:$B$5000,N$47,'(6)定期点検調書'!$AH$12:$AH$5000,$C53,'(6)定期点検調書'!$BF$12:$BF$5000,$T$7)&gt;=1,$T$7,IF(COUNTIFS('(6)定期点検調書'!$B$12:$B$5000,N$47,'(6)定期点検調書'!$AH$12:$AH$5000,$C53,'(6)定期点検調書'!$BF$12:$BF$5000,$S$7)&gt;=1,$S$7,""))))))</f>
        <v/>
      </c>
      <c r="O53" s="465" t="str">
        <f>IF(O$47="","",IF(COUNTIFS('(6)定期点検調書'!$B$12:$B$5000,O$47,'(6)定期点検調書'!$AH$12:$AH$5000,$C53,'(6)定期点検調書'!$BF$12:$BF$5000,$W$7)&gt;=1,$W$7,IF(COUNTIFS('(6)定期点検調書'!$B$12:$B$5000,O$47,'(6)定期点検調書'!$AH$12:$AH$5000,$C53,'(6)定期点検調書'!$BF$12:$BF$5000,$V$7)&gt;=1,$V$7,IF(COUNTIFS('(6)定期点検調書'!$B$12:$B$5000,O$47,'(6)定期点検調書'!$AH$12:$AH$5000,$C53,'(6)定期点検調書'!$BF$12:$BF$5000,$U$7)&gt;=1,$U$7,IF(COUNTIFS('(6)定期点検調書'!$B$12:$B$5000,O$47,'(6)定期点検調書'!$AH$12:$AH$5000,$C53,'(6)定期点検調書'!$BF$12:$BF$5000,$T$7)&gt;=1,$T$7,IF(COUNTIFS('(6)定期点検調書'!$B$12:$B$5000,O$47,'(6)定期点検調書'!$AH$12:$AH$5000,$C53,'(6)定期点検調書'!$BF$12:$BF$5000,$S$7)&gt;=1,$S$7,""))))))</f>
        <v/>
      </c>
      <c r="P53" s="465" t="str">
        <f>IF(P$47="","",IF(COUNTIFS('(6)定期点検調書'!$B$12:$B$5000,P$47,'(6)定期点検調書'!$AH$12:$AH$5000,$C53,'(6)定期点検調書'!$BF$12:$BF$5000,$W$7)&gt;=1,$W$7,IF(COUNTIFS('(6)定期点検調書'!$B$12:$B$5000,P$47,'(6)定期点検調書'!$AH$12:$AH$5000,$C53,'(6)定期点検調書'!$BF$12:$BF$5000,$V$7)&gt;=1,$V$7,IF(COUNTIFS('(6)定期点検調書'!$B$12:$B$5000,P$47,'(6)定期点検調書'!$AH$12:$AH$5000,$C53,'(6)定期点検調書'!$BF$12:$BF$5000,$U$7)&gt;=1,$U$7,IF(COUNTIFS('(6)定期点検調書'!$B$12:$B$5000,P$47,'(6)定期点検調書'!$AH$12:$AH$5000,$C53,'(6)定期点検調書'!$BF$12:$BF$5000,$T$7)&gt;=1,$T$7,IF(COUNTIFS('(6)定期点検調書'!$B$12:$B$5000,P$47,'(6)定期点検調書'!$AH$12:$AH$5000,$C53,'(6)定期点検調書'!$BF$12:$BF$5000,$S$7)&gt;=1,$S$7,""))))))</f>
        <v/>
      </c>
      <c r="Q53" s="465" t="str">
        <f>IF(Q$47="","",IF(COUNTIFS('(6)定期点検調書'!$B$12:$B$5000,Q$47,'(6)定期点検調書'!$AH$12:$AH$5000,$C53,'(6)定期点検調書'!$BF$12:$BF$5000,$W$7)&gt;=1,$W$7,IF(COUNTIFS('(6)定期点検調書'!$B$12:$B$5000,Q$47,'(6)定期点検調書'!$AH$12:$AH$5000,$C53,'(6)定期点検調書'!$BF$12:$BF$5000,$V$7)&gt;=1,$V$7,IF(COUNTIFS('(6)定期点検調書'!$B$12:$B$5000,Q$47,'(6)定期点検調書'!$AH$12:$AH$5000,$C53,'(6)定期点検調書'!$BF$12:$BF$5000,$U$7)&gt;=1,$U$7,IF(COUNTIFS('(6)定期点検調書'!$B$12:$B$5000,Q$47,'(6)定期点検調書'!$AH$12:$AH$5000,$C53,'(6)定期点検調書'!$BF$12:$BF$5000,$T$7)&gt;=1,$T$7,IF(COUNTIFS('(6)定期点検調書'!$B$12:$B$5000,Q$47,'(6)定期点検調書'!$AH$12:$AH$5000,$C53,'(6)定期点検調書'!$BF$12:$BF$5000,$S$7)&gt;=1,$S$7,""))))))</f>
        <v/>
      </c>
      <c r="R53" s="465" t="str">
        <f>IF(R$47="","",IF(COUNTIFS('(6)定期点検調書'!$B$12:$B$5000,R$47,'(6)定期点検調書'!$AH$12:$AH$5000,$C53,'(6)定期点検調書'!$BF$12:$BF$5000,$W$7)&gt;=1,$W$7,IF(COUNTIFS('(6)定期点検調書'!$B$12:$B$5000,R$47,'(6)定期点検調書'!$AH$12:$AH$5000,$C53,'(6)定期点検調書'!$BF$12:$BF$5000,$V$7)&gt;=1,$V$7,IF(COUNTIFS('(6)定期点検調書'!$B$12:$B$5000,R$47,'(6)定期点検調書'!$AH$12:$AH$5000,$C53,'(6)定期点検調書'!$BF$12:$BF$5000,$U$7)&gt;=1,$U$7,IF(COUNTIFS('(6)定期点検調書'!$B$12:$B$5000,R$47,'(6)定期点検調書'!$AH$12:$AH$5000,$C53,'(6)定期点検調書'!$BF$12:$BF$5000,$T$7)&gt;=1,$T$7,IF(COUNTIFS('(6)定期点検調書'!$B$12:$B$5000,R$47,'(6)定期点検調書'!$AH$12:$AH$5000,$C53,'(6)定期点検調書'!$BF$12:$BF$5000,$S$7)&gt;=1,$S$7,""))))))</f>
        <v/>
      </c>
      <c r="S53" s="465" t="str">
        <f>IF(S$47="","",IF(COUNTIFS('(6)定期点検調書'!$B$12:$B$5000,S$47,'(6)定期点検調書'!$AH$12:$AH$5000,$C53,'(6)定期点検調書'!$BF$12:$BF$5000,$W$7)&gt;=1,$W$7,IF(COUNTIFS('(6)定期点検調書'!$B$12:$B$5000,S$47,'(6)定期点検調書'!$AH$12:$AH$5000,$C53,'(6)定期点検調書'!$BF$12:$BF$5000,$V$7)&gt;=1,$V$7,IF(COUNTIFS('(6)定期点検調書'!$B$12:$B$5000,S$47,'(6)定期点検調書'!$AH$12:$AH$5000,$C53,'(6)定期点検調書'!$BF$12:$BF$5000,$U$7)&gt;=1,$U$7,IF(COUNTIFS('(6)定期点検調書'!$B$12:$B$5000,S$47,'(6)定期点検調書'!$AH$12:$AH$5000,$C53,'(6)定期点検調書'!$BF$12:$BF$5000,$T$7)&gt;=1,$T$7,IF(COUNTIFS('(6)定期点検調書'!$B$12:$B$5000,S$47,'(6)定期点検調書'!$AH$12:$AH$5000,$C53,'(6)定期点検調書'!$BF$12:$BF$5000,$S$7)&gt;=1,$S$7,""))))))</f>
        <v/>
      </c>
      <c r="T53" s="465" t="str">
        <f>IF(T$47="","",IF(COUNTIFS('(6)定期点検調書'!$B$12:$B$5000,T$47,'(6)定期点検調書'!$AH$12:$AH$5000,$C53,'(6)定期点検調書'!$BF$12:$BF$5000,$W$7)&gt;=1,$W$7,IF(COUNTIFS('(6)定期点検調書'!$B$12:$B$5000,T$47,'(6)定期点検調書'!$AH$12:$AH$5000,$C53,'(6)定期点検調書'!$BF$12:$BF$5000,$V$7)&gt;=1,$V$7,IF(COUNTIFS('(6)定期点検調書'!$B$12:$B$5000,T$47,'(6)定期点検調書'!$AH$12:$AH$5000,$C53,'(6)定期点検調書'!$BF$12:$BF$5000,$U$7)&gt;=1,$U$7,IF(COUNTIFS('(6)定期点検調書'!$B$12:$B$5000,T$47,'(6)定期点検調書'!$AH$12:$AH$5000,$C53,'(6)定期点検調書'!$BF$12:$BF$5000,$T$7)&gt;=1,$T$7,IF(COUNTIFS('(6)定期点検調書'!$B$12:$B$5000,T$47,'(6)定期点検調書'!$AH$12:$AH$5000,$C53,'(6)定期点検調書'!$BF$12:$BF$5000,$S$7)&gt;=1,$S$7,""))))))</f>
        <v/>
      </c>
      <c r="U53" s="465" t="str">
        <f>IF(U$47="","",IF(COUNTIFS('(6)定期点検調書'!$B$12:$B$5000,U$47,'(6)定期点検調書'!$AH$12:$AH$5000,$C53,'(6)定期点検調書'!$BF$12:$BF$5000,$W$7)&gt;=1,$W$7,IF(COUNTIFS('(6)定期点検調書'!$B$12:$B$5000,U$47,'(6)定期点検調書'!$AH$12:$AH$5000,$C53,'(6)定期点検調書'!$BF$12:$BF$5000,$V$7)&gt;=1,$V$7,IF(COUNTIFS('(6)定期点検調書'!$B$12:$B$5000,U$47,'(6)定期点検調書'!$AH$12:$AH$5000,$C53,'(6)定期点検調書'!$BF$12:$BF$5000,$U$7)&gt;=1,$U$7,IF(COUNTIFS('(6)定期点検調書'!$B$12:$B$5000,U$47,'(6)定期点検調書'!$AH$12:$AH$5000,$C53,'(6)定期点検調書'!$BF$12:$BF$5000,$T$7)&gt;=1,$T$7,IF(COUNTIFS('(6)定期点検調書'!$B$12:$B$5000,U$47,'(6)定期点検調書'!$AH$12:$AH$5000,$C53,'(6)定期点検調書'!$BF$12:$BF$5000,$S$7)&gt;=1,$S$7,""))))))</f>
        <v/>
      </c>
      <c r="V53" s="465" t="str">
        <f>IF(V$47="","",IF(COUNTIFS('(6)定期点検調書'!$B$12:$B$5000,V$47,'(6)定期点検調書'!$AH$12:$AH$5000,$C53,'(6)定期点検調書'!$BF$12:$BF$5000,$W$7)&gt;=1,$W$7,IF(COUNTIFS('(6)定期点検調書'!$B$12:$B$5000,V$47,'(6)定期点検調書'!$AH$12:$AH$5000,$C53,'(6)定期点検調書'!$BF$12:$BF$5000,$V$7)&gt;=1,$V$7,IF(COUNTIFS('(6)定期点検調書'!$B$12:$B$5000,V$47,'(6)定期点検調書'!$AH$12:$AH$5000,$C53,'(6)定期点検調書'!$BF$12:$BF$5000,$U$7)&gt;=1,$U$7,IF(COUNTIFS('(6)定期点検調書'!$B$12:$B$5000,V$47,'(6)定期点検調書'!$AH$12:$AH$5000,$C53,'(6)定期点検調書'!$BF$12:$BF$5000,$T$7)&gt;=1,$T$7,IF(COUNTIFS('(6)定期点検調書'!$B$12:$B$5000,V$47,'(6)定期点検調書'!$AH$12:$AH$5000,$C53,'(6)定期点検調書'!$BF$12:$BF$5000,$S$7)&gt;=1,$S$7,""))))))</f>
        <v/>
      </c>
      <c r="W53" s="465" t="str">
        <f>IF(W$47="","",IF(COUNTIFS('(6)定期点検調書'!$B$12:$B$5000,W$47,'(6)定期点検調書'!$AH$12:$AH$5000,$C53,'(6)定期点検調書'!$BF$12:$BF$5000,$W$7)&gt;=1,$W$7,IF(COUNTIFS('(6)定期点検調書'!$B$12:$B$5000,W$47,'(6)定期点検調書'!$AH$12:$AH$5000,$C53,'(6)定期点検調書'!$BF$12:$BF$5000,$V$7)&gt;=1,$V$7,IF(COUNTIFS('(6)定期点検調書'!$B$12:$B$5000,W$47,'(6)定期点検調書'!$AH$12:$AH$5000,$C53,'(6)定期点検調書'!$BF$12:$BF$5000,$U$7)&gt;=1,$U$7,IF(COUNTIFS('(6)定期点検調書'!$B$12:$B$5000,W$47,'(6)定期点検調書'!$AH$12:$AH$5000,$C53,'(6)定期点検調書'!$BF$12:$BF$5000,$T$7)&gt;=1,$T$7,IF(COUNTIFS('(6)定期点検調書'!$B$12:$B$5000,W$47,'(6)定期点検調書'!$AH$12:$AH$5000,$C53,'(6)定期点検調書'!$BF$12:$BF$5000,$S$7)&gt;=1,$S$7,""))))))</f>
        <v/>
      </c>
      <c r="X53" s="465" t="str">
        <f>IF(X$47="","",IF(COUNTIFS('(6)定期点検調書'!$B$12:$B$5000,X$47,'(6)定期点検調書'!$AH$12:$AH$5000,$C53,'(6)定期点検調書'!$BF$12:$BF$5000,$W$7)&gt;=1,$W$7,IF(COUNTIFS('(6)定期点検調書'!$B$12:$B$5000,X$47,'(6)定期点検調書'!$AH$12:$AH$5000,$C53,'(6)定期点検調書'!$BF$12:$BF$5000,$V$7)&gt;=1,$V$7,IF(COUNTIFS('(6)定期点検調書'!$B$12:$B$5000,X$47,'(6)定期点検調書'!$AH$12:$AH$5000,$C53,'(6)定期点検調書'!$BF$12:$BF$5000,$U$7)&gt;=1,$U$7,IF(COUNTIFS('(6)定期点検調書'!$B$12:$B$5000,X$47,'(6)定期点検調書'!$AH$12:$AH$5000,$C53,'(6)定期点検調書'!$BF$12:$BF$5000,$T$7)&gt;=1,$T$7,IF(COUNTIFS('(6)定期点検調書'!$B$12:$B$5000,X$47,'(6)定期点検調書'!$AH$12:$AH$5000,$C53,'(6)定期点検調書'!$BF$12:$BF$5000,$S$7)&gt;=1,$S$7,""))))))</f>
        <v/>
      </c>
      <c r="Y53" s="465" t="str">
        <f>IF(Y$47="","",IF(COUNTIFS('(6)定期点検調書'!$B$12:$B$5000,Y$47,'(6)定期点検調書'!$AH$12:$AH$5000,$C53,'(6)定期点検調書'!$BF$12:$BF$5000,$W$7)&gt;=1,$W$7,IF(COUNTIFS('(6)定期点検調書'!$B$12:$B$5000,Y$47,'(6)定期点検調書'!$AH$12:$AH$5000,$C53,'(6)定期点検調書'!$BF$12:$BF$5000,$V$7)&gt;=1,$V$7,IF(COUNTIFS('(6)定期点検調書'!$B$12:$B$5000,Y$47,'(6)定期点検調書'!$AH$12:$AH$5000,$C53,'(6)定期点検調書'!$BF$12:$BF$5000,$U$7)&gt;=1,$U$7,IF(COUNTIFS('(6)定期点検調書'!$B$12:$B$5000,Y$47,'(6)定期点検調書'!$AH$12:$AH$5000,$C53,'(6)定期点検調書'!$BF$12:$BF$5000,$T$7)&gt;=1,$T$7,IF(COUNTIFS('(6)定期点検調書'!$B$12:$B$5000,Y$47,'(6)定期点検調書'!$AH$12:$AH$5000,$C53,'(6)定期点検調書'!$BF$12:$BF$5000,$S$7)&gt;=1,$S$7,""))))))</f>
        <v/>
      </c>
      <c r="Z53" s="465" t="str">
        <f>IF(Z$47="","",IF(COUNTIFS('(6)定期点検調書'!$B$12:$B$5000,Z$47,'(6)定期点検調書'!$AH$12:$AH$5000,$C53,'(6)定期点検調書'!$BF$12:$BF$5000,$W$7)&gt;=1,$W$7,IF(COUNTIFS('(6)定期点検調書'!$B$12:$B$5000,Z$47,'(6)定期点検調書'!$AH$12:$AH$5000,$C53,'(6)定期点検調書'!$BF$12:$BF$5000,$V$7)&gt;=1,$V$7,IF(COUNTIFS('(6)定期点検調書'!$B$12:$B$5000,Z$47,'(6)定期点検調書'!$AH$12:$AH$5000,$C53,'(6)定期点検調書'!$BF$12:$BF$5000,$U$7)&gt;=1,$U$7,IF(COUNTIFS('(6)定期点検調書'!$B$12:$B$5000,Z$47,'(6)定期点検調書'!$AH$12:$AH$5000,$C53,'(6)定期点検調書'!$BF$12:$BF$5000,$T$7)&gt;=1,$T$7,IF(COUNTIFS('(6)定期点検調書'!$B$12:$B$5000,Z$47,'(6)定期点検調書'!$AH$12:$AH$5000,$C53,'(6)定期点検調書'!$BF$12:$BF$5000,$S$7)&gt;=1,$S$7,""))))))</f>
        <v/>
      </c>
      <c r="AA53" s="465" t="str">
        <f>IF(AA$47="","",IF(COUNTIFS('(6)定期点検調書'!$B$12:$B$5000,AA$47,'(6)定期点検調書'!$AH$12:$AH$5000,$C53,'(6)定期点検調書'!$BF$12:$BF$5000,$W$7)&gt;=1,$W$7,IF(COUNTIFS('(6)定期点検調書'!$B$12:$B$5000,AA$47,'(6)定期点検調書'!$AH$12:$AH$5000,$C53,'(6)定期点検調書'!$BF$12:$BF$5000,$V$7)&gt;=1,$V$7,IF(COUNTIFS('(6)定期点検調書'!$B$12:$B$5000,AA$47,'(6)定期点検調書'!$AH$12:$AH$5000,$C53,'(6)定期点検調書'!$BF$12:$BF$5000,$U$7)&gt;=1,$U$7,IF(COUNTIFS('(6)定期点検調書'!$B$12:$B$5000,AA$47,'(6)定期点検調書'!$AH$12:$AH$5000,$C53,'(6)定期点検調書'!$BF$12:$BF$5000,$T$7)&gt;=1,$T$7,IF(COUNTIFS('(6)定期点検調書'!$B$12:$B$5000,AA$47,'(6)定期点検調書'!$AH$12:$AH$5000,$C53,'(6)定期点検調書'!$BF$12:$BF$5000,$S$7)&gt;=1,$S$7,""))))))</f>
        <v/>
      </c>
      <c r="AB53" s="465" t="str">
        <f>IF(AB$47="","",IF(COUNTIFS('(6)定期点検調書'!$B$12:$B$5000,AB$47,'(6)定期点検調書'!$AH$12:$AH$5000,$C53,'(6)定期点検調書'!$BF$12:$BF$5000,$W$7)&gt;=1,$W$7,IF(COUNTIFS('(6)定期点検調書'!$B$12:$B$5000,AB$47,'(6)定期点検調書'!$AH$12:$AH$5000,$C53,'(6)定期点検調書'!$BF$12:$BF$5000,$V$7)&gt;=1,$V$7,IF(COUNTIFS('(6)定期点検調書'!$B$12:$B$5000,AB$47,'(6)定期点検調書'!$AH$12:$AH$5000,$C53,'(6)定期点検調書'!$BF$12:$BF$5000,$U$7)&gt;=1,$U$7,IF(COUNTIFS('(6)定期点検調書'!$B$12:$B$5000,AB$47,'(6)定期点検調書'!$AH$12:$AH$5000,$C53,'(6)定期点検調書'!$BF$12:$BF$5000,$T$7)&gt;=1,$T$7,IF(COUNTIFS('(6)定期点検調書'!$B$12:$B$5000,AB$47,'(6)定期点検調書'!$AH$12:$AH$5000,$C53,'(6)定期点検調書'!$BF$12:$BF$5000,$S$7)&gt;=1,$S$7,""))))))</f>
        <v/>
      </c>
      <c r="AC53" s="465" t="str">
        <f>IF(AC$47="","",IF(COUNTIFS('(6)定期点検調書'!$B$12:$B$5000,AC$47,'(6)定期点検調書'!$AH$12:$AH$5000,$C53,'(6)定期点検調書'!$BF$12:$BF$5000,$W$7)&gt;=1,$W$7,IF(COUNTIFS('(6)定期点検調書'!$B$12:$B$5000,AC$47,'(6)定期点検調書'!$AH$12:$AH$5000,$C53,'(6)定期点検調書'!$BF$12:$BF$5000,$V$7)&gt;=1,$V$7,IF(COUNTIFS('(6)定期点検調書'!$B$12:$B$5000,AC$47,'(6)定期点検調書'!$AH$12:$AH$5000,$C53,'(6)定期点検調書'!$BF$12:$BF$5000,$U$7)&gt;=1,$U$7,IF(COUNTIFS('(6)定期点検調書'!$B$12:$B$5000,AC$47,'(6)定期点検調書'!$AH$12:$AH$5000,$C53,'(6)定期点検調書'!$BF$12:$BF$5000,$T$7)&gt;=1,$T$7,IF(COUNTIFS('(6)定期点検調書'!$B$12:$B$5000,AC$47,'(6)定期点検調書'!$AH$12:$AH$5000,$C53,'(6)定期点検調書'!$BF$12:$BF$5000,$S$7)&gt;=1,$S$7,""))))))</f>
        <v/>
      </c>
      <c r="AD53" s="465" t="str">
        <f>IF(AD$47="","",IF(COUNTIFS('(6)定期点検調書'!$B$12:$B$5000,AD$47,'(6)定期点検調書'!$AH$12:$AH$5000,$C53,'(6)定期点検調書'!$BF$12:$BF$5000,$W$7)&gt;=1,$W$7,IF(COUNTIFS('(6)定期点検調書'!$B$12:$B$5000,AD$47,'(6)定期点検調書'!$AH$12:$AH$5000,$C53,'(6)定期点検調書'!$BF$12:$BF$5000,$V$7)&gt;=1,$V$7,IF(COUNTIFS('(6)定期点検調書'!$B$12:$B$5000,AD$47,'(6)定期点検調書'!$AH$12:$AH$5000,$C53,'(6)定期点検調書'!$BF$12:$BF$5000,$U$7)&gt;=1,$U$7,IF(COUNTIFS('(6)定期点検調書'!$B$12:$B$5000,AD$47,'(6)定期点検調書'!$AH$12:$AH$5000,$C53,'(6)定期点検調書'!$BF$12:$BF$5000,$T$7)&gt;=1,$T$7,IF(COUNTIFS('(6)定期点検調書'!$B$12:$B$5000,AD$47,'(6)定期点検調書'!$AH$12:$AH$5000,$C53,'(6)定期点検調書'!$BF$12:$BF$5000,$S$7)&gt;=1,$S$7,""))))))</f>
        <v/>
      </c>
      <c r="AE53" s="465" t="str">
        <f>IF(AE$47="","",IF(COUNTIFS('(6)定期点検調書'!$B$12:$B$5000,AE$47,'(6)定期点検調書'!$AH$12:$AH$5000,$C53,'(6)定期点検調書'!$BF$12:$BF$5000,$W$7)&gt;=1,$W$7,IF(COUNTIFS('(6)定期点検調書'!$B$12:$B$5000,AE$47,'(6)定期点検調書'!$AH$12:$AH$5000,$C53,'(6)定期点検調書'!$BF$12:$BF$5000,$V$7)&gt;=1,$V$7,IF(COUNTIFS('(6)定期点検調書'!$B$12:$B$5000,AE$47,'(6)定期点検調書'!$AH$12:$AH$5000,$C53,'(6)定期点検調書'!$BF$12:$BF$5000,$U$7)&gt;=1,$U$7,IF(COUNTIFS('(6)定期点検調書'!$B$12:$B$5000,AE$47,'(6)定期点検調書'!$AH$12:$AH$5000,$C53,'(6)定期点検調書'!$BF$12:$BF$5000,$T$7)&gt;=1,$T$7,IF(COUNTIFS('(6)定期点検調書'!$B$12:$B$5000,AE$47,'(6)定期点検調書'!$AH$12:$AH$5000,$C53,'(6)定期点検調書'!$BF$12:$BF$5000,$S$7)&gt;=1,$S$7,""))))))</f>
        <v/>
      </c>
      <c r="AF53" s="465" t="str">
        <f>IF(AF$47="","",IF(COUNTIFS('(6)定期点検調書'!$B$12:$B$5000,AF$47,'(6)定期点検調書'!$AH$12:$AH$5000,$C53,'(6)定期点検調書'!$BF$12:$BF$5000,$W$7)&gt;=1,$W$7,IF(COUNTIFS('(6)定期点検調書'!$B$12:$B$5000,AF$47,'(6)定期点検調書'!$AH$12:$AH$5000,$C53,'(6)定期点検調書'!$BF$12:$BF$5000,$V$7)&gt;=1,$V$7,IF(COUNTIFS('(6)定期点検調書'!$B$12:$B$5000,AF$47,'(6)定期点検調書'!$AH$12:$AH$5000,$C53,'(6)定期点検調書'!$BF$12:$BF$5000,$U$7)&gt;=1,$U$7,IF(COUNTIFS('(6)定期点検調書'!$B$12:$B$5000,AF$47,'(6)定期点検調書'!$AH$12:$AH$5000,$C53,'(6)定期点検調書'!$BF$12:$BF$5000,$T$7)&gt;=1,$T$7,IF(COUNTIFS('(6)定期点検調書'!$B$12:$B$5000,AF$47,'(6)定期点検調書'!$AH$12:$AH$5000,$C53,'(6)定期点検調書'!$BF$12:$BF$5000,$S$7)&gt;=1,$S$7,""))))))</f>
        <v/>
      </c>
      <c r="AG53" s="465" t="str">
        <f>IF(AG$47="","",IF(COUNTIFS('(6)定期点検調書'!$B$12:$B$5000,AG$47,'(6)定期点検調書'!$AH$12:$AH$5000,$C53,'(6)定期点検調書'!$BF$12:$BF$5000,$W$7)&gt;=1,$W$7,IF(COUNTIFS('(6)定期点検調書'!$B$12:$B$5000,AG$47,'(6)定期点検調書'!$AH$12:$AH$5000,$C53,'(6)定期点検調書'!$BF$12:$BF$5000,$V$7)&gt;=1,$V$7,IF(COUNTIFS('(6)定期点検調書'!$B$12:$B$5000,AG$47,'(6)定期点検調書'!$AH$12:$AH$5000,$C53,'(6)定期点検調書'!$BF$12:$BF$5000,$U$7)&gt;=1,$U$7,IF(COUNTIFS('(6)定期点検調書'!$B$12:$B$5000,AG$47,'(6)定期点検調書'!$AH$12:$AH$5000,$C53,'(6)定期点検調書'!$BF$12:$BF$5000,$T$7)&gt;=1,$T$7,IF(COUNTIFS('(6)定期点検調書'!$B$12:$B$5000,AG$47,'(6)定期点検調書'!$AH$12:$AH$5000,$C53,'(6)定期点検調書'!$BF$12:$BF$5000,$S$7)&gt;=1,$S$7,""))))))</f>
        <v/>
      </c>
      <c r="AH53" s="465" t="str">
        <f>IF(AH$47="","",IF(COUNTIFS('(6)定期点検調書'!$B$12:$B$5000,AH$47,'(6)定期点検調書'!$AH$12:$AH$5000,$C53,'(6)定期点検調書'!$BF$12:$BF$5000,$W$7)&gt;=1,$W$7,IF(COUNTIFS('(6)定期点検調書'!$B$12:$B$5000,AH$47,'(6)定期点検調書'!$AH$12:$AH$5000,$C53,'(6)定期点検調書'!$BF$12:$BF$5000,$V$7)&gt;=1,$V$7,IF(COUNTIFS('(6)定期点検調書'!$B$12:$B$5000,AH$47,'(6)定期点検調書'!$AH$12:$AH$5000,$C53,'(6)定期点検調書'!$BF$12:$BF$5000,$U$7)&gt;=1,$U$7,IF(COUNTIFS('(6)定期点検調書'!$B$12:$B$5000,AH$47,'(6)定期点検調書'!$AH$12:$AH$5000,$C53,'(6)定期点検調書'!$BF$12:$BF$5000,$T$7)&gt;=1,$T$7,IF(COUNTIFS('(6)定期点検調書'!$B$12:$B$5000,AH$47,'(6)定期点検調書'!$AH$12:$AH$5000,$C53,'(6)定期点検調書'!$BF$12:$BF$5000,$S$7)&gt;=1,$S$7,""))))))</f>
        <v/>
      </c>
      <c r="AI53" s="465" t="str">
        <f>IF(AI$47="","",IF(COUNTIFS('(6)定期点検調書'!$B$12:$B$5000,AI$47,'(6)定期点検調書'!$AH$12:$AH$5000,$C53,'(6)定期点検調書'!$BF$12:$BF$5000,$W$7)&gt;=1,$W$7,IF(COUNTIFS('(6)定期点検調書'!$B$12:$B$5000,AI$47,'(6)定期点検調書'!$AH$12:$AH$5000,$C53,'(6)定期点検調書'!$BF$12:$BF$5000,$V$7)&gt;=1,$V$7,IF(COUNTIFS('(6)定期点検調書'!$B$12:$B$5000,AI$47,'(6)定期点検調書'!$AH$12:$AH$5000,$C53,'(6)定期点検調書'!$BF$12:$BF$5000,$U$7)&gt;=1,$U$7,IF(COUNTIFS('(6)定期点検調書'!$B$12:$B$5000,AI$47,'(6)定期点検調書'!$AH$12:$AH$5000,$C53,'(6)定期点検調書'!$BF$12:$BF$5000,$T$7)&gt;=1,$T$7,IF(COUNTIFS('(6)定期点検調書'!$B$12:$B$5000,AI$47,'(6)定期点検調書'!$AH$12:$AH$5000,$C53,'(6)定期点検調書'!$BF$12:$BF$5000,$S$7)&gt;=1,$S$7,""))))))</f>
        <v/>
      </c>
      <c r="AJ53" s="465" t="str">
        <f>IF(AJ$47="","",IF(COUNTIFS('(6)定期点検調書'!$B$12:$B$5000,AJ$47,'(6)定期点検調書'!$AH$12:$AH$5000,$C53,'(6)定期点検調書'!$BF$12:$BF$5000,$W$7)&gt;=1,$W$7,IF(COUNTIFS('(6)定期点検調書'!$B$12:$B$5000,AJ$47,'(6)定期点検調書'!$AH$12:$AH$5000,$C53,'(6)定期点検調書'!$BF$12:$BF$5000,$V$7)&gt;=1,$V$7,IF(COUNTIFS('(6)定期点検調書'!$B$12:$B$5000,AJ$47,'(6)定期点検調書'!$AH$12:$AH$5000,$C53,'(6)定期点検調書'!$BF$12:$BF$5000,$U$7)&gt;=1,$U$7,IF(COUNTIFS('(6)定期点検調書'!$B$12:$B$5000,AJ$47,'(6)定期点検調書'!$AH$12:$AH$5000,$C53,'(6)定期点検調書'!$BF$12:$BF$5000,$T$7)&gt;=1,$T$7,IF(COUNTIFS('(6)定期点検調書'!$B$12:$B$5000,AJ$47,'(6)定期点検調書'!$AH$12:$AH$5000,$C53,'(6)定期点検調書'!$BF$12:$BF$5000,$S$7)&gt;=1,$S$7,""))))))</f>
        <v/>
      </c>
      <c r="AK53" s="465" t="str">
        <f>IF(AK$47="","",IF(COUNTIFS('(6)定期点検調書'!$B$12:$B$5000,AK$47,'(6)定期点検調書'!$AH$12:$AH$5000,$C53,'(6)定期点検調書'!$BF$12:$BF$5000,$W$7)&gt;=1,$W$7,IF(COUNTIFS('(6)定期点検調書'!$B$12:$B$5000,AK$47,'(6)定期点検調書'!$AH$12:$AH$5000,$C53,'(6)定期点検調書'!$BF$12:$BF$5000,$V$7)&gt;=1,$V$7,IF(COUNTIFS('(6)定期点検調書'!$B$12:$B$5000,AK$47,'(6)定期点検調書'!$AH$12:$AH$5000,$C53,'(6)定期点検調書'!$BF$12:$BF$5000,$U$7)&gt;=1,$U$7,IF(COUNTIFS('(6)定期点検調書'!$B$12:$B$5000,AK$47,'(6)定期点検調書'!$AH$12:$AH$5000,$C53,'(6)定期点検調書'!$BF$12:$BF$5000,$T$7)&gt;=1,$T$7,IF(COUNTIFS('(6)定期点検調書'!$B$12:$B$5000,AK$47,'(6)定期点検調書'!$AH$12:$AH$5000,$C53,'(6)定期点検調書'!$BF$12:$BF$5000,$S$7)&gt;=1,$S$7,""))))))</f>
        <v/>
      </c>
      <c r="AL53" s="465" t="str">
        <f>IF(AL$47="","",IF(COUNTIFS('(6)定期点検調書'!$B$12:$B$5000,AL$47,'(6)定期点検調書'!$AH$12:$AH$5000,$C53,'(6)定期点検調書'!$BF$12:$BF$5000,$W$7)&gt;=1,$W$7,IF(COUNTIFS('(6)定期点検調書'!$B$12:$B$5000,AL$47,'(6)定期点検調書'!$AH$12:$AH$5000,$C53,'(6)定期点検調書'!$BF$12:$BF$5000,$V$7)&gt;=1,$V$7,IF(COUNTIFS('(6)定期点検調書'!$B$12:$B$5000,AL$47,'(6)定期点検調書'!$AH$12:$AH$5000,$C53,'(6)定期点検調書'!$BF$12:$BF$5000,$U$7)&gt;=1,$U$7,IF(COUNTIFS('(6)定期点検調書'!$B$12:$B$5000,AL$47,'(6)定期点検調書'!$AH$12:$AH$5000,$C53,'(6)定期点検調書'!$BF$12:$BF$5000,$T$7)&gt;=1,$T$7,IF(COUNTIFS('(6)定期点検調書'!$B$12:$B$5000,AL$47,'(6)定期点検調書'!$AH$12:$AH$5000,$C53,'(6)定期点検調書'!$BF$12:$BF$5000,$S$7)&gt;=1,$S$7,""))))))</f>
        <v/>
      </c>
      <c r="AM53" s="465" t="str">
        <f>IF(AM$47="","",IF(COUNTIFS('(6)定期点検調書'!$B$12:$B$5000,AM$47,'(6)定期点検調書'!$AH$12:$AH$5000,$C53,'(6)定期点検調書'!$BF$12:$BF$5000,$W$7)&gt;=1,$W$7,IF(COUNTIFS('(6)定期点検調書'!$B$12:$B$5000,AM$47,'(6)定期点検調書'!$AH$12:$AH$5000,$C53,'(6)定期点検調書'!$BF$12:$BF$5000,$V$7)&gt;=1,$V$7,IF(COUNTIFS('(6)定期点検調書'!$B$12:$B$5000,AM$47,'(6)定期点検調書'!$AH$12:$AH$5000,$C53,'(6)定期点検調書'!$BF$12:$BF$5000,$U$7)&gt;=1,$U$7,IF(COUNTIFS('(6)定期点検調書'!$B$12:$B$5000,AM$47,'(6)定期点検調書'!$AH$12:$AH$5000,$C53,'(6)定期点検調書'!$BF$12:$BF$5000,$T$7)&gt;=1,$T$7,IF(COUNTIFS('(6)定期点検調書'!$B$12:$B$5000,AM$47,'(6)定期点検調書'!$AH$12:$AH$5000,$C53,'(6)定期点検調書'!$BF$12:$BF$5000,$S$7)&gt;=1,$S$7,""))))))</f>
        <v/>
      </c>
      <c r="AN53" s="465" t="str">
        <f>IF(AN$47="","",IF(COUNTIFS('(6)定期点検調書'!$B$12:$B$5000,AN$47,'(6)定期点検調書'!$AH$12:$AH$5000,$C53,'(6)定期点検調書'!$BF$12:$BF$5000,$W$7)&gt;=1,$W$7,IF(COUNTIFS('(6)定期点検調書'!$B$12:$B$5000,AN$47,'(6)定期点検調書'!$AH$12:$AH$5000,$C53,'(6)定期点検調書'!$BF$12:$BF$5000,$V$7)&gt;=1,$V$7,IF(COUNTIFS('(6)定期点検調書'!$B$12:$B$5000,AN$47,'(6)定期点検調書'!$AH$12:$AH$5000,$C53,'(6)定期点検調書'!$BF$12:$BF$5000,$U$7)&gt;=1,$U$7,IF(COUNTIFS('(6)定期点検調書'!$B$12:$B$5000,AN$47,'(6)定期点検調書'!$AH$12:$AH$5000,$C53,'(6)定期点検調書'!$BF$12:$BF$5000,$T$7)&gt;=1,$T$7,IF(COUNTIFS('(6)定期点検調書'!$B$12:$B$5000,AN$47,'(6)定期点検調書'!$AH$12:$AH$5000,$C53,'(6)定期点検調書'!$BF$12:$BF$5000,$S$7)&gt;=1,$S$7,""))))))</f>
        <v/>
      </c>
      <c r="AO53" s="465" t="str">
        <f>IF(AO$47="","",IF(COUNTIFS('(6)定期点検調書'!$B$12:$B$5000,AO$47,'(6)定期点検調書'!$AH$12:$AH$5000,$C53,'(6)定期点検調書'!$BF$12:$BF$5000,$W$7)&gt;=1,$W$7,IF(COUNTIFS('(6)定期点検調書'!$B$12:$B$5000,AO$47,'(6)定期点検調書'!$AH$12:$AH$5000,$C53,'(6)定期点検調書'!$BF$12:$BF$5000,$V$7)&gt;=1,$V$7,IF(COUNTIFS('(6)定期点検調書'!$B$12:$B$5000,AO$47,'(6)定期点検調書'!$AH$12:$AH$5000,$C53,'(6)定期点検調書'!$BF$12:$BF$5000,$U$7)&gt;=1,$U$7,IF(COUNTIFS('(6)定期点検調書'!$B$12:$B$5000,AO$47,'(6)定期点検調書'!$AH$12:$AH$5000,$C53,'(6)定期点検調書'!$BF$12:$BF$5000,$T$7)&gt;=1,$T$7,IF(COUNTIFS('(6)定期点検調書'!$B$12:$B$5000,AO$47,'(6)定期点検調書'!$AH$12:$AH$5000,$C53,'(6)定期点検調書'!$BF$12:$BF$5000,$S$7)&gt;=1,$S$7,""))))))</f>
        <v/>
      </c>
      <c r="AP53" s="465" t="str">
        <f>IF(AP$47="","",IF(COUNTIFS('(6)定期点検調書'!$B$12:$B$5000,AP$47,'(6)定期点検調書'!$AH$12:$AH$5000,$C53,'(6)定期点検調書'!$BF$12:$BF$5000,$W$7)&gt;=1,$W$7,IF(COUNTIFS('(6)定期点検調書'!$B$12:$B$5000,AP$47,'(6)定期点検調書'!$AH$12:$AH$5000,$C53,'(6)定期点検調書'!$BF$12:$BF$5000,$V$7)&gt;=1,$V$7,IF(COUNTIFS('(6)定期点検調書'!$B$12:$B$5000,AP$47,'(6)定期点検調書'!$AH$12:$AH$5000,$C53,'(6)定期点検調書'!$BF$12:$BF$5000,$U$7)&gt;=1,$U$7,IF(COUNTIFS('(6)定期点検調書'!$B$12:$B$5000,AP$47,'(6)定期点検調書'!$AH$12:$AH$5000,$C53,'(6)定期点検調書'!$BF$12:$BF$5000,$T$7)&gt;=1,$T$7,IF(COUNTIFS('(6)定期点検調書'!$B$12:$B$5000,AP$47,'(6)定期点検調書'!$AH$12:$AH$5000,$C53,'(6)定期点検調書'!$BF$12:$BF$5000,$S$7)&gt;=1,$S$7,""))))))</f>
        <v/>
      </c>
      <c r="AQ53" s="465" t="str">
        <f>IF(AQ$47="","",IF(COUNTIFS('(6)定期点検調書'!$B$12:$B$5000,AQ$47,'(6)定期点検調書'!$AH$12:$AH$5000,$C53,'(6)定期点検調書'!$BF$12:$BF$5000,$W$7)&gt;=1,$W$7,IF(COUNTIFS('(6)定期点検調書'!$B$12:$B$5000,AQ$47,'(6)定期点検調書'!$AH$12:$AH$5000,$C53,'(6)定期点検調書'!$BF$12:$BF$5000,$V$7)&gt;=1,$V$7,IF(COUNTIFS('(6)定期点検調書'!$B$12:$B$5000,AQ$47,'(6)定期点検調書'!$AH$12:$AH$5000,$C53,'(6)定期点検調書'!$BF$12:$BF$5000,$U$7)&gt;=1,$U$7,IF(COUNTIFS('(6)定期点検調書'!$B$12:$B$5000,AQ$47,'(6)定期点検調書'!$AH$12:$AH$5000,$C53,'(6)定期点検調書'!$BF$12:$BF$5000,$T$7)&gt;=1,$T$7,IF(COUNTIFS('(6)定期点検調書'!$B$12:$B$5000,AQ$47,'(6)定期点検調書'!$AH$12:$AH$5000,$C53,'(6)定期点検調書'!$BF$12:$BF$5000,$S$7)&gt;=1,$S$7,""))))))</f>
        <v/>
      </c>
      <c r="AR53" s="465" t="str">
        <f>IF(AR$47="","",IF(COUNTIFS('(6)定期点検調書'!$B$12:$B$5000,AR$47,'(6)定期点検調書'!$AH$12:$AH$5000,$C53,'(6)定期点検調書'!$BF$12:$BF$5000,$W$7)&gt;=1,$W$7,IF(COUNTIFS('(6)定期点検調書'!$B$12:$B$5000,AR$47,'(6)定期点検調書'!$AH$12:$AH$5000,$C53,'(6)定期点検調書'!$BF$12:$BF$5000,$V$7)&gt;=1,$V$7,IF(COUNTIFS('(6)定期点検調書'!$B$12:$B$5000,AR$47,'(6)定期点検調書'!$AH$12:$AH$5000,$C53,'(6)定期点検調書'!$BF$12:$BF$5000,$U$7)&gt;=1,$U$7,IF(COUNTIFS('(6)定期点検調書'!$B$12:$B$5000,AR$47,'(6)定期点検調書'!$AH$12:$AH$5000,$C53,'(6)定期点検調書'!$BF$12:$BF$5000,$T$7)&gt;=1,$T$7,IF(COUNTIFS('(6)定期点検調書'!$B$12:$B$5000,AR$47,'(6)定期点検調書'!$AH$12:$AH$5000,$C53,'(6)定期点検調書'!$BF$12:$BF$5000,$S$7)&gt;=1,$S$7,""))))))</f>
        <v/>
      </c>
      <c r="AS53" s="465" t="str">
        <f>IF(AS$47="","",IF(COUNTIFS('(6)定期点検調書'!$B$12:$B$5000,AS$47,'(6)定期点検調書'!$AH$12:$AH$5000,$C53,'(6)定期点検調書'!$BF$12:$BF$5000,$W$7)&gt;=1,$W$7,IF(COUNTIFS('(6)定期点検調書'!$B$12:$B$5000,AS$47,'(6)定期点検調書'!$AH$12:$AH$5000,$C53,'(6)定期点検調書'!$BF$12:$BF$5000,$V$7)&gt;=1,$V$7,IF(COUNTIFS('(6)定期点検調書'!$B$12:$B$5000,AS$47,'(6)定期点検調書'!$AH$12:$AH$5000,$C53,'(6)定期点検調書'!$BF$12:$BF$5000,$U$7)&gt;=1,$U$7,IF(COUNTIFS('(6)定期点検調書'!$B$12:$B$5000,AS$47,'(6)定期点検調書'!$AH$12:$AH$5000,$C53,'(6)定期点検調書'!$BF$12:$BF$5000,$T$7)&gt;=1,$T$7,IF(COUNTIFS('(6)定期点検調書'!$B$12:$B$5000,AS$47,'(6)定期点検調書'!$AH$12:$AH$5000,$C53,'(6)定期点検調書'!$BF$12:$BF$5000,$S$7)&gt;=1,$S$7,""))))))</f>
        <v/>
      </c>
      <c r="AT53" s="465" t="str">
        <f>IF(AT$47="","",IF(COUNTIFS('(6)定期点検調書'!$B$12:$B$5000,AT$47,'(6)定期点検調書'!$AH$12:$AH$5000,$C53,'(6)定期点検調書'!$BF$12:$BF$5000,$W$7)&gt;=1,$W$7,IF(COUNTIFS('(6)定期点検調書'!$B$12:$B$5000,AT$47,'(6)定期点検調書'!$AH$12:$AH$5000,$C53,'(6)定期点検調書'!$BF$12:$BF$5000,$V$7)&gt;=1,$V$7,IF(COUNTIFS('(6)定期点検調書'!$B$12:$B$5000,AT$47,'(6)定期点検調書'!$AH$12:$AH$5000,$C53,'(6)定期点検調書'!$BF$12:$BF$5000,$U$7)&gt;=1,$U$7,IF(COUNTIFS('(6)定期点検調書'!$B$12:$B$5000,AT$47,'(6)定期点検調書'!$AH$12:$AH$5000,$C53,'(6)定期点検調書'!$BF$12:$BF$5000,$T$7)&gt;=1,$T$7,IF(COUNTIFS('(6)定期点検調書'!$B$12:$B$5000,AT$47,'(6)定期点検調書'!$AH$12:$AH$5000,$C53,'(6)定期点検調書'!$BF$12:$BF$5000,$S$7)&gt;=1,$S$7,""))))))</f>
        <v/>
      </c>
      <c r="AU53" s="465" t="str">
        <f>IF(AU$47="","",IF(COUNTIFS('(6)定期点検調書'!$B$12:$B$5000,AU$47,'(6)定期点検調書'!$AH$12:$AH$5000,$C53,'(6)定期点検調書'!$BF$12:$BF$5000,$W$7)&gt;=1,$W$7,IF(COUNTIFS('(6)定期点検調書'!$B$12:$B$5000,AU$47,'(6)定期点検調書'!$AH$12:$AH$5000,$C53,'(6)定期点検調書'!$BF$12:$BF$5000,$V$7)&gt;=1,$V$7,IF(COUNTIFS('(6)定期点検調書'!$B$12:$B$5000,AU$47,'(6)定期点検調書'!$AH$12:$AH$5000,$C53,'(6)定期点検調書'!$BF$12:$BF$5000,$U$7)&gt;=1,$U$7,IF(COUNTIFS('(6)定期点検調書'!$B$12:$B$5000,AU$47,'(6)定期点検調書'!$AH$12:$AH$5000,$C53,'(6)定期点検調書'!$BF$12:$BF$5000,$T$7)&gt;=1,$T$7,IF(COUNTIFS('(6)定期点検調書'!$B$12:$B$5000,AU$47,'(6)定期点検調書'!$AH$12:$AH$5000,$C53,'(6)定期点検調書'!$BF$12:$BF$5000,$S$7)&gt;=1,$S$7,""))))))</f>
        <v/>
      </c>
      <c r="AV53" s="465" t="str">
        <f>IF(AV$47="","",IF(COUNTIFS('(6)定期点検調書'!$B$12:$B$5000,AV$47,'(6)定期点検調書'!$AH$12:$AH$5000,$C53,'(6)定期点検調書'!$BF$12:$BF$5000,$W$7)&gt;=1,$W$7,IF(COUNTIFS('(6)定期点検調書'!$B$12:$B$5000,AV$47,'(6)定期点検調書'!$AH$12:$AH$5000,$C53,'(6)定期点検調書'!$BF$12:$BF$5000,$V$7)&gt;=1,$V$7,IF(COUNTIFS('(6)定期点検調書'!$B$12:$B$5000,AV$47,'(6)定期点検調書'!$AH$12:$AH$5000,$C53,'(6)定期点検調書'!$BF$12:$BF$5000,$U$7)&gt;=1,$U$7,IF(COUNTIFS('(6)定期点検調書'!$B$12:$B$5000,AV$47,'(6)定期点検調書'!$AH$12:$AH$5000,$C53,'(6)定期点検調書'!$BF$12:$BF$5000,$T$7)&gt;=1,$T$7,IF(COUNTIFS('(6)定期点検調書'!$B$12:$B$5000,AV$47,'(6)定期点検調書'!$AH$12:$AH$5000,$C53,'(6)定期点検調書'!$BF$12:$BF$5000,$S$7)&gt;=1,$S$7,""))))))</f>
        <v/>
      </c>
      <c r="AW53" s="465" t="str">
        <f>IF(AW$47="","",IF(COUNTIFS('(6)定期点検調書'!$B$12:$B$5000,AW$47,'(6)定期点検調書'!$AH$12:$AH$5000,$C53,'(6)定期点検調書'!$BF$12:$BF$5000,$W$7)&gt;=1,$W$7,IF(COUNTIFS('(6)定期点検調書'!$B$12:$B$5000,AW$47,'(6)定期点検調書'!$AH$12:$AH$5000,$C53,'(6)定期点検調書'!$BF$12:$BF$5000,$V$7)&gt;=1,$V$7,IF(COUNTIFS('(6)定期点検調書'!$B$12:$B$5000,AW$47,'(6)定期点検調書'!$AH$12:$AH$5000,$C53,'(6)定期点検調書'!$BF$12:$BF$5000,$U$7)&gt;=1,$U$7,IF(COUNTIFS('(6)定期点検調書'!$B$12:$B$5000,AW$47,'(6)定期点検調書'!$AH$12:$AH$5000,$C53,'(6)定期点検調書'!$BF$12:$BF$5000,$T$7)&gt;=1,$T$7,IF(COUNTIFS('(6)定期点検調書'!$B$12:$B$5000,AW$47,'(6)定期点検調書'!$AH$12:$AH$5000,$C53,'(6)定期点検調書'!$BF$12:$BF$5000,$S$7)&gt;=1,$S$7,""))))))</f>
        <v/>
      </c>
      <c r="AX53" s="465" t="str">
        <f>IF(AX$47="","",IF(COUNTIFS('(6)定期点検調書'!$B$12:$B$5000,AX$47,'(6)定期点検調書'!$AH$12:$AH$5000,$C53,'(6)定期点検調書'!$BF$12:$BF$5000,$W$7)&gt;=1,$W$7,IF(COUNTIFS('(6)定期点検調書'!$B$12:$B$5000,AX$47,'(6)定期点検調書'!$AH$12:$AH$5000,$C53,'(6)定期点検調書'!$BF$12:$BF$5000,$V$7)&gt;=1,$V$7,IF(COUNTIFS('(6)定期点検調書'!$B$12:$B$5000,AX$47,'(6)定期点検調書'!$AH$12:$AH$5000,$C53,'(6)定期点検調書'!$BF$12:$BF$5000,$U$7)&gt;=1,$U$7,IF(COUNTIFS('(6)定期点検調書'!$B$12:$B$5000,AX$47,'(6)定期点検調書'!$AH$12:$AH$5000,$C53,'(6)定期点検調書'!$BF$12:$BF$5000,$T$7)&gt;=1,$T$7,IF(COUNTIFS('(6)定期点検調書'!$B$12:$B$5000,AX$47,'(6)定期点検調書'!$AH$12:$AH$5000,$C53,'(6)定期点検調書'!$BF$12:$BF$5000,$S$7)&gt;=1,$S$7,""))))))</f>
        <v/>
      </c>
      <c r="AY53" s="465" t="str">
        <f>IF(AY$47="","",IF(COUNTIFS('(6)定期点検調書'!$B$12:$B$5000,AY$47,'(6)定期点検調書'!$AH$12:$AH$5000,$C53,'(6)定期点検調書'!$BF$12:$BF$5000,$W$7)&gt;=1,$W$7,IF(COUNTIFS('(6)定期点検調書'!$B$12:$B$5000,AY$47,'(6)定期点検調書'!$AH$12:$AH$5000,$C53,'(6)定期点検調書'!$BF$12:$BF$5000,$V$7)&gt;=1,$V$7,IF(COUNTIFS('(6)定期点検調書'!$B$12:$B$5000,AY$47,'(6)定期点検調書'!$AH$12:$AH$5000,$C53,'(6)定期点検調書'!$BF$12:$BF$5000,$U$7)&gt;=1,$U$7,IF(COUNTIFS('(6)定期点検調書'!$B$12:$B$5000,AY$47,'(6)定期点検調書'!$AH$12:$AH$5000,$C53,'(6)定期点検調書'!$BF$12:$BF$5000,$T$7)&gt;=1,$T$7,IF(COUNTIFS('(6)定期点検調書'!$B$12:$B$5000,AY$47,'(6)定期点検調書'!$AH$12:$AH$5000,$C53,'(6)定期点検調書'!$BF$12:$BF$5000,$S$7)&gt;=1,$S$7,""))))))</f>
        <v/>
      </c>
      <c r="AZ53" s="465" t="str">
        <f>IF(AZ$47="","",IF(COUNTIFS('(6)定期点検調書'!$B$12:$B$5000,AZ$47,'(6)定期点検調書'!$AH$12:$AH$5000,$C53,'(6)定期点検調書'!$BF$12:$BF$5000,$W$7)&gt;=1,$W$7,IF(COUNTIFS('(6)定期点検調書'!$B$12:$B$5000,AZ$47,'(6)定期点検調書'!$AH$12:$AH$5000,$C53,'(6)定期点検調書'!$BF$12:$BF$5000,$V$7)&gt;=1,$V$7,IF(COUNTIFS('(6)定期点検調書'!$B$12:$B$5000,AZ$47,'(6)定期点検調書'!$AH$12:$AH$5000,$C53,'(6)定期点検調書'!$BF$12:$BF$5000,$U$7)&gt;=1,$U$7,IF(COUNTIFS('(6)定期点検調書'!$B$12:$B$5000,AZ$47,'(6)定期点検調書'!$AH$12:$AH$5000,$C53,'(6)定期点検調書'!$BF$12:$BF$5000,$T$7)&gt;=1,$T$7,IF(COUNTIFS('(6)定期点検調書'!$B$12:$B$5000,AZ$47,'(6)定期点検調書'!$AH$12:$AH$5000,$C53,'(6)定期点検調書'!$BF$12:$BF$5000,$S$7)&gt;=1,$S$7,""))))))</f>
        <v/>
      </c>
      <c r="BA53" s="466" t="str">
        <f>IF(BA$47="","",IF(COUNTIFS('(6)定期点検調書'!$B$12:$B$5000,BA$47,'(6)定期点検調書'!$AH$12:$AH$5000,$C53,'(6)定期点検調書'!$BF$12:$BF$5000,$W$7)&gt;=1,$W$7,IF(COUNTIFS('(6)定期点検調書'!$B$12:$B$5000,BA$47,'(6)定期点検調書'!$AH$12:$AH$5000,$C53,'(6)定期点検調書'!$BF$12:$BF$5000,$V$7)&gt;=1,$V$7,IF(COUNTIFS('(6)定期点検調書'!$B$12:$B$5000,BA$47,'(6)定期点検調書'!$AH$12:$AH$5000,$C53,'(6)定期点検調書'!$BF$12:$BF$5000,$U$7)&gt;=1,$U$7,IF(COUNTIFS('(6)定期点検調書'!$B$12:$B$5000,BA$47,'(6)定期点検調書'!$AH$12:$AH$5000,$C53,'(6)定期点検調書'!$BF$12:$BF$5000,$T$7)&gt;=1,$T$7,IF(COUNTIFS('(6)定期点検調書'!$B$12:$B$5000,BA$47,'(6)定期点検調書'!$AH$12:$AH$5000,$C53,'(6)定期点検調書'!$BF$12:$BF$5000,$S$7)&gt;=1,$S$7,""))))))</f>
        <v/>
      </c>
    </row>
    <row r="54" spans="2:55" ht="18.75" customHeight="1" x14ac:dyDescent="0.2">
      <c r="B54" s="1854"/>
      <c r="C54" s="1841" t="str">
        <f>ﾃﾞｰﾀ一覧!$U$24</f>
        <v>傾き・変形</v>
      </c>
      <c r="D54" s="1842"/>
      <c r="E54" s="1842"/>
      <c r="F54" s="1842"/>
      <c r="G54" s="1843"/>
      <c r="H54" s="467" t="str">
        <f>IF(H$47="","",IF(COUNTIFS('(6)定期点検調書'!$B$12:$B$5000,H$47,'(6)定期点検調書'!$AH$12:$AH$5000,$C54,'(6)定期点検調書'!$BF$12:$BF$5000,$W$7)&gt;=1,$W$7,IF(COUNTIFS('(6)定期点検調書'!$B$12:$B$5000,H$47,'(6)定期点検調書'!$AH$12:$AH$5000,$C54,'(6)定期点検調書'!$BF$12:$BF$5000,$V$7)&gt;=1,$V$7,IF(COUNTIFS('(6)定期点検調書'!$B$12:$B$5000,H$47,'(6)定期点検調書'!$AH$12:$AH$5000,$C54,'(6)定期点検調書'!$BF$12:$BF$5000,$U$7)&gt;=1,$U$7,IF(COUNTIFS('(6)定期点検調書'!$B$12:$B$5000,H$47,'(6)定期点検調書'!$AH$12:$AH$5000,$C54,'(6)定期点検調書'!$BF$12:$BF$5000,$T$7)&gt;=1,$T$7,IF(COUNTIFS('(6)定期点検調書'!$B$12:$B$5000,H$47,'(6)定期点検調書'!$AH$12:$AH$5000,$C54,'(6)定期点検調書'!$BF$12:$BF$5000,$S$7)&gt;=1,$S$7,""))))))</f>
        <v/>
      </c>
      <c r="I54" s="465" t="str">
        <f>IF(I$47="","",IF(COUNTIFS('(6)定期点検調書'!$B$12:$B$5000,I$47,'(6)定期点検調書'!$AH$12:$AH$5000,$C54,'(6)定期点検調書'!$BF$12:$BF$5000,$W$7)&gt;=1,$W$7,IF(COUNTIFS('(6)定期点検調書'!$B$12:$B$5000,I$47,'(6)定期点検調書'!$AH$12:$AH$5000,$C54,'(6)定期点検調書'!$BF$12:$BF$5000,$V$7)&gt;=1,$V$7,IF(COUNTIFS('(6)定期点検調書'!$B$12:$B$5000,I$47,'(6)定期点検調書'!$AH$12:$AH$5000,$C54,'(6)定期点検調書'!$BF$12:$BF$5000,$U$7)&gt;=1,$U$7,IF(COUNTIFS('(6)定期点検調書'!$B$12:$B$5000,I$47,'(6)定期点検調書'!$AH$12:$AH$5000,$C54,'(6)定期点検調書'!$BF$12:$BF$5000,$T$7)&gt;=1,$T$7,IF(COUNTIFS('(6)定期点検調書'!$B$12:$B$5000,I$47,'(6)定期点検調書'!$AH$12:$AH$5000,$C54,'(6)定期点検調書'!$BF$12:$BF$5000,$S$7)&gt;=1,$S$7,""))))))</f>
        <v/>
      </c>
      <c r="J54" s="465" t="str">
        <f>IF(J$47="","",IF(COUNTIFS('(6)定期点検調書'!$B$12:$B$5000,J$47,'(6)定期点検調書'!$AH$12:$AH$5000,$C54,'(6)定期点検調書'!$BF$12:$BF$5000,$W$7)&gt;=1,$W$7,IF(COUNTIFS('(6)定期点検調書'!$B$12:$B$5000,J$47,'(6)定期点検調書'!$AH$12:$AH$5000,$C54,'(6)定期点検調書'!$BF$12:$BF$5000,$V$7)&gt;=1,$V$7,IF(COUNTIFS('(6)定期点検調書'!$B$12:$B$5000,J$47,'(6)定期点検調書'!$AH$12:$AH$5000,$C54,'(6)定期点検調書'!$BF$12:$BF$5000,$U$7)&gt;=1,$U$7,IF(COUNTIFS('(6)定期点検調書'!$B$12:$B$5000,J$47,'(6)定期点検調書'!$AH$12:$AH$5000,$C54,'(6)定期点検調書'!$BF$12:$BF$5000,$T$7)&gt;=1,$T$7,IF(COUNTIFS('(6)定期点検調書'!$B$12:$B$5000,J$47,'(6)定期点検調書'!$AH$12:$AH$5000,$C54,'(6)定期点検調書'!$BF$12:$BF$5000,$S$7)&gt;=1,$S$7,""))))))</f>
        <v/>
      </c>
      <c r="K54" s="465" t="str">
        <f>IF(K$47="","",IF(COUNTIFS('(6)定期点検調書'!$B$12:$B$5000,K$47,'(6)定期点検調書'!$AH$12:$AH$5000,$C54,'(6)定期点検調書'!$BF$12:$BF$5000,$W$7)&gt;=1,$W$7,IF(COUNTIFS('(6)定期点検調書'!$B$12:$B$5000,K$47,'(6)定期点検調書'!$AH$12:$AH$5000,$C54,'(6)定期点検調書'!$BF$12:$BF$5000,$V$7)&gt;=1,$V$7,IF(COUNTIFS('(6)定期点検調書'!$B$12:$B$5000,K$47,'(6)定期点検調書'!$AH$12:$AH$5000,$C54,'(6)定期点検調書'!$BF$12:$BF$5000,$U$7)&gt;=1,$U$7,IF(COUNTIFS('(6)定期点検調書'!$B$12:$B$5000,K$47,'(6)定期点検調書'!$AH$12:$AH$5000,$C54,'(6)定期点検調書'!$BF$12:$BF$5000,$T$7)&gt;=1,$T$7,IF(COUNTIFS('(6)定期点検調書'!$B$12:$B$5000,K$47,'(6)定期点検調書'!$AH$12:$AH$5000,$C54,'(6)定期点検調書'!$BF$12:$BF$5000,$S$7)&gt;=1,$S$7,""))))))</f>
        <v/>
      </c>
      <c r="L54" s="465" t="str">
        <f>IF(L$47="","",IF(COUNTIFS('(6)定期点検調書'!$B$12:$B$5000,L$47,'(6)定期点検調書'!$AH$12:$AH$5000,$C54,'(6)定期点検調書'!$BF$12:$BF$5000,$W$7)&gt;=1,$W$7,IF(COUNTIFS('(6)定期点検調書'!$B$12:$B$5000,L$47,'(6)定期点検調書'!$AH$12:$AH$5000,$C54,'(6)定期点検調書'!$BF$12:$BF$5000,$V$7)&gt;=1,$V$7,IF(COUNTIFS('(6)定期点検調書'!$B$12:$B$5000,L$47,'(6)定期点検調書'!$AH$12:$AH$5000,$C54,'(6)定期点検調書'!$BF$12:$BF$5000,$U$7)&gt;=1,$U$7,IF(COUNTIFS('(6)定期点検調書'!$B$12:$B$5000,L$47,'(6)定期点検調書'!$AH$12:$AH$5000,$C54,'(6)定期点検調書'!$BF$12:$BF$5000,$T$7)&gt;=1,$T$7,IF(COUNTIFS('(6)定期点検調書'!$B$12:$B$5000,L$47,'(6)定期点検調書'!$AH$12:$AH$5000,$C54,'(6)定期点検調書'!$BF$12:$BF$5000,$S$7)&gt;=1,$S$7,""))))))</f>
        <v/>
      </c>
      <c r="M54" s="465" t="str">
        <f>IF(M$47="","",IF(COUNTIFS('(6)定期点検調書'!$B$12:$B$5000,M$47,'(6)定期点検調書'!$AH$12:$AH$5000,$C54,'(6)定期点検調書'!$BF$12:$BF$5000,$W$7)&gt;=1,$W$7,IF(COUNTIFS('(6)定期点検調書'!$B$12:$B$5000,M$47,'(6)定期点検調書'!$AH$12:$AH$5000,$C54,'(6)定期点検調書'!$BF$12:$BF$5000,$V$7)&gt;=1,$V$7,IF(COUNTIFS('(6)定期点検調書'!$B$12:$B$5000,M$47,'(6)定期点検調書'!$AH$12:$AH$5000,$C54,'(6)定期点検調書'!$BF$12:$BF$5000,$U$7)&gt;=1,$U$7,IF(COUNTIFS('(6)定期点検調書'!$B$12:$B$5000,M$47,'(6)定期点検調書'!$AH$12:$AH$5000,$C54,'(6)定期点検調書'!$BF$12:$BF$5000,$T$7)&gt;=1,$T$7,IF(COUNTIFS('(6)定期点検調書'!$B$12:$B$5000,M$47,'(6)定期点検調書'!$AH$12:$AH$5000,$C54,'(6)定期点検調書'!$BF$12:$BF$5000,$S$7)&gt;=1,$S$7,""))))))</f>
        <v/>
      </c>
      <c r="N54" s="465" t="str">
        <f>IF(N$47="","",IF(COUNTIFS('(6)定期点検調書'!$B$12:$B$5000,N$47,'(6)定期点検調書'!$AH$12:$AH$5000,$C54,'(6)定期点検調書'!$BF$12:$BF$5000,$W$7)&gt;=1,$W$7,IF(COUNTIFS('(6)定期点検調書'!$B$12:$B$5000,N$47,'(6)定期点検調書'!$AH$12:$AH$5000,$C54,'(6)定期点検調書'!$BF$12:$BF$5000,$V$7)&gt;=1,$V$7,IF(COUNTIFS('(6)定期点検調書'!$B$12:$B$5000,N$47,'(6)定期点検調書'!$AH$12:$AH$5000,$C54,'(6)定期点検調書'!$BF$12:$BF$5000,$U$7)&gt;=1,$U$7,IF(COUNTIFS('(6)定期点検調書'!$B$12:$B$5000,N$47,'(6)定期点検調書'!$AH$12:$AH$5000,$C54,'(6)定期点検調書'!$BF$12:$BF$5000,$T$7)&gt;=1,$T$7,IF(COUNTIFS('(6)定期点検調書'!$B$12:$B$5000,N$47,'(6)定期点検調書'!$AH$12:$AH$5000,$C54,'(6)定期点検調書'!$BF$12:$BF$5000,$S$7)&gt;=1,$S$7,""))))))</f>
        <v/>
      </c>
      <c r="O54" s="465" t="str">
        <f>IF(O$47="","",IF(COUNTIFS('(6)定期点検調書'!$B$12:$B$5000,O$47,'(6)定期点検調書'!$AH$12:$AH$5000,$C54,'(6)定期点検調書'!$BF$12:$BF$5000,$W$7)&gt;=1,$W$7,IF(COUNTIFS('(6)定期点検調書'!$B$12:$B$5000,O$47,'(6)定期点検調書'!$AH$12:$AH$5000,$C54,'(6)定期点検調書'!$BF$12:$BF$5000,$V$7)&gt;=1,$V$7,IF(COUNTIFS('(6)定期点検調書'!$B$12:$B$5000,O$47,'(6)定期点検調書'!$AH$12:$AH$5000,$C54,'(6)定期点検調書'!$BF$12:$BF$5000,$U$7)&gt;=1,$U$7,IF(COUNTIFS('(6)定期点検調書'!$B$12:$B$5000,O$47,'(6)定期点検調書'!$AH$12:$AH$5000,$C54,'(6)定期点検調書'!$BF$12:$BF$5000,$T$7)&gt;=1,$T$7,IF(COUNTIFS('(6)定期点検調書'!$B$12:$B$5000,O$47,'(6)定期点検調書'!$AH$12:$AH$5000,$C54,'(6)定期点検調書'!$BF$12:$BF$5000,$S$7)&gt;=1,$S$7,""))))))</f>
        <v/>
      </c>
      <c r="P54" s="465" t="str">
        <f>IF(P$47="","",IF(COUNTIFS('(6)定期点検調書'!$B$12:$B$5000,P$47,'(6)定期点検調書'!$AH$12:$AH$5000,$C54,'(6)定期点検調書'!$BF$12:$BF$5000,$W$7)&gt;=1,$W$7,IF(COUNTIFS('(6)定期点検調書'!$B$12:$B$5000,P$47,'(6)定期点検調書'!$AH$12:$AH$5000,$C54,'(6)定期点検調書'!$BF$12:$BF$5000,$V$7)&gt;=1,$V$7,IF(COUNTIFS('(6)定期点検調書'!$B$12:$B$5000,P$47,'(6)定期点検調書'!$AH$12:$AH$5000,$C54,'(6)定期点検調書'!$BF$12:$BF$5000,$U$7)&gt;=1,$U$7,IF(COUNTIFS('(6)定期点検調書'!$B$12:$B$5000,P$47,'(6)定期点検調書'!$AH$12:$AH$5000,$C54,'(6)定期点検調書'!$BF$12:$BF$5000,$T$7)&gt;=1,$T$7,IF(COUNTIFS('(6)定期点検調書'!$B$12:$B$5000,P$47,'(6)定期点検調書'!$AH$12:$AH$5000,$C54,'(6)定期点検調書'!$BF$12:$BF$5000,$S$7)&gt;=1,$S$7,""))))))</f>
        <v/>
      </c>
      <c r="Q54" s="465" t="str">
        <f>IF(Q$47="","",IF(COUNTIFS('(6)定期点検調書'!$B$12:$B$5000,Q$47,'(6)定期点検調書'!$AH$12:$AH$5000,$C54,'(6)定期点検調書'!$BF$12:$BF$5000,$W$7)&gt;=1,$W$7,IF(COUNTIFS('(6)定期点検調書'!$B$12:$B$5000,Q$47,'(6)定期点検調書'!$AH$12:$AH$5000,$C54,'(6)定期点検調書'!$BF$12:$BF$5000,$V$7)&gt;=1,$V$7,IF(COUNTIFS('(6)定期点検調書'!$B$12:$B$5000,Q$47,'(6)定期点検調書'!$AH$12:$AH$5000,$C54,'(6)定期点検調書'!$BF$12:$BF$5000,$U$7)&gt;=1,$U$7,IF(COUNTIFS('(6)定期点検調書'!$B$12:$B$5000,Q$47,'(6)定期点検調書'!$AH$12:$AH$5000,$C54,'(6)定期点検調書'!$BF$12:$BF$5000,$T$7)&gt;=1,$T$7,IF(COUNTIFS('(6)定期点検調書'!$B$12:$B$5000,Q$47,'(6)定期点検調書'!$AH$12:$AH$5000,$C54,'(6)定期点検調書'!$BF$12:$BF$5000,$S$7)&gt;=1,$S$7,""))))))</f>
        <v/>
      </c>
      <c r="R54" s="465" t="str">
        <f>IF(R$47="","",IF(COUNTIFS('(6)定期点検調書'!$B$12:$B$5000,R$47,'(6)定期点検調書'!$AH$12:$AH$5000,$C54,'(6)定期点検調書'!$BF$12:$BF$5000,$W$7)&gt;=1,$W$7,IF(COUNTIFS('(6)定期点検調書'!$B$12:$B$5000,R$47,'(6)定期点検調書'!$AH$12:$AH$5000,$C54,'(6)定期点検調書'!$BF$12:$BF$5000,$V$7)&gt;=1,$V$7,IF(COUNTIFS('(6)定期点検調書'!$B$12:$B$5000,R$47,'(6)定期点検調書'!$AH$12:$AH$5000,$C54,'(6)定期点検調書'!$BF$12:$BF$5000,$U$7)&gt;=1,$U$7,IF(COUNTIFS('(6)定期点検調書'!$B$12:$B$5000,R$47,'(6)定期点検調書'!$AH$12:$AH$5000,$C54,'(6)定期点検調書'!$BF$12:$BF$5000,$T$7)&gt;=1,$T$7,IF(COUNTIFS('(6)定期点検調書'!$B$12:$B$5000,R$47,'(6)定期点検調書'!$AH$12:$AH$5000,$C54,'(6)定期点検調書'!$BF$12:$BF$5000,$S$7)&gt;=1,$S$7,""))))))</f>
        <v/>
      </c>
      <c r="S54" s="465" t="str">
        <f>IF(S$47="","",IF(COUNTIFS('(6)定期点検調書'!$B$12:$B$5000,S$47,'(6)定期点検調書'!$AH$12:$AH$5000,$C54,'(6)定期点検調書'!$BF$12:$BF$5000,$W$7)&gt;=1,$W$7,IF(COUNTIFS('(6)定期点検調書'!$B$12:$B$5000,S$47,'(6)定期点検調書'!$AH$12:$AH$5000,$C54,'(6)定期点検調書'!$BF$12:$BF$5000,$V$7)&gt;=1,$V$7,IF(COUNTIFS('(6)定期点検調書'!$B$12:$B$5000,S$47,'(6)定期点検調書'!$AH$12:$AH$5000,$C54,'(6)定期点検調書'!$BF$12:$BF$5000,$U$7)&gt;=1,$U$7,IF(COUNTIFS('(6)定期点検調書'!$B$12:$B$5000,S$47,'(6)定期点検調書'!$AH$12:$AH$5000,$C54,'(6)定期点検調書'!$BF$12:$BF$5000,$T$7)&gt;=1,$T$7,IF(COUNTIFS('(6)定期点検調書'!$B$12:$B$5000,S$47,'(6)定期点検調書'!$AH$12:$AH$5000,$C54,'(6)定期点検調書'!$BF$12:$BF$5000,$S$7)&gt;=1,$S$7,""))))))</f>
        <v/>
      </c>
      <c r="T54" s="465" t="str">
        <f>IF(T$47="","",IF(COUNTIFS('(6)定期点検調書'!$B$12:$B$5000,T$47,'(6)定期点検調書'!$AH$12:$AH$5000,$C54,'(6)定期点検調書'!$BF$12:$BF$5000,$W$7)&gt;=1,$W$7,IF(COUNTIFS('(6)定期点検調書'!$B$12:$B$5000,T$47,'(6)定期点検調書'!$AH$12:$AH$5000,$C54,'(6)定期点検調書'!$BF$12:$BF$5000,$V$7)&gt;=1,$V$7,IF(COUNTIFS('(6)定期点検調書'!$B$12:$B$5000,T$47,'(6)定期点検調書'!$AH$12:$AH$5000,$C54,'(6)定期点検調書'!$BF$12:$BF$5000,$U$7)&gt;=1,$U$7,IF(COUNTIFS('(6)定期点検調書'!$B$12:$B$5000,T$47,'(6)定期点検調書'!$AH$12:$AH$5000,$C54,'(6)定期点検調書'!$BF$12:$BF$5000,$T$7)&gt;=1,$T$7,IF(COUNTIFS('(6)定期点検調書'!$B$12:$B$5000,T$47,'(6)定期点検調書'!$AH$12:$AH$5000,$C54,'(6)定期点検調書'!$BF$12:$BF$5000,$S$7)&gt;=1,$S$7,""))))))</f>
        <v/>
      </c>
      <c r="U54" s="465" t="str">
        <f>IF(U$47="","",IF(COUNTIFS('(6)定期点検調書'!$B$12:$B$5000,U$47,'(6)定期点検調書'!$AH$12:$AH$5000,$C54,'(6)定期点検調書'!$BF$12:$BF$5000,$W$7)&gt;=1,$W$7,IF(COUNTIFS('(6)定期点検調書'!$B$12:$B$5000,U$47,'(6)定期点検調書'!$AH$12:$AH$5000,$C54,'(6)定期点検調書'!$BF$12:$BF$5000,$V$7)&gt;=1,$V$7,IF(COUNTIFS('(6)定期点検調書'!$B$12:$B$5000,U$47,'(6)定期点検調書'!$AH$12:$AH$5000,$C54,'(6)定期点検調書'!$BF$12:$BF$5000,$U$7)&gt;=1,$U$7,IF(COUNTIFS('(6)定期点検調書'!$B$12:$B$5000,U$47,'(6)定期点検調書'!$AH$12:$AH$5000,$C54,'(6)定期点検調書'!$BF$12:$BF$5000,$T$7)&gt;=1,$T$7,IF(COUNTIFS('(6)定期点検調書'!$B$12:$B$5000,U$47,'(6)定期点検調書'!$AH$12:$AH$5000,$C54,'(6)定期点検調書'!$BF$12:$BF$5000,$S$7)&gt;=1,$S$7,""))))))</f>
        <v/>
      </c>
      <c r="V54" s="465" t="str">
        <f>IF(V$47="","",IF(COUNTIFS('(6)定期点検調書'!$B$12:$B$5000,V$47,'(6)定期点検調書'!$AH$12:$AH$5000,$C54,'(6)定期点検調書'!$BF$12:$BF$5000,$W$7)&gt;=1,$W$7,IF(COUNTIFS('(6)定期点検調書'!$B$12:$B$5000,V$47,'(6)定期点検調書'!$AH$12:$AH$5000,$C54,'(6)定期点検調書'!$BF$12:$BF$5000,$V$7)&gt;=1,$V$7,IF(COUNTIFS('(6)定期点検調書'!$B$12:$B$5000,V$47,'(6)定期点検調書'!$AH$12:$AH$5000,$C54,'(6)定期点検調書'!$BF$12:$BF$5000,$U$7)&gt;=1,$U$7,IF(COUNTIFS('(6)定期点検調書'!$B$12:$B$5000,V$47,'(6)定期点検調書'!$AH$12:$AH$5000,$C54,'(6)定期点検調書'!$BF$12:$BF$5000,$T$7)&gt;=1,$T$7,IF(COUNTIFS('(6)定期点検調書'!$B$12:$B$5000,V$47,'(6)定期点検調書'!$AH$12:$AH$5000,$C54,'(6)定期点検調書'!$BF$12:$BF$5000,$S$7)&gt;=1,$S$7,""))))))</f>
        <v/>
      </c>
      <c r="W54" s="465" t="str">
        <f>IF(W$47="","",IF(COUNTIFS('(6)定期点検調書'!$B$12:$B$5000,W$47,'(6)定期点検調書'!$AH$12:$AH$5000,$C54,'(6)定期点検調書'!$BF$12:$BF$5000,$W$7)&gt;=1,$W$7,IF(COUNTIFS('(6)定期点検調書'!$B$12:$B$5000,W$47,'(6)定期点検調書'!$AH$12:$AH$5000,$C54,'(6)定期点検調書'!$BF$12:$BF$5000,$V$7)&gt;=1,$V$7,IF(COUNTIFS('(6)定期点検調書'!$B$12:$B$5000,W$47,'(6)定期点検調書'!$AH$12:$AH$5000,$C54,'(6)定期点検調書'!$BF$12:$BF$5000,$U$7)&gt;=1,$U$7,IF(COUNTIFS('(6)定期点検調書'!$B$12:$B$5000,W$47,'(6)定期点検調書'!$AH$12:$AH$5000,$C54,'(6)定期点検調書'!$BF$12:$BF$5000,$T$7)&gt;=1,$T$7,IF(COUNTIFS('(6)定期点検調書'!$B$12:$B$5000,W$47,'(6)定期点検調書'!$AH$12:$AH$5000,$C54,'(6)定期点検調書'!$BF$12:$BF$5000,$S$7)&gt;=1,$S$7,""))))))</f>
        <v/>
      </c>
      <c r="X54" s="465" t="str">
        <f>IF(X$47="","",IF(COUNTIFS('(6)定期点検調書'!$B$12:$B$5000,X$47,'(6)定期点検調書'!$AH$12:$AH$5000,$C54,'(6)定期点検調書'!$BF$12:$BF$5000,$W$7)&gt;=1,$W$7,IF(COUNTIFS('(6)定期点検調書'!$B$12:$B$5000,X$47,'(6)定期点検調書'!$AH$12:$AH$5000,$C54,'(6)定期点検調書'!$BF$12:$BF$5000,$V$7)&gt;=1,$V$7,IF(COUNTIFS('(6)定期点検調書'!$B$12:$B$5000,X$47,'(6)定期点検調書'!$AH$12:$AH$5000,$C54,'(6)定期点検調書'!$BF$12:$BF$5000,$U$7)&gt;=1,$U$7,IF(COUNTIFS('(6)定期点検調書'!$B$12:$B$5000,X$47,'(6)定期点検調書'!$AH$12:$AH$5000,$C54,'(6)定期点検調書'!$BF$12:$BF$5000,$T$7)&gt;=1,$T$7,IF(COUNTIFS('(6)定期点検調書'!$B$12:$B$5000,X$47,'(6)定期点検調書'!$AH$12:$AH$5000,$C54,'(6)定期点検調書'!$BF$12:$BF$5000,$S$7)&gt;=1,$S$7,""))))))</f>
        <v/>
      </c>
      <c r="Y54" s="465" t="str">
        <f>IF(Y$47="","",IF(COUNTIFS('(6)定期点検調書'!$B$12:$B$5000,Y$47,'(6)定期点検調書'!$AH$12:$AH$5000,$C54,'(6)定期点検調書'!$BF$12:$BF$5000,$W$7)&gt;=1,$W$7,IF(COUNTIFS('(6)定期点検調書'!$B$12:$B$5000,Y$47,'(6)定期点検調書'!$AH$12:$AH$5000,$C54,'(6)定期点検調書'!$BF$12:$BF$5000,$V$7)&gt;=1,$V$7,IF(COUNTIFS('(6)定期点検調書'!$B$12:$B$5000,Y$47,'(6)定期点検調書'!$AH$12:$AH$5000,$C54,'(6)定期点検調書'!$BF$12:$BF$5000,$U$7)&gt;=1,$U$7,IF(COUNTIFS('(6)定期点検調書'!$B$12:$B$5000,Y$47,'(6)定期点検調書'!$AH$12:$AH$5000,$C54,'(6)定期点検調書'!$BF$12:$BF$5000,$T$7)&gt;=1,$T$7,IF(COUNTIFS('(6)定期点検調書'!$B$12:$B$5000,Y$47,'(6)定期点検調書'!$AH$12:$AH$5000,$C54,'(6)定期点検調書'!$BF$12:$BF$5000,$S$7)&gt;=1,$S$7,""))))))</f>
        <v/>
      </c>
      <c r="Z54" s="465" t="str">
        <f>IF(Z$47="","",IF(COUNTIFS('(6)定期点検調書'!$B$12:$B$5000,Z$47,'(6)定期点検調書'!$AH$12:$AH$5000,$C54,'(6)定期点検調書'!$BF$12:$BF$5000,$W$7)&gt;=1,$W$7,IF(COUNTIFS('(6)定期点検調書'!$B$12:$B$5000,Z$47,'(6)定期点検調書'!$AH$12:$AH$5000,$C54,'(6)定期点検調書'!$BF$12:$BF$5000,$V$7)&gt;=1,$V$7,IF(COUNTIFS('(6)定期点検調書'!$B$12:$B$5000,Z$47,'(6)定期点検調書'!$AH$12:$AH$5000,$C54,'(6)定期点検調書'!$BF$12:$BF$5000,$U$7)&gt;=1,$U$7,IF(COUNTIFS('(6)定期点検調書'!$B$12:$B$5000,Z$47,'(6)定期点検調書'!$AH$12:$AH$5000,$C54,'(6)定期点検調書'!$BF$12:$BF$5000,$T$7)&gt;=1,$T$7,IF(COUNTIFS('(6)定期点検調書'!$B$12:$B$5000,Z$47,'(6)定期点検調書'!$AH$12:$AH$5000,$C54,'(6)定期点検調書'!$BF$12:$BF$5000,$S$7)&gt;=1,$S$7,""))))))</f>
        <v/>
      </c>
      <c r="AA54" s="465" t="str">
        <f>IF(AA$47="","",IF(COUNTIFS('(6)定期点検調書'!$B$12:$B$5000,AA$47,'(6)定期点検調書'!$AH$12:$AH$5000,$C54,'(6)定期点検調書'!$BF$12:$BF$5000,$W$7)&gt;=1,$W$7,IF(COUNTIFS('(6)定期点検調書'!$B$12:$B$5000,AA$47,'(6)定期点検調書'!$AH$12:$AH$5000,$C54,'(6)定期点検調書'!$BF$12:$BF$5000,$V$7)&gt;=1,$V$7,IF(COUNTIFS('(6)定期点検調書'!$B$12:$B$5000,AA$47,'(6)定期点検調書'!$AH$12:$AH$5000,$C54,'(6)定期点検調書'!$BF$12:$BF$5000,$U$7)&gt;=1,$U$7,IF(COUNTIFS('(6)定期点検調書'!$B$12:$B$5000,AA$47,'(6)定期点検調書'!$AH$12:$AH$5000,$C54,'(6)定期点検調書'!$BF$12:$BF$5000,$T$7)&gt;=1,$T$7,IF(COUNTIFS('(6)定期点検調書'!$B$12:$B$5000,AA$47,'(6)定期点検調書'!$AH$12:$AH$5000,$C54,'(6)定期点検調書'!$BF$12:$BF$5000,$S$7)&gt;=1,$S$7,""))))))</f>
        <v/>
      </c>
      <c r="AB54" s="465" t="str">
        <f>IF(AB$47="","",IF(COUNTIFS('(6)定期点検調書'!$B$12:$B$5000,AB$47,'(6)定期点検調書'!$AH$12:$AH$5000,$C54,'(6)定期点検調書'!$BF$12:$BF$5000,$W$7)&gt;=1,$W$7,IF(COUNTIFS('(6)定期点検調書'!$B$12:$B$5000,AB$47,'(6)定期点検調書'!$AH$12:$AH$5000,$C54,'(6)定期点検調書'!$BF$12:$BF$5000,$V$7)&gt;=1,$V$7,IF(COUNTIFS('(6)定期点検調書'!$B$12:$B$5000,AB$47,'(6)定期点検調書'!$AH$12:$AH$5000,$C54,'(6)定期点検調書'!$BF$12:$BF$5000,$U$7)&gt;=1,$U$7,IF(COUNTIFS('(6)定期点検調書'!$B$12:$B$5000,AB$47,'(6)定期点検調書'!$AH$12:$AH$5000,$C54,'(6)定期点検調書'!$BF$12:$BF$5000,$T$7)&gt;=1,$T$7,IF(COUNTIFS('(6)定期点検調書'!$B$12:$B$5000,AB$47,'(6)定期点検調書'!$AH$12:$AH$5000,$C54,'(6)定期点検調書'!$BF$12:$BF$5000,$S$7)&gt;=1,$S$7,""))))))</f>
        <v/>
      </c>
      <c r="AC54" s="465" t="str">
        <f>IF(AC$47="","",IF(COUNTIFS('(6)定期点検調書'!$B$12:$B$5000,AC$47,'(6)定期点検調書'!$AH$12:$AH$5000,$C54,'(6)定期点検調書'!$BF$12:$BF$5000,$W$7)&gt;=1,$W$7,IF(COUNTIFS('(6)定期点検調書'!$B$12:$B$5000,AC$47,'(6)定期点検調書'!$AH$12:$AH$5000,$C54,'(6)定期点検調書'!$BF$12:$BF$5000,$V$7)&gt;=1,$V$7,IF(COUNTIFS('(6)定期点検調書'!$B$12:$B$5000,AC$47,'(6)定期点検調書'!$AH$12:$AH$5000,$C54,'(6)定期点検調書'!$BF$12:$BF$5000,$U$7)&gt;=1,$U$7,IF(COUNTIFS('(6)定期点検調書'!$B$12:$B$5000,AC$47,'(6)定期点検調書'!$AH$12:$AH$5000,$C54,'(6)定期点検調書'!$BF$12:$BF$5000,$T$7)&gt;=1,$T$7,IF(COUNTIFS('(6)定期点検調書'!$B$12:$B$5000,AC$47,'(6)定期点検調書'!$AH$12:$AH$5000,$C54,'(6)定期点検調書'!$BF$12:$BF$5000,$S$7)&gt;=1,$S$7,""))))))</f>
        <v/>
      </c>
      <c r="AD54" s="465" t="str">
        <f>IF(AD$47="","",IF(COUNTIFS('(6)定期点検調書'!$B$12:$B$5000,AD$47,'(6)定期点検調書'!$AH$12:$AH$5000,$C54,'(6)定期点検調書'!$BF$12:$BF$5000,$W$7)&gt;=1,$W$7,IF(COUNTIFS('(6)定期点検調書'!$B$12:$B$5000,AD$47,'(6)定期点検調書'!$AH$12:$AH$5000,$C54,'(6)定期点検調書'!$BF$12:$BF$5000,$V$7)&gt;=1,$V$7,IF(COUNTIFS('(6)定期点検調書'!$B$12:$B$5000,AD$47,'(6)定期点検調書'!$AH$12:$AH$5000,$C54,'(6)定期点検調書'!$BF$12:$BF$5000,$U$7)&gt;=1,$U$7,IF(COUNTIFS('(6)定期点検調書'!$B$12:$B$5000,AD$47,'(6)定期点検調書'!$AH$12:$AH$5000,$C54,'(6)定期点検調書'!$BF$12:$BF$5000,$T$7)&gt;=1,$T$7,IF(COUNTIFS('(6)定期点検調書'!$B$12:$B$5000,AD$47,'(6)定期点検調書'!$AH$12:$AH$5000,$C54,'(6)定期点検調書'!$BF$12:$BF$5000,$S$7)&gt;=1,$S$7,""))))))</f>
        <v/>
      </c>
      <c r="AE54" s="465" t="str">
        <f>IF(AE$47="","",IF(COUNTIFS('(6)定期点検調書'!$B$12:$B$5000,AE$47,'(6)定期点検調書'!$AH$12:$AH$5000,$C54,'(6)定期点検調書'!$BF$12:$BF$5000,$W$7)&gt;=1,$W$7,IF(COUNTIFS('(6)定期点検調書'!$B$12:$B$5000,AE$47,'(6)定期点検調書'!$AH$12:$AH$5000,$C54,'(6)定期点検調書'!$BF$12:$BF$5000,$V$7)&gt;=1,$V$7,IF(COUNTIFS('(6)定期点検調書'!$B$12:$B$5000,AE$47,'(6)定期点検調書'!$AH$12:$AH$5000,$C54,'(6)定期点検調書'!$BF$12:$BF$5000,$U$7)&gt;=1,$U$7,IF(COUNTIFS('(6)定期点検調書'!$B$12:$B$5000,AE$47,'(6)定期点検調書'!$AH$12:$AH$5000,$C54,'(6)定期点検調書'!$BF$12:$BF$5000,$T$7)&gt;=1,$T$7,IF(COUNTIFS('(6)定期点検調書'!$B$12:$B$5000,AE$47,'(6)定期点検調書'!$AH$12:$AH$5000,$C54,'(6)定期点検調書'!$BF$12:$BF$5000,$S$7)&gt;=1,$S$7,""))))))</f>
        <v/>
      </c>
      <c r="AF54" s="465" t="str">
        <f>IF(AF$47="","",IF(COUNTIFS('(6)定期点検調書'!$B$12:$B$5000,AF$47,'(6)定期点検調書'!$AH$12:$AH$5000,$C54,'(6)定期点検調書'!$BF$12:$BF$5000,$W$7)&gt;=1,$W$7,IF(COUNTIFS('(6)定期点検調書'!$B$12:$B$5000,AF$47,'(6)定期点検調書'!$AH$12:$AH$5000,$C54,'(6)定期点検調書'!$BF$12:$BF$5000,$V$7)&gt;=1,$V$7,IF(COUNTIFS('(6)定期点検調書'!$B$12:$B$5000,AF$47,'(6)定期点検調書'!$AH$12:$AH$5000,$C54,'(6)定期点検調書'!$BF$12:$BF$5000,$U$7)&gt;=1,$U$7,IF(COUNTIFS('(6)定期点検調書'!$B$12:$B$5000,AF$47,'(6)定期点検調書'!$AH$12:$AH$5000,$C54,'(6)定期点検調書'!$BF$12:$BF$5000,$T$7)&gt;=1,$T$7,IF(COUNTIFS('(6)定期点検調書'!$B$12:$B$5000,AF$47,'(6)定期点検調書'!$AH$12:$AH$5000,$C54,'(6)定期点検調書'!$BF$12:$BF$5000,$S$7)&gt;=1,$S$7,""))))))</f>
        <v/>
      </c>
      <c r="AG54" s="465" t="str">
        <f>IF(AG$47="","",IF(COUNTIFS('(6)定期点検調書'!$B$12:$B$5000,AG$47,'(6)定期点検調書'!$AH$12:$AH$5000,$C54,'(6)定期点検調書'!$BF$12:$BF$5000,$W$7)&gt;=1,$W$7,IF(COUNTIFS('(6)定期点検調書'!$B$12:$B$5000,AG$47,'(6)定期点検調書'!$AH$12:$AH$5000,$C54,'(6)定期点検調書'!$BF$12:$BF$5000,$V$7)&gt;=1,$V$7,IF(COUNTIFS('(6)定期点検調書'!$B$12:$B$5000,AG$47,'(6)定期点検調書'!$AH$12:$AH$5000,$C54,'(6)定期点検調書'!$BF$12:$BF$5000,$U$7)&gt;=1,$U$7,IF(COUNTIFS('(6)定期点検調書'!$B$12:$B$5000,AG$47,'(6)定期点検調書'!$AH$12:$AH$5000,$C54,'(6)定期点検調書'!$BF$12:$BF$5000,$T$7)&gt;=1,$T$7,IF(COUNTIFS('(6)定期点検調書'!$B$12:$B$5000,AG$47,'(6)定期点検調書'!$AH$12:$AH$5000,$C54,'(6)定期点検調書'!$BF$12:$BF$5000,$S$7)&gt;=1,$S$7,""))))))</f>
        <v/>
      </c>
      <c r="AH54" s="465" t="str">
        <f>IF(AH$47="","",IF(COUNTIFS('(6)定期点検調書'!$B$12:$B$5000,AH$47,'(6)定期点検調書'!$AH$12:$AH$5000,$C54,'(6)定期点検調書'!$BF$12:$BF$5000,$W$7)&gt;=1,$W$7,IF(COUNTIFS('(6)定期点検調書'!$B$12:$B$5000,AH$47,'(6)定期点検調書'!$AH$12:$AH$5000,$C54,'(6)定期点検調書'!$BF$12:$BF$5000,$V$7)&gt;=1,$V$7,IF(COUNTIFS('(6)定期点検調書'!$B$12:$B$5000,AH$47,'(6)定期点検調書'!$AH$12:$AH$5000,$C54,'(6)定期点検調書'!$BF$12:$BF$5000,$U$7)&gt;=1,$U$7,IF(COUNTIFS('(6)定期点検調書'!$B$12:$B$5000,AH$47,'(6)定期点検調書'!$AH$12:$AH$5000,$C54,'(6)定期点検調書'!$BF$12:$BF$5000,$T$7)&gt;=1,$T$7,IF(COUNTIFS('(6)定期点検調書'!$B$12:$B$5000,AH$47,'(6)定期点検調書'!$AH$12:$AH$5000,$C54,'(6)定期点検調書'!$BF$12:$BF$5000,$S$7)&gt;=1,$S$7,""))))))</f>
        <v/>
      </c>
      <c r="AI54" s="465" t="str">
        <f>IF(AI$47="","",IF(COUNTIFS('(6)定期点検調書'!$B$12:$B$5000,AI$47,'(6)定期点検調書'!$AH$12:$AH$5000,$C54,'(6)定期点検調書'!$BF$12:$BF$5000,$W$7)&gt;=1,$W$7,IF(COUNTIFS('(6)定期点検調書'!$B$12:$B$5000,AI$47,'(6)定期点検調書'!$AH$12:$AH$5000,$C54,'(6)定期点検調書'!$BF$12:$BF$5000,$V$7)&gt;=1,$V$7,IF(COUNTIFS('(6)定期点検調書'!$B$12:$B$5000,AI$47,'(6)定期点検調書'!$AH$12:$AH$5000,$C54,'(6)定期点検調書'!$BF$12:$BF$5000,$U$7)&gt;=1,$U$7,IF(COUNTIFS('(6)定期点検調書'!$B$12:$B$5000,AI$47,'(6)定期点検調書'!$AH$12:$AH$5000,$C54,'(6)定期点検調書'!$BF$12:$BF$5000,$T$7)&gt;=1,$T$7,IF(COUNTIFS('(6)定期点検調書'!$B$12:$B$5000,AI$47,'(6)定期点検調書'!$AH$12:$AH$5000,$C54,'(6)定期点検調書'!$BF$12:$BF$5000,$S$7)&gt;=1,$S$7,""))))))</f>
        <v/>
      </c>
      <c r="AJ54" s="465" t="str">
        <f>IF(AJ$47="","",IF(COUNTIFS('(6)定期点検調書'!$B$12:$B$5000,AJ$47,'(6)定期点検調書'!$AH$12:$AH$5000,$C54,'(6)定期点検調書'!$BF$12:$BF$5000,$W$7)&gt;=1,$W$7,IF(COUNTIFS('(6)定期点検調書'!$B$12:$B$5000,AJ$47,'(6)定期点検調書'!$AH$12:$AH$5000,$C54,'(6)定期点検調書'!$BF$12:$BF$5000,$V$7)&gt;=1,$V$7,IF(COUNTIFS('(6)定期点検調書'!$B$12:$B$5000,AJ$47,'(6)定期点検調書'!$AH$12:$AH$5000,$C54,'(6)定期点検調書'!$BF$12:$BF$5000,$U$7)&gt;=1,$U$7,IF(COUNTIFS('(6)定期点検調書'!$B$12:$B$5000,AJ$47,'(6)定期点検調書'!$AH$12:$AH$5000,$C54,'(6)定期点検調書'!$BF$12:$BF$5000,$T$7)&gt;=1,$T$7,IF(COUNTIFS('(6)定期点検調書'!$B$12:$B$5000,AJ$47,'(6)定期点検調書'!$AH$12:$AH$5000,$C54,'(6)定期点検調書'!$BF$12:$BF$5000,$S$7)&gt;=1,$S$7,""))))))</f>
        <v/>
      </c>
      <c r="AK54" s="465" t="str">
        <f>IF(AK$47="","",IF(COUNTIFS('(6)定期点検調書'!$B$12:$B$5000,AK$47,'(6)定期点検調書'!$AH$12:$AH$5000,$C54,'(6)定期点検調書'!$BF$12:$BF$5000,$W$7)&gt;=1,$W$7,IF(COUNTIFS('(6)定期点検調書'!$B$12:$B$5000,AK$47,'(6)定期点検調書'!$AH$12:$AH$5000,$C54,'(6)定期点検調書'!$BF$12:$BF$5000,$V$7)&gt;=1,$V$7,IF(COUNTIFS('(6)定期点検調書'!$B$12:$B$5000,AK$47,'(6)定期点検調書'!$AH$12:$AH$5000,$C54,'(6)定期点検調書'!$BF$12:$BF$5000,$U$7)&gt;=1,$U$7,IF(COUNTIFS('(6)定期点検調書'!$B$12:$B$5000,AK$47,'(6)定期点検調書'!$AH$12:$AH$5000,$C54,'(6)定期点検調書'!$BF$12:$BF$5000,$T$7)&gt;=1,$T$7,IF(COUNTIFS('(6)定期点検調書'!$B$12:$B$5000,AK$47,'(6)定期点検調書'!$AH$12:$AH$5000,$C54,'(6)定期点検調書'!$BF$12:$BF$5000,$S$7)&gt;=1,$S$7,""))))))</f>
        <v/>
      </c>
      <c r="AL54" s="465" t="str">
        <f>IF(AL$47="","",IF(COUNTIFS('(6)定期点検調書'!$B$12:$B$5000,AL$47,'(6)定期点検調書'!$AH$12:$AH$5000,$C54,'(6)定期点検調書'!$BF$12:$BF$5000,$W$7)&gt;=1,$W$7,IF(COUNTIFS('(6)定期点検調書'!$B$12:$B$5000,AL$47,'(6)定期点検調書'!$AH$12:$AH$5000,$C54,'(6)定期点検調書'!$BF$12:$BF$5000,$V$7)&gt;=1,$V$7,IF(COUNTIFS('(6)定期点検調書'!$B$12:$B$5000,AL$47,'(6)定期点検調書'!$AH$12:$AH$5000,$C54,'(6)定期点検調書'!$BF$12:$BF$5000,$U$7)&gt;=1,$U$7,IF(COUNTIFS('(6)定期点検調書'!$B$12:$B$5000,AL$47,'(6)定期点検調書'!$AH$12:$AH$5000,$C54,'(6)定期点検調書'!$BF$12:$BF$5000,$T$7)&gt;=1,$T$7,IF(COUNTIFS('(6)定期点検調書'!$B$12:$B$5000,AL$47,'(6)定期点検調書'!$AH$12:$AH$5000,$C54,'(6)定期点検調書'!$BF$12:$BF$5000,$S$7)&gt;=1,$S$7,""))))))</f>
        <v/>
      </c>
      <c r="AM54" s="465" t="str">
        <f>IF(AM$47="","",IF(COUNTIFS('(6)定期点検調書'!$B$12:$B$5000,AM$47,'(6)定期点検調書'!$AH$12:$AH$5000,$C54,'(6)定期点検調書'!$BF$12:$BF$5000,$W$7)&gt;=1,$W$7,IF(COUNTIFS('(6)定期点検調書'!$B$12:$B$5000,AM$47,'(6)定期点検調書'!$AH$12:$AH$5000,$C54,'(6)定期点検調書'!$BF$12:$BF$5000,$V$7)&gt;=1,$V$7,IF(COUNTIFS('(6)定期点検調書'!$B$12:$B$5000,AM$47,'(6)定期点検調書'!$AH$12:$AH$5000,$C54,'(6)定期点検調書'!$BF$12:$BF$5000,$U$7)&gt;=1,$U$7,IF(COUNTIFS('(6)定期点検調書'!$B$12:$B$5000,AM$47,'(6)定期点検調書'!$AH$12:$AH$5000,$C54,'(6)定期点検調書'!$BF$12:$BF$5000,$T$7)&gt;=1,$T$7,IF(COUNTIFS('(6)定期点検調書'!$B$12:$B$5000,AM$47,'(6)定期点検調書'!$AH$12:$AH$5000,$C54,'(6)定期点検調書'!$BF$12:$BF$5000,$S$7)&gt;=1,$S$7,""))))))</f>
        <v/>
      </c>
      <c r="AN54" s="465" t="str">
        <f>IF(AN$47="","",IF(COUNTIFS('(6)定期点検調書'!$B$12:$B$5000,AN$47,'(6)定期点検調書'!$AH$12:$AH$5000,$C54,'(6)定期点検調書'!$BF$12:$BF$5000,$W$7)&gt;=1,$W$7,IF(COUNTIFS('(6)定期点検調書'!$B$12:$B$5000,AN$47,'(6)定期点検調書'!$AH$12:$AH$5000,$C54,'(6)定期点検調書'!$BF$12:$BF$5000,$V$7)&gt;=1,$V$7,IF(COUNTIFS('(6)定期点検調書'!$B$12:$B$5000,AN$47,'(6)定期点検調書'!$AH$12:$AH$5000,$C54,'(6)定期点検調書'!$BF$12:$BF$5000,$U$7)&gt;=1,$U$7,IF(COUNTIFS('(6)定期点検調書'!$B$12:$B$5000,AN$47,'(6)定期点検調書'!$AH$12:$AH$5000,$C54,'(6)定期点検調書'!$BF$12:$BF$5000,$T$7)&gt;=1,$T$7,IF(COUNTIFS('(6)定期点検調書'!$B$12:$B$5000,AN$47,'(6)定期点検調書'!$AH$12:$AH$5000,$C54,'(6)定期点検調書'!$BF$12:$BF$5000,$S$7)&gt;=1,$S$7,""))))))</f>
        <v/>
      </c>
      <c r="AO54" s="465" t="str">
        <f>IF(AO$47="","",IF(COUNTIFS('(6)定期点検調書'!$B$12:$B$5000,AO$47,'(6)定期点検調書'!$AH$12:$AH$5000,$C54,'(6)定期点検調書'!$BF$12:$BF$5000,$W$7)&gt;=1,$W$7,IF(COUNTIFS('(6)定期点検調書'!$B$12:$B$5000,AO$47,'(6)定期点検調書'!$AH$12:$AH$5000,$C54,'(6)定期点検調書'!$BF$12:$BF$5000,$V$7)&gt;=1,$V$7,IF(COUNTIFS('(6)定期点検調書'!$B$12:$B$5000,AO$47,'(6)定期点検調書'!$AH$12:$AH$5000,$C54,'(6)定期点検調書'!$BF$12:$BF$5000,$U$7)&gt;=1,$U$7,IF(COUNTIFS('(6)定期点検調書'!$B$12:$B$5000,AO$47,'(6)定期点検調書'!$AH$12:$AH$5000,$C54,'(6)定期点検調書'!$BF$12:$BF$5000,$T$7)&gt;=1,$T$7,IF(COUNTIFS('(6)定期点検調書'!$B$12:$B$5000,AO$47,'(6)定期点検調書'!$AH$12:$AH$5000,$C54,'(6)定期点検調書'!$BF$12:$BF$5000,$S$7)&gt;=1,$S$7,""))))))</f>
        <v/>
      </c>
      <c r="AP54" s="465" t="str">
        <f>IF(AP$47="","",IF(COUNTIFS('(6)定期点検調書'!$B$12:$B$5000,AP$47,'(6)定期点検調書'!$AH$12:$AH$5000,$C54,'(6)定期点検調書'!$BF$12:$BF$5000,$W$7)&gt;=1,$W$7,IF(COUNTIFS('(6)定期点検調書'!$B$12:$B$5000,AP$47,'(6)定期点検調書'!$AH$12:$AH$5000,$C54,'(6)定期点検調書'!$BF$12:$BF$5000,$V$7)&gt;=1,$V$7,IF(COUNTIFS('(6)定期点検調書'!$B$12:$B$5000,AP$47,'(6)定期点検調書'!$AH$12:$AH$5000,$C54,'(6)定期点検調書'!$BF$12:$BF$5000,$U$7)&gt;=1,$U$7,IF(COUNTIFS('(6)定期点検調書'!$B$12:$B$5000,AP$47,'(6)定期点検調書'!$AH$12:$AH$5000,$C54,'(6)定期点検調書'!$BF$12:$BF$5000,$T$7)&gt;=1,$T$7,IF(COUNTIFS('(6)定期点検調書'!$B$12:$B$5000,AP$47,'(6)定期点検調書'!$AH$12:$AH$5000,$C54,'(6)定期点検調書'!$BF$12:$BF$5000,$S$7)&gt;=1,$S$7,""))))))</f>
        <v/>
      </c>
      <c r="AQ54" s="465" t="str">
        <f>IF(AQ$47="","",IF(COUNTIFS('(6)定期点検調書'!$B$12:$B$5000,AQ$47,'(6)定期点検調書'!$AH$12:$AH$5000,$C54,'(6)定期点検調書'!$BF$12:$BF$5000,$W$7)&gt;=1,$W$7,IF(COUNTIFS('(6)定期点検調書'!$B$12:$B$5000,AQ$47,'(6)定期点検調書'!$AH$12:$AH$5000,$C54,'(6)定期点検調書'!$BF$12:$BF$5000,$V$7)&gt;=1,$V$7,IF(COUNTIFS('(6)定期点検調書'!$B$12:$B$5000,AQ$47,'(6)定期点検調書'!$AH$12:$AH$5000,$C54,'(6)定期点検調書'!$BF$12:$BF$5000,$U$7)&gt;=1,$U$7,IF(COUNTIFS('(6)定期点検調書'!$B$12:$B$5000,AQ$47,'(6)定期点検調書'!$AH$12:$AH$5000,$C54,'(6)定期点検調書'!$BF$12:$BF$5000,$T$7)&gt;=1,$T$7,IF(COUNTIFS('(6)定期点検調書'!$B$12:$B$5000,AQ$47,'(6)定期点検調書'!$AH$12:$AH$5000,$C54,'(6)定期点検調書'!$BF$12:$BF$5000,$S$7)&gt;=1,$S$7,""))))))</f>
        <v/>
      </c>
      <c r="AR54" s="465" t="str">
        <f>IF(AR$47="","",IF(COUNTIFS('(6)定期点検調書'!$B$12:$B$5000,AR$47,'(6)定期点検調書'!$AH$12:$AH$5000,$C54,'(6)定期点検調書'!$BF$12:$BF$5000,$W$7)&gt;=1,$W$7,IF(COUNTIFS('(6)定期点検調書'!$B$12:$B$5000,AR$47,'(6)定期点検調書'!$AH$12:$AH$5000,$C54,'(6)定期点検調書'!$BF$12:$BF$5000,$V$7)&gt;=1,$V$7,IF(COUNTIFS('(6)定期点検調書'!$B$12:$B$5000,AR$47,'(6)定期点検調書'!$AH$12:$AH$5000,$C54,'(6)定期点検調書'!$BF$12:$BF$5000,$U$7)&gt;=1,$U$7,IF(COUNTIFS('(6)定期点検調書'!$B$12:$B$5000,AR$47,'(6)定期点検調書'!$AH$12:$AH$5000,$C54,'(6)定期点検調書'!$BF$12:$BF$5000,$T$7)&gt;=1,$T$7,IF(COUNTIFS('(6)定期点検調書'!$B$12:$B$5000,AR$47,'(6)定期点検調書'!$AH$12:$AH$5000,$C54,'(6)定期点検調書'!$BF$12:$BF$5000,$S$7)&gt;=1,$S$7,""))))))</f>
        <v/>
      </c>
      <c r="AS54" s="465" t="str">
        <f>IF(AS$47="","",IF(COUNTIFS('(6)定期点検調書'!$B$12:$B$5000,AS$47,'(6)定期点検調書'!$AH$12:$AH$5000,$C54,'(6)定期点検調書'!$BF$12:$BF$5000,$W$7)&gt;=1,$W$7,IF(COUNTIFS('(6)定期点検調書'!$B$12:$B$5000,AS$47,'(6)定期点検調書'!$AH$12:$AH$5000,$C54,'(6)定期点検調書'!$BF$12:$BF$5000,$V$7)&gt;=1,$V$7,IF(COUNTIFS('(6)定期点検調書'!$B$12:$B$5000,AS$47,'(6)定期点検調書'!$AH$12:$AH$5000,$C54,'(6)定期点検調書'!$BF$12:$BF$5000,$U$7)&gt;=1,$U$7,IF(COUNTIFS('(6)定期点検調書'!$B$12:$B$5000,AS$47,'(6)定期点検調書'!$AH$12:$AH$5000,$C54,'(6)定期点検調書'!$BF$12:$BF$5000,$T$7)&gt;=1,$T$7,IF(COUNTIFS('(6)定期点検調書'!$B$12:$B$5000,AS$47,'(6)定期点検調書'!$AH$12:$AH$5000,$C54,'(6)定期点検調書'!$BF$12:$BF$5000,$S$7)&gt;=1,$S$7,""))))))</f>
        <v/>
      </c>
      <c r="AT54" s="465" t="str">
        <f>IF(AT$47="","",IF(COUNTIFS('(6)定期点検調書'!$B$12:$B$5000,AT$47,'(6)定期点検調書'!$AH$12:$AH$5000,$C54,'(6)定期点検調書'!$BF$12:$BF$5000,$W$7)&gt;=1,$W$7,IF(COUNTIFS('(6)定期点検調書'!$B$12:$B$5000,AT$47,'(6)定期点検調書'!$AH$12:$AH$5000,$C54,'(6)定期点検調書'!$BF$12:$BF$5000,$V$7)&gt;=1,$V$7,IF(COUNTIFS('(6)定期点検調書'!$B$12:$B$5000,AT$47,'(6)定期点検調書'!$AH$12:$AH$5000,$C54,'(6)定期点検調書'!$BF$12:$BF$5000,$U$7)&gt;=1,$U$7,IF(COUNTIFS('(6)定期点検調書'!$B$12:$B$5000,AT$47,'(6)定期点検調書'!$AH$12:$AH$5000,$C54,'(6)定期点検調書'!$BF$12:$BF$5000,$T$7)&gt;=1,$T$7,IF(COUNTIFS('(6)定期点検調書'!$B$12:$B$5000,AT$47,'(6)定期点検調書'!$AH$12:$AH$5000,$C54,'(6)定期点検調書'!$BF$12:$BF$5000,$S$7)&gt;=1,$S$7,""))))))</f>
        <v/>
      </c>
      <c r="AU54" s="465" t="str">
        <f>IF(AU$47="","",IF(COUNTIFS('(6)定期点検調書'!$B$12:$B$5000,AU$47,'(6)定期点検調書'!$AH$12:$AH$5000,$C54,'(6)定期点検調書'!$BF$12:$BF$5000,$W$7)&gt;=1,$W$7,IF(COUNTIFS('(6)定期点検調書'!$B$12:$B$5000,AU$47,'(6)定期点検調書'!$AH$12:$AH$5000,$C54,'(6)定期点検調書'!$BF$12:$BF$5000,$V$7)&gt;=1,$V$7,IF(COUNTIFS('(6)定期点検調書'!$B$12:$B$5000,AU$47,'(6)定期点検調書'!$AH$12:$AH$5000,$C54,'(6)定期点検調書'!$BF$12:$BF$5000,$U$7)&gt;=1,$U$7,IF(COUNTIFS('(6)定期点検調書'!$B$12:$B$5000,AU$47,'(6)定期点検調書'!$AH$12:$AH$5000,$C54,'(6)定期点検調書'!$BF$12:$BF$5000,$T$7)&gt;=1,$T$7,IF(COUNTIFS('(6)定期点検調書'!$B$12:$B$5000,AU$47,'(6)定期点検調書'!$AH$12:$AH$5000,$C54,'(6)定期点検調書'!$BF$12:$BF$5000,$S$7)&gt;=1,$S$7,""))))))</f>
        <v/>
      </c>
      <c r="AV54" s="465" t="str">
        <f>IF(AV$47="","",IF(COUNTIFS('(6)定期点検調書'!$B$12:$B$5000,AV$47,'(6)定期点検調書'!$AH$12:$AH$5000,$C54,'(6)定期点検調書'!$BF$12:$BF$5000,$W$7)&gt;=1,$W$7,IF(COUNTIFS('(6)定期点検調書'!$B$12:$B$5000,AV$47,'(6)定期点検調書'!$AH$12:$AH$5000,$C54,'(6)定期点検調書'!$BF$12:$BF$5000,$V$7)&gt;=1,$V$7,IF(COUNTIFS('(6)定期点検調書'!$B$12:$B$5000,AV$47,'(6)定期点検調書'!$AH$12:$AH$5000,$C54,'(6)定期点検調書'!$BF$12:$BF$5000,$U$7)&gt;=1,$U$7,IF(COUNTIFS('(6)定期点検調書'!$B$12:$B$5000,AV$47,'(6)定期点検調書'!$AH$12:$AH$5000,$C54,'(6)定期点検調書'!$BF$12:$BF$5000,$T$7)&gt;=1,$T$7,IF(COUNTIFS('(6)定期点検調書'!$B$12:$B$5000,AV$47,'(6)定期点検調書'!$AH$12:$AH$5000,$C54,'(6)定期点検調書'!$BF$12:$BF$5000,$S$7)&gt;=1,$S$7,""))))))</f>
        <v/>
      </c>
      <c r="AW54" s="465" t="str">
        <f>IF(AW$47="","",IF(COUNTIFS('(6)定期点検調書'!$B$12:$B$5000,AW$47,'(6)定期点検調書'!$AH$12:$AH$5000,$C54,'(6)定期点検調書'!$BF$12:$BF$5000,$W$7)&gt;=1,$W$7,IF(COUNTIFS('(6)定期点検調書'!$B$12:$B$5000,AW$47,'(6)定期点検調書'!$AH$12:$AH$5000,$C54,'(6)定期点検調書'!$BF$12:$BF$5000,$V$7)&gt;=1,$V$7,IF(COUNTIFS('(6)定期点検調書'!$B$12:$B$5000,AW$47,'(6)定期点検調書'!$AH$12:$AH$5000,$C54,'(6)定期点検調書'!$BF$12:$BF$5000,$U$7)&gt;=1,$U$7,IF(COUNTIFS('(6)定期点検調書'!$B$12:$B$5000,AW$47,'(6)定期点検調書'!$AH$12:$AH$5000,$C54,'(6)定期点検調書'!$BF$12:$BF$5000,$T$7)&gt;=1,$T$7,IF(COUNTIFS('(6)定期点検調書'!$B$12:$B$5000,AW$47,'(6)定期点検調書'!$AH$12:$AH$5000,$C54,'(6)定期点検調書'!$BF$12:$BF$5000,$S$7)&gt;=1,$S$7,""))))))</f>
        <v/>
      </c>
      <c r="AX54" s="465" t="str">
        <f>IF(AX$47="","",IF(COUNTIFS('(6)定期点検調書'!$B$12:$B$5000,AX$47,'(6)定期点検調書'!$AH$12:$AH$5000,$C54,'(6)定期点検調書'!$BF$12:$BF$5000,$W$7)&gt;=1,$W$7,IF(COUNTIFS('(6)定期点検調書'!$B$12:$B$5000,AX$47,'(6)定期点検調書'!$AH$12:$AH$5000,$C54,'(6)定期点検調書'!$BF$12:$BF$5000,$V$7)&gt;=1,$V$7,IF(COUNTIFS('(6)定期点検調書'!$B$12:$B$5000,AX$47,'(6)定期点検調書'!$AH$12:$AH$5000,$C54,'(6)定期点検調書'!$BF$12:$BF$5000,$U$7)&gt;=1,$U$7,IF(COUNTIFS('(6)定期点検調書'!$B$12:$B$5000,AX$47,'(6)定期点検調書'!$AH$12:$AH$5000,$C54,'(6)定期点検調書'!$BF$12:$BF$5000,$T$7)&gt;=1,$T$7,IF(COUNTIFS('(6)定期点検調書'!$B$12:$B$5000,AX$47,'(6)定期点検調書'!$AH$12:$AH$5000,$C54,'(6)定期点検調書'!$BF$12:$BF$5000,$S$7)&gt;=1,$S$7,""))))))</f>
        <v/>
      </c>
      <c r="AY54" s="465" t="str">
        <f>IF(AY$47="","",IF(COUNTIFS('(6)定期点検調書'!$B$12:$B$5000,AY$47,'(6)定期点検調書'!$AH$12:$AH$5000,$C54,'(6)定期点検調書'!$BF$12:$BF$5000,$W$7)&gt;=1,$W$7,IF(COUNTIFS('(6)定期点検調書'!$B$12:$B$5000,AY$47,'(6)定期点検調書'!$AH$12:$AH$5000,$C54,'(6)定期点検調書'!$BF$12:$BF$5000,$V$7)&gt;=1,$V$7,IF(COUNTIFS('(6)定期点検調書'!$B$12:$B$5000,AY$47,'(6)定期点検調書'!$AH$12:$AH$5000,$C54,'(6)定期点検調書'!$BF$12:$BF$5000,$U$7)&gt;=1,$U$7,IF(COUNTIFS('(6)定期点検調書'!$B$12:$B$5000,AY$47,'(6)定期点検調書'!$AH$12:$AH$5000,$C54,'(6)定期点検調書'!$BF$12:$BF$5000,$T$7)&gt;=1,$T$7,IF(COUNTIFS('(6)定期点検調書'!$B$12:$B$5000,AY$47,'(6)定期点検調書'!$AH$12:$AH$5000,$C54,'(6)定期点検調書'!$BF$12:$BF$5000,$S$7)&gt;=1,$S$7,""))))))</f>
        <v/>
      </c>
      <c r="AZ54" s="465" t="str">
        <f>IF(AZ$47="","",IF(COUNTIFS('(6)定期点検調書'!$B$12:$B$5000,AZ$47,'(6)定期点検調書'!$AH$12:$AH$5000,$C54,'(6)定期点検調書'!$BF$12:$BF$5000,$W$7)&gt;=1,$W$7,IF(COUNTIFS('(6)定期点検調書'!$B$12:$B$5000,AZ$47,'(6)定期点検調書'!$AH$12:$AH$5000,$C54,'(6)定期点検調書'!$BF$12:$BF$5000,$V$7)&gt;=1,$V$7,IF(COUNTIFS('(6)定期点検調書'!$B$12:$B$5000,AZ$47,'(6)定期点検調書'!$AH$12:$AH$5000,$C54,'(6)定期点検調書'!$BF$12:$BF$5000,$U$7)&gt;=1,$U$7,IF(COUNTIFS('(6)定期点検調書'!$B$12:$B$5000,AZ$47,'(6)定期点検調書'!$AH$12:$AH$5000,$C54,'(6)定期点検調書'!$BF$12:$BF$5000,$T$7)&gt;=1,$T$7,IF(COUNTIFS('(6)定期点検調書'!$B$12:$B$5000,AZ$47,'(6)定期点検調書'!$AH$12:$AH$5000,$C54,'(6)定期点検調書'!$BF$12:$BF$5000,$S$7)&gt;=1,$S$7,""))))))</f>
        <v/>
      </c>
      <c r="BA54" s="466" t="str">
        <f>IF(BA$47="","",IF(COUNTIFS('(6)定期点検調書'!$B$12:$B$5000,BA$47,'(6)定期点検調書'!$AH$12:$AH$5000,$C54,'(6)定期点検調書'!$BF$12:$BF$5000,$W$7)&gt;=1,$W$7,IF(COUNTIFS('(6)定期点検調書'!$B$12:$B$5000,BA$47,'(6)定期点検調書'!$AH$12:$AH$5000,$C54,'(6)定期点検調書'!$BF$12:$BF$5000,$V$7)&gt;=1,$V$7,IF(COUNTIFS('(6)定期点検調書'!$B$12:$B$5000,BA$47,'(6)定期点検調書'!$AH$12:$AH$5000,$C54,'(6)定期点検調書'!$BF$12:$BF$5000,$U$7)&gt;=1,$U$7,IF(COUNTIFS('(6)定期点検調書'!$B$12:$B$5000,BA$47,'(6)定期点検調書'!$AH$12:$AH$5000,$C54,'(6)定期点検調書'!$BF$12:$BF$5000,$T$7)&gt;=1,$T$7,IF(COUNTIFS('(6)定期点検調書'!$B$12:$B$5000,BA$47,'(6)定期点検調書'!$AH$12:$AH$5000,$C54,'(6)定期点検調書'!$BF$12:$BF$5000,$S$7)&gt;=1,$S$7,""))))))</f>
        <v/>
      </c>
    </row>
    <row r="55" spans="2:55" ht="18.75" customHeight="1" x14ac:dyDescent="0.2">
      <c r="B55" s="1854"/>
      <c r="C55" s="1841" t="str">
        <f>ﾃﾞｰﾀ一覧!$U$25</f>
        <v>路面変状</v>
      </c>
      <c r="D55" s="1842"/>
      <c r="E55" s="1842"/>
      <c r="F55" s="1842"/>
      <c r="G55" s="1843"/>
      <c r="H55" s="467" t="str">
        <f>IF(H$47="","",IF(COUNTIFS('(6)定期点検調書'!$B$12:$B$5000,H$47,'(6)定期点検調書'!$AH$12:$AH$5000,$C55,'(6)定期点検調書'!$BF$12:$BF$5000,$W$7)&gt;=1,$W$7,IF(COUNTIFS('(6)定期点検調書'!$B$12:$B$5000,H$47,'(6)定期点検調書'!$AH$12:$AH$5000,$C55,'(6)定期点検調書'!$BF$12:$BF$5000,$V$7)&gt;=1,$V$7,IF(COUNTIFS('(6)定期点検調書'!$B$12:$B$5000,H$47,'(6)定期点検調書'!$AH$12:$AH$5000,$C55,'(6)定期点検調書'!$BF$12:$BF$5000,$U$7)&gt;=1,$U$7,IF(COUNTIFS('(6)定期点検調書'!$B$12:$B$5000,H$47,'(6)定期点検調書'!$AH$12:$AH$5000,$C55,'(6)定期点検調書'!$BF$12:$BF$5000,$T$7)&gt;=1,$T$7,IF(COUNTIFS('(6)定期点検調書'!$B$12:$B$5000,H$47,'(6)定期点検調書'!$AH$12:$AH$5000,$C55,'(6)定期点検調書'!$BF$12:$BF$5000,$S$7)&gt;=1,$S$7,""))))))</f>
        <v/>
      </c>
      <c r="I55" s="465" t="str">
        <f>IF(I$47="","",IF(COUNTIFS('(6)定期点検調書'!$B$12:$B$5000,I$47,'(6)定期点検調書'!$AH$12:$AH$5000,$C55,'(6)定期点検調書'!$BF$12:$BF$5000,$W$7)&gt;=1,$W$7,IF(COUNTIFS('(6)定期点検調書'!$B$12:$B$5000,I$47,'(6)定期点検調書'!$AH$12:$AH$5000,$C55,'(6)定期点検調書'!$BF$12:$BF$5000,$V$7)&gt;=1,$V$7,IF(COUNTIFS('(6)定期点検調書'!$B$12:$B$5000,I$47,'(6)定期点検調書'!$AH$12:$AH$5000,$C55,'(6)定期点検調書'!$BF$12:$BF$5000,$U$7)&gt;=1,$U$7,IF(COUNTIFS('(6)定期点検調書'!$B$12:$B$5000,I$47,'(6)定期点検調書'!$AH$12:$AH$5000,$C55,'(6)定期点検調書'!$BF$12:$BF$5000,$T$7)&gt;=1,$T$7,IF(COUNTIFS('(6)定期点検調書'!$B$12:$B$5000,I$47,'(6)定期点検調書'!$AH$12:$AH$5000,$C55,'(6)定期点検調書'!$BF$12:$BF$5000,$S$7)&gt;=1,$S$7,""))))))</f>
        <v/>
      </c>
      <c r="J55" s="465" t="str">
        <f>IF(J$47="","",IF(COUNTIFS('(6)定期点検調書'!$B$12:$B$5000,J$47,'(6)定期点検調書'!$AH$12:$AH$5000,$C55,'(6)定期点検調書'!$BF$12:$BF$5000,$W$7)&gt;=1,$W$7,IF(COUNTIFS('(6)定期点検調書'!$B$12:$B$5000,J$47,'(6)定期点検調書'!$AH$12:$AH$5000,$C55,'(6)定期点検調書'!$BF$12:$BF$5000,$V$7)&gt;=1,$V$7,IF(COUNTIFS('(6)定期点検調書'!$B$12:$B$5000,J$47,'(6)定期点検調書'!$AH$12:$AH$5000,$C55,'(6)定期点検調書'!$BF$12:$BF$5000,$U$7)&gt;=1,$U$7,IF(COUNTIFS('(6)定期点検調書'!$B$12:$B$5000,J$47,'(6)定期点検調書'!$AH$12:$AH$5000,$C55,'(6)定期点検調書'!$BF$12:$BF$5000,$T$7)&gt;=1,$T$7,IF(COUNTIFS('(6)定期点検調書'!$B$12:$B$5000,J$47,'(6)定期点検調書'!$AH$12:$AH$5000,$C55,'(6)定期点検調書'!$BF$12:$BF$5000,$S$7)&gt;=1,$S$7,""))))))</f>
        <v/>
      </c>
      <c r="K55" s="465" t="str">
        <f>IF(K$47="","",IF(COUNTIFS('(6)定期点検調書'!$B$12:$B$5000,K$47,'(6)定期点検調書'!$AH$12:$AH$5000,$C55,'(6)定期点検調書'!$BF$12:$BF$5000,$W$7)&gt;=1,$W$7,IF(COUNTIFS('(6)定期点検調書'!$B$12:$B$5000,K$47,'(6)定期点検調書'!$AH$12:$AH$5000,$C55,'(6)定期点検調書'!$BF$12:$BF$5000,$V$7)&gt;=1,$V$7,IF(COUNTIFS('(6)定期点検調書'!$B$12:$B$5000,K$47,'(6)定期点検調書'!$AH$12:$AH$5000,$C55,'(6)定期点検調書'!$BF$12:$BF$5000,$U$7)&gt;=1,$U$7,IF(COUNTIFS('(6)定期点検調書'!$B$12:$B$5000,K$47,'(6)定期点検調書'!$AH$12:$AH$5000,$C55,'(6)定期点検調書'!$BF$12:$BF$5000,$T$7)&gt;=1,$T$7,IF(COUNTIFS('(6)定期点検調書'!$B$12:$B$5000,K$47,'(6)定期点検調書'!$AH$12:$AH$5000,$C55,'(6)定期点検調書'!$BF$12:$BF$5000,$S$7)&gt;=1,$S$7,""))))))</f>
        <v/>
      </c>
      <c r="L55" s="465" t="str">
        <f>IF(L$47="","",IF(COUNTIFS('(6)定期点検調書'!$B$12:$B$5000,L$47,'(6)定期点検調書'!$AH$12:$AH$5000,$C55,'(6)定期点検調書'!$BF$12:$BF$5000,$W$7)&gt;=1,$W$7,IF(COUNTIFS('(6)定期点検調書'!$B$12:$B$5000,L$47,'(6)定期点検調書'!$AH$12:$AH$5000,$C55,'(6)定期点検調書'!$BF$12:$BF$5000,$V$7)&gt;=1,$V$7,IF(COUNTIFS('(6)定期点検調書'!$B$12:$B$5000,L$47,'(6)定期点検調書'!$AH$12:$AH$5000,$C55,'(6)定期点検調書'!$BF$12:$BF$5000,$U$7)&gt;=1,$U$7,IF(COUNTIFS('(6)定期点検調書'!$B$12:$B$5000,L$47,'(6)定期点検調書'!$AH$12:$AH$5000,$C55,'(6)定期点検調書'!$BF$12:$BF$5000,$T$7)&gt;=1,$T$7,IF(COUNTIFS('(6)定期点検調書'!$B$12:$B$5000,L$47,'(6)定期点検調書'!$AH$12:$AH$5000,$C55,'(6)定期点検調書'!$BF$12:$BF$5000,$S$7)&gt;=1,$S$7,""))))))</f>
        <v/>
      </c>
      <c r="M55" s="465" t="str">
        <f>IF(M$47="","",IF(COUNTIFS('(6)定期点検調書'!$B$12:$B$5000,M$47,'(6)定期点検調書'!$AH$12:$AH$5000,$C55,'(6)定期点検調書'!$BF$12:$BF$5000,$W$7)&gt;=1,$W$7,IF(COUNTIFS('(6)定期点検調書'!$B$12:$B$5000,M$47,'(6)定期点検調書'!$AH$12:$AH$5000,$C55,'(6)定期点検調書'!$BF$12:$BF$5000,$V$7)&gt;=1,$V$7,IF(COUNTIFS('(6)定期点検調書'!$B$12:$B$5000,M$47,'(6)定期点検調書'!$AH$12:$AH$5000,$C55,'(6)定期点検調書'!$BF$12:$BF$5000,$U$7)&gt;=1,$U$7,IF(COUNTIFS('(6)定期点検調書'!$B$12:$B$5000,M$47,'(6)定期点検調書'!$AH$12:$AH$5000,$C55,'(6)定期点検調書'!$BF$12:$BF$5000,$T$7)&gt;=1,$T$7,IF(COUNTIFS('(6)定期点検調書'!$B$12:$B$5000,M$47,'(6)定期点検調書'!$AH$12:$AH$5000,$C55,'(6)定期点検調書'!$BF$12:$BF$5000,$S$7)&gt;=1,$S$7,""))))))</f>
        <v/>
      </c>
      <c r="N55" s="465" t="str">
        <f>IF(N$47="","",IF(COUNTIFS('(6)定期点検調書'!$B$12:$B$5000,N$47,'(6)定期点検調書'!$AH$12:$AH$5000,$C55,'(6)定期点検調書'!$BF$12:$BF$5000,$W$7)&gt;=1,$W$7,IF(COUNTIFS('(6)定期点検調書'!$B$12:$B$5000,N$47,'(6)定期点検調書'!$AH$12:$AH$5000,$C55,'(6)定期点検調書'!$BF$12:$BF$5000,$V$7)&gt;=1,$V$7,IF(COUNTIFS('(6)定期点検調書'!$B$12:$B$5000,N$47,'(6)定期点検調書'!$AH$12:$AH$5000,$C55,'(6)定期点検調書'!$BF$12:$BF$5000,$U$7)&gt;=1,$U$7,IF(COUNTIFS('(6)定期点検調書'!$B$12:$B$5000,N$47,'(6)定期点検調書'!$AH$12:$AH$5000,$C55,'(6)定期点検調書'!$BF$12:$BF$5000,$T$7)&gt;=1,$T$7,IF(COUNTIFS('(6)定期点検調書'!$B$12:$B$5000,N$47,'(6)定期点検調書'!$AH$12:$AH$5000,$C55,'(6)定期点検調書'!$BF$12:$BF$5000,$S$7)&gt;=1,$S$7,""))))))</f>
        <v/>
      </c>
      <c r="O55" s="465" t="str">
        <f>IF(O$47="","",IF(COUNTIFS('(6)定期点検調書'!$B$12:$B$5000,O$47,'(6)定期点検調書'!$AH$12:$AH$5000,$C55,'(6)定期点検調書'!$BF$12:$BF$5000,$W$7)&gt;=1,$W$7,IF(COUNTIFS('(6)定期点検調書'!$B$12:$B$5000,O$47,'(6)定期点検調書'!$AH$12:$AH$5000,$C55,'(6)定期点検調書'!$BF$12:$BF$5000,$V$7)&gt;=1,$V$7,IF(COUNTIFS('(6)定期点検調書'!$B$12:$B$5000,O$47,'(6)定期点検調書'!$AH$12:$AH$5000,$C55,'(6)定期点検調書'!$BF$12:$BF$5000,$U$7)&gt;=1,$U$7,IF(COUNTIFS('(6)定期点検調書'!$B$12:$B$5000,O$47,'(6)定期点検調書'!$AH$12:$AH$5000,$C55,'(6)定期点検調書'!$BF$12:$BF$5000,$T$7)&gt;=1,$T$7,IF(COUNTIFS('(6)定期点検調書'!$B$12:$B$5000,O$47,'(6)定期点検調書'!$AH$12:$AH$5000,$C55,'(6)定期点検調書'!$BF$12:$BF$5000,$S$7)&gt;=1,$S$7,""))))))</f>
        <v/>
      </c>
      <c r="P55" s="465" t="str">
        <f>IF(P$47="","",IF(COUNTIFS('(6)定期点検調書'!$B$12:$B$5000,P$47,'(6)定期点検調書'!$AH$12:$AH$5000,$C55,'(6)定期点検調書'!$BF$12:$BF$5000,$W$7)&gt;=1,$W$7,IF(COUNTIFS('(6)定期点検調書'!$B$12:$B$5000,P$47,'(6)定期点検調書'!$AH$12:$AH$5000,$C55,'(6)定期点検調書'!$BF$12:$BF$5000,$V$7)&gt;=1,$V$7,IF(COUNTIFS('(6)定期点検調書'!$B$12:$B$5000,P$47,'(6)定期点検調書'!$AH$12:$AH$5000,$C55,'(6)定期点検調書'!$BF$12:$BF$5000,$U$7)&gt;=1,$U$7,IF(COUNTIFS('(6)定期点検調書'!$B$12:$B$5000,P$47,'(6)定期点検調書'!$AH$12:$AH$5000,$C55,'(6)定期点検調書'!$BF$12:$BF$5000,$T$7)&gt;=1,$T$7,IF(COUNTIFS('(6)定期点検調書'!$B$12:$B$5000,P$47,'(6)定期点検調書'!$AH$12:$AH$5000,$C55,'(6)定期点検調書'!$BF$12:$BF$5000,$S$7)&gt;=1,$S$7,""))))))</f>
        <v/>
      </c>
      <c r="Q55" s="465" t="str">
        <f>IF(Q$47="","",IF(COUNTIFS('(6)定期点検調書'!$B$12:$B$5000,Q$47,'(6)定期点検調書'!$AH$12:$AH$5000,$C55,'(6)定期点検調書'!$BF$12:$BF$5000,$W$7)&gt;=1,$W$7,IF(COUNTIFS('(6)定期点検調書'!$B$12:$B$5000,Q$47,'(6)定期点検調書'!$AH$12:$AH$5000,$C55,'(6)定期点検調書'!$BF$12:$BF$5000,$V$7)&gt;=1,$V$7,IF(COUNTIFS('(6)定期点検調書'!$B$12:$B$5000,Q$47,'(6)定期点検調書'!$AH$12:$AH$5000,$C55,'(6)定期点検調書'!$BF$12:$BF$5000,$U$7)&gt;=1,$U$7,IF(COUNTIFS('(6)定期点検調書'!$B$12:$B$5000,Q$47,'(6)定期点検調書'!$AH$12:$AH$5000,$C55,'(6)定期点検調書'!$BF$12:$BF$5000,$T$7)&gt;=1,$T$7,IF(COUNTIFS('(6)定期点検調書'!$B$12:$B$5000,Q$47,'(6)定期点検調書'!$AH$12:$AH$5000,$C55,'(6)定期点検調書'!$BF$12:$BF$5000,$S$7)&gt;=1,$S$7,""))))))</f>
        <v/>
      </c>
      <c r="R55" s="465" t="str">
        <f>IF(R$47="","",IF(COUNTIFS('(6)定期点検調書'!$B$12:$B$5000,R$47,'(6)定期点検調書'!$AH$12:$AH$5000,$C55,'(6)定期点検調書'!$BF$12:$BF$5000,$W$7)&gt;=1,$W$7,IF(COUNTIFS('(6)定期点検調書'!$B$12:$B$5000,R$47,'(6)定期点検調書'!$AH$12:$AH$5000,$C55,'(6)定期点検調書'!$BF$12:$BF$5000,$V$7)&gt;=1,$V$7,IF(COUNTIFS('(6)定期点検調書'!$B$12:$B$5000,R$47,'(6)定期点検調書'!$AH$12:$AH$5000,$C55,'(6)定期点検調書'!$BF$12:$BF$5000,$U$7)&gt;=1,$U$7,IF(COUNTIFS('(6)定期点検調書'!$B$12:$B$5000,R$47,'(6)定期点検調書'!$AH$12:$AH$5000,$C55,'(6)定期点検調書'!$BF$12:$BF$5000,$T$7)&gt;=1,$T$7,IF(COUNTIFS('(6)定期点検調書'!$B$12:$B$5000,R$47,'(6)定期点検調書'!$AH$12:$AH$5000,$C55,'(6)定期点検調書'!$BF$12:$BF$5000,$S$7)&gt;=1,$S$7,""))))))</f>
        <v/>
      </c>
      <c r="S55" s="465" t="str">
        <f>IF(S$47="","",IF(COUNTIFS('(6)定期点検調書'!$B$12:$B$5000,S$47,'(6)定期点検調書'!$AH$12:$AH$5000,$C55,'(6)定期点検調書'!$BF$12:$BF$5000,$W$7)&gt;=1,$W$7,IF(COUNTIFS('(6)定期点検調書'!$B$12:$B$5000,S$47,'(6)定期点検調書'!$AH$12:$AH$5000,$C55,'(6)定期点検調書'!$BF$12:$BF$5000,$V$7)&gt;=1,$V$7,IF(COUNTIFS('(6)定期点検調書'!$B$12:$B$5000,S$47,'(6)定期点検調書'!$AH$12:$AH$5000,$C55,'(6)定期点検調書'!$BF$12:$BF$5000,$U$7)&gt;=1,$U$7,IF(COUNTIFS('(6)定期点検調書'!$B$12:$B$5000,S$47,'(6)定期点検調書'!$AH$12:$AH$5000,$C55,'(6)定期点検調書'!$BF$12:$BF$5000,$T$7)&gt;=1,$T$7,IF(COUNTIFS('(6)定期点検調書'!$B$12:$B$5000,S$47,'(6)定期点検調書'!$AH$12:$AH$5000,$C55,'(6)定期点検調書'!$BF$12:$BF$5000,$S$7)&gt;=1,$S$7,""))))))</f>
        <v/>
      </c>
      <c r="T55" s="465" t="str">
        <f>IF(T$47="","",IF(COUNTIFS('(6)定期点検調書'!$B$12:$B$5000,T$47,'(6)定期点検調書'!$AH$12:$AH$5000,$C55,'(6)定期点検調書'!$BF$12:$BF$5000,$W$7)&gt;=1,$W$7,IF(COUNTIFS('(6)定期点検調書'!$B$12:$B$5000,T$47,'(6)定期点検調書'!$AH$12:$AH$5000,$C55,'(6)定期点検調書'!$BF$12:$BF$5000,$V$7)&gt;=1,$V$7,IF(COUNTIFS('(6)定期点検調書'!$B$12:$B$5000,T$47,'(6)定期点検調書'!$AH$12:$AH$5000,$C55,'(6)定期点検調書'!$BF$12:$BF$5000,$U$7)&gt;=1,$U$7,IF(COUNTIFS('(6)定期点検調書'!$B$12:$B$5000,T$47,'(6)定期点検調書'!$AH$12:$AH$5000,$C55,'(6)定期点検調書'!$BF$12:$BF$5000,$T$7)&gt;=1,$T$7,IF(COUNTIFS('(6)定期点検調書'!$B$12:$B$5000,T$47,'(6)定期点検調書'!$AH$12:$AH$5000,$C55,'(6)定期点検調書'!$BF$12:$BF$5000,$S$7)&gt;=1,$S$7,""))))))</f>
        <v/>
      </c>
      <c r="U55" s="465" t="str">
        <f>IF(U$47="","",IF(COUNTIFS('(6)定期点検調書'!$B$12:$B$5000,U$47,'(6)定期点検調書'!$AH$12:$AH$5000,$C55,'(6)定期点検調書'!$BF$12:$BF$5000,$W$7)&gt;=1,$W$7,IF(COUNTIFS('(6)定期点検調書'!$B$12:$B$5000,U$47,'(6)定期点検調書'!$AH$12:$AH$5000,$C55,'(6)定期点検調書'!$BF$12:$BF$5000,$V$7)&gt;=1,$V$7,IF(COUNTIFS('(6)定期点検調書'!$B$12:$B$5000,U$47,'(6)定期点検調書'!$AH$12:$AH$5000,$C55,'(6)定期点検調書'!$BF$12:$BF$5000,$U$7)&gt;=1,$U$7,IF(COUNTIFS('(6)定期点検調書'!$B$12:$B$5000,U$47,'(6)定期点検調書'!$AH$12:$AH$5000,$C55,'(6)定期点検調書'!$BF$12:$BF$5000,$T$7)&gt;=1,$T$7,IF(COUNTIFS('(6)定期点検調書'!$B$12:$B$5000,U$47,'(6)定期点検調書'!$AH$12:$AH$5000,$C55,'(6)定期点検調書'!$BF$12:$BF$5000,$S$7)&gt;=1,$S$7,""))))))</f>
        <v/>
      </c>
      <c r="V55" s="465" t="str">
        <f>IF(V$47="","",IF(COUNTIFS('(6)定期点検調書'!$B$12:$B$5000,V$47,'(6)定期点検調書'!$AH$12:$AH$5000,$C55,'(6)定期点検調書'!$BF$12:$BF$5000,$W$7)&gt;=1,$W$7,IF(COUNTIFS('(6)定期点検調書'!$B$12:$B$5000,V$47,'(6)定期点検調書'!$AH$12:$AH$5000,$C55,'(6)定期点検調書'!$BF$12:$BF$5000,$V$7)&gt;=1,$V$7,IF(COUNTIFS('(6)定期点検調書'!$B$12:$B$5000,V$47,'(6)定期点検調書'!$AH$12:$AH$5000,$C55,'(6)定期点検調書'!$BF$12:$BF$5000,$U$7)&gt;=1,$U$7,IF(COUNTIFS('(6)定期点検調書'!$B$12:$B$5000,V$47,'(6)定期点検調書'!$AH$12:$AH$5000,$C55,'(6)定期点検調書'!$BF$12:$BF$5000,$T$7)&gt;=1,$T$7,IF(COUNTIFS('(6)定期点検調書'!$B$12:$B$5000,V$47,'(6)定期点検調書'!$AH$12:$AH$5000,$C55,'(6)定期点検調書'!$BF$12:$BF$5000,$S$7)&gt;=1,$S$7,""))))))</f>
        <v/>
      </c>
      <c r="W55" s="465" t="str">
        <f>IF(W$47="","",IF(COUNTIFS('(6)定期点検調書'!$B$12:$B$5000,W$47,'(6)定期点検調書'!$AH$12:$AH$5000,$C55,'(6)定期点検調書'!$BF$12:$BF$5000,$W$7)&gt;=1,$W$7,IF(COUNTIFS('(6)定期点検調書'!$B$12:$B$5000,W$47,'(6)定期点検調書'!$AH$12:$AH$5000,$C55,'(6)定期点検調書'!$BF$12:$BF$5000,$V$7)&gt;=1,$V$7,IF(COUNTIFS('(6)定期点検調書'!$B$12:$B$5000,W$47,'(6)定期点検調書'!$AH$12:$AH$5000,$C55,'(6)定期点検調書'!$BF$12:$BF$5000,$U$7)&gt;=1,$U$7,IF(COUNTIFS('(6)定期点検調書'!$B$12:$B$5000,W$47,'(6)定期点検調書'!$AH$12:$AH$5000,$C55,'(6)定期点検調書'!$BF$12:$BF$5000,$T$7)&gt;=1,$T$7,IF(COUNTIFS('(6)定期点検調書'!$B$12:$B$5000,W$47,'(6)定期点検調書'!$AH$12:$AH$5000,$C55,'(6)定期点検調書'!$BF$12:$BF$5000,$S$7)&gt;=1,$S$7,""))))))</f>
        <v/>
      </c>
      <c r="X55" s="465" t="str">
        <f>IF(X$47="","",IF(COUNTIFS('(6)定期点検調書'!$B$12:$B$5000,X$47,'(6)定期点検調書'!$AH$12:$AH$5000,$C55,'(6)定期点検調書'!$BF$12:$BF$5000,$W$7)&gt;=1,$W$7,IF(COUNTIFS('(6)定期点検調書'!$B$12:$B$5000,X$47,'(6)定期点検調書'!$AH$12:$AH$5000,$C55,'(6)定期点検調書'!$BF$12:$BF$5000,$V$7)&gt;=1,$V$7,IF(COUNTIFS('(6)定期点検調書'!$B$12:$B$5000,X$47,'(6)定期点検調書'!$AH$12:$AH$5000,$C55,'(6)定期点検調書'!$BF$12:$BF$5000,$U$7)&gt;=1,$U$7,IF(COUNTIFS('(6)定期点検調書'!$B$12:$B$5000,X$47,'(6)定期点検調書'!$AH$12:$AH$5000,$C55,'(6)定期点検調書'!$BF$12:$BF$5000,$T$7)&gt;=1,$T$7,IF(COUNTIFS('(6)定期点検調書'!$B$12:$B$5000,X$47,'(6)定期点検調書'!$AH$12:$AH$5000,$C55,'(6)定期点検調書'!$BF$12:$BF$5000,$S$7)&gt;=1,$S$7,""))))))</f>
        <v/>
      </c>
      <c r="Y55" s="465" t="str">
        <f>IF(Y$47="","",IF(COUNTIFS('(6)定期点検調書'!$B$12:$B$5000,Y$47,'(6)定期点検調書'!$AH$12:$AH$5000,$C55,'(6)定期点検調書'!$BF$12:$BF$5000,$W$7)&gt;=1,$W$7,IF(COUNTIFS('(6)定期点検調書'!$B$12:$B$5000,Y$47,'(6)定期点検調書'!$AH$12:$AH$5000,$C55,'(6)定期点検調書'!$BF$12:$BF$5000,$V$7)&gt;=1,$V$7,IF(COUNTIFS('(6)定期点検調書'!$B$12:$B$5000,Y$47,'(6)定期点検調書'!$AH$12:$AH$5000,$C55,'(6)定期点検調書'!$BF$12:$BF$5000,$U$7)&gt;=1,$U$7,IF(COUNTIFS('(6)定期点検調書'!$B$12:$B$5000,Y$47,'(6)定期点検調書'!$AH$12:$AH$5000,$C55,'(6)定期点検調書'!$BF$12:$BF$5000,$T$7)&gt;=1,$T$7,IF(COUNTIFS('(6)定期点検調書'!$B$12:$B$5000,Y$47,'(6)定期点検調書'!$AH$12:$AH$5000,$C55,'(6)定期点検調書'!$BF$12:$BF$5000,$S$7)&gt;=1,$S$7,""))))))</f>
        <v/>
      </c>
      <c r="Z55" s="465" t="str">
        <f>IF(Z$47="","",IF(COUNTIFS('(6)定期点検調書'!$B$12:$B$5000,Z$47,'(6)定期点検調書'!$AH$12:$AH$5000,$C55,'(6)定期点検調書'!$BF$12:$BF$5000,$W$7)&gt;=1,$W$7,IF(COUNTIFS('(6)定期点検調書'!$B$12:$B$5000,Z$47,'(6)定期点検調書'!$AH$12:$AH$5000,$C55,'(6)定期点検調書'!$BF$12:$BF$5000,$V$7)&gt;=1,$V$7,IF(COUNTIFS('(6)定期点検調書'!$B$12:$B$5000,Z$47,'(6)定期点検調書'!$AH$12:$AH$5000,$C55,'(6)定期点検調書'!$BF$12:$BF$5000,$U$7)&gt;=1,$U$7,IF(COUNTIFS('(6)定期点検調書'!$B$12:$B$5000,Z$47,'(6)定期点検調書'!$AH$12:$AH$5000,$C55,'(6)定期点検調書'!$BF$12:$BF$5000,$T$7)&gt;=1,$T$7,IF(COUNTIFS('(6)定期点検調書'!$B$12:$B$5000,Z$47,'(6)定期点検調書'!$AH$12:$AH$5000,$C55,'(6)定期点検調書'!$BF$12:$BF$5000,$S$7)&gt;=1,$S$7,""))))))</f>
        <v/>
      </c>
      <c r="AA55" s="465" t="str">
        <f>IF(AA$47="","",IF(COUNTIFS('(6)定期点検調書'!$B$12:$B$5000,AA$47,'(6)定期点検調書'!$AH$12:$AH$5000,$C55,'(6)定期点検調書'!$BF$12:$BF$5000,$W$7)&gt;=1,$W$7,IF(COUNTIFS('(6)定期点検調書'!$B$12:$B$5000,AA$47,'(6)定期点検調書'!$AH$12:$AH$5000,$C55,'(6)定期点検調書'!$BF$12:$BF$5000,$V$7)&gt;=1,$V$7,IF(COUNTIFS('(6)定期点検調書'!$B$12:$B$5000,AA$47,'(6)定期点検調書'!$AH$12:$AH$5000,$C55,'(6)定期点検調書'!$BF$12:$BF$5000,$U$7)&gt;=1,$U$7,IF(COUNTIFS('(6)定期点検調書'!$B$12:$B$5000,AA$47,'(6)定期点検調書'!$AH$12:$AH$5000,$C55,'(6)定期点検調書'!$BF$12:$BF$5000,$T$7)&gt;=1,$T$7,IF(COUNTIFS('(6)定期点検調書'!$B$12:$B$5000,AA$47,'(6)定期点検調書'!$AH$12:$AH$5000,$C55,'(6)定期点検調書'!$BF$12:$BF$5000,$S$7)&gt;=1,$S$7,""))))))</f>
        <v/>
      </c>
      <c r="AB55" s="465" t="str">
        <f>IF(AB$47="","",IF(COUNTIFS('(6)定期点検調書'!$B$12:$B$5000,AB$47,'(6)定期点検調書'!$AH$12:$AH$5000,$C55,'(6)定期点検調書'!$BF$12:$BF$5000,$W$7)&gt;=1,$W$7,IF(COUNTIFS('(6)定期点検調書'!$B$12:$B$5000,AB$47,'(6)定期点検調書'!$AH$12:$AH$5000,$C55,'(6)定期点検調書'!$BF$12:$BF$5000,$V$7)&gt;=1,$V$7,IF(COUNTIFS('(6)定期点検調書'!$B$12:$B$5000,AB$47,'(6)定期点検調書'!$AH$12:$AH$5000,$C55,'(6)定期点検調書'!$BF$12:$BF$5000,$U$7)&gt;=1,$U$7,IF(COUNTIFS('(6)定期点検調書'!$B$12:$B$5000,AB$47,'(6)定期点検調書'!$AH$12:$AH$5000,$C55,'(6)定期点検調書'!$BF$12:$BF$5000,$T$7)&gt;=1,$T$7,IF(COUNTIFS('(6)定期点検調書'!$B$12:$B$5000,AB$47,'(6)定期点検調書'!$AH$12:$AH$5000,$C55,'(6)定期点検調書'!$BF$12:$BF$5000,$S$7)&gt;=1,$S$7,""))))))</f>
        <v/>
      </c>
      <c r="AC55" s="465" t="str">
        <f>IF(AC$47="","",IF(COUNTIFS('(6)定期点検調書'!$B$12:$B$5000,AC$47,'(6)定期点検調書'!$AH$12:$AH$5000,$C55,'(6)定期点検調書'!$BF$12:$BF$5000,$W$7)&gt;=1,$W$7,IF(COUNTIFS('(6)定期点検調書'!$B$12:$B$5000,AC$47,'(6)定期点検調書'!$AH$12:$AH$5000,$C55,'(6)定期点検調書'!$BF$12:$BF$5000,$V$7)&gt;=1,$V$7,IF(COUNTIFS('(6)定期点検調書'!$B$12:$B$5000,AC$47,'(6)定期点検調書'!$AH$12:$AH$5000,$C55,'(6)定期点検調書'!$BF$12:$BF$5000,$U$7)&gt;=1,$U$7,IF(COUNTIFS('(6)定期点検調書'!$B$12:$B$5000,AC$47,'(6)定期点検調書'!$AH$12:$AH$5000,$C55,'(6)定期点検調書'!$BF$12:$BF$5000,$T$7)&gt;=1,$T$7,IF(COUNTIFS('(6)定期点検調書'!$B$12:$B$5000,AC$47,'(6)定期点検調書'!$AH$12:$AH$5000,$C55,'(6)定期点検調書'!$BF$12:$BF$5000,$S$7)&gt;=1,$S$7,""))))))</f>
        <v/>
      </c>
      <c r="AD55" s="465" t="str">
        <f>IF(AD$47="","",IF(COUNTIFS('(6)定期点検調書'!$B$12:$B$5000,AD$47,'(6)定期点検調書'!$AH$12:$AH$5000,$C55,'(6)定期点検調書'!$BF$12:$BF$5000,$W$7)&gt;=1,$W$7,IF(COUNTIFS('(6)定期点検調書'!$B$12:$B$5000,AD$47,'(6)定期点検調書'!$AH$12:$AH$5000,$C55,'(6)定期点検調書'!$BF$12:$BF$5000,$V$7)&gt;=1,$V$7,IF(COUNTIFS('(6)定期点検調書'!$B$12:$B$5000,AD$47,'(6)定期点検調書'!$AH$12:$AH$5000,$C55,'(6)定期点検調書'!$BF$12:$BF$5000,$U$7)&gt;=1,$U$7,IF(COUNTIFS('(6)定期点検調書'!$B$12:$B$5000,AD$47,'(6)定期点検調書'!$AH$12:$AH$5000,$C55,'(6)定期点検調書'!$BF$12:$BF$5000,$T$7)&gt;=1,$T$7,IF(COUNTIFS('(6)定期点検調書'!$B$12:$B$5000,AD$47,'(6)定期点検調書'!$AH$12:$AH$5000,$C55,'(6)定期点検調書'!$BF$12:$BF$5000,$S$7)&gt;=1,$S$7,""))))))</f>
        <v/>
      </c>
      <c r="AE55" s="465" t="str">
        <f>IF(AE$47="","",IF(COUNTIFS('(6)定期点検調書'!$B$12:$B$5000,AE$47,'(6)定期点検調書'!$AH$12:$AH$5000,$C55,'(6)定期点検調書'!$BF$12:$BF$5000,$W$7)&gt;=1,$W$7,IF(COUNTIFS('(6)定期点検調書'!$B$12:$B$5000,AE$47,'(6)定期点検調書'!$AH$12:$AH$5000,$C55,'(6)定期点検調書'!$BF$12:$BF$5000,$V$7)&gt;=1,$V$7,IF(COUNTIFS('(6)定期点検調書'!$B$12:$B$5000,AE$47,'(6)定期点検調書'!$AH$12:$AH$5000,$C55,'(6)定期点検調書'!$BF$12:$BF$5000,$U$7)&gt;=1,$U$7,IF(COUNTIFS('(6)定期点検調書'!$B$12:$B$5000,AE$47,'(6)定期点検調書'!$AH$12:$AH$5000,$C55,'(6)定期点検調書'!$BF$12:$BF$5000,$T$7)&gt;=1,$T$7,IF(COUNTIFS('(6)定期点検調書'!$B$12:$B$5000,AE$47,'(6)定期点検調書'!$AH$12:$AH$5000,$C55,'(6)定期点検調書'!$BF$12:$BF$5000,$S$7)&gt;=1,$S$7,""))))))</f>
        <v/>
      </c>
      <c r="AF55" s="465" t="str">
        <f>IF(AF$47="","",IF(COUNTIFS('(6)定期点検調書'!$B$12:$B$5000,AF$47,'(6)定期点検調書'!$AH$12:$AH$5000,$C55,'(6)定期点検調書'!$BF$12:$BF$5000,$W$7)&gt;=1,$W$7,IF(COUNTIFS('(6)定期点検調書'!$B$12:$B$5000,AF$47,'(6)定期点検調書'!$AH$12:$AH$5000,$C55,'(6)定期点検調書'!$BF$12:$BF$5000,$V$7)&gt;=1,$V$7,IF(COUNTIFS('(6)定期点検調書'!$B$12:$B$5000,AF$47,'(6)定期点検調書'!$AH$12:$AH$5000,$C55,'(6)定期点検調書'!$BF$12:$BF$5000,$U$7)&gt;=1,$U$7,IF(COUNTIFS('(6)定期点検調書'!$B$12:$B$5000,AF$47,'(6)定期点検調書'!$AH$12:$AH$5000,$C55,'(6)定期点検調書'!$BF$12:$BF$5000,$T$7)&gt;=1,$T$7,IF(COUNTIFS('(6)定期点検調書'!$B$12:$B$5000,AF$47,'(6)定期点検調書'!$AH$12:$AH$5000,$C55,'(6)定期点検調書'!$BF$12:$BF$5000,$S$7)&gt;=1,$S$7,""))))))</f>
        <v/>
      </c>
      <c r="AG55" s="465" t="str">
        <f>IF(AG$47="","",IF(COUNTIFS('(6)定期点検調書'!$B$12:$B$5000,AG$47,'(6)定期点検調書'!$AH$12:$AH$5000,$C55,'(6)定期点検調書'!$BF$12:$BF$5000,$W$7)&gt;=1,$W$7,IF(COUNTIFS('(6)定期点検調書'!$B$12:$B$5000,AG$47,'(6)定期点検調書'!$AH$12:$AH$5000,$C55,'(6)定期点検調書'!$BF$12:$BF$5000,$V$7)&gt;=1,$V$7,IF(COUNTIFS('(6)定期点検調書'!$B$12:$B$5000,AG$47,'(6)定期点検調書'!$AH$12:$AH$5000,$C55,'(6)定期点検調書'!$BF$12:$BF$5000,$U$7)&gt;=1,$U$7,IF(COUNTIFS('(6)定期点検調書'!$B$12:$B$5000,AG$47,'(6)定期点検調書'!$AH$12:$AH$5000,$C55,'(6)定期点検調書'!$BF$12:$BF$5000,$T$7)&gt;=1,$T$7,IF(COUNTIFS('(6)定期点検調書'!$B$12:$B$5000,AG$47,'(6)定期点検調書'!$AH$12:$AH$5000,$C55,'(6)定期点検調書'!$BF$12:$BF$5000,$S$7)&gt;=1,$S$7,""))))))</f>
        <v/>
      </c>
      <c r="AH55" s="465" t="str">
        <f>IF(AH$47="","",IF(COUNTIFS('(6)定期点検調書'!$B$12:$B$5000,AH$47,'(6)定期点検調書'!$AH$12:$AH$5000,$C55,'(6)定期点検調書'!$BF$12:$BF$5000,$W$7)&gt;=1,$W$7,IF(COUNTIFS('(6)定期点検調書'!$B$12:$B$5000,AH$47,'(6)定期点検調書'!$AH$12:$AH$5000,$C55,'(6)定期点検調書'!$BF$12:$BF$5000,$V$7)&gt;=1,$V$7,IF(COUNTIFS('(6)定期点検調書'!$B$12:$B$5000,AH$47,'(6)定期点検調書'!$AH$12:$AH$5000,$C55,'(6)定期点検調書'!$BF$12:$BF$5000,$U$7)&gt;=1,$U$7,IF(COUNTIFS('(6)定期点検調書'!$B$12:$B$5000,AH$47,'(6)定期点検調書'!$AH$12:$AH$5000,$C55,'(6)定期点検調書'!$BF$12:$BF$5000,$T$7)&gt;=1,$T$7,IF(COUNTIFS('(6)定期点検調書'!$B$12:$B$5000,AH$47,'(6)定期点検調書'!$AH$12:$AH$5000,$C55,'(6)定期点検調書'!$BF$12:$BF$5000,$S$7)&gt;=1,$S$7,""))))))</f>
        <v/>
      </c>
      <c r="AI55" s="465" t="str">
        <f>IF(AI$47="","",IF(COUNTIFS('(6)定期点検調書'!$B$12:$B$5000,AI$47,'(6)定期点検調書'!$AH$12:$AH$5000,$C55,'(6)定期点検調書'!$BF$12:$BF$5000,$W$7)&gt;=1,$W$7,IF(COUNTIFS('(6)定期点検調書'!$B$12:$B$5000,AI$47,'(6)定期点検調書'!$AH$12:$AH$5000,$C55,'(6)定期点検調書'!$BF$12:$BF$5000,$V$7)&gt;=1,$V$7,IF(COUNTIFS('(6)定期点検調書'!$B$12:$B$5000,AI$47,'(6)定期点検調書'!$AH$12:$AH$5000,$C55,'(6)定期点検調書'!$BF$12:$BF$5000,$U$7)&gt;=1,$U$7,IF(COUNTIFS('(6)定期点検調書'!$B$12:$B$5000,AI$47,'(6)定期点検調書'!$AH$12:$AH$5000,$C55,'(6)定期点検調書'!$BF$12:$BF$5000,$T$7)&gt;=1,$T$7,IF(COUNTIFS('(6)定期点検調書'!$B$12:$B$5000,AI$47,'(6)定期点検調書'!$AH$12:$AH$5000,$C55,'(6)定期点検調書'!$BF$12:$BF$5000,$S$7)&gt;=1,$S$7,""))))))</f>
        <v/>
      </c>
      <c r="AJ55" s="465" t="str">
        <f>IF(AJ$47="","",IF(COUNTIFS('(6)定期点検調書'!$B$12:$B$5000,AJ$47,'(6)定期点検調書'!$AH$12:$AH$5000,$C55,'(6)定期点検調書'!$BF$12:$BF$5000,$W$7)&gt;=1,$W$7,IF(COUNTIFS('(6)定期点検調書'!$B$12:$B$5000,AJ$47,'(6)定期点検調書'!$AH$12:$AH$5000,$C55,'(6)定期点検調書'!$BF$12:$BF$5000,$V$7)&gt;=1,$V$7,IF(COUNTIFS('(6)定期点検調書'!$B$12:$B$5000,AJ$47,'(6)定期点検調書'!$AH$12:$AH$5000,$C55,'(6)定期点検調書'!$BF$12:$BF$5000,$U$7)&gt;=1,$U$7,IF(COUNTIFS('(6)定期点検調書'!$B$12:$B$5000,AJ$47,'(6)定期点検調書'!$AH$12:$AH$5000,$C55,'(6)定期点検調書'!$BF$12:$BF$5000,$T$7)&gt;=1,$T$7,IF(COUNTIFS('(6)定期点検調書'!$B$12:$B$5000,AJ$47,'(6)定期点検調書'!$AH$12:$AH$5000,$C55,'(6)定期点検調書'!$BF$12:$BF$5000,$S$7)&gt;=1,$S$7,""))))))</f>
        <v/>
      </c>
      <c r="AK55" s="465" t="str">
        <f>IF(AK$47="","",IF(COUNTIFS('(6)定期点検調書'!$B$12:$B$5000,AK$47,'(6)定期点検調書'!$AH$12:$AH$5000,$C55,'(6)定期点検調書'!$BF$12:$BF$5000,$W$7)&gt;=1,$W$7,IF(COUNTIFS('(6)定期点検調書'!$B$12:$B$5000,AK$47,'(6)定期点検調書'!$AH$12:$AH$5000,$C55,'(6)定期点検調書'!$BF$12:$BF$5000,$V$7)&gt;=1,$V$7,IF(COUNTIFS('(6)定期点検調書'!$B$12:$B$5000,AK$47,'(6)定期点検調書'!$AH$12:$AH$5000,$C55,'(6)定期点検調書'!$BF$12:$BF$5000,$U$7)&gt;=1,$U$7,IF(COUNTIFS('(6)定期点検調書'!$B$12:$B$5000,AK$47,'(6)定期点検調書'!$AH$12:$AH$5000,$C55,'(6)定期点検調書'!$BF$12:$BF$5000,$T$7)&gt;=1,$T$7,IF(COUNTIFS('(6)定期点検調書'!$B$12:$B$5000,AK$47,'(6)定期点検調書'!$AH$12:$AH$5000,$C55,'(6)定期点検調書'!$BF$12:$BF$5000,$S$7)&gt;=1,$S$7,""))))))</f>
        <v/>
      </c>
      <c r="AL55" s="465" t="str">
        <f>IF(AL$47="","",IF(COUNTIFS('(6)定期点検調書'!$B$12:$B$5000,AL$47,'(6)定期点検調書'!$AH$12:$AH$5000,$C55,'(6)定期点検調書'!$BF$12:$BF$5000,$W$7)&gt;=1,$W$7,IF(COUNTIFS('(6)定期点検調書'!$B$12:$B$5000,AL$47,'(6)定期点検調書'!$AH$12:$AH$5000,$C55,'(6)定期点検調書'!$BF$12:$BF$5000,$V$7)&gt;=1,$V$7,IF(COUNTIFS('(6)定期点検調書'!$B$12:$B$5000,AL$47,'(6)定期点検調書'!$AH$12:$AH$5000,$C55,'(6)定期点検調書'!$BF$12:$BF$5000,$U$7)&gt;=1,$U$7,IF(COUNTIFS('(6)定期点検調書'!$B$12:$B$5000,AL$47,'(6)定期点検調書'!$AH$12:$AH$5000,$C55,'(6)定期点検調書'!$BF$12:$BF$5000,$T$7)&gt;=1,$T$7,IF(COUNTIFS('(6)定期点検調書'!$B$12:$B$5000,AL$47,'(6)定期点検調書'!$AH$12:$AH$5000,$C55,'(6)定期点検調書'!$BF$12:$BF$5000,$S$7)&gt;=1,$S$7,""))))))</f>
        <v/>
      </c>
      <c r="AM55" s="465" t="str">
        <f>IF(AM$47="","",IF(COUNTIFS('(6)定期点検調書'!$B$12:$B$5000,AM$47,'(6)定期点検調書'!$AH$12:$AH$5000,$C55,'(6)定期点検調書'!$BF$12:$BF$5000,$W$7)&gt;=1,$W$7,IF(COUNTIFS('(6)定期点検調書'!$B$12:$B$5000,AM$47,'(6)定期点検調書'!$AH$12:$AH$5000,$C55,'(6)定期点検調書'!$BF$12:$BF$5000,$V$7)&gt;=1,$V$7,IF(COUNTIFS('(6)定期点検調書'!$B$12:$B$5000,AM$47,'(6)定期点検調書'!$AH$12:$AH$5000,$C55,'(6)定期点検調書'!$BF$12:$BF$5000,$U$7)&gt;=1,$U$7,IF(COUNTIFS('(6)定期点検調書'!$B$12:$B$5000,AM$47,'(6)定期点検調書'!$AH$12:$AH$5000,$C55,'(6)定期点検調書'!$BF$12:$BF$5000,$T$7)&gt;=1,$T$7,IF(COUNTIFS('(6)定期点検調書'!$B$12:$B$5000,AM$47,'(6)定期点検調書'!$AH$12:$AH$5000,$C55,'(6)定期点検調書'!$BF$12:$BF$5000,$S$7)&gt;=1,$S$7,""))))))</f>
        <v/>
      </c>
      <c r="AN55" s="465" t="str">
        <f>IF(AN$47="","",IF(COUNTIFS('(6)定期点検調書'!$B$12:$B$5000,AN$47,'(6)定期点検調書'!$AH$12:$AH$5000,$C55,'(6)定期点検調書'!$BF$12:$BF$5000,$W$7)&gt;=1,$W$7,IF(COUNTIFS('(6)定期点検調書'!$B$12:$B$5000,AN$47,'(6)定期点検調書'!$AH$12:$AH$5000,$C55,'(6)定期点検調書'!$BF$12:$BF$5000,$V$7)&gt;=1,$V$7,IF(COUNTIFS('(6)定期点検調書'!$B$12:$B$5000,AN$47,'(6)定期点検調書'!$AH$12:$AH$5000,$C55,'(6)定期点検調書'!$BF$12:$BF$5000,$U$7)&gt;=1,$U$7,IF(COUNTIFS('(6)定期点検調書'!$B$12:$B$5000,AN$47,'(6)定期点検調書'!$AH$12:$AH$5000,$C55,'(6)定期点検調書'!$BF$12:$BF$5000,$T$7)&gt;=1,$T$7,IF(COUNTIFS('(6)定期点検調書'!$B$12:$B$5000,AN$47,'(6)定期点検調書'!$AH$12:$AH$5000,$C55,'(6)定期点検調書'!$BF$12:$BF$5000,$S$7)&gt;=1,$S$7,""))))))</f>
        <v/>
      </c>
      <c r="AO55" s="465" t="str">
        <f>IF(AO$47="","",IF(COUNTIFS('(6)定期点検調書'!$B$12:$B$5000,AO$47,'(6)定期点検調書'!$AH$12:$AH$5000,$C55,'(6)定期点検調書'!$BF$12:$BF$5000,$W$7)&gt;=1,$W$7,IF(COUNTIFS('(6)定期点検調書'!$B$12:$B$5000,AO$47,'(6)定期点検調書'!$AH$12:$AH$5000,$C55,'(6)定期点検調書'!$BF$12:$BF$5000,$V$7)&gt;=1,$V$7,IF(COUNTIFS('(6)定期点検調書'!$B$12:$B$5000,AO$47,'(6)定期点検調書'!$AH$12:$AH$5000,$C55,'(6)定期点検調書'!$BF$12:$BF$5000,$U$7)&gt;=1,$U$7,IF(COUNTIFS('(6)定期点検調書'!$B$12:$B$5000,AO$47,'(6)定期点検調書'!$AH$12:$AH$5000,$C55,'(6)定期点検調書'!$BF$12:$BF$5000,$T$7)&gt;=1,$T$7,IF(COUNTIFS('(6)定期点検調書'!$B$12:$B$5000,AO$47,'(6)定期点検調書'!$AH$12:$AH$5000,$C55,'(6)定期点検調書'!$BF$12:$BF$5000,$S$7)&gt;=1,$S$7,""))))))</f>
        <v/>
      </c>
      <c r="AP55" s="465" t="str">
        <f>IF(AP$47="","",IF(COUNTIFS('(6)定期点検調書'!$B$12:$B$5000,AP$47,'(6)定期点検調書'!$AH$12:$AH$5000,$C55,'(6)定期点検調書'!$BF$12:$BF$5000,$W$7)&gt;=1,$W$7,IF(COUNTIFS('(6)定期点検調書'!$B$12:$B$5000,AP$47,'(6)定期点検調書'!$AH$12:$AH$5000,$C55,'(6)定期点検調書'!$BF$12:$BF$5000,$V$7)&gt;=1,$V$7,IF(COUNTIFS('(6)定期点検調書'!$B$12:$B$5000,AP$47,'(6)定期点検調書'!$AH$12:$AH$5000,$C55,'(6)定期点検調書'!$BF$12:$BF$5000,$U$7)&gt;=1,$U$7,IF(COUNTIFS('(6)定期点検調書'!$B$12:$B$5000,AP$47,'(6)定期点検調書'!$AH$12:$AH$5000,$C55,'(6)定期点検調書'!$BF$12:$BF$5000,$T$7)&gt;=1,$T$7,IF(COUNTIFS('(6)定期点検調書'!$B$12:$B$5000,AP$47,'(6)定期点検調書'!$AH$12:$AH$5000,$C55,'(6)定期点検調書'!$BF$12:$BF$5000,$S$7)&gt;=1,$S$7,""))))))</f>
        <v/>
      </c>
      <c r="AQ55" s="465" t="str">
        <f>IF(AQ$47="","",IF(COUNTIFS('(6)定期点検調書'!$B$12:$B$5000,AQ$47,'(6)定期点検調書'!$AH$12:$AH$5000,$C55,'(6)定期点検調書'!$BF$12:$BF$5000,$W$7)&gt;=1,$W$7,IF(COUNTIFS('(6)定期点検調書'!$B$12:$B$5000,AQ$47,'(6)定期点検調書'!$AH$12:$AH$5000,$C55,'(6)定期点検調書'!$BF$12:$BF$5000,$V$7)&gt;=1,$V$7,IF(COUNTIFS('(6)定期点検調書'!$B$12:$B$5000,AQ$47,'(6)定期点検調書'!$AH$12:$AH$5000,$C55,'(6)定期点検調書'!$BF$12:$BF$5000,$U$7)&gt;=1,$U$7,IF(COUNTIFS('(6)定期点検調書'!$B$12:$B$5000,AQ$47,'(6)定期点検調書'!$AH$12:$AH$5000,$C55,'(6)定期点検調書'!$BF$12:$BF$5000,$T$7)&gt;=1,$T$7,IF(COUNTIFS('(6)定期点検調書'!$B$12:$B$5000,AQ$47,'(6)定期点検調書'!$AH$12:$AH$5000,$C55,'(6)定期点検調書'!$BF$12:$BF$5000,$S$7)&gt;=1,$S$7,""))))))</f>
        <v/>
      </c>
      <c r="AR55" s="465" t="str">
        <f>IF(AR$47="","",IF(COUNTIFS('(6)定期点検調書'!$B$12:$B$5000,AR$47,'(6)定期点検調書'!$AH$12:$AH$5000,$C55,'(6)定期点検調書'!$BF$12:$BF$5000,$W$7)&gt;=1,$W$7,IF(COUNTIFS('(6)定期点検調書'!$B$12:$B$5000,AR$47,'(6)定期点検調書'!$AH$12:$AH$5000,$C55,'(6)定期点検調書'!$BF$12:$BF$5000,$V$7)&gt;=1,$V$7,IF(COUNTIFS('(6)定期点検調書'!$B$12:$B$5000,AR$47,'(6)定期点検調書'!$AH$12:$AH$5000,$C55,'(6)定期点検調書'!$BF$12:$BF$5000,$U$7)&gt;=1,$U$7,IF(COUNTIFS('(6)定期点検調書'!$B$12:$B$5000,AR$47,'(6)定期点検調書'!$AH$12:$AH$5000,$C55,'(6)定期点検調書'!$BF$12:$BF$5000,$T$7)&gt;=1,$T$7,IF(COUNTIFS('(6)定期点検調書'!$B$12:$B$5000,AR$47,'(6)定期点検調書'!$AH$12:$AH$5000,$C55,'(6)定期点検調書'!$BF$12:$BF$5000,$S$7)&gt;=1,$S$7,""))))))</f>
        <v/>
      </c>
      <c r="AS55" s="465" t="str">
        <f>IF(AS$47="","",IF(COUNTIFS('(6)定期点検調書'!$B$12:$B$5000,AS$47,'(6)定期点検調書'!$AH$12:$AH$5000,$C55,'(6)定期点検調書'!$BF$12:$BF$5000,$W$7)&gt;=1,$W$7,IF(COUNTIFS('(6)定期点検調書'!$B$12:$B$5000,AS$47,'(6)定期点検調書'!$AH$12:$AH$5000,$C55,'(6)定期点検調書'!$BF$12:$BF$5000,$V$7)&gt;=1,$V$7,IF(COUNTIFS('(6)定期点検調書'!$B$12:$B$5000,AS$47,'(6)定期点検調書'!$AH$12:$AH$5000,$C55,'(6)定期点検調書'!$BF$12:$BF$5000,$U$7)&gt;=1,$U$7,IF(COUNTIFS('(6)定期点検調書'!$B$12:$B$5000,AS$47,'(6)定期点検調書'!$AH$12:$AH$5000,$C55,'(6)定期点検調書'!$BF$12:$BF$5000,$T$7)&gt;=1,$T$7,IF(COUNTIFS('(6)定期点検調書'!$B$12:$B$5000,AS$47,'(6)定期点検調書'!$AH$12:$AH$5000,$C55,'(6)定期点検調書'!$BF$12:$BF$5000,$S$7)&gt;=1,$S$7,""))))))</f>
        <v/>
      </c>
      <c r="AT55" s="465" t="str">
        <f>IF(AT$47="","",IF(COUNTIFS('(6)定期点検調書'!$B$12:$B$5000,AT$47,'(6)定期点検調書'!$AH$12:$AH$5000,$C55,'(6)定期点検調書'!$BF$12:$BF$5000,$W$7)&gt;=1,$W$7,IF(COUNTIFS('(6)定期点検調書'!$B$12:$B$5000,AT$47,'(6)定期点検調書'!$AH$12:$AH$5000,$C55,'(6)定期点検調書'!$BF$12:$BF$5000,$V$7)&gt;=1,$V$7,IF(COUNTIFS('(6)定期点検調書'!$B$12:$B$5000,AT$47,'(6)定期点検調書'!$AH$12:$AH$5000,$C55,'(6)定期点検調書'!$BF$12:$BF$5000,$U$7)&gt;=1,$U$7,IF(COUNTIFS('(6)定期点検調書'!$B$12:$B$5000,AT$47,'(6)定期点検調書'!$AH$12:$AH$5000,$C55,'(6)定期点検調書'!$BF$12:$BF$5000,$T$7)&gt;=1,$T$7,IF(COUNTIFS('(6)定期点検調書'!$B$12:$B$5000,AT$47,'(6)定期点検調書'!$AH$12:$AH$5000,$C55,'(6)定期点検調書'!$BF$12:$BF$5000,$S$7)&gt;=1,$S$7,""))))))</f>
        <v/>
      </c>
      <c r="AU55" s="465" t="str">
        <f>IF(AU$47="","",IF(COUNTIFS('(6)定期点検調書'!$B$12:$B$5000,AU$47,'(6)定期点検調書'!$AH$12:$AH$5000,$C55,'(6)定期点検調書'!$BF$12:$BF$5000,$W$7)&gt;=1,$W$7,IF(COUNTIFS('(6)定期点検調書'!$B$12:$B$5000,AU$47,'(6)定期点検調書'!$AH$12:$AH$5000,$C55,'(6)定期点検調書'!$BF$12:$BF$5000,$V$7)&gt;=1,$V$7,IF(COUNTIFS('(6)定期点検調書'!$B$12:$B$5000,AU$47,'(6)定期点検調書'!$AH$12:$AH$5000,$C55,'(6)定期点検調書'!$BF$12:$BF$5000,$U$7)&gt;=1,$U$7,IF(COUNTIFS('(6)定期点検調書'!$B$12:$B$5000,AU$47,'(6)定期点検調書'!$AH$12:$AH$5000,$C55,'(6)定期点検調書'!$BF$12:$BF$5000,$T$7)&gt;=1,$T$7,IF(COUNTIFS('(6)定期点検調書'!$B$12:$B$5000,AU$47,'(6)定期点検調書'!$AH$12:$AH$5000,$C55,'(6)定期点検調書'!$BF$12:$BF$5000,$S$7)&gt;=1,$S$7,""))))))</f>
        <v/>
      </c>
      <c r="AV55" s="465" t="str">
        <f>IF(AV$47="","",IF(COUNTIFS('(6)定期点検調書'!$B$12:$B$5000,AV$47,'(6)定期点検調書'!$AH$12:$AH$5000,$C55,'(6)定期点検調書'!$BF$12:$BF$5000,$W$7)&gt;=1,$W$7,IF(COUNTIFS('(6)定期点検調書'!$B$12:$B$5000,AV$47,'(6)定期点検調書'!$AH$12:$AH$5000,$C55,'(6)定期点検調書'!$BF$12:$BF$5000,$V$7)&gt;=1,$V$7,IF(COUNTIFS('(6)定期点検調書'!$B$12:$B$5000,AV$47,'(6)定期点検調書'!$AH$12:$AH$5000,$C55,'(6)定期点検調書'!$BF$12:$BF$5000,$U$7)&gt;=1,$U$7,IF(COUNTIFS('(6)定期点検調書'!$B$12:$B$5000,AV$47,'(6)定期点検調書'!$AH$12:$AH$5000,$C55,'(6)定期点検調書'!$BF$12:$BF$5000,$T$7)&gt;=1,$T$7,IF(COUNTIFS('(6)定期点検調書'!$B$12:$B$5000,AV$47,'(6)定期点検調書'!$AH$12:$AH$5000,$C55,'(6)定期点検調書'!$BF$12:$BF$5000,$S$7)&gt;=1,$S$7,""))))))</f>
        <v/>
      </c>
      <c r="AW55" s="465" t="str">
        <f>IF(AW$47="","",IF(COUNTIFS('(6)定期点検調書'!$B$12:$B$5000,AW$47,'(6)定期点検調書'!$AH$12:$AH$5000,$C55,'(6)定期点検調書'!$BF$12:$BF$5000,$W$7)&gt;=1,$W$7,IF(COUNTIFS('(6)定期点検調書'!$B$12:$B$5000,AW$47,'(6)定期点検調書'!$AH$12:$AH$5000,$C55,'(6)定期点検調書'!$BF$12:$BF$5000,$V$7)&gt;=1,$V$7,IF(COUNTIFS('(6)定期点検調書'!$B$12:$B$5000,AW$47,'(6)定期点検調書'!$AH$12:$AH$5000,$C55,'(6)定期点検調書'!$BF$12:$BF$5000,$U$7)&gt;=1,$U$7,IF(COUNTIFS('(6)定期点検調書'!$B$12:$B$5000,AW$47,'(6)定期点検調書'!$AH$12:$AH$5000,$C55,'(6)定期点検調書'!$BF$12:$BF$5000,$T$7)&gt;=1,$T$7,IF(COUNTIFS('(6)定期点検調書'!$B$12:$B$5000,AW$47,'(6)定期点検調書'!$AH$12:$AH$5000,$C55,'(6)定期点検調書'!$BF$12:$BF$5000,$S$7)&gt;=1,$S$7,""))))))</f>
        <v/>
      </c>
      <c r="AX55" s="465" t="str">
        <f>IF(AX$47="","",IF(COUNTIFS('(6)定期点検調書'!$B$12:$B$5000,AX$47,'(6)定期点検調書'!$AH$12:$AH$5000,$C55,'(6)定期点検調書'!$BF$12:$BF$5000,$W$7)&gt;=1,$W$7,IF(COUNTIFS('(6)定期点検調書'!$B$12:$B$5000,AX$47,'(6)定期点検調書'!$AH$12:$AH$5000,$C55,'(6)定期点検調書'!$BF$12:$BF$5000,$V$7)&gt;=1,$V$7,IF(COUNTIFS('(6)定期点検調書'!$B$12:$B$5000,AX$47,'(6)定期点検調書'!$AH$12:$AH$5000,$C55,'(6)定期点検調書'!$BF$12:$BF$5000,$U$7)&gt;=1,$U$7,IF(COUNTIFS('(6)定期点検調書'!$B$12:$B$5000,AX$47,'(6)定期点検調書'!$AH$12:$AH$5000,$C55,'(6)定期点検調書'!$BF$12:$BF$5000,$T$7)&gt;=1,$T$7,IF(COUNTIFS('(6)定期点検調書'!$B$12:$B$5000,AX$47,'(6)定期点検調書'!$AH$12:$AH$5000,$C55,'(6)定期点検調書'!$BF$12:$BF$5000,$S$7)&gt;=1,$S$7,""))))))</f>
        <v/>
      </c>
      <c r="AY55" s="465" t="str">
        <f>IF(AY$47="","",IF(COUNTIFS('(6)定期点検調書'!$B$12:$B$5000,AY$47,'(6)定期点検調書'!$AH$12:$AH$5000,$C55,'(6)定期点検調書'!$BF$12:$BF$5000,$W$7)&gt;=1,$W$7,IF(COUNTIFS('(6)定期点検調書'!$B$12:$B$5000,AY$47,'(6)定期点検調書'!$AH$12:$AH$5000,$C55,'(6)定期点検調書'!$BF$12:$BF$5000,$V$7)&gt;=1,$V$7,IF(COUNTIFS('(6)定期点検調書'!$B$12:$B$5000,AY$47,'(6)定期点検調書'!$AH$12:$AH$5000,$C55,'(6)定期点検調書'!$BF$12:$BF$5000,$U$7)&gt;=1,$U$7,IF(COUNTIFS('(6)定期点検調書'!$B$12:$B$5000,AY$47,'(6)定期点検調書'!$AH$12:$AH$5000,$C55,'(6)定期点検調書'!$BF$12:$BF$5000,$T$7)&gt;=1,$T$7,IF(COUNTIFS('(6)定期点検調書'!$B$12:$B$5000,AY$47,'(6)定期点検調書'!$AH$12:$AH$5000,$C55,'(6)定期点検調書'!$BF$12:$BF$5000,$S$7)&gt;=1,$S$7,""))))))</f>
        <v/>
      </c>
      <c r="AZ55" s="465" t="str">
        <f>IF(AZ$47="","",IF(COUNTIFS('(6)定期点検調書'!$B$12:$B$5000,AZ$47,'(6)定期点検調書'!$AH$12:$AH$5000,$C55,'(6)定期点検調書'!$BF$12:$BF$5000,$W$7)&gt;=1,$W$7,IF(COUNTIFS('(6)定期点検調書'!$B$12:$B$5000,AZ$47,'(6)定期点検調書'!$AH$12:$AH$5000,$C55,'(6)定期点検調書'!$BF$12:$BF$5000,$V$7)&gt;=1,$V$7,IF(COUNTIFS('(6)定期点検調書'!$B$12:$B$5000,AZ$47,'(6)定期点検調書'!$AH$12:$AH$5000,$C55,'(6)定期点検調書'!$BF$12:$BF$5000,$U$7)&gt;=1,$U$7,IF(COUNTIFS('(6)定期点検調書'!$B$12:$B$5000,AZ$47,'(6)定期点検調書'!$AH$12:$AH$5000,$C55,'(6)定期点検調書'!$BF$12:$BF$5000,$T$7)&gt;=1,$T$7,IF(COUNTIFS('(6)定期点検調書'!$B$12:$B$5000,AZ$47,'(6)定期点検調書'!$AH$12:$AH$5000,$C55,'(6)定期点検調書'!$BF$12:$BF$5000,$S$7)&gt;=1,$S$7,""))))))</f>
        <v/>
      </c>
      <c r="BA55" s="466" t="str">
        <f>IF(BA$47="","",IF(COUNTIFS('(6)定期点検調書'!$B$12:$B$5000,BA$47,'(6)定期点検調書'!$AH$12:$AH$5000,$C55,'(6)定期点検調書'!$BF$12:$BF$5000,$W$7)&gt;=1,$W$7,IF(COUNTIFS('(6)定期点検調書'!$B$12:$B$5000,BA$47,'(6)定期点検調書'!$AH$12:$AH$5000,$C55,'(6)定期点検調書'!$BF$12:$BF$5000,$V$7)&gt;=1,$V$7,IF(COUNTIFS('(6)定期点検調書'!$B$12:$B$5000,BA$47,'(6)定期点検調書'!$AH$12:$AH$5000,$C55,'(6)定期点検調書'!$BF$12:$BF$5000,$U$7)&gt;=1,$U$7,IF(COUNTIFS('(6)定期点検調書'!$B$12:$B$5000,BA$47,'(6)定期点検調書'!$AH$12:$AH$5000,$C55,'(6)定期点検調書'!$BF$12:$BF$5000,$T$7)&gt;=1,$T$7,IF(COUNTIFS('(6)定期点検調書'!$B$12:$B$5000,BA$47,'(6)定期点検調書'!$AH$12:$AH$5000,$C55,'(6)定期点検調書'!$BF$12:$BF$5000,$S$7)&gt;=1,$S$7,""))))))</f>
        <v/>
      </c>
    </row>
    <row r="56" spans="2:55" ht="18.75" customHeight="1" thickBot="1" x14ac:dyDescent="0.25">
      <c r="B56" s="1855"/>
      <c r="C56" s="1847" t="str">
        <f>ﾃﾞｰﾀ一覧!$U$27</f>
        <v>その他変状</v>
      </c>
      <c r="D56" s="1848"/>
      <c r="E56" s="1848"/>
      <c r="F56" s="1848"/>
      <c r="G56" s="1849"/>
      <c r="H56" s="645" t="str">
        <f>IF(H$47="","",IF(COUNTIFS('(6)定期点検調書'!$B$12:$B$5000,H$47,'(6)定期点検調書'!$AH$12:$AH$5000,$C56,'(6)定期点検調書'!$BF$12:$BF$5000,$W$7)&gt;=1,$W$7,IF(COUNTIFS('(6)定期点検調書'!$B$12:$B$5000,H$47,'(6)定期点検調書'!$AH$12:$AH$5000,$C56,'(6)定期点検調書'!$BF$12:$BF$5000,$V$7)&gt;=1,$V$7,IF(COUNTIFS('(6)定期点検調書'!$B$12:$B$5000,H$47,'(6)定期点検調書'!$AH$12:$AH$5000,$C56,'(6)定期点検調書'!$BF$12:$BF$5000,$U$7)&gt;=1,$U$7,IF(COUNTIFS('(6)定期点検調書'!$B$12:$B$5000,H$47,'(6)定期点検調書'!$AH$12:$AH$5000,$C56,'(6)定期点検調書'!$BF$12:$BF$5000,$T$7)&gt;=1,$T$7,IF(COUNTIFS('(6)定期点検調書'!$B$12:$B$5000,H$47,'(6)定期点検調書'!$AH$12:$AH$5000,$C56,'(6)定期点検調書'!$BF$12:$BF$5000,$S$7)&gt;=1,$S$7,""))))))</f>
        <v/>
      </c>
      <c r="I56" s="646" t="str">
        <f>IF(I$47="","",IF(COUNTIFS('(6)定期点検調書'!$B$12:$B$5000,I$47,'(6)定期点検調書'!$AH$12:$AH$5000,$C56,'(6)定期点検調書'!$BF$12:$BF$5000,$W$7)&gt;=1,$W$7,IF(COUNTIFS('(6)定期点検調書'!$B$12:$B$5000,I$47,'(6)定期点検調書'!$AH$12:$AH$5000,$C56,'(6)定期点検調書'!$BF$12:$BF$5000,$V$7)&gt;=1,$V$7,IF(COUNTIFS('(6)定期点検調書'!$B$12:$B$5000,I$47,'(6)定期点検調書'!$AH$12:$AH$5000,$C56,'(6)定期点検調書'!$BF$12:$BF$5000,$U$7)&gt;=1,$U$7,IF(COUNTIFS('(6)定期点検調書'!$B$12:$B$5000,I$47,'(6)定期点検調書'!$AH$12:$AH$5000,$C56,'(6)定期点検調書'!$BF$12:$BF$5000,$T$7)&gt;=1,$T$7,IF(COUNTIFS('(6)定期点検調書'!$B$12:$B$5000,I$47,'(6)定期点検調書'!$AH$12:$AH$5000,$C56,'(6)定期点検調書'!$BF$12:$BF$5000,$S$7)&gt;=1,$S$7,""))))))</f>
        <v/>
      </c>
      <c r="J56" s="646" t="str">
        <f>IF(J$47="","",IF(COUNTIFS('(6)定期点検調書'!$B$12:$B$5000,J$47,'(6)定期点検調書'!$AH$12:$AH$5000,$C56,'(6)定期点検調書'!$BF$12:$BF$5000,$W$7)&gt;=1,$W$7,IF(COUNTIFS('(6)定期点検調書'!$B$12:$B$5000,J$47,'(6)定期点検調書'!$AH$12:$AH$5000,$C56,'(6)定期点検調書'!$BF$12:$BF$5000,$V$7)&gt;=1,$V$7,IF(COUNTIFS('(6)定期点検調書'!$B$12:$B$5000,J$47,'(6)定期点検調書'!$AH$12:$AH$5000,$C56,'(6)定期点検調書'!$BF$12:$BF$5000,$U$7)&gt;=1,$U$7,IF(COUNTIFS('(6)定期点検調書'!$B$12:$B$5000,J$47,'(6)定期点検調書'!$AH$12:$AH$5000,$C56,'(6)定期点検調書'!$BF$12:$BF$5000,$T$7)&gt;=1,$T$7,IF(COUNTIFS('(6)定期点検調書'!$B$12:$B$5000,J$47,'(6)定期点検調書'!$AH$12:$AH$5000,$C56,'(6)定期点検調書'!$BF$12:$BF$5000,$S$7)&gt;=1,$S$7,""))))))</f>
        <v/>
      </c>
      <c r="K56" s="646" t="str">
        <f>IF(K$47="","",IF(COUNTIFS('(6)定期点検調書'!$B$12:$B$5000,K$47,'(6)定期点検調書'!$AH$12:$AH$5000,$C56,'(6)定期点検調書'!$BF$12:$BF$5000,$W$7)&gt;=1,$W$7,IF(COUNTIFS('(6)定期点検調書'!$B$12:$B$5000,K$47,'(6)定期点検調書'!$AH$12:$AH$5000,$C56,'(6)定期点検調書'!$BF$12:$BF$5000,$V$7)&gt;=1,$V$7,IF(COUNTIFS('(6)定期点検調書'!$B$12:$B$5000,K$47,'(6)定期点検調書'!$AH$12:$AH$5000,$C56,'(6)定期点検調書'!$BF$12:$BF$5000,$U$7)&gt;=1,$U$7,IF(COUNTIFS('(6)定期点検調書'!$B$12:$B$5000,K$47,'(6)定期点検調書'!$AH$12:$AH$5000,$C56,'(6)定期点検調書'!$BF$12:$BF$5000,$T$7)&gt;=1,$T$7,IF(COUNTIFS('(6)定期点検調書'!$B$12:$B$5000,K$47,'(6)定期点検調書'!$AH$12:$AH$5000,$C56,'(6)定期点検調書'!$BF$12:$BF$5000,$S$7)&gt;=1,$S$7,""))))))</f>
        <v/>
      </c>
      <c r="L56" s="646" t="str">
        <f>IF(L$47="","",IF(COUNTIFS('(6)定期点検調書'!$B$12:$B$5000,L$47,'(6)定期点検調書'!$AH$12:$AH$5000,$C56,'(6)定期点検調書'!$BF$12:$BF$5000,$W$7)&gt;=1,$W$7,IF(COUNTIFS('(6)定期点検調書'!$B$12:$B$5000,L$47,'(6)定期点検調書'!$AH$12:$AH$5000,$C56,'(6)定期点検調書'!$BF$12:$BF$5000,$V$7)&gt;=1,$V$7,IF(COUNTIFS('(6)定期点検調書'!$B$12:$B$5000,L$47,'(6)定期点検調書'!$AH$12:$AH$5000,$C56,'(6)定期点検調書'!$BF$12:$BF$5000,$U$7)&gt;=1,$U$7,IF(COUNTIFS('(6)定期点検調書'!$B$12:$B$5000,L$47,'(6)定期点検調書'!$AH$12:$AH$5000,$C56,'(6)定期点検調書'!$BF$12:$BF$5000,$T$7)&gt;=1,$T$7,IF(COUNTIFS('(6)定期点検調書'!$B$12:$B$5000,L$47,'(6)定期点検調書'!$AH$12:$AH$5000,$C56,'(6)定期点検調書'!$BF$12:$BF$5000,$S$7)&gt;=1,$S$7,""))))))</f>
        <v/>
      </c>
      <c r="M56" s="646" t="str">
        <f>IF(M$47="","",IF(COUNTIFS('(6)定期点検調書'!$B$12:$B$5000,M$47,'(6)定期点検調書'!$AH$12:$AH$5000,$C56,'(6)定期点検調書'!$BF$12:$BF$5000,$W$7)&gt;=1,$W$7,IF(COUNTIFS('(6)定期点検調書'!$B$12:$B$5000,M$47,'(6)定期点検調書'!$AH$12:$AH$5000,$C56,'(6)定期点検調書'!$BF$12:$BF$5000,$V$7)&gt;=1,$V$7,IF(COUNTIFS('(6)定期点検調書'!$B$12:$B$5000,M$47,'(6)定期点検調書'!$AH$12:$AH$5000,$C56,'(6)定期点検調書'!$BF$12:$BF$5000,$U$7)&gt;=1,$U$7,IF(COUNTIFS('(6)定期点検調書'!$B$12:$B$5000,M$47,'(6)定期点検調書'!$AH$12:$AH$5000,$C56,'(6)定期点検調書'!$BF$12:$BF$5000,$T$7)&gt;=1,$T$7,IF(COUNTIFS('(6)定期点検調書'!$B$12:$B$5000,M$47,'(6)定期点検調書'!$AH$12:$AH$5000,$C56,'(6)定期点検調書'!$BF$12:$BF$5000,$S$7)&gt;=1,$S$7,""))))))</f>
        <v/>
      </c>
      <c r="N56" s="646" t="str">
        <f>IF(N$47="","",IF(COUNTIFS('(6)定期点検調書'!$B$12:$B$5000,N$47,'(6)定期点検調書'!$AH$12:$AH$5000,$C56,'(6)定期点検調書'!$BF$12:$BF$5000,$W$7)&gt;=1,$W$7,IF(COUNTIFS('(6)定期点検調書'!$B$12:$B$5000,N$47,'(6)定期点検調書'!$AH$12:$AH$5000,$C56,'(6)定期点検調書'!$BF$12:$BF$5000,$V$7)&gt;=1,$V$7,IF(COUNTIFS('(6)定期点検調書'!$B$12:$B$5000,N$47,'(6)定期点検調書'!$AH$12:$AH$5000,$C56,'(6)定期点検調書'!$BF$12:$BF$5000,$U$7)&gt;=1,$U$7,IF(COUNTIFS('(6)定期点検調書'!$B$12:$B$5000,N$47,'(6)定期点検調書'!$AH$12:$AH$5000,$C56,'(6)定期点検調書'!$BF$12:$BF$5000,$T$7)&gt;=1,$T$7,IF(COUNTIFS('(6)定期点検調書'!$B$12:$B$5000,N$47,'(6)定期点検調書'!$AH$12:$AH$5000,$C56,'(6)定期点検調書'!$BF$12:$BF$5000,$S$7)&gt;=1,$S$7,""))))))</f>
        <v/>
      </c>
      <c r="O56" s="646" t="str">
        <f>IF(O$47="","",IF(COUNTIFS('(6)定期点検調書'!$B$12:$B$5000,O$47,'(6)定期点検調書'!$AH$12:$AH$5000,$C56,'(6)定期点検調書'!$BF$12:$BF$5000,$W$7)&gt;=1,$W$7,IF(COUNTIFS('(6)定期点検調書'!$B$12:$B$5000,O$47,'(6)定期点検調書'!$AH$12:$AH$5000,$C56,'(6)定期点検調書'!$BF$12:$BF$5000,$V$7)&gt;=1,$V$7,IF(COUNTIFS('(6)定期点検調書'!$B$12:$B$5000,O$47,'(6)定期点検調書'!$AH$12:$AH$5000,$C56,'(6)定期点検調書'!$BF$12:$BF$5000,$U$7)&gt;=1,$U$7,IF(COUNTIFS('(6)定期点検調書'!$B$12:$B$5000,O$47,'(6)定期点検調書'!$AH$12:$AH$5000,$C56,'(6)定期点検調書'!$BF$12:$BF$5000,$T$7)&gt;=1,$T$7,IF(COUNTIFS('(6)定期点検調書'!$B$12:$B$5000,O$47,'(6)定期点検調書'!$AH$12:$AH$5000,$C56,'(6)定期点検調書'!$BF$12:$BF$5000,$S$7)&gt;=1,$S$7,""))))))</f>
        <v/>
      </c>
      <c r="P56" s="646" t="str">
        <f>IF(P$47="","",IF(COUNTIFS('(6)定期点検調書'!$B$12:$B$5000,P$47,'(6)定期点検調書'!$AH$12:$AH$5000,$C56,'(6)定期点検調書'!$BF$12:$BF$5000,$W$7)&gt;=1,$W$7,IF(COUNTIFS('(6)定期点検調書'!$B$12:$B$5000,P$47,'(6)定期点検調書'!$AH$12:$AH$5000,$C56,'(6)定期点検調書'!$BF$12:$BF$5000,$V$7)&gt;=1,$V$7,IF(COUNTIFS('(6)定期点検調書'!$B$12:$B$5000,P$47,'(6)定期点検調書'!$AH$12:$AH$5000,$C56,'(6)定期点検調書'!$BF$12:$BF$5000,$U$7)&gt;=1,$U$7,IF(COUNTIFS('(6)定期点検調書'!$B$12:$B$5000,P$47,'(6)定期点検調書'!$AH$12:$AH$5000,$C56,'(6)定期点検調書'!$BF$12:$BF$5000,$T$7)&gt;=1,$T$7,IF(COUNTIFS('(6)定期点検調書'!$B$12:$B$5000,P$47,'(6)定期点検調書'!$AH$12:$AH$5000,$C56,'(6)定期点検調書'!$BF$12:$BF$5000,$S$7)&gt;=1,$S$7,""))))))</f>
        <v/>
      </c>
      <c r="Q56" s="646" t="str">
        <f>IF(Q$47="","",IF(COUNTIFS('(6)定期点検調書'!$B$12:$B$5000,Q$47,'(6)定期点検調書'!$AH$12:$AH$5000,$C56,'(6)定期点検調書'!$BF$12:$BF$5000,$W$7)&gt;=1,$W$7,IF(COUNTIFS('(6)定期点検調書'!$B$12:$B$5000,Q$47,'(6)定期点検調書'!$AH$12:$AH$5000,$C56,'(6)定期点検調書'!$BF$12:$BF$5000,$V$7)&gt;=1,$V$7,IF(COUNTIFS('(6)定期点検調書'!$B$12:$B$5000,Q$47,'(6)定期点検調書'!$AH$12:$AH$5000,$C56,'(6)定期点検調書'!$BF$12:$BF$5000,$U$7)&gt;=1,$U$7,IF(COUNTIFS('(6)定期点検調書'!$B$12:$B$5000,Q$47,'(6)定期点検調書'!$AH$12:$AH$5000,$C56,'(6)定期点検調書'!$BF$12:$BF$5000,$T$7)&gt;=1,$T$7,IF(COUNTIFS('(6)定期点検調書'!$B$12:$B$5000,Q$47,'(6)定期点検調書'!$AH$12:$AH$5000,$C56,'(6)定期点検調書'!$BF$12:$BF$5000,$S$7)&gt;=1,$S$7,""))))))</f>
        <v/>
      </c>
      <c r="R56" s="646" t="str">
        <f>IF(R$47="","",IF(COUNTIFS('(6)定期点検調書'!$B$12:$B$5000,R$47,'(6)定期点検調書'!$AH$12:$AH$5000,$C56,'(6)定期点検調書'!$BF$12:$BF$5000,$W$7)&gt;=1,$W$7,IF(COUNTIFS('(6)定期点検調書'!$B$12:$B$5000,R$47,'(6)定期点検調書'!$AH$12:$AH$5000,$C56,'(6)定期点検調書'!$BF$12:$BF$5000,$V$7)&gt;=1,$V$7,IF(COUNTIFS('(6)定期点検調書'!$B$12:$B$5000,R$47,'(6)定期点検調書'!$AH$12:$AH$5000,$C56,'(6)定期点検調書'!$BF$12:$BF$5000,$U$7)&gt;=1,$U$7,IF(COUNTIFS('(6)定期点検調書'!$B$12:$B$5000,R$47,'(6)定期点検調書'!$AH$12:$AH$5000,$C56,'(6)定期点検調書'!$BF$12:$BF$5000,$T$7)&gt;=1,$T$7,IF(COUNTIFS('(6)定期点検調書'!$B$12:$B$5000,R$47,'(6)定期点検調書'!$AH$12:$AH$5000,$C56,'(6)定期点検調書'!$BF$12:$BF$5000,$S$7)&gt;=1,$S$7,""))))))</f>
        <v/>
      </c>
      <c r="S56" s="646" t="str">
        <f>IF(S$47="","",IF(COUNTIFS('(6)定期点検調書'!$B$12:$B$5000,S$47,'(6)定期点検調書'!$AH$12:$AH$5000,$C56,'(6)定期点検調書'!$BF$12:$BF$5000,$W$7)&gt;=1,$W$7,IF(COUNTIFS('(6)定期点検調書'!$B$12:$B$5000,S$47,'(6)定期点検調書'!$AH$12:$AH$5000,$C56,'(6)定期点検調書'!$BF$12:$BF$5000,$V$7)&gt;=1,$V$7,IF(COUNTIFS('(6)定期点検調書'!$B$12:$B$5000,S$47,'(6)定期点検調書'!$AH$12:$AH$5000,$C56,'(6)定期点検調書'!$BF$12:$BF$5000,$U$7)&gt;=1,$U$7,IF(COUNTIFS('(6)定期点検調書'!$B$12:$B$5000,S$47,'(6)定期点検調書'!$AH$12:$AH$5000,$C56,'(6)定期点検調書'!$BF$12:$BF$5000,$T$7)&gt;=1,$T$7,IF(COUNTIFS('(6)定期点検調書'!$B$12:$B$5000,S$47,'(6)定期点検調書'!$AH$12:$AH$5000,$C56,'(6)定期点検調書'!$BF$12:$BF$5000,$S$7)&gt;=1,$S$7,""))))))</f>
        <v/>
      </c>
      <c r="T56" s="646" t="str">
        <f>IF(T$47="","",IF(COUNTIFS('(6)定期点検調書'!$B$12:$B$5000,T$47,'(6)定期点検調書'!$AH$12:$AH$5000,$C56,'(6)定期点検調書'!$BF$12:$BF$5000,$W$7)&gt;=1,$W$7,IF(COUNTIFS('(6)定期点検調書'!$B$12:$B$5000,T$47,'(6)定期点検調書'!$AH$12:$AH$5000,$C56,'(6)定期点検調書'!$BF$12:$BF$5000,$V$7)&gt;=1,$V$7,IF(COUNTIFS('(6)定期点検調書'!$B$12:$B$5000,T$47,'(6)定期点検調書'!$AH$12:$AH$5000,$C56,'(6)定期点検調書'!$BF$12:$BF$5000,$U$7)&gt;=1,$U$7,IF(COUNTIFS('(6)定期点検調書'!$B$12:$B$5000,T$47,'(6)定期点検調書'!$AH$12:$AH$5000,$C56,'(6)定期点検調書'!$BF$12:$BF$5000,$T$7)&gt;=1,$T$7,IF(COUNTIFS('(6)定期点検調書'!$B$12:$B$5000,T$47,'(6)定期点検調書'!$AH$12:$AH$5000,$C56,'(6)定期点検調書'!$BF$12:$BF$5000,$S$7)&gt;=1,$S$7,""))))))</f>
        <v/>
      </c>
      <c r="U56" s="646" t="str">
        <f>IF(U$47="","",IF(COUNTIFS('(6)定期点検調書'!$B$12:$B$5000,U$47,'(6)定期点検調書'!$AH$12:$AH$5000,$C56,'(6)定期点検調書'!$BF$12:$BF$5000,$W$7)&gt;=1,$W$7,IF(COUNTIFS('(6)定期点検調書'!$B$12:$B$5000,U$47,'(6)定期点検調書'!$AH$12:$AH$5000,$C56,'(6)定期点検調書'!$BF$12:$BF$5000,$V$7)&gt;=1,$V$7,IF(COUNTIFS('(6)定期点検調書'!$B$12:$B$5000,U$47,'(6)定期点検調書'!$AH$12:$AH$5000,$C56,'(6)定期点検調書'!$BF$12:$BF$5000,$U$7)&gt;=1,$U$7,IF(COUNTIFS('(6)定期点検調書'!$B$12:$B$5000,U$47,'(6)定期点検調書'!$AH$12:$AH$5000,$C56,'(6)定期点検調書'!$BF$12:$BF$5000,$T$7)&gt;=1,$T$7,IF(COUNTIFS('(6)定期点検調書'!$B$12:$B$5000,U$47,'(6)定期点検調書'!$AH$12:$AH$5000,$C56,'(6)定期点検調書'!$BF$12:$BF$5000,$S$7)&gt;=1,$S$7,""))))))</f>
        <v/>
      </c>
      <c r="V56" s="646" t="str">
        <f>IF(V$47="","",IF(COUNTIFS('(6)定期点検調書'!$B$12:$B$5000,V$47,'(6)定期点検調書'!$AH$12:$AH$5000,$C56,'(6)定期点検調書'!$BF$12:$BF$5000,$W$7)&gt;=1,$W$7,IF(COUNTIFS('(6)定期点検調書'!$B$12:$B$5000,V$47,'(6)定期点検調書'!$AH$12:$AH$5000,$C56,'(6)定期点検調書'!$BF$12:$BF$5000,$V$7)&gt;=1,$V$7,IF(COUNTIFS('(6)定期点検調書'!$B$12:$B$5000,V$47,'(6)定期点検調書'!$AH$12:$AH$5000,$C56,'(6)定期点検調書'!$BF$12:$BF$5000,$U$7)&gt;=1,$U$7,IF(COUNTIFS('(6)定期点検調書'!$B$12:$B$5000,V$47,'(6)定期点検調書'!$AH$12:$AH$5000,$C56,'(6)定期点検調書'!$BF$12:$BF$5000,$T$7)&gt;=1,$T$7,IF(COUNTIFS('(6)定期点検調書'!$B$12:$B$5000,V$47,'(6)定期点検調書'!$AH$12:$AH$5000,$C56,'(6)定期点検調書'!$BF$12:$BF$5000,$S$7)&gt;=1,$S$7,""))))))</f>
        <v/>
      </c>
      <c r="W56" s="646" t="str">
        <f>IF(W$47="","",IF(COUNTIFS('(6)定期点検調書'!$B$12:$B$5000,W$47,'(6)定期点検調書'!$AH$12:$AH$5000,$C56,'(6)定期点検調書'!$BF$12:$BF$5000,$W$7)&gt;=1,$W$7,IF(COUNTIFS('(6)定期点検調書'!$B$12:$B$5000,W$47,'(6)定期点検調書'!$AH$12:$AH$5000,$C56,'(6)定期点検調書'!$BF$12:$BF$5000,$V$7)&gt;=1,$V$7,IF(COUNTIFS('(6)定期点検調書'!$B$12:$B$5000,W$47,'(6)定期点検調書'!$AH$12:$AH$5000,$C56,'(6)定期点検調書'!$BF$12:$BF$5000,$U$7)&gt;=1,$U$7,IF(COUNTIFS('(6)定期点検調書'!$B$12:$B$5000,W$47,'(6)定期点検調書'!$AH$12:$AH$5000,$C56,'(6)定期点検調書'!$BF$12:$BF$5000,$T$7)&gt;=1,$T$7,IF(COUNTIFS('(6)定期点検調書'!$B$12:$B$5000,W$47,'(6)定期点検調書'!$AH$12:$AH$5000,$C56,'(6)定期点検調書'!$BF$12:$BF$5000,$S$7)&gt;=1,$S$7,""))))))</f>
        <v/>
      </c>
      <c r="X56" s="646" t="str">
        <f>IF(X$47="","",IF(COUNTIFS('(6)定期点検調書'!$B$12:$B$5000,X$47,'(6)定期点検調書'!$AH$12:$AH$5000,$C56,'(6)定期点検調書'!$BF$12:$BF$5000,$W$7)&gt;=1,$W$7,IF(COUNTIFS('(6)定期点検調書'!$B$12:$B$5000,X$47,'(6)定期点検調書'!$AH$12:$AH$5000,$C56,'(6)定期点検調書'!$BF$12:$BF$5000,$V$7)&gt;=1,$V$7,IF(COUNTIFS('(6)定期点検調書'!$B$12:$B$5000,X$47,'(6)定期点検調書'!$AH$12:$AH$5000,$C56,'(6)定期点検調書'!$BF$12:$BF$5000,$U$7)&gt;=1,$U$7,IF(COUNTIFS('(6)定期点検調書'!$B$12:$B$5000,X$47,'(6)定期点検調書'!$AH$12:$AH$5000,$C56,'(6)定期点検調書'!$BF$12:$BF$5000,$T$7)&gt;=1,$T$7,IF(COUNTIFS('(6)定期点検調書'!$B$12:$B$5000,X$47,'(6)定期点検調書'!$AH$12:$AH$5000,$C56,'(6)定期点検調書'!$BF$12:$BF$5000,$S$7)&gt;=1,$S$7,""))))))</f>
        <v/>
      </c>
      <c r="Y56" s="646" t="str">
        <f>IF(Y$47="","",IF(COUNTIFS('(6)定期点検調書'!$B$12:$B$5000,Y$47,'(6)定期点検調書'!$AH$12:$AH$5000,$C56,'(6)定期点検調書'!$BF$12:$BF$5000,$W$7)&gt;=1,$W$7,IF(COUNTIFS('(6)定期点検調書'!$B$12:$B$5000,Y$47,'(6)定期点検調書'!$AH$12:$AH$5000,$C56,'(6)定期点検調書'!$BF$12:$BF$5000,$V$7)&gt;=1,$V$7,IF(COUNTIFS('(6)定期点検調書'!$B$12:$B$5000,Y$47,'(6)定期点検調書'!$AH$12:$AH$5000,$C56,'(6)定期点検調書'!$BF$12:$BF$5000,$U$7)&gt;=1,$U$7,IF(COUNTIFS('(6)定期点検調書'!$B$12:$B$5000,Y$47,'(6)定期点検調書'!$AH$12:$AH$5000,$C56,'(6)定期点検調書'!$BF$12:$BF$5000,$T$7)&gt;=1,$T$7,IF(COUNTIFS('(6)定期点検調書'!$B$12:$B$5000,Y$47,'(6)定期点検調書'!$AH$12:$AH$5000,$C56,'(6)定期点検調書'!$BF$12:$BF$5000,$S$7)&gt;=1,$S$7,""))))))</f>
        <v/>
      </c>
      <c r="Z56" s="646" t="str">
        <f>IF(Z$47="","",IF(COUNTIFS('(6)定期点検調書'!$B$12:$B$5000,Z$47,'(6)定期点検調書'!$AH$12:$AH$5000,$C56,'(6)定期点検調書'!$BF$12:$BF$5000,$W$7)&gt;=1,$W$7,IF(COUNTIFS('(6)定期点検調書'!$B$12:$B$5000,Z$47,'(6)定期点検調書'!$AH$12:$AH$5000,$C56,'(6)定期点検調書'!$BF$12:$BF$5000,$V$7)&gt;=1,$V$7,IF(COUNTIFS('(6)定期点検調書'!$B$12:$B$5000,Z$47,'(6)定期点検調書'!$AH$12:$AH$5000,$C56,'(6)定期点検調書'!$BF$12:$BF$5000,$U$7)&gt;=1,$U$7,IF(COUNTIFS('(6)定期点検調書'!$B$12:$B$5000,Z$47,'(6)定期点検調書'!$AH$12:$AH$5000,$C56,'(6)定期点検調書'!$BF$12:$BF$5000,$T$7)&gt;=1,$T$7,IF(COUNTIFS('(6)定期点検調書'!$B$12:$B$5000,Z$47,'(6)定期点検調書'!$AH$12:$AH$5000,$C56,'(6)定期点検調書'!$BF$12:$BF$5000,$S$7)&gt;=1,$S$7,""))))))</f>
        <v/>
      </c>
      <c r="AA56" s="646" t="str">
        <f>IF(AA$47="","",IF(COUNTIFS('(6)定期点検調書'!$B$12:$B$5000,AA$47,'(6)定期点検調書'!$AH$12:$AH$5000,$C56,'(6)定期点検調書'!$BF$12:$BF$5000,$W$7)&gt;=1,$W$7,IF(COUNTIFS('(6)定期点検調書'!$B$12:$B$5000,AA$47,'(6)定期点検調書'!$AH$12:$AH$5000,$C56,'(6)定期点検調書'!$BF$12:$BF$5000,$V$7)&gt;=1,$V$7,IF(COUNTIFS('(6)定期点検調書'!$B$12:$B$5000,AA$47,'(6)定期点検調書'!$AH$12:$AH$5000,$C56,'(6)定期点検調書'!$BF$12:$BF$5000,$U$7)&gt;=1,$U$7,IF(COUNTIFS('(6)定期点検調書'!$B$12:$B$5000,AA$47,'(6)定期点検調書'!$AH$12:$AH$5000,$C56,'(6)定期点検調書'!$BF$12:$BF$5000,$T$7)&gt;=1,$T$7,IF(COUNTIFS('(6)定期点検調書'!$B$12:$B$5000,AA$47,'(6)定期点検調書'!$AH$12:$AH$5000,$C56,'(6)定期点検調書'!$BF$12:$BF$5000,$S$7)&gt;=1,$S$7,""))))))</f>
        <v/>
      </c>
      <c r="AB56" s="646" t="str">
        <f>IF(AB$47="","",IF(COUNTIFS('(6)定期点検調書'!$B$12:$B$5000,AB$47,'(6)定期点検調書'!$AH$12:$AH$5000,$C56,'(6)定期点検調書'!$BF$12:$BF$5000,$W$7)&gt;=1,$W$7,IF(COUNTIFS('(6)定期点検調書'!$B$12:$B$5000,AB$47,'(6)定期点検調書'!$AH$12:$AH$5000,$C56,'(6)定期点検調書'!$BF$12:$BF$5000,$V$7)&gt;=1,$V$7,IF(COUNTIFS('(6)定期点検調書'!$B$12:$B$5000,AB$47,'(6)定期点検調書'!$AH$12:$AH$5000,$C56,'(6)定期点検調書'!$BF$12:$BF$5000,$U$7)&gt;=1,$U$7,IF(COUNTIFS('(6)定期点検調書'!$B$12:$B$5000,AB$47,'(6)定期点検調書'!$AH$12:$AH$5000,$C56,'(6)定期点検調書'!$BF$12:$BF$5000,$T$7)&gt;=1,$T$7,IF(COUNTIFS('(6)定期点検調書'!$B$12:$B$5000,AB$47,'(6)定期点検調書'!$AH$12:$AH$5000,$C56,'(6)定期点検調書'!$BF$12:$BF$5000,$S$7)&gt;=1,$S$7,""))))))</f>
        <v/>
      </c>
      <c r="AC56" s="646" t="str">
        <f>IF(AC$47="","",IF(COUNTIFS('(6)定期点検調書'!$B$12:$B$5000,AC$47,'(6)定期点検調書'!$AH$12:$AH$5000,$C56,'(6)定期点検調書'!$BF$12:$BF$5000,$W$7)&gt;=1,$W$7,IF(COUNTIFS('(6)定期点検調書'!$B$12:$B$5000,AC$47,'(6)定期点検調書'!$AH$12:$AH$5000,$C56,'(6)定期点検調書'!$BF$12:$BF$5000,$V$7)&gt;=1,$V$7,IF(COUNTIFS('(6)定期点検調書'!$B$12:$B$5000,AC$47,'(6)定期点検調書'!$AH$12:$AH$5000,$C56,'(6)定期点検調書'!$BF$12:$BF$5000,$U$7)&gt;=1,$U$7,IF(COUNTIFS('(6)定期点検調書'!$B$12:$B$5000,AC$47,'(6)定期点検調書'!$AH$12:$AH$5000,$C56,'(6)定期点検調書'!$BF$12:$BF$5000,$T$7)&gt;=1,$T$7,IF(COUNTIFS('(6)定期点検調書'!$B$12:$B$5000,AC$47,'(6)定期点検調書'!$AH$12:$AH$5000,$C56,'(6)定期点検調書'!$BF$12:$BF$5000,$S$7)&gt;=1,$S$7,""))))))</f>
        <v/>
      </c>
      <c r="AD56" s="646" t="str">
        <f>IF(AD$47="","",IF(COUNTIFS('(6)定期点検調書'!$B$12:$B$5000,AD$47,'(6)定期点検調書'!$AH$12:$AH$5000,$C56,'(6)定期点検調書'!$BF$12:$BF$5000,$W$7)&gt;=1,$W$7,IF(COUNTIFS('(6)定期点検調書'!$B$12:$B$5000,AD$47,'(6)定期点検調書'!$AH$12:$AH$5000,$C56,'(6)定期点検調書'!$BF$12:$BF$5000,$V$7)&gt;=1,$V$7,IF(COUNTIFS('(6)定期点検調書'!$B$12:$B$5000,AD$47,'(6)定期点検調書'!$AH$12:$AH$5000,$C56,'(6)定期点検調書'!$BF$12:$BF$5000,$U$7)&gt;=1,$U$7,IF(COUNTIFS('(6)定期点検調書'!$B$12:$B$5000,AD$47,'(6)定期点検調書'!$AH$12:$AH$5000,$C56,'(6)定期点検調書'!$BF$12:$BF$5000,$T$7)&gt;=1,$T$7,IF(COUNTIFS('(6)定期点検調書'!$B$12:$B$5000,AD$47,'(6)定期点検調書'!$AH$12:$AH$5000,$C56,'(6)定期点検調書'!$BF$12:$BF$5000,$S$7)&gt;=1,$S$7,""))))))</f>
        <v/>
      </c>
      <c r="AE56" s="646" t="str">
        <f>IF(AE$47="","",IF(COUNTIFS('(6)定期点検調書'!$B$12:$B$5000,AE$47,'(6)定期点検調書'!$AH$12:$AH$5000,$C56,'(6)定期点検調書'!$BF$12:$BF$5000,$W$7)&gt;=1,$W$7,IF(COUNTIFS('(6)定期点検調書'!$B$12:$B$5000,AE$47,'(6)定期点検調書'!$AH$12:$AH$5000,$C56,'(6)定期点検調書'!$BF$12:$BF$5000,$V$7)&gt;=1,$V$7,IF(COUNTIFS('(6)定期点検調書'!$B$12:$B$5000,AE$47,'(6)定期点検調書'!$AH$12:$AH$5000,$C56,'(6)定期点検調書'!$BF$12:$BF$5000,$U$7)&gt;=1,$U$7,IF(COUNTIFS('(6)定期点検調書'!$B$12:$B$5000,AE$47,'(6)定期点検調書'!$AH$12:$AH$5000,$C56,'(6)定期点検調書'!$BF$12:$BF$5000,$T$7)&gt;=1,$T$7,IF(COUNTIFS('(6)定期点検調書'!$B$12:$B$5000,AE$47,'(6)定期点検調書'!$AH$12:$AH$5000,$C56,'(6)定期点検調書'!$BF$12:$BF$5000,$S$7)&gt;=1,$S$7,""))))))</f>
        <v/>
      </c>
      <c r="AF56" s="646" t="str">
        <f>IF(AF$47="","",IF(COUNTIFS('(6)定期点検調書'!$B$12:$B$5000,AF$47,'(6)定期点検調書'!$AH$12:$AH$5000,$C56,'(6)定期点検調書'!$BF$12:$BF$5000,$W$7)&gt;=1,$W$7,IF(COUNTIFS('(6)定期点検調書'!$B$12:$B$5000,AF$47,'(6)定期点検調書'!$AH$12:$AH$5000,$C56,'(6)定期点検調書'!$BF$12:$BF$5000,$V$7)&gt;=1,$V$7,IF(COUNTIFS('(6)定期点検調書'!$B$12:$B$5000,AF$47,'(6)定期点検調書'!$AH$12:$AH$5000,$C56,'(6)定期点検調書'!$BF$12:$BF$5000,$U$7)&gt;=1,$U$7,IF(COUNTIFS('(6)定期点検調書'!$B$12:$B$5000,AF$47,'(6)定期点検調書'!$AH$12:$AH$5000,$C56,'(6)定期点検調書'!$BF$12:$BF$5000,$T$7)&gt;=1,$T$7,IF(COUNTIFS('(6)定期点検調書'!$B$12:$B$5000,AF$47,'(6)定期点検調書'!$AH$12:$AH$5000,$C56,'(6)定期点検調書'!$BF$12:$BF$5000,$S$7)&gt;=1,$S$7,""))))))</f>
        <v/>
      </c>
      <c r="AG56" s="646" t="str">
        <f>IF(AG$47="","",IF(COUNTIFS('(6)定期点検調書'!$B$12:$B$5000,AG$47,'(6)定期点検調書'!$AH$12:$AH$5000,$C56,'(6)定期点検調書'!$BF$12:$BF$5000,$W$7)&gt;=1,$W$7,IF(COUNTIFS('(6)定期点検調書'!$B$12:$B$5000,AG$47,'(6)定期点検調書'!$AH$12:$AH$5000,$C56,'(6)定期点検調書'!$BF$12:$BF$5000,$V$7)&gt;=1,$V$7,IF(COUNTIFS('(6)定期点検調書'!$B$12:$B$5000,AG$47,'(6)定期点検調書'!$AH$12:$AH$5000,$C56,'(6)定期点検調書'!$BF$12:$BF$5000,$U$7)&gt;=1,$U$7,IF(COUNTIFS('(6)定期点検調書'!$B$12:$B$5000,AG$47,'(6)定期点検調書'!$AH$12:$AH$5000,$C56,'(6)定期点検調書'!$BF$12:$BF$5000,$T$7)&gt;=1,$T$7,IF(COUNTIFS('(6)定期点検調書'!$B$12:$B$5000,AG$47,'(6)定期点検調書'!$AH$12:$AH$5000,$C56,'(6)定期点検調書'!$BF$12:$BF$5000,$S$7)&gt;=1,$S$7,""))))))</f>
        <v/>
      </c>
      <c r="AH56" s="646" t="str">
        <f>IF(AH$47="","",IF(COUNTIFS('(6)定期点検調書'!$B$12:$B$5000,AH$47,'(6)定期点検調書'!$AH$12:$AH$5000,$C56,'(6)定期点検調書'!$BF$12:$BF$5000,$W$7)&gt;=1,$W$7,IF(COUNTIFS('(6)定期点検調書'!$B$12:$B$5000,AH$47,'(6)定期点検調書'!$AH$12:$AH$5000,$C56,'(6)定期点検調書'!$BF$12:$BF$5000,$V$7)&gt;=1,$V$7,IF(COUNTIFS('(6)定期点検調書'!$B$12:$B$5000,AH$47,'(6)定期点検調書'!$AH$12:$AH$5000,$C56,'(6)定期点検調書'!$BF$12:$BF$5000,$U$7)&gt;=1,$U$7,IF(COUNTIFS('(6)定期点検調書'!$B$12:$B$5000,AH$47,'(6)定期点検調書'!$AH$12:$AH$5000,$C56,'(6)定期点検調書'!$BF$12:$BF$5000,$T$7)&gt;=1,$T$7,IF(COUNTIFS('(6)定期点検調書'!$B$12:$B$5000,AH$47,'(6)定期点検調書'!$AH$12:$AH$5000,$C56,'(6)定期点検調書'!$BF$12:$BF$5000,$S$7)&gt;=1,$S$7,""))))))</f>
        <v/>
      </c>
      <c r="AI56" s="646" t="str">
        <f>IF(AI$47="","",IF(COUNTIFS('(6)定期点検調書'!$B$12:$B$5000,AI$47,'(6)定期点検調書'!$AH$12:$AH$5000,$C56,'(6)定期点検調書'!$BF$12:$BF$5000,$W$7)&gt;=1,$W$7,IF(COUNTIFS('(6)定期点検調書'!$B$12:$B$5000,AI$47,'(6)定期点検調書'!$AH$12:$AH$5000,$C56,'(6)定期点検調書'!$BF$12:$BF$5000,$V$7)&gt;=1,$V$7,IF(COUNTIFS('(6)定期点検調書'!$B$12:$B$5000,AI$47,'(6)定期点検調書'!$AH$12:$AH$5000,$C56,'(6)定期点検調書'!$BF$12:$BF$5000,$U$7)&gt;=1,$U$7,IF(COUNTIFS('(6)定期点検調書'!$B$12:$B$5000,AI$47,'(6)定期点検調書'!$AH$12:$AH$5000,$C56,'(6)定期点検調書'!$BF$12:$BF$5000,$T$7)&gt;=1,$T$7,IF(COUNTIFS('(6)定期点検調書'!$B$12:$B$5000,AI$47,'(6)定期点検調書'!$AH$12:$AH$5000,$C56,'(6)定期点検調書'!$BF$12:$BF$5000,$S$7)&gt;=1,$S$7,""))))))</f>
        <v/>
      </c>
      <c r="AJ56" s="646" t="str">
        <f>IF(AJ$47="","",IF(COUNTIFS('(6)定期点検調書'!$B$12:$B$5000,AJ$47,'(6)定期点検調書'!$AH$12:$AH$5000,$C56,'(6)定期点検調書'!$BF$12:$BF$5000,$W$7)&gt;=1,$W$7,IF(COUNTIFS('(6)定期点検調書'!$B$12:$B$5000,AJ$47,'(6)定期点検調書'!$AH$12:$AH$5000,$C56,'(6)定期点検調書'!$BF$12:$BF$5000,$V$7)&gt;=1,$V$7,IF(COUNTIFS('(6)定期点検調書'!$B$12:$B$5000,AJ$47,'(6)定期点検調書'!$AH$12:$AH$5000,$C56,'(6)定期点検調書'!$BF$12:$BF$5000,$U$7)&gt;=1,$U$7,IF(COUNTIFS('(6)定期点検調書'!$B$12:$B$5000,AJ$47,'(6)定期点検調書'!$AH$12:$AH$5000,$C56,'(6)定期点検調書'!$BF$12:$BF$5000,$T$7)&gt;=1,$T$7,IF(COUNTIFS('(6)定期点検調書'!$B$12:$B$5000,AJ$47,'(6)定期点検調書'!$AH$12:$AH$5000,$C56,'(6)定期点検調書'!$BF$12:$BF$5000,$S$7)&gt;=1,$S$7,""))))))</f>
        <v/>
      </c>
      <c r="AK56" s="646" t="str">
        <f>IF(AK$47="","",IF(COUNTIFS('(6)定期点検調書'!$B$12:$B$5000,AK$47,'(6)定期点検調書'!$AH$12:$AH$5000,$C56,'(6)定期点検調書'!$BF$12:$BF$5000,$W$7)&gt;=1,$W$7,IF(COUNTIFS('(6)定期点検調書'!$B$12:$B$5000,AK$47,'(6)定期点検調書'!$AH$12:$AH$5000,$C56,'(6)定期点検調書'!$BF$12:$BF$5000,$V$7)&gt;=1,$V$7,IF(COUNTIFS('(6)定期点検調書'!$B$12:$B$5000,AK$47,'(6)定期点検調書'!$AH$12:$AH$5000,$C56,'(6)定期点検調書'!$BF$12:$BF$5000,$U$7)&gt;=1,$U$7,IF(COUNTIFS('(6)定期点検調書'!$B$12:$B$5000,AK$47,'(6)定期点検調書'!$AH$12:$AH$5000,$C56,'(6)定期点検調書'!$BF$12:$BF$5000,$T$7)&gt;=1,$T$7,IF(COUNTIFS('(6)定期点検調書'!$B$12:$B$5000,AK$47,'(6)定期点検調書'!$AH$12:$AH$5000,$C56,'(6)定期点検調書'!$BF$12:$BF$5000,$S$7)&gt;=1,$S$7,""))))))</f>
        <v/>
      </c>
      <c r="AL56" s="646" t="str">
        <f>IF(AL$47="","",IF(COUNTIFS('(6)定期点検調書'!$B$12:$B$5000,AL$47,'(6)定期点検調書'!$AH$12:$AH$5000,$C56,'(6)定期点検調書'!$BF$12:$BF$5000,$W$7)&gt;=1,$W$7,IF(COUNTIFS('(6)定期点検調書'!$B$12:$B$5000,AL$47,'(6)定期点検調書'!$AH$12:$AH$5000,$C56,'(6)定期点検調書'!$BF$12:$BF$5000,$V$7)&gt;=1,$V$7,IF(COUNTIFS('(6)定期点検調書'!$B$12:$B$5000,AL$47,'(6)定期点検調書'!$AH$12:$AH$5000,$C56,'(6)定期点検調書'!$BF$12:$BF$5000,$U$7)&gt;=1,$U$7,IF(COUNTIFS('(6)定期点検調書'!$B$12:$B$5000,AL$47,'(6)定期点検調書'!$AH$12:$AH$5000,$C56,'(6)定期点検調書'!$BF$12:$BF$5000,$T$7)&gt;=1,$T$7,IF(COUNTIFS('(6)定期点検調書'!$B$12:$B$5000,AL$47,'(6)定期点検調書'!$AH$12:$AH$5000,$C56,'(6)定期点検調書'!$BF$12:$BF$5000,$S$7)&gt;=1,$S$7,""))))))</f>
        <v/>
      </c>
      <c r="AM56" s="646" t="str">
        <f>IF(AM$47="","",IF(COUNTIFS('(6)定期点検調書'!$B$12:$B$5000,AM$47,'(6)定期点検調書'!$AH$12:$AH$5000,$C56,'(6)定期点検調書'!$BF$12:$BF$5000,$W$7)&gt;=1,$W$7,IF(COUNTIFS('(6)定期点検調書'!$B$12:$B$5000,AM$47,'(6)定期点検調書'!$AH$12:$AH$5000,$C56,'(6)定期点検調書'!$BF$12:$BF$5000,$V$7)&gt;=1,$V$7,IF(COUNTIFS('(6)定期点検調書'!$B$12:$B$5000,AM$47,'(6)定期点検調書'!$AH$12:$AH$5000,$C56,'(6)定期点検調書'!$BF$12:$BF$5000,$U$7)&gt;=1,$U$7,IF(COUNTIFS('(6)定期点検調書'!$B$12:$B$5000,AM$47,'(6)定期点検調書'!$AH$12:$AH$5000,$C56,'(6)定期点検調書'!$BF$12:$BF$5000,$T$7)&gt;=1,$T$7,IF(COUNTIFS('(6)定期点検調書'!$B$12:$B$5000,AM$47,'(6)定期点検調書'!$AH$12:$AH$5000,$C56,'(6)定期点検調書'!$BF$12:$BF$5000,$S$7)&gt;=1,$S$7,""))))))</f>
        <v/>
      </c>
      <c r="AN56" s="646" t="str">
        <f>IF(AN$47="","",IF(COUNTIFS('(6)定期点検調書'!$B$12:$B$5000,AN$47,'(6)定期点検調書'!$AH$12:$AH$5000,$C56,'(6)定期点検調書'!$BF$12:$BF$5000,$W$7)&gt;=1,$W$7,IF(COUNTIFS('(6)定期点検調書'!$B$12:$B$5000,AN$47,'(6)定期点検調書'!$AH$12:$AH$5000,$C56,'(6)定期点検調書'!$BF$12:$BF$5000,$V$7)&gt;=1,$V$7,IF(COUNTIFS('(6)定期点検調書'!$B$12:$B$5000,AN$47,'(6)定期点検調書'!$AH$12:$AH$5000,$C56,'(6)定期点検調書'!$BF$12:$BF$5000,$U$7)&gt;=1,$U$7,IF(COUNTIFS('(6)定期点検調書'!$B$12:$B$5000,AN$47,'(6)定期点検調書'!$AH$12:$AH$5000,$C56,'(6)定期点検調書'!$BF$12:$BF$5000,$T$7)&gt;=1,$T$7,IF(COUNTIFS('(6)定期点検調書'!$B$12:$B$5000,AN$47,'(6)定期点検調書'!$AH$12:$AH$5000,$C56,'(6)定期点検調書'!$BF$12:$BF$5000,$S$7)&gt;=1,$S$7,""))))))</f>
        <v/>
      </c>
      <c r="AO56" s="646" t="str">
        <f>IF(AO$47="","",IF(COUNTIFS('(6)定期点検調書'!$B$12:$B$5000,AO$47,'(6)定期点検調書'!$AH$12:$AH$5000,$C56,'(6)定期点検調書'!$BF$12:$BF$5000,$W$7)&gt;=1,$W$7,IF(COUNTIFS('(6)定期点検調書'!$B$12:$B$5000,AO$47,'(6)定期点検調書'!$AH$12:$AH$5000,$C56,'(6)定期点検調書'!$BF$12:$BF$5000,$V$7)&gt;=1,$V$7,IF(COUNTIFS('(6)定期点検調書'!$B$12:$B$5000,AO$47,'(6)定期点検調書'!$AH$12:$AH$5000,$C56,'(6)定期点検調書'!$BF$12:$BF$5000,$U$7)&gt;=1,$U$7,IF(COUNTIFS('(6)定期点検調書'!$B$12:$B$5000,AO$47,'(6)定期点検調書'!$AH$12:$AH$5000,$C56,'(6)定期点検調書'!$BF$12:$BF$5000,$T$7)&gt;=1,$T$7,IF(COUNTIFS('(6)定期点検調書'!$B$12:$B$5000,AO$47,'(6)定期点検調書'!$AH$12:$AH$5000,$C56,'(6)定期点検調書'!$BF$12:$BF$5000,$S$7)&gt;=1,$S$7,""))))))</f>
        <v/>
      </c>
      <c r="AP56" s="646" t="str">
        <f>IF(AP$47="","",IF(COUNTIFS('(6)定期点検調書'!$B$12:$B$5000,AP$47,'(6)定期点検調書'!$AH$12:$AH$5000,$C56,'(6)定期点検調書'!$BF$12:$BF$5000,$W$7)&gt;=1,$W$7,IF(COUNTIFS('(6)定期点検調書'!$B$12:$B$5000,AP$47,'(6)定期点検調書'!$AH$12:$AH$5000,$C56,'(6)定期点検調書'!$BF$12:$BF$5000,$V$7)&gt;=1,$V$7,IF(COUNTIFS('(6)定期点検調書'!$B$12:$B$5000,AP$47,'(6)定期点検調書'!$AH$12:$AH$5000,$C56,'(6)定期点検調書'!$BF$12:$BF$5000,$U$7)&gt;=1,$U$7,IF(COUNTIFS('(6)定期点検調書'!$B$12:$B$5000,AP$47,'(6)定期点検調書'!$AH$12:$AH$5000,$C56,'(6)定期点検調書'!$BF$12:$BF$5000,$T$7)&gt;=1,$T$7,IF(COUNTIFS('(6)定期点検調書'!$B$12:$B$5000,AP$47,'(6)定期点検調書'!$AH$12:$AH$5000,$C56,'(6)定期点検調書'!$BF$12:$BF$5000,$S$7)&gt;=1,$S$7,""))))))</f>
        <v/>
      </c>
      <c r="AQ56" s="646" t="str">
        <f>IF(AQ$47="","",IF(COUNTIFS('(6)定期点検調書'!$B$12:$B$5000,AQ$47,'(6)定期点検調書'!$AH$12:$AH$5000,$C56,'(6)定期点検調書'!$BF$12:$BF$5000,$W$7)&gt;=1,$W$7,IF(COUNTIFS('(6)定期点検調書'!$B$12:$B$5000,AQ$47,'(6)定期点検調書'!$AH$12:$AH$5000,$C56,'(6)定期点検調書'!$BF$12:$BF$5000,$V$7)&gt;=1,$V$7,IF(COUNTIFS('(6)定期点検調書'!$B$12:$B$5000,AQ$47,'(6)定期点検調書'!$AH$12:$AH$5000,$C56,'(6)定期点検調書'!$BF$12:$BF$5000,$U$7)&gt;=1,$U$7,IF(COUNTIFS('(6)定期点検調書'!$B$12:$B$5000,AQ$47,'(6)定期点検調書'!$AH$12:$AH$5000,$C56,'(6)定期点検調書'!$BF$12:$BF$5000,$T$7)&gt;=1,$T$7,IF(COUNTIFS('(6)定期点検調書'!$B$12:$B$5000,AQ$47,'(6)定期点検調書'!$AH$12:$AH$5000,$C56,'(6)定期点検調書'!$BF$12:$BF$5000,$S$7)&gt;=1,$S$7,""))))))</f>
        <v/>
      </c>
      <c r="AR56" s="646" t="str">
        <f>IF(AR$47="","",IF(COUNTIFS('(6)定期点検調書'!$B$12:$B$5000,AR$47,'(6)定期点検調書'!$AH$12:$AH$5000,$C56,'(6)定期点検調書'!$BF$12:$BF$5000,$W$7)&gt;=1,$W$7,IF(COUNTIFS('(6)定期点検調書'!$B$12:$B$5000,AR$47,'(6)定期点検調書'!$AH$12:$AH$5000,$C56,'(6)定期点検調書'!$BF$12:$BF$5000,$V$7)&gt;=1,$V$7,IF(COUNTIFS('(6)定期点検調書'!$B$12:$B$5000,AR$47,'(6)定期点検調書'!$AH$12:$AH$5000,$C56,'(6)定期点検調書'!$BF$12:$BF$5000,$U$7)&gt;=1,$U$7,IF(COUNTIFS('(6)定期点検調書'!$B$12:$B$5000,AR$47,'(6)定期点検調書'!$AH$12:$AH$5000,$C56,'(6)定期点検調書'!$BF$12:$BF$5000,$T$7)&gt;=1,$T$7,IF(COUNTIFS('(6)定期点検調書'!$B$12:$B$5000,AR$47,'(6)定期点検調書'!$AH$12:$AH$5000,$C56,'(6)定期点検調書'!$BF$12:$BF$5000,$S$7)&gt;=1,$S$7,""))))))</f>
        <v/>
      </c>
      <c r="AS56" s="646" t="str">
        <f>IF(AS$47="","",IF(COUNTIFS('(6)定期点検調書'!$B$12:$B$5000,AS$47,'(6)定期点検調書'!$AH$12:$AH$5000,$C56,'(6)定期点検調書'!$BF$12:$BF$5000,$W$7)&gt;=1,$W$7,IF(COUNTIFS('(6)定期点検調書'!$B$12:$B$5000,AS$47,'(6)定期点検調書'!$AH$12:$AH$5000,$C56,'(6)定期点検調書'!$BF$12:$BF$5000,$V$7)&gt;=1,$V$7,IF(COUNTIFS('(6)定期点検調書'!$B$12:$B$5000,AS$47,'(6)定期点検調書'!$AH$12:$AH$5000,$C56,'(6)定期点検調書'!$BF$12:$BF$5000,$U$7)&gt;=1,$U$7,IF(COUNTIFS('(6)定期点検調書'!$B$12:$B$5000,AS$47,'(6)定期点検調書'!$AH$12:$AH$5000,$C56,'(6)定期点検調書'!$BF$12:$BF$5000,$T$7)&gt;=1,$T$7,IF(COUNTIFS('(6)定期点検調書'!$B$12:$B$5000,AS$47,'(6)定期点検調書'!$AH$12:$AH$5000,$C56,'(6)定期点検調書'!$BF$12:$BF$5000,$S$7)&gt;=1,$S$7,""))))))</f>
        <v/>
      </c>
      <c r="AT56" s="646" t="str">
        <f>IF(AT$47="","",IF(COUNTIFS('(6)定期点検調書'!$B$12:$B$5000,AT$47,'(6)定期点検調書'!$AH$12:$AH$5000,$C56,'(6)定期点検調書'!$BF$12:$BF$5000,$W$7)&gt;=1,$W$7,IF(COUNTIFS('(6)定期点検調書'!$B$12:$B$5000,AT$47,'(6)定期点検調書'!$AH$12:$AH$5000,$C56,'(6)定期点検調書'!$BF$12:$BF$5000,$V$7)&gt;=1,$V$7,IF(COUNTIFS('(6)定期点検調書'!$B$12:$B$5000,AT$47,'(6)定期点検調書'!$AH$12:$AH$5000,$C56,'(6)定期点検調書'!$BF$12:$BF$5000,$U$7)&gt;=1,$U$7,IF(COUNTIFS('(6)定期点検調書'!$B$12:$B$5000,AT$47,'(6)定期点検調書'!$AH$12:$AH$5000,$C56,'(6)定期点検調書'!$BF$12:$BF$5000,$T$7)&gt;=1,$T$7,IF(COUNTIFS('(6)定期点検調書'!$B$12:$B$5000,AT$47,'(6)定期点検調書'!$AH$12:$AH$5000,$C56,'(6)定期点検調書'!$BF$12:$BF$5000,$S$7)&gt;=1,$S$7,""))))))</f>
        <v/>
      </c>
      <c r="AU56" s="646" t="str">
        <f>IF(AU$47="","",IF(COUNTIFS('(6)定期点検調書'!$B$12:$B$5000,AU$47,'(6)定期点検調書'!$AH$12:$AH$5000,$C56,'(6)定期点検調書'!$BF$12:$BF$5000,$W$7)&gt;=1,$W$7,IF(COUNTIFS('(6)定期点検調書'!$B$12:$B$5000,AU$47,'(6)定期点検調書'!$AH$12:$AH$5000,$C56,'(6)定期点検調書'!$BF$12:$BF$5000,$V$7)&gt;=1,$V$7,IF(COUNTIFS('(6)定期点検調書'!$B$12:$B$5000,AU$47,'(6)定期点検調書'!$AH$12:$AH$5000,$C56,'(6)定期点検調書'!$BF$12:$BF$5000,$U$7)&gt;=1,$U$7,IF(COUNTIFS('(6)定期点検調書'!$B$12:$B$5000,AU$47,'(6)定期点検調書'!$AH$12:$AH$5000,$C56,'(6)定期点検調書'!$BF$12:$BF$5000,$T$7)&gt;=1,$T$7,IF(COUNTIFS('(6)定期点検調書'!$B$12:$B$5000,AU$47,'(6)定期点検調書'!$AH$12:$AH$5000,$C56,'(6)定期点検調書'!$BF$12:$BF$5000,$S$7)&gt;=1,$S$7,""))))))</f>
        <v/>
      </c>
      <c r="AV56" s="646" t="str">
        <f>IF(AV$47="","",IF(COUNTIFS('(6)定期点検調書'!$B$12:$B$5000,AV$47,'(6)定期点検調書'!$AH$12:$AH$5000,$C56,'(6)定期点検調書'!$BF$12:$BF$5000,$W$7)&gt;=1,$W$7,IF(COUNTIFS('(6)定期点検調書'!$B$12:$B$5000,AV$47,'(6)定期点検調書'!$AH$12:$AH$5000,$C56,'(6)定期点検調書'!$BF$12:$BF$5000,$V$7)&gt;=1,$V$7,IF(COUNTIFS('(6)定期点検調書'!$B$12:$B$5000,AV$47,'(6)定期点検調書'!$AH$12:$AH$5000,$C56,'(6)定期点検調書'!$BF$12:$BF$5000,$U$7)&gt;=1,$U$7,IF(COUNTIFS('(6)定期点検調書'!$B$12:$B$5000,AV$47,'(6)定期点検調書'!$AH$12:$AH$5000,$C56,'(6)定期点検調書'!$BF$12:$BF$5000,$T$7)&gt;=1,$T$7,IF(COUNTIFS('(6)定期点検調書'!$B$12:$B$5000,AV$47,'(6)定期点検調書'!$AH$12:$AH$5000,$C56,'(6)定期点検調書'!$BF$12:$BF$5000,$S$7)&gt;=1,$S$7,""))))))</f>
        <v/>
      </c>
      <c r="AW56" s="646" t="str">
        <f>IF(AW$47="","",IF(COUNTIFS('(6)定期点検調書'!$B$12:$B$5000,AW$47,'(6)定期点検調書'!$AH$12:$AH$5000,$C56,'(6)定期点検調書'!$BF$12:$BF$5000,$W$7)&gt;=1,$W$7,IF(COUNTIFS('(6)定期点検調書'!$B$12:$B$5000,AW$47,'(6)定期点検調書'!$AH$12:$AH$5000,$C56,'(6)定期点検調書'!$BF$12:$BF$5000,$V$7)&gt;=1,$V$7,IF(COUNTIFS('(6)定期点検調書'!$B$12:$B$5000,AW$47,'(6)定期点検調書'!$AH$12:$AH$5000,$C56,'(6)定期点検調書'!$BF$12:$BF$5000,$U$7)&gt;=1,$U$7,IF(COUNTIFS('(6)定期点検調書'!$B$12:$B$5000,AW$47,'(6)定期点検調書'!$AH$12:$AH$5000,$C56,'(6)定期点検調書'!$BF$12:$BF$5000,$T$7)&gt;=1,$T$7,IF(COUNTIFS('(6)定期点検調書'!$B$12:$B$5000,AW$47,'(6)定期点検調書'!$AH$12:$AH$5000,$C56,'(6)定期点検調書'!$BF$12:$BF$5000,$S$7)&gt;=1,$S$7,""))))))</f>
        <v/>
      </c>
      <c r="AX56" s="646" t="str">
        <f>IF(AX$47="","",IF(COUNTIFS('(6)定期点検調書'!$B$12:$B$5000,AX$47,'(6)定期点検調書'!$AH$12:$AH$5000,$C56,'(6)定期点検調書'!$BF$12:$BF$5000,$W$7)&gt;=1,$W$7,IF(COUNTIFS('(6)定期点検調書'!$B$12:$B$5000,AX$47,'(6)定期点検調書'!$AH$12:$AH$5000,$C56,'(6)定期点検調書'!$BF$12:$BF$5000,$V$7)&gt;=1,$V$7,IF(COUNTIFS('(6)定期点検調書'!$B$12:$B$5000,AX$47,'(6)定期点検調書'!$AH$12:$AH$5000,$C56,'(6)定期点検調書'!$BF$12:$BF$5000,$U$7)&gt;=1,$U$7,IF(COUNTIFS('(6)定期点検調書'!$B$12:$B$5000,AX$47,'(6)定期点検調書'!$AH$12:$AH$5000,$C56,'(6)定期点検調書'!$BF$12:$BF$5000,$T$7)&gt;=1,$T$7,IF(COUNTIFS('(6)定期点検調書'!$B$12:$B$5000,AX$47,'(6)定期点検調書'!$AH$12:$AH$5000,$C56,'(6)定期点検調書'!$BF$12:$BF$5000,$S$7)&gt;=1,$S$7,""))))))</f>
        <v/>
      </c>
      <c r="AY56" s="646" t="str">
        <f>IF(AY$47="","",IF(COUNTIFS('(6)定期点検調書'!$B$12:$B$5000,AY$47,'(6)定期点検調書'!$AH$12:$AH$5000,$C56,'(6)定期点検調書'!$BF$12:$BF$5000,$W$7)&gt;=1,$W$7,IF(COUNTIFS('(6)定期点検調書'!$B$12:$B$5000,AY$47,'(6)定期点検調書'!$AH$12:$AH$5000,$C56,'(6)定期点検調書'!$BF$12:$BF$5000,$V$7)&gt;=1,$V$7,IF(COUNTIFS('(6)定期点検調書'!$B$12:$B$5000,AY$47,'(6)定期点検調書'!$AH$12:$AH$5000,$C56,'(6)定期点検調書'!$BF$12:$BF$5000,$U$7)&gt;=1,$U$7,IF(COUNTIFS('(6)定期点検調書'!$B$12:$B$5000,AY$47,'(6)定期点検調書'!$AH$12:$AH$5000,$C56,'(6)定期点検調書'!$BF$12:$BF$5000,$T$7)&gt;=1,$T$7,IF(COUNTIFS('(6)定期点検調書'!$B$12:$B$5000,AY$47,'(6)定期点検調書'!$AH$12:$AH$5000,$C56,'(6)定期点検調書'!$BF$12:$BF$5000,$S$7)&gt;=1,$S$7,""))))))</f>
        <v/>
      </c>
      <c r="AZ56" s="646" t="str">
        <f>IF(AZ$47="","",IF(COUNTIFS('(6)定期点検調書'!$B$12:$B$5000,AZ$47,'(6)定期点検調書'!$AH$12:$AH$5000,$C56,'(6)定期点検調書'!$BF$12:$BF$5000,$W$7)&gt;=1,$W$7,IF(COUNTIFS('(6)定期点検調書'!$B$12:$B$5000,AZ$47,'(6)定期点検調書'!$AH$12:$AH$5000,$C56,'(6)定期点検調書'!$BF$12:$BF$5000,$V$7)&gt;=1,$V$7,IF(COUNTIFS('(6)定期点検調書'!$B$12:$B$5000,AZ$47,'(6)定期点検調書'!$AH$12:$AH$5000,$C56,'(6)定期点検調書'!$BF$12:$BF$5000,$U$7)&gt;=1,$U$7,IF(COUNTIFS('(6)定期点検調書'!$B$12:$B$5000,AZ$47,'(6)定期点検調書'!$AH$12:$AH$5000,$C56,'(6)定期点検調書'!$BF$12:$BF$5000,$T$7)&gt;=1,$T$7,IF(COUNTIFS('(6)定期点検調書'!$B$12:$B$5000,AZ$47,'(6)定期点検調書'!$AH$12:$AH$5000,$C56,'(6)定期点検調書'!$BF$12:$BF$5000,$S$7)&gt;=1,$S$7,""))))))</f>
        <v/>
      </c>
      <c r="BA56" s="647" t="str">
        <f>IF(BA$47="","",IF(COUNTIFS('(6)定期点検調書'!$B$12:$B$5000,BA$47,'(6)定期点検調書'!$AH$12:$AH$5000,$C56,'(6)定期点検調書'!$BF$12:$BF$5000,$W$7)&gt;=1,$W$7,IF(COUNTIFS('(6)定期点検調書'!$B$12:$B$5000,BA$47,'(6)定期点検調書'!$AH$12:$AH$5000,$C56,'(6)定期点検調書'!$BF$12:$BF$5000,$V$7)&gt;=1,$V$7,IF(COUNTIFS('(6)定期点検調書'!$B$12:$B$5000,BA$47,'(6)定期点検調書'!$AH$12:$AH$5000,$C56,'(6)定期点検調書'!$BF$12:$BF$5000,$U$7)&gt;=1,$U$7,IF(COUNTIFS('(6)定期点検調書'!$B$12:$B$5000,BA$47,'(6)定期点検調書'!$AH$12:$AH$5000,$C56,'(6)定期点検調書'!$BF$12:$BF$5000,$T$7)&gt;=1,$T$7,IF(COUNTIFS('(6)定期点検調書'!$B$12:$B$5000,BA$47,'(6)定期点検調書'!$AH$12:$AH$5000,$C56,'(6)定期点検調書'!$BF$12:$BF$5000,$S$7)&gt;=1,$S$7,""))))))</f>
        <v/>
      </c>
    </row>
    <row r="57" spans="2:55" ht="18.75" customHeight="1" thickTop="1" x14ac:dyDescent="0.2">
      <c r="B57" s="1850" t="s">
        <v>902</v>
      </c>
      <c r="C57" s="1851"/>
      <c r="D57" s="1851"/>
      <c r="E57" s="1851"/>
      <c r="F57" s="1851"/>
      <c r="G57" s="1852"/>
      <c r="H57" s="468" t="str">
        <f t="shared" ref="H57:BA57" si="5">IF(COUNTIF(H48:H56,$W$7),$W$7,IF(COUNTIF(H48:H56,$V$7),$V$7,IF(COUNTIF(H48:H56,$U$7),$U$7,IF(COUNTIF(H48:H56,$T$7),$T$7,IF(COUNTIF(H48:H56,$S$7),$S$7,"")))))</f>
        <v/>
      </c>
      <c r="I57" s="463" t="str">
        <f t="shared" si="5"/>
        <v/>
      </c>
      <c r="J57" s="463" t="str">
        <f t="shared" si="5"/>
        <v/>
      </c>
      <c r="K57" s="463" t="str">
        <f t="shared" si="5"/>
        <v/>
      </c>
      <c r="L57" s="463" t="str">
        <f t="shared" si="5"/>
        <v/>
      </c>
      <c r="M57" s="463" t="str">
        <f t="shared" si="5"/>
        <v/>
      </c>
      <c r="N57" s="463" t="str">
        <f t="shared" si="5"/>
        <v/>
      </c>
      <c r="O57" s="463" t="str">
        <f t="shared" si="5"/>
        <v/>
      </c>
      <c r="P57" s="463" t="str">
        <f t="shared" si="5"/>
        <v/>
      </c>
      <c r="Q57" s="463" t="str">
        <f t="shared" si="5"/>
        <v/>
      </c>
      <c r="R57" s="463" t="str">
        <f t="shared" si="5"/>
        <v/>
      </c>
      <c r="S57" s="463" t="str">
        <f t="shared" si="5"/>
        <v/>
      </c>
      <c r="T57" s="463" t="str">
        <f t="shared" si="5"/>
        <v/>
      </c>
      <c r="U57" s="463" t="str">
        <f t="shared" si="5"/>
        <v/>
      </c>
      <c r="V57" s="463" t="str">
        <f t="shared" si="5"/>
        <v/>
      </c>
      <c r="W57" s="463" t="str">
        <f t="shared" si="5"/>
        <v/>
      </c>
      <c r="X57" s="463" t="str">
        <f t="shared" si="5"/>
        <v/>
      </c>
      <c r="Y57" s="463" t="str">
        <f t="shared" si="5"/>
        <v/>
      </c>
      <c r="Z57" s="463" t="str">
        <f t="shared" si="5"/>
        <v/>
      </c>
      <c r="AA57" s="463" t="str">
        <f t="shared" si="5"/>
        <v/>
      </c>
      <c r="AB57" s="463" t="str">
        <f t="shared" si="5"/>
        <v/>
      </c>
      <c r="AC57" s="463" t="str">
        <f t="shared" si="5"/>
        <v/>
      </c>
      <c r="AD57" s="463" t="str">
        <f t="shared" si="5"/>
        <v/>
      </c>
      <c r="AE57" s="463" t="str">
        <f t="shared" si="5"/>
        <v/>
      </c>
      <c r="AF57" s="463" t="str">
        <f t="shared" si="5"/>
        <v/>
      </c>
      <c r="AG57" s="463" t="str">
        <f t="shared" si="5"/>
        <v/>
      </c>
      <c r="AH57" s="463" t="str">
        <f t="shared" si="5"/>
        <v/>
      </c>
      <c r="AI57" s="463" t="str">
        <f t="shared" si="5"/>
        <v/>
      </c>
      <c r="AJ57" s="463" t="str">
        <f t="shared" si="5"/>
        <v/>
      </c>
      <c r="AK57" s="463" t="str">
        <f t="shared" si="5"/>
        <v/>
      </c>
      <c r="AL57" s="463" t="str">
        <f t="shared" si="5"/>
        <v/>
      </c>
      <c r="AM57" s="463" t="str">
        <f t="shared" si="5"/>
        <v/>
      </c>
      <c r="AN57" s="463" t="str">
        <f t="shared" si="5"/>
        <v/>
      </c>
      <c r="AO57" s="463" t="str">
        <f t="shared" si="5"/>
        <v/>
      </c>
      <c r="AP57" s="463" t="str">
        <f t="shared" si="5"/>
        <v/>
      </c>
      <c r="AQ57" s="463" t="str">
        <f t="shared" si="5"/>
        <v/>
      </c>
      <c r="AR57" s="463" t="str">
        <f t="shared" si="5"/>
        <v/>
      </c>
      <c r="AS57" s="463" t="str">
        <f t="shared" si="5"/>
        <v/>
      </c>
      <c r="AT57" s="463" t="str">
        <f t="shared" si="5"/>
        <v/>
      </c>
      <c r="AU57" s="463" t="str">
        <f t="shared" si="5"/>
        <v/>
      </c>
      <c r="AV57" s="463" t="str">
        <f t="shared" si="5"/>
        <v/>
      </c>
      <c r="AW57" s="463" t="str">
        <f t="shared" si="5"/>
        <v/>
      </c>
      <c r="AX57" s="463" t="str">
        <f t="shared" si="5"/>
        <v/>
      </c>
      <c r="AY57" s="463" t="str">
        <f t="shared" si="5"/>
        <v/>
      </c>
      <c r="AZ57" s="463" t="str">
        <f t="shared" si="5"/>
        <v/>
      </c>
      <c r="BA57" s="464" t="str">
        <f t="shared" si="5"/>
        <v/>
      </c>
    </row>
    <row r="58" spans="2:55" ht="18.75" customHeight="1" x14ac:dyDescent="0.2">
      <c r="B58" s="1841" t="s">
        <v>927</v>
      </c>
      <c r="C58" s="1842"/>
      <c r="D58" s="1842"/>
      <c r="E58" s="1842"/>
      <c r="F58" s="1842"/>
      <c r="G58" s="1843"/>
      <c r="H58" s="467" t="str">
        <f>IF(H47="","",IF(COUNTIFS('(6)定期点検調書'!$B$12:$B$4999,H47,'(6)定期点検調書'!$BF$12:$BF$4999,$Y$7),$Y$7,IF(COUNTIFS('(6)定期点検調書'!$B$12:$B$4999,H47,'(6)定期点検調書'!$BF$12:$BF$4999,$X$7),$X$7,"")))</f>
        <v/>
      </c>
      <c r="I58" s="465" t="str">
        <f>IF(I47="","",IF(COUNTIFS('(6)定期点検調書'!$B$12:$B$4999,I47,'(6)定期点検調書'!$BF$12:$BF$4999,$Y$7),$Y$7,IF(COUNTIFS('(6)定期点検調書'!$B$12:$B$4999,I47,'(6)定期点検調書'!$BF$12:$BF$4999,$X$7),$X$7,"")))</f>
        <v/>
      </c>
      <c r="J58" s="465" t="str">
        <f>IF(J47="","",IF(COUNTIFS('(6)定期点検調書'!$B$12:$B$4999,J47,'(6)定期点検調書'!$BF$12:$BF$4999,$Y$7),$Y$7,IF(COUNTIFS('(6)定期点検調書'!$B$12:$B$4999,J47,'(6)定期点検調書'!$BF$12:$BF$4999,$X$7),$X$7,"")))</f>
        <v/>
      </c>
      <c r="K58" s="465" t="str">
        <f>IF(K47="","",IF(COUNTIFS('(6)定期点検調書'!$B$12:$B$4999,K47,'(6)定期点検調書'!$BF$12:$BF$4999,$Y$7),$Y$7,IF(COUNTIFS('(6)定期点検調書'!$B$12:$B$4999,K47,'(6)定期点検調書'!$BF$12:$BF$4999,$X$7),$X$7,"")))</f>
        <v/>
      </c>
      <c r="L58" s="465" t="str">
        <f>IF(L47="","",IF(COUNTIFS('(6)定期点検調書'!$B$12:$B$4999,L47,'(6)定期点検調書'!$BF$12:$BF$4999,$Y$7),$Y$7,IF(COUNTIFS('(6)定期点検調書'!$B$12:$B$4999,L47,'(6)定期点検調書'!$BF$12:$BF$4999,$X$7),$X$7,"")))</f>
        <v/>
      </c>
      <c r="M58" s="465" t="str">
        <f>IF(M47="","",IF(COUNTIFS('(6)定期点検調書'!$B$12:$B$4999,M47,'(6)定期点検調書'!$BF$12:$BF$4999,$Y$7),$Y$7,IF(COUNTIFS('(6)定期点検調書'!$B$12:$B$4999,M47,'(6)定期点検調書'!$BF$12:$BF$4999,$X$7),$X$7,"")))</f>
        <v/>
      </c>
      <c r="N58" s="465" t="str">
        <f>IF(N47="","",IF(COUNTIFS('(6)定期点検調書'!$B$12:$B$4999,N47,'(6)定期点検調書'!$BF$12:$BF$4999,$Y$7),$Y$7,IF(COUNTIFS('(6)定期点検調書'!$B$12:$B$4999,N47,'(6)定期点検調書'!$BF$12:$BF$4999,$X$7),$X$7,"")))</f>
        <v/>
      </c>
      <c r="O58" s="465" t="str">
        <f>IF(O47="","",IF(COUNTIFS('(6)定期点検調書'!$B$12:$B$4999,O47,'(6)定期点検調書'!$BF$12:$BF$4999,$Y$7),$Y$7,IF(COUNTIFS('(6)定期点検調書'!$B$12:$B$4999,O47,'(6)定期点検調書'!$BF$12:$BF$4999,$X$7),$X$7,"")))</f>
        <v/>
      </c>
      <c r="P58" s="465" t="str">
        <f>IF(P47="","",IF(COUNTIFS('(6)定期点検調書'!$B$12:$B$4999,P47,'(6)定期点検調書'!$BF$12:$BF$4999,$Y$7),$Y$7,IF(COUNTIFS('(6)定期点検調書'!$B$12:$B$4999,P47,'(6)定期点検調書'!$BF$12:$BF$4999,$X$7),$X$7,"")))</f>
        <v/>
      </c>
      <c r="Q58" s="465" t="str">
        <f>IF(Q47="","",IF(COUNTIFS('(6)定期点検調書'!$B$12:$B$4999,Q47,'(6)定期点検調書'!$BF$12:$BF$4999,$Y$7),$Y$7,IF(COUNTIFS('(6)定期点検調書'!$B$12:$B$4999,Q47,'(6)定期点検調書'!$BF$12:$BF$4999,$X$7),$X$7,"")))</f>
        <v/>
      </c>
      <c r="R58" s="465" t="str">
        <f>IF(R47="","",IF(COUNTIFS('(6)定期点検調書'!$B$12:$B$4999,R47,'(6)定期点検調書'!$BF$12:$BF$4999,$Y$7),$Y$7,IF(COUNTIFS('(6)定期点検調書'!$B$12:$B$4999,R47,'(6)定期点検調書'!$BF$12:$BF$4999,$X$7),$X$7,"")))</f>
        <v/>
      </c>
      <c r="S58" s="465" t="str">
        <f>IF(S47="","",IF(COUNTIFS('(6)定期点検調書'!$B$12:$B$4999,S47,'(6)定期点検調書'!$BF$12:$BF$4999,$Y$7),$Y$7,IF(COUNTIFS('(6)定期点検調書'!$B$12:$B$4999,S47,'(6)定期点検調書'!$BF$12:$BF$4999,$X$7),$X$7,"")))</f>
        <v/>
      </c>
      <c r="T58" s="465" t="str">
        <f>IF(T47="","",IF(COUNTIFS('(6)定期点検調書'!$B$12:$B$4999,T47,'(6)定期点検調書'!$BF$12:$BF$4999,$Y$7),$Y$7,IF(COUNTIFS('(6)定期点検調書'!$B$12:$B$4999,T47,'(6)定期点検調書'!$BF$12:$BF$4999,$X$7),$X$7,"")))</f>
        <v/>
      </c>
      <c r="U58" s="465" t="str">
        <f>IF(U47="","",IF(COUNTIFS('(6)定期点検調書'!$B$12:$B$4999,U47,'(6)定期点検調書'!$BF$12:$BF$4999,$Y$7),$Y$7,IF(COUNTIFS('(6)定期点検調書'!$B$12:$B$4999,U47,'(6)定期点検調書'!$BF$12:$BF$4999,$X$7),$X$7,"")))</f>
        <v/>
      </c>
      <c r="V58" s="465" t="str">
        <f>IF(V47="","",IF(COUNTIFS('(6)定期点検調書'!$B$12:$B$4999,V47,'(6)定期点検調書'!$BF$12:$BF$4999,$Y$7),$Y$7,IF(COUNTIFS('(6)定期点検調書'!$B$12:$B$4999,V47,'(6)定期点検調書'!$BF$12:$BF$4999,$X$7),$X$7,"")))</f>
        <v/>
      </c>
      <c r="W58" s="465" t="str">
        <f>IF(W47="","",IF(COUNTIFS('(6)定期点検調書'!$B$12:$B$4999,W47,'(6)定期点検調書'!$BF$12:$BF$4999,$Y$7),$Y$7,IF(COUNTIFS('(6)定期点検調書'!$B$12:$B$4999,W47,'(6)定期点検調書'!$BF$12:$BF$4999,$X$7),$X$7,"")))</f>
        <v/>
      </c>
      <c r="X58" s="465" t="str">
        <f>IF(X47="","",IF(COUNTIFS('(6)定期点検調書'!$B$12:$B$4999,X47,'(6)定期点検調書'!$BF$12:$BF$4999,$Y$7),$Y$7,IF(COUNTIFS('(6)定期点検調書'!$B$12:$B$4999,X47,'(6)定期点検調書'!$BF$12:$BF$4999,$X$7),$X$7,"")))</f>
        <v/>
      </c>
      <c r="Y58" s="465" t="str">
        <f>IF(Y47="","",IF(COUNTIFS('(6)定期点検調書'!$B$12:$B$4999,Y47,'(6)定期点検調書'!$BF$12:$BF$4999,$Y$7),$Y$7,IF(COUNTIFS('(6)定期点検調書'!$B$12:$B$4999,Y47,'(6)定期点検調書'!$BF$12:$BF$4999,$X$7),$X$7,"")))</f>
        <v/>
      </c>
      <c r="Z58" s="465" t="str">
        <f>IF(Z47="","",IF(COUNTIFS('(6)定期点検調書'!$B$12:$B$4999,Z47,'(6)定期点検調書'!$BF$12:$BF$4999,$Y$7),$Y$7,IF(COUNTIFS('(6)定期点検調書'!$B$12:$B$4999,Z47,'(6)定期点検調書'!$BF$12:$BF$4999,$X$7),$X$7,"")))</f>
        <v/>
      </c>
      <c r="AA58" s="465" t="str">
        <f>IF(AA47="","",IF(COUNTIFS('(6)定期点検調書'!$B$12:$B$4999,AA47,'(6)定期点検調書'!$BF$12:$BF$4999,$Y$7),$Y$7,IF(COUNTIFS('(6)定期点検調書'!$B$12:$B$4999,AA47,'(6)定期点検調書'!$BF$12:$BF$4999,$X$7),$X$7,"")))</f>
        <v/>
      </c>
      <c r="AB58" s="465" t="str">
        <f>IF(AB47="","",IF(COUNTIFS('(6)定期点検調書'!$B$12:$B$4999,AB47,'(6)定期点検調書'!$BF$12:$BF$4999,$Y$7),$Y$7,IF(COUNTIFS('(6)定期点検調書'!$B$12:$B$4999,AB47,'(6)定期点検調書'!$BF$12:$BF$4999,$X$7),$X$7,"")))</f>
        <v/>
      </c>
      <c r="AC58" s="465" t="str">
        <f>IF(AC47="","",IF(COUNTIFS('(6)定期点検調書'!$B$12:$B$4999,AC47,'(6)定期点検調書'!$BF$12:$BF$4999,$Y$7),$Y$7,IF(COUNTIFS('(6)定期点検調書'!$B$12:$B$4999,AC47,'(6)定期点検調書'!$BF$12:$BF$4999,$X$7),$X$7,"")))</f>
        <v/>
      </c>
      <c r="AD58" s="465" t="str">
        <f>IF(AD47="","",IF(COUNTIFS('(6)定期点検調書'!$B$12:$B$4999,AD47,'(6)定期点検調書'!$BF$12:$BF$4999,$Y$7),$Y$7,IF(COUNTIFS('(6)定期点検調書'!$B$12:$B$4999,AD47,'(6)定期点検調書'!$BF$12:$BF$4999,$X$7),$X$7,"")))</f>
        <v/>
      </c>
      <c r="AE58" s="465" t="str">
        <f>IF(AE47="","",IF(COUNTIFS('(6)定期点検調書'!$B$12:$B$4999,AE47,'(6)定期点検調書'!$BF$12:$BF$4999,$Y$7),$Y$7,IF(COUNTIFS('(6)定期点検調書'!$B$12:$B$4999,AE47,'(6)定期点検調書'!$BF$12:$BF$4999,$X$7),$X$7,"")))</f>
        <v/>
      </c>
      <c r="AF58" s="465" t="str">
        <f>IF(AF47="","",IF(COUNTIFS('(6)定期点検調書'!$B$12:$B$4999,AF47,'(6)定期点検調書'!$BF$12:$BF$4999,$Y$7),$Y$7,IF(COUNTIFS('(6)定期点検調書'!$B$12:$B$4999,AF47,'(6)定期点検調書'!$BF$12:$BF$4999,$X$7),$X$7,"")))</f>
        <v/>
      </c>
      <c r="AG58" s="465" t="str">
        <f>IF(AG47="","",IF(COUNTIFS('(6)定期点検調書'!$B$12:$B$4999,AG47,'(6)定期点検調書'!$BF$12:$BF$4999,$Y$7),$Y$7,IF(COUNTIFS('(6)定期点検調書'!$B$12:$B$4999,AG47,'(6)定期点検調書'!$BF$12:$BF$4999,$X$7),$X$7,"")))</f>
        <v/>
      </c>
      <c r="AH58" s="465" t="str">
        <f>IF(AH47="","",IF(COUNTIFS('(6)定期点検調書'!$B$12:$B$4999,AH47,'(6)定期点検調書'!$BF$12:$BF$4999,$Y$7),$Y$7,IF(COUNTIFS('(6)定期点検調書'!$B$12:$B$4999,AH47,'(6)定期点検調書'!$BF$12:$BF$4999,$X$7),$X$7,"")))</f>
        <v/>
      </c>
      <c r="AI58" s="465" t="str">
        <f>IF(AI47="","",IF(COUNTIFS('(6)定期点検調書'!$B$12:$B$4999,AI47,'(6)定期点検調書'!$BF$12:$BF$4999,$Y$7),$Y$7,IF(COUNTIFS('(6)定期点検調書'!$B$12:$B$4999,AI47,'(6)定期点検調書'!$BF$12:$BF$4999,$X$7),$X$7,"")))</f>
        <v/>
      </c>
      <c r="AJ58" s="465" t="str">
        <f>IF(AJ47="","",IF(COUNTIFS('(6)定期点検調書'!$B$12:$B$4999,AJ47,'(6)定期点検調書'!$BF$12:$BF$4999,$Y$7),$Y$7,IF(COUNTIFS('(6)定期点検調書'!$B$12:$B$4999,AJ47,'(6)定期点検調書'!$BF$12:$BF$4999,$X$7),$X$7,"")))</f>
        <v/>
      </c>
      <c r="AK58" s="465" t="str">
        <f>IF(AK47="","",IF(COUNTIFS('(6)定期点検調書'!$B$12:$B$4999,AK47,'(6)定期点検調書'!$BF$12:$BF$4999,$Y$7),$Y$7,IF(COUNTIFS('(6)定期点検調書'!$B$12:$B$4999,AK47,'(6)定期点検調書'!$BF$12:$BF$4999,$X$7),$X$7,"")))</f>
        <v/>
      </c>
      <c r="AL58" s="465" t="str">
        <f>IF(AL47="","",IF(COUNTIFS('(6)定期点検調書'!$B$12:$B$4999,AL47,'(6)定期点検調書'!$BF$12:$BF$4999,$Y$7),$Y$7,IF(COUNTIFS('(6)定期点検調書'!$B$12:$B$4999,AL47,'(6)定期点検調書'!$BF$12:$BF$4999,$X$7),$X$7,"")))</f>
        <v/>
      </c>
      <c r="AM58" s="465" t="str">
        <f>IF(AM47="","",IF(COUNTIFS('(6)定期点検調書'!$B$12:$B$4999,AM47,'(6)定期点検調書'!$BF$12:$BF$4999,$Y$7),$Y$7,IF(COUNTIFS('(6)定期点検調書'!$B$12:$B$4999,AM47,'(6)定期点検調書'!$BF$12:$BF$4999,$X$7),$X$7,"")))</f>
        <v/>
      </c>
      <c r="AN58" s="465" t="str">
        <f>IF(AN47="","",IF(COUNTIFS('(6)定期点検調書'!$B$12:$B$4999,AN47,'(6)定期点検調書'!$BF$12:$BF$4999,$Y$7),$Y$7,IF(COUNTIFS('(6)定期点検調書'!$B$12:$B$4999,AN47,'(6)定期点検調書'!$BF$12:$BF$4999,$X$7),$X$7,"")))</f>
        <v/>
      </c>
      <c r="AO58" s="465" t="str">
        <f>IF(AO47="","",IF(COUNTIFS('(6)定期点検調書'!$B$12:$B$4999,AO47,'(6)定期点検調書'!$BF$12:$BF$4999,$Y$7),$Y$7,IF(COUNTIFS('(6)定期点検調書'!$B$12:$B$4999,AO47,'(6)定期点検調書'!$BF$12:$BF$4999,$X$7),$X$7,"")))</f>
        <v/>
      </c>
      <c r="AP58" s="465" t="str">
        <f>IF(AP47="","",IF(COUNTIFS('(6)定期点検調書'!$B$12:$B$4999,AP47,'(6)定期点検調書'!$BF$12:$BF$4999,$Y$7),$Y$7,IF(COUNTIFS('(6)定期点検調書'!$B$12:$B$4999,AP47,'(6)定期点検調書'!$BF$12:$BF$4999,$X$7),$X$7,"")))</f>
        <v/>
      </c>
      <c r="AQ58" s="465" t="str">
        <f>IF(AQ47="","",IF(COUNTIFS('(6)定期点検調書'!$B$12:$B$4999,AQ47,'(6)定期点検調書'!$BF$12:$BF$4999,$Y$7),$Y$7,IF(COUNTIFS('(6)定期点検調書'!$B$12:$B$4999,AQ47,'(6)定期点検調書'!$BF$12:$BF$4999,$X$7),$X$7,"")))</f>
        <v/>
      </c>
      <c r="AR58" s="465" t="str">
        <f>IF(AR47="","",IF(COUNTIFS('(6)定期点検調書'!$B$12:$B$4999,AR47,'(6)定期点検調書'!$BF$12:$BF$4999,$Y$7),$Y$7,IF(COUNTIFS('(6)定期点検調書'!$B$12:$B$4999,AR47,'(6)定期点検調書'!$BF$12:$BF$4999,$X$7),$X$7,"")))</f>
        <v/>
      </c>
      <c r="AS58" s="465" t="str">
        <f>IF(AS47="","",IF(COUNTIFS('(6)定期点検調書'!$B$12:$B$4999,AS47,'(6)定期点検調書'!$BF$12:$BF$4999,$Y$7),$Y$7,IF(COUNTIFS('(6)定期点検調書'!$B$12:$B$4999,AS47,'(6)定期点検調書'!$BF$12:$BF$4999,$X$7),$X$7,"")))</f>
        <v/>
      </c>
      <c r="AT58" s="465" t="str">
        <f>IF(AT47="","",IF(COUNTIFS('(6)定期点検調書'!$B$12:$B$4999,AT47,'(6)定期点検調書'!$BF$12:$BF$4999,$Y$7),$Y$7,IF(COUNTIFS('(6)定期点検調書'!$B$12:$B$4999,AT47,'(6)定期点検調書'!$BF$12:$BF$4999,$X$7),$X$7,"")))</f>
        <v/>
      </c>
      <c r="AU58" s="465" t="str">
        <f>IF(AU47="","",IF(COUNTIFS('(6)定期点検調書'!$B$12:$B$4999,AU47,'(6)定期点検調書'!$BF$12:$BF$4999,$Y$7),$Y$7,IF(COUNTIFS('(6)定期点検調書'!$B$12:$B$4999,AU47,'(6)定期点検調書'!$BF$12:$BF$4999,$X$7),$X$7,"")))</f>
        <v/>
      </c>
      <c r="AV58" s="465" t="str">
        <f>IF(AV47="","",IF(COUNTIFS('(6)定期点検調書'!$B$12:$B$4999,AV47,'(6)定期点検調書'!$BF$12:$BF$4999,$Y$7),$Y$7,IF(COUNTIFS('(6)定期点検調書'!$B$12:$B$4999,AV47,'(6)定期点検調書'!$BF$12:$BF$4999,$X$7),$X$7,"")))</f>
        <v/>
      </c>
      <c r="AW58" s="465" t="str">
        <f>IF(AW47="","",IF(COUNTIFS('(6)定期点検調書'!$B$12:$B$4999,AW47,'(6)定期点検調書'!$BF$12:$BF$4999,$Y$7),$Y$7,IF(COUNTIFS('(6)定期点検調書'!$B$12:$B$4999,AW47,'(6)定期点検調書'!$BF$12:$BF$4999,$X$7),$X$7,"")))</f>
        <v/>
      </c>
      <c r="AX58" s="465" t="str">
        <f>IF(AX47="","",IF(COUNTIFS('(6)定期点検調書'!$B$12:$B$4999,AX47,'(6)定期点検調書'!$BF$12:$BF$4999,$Y$7),$Y$7,IF(COUNTIFS('(6)定期点検調書'!$B$12:$B$4999,AX47,'(6)定期点検調書'!$BF$12:$BF$4999,$X$7),$X$7,"")))</f>
        <v/>
      </c>
      <c r="AY58" s="465" t="str">
        <f>IF(AY47="","",IF(COUNTIFS('(6)定期点検調書'!$B$12:$B$4999,AY47,'(6)定期点検調書'!$BF$12:$BF$4999,$Y$7),$Y$7,IF(COUNTIFS('(6)定期点検調書'!$B$12:$B$4999,AY47,'(6)定期点検調書'!$BF$12:$BF$4999,$X$7),$X$7,"")))</f>
        <v/>
      </c>
      <c r="AZ58" s="465" t="str">
        <f>IF(AZ47="","",IF(COUNTIFS('(6)定期点検調書'!$B$12:$B$4999,AZ47,'(6)定期点検調書'!$BF$12:$BF$4999,$Y$7),$Y$7,IF(COUNTIFS('(6)定期点検調書'!$B$12:$B$4999,AZ47,'(6)定期点検調書'!$BF$12:$BF$4999,$X$7),$X$7,"")))</f>
        <v/>
      </c>
      <c r="BA58" s="466" t="str">
        <f>IF(BA47="","",IF(COUNTIFS('(6)定期点検調書'!$B$12:$B$4999,BA47,'(6)定期点検調書'!$BF$12:$BF$4999,$Y$7),$Y$7,IF(COUNTIFS('(6)定期点検調書'!$B$12:$B$4999,BA47,'(6)定期点検調書'!$BF$12:$BF$4999,$X$7),$X$7,"")))</f>
        <v/>
      </c>
    </row>
    <row r="59" spans="2:55" ht="18.75" customHeight="1" x14ac:dyDescent="0.2">
      <c r="B59" s="1861" t="s">
        <v>928</v>
      </c>
      <c r="C59" s="1862"/>
      <c r="D59" s="1862"/>
      <c r="E59" s="1862"/>
      <c r="F59" s="1862"/>
      <c r="G59" s="1863"/>
      <c r="H59" s="467" t="str">
        <f>IF(H47="","",IF(OR(COUNTIFS('(9)附属物点検表'!$L$10:$L$5000,H47,'(9)附属物点検表'!$AN$10:$AN$5000,$AB$7)&gt;=1,COUNTIFS('(9)附属物点検表'!$L$10:$L$5000,H47,'(9)附属物点検表'!$AQ$10:$AQ$5000,$AB$7)&gt;=1),$AB$7,IF(OR(COUNTIFS('(9)附属物点検表'!$L$10:$L$5000,H47,'(9)附属物点検表'!$AN$10:$AN$5000,$AA$7)&gt;=1,COUNTIFS('(9)附属物点検表'!$L$10:$L$5000,H47,'(9)附属物点検表'!$AQ$10:$AQ$5000,$AA$7)&gt;=1),$AA$7,"")))</f>
        <v/>
      </c>
      <c r="I59" s="465" t="str">
        <f>IF(I47="","",IF(OR(COUNTIFS('(9)附属物点検表'!$L$10:$L$5000,I47,'(9)附属物点検表'!$AN$10:$AN$5000,$AB$7)&gt;=1,COUNTIFS('(9)附属物点検表'!$L$10:$L$5000,I47,'(9)附属物点検表'!$AQ$10:$AQ$5000,$AB$7)&gt;=1),$AB$7,IF(OR(COUNTIFS('(9)附属物点検表'!$L$10:$L$5000,I47,'(9)附属物点検表'!$AN$10:$AN$5000,$AA$7)&gt;=1,COUNTIFS('(9)附属物点検表'!$L$10:$L$5000,I47,'(9)附属物点検表'!$AQ$10:$AQ$5000,$AA$7)&gt;=1),$AA$7,"")))</f>
        <v/>
      </c>
      <c r="J59" s="465" t="str">
        <f>IF(J47="","",IF(OR(COUNTIFS('(9)附属物点検表'!$L$10:$L$5000,J47,'(9)附属物点検表'!$AN$10:$AN$5000,$AB$7)&gt;=1,COUNTIFS('(9)附属物点検表'!$L$10:$L$5000,J47,'(9)附属物点検表'!$AQ$10:$AQ$5000,$AB$7)&gt;=1),$AB$7,IF(OR(COUNTIFS('(9)附属物点検表'!$L$10:$L$5000,J47,'(9)附属物点検表'!$AN$10:$AN$5000,$AA$7)&gt;=1,COUNTIFS('(9)附属物点検表'!$L$10:$L$5000,J47,'(9)附属物点検表'!$AQ$10:$AQ$5000,$AA$7)&gt;=1),$AA$7,"")))</f>
        <v/>
      </c>
      <c r="K59" s="465" t="str">
        <f>IF(K47="","",IF(OR(COUNTIFS('(9)附属物点検表'!$L$10:$L$5000,K47,'(9)附属物点検表'!$AN$10:$AN$5000,$AB$7)&gt;=1,COUNTIFS('(9)附属物点検表'!$L$10:$L$5000,K47,'(9)附属物点検表'!$AQ$10:$AQ$5000,$AB$7)&gt;=1),$AB$7,IF(OR(COUNTIFS('(9)附属物点検表'!$L$10:$L$5000,K47,'(9)附属物点検表'!$AN$10:$AN$5000,$AA$7)&gt;=1,COUNTIFS('(9)附属物点検表'!$L$10:$L$5000,K47,'(9)附属物点検表'!$AQ$10:$AQ$5000,$AA$7)&gt;=1),$AA$7,"")))</f>
        <v/>
      </c>
      <c r="L59" s="465" t="str">
        <f>IF(L47="","",IF(OR(COUNTIFS('(9)附属物点検表'!$L$10:$L$5000,L47,'(9)附属物点検表'!$AN$10:$AN$5000,$AB$7)&gt;=1,COUNTIFS('(9)附属物点検表'!$L$10:$L$5000,L47,'(9)附属物点検表'!$AQ$10:$AQ$5000,$AB$7)&gt;=1),$AB$7,IF(OR(COUNTIFS('(9)附属物点検表'!$L$10:$L$5000,L47,'(9)附属物点検表'!$AN$10:$AN$5000,$AA$7)&gt;=1,COUNTIFS('(9)附属物点検表'!$L$10:$L$5000,L47,'(9)附属物点検表'!$AQ$10:$AQ$5000,$AA$7)&gt;=1),$AA$7,"")))</f>
        <v/>
      </c>
      <c r="M59" s="465" t="str">
        <f>IF(M47="","",IF(OR(COUNTIFS('(9)附属物点検表'!$L$10:$L$5000,M47,'(9)附属物点検表'!$AN$10:$AN$5000,$AB$7)&gt;=1,COUNTIFS('(9)附属物点検表'!$L$10:$L$5000,M47,'(9)附属物点検表'!$AQ$10:$AQ$5000,$AB$7)&gt;=1),$AB$7,IF(OR(COUNTIFS('(9)附属物点検表'!$L$10:$L$5000,M47,'(9)附属物点検表'!$AN$10:$AN$5000,$AA$7)&gt;=1,COUNTIFS('(9)附属物点検表'!$L$10:$L$5000,M47,'(9)附属物点検表'!$AQ$10:$AQ$5000,$AA$7)&gt;=1),$AA$7,"")))</f>
        <v/>
      </c>
      <c r="N59" s="465" t="str">
        <f>IF(N47="","",IF(OR(COUNTIFS('(9)附属物点検表'!$L$10:$L$5000,N47,'(9)附属物点検表'!$AN$10:$AN$5000,$AB$7)&gt;=1,COUNTIFS('(9)附属物点検表'!$L$10:$L$5000,N47,'(9)附属物点検表'!$AQ$10:$AQ$5000,$AB$7)&gt;=1),$AB$7,IF(OR(COUNTIFS('(9)附属物点検表'!$L$10:$L$5000,N47,'(9)附属物点検表'!$AN$10:$AN$5000,$AA$7)&gt;=1,COUNTIFS('(9)附属物点検表'!$L$10:$L$5000,N47,'(9)附属物点検表'!$AQ$10:$AQ$5000,$AA$7)&gt;=1),$AA$7,"")))</f>
        <v/>
      </c>
      <c r="O59" s="465" t="str">
        <f>IF(O47="","",IF(OR(COUNTIFS('(9)附属物点検表'!$L$10:$L$5000,O47,'(9)附属物点検表'!$AN$10:$AN$5000,$AB$7)&gt;=1,COUNTIFS('(9)附属物点検表'!$L$10:$L$5000,O47,'(9)附属物点検表'!$AQ$10:$AQ$5000,$AB$7)&gt;=1),$AB$7,IF(OR(COUNTIFS('(9)附属物点検表'!$L$10:$L$5000,O47,'(9)附属物点検表'!$AN$10:$AN$5000,$AA$7)&gt;=1,COUNTIFS('(9)附属物点検表'!$L$10:$L$5000,O47,'(9)附属物点検表'!$AQ$10:$AQ$5000,$AA$7)&gt;=1),$AA$7,"")))</f>
        <v/>
      </c>
      <c r="P59" s="465" t="str">
        <f>IF(P47="","",IF(OR(COUNTIFS('(9)附属物点検表'!$L$10:$L$5000,P47,'(9)附属物点検表'!$AN$10:$AN$5000,$AB$7)&gt;=1,COUNTIFS('(9)附属物点検表'!$L$10:$L$5000,P47,'(9)附属物点検表'!$AQ$10:$AQ$5000,$AB$7)&gt;=1),$AB$7,IF(OR(COUNTIFS('(9)附属物点検表'!$L$10:$L$5000,P47,'(9)附属物点検表'!$AN$10:$AN$5000,$AA$7)&gt;=1,COUNTIFS('(9)附属物点検表'!$L$10:$L$5000,P47,'(9)附属物点検表'!$AQ$10:$AQ$5000,$AA$7)&gt;=1),$AA$7,"")))</f>
        <v/>
      </c>
      <c r="Q59" s="465" t="str">
        <f>IF(Q47="","",IF(OR(COUNTIFS('(9)附属物点検表'!$L$10:$L$5000,Q47,'(9)附属物点検表'!$AN$10:$AN$5000,$AB$7)&gt;=1,COUNTIFS('(9)附属物点検表'!$L$10:$L$5000,Q47,'(9)附属物点検表'!$AQ$10:$AQ$5000,$AB$7)&gt;=1),$AB$7,IF(OR(COUNTIFS('(9)附属物点検表'!$L$10:$L$5000,Q47,'(9)附属物点検表'!$AN$10:$AN$5000,$AA$7)&gt;=1,COUNTIFS('(9)附属物点検表'!$L$10:$L$5000,Q47,'(9)附属物点検表'!$AQ$10:$AQ$5000,$AA$7)&gt;=1),$AA$7,"")))</f>
        <v/>
      </c>
      <c r="R59" s="465" t="str">
        <f>IF(R47="","",IF(OR(COUNTIFS('(9)附属物点検表'!$L$10:$L$5000,R47,'(9)附属物点検表'!$AN$10:$AN$5000,$AB$7)&gt;=1,COUNTIFS('(9)附属物点検表'!$L$10:$L$5000,R47,'(9)附属物点検表'!$AQ$10:$AQ$5000,$AB$7)&gt;=1),$AB$7,IF(OR(COUNTIFS('(9)附属物点検表'!$L$10:$L$5000,R47,'(9)附属物点検表'!$AN$10:$AN$5000,$AA$7)&gt;=1,COUNTIFS('(9)附属物点検表'!$L$10:$L$5000,R47,'(9)附属物点検表'!$AQ$10:$AQ$5000,$AA$7)&gt;=1),$AA$7,"")))</f>
        <v/>
      </c>
      <c r="S59" s="465" t="str">
        <f>IF(S47="","",IF(OR(COUNTIFS('(9)附属物点検表'!$L$10:$L$5000,S47,'(9)附属物点検表'!$AN$10:$AN$5000,$AB$7)&gt;=1,COUNTIFS('(9)附属物点検表'!$L$10:$L$5000,S47,'(9)附属物点検表'!$AQ$10:$AQ$5000,$AB$7)&gt;=1),$AB$7,IF(OR(COUNTIFS('(9)附属物点検表'!$L$10:$L$5000,S47,'(9)附属物点検表'!$AN$10:$AN$5000,$AA$7)&gt;=1,COUNTIFS('(9)附属物点検表'!$L$10:$L$5000,S47,'(9)附属物点検表'!$AQ$10:$AQ$5000,$AA$7)&gt;=1),$AA$7,"")))</f>
        <v/>
      </c>
      <c r="T59" s="465" t="str">
        <f>IF(T47="","",IF(OR(COUNTIFS('(9)附属物点検表'!$L$10:$L$5000,T47,'(9)附属物点検表'!$AN$10:$AN$5000,$AB$7)&gt;=1,COUNTIFS('(9)附属物点検表'!$L$10:$L$5000,T47,'(9)附属物点検表'!$AQ$10:$AQ$5000,$AB$7)&gt;=1),$AB$7,IF(OR(COUNTIFS('(9)附属物点検表'!$L$10:$L$5000,T47,'(9)附属物点検表'!$AN$10:$AN$5000,$AA$7)&gt;=1,COUNTIFS('(9)附属物点検表'!$L$10:$L$5000,T47,'(9)附属物点検表'!$AQ$10:$AQ$5000,$AA$7)&gt;=1),$AA$7,"")))</f>
        <v/>
      </c>
      <c r="U59" s="465" t="str">
        <f>IF(U47="","",IF(OR(COUNTIFS('(9)附属物点検表'!$L$10:$L$5000,U47,'(9)附属物点検表'!$AN$10:$AN$5000,$AB$7)&gt;=1,COUNTIFS('(9)附属物点検表'!$L$10:$L$5000,U47,'(9)附属物点検表'!$AQ$10:$AQ$5000,$AB$7)&gt;=1),$AB$7,IF(OR(COUNTIFS('(9)附属物点検表'!$L$10:$L$5000,U47,'(9)附属物点検表'!$AN$10:$AN$5000,$AA$7)&gt;=1,COUNTIFS('(9)附属物点検表'!$L$10:$L$5000,U47,'(9)附属物点検表'!$AQ$10:$AQ$5000,$AA$7)&gt;=1),$AA$7,"")))</f>
        <v/>
      </c>
      <c r="V59" s="465" t="str">
        <f>IF(V47="","",IF(OR(COUNTIFS('(9)附属物点検表'!$L$10:$L$5000,V47,'(9)附属物点検表'!$AN$10:$AN$5000,$AB$7)&gt;=1,COUNTIFS('(9)附属物点検表'!$L$10:$L$5000,V47,'(9)附属物点検表'!$AQ$10:$AQ$5000,$AB$7)&gt;=1),$AB$7,IF(OR(COUNTIFS('(9)附属物点検表'!$L$10:$L$5000,V47,'(9)附属物点検表'!$AN$10:$AN$5000,$AA$7)&gt;=1,COUNTIFS('(9)附属物点検表'!$L$10:$L$5000,V47,'(9)附属物点検表'!$AQ$10:$AQ$5000,$AA$7)&gt;=1),$AA$7,"")))</f>
        <v/>
      </c>
      <c r="W59" s="465" t="str">
        <f>IF(W47="","",IF(OR(COUNTIFS('(9)附属物点検表'!$L$10:$L$5000,W47,'(9)附属物点検表'!$AN$10:$AN$5000,$AB$7)&gt;=1,COUNTIFS('(9)附属物点検表'!$L$10:$L$5000,W47,'(9)附属物点検表'!$AQ$10:$AQ$5000,$AB$7)&gt;=1),$AB$7,IF(OR(COUNTIFS('(9)附属物点検表'!$L$10:$L$5000,W47,'(9)附属物点検表'!$AN$10:$AN$5000,$AA$7)&gt;=1,COUNTIFS('(9)附属物点検表'!$L$10:$L$5000,W47,'(9)附属物点検表'!$AQ$10:$AQ$5000,$AA$7)&gt;=1),$AA$7,"")))</f>
        <v/>
      </c>
      <c r="X59" s="465" t="str">
        <f>IF(X47="","",IF(OR(COUNTIFS('(9)附属物点検表'!$L$10:$L$5000,X47,'(9)附属物点検表'!$AN$10:$AN$5000,$AB$7)&gt;=1,COUNTIFS('(9)附属物点検表'!$L$10:$L$5000,X47,'(9)附属物点検表'!$AQ$10:$AQ$5000,$AB$7)&gt;=1),$AB$7,IF(OR(COUNTIFS('(9)附属物点検表'!$L$10:$L$5000,X47,'(9)附属物点検表'!$AN$10:$AN$5000,$AA$7)&gt;=1,COUNTIFS('(9)附属物点検表'!$L$10:$L$5000,X47,'(9)附属物点検表'!$AQ$10:$AQ$5000,$AA$7)&gt;=1),$AA$7,"")))</f>
        <v/>
      </c>
      <c r="Y59" s="465" t="str">
        <f>IF(Y47="","",IF(OR(COUNTIFS('(9)附属物点検表'!$L$10:$L$5000,Y47,'(9)附属物点検表'!$AN$10:$AN$5000,$AB$7)&gt;=1,COUNTIFS('(9)附属物点検表'!$L$10:$L$5000,Y47,'(9)附属物点検表'!$AQ$10:$AQ$5000,$AB$7)&gt;=1),$AB$7,IF(OR(COUNTIFS('(9)附属物点検表'!$L$10:$L$5000,Y47,'(9)附属物点検表'!$AN$10:$AN$5000,$AA$7)&gt;=1,COUNTIFS('(9)附属物点検表'!$L$10:$L$5000,Y47,'(9)附属物点検表'!$AQ$10:$AQ$5000,$AA$7)&gt;=1),$AA$7,"")))</f>
        <v/>
      </c>
      <c r="Z59" s="465" t="str">
        <f>IF(Z47="","",IF(OR(COUNTIFS('(9)附属物点検表'!$L$10:$L$5000,Z47,'(9)附属物点検表'!$AN$10:$AN$5000,$AB$7)&gt;=1,COUNTIFS('(9)附属物点検表'!$L$10:$L$5000,Z47,'(9)附属物点検表'!$AQ$10:$AQ$5000,$AB$7)&gt;=1),$AB$7,IF(OR(COUNTIFS('(9)附属物点検表'!$L$10:$L$5000,Z47,'(9)附属物点検表'!$AN$10:$AN$5000,$AA$7)&gt;=1,COUNTIFS('(9)附属物点検表'!$L$10:$L$5000,Z47,'(9)附属物点検表'!$AQ$10:$AQ$5000,$AA$7)&gt;=1),$AA$7,"")))</f>
        <v/>
      </c>
      <c r="AA59" s="465" t="str">
        <f>IF(AA47="","",IF(OR(COUNTIFS('(9)附属物点検表'!$L$10:$L$5000,AA47,'(9)附属物点検表'!$AN$10:$AN$5000,$AB$7)&gt;=1,COUNTIFS('(9)附属物点検表'!$L$10:$L$5000,AA47,'(9)附属物点検表'!$AQ$10:$AQ$5000,$AB$7)&gt;=1),$AB$7,IF(OR(COUNTIFS('(9)附属物点検表'!$L$10:$L$5000,AA47,'(9)附属物点検表'!$AN$10:$AN$5000,$AA$7)&gt;=1,COUNTIFS('(9)附属物点検表'!$L$10:$L$5000,AA47,'(9)附属物点検表'!$AQ$10:$AQ$5000,$AA$7)&gt;=1),$AA$7,"")))</f>
        <v/>
      </c>
      <c r="AB59" s="465" t="str">
        <f>IF(AB47="","",IF(OR(COUNTIFS('(9)附属物点検表'!$L$10:$L$5000,AB47,'(9)附属物点検表'!$AN$10:$AN$5000,$AB$7)&gt;=1,COUNTIFS('(9)附属物点検表'!$L$10:$L$5000,AB47,'(9)附属物点検表'!$AQ$10:$AQ$5000,$AB$7)&gt;=1),$AB$7,IF(OR(COUNTIFS('(9)附属物点検表'!$L$10:$L$5000,AB47,'(9)附属物点検表'!$AN$10:$AN$5000,$AA$7)&gt;=1,COUNTIFS('(9)附属物点検表'!$L$10:$L$5000,AB47,'(9)附属物点検表'!$AQ$10:$AQ$5000,$AA$7)&gt;=1),$AA$7,"")))</f>
        <v/>
      </c>
      <c r="AC59" s="465" t="str">
        <f>IF(AC47="","",IF(OR(COUNTIFS('(9)附属物点検表'!$L$10:$L$5000,AC47,'(9)附属物点検表'!$AN$10:$AN$5000,$AB$7)&gt;=1,COUNTIFS('(9)附属物点検表'!$L$10:$L$5000,AC47,'(9)附属物点検表'!$AQ$10:$AQ$5000,$AB$7)&gt;=1),$AB$7,IF(OR(COUNTIFS('(9)附属物点検表'!$L$10:$L$5000,AC47,'(9)附属物点検表'!$AN$10:$AN$5000,$AA$7)&gt;=1,COUNTIFS('(9)附属物点検表'!$L$10:$L$5000,AC47,'(9)附属物点検表'!$AQ$10:$AQ$5000,$AA$7)&gt;=1),$AA$7,"")))</f>
        <v/>
      </c>
      <c r="AD59" s="465" t="str">
        <f>IF(AD47="","",IF(OR(COUNTIFS('(9)附属物点検表'!$L$10:$L$5000,AD47,'(9)附属物点検表'!$AN$10:$AN$5000,$AB$7)&gt;=1,COUNTIFS('(9)附属物点検表'!$L$10:$L$5000,AD47,'(9)附属物点検表'!$AQ$10:$AQ$5000,$AB$7)&gt;=1),$AB$7,IF(OR(COUNTIFS('(9)附属物点検表'!$L$10:$L$5000,AD47,'(9)附属物点検表'!$AN$10:$AN$5000,$AA$7)&gt;=1,COUNTIFS('(9)附属物点検表'!$L$10:$L$5000,AD47,'(9)附属物点検表'!$AQ$10:$AQ$5000,$AA$7)&gt;=1),$AA$7,"")))</f>
        <v/>
      </c>
      <c r="AE59" s="465" t="str">
        <f>IF(AE47="","",IF(OR(COUNTIFS('(9)附属物点検表'!$L$10:$L$5000,AE47,'(9)附属物点検表'!$AN$10:$AN$5000,$AB$7)&gt;=1,COUNTIFS('(9)附属物点検表'!$L$10:$L$5000,AE47,'(9)附属物点検表'!$AQ$10:$AQ$5000,$AB$7)&gt;=1),$AB$7,IF(OR(COUNTIFS('(9)附属物点検表'!$L$10:$L$5000,AE47,'(9)附属物点検表'!$AN$10:$AN$5000,$AA$7)&gt;=1,COUNTIFS('(9)附属物点検表'!$L$10:$L$5000,AE47,'(9)附属物点検表'!$AQ$10:$AQ$5000,$AA$7)&gt;=1),$AA$7,"")))</f>
        <v/>
      </c>
      <c r="AF59" s="465" t="str">
        <f>IF(AF47="","",IF(OR(COUNTIFS('(9)附属物点検表'!$L$10:$L$5000,AF47,'(9)附属物点検表'!$AN$10:$AN$5000,$AB$7)&gt;=1,COUNTIFS('(9)附属物点検表'!$L$10:$L$5000,AF47,'(9)附属物点検表'!$AQ$10:$AQ$5000,$AB$7)&gt;=1),$AB$7,IF(OR(COUNTIFS('(9)附属物点検表'!$L$10:$L$5000,AF47,'(9)附属物点検表'!$AN$10:$AN$5000,$AA$7)&gt;=1,COUNTIFS('(9)附属物点検表'!$L$10:$L$5000,AF47,'(9)附属物点検表'!$AQ$10:$AQ$5000,$AA$7)&gt;=1),$AA$7,"")))</f>
        <v/>
      </c>
      <c r="AG59" s="465" t="str">
        <f>IF(AG47="","",IF(OR(COUNTIFS('(9)附属物点検表'!$L$10:$L$5000,AG47,'(9)附属物点検表'!$AN$10:$AN$5000,$AB$7)&gt;=1,COUNTIFS('(9)附属物点検表'!$L$10:$L$5000,AG47,'(9)附属物点検表'!$AQ$10:$AQ$5000,$AB$7)&gt;=1),$AB$7,IF(OR(COUNTIFS('(9)附属物点検表'!$L$10:$L$5000,AG47,'(9)附属物点検表'!$AN$10:$AN$5000,$AA$7)&gt;=1,COUNTIFS('(9)附属物点検表'!$L$10:$L$5000,AG47,'(9)附属物点検表'!$AQ$10:$AQ$5000,$AA$7)&gt;=1),$AA$7,"")))</f>
        <v/>
      </c>
      <c r="AH59" s="465" t="str">
        <f>IF(AH47="","",IF(OR(COUNTIFS('(9)附属物点検表'!$L$10:$L$5000,AH47,'(9)附属物点検表'!$AN$10:$AN$5000,$AB$7)&gt;=1,COUNTIFS('(9)附属物点検表'!$L$10:$L$5000,AH47,'(9)附属物点検表'!$AQ$10:$AQ$5000,$AB$7)&gt;=1),$AB$7,IF(OR(COUNTIFS('(9)附属物点検表'!$L$10:$L$5000,AH47,'(9)附属物点検表'!$AN$10:$AN$5000,$AA$7)&gt;=1,COUNTIFS('(9)附属物点検表'!$L$10:$L$5000,AH47,'(9)附属物点検表'!$AQ$10:$AQ$5000,$AA$7)&gt;=1),$AA$7,"")))</f>
        <v/>
      </c>
      <c r="AI59" s="465" t="str">
        <f>IF(AI47="","",IF(OR(COUNTIFS('(9)附属物点検表'!$L$10:$L$5000,AI47,'(9)附属物点検表'!$AN$10:$AN$5000,$AB$7)&gt;=1,COUNTIFS('(9)附属物点検表'!$L$10:$L$5000,AI47,'(9)附属物点検表'!$AQ$10:$AQ$5000,$AB$7)&gt;=1),$AB$7,IF(OR(COUNTIFS('(9)附属物点検表'!$L$10:$L$5000,AI47,'(9)附属物点検表'!$AN$10:$AN$5000,$AA$7)&gt;=1,COUNTIFS('(9)附属物点検表'!$L$10:$L$5000,AI47,'(9)附属物点検表'!$AQ$10:$AQ$5000,$AA$7)&gt;=1),$AA$7,"")))</f>
        <v/>
      </c>
      <c r="AJ59" s="465" t="str">
        <f>IF(AJ47="","",IF(OR(COUNTIFS('(9)附属物点検表'!$L$10:$L$5000,AJ47,'(9)附属物点検表'!$AN$10:$AN$5000,$AB$7)&gt;=1,COUNTIFS('(9)附属物点検表'!$L$10:$L$5000,AJ47,'(9)附属物点検表'!$AQ$10:$AQ$5000,$AB$7)&gt;=1),$AB$7,IF(OR(COUNTIFS('(9)附属物点検表'!$L$10:$L$5000,AJ47,'(9)附属物点検表'!$AN$10:$AN$5000,$AA$7)&gt;=1,COUNTIFS('(9)附属物点検表'!$L$10:$L$5000,AJ47,'(9)附属物点検表'!$AQ$10:$AQ$5000,$AA$7)&gt;=1),$AA$7,"")))</f>
        <v/>
      </c>
      <c r="AK59" s="465" t="str">
        <f>IF(AK47="","",IF(OR(COUNTIFS('(9)附属物点検表'!$L$10:$L$5000,AK47,'(9)附属物点検表'!$AN$10:$AN$5000,$AB$7)&gt;=1,COUNTIFS('(9)附属物点検表'!$L$10:$L$5000,AK47,'(9)附属物点検表'!$AQ$10:$AQ$5000,$AB$7)&gt;=1),$AB$7,IF(OR(COUNTIFS('(9)附属物点検表'!$L$10:$L$5000,AK47,'(9)附属物点検表'!$AN$10:$AN$5000,$AA$7)&gt;=1,COUNTIFS('(9)附属物点検表'!$L$10:$L$5000,AK47,'(9)附属物点検表'!$AQ$10:$AQ$5000,$AA$7)&gt;=1),$AA$7,"")))</f>
        <v/>
      </c>
      <c r="AL59" s="465" t="str">
        <f>IF(AL47="","",IF(OR(COUNTIFS('(9)附属物点検表'!$L$10:$L$5000,AL47,'(9)附属物点検表'!$AN$10:$AN$5000,$AB$7)&gt;=1,COUNTIFS('(9)附属物点検表'!$L$10:$L$5000,AL47,'(9)附属物点検表'!$AQ$10:$AQ$5000,$AB$7)&gt;=1),$AB$7,IF(OR(COUNTIFS('(9)附属物点検表'!$L$10:$L$5000,AL47,'(9)附属物点検表'!$AN$10:$AN$5000,$AA$7)&gt;=1,COUNTIFS('(9)附属物点検表'!$L$10:$L$5000,AL47,'(9)附属物点検表'!$AQ$10:$AQ$5000,$AA$7)&gt;=1),$AA$7,"")))</f>
        <v/>
      </c>
      <c r="AM59" s="465" t="str">
        <f>IF(AM47="","",IF(OR(COUNTIFS('(9)附属物点検表'!$L$10:$L$5000,AM47,'(9)附属物点検表'!$AN$10:$AN$5000,$AB$7)&gt;=1,COUNTIFS('(9)附属物点検表'!$L$10:$L$5000,AM47,'(9)附属物点検表'!$AQ$10:$AQ$5000,$AB$7)&gt;=1),$AB$7,IF(OR(COUNTIFS('(9)附属物点検表'!$L$10:$L$5000,AM47,'(9)附属物点検表'!$AN$10:$AN$5000,$AA$7)&gt;=1,COUNTIFS('(9)附属物点検表'!$L$10:$L$5000,AM47,'(9)附属物点検表'!$AQ$10:$AQ$5000,$AA$7)&gt;=1),$AA$7,"")))</f>
        <v/>
      </c>
      <c r="AN59" s="465" t="str">
        <f>IF(AN47="","",IF(OR(COUNTIFS('(9)附属物点検表'!$L$10:$L$5000,AN47,'(9)附属物点検表'!$AN$10:$AN$5000,$AB$7)&gt;=1,COUNTIFS('(9)附属物点検表'!$L$10:$L$5000,AN47,'(9)附属物点検表'!$AQ$10:$AQ$5000,$AB$7)&gt;=1),$AB$7,IF(OR(COUNTIFS('(9)附属物点検表'!$L$10:$L$5000,AN47,'(9)附属物点検表'!$AN$10:$AN$5000,$AA$7)&gt;=1,COUNTIFS('(9)附属物点検表'!$L$10:$L$5000,AN47,'(9)附属物点検表'!$AQ$10:$AQ$5000,$AA$7)&gt;=1),$AA$7,"")))</f>
        <v/>
      </c>
      <c r="AO59" s="465" t="str">
        <f>IF(AO47="","",IF(OR(COUNTIFS('(9)附属物点検表'!$L$10:$L$5000,AO47,'(9)附属物点検表'!$AN$10:$AN$5000,$AB$7)&gt;=1,COUNTIFS('(9)附属物点検表'!$L$10:$L$5000,AO47,'(9)附属物点検表'!$AQ$10:$AQ$5000,$AB$7)&gt;=1),$AB$7,IF(OR(COUNTIFS('(9)附属物点検表'!$L$10:$L$5000,AO47,'(9)附属物点検表'!$AN$10:$AN$5000,$AA$7)&gt;=1,COUNTIFS('(9)附属物点検表'!$L$10:$L$5000,AO47,'(9)附属物点検表'!$AQ$10:$AQ$5000,$AA$7)&gt;=1),$AA$7,"")))</f>
        <v/>
      </c>
      <c r="AP59" s="465" t="str">
        <f>IF(AP47="","",IF(OR(COUNTIFS('(9)附属物点検表'!$L$10:$L$5000,AP47,'(9)附属物点検表'!$AN$10:$AN$5000,$AB$7)&gt;=1,COUNTIFS('(9)附属物点検表'!$L$10:$L$5000,AP47,'(9)附属物点検表'!$AQ$10:$AQ$5000,$AB$7)&gt;=1),$AB$7,IF(OR(COUNTIFS('(9)附属物点検表'!$L$10:$L$5000,AP47,'(9)附属物点検表'!$AN$10:$AN$5000,$AA$7)&gt;=1,COUNTIFS('(9)附属物点検表'!$L$10:$L$5000,AP47,'(9)附属物点検表'!$AQ$10:$AQ$5000,$AA$7)&gt;=1),$AA$7,"")))</f>
        <v/>
      </c>
      <c r="AQ59" s="465" t="str">
        <f>IF(AQ47="","",IF(OR(COUNTIFS('(9)附属物点検表'!$L$10:$L$5000,AQ47,'(9)附属物点検表'!$AN$10:$AN$5000,$AB$7)&gt;=1,COUNTIFS('(9)附属物点検表'!$L$10:$L$5000,AQ47,'(9)附属物点検表'!$AQ$10:$AQ$5000,$AB$7)&gt;=1),$AB$7,IF(OR(COUNTIFS('(9)附属物点検表'!$L$10:$L$5000,AQ47,'(9)附属物点検表'!$AN$10:$AN$5000,$AA$7)&gt;=1,COUNTIFS('(9)附属物点検表'!$L$10:$L$5000,AQ47,'(9)附属物点検表'!$AQ$10:$AQ$5000,$AA$7)&gt;=1),$AA$7,"")))</f>
        <v/>
      </c>
      <c r="AR59" s="465" t="str">
        <f>IF(AR47="","",IF(OR(COUNTIFS('(9)附属物点検表'!$L$10:$L$5000,AR47,'(9)附属物点検表'!$AN$10:$AN$5000,$AB$7)&gt;=1,COUNTIFS('(9)附属物点検表'!$L$10:$L$5000,AR47,'(9)附属物点検表'!$AQ$10:$AQ$5000,$AB$7)&gt;=1),$AB$7,IF(OR(COUNTIFS('(9)附属物点検表'!$L$10:$L$5000,AR47,'(9)附属物点検表'!$AN$10:$AN$5000,$AA$7)&gt;=1,COUNTIFS('(9)附属物点検表'!$L$10:$L$5000,AR47,'(9)附属物点検表'!$AQ$10:$AQ$5000,$AA$7)&gt;=1),$AA$7,"")))</f>
        <v/>
      </c>
      <c r="AS59" s="465" t="str">
        <f>IF(AS47="","",IF(OR(COUNTIFS('(9)附属物点検表'!$L$10:$L$5000,AS47,'(9)附属物点検表'!$AN$10:$AN$5000,$AB$7)&gt;=1,COUNTIFS('(9)附属物点検表'!$L$10:$L$5000,AS47,'(9)附属物点検表'!$AQ$10:$AQ$5000,$AB$7)&gt;=1),$AB$7,IF(OR(COUNTIFS('(9)附属物点検表'!$L$10:$L$5000,AS47,'(9)附属物点検表'!$AN$10:$AN$5000,$AA$7)&gt;=1,COUNTIFS('(9)附属物点検表'!$L$10:$L$5000,AS47,'(9)附属物点検表'!$AQ$10:$AQ$5000,$AA$7)&gt;=1),$AA$7,"")))</f>
        <v/>
      </c>
      <c r="AT59" s="465" t="str">
        <f>IF(AT47="","",IF(OR(COUNTIFS('(9)附属物点検表'!$L$10:$L$5000,AT47,'(9)附属物点検表'!$AN$10:$AN$5000,$AB$7)&gt;=1,COUNTIFS('(9)附属物点検表'!$L$10:$L$5000,AT47,'(9)附属物点検表'!$AQ$10:$AQ$5000,$AB$7)&gt;=1),$AB$7,IF(OR(COUNTIFS('(9)附属物点検表'!$L$10:$L$5000,AT47,'(9)附属物点検表'!$AN$10:$AN$5000,$AA$7)&gt;=1,COUNTIFS('(9)附属物点検表'!$L$10:$L$5000,AT47,'(9)附属物点検表'!$AQ$10:$AQ$5000,$AA$7)&gt;=1),$AA$7,"")))</f>
        <v/>
      </c>
      <c r="AU59" s="465" t="str">
        <f>IF(AU47="","",IF(OR(COUNTIFS('(9)附属物点検表'!$L$10:$L$5000,AU47,'(9)附属物点検表'!$AN$10:$AN$5000,$AB$7)&gt;=1,COUNTIFS('(9)附属物点検表'!$L$10:$L$5000,AU47,'(9)附属物点検表'!$AQ$10:$AQ$5000,$AB$7)&gt;=1),$AB$7,IF(OR(COUNTIFS('(9)附属物点検表'!$L$10:$L$5000,AU47,'(9)附属物点検表'!$AN$10:$AN$5000,$AA$7)&gt;=1,COUNTIFS('(9)附属物点検表'!$L$10:$L$5000,AU47,'(9)附属物点検表'!$AQ$10:$AQ$5000,$AA$7)&gt;=1),$AA$7,"")))</f>
        <v/>
      </c>
      <c r="AV59" s="465" t="str">
        <f>IF(AV47="","",IF(OR(COUNTIFS('(9)附属物点検表'!$L$10:$L$5000,AV47,'(9)附属物点検表'!$AN$10:$AN$5000,$AB$7)&gt;=1,COUNTIFS('(9)附属物点検表'!$L$10:$L$5000,AV47,'(9)附属物点検表'!$AQ$10:$AQ$5000,$AB$7)&gt;=1),$AB$7,IF(OR(COUNTIFS('(9)附属物点検表'!$L$10:$L$5000,AV47,'(9)附属物点検表'!$AN$10:$AN$5000,$AA$7)&gt;=1,COUNTIFS('(9)附属物点検表'!$L$10:$L$5000,AV47,'(9)附属物点検表'!$AQ$10:$AQ$5000,$AA$7)&gt;=1),$AA$7,"")))</f>
        <v/>
      </c>
      <c r="AW59" s="465" t="str">
        <f>IF(AW47="","",IF(OR(COUNTIFS('(9)附属物点検表'!$L$10:$L$5000,AW47,'(9)附属物点検表'!$AN$10:$AN$5000,$AB$7)&gt;=1,COUNTIFS('(9)附属物点検表'!$L$10:$L$5000,AW47,'(9)附属物点検表'!$AQ$10:$AQ$5000,$AB$7)&gt;=1),$AB$7,IF(OR(COUNTIFS('(9)附属物点検表'!$L$10:$L$5000,AW47,'(9)附属物点検表'!$AN$10:$AN$5000,$AA$7)&gt;=1,COUNTIFS('(9)附属物点検表'!$L$10:$L$5000,AW47,'(9)附属物点検表'!$AQ$10:$AQ$5000,$AA$7)&gt;=1),$AA$7,"")))</f>
        <v/>
      </c>
      <c r="AX59" s="465" t="str">
        <f>IF(AX47="","",IF(OR(COUNTIFS('(9)附属物点検表'!$L$10:$L$5000,AX47,'(9)附属物点検表'!$AN$10:$AN$5000,$AB$7)&gt;=1,COUNTIFS('(9)附属物点検表'!$L$10:$L$5000,AX47,'(9)附属物点検表'!$AQ$10:$AQ$5000,$AB$7)&gt;=1),$AB$7,IF(OR(COUNTIFS('(9)附属物点検表'!$L$10:$L$5000,AX47,'(9)附属物点検表'!$AN$10:$AN$5000,$AA$7)&gt;=1,COUNTIFS('(9)附属物点検表'!$L$10:$L$5000,AX47,'(9)附属物点検表'!$AQ$10:$AQ$5000,$AA$7)&gt;=1),$AA$7,"")))</f>
        <v/>
      </c>
      <c r="AY59" s="465" t="str">
        <f>IF(AY47="","",IF(OR(COUNTIFS('(9)附属物点検表'!$L$10:$L$5000,AY47,'(9)附属物点検表'!$AN$10:$AN$5000,$AB$7)&gt;=1,COUNTIFS('(9)附属物点検表'!$L$10:$L$5000,AY47,'(9)附属物点検表'!$AQ$10:$AQ$5000,$AB$7)&gt;=1),$AB$7,IF(OR(COUNTIFS('(9)附属物点検表'!$L$10:$L$5000,AY47,'(9)附属物点検表'!$AN$10:$AN$5000,$AA$7)&gt;=1,COUNTIFS('(9)附属物点検表'!$L$10:$L$5000,AY47,'(9)附属物点検表'!$AQ$10:$AQ$5000,$AA$7)&gt;=1),$AA$7,"")))</f>
        <v/>
      </c>
      <c r="AZ59" s="465" t="str">
        <f>IF(AZ47="","",IF(OR(COUNTIFS('(9)附属物点検表'!$L$10:$L$5000,AZ47,'(9)附属物点検表'!$AN$10:$AN$5000,$AB$7)&gt;=1,COUNTIFS('(9)附属物点検表'!$L$10:$L$5000,AZ47,'(9)附属物点検表'!$AQ$10:$AQ$5000,$AB$7)&gt;=1),$AB$7,IF(OR(COUNTIFS('(9)附属物点検表'!$L$10:$L$5000,AZ47,'(9)附属物点検表'!$AN$10:$AN$5000,$AA$7)&gt;=1,COUNTIFS('(9)附属物点検表'!$L$10:$L$5000,AZ47,'(9)附属物点検表'!$AQ$10:$AQ$5000,$AA$7)&gt;=1),$AA$7,"")))</f>
        <v/>
      </c>
      <c r="BA59" s="466" t="str">
        <f>IF(BA47="","",IF(OR(COUNTIFS('(9)附属物点検表'!$L$10:$L$5000,BA47,'(9)附属物点検表'!$AN$10:$AN$5000,$AB$7)&gt;=1,COUNTIFS('(9)附属物点検表'!$L$10:$L$5000,BA47,'(9)附属物点検表'!$AQ$10:$AQ$5000,$AB$7)&gt;=1),$AB$7,IF(OR(COUNTIFS('(9)附属物点検表'!$L$10:$L$5000,BA47,'(9)附属物点検表'!$AN$10:$AN$5000,$AA$7)&gt;=1,COUNTIFS('(9)附属物点検表'!$L$10:$L$5000,BA47,'(9)附属物点検表'!$AQ$10:$AQ$5000,$AA$7)&gt;=1),$AA$7,"")))</f>
        <v/>
      </c>
    </row>
    <row r="60" spans="2:55" ht="18.75" customHeight="1" x14ac:dyDescent="0.2">
      <c r="B60" s="65"/>
      <c r="C60" s="65"/>
      <c r="D60" s="65"/>
      <c r="E60" s="65"/>
      <c r="F60" s="65"/>
      <c r="G60" s="65"/>
      <c r="H60" s="65"/>
      <c r="I60" s="65"/>
      <c r="M60" s="204"/>
      <c r="N60" s="204"/>
      <c r="O60" s="204"/>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c r="AW60" s="204"/>
      <c r="AX60" s="204"/>
    </row>
    <row r="61" spans="2:55" ht="18.75" customHeight="1" thickBot="1" x14ac:dyDescent="0.25">
      <c r="B61" s="1847" t="s">
        <v>547</v>
      </c>
      <c r="C61" s="1848"/>
      <c r="D61" s="1848"/>
      <c r="E61" s="1848"/>
      <c r="F61" s="1848"/>
      <c r="G61" s="1849"/>
      <c r="H61" s="460">
        <f>IF($N$3=BA47,"PE",IF(BA47="PE","",IF(BA47="","",BA47+1)))</f>
        <v>138</v>
      </c>
      <c r="I61" s="461">
        <f t="shared" ref="I61:BA61" si="6">IF($N$3=H61,"PE",IF(H61="PE","",IF(H61="","",H61+1)))</f>
        <v>139</v>
      </c>
      <c r="J61" s="461">
        <f t="shared" si="6"/>
        <v>140</v>
      </c>
      <c r="K61" s="461">
        <f t="shared" si="6"/>
        <v>141</v>
      </c>
      <c r="L61" s="461">
        <f t="shared" si="6"/>
        <v>142</v>
      </c>
      <c r="M61" s="461">
        <f t="shared" si="6"/>
        <v>143</v>
      </c>
      <c r="N61" s="461">
        <f t="shared" si="6"/>
        <v>144</v>
      </c>
      <c r="O61" s="461">
        <f t="shared" si="6"/>
        <v>145</v>
      </c>
      <c r="P61" s="461">
        <f t="shared" si="6"/>
        <v>146</v>
      </c>
      <c r="Q61" s="461">
        <f t="shared" si="6"/>
        <v>147</v>
      </c>
      <c r="R61" s="461">
        <f t="shared" si="6"/>
        <v>148</v>
      </c>
      <c r="S61" s="461">
        <f t="shared" si="6"/>
        <v>149</v>
      </c>
      <c r="T61" s="461">
        <f t="shared" si="6"/>
        <v>150</v>
      </c>
      <c r="U61" s="461">
        <f t="shared" si="6"/>
        <v>151</v>
      </c>
      <c r="V61" s="461">
        <f t="shared" si="6"/>
        <v>152</v>
      </c>
      <c r="W61" s="461">
        <f t="shared" si="6"/>
        <v>153</v>
      </c>
      <c r="X61" s="461">
        <f t="shared" si="6"/>
        <v>154</v>
      </c>
      <c r="Y61" s="461">
        <f t="shared" si="6"/>
        <v>155</v>
      </c>
      <c r="Z61" s="461">
        <f t="shared" si="6"/>
        <v>156</v>
      </c>
      <c r="AA61" s="461">
        <f t="shared" si="6"/>
        <v>157</v>
      </c>
      <c r="AB61" s="461">
        <f t="shared" si="6"/>
        <v>158</v>
      </c>
      <c r="AC61" s="461">
        <f t="shared" si="6"/>
        <v>159</v>
      </c>
      <c r="AD61" s="461">
        <f t="shared" si="6"/>
        <v>160</v>
      </c>
      <c r="AE61" s="461">
        <f t="shared" si="6"/>
        <v>161</v>
      </c>
      <c r="AF61" s="461">
        <f t="shared" si="6"/>
        <v>162</v>
      </c>
      <c r="AG61" s="461">
        <f t="shared" si="6"/>
        <v>163</v>
      </c>
      <c r="AH61" s="461">
        <f t="shared" si="6"/>
        <v>164</v>
      </c>
      <c r="AI61" s="461">
        <f t="shared" si="6"/>
        <v>165</v>
      </c>
      <c r="AJ61" s="461">
        <f t="shared" si="6"/>
        <v>166</v>
      </c>
      <c r="AK61" s="461">
        <f t="shared" si="6"/>
        <v>167</v>
      </c>
      <c r="AL61" s="461">
        <f t="shared" si="6"/>
        <v>168</v>
      </c>
      <c r="AM61" s="461">
        <f t="shared" si="6"/>
        <v>169</v>
      </c>
      <c r="AN61" s="461">
        <f t="shared" si="6"/>
        <v>170</v>
      </c>
      <c r="AO61" s="461">
        <f t="shared" si="6"/>
        <v>171</v>
      </c>
      <c r="AP61" s="461">
        <f t="shared" si="6"/>
        <v>172</v>
      </c>
      <c r="AQ61" s="461">
        <f t="shared" si="6"/>
        <v>173</v>
      </c>
      <c r="AR61" s="461">
        <f t="shared" si="6"/>
        <v>174</v>
      </c>
      <c r="AS61" s="461">
        <f t="shared" si="6"/>
        <v>175</v>
      </c>
      <c r="AT61" s="461">
        <f t="shared" si="6"/>
        <v>176</v>
      </c>
      <c r="AU61" s="461">
        <f t="shared" si="6"/>
        <v>177</v>
      </c>
      <c r="AV61" s="461">
        <f t="shared" si="6"/>
        <v>178</v>
      </c>
      <c r="AW61" s="461">
        <f t="shared" si="6"/>
        <v>179</v>
      </c>
      <c r="AX61" s="461">
        <f t="shared" si="6"/>
        <v>180</v>
      </c>
      <c r="AY61" s="461">
        <f t="shared" si="6"/>
        <v>181</v>
      </c>
      <c r="AZ61" s="461">
        <f t="shared" si="6"/>
        <v>182</v>
      </c>
      <c r="BA61" s="462">
        <f t="shared" si="6"/>
        <v>183</v>
      </c>
    </row>
    <row r="62" spans="2:55" ht="18.75" customHeight="1" thickTop="1" x14ac:dyDescent="0.2">
      <c r="B62" s="1853" t="s">
        <v>901</v>
      </c>
      <c r="C62" s="1850" t="str">
        <f>ﾃﾞｰﾀ一覧!$U$18</f>
        <v>ひび割れ</v>
      </c>
      <c r="D62" s="1851"/>
      <c r="E62" s="1851"/>
      <c r="F62" s="1851"/>
      <c r="G62" s="1852"/>
      <c r="H62" s="468" t="str">
        <f>IF(H$61="","",IF(COUNTIFS('(6)定期点検調書'!$B$12:$B$5000,H$61,'(6)定期点検調書'!$AH$12:$AH$5000,$C62,'(6)定期点検調書'!$BF$12:$BF$5000,$W$7)&gt;=1,$W$7,IF(COUNTIFS('(6)定期点検調書'!$B$12:$B$5000,H$61,'(6)定期点検調書'!$AH$12:$AH$5000,$C62,'(6)定期点検調書'!$BF$12:$BF$5000,$V$7)&gt;=1,$V$7,IF(COUNTIFS('(6)定期点検調書'!$B$12:$B$5000,H$61,'(6)定期点検調書'!$AH$12:$AH$5000,$C62,'(6)定期点検調書'!$BF$12:$BF$5000,$U$7)&gt;=1,$U$7,IF(COUNTIFS('(6)定期点検調書'!$B$12:$B$5000,H$61,'(6)定期点検調書'!$AH$12:$AH$5000,$C62,'(6)定期点検調書'!$BF$12:$BF$5000,$T$7)&gt;=1,$T$7,IF(COUNTIFS('(6)定期点検調書'!$B$12:$B$5000,H$61,'(6)定期点検調書'!$AH$12:$AH$5000,$C62,'(6)定期点検調書'!$BF$12:$BF$5000,$S$7)&gt;=1,$S$7,""))))))</f>
        <v/>
      </c>
      <c r="I62" s="463" t="str">
        <f>IF(I$61="","",IF(COUNTIFS('(6)定期点検調書'!$B$12:$B$5000,I$61,'(6)定期点検調書'!$AH$12:$AH$5000,$C62,'(6)定期点検調書'!$BF$12:$BF$5000,$W$7)&gt;=1,$W$7,IF(COUNTIFS('(6)定期点検調書'!$B$12:$B$5000,I$61,'(6)定期点検調書'!$AH$12:$AH$5000,$C62,'(6)定期点検調書'!$BF$12:$BF$5000,$V$7)&gt;=1,$V$7,IF(COUNTIFS('(6)定期点検調書'!$B$12:$B$5000,I$61,'(6)定期点検調書'!$AH$12:$AH$5000,$C62,'(6)定期点検調書'!$BF$12:$BF$5000,$U$7)&gt;=1,$U$7,IF(COUNTIFS('(6)定期点検調書'!$B$12:$B$5000,I$61,'(6)定期点検調書'!$AH$12:$AH$5000,$C62,'(6)定期点検調書'!$BF$12:$BF$5000,$T$7)&gt;=1,$T$7,IF(COUNTIFS('(6)定期点検調書'!$B$12:$B$5000,I$61,'(6)定期点検調書'!$AH$12:$AH$5000,$C62,'(6)定期点検調書'!$BF$12:$BF$5000,$S$7)&gt;=1,$S$7,""))))))</f>
        <v/>
      </c>
      <c r="J62" s="463" t="str">
        <f>IF(J$61="","",IF(COUNTIFS('(6)定期点検調書'!$B$12:$B$5000,J$61,'(6)定期点検調書'!$AH$12:$AH$5000,$C62,'(6)定期点検調書'!$BF$12:$BF$5000,$W$7)&gt;=1,$W$7,IF(COUNTIFS('(6)定期点検調書'!$B$12:$B$5000,J$61,'(6)定期点検調書'!$AH$12:$AH$5000,$C62,'(6)定期点検調書'!$BF$12:$BF$5000,$V$7)&gt;=1,$V$7,IF(COUNTIFS('(6)定期点検調書'!$B$12:$B$5000,J$61,'(6)定期点検調書'!$AH$12:$AH$5000,$C62,'(6)定期点検調書'!$BF$12:$BF$5000,$U$7)&gt;=1,$U$7,IF(COUNTIFS('(6)定期点検調書'!$B$12:$B$5000,J$61,'(6)定期点検調書'!$AH$12:$AH$5000,$C62,'(6)定期点検調書'!$BF$12:$BF$5000,$T$7)&gt;=1,$T$7,IF(COUNTIFS('(6)定期点検調書'!$B$12:$B$5000,J$61,'(6)定期点検調書'!$AH$12:$AH$5000,$C62,'(6)定期点検調書'!$BF$12:$BF$5000,$S$7)&gt;=1,$S$7,""))))))</f>
        <v/>
      </c>
      <c r="K62" s="463" t="str">
        <f>IF(K$61="","",IF(COUNTIFS('(6)定期点検調書'!$B$12:$B$5000,K$61,'(6)定期点検調書'!$AH$12:$AH$5000,$C62,'(6)定期点検調書'!$BF$12:$BF$5000,$W$7)&gt;=1,$W$7,IF(COUNTIFS('(6)定期点検調書'!$B$12:$B$5000,K$61,'(6)定期点検調書'!$AH$12:$AH$5000,$C62,'(6)定期点検調書'!$BF$12:$BF$5000,$V$7)&gt;=1,$V$7,IF(COUNTIFS('(6)定期点検調書'!$B$12:$B$5000,K$61,'(6)定期点検調書'!$AH$12:$AH$5000,$C62,'(6)定期点検調書'!$BF$12:$BF$5000,$U$7)&gt;=1,$U$7,IF(COUNTIFS('(6)定期点検調書'!$B$12:$B$5000,K$61,'(6)定期点検調書'!$AH$12:$AH$5000,$C62,'(6)定期点検調書'!$BF$12:$BF$5000,$T$7)&gt;=1,$T$7,IF(COUNTIFS('(6)定期点検調書'!$B$12:$B$5000,K$61,'(6)定期点検調書'!$AH$12:$AH$5000,$C62,'(6)定期点検調書'!$BF$12:$BF$5000,$S$7)&gt;=1,$S$7,""))))))</f>
        <v/>
      </c>
      <c r="L62" s="463" t="str">
        <f>IF(L$61="","",IF(COUNTIFS('(6)定期点検調書'!$B$12:$B$5000,L$61,'(6)定期点検調書'!$AH$12:$AH$5000,$C62,'(6)定期点検調書'!$BF$12:$BF$5000,$W$7)&gt;=1,$W$7,IF(COUNTIFS('(6)定期点検調書'!$B$12:$B$5000,L$61,'(6)定期点検調書'!$AH$12:$AH$5000,$C62,'(6)定期点検調書'!$BF$12:$BF$5000,$V$7)&gt;=1,$V$7,IF(COUNTIFS('(6)定期点検調書'!$B$12:$B$5000,L$61,'(6)定期点検調書'!$AH$12:$AH$5000,$C62,'(6)定期点検調書'!$BF$12:$BF$5000,$U$7)&gt;=1,$U$7,IF(COUNTIFS('(6)定期点検調書'!$B$12:$B$5000,L$61,'(6)定期点検調書'!$AH$12:$AH$5000,$C62,'(6)定期点検調書'!$BF$12:$BF$5000,$T$7)&gt;=1,$T$7,IF(COUNTIFS('(6)定期点検調書'!$B$12:$B$5000,L$61,'(6)定期点検調書'!$AH$12:$AH$5000,$C62,'(6)定期点検調書'!$BF$12:$BF$5000,$S$7)&gt;=1,$S$7,""))))))</f>
        <v/>
      </c>
      <c r="M62" s="463" t="str">
        <f>IF(M$61="","",IF(COUNTIFS('(6)定期点検調書'!$B$12:$B$5000,M$61,'(6)定期点検調書'!$AH$12:$AH$5000,$C62,'(6)定期点検調書'!$BF$12:$BF$5000,$W$7)&gt;=1,$W$7,IF(COUNTIFS('(6)定期点検調書'!$B$12:$B$5000,M$61,'(6)定期点検調書'!$AH$12:$AH$5000,$C62,'(6)定期点検調書'!$BF$12:$BF$5000,$V$7)&gt;=1,$V$7,IF(COUNTIFS('(6)定期点検調書'!$B$12:$B$5000,M$61,'(6)定期点検調書'!$AH$12:$AH$5000,$C62,'(6)定期点検調書'!$BF$12:$BF$5000,$U$7)&gt;=1,$U$7,IF(COUNTIFS('(6)定期点検調書'!$B$12:$B$5000,M$61,'(6)定期点検調書'!$AH$12:$AH$5000,$C62,'(6)定期点検調書'!$BF$12:$BF$5000,$T$7)&gt;=1,$T$7,IF(COUNTIFS('(6)定期点検調書'!$B$12:$B$5000,M$61,'(6)定期点検調書'!$AH$12:$AH$5000,$C62,'(6)定期点検調書'!$BF$12:$BF$5000,$S$7)&gt;=1,$S$7,""))))))</f>
        <v/>
      </c>
      <c r="N62" s="463" t="str">
        <f>IF(N$61="","",IF(COUNTIFS('(6)定期点検調書'!$B$12:$B$5000,N$61,'(6)定期点検調書'!$AH$12:$AH$5000,$C62,'(6)定期点検調書'!$BF$12:$BF$5000,$W$7)&gt;=1,$W$7,IF(COUNTIFS('(6)定期点検調書'!$B$12:$B$5000,N$61,'(6)定期点検調書'!$AH$12:$AH$5000,$C62,'(6)定期点検調書'!$BF$12:$BF$5000,$V$7)&gt;=1,$V$7,IF(COUNTIFS('(6)定期点検調書'!$B$12:$B$5000,N$61,'(6)定期点検調書'!$AH$12:$AH$5000,$C62,'(6)定期点検調書'!$BF$12:$BF$5000,$U$7)&gt;=1,$U$7,IF(COUNTIFS('(6)定期点検調書'!$B$12:$B$5000,N$61,'(6)定期点検調書'!$AH$12:$AH$5000,$C62,'(6)定期点検調書'!$BF$12:$BF$5000,$T$7)&gt;=1,$T$7,IF(COUNTIFS('(6)定期点検調書'!$B$12:$B$5000,N$61,'(6)定期点検調書'!$AH$12:$AH$5000,$C62,'(6)定期点検調書'!$BF$12:$BF$5000,$S$7)&gt;=1,$S$7,""))))))</f>
        <v/>
      </c>
      <c r="O62" s="463" t="str">
        <f>IF(O$61="","",IF(COUNTIFS('(6)定期点検調書'!$B$12:$B$5000,O$61,'(6)定期点検調書'!$AH$12:$AH$5000,$C62,'(6)定期点検調書'!$BF$12:$BF$5000,$W$7)&gt;=1,$W$7,IF(COUNTIFS('(6)定期点検調書'!$B$12:$B$5000,O$61,'(6)定期点検調書'!$AH$12:$AH$5000,$C62,'(6)定期点検調書'!$BF$12:$BF$5000,$V$7)&gt;=1,$V$7,IF(COUNTIFS('(6)定期点検調書'!$B$12:$B$5000,O$61,'(6)定期点検調書'!$AH$12:$AH$5000,$C62,'(6)定期点検調書'!$BF$12:$BF$5000,$U$7)&gt;=1,$U$7,IF(COUNTIFS('(6)定期点検調書'!$B$12:$B$5000,O$61,'(6)定期点検調書'!$AH$12:$AH$5000,$C62,'(6)定期点検調書'!$BF$12:$BF$5000,$T$7)&gt;=1,$T$7,IF(COUNTIFS('(6)定期点検調書'!$B$12:$B$5000,O$61,'(6)定期点検調書'!$AH$12:$AH$5000,$C62,'(6)定期点検調書'!$BF$12:$BF$5000,$S$7)&gt;=1,$S$7,""))))))</f>
        <v/>
      </c>
      <c r="P62" s="463" t="str">
        <f>IF(P$61="","",IF(COUNTIFS('(6)定期点検調書'!$B$12:$B$5000,P$61,'(6)定期点検調書'!$AH$12:$AH$5000,$C62,'(6)定期点検調書'!$BF$12:$BF$5000,$W$7)&gt;=1,$W$7,IF(COUNTIFS('(6)定期点検調書'!$B$12:$B$5000,P$61,'(6)定期点検調書'!$AH$12:$AH$5000,$C62,'(6)定期点検調書'!$BF$12:$BF$5000,$V$7)&gt;=1,$V$7,IF(COUNTIFS('(6)定期点検調書'!$B$12:$B$5000,P$61,'(6)定期点検調書'!$AH$12:$AH$5000,$C62,'(6)定期点検調書'!$BF$12:$BF$5000,$U$7)&gt;=1,$U$7,IF(COUNTIFS('(6)定期点検調書'!$B$12:$B$5000,P$61,'(6)定期点検調書'!$AH$12:$AH$5000,$C62,'(6)定期点検調書'!$BF$12:$BF$5000,$T$7)&gt;=1,$T$7,IF(COUNTIFS('(6)定期点検調書'!$B$12:$B$5000,P$61,'(6)定期点検調書'!$AH$12:$AH$5000,$C62,'(6)定期点検調書'!$BF$12:$BF$5000,$S$7)&gt;=1,$S$7,""))))))</f>
        <v/>
      </c>
      <c r="Q62" s="463" t="str">
        <f>IF(Q$61="","",IF(COUNTIFS('(6)定期点検調書'!$B$12:$B$5000,Q$61,'(6)定期点検調書'!$AH$12:$AH$5000,$C62,'(6)定期点検調書'!$BF$12:$BF$5000,$W$7)&gt;=1,$W$7,IF(COUNTIFS('(6)定期点検調書'!$B$12:$B$5000,Q$61,'(6)定期点検調書'!$AH$12:$AH$5000,$C62,'(6)定期点検調書'!$BF$12:$BF$5000,$V$7)&gt;=1,$V$7,IF(COUNTIFS('(6)定期点検調書'!$B$12:$B$5000,Q$61,'(6)定期点検調書'!$AH$12:$AH$5000,$C62,'(6)定期点検調書'!$BF$12:$BF$5000,$U$7)&gt;=1,$U$7,IF(COUNTIFS('(6)定期点検調書'!$B$12:$B$5000,Q$61,'(6)定期点検調書'!$AH$12:$AH$5000,$C62,'(6)定期点検調書'!$BF$12:$BF$5000,$T$7)&gt;=1,$T$7,IF(COUNTIFS('(6)定期点検調書'!$B$12:$B$5000,Q$61,'(6)定期点検調書'!$AH$12:$AH$5000,$C62,'(6)定期点検調書'!$BF$12:$BF$5000,$S$7)&gt;=1,$S$7,""))))))</f>
        <v/>
      </c>
      <c r="R62" s="463" t="str">
        <f>IF(R$61="","",IF(COUNTIFS('(6)定期点検調書'!$B$12:$B$5000,R$61,'(6)定期点検調書'!$AH$12:$AH$5000,$C62,'(6)定期点検調書'!$BF$12:$BF$5000,$W$7)&gt;=1,$W$7,IF(COUNTIFS('(6)定期点検調書'!$B$12:$B$5000,R$61,'(6)定期点検調書'!$AH$12:$AH$5000,$C62,'(6)定期点検調書'!$BF$12:$BF$5000,$V$7)&gt;=1,$V$7,IF(COUNTIFS('(6)定期点検調書'!$B$12:$B$5000,R$61,'(6)定期点検調書'!$AH$12:$AH$5000,$C62,'(6)定期点検調書'!$BF$12:$BF$5000,$U$7)&gt;=1,$U$7,IF(COUNTIFS('(6)定期点検調書'!$B$12:$B$5000,R$61,'(6)定期点検調書'!$AH$12:$AH$5000,$C62,'(6)定期点検調書'!$BF$12:$BF$5000,$T$7)&gt;=1,$T$7,IF(COUNTIFS('(6)定期点検調書'!$B$12:$B$5000,R$61,'(6)定期点検調書'!$AH$12:$AH$5000,$C62,'(6)定期点検調書'!$BF$12:$BF$5000,$S$7)&gt;=1,$S$7,""))))))</f>
        <v/>
      </c>
      <c r="S62" s="463" t="str">
        <f>IF(S$61="","",IF(COUNTIFS('(6)定期点検調書'!$B$12:$B$5000,S$61,'(6)定期点検調書'!$AH$12:$AH$5000,$C62,'(6)定期点検調書'!$BF$12:$BF$5000,$W$7)&gt;=1,$W$7,IF(COUNTIFS('(6)定期点検調書'!$B$12:$B$5000,S$61,'(6)定期点検調書'!$AH$12:$AH$5000,$C62,'(6)定期点検調書'!$BF$12:$BF$5000,$V$7)&gt;=1,$V$7,IF(COUNTIFS('(6)定期点検調書'!$B$12:$B$5000,S$61,'(6)定期点検調書'!$AH$12:$AH$5000,$C62,'(6)定期点検調書'!$BF$12:$BF$5000,$U$7)&gt;=1,$U$7,IF(COUNTIFS('(6)定期点検調書'!$B$12:$B$5000,S$61,'(6)定期点検調書'!$AH$12:$AH$5000,$C62,'(6)定期点検調書'!$BF$12:$BF$5000,$T$7)&gt;=1,$T$7,IF(COUNTIFS('(6)定期点検調書'!$B$12:$B$5000,S$61,'(6)定期点検調書'!$AH$12:$AH$5000,$C62,'(6)定期点検調書'!$BF$12:$BF$5000,$S$7)&gt;=1,$S$7,""))))))</f>
        <v/>
      </c>
      <c r="T62" s="463" t="str">
        <f>IF(T$61="","",IF(COUNTIFS('(6)定期点検調書'!$B$12:$B$5000,T$61,'(6)定期点検調書'!$AH$12:$AH$5000,$C62,'(6)定期点検調書'!$BF$12:$BF$5000,$W$7)&gt;=1,$W$7,IF(COUNTIFS('(6)定期点検調書'!$B$12:$B$5000,T$61,'(6)定期点検調書'!$AH$12:$AH$5000,$C62,'(6)定期点検調書'!$BF$12:$BF$5000,$V$7)&gt;=1,$V$7,IF(COUNTIFS('(6)定期点検調書'!$B$12:$B$5000,T$61,'(6)定期点検調書'!$AH$12:$AH$5000,$C62,'(6)定期点検調書'!$BF$12:$BF$5000,$U$7)&gt;=1,$U$7,IF(COUNTIFS('(6)定期点検調書'!$B$12:$B$5000,T$61,'(6)定期点検調書'!$AH$12:$AH$5000,$C62,'(6)定期点検調書'!$BF$12:$BF$5000,$T$7)&gt;=1,$T$7,IF(COUNTIFS('(6)定期点検調書'!$B$12:$B$5000,T$61,'(6)定期点検調書'!$AH$12:$AH$5000,$C62,'(6)定期点検調書'!$BF$12:$BF$5000,$S$7)&gt;=1,$S$7,""))))))</f>
        <v/>
      </c>
      <c r="U62" s="463" t="str">
        <f>IF(U$61="","",IF(COUNTIFS('(6)定期点検調書'!$B$12:$B$5000,U$61,'(6)定期点検調書'!$AH$12:$AH$5000,$C62,'(6)定期点検調書'!$BF$12:$BF$5000,$W$7)&gt;=1,$W$7,IF(COUNTIFS('(6)定期点検調書'!$B$12:$B$5000,U$61,'(6)定期点検調書'!$AH$12:$AH$5000,$C62,'(6)定期点検調書'!$BF$12:$BF$5000,$V$7)&gt;=1,$V$7,IF(COUNTIFS('(6)定期点検調書'!$B$12:$B$5000,U$61,'(6)定期点検調書'!$AH$12:$AH$5000,$C62,'(6)定期点検調書'!$BF$12:$BF$5000,$U$7)&gt;=1,$U$7,IF(COUNTIFS('(6)定期点検調書'!$B$12:$B$5000,U$61,'(6)定期点検調書'!$AH$12:$AH$5000,$C62,'(6)定期点検調書'!$BF$12:$BF$5000,$T$7)&gt;=1,$T$7,IF(COUNTIFS('(6)定期点検調書'!$B$12:$B$5000,U$61,'(6)定期点検調書'!$AH$12:$AH$5000,$C62,'(6)定期点検調書'!$BF$12:$BF$5000,$S$7)&gt;=1,$S$7,""))))))</f>
        <v/>
      </c>
      <c r="V62" s="463" t="str">
        <f>IF(V$61="","",IF(COUNTIFS('(6)定期点検調書'!$B$12:$B$5000,V$61,'(6)定期点検調書'!$AH$12:$AH$5000,$C62,'(6)定期点検調書'!$BF$12:$BF$5000,$W$7)&gt;=1,$W$7,IF(COUNTIFS('(6)定期点検調書'!$B$12:$B$5000,V$61,'(6)定期点検調書'!$AH$12:$AH$5000,$C62,'(6)定期点検調書'!$BF$12:$BF$5000,$V$7)&gt;=1,$V$7,IF(COUNTIFS('(6)定期点検調書'!$B$12:$B$5000,V$61,'(6)定期点検調書'!$AH$12:$AH$5000,$C62,'(6)定期点検調書'!$BF$12:$BF$5000,$U$7)&gt;=1,$U$7,IF(COUNTIFS('(6)定期点検調書'!$B$12:$B$5000,V$61,'(6)定期点検調書'!$AH$12:$AH$5000,$C62,'(6)定期点検調書'!$BF$12:$BF$5000,$T$7)&gt;=1,$T$7,IF(COUNTIFS('(6)定期点検調書'!$B$12:$B$5000,V$61,'(6)定期点検調書'!$AH$12:$AH$5000,$C62,'(6)定期点検調書'!$BF$12:$BF$5000,$S$7)&gt;=1,$S$7,""))))))</f>
        <v/>
      </c>
      <c r="W62" s="463" t="str">
        <f>IF(W$61="","",IF(COUNTIFS('(6)定期点検調書'!$B$12:$B$5000,W$61,'(6)定期点検調書'!$AH$12:$AH$5000,$C62,'(6)定期点検調書'!$BF$12:$BF$5000,$W$7)&gt;=1,$W$7,IF(COUNTIFS('(6)定期点検調書'!$B$12:$B$5000,W$61,'(6)定期点検調書'!$AH$12:$AH$5000,$C62,'(6)定期点検調書'!$BF$12:$BF$5000,$V$7)&gt;=1,$V$7,IF(COUNTIFS('(6)定期点検調書'!$B$12:$B$5000,W$61,'(6)定期点検調書'!$AH$12:$AH$5000,$C62,'(6)定期点検調書'!$BF$12:$BF$5000,$U$7)&gt;=1,$U$7,IF(COUNTIFS('(6)定期点検調書'!$B$12:$B$5000,W$61,'(6)定期点検調書'!$AH$12:$AH$5000,$C62,'(6)定期点検調書'!$BF$12:$BF$5000,$T$7)&gt;=1,$T$7,IF(COUNTIFS('(6)定期点検調書'!$B$12:$B$5000,W$61,'(6)定期点検調書'!$AH$12:$AH$5000,$C62,'(6)定期点検調書'!$BF$12:$BF$5000,$S$7)&gt;=1,$S$7,""))))))</f>
        <v/>
      </c>
      <c r="X62" s="463" t="str">
        <f>IF(X$61="","",IF(COUNTIFS('(6)定期点検調書'!$B$12:$B$5000,X$61,'(6)定期点検調書'!$AH$12:$AH$5000,$C62,'(6)定期点検調書'!$BF$12:$BF$5000,$W$7)&gt;=1,$W$7,IF(COUNTIFS('(6)定期点検調書'!$B$12:$B$5000,X$61,'(6)定期点検調書'!$AH$12:$AH$5000,$C62,'(6)定期点検調書'!$BF$12:$BF$5000,$V$7)&gt;=1,$V$7,IF(COUNTIFS('(6)定期点検調書'!$B$12:$B$5000,X$61,'(6)定期点検調書'!$AH$12:$AH$5000,$C62,'(6)定期点検調書'!$BF$12:$BF$5000,$U$7)&gt;=1,$U$7,IF(COUNTIFS('(6)定期点検調書'!$B$12:$B$5000,X$61,'(6)定期点検調書'!$AH$12:$AH$5000,$C62,'(6)定期点検調書'!$BF$12:$BF$5000,$T$7)&gt;=1,$T$7,IF(COUNTIFS('(6)定期点検調書'!$B$12:$B$5000,X$61,'(6)定期点検調書'!$AH$12:$AH$5000,$C62,'(6)定期点検調書'!$BF$12:$BF$5000,$S$7)&gt;=1,$S$7,""))))))</f>
        <v/>
      </c>
      <c r="Y62" s="463" t="str">
        <f>IF(Y$61="","",IF(COUNTIFS('(6)定期点検調書'!$B$12:$B$5000,Y$61,'(6)定期点検調書'!$AH$12:$AH$5000,$C62,'(6)定期点検調書'!$BF$12:$BF$5000,$W$7)&gt;=1,$W$7,IF(COUNTIFS('(6)定期点検調書'!$B$12:$B$5000,Y$61,'(6)定期点検調書'!$AH$12:$AH$5000,$C62,'(6)定期点検調書'!$BF$12:$BF$5000,$V$7)&gt;=1,$V$7,IF(COUNTIFS('(6)定期点検調書'!$B$12:$B$5000,Y$61,'(6)定期点検調書'!$AH$12:$AH$5000,$C62,'(6)定期点検調書'!$BF$12:$BF$5000,$U$7)&gt;=1,$U$7,IF(COUNTIFS('(6)定期点検調書'!$B$12:$B$5000,Y$61,'(6)定期点検調書'!$AH$12:$AH$5000,$C62,'(6)定期点検調書'!$BF$12:$BF$5000,$T$7)&gt;=1,$T$7,IF(COUNTIFS('(6)定期点検調書'!$B$12:$B$5000,Y$61,'(6)定期点検調書'!$AH$12:$AH$5000,$C62,'(6)定期点検調書'!$BF$12:$BF$5000,$S$7)&gt;=1,$S$7,""))))))</f>
        <v/>
      </c>
      <c r="Z62" s="463" t="str">
        <f>IF(Z$61="","",IF(COUNTIFS('(6)定期点検調書'!$B$12:$B$5000,Z$61,'(6)定期点検調書'!$AH$12:$AH$5000,$C62,'(6)定期点検調書'!$BF$12:$BF$5000,$W$7)&gt;=1,$W$7,IF(COUNTIFS('(6)定期点検調書'!$B$12:$B$5000,Z$61,'(6)定期点検調書'!$AH$12:$AH$5000,$C62,'(6)定期点検調書'!$BF$12:$BF$5000,$V$7)&gt;=1,$V$7,IF(COUNTIFS('(6)定期点検調書'!$B$12:$B$5000,Z$61,'(6)定期点検調書'!$AH$12:$AH$5000,$C62,'(6)定期点検調書'!$BF$12:$BF$5000,$U$7)&gt;=1,$U$7,IF(COUNTIFS('(6)定期点検調書'!$B$12:$B$5000,Z$61,'(6)定期点検調書'!$AH$12:$AH$5000,$C62,'(6)定期点検調書'!$BF$12:$BF$5000,$T$7)&gt;=1,$T$7,IF(COUNTIFS('(6)定期点検調書'!$B$12:$B$5000,Z$61,'(6)定期点検調書'!$AH$12:$AH$5000,$C62,'(6)定期点検調書'!$BF$12:$BF$5000,$S$7)&gt;=1,$S$7,""))))))</f>
        <v/>
      </c>
      <c r="AA62" s="463" t="str">
        <f>IF(AA$61="","",IF(COUNTIFS('(6)定期点検調書'!$B$12:$B$5000,AA$61,'(6)定期点検調書'!$AH$12:$AH$5000,$C62,'(6)定期点検調書'!$BF$12:$BF$5000,$W$7)&gt;=1,$W$7,IF(COUNTIFS('(6)定期点検調書'!$B$12:$B$5000,AA$61,'(6)定期点検調書'!$AH$12:$AH$5000,$C62,'(6)定期点検調書'!$BF$12:$BF$5000,$V$7)&gt;=1,$V$7,IF(COUNTIFS('(6)定期点検調書'!$B$12:$B$5000,AA$61,'(6)定期点検調書'!$AH$12:$AH$5000,$C62,'(6)定期点検調書'!$BF$12:$BF$5000,$U$7)&gt;=1,$U$7,IF(COUNTIFS('(6)定期点検調書'!$B$12:$B$5000,AA$61,'(6)定期点検調書'!$AH$12:$AH$5000,$C62,'(6)定期点検調書'!$BF$12:$BF$5000,$T$7)&gt;=1,$T$7,IF(COUNTIFS('(6)定期点検調書'!$B$12:$B$5000,AA$61,'(6)定期点検調書'!$AH$12:$AH$5000,$C62,'(6)定期点検調書'!$BF$12:$BF$5000,$S$7)&gt;=1,$S$7,""))))))</f>
        <v/>
      </c>
      <c r="AB62" s="463" t="str">
        <f>IF(AB$61="","",IF(COUNTIFS('(6)定期点検調書'!$B$12:$B$5000,AB$61,'(6)定期点検調書'!$AH$12:$AH$5000,$C62,'(6)定期点検調書'!$BF$12:$BF$5000,$W$7)&gt;=1,$W$7,IF(COUNTIFS('(6)定期点検調書'!$B$12:$B$5000,AB$61,'(6)定期点検調書'!$AH$12:$AH$5000,$C62,'(6)定期点検調書'!$BF$12:$BF$5000,$V$7)&gt;=1,$V$7,IF(COUNTIFS('(6)定期点検調書'!$B$12:$B$5000,AB$61,'(6)定期点検調書'!$AH$12:$AH$5000,$C62,'(6)定期点検調書'!$BF$12:$BF$5000,$U$7)&gt;=1,$U$7,IF(COUNTIFS('(6)定期点検調書'!$B$12:$B$5000,AB$61,'(6)定期点検調書'!$AH$12:$AH$5000,$C62,'(6)定期点検調書'!$BF$12:$BF$5000,$T$7)&gt;=1,$T$7,IF(COUNTIFS('(6)定期点検調書'!$B$12:$B$5000,AB$61,'(6)定期点検調書'!$AH$12:$AH$5000,$C62,'(6)定期点検調書'!$BF$12:$BF$5000,$S$7)&gt;=1,$S$7,""))))))</f>
        <v/>
      </c>
      <c r="AC62" s="463" t="str">
        <f>IF(AC$61="","",IF(COUNTIFS('(6)定期点検調書'!$B$12:$B$5000,AC$61,'(6)定期点検調書'!$AH$12:$AH$5000,$C62,'(6)定期点検調書'!$BF$12:$BF$5000,$W$7)&gt;=1,$W$7,IF(COUNTIFS('(6)定期点検調書'!$B$12:$B$5000,AC$61,'(6)定期点検調書'!$AH$12:$AH$5000,$C62,'(6)定期点検調書'!$BF$12:$BF$5000,$V$7)&gt;=1,$V$7,IF(COUNTIFS('(6)定期点検調書'!$B$12:$B$5000,AC$61,'(6)定期点検調書'!$AH$12:$AH$5000,$C62,'(6)定期点検調書'!$BF$12:$BF$5000,$U$7)&gt;=1,$U$7,IF(COUNTIFS('(6)定期点検調書'!$B$12:$B$5000,AC$61,'(6)定期点検調書'!$AH$12:$AH$5000,$C62,'(6)定期点検調書'!$BF$12:$BF$5000,$T$7)&gt;=1,$T$7,IF(COUNTIFS('(6)定期点検調書'!$B$12:$B$5000,AC$61,'(6)定期点検調書'!$AH$12:$AH$5000,$C62,'(6)定期点検調書'!$BF$12:$BF$5000,$S$7)&gt;=1,$S$7,""))))))</f>
        <v/>
      </c>
      <c r="AD62" s="463" t="str">
        <f>IF(AD$61="","",IF(COUNTIFS('(6)定期点検調書'!$B$12:$B$5000,AD$61,'(6)定期点検調書'!$AH$12:$AH$5000,$C62,'(6)定期点検調書'!$BF$12:$BF$5000,$W$7)&gt;=1,$W$7,IF(COUNTIFS('(6)定期点検調書'!$B$12:$B$5000,AD$61,'(6)定期点検調書'!$AH$12:$AH$5000,$C62,'(6)定期点検調書'!$BF$12:$BF$5000,$V$7)&gt;=1,$V$7,IF(COUNTIFS('(6)定期点検調書'!$B$12:$B$5000,AD$61,'(6)定期点検調書'!$AH$12:$AH$5000,$C62,'(6)定期点検調書'!$BF$12:$BF$5000,$U$7)&gt;=1,$U$7,IF(COUNTIFS('(6)定期点検調書'!$B$12:$B$5000,AD$61,'(6)定期点検調書'!$AH$12:$AH$5000,$C62,'(6)定期点検調書'!$BF$12:$BF$5000,$T$7)&gt;=1,$T$7,IF(COUNTIFS('(6)定期点検調書'!$B$12:$B$5000,AD$61,'(6)定期点検調書'!$AH$12:$AH$5000,$C62,'(6)定期点検調書'!$BF$12:$BF$5000,$S$7)&gt;=1,$S$7,""))))))</f>
        <v/>
      </c>
      <c r="AE62" s="463" t="str">
        <f>IF(AE$61="","",IF(COUNTIFS('(6)定期点検調書'!$B$12:$B$5000,AE$61,'(6)定期点検調書'!$AH$12:$AH$5000,$C62,'(6)定期点検調書'!$BF$12:$BF$5000,$W$7)&gt;=1,$W$7,IF(COUNTIFS('(6)定期点検調書'!$B$12:$B$5000,AE$61,'(6)定期点検調書'!$AH$12:$AH$5000,$C62,'(6)定期点検調書'!$BF$12:$BF$5000,$V$7)&gt;=1,$V$7,IF(COUNTIFS('(6)定期点検調書'!$B$12:$B$5000,AE$61,'(6)定期点検調書'!$AH$12:$AH$5000,$C62,'(6)定期点検調書'!$BF$12:$BF$5000,$U$7)&gt;=1,$U$7,IF(COUNTIFS('(6)定期点検調書'!$B$12:$B$5000,AE$61,'(6)定期点検調書'!$AH$12:$AH$5000,$C62,'(6)定期点検調書'!$BF$12:$BF$5000,$T$7)&gt;=1,$T$7,IF(COUNTIFS('(6)定期点検調書'!$B$12:$B$5000,AE$61,'(6)定期点検調書'!$AH$12:$AH$5000,$C62,'(6)定期点検調書'!$BF$12:$BF$5000,$S$7)&gt;=1,$S$7,""))))))</f>
        <v/>
      </c>
      <c r="AF62" s="463" t="str">
        <f>IF(AF$61="","",IF(COUNTIFS('(6)定期点検調書'!$B$12:$B$5000,AF$61,'(6)定期点検調書'!$AH$12:$AH$5000,$C62,'(6)定期点検調書'!$BF$12:$BF$5000,$W$7)&gt;=1,$W$7,IF(COUNTIFS('(6)定期点検調書'!$B$12:$B$5000,AF$61,'(6)定期点検調書'!$AH$12:$AH$5000,$C62,'(6)定期点検調書'!$BF$12:$BF$5000,$V$7)&gt;=1,$V$7,IF(COUNTIFS('(6)定期点検調書'!$B$12:$B$5000,AF$61,'(6)定期点検調書'!$AH$12:$AH$5000,$C62,'(6)定期点検調書'!$BF$12:$BF$5000,$U$7)&gt;=1,$U$7,IF(COUNTIFS('(6)定期点検調書'!$B$12:$B$5000,AF$61,'(6)定期点検調書'!$AH$12:$AH$5000,$C62,'(6)定期点検調書'!$BF$12:$BF$5000,$T$7)&gt;=1,$T$7,IF(COUNTIFS('(6)定期点検調書'!$B$12:$B$5000,AF$61,'(6)定期点検調書'!$AH$12:$AH$5000,$C62,'(6)定期点検調書'!$BF$12:$BF$5000,$S$7)&gt;=1,$S$7,""))))))</f>
        <v/>
      </c>
      <c r="AG62" s="463" t="str">
        <f>IF(AG$61="","",IF(COUNTIFS('(6)定期点検調書'!$B$12:$B$5000,AG$61,'(6)定期点検調書'!$AH$12:$AH$5000,$C62,'(6)定期点検調書'!$BF$12:$BF$5000,$W$7)&gt;=1,$W$7,IF(COUNTIFS('(6)定期点検調書'!$B$12:$B$5000,AG$61,'(6)定期点検調書'!$AH$12:$AH$5000,$C62,'(6)定期点検調書'!$BF$12:$BF$5000,$V$7)&gt;=1,$V$7,IF(COUNTIFS('(6)定期点検調書'!$B$12:$B$5000,AG$61,'(6)定期点検調書'!$AH$12:$AH$5000,$C62,'(6)定期点検調書'!$BF$12:$BF$5000,$U$7)&gt;=1,$U$7,IF(COUNTIFS('(6)定期点検調書'!$B$12:$B$5000,AG$61,'(6)定期点検調書'!$AH$12:$AH$5000,$C62,'(6)定期点検調書'!$BF$12:$BF$5000,$T$7)&gt;=1,$T$7,IF(COUNTIFS('(6)定期点検調書'!$B$12:$B$5000,AG$61,'(6)定期点検調書'!$AH$12:$AH$5000,$C62,'(6)定期点検調書'!$BF$12:$BF$5000,$S$7)&gt;=1,$S$7,""))))))</f>
        <v/>
      </c>
      <c r="AH62" s="463" t="str">
        <f>IF(AH$61="","",IF(COUNTIFS('(6)定期点検調書'!$B$12:$B$5000,AH$61,'(6)定期点検調書'!$AH$12:$AH$5000,$C62,'(6)定期点検調書'!$BF$12:$BF$5000,$W$7)&gt;=1,$W$7,IF(COUNTIFS('(6)定期点検調書'!$B$12:$B$5000,AH$61,'(6)定期点検調書'!$AH$12:$AH$5000,$C62,'(6)定期点検調書'!$BF$12:$BF$5000,$V$7)&gt;=1,$V$7,IF(COUNTIFS('(6)定期点検調書'!$B$12:$B$5000,AH$61,'(6)定期点検調書'!$AH$12:$AH$5000,$C62,'(6)定期点検調書'!$BF$12:$BF$5000,$U$7)&gt;=1,$U$7,IF(COUNTIFS('(6)定期点検調書'!$B$12:$B$5000,AH$61,'(6)定期点検調書'!$AH$12:$AH$5000,$C62,'(6)定期点検調書'!$BF$12:$BF$5000,$T$7)&gt;=1,$T$7,IF(COUNTIFS('(6)定期点検調書'!$B$12:$B$5000,AH$61,'(6)定期点検調書'!$AH$12:$AH$5000,$C62,'(6)定期点検調書'!$BF$12:$BF$5000,$S$7)&gt;=1,$S$7,""))))))</f>
        <v/>
      </c>
      <c r="AI62" s="463" t="str">
        <f>IF(AI$61="","",IF(COUNTIFS('(6)定期点検調書'!$B$12:$B$5000,AI$61,'(6)定期点検調書'!$AH$12:$AH$5000,$C62,'(6)定期点検調書'!$BF$12:$BF$5000,$W$7)&gt;=1,$W$7,IF(COUNTIFS('(6)定期点検調書'!$B$12:$B$5000,AI$61,'(6)定期点検調書'!$AH$12:$AH$5000,$C62,'(6)定期点検調書'!$BF$12:$BF$5000,$V$7)&gt;=1,$V$7,IF(COUNTIFS('(6)定期点検調書'!$B$12:$B$5000,AI$61,'(6)定期点検調書'!$AH$12:$AH$5000,$C62,'(6)定期点検調書'!$BF$12:$BF$5000,$U$7)&gt;=1,$U$7,IF(COUNTIFS('(6)定期点検調書'!$B$12:$B$5000,AI$61,'(6)定期点検調書'!$AH$12:$AH$5000,$C62,'(6)定期点検調書'!$BF$12:$BF$5000,$T$7)&gt;=1,$T$7,IF(COUNTIFS('(6)定期点検調書'!$B$12:$B$5000,AI$61,'(6)定期点検調書'!$AH$12:$AH$5000,$C62,'(6)定期点検調書'!$BF$12:$BF$5000,$S$7)&gt;=1,$S$7,""))))))</f>
        <v/>
      </c>
      <c r="AJ62" s="463" t="str">
        <f>IF(AJ$61="","",IF(COUNTIFS('(6)定期点検調書'!$B$12:$B$5000,AJ$61,'(6)定期点検調書'!$AH$12:$AH$5000,$C62,'(6)定期点検調書'!$BF$12:$BF$5000,$W$7)&gt;=1,$W$7,IF(COUNTIFS('(6)定期点検調書'!$B$12:$B$5000,AJ$61,'(6)定期点検調書'!$AH$12:$AH$5000,$C62,'(6)定期点検調書'!$BF$12:$BF$5000,$V$7)&gt;=1,$V$7,IF(COUNTIFS('(6)定期点検調書'!$B$12:$B$5000,AJ$61,'(6)定期点検調書'!$AH$12:$AH$5000,$C62,'(6)定期点検調書'!$BF$12:$BF$5000,$U$7)&gt;=1,$U$7,IF(COUNTIFS('(6)定期点検調書'!$B$12:$B$5000,AJ$61,'(6)定期点検調書'!$AH$12:$AH$5000,$C62,'(6)定期点検調書'!$BF$12:$BF$5000,$T$7)&gt;=1,$T$7,IF(COUNTIFS('(6)定期点検調書'!$B$12:$B$5000,AJ$61,'(6)定期点検調書'!$AH$12:$AH$5000,$C62,'(6)定期点検調書'!$BF$12:$BF$5000,$S$7)&gt;=1,$S$7,""))))))</f>
        <v/>
      </c>
      <c r="AK62" s="463" t="str">
        <f>IF(AK$61="","",IF(COUNTIFS('(6)定期点検調書'!$B$12:$B$5000,AK$61,'(6)定期点検調書'!$AH$12:$AH$5000,$C62,'(6)定期点検調書'!$BF$12:$BF$5000,$W$7)&gt;=1,$W$7,IF(COUNTIFS('(6)定期点検調書'!$B$12:$B$5000,AK$61,'(6)定期点検調書'!$AH$12:$AH$5000,$C62,'(6)定期点検調書'!$BF$12:$BF$5000,$V$7)&gt;=1,$V$7,IF(COUNTIFS('(6)定期点検調書'!$B$12:$B$5000,AK$61,'(6)定期点検調書'!$AH$12:$AH$5000,$C62,'(6)定期点検調書'!$BF$12:$BF$5000,$U$7)&gt;=1,$U$7,IF(COUNTIFS('(6)定期点検調書'!$B$12:$B$5000,AK$61,'(6)定期点検調書'!$AH$12:$AH$5000,$C62,'(6)定期点検調書'!$BF$12:$BF$5000,$T$7)&gt;=1,$T$7,IF(COUNTIFS('(6)定期点検調書'!$B$12:$B$5000,AK$61,'(6)定期点検調書'!$AH$12:$AH$5000,$C62,'(6)定期点検調書'!$BF$12:$BF$5000,$S$7)&gt;=1,$S$7,""))))))</f>
        <v/>
      </c>
      <c r="AL62" s="463" t="str">
        <f>IF(AL$61="","",IF(COUNTIFS('(6)定期点検調書'!$B$12:$B$5000,AL$61,'(6)定期点検調書'!$AH$12:$AH$5000,$C62,'(6)定期点検調書'!$BF$12:$BF$5000,$W$7)&gt;=1,$W$7,IF(COUNTIFS('(6)定期点検調書'!$B$12:$B$5000,AL$61,'(6)定期点検調書'!$AH$12:$AH$5000,$C62,'(6)定期点検調書'!$BF$12:$BF$5000,$V$7)&gt;=1,$V$7,IF(COUNTIFS('(6)定期点検調書'!$B$12:$B$5000,AL$61,'(6)定期点検調書'!$AH$12:$AH$5000,$C62,'(6)定期点検調書'!$BF$12:$BF$5000,$U$7)&gt;=1,$U$7,IF(COUNTIFS('(6)定期点検調書'!$B$12:$B$5000,AL$61,'(6)定期点検調書'!$AH$12:$AH$5000,$C62,'(6)定期点検調書'!$BF$12:$BF$5000,$T$7)&gt;=1,$T$7,IF(COUNTIFS('(6)定期点検調書'!$B$12:$B$5000,AL$61,'(6)定期点検調書'!$AH$12:$AH$5000,$C62,'(6)定期点検調書'!$BF$12:$BF$5000,$S$7)&gt;=1,$S$7,""))))))</f>
        <v/>
      </c>
      <c r="AM62" s="463" t="str">
        <f>IF(AM$61="","",IF(COUNTIFS('(6)定期点検調書'!$B$12:$B$5000,AM$61,'(6)定期点検調書'!$AH$12:$AH$5000,$C62,'(6)定期点検調書'!$BF$12:$BF$5000,$W$7)&gt;=1,$W$7,IF(COUNTIFS('(6)定期点検調書'!$B$12:$B$5000,AM$61,'(6)定期点検調書'!$AH$12:$AH$5000,$C62,'(6)定期点検調書'!$BF$12:$BF$5000,$V$7)&gt;=1,$V$7,IF(COUNTIFS('(6)定期点検調書'!$B$12:$B$5000,AM$61,'(6)定期点検調書'!$AH$12:$AH$5000,$C62,'(6)定期点検調書'!$BF$12:$BF$5000,$U$7)&gt;=1,$U$7,IF(COUNTIFS('(6)定期点検調書'!$B$12:$B$5000,AM$61,'(6)定期点検調書'!$AH$12:$AH$5000,$C62,'(6)定期点検調書'!$BF$12:$BF$5000,$T$7)&gt;=1,$T$7,IF(COUNTIFS('(6)定期点検調書'!$B$12:$B$5000,AM$61,'(6)定期点検調書'!$AH$12:$AH$5000,$C62,'(6)定期点検調書'!$BF$12:$BF$5000,$S$7)&gt;=1,$S$7,""))))))</f>
        <v/>
      </c>
      <c r="AN62" s="463" t="str">
        <f>IF(AN$61="","",IF(COUNTIFS('(6)定期点検調書'!$B$12:$B$5000,AN$61,'(6)定期点検調書'!$AH$12:$AH$5000,$C62,'(6)定期点検調書'!$BF$12:$BF$5000,$W$7)&gt;=1,$W$7,IF(COUNTIFS('(6)定期点検調書'!$B$12:$B$5000,AN$61,'(6)定期点検調書'!$AH$12:$AH$5000,$C62,'(6)定期点検調書'!$BF$12:$BF$5000,$V$7)&gt;=1,$V$7,IF(COUNTIFS('(6)定期点検調書'!$B$12:$B$5000,AN$61,'(6)定期点検調書'!$AH$12:$AH$5000,$C62,'(6)定期点検調書'!$BF$12:$BF$5000,$U$7)&gt;=1,$U$7,IF(COUNTIFS('(6)定期点検調書'!$B$12:$B$5000,AN$61,'(6)定期点検調書'!$AH$12:$AH$5000,$C62,'(6)定期点検調書'!$BF$12:$BF$5000,$T$7)&gt;=1,$T$7,IF(COUNTIFS('(6)定期点検調書'!$B$12:$B$5000,AN$61,'(6)定期点検調書'!$AH$12:$AH$5000,$C62,'(6)定期点検調書'!$BF$12:$BF$5000,$S$7)&gt;=1,$S$7,""))))))</f>
        <v/>
      </c>
      <c r="AO62" s="463" t="str">
        <f>IF(AO$61="","",IF(COUNTIFS('(6)定期点検調書'!$B$12:$B$5000,AO$61,'(6)定期点検調書'!$AH$12:$AH$5000,$C62,'(6)定期点検調書'!$BF$12:$BF$5000,$W$7)&gt;=1,$W$7,IF(COUNTIFS('(6)定期点検調書'!$B$12:$B$5000,AO$61,'(6)定期点検調書'!$AH$12:$AH$5000,$C62,'(6)定期点検調書'!$BF$12:$BF$5000,$V$7)&gt;=1,$V$7,IF(COUNTIFS('(6)定期点検調書'!$B$12:$B$5000,AO$61,'(6)定期点検調書'!$AH$12:$AH$5000,$C62,'(6)定期点検調書'!$BF$12:$BF$5000,$U$7)&gt;=1,$U$7,IF(COUNTIFS('(6)定期点検調書'!$B$12:$B$5000,AO$61,'(6)定期点検調書'!$AH$12:$AH$5000,$C62,'(6)定期点検調書'!$BF$12:$BF$5000,$T$7)&gt;=1,$T$7,IF(COUNTIFS('(6)定期点検調書'!$B$12:$B$5000,AO$61,'(6)定期点検調書'!$AH$12:$AH$5000,$C62,'(6)定期点検調書'!$BF$12:$BF$5000,$S$7)&gt;=1,$S$7,""))))))</f>
        <v/>
      </c>
      <c r="AP62" s="463" t="str">
        <f>IF(AP$61="","",IF(COUNTIFS('(6)定期点検調書'!$B$12:$B$5000,AP$61,'(6)定期点検調書'!$AH$12:$AH$5000,$C62,'(6)定期点検調書'!$BF$12:$BF$5000,$W$7)&gt;=1,$W$7,IF(COUNTIFS('(6)定期点検調書'!$B$12:$B$5000,AP$61,'(6)定期点検調書'!$AH$12:$AH$5000,$C62,'(6)定期点検調書'!$BF$12:$BF$5000,$V$7)&gt;=1,$V$7,IF(COUNTIFS('(6)定期点検調書'!$B$12:$B$5000,AP$61,'(6)定期点検調書'!$AH$12:$AH$5000,$C62,'(6)定期点検調書'!$BF$12:$BF$5000,$U$7)&gt;=1,$U$7,IF(COUNTIFS('(6)定期点検調書'!$B$12:$B$5000,AP$61,'(6)定期点検調書'!$AH$12:$AH$5000,$C62,'(6)定期点検調書'!$BF$12:$BF$5000,$T$7)&gt;=1,$T$7,IF(COUNTIFS('(6)定期点検調書'!$B$12:$B$5000,AP$61,'(6)定期点検調書'!$AH$12:$AH$5000,$C62,'(6)定期点検調書'!$BF$12:$BF$5000,$S$7)&gt;=1,$S$7,""))))))</f>
        <v/>
      </c>
      <c r="AQ62" s="463" t="str">
        <f>IF(AQ$61="","",IF(COUNTIFS('(6)定期点検調書'!$B$12:$B$5000,AQ$61,'(6)定期点検調書'!$AH$12:$AH$5000,$C62,'(6)定期点検調書'!$BF$12:$BF$5000,$W$7)&gt;=1,$W$7,IF(COUNTIFS('(6)定期点検調書'!$B$12:$B$5000,AQ$61,'(6)定期点検調書'!$AH$12:$AH$5000,$C62,'(6)定期点検調書'!$BF$12:$BF$5000,$V$7)&gt;=1,$V$7,IF(COUNTIFS('(6)定期点検調書'!$B$12:$B$5000,AQ$61,'(6)定期点検調書'!$AH$12:$AH$5000,$C62,'(6)定期点検調書'!$BF$12:$BF$5000,$U$7)&gt;=1,$U$7,IF(COUNTIFS('(6)定期点検調書'!$B$12:$B$5000,AQ$61,'(6)定期点検調書'!$AH$12:$AH$5000,$C62,'(6)定期点検調書'!$BF$12:$BF$5000,$T$7)&gt;=1,$T$7,IF(COUNTIFS('(6)定期点検調書'!$B$12:$B$5000,AQ$61,'(6)定期点検調書'!$AH$12:$AH$5000,$C62,'(6)定期点検調書'!$BF$12:$BF$5000,$S$7)&gt;=1,$S$7,""))))))</f>
        <v/>
      </c>
      <c r="AR62" s="463" t="str">
        <f>IF(AR$61="","",IF(COUNTIFS('(6)定期点検調書'!$B$12:$B$5000,AR$61,'(6)定期点検調書'!$AH$12:$AH$5000,$C62,'(6)定期点検調書'!$BF$12:$BF$5000,$W$7)&gt;=1,$W$7,IF(COUNTIFS('(6)定期点検調書'!$B$12:$B$5000,AR$61,'(6)定期点検調書'!$AH$12:$AH$5000,$C62,'(6)定期点検調書'!$BF$12:$BF$5000,$V$7)&gt;=1,$V$7,IF(COUNTIFS('(6)定期点検調書'!$B$12:$B$5000,AR$61,'(6)定期点検調書'!$AH$12:$AH$5000,$C62,'(6)定期点検調書'!$BF$12:$BF$5000,$U$7)&gt;=1,$U$7,IF(COUNTIFS('(6)定期点検調書'!$B$12:$B$5000,AR$61,'(6)定期点検調書'!$AH$12:$AH$5000,$C62,'(6)定期点検調書'!$BF$12:$BF$5000,$T$7)&gt;=1,$T$7,IF(COUNTIFS('(6)定期点検調書'!$B$12:$B$5000,AR$61,'(6)定期点検調書'!$AH$12:$AH$5000,$C62,'(6)定期点検調書'!$BF$12:$BF$5000,$S$7)&gt;=1,$S$7,""))))))</f>
        <v/>
      </c>
      <c r="AS62" s="463" t="str">
        <f>IF(AS$61="","",IF(COUNTIFS('(6)定期点検調書'!$B$12:$B$5000,AS$61,'(6)定期点検調書'!$AH$12:$AH$5000,$C62,'(6)定期点検調書'!$BF$12:$BF$5000,$W$7)&gt;=1,$W$7,IF(COUNTIFS('(6)定期点検調書'!$B$12:$B$5000,AS$61,'(6)定期点検調書'!$AH$12:$AH$5000,$C62,'(6)定期点検調書'!$BF$12:$BF$5000,$V$7)&gt;=1,$V$7,IF(COUNTIFS('(6)定期点検調書'!$B$12:$B$5000,AS$61,'(6)定期点検調書'!$AH$12:$AH$5000,$C62,'(6)定期点検調書'!$BF$12:$BF$5000,$U$7)&gt;=1,$U$7,IF(COUNTIFS('(6)定期点検調書'!$B$12:$B$5000,AS$61,'(6)定期点検調書'!$AH$12:$AH$5000,$C62,'(6)定期点検調書'!$BF$12:$BF$5000,$T$7)&gt;=1,$T$7,IF(COUNTIFS('(6)定期点検調書'!$B$12:$B$5000,AS$61,'(6)定期点検調書'!$AH$12:$AH$5000,$C62,'(6)定期点検調書'!$BF$12:$BF$5000,$S$7)&gt;=1,$S$7,""))))))</f>
        <v/>
      </c>
      <c r="AT62" s="463" t="str">
        <f>IF(AT$61="","",IF(COUNTIFS('(6)定期点検調書'!$B$12:$B$5000,AT$61,'(6)定期点検調書'!$AH$12:$AH$5000,$C62,'(6)定期点検調書'!$BF$12:$BF$5000,$W$7)&gt;=1,$W$7,IF(COUNTIFS('(6)定期点検調書'!$B$12:$B$5000,AT$61,'(6)定期点検調書'!$AH$12:$AH$5000,$C62,'(6)定期点検調書'!$BF$12:$BF$5000,$V$7)&gt;=1,$V$7,IF(COUNTIFS('(6)定期点検調書'!$B$12:$B$5000,AT$61,'(6)定期点検調書'!$AH$12:$AH$5000,$C62,'(6)定期点検調書'!$BF$12:$BF$5000,$U$7)&gt;=1,$U$7,IF(COUNTIFS('(6)定期点検調書'!$B$12:$B$5000,AT$61,'(6)定期点検調書'!$AH$12:$AH$5000,$C62,'(6)定期点検調書'!$BF$12:$BF$5000,$T$7)&gt;=1,$T$7,IF(COUNTIFS('(6)定期点検調書'!$B$12:$B$5000,AT$61,'(6)定期点検調書'!$AH$12:$AH$5000,$C62,'(6)定期点検調書'!$BF$12:$BF$5000,$S$7)&gt;=1,$S$7,""))))))</f>
        <v/>
      </c>
      <c r="AU62" s="463" t="str">
        <f>IF(AU$61="","",IF(COUNTIFS('(6)定期点検調書'!$B$12:$B$5000,AU$61,'(6)定期点検調書'!$AH$12:$AH$5000,$C62,'(6)定期点検調書'!$BF$12:$BF$5000,$W$7)&gt;=1,$W$7,IF(COUNTIFS('(6)定期点検調書'!$B$12:$B$5000,AU$61,'(6)定期点検調書'!$AH$12:$AH$5000,$C62,'(6)定期点検調書'!$BF$12:$BF$5000,$V$7)&gt;=1,$V$7,IF(COUNTIFS('(6)定期点検調書'!$B$12:$B$5000,AU$61,'(6)定期点検調書'!$AH$12:$AH$5000,$C62,'(6)定期点検調書'!$BF$12:$BF$5000,$U$7)&gt;=1,$U$7,IF(COUNTIFS('(6)定期点検調書'!$B$12:$B$5000,AU$61,'(6)定期点検調書'!$AH$12:$AH$5000,$C62,'(6)定期点検調書'!$BF$12:$BF$5000,$T$7)&gt;=1,$T$7,IF(COUNTIFS('(6)定期点検調書'!$B$12:$B$5000,AU$61,'(6)定期点検調書'!$AH$12:$AH$5000,$C62,'(6)定期点検調書'!$BF$12:$BF$5000,$S$7)&gt;=1,$S$7,""))))))</f>
        <v/>
      </c>
      <c r="AV62" s="463" t="str">
        <f>IF(AV$61="","",IF(COUNTIFS('(6)定期点検調書'!$B$12:$B$5000,AV$61,'(6)定期点検調書'!$AH$12:$AH$5000,$C62,'(6)定期点検調書'!$BF$12:$BF$5000,$W$7)&gt;=1,$W$7,IF(COUNTIFS('(6)定期点検調書'!$B$12:$B$5000,AV$61,'(6)定期点検調書'!$AH$12:$AH$5000,$C62,'(6)定期点検調書'!$BF$12:$BF$5000,$V$7)&gt;=1,$V$7,IF(COUNTIFS('(6)定期点検調書'!$B$12:$B$5000,AV$61,'(6)定期点検調書'!$AH$12:$AH$5000,$C62,'(6)定期点検調書'!$BF$12:$BF$5000,$U$7)&gt;=1,$U$7,IF(COUNTIFS('(6)定期点検調書'!$B$12:$B$5000,AV$61,'(6)定期点検調書'!$AH$12:$AH$5000,$C62,'(6)定期点検調書'!$BF$12:$BF$5000,$T$7)&gt;=1,$T$7,IF(COUNTIFS('(6)定期点検調書'!$B$12:$B$5000,AV$61,'(6)定期点検調書'!$AH$12:$AH$5000,$C62,'(6)定期点検調書'!$BF$12:$BF$5000,$S$7)&gt;=1,$S$7,""))))))</f>
        <v/>
      </c>
      <c r="AW62" s="463" t="str">
        <f>IF(AW$61="","",IF(COUNTIFS('(6)定期点検調書'!$B$12:$B$5000,AW$61,'(6)定期点検調書'!$AH$12:$AH$5000,$C62,'(6)定期点検調書'!$BF$12:$BF$5000,$W$7)&gt;=1,$W$7,IF(COUNTIFS('(6)定期点検調書'!$B$12:$B$5000,AW$61,'(6)定期点検調書'!$AH$12:$AH$5000,$C62,'(6)定期点検調書'!$BF$12:$BF$5000,$V$7)&gt;=1,$V$7,IF(COUNTIFS('(6)定期点検調書'!$B$12:$B$5000,AW$61,'(6)定期点検調書'!$AH$12:$AH$5000,$C62,'(6)定期点検調書'!$BF$12:$BF$5000,$U$7)&gt;=1,$U$7,IF(COUNTIFS('(6)定期点検調書'!$B$12:$B$5000,AW$61,'(6)定期点検調書'!$AH$12:$AH$5000,$C62,'(6)定期点検調書'!$BF$12:$BF$5000,$T$7)&gt;=1,$T$7,IF(COUNTIFS('(6)定期点検調書'!$B$12:$B$5000,AW$61,'(6)定期点検調書'!$AH$12:$AH$5000,$C62,'(6)定期点検調書'!$BF$12:$BF$5000,$S$7)&gt;=1,$S$7,""))))))</f>
        <v/>
      </c>
      <c r="AX62" s="463" t="str">
        <f>IF(AX$61="","",IF(COUNTIFS('(6)定期点検調書'!$B$12:$B$5000,AX$61,'(6)定期点検調書'!$AH$12:$AH$5000,$C62,'(6)定期点検調書'!$BF$12:$BF$5000,$W$7)&gt;=1,$W$7,IF(COUNTIFS('(6)定期点検調書'!$B$12:$B$5000,AX$61,'(6)定期点検調書'!$AH$12:$AH$5000,$C62,'(6)定期点検調書'!$BF$12:$BF$5000,$V$7)&gt;=1,$V$7,IF(COUNTIFS('(6)定期点検調書'!$B$12:$B$5000,AX$61,'(6)定期点検調書'!$AH$12:$AH$5000,$C62,'(6)定期点検調書'!$BF$12:$BF$5000,$U$7)&gt;=1,$U$7,IF(COUNTIFS('(6)定期点検調書'!$B$12:$B$5000,AX$61,'(6)定期点検調書'!$AH$12:$AH$5000,$C62,'(6)定期点検調書'!$BF$12:$BF$5000,$T$7)&gt;=1,$T$7,IF(COUNTIFS('(6)定期点検調書'!$B$12:$B$5000,AX$61,'(6)定期点検調書'!$AH$12:$AH$5000,$C62,'(6)定期点検調書'!$BF$12:$BF$5000,$S$7)&gt;=1,$S$7,""))))))</f>
        <v/>
      </c>
      <c r="AY62" s="463" t="str">
        <f>IF(AY$61="","",IF(COUNTIFS('(6)定期点検調書'!$B$12:$B$5000,AY$61,'(6)定期点検調書'!$AH$12:$AH$5000,$C62,'(6)定期点検調書'!$BF$12:$BF$5000,$W$7)&gt;=1,$W$7,IF(COUNTIFS('(6)定期点検調書'!$B$12:$B$5000,AY$61,'(6)定期点検調書'!$AH$12:$AH$5000,$C62,'(6)定期点検調書'!$BF$12:$BF$5000,$V$7)&gt;=1,$V$7,IF(COUNTIFS('(6)定期点検調書'!$B$12:$B$5000,AY$61,'(6)定期点検調書'!$AH$12:$AH$5000,$C62,'(6)定期点検調書'!$BF$12:$BF$5000,$U$7)&gt;=1,$U$7,IF(COUNTIFS('(6)定期点検調書'!$B$12:$B$5000,AY$61,'(6)定期点検調書'!$AH$12:$AH$5000,$C62,'(6)定期点検調書'!$BF$12:$BF$5000,$T$7)&gt;=1,$T$7,IF(COUNTIFS('(6)定期点検調書'!$B$12:$B$5000,AY$61,'(6)定期点検調書'!$AH$12:$AH$5000,$C62,'(6)定期点検調書'!$BF$12:$BF$5000,$S$7)&gt;=1,$S$7,""))))))</f>
        <v/>
      </c>
      <c r="AZ62" s="463" t="str">
        <f>IF(AZ$61="","",IF(COUNTIFS('(6)定期点検調書'!$B$12:$B$5000,AZ$61,'(6)定期点検調書'!$AH$12:$AH$5000,$C62,'(6)定期点検調書'!$BF$12:$BF$5000,$W$7)&gt;=1,$W$7,IF(COUNTIFS('(6)定期点検調書'!$B$12:$B$5000,AZ$61,'(6)定期点検調書'!$AH$12:$AH$5000,$C62,'(6)定期点検調書'!$BF$12:$BF$5000,$V$7)&gt;=1,$V$7,IF(COUNTIFS('(6)定期点検調書'!$B$12:$B$5000,AZ$61,'(6)定期点検調書'!$AH$12:$AH$5000,$C62,'(6)定期点検調書'!$BF$12:$BF$5000,$U$7)&gt;=1,$U$7,IF(COUNTIFS('(6)定期点検調書'!$B$12:$B$5000,AZ$61,'(6)定期点検調書'!$AH$12:$AH$5000,$C62,'(6)定期点検調書'!$BF$12:$BF$5000,$T$7)&gt;=1,$T$7,IF(COUNTIFS('(6)定期点検調書'!$B$12:$B$5000,AZ$61,'(6)定期点検調書'!$AH$12:$AH$5000,$C62,'(6)定期点検調書'!$BF$12:$BF$5000,$S$7)&gt;=1,$S$7,""))))))</f>
        <v/>
      </c>
      <c r="BA62" s="464" t="str">
        <f>IF(BA$61="","",IF(COUNTIFS('(6)定期点検調書'!$B$12:$B$5000,BA$61,'(6)定期点検調書'!$AH$12:$AH$5000,$C62,'(6)定期点検調書'!$BF$12:$BF$5000,$W$7)&gt;=1,$W$7,IF(COUNTIFS('(6)定期点検調書'!$B$12:$B$5000,BA$61,'(6)定期点検調書'!$AH$12:$AH$5000,$C62,'(6)定期点検調書'!$BF$12:$BF$5000,$V$7)&gt;=1,$V$7,IF(COUNTIFS('(6)定期点検調書'!$B$12:$B$5000,BA$61,'(6)定期点検調書'!$AH$12:$AH$5000,$C62,'(6)定期点検調書'!$BF$12:$BF$5000,$U$7)&gt;=1,$U$7,IF(COUNTIFS('(6)定期点検調書'!$B$12:$B$5000,BA$61,'(6)定期点検調書'!$AH$12:$AH$5000,$C62,'(6)定期点検調書'!$BF$12:$BF$5000,$T$7)&gt;=1,$T$7,IF(COUNTIFS('(6)定期点検調書'!$B$12:$B$5000,BA$61,'(6)定期点検調書'!$AH$12:$AH$5000,$C62,'(6)定期点検調書'!$BF$12:$BF$5000,$S$7)&gt;=1,$S$7,""))))))</f>
        <v/>
      </c>
      <c r="BC62" s="1"/>
    </row>
    <row r="63" spans="2:55" ht="18.75" customHeight="1" x14ac:dyDescent="0.2">
      <c r="B63" s="1854"/>
      <c r="C63" s="1841" t="str">
        <f>ﾃﾞｰﾀ一覧!$U$19</f>
        <v>うき・はく離</v>
      </c>
      <c r="D63" s="1842"/>
      <c r="E63" s="1842"/>
      <c r="F63" s="1842"/>
      <c r="G63" s="1843"/>
      <c r="H63" s="467" t="str">
        <f>IF(H$61="","",IF(COUNTIFS('(6)定期点検調書'!$B$12:$B$5000,H$61,'(6)定期点検調書'!$AH$12:$AH$5000,$C63,'(6)定期点検調書'!$BF$12:$BF$5000,$W$7)&gt;=1,$W$7,IF(COUNTIFS('(6)定期点検調書'!$B$12:$B$5000,H$61,'(6)定期点検調書'!$AH$12:$AH$5000,$C63,'(6)定期点検調書'!$BF$12:$BF$5000,$V$7)&gt;=1,$V$7,IF(COUNTIFS('(6)定期点検調書'!$B$12:$B$5000,H$61,'(6)定期点検調書'!$AH$12:$AH$5000,$C63,'(6)定期点検調書'!$BF$12:$BF$5000,$U$7)&gt;=1,$U$7,IF(COUNTIFS('(6)定期点検調書'!$B$12:$B$5000,H$61,'(6)定期点検調書'!$AH$12:$AH$5000,$C63,'(6)定期点検調書'!$BF$12:$BF$5000,$T$7)&gt;=1,$T$7,IF(COUNTIFS('(6)定期点検調書'!$B$12:$B$5000,H$61,'(6)定期点検調書'!$AH$12:$AH$5000,$C63,'(6)定期点検調書'!$BF$12:$BF$5000,$S$7)&gt;=1,$S$7,""))))))</f>
        <v/>
      </c>
      <c r="I63" s="465" t="str">
        <f>IF(I$61="","",IF(COUNTIFS('(6)定期点検調書'!$B$12:$B$5000,I$61,'(6)定期点検調書'!$AH$12:$AH$5000,$C63,'(6)定期点検調書'!$BF$12:$BF$5000,$W$7)&gt;=1,$W$7,IF(COUNTIFS('(6)定期点検調書'!$B$12:$B$5000,I$61,'(6)定期点検調書'!$AH$12:$AH$5000,$C63,'(6)定期点検調書'!$BF$12:$BF$5000,$V$7)&gt;=1,$V$7,IF(COUNTIFS('(6)定期点検調書'!$B$12:$B$5000,I$61,'(6)定期点検調書'!$AH$12:$AH$5000,$C63,'(6)定期点検調書'!$BF$12:$BF$5000,$U$7)&gt;=1,$U$7,IF(COUNTIFS('(6)定期点検調書'!$B$12:$B$5000,I$61,'(6)定期点検調書'!$AH$12:$AH$5000,$C63,'(6)定期点検調書'!$BF$12:$BF$5000,$T$7)&gt;=1,$T$7,IF(COUNTIFS('(6)定期点検調書'!$B$12:$B$5000,I$61,'(6)定期点検調書'!$AH$12:$AH$5000,$C63,'(6)定期点検調書'!$BF$12:$BF$5000,$S$7)&gt;=1,$S$7,""))))))</f>
        <v/>
      </c>
      <c r="J63" s="465" t="str">
        <f>IF(J$61="","",IF(COUNTIFS('(6)定期点検調書'!$B$12:$B$5000,J$61,'(6)定期点検調書'!$AH$12:$AH$5000,$C63,'(6)定期点検調書'!$BF$12:$BF$5000,$W$7)&gt;=1,$W$7,IF(COUNTIFS('(6)定期点検調書'!$B$12:$B$5000,J$61,'(6)定期点検調書'!$AH$12:$AH$5000,$C63,'(6)定期点検調書'!$BF$12:$BF$5000,$V$7)&gt;=1,$V$7,IF(COUNTIFS('(6)定期点検調書'!$B$12:$B$5000,J$61,'(6)定期点検調書'!$AH$12:$AH$5000,$C63,'(6)定期点検調書'!$BF$12:$BF$5000,$U$7)&gt;=1,$U$7,IF(COUNTIFS('(6)定期点検調書'!$B$12:$B$5000,J$61,'(6)定期点検調書'!$AH$12:$AH$5000,$C63,'(6)定期点検調書'!$BF$12:$BF$5000,$T$7)&gt;=1,$T$7,IF(COUNTIFS('(6)定期点検調書'!$B$12:$B$5000,J$61,'(6)定期点検調書'!$AH$12:$AH$5000,$C63,'(6)定期点検調書'!$BF$12:$BF$5000,$S$7)&gt;=1,$S$7,""))))))</f>
        <v/>
      </c>
      <c r="K63" s="465" t="str">
        <f>IF(K$61="","",IF(COUNTIFS('(6)定期点検調書'!$B$12:$B$5000,K$61,'(6)定期点検調書'!$AH$12:$AH$5000,$C63,'(6)定期点検調書'!$BF$12:$BF$5000,$W$7)&gt;=1,$W$7,IF(COUNTIFS('(6)定期点検調書'!$B$12:$B$5000,K$61,'(6)定期点検調書'!$AH$12:$AH$5000,$C63,'(6)定期点検調書'!$BF$12:$BF$5000,$V$7)&gt;=1,$V$7,IF(COUNTIFS('(6)定期点検調書'!$B$12:$B$5000,K$61,'(6)定期点検調書'!$AH$12:$AH$5000,$C63,'(6)定期点検調書'!$BF$12:$BF$5000,$U$7)&gt;=1,$U$7,IF(COUNTIFS('(6)定期点検調書'!$B$12:$B$5000,K$61,'(6)定期点検調書'!$AH$12:$AH$5000,$C63,'(6)定期点検調書'!$BF$12:$BF$5000,$T$7)&gt;=1,$T$7,IF(COUNTIFS('(6)定期点検調書'!$B$12:$B$5000,K$61,'(6)定期点検調書'!$AH$12:$AH$5000,$C63,'(6)定期点検調書'!$BF$12:$BF$5000,$S$7)&gt;=1,$S$7,""))))))</f>
        <v/>
      </c>
      <c r="L63" s="465" t="str">
        <f>IF(L$61="","",IF(COUNTIFS('(6)定期点検調書'!$B$12:$B$5000,L$61,'(6)定期点検調書'!$AH$12:$AH$5000,$C63,'(6)定期点検調書'!$BF$12:$BF$5000,$W$7)&gt;=1,$W$7,IF(COUNTIFS('(6)定期点検調書'!$B$12:$B$5000,L$61,'(6)定期点検調書'!$AH$12:$AH$5000,$C63,'(6)定期点検調書'!$BF$12:$BF$5000,$V$7)&gt;=1,$V$7,IF(COUNTIFS('(6)定期点検調書'!$B$12:$B$5000,L$61,'(6)定期点検調書'!$AH$12:$AH$5000,$C63,'(6)定期点検調書'!$BF$12:$BF$5000,$U$7)&gt;=1,$U$7,IF(COUNTIFS('(6)定期点検調書'!$B$12:$B$5000,L$61,'(6)定期点検調書'!$AH$12:$AH$5000,$C63,'(6)定期点検調書'!$BF$12:$BF$5000,$T$7)&gt;=1,$T$7,IF(COUNTIFS('(6)定期点検調書'!$B$12:$B$5000,L$61,'(6)定期点検調書'!$AH$12:$AH$5000,$C63,'(6)定期点検調書'!$BF$12:$BF$5000,$S$7)&gt;=1,$S$7,""))))))</f>
        <v/>
      </c>
      <c r="M63" s="465" t="str">
        <f>IF(M$61="","",IF(COUNTIFS('(6)定期点検調書'!$B$12:$B$5000,M$61,'(6)定期点検調書'!$AH$12:$AH$5000,$C63,'(6)定期点検調書'!$BF$12:$BF$5000,$W$7)&gt;=1,$W$7,IF(COUNTIFS('(6)定期点検調書'!$B$12:$B$5000,M$61,'(6)定期点検調書'!$AH$12:$AH$5000,$C63,'(6)定期点検調書'!$BF$12:$BF$5000,$V$7)&gt;=1,$V$7,IF(COUNTIFS('(6)定期点検調書'!$B$12:$B$5000,M$61,'(6)定期点検調書'!$AH$12:$AH$5000,$C63,'(6)定期点検調書'!$BF$12:$BF$5000,$U$7)&gt;=1,$U$7,IF(COUNTIFS('(6)定期点検調書'!$B$12:$B$5000,M$61,'(6)定期点検調書'!$AH$12:$AH$5000,$C63,'(6)定期点検調書'!$BF$12:$BF$5000,$T$7)&gt;=1,$T$7,IF(COUNTIFS('(6)定期点検調書'!$B$12:$B$5000,M$61,'(6)定期点検調書'!$AH$12:$AH$5000,$C63,'(6)定期点検調書'!$BF$12:$BF$5000,$S$7)&gt;=1,$S$7,""))))))</f>
        <v/>
      </c>
      <c r="N63" s="465" t="str">
        <f>IF(N$61="","",IF(COUNTIFS('(6)定期点検調書'!$B$12:$B$5000,N$61,'(6)定期点検調書'!$AH$12:$AH$5000,$C63,'(6)定期点検調書'!$BF$12:$BF$5000,$W$7)&gt;=1,$W$7,IF(COUNTIFS('(6)定期点検調書'!$B$12:$B$5000,N$61,'(6)定期点検調書'!$AH$12:$AH$5000,$C63,'(6)定期点検調書'!$BF$12:$BF$5000,$V$7)&gt;=1,$V$7,IF(COUNTIFS('(6)定期点検調書'!$B$12:$B$5000,N$61,'(6)定期点検調書'!$AH$12:$AH$5000,$C63,'(6)定期点検調書'!$BF$12:$BF$5000,$U$7)&gt;=1,$U$7,IF(COUNTIFS('(6)定期点検調書'!$B$12:$B$5000,N$61,'(6)定期点検調書'!$AH$12:$AH$5000,$C63,'(6)定期点検調書'!$BF$12:$BF$5000,$T$7)&gt;=1,$T$7,IF(COUNTIFS('(6)定期点検調書'!$B$12:$B$5000,N$61,'(6)定期点検調書'!$AH$12:$AH$5000,$C63,'(6)定期点検調書'!$BF$12:$BF$5000,$S$7)&gt;=1,$S$7,""))))))</f>
        <v/>
      </c>
      <c r="O63" s="465" t="str">
        <f>IF(O$61="","",IF(COUNTIFS('(6)定期点検調書'!$B$12:$B$5000,O$61,'(6)定期点検調書'!$AH$12:$AH$5000,$C63,'(6)定期点検調書'!$BF$12:$BF$5000,$W$7)&gt;=1,$W$7,IF(COUNTIFS('(6)定期点検調書'!$B$12:$B$5000,O$61,'(6)定期点検調書'!$AH$12:$AH$5000,$C63,'(6)定期点検調書'!$BF$12:$BF$5000,$V$7)&gt;=1,$V$7,IF(COUNTIFS('(6)定期点検調書'!$B$12:$B$5000,O$61,'(6)定期点検調書'!$AH$12:$AH$5000,$C63,'(6)定期点検調書'!$BF$12:$BF$5000,$U$7)&gt;=1,$U$7,IF(COUNTIFS('(6)定期点検調書'!$B$12:$B$5000,O$61,'(6)定期点検調書'!$AH$12:$AH$5000,$C63,'(6)定期点検調書'!$BF$12:$BF$5000,$T$7)&gt;=1,$T$7,IF(COUNTIFS('(6)定期点検調書'!$B$12:$B$5000,O$61,'(6)定期点検調書'!$AH$12:$AH$5000,$C63,'(6)定期点検調書'!$BF$12:$BF$5000,$S$7)&gt;=1,$S$7,""))))))</f>
        <v/>
      </c>
      <c r="P63" s="465" t="str">
        <f>IF(P$61="","",IF(COUNTIFS('(6)定期点検調書'!$B$12:$B$5000,P$61,'(6)定期点検調書'!$AH$12:$AH$5000,$C63,'(6)定期点検調書'!$BF$12:$BF$5000,$W$7)&gt;=1,$W$7,IF(COUNTIFS('(6)定期点検調書'!$B$12:$B$5000,P$61,'(6)定期点検調書'!$AH$12:$AH$5000,$C63,'(6)定期点検調書'!$BF$12:$BF$5000,$V$7)&gt;=1,$V$7,IF(COUNTIFS('(6)定期点検調書'!$B$12:$B$5000,P$61,'(6)定期点検調書'!$AH$12:$AH$5000,$C63,'(6)定期点検調書'!$BF$12:$BF$5000,$U$7)&gt;=1,$U$7,IF(COUNTIFS('(6)定期点検調書'!$B$12:$B$5000,P$61,'(6)定期点検調書'!$AH$12:$AH$5000,$C63,'(6)定期点検調書'!$BF$12:$BF$5000,$T$7)&gt;=1,$T$7,IF(COUNTIFS('(6)定期点検調書'!$B$12:$B$5000,P$61,'(6)定期点検調書'!$AH$12:$AH$5000,$C63,'(6)定期点検調書'!$BF$12:$BF$5000,$S$7)&gt;=1,$S$7,""))))))</f>
        <v/>
      </c>
      <c r="Q63" s="465" t="str">
        <f>IF(Q$61="","",IF(COUNTIFS('(6)定期点検調書'!$B$12:$B$5000,Q$61,'(6)定期点検調書'!$AH$12:$AH$5000,$C63,'(6)定期点検調書'!$BF$12:$BF$5000,$W$7)&gt;=1,$W$7,IF(COUNTIFS('(6)定期点検調書'!$B$12:$B$5000,Q$61,'(6)定期点検調書'!$AH$12:$AH$5000,$C63,'(6)定期点検調書'!$BF$12:$BF$5000,$V$7)&gt;=1,$V$7,IF(COUNTIFS('(6)定期点検調書'!$B$12:$B$5000,Q$61,'(6)定期点検調書'!$AH$12:$AH$5000,$C63,'(6)定期点検調書'!$BF$12:$BF$5000,$U$7)&gt;=1,$U$7,IF(COUNTIFS('(6)定期点検調書'!$B$12:$B$5000,Q$61,'(6)定期点検調書'!$AH$12:$AH$5000,$C63,'(6)定期点検調書'!$BF$12:$BF$5000,$T$7)&gt;=1,$T$7,IF(COUNTIFS('(6)定期点検調書'!$B$12:$B$5000,Q$61,'(6)定期点検調書'!$AH$12:$AH$5000,$C63,'(6)定期点検調書'!$BF$12:$BF$5000,$S$7)&gt;=1,$S$7,""))))))</f>
        <v/>
      </c>
      <c r="R63" s="465" t="str">
        <f>IF(R$61="","",IF(COUNTIFS('(6)定期点検調書'!$B$12:$B$5000,R$61,'(6)定期点検調書'!$AH$12:$AH$5000,$C63,'(6)定期点検調書'!$BF$12:$BF$5000,$W$7)&gt;=1,$W$7,IF(COUNTIFS('(6)定期点検調書'!$B$12:$B$5000,R$61,'(6)定期点検調書'!$AH$12:$AH$5000,$C63,'(6)定期点検調書'!$BF$12:$BF$5000,$V$7)&gt;=1,$V$7,IF(COUNTIFS('(6)定期点検調書'!$B$12:$B$5000,R$61,'(6)定期点検調書'!$AH$12:$AH$5000,$C63,'(6)定期点検調書'!$BF$12:$BF$5000,$U$7)&gt;=1,$U$7,IF(COUNTIFS('(6)定期点検調書'!$B$12:$B$5000,R$61,'(6)定期点検調書'!$AH$12:$AH$5000,$C63,'(6)定期点検調書'!$BF$12:$BF$5000,$T$7)&gt;=1,$T$7,IF(COUNTIFS('(6)定期点検調書'!$B$12:$B$5000,R$61,'(6)定期点検調書'!$AH$12:$AH$5000,$C63,'(6)定期点検調書'!$BF$12:$BF$5000,$S$7)&gt;=1,$S$7,""))))))</f>
        <v/>
      </c>
      <c r="S63" s="465" t="str">
        <f>IF(S$61="","",IF(COUNTIFS('(6)定期点検調書'!$B$12:$B$5000,S$61,'(6)定期点検調書'!$AH$12:$AH$5000,$C63,'(6)定期点検調書'!$BF$12:$BF$5000,$W$7)&gt;=1,$W$7,IF(COUNTIFS('(6)定期点検調書'!$B$12:$B$5000,S$61,'(6)定期点検調書'!$AH$12:$AH$5000,$C63,'(6)定期点検調書'!$BF$12:$BF$5000,$V$7)&gt;=1,$V$7,IF(COUNTIFS('(6)定期点検調書'!$B$12:$B$5000,S$61,'(6)定期点検調書'!$AH$12:$AH$5000,$C63,'(6)定期点検調書'!$BF$12:$BF$5000,$U$7)&gt;=1,$U$7,IF(COUNTIFS('(6)定期点検調書'!$B$12:$B$5000,S$61,'(6)定期点検調書'!$AH$12:$AH$5000,$C63,'(6)定期点検調書'!$BF$12:$BF$5000,$T$7)&gt;=1,$T$7,IF(COUNTIFS('(6)定期点検調書'!$B$12:$B$5000,S$61,'(6)定期点検調書'!$AH$12:$AH$5000,$C63,'(6)定期点検調書'!$BF$12:$BF$5000,$S$7)&gt;=1,$S$7,""))))))</f>
        <v/>
      </c>
      <c r="T63" s="465" t="str">
        <f>IF(T$61="","",IF(COUNTIFS('(6)定期点検調書'!$B$12:$B$5000,T$61,'(6)定期点検調書'!$AH$12:$AH$5000,$C63,'(6)定期点検調書'!$BF$12:$BF$5000,$W$7)&gt;=1,$W$7,IF(COUNTIFS('(6)定期点検調書'!$B$12:$B$5000,T$61,'(6)定期点検調書'!$AH$12:$AH$5000,$C63,'(6)定期点検調書'!$BF$12:$BF$5000,$V$7)&gt;=1,$V$7,IF(COUNTIFS('(6)定期点検調書'!$B$12:$B$5000,T$61,'(6)定期点検調書'!$AH$12:$AH$5000,$C63,'(6)定期点検調書'!$BF$12:$BF$5000,$U$7)&gt;=1,$U$7,IF(COUNTIFS('(6)定期点検調書'!$B$12:$B$5000,T$61,'(6)定期点検調書'!$AH$12:$AH$5000,$C63,'(6)定期点検調書'!$BF$12:$BF$5000,$T$7)&gt;=1,$T$7,IF(COUNTIFS('(6)定期点検調書'!$B$12:$B$5000,T$61,'(6)定期点検調書'!$AH$12:$AH$5000,$C63,'(6)定期点検調書'!$BF$12:$BF$5000,$S$7)&gt;=1,$S$7,""))))))</f>
        <v/>
      </c>
      <c r="U63" s="465" t="str">
        <f>IF(U$61="","",IF(COUNTIFS('(6)定期点検調書'!$B$12:$B$5000,U$61,'(6)定期点検調書'!$AH$12:$AH$5000,$C63,'(6)定期点検調書'!$BF$12:$BF$5000,$W$7)&gt;=1,$W$7,IF(COUNTIFS('(6)定期点検調書'!$B$12:$B$5000,U$61,'(6)定期点検調書'!$AH$12:$AH$5000,$C63,'(6)定期点検調書'!$BF$12:$BF$5000,$V$7)&gt;=1,$V$7,IF(COUNTIFS('(6)定期点検調書'!$B$12:$B$5000,U$61,'(6)定期点検調書'!$AH$12:$AH$5000,$C63,'(6)定期点検調書'!$BF$12:$BF$5000,$U$7)&gt;=1,$U$7,IF(COUNTIFS('(6)定期点検調書'!$B$12:$B$5000,U$61,'(6)定期点検調書'!$AH$12:$AH$5000,$C63,'(6)定期点検調書'!$BF$12:$BF$5000,$T$7)&gt;=1,$T$7,IF(COUNTIFS('(6)定期点検調書'!$B$12:$B$5000,U$61,'(6)定期点検調書'!$AH$12:$AH$5000,$C63,'(6)定期点検調書'!$BF$12:$BF$5000,$S$7)&gt;=1,$S$7,""))))))</f>
        <v/>
      </c>
      <c r="V63" s="465" t="str">
        <f>IF(V$61="","",IF(COUNTIFS('(6)定期点検調書'!$B$12:$B$5000,V$61,'(6)定期点検調書'!$AH$12:$AH$5000,$C63,'(6)定期点検調書'!$BF$12:$BF$5000,$W$7)&gt;=1,$W$7,IF(COUNTIFS('(6)定期点検調書'!$B$12:$B$5000,V$61,'(6)定期点検調書'!$AH$12:$AH$5000,$C63,'(6)定期点検調書'!$BF$12:$BF$5000,$V$7)&gt;=1,$V$7,IF(COUNTIFS('(6)定期点検調書'!$B$12:$B$5000,V$61,'(6)定期点検調書'!$AH$12:$AH$5000,$C63,'(6)定期点検調書'!$BF$12:$BF$5000,$U$7)&gt;=1,$U$7,IF(COUNTIFS('(6)定期点検調書'!$B$12:$B$5000,V$61,'(6)定期点検調書'!$AH$12:$AH$5000,$C63,'(6)定期点検調書'!$BF$12:$BF$5000,$T$7)&gt;=1,$T$7,IF(COUNTIFS('(6)定期点検調書'!$B$12:$B$5000,V$61,'(6)定期点検調書'!$AH$12:$AH$5000,$C63,'(6)定期点検調書'!$BF$12:$BF$5000,$S$7)&gt;=1,$S$7,""))))))</f>
        <v/>
      </c>
      <c r="W63" s="465" t="str">
        <f>IF(W$61="","",IF(COUNTIFS('(6)定期点検調書'!$B$12:$B$5000,W$61,'(6)定期点検調書'!$AH$12:$AH$5000,$C63,'(6)定期点検調書'!$BF$12:$BF$5000,$W$7)&gt;=1,$W$7,IF(COUNTIFS('(6)定期点検調書'!$B$12:$B$5000,W$61,'(6)定期点検調書'!$AH$12:$AH$5000,$C63,'(6)定期点検調書'!$BF$12:$BF$5000,$V$7)&gt;=1,$V$7,IF(COUNTIFS('(6)定期点検調書'!$B$12:$B$5000,W$61,'(6)定期点検調書'!$AH$12:$AH$5000,$C63,'(6)定期点検調書'!$BF$12:$BF$5000,$U$7)&gt;=1,$U$7,IF(COUNTIFS('(6)定期点検調書'!$B$12:$B$5000,W$61,'(6)定期点検調書'!$AH$12:$AH$5000,$C63,'(6)定期点検調書'!$BF$12:$BF$5000,$T$7)&gt;=1,$T$7,IF(COUNTIFS('(6)定期点検調書'!$B$12:$B$5000,W$61,'(6)定期点検調書'!$AH$12:$AH$5000,$C63,'(6)定期点検調書'!$BF$12:$BF$5000,$S$7)&gt;=1,$S$7,""))))))</f>
        <v/>
      </c>
      <c r="X63" s="465" t="str">
        <f>IF(X$61="","",IF(COUNTIFS('(6)定期点検調書'!$B$12:$B$5000,X$61,'(6)定期点検調書'!$AH$12:$AH$5000,$C63,'(6)定期点検調書'!$BF$12:$BF$5000,$W$7)&gt;=1,$W$7,IF(COUNTIFS('(6)定期点検調書'!$B$12:$B$5000,X$61,'(6)定期点検調書'!$AH$12:$AH$5000,$C63,'(6)定期点検調書'!$BF$12:$BF$5000,$V$7)&gt;=1,$V$7,IF(COUNTIFS('(6)定期点検調書'!$B$12:$B$5000,X$61,'(6)定期点検調書'!$AH$12:$AH$5000,$C63,'(6)定期点検調書'!$BF$12:$BF$5000,$U$7)&gt;=1,$U$7,IF(COUNTIFS('(6)定期点検調書'!$B$12:$B$5000,X$61,'(6)定期点検調書'!$AH$12:$AH$5000,$C63,'(6)定期点検調書'!$BF$12:$BF$5000,$T$7)&gt;=1,$T$7,IF(COUNTIFS('(6)定期点検調書'!$B$12:$B$5000,X$61,'(6)定期点検調書'!$AH$12:$AH$5000,$C63,'(6)定期点検調書'!$BF$12:$BF$5000,$S$7)&gt;=1,$S$7,""))))))</f>
        <v/>
      </c>
      <c r="Y63" s="465" t="str">
        <f>IF(Y$61="","",IF(COUNTIFS('(6)定期点検調書'!$B$12:$B$5000,Y$61,'(6)定期点検調書'!$AH$12:$AH$5000,$C63,'(6)定期点検調書'!$BF$12:$BF$5000,$W$7)&gt;=1,$W$7,IF(COUNTIFS('(6)定期点検調書'!$B$12:$B$5000,Y$61,'(6)定期点検調書'!$AH$12:$AH$5000,$C63,'(6)定期点検調書'!$BF$12:$BF$5000,$V$7)&gt;=1,$V$7,IF(COUNTIFS('(6)定期点検調書'!$B$12:$B$5000,Y$61,'(6)定期点検調書'!$AH$12:$AH$5000,$C63,'(6)定期点検調書'!$BF$12:$BF$5000,$U$7)&gt;=1,$U$7,IF(COUNTIFS('(6)定期点検調書'!$B$12:$B$5000,Y$61,'(6)定期点検調書'!$AH$12:$AH$5000,$C63,'(6)定期点検調書'!$BF$12:$BF$5000,$T$7)&gt;=1,$T$7,IF(COUNTIFS('(6)定期点検調書'!$B$12:$B$5000,Y$61,'(6)定期点検調書'!$AH$12:$AH$5000,$C63,'(6)定期点検調書'!$BF$12:$BF$5000,$S$7)&gt;=1,$S$7,""))))))</f>
        <v/>
      </c>
      <c r="Z63" s="465" t="str">
        <f>IF(Z$61="","",IF(COUNTIFS('(6)定期点検調書'!$B$12:$B$5000,Z$61,'(6)定期点検調書'!$AH$12:$AH$5000,$C63,'(6)定期点検調書'!$BF$12:$BF$5000,$W$7)&gt;=1,$W$7,IF(COUNTIFS('(6)定期点検調書'!$B$12:$B$5000,Z$61,'(6)定期点検調書'!$AH$12:$AH$5000,$C63,'(6)定期点検調書'!$BF$12:$BF$5000,$V$7)&gt;=1,$V$7,IF(COUNTIFS('(6)定期点検調書'!$B$12:$B$5000,Z$61,'(6)定期点検調書'!$AH$12:$AH$5000,$C63,'(6)定期点検調書'!$BF$12:$BF$5000,$U$7)&gt;=1,$U$7,IF(COUNTIFS('(6)定期点検調書'!$B$12:$B$5000,Z$61,'(6)定期点検調書'!$AH$12:$AH$5000,$C63,'(6)定期点検調書'!$BF$12:$BF$5000,$T$7)&gt;=1,$T$7,IF(COUNTIFS('(6)定期点検調書'!$B$12:$B$5000,Z$61,'(6)定期点検調書'!$AH$12:$AH$5000,$C63,'(6)定期点検調書'!$BF$12:$BF$5000,$S$7)&gt;=1,$S$7,""))))))</f>
        <v/>
      </c>
      <c r="AA63" s="465" t="str">
        <f>IF(AA$61="","",IF(COUNTIFS('(6)定期点検調書'!$B$12:$B$5000,AA$61,'(6)定期点検調書'!$AH$12:$AH$5000,$C63,'(6)定期点検調書'!$BF$12:$BF$5000,$W$7)&gt;=1,$W$7,IF(COUNTIFS('(6)定期点検調書'!$B$12:$B$5000,AA$61,'(6)定期点検調書'!$AH$12:$AH$5000,$C63,'(6)定期点検調書'!$BF$12:$BF$5000,$V$7)&gt;=1,$V$7,IF(COUNTIFS('(6)定期点検調書'!$B$12:$B$5000,AA$61,'(6)定期点検調書'!$AH$12:$AH$5000,$C63,'(6)定期点検調書'!$BF$12:$BF$5000,$U$7)&gt;=1,$U$7,IF(COUNTIFS('(6)定期点検調書'!$B$12:$B$5000,AA$61,'(6)定期点検調書'!$AH$12:$AH$5000,$C63,'(6)定期点検調書'!$BF$12:$BF$5000,$T$7)&gt;=1,$T$7,IF(COUNTIFS('(6)定期点検調書'!$B$12:$B$5000,AA$61,'(6)定期点検調書'!$AH$12:$AH$5000,$C63,'(6)定期点検調書'!$BF$12:$BF$5000,$S$7)&gt;=1,$S$7,""))))))</f>
        <v/>
      </c>
      <c r="AB63" s="465" t="str">
        <f>IF(AB$61="","",IF(COUNTIFS('(6)定期点検調書'!$B$12:$B$5000,AB$61,'(6)定期点検調書'!$AH$12:$AH$5000,$C63,'(6)定期点検調書'!$BF$12:$BF$5000,$W$7)&gt;=1,$W$7,IF(COUNTIFS('(6)定期点検調書'!$B$12:$B$5000,AB$61,'(6)定期点検調書'!$AH$12:$AH$5000,$C63,'(6)定期点検調書'!$BF$12:$BF$5000,$V$7)&gt;=1,$V$7,IF(COUNTIFS('(6)定期点検調書'!$B$12:$B$5000,AB$61,'(6)定期点検調書'!$AH$12:$AH$5000,$C63,'(6)定期点検調書'!$BF$12:$BF$5000,$U$7)&gt;=1,$U$7,IF(COUNTIFS('(6)定期点検調書'!$B$12:$B$5000,AB$61,'(6)定期点検調書'!$AH$12:$AH$5000,$C63,'(6)定期点検調書'!$BF$12:$BF$5000,$T$7)&gt;=1,$T$7,IF(COUNTIFS('(6)定期点検調書'!$B$12:$B$5000,AB$61,'(6)定期点検調書'!$AH$12:$AH$5000,$C63,'(6)定期点検調書'!$BF$12:$BF$5000,$S$7)&gt;=1,$S$7,""))))))</f>
        <v/>
      </c>
      <c r="AC63" s="465" t="str">
        <f>IF(AC$61="","",IF(COUNTIFS('(6)定期点検調書'!$B$12:$B$5000,AC$61,'(6)定期点検調書'!$AH$12:$AH$5000,$C63,'(6)定期点検調書'!$BF$12:$BF$5000,$W$7)&gt;=1,$W$7,IF(COUNTIFS('(6)定期点検調書'!$B$12:$B$5000,AC$61,'(6)定期点検調書'!$AH$12:$AH$5000,$C63,'(6)定期点検調書'!$BF$12:$BF$5000,$V$7)&gt;=1,$V$7,IF(COUNTIFS('(6)定期点検調書'!$B$12:$B$5000,AC$61,'(6)定期点検調書'!$AH$12:$AH$5000,$C63,'(6)定期点検調書'!$BF$12:$BF$5000,$U$7)&gt;=1,$U$7,IF(COUNTIFS('(6)定期点検調書'!$B$12:$B$5000,AC$61,'(6)定期点検調書'!$AH$12:$AH$5000,$C63,'(6)定期点検調書'!$BF$12:$BF$5000,$T$7)&gt;=1,$T$7,IF(COUNTIFS('(6)定期点検調書'!$B$12:$B$5000,AC$61,'(6)定期点検調書'!$AH$12:$AH$5000,$C63,'(6)定期点検調書'!$BF$12:$BF$5000,$S$7)&gt;=1,$S$7,""))))))</f>
        <v/>
      </c>
      <c r="AD63" s="465" t="str">
        <f>IF(AD$61="","",IF(COUNTIFS('(6)定期点検調書'!$B$12:$B$5000,AD$61,'(6)定期点検調書'!$AH$12:$AH$5000,$C63,'(6)定期点検調書'!$BF$12:$BF$5000,$W$7)&gt;=1,$W$7,IF(COUNTIFS('(6)定期点検調書'!$B$12:$B$5000,AD$61,'(6)定期点検調書'!$AH$12:$AH$5000,$C63,'(6)定期点検調書'!$BF$12:$BF$5000,$V$7)&gt;=1,$V$7,IF(COUNTIFS('(6)定期点検調書'!$B$12:$B$5000,AD$61,'(6)定期点検調書'!$AH$12:$AH$5000,$C63,'(6)定期点検調書'!$BF$12:$BF$5000,$U$7)&gt;=1,$U$7,IF(COUNTIFS('(6)定期点検調書'!$B$12:$B$5000,AD$61,'(6)定期点検調書'!$AH$12:$AH$5000,$C63,'(6)定期点検調書'!$BF$12:$BF$5000,$T$7)&gt;=1,$T$7,IF(COUNTIFS('(6)定期点検調書'!$B$12:$B$5000,AD$61,'(6)定期点検調書'!$AH$12:$AH$5000,$C63,'(6)定期点検調書'!$BF$12:$BF$5000,$S$7)&gt;=1,$S$7,""))))))</f>
        <v/>
      </c>
      <c r="AE63" s="465" t="str">
        <f>IF(AE$61="","",IF(COUNTIFS('(6)定期点検調書'!$B$12:$B$5000,AE$61,'(6)定期点検調書'!$AH$12:$AH$5000,$C63,'(6)定期点検調書'!$BF$12:$BF$5000,$W$7)&gt;=1,$W$7,IF(COUNTIFS('(6)定期点検調書'!$B$12:$B$5000,AE$61,'(6)定期点検調書'!$AH$12:$AH$5000,$C63,'(6)定期点検調書'!$BF$12:$BF$5000,$V$7)&gt;=1,$V$7,IF(COUNTIFS('(6)定期点検調書'!$B$12:$B$5000,AE$61,'(6)定期点検調書'!$AH$12:$AH$5000,$C63,'(6)定期点検調書'!$BF$12:$BF$5000,$U$7)&gt;=1,$U$7,IF(COUNTIFS('(6)定期点検調書'!$B$12:$B$5000,AE$61,'(6)定期点検調書'!$AH$12:$AH$5000,$C63,'(6)定期点検調書'!$BF$12:$BF$5000,$T$7)&gt;=1,$T$7,IF(COUNTIFS('(6)定期点検調書'!$B$12:$B$5000,AE$61,'(6)定期点検調書'!$AH$12:$AH$5000,$C63,'(6)定期点検調書'!$BF$12:$BF$5000,$S$7)&gt;=1,$S$7,""))))))</f>
        <v/>
      </c>
      <c r="AF63" s="465" t="str">
        <f>IF(AF$61="","",IF(COUNTIFS('(6)定期点検調書'!$B$12:$B$5000,AF$61,'(6)定期点検調書'!$AH$12:$AH$5000,$C63,'(6)定期点検調書'!$BF$12:$BF$5000,$W$7)&gt;=1,$W$7,IF(COUNTIFS('(6)定期点検調書'!$B$12:$B$5000,AF$61,'(6)定期点検調書'!$AH$12:$AH$5000,$C63,'(6)定期点検調書'!$BF$12:$BF$5000,$V$7)&gt;=1,$V$7,IF(COUNTIFS('(6)定期点検調書'!$B$12:$B$5000,AF$61,'(6)定期点検調書'!$AH$12:$AH$5000,$C63,'(6)定期点検調書'!$BF$12:$BF$5000,$U$7)&gt;=1,$U$7,IF(COUNTIFS('(6)定期点検調書'!$B$12:$B$5000,AF$61,'(6)定期点検調書'!$AH$12:$AH$5000,$C63,'(6)定期点検調書'!$BF$12:$BF$5000,$T$7)&gt;=1,$T$7,IF(COUNTIFS('(6)定期点検調書'!$B$12:$B$5000,AF$61,'(6)定期点検調書'!$AH$12:$AH$5000,$C63,'(6)定期点検調書'!$BF$12:$BF$5000,$S$7)&gt;=1,$S$7,""))))))</f>
        <v/>
      </c>
      <c r="AG63" s="465" t="str">
        <f>IF(AG$61="","",IF(COUNTIFS('(6)定期点検調書'!$B$12:$B$5000,AG$61,'(6)定期点検調書'!$AH$12:$AH$5000,$C63,'(6)定期点検調書'!$BF$12:$BF$5000,$W$7)&gt;=1,$W$7,IF(COUNTIFS('(6)定期点検調書'!$B$12:$B$5000,AG$61,'(6)定期点検調書'!$AH$12:$AH$5000,$C63,'(6)定期点検調書'!$BF$12:$BF$5000,$V$7)&gt;=1,$V$7,IF(COUNTIFS('(6)定期点検調書'!$B$12:$B$5000,AG$61,'(6)定期点検調書'!$AH$12:$AH$5000,$C63,'(6)定期点検調書'!$BF$12:$BF$5000,$U$7)&gt;=1,$U$7,IF(COUNTIFS('(6)定期点検調書'!$B$12:$B$5000,AG$61,'(6)定期点検調書'!$AH$12:$AH$5000,$C63,'(6)定期点検調書'!$BF$12:$BF$5000,$T$7)&gt;=1,$T$7,IF(COUNTIFS('(6)定期点検調書'!$B$12:$B$5000,AG$61,'(6)定期点検調書'!$AH$12:$AH$5000,$C63,'(6)定期点検調書'!$BF$12:$BF$5000,$S$7)&gt;=1,$S$7,""))))))</f>
        <v/>
      </c>
      <c r="AH63" s="465" t="str">
        <f>IF(AH$61="","",IF(COUNTIFS('(6)定期点検調書'!$B$12:$B$5000,AH$61,'(6)定期点検調書'!$AH$12:$AH$5000,$C63,'(6)定期点検調書'!$BF$12:$BF$5000,$W$7)&gt;=1,$W$7,IF(COUNTIFS('(6)定期点検調書'!$B$12:$B$5000,AH$61,'(6)定期点検調書'!$AH$12:$AH$5000,$C63,'(6)定期点検調書'!$BF$12:$BF$5000,$V$7)&gt;=1,$V$7,IF(COUNTIFS('(6)定期点検調書'!$B$12:$B$5000,AH$61,'(6)定期点検調書'!$AH$12:$AH$5000,$C63,'(6)定期点検調書'!$BF$12:$BF$5000,$U$7)&gt;=1,$U$7,IF(COUNTIFS('(6)定期点検調書'!$B$12:$B$5000,AH$61,'(6)定期点検調書'!$AH$12:$AH$5000,$C63,'(6)定期点検調書'!$BF$12:$BF$5000,$T$7)&gt;=1,$T$7,IF(COUNTIFS('(6)定期点検調書'!$B$12:$B$5000,AH$61,'(6)定期点検調書'!$AH$12:$AH$5000,$C63,'(6)定期点検調書'!$BF$12:$BF$5000,$S$7)&gt;=1,$S$7,""))))))</f>
        <v/>
      </c>
      <c r="AI63" s="465" t="str">
        <f>IF(AI$61="","",IF(COUNTIFS('(6)定期点検調書'!$B$12:$B$5000,AI$61,'(6)定期点検調書'!$AH$12:$AH$5000,$C63,'(6)定期点検調書'!$BF$12:$BF$5000,$W$7)&gt;=1,$W$7,IF(COUNTIFS('(6)定期点検調書'!$B$12:$B$5000,AI$61,'(6)定期点検調書'!$AH$12:$AH$5000,$C63,'(6)定期点検調書'!$BF$12:$BF$5000,$V$7)&gt;=1,$V$7,IF(COUNTIFS('(6)定期点検調書'!$B$12:$B$5000,AI$61,'(6)定期点検調書'!$AH$12:$AH$5000,$C63,'(6)定期点検調書'!$BF$12:$BF$5000,$U$7)&gt;=1,$U$7,IF(COUNTIFS('(6)定期点検調書'!$B$12:$B$5000,AI$61,'(6)定期点検調書'!$AH$12:$AH$5000,$C63,'(6)定期点検調書'!$BF$12:$BF$5000,$T$7)&gt;=1,$T$7,IF(COUNTIFS('(6)定期点検調書'!$B$12:$B$5000,AI$61,'(6)定期点検調書'!$AH$12:$AH$5000,$C63,'(6)定期点検調書'!$BF$12:$BF$5000,$S$7)&gt;=1,$S$7,""))))))</f>
        <v/>
      </c>
      <c r="AJ63" s="465" t="str">
        <f>IF(AJ$61="","",IF(COUNTIFS('(6)定期点検調書'!$B$12:$B$5000,AJ$61,'(6)定期点検調書'!$AH$12:$AH$5000,$C63,'(6)定期点検調書'!$BF$12:$BF$5000,$W$7)&gt;=1,$W$7,IF(COUNTIFS('(6)定期点検調書'!$B$12:$B$5000,AJ$61,'(6)定期点検調書'!$AH$12:$AH$5000,$C63,'(6)定期点検調書'!$BF$12:$BF$5000,$V$7)&gt;=1,$V$7,IF(COUNTIFS('(6)定期点検調書'!$B$12:$B$5000,AJ$61,'(6)定期点検調書'!$AH$12:$AH$5000,$C63,'(6)定期点検調書'!$BF$12:$BF$5000,$U$7)&gt;=1,$U$7,IF(COUNTIFS('(6)定期点検調書'!$B$12:$B$5000,AJ$61,'(6)定期点検調書'!$AH$12:$AH$5000,$C63,'(6)定期点検調書'!$BF$12:$BF$5000,$T$7)&gt;=1,$T$7,IF(COUNTIFS('(6)定期点検調書'!$B$12:$B$5000,AJ$61,'(6)定期点検調書'!$AH$12:$AH$5000,$C63,'(6)定期点検調書'!$BF$12:$BF$5000,$S$7)&gt;=1,$S$7,""))))))</f>
        <v/>
      </c>
      <c r="AK63" s="465" t="str">
        <f>IF(AK$61="","",IF(COUNTIFS('(6)定期点検調書'!$B$12:$B$5000,AK$61,'(6)定期点検調書'!$AH$12:$AH$5000,$C63,'(6)定期点検調書'!$BF$12:$BF$5000,$W$7)&gt;=1,$W$7,IF(COUNTIFS('(6)定期点検調書'!$B$12:$B$5000,AK$61,'(6)定期点検調書'!$AH$12:$AH$5000,$C63,'(6)定期点検調書'!$BF$12:$BF$5000,$V$7)&gt;=1,$V$7,IF(COUNTIFS('(6)定期点検調書'!$B$12:$B$5000,AK$61,'(6)定期点検調書'!$AH$12:$AH$5000,$C63,'(6)定期点検調書'!$BF$12:$BF$5000,$U$7)&gt;=1,$U$7,IF(COUNTIFS('(6)定期点検調書'!$B$12:$B$5000,AK$61,'(6)定期点検調書'!$AH$12:$AH$5000,$C63,'(6)定期点検調書'!$BF$12:$BF$5000,$T$7)&gt;=1,$T$7,IF(COUNTIFS('(6)定期点検調書'!$B$12:$B$5000,AK$61,'(6)定期点検調書'!$AH$12:$AH$5000,$C63,'(6)定期点検調書'!$BF$12:$BF$5000,$S$7)&gt;=1,$S$7,""))))))</f>
        <v/>
      </c>
      <c r="AL63" s="465" t="str">
        <f>IF(AL$61="","",IF(COUNTIFS('(6)定期点検調書'!$B$12:$B$5000,AL$61,'(6)定期点検調書'!$AH$12:$AH$5000,$C63,'(6)定期点検調書'!$BF$12:$BF$5000,$W$7)&gt;=1,$W$7,IF(COUNTIFS('(6)定期点検調書'!$B$12:$B$5000,AL$61,'(6)定期点検調書'!$AH$12:$AH$5000,$C63,'(6)定期点検調書'!$BF$12:$BF$5000,$V$7)&gt;=1,$V$7,IF(COUNTIFS('(6)定期点検調書'!$B$12:$B$5000,AL$61,'(6)定期点検調書'!$AH$12:$AH$5000,$C63,'(6)定期点検調書'!$BF$12:$BF$5000,$U$7)&gt;=1,$U$7,IF(COUNTIFS('(6)定期点検調書'!$B$12:$B$5000,AL$61,'(6)定期点検調書'!$AH$12:$AH$5000,$C63,'(6)定期点検調書'!$BF$12:$BF$5000,$T$7)&gt;=1,$T$7,IF(COUNTIFS('(6)定期点検調書'!$B$12:$B$5000,AL$61,'(6)定期点検調書'!$AH$12:$AH$5000,$C63,'(6)定期点検調書'!$BF$12:$BF$5000,$S$7)&gt;=1,$S$7,""))))))</f>
        <v/>
      </c>
      <c r="AM63" s="465" t="str">
        <f>IF(AM$61="","",IF(COUNTIFS('(6)定期点検調書'!$B$12:$B$5000,AM$61,'(6)定期点検調書'!$AH$12:$AH$5000,$C63,'(6)定期点検調書'!$BF$12:$BF$5000,$W$7)&gt;=1,$W$7,IF(COUNTIFS('(6)定期点検調書'!$B$12:$B$5000,AM$61,'(6)定期点検調書'!$AH$12:$AH$5000,$C63,'(6)定期点検調書'!$BF$12:$BF$5000,$V$7)&gt;=1,$V$7,IF(COUNTIFS('(6)定期点検調書'!$B$12:$B$5000,AM$61,'(6)定期点検調書'!$AH$12:$AH$5000,$C63,'(6)定期点検調書'!$BF$12:$BF$5000,$U$7)&gt;=1,$U$7,IF(COUNTIFS('(6)定期点検調書'!$B$12:$B$5000,AM$61,'(6)定期点検調書'!$AH$12:$AH$5000,$C63,'(6)定期点検調書'!$BF$12:$BF$5000,$T$7)&gt;=1,$T$7,IF(COUNTIFS('(6)定期点検調書'!$B$12:$B$5000,AM$61,'(6)定期点検調書'!$AH$12:$AH$5000,$C63,'(6)定期点検調書'!$BF$12:$BF$5000,$S$7)&gt;=1,$S$7,""))))))</f>
        <v/>
      </c>
      <c r="AN63" s="465" t="str">
        <f>IF(AN$61="","",IF(COUNTIFS('(6)定期点検調書'!$B$12:$B$5000,AN$61,'(6)定期点検調書'!$AH$12:$AH$5000,$C63,'(6)定期点検調書'!$BF$12:$BF$5000,$W$7)&gt;=1,$W$7,IF(COUNTIFS('(6)定期点検調書'!$B$12:$B$5000,AN$61,'(6)定期点検調書'!$AH$12:$AH$5000,$C63,'(6)定期点検調書'!$BF$12:$BF$5000,$V$7)&gt;=1,$V$7,IF(COUNTIFS('(6)定期点検調書'!$B$12:$B$5000,AN$61,'(6)定期点検調書'!$AH$12:$AH$5000,$C63,'(6)定期点検調書'!$BF$12:$BF$5000,$U$7)&gt;=1,$U$7,IF(COUNTIFS('(6)定期点検調書'!$B$12:$B$5000,AN$61,'(6)定期点検調書'!$AH$12:$AH$5000,$C63,'(6)定期点検調書'!$BF$12:$BF$5000,$T$7)&gt;=1,$T$7,IF(COUNTIFS('(6)定期点検調書'!$B$12:$B$5000,AN$61,'(6)定期点検調書'!$AH$12:$AH$5000,$C63,'(6)定期点検調書'!$BF$12:$BF$5000,$S$7)&gt;=1,$S$7,""))))))</f>
        <v/>
      </c>
      <c r="AO63" s="465" t="str">
        <f>IF(AO$61="","",IF(COUNTIFS('(6)定期点検調書'!$B$12:$B$5000,AO$61,'(6)定期点検調書'!$AH$12:$AH$5000,$C63,'(6)定期点検調書'!$BF$12:$BF$5000,$W$7)&gt;=1,$W$7,IF(COUNTIFS('(6)定期点検調書'!$B$12:$B$5000,AO$61,'(6)定期点検調書'!$AH$12:$AH$5000,$C63,'(6)定期点検調書'!$BF$12:$BF$5000,$V$7)&gt;=1,$V$7,IF(COUNTIFS('(6)定期点検調書'!$B$12:$B$5000,AO$61,'(6)定期点検調書'!$AH$12:$AH$5000,$C63,'(6)定期点検調書'!$BF$12:$BF$5000,$U$7)&gt;=1,$U$7,IF(COUNTIFS('(6)定期点検調書'!$B$12:$B$5000,AO$61,'(6)定期点検調書'!$AH$12:$AH$5000,$C63,'(6)定期点検調書'!$BF$12:$BF$5000,$T$7)&gt;=1,$T$7,IF(COUNTIFS('(6)定期点検調書'!$B$12:$B$5000,AO$61,'(6)定期点検調書'!$AH$12:$AH$5000,$C63,'(6)定期点検調書'!$BF$12:$BF$5000,$S$7)&gt;=1,$S$7,""))))))</f>
        <v/>
      </c>
      <c r="AP63" s="465" t="str">
        <f>IF(AP$61="","",IF(COUNTIFS('(6)定期点検調書'!$B$12:$B$5000,AP$61,'(6)定期点検調書'!$AH$12:$AH$5000,$C63,'(6)定期点検調書'!$BF$12:$BF$5000,$W$7)&gt;=1,$W$7,IF(COUNTIFS('(6)定期点検調書'!$B$12:$B$5000,AP$61,'(6)定期点検調書'!$AH$12:$AH$5000,$C63,'(6)定期点検調書'!$BF$12:$BF$5000,$V$7)&gt;=1,$V$7,IF(COUNTIFS('(6)定期点検調書'!$B$12:$B$5000,AP$61,'(6)定期点検調書'!$AH$12:$AH$5000,$C63,'(6)定期点検調書'!$BF$12:$BF$5000,$U$7)&gt;=1,$U$7,IF(COUNTIFS('(6)定期点検調書'!$B$12:$B$5000,AP$61,'(6)定期点検調書'!$AH$12:$AH$5000,$C63,'(6)定期点検調書'!$BF$12:$BF$5000,$T$7)&gt;=1,$T$7,IF(COUNTIFS('(6)定期点検調書'!$B$12:$B$5000,AP$61,'(6)定期点検調書'!$AH$12:$AH$5000,$C63,'(6)定期点検調書'!$BF$12:$BF$5000,$S$7)&gt;=1,$S$7,""))))))</f>
        <v/>
      </c>
      <c r="AQ63" s="465" t="str">
        <f>IF(AQ$61="","",IF(COUNTIFS('(6)定期点検調書'!$B$12:$B$5000,AQ$61,'(6)定期点検調書'!$AH$12:$AH$5000,$C63,'(6)定期点検調書'!$BF$12:$BF$5000,$W$7)&gt;=1,$W$7,IF(COUNTIFS('(6)定期点検調書'!$B$12:$B$5000,AQ$61,'(6)定期点検調書'!$AH$12:$AH$5000,$C63,'(6)定期点検調書'!$BF$12:$BF$5000,$V$7)&gt;=1,$V$7,IF(COUNTIFS('(6)定期点検調書'!$B$12:$B$5000,AQ$61,'(6)定期点検調書'!$AH$12:$AH$5000,$C63,'(6)定期点検調書'!$BF$12:$BF$5000,$U$7)&gt;=1,$U$7,IF(COUNTIFS('(6)定期点検調書'!$B$12:$B$5000,AQ$61,'(6)定期点検調書'!$AH$12:$AH$5000,$C63,'(6)定期点検調書'!$BF$12:$BF$5000,$T$7)&gt;=1,$T$7,IF(COUNTIFS('(6)定期点検調書'!$B$12:$B$5000,AQ$61,'(6)定期点検調書'!$AH$12:$AH$5000,$C63,'(6)定期点検調書'!$BF$12:$BF$5000,$S$7)&gt;=1,$S$7,""))))))</f>
        <v/>
      </c>
      <c r="AR63" s="465" t="str">
        <f>IF(AR$61="","",IF(COUNTIFS('(6)定期点検調書'!$B$12:$B$5000,AR$61,'(6)定期点検調書'!$AH$12:$AH$5000,$C63,'(6)定期点検調書'!$BF$12:$BF$5000,$W$7)&gt;=1,$W$7,IF(COUNTIFS('(6)定期点検調書'!$B$12:$B$5000,AR$61,'(6)定期点検調書'!$AH$12:$AH$5000,$C63,'(6)定期点検調書'!$BF$12:$BF$5000,$V$7)&gt;=1,$V$7,IF(COUNTIFS('(6)定期点検調書'!$B$12:$B$5000,AR$61,'(6)定期点検調書'!$AH$12:$AH$5000,$C63,'(6)定期点検調書'!$BF$12:$BF$5000,$U$7)&gt;=1,$U$7,IF(COUNTIFS('(6)定期点検調書'!$B$12:$B$5000,AR$61,'(6)定期点検調書'!$AH$12:$AH$5000,$C63,'(6)定期点検調書'!$BF$12:$BF$5000,$T$7)&gt;=1,$T$7,IF(COUNTIFS('(6)定期点検調書'!$B$12:$B$5000,AR$61,'(6)定期点検調書'!$AH$12:$AH$5000,$C63,'(6)定期点検調書'!$BF$12:$BF$5000,$S$7)&gt;=1,$S$7,""))))))</f>
        <v/>
      </c>
      <c r="AS63" s="465" t="str">
        <f>IF(AS$61="","",IF(COUNTIFS('(6)定期点検調書'!$B$12:$B$5000,AS$61,'(6)定期点検調書'!$AH$12:$AH$5000,$C63,'(6)定期点検調書'!$BF$12:$BF$5000,$W$7)&gt;=1,$W$7,IF(COUNTIFS('(6)定期点検調書'!$B$12:$B$5000,AS$61,'(6)定期点検調書'!$AH$12:$AH$5000,$C63,'(6)定期点検調書'!$BF$12:$BF$5000,$V$7)&gt;=1,$V$7,IF(COUNTIFS('(6)定期点検調書'!$B$12:$B$5000,AS$61,'(6)定期点検調書'!$AH$12:$AH$5000,$C63,'(6)定期点検調書'!$BF$12:$BF$5000,$U$7)&gt;=1,$U$7,IF(COUNTIFS('(6)定期点検調書'!$B$12:$B$5000,AS$61,'(6)定期点検調書'!$AH$12:$AH$5000,$C63,'(6)定期点検調書'!$BF$12:$BF$5000,$T$7)&gt;=1,$T$7,IF(COUNTIFS('(6)定期点検調書'!$B$12:$B$5000,AS$61,'(6)定期点検調書'!$AH$12:$AH$5000,$C63,'(6)定期点検調書'!$BF$12:$BF$5000,$S$7)&gt;=1,$S$7,""))))))</f>
        <v/>
      </c>
      <c r="AT63" s="465" t="str">
        <f>IF(AT$61="","",IF(COUNTIFS('(6)定期点検調書'!$B$12:$B$5000,AT$61,'(6)定期点検調書'!$AH$12:$AH$5000,$C63,'(6)定期点検調書'!$BF$12:$BF$5000,$W$7)&gt;=1,$W$7,IF(COUNTIFS('(6)定期点検調書'!$B$12:$B$5000,AT$61,'(6)定期点検調書'!$AH$12:$AH$5000,$C63,'(6)定期点検調書'!$BF$12:$BF$5000,$V$7)&gt;=1,$V$7,IF(COUNTIFS('(6)定期点検調書'!$B$12:$B$5000,AT$61,'(6)定期点検調書'!$AH$12:$AH$5000,$C63,'(6)定期点検調書'!$BF$12:$BF$5000,$U$7)&gt;=1,$U$7,IF(COUNTIFS('(6)定期点検調書'!$B$12:$B$5000,AT$61,'(6)定期点検調書'!$AH$12:$AH$5000,$C63,'(6)定期点検調書'!$BF$12:$BF$5000,$T$7)&gt;=1,$T$7,IF(COUNTIFS('(6)定期点検調書'!$B$12:$B$5000,AT$61,'(6)定期点検調書'!$AH$12:$AH$5000,$C63,'(6)定期点検調書'!$BF$12:$BF$5000,$S$7)&gt;=1,$S$7,""))))))</f>
        <v/>
      </c>
      <c r="AU63" s="465" t="str">
        <f>IF(AU$61="","",IF(COUNTIFS('(6)定期点検調書'!$B$12:$B$5000,AU$61,'(6)定期点検調書'!$AH$12:$AH$5000,$C63,'(6)定期点検調書'!$BF$12:$BF$5000,$W$7)&gt;=1,$W$7,IF(COUNTIFS('(6)定期点検調書'!$B$12:$B$5000,AU$61,'(6)定期点検調書'!$AH$12:$AH$5000,$C63,'(6)定期点検調書'!$BF$12:$BF$5000,$V$7)&gt;=1,$V$7,IF(COUNTIFS('(6)定期点検調書'!$B$12:$B$5000,AU$61,'(6)定期点検調書'!$AH$12:$AH$5000,$C63,'(6)定期点検調書'!$BF$12:$BF$5000,$U$7)&gt;=1,$U$7,IF(COUNTIFS('(6)定期点検調書'!$B$12:$B$5000,AU$61,'(6)定期点検調書'!$AH$12:$AH$5000,$C63,'(6)定期点検調書'!$BF$12:$BF$5000,$T$7)&gt;=1,$T$7,IF(COUNTIFS('(6)定期点検調書'!$B$12:$B$5000,AU$61,'(6)定期点検調書'!$AH$12:$AH$5000,$C63,'(6)定期点検調書'!$BF$12:$BF$5000,$S$7)&gt;=1,$S$7,""))))))</f>
        <v/>
      </c>
      <c r="AV63" s="465" t="str">
        <f>IF(AV$61="","",IF(COUNTIFS('(6)定期点検調書'!$B$12:$B$5000,AV$61,'(6)定期点検調書'!$AH$12:$AH$5000,$C63,'(6)定期点検調書'!$BF$12:$BF$5000,$W$7)&gt;=1,$W$7,IF(COUNTIFS('(6)定期点検調書'!$B$12:$B$5000,AV$61,'(6)定期点検調書'!$AH$12:$AH$5000,$C63,'(6)定期点検調書'!$BF$12:$BF$5000,$V$7)&gt;=1,$V$7,IF(COUNTIFS('(6)定期点検調書'!$B$12:$B$5000,AV$61,'(6)定期点検調書'!$AH$12:$AH$5000,$C63,'(6)定期点検調書'!$BF$12:$BF$5000,$U$7)&gt;=1,$U$7,IF(COUNTIFS('(6)定期点検調書'!$B$12:$B$5000,AV$61,'(6)定期点検調書'!$AH$12:$AH$5000,$C63,'(6)定期点検調書'!$BF$12:$BF$5000,$T$7)&gt;=1,$T$7,IF(COUNTIFS('(6)定期点検調書'!$B$12:$B$5000,AV$61,'(6)定期点検調書'!$AH$12:$AH$5000,$C63,'(6)定期点検調書'!$BF$12:$BF$5000,$S$7)&gt;=1,$S$7,""))))))</f>
        <v/>
      </c>
      <c r="AW63" s="465" t="str">
        <f>IF(AW$61="","",IF(COUNTIFS('(6)定期点検調書'!$B$12:$B$5000,AW$61,'(6)定期点検調書'!$AH$12:$AH$5000,$C63,'(6)定期点検調書'!$BF$12:$BF$5000,$W$7)&gt;=1,$W$7,IF(COUNTIFS('(6)定期点検調書'!$B$12:$B$5000,AW$61,'(6)定期点検調書'!$AH$12:$AH$5000,$C63,'(6)定期点検調書'!$BF$12:$BF$5000,$V$7)&gt;=1,$V$7,IF(COUNTIFS('(6)定期点検調書'!$B$12:$B$5000,AW$61,'(6)定期点検調書'!$AH$12:$AH$5000,$C63,'(6)定期点検調書'!$BF$12:$BF$5000,$U$7)&gt;=1,$U$7,IF(COUNTIFS('(6)定期点検調書'!$B$12:$B$5000,AW$61,'(6)定期点検調書'!$AH$12:$AH$5000,$C63,'(6)定期点検調書'!$BF$12:$BF$5000,$T$7)&gt;=1,$T$7,IF(COUNTIFS('(6)定期点検調書'!$B$12:$B$5000,AW$61,'(6)定期点検調書'!$AH$12:$AH$5000,$C63,'(6)定期点検調書'!$BF$12:$BF$5000,$S$7)&gt;=1,$S$7,""))))))</f>
        <v/>
      </c>
      <c r="AX63" s="465" t="str">
        <f>IF(AX$61="","",IF(COUNTIFS('(6)定期点検調書'!$B$12:$B$5000,AX$61,'(6)定期点検調書'!$AH$12:$AH$5000,$C63,'(6)定期点検調書'!$BF$12:$BF$5000,$W$7)&gt;=1,$W$7,IF(COUNTIFS('(6)定期点検調書'!$B$12:$B$5000,AX$61,'(6)定期点検調書'!$AH$12:$AH$5000,$C63,'(6)定期点検調書'!$BF$12:$BF$5000,$V$7)&gt;=1,$V$7,IF(COUNTIFS('(6)定期点検調書'!$B$12:$B$5000,AX$61,'(6)定期点検調書'!$AH$12:$AH$5000,$C63,'(6)定期点検調書'!$BF$12:$BF$5000,$U$7)&gt;=1,$U$7,IF(COUNTIFS('(6)定期点検調書'!$B$12:$B$5000,AX$61,'(6)定期点検調書'!$AH$12:$AH$5000,$C63,'(6)定期点検調書'!$BF$12:$BF$5000,$T$7)&gt;=1,$T$7,IF(COUNTIFS('(6)定期点検調書'!$B$12:$B$5000,AX$61,'(6)定期点検調書'!$AH$12:$AH$5000,$C63,'(6)定期点検調書'!$BF$12:$BF$5000,$S$7)&gt;=1,$S$7,""))))))</f>
        <v/>
      </c>
      <c r="AY63" s="465" t="str">
        <f>IF(AY$61="","",IF(COUNTIFS('(6)定期点検調書'!$B$12:$B$5000,AY$61,'(6)定期点検調書'!$AH$12:$AH$5000,$C63,'(6)定期点検調書'!$BF$12:$BF$5000,$W$7)&gt;=1,$W$7,IF(COUNTIFS('(6)定期点検調書'!$B$12:$B$5000,AY$61,'(6)定期点検調書'!$AH$12:$AH$5000,$C63,'(6)定期点検調書'!$BF$12:$BF$5000,$V$7)&gt;=1,$V$7,IF(COUNTIFS('(6)定期点検調書'!$B$12:$B$5000,AY$61,'(6)定期点検調書'!$AH$12:$AH$5000,$C63,'(6)定期点検調書'!$BF$12:$BF$5000,$U$7)&gt;=1,$U$7,IF(COUNTIFS('(6)定期点検調書'!$B$12:$B$5000,AY$61,'(6)定期点検調書'!$AH$12:$AH$5000,$C63,'(6)定期点検調書'!$BF$12:$BF$5000,$T$7)&gt;=1,$T$7,IF(COUNTIFS('(6)定期点検調書'!$B$12:$B$5000,AY$61,'(6)定期点検調書'!$AH$12:$AH$5000,$C63,'(6)定期点検調書'!$BF$12:$BF$5000,$S$7)&gt;=1,$S$7,""))))))</f>
        <v/>
      </c>
      <c r="AZ63" s="465" t="str">
        <f>IF(AZ$61="","",IF(COUNTIFS('(6)定期点検調書'!$B$12:$B$5000,AZ$61,'(6)定期点検調書'!$AH$12:$AH$5000,$C63,'(6)定期点検調書'!$BF$12:$BF$5000,$W$7)&gt;=1,$W$7,IF(COUNTIFS('(6)定期点検調書'!$B$12:$B$5000,AZ$61,'(6)定期点検調書'!$AH$12:$AH$5000,$C63,'(6)定期点検調書'!$BF$12:$BF$5000,$V$7)&gt;=1,$V$7,IF(COUNTIFS('(6)定期点検調書'!$B$12:$B$5000,AZ$61,'(6)定期点検調書'!$AH$12:$AH$5000,$C63,'(6)定期点検調書'!$BF$12:$BF$5000,$U$7)&gt;=1,$U$7,IF(COUNTIFS('(6)定期点検調書'!$B$12:$B$5000,AZ$61,'(6)定期点検調書'!$AH$12:$AH$5000,$C63,'(6)定期点検調書'!$BF$12:$BF$5000,$T$7)&gt;=1,$T$7,IF(COUNTIFS('(6)定期点検調書'!$B$12:$B$5000,AZ$61,'(6)定期点検調書'!$AH$12:$AH$5000,$C63,'(6)定期点検調書'!$BF$12:$BF$5000,$S$7)&gt;=1,$S$7,""))))))</f>
        <v/>
      </c>
      <c r="BA63" s="466" t="str">
        <f>IF(BA$61="","",IF(COUNTIFS('(6)定期点検調書'!$B$12:$B$5000,BA$61,'(6)定期点検調書'!$AH$12:$AH$5000,$C63,'(6)定期点検調書'!$BF$12:$BF$5000,$W$7)&gt;=1,$W$7,IF(COUNTIFS('(6)定期点検調書'!$B$12:$B$5000,BA$61,'(6)定期点検調書'!$AH$12:$AH$5000,$C63,'(6)定期点検調書'!$BF$12:$BF$5000,$V$7)&gt;=1,$V$7,IF(COUNTIFS('(6)定期点検調書'!$B$12:$B$5000,BA$61,'(6)定期点検調書'!$AH$12:$AH$5000,$C63,'(6)定期点検調書'!$BF$12:$BF$5000,$U$7)&gt;=1,$U$7,IF(COUNTIFS('(6)定期点検調書'!$B$12:$B$5000,BA$61,'(6)定期点検調書'!$AH$12:$AH$5000,$C63,'(6)定期点検調書'!$BF$12:$BF$5000,$T$7)&gt;=1,$T$7,IF(COUNTIFS('(6)定期点検調書'!$B$12:$B$5000,BA$61,'(6)定期点検調書'!$AH$12:$AH$5000,$C63,'(6)定期点検調書'!$BF$12:$BF$5000,$S$7)&gt;=1,$S$7,""))))))</f>
        <v/>
      </c>
      <c r="BB63" s="1"/>
      <c r="BC63" s="1"/>
    </row>
    <row r="64" spans="2:55" ht="18.75" customHeight="1" x14ac:dyDescent="0.2">
      <c r="B64" s="1854"/>
      <c r="C64" s="1841" t="str">
        <f>ﾃﾞｰﾀ一覧!$U$20</f>
        <v>表面劣化</v>
      </c>
      <c r="D64" s="1842"/>
      <c r="E64" s="1842"/>
      <c r="F64" s="1842"/>
      <c r="G64" s="1843"/>
      <c r="H64" s="467" t="str">
        <f>IF(H$61="","",IF(COUNTIFS('(6)定期点検調書'!$B$12:$B$5000,H$61,'(6)定期点検調書'!$AH$12:$AH$5000,$C64,'(6)定期点検調書'!$BF$12:$BF$5000,$W$7)&gt;=1,$W$7,IF(COUNTIFS('(6)定期点検調書'!$B$12:$B$5000,H$61,'(6)定期点検調書'!$AH$12:$AH$5000,$C64,'(6)定期点検調書'!$BF$12:$BF$5000,$V$7)&gt;=1,$V$7,IF(COUNTIFS('(6)定期点検調書'!$B$12:$B$5000,H$61,'(6)定期点検調書'!$AH$12:$AH$5000,$C64,'(6)定期点検調書'!$BF$12:$BF$5000,$U$7)&gt;=1,$U$7,IF(COUNTIFS('(6)定期点検調書'!$B$12:$B$5000,H$61,'(6)定期点検調書'!$AH$12:$AH$5000,$C64,'(6)定期点検調書'!$BF$12:$BF$5000,$T$7)&gt;=1,$T$7,IF(COUNTIFS('(6)定期点検調書'!$B$12:$B$5000,H$61,'(6)定期点検調書'!$AH$12:$AH$5000,$C64,'(6)定期点検調書'!$BF$12:$BF$5000,$S$7)&gt;=1,$S$7,""))))))</f>
        <v/>
      </c>
      <c r="I64" s="465" t="str">
        <f>IF(I$61="","",IF(COUNTIFS('(6)定期点検調書'!$B$12:$B$5000,I$61,'(6)定期点検調書'!$AH$12:$AH$5000,$C64,'(6)定期点検調書'!$BF$12:$BF$5000,$W$7)&gt;=1,$W$7,IF(COUNTIFS('(6)定期点検調書'!$B$12:$B$5000,I$61,'(6)定期点検調書'!$AH$12:$AH$5000,$C64,'(6)定期点検調書'!$BF$12:$BF$5000,$V$7)&gt;=1,$V$7,IF(COUNTIFS('(6)定期点検調書'!$B$12:$B$5000,I$61,'(6)定期点検調書'!$AH$12:$AH$5000,$C64,'(6)定期点検調書'!$BF$12:$BF$5000,$U$7)&gt;=1,$U$7,IF(COUNTIFS('(6)定期点検調書'!$B$12:$B$5000,I$61,'(6)定期点検調書'!$AH$12:$AH$5000,$C64,'(6)定期点検調書'!$BF$12:$BF$5000,$T$7)&gt;=1,$T$7,IF(COUNTIFS('(6)定期点検調書'!$B$12:$B$5000,I$61,'(6)定期点検調書'!$AH$12:$AH$5000,$C64,'(6)定期点検調書'!$BF$12:$BF$5000,$S$7)&gt;=1,$S$7,""))))))</f>
        <v/>
      </c>
      <c r="J64" s="465" t="str">
        <f>IF(J$61="","",IF(COUNTIFS('(6)定期点検調書'!$B$12:$B$5000,J$61,'(6)定期点検調書'!$AH$12:$AH$5000,$C64,'(6)定期点検調書'!$BF$12:$BF$5000,$W$7)&gt;=1,$W$7,IF(COUNTIFS('(6)定期点検調書'!$B$12:$B$5000,J$61,'(6)定期点検調書'!$AH$12:$AH$5000,$C64,'(6)定期点検調書'!$BF$12:$BF$5000,$V$7)&gt;=1,$V$7,IF(COUNTIFS('(6)定期点検調書'!$B$12:$B$5000,J$61,'(6)定期点検調書'!$AH$12:$AH$5000,$C64,'(6)定期点検調書'!$BF$12:$BF$5000,$U$7)&gt;=1,$U$7,IF(COUNTIFS('(6)定期点検調書'!$B$12:$B$5000,J$61,'(6)定期点検調書'!$AH$12:$AH$5000,$C64,'(6)定期点検調書'!$BF$12:$BF$5000,$T$7)&gt;=1,$T$7,IF(COUNTIFS('(6)定期点検調書'!$B$12:$B$5000,J$61,'(6)定期点検調書'!$AH$12:$AH$5000,$C64,'(6)定期点検調書'!$BF$12:$BF$5000,$S$7)&gt;=1,$S$7,""))))))</f>
        <v/>
      </c>
      <c r="K64" s="465" t="str">
        <f>IF(K$61="","",IF(COUNTIFS('(6)定期点検調書'!$B$12:$B$5000,K$61,'(6)定期点検調書'!$AH$12:$AH$5000,$C64,'(6)定期点検調書'!$BF$12:$BF$5000,$W$7)&gt;=1,$W$7,IF(COUNTIFS('(6)定期点検調書'!$B$12:$B$5000,K$61,'(6)定期点検調書'!$AH$12:$AH$5000,$C64,'(6)定期点検調書'!$BF$12:$BF$5000,$V$7)&gt;=1,$V$7,IF(COUNTIFS('(6)定期点検調書'!$B$12:$B$5000,K$61,'(6)定期点検調書'!$AH$12:$AH$5000,$C64,'(6)定期点検調書'!$BF$12:$BF$5000,$U$7)&gt;=1,$U$7,IF(COUNTIFS('(6)定期点検調書'!$B$12:$B$5000,K$61,'(6)定期点検調書'!$AH$12:$AH$5000,$C64,'(6)定期点検調書'!$BF$12:$BF$5000,$T$7)&gt;=1,$T$7,IF(COUNTIFS('(6)定期点検調書'!$B$12:$B$5000,K$61,'(6)定期点検調書'!$AH$12:$AH$5000,$C64,'(6)定期点検調書'!$BF$12:$BF$5000,$S$7)&gt;=1,$S$7,""))))))</f>
        <v/>
      </c>
      <c r="L64" s="465" t="str">
        <f>IF(L$61="","",IF(COUNTIFS('(6)定期点検調書'!$B$12:$B$5000,L$61,'(6)定期点検調書'!$AH$12:$AH$5000,$C64,'(6)定期点検調書'!$BF$12:$BF$5000,$W$7)&gt;=1,$W$7,IF(COUNTIFS('(6)定期点検調書'!$B$12:$B$5000,L$61,'(6)定期点検調書'!$AH$12:$AH$5000,$C64,'(6)定期点検調書'!$BF$12:$BF$5000,$V$7)&gt;=1,$V$7,IF(COUNTIFS('(6)定期点検調書'!$B$12:$B$5000,L$61,'(6)定期点検調書'!$AH$12:$AH$5000,$C64,'(6)定期点検調書'!$BF$12:$BF$5000,$U$7)&gt;=1,$U$7,IF(COUNTIFS('(6)定期点検調書'!$B$12:$B$5000,L$61,'(6)定期点検調書'!$AH$12:$AH$5000,$C64,'(6)定期点検調書'!$BF$12:$BF$5000,$T$7)&gt;=1,$T$7,IF(COUNTIFS('(6)定期点検調書'!$B$12:$B$5000,L$61,'(6)定期点検調書'!$AH$12:$AH$5000,$C64,'(6)定期点検調書'!$BF$12:$BF$5000,$S$7)&gt;=1,$S$7,""))))))</f>
        <v/>
      </c>
      <c r="M64" s="465" t="str">
        <f>IF(M$61="","",IF(COUNTIFS('(6)定期点検調書'!$B$12:$B$5000,M$61,'(6)定期点検調書'!$AH$12:$AH$5000,$C64,'(6)定期点検調書'!$BF$12:$BF$5000,$W$7)&gt;=1,$W$7,IF(COUNTIFS('(6)定期点検調書'!$B$12:$B$5000,M$61,'(6)定期点検調書'!$AH$12:$AH$5000,$C64,'(6)定期点検調書'!$BF$12:$BF$5000,$V$7)&gt;=1,$V$7,IF(COUNTIFS('(6)定期点検調書'!$B$12:$B$5000,M$61,'(6)定期点検調書'!$AH$12:$AH$5000,$C64,'(6)定期点検調書'!$BF$12:$BF$5000,$U$7)&gt;=1,$U$7,IF(COUNTIFS('(6)定期点検調書'!$B$12:$B$5000,M$61,'(6)定期点検調書'!$AH$12:$AH$5000,$C64,'(6)定期点検調書'!$BF$12:$BF$5000,$T$7)&gt;=1,$T$7,IF(COUNTIFS('(6)定期点検調書'!$B$12:$B$5000,M$61,'(6)定期点検調書'!$AH$12:$AH$5000,$C64,'(6)定期点検調書'!$BF$12:$BF$5000,$S$7)&gt;=1,$S$7,""))))))</f>
        <v/>
      </c>
      <c r="N64" s="465" t="str">
        <f>IF(N$61="","",IF(COUNTIFS('(6)定期点検調書'!$B$12:$B$5000,N$61,'(6)定期点検調書'!$AH$12:$AH$5000,$C64,'(6)定期点検調書'!$BF$12:$BF$5000,$W$7)&gt;=1,$W$7,IF(COUNTIFS('(6)定期点検調書'!$B$12:$B$5000,N$61,'(6)定期点検調書'!$AH$12:$AH$5000,$C64,'(6)定期点検調書'!$BF$12:$BF$5000,$V$7)&gt;=1,$V$7,IF(COUNTIFS('(6)定期点検調書'!$B$12:$B$5000,N$61,'(6)定期点検調書'!$AH$12:$AH$5000,$C64,'(6)定期点検調書'!$BF$12:$BF$5000,$U$7)&gt;=1,$U$7,IF(COUNTIFS('(6)定期点検調書'!$B$12:$B$5000,N$61,'(6)定期点検調書'!$AH$12:$AH$5000,$C64,'(6)定期点検調書'!$BF$12:$BF$5000,$T$7)&gt;=1,$T$7,IF(COUNTIFS('(6)定期点検調書'!$B$12:$B$5000,N$61,'(6)定期点検調書'!$AH$12:$AH$5000,$C64,'(6)定期点検調書'!$BF$12:$BF$5000,$S$7)&gt;=1,$S$7,""))))))</f>
        <v/>
      </c>
      <c r="O64" s="465" t="str">
        <f>IF(O$61="","",IF(COUNTIFS('(6)定期点検調書'!$B$12:$B$5000,O$61,'(6)定期点検調書'!$AH$12:$AH$5000,$C64,'(6)定期点検調書'!$BF$12:$BF$5000,$W$7)&gt;=1,$W$7,IF(COUNTIFS('(6)定期点検調書'!$B$12:$B$5000,O$61,'(6)定期点検調書'!$AH$12:$AH$5000,$C64,'(6)定期点検調書'!$BF$12:$BF$5000,$V$7)&gt;=1,$V$7,IF(COUNTIFS('(6)定期点検調書'!$B$12:$B$5000,O$61,'(6)定期点検調書'!$AH$12:$AH$5000,$C64,'(6)定期点検調書'!$BF$12:$BF$5000,$U$7)&gt;=1,$U$7,IF(COUNTIFS('(6)定期点検調書'!$B$12:$B$5000,O$61,'(6)定期点検調書'!$AH$12:$AH$5000,$C64,'(6)定期点検調書'!$BF$12:$BF$5000,$T$7)&gt;=1,$T$7,IF(COUNTIFS('(6)定期点検調書'!$B$12:$B$5000,O$61,'(6)定期点検調書'!$AH$12:$AH$5000,$C64,'(6)定期点検調書'!$BF$12:$BF$5000,$S$7)&gt;=1,$S$7,""))))))</f>
        <v/>
      </c>
      <c r="P64" s="465" t="str">
        <f>IF(P$61="","",IF(COUNTIFS('(6)定期点検調書'!$B$12:$B$5000,P$61,'(6)定期点検調書'!$AH$12:$AH$5000,$C64,'(6)定期点検調書'!$BF$12:$BF$5000,$W$7)&gt;=1,$W$7,IF(COUNTIFS('(6)定期点検調書'!$B$12:$B$5000,P$61,'(6)定期点検調書'!$AH$12:$AH$5000,$C64,'(6)定期点検調書'!$BF$12:$BF$5000,$V$7)&gt;=1,$V$7,IF(COUNTIFS('(6)定期点検調書'!$B$12:$B$5000,P$61,'(6)定期点検調書'!$AH$12:$AH$5000,$C64,'(6)定期点検調書'!$BF$12:$BF$5000,$U$7)&gt;=1,$U$7,IF(COUNTIFS('(6)定期点検調書'!$B$12:$B$5000,P$61,'(6)定期点検調書'!$AH$12:$AH$5000,$C64,'(6)定期点検調書'!$BF$12:$BF$5000,$T$7)&gt;=1,$T$7,IF(COUNTIFS('(6)定期点検調書'!$B$12:$B$5000,P$61,'(6)定期点検調書'!$AH$12:$AH$5000,$C64,'(6)定期点検調書'!$BF$12:$BF$5000,$S$7)&gt;=1,$S$7,""))))))</f>
        <v/>
      </c>
      <c r="Q64" s="465" t="str">
        <f>IF(Q$61="","",IF(COUNTIFS('(6)定期点検調書'!$B$12:$B$5000,Q$61,'(6)定期点検調書'!$AH$12:$AH$5000,$C64,'(6)定期点検調書'!$BF$12:$BF$5000,$W$7)&gt;=1,$W$7,IF(COUNTIFS('(6)定期点検調書'!$B$12:$B$5000,Q$61,'(6)定期点検調書'!$AH$12:$AH$5000,$C64,'(6)定期点検調書'!$BF$12:$BF$5000,$V$7)&gt;=1,$V$7,IF(COUNTIFS('(6)定期点検調書'!$B$12:$B$5000,Q$61,'(6)定期点検調書'!$AH$12:$AH$5000,$C64,'(6)定期点検調書'!$BF$12:$BF$5000,$U$7)&gt;=1,$U$7,IF(COUNTIFS('(6)定期点検調書'!$B$12:$B$5000,Q$61,'(6)定期点検調書'!$AH$12:$AH$5000,$C64,'(6)定期点検調書'!$BF$12:$BF$5000,$T$7)&gt;=1,$T$7,IF(COUNTIFS('(6)定期点検調書'!$B$12:$B$5000,Q$61,'(6)定期点検調書'!$AH$12:$AH$5000,$C64,'(6)定期点検調書'!$BF$12:$BF$5000,$S$7)&gt;=1,$S$7,""))))))</f>
        <v/>
      </c>
      <c r="R64" s="465" t="str">
        <f>IF(R$61="","",IF(COUNTIFS('(6)定期点検調書'!$B$12:$B$5000,R$61,'(6)定期点検調書'!$AH$12:$AH$5000,$C64,'(6)定期点検調書'!$BF$12:$BF$5000,$W$7)&gt;=1,$W$7,IF(COUNTIFS('(6)定期点検調書'!$B$12:$B$5000,R$61,'(6)定期点検調書'!$AH$12:$AH$5000,$C64,'(6)定期点検調書'!$BF$12:$BF$5000,$V$7)&gt;=1,$V$7,IF(COUNTIFS('(6)定期点検調書'!$B$12:$B$5000,R$61,'(6)定期点検調書'!$AH$12:$AH$5000,$C64,'(6)定期点検調書'!$BF$12:$BF$5000,$U$7)&gt;=1,$U$7,IF(COUNTIFS('(6)定期点検調書'!$B$12:$B$5000,R$61,'(6)定期点検調書'!$AH$12:$AH$5000,$C64,'(6)定期点検調書'!$BF$12:$BF$5000,$T$7)&gt;=1,$T$7,IF(COUNTIFS('(6)定期点検調書'!$B$12:$B$5000,R$61,'(6)定期点検調書'!$AH$12:$AH$5000,$C64,'(6)定期点検調書'!$BF$12:$BF$5000,$S$7)&gt;=1,$S$7,""))))))</f>
        <v/>
      </c>
      <c r="S64" s="465" t="str">
        <f>IF(S$61="","",IF(COUNTIFS('(6)定期点検調書'!$B$12:$B$5000,S$61,'(6)定期点検調書'!$AH$12:$AH$5000,$C64,'(6)定期点検調書'!$BF$12:$BF$5000,$W$7)&gt;=1,$W$7,IF(COUNTIFS('(6)定期点検調書'!$B$12:$B$5000,S$61,'(6)定期点検調書'!$AH$12:$AH$5000,$C64,'(6)定期点検調書'!$BF$12:$BF$5000,$V$7)&gt;=1,$V$7,IF(COUNTIFS('(6)定期点検調書'!$B$12:$B$5000,S$61,'(6)定期点検調書'!$AH$12:$AH$5000,$C64,'(6)定期点検調書'!$BF$12:$BF$5000,$U$7)&gt;=1,$U$7,IF(COUNTIFS('(6)定期点検調書'!$B$12:$B$5000,S$61,'(6)定期点検調書'!$AH$12:$AH$5000,$C64,'(6)定期点検調書'!$BF$12:$BF$5000,$T$7)&gt;=1,$T$7,IF(COUNTIFS('(6)定期点検調書'!$B$12:$B$5000,S$61,'(6)定期点検調書'!$AH$12:$AH$5000,$C64,'(6)定期点検調書'!$BF$12:$BF$5000,$S$7)&gt;=1,$S$7,""))))))</f>
        <v/>
      </c>
      <c r="T64" s="465" t="str">
        <f>IF(T$61="","",IF(COUNTIFS('(6)定期点検調書'!$B$12:$B$5000,T$61,'(6)定期点検調書'!$AH$12:$AH$5000,$C64,'(6)定期点検調書'!$BF$12:$BF$5000,$W$7)&gt;=1,$W$7,IF(COUNTIFS('(6)定期点検調書'!$B$12:$B$5000,T$61,'(6)定期点検調書'!$AH$12:$AH$5000,$C64,'(6)定期点検調書'!$BF$12:$BF$5000,$V$7)&gt;=1,$V$7,IF(COUNTIFS('(6)定期点検調書'!$B$12:$B$5000,T$61,'(6)定期点検調書'!$AH$12:$AH$5000,$C64,'(6)定期点検調書'!$BF$12:$BF$5000,$U$7)&gt;=1,$U$7,IF(COUNTIFS('(6)定期点検調書'!$B$12:$B$5000,T$61,'(6)定期点検調書'!$AH$12:$AH$5000,$C64,'(6)定期点検調書'!$BF$12:$BF$5000,$T$7)&gt;=1,$T$7,IF(COUNTIFS('(6)定期点検調書'!$B$12:$B$5000,T$61,'(6)定期点検調書'!$AH$12:$AH$5000,$C64,'(6)定期点検調書'!$BF$12:$BF$5000,$S$7)&gt;=1,$S$7,""))))))</f>
        <v/>
      </c>
      <c r="U64" s="465" t="str">
        <f>IF(U$61="","",IF(COUNTIFS('(6)定期点検調書'!$B$12:$B$5000,U$61,'(6)定期点検調書'!$AH$12:$AH$5000,$C64,'(6)定期点検調書'!$BF$12:$BF$5000,$W$7)&gt;=1,$W$7,IF(COUNTIFS('(6)定期点検調書'!$B$12:$B$5000,U$61,'(6)定期点検調書'!$AH$12:$AH$5000,$C64,'(6)定期点検調書'!$BF$12:$BF$5000,$V$7)&gt;=1,$V$7,IF(COUNTIFS('(6)定期点検調書'!$B$12:$B$5000,U$61,'(6)定期点検調書'!$AH$12:$AH$5000,$C64,'(6)定期点検調書'!$BF$12:$BF$5000,$U$7)&gt;=1,$U$7,IF(COUNTIFS('(6)定期点検調書'!$B$12:$B$5000,U$61,'(6)定期点検調書'!$AH$12:$AH$5000,$C64,'(6)定期点検調書'!$BF$12:$BF$5000,$T$7)&gt;=1,$T$7,IF(COUNTIFS('(6)定期点検調書'!$B$12:$B$5000,U$61,'(6)定期点検調書'!$AH$12:$AH$5000,$C64,'(6)定期点検調書'!$BF$12:$BF$5000,$S$7)&gt;=1,$S$7,""))))))</f>
        <v/>
      </c>
      <c r="V64" s="465" t="str">
        <f>IF(V$61="","",IF(COUNTIFS('(6)定期点検調書'!$B$12:$B$5000,V$61,'(6)定期点検調書'!$AH$12:$AH$5000,$C64,'(6)定期点検調書'!$BF$12:$BF$5000,$W$7)&gt;=1,$W$7,IF(COUNTIFS('(6)定期点検調書'!$B$12:$B$5000,V$61,'(6)定期点検調書'!$AH$12:$AH$5000,$C64,'(6)定期点検調書'!$BF$12:$BF$5000,$V$7)&gt;=1,$V$7,IF(COUNTIFS('(6)定期点検調書'!$B$12:$B$5000,V$61,'(6)定期点検調書'!$AH$12:$AH$5000,$C64,'(6)定期点検調書'!$BF$12:$BF$5000,$U$7)&gt;=1,$U$7,IF(COUNTIFS('(6)定期点検調書'!$B$12:$B$5000,V$61,'(6)定期点検調書'!$AH$12:$AH$5000,$C64,'(6)定期点検調書'!$BF$12:$BF$5000,$T$7)&gt;=1,$T$7,IF(COUNTIFS('(6)定期点検調書'!$B$12:$B$5000,V$61,'(6)定期点検調書'!$AH$12:$AH$5000,$C64,'(6)定期点検調書'!$BF$12:$BF$5000,$S$7)&gt;=1,$S$7,""))))))</f>
        <v/>
      </c>
      <c r="W64" s="465" t="str">
        <f>IF(W$61="","",IF(COUNTIFS('(6)定期点検調書'!$B$12:$B$5000,W$61,'(6)定期点検調書'!$AH$12:$AH$5000,$C64,'(6)定期点検調書'!$BF$12:$BF$5000,$W$7)&gt;=1,$W$7,IF(COUNTIFS('(6)定期点検調書'!$B$12:$B$5000,W$61,'(6)定期点検調書'!$AH$12:$AH$5000,$C64,'(6)定期点検調書'!$BF$12:$BF$5000,$V$7)&gt;=1,$V$7,IF(COUNTIFS('(6)定期点検調書'!$B$12:$B$5000,W$61,'(6)定期点検調書'!$AH$12:$AH$5000,$C64,'(6)定期点検調書'!$BF$12:$BF$5000,$U$7)&gt;=1,$U$7,IF(COUNTIFS('(6)定期点検調書'!$B$12:$B$5000,W$61,'(6)定期点検調書'!$AH$12:$AH$5000,$C64,'(6)定期点検調書'!$BF$12:$BF$5000,$T$7)&gt;=1,$T$7,IF(COUNTIFS('(6)定期点検調書'!$B$12:$B$5000,W$61,'(6)定期点検調書'!$AH$12:$AH$5000,$C64,'(6)定期点検調書'!$BF$12:$BF$5000,$S$7)&gt;=1,$S$7,""))))))</f>
        <v/>
      </c>
      <c r="X64" s="465" t="str">
        <f>IF(X$61="","",IF(COUNTIFS('(6)定期点検調書'!$B$12:$B$5000,X$61,'(6)定期点検調書'!$AH$12:$AH$5000,$C64,'(6)定期点検調書'!$BF$12:$BF$5000,$W$7)&gt;=1,$W$7,IF(COUNTIFS('(6)定期点検調書'!$B$12:$B$5000,X$61,'(6)定期点検調書'!$AH$12:$AH$5000,$C64,'(6)定期点検調書'!$BF$12:$BF$5000,$V$7)&gt;=1,$V$7,IF(COUNTIFS('(6)定期点検調書'!$B$12:$B$5000,X$61,'(6)定期点検調書'!$AH$12:$AH$5000,$C64,'(6)定期点検調書'!$BF$12:$BF$5000,$U$7)&gt;=1,$U$7,IF(COUNTIFS('(6)定期点検調書'!$B$12:$B$5000,X$61,'(6)定期点検調書'!$AH$12:$AH$5000,$C64,'(6)定期点検調書'!$BF$12:$BF$5000,$T$7)&gt;=1,$T$7,IF(COUNTIFS('(6)定期点検調書'!$B$12:$B$5000,X$61,'(6)定期点検調書'!$AH$12:$AH$5000,$C64,'(6)定期点検調書'!$BF$12:$BF$5000,$S$7)&gt;=1,$S$7,""))))))</f>
        <v/>
      </c>
      <c r="Y64" s="465" t="str">
        <f>IF(Y$61="","",IF(COUNTIFS('(6)定期点検調書'!$B$12:$B$5000,Y$61,'(6)定期点検調書'!$AH$12:$AH$5000,$C64,'(6)定期点検調書'!$BF$12:$BF$5000,$W$7)&gt;=1,$W$7,IF(COUNTIFS('(6)定期点検調書'!$B$12:$B$5000,Y$61,'(6)定期点検調書'!$AH$12:$AH$5000,$C64,'(6)定期点検調書'!$BF$12:$BF$5000,$V$7)&gt;=1,$V$7,IF(COUNTIFS('(6)定期点検調書'!$B$12:$B$5000,Y$61,'(6)定期点検調書'!$AH$12:$AH$5000,$C64,'(6)定期点検調書'!$BF$12:$BF$5000,$U$7)&gt;=1,$U$7,IF(COUNTIFS('(6)定期点検調書'!$B$12:$B$5000,Y$61,'(6)定期点検調書'!$AH$12:$AH$5000,$C64,'(6)定期点検調書'!$BF$12:$BF$5000,$T$7)&gt;=1,$T$7,IF(COUNTIFS('(6)定期点検調書'!$B$12:$B$5000,Y$61,'(6)定期点検調書'!$AH$12:$AH$5000,$C64,'(6)定期点検調書'!$BF$12:$BF$5000,$S$7)&gt;=1,$S$7,""))))))</f>
        <v/>
      </c>
      <c r="Z64" s="465" t="str">
        <f>IF(Z$61="","",IF(COUNTIFS('(6)定期点検調書'!$B$12:$B$5000,Z$61,'(6)定期点検調書'!$AH$12:$AH$5000,$C64,'(6)定期点検調書'!$BF$12:$BF$5000,$W$7)&gt;=1,$W$7,IF(COUNTIFS('(6)定期点検調書'!$B$12:$B$5000,Z$61,'(6)定期点検調書'!$AH$12:$AH$5000,$C64,'(6)定期点検調書'!$BF$12:$BF$5000,$V$7)&gt;=1,$V$7,IF(COUNTIFS('(6)定期点検調書'!$B$12:$B$5000,Z$61,'(6)定期点検調書'!$AH$12:$AH$5000,$C64,'(6)定期点検調書'!$BF$12:$BF$5000,$U$7)&gt;=1,$U$7,IF(COUNTIFS('(6)定期点検調書'!$B$12:$B$5000,Z$61,'(6)定期点検調書'!$AH$12:$AH$5000,$C64,'(6)定期点検調書'!$BF$12:$BF$5000,$T$7)&gt;=1,$T$7,IF(COUNTIFS('(6)定期点検調書'!$B$12:$B$5000,Z$61,'(6)定期点検調書'!$AH$12:$AH$5000,$C64,'(6)定期点検調書'!$BF$12:$BF$5000,$S$7)&gt;=1,$S$7,""))))))</f>
        <v/>
      </c>
      <c r="AA64" s="465" t="str">
        <f>IF(AA$61="","",IF(COUNTIFS('(6)定期点検調書'!$B$12:$B$5000,AA$61,'(6)定期点検調書'!$AH$12:$AH$5000,$C64,'(6)定期点検調書'!$BF$12:$BF$5000,$W$7)&gt;=1,$W$7,IF(COUNTIFS('(6)定期点検調書'!$B$12:$B$5000,AA$61,'(6)定期点検調書'!$AH$12:$AH$5000,$C64,'(6)定期点検調書'!$BF$12:$BF$5000,$V$7)&gt;=1,$V$7,IF(COUNTIFS('(6)定期点検調書'!$B$12:$B$5000,AA$61,'(6)定期点検調書'!$AH$12:$AH$5000,$C64,'(6)定期点検調書'!$BF$12:$BF$5000,$U$7)&gt;=1,$U$7,IF(COUNTIFS('(6)定期点検調書'!$B$12:$B$5000,AA$61,'(6)定期点検調書'!$AH$12:$AH$5000,$C64,'(6)定期点検調書'!$BF$12:$BF$5000,$T$7)&gt;=1,$T$7,IF(COUNTIFS('(6)定期点検調書'!$B$12:$B$5000,AA$61,'(6)定期点検調書'!$AH$12:$AH$5000,$C64,'(6)定期点検調書'!$BF$12:$BF$5000,$S$7)&gt;=1,$S$7,""))))))</f>
        <v/>
      </c>
      <c r="AB64" s="465" t="str">
        <f>IF(AB$61="","",IF(COUNTIFS('(6)定期点検調書'!$B$12:$B$5000,AB$61,'(6)定期点検調書'!$AH$12:$AH$5000,$C64,'(6)定期点検調書'!$BF$12:$BF$5000,$W$7)&gt;=1,$W$7,IF(COUNTIFS('(6)定期点検調書'!$B$12:$B$5000,AB$61,'(6)定期点検調書'!$AH$12:$AH$5000,$C64,'(6)定期点検調書'!$BF$12:$BF$5000,$V$7)&gt;=1,$V$7,IF(COUNTIFS('(6)定期点検調書'!$B$12:$B$5000,AB$61,'(6)定期点検調書'!$AH$12:$AH$5000,$C64,'(6)定期点検調書'!$BF$12:$BF$5000,$U$7)&gt;=1,$U$7,IF(COUNTIFS('(6)定期点検調書'!$B$12:$B$5000,AB$61,'(6)定期点検調書'!$AH$12:$AH$5000,$C64,'(6)定期点検調書'!$BF$12:$BF$5000,$T$7)&gt;=1,$T$7,IF(COUNTIFS('(6)定期点検調書'!$B$12:$B$5000,AB$61,'(6)定期点検調書'!$AH$12:$AH$5000,$C64,'(6)定期点検調書'!$BF$12:$BF$5000,$S$7)&gt;=1,$S$7,""))))))</f>
        <v/>
      </c>
      <c r="AC64" s="465" t="str">
        <f>IF(AC$61="","",IF(COUNTIFS('(6)定期点検調書'!$B$12:$B$5000,AC$61,'(6)定期点検調書'!$AH$12:$AH$5000,$C64,'(6)定期点検調書'!$BF$12:$BF$5000,$W$7)&gt;=1,$W$7,IF(COUNTIFS('(6)定期点検調書'!$B$12:$B$5000,AC$61,'(6)定期点検調書'!$AH$12:$AH$5000,$C64,'(6)定期点検調書'!$BF$12:$BF$5000,$V$7)&gt;=1,$V$7,IF(COUNTIFS('(6)定期点検調書'!$B$12:$B$5000,AC$61,'(6)定期点検調書'!$AH$12:$AH$5000,$C64,'(6)定期点検調書'!$BF$12:$BF$5000,$U$7)&gt;=1,$U$7,IF(COUNTIFS('(6)定期点検調書'!$B$12:$B$5000,AC$61,'(6)定期点検調書'!$AH$12:$AH$5000,$C64,'(6)定期点検調書'!$BF$12:$BF$5000,$T$7)&gt;=1,$T$7,IF(COUNTIFS('(6)定期点検調書'!$B$12:$B$5000,AC$61,'(6)定期点検調書'!$AH$12:$AH$5000,$C64,'(6)定期点検調書'!$BF$12:$BF$5000,$S$7)&gt;=1,$S$7,""))))))</f>
        <v/>
      </c>
      <c r="AD64" s="465" t="str">
        <f>IF(AD$61="","",IF(COUNTIFS('(6)定期点検調書'!$B$12:$B$5000,AD$61,'(6)定期点検調書'!$AH$12:$AH$5000,$C64,'(6)定期点検調書'!$BF$12:$BF$5000,$W$7)&gt;=1,$W$7,IF(COUNTIFS('(6)定期点検調書'!$B$12:$B$5000,AD$61,'(6)定期点検調書'!$AH$12:$AH$5000,$C64,'(6)定期点検調書'!$BF$12:$BF$5000,$V$7)&gt;=1,$V$7,IF(COUNTIFS('(6)定期点検調書'!$B$12:$B$5000,AD$61,'(6)定期点検調書'!$AH$12:$AH$5000,$C64,'(6)定期点検調書'!$BF$12:$BF$5000,$U$7)&gt;=1,$U$7,IF(COUNTIFS('(6)定期点検調書'!$B$12:$B$5000,AD$61,'(6)定期点検調書'!$AH$12:$AH$5000,$C64,'(6)定期点検調書'!$BF$12:$BF$5000,$T$7)&gt;=1,$T$7,IF(COUNTIFS('(6)定期点検調書'!$B$12:$B$5000,AD$61,'(6)定期点検調書'!$AH$12:$AH$5000,$C64,'(6)定期点検調書'!$BF$12:$BF$5000,$S$7)&gt;=1,$S$7,""))))))</f>
        <v/>
      </c>
      <c r="AE64" s="465" t="str">
        <f>IF(AE$61="","",IF(COUNTIFS('(6)定期点検調書'!$B$12:$B$5000,AE$61,'(6)定期点検調書'!$AH$12:$AH$5000,$C64,'(6)定期点検調書'!$BF$12:$BF$5000,$W$7)&gt;=1,$W$7,IF(COUNTIFS('(6)定期点検調書'!$B$12:$B$5000,AE$61,'(6)定期点検調書'!$AH$12:$AH$5000,$C64,'(6)定期点検調書'!$BF$12:$BF$5000,$V$7)&gt;=1,$V$7,IF(COUNTIFS('(6)定期点検調書'!$B$12:$B$5000,AE$61,'(6)定期点検調書'!$AH$12:$AH$5000,$C64,'(6)定期点検調書'!$BF$12:$BF$5000,$U$7)&gt;=1,$U$7,IF(COUNTIFS('(6)定期点検調書'!$B$12:$B$5000,AE$61,'(6)定期点検調書'!$AH$12:$AH$5000,$C64,'(6)定期点検調書'!$BF$12:$BF$5000,$T$7)&gt;=1,$T$7,IF(COUNTIFS('(6)定期点検調書'!$B$12:$B$5000,AE$61,'(6)定期点検調書'!$AH$12:$AH$5000,$C64,'(6)定期点検調書'!$BF$12:$BF$5000,$S$7)&gt;=1,$S$7,""))))))</f>
        <v/>
      </c>
      <c r="AF64" s="465" t="str">
        <f>IF(AF$61="","",IF(COUNTIFS('(6)定期点検調書'!$B$12:$B$5000,AF$61,'(6)定期点検調書'!$AH$12:$AH$5000,$C64,'(6)定期点検調書'!$BF$12:$BF$5000,$W$7)&gt;=1,$W$7,IF(COUNTIFS('(6)定期点検調書'!$B$12:$B$5000,AF$61,'(6)定期点検調書'!$AH$12:$AH$5000,$C64,'(6)定期点検調書'!$BF$12:$BF$5000,$V$7)&gt;=1,$V$7,IF(COUNTIFS('(6)定期点検調書'!$B$12:$B$5000,AF$61,'(6)定期点検調書'!$AH$12:$AH$5000,$C64,'(6)定期点検調書'!$BF$12:$BF$5000,$U$7)&gt;=1,$U$7,IF(COUNTIFS('(6)定期点検調書'!$B$12:$B$5000,AF$61,'(6)定期点検調書'!$AH$12:$AH$5000,$C64,'(6)定期点検調書'!$BF$12:$BF$5000,$T$7)&gt;=1,$T$7,IF(COUNTIFS('(6)定期点検調書'!$B$12:$B$5000,AF$61,'(6)定期点検調書'!$AH$12:$AH$5000,$C64,'(6)定期点検調書'!$BF$12:$BF$5000,$S$7)&gt;=1,$S$7,""))))))</f>
        <v/>
      </c>
      <c r="AG64" s="465" t="str">
        <f>IF(AG$61="","",IF(COUNTIFS('(6)定期点検調書'!$B$12:$B$5000,AG$61,'(6)定期点検調書'!$AH$12:$AH$5000,$C64,'(6)定期点検調書'!$BF$12:$BF$5000,$W$7)&gt;=1,$W$7,IF(COUNTIFS('(6)定期点検調書'!$B$12:$B$5000,AG$61,'(6)定期点検調書'!$AH$12:$AH$5000,$C64,'(6)定期点検調書'!$BF$12:$BF$5000,$V$7)&gt;=1,$V$7,IF(COUNTIFS('(6)定期点検調書'!$B$12:$B$5000,AG$61,'(6)定期点検調書'!$AH$12:$AH$5000,$C64,'(6)定期点検調書'!$BF$12:$BF$5000,$U$7)&gt;=1,$U$7,IF(COUNTIFS('(6)定期点検調書'!$B$12:$B$5000,AG$61,'(6)定期点検調書'!$AH$12:$AH$5000,$C64,'(6)定期点検調書'!$BF$12:$BF$5000,$T$7)&gt;=1,$T$7,IF(COUNTIFS('(6)定期点検調書'!$B$12:$B$5000,AG$61,'(6)定期点検調書'!$AH$12:$AH$5000,$C64,'(6)定期点検調書'!$BF$12:$BF$5000,$S$7)&gt;=1,$S$7,""))))))</f>
        <v/>
      </c>
      <c r="AH64" s="465" t="str">
        <f>IF(AH$61="","",IF(COUNTIFS('(6)定期点検調書'!$B$12:$B$5000,AH$61,'(6)定期点検調書'!$AH$12:$AH$5000,$C64,'(6)定期点検調書'!$BF$12:$BF$5000,$W$7)&gt;=1,$W$7,IF(COUNTIFS('(6)定期点検調書'!$B$12:$B$5000,AH$61,'(6)定期点検調書'!$AH$12:$AH$5000,$C64,'(6)定期点検調書'!$BF$12:$BF$5000,$V$7)&gt;=1,$V$7,IF(COUNTIFS('(6)定期点検調書'!$B$12:$B$5000,AH$61,'(6)定期点検調書'!$AH$12:$AH$5000,$C64,'(6)定期点検調書'!$BF$12:$BF$5000,$U$7)&gt;=1,$U$7,IF(COUNTIFS('(6)定期点検調書'!$B$12:$B$5000,AH$61,'(6)定期点検調書'!$AH$12:$AH$5000,$C64,'(6)定期点検調書'!$BF$12:$BF$5000,$T$7)&gt;=1,$T$7,IF(COUNTIFS('(6)定期点検調書'!$B$12:$B$5000,AH$61,'(6)定期点検調書'!$AH$12:$AH$5000,$C64,'(6)定期点検調書'!$BF$12:$BF$5000,$S$7)&gt;=1,$S$7,""))))))</f>
        <v/>
      </c>
      <c r="AI64" s="465" t="str">
        <f>IF(AI$61="","",IF(COUNTIFS('(6)定期点検調書'!$B$12:$B$5000,AI$61,'(6)定期点検調書'!$AH$12:$AH$5000,$C64,'(6)定期点検調書'!$BF$12:$BF$5000,$W$7)&gt;=1,$W$7,IF(COUNTIFS('(6)定期点検調書'!$B$12:$B$5000,AI$61,'(6)定期点検調書'!$AH$12:$AH$5000,$C64,'(6)定期点検調書'!$BF$12:$BF$5000,$V$7)&gt;=1,$V$7,IF(COUNTIFS('(6)定期点検調書'!$B$12:$B$5000,AI$61,'(6)定期点検調書'!$AH$12:$AH$5000,$C64,'(6)定期点検調書'!$BF$12:$BF$5000,$U$7)&gt;=1,$U$7,IF(COUNTIFS('(6)定期点検調書'!$B$12:$B$5000,AI$61,'(6)定期点検調書'!$AH$12:$AH$5000,$C64,'(6)定期点検調書'!$BF$12:$BF$5000,$T$7)&gt;=1,$T$7,IF(COUNTIFS('(6)定期点検調書'!$B$12:$B$5000,AI$61,'(6)定期点検調書'!$AH$12:$AH$5000,$C64,'(6)定期点検調書'!$BF$12:$BF$5000,$S$7)&gt;=1,$S$7,""))))))</f>
        <v/>
      </c>
      <c r="AJ64" s="465" t="str">
        <f>IF(AJ$61="","",IF(COUNTIFS('(6)定期点検調書'!$B$12:$B$5000,AJ$61,'(6)定期点検調書'!$AH$12:$AH$5000,$C64,'(6)定期点検調書'!$BF$12:$BF$5000,$W$7)&gt;=1,$W$7,IF(COUNTIFS('(6)定期点検調書'!$B$12:$B$5000,AJ$61,'(6)定期点検調書'!$AH$12:$AH$5000,$C64,'(6)定期点検調書'!$BF$12:$BF$5000,$V$7)&gt;=1,$V$7,IF(COUNTIFS('(6)定期点検調書'!$B$12:$B$5000,AJ$61,'(6)定期点検調書'!$AH$12:$AH$5000,$C64,'(6)定期点検調書'!$BF$12:$BF$5000,$U$7)&gt;=1,$U$7,IF(COUNTIFS('(6)定期点検調書'!$B$12:$B$5000,AJ$61,'(6)定期点検調書'!$AH$12:$AH$5000,$C64,'(6)定期点検調書'!$BF$12:$BF$5000,$T$7)&gt;=1,$T$7,IF(COUNTIFS('(6)定期点検調書'!$B$12:$B$5000,AJ$61,'(6)定期点検調書'!$AH$12:$AH$5000,$C64,'(6)定期点検調書'!$BF$12:$BF$5000,$S$7)&gt;=1,$S$7,""))))))</f>
        <v/>
      </c>
      <c r="AK64" s="465" t="str">
        <f>IF(AK$61="","",IF(COUNTIFS('(6)定期点検調書'!$B$12:$B$5000,AK$61,'(6)定期点検調書'!$AH$12:$AH$5000,$C64,'(6)定期点検調書'!$BF$12:$BF$5000,$W$7)&gt;=1,$W$7,IF(COUNTIFS('(6)定期点検調書'!$B$12:$B$5000,AK$61,'(6)定期点検調書'!$AH$12:$AH$5000,$C64,'(6)定期点検調書'!$BF$12:$BF$5000,$V$7)&gt;=1,$V$7,IF(COUNTIFS('(6)定期点検調書'!$B$12:$B$5000,AK$61,'(6)定期点検調書'!$AH$12:$AH$5000,$C64,'(6)定期点検調書'!$BF$12:$BF$5000,$U$7)&gt;=1,$U$7,IF(COUNTIFS('(6)定期点検調書'!$B$12:$B$5000,AK$61,'(6)定期点検調書'!$AH$12:$AH$5000,$C64,'(6)定期点検調書'!$BF$12:$BF$5000,$T$7)&gt;=1,$T$7,IF(COUNTIFS('(6)定期点検調書'!$B$12:$B$5000,AK$61,'(6)定期点検調書'!$AH$12:$AH$5000,$C64,'(6)定期点検調書'!$BF$12:$BF$5000,$S$7)&gt;=1,$S$7,""))))))</f>
        <v/>
      </c>
      <c r="AL64" s="465" t="str">
        <f>IF(AL$61="","",IF(COUNTIFS('(6)定期点検調書'!$B$12:$B$5000,AL$61,'(6)定期点検調書'!$AH$12:$AH$5000,$C64,'(6)定期点検調書'!$BF$12:$BF$5000,$W$7)&gt;=1,$W$7,IF(COUNTIFS('(6)定期点検調書'!$B$12:$B$5000,AL$61,'(6)定期点検調書'!$AH$12:$AH$5000,$C64,'(6)定期点検調書'!$BF$12:$BF$5000,$V$7)&gt;=1,$V$7,IF(COUNTIFS('(6)定期点検調書'!$B$12:$B$5000,AL$61,'(6)定期点検調書'!$AH$12:$AH$5000,$C64,'(6)定期点検調書'!$BF$12:$BF$5000,$U$7)&gt;=1,$U$7,IF(COUNTIFS('(6)定期点検調書'!$B$12:$B$5000,AL$61,'(6)定期点検調書'!$AH$12:$AH$5000,$C64,'(6)定期点検調書'!$BF$12:$BF$5000,$T$7)&gt;=1,$T$7,IF(COUNTIFS('(6)定期点検調書'!$B$12:$B$5000,AL$61,'(6)定期点検調書'!$AH$12:$AH$5000,$C64,'(6)定期点検調書'!$BF$12:$BF$5000,$S$7)&gt;=1,$S$7,""))))))</f>
        <v/>
      </c>
      <c r="AM64" s="465" t="str">
        <f>IF(AM$61="","",IF(COUNTIFS('(6)定期点検調書'!$B$12:$B$5000,AM$61,'(6)定期点検調書'!$AH$12:$AH$5000,$C64,'(6)定期点検調書'!$BF$12:$BF$5000,$W$7)&gt;=1,$W$7,IF(COUNTIFS('(6)定期点検調書'!$B$12:$B$5000,AM$61,'(6)定期点検調書'!$AH$12:$AH$5000,$C64,'(6)定期点検調書'!$BF$12:$BF$5000,$V$7)&gt;=1,$V$7,IF(COUNTIFS('(6)定期点検調書'!$B$12:$B$5000,AM$61,'(6)定期点検調書'!$AH$12:$AH$5000,$C64,'(6)定期点検調書'!$BF$12:$BF$5000,$U$7)&gt;=1,$U$7,IF(COUNTIFS('(6)定期点検調書'!$B$12:$B$5000,AM$61,'(6)定期点検調書'!$AH$12:$AH$5000,$C64,'(6)定期点検調書'!$BF$12:$BF$5000,$T$7)&gt;=1,$T$7,IF(COUNTIFS('(6)定期点検調書'!$B$12:$B$5000,AM$61,'(6)定期点検調書'!$AH$12:$AH$5000,$C64,'(6)定期点検調書'!$BF$12:$BF$5000,$S$7)&gt;=1,$S$7,""))))))</f>
        <v/>
      </c>
      <c r="AN64" s="465" t="str">
        <f>IF(AN$61="","",IF(COUNTIFS('(6)定期点検調書'!$B$12:$B$5000,AN$61,'(6)定期点検調書'!$AH$12:$AH$5000,$C64,'(6)定期点検調書'!$BF$12:$BF$5000,$W$7)&gt;=1,$W$7,IF(COUNTIFS('(6)定期点検調書'!$B$12:$B$5000,AN$61,'(6)定期点検調書'!$AH$12:$AH$5000,$C64,'(6)定期点検調書'!$BF$12:$BF$5000,$V$7)&gt;=1,$V$7,IF(COUNTIFS('(6)定期点検調書'!$B$12:$B$5000,AN$61,'(6)定期点検調書'!$AH$12:$AH$5000,$C64,'(6)定期点検調書'!$BF$12:$BF$5000,$U$7)&gt;=1,$U$7,IF(COUNTIFS('(6)定期点検調書'!$B$12:$B$5000,AN$61,'(6)定期点検調書'!$AH$12:$AH$5000,$C64,'(6)定期点検調書'!$BF$12:$BF$5000,$T$7)&gt;=1,$T$7,IF(COUNTIFS('(6)定期点検調書'!$B$12:$B$5000,AN$61,'(6)定期点検調書'!$AH$12:$AH$5000,$C64,'(6)定期点検調書'!$BF$12:$BF$5000,$S$7)&gt;=1,$S$7,""))))))</f>
        <v/>
      </c>
      <c r="AO64" s="465" t="str">
        <f>IF(AO$61="","",IF(COUNTIFS('(6)定期点検調書'!$B$12:$B$5000,AO$61,'(6)定期点検調書'!$AH$12:$AH$5000,$C64,'(6)定期点検調書'!$BF$12:$BF$5000,$W$7)&gt;=1,$W$7,IF(COUNTIFS('(6)定期点検調書'!$B$12:$B$5000,AO$61,'(6)定期点検調書'!$AH$12:$AH$5000,$C64,'(6)定期点検調書'!$BF$12:$BF$5000,$V$7)&gt;=1,$V$7,IF(COUNTIFS('(6)定期点検調書'!$B$12:$B$5000,AO$61,'(6)定期点検調書'!$AH$12:$AH$5000,$C64,'(6)定期点検調書'!$BF$12:$BF$5000,$U$7)&gt;=1,$U$7,IF(COUNTIFS('(6)定期点検調書'!$B$12:$B$5000,AO$61,'(6)定期点検調書'!$AH$12:$AH$5000,$C64,'(6)定期点検調書'!$BF$12:$BF$5000,$T$7)&gt;=1,$T$7,IF(COUNTIFS('(6)定期点検調書'!$B$12:$B$5000,AO$61,'(6)定期点検調書'!$AH$12:$AH$5000,$C64,'(6)定期点検調書'!$BF$12:$BF$5000,$S$7)&gt;=1,$S$7,""))))))</f>
        <v/>
      </c>
      <c r="AP64" s="465" t="str">
        <f>IF(AP$61="","",IF(COUNTIFS('(6)定期点検調書'!$B$12:$B$5000,AP$61,'(6)定期点検調書'!$AH$12:$AH$5000,$C64,'(6)定期点検調書'!$BF$12:$BF$5000,$W$7)&gt;=1,$W$7,IF(COUNTIFS('(6)定期点検調書'!$B$12:$B$5000,AP$61,'(6)定期点検調書'!$AH$12:$AH$5000,$C64,'(6)定期点検調書'!$BF$12:$BF$5000,$V$7)&gt;=1,$V$7,IF(COUNTIFS('(6)定期点検調書'!$B$12:$B$5000,AP$61,'(6)定期点検調書'!$AH$12:$AH$5000,$C64,'(6)定期点検調書'!$BF$12:$BF$5000,$U$7)&gt;=1,$U$7,IF(COUNTIFS('(6)定期点検調書'!$B$12:$B$5000,AP$61,'(6)定期点検調書'!$AH$12:$AH$5000,$C64,'(6)定期点検調書'!$BF$12:$BF$5000,$T$7)&gt;=1,$T$7,IF(COUNTIFS('(6)定期点検調書'!$B$12:$B$5000,AP$61,'(6)定期点検調書'!$AH$12:$AH$5000,$C64,'(6)定期点検調書'!$BF$12:$BF$5000,$S$7)&gt;=1,$S$7,""))))))</f>
        <v/>
      </c>
      <c r="AQ64" s="465" t="str">
        <f>IF(AQ$61="","",IF(COUNTIFS('(6)定期点検調書'!$B$12:$B$5000,AQ$61,'(6)定期点検調書'!$AH$12:$AH$5000,$C64,'(6)定期点検調書'!$BF$12:$BF$5000,$W$7)&gt;=1,$W$7,IF(COUNTIFS('(6)定期点検調書'!$B$12:$B$5000,AQ$61,'(6)定期点検調書'!$AH$12:$AH$5000,$C64,'(6)定期点検調書'!$BF$12:$BF$5000,$V$7)&gt;=1,$V$7,IF(COUNTIFS('(6)定期点検調書'!$B$12:$B$5000,AQ$61,'(6)定期点検調書'!$AH$12:$AH$5000,$C64,'(6)定期点検調書'!$BF$12:$BF$5000,$U$7)&gt;=1,$U$7,IF(COUNTIFS('(6)定期点検調書'!$B$12:$B$5000,AQ$61,'(6)定期点検調書'!$AH$12:$AH$5000,$C64,'(6)定期点検調書'!$BF$12:$BF$5000,$T$7)&gt;=1,$T$7,IF(COUNTIFS('(6)定期点検調書'!$B$12:$B$5000,AQ$61,'(6)定期点検調書'!$AH$12:$AH$5000,$C64,'(6)定期点検調書'!$BF$12:$BF$5000,$S$7)&gt;=1,$S$7,""))))))</f>
        <v/>
      </c>
      <c r="AR64" s="465" t="str">
        <f>IF(AR$61="","",IF(COUNTIFS('(6)定期点検調書'!$B$12:$B$5000,AR$61,'(6)定期点検調書'!$AH$12:$AH$5000,$C64,'(6)定期点検調書'!$BF$12:$BF$5000,$W$7)&gt;=1,$W$7,IF(COUNTIFS('(6)定期点検調書'!$B$12:$B$5000,AR$61,'(6)定期点検調書'!$AH$12:$AH$5000,$C64,'(6)定期点検調書'!$BF$12:$BF$5000,$V$7)&gt;=1,$V$7,IF(COUNTIFS('(6)定期点検調書'!$B$12:$B$5000,AR$61,'(6)定期点検調書'!$AH$12:$AH$5000,$C64,'(6)定期点検調書'!$BF$12:$BF$5000,$U$7)&gt;=1,$U$7,IF(COUNTIFS('(6)定期点検調書'!$B$12:$B$5000,AR$61,'(6)定期点検調書'!$AH$12:$AH$5000,$C64,'(6)定期点検調書'!$BF$12:$BF$5000,$T$7)&gt;=1,$T$7,IF(COUNTIFS('(6)定期点検調書'!$B$12:$B$5000,AR$61,'(6)定期点検調書'!$AH$12:$AH$5000,$C64,'(6)定期点検調書'!$BF$12:$BF$5000,$S$7)&gt;=1,$S$7,""))))))</f>
        <v/>
      </c>
      <c r="AS64" s="465" t="str">
        <f>IF(AS$61="","",IF(COUNTIFS('(6)定期点検調書'!$B$12:$B$5000,AS$61,'(6)定期点検調書'!$AH$12:$AH$5000,$C64,'(6)定期点検調書'!$BF$12:$BF$5000,$W$7)&gt;=1,$W$7,IF(COUNTIFS('(6)定期点検調書'!$B$12:$B$5000,AS$61,'(6)定期点検調書'!$AH$12:$AH$5000,$C64,'(6)定期点検調書'!$BF$12:$BF$5000,$V$7)&gt;=1,$V$7,IF(COUNTIFS('(6)定期点検調書'!$B$12:$B$5000,AS$61,'(6)定期点検調書'!$AH$12:$AH$5000,$C64,'(6)定期点検調書'!$BF$12:$BF$5000,$U$7)&gt;=1,$U$7,IF(COUNTIFS('(6)定期点検調書'!$B$12:$B$5000,AS$61,'(6)定期点検調書'!$AH$12:$AH$5000,$C64,'(6)定期点検調書'!$BF$12:$BF$5000,$T$7)&gt;=1,$T$7,IF(COUNTIFS('(6)定期点検調書'!$B$12:$B$5000,AS$61,'(6)定期点検調書'!$AH$12:$AH$5000,$C64,'(6)定期点検調書'!$BF$12:$BF$5000,$S$7)&gt;=1,$S$7,""))))))</f>
        <v/>
      </c>
      <c r="AT64" s="465" t="str">
        <f>IF(AT$61="","",IF(COUNTIFS('(6)定期点検調書'!$B$12:$B$5000,AT$61,'(6)定期点検調書'!$AH$12:$AH$5000,$C64,'(6)定期点検調書'!$BF$12:$BF$5000,$W$7)&gt;=1,$W$7,IF(COUNTIFS('(6)定期点検調書'!$B$12:$B$5000,AT$61,'(6)定期点検調書'!$AH$12:$AH$5000,$C64,'(6)定期点検調書'!$BF$12:$BF$5000,$V$7)&gt;=1,$V$7,IF(COUNTIFS('(6)定期点検調書'!$B$12:$B$5000,AT$61,'(6)定期点検調書'!$AH$12:$AH$5000,$C64,'(6)定期点検調書'!$BF$12:$BF$5000,$U$7)&gt;=1,$U$7,IF(COUNTIFS('(6)定期点検調書'!$B$12:$B$5000,AT$61,'(6)定期点検調書'!$AH$12:$AH$5000,$C64,'(6)定期点検調書'!$BF$12:$BF$5000,$T$7)&gt;=1,$T$7,IF(COUNTIFS('(6)定期点検調書'!$B$12:$B$5000,AT$61,'(6)定期点検調書'!$AH$12:$AH$5000,$C64,'(6)定期点検調書'!$BF$12:$BF$5000,$S$7)&gt;=1,$S$7,""))))))</f>
        <v/>
      </c>
      <c r="AU64" s="465" t="str">
        <f>IF(AU$61="","",IF(COUNTIFS('(6)定期点検調書'!$B$12:$B$5000,AU$61,'(6)定期点検調書'!$AH$12:$AH$5000,$C64,'(6)定期点検調書'!$BF$12:$BF$5000,$W$7)&gt;=1,$W$7,IF(COUNTIFS('(6)定期点検調書'!$B$12:$B$5000,AU$61,'(6)定期点検調書'!$AH$12:$AH$5000,$C64,'(6)定期点検調書'!$BF$12:$BF$5000,$V$7)&gt;=1,$V$7,IF(COUNTIFS('(6)定期点検調書'!$B$12:$B$5000,AU$61,'(6)定期点検調書'!$AH$12:$AH$5000,$C64,'(6)定期点検調書'!$BF$12:$BF$5000,$U$7)&gt;=1,$U$7,IF(COUNTIFS('(6)定期点検調書'!$B$12:$B$5000,AU$61,'(6)定期点検調書'!$AH$12:$AH$5000,$C64,'(6)定期点検調書'!$BF$12:$BF$5000,$T$7)&gt;=1,$T$7,IF(COUNTIFS('(6)定期点検調書'!$B$12:$B$5000,AU$61,'(6)定期点検調書'!$AH$12:$AH$5000,$C64,'(6)定期点検調書'!$BF$12:$BF$5000,$S$7)&gt;=1,$S$7,""))))))</f>
        <v/>
      </c>
      <c r="AV64" s="465" t="str">
        <f>IF(AV$61="","",IF(COUNTIFS('(6)定期点検調書'!$B$12:$B$5000,AV$61,'(6)定期点検調書'!$AH$12:$AH$5000,$C64,'(6)定期点検調書'!$BF$12:$BF$5000,$W$7)&gt;=1,$W$7,IF(COUNTIFS('(6)定期点検調書'!$B$12:$B$5000,AV$61,'(6)定期点検調書'!$AH$12:$AH$5000,$C64,'(6)定期点検調書'!$BF$12:$BF$5000,$V$7)&gt;=1,$V$7,IF(COUNTIFS('(6)定期点検調書'!$B$12:$B$5000,AV$61,'(6)定期点検調書'!$AH$12:$AH$5000,$C64,'(6)定期点検調書'!$BF$12:$BF$5000,$U$7)&gt;=1,$U$7,IF(COUNTIFS('(6)定期点検調書'!$B$12:$B$5000,AV$61,'(6)定期点検調書'!$AH$12:$AH$5000,$C64,'(6)定期点検調書'!$BF$12:$BF$5000,$T$7)&gt;=1,$T$7,IF(COUNTIFS('(6)定期点検調書'!$B$12:$B$5000,AV$61,'(6)定期点検調書'!$AH$12:$AH$5000,$C64,'(6)定期点検調書'!$BF$12:$BF$5000,$S$7)&gt;=1,$S$7,""))))))</f>
        <v/>
      </c>
      <c r="AW64" s="465" t="str">
        <f>IF(AW$61="","",IF(COUNTIFS('(6)定期点検調書'!$B$12:$B$5000,AW$61,'(6)定期点検調書'!$AH$12:$AH$5000,$C64,'(6)定期点検調書'!$BF$12:$BF$5000,$W$7)&gt;=1,$W$7,IF(COUNTIFS('(6)定期点検調書'!$B$12:$B$5000,AW$61,'(6)定期点検調書'!$AH$12:$AH$5000,$C64,'(6)定期点検調書'!$BF$12:$BF$5000,$V$7)&gt;=1,$V$7,IF(COUNTIFS('(6)定期点検調書'!$B$12:$B$5000,AW$61,'(6)定期点検調書'!$AH$12:$AH$5000,$C64,'(6)定期点検調書'!$BF$12:$BF$5000,$U$7)&gt;=1,$U$7,IF(COUNTIFS('(6)定期点検調書'!$B$12:$B$5000,AW$61,'(6)定期点検調書'!$AH$12:$AH$5000,$C64,'(6)定期点検調書'!$BF$12:$BF$5000,$T$7)&gt;=1,$T$7,IF(COUNTIFS('(6)定期点検調書'!$B$12:$B$5000,AW$61,'(6)定期点検調書'!$AH$12:$AH$5000,$C64,'(6)定期点検調書'!$BF$12:$BF$5000,$S$7)&gt;=1,$S$7,""))))))</f>
        <v/>
      </c>
      <c r="AX64" s="465" t="str">
        <f>IF(AX$61="","",IF(COUNTIFS('(6)定期点検調書'!$B$12:$B$5000,AX$61,'(6)定期点検調書'!$AH$12:$AH$5000,$C64,'(6)定期点検調書'!$BF$12:$BF$5000,$W$7)&gt;=1,$W$7,IF(COUNTIFS('(6)定期点検調書'!$B$12:$B$5000,AX$61,'(6)定期点検調書'!$AH$12:$AH$5000,$C64,'(6)定期点検調書'!$BF$12:$BF$5000,$V$7)&gt;=1,$V$7,IF(COUNTIFS('(6)定期点検調書'!$B$12:$B$5000,AX$61,'(6)定期点検調書'!$AH$12:$AH$5000,$C64,'(6)定期点検調書'!$BF$12:$BF$5000,$U$7)&gt;=1,$U$7,IF(COUNTIFS('(6)定期点検調書'!$B$12:$B$5000,AX$61,'(6)定期点検調書'!$AH$12:$AH$5000,$C64,'(6)定期点検調書'!$BF$12:$BF$5000,$T$7)&gt;=1,$T$7,IF(COUNTIFS('(6)定期点検調書'!$B$12:$B$5000,AX$61,'(6)定期点検調書'!$AH$12:$AH$5000,$C64,'(6)定期点検調書'!$BF$12:$BF$5000,$S$7)&gt;=1,$S$7,""))))))</f>
        <v/>
      </c>
      <c r="AY64" s="465" t="str">
        <f>IF(AY$61="","",IF(COUNTIFS('(6)定期点検調書'!$B$12:$B$5000,AY$61,'(6)定期点検調書'!$AH$12:$AH$5000,$C64,'(6)定期点検調書'!$BF$12:$BF$5000,$W$7)&gt;=1,$W$7,IF(COUNTIFS('(6)定期点検調書'!$B$12:$B$5000,AY$61,'(6)定期点検調書'!$AH$12:$AH$5000,$C64,'(6)定期点検調書'!$BF$12:$BF$5000,$V$7)&gt;=1,$V$7,IF(COUNTIFS('(6)定期点検調書'!$B$12:$B$5000,AY$61,'(6)定期点検調書'!$AH$12:$AH$5000,$C64,'(6)定期点検調書'!$BF$12:$BF$5000,$U$7)&gt;=1,$U$7,IF(COUNTIFS('(6)定期点検調書'!$B$12:$B$5000,AY$61,'(6)定期点検調書'!$AH$12:$AH$5000,$C64,'(6)定期点検調書'!$BF$12:$BF$5000,$T$7)&gt;=1,$T$7,IF(COUNTIFS('(6)定期点検調書'!$B$12:$B$5000,AY$61,'(6)定期点検調書'!$AH$12:$AH$5000,$C64,'(6)定期点検調書'!$BF$12:$BF$5000,$S$7)&gt;=1,$S$7,""))))))</f>
        <v/>
      </c>
      <c r="AZ64" s="465" t="str">
        <f>IF(AZ$61="","",IF(COUNTIFS('(6)定期点検調書'!$B$12:$B$5000,AZ$61,'(6)定期点検調書'!$AH$12:$AH$5000,$C64,'(6)定期点検調書'!$BF$12:$BF$5000,$W$7)&gt;=1,$W$7,IF(COUNTIFS('(6)定期点検調書'!$B$12:$B$5000,AZ$61,'(6)定期点検調書'!$AH$12:$AH$5000,$C64,'(6)定期点検調書'!$BF$12:$BF$5000,$V$7)&gt;=1,$V$7,IF(COUNTIFS('(6)定期点検調書'!$B$12:$B$5000,AZ$61,'(6)定期点検調書'!$AH$12:$AH$5000,$C64,'(6)定期点検調書'!$BF$12:$BF$5000,$U$7)&gt;=1,$U$7,IF(COUNTIFS('(6)定期点検調書'!$B$12:$B$5000,AZ$61,'(6)定期点検調書'!$AH$12:$AH$5000,$C64,'(6)定期点検調書'!$BF$12:$BF$5000,$T$7)&gt;=1,$T$7,IF(COUNTIFS('(6)定期点検調書'!$B$12:$B$5000,AZ$61,'(6)定期点検調書'!$AH$12:$AH$5000,$C64,'(6)定期点検調書'!$BF$12:$BF$5000,$S$7)&gt;=1,$S$7,""))))))</f>
        <v/>
      </c>
      <c r="BA64" s="466" t="str">
        <f>IF(BA$61="","",IF(COUNTIFS('(6)定期点検調書'!$B$12:$B$5000,BA$61,'(6)定期点検調書'!$AH$12:$AH$5000,$C64,'(6)定期点検調書'!$BF$12:$BF$5000,$W$7)&gt;=1,$W$7,IF(COUNTIFS('(6)定期点検調書'!$B$12:$B$5000,BA$61,'(6)定期点検調書'!$AH$12:$AH$5000,$C64,'(6)定期点検調書'!$BF$12:$BF$5000,$V$7)&gt;=1,$V$7,IF(COUNTIFS('(6)定期点検調書'!$B$12:$B$5000,BA$61,'(6)定期点検調書'!$AH$12:$AH$5000,$C64,'(6)定期点検調書'!$BF$12:$BF$5000,$U$7)&gt;=1,$U$7,IF(COUNTIFS('(6)定期点検調書'!$B$12:$B$5000,BA$61,'(6)定期点検調書'!$AH$12:$AH$5000,$C64,'(6)定期点検調書'!$BF$12:$BF$5000,$T$7)&gt;=1,$T$7,IF(COUNTIFS('(6)定期点検調書'!$B$12:$B$5000,BA$61,'(6)定期点検調書'!$AH$12:$AH$5000,$C64,'(6)定期点検調書'!$BF$12:$BF$5000,$S$7)&gt;=1,$S$7,""))))))</f>
        <v/>
      </c>
      <c r="BB64" s="1"/>
      <c r="BC64" s="1"/>
    </row>
    <row r="65" spans="2:55" ht="18.75" customHeight="1" x14ac:dyDescent="0.2">
      <c r="B65" s="1854"/>
      <c r="C65" s="1841" t="str">
        <f>ﾃﾞｰﾀ一覧!$U$21</f>
        <v>漏水</v>
      </c>
      <c r="D65" s="1842"/>
      <c r="E65" s="1842"/>
      <c r="F65" s="1842"/>
      <c r="G65" s="1843"/>
      <c r="H65" s="467" t="str">
        <f>IF(H$61="","",IF(COUNTIFS('(6)定期点検調書'!$B$12:$B$5000,H$61,'(6)定期点検調書'!$AH$12:$AH$5000,$C65,'(6)定期点検調書'!$BF$12:$BF$5000,$W$7)&gt;=1,$W$7,IF(COUNTIFS('(6)定期点検調書'!$B$12:$B$5000,H$61,'(6)定期点検調書'!$AH$12:$AH$5000,$C65,'(6)定期点検調書'!$BF$12:$BF$5000,$V$7)&gt;=1,$V$7,IF(COUNTIFS('(6)定期点検調書'!$B$12:$B$5000,H$61,'(6)定期点検調書'!$AH$12:$AH$5000,$C65,'(6)定期点検調書'!$BF$12:$BF$5000,$U$7)&gt;=1,$U$7,IF(COUNTIFS('(6)定期点検調書'!$B$12:$B$5000,H$61,'(6)定期点検調書'!$AH$12:$AH$5000,$C65,'(6)定期点検調書'!$BF$12:$BF$5000,$T$7)&gt;=1,$T$7,IF(COUNTIFS('(6)定期点検調書'!$B$12:$B$5000,H$61,'(6)定期点検調書'!$AH$12:$AH$5000,$C65,'(6)定期点検調書'!$BF$12:$BF$5000,$S$7)&gt;=1,$S$7,""))))))</f>
        <v/>
      </c>
      <c r="I65" s="465" t="str">
        <f>IF(I$61="","",IF(COUNTIFS('(6)定期点検調書'!$B$12:$B$5000,I$61,'(6)定期点検調書'!$AH$12:$AH$5000,$C65,'(6)定期点検調書'!$BF$12:$BF$5000,$W$7)&gt;=1,$W$7,IF(COUNTIFS('(6)定期点検調書'!$B$12:$B$5000,I$61,'(6)定期点検調書'!$AH$12:$AH$5000,$C65,'(6)定期点検調書'!$BF$12:$BF$5000,$V$7)&gt;=1,$V$7,IF(COUNTIFS('(6)定期点検調書'!$B$12:$B$5000,I$61,'(6)定期点検調書'!$AH$12:$AH$5000,$C65,'(6)定期点検調書'!$BF$12:$BF$5000,$U$7)&gt;=1,$U$7,IF(COUNTIFS('(6)定期点検調書'!$B$12:$B$5000,I$61,'(6)定期点検調書'!$AH$12:$AH$5000,$C65,'(6)定期点検調書'!$BF$12:$BF$5000,$T$7)&gt;=1,$T$7,IF(COUNTIFS('(6)定期点検調書'!$B$12:$B$5000,I$61,'(6)定期点検調書'!$AH$12:$AH$5000,$C65,'(6)定期点検調書'!$BF$12:$BF$5000,$S$7)&gt;=1,$S$7,""))))))</f>
        <v/>
      </c>
      <c r="J65" s="465" t="str">
        <f>IF(J$61="","",IF(COUNTIFS('(6)定期点検調書'!$B$12:$B$5000,J$61,'(6)定期点検調書'!$AH$12:$AH$5000,$C65,'(6)定期点検調書'!$BF$12:$BF$5000,$W$7)&gt;=1,$W$7,IF(COUNTIFS('(6)定期点検調書'!$B$12:$B$5000,J$61,'(6)定期点検調書'!$AH$12:$AH$5000,$C65,'(6)定期点検調書'!$BF$12:$BF$5000,$V$7)&gt;=1,$V$7,IF(COUNTIFS('(6)定期点検調書'!$B$12:$B$5000,J$61,'(6)定期点検調書'!$AH$12:$AH$5000,$C65,'(6)定期点検調書'!$BF$12:$BF$5000,$U$7)&gt;=1,$U$7,IF(COUNTIFS('(6)定期点検調書'!$B$12:$B$5000,J$61,'(6)定期点検調書'!$AH$12:$AH$5000,$C65,'(6)定期点検調書'!$BF$12:$BF$5000,$T$7)&gt;=1,$T$7,IF(COUNTIFS('(6)定期点検調書'!$B$12:$B$5000,J$61,'(6)定期点検調書'!$AH$12:$AH$5000,$C65,'(6)定期点検調書'!$BF$12:$BF$5000,$S$7)&gt;=1,$S$7,""))))))</f>
        <v/>
      </c>
      <c r="K65" s="465" t="str">
        <f>IF(K$61="","",IF(COUNTIFS('(6)定期点検調書'!$B$12:$B$5000,K$61,'(6)定期点検調書'!$AH$12:$AH$5000,$C65,'(6)定期点検調書'!$BF$12:$BF$5000,$W$7)&gt;=1,$W$7,IF(COUNTIFS('(6)定期点検調書'!$B$12:$B$5000,K$61,'(6)定期点検調書'!$AH$12:$AH$5000,$C65,'(6)定期点検調書'!$BF$12:$BF$5000,$V$7)&gt;=1,$V$7,IF(COUNTIFS('(6)定期点検調書'!$B$12:$B$5000,K$61,'(6)定期点検調書'!$AH$12:$AH$5000,$C65,'(6)定期点検調書'!$BF$12:$BF$5000,$U$7)&gt;=1,$U$7,IF(COUNTIFS('(6)定期点検調書'!$B$12:$B$5000,K$61,'(6)定期点検調書'!$AH$12:$AH$5000,$C65,'(6)定期点検調書'!$BF$12:$BF$5000,$T$7)&gt;=1,$T$7,IF(COUNTIFS('(6)定期点検調書'!$B$12:$B$5000,K$61,'(6)定期点検調書'!$AH$12:$AH$5000,$C65,'(6)定期点検調書'!$BF$12:$BF$5000,$S$7)&gt;=1,$S$7,""))))))</f>
        <v/>
      </c>
      <c r="L65" s="465" t="str">
        <f>IF(L$61="","",IF(COUNTIFS('(6)定期点検調書'!$B$12:$B$5000,L$61,'(6)定期点検調書'!$AH$12:$AH$5000,$C65,'(6)定期点検調書'!$BF$12:$BF$5000,$W$7)&gt;=1,$W$7,IF(COUNTIFS('(6)定期点検調書'!$B$12:$B$5000,L$61,'(6)定期点検調書'!$AH$12:$AH$5000,$C65,'(6)定期点検調書'!$BF$12:$BF$5000,$V$7)&gt;=1,$V$7,IF(COUNTIFS('(6)定期点検調書'!$B$12:$B$5000,L$61,'(6)定期点検調書'!$AH$12:$AH$5000,$C65,'(6)定期点検調書'!$BF$12:$BF$5000,$U$7)&gt;=1,$U$7,IF(COUNTIFS('(6)定期点検調書'!$B$12:$B$5000,L$61,'(6)定期点検調書'!$AH$12:$AH$5000,$C65,'(6)定期点検調書'!$BF$12:$BF$5000,$T$7)&gt;=1,$T$7,IF(COUNTIFS('(6)定期点検調書'!$B$12:$B$5000,L$61,'(6)定期点検調書'!$AH$12:$AH$5000,$C65,'(6)定期点検調書'!$BF$12:$BF$5000,$S$7)&gt;=1,$S$7,""))))))</f>
        <v/>
      </c>
      <c r="M65" s="465" t="str">
        <f>IF(M$61="","",IF(COUNTIFS('(6)定期点検調書'!$B$12:$B$5000,M$61,'(6)定期点検調書'!$AH$12:$AH$5000,$C65,'(6)定期点検調書'!$BF$12:$BF$5000,$W$7)&gt;=1,$W$7,IF(COUNTIFS('(6)定期点検調書'!$B$12:$B$5000,M$61,'(6)定期点検調書'!$AH$12:$AH$5000,$C65,'(6)定期点検調書'!$BF$12:$BF$5000,$V$7)&gt;=1,$V$7,IF(COUNTIFS('(6)定期点検調書'!$B$12:$B$5000,M$61,'(6)定期点検調書'!$AH$12:$AH$5000,$C65,'(6)定期点検調書'!$BF$12:$BF$5000,$U$7)&gt;=1,$U$7,IF(COUNTIFS('(6)定期点検調書'!$B$12:$B$5000,M$61,'(6)定期点検調書'!$AH$12:$AH$5000,$C65,'(6)定期点検調書'!$BF$12:$BF$5000,$T$7)&gt;=1,$T$7,IF(COUNTIFS('(6)定期点検調書'!$B$12:$B$5000,M$61,'(6)定期点検調書'!$AH$12:$AH$5000,$C65,'(6)定期点検調書'!$BF$12:$BF$5000,$S$7)&gt;=1,$S$7,""))))))</f>
        <v/>
      </c>
      <c r="N65" s="465" t="str">
        <f>IF(N$61="","",IF(COUNTIFS('(6)定期点検調書'!$B$12:$B$5000,N$61,'(6)定期点検調書'!$AH$12:$AH$5000,$C65,'(6)定期点検調書'!$BF$12:$BF$5000,$W$7)&gt;=1,$W$7,IF(COUNTIFS('(6)定期点検調書'!$B$12:$B$5000,N$61,'(6)定期点検調書'!$AH$12:$AH$5000,$C65,'(6)定期点検調書'!$BF$12:$BF$5000,$V$7)&gt;=1,$V$7,IF(COUNTIFS('(6)定期点検調書'!$B$12:$B$5000,N$61,'(6)定期点検調書'!$AH$12:$AH$5000,$C65,'(6)定期点検調書'!$BF$12:$BF$5000,$U$7)&gt;=1,$U$7,IF(COUNTIFS('(6)定期点検調書'!$B$12:$B$5000,N$61,'(6)定期点検調書'!$AH$12:$AH$5000,$C65,'(6)定期点検調書'!$BF$12:$BF$5000,$T$7)&gt;=1,$T$7,IF(COUNTIFS('(6)定期点検調書'!$B$12:$B$5000,N$61,'(6)定期点検調書'!$AH$12:$AH$5000,$C65,'(6)定期点検調書'!$BF$12:$BF$5000,$S$7)&gt;=1,$S$7,""))))))</f>
        <v/>
      </c>
      <c r="O65" s="465" t="str">
        <f>IF(O$61="","",IF(COUNTIFS('(6)定期点検調書'!$B$12:$B$5000,O$61,'(6)定期点検調書'!$AH$12:$AH$5000,$C65,'(6)定期点検調書'!$BF$12:$BF$5000,$W$7)&gt;=1,$W$7,IF(COUNTIFS('(6)定期点検調書'!$B$12:$B$5000,O$61,'(6)定期点検調書'!$AH$12:$AH$5000,$C65,'(6)定期点検調書'!$BF$12:$BF$5000,$V$7)&gt;=1,$V$7,IF(COUNTIFS('(6)定期点検調書'!$B$12:$B$5000,O$61,'(6)定期点検調書'!$AH$12:$AH$5000,$C65,'(6)定期点検調書'!$BF$12:$BF$5000,$U$7)&gt;=1,$U$7,IF(COUNTIFS('(6)定期点検調書'!$B$12:$B$5000,O$61,'(6)定期点検調書'!$AH$12:$AH$5000,$C65,'(6)定期点検調書'!$BF$12:$BF$5000,$T$7)&gt;=1,$T$7,IF(COUNTIFS('(6)定期点検調書'!$B$12:$B$5000,O$61,'(6)定期点検調書'!$AH$12:$AH$5000,$C65,'(6)定期点検調書'!$BF$12:$BF$5000,$S$7)&gt;=1,$S$7,""))))))</f>
        <v/>
      </c>
      <c r="P65" s="465" t="str">
        <f>IF(P$61="","",IF(COUNTIFS('(6)定期点検調書'!$B$12:$B$5000,P$61,'(6)定期点検調書'!$AH$12:$AH$5000,$C65,'(6)定期点検調書'!$BF$12:$BF$5000,$W$7)&gt;=1,$W$7,IF(COUNTIFS('(6)定期点検調書'!$B$12:$B$5000,P$61,'(6)定期点検調書'!$AH$12:$AH$5000,$C65,'(6)定期点検調書'!$BF$12:$BF$5000,$V$7)&gt;=1,$V$7,IF(COUNTIFS('(6)定期点検調書'!$B$12:$B$5000,P$61,'(6)定期点検調書'!$AH$12:$AH$5000,$C65,'(6)定期点検調書'!$BF$12:$BF$5000,$U$7)&gt;=1,$U$7,IF(COUNTIFS('(6)定期点検調書'!$B$12:$B$5000,P$61,'(6)定期点検調書'!$AH$12:$AH$5000,$C65,'(6)定期点検調書'!$BF$12:$BF$5000,$T$7)&gt;=1,$T$7,IF(COUNTIFS('(6)定期点検調書'!$B$12:$B$5000,P$61,'(6)定期点検調書'!$AH$12:$AH$5000,$C65,'(6)定期点検調書'!$BF$12:$BF$5000,$S$7)&gt;=1,$S$7,""))))))</f>
        <v/>
      </c>
      <c r="Q65" s="465" t="str">
        <f>IF(Q$61="","",IF(COUNTIFS('(6)定期点検調書'!$B$12:$B$5000,Q$61,'(6)定期点検調書'!$AH$12:$AH$5000,$C65,'(6)定期点検調書'!$BF$12:$BF$5000,$W$7)&gt;=1,$W$7,IF(COUNTIFS('(6)定期点検調書'!$B$12:$B$5000,Q$61,'(6)定期点検調書'!$AH$12:$AH$5000,$C65,'(6)定期点検調書'!$BF$12:$BF$5000,$V$7)&gt;=1,$V$7,IF(COUNTIFS('(6)定期点検調書'!$B$12:$B$5000,Q$61,'(6)定期点検調書'!$AH$12:$AH$5000,$C65,'(6)定期点検調書'!$BF$12:$BF$5000,$U$7)&gt;=1,$U$7,IF(COUNTIFS('(6)定期点検調書'!$B$12:$B$5000,Q$61,'(6)定期点検調書'!$AH$12:$AH$5000,$C65,'(6)定期点検調書'!$BF$12:$BF$5000,$T$7)&gt;=1,$T$7,IF(COUNTIFS('(6)定期点検調書'!$B$12:$B$5000,Q$61,'(6)定期点検調書'!$AH$12:$AH$5000,$C65,'(6)定期点検調書'!$BF$12:$BF$5000,$S$7)&gt;=1,$S$7,""))))))</f>
        <v/>
      </c>
      <c r="R65" s="465" t="str">
        <f>IF(R$61="","",IF(COUNTIFS('(6)定期点検調書'!$B$12:$B$5000,R$61,'(6)定期点検調書'!$AH$12:$AH$5000,$C65,'(6)定期点検調書'!$BF$12:$BF$5000,$W$7)&gt;=1,$W$7,IF(COUNTIFS('(6)定期点検調書'!$B$12:$B$5000,R$61,'(6)定期点検調書'!$AH$12:$AH$5000,$C65,'(6)定期点検調書'!$BF$12:$BF$5000,$V$7)&gt;=1,$V$7,IF(COUNTIFS('(6)定期点検調書'!$B$12:$B$5000,R$61,'(6)定期点検調書'!$AH$12:$AH$5000,$C65,'(6)定期点検調書'!$BF$12:$BF$5000,$U$7)&gt;=1,$U$7,IF(COUNTIFS('(6)定期点検調書'!$B$12:$B$5000,R$61,'(6)定期点検調書'!$AH$12:$AH$5000,$C65,'(6)定期点検調書'!$BF$12:$BF$5000,$T$7)&gt;=1,$T$7,IF(COUNTIFS('(6)定期点検調書'!$B$12:$B$5000,R$61,'(6)定期点検調書'!$AH$12:$AH$5000,$C65,'(6)定期点検調書'!$BF$12:$BF$5000,$S$7)&gt;=1,$S$7,""))))))</f>
        <v/>
      </c>
      <c r="S65" s="465" t="str">
        <f>IF(S$61="","",IF(COUNTIFS('(6)定期点検調書'!$B$12:$B$5000,S$61,'(6)定期点検調書'!$AH$12:$AH$5000,$C65,'(6)定期点検調書'!$BF$12:$BF$5000,$W$7)&gt;=1,$W$7,IF(COUNTIFS('(6)定期点検調書'!$B$12:$B$5000,S$61,'(6)定期点検調書'!$AH$12:$AH$5000,$C65,'(6)定期点検調書'!$BF$12:$BF$5000,$V$7)&gt;=1,$V$7,IF(COUNTIFS('(6)定期点検調書'!$B$12:$B$5000,S$61,'(6)定期点検調書'!$AH$12:$AH$5000,$C65,'(6)定期点検調書'!$BF$12:$BF$5000,$U$7)&gt;=1,$U$7,IF(COUNTIFS('(6)定期点検調書'!$B$12:$B$5000,S$61,'(6)定期点検調書'!$AH$12:$AH$5000,$C65,'(6)定期点検調書'!$BF$12:$BF$5000,$T$7)&gt;=1,$T$7,IF(COUNTIFS('(6)定期点検調書'!$B$12:$B$5000,S$61,'(6)定期点検調書'!$AH$12:$AH$5000,$C65,'(6)定期点検調書'!$BF$12:$BF$5000,$S$7)&gt;=1,$S$7,""))))))</f>
        <v/>
      </c>
      <c r="T65" s="465" t="str">
        <f>IF(T$61="","",IF(COUNTIFS('(6)定期点検調書'!$B$12:$B$5000,T$61,'(6)定期点検調書'!$AH$12:$AH$5000,$C65,'(6)定期点検調書'!$BF$12:$BF$5000,$W$7)&gt;=1,$W$7,IF(COUNTIFS('(6)定期点検調書'!$B$12:$B$5000,T$61,'(6)定期点検調書'!$AH$12:$AH$5000,$C65,'(6)定期点検調書'!$BF$12:$BF$5000,$V$7)&gt;=1,$V$7,IF(COUNTIFS('(6)定期点検調書'!$B$12:$B$5000,T$61,'(6)定期点検調書'!$AH$12:$AH$5000,$C65,'(6)定期点検調書'!$BF$12:$BF$5000,$U$7)&gt;=1,$U$7,IF(COUNTIFS('(6)定期点検調書'!$B$12:$B$5000,T$61,'(6)定期点検調書'!$AH$12:$AH$5000,$C65,'(6)定期点検調書'!$BF$12:$BF$5000,$T$7)&gt;=1,$T$7,IF(COUNTIFS('(6)定期点検調書'!$B$12:$B$5000,T$61,'(6)定期点検調書'!$AH$12:$AH$5000,$C65,'(6)定期点検調書'!$BF$12:$BF$5000,$S$7)&gt;=1,$S$7,""))))))</f>
        <v/>
      </c>
      <c r="U65" s="465" t="str">
        <f>IF(U$61="","",IF(COUNTIFS('(6)定期点検調書'!$B$12:$B$5000,U$61,'(6)定期点検調書'!$AH$12:$AH$5000,$C65,'(6)定期点検調書'!$BF$12:$BF$5000,$W$7)&gt;=1,$W$7,IF(COUNTIFS('(6)定期点検調書'!$B$12:$B$5000,U$61,'(6)定期点検調書'!$AH$12:$AH$5000,$C65,'(6)定期点検調書'!$BF$12:$BF$5000,$V$7)&gt;=1,$V$7,IF(COUNTIFS('(6)定期点検調書'!$B$12:$B$5000,U$61,'(6)定期点検調書'!$AH$12:$AH$5000,$C65,'(6)定期点検調書'!$BF$12:$BF$5000,$U$7)&gt;=1,$U$7,IF(COUNTIFS('(6)定期点検調書'!$B$12:$B$5000,U$61,'(6)定期点検調書'!$AH$12:$AH$5000,$C65,'(6)定期点検調書'!$BF$12:$BF$5000,$T$7)&gt;=1,$T$7,IF(COUNTIFS('(6)定期点検調書'!$B$12:$B$5000,U$61,'(6)定期点検調書'!$AH$12:$AH$5000,$C65,'(6)定期点検調書'!$BF$12:$BF$5000,$S$7)&gt;=1,$S$7,""))))))</f>
        <v/>
      </c>
      <c r="V65" s="465" t="str">
        <f>IF(V$61="","",IF(COUNTIFS('(6)定期点検調書'!$B$12:$B$5000,V$61,'(6)定期点検調書'!$AH$12:$AH$5000,$C65,'(6)定期点検調書'!$BF$12:$BF$5000,$W$7)&gt;=1,$W$7,IF(COUNTIFS('(6)定期点検調書'!$B$12:$B$5000,V$61,'(6)定期点検調書'!$AH$12:$AH$5000,$C65,'(6)定期点検調書'!$BF$12:$BF$5000,$V$7)&gt;=1,$V$7,IF(COUNTIFS('(6)定期点検調書'!$B$12:$B$5000,V$61,'(6)定期点検調書'!$AH$12:$AH$5000,$C65,'(6)定期点検調書'!$BF$12:$BF$5000,$U$7)&gt;=1,$U$7,IF(COUNTIFS('(6)定期点検調書'!$B$12:$B$5000,V$61,'(6)定期点検調書'!$AH$12:$AH$5000,$C65,'(6)定期点検調書'!$BF$12:$BF$5000,$T$7)&gt;=1,$T$7,IF(COUNTIFS('(6)定期点検調書'!$B$12:$B$5000,V$61,'(6)定期点検調書'!$AH$12:$AH$5000,$C65,'(6)定期点検調書'!$BF$12:$BF$5000,$S$7)&gt;=1,$S$7,""))))))</f>
        <v/>
      </c>
      <c r="W65" s="465" t="str">
        <f>IF(W$61="","",IF(COUNTIFS('(6)定期点検調書'!$B$12:$B$5000,W$61,'(6)定期点検調書'!$AH$12:$AH$5000,$C65,'(6)定期点検調書'!$BF$12:$BF$5000,$W$7)&gt;=1,$W$7,IF(COUNTIFS('(6)定期点検調書'!$B$12:$B$5000,W$61,'(6)定期点検調書'!$AH$12:$AH$5000,$C65,'(6)定期点検調書'!$BF$12:$BF$5000,$V$7)&gt;=1,$V$7,IF(COUNTIFS('(6)定期点検調書'!$B$12:$B$5000,W$61,'(6)定期点検調書'!$AH$12:$AH$5000,$C65,'(6)定期点検調書'!$BF$12:$BF$5000,$U$7)&gt;=1,$U$7,IF(COUNTIFS('(6)定期点検調書'!$B$12:$B$5000,W$61,'(6)定期点検調書'!$AH$12:$AH$5000,$C65,'(6)定期点検調書'!$BF$12:$BF$5000,$T$7)&gt;=1,$T$7,IF(COUNTIFS('(6)定期点検調書'!$B$12:$B$5000,W$61,'(6)定期点検調書'!$AH$12:$AH$5000,$C65,'(6)定期点検調書'!$BF$12:$BF$5000,$S$7)&gt;=1,$S$7,""))))))</f>
        <v/>
      </c>
      <c r="X65" s="465" t="str">
        <f>IF(X$61="","",IF(COUNTIFS('(6)定期点検調書'!$B$12:$B$5000,X$61,'(6)定期点検調書'!$AH$12:$AH$5000,$C65,'(6)定期点検調書'!$BF$12:$BF$5000,$W$7)&gt;=1,$W$7,IF(COUNTIFS('(6)定期点検調書'!$B$12:$B$5000,X$61,'(6)定期点検調書'!$AH$12:$AH$5000,$C65,'(6)定期点検調書'!$BF$12:$BF$5000,$V$7)&gt;=1,$V$7,IF(COUNTIFS('(6)定期点検調書'!$B$12:$B$5000,X$61,'(6)定期点検調書'!$AH$12:$AH$5000,$C65,'(6)定期点検調書'!$BF$12:$BF$5000,$U$7)&gt;=1,$U$7,IF(COUNTIFS('(6)定期点検調書'!$B$12:$B$5000,X$61,'(6)定期点検調書'!$AH$12:$AH$5000,$C65,'(6)定期点検調書'!$BF$12:$BF$5000,$T$7)&gt;=1,$T$7,IF(COUNTIFS('(6)定期点検調書'!$B$12:$B$5000,X$61,'(6)定期点検調書'!$AH$12:$AH$5000,$C65,'(6)定期点検調書'!$BF$12:$BF$5000,$S$7)&gt;=1,$S$7,""))))))</f>
        <v/>
      </c>
      <c r="Y65" s="465" t="str">
        <f>IF(Y$61="","",IF(COUNTIFS('(6)定期点検調書'!$B$12:$B$5000,Y$61,'(6)定期点検調書'!$AH$12:$AH$5000,$C65,'(6)定期点検調書'!$BF$12:$BF$5000,$W$7)&gt;=1,$W$7,IF(COUNTIFS('(6)定期点検調書'!$B$12:$B$5000,Y$61,'(6)定期点検調書'!$AH$12:$AH$5000,$C65,'(6)定期点検調書'!$BF$12:$BF$5000,$V$7)&gt;=1,$V$7,IF(COUNTIFS('(6)定期点検調書'!$B$12:$B$5000,Y$61,'(6)定期点検調書'!$AH$12:$AH$5000,$C65,'(6)定期点検調書'!$BF$12:$BF$5000,$U$7)&gt;=1,$U$7,IF(COUNTIFS('(6)定期点検調書'!$B$12:$B$5000,Y$61,'(6)定期点検調書'!$AH$12:$AH$5000,$C65,'(6)定期点検調書'!$BF$12:$BF$5000,$T$7)&gt;=1,$T$7,IF(COUNTIFS('(6)定期点検調書'!$B$12:$B$5000,Y$61,'(6)定期点検調書'!$AH$12:$AH$5000,$C65,'(6)定期点検調書'!$BF$12:$BF$5000,$S$7)&gt;=1,$S$7,""))))))</f>
        <v/>
      </c>
      <c r="Z65" s="465" t="str">
        <f>IF(Z$61="","",IF(COUNTIFS('(6)定期点検調書'!$B$12:$B$5000,Z$61,'(6)定期点検調書'!$AH$12:$AH$5000,$C65,'(6)定期点検調書'!$BF$12:$BF$5000,$W$7)&gt;=1,$W$7,IF(COUNTIFS('(6)定期点検調書'!$B$12:$B$5000,Z$61,'(6)定期点検調書'!$AH$12:$AH$5000,$C65,'(6)定期点検調書'!$BF$12:$BF$5000,$V$7)&gt;=1,$V$7,IF(COUNTIFS('(6)定期点検調書'!$B$12:$B$5000,Z$61,'(6)定期点検調書'!$AH$12:$AH$5000,$C65,'(6)定期点検調書'!$BF$12:$BF$5000,$U$7)&gt;=1,$U$7,IF(COUNTIFS('(6)定期点検調書'!$B$12:$B$5000,Z$61,'(6)定期点検調書'!$AH$12:$AH$5000,$C65,'(6)定期点検調書'!$BF$12:$BF$5000,$T$7)&gt;=1,$T$7,IF(COUNTIFS('(6)定期点検調書'!$B$12:$B$5000,Z$61,'(6)定期点検調書'!$AH$12:$AH$5000,$C65,'(6)定期点検調書'!$BF$12:$BF$5000,$S$7)&gt;=1,$S$7,""))))))</f>
        <v/>
      </c>
      <c r="AA65" s="465" t="str">
        <f>IF(AA$61="","",IF(COUNTIFS('(6)定期点検調書'!$B$12:$B$5000,AA$61,'(6)定期点検調書'!$AH$12:$AH$5000,$C65,'(6)定期点検調書'!$BF$12:$BF$5000,$W$7)&gt;=1,$W$7,IF(COUNTIFS('(6)定期点検調書'!$B$12:$B$5000,AA$61,'(6)定期点検調書'!$AH$12:$AH$5000,$C65,'(6)定期点検調書'!$BF$12:$BF$5000,$V$7)&gt;=1,$V$7,IF(COUNTIFS('(6)定期点検調書'!$B$12:$B$5000,AA$61,'(6)定期点検調書'!$AH$12:$AH$5000,$C65,'(6)定期点検調書'!$BF$12:$BF$5000,$U$7)&gt;=1,$U$7,IF(COUNTIFS('(6)定期点検調書'!$B$12:$B$5000,AA$61,'(6)定期点検調書'!$AH$12:$AH$5000,$C65,'(6)定期点検調書'!$BF$12:$BF$5000,$T$7)&gt;=1,$T$7,IF(COUNTIFS('(6)定期点検調書'!$B$12:$B$5000,AA$61,'(6)定期点検調書'!$AH$12:$AH$5000,$C65,'(6)定期点検調書'!$BF$12:$BF$5000,$S$7)&gt;=1,$S$7,""))))))</f>
        <v/>
      </c>
      <c r="AB65" s="465" t="str">
        <f>IF(AB$61="","",IF(COUNTIFS('(6)定期点検調書'!$B$12:$B$5000,AB$61,'(6)定期点検調書'!$AH$12:$AH$5000,$C65,'(6)定期点検調書'!$BF$12:$BF$5000,$W$7)&gt;=1,$W$7,IF(COUNTIFS('(6)定期点検調書'!$B$12:$B$5000,AB$61,'(6)定期点検調書'!$AH$12:$AH$5000,$C65,'(6)定期点検調書'!$BF$12:$BF$5000,$V$7)&gt;=1,$V$7,IF(COUNTIFS('(6)定期点検調書'!$B$12:$B$5000,AB$61,'(6)定期点検調書'!$AH$12:$AH$5000,$C65,'(6)定期点検調書'!$BF$12:$BF$5000,$U$7)&gt;=1,$U$7,IF(COUNTIFS('(6)定期点検調書'!$B$12:$B$5000,AB$61,'(6)定期点検調書'!$AH$12:$AH$5000,$C65,'(6)定期点検調書'!$BF$12:$BF$5000,$T$7)&gt;=1,$T$7,IF(COUNTIFS('(6)定期点検調書'!$B$12:$B$5000,AB$61,'(6)定期点検調書'!$AH$12:$AH$5000,$C65,'(6)定期点検調書'!$BF$12:$BF$5000,$S$7)&gt;=1,$S$7,""))))))</f>
        <v/>
      </c>
      <c r="AC65" s="465" t="str">
        <f>IF(AC$61="","",IF(COUNTIFS('(6)定期点検調書'!$B$12:$B$5000,AC$61,'(6)定期点検調書'!$AH$12:$AH$5000,$C65,'(6)定期点検調書'!$BF$12:$BF$5000,$W$7)&gt;=1,$W$7,IF(COUNTIFS('(6)定期点検調書'!$B$12:$B$5000,AC$61,'(6)定期点検調書'!$AH$12:$AH$5000,$C65,'(6)定期点検調書'!$BF$12:$BF$5000,$V$7)&gt;=1,$V$7,IF(COUNTIFS('(6)定期点検調書'!$B$12:$B$5000,AC$61,'(6)定期点検調書'!$AH$12:$AH$5000,$C65,'(6)定期点検調書'!$BF$12:$BF$5000,$U$7)&gt;=1,$U$7,IF(COUNTIFS('(6)定期点検調書'!$B$12:$B$5000,AC$61,'(6)定期点検調書'!$AH$12:$AH$5000,$C65,'(6)定期点検調書'!$BF$12:$BF$5000,$T$7)&gt;=1,$T$7,IF(COUNTIFS('(6)定期点検調書'!$B$12:$B$5000,AC$61,'(6)定期点検調書'!$AH$12:$AH$5000,$C65,'(6)定期点検調書'!$BF$12:$BF$5000,$S$7)&gt;=1,$S$7,""))))))</f>
        <v/>
      </c>
      <c r="AD65" s="465" t="str">
        <f>IF(AD$61="","",IF(COUNTIFS('(6)定期点検調書'!$B$12:$B$5000,AD$61,'(6)定期点検調書'!$AH$12:$AH$5000,$C65,'(6)定期点検調書'!$BF$12:$BF$5000,$W$7)&gt;=1,$W$7,IF(COUNTIFS('(6)定期点検調書'!$B$12:$B$5000,AD$61,'(6)定期点検調書'!$AH$12:$AH$5000,$C65,'(6)定期点検調書'!$BF$12:$BF$5000,$V$7)&gt;=1,$V$7,IF(COUNTIFS('(6)定期点検調書'!$B$12:$B$5000,AD$61,'(6)定期点検調書'!$AH$12:$AH$5000,$C65,'(6)定期点検調書'!$BF$12:$BF$5000,$U$7)&gt;=1,$U$7,IF(COUNTIFS('(6)定期点検調書'!$B$12:$B$5000,AD$61,'(6)定期点検調書'!$AH$12:$AH$5000,$C65,'(6)定期点検調書'!$BF$12:$BF$5000,$T$7)&gt;=1,$T$7,IF(COUNTIFS('(6)定期点検調書'!$B$12:$B$5000,AD$61,'(6)定期点検調書'!$AH$12:$AH$5000,$C65,'(6)定期点検調書'!$BF$12:$BF$5000,$S$7)&gt;=1,$S$7,""))))))</f>
        <v/>
      </c>
      <c r="AE65" s="465" t="str">
        <f>IF(AE$61="","",IF(COUNTIFS('(6)定期点検調書'!$B$12:$B$5000,AE$61,'(6)定期点検調書'!$AH$12:$AH$5000,$C65,'(6)定期点検調書'!$BF$12:$BF$5000,$W$7)&gt;=1,$W$7,IF(COUNTIFS('(6)定期点検調書'!$B$12:$B$5000,AE$61,'(6)定期点検調書'!$AH$12:$AH$5000,$C65,'(6)定期点検調書'!$BF$12:$BF$5000,$V$7)&gt;=1,$V$7,IF(COUNTIFS('(6)定期点検調書'!$B$12:$B$5000,AE$61,'(6)定期点検調書'!$AH$12:$AH$5000,$C65,'(6)定期点検調書'!$BF$12:$BF$5000,$U$7)&gt;=1,$U$7,IF(COUNTIFS('(6)定期点検調書'!$B$12:$B$5000,AE$61,'(6)定期点検調書'!$AH$12:$AH$5000,$C65,'(6)定期点検調書'!$BF$12:$BF$5000,$T$7)&gt;=1,$T$7,IF(COUNTIFS('(6)定期点検調書'!$B$12:$B$5000,AE$61,'(6)定期点検調書'!$AH$12:$AH$5000,$C65,'(6)定期点検調書'!$BF$12:$BF$5000,$S$7)&gt;=1,$S$7,""))))))</f>
        <v/>
      </c>
      <c r="AF65" s="465" t="str">
        <f>IF(AF$61="","",IF(COUNTIFS('(6)定期点検調書'!$B$12:$B$5000,AF$61,'(6)定期点検調書'!$AH$12:$AH$5000,$C65,'(6)定期点検調書'!$BF$12:$BF$5000,$W$7)&gt;=1,$W$7,IF(COUNTIFS('(6)定期点検調書'!$B$12:$B$5000,AF$61,'(6)定期点検調書'!$AH$12:$AH$5000,$C65,'(6)定期点検調書'!$BF$12:$BF$5000,$V$7)&gt;=1,$V$7,IF(COUNTIFS('(6)定期点検調書'!$B$12:$B$5000,AF$61,'(6)定期点検調書'!$AH$12:$AH$5000,$C65,'(6)定期点検調書'!$BF$12:$BF$5000,$U$7)&gt;=1,$U$7,IF(COUNTIFS('(6)定期点検調書'!$B$12:$B$5000,AF$61,'(6)定期点検調書'!$AH$12:$AH$5000,$C65,'(6)定期点検調書'!$BF$12:$BF$5000,$T$7)&gt;=1,$T$7,IF(COUNTIFS('(6)定期点検調書'!$B$12:$B$5000,AF$61,'(6)定期点検調書'!$AH$12:$AH$5000,$C65,'(6)定期点検調書'!$BF$12:$BF$5000,$S$7)&gt;=1,$S$7,""))))))</f>
        <v/>
      </c>
      <c r="AG65" s="465" t="str">
        <f>IF(AG$61="","",IF(COUNTIFS('(6)定期点検調書'!$B$12:$B$5000,AG$61,'(6)定期点検調書'!$AH$12:$AH$5000,$C65,'(6)定期点検調書'!$BF$12:$BF$5000,$W$7)&gt;=1,$W$7,IF(COUNTIFS('(6)定期点検調書'!$B$12:$B$5000,AG$61,'(6)定期点検調書'!$AH$12:$AH$5000,$C65,'(6)定期点検調書'!$BF$12:$BF$5000,$V$7)&gt;=1,$V$7,IF(COUNTIFS('(6)定期点検調書'!$B$12:$B$5000,AG$61,'(6)定期点検調書'!$AH$12:$AH$5000,$C65,'(6)定期点検調書'!$BF$12:$BF$5000,$U$7)&gt;=1,$U$7,IF(COUNTIFS('(6)定期点検調書'!$B$12:$B$5000,AG$61,'(6)定期点検調書'!$AH$12:$AH$5000,$C65,'(6)定期点検調書'!$BF$12:$BF$5000,$T$7)&gt;=1,$T$7,IF(COUNTIFS('(6)定期点検調書'!$B$12:$B$5000,AG$61,'(6)定期点検調書'!$AH$12:$AH$5000,$C65,'(6)定期点検調書'!$BF$12:$BF$5000,$S$7)&gt;=1,$S$7,""))))))</f>
        <v/>
      </c>
      <c r="AH65" s="465" t="str">
        <f>IF(AH$61="","",IF(COUNTIFS('(6)定期点検調書'!$B$12:$B$5000,AH$61,'(6)定期点検調書'!$AH$12:$AH$5000,$C65,'(6)定期点検調書'!$BF$12:$BF$5000,$W$7)&gt;=1,$W$7,IF(COUNTIFS('(6)定期点検調書'!$B$12:$B$5000,AH$61,'(6)定期点検調書'!$AH$12:$AH$5000,$C65,'(6)定期点検調書'!$BF$12:$BF$5000,$V$7)&gt;=1,$V$7,IF(COUNTIFS('(6)定期点検調書'!$B$12:$B$5000,AH$61,'(6)定期点検調書'!$AH$12:$AH$5000,$C65,'(6)定期点検調書'!$BF$12:$BF$5000,$U$7)&gt;=1,$U$7,IF(COUNTIFS('(6)定期点検調書'!$B$12:$B$5000,AH$61,'(6)定期点検調書'!$AH$12:$AH$5000,$C65,'(6)定期点検調書'!$BF$12:$BF$5000,$T$7)&gt;=1,$T$7,IF(COUNTIFS('(6)定期点検調書'!$B$12:$B$5000,AH$61,'(6)定期点検調書'!$AH$12:$AH$5000,$C65,'(6)定期点検調書'!$BF$12:$BF$5000,$S$7)&gt;=1,$S$7,""))))))</f>
        <v/>
      </c>
      <c r="AI65" s="465" t="str">
        <f>IF(AI$61="","",IF(COUNTIFS('(6)定期点検調書'!$B$12:$B$5000,AI$61,'(6)定期点検調書'!$AH$12:$AH$5000,$C65,'(6)定期点検調書'!$BF$12:$BF$5000,$W$7)&gt;=1,$W$7,IF(COUNTIFS('(6)定期点検調書'!$B$12:$B$5000,AI$61,'(6)定期点検調書'!$AH$12:$AH$5000,$C65,'(6)定期点検調書'!$BF$12:$BF$5000,$V$7)&gt;=1,$V$7,IF(COUNTIFS('(6)定期点検調書'!$B$12:$B$5000,AI$61,'(6)定期点検調書'!$AH$12:$AH$5000,$C65,'(6)定期点検調書'!$BF$12:$BF$5000,$U$7)&gt;=1,$U$7,IF(COUNTIFS('(6)定期点検調書'!$B$12:$B$5000,AI$61,'(6)定期点検調書'!$AH$12:$AH$5000,$C65,'(6)定期点検調書'!$BF$12:$BF$5000,$T$7)&gt;=1,$T$7,IF(COUNTIFS('(6)定期点検調書'!$B$12:$B$5000,AI$61,'(6)定期点検調書'!$AH$12:$AH$5000,$C65,'(6)定期点検調書'!$BF$12:$BF$5000,$S$7)&gt;=1,$S$7,""))))))</f>
        <v/>
      </c>
      <c r="AJ65" s="465" t="str">
        <f>IF(AJ$61="","",IF(COUNTIFS('(6)定期点検調書'!$B$12:$B$5000,AJ$61,'(6)定期点検調書'!$AH$12:$AH$5000,$C65,'(6)定期点検調書'!$BF$12:$BF$5000,$W$7)&gt;=1,$W$7,IF(COUNTIFS('(6)定期点検調書'!$B$12:$B$5000,AJ$61,'(6)定期点検調書'!$AH$12:$AH$5000,$C65,'(6)定期点検調書'!$BF$12:$BF$5000,$V$7)&gt;=1,$V$7,IF(COUNTIFS('(6)定期点検調書'!$B$12:$B$5000,AJ$61,'(6)定期点検調書'!$AH$12:$AH$5000,$C65,'(6)定期点検調書'!$BF$12:$BF$5000,$U$7)&gt;=1,$U$7,IF(COUNTIFS('(6)定期点検調書'!$B$12:$B$5000,AJ$61,'(6)定期点検調書'!$AH$12:$AH$5000,$C65,'(6)定期点検調書'!$BF$12:$BF$5000,$T$7)&gt;=1,$T$7,IF(COUNTIFS('(6)定期点検調書'!$B$12:$B$5000,AJ$61,'(6)定期点検調書'!$AH$12:$AH$5000,$C65,'(6)定期点検調書'!$BF$12:$BF$5000,$S$7)&gt;=1,$S$7,""))))))</f>
        <v/>
      </c>
      <c r="AK65" s="465" t="str">
        <f>IF(AK$61="","",IF(COUNTIFS('(6)定期点検調書'!$B$12:$B$5000,AK$61,'(6)定期点検調書'!$AH$12:$AH$5000,$C65,'(6)定期点検調書'!$BF$12:$BF$5000,$W$7)&gt;=1,$W$7,IF(COUNTIFS('(6)定期点検調書'!$B$12:$B$5000,AK$61,'(6)定期点検調書'!$AH$12:$AH$5000,$C65,'(6)定期点検調書'!$BF$12:$BF$5000,$V$7)&gt;=1,$V$7,IF(COUNTIFS('(6)定期点検調書'!$B$12:$B$5000,AK$61,'(6)定期点検調書'!$AH$12:$AH$5000,$C65,'(6)定期点検調書'!$BF$12:$BF$5000,$U$7)&gt;=1,$U$7,IF(COUNTIFS('(6)定期点検調書'!$B$12:$B$5000,AK$61,'(6)定期点検調書'!$AH$12:$AH$5000,$C65,'(6)定期点検調書'!$BF$12:$BF$5000,$T$7)&gt;=1,$T$7,IF(COUNTIFS('(6)定期点検調書'!$B$12:$B$5000,AK$61,'(6)定期点検調書'!$AH$12:$AH$5000,$C65,'(6)定期点検調書'!$BF$12:$BF$5000,$S$7)&gt;=1,$S$7,""))))))</f>
        <v/>
      </c>
      <c r="AL65" s="465" t="str">
        <f>IF(AL$61="","",IF(COUNTIFS('(6)定期点検調書'!$B$12:$B$5000,AL$61,'(6)定期点検調書'!$AH$12:$AH$5000,$C65,'(6)定期点検調書'!$BF$12:$BF$5000,$W$7)&gt;=1,$W$7,IF(COUNTIFS('(6)定期点検調書'!$B$12:$B$5000,AL$61,'(6)定期点検調書'!$AH$12:$AH$5000,$C65,'(6)定期点検調書'!$BF$12:$BF$5000,$V$7)&gt;=1,$V$7,IF(COUNTIFS('(6)定期点検調書'!$B$12:$B$5000,AL$61,'(6)定期点検調書'!$AH$12:$AH$5000,$C65,'(6)定期点検調書'!$BF$12:$BF$5000,$U$7)&gt;=1,$U$7,IF(COUNTIFS('(6)定期点検調書'!$B$12:$B$5000,AL$61,'(6)定期点検調書'!$AH$12:$AH$5000,$C65,'(6)定期点検調書'!$BF$12:$BF$5000,$T$7)&gt;=1,$T$7,IF(COUNTIFS('(6)定期点検調書'!$B$12:$B$5000,AL$61,'(6)定期点検調書'!$AH$12:$AH$5000,$C65,'(6)定期点検調書'!$BF$12:$BF$5000,$S$7)&gt;=1,$S$7,""))))))</f>
        <v/>
      </c>
      <c r="AM65" s="465" t="str">
        <f>IF(AM$61="","",IF(COUNTIFS('(6)定期点検調書'!$B$12:$B$5000,AM$61,'(6)定期点検調書'!$AH$12:$AH$5000,$C65,'(6)定期点検調書'!$BF$12:$BF$5000,$W$7)&gt;=1,$W$7,IF(COUNTIFS('(6)定期点検調書'!$B$12:$B$5000,AM$61,'(6)定期点検調書'!$AH$12:$AH$5000,$C65,'(6)定期点検調書'!$BF$12:$BF$5000,$V$7)&gt;=1,$V$7,IF(COUNTIFS('(6)定期点検調書'!$B$12:$B$5000,AM$61,'(6)定期点検調書'!$AH$12:$AH$5000,$C65,'(6)定期点検調書'!$BF$12:$BF$5000,$U$7)&gt;=1,$U$7,IF(COUNTIFS('(6)定期点検調書'!$B$12:$B$5000,AM$61,'(6)定期点検調書'!$AH$12:$AH$5000,$C65,'(6)定期点検調書'!$BF$12:$BF$5000,$T$7)&gt;=1,$T$7,IF(COUNTIFS('(6)定期点検調書'!$B$12:$B$5000,AM$61,'(6)定期点検調書'!$AH$12:$AH$5000,$C65,'(6)定期点検調書'!$BF$12:$BF$5000,$S$7)&gt;=1,$S$7,""))))))</f>
        <v/>
      </c>
      <c r="AN65" s="465" t="str">
        <f>IF(AN$61="","",IF(COUNTIFS('(6)定期点検調書'!$B$12:$B$5000,AN$61,'(6)定期点検調書'!$AH$12:$AH$5000,$C65,'(6)定期点検調書'!$BF$12:$BF$5000,$W$7)&gt;=1,$W$7,IF(COUNTIFS('(6)定期点検調書'!$B$12:$B$5000,AN$61,'(6)定期点検調書'!$AH$12:$AH$5000,$C65,'(6)定期点検調書'!$BF$12:$BF$5000,$V$7)&gt;=1,$V$7,IF(COUNTIFS('(6)定期点検調書'!$B$12:$B$5000,AN$61,'(6)定期点検調書'!$AH$12:$AH$5000,$C65,'(6)定期点検調書'!$BF$12:$BF$5000,$U$7)&gt;=1,$U$7,IF(COUNTIFS('(6)定期点検調書'!$B$12:$B$5000,AN$61,'(6)定期点検調書'!$AH$12:$AH$5000,$C65,'(6)定期点検調書'!$BF$12:$BF$5000,$T$7)&gt;=1,$T$7,IF(COUNTIFS('(6)定期点検調書'!$B$12:$B$5000,AN$61,'(6)定期点検調書'!$AH$12:$AH$5000,$C65,'(6)定期点検調書'!$BF$12:$BF$5000,$S$7)&gt;=1,$S$7,""))))))</f>
        <v/>
      </c>
      <c r="AO65" s="465" t="str">
        <f>IF(AO$61="","",IF(COUNTIFS('(6)定期点検調書'!$B$12:$B$5000,AO$61,'(6)定期点検調書'!$AH$12:$AH$5000,$C65,'(6)定期点検調書'!$BF$12:$BF$5000,$W$7)&gt;=1,$W$7,IF(COUNTIFS('(6)定期点検調書'!$B$12:$B$5000,AO$61,'(6)定期点検調書'!$AH$12:$AH$5000,$C65,'(6)定期点検調書'!$BF$12:$BF$5000,$V$7)&gt;=1,$V$7,IF(COUNTIFS('(6)定期点検調書'!$B$12:$B$5000,AO$61,'(6)定期点検調書'!$AH$12:$AH$5000,$C65,'(6)定期点検調書'!$BF$12:$BF$5000,$U$7)&gt;=1,$U$7,IF(COUNTIFS('(6)定期点検調書'!$B$12:$B$5000,AO$61,'(6)定期点検調書'!$AH$12:$AH$5000,$C65,'(6)定期点検調書'!$BF$12:$BF$5000,$T$7)&gt;=1,$T$7,IF(COUNTIFS('(6)定期点検調書'!$B$12:$B$5000,AO$61,'(6)定期点検調書'!$AH$12:$AH$5000,$C65,'(6)定期点検調書'!$BF$12:$BF$5000,$S$7)&gt;=1,$S$7,""))))))</f>
        <v/>
      </c>
      <c r="AP65" s="465" t="str">
        <f>IF(AP$61="","",IF(COUNTIFS('(6)定期点検調書'!$B$12:$B$5000,AP$61,'(6)定期点検調書'!$AH$12:$AH$5000,$C65,'(6)定期点検調書'!$BF$12:$BF$5000,$W$7)&gt;=1,$W$7,IF(COUNTIFS('(6)定期点検調書'!$B$12:$B$5000,AP$61,'(6)定期点検調書'!$AH$12:$AH$5000,$C65,'(6)定期点検調書'!$BF$12:$BF$5000,$V$7)&gt;=1,$V$7,IF(COUNTIFS('(6)定期点検調書'!$B$12:$B$5000,AP$61,'(6)定期点検調書'!$AH$12:$AH$5000,$C65,'(6)定期点検調書'!$BF$12:$BF$5000,$U$7)&gt;=1,$U$7,IF(COUNTIFS('(6)定期点検調書'!$B$12:$B$5000,AP$61,'(6)定期点検調書'!$AH$12:$AH$5000,$C65,'(6)定期点検調書'!$BF$12:$BF$5000,$T$7)&gt;=1,$T$7,IF(COUNTIFS('(6)定期点検調書'!$B$12:$B$5000,AP$61,'(6)定期点検調書'!$AH$12:$AH$5000,$C65,'(6)定期点検調書'!$BF$12:$BF$5000,$S$7)&gt;=1,$S$7,""))))))</f>
        <v/>
      </c>
      <c r="AQ65" s="465" t="str">
        <f>IF(AQ$61="","",IF(COUNTIFS('(6)定期点検調書'!$B$12:$B$5000,AQ$61,'(6)定期点検調書'!$AH$12:$AH$5000,$C65,'(6)定期点検調書'!$BF$12:$BF$5000,$W$7)&gt;=1,$W$7,IF(COUNTIFS('(6)定期点検調書'!$B$12:$B$5000,AQ$61,'(6)定期点検調書'!$AH$12:$AH$5000,$C65,'(6)定期点検調書'!$BF$12:$BF$5000,$V$7)&gt;=1,$V$7,IF(COUNTIFS('(6)定期点検調書'!$B$12:$B$5000,AQ$61,'(6)定期点検調書'!$AH$12:$AH$5000,$C65,'(6)定期点検調書'!$BF$12:$BF$5000,$U$7)&gt;=1,$U$7,IF(COUNTIFS('(6)定期点検調書'!$B$12:$B$5000,AQ$61,'(6)定期点検調書'!$AH$12:$AH$5000,$C65,'(6)定期点検調書'!$BF$12:$BF$5000,$T$7)&gt;=1,$T$7,IF(COUNTIFS('(6)定期点検調書'!$B$12:$B$5000,AQ$61,'(6)定期点検調書'!$AH$12:$AH$5000,$C65,'(6)定期点検調書'!$BF$12:$BF$5000,$S$7)&gt;=1,$S$7,""))))))</f>
        <v/>
      </c>
      <c r="AR65" s="465" t="str">
        <f>IF(AR$61="","",IF(COUNTIFS('(6)定期点検調書'!$B$12:$B$5000,AR$61,'(6)定期点検調書'!$AH$12:$AH$5000,$C65,'(6)定期点検調書'!$BF$12:$BF$5000,$W$7)&gt;=1,$W$7,IF(COUNTIFS('(6)定期点検調書'!$B$12:$B$5000,AR$61,'(6)定期点検調書'!$AH$12:$AH$5000,$C65,'(6)定期点検調書'!$BF$12:$BF$5000,$V$7)&gt;=1,$V$7,IF(COUNTIFS('(6)定期点検調書'!$B$12:$B$5000,AR$61,'(6)定期点検調書'!$AH$12:$AH$5000,$C65,'(6)定期点検調書'!$BF$12:$BF$5000,$U$7)&gt;=1,$U$7,IF(COUNTIFS('(6)定期点検調書'!$B$12:$B$5000,AR$61,'(6)定期点検調書'!$AH$12:$AH$5000,$C65,'(6)定期点検調書'!$BF$12:$BF$5000,$T$7)&gt;=1,$T$7,IF(COUNTIFS('(6)定期点検調書'!$B$12:$B$5000,AR$61,'(6)定期点検調書'!$AH$12:$AH$5000,$C65,'(6)定期点検調書'!$BF$12:$BF$5000,$S$7)&gt;=1,$S$7,""))))))</f>
        <v/>
      </c>
      <c r="AS65" s="465" t="str">
        <f>IF(AS$61="","",IF(COUNTIFS('(6)定期点検調書'!$B$12:$B$5000,AS$61,'(6)定期点検調書'!$AH$12:$AH$5000,$C65,'(6)定期点検調書'!$BF$12:$BF$5000,$W$7)&gt;=1,$W$7,IF(COUNTIFS('(6)定期点検調書'!$B$12:$B$5000,AS$61,'(6)定期点検調書'!$AH$12:$AH$5000,$C65,'(6)定期点検調書'!$BF$12:$BF$5000,$V$7)&gt;=1,$V$7,IF(COUNTIFS('(6)定期点検調書'!$B$12:$B$5000,AS$61,'(6)定期点検調書'!$AH$12:$AH$5000,$C65,'(6)定期点検調書'!$BF$12:$BF$5000,$U$7)&gt;=1,$U$7,IF(COUNTIFS('(6)定期点検調書'!$B$12:$B$5000,AS$61,'(6)定期点検調書'!$AH$12:$AH$5000,$C65,'(6)定期点検調書'!$BF$12:$BF$5000,$T$7)&gt;=1,$T$7,IF(COUNTIFS('(6)定期点検調書'!$B$12:$B$5000,AS$61,'(6)定期点検調書'!$AH$12:$AH$5000,$C65,'(6)定期点検調書'!$BF$12:$BF$5000,$S$7)&gt;=1,$S$7,""))))))</f>
        <v/>
      </c>
      <c r="AT65" s="465" t="str">
        <f>IF(AT$61="","",IF(COUNTIFS('(6)定期点検調書'!$B$12:$B$5000,AT$61,'(6)定期点検調書'!$AH$12:$AH$5000,$C65,'(6)定期点検調書'!$BF$12:$BF$5000,$W$7)&gt;=1,$W$7,IF(COUNTIFS('(6)定期点検調書'!$B$12:$B$5000,AT$61,'(6)定期点検調書'!$AH$12:$AH$5000,$C65,'(6)定期点検調書'!$BF$12:$BF$5000,$V$7)&gt;=1,$V$7,IF(COUNTIFS('(6)定期点検調書'!$B$12:$B$5000,AT$61,'(6)定期点検調書'!$AH$12:$AH$5000,$C65,'(6)定期点検調書'!$BF$12:$BF$5000,$U$7)&gt;=1,$U$7,IF(COUNTIFS('(6)定期点検調書'!$B$12:$B$5000,AT$61,'(6)定期点検調書'!$AH$12:$AH$5000,$C65,'(6)定期点検調書'!$BF$12:$BF$5000,$T$7)&gt;=1,$T$7,IF(COUNTIFS('(6)定期点検調書'!$B$12:$B$5000,AT$61,'(6)定期点検調書'!$AH$12:$AH$5000,$C65,'(6)定期点検調書'!$BF$12:$BF$5000,$S$7)&gt;=1,$S$7,""))))))</f>
        <v/>
      </c>
      <c r="AU65" s="465" t="str">
        <f>IF(AU$61="","",IF(COUNTIFS('(6)定期点検調書'!$B$12:$B$5000,AU$61,'(6)定期点検調書'!$AH$12:$AH$5000,$C65,'(6)定期点検調書'!$BF$12:$BF$5000,$W$7)&gt;=1,$W$7,IF(COUNTIFS('(6)定期点検調書'!$B$12:$B$5000,AU$61,'(6)定期点検調書'!$AH$12:$AH$5000,$C65,'(6)定期点検調書'!$BF$12:$BF$5000,$V$7)&gt;=1,$V$7,IF(COUNTIFS('(6)定期点検調書'!$B$12:$B$5000,AU$61,'(6)定期点検調書'!$AH$12:$AH$5000,$C65,'(6)定期点検調書'!$BF$12:$BF$5000,$U$7)&gt;=1,$U$7,IF(COUNTIFS('(6)定期点検調書'!$B$12:$B$5000,AU$61,'(6)定期点検調書'!$AH$12:$AH$5000,$C65,'(6)定期点検調書'!$BF$12:$BF$5000,$T$7)&gt;=1,$T$7,IF(COUNTIFS('(6)定期点検調書'!$B$12:$B$5000,AU$61,'(6)定期点検調書'!$AH$12:$AH$5000,$C65,'(6)定期点検調書'!$BF$12:$BF$5000,$S$7)&gt;=1,$S$7,""))))))</f>
        <v/>
      </c>
      <c r="AV65" s="465" t="str">
        <f>IF(AV$61="","",IF(COUNTIFS('(6)定期点検調書'!$B$12:$B$5000,AV$61,'(6)定期点検調書'!$AH$12:$AH$5000,$C65,'(6)定期点検調書'!$BF$12:$BF$5000,$W$7)&gt;=1,$W$7,IF(COUNTIFS('(6)定期点検調書'!$B$12:$B$5000,AV$61,'(6)定期点検調書'!$AH$12:$AH$5000,$C65,'(6)定期点検調書'!$BF$12:$BF$5000,$V$7)&gt;=1,$V$7,IF(COUNTIFS('(6)定期点検調書'!$B$12:$B$5000,AV$61,'(6)定期点検調書'!$AH$12:$AH$5000,$C65,'(6)定期点検調書'!$BF$12:$BF$5000,$U$7)&gt;=1,$U$7,IF(COUNTIFS('(6)定期点検調書'!$B$12:$B$5000,AV$61,'(6)定期点検調書'!$AH$12:$AH$5000,$C65,'(6)定期点検調書'!$BF$12:$BF$5000,$T$7)&gt;=1,$T$7,IF(COUNTIFS('(6)定期点検調書'!$B$12:$B$5000,AV$61,'(6)定期点検調書'!$AH$12:$AH$5000,$C65,'(6)定期点検調書'!$BF$12:$BF$5000,$S$7)&gt;=1,$S$7,""))))))</f>
        <v/>
      </c>
      <c r="AW65" s="465" t="str">
        <f>IF(AW$61="","",IF(COUNTIFS('(6)定期点検調書'!$B$12:$B$5000,AW$61,'(6)定期点検調書'!$AH$12:$AH$5000,$C65,'(6)定期点検調書'!$BF$12:$BF$5000,$W$7)&gt;=1,$W$7,IF(COUNTIFS('(6)定期点検調書'!$B$12:$B$5000,AW$61,'(6)定期点検調書'!$AH$12:$AH$5000,$C65,'(6)定期点検調書'!$BF$12:$BF$5000,$V$7)&gt;=1,$V$7,IF(COUNTIFS('(6)定期点検調書'!$B$12:$B$5000,AW$61,'(6)定期点検調書'!$AH$12:$AH$5000,$C65,'(6)定期点検調書'!$BF$12:$BF$5000,$U$7)&gt;=1,$U$7,IF(COUNTIFS('(6)定期点検調書'!$B$12:$B$5000,AW$61,'(6)定期点検調書'!$AH$12:$AH$5000,$C65,'(6)定期点検調書'!$BF$12:$BF$5000,$T$7)&gt;=1,$T$7,IF(COUNTIFS('(6)定期点検調書'!$B$12:$B$5000,AW$61,'(6)定期点検調書'!$AH$12:$AH$5000,$C65,'(6)定期点検調書'!$BF$12:$BF$5000,$S$7)&gt;=1,$S$7,""))))))</f>
        <v/>
      </c>
      <c r="AX65" s="465" t="str">
        <f>IF(AX$61="","",IF(COUNTIFS('(6)定期点検調書'!$B$12:$B$5000,AX$61,'(6)定期点検調書'!$AH$12:$AH$5000,$C65,'(6)定期点検調書'!$BF$12:$BF$5000,$W$7)&gt;=1,$W$7,IF(COUNTIFS('(6)定期点検調書'!$B$12:$B$5000,AX$61,'(6)定期点検調書'!$AH$12:$AH$5000,$C65,'(6)定期点検調書'!$BF$12:$BF$5000,$V$7)&gt;=1,$V$7,IF(COUNTIFS('(6)定期点検調書'!$B$12:$B$5000,AX$61,'(6)定期点検調書'!$AH$12:$AH$5000,$C65,'(6)定期点検調書'!$BF$12:$BF$5000,$U$7)&gt;=1,$U$7,IF(COUNTIFS('(6)定期点検調書'!$B$12:$B$5000,AX$61,'(6)定期点検調書'!$AH$12:$AH$5000,$C65,'(6)定期点検調書'!$BF$12:$BF$5000,$T$7)&gt;=1,$T$7,IF(COUNTIFS('(6)定期点検調書'!$B$12:$B$5000,AX$61,'(6)定期点検調書'!$AH$12:$AH$5000,$C65,'(6)定期点検調書'!$BF$12:$BF$5000,$S$7)&gt;=1,$S$7,""))))))</f>
        <v/>
      </c>
      <c r="AY65" s="465" t="str">
        <f>IF(AY$61="","",IF(COUNTIFS('(6)定期点検調書'!$B$12:$B$5000,AY$61,'(6)定期点検調書'!$AH$12:$AH$5000,$C65,'(6)定期点検調書'!$BF$12:$BF$5000,$W$7)&gt;=1,$W$7,IF(COUNTIFS('(6)定期点検調書'!$B$12:$B$5000,AY$61,'(6)定期点検調書'!$AH$12:$AH$5000,$C65,'(6)定期点検調書'!$BF$12:$BF$5000,$V$7)&gt;=1,$V$7,IF(COUNTIFS('(6)定期点検調書'!$B$12:$B$5000,AY$61,'(6)定期点検調書'!$AH$12:$AH$5000,$C65,'(6)定期点検調書'!$BF$12:$BF$5000,$U$7)&gt;=1,$U$7,IF(COUNTIFS('(6)定期点検調書'!$B$12:$B$5000,AY$61,'(6)定期点検調書'!$AH$12:$AH$5000,$C65,'(6)定期点検調書'!$BF$12:$BF$5000,$T$7)&gt;=1,$T$7,IF(COUNTIFS('(6)定期点検調書'!$B$12:$B$5000,AY$61,'(6)定期点検調書'!$AH$12:$AH$5000,$C65,'(6)定期点検調書'!$BF$12:$BF$5000,$S$7)&gt;=1,$S$7,""))))))</f>
        <v/>
      </c>
      <c r="AZ65" s="465" t="str">
        <f>IF(AZ$61="","",IF(COUNTIFS('(6)定期点検調書'!$B$12:$B$5000,AZ$61,'(6)定期点検調書'!$AH$12:$AH$5000,$C65,'(6)定期点検調書'!$BF$12:$BF$5000,$W$7)&gt;=1,$W$7,IF(COUNTIFS('(6)定期点検調書'!$B$12:$B$5000,AZ$61,'(6)定期点検調書'!$AH$12:$AH$5000,$C65,'(6)定期点検調書'!$BF$12:$BF$5000,$V$7)&gt;=1,$V$7,IF(COUNTIFS('(6)定期点検調書'!$B$12:$B$5000,AZ$61,'(6)定期点検調書'!$AH$12:$AH$5000,$C65,'(6)定期点検調書'!$BF$12:$BF$5000,$U$7)&gt;=1,$U$7,IF(COUNTIFS('(6)定期点検調書'!$B$12:$B$5000,AZ$61,'(6)定期点検調書'!$AH$12:$AH$5000,$C65,'(6)定期点検調書'!$BF$12:$BF$5000,$T$7)&gt;=1,$T$7,IF(COUNTIFS('(6)定期点検調書'!$B$12:$B$5000,AZ$61,'(6)定期点検調書'!$AH$12:$AH$5000,$C65,'(6)定期点検調書'!$BF$12:$BF$5000,$S$7)&gt;=1,$S$7,""))))))</f>
        <v/>
      </c>
      <c r="BA65" s="466" t="str">
        <f>IF(BA$61="","",IF(COUNTIFS('(6)定期点検調書'!$B$12:$B$5000,BA$61,'(6)定期点検調書'!$AH$12:$AH$5000,$C65,'(6)定期点検調書'!$BF$12:$BF$5000,$W$7)&gt;=1,$W$7,IF(COUNTIFS('(6)定期点検調書'!$B$12:$B$5000,BA$61,'(6)定期点検調書'!$AH$12:$AH$5000,$C65,'(6)定期点検調書'!$BF$12:$BF$5000,$V$7)&gt;=1,$V$7,IF(COUNTIFS('(6)定期点検調書'!$B$12:$B$5000,BA$61,'(6)定期点検調書'!$AH$12:$AH$5000,$C65,'(6)定期点検調書'!$BF$12:$BF$5000,$U$7)&gt;=1,$U$7,IF(COUNTIFS('(6)定期点検調書'!$B$12:$B$5000,BA$61,'(6)定期点検調書'!$AH$12:$AH$5000,$C65,'(6)定期点検調書'!$BF$12:$BF$5000,$T$7)&gt;=1,$T$7,IF(COUNTIFS('(6)定期点検調書'!$B$12:$B$5000,BA$61,'(6)定期点検調書'!$AH$12:$AH$5000,$C65,'(6)定期点検調書'!$BF$12:$BF$5000,$S$7)&gt;=1,$S$7,""))))))</f>
        <v/>
      </c>
      <c r="BB65" s="1"/>
      <c r="BC65" s="1"/>
    </row>
    <row r="66" spans="2:55" ht="18.75" customHeight="1" x14ac:dyDescent="0.2">
      <c r="B66" s="1854"/>
      <c r="C66" s="1841" t="str">
        <f>ﾃﾞｰﾀ一覧!$U$22</f>
        <v>覆工背面変状</v>
      </c>
      <c r="D66" s="1842"/>
      <c r="E66" s="1842"/>
      <c r="F66" s="1842"/>
      <c r="G66" s="1843"/>
      <c r="H66" s="467" t="str">
        <f>IF(H$61="","",IF(COUNTIFS('(6)定期点検調書'!$B$12:$B$5000,H$61,'(6)定期点検調書'!$AH$12:$AH$5000,$C66,'(6)定期点検調書'!$BF$12:$BF$5000,$W$7)&gt;=1,$W$7,IF(COUNTIFS('(6)定期点検調書'!$B$12:$B$5000,H$61,'(6)定期点検調書'!$AH$12:$AH$5000,$C66,'(6)定期点検調書'!$BF$12:$BF$5000,$V$7)&gt;=1,$V$7,IF(COUNTIFS('(6)定期点検調書'!$B$12:$B$5000,H$61,'(6)定期点検調書'!$AH$12:$AH$5000,$C66,'(6)定期点検調書'!$BF$12:$BF$5000,$U$7)&gt;=1,$U$7,IF(COUNTIFS('(6)定期点検調書'!$B$12:$B$5000,H$61,'(6)定期点検調書'!$AH$12:$AH$5000,$C66,'(6)定期点検調書'!$BF$12:$BF$5000,$T$7)&gt;=1,$T$7,IF(COUNTIFS('(6)定期点検調書'!$B$12:$B$5000,H$61,'(6)定期点検調書'!$AH$12:$AH$5000,$C66,'(6)定期点検調書'!$BF$12:$BF$5000,$S$7)&gt;=1,$S$7,""))))))</f>
        <v/>
      </c>
      <c r="I66" s="465" t="str">
        <f>IF(I$61="","",IF(COUNTIFS('(6)定期点検調書'!$B$12:$B$5000,I$61,'(6)定期点検調書'!$AH$12:$AH$5000,$C66,'(6)定期点検調書'!$BF$12:$BF$5000,$W$7)&gt;=1,$W$7,IF(COUNTIFS('(6)定期点検調書'!$B$12:$B$5000,I$61,'(6)定期点検調書'!$AH$12:$AH$5000,$C66,'(6)定期点検調書'!$BF$12:$BF$5000,$V$7)&gt;=1,$V$7,IF(COUNTIFS('(6)定期点検調書'!$B$12:$B$5000,I$61,'(6)定期点検調書'!$AH$12:$AH$5000,$C66,'(6)定期点検調書'!$BF$12:$BF$5000,$U$7)&gt;=1,$U$7,IF(COUNTIFS('(6)定期点検調書'!$B$12:$B$5000,I$61,'(6)定期点検調書'!$AH$12:$AH$5000,$C66,'(6)定期点検調書'!$BF$12:$BF$5000,$T$7)&gt;=1,$T$7,IF(COUNTIFS('(6)定期点検調書'!$B$12:$B$5000,I$61,'(6)定期点検調書'!$AH$12:$AH$5000,$C66,'(6)定期点検調書'!$BF$12:$BF$5000,$S$7)&gt;=1,$S$7,""))))))</f>
        <v/>
      </c>
      <c r="J66" s="465" t="str">
        <f>IF(J$61="","",IF(COUNTIFS('(6)定期点検調書'!$B$12:$B$5000,J$61,'(6)定期点検調書'!$AH$12:$AH$5000,$C66,'(6)定期点検調書'!$BF$12:$BF$5000,$W$7)&gt;=1,$W$7,IF(COUNTIFS('(6)定期点検調書'!$B$12:$B$5000,J$61,'(6)定期点検調書'!$AH$12:$AH$5000,$C66,'(6)定期点検調書'!$BF$12:$BF$5000,$V$7)&gt;=1,$V$7,IF(COUNTIFS('(6)定期点検調書'!$B$12:$B$5000,J$61,'(6)定期点検調書'!$AH$12:$AH$5000,$C66,'(6)定期点検調書'!$BF$12:$BF$5000,$U$7)&gt;=1,$U$7,IF(COUNTIFS('(6)定期点検調書'!$B$12:$B$5000,J$61,'(6)定期点検調書'!$AH$12:$AH$5000,$C66,'(6)定期点検調書'!$BF$12:$BF$5000,$T$7)&gt;=1,$T$7,IF(COUNTIFS('(6)定期点検調書'!$B$12:$B$5000,J$61,'(6)定期点検調書'!$AH$12:$AH$5000,$C66,'(6)定期点検調書'!$BF$12:$BF$5000,$S$7)&gt;=1,$S$7,""))))))</f>
        <v/>
      </c>
      <c r="K66" s="465" t="str">
        <f>IF(K$61="","",IF(COUNTIFS('(6)定期点検調書'!$B$12:$B$5000,K$61,'(6)定期点検調書'!$AH$12:$AH$5000,$C66,'(6)定期点検調書'!$BF$12:$BF$5000,$W$7)&gt;=1,$W$7,IF(COUNTIFS('(6)定期点検調書'!$B$12:$B$5000,K$61,'(6)定期点検調書'!$AH$12:$AH$5000,$C66,'(6)定期点検調書'!$BF$12:$BF$5000,$V$7)&gt;=1,$V$7,IF(COUNTIFS('(6)定期点検調書'!$B$12:$B$5000,K$61,'(6)定期点検調書'!$AH$12:$AH$5000,$C66,'(6)定期点検調書'!$BF$12:$BF$5000,$U$7)&gt;=1,$U$7,IF(COUNTIFS('(6)定期点検調書'!$B$12:$B$5000,K$61,'(6)定期点検調書'!$AH$12:$AH$5000,$C66,'(6)定期点検調書'!$BF$12:$BF$5000,$T$7)&gt;=1,$T$7,IF(COUNTIFS('(6)定期点検調書'!$B$12:$B$5000,K$61,'(6)定期点検調書'!$AH$12:$AH$5000,$C66,'(6)定期点検調書'!$BF$12:$BF$5000,$S$7)&gt;=1,$S$7,""))))))</f>
        <v/>
      </c>
      <c r="L66" s="465" t="str">
        <f>IF(L$61="","",IF(COUNTIFS('(6)定期点検調書'!$B$12:$B$5000,L$61,'(6)定期点検調書'!$AH$12:$AH$5000,$C66,'(6)定期点検調書'!$BF$12:$BF$5000,$W$7)&gt;=1,$W$7,IF(COUNTIFS('(6)定期点検調書'!$B$12:$B$5000,L$61,'(6)定期点検調書'!$AH$12:$AH$5000,$C66,'(6)定期点検調書'!$BF$12:$BF$5000,$V$7)&gt;=1,$V$7,IF(COUNTIFS('(6)定期点検調書'!$B$12:$B$5000,L$61,'(6)定期点検調書'!$AH$12:$AH$5000,$C66,'(6)定期点検調書'!$BF$12:$BF$5000,$U$7)&gt;=1,$U$7,IF(COUNTIFS('(6)定期点検調書'!$B$12:$B$5000,L$61,'(6)定期点検調書'!$AH$12:$AH$5000,$C66,'(6)定期点検調書'!$BF$12:$BF$5000,$T$7)&gt;=1,$T$7,IF(COUNTIFS('(6)定期点検調書'!$B$12:$B$5000,L$61,'(6)定期点検調書'!$AH$12:$AH$5000,$C66,'(6)定期点検調書'!$BF$12:$BF$5000,$S$7)&gt;=1,$S$7,""))))))</f>
        <v/>
      </c>
      <c r="M66" s="465" t="str">
        <f>IF(M$61="","",IF(COUNTIFS('(6)定期点検調書'!$B$12:$B$5000,M$61,'(6)定期点検調書'!$AH$12:$AH$5000,$C66,'(6)定期点検調書'!$BF$12:$BF$5000,$W$7)&gt;=1,$W$7,IF(COUNTIFS('(6)定期点検調書'!$B$12:$B$5000,M$61,'(6)定期点検調書'!$AH$12:$AH$5000,$C66,'(6)定期点検調書'!$BF$12:$BF$5000,$V$7)&gt;=1,$V$7,IF(COUNTIFS('(6)定期点検調書'!$B$12:$B$5000,M$61,'(6)定期点検調書'!$AH$12:$AH$5000,$C66,'(6)定期点検調書'!$BF$12:$BF$5000,$U$7)&gt;=1,$U$7,IF(COUNTIFS('(6)定期点検調書'!$B$12:$B$5000,M$61,'(6)定期点検調書'!$AH$12:$AH$5000,$C66,'(6)定期点検調書'!$BF$12:$BF$5000,$T$7)&gt;=1,$T$7,IF(COUNTIFS('(6)定期点検調書'!$B$12:$B$5000,M$61,'(6)定期点検調書'!$AH$12:$AH$5000,$C66,'(6)定期点検調書'!$BF$12:$BF$5000,$S$7)&gt;=1,$S$7,""))))))</f>
        <v/>
      </c>
      <c r="N66" s="465" t="str">
        <f>IF(N$61="","",IF(COUNTIFS('(6)定期点検調書'!$B$12:$B$5000,N$61,'(6)定期点検調書'!$AH$12:$AH$5000,$C66,'(6)定期点検調書'!$BF$12:$BF$5000,$W$7)&gt;=1,$W$7,IF(COUNTIFS('(6)定期点検調書'!$B$12:$B$5000,N$61,'(6)定期点検調書'!$AH$12:$AH$5000,$C66,'(6)定期点検調書'!$BF$12:$BF$5000,$V$7)&gt;=1,$V$7,IF(COUNTIFS('(6)定期点検調書'!$B$12:$B$5000,N$61,'(6)定期点検調書'!$AH$12:$AH$5000,$C66,'(6)定期点検調書'!$BF$12:$BF$5000,$U$7)&gt;=1,$U$7,IF(COUNTIFS('(6)定期点検調書'!$B$12:$B$5000,N$61,'(6)定期点検調書'!$AH$12:$AH$5000,$C66,'(6)定期点検調書'!$BF$12:$BF$5000,$T$7)&gt;=1,$T$7,IF(COUNTIFS('(6)定期点検調書'!$B$12:$B$5000,N$61,'(6)定期点検調書'!$AH$12:$AH$5000,$C66,'(6)定期点検調書'!$BF$12:$BF$5000,$S$7)&gt;=1,$S$7,""))))))</f>
        <v/>
      </c>
      <c r="O66" s="465" t="str">
        <f>IF(O$61="","",IF(COUNTIFS('(6)定期点検調書'!$B$12:$B$5000,O$61,'(6)定期点検調書'!$AH$12:$AH$5000,$C66,'(6)定期点検調書'!$BF$12:$BF$5000,$W$7)&gt;=1,$W$7,IF(COUNTIFS('(6)定期点検調書'!$B$12:$B$5000,O$61,'(6)定期点検調書'!$AH$12:$AH$5000,$C66,'(6)定期点検調書'!$BF$12:$BF$5000,$V$7)&gt;=1,$V$7,IF(COUNTIFS('(6)定期点検調書'!$B$12:$B$5000,O$61,'(6)定期点検調書'!$AH$12:$AH$5000,$C66,'(6)定期点検調書'!$BF$12:$BF$5000,$U$7)&gt;=1,$U$7,IF(COUNTIFS('(6)定期点検調書'!$B$12:$B$5000,O$61,'(6)定期点検調書'!$AH$12:$AH$5000,$C66,'(6)定期点検調書'!$BF$12:$BF$5000,$T$7)&gt;=1,$T$7,IF(COUNTIFS('(6)定期点検調書'!$B$12:$B$5000,O$61,'(6)定期点検調書'!$AH$12:$AH$5000,$C66,'(6)定期点検調書'!$BF$12:$BF$5000,$S$7)&gt;=1,$S$7,""))))))</f>
        <v/>
      </c>
      <c r="P66" s="465" t="str">
        <f>IF(P$61="","",IF(COUNTIFS('(6)定期点検調書'!$B$12:$B$5000,P$61,'(6)定期点検調書'!$AH$12:$AH$5000,$C66,'(6)定期点検調書'!$BF$12:$BF$5000,$W$7)&gt;=1,$W$7,IF(COUNTIFS('(6)定期点検調書'!$B$12:$B$5000,P$61,'(6)定期点検調書'!$AH$12:$AH$5000,$C66,'(6)定期点検調書'!$BF$12:$BF$5000,$V$7)&gt;=1,$V$7,IF(COUNTIFS('(6)定期点検調書'!$B$12:$B$5000,P$61,'(6)定期点検調書'!$AH$12:$AH$5000,$C66,'(6)定期点検調書'!$BF$12:$BF$5000,$U$7)&gt;=1,$U$7,IF(COUNTIFS('(6)定期点検調書'!$B$12:$B$5000,P$61,'(6)定期点検調書'!$AH$12:$AH$5000,$C66,'(6)定期点検調書'!$BF$12:$BF$5000,$T$7)&gt;=1,$T$7,IF(COUNTIFS('(6)定期点検調書'!$B$12:$B$5000,P$61,'(6)定期点検調書'!$AH$12:$AH$5000,$C66,'(6)定期点検調書'!$BF$12:$BF$5000,$S$7)&gt;=1,$S$7,""))))))</f>
        <v/>
      </c>
      <c r="Q66" s="465" t="str">
        <f>IF(Q$61="","",IF(COUNTIFS('(6)定期点検調書'!$B$12:$B$5000,Q$61,'(6)定期点検調書'!$AH$12:$AH$5000,$C66,'(6)定期点検調書'!$BF$12:$BF$5000,$W$7)&gt;=1,$W$7,IF(COUNTIFS('(6)定期点検調書'!$B$12:$B$5000,Q$61,'(6)定期点検調書'!$AH$12:$AH$5000,$C66,'(6)定期点検調書'!$BF$12:$BF$5000,$V$7)&gt;=1,$V$7,IF(COUNTIFS('(6)定期点検調書'!$B$12:$B$5000,Q$61,'(6)定期点検調書'!$AH$12:$AH$5000,$C66,'(6)定期点検調書'!$BF$12:$BF$5000,$U$7)&gt;=1,$U$7,IF(COUNTIFS('(6)定期点検調書'!$B$12:$B$5000,Q$61,'(6)定期点検調書'!$AH$12:$AH$5000,$C66,'(6)定期点検調書'!$BF$12:$BF$5000,$T$7)&gt;=1,$T$7,IF(COUNTIFS('(6)定期点検調書'!$B$12:$B$5000,Q$61,'(6)定期点検調書'!$AH$12:$AH$5000,$C66,'(6)定期点検調書'!$BF$12:$BF$5000,$S$7)&gt;=1,$S$7,""))))))</f>
        <v/>
      </c>
      <c r="R66" s="465" t="str">
        <f>IF(R$61="","",IF(COUNTIFS('(6)定期点検調書'!$B$12:$B$5000,R$61,'(6)定期点検調書'!$AH$12:$AH$5000,$C66,'(6)定期点検調書'!$BF$12:$BF$5000,$W$7)&gt;=1,$W$7,IF(COUNTIFS('(6)定期点検調書'!$B$12:$B$5000,R$61,'(6)定期点検調書'!$AH$12:$AH$5000,$C66,'(6)定期点検調書'!$BF$12:$BF$5000,$V$7)&gt;=1,$V$7,IF(COUNTIFS('(6)定期点検調書'!$B$12:$B$5000,R$61,'(6)定期点検調書'!$AH$12:$AH$5000,$C66,'(6)定期点検調書'!$BF$12:$BF$5000,$U$7)&gt;=1,$U$7,IF(COUNTIFS('(6)定期点検調書'!$B$12:$B$5000,R$61,'(6)定期点検調書'!$AH$12:$AH$5000,$C66,'(6)定期点検調書'!$BF$12:$BF$5000,$T$7)&gt;=1,$T$7,IF(COUNTIFS('(6)定期点検調書'!$B$12:$B$5000,R$61,'(6)定期点検調書'!$AH$12:$AH$5000,$C66,'(6)定期点検調書'!$BF$12:$BF$5000,$S$7)&gt;=1,$S$7,""))))))</f>
        <v/>
      </c>
      <c r="S66" s="465" t="str">
        <f>IF(S$61="","",IF(COUNTIFS('(6)定期点検調書'!$B$12:$B$5000,S$61,'(6)定期点検調書'!$AH$12:$AH$5000,$C66,'(6)定期点検調書'!$BF$12:$BF$5000,$W$7)&gt;=1,$W$7,IF(COUNTIFS('(6)定期点検調書'!$B$12:$B$5000,S$61,'(6)定期点検調書'!$AH$12:$AH$5000,$C66,'(6)定期点検調書'!$BF$12:$BF$5000,$V$7)&gt;=1,$V$7,IF(COUNTIFS('(6)定期点検調書'!$B$12:$B$5000,S$61,'(6)定期点検調書'!$AH$12:$AH$5000,$C66,'(6)定期点検調書'!$BF$12:$BF$5000,$U$7)&gt;=1,$U$7,IF(COUNTIFS('(6)定期点検調書'!$B$12:$B$5000,S$61,'(6)定期点検調書'!$AH$12:$AH$5000,$C66,'(6)定期点検調書'!$BF$12:$BF$5000,$T$7)&gt;=1,$T$7,IF(COUNTIFS('(6)定期点検調書'!$B$12:$B$5000,S$61,'(6)定期点検調書'!$AH$12:$AH$5000,$C66,'(6)定期点検調書'!$BF$12:$BF$5000,$S$7)&gt;=1,$S$7,""))))))</f>
        <v/>
      </c>
      <c r="T66" s="465" t="str">
        <f>IF(T$61="","",IF(COUNTIFS('(6)定期点検調書'!$B$12:$B$5000,T$61,'(6)定期点検調書'!$AH$12:$AH$5000,$C66,'(6)定期点検調書'!$BF$12:$BF$5000,$W$7)&gt;=1,$W$7,IF(COUNTIFS('(6)定期点検調書'!$B$12:$B$5000,T$61,'(6)定期点検調書'!$AH$12:$AH$5000,$C66,'(6)定期点検調書'!$BF$12:$BF$5000,$V$7)&gt;=1,$V$7,IF(COUNTIFS('(6)定期点検調書'!$B$12:$B$5000,T$61,'(6)定期点検調書'!$AH$12:$AH$5000,$C66,'(6)定期点検調書'!$BF$12:$BF$5000,$U$7)&gt;=1,$U$7,IF(COUNTIFS('(6)定期点検調書'!$B$12:$B$5000,T$61,'(6)定期点検調書'!$AH$12:$AH$5000,$C66,'(6)定期点検調書'!$BF$12:$BF$5000,$T$7)&gt;=1,$T$7,IF(COUNTIFS('(6)定期点検調書'!$B$12:$B$5000,T$61,'(6)定期点検調書'!$AH$12:$AH$5000,$C66,'(6)定期点検調書'!$BF$12:$BF$5000,$S$7)&gt;=1,$S$7,""))))))</f>
        <v/>
      </c>
      <c r="U66" s="465" t="str">
        <f>IF(U$61="","",IF(COUNTIFS('(6)定期点検調書'!$B$12:$B$5000,U$61,'(6)定期点検調書'!$AH$12:$AH$5000,$C66,'(6)定期点検調書'!$BF$12:$BF$5000,$W$7)&gt;=1,$W$7,IF(COUNTIFS('(6)定期点検調書'!$B$12:$B$5000,U$61,'(6)定期点検調書'!$AH$12:$AH$5000,$C66,'(6)定期点検調書'!$BF$12:$BF$5000,$V$7)&gt;=1,$V$7,IF(COUNTIFS('(6)定期点検調書'!$B$12:$B$5000,U$61,'(6)定期点検調書'!$AH$12:$AH$5000,$C66,'(6)定期点検調書'!$BF$12:$BF$5000,$U$7)&gt;=1,$U$7,IF(COUNTIFS('(6)定期点検調書'!$B$12:$B$5000,U$61,'(6)定期点検調書'!$AH$12:$AH$5000,$C66,'(6)定期点検調書'!$BF$12:$BF$5000,$T$7)&gt;=1,$T$7,IF(COUNTIFS('(6)定期点検調書'!$B$12:$B$5000,U$61,'(6)定期点検調書'!$AH$12:$AH$5000,$C66,'(6)定期点検調書'!$BF$12:$BF$5000,$S$7)&gt;=1,$S$7,""))))))</f>
        <v/>
      </c>
      <c r="V66" s="465" t="str">
        <f>IF(V$61="","",IF(COUNTIFS('(6)定期点検調書'!$B$12:$B$5000,V$61,'(6)定期点検調書'!$AH$12:$AH$5000,$C66,'(6)定期点検調書'!$BF$12:$BF$5000,$W$7)&gt;=1,$W$7,IF(COUNTIFS('(6)定期点検調書'!$B$12:$B$5000,V$61,'(6)定期点検調書'!$AH$12:$AH$5000,$C66,'(6)定期点検調書'!$BF$12:$BF$5000,$V$7)&gt;=1,$V$7,IF(COUNTIFS('(6)定期点検調書'!$B$12:$B$5000,V$61,'(6)定期点検調書'!$AH$12:$AH$5000,$C66,'(6)定期点検調書'!$BF$12:$BF$5000,$U$7)&gt;=1,$U$7,IF(COUNTIFS('(6)定期点検調書'!$B$12:$B$5000,V$61,'(6)定期点検調書'!$AH$12:$AH$5000,$C66,'(6)定期点検調書'!$BF$12:$BF$5000,$T$7)&gt;=1,$T$7,IF(COUNTIFS('(6)定期点検調書'!$B$12:$B$5000,V$61,'(6)定期点検調書'!$AH$12:$AH$5000,$C66,'(6)定期点検調書'!$BF$12:$BF$5000,$S$7)&gt;=1,$S$7,""))))))</f>
        <v/>
      </c>
      <c r="W66" s="465" t="str">
        <f>IF(W$61="","",IF(COUNTIFS('(6)定期点検調書'!$B$12:$B$5000,W$61,'(6)定期点検調書'!$AH$12:$AH$5000,$C66,'(6)定期点検調書'!$BF$12:$BF$5000,$W$7)&gt;=1,$W$7,IF(COUNTIFS('(6)定期点検調書'!$B$12:$B$5000,W$61,'(6)定期点検調書'!$AH$12:$AH$5000,$C66,'(6)定期点検調書'!$BF$12:$BF$5000,$V$7)&gt;=1,$V$7,IF(COUNTIFS('(6)定期点検調書'!$B$12:$B$5000,W$61,'(6)定期点検調書'!$AH$12:$AH$5000,$C66,'(6)定期点検調書'!$BF$12:$BF$5000,$U$7)&gt;=1,$U$7,IF(COUNTIFS('(6)定期点検調書'!$B$12:$B$5000,W$61,'(6)定期点検調書'!$AH$12:$AH$5000,$C66,'(6)定期点検調書'!$BF$12:$BF$5000,$T$7)&gt;=1,$T$7,IF(COUNTIFS('(6)定期点検調書'!$B$12:$B$5000,W$61,'(6)定期点検調書'!$AH$12:$AH$5000,$C66,'(6)定期点検調書'!$BF$12:$BF$5000,$S$7)&gt;=1,$S$7,""))))))</f>
        <v/>
      </c>
      <c r="X66" s="465" t="str">
        <f>IF(X$61="","",IF(COUNTIFS('(6)定期点検調書'!$B$12:$B$5000,X$61,'(6)定期点検調書'!$AH$12:$AH$5000,$C66,'(6)定期点検調書'!$BF$12:$BF$5000,$W$7)&gt;=1,$W$7,IF(COUNTIFS('(6)定期点検調書'!$B$12:$B$5000,X$61,'(6)定期点検調書'!$AH$12:$AH$5000,$C66,'(6)定期点検調書'!$BF$12:$BF$5000,$V$7)&gt;=1,$V$7,IF(COUNTIFS('(6)定期点検調書'!$B$12:$B$5000,X$61,'(6)定期点検調書'!$AH$12:$AH$5000,$C66,'(6)定期点検調書'!$BF$12:$BF$5000,$U$7)&gt;=1,$U$7,IF(COUNTIFS('(6)定期点検調書'!$B$12:$B$5000,X$61,'(6)定期点検調書'!$AH$12:$AH$5000,$C66,'(6)定期点検調書'!$BF$12:$BF$5000,$T$7)&gt;=1,$T$7,IF(COUNTIFS('(6)定期点検調書'!$B$12:$B$5000,X$61,'(6)定期点検調書'!$AH$12:$AH$5000,$C66,'(6)定期点検調書'!$BF$12:$BF$5000,$S$7)&gt;=1,$S$7,""))))))</f>
        <v/>
      </c>
      <c r="Y66" s="465" t="str">
        <f>IF(Y$61="","",IF(COUNTIFS('(6)定期点検調書'!$B$12:$B$5000,Y$61,'(6)定期点検調書'!$AH$12:$AH$5000,$C66,'(6)定期点検調書'!$BF$12:$BF$5000,$W$7)&gt;=1,$W$7,IF(COUNTIFS('(6)定期点検調書'!$B$12:$B$5000,Y$61,'(6)定期点検調書'!$AH$12:$AH$5000,$C66,'(6)定期点検調書'!$BF$12:$BF$5000,$V$7)&gt;=1,$V$7,IF(COUNTIFS('(6)定期点検調書'!$B$12:$B$5000,Y$61,'(6)定期点検調書'!$AH$12:$AH$5000,$C66,'(6)定期点検調書'!$BF$12:$BF$5000,$U$7)&gt;=1,$U$7,IF(COUNTIFS('(6)定期点検調書'!$B$12:$B$5000,Y$61,'(6)定期点検調書'!$AH$12:$AH$5000,$C66,'(6)定期点検調書'!$BF$12:$BF$5000,$T$7)&gt;=1,$T$7,IF(COUNTIFS('(6)定期点検調書'!$B$12:$B$5000,Y$61,'(6)定期点検調書'!$AH$12:$AH$5000,$C66,'(6)定期点検調書'!$BF$12:$BF$5000,$S$7)&gt;=1,$S$7,""))))))</f>
        <v/>
      </c>
      <c r="Z66" s="465" t="str">
        <f>IF(Z$61="","",IF(COUNTIFS('(6)定期点検調書'!$B$12:$B$5000,Z$61,'(6)定期点検調書'!$AH$12:$AH$5000,$C66,'(6)定期点検調書'!$BF$12:$BF$5000,$W$7)&gt;=1,$W$7,IF(COUNTIFS('(6)定期点検調書'!$B$12:$B$5000,Z$61,'(6)定期点検調書'!$AH$12:$AH$5000,$C66,'(6)定期点検調書'!$BF$12:$BF$5000,$V$7)&gt;=1,$V$7,IF(COUNTIFS('(6)定期点検調書'!$B$12:$B$5000,Z$61,'(6)定期点検調書'!$AH$12:$AH$5000,$C66,'(6)定期点検調書'!$BF$12:$BF$5000,$U$7)&gt;=1,$U$7,IF(COUNTIFS('(6)定期点検調書'!$B$12:$B$5000,Z$61,'(6)定期点検調書'!$AH$12:$AH$5000,$C66,'(6)定期点検調書'!$BF$12:$BF$5000,$T$7)&gt;=1,$T$7,IF(COUNTIFS('(6)定期点検調書'!$B$12:$B$5000,Z$61,'(6)定期点検調書'!$AH$12:$AH$5000,$C66,'(6)定期点検調書'!$BF$12:$BF$5000,$S$7)&gt;=1,$S$7,""))))))</f>
        <v/>
      </c>
      <c r="AA66" s="465" t="str">
        <f>IF(AA$61="","",IF(COUNTIFS('(6)定期点検調書'!$B$12:$B$5000,AA$61,'(6)定期点検調書'!$AH$12:$AH$5000,$C66,'(6)定期点検調書'!$BF$12:$BF$5000,$W$7)&gt;=1,$W$7,IF(COUNTIFS('(6)定期点検調書'!$B$12:$B$5000,AA$61,'(6)定期点検調書'!$AH$12:$AH$5000,$C66,'(6)定期点検調書'!$BF$12:$BF$5000,$V$7)&gt;=1,$V$7,IF(COUNTIFS('(6)定期点検調書'!$B$12:$B$5000,AA$61,'(6)定期点検調書'!$AH$12:$AH$5000,$C66,'(6)定期点検調書'!$BF$12:$BF$5000,$U$7)&gt;=1,$U$7,IF(COUNTIFS('(6)定期点検調書'!$B$12:$B$5000,AA$61,'(6)定期点検調書'!$AH$12:$AH$5000,$C66,'(6)定期点検調書'!$BF$12:$BF$5000,$T$7)&gt;=1,$T$7,IF(COUNTIFS('(6)定期点検調書'!$B$12:$B$5000,AA$61,'(6)定期点検調書'!$AH$12:$AH$5000,$C66,'(6)定期点検調書'!$BF$12:$BF$5000,$S$7)&gt;=1,$S$7,""))))))</f>
        <v/>
      </c>
      <c r="AB66" s="465" t="str">
        <f>IF(AB$61="","",IF(COUNTIFS('(6)定期点検調書'!$B$12:$B$5000,AB$61,'(6)定期点検調書'!$AH$12:$AH$5000,$C66,'(6)定期点検調書'!$BF$12:$BF$5000,$W$7)&gt;=1,$W$7,IF(COUNTIFS('(6)定期点検調書'!$B$12:$B$5000,AB$61,'(6)定期点検調書'!$AH$12:$AH$5000,$C66,'(6)定期点検調書'!$BF$12:$BF$5000,$V$7)&gt;=1,$V$7,IF(COUNTIFS('(6)定期点検調書'!$B$12:$B$5000,AB$61,'(6)定期点検調書'!$AH$12:$AH$5000,$C66,'(6)定期点検調書'!$BF$12:$BF$5000,$U$7)&gt;=1,$U$7,IF(COUNTIFS('(6)定期点検調書'!$B$12:$B$5000,AB$61,'(6)定期点検調書'!$AH$12:$AH$5000,$C66,'(6)定期点検調書'!$BF$12:$BF$5000,$T$7)&gt;=1,$T$7,IF(COUNTIFS('(6)定期点検調書'!$B$12:$B$5000,AB$61,'(6)定期点検調書'!$AH$12:$AH$5000,$C66,'(6)定期点検調書'!$BF$12:$BF$5000,$S$7)&gt;=1,$S$7,""))))))</f>
        <v/>
      </c>
      <c r="AC66" s="465" t="str">
        <f>IF(AC$61="","",IF(COUNTIFS('(6)定期点検調書'!$B$12:$B$5000,AC$61,'(6)定期点検調書'!$AH$12:$AH$5000,$C66,'(6)定期点検調書'!$BF$12:$BF$5000,$W$7)&gt;=1,$W$7,IF(COUNTIFS('(6)定期点検調書'!$B$12:$B$5000,AC$61,'(6)定期点検調書'!$AH$12:$AH$5000,$C66,'(6)定期点検調書'!$BF$12:$BF$5000,$V$7)&gt;=1,$V$7,IF(COUNTIFS('(6)定期点検調書'!$B$12:$B$5000,AC$61,'(6)定期点検調書'!$AH$12:$AH$5000,$C66,'(6)定期点検調書'!$BF$12:$BF$5000,$U$7)&gt;=1,$U$7,IF(COUNTIFS('(6)定期点検調書'!$B$12:$B$5000,AC$61,'(6)定期点検調書'!$AH$12:$AH$5000,$C66,'(6)定期点検調書'!$BF$12:$BF$5000,$T$7)&gt;=1,$T$7,IF(COUNTIFS('(6)定期点検調書'!$B$12:$B$5000,AC$61,'(6)定期点検調書'!$AH$12:$AH$5000,$C66,'(6)定期点検調書'!$BF$12:$BF$5000,$S$7)&gt;=1,$S$7,""))))))</f>
        <v/>
      </c>
      <c r="AD66" s="465" t="str">
        <f>IF(AD$61="","",IF(COUNTIFS('(6)定期点検調書'!$B$12:$B$5000,AD$61,'(6)定期点検調書'!$AH$12:$AH$5000,$C66,'(6)定期点検調書'!$BF$12:$BF$5000,$W$7)&gt;=1,$W$7,IF(COUNTIFS('(6)定期点検調書'!$B$12:$B$5000,AD$61,'(6)定期点検調書'!$AH$12:$AH$5000,$C66,'(6)定期点検調書'!$BF$12:$BF$5000,$V$7)&gt;=1,$V$7,IF(COUNTIFS('(6)定期点検調書'!$B$12:$B$5000,AD$61,'(6)定期点検調書'!$AH$12:$AH$5000,$C66,'(6)定期点検調書'!$BF$12:$BF$5000,$U$7)&gt;=1,$U$7,IF(COUNTIFS('(6)定期点検調書'!$B$12:$B$5000,AD$61,'(6)定期点検調書'!$AH$12:$AH$5000,$C66,'(6)定期点検調書'!$BF$12:$BF$5000,$T$7)&gt;=1,$T$7,IF(COUNTIFS('(6)定期点検調書'!$B$12:$B$5000,AD$61,'(6)定期点検調書'!$AH$12:$AH$5000,$C66,'(6)定期点検調書'!$BF$12:$BF$5000,$S$7)&gt;=1,$S$7,""))))))</f>
        <v/>
      </c>
      <c r="AE66" s="465" t="str">
        <f>IF(AE$61="","",IF(COUNTIFS('(6)定期点検調書'!$B$12:$B$5000,AE$61,'(6)定期点検調書'!$AH$12:$AH$5000,$C66,'(6)定期点検調書'!$BF$12:$BF$5000,$W$7)&gt;=1,$W$7,IF(COUNTIFS('(6)定期点検調書'!$B$12:$B$5000,AE$61,'(6)定期点検調書'!$AH$12:$AH$5000,$C66,'(6)定期点検調書'!$BF$12:$BF$5000,$V$7)&gt;=1,$V$7,IF(COUNTIFS('(6)定期点検調書'!$B$12:$B$5000,AE$61,'(6)定期点検調書'!$AH$12:$AH$5000,$C66,'(6)定期点検調書'!$BF$12:$BF$5000,$U$7)&gt;=1,$U$7,IF(COUNTIFS('(6)定期点検調書'!$B$12:$B$5000,AE$61,'(6)定期点検調書'!$AH$12:$AH$5000,$C66,'(6)定期点検調書'!$BF$12:$BF$5000,$T$7)&gt;=1,$T$7,IF(COUNTIFS('(6)定期点検調書'!$B$12:$B$5000,AE$61,'(6)定期点検調書'!$AH$12:$AH$5000,$C66,'(6)定期点検調書'!$BF$12:$BF$5000,$S$7)&gt;=1,$S$7,""))))))</f>
        <v/>
      </c>
      <c r="AF66" s="465" t="str">
        <f>IF(AF$61="","",IF(COUNTIFS('(6)定期点検調書'!$B$12:$B$5000,AF$61,'(6)定期点検調書'!$AH$12:$AH$5000,$C66,'(6)定期点検調書'!$BF$12:$BF$5000,$W$7)&gt;=1,$W$7,IF(COUNTIFS('(6)定期点検調書'!$B$12:$B$5000,AF$61,'(6)定期点検調書'!$AH$12:$AH$5000,$C66,'(6)定期点検調書'!$BF$12:$BF$5000,$V$7)&gt;=1,$V$7,IF(COUNTIFS('(6)定期点検調書'!$B$12:$B$5000,AF$61,'(6)定期点検調書'!$AH$12:$AH$5000,$C66,'(6)定期点検調書'!$BF$12:$BF$5000,$U$7)&gt;=1,$U$7,IF(COUNTIFS('(6)定期点検調書'!$B$12:$B$5000,AF$61,'(6)定期点検調書'!$AH$12:$AH$5000,$C66,'(6)定期点検調書'!$BF$12:$BF$5000,$T$7)&gt;=1,$T$7,IF(COUNTIFS('(6)定期点検調書'!$B$12:$B$5000,AF$61,'(6)定期点検調書'!$AH$12:$AH$5000,$C66,'(6)定期点検調書'!$BF$12:$BF$5000,$S$7)&gt;=1,$S$7,""))))))</f>
        <v/>
      </c>
      <c r="AG66" s="465" t="str">
        <f>IF(AG$61="","",IF(COUNTIFS('(6)定期点検調書'!$B$12:$B$5000,AG$61,'(6)定期点検調書'!$AH$12:$AH$5000,$C66,'(6)定期点検調書'!$BF$12:$BF$5000,$W$7)&gt;=1,$W$7,IF(COUNTIFS('(6)定期点検調書'!$B$12:$B$5000,AG$61,'(6)定期点検調書'!$AH$12:$AH$5000,$C66,'(6)定期点検調書'!$BF$12:$BF$5000,$V$7)&gt;=1,$V$7,IF(COUNTIFS('(6)定期点検調書'!$B$12:$B$5000,AG$61,'(6)定期点検調書'!$AH$12:$AH$5000,$C66,'(6)定期点検調書'!$BF$12:$BF$5000,$U$7)&gt;=1,$U$7,IF(COUNTIFS('(6)定期点検調書'!$B$12:$B$5000,AG$61,'(6)定期点検調書'!$AH$12:$AH$5000,$C66,'(6)定期点検調書'!$BF$12:$BF$5000,$T$7)&gt;=1,$T$7,IF(COUNTIFS('(6)定期点検調書'!$B$12:$B$5000,AG$61,'(6)定期点検調書'!$AH$12:$AH$5000,$C66,'(6)定期点検調書'!$BF$12:$BF$5000,$S$7)&gt;=1,$S$7,""))))))</f>
        <v/>
      </c>
      <c r="AH66" s="465" t="str">
        <f>IF(AH$61="","",IF(COUNTIFS('(6)定期点検調書'!$B$12:$B$5000,AH$61,'(6)定期点検調書'!$AH$12:$AH$5000,$C66,'(6)定期点検調書'!$BF$12:$BF$5000,$W$7)&gt;=1,$W$7,IF(COUNTIFS('(6)定期点検調書'!$B$12:$B$5000,AH$61,'(6)定期点検調書'!$AH$12:$AH$5000,$C66,'(6)定期点検調書'!$BF$12:$BF$5000,$V$7)&gt;=1,$V$7,IF(COUNTIFS('(6)定期点検調書'!$B$12:$B$5000,AH$61,'(6)定期点検調書'!$AH$12:$AH$5000,$C66,'(6)定期点検調書'!$BF$12:$BF$5000,$U$7)&gt;=1,$U$7,IF(COUNTIFS('(6)定期点検調書'!$B$12:$B$5000,AH$61,'(6)定期点検調書'!$AH$12:$AH$5000,$C66,'(6)定期点検調書'!$BF$12:$BF$5000,$T$7)&gt;=1,$T$7,IF(COUNTIFS('(6)定期点検調書'!$B$12:$B$5000,AH$61,'(6)定期点検調書'!$AH$12:$AH$5000,$C66,'(6)定期点検調書'!$BF$12:$BF$5000,$S$7)&gt;=1,$S$7,""))))))</f>
        <v/>
      </c>
      <c r="AI66" s="465" t="str">
        <f>IF(AI$61="","",IF(COUNTIFS('(6)定期点検調書'!$B$12:$B$5000,AI$61,'(6)定期点検調書'!$AH$12:$AH$5000,$C66,'(6)定期点検調書'!$BF$12:$BF$5000,$W$7)&gt;=1,$W$7,IF(COUNTIFS('(6)定期点検調書'!$B$12:$B$5000,AI$61,'(6)定期点検調書'!$AH$12:$AH$5000,$C66,'(6)定期点検調書'!$BF$12:$BF$5000,$V$7)&gt;=1,$V$7,IF(COUNTIFS('(6)定期点検調書'!$B$12:$B$5000,AI$61,'(6)定期点検調書'!$AH$12:$AH$5000,$C66,'(6)定期点検調書'!$BF$12:$BF$5000,$U$7)&gt;=1,$U$7,IF(COUNTIFS('(6)定期点検調書'!$B$12:$B$5000,AI$61,'(6)定期点検調書'!$AH$12:$AH$5000,$C66,'(6)定期点検調書'!$BF$12:$BF$5000,$T$7)&gt;=1,$T$7,IF(COUNTIFS('(6)定期点検調書'!$B$12:$B$5000,AI$61,'(6)定期点検調書'!$AH$12:$AH$5000,$C66,'(6)定期点検調書'!$BF$12:$BF$5000,$S$7)&gt;=1,$S$7,""))))))</f>
        <v/>
      </c>
      <c r="AJ66" s="465" t="str">
        <f>IF(AJ$61="","",IF(COUNTIFS('(6)定期点検調書'!$B$12:$B$5000,AJ$61,'(6)定期点検調書'!$AH$12:$AH$5000,$C66,'(6)定期点検調書'!$BF$12:$BF$5000,$W$7)&gt;=1,$W$7,IF(COUNTIFS('(6)定期点検調書'!$B$12:$B$5000,AJ$61,'(6)定期点検調書'!$AH$12:$AH$5000,$C66,'(6)定期点検調書'!$BF$12:$BF$5000,$V$7)&gt;=1,$V$7,IF(COUNTIFS('(6)定期点検調書'!$B$12:$B$5000,AJ$61,'(6)定期点検調書'!$AH$12:$AH$5000,$C66,'(6)定期点検調書'!$BF$12:$BF$5000,$U$7)&gt;=1,$U$7,IF(COUNTIFS('(6)定期点検調書'!$B$12:$B$5000,AJ$61,'(6)定期点検調書'!$AH$12:$AH$5000,$C66,'(6)定期点検調書'!$BF$12:$BF$5000,$T$7)&gt;=1,$T$7,IF(COUNTIFS('(6)定期点検調書'!$B$12:$B$5000,AJ$61,'(6)定期点検調書'!$AH$12:$AH$5000,$C66,'(6)定期点検調書'!$BF$12:$BF$5000,$S$7)&gt;=1,$S$7,""))))))</f>
        <v/>
      </c>
      <c r="AK66" s="465" t="str">
        <f>IF(AK$61="","",IF(COUNTIFS('(6)定期点検調書'!$B$12:$B$5000,AK$61,'(6)定期点検調書'!$AH$12:$AH$5000,$C66,'(6)定期点検調書'!$BF$12:$BF$5000,$W$7)&gt;=1,$W$7,IF(COUNTIFS('(6)定期点検調書'!$B$12:$B$5000,AK$61,'(6)定期点検調書'!$AH$12:$AH$5000,$C66,'(6)定期点検調書'!$BF$12:$BF$5000,$V$7)&gt;=1,$V$7,IF(COUNTIFS('(6)定期点検調書'!$B$12:$B$5000,AK$61,'(6)定期点検調書'!$AH$12:$AH$5000,$C66,'(6)定期点検調書'!$BF$12:$BF$5000,$U$7)&gt;=1,$U$7,IF(COUNTIFS('(6)定期点検調書'!$B$12:$B$5000,AK$61,'(6)定期点検調書'!$AH$12:$AH$5000,$C66,'(6)定期点検調書'!$BF$12:$BF$5000,$T$7)&gt;=1,$T$7,IF(COUNTIFS('(6)定期点検調書'!$B$12:$B$5000,AK$61,'(6)定期点検調書'!$AH$12:$AH$5000,$C66,'(6)定期点検調書'!$BF$12:$BF$5000,$S$7)&gt;=1,$S$7,""))))))</f>
        <v/>
      </c>
      <c r="AL66" s="465" t="str">
        <f>IF(AL$61="","",IF(COUNTIFS('(6)定期点検調書'!$B$12:$B$5000,AL$61,'(6)定期点検調書'!$AH$12:$AH$5000,$C66,'(6)定期点検調書'!$BF$12:$BF$5000,$W$7)&gt;=1,$W$7,IF(COUNTIFS('(6)定期点検調書'!$B$12:$B$5000,AL$61,'(6)定期点検調書'!$AH$12:$AH$5000,$C66,'(6)定期点検調書'!$BF$12:$BF$5000,$V$7)&gt;=1,$V$7,IF(COUNTIFS('(6)定期点検調書'!$B$12:$B$5000,AL$61,'(6)定期点検調書'!$AH$12:$AH$5000,$C66,'(6)定期点検調書'!$BF$12:$BF$5000,$U$7)&gt;=1,$U$7,IF(COUNTIFS('(6)定期点検調書'!$B$12:$B$5000,AL$61,'(6)定期点検調書'!$AH$12:$AH$5000,$C66,'(6)定期点検調書'!$BF$12:$BF$5000,$T$7)&gt;=1,$T$7,IF(COUNTIFS('(6)定期点検調書'!$B$12:$B$5000,AL$61,'(6)定期点検調書'!$AH$12:$AH$5000,$C66,'(6)定期点検調書'!$BF$12:$BF$5000,$S$7)&gt;=1,$S$7,""))))))</f>
        <v/>
      </c>
      <c r="AM66" s="465" t="str">
        <f>IF(AM$61="","",IF(COUNTIFS('(6)定期点検調書'!$B$12:$B$5000,AM$61,'(6)定期点検調書'!$AH$12:$AH$5000,$C66,'(6)定期点検調書'!$BF$12:$BF$5000,$W$7)&gt;=1,$W$7,IF(COUNTIFS('(6)定期点検調書'!$B$12:$B$5000,AM$61,'(6)定期点検調書'!$AH$12:$AH$5000,$C66,'(6)定期点検調書'!$BF$12:$BF$5000,$V$7)&gt;=1,$V$7,IF(COUNTIFS('(6)定期点検調書'!$B$12:$B$5000,AM$61,'(6)定期点検調書'!$AH$12:$AH$5000,$C66,'(6)定期点検調書'!$BF$12:$BF$5000,$U$7)&gt;=1,$U$7,IF(COUNTIFS('(6)定期点検調書'!$B$12:$B$5000,AM$61,'(6)定期点検調書'!$AH$12:$AH$5000,$C66,'(6)定期点検調書'!$BF$12:$BF$5000,$T$7)&gt;=1,$T$7,IF(COUNTIFS('(6)定期点検調書'!$B$12:$B$5000,AM$61,'(6)定期点検調書'!$AH$12:$AH$5000,$C66,'(6)定期点検調書'!$BF$12:$BF$5000,$S$7)&gt;=1,$S$7,""))))))</f>
        <v/>
      </c>
      <c r="AN66" s="465" t="str">
        <f>IF(AN$61="","",IF(COUNTIFS('(6)定期点検調書'!$B$12:$B$5000,AN$61,'(6)定期点検調書'!$AH$12:$AH$5000,$C66,'(6)定期点検調書'!$BF$12:$BF$5000,$W$7)&gt;=1,$W$7,IF(COUNTIFS('(6)定期点検調書'!$B$12:$B$5000,AN$61,'(6)定期点検調書'!$AH$12:$AH$5000,$C66,'(6)定期点検調書'!$BF$12:$BF$5000,$V$7)&gt;=1,$V$7,IF(COUNTIFS('(6)定期点検調書'!$B$12:$B$5000,AN$61,'(6)定期点検調書'!$AH$12:$AH$5000,$C66,'(6)定期点検調書'!$BF$12:$BF$5000,$U$7)&gt;=1,$U$7,IF(COUNTIFS('(6)定期点検調書'!$B$12:$B$5000,AN$61,'(6)定期点検調書'!$AH$12:$AH$5000,$C66,'(6)定期点検調書'!$BF$12:$BF$5000,$T$7)&gt;=1,$T$7,IF(COUNTIFS('(6)定期点検調書'!$B$12:$B$5000,AN$61,'(6)定期点検調書'!$AH$12:$AH$5000,$C66,'(6)定期点検調書'!$BF$12:$BF$5000,$S$7)&gt;=1,$S$7,""))))))</f>
        <v/>
      </c>
      <c r="AO66" s="465" t="str">
        <f>IF(AO$61="","",IF(COUNTIFS('(6)定期点検調書'!$B$12:$B$5000,AO$61,'(6)定期点検調書'!$AH$12:$AH$5000,$C66,'(6)定期点検調書'!$BF$12:$BF$5000,$W$7)&gt;=1,$W$7,IF(COUNTIFS('(6)定期点検調書'!$B$12:$B$5000,AO$61,'(6)定期点検調書'!$AH$12:$AH$5000,$C66,'(6)定期点検調書'!$BF$12:$BF$5000,$V$7)&gt;=1,$V$7,IF(COUNTIFS('(6)定期点検調書'!$B$12:$B$5000,AO$61,'(6)定期点検調書'!$AH$12:$AH$5000,$C66,'(6)定期点検調書'!$BF$12:$BF$5000,$U$7)&gt;=1,$U$7,IF(COUNTIFS('(6)定期点検調書'!$B$12:$B$5000,AO$61,'(6)定期点検調書'!$AH$12:$AH$5000,$C66,'(6)定期点検調書'!$BF$12:$BF$5000,$T$7)&gt;=1,$T$7,IF(COUNTIFS('(6)定期点検調書'!$B$12:$B$5000,AO$61,'(6)定期点検調書'!$AH$12:$AH$5000,$C66,'(6)定期点検調書'!$BF$12:$BF$5000,$S$7)&gt;=1,$S$7,""))))))</f>
        <v/>
      </c>
      <c r="AP66" s="465" t="str">
        <f>IF(AP$61="","",IF(COUNTIFS('(6)定期点検調書'!$B$12:$B$5000,AP$61,'(6)定期点検調書'!$AH$12:$AH$5000,$C66,'(6)定期点検調書'!$BF$12:$BF$5000,$W$7)&gt;=1,$W$7,IF(COUNTIFS('(6)定期点検調書'!$B$12:$B$5000,AP$61,'(6)定期点検調書'!$AH$12:$AH$5000,$C66,'(6)定期点検調書'!$BF$12:$BF$5000,$V$7)&gt;=1,$V$7,IF(COUNTIFS('(6)定期点検調書'!$B$12:$B$5000,AP$61,'(6)定期点検調書'!$AH$12:$AH$5000,$C66,'(6)定期点検調書'!$BF$12:$BF$5000,$U$7)&gt;=1,$U$7,IF(COUNTIFS('(6)定期点検調書'!$B$12:$B$5000,AP$61,'(6)定期点検調書'!$AH$12:$AH$5000,$C66,'(6)定期点検調書'!$BF$12:$BF$5000,$T$7)&gt;=1,$T$7,IF(COUNTIFS('(6)定期点検調書'!$B$12:$B$5000,AP$61,'(6)定期点検調書'!$AH$12:$AH$5000,$C66,'(6)定期点検調書'!$BF$12:$BF$5000,$S$7)&gt;=1,$S$7,""))))))</f>
        <v/>
      </c>
      <c r="AQ66" s="465" t="str">
        <f>IF(AQ$61="","",IF(COUNTIFS('(6)定期点検調書'!$B$12:$B$5000,AQ$61,'(6)定期点検調書'!$AH$12:$AH$5000,$C66,'(6)定期点検調書'!$BF$12:$BF$5000,$W$7)&gt;=1,$W$7,IF(COUNTIFS('(6)定期点検調書'!$B$12:$B$5000,AQ$61,'(6)定期点検調書'!$AH$12:$AH$5000,$C66,'(6)定期点検調書'!$BF$12:$BF$5000,$V$7)&gt;=1,$V$7,IF(COUNTIFS('(6)定期点検調書'!$B$12:$B$5000,AQ$61,'(6)定期点検調書'!$AH$12:$AH$5000,$C66,'(6)定期点検調書'!$BF$12:$BF$5000,$U$7)&gt;=1,$U$7,IF(COUNTIFS('(6)定期点検調書'!$B$12:$B$5000,AQ$61,'(6)定期点検調書'!$AH$12:$AH$5000,$C66,'(6)定期点検調書'!$BF$12:$BF$5000,$T$7)&gt;=1,$T$7,IF(COUNTIFS('(6)定期点検調書'!$B$12:$B$5000,AQ$61,'(6)定期点検調書'!$AH$12:$AH$5000,$C66,'(6)定期点検調書'!$BF$12:$BF$5000,$S$7)&gt;=1,$S$7,""))))))</f>
        <v/>
      </c>
      <c r="AR66" s="465" t="str">
        <f>IF(AR$61="","",IF(COUNTIFS('(6)定期点検調書'!$B$12:$B$5000,AR$61,'(6)定期点検調書'!$AH$12:$AH$5000,$C66,'(6)定期点検調書'!$BF$12:$BF$5000,$W$7)&gt;=1,$W$7,IF(COUNTIFS('(6)定期点検調書'!$B$12:$B$5000,AR$61,'(6)定期点検調書'!$AH$12:$AH$5000,$C66,'(6)定期点検調書'!$BF$12:$BF$5000,$V$7)&gt;=1,$V$7,IF(COUNTIFS('(6)定期点検調書'!$B$12:$B$5000,AR$61,'(6)定期点検調書'!$AH$12:$AH$5000,$C66,'(6)定期点検調書'!$BF$12:$BF$5000,$U$7)&gt;=1,$U$7,IF(COUNTIFS('(6)定期点検調書'!$B$12:$B$5000,AR$61,'(6)定期点検調書'!$AH$12:$AH$5000,$C66,'(6)定期点検調書'!$BF$12:$BF$5000,$T$7)&gt;=1,$T$7,IF(COUNTIFS('(6)定期点検調書'!$B$12:$B$5000,AR$61,'(6)定期点検調書'!$AH$12:$AH$5000,$C66,'(6)定期点検調書'!$BF$12:$BF$5000,$S$7)&gt;=1,$S$7,""))))))</f>
        <v/>
      </c>
      <c r="AS66" s="465" t="str">
        <f>IF(AS$61="","",IF(COUNTIFS('(6)定期点検調書'!$B$12:$B$5000,AS$61,'(6)定期点検調書'!$AH$12:$AH$5000,$C66,'(6)定期点検調書'!$BF$12:$BF$5000,$W$7)&gt;=1,$W$7,IF(COUNTIFS('(6)定期点検調書'!$B$12:$B$5000,AS$61,'(6)定期点検調書'!$AH$12:$AH$5000,$C66,'(6)定期点検調書'!$BF$12:$BF$5000,$V$7)&gt;=1,$V$7,IF(COUNTIFS('(6)定期点検調書'!$B$12:$B$5000,AS$61,'(6)定期点検調書'!$AH$12:$AH$5000,$C66,'(6)定期点検調書'!$BF$12:$BF$5000,$U$7)&gt;=1,$U$7,IF(COUNTIFS('(6)定期点検調書'!$B$12:$B$5000,AS$61,'(6)定期点検調書'!$AH$12:$AH$5000,$C66,'(6)定期点検調書'!$BF$12:$BF$5000,$T$7)&gt;=1,$T$7,IF(COUNTIFS('(6)定期点検調書'!$B$12:$B$5000,AS$61,'(6)定期点検調書'!$AH$12:$AH$5000,$C66,'(6)定期点検調書'!$BF$12:$BF$5000,$S$7)&gt;=1,$S$7,""))))))</f>
        <v/>
      </c>
      <c r="AT66" s="465" t="str">
        <f>IF(AT$61="","",IF(COUNTIFS('(6)定期点検調書'!$B$12:$B$5000,AT$61,'(6)定期点検調書'!$AH$12:$AH$5000,$C66,'(6)定期点検調書'!$BF$12:$BF$5000,$W$7)&gt;=1,$W$7,IF(COUNTIFS('(6)定期点検調書'!$B$12:$B$5000,AT$61,'(6)定期点検調書'!$AH$12:$AH$5000,$C66,'(6)定期点検調書'!$BF$12:$BF$5000,$V$7)&gt;=1,$V$7,IF(COUNTIFS('(6)定期点検調書'!$B$12:$B$5000,AT$61,'(6)定期点検調書'!$AH$12:$AH$5000,$C66,'(6)定期点検調書'!$BF$12:$BF$5000,$U$7)&gt;=1,$U$7,IF(COUNTIFS('(6)定期点検調書'!$B$12:$B$5000,AT$61,'(6)定期点検調書'!$AH$12:$AH$5000,$C66,'(6)定期点検調書'!$BF$12:$BF$5000,$T$7)&gt;=1,$T$7,IF(COUNTIFS('(6)定期点検調書'!$B$12:$B$5000,AT$61,'(6)定期点検調書'!$AH$12:$AH$5000,$C66,'(6)定期点検調書'!$BF$12:$BF$5000,$S$7)&gt;=1,$S$7,""))))))</f>
        <v/>
      </c>
      <c r="AU66" s="465" t="str">
        <f>IF(AU$61="","",IF(COUNTIFS('(6)定期点検調書'!$B$12:$B$5000,AU$61,'(6)定期点検調書'!$AH$12:$AH$5000,$C66,'(6)定期点検調書'!$BF$12:$BF$5000,$W$7)&gt;=1,$W$7,IF(COUNTIFS('(6)定期点検調書'!$B$12:$B$5000,AU$61,'(6)定期点検調書'!$AH$12:$AH$5000,$C66,'(6)定期点検調書'!$BF$12:$BF$5000,$V$7)&gt;=1,$V$7,IF(COUNTIFS('(6)定期点検調書'!$B$12:$B$5000,AU$61,'(6)定期点検調書'!$AH$12:$AH$5000,$C66,'(6)定期点検調書'!$BF$12:$BF$5000,$U$7)&gt;=1,$U$7,IF(COUNTIFS('(6)定期点検調書'!$B$12:$B$5000,AU$61,'(6)定期点検調書'!$AH$12:$AH$5000,$C66,'(6)定期点検調書'!$BF$12:$BF$5000,$T$7)&gt;=1,$T$7,IF(COUNTIFS('(6)定期点検調書'!$B$12:$B$5000,AU$61,'(6)定期点検調書'!$AH$12:$AH$5000,$C66,'(6)定期点検調書'!$BF$12:$BF$5000,$S$7)&gt;=1,$S$7,""))))))</f>
        <v/>
      </c>
      <c r="AV66" s="465" t="str">
        <f>IF(AV$61="","",IF(COUNTIFS('(6)定期点検調書'!$B$12:$B$5000,AV$61,'(6)定期点検調書'!$AH$12:$AH$5000,$C66,'(6)定期点検調書'!$BF$12:$BF$5000,$W$7)&gt;=1,$W$7,IF(COUNTIFS('(6)定期点検調書'!$B$12:$B$5000,AV$61,'(6)定期点検調書'!$AH$12:$AH$5000,$C66,'(6)定期点検調書'!$BF$12:$BF$5000,$V$7)&gt;=1,$V$7,IF(COUNTIFS('(6)定期点検調書'!$B$12:$B$5000,AV$61,'(6)定期点検調書'!$AH$12:$AH$5000,$C66,'(6)定期点検調書'!$BF$12:$BF$5000,$U$7)&gt;=1,$U$7,IF(COUNTIFS('(6)定期点検調書'!$B$12:$B$5000,AV$61,'(6)定期点検調書'!$AH$12:$AH$5000,$C66,'(6)定期点検調書'!$BF$12:$BF$5000,$T$7)&gt;=1,$T$7,IF(COUNTIFS('(6)定期点検調書'!$B$12:$B$5000,AV$61,'(6)定期点検調書'!$AH$12:$AH$5000,$C66,'(6)定期点検調書'!$BF$12:$BF$5000,$S$7)&gt;=1,$S$7,""))))))</f>
        <v/>
      </c>
      <c r="AW66" s="465" t="str">
        <f>IF(AW$61="","",IF(COUNTIFS('(6)定期点検調書'!$B$12:$B$5000,AW$61,'(6)定期点検調書'!$AH$12:$AH$5000,$C66,'(6)定期点検調書'!$BF$12:$BF$5000,$W$7)&gt;=1,$W$7,IF(COUNTIFS('(6)定期点検調書'!$B$12:$B$5000,AW$61,'(6)定期点検調書'!$AH$12:$AH$5000,$C66,'(6)定期点検調書'!$BF$12:$BF$5000,$V$7)&gt;=1,$V$7,IF(COUNTIFS('(6)定期点検調書'!$B$12:$B$5000,AW$61,'(6)定期点検調書'!$AH$12:$AH$5000,$C66,'(6)定期点検調書'!$BF$12:$BF$5000,$U$7)&gt;=1,$U$7,IF(COUNTIFS('(6)定期点検調書'!$B$12:$B$5000,AW$61,'(6)定期点検調書'!$AH$12:$AH$5000,$C66,'(6)定期点検調書'!$BF$12:$BF$5000,$T$7)&gt;=1,$T$7,IF(COUNTIFS('(6)定期点検調書'!$B$12:$B$5000,AW$61,'(6)定期点検調書'!$AH$12:$AH$5000,$C66,'(6)定期点検調書'!$BF$12:$BF$5000,$S$7)&gt;=1,$S$7,""))))))</f>
        <v/>
      </c>
      <c r="AX66" s="465" t="str">
        <f>IF(AX$61="","",IF(COUNTIFS('(6)定期点検調書'!$B$12:$B$5000,AX$61,'(6)定期点検調書'!$AH$12:$AH$5000,$C66,'(6)定期点検調書'!$BF$12:$BF$5000,$W$7)&gt;=1,$W$7,IF(COUNTIFS('(6)定期点検調書'!$B$12:$B$5000,AX$61,'(6)定期点検調書'!$AH$12:$AH$5000,$C66,'(6)定期点検調書'!$BF$12:$BF$5000,$V$7)&gt;=1,$V$7,IF(COUNTIFS('(6)定期点検調書'!$B$12:$B$5000,AX$61,'(6)定期点検調書'!$AH$12:$AH$5000,$C66,'(6)定期点検調書'!$BF$12:$BF$5000,$U$7)&gt;=1,$U$7,IF(COUNTIFS('(6)定期点検調書'!$B$12:$B$5000,AX$61,'(6)定期点検調書'!$AH$12:$AH$5000,$C66,'(6)定期点検調書'!$BF$12:$BF$5000,$T$7)&gt;=1,$T$7,IF(COUNTIFS('(6)定期点検調書'!$B$12:$B$5000,AX$61,'(6)定期点検調書'!$AH$12:$AH$5000,$C66,'(6)定期点検調書'!$BF$12:$BF$5000,$S$7)&gt;=1,$S$7,""))))))</f>
        <v/>
      </c>
      <c r="AY66" s="465" t="str">
        <f>IF(AY$61="","",IF(COUNTIFS('(6)定期点検調書'!$B$12:$B$5000,AY$61,'(6)定期点検調書'!$AH$12:$AH$5000,$C66,'(6)定期点検調書'!$BF$12:$BF$5000,$W$7)&gt;=1,$W$7,IF(COUNTIFS('(6)定期点検調書'!$B$12:$B$5000,AY$61,'(6)定期点検調書'!$AH$12:$AH$5000,$C66,'(6)定期点検調書'!$BF$12:$BF$5000,$V$7)&gt;=1,$V$7,IF(COUNTIFS('(6)定期点検調書'!$B$12:$B$5000,AY$61,'(6)定期点検調書'!$AH$12:$AH$5000,$C66,'(6)定期点検調書'!$BF$12:$BF$5000,$U$7)&gt;=1,$U$7,IF(COUNTIFS('(6)定期点検調書'!$B$12:$B$5000,AY$61,'(6)定期点検調書'!$AH$12:$AH$5000,$C66,'(6)定期点検調書'!$BF$12:$BF$5000,$T$7)&gt;=1,$T$7,IF(COUNTIFS('(6)定期点検調書'!$B$12:$B$5000,AY$61,'(6)定期点検調書'!$AH$12:$AH$5000,$C66,'(6)定期点検調書'!$BF$12:$BF$5000,$S$7)&gt;=1,$S$7,""))))))</f>
        <v/>
      </c>
      <c r="AZ66" s="465" t="str">
        <f>IF(AZ$61="","",IF(COUNTIFS('(6)定期点検調書'!$B$12:$B$5000,AZ$61,'(6)定期点検調書'!$AH$12:$AH$5000,$C66,'(6)定期点検調書'!$BF$12:$BF$5000,$W$7)&gt;=1,$W$7,IF(COUNTIFS('(6)定期点検調書'!$B$12:$B$5000,AZ$61,'(6)定期点検調書'!$AH$12:$AH$5000,$C66,'(6)定期点検調書'!$BF$12:$BF$5000,$V$7)&gt;=1,$V$7,IF(COUNTIFS('(6)定期点検調書'!$B$12:$B$5000,AZ$61,'(6)定期点検調書'!$AH$12:$AH$5000,$C66,'(6)定期点検調書'!$BF$12:$BF$5000,$U$7)&gt;=1,$U$7,IF(COUNTIFS('(6)定期点検調書'!$B$12:$B$5000,AZ$61,'(6)定期点検調書'!$AH$12:$AH$5000,$C66,'(6)定期点検調書'!$BF$12:$BF$5000,$T$7)&gt;=1,$T$7,IF(COUNTIFS('(6)定期点検調書'!$B$12:$B$5000,AZ$61,'(6)定期点検調書'!$AH$12:$AH$5000,$C66,'(6)定期点検調書'!$BF$12:$BF$5000,$S$7)&gt;=1,$S$7,""))))))</f>
        <v/>
      </c>
      <c r="BA66" s="466" t="str">
        <f>IF(BA$61="","",IF(COUNTIFS('(6)定期点検調書'!$B$12:$B$5000,BA$61,'(6)定期点検調書'!$AH$12:$AH$5000,$C66,'(6)定期点検調書'!$BF$12:$BF$5000,$W$7)&gt;=1,$W$7,IF(COUNTIFS('(6)定期点検調書'!$B$12:$B$5000,BA$61,'(6)定期点検調書'!$AH$12:$AH$5000,$C66,'(6)定期点検調書'!$BF$12:$BF$5000,$V$7)&gt;=1,$V$7,IF(COUNTIFS('(6)定期点検調書'!$B$12:$B$5000,BA$61,'(6)定期点検調書'!$AH$12:$AH$5000,$C66,'(6)定期点検調書'!$BF$12:$BF$5000,$U$7)&gt;=1,$U$7,IF(COUNTIFS('(6)定期点検調書'!$B$12:$B$5000,BA$61,'(6)定期点検調書'!$AH$12:$AH$5000,$C66,'(6)定期点検調書'!$BF$12:$BF$5000,$T$7)&gt;=1,$T$7,IF(COUNTIFS('(6)定期点検調書'!$B$12:$B$5000,BA$61,'(6)定期点検調書'!$AH$12:$AH$5000,$C66,'(6)定期点検調書'!$BF$12:$BF$5000,$S$7)&gt;=1,$S$7,""))))))</f>
        <v/>
      </c>
      <c r="BB66" s="1"/>
      <c r="BC66" s="1"/>
    </row>
    <row r="67" spans="2:55" ht="18.75" customHeight="1" x14ac:dyDescent="0.2">
      <c r="B67" s="1854"/>
      <c r="C67" s="1841" t="str">
        <f>ﾃﾞｰﾀ一覧!$U$23</f>
        <v>鋼材露出</v>
      </c>
      <c r="D67" s="1842"/>
      <c r="E67" s="1842"/>
      <c r="F67" s="1842"/>
      <c r="G67" s="1843"/>
      <c r="H67" s="467" t="str">
        <f>IF(H$61="","",IF(COUNTIFS('(6)定期点検調書'!$B$12:$B$5000,H$61,'(6)定期点検調書'!$AH$12:$AH$5000,$C67,'(6)定期点検調書'!$BF$12:$BF$5000,$W$7)&gt;=1,$W$7,IF(COUNTIFS('(6)定期点検調書'!$B$12:$B$5000,H$61,'(6)定期点検調書'!$AH$12:$AH$5000,$C67,'(6)定期点検調書'!$BF$12:$BF$5000,$V$7)&gt;=1,$V$7,IF(COUNTIFS('(6)定期点検調書'!$B$12:$B$5000,H$61,'(6)定期点検調書'!$AH$12:$AH$5000,$C67,'(6)定期点検調書'!$BF$12:$BF$5000,$U$7)&gt;=1,$U$7,IF(COUNTIFS('(6)定期点検調書'!$B$12:$B$5000,H$61,'(6)定期点検調書'!$AH$12:$AH$5000,$C67,'(6)定期点検調書'!$BF$12:$BF$5000,$T$7)&gt;=1,$T$7,IF(COUNTIFS('(6)定期点検調書'!$B$12:$B$5000,H$61,'(6)定期点検調書'!$AH$12:$AH$5000,$C67,'(6)定期点検調書'!$BF$12:$BF$5000,$S$7)&gt;=1,$S$7,""))))))</f>
        <v/>
      </c>
      <c r="I67" s="465" t="str">
        <f>IF(I$61="","",IF(COUNTIFS('(6)定期点検調書'!$B$12:$B$5000,I$61,'(6)定期点検調書'!$AH$12:$AH$5000,$C67,'(6)定期点検調書'!$BF$12:$BF$5000,$W$7)&gt;=1,$W$7,IF(COUNTIFS('(6)定期点検調書'!$B$12:$B$5000,I$61,'(6)定期点検調書'!$AH$12:$AH$5000,$C67,'(6)定期点検調書'!$BF$12:$BF$5000,$V$7)&gt;=1,$V$7,IF(COUNTIFS('(6)定期点検調書'!$B$12:$B$5000,I$61,'(6)定期点検調書'!$AH$12:$AH$5000,$C67,'(6)定期点検調書'!$BF$12:$BF$5000,$U$7)&gt;=1,$U$7,IF(COUNTIFS('(6)定期点検調書'!$B$12:$B$5000,I$61,'(6)定期点検調書'!$AH$12:$AH$5000,$C67,'(6)定期点検調書'!$BF$12:$BF$5000,$T$7)&gt;=1,$T$7,IF(COUNTIFS('(6)定期点検調書'!$B$12:$B$5000,I$61,'(6)定期点検調書'!$AH$12:$AH$5000,$C67,'(6)定期点検調書'!$BF$12:$BF$5000,$S$7)&gt;=1,$S$7,""))))))</f>
        <v/>
      </c>
      <c r="J67" s="465" t="str">
        <f>IF(J$61="","",IF(COUNTIFS('(6)定期点検調書'!$B$12:$B$5000,J$61,'(6)定期点検調書'!$AH$12:$AH$5000,$C67,'(6)定期点検調書'!$BF$12:$BF$5000,$W$7)&gt;=1,$W$7,IF(COUNTIFS('(6)定期点検調書'!$B$12:$B$5000,J$61,'(6)定期点検調書'!$AH$12:$AH$5000,$C67,'(6)定期点検調書'!$BF$12:$BF$5000,$V$7)&gt;=1,$V$7,IF(COUNTIFS('(6)定期点検調書'!$B$12:$B$5000,J$61,'(6)定期点検調書'!$AH$12:$AH$5000,$C67,'(6)定期点検調書'!$BF$12:$BF$5000,$U$7)&gt;=1,$U$7,IF(COUNTIFS('(6)定期点検調書'!$B$12:$B$5000,J$61,'(6)定期点検調書'!$AH$12:$AH$5000,$C67,'(6)定期点検調書'!$BF$12:$BF$5000,$T$7)&gt;=1,$T$7,IF(COUNTIFS('(6)定期点検調書'!$B$12:$B$5000,J$61,'(6)定期点検調書'!$AH$12:$AH$5000,$C67,'(6)定期点検調書'!$BF$12:$BF$5000,$S$7)&gt;=1,$S$7,""))))))</f>
        <v/>
      </c>
      <c r="K67" s="465" t="str">
        <f>IF(K$61="","",IF(COUNTIFS('(6)定期点検調書'!$B$12:$B$5000,K$61,'(6)定期点検調書'!$AH$12:$AH$5000,$C67,'(6)定期点検調書'!$BF$12:$BF$5000,$W$7)&gt;=1,$W$7,IF(COUNTIFS('(6)定期点検調書'!$B$12:$B$5000,K$61,'(6)定期点検調書'!$AH$12:$AH$5000,$C67,'(6)定期点検調書'!$BF$12:$BF$5000,$V$7)&gt;=1,$V$7,IF(COUNTIFS('(6)定期点検調書'!$B$12:$B$5000,K$61,'(6)定期点検調書'!$AH$12:$AH$5000,$C67,'(6)定期点検調書'!$BF$12:$BF$5000,$U$7)&gt;=1,$U$7,IF(COUNTIFS('(6)定期点検調書'!$B$12:$B$5000,K$61,'(6)定期点検調書'!$AH$12:$AH$5000,$C67,'(6)定期点検調書'!$BF$12:$BF$5000,$T$7)&gt;=1,$T$7,IF(COUNTIFS('(6)定期点検調書'!$B$12:$B$5000,K$61,'(6)定期点検調書'!$AH$12:$AH$5000,$C67,'(6)定期点検調書'!$BF$12:$BF$5000,$S$7)&gt;=1,$S$7,""))))))</f>
        <v/>
      </c>
      <c r="L67" s="465" t="str">
        <f>IF(L$61="","",IF(COUNTIFS('(6)定期点検調書'!$B$12:$B$5000,L$61,'(6)定期点検調書'!$AH$12:$AH$5000,$C67,'(6)定期点検調書'!$BF$12:$BF$5000,$W$7)&gt;=1,$W$7,IF(COUNTIFS('(6)定期点検調書'!$B$12:$B$5000,L$61,'(6)定期点検調書'!$AH$12:$AH$5000,$C67,'(6)定期点検調書'!$BF$12:$BF$5000,$V$7)&gt;=1,$V$7,IF(COUNTIFS('(6)定期点検調書'!$B$12:$B$5000,L$61,'(6)定期点検調書'!$AH$12:$AH$5000,$C67,'(6)定期点検調書'!$BF$12:$BF$5000,$U$7)&gt;=1,$U$7,IF(COUNTIFS('(6)定期点検調書'!$B$12:$B$5000,L$61,'(6)定期点検調書'!$AH$12:$AH$5000,$C67,'(6)定期点検調書'!$BF$12:$BF$5000,$T$7)&gt;=1,$T$7,IF(COUNTIFS('(6)定期点検調書'!$B$12:$B$5000,L$61,'(6)定期点検調書'!$AH$12:$AH$5000,$C67,'(6)定期点検調書'!$BF$12:$BF$5000,$S$7)&gt;=1,$S$7,""))))))</f>
        <v/>
      </c>
      <c r="M67" s="465" t="str">
        <f>IF(M$61="","",IF(COUNTIFS('(6)定期点検調書'!$B$12:$B$5000,M$61,'(6)定期点検調書'!$AH$12:$AH$5000,$C67,'(6)定期点検調書'!$BF$12:$BF$5000,$W$7)&gt;=1,$W$7,IF(COUNTIFS('(6)定期点検調書'!$B$12:$B$5000,M$61,'(6)定期点検調書'!$AH$12:$AH$5000,$C67,'(6)定期点検調書'!$BF$12:$BF$5000,$V$7)&gt;=1,$V$7,IF(COUNTIFS('(6)定期点検調書'!$B$12:$B$5000,M$61,'(6)定期点検調書'!$AH$12:$AH$5000,$C67,'(6)定期点検調書'!$BF$12:$BF$5000,$U$7)&gt;=1,$U$7,IF(COUNTIFS('(6)定期点検調書'!$B$12:$B$5000,M$61,'(6)定期点検調書'!$AH$12:$AH$5000,$C67,'(6)定期点検調書'!$BF$12:$BF$5000,$T$7)&gt;=1,$T$7,IF(COUNTIFS('(6)定期点検調書'!$B$12:$B$5000,M$61,'(6)定期点検調書'!$AH$12:$AH$5000,$C67,'(6)定期点検調書'!$BF$12:$BF$5000,$S$7)&gt;=1,$S$7,""))))))</f>
        <v/>
      </c>
      <c r="N67" s="465" t="str">
        <f>IF(N$61="","",IF(COUNTIFS('(6)定期点検調書'!$B$12:$B$5000,N$61,'(6)定期点検調書'!$AH$12:$AH$5000,$C67,'(6)定期点検調書'!$BF$12:$BF$5000,$W$7)&gt;=1,$W$7,IF(COUNTIFS('(6)定期点検調書'!$B$12:$B$5000,N$61,'(6)定期点検調書'!$AH$12:$AH$5000,$C67,'(6)定期点検調書'!$BF$12:$BF$5000,$V$7)&gt;=1,$V$7,IF(COUNTIFS('(6)定期点検調書'!$B$12:$B$5000,N$61,'(6)定期点検調書'!$AH$12:$AH$5000,$C67,'(6)定期点検調書'!$BF$12:$BF$5000,$U$7)&gt;=1,$U$7,IF(COUNTIFS('(6)定期点検調書'!$B$12:$B$5000,N$61,'(6)定期点検調書'!$AH$12:$AH$5000,$C67,'(6)定期点検調書'!$BF$12:$BF$5000,$T$7)&gt;=1,$T$7,IF(COUNTIFS('(6)定期点検調書'!$B$12:$B$5000,N$61,'(6)定期点検調書'!$AH$12:$AH$5000,$C67,'(6)定期点検調書'!$BF$12:$BF$5000,$S$7)&gt;=1,$S$7,""))))))</f>
        <v/>
      </c>
      <c r="O67" s="465" t="str">
        <f>IF(O$61="","",IF(COUNTIFS('(6)定期点検調書'!$B$12:$B$5000,O$61,'(6)定期点検調書'!$AH$12:$AH$5000,$C67,'(6)定期点検調書'!$BF$12:$BF$5000,$W$7)&gt;=1,$W$7,IF(COUNTIFS('(6)定期点検調書'!$B$12:$B$5000,O$61,'(6)定期点検調書'!$AH$12:$AH$5000,$C67,'(6)定期点検調書'!$BF$12:$BF$5000,$V$7)&gt;=1,$V$7,IF(COUNTIFS('(6)定期点検調書'!$B$12:$B$5000,O$61,'(6)定期点検調書'!$AH$12:$AH$5000,$C67,'(6)定期点検調書'!$BF$12:$BF$5000,$U$7)&gt;=1,$U$7,IF(COUNTIFS('(6)定期点検調書'!$B$12:$B$5000,O$61,'(6)定期点検調書'!$AH$12:$AH$5000,$C67,'(6)定期点検調書'!$BF$12:$BF$5000,$T$7)&gt;=1,$T$7,IF(COUNTIFS('(6)定期点検調書'!$B$12:$B$5000,O$61,'(6)定期点検調書'!$AH$12:$AH$5000,$C67,'(6)定期点検調書'!$BF$12:$BF$5000,$S$7)&gt;=1,$S$7,""))))))</f>
        <v/>
      </c>
      <c r="P67" s="465" t="str">
        <f>IF(P$61="","",IF(COUNTIFS('(6)定期点検調書'!$B$12:$B$5000,P$61,'(6)定期点検調書'!$AH$12:$AH$5000,$C67,'(6)定期点検調書'!$BF$12:$BF$5000,$W$7)&gt;=1,$W$7,IF(COUNTIFS('(6)定期点検調書'!$B$12:$B$5000,P$61,'(6)定期点検調書'!$AH$12:$AH$5000,$C67,'(6)定期点検調書'!$BF$12:$BF$5000,$V$7)&gt;=1,$V$7,IF(COUNTIFS('(6)定期点検調書'!$B$12:$B$5000,P$61,'(6)定期点検調書'!$AH$12:$AH$5000,$C67,'(6)定期点検調書'!$BF$12:$BF$5000,$U$7)&gt;=1,$U$7,IF(COUNTIFS('(6)定期点検調書'!$B$12:$B$5000,P$61,'(6)定期点検調書'!$AH$12:$AH$5000,$C67,'(6)定期点検調書'!$BF$12:$BF$5000,$T$7)&gt;=1,$T$7,IF(COUNTIFS('(6)定期点検調書'!$B$12:$B$5000,P$61,'(6)定期点検調書'!$AH$12:$AH$5000,$C67,'(6)定期点検調書'!$BF$12:$BF$5000,$S$7)&gt;=1,$S$7,""))))))</f>
        <v/>
      </c>
      <c r="Q67" s="465" t="str">
        <f>IF(Q$61="","",IF(COUNTIFS('(6)定期点検調書'!$B$12:$B$5000,Q$61,'(6)定期点検調書'!$AH$12:$AH$5000,$C67,'(6)定期点検調書'!$BF$12:$BF$5000,$W$7)&gt;=1,$W$7,IF(COUNTIFS('(6)定期点検調書'!$B$12:$B$5000,Q$61,'(6)定期点検調書'!$AH$12:$AH$5000,$C67,'(6)定期点検調書'!$BF$12:$BF$5000,$V$7)&gt;=1,$V$7,IF(COUNTIFS('(6)定期点検調書'!$B$12:$B$5000,Q$61,'(6)定期点検調書'!$AH$12:$AH$5000,$C67,'(6)定期点検調書'!$BF$12:$BF$5000,$U$7)&gt;=1,$U$7,IF(COUNTIFS('(6)定期点検調書'!$B$12:$B$5000,Q$61,'(6)定期点検調書'!$AH$12:$AH$5000,$C67,'(6)定期点検調書'!$BF$12:$BF$5000,$T$7)&gt;=1,$T$7,IF(COUNTIFS('(6)定期点検調書'!$B$12:$B$5000,Q$61,'(6)定期点検調書'!$AH$12:$AH$5000,$C67,'(6)定期点検調書'!$BF$12:$BF$5000,$S$7)&gt;=1,$S$7,""))))))</f>
        <v/>
      </c>
      <c r="R67" s="465" t="str">
        <f>IF(R$61="","",IF(COUNTIFS('(6)定期点検調書'!$B$12:$B$5000,R$61,'(6)定期点検調書'!$AH$12:$AH$5000,$C67,'(6)定期点検調書'!$BF$12:$BF$5000,$W$7)&gt;=1,$W$7,IF(COUNTIFS('(6)定期点検調書'!$B$12:$B$5000,R$61,'(6)定期点検調書'!$AH$12:$AH$5000,$C67,'(6)定期点検調書'!$BF$12:$BF$5000,$V$7)&gt;=1,$V$7,IF(COUNTIFS('(6)定期点検調書'!$B$12:$B$5000,R$61,'(6)定期点検調書'!$AH$12:$AH$5000,$C67,'(6)定期点検調書'!$BF$12:$BF$5000,$U$7)&gt;=1,$U$7,IF(COUNTIFS('(6)定期点検調書'!$B$12:$B$5000,R$61,'(6)定期点検調書'!$AH$12:$AH$5000,$C67,'(6)定期点検調書'!$BF$12:$BF$5000,$T$7)&gt;=1,$T$7,IF(COUNTIFS('(6)定期点検調書'!$B$12:$B$5000,R$61,'(6)定期点検調書'!$AH$12:$AH$5000,$C67,'(6)定期点検調書'!$BF$12:$BF$5000,$S$7)&gt;=1,$S$7,""))))))</f>
        <v/>
      </c>
      <c r="S67" s="465" t="str">
        <f>IF(S$61="","",IF(COUNTIFS('(6)定期点検調書'!$B$12:$B$5000,S$61,'(6)定期点検調書'!$AH$12:$AH$5000,$C67,'(6)定期点検調書'!$BF$12:$BF$5000,$W$7)&gt;=1,$W$7,IF(COUNTIFS('(6)定期点検調書'!$B$12:$B$5000,S$61,'(6)定期点検調書'!$AH$12:$AH$5000,$C67,'(6)定期点検調書'!$BF$12:$BF$5000,$V$7)&gt;=1,$V$7,IF(COUNTIFS('(6)定期点検調書'!$B$12:$B$5000,S$61,'(6)定期点検調書'!$AH$12:$AH$5000,$C67,'(6)定期点検調書'!$BF$12:$BF$5000,$U$7)&gt;=1,$U$7,IF(COUNTIFS('(6)定期点検調書'!$B$12:$B$5000,S$61,'(6)定期点検調書'!$AH$12:$AH$5000,$C67,'(6)定期点検調書'!$BF$12:$BF$5000,$T$7)&gt;=1,$T$7,IF(COUNTIFS('(6)定期点検調書'!$B$12:$B$5000,S$61,'(6)定期点検調書'!$AH$12:$AH$5000,$C67,'(6)定期点検調書'!$BF$12:$BF$5000,$S$7)&gt;=1,$S$7,""))))))</f>
        <v/>
      </c>
      <c r="T67" s="465" t="str">
        <f>IF(T$61="","",IF(COUNTIFS('(6)定期点検調書'!$B$12:$B$5000,T$61,'(6)定期点検調書'!$AH$12:$AH$5000,$C67,'(6)定期点検調書'!$BF$12:$BF$5000,$W$7)&gt;=1,$W$7,IF(COUNTIFS('(6)定期点検調書'!$B$12:$B$5000,T$61,'(6)定期点検調書'!$AH$12:$AH$5000,$C67,'(6)定期点検調書'!$BF$12:$BF$5000,$V$7)&gt;=1,$V$7,IF(COUNTIFS('(6)定期点検調書'!$B$12:$B$5000,T$61,'(6)定期点検調書'!$AH$12:$AH$5000,$C67,'(6)定期点検調書'!$BF$12:$BF$5000,$U$7)&gt;=1,$U$7,IF(COUNTIFS('(6)定期点検調書'!$B$12:$B$5000,T$61,'(6)定期点検調書'!$AH$12:$AH$5000,$C67,'(6)定期点検調書'!$BF$12:$BF$5000,$T$7)&gt;=1,$T$7,IF(COUNTIFS('(6)定期点検調書'!$B$12:$B$5000,T$61,'(6)定期点検調書'!$AH$12:$AH$5000,$C67,'(6)定期点検調書'!$BF$12:$BF$5000,$S$7)&gt;=1,$S$7,""))))))</f>
        <v/>
      </c>
      <c r="U67" s="465" t="str">
        <f>IF(U$61="","",IF(COUNTIFS('(6)定期点検調書'!$B$12:$B$5000,U$61,'(6)定期点検調書'!$AH$12:$AH$5000,$C67,'(6)定期点検調書'!$BF$12:$BF$5000,$W$7)&gt;=1,$W$7,IF(COUNTIFS('(6)定期点検調書'!$B$12:$B$5000,U$61,'(6)定期点検調書'!$AH$12:$AH$5000,$C67,'(6)定期点検調書'!$BF$12:$BF$5000,$V$7)&gt;=1,$V$7,IF(COUNTIFS('(6)定期点検調書'!$B$12:$B$5000,U$61,'(6)定期点検調書'!$AH$12:$AH$5000,$C67,'(6)定期点検調書'!$BF$12:$BF$5000,$U$7)&gt;=1,$U$7,IF(COUNTIFS('(6)定期点検調書'!$B$12:$B$5000,U$61,'(6)定期点検調書'!$AH$12:$AH$5000,$C67,'(6)定期点検調書'!$BF$12:$BF$5000,$T$7)&gt;=1,$T$7,IF(COUNTIFS('(6)定期点検調書'!$B$12:$B$5000,U$61,'(6)定期点検調書'!$AH$12:$AH$5000,$C67,'(6)定期点検調書'!$BF$12:$BF$5000,$S$7)&gt;=1,$S$7,""))))))</f>
        <v/>
      </c>
      <c r="V67" s="465" t="str">
        <f>IF(V$61="","",IF(COUNTIFS('(6)定期点検調書'!$B$12:$B$5000,V$61,'(6)定期点検調書'!$AH$12:$AH$5000,$C67,'(6)定期点検調書'!$BF$12:$BF$5000,$W$7)&gt;=1,$W$7,IF(COUNTIFS('(6)定期点検調書'!$B$12:$B$5000,V$61,'(6)定期点検調書'!$AH$12:$AH$5000,$C67,'(6)定期点検調書'!$BF$12:$BF$5000,$V$7)&gt;=1,$V$7,IF(COUNTIFS('(6)定期点検調書'!$B$12:$B$5000,V$61,'(6)定期点検調書'!$AH$12:$AH$5000,$C67,'(6)定期点検調書'!$BF$12:$BF$5000,$U$7)&gt;=1,$U$7,IF(COUNTIFS('(6)定期点検調書'!$B$12:$B$5000,V$61,'(6)定期点検調書'!$AH$12:$AH$5000,$C67,'(6)定期点検調書'!$BF$12:$BF$5000,$T$7)&gt;=1,$T$7,IF(COUNTIFS('(6)定期点検調書'!$B$12:$B$5000,V$61,'(6)定期点検調書'!$AH$12:$AH$5000,$C67,'(6)定期点検調書'!$BF$12:$BF$5000,$S$7)&gt;=1,$S$7,""))))))</f>
        <v/>
      </c>
      <c r="W67" s="465" t="str">
        <f>IF(W$61="","",IF(COUNTIFS('(6)定期点検調書'!$B$12:$B$5000,W$61,'(6)定期点検調書'!$AH$12:$AH$5000,$C67,'(6)定期点検調書'!$BF$12:$BF$5000,$W$7)&gt;=1,$W$7,IF(COUNTIFS('(6)定期点検調書'!$B$12:$B$5000,W$61,'(6)定期点検調書'!$AH$12:$AH$5000,$C67,'(6)定期点検調書'!$BF$12:$BF$5000,$V$7)&gt;=1,$V$7,IF(COUNTIFS('(6)定期点検調書'!$B$12:$B$5000,W$61,'(6)定期点検調書'!$AH$12:$AH$5000,$C67,'(6)定期点検調書'!$BF$12:$BF$5000,$U$7)&gt;=1,$U$7,IF(COUNTIFS('(6)定期点検調書'!$B$12:$B$5000,W$61,'(6)定期点検調書'!$AH$12:$AH$5000,$C67,'(6)定期点検調書'!$BF$12:$BF$5000,$T$7)&gt;=1,$T$7,IF(COUNTIFS('(6)定期点検調書'!$B$12:$B$5000,W$61,'(6)定期点検調書'!$AH$12:$AH$5000,$C67,'(6)定期点検調書'!$BF$12:$BF$5000,$S$7)&gt;=1,$S$7,""))))))</f>
        <v/>
      </c>
      <c r="X67" s="465" t="str">
        <f>IF(X$61="","",IF(COUNTIFS('(6)定期点検調書'!$B$12:$B$5000,X$61,'(6)定期点検調書'!$AH$12:$AH$5000,$C67,'(6)定期点検調書'!$BF$12:$BF$5000,$W$7)&gt;=1,$W$7,IF(COUNTIFS('(6)定期点検調書'!$B$12:$B$5000,X$61,'(6)定期点検調書'!$AH$12:$AH$5000,$C67,'(6)定期点検調書'!$BF$12:$BF$5000,$V$7)&gt;=1,$V$7,IF(COUNTIFS('(6)定期点検調書'!$B$12:$B$5000,X$61,'(6)定期点検調書'!$AH$12:$AH$5000,$C67,'(6)定期点検調書'!$BF$12:$BF$5000,$U$7)&gt;=1,$U$7,IF(COUNTIFS('(6)定期点検調書'!$B$12:$B$5000,X$61,'(6)定期点検調書'!$AH$12:$AH$5000,$C67,'(6)定期点検調書'!$BF$12:$BF$5000,$T$7)&gt;=1,$T$7,IF(COUNTIFS('(6)定期点検調書'!$B$12:$B$5000,X$61,'(6)定期点検調書'!$AH$12:$AH$5000,$C67,'(6)定期点検調書'!$BF$12:$BF$5000,$S$7)&gt;=1,$S$7,""))))))</f>
        <v/>
      </c>
      <c r="Y67" s="465" t="str">
        <f>IF(Y$61="","",IF(COUNTIFS('(6)定期点検調書'!$B$12:$B$5000,Y$61,'(6)定期点検調書'!$AH$12:$AH$5000,$C67,'(6)定期点検調書'!$BF$12:$BF$5000,$W$7)&gt;=1,$W$7,IF(COUNTIFS('(6)定期点検調書'!$B$12:$B$5000,Y$61,'(6)定期点検調書'!$AH$12:$AH$5000,$C67,'(6)定期点検調書'!$BF$12:$BF$5000,$V$7)&gt;=1,$V$7,IF(COUNTIFS('(6)定期点検調書'!$B$12:$B$5000,Y$61,'(6)定期点検調書'!$AH$12:$AH$5000,$C67,'(6)定期点検調書'!$BF$12:$BF$5000,$U$7)&gt;=1,$U$7,IF(COUNTIFS('(6)定期点検調書'!$B$12:$B$5000,Y$61,'(6)定期点検調書'!$AH$12:$AH$5000,$C67,'(6)定期点検調書'!$BF$12:$BF$5000,$T$7)&gt;=1,$T$7,IF(COUNTIFS('(6)定期点検調書'!$B$12:$B$5000,Y$61,'(6)定期点検調書'!$AH$12:$AH$5000,$C67,'(6)定期点検調書'!$BF$12:$BF$5000,$S$7)&gt;=1,$S$7,""))))))</f>
        <v/>
      </c>
      <c r="Z67" s="465" t="str">
        <f>IF(Z$61="","",IF(COUNTIFS('(6)定期点検調書'!$B$12:$B$5000,Z$61,'(6)定期点検調書'!$AH$12:$AH$5000,$C67,'(6)定期点検調書'!$BF$12:$BF$5000,$W$7)&gt;=1,$W$7,IF(COUNTIFS('(6)定期点検調書'!$B$12:$B$5000,Z$61,'(6)定期点検調書'!$AH$12:$AH$5000,$C67,'(6)定期点検調書'!$BF$12:$BF$5000,$V$7)&gt;=1,$V$7,IF(COUNTIFS('(6)定期点検調書'!$B$12:$B$5000,Z$61,'(6)定期点検調書'!$AH$12:$AH$5000,$C67,'(6)定期点検調書'!$BF$12:$BF$5000,$U$7)&gt;=1,$U$7,IF(COUNTIFS('(6)定期点検調書'!$B$12:$B$5000,Z$61,'(6)定期点検調書'!$AH$12:$AH$5000,$C67,'(6)定期点検調書'!$BF$12:$BF$5000,$T$7)&gt;=1,$T$7,IF(COUNTIFS('(6)定期点検調書'!$B$12:$B$5000,Z$61,'(6)定期点検調書'!$AH$12:$AH$5000,$C67,'(6)定期点検調書'!$BF$12:$BF$5000,$S$7)&gt;=1,$S$7,""))))))</f>
        <v/>
      </c>
      <c r="AA67" s="465" t="str">
        <f>IF(AA$61="","",IF(COUNTIFS('(6)定期点検調書'!$B$12:$B$5000,AA$61,'(6)定期点検調書'!$AH$12:$AH$5000,$C67,'(6)定期点検調書'!$BF$12:$BF$5000,$W$7)&gt;=1,$W$7,IF(COUNTIFS('(6)定期点検調書'!$B$12:$B$5000,AA$61,'(6)定期点検調書'!$AH$12:$AH$5000,$C67,'(6)定期点検調書'!$BF$12:$BF$5000,$V$7)&gt;=1,$V$7,IF(COUNTIFS('(6)定期点検調書'!$B$12:$B$5000,AA$61,'(6)定期点検調書'!$AH$12:$AH$5000,$C67,'(6)定期点検調書'!$BF$12:$BF$5000,$U$7)&gt;=1,$U$7,IF(COUNTIFS('(6)定期点検調書'!$B$12:$B$5000,AA$61,'(6)定期点検調書'!$AH$12:$AH$5000,$C67,'(6)定期点検調書'!$BF$12:$BF$5000,$T$7)&gt;=1,$T$7,IF(COUNTIFS('(6)定期点検調書'!$B$12:$B$5000,AA$61,'(6)定期点検調書'!$AH$12:$AH$5000,$C67,'(6)定期点検調書'!$BF$12:$BF$5000,$S$7)&gt;=1,$S$7,""))))))</f>
        <v/>
      </c>
      <c r="AB67" s="465" t="str">
        <f>IF(AB$61="","",IF(COUNTIFS('(6)定期点検調書'!$B$12:$B$5000,AB$61,'(6)定期点検調書'!$AH$12:$AH$5000,$C67,'(6)定期点検調書'!$BF$12:$BF$5000,$W$7)&gt;=1,$W$7,IF(COUNTIFS('(6)定期点検調書'!$B$12:$B$5000,AB$61,'(6)定期点検調書'!$AH$12:$AH$5000,$C67,'(6)定期点検調書'!$BF$12:$BF$5000,$V$7)&gt;=1,$V$7,IF(COUNTIFS('(6)定期点検調書'!$B$12:$B$5000,AB$61,'(6)定期点検調書'!$AH$12:$AH$5000,$C67,'(6)定期点検調書'!$BF$12:$BF$5000,$U$7)&gt;=1,$U$7,IF(COUNTIFS('(6)定期点検調書'!$B$12:$B$5000,AB$61,'(6)定期点検調書'!$AH$12:$AH$5000,$C67,'(6)定期点検調書'!$BF$12:$BF$5000,$T$7)&gt;=1,$T$7,IF(COUNTIFS('(6)定期点検調書'!$B$12:$B$5000,AB$61,'(6)定期点検調書'!$AH$12:$AH$5000,$C67,'(6)定期点検調書'!$BF$12:$BF$5000,$S$7)&gt;=1,$S$7,""))))))</f>
        <v/>
      </c>
      <c r="AC67" s="465" t="str">
        <f>IF(AC$61="","",IF(COUNTIFS('(6)定期点検調書'!$B$12:$B$5000,AC$61,'(6)定期点検調書'!$AH$12:$AH$5000,$C67,'(6)定期点検調書'!$BF$12:$BF$5000,$W$7)&gt;=1,$W$7,IF(COUNTIFS('(6)定期点検調書'!$B$12:$B$5000,AC$61,'(6)定期点検調書'!$AH$12:$AH$5000,$C67,'(6)定期点検調書'!$BF$12:$BF$5000,$V$7)&gt;=1,$V$7,IF(COUNTIFS('(6)定期点検調書'!$B$12:$B$5000,AC$61,'(6)定期点検調書'!$AH$12:$AH$5000,$C67,'(6)定期点検調書'!$BF$12:$BF$5000,$U$7)&gt;=1,$U$7,IF(COUNTIFS('(6)定期点検調書'!$B$12:$B$5000,AC$61,'(6)定期点検調書'!$AH$12:$AH$5000,$C67,'(6)定期点検調書'!$BF$12:$BF$5000,$T$7)&gt;=1,$T$7,IF(COUNTIFS('(6)定期点検調書'!$B$12:$B$5000,AC$61,'(6)定期点検調書'!$AH$12:$AH$5000,$C67,'(6)定期点検調書'!$BF$12:$BF$5000,$S$7)&gt;=1,$S$7,""))))))</f>
        <v/>
      </c>
      <c r="AD67" s="465" t="str">
        <f>IF(AD$61="","",IF(COUNTIFS('(6)定期点検調書'!$B$12:$B$5000,AD$61,'(6)定期点検調書'!$AH$12:$AH$5000,$C67,'(6)定期点検調書'!$BF$12:$BF$5000,$W$7)&gt;=1,$W$7,IF(COUNTIFS('(6)定期点検調書'!$B$12:$B$5000,AD$61,'(6)定期点検調書'!$AH$12:$AH$5000,$C67,'(6)定期点検調書'!$BF$12:$BF$5000,$V$7)&gt;=1,$V$7,IF(COUNTIFS('(6)定期点検調書'!$B$12:$B$5000,AD$61,'(6)定期点検調書'!$AH$12:$AH$5000,$C67,'(6)定期点検調書'!$BF$12:$BF$5000,$U$7)&gt;=1,$U$7,IF(COUNTIFS('(6)定期点検調書'!$B$12:$B$5000,AD$61,'(6)定期点検調書'!$AH$12:$AH$5000,$C67,'(6)定期点検調書'!$BF$12:$BF$5000,$T$7)&gt;=1,$T$7,IF(COUNTIFS('(6)定期点検調書'!$B$12:$B$5000,AD$61,'(6)定期点検調書'!$AH$12:$AH$5000,$C67,'(6)定期点検調書'!$BF$12:$BF$5000,$S$7)&gt;=1,$S$7,""))))))</f>
        <v/>
      </c>
      <c r="AE67" s="465" t="str">
        <f>IF(AE$61="","",IF(COUNTIFS('(6)定期点検調書'!$B$12:$B$5000,AE$61,'(6)定期点検調書'!$AH$12:$AH$5000,$C67,'(6)定期点検調書'!$BF$12:$BF$5000,$W$7)&gt;=1,$W$7,IF(COUNTIFS('(6)定期点検調書'!$B$12:$B$5000,AE$61,'(6)定期点検調書'!$AH$12:$AH$5000,$C67,'(6)定期点検調書'!$BF$12:$BF$5000,$V$7)&gt;=1,$V$7,IF(COUNTIFS('(6)定期点検調書'!$B$12:$B$5000,AE$61,'(6)定期点検調書'!$AH$12:$AH$5000,$C67,'(6)定期点検調書'!$BF$12:$BF$5000,$U$7)&gt;=1,$U$7,IF(COUNTIFS('(6)定期点検調書'!$B$12:$B$5000,AE$61,'(6)定期点検調書'!$AH$12:$AH$5000,$C67,'(6)定期点検調書'!$BF$12:$BF$5000,$T$7)&gt;=1,$T$7,IF(COUNTIFS('(6)定期点検調書'!$B$12:$B$5000,AE$61,'(6)定期点検調書'!$AH$12:$AH$5000,$C67,'(6)定期点検調書'!$BF$12:$BF$5000,$S$7)&gt;=1,$S$7,""))))))</f>
        <v/>
      </c>
      <c r="AF67" s="465" t="str">
        <f>IF(AF$61="","",IF(COUNTIFS('(6)定期点検調書'!$B$12:$B$5000,AF$61,'(6)定期点検調書'!$AH$12:$AH$5000,$C67,'(6)定期点検調書'!$BF$12:$BF$5000,$W$7)&gt;=1,$W$7,IF(COUNTIFS('(6)定期点検調書'!$B$12:$B$5000,AF$61,'(6)定期点検調書'!$AH$12:$AH$5000,$C67,'(6)定期点検調書'!$BF$12:$BF$5000,$V$7)&gt;=1,$V$7,IF(COUNTIFS('(6)定期点検調書'!$B$12:$B$5000,AF$61,'(6)定期点検調書'!$AH$12:$AH$5000,$C67,'(6)定期点検調書'!$BF$12:$BF$5000,$U$7)&gt;=1,$U$7,IF(COUNTIFS('(6)定期点検調書'!$B$12:$B$5000,AF$61,'(6)定期点検調書'!$AH$12:$AH$5000,$C67,'(6)定期点検調書'!$BF$12:$BF$5000,$T$7)&gt;=1,$T$7,IF(COUNTIFS('(6)定期点検調書'!$B$12:$B$5000,AF$61,'(6)定期点検調書'!$AH$12:$AH$5000,$C67,'(6)定期点検調書'!$BF$12:$BF$5000,$S$7)&gt;=1,$S$7,""))))))</f>
        <v/>
      </c>
      <c r="AG67" s="465" t="str">
        <f>IF(AG$61="","",IF(COUNTIFS('(6)定期点検調書'!$B$12:$B$5000,AG$61,'(6)定期点検調書'!$AH$12:$AH$5000,$C67,'(6)定期点検調書'!$BF$12:$BF$5000,$W$7)&gt;=1,$W$7,IF(COUNTIFS('(6)定期点検調書'!$B$12:$B$5000,AG$61,'(6)定期点検調書'!$AH$12:$AH$5000,$C67,'(6)定期点検調書'!$BF$12:$BF$5000,$V$7)&gt;=1,$V$7,IF(COUNTIFS('(6)定期点検調書'!$B$12:$B$5000,AG$61,'(6)定期点検調書'!$AH$12:$AH$5000,$C67,'(6)定期点検調書'!$BF$12:$BF$5000,$U$7)&gt;=1,$U$7,IF(COUNTIFS('(6)定期点検調書'!$B$12:$B$5000,AG$61,'(6)定期点検調書'!$AH$12:$AH$5000,$C67,'(6)定期点検調書'!$BF$12:$BF$5000,$T$7)&gt;=1,$T$7,IF(COUNTIFS('(6)定期点検調書'!$B$12:$B$5000,AG$61,'(6)定期点検調書'!$AH$12:$AH$5000,$C67,'(6)定期点検調書'!$BF$12:$BF$5000,$S$7)&gt;=1,$S$7,""))))))</f>
        <v/>
      </c>
      <c r="AH67" s="465" t="str">
        <f>IF(AH$61="","",IF(COUNTIFS('(6)定期点検調書'!$B$12:$B$5000,AH$61,'(6)定期点検調書'!$AH$12:$AH$5000,$C67,'(6)定期点検調書'!$BF$12:$BF$5000,$W$7)&gt;=1,$W$7,IF(COUNTIFS('(6)定期点検調書'!$B$12:$B$5000,AH$61,'(6)定期点検調書'!$AH$12:$AH$5000,$C67,'(6)定期点検調書'!$BF$12:$BF$5000,$V$7)&gt;=1,$V$7,IF(COUNTIFS('(6)定期点検調書'!$B$12:$B$5000,AH$61,'(6)定期点検調書'!$AH$12:$AH$5000,$C67,'(6)定期点検調書'!$BF$12:$BF$5000,$U$7)&gt;=1,$U$7,IF(COUNTIFS('(6)定期点検調書'!$B$12:$B$5000,AH$61,'(6)定期点検調書'!$AH$12:$AH$5000,$C67,'(6)定期点検調書'!$BF$12:$BF$5000,$T$7)&gt;=1,$T$7,IF(COUNTIFS('(6)定期点検調書'!$B$12:$B$5000,AH$61,'(6)定期点検調書'!$AH$12:$AH$5000,$C67,'(6)定期点検調書'!$BF$12:$BF$5000,$S$7)&gt;=1,$S$7,""))))))</f>
        <v/>
      </c>
      <c r="AI67" s="465" t="str">
        <f>IF(AI$61="","",IF(COUNTIFS('(6)定期点検調書'!$B$12:$B$5000,AI$61,'(6)定期点検調書'!$AH$12:$AH$5000,$C67,'(6)定期点検調書'!$BF$12:$BF$5000,$W$7)&gt;=1,$W$7,IF(COUNTIFS('(6)定期点検調書'!$B$12:$B$5000,AI$61,'(6)定期点検調書'!$AH$12:$AH$5000,$C67,'(6)定期点検調書'!$BF$12:$BF$5000,$V$7)&gt;=1,$V$7,IF(COUNTIFS('(6)定期点検調書'!$B$12:$B$5000,AI$61,'(6)定期点検調書'!$AH$12:$AH$5000,$C67,'(6)定期点検調書'!$BF$12:$BF$5000,$U$7)&gt;=1,$U$7,IF(COUNTIFS('(6)定期点検調書'!$B$12:$B$5000,AI$61,'(6)定期点検調書'!$AH$12:$AH$5000,$C67,'(6)定期点検調書'!$BF$12:$BF$5000,$T$7)&gt;=1,$T$7,IF(COUNTIFS('(6)定期点検調書'!$B$12:$B$5000,AI$61,'(6)定期点検調書'!$AH$12:$AH$5000,$C67,'(6)定期点検調書'!$BF$12:$BF$5000,$S$7)&gt;=1,$S$7,""))))))</f>
        <v/>
      </c>
      <c r="AJ67" s="465" t="str">
        <f>IF(AJ$61="","",IF(COUNTIFS('(6)定期点検調書'!$B$12:$B$5000,AJ$61,'(6)定期点検調書'!$AH$12:$AH$5000,$C67,'(6)定期点検調書'!$BF$12:$BF$5000,$W$7)&gt;=1,$W$7,IF(COUNTIFS('(6)定期点検調書'!$B$12:$B$5000,AJ$61,'(6)定期点検調書'!$AH$12:$AH$5000,$C67,'(6)定期点検調書'!$BF$12:$BF$5000,$V$7)&gt;=1,$V$7,IF(COUNTIFS('(6)定期点検調書'!$B$12:$B$5000,AJ$61,'(6)定期点検調書'!$AH$12:$AH$5000,$C67,'(6)定期点検調書'!$BF$12:$BF$5000,$U$7)&gt;=1,$U$7,IF(COUNTIFS('(6)定期点検調書'!$B$12:$B$5000,AJ$61,'(6)定期点検調書'!$AH$12:$AH$5000,$C67,'(6)定期点検調書'!$BF$12:$BF$5000,$T$7)&gt;=1,$T$7,IF(COUNTIFS('(6)定期点検調書'!$B$12:$B$5000,AJ$61,'(6)定期点検調書'!$AH$12:$AH$5000,$C67,'(6)定期点検調書'!$BF$12:$BF$5000,$S$7)&gt;=1,$S$7,""))))))</f>
        <v/>
      </c>
      <c r="AK67" s="465" t="str">
        <f>IF(AK$61="","",IF(COUNTIFS('(6)定期点検調書'!$B$12:$B$5000,AK$61,'(6)定期点検調書'!$AH$12:$AH$5000,$C67,'(6)定期点検調書'!$BF$12:$BF$5000,$W$7)&gt;=1,$W$7,IF(COUNTIFS('(6)定期点検調書'!$B$12:$B$5000,AK$61,'(6)定期点検調書'!$AH$12:$AH$5000,$C67,'(6)定期点検調書'!$BF$12:$BF$5000,$V$7)&gt;=1,$V$7,IF(COUNTIFS('(6)定期点検調書'!$B$12:$B$5000,AK$61,'(6)定期点検調書'!$AH$12:$AH$5000,$C67,'(6)定期点検調書'!$BF$12:$BF$5000,$U$7)&gt;=1,$U$7,IF(COUNTIFS('(6)定期点検調書'!$B$12:$B$5000,AK$61,'(6)定期点検調書'!$AH$12:$AH$5000,$C67,'(6)定期点検調書'!$BF$12:$BF$5000,$T$7)&gt;=1,$T$7,IF(COUNTIFS('(6)定期点検調書'!$B$12:$B$5000,AK$61,'(6)定期点検調書'!$AH$12:$AH$5000,$C67,'(6)定期点検調書'!$BF$12:$BF$5000,$S$7)&gt;=1,$S$7,""))))))</f>
        <v/>
      </c>
      <c r="AL67" s="465" t="str">
        <f>IF(AL$61="","",IF(COUNTIFS('(6)定期点検調書'!$B$12:$B$5000,AL$61,'(6)定期点検調書'!$AH$12:$AH$5000,$C67,'(6)定期点検調書'!$BF$12:$BF$5000,$W$7)&gt;=1,$W$7,IF(COUNTIFS('(6)定期点検調書'!$B$12:$B$5000,AL$61,'(6)定期点検調書'!$AH$12:$AH$5000,$C67,'(6)定期点検調書'!$BF$12:$BF$5000,$V$7)&gt;=1,$V$7,IF(COUNTIFS('(6)定期点検調書'!$B$12:$B$5000,AL$61,'(6)定期点検調書'!$AH$12:$AH$5000,$C67,'(6)定期点検調書'!$BF$12:$BF$5000,$U$7)&gt;=1,$U$7,IF(COUNTIFS('(6)定期点検調書'!$B$12:$B$5000,AL$61,'(6)定期点検調書'!$AH$12:$AH$5000,$C67,'(6)定期点検調書'!$BF$12:$BF$5000,$T$7)&gt;=1,$T$7,IF(COUNTIFS('(6)定期点検調書'!$B$12:$B$5000,AL$61,'(6)定期点検調書'!$AH$12:$AH$5000,$C67,'(6)定期点検調書'!$BF$12:$BF$5000,$S$7)&gt;=1,$S$7,""))))))</f>
        <v/>
      </c>
      <c r="AM67" s="465" t="str">
        <f>IF(AM$61="","",IF(COUNTIFS('(6)定期点検調書'!$B$12:$B$5000,AM$61,'(6)定期点検調書'!$AH$12:$AH$5000,$C67,'(6)定期点検調書'!$BF$12:$BF$5000,$W$7)&gt;=1,$W$7,IF(COUNTIFS('(6)定期点検調書'!$B$12:$B$5000,AM$61,'(6)定期点検調書'!$AH$12:$AH$5000,$C67,'(6)定期点検調書'!$BF$12:$BF$5000,$V$7)&gt;=1,$V$7,IF(COUNTIFS('(6)定期点検調書'!$B$12:$B$5000,AM$61,'(6)定期点検調書'!$AH$12:$AH$5000,$C67,'(6)定期点検調書'!$BF$12:$BF$5000,$U$7)&gt;=1,$U$7,IF(COUNTIFS('(6)定期点検調書'!$B$12:$B$5000,AM$61,'(6)定期点検調書'!$AH$12:$AH$5000,$C67,'(6)定期点検調書'!$BF$12:$BF$5000,$T$7)&gt;=1,$T$7,IF(COUNTIFS('(6)定期点検調書'!$B$12:$B$5000,AM$61,'(6)定期点検調書'!$AH$12:$AH$5000,$C67,'(6)定期点検調書'!$BF$12:$BF$5000,$S$7)&gt;=1,$S$7,""))))))</f>
        <v/>
      </c>
      <c r="AN67" s="465" t="str">
        <f>IF(AN$61="","",IF(COUNTIFS('(6)定期点検調書'!$B$12:$B$5000,AN$61,'(6)定期点検調書'!$AH$12:$AH$5000,$C67,'(6)定期点検調書'!$BF$12:$BF$5000,$W$7)&gt;=1,$W$7,IF(COUNTIFS('(6)定期点検調書'!$B$12:$B$5000,AN$61,'(6)定期点検調書'!$AH$12:$AH$5000,$C67,'(6)定期点検調書'!$BF$12:$BF$5000,$V$7)&gt;=1,$V$7,IF(COUNTIFS('(6)定期点検調書'!$B$12:$B$5000,AN$61,'(6)定期点検調書'!$AH$12:$AH$5000,$C67,'(6)定期点検調書'!$BF$12:$BF$5000,$U$7)&gt;=1,$U$7,IF(COUNTIFS('(6)定期点検調書'!$B$12:$B$5000,AN$61,'(6)定期点検調書'!$AH$12:$AH$5000,$C67,'(6)定期点検調書'!$BF$12:$BF$5000,$T$7)&gt;=1,$T$7,IF(COUNTIFS('(6)定期点検調書'!$B$12:$B$5000,AN$61,'(6)定期点検調書'!$AH$12:$AH$5000,$C67,'(6)定期点検調書'!$BF$12:$BF$5000,$S$7)&gt;=1,$S$7,""))))))</f>
        <v/>
      </c>
      <c r="AO67" s="465" t="str">
        <f>IF(AO$61="","",IF(COUNTIFS('(6)定期点検調書'!$B$12:$B$5000,AO$61,'(6)定期点検調書'!$AH$12:$AH$5000,$C67,'(6)定期点検調書'!$BF$12:$BF$5000,$W$7)&gt;=1,$W$7,IF(COUNTIFS('(6)定期点検調書'!$B$12:$B$5000,AO$61,'(6)定期点検調書'!$AH$12:$AH$5000,$C67,'(6)定期点検調書'!$BF$12:$BF$5000,$V$7)&gt;=1,$V$7,IF(COUNTIFS('(6)定期点検調書'!$B$12:$B$5000,AO$61,'(6)定期点検調書'!$AH$12:$AH$5000,$C67,'(6)定期点検調書'!$BF$12:$BF$5000,$U$7)&gt;=1,$U$7,IF(COUNTIFS('(6)定期点検調書'!$B$12:$B$5000,AO$61,'(6)定期点検調書'!$AH$12:$AH$5000,$C67,'(6)定期点検調書'!$BF$12:$BF$5000,$T$7)&gt;=1,$T$7,IF(COUNTIFS('(6)定期点検調書'!$B$12:$B$5000,AO$61,'(6)定期点検調書'!$AH$12:$AH$5000,$C67,'(6)定期点検調書'!$BF$12:$BF$5000,$S$7)&gt;=1,$S$7,""))))))</f>
        <v/>
      </c>
      <c r="AP67" s="465" t="str">
        <f>IF(AP$61="","",IF(COUNTIFS('(6)定期点検調書'!$B$12:$B$5000,AP$61,'(6)定期点検調書'!$AH$12:$AH$5000,$C67,'(6)定期点検調書'!$BF$12:$BF$5000,$W$7)&gt;=1,$W$7,IF(COUNTIFS('(6)定期点検調書'!$B$12:$B$5000,AP$61,'(6)定期点検調書'!$AH$12:$AH$5000,$C67,'(6)定期点検調書'!$BF$12:$BF$5000,$V$7)&gt;=1,$V$7,IF(COUNTIFS('(6)定期点検調書'!$B$12:$B$5000,AP$61,'(6)定期点検調書'!$AH$12:$AH$5000,$C67,'(6)定期点検調書'!$BF$12:$BF$5000,$U$7)&gt;=1,$U$7,IF(COUNTIFS('(6)定期点検調書'!$B$12:$B$5000,AP$61,'(6)定期点検調書'!$AH$12:$AH$5000,$C67,'(6)定期点検調書'!$BF$12:$BF$5000,$T$7)&gt;=1,$T$7,IF(COUNTIFS('(6)定期点検調書'!$B$12:$B$5000,AP$61,'(6)定期点検調書'!$AH$12:$AH$5000,$C67,'(6)定期点検調書'!$BF$12:$BF$5000,$S$7)&gt;=1,$S$7,""))))))</f>
        <v/>
      </c>
      <c r="AQ67" s="465" t="str">
        <f>IF(AQ$61="","",IF(COUNTIFS('(6)定期点検調書'!$B$12:$B$5000,AQ$61,'(6)定期点検調書'!$AH$12:$AH$5000,$C67,'(6)定期点検調書'!$BF$12:$BF$5000,$W$7)&gt;=1,$W$7,IF(COUNTIFS('(6)定期点検調書'!$B$12:$B$5000,AQ$61,'(6)定期点検調書'!$AH$12:$AH$5000,$C67,'(6)定期点検調書'!$BF$12:$BF$5000,$V$7)&gt;=1,$V$7,IF(COUNTIFS('(6)定期点検調書'!$B$12:$B$5000,AQ$61,'(6)定期点検調書'!$AH$12:$AH$5000,$C67,'(6)定期点検調書'!$BF$12:$BF$5000,$U$7)&gt;=1,$U$7,IF(COUNTIFS('(6)定期点検調書'!$B$12:$B$5000,AQ$61,'(6)定期点検調書'!$AH$12:$AH$5000,$C67,'(6)定期点検調書'!$BF$12:$BF$5000,$T$7)&gt;=1,$T$7,IF(COUNTIFS('(6)定期点検調書'!$B$12:$B$5000,AQ$61,'(6)定期点検調書'!$AH$12:$AH$5000,$C67,'(6)定期点検調書'!$BF$12:$BF$5000,$S$7)&gt;=1,$S$7,""))))))</f>
        <v/>
      </c>
      <c r="AR67" s="465" t="str">
        <f>IF(AR$61="","",IF(COUNTIFS('(6)定期点検調書'!$B$12:$B$5000,AR$61,'(6)定期点検調書'!$AH$12:$AH$5000,$C67,'(6)定期点検調書'!$BF$12:$BF$5000,$W$7)&gt;=1,$W$7,IF(COUNTIFS('(6)定期点検調書'!$B$12:$B$5000,AR$61,'(6)定期点検調書'!$AH$12:$AH$5000,$C67,'(6)定期点検調書'!$BF$12:$BF$5000,$V$7)&gt;=1,$V$7,IF(COUNTIFS('(6)定期点検調書'!$B$12:$B$5000,AR$61,'(6)定期点検調書'!$AH$12:$AH$5000,$C67,'(6)定期点検調書'!$BF$12:$BF$5000,$U$7)&gt;=1,$U$7,IF(COUNTIFS('(6)定期点検調書'!$B$12:$B$5000,AR$61,'(6)定期点検調書'!$AH$12:$AH$5000,$C67,'(6)定期点検調書'!$BF$12:$BF$5000,$T$7)&gt;=1,$T$7,IF(COUNTIFS('(6)定期点検調書'!$B$12:$B$5000,AR$61,'(6)定期点検調書'!$AH$12:$AH$5000,$C67,'(6)定期点検調書'!$BF$12:$BF$5000,$S$7)&gt;=1,$S$7,""))))))</f>
        <v/>
      </c>
      <c r="AS67" s="465" t="str">
        <f>IF(AS$61="","",IF(COUNTIFS('(6)定期点検調書'!$B$12:$B$5000,AS$61,'(6)定期点検調書'!$AH$12:$AH$5000,$C67,'(6)定期点検調書'!$BF$12:$BF$5000,$W$7)&gt;=1,$W$7,IF(COUNTIFS('(6)定期点検調書'!$B$12:$B$5000,AS$61,'(6)定期点検調書'!$AH$12:$AH$5000,$C67,'(6)定期点検調書'!$BF$12:$BF$5000,$V$7)&gt;=1,$V$7,IF(COUNTIFS('(6)定期点検調書'!$B$12:$B$5000,AS$61,'(6)定期点検調書'!$AH$12:$AH$5000,$C67,'(6)定期点検調書'!$BF$12:$BF$5000,$U$7)&gt;=1,$U$7,IF(COUNTIFS('(6)定期点検調書'!$B$12:$B$5000,AS$61,'(6)定期点検調書'!$AH$12:$AH$5000,$C67,'(6)定期点検調書'!$BF$12:$BF$5000,$T$7)&gt;=1,$T$7,IF(COUNTIFS('(6)定期点検調書'!$B$12:$B$5000,AS$61,'(6)定期点検調書'!$AH$12:$AH$5000,$C67,'(6)定期点検調書'!$BF$12:$BF$5000,$S$7)&gt;=1,$S$7,""))))))</f>
        <v/>
      </c>
      <c r="AT67" s="465" t="str">
        <f>IF(AT$61="","",IF(COUNTIFS('(6)定期点検調書'!$B$12:$B$5000,AT$61,'(6)定期点検調書'!$AH$12:$AH$5000,$C67,'(6)定期点検調書'!$BF$12:$BF$5000,$W$7)&gt;=1,$W$7,IF(COUNTIFS('(6)定期点検調書'!$B$12:$B$5000,AT$61,'(6)定期点検調書'!$AH$12:$AH$5000,$C67,'(6)定期点検調書'!$BF$12:$BF$5000,$V$7)&gt;=1,$V$7,IF(COUNTIFS('(6)定期点検調書'!$B$12:$B$5000,AT$61,'(6)定期点検調書'!$AH$12:$AH$5000,$C67,'(6)定期点検調書'!$BF$12:$BF$5000,$U$7)&gt;=1,$U$7,IF(COUNTIFS('(6)定期点検調書'!$B$12:$B$5000,AT$61,'(6)定期点検調書'!$AH$12:$AH$5000,$C67,'(6)定期点検調書'!$BF$12:$BF$5000,$T$7)&gt;=1,$T$7,IF(COUNTIFS('(6)定期点検調書'!$B$12:$B$5000,AT$61,'(6)定期点検調書'!$AH$12:$AH$5000,$C67,'(6)定期点検調書'!$BF$12:$BF$5000,$S$7)&gt;=1,$S$7,""))))))</f>
        <v/>
      </c>
      <c r="AU67" s="465" t="str">
        <f>IF(AU$61="","",IF(COUNTIFS('(6)定期点検調書'!$B$12:$B$5000,AU$61,'(6)定期点検調書'!$AH$12:$AH$5000,$C67,'(6)定期点検調書'!$BF$12:$BF$5000,$W$7)&gt;=1,$W$7,IF(COUNTIFS('(6)定期点検調書'!$B$12:$B$5000,AU$61,'(6)定期点検調書'!$AH$12:$AH$5000,$C67,'(6)定期点検調書'!$BF$12:$BF$5000,$V$7)&gt;=1,$V$7,IF(COUNTIFS('(6)定期点検調書'!$B$12:$B$5000,AU$61,'(6)定期点検調書'!$AH$12:$AH$5000,$C67,'(6)定期点検調書'!$BF$12:$BF$5000,$U$7)&gt;=1,$U$7,IF(COUNTIFS('(6)定期点検調書'!$B$12:$B$5000,AU$61,'(6)定期点検調書'!$AH$12:$AH$5000,$C67,'(6)定期点検調書'!$BF$12:$BF$5000,$T$7)&gt;=1,$T$7,IF(COUNTIFS('(6)定期点検調書'!$B$12:$B$5000,AU$61,'(6)定期点検調書'!$AH$12:$AH$5000,$C67,'(6)定期点検調書'!$BF$12:$BF$5000,$S$7)&gt;=1,$S$7,""))))))</f>
        <v/>
      </c>
      <c r="AV67" s="465" t="str">
        <f>IF(AV$61="","",IF(COUNTIFS('(6)定期点検調書'!$B$12:$B$5000,AV$61,'(6)定期点検調書'!$AH$12:$AH$5000,$C67,'(6)定期点検調書'!$BF$12:$BF$5000,$W$7)&gt;=1,$W$7,IF(COUNTIFS('(6)定期点検調書'!$B$12:$B$5000,AV$61,'(6)定期点検調書'!$AH$12:$AH$5000,$C67,'(6)定期点検調書'!$BF$12:$BF$5000,$V$7)&gt;=1,$V$7,IF(COUNTIFS('(6)定期点検調書'!$B$12:$B$5000,AV$61,'(6)定期点検調書'!$AH$12:$AH$5000,$C67,'(6)定期点検調書'!$BF$12:$BF$5000,$U$7)&gt;=1,$U$7,IF(COUNTIFS('(6)定期点検調書'!$B$12:$B$5000,AV$61,'(6)定期点検調書'!$AH$12:$AH$5000,$C67,'(6)定期点検調書'!$BF$12:$BF$5000,$T$7)&gt;=1,$T$7,IF(COUNTIFS('(6)定期点検調書'!$B$12:$B$5000,AV$61,'(6)定期点検調書'!$AH$12:$AH$5000,$C67,'(6)定期点検調書'!$BF$12:$BF$5000,$S$7)&gt;=1,$S$7,""))))))</f>
        <v/>
      </c>
      <c r="AW67" s="465" t="str">
        <f>IF(AW$61="","",IF(COUNTIFS('(6)定期点検調書'!$B$12:$B$5000,AW$61,'(6)定期点検調書'!$AH$12:$AH$5000,$C67,'(6)定期点検調書'!$BF$12:$BF$5000,$W$7)&gt;=1,$W$7,IF(COUNTIFS('(6)定期点検調書'!$B$12:$B$5000,AW$61,'(6)定期点検調書'!$AH$12:$AH$5000,$C67,'(6)定期点検調書'!$BF$12:$BF$5000,$V$7)&gt;=1,$V$7,IF(COUNTIFS('(6)定期点検調書'!$B$12:$B$5000,AW$61,'(6)定期点検調書'!$AH$12:$AH$5000,$C67,'(6)定期点検調書'!$BF$12:$BF$5000,$U$7)&gt;=1,$U$7,IF(COUNTIFS('(6)定期点検調書'!$B$12:$B$5000,AW$61,'(6)定期点検調書'!$AH$12:$AH$5000,$C67,'(6)定期点検調書'!$BF$12:$BF$5000,$T$7)&gt;=1,$T$7,IF(COUNTIFS('(6)定期点検調書'!$B$12:$B$5000,AW$61,'(6)定期点検調書'!$AH$12:$AH$5000,$C67,'(6)定期点検調書'!$BF$12:$BF$5000,$S$7)&gt;=1,$S$7,""))))))</f>
        <v/>
      </c>
      <c r="AX67" s="465" t="str">
        <f>IF(AX$61="","",IF(COUNTIFS('(6)定期点検調書'!$B$12:$B$5000,AX$61,'(6)定期点検調書'!$AH$12:$AH$5000,$C67,'(6)定期点検調書'!$BF$12:$BF$5000,$W$7)&gt;=1,$W$7,IF(COUNTIFS('(6)定期点検調書'!$B$12:$B$5000,AX$61,'(6)定期点検調書'!$AH$12:$AH$5000,$C67,'(6)定期点検調書'!$BF$12:$BF$5000,$V$7)&gt;=1,$V$7,IF(COUNTIFS('(6)定期点検調書'!$B$12:$B$5000,AX$61,'(6)定期点検調書'!$AH$12:$AH$5000,$C67,'(6)定期点検調書'!$BF$12:$BF$5000,$U$7)&gt;=1,$U$7,IF(COUNTIFS('(6)定期点検調書'!$B$12:$B$5000,AX$61,'(6)定期点検調書'!$AH$12:$AH$5000,$C67,'(6)定期点検調書'!$BF$12:$BF$5000,$T$7)&gt;=1,$T$7,IF(COUNTIFS('(6)定期点検調書'!$B$12:$B$5000,AX$61,'(6)定期点検調書'!$AH$12:$AH$5000,$C67,'(6)定期点検調書'!$BF$12:$BF$5000,$S$7)&gt;=1,$S$7,""))))))</f>
        <v/>
      </c>
      <c r="AY67" s="465" t="str">
        <f>IF(AY$61="","",IF(COUNTIFS('(6)定期点検調書'!$B$12:$B$5000,AY$61,'(6)定期点検調書'!$AH$12:$AH$5000,$C67,'(6)定期点検調書'!$BF$12:$BF$5000,$W$7)&gt;=1,$W$7,IF(COUNTIFS('(6)定期点検調書'!$B$12:$B$5000,AY$61,'(6)定期点検調書'!$AH$12:$AH$5000,$C67,'(6)定期点検調書'!$BF$12:$BF$5000,$V$7)&gt;=1,$V$7,IF(COUNTIFS('(6)定期点検調書'!$B$12:$B$5000,AY$61,'(6)定期点検調書'!$AH$12:$AH$5000,$C67,'(6)定期点検調書'!$BF$12:$BF$5000,$U$7)&gt;=1,$U$7,IF(COUNTIFS('(6)定期点検調書'!$B$12:$B$5000,AY$61,'(6)定期点検調書'!$AH$12:$AH$5000,$C67,'(6)定期点検調書'!$BF$12:$BF$5000,$T$7)&gt;=1,$T$7,IF(COUNTIFS('(6)定期点検調書'!$B$12:$B$5000,AY$61,'(6)定期点検調書'!$AH$12:$AH$5000,$C67,'(6)定期点検調書'!$BF$12:$BF$5000,$S$7)&gt;=1,$S$7,""))))))</f>
        <v/>
      </c>
      <c r="AZ67" s="465" t="str">
        <f>IF(AZ$61="","",IF(COUNTIFS('(6)定期点検調書'!$B$12:$B$5000,AZ$61,'(6)定期点検調書'!$AH$12:$AH$5000,$C67,'(6)定期点検調書'!$BF$12:$BF$5000,$W$7)&gt;=1,$W$7,IF(COUNTIFS('(6)定期点検調書'!$B$12:$B$5000,AZ$61,'(6)定期点検調書'!$AH$12:$AH$5000,$C67,'(6)定期点検調書'!$BF$12:$BF$5000,$V$7)&gt;=1,$V$7,IF(COUNTIFS('(6)定期点検調書'!$B$12:$B$5000,AZ$61,'(6)定期点検調書'!$AH$12:$AH$5000,$C67,'(6)定期点検調書'!$BF$12:$BF$5000,$U$7)&gt;=1,$U$7,IF(COUNTIFS('(6)定期点検調書'!$B$12:$B$5000,AZ$61,'(6)定期点検調書'!$AH$12:$AH$5000,$C67,'(6)定期点検調書'!$BF$12:$BF$5000,$T$7)&gt;=1,$T$7,IF(COUNTIFS('(6)定期点検調書'!$B$12:$B$5000,AZ$61,'(6)定期点検調書'!$AH$12:$AH$5000,$C67,'(6)定期点検調書'!$BF$12:$BF$5000,$S$7)&gt;=1,$S$7,""))))))</f>
        <v/>
      </c>
      <c r="BA67" s="466" t="str">
        <f>IF(BA$61="","",IF(COUNTIFS('(6)定期点検調書'!$B$12:$B$5000,BA$61,'(6)定期点検調書'!$AH$12:$AH$5000,$C67,'(6)定期点検調書'!$BF$12:$BF$5000,$W$7)&gt;=1,$W$7,IF(COUNTIFS('(6)定期点検調書'!$B$12:$B$5000,BA$61,'(6)定期点検調書'!$AH$12:$AH$5000,$C67,'(6)定期点検調書'!$BF$12:$BF$5000,$V$7)&gt;=1,$V$7,IF(COUNTIFS('(6)定期点検調書'!$B$12:$B$5000,BA$61,'(6)定期点検調書'!$AH$12:$AH$5000,$C67,'(6)定期点検調書'!$BF$12:$BF$5000,$U$7)&gt;=1,$U$7,IF(COUNTIFS('(6)定期点検調書'!$B$12:$B$5000,BA$61,'(6)定期点検調書'!$AH$12:$AH$5000,$C67,'(6)定期点検調書'!$BF$12:$BF$5000,$T$7)&gt;=1,$T$7,IF(COUNTIFS('(6)定期点検調書'!$B$12:$B$5000,BA$61,'(6)定期点検調書'!$AH$12:$AH$5000,$C67,'(6)定期点検調書'!$BF$12:$BF$5000,$S$7)&gt;=1,$S$7,""))))))</f>
        <v/>
      </c>
      <c r="BB67" s="1"/>
      <c r="BC67" s="1"/>
    </row>
    <row r="68" spans="2:55" ht="18.75" customHeight="1" x14ac:dyDescent="0.2">
      <c r="B68" s="1854"/>
      <c r="C68" s="1841" t="str">
        <f>ﾃﾞｰﾀ一覧!$U$24</f>
        <v>傾き・変形</v>
      </c>
      <c r="D68" s="1842"/>
      <c r="E68" s="1842"/>
      <c r="F68" s="1842"/>
      <c r="G68" s="1843"/>
      <c r="H68" s="467" t="str">
        <f>IF(H$61="","",IF(COUNTIFS('(6)定期点検調書'!$B$12:$B$5000,H$61,'(6)定期点検調書'!$AH$12:$AH$5000,$C68,'(6)定期点検調書'!$BF$12:$BF$5000,$W$7)&gt;=1,$W$7,IF(COUNTIFS('(6)定期点検調書'!$B$12:$B$5000,H$61,'(6)定期点検調書'!$AH$12:$AH$5000,$C68,'(6)定期点検調書'!$BF$12:$BF$5000,$V$7)&gt;=1,$V$7,IF(COUNTIFS('(6)定期点検調書'!$B$12:$B$5000,H$61,'(6)定期点検調書'!$AH$12:$AH$5000,$C68,'(6)定期点検調書'!$BF$12:$BF$5000,$U$7)&gt;=1,$U$7,IF(COUNTIFS('(6)定期点検調書'!$B$12:$B$5000,H$61,'(6)定期点検調書'!$AH$12:$AH$5000,$C68,'(6)定期点検調書'!$BF$12:$BF$5000,$T$7)&gt;=1,$T$7,IF(COUNTIFS('(6)定期点検調書'!$B$12:$B$5000,H$61,'(6)定期点検調書'!$AH$12:$AH$5000,$C68,'(6)定期点検調書'!$BF$12:$BF$5000,$S$7)&gt;=1,$S$7,""))))))</f>
        <v/>
      </c>
      <c r="I68" s="465" t="str">
        <f>IF(I$61="","",IF(COUNTIFS('(6)定期点検調書'!$B$12:$B$5000,I$61,'(6)定期点検調書'!$AH$12:$AH$5000,$C68,'(6)定期点検調書'!$BF$12:$BF$5000,$W$7)&gt;=1,$W$7,IF(COUNTIFS('(6)定期点検調書'!$B$12:$B$5000,I$61,'(6)定期点検調書'!$AH$12:$AH$5000,$C68,'(6)定期点検調書'!$BF$12:$BF$5000,$V$7)&gt;=1,$V$7,IF(COUNTIFS('(6)定期点検調書'!$B$12:$B$5000,I$61,'(6)定期点検調書'!$AH$12:$AH$5000,$C68,'(6)定期点検調書'!$BF$12:$BF$5000,$U$7)&gt;=1,$U$7,IF(COUNTIFS('(6)定期点検調書'!$B$12:$B$5000,I$61,'(6)定期点検調書'!$AH$12:$AH$5000,$C68,'(6)定期点検調書'!$BF$12:$BF$5000,$T$7)&gt;=1,$T$7,IF(COUNTIFS('(6)定期点検調書'!$B$12:$B$5000,I$61,'(6)定期点検調書'!$AH$12:$AH$5000,$C68,'(6)定期点検調書'!$BF$12:$BF$5000,$S$7)&gt;=1,$S$7,""))))))</f>
        <v/>
      </c>
      <c r="J68" s="465" t="str">
        <f>IF(J$61="","",IF(COUNTIFS('(6)定期点検調書'!$B$12:$B$5000,J$61,'(6)定期点検調書'!$AH$12:$AH$5000,$C68,'(6)定期点検調書'!$BF$12:$BF$5000,$W$7)&gt;=1,$W$7,IF(COUNTIFS('(6)定期点検調書'!$B$12:$B$5000,J$61,'(6)定期点検調書'!$AH$12:$AH$5000,$C68,'(6)定期点検調書'!$BF$12:$BF$5000,$V$7)&gt;=1,$V$7,IF(COUNTIFS('(6)定期点検調書'!$B$12:$B$5000,J$61,'(6)定期点検調書'!$AH$12:$AH$5000,$C68,'(6)定期点検調書'!$BF$12:$BF$5000,$U$7)&gt;=1,$U$7,IF(COUNTIFS('(6)定期点検調書'!$B$12:$B$5000,J$61,'(6)定期点検調書'!$AH$12:$AH$5000,$C68,'(6)定期点検調書'!$BF$12:$BF$5000,$T$7)&gt;=1,$T$7,IF(COUNTIFS('(6)定期点検調書'!$B$12:$B$5000,J$61,'(6)定期点検調書'!$AH$12:$AH$5000,$C68,'(6)定期点検調書'!$BF$12:$BF$5000,$S$7)&gt;=1,$S$7,""))))))</f>
        <v/>
      </c>
      <c r="K68" s="465" t="str">
        <f>IF(K$61="","",IF(COUNTIFS('(6)定期点検調書'!$B$12:$B$5000,K$61,'(6)定期点検調書'!$AH$12:$AH$5000,$C68,'(6)定期点検調書'!$BF$12:$BF$5000,$W$7)&gt;=1,$W$7,IF(COUNTIFS('(6)定期点検調書'!$B$12:$B$5000,K$61,'(6)定期点検調書'!$AH$12:$AH$5000,$C68,'(6)定期点検調書'!$BF$12:$BF$5000,$V$7)&gt;=1,$V$7,IF(COUNTIFS('(6)定期点検調書'!$B$12:$B$5000,K$61,'(6)定期点検調書'!$AH$12:$AH$5000,$C68,'(6)定期点検調書'!$BF$12:$BF$5000,$U$7)&gt;=1,$U$7,IF(COUNTIFS('(6)定期点検調書'!$B$12:$B$5000,K$61,'(6)定期点検調書'!$AH$12:$AH$5000,$C68,'(6)定期点検調書'!$BF$12:$BF$5000,$T$7)&gt;=1,$T$7,IF(COUNTIFS('(6)定期点検調書'!$B$12:$B$5000,K$61,'(6)定期点検調書'!$AH$12:$AH$5000,$C68,'(6)定期点検調書'!$BF$12:$BF$5000,$S$7)&gt;=1,$S$7,""))))))</f>
        <v/>
      </c>
      <c r="L68" s="465" t="str">
        <f>IF(L$61="","",IF(COUNTIFS('(6)定期点検調書'!$B$12:$B$5000,L$61,'(6)定期点検調書'!$AH$12:$AH$5000,$C68,'(6)定期点検調書'!$BF$12:$BF$5000,$W$7)&gt;=1,$W$7,IF(COUNTIFS('(6)定期点検調書'!$B$12:$B$5000,L$61,'(6)定期点検調書'!$AH$12:$AH$5000,$C68,'(6)定期点検調書'!$BF$12:$BF$5000,$V$7)&gt;=1,$V$7,IF(COUNTIFS('(6)定期点検調書'!$B$12:$B$5000,L$61,'(6)定期点検調書'!$AH$12:$AH$5000,$C68,'(6)定期点検調書'!$BF$12:$BF$5000,$U$7)&gt;=1,$U$7,IF(COUNTIFS('(6)定期点検調書'!$B$12:$B$5000,L$61,'(6)定期点検調書'!$AH$12:$AH$5000,$C68,'(6)定期点検調書'!$BF$12:$BF$5000,$T$7)&gt;=1,$T$7,IF(COUNTIFS('(6)定期点検調書'!$B$12:$B$5000,L$61,'(6)定期点検調書'!$AH$12:$AH$5000,$C68,'(6)定期点検調書'!$BF$12:$BF$5000,$S$7)&gt;=1,$S$7,""))))))</f>
        <v/>
      </c>
      <c r="M68" s="465" t="str">
        <f>IF(M$61="","",IF(COUNTIFS('(6)定期点検調書'!$B$12:$B$5000,M$61,'(6)定期点検調書'!$AH$12:$AH$5000,$C68,'(6)定期点検調書'!$BF$12:$BF$5000,$W$7)&gt;=1,$W$7,IF(COUNTIFS('(6)定期点検調書'!$B$12:$B$5000,M$61,'(6)定期点検調書'!$AH$12:$AH$5000,$C68,'(6)定期点検調書'!$BF$12:$BF$5000,$V$7)&gt;=1,$V$7,IF(COUNTIFS('(6)定期点検調書'!$B$12:$B$5000,M$61,'(6)定期点検調書'!$AH$12:$AH$5000,$C68,'(6)定期点検調書'!$BF$12:$BF$5000,$U$7)&gt;=1,$U$7,IF(COUNTIFS('(6)定期点検調書'!$B$12:$B$5000,M$61,'(6)定期点検調書'!$AH$12:$AH$5000,$C68,'(6)定期点検調書'!$BF$12:$BF$5000,$T$7)&gt;=1,$T$7,IF(COUNTIFS('(6)定期点検調書'!$B$12:$B$5000,M$61,'(6)定期点検調書'!$AH$12:$AH$5000,$C68,'(6)定期点検調書'!$BF$12:$BF$5000,$S$7)&gt;=1,$S$7,""))))))</f>
        <v/>
      </c>
      <c r="N68" s="465" t="str">
        <f>IF(N$61="","",IF(COUNTIFS('(6)定期点検調書'!$B$12:$B$5000,N$61,'(6)定期点検調書'!$AH$12:$AH$5000,$C68,'(6)定期点検調書'!$BF$12:$BF$5000,$W$7)&gt;=1,$W$7,IF(COUNTIFS('(6)定期点検調書'!$B$12:$B$5000,N$61,'(6)定期点検調書'!$AH$12:$AH$5000,$C68,'(6)定期点検調書'!$BF$12:$BF$5000,$V$7)&gt;=1,$V$7,IF(COUNTIFS('(6)定期点検調書'!$B$12:$B$5000,N$61,'(6)定期点検調書'!$AH$12:$AH$5000,$C68,'(6)定期点検調書'!$BF$12:$BF$5000,$U$7)&gt;=1,$U$7,IF(COUNTIFS('(6)定期点検調書'!$B$12:$B$5000,N$61,'(6)定期点検調書'!$AH$12:$AH$5000,$C68,'(6)定期点検調書'!$BF$12:$BF$5000,$T$7)&gt;=1,$T$7,IF(COUNTIFS('(6)定期点検調書'!$B$12:$B$5000,N$61,'(6)定期点検調書'!$AH$12:$AH$5000,$C68,'(6)定期点検調書'!$BF$12:$BF$5000,$S$7)&gt;=1,$S$7,""))))))</f>
        <v/>
      </c>
      <c r="O68" s="465" t="str">
        <f>IF(O$61="","",IF(COUNTIFS('(6)定期点検調書'!$B$12:$B$5000,O$61,'(6)定期点検調書'!$AH$12:$AH$5000,$C68,'(6)定期点検調書'!$BF$12:$BF$5000,$W$7)&gt;=1,$W$7,IF(COUNTIFS('(6)定期点検調書'!$B$12:$B$5000,O$61,'(6)定期点検調書'!$AH$12:$AH$5000,$C68,'(6)定期点検調書'!$BF$12:$BF$5000,$V$7)&gt;=1,$V$7,IF(COUNTIFS('(6)定期点検調書'!$B$12:$B$5000,O$61,'(6)定期点検調書'!$AH$12:$AH$5000,$C68,'(6)定期点検調書'!$BF$12:$BF$5000,$U$7)&gt;=1,$U$7,IF(COUNTIFS('(6)定期点検調書'!$B$12:$B$5000,O$61,'(6)定期点検調書'!$AH$12:$AH$5000,$C68,'(6)定期点検調書'!$BF$12:$BF$5000,$T$7)&gt;=1,$T$7,IF(COUNTIFS('(6)定期点検調書'!$B$12:$B$5000,O$61,'(6)定期点検調書'!$AH$12:$AH$5000,$C68,'(6)定期点検調書'!$BF$12:$BF$5000,$S$7)&gt;=1,$S$7,""))))))</f>
        <v/>
      </c>
      <c r="P68" s="465" t="str">
        <f>IF(P$61="","",IF(COUNTIFS('(6)定期点検調書'!$B$12:$B$5000,P$61,'(6)定期点検調書'!$AH$12:$AH$5000,$C68,'(6)定期点検調書'!$BF$12:$BF$5000,$W$7)&gt;=1,$W$7,IF(COUNTIFS('(6)定期点検調書'!$B$12:$B$5000,P$61,'(6)定期点検調書'!$AH$12:$AH$5000,$C68,'(6)定期点検調書'!$BF$12:$BF$5000,$V$7)&gt;=1,$V$7,IF(COUNTIFS('(6)定期点検調書'!$B$12:$B$5000,P$61,'(6)定期点検調書'!$AH$12:$AH$5000,$C68,'(6)定期点検調書'!$BF$12:$BF$5000,$U$7)&gt;=1,$U$7,IF(COUNTIFS('(6)定期点検調書'!$B$12:$B$5000,P$61,'(6)定期点検調書'!$AH$12:$AH$5000,$C68,'(6)定期点検調書'!$BF$12:$BF$5000,$T$7)&gt;=1,$T$7,IF(COUNTIFS('(6)定期点検調書'!$B$12:$B$5000,P$61,'(6)定期点検調書'!$AH$12:$AH$5000,$C68,'(6)定期点検調書'!$BF$12:$BF$5000,$S$7)&gt;=1,$S$7,""))))))</f>
        <v/>
      </c>
      <c r="Q68" s="465" t="str">
        <f>IF(Q$61="","",IF(COUNTIFS('(6)定期点検調書'!$B$12:$B$5000,Q$61,'(6)定期点検調書'!$AH$12:$AH$5000,$C68,'(6)定期点検調書'!$BF$12:$BF$5000,$W$7)&gt;=1,$W$7,IF(COUNTIFS('(6)定期点検調書'!$B$12:$B$5000,Q$61,'(6)定期点検調書'!$AH$12:$AH$5000,$C68,'(6)定期点検調書'!$BF$12:$BF$5000,$V$7)&gt;=1,$V$7,IF(COUNTIFS('(6)定期点検調書'!$B$12:$B$5000,Q$61,'(6)定期点検調書'!$AH$12:$AH$5000,$C68,'(6)定期点検調書'!$BF$12:$BF$5000,$U$7)&gt;=1,$U$7,IF(COUNTIFS('(6)定期点検調書'!$B$12:$B$5000,Q$61,'(6)定期点検調書'!$AH$12:$AH$5000,$C68,'(6)定期点検調書'!$BF$12:$BF$5000,$T$7)&gt;=1,$T$7,IF(COUNTIFS('(6)定期点検調書'!$B$12:$B$5000,Q$61,'(6)定期点検調書'!$AH$12:$AH$5000,$C68,'(6)定期点検調書'!$BF$12:$BF$5000,$S$7)&gt;=1,$S$7,""))))))</f>
        <v/>
      </c>
      <c r="R68" s="465" t="str">
        <f>IF(R$61="","",IF(COUNTIFS('(6)定期点検調書'!$B$12:$B$5000,R$61,'(6)定期点検調書'!$AH$12:$AH$5000,$C68,'(6)定期点検調書'!$BF$12:$BF$5000,$W$7)&gt;=1,$W$7,IF(COUNTIFS('(6)定期点検調書'!$B$12:$B$5000,R$61,'(6)定期点検調書'!$AH$12:$AH$5000,$C68,'(6)定期点検調書'!$BF$12:$BF$5000,$V$7)&gt;=1,$V$7,IF(COUNTIFS('(6)定期点検調書'!$B$12:$B$5000,R$61,'(6)定期点検調書'!$AH$12:$AH$5000,$C68,'(6)定期点検調書'!$BF$12:$BF$5000,$U$7)&gt;=1,$U$7,IF(COUNTIFS('(6)定期点検調書'!$B$12:$B$5000,R$61,'(6)定期点検調書'!$AH$12:$AH$5000,$C68,'(6)定期点検調書'!$BF$12:$BF$5000,$T$7)&gt;=1,$T$7,IF(COUNTIFS('(6)定期点検調書'!$B$12:$B$5000,R$61,'(6)定期点検調書'!$AH$12:$AH$5000,$C68,'(6)定期点検調書'!$BF$12:$BF$5000,$S$7)&gt;=1,$S$7,""))))))</f>
        <v/>
      </c>
      <c r="S68" s="465" t="str">
        <f>IF(S$61="","",IF(COUNTIFS('(6)定期点検調書'!$B$12:$B$5000,S$61,'(6)定期点検調書'!$AH$12:$AH$5000,$C68,'(6)定期点検調書'!$BF$12:$BF$5000,$W$7)&gt;=1,$W$7,IF(COUNTIFS('(6)定期点検調書'!$B$12:$B$5000,S$61,'(6)定期点検調書'!$AH$12:$AH$5000,$C68,'(6)定期点検調書'!$BF$12:$BF$5000,$V$7)&gt;=1,$V$7,IF(COUNTIFS('(6)定期点検調書'!$B$12:$B$5000,S$61,'(6)定期点検調書'!$AH$12:$AH$5000,$C68,'(6)定期点検調書'!$BF$12:$BF$5000,$U$7)&gt;=1,$U$7,IF(COUNTIFS('(6)定期点検調書'!$B$12:$B$5000,S$61,'(6)定期点検調書'!$AH$12:$AH$5000,$C68,'(6)定期点検調書'!$BF$12:$BF$5000,$T$7)&gt;=1,$T$7,IF(COUNTIFS('(6)定期点検調書'!$B$12:$B$5000,S$61,'(6)定期点検調書'!$AH$12:$AH$5000,$C68,'(6)定期点検調書'!$BF$12:$BF$5000,$S$7)&gt;=1,$S$7,""))))))</f>
        <v/>
      </c>
      <c r="T68" s="465" t="str">
        <f>IF(T$61="","",IF(COUNTIFS('(6)定期点検調書'!$B$12:$B$5000,T$61,'(6)定期点検調書'!$AH$12:$AH$5000,$C68,'(6)定期点検調書'!$BF$12:$BF$5000,$W$7)&gt;=1,$W$7,IF(COUNTIFS('(6)定期点検調書'!$B$12:$B$5000,T$61,'(6)定期点検調書'!$AH$12:$AH$5000,$C68,'(6)定期点検調書'!$BF$12:$BF$5000,$V$7)&gt;=1,$V$7,IF(COUNTIFS('(6)定期点検調書'!$B$12:$B$5000,T$61,'(6)定期点検調書'!$AH$12:$AH$5000,$C68,'(6)定期点検調書'!$BF$12:$BF$5000,$U$7)&gt;=1,$U$7,IF(COUNTIFS('(6)定期点検調書'!$B$12:$B$5000,T$61,'(6)定期点検調書'!$AH$12:$AH$5000,$C68,'(6)定期点検調書'!$BF$12:$BF$5000,$T$7)&gt;=1,$T$7,IF(COUNTIFS('(6)定期点検調書'!$B$12:$B$5000,T$61,'(6)定期点検調書'!$AH$12:$AH$5000,$C68,'(6)定期点検調書'!$BF$12:$BF$5000,$S$7)&gt;=1,$S$7,""))))))</f>
        <v/>
      </c>
      <c r="U68" s="465" t="str">
        <f>IF(U$61="","",IF(COUNTIFS('(6)定期点検調書'!$B$12:$B$5000,U$61,'(6)定期点検調書'!$AH$12:$AH$5000,$C68,'(6)定期点検調書'!$BF$12:$BF$5000,$W$7)&gt;=1,$W$7,IF(COUNTIFS('(6)定期点検調書'!$B$12:$B$5000,U$61,'(6)定期点検調書'!$AH$12:$AH$5000,$C68,'(6)定期点検調書'!$BF$12:$BF$5000,$V$7)&gt;=1,$V$7,IF(COUNTIFS('(6)定期点検調書'!$B$12:$B$5000,U$61,'(6)定期点検調書'!$AH$12:$AH$5000,$C68,'(6)定期点検調書'!$BF$12:$BF$5000,$U$7)&gt;=1,$U$7,IF(COUNTIFS('(6)定期点検調書'!$B$12:$B$5000,U$61,'(6)定期点検調書'!$AH$12:$AH$5000,$C68,'(6)定期点検調書'!$BF$12:$BF$5000,$T$7)&gt;=1,$T$7,IF(COUNTIFS('(6)定期点検調書'!$B$12:$B$5000,U$61,'(6)定期点検調書'!$AH$12:$AH$5000,$C68,'(6)定期点検調書'!$BF$12:$BF$5000,$S$7)&gt;=1,$S$7,""))))))</f>
        <v/>
      </c>
      <c r="V68" s="465" t="str">
        <f>IF(V$61="","",IF(COUNTIFS('(6)定期点検調書'!$B$12:$B$5000,V$61,'(6)定期点検調書'!$AH$12:$AH$5000,$C68,'(6)定期点検調書'!$BF$12:$BF$5000,$W$7)&gt;=1,$W$7,IF(COUNTIFS('(6)定期点検調書'!$B$12:$B$5000,V$61,'(6)定期点検調書'!$AH$12:$AH$5000,$C68,'(6)定期点検調書'!$BF$12:$BF$5000,$V$7)&gt;=1,$V$7,IF(COUNTIFS('(6)定期点検調書'!$B$12:$B$5000,V$61,'(6)定期点検調書'!$AH$12:$AH$5000,$C68,'(6)定期点検調書'!$BF$12:$BF$5000,$U$7)&gt;=1,$U$7,IF(COUNTIFS('(6)定期点検調書'!$B$12:$B$5000,V$61,'(6)定期点検調書'!$AH$12:$AH$5000,$C68,'(6)定期点検調書'!$BF$12:$BF$5000,$T$7)&gt;=1,$T$7,IF(COUNTIFS('(6)定期点検調書'!$B$12:$B$5000,V$61,'(6)定期点検調書'!$AH$12:$AH$5000,$C68,'(6)定期点検調書'!$BF$12:$BF$5000,$S$7)&gt;=1,$S$7,""))))))</f>
        <v/>
      </c>
      <c r="W68" s="465" t="str">
        <f>IF(W$61="","",IF(COUNTIFS('(6)定期点検調書'!$B$12:$B$5000,W$61,'(6)定期点検調書'!$AH$12:$AH$5000,$C68,'(6)定期点検調書'!$BF$12:$BF$5000,$W$7)&gt;=1,$W$7,IF(COUNTIFS('(6)定期点検調書'!$B$12:$B$5000,W$61,'(6)定期点検調書'!$AH$12:$AH$5000,$C68,'(6)定期点検調書'!$BF$12:$BF$5000,$V$7)&gt;=1,$V$7,IF(COUNTIFS('(6)定期点検調書'!$B$12:$B$5000,W$61,'(6)定期点検調書'!$AH$12:$AH$5000,$C68,'(6)定期点検調書'!$BF$12:$BF$5000,$U$7)&gt;=1,$U$7,IF(COUNTIFS('(6)定期点検調書'!$B$12:$B$5000,W$61,'(6)定期点検調書'!$AH$12:$AH$5000,$C68,'(6)定期点検調書'!$BF$12:$BF$5000,$T$7)&gt;=1,$T$7,IF(COUNTIFS('(6)定期点検調書'!$B$12:$B$5000,W$61,'(6)定期点検調書'!$AH$12:$AH$5000,$C68,'(6)定期点検調書'!$BF$12:$BF$5000,$S$7)&gt;=1,$S$7,""))))))</f>
        <v/>
      </c>
      <c r="X68" s="465" t="str">
        <f>IF(X$61="","",IF(COUNTIFS('(6)定期点検調書'!$B$12:$B$5000,X$61,'(6)定期点検調書'!$AH$12:$AH$5000,$C68,'(6)定期点検調書'!$BF$12:$BF$5000,$W$7)&gt;=1,$W$7,IF(COUNTIFS('(6)定期点検調書'!$B$12:$B$5000,X$61,'(6)定期点検調書'!$AH$12:$AH$5000,$C68,'(6)定期点検調書'!$BF$12:$BF$5000,$V$7)&gt;=1,$V$7,IF(COUNTIFS('(6)定期点検調書'!$B$12:$B$5000,X$61,'(6)定期点検調書'!$AH$12:$AH$5000,$C68,'(6)定期点検調書'!$BF$12:$BF$5000,$U$7)&gt;=1,$U$7,IF(COUNTIFS('(6)定期点検調書'!$B$12:$B$5000,X$61,'(6)定期点検調書'!$AH$12:$AH$5000,$C68,'(6)定期点検調書'!$BF$12:$BF$5000,$T$7)&gt;=1,$T$7,IF(COUNTIFS('(6)定期点検調書'!$B$12:$B$5000,X$61,'(6)定期点検調書'!$AH$12:$AH$5000,$C68,'(6)定期点検調書'!$BF$12:$BF$5000,$S$7)&gt;=1,$S$7,""))))))</f>
        <v/>
      </c>
      <c r="Y68" s="465" t="str">
        <f>IF(Y$61="","",IF(COUNTIFS('(6)定期点検調書'!$B$12:$B$5000,Y$61,'(6)定期点検調書'!$AH$12:$AH$5000,$C68,'(6)定期点検調書'!$BF$12:$BF$5000,$W$7)&gt;=1,$W$7,IF(COUNTIFS('(6)定期点検調書'!$B$12:$B$5000,Y$61,'(6)定期点検調書'!$AH$12:$AH$5000,$C68,'(6)定期点検調書'!$BF$12:$BF$5000,$V$7)&gt;=1,$V$7,IF(COUNTIFS('(6)定期点検調書'!$B$12:$B$5000,Y$61,'(6)定期点検調書'!$AH$12:$AH$5000,$C68,'(6)定期点検調書'!$BF$12:$BF$5000,$U$7)&gt;=1,$U$7,IF(COUNTIFS('(6)定期点検調書'!$B$12:$B$5000,Y$61,'(6)定期点検調書'!$AH$12:$AH$5000,$C68,'(6)定期点検調書'!$BF$12:$BF$5000,$T$7)&gt;=1,$T$7,IF(COUNTIFS('(6)定期点検調書'!$B$12:$B$5000,Y$61,'(6)定期点検調書'!$AH$12:$AH$5000,$C68,'(6)定期点検調書'!$BF$12:$BF$5000,$S$7)&gt;=1,$S$7,""))))))</f>
        <v/>
      </c>
      <c r="Z68" s="465" t="str">
        <f>IF(Z$61="","",IF(COUNTIFS('(6)定期点検調書'!$B$12:$B$5000,Z$61,'(6)定期点検調書'!$AH$12:$AH$5000,$C68,'(6)定期点検調書'!$BF$12:$BF$5000,$W$7)&gt;=1,$W$7,IF(COUNTIFS('(6)定期点検調書'!$B$12:$B$5000,Z$61,'(6)定期点検調書'!$AH$12:$AH$5000,$C68,'(6)定期点検調書'!$BF$12:$BF$5000,$V$7)&gt;=1,$V$7,IF(COUNTIFS('(6)定期点検調書'!$B$12:$B$5000,Z$61,'(6)定期点検調書'!$AH$12:$AH$5000,$C68,'(6)定期点検調書'!$BF$12:$BF$5000,$U$7)&gt;=1,$U$7,IF(COUNTIFS('(6)定期点検調書'!$B$12:$B$5000,Z$61,'(6)定期点検調書'!$AH$12:$AH$5000,$C68,'(6)定期点検調書'!$BF$12:$BF$5000,$T$7)&gt;=1,$T$7,IF(COUNTIFS('(6)定期点検調書'!$B$12:$B$5000,Z$61,'(6)定期点検調書'!$AH$12:$AH$5000,$C68,'(6)定期点検調書'!$BF$12:$BF$5000,$S$7)&gt;=1,$S$7,""))))))</f>
        <v/>
      </c>
      <c r="AA68" s="465" t="str">
        <f>IF(AA$61="","",IF(COUNTIFS('(6)定期点検調書'!$B$12:$B$5000,AA$61,'(6)定期点検調書'!$AH$12:$AH$5000,$C68,'(6)定期点検調書'!$BF$12:$BF$5000,$W$7)&gt;=1,$W$7,IF(COUNTIFS('(6)定期点検調書'!$B$12:$B$5000,AA$61,'(6)定期点検調書'!$AH$12:$AH$5000,$C68,'(6)定期点検調書'!$BF$12:$BF$5000,$V$7)&gt;=1,$V$7,IF(COUNTIFS('(6)定期点検調書'!$B$12:$B$5000,AA$61,'(6)定期点検調書'!$AH$12:$AH$5000,$C68,'(6)定期点検調書'!$BF$12:$BF$5000,$U$7)&gt;=1,$U$7,IF(COUNTIFS('(6)定期点検調書'!$B$12:$B$5000,AA$61,'(6)定期点検調書'!$AH$12:$AH$5000,$C68,'(6)定期点検調書'!$BF$12:$BF$5000,$T$7)&gt;=1,$T$7,IF(COUNTIFS('(6)定期点検調書'!$B$12:$B$5000,AA$61,'(6)定期点検調書'!$AH$12:$AH$5000,$C68,'(6)定期点検調書'!$BF$12:$BF$5000,$S$7)&gt;=1,$S$7,""))))))</f>
        <v/>
      </c>
      <c r="AB68" s="465" t="str">
        <f>IF(AB$61="","",IF(COUNTIFS('(6)定期点検調書'!$B$12:$B$5000,AB$61,'(6)定期点検調書'!$AH$12:$AH$5000,$C68,'(6)定期点検調書'!$BF$12:$BF$5000,$W$7)&gt;=1,$W$7,IF(COUNTIFS('(6)定期点検調書'!$B$12:$B$5000,AB$61,'(6)定期点検調書'!$AH$12:$AH$5000,$C68,'(6)定期点検調書'!$BF$12:$BF$5000,$V$7)&gt;=1,$V$7,IF(COUNTIFS('(6)定期点検調書'!$B$12:$B$5000,AB$61,'(6)定期点検調書'!$AH$12:$AH$5000,$C68,'(6)定期点検調書'!$BF$12:$BF$5000,$U$7)&gt;=1,$U$7,IF(COUNTIFS('(6)定期点検調書'!$B$12:$B$5000,AB$61,'(6)定期点検調書'!$AH$12:$AH$5000,$C68,'(6)定期点検調書'!$BF$12:$BF$5000,$T$7)&gt;=1,$T$7,IF(COUNTIFS('(6)定期点検調書'!$B$12:$B$5000,AB$61,'(6)定期点検調書'!$AH$12:$AH$5000,$C68,'(6)定期点検調書'!$BF$12:$BF$5000,$S$7)&gt;=1,$S$7,""))))))</f>
        <v/>
      </c>
      <c r="AC68" s="465" t="str">
        <f>IF(AC$61="","",IF(COUNTIFS('(6)定期点検調書'!$B$12:$B$5000,AC$61,'(6)定期点検調書'!$AH$12:$AH$5000,$C68,'(6)定期点検調書'!$BF$12:$BF$5000,$W$7)&gt;=1,$W$7,IF(COUNTIFS('(6)定期点検調書'!$B$12:$B$5000,AC$61,'(6)定期点検調書'!$AH$12:$AH$5000,$C68,'(6)定期点検調書'!$BF$12:$BF$5000,$V$7)&gt;=1,$V$7,IF(COUNTIFS('(6)定期点検調書'!$B$12:$B$5000,AC$61,'(6)定期点検調書'!$AH$12:$AH$5000,$C68,'(6)定期点検調書'!$BF$12:$BF$5000,$U$7)&gt;=1,$U$7,IF(COUNTIFS('(6)定期点検調書'!$B$12:$B$5000,AC$61,'(6)定期点検調書'!$AH$12:$AH$5000,$C68,'(6)定期点検調書'!$BF$12:$BF$5000,$T$7)&gt;=1,$T$7,IF(COUNTIFS('(6)定期点検調書'!$B$12:$B$5000,AC$61,'(6)定期点検調書'!$AH$12:$AH$5000,$C68,'(6)定期点検調書'!$BF$12:$BF$5000,$S$7)&gt;=1,$S$7,""))))))</f>
        <v/>
      </c>
      <c r="AD68" s="465" t="str">
        <f>IF(AD$61="","",IF(COUNTIFS('(6)定期点検調書'!$B$12:$B$5000,AD$61,'(6)定期点検調書'!$AH$12:$AH$5000,$C68,'(6)定期点検調書'!$BF$12:$BF$5000,$W$7)&gt;=1,$W$7,IF(COUNTIFS('(6)定期点検調書'!$B$12:$B$5000,AD$61,'(6)定期点検調書'!$AH$12:$AH$5000,$C68,'(6)定期点検調書'!$BF$12:$BF$5000,$V$7)&gt;=1,$V$7,IF(COUNTIFS('(6)定期点検調書'!$B$12:$B$5000,AD$61,'(6)定期点検調書'!$AH$12:$AH$5000,$C68,'(6)定期点検調書'!$BF$12:$BF$5000,$U$7)&gt;=1,$U$7,IF(COUNTIFS('(6)定期点検調書'!$B$12:$B$5000,AD$61,'(6)定期点検調書'!$AH$12:$AH$5000,$C68,'(6)定期点検調書'!$BF$12:$BF$5000,$T$7)&gt;=1,$T$7,IF(COUNTIFS('(6)定期点検調書'!$B$12:$B$5000,AD$61,'(6)定期点検調書'!$AH$12:$AH$5000,$C68,'(6)定期点検調書'!$BF$12:$BF$5000,$S$7)&gt;=1,$S$7,""))))))</f>
        <v/>
      </c>
      <c r="AE68" s="465" t="str">
        <f>IF(AE$61="","",IF(COUNTIFS('(6)定期点検調書'!$B$12:$B$5000,AE$61,'(6)定期点検調書'!$AH$12:$AH$5000,$C68,'(6)定期点検調書'!$BF$12:$BF$5000,$W$7)&gt;=1,$W$7,IF(COUNTIFS('(6)定期点検調書'!$B$12:$B$5000,AE$61,'(6)定期点検調書'!$AH$12:$AH$5000,$C68,'(6)定期点検調書'!$BF$12:$BF$5000,$V$7)&gt;=1,$V$7,IF(COUNTIFS('(6)定期点検調書'!$B$12:$B$5000,AE$61,'(6)定期点検調書'!$AH$12:$AH$5000,$C68,'(6)定期点検調書'!$BF$12:$BF$5000,$U$7)&gt;=1,$U$7,IF(COUNTIFS('(6)定期点検調書'!$B$12:$B$5000,AE$61,'(6)定期点検調書'!$AH$12:$AH$5000,$C68,'(6)定期点検調書'!$BF$12:$BF$5000,$T$7)&gt;=1,$T$7,IF(COUNTIFS('(6)定期点検調書'!$B$12:$B$5000,AE$61,'(6)定期点検調書'!$AH$12:$AH$5000,$C68,'(6)定期点検調書'!$BF$12:$BF$5000,$S$7)&gt;=1,$S$7,""))))))</f>
        <v/>
      </c>
      <c r="AF68" s="465" t="str">
        <f>IF(AF$61="","",IF(COUNTIFS('(6)定期点検調書'!$B$12:$B$5000,AF$61,'(6)定期点検調書'!$AH$12:$AH$5000,$C68,'(6)定期点検調書'!$BF$12:$BF$5000,$W$7)&gt;=1,$W$7,IF(COUNTIFS('(6)定期点検調書'!$B$12:$B$5000,AF$61,'(6)定期点検調書'!$AH$12:$AH$5000,$C68,'(6)定期点検調書'!$BF$12:$BF$5000,$V$7)&gt;=1,$V$7,IF(COUNTIFS('(6)定期点検調書'!$B$12:$B$5000,AF$61,'(6)定期点検調書'!$AH$12:$AH$5000,$C68,'(6)定期点検調書'!$BF$12:$BF$5000,$U$7)&gt;=1,$U$7,IF(COUNTIFS('(6)定期点検調書'!$B$12:$B$5000,AF$61,'(6)定期点検調書'!$AH$12:$AH$5000,$C68,'(6)定期点検調書'!$BF$12:$BF$5000,$T$7)&gt;=1,$T$7,IF(COUNTIFS('(6)定期点検調書'!$B$12:$B$5000,AF$61,'(6)定期点検調書'!$AH$12:$AH$5000,$C68,'(6)定期点検調書'!$BF$12:$BF$5000,$S$7)&gt;=1,$S$7,""))))))</f>
        <v/>
      </c>
      <c r="AG68" s="465" t="str">
        <f>IF(AG$61="","",IF(COUNTIFS('(6)定期点検調書'!$B$12:$B$5000,AG$61,'(6)定期点検調書'!$AH$12:$AH$5000,$C68,'(6)定期点検調書'!$BF$12:$BF$5000,$W$7)&gt;=1,$W$7,IF(COUNTIFS('(6)定期点検調書'!$B$12:$B$5000,AG$61,'(6)定期点検調書'!$AH$12:$AH$5000,$C68,'(6)定期点検調書'!$BF$12:$BF$5000,$V$7)&gt;=1,$V$7,IF(COUNTIFS('(6)定期点検調書'!$B$12:$B$5000,AG$61,'(6)定期点検調書'!$AH$12:$AH$5000,$C68,'(6)定期点検調書'!$BF$12:$BF$5000,$U$7)&gt;=1,$U$7,IF(COUNTIFS('(6)定期点検調書'!$B$12:$B$5000,AG$61,'(6)定期点検調書'!$AH$12:$AH$5000,$C68,'(6)定期点検調書'!$BF$12:$BF$5000,$T$7)&gt;=1,$T$7,IF(COUNTIFS('(6)定期点検調書'!$B$12:$B$5000,AG$61,'(6)定期点検調書'!$AH$12:$AH$5000,$C68,'(6)定期点検調書'!$BF$12:$BF$5000,$S$7)&gt;=1,$S$7,""))))))</f>
        <v/>
      </c>
      <c r="AH68" s="465" t="str">
        <f>IF(AH$61="","",IF(COUNTIFS('(6)定期点検調書'!$B$12:$B$5000,AH$61,'(6)定期点検調書'!$AH$12:$AH$5000,$C68,'(6)定期点検調書'!$BF$12:$BF$5000,$W$7)&gt;=1,$W$7,IF(COUNTIFS('(6)定期点検調書'!$B$12:$B$5000,AH$61,'(6)定期点検調書'!$AH$12:$AH$5000,$C68,'(6)定期点検調書'!$BF$12:$BF$5000,$V$7)&gt;=1,$V$7,IF(COUNTIFS('(6)定期点検調書'!$B$12:$B$5000,AH$61,'(6)定期点検調書'!$AH$12:$AH$5000,$C68,'(6)定期点検調書'!$BF$12:$BF$5000,$U$7)&gt;=1,$U$7,IF(COUNTIFS('(6)定期点検調書'!$B$12:$B$5000,AH$61,'(6)定期点検調書'!$AH$12:$AH$5000,$C68,'(6)定期点検調書'!$BF$12:$BF$5000,$T$7)&gt;=1,$T$7,IF(COUNTIFS('(6)定期点検調書'!$B$12:$B$5000,AH$61,'(6)定期点検調書'!$AH$12:$AH$5000,$C68,'(6)定期点検調書'!$BF$12:$BF$5000,$S$7)&gt;=1,$S$7,""))))))</f>
        <v/>
      </c>
      <c r="AI68" s="465" t="str">
        <f>IF(AI$61="","",IF(COUNTIFS('(6)定期点検調書'!$B$12:$B$5000,AI$61,'(6)定期点検調書'!$AH$12:$AH$5000,$C68,'(6)定期点検調書'!$BF$12:$BF$5000,$W$7)&gt;=1,$W$7,IF(COUNTIFS('(6)定期点検調書'!$B$12:$B$5000,AI$61,'(6)定期点検調書'!$AH$12:$AH$5000,$C68,'(6)定期点検調書'!$BF$12:$BF$5000,$V$7)&gt;=1,$V$7,IF(COUNTIFS('(6)定期点検調書'!$B$12:$B$5000,AI$61,'(6)定期点検調書'!$AH$12:$AH$5000,$C68,'(6)定期点検調書'!$BF$12:$BF$5000,$U$7)&gt;=1,$U$7,IF(COUNTIFS('(6)定期点検調書'!$B$12:$B$5000,AI$61,'(6)定期点検調書'!$AH$12:$AH$5000,$C68,'(6)定期点検調書'!$BF$12:$BF$5000,$T$7)&gt;=1,$T$7,IF(COUNTIFS('(6)定期点検調書'!$B$12:$B$5000,AI$61,'(6)定期点検調書'!$AH$12:$AH$5000,$C68,'(6)定期点検調書'!$BF$12:$BF$5000,$S$7)&gt;=1,$S$7,""))))))</f>
        <v/>
      </c>
      <c r="AJ68" s="465" t="str">
        <f>IF(AJ$61="","",IF(COUNTIFS('(6)定期点検調書'!$B$12:$B$5000,AJ$61,'(6)定期点検調書'!$AH$12:$AH$5000,$C68,'(6)定期点検調書'!$BF$12:$BF$5000,$W$7)&gt;=1,$W$7,IF(COUNTIFS('(6)定期点検調書'!$B$12:$B$5000,AJ$61,'(6)定期点検調書'!$AH$12:$AH$5000,$C68,'(6)定期点検調書'!$BF$12:$BF$5000,$V$7)&gt;=1,$V$7,IF(COUNTIFS('(6)定期点検調書'!$B$12:$B$5000,AJ$61,'(6)定期点検調書'!$AH$12:$AH$5000,$C68,'(6)定期点検調書'!$BF$12:$BF$5000,$U$7)&gt;=1,$U$7,IF(COUNTIFS('(6)定期点検調書'!$B$12:$B$5000,AJ$61,'(6)定期点検調書'!$AH$12:$AH$5000,$C68,'(6)定期点検調書'!$BF$12:$BF$5000,$T$7)&gt;=1,$T$7,IF(COUNTIFS('(6)定期点検調書'!$B$12:$B$5000,AJ$61,'(6)定期点検調書'!$AH$12:$AH$5000,$C68,'(6)定期点検調書'!$BF$12:$BF$5000,$S$7)&gt;=1,$S$7,""))))))</f>
        <v/>
      </c>
      <c r="AK68" s="465" t="str">
        <f>IF(AK$61="","",IF(COUNTIFS('(6)定期点検調書'!$B$12:$B$5000,AK$61,'(6)定期点検調書'!$AH$12:$AH$5000,$C68,'(6)定期点検調書'!$BF$12:$BF$5000,$W$7)&gt;=1,$W$7,IF(COUNTIFS('(6)定期点検調書'!$B$12:$B$5000,AK$61,'(6)定期点検調書'!$AH$12:$AH$5000,$C68,'(6)定期点検調書'!$BF$12:$BF$5000,$V$7)&gt;=1,$V$7,IF(COUNTIFS('(6)定期点検調書'!$B$12:$B$5000,AK$61,'(6)定期点検調書'!$AH$12:$AH$5000,$C68,'(6)定期点検調書'!$BF$12:$BF$5000,$U$7)&gt;=1,$U$7,IF(COUNTIFS('(6)定期点検調書'!$B$12:$B$5000,AK$61,'(6)定期点検調書'!$AH$12:$AH$5000,$C68,'(6)定期点検調書'!$BF$12:$BF$5000,$T$7)&gt;=1,$T$7,IF(COUNTIFS('(6)定期点検調書'!$B$12:$B$5000,AK$61,'(6)定期点検調書'!$AH$12:$AH$5000,$C68,'(6)定期点検調書'!$BF$12:$BF$5000,$S$7)&gt;=1,$S$7,""))))))</f>
        <v/>
      </c>
      <c r="AL68" s="465" t="str">
        <f>IF(AL$61="","",IF(COUNTIFS('(6)定期点検調書'!$B$12:$B$5000,AL$61,'(6)定期点検調書'!$AH$12:$AH$5000,$C68,'(6)定期点検調書'!$BF$12:$BF$5000,$W$7)&gt;=1,$W$7,IF(COUNTIFS('(6)定期点検調書'!$B$12:$B$5000,AL$61,'(6)定期点検調書'!$AH$12:$AH$5000,$C68,'(6)定期点検調書'!$BF$12:$BF$5000,$V$7)&gt;=1,$V$7,IF(COUNTIFS('(6)定期点検調書'!$B$12:$B$5000,AL$61,'(6)定期点検調書'!$AH$12:$AH$5000,$C68,'(6)定期点検調書'!$BF$12:$BF$5000,$U$7)&gt;=1,$U$7,IF(COUNTIFS('(6)定期点検調書'!$B$12:$B$5000,AL$61,'(6)定期点検調書'!$AH$12:$AH$5000,$C68,'(6)定期点検調書'!$BF$12:$BF$5000,$T$7)&gt;=1,$T$7,IF(COUNTIFS('(6)定期点検調書'!$B$12:$B$5000,AL$61,'(6)定期点検調書'!$AH$12:$AH$5000,$C68,'(6)定期点検調書'!$BF$12:$BF$5000,$S$7)&gt;=1,$S$7,""))))))</f>
        <v/>
      </c>
      <c r="AM68" s="465" t="str">
        <f>IF(AM$61="","",IF(COUNTIFS('(6)定期点検調書'!$B$12:$B$5000,AM$61,'(6)定期点検調書'!$AH$12:$AH$5000,$C68,'(6)定期点検調書'!$BF$12:$BF$5000,$W$7)&gt;=1,$W$7,IF(COUNTIFS('(6)定期点検調書'!$B$12:$B$5000,AM$61,'(6)定期点検調書'!$AH$12:$AH$5000,$C68,'(6)定期点検調書'!$BF$12:$BF$5000,$V$7)&gt;=1,$V$7,IF(COUNTIFS('(6)定期点検調書'!$B$12:$B$5000,AM$61,'(6)定期点検調書'!$AH$12:$AH$5000,$C68,'(6)定期点検調書'!$BF$12:$BF$5000,$U$7)&gt;=1,$U$7,IF(COUNTIFS('(6)定期点検調書'!$B$12:$B$5000,AM$61,'(6)定期点検調書'!$AH$12:$AH$5000,$C68,'(6)定期点検調書'!$BF$12:$BF$5000,$T$7)&gt;=1,$T$7,IF(COUNTIFS('(6)定期点検調書'!$B$12:$B$5000,AM$61,'(6)定期点検調書'!$AH$12:$AH$5000,$C68,'(6)定期点検調書'!$BF$12:$BF$5000,$S$7)&gt;=1,$S$7,""))))))</f>
        <v/>
      </c>
      <c r="AN68" s="465" t="str">
        <f>IF(AN$61="","",IF(COUNTIFS('(6)定期点検調書'!$B$12:$B$5000,AN$61,'(6)定期点検調書'!$AH$12:$AH$5000,$C68,'(6)定期点検調書'!$BF$12:$BF$5000,$W$7)&gt;=1,$W$7,IF(COUNTIFS('(6)定期点検調書'!$B$12:$B$5000,AN$61,'(6)定期点検調書'!$AH$12:$AH$5000,$C68,'(6)定期点検調書'!$BF$12:$BF$5000,$V$7)&gt;=1,$V$7,IF(COUNTIFS('(6)定期点検調書'!$B$12:$B$5000,AN$61,'(6)定期点検調書'!$AH$12:$AH$5000,$C68,'(6)定期点検調書'!$BF$12:$BF$5000,$U$7)&gt;=1,$U$7,IF(COUNTIFS('(6)定期点検調書'!$B$12:$B$5000,AN$61,'(6)定期点検調書'!$AH$12:$AH$5000,$C68,'(6)定期点検調書'!$BF$12:$BF$5000,$T$7)&gt;=1,$T$7,IF(COUNTIFS('(6)定期点検調書'!$B$12:$B$5000,AN$61,'(6)定期点検調書'!$AH$12:$AH$5000,$C68,'(6)定期点検調書'!$BF$12:$BF$5000,$S$7)&gt;=1,$S$7,""))))))</f>
        <v/>
      </c>
      <c r="AO68" s="465" t="str">
        <f>IF(AO$61="","",IF(COUNTIFS('(6)定期点検調書'!$B$12:$B$5000,AO$61,'(6)定期点検調書'!$AH$12:$AH$5000,$C68,'(6)定期点検調書'!$BF$12:$BF$5000,$W$7)&gt;=1,$W$7,IF(COUNTIFS('(6)定期点検調書'!$B$12:$B$5000,AO$61,'(6)定期点検調書'!$AH$12:$AH$5000,$C68,'(6)定期点検調書'!$BF$12:$BF$5000,$V$7)&gt;=1,$V$7,IF(COUNTIFS('(6)定期点検調書'!$B$12:$B$5000,AO$61,'(6)定期点検調書'!$AH$12:$AH$5000,$C68,'(6)定期点検調書'!$BF$12:$BF$5000,$U$7)&gt;=1,$U$7,IF(COUNTIFS('(6)定期点検調書'!$B$12:$B$5000,AO$61,'(6)定期点検調書'!$AH$12:$AH$5000,$C68,'(6)定期点検調書'!$BF$12:$BF$5000,$T$7)&gt;=1,$T$7,IF(COUNTIFS('(6)定期点検調書'!$B$12:$B$5000,AO$61,'(6)定期点検調書'!$AH$12:$AH$5000,$C68,'(6)定期点検調書'!$BF$12:$BF$5000,$S$7)&gt;=1,$S$7,""))))))</f>
        <v/>
      </c>
      <c r="AP68" s="465" t="str">
        <f>IF(AP$61="","",IF(COUNTIFS('(6)定期点検調書'!$B$12:$B$5000,AP$61,'(6)定期点検調書'!$AH$12:$AH$5000,$C68,'(6)定期点検調書'!$BF$12:$BF$5000,$W$7)&gt;=1,$W$7,IF(COUNTIFS('(6)定期点検調書'!$B$12:$B$5000,AP$61,'(6)定期点検調書'!$AH$12:$AH$5000,$C68,'(6)定期点検調書'!$BF$12:$BF$5000,$V$7)&gt;=1,$V$7,IF(COUNTIFS('(6)定期点検調書'!$B$12:$B$5000,AP$61,'(6)定期点検調書'!$AH$12:$AH$5000,$C68,'(6)定期点検調書'!$BF$12:$BF$5000,$U$7)&gt;=1,$U$7,IF(COUNTIFS('(6)定期点検調書'!$B$12:$B$5000,AP$61,'(6)定期点検調書'!$AH$12:$AH$5000,$C68,'(6)定期点検調書'!$BF$12:$BF$5000,$T$7)&gt;=1,$T$7,IF(COUNTIFS('(6)定期点検調書'!$B$12:$B$5000,AP$61,'(6)定期点検調書'!$AH$12:$AH$5000,$C68,'(6)定期点検調書'!$BF$12:$BF$5000,$S$7)&gt;=1,$S$7,""))))))</f>
        <v/>
      </c>
      <c r="AQ68" s="465" t="str">
        <f>IF(AQ$61="","",IF(COUNTIFS('(6)定期点検調書'!$B$12:$B$5000,AQ$61,'(6)定期点検調書'!$AH$12:$AH$5000,$C68,'(6)定期点検調書'!$BF$12:$BF$5000,$W$7)&gt;=1,$W$7,IF(COUNTIFS('(6)定期点検調書'!$B$12:$B$5000,AQ$61,'(6)定期点検調書'!$AH$12:$AH$5000,$C68,'(6)定期点検調書'!$BF$12:$BF$5000,$V$7)&gt;=1,$V$7,IF(COUNTIFS('(6)定期点検調書'!$B$12:$B$5000,AQ$61,'(6)定期点検調書'!$AH$12:$AH$5000,$C68,'(6)定期点検調書'!$BF$12:$BF$5000,$U$7)&gt;=1,$U$7,IF(COUNTIFS('(6)定期点検調書'!$B$12:$B$5000,AQ$61,'(6)定期点検調書'!$AH$12:$AH$5000,$C68,'(6)定期点検調書'!$BF$12:$BF$5000,$T$7)&gt;=1,$T$7,IF(COUNTIFS('(6)定期点検調書'!$B$12:$B$5000,AQ$61,'(6)定期点検調書'!$AH$12:$AH$5000,$C68,'(6)定期点検調書'!$BF$12:$BF$5000,$S$7)&gt;=1,$S$7,""))))))</f>
        <v/>
      </c>
      <c r="AR68" s="465" t="str">
        <f>IF(AR$61="","",IF(COUNTIFS('(6)定期点検調書'!$B$12:$B$5000,AR$61,'(6)定期点検調書'!$AH$12:$AH$5000,$C68,'(6)定期点検調書'!$BF$12:$BF$5000,$W$7)&gt;=1,$W$7,IF(COUNTIFS('(6)定期点検調書'!$B$12:$B$5000,AR$61,'(6)定期点検調書'!$AH$12:$AH$5000,$C68,'(6)定期点検調書'!$BF$12:$BF$5000,$V$7)&gt;=1,$V$7,IF(COUNTIFS('(6)定期点検調書'!$B$12:$B$5000,AR$61,'(6)定期点検調書'!$AH$12:$AH$5000,$C68,'(6)定期点検調書'!$BF$12:$BF$5000,$U$7)&gt;=1,$U$7,IF(COUNTIFS('(6)定期点検調書'!$B$12:$B$5000,AR$61,'(6)定期点検調書'!$AH$12:$AH$5000,$C68,'(6)定期点検調書'!$BF$12:$BF$5000,$T$7)&gt;=1,$T$7,IF(COUNTIFS('(6)定期点検調書'!$B$12:$B$5000,AR$61,'(6)定期点検調書'!$AH$12:$AH$5000,$C68,'(6)定期点検調書'!$BF$12:$BF$5000,$S$7)&gt;=1,$S$7,""))))))</f>
        <v/>
      </c>
      <c r="AS68" s="465" t="str">
        <f>IF(AS$61="","",IF(COUNTIFS('(6)定期点検調書'!$B$12:$B$5000,AS$61,'(6)定期点検調書'!$AH$12:$AH$5000,$C68,'(6)定期点検調書'!$BF$12:$BF$5000,$W$7)&gt;=1,$W$7,IF(COUNTIFS('(6)定期点検調書'!$B$12:$B$5000,AS$61,'(6)定期点検調書'!$AH$12:$AH$5000,$C68,'(6)定期点検調書'!$BF$12:$BF$5000,$V$7)&gt;=1,$V$7,IF(COUNTIFS('(6)定期点検調書'!$B$12:$B$5000,AS$61,'(6)定期点検調書'!$AH$12:$AH$5000,$C68,'(6)定期点検調書'!$BF$12:$BF$5000,$U$7)&gt;=1,$U$7,IF(COUNTIFS('(6)定期点検調書'!$B$12:$B$5000,AS$61,'(6)定期点検調書'!$AH$12:$AH$5000,$C68,'(6)定期点検調書'!$BF$12:$BF$5000,$T$7)&gt;=1,$T$7,IF(COUNTIFS('(6)定期点検調書'!$B$12:$B$5000,AS$61,'(6)定期点検調書'!$AH$12:$AH$5000,$C68,'(6)定期点検調書'!$BF$12:$BF$5000,$S$7)&gt;=1,$S$7,""))))))</f>
        <v/>
      </c>
      <c r="AT68" s="465" t="str">
        <f>IF(AT$61="","",IF(COUNTIFS('(6)定期点検調書'!$B$12:$B$5000,AT$61,'(6)定期点検調書'!$AH$12:$AH$5000,$C68,'(6)定期点検調書'!$BF$12:$BF$5000,$W$7)&gt;=1,$W$7,IF(COUNTIFS('(6)定期点検調書'!$B$12:$B$5000,AT$61,'(6)定期点検調書'!$AH$12:$AH$5000,$C68,'(6)定期点検調書'!$BF$12:$BF$5000,$V$7)&gt;=1,$V$7,IF(COUNTIFS('(6)定期点検調書'!$B$12:$B$5000,AT$61,'(6)定期点検調書'!$AH$12:$AH$5000,$C68,'(6)定期点検調書'!$BF$12:$BF$5000,$U$7)&gt;=1,$U$7,IF(COUNTIFS('(6)定期点検調書'!$B$12:$B$5000,AT$61,'(6)定期点検調書'!$AH$12:$AH$5000,$C68,'(6)定期点検調書'!$BF$12:$BF$5000,$T$7)&gt;=1,$T$7,IF(COUNTIFS('(6)定期点検調書'!$B$12:$B$5000,AT$61,'(6)定期点検調書'!$AH$12:$AH$5000,$C68,'(6)定期点検調書'!$BF$12:$BF$5000,$S$7)&gt;=1,$S$7,""))))))</f>
        <v/>
      </c>
      <c r="AU68" s="465" t="str">
        <f>IF(AU$61="","",IF(COUNTIFS('(6)定期点検調書'!$B$12:$B$5000,AU$61,'(6)定期点検調書'!$AH$12:$AH$5000,$C68,'(6)定期点検調書'!$BF$12:$BF$5000,$W$7)&gt;=1,$W$7,IF(COUNTIFS('(6)定期点検調書'!$B$12:$B$5000,AU$61,'(6)定期点検調書'!$AH$12:$AH$5000,$C68,'(6)定期点検調書'!$BF$12:$BF$5000,$V$7)&gt;=1,$V$7,IF(COUNTIFS('(6)定期点検調書'!$B$12:$B$5000,AU$61,'(6)定期点検調書'!$AH$12:$AH$5000,$C68,'(6)定期点検調書'!$BF$12:$BF$5000,$U$7)&gt;=1,$U$7,IF(COUNTIFS('(6)定期点検調書'!$B$12:$B$5000,AU$61,'(6)定期点検調書'!$AH$12:$AH$5000,$C68,'(6)定期点検調書'!$BF$12:$BF$5000,$T$7)&gt;=1,$T$7,IF(COUNTIFS('(6)定期点検調書'!$B$12:$B$5000,AU$61,'(6)定期点検調書'!$AH$12:$AH$5000,$C68,'(6)定期点検調書'!$BF$12:$BF$5000,$S$7)&gt;=1,$S$7,""))))))</f>
        <v/>
      </c>
      <c r="AV68" s="465" t="str">
        <f>IF(AV$61="","",IF(COUNTIFS('(6)定期点検調書'!$B$12:$B$5000,AV$61,'(6)定期点検調書'!$AH$12:$AH$5000,$C68,'(6)定期点検調書'!$BF$12:$BF$5000,$W$7)&gt;=1,$W$7,IF(COUNTIFS('(6)定期点検調書'!$B$12:$B$5000,AV$61,'(6)定期点検調書'!$AH$12:$AH$5000,$C68,'(6)定期点検調書'!$BF$12:$BF$5000,$V$7)&gt;=1,$V$7,IF(COUNTIFS('(6)定期点検調書'!$B$12:$B$5000,AV$61,'(6)定期点検調書'!$AH$12:$AH$5000,$C68,'(6)定期点検調書'!$BF$12:$BF$5000,$U$7)&gt;=1,$U$7,IF(COUNTIFS('(6)定期点検調書'!$B$12:$B$5000,AV$61,'(6)定期点検調書'!$AH$12:$AH$5000,$C68,'(6)定期点検調書'!$BF$12:$BF$5000,$T$7)&gt;=1,$T$7,IF(COUNTIFS('(6)定期点検調書'!$B$12:$B$5000,AV$61,'(6)定期点検調書'!$AH$12:$AH$5000,$C68,'(6)定期点検調書'!$BF$12:$BF$5000,$S$7)&gt;=1,$S$7,""))))))</f>
        <v/>
      </c>
      <c r="AW68" s="465" t="str">
        <f>IF(AW$61="","",IF(COUNTIFS('(6)定期点検調書'!$B$12:$B$5000,AW$61,'(6)定期点検調書'!$AH$12:$AH$5000,$C68,'(6)定期点検調書'!$BF$12:$BF$5000,$W$7)&gt;=1,$W$7,IF(COUNTIFS('(6)定期点検調書'!$B$12:$B$5000,AW$61,'(6)定期点検調書'!$AH$12:$AH$5000,$C68,'(6)定期点検調書'!$BF$12:$BF$5000,$V$7)&gt;=1,$V$7,IF(COUNTIFS('(6)定期点検調書'!$B$12:$B$5000,AW$61,'(6)定期点検調書'!$AH$12:$AH$5000,$C68,'(6)定期点検調書'!$BF$12:$BF$5000,$U$7)&gt;=1,$U$7,IF(COUNTIFS('(6)定期点検調書'!$B$12:$B$5000,AW$61,'(6)定期点検調書'!$AH$12:$AH$5000,$C68,'(6)定期点検調書'!$BF$12:$BF$5000,$T$7)&gt;=1,$T$7,IF(COUNTIFS('(6)定期点検調書'!$B$12:$B$5000,AW$61,'(6)定期点検調書'!$AH$12:$AH$5000,$C68,'(6)定期点検調書'!$BF$12:$BF$5000,$S$7)&gt;=1,$S$7,""))))))</f>
        <v/>
      </c>
      <c r="AX68" s="465" t="str">
        <f>IF(AX$61="","",IF(COUNTIFS('(6)定期点検調書'!$B$12:$B$5000,AX$61,'(6)定期点検調書'!$AH$12:$AH$5000,$C68,'(6)定期点検調書'!$BF$12:$BF$5000,$W$7)&gt;=1,$W$7,IF(COUNTIFS('(6)定期点検調書'!$B$12:$B$5000,AX$61,'(6)定期点検調書'!$AH$12:$AH$5000,$C68,'(6)定期点検調書'!$BF$12:$BF$5000,$V$7)&gt;=1,$V$7,IF(COUNTIFS('(6)定期点検調書'!$B$12:$B$5000,AX$61,'(6)定期点検調書'!$AH$12:$AH$5000,$C68,'(6)定期点検調書'!$BF$12:$BF$5000,$U$7)&gt;=1,$U$7,IF(COUNTIFS('(6)定期点検調書'!$B$12:$B$5000,AX$61,'(6)定期点検調書'!$AH$12:$AH$5000,$C68,'(6)定期点検調書'!$BF$12:$BF$5000,$T$7)&gt;=1,$T$7,IF(COUNTIFS('(6)定期点検調書'!$B$12:$B$5000,AX$61,'(6)定期点検調書'!$AH$12:$AH$5000,$C68,'(6)定期点検調書'!$BF$12:$BF$5000,$S$7)&gt;=1,$S$7,""))))))</f>
        <v/>
      </c>
      <c r="AY68" s="465" t="str">
        <f>IF(AY$61="","",IF(COUNTIFS('(6)定期点検調書'!$B$12:$B$5000,AY$61,'(6)定期点検調書'!$AH$12:$AH$5000,$C68,'(6)定期点検調書'!$BF$12:$BF$5000,$W$7)&gt;=1,$W$7,IF(COUNTIFS('(6)定期点検調書'!$B$12:$B$5000,AY$61,'(6)定期点検調書'!$AH$12:$AH$5000,$C68,'(6)定期点検調書'!$BF$12:$BF$5000,$V$7)&gt;=1,$V$7,IF(COUNTIFS('(6)定期点検調書'!$B$12:$B$5000,AY$61,'(6)定期点検調書'!$AH$12:$AH$5000,$C68,'(6)定期点検調書'!$BF$12:$BF$5000,$U$7)&gt;=1,$U$7,IF(COUNTIFS('(6)定期点検調書'!$B$12:$B$5000,AY$61,'(6)定期点検調書'!$AH$12:$AH$5000,$C68,'(6)定期点検調書'!$BF$12:$BF$5000,$T$7)&gt;=1,$T$7,IF(COUNTIFS('(6)定期点検調書'!$B$12:$B$5000,AY$61,'(6)定期点検調書'!$AH$12:$AH$5000,$C68,'(6)定期点検調書'!$BF$12:$BF$5000,$S$7)&gt;=1,$S$7,""))))))</f>
        <v/>
      </c>
      <c r="AZ68" s="465" t="str">
        <f>IF(AZ$61="","",IF(COUNTIFS('(6)定期点検調書'!$B$12:$B$5000,AZ$61,'(6)定期点検調書'!$AH$12:$AH$5000,$C68,'(6)定期点検調書'!$BF$12:$BF$5000,$W$7)&gt;=1,$W$7,IF(COUNTIFS('(6)定期点検調書'!$B$12:$B$5000,AZ$61,'(6)定期点検調書'!$AH$12:$AH$5000,$C68,'(6)定期点検調書'!$BF$12:$BF$5000,$V$7)&gt;=1,$V$7,IF(COUNTIFS('(6)定期点検調書'!$B$12:$B$5000,AZ$61,'(6)定期点検調書'!$AH$12:$AH$5000,$C68,'(6)定期点検調書'!$BF$12:$BF$5000,$U$7)&gt;=1,$U$7,IF(COUNTIFS('(6)定期点検調書'!$B$12:$B$5000,AZ$61,'(6)定期点検調書'!$AH$12:$AH$5000,$C68,'(6)定期点検調書'!$BF$12:$BF$5000,$T$7)&gt;=1,$T$7,IF(COUNTIFS('(6)定期点検調書'!$B$12:$B$5000,AZ$61,'(6)定期点検調書'!$AH$12:$AH$5000,$C68,'(6)定期点検調書'!$BF$12:$BF$5000,$S$7)&gt;=1,$S$7,""))))))</f>
        <v/>
      </c>
      <c r="BA68" s="466" t="str">
        <f>IF(BA$61="","",IF(COUNTIFS('(6)定期点検調書'!$B$12:$B$5000,BA$61,'(6)定期点検調書'!$AH$12:$AH$5000,$C68,'(6)定期点検調書'!$BF$12:$BF$5000,$W$7)&gt;=1,$W$7,IF(COUNTIFS('(6)定期点検調書'!$B$12:$B$5000,BA$61,'(6)定期点検調書'!$AH$12:$AH$5000,$C68,'(6)定期点検調書'!$BF$12:$BF$5000,$V$7)&gt;=1,$V$7,IF(COUNTIFS('(6)定期点検調書'!$B$12:$B$5000,BA$61,'(6)定期点検調書'!$AH$12:$AH$5000,$C68,'(6)定期点検調書'!$BF$12:$BF$5000,$U$7)&gt;=1,$U$7,IF(COUNTIFS('(6)定期点検調書'!$B$12:$B$5000,BA$61,'(6)定期点検調書'!$AH$12:$AH$5000,$C68,'(6)定期点検調書'!$BF$12:$BF$5000,$T$7)&gt;=1,$T$7,IF(COUNTIFS('(6)定期点検調書'!$B$12:$B$5000,BA$61,'(6)定期点検調書'!$AH$12:$AH$5000,$C68,'(6)定期点検調書'!$BF$12:$BF$5000,$S$7)&gt;=1,$S$7,""))))))</f>
        <v/>
      </c>
      <c r="BB68" s="1"/>
      <c r="BC68" s="1"/>
    </row>
    <row r="69" spans="2:55" ht="18.75" customHeight="1" x14ac:dyDescent="0.2">
      <c r="B69" s="1854"/>
      <c r="C69" s="1841" t="str">
        <f>ﾃﾞｰﾀ一覧!$U$25</f>
        <v>路面変状</v>
      </c>
      <c r="D69" s="1842"/>
      <c r="E69" s="1842"/>
      <c r="F69" s="1842"/>
      <c r="G69" s="1843"/>
      <c r="H69" s="467" t="str">
        <f>IF(H$61="","",IF(COUNTIFS('(6)定期点検調書'!$B$12:$B$5000,H$61,'(6)定期点検調書'!$AH$12:$AH$5000,$C69,'(6)定期点検調書'!$BF$12:$BF$5000,$W$7)&gt;=1,$W$7,IF(COUNTIFS('(6)定期点検調書'!$B$12:$B$5000,H$61,'(6)定期点検調書'!$AH$12:$AH$5000,$C69,'(6)定期点検調書'!$BF$12:$BF$5000,$V$7)&gt;=1,$V$7,IF(COUNTIFS('(6)定期点検調書'!$B$12:$B$5000,H$61,'(6)定期点検調書'!$AH$12:$AH$5000,$C69,'(6)定期点検調書'!$BF$12:$BF$5000,$U$7)&gt;=1,$U$7,IF(COUNTIFS('(6)定期点検調書'!$B$12:$B$5000,H$61,'(6)定期点検調書'!$AH$12:$AH$5000,$C69,'(6)定期点検調書'!$BF$12:$BF$5000,$T$7)&gt;=1,$T$7,IF(COUNTIFS('(6)定期点検調書'!$B$12:$B$5000,H$61,'(6)定期点検調書'!$AH$12:$AH$5000,$C69,'(6)定期点検調書'!$BF$12:$BF$5000,$S$7)&gt;=1,$S$7,""))))))</f>
        <v/>
      </c>
      <c r="I69" s="465" t="str">
        <f>IF(I$61="","",IF(COUNTIFS('(6)定期点検調書'!$B$12:$B$5000,I$61,'(6)定期点検調書'!$AH$12:$AH$5000,$C69,'(6)定期点検調書'!$BF$12:$BF$5000,$W$7)&gt;=1,$W$7,IF(COUNTIFS('(6)定期点検調書'!$B$12:$B$5000,I$61,'(6)定期点検調書'!$AH$12:$AH$5000,$C69,'(6)定期点検調書'!$BF$12:$BF$5000,$V$7)&gt;=1,$V$7,IF(COUNTIFS('(6)定期点検調書'!$B$12:$B$5000,I$61,'(6)定期点検調書'!$AH$12:$AH$5000,$C69,'(6)定期点検調書'!$BF$12:$BF$5000,$U$7)&gt;=1,$U$7,IF(COUNTIFS('(6)定期点検調書'!$B$12:$B$5000,I$61,'(6)定期点検調書'!$AH$12:$AH$5000,$C69,'(6)定期点検調書'!$BF$12:$BF$5000,$T$7)&gt;=1,$T$7,IF(COUNTIFS('(6)定期点検調書'!$B$12:$B$5000,I$61,'(6)定期点検調書'!$AH$12:$AH$5000,$C69,'(6)定期点検調書'!$BF$12:$BF$5000,$S$7)&gt;=1,$S$7,""))))))</f>
        <v/>
      </c>
      <c r="J69" s="465" t="str">
        <f>IF(J$61="","",IF(COUNTIFS('(6)定期点検調書'!$B$12:$B$5000,J$61,'(6)定期点検調書'!$AH$12:$AH$5000,$C69,'(6)定期点検調書'!$BF$12:$BF$5000,$W$7)&gt;=1,$W$7,IF(COUNTIFS('(6)定期点検調書'!$B$12:$B$5000,J$61,'(6)定期点検調書'!$AH$12:$AH$5000,$C69,'(6)定期点検調書'!$BF$12:$BF$5000,$V$7)&gt;=1,$V$7,IF(COUNTIFS('(6)定期点検調書'!$B$12:$B$5000,J$61,'(6)定期点検調書'!$AH$12:$AH$5000,$C69,'(6)定期点検調書'!$BF$12:$BF$5000,$U$7)&gt;=1,$U$7,IF(COUNTIFS('(6)定期点検調書'!$B$12:$B$5000,J$61,'(6)定期点検調書'!$AH$12:$AH$5000,$C69,'(6)定期点検調書'!$BF$12:$BF$5000,$T$7)&gt;=1,$T$7,IF(COUNTIFS('(6)定期点検調書'!$B$12:$B$5000,J$61,'(6)定期点検調書'!$AH$12:$AH$5000,$C69,'(6)定期点検調書'!$BF$12:$BF$5000,$S$7)&gt;=1,$S$7,""))))))</f>
        <v/>
      </c>
      <c r="K69" s="465" t="str">
        <f>IF(K$61="","",IF(COUNTIFS('(6)定期点検調書'!$B$12:$B$5000,K$61,'(6)定期点検調書'!$AH$12:$AH$5000,$C69,'(6)定期点検調書'!$BF$12:$BF$5000,$W$7)&gt;=1,$W$7,IF(COUNTIFS('(6)定期点検調書'!$B$12:$B$5000,K$61,'(6)定期点検調書'!$AH$12:$AH$5000,$C69,'(6)定期点検調書'!$BF$12:$BF$5000,$V$7)&gt;=1,$V$7,IF(COUNTIFS('(6)定期点検調書'!$B$12:$B$5000,K$61,'(6)定期点検調書'!$AH$12:$AH$5000,$C69,'(6)定期点検調書'!$BF$12:$BF$5000,$U$7)&gt;=1,$U$7,IF(COUNTIFS('(6)定期点検調書'!$B$12:$B$5000,K$61,'(6)定期点検調書'!$AH$12:$AH$5000,$C69,'(6)定期点検調書'!$BF$12:$BF$5000,$T$7)&gt;=1,$T$7,IF(COUNTIFS('(6)定期点検調書'!$B$12:$B$5000,K$61,'(6)定期点検調書'!$AH$12:$AH$5000,$C69,'(6)定期点検調書'!$BF$12:$BF$5000,$S$7)&gt;=1,$S$7,""))))))</f>
        <v/>
      </c>
      <c r="L69" s="465" t="str">
        <f>IF(L$61="","",IF(COUNTIFS('(6)定期点検調書'!$B$12:$B$5000,L$61,'(6)定期点検調書'!$AH$12:$AH$5000,$C69,'(6)定期点検調書'!$BF$12:$BF$5000,$W$7)&gt;=1,$W$7,IF(COUNTIFS('(6)定期点検調書'!$B$12:$B$5000,L$61,'(6)定期点検調書'!$AH$12:$AH$5000,$C69,'(6)定期点検調書'!$BF$12:$BF$5000,$V$7)&gt;=1,$V$7,IF(COUNTIFS('(6)定期点検調書'!$B$12:$B$5000,L$61,'(6)定期点検調書'!$AH$12:$AH$5000,$C69,'(6)定期点検調書'!$BF$12:$BF$5000,$U$7)&gt;=1,$U$7,IF(COUNTIFS('(6)定期点検調書'!$B$12:$B$5000,L$61,'(6)定期点検調書'!$AH$12:$AH$5000,$C69,'(6)定期点検調書'!$BF$12:$BF$5000,$T$7)&gt;=1,$T$7,IF(COUNTIFS('(6)定期点検調書'!$B$12:$B$5000,L$61,'(6)定期点検調書'!$AH$12:$AH$5000,$C69,'(6)定期点検調書'!$BF$12:$BF$5000,$S$7)&gt;=1,$S$7,""))))))</f>
        <v/>
      </c>
      <c r="M69" s="465" t="str">
        <f>IF(M$61="","",IF(COUNTIFS('(6)定期点検調書'!$B$12:$B$5000,M$61,'(6)定期点検調書'!$AH$12:$AH$5000,$C69,'(6)定期点検調書'!$BF$12:$BF$5000,$W$7)&gt;=1,$W$7,IF(COUNTIFS('(6)定期点検調書'!$B$12:$B$5000,M$61,'(6)定期点検調書'!$AH$12:$AH$5000,$C69,'(6)定期点検調書'!$BF$12:$BF$5000,$V$7)&gt;=1,$V$7,IF(COUNTIFS('(6)定期点検調書'!$B$12:$B$5000,M$61,'(6)定期点検調書'!$AH$12:$AH$5000,$C69,'(6)定期点検調書'!$BF$12:$BF$5000,$U$7)&gt;=1,$U$7,IF(COUNTIFS('(6)定期点検調書'!$B$12:$B$5000,M$61,'(6)定期点検調書'!$AH$12:$AH$5000,$C69,'(6)定期点検調書'!$BF$12:$BF$5000,$T$7)&gt;=1,$T$7,IF(COUNTIFS('(6)定期点検調書'!$B$12:$B$5000,M$61,'(6)定期点検調書'!$AH$12:$AH$5000,$C69,'(6)定期点検調書'!$BF$12:$BF$5000,$S$7)&gt;=1,$S$7,""))))))</f>
        <v/>
      </c>
      <c r="N69" s="465" t="str">
        <f>IF(N$61="","",IF(COUNTIFS('(6)定期点検調書'!$B$12:$B$5000,N$61,'(6)定期点検調書'!$AH$12:$AH$5000,$C69,'(6)定期点検調書'!$BF$12:$BF$5000,$W$7)&gt;=1,$W$7,IF(COUNTIFS('(6)定期点検調書'!$B$12:$B$5000,N$61,'(6)定期点検調書'!$AH$12:$AH$5000,$C69,'(6)定期点検調書'!$BF$12:$BF$5000,$V$7)&gt;=1,$V$7,IF(COUNTIFS('(6)定期点検調書'!$B$12:$B$5000,N$61,'(6)定期点検調書'!$AH$12:$AH$5000,$C69,'(6)定期点検調書'!$BF$12:$BF$5000,$U$7)&gt;=1,$U$7,IF(COUNTIFS('(6)定期点検調書'!$B$12:$B$5000,N$61,'(6)定期点検調書'!$AH$12:$AH$5000,$C69,'(6)定期点検調書'!$BF$12:$BF$5000,$T$7)&gt;=1,$T$7,IF(COUNTIFS('(6)定期点検調書'!$B$12:$B$5000,N$61,'(6)定期点検調書'!$AH$12:$AH$5000,$C69,'(6)定期点検調書'!$BF$12:$BF$5000,$S$7)&gt;=1,$S$7,""))))))</f>
        <v/>
      </c>
      <c r="O69" s="465" t="str">
        <f>IF(O$61="","",IF(COUNTIFS('(6)定期点検調書'!$B$12:$B$5000,O$61,'(6)定期点検調書'!$AH$12:$AH$5000,$C69,'(6)定期点検調書'!$BF$12:$BF$5000,$W$7)&gt;=1,$W$7,IF(COUNTIFS('(6)定期点検調書'!$B$12:$B$5000,O$61,'(6)定期点検調書'!$AH$12:$AH$5000,$C69,'(6)定期点検調書'!$BF$12:$BF$5000,$V$7)&gt;=1,$V$7,IF(COUNTIFS('(6)定期点検調書'!$B$12:$B$5000,O$61,'(6)定期点検調書'!$AH$12:$AH$5000,$C69,'(6)定期点検調書'!$BF$12:$BF$5000,$U$7)&gt;=1,$U$7,IF(COUNTIFS('(6)定期点検調書'!$B$12:$B$5000,O$61,'(6)定期点検調書'!$AH$12:$AH$5000,$C69,'(6)定期点検調書'!$BF$12:$BF$5000,$T$7)&gt;=1,$T$7,IF(COUNTIFS('(6)定期点検調書'!$B$12:$B$5000,O$61,'(6)定期点検調書'!$AH$12:$AH$5000,$C69,'(6)定期点検調書'!$BF$12:$BF$5000,$S$7)&gt;=1,$S$7,""))))))</f>
        <v/>
      </c>
      <c r="P69" s="465" t="str">
        <f>IF(P$61="","",IF(COUNTIFS('(6)定期点検調書'!$B$12:$B$5000,P$61,'(6)定期点検調書'!$AH$12:$AH$5000,$C69,'(6)定期点検調書'!$BF$12:$BF$5000,$W$7)&gt;=1,$W$7,IF(COUNTIFS('(6)定期点検調書'!$B$12:$B$5000,P$61,'(6)定期点検調書'!$AH$12:$AH$5000,$C69,'(6)定期点検調書'!$BF$12:$BF$5000,$V$7)&gt;=1,$V$7,IF(COUNTIFS('(6)定期点検調書'!$B$12:$B$5000,P$61,'(6)定期点検調書'!$AH$12:$AH$5000,$C69,'(6)定期点検調書'!$BF$12:$BF$5000,$U$7)&gt;=1,$U$7,IF(COUNTIFS('(6)定期点検調書'!$B$12:$B$5000,P$61,'(6)定期点検調書'!$AH$12:$AH$5000,$C69,'(6)定期点検調書'!$BF$12:$BF$5000,$T$7)&gt;=1,$T$7,IF(COUNTIFS('(6)定期点検調書'!$B$12:$B$5000,P$61,'(6)定期点検調書'!$AH$12:$AH$5000,$C69,'(6)定期点検調書'!$BF$12:$BF$5000,$S$7)&gt;=1,$S$7,""))))))</f>
        <v/>
      </c>
      <c r="Q69" s="465" t="str">
        <f>IF(Q$61="","",IF(COUNTIFS('(6)定期点検調書'!$B$12:$B$5000,Q$61,'(6)定期点検調書'!$AH$12:$AH$5000,$C69,'(6)定期点検調書'!$BF$12:$BF$5000,$W$7)&gt;=1,$W$7,IF(COUNTIFS('(6)定期点検調書'!$B$12:$B$5000,Q$61,'(6)定期点検調書'!$AH$12:$AH$5000,$C69,'(6)定期点検調書'!$BF$12:$BF$5000,$V$7)&gt;=1,$V$7,IF(COUNTIFS('(6)定期点検調書'!$B$12:$B$5000,Q$61,'(6)定期点検調書'!$AH$12:$AH$5000,$C69,'(6)定期点検調書'!$BF$12:$BF$5000,$U$7)&gt;=1,$U$7,IF(COUNTIFS('(6)定期点検調書'!$B$12:$B$5000,Q$61,'(6)定期点検調書'!$AH$12:$AH$5000,$C69,'(6)定期点検調書'!$BF$12:$BF$5000,$T$7)&gt;=1,$T$7,IF(COUNTIFS('(6)定期点検調書'!$B$12:$B$5000,Q$61,'(6)定期点検調書'!$AH$12:$AH$5000,$C69,'(6)定期点検調書'!$BF$12:$BF$5000,$S$7)&gt;=1,$S$7,""))))))</f>
        <v/>
      </c>
      <c r="R69" s="465" t="str">
        <f>IF(R$61="","",IF(COUNTIFS('(6)定期点検調書'!$B$12:$B$5000,R$61,'(6)定期点検調書'!$AH$12:$AH$5000,$C69,'(6)定期点検調書'!$BF$12:$BF$5000,$W$7)&gt;=1,$W$7,IF(COUNTIFS('(6)定期点検調書'!$B$12:$B$5000,R$61,'(6)定期点検調書'!$AH$12:$AH$5000,$C69,'(6)定期点検調書'!$BF$12:$BF$5000,$V$7)&gt;=1,$V$7,IF(COUNTIFS('(6)定期点検調書'!$B$12:$B$5000,R$61,'(6)定期点検調書'!$AH$12:$AH$5000,$C69,'(6)定期点検調書'!$BF$12:$BF$5000,$U$7)&gt;=1,$U$7,IF(COUNTIFS('(6)定期点検調書'!$B$12:$B$5000,R$61,'(6)定期点検調書'!$AH$12:$AH$5000,$C69,'(6)定期点検調書'!$BF$12:$BF$5000,$T$7)&gt;=1,$T$7,IF(COUNTIFS('(6)定期点検調書'!$B$12:$B$5000,R$61,'(6)定期点検調書'!$AH$12:$AH$5000,$C69,'(6)定期点検調書'!$BF$12:$BF$5000,$S$7)&gt;=1,$S$7,""))))))</f>
        <v/>
      </c>
      <c r="S69" s="465" t="str">
        <f>IF(S$61="","",IF(COUNTIFS('(6)定期点検調書'!$B$12:$B$5000,S$61,'(6)定期点検調書'!$AH$12:$AH$5000,$C69,'(6)定期点検調書'!$BF$12:$BF$5000,$W$7)&gt;=1,$W$7,IF(COUNTIFS('(6)定期点検調書'!$B$12:$B$5000,S$61,'(6)定期点検調書'!$AH$12:$AH$5000,$C69,'(6)定期点検調書'!$BF$12:$BF$5000,$V$7)&gt;=1,$V$7,IF(COUNTIFS('(6)定期点検調書'!$B$12:$B$5000,S$61,'(6)定期点検調書'!$AH$12:$AH$5000,$C69,'(6)定期点検調書'!$BF$12:$BF$5000,$U$7)&gt;=1,$U$7,IF(COUNTIFS('(6)定期点検調書'!$B$12:$B$5000,S$61,'(6)定期点検調書'!$AH$12:$AH$5000,$C69,'(6)定期点検調書'!$BF$12:$BF$5000,$T$7)&gt;=1,$T$7,IF(COUNTIFS('(6)定期点検調書'!$B$12:$B$5000,S$61,'(6)定期点検調書'!$AH$12:$AH$5000,$C69,'(6)定期点検調書'!$BF$12:$BF$5000,$S$7)&gt;=1,$S$7,""))))))</f>
        <v/>
      </c>
      <c r="T69" s="465" t="str">
        <f>IF(T$61="","",IF(COUNTIFS('(6)定期点検調書'!$B$12:$B$5000,T$61,'(6)定期点検調書'!$AH$12:$AH$5000,$C69,'(6)定期点検調書'!$BF$12:$BF$5000,$W$7)&gt;=1,$W$7,IF(COUNTIFS('(6)定期点検調書'!$B$12:$B$5000,T$61,'(6)定期点検調書'!$AH$12:$AH$5000,$C69,'(6)定期点検調書'!$BF$12:$BF$5000,$V$7)&gt;=1,$V$7,IF(COUNTIFS('(6)定期点検調書'!$B$12:$B$5000,T$61,'(6)定期点検調書'!$AH$12:$AH$5000,$C69,'(6)定期点検調書'!$BF$12:$BF$5000,$U$7)&gt;=1,$U$7,IF(COUNTIFS('(6)定期点検調書'!$B$12:$B$5000,T$61,'(6)定期点検調書'!$AH$12:$AH$5000,$C69,'(6)定期点検調書'!$BF$12:$BF$5000,$T$7)&gt;=1,$T$7,IF(COUNTIFS('(6)定期点検調書'!$B$12:$B$5000,T$61,'(6)定期点検調書'!$AH$12:$AH$5000,$C69,'(6)定期点検調書'!$BF$12:$BF$5000,$S$7)&gt;=1,$S$7,""))))))</f>
        <v/>
      </c>
      <c r="U69" s="465" t="str">
        <f>IF(U$61="","",IF(COUNTIFS('(6)定期点検調書'!$B$12:$B$5000,U$61,'(6)定期点検調書'!$AH$12:$AH$5000,$C69,'(6)定期点検調書'!$BF$12:$BF$5000,$W$7)&gt;=1,$W$7,IF(COUNTIFS('(6)定期点検調書'!$B$12:$B$5000,U$61,'(6)定期点検調書'!$AH$12:$AH$5000,$C69,'(6)定期点検調書'!$BF$12:$BF$5000,$V$7)&gt;=1,$V$7,IF(COUNTIFS('(6)定期点検調書'!$B$12:$B$5000,U$61,'(6)定期点検調書'!$AH$12:$AH$5000,$C69,'(6)定期点検調書'!$BF$12:$BF$5000,$U$7)&gt;=1,$U$7,IF(COUNTIFS('(6)定期点検調書'!$B$12:$B$5000,U$61,'(6)定期点検調書'!$AH$12:$AH$5000,$C69,'(6)定期点検調書'!$BF$12:$BF$5000,$T$7)&gt;=1,$T$7,IF(COUNTIFS('(6)定期点検調書'!$B$12:$B$5000,U$61,'(6)定期点検調書'!$AH$12:$AH$5000,$C69,'(6)定期点検調書'!$BF$12:$BF$5000,$S$7)&gt;=1,$S$7,""))))))</f>
        <v/>
      </c>
      <c r="V69" s="465" t="str">
        <f>IF(V$61="","",IF(COUNTIFS('(6)定期点検調書'!$B$12:$B$5000,V$61,'(6)定期点検調書'!$AH$12:$AH$5000,$C69,'(6)定期点検調書'!$BF$12:$BF$5000,$W$7)&gt;=1,$W$7,IF(COUNTIFS('(6)定期点検調書'!$B$12:$B$5000,V$61,'(6)定期点検調書'!$AH$12:$AH$5000,$C69,'(6)定期点検調書'!$BF$12:$BF$5000,$V$7)&gt;=1,$V$7,IF(COUNTIFS('(6)定期点検調書'!$B$12:$B$5000,V$61,'(6)定期点検調書'!$AH$12:$AH$5000,$C69,'(6)定期点検調書'!$BF$12:$BF$5000,$U$7)&gt;=1,$U$7,IF(COUNTIFS('(6)定期点検調書'!$B$12:$B$5000,V$61,'(6)定期点検調書'!$AH$12:$AH$5000,$C69,'(6)定期点検調書'!$BF$12:$BF$5000,$T$7)&gt;=1,$T$7,IF(COUNTIFS('(6)定期点検調書'!$B$12:$B$5000,V$61,'(6)定期点検調書'!$AH$12:$AH$5000,$C69,'(6)定期点検調書'!$BF$12:$BF$5000,$S$7)&gt;=1,$S$7,""))))))</f>
        <v/>
      </c>
      <c r="W69" s="465" t="str">
        <f>IF(W$61="","",IF(COUNTIFS('(6)定期点検調書'!$B$12:$B$5000,W$61,'(6)定期点検調書'!$AH$12:$AH$5000,$C69,'(6)定期点検調書'!$BF$12:$BF$5000,$W$7)&gt;=1,$W$7,IF(COUNTIFS('(6)定期点検調書'!$B$12:$B$5000,W$61,'(6)定期点検調書'!$AH$12:$AH$5000,$C69,'(6)定期点検調書'!$BF$12:$BF$5000,$V$7)&gt;=1,$V$7,IF(COUNTIFS('(6)定期点検調書'!$B$12:$B$5000,W$61,'(6)定期点検調書'!$AH$12:$AH$5000,$C69,'(6)定期点検調書'!$BF$12:$BF$5000,$U$7)&gt;=1,$U$7,IF(COUNTIFS('(6)定期点検調書'!$B$12:$B$5000,W$61,'(6)定期点検調書'!$AH$12:$AH$5000,$C69,'(6)定期点検調書'!$BF$12:$BF$5000,$T$7)&gt;=1,$T$7,IF(COUNTIFS('(6)定期点検調書'!$B$12:$B$5000,W$61,'(6)定期点検調書'!$AH$12:$AH$5000,$C69,'(6)定期点検調書'!$BF$12:$BF$5000,$S$7)&gt;=1,$S$7,""))))))</f>
        <v/>
      </c>
      <c r="X69" s="465" t="str">
        <f>IF(X$61="","",IF(COUNTIFS('(6)定期点検調書'!$B$12:$B$5000,X$61,'(6)定期点検調書'!$AH$12:$AH$5000,$C69,'(6)定期点検調書'!$BF$12:$BF$5000,$W$7)&gt;=1,$W$7,IF(COUNTIFS('(6)定期点検調書'!$B$12:$B$5000,X$61,'(6)定期点検調書'!$AH$12:$AH$5000,$C69,'(6)定期点検調書'!$BF$12:$BF$5000,$V$7)&gt;=1,$V$7,IF(COUNTIFS('(6)定期点検調書'!$B$12:$B$5000,X$61,'(6)定期点検調書'!$AH$12:$AH$5000,$C69,'(6)定期点検調書'!$BF$12:$BF$5000,$U$7)&gt;=1,$U$7,IF(COUNTIFS('(6)定期点検調書'!$B$12:$B$5000,X$61,'(6)定期点検調書'!$AH$12:$AH$5000,$C69,'(6)定期点検調書'!$BF$12:$BF$5000,$T$7)&gt;=1,$T$7,IF(COUNTIFS('(6)定期点検調書'!$B$12:$B$5000,X$61,'(6)定期点検調書'!$AH$12:$AH$5000,$C69,'(6)定期点検調書'!$BF$12:$BF$5000,$S$7)&gt;=1,$S$7,""))))))</f>
        <v/>
      </c>
      <c r="Y69" s="465" t="str">
        <f>IF(Y$61="","",IF(COUNTIFS('(6)定期点検調書'!$B$12:$B$5000,Y$61,'(6)定期点検調書'!$AH$12:$AH$5000,$C69,'(6)定期点検調書'!$BF$12:$BF$5000,$W$7)&gt;=1,$W$7,IF(COUNTIFS('(6)定期点検調書'!$B$12:$B$5000,Y$61,'(6)定期点検調書'!$AH$12:$AH$5000,$C69,'(6)定期点検調書'!$BF$12:$BF$5000,$V$7)&gt;=1,$V$7,IF(COUNTIFS('(6)定期点検調書'!$B$12:$B$5000,Y$61,'(6)定期点検調書'!$AH$12:$AH$5000,$C69,'(6)定期点検調書'!$BF$12:$BF$5000,$U$7)&gt;=1,$U$7,IF(COUNTIFS('(6)定期点検調書'!$B$12:$B$5000,Y$61,'(6)定期点検調書'!$AH$12:$AH$5000,$C69,'(6)定期点検調書'!$BF$12:$BF$5000,$T$7)&gt;=1,$T$7,IF(COUNTIFS('(6)定期点検調書'!$B$12:$B$5000,Y$61,'(6)定期点検調書'!$AH$12:$AH$5000,$C69,'(6)定期点検調書'!$BF$12:$BF$5000,$S$7)&gt;=1,$S$7,""))))))</f>
        <v/>
      </c>
      <c r="Z69" s="465" t="str">
        <f>IF(Z$61="","",IF(COUNTIFS('(6)定期点検調書'!$B$12:$B$5000,Z$61,'(6)定期点検調書'!$AH$12:$AH$5000,$C69,'(6)定期点検調書'!$BF$12:$BF$5000,$W$7)&gt;=1,$W$7,IF(COUNTIFS('(6)定期点検調書'!$B$12:$B$5000,Z$61,'(6)定期点検調書'!$AH$12:$AH$5000,$C69,'(6)定期点検調書'!$BF$12:$BF$5000,$V$7)&gt;=1,$V$7,IF(COUNTIFS('(6)定期点検調書'!$B$12:$B$5000,Z$61,'(6)定期点検調書'!$AH$12:$AH$5000,$C69,'(6)定期点検調書'!$BF$12:$BF$5000,$U$7)&gt;=1,$U$7,IF(COUNTIFS('(6)定期点検調書'!$B$12:$B$5000,Z$61,'(6)定期点検調書'!$AH$12:$AH$5000,$C69,'(6)定期点検調書'!$BF$12:$BF$5000,$T$7)&gt;=1,$T$7,IF(COUNTIFS('(6)定期点検調書'!$B$12:$B$5000,Z$61,'(6)定期点検調書'!$AH$12:$AH$5000,$C69,'(6)定期点検調書'!$BF$12:$BF$5000,$S$7)&gt;=1,$S$7,""))))))</f>
        <v/>
      </c>
      <c r="AA69" s="465" t="str">
        <f>IF(AA$61="","",IF(COUNTIFS('(6)定期点検調書'!$B$12:$B$5000,AA$61,'(6)定期点検調書'!$AH$12:$AH$5000,$C69,'(6)定期点検調書'!$BF$12:$BF$5000,$W$7)&gt;=1,$W$7,IF(COUNTIFS('(6)定期点検調書'!$B$12:$B$5000,AA$61,'(6)定期点検調書'!$AH$12:$AH$5000,$C69,'(6)定期点検調書'!$BF$12:$BF$5000,$V$7)&gt;=1,$V$7,IF(COUNTIFS('(6)定期点検調書'!$B$12:$B$5000,AA$61,'(6)定期点検調書'!$AH$12:$AH$5000,$C69,'(6)定期点検調書'!$BF$12:$BF$5000,$U$7)&gt;=1,$U$7,IF(COUNTIFS('(6)定期点検調書'!$B$12:$B$5000,AA$61,'(6)定期点検調書'!$AH$12:$AH$5000,$C69,'(6)定期点検調書'!$BF$12:$BF$5000,$T$7)&gt;=1,$T$7,IF(COUNTIFS('(6)定期点検調書'!$B$12:$B$5000,AA$61,'(6)定期点検調書'!$AH$12:$AH$5000,$C69,'(6)定期点検調書'!$BF$12:$BF$5000,$S$7)&gt;=1,$S$7,""))))))</f>
        <v/>
      </c>
      <c r="AB69" s="465" t="str">
        <f>IF(AB$61="","",IF(COUNTIFS('(6)定期点検調書'!$B$12:$B$5000,AB$61,'(6)定期点検調書'!$AH$12:$AH$5000,$C69,'(6)定期点検調書'!$BF$12:$BF$5000,$W$7)&gt;=1,$W$7,IF(COUNTIFS('(6)定期点検調書'!$B$12:$B$5000,AB$61,'(6)定期点検調書'!$AH$12:$AH$5000,$C69,'(6)定期点検調書'!$BF$12:$BF$5000,$V$7)&gt;=1,$V$7,IF(COUNTIFS('(6)定期点検調書'!$B$12:$B$5000,AB$61,'(6)定期点検調書'!$AH$12:$AH$5000,$C69,'(6)定期点検調書'!$BF$12:$BF$5000,$U$7)&gt;=1,$U$7,IF(COUNTIFS('(6)定期点検調書'!$B$12:$B$5000,AB$61,'(6)定期点検調書'!$AH$12:$AH$5000,$C69,'(6)定期点検調書'!$BF$12:$BF$5000,$T$7)&gt;=1,$T$7,IF(COUNTIFS('(6)定期点検調書'!$B$12:$B$5000,AB$61,'(6)定期点検調書'!$AH$12:$AH$5000,$C69,'(6)定期点検調書'!$BF$12:$BF$5000,$S$7)&gt;=1,$S$7,""))))))</f>
        <v/>
      </c>
      <c r="AC69" s="465" t="str">
        <f>IF(AC$61="","",IF(COUNTIFS('(6)定期点検調書'!$B$12:$B$5000,AC$61,'(6)定期点検調書'!$AH$12:$AH$5000,$C69,'(6)定期点検調書'!$BF$12:$BF$5000,$W$7)&gt;=1,$W$7,IF(COUNTIFS('(6)定期点検調書'!$B$12:$B$5000,AC$61,'(6)定期点検調書'!$AH$12:$AH$5000,$C69,'(6)定期点検調書'!$BF$12:$BF$5000,$V$7)&gt;=1,$V$7,IF(COUNTIFS('(6)定期点検調書'!$B$12:$B$5000,AC$61,'(6)定期点検調書'!$AH$12:$AH$5000,$C69,'(6)定期点検調書'!$BF$12:$BF$5000,$U$7)&gt;=1,$U$7,IF(COUNTIFS('(6)定期点検調書'!$B$12:$B$5000,AC$61,'(6)定期点検調書'!$AH$12:$AH$5000,$C69,'(6)定期点検調書'!$BF$12:$BF$5000,$T$7)&gt;=1,$T$7,IF(COUNTIFS('(6)定期点検調書'!$B$12:$B$5000,AC$61,'(6)定期点検調書'!$AH$12:$AH$5000,$C69,'(6)定期点検調書'!$BF$12:$BF$5000,$S$7)&gt;=1,$S$7,""))))))</f>
        <v/>
      </c>
      <c r="AD69" s="465" t="str">
        <f>IF(AD$61="","",IF(COUNTIFS('(6)定期点検調書'!$B$12:$B$5000,AD$61,'(6)定期点検調書'!$AH$12:$AH$5000,$C69,'(6)定期点検調書'!$BF$12:$BF$5000,$W$7)&gt;=1,$W$7,IF(COUNTIFS('(6)定期点検調書'!$B$12:$B$5000,AD$61,'(6)定期点検調書'!$AH$12:$AH$5000,$C69,'(6)定期点検調書'!$BF$12:$BF$5000,$V$7)&gt;=1,$V$7,IF(COUNTIFS('(6)定期点検調書'!$B$12:$B$5000,AD$61,'(6)定期点検調書'!$AH$12:$AH$5000,$C69,'(6)定期点検調書'!$BF$12:$BF$5000,$U$7)&gt;=1,$U$7,IF(COUNTIFS('(6)定期点検調書'!$B$12:$B$5000,AD$61,'(6)定期点検調書'!$AH$12:$AH$5000,$C69,'(6)定期点検調書'!$BF$12:$BF$5000,$T$7)&gt;=1,$T$7,IF(COUNTIFS('(6)定期点検調書'!$B$12:$B$5000,AD$61,'(6)定期点検調書'!$AH$12:$AH$5000,$C69,'(6)定期点検調書'!$BF$12:$BF$5000,$S$7)&gt;=1,$S$7,""))))))</f>
        <v/>
      </c>
      <c r="AE69" s="465" t="str">
        <f>IF(AE$61="","",IF(COUNTIFS('(6)定期点検調書'!$B$12:$B$5000,AE$61,'(6)定期点検調書'!$AH$12:$AH$5000,$C69,'(6)定期点検調書'!$BF$12:$BF$5000,$W$7)&gt;=1,$W$7,IF(COUNTIFS('(6)定期点検調書'!$B$12:$B$5000,AE$61,'(6)定期点検調書'!$AH$12:$AH$5000,$C69,'(6)定期点検調書'!$BF$12:$BF$5000,$V$7)&gt;=1,$V$7,IF(COUNTIFS('(6)定期点検調書'!$B$12:$B$5000,AE$61,'(6)定期点検調書'!$AH$12:$AH$5000,$C69,'(6)定期点検調書'!$BF$12:$BF$5000,$U$7)&gt;=1,$U$7,IF(COUNTIFS('(6)定期点検調書'!$B$12:$B$5000,AE$61,'(6)定期点検調書'!$AH$12:$AH$5000,$C69,'(6)定期点検調書'!$BF$12:$BF$5000,$T$7)&gt;=1,$T$7,IF(COUNTIFS('(6)定期点検調書'!$B$12:$B$5000,AE$61,'(6)定期点検調書'!$AH$12:$AH$5000,$C69,'(6)定期点検調書'!$BF$12:$BF$5000,$S$7)&gt;=1,$S$7,""))))))</f>
        <v/>
      </c>
      <c r="AF69" s="465" t="str">
        <f>IF(AF$61="","",IF(COUNTIFS('(6)定期点検調書'!$B$12:$B$5000,AF$61,'(6)定期点検調書'!$AH$12:$AH$5000,$C69,'(6)定期点検調書'!$BF$12:$BF$5000,$W$7)&gt;=1,$W$7,IF(COUNTIFS('(6)定期点検調書'!$B$12:$B$5000,AF$61,'(6)定期点検調書'!$AH$12:$AH$5000,$C69,'(6)定期点検調書'!$BF$12:$BF$5000,$V$7)&gt;=1,$V$7,IF(COUNTIFS('(6)定期点検調書'!$B$12:$B$5000,AF$61,'(6)定期点検調書'!$AH$12:$AH$5000,$C69,'(6)定期点検調書'!$BF$12:$BF$5000,$U$7)&gt;=1,$U$7,IF(COUNTIFS('(6)定期点検調書'!$B$12:$B$5000,AF$61,'(6)定期点検調書'!$AH$12:$AH$5000,$C69,'(6)定期点検調書'!$BF$12:$BF$5000,$T$7)&gt;=1,$T$7,IF(COUNTIFS('(6)定期点検調書'!$B$12:$B$5000,AF$61,'(6)定期点検調書'!$AH$12:$AH$5000,$C69,'(6)定期点検調書'!$BF$12:$BF$5000,$S$7)&gt;=1,$S$7,""))))))</f>
        <v/>
      </c>
      <c r="AG69" s="465" t="str">
        <f>IF(AG$61="","",IF(COUNTIFS('(6)定期点検調書'!$B$12:$B$5000,AG$61,'(6)定期点検調書'!$AH$12:$AH$5000,$C69,'(6)定期点検調書'!$BF$12:$BF$5000,$W$7)&gt;=1,$W$7,IF(COUNTIFS('(6)定期点検調書'!$B$12:$B$5000,AG$61,'(6)定期点検調書'!$AH$12:$AH$5000,$C69,'(6)定期点検調書'!$BF$12:$BF$5000,$V$7)&gt;=1,$V$7,IF(COUNTIFS('(6)定期点検調書'!$B$12:$B$5000,AG$61,'(6)定期点検調書'!$AH$12:$AH$5000,$C69,'(6)定期点検調書'!$BF$12:$BF$5000,$U$7)&gt;=1,$U$7,IF(COUNTIFS('(6)定期点検調書'!$B$12:$B$5000,AG$61,'(6)定期点検調書'!$AH$12:$AH$5000,$C69,'(6)定期点検調書'!$BF$12:$BF$5000,$T$7)&gt;=1,$T$7,IF(COUNTIFS('(6)定期点検調書'!$B$12:$B$5000,AG$61,'(6)定期点検調書'!$AH$12:$AH$5000,$C69,'(6)定期点検調書'!$BF$12:$BF$5000,$S$7)&gt;=1,$S$7,""))))))</f>
        <v/>
      </c>
      <c r="AH69" s="465" t="str">
        <f>IF(AH$61="","",IF(COUNTIFS('(6)定期点検調書'!$B$12:$B$5000,AH$61,'(6)定期点検調書'!$AH$12:$AH$5000,$C69,'(6)定期点検調書'!$BF$12:$BF$5000,$W$7)&gt;=1,$W$7,IF(COUNTIFS('(6)定期点検調書'!$B$12:$B$5000,AH$61,'(6)定期点検調書'!$AH$12:$AH$5000,$C69,'(6)定期点検調書'!$BF$12:$BF$5000,$V$7)&gt;=1,$V$7,IF(COUNTIFS('(6)定期点検調書'!$B$12:$B$5000,AH$61,'(6)定期点検調書'!$AH$12:$AH$5000,$C69,'(6)定期点検調書'!$BF$12:$BF$5000,$U$7)&gt;=1,$U$7,IF(COUNTIFS('(6)定期点検調書'!$B$12:$B$5000,AH$61,'(6)定期点検調書'!$AH$12:$AH$5000,$C69,'(6)定期点検調書'!$BF$12:$BF$5000,$T$7)&gt;=1,$T$7,IF(COUNTIFS('(6)定期点検調書'!$B$12:$B$5000,AH$61,'(6)定期点検調書'!$AH$12:$AH$5000,$C69,'(6)定期点検調書'!$BF$12:$BF$5000,$S$7)&gt;=1,$S$7,""))))))</f>
        <v/>
      </c>
      <c r="AI69" s="465" t="str">
        <f>IF(AI$61="","",IF(COUNTIFS('(6)定期点検調書'!$B$12:$B$5000,AI$61,'(6)定期点検調書'!$AH$12:$AH$5000,$C69,'(6)定期点検調書'!$BF$12:$BF$5000,$W$7)&gt;=1,$W$7,IF(COUNTIFS('(6)定期点検調書'!$B$12:$B$5000,AI$61,'(6)定期点検調書'!$AH$12:$AH$5000,$C69,'(6)定期点検調書'!$BF$12:$BF$5000,$V$7)&gt;=1,$V$7,IF(COUNTIFS('(6)定期点検調書'!$B$12:$B$5000,AI$61,'(6)定期点検調書'!$AH$12:$AH$5000,$C69,'(6)定期点検調書'!$BF$12:$BF$5000,$U$7)&gt;=1,$U$7,IF(COUNTIFS('(6)定期点検調書'!$B$12:$B$5000,AI$61,'(6)定期点検調書'!$AH$12:$AH$5000,$C69,'(6)定期点検調書'!$BF$12:$BF$5000,$T$7)&gt;=1,$T$7,IF(COUNTIFS('(6)定期点検調書'!$B$12:$B$5000,AI$61,'(6)定期点検調書'!$AH$12:$AH$5000,$C69,'(6)定期点検調書'!$BF$12:$BF$5000,$S$7)&gt;=1,$S$7,""))))))</f>
        <v/>
      </c>
      <c r="AJ69" s="465" t="str">
        <f>IF(AJ$61="","",IF(COUNTIFS('(6)定期点検調書'!$B$12:$B$5000,AJ$61,'(6)定期点検調書'!$AH$12:$AH$5000,$C69,'(6)定期点検調書'!$BF$12:$BF$5000,$W$7)&gt;=1,$W$7,IF(COUNTIFS('(6)定期点検調書'!$B$12:$B$5000,AJ$61,'(6)定期点検調書'!$AH$12:$AH$5000,$C69,'(6)定期点検調書'!$BF$12:$BF$5000,$V$7)&gt;=1,$V$7,IF(COUNTIFS('(6)定期点検調書'!$B$12:$B$5000,AJ$61,'(6)定期点検調書'!$AH$12:$AH$5000,$C69,'(6)定期点検調書'!$BF$12:$BF$5000,$U$7)&gt;=1,$U$7,IF(COUNTIFS('(6)定期点検調書'!$B$12:$B$5000,AJ$61,'(6)定期点検調書'!$AH$12:$AH$5000,$C69,'(6)定期点検調書'!$BF$12:$BF$5000,$T$7)&gt;=1,$T$7,IF(COUNTIFS('(6)定期点検調書'!$B$12:$B$5000,AJ$61,'(6)定期点検調書'!$AH$12:$AH$5000,$C69,'(6)定期点検調書'!$BF$12:$BF$5000,$S$7)&gt;=1,$S$7,""))))))</f>
        <v/>
      </c>
      <c r="AK69" s="465" t="str">
        <f>IF(AK$61="","",IF(COUNTIFS('(6)定期点検調書'!$B$12:$B$5000,AK$61,'(6)定期点検調書'!$AH$12:$AH$5000,$C69,'(6)定期点検調書'!$BF$12:$BF$5000,$W$7)&gt;=1,$W$7,IF(COUNTIFS('(6)定期点検調書'!$B$12:$B$5000,AK$61,'(6)定期点検調書'!$AH$12:$AH$5000,$C69,'(6)定期点検調書'!$BF$12:$BF$5000,$V$7)&gt;=1,$V$7,IF(COUNTIFS('(6)定期点検調書'!$B$12:$B$5000,AK$61,'(6)定期点検調書'!$AH$12:$AH$5000,$C69,'(6)定期点検調書'!$BF$12:$BF$5000,$U$7)&gt;=1,$U$7,IF(COUNTIFS('(6)定期点検調書'!$B$12:$B$5000,AK$61,'(6)定期点検調書'!$AH$12:$AH$5000,$C69,'(6)定期点検調書'!$BF$12:$BF$5000,$T$7)&gt;=1,$T$7,IF(COUNTIFS('(6)定期点検調書'!$B$12:$B$5000,AK$61,'(6)定期点検調書'!$AH$12:$AH$5000,$C69,'(6)定期点検調書'!$BF$12:$BF$5000,$S$7)&gt;=1,$S$7,""))))))</f>
        <v/>
      </c>
      <c r="AL69" s="465" t="str">
        <f>IF(AL$61="","",IF(COUNTIFS('(6)定期点検調書'!$B$12:$B$5000,AL$61,'(6)定期点検調書'!$AH$12:$AH$5000,$C69,'(6)定期点検調書'!$BF$12:$BF$5000,$W$7)&gt;=1,$W$7,IF(COUNTIFS('(6)定期点検調書'!$B$12:$B$5000,AL$61,'(6)定期点検調書'!$AH$12:$AH$5000,$C69,'(6)定期点検調書'!$BF$12:$BF$5000,$V$7)&gt;=1,$V$7,IF(COUNTIFS('(6)定期点検調書'!$B$12:$B$5000,AL$61,'(6)定期点検調書'!$AH$12:$AH$5000,$C69,'(6)定期点検調書'!$BF$12:$BF$5000,$U$7)&gt;=1,$U$7,IF(COUNTIFS('(6)定期点検調書'!$B$12:$B$5000,AL$61,'(6)定期点検調書'!$AH$12:$AH$5000,$C69,'(6)定期点検調書'!$BF$12:$BF$5000,$T$7)&gt;=1,$T$7,IF(COUNTIFS('(6)定期点検調書'!$B$12:$B$5000,AL$61,'(6)定期点検調書'!$AH$12:$AH$5000,$C69,'(6)定期点検調書'!$BF$12:$BF$5000,$S$7)&gt;=1,$S$7,""))))))</f>
        <v/>
      </c>
      <c r="AM69" s="465" t="str">
        <f>IF(AM$61="","",IF(COUNTIFS('(6)定期点検調書'!$B$12:$B$5000,AM$61,'(6)定期点検調書'!$AH$12:$AH$5000,$C69,'(6)定期点検調書'!$BF$12:$BF$5000,$W$7)&gt;=1,$W$7,IF(COUNTIFS('(6)定期点検調書'!$B$12:$B$5000,AM$61,'(6)定期点検調書'!$AH$12:$AH$5000,$C69,'(6)定期点検調書'!$BF$12:$BF$5000,$V$7)&gt;=1,$V$7,IF(COUNTIFS('(6)定期点検調書'!$B$12:$B$5000,AM$61,'(6)定期点検調書'!$AH$12:$AH$5000,$C69,'(6)定期点検調書'!$BF$12:$BF$5000,$U$7)&gt;=1,$U$7,IF(COUNTIFS('(6)定期点検調書'!$B$12:$B$5000,AM$61,'(6)定期点検調書'!$AH$12:$AH$5000,$C69,'(6)定期点検調書'!$BF$12:$BF$5000,$T$7)&gt;=1,$T$7,IF(COUNTIFS('(6)定期点検調書'!$B$12:$B$5000,AM$61,'(6)定期点検調書'!$AH$12:$AH$5000,$C69,'(6)定期点検調書'!$BF$12:$BF$5000,$S$7)&gt;=1,$S$7,""))))))</f>
        <v/>
      </c>
      <c r="AN69" s="465" t="str">
        <f>IF(AN$61="","",IF(COUNTIFS('(6)定期点検調書'!$B$12:$B$5000,AN$61,'(6)定期点検調書'!$AH$12:$AH$5000,$C69,'(6)定期点検調書'!$BF$12:$BF$5000,$W$7)&gt;=1,$W$7,IF(COUNTIFS('(6)定期点検調書'!$B$12:$B$5000,AN$61,'(6)定期点検調書'!$AH$12:$AH$5000,$C69,'(6)定期点検調書'!$BF$12:$BF$5000,$V$7)&gt;=1,$V$7,IF(COUNTIFS('(6)定期点検調書'!$B$12:$B$5000,AN$61,'(6)定期点検調書'!$AH$12:$AH$5000,$C69,'(6)定期点検調書'!$BF$12:$BF$5000,$U$7)&gt;=1,$U$7,IF(COUNTIFS('(6)定期点検調書'!$B$12:$B$5000,AN$61,'(6)定期点検調書'!$AH$12:$AH$5000,$C69,'(6)定期点検調書'!$BF$12:$BF$5000,$T$7)&gt;=1,$T$7,IF(COUNTIFS('(6)定期点検調書'!$B$12:$B$5000,AN$61,'(6)定期点検調書'!$AH$12:$AH$5000,$C69,'(6)定期点検調書'!$BF$12:$BF$5000,$S$7)&gt;=1,$S$7,""))))))</f>
        <v/>
      </c>
      <c r="AO69" s="465" t="str">
        <f>IF(AO$61="","",IF(COUNTIFS('(6)定期点検調書'!$B$12:$B$5000,AO$61,'(6)定期点検調書'!$AH$12:$AH$5000,$C69,'(6)定期点検調書'!$BF$12:$BF$5000,$W$7)&gt;=1,$W$7,IF(COUNTIFS('(6)定期点検調書'!$B$12:$B$5000,AO$61,'(6)定期点検調書'!$AH$12:$AH$5000,$C69,'(6)定期点検調書'!$BF$12:$BF$5000,$V$7)&gt;=1,$V$7,IF(COUNTIFS('(6)定期点検調書'!$B$12:$B$5000,AO$61,'(6)定期点検調書'!$AH$12:$AH$5000,$C69,'(6)定期点検調書'!$BF$12:$BF$5000,$U$7)&gt;=1,$U$7,IF(COUNTIFS('(6)定期点検調書'!$B$12:$B$5000,AO$61,'(6)定期点検調書'!$AH$12:$AH$5000,$C69,'(6)定期点検調書'!$BF$12:$BF$5000,$T$7)&gt;=1,$T$7,IF(COUNTIFS('(6)定期点検調書'!$B$12:$B$5000,AO$61,'(6)定期点検調書'!$AH$12:$AH$5000,$C69,'(6)定期点検調書'!$BF$12:$BF$5000,$S$7)&gt;=1,$S$7,""))))))</f>
        <v/>
      </c>
      <c r="AP69" s="465" t="str">
        <f>IF(AP$61="","",IF(COUNTIFS('(6)定期点検調書'!$B$12:$B$5000,AP$61,'(6)定期点検調書'!$AH$12:$AH$5000,$C69,'(6)定期点検調書'!$BF$12:$BF$5000,$W$7)&gt;=1,$W$7,IF(COUNTIFS('(6)定期点検調書'!$B$12:$B$5000,AP$61,'(6)定期点検調書'!$AH$12:$AH$5000,$C69,'(6)定期点検調書'!$BF$12:$BF$5000,$V$7)&gt;=1,$V$7,IF(COUNTIFS('(6)定期点検調書'!$B$12:$B$5000,AP$61,'(6)定期点検調書'!$AH$12:$AH$5000,$C69,'(6)定期点検調書'!$BF$12:$BF$5000,$U$7)&gt;=1,$U$7,IF(COUNTIFS('(6)定期点検調書'!$B$12:$B$5000,AP$61,'(6)定期点検調書'!$AH$12:$AH$5000,$C69,'(6)定期点検調書'!$BF$12:$BF$5000,$T$7)&gt;=1,$T$7,IF(COUNTIFS('(6)定期点検調書'!$B$12:$B$5000,AP$61,'(6)定期点検調書'!$AH$12:$AH$5000,$C69,'(6)定期点検調書'!$BF$12:$BF$5000,$S$7)&gt;=1,$S$7,""))))))</f>
        <v/>
      </c>
      <c r="AQ69" s="465" t="str">
        <f>IF(AQ$61="","",IF(COUNTIFS('(6)定期点検調書'!$B$12:$B$5000,AQ$61,'(6)定期点検調書'!$AH$12:$AH$5000,$C69,'(6)定期点検調書'!$BF$12:$BF$5000,$W$7)&gt;=1,$W$7,IF(COUNTIFS('(6)定期点検調書'!$B$12:$B$5000,AQ$61,'(6)定期点検調書'!$AH$12:$AH$5000,$C69,'(6)定期点検調書'!$BF$12:$BF$5000,$V$7)&gt;=1,$V$7,IF(COUNTIFS('(6)定期点検調書'!$B$12:$B$5000,AQ$61,'(6)定期点検調書'!$AH$12:$AH$5000,$C69,'(6)定期点検調書'!$BF$12:$BF$5000,$U$7)&gt;=1,$U$7,IF(COUNTIFS('(6)定期点検調書'!$B$12:$B$5000,AQ$61,'(6)定期点検調書'!$AH$12:$AH$5000,$C69,'(6)定期点検調書'!$BF$12:$BF$5000,$T$7)&gt;=1,$T$7,IF(COUNTIFS('(6)定期点検調書'!$B$12:$B$5000,AQ$61,'(6)定期点検調書'!$AH$12:$AH$5000,$C69,'(6)定期点検調書'!$BF$12:$BF$5000,$S$7)&gt;=1,$S$7,""))))))</f>
        <v/>
      </c>
      <c r="AR69" s="465" t="str">
        <f>IF(AR$61="","",IF(COUNTIFS('(6)定期点検調書'!$B$12:$B$5000,AR$61,'(6)定期点検調書'!$AH$12:$AH$5000,$C69,'(6)定期点検調書'!$BF$12:$BF$5000,$W$7)&gt;=1,$W$7,IF(COUNTIFS('(6)定期点検調書'!$B$12:$B$5000,AR$61,'(6)定期点検調書'!$AH$12:$AH$5000,$C69,'(6)定期点検調書'!$BF$12:$BF$5000,$V$7)&gt;=1,$V$7,IF(COUNTIFS('(6)定期点検調書'!$B$12:$B$5000,AR$61,'(6)定期点検調書'!$AH$12:$AH$5000,$C69,'(6)定期点検調書'!$BF$12:$BF$5000,$U$7)&gt;=1,$U$7,IF(COUNTIFS('(6)定期点検調書'!$B$12:$B$5000,AR$61,'(6)定期点検調書'!$AH$12:$AH$5000,$C69,'(6)定期点検調書'!$BF$12:$BF$5000,$T$7)&gt;=1,$T$7,IF(COUNTIFS('(6)定期点検調書'!$B$12:$B$5000,AR$61,'(6)定期点検調書'!$AH$12:$AH$5000,$C69,'(6)定期点検調書'!$BF$12:$BF$5000,$S$7)&gt;=1,$S$7,""))))))</f>
        <v/>
      </c>
      <c r="AS69" s="465" t="str">
        <f>IF(AS$61="","",IF(COUNTIFS('(6)定期点検調書'!$B$12:$B$5000,AS$61,'(6)定期点検調書'!$AH$12:$AH$5000,$C69,'(6)定期点検調書'!$BF$12:$BF$5000,$W$7)&gt;=1,$W$7,IF(COUNTIFS('(6)定期点検調書'!$B$12:$B$5000,AS$61,'(6)定期点検調書'!$AH$12:$AH$5000,$C69,'(6)定期点検調書'!$BF$12:$BF$5000,$V$7)&gt;=1,$V$7,IF(COUNTIFS('(6)定期点検調書'!$B$12:$B$5000,AS$61,'(6)定期点検調書'!$AH$12:$AH$5000,$C69,'(6)定期点検調書'!$BF$12:$BF$5000,$U$7)&gt;=1,$U$7,IF(COUNTIFS('(6)定期点検調書'!$B$12:$B$5000,AS$61,'(6)定期点検調書'!$AH$12:$AH$5000,$C69,'(6)定期点検調書'!$BF$12:$BF$5000,$T$7)&gt;=1,$T$7,IF(COUNTIFS('(6)定期点検調書'!$B$12:$B$5000,AS$61,'(6)定期点検調書'!$AH$12:$AH$5000,$C69,'(6)定期点検調書'!$BF$12:$BF$5000,$S$7)&gt;=1,$S$7,""))))))</f>
        <v/>
      </c>
      <c r="AT69" s="465" t="str">
        <f>IF(AT$61="","",IF(COUNTIFS('(6)定期点検調書'!$B$12:$B$5000,AT$61,'(6)定期点検調書'!$AH$12:$AH$5000,$C69,'(6)定期点検調書'!$BF$12:$BF$5000,$W$7)&gt;=1,$W$7,IF(COUNTIFS('(6)定期点検調書'!$B$12:$B$5000,AT$61,'(6)定期点検調書'!$AH$12:$AH$5000,$C69,'(6)定期点検調書'!$BF$12:$BF$5000,$V$7)&gt;=1,$V$7,IF(COUNTIFS('(6)定期点検調書'!$B$12:$B$5000,AT$61,'(6)定期点検調書'!$AH$12:$AH$5000,$C69,'(6)定期点検調書'!$BF$12:$BF$5000,$U$7)&gt;=1,$U$7,IF(COUNTIFS('(6)定期点検調書'!$B$12:$B$5000,AT$61,'(6)定期点検調書'!$AH$12:$AH$5000,$C69,'(6)定期点検調書'!$BF$12:$BF$5000,$T$7)&gt;=1,$T$7,IF(COUNTIFS('(6)定期点検調書'!$B$12:$B$5000,AT$61,'(6)定期点検調書'!$AH$12:$AH$5000,$C69,'(6)定期点検調書'!$BF$12:$BF$5000,$S$7)&gt;=1,$S$7,""))))))</f>
        <v/>
      </c>
      <c r="AU69" s="465" t="str">
        <f>IF(AU$61="","",IF(COUNTIFS('(6)定期点検調書'!$B$12:$B$5000,AU$61,'(6)定期点検調書'!$AH$12:$AH$5000,$C69,'(6)定期点検調書'!$BF$12:$BF$5000,$W$7)&gt;=1,$W$7,IF(COUNTIFS('(6)定期点検調書'!$B$12:$B$5000,AU$61,'(6)定期点検調書'!$AH$12:$AH$5000,$C69,'(6)定期点検調書'!$BF$12:$BF$5000,$V$7)&gt;=1,$V$7,IF(COUNTIFS('(6)定期点検調書'!$B$12:$B$5000,AU$61,'(6)定期点検調書'!$AH$12:$AH$5000,$C69,'(6)定期点検調書'!$BF$12:$BF$5000,$U$7)&gt;=1,$U$7,IF(COUNTIFS('(6)定期点検調書'!$B$12:$B$5000,AU$61,'(6)定期点検調書'!$AH$12:$AH$5000,$C69,'(6)定期点検調書'!$BF$12:$BF$5000,$T$7)&gt;=1,$T$7,IF(COUNTIFS('(6)定期点検調書'!$B$12:$B$5000,AU$61,'(6)定期点検調書'!$AH$12:$AH$5000,$C69,'(6)定期点検調書'!$BF$12:$BF$5000,$S$7)&gt;=1,$S$7,""))))))</f>
        <v/>
      </c>
      <c r="AV69" s="465" t="str">
        <f>IF(AV$61="","",IF(COUNTIFS('(6)定期点検調書'!$B$12:$B$5000,AV$61,'(6)定期点検調書'!$AH$12:$AH$5000,$C69,'(6)定期点検調書'!$BF$12:$BF$5000,$W$7)&gt;=1,$W$7,IF(COUNTIFS('(6)定期点検調書'!$B$12:$B$5000,AV$61,'(6)定期点検調書'!$AH$12:$AH$5000,$C69,'(6)定期点検調書'!$BF$12:$BF$5000,$V$7)&gt;=1,$V$7,IF(COUNTIFS('(6)定期点検調書'!$B$12:$B$5000,AV$61,'(6)定期点検調書'!$AH$12:$AH$5000,$C69,'(6)定期点検調書'!$BF$12:$BF$5000,$U$7)&gt;=1,$U$7,IF(COUNTIFS('(6)定期点検調書'!$B$12:$B$5000,AV$61,'(6)定期点検調書'!$AH$12:$AH$5000,$C69,'(6)定期点検調書'!$BF$12:$BF$5000,$T$7)&gt;=1,$T$7,IF(COUNTIFS('(6)定期点検調書'!$B$12:$B$5000,AV$61,'(6)定期点検調書'!$AH$12:$AH$5000,$C69,'(6)定期点検調書'!$BF$12:$BF$5000,$S$7)&gt;=1,$S$7,""))))))</f>
        <v/>
      </c>
      <c r="AW69" s="465" t="str">
        <f>IF(AW$61="","",IF(COUNTIFS('(6)定期点検調書'!$B$12:$B$5000,AW$61,'(6)定期点検調書'!$AH$12:$AH$5000,$C69,'(6)定期点検調書'!$BF$12:$BF$5000,$W$7)&gt;=1,$W$7,IF(COUNTIFS('(6)定期点検調書'!$B$12:$B$5000,AW$61,'(6)定期点検調書'!$AH$12:$AH$5000,$C69,'(6)定期点検調書'!$BF$12:$BF$5000,$V$7)&gt;=1,$V$7,IF(COUNTIFS('(6)定期点検調書'!$B$12:$B$5000,AW$61,'(6)定期点検調書'!$AH$12:$AH$5000,$C69,'(6)定期点検調書'!$BF$12:$BF$5000,$U$7)&gt;=1,$U$7,IF(COUNTIFS('(6)定期点検調書'!$B$12:$B$5000,AW$61,'(6)定期点検調書'!$AH$12:$AH$5000,$C69,'(6)定期点検調書'!$BF$12:$BF$5000,$T$7)&gt;=1,$T$7,IF(COUNTIFS('(6)定期点検調書'!$B$12:$B$5000,AW$61,'(6)定期点検調書'!$AH$12:$AH$5000,$C69,'(6)定期点検調書'!$BF$12:$BF$5000,$S$7)&gt;=1,$S$7,""))))))</f>
        <v/>
      </c>
      <c r="AX69" s="465" t="str">
        <f>IF(AX$61="","",IF(COUNTIFS('(6)定期点検調書'!$B$12:$B$5000,AX$61,'(6)定期点検調書'!$AH$12:$AH$5000,$C69,'(6)定期点検調書'!$BF$12:$BF$5000,$W$7)&gt;=1,$W$7,IF(COUNTIFS('(6)定期点検調書'!$B$12:$B$5000,AX$61,'(6)定期点検調書'!$AH$12:$AH$5000,$C69,'(6)定期点検調書'!$BF$12:$BF$5000,$V$7)&gt;=1,$V$7,IF(COUNTIFS('(6)定期点検調書'!$B$12:$B$5000,AX$61,'(6)定期点検調書'!$AH$12:$AH$5000,$C69,'(6)定期点検調書'!$BF$12:$BF$5000,$U$7)&gt;=1,$U$7,IF(COUNTIFS('(6)定期点検調書'!$B$12:$B$5000,AX$61,'(6)定期点検調書'!$AH$12:$AH$5000,$C69,'(6)定期点検調書'!$BF$12:$BF$5000,$T$7)&gt;=1,$T$7,IF(COUNTIFS('(6)定期点検調書'!$B$12:$B$5000,AX$61,'(6)定期点検調書'!$AH$12:$AH$5000,$C69,'(6)定期点検調書'!$BF$12:$BF$5000,$S$7)&gt;=1,$S$7,""))))))</f>
        <v/>
      </c>
      <c r="AY69" s="465" t="str">
        <f>IF(AY$61="","",IF(COUNTIFS('(6)定期点検調書'!$B$12:$B$5000,AY$61,'(6)定期点検調書'!$AH$12:$AH$5000,$C69,'(6)定期点検調書'!$BF$12:$BF$5000,$W$7)&gt;=1,$W$7,IF(COUNTIFS('(6)定期点検調書'!$B$12:$B$5000,AY$61,'(6)定期点検調書'!$AH$12:$AH$5000,$C69,'(6)定期点検調書'!$BF$12:$BF$5000,$V$7)&gt;=1,$V$7,IF(COUNTIFS('(6)定期点検調書'!$B$12:$B$5000,AY$61,'(6)定期点検調書'!$AH$12:$AH$5000,$C69,'(6)定期点検調書'!$BF$12:$BF$5000,$U$7)&gt;=1,$U$7,IF(COUNTIFS('(6)定期点検調書'!$B$12:$B$5000,AY$61,'(6)定期点検調書'!$AH$12:$AH$5000,$C69,'(6)定期点検調書'!$BF$12:$BF$5000,$T$7)&gt;=1,$T$7,IF(COUNTIFS('(6)定期点検調書'!$B$12:$B$5000,AY$61,'(6)定期点検調書'!$AH$12:$AH$5000,$C69,'(6)定期点検調書'!$BF$12:$BF$5000,$S$7)&gt;=1,$S$7,""))))))</f>
        <v/>
      </c>
      <c r="AZ69" s="465" t="str">
        <f>IF(AZ$61="","",IF(COUNTIFS('(6)定期点検調書'!$B$12:$B$5000,AZ$61,'(6)定期点検調書'!$AH$12:$AH$5000,$C69,'(6)定期点検調書'!$BF$12:$BF$5000,$W$7)&gt;=1,$W$7,IF(COUNTIFS('(6)定期点検調書'!$B$12:$B$5000,AZ$61,'(6)定期点検調書'!$AH$12:$AH$5000,$C69,'(6)定期点検調書'!$BF$12:$BF$5000,$V$7)&gt;=1,$V$7,IF(COUNTIFS('(6)定期点検調書'!$B$12:$B$5000,AZ$61,'(6)定期点検調書'!$AH$12:$AH$5000,$C69,'(6)定期点検調書'!$BF$12:$BF$5000,$U$7)&gt;=1,$U$7,IF(COUNTIFS('(6)定期点検調書'!$B$12:$B$5000,AZ$61,'(6)定期点検調書'!$AH$12:$AH$5000,$C69,'(6)定期点検調書'!$BF$12:$BF$5000,$T$7)&gt;=1,$T$7,IF(COUNTIFS('(6)定期点検調書'!$B$12:$B$5000,AZ$61,'(6)定期点検調書'!$AH$12:$AH$5000,$C69,'(6)定期点検調書'!$BF$12:$BF$5000,$S$7)&gt;=1,$S$7,""))))))</f>
        <v/>
      </c>
      <c r="BA69" s="466" t="str">
        <f>IF(BA$61="","",IF(COUNTIFS('(6)定期点検調書'!$B$12:$B$5000,BA$61,'(6)定期点検調書'!$AH$12:$AH$5000,$C69,'(6)定期点検調書'!$BF$12:$BF$5000,$W$7)&gt;=1,$W$7,IF(COUNTIFS('(6)定期点検調書'!$B$12:$B$5000,BA$61,'(6)定期点検調書'!$AH$12:$AH$5000,$C69,'(6)定期点検調書'!$BF$12:$BF$5000,$V$7)&gt;=1,$V$7,IF(COUNTIFS('(6)定期点検調書'!$B$12:$B$5000,BA$61,'(6)定期点検調書'!$AH$12:$AH$5000,$C69,'(6)定期点検調書'!$BF$12:$BF$5000,$U$7)&gt;=1,$U$7,IF(COUNTIFS('(6)定期点検調書'!$B$12:$B$5000,BA$61,'(6)定期点検調書'!$AH$12:$AH$5000,$C69,'(6)定期点検調書'!$BF$12:$BF$5000,$T$7)&gt;=1,$T$7,IF(COUNTIFS('(6)定期点検調書'!$B$12:$B$5000,BA$61,'(6)定期点検調書'!$AH$12:$AH$5000,$C69,'(6)定期点検調書'!$BF$12:$BF$5000,$S$7)&gt;=1,$S$7,""))))))</f>
        <v/>
      </c>
      <c r="BB69" s="1"/>
    </row>
    <row r="70" spans="2:55" ht="18.75" customHeight="1" thickBot="1" x14ac:dyDescent="0.25">
      <c r="B70" s="1855"/>
      <c r="C70" s="1847" t="str">
        <f>ﾃﾞｰﾀ一覧!$U$27</f>
        <v>その他変状</v>
      </c>
      <c r="D70" s="1848"/>
      <c r="E70" s="1848"/>
      <c r="F70" s="1848"/>
      <c r="G70" s="1849"/>
      <c r="H70" s="645" t="str">
        <f>IF(H$61="","",IF(COUNTIFS('(6)定期点検調書'!$B$12:$B$5000,H$61,'(6)定期点検調書'!$AH$12:$AH$5000,$C70,'(6)定期点検調書'!$BF$12:$BF$5000,$W$7)&gt;=1,$W$7,IF(COUNTIFS('(6)定期点検調書'!$B$12:$B$5000,H$61,'(6)定期点検調書'!$AH$12:$AH$5000,$C70,'(6)定期点検調書'!$BF$12:$BF$5000,$V$7)&gt;=1,$V$7,IF(COUNTIFS('(6)定期点検調書'!$B$12:$B$5000,H$61,'(6)定期点検調書'!$AH$12:$AH$5000,$C70,'(6)定期点検調書'!$BF$12:$BF$5000,$U$7)&gt;=1,$U$7,IF(COUNTIFS('(6)定期点検調書'!$B$12:$B$5000,H$61,'(6)定期点検調書'!$AH$12:$AH$5000,$C70,'(6)定期点検調書'!$BF$12:$BF$5000,$T$7)&gt;=1,$T$7,IF(COUNTIFS('(6)定期点検調書'!$B$12:$B$5000,H$61,'(6)定期点検調書'!$AH$12:$AH$5000,$C70,'(6)定期点検調書'!$BF$12:$BF$5000,$S$7)&gt;=1,$S$7,""))))))</f>
        <v/>
      </c>
      <c r="I70" s="646" t="str">
        <f>IF(I$61="","",IF(COUNTIFS('(6)定期点検調書'!$B$12:$B$5000,I$61,'(6)定期点検調書'!$AH$12:$AH$5000,$C70,'(6)定期点検調書'!$BF$12:$BF$5000,$W$7)&gt;=1,$W$7,IF(COUNTIFS('(6)定期点検調書'!$B$12:$B$5000,I$61,'(6)定期点検調書'!$AH$12:$AH$5000,$C70,'(6)定期点検調書'!$BF$12:$BF$5000,$V$7)&gt;=1,$V$7,IF(COUNTIFS('(6)定期点検調書'!$B$12:$B$5000,I$61,'(6)定期点検調書'!$AH$12:$AH$5000,$C70,'(6)定期点検調書'!$BF$12:$BF$5000,$U$7)&gt;=1,$U$7,IF(COUNTIFS('(6)定期点検調書'!$B$12:$B$5000,I$61,'(6)定期点検調書'!$AH$12:$AH$5000,$C70,'(6)定期点検調書'!$BF$12:$BF$5000,$T$7)&gt;=1,$T$7,IF(COUNTIFS('(6)定期点検調書'!$B$12:$B$5000,I$61,'(6)定期点検調書'!$AH$12:$AH$5000,$C70,'(6)定期点検調書'!$BF$12:$BF$5000,$S$7)&gt;=1,$S$7,""))))))</f>
        <v/>
      </c>
      <c r="J70" s="646" t="str">
        <f>IF(J$61="","",IF(COUNTIFS('(6)定期点検調書'!$B$12:$B$5000,J$61,'(6)定期点検調書'!$AH$12:$AH$5000,$C70,'(6)定期点検調書'!$BF$12:$BF$5000,$W$7)&gt;=1,$W$7,IF(COUNTIFS('(6)定期点検調書'!$B$12:$B$5000,J$61,'(6)定期点検調書'!$AH$12:$AH$5000,$C70,'(6)定期点検調書'!$BF$12:$BF$5000,$V$7)&gt;=1,$V$7,IF(COUNTIFS('(6)定期点検調書'!$B$12:$B$5000,J$61,'(6)定期点検調書'!$AH$12:$AH$5000,$C70,'(6)定期点検調書'!$BF$12:$BF$5000,$U$7)&gt;=1,$U$7,IF(COUNTIFS('(6)定期点検調書'!$B$12:$B$5000,J$61,'(6)定期点検調書'!$AH$12:$AH$5000,$C70,'(6)定期点検調書'!$BF$12:$BF$5000,$T$7)&gt;=1,$T$7,IF(COUNTIFS('(6)定期点検調書'!$B$12:$B$5000,J$61,'(6)定期点検調書'!$AH$12:$AH$5000,$C70,'(6)定期点検調書'!$BF$12:$BF$5000,$S$7)&gt;=1,$S$7,""))))))</f>
        <v/>
      </c>
      <c r="K70" s="646" t="str">
        <f>IF(K$61="","",IF(COUNTIFS('(6)定期点検調書'!$B$12:$B$5000,K$61,'(6)定期点検調書'!$AH$12:$AH$5000,$C70,'(6)定期点検調書'!$BF$12:$BF$5000,$W$7)&gt;=1,$W$7,IF(COUNTIFS('(6)定期点検調書'!$B$12:$B$5000,K$61,'(6)定期点検調書'!$AH$12:$AH$5000,$C70,'(6)定期点検調書'!$BF$12:$BF$5000,$V$7)&gt;=1,$V$7,IF(COUNTIFS('(6)定期点検調書'!$B$12:$B$5000,K$61,'(6)定期点検調書'!$AH$12:$AH$5000,$C70,'(6)定期点検調書'!$BF$12:$BF$5000,$U$7)&gt;=1,$U$7,IF(COUNTIFS('(6)定期点検調書'!$B$12:$B$5000,K$61,'(6)定期点検調書'!$AH$12:$AH$5000,$C70,'(6)定期点検調書'!$BF$12:$BF$5000,$T$7)&gt;=1,$T$7,IF(COUNTIFS('(6)定期点検調書'!$B$12:$B$5000,K$61,'(6)定期点検調書'!$AH$12:$AH$5000,$C70,'(6)定期点検調書'!$BF$12:$BF$5000,$S$7)&gt;=1,$S$7,""))))))</f>
        <v/>
      </c>
      <c r="L70" s="646" t="str">
        <f>IF(L$61="","",IF(COUNTIFS('(6)定期点検調書'!$B$12:$B$5000,L$61,'(6)定期点検調書'!$AH$12:$AH$5000,$C70,'(6)定期点検調書'!$BF$12:$BF$5000,$W$7)&gt;=1,$W$7,IF(COUNTIFS('(6)定期点検調書'!$B$12:$B$5000,L$61,'(6)定期点検調書'!$AH$12:$AH$5000,$C70,'(6)定期点検調書'!$BF$12:$BF$5000,$V$7)&gt;=1,$V$7,IF(COUNTIFS('(6)定期点検調書'!$B$12:$B$5000,L$61,'(6)定期点検調書'!$AH$12:$AH$5000,$C70,'(6)定期点検調書'!$BF$12:$BF$5000,$U$7)&gt;=1,$U$7,IF(COUNTIFS('(6)定期点検調書'!$B$12:$B$5000,L$61,'(6)定期点検調書'!$AH$12:$AH$5000,$C70,'(6)定期点検調書'!$BF$12:$BF$5000,$T$7)&gt;=1,$T$7,IF(COUNTIFS('(6)定期点検調書'!$B$12:$B$5000,L$61,'(6)定期点検調書'!$AH$12:$AH$5000,$C70,'(6)定期点検調書'!$BF$12:$BF$5000,$S$7)&gt;=1,$S$7,""))))))</f>
        <v/>
      </c>
      <c r="M70" s="646" t="str">
        <f>IF(M$61="","",IF(COUNTIFS('(6)定期点検調書'!$B$12:$B$5000,M$61,'(6)定期点検調書'!$AH$12:$AH$5000,$C70,'(6)定期点検調書'!$BF$12:$BF$5000,$W$7)&gt;=1,$W$7,IF(COUNTIFS('(6)定期点検調書'!$B$12:$B$5000,M$61,'(6)定期点検調書'!$AH$12:$AH$5000,$C70,'(6)定期点検調書'!$BF$12:$BF$5000,$V$7)&gt;=1,$V$7,IF(COUNTIFS('(6)定期点検調書'!$B$12:$B$5000,M$61,'(6)定期点検調書'!$AH$12:$AH$5000,$C70,'(6)定期点検調書'!$BF$12:$BF$5000,$U$7)&gt;=1,$U$7,IF(COUNTIFS('(6)定期点検調書'!$B$12:$B$5000,M$61,'(6)定期点検調書'!$AH$12:$AH$5000,$C70,'(6)定期点検調書'!$BF$12:$BF$5000,$T$7)&gt;=1,$T$7,IF(COUNTIFS('(6)定期点検調書'!$B$12:$B$5000,M$61,'(6)定期点検調書'!$AH$12:$AH$5000,$C70,'(6)定期点検調書'!$BF$12:$BF$5000,$S$7)&gt;=1,$S$7,""))))))</f>
        <v/>
      </c>
      <c r="N70" s="646" t="str">
        <f>IF(N$61="","",IF(COUNTIFS('(6)定期点検調書'!$B$12:$B$5000,N$61,'(6)定期点検調書'!$AH$12:$AH$5000,$C70,'(6)定期点検調書'!$BF$12:$BF$5000,$W$7)&gt;=1,$W$7,IF(COUNTIFS('(6)定期点検調書'!$B$12:$B$5000,N$61,'(6)定期点検調書'!$AH$12:$AH$5000,$C70,'(6)定期点検調書'!$BF$12:$BF$5000,$V$7)&gt;=1,$V$7,IF(COUNTIFS('(6)定期点検調書'!$B$12:$B$5000,N$61,'(6)定期点検調書'!$AH$12:$AH$5000,$C70,'(6)定期点検調書'!$BF$12:$BF$5000,$U$7)&gt;=1,$U$7,IF(COUNTIFS('(6)定期点検調書'!$B$12:$B$5000,N$61,'(6)定期点検調書'!$AH$12:$AH$5000,$C70,'(6)定期点検調書'!$BF$12:$BF$5000,$T$7)&gt;=1,$T$7,IF(COUNTIFS('(6)定期点検調書'!$B$12:$B$5000,N$61,'(6)定期点検調書'!$AH$12:$AH$5000,$C70,'(6)定期点検調書'!$BF$12:$BF$5000,$S$7)&gt;=1,$S$7,""))))))</f>
        <v/>
      </c>
      <c r="O70" s="646" t="str">
        <f>IF(O$61="","",IF(COUNTIFS('(6)定期点検調書'!$B$12:$B$5000,O$61,'(6)定期点検調書'!$AH$12:$AH$5000,$C70,'(6)定期点検調書'!$BF$12:$BF$5000,$W$7)&gt;=1,$W$7,IF(COUNTIFS('(6)定期点検調書'!$B$12:$B$5000,O$61,'(6)定期点検調書'!$AH$12:$AH$5000,$C70,'(6)定期点検調書'!$BF$12:$BF$5000,$V$7)&gt;=1,$V$7,IF(COUNTIFS('(6)定期点検調書'!$B$12:$B$5000,O$61,'(6)定期点検調書'!$AH$12:$AH$5000,$C70,'(6)定期点検調書'!$BF$12:$BF$5000,$U$7)&gt;=1,$U$7,IF(COUNTIFS('(6)定期点検調書'!$B$12:$B$5000,O$61,'(6)定期点検調書'!$AH$12:$AH$5000,$C70,'(6)定期点検調書'!$BF$12:$BF$5000,$T$7)&gt;=1,$T$7,IF(COUNTIFS('(6)定期点検調書'!$B$12:$B$5000,O$61,'(6)定期点検調書'!$AH$12:$AH$5000,$C70,'(6)定期点検調書'!$BF$12:$BF$5000,$S$7)&gt;=1,$S$7,""))))))</f>
        <v/>
      </c>
      <c r="P70" s="646" t="str">
        <f>IF(P$61="","",IF(COUNTIFS('(6)定期点検調書'!$B$12:$B$5000,P$61,'(6)定期点検調書'!$AH$12:$AH$5000,$C70,'(6)定期点検調書'!$BF$12:$BF$5000,$W$7)&gt;=1,$W$7,IF(COUNTIFS('(6)定期点検調書'!$B$12:$B$5000,P$61,'(6)定期点検調書'!$AH$12:$AH$5000,$C70,'(6)定期点検調書'!$BF$12:$BF$5000,$V$7)&gt;=1,$V$7,IF(COUNTIFS('(6)定期点検調書'!$B$12:$B$5000,P$61,'(6)定期点検調書'!$AH$12:$AH$5000,$C70,'(6)定期点検調書'!$BF$12:$BF$5000,$U$7)&gt;=1,$U$7,IF(COUNTIFS('(6)定期点検調書'!$B$12:$B$5000,P$61,'(6)定期点検調書'!$AH$12:$AH$5000,$C70,'(6)定期点検調書'!$BF$12:$BF$5000,$T$7)&gt;=1,$T$7,IF(COUNTIFS('(6)定期点検調書'!$B$12:$B$5000,P$61,'(6)定期点検調書'!$AH$12:$AH$5000,$C70,'(6)定期点検調書'!$BF$12:$BF$5000,$S$7)&gt;=1,$S$7,""))))))</f>
        <v/>
      </c>
      <c r="Q70" s="646" t="str">
        <f>IF(Q$61="","",IF(COUNTIFS('(6)定期点検調書'!$B$12:$B$5000,Q$61,'(6)定期点検調書'!$AH$12:$AH$5000,$C70,'(6)定期点検調書'!$BF$12:$BF$5000,$W$7)&gt;=1,$W$7,IF(COUNTIFS('(6)定期点検調書'!$B$12:$B$5000,Q$61,'(6)定期点検調書'!$AH$12:$AH$5000,$C70,'(6)定期点検調書'!$BF$12:$BF$5000,$V$7)&gt;=1,$V$7,IF(COUNTIFS('(6)定期点検調書'!$B$12:$B$5000,Q$61,'(6)定期点検調書'!$AH$12:$AH$5000,$C70,'(6)定期点検調書'!$BF$12:$BF$5000,$U$7)&gt;=1,$U$7,IF(COUNTIFS('(6)定期点検調書'!$B$12:$B$5000,Q$61,'(6)定期点検調書'!$AH$12:$AH$5000,$C70,'(6)定期点検調書'!$BF$12:$BF$5000,$T$7)&gt;=1,$T$7,IF(COUNTIFS('(6)定期点検調書'!$B$12:$B$5000,Q$61,'(6)定期点検調書'!$AH$12:$AH$5000,$C70,'(6)定期点検調書'!$BF$12:$BF$5000,$S$7)&gt;=1,$S$7,""))))))</f>
        <v/>
      </c>
      <c r="R70" s="646" t="str">
        <f>IF(R$61="","",IF(COUNTIFS('(6)定期点検調書'!$B$12:$B$5000,R$61,'(6)定期点検調書'!$AH$12:$AH$5000,$C70,'(6)定期点検調書'!$BF$12:$BF$5000,$W$7)&gt;=1,$W$7,IF(COUNTIFS('(6)定期点検調書'!$B$12:$B$5000,R$61,'(6)定期点検調書'!$AH$12:$AH$5000,$C70,'(6)定期点検調書'!$BF$12:$BF$5000,$V$7)&gt;=1,$V$7,IF(COUNTIFS('(6)定期点検調書'!$B$12:$B$5000,R$61,'(6)定期点検調書'!$AH$12:$AH$5000,$C70,'(6)定期点検調書'!$BF$12:$BF$5000,$U$7)&gt;=1,$U$7,IF(COUNTIFS('(6)定期点検調書'!$B$12:$B$5000,R$61,'(6)定期点検調書'!$AH$12:$AH$5000,$C70,'(6)定期点検調書'!$BF$12:$BF$5000,$T$7)&gt;=1,$T$7,IF(COUNTIFS('(6)定期点検調書'!$B$12:$B$5000,R$61,'(6)定期点検調書'!$AH$12:$AH$5000,$C70,'(6)定期点検調書'!$BF$12:$BF$5000,$S$7)&gt;=1,$S$7,""))))))</f>
        <v/>
      </c>
      <c r="S70" s="646" t="str">
        <f>IF(S$61="","",IF(COUNTIFS('(6)定期点検調書'!$B$12:$B$5000,S$61,'(6)定期点検調書'!$AH$12:$AH$5000,$C70,'(6)定期点検調書'!$BF$12:$BF$5000,$W$7)&gt;=1,$W$7,IF(COUNTIFS('(6)定期点検調書'!$B$12:$B$5000,S$61,'(6)定期点検調書'!$AH$12:$AH$5000,$C70,'(6)定期点検調書'!$BF$12:$BF$5000,$V$7)&gt;=1,$V$7,IF(COUNTIFS('(6)定期点検調書'!$B$12:$B$5000,S$61,'(6)定期点検調書'!$AH$12:$AH$5000,$C70,'(6)定期点検調書'!$BF$12:$BF$5000,$U$7)&gt;=1,$U$7,IF(COUNTIFS('(6)定期点検調書'!$B$12:$B$5000,S$61,'(6)定期点検調書'!$AH$12:$AH$5000,$C70,'(6)定期点検調書'!$BF$12:$BF$5000,$T$7)&gt;=1,$T$7,IF(COUNTIFS('(6)定期点検調書'!$B$12:$B$5000,S$61,'(6)定期点検調書'!$AH$12:$AH$5000,$C70,'(6)定期点検調書'!$BF$12:$BF$5000,$S$7)&gt;=1,$S$7,""))))))</f>
        <v/>
      </c>
      <c r="T70" s="646" t="str">
        <f>IF(T$61="","",IF(COUNTIFS('(6)定期点検調書'!$B$12:$B$5000,T$61,'(6)定期点検調書'!$AH$12:$AH$5000,$C70,'(6)定期点検調書'!$BF$12:$BF$5000,$W$7)&gt;=1,$W$7,IF(COUNTIFS('(6)定期点検調書'!$B$12:$B$5000,T$61,'(6)定期点検調書'!$AH$12:$AH$5000,$C70,'(6)定期点検調書'!$BF$12:$BF$5000,$V$7)&gt;=1,$V$7,IF(COUNTIFS('(6)定期点検調書'!$B$12:$B$5000,T$61,'(6)定期点検調書'!$AH$12:$AH$5000,$C70,'(6)定期点検調書'!$BF$12:$BF$5000,$U$7)&gt;=1,$U$7,IF(COUNTIFS('(6)定期点検調書'!$B$12:$B$5000,T$61,'(6)定期点検調書'!$AH$12:$AH$5000,$C70,'(6)定期点検調書'!$BF$12:$BF$5000,$T$7)&gt;=1,$T$7,IF(COUNTIFS('(6)定期点検調書'!$B$12:$B$5000,T$61,'(6)定期点検調書'!$AH$12:$AH$5000,$C70,'(6)定期点検調書'!$BF$12:$BF$5000,$S$7)&gt;=1,$S$7,""))))))</f>
        <v/>
      </c>
      <c r="U70" s="646" t="str">
        <f>IF(U$61="","",IF(COUNTIFS('(6)定期点検調書'!$B$12:$B$5000,U$61,'(6)定期点検調書'!$AH$12:$AH$5000,$C70,'(6)定期点検調書'!$BF$12:$BF$5000,$W$7)&gt;=1,$W$7,IF(COUNTIFS('(6)定期点検調書'!$B$12:$B$5000,U$61,'(6)定期点検調書'!$AH$12:$AH$5000,$C70,'(6)定期点検調書'!$BF$12:$BF$5000,$V$7)&gt;=1,$V$7,IF(COUNTIFS('(6)定期点検調書'!$B$12:$B$5000,U$61,'(6)定期点検調書'!$AH$12:$AH$5000,$C70,'(6)定期点検調書'!$BF$12:$BF$5000,$U$7)&gt;=1,$U$7,IF(COUNTIFS('(6)定期点検調書'!$B$12:$B$5000,U$61,'(6)定期点検調書'!$AH$12:$AH$5000,$C70,'(6)定期点検調書'!$BF$12:$BF$5000,$T$7)&gt;=1,$T$7,IF(COUNTIFS('(6)定期点検調書'!$B$12:$B$5000,U$61,'(6)定期点検調書'!$AH$12:$AH$5000,$C70,'(6)定期点検調書'!$BF$12:$BF$5000,$S$7)&gt;=1,$S$7,""))))))</f>
        <v/>
      </c>
      <c r="V70" s="646" t="str">
        <f>IF(V$61="","",IF(COUNTIFS('(6)定期点検調書'!$B$12:$B$5000,V$61,'(6)定期点検調書'!$AH$12:$AH$5000,$C70,'(6)定期点検調書'!$BF$12:$BF$5000,$W$7)&gt;=1,$W$7,IF(COUNTIFS('(6)定期点検調書'!$B$12:$B$5000,V$61,'(6)定期点検調書'!$AH$12:$AH$5000,$C70,'(6)定期点検調書'!$BF$12:$BF$5000,$V$7)&gt;=1,$V$7,IF(COUNTIFS('(6)定期点検調書'!$B$12:$B$5000,V$61,'(6)定期点検調書'!$AH$12:$AH$5000,$C70,'(6)定期点検調書'!$BF$12:$BF$5000,$U$7)&gt;=1,$U$7,IF(COUNTIFS('(6)定期点検調書'!$B$12:$B$5000,V$61,'(6)定期点検調書'!$AH$12:$AH$5000,$C70,'(6)定期点検調書'!$BF$12:$BF$5000,$T$7)&gt;=1,$T$7,IF(COUNTIFS('(6)定期点検調書'!$B$12:$B$5000,V$61,'(6)定期点検調書'!$AH$12:$AH$5000,$C70,'(6)定期点検調書'!$BF$12:$BF$5000,$S$7)&gt;=1,$S$7,""))))))</f>
        <v/>
      </c>
      <c r="W70" s="646" t="str">
        <f>IF(W$61="","",IF(COUNTIFS('(6)定期点検調書'!$B$12:$B$5000,W$61,'(6)定期点検調書'!$AH$12:$AH$5000,$C70,'(6)定期点検調書'!$BF$12:$BF$5000,$W$7)&gt;=1,$W$7,IF(COUNTIFS('(6)定期点検調書'!$B$12:$B$5000,W$61,'(6)定期点検調書'!$AH$12:$AH$5000,$C70,'(6)定期点検調書'!$BF$12:$BF$5000,$V$7)&gt;=1,$V$7,IF(COUNTIFS('(6)定期点検調書'!$B$12:$B$5000,W$61,'(6)定期点検調書'!$AH$12:$AH$5000,$C70,'(6)定期点検調書'!$BF$12:$BF$5000,$U$7)&gt;=1,$U$7,IF(COUNTIFS('(6)定期点検調書'!$B$12:$B$5000,W$61,'(6)定期点検調書'!$AH$12:$AH$5000,$C70,'(6)定期点検調書'!$BF$12:$BF$5000,$T$7)&gt;=1,$T$7,IF(COUNTIFS('(6)定期点検調書'!$B$12:$B$5000,W$61,'(6)定期点検調書'!$AH$12:$AH$5000,$C70,'(6)定期点検調書'!$BF$12:$BF$5000,$S$7)&gt;=1,$S$7,""))))))</f>
        <v/>
      </c>
      <c r="X70" s="646" t="str">
        <f>IF(X$61="","",IF(COUNTIFS('(6)定期点検調書'!$B$12:$B$5000,X$61,'(6)定期点検調書'!$AH$12:$AH$5000,$C70,'(6)定期点検調書'!$BF$12:$BF$5000,$W$7)&gt;=1,$W$7,IF(COUNTIFS('(6)定期点検調書'!$B$12:$B$5000,X$61,'(6)定期点検調書'!$AH$12:$AH$5000,$C70,'(6)定期点検調書'!$BF$12:$BF$5000,$V$7)&gt;=1,$V$7,IF(COUNTIFS('(6)定期点検調書'!$B$12:$B$5000,X$61,'(6)定期点検調書'!$AH$12:$AH$5000,$C70,'(6)定期点検調書'!$BF$12:$BF$5000,$U$7)&gt;=1,$U$7,IF(COUNTIFS('(6)定期点検調書'!$B$12:$B$5000,X$61,'(6)定期点検調書'!$AH$12:$AH$5000,$C70,'(6)定期点検調書'!$BF$12:$BF$5000,$T$7)&gt;=1,$T$7,IF(COUNTIFS('(6)定期点検調書'!$B$12:$B$5000,X$61,'(6)定期点検調書'!$AH$12:$AH$5000,$C70,'(6)定期点検調書'!$BF$12:$BF$5000,$S$7)&gt;=1,$S$7,""))))))</f>
        <v/>
      </c>
      <c r="Y70" s="646" t="str">
        <f>IF(Y$61="","",IF(COUNTIFS('(6)定期点検調書'!$B$12:$B$5000,Y$61,'(6)定期点検調書'!$AH$12:$AH$5000,$C70,'(6)定期点検調書'!$BF$12:$BF$5000,$W$7)&gt;=1,$W$7,IF(COUNTIFS('(6)定期点検調書'!$B$12:$B$5000,Y$61,'(6)定期点検調書'!$AH$12:$AH$5000,$C70,'(6)定期点検調書'!$BF$12:$BF$5000,$V$7)&gt;=1,$V$7,IF(COUNTIFS('(6)定期点検調書'!$B$12:$B$5000,Y$61,'(6)定期点検調書'!$AH$12:$AH$5000,$C70,'(6)定期点検調書'!$BF$12:$BF$5000,$U$7)&gt;=1,$U$7,IF(COUNTIFS('(6)定期点検調書'!$B$12:$B$5000,Y$61,'(6)定期点検調書'!$AH$12:$AH$5000,$C70,'(6)定期点検調書'!$BF$12:$BF$5000,$T$7)&gt;=1,$T$7,IF(COUNTIFS('(6)定期点検調書'!$B$12:$B$5000,Y$61,'(6)定期点検調書'!$AH$12:$AH$5000,$C70,'(6)定期点検調書'!$BF$12:$BF$5000,$S$7)&gt;=1,$S$7,""))))))</f>
        <v/>
      </c>
      <c r="Z70" s="646" t="str">
        <f>IF(Z$61="","",IF(COUNTIFS('(6)定期点検調書'!$B$12:$B$5000,Z$61,'(6)定期点検調書'!$AH$12:$AH$5000,$C70,'(6)定期点検調書'!$BF$12:$BF$5000,$W$7)&gt;=1,$W$7,IF(COUNTIFS('(6)定期点検調書'!$B$12:$B$5000,Z$61,'(6)定期点検調書'!$AH$12:$AH$5000,$C70,'(6)定期点検調書'!$BF$12:$BF$5000,$V$7)&gt;=1,$V$7,IF(COUNTIFS('(6)定期点検調書'!$B$12:$B$5000,Z$61,'(6)定期点検調書'!$AH$12:$AH$5000,$C70,'(6)定期点検調書'!$BF$12:$BF$5000,$U$7)&gt;=1,$U$7,IF(COUNTIFS('(6)定期点検調書'!$B$12:$B$5000,Z$61,'(6)定期点検調書'!$AH$12:$AH$5000,$C70,'(6)定期点検調書'!$BF$12:$BF$5000,$T$7)&gt;=1,$T$7,IF(COUNTIFS('(6)定期点検調書'!$B$12:$B$5000,Z$61,'(6)定期点検調書'!$AH$12:$AH$5000,$C70,'(6)定期点検調書'!$BF$12:$BF$5000,$S$7)&gt;=1,$S$7,""))))))</f>
        <v/>
      </c>
      <c r="AA70" s="646" t="str">
        <f>IF(AA$61="","",IF(COUNTIFS('(6)定期点検調書'!$B$12:$B$5000,AA$61,'(6)定期点検調書'!$AH$12:$AH$5000,$C70,'(6)定期点検調書'!$BF$12:$BF$5000,$W$7)&gt;=1,$W$7,IF(COUNTIFS('(6)定期点検調書'!$B$12:$B$5000,AA$61,'(6)定期点検調書'!$AH$12:$AH$5000,$C70,'(6)定期点検調書'!$BF$12:$BF$5000,$V$7)&gt;=1,$V$7,IF(COUNTIFS('(6)定期点検調書'!$B$12:$B$5000,AA$61,'(6)定期点検調書'!$AH$12:$AH$5000,$C70,'(6)定期点検調書'!$BF$12:$BF$5000,$U$7)&gt;=1,$U$7,IF(COUNTIFS('(6)定期点検調書'!$B$12:$B$5000,AA$61,'(6)定期点検調書'!$AH$12:$AH$5000,$C70,'(6)定期点検調書'!$BF$12:$BF$5000,$T$7)&gt;=1,$T$7,IF(COUNTIFS('(6)定期点検調書'!$B$12:$B$5000,AA$61,'(6)定期点検調書'!$AH$12:$AH$5000,$C70,'(6)定期点検調書'!$BF$12:$BF$5000,$S$7)&gt;=1,$S$7,""))))))</f>
        <v/>
      </c>
      <c r="AB70" s="646" t="str">
        <f>IF(AB$61="","",IF(COUNTIFS('(6)定期点検調書'!$B$12:$B$5000,AB$61,'(6)定期点検調書'!$AH$12:$AH$5000,$C70,'(6)定期点検調書'!$BF$12:$BF$5000,$W$7)&gt;=1,$W$7,IF(COUNTIFS('(6)定期点検調書'!$B$12:$B$5000,AB$61,'(6)定期点検調書'!$AH$12:$AH$5000,$C70,'(6)定期点検調書'!$BF$12:$BF$5000,$V$7)&gt;=1,$V$7,IF(COUNTIFS('(6)定期点検調書'!$B$12:$B$5000,AB$61,'(6)定期点検調書'!$AH$12:$AH$5000,$C70,'(6)定期点検調書'!$BF$12:$BF$5000,$U$7)&gt;=1,$U$7,IF(COUNTIFS('(6)定期点検調書'!$B$12:$B$5000,AB$61,'(6)定期点検調書'!$AH$12:$AH$5000,$C70,'(6)定期点検調書'!$BF$12:$BF$5000,$T$7)&gt;=1,$T$7,IF(COUNTIFS('(6)定期点検調書'!$B$12:$B$5000,AB$61,'(6)定期点検調書'!$AH$12:$AH$5000,$C70,'(6)定期点検調書'!$BF$12:$BF$5000,$S$7)&gt;=1,$S$7,""))))))</f>
        <v/>
      </c>
      <c r="AC70" s="646" t="str">
        <f>IF(AC$61="","",IF(COUNTIFS('(6)定期点検調書'!$B$12:$B$5000,AC$61,'(6)定期点検調書'!$AH$12:$AH$5000,$C70,'(6)定期点検調書'!$BF$12:$BF$5000,$W$7)&gt;=1,$W$7,IF(COUNTIFS('(6)定期点検調書'!$B$12:$B$5000,AC$61,'(6)定期点検調書'!$AH$12:$AH$5000,$C70,'(6)定期点検調書'!$BF$12:$BF$5000,$V$7)&gt;=1,$V$7,IF(COUNTIFS('(6)定期点検調書'!$B$12:$B$5000,AC$61,'(6)定期点検調書'!$AH$12:$AH$5000,$C70,'(6)定期点検調書'!$BF$12:$BF$5000,$U$7)&gt;=1,$U$7,IF(COUNTIFS('(6)定期点検調書'!$B$12:$B$5000,AC$61,'(6)定期点検調書'!$AH$12:$AH$5000,$C70,'(6)定期点検調書'!$BF$12:$BF$5000,$T$7)&gt;=1,$T$7,IF(COUNTIFS('(6)定期点検調書'!$B$12:$B$5000,AC$61,'(6)定期点検調書'!$AH$12:$AH$5000,$C70,'(6)定期点検調書'!$BF$12:$BF$5000,$S$7)&gt;=1,$S$7,""))))))</f>
        <v/>
      </c>
      <c r="AD70" s="646" t="str">
        <f>IF(AD$61="","",IF(COUNTIFS('(6)定期点検調書'!$B$12:$B$5000,AD$61,'(6)定期点検調書'!$AH$12:$AH$5000,$C70,'(6)定期点検調書'!$BF$12:$BF$5000,$W$7)&gt;=1,$W$7,IF(COUNTIFS('(6)定期点検調書'!$B$12:$B$5000,AD$61,'(6)定期点検調書'!$AH$12:$AH$5000,$C70,'(6)定期点検調書'!$BF$12:$BF$5000,$V$7)&gt;=1,$V$7,IF(COUNTIFS('(6)定期点検調書'!$B$12:$B$5000,AD$61,'(6)定期点検調書'!$AH$12:$AH$5000,$C70,'(6)定期点検調書'!$BF$12:$BF$5000,$U$7)&gt;=1,$U$7,IF(COUNTIFS('(6)定期点検調書'!$B$12:$B$5000,AD$61,'(6)定期点検調書'!$AH$12:$AH$5000,$C70,'(6)定期点検調書'!$BF$12:$BF$5000,$T$7)&gt;=1,$T$7,IF(COUNTIFS('(6)定期点検調書'!$B$12:$B$5000,AD$61,'(6)定期点検調書'!$AH$12:$AH$5000,$C70,'(6)定期点検調書'!$BF$12:$BF$5000,$S$7)&gt;=1,$S$7,""))))))</f>
        <v/>
      </c>
      <c r="AE70" s="646" t="str">
        <f>IF(AE$61="","",IF(COUNTIFS('(6)定期点検調書'!$B$12:$B$5000,AE$61,'(6)定期点検調書'!$AH$12:$AH$5000,$C70,'(6)定期点検調書'!$BF$12:$BF$5000,$W$7)&gt;=1,$W$7,IF(COUNTIFS('(6)定期点検調書'!$B$12:$B$5000,AE$61,'(6)定期点検調書'!$AH$12:$AH$5000,$C70,'(6)定期点検調書'!$BF$12:$BF$5000,$V$7)&gt;=1,$V$7,IF(COUNTIFS('(6)定期点検調書'!$B$12:$B$5000,AE$61,'(6)定期点検調書'!$AH$12:$AH$5000,$C70,'(6)定期点検調書'!$BF$12:$BF$5000,$U$7)&gt;=1,$U$7,IF(COUNTIFS('(6)定期点検調書'!$B$12:$B$5000,AE$61,'(6)定期点検調書'!$AH$12:$AH$5000,$C70,'(6)定期点検調書'!$BF$12:$BF$5000,$T$7)&gt;=1,$T$7,IF(COUNTIFS('(6)定期点検調書'!$B$12:$B$5000,AE$61,'(6)定期点検調書'!$AH$12:$AH$5000,$C70,'(6)定期点検調書'!$BF$12:$BF$5000,$S$7)&gt;=1,$S$7,""))))))</f>
        <v/>
      </c>
      <c r="AF70" s="646" t="str">
        <f>IF(AF$61="","",IF(COUNTIFS('(6)定期点検調書'!$B$12:$B$5000,AF$61,'(6)定期点検調書'!$AH$12:$AH$5000,$C70,'(6)定期点検調書'!$BF$12:$BF$5000,$W$7)&gt;=1,$W$7,IF(COUNTIFS('(6)定期点検調書'!$B$12:$B$5000,AF$61,'(6)定期点検調書'!$AH$12:$AH$5000,$C70,'(6)定期点検調書'!$BF$12:$BF$5000,$V$7)&gt;=1,$V$7,IF(COUNTIFS('(6)定期点検調書'!$B$12:$B$5000,AF$61,'(6)定期点検調書'!$AH$12:$AH$5000,$C70,'(6)定期点検調書'!$BF$12:$BF$5000,$U$7)&gt;=1,$U$7,IF(COUNTIFS('(6)定期点検調書'!$B$12:$B$5000,AF$61,'(6)定期点検調書'!$AH$12:$AH$5000,$C70,'(6)定期点検調書'!$BF$12:$BF$5000,$T$7)&gt;=1,$T$7,IF(COUNTIFS('(6)定期点検調書'!$B$12:$B$5000,AF$61,'(6)定期点検調書'!$AH$12:$AH$5000,$C70,'(6)定期点検調書'!$BF$12:$BF$5000,$S$7)&gt;=1,$S$7,""))))))</f>
        <v/>
      </c>
      <c r="AG70" s="646" t="str">
        <f>IF(AG$61="","",IF(COUNTIFS('(6)定期点検調書'!$B$12:$B$5000,AG$61,'(6)定期点検調書'!$AH$12:$AH$5000,$C70,'(6)定期点検調書'!$BF$12:$BF$5000,$W$7)&gt;=1,$W$7,IF(COUNTIFS('(6)定期点検調書'!$B$12:$B$5000,AG$61,'(6)定期点検調書'!$AH$12:$AH$5000,$C70,'(6)定期点検調書'!$BF$12:$BF$5000,$V$7)&gt;=1,$V$7,IF(COUNTIFS('(6)定期点検調書'!$B$12:$B$5000,AG$61,'(6)定期点検調書'!$AH$12:$AH$5000,$C70,'(6)定期点検調書'!$BF$12:$BF$5000,$U$7)&gt;=1,$U$7,IF(COUNTIFS('(6)定期点検調書'!$B$12:$B$5000,AG$61,'(6)定期点検調書'!$AH$12:$AH$5000,$C70,'(6)定期点検調書'!$BF$12:$BF$5000,$T$7)&gt;=1,$T$7,IF(COUNTIFS('(6)定期点検調書'!$B$12:$B$5000,AG$61,'(6)定期点検調書'!$AH$12:$AH$5000,$C70,'(6)定期点検調書'!$BF$12:$BF$5000,$S$7)&gt;=1,$S$7,""))))))</f>
        <v/>
      </c>
      <c r="AH70" s="646" t="str">
        <f>IF(AH$61="","",IF(COUNTIFS('(6)定期点検調書'!$B$12:$B$5000,AH$61,'(6)定期点検調書'!$AH$12:$AH$5000,$C70,'(6)定期点検調書'!$BF$12:$BF$5000,$W$7)&gt;=1,$W$7,IF(COUNTIFS('(6)定期点検調書'!$B$12:$B$5000,AH$61,'(6)定期点検調書'!$AH$12:$AH$5000,$C70,'(6)定期点検調書'!$BF$12:$BF$5000,$V$7)&gt;=1,$V$7,IF(COUNTIFS('(6)定期点検調書'!$B$12:$B$5000,AH$61,'(6)定期点検調書'!$AH$12:$AH$5000,$C70,'(6)定期点検調書'!$BF$12:$BF$5000,$U$7)&gt;=1,$U$7,IF(COUNTIFS('(6)定期点検調書'!$B$12:$B$5000,AH$61,'(6)定期点検調書'!$AH$12:$AH$5000,$C70,'(6)定期点検調書'!$BF$12:$BF$5000,$T$7)&gt;=1,$T$7,IF(COUNTIFS('(6)定期点検調書'!$B$12:$B$5000,AH$61,'(6)定期点検調書'!$AH$12:$AH$5000,$C70,'(6)定期点検調書'!$BF$12:$BF$5000,$S$7)&gt;=1,$S$7,""))))))</f>
        <v/>
      </c>
      <c r="AI70" s="646" t="str">
        <f>IF(AI$61="","",IF(COUNTIFS('(6)定期点検調書'!$B$12:$B$5000,AI$61,'(6)定期点検調書'!$AH$12:$AH$5000,$C70,'(6)定期点検調書'!$BF$12:$BF$5000,$W$7)&gt;=1,$W$7,IF(COUNTIFS('(6)定期点検調書'!$B$12:$B$5000,AI$61,'(6)定期点検調書'!$AH$12:$AH$5000,$C70,'(6)定期点検調書'!$BF$12:$BF$5000,$V$7)&gt;=1,$V$7,IF(COUNTIFS('(6)定期点検調書'!$B$12:$B$5000,AI$61,'(6)定期点検調書'!$AH$12:$AH$5000,$C70,'(6)定期点検調書'!$BF$12:$BF$5000,$U$7)&gt;=1,$U$7,IF(COUNTIFS('(6)定期点検調書'!$B$12:$B$5000,AI$61,'(6)定期点検調書'!$AH$12:$AH$5000,$C70,'(6)定期点検調書'!$BF$12:$BF$5000,$T$7)&gt;=1,$T$7,IF(COUNTIFS('(6)定期点検調書'!$B$12:$B$5000,AI$61,'(6)定期点検調書'!$AH$12:$AH$5000,$C70,'(6)定期点検調書'!$BF$12:$BF$5000,$S$7)&gt;=1,$S$7,""))))))</f>
        <v/>
      </c>
      <c r="AJ70" s="646" t="str">
        <f>IF(AJ$61="","",IF(COUNTIFS('(6)定期点検調書'!$B$12:$B$5000,AJ$61,'(6)定期点検調書'!$AH$12:$AH$5000,$C70,'(6)定期点検調書'!$BF$12:$BF$5000,$W$7)&gt;=1,$W$7,IF(COUNTIFS('(6)定期点検調書'!$B$12:$B$5000,AJ$61,'(6)定期点検調書'!$AH$12:$AH$5000,$C70,'(6)定期点検調書'!$BF$12:$BF$5000,$V$7)&gt;=1,$V$7,IF(COUNTIFS('(6)定期点検調書'!$B$12:$B$5000,AJ$61,'(6)定期点検調書'!$AH$12:$AH$5000,$C70,'(6)定期点検調書'!$BF$12:$BF$5000,$U$7)&gt;=1,$U$7,IF(COUNTIFS('(6)定期点検調書'!$B$12:$B$5000,AJ$61,'(6)定期点検調書'!$AH$12:$AH$5000,$C70,'(6)定期点検調書'!$BF$12:$BF$5000,$T$7)&gt;=1,$T$7,IF(COUNTIFS('(6)定期点検調書'!$B$12:$B$5000,AJ$61,'(6)定期点検調書'!$AH$12:$AH$5000,$C70,'(6)定期点検調書'!$BF$12:$BF$5000,$S$7)&gt;=1,$S$7,""))))))</f>
        <v/>
      </c>
      <c r="AK70" s="646" t="str">
        <f>IF(AK$61="","",IF(COUNTIFS('(6)定期点検調書'!$B$12:$B$5000,AK$61,'(6)定期点検調書'!$AH$12:$AH$5000,$C70,'(6)定期点検調書'!$BF$12:$BF$5000,$W$7)&gt;=1,$W$7,IF(COUNTIFS('(6)定期点検調書'!$B$12:$B$5000,AK$61,'(6)定期点検調書'!$AH$12:$AH$5000,$C70,'(6)定期点検調書'!$BF$12:$BF$5000,$V$7)&gt;=1,$V$7,IF(COUNTIFS('(6)定期点検調書'!$B$12:$B$5000,AK$61,'(6)定期点検調書'!$AH$12:$AH$5000,$C70,'(6)定期点検調書'!$BF$12:$BF$5000,$U$7)&gt;=1,$U$7,IF(COUNTIFS('(6)定期点検調書'!$B$12:$B$5000,AK$61,'(6)定期点検調書'!$AH$12:$AH$5000,$C70,'(6)定期点検調書'!$BF$12:$BF$5000,$T$7)&gt;=1,$T$7,IF(COUNTIFS('(6)定期点検調書'!$B$12:$B$5000,AK$61,'(6)定期点検調書'!$AH$12:$AH$5000,$C70,'(6)定期点検調書'!$BF$12:$BF$5000,$S$7)&gt;=1,$S$7,""))))))</f>
        <v/>
      </c>
      <c r="AL70" s="646" t="str">
        <f>IF(AL$61="","",IF(COUNTIFS('(6)定期点検調書'!$B$12:$B$5000,AL$61,'(6)定期点検調書'!$AH$12:$AH$5000,$C70,'(6)定期点検調書'!$BF$12:$BF$5000,$W$7)&gt;=1,$W$7,IF(COUNTIFS('(6)定期点検調書'!$B$12:$B$5000,AL$61,'(6)定期点検調書'!$AH$12:$AH$5000,$C70,'(6)定期点検調書'!$BF$12:$BF$5000,$V$7)&gt;=1,$V$7,IF(COUNTIFS('(6)定期点検調書'!$B$12:$B$5000,AL$61,'(6)定期点検調書'!$AH$12:$AH$5000,$C70,'(6)定期点検調書'!$BF$12:$BF$5000,$U$7)&gt;=1,$U$7,IF(COUNTIFS('(6)定期点検調書'!$B$12:$B$5000,AL$61,'(6)定期点検調書'!$AH$12:$AH$5000,$C70,'(6)定期点検調書'!$BF$12:$BF$5000,$T$7)&gt;=1,$T$7,IF(COUNTIFS('(6)定期点検調書'!$B$12:$B$5000,AL$61,'(6)定期点検調書'!$AH$12:$AH$5000,$C70,'(6)定期点検調書'!$BF$12:$BF$5000,$S$7)&gt;=1,$S$7,""))))))</f>
        <v/>
      </c>
      <c r="AM70" s="646" t="str">
        <f>IF(AM$61="","",IF(COUNTIFS('(6)定期点検調書'!$B$12:$B$5000,AM$61,'(6)定期点検調書'!$AH$12:$AH$5000,$C70,'(6)定期点検調書'!$BF$12:$BF$5000,$W$7)&gt;=1,$W$7,IF(COUNTIFS('(6)定期点検調書'!$B$12:$B$5000,AM$61,'(6)定期点検調書'!$AH$12:$AH$5000,$C70,'(6)定期点検調書'!$BF$12:$BF$5000,$V$7)&gt;=1,$V$7,IF(COUNTIFS('(6)定期点検調書'!$B$12:$B$5000,AM$61,'(6)定期点検調書'!$AH$12:$AH$5000,$C70,'(6)定期点検調書'!$BF$12:$BF$5000,$U$7)&gt;=1,$U$7,IF(COUNTIFS('(6)定期点検調書'!$B$12:$B$5000,AM$61,'(6)定期点検調書'!$AH$12:$AH$5000,$C70,'(6)定期点検調書'!$BF$12:$BF$5000,$T$7)&gt;=1,$T$7,IF(COUNTIFS('(6)定期点検調書'!$B$12:$B$5000,AM$61,'(6)定期点検調書'!$AH$12:$AH$5000,$C70,'(6)定期点検調書'!$BF$12:$BF$5000,$S$7)&gt;=1,$S$7,""))))))</f>
        <v/>
      </c>
      <c r="AN70" s="646" t="str">
        <f>IF(AN$61="","",IF(COUNTIFS('(6)定期点検調書'!$B$12:$B$5000,AN$61,'(6)定期点検調書'!$AH$12:$AH$5000,$C70,'(6)定期点検調書'!$BF$12:$BF$5000,$W$7)&gt;=1,$W$7,IF(COUNTIFS('(6)定期点検調書'!$B$12:$B$5000,AN$61,'(6)定期点検調書'!$AH$12:$AH$5000,$C70,'(6)定期点検調書'!$BF$12:$BF$5000,$V$7)&gt;=1,$V$7,IF(COUNTIFS('(6)定期点検調書'!$B$12:$B$5000,AN$61,'(6)定期点検調書'!$AH$12:$AH$5000,$C70,'(6)定期点検調書'!$BF$12:$BF$5000,$U$7)&gt;=1,$U$7,IF(COUNTIFS('(6)定期点検調書'!$B$12:$B$5000,AN$61,'(6)定期点検調書'!$AH$12:$AH$5000,$C70,'(6)定期点検調書'!$BF$12:$BF$5000,$T$7)&gt;=1,$T$7,IF(COUNTIFS('(6)定期点検調書'!$B$12:$B$5000,AN$61,'(6)定期点検調書'!$AH$12:$AH$5000,$C70,'(6)定期点検調書'!$BF$12:$BF$5000,$S$7)&gt;=1,$S$7,""))))))</f>
        <v/>
      </c>
      <c r="AO70" s="646" t="str">
        <f>IF(AO$61="","",IF(COUNTIFS('(6)定期点検調書'!$B$12:$B$5000,AO$61,'(6)定期点検調書'!$AH$12:$AH$5000,$C70,'(6)定期点検調書'!$BF$12:$BF$5000,$W$7)&gt;=1,$W$7,IF(COUNTIFS('(6)定期点検調書'!$B$12:$B$5000,AO$61,'(6)定期点検調書'!$AH$12:$AH$5000,$C70,'(6)定期点検調書'!$BF$12:$BF$5000,$V$7)&gt;=1,$V$7,IF(COUNTIFS('(6)定期点検調書'!$B$12:$B$5000,AO$61,'(6)定期点検調書'!$AH$12:$AH$5000,$C70,'(6)定期点検調書'!$BF$12:$BF$5000,$U$7)&gt;=1,$U$7,IF(COUNTIFS('(6)定期点検調書'!$B$12:$B$5000,AO$61,'(6)定期点検調書'!$AH$12:$AH$5000,$C70,'(6)定期点検調書'!$BF$12:$BF$5000,$T$7)&gt;=1,$T$7,IF(COUNTIFS('(6)定期点検調書'!$B$12:$B$5000,AO$61,'(6)定期点検調書'!$AH$12:$AH$5000,$C70,'(6)定期点検調書'!$BF$12:$BF$5000,$S$7)&gt;=1,$S$7,""))))))</f>
        <v/>
      </c>
      <c r="AP70" s="646" t="str">
        <f>IF(AP$61="","",IF(COUNTIFS('(6)定期点検調書'!$B$12:$B$5000,AP$61,'(6)定期点検調書'!$AH$12:$AH$5000,$C70,'(6)定期点検調書'!$BF$12:$BF$5000,$W$7)&gt;=1,$W$7,IF(COUNTIFS('(6)定期点検調書'!$B$12:$B$5000,AP$61,'(6)定期点検調書'!$AH$12:$AH$5000,$C70,'(6)定期点検調書'!$BF$12:$BF$5000,$V$7)&gt;=1,$V$7,IF(COUNTIFS('(6)定期点検調書'!$B$12:$B$5000,AP$61,'(6)定期点検調書'!$AH$12:$AH$5000,$C70,'(6)定期点検調書'!$BF$12:$BF$5000,$U$7)&gt;=1,$U$7,IF(COUNTIFS('(6)定期点検調書'!$B$12:$B$5000,AP$61,'(6)定期点検調書'!$AH$12:$AH$5000,$C70,'(6)定期点検調書'!$BF$12:$BF$5000,$T$7)&gt;=1,$T$7,IF(COUNTIFS('(6)定期点検調書'!$B$12:$B$5000,AP$61,'(6)定期点検調書'!$AH$12:$AH$5000,$C70,'(6)定期点検調書'!$BF$12:$BF$5000,$S$7)&gt;=1,$S$7,""))))))</f>
        <v/>
      </c>
      <c r="AQ70" s="646" t="str">
        <f>IF(AQ$61="","",IF(COUNTIFS('(6)定期点検調書'!$B$12:$B$5000,AQ$61,'(6)定期点検調書'!$AH$12:$AH$5000,$C70,'(6)定期点検調書'!$BF$12:$BF$5000,$W$7)&gt;=1,$W$7,IF(COUNTIFS('(6)定期点検調書'!$B$12:$B$5000,AQ$61,'(6)定期点検調書'!$AH$12:$AH$5000,$C70,'(6)定期点検調書'!$BF$12:$BF$5000,$V$7)&gt;=1,$V$7,IF(COUNTIFS('(6)定期点検調書'!$B$12:$B$5000,AQ$61,'(6)定期点検調書'!$AH$12:$AH$5000,$C70,'(6)定期点検調書'!$BF$12:$BF$5000,$U$7)&gt;=1,$U$7,IF(COUNTIFS('(6)定期点検調書'!$B$12:$B$5000,AQ$61,'(6)定期点検調書'!$AH$12:$AH$5000,$C70,'(6)定期点検調書'!$BF$12:$BF$5000,$T$7)&gt;=1,$T$7,IF(COUNTIFS('(6)定期点検調書'!$B$12:$B$5000,AQ$61,'(6)定期点検調書'!$AH$12:$AH$5000,$C70,'(6)定期点検調書'!$BF$12:$BF$5000,$S$7)&gt;=1,$S$7,""))))))</f>
        <v/>
      </c>
      <c r="AR70" s="646" t="str">
        <f>IF(AR$61="","",IF(COUNTIFS('(6)定期点検調書'!$B$12:$B$5000,AR$61,'(6)定期点検調書'!$AH$12:$AH$5000,$C70,'(6)定期点検調書'!$BF$12:$BF$5000,$W$7)&gt;=1,$W$7,IF(COUNTIFS('(6)定期点検調書'!$B$12:$B$5000,AR$61,'(6)定期点検調書'!$AH$12:$AH$5000,$C70,'(6)定期点検調書'!$BF$12:$BF$5000,$V$7)&gt;=1,$V$7,IF(COUNTIFS('(6)定期点検調書'!$B$12:$B$5000,AR$61,'(6)定期点検調書'!$AH$12:$AH$5000,$C70,'(6)定期点検調書'!$BF$12:$BF$5000,$U$7)&gt;=1,$U$7,IF(COUNTIFS('(6)定期点検調書'!$B$12:$B$5000,AR$61,'(6)定期点検調書'!$AH$12:$AH$5000,$C70,'(6)定期点検調書'!$BF$12:$BF$5000,$T$7)&gt;=1,$T$7,IF(COUNTIFS('(6)定期点検調書'!$B$12:$B$5000,AR$61,'(6)定期点検調書'!$AH$12:$AH$5000,$C70,'(6)定期点検調書'!$BF$12:$BF$5000,$S$7)&gt;=1,$S$7,""))))))</f>
        <v/>
      </c>
      <c r="AS70" s="646" t="str">
        <f>IF(AS$61="","",IF(COUNTIFS('(6)定期点検調書'!$B$12:$B$5000,AS$61,'(6)定期点検調書'!$AH$12:$AH$5000,$C70,'(6)定期点検調書'!$BF$12:$BF$5000,$W$7)&gt;=1,$W$7,IF(COUNTIFS('(6)定期点検調書'!$B$12:$B$5000,AS$61,'(6)定期点検調書'!$AH$12:$AH$5000,$C70,'(6)定期点検調書'!$BF$12:$BF$5000,$V$7)&gt;=1,$V$7,IF(COUNTIFS('(6)定期点検調書'!$B$12:$B$5000,AS$61,'(6)定期点検調書'!$AH$12:$AH$5000,$C70,'(6)定期点検調書'!$BF$12:$BF$5000,$U$7)&gt;=1,$U$7,IF(COUNTIFS('(6)定期点検調書'!$B$12:$B$5000,AS$61,'(6)定期点検調書'!$AH$12:$AH$5000,$C70,'(6)定期点検調書'!$BF$12:$BF$5000,$T$7)&gt;=1,$T$7,IF(COUNTIFS('(6)定期点検調書'!$B$12:$B$5000,AS$61,'(6)定期点検調書'!$AH$12:$AH$5000,$C70,'(6)定期点検調書'!$BF$12:$BF$5000,$S$7)&gt;=1,$S$7,""))))))</f>
        <v/>
      </c>
      <c r="AT70" s="646" t="str">
        <f>IF(AT$61="","",IF(COUNTIFS('(6)定期点検調書'!$B$12:$B$5000,AT$61,'(6)定期点検調書'!$AH$12:$AH$5000,$C70,'(6)定期点検調書'!$BF$12:$BF$5000,$W$7)&gt;=1,$W$7,IF(COUNTIFS('(6)定期点検調書'!$B$12:$B$5000,AT$61,'(6)定期点検調書'!$AH$12:$AH$5000,$C70,'(6)定期点検調書'!$BF$12:$BF$5000,$V$7)&gt;=1,$V$7,IF(COUNTIFS('(6)定期点検調書'!$B$12:$B$5000,AT$61,'(6)定期点検調書'!$AH$12:$AH$5000,$C70,'(6)定期点検調書'!$BF$12:$BF$5000,$U$7)&gt;=1,$U$7,IF(COUNTIFS('(6)定期点検調書'!$B$12:$B$5000,AT$61,'(6)定期点検調書'!$AH$12:$AH$5000,$C70,'(6)定期点検調書'!$BF$12:$BF$5000,$T$7)&gt;=1,$T$7,IF(COUNTIFS('(6)定期点検調書'!$B$12:$B$5000,AT$61,'(6)定期点検調書'!$AH$12:$AH$5000,$C70,'(6)定期点検調書'!$BF$12:$BF$5000,$S$7)&gt;=1,$S$7,""))))))</f>
        <v/>
      </c>
      <c r="AU70" s="646" t="str">
        <f>IF(AU$61="","",IF(COUNTIFS('(6)定期点検調書'!$B$12:$B$5000,AU$61,'(6)定期点検調書'!$AH$12:$AH$5000,$C70,'(6)定期点検調書'!$BF$12:$BF$5000,$W$7)&gt;=1,$W$7,IF(COUNTIFS('(6)定期点検調書'!$B$12:$B$5000,AU$61,'(6)定期点検調書'!$AH$12:$AH$5000,$C70,'(6)定期点検調書'!$BF$12:$BF$5000,$V$7)&gt;=1,$V$7,IF(COUNTIFS('(6)定期点検調書'!$B$12:$B$5000,AU$61,'(6)定期点検調書'!$AH$12:$AH$5000,$C70,'(6)定期点検調書'!$BF$12:$BF$5000,$U$7)&gt;=1,$U$7,IF(COUNTIFS('(6)定期点検調書'!$B$12:$B$5000,AU$61,'(6)定期点検調書'!$AH$12:$AH$5000,$C70,'(6)定期点検調書'!$BF$12:$BF$5000,$T$7)&gt;=1,$T$7,IF(COUNTIFS('(6)定期点検調書'!$B$12:$B$5000,AU$61,'(6)定期点検調書'!$AH$12:$AH$5000,$C70,'(6)定期点検調書'!$BF$12:$BF$5000,$S$7)&gt;=1,$S$7,""))))))</f>
        <v/>
      </c>
      <c r="AV70" s="646" t="str">
        <f>IF(AV$61="","",IF(COUNTIFS('(6)定期点検調書'!$B$12:$B$5000,AV$61,'(6)定期点検調書'!$AH$12:$AH$5000,$C70,'(6)定期点検調書'!$BF$12:$BF$5000,$W$7)&gt;=1,$W$7,IF(COUNTIFS('(6)定期点検調書'!$B$12:$B$5000,AV$61,'(6)定期点検調書'!$AH$12:$AH$5000,$C70,'(6)定期点検調書'!$BF$12:$BF$5000,$V$7)&gt;=1,$V$7,IF(COUNTIFS('(6)定期点検調書'!$B$12:$B$5000,AV$61,'(6)定期点検調書'!$AH$12:$AH$5000,$C70,'(6)定期点検調書'!$BF$12:$BF$5000,$U$7)&gt;=1,$U$7,IF(COUNTIFS('(6)定期点検調書'!$B$12:$B$5000,AV$61,'(6)定期点検調書'!$AH$12:$AH$5000,$C70,'(6)定期点検調書'!$BF$12:$BF$5000,$T$7)&gt;=1,$T$7,IF(COUNTIFS('(6)定期点検調書'!$B$12:$B$5000,AV$61,'(6)定期点検調書'!$AH$12:$AH$5000,$C70,'(6)定期点検調書'!$BF$12:$BF$5000,$S$7)&gt;=1,$S$7,""))))))</f>
        <v/>
      </c>
      <c r="AW70" s="646" t="str">
        <f>IF(AW$61="","",IF(COUNTIFS('(6)定期点検調書'!$B$12:$B$5000,AW$61,'(6)定期点検調書'!$AH$12:$AH$5000,$C70,'(6)定期点検調書'!$BF$12:$BF$5000,$W$7)&gt;=1,$W$7,IF(COUNTIFS('(6)定期点検調書'!$B$12:$B$5000,AW$61,'(6)定期点検調書'!$AH$12:$AH$5000,$C70,'(6)定期点検調書'!$BF$12:$BF$5000,$V$7)&gt;=1,$V$7,IF(COUNTIFS('(6)定期点検調書'!$B$12:$B$5000,AW$61,'(6)定期点検調書'!$AH$12:$AH$5000,$C70,'(6)定期点検調書'!$BF$12:$BF$5000,$U$7)&gt;=1,$U$7,IF(COUNTIFS('(6)定期点検調書'!$B$12:$B$5000,AW$61,'(6)定期点検調書'!$AH$12:$AH$5000,$C70,'(6)定期点検調書'!$BF$12:$BF$5000,$T$7)&gt;=1,$T$7,IF(COUNTIFS('(6)定期点検調書'!$B$12:$B$5000,AW$61,'(6)定期点検調書'!$AH$12:$AH$5000,$C70,'(6)定期点検調書'!$BF$12:$BF$5000,$S$7)&gt;=1,$S$7,""))))))</f>
        <v/>
      </c>
      <c r="AX70" s="646" t="str">
        <f>IF(AX$61="","",IF(COUNTIFS('(6)定期点検調書'!$B$12:$B$5000,AX$61,'(6)定期点検調書'!$AH$12:$AH$5000,$C70,'(6)定期点検調書'!$BF$12:$BF$5000,$W$7)&gt;=1,$W$7,IF(COUNTIFS('(6)定期点検調書'!$B$12:$B$5000,AX$61,'(6)定期点検調書'!$AH$12:$AH$5000,$C70,'(6)定期点検調書'!$BF$12:$BF$5000,$V$7)&gt;=1,$V$7,IF(COUNTIFS('(6)定期点検調書'!$B$12:$B$5000,AX$61,'(6)定期点検調書'!$AH$12:$AH$5000,$C70,'(6)定期点検調書'!$BF$12:$BF$5000,$U$7)&gt;=1,$U$7,IF(COUNTIFS('(6)定期点検調書'!$B$12:$B$5000,AX$61,'(6)定期点検調書'!$AH$12:$AH$5000,$C70,'(6)定期点検調書'!$BF$12:$BF$5000,$T$7)&gt;=1,$T$7,IF(COUNTIFS('(6)定期点検調書'!$B$12:$B$5000,AX$61,'(6)定期点検調書'!$AH$12:$AH$5000,$C70,'(6)定期点検調書'!$BF$12:$BF$5000,$S$7)&gt;=1,$S$7,""))))))</f>
        <v/>
      </c>
      <c r="AY70" s="646" t="str">
        <f>IF(AY$61="","",IF(COUNTIFS('(6)定期点検調書'!$B$12:$B$5000,AY$61,'(6)定期点検調書'!$AH$12:$AH$5000,$C70,'(6)定期点検調書'!$BF$12:$BF$5000,$W$7)&gt;=1,$W$7,IF(COUNTIFS('(6)定期点検調書'!$B$12:$B$5000,AY$61,'(6)定期点検調書'!$AH$12:$AH$5000,$C70,'(6)定期点検調書'!$BF$12:$BF$5000,$V$7)&gt;=1,$V$7,IF(COUNTIFS('(6)定期点検調書'!$B$12:$B$5000,AY$61,'(6)定期点検調書'!$AH$12:$AH$5000,$C70,'(6)定期点検調書'!$BF$12:$BF$5000,$U$7)&gt;=1,$U$7,IF(COUNTIFS('(6)定期点検調書'!$B$12:$B$5000,AY$61,'(6)定期点検調書'!$AH$12:$AH$5000,$C70,'(6)定期点検調書'!$BF$12:$BF$5000,$T$7)&gt;=1,$T$7,IF(COUNTIFS('(6)定期点検調書'!$B$12:$B$5000,AY$61,'(6)定期点検調書'!$AH$12:$AH$5000,$C70,'(6)定期点検調書'!$BF$12:$BF$5000,$S$7)&gt;=1,$S$7,""))))))</f>
        <v/>
      </c>
      <c r="AZ70" s="646" t="str">
        <f>IF(AZ$61="","",IF(COUNTIFS('(6)定期点検調書'!$B$12:$B$5000,AZ$61,'(6)定期点検調書'!$AH$12:$AH$5000,$C70,'(6)定期点検調書'!$BF$12:$BF$5000,$W$7)&gt;=1,$W$7,IF(COUNTIFS('(6)定期点検調書'!$B$12:$B$5000,AZ$61,'(6)定期点検調書'!$AH$12:$AH$5000,$C70,'(6)定期点検調書'!$BF$12:$BF$5000,$V$7)&gt;=1,$V$7,IF(COUNTIFS('(6)定期点検調書'!$B$12:$B$5000,AZ$61,'(6)定期点検調書'!$AH$12:$AH$5000,$C70,'(6)定期点検調書'!$BF$12:$BF$5000,$U$7)&gt;=1,$U$7,IF(COUNTIFS('(6)定期点検調書'!$B$12:$B$5000,AZ$61,'(6)定期点検調書'!$AH$12:$AH$5000,$C70,'(6)定期点検調書'!$BF$12:$BF$5000,$T$7)&gt;=1,$T$7,IF(COUNTIFS('(6)定期点検調書'!$B$12:$B$5000,AZ$61,'(6)定期点検調書'!$AH$12:$AH$5000,$C70,'(6)定期点検調書'!$BF$12:$BF$5000,$S$7)&gt;=1,$S$7,""))))))</f>
        <v/>
      </c>
      <c r="BA70" s="647" t="str">
        <f>IF(BA$61="","",IF(COUNTIFS('(6)定期点検調書'!$B$12:$B$5000,BA$61,'(6)定期点検調書'!$AH$12:$AH$5000,$C70,'(6)定期点検調書'!$BF$12:$BF$5000,$W$7)&gt;=1,$W$7,IF(COUNTIFS('(6)定期点検調書'!$B$12:$B$5000,BA$61,'(6)定期点検調書'!$AH$12:$AH$5000,$C70,'(6)定期点検調書'!$BF$12:$BF$5000,$V$7)&gt;=1,$V$7,IF(COUNTIFS('(6)定期点検調書'!$B$12:$B$5000,BA$61,'(6)定期点検調書'!$AH$12:$AH$5000,$C70,'(6)定期点検調書'!$BF$12:$BF$5000,$U$7)&gt;=1,$U$7,IF(COUNTIFS('(6)定期点検調書'!$B$12:$B$5000,BA$61,'(6)定期点検調書'!$AH$12:$AH$5000,$C70,'(6)定期点検調書'!$BF$12:$BF$5000,$T$7)&gt;=1,$T$7,IF(COUNTIFS('(6)定期点検調書'!$B$12:$B$5000,BA$61,'(6)定期点検調書'!$AH$12:$AH$5000,$C70,'(6)定期点検調書'!$BF$12:$BF$5000,$S$7)&gt;=1,$S$7,""))))))</f>
        <v/>
      </c>
      <c r="BB70" s="1"/>
    </row>
    <row r="71" spans="2:55" ht="18.75" customHeight="1" thickTop="1" x14ac:dyDescent="0.2">
      <c r="B71" s="1850" t="s">
        <v>902</v>
      </c>
      <c r="C71" s="1851"/>
      <c r="D71" s="1851"/>
      <c r="E71" s="1851"/>
      <c r="F71" s="1851"/>
      <c r="G71" s="1852"/>
      <c r="H71" s="468" t="str">
        <f t="shared" ref="H71:BA71" si="7">IF(COUNTIF(H62:H70,$W$7),$W$7,IF(COUNTIF(H62:H70,$V$7),$V$7,IF(COUNTIF(H62:H70,$U$7),$U$7,IF(COUNTIF(H62:H70,$T$7),$T$7,IF(COUNTIF(H62:H70,$S$7),$S$7,"")))))</f>
        <v/>
      </c>
      <c r="I71" s="463" t="str">
        <f t="shared" si="7"/>
        <v/>
      </c>
      <c r="J71" s="463" t="str">
        <f t="shared" si="7"/>
        <v/>
      </c>
      <c r="K71" s="463" t="str">
        <f t="shared" si="7"/>
        <v/>
      </c>
      <c r="L71" s="463" t="str">
        <f t="shared" si="7"/>
        <v/>
      </c>
      <c r="M71" s="463" t="str">
        <f t="shared" si="7"/>
        <v/>
      </c>
      <c r="N71" s="463" t="str">
        <f t="shared" si="7"/>
        <v/>
      </c>
      <c r="O71" s="463" t="str">
        <f t="shared" si="7"/>
        <v/>
      </c>
      <c r="P71" s="463" t="str">
        <f t="shared" si="7"/>
        <v/>
      </c>
      <c r="Q71" s="463" t="str">
        <f t="shared" si="7"/>
        <v/>
      </c>
      <c r="R71" s="463" t="str">
        <f t="shared" si="7"/>
        <v/>
      </c>
      <c r="S71" s="463" t="str">
        <f t="shared" si="7"/>
        <v/>
      </c>
      <c r="T71" s="463" t="str">
        <f t="shared" si="7"/>
        <v/>
      </c>
      <c r="U71" s="463" t="str">
        <f t="shared" si="7"/>
        <v/>
      </c>
      <c r="V71" s="463" t="str">
        <f t="shared" si="7"/>
        <v/>
      </c>
      <c r="W71" s="463" t="str">
        <f t="shared" si="7"/>
        <v/>
      </c>
      <c r="X71" s="463" t="str">
        <f t="shared" si="7"/>
        <v/>
      </c>
      <c r="Y71" s="463" t="str">
        <f t="shared" si="7"/>
        <v/>
      </c>
      <c r="Z71" s="463" t="str">
        <f t="shared" si="7"/>
        <v/>
      </c>
      <c r="AA71" s="463" t="str">
        <f t="shared" si="7"/>
        <v/>
      </c>
      <c r="AB71" s="463" t="str">
        <f t="shared" si="7"/>
        <v/>
      </c>
      <c r="AC71" s="463" t="str">
        <f t="shared" si="7"/>
        <v/>
      </c>
      <c r="AD71" s="463" t="str">
        <f t="shared" si="7"/>
        <v/>
      </c>
      <c r="AE71" s="463" t="str">
        <f t="shared" si="7"/>
        <v/>
      </c>
      <c r="AF71" s="463" t="str">
        <f t="shared" si="7"/>
        <v/>
      </c>
      <c r="AG71" s="463" t="str">
        <f t="shared" si="7"/>
        <v/>
      </c>
      <c r="AH71" s="463" t="str">
        <f t="shared" si="7"/>
        <v/>
      </c>
      <c r="AI71" s="463" t="str">
        <f t="shared" si="7"/>
        <v/>
      </c>
      <c r="AJ71" s="463" t="str">
        <f t="shared" si="7"/>
        <v/>
      </c>
      <c r="AK71" s="463" t="str">
        <f t="shared" si="7"/>
        <v/>
      </c>
      <c r="AL71" s="463" t="str">
        <f t="shared" si="7"/>
        <v/>
      </c>
      <c r="AM71" s="463" t="str">
        <f t="shared" si="7"/>
        <v/>
      </c>
      <c r="AN71" s="463" t="str">
        <f t="shared" si="7"/>
        <v/>
      </c>
      <c r="AO71" s="463" t="str">
        <f t="shared" si="7"/>
        <v/>
      </c>
      <c r="AP71" s="463" t="str">
        <f t="shared" si="7"/>
        <v/>
      </c>
      <c r="AQ71" s="463" t="str">
        <f t="shared" si="7"/>
        <v/>
      </c>
      <c r="AR71" s="463" t="str">
        <f t="shared" si="7"/>
        <v/>
      </c>
      <c r="AS71" s="463" t="str">
        <f t="shared" si="7"/>
        <v/>
      </c>
      <c r="AT71" s="463" t="str">
        <f t="shared" si="7"/>
        <v/>
      </c>
      <c r="AU71" s="463" t="str">
        <f t="shared" si="7"/>
        <v/>
      </c>
      <c r="AV71" s="463" t="str">
        <f t="shared" si="7"/>
        <v/>
      </c>
      <c r="AW71" s="463" t="str">
        <f t="shared" si="7"/>
        <v/>
      </c>
      <c r="AX71" s="463" t="str">
        <f t="shared" si="7"/>
        <v/>
      </c>
      <c r="AY71" s="463" t="str">
        <f t="shared" si="7"/>
        <v/>
      </c>
      <c r="AZ71" s="463" t="str">
        <f t="shared" si="7"/>
        <v/>
      </c>
      <c r="BA71" s="464" t="str">
        <f t="shared" si="7"/>
        <v/>
      </c>
    </row>
    <row r="72" spans="2:55" ht="18.75" customHeight="1" x14ac:dyDescent="0.2">
      <c r="B72" s="1841" t="s">
        <v>927</v>
      </c>
      <c r="C72" s="1842"/>
      <c r="D72" s="1842"/>
      <c r="E72" s="1842"/>
      <c r="F72" s="1842"/>
      <c r="G72" s="1843"/>
      <c r="H72" s="467" t="str">
        <f>IF(H61="","",IF(COUNTIFS('(6)定期点検調書'!$B$12:$B$4999,H61,'(6)定期点検調書'!$BF$12:$BF$4999,$Y$7),$Y$7,IF(COUNTIFS('(6)定期点検調書'!$B$12:$B$4999,H61,'(6)定期点検調書'!$BF$12:$BF$4999,$X$7),$X$7,"")))</f>
        <v/>
      </c>
      <c r="I72" s="465" t="str">
        <f>IF(I61="","",IF(COUNTIFS('(6)定期点検調書'!$B$12:$B$4999,I61,'(6)定期点検調書'!$BF$12:$BF$4999,$Y$7),$Y$7,IF(COUNTIFS('(6)定期点検調書'!$B$12:$B$4999,I61,'(6)定期点検調書'!$BF$12:$BF$4999,$X$7),$X$7,"")))</f>
        <v/>
      </c>
      <c r="J72" s="465" t="str">
        <f>IF(J61="","",IF(COUNTIFS('(6)定期点検調書'!$B$12:$B$4999,J61,'(6)定期点検調書'!$BF$12:$BF$4999,$Y$7),$Y$7,IF(COUNTIFS('(6)定期点検調書'!$B$12:$B$4999,J61,'(6)定期点検調書'!$BF$12:$BF$4999,$X$7),$X$7,"")))</f>
        <v/>
      </c>
      <c r="K72" s="465" t="str">
        <f>IF(K61="","",IF(COUNTIFS('(6)定期点検調書'!$B$12:$B$4999,K61,'(6)定期点検調書'!$BF$12:$BF$4999,$Y$7),$Y$7,IF(COUNTIFS('(6)定期点検調書'!$B$12:$B$4999,K61,'(6)定期点検調書'!$BF$12:$BF$4999,$X$7),$X$7,"")))</f>
        <v/>
      </c>
      <c r="L72" s="465" t="str">
        <f>IF(L61="","",IF(COUNTIFS('(6)定期点検調書'!$B$12:$B$4999,L61,'(6)定期点検調書'!$BF$12:$BF$4999,$Y$7),$Y$7,IF(COUNTIFS('(6)定期点検調書'!$B$12:$B$4999,L61,'(6)定期点検調書'!$BF$12:$BF$4999,$X$7),$X$7,"")))</f>
        <v/>
      </c>
      <c r="M72" s="465" t="str">
        <f>IF(M61="","",IF(COUNTIFS('(6)定期点検調書'!$B$12:$B$4999,M61,'(6)定期点検調書'!$BF$12:$BF$4999,$Y$7),$Y$7,IF(COUNTIFS('(6)定期点検調書'!$B$12:$B$4999,M61,'(6)定期点検調書'!$BF$12:$BF$4999,$X$7),$X$7,"")))</f>
        <v/>
      </c>
      <c r="N72" s="465" t="str">
        <f>IF(N61="","",IF(COUNTIFS('(6)定期点検調書'!$B$12:$B$4999,N61,'(6)定期点検調書'!$BF$12:$BF$4999,$Y$7),$Y$7,IF(COUNTIFS('(6)定期点検調書'!$B$12:$B$4999,N61,'(6)定期点検調書'!$BF$12:$BF$4999,$X$7),$X$7,"")))</f>
        <v/>
      </c>
      <c r="O72" s="465" t="str">
        <f>IF(O61="","",IF(COUNTIFS('(6)定期点検調書'!$B$12:$B$4999,O61,'(6)定期点検調書'!$BF$12:$BF$4999,$Y$7),$Y$7,IF(COUNTIFS('(6)定期点検調書'!$B$12:$B$4999,O61,'(6)定期点検調書'!$BF$12:$BF$4999,$X$7),$X$7,"")))</f>
        <v/>
      </c>
      <c r="P72" s="465" t="str">
        <f>IF(P61="","",IF(COUNTIFS('(6)定期点検調書'!$B$12:$B$4999,P61,'(6)定期点検調書'!$BF$12:$BF$4999,$Y$7),$Y$7,IF(COUNTIFS('(6)定期点検調書'!$B$12:$B$4999,P61,'(6)定期点検調書'!$BF$12:$BF$4999,$X$7),$X$7,"")))</f>
        <v/>
      </c>
      <c r="Q72" s="465" t="str">
        <f>IF(Q61="","",IF(COUNTIFS('(6)定期点検調書'!$B$12:$B$4999,Q61,'(6)定期点検調書'!$BF$12:$BF$4999,$Y$7),$Y$7,IF(COUNTIFS('(6)定期点検調書'!$B$12:$B$4999,Q61,'(6)定期点検調書'!$BF$12:$BF$4999,$X$7),$X$7,"")))</f>
        <v/>
      </c>
      <c r="R72" s="465" t="str">
        <f>IF(R61="","",IF(COUNTIFS('(6)定期点検調書'!$B$12:$B$4999,R61,'(6)定期点検調書'!$BF$12:$BF$4999,$Y$7),$Y$7,IF(COUNTIFS('(6)定期点検調書'!$B$12:$B$4999,R61,'(6)定期点検調書'!$BF$12:$BF$4999,$X$7),$X$7,"")))</f>
        <v/>
      </c>
      <c r="S72" s="465" t="str">
        <f>IF(S61="","",IF(COUNTIFS('(6)定期点検調書'!$B$12:$B$4999,S61,'(6)定期点検調書'!$BF$12:$BF$4999,$Y$7),$Y$7,IF(COUNTIFS('(6)定期点検調書'!$B$12:$B$4999,S61,'(6)定期点検調書'!$BF$12:$BF$4999,$X$7),$X$7,"")))</f>
        <v/>
      </c>
      <c r="T72" s="465" t="str">
        <f>IF(T61="","",IF(COUNTIFS('(6)定期点検調書'!$B$12:$B$4999,T61,'(6)定期点検調書'!$BF$12:$BF$4999,$Y$7),$Y$7,IF(COUNTIFS('(6)定期点検調書'!$B$12:$B$4999,T61,'(6)定期点検調書'!$BF$12:$BF$4999,$X$7),$X$7,"")))</f>
        <v/>
      </c>
      <c r="U72" s="465" t="str">
        <f>IF(U61="","",IF(COUNTIFS('(6)定期点検調書'!$B$12:$B$4999,U61,'(6)定期点検調書'!$BF$12:$BF$4999,$Y$7),$Y$7,IF(COUNTIFS('(6)定期点検調書'!$B$12:$B$4999,U61,'(6)定期点検調書'!$BF$12:$BF$4999,$X$7),$X$7,"")))</f>
        <v/>
      </c>
      <c r="V72" s="465" t="str">
        <f>IF(V61="","",IF(COUNTIFS('(6)定期点検調書'!$B$12:$B$4999,V61,'(6)定期点検調書'!$BF$12:$BF$4999,$Y$7),$Y$7,IF(COUNTIFS('(6)定期点検調書'!$B$12:$B$4999,V61,'(6)定期点検調書'!$BF$12:$BF$4999,$X$7),$X$7,"")))</f>
        <v/>
      </c>
      <c r="W72" s="465" t="str">
        <f>IF(W61="","",IF(COUNTIFS('(6)定期点検調書'!$B$12:$B$4999,W61,'(6)定期点検調書'!$BF$12:$BF$4999,$Y$7),$Y$7,IF(COUNTIFS('(6)定期点検調書'!$B$12:$B$4999,W61,'(6)定期点検調書'!$BF$12:$BF$4999,$X$7),$X$7,"")))</f>
        <v/>
      </c>
      <c r="X72" s="465" t="str">
        <f>IF(X61="","",IF(COUNTIFS('(6)定期点検調書'!$B$12:$B$4999,X61,'(6)定期点検調書'!$BF$12:$BF$4999,$Y$7),$Y$7,IF(COUNTIFS('(6)定期点検調書'!$B$12:$B$4999,X61,'(6)定期点検調書'!$BF$12:$BF$4999,$X$7),$X$7,"")))</f>
        <v/>
      </c>
      <c r="Y72" s="465" t="str">
        <f>IF(Y61="","",IF(COUNTIFS('(6)定期点検調書'!$B$12:$B$4999,Y61,'(6)定期点検調書'!$BF$12:$BF$4999,$Y$7),$Y$7,IF(COUNTIFS('(6)定期点検調書'!$B$12:$B$4999,Y61,'(6)定期点検調書'!$BF$12:$BF$4999,$X$7),$X$7,"")))</f>
        <v/>
      </c>
      <c r="Z72" s="465" t="str">
        <f>IF(Z61="","",IF(COUNTIFS('(6)定期点検調書'!$B$12:$B$4999,Z61,'(6)定期点検調書'!$BF$12:$BF$4999,$Y$7),$Y$7,IF(COUNTIFS('(6)定期点検調書'!$B$12:$B$4999,Z61,'(6)定期点検調書'!$BF$12:$BF$4999,$X$7),$X$7,"")))</f>
        <v/>
      </c>
      <c r="AA72" s="465" t="str">
        <f>IF(AA61="","",IF(COUNTIFS('(6)定期点検調書'!$B$12:$B$4999,AA61,'(6)定期点検調書'!$BF$12:$BF$4999,$Y$7),$Y$7,IF(COUNTIFS('(6)定期点検調書'!$B$12:$B$4999,AA61,'(6)定期点検調書'!$BF$12:$BF$4999,$X$7),$X$7,"")))</f>
        <v/>
      </c>
      <c r="AB72" s="465" t="str">
        <f>IF(AB61="","",IF(COUNTIFS('(6)定期点検調書'!$B$12:$B$4999,AB61,'(6)定期点検調書'!$BF$12:$BF$4999,$Y$7),$Y$7,IF(COUNTIFS('(6)定期点検調書'!$B$12:$B$4999,AB61,'(6)定期点検調書'!$BF$12:$BF$4999,$X$7),$X$7,"")))</f>
        <v/>
      </c>
      <c r="AC72" s="465" t="str">
        <f>IF(AC61="","",IF(COUNTIFS('(6)定期点検調書'!$B$12:$B$4999,AC61,'(6)定期点検調書'!$BF$12:$BF$4999,$Y$7),$Y$7,IF(COUNTIFS('(6)定期点検調書'!$B$12:$B$4999,AC61,'(6)定期点検調書'!$BF$12:$BF$4999,$X$7),$X$7,"")))</f>
        <v/>
      </c>
      <c r="AD72" s="465" t="str">
        <f>IF(AD61="","",IF(COUNTIFS('(6)定期点検調書'!$B$12:$B$4999,AD61,'(6)定期点検調書'!$BF$12:$BF$4999,$Y$7),$Y$7,IF(COUNTIFS('(6)定期点検調書'!$B$12:$B$4999,AD61,'(6)定期点検調書'!$BF$12:$BF$4999,$X$7),$X$7,"")))</f>
        <v/>
      </c>
      <c r="AE72" s="465" t="str">
        <f>IF(AE61="","",IF(COUNTIFS('(6)定期点検調書'!$B$12:$B$4999,AE61,'(6)定期点検調書'!$BF$12:$BF$4999,$Y$7),$Y$7,IF(COUNTIFS('(6)定期点検調書'!$B$12:$B$4999,AE61,'(6)定期点検調書'!$BF$12:$BF$4999,$X$7),$X$7,"")))</f>
        <v/>
      </c>
      <c r="AF72" s="465" t="str">
        <f>IF(AF61="","",IF(COUNTIFS('(6)定期点検調書'!$B$12:$B$4999,AF61,'(6)定期点検調書'!$BF$12:$BF$4999,$Y$7),$Y$7,IF(COUNTIFS('(6)定期点検調書'!$B$12:$B$4999,AF61,'(6)定期点検調書'!$BF$12:$BF$4999,$X$7),$X$7,"")))</f>
        <v/>
      </c>
      <c r="AG72" s="465" t="str">
        <f>IF(AG61="","",IF(COUNTIFS('(6)定期点検調書'!$B$12:$B$4999,AG61,'(6)定期点検調書'!$BF$12:$BF$4999,$Y$7),$Y$7,IF(COUNTIFS('(6)定期点検調書'!$B$12:$B$4999,AG61,'(6)定期点検調書'!$BF$12:$BF$4999,$X$7),$X$7,"")))</f>
        <v/>
      </c>
      <c r="AH72" s="465" t="str">
        <f>IF(AH61="","",IF(COUNTIFS('(6)定期点検調書'!$B$12:$B$4999,AH61,'(6)定期点検調書'!$BF$12:$BF$4999,$Y$7),$Y$7,IF(COUNTIFS('(6)定期点検調書'!$B$12:$B$4999,AH61,'(6)定期点検調書'!$BF$12:$BF$4999,$X$7),$X$7,"")))</f>
        <v/>
      </c>
      <c r="AI72" s="465" t="str">
        <f>IF(AI61="","",IF(COUNTIFS('(6)定期点検調書'!$B$12:$B$4999,AI61,'(6)定期点検調書'!$BF$12:$BF$4999,$Y$7),$Y$7,IF(COUNTIFS('(6)定期点検調書'!$B$12:$B$4999,AI61,'(6)定期点検調書'!$BF$12:$BF$4999,$X$7),$X$7,"")))</f>
        <v/>
      </c>
      <c r="AJ72" s="465" t="str">
        <f>IF(AJ61="","",IF(COUNTIFS('(6)定期点検調書'!$B$12:$B$4999,AJ61,'(6)定期点検調書'!$BF$12:$BF$4999,$Y$7),$Y$7,IF(COUNTIFS('(6)定期点検調書'!$B$12:$B$4999,AJ61,'(6)定期点検調書'!$BF$12:$BF$4999,$X$7),$X$7,"")))</f>
        <v/>
      </c>
      <c r="AK72" s="465" t="str">
        <f>IF(AK61="","",IF(COUNTIFS('(6)定期点検調書'!$B$12:$B$4999,AK61,'(6)定期点検調書'!$BF$12:$BF$4999,$Y$7),$Y$7,IF(COUNTIFS('(6)定期点検調書'!$B$12:$B$4999,AK61,'(6)定期点検調書'!$BF$12:$BF$4999,$X$7),$X$7,"")))</f>
        <v/>
      </c>
      <c r="AL72" s="465" t="str">
        <f>IF(AL61="","",IF(COUNTIFS('(6)定期点検調書'!$B$12:$B$4999,AL61,'(6)定期点検調書'!$BF$12:$BF$4999,$Y$7),$Y$7,IF(COUNTIFS('(6)定期点検調書'!$B$12:$B$4999,AL61,'(6)定期点検調書'!$BF$12:$BF$4999,$X$7),$X$7,"")))</f>
        <v/>
      </c>
      <c r="AM72" s="465" t="str">
        <f>IF(AM61="","",IF(COUNTIFS('(6)定期点検調書'!$B$12:$B$4999,AM61,'(6)定期点検調書'!$BF$12:$BF$4999,$Y$7),$Y$7,IF(COUNTIFS('(6)定期点検調書'!$B$12:$B$4999,AM61,'(6)定期点検調書'!$BF$12:$BF$4999,$X$7),$X$7,"")))</f>
        <v/>
      </c>
      <c r="AN72" s="465" t="str">
        <f>IF(AN61="","",IF(COUNTIFS('(6)定期点検調書'!$B$12:$B$4999,AN61,'(6)定期点検調書'!$BF$12:$BF$4999,$Y$7),$Y$7,IF(COUNTIFS('(6)定期点検調書'!$B$12:$B$4999,AN61,'(6)定期点検調書'!$BF$12:$BF$4999,$X$7),$X$7,"")))</f>
        <v/>
      </c>
      <c r="AO72" s="465" t="str">
        <f>IF(AO61="","",IF(COUNTIFS('(6)定期点検調書'!$B$12:$B$4999,AO61,'(6)定期点検調書'!$BF$12:$BF$4999,$Y$7),$Y$7,IF(COUNTIFS('(6)定期点検調書'!$B$12:$B$4999,AO61,'(6)定期点検調書'!$BF$12:$BF$4999,$X$7),$X$7,"")))</f>
        <v/>
      </c>
      <c r="AP72" s="465" t="str">
        <f>IF(AP61="","",IF(COUNTIFS('(6)定期点検調書'!$B$12:$B$4999,AP61,'(6)定期点検調書'!$BF$12:$BF$4999,$Y$7),$Y$7,IF(COUNTIFS('(6)定期点検調書'!$B$12:$B$4999,AP61,'(6)定期点検調書'!$BF$12:$BF$4999,$X$7),$X$7,"")))</f>
        <v/>
      </c>
      <c r="AQ72" s="465" t="str">
        <f>IF(AQ61="","",IF(COUNTIFS('(6)定期点検調書'!$B$12:$B$4999,AQ61,'(6)定期点検調書'!$BF$12:$BF$4999,$Y$7),$Y$7,IF(COUNTIFS('(6)定期点検調書'!$B$12:$B$4999,AQ61,'(6)定期点検調書'!$BF$12:$BF$4999,$X$7),$X$7,"")))</f>
        <v/>
      </c>
      <c r="AR72" s="465" t="str">
        <f>IF(AR61="","",IF(COUNTIFS('(6)定期点検調書'!$B$12:$B$4999,AR61,'(6)定期点検調書'!$BF$12:$BF$4999,$Y$7),$Y$7,IF(COUNTIFS('(6)定期点検調書'!$B$12:$B$4999,AR61,'(6)定期点検調書'!$BF$12:$BF$4999,$X$7),$X$7,"")))</f>
        <v/>
      </c>
      <c r="AS72" s="465" t="str">
        <f>IF(AS61="","",IF(COUNTIFS('(6)定期点検調書'!$B$12:$B$4999,AS61,'(6)定期点検調書'!$BF$12:$BF$4999,$Y$7),$Y$7,IF(COUNTIFS('(6)定期点検調書'!$B$12:$B$4999,AS61,'(6)定期点検調書'!$BF$12:$BF$4999,$X$7),$X$7,"")))</f>
        <v/>
      </c>
      <c r="AT72" s="465" t="str">
        <f>IF(AT61="","",IF(COUNTIFS('(6)定期点検調書'!$B$12:$B$4999,AT61,'(6)定期点検調書'!$BF$12:$BF$4999,$Y$7),$Y$7,IF(COUNTIFS('(6)定期点検調書'!$B$12:$B$4999,AT61,'(6)定期点検調書'!$BF$12:$BF$4999,$X$7),$X$7,"")))</f>
        <v/>
      </c>
      <c r="AU72" s="465" t="str">
        <f>IF(AU61="","",IF(COUNTIFS('(6)定期点検調書'!$B$12:$B$4999,AU61,'(6)定期点検調書'!$BF$12:$BF$4999,$Y$7),$Y$7,IF(COUNTIFS('(6)定期点検調書'!$B$12:$B$4999,AU61,'(6)定期点検調書'!$BF$12:$BF$4999,$X$7),$X$7,"")))</f>
        <v/>
      </c>
      <c r="AV72" s="465" t="str">
        <f>IF(AV61="","",IF(COUNTIFS('(6)定期点検調書'!$B$12:$B$4999,AV61,'(6)定期点検調書'!$BF$12:$BF$4999,$Y$7),$Y$7,IF(COUNTIFS('(6)定期点検調書'!$B$12:$B$4999,AV61,'(6)定期点検調書'!$BF$12:$BF$4999,$X$7),$X$7,"")))</f>
        <v/>
      </c>
      <c r="AW72" s="465" t="str">
        <f>IF(AW61="","",IF(COUNTIFS('(6)定期点検調書'!$B$12:$B$4999,AW61,'(6)定期点検調書'!$BF$12:$BF$4999,$Y$7),$Y$7,IF(COUNTIFS('(6)定期点検調書'!$B$12:$B$4999,AW61,'(6)定期点検調書'!$BF$12:$BF$4999,$X$7),$X$7,"")))</f>
        <v/>
      </c>
      <c r="AX72" s="465" t="str">
        <f>IF(AX61="","",IF(COUNTIFS('(6)定期点検調書'!$B$12:$B$4999,AX61,'(6)定期点検調書'!$BF$12:$BF$4999,$Y$7),$Y$7,IF(COUNTIFS('(6)定期点検調書'!$B$12:$B$4999,AX61,'(6)定期点検調書'!$BF$12:$BF$4999,$X$7),$X$7,"")))</f>
        <v/>
      </c>
      <c r="AY72" s="465" t="str">
        <f>IF(AY61="","",IF(COUNTIFS('(6)定期点検調書'!$B$12:$B$4999,AY61,'(6)定期点検調書'!$BF$12:$BF$4999,$Y$7),$Y$7,IF(COUNTIFS('(6)定期点検調書'!$B$12:$B$4999,AY61,'(6)定期点検調書'!$BF$12:$BF$4999,$X$7),$X$7,"")))</f>
        <v/>
      </c>
      <c r="AZ72" s="465" t="str">
        <f>IF(AZ61="","",IF(COUNTIFS('(6)定期点検調書'!$B$12:$B$4999,AZ61,'(6)定期点検調書'!$BF$12:$BF$4999,$Y$7),$Y$7,IF(COUNTIFS('(6)定期点検調書'!$B$12:$B$4999,AZ61,'(6)定期点検調書'!$BF$12:$BF$4999,$X$7),$X$7,"")))</f>
        <v/>
      </c>
      <c r="BA72" s="466" t="str">
        <f>IF(BA61="","",IF(COUNTIFS('(6)定期点検調書'!$B$12:$B$4999,BA61,'(6)定期点検調書'!$BF$12:$BF$4999,$Y$7),$Y$7,IF(COUNTIFS('(6)定期点検調書'!$B$12:$B$4999,BA61,'(6)定期点検調書'!$BF$12:$BF$4999,$X$7),$X$7,"")))</f>
        <v/>
      </c>
    </row>
    <row r="73" spans="2:55" ht="18.75" customHeight="1" x14ac:dyDescent="0.2">
      <c r="B73" s="1841" t="s">
        <v>928</v>
      </c>
      <c r="C73" s="1842"/>
      <c r="D73" s="1842"/>
      <c r="E73" s="1842"/>
      <c r="F73" s="1842"/>
      <c r="G73" s="1843"/>
      <c r="H73" s="467" t="str">
        <f>IF(H61="","",IF(OR(COUNTIFS('(9)附属物点検表'!$L$10:$L$5000,H61,'(9)附属物点検表'!$AN$10:$AN$5000,$AB$7)&gt;=1,COUNTIFS('(9)附属物点検表'!$L$10:$L$5000,H61,'(9)附属物点検表'!$AQ$10:$AQ$5000,$AB$7)&gt;=1),$AB$7,IF(OR(COUNTIFS('(9)附属物点検表'!$L$10:$L$5000,H61,'(9)附属物点検表'!$AN$10:$AN$5000,$AA$7)&gt;=1,COUNTIFS('(9)附属物点検表'!$L$10:$L$5000,H61,'(9)附属物点検表'!$AQ$10:$AQ$5000,$AA$7)&gt;=1),$AA$7,"")))</f>
        <v/>
      </c>
      <c r="I73" s="465" t="str">
        <f>IF(I61="","",IF(OR(COUNTIFS('(9)附属物点検表'!$L$10:$L$5000,I61,'(9)附属物点検表'!$AN$10:$AN$5000,$AB$7)&gt;=1,COUNTIFS('(9)附属物点検表'!$L$10:$L$5000,I61,'(9)附属物点検表'!$AQ$10:$AQ$5000,$AB$7)&gt;=1),$AB$7,IF(OR(COUNTIFS('(9)附属物点検表'!$L$10:$L$5000,I61,'(9)附属物点検表'!$AN$10:$AN$5000,$AA$7)&gt;=1,COUNTIFS('(9)附属物点検表'!$L$10:$L$5000,I61,'(9)附属物点検表'!$AQ$10:$AQ$5000,$AA$7)&gt;=1),$AA$7,"")))</f>
        <v/>
      </c>
      <c r="J73" s="465" t="str">
        <f>IF(J61="","",IF(OR(COUNTIFS('(9)附属物点検表'!$L$10:$L$5000,J61,'(9)附属物点検表'!$AN$10:$AN$5000,$AB$7)&gt;=1,COUNTIFS('(9)附属物点検表'!$L$10:$L$5000,J61,'(9)附属物点検表'!$AQ$10:$AQ$5000,$AB$7)&gt;=1),$AB$7,IF(OR(COUNTIFS('(9)附属物点検表'!$L$10:$L$5000,J61,'(9)附属物点検表'!$AN$10:$AN$5000,$AA$7)&gt;=1,COUNTIFS('(9)附属物点検表'!$L$10:$L$5000,J61,'(9)附属物点検表'!$AQ$10:$AQ$5000,$AA$7)&gt;=1),$AA$7,"")))</f>
        <v/>
      </c>
      <c r="K73" s="465" t="str">
        <f>IF(K61="","",IF(OR(COUNTIFS('(9)附属物点検表'!$L$10:$L$5000,K61,'(9)附属物点検表'!$AN$10:$AN$5000,$AB$7)&gt;=1,COUNTIFS('(9)附属物点検表'!$L$10:$L$5000,K61,'(9)附属物点検表'!$AQ$10:$AQ$5000,$AB$7)&gt;=1),$AB$7,IF(OR(COUNTIFS('(9)附属物点検表'!$L$10:$L$5000,K61,'(9)附属物点検表'!$AN$10:$AN$5000,$AA$7)&gt;=1,COUNTIFS('(9)附属物点検表'!$L$10:$L$5000,K61,'(9)附属物点検表'!$AQ$10:$AQ$5000,$AA$7)&gt;=1),$AA$7,"")))</f>
        <v/>
      </c>
      <c r="L73" s="465" t="str">
        <f>IF(L61="","",IF(OR(COUNTIFS('(9)附属物点検表'!$L$10:$L$5000,L61,'(9)附属物点検表'!$AN$10:$AN$5000,$AB$7)&gt;=1,COUNTIFS('(9)附属物点検表'!$L$10:$L$5000,L61,'(9)附属物点検表'!$AQ$10:$AQ$5000,$AB$7)&gt;=1),$AB$7,IF(OR(COUNTIFS('(9)附属物点検表'!$L$10:$L$5000,L61,'(9)附属物点検表'!$AN$10:$AN$5000,$AA$7)&gt;=1,COUNTIFS('(9)附属物点検表'!$L$10:$L$5000,L61,'(9)附属物点検表'!$AQ$10:$AQ$5000,$AA$7)&gt;=1),$AA$7,"")))</f>
        <v/>
      </c>
      <c r="M73" s="465" t="str">
        <f>IF(M61="","",IF(OR(COUNTIFS('(9)附属物点検表'!$L$10:$L$5000,M61,'(9)附属物点検表'!$AN$10:$AN$5000,$AB$7)&gt;=1,COUNTIFS('(9)附属物点検表'!$L$10:$L$5000,M61,'(9)附属物点検表'!$AQ$10:$AQ$5000,$AB$7)&gt;=1),$AB$7,IF(OR(COUNTIFS('(9)附属物点検表'!$L$10:$L$5000,M61,'(9)附属物点検表'!$AN$10:$AN$5000,$AA$7)&gt;=1,COUNTIFS('(9)附属物点検表'!$L$10:$L$5000,M61,'(9)附属物点検表'!$AQ$10:$AQ$5000,$AA$7)&gt;=1),$AA$7,"")))</f>
        <v/>
      </c>
      <c r="N73" s="465" t="str">
        <f>IF(N61="","",IF(OR(COUNTIFS('(9)附属物点検表'!$L$10:$L$5000,N61,'(9)附属物点検表'!$AN$10:$AN$5000,$AB$7)&gt;=1,COUNTIFS('(9)附属物点検表'!$L$10:$L$5000,N61,'(9)附属物点検表'!$AQ$10:$AQ$5000,$AB$7)&gt;=1),$AB$7,IF(OR(COUNTIFS('(9)附属物点検表'!$L$10:$L$5000,N61,'(9)附属物点検表'!$AN$10:$AN$5000,$AA$7)&gt;=1,COUNTIFS('(9)附属物点検表'!$L$10:$L$5000,N61,'(9)附属物点検表'!$AQ$10:$AQ$5000,$AA$7)&gt;=1),$AA$7,"")))</f>
        <v/>
      </c>
      <c r="O73" s="465" t="str">
        <f>IF(O61="","",IF(OR(COUNTIFS('(9)附属物点検表'!$L$10:$L$5000,O61,'(9)附属物点検表'!$AN$10:$AN$5000,$AB$7)&gt;=1,COUNTIFS('(9)附属物点検表'!$L$10:$L$5000,O61,'(9)附属物点検表'!$AQ$10:$AQ$5000,$AB$7)&gt;=1),$AB$7,IF(OR(COUNTIFS('(9)附属物点検表'!$L$10:$L$5000,O61,'(9)附属物点検表'!$AN$10:$AN$5000,$AA$7)&gt;=1,COUNTIFS('(9)附属物点検表'!$L$10:$L$5000,O61,'(9)附属物点検表'!$AQ$10:$AQ$5000,$AA$7)&gt;=1),$AA$7,"")))</f>
        <v/>
      </c>
      <c r="P73" s="465" t="str">
        <f>IF(P61="","",IF(OR(COUNTIFS('(9)附属物点検表'!$L$10:$L$5000,P61,'(9)附属物点検表'!$AN$10:$AN$5000,$AB$7)&gt;=1,COUNTIFS('(9)附属物点検表'!$L$10:$L$5000,P61,'(9)附属物点検表'!$AQ$10:$AQ$5000,$AB$7)&gt;=1),$AB$7,IF(OR(COUNTIFS('(9)附属物点検表'!$L$10:$L$5000,P61,'(9)附属物点検表'!$AN$10:$AN$5000,$AA$7)&gt;=1,COUNTIFS('(9)附属物点検表'!$L$10:$L$5000,P61,'(9)附属物点検表'!$AQ$10:$AQ$5000,$AA$7)&gt;=1),$AA$7,"")))</f>
        <v/>
      </c>
      <c r="Q73" s="465" t="str">
        <f>IF(Q61="","",IF(OR(COUNTIFS('(9)附属物点検表'!$L$10:$L$5000,Q61,'(9)附属物点検表'!$AN$10:$AN$5000,$AB$7)&gt;=1,COUNTIFS('(9)附属物点検表'!$L$10:$L$5000,Q61,'(9)附属物点検表'!$AQ$10:$AQ$5000,$AB$7)&gt;=1),$AB$7,IF(OR(COUNTIFS('(9)附属物点検表'!$L$10:$L$5000,Q61,'(9)附属物点検表'!$AN$10:$AN$5000,$AA$7)&gt;=1,COUNTIFS('(9)附属物点検表'!$L$10:$L$5000,Q61,'(9)附属物点検表'!$AQ$10:$AQ$5000,$AA$7)&gt;=1),$AA$7,"")))</f>
        <v/>
      </c>
      <c r="R73" s="465" t="str">
        <f>IF(R61="","",IF(OR(COUNTIFS('(9)附属物点検表'!$L$10:$L$5000,R61,'(9)附属物点検表'!$AN$10:$AN$5000,$AB$7)&gt;=1,COUNTIFS('(9)附属物点検表'!$L$10:$L$5000,R61,'(9)附属物点検表'!$AQ$10:$AQ$5000,$AB$7)&gt;=1),$AB$7,IF(OR(COUNTIFS('(9)附属物点検表'!$L$10:$L$5000,R61,'(9)附属物点検表'!$AN$10:$AN$5000,$AA$7)&gt;=1,COUNTIFS('(9)附属物点検表'!$L$10:$L$5000,R61,'(9)附属物点検表'!$AQ$10:$AQ$5000,$AA$7)&gt;=1),$AA$7,"")))</f>
        <v/>
      </c>
      <c r="S73" s="465" t="str">
        <f>IF(S61="","",IF(OR(COUNTIFS('(9)附属物点検表'!$L$10:$L$5000,S61,'(9)附属物点検表'!$AN$10:$AN$5000,$AB$7)&gt;=1,COUNTIFS('(9)附属物点検表'!$L$10:$L$5000,S61,'(9)附属物点検表'!$AQ$10:$AQ$5000,$AB$7)&gt;=1),$AB$7,IF(OR(COUNTIFS('(9)附属物点検表'!$L$10:$L$5000,S61,'(9)附属物点検表'!$AN$10:$AN$5000,$AA$7)&gt;=1,COUNTIFS('(9)附属物点検表'!$L$10:$L$5000,S61,'(9)附属物点検表'!$AQ$10:$AQ$5000,$AA$7)&gt;=1),$AA$7,"")))</f>
        <v/>
      </c>
      <c r="T73" s="465" t="str">
        <f>IF(T61="","",IF(OR(COUNTIFS('(9)附属物点検表'!$L$10:$L$5000,T61,'(9)附属物点検表'!$AN$10:$AN$5000,$AB$7)&gt;=1,COUNTIFS('(9)附属物点検表'!$L$10:$L$5000,T61,'(9)附属物点検表'!$AQ$10:$AQ$5000,$AB$7)&gt;=1),$AB$7,IF(OR(COUNTIFS('(9)附属物点検表'!$L$10:$L$5000,T61,'(9)附属物点検表'!$AN$10:$AN$5000,$AA$7)&gt;=1,COUNTIFS('(9)附属物点検表'!$L$10:$L$5000,T61,'(9)附属物点検表'!$AQ$10:$AQ$5000,$AA$7)&gt;=1),$AA$7,"")))</f>
        <v/>
      </c>
      <c r="U73" s="465" t="str">
        <f>IF(U61="","",IF(OR(COUNTIFS('(9)附属物点検表'!$L$10:$L$5000,U61,'(9)附属物点検表'!$AN$10:$AN$5000,$AB$7)&gt;=1,COUNTIFS('(9)附属物点検表'!$L$10:$L$5000,U61,'(9)附属物点検表'!$AQ$10:$AQ$5000,$AB$7)&gt;=1),$AB$7,IF(OR(COUNTIFS('(9)附属物点検表'!$L$10:$L$5000,U61,'(9)附属物点検表'!$AN$10:$AN$5000,$AA$7)&gt;=1,COUNTIFS('(9)附属物点検表'!$L$10:$L$5000,U61,'(9)附属物点検表'!$AQ$10:$AQ$5000,$AA$7)&gt;=1),$AA$7,"")))</f>
        <v/>
      </c>
      <c r="V73" s="465" t="str">
        <f>IF(V61="","",IF(OR(COUNTIFS('(9)附属物点検表'!$L$10:$L$5000,V61,'(9)附属物点検表'!$AN$10:$AN$5000,$AB$7)&gt;=1,COUNTIFS('(9)附属物点検表'!$L$10:$L$5000,V61,'(9)附属物点検表'!$AQ$10:$AQ$5000,$AB$7)&gt;=1),$AB$7,IF(OR(COUNTIFS('(9)附属物点検表'!$L$10:$L$5000,V61,'(9)附属物点検表'!$AN$10:$AN$5000,$AA$7)&gt;=1,COUNTIFS('(9)附属物点検表'!$L$10:$L$5000,V61,'(9)附属物点検表'!$AQ$10:$AQ$5000,$AA$7)&gt;=1),$AA$7,"")))</f>
        <v/>
      </c>
      <c r="W73" s="465" t="str">
        <f>IF(W61="","",IF(OR(COUNTIFS('(9)附属物点検表'!$L$10:$L$5000,W61,'(9)附属物点検表'!$AN$10:$AN$5000,$AB$7)&gt;=1,COUNTIFS('(9)附属物点検表'!$L$10:$L$5000,W61,'(9)附属物点検表'!$AQ$10:$AQ$5000,$AB$7)&gt;=1),$AB$7,IF(OR(COUNTIFS('(9)附属物点検表'!$L$10:$L$5000,W61,'(9)附属物点検表'!$AN$10:$AN$5000,$AA$7)&gt;=1,COUNTIFS('(9)附属物点検表'!$L$10:$L$5000,W61,'(9)附属物点検表'!$AQ$10:$AQ$5000,$AA$7)&gt;=1),$AA$7,"")))</f>
        <v/>
      </c>
      <c r="X73" s="465" t="str">
        <f>IF(X61="","",IF(OR(COUNTIFS('(9)附属物点検表'!$L$10:$L$5000,X61,'(9)附属物点検表'!$AN$10:$AN$5000,$AB$7)&gt;=1,COUNTIFS('(9)附属物点検表'!$L$10:$L$5000,X61,'(9)附属物点検表'!$AQ$10:$AQ$5000,$AB$7)&gt;=1),$AB$7,IF(OR(COUNTIFS('(9)附属物点検表'!$L$10:$L$5000,X61,'(9)附属物点検表'!$AN$10:$AN$5000,$AA$7)&gt;=1,COUNTIFS('(9)附属物点検表'!$L$10:$L$5000,X61,'(9)附属物点検表'!$AQ$10:$AQ$5000,$AA$7)&gt;=1),$AA$7,"")))</f>
        <v/>
      </c>
      <c r="Y73" s="465" t="str">
        <f>IF(Y61="","",IF(OR(COUNTIFS('(9)附属物点検表'!$L$10:$L$5000,Y61,'(9)附属物点検表'!$AN$10:$AN$5000,$AB$7)&gt;=1,COUNTIFS('(9)附属物点検表'!$L$10:$L$5000,Y61,'(9)附属物点検表'!$AQ$10:$AQ$5000,$AB$7)&gt;=1),$AB$7,IF(OR(COUNTIFS('(9)附属物点検表'!$L$10:$L$5000,Y61,'(9)附属物点検表'!$AN$10:$AN$5000,$AA$7)&gt;=1,COUNTIFS('(9)附属物点検表'!$L$10:$L$5000,Y61,'(9)附属物点検表'!$AQ$10:$AQ$5000,$AA$7)&gt;=1),$AA$7,"")))</f>
        <v/>
      </c>
      <c r="Z73" s="465" t="str">
        <f>IF(Z61="","",IF(OR(COUNTIFS('(9)附属物点検表'!$L$10:$L$5000,Z61,'(9)附属物点検表'!$AN$10:$AN$5000,$AB$7)&gt;=1,COUNTIFS('(9)附属物点検表'!$L$10:$L$5000,Z61,'(9)附属物点検表'!$AQ$10:$AQ$5000,$AB$7)&gt;=1),$AB$7,IF(OR(COUNTIFS('(9)附属物点検表'!$L$10:$L$5000,Z61,'(9)附属物点検表'!$AN$10:$AN$5000,$AA$7)&gt;=1,COUNTIFS('(9)附属物点検表'!$L$10:$L$5000,Z61,'(9)附属物点検表'!$AQ$10:$AQ$5000,$AA$7)&gt;=1),$AA$7,"")))</f>
        <v/>
      </c>
      <c r="AA73" s="465" t="str">
        <f>IF(AA61="","",IF(OR(COUNTIFS('(9)附属物点検表'!$L$10:$L$5000,AA61,'(9)附属物点検表'!$AN$10:$AN$5000,$AB$7)&gt;=1,COUNTIFS('(9)附属物点検表'!$L$10:$L$5000,AA61,'(9)附属物点検表'!$AQ$10:$AQ$5000,$AB$7)&gt;=1),$AB$7,IF(OR(COUNTIFS('(9)附属物点検表'!$L$10:$L$5000,AA61,'(9)附属物点検表'!$AN$10:$AN$5000,$AA$7)&gt;=1,COUNTIFS('(9)附属物点検表'!$L$10:$L$5000,AA61,'(9)附属物点検表'!$AQ$10:$AQ$5000,$AA$7)&gt;=1),$AA$7,"")))</f>
        <v/>
      </c>
      <c r="AB73" s="465" t="str">
        <f>IF(AB61="","",IF(OR(COUNTIFS('(9)附属物点検表'!$L$10:$L$5000,AB61,'(9)附属物点検表'!$AN$10:$AN$5000,$AB$7)&gt;=1,COUNTIFS('(9)附属物点検表'!$L$10:$L$5000,AB61,'(9)附属物点検表'!$AQ$10:$AQ$5000,$AB$7)&gt;=1),$AB$7,IF(OR(COUNTIFS('(9)附属物点検表'!$L$10:$L$5000,AB61,'(9)附属物点検表'!$AN$10:$AN$5000,$AA$7)&gt;=1,COUNTIFS('(9)附属物点検表'!$L$10:$L$5000,AB61,'(9)附属物点検表'!$AQ$10:$AQ$5000,$AA$7)&gt;=1),$AA$7,"")))</f>
        <v/>
      </c>
      <c r="AC73" s="465" t="str">
        <f>IF(AC61="","",IF(OR(COUNTIFS('(9)附属物点検表'!$L$10:$L$5000,AC61,'(9)附属物点検表'!$AN$10:$AN$5000,$AB$7)&gt;=1,COUNTIFS('(9)附属物点検表'!$L$10:$L$5000,AC61,'(9)附属物点検表'!$AQ$10:$AQ$5000,$AB$7)&gt;=1),$AB$7,IF(OR(COUNTIFS('(9)附属物点検表'!$L$10:$L$5000,AC61,'(9)附属物点検表'!$AN$10:$AN$5000,$AA$7)&gt;=1,COUNTIFS('(9)附属物点検表'!$L$10:$L$5000,AC61,'(9)附属物点検表'!$AQ$10:$AQ$5000,$AA$7)&gt;=1),$AA$7,"")))</f>
        <v/>
      </c>
      <c r="AD73" s="465" t="str">
        <f>IF(AD61="","",IF(OR(COUNTIFS('(9)附属物点検表'!$L$10:$L$5000,AD61,'(9)附属物点検表'!$AN$10:$AN$5000,$AB$7)&gt;=1,COUNTIFS('(9)附属物点検表'!$L$10:$L$5000,AD61,'(9)附属物点検表'!$AQ$10:$AQ$5000,$AB$7)&gt;=1),$AB$7,IF(OR(COUNTIFS('(9)附属物点検表'!$L$10:$L$5000,AD61,'(9)附属物点検表'!$AN$10:$AN$5000,$AA$7)&gt;=1,COUNTIFS('(9)附属物点検表'!$L$10:$L$5000,AD61,'(9)附属物点検表'!$AQ$10:$AQ$5000,$AA$7)&gt;=1),$AA$7,"")))</f>
        <v/>
      </c>
      <c r="AE73" s="465" t="str">
        <f>IF(AE61="","",IF(OR(COUNTIFS('(9)附属物点検表'!$L$10:$L$5000,AE61,'(9)附属物点検表'!$AN$10:$AN$5000,$AB$7)&gt;=1,COUNTIFS('(9)附属物点検表'!$L$10:$L$5000,AE61,'(9)附属物点検表'!$AQ$10:$AQ$5000,$AB$7)&gt;=1),$AB$7,IF(OR(COUNTIFS('(9)附属物点検表'!$L$10:$L$5000,AE61,'(9)附属物点検表'!$AN$10:$AN$5000,$AA$7)&gt;=1,COUNTIFS('(9)附属物点検表'!$L$10:$L$5000,AE61,'(9)附属物点検表'!$AQ$10:$AQ$5000,$AA$7)&gt;=1),$AA$7,"")))</f>
        <v/>
      </c>
      <c r="AF73" s="465" t="str">
        <f>IF(AF61="","",IF(OR(COUNTIFS('(9)附属物点検表'!$L$10:$L$5000,AF61,'(9)附属物点検表'!$AN$10:$AN$5000,$AB$7)&gt;=1,COUNTIFS('(9)附属物点検表'!$L$10:$L$5000,AF61,'(9)附属物点検表'!$AQ$10:$AQ$5000,$AB$7)&gt;=1),$AB$7,IF(OR(COUNTIFS('(9)附属物点検表'!$L$10:$L$5000,AF61,'(9)附属物点検表'!$AN$10:$AN$5000,$AA$7)&gt;=1,COUNTIFS('(9)附属物点検表'!$L$10:$L$5000,AF61,'(9)附属物点検表'!$AQ$10:$AQ$5000,$AA$7)&gt;=1),$AA$7,"")))</f>
        <v/>
      </c>
      <c r="AG73" s="465" t="str">
        <f>IF(AG61="","",IF(OR(COUNTIFS('(9)附属物点検表'!$L$10:$L$5000,AG61,'(9)附属物点検表'!$AN$10:$AN$5000,$AB$7)&gt;=1,COUNTIFS('(9)附属物点検表'!$L$10:$L$5000,AG61,'(9)附属物点検表'!$AQ$10:$AQ$5000,$AB$7)&gt;=1),$AB$7,IF(OR(COUNTIFS('(9)附属物点検表'!$L$10:$L$5000,AG61,'(9)附属物点検表'!$AN$10:$AN$5000,$AA$7)&gt;=1,COUNTIFS('(9)附属物点検表'!$L$10:$L$5000,AG61,'(9)附属物点検表'!$AQ$10:$AQ$5000,$AA$7)&gt;=1),$AA$7,"")))</f>
        <v/>
      </c>
      <c r="AH73" s="465" t="str">
        <f>IF(AH61="","",IF(OR(COUNTIFS('(9)附属物点検表'!$L$10:$L$5000,AH61,'(9)附属物点検表'!$AN$10:$AN$5000,$AB$7)&gt;=1,COUNTIFS('(9)附属物点検表'!$L$10:$L$5000,AH61,'(9)附属物点検表'!$AQ$10:$AQ$5000,$AB$7)&gt;=1),$AB$7,IF(OR(COUNTIFS('(9)附属物点検表'!$L$10:$L$5000,AH61,'(9)附属物点検表'!$AN$10:$AN$5000,$AA$7)&gt;=1,COUNTIFS('(9)附属物点検表'!$L$10:$L$5000,AH61,'(9)附属物点検表'!$AQ$10:$AQ$5000,$AA$7)&gt;=1),$AA$7,"")))</f>
        <v/>
      </c>
      <c r="AI73" s="465" t="str">
        <f>IF(AI61="","",IF(OR(COUNTIFS('(9)附属物点検表'!$L$10:$L$5000,AI61,'(9)附属物点検表'!$AN$10:$AN$5000,$AB$7)&gt;=1,COUNTIFS('(9)附属物点検表'!$L$10:$L$5000,AI61,'(9)附属物点検表'!$AQ$10:$AQ$5000,$AB$7)&gt;=1),$AB$7,IF(OR(COUNTIFS('(9)附属物点検表'!$L$10:$L$5000,AI61,'(9)附属物点検表'!$AN$10:$AN$5000,$AA$7)&gt;=1,COUNTIFS('(9)附属物点検表'!$L$10:$L$5000,AI61,'(9)附属物点検表'!$AQ$10:$AQ$5000,$AA$7)&gt;=1),$AA$7,"")))</f>
        <v/>
      </c>
      <c r="AJ73" s="465" t="str">
        <f>IF(AJ61="","",IF(OR(COUNTIFS('(9)附属物点検表'!$L$10:$L$5000,AJ61,'(9)附属物点検表'!$AN$10:$AN$5000,$AB$7)&gt;=1,COUNTIFS('(9)附属物点検表'!$L$10:$L$5000,AJ61,'(9)附属物点検表'!$AQ$10:$AQ$5000,$AB$7)&gt;=1),$AB$7,IF(OR(COUNTIFS('(9)附属物点検表'!$L$10:$L$5000,AJ61,'(9)附属物点検表'!$AN$10:$AN$5000,$AA$7)&gt;=1,COUNTIFS('(9)附属物点検表'!$L$10:$L$5000,AJ61,'(9)附属物点検表'!$AQ$10:$AQ$5000,$AA$7)&gt;=1),$AA$7,"")))</f>
        <v/>
      </c>
      <c r="AK73" s="465" t="str">
        <f>IF(AK61="","",IF(OR(COUNTIFS('(9)附属物点検表'!$L$10:$L$5000,AK61,'(9)附属物点検表'!$AN$10:$AN$5000,$AB$7)&gt;=1,COUNTIFS('(9)附属物点検表'!$L$10:$L$5000,AK61,'(9)附属物点検表'!$AQ$10:$AQ$5000,$AB$7)&gt;=1),$AB$7,IF(OR(COUNTIFS('(9)附属物点検表'!$L$10:$L$5000,AK61,'(9)附属物点検表'!$AN$10:$AN$5000,$AA$7)&gt;=1,COUNTIFS('(9)附属物点検表'!$L$10:$L$5000,AK61,'(9)附属物点検表'!$AQ$10:$AQ$5000,$AA$7)&gt;=1),$AA$7,"")))</f>
        <v/>
      </c>
      <c r="AL73" s="465" t="str">
        <f>IF(AL61="","",IF(OR(COUNTIFS('(9)附属物点検表'!$L$10:$L$5000,AL61,'(9)附属物点検表'!$AN$10:$AN$5000,$AB$7)&gt;=1,COUNTIFS('(9)附属物点検表'!$L$10:$L$5000,AL61,'(9)附属物点検表'!$AQ$10:$AQ$5000,$AB$7)&gt;=1),$AB$7,IF(OR(COUNTIFS('(9)附属物点検表'!$L$10:$L$5000,AL61,'(9)附属物点検表'!$AN$10:$AN$5000,$AA$7)&gt;=1,COUNTIFS('(9)附属物点検表'!$L$10:$L$5000,AL61,'(9)附属物点検表'!$AQ$10:$AQ$5000,$AA$7)&gt;=1),$AA$7,"")))</f>
        <v/>
      </c>
      <c r="AM73" s="465" t="str">
        <f>IF(AM61="","",IF(OR(COUNTIFS('(9)附属物点検表'!$L$10:$L$5000,AM61,'(9)附属物点検表'!$AN$10:$AN$5000,$AB$7)&gt;=1,COUNTIFS('(9)附属物点検表'!$L$10:$L$5000,AM61,'(9)附属物点検表'!$AQ$10:$AQ$5000,$AB$7)&gt;=1),$AB$7,IF(OR(COUNTIFS('(9)附属物点検表'!$L$10:$L$5000,AM61,'(9)附属物点検表'!$AN$10:$AN$5000,$AA$7)&gt;=1,COUNTIFS('(9)附属物点検表'!$L$10:$L$5000,AM61,'(9)附属物点検表'!$AQ$10:$AQ$5000,$AA$7)&gt;=1),$AA$7,"")))</f>
        <v/>
      </c>
      <c r="AN73" s="465" t="str">
        <f>IF(AN61="","",IF(OR(COUNTIFS('(9)附属物点検表'!$L$10:$L$5000,AN61,'(9)附属物点検表'!$AN$10:$AN$5000,$AB$7)&gt;=1,COUNTIFS('(9)附属物点検表'!$L$10:$L$5000,AN61,'(9)附属物点検表'!$AQ$10:$AQ$5000,$AB$7)&gt;=1),$AB$7,IF(OR(COUNTIFS('(9)附属物点検表'!$L$10:$L$5000,AN61,'(9)附属物点検表'!$AN$10:$AN$5000,$AA$7)&gt;=1,COUNTIFS('(9)附属物点検表'!$L$10:$L$5000,AN61,'(9)附属物点検表'!$AQ$10:$AQ$5000,$AA$7)&gt;=1),$AA$7,"")))</f>
        <v/>
      </c>
      <c r="AO73" s="465" t="str">
        <f>IF(AO61="","",IF(OR(COUNTIFS('(9)附属物点検表'!$L$10:$L$5000,AO61,'(9)附属物点検表'!$AN$10:$AN$5000,$AB$7)&gt;=1,COUNTIFS('(9)附属物点検表'!$L$10:$L$5000,AO61,'(9)附属物点検表'!$AQ$10:$AQ$5000,$AB$7)&gt;=1),$AB$7,IF(OR(COUNTIFS('(9)附属物点検表'!$L$10:$L$5000,AO61,'(9)附属物点検表'!$AN$10:$AN$5000,$AA$7)&gt;=1,COUNTIFS('(9)附属物点検表'!$L$10:$L$5000,AO61,'(9)附属物点検表'!$AQ$10:$AQ$5000,$AA$7)&gt;=1),$AA$7,"")))</f>
        <v/>
      </c>
      <c r="AP73" s="465" t="str">
        <f>IF(AP61="","",IF(OR(COUNTIFS('(9)附属物点検表'!$L$10:$L$5000,AP61,'(9)附属物点検表'!$AN$10:$AN$5000,$AB$7)&gt;=1,COUNTIFS('(9)附属物点検表'!$L$10:$L$5000,AP61,'(9)附属物点検表'!$AQ$10:$AQ$5000,$AB$7)&gt;=1),$AB$7,IF(OR(COUNTIFS('(9)附属物点検表'!$L$10:$L$5000,AP61,'(9)附属物点検表'!$AN$10:$AN$5000,$AA$7)&gt;=1,COUNTIFS('(9)附属物点検表'!$L$10:$L$5000,AP61,'(9)附属物点検表'!$AQ$10:$AQ$5000,$AA$7)&gt;=1),$AA$7,"")))</f>
        <v/>
      </c>
      <c r="AQ73" s="465" t="str">
        <f>IF(AQ61="","",IF(OR(COUNTIFS('(9)附属物点検表'!$L$10:$L$5000,AQ61,'(9)附属物点検表'!$AN$10:$AN$5000,$AB$7)&gt;=1,COUNTIFS('(9)附属物点検表'!$L$10:$L$5000,AQ61,'(9)附属物点検表'!$AQ$10:$AQ$5000,$AB$7)&gt;=1),$AB$7,IF(OR(COUNTIFS('(9)附属物点検表'!$L$10:$L$5000,AQ61,'(9)附属物点検表'!$AN$10:$AN$5000,$AA$7)&gt;=1,COUNTIFS('(9)附属物点検表'!$L$10:$L$5000,AQ61,'(9)附属物点検表'!$AQ$10:$AQ$5000,$AA$7)&gt;=1),$AA$7,"")))</f>
        <v/>
      </c>
      <c r="AR73" s="465" t="str">
        <f>IF(AR61="","",IF(OR(COUNTIFS('(9)附属物点検表'!$L$10:$L$5000,AR61,'(9)附属物点検表'!$AN$10:$AN$5000,$AB$7)&gt;=1,COUNTIFS('(9)附属物点検表'!$L$10:$L$5000,AR61,'(9)附属物点検表'!$AQ$10:$AQ$5000,$AB$7)&gt;=1),$AB$7,IF(OR(COUNTIFS('(9)附属物点検表'!$L$10:$L$5000,AR61,'(9)附属物点検表'!$AN$10:$AN$5000,$AA$7)&gt;=1,COUNTIFS('(9)附属物点検表'!$L$10:$L$5000,AR61,'(9)附属物点検表'!$AQ$10:$AQ$5000,$AA$7)&gt;=1),$AA$7,"")))</f>
        <v/>
      </c>
      <c r="AS73" s="465" t="str">
        <f>IF(AS61="","",IF(OR(COUNTIFS('(9)附属物点検表'!$L$10:$L$5000,AS61,'(9)附属物点検表'!$AN$10:$AN$5000,$AB$7)&gt;=1,COUNTIFS('(9)附属物点検表'!$L$10:$L$5000,AS61,'(9)附属物点検表'!$AQ$10:$AQ$5000,$AB$7)&gt;=1),$AB$7,IF(OR(COUNTIFS('(9)附属物点検表'!$L$10:$L$5000,AS61,'(9)附属物点検表'!$AN$10:$AN$5000,$AA$7)&gt;=1,COUNTIFS('(9)附属物点検表'!$L$10:$L$5000,AS61,'(9)附属物点検表'!$AQ$10:$AQ$5000,$AA$7)&gt;=1),$AA$7,"")))</f>
        <v/>
      </c>
      <c r="AT73" s="465" t="str">
        <f>IF(AT61="","",IF(OR(COUNTIFS('(9)附属物点検表'!$L$10:$L$5000,AT61,'(9)附属物点検表'!$AN$10:$AN$5000,$AB$7)&gt;=1,COUNTIFS('(9)附属物点検表'!$L$10:$L$5000,AT61,'(9)附属物点検表'!$AQ$10:$AQ$5000,$AB$7)&gt;=1),$AB$7,IF(OR(COUNTIFS('(9)附属物点検表'!$L$10:$L$5000,AT61,'(9)附属物点検表'!$AN$10:$AN$5000,$AA$7)&gt;=1,COUNTIFS('(9)附属物点検表'!$L$10:$L$5000,AT61,'(9)附属物点検表'!$AQ$10:$AQ$5000,$AA$7)&gt;=1),$AA$7,"")))</f>
        <v/>
      </c>
      <c r="AU73" s="465" t="str">
        <f>IF(AU61="","",IF(OR(COUNTIFS('(9)附属物点検表'!$L$10:$L$5000,AU61,'(9)附属物点検表'!$AN$10:$AN$5000,$AB$7)&gt;=1,COUNTIFS('(9)附属物点検表'!$L$10:$L$5000,AU61,'(9)附属物点検表'!$AQ$10:$AQ$5000,$AB$7)&gt;=1),$AB$7,IF(OR(COUNTIFS('(9)附属物点検表'!$L$10:$L$5000,AU61,'(9)附属物点検表'!$AN$10:$AN$5000,$AA$7)&gt;=1,COUNTIFS('(9)附属物点検表'!$L$10:$L$5000,AU61,'(9)附属物点検表'!$AQ$10:$AQ$5000,$AA$7)&gt;=1),$AA$7,"")))</f>
        <v/>
      </c>
      <c r="AV73" s="465" t="str">
        <f>IF(AV61="","",IF(OR(COUNTIFS('(9)附属物点検表'!$L$10:$L$5000,AV61,'(9)附属物点検表'!$AN$10:$AN$5000,$AB$7)&gt;=1,COUNTIFS('(9)附属物点検表'!$L$10:$L$5000,AV61,'(9)附属物点検表'!$AQ$10:$AQ$5000,$AB$7)&gt;=1),$AB$7,IF(OR(COUNTIFS('(9)附属物点検表'!$L$10:$L$5000,AV61,'(9)附属物点検表'!$AN$10:$AN$5000,$AA$7)&gt;=1,COUNTIFS('(9)附属物点検表'!$L$10:$L$5000,AV61,'(9)附属物点検表'!$AQ$10:$AQ$5000,$AA$7)&gt;=1),$AA$7,"")))</f>
        <v/>
      </c>
      <c r="AW73" s="465" t="str">
        <f>IF(AW61="","",IF(OR(COUNTIFS('(9)附属物点検表'!$L$10:$L$5000,AW61,'(9)附属物点検表'!$AN$10:$AN$5000,$AB$7)&gt;=1,COUNTIFS('(9)附属物点検表'!$L$10:$L$5000,AW61,'(9)附属物点検表'!$AQ$10:$AQ$5000,$AB$7)&gt;=1),$AB$7,IF(OR(COUNTIFS('(9)附属物点検表'!$L$10:$L$5000,AW61,'(9)附属物点検表'!$AN$10:$AN$5000,$AA$7)&gt;=1,COUNTIFS('(9)附属物点検表'!$L$10:$L$5000,AW61,'(9)附属物点検表'!$AQ$10:$AQ$5000,$AA$7)&gt;=1),$AA$7,"")))</f>
        <v/>
      </c>
      <c r="AX73" s="465" t="str">
        <f>IF(AX61="","",IF(OR(COUNTIFS('(9)附属物点検表'!$L$10:$L$5000,AX61,'(9)附属物点検表'!$AN$10:$AN$5000,$AB$7)&gt;=1,COUNTIFS('(9)附属物点検表'!$L$10:$L$5000,AX61,'(9)附属物点検表'!$AQ$10:$AQ$5000,$AB$7)&gt;=1),$AB$7,IF(OR(COUNTIFS('(9)附属物点検表'!$L$10:$L$5000,AX61,'(9)附属物点検表'!$AN$10:$AN$5000,$AA$7)&gt;=1,COUNTIFS('(9)附属物点検表'!$L$10:$L$5000,AX61,'(9)附属物点検表'!$AQ$10:$AQ$5000,$AA$7)&gt;=1),$AA$7,"")))</f>
        <v/>
      </c>
      <c r="AY73" s="465" t="str">
        <f>IF(AY61="","",IF(OR(COUNTIFS('(9)附属物点検表'!$L$10:$L$5000,AY61,'(9)附属物点検表'!$AN$10:$AN$5000,$AB$7)&gt;=1,COUNTIFS('(9)附属物点検表'!$L$10:$L$5000,AY61,'(9)附属物点検表'!$AQ$10:$AQ$5000,$AB$7)&gt;=1),$AB$7,IF(OR(COUNTIFS('(9)附属物点検表'!$L$10:$L$5000,AY61,'(9)附属物点検表'!$AN$10:$AN$5000,$AA$7)&gt;=1,COUNTIFS('(9)附属物点検表'!$L$10:$L$5000,AY61,'(9)附属物点検表'!$AQ$10:$AQ$5000,$AA$7)&gt;=1),$AA$7,"")))</f>
        <v/>
      </c>
      <c r="AZ73" s="465" t="str">
        <f>IF(AZ61="","",IF(OR(COUNTIFS('(9)附属物点検表'!$L$10:$L$5000,AZ61,'(9)附属物点検表'!$AN$10:$AN$5000,$AB$7)&gt;=1,COUNTIFS('(9)附属物点検表'!$L$10:$L$5000,AZ61,'(9)附属物点検表'!$AQ$10:$AQ$5000,$AB$7)&gt;=1),$AB$7,IF(OR(COUNTIFS('(9)附属物点検表'!$L$10:$L$5000,AZ61,'(9)附属物点検表'!$AN$10:$AN$5000,$AA$7)&gt;=1,COUNTIFS('(9)附属物点検表'!$L$10:$L$5000,AZ61,'(9)附属物点検表'!$AQ$10:$AQ$5000,$AA$7)&gt;=1),$AA$7,"")))</f>
        <v/>
      </c>
      <c r="BA73" s="466" t="str">
        <f>IF(BA61="","",IF(OR(COUNTIFS('(9)附属物点検表'!$L$10:$L$5000,BA61,'(9)附属物点検表'!$AN$10:$AN$5000,$AB$7)&gt;=1,COUNTIFS('(9)附属物点検表'!$L$10:$L$5000,BA61,'(9)附属物点検表'!$AQ$10:$AQ$5000,$AB$7)&gt;=1),$AB$7,IF(OR(COUNTIFS('(9)附属物点検表'!$L$10:$L$5000,BA61,'(9)附属物点検表'!$AN$10:$AN$5000,$AA$7)&gt;=1,COUNTIFS('(9)附属物点検表'!$L$10:$L$5000,BA61,'(9)附属物点検表'!$AQ$10:$AQ$5000,$AA$7)&gt;=1),$AA$7,"")))</f>
        <v/>
      </c>
      <c r="BC73" s="1"/>
    </row>
    <row r="74" spans="2:55" ht="18.75" customHeight="1" x14ac:dyDescent="0.2">
      <c r="B74" s="65"/>
      <c r="C74" s="65"/>
      <c r="D74" s="65"/>
      <c r="E74" s="65"/>
      <c r="F74" s="65"/>
      <c r="G74" s="65"/>
      <c r="H74" s="65"/>
      <c r="I74" s="65"/>
      <c r="M74" s="204"/>
      <c r="N74" s="204"/>
      <c r="O74" s="204"/>
      <c r="P74" s="204"/>
      <c r="Q74" s="204"/>
      <c r="R74" s="204"/>
      <c r="S74" s="204"/>
      <c r="T74" s="204"/>
      <c r="U74" s="204"/>
      <c r="V74" s="204"/>
      <c r="W74" s="204"/>
      <c r="X74" s="204"/>
      <c r="Y74" s="204"/>
      <c r="Z74" s="204"/>
      <c r="AA74" s="204"/>
      <c r="AB74" s="204"/>
      <c r="AC74" s="204"/>
      <c r="AD74" s="204"/>
      <c r="AE74" s="204"/>
      <c r="AF74" s="204"/>
      <c r="AG74" s="204"/>
      <c r="AH74" s="204"/>
      <c r="AI74" s="204"/>
      <c r="AJ74" s="204"/>
      <c r="AK74" s="204"/>
      <c r="AL74" s="204"/>
      <c r="AM74" s="204"/>
      <c r="AN74" s="204"/>
      <c r="AO74" s="204"/>
      <c r="AP74" s="204"/>
      <c r="AQ74" s="204"/>
      <c r="AR74" s="204"/>
      <c r="AS74" s="204"/>
      <c r="AW74" s="204"/>
      <c r="AX74" s="204"/>
    </row>
    <row r="75" spans="2:55" ht="18.75" customHeight="1" thickBot="1" x14ac:dyDescent="0.25">
      <c r="B75" s="1847" t="s">
        <v>547</v>
      </c>
      <c r="C75" s="1848"/>
      <c r="D75" s="1848"/>
      <c r="E75" s="1848"/>
      <c r="F75" s="1848"/>
      <c r="G75" s="1849"/>
      <c r="H75" s="460">
        <f>IF($N$3=BA61,"PE",IF(BA61="PE","",IF(BA61="","",BA61+1)))</f>
        <v>184</v>
      </c>
      <c r="I75" s="461">
        <f t="shared" ref="I75:BA75" si="8">IF($N$3=H75,"PE",IF(H75="PE","",IF(H75="","",H75+1)))</f>
        <v>185</v>
      </c>
      <c r="J75" s="461">
        <f t="shared" si="8"/>
        <v>186</v>
      </c>
      <c r="K75" s="461">
        <f t="shared" si="8"/>
        <v>187</v>
      </c>
      <c r="L75" s="461">
        <f t="shared" si="8"/>
        <v>188</v>
      </c>
      <c r="M75" s="461">
        <f t="shared" si="8"/>
        <v>189</v>
      </c>
      <c r="N75" s="461">
        <f t="shared" si="8"/>
        <v>190</v>
      </c>
      <c r="O75" s="461">
        <f t="shared" si="8"/>
        <v>191</v>
      </c>
      <c r="P75" s="461">
        <f t="shared" si="8"/>
        <v>192</v>
      </c>
      <c r="Q75" s="461">
        <f t="shared" si="8"/>
        <v>193</v>
      </c>
      <c r="R75" s="461">
        <f t="shared" si="8"/>
        <v>194</v>
      </c>
      <c r="S75" s="461">
        <f t="shared" si="8"/>
        <v>195</v>
      </c>
      <c r="T75" s="461">
        <f t="shared" si="8"/>
        <v>196</v>
      </c>
      <c r="U75" s="461">
        <f t="shared" si="8"/>
        <v>197</v>
      </c>
      <c r="V75" s="461">
        <f t="shared" si="8"/>
        <v>198</v>
      </c>
      <c r="W75" s="461">
        <f t="shared" si="8"/>
        <v>199</v>
      </c>
      <c r="X75" s="461">
        <f t="shared" si="8"/>
        <v>200</v>
      </c>
      <c r="Y75" s="461">
        <f t="shared" si="8"/>
        <v>201</v>
      </c>
      <c r="Z75" s="461">
        <f t="shared" si="8"/>
        <v>202</v>
      </c>
      <c r="AA75" s="461">
        <f t="shared" si="8"/>
        <v>203</v>
      </c>
      <c r="AB75" s="461">
        <f t="shared" si="8"/>
        <v>204</v>
      </c>
      <c r="AC75" s="461">
        <f t="shared" si="8"/>
        <v>205</v>
      </c>
      <c r="AD75" s="461">
        <f t="shared" si="8"/>
        <v>206</v>
      </c>
      <c r="AE75" s="461">
        <f t="shared" si="8"/>
        <v>207</v>
      </c>
      <c r="AF75" s="461">
        <f t="shared" si="8"/>
        <v>208</v>
      </c>
      <c r="AG75" s="461">
        <f t="shared" si="8"/>
        <v>209</v>
      </c>
      <c r="AH75" s="461">
        <f t="shared" si="8"/>
        <v>210</v>
      </c>
      <c r="AI75" s="461">
        <f t="shared" si="8"/>
        <v>211</v>
      </c>
      <c r="AJ75" s="461">
        <f t="shared" si="8"/>
        <v>212</v>
      </c>
      <c r="AK75" s="461">
        <f t="shared" si="8"/>
        <v>213</v>
      </c>
      <c r="AL75" s="461">
        <f t="shared" si="8"/>
        <v>214</v>
      </c>
      <c r="AM75" s="461">
        <f t="shared" si="8"/>
        <v>215</v>
      </c>
      <c r="AN75" s="461">
        <f t="shared" si="8"/>
        <v>216</v>
      </c>
      <c r="AO75" s="461">
        <f t="shared" si="8"/>
        <v>217</v>
      </c>
      <c r="AP75" s="461">
        <f t="shared" si="8"/>
        <v>218</v>
      </c>
      <c r="AQ75" s="461">
        <f t="shared" si="8"/>
        <v>219</v>
      </c>
      <c r="AR75" s="461">
        <f t="shared" si="8"/>
        <v>220</v>
      </c>
      <c r="AS75" s="461">
        <f t="shared" si="8"/>
        <v>221</v>
      </c>
      <c r="AT75" s="461">
        <f t="shared" si="8"/>
        <v>222</v>
      </c>
      <c r="AU75" s="461">
        <f t="shared" si="8"/>
        <v>223</v>
      </c>
      <c r="AV75" s="461">
        <f t="shared" si="8"/>
        <v>224</v>
      </c>
      <c r="AW75" s="461">
        <f t="shared" si="8"/>
        <v>225</v>
      </c>
      <c r="AX75" s="461">
        <f t="shared" si="8"/>
        <v>226</v>
      </c>
      <c r="AY75" s="461">
        <f t="shared" si="8"/>
        <v>227</v>
      </c>
      <c r="AZ75" s="461">
        <f t="shared" si="8"/>
        <v>228</v>
      </c>
      <c r="BA75" s="462">
        <f t="shared" si="8"/>
        <v>229</v>
      </c>
    </row>
    <row r="76" spans="2:55" ht="18.75" customHeight="1" thickTop="1" x14ac:dyDescent="0.2">
      <c r="B76" s="1853" t="s">
        <v>901</v>
      </c>
      <c r="C76" s="1850" t="str">
        <f>ﾃﾞｰﾀ一覧!$U$18</f>
        <v>ひび割れ</v>
      </c>
      <c r="D76" s="1851"/>
      <c r="E76" s="1851"/>
      <c r="F76" s="1851"/>
      <c r="G76" s="1852"/>
      <c r="H76" s="468" t="str">
        <f>IF(H$75="","",IF(COUNTIFS('(6)定期点検調書'!$B$12:$B$5000,H$75,'(6)定期点検調書'!$AH$12:$AH$5000,$C76,'(6)定期点検調書'!$BF$12:$BF$5000,$W$7)&gt;=1,$W$7,IF(COUNTIFS('(6)定期点検調書'!$B$12:$B$5000,H$75,'(6)定期点検調書'!$AH$12:$AH$5000,$C76,'(6)定期点検調書'!$BF$12:$BF$5000,$V$7)&gt;=1,$V$7,IF(COUNTIFS('(6)定期点検調書'!$B$12:$B$5000,H$75,'(6)定期点検調書'!$AH$12:$AH$5000,$C76,'(6)定期点検調書'!$BF$12:$BF$5000,$U$7)&gt;=1,$U$7,IF(COUNTIFS('(6)定期点検調書'!$B$12:$B$5000,H$75,'(6)定期点検調書'!$AH$12:$AH$5000,$C76,'(6)定期点検調書'!$BF$12:$BF$5000,$T$7)&gt;=1,$T$7,IF(COUNTIFS('(6)定期点検調書'!$B$12:$B$5000,H$75,'(6)定期点検調書'!$AH$12:$AH$5000,$C76,'(6)定期点検調書'!$BF$12:$BF$5000,$S$7)&gt;=1,$S$7,""))))))</f>
        <v/>
      </c>
      <c r="I76" s="463" t="str">
        <f>IF(I$75="","",IF(COUNTIFS('(6)定期点検調書'!$B$12:$B$5000,I$75,'(6)定期点検調書'!$AH$12:$AH$5000,$C76,'(6)定期点検調書'!$BF$12:$BF$5000,$W$7)&gt;=1,$W$7,IF(COUNTIFS('(6)定期点検調書'!$B$12:$B$5000,I$75,'(6)定期点検調書'!$AH$12:$AH$5000,$C76,'(6)定期点検調書'!$BF$12:$BF$5000,$V$7)&gt;=1,$V$7,IF(COUNTIFS('(6)定期点検調書'!$B$12:$B$5000,I$75,'(6)定期点検調書'!$AH$12:$AH$5000,$C76,'(6)定期点検調書'!$BF$12:$BF$5000,$U$7)&gt;=1,$U$7,IF(COUNTIFS('(6)定期点検調書'!$B$12:$B$5000,I$75,'(6)定期点検調書'!$AH$12:$AH$5000,$C76,'(6)定期点検調書'!$BF$12:$BF$5000,$T$7)&gt;=1,$T$7,IF(COUNTIFS('(6)定期点検調書'!$B$12:$B$5000,I$75,'(6)定期点検調書'!$AH$12:$AH$5000,$C76,'(6)定期点検調書'!$BF$12:$BF$5000,$S$7)&gt;=1,$S$7,""))))))</f>
        <v/>
      </c>
      <c r="J76" s="463" t="str">
        <f>IF(J$75="","",IF(COUNTIFS('(6)定期点検調書'!$B$12:$B$5000,J$75,'(6)定期点検調書'!$AH$12:$AH$5000,$C76,'(6)定期点検調書'!$BF$12:$BF$5000,$W$7)&gt;=1,$W$7,IF(COUNTIFS('(6)定期点検調書'!$B$12:$B$5000,J$75,'(6)定期点検調書'!$AH$12:$AH$5000,$C76,'(6)定期点検調書'!$BF$12:$BF$5000,$V$7)&gt;=1,$V$7,IF(COUNTIFS('(6)定期点検調書'!$B$12:$B$5000,J$75,'(6)定期点検調書'!$AH$12:$AH$5000,$C76,'(6)定期点検調書'!$BF$12:$BF$5000,$U$7)&gt;=1,$U$7,IF(COUNTIFS('(6)定期点検調書'!$B$12:$B$5000,J$75,'(6)定期点検調書'!$AH$12:$AH$5000,$C76,'(6)定期点検調書'!$BF$12:$BF$5000,$T$7)&gt;=1,$T$7,IF(COUNTIFS('(6)定期点検調書'!$B$12:$B$5000,J$75,'(6)定期点検調書'!$AH$12:$AH$5000,$C76,'(6)定期点検調書'!$BF$12:$BF$5000,$S$7)&gt;=1,$S$7,""))))))</f>
        <v/>
      </c>
      <c r="K76" s="463" t="str">
        <f>IF(K$75="","",IF(COUNTIFS('(6)定期点検調書'!$B$12:$B$5000,K$75,'(6)定期点検調書'!$AH$12:$AH$5000,$C76,'(6)定期点検調書'!$BF$12:$BF$5000,$W$7)&gt;=1,$W$7,IF(COUNTIFS('(6)定期点検調書'!$B$12:$B$5000,K$75,'(6)定期点検調書'!$AH$12:$AH$5000,$C76,'(6)定期点検調書'!$BF$12:$BF$5000,$V$7)&gt;=1,$V$7,IF(COUNTIFS('(6)定期点検調書'!$B$12:$B$5000,K$75,'(6)定期点検調書'!$AH$12:$AH$5000,$C76,'(6)定期点検調書'!$BF$12:$BF$5000,$U$7)&gt;=1,$U$7,IF(COUNTIFS('(6)定期点検調書'!$B$12:$B$5000,K$75,'(6)定期点検調書'!$AH$12:$AH$5000,$C76,'(6)定期点検調書'!$BF$12:$BF$5000,$T$7)&gt;=1,$T$7,IF(COUNTIFS('(6)定期点検調書'!$B$12:$B$5000,K$75,'(6)定期点検調書'!$AH$12:$AH$5000,$C76,'(6)定期点検調書'!$BF$12:$BF$5000,$S$7)&gt;=1,$S$7,""))))))</f>
        <v/>
      </c>
      <c r="L76" s="463" t="str">
        <f>IF(L$75="","",IF(COUNTIFS('(6)定期点検調書'!$B$12:$B$5000,L$75,'(6)定期点検調書'!$AH$12:$AH$5000,$C76,'(6)定期点検調書'!$BF$12:$BF$5000,$W$7)&gt;=1,$W$7,IF(COUNTIFS('(6)定期点検調書'!$B$12:$B$5000,L$75,'(6)定期点検調書'!$AH$12:$AH$5000,$C76,'(6)定期点検調書'!$BF$12:$BF$5000,$V$7)&gt;=1,$V$7,IF(COUNTIFS('(6)定期点検調書'!$B$12:$B$5000,L$75,'(6)定期点検調書'!$AH$12:$AH$5000,$C76,'(6)定期点検調書'!$BF$12:$BF$5000,$U$7)&gt;=1,$U$7,IF(COUNTIFS('(6)定期点検調書'!$B$12:$B$5000,L$75,'(6)定期点検調書'!$AH$12:$AH$5000,$C76,'(6)定期点検調書'!$BF$12:$BF$5000,$T$7)&gt;=1,$T$7,IF(COUNTIFS('(6)定期点検調書'!$B$12:$B$5000,L$75,'(6)定期点検調書'!$AH$12:$AH$5000,$C76,'(6)定期点検調書'!$BF$12:$BF$5000,$S$7)&gt;=1,$S$7,""))))))</f>
        <v/>
      </c>
      <c r="M76" s="463" t="str">
        <f>IF(M$75="","",IF(COUNTIFS('(6)定期点検調書'!$B$12:$B$5000,M$75,'(6)定期点検調書'!$AH$12:$AH$5000,$C76,'(6)定期点検調書'!$BF$12:$BF$5000,$W$7)&gt;=1,$W$7,IF(COUNTIFS('(6)定期点検調書'!$B$12:$B$5000,M$75,'(6)定期点検調書'!$AH$12:$AH$5000,$C76,'(6)定期点検調書'!$BF$12:$BF$5000,$V$7)&gt;=1,$V$7,IF(COUNTIFS('(6)定期点検調書'!$B$12:$B$5000,M$75,'(6)定期点検調書'!$AH$12:$AH$5000,$C76,'(6)定期点検調書'!$BF$12:$BF$5000,$U$7)&gt;=1,$U$7,IF(COUNTIFS('(6)定期点検調書'!$B$12:$B$5000,M$75,'(6)定期点検調書'!$AH$12:$AH$5000,$C76,'(6)定期点検調書'!$BF$12:$BF$5000,$T$7)&gt;=1,$T$7,IF(COUNTIFS('(6)定期点検調書'!$B$12:$B$5000,M$75,'(6)定期点検調書'!$AH$12:$AH$5000,$C76,'(6)定期点検調書'!$BF$12:$BF$5000,$S$7)&gt;=1,$S$7,""))))))</f>
        <v/>
      </c>
      <c r="N76" s="463" t="str">
        <f>IF(N$75="","",IF(COUNTIFS('(6)定期点検調書'!$B$12:$B$5000,N$75,'(6)定期点検調書'!$AH$12:$AH$5000,$C76,'(6)定期点検調書'!$BF$12:$BF$5000,$W$7)&gt;=1,$W$7,IF(COUNTIFS('(6)定期点検調書'!$B$12:$B$5000,N$75,'(6)定期点検調書'!$AH$12:$AH$5000,$C76,'(6)定期点検調書'!$BF$12:$BF$5000,$V$7)&gt;=1,$V$7,IF(COUNTIFS('(6)定期点検調書'!$B$12:$B$5000,N$75,'(6)定期点検調書'!$AH$12:$AH$5000,$C76,'(6)定期点検調書'!$BF$12:$BF$5000,$U$7)&gt;=1,$U$7,IF(COUNTIFS('(6)定期点検調書'!$B$12:$B$5000,N$75,'(6)定期点検調書'!$AH$12:$AH$5000,$C76,'(6)定期点検調書'!$BF$12:$BF$5000,$T$7)&gt;=1,$T$7,IF(COUNTIFS('(6)定期点検調書'!$B$12:$B$5000,N$75,'(6)定期点検調書'!$AH$12:$AH$5000,$C76,'(6)定期点検調書'!$BF$12:$BF$5000,$S$7)&gt;=1,$S$7,""))))))</f>
        <v/>
      </c>
      <c r="O76" s="463" t="str">
        <f>IF(O$75="","",IF(COUNTIFS('(6)定期点検調書'!$B$12:$B$5000,O$75,'(6)定期点検調書'!$AH$12:$AH$5000,$C76,'(6)定期点検調書'!$BF$12:$BF$5000,$W$7)&gt;=1,$W$7,IF(COUNTIFS('(6)定期点検調書'!$B$12:$B$5000,O$75,'(6)定期点検調書'!$AH$12:$AH$5000,$C76,'(6)定期点検調書'!$BF$12:$BF$5000,$V$7)&gt;=1,$V$7,IF(COUNTIFS('(6)定期点検調書'!$B$12:$B$5000,O$75,'(6)定期点検調書'!$AH$12:$AH$5000,$C76,'(6)定期点検調書'!$BF$12:$BF$5000,$U$7)&gt;=1,$U$7,IF(COUNTIFS('(6)定期点検調書'!$B$12:$B$5000,O$75,'(6)定期点検調書'!$AH$12:$AH$5000,$C76,'(6)定期点検調書'!$BF$12:$BF$5000,$T$7)&gt;=1,$T$7,IF(COUNTIFS('(6)定期点検調書'!$B$12:$B$5000,O$75,'(6)定期点検調書'!$AH$12:$AH$5000,$C76,'(6)定期点検調書'!$BF$12:$BF$5000,$S$7)&gt;=1,$S$7,""))))))</f>
        <v/>
      </c>
      <c r="P76" s="463" t="str">
        <f>IF(P$75="","",IF(COUNTIFS('(6)定期点検調書'!$B$12:$B$5000,P$75,'(6)定期点検調書'!$AH$12:$AH$5000,$C76,'(6)定期点検調書'!$BF$12:$BF$5000,$W$7)&gt;=1,$W$7,IF(COUNTIFS('(6)定期点検調書'!$B$12:$B$5000,P$75,'(6)定期点検調書'!$AH$12:$AH$5000,$C76,'(6)定期点検調書'!$BF$12:$BF$5000,$V$7)&gt;=1,$V$7,IF(COUNTIFS('(6)定期点検調書'!$B$12:$B$5000,P$75,'(6)定期点検調書'!$AH$12:$AH$5000,$C76,'(6)定期点検調書'!$BF$12:$BF$5000,$U$7)&gt;=1,$U$7,IF(COUNTIFS('(6)定期点検調書'!$B$12:$B$5000,P$75,'(6)定期点検調書'!$AH$12:$AH$5000,$C76,'(6)定期点検調書'!$BF$12:$BF$5000,$T$7)&gt;=1,$T$7,IF(COUNTIFS('(6)定期点検調書'!$B$12:$B$5000,P$75,'(6)定期点検調書'!$AH$12:$AH$5000,$C76,'(6)定期点検調書'!$BF$12:$BF$5000,$S$7)&gt;=1,$S$7,""))))))</f>
        <v/>
      </c>
      <c r="Q76" s="463" t="str">
        <f>IF(Q$75="","",IF(COUNTIFS('(6)定期点検調書'!$B$12:$B$5000,Q$75,'(6)定期点検調書'!$AH$12:$AH$5000,$C76,'(6)定期点検調書'!$BF$12:$BF$5000,$W$7)&gt;=1,$W$7,IF(COUNTIFS('(6)定期点検調書'!$B$12:$B$5000,Q$75,'(6)定期点検調書'!$AH$12:$AH$5000,$C76,'(6)定期点検調書'!$BF$12:$BF$5000,$V$7)&gt;=1,$V$7,IF(COUNTIFS('(6)定期点検調書'!$B$12:$B$5000,Q$75,'(6)定期点検調書'!$AH$12:$AH$5000,$C76,'(6)定期点検調書'!$BF$12:$BF$5000,$U$7)&gt;=1,$U$7,IF(COUNTIFS('(6)定期点検調書'!$B$12:$B$5000,Q$75,'(6)定期点検調書'!$AH$12:$AH$5000,$C76,'(6)定期点検調書'!$BF$12:$BF$5000,$T$7)&gt;=1,$T$7,IF(COUNTIFS('(6)定期点検調書'!$B$12:$B$5000,Q$75,'(6)定期点検調書'!$AH$12:$AH$5000,$C76,'(6)定期点検調書'!$BF$12:$BF$5000,$S$7)&gt;=1,$S$7,""))))))</f>
        <v/>
      </c>
      <c r="R76" s="463" t="str">
        <f>IF(R$75="","",IF(COUNTIFS('(6)定期点検調書'!$B$12:$B$5000,R$75,'(6)定期点検調書'!$AH$12:$AH$5000,$C76,'(6)定期点検調書'!$BF$12:$BF$5000,$W$7)&gt;=1,$W$7,IF(COUNTIFS('(6)定期点検調書'!$B$12:$B$5000,R$75,'(6)定期点検調書'!$AH$12:$AH$5000,$C76,'(6)定期点検調書'!$BF$12:$BF$5000,$V$7)&gt;=1,$V$7,IF(COUNTIFS('(6)定期点検調書'!$B$12:$B$5000,R$75,'(6)定期点検調書'!$AH$12:$AH$5000,$C76,'(6)定期点検調書'!$BF$12:$BF$5000,$U$7)&gt;=1,$U$7,IF(COUNTIFS('(6)定期点検調書'!$B$12:$B$5000,R$75,'(6)定期点検調書'!$AH$12:$AH$5000,$C76,'(6)定期点検調書'!$BF$12:$BF$5000,$T$7)&gt;=1,$T$7,IF(COUNTIFS('(6)定期点検調書'!$B$12:$B$5000,R$75,'(6)定期点検調書'!$AH$12:$AH$5000,$C76,'(6)定期点検調書'!$BF$12:$BF$5000,$S$7)&gt;=1,$S$7,""))))))</f>
        <v/>
      </c>
      <c r="S76" s="463" t="str">
        <f>IF(S$75="","",IF(COUNTIFS('(6)定期点検調書'!$B$12:$B$5000,S$75,'(6)定期点検調書'!$AH$12:$AH$5000,$C76,'(6)定期点検調書'!$BF$12:$BF$5000,$W$7)&gt;=1,$W$7,IF(COUNTIFS('(6)定期点検調書'!$B$12:$B$5000,S$75,'(6)定期点検調書'!$AH$12:$AH$5000,$C76,'(6)定期点検調書'!$BF$12:$BF$5000,$V$7)&gt;=1,$V$7,IF(COUNTIFS('(6)定期点検調書'!$B$12:$B$5000,S$75,'(6)定期点検調書'!$AH$12:$AH$5000,$C76,'(6)定期点検調書'!$BF$12:$BF$5000,$U$7)&gt;=1,$U$7,IF(COUNTIFS('(6)定期点検調書'!$B$12:$B$5000,S$75,'(6)定期点検調書'!$AH$12:$AH$5000,$C76,'(6)定期点検調書'!$BF$12:$BF$5000,$T$7)&gt;=1,$T$7,IF(COUNTIFS('(6)定期点検調書'!$B$12:$B$5000,S$75,'(6)定期点検調書'!$AH$12:$AH$5000,$C76,'(6)定期点検調書'!$BF$12:$BF$5000,$S$7)&gt;=1,$S$7,""))))))</f>
        <v/>
      </c>
      <c r="T76" s="463" t="str">
        <f>IF(T$75="","",IF(COUNTIFS('(6)定期点検調書'!$B$12:$B$5000,T$75,'(6)定期点検調書'!$AH$12:$AH$5000,$C76,'(6)定期点検調書'!$BF$12:$BF$5000,$W$7)&gt;=1,$W$7,IF(COUNTIFS('(6)定期点検調書'!$B$12:$B$5000,T$75,'(6)定期点検調書'!$AH$12:$AH$5000,$C76,'(6)定期点検調書'!$BF$12:$BF$5000,$V$7)&gt;=1,$V$7,IF(COUNTIFS('(6)定期点検調書'!$B$12:$B$5000,T$75,'(6)定期点検調書'!$AH$12:$AH$5000,$C76,'(6)定期点検調書'!$BF$12:$BF$5000,$U$7)&gt;=1,$U$7,IF(COUNTIFS('(6)定期点検調書'!$B$12:$B$5000,T$75,'(6)定期点検調書'!$AH$12:$AH$5000,$C76,'(6)定期点検調書'!$BF$12:$BF$5000,$T$7)&gt;=1,$T$7,IF(COUNTIFS('(6)定期点検調書'!$B$12:$B$5000,T$75,'(6)定期点検調書'!$AH$12:$AH$5000,$C76,'(6)定期点検調書'!$BF$12:$BF$5000,$S$7)&gt;=1,$S$7,""))))))</f>
        <v/>
      </c>
      <c r="U76" s="463" t="str">
        <f>IF(U$75="","",IF(COUNTIFS('(6)定期点検調書'!$B$12:$B$5000,U$75,'(6)定期点検調書'!$AH$12:$AH$5000,$C76,'(6)定期点検調書'!$BF$12:$BF$5000,$W$7)&gt;=1,$W$7,IF(COUNTIFS('(6)定期点検調書'!$B$12:$B$5000,U$75,'(6)定期点検調書'!$AH$12:$AH$5000,$C76,'(6)定期点検調書'!$BF$12:$BF$5000,$V$7)&gt;=1,$V$7,IF(COUNTIFS('(6)定期点検調書'!$B$12:$B$5000,U$75,'(6)定期点検調書'!$AH$12:$AH$5000,$C76,'(6)定期点検調書'!$BF$12:$BF$5000,$U$7)&gt;=1,$U$7,IF(COUNTIFS('(6)定期点検調書'!$B$12:$B$5000,U$75,'(6)定期点検調書'!$AH$12:$AH$5000,$C76,'(6)定期点検調書'!$BF$12:$BF$5000,$T$7)&gt;=1,$T$7,IF(COUNTIFS('(6)定期点検調書'!$B$12:$B$5000,U$75,'(6)定期点検調書'!$AH$12:$AH$5000,$C76,'(6)定期点検調書'!$BF$12:$BF$5000,$S$7)&gt;=1,$S$7,""))))))</f>
        <v/>
      </c>
      <c r="V76" s="463" t="str">
        <f>IF(V$75="","",IF(COUNTIFS('(6)定期点検調書'!$B$12:$B$5000,V$75,'(6)定期点検調書'!$AH$12:$AH$5000,$C76,'(6)定期点検調書'!$BF$12:$BF$5000,$W$7)&gt;=1,$W$7,IF(COUNTIFS('(6)定期点検調書'!$B$12:$B$5000,V$75,'(6)定期点検調書'!$AH$12:$AH$5000,$C76,'(6)定期点検調書'!$BF$12:$BF$5000,$V$7)&gt;=1,$V$7,IF(COUNTIFS('(6)定期点検調書'!$B$12:$B$5000,V$75,'(6)定期点検調書'!$AH$12:$AH$5000,$C76,'(6)定期点検調書'!$BF$12:$BF$5000,$U$7)&gt;=1,$U$7,IF(COUNTIFS('(6)定期点検調書'!$B$12:$B$5000,V$75,'(6)定期点検調書'!$AH$12:$AH$5000,$C76,'(6)定期点検調書'!$BF$12:$BF$5000,$T$7)&gt;=1,$T$7,IF(COUNTIFS('(6)定期点検調書'!$B$12:$B$5000,V$75,'(6)定期点検調書'!$AH$12:$AH$5000,$C76,'(6)定期点検調書'!$BF$12:$BF$5000,$S$7)&gt;=1,$S$7,""))))))</f>
        <v/>
      </c>
      <c r="W76" s="463" t="str">
        <f>IF(W$75="","",IF(COUNTIFS('(6)定期点検調書'!$B$12:$B$5000,W$75,'(6)定期点検調書'!$AH$12:$AH$5000,$C76,'(6)定期点検調書'!$BF$12:$BF$5000,$W$7)&gt;=1,$W$7,IF(COUNTIFS('(6)定期点検調書'!$B$12:$B$5000,W$75,'(6)定期点検調書'!$AH$12:$AH$5000,$C76,'(6)定期点検調書'!$BF$12:$BF$5000,$V$7)&gt;=1,$V$7,IF(COUNTIFS('(6)定期点検調書'!$B$12:$B$5000,W$75,'(6)定期点検調書'!$AH$12:$AH$5000,$C76,'(6)定期点検調書'!$BF$12:$BF$5000,$U$7)&gt;=1,$U$7,IF(COUNTIFS('(6)定期点検調書'!$B$12:$B$5000,W$75,'(6)定期点検調書'!$AH$12:$AH$5000,$C76,'(6)定期点検調書'!$BF$12:$BF$5000,$T$7)&gt;=1,$T$7,IF(COUNTIFS('(6)定期点検調書'!$B$12:$B$5000,W$75,'(6)定期点検調書'!$AH$12:$AH$5000,$C76,'(6)定期点検調書'!$BF$12:$BF$5000,$S$7)&gt;=1,$S$7,""))))))</f>
        <v/>
      </c>
      <c r="X76" s="463" t="str">
        <f>IF(X$75="","",IF(COUNTIFS('(6)定期点検調書'!$B$12:$B$5000,X$75,'(6)定期点検調書'!$AH$12:$AH$5000,$C76,'(6)定期点検調書'!$BF$12:$BF$5000,$W$7)&gt;=1,$W$7,IF(COUNTIFS('(6)定期点検調書'!$B$12:$B$5000,X$75,'(6)定期点検調書'!$AH$12:$AH$5000,$C76,'(6)定期点検調書'!$BF$12:$BF$5000,$V$7)&gt;=1,$V$7,IF(COUNTIFS('(6)定期点検調書'!$B$12:$B$5000,X$75,'(6)定期点検調書'!$AH$12:$AH$5000,$C76,'(6)定期点検調書'!$BF$12:$BF$5000,$U$7)&gt;=1,$U$7,IF(COUNTIFS('(6)定期点検調書'!$B$12:$B$5000,X$75,'(6)定期点検調書'!$AH$12:$AH$5000,$C76,'(6)定期点検調書'!$BF$12:$BF$5000,$T$7)&gt;=1,$T$7,IF(COUNTIFS('(6)定期点検調書'!$B$12:$B$5000,X$75,'(6)定期点検調書'!$AH$12:$AH$5000,$C76,'(6)定期点検調書'!$BF$12:$BF$5000,$S$7)&gt;=1,$S$7,""))))))</f>
        <v/>
      </c>
      <c r="Y76" s="463" t="str">
        <f>IF(Y$75="","",IF(COUNTIFS('(6)定期点検調書'!$B$12:$B$5000,Y$75,'(6)定期点検調書'!$AH$12:$AH$5000,$C76,'(6)定期点検調書'!$BF$12:$BF$5000,$W$7)&gt;=1,$W$7,IF(COUNTIFS('(6)定期点検調書'!$B$12:$B$5000,Y$75,'(6)定期点検調書'!$AH$12:$AH$5000,$C76,'(6)定期点検調書'!$BF$12:$BF$5000,$V$7)&gt;=1,$V$7,IF(COUNTIFS('(6)定期点検調書'!$B$12:$B$5000,Y$75,'(6)定期点検調書'!$AH$12:$AH$5000,$C76,'(6)定期点検調書'!$BF$12:$BF$5000,$U$7)&gt;=1,$U$7,IF(COUNTIFS('(6)定期点検調書'!$B$12:$B$5000,Y$75,'(6)定期点検調書'!$AH$12:$AH$5000,$C76,'(6)定期点検調書'!$BF$12:$BF$5000,$T$7)&gt;=1,$T$7,IF(COUNTIFS('(6)定期点検調書'!$B$12:$B$5000,Y$75,'(6)定期点検調書'!$AH$12:$AH$5000,$C76,'(6)定期点検調書'!$BF$12:$BF$5000,$S$7)&gt;=1,$S$7,""))))))</f>
        <v/>
      </c>
      <c r="Z76" s="463" t="str">
        <f>IF(Z$75="","",IF(COUNTIFS('(6)定期点検調書'!$B$12:$B$5000,Z$75,'(6)定期点検調書'!$AH$12:$AH$5000,$C76,'(6)定期点検調書'!$BF$12:$BF$5000,$W$7)&gt;=1,$W$7,IF(COUNTIFS('(6)定期点検調書'!$B$12:$B$5000,Z$75,'(6)定期点検調書'!$AH$12:$AH$5000,$C76,'(6)定期点検調書'!$BF$12:$BF$5000,$V$7)&gt;=1,$V$7,IF(COUNTIFS('(6)定期点検調書'!$B$12:$B$5000,Z$75,'(6)定期点検調書'!$AH$12:$AH$5000,$C76,'(6)定期点検調書'!$BF$12:$BF$5000,$U$7)&gt;=1,$U$7,IF(COUNTIFS('(6)定期点検調書'!$B$12:$B$5000,Z$75,'(6)定期点検調書'!$AH$12:$AH$5000,$C76,'(6)定期点検調書'!$BF$12:$BF$5000,$T$7)&gt;=1,$T$7,IF(COUNTIFS('(6)定期点検調書'!$B$12:$B$5000,Z$75,'(6)定期点検調書'!$AH$12:$AH$5000,$C76,'(6)定期点検調書'!$BF$12:$BF$5000,$S$7)&gt;=1,$S$7,""))))))</f>
        <v/>
      </c>
      <c r="AA76" s="463" t="str">
        <f>IF(AA$75="","",IF(COUNTIFS('(6)定期点検調書'!$B$12:$B$5000,AA$75,'(6)定期点検調書'!$AH$12:$AH$5000,$C76,'(6)定期点検調書'!$BF$12:$BF$5000,$W$7)&gt;=1,$W$7,IF(COUNTIFS('(6)定期点検調書'!$B$12:$B$5000,AA$75,'(6)定期点検調書'!$AH$12:$AH$5000,$C76,'(6)定期点検調書'!$BF$12:$BF$5000,$V$7)&gt;=1,$V$7,IF(COUNTIFS('(6)定期点検調書'!$B$12:$B$5000,AA$75,'(6)定期点検調書'!$AH$12:$AH$5000,$C76,'(6)定期点検調書'!$BF$12:$BF$5000,$U$7)&gt;=1,$U$7,IF(COUNTIFS('(6)定期点検調書'!$B$12:$B$5000,AA$75,'(6)定期点検調書'!$AH$12:$AH$5000,$C76,'(6)定期点検調書'!$BF$12:$BF$5000,$T$7)&gt;=1,$T$7,IF(COUNTIFS('(6)定期点検調書'!$B$12:$B$5000,AA$75,'(6)定期点検調書'!$AH$12:$AH$5000,$C76,'(6)定期点検調書'!$BF$12:$BF$5000,$S$7)&gt;=1,$S$7,""))))))</f>
        <v/>
      </c>
      <c r="AB76" s="463" t="str">
        <f>IF(AB$75="","",IF(COUNTIFS('(6)定期点検調書'!$B$12:$B$5000,AB$75,'(6)定期点検調書'!$AH$12:$AH$5000,$C76,'(6)定期点検調書'!$BF$12:$BF$5000,$W$7)&gt;=1,$W$7,IF(COUNTIFS('(6)定期点検調書'!$B$12:$B$5000,AB$75,'(6)定期点検調書'!$AH$12:$AH$5000,$C76,'(6)定期点検調書'!$BF$12:$BF$5000,$V$7)&gt;=1,$V$7,IF(COUNTIFS('(6)定期点検調書'!$B$12:$B$5000,AB$75,'(6)定期点検調書'!$AH$12:$AH$5000,$C76,'(6)定期点検調書'!$BF$12:$BF$5000,$U$7)&gt;=1,$U$7,IF(COUNTIFS('(6)定期点検調書'!$B$12:$B$5000,AB$75,'(6)定期点検調書'!$AH$12:$AH$5000,$C76,'(6)定期点検調書'!$BF$12:$BF$5000,$T$7)&gt;=1,$T$7,IF(COUNTIFS('(6)定期点検調書'!$B$12:$B$5000,AB$75,'(6)定期点検調書'!$AH$12:$AH$5000,$C76,'(6)定期点検調書'!$BF$12:$BF$5000,$S$7)&gt;=1,$S$7,""))))))</f>
        <v/>
      </c>
      <c r="AC76" s="463" t="str">
        <f>IF(AC$75="","",IF(COUNTIFS('(6)定期点検調書'!$B$12:$B$5000,AC$75,'(6)定期点検調書'!$AH$12:$AH$5000,$C76,'(6)定期点検調書'!$BF$12:$BF$5000,$W$7)&gt;=1,$W$7,IF(COUNTIFS('(6)定期点検調書'!$B$12:$B$5000,AC$75,'(6)定期点検調書'!$AH$12:$AH$5000,$C76,'(6)定期点検調書'!$BF$12:$BF$5000,$V$7)&gt;=1,$V$7,IF(COUNTIFS('(6)定期点検調書'!$B$12:$B$5000,AC$75,'(6)定期点検調書'!$AH$12:$AH$5000,$C76,'(6)定期点検調書'!$BF$12:$BF$5000,$U$7)&gt;=1,$U$7,IF(COUNTIFS('(6)定期点検調書'!$B$12:$B$5000,AC$75,'(6)定期点検調書'!$AH$12:$AH$5000,$C76,'(6)定期点検調書'!$BF$12:$BF$5000,$T$7)&gt;=1,$T$7,IF(COUNTIFS('(6)定期点検調書'!$B$12:$B$5000,AC$75,'(6)定期点検調書'!$AH$12:$AH$5000,$C76,'(6)定期点検調書'!$BF$12:$BF$5000,$S$7)&gt;=1,$S$7,""))))))</f>
        <v/>
      </c>
      <c r="AD76" s="463" t="str">
        <f>IF(AD$75="","",IF(COUNTIFS('(6)定期点検調書'!$B$12:$B$5000,AD$75,'(6)定期点検調書'!$AH$12:$AH$5000,$C76,'(6)定期点検調書'!$BF$12:$BF$5000,$W$7)&gt;=1,$W$7,IF(COUNTIFS('(6)定期点検調書'!$B$12:$B$5000,AD$75,'(6)定期点検調書'!$AH$12:$AH$5000,$C76,'(6)定期点検調書'!$BF$12:$BF$5000,$V$7)&gt;=1,$V$7,IF(COUNTIFS('(6)定期点検調書'!$B$12:$B$5000,AD$75,'(6)定期点検調書'!$AH$12:$AH$5000,$C76,'(6)定期点検調書'!$BF$12:$BF$5000,$U$7)&gt;=1,$U$7,IF(COUNTIFS('(6)定期点検調書'!$B$12:$B$5000,AD$75,'(6)定期点検調書'!$AH$12:$AH$5000,$C76,'(6)定期点検調書'!$BF$12:$BF$5000,$T$7)&gt;=1,$T$7,IF(COUNTIFS('(6)定期点検調書'!$B$12:$B$5000,AD$75,'(6)定期点検調書'!$AH$12:$AH$5000,$C76,'(6)定期点検調書'!$BF$12:$BF$5000,$S$7)&gt;=1,$S$7,""))))))</f>
        <v/>
      </c>
      <c r="AE76" s="463" t="str">
        <f>IF(AE$75="","",IF(COUNTIFS('(6)定期点検調書'!$B$12:$B$5000,AE$75,'(6)定期点検調書'!$AH$12:$AH$5000,$C76,'(6)定期点検調書'!$BF$12:$BF$5000,$W$7)&gt;=1,$W$7,IF(COUNTIFS('(6)定期点検調書'!$B$12:$B$5000,AE$75,'(6)定期点検調書'!$AH$12:$AH$5000,$C76,'(6)定期点検調書'!$BF$12:$BF$5000,$V$7)&gt;=1,$V$7,IF(COUNTIFS('(6)定期点検調書'!$B$12:$B$5000,AE$75,'(6)定期点検調書'!$AH$12:$AH$5000,$C76,'(6)定期点検調書'!$BF$12:$BF$5000,$U$7)&gt;=1,$U$7,IF(COUNTIFS('(6)定期点検調書'!$B$12:$B$5000,AE$75,'(6)定期点検調書'!$AH$12:$AH$5000,$C76,'(6)定期点検調書'!$BF$12:$BF$5000,$T$7)&gt;=1,$T$7,IF(COUNTIFS('(6)定期点検調書'!$B$12:$B$5000,AE$75,'(6)定期点検調書'!$AH$12:$AH$5000,$C76,'(6)定期点検調書'!$BF$12:$BF$5000,$S$7)&gt;=1,$S$7,""))))))</f>
        <v/>
      </c>
      <c r="AF76" s="463" t="str">
        <f>IF(AF$75="","",IF(COUNTIFS('(6)定期点検調書'!$B$12:$B$5000,AF$75,'(6)定期点検調書'!$AH$12:$AH$5000,$C76,'(6)定期点検調書'!$BF$12:$BF$5000,$W$7)&gt;=1,$W$7,IF(COUNTIFS('(6)定期点検調書'!$B$12:$B$5000,AF$75,'(6)定期点検調書'!$AH$12:$AH$5000,$C76,'(6)定期点検調書'!$BF$12:$BF$5000,$V$7)&gt;=1,$V$7,IF(COUNTIFS('(6)定期点検調書'!$B$12:$B$5000,AF$75,'(6)定期点検調書'!$AH$12:$AH$5000,$C76,'(6)定期点検調書'!$BF$12:$BF$5000,$U$7)&gt;=1,$U$7,IF(COUNTIFS('(6)定期点検調書'!$B$12:$B$5000,AF$75,'(6)定期点検調書'!$AH$12:$AH$5000,$C76,'(6)定期点検調書'!$BF$12:$BF$5000,$T$7)&gt;=1,$T$7,IF(COUNTIFS('(6)定期点検調書'!$B$12:$B$5000,AF$75,'(6)定期点検調書'!$AH$12:$AH$5000,$C76,'(6)定期点検調書'!$BF$12:$BF$5000,$S$7)&gt;=1,$S$7,""))))))</f>
        <v/>
      </c>
      <c r="AG76" s="463" t="str">
        <f>IF(AG$75="","",IF(COUNTIFS('(6)定期点検調書'!$B$12:$B$5000,AG$75,'(6)定期点検調書'!$AH$12:$AH$5000,$C76,'(6)定期点検調書'!$BF$12:$BF$5000,$W$7)&gt;=1,$W$7,IF(COUNTIFS('(6)定期点検調書'!$B$12:$B$5000,AG$75,'(6)定期点検調書'!$AH$12:$AH$5000,$C76,'(6)定期点検調書'!$BF$12:$BF$5000,$V$7)&gt;=1,$V$7,IF(COUNTIFS('(6)定期点検調書'!$B$12:$B$5000,AG$75,'(6)定期点検調書'!$AH$12:$AH$5000,$C76,'(6)定期点検調書'!$BF$12:$BF$5000,$U$7)&gt;=1,$U$7,IF(COUNTIFS('(6)定期点検調書'!$B$12:$B$5000,AG$75,'(6)定期点検調書'!$AH$12:$AH$5000,$C76,'(6)定期点検調書'!$BF$12:$BF$5000,$T$7)&gt;=1,$T$7,IF(COUNTIFS('(6)定期点検調書'!$B$12:$B$5000,AG$75,'(6)定期点検調書'!$AH$12:$AH$5000,$C76,'(6)定期点検調書'!$BF$12:$BF$5000,$S$7)&gt;=1,$S$7,""))))))</f>
        <v/>
      </c>
      <c r="AH76" s="463" t="str">
        <f>IF(AH$75="","",IF(COUNTIFS('(6)定期点検調書'!$B$12:$B$5000,AH$75,'(6)定期点検調書'!$AH$12:$AH$5000,$C76,'(6)定期点検調書'!$BF$12:$BF$5000,$W$7)&gt;=1,$W$7,IF(COUNTIFS('(6)定期点検調書'!$B$12:$B$5000,AH$75,'(6)定期点検調書'!$AH$12:$AH$5000,$C76,'(6)定期点検調書'!$BF$12:$BF$5000,$V$7)&gt;=1,$V$7,IF(COUNTIFS('(6)定期点検調書'!$B$12:$B$5000,AH$75,'(6)定期点検調書'!$AH$12:$AH$5000,$C76,'(6)定期点検調書'!$BF$12:$BF$5000,$U$7)&gt;=1,$U$7,IF(COUNTIFS('(6)定期点検調書'!$B$12:$B$5000,AH$75,'(6)定期点検調書'!$AH$12:$AH$5000,$C76,'(6)定期点検調書'!$BF$12:$BF$5000,$T$7)&gt;=1,$T$7,IF(COUNTIFS('(6)定期点検調書'!$B$12:$B$5000,AH$75,'(6)定期点検調書'!$AH$12:$AH$5000,$C76,'(6)定期点検調書'!$BF$12:$BF$5000,$S$7)&gt;=1,$S$7,""))))))</f>
        <v/>
      </c>
      <c r="AI76" s="463" t="str">
        <f>IF(AI$75="","",IF(COUNTIFS('(6)定期点検調書'!$B$12:$B$5000,AI$75,'(6)定期点検調書'!$AH$12:$AH$5000,$C76,'(6)定期点検調書'!$BF$12:$BF$5000,$W$7)&gt;=1,$W$7,IF(COUNTIFS('(6)定期点検調書'!$B$12:$B$5000,AI$75,'(6)定期点検調書'!$AH$12:$AH$5000,$C76,'(6)定期点検調書'!$BF$12:$BF$5000,$V$7)&gt;=1,$V$7,IF(COUNTIFS('(6)定期点検調書'!$B$12:$B$5000,AI$75,'(6)定期点検調書'!$AH$12:$AH$5000,$C76,'(6)定期点検調書'!$BF$12:$BF$5000,$U$7)&gt;=1,$U$7,IF(COUNTIFS('(6)定期点検調書'!$B$12:$B$5000,AI$75,'(6)定期点検調書'!$AH$12:$AH$5000,$C76,'(6)定期点検調書'!$BF$12:$BF$5000,$T$7)&gt;=1,$T$7,IF(COUNTIFS('(6)定期点検調書'!$B$12:$B$5000,AI$75,'(6)定期点検調書'!$AH$12:$AH$5000,$C76,'(6)定期点検調書'!$BF$12:$BF$5000,$S$7)&gt;=1,$S$7,""))))))</f>
        <v/>
      </c>
      <c r="AJ76" s="463" t="str">
        <f>IF(AJ$75="","",IF(COUNTIFS('(6)定期点検調書'!$B$12:$B$5000,AJ$75,'(6)定期点検調書'!$AH$12:$AH$5000,$C76,'(6)定期点検調書'!$BF$12:$BF$5000,$W$7)&gt;=1,$W$7,IF(COUNTIFS('(6)定期点検調書'!$B$12:$B$5000,AJ$75,'(6)定期点検調書'!$AH$12:$AH$5000,$C76,'(6)定期点検調書'!$BF$12:$BF$5000,$V$7)&gt;=1,$V$7,IF(COUNTIFS('(6)定期点検調書'!$B$12:$B$5000,AJ$75,'(6)定期点検調書'!$AH$12:$AH$5000,$C76,'(6)定期点検調書'!$BF$12:$BF$5000,$U$7)&gt;=1,$U$7,IF(COUNTIFS('(6)定期点検調書'!$B$12:$B$5000,AJ$75,'(6)定期点検調書'!$AH$12:$AH$5000,$C76,'(6)定期点検調書'!$BF$12:$BF$5000,$T$7)&gt;=1,$T$7,IF(COUNTIFS('(6)定期点検調書'!$B$12:$B$5000,AJ$75,'(6)定期点検調書'!$AH$12:$AH$5000,$C76,'(6)定期点検調書'!$BF$12:$BF$5000,$S$7)&gt;=1,$S$7,""))))))</f>
        <v/>
      </c>
      <c r="AK76" s="463" t="str">
        <f>IF(AK$75="","",IF(COUNTIFS('(6)定期点検調書'!$B$12:$B$5000,AK$75,'(6)定期点検調書'!$AH$12:$AH$5000,$C76,'(6)定期点検調書'!$BF$12:$BF$5000,$W$7)&gt;=1,$W$7,IF(COUNTIFS('(6)定期点検調書'!$B$12:$B$5000,AK$75,'(6)定期点検調書'!$AH$12:$AH$5000,$C76,'(6)定期点検調書'!$BF$12:$BF$5000,$V$7)&gt;=1,$V$7,IF(COUNTIFS('(6)定期点検調書'!$B$12:$B$5000,AK$75,'(6)定期点検調書'!$AH$12:$AH$5000,$C76,'(6)定期点検調書'!$BF$12:$BF$5000,$U$7)&gt;=1,$U$7,IF(COUNTIFS('(6)定期点検調書'!$B$12:$B$5000,AK$75,'(6)定期点検調書'!$AH$12:$AH$5000,$C76,'(6)定期点検調書'!$BF$12:$BF$5000,$T$7)&gt;=1,$T$7,IF(COUNTIFS('(6)定期点検調書'!$B$12:$B$5000,AK$75,'(6)定期点検調書'!$AH$12:$AH$5000,$C76,'(6)定期点検調書'!$BF$12:$BF$5000,$S$7)&gt;=1,$S$7,""))))))</f>
        <v/>
      </c>
      <c r="AL76" s="463" t="str">
        <f>IF(AL$75="","",IF(COUNTIFS('(6)定期点検調書'!$B$12:$B$5000,AL$75,'(6)定期点検調書'!$AH$12:$AH$5000,$C76,'(6)定期点検調書'!$BF$12:$BF$5000,$W$7)&gt;=1,$W$7,IF(COUNTIFS('(6)定期点検調書'!$B$12:$B$5000,AL$75,'(6)定期点検調書'!$AH$12:$AH$5000,$C76,'(6)定期点検調書'!$BF$12:$BF$5000,$V$7)&gt;=1,$V$7,IF(COUNTIFS('(6)定期点検調書'!$B$12:$B$5000,AL$75,'(6)定期点検調書'!$AH$12:$AH$5000,$C76,'(6)定期点検調書'!$BF$12:$BF$5000,$U$7)&gt;=1,$U$7,IF(COUNTIFS('(6)定期点検調書'!$B$12:$B$5000,AL$75,'(6)定期点検調書'!$AH$12:$AH$5000,$C76,'(6)定期点検調書'!$BF$12:$BF$5000,$T$7)&gt;=1,$T$7,IF(COUNTIFS('(6)定期点検調書'!$B$12:$B$5000,AL$75,'(6)定期点検調書'!$AH$12:$AH$5000,$C76,'(6)定期点検調書'!$BF$12:$BF$5000,$S$7)&gt;=1,$S$7,""))))))</f>
        <v/>
      </c>
      <c r="AM76" s="463" t="str">
        <f>IF(AM$75="","",IF(COUNTIFS('(6)定期点検調書'!$B$12:$B$5000,AM$75,'(6)定期点検調書'!$AH$12:$AH$5000,$C76,'(6)定期点検調書'!$BF$12:$BF$5000,$W$7)&gt;=1,$W$7,IF(COUNTIFS('(6)定期点検調書'!$B$12:$B$5000,AM$75,'(6)定期点検調書'!$AH$12:$AH$5000,$C76,'(6)定期点検調書'!$BF$12:$BF$5000,$V$7)&gt;=1,$V$7,IF(COUNTIFS('(6)定期点検調書'!$B$12:$B$5000,AM$75,'(6)定期点検調書'!$AH$12:$AH$5000,$C76,'(6)定期点検調書'!$BF$12:$BF$5000,$U$7)&gt;=1,$U$7,IF(COUNTIFS('(6)定期点検調書'!$B$12:$B$5000,AM$75,'(6)定期点検調書'!$AH$12:$AH$5000,$C76,'(6)定期点検調書'!$BF$12:$BF$5000,$T$7)&gt;=1,$T$7,IF(COUNTIFS('(6)定期点検調書'!$B$12:$B$5000,AM$75,'(6)定期点検調書'!$AH$12:$AH$5000,$C76,'(6)定期点検調書'!$BF$12:$BF$5000,$S$7)&gt;=1,$S$7,""))))))</f>
        <v/>
      </c>
      <c r="AN76" s="463" t="str">
        <f>IF(AN$75="","",IF(COUNTIFS('(6)定期点検調書'!$B$12:$B$5000,AN$75,'(6)定期点検調書'!$AH$12:$AH$5000,$C76,'(6)定期点検調書'!$BF$12:$BF$5000,$W$7)&gt;=1,$W$7,IF(COUNTIFS('(6)定期点検調書'!$B$12:$B$5000,AN$75,'(6)定期点検調書'!$AH$12:$AH$5000,$C76,'(6)定期点検調書'!$BF$12:$BF$5000,$V$7)&gt;=1,$V$7,IF(COUNTIFS('(6)定期点検調書'!$B$12:$B$5000,AN$75,'(6)定期点検調書'!$AH$12:$AH$5000,$C76,'(6)定期点検調書'!$BF$12:$BF$5000,$U$7)&gt;=1,$U$7,IF(COUNTIFS('(6)定期点検調書'!$B$12:$B$5000,AN$75,'(6)定期点検調書'!$AH$12:$AH$5000,$C76,'(6)定期点検調書'!$BF$12:$BF$5000,$T$7)&gt;=1,$T$7,IF(COUNTIFS('(6)定期点検調書'!$B$12:$B$5000,AN$75,'(6)定期点検調書'!$AH$12:$AH$5000,$C76,'(6)定期点検調書'!$BF$12:$BF$5000,$S$7)&gt;=1,$S$7,""))))))</f>
        <v/>
      </c>
      <c r="AO76" s="463" t="str">
        <f>IF(AO$75="","",IF(COUNTIFS('(6)定期点検調書'!$B$12:$B$5000,AO$75,'(6)定期点検調書'!$AH$12:$AH$5000,$C76,'(6)定期点検調書'!$BF$12:$BF$5000,$W$7)&gt;=1,$W$7,IF(COUNTIFS('(6)定期点検調書'!$B$12:$B$5000,AO$75,'(6)定期点検調書'!$AH$12:$AH$5000,$C76,'(6)定期点検調書'!$BF$12:$BF$5000,$V$7)&gt;=1,$V$7,IF(COUNTIFS('(6)定期点検調書'!$B$12:$B$5000,AO$75,'(6)定期点検調書'!$AH$12:$AH$5000,$C76,'(6)定期点検調書'!$BF$12:$BF$5000,$U$7)&gt;=1,$U$7,IF(COUNTIFS('(6)定期点検調書'!$B$12:$B$5000,AO$75,'(6)定期点検調書'!$AH$12:$AH$5000,$C76,'(6)定期点検調書'!$BF$12:$BF$5000,$T$7)&gt;=1,$T$7,IF(COUNTIFS('(6)定期点検調書'!$B$12:$B$5000,AO$75,'(6)定期点検調書'!$AH$12:$AH$5000,$C76,'(6)定期点検調書'!$BF$12:$BF$5000,$S$7)&gt;=1,$S$7,""))))))</f>
        <v/>
      </c>
      <c r="AP76" s="463" t="str">
        <f>IF(AP$75="","",IF(COUNTIFS('(6)定期点検調書'!$B$12:$B$5000,AP$75,'(6)定期点検調書'!$AH$12:$AH$5000,$C76,'(6)定期点検調書'!$BF$12:$BF$5000,$W$7)&gt;=1,$W$7,IF(COUNTIFS('(6)定期点検調書'!$B$12:$B$5000,AP$75,'(6)定期点検調書'!$AH$12:$AH$5000,$C76,'(6)定期点検調書'!$BF$12:$BF$5000,$V$7)&gt;=1,$V$7,IF(COUNTIFS('(6)定期点検調書'!$B$12:$B$5000,AP$75,'(6)定期点検調書'!$AH$12:$AH$5000,$C76,'(6)定期点検調書'!$BF$12:$BF$5000,$U$7)&gt;=1,$U$7,IF(COUNTIFS('(6)定期点検調書'!$B$12:$B$5000,AP$75,'(6)定期点検調書'!$AH$12:$AH$5000,$C76,'(6)定期点検調書'!$BF$12:$BF$5000,$T$7)&gt;=1,$T$7,IF(COUNTIFS('(6)定期点検調書'!$B$12:$B$5000,AP$75,'(6)定期点検調書'!$AH$12:$AH$5000,$C76,'(6)定期点検調書'!$BF$12:$BF$5000,$S$7)&gt;=1,$S$7,""))))))</f>
        <v/>
      </c>
      <c r="AQ76" s="463" t="str">
        <f>IF(AQ$75="","",IF(COUNTIFS('(6)定期点検調書'!$B$12:$B$5000,AQ$75,'(6)定期点検調書'!$AH$12:$AH$5000,$C76,'(6)定期点検調書'!$BF$12:$BF$5000,$W$7)&gt;=1,$W$7,IF(COUNTIFS('(6)定期点検調書'!$B$12:$B$5000,AQ$75,'(6)定期点検調書'!$AH$12:$AH$5000,$C76,'(6)定期点検調書'!$BF$12:$BF$5000,$V$7)&gt;=1,$V$7,IF(COUNTIFS('(6)定期点検調書'!$B$12:$B$5000,AQ$75,'(6)定期点検調書'!$AH$12:$AH$5000,$C76,'(6)定期点検調書'!$BF$12:$BF$5000,$U$7)&gt;=1,$U$7,IF(COUNTIFS('(6)定期点検調書'!$B$12:$B$5000,AQ$75,'(6)定期点検調書'!$AH$12:$AH$5000,$C76,'(6)定期点検調書'!$BF$12:$BF$5000,$T$7)&gt;=1,$T$7,IF(COUNTIFS('(6)定期点検調書'!$B$12:$B$5000,AQ$75,'(6)定期点検調書'!$AH$12:$AH$5000,$C76,'(6)定期点検調書'!$BF$12:$BF$5000,$S$7)&gt;=1,$S$7,""))))))</f>
        <v/>
      </c>
      <c r="AR76" s="463" t="str">
        <f>IF(AR$75="","",IF(COUNTIFS('(6)定期点検調書'!$B$12:$B$5000,AR$75,'(6)定期点検調書'!$AH$12:$AH$5000,$C76,'(6)定期点検調書'!$BF$12:$BF$5000,$W$7)&gt;=1,$W$7,IF(COUNTIFS('(6)定期点検調書'!$B$12:$B$5000,AR$75,'(6)定期点検調書'!$AH$12:$AH$5000,$C76,'(6)定期点検調書'!$BF$12:$BF$5000,$V$7)&gt;=1,$V$7,IF(COUNTIFS('(6)定期点検調書'!$B$12:$B$5000,AR$75,'(6)定期点検調書'!$AH$12:$AH$5000,$C76,'(6)定期点検調書'!$BF$12:$BF$5000,$U$7)&gt;=1,$U$7,IF(COUNTIFS('(6)定期点検調書'!$B$12:$B$5000,AR$75,'(6)定期点検調書'!$AH$12:$AH$5000,$C76,'(6)定期点検調書'!$BF$12:$BF$5000,$T$7)&gt;=1,$T$7,IF(COUNTIFS('(6)定期点検調書'!$B$12:$B$5000,AR$75,'(6)定期点検調書'!$AH$12:$AH$5000,$C76,'(6)定期点検調書'!$BF$12:$BF$5000,$S$7)&gt;=1,$S$7,""))))))</f>
        <v/>
      </c>
      <c r="AS76" s="463" t="str">
        <f>IF(AS$75="","",IF(COUNTIFS('(6)定期点検調書'!$B$12:$B$5000,AS$75,'(6)定期点検調書'!$AH$12:$AH$5000,$C76,'(6)定期点検調書'!$BF$12:$BF$5000,$W$7)&gt;=1,$W$7,IF(COUNTIFS('(6)定期点検調書'!$B$12:$B$5000,AS$75,'(6)定期点検調書'!$AH$12:$AH$5000,$C76,'(6)定期点検調書'!$BF$12:$BF$5000,$V$7)&gt;=1,$V$7,IF(COUNTIFS('(6)定期点検調書'!$B$12:$B$5000,AS$75,'(6)定期点検調書'!$AH$12:$AH$5000,$C76,'(6)定期点検調書'!$BF$12:$BF$5000,$U$7)&gt;=1,$U$7,IF(COUNTIFS('(6)定期点検調書'!$B$12:$B$5000,AS$75,'(6)定期点検調書'!$AH$12:$AH$5000,$C76,'(6)定期点検調書'!$BF$12:$BF$5000,$T$7)&gt;=1,$T$7,IF(COUNTIFS('(6)定期点検調書'!$B$12:$B$5000,AS$75,'(6)定期点検調書'!$AH$12:$AH$5000,$C76,'(6)定期点検調書'!$BF$12:$BF$5000,$S$7)&gt;=1,$S$7,""))))))</f>
        <v/>
      </c>
      <c r="AT76" s="463" t="str">
        <f>IF(AT$75="","",IF(COUNTIFS('(6)定期点検調書'!$B$12:$B$5000,AT$75,'(6)定期点検調書'!$AH$12:$AH$5000,$C76,'(6)定期点検調書'!$BF$12:$BF$5000,$W$7)&gt;=1,$W$7,IF(COUNTIFS('(6)定期点検調書'!$B$12:$B$5000,AT$75,'(6)定期点検調書'!$AH$12:$AH$5000,$C76,'(6)定期点検調書'!$BF$12:$BF$5000,$V$7)&gt;=1,$V$7,IF(COUNTIFS('(6)定期点検調書'!$B$12:$B$5000,AT$75,'(6)定期点検調書'!$AH$12:$AH$5000,$C76,'(6)定期点検調書'!$BF$12:$BF$5000,$U$7)&gt;=1,$U$7,IF(COUNTIFS('(6)定期点検調書'!$B$12:$B$5000,AT$75,'(6)定期点検調書'!$AH$12:$AH$5000,$C76,'(6)定期点検調書'!$BF$12:$BF$5000,$T$7)&gt;=1,$T$7,IF(COUNTIFS('(6)定期点検調書'!$B$12:$B$5000,AT$75,'(6)定期点検調書'!$AH$12:$AH$5000,$C76,'(6)定期点検調書'!$BF$12:$BF$5000,$S$7)&gt;=1,$S$7,""))))))</f>
        <v/>
      </c>
      <c r="AU76" s="463" t="str">
        <f>IF(AU$75="","",IF(COUNTIFS('(6)定期点検調書'!$B$12:$B$5000,AU$75,'(6)定期点検調書'!$AH$12:$AH$5000,$C76,'(6)定期点検調書'!$BF$12:$BF$5000,$W$7)&gt;=1,$W$7,IF(COUNTIFS('(6)定期点検調書'!$B$12:$B$5000,AU$75,'(6)定期点検調書'!$AH$12:$AH$5000,$C76,'(6)定期点検調書'!$BF$12:$BF$5000,$V$7)&gt;=1,$V$7,IF(COUNTIFS('(6)定期点検調書'!$B$12:$B$5000,AU$75,'(6)定期点検調書'!$AH$12:$AH$5000,$C76,'(6)定期点検調書'!$BF$12:$BF$5000,$U$7)&gt;=1,$U$7,IF(COUNTIFS('(6)定期点検調書'!$B$12:$B$5000,AU$75,'(6)定期点検調書'!$AH$12:$AH$5000,$C76,'(6)定期点検調書'!$BF$12:$BF$5000,$T$7)&gt;=1,$T$7,IF(COUNTIFS('(6)定期点検調書'!$B$12:$B$5000,AU$75,'(6)定期点検調書'!$AH$12:$AH$5000,$C76,'(6)定期点検調書'!$BF$12:$BF$5000,$S$7)&gt;=1,$S$7,""))))))</f>
        <v/>
      </c>
      <c r="AV76" s="463" t="str">
        <f>IF(AV$75="","",IF(COUNTIFS('(6)定期点検調書'!$B$12:$B$5000,AV$75,'(6)定期点検調書'!$AH$12:$AH$5000,$C76,'(6)定期点検調書'!$BF$12:$BF$5000,$W$7)&gt;=1,$W$7,IF(COUNTIFS('(6)定期点検調書'!$B$12:$B$5000,AV$75,'(6)定期点検調書'!$AH$12:$AH$5000,$C76,'(6)定期点検調書'!$BF$12:$BF$5000,$V$7)&gt;=1,$V$7,IF(COUNTIFS('(6)定期点検調書'!$B$12:$B$5000,AV$75,'(6)定期点検調書'!$AH$12:$AH$5000,$C76,'(6)定期点検調書'!$BF$12:$BF$5000,$U$7)&gt;=1,$U$7,IF(COUNTIFS('(6)定期点検調書'!$B$12:$B$5000,AV$75,'(6)定期点検調書'!$AH$12:$AH$5000,$C76,'(6)定期点検調書'!$BF$12:$BF$5000,$T$7)&gt;=1,$T$7,IF(COUNTIFS('(6)定期点検調書'!$B$12:$B$5000,AV$75,'(6)定期点検調書'!$AH$12:$AH$5000,$C76,'(6)定期点検調書'!$BF$12:$BF$5000,$S$7)&gt;=1,$S$7,""))))))</f>
        <v/>
      </c>
      <c r="AW76" s="463" t="str">
        <f>IF(AW$75="","",IF(COUNTIFS('(6)定期点検調書'!$B$12:$B$5000,AW$75,'(6)定期点検調書'!$AH$12:$AH$5000,$C76,'(6)定期点検調書'!$BF$12:$BF$5000,$W$7)&gt;=1,$W$7,IF(COUNTIFS('(6)定期点検調書'!$B$12:$B$5000,AW$75,'(6)定期点検調書'!$AH$12:$AH$5000,$C76,'(6)定期点検調書'!$BF$12:$BF$5000,$V$7)&gt;=1,$V$7,IF(COUNTIFS('(6)定期点検調書'!$B$12:$B$5000,AW$75,'(6)定期点検調書'!$AH$12:$AH$5000,$C76,'(6)定期点検調書'!$BF$12:$BF$5000,$U$7)&gt;=1,$U$7,IF(COUNTIFS('(6)定期点検調書'!$B$12:$B$5000,AW$75,'(6)定期点検調書'!$AH$12:$AH$5000,$C76,'(6)定期点検調書'!$BF$12:$BF$5000,$T$7)&gt;=1,$T$7,IF(COUNTIFS('(6)定期点検調書'!$B$12:$B$5000,AW$75,'(6)定期点検調書'!$AH$12:$AH$5000,$C76,'(6)定期点検調書'!$BF$12:$BF$5000,$S$7)&gt;=1,$S$7,""))))))</f>
        <v/>
      </c>
      <c r="AX76" s="463" t="str">
        <f>IF(AX$75="","",IF(COUNTIFS('(6)定期点検調書'!$B$12:$B$5000,AX$75,'(6)定期点検調書'!$AH$12:$AH$5000,$C76,'(6)定期点検調書'!$BF$12:$BF$5000,$W$7)&gt;=1,$W$7,IF(COUNTIFS('(6)定期点検調書'!$B$12:$B$5000,AX$75,'(6)定期点検調書'!$AH$12:$AH$5000,$C76,'(6)定期点検調書'!$BF$12:$BF$5000,$V$7)&gt;=1,$V$7,IF(COUNTIFS('(6)定期点検調書'!$B$12:$B$5000,AX$75,'(6)定期点検調書'!$AH$12:$AH$5000,$C76,'(6)定期点検調書'!$BF$12:$BF$5000,$U$7)&gt;=1,$U$7,IF(COUNTIFS('(6)定期点検調書'!$B$12:$B$5000,AX$75,'(6)定期点検調書'!$AH$12:$AH$5000,$C76,'(6)定期点検調書'!$BF$12:$BF$5000,$T$7)&gt;=1,$T$7,IF(COUNTIFS('(6)定期点検調書'!$B$12:$B$5000,AX$75,'(6)定期点検調書'!$AH$12:$AH$5000,$C76,'(6)定期点検調書'!$BF$12:$BF$5000,$S$7)&gt;=1,$S$7,""))))))</f>
        <v/>
      </c>
      <c r="AY76" s="463" t="str">
        <f>IF(AY$75="","",IF(COUNTIFS('(6)定期点検調書'!$B$12:$B$5000,AY$75,'(6)定期点検調書'!$AH$12:$AH$5000,$C76,'(6)定期点検調書'!$BF$12:$BF$5000,$W$7)&gt;=1,$W$7,IF(COUNTIFS('(6)定期点検調書'!$B$12:$B$5000,AY$75,'(6)定期点検調書'!$AH$12:$AH$5000,$C76,'(6)定期点検調書'!$BF$12:$BF$5000,$V$7)&gt;=1,$V$7,IF(COUNTIFS('(6)定期点検調書'!$B$12:$B$5000,AY$75,'(6)定期点検調書'!$AH$12:$AH$5000,$C76,'(6)定期点検調書'!$BF$12:$BF$5000,$U$7)&gt;=1,$U$7,IF(COUNTIFS('(6)定期点検調書'!$B$12:$B$5000,AY$75,'(6)定期点検調書'!$AH$12:$AH$5000,$C76,'(6)定期点検調書'!$BF$12:$BF$5000,$T$7)&gt;=1,$T$7,IF(COUNTIFS('(6)定期点検調書'!$B$12:$B$5000,AY$75,'(6)定期点検調書'!$AH$12:$AH$5000,$C76,'(6)定期点検調書'!$BF$12:$BF$5000,$S$7)&gt;=1,$S$7,""))))))</f>
        <v/>
      </c>
      <c r="AZ76" s="463" t="str">
        <f>IF(AZ$75="","",IF(COUNTIFS('(6)定期点検調書'!$B$12:$B$5000,AZ$75,'(6)定期点検調書'!$AH$12:$AH$5000,$C76,'(6)定期点検調書'!$BF$12:$BF$5000,$W$7)&gt;=1,$W$7,IF(COUNTIFS('(6)定期点検調書'!$B$12:$B$5000,AZ$75,'(6)定期点検調書'!$AH$12:$AH$5000,$C76,'(6)定期点検調書'!$BF$12:$BF$5000,$V$7)&gt;=1,$V$7,IF(COUNTIFS('(6)定期点検調書'!$B$12:$B$5000,AZ$75,'(6)定期点検調書'!$AH$12:$AH$5000,$C76,'(6)定期点検調書'!$BF$12:$BF$5000,$U$7)&gt;=1,$U$7,IF(COUNTIFS('(6)定期点検調書'!$B$12:$B$5000,AZ$75,'(6)定期点検調書'!$AH$12:$AH$5000,$C76,'(6)定期点検調書'!$BF$12:$BF$5000,$T$7)&gt;=1,$T$7,IF(COUNTIFS('(6)定期点検調書'!$B$12:$B$5000,AZ$75,'(6)定期点検調書'!$AH$12:$AH$5000,$C76,'(6)定期点検調書'!$BF$12:$BF$5000,$S$7)&gt;=1,$S$7,""))))))</f>
        <v/>
      </c>
      <c r="BA76" s="464" t="str">
        <f>IF(BA$75="","",IF(COUNTIFS('(6)定期点検調書'!$B$12:$B$5000,BA$75,'(6)定期点検調書'!$AH$12:$AH$5000,$C76,'(6)定期点検調書'!$BF$12:$BF$5000,$W$7)&gt;=1,$W$7,IF(COUNTIFS('(6)定期点検調書'!$B$12:$B$5000,BA$75,'(6)定期点検調書'!$AH$12:$AH$5000,$C76,'(6)定期点検調書'!$BF$12:$BF$5000,$V$7)&gt;=1,$V$7,IF(COUNTIFS('(6)定期点検調書'!$B$12:$B$5000,BA$75,'(6)定期点検調書'!$AH$12:$AH$5000,$C76,'(6)定期点検調書'!$BF$12:$BF$5000,$U$7)&gt;=1,$U$7,IF(COUNTIFS('(6)定期点検調書'!$B$12:$B$5000,BA$75,'(6)定期点検調書'!$AH$12:$AH$5000,$C76,'(6)定期点検調書'!$BF$12:$BF$5000,$T$7)&gt;=1,$T$7,IF(COUNTIFS('(6)定期点検調書'!$B$12:$B$5000,BA$75,'(6)定期点検調書'!$AH$12:$AH$5000,$C76,'(6)定期点検調書'!$BF$12:$BF$5000,$S$7)&gt;=1,$S$7,""))))))</f>
        <v/>
      </c>
      <c r="BC76" s="1"/>
    </row>
    <row r="77" spans="2:55" ht="18.75" customHeight="1" x14ac:dyDescent="0.2">
      <c r="B77" s="1854"/>
      <c r="C77" s="1841" t="str">
        <f>ﾃﾞｰﾀ一覧!$U$19</f>
        <v>うき・はく離</v>
      </c>
      <c r="D77" s="1842"/>
      <c r="E77" s="1842"/>
      <c r="F77" s="1842"/>
      <c r="G77" s="1843"/>
      <c r="H77" s="467" t="str">
        <f>IF(H$75="","",IF(COUNTIFS('(6)定期点検調書'!$B$12:$B$5000,H$75,'(6)定期点検調書'!$AH$12:$AH$5000,$C77,'(6)定期点検調書'!$BF$12:$BF$5000,$W$7)&gt;=1,$W$7,IF(COUNTIFS('(6)定期点検調書'!$B$12:$B$5000,H$75,'(6)定期点検調書'!$AH$12:$AH$5000,$C77,'(6)定期点検調書'!$BF$12:$BF$5000,$V$7)&gt;=1,$V$7,IF(COUNTIFS('(6)定期点検調書'!$B$12:$B$5000,H$75,'(6)定期点検調書'!$AH$12:$AH$5000,$C77,'(6)定期点検調書'!$BF$12:$BF$5000,$U$7)&gt;=1,$U$7,IF(COUNTIFS('(6)定期点検調書'!$B$12:$B$5000,H$75,'(6)定期点検調書'!$AH$12:$AH$5000,$C77,'(6)定期点検調書'!$BF$12:$BF$5000,$T$7)&gt;=1,$T$7,IF(COUNTIFS('(6)定期点検調書'!$B$12:$B$5000,H$75,'(6)定期点検調書'!$AH$12:$AH$5000,$C77,'(6)定期点検調書'!$BF$12:$BF$5000,$S$7)&gt;=1,$S$7,""))))))</f>
        <v/>
      </c>
      <c r="I77" s="465" t="str">
        <f>IF(I$75="","",IF(COUNTIFS('(6)定期点検調書'!$B$12:$B$5000,I$75,'(6)定期点検調書'!$AH$12:$AH$5000,$C77,'(6)定期点検調書'!$BF$12:$BF$5000,$W$7)&gt;=1,$W$7,IF(COUNTIFS('(6)定期点検調書'!$B$12:$B$5000,I$75,'(6)定期点検調書'!$AH$12:$AH$5000,$C77,'(6)定期点検調書'!$BF$12:$BF$5000,$V$7)&gt;=1,$V$7,IF(COUNTIFS('(6)定期点検調書'!$B$12:$B$5000,I$75,'(6)定期点検調書'!$AH$12:$AH$5000,$C77,'(6)定期点検調書'!$BF$12:$BF$5000,$U$7)&gt;=1,$U$7,IF(COUNTIFS('(6)定期点検調書'!$B$12:$B$5000,I$75,'(6)定期点検調書'!$AH$12:$AH$5000,$C77,'(6)定期点検調書'!$BF$12:$BF$5000,$T$7)&gt;=1,$T$7,IF(COUNTIFS('(6)定期点検調書'!$B$12:$B$5000,I$75,'(6)定期点検調書'!$AH$12:$AH$5000,$C77,'(6)定期点検調書'!$BF$12:$BF$5000,$S$7)&gt;=1,$S$7,""))))))</f>
        <v/>
      </c>
      <c r="J77" s="465" t="str">
        <f>IF(J$75="","",IF(COUNTIFS('(6)定期点検調書'!$B$12:$B$5000,J$75,'(6)定期点検調書'!$AH$12:$AH$5000,$C77,'(6)定期点検調書'!$BF$12:$BF$5000,$W$7)&gt;=1,$W$7,IF(COUNTIFS('(6)定期点検調書'!$B$12:$B$5000,J$75,'(6)定期点検調書'!$AH$12:$AH$5000,$C77,'(6)定期点検調書'!$BF$12:$BF$5000,$V$7)&gt;=1,$V$7,IF(COUNTIFS('(6)定期点検調書'!$B$12:$B$5000,J$75,'(6)定期点検調書'!$AH$12:$AH$5000,$C77,'(6)定期点検調書'!$BF$12:$BF$5000,$U$7)&gt;=1,$U$7,IF(COUNTIFS('(6)定期点検調書'!$B$12:$B$5000,J$75,'(6)定期点検調書'!$AH$12:$AH$5000,$C77,'(6)定期点検調書'!$BF$12:$BF$5000,$T$7)&gt;=1,$T$7,IF(COUNTIFS('(6)定期点検調書'!$B$12:$B$5000,J$75,'(6)定期点検調書'!$AH$12:$AH$5000,$C77,'(6)定期点検調書'!$BF$12:$BF$5000,$S$7)&gt;=1,$S$7,""))))))</f>
        <v/>
      </c>
      <c r="K77" s="465" t="str">
        <f>IF(K$75="","",IF(COUNTIFS('(6)定期点検調書'!$B$12:$B$5000,K$75,'(6)定期点検調書'!$AH$12:$AH$5000,$C77,'(6)定期点検調書'!$BF$12:$BF$5000,$W$7)&gt;=1,$W$7,IF(COUNTIFS('(6)定期点検調書'!$B$12:$B$5000,K$75,'(6)定期点検調書'!$AH$12:$AH$5000,$C77,'(6)定期点検調書'!$BF$12:$BF$5000,$V$7)&gt;=1,$V$7,IF(COUNTIFS('(6)定期点検調書'!$B$12:$B$5000,K$75,'(6)定期点検調書'!$AH$12:$AH$5000,$C77,'(6)定期点検調書'!$BF$12:$BF$5000,$U$7)&gt;=1,$U$7,IF(COUNTIFS('(6)定期点検調書'!$B$12:$B$5000,K$75,'(6)定期点検調書'!$AH$12:$AH$5000,$C77,'(6)定期点検調書'!$BF$12:$BF$5000,$T$7)&gt;=1,$T$7,IF(COUNTIFS('(6)定期点検調書'!$B$12:$B$5000,K$75,'(6)定期点検調書'!$AH$12:$AH$5000,$C77,'(6)定期点検調書'!$BF$12:$BF$5000,$S$7)&gt;=1,$S$7,""))))))</f>
        <v/>
      </c>
      <c r="L77" s="465" t="str">
        <f>IF(L$75="","",IF(COUNTIFS('(6)定期点検調書'!$B$12:$B$5000,L$75,'(6)定期点検調書'!$AH$12:$AH$5000,$C77,'(6)定期点検調書'!$BF$12:$BF$5000,$W$7)&gt;=1,$W$7,IF(COUNTIFS('(6)定期点検調書'!$B$12:$B$5000,L$75,'(6)定期点検調書'!$AH$12:$AH$5000,$C77,'(6)定期点検調書'!$BF$12:$BF$5000,$V$7)&gt;=1,$V$7,IF(COUNTIFS('(6)定期点検調書'!$B$12:$B$5000,L$75,'(6)定期点検調書'!$AH$12:$AH$5000,$C77,'(6)定期点検調書'!$BF$12:$BF$5000,$U$7)&gt;=1,$U$7,IF(COUNTIFS('(6)定期点検調書'!$B$12:$B$5000,L$75,'(6)定期点検調書'!$AH$12:$AH$5000,$C77,'(6)定期点検調書'!$BF$12:$BF$5000,$T$7)&gt;=1,$T$7,IF(COUNTIFS('(6)定期点検調書'!$B$12:$B$5000,L$75,'(6)定期点検調書'!$AH$12:$AH$5000,$C77,'(6)定期点検調書'!$BF$12:$BF$5000,$S$7)&gt;=1,$S$7,""))))))</f>
        <v/>
      </c>
      <c r="M77" s="465" t="str">
        <f>IF(M$75="","",IF(COUNTIFS('(6)定期点検調書'!$B$12:$B$5000,M$75,'(6)定期点検調書'!$AH$12:$AH$5000,$C77,'(6)定期点検調書'!$BF$12:$BF$5000,$W$7)&gt;=1,$W$7,IF(COUNTIFS('(6)定期点検調書'!$B$12:$B$5000,M$75,'(6)定期点検調書'!$AH$12:$AH$5000,$C77,'(6)定期点検調書'!$BF$12:$BF$5000,$V$7)&gt;=1,$V$7,IF(COUNTIFS('(6)定期点検調書'!$B$12:$B$5000,M$75,'(6)定期点検調書'!$AH$12:$AH$5000,$C77,'(6)定期点検調書'!$BF$12:$BF$5000,$U$7)&gt;=1,$U$7,IF(COUNTIFS('(6)定期点検調書'!$B$12:$B$5000,M$75,'(6)定期点検調書'!$AH$12:$AH$5000,$C77,'(6)定期点検調書'!$BF$12:$BF$5000,$T$7)&gt;=1,$T$7,IF(COUNTIFS('(6)定期点検調書'!$B$12:$B$5000,M$75,'(6)定期点検調書'!$AH$12:$AH$5000,$C77,'(6)定期点検調書'!$BF$12:$BF$5000,$S$7)&gt;=1,$S$7,""))))))</f>
        <v/>
      </c>
      <c r="N77" s="465" t="str">
        <f>IF(N$75="","",IF(COUNTIFS('(6)定期点検調書'!$B$12:$B$5000,N$75,'(6)定期点検調書'!$AH$12:$AH$5000,$C77,'(6)定期点検調書'!$BF$12:$BF$5000,$W$7)&gt;=1,$W$7,IF(COUNTIFS('(6)定期点検調書'!$B$12:$B$5000,N$75,'(6)定期点検調書'!$AH$12:$AH$5000,$C77,'(6)定期点検調書'!$BF$12:$BF$5000,$V$7)&gt;=1,$V$7,IF(COUNTIFS('(6)定期点検調書'!$B$12:$B$5000,N$75,'(6)定期点検調書'!$AH$12:$AH$5000,$C77,'(6)定期点検調書'!$BF$12:$BF$5000,$U$7)&gt;=1,$U$7,IF(COUNTIFS('(6)定期点検調書'!$B$12:$B$5000,N$75,'(6)定期点検調書'!$AH$12:$AH$5000,$C77,'(6)定期点検調書'!$BF$12:$BF$5000,$T$7)&gt;=1,$T$7,IF(COUNTIFS('(6)定期点検調書'!$B$12:$B$5000,N$75,'(6)定期点検調書'!$AH$12:$AH$5000,$C77,'(6)定期点検調書'!$BF$12:$BF$5000,$S$7)&gt;=1,$S$7,""))))))</f>
        <v/>
      </c>
      <c r="O77" s="465" t="str">
        <f>IF(O$75="","",IF(COUNTIFS('(6)定期点検調書'!$B$12:$B$5000,O$75,'(6)定期点検調書'!$AH$12:$AH$5000,$C77,'(6)定期点検調書'!$BF$12:$BF$5000,$W$7)&gt;=1,$W$7,IF(COUNTIFS('(6)定期点検調書'!$B$12:$B$5000,O$75,'(6)定期点検調書'!$AH$12:$AH$5000,$C77,'(6)定期点検調書'!$BF$12:$BF$5000,$V$7)&gt;=1,$V$7,IF(COUNTIFS('(6)定期点検調書'!$B$12:$B$5000,O$75,'(6)定期点検調書'!$AH$12:$AH$5000,$C77,'(6)定期点検調書'!$BF$12:$BF$5000,$U$7)&gt;=1,$U$7,IF(COUNTIFS('(6)定期点検調書'!$B$12:$B$5000,O$75,'(6)定期点検調書'!$AH$12:$AH$5000,$C77,'(6)定期点検調書'!$BF$12:$BF$5000,$T$7)&gt;=1,$T$7,IF(COUNTIFS('(6)定期点検調書'!$B$12:$B$5000,O$75,'(6)定期点検調書'!$AH$12:$AH$5000,$C77,'(6)定期点検調書'!$BF$12:$BF$5000,$S$7)&gt;=1,$S$7,""))))))</f>
        <v/>
      </c>
      <c r="P77" s="465" t="str">
        <f>IF(P$75="","",IF(COUNTIFS('(6)定期点検調書'!$B$12:$B$5000,P$75,'(6)定期点検調書'!$AH$12:$AH$5000,$C77,'(6)定期点検調書'!$BF$12:$BF$5000,$W$7)&gt;=1,$W$7,IF(COUNTIFS('(6)定期点検調書'!$B$12:$B$5000,P$75,'(6)定期点検調書'!$AH$12:$AH$5000,$C77,'(6)定期点検調書'!$BF$12:$BF$5000,$V$7)&gt;=1,$V$7,IF(COUNTIFS('(6)定期点検調書'!$B$12:$B$5000,P$75,'(6)定期点検調書'!$AH$12:$AH$5000,$C77,'(6)定期点検調書'!$BF$12:$BF$5000,$U$7)&gt;=1,$U$7,IF(COUNTIFS('(6)定期点検調書'!$B$12:$B$5000,P$75,'(6)定期点検調書'!$AH$12:$AH$5000,$C77,'(6)定期点検調書'!$BF$12:$BF$5000,$T$7)&gt;=1,$T$7,IF(COUNTIFS('(6)定期点検調書'!$B$12:$B$5000,P$75,'(6)定期点検調書'!$AH$12:$AH$5000,$C77,'(6)定期点検調書'!$BF$12:$BF$5000,$S$7)&gt;=1,$S$7,""))))))</f>
        <v/>
      </c>
      <c r="Q77" s="465" t="str">
        <f>IF(Q$75="","",IF(COUNTIFS('(6)定期点検調書'!$B$12:$B$5000,Q$75,'(6)定期点検調書'!$AH$12:$AH$5000,$C77,'(6)定期点検調書'!$BF$12:$BF$5000,$W$7)&gt;=1,$W$7,IF(COUNTIFS('(6)定期点検調書'!$B$12:$B$5000,Q$75,'(6)定期点検調書'!$AH$12:$AH$5000,$C77,'(6)定期点検調書'!$BF$12:$BF$5000,$V$7)&gt;=1,$V$7,IF(COUNTIFS('(6)定期点検調書'!$B$12:$B$5000,Q$75,'(6)定期点検調書'!$AH$12:$AH$5000,$C77,'(6)定期点検調書'!$BF$12:$BF$5000,$U$7)&gt;=1,$U$7,IF(COUNTIFS('(6)定期点検調書'!$B$12:$B$5000,Q$75,'(6)定期点検調書'!$AH$12:$AH$5000,$C77,'(6)定期点検調書'!$BF$12:$BF$5000,$T$7)&gt;=1,$T$7,IF(COUNTIFS('(6)定期点検調書'!$B$12:$B$5000,Q$75,'(6)定期点検調書'!$AH$12:$AH$5000,$C77,'(6)定期点検調書'!$BF$12:$BF$5000,$S$7)&gt;=1,$S$7,""))))))</f>
        <v/>
      </c>
      <c r="R77" s="465" t="str">
        <f>IF(R$75="","",IF(COUNTIFS('(6)定期点検調書'!$B$12:$B$5000,R$75,'(6)定期点検調書'!$AH$12:$AH$5000,$C77,'(6)定期点検調書'!$BF$12:$BF$5000,$W$7)&gt;=1,$W$7,IF(COUNTIFS('(6)定期点検調書'!$B$12:$B$5000,R$75,'(6)定期点検調書'!$AH$12:$AH$5000,$C77,'(6)定期点検調書'!$BF$12:$BF$5000,$V$7)&gt;=1,$V$7,IF(COUNTIFS('(6)定期点検調書'!$B$12:$B$5000,R$75,'(6)定期点検調書'!$AH$12:$AH$5000,$C77,'(6)定期点検調書'!$BF$12:$BF$5000,$U$7)&gt;=1,$U$7,IF(COUNTIFS('(6)定期点検調書'!$B$12:$B$5000,R$75,'(6)定期点検調書'!$AH$12:$AH$5000,$C77,'(6)定期点検調書'!$BF$12:$BF$5000,$T$7)&gt;=1,$T$7,IF(COUNTIFS('(6)定期点検調書'!$B$12:$B$5000,R$75,'(6)定期点検調書'!$AH$12:$AH$5000,$C77,'(6)定期点検調書'!$BF$12:$BF$5000,$S$7)&gt;=1,$S$7,""))))))</f>
        <v/>
      </c>
      <c r="S77" s="465" t="str">
        <f>IF(S$75="","",IF(COUNTIFS('(6)定期点検調書'!$B$12:$B$5000,S$75,'(6)定期点検調書'!$AH$12:$AH$5000,$C77,'(6)定期点検調書'!$BF$12:$BF$5000,$W$7)&gt;=1,$W$7,IF(COUNTIFS('(6)定期点検調書'!$B$12:$B$5000,S$75,'(6)定期点検調書'!$AH$12:$AH$5000,$C77,'(6)定期点検調書'!$BF$12:$BF$5000,$V$7)&gt;=1,$V$7,IF(COUNTIFS('(6)定期点検調書'!$B$12:$B$5000,S$75,'(6)定期点検調書'!$AH$12:$AH$5000,$C77,'(6)定期点検調書'!$BF$12:$BF$5000,$U$7)&gt;=1,$U$7,IF(COUNTIFS('(6)定期点検調書'!$B$12:$B$5000,S$75,'(6)定期点検調書'!$AH$12:$AH$5000,$C77,'(6)定期点検調書'!$BF$12:$BF$5000,$T$7)&gt;=1,$T$7,IF(COUNTIFS('(6)定期点検調書'!$B$12:$B$5000,S$75,'(6)定期点検調書'!$AH$12:$AH$5000,$C77,'(6)定期点検調書'!$BF$12:$BF$5000,$S$7)&gt;=1,$S$7,""))))))</f>
        <v/>
      </c>
      <c r="T77" s="465" t="str">
        <f>IF(T$75="","",IF(COUNTIFS('(6)定期点検調書'!$B$12:$B$5000,T$75,'(6)定期点検調書'!$AH$12:$AH$5000,$C77,'(6)定期点検調書'!$BF$12:$BF$5000,$W$7)&gt;=1,$W$7,IF(COUNTIFS('(6)定期点検調書'!$B$12:$B$5000,T$75,'(6)定期点検調書'!$AH$12:$AH$5000,$C77,'(6)定期点検調書'!$BF$12:$BF$5000,$V$7)&gt;=1,$V$7,IF(COUNTIFS('(6)定期点検調書'!$B$12:$B$5000,T$75,'(6)定期点検調書'!$AH$12:$AH$5000,$C77,'(6)定期点検調書'!$BF$12:$BF$5000,$U$7)&gt;=1,$U$7,IF(COUNTIFS('(6)定期点検調書'!$B$12:$B$5000,T$75,'(6)定期点検調書'!$AH$12:$AH$5000,$C77,'(6)定期点検調書'!$BF$12:$BF$5000,$T$7)&gt;=1,$T$7,IF(COUNTIFS('(6)定期点検調書'!$B$12:$B$5000,T$75,'(6)定期点検調書'!$AH$12:$AH$5000,$C77,'(6)定期点検調書'!$BF$12:$BF$5000,$S$7)&gt;=1,$S$7,""))))))</f>
        <v/>
      </c>
      <c r="U77" s="465" t="str">
        <f>IF(U$75="","",IF(COUNTIFS('(6)定期点検調書'!$B$12:$B$5000,U$75,'(6)定期点検調書'!$AH$12:$AH$5000,$C77,'(6)定期点検調書'!$BF$12:$BF$5000,$W$7)&gt;=1,$W$7,IF(COUNTIFS('(6)定期点検調書'!$B$12:$B$5000,U$75,'(6)定期点検調書'!$AH$12:$AH$5000,$C77,'(6)定期点検調書'!$BF$12:$BF$5000,$V$7)&gt;=1,$V$7,IF(COUNTIFS('(6)定期点検調書'!$B$12:$B$5000,U$75,'(6)定期点検調書'!$AH$12:$AH$5000,$C77,'(6)定期点検調書'!$BF$12:$BF$5000,$U$7)&gt;=1,$U$7,IF(COUNTIFS('(6)定期点検調書'!$B$12:$B$5000,U$75,'(6)定期点検調書'!$AH$12:$AH$5000,$C77,'(6)定期点検調書'!$BF$12:$BF$5000,$T$7)&gt;=1,$T$7,IF(COUNTIFS('(6)定期点検調書'!$B$12:$B$5000,U$75,'(6)定期点検調書'!$AH$12:$AH$5000,$C77,'(6)定期点検調書'!$BF$12:$BF$5000,$S$7)&gt;=1,$S$7,""))))))</f>
        <v/>
      </c>
      <c r="V77" s="465" t="str">
        <f>IF(V$75="","",IF(COUNTIFS('(6)定期点検調書'!$B$12:$B$5000,V$75,'(6)定期点検調書'!$AH$12:$AH$5000,$C77,'(6)定期点検調書'!$BF$12:$BF$5000,$W$7)&gt;=1,$W$7,IF(COUNTIFS('(6)定期点検調書'!$B$12:$B$5000,V$75,'(6)定期点検調書'!$AH$12:$AH$5000,$C77,'(6)定期点検調書'!$BF$12:$BF$5000,$V$7)&gt;=1,$V$7,IF(COUNTIFS('(6)定期点検調書'!$B$12:$B$5000,V$75,'(6)定期点検調書'!$AH$12:$AH$5000,$C77,'(6)定期点検調書'!$BF$12:$BF$5000,$U$7)&gt;=1,$U$7,IF(COUNTIFS('(6)定期点検調書'!$B$12:$B$5000,V$75,'(6)定期点検調書'!$AH$12:$AH$5000,$C77,'(6)定期点検調書'!$BF$12:$BF$5000,$T$7)&gt;=1,$T$7,IF(COUNTIFS('(6)定期点検調書'!$B$12:$B$5000,V$75,'(6)定期点検調書'!$AH$12:$AH$5000,$C77,'(6)定期点検調書'!$BF$12:$BF$5000,$S$7)&gt;=1,$S$7,""))))))</f>
        <v/>
      </c>
      <c r="W77" s="465" t="str">
        <f>IF(W$75="","",IF(COUNTIFS('(6)定期点検調書'!$B$12:$B$5000,W$75,'(6)定期点検調書'!$AH$12:$AH$5000,$C77,'(6)定期点検調書'!$BF$12:$BF$5000,$W$7)&gt;=1,$W$7,IF(COUNTIFS('(6)定期点検調書'!$B$12:$B$5000,W$75,'(6)定期点検調書'!$AH$12:$AH$5000,$C77,'(6)定期点検調書'!$BF$12:$BF$5000,$V$7)&gt;=1,$V$7,IF(COUNTIFS('(6)定期点検調書'!$B$12:$B$5000,W$75,'(6)定期点検調書'!$AH$12:$AH$5000,$C77,'(6)定期点検調書'!$BF$12:$BF$5000,$U$7)&gt;=1,$U$7,IF(COUNTIFS('(6)定期点検調書'!$B$12:$B$5000,W$75,'(6)定期点検調書'!$AH$12:$AH$5000,$C77,'(6)定期点検調書'!$BF$12:$BF$5000,$T$7)&gt;=1,$T$7,IF(COUNTIFS('(6)定期点検調書'!$B$12:$B$5000,W$75,'(6)定期点検調書'!$AH$12:$AH$5000,$C77,'(6)定期点検調書'!$BF$12:$BF$5000,$S$7)&gt;=1,$S$7,""))))))</f>
        <v/>
      </c>
      <c r="X77" s="465" t="str">
        <f>IF(X$75="","",IF(COUNTIFS('(6)定期点検調書'!$B$12:$B$5000,X$75,'(6)定期点検調書'!$AH$12:$AH$5000,$C77,'(6)定期点検調書'!$BF$12:$BF$5000,$W$7)&gt;=1,$W$7,IF(COUNTIFS('(6)定期点検調書'!$B$12:$B$5000,X$75,'(6)定期点検調書'!$AH$12:$AH$5000,$C77,'(6)定期点検調書'!$BF$12:$BF$5000,$V$7)&gt;=1,$V$7,IF(COUNTIFS('(6)定期点検調書'!$B$12:$B$5000,X$75,'(6)定期点検調書'!$AH$12:$AH$5000,$C77,'(6)定期点検調書'!$BF$12:$BF$5000,$U$7)&gt;=1,$U$7,IF(COUNTIFS('(6)定期点検調書'!$B$12:$B$5000,X$75,'(6)定期点検調書'!$AH$12:$AH$5000,$C77,'(6)定期点検調書'!$BF$12:$BF$5000,$T$7)&gt;=1,$T$7,IF(COUNTIFS('(6)定期点検調書'!$B$12:$B$5000,X$75,'(6)定期点検調書'!$AH$12:$AH$5000,$C77,'(6)定期点検調書'!$BF$12:$BF$5000,$S$7)&gt;=1,$S$7,""))))))</f>
        <v/>
      </c>
      <c r="Y77" s="465" t="str">
        <f>IF(Y$75="","",IF(COUNTIFS('(6)定期点検調書'!$B$12:$B$5000,Y$75,'(6)定期点検調書'!$AH$12:$AH$5000,$C77,'(6)定期点検調書'!$BF$12:$BF$5000,$W$7)&gt;=1,$W$7,IF(COUNTIFS('(6)定期点検調書'!$B$12:$B$5000,Y$75,'(6)定期点検調書'!$AH$12:$AH$5000,$C77,'(6)定期点検調書'!$BF$12:$BF$5000,$V$7)&gt;=1,$V$7,IF(COUNTIFS('(6)定期点検調書'!$B$12:$B$5000,Y$75,'(6)定期点検調書'!$AH$12:$AH$5000,$C77,'(6)定期点検調書'!$BF$12:$BF$5000,$U$7)&gt;=1,$U$7,IF(COUNTIFS('(6)定期点検調書'!$B$12:$B$5000,Y$75,'(6)定期点検調書'!$AH$12:$AH$5000,$C77,'(6)定期点検調書'!$BF$12:$BF$5000,$T$7)&gt;=1,$T$7,IF(COUNTIFS('(6)定期点検調書'!$B$12:$B$5000,Y$75,'(6)定期点検調書'!$AH$12:$AH$5000,$C77,'(6)定期点検調書'!$BF$12:$BF$5000,$S$7)&gt;=1,$S$7,""))))))</f>
        <v/>
      </c>
      <c r="Z77" s="465" t="str">
        <f>IF(Z$75="","",IF(COUNTIFS('(6)定期点検調書'!$B$12:$B$5000,Z$75,'(6)定期点検調書'!$AH$12:$AH$5000,$C77,'(6)定期点検調書'!$BF$12:$BF$5000,$W$7)&gt;=1,$W$7,IF(COUNTIFS('(6)定期点検調書'!$B$12:$B$5000,Z$75,'(6)定期点検調書'!$AH$12:$AH$5000,$C77,'(6)定期点検調書'!$BF$12:$BF$5000,$V$7)&gt;=1,$V$7,IF(COUNTIFS('(6)定期点検調書'!$B$12:$B$5000,Z$75,'(6)定期点検調書'!$AH$12:$AH$5000,$C77,'(6)定期点検調書'!$BF$12:$BF$5000,$U$7)&gt;=1,$U$7,IF(COUNTIFS('(6)定期点検調書'!$B$12:$B$5000,Z$75,'(6)定期点検調書'!$AH$12:$AH$5000,$C77,'(6)定期点検調書'!$BF$12:$BF$5000,$T$7)&gt;=1,$T$7,IF(COUNTIFS('(6)定期点検調書'!$B$12:$B$5000,Z$75,'(6)定期点検調書'!$AH$12:$AH$5000,$C77,'(6)定期点検調書'!$BF$12:$BF$5000,$S$7)&gt;=1,$S$7,""))))))</f>
        <v/>
      </c>
      <c r="AA77" s="465" t="str">
        <f>IF(AA$75="","",IF(COUNTIFS('(6)定期点検調書'!$B$12:$B$5000,AA$75,'(6)定期点検調書'!$AH$12:$AH$5000,$C77,'(6)定期点検調書'!$BF$12:$BF$5000,$W$7)&gt;=1,$W$7,IF(COUNTIFS('(6)定期点検調書'!$B$12:$B$5000,AA$75,'(6)定期点検調書'!$AH$12:$AH$5000,$C77,'(6)定期点検調書'!$BF$12:$BF$5000,$V$7)&gt;=1,$V$7,IF(COUNTIFS('(6)定期点検調書'!$B$12:$B$5000,AA$75,'(6)定期点検調書'!$AH$12:$AH$5000,$C77,'(6)定期点検調書'!$BF$12:$BF$5000,$U$7)&gt;=1,$U$7,IF(COUNTIFS('(6)定期点検調書'!$B$12:$B$5000,AA$75,'(6)定期点検調書'!$AH$12:$AH$5000,$C77,'(6)定期点検調書'!$BF$12:$BF$5000,$T$7)&gt;=1,$T$7,IF(COUNTIFS('(6)定期点検調書'!$B$12:$B$5000,AA$75,'(6)定期点検調書'!$AH$12:$AH$5000,$C77,'(6)定期点検調書'!$BF$12:$BF$5000,$S$7)&gt;=1,$S$7,""))))))</f>
        <v/>
      </c>
      <c r="AB77" s="465" t="str">
        <f>IF(AB$75="","",IF(COUNTIFS('(6)定期点検調書'!$B$12:$B$5000,AB$75,'(6)定期点検調書'!$AH$12:$AH$5000,$C77,'(6)定期点検調書'!$BF$12:$BF$5000,$W$7)&gt;=1,$W$7,IF(COUNTIFS('(6)定期点検調書'!$B$12:$B$5000,AB$75,'(6)定期点検調書'!$AH$12:$AH$5000,$C77,'(6)定期点検調書'!$BF$12:$BF$5000,$V$7)&gt;=1,$V$7,IF(COUNTIFS('(6)定期点検調書'!$B$12:$B$5000,AB$75,'(6)定期点検調書'!$AH$12:$AH$5000,$C77,'(6)定期点検調書'!$BF$12:$BF$5000,$U$7)&gt;=1,$U$7,IF(COUNTIFS('(6)定期点検調書'!$B$12:$B$5000,AB$75,'(6)定期点検調書'!$AH$12:$AH$5000,$C77,'(6)定期点検調書'!$BF$12:$BF$5000,$T$7)&gt;=1,$T$7,IF(COUNTIFS('(6)定期点検調書'!$B$12:$B$5000,AB$75,'(6)定期点検調書'!$AH$12:$AH$5000,$C77,'(6)定期点検調書'!$BF$12:$BF$5000,$S$7)&gt;=1,$S$7,""))))))</f>
        <v/>
      </c>
      <c r="AC77" s="465" t="str">
        <f>IF(AC$75="","",IF(COUNTIFS('(6)定期点検調書'!$B$12:$B$5000,AC$75,'(6)定期点検調書'!$AH$12:$AH$5000,$C77,'(6)定期点検調書'!$BF$12:$BF$5000,$W$7)&gt;=1,$W$7,IF(COUNTIFS('(6)定期点検調書'!$B$12:$B$5000,AC$75,'(6)定期点検調書'!$AH$12:$AH$5000,$C77,'(6)定期点検調書'!$BF$12:$BF$5000,$V$7)&gt;=1,$V$7,IF(COUNTIFS('(6)定期点検調書'!$B$12:$B$5000,AC$75,'(6)定期点検調書'!$AH$12:$AH$5000,$C77,'(6)定期点検調書'!$BF$12:$BF$5000,$U$7)&gt;=1,$U$7,IF(COUNTIFS('(6)定期点検調書'!$B$12:$B$5000,AC$75,'(6)定期点検調書'!$AH$12:$AH$5000,$C77,'(6)定期点検調書'!$BF$12:$BF$5000,$T$7)&gt;=1,$T$7,IF(COUNTIFS('(6)定期点検調書'!$B$12:$B$5000,AC$75,'(6)定期点検調書'!$AH$12:$AH$5000,$C77,'(6)定期点検調書'!$BF$12:$BF$5000,$S$7)&gt;=1,$S$7,""))))))</f>
        <v/>
      </c>
      <c r="AD77" s="465" t="str">
        <f>IF(AD$75="","",IF(COUNTIFS('(6)定期点検調書'!$B$12:$B$5000,AD$75,'(6)定期点検調書'!$AH$12:$AH$5000,$C77,'(6)定期点検調書'!$BF$12:$BF$5000,$W$7)&gt;=1,$W$7,IF(COUNTIFS('(6)定期点検調書'!$B$12:$B$5000,AD$75,'(6)定期点検調書'!$AH$12:$AH$5000,$C77,'(6)定期点検調書'!$BF$12:$BF$5000,$V$7)&gt;=1,$V$7,IF(COUNTIFS('(6)定期点検調書'!$B$12:$B$5000,AD$75,'(6)定期点検調書'!$AH$12:$AH$5000,$C77,'(6)定期点検調書'!$BF$12:$BF$5000,$U$7)&gt;=1,$U$7,IF(COUNTIFS('(6)定期点検調書'!$B$12:$B$5000,AD$75,'(6)定期点検調書'!$AH$12:$AH$5000,$C77,'(6)定期点検調書'!$BF$12:$BF$5000,$T$7)&gt;=1,$T$7,IF(COUNTIFS('(6)定期点検調書'!$B$12:$B$5000,AD$75,'(6)定期点検調書'!$AH$12:$AH$5000,$C77,'(6)定期点検調書'!$BF$12:$BF$5000,$S$7)&gt;=1,$S$7,""))))))</f>
        <v/>
      </c>
      <c r="AE77" s="465" t="str">
        <f>IF(AE$75="","",IF(COUNTIFS('(6)定期点検調書'!$B$12:$B$5000,AE$75,'(6)定期点検調書'!$AH$12:$AH$5000,$C77,'(6)定期点検調書'!$BF$12:$BF$5000,$W$7)&gt;=1,$W$7,IF(COUNTIFS('(6)定期点検調書'!$B$12:$B$5000,AE$75,'(6)定期点検調書'!$AH$12:$AH$5000,$C77,'(6)定期点検調書'!$BF$12:$BF$5000,$V$7)&gt;=1,$V$7,IF(COUNTIFS('(6)定期点検調書'!$B$12:$B$5000,AE$75,'(6)定期点検調書'!$AH$12:$AH$5000,$C77,'(6)定期点検調書'!$BF$12:$BF$5000,$U$7)&gt;=1,$U$7,IF(COUNTIFS('(6)定期点検調書'!$B$12:$B$5000,AE$75,'(6)定期点検調書'!$AH$12:$AH$5000,$C77,'(6)定期点検調書'!$BF$12:$BF$5000,$T$7)&gt;=1,$T$7,IF(COUNTIFS('(6)定期点検調書'!$B$12:$B$5000,AE$75,'(6)定期点検調書'!$AH$12:$AH$5000,$C77,'(6)定期点検調書'!$BF$12:$BF$5000,$S$7)&gt;=1,$S$7,""))))))</f>
        <v/>
      </c>
      <c r="AF77" s="465" t="str">
        <f>IF(AF$75="","",IF(COUNTIFS('(6)定期点検調書'!$B$12:$B$5000,AF$75,'(6)定期点検調書'!$AH$12:$AH$5000,$C77,'(6)定期点検調書'!$BF$12:$BF$5000,$W$7)&gt;=1,$W$7,IF(COUNTIFS('(6)定期点検調書'!$B$12:$B$5000,AF$75,'(6)定期点検調書'!$AH$12:$AH$5000,$C77,'(6)定期点検調書'!$BF$12:$BF$5000,$V$7)&gt;=1,$V$7,IF(COUNTIFS('(6)定期点検調書'!$B$12:$B$5000,AF$75,'(6)定期点検調書'!$AH$12:$AH$5000,$C77,'(6)定期点検調書'!$BF$12:$BF$5000,$U$7)&gt;=1,$U$7,IF(COUNTIFS('(6)定期点検調書'!$B$12:$B$5000,AF$75,'(6)定期点検調書'!$AH$12:$AH$5000,$C77,'(6)定期点検調書'!$BF$12:$BF$5000,$T$7)&gt;=1,$T$7,IF(COUNTIFS('(6)定期点検調書'!$B$12:$B$5000,AF$75,'(6)定期点検調書'!$AH$12:$AH$5000,$C77,'(6)定期点検調書'!$BF$12:$BF$5000,$S$7)&gt;=1,$S$7,""))))))</f>
        <v/>
      </c>
      <c r="AG77" s="465" t="str">
        <f>IF(AG$75="","",IF(COUNTIFS('(6)定期点検調書'!$B$12:$B$5000,AG$75,'(6)定期点検調書'!$AH$12:$AH$5000,$C77,'(6)定期点検調書'!$BF$12:$BF$5000,$W$7)&gt;=1,$W$7,IF(COUNTIFS('(6)定期点検調書'!$B$12:$B$5000,AG$75,'(6)定期点検調書'!$AH$12:$AH$5000,$C77,'(6)定期点検調書'!$BF$12:$BF$5000,$V$7)&gt;=1,$V$7,IF(COUNTIFS('(6)定期点検調書'!$B$12:$B$5000,AG$75,'(6)定期点検調書'!$AH$12:$AH$5000,$C77,'(6)定期点検調書'!$BF$12:$BF$5000,$U$7)&gt;=1,$U$7,IF(COUNTIFS('(6)定期点検調書'!$B$12:$B$5000,AG$75,'(6)定期点検調書'!$AH$12:$AH$5000,$C77,'(6)定期点検調書'!$BF$12:$BF$5000,$T$7)&gt;=1,$T$7,IF(COUNTIFS('(6)定期点検調書'!$B$12:$B$5000,AG$75,'(6)定期点検調書'!$AH$12:$AH$5000,$C77,'(6)定期点検調書'!$BF$12:$BF$5000,$S$7)&gt;=1,$S$7,""))))))</f>
        <v/>
      </c>
      <c r="AH77" s="465" t="str">
        <f>IF(AH$75="","",IF(COUNTIFS('(6)定期点検調書'!$B$12:$B$5000,AH$75,'(6)定期点検調書'!$AH$12:$AH$5000,$C77,'(6)定期点検調書'!$BF$12:$BF$5000,$W$7)&gt;=1,$W$7,IF(COUNTIFS('(6)定期点検調書'!$B$12:$B$5000,AH$75,'(6)定期点検調書'!$AH$12:$AH$5000,$C77,'(6)定期点検調書'!$BF$12:$BF$5000,$V$7)&gt;=1,$V$7,IF(COUNTIFS('(6)定期点検調書'!$B$12:$B$5000,AH$75,'(6)定期点検調書'!$AH$12:$AH$5000,$C77,'(6)定期点検調書'!$BF$12:$BF$5000,$U$7)&gt;=1,$U$7,IF(COUNTIFS('(6)定期点検調書'!$B$12:$B$5000,AH$75,'(6)定期点検調書'!$AH$12:$AH$5000,$C77,'(6)定期点検調書'!$BF$12:$BF$5000,$T$7)&gt;=1,$T$7,IF(COUNTIFS('(6)定期点検調書'!$B$12:$B$5000,AH$75,'(6)定期点検調書'!$AH$12:$AH$5000,$C77,'(6)定期点検調書'!$BF$12:$BF$5000,$S$7)&gt;=1,$S$7,""))))))</f>
        <v/>
      </c>
      <c r="AI77" s="465" t="str">
        <f>IF(AI$75="","",IF(COUNTIFS('(6)定期点検調書'!$B$12:$B$5000,AI$75,'(6)定期点検調書'!$AH$12:$AH$5000,$C77,'(6)定期点検調書'!$BF$12:$BF$5000,$W$7)&gt;=1,$W$7,IF(COUNTIFS('(6)定期点検調書'!$B$12:$B$5000,AI$75,'(6)定期点検調書'!$AH$12:$AH$5000,$C77,'(6)定期点検調書'!$BF$12:$BF$5000,$V$7)&gt;=1,$V$7,IF(COUNTIFS('(6)定期点検調書'!$B$12:$B$5000,AI$75,'(6)定期点検調書'!$AH$12:$AH$5000,$C77,'(6)定期点検調書'!$BF$12:$BF$5000,$U$7)&gt;=1,$U$7,IF(COUNTIFS('(6)定期点検調書'!$B$12:$B$5000,AI$75,'(6)定期点検調書'!$AH$12:$AH$5000,$C77,'(6)定期点検調書'!$BF$12:$BF$5000,$T$7)&gt;=1,$T$7,IF(COUNTIFS('(6)定期点検調書'!$B$12:$B$5000,AI$75,'(6)定期点検調書'!$AH$12:$AH$5000,$C77,'(6)定期点検調書'!$BF$12:$BF$5000,$S$7)&gt;=1,$S$7,""))))))</f>
        <v/>
      </c>
      <c r="AJ77" s="465" t="str">
        <f>IF(AJ$75="","",IF(COUNTIFS('(6)定期点検調書'!$B$12:$B$5000,AJ$75,'(6)定期点検調書'!$AH$12:$AH$5000,$C77,'(6)定期点検調書'!$BF$12:$BF$5000,$W$7)&gt;=1,$W$7,IF(COUNTIFS('(6)定期点検調書'!$B$12:$B$5000,AJ$75,'(6)定期点検調書'!$AH$12:$AH$5000,$C77,'(6)定期点検調書'!$BF$12:$BF$5000,$V$7)&gt;=1,$V$7,IF(COUNTIFS('(6)定期点検調書'!$B$12:$B$5000,AJ$75,'(6)定期点検調書'!$AH$12:$AH$5000,$C77,'(6)定期点検調書'!$BF$12:$BF$5000,$U$7)&gt;=1,$U$7,IF(COUNTIFS('(6)定期点検調書'!$B$12:$B$5000,AJ$75,'(6)定期点検調書'!$AH$12:$AH$5000,$C77,'(6)定期点検調書'!$BF$12:$BF$5000,$T$7)&gt;=1,$T$7,IF(COUNTIFS('(6)定期点検調書'!$B$12:$B$5000,AJ$75,'(6)定期点検調書'!$AH$12:$AH$5000,$C77,'(6)定期点検調書'!$BF$12:$BF$5000,$S$7)&gt;=1,$S$7,""))))))</f>
        <v/>
      </c>
      <c r="AK77" s="465" t="str">
        <f>IF(AK$75="","",IF(COUNTIFS('(6)定期点検調書'!$B$12:$B$5000,AK$75,'(6)定期点検調書'!$AH$12:$AH$5000,$C77,'(6)定期点検調書'!$BF$12:$BF$5000,$W$7)&gt;=1,$W$7,IF(COUNTIFS('(6)定期点検調書'!$B$12:$B$5000,AK$75,'(6)定期点検調書'!$AH$12:$AH$5000,$C77,'(6)定期点検調書'!$BF$12:$BF$5000,$V$7)&gt;=1,$V$7,IF(COUNTIFS('(6)定期点検調書'!$B$12:$B$5000,AK$75,'(6)定期点検調書'!$AH$12:$AH$5000,$C77,'(6)定期点検調書'!$BF$12:$BF$5000,$U$7)&gt;=1,$U$7,IF(COUNTIFS('(6)定期点検調書'!$B$12:$B$5000,AK$75,'(6)定期点検調書'!$AH$12:$AH$5000,$C77,'(6)定期点検調書'!$BF$12:$BF$5000,$T$7)&gt;=1,$T$7,IF(COUNTIFS('(6)定期点検調書'!$B$12:$B$5000,AK$75,'(6)定期点検調書'!$AH$12:$AH$5000,$C77,'(6)定期点検調書'!$BF$12:$BF$5000,$S$7)&gt;=1,$S$7,""))))))</f>
        <v/>
      </c>
      <c r="AL77" s="465" t="str">
        <f>IF(AL$75="","",IF(COUNTIFS('(6)定期点検調書'!$B$12:$B$5000,AL$75,'(6)定期点検調書'!$AH$12:$AH$5000,$C77,'(6)定期点検調書'!$BF$12:$BF$5000,$W$7)&gt;=1,$W$7,IF(COUNTIFS('(6)定期点検調書'!$B$12:$B$5000,AL$75,'(6)定期点検調書'!$AH$12:$AH$5000,$C77,'(6)定期点検調書'!$BF$12:$BF$5000,$V$7)&gt;=1,$V$7,IF(COUNTIFS('(6)定期点検調書'!$B$12:$B$5000,AL$75,'(6)定期点検調書'!$AH$12:$AH$5000,$C77,'(6)定期点検調書'!$BF$12:$BF$5000,$U$7)&gt;=1,$U$7,IF(COUNTIFS('(6)定期点検調書'!$B$12:$B$5000,AL$75,'(6)定期点検調書'!$AH$12:$AH$5000,$C77,'(6)定期点検調書'!$BF$12:$BF$5000,$T$7)&gt;=1,$T$7,IF(COUNTIFS('(6)定期点検調書'!$B$12:$B$5000,AL$75,'(6)定期点検調書'!$AH$12:$AH$5000,$C77,'(6)定期点検調書'!$BF$12:$BF$5000,$S$7)&gt;=1,$S$7,""))))))</f>
        <v/>
      </c>
      <c r="AM77" s="465" t="str">
        <f>IF(AM$75="","",IF(COUNTIFS('(6)定期点検調書'!$B$12:$B$5000,AM$75,'(6)定期点検調書'!$AH$12:$AH$5000,$C77,'(6)定期点検調書'!$BF$12:$BF$5000,$W$7)&gt;=1,$W$7,IF(COUNTIFS('(6)定期点検調書'!$B$12:$B$5000,AM$75,'(6)定期点検調書'!$AH$12:$AH$5000,$C77,'(6)定期点検調書'!$BF$12:$BF$5000,$V$7)&gt;=1,$V$7,IF(COUNTIFS('(6)定期点検調書'!$B$12:$B$5000,AM$75,'(6)定期点検調書'!$AH$12:$AH$5000,$C77,'(6)定期点検調書'!$BF$12:$BF$5000,$U$7)&gt;=1,$U$7,IF(COUNTIFS('(6)定期点検調書'!$B$12:$B$5000,AM$75,'(6)定期点検調書'!$AH$12:$AH$5000,$C77,'(6)定期点検調書'!$BF$12:$BF$5000,$T$7)&gt;=1,$T$7,IF(COUNTIFS('(6)定期点検調書'!$B$12:$B$5000,AM$75,'(6)定期点検調書'!$AH$12:$AH$5000,$C77,'(6)定期点検調書'!$BF$12:$BF$5000,$S$7)&gt;=1,$S$7,""))))))</f>
        <v/>
      </c>
      <c r="AN77" s="465" t="str">
        <f>IF(AN$75="","",IF(COUNTIFS('(6)定期点検調書'!$B$12:$B$5000,AN$75,'(6)定期点検調書'!$AH$12:$AH$5000,$C77,'(6)定期点検調書'!$BF$12:$BF$5000,$W$7)&gt;=1,$W$7,IF(COUNTIFS('(6)定期点検調書'!$B$12:$B$5000,AN$75,'(6)定期点検調書'!$AH$12:$AH$5000,$C77,'(6)定期点検調書'!$BF$12:$BF$5000,$V$7)&gt;=1,$V$7,IF(COUNTIFS('(6)定期点検調書'!$B$12:$B$5000,AN$75,'(6)定期点検調書'!$AH$12:$AH$5000,$C77,'(6)定期点検調書'!$BF$12:$BF$5000,$U$7)&gt;=1,$U$7,IF(COUNTIFS('(6)定期点検調書'!$B$12:$B$5000,AN$75,'(6)定期点検調書'!$AH$12:$AH$5000,$C77,'(6)定期点検調書'!$BF$12:$BF$5000,$T$7)&gt;=1,$T$7,IF(COUNTIFS('(6)定期点検調書'!$B$12:$B$5000,AN$75,'(6)定期点検調書'!$AH$12:$AH$5000,$C77,'(6)定期点検調書'!$BF$12:$BF$5000,$S$7)&gt;=1,$S$7,""))))))</f>
        <v/>
      </c>
      <c r="AO77" s="465" t="str">
        <f>IF(AO$75="","",IF(COUNTIFS('(6)定期点検調書'!$B$12:$B$5000,AO$75,'(6)定期点検調書'!$AH$12:$AH$5000,$C77,'(6)定期点検調書'!$BF$12:$BF$5000,$W$7)&gt;=1,$W$7,IF(COUNTIFS('(6)定期点検調書'!$B$12:$B$5000,AO$75,'(6)定期点検調書'!$AH$12:$AH$5000,$C77,'(6)定期点検調書'!$BF$12:$BF$5000,$V$7)&gt;=1,$V$7,IF(COUNTIFS('(6)定期点検調書'!$B$12:$B$5000,AO$75,'(6)定期点検調書'!$AH$12:$AH$5000,$C77,'(6)定期点検調書'!$BF$12:$BF$5000,$U$7)&gt;=1,$U$7,IF(COUNTIFS('(6)定期点検調書'!$B$12:$B$5000,AO$75,'(6)定期点検調書'!$AH$12:$AH$5000,$C77,'(6)定期点検調書'!$BF$12:$BF$5000,$T$7)&gt;=1,$T$7,IF(COUNTIFS('(6)定期点検調書'!$B$12:$B$5000,AO$75,'(6)定期点検調書'!$AH$12:$AH$5000,$C77,'(6)定期点検調書'!$BF$12:$BF$5000,$S$7)&gt;=1,$S$7,""))))))</f>
        <v/>
      </c>
      <c r="AP77" s="465" t="str">
        <f>IF(AP$75="","",IF(COUNTIFS('(6)定期点検調書'!$B$12:$B$5000,AP$75,'(6)定期点検調書'!$AH$12:$AH$5000,$C77,'(6)定期点検調書'!$BF$12:$BF$5000,$W$7)&gt;=1,$W$7,IF(COUNTIFS('(6)定期点検調書'!$B$12:$B$5000,AP$75,'(6)定期点検調書'!$AH$12:$AH$5000,$C77,'(6)定期点検調書'!$BF$12:$BF$5000,$V$7)&gt;=1,$V$7,IF(COUNTIFS('(6)定期点検調書'!$B$12:$B$5000,AP$75,'(6)定期点検調書'!$AH$12:$AH$5000,$C77,'(6)定期点検調書'!$BF$12:$BF$5000,$U$7)&gt;=1,$U$7,IF(COUNTIFS('(6)定期点検調書'!$B$12:$B$5000,AP$75,'(6)定期点検調書'!$AH$12:$AH$5000,$C77,'(6)定期点検調書'!$BF$12:$BF$5000,$T$7)&gt;=1,$T$7,IF(COUNTIFS('(6)定期点検調書'!$B$12:$B$5000,AP$75,'(6)定期点検調書'!$AH$12:$AH$5000,$C77,'(6)定期点検調書'!$BF$12:$BF$5000,$S$7)&gt;=1,$S$7,""))))))</f>
        <v/>
      </c>
      <c r="AQ77" s="465" t="str">
        <f>IF(AQ$75="","",IF(COUNTIFS('(6)定期点検調書'!$B$12:$B$5000,AQ$75,'(6)定期点検調書'!$AH$12:$AH$5000,$C77,'(6)定期点検調書'!$BF$12:$BF$5000,$W$7)&gt;=1,$W$7,IF(COUNTIFS('(6)定期点検調書'!$B$12:$B$5000,AQ$75,'(6)定期点検調書'!$AH$12:$AH$5000,$C77,'(6)定期点検調書'!$BF$12:$BF$5000,$V$7)&gt;=1,$V$7,IF(COUNTIFS('(6)定期点検調書'!$B$12:$B$5000,AQ$75,'(6)定期点検調書'!$AH$12:$AH$5000,$C77,'(6)定期点検調書'!$BF$12:$BF$5000,$U$7)&gt;=1,$U$7,IF(COUNTIFS('(6)定期点検調書'!$B$12:$B$5000,AQ$75,'(6)定期点検調書'!$AH$12:$AH$5000,$C77,'(6)定期点検調書'!$BF$12:$BF$5000,$T$7)&gt;=1,$T$7,IF(COUNTIFS('(6)定期点検調書'!$B$12:$B$5000,AQ$75,'(6)定期点検調書'!$AH$12:$AH$5000,$C77,'(6)定期点検調書'!$BF$12:$BF$5000,$S$7)&gt;=1,$S$7,""))))))</f>
        <v/>
      </c>
      <c r="AR77" s="465" t="str">
        <f>IF(AR$75="","",IF(COUNTIFS('(6)定期点検調書'!$B$12:$B$5000,AR$75,'(6)定期点検調書'!$AH$12:$AH$5000,$C77,'(6)定期点検調書'!$BF$12:$BF$5000,$W$7)&gt;=1,$W$7,IF(COUNTIFS('(6)定期点検調書'!$B$12:$B$5000,AR$75,'(6)定期点検調書'!$AH$12:$AH$5000,$C77,'(6)定期点検調書'!$BF$12:$BF$5000,$V$7)&gt;=1,$V$7,IF(COUNTIFS('(6)定期点検調書'!$B$12:$B$5000,AR$75,'(6)定期点検調書'!$AH$12:$AH$5000,$C77,'(6)定期点検調書'!$BF$12:$BF$5000,$U$7)&gt;=1,$U$7,IF(COUNTIFS('(6)定期点検調書'!$B$12:$B$5000,AR$75,'(6)定期点検調書'!$AH$12:$AH$5000,$C77,'(6)定期点検調書'!$BF$12:$BF$5000,$T$7)&gt;=1,$T$7,IF(COUNTIFS('(6)定期点検調書'!$B$12:$B$5000,AR$75,'(6)定期点検調書'!$AH$12:$AH$5000,$C77,'(6)定期点検調書'!$BF$12:$BF$5000,$S$7)&gt;=1,$S$7,""))))))</f>
        <v/>
      </c>
      <c r="AS77" s="465" t="str">
        <f>IF(AS$75="","",IF(COUNTIFS('(6)定期点検調書'!$B$12:$B$5000,AS$75,'(6)定期点検調書'!$AH$12:$AH$5000,$C77,'(6)定期点検調書'!$BF$12:$BF$5000,$W$7)&gt;=1,$W$7,IF(COUNTIFS('(6)定期点検調書'!$B$12:$B$5000,AS$75,'(6)定期点検調書'!$AH$12:$AH$5000,$C77,'(6)定期点検調書'!$BF$12:$BF$5000,$V$7)&gt;=1,$V$7,IF(COUNTIFS('(6)定期点検調書'!$B$12:$B$5000,AS$75,'(6)定期点検調書'!$AH$12:$AH$5000,$C77,'(6)定期点検調書'!$BF$12:$BF$5000,$U$7)&gt;=1,$U$7,IF(COUNTIFS('(6)定期点検調書'!$B$12:$B$5000,AS$75,'(6)定期点検調書'!$AH$12:$AH$5000,$C77,'(6)定期点検調書'!$BF$12:$BF$5000,$T$7)&gt;=1,$T$7,IF(COUNTIFS('(6)定期点検調書'!$B$12:$B$5000,AS$75,'(6)定期点検調書'!$AH$12:$AH$5000,$C77,'(6)定期点検調書'!$BF$12:$BF$5000,$S$7)&gt;=1,$S$7,""))))))</f>
        <v/>
      </c>
      <c r="AT77" s="465" t="str">
        <f>IF(AT$75="","",IF(COUNTIFS('(6)定期点検調書'!$B$12:$B$5000,AT$75,'(6)定期点検調書'!$AH$12:$AH$5000,$C77,'(6)定期点検調書'!$BF$12:$BF$5000,$W$7)&gt;=1,$W$7,IF(COUNTIFS('(6)定期点検調書'!$B$12:$B$5000,AT$75,'(6)定期点検調書'!$AH$12:$AH$5000,$C77,'(6)定期点検調書'!$BF$12:$BF$5000,$V$7)&gt;=1,$V$7,IF(COUNTIFS('(6)定期点検調書'!$B$12:$B$5000,AT$75,'(6)定期点検調書'!$AH$12:$AH$5000,$C77,'(6)定期点検調書'!$BF$12:$BF$5000,$U$7)&gt;=1,$U$7,IF(COUNTIFS('(6)定期点検調書'!$B$12:$B$5000,AT$75,'(6)定期点検調書'!$AH$12:$AH$5000,$C77,'(6)定期点検調書'!$BF$12:$BF$5000,$T$7)&gt;=1,$T$7,IF(COUNTIFS('(6)定期点検調書'!$B$12:$B$5000,AT$75,'(6)定期点検調書'!$AH$12:$AH$5000,$C77,'(6)定期点検調書'!$BF$12:$BF$5000,$S$7)&gt;=1,$S$7,""))))))</f>
        <v/>
      </c>
      <c r="AU77" s="465" t="str">
        <f>IF(AU$75="","",IF(COUNTIFS('(6)定期点検調書'!$B$12:$B$5000,AU$75,'(6)定期点検調書'!$AH$12:$AH$5000,$C77,'(6)定期点検調書'!$BF$12:$BF$5000,$W$7)&gt;=1,$W$7,IF(COUNTIFS('(6)定期点検調書'!$B$12:$B$5000,AU$75,'(6)定期点検調書'!$AH$12:$AH$5000,$C77,'(6)定期点検調書'!$BF$12:$BF$5000,$V$7)&gt;=1,$V$7,IF(COUNTIFS('(6)定期点検調書'!$B$12:$B$5000,AU$75,'(6)定期点検調書'!$AH$12:$AH$5000,$C77,'(6)定期点検調書'!$BF$12:$BF$5000,$U$7)&gt;=1,$U$7,IF(COUNTIFS('(6)定期点検調書'!$B$12:$B$5000,AU$75,'(6)定期点検調書'!$AH$12:$AH$5000,$C77,'(6)定期点検調書'!$BF$12:$BF$5000,$T$7)&gt;=1,$T$7,IF(COUNTIFS('(6)定期点検調書'!$B$12:$B$5000,AU$75,'(6)定期点検調書'!$AH$12:$AH$5000,$C77,'(6)定期点検調書'!$BF$12:$BF$5000,$S$7)&gt;=1,$S$7,""))))))</f>
        <v/>
      </c>
      <c r="AV77" s="465" t="str">
        <f>IF(AV$75="","",IF(COUNTIFS('(6)定期点検調書'!$B$12:$B$5000,AV$75,'(6)定期点検調書'!$AH$12:$AH$5000,$C77,'(6)定期点検調書'!$BF$12:$BF$5000,$W$7)&gt;=1,$W$7,IF(COUNTIFS('(6)定期点検調書'!$B$12:$B$5000,AV$75,'(6)定期点検調書'!$AH$12:$AH$5000,$C77,'(6)定期点検調書'!$BF$12:$BF$5000,$V$7)&gt;=1,$V$7,IF(COUNTIFS('(6)定期点検調書'!$B$12:$B$5000,AV$75,'(6)定期点検調書'!$AH$12:$AH$5000,$C77,'(6)定期点検調書'!$BF$12:$BF$5000,$U$7)&gt;=1,$U$7,IF(COUNTIFS('(6)定期点検調書'!$B$12:$B$5000,AV$75,'(6)定期点検調書'!$AH$12:$AH$5000,$C77,'(6)定期点検調書'!$BF$12:$BF$5000,$T$7)&gt;=1,$T$7,IF(COUNTIFS('(6)定期点検調書'!$B$12:$B$5000,AV$75,'(6)定期点検調書'!$AH$12:$AH$5000,$C77,'(6)定期点検調書'!$BF$12:$BF$5000,$S$7)&gt;=1,$S$7,""))))))</f>
        <v/>
      </c>
      <c r="AW77" s="465" t="str">
        <f>IF(AW$75="","",IF(COUNTIFS('(6)定期点検調書'!$B$12:$B$5000,AW$75,'(6)定期点検調書'!$AH$12:$AH$5000,$C77,'(6)定期点検調書'!$BF$12:$BF$5000,$W$7)&gt;=1,$W$7,IF(COUNTIFS('(6)定期点検調書'!$B$12:$B$5000,AW$75,'(6)定期点検調書'!$AH$12:$AH$5000,$C77,'(6)定期点検調書'!$BF$12:$BF$5000,$V$7)&gt;=1,$V$7,IF(COUNTIFS('(6)定期点検調書'!$B$12:$B$5000,AW$75,'(6)定期点検調書'!$AH$12:$AH$5000,$C77,'(6)定期点検調書'!$BF$12:$BF$5000,$U$7)&gt;=1,$U$7,IF(COUNTIFS('(6)定期点検調書'!$B$12:$B$5000,AW$75,'(6)定期点検調書'!$AH$12:$AH$5000,$C77,'(6)定期点検調書'!$BF$12:$BF$5000,$T$7)&gt;=1,$T$7,IF(COUNTIFS('(6)定期点検調書'!$B$12:$B$5000,AW$75,'(6)定期点検調書'!$AH$12:$AH$5000,$C77,'(6)定期点検調書'!$BF$12:$BF$5000,$S$7)&gt;=1,$S$7,""))))))</f>
        <v/>
      </c>
      <c r="AX77" s="465" t="str">
        <f>IF(AX$75="","",IF(COUNTIFS('(6)定期点検調書'!$B$12:$B$5000,AX$75,'(6)定期点検調書'!$AH$12:$AH$5000,$C77,'(6)定期点検調書'!$BF$12:$BF$5000,$W$7)&gt;=1,$W$7,IF(COUNTIFS('(6)定期点検調書'!$B$12:$B$5000,AX$75,'(6)定期点検調書'!$AH$12:$AH$5000,$C77,'(6)定期点検調書'!$BF$12:$BF$5000,$V$7)&gt;=1,$V$7,IF(COUNTIFS('(6)定期点検調書'!$B$12:$B$5000,AX$75,'(6)定期点検調書'!$AH$12:$AH$5000,$C77,'(6)定期点検調書'!$BF$12:$BF$5000,$U$7)&gt;=1,$U$7,IF(COUNTIFS('(6)定期点検調書'!$B$12:$B$5000,AX$75,'(6)定期点検調書'!$AH$12:$AH$5000,$C77,'(6)定期点検調書'!$BF$12:$BF$5000,$T$7)&gt;=1,$T$7,IF(COUNTIFS('(6)定期点検調書'!$B$12:$B$5000,AX$75,'(6)定期点検調書'!$AH$12:$AH$5000,$C77,'(6)定期点検調書'!$BF$12:$BF$5000,$S$7)&gt;=1,$S$7,""))))))</f>
        <v/>
      </c>
      <c r="AY77" s="465" t="str">
        <f>IF(AY$75="","",IF(COUNTIFS('(6)定期点検調書'!$B$12:$B$5000,AY$75,'(6)定期点検調書'!$AH$12:$AH$5000,$C77,'(6)定期点検調書'!$BF$12:$BF$5000,$W$7)&gt;=1,$W$7,IF(COUNTIFS('(6)定期点検調書'!$B$12:$B$5000,AY$75,'(6)定期点検調書'!$AH$12:$AH$5000,$C77,'(6)定期点検調書'!$BF$12:$BF$5000,$V$7)&gt;=1,$V$7,IF(COUNTIFS('(6)定期点検調書'!$B$12:$B$5000,AY$75,'(6)定期点検調書'!$AH$12:$AH$5000,$C77,'(6)定期点検調書'!$BF$12:$BF$5000,$U$7)&gt;=1,$U$7,IF(COUNTIFS('(6)定期点検調書'!$B$12:$B$5000,AY$75,'(6)定期点検調書'!$AH$12:$AH$5000,$C77,'(6)定期点検調書'!$BF$12:$BF$5000,$T$7)&gt;=1,$T$7,IF(COUNTIFS('(6)定期点検調書'!$B$12:$B$5000,AY$75,'(6)定期点検調書'!$AH$12:$AH$5000,$C77,'(6)定期点検調書'!$BF$12:$BF$5000,$S$7)&gt;=1,$S$7,""))))))</f>
        <v/>
      </c>
      <c r="AZ77" s="465" t="str">
        <f>IF(AZ$75="","",IF(COUNTIFS('(6)定期点検調書'!$B$12:$B$5000,AZ$75,'(6)定期点検調書'!$AH$12:$AH$5000,$C77,'(6)定期点検調書'!$BF$12:$BF$5000,$W$7)&gt;=1,$W$7,IF(COUNTIFS('(6)定期点検調書'!$B$12:$B$5000,AZ$75,'(6)定期点検調書'!$AH$12:$AH$5000,$C77,'(6)定期点検調書'!$BF$12:$BF$5000,$V$7)&gt;=1,$V$7,IF(COUNTIFS('(6)定期点検調書'!$B$12:$B$5000,AZ$75,'(6)定期点検調書'!$AH$12:$AH$5000,$C77,'(6)定期点検調書'!$BF$12:$BF$5000,$U$7)&gt;=1,$U$7,IF(COUNTIFS('(6)定期点検調書'!$B$12:$B$5000,AZ$75,'(6)定期点検調書'!$AH$12:$AH$5000,$C77,'(6)定期点検調書'!$BF$12:$BF$5000,$T$7)&gt;=1,$T$7,IF(COUNTIFS('(6)定期点検調書'!$B$12:$B$5000,AZ$75,'(6)定期点検調書'!$AH$12:$AH$5000,$C77,'(6)定期点検調書'!$BF$12:$BF$5000,$S$7)&gt;=1,$S$7,""))))))</f>
        <v/>
      </c>
      <c r="BA77" s="466" t="str">
        <f>IF(BA$75="","",IF(COUNTIFS('(6)定期点検調書'!$B$12:$B$5000,BA$75,'(6)定期点検調書'!$AH$12:$AH$5000,$C77,'(6)定期点検調書'!$BF$12:$BF$5000,$W$7)&gt;=1,$W$7,IF(COUNTIFS('(6)定期点検調書'!$B$12:$B$5000,BA$75,'(6)定期点検調書'!$AH$12:$AH$5000,$C77,'(6)定期点検調書'!$BF$12:$BF$5000,$V$7)&gt;=1,$V$7,IF(COUNTIFS('(6)定期点検調書'!$B$12:$B$5000,BA$75,'(6)定期点検調書'!$AH$12:$AH$5000,$C77,'(6)定期点検調書'!$BF$12:$BF$5000,$U$7)&gt;=1,$U$7,IF(COUNTIFS('(6)定期点検調書'!$B$12:$B$5000,BA$75,'(6)定期点検調書'!$AH$12:$AH$5000,$C77,'(6)定期点検調書'!$BF$12:$BF$5000,$T$7)&gt;=1,$T$7,IF(COUNTIFS('(6)定期点検調書'!$B$12:$B$5000,BA$75,'(6)定期点検調書'!$AH$12:$AH$5000,$C77,'(6)定期点検調書'!$BF$12:$BF$5000,$S$7)&gt;=1,$S$7,""))))))</f>
        <v/>
      </c>
      <c r="BB77" s="1"/>
      <c r="BC77" s="1"/>
    </row>
    <row r="78" spans="2:55" ht="18.75" customHeight="1" x14ac:dyDescent="0.2">
      <c r="B78" s="1854"/>
      <c r="C78" s="1841" t="str">
        <f>ﾃﾞｰﾀ一覧!$U$20</f>
        <v>表面劣化</v>
      </c>
      <c r="D78" s="1842"/>
      <c r="E78" s="1842"/>
      <c r="F78" s="1842"/>
      <c r="G78" s="1843"/>
      <c r="H78" s="467" t="str">
        <f>IF(H$75="","",IF(COUNTIFS('(6)定期点検調書'!$B$12:$B$5000,H$75,'(6)定期点検調書'!$AH$12:$AH$5000,$C78,'(6)定期点検調書'!$BF$12:$BF$5000,$W$7)&gt;=1,$W$7,IF(COUNTIFS('(6)定期点検調書'!$B$12:$B$5000,H$75,'(6)定期点検調書'!$AH$12:$AH$5000,$C78,'(6)定期点検調書'!$BF$12:$BF$5000,$V$7)&gt;=1,$V$7,IF(COUNTIFS('(6)定期点検調書'!$B$12:$B$5000,H$75,'(6)定期点検調書'!$AH$12:$AH$5000,$C78,'(6)定期点検調書'!$BF$12:$BF$5000,$U$7)&gt;=1,$U$7,IF(COUNTIFS('(6)定期点検調書'!$B$12:$B$5000,H$75,'(6)定期点検調書'!$AH$12:$AH$5000,$C78,'(6)定期点検調書'!$BF$12:$BF$5000,$T$7)&gt;=1,$T$7,IF(COUNTIFS('(6)定期点検調書'!$B$12:$B$5000,H$75,'(6)定期点検調書'!$AH$12:$AH$5000,$C78,'(6)定期点検調書'!$BF$12:$BF$5000,$S$7)&gt;=1,$S$7,""))))))</f>
        <v/>
      </c>
      <c r="I78" s="465" t="str">
        <f>IF(I$75="","",IF(COUNTIFS('(6)定期点検調書'!$B$12:$B$5000,I$75,'(6)定期点検調書'!$AH$12:$AH$5000,$C78,'(6)定期点検調書'!$BF$12:$BF$5000,$W$7)&gt;=1,$W$7,IF(COUNTIFS('(6)定期点検調書'!$B$12:$B$5000,I$75,'(6)定期点検調書'!$AH$12:$AH$5000,$C78,'(6)定期点検調書'!$BF$12:$BF$5000,$V$7)&gt;=1,$V$7,IF(COUNTIFS('(6)定期点検調書'!$B$12:$B$5000,I$75,'(6)定期点検調書'!$AH$12:$AH$5000,$C78,'(6)定期点検調書'!$BF$12:$BF$5000,$U$7)&gt;=1,$U$7,IF(COUNTIFS('(6)定期点検調書'!$B$12:$B$5000,I$75,'(6)定期点検調書'!$AH$12:$AH$5000,$C78,'(6)定期点検調書'!$BF$12:$BF$5000,$T$7)&gt;=1,$T$7,IF(COUNTIFS('(6)定期点検調書'!$B$12:$B$5000,I$75,'(6)定期点検調書'!$AH$12:$AH$5000,$C78,'(6)定期点検調書'!$BF$12:$BF$5000,$S$7)&gt;=1,$S$7,""))))))</f>
        <v/>
      </c>
      <c r="J78" s="465" t="str">
        <f>IF(J$75="","",IF(COUNTIFS('(6)定期点検調書'!$B$12:$B$5000,J$75,'(6)定期点検調書'!$AH$12:$AH$5000,$C78,'(6)定期点検調書'!$BF$12:$BF$5000,$W$7)&gt;=1,$W$7,IF(COUNTIFS('(6)定期点検調書'!$B$12:$B$5000,J$75,'(6)定期点検調書'!$AH$12:$AH$5000,$C78,'(6)定期点検調書'!$BF$12:$BF$5000,$V$7)&gt;=1,$V$7,IF(COUNTIFS('(6)定期点検調書'!$B$12:$B$5000,J$75,'(6)定期点検調書'!$AH$12:$AH$5000,$C78,'(6)定期点検調書'!$BF$12:$BF$5000,$U$7)&gt;=1,$U$7,IF(COUNTIFS('(6)定期点検調書'!$B$12:$B$5000,J$75,'(6)定期点検調書'!$AH$12:$AH$5000,$C78,'(6)定期点検調書'!$BF$12:$BF$5000,$T$7)&gt;=1,$T$7,IF(COUNTIFS('(6)定期点検調書'!$B$12:$B$5000,J$75,'(6)定期点検調書'!$AH$12:$AH$5000,$C78,'(6)定期点検調書'!$BF$12:$BF$5000,$S$7)&gt;=1,$S$7,""))))))</f>
        <v/>
      </c>
      <c r="K78" s="465" t="str">
        <f>IF(K$75="","",IF(COUNTIFS('(6)定期点検調書'!$B$12:$B$5000,K$75,'(6)定期点検調書'!$AH$12:$AH$5000,$C78,'(6)定期点検調書'!$BF$12:$BF$5000,$W$7)&gt;=1,$W$7,IF(COUNTIFS('(6)定期点検調書'!$B$12:$B$5000,K$75,'(6)定期点検調書'!$AH$12:$AH$5000,$C78,'(6)定期点検調書'!$BF$12:$BF$5000,$V$7)&gt;=1,$V$7,IF(COUNTIFS('(6)定期点検調書'!$B$12:$B$5000,K$75,'(6)定期点検調書'!$AH$12:$AH$5000,$C78,'(6)定期点検調書'!$BF$12:$BF$5000,$U$7)&gt;=1,$U$7,IF(COUNTIFS('(6)定期点検調書'!$B$12:$B$5000,K$75,'(6)定期点検調書'!$AH$12:$AH$5000,$C78,'(6)定期点検調書'!$BF$12:$BF$5000,$T$7)&gt;=1,$T$7,IF(COUNTIFS('(6)定期点検調書'!$B$12:$B$5000,K$75,'(6)定期点検調書'!$AH$12:$AH$5000,$C78,'(6)定期点検調書'!$BF$12:$BF$5000,$S$7)&gt;=1,$S$7,""))))))</f>
        <v/>
      </c>
      <c r="L78" s="465" t="str">
        <f>IF(L$75="","",IF(COUNTIFS('(6)定期点検調書'!$B$12:$B$5000,L$75,'(6)定期点検調書'!$AH$12:$AH$5000,$C78,'(6)定期点検調書'!$BF$12:$BF$5000,$W$7)&gt;=1,$W$7,IF(COUNTIFS('(6)定期点検調書'!$B$12:$B$5000,L$75,'(6)定期点検調書'!$AH$12:$AH$5000,$C78,'(6)定期点検調書'!$BF$12:$BF$5000,$V$7)&gt;=1,$V$7,IF(COUNTIFS('(6)定期点検調書'!$B$12:$B$5000,L$75,'(6)定期点検調書'!$AH$12:$AH$5000,$C78,'(6)定期点検調書'!$BF$12:$BF$5000,$U$7)&gt;=1,$U$7,IF(COUNTIFS('(6)定期点検調書'!$B$12:$B$5000,L$75,'(6)定期点検調書'!$AH$12:$AH$5000,$C78,'(6)定期点検調書'!$BF$12:$BF$5000,$T$7)&gt;=1,$T$7,IF(COUNTIFS('(6)定期点検調書'!$B$12:$B$5000,L$75,'(6)定期点検調書'!$AH$12:$AH$5000,$C78,'(6)定期点検調書'!$BF$12:$BF$5000,$S$7)&gt;=1,$S$7,""))))))</f>
        <v/>
      </c>
      <c r="M78" s="465" t="str">
        <f>IF(M$75="","",IF(COUNTIFS('(6)定期点検調書'!$B$12:$B$5000,M$75,'(6)定期点検調書'!$AH$12:$AH$5000,$C78,'(6)定期点検調書'!$BF$12:$BF$5000,$W$7)&gt;=1,$W$7,IF(COUNTIFS('(6)定期点検調書'!$B$12:$B$5000,M$75,'(6)定期点検調書'!$AH$12:$AH$5000,$C78,'(6)定期点検調書'!$BF$12:$BF$5000,$V$7)&gt;=1,$V$7,IF(COUNTIFS('(6)定期点検調書'!$B$12:$B$5000,M$75,'(6)定期点検調書'!$AH$12:$AH$5000,$C78,'(6)定期点検調書'!$BF$12:$BF$5000,$U$7)&gt;=1,$U$7,IF(COUNTIFS('(6)定期点検調書'!$B$12:$B$5000,M$75,'(6)定期点検調書'!$AH$12:$AH$5000,$C78,'(6)定期点検調書'!$BF$12:$BF$5000,$T$7)&gt;=1,$T$7,IF(COUNTIFS('(6)定期点検調書'!$B$12:$B$5000,M$75,'(6)定期点検調書'!$AH$12:$AH$5000,$C78,'(6)定期点検調書'!$BF$12:$BF$5000,$S$7)&gt;=1,$S$7,""))))))</f>
        <v/>
      </c>
      <c r="N78" s="465" t="str">
        <f>IF(N$75="","",IF(COUNTIFS('(6)定期点検調書'!$B$12:$B$5000,N$75,'(6)定期点検調書'!$AH$12:$AH$5000,$C78,'(6)定期点検調書'!$BF$12:$BF$5000,$W$7)&gt;=1,$W$7,IF(COUNTIFS('(6)定期点検調書'!$B$12:$B$5000,N$75,'(6)定期点検調書'!$AH$12:$AH$5000,$C78,'(6)定期点検調書'!$BF$12:$BF$5000,$V$7)&gt;=1,$V$7,IF(COUNTIFS('(6)定期点検調書'!$B$12:$B$5000,N$75,'(6)定期点検調書'!$AH$12:$AH$5000,$C78,'(6)定期点検調書'!$BF$12:$BF$5000,$U$7)&gt;=1,$U$7,IF(COUNTIFS('(6)定期点検調書'!$B$12:$B$5000,N$75,'(6)定期点検調書'!$AH$12:$AH$5000,$C78,'(6)定期点検調書'!$BF$12:$BF$5000,$T$7)&gt;=1,$T$7,IF(COUNTIFS('(6)定期点検調書'!$B$12:$B$5000,N$75,'(6)定期点検調書'!$AH$12:$AH$5000,$C78,'(6)定期点検調書'!$BF$12:$BF$5000,$S$7)&gt;=1,$S$7,""))))))</f>
        <v/>
      </c>
      <c r="O78" s="465" t="str">
        <f>IF(O$75="","",IF(COUNTIFS('(6)定期点検調書'!$B$12:$B$5000,O$75,'(6)定期点検調書'!$AH$12:$AH$5000,$C78,'(6)定期点検調書'!$BF$12:$BF$5000,$W$7)&gt;=1,$W$7,IF(COUNTIFS('(6)定期点検調書'!$B$12:$B$5000,O$75,'(6)定期点検調書'!$AH$12:$AH$5000,$C78,'(6)定期点検調書'!$BF$12:$BF$5000,$V$7)&gt;=1,$V$7,IF(COUNTIFS('(6)定期点検調書'!$B$12:$B$5000,O$75,'(6)定期点検調書'!$AH$12:$AH$5000,$C78,'(6)定期点検調書'!$BF$12:$BF$5000,$U$7)&gt;=1,$U$7,IF(COUNTIFS('(6)定期点検調書'!$B$12:$B$5000,O$75,'(6)定期点検調書'!$AH$12:$AH$5000,$C78,'(6)定期点検調書'!$BF$12:$BF$5000,$T$7)&gt;=1,$T$7,IF(COUNTIFS('(6)定期点検調書'!$B$12:$B$5000,O$75,'(6)定期点検調書'!$AH$12:$AH$5000,$C78,'(6)定期点検調書'!$BF$12:$BF$5000,$S$7)&gt;=1,$S$7,""))))))</f>
        <v/>
      </c>
      <c r="P78" s="465" t="str">
        <f>IF(P$75="","",IF(COUNTIFS('(6)定期点検調書'!$B$12:$B$5000,P$75,'(6)定期点検調書'!$AH$12:$AH$5000,$C78,'(6)定期点検調書'!$BF$12:$BF$5000,$W$7)&gt;=1,$W$7,IF(COUNTIFS('(6)定期点検調書'!$B$12:$B$5000,P$75,'(6)定期点検調書'!$AH$12:$AH$5000,$C78,'(6)定期点検調書'!$BF$12:$BF$5000,$V$7)&gt;=1,$V$7,IF(COUNTIFS('(6)定期点検調書'!$B$12:$B$5000,P$75,'(6)定期点検調書'!$AH$12:$AH$5000,$C78,'(6)定期点検調書'!$BF$12:$BF$5000,$U$7)&gt;=1,$U$7,IF(COUNTIFS('(6)定期点検調書'!$B$12:$B$5000,P$75,'(6)定期点検調書'!$AH$12:$AH$5000,$C78,'(6)定期点検調書'!$BF$12:$BF$5000,$T$7)&gt;=1,$T$7,IF(COUNTIFS('(6)定期点検調書'!$B$12:$B$5000,P$75,'(6)定期点検調書'!$AH$12:$AH$5000,$C78,'(6)定期点検調書'!$BF$12:$BF$5000,$S$7)&gt;=1,$S$7,""))))))</f>
        <v/>
      </c>
      <c r="Q78" s="465" t="str">
        <f>IF(Q$75="","",IF(COUNTIFS('(6)定期点検調書'!$B$12:$B$5000,Q$75,'(6)定期点検調書'!$AH$12:$AH$5000,$C78,'(6)定期点検調書'!$BF$12:$BF$5000,$W$7)&gt;=1,$W$7,IF(COUNTIFS('(6)定期点検調書'!$B$12:$B$5000,Q$75,'(6)定期点検調書'!$AH$12:$AH$5000,$C78,'(6)定期点検調書'!$BF$12:$BF$5000,$V$7)&gt;=1,$V$7,IF(COUNTIFS('(6)定期点検調書'!$B$12:$B$5000,Q$75,'(6)定期点検調書'!$AH$12:$AH$5000,$C78,'(6)定期点検調書'!$BF$12:$BF$5000,$U$7)&gt;=1,$U$7,IF(COUNTIFS('(6)定期点検調書'!$B$12:$B$5000,Q$75,'(6)定期点検調書'!$AH$12:$AH$5000,$C78,'(6)定期点検調書'!$BF$12:$BF$5000,$T$7)&gt;=1,$T$7,IF(COUNTIFS('(6)定期点検調書'!$B$12:$B$5000,Q$75,'(6)定期点検調書'!$AH$12:$AH$5000,$C78,'(6)定期点検調書'!$BF$12:$BF$5000,$S$7)&gt;=1,$S$7,""))))))</f>
        <v/>
      </c>
      <c r="R78" s="465" t="str">
        <f>IF(R$75="","",IF(COUNTIFS('(6)定期点検調書'!$B$12:$B$5000,R$75,'(6)定期点検調書'!$AH$12:$AH$5000,$C78,'(6)定期点検調書'!$BF$12:$BF$5000,$W$7)&gt;=1,$W$7,IF(COUNTIFS('(6)定期点検調書'!$B$12:$B$5000,R$75,'(6)定期点検調書'!$AH$12:$AH$5000,$C78,'(6)定期点検調書'!$BF$12:$BF$5000,$V$7)&gt;=1,$V$7,IF(COUNTIFS('(6)定期点検調書'!$B$12:$B$5000,R$75,'(6)定期点検調書'!$AH$12:$AH$5000,$C78,'(6)定期点検調書'!$BF$12:$BF$5000,$U$7)&gt;=1,$U$7,IF(COUNTIFS('(6)定期点検調書'!$B$12:$B$5000,R$75,'(6)定期点検調書'!$AH$12:$AH$5000,$C78,'(6)定期点検調書'!$BF$12:$BF$5000,$T$7)&gt;=1,$T$7,IF(COUNTIFS('(6)定期点検調書'!$B$12:$B$5000,R$75,'(6)定期点検調書'!$AH$12:$AH$5000,$C78,'(6)定期点検調書'!$BF$12:$BF$5000,$S$7)&gt;=1,$S$7,""))))))</f>
        <v/>
      </c>
      <c r="S78" s="465" t="str">
        <f>IF(S$75="","",IF(COUNTIFS('(6)定期点検調書'!$B$12:$B$5000,S$75,'(6)定期点検調書'!$AH$12:$AH$5000,$C78,'(6)定期点検調書'!$BF$12:$BF$5000,$W$7)&gt;=1,$W$7,IF(COUNTIFS('(6)定期点検調書'!$B$12:$B$5000,S$75,'(6)定期点検調書'!$AH$12:$AH$5000,$C78,'(6)定期点検調書'!$BF$12:$BF$5000,$V$7)&gt;=1,$V$7,IF(COUNTIFS('(6)定期点検調書'!$B$12:$B$5000,S$75,'(6)定期点検調書'!$AH$12:$AH$5000,$C78,'(6)定期点検調書'!$BF$12:$BF$5000,$U$7)&gt;=1,$U$7,IF(COUNTIFS('(6)定期点検調書'!$B$12:$B$5000,S$75,'(6)定期点検調書'!$AH$12:$AH$5000,$C78,'(6)定期点検調書'!$BF$12:$BF$5000,$T$7)&gt;=1,$T$7,IF(COUNTIFS('(6)定期点検調書'!$B$12:$B$5000,S$75,'(6)定期点検調書'!$AH$12:$AH$5000,$C78,'(6)定期点検調書'!$BF$12:$BF$5000,$S$7)&gt;=1,$S$7,""))))))</f>
        <v/>
      </c>
      <c r="T78" s="465" t="str">
        <f>IF(T$75="","",IF(COUNTIFS('(6)定期点検調書'!$B$12:$B$5000,T$75,'(6)定期点検調書'!$AH$12:$AH$5000,$C78,'(6)定期点検調書'!$BF$12:$BF$5000,$W$7)&gt;=1,$W$7,IF(COUNTIFS('(6)定期点検調書'!$B$12:$B$5000,T$75,'(6)定期点検調書'!$AH$12:$AH$5000,$C78,'(6)定期点検調書'!$BF$12:$BF$5000,$V$7)&gt;=1,$V$7,IF(COUNTIFS('(6)定期点検調書'!$B$12:$B$5000,T$75,'(6)定期点検調書'!$AH$12:$AH$5000,$C78,'(6)定期点検調書'!$BF$12:$BF$5000,$U$7)&gt;=1,$U$7,IF(COUNTIFS('(6)定期点検調書'!$B$12:$B$5000,T$75,'(6)定期点検調書'!$AH$12:$AH$5000,$C78,'(6)定期点検調書'!$BF$12:$BF$5000,$T$7)&gt;=1,$T$7,IF(COUNTIFS('(6)定期点検調書'!$B$12:$B$5000,T$75,'(6)定期点検調書'!$AH$12:$AH$5000,$C78,'(6)定期点検調書'!$BF$12:$BF$5000,$S$7)&gt;=1,$S$7,""))))))</f>
        <v/>
      </c>
      <c r="U78" s="465" t="str">
        <f>IF(U$75="","",IF(COUNTIFS('(6)定期点検調書'!$B$12:$B$5000,U$75,'(6)定期点検調書'!$AH$12:$AH$5000,$C78,'(6)定期点検調書'!$BF$12:$BF$5000,$W$7)&gt;=1,$W$7,IF(COUNTIFS('(6)定期点検調書'!$B$12:$B$5000,U$75,'(6)定期点検調書'!$AH$12:$AH$5000,$C78,'(6)定期点検調書'!$BF$12:$BF$5000,$V$7)&gt;=1,$V$7,IF(COUNTIFS('(6)定期点検調書'!$B$12:$B$5000,U$75,'(6)定期点検調書'!$AH$12:$AH$5000,$C78,'(6)定期点検調書'!$BF$12:$BF$5000,$U$7)&gt;=1,$U$7,IF(COUNTIFS('(6)定期点検調書'!$B$12:$B$5000,U$75,'(6)定期点検調書'!$AH$12:$AH$5000,$C78,'(6)定期点検調書'!$BF$12:$BF$5000,$T$7)&gt;=1,$T$7,IF(COUNTIFS('(6)定期点検調書'!$B$12:$B$5000,U$75,'(6)定期点検調書'!$AH$12:$AH$5000,$C78,'(6)定期点検調書'!$BF$12:$BF$5000,$S$7)&gt;=1,$S$7,""))))))</f>
        <v/>
      </c>
      <c r="V78" s="465" t="str">
        <f>IF(V$75="","",IF(COUNTIFS('(6)定期点検調書'!$B$12:$B$5000,V$75,'(6)定期点検調書'!$AH$12:$AH$5000,$C78,'(6)定期点検調書'!$BF$12:$BF$5000,$W$7)&gt;=1,$W$7,IF(COUNTIFS('(6)定期点検調書'!$B$12:$B$5000,V$75,'(6)定期点検調書'!$AH$12:$AH$5000,$C78,'(6)定期点検調書'!$BF$12:$BF$5000,$V$7)&gt;=1,$V$7,IF(COUNTIFS('(6)定期点検調書'!$B$12:$B$5000,V$75,'(6)定期点検調書'!$AH$12:$AH$5000,$C78,'(6)定期点検調書'!$BF$12:$BF$5000,$U$7)&gt;=1,$U$7,IF(COUNTIFS('(6)定期点検調書'!$B$12:$B$5000,V$75,'(6)定期点検調書'!$AH$12:$AH$5000,$C78,'(6)定期点検調書'!$BF$12:$BF$5000,$T$7)&gt;=1,$T$7,IF(COUNTIFS('(6)定期点検調書'!$B$12:$B$5000,V$75,'(6)定期点検調書'!$AH$12:$AH$5000,$C78,'(6)定期点検調書'!$BF$12:$BF$5000,$S$7)&gt;=1,$S$7,""))))))</f>
        <v/>
      </c>
      <c r="W78" s="465" t="str">
        <f>IF(W$75="","",IF(COUNTIFS('(6)定期点検調書'!$B$12:$B$5000,W$75,'(6)定期点検調書'!$AH$12:$AH$5000,$C78,'(6)定期点検調書'!$BF$12:$BF$5000,$W$7)&gt;=1,$W$7,IF(COUNTIFS('(6)定期点検調書'!$B$12:$B$5000,W$75,'(6)定期点検調書'!$AH$12:$AH$5000,$C78,'(6)定期点検調書'!$BF$12:$BF$5000,$V$7)&gt;=1,$V$7,IF(COUNTIFS('(6)定期点検調書'!$B$12:$B$5000,W$75,'(6)定期点検調書'!$AH$12:$AH$5000,$C78,'(6)定期点検調書'!$BF$12:$BF$5000,$U$7)&gt;=1,$U$7,IF(COUNTIFS('(6)定期点検調書'!$B$12:$B$5000,W$75,'(6)定期点検調書'!$AH$12:$AH$5000,$C78,'(6)定期点検調書'!$BF$12:$BF$5000,$T$7)&gt;=1,$T$7,IF(COUNTIFS('(6)定期点検調書'!$B$12:$B$5000,W$75,'(6)定期点検調書'!$AH$12:$AH$5000,$C78,'(6)定期点検調書'!$BF$12:$BF$5000,$S$7)&gt;=1,$S$7,""))))))</f>
        <v/>
      </c>
      <c r="X78" s="465" t="str">
        <f>IF(X$75="","",IF(COUNTIFS('(6)定期点検調書'!$B$12:$B$5000,X$75,'(6)定期点検調書'!$AH$12:$AH$5000,$C78,'(6)定期点検調書'!$BF$12:$BF$5000,$W$7)&gt;=1,$W$7,IF(COUNTIFS('(6)定期点検調書'!$B$12:$B$5000,X$75,'(6)定期点検調書'!$AH$12:$AH$5000,$C78,'(6)定期点検調書'!$BF$12:$BF$5000,$V$7)&gt;=1,$V$7,IF(COUNTIFS('(6)定期点検調書'!$B$12:$B$5000,X$75,'(6)定期点検調書'!$AH$12:$AH$5000,$C78,'(6)定期点検調書'!$BF$12:$BF$5000,$U$7)&gt;=1,$U$7,IF(COUNTIFS('(6)定期点検調書'!$B$12:$B$5000,X$75,'(6)定期点検調書'!$AH$12:$AH$5000,$C78,'(6)定期点検調書'!$BF$12:$BF$5000,$T$7)&gt;=1,$T$7,IF(COUNTIFS('(6)定期点検調書'!$B$12:$B$5000,X$75,'(6)定期点検調書'!$AH$12:$AH$5000,$C78,'(6)定期点検調書'!$BF$12:$BF$5000,$S$7)&gt;=1,$S$7,""))))))</f>
        <v/>
      </c>
      <c r="Y78" s="465" t="str">
        <f>IF(Y$75="","",IF(COUNTIFS('(6)定期点検調書'!$B$12:$B$5000,Y$75,'(6)定期点検調書'!$AH$12:$AH$5000,$C78,'(6)定期点検調書'!$BF$12:$BF$5000,$W$7)&gt;=1,$W$7,IF(COUNTIFS('(6)定期点検調書'!$B$12:$B$5000,Y$75,'(6)定期点検調書'!$AH$12:$AH$5000,$C78,'(6)定期点検調書'!$BF$12:$BF$5000,$V$7)&gt;=1,$V$7,IF(COUNTIFS('(6)定期点検調書'!$B$12:$B$5000,Y$75,'(6)定期点検調書'!$AH$12:$AH$5000,$C78,'(6)定期点検調書'!$BF$12:$BF$5000,$U$7)&gt;=1,$U$7,IF(COUNTIFS('(6)定期点検調書'!$B$12:$B$5000,Y$75,'(6)定期点検調書'!$AH$12:$AH$5000,$C78,'(6)定期点検調書'!$BF$12:$BF$5000,$T$7)&gt;=1,$T$7,IF(COUNTIFS('(6)定期点検調書'!$B$12:$B$5000,Y$75,'(6)定期点検調書'!$AH$12:$AH$5000,$C78,'(6)定期点検調書'!$BF$12:$BF$5000,$S$7)&gt;=1,$S$7,""))))))</f>
        <v/>
      </c>
      <c r="Z78" s="465" t="str">
        <f>IF(Z$75="","",IF(COUNTIFS('(6)定期点検調書'!$B$12:$B$5000,Z$75,'(6)定期点検調書'!$AH$12:$AH$5000,$C78,'(6)定期点検調書'!$BF$12:$BF$5000,$W$7)&gt;=1,$W$7,IF(COUNTIFS('(6)定期点検調書'!$B$12:$B$5000,Z$75,'(6)定期点検調書'!$AH$12:$AH$5000,$C78,'(6)定期点検調書'!$BF$12:$BF$5000,$V$7)&gt;=1,$V$7,IF(COUNTIFS('(6)定期点検調書'!$B$12:$B$5000,Z$75,'(6)定期点検調書'!$AH$12:$AH$5000,$C78,'(6)定期点検調書'!$BF$12:$BF$5000,$U$7)&gt;=1,$U$7,IF(COUNTIFS('(6)定期点検調書'!$B$12:$B$5000,Z$75,'(6)定期点検調書'!$AH$12:$AH$5000,$C78,'(6)定期点検調書'!$BF$12:$BF$5000,$T$7)&gt;=1,$T$7,IF(COUNTIFS('(6)定期点検調書'!$B$12:$B$5000,Z$75,'(6)定期点検調書'!$AH$12:$AH$5000,$C78,'(6)定期点検調書'!$BF$12:$BF$5000,$S$7)&gt;=1,$S$7,""))))))</f>
        <v/>
      </c>
      <c r="AA78" s="465" t="str">
        <f>IF(AA$75="","",IF(COUNTIFS('(6)定期点検調書'!$B$12:$B$5000,AA$75,'(6)定期点検調書'!$AH$12:$AH$5000,$C78,'(6)定期点検調書'!$BF$12:$BF$5000,$W$7)&gt;=1,$W$7,IF(COUNTIFS('(6)定期点検調書'!$B$12:$B$5000,AA$75,'(6)定期点検調書'!$AH$12:$AH$5000,$C78,'(6)定期点検調書'!$BF$12:$BF$5000,$V$7)&gt;=1,$V$7,IF(COUNTIFS('(6)定期点検調書'!$B$12:$B$5000,AA$75,'(6)定期点検調書'!$AH$12:$AH$5000,$C78,'(6)定期点検調書'!$BF$12:$BF$5000,$U$7)&gt;=1,$U$7,IF(COUNTIFS('(6)定期点検調書'!$B$12:$B$5000,AA$75,'(6)定期点検調書'!$AH$12:$AH$5000,$C78,'(6)定期点検調書'!$BF$12:$BF$5000,$T$7)&gt;=1,$T$7,IF(COUNTIFS('(6)定期点検調書'!$B$12:$B$5000,AA$75,'(6)定期点検調書'!$AH$12:$AH$5000,$C78,'(6)定期点検調書'!$BF$12:$BF$5000,$S$7)&gt;=1,$S$7,""))))))</f>
        <v/>
      </c>
      <c r="AB78" s="465" t="str">
        <f>IF(AB$75="","",IF(COUNTIFS('(6)定期点検調書'!$B$12:$B$5000,AB$75,'(6)定期点検調書'!$AH$12:$AH$5000,$C78,'(6)定期点検調書'!$BF$12:$BF$5000,$W$7)&gt;=1,$W$7,IF(COUNTIFS('(6)定期点検調書'!$B$12:$B$5000,AB$75,'(6)定期点検調書'!$AH$12:$AH$5000,$C78,'(6)定期点検調書'!$BF$12:$BF$5000,$V$7)&gt;=1,$V$7,IF(COUNTIFS('(6)定期点検調書'!$B$12:$B$5000,AB$75,'(6)定期点検調書'!$AH$12:$AH$5000,$C78,'(6)定期点検調書'!$BF$12:$BF$5000,$U$7)&gt;=1,$U$7,IF(COUNTIFS('(6)定期点検調書'!$B$12:$B$5000,AB$75,'(6)定期点検調書'!$AH$12:$AH$5000,$C78,'(6)定期点検調書'!$BF$12:$BF$5000,$T$7)&gt;=1,$T$7,IF(COUNTIFS('(6)定期点検調書'!$B$12:$B$5000,AB$75,'(6)定期点検調書'!$AH$12:$AH$5000,$C78,'(6)定期点検調書'!$BF$12:$BF$5000,$S$7)&gt;=1,$S$7,""))))))</f>
        <v/>
      </c>
      <c r="AC78" s="465" t="str">
        <f>IF(AC$75="","",IF(COUNTIFS('(6)定期点検調書'!$B$12:$B$5000,AC$75,'(6)定期点検調書'!$AH$12:$AH$5000,$C78,'(6)定期点検調書'!$BF$12:$BF$5000,$W$7)&gt;=1,$W$7,IF(COUNTIFS('(6)定期点検調書'!$B$12:$B$5000,AC$75,'(6)定期点検調書'!$AH$12:$AH$5000,$C78,'(6)定期点検調書'!$BF$12:$BF$5000,$V$7)&gt;=1,$V$7,IF(COUNTIFS('(6)定期点検調書'!$B$12:$B$5000,AC$75,'(6)定期点検調書'!$AH$12:$AH$5000,$C78,'(6)定期点検調書'!$BF$12:$BF$5000,$U$7)&gt;=1,$U$7,IF(COUNTIFS('(6)定期点検調書'!$B$12:$B$5000,AC$75,'(6)定期点検調書'!$AH$12:$AH$5000,$C78,'(6)定期点検調書'!$BF$12:$BF$5000,$T$7)&gt;=1,$T$7,IF(COUNTIFS('(6)定期点検調書'!$B$12:$B$5000,AC$75,'(6)定期点検調書'!$AH$12:$AH$5000,$C78,'(6)定期点検調書'!$BF$12:$BF$5000,$S$7)&gt;=1,$S$7,""))))))</f>
        <v/>
      </c>
      <c r="AD78" s="465" t="str">
        <f>IF(AD$75="","",IF(COUNTIFS('(6)定期点検調書'!$B$12:$B$5000,AD$75,'(6)定期点検調書'!$AH$12:$AH$5000,$C78,'(6)定期点検調書'!$BF$12:$BF$5000,$W$7)&gt;=1,$W$7,IF(COUNTIFS('(6)定期点検調書'!$B$12:$B$5000,AD$75,'(6)定期点検調書'!$AH$12:$AH$5000,$C78,'(6)定期点検調書'!$BF$12:$BF$5000,$V$7)&gt;=1,$V$7,IF(COUNTIFS('(6)定期点検調書'!$B$12:$B$5000,AD$75,'(6)定期点検調書'!$AH$12:$AH$5000,$C78,'(6)定期点検調書'!$BF$12:$BF$5000,$U$7)&gt;=1,$U$7,IF(COUNTIFS('(6)定期点検調書'!$B$12:$B$5000,AD$75,'(6)定期点検調書'!$AH$12:$AH$5000,$C78,'(6)定期点検調書'!$BF$12:$BF$5000,$T$7)&gt;=1,$T$7,IF(COUNTIFS('(6)定期点検調書'!$B$12:$B$5000,AD$75,'(6)定期点検調書'!$AH$12:$AH$5000,$C78,'(6)定期点検調書'!$BF$12:$BF$5000,$S$7)&gt;=1,$S$7,""))))))</f>
        <v/>
      </c>
      <c r="AE78" s="465" t="str">
        <f>IF(AE$75="","",IF(COUNTIFS('(6)定期点検調書'!$B$12:$B$5000,AE$75,'(6)定期点検調書'!$AH$12:$AH$5000,$C78,'(6)定期点検調書'!$BF$12:$BF$5000,$W$7)&gt;=1,$W$7,IF(COUNTIFS('(6)定期点検調書'!$B$12:$B$5000,AE$75,'(6)定期点検調書'!$AH$12:$AH$5000,$C78,'(6)定期点検調書'!$BF$12:$BF$5000,$V$7)&gt;=1,$V$7,IF(COUNTIFS('(6)定期点検調書'!$B$12:$B$5000,AE$75,'(6)定期点検調書'!$AH$12:$AH$5000,$C78,'(6)定期点検調書'!$BF$12:$BF$5000,$U$7)&gt;=1,$U$7,IF(COUNTIFS('(6)定期点検調書'!$B$12:$B$5000,AE$75,'(6)定期点検調書'!$AH$12:$AH$5000,$C78,'(6)定期点検調書'!$BF$12:$BF$5000,$T$7)&gt;=1,$T$7,IF(COUNTIFS('(6)定期点検調書'!$B$12:$B$5000,AE$75,'(6)定期点検調書'!$AH$12:$AH$5000,$C78,'(6)定期点検調書'!$BF$12:$BF$5000,$S$7)&gt;=1,$S$7,""))))))</f>
        <v/>
      </c>
      <c r="AF78" s="465" t="str">
        <f>IF(AF$75="","",IF(COUNTIFS('(6)定期点検調書'!$B$12:$B$5000,AF$75,'(6)定期点検調書'!$AH$12:$AH$5000,$C78,'(6)定期点検調書'!$BF$12:$BF$5000,$W$7)&gt;=1,$W$7,IF(COUNTIFS('(6)定期点検調書'!$B$12:$B$5000,AF$75,'(6)定期点検調書'!$AH$12:$AH$5000,$C78,'(6)定期点検調書'!$BF$12:$BF$5000,$V$7)&gt;=1,$V$7,IF(COUNTIFS('(6)定期点検調書'!$B$12:$B$5000,AF$75,'(6)定期点検調書'!$AH$12:$AH$5000,$C78,'(6)定期点検調書'!$BF$12:$BF$5000,$U$7)&gt;=1,$U$7,IF(COUNTIFS('(6)定期点検調書'!$B$12:$B$5000,AF$75,'(6)定期点検調書'!$AH$12:$AH$5000,$C78,'(6)定期点検調書'!$BF$12:$BF$5000,$T$7)&gt;=1,$T$7,IF(COUNTIFS('(6)定期点検調書'!$B$12:$B$5000,AF$75,'(6)定期点検調書'!$AH$12:$AH$5000,$C78,'(6)定期点検調書'!$BF$12:$BF$5000,$S$7)&gt;=1,$S$7,""))))))</f>
        <v/>
      </c>
      <c r="AG78" s="465" t="str">
        <f>IF(AG$75="","",IF(COUNTIFS('(6)定期点検調書'!$B$12:$B$5000,AG$75,'(6)定期点検調書'!$AH$12:$AH$5000,$C78,'(6)定期点検調書'!$BF$12:$BF$5000,$W$7)&gt;=1,$W$7,IF(COUNTIFS('(6)定期点検調書'!$B$12:$B$5000,AG$75,'(6)定期点検調書'!$AH$12:$AH$5000,$C78,'(6)定期点検調書'!$BF$12:$BF$5000,$V$7)&gt;=1,$V$7,IF(COUNTIFS('(6)定期点検調書'!$B$12:$B$5000,AG$75,'(6)定期点検調書'!$AH$12:$AH$5000,$C78,'(6)定期点検調書'!$BF$12:$BF$5000,$U$7)&gt;=1,$U$7,IF(COUNTIFS('(6)定期点検調書'!$B$12:$B$5000,AG$75,'(6)定期点検調書'!$AH$12:$AH$5000,$C78,'(6)定期点検調書'!$BF$12:$BF$5000,$T$7)&gt;=1,$T$7,IF(COUNTIFS('(6)定期点検調書'!$B$12:$B$5000,AG$75,'(6)定期点検調書'!$AH$12:$AH$5000,$C78,'(6)定期点検調書'!$BF$12:$BF$5000,$S$7)&gt;=1,$S$7,""))))))</f>
        <v/>
      </c>
      <c r="AH78" s="465" t="str">
        <f>IF(AH$75="","",IF(COUNTIFS('(6)定期点検調書'!$B$12:$B$5000,AH$75,'(6)定期点検調書'!$AH$12:$AH$5000,$C78,'(6)定期点検調書'!$BF$12:$BF$5000,$W$7)&gt;=1,$W$7,IF(COUNTIFS('(6)定期点検調書'!$B$12:$B$5000,AH$75,'(6)定期点検調書'!$AH$12:$AH$5000,$C78,'(6)定期点検調書'!$BF$12:$BF$5000,$V$7)&gt;=1,$V$7,IF(COUNTIFS('(6)定期点検調書'!$B$12:$B$5000,AH$75,'(6)定期点検調書'!$AH$12:$AH$5000,$C78,'(6)定期点検調書'!$BF$12:$BF$5000,$U$7)&gt;=1,$U$7,IF(COUNTIFS('(6)定期点検調書'!$B$12:$B$5000,AH$75,'(6)定期点検調書'!$AH$12:$AH$5000,$C78,'(6)定期点検調書'!$BF$12:$BF$5000,$T$7)&gt;=1,$T$7,IF(COUNTIFS('(6)定期点検調書'!$B$12:$B$5000,AH$75,'(6)定期点検調書'!$AH$12:$AH$5000,$C78,'(6)定期点検調書'!$BF$12:$BF$5000,$S$7)&gt;=1,$S$7,""))))))</f>
        <v/>
      </c>
      <c r="AI78" s="465" t="str">
        <f>IF(AI$75="","",IF(COUNTIFS('(6)定期点検調書'!$B$12:$B$5000,AI$75,'(6)定期点検調書'!$AH$12:$AH$5000,$C78,'(6)定期点検調書'!$BF$12:$BF$5000,$W$7)&gt;=1,$W$7,IF(COUNTIFS('(6)定期点検調書'!$B$12:$B$5000,AI$75,'(6)定期点検調書'!$AH$12:$AH$5000,$C78,'(6)定期点検調書'!$BF$12:$BF$5000,$V$7)&gt;=1,$V$7,IF(COUNTIFS('(6)定期点検調書'!$B$12:$B$5000,AI$75,'(6)定期点検調書'!$AH$12:$AH$5000,$C78,'(6)定期点検調書'!$BF$12:$BF$5000,$U$7)&gt;=1,$U$7,IF(COUNTIFS('(6)定期点検調書'!$B$12:$B$5000,AI$75,'(6)定期点検調書'!$AH$12:$AH$5000,$C78,'(6)定期点検調書'!$BF$12:$BF$5000,$T$7)&gt;=1,$T$7,IF(COUNTIFS('(6)定期点検調書'!$B$12:$B$5000,AI$75,'(6)定期点検調書'!$AH$12:$AH$5000,$C78,'(6)定期点検調書'!$BF$12:$BF$5000,$S$7)&gt;=1,$S$7,""))))))</f>
        <v/>
      </c>
      <c r="AJ78" s="465" t="str">
        <f>IF(AJ$75="","",IF(COUNTIFS('(6)定期点検調書'!$B$12:$B$5000,AJ$75,'(6)定期点検調書'!$AH$12:$AH$5000,$C78,'(6)定期点検調書'!$BF$12:$BF$5000,$W$7)&gt;=1,$W$7,IF(COUNTIFS('(6)定期点検調書'!$B$12:$B$5000,AJ$75,'(6)定期点検調書'!$AH$12:$AH$5000,$C78,'(6)定期点検調書'!$BF$12:$BF$5000,$V$7)&gt;=1,$V$7,IF(COUNTIFS('(6)定期点検調書'!$B$12:$B$5000,AJ$75,'(6)定期点検調書'!$AH$12:$AH$5000,$C78,'(6)定期点検調書'!$BF$12:$BF$5000,$U$7)&gt;=1,$U$7,IF(COUNTIFS('(6)定期点検調書'!$B$12:$B$5000,AJ$75,'(6)定期点検調書'!$AH$12:$AH$5000,$C78,'(6)定期点検調書'!$BF$12:$BF$5000,$T$7)&gt;=1,$T$7,IF(COUNTIFS('(6)定期点検調書'!$B$12:$B$5000,AJ$75,'(6)定期点検調書'!$AH$12:$AH$5000,$C78,'(6)定期点検調書'!$BF$12:$BF$5000,$S$7)&gt;=1,$S$7,""))))))</f>
        <v/>
      </c>
      <c r="AK78" s="465" t="str">
        <f>IF(AK$75="","",IF(COUNTIFS('(6)定期点検調書'!$B$12:$B$5000,AK$75,'(6)定期点検調書'!$AH$12:$AH$5000,$C78,'(6)定期点検調書'!$BF$12:$BF$5000,$W$7)&gt;=1,$W$7,IF(COUNTIFS('(6)定期点検調書'!$B$12:$B$5000,AK$75,'(6)定期点検調書'!$AH$12:$AH$5000,$C78,'(6)定期点検調書'!$BF$12:$BF$5000,$V$7)&gt;=1,$V$7,IF(COUNTIFS('(6)定期点検調書'!$B$12:$B$5000,AK$75,'(6)定期点検調書'!$AH$12:$AH$5000,$C78,'(6)定期点検調書'!$BF$12:$BF$5000,$U$7)&gt;=1,$U$7,IF(COUNTIFS('(6)定期点検調書'!$B$12:$B$5000,AK$75,'(6)定期点検調書'!$AH$12:$AH$5000,$C78,'(6)定期点検調書'!$BF$12:$BF$5000,$T$7)&gt;=1,$T$7,IF(COUNTIFS('(6)定期点検調書'!$B$12:$B$5000,AK$75,'(6)定期点検調書'!$AH$12:$AH$5000,$C78,'(6)定期点検調書'!$BF$12:$BF$5000,$S$7)&gt;=1,$S$7,""))))))</f>
        <v/>
      </c>
      <c r="AL78" s="465" t="str">
        <f>IF(AL$75="","",IF(COUNTIFS('(6)定期点検調書'!$B$12:$B$5000,AL$75,'(6)定期点検調書'!$AH$12:$AH$5000,$C78,'(6)定期点検調書'!$BF$12:$BF$5000,$W$7)&gt;=1,$W$7,IF(COUNTIFS('(6)定期点検調書'!$B$12:$B$5000,AL$75,'(6)定期点検調書'!$AH$12:$AH$5000,$C78,'(6)定期点検調書'!$BF$12:$BF$5000,$V$7)&gt;=1,$V$7,IF(COUNTIFS('(6)定期点検調書'!$B$12:$B$5000,AL$75,'(6)定期点検調書'!$AH$12:$AH$5000,$C78,'(6)定期点検調書'!$BF$12:$BF$5000,$U$7)&gt;=1,$U$7,IF(COUNTIFS('(6)定期点検調書'!$B$12:$B$5000,AL$75,'(6)定期点検調書'!$AH$12:$AH$5000,$C78,'(6)定期点検調書'!$BF$12:$BF$5000,$T$7)&gt;=1,$T$7,IF(COUNTIFS('(6)定期点検調書'!$B$12:$B$5000,AL$75,'(6)定期点検調書'!$AH$12:$AH$5000,$C78,'(6)定期点検調書'!$BF$12:$BF$5000,$S$7)&gt;=1,$S$7,""))))))</f>
        <v/>
      </c>
      <c r="AM78" s="465" t="str">
        <f>IF(AM$75="","",IF(COUNTIFS('(6)定期点検調書'!$B$12:$B$5000,AM$75,'(6)定期点検調書'!$AH$12:$AH$5000,$C78,'(6)定期点検調書'!$BF$12:$BF$5000,$W$7)&gt;=1,$W$7,IF(COUNTIFS('(6)定期点検調書'!$B$12:$B$5000,AM$75,'(6)定期点検調書'!$AH$12:$AH$5000,$C78,'(6)定期点検調書'!$BF$12:$BF$5000,$V$7)&gt;=1,$V$7,IF(COUNTIFS('(6)定期点検調書'!$B$12:$B$5000,AM$75,'(6)定期点検調書'!$AH$12:$AH$5000,$C78,'(6)定期点検調書'!$BF$12:$BF$5000,$U$7)&gt;=1,$U$7,IF(COUNTIFS('(6)定期点検調書'!$B$12:$B$5000,AM$75,'(6)定期点検調書'!$AH$12:$AH$5000,$C78,'(6)定期点検調書'!$BF$12:$BF$5000,$T$7)&gt;=1,$T$7,IF(COUNTIFS('(6)定期点検調書'!$B$12:$B$5000,AM$75,'(6)定期点検調書'!$AH$12:$AH$5000,$C78,'(6)定期点検調書'!$BF$12:$BF$5000,$S$7)&gt;=1,$S$7,""))))))</f>
        <v/>
      </c>
      <c r="AN78" s="465" t="str">
        <f>IF(AN$75="","",IF(COUNTIFS('(6)定期点検調書'!$B$12:$B$5000,AN$75,'(6)定期点検調書'!$AH$12:$AH$5000,$C78,'(6)定期点検調書'!$BF$12:$BF$5000,$W$7)&gt;=1,$W$7,IF(COUNTIFS('(6)定期点検調書'!$B$12:$B$5000,AN$75,'(6)定期点検調書'!$AH$12:$AH$5000,$C78,'(6)定期点検調書'!$BF$12:$BF$5000,$V$7)&gt;=1,$V$7,IF(COUNTIFS('(6)定期点検調書'!$B$12:$B$5000,AN$75,'(6)定期点検調書'!$AH$12:$AH$5000,$C78,'(6)定期点検調書'!$BF$12:$BF$5000,$U$7)&gt;=1,$U$7,IF(COUNTIFS('(6)定期点検調書'!$B$12:$B$5000,AN$75,'(6)定期点検調書'!$AH$12:$AH$5000,$C78,'(6)定期点検調書'!$BF$12:$BF$5000,$T$7)&gt;=1,$T$7,IF(COUNTIFS('(6)定期点検調書'!$B$12:$B$5000,AN$75,'(6)定期点検調書'!$AH$12:$AH$5000,$C78,'(6)定期点検調書'!$BF$12:$BF$5000,$S$7)&gt;=1,$S$7,""))))))</f>
        <v/>
      </c>
      <c r="AO78" s="465" t="str">
        <f>IF(AO$75="","",IF(COUNTIFS('(6)定期点検調書'!$B$12:$B$5000,AO$75,'(6)定期点検調書'!$AH$12:$AH$5000,$C78,'(6)定期点検調書'!$BF$12:$BF$5000,$W$7)&gt;=1,$W$7,IF(COUNTIFS('(6)定期点検調書'!$B$12:$B$5000,AO$75,'(6)定期点検調書'!$AH$12:$AH$5000,$C78,'(6)定期点検調書'!$BF$12:$BF$5000,$V$7)&gt;=1,$V$7,IF(COUNTIFS('(6)定期点検調書'!$B$12:$B$5000,AO$75,'(6)定期点検調書'!$AH$12:$AH$5000,$C78,'(6)定期点検調書'!$BF$12:$BF$5000,$U$7)&gt;=1,$U$7,IF(COUNTIFS('(6)定期点検調書'!$B$12:$B$5000,AO$75,'(6)定期点検調書'!$AH$12:$AH$5000,$C78,'(6)定期点検調書'!$BF$12:$BF$5000,$T$7)&gt;=1,$T$7,IF(COUNTIFS('(6)定期点検調書'!$B$12:$B$5000,AO$75,'(6)定期点検調書'!$AH$12:$AH$5000,$C78,'(6)定期点検調書'!$BF$12:$BF$5000,$S$7)&gt;=1,$S$7,""))))))</f>
        <v/>
      </c>
      <c r="AP78" s="465" t="str">
        <f>IF(AP$75="","",IF(COUNTIFS('(6)定期点検調書'!$B$12:$B$5000,AP$75,'(6)定期点検調書'!$AH$12:$AH$5000,$C78,'(6)定期点検調書'!$BF$12:$BF$5000,$W$7)&gt;=1,$W$7,IF(COUNTIFS('(6)定期点検調書'!$B$12:$B$5000,AP$75,'(6)定期点検調書'!$AH$12:$AH$5000,$C78,'(6)定期点検調書'!$BF$12:$BF$5000,$V$7)&gt;=1,$V$7,IF(COUNTIFS('(6)定期点検調書'!$B$12:$B$5000,AP$75,'(6)定期点検調書'!$AH$12:$AH$5000,$C78,'(6)定期点検調書'!$BF$12:$BF$5000,$U$7)&gt;=1,$U$7,IF(COUNTIFS('(6)定期点検調書'!$B$12:$B$5000,AP$75,'(6)定期点検調書'!$AH$12:$AH$5000,$C78,'(6)定期点検調書'!$BF$12:$BF$5000,$T$7)&gt;=1,$T$7,IF(COUNTIFS('(6)定期点検調書'!$B$12:$B$5000,AP$75,'(6)定期点検調書'!$AH$12:$AH$5000,$C78,'(6)定期点検調書'!$BF$12:$BF$5000,$S$7)&gt;=1,$S$7,""))))))</f>
        <v/>
      </c>
      <c r="AQ78" s="465" t="str">
        <f>IF(AQ$75="","",IF(COUNTIFS('(6)定期点検調書'!$B$12:$B$5000,AQ$75,'(6)定期点検調書'!$AH$12:$AH$5000,$C78,'(6)定期点検調書'!$BF$12:$BF$5000,$W$7)&gt;=1,$W$7,IF(COUNTIFS('(6)定期点検調書'!$B$12:$B$5000,AQ$75,'(6)定期点検調書'!$AH$12:$AH$5000,$C78,'(6)定期点検調書'!$BF$12:$BF$5000,$V$7)&gt;=1,$V$7,IF(COUNTIFS('(6)定期点検調書'!$B$12:$B$5000,AQ$75,'(6)定期点検調書'!$AH$12:$AH$5000,$C78,'(6)定期点検調書'!$BF$12:$BF$5000,$U$7)&gt;=1,$U$7,IF(COUNTIFS('(6)定期点検調書'!$B$12:$B$5000,AQ$75,'(6)定期点検調書'!$AH$12:$AH$5000,$C78,'(6)定期点検調書'!$BF$12:$BF$5000,$T$7)&gt;=1,$T$7,IF(COUNTIFS('(6)定期点検調書'!$B$12:$B$5000,AQ$75,'(6)定期点検調書'!$AH$12:$AH$5000,$C78,'(6)定期点検調書'!$BF$12:$BF$5000,$S$7)&gt;=1,$S$7,""))))))</f>
        <v/>
      </c>
      <c r="AR78" s="465" t="str">
        <f>IF(AR$75="","",IF(COUNTIFS('(6)定期点検調書'!$B$12:$B$5000,AR$75,'(6)定期点検調書'!$AH$12:$AH$5000,$C78,'(6)定期点検調書'!$BF$12:$BF$5000,$W$7)&gt;=1,$W$7,IF(COUNTIFS('(6)定期点検調書'!$B$12:$B$5000,AR$75,'(6)定期点検調書'!$AH$12:$AH$5000,$C78,'(6)定期点検調書'!$BF$12:$BF$5000,$V$7)&gt;=1,$V$7,IF(COUNTIFS('(6)定期点検調書'!$B$12:$B$5000,AR$75,'(6)定期点検調書'!$AH$12:$AH$5000,$C78,'(6)定期点検調書'!$BF$12:$BF$5000,$U$7)&gt;=1,$U$7,IF(COUNTIFS('(6)定期点検調書'!$B$12:$B$5000,AR$75,'(6)定期点検調書'!$AH$12:$AH$5000,$C78,'(6)定期点検調書'!$BF$12:$BF$5000,$T$7)&gt;=1,$T$7,IF(COUNTIFS('(6)定期点検調書'!$B$12:$B$5000,AR$75,'(6)定期点検調書'!$AH$12:$AH$5000,$C78,'(6)定期点検調書'!$BF$12:$BF$5000,$S$7)&gt;=1,$S$7,""))))))</f>
        <v/>
      </c>
      <c r="AS78" s="465" t="str">
        <f>IF(AS$75="","",IF(COUNTIFS('(6)定期点検調書'!$B$12:$B$5000,AS$75,'(6)定期点検調書'!$AH$12:$AH$5000,$C78,'(6)定期点検調書'!$BF$12:$BF$5000,$W$7)&gt;=1,$W$7,IF(COUNTIFS('(6)定期点検調書'!$B$12:$B$5000,AS$75,'(6)定期点検調書'!$AH$12:$AH$5000,$C78,'(6)定期点検調書'!$BF$12:$BF$5000,$V$7)&gt;=1,$V$7,IF(COUNTIFS('(6)定期点検調書'!$B$12:$B$5000,AS$75,'(6)定期点検調書'!$AH$12:$AH$5000,$C78,'(6)定期点検調書'!$BF$12:$BF$5000,$U$7)&gt;=1,$U$7,IF(COUNTIFS('(6)定期点検調書'!$B$12:$B$5000,AS$75,'(6)定期点検調書'!$AH$12:$AH$5000,$C78,'(6)定期点検調書'!$BF$12:$BF$5000,$T$7)&gt;=1,$T$7,IF(COUNTIFS('(6)定期点検調書'!$B$12:$B$5000,AS$75,'(6)定期点検調書'!$AH$12:$AH$5000,$C78,'(6)定期点検調書'!$BF$12:$BF$5000,$S$7)&gt;=1,$S$7,""))))))</f>
        <v/>
      </c>
      <c r="AT78" s="465" t="str">
        <f>IF(AT$75="","",IF(COUNTIFS('(6)定期点検調書'!$B$12:$B$5000,AT$75,'(6)定期点検調書'!$AH$12:$AH$5000,$C78,'(6)定期点検調書'!$BF$12:$BF$5000,$W$7)&gt;=1,$W$7,IF(COUNTIFS('(6)定期点検調書'!$B$12:$B$5000,AT$75,'(6)定期点検調書'!$AH$12:$AH$5000,$C78,'(6)定期点検調書'!$BF$12:$BF$5000,$V$7)&gt;=1,$V$7,IF(COUNTIFS('(6)定期点検調書'!$B$12:$B$5000,AT$75,'(6)定期点検調書'!$AH$12:$AH$5000,$C78,'(6)定期点検調書'!$BF$12:$BF$5000,$U$7)&gt;=1,$U$7,IF(COUNTIFS('(6)定期点検調書'!$B$12:$B$5000,AT$75,'(6)定期点検調書'!$AH$12:$AH$5000,$C78,'(6)定期点検調書'!$BF$12:$BF$5000,$T$7)&gt;=1,$T$7,IF(COUNTIFS('(6)定期点検調書'!$B$12:$B$5000,AT$75,'(6)定期点検調書'!$AH$12:$AH$5000,$C78,'(6)定期点検調書'!$BF$12:$BF$5000,$S$7)&gt;=1,$S$7,""))))))</f>
        <v/>
      </c>
      <c r="AU78" s="465" t="str">
        <f>IF(AU$75="","",IF(COUNTIFS('(6)定期点検調書'!$B$12:$B$5000,AU$75,'(6)定期点検調書'!$AH$12:$AH$5000,$C78,'(6)定期点検調書'!$BF$12:$BF$5000,$W$7)&gt;=1,$W$7,IF(COUNTIFS('(6)定期点検調書'!$B$12:$B$5000,AU$75,'(6)定期点検調書'!$AH$12:$AH$5000,$C78,'(6)定期点検調書'!$BF$12:$BF$5000,$V$7)&gt;=1,$V$7,IF(COUNTIFS('(6)定期点検調書'!$B$12:$B$5000,AU$75,'(6)定期点検調書'!$AH$12:$AH$5000,$C78,'(6)定期点検調書'!$BF$12:$BF$5000,$U$7)&gt;=1,$U$7,IF(COUNTIFS('(6)定期点検調書'!$B$12:$B$5000,AU$75,'(6)定期点検調書'!$AH$12:$AH$5000,$C78,'(6)定期点検調書'!$BF$12:$BF$5000,$T$7)&gt;=1,$T$7,IF(COUNTIFS('(6)定期点検調書'!$B$12:$B$5000,AU$75,'(6)定期点検調書'!$AH$12:$AH$5000,$C78,'(6)定期点検調書'!$BF$12:$BF$5000,$S$7)&gt;=1,$S$7,""))))))</f>
        <v/>
      </c>
      <c r="AV78" s="465" t="str">
        <f>IF(AV$75="","",IF(COUNTIFS('(6)定期点検調書'!$B$12:$B$5000,AV$75,'(6)定期点検調書'!$AH$12:$AH$5000,$C78,'(6)定期点検調書'!$BF$12:$BF$5000,$W$7)&gt;=1,$W$7,IF(COUNTIFS('(6)定期点検調書'!$B$12:$B$5000,AV$75,'(6)定期点検調書'!$AH$12:$AH$5000,$C78,'(6)定期点検調書'!$BF$12:$BF$5000,$V$7)&gt;=1,$V$7,IF(COUNTIFS('(6)定期点検調書'!$B$12:$B$5000,AV$75,'(6)定期点検調書'!$AH$12:$AH$5000,$C78,'(6)定期点検調書'!$BF$12:$BF$5000,$U$7)&gt;=1,$U$7,IF(COUNTIFS('(6)定期点検調書'!$B$12:$B$5000,AV$75,'(6)定期点検調書'!$AH$12:$AH$5000,$C78,'(6)定期点検調書'!$BF$12:$BF$5000,$T$7)&gt;=1,$T$7,IF(COUNTIFS('(6)定期点検調書'!$B$12:$B$5000,AV$75,'(6)定期点検調書'!$AH$12:$AH$5000,$C78,'(6)定期点検調書'!$BF$12:$BF$5000,$S$7)&gt;=1,$S$7,""))))))</f>
        <v/>
      </c>
      <c r="AW78" s="465" t="str">
        <f>IF(AW$75="","",IF(COUNTIFS('(6)定期点検調書'!$B$12:$B$5000,AW$75,'(6)定期点検調書'!$AH$12:$AH$5000,$C78,'(6)定期点検調書'!$BF$12:$BF$5000,$W$7)&gt;=1,$W$7,IF(COUNTIFS('(6)定期点検調書'!$B$12:$B$5000,AW$75,'(6)定期点検調書'!$AH$12:$AH$5000,$C78,'(6)定期点検調書'!$BF$12:$BF$5000,$V$7)&gt;=1,$V$7,IF(COUNTIFS('(6)定期点検調書'!$B$12:$B$5000,AW$75,'(6)定期点検調書'!$AH$12:$AH$5000,$C78,'(6)定期点検調書'!$BF$12:$BF$5000,$U$7)&gt;=1,$U$7,IF(COUNTIFS('(6)定期点検調書'!$B$12:$B$5000,AW$75,'(6)定期点検調書'!$AH$12:$AH$5000,$C78,'(6)定期点検調書'!$BF$12:$BF$5000,$T$7)&gt;=1,$T$7,IF(COUNTIFS('(6)定期点検調書'!$B$12:$B$5000,AW$75,'(6)定期点検調書'!$AH$12:$AH$5000,$C78,'(6)定期点検調書'!$BF$12:$BF$5000,$S$7)&gt;=1,$S$7,""))))))</f>
        <v/>
      </c>
      <c r="AX78" s="465" t="str">
        <f>IF(AX$75="","",IF(COUNTIFS('(6)定期点検調書'!$B$12:$B$5000,AX$75,'(6)定期点検調書'!$AH$12:$AH$5000,$C78,'(6)定期点検調書'!$BF$12:$BF$5000,$W$7)&gt;=1,$W$7,IF(COUNTIFS('(6)定期点検調書'!$B$12:$B$5000,AX$75,'(6)定期点検調書'!$AH$12:$AH$5000,$C78,'(6)定期点検調書'!$BF$12:$BF$5000,$V$7)&gt;=1,$V$7,IF(COUNTIFS('(6)定期点検調書'!$B$12:$B$5000,AX$75,'(6)定期点検調書'!$AH$12:$AH$5000,$C78,'(6)定期点検調書'!$BF$12:$BF$5000,$U$7)&gt;=1,$U$7,IF(COUNTIFS('(6)定期点検調書'!$B$12:$B$5000,AX$75,'(6)定期点検調書'!$AH$12:$AH$5000,$C78,'(6)定期点検調書'!$BF$12:$BF$5000,$T$7)&gt;=1,$T$7,IF(COUNTIFS('(6)定期点検調書'!$B$12:$B$5000,AX$75,'(6)定期点検調書'!$AH$12:$AH$5000,$C78,'(6)定期点検調書'!$BF$12:$BF$5000,$S$7)&gt;=1,$S$7,""))))))</f>
        <v/>
      </c>
      <c r="AY78" s="465" t="str">
        <f>IF(AY$75="","",IF(COUNTIFS('(6)定期点検調書'!$B$12:$B$5000,AY$75,'(6)定期点検調書'!$AH$12:$AH$5000,$C78,'(6)定期点検調書'!$BF$12:$BF$5000,$W$7)&gt;=1,$W$7,IF(COUNTIFS('(6)定期点検調書'!$B$12:$B$5000,AY$75,'(6)定期点検調書'!$AH$12:$AH$5000,$C78,'(6)定期点検調書'!$BF$12:$BF$5000,$V$7)&gt;=1,$V$7,IF(COUNTIFS('(6)定期点検調書'!$B$12:$B$5000,AY$75,'(6)定期点検調書'!$AH$12:$AH$5000,$C78,'(6)定期点検調書'!$BF$12:$BF$5000,$U$7)&gt;=1,$U$7,IF(COUNTIFS('(6)定期点検調書'!$B$12:$B$5000,AY$75,'(6)定期点検調書'!$AH$12:$AH$5000,$C78,'(6)定期点検調書'!$BF$12:$BF$5000,$T$7)&gt;=1,$T$7,IF(COUNTIFS('(6)定期点検調書'!$B$12:$B$5000,AY$75,'(6)定期点検調書'!$AH$12:$AH$5000,$C78,'(6)定期点検調書'!$BF$12:$BF$5000,$S$7)&gt;=1,$S$7,""))))))</f>
        <v/>
      </c>
      <c r="AZ78" s="465" t="str">
        <f>IF(AZ$75="","",IF(COUNTIFS('(6)定期点検調書'!$B$12:$B$5000,AZ$75,'(6)定期点検調書'!$AH$12:$AH$5000,$C78,'(6)定期点検調書'!$BF$12:$BF$5000,$W$7)&gt;=1,$W$7,IF(COUNTIFS('(6)定期点検調書'!$B$12:$B$5000,AZ$75,'(6)定期点検調書'!$AH$12:$AH$5000,$C78,'(6)定期点検調書'!$BF$12:$BF$5000,$V$7)&gt;=1,$V$7,IF(COUNTIFS('(6)定期点検調書'!$B$12:$B$5000,AZ$75,'(6)定期点検調書'!$AH$12:$AH$5000,$C78,'(6)定期点検調書'!$BF$12:$BF$5000,$U$7)&gt;=1,$U$7,IF(COUNTIFS('(6)定期点検調書'!$B$12:$B$5000,AZ$75,'(6)定期点検調書'!$AH$12:$AH$5000,$C78,'(6)定期点検調書'!$BF$12:$BF$5000,$T$7)&gt;=1,$T$7,IF(COUNTIFS('(6)定期点検調書'!$B$12:$B$5000,AZ$75,'(6)定期点検調書'!$AH$12:$AH$5000,$C78,'(6)定期点検調書'!$BF$12:$BF$5000,$S$7)&gt;=1,$S$7,""))))))</f>
        <v/>
      </c>
      <c r="BA78" s="466" t="str">
        <f>IF(BA$75="","",IF(COUNTIFS('(6)定期点検調書'!$B$12:$B$5000,BA$75,'(6)定期点検調書'!$AH$12:$AH$5000,$C78,'(6)定期点検調書'!$BF$12:$BF$5000,$W$7)&gt;=1,$W$7,IF(COUNTIFS('(6)定期点検調書'!$B$12:$B$5000,BA$75,'(6)定期点検調書'!$AH$12:$AH$5000,$C78,'(6)定期点検調書'!$BF$12:$BF$5000,$V$7)&gt;=1,$V$7,IF(COUNTIFS('(6)定期点検調書'!$B$12:$B$5000,BA$75,'(6)定期点検調書'!$AH$12:$AH$5000,$C78,'(6)定期点検調書'!$BF$12:$BF$5000,$U$7)&gt;=1,$U$7,IF(COUNTIFS('(6)定期点検調書'!$B$12:$B$5000,BA$75,'(6)定期点検調書'!$AH$12:$AH$5000,$C78,'(6)定期点検調書'!$BF$12:$BF$5000,$T$7)&gt;=1,$T$7,IF(COUNTIFS('(6)定期点検調書'!$B$12:$B$5000,BA$75,'(6)定期点検調書'!$AH$12:$AH$5000,$C78,'(6)定期点検調書'!$BF$12:$BF$5000,$S$7)&gt;=1,$S$7,""))))))</f>
        <v/>
      </c>
      <c r="BB78" s="1"/>
      <c r="BC78" s="1"/>
    </row>
    <row r="79" spans="2:55" ht="18.75" customHeight="1" x14ac:dyDescent="0.2">
      <c r="B79" s="1854"/>
      <c r="C79" s="1841" t="str">
        <f>ﾃﾞｰﾀ一覧!$U$21</f>
        <v>漏水</v>
      </c>
      <c r="D79" s="1842"/>
      <c r="E79" s="1842"/>
      <c r="F79" s="1842"/>
      <c r="G79" s="1843"/>
      <c r="H79" s="467" t="str">
        <f>IF(H$75="","",IF(COUNTIFS('(6)定期点検調書'!$B$12:$B$5000,H$75,'(6)定期点検調書'!$AH$12:$AH$5000,$C79,'(6)定期点検調書'!$BF$12:$BF$5000,$W$7)&gt;=1,$W$7,IF(COUNTIFS('(6)定期点検調書'!$B$12:$B$5000,H$75,'(6)定期点検調書'!$AH$12:$AH$5000,$C79,'(6)定期点検調書'!$BF$12:$BF$5000,$V$7)&gt;=1,$V$7,IF(COUNTIFS('(6)定期点検調書'!$B$12:$B$5000,H$75,'(6)定期点検調書'!$AH$12:$AH$5000,$C79,'(6)定期点検調書'!$BF$12:$BF$5000,$U$7)&gt;=1,$U$7,IF(COUNTIFS('(6)定期点検調書'!$B$12:$B$5000,H$75,'(6)定期点検調書'!$AH$12:$AH$5000,$C79,'(6)定期点検調書'!$BF$12:$BF$5000,$T$7)&gt;=1,$T$7,IF(COUNTIFS('(6)定期点検調書'!$B$12:$B$5000,H$75,'(6)定期点検調書'!$AH$12:$AH$5000,$C79,'(6)定期点検調書'!$BF$12:$BF$5000,$S$7)&gt;=1,$S$7,""))))))</f>
        <v/>
      </c>
      <c r="I79" s="465" t="str">
        <f>IF(I$75="","",IF(COUNTIFS('(6)定期点検調書'!$B$12:$B$5000,I$75,'(6)定期点検調書'!$AH$12:$AH$5000,$C79,'(6)定期点検調書'!$BF$12:$BF$5000,$W$7)&gt;=1,$W$7,IF(COUNTIFS('(6)定期点検調書'!$B$12:$B$5000,I$75,'(6)定期点検調書'!$AH$12:$AH$5000,$C79,'(6)定期点検調書'!$BF$12:$BF$5000,$V$7)&gt;=1,$V$7,IF(COUNTIFS('(6)定期点検調書'!$B$12:$B$5000,I$75,'(6)定期点検調書'!$AH$12:$AH$5000,$C79,'(6)定期点検調書'!$BF$12:$BF$5000,$U$7)&gt;=1,$U$7,IF(COUNTIFS('(6)定期点検調書'!$B$12:$B$5000,I$75,'(6)定期点検調書'!$AH$12:$AH$5000,$C79,'(6)定期点検調書'!$BF$12:$BF$5000,$T$7)&gt;=1,$T$7,IF(COUNTIFS('(6)定期点検調書'!$B$12:$B$5000,I$75,'(6)定期点検調書'!$AH$12:$AH$5000,$C79,'(6)定期点検調書'!$BF$12:$BF$5000,$S$7)&gt;=1,$S$7,""))))))</f>
        <v/>
      </c>
      <c r="J79" s="465" t="str">
        <f>IF(J$75="","",IF(COUNTIFS('(6)定期点検調書'!$B$12:$B$5000,J$75,'(6)定期点検調書'!$AH$12:$AH$5000,$C79,'(6)定期点検調書'!$BF$12:$BF$5000,$W$7)&gt;=1,$W$7,IF(COUNTIFS('(6)定期点検調書'!$B$12:$B$5000,J$75,'(6)定期点検調書'!$AH$12:$AH$5000,$C79,'(6)定期点検調書'!$BF$12:$BF$5000,$V$7)&gt;=1,$V$7,IF(COUNTIFS('(6)定期点検調書'!$B$12:$B$5000,J$75,'(6)定期点検調書'!$AH$12:$AH$5000,$C79,'(6)定期点検調書'!$BF$12:$BF$5000,$U$7)&gt;=1,$U$7,IF(COUNTIFS('(6)定期点検調書'!$B$12:$B$5000,J$75,'(6)定期点検調書'!$AH$12:$AH$5000,$C79,'(6)定期点検調書'!$BF$12:$BF$5000,$T$7)&gt;=1,$T$7,IF(COUNTIFS('(6)定期点検調書'!$B$12:$B$5000,J$75,'(6)定期点検調書'!$AH$12:$AH$5000,$C79,'(6)定期点検調書'!$BF$12:$BF$5000,$S$7)&gt;=1,$S$7,""))))))</f>
        <v/>
      </c>
      <c r="K79" s="465" t="str">
        <f>IF(K$75="","",IF(COUNTIFS('(6)定期点検調書'!$B$12:$B$5000,K$75,'(6)定期点検調書'!$AH$12:$AH$5000,$C79,'(6)定期点検調書'!$BF$12:$BF$5000,$W$7)&gt;=1,$W$7,IF(COUNTIFS('(6)定期点検調書'!$B$12:$B$5000,K$75,'(6)定期点検調書'!$AH$12:$AH$5000,$C79,'(6)定期点検調書'!$BF$12:$BF$5000,$V$7)&gt;=1,$V$7,IF(COUNTIFS('(6)定期点検調書'!$B$12:$B$5000,K$75,'(6)定期点検調書'!$AH$12:$AH$5000,$C79,'(6)定期点検調書'!$BF$12:$BF$5000,$U$7)&gt;=1,$U$7,IF(COUNTIFS('(6)定期点検調書'!$B$12:$B$5000,K$75,'(6)定期点検調書'!$AH$12:$AH$5000,$C79,'(6)定期点検調書'!$BF$12:$BF$5000,$T$7)&gt;=1,$T$7,IF(COUNTIFS('(6)定期点検調書'!$B$12:$B$5000,K$75,'(6)定期点検調書'!$AH$12:$AH$5000,$C79,'(6)定期点検調書'!$BF$12:$BF$5000,$S$7)&gt;=1,$S$7,""))))))</f>
        <v/>
      </c>
      <c r="L79" s="465" t="str">
        <f>IF(L$75="","",IF(COUNTIFS('(6)定期点検調書'!$B$12:$B$5000,L$75,'(6)定期点検調書'!$AH$12:$AH$5000,$C79,'(6)定期点検調書'!$BF$12:$BF$5000,$W$7)&gt;=1,$W$7,IF(COUNTIFS('(6)定期点検調書'!$B$12:$B$5000,L$75,'(6)定期点検調書'!$AH$12:$AH$5000,$C79,'(6)定期点検調書'!$BF$12:$BF$5000,$V$7)&gt;=1,$V$7,IF(COUNTIFS('(6)定期点検調書'!$B$12:$B$5000,L$75,'(6)定期点検調書'!$AH$12:$AH$5000,$C79,'(6)定期点検調書'!$BF$12:$BF$5000,$U$7)&gt;=1,$U$7,IF(COUNTIFS('(6)定期点検調書'!$B$12:$B$5000,L$75,'(6)定期点検調書'!$AH$12:$AH$5000,$C79,'(6)定期点検調書'!$BF$12:$BF$5000,$T$7)&gt;=1,$T$7,IF(COUNTIFS('(6)定期点検調書'!$B$12:$B$5000,L$75,'(6)定期点検調書'!$AH$12:$AH$5000,$C79,'(6)定期点検調書'!$BF$12:$BF$5000,$S$7)&gt;=1,$S$7,""))))))</f>
        <v/>
      </c>
      <c r="M79" s="465" t="str">
        <f>IF(M$75="","",IF(COUNTIFS('(6)定期点検調書'!$B$12:$B$5000,M$75,'(6)定期点検調書'!$AH$12:$AH$5000,$C79,'(6)定期点検調書'!$BF$12:$BF$5000,$W$7)&gt;=1,$W$7,IF(COUNTIFS('(6)定期点検調書'!$B$12:$B$5000,M$75,'(6)定期点検調書'!$AH$12:$AH$5000,$C79,'(6)定期点検調書'!$BF$12:$BF$5000,$V$7)&gt;=1,$V$7,IF(COUNTIFS('(6)定期点検調書'!$B$12:$B$5000,M$75,'(6)定期点検調書'!$AH$12:$AH$5000,$C79,'(6)定期点検調書'!$BF$12:$BF$5000,$U$7)&gt;=1,$U$7,IF(COUNTIFS('(6)定期点検調書'!$B$12:$B$5000,M$75,'(6)定期点検調書'!$AH$12:$AH$5000,$C79,'(6)定期点検調書'!$BF$12:$BF$5000,$T$7)&gt;=1,$T$7,IF(COUNTIFS('(6)定期点検調書'!$B$12:$B$5000,M$75,'(6)定期点検調書'!$AH$12:$AH$5000,$C79,'(6)定期点検調書'!$BF$12:$BF$5000,$S$7)&gt;=1,$S$7,""))))))</f>
        <v/>
      </c>
      <c r="N79" s="465" t="str">
        <f>IF(N$75="","",IF(COUNTIFS('(6)定期点検調書'!$B$12:$B$5000,N$75,'(6)定期点検調書'!$AH$12:$AH$5000,$C79,'(6)定期点検調書'!$BF$12:$BF$5000,$W$7)&gt;=1,$W$7,IF(COUNTIFS('(6)定期点検調書'!$B$12:$B$5000,N$75,'(6)定期点検調書'!$AH$12:$AH$5000,$C79,'(6)定期点検調書'!$BF$12:$BF$5000,$V$7)&gt;=1,$V$7,IF(COUNTIFS('(6)定期点検調書'!$B$12:$B$5000,N$75,'(6)定期点検調書'!$AH$12:$AH$5000,$C79,'(6)定期点検調書'!$BF$12:$BF$5000,$U$7)&gt;=1,$U$7,IF(COUNTIFS('(6)定期点検調書'!$B$12:$B$5000,N$75,'(6)定期点検調書'!$AH$12:$AH$5000,$C79,'(6)定期点検調書'!$BF$12:$BF$5000,$T$7)&gt;=1,$T$7,IF(COUNTIFS('(6)定期点検調書'!$B$12:$B$5000,N$75,'(6)定期点検調書'!$AH$12:$AH$5000,$C79,'(6)定期点検調書'!$BF$12:$BF$5000,$S$7)&gt;=1,$S$7,""))))))</f>
        <v/>
      </c>
      <c r="O79" s="465" t="str">
        <f>IF(O$75="","",IF(COUNTIFS('(6)定期点検調書'!$B$12:$B$5000,O$75,'(6)定期点検調書'!$AH$12:$AH$5000,$C79,'(6)定期点検調書'!$BF$12:$BF$5000,$W$7)&gt;=1,$W$7,IF(COUNTIFS('(6)定期点検調書'!$B$12:$B$5000,O$75,'(6)定期点検調書'!$AH$12:$AH$5000,$C79,'(6)定期点検調書'!$BF$12:$BF$5000,$V$7)&gt;=1,$V$7,IF(COUNTIFS('(6)定期点検調書'!$B$12:$B$5000,O$75,'(6)定期点検調書'!$AH$12:$AH$5000,$C79,'(6)定期点検調書'!$BF$12:$BF$5000,$U$7)&gt;=1,$U$7,IF(COUNTIFS('(6)定期点検調書'!$B$12:$B$5000,O$75,'(6)定期点検調書'!$AH$12:$AH$5000,$C79,'(6)定期点検調書'!$BF$12:$BF$5000,$T$7)&gt;=1,$T$7,IF(COUNTIFS('(6)定期点検調書'!$B$12:$B$5000,O$75,'(6)定期点検調書'!$AH$12:$AH$5000,$C79,'(6)定期点検調書'!$BF$12:$BF$5000,$S$7)&gt;=1,$S$7,""))))))</f>
        <v/>
      </c>
      <c r="P79" s="465" t="str">
        <f>IF(P$75="","",IF(COUNTIFS('(6)定期点検調書'!$B$12:$B$5000,P$75,'(6)定期点検調書'!$AH$12:$AH$5000,$C79,'(6)定期点検調書'!$BF$12:$BF$5000,$W$7)&gt;=1,$W$7,IF(COUNTIFS('(6)定期点検調書'!$B$12:$B$5000,P$75,'(6)定期点検調書'!$AH$12:$AH$5000,$C79,'(6)定期点検調書'!$BF$12:$BF$5000,$V$7)&gt;=1,$V$7,IF(COUNTIFS('(6)定期点検調書'!$B$12:$B$5000,P$75,'(6)定期点検調書'!$AH$12:$AH$5000,$C79,'(6)定期点検調書'!$BF$12:$BF$5000,$U$7)&gt;=1,$U$7,IF(COUNTIFS('(6)定期点検調書'!$B$12:$B$5000,P$75,'(6)定期点検調書'!$AH$12:$AH$5000,$C79,'(6)定期点検調書'!$BF$12:$BF$5000,$T$7)&gt;=1,$T$7,IF(COUNTIFS('(6)定期点検調書'!$B$12:$B$5000,P$75,'(6)定期点検調書'!$AH$12:$AH$5000,$C79,'(6)定期点検調書'!$BF$12:$BF$5000,$S$7)&gt;=1,$S$7,""))))))</f>
        <v/>
      </c>
      <c r="Q79" s="465" t="str">
        <f>IF(Q$75="","",IF(COUNTIFS('(6)定期点検調書'!$B$12:$B$5000,Q$75,'(6)定期点検調書'!$AH$12:$AH$5000,$C79,'(6)定期点検調書'!$BF$12:$BF$5000,$W$7)&gt;=1,$W$7,IF(COUNTIFS('(6)定期点検調書'!$B$12:$B$5000,Q$75,'(6)定期点検調書'!$AH$12:$AH$5000,$C79,'(6)定期点検調書'!$BF$12:$BF$5000,$V$7)&gt;=1,$V$7,IF(COUNTIFS('(6)定期点検調書'!$B$12:$B$5000,Q$75,'(6)定期点検調書'!$AH$12:$AH$5000,$C79,'(6)定期点検調書'!$BF$12:$BF$5000,$U$7)&gt;=1,$U$7,IF(COUNTIFS('(6)定期点検調書'!$B$12:$B$5000,Q$75,'(6)定期点検調書'!$AH$12:$AH$5000,$C79,'(6)定期点検調書'!$BF$12:$BF$5000,$T$7)&gt;=1,$T$7,IF(COUNTIFS('(6)定期点検調書'!$B$12:$B$5000,Q$75,'(6)定期点検調書'!$AH$12:$AH$5000,$C79,'(6)定期点検調書'!$BF$12:$BF$5000,$S$7)&gt;=1,$S$7,""))))))</f>
        <v/>
      </c>
      <c r="R79" s="465" t="str">
        <f>IF(R$75="","",IF(COUNTIFS('(6)定期点検調書'!$B$12:$B$5000,R$75,'(6)定期点検調書'!$AH$12:$AH$5000,$C79,'(6)定期点検調書'!$BF$12:$BF$5000,$W$7)&gt;=1,$W$7,IF(COUNTIFS('(6)定期点検調書'!$B$12:$B$5000,R$75,'(6)定期点検調書'!$AH$12:$AH$5000,$C79,'(6)定期点検調書'!$BF$12:$BF$5000,$V$7)&gt;=1,$V$7,IF(COUNTIFS('(6)定期点検調書'!$B$12:$B$5000,R$75,'(6)定期点検調書'!$AH$12:$AH$5000,$C79,'(6)定期点検調書'!$BF$12:$BF$5000,$U$7)&gt;=1,$U$7,IF(COUNTIFS('(6)定期点検調書'!$B$12:$B$5000,R$75,'(6)定期点検調書'!$AH$12:$AH$5000,$C79,'(6)定期点検調書'!$BF$12:$BF$5000,$T$7)&gt;=1,$T$7,IF(COUNTIFS('(6)定期点検調書'!$B$12:$B$5000,R$75,'(6)定期点検調書'!$AH$12:$AH$5000,$C79,'(6)定期点検調書'!$BF$12:$BF$5000,$S$7)&gt;=1,$S$7,""))))))</f>
        <v/>
      </c>
      <c r="S79" s="465" t="str">
        <f>IF(S$75="","",IF(COUNTIFS('(6)定期点検調書'!$B$12:$B$5000,S$75,'(6)定期点検調書'!$AH$12:$AH$5000,$C79,'(6)定期点検調書'!$BF$12:$BF$5000,$W$7)&gt;=1,$W$7,IF(COUNTIFS('(6)定期点検調書'!$B$12:$B$5000,S$75,'(6)定期点検調書'!$AH$12:$AH$5000,$C79,'(6)定期点検調書'!$BF$12:$BF$5000,$V$7)&gt;=1,$V$7,IF(COUNTIFS('(6)定期点検調書'!$B$12:$B$5000,S$75,'(6)定期点検調書'!$AH$12:$AH$5000,$C79,'(6)定期点検調書'!$BF$12:$BF$5000,$U$7)&gt;=1,$U$7,IF(COUNTIFS('(6)定期点検調書'!$B$12:$B$5000,S$75,'(6)定期点検調書'!$AH$12:$AH$5000,$C79,'(6)定期点検調書'!$BF$12:$BF$5000,$T$7)&gt;=1,$T$7,IF(COUNTIFS('(6)定期点検調書'!$B$12:$B$5000,S$75,'(6)定期点検調書'!$AH$12:$AH$5000,$C79,'(6)定期点検調書'!$BF$12:$BF$5000,$S$7)&gt;=1,$S$7,""))))))</f>
        <v/>
      </c>
      <c r="T79" s="465" t="str">
        <f>IF(T$75="","",IF(COUNTIFS('(6)定期点検調書'!$B$12:$B$5000,T$75,'(6)定期点検調書'!$AH$12:$AH$5000,$C79,'(6)定期点検調書'!$BF$12:$BF$5000,$W$7)&gt;=1,$W$7,IF(COUNTIFS('(6)定期点検調書'!$B$12:$B$5000,T$75,'(6)定期点検調書'!$AH$12:$AH$5000,$C79,'(6)定期点検調書'!$BF$12:$BF$5000,$V$7)&gt;=1,$V$7,IF(COUNTIFS('(6)定期点検調書'!$B$12:$B$5000,T$75,'(6)定期点検調書'!$AH$12:$AH$5000,$C79,'(6)定期点検調書'!$BF$12:$BF$5000,$U$7)&gt;=1,$U$7,IF(COUNTIFS('(6)定期点検調書'!$B$12:$B$5000,T$75,'(6)定期点検調書'!$AH$12:$AH$5000,$C79,'(6)定期点検調書'!$BF$12:$BF$5000,$T$7)&gt;=1,$T$7,IF(COUNTIFS('(6)定期点検調書'!$B$12:$B$5000,T$75,'(6)定期点検調書'!$AH$12:$AH$5000,$C79,'(6)定期点検調書'!$BF$12:$BF$5000,$S$7)&gt;=1,$S$7,""))))))</f>
        <v/>
      </c>
      <c r="U79" s="465" t="str">
        <f>IF(U$75="","",IF(COUNTIFS('(6)定期点検調書'!$B$12:$B$5000,U$75,'(6)定期点検調書'!$AH$12:$AH$5000,$C79,'(6)定期点検調書'!$BF$12:$BF$5000,$W$7)&gt;=1,$W$7,IF(COUNTIFS('(6)定期点検調書'!$B$12:$B$5000,U$75,'(6)定期点検調書'!$AH$12:$AH$5000,$C79,'(6)定期点検調書'!$BF$12:$BF$5000,$V$7)&gt;=1,$V$7,IF(COUNTIFS('(6)定期点検調書'!$B$12:$B$5000,U$75,'(6)定期点検調書'!$AH$12:$AH$5000,$C79,'(6)定期点検調書'!$BF$12:$BF$5000,$U$7)&gt;=1,$U$7,IF(COUNTIFS('(6)定期点検調書'!$B$12:$B$5000,U$75,'(6)定期点検調書'!$AH$12:$AH$5000,$C79,'(6)定期点検調書'!$BF$12:$BF$5000,$T$7)&gt;=1,$T$7,IF(COUNTIFS('(6)定期点検調書'!$B$12:$B$5000,U$75,'(6)定期点検調書'!$AH$12:$AH$5000,$C79,'(6)定期点検調書'!$BF$12:$BF$5000,$S$7)&gt;=1,$S$7,""))))))</f>
        <v/>
      </c>
      <c r="V79" s="465" t="str">
        <f>IF(V$75="","",IF(COUNTIFS('(6)定期点検調書'!$B$12:$B$5000,V$75,'(6)定期点検調書'!$AH$12:$AH$5000,$C79,'(6)定期点検調書'!$BF$12:$BF$5000,$W$7)&gt;=1,$W$7,IF(COUNTIFS('(6)定期点検調書'!$B$12:$B$5000,V$75,'(6)定期点検調書'!$AH$12:$AH$5000,$C79,'(6)定期点検調書'!$BF$12:$BF$5000,$V$7)&gt;=1,$V$7,IF(COUNTIFS('(6)定期点検調書'!$B$12:$B$5000,V$75,'(6)定期点検調書'!$AH$12:$AH$5000,$C79,'(6)定期点検調書'!$BF$12:$BF$5000,$U$7)&gt;=1,$U$7,IF(COUNTIFS('(6)定期点検調書'!$B$12:$B$5000,V$75,'(6)定期点検調書'!$AH$12:$AH$5000,$C79,'(6)定期点検調書'!$BF$12:$BF$5000,$T$7)&gt;=1,$T$7,IF(COUNTIFS('(6)定期点検調書'!$B$12:$B$5000,V$75,'(6)定期点検調書'!$AH$12:$AH$5000,$C79,'(6)定期点検調書'!$BF$12:$BF$5000,$S$7)&gt;=1,$S$7,""))))))</f>
        <v/>
      </c>
      <c r="W79" s="465" t="str">
        <f>IF(W$75="","",IF(COUNTIFS('(6)定期点検調書'!$B$12:$B$5000,W$75,'(6)定期点検調書'!$AH$12:$AH$5000,$C79,'(6)定期点検調書'!$BF$12:$BF$5000,$W$7)&gt;=1,$W$7,IF(COUNTIFS('(6)定期点検調書'!$B$12:$B$5000,W$75,'(6)定期点検調書'!$AH$12:$AH$5000,$C79,'(6)定期点検調書'!$BF$12:$BF$5000,$V$7)&gt;=1,$V$7,IF(COUNTIFS('(6)定期点検調書'!$B$12:$B$5000,W$75,'(6)定期点検調書'!$AH$12:$AH$5000,$C79,'(6)定期点検調書'!$BF$12:$BF$5000,$U$7)&gt;=1,$U$7,IF(COUNTIFS('(6)定期点検調書'!$B$12:$B$5000,W$75,'(6)定期点検調書'!$AH$12:$AH$5000,$C79,'(6)定期点検調書'!$BF$12:$BF$5000,$T$7)&gt;=1,$T$7,IF(COUNTIFS('(6)定期点検調書'!$B$12:$B$5000,W$75,'(6)定期点検調書'!$AH$12:$AH$5000,$C79,'(6)定期点検調書'!$BF$12:$BF$5000,$S$7)&gt;=1,$S$7,""))))))</f>
        <v/>
      </c>
      <c r="X79" s="465" t="str">
        <f>IF(X$75="","",IF(COUNTIFS('(6)定期点検調書'!$B$12:$B$5000,X$75,'(6)定期点検調書'!$AH$12:$AH$5000,$C79,'(6)定期点検調書'!$BF$12:$BF$5000,$W$7)&gt;=1,$W$7,IF(COUNTIFS('(6)定期点検調書'!$B$12:$B$5000,X$75,'(6)定期点検調書'!$AH$12:$AH$5000,$C79,'(6)定期点検調書'!$BF$12:$BF$5000,$V$7)&gt;=1,$V$7,IF(COUNTIFS('(6)定期点検調書'!$B$12:$B$5000,X$75,'(6)定期点検調書'!$AH$12:$AH$5000,$C79,'(6)定期点検調書'!$BF$12:$BF$5000,$U$7)&gt;=1,$U$7,IF(COUNTIFS('(6)定期点検調書'!$B$12:$B$5000,X$75,'(6)定期点検調書'!$AH$12:$AH$5000,$C79,'(6)定期点検調書'!$BF$12:$BF$5000,$T$7)&gt;=1,$T$7,IF(COUNTIFS('(6)定期点検調書'!$B$12:$B$5000,X$75,'(6)定期点検調書'!$AH$12:$AH$5000,$C79,'(6)定期点検調書'!$BF$12:$BF$5000,$S$7)&gt;=1,$S$7,""))))))</f>
        <v/>
      </c>
      <c r="Y79" s="465" t="str">
        <f>IF(Y$75="","",IF(COUNTIFS('(6)定期点検調書'!$B$12:$B$5000,Y$75,'(6)定期点検調書'!$AH$12:$AH$5000,$C79,'(6)定期点検調書'!$BF$12:$BF$5000,$W$7)&gt;=1,$W$7,IF(COUNTIFS('(6)定期点検調書'!$B$12:$B$5000,Y$75,'(6)定期点検調書'!$AH$12:$AH$5000,$C79,'(6)定期点検調書'!$BF$12:$BF$5000,$V$7)&gt;=1,$V$7,IF(COUNTIFS('(6)定期点検調書'!$B$12:$B$5000,Y$75,'(6)定期点検調書'!$AH$12:$AH$5000,$C79,'(6)定期点検調書'!$BF$12:$BF$5000,$U$7)&gt;=1,$U$7,IF(COUNTIFS('(6)定期点検調書'!$B$12:$B$5000,Y$75,'(6)定期点検調書'!$AH$12:$AH$5000,$C79,'(6)定期点検調書'!$BF$12:$BF$5000,$T$7)&gt;=1,$T$7,IF(COUNTIFS('(6)定期点検調書'!$B$12:$B$5000,Y$75,'(6)定期点検調書'!$AH$12:$AH$5000,$C79,'(6)定期点検調書'!$BF$12:$BF$5000,$S$7)&gt;=1,$S$7,""))))))</f>
        <v/>
      </c>
      <c r="Z79" s="465" t="str">
        <f>IF(Z$75="","",IF(COUNTIFS('(6)定期点検調書'!$B$12:$B$5000,Z$75,'(6)定期点検調書'!$AH$12:$AH$5000,$C79,'(6)定期点検調書'!$BF$12:$BF$5000,$W$7)&gt;=1,$W$7,IF(COUNTIFS('(6)定期点検調書'!$B$12:$B$5000,Z$75,'(6)定期点検調書'!$AH$12:$AH$5000,$C79,'(6)定期点検調書'!$BF$12:$BF$5000,$V$7)&gt;=1,$V$7,IF(COUNTIFS('(6)定期点検調書'!$B$12:$B$5000,Z$75,'(6)定期点検調書'!$AH$12:$AH$5000,$C79,'(6)定期点検調書'!$BF$12:$BF$5000,$U$7)&gt;=1,$U$7,IF(COUNTIFS('(6)定期点検調書'!$B$12:$B$5000,Z$75,'(6)定期点検調書'!$AH$12:$AH$5000,$C79,'(6)定期点検調書'!$BF$12:$BF$5000,$T$7)&gt;=1,$T$7,IF(COUNTIFS('(6)定期点検調書'!$B$12:$B$5000,Z$75,'(6)定期点検調書'!$AH$12:$AH$5000,$C79,'(6)定期点検調書'!$BF$12:$BF$5000,$S$7)&gt;=1,$S$7,""))))))</f>
        <v/>
      </c>
      <c r="AA79" s="465" t="str">
        <f>IF(AA$75="","",IF(COUNTIFS('(6)定期点検調書'!$B$12:$B$5000,AA$75,'(6)定期点検調書'!$AH$12:$AH$5000,$C79,'(6)定期点検調書'!$BF$12:$BF$5000,$W$7)&gt;=1,$W$7,IF(COUNTIFS('(6)定期点検調書'!$B$12:$B$5000,AA$75,'(6)定期点検調書'!$AH$12:$AH$5000,$C79,'(6)定期点検調書'!$BF$12:$BF$5000,$V$7)&gt;=1,$V$7,IF(COUNTIFS('(6)定期点検調書'!$B$12:$B$5000,AA$75,'(6)定期点検調書'!$AH$12:$AH$5000,$C79,'(6)定期点検調書'!$BF$12:$BF$5000,$U$7)&gt;=1,$U$7,IF(COUNTIFS('(6)定期点検調書'!$B$12:$B$5000,AA$75,'(6)定期点検調書'!$AH$12:$AH$5000,$C79,'(6)定期点検調書'!$BF$12:$BF$5000,$T$7)&gt;=1,$T$7,IF(COUNTIFS('(6)定期点検調書'!$B$12:$B$5000,AA$75,'(6)定期点検調書'!$AH$12:$AH$5000,$C79,'(6)定期点検調書'!$BF$12:$BF$5000,$S$7)&gt;=1,$S$7,""))))))</f>
        <v/>
      </c>
      <c r="AB79" s="465" t="str">
        <f>IF(AB$75="","",IF(COUNTIFS('(6)定期点検調書'!$B$12:$B$5000,AB$75,'(6)定期点検調書'!$AH$12:$AH$5000,$C79,'(6)定期点検調書'!$BF$12:$BF$5000,$W$7)&gt;=1,$W$7,IF(COUNTIFS('(6)定期点検調書'!$B$12:$B$5000,AB$75,'(6)定期点検調書'!$AH$12:$AH$5000,$C79,'(6)定期点検調書'!$BF$12:$BF$5000,$V$7)&gt;=1,$V$7,IF(COUNTIFS('(6)定期点検調書'!$B$12:$B$5000,AB$75,'(6)定期点検調書'!$AH$12:$AH$5000,$C79,'(6)定期点検調書'!$BF$12:$BF$5000,$U$7)&gt;=1,$U$7,IF(COUNTIFS('(6)定期点検調書'!$B$12:$B$5000,AB$75,'(6)定期点検調書'!$AH$12:$AH$5000,$C79,'(6)定期点検調書'!$BF$12:$BF$5000,$T$7)&gt;=1,$T$7,IF(COUNTIFS('(6)定期点検調書'!$B$12:$B$5000,AB$75,'(6)定期点検調書'!$AH$12:$AH$5000,$C79,'(6)定期点検調書'!$BF$12:$BF$5000,$S$7)&gt;=1,$S$7,""))))))</f>
        <v/>
      </c>
      <c r="AC79" s="465" t="str">
        <f>IF(AC$75="","",IF(COUNTIFS('(6)定期点検調書'!$B$12:$B$5000,AC$75,'(6)定期点検調書'!$AH$12:$AH$5000,$C79,'(6)定期点検調書'!$BF$12:$BF$5000,$W$7)&gt;=1,$W$7,IF(COUNTIFS('(6)定期点検調書'!$B$12:$B$5000,AC$75,'(6)定期点検調書'!$AH$12:$AH$5000,$C79,'(6)定期点検調書'!$BF$12:$BF$5000,$V$7)&gt;=1,$V$7,IF(COUNTIFS('(6)定期点検調書'!$B$12:$B$5000,AC$75,'(6)定期点検調書'!$AH$12:$AH$5000,$C79,'(6)定期点検調書'!$BF$12:$BF$5000,$U$7)&gt;=1,$U$7,IF(COUNTIFS('(6)定期点検調書'!$B$12:$B$5000,AC$75,'(6)定期点検調書'!$AH$12:$AH$5000,$C79,'(6)定期点検調書'!$BF$12:$BF$5000,$T$7)&gt;=1,$T$7,IF(COUNTIFS('(6)定期点検調書'!$B$12:$B$5000,AC$75,'(6)定期点検調書'!$AH$12:$AH$5000,$C79,'(6)定期点検調書'!$BF$12:$BF$5000,$S$7)&gt;=1,$S$7,""))))))</f>
        <v/>
      </c>
      <c r="AD79" s="465" t="str">
        <f>IF(AD$75="","",IF(COUNTIFS('(6)定期点検調書'!$B$12:$B$5000,AD$75,'(6)定期点検調書'!$AH$12:$AH$5000,$C79,'(6)定期点検調書'!$BF$12:$BF$5000,$W$7)&gt;=1,$W$7,IF(COUNTIFS('(6)定期点検調書'!$B$12:$B$5000,AD$75,'(6)定期点検調書'!$AH$12:$AH$5000,$C79,'(6)定期点検調書'!$BF$12:$BF$5000,$V$7)&gt;=1,$V$7,IF(COUNTIFS('(6)定期点検調書'!$B$12:$B$5000,AD$75,'(6)定期点検調書'!$AH$12:$AH$5000,$C79,'(6)定期点検調書'!$BF$12:$BF$5000,$U$7)&gt;=1,$U$7,IF(COUNTIFS('(6)定期点検調書'!$B$12:$B$5000,AD$75,'(6)定期点検調書'!$AH$12:$AH$5000,$C79,'(6)定期点検調書'!$BF$12:$BF$5000,$T$7)&gt;=1,$T$7,IF(COUNTIFS('(6)定期点検調書'!$B$12:$B$5000,AD$75,'(6)定期点検調書'!$AH$12:$AH$5000,$C79,'(6)定期点検調書'!$BF$12:$BF$5000,$S$7)&gt;=1,$S$7,""))))))</f>
        <v/>
      </c>
      <c r="AE79" s="465" t="str">
        <f>IF(AE$75="","",IF(COUNTIFS('(6)定期点検調書'!$B$12:$B$5000,AE$75,'(6)定期点検調書'!$AH$12:$AH$5000,$C79,'(6)定期点検調書'!$BF$12:$BF$5000,$W$7)&gt;=1,$W$7,IF(COUNTIFS('(6)定期点検調書'!$B$12:$B$5000,AE$75,'(6)定期点検調書'!$AH$12:$AH$5000,$C79,'(6)定期点検調書'!$BF$12:$BF$5000,$V$7)&gt;=1,$V$7,IF(COUNTIFS('(6)定期点検調書'!$B$12:$B$5000,AE$75,'(6)定期点検調書'!$AH$12:$AH$5000,$C79,'(6)定期点検調書'!$BF$12:$BF$5000,$U$7)&gt;=1,$U$7,IF(COUNTIFS('(6)定期点検調書'!$B$12:$B$5000,AE$75,'(6)定期点検調書'!$AH$12:$AH$5000,$C79,'(6)定期点検調書'!$BF$12:$BF$5000,$T$7)&gt;=1,$T$7,IF(COUNTIFS('(6)定期点検調書'!$B$12:$B$5000,AE$75,'(6)定期点検調書'!$AH$12:$AH$5000,$C79,'(6)定期点検調書'!$BF$12:$BF$5000,$S$7)&gt;=1,$S$7,""))))))</f>
        <v/>
      </c>
      <c r="AF79" s="465" t="str">
        <f>IF(AF$75="","",IF(COUNTIFS('(6)定期点検調書'!$B$12:$B$5000,AF$75,'(6)定期点検調書'!$AH$12:$AH$5000,$C79,'(6)定期点検調書'!$BF$12:$BF$5000,$W$7)&gt;=1,$W$7,IF(COUNTIFS('(6)定期点検調書'!$B$12:$B$5000,AF$75,'(6)定期点検調書'!$AH$12:$AH$5000,$C79,'(6)定期点検調書'!$BF$12:$BF$5000,$V$7)&gt;=1,$V$7,IF(COUNTIFS('(6)定期点検調書'!$B$12:$B$5000,AF$75,'(6)定期点検調書'!$AH$12:$AH$5000,$C79,'(6)定期点検調書'!$BF$12:$BF$5000,$U$7)&gt;=1,$U$7,IF(COUNTIFS('(6)定期点検調書'!$B$12:$B$5000,AF$75,'(6)定期点検調書'!$AH$12:$AH$5000,$C79,'(6)定期点検調書'!$BF$12:$BF$5000,$T$7)&gt;=1,$T$7,IF(COUNTIFS('(6)定期点検調書'!$B$12:$B$5000,AF$75,'(6)定期点検調書'!$AH$12:$AH$5000,$C79,'(6)定期点検調書'!$BF$12:$BF$5000,$S$7)&gt;=1,$S$7,""))))))</f>
        <v/>
      </c>
      <c r="AG79" s="465" t="str">
        <f>IF(AG$75="","",IF(COUNTIFS('(6)定期点検調書'!$B$12:$B$5000,AG$75,'(6)定期点検調書'!$AH$12:$AH$5000,$C79,'(6)定期点検調書'!$BF$12:$BF$5000,$W$7)&gt;=1,$W$7,IF(COUNTIFS('(6)定期点検調書'!$B$12:$B$5000,AG$75,'(6)定期点検調書'!$AH$12:$AH$5000,$C79,'(6)定期点検調書'!$BF$12:$BF$5000,$V$7)&gt;=1,$V$7,IF(COUNTIFS('(6)定期点検調書'!$B$12:$B$5000,AG$75,'(6)定期点検調書'!$AH$12:$AH$5000,$C79,'(6)定期点検調書'!$BF$12:$BF$5000,$U$7)&gt;=1,$U$7,IF(COUNTIFS('(6)定期点検調書'!$B$12:$B$5000,AG$75,'(6)定期点検調書'!$AH$12:$AH$5000,$C79,'(6)定期点検調書'!$BF$12:$BF$5000,$T$7)&gt;=1,$T$7,IF(COUNTIFS('(6)定期点検調書'!$B$12:$B$5000,AG$75,'(6)定期点検調書'!$AH$12:$AH$5000,$C79,'(6)定期点検調書'!$BF$12:$BF$5000,$S$7)&gt;=1,$S$7,""))))))</f>
        <v/>
      </c>
      <c r="AH79" s="465" t="str">
        <f>IF(AH$75="","",IF(COUNTIFS('(6)定期点検調書'!$B$12:$B$5000,AH$75,'(6)定期点検調書'!$AH$12:$AH$5000,$C79,'(6)定期点検調書'!$BF$12:$BF$5000,$W$7)&gt;=1,$W$7,IF(COUNTIFS('(6)定期点検調書'!$B$12:$B$5000,AH$75,'(6)定期点検調書'!$AH$12:$AH$5000,$C79,'(6)定期点検調書'!$BF$12:$BF$5000,$V$7)&gt;=1,$V$7,IF(COUNTIFS('(6)定期点検調書'!$B$12:$B$5000,AH$75,'(6)定期点検調書'!$AH$12:$AH$5000,$C79,'(6)定期点検調書'!$BF$12:$BF$5000,$U$7)&gt;=1,$U$7,IF(COUNTIFS('(6)定期点検調書'!$B$12:$B$5000,AH$75,'(6)定期点検調書'!$AH$12:$AH$5000,$C79,'(6)定期点検調書'!$BF$12:$BF$5000,$T$7)&gt;=1,$T$7,IF(COUNTIFS('(6)定期点検調書'!$B$12:$B$5000,AH$75,'(6)定期点検調書'!$AH$12:$AH$5000,$C79,'(6)定期点検調書'!$BF$12:$BF$5000,$S$7)&gt;=1,$S$7,""))))))</f>
        <v/>
      </c>
      <c r="AI79" s="465" t="str">
        <f>IF(AI$75="","",IF(COUNTIFS('(6)定期点検調書'!$B$12:$B$5000,AI$75,'(6)定期点検調書'!$AH$12:$AH$5000,$C79,'(6)定期点検調書'!$BF$12:$BF$5000,$W$7)&gt;=1,$W$7,IF(COUNTIFS('(6)定期点検調書'!$B$12:$B$5000,AI$75,'(6)定期点検調書'!$AH$12:$AH$5000,$C79,'(6)定期点検調書'!$BF$12:$BF$5000,$V$7)&gt;=1,$V$7,IF(COUNTIFS('(6)定期点検調書'!$B$12:$B$5000,AI$75,'(6)定期点検調書'!$AH$12:$AH$5000,$C79,'(6)定期点検調書'!$BF$12:$BF$5000,$U$7)&gt;=1,$U$7,IF(COUNTIFS('(6)定期点検調書'!$B$12:$B$5000,AI$75,'(6)定期点検調書'!$AH$12:$AH$5000,$C79,'(6)定期点検調書'!$BF$12:$BF$5000,$T$7)&gt;=1,$T$7,IF(COUNTIFS('(6)定期点検調書'!$B$12:$B$5000,AI$75,'(6)定期点検調書'!$AH$12:$AH$5000,$C79,'(6)定期点検調書'!$BF$12:$BF$5000,$S$7)&gt;=1,$S$7,""))))))</f>
        <v/>
      </c>
      <c r="AJ79" s="465" t="str">
        <f>IF(AJ$75="","",IF(COUNTIFS('(6)定期点検調書'!$B$12:$B$5000,AJ$75,'(6)定期点検調書'!$AH$12:$AH$5000,$C79,'(6)定期点検調書'!$BF$12:$BF$5000,$W$7)&gt;=1,$W$7,IF(COUNTIFS('(6)定期点検調書'!$B$12:$B$5000,AJ$75,'(6)定期点検調書'!$AH$12:$AH$5000,$C79,'(6)定期点検調書'!$BF$12:$BF$5000,$V$7)&gt;=1,$V$7,IF(COUNTIFS('(6)定期点検調書'!$B$12:$B$5000,AJ$75,'(6)定期点検調書'!$AH$12:$AH$5000,$C79,'(6)定期点検調書'!$BF$12:$BF$5000,$U$7)&gt;=1,$U$7,IF(COUNTIFS('(6)定期点検調書'!$B$12:$B$5000,AJ$75,'(6)定期点検調書'!$AH$12:$AH$5000,$C79,'(6)定期点検調書'!$BF$12:$BF$5000,$T$7)&gt;=1,$T$7,IF(COUNTIFS('(6)定期点検調書'!$B$12:$B$5000,AJ$75,'(6)定期点検調書'!$AH$12:$AH$5000,$C79,'(6)定期点検調書'!$BF$12:$BF$5000,$S$7)&gt;=1,$S$7,""))))))</f>
        <v/>
      </c>
      <c r="AK79" s="465" t="str">
        <f>IF(AK$75="","",IF(COUNTIFS('(6)定期点検調書'!$B$12:$B$5000,AK$75,'(6)定期点検調書'!$AH$12:$AH$5000,$C79,'(6)定期点検調書'!$BF$12:$BF$5000,$W$7)&gt;=1,$W$7,IF(COUNTIFS('(6)定期点検調書'!$B$12:$B$5000,AK$75,'(6)定期点検調書'!$AH$12:$AH$5000,$C79,'(6)定期点検調書'!$BF$12:$BF$5000,$V$7)&gt;=1,$V$7,IF(COUNTIFS('(6)定期点検調書'!$B$12:$B$5000,AK$75,'(6)定期点検調書'!$AH$12:$AH$5000,$C79,'(6)定期点検調書'!$BF$12:$BF$5000,$U$7)&gt;=1,$U$7,IF(COUNTIFS('(6)定期点検調書'!$B$12:$B$5000,AK$75,'(6)定期点検調書'!$AH$12:$AH$5000,$C79,'(6)定期点検調書'!$BF$12:$BF$5000,$T$7)&gt;=1,$T$7,IF(COUNTIFS('(6)定期点検調書'!$B$12:$B$5000,AK$75,'(6)定期点検調書'!$AH$12:$AH$5000,$C79,'(6)定期点検調書'!$BF$12:$BF$5000,$S$7)&gt;=1,$S$7,""))))))</f>
        <v/>
      </c>
      <c r="AL79" s="465" t="str">
        <f>IF(AL$75="","",IF(COUNTIFS('(6)定期点検調書'!$B$12:$B$5000,AL$75,'(6)定期点検調書'!$AH$12:$AH$5000,$C79,'(6)定期点検調書'!$BF$12:$BF$5000,$W$7)&gt;=1,$W$7,IF(COUNTIFS('(6)定期点検調書'!$B$12:$B$5000,AL$75,'(6)定期点検調書'!$AH$12:$AH$5000,$C79,'(6)定期点検調書'!$BF$12:$BF$5000,$V$7)&gt;=1,$V$7,IF(COUNTIFS('(6)定期点検調書'!$B$12:$B$5000,AL$75,'(6)定期点検調書'!$AH$12:$AH$5000,$C79,'(6)定期点検調書'!$BF$12:$BF$5000,$U$7)&gt;=1,$U$7,IF(COUNTIFS('(6)定期点検調書'!$B$12:$B$5000,AL$75,'(6)定期点検調書'!$AH$12:$AH$5000,$C79,'(6)定期点検調書'!$BF$12:$BF$5000,$T$7)&gt;=1,$T$7,IF(COUNTIFS('(6)定期点検調書'!$B$12:$B$5000,AL$75,'(6)定期点検調書'!$AH$12:$AH$5000,$C79,'(6)定期点検調書'!$BF$12:$BF$5000,$S$7)&gt;=1,$S$7,""))))))</f>
        <v/>
      </c>
      <c r="AM79" s="465" t="str">
        <f>IF(AM$75="","",IF(COUNTIFS('(6)定期点検調書'!$B$12:$B$5000,AM$75,'(6)定期点検調書'!$AH$12:$AH$5000,$C79,'(6)定期点検調書'!$BF$12:$BF$5000,$W$7)&gt;=1,$W$7,IF(COUNTIFS('(6)定期点検調書'!$B$12:$B$5000,AM$75,'(6)定期点検調書'!$AH$12:$AH$5000,$C79,'(6)定期点検調書'!$BF$12:$BF$5000,$V$7)&gt;=1,$V$7,IF(COUNTIFS('(6)定期点検調書'!$B$12:$B$5000,AM$75,'(6)定期点検調書'!$AH$12:$AH$5000,$C79,'(6)定期点検調書'!$BF$12:$BF$5000,$U$7)&gt;=1,$U$7,IF(COUNTIFS('(6)定期点検調書'!$B$12:$B$5000,AM$75,'(6)定期点検調書'!$AH$12:$AH$5000,$C79,'(6)定期点検調書'!$BF$12:$BF$5000,$T$7)&gt;=1,$T$7,IF(COUNTIFS('(6)定期点検調書'!$B$12:$B$5000,AM$75,'(6)定期点検調書'!$AH$12:$AH$5000,$C79,'(6)定期点検調書'!$BF$12:$BF$5000,$S$7)&gt;=1,$S$7,""))))))</f>
        <v/>
      </c>
      <c r="AN79" s="465" t="str">
        <f>IF(AN$75="","",IF(COUNTIFS('(6)定期点検調書'!$B$12:$B$5000,AN$75,'(6)定期点検調書'!$AH$12:$AH$5000,$C79,'(6)定期点検調書'!$BF$12:$BF$5000,$W$7)&gt;=1,$W$7,IF(COUNTIFS('(6)定期点検調書'!$B$12:$B$5000,AN$75,'(6)定期点検調書'!$AH$12:$AH$5000,$C79,'(6)定期点検調書'!$BF$12:$BF$5000,$V$7)&gt;=1,$V$7,IF(COUNTIFS('(6)定期点検調書'!$B$12:$B$5000,AN$75,'(6)定期点検調書'!$AH$12:$AH$5000,$C79,'(6)定期点検調書'!$BF$12:$BF$5000,$U$7)&gt;=1,$U$7,IF(COUNTIFS('(6)定期点検調書'!$B$12:$B$5000,AN$75,'(6)定期点検調書'!$AH$12:$AH$5000,$C79,'(6)定期点検調書'!$BF$12:$BF$5000,$T$7)&gt;=1,$T$7,IF(COUNTIFS('(6)定期点検調書'!$B$12:$B$5000,AN$75,'(6)定期点検調書'!$AH$12:$AH$5000,$C79,'(6)定期点検調書'!$BF$12:$BF$5000,$S$7)&gt;=1,$S$7,""))))))</f>
        <v/>
      </c>
      <c r="AO79" s="465" t="str">
        <f>IF(AO$75="","",IF(COUNTIFS('(6)定期点検調書'!$B$12:$B$5000,AO$75,'(6)定期点検調書'!$AH$12:$AH$5000,$C79,'(6)定期点検調書'!$BF$12:$BF$5000,$W$7)&gt;=1,$W$7,IF(COUNTIFS('(6)定期点検調書'!$B$12:$B$5000,AO$75,'(6)定期点検調書'!$AH$12:$AH$5000,$C79,'(6)定期点検調書'!$BF$12:$BF$5000,$V$7)&gt;=1,$V$7,IF(COUNTIFS('(6)定期点検調書'!$B$12:$B$5000,AO$75,'(6)定期点検調書'!$AH$12:$AH$5000,$C79,'(6)定期点検調書'!$BF$12:$BF$5000,$U$7)&gt;=1,$U$7,IF(COUNTIFS('(6)定期点検調書'!$B$12:$B$5000,AO$75,'(6)定期点検調書'!$AH$12:$AH$5000,$C79,'(6)定期点検調書'!$BF$12:$BF$5000,$T$7)&gt;=1,$T$7,IF(COUNTIFS('(6)定期点検調書'!$B$12:$B$5000,AO$75,'(6)定期点検調書'!$AH$12:$AH$5000,$C79,'(6)定期点検調書'!$BF$12:$BF$5000,$S$7)&gt;=1,$S$7,""))))))</f>
        <v/>
      </c>
      <c r="AP79" s="465" t="str">
        <f>IF(AP$75="","",IF(COUNTIFS('(6)定期点検調書'!$B$12:$B$5000,AP$75,'(6)定期点検調書'!$AH$12:$AH$5000,$C79,'(6)定期点検調書'!$BF$12:$BF$5000,$W$7)&gt;=1,$W$7,IF(COUNTIFS('(6)定期点検調書'!$B$12:$B$5000,AP$75,'(6)定期点検調書'!$AH$12:$AH$5000,$C79,'(6)定期点検調書'!$BF$12:$BF$5000,$V$7)&gt;=1,$V$7,IF(COUNTIFS('(6)定期点検調書'!$B$12:$B$5000,AP$75,'(6)定期点検調書'!$AH$12:$AH$5000,$C79,'(6)定期点検調書'!$BF$12:$BF$5000,$U$7)&gt;=1,$U$7,IF(COUNTIFS('(6)定期点検調書'!$B$12:$B$5000,AP$75,'(6)定期点検調書'!$AH$12:$AH$5000,$C79,'(6)定期点検調書'!$BF$12:$BF$5000,$T$7)&gt;=1,$T$7,IF(COUNTIFS('(6)定期点検調書'!$B$12:$B$5000,AP$75,'(6)定期点検調書'!$AH$12:$AH$5000,$C79,'(6)定期点検調書'!$BF$12:$BF$5000,$S$7)&gt;=1,$S$7,""))))))</f>
        <v/>
      </c>
      <c r="AQ79" s="465" t="str">
        <f>IF(AQ$75="","",IF(COUNTIFS('(6)定期点検調書'!$B$12:$B$5000,AQ$75,'(6)定期点検調書'!$AH$12:$AH$5000,$C79,'(6)定期点検調書'!$BF$12:$BF$5000,$W$7)&gt;=1,$W$7,IF(COUNTIFS('(6)定期点検調書'!$B$12:$B$5000,AQ$75,'(6)定期点検調書'!$AH$12:$AH$5000,$C79,'(6)定期点検調書'!$BF$12:$BF$5000,$V$7)&gt;=1,$V$7,IF(COUNTIFS('(6)定期点検調書'!$B$12:$B$5000,AQ$75,'(6)定期点検調書'!$AH$12:$AH$5000,$C79,'(6)定期点検調書'!$BF$12:$BF$5000,$U$7)&gt;=1,$U$7,IF(COUNTIFS('(6)定期点検調書'!$B$12:$B$5000,AQ$75,'(6)定期点検調書'!$AH$12:$AH$5000,$C79,'(6)定期点検調書'!$BF$12:$BF$5000,$T$7)&gt;=1,$T$7,IF(COUNTIFS('(6)定期点検調書'!$B$12:$B$5000,AQ$75,'(6)定期点検調書'!$AH$12:$AH$5000,$C79,'(6)定期点検調書'!$BF$12:$BF$5000,$S$7)&gt;=1,$S$7,""))))))</f>
        <v/>
      </c>
      <c r="AR79" s="465" t="str">
        <f>IF(AR$75="","",IF(COUNTIFS('(6)定期点検調書'!$B$12:$B$5000,AR$75,'(6)定期点検調書'!$AH$12:$AH$5000,$C79,'(6)定期点検調書'!$BF$12:$BF$5000,$W$7)&gt;=1,$W$7,IF(COUNTIFS('(6)定期点検調書'!$B$12:$B$5000,AR$75,'(6)定期点検調書'!$AH$12:$AH$5000,$C79,'(6)定期点検調書'!$BF$12:$BF$5000,$V$7)&gt;=1,$V$7,IF(COUNTIFS('(6)定期点検調書'!$B$12:$B$5000,AR$75,'(6)定期点検調書'!$AH$12:$AH$5000,$C79,'(6)定期点検調書'!$BF$12:$BF$5000,$U$7)&gt;=1,$U$7,IF(COUNTIFS('(6)定期点検調書'!$B$12:$B$5000,AR$75,'(6)定期点検調書'!$AH$12:$AH$5000,$C79,'(6)定期点検調書'!$BF$12:$BF$5000,$T$7)&gt;=1,$T$7,IF(COUNTIFS('(6)定期点検調書'!$B$12:$B$5000,AR$75,'(6)定期点検調書'!$AH$12:$AH$5000,$C79,'(6)定期点検調書'!$BF$12:$BF$5000,$S$7)&gt;=1,$S$7,""))))))</f>
        <v/>
      </c>
      <c r="AS79" s="465" t="str">
        <f>IF(AS$75="","",IF(COUNTIFS('(6)定期点検調書'!$B$12:$B$5000,AS$75,'(6)定期点検調書'!$AH$12:$AH$5000,$C79,'(6)定期点検調書'!$BF$12:$BF$5000,$W$7)&gt;=1,$W$7,IF(COUNTIFS('(6)定期点検調書'!$B$12:$B$5000,AS$75,'(6)定期点検調書'!$AH$12:$AH$5000,$C79,'(6)定期点検調書'!$BF$12:$BF$5000,$V$7)&gt;=1,$V$7,IF(COUNTIFS('(6)定期点検調書'!$B$12:$B$5000,AS$75,'(6)定期点検調書'!$AH$12:$AH$5000,$C79,'(6)定期点検調書'!$BF$12:$BF$5000,$U$7)&gt;=1,$U$7,IF(COUNTIFS('(6)定期点検調書'!$B$12:$B$5000,AS$75,'(6)定期点検調書'!$AH$12:$AH$5000,$C79,'(6)定期点検調書'!$BF$12:$BF$5000,$T$7)&gt;=1,$T$7,IF(COUNTIFS('(6)定期点検調書'!$B$12:$B$5000,AS$75,'(6)定期点検調書'!$AH$12:$AH$5000,$C79,'(6)定期点検調書'!$BF$12:$BF$5000,$S$7)&gt;=1,$S$7,""))))))</f>
        <v/>
      </c>
      <c r="AT79" s="465" t="str">
        <f>IF(AT$75="","",IF(COUNTIFS('(6)定期点検調書'!$B$12:$B$5000,AT$75,'(6)定期点検調書'!$AH$12:$AH$5000,$C79,'(6)定期点検調書'!$BF$12:$BF$5000,$W$7)&gt;=1,$W$7,IF(COUNTIFS('(6)定期点検調書'!$B$12:$B$5000,AT$75,'(6)定期点検調書'!$AH$12:$AH$5000,$C79,'(6)定期点検調書'!$BF$12:$BF$5000,$V$7)&gt;=1,$V$7,IF(COUNTIFS('(6)定期点検調書'!$B$12:$B$5000,AT$75,'(6)定期点検調書'!$AH$12:$AH$5000,$C79,'(6)定期点検調書'!$BF$12:$BF$5000,$U$7)&gt;=1,$U$7,IF(COUNTIFS('(6)定期点検調書'!$B$12:$B$5000,AT$75,'(6)定期点検調書'!$AH$12:$AH$5000,$C79,'(6)定期点検調書'!$BF$12:$BF$5000,$T$7)&gt;=1,$T$7,IF(COUNTIFS('(6)定期点検調書'!$B$12:$B$5000,AT$75,'(6)定期点検調書'!$AH$12:$AH$5000,$C79,'(6)定期点検調書'!$BF$12:$BF$5000,$S$7)&gt;=1,$S$7,""))))))</f>
        <v/>
      </c>
      <c r="AU79" s="465" t="str">
        <f>IF(AU$75="","",IF(COUNTIFS('(6)定期点検調書'!$B$12:$B$5000,AU$75,'(6)定期点検調書'!$AH$12:$AH$5000,$C79,'(6)定期点検調書'!$BF$12:$BF$5000,$W$7)&gt;=1,$W$7,IF(COUNTIFS('(6)定期点検調書'!$B$12:$B$5000,AU$75,'(6)定期点検調書'!$AH$12:$AH$5000,$C79,'(6)定期点検調書'!$BF$12:$BF$5000,$V$7)&gt;=1,$V$7,IF(COUNTIFS('(6)定期点検調書'!$B$12:$B$5000,AU$75,'(6)定期点検調書'!$AH$12:$AH$5000,$C79,'(6)定期点検調書'!$BF$12:$BF$5000,$U$7)&gt;=1,$U$7,IF(COUNTIFS('(6)定期点検調書'!$B$12:$B$5000,AU$75,'(6)定期点検調書'!$AH$12:$AH$5000,$C79,'(6)定期点検調書'!$BF$12:$BF$5000,$T$7)&gt;=1,$T$7,IF(COUNTIFS('(6)定期点検調書'!$B$12:$B$5000,AU$75,'(6)定期点検調書'!$AH$12:$AH$5000,$C79,'(6)定期点検調書'!$BF$12:$BF$5000,$S$7)&gt;=1,$S$7,""))))))</f>
        <v/>
      </c>
      <c r="AV79" s="465" t="str">
        <f>IF(AV$75="","",IF(COUNTIFS('(6)定期点検調書'!$B$12:$B$5000,AV$75,'(6)定期点検調書'!$AH$12:$AH$5000,$C79,'(6)定期点検調書'!$BF$12:$BF$5000,$W$7)&gt;=1,$W$7,IF(COUNTIFS('(6)定期点検調書'!$B$12:$B$5000,AV$75,'(6)定期点検調書'!$AH$12:$AH$5000,$C79,'(6)定期点検調書'!$BF$12:$BF$5000,$V$7)&gt;=1,$V$7,IF(COUNTIFS('(6)定期点検調書'!$B$12:$B$5000,AV$75,'(6)定期点検調書'!$AH$12:$AH$5000,$C79,'(6)定期点検調書'!$BF$12:$BF$5000,$U$7)&gt;=1,$U$7,IF(COUNTIFS('(6)定期点検調書'!$B$12:$B$5000,AV$75,'(6)定期点検調書'!$AH$12:$AH$5000,$C79,'(6)定期点検調書'!$BF$12:$BF$5000,$T$7)&gt;=1,$T$7,IF(COUNTIFS('(6)定期点検調書'!$B$12:$B$5000,AV$75,'(6)定期点検調書'!$AH$12:$AH$5000,$C79,'(6)定期点検調書'!$BF$12:$BF$5000,$S$7)&gt;=1,$S$7,""))))))</f>
        <v/>
      </c>
      <c r="AW79" s="465" t="str">
        <f>IF(AW$75="","",IF(COUNTIFS('(6)定期点検調書'!$B$12:$B$5000,AW$75,'(6)定期点検調書'!$AH$12:$AH$5000,$C79,'(6)定期点検調書'!$BF$12:$BF$5000,$W$7)&gt;=1,$W$7,IF(COUNTIFS('(6)定期点検調書'!$B$12:$B$5000,AW$75,'(6)定期点検調書'!$AH$12:$AH$5000,$C79,'(6)定期点検調書'!$BF$12:$BF$5000,$V$7)&gt;=1,$V$7,IF(COUNTIFS('(6)定期点検調書'!$B$12:$B$5000,AW$75,'(6)定期点検調書'!$AH$12:$AH$5000,$C79,'(6)定期点検調書'!$BF$12:$BF$5000,$U$7)&gt;=1,$U$7,IF(COUNTIFS('(6)定期点検調書'!$B$12:$B$5000,AW$75,'(6)定期点検調書'!$AH$12:$AH$5000,$C79,'(6)定期点検調書'!$BF$12:$BF$5000,$T$7)&gt;=1,$T$7,IF(COUNTIFS('(6)定期点検調書'!$B$12:$B$5000,AW$75,'(6)定期点検調書'!$AH$12:$AH$5000,$C79,'(6)定期点検調書'!$BF$12:$BF$5000,$S$7)&gt;=1,$S$7,""))))))</f>
        <v/>
      </c>
      <c r="AX79" s="465" t="str">
        <f>IF(AX$75="","",IF(COUNTIFS('(6)定期点検調書'!$B$12:$B$5000,AX$75,'(6)定期点検調書'!$AH$12:$AH$5000,$C79,'(6)定期点検調書'!$BF$12:$BF$5000,$W$7)&gt;=1,$W$7,IF(COUNTIFS('(6)定期点検調書'!$B$12:$B$5000,AX$75,'(6)定期点検調書'!$AH$12:$AH$5000,$C79,'(6)定期点検調書'!$BF$12:$BF$5000,$V$7)&gt;=1,$V$7,IF(COUNTIFS('(6)定期点検調書'!$B$12:$B$5000,AX$75,'(6)定期点検調書'!$AH$12:$AH$5000,$C79,'(6)定期点検調書'!$BF$12:$BF$5000,$U$7)&gt;=1,$U$7,IF(COUNTIFS('(6)定期点検調書'!$B$12:$B$5000,AX$75,'(6)定期点検調書'!$AH$12:$AH$5000,$C79,'(6)定期点検調書'!$BF$12:$BF$5000,$T$7)&gt;=1,$T$7,IF(COUNTIFS('(6)定期点検調書'!$B$12:$B$5000,AX$75,'(6)定期点検調書'!$AH$12:$AH$5000,$C79,'(6)定期点検調書'!$BF$12:$BF$5000,$S$7)&gt;=1,$S$7,""))))))</f>
        <v/>
      </c>
      <c r="AY79" s="465" t="str">
        <f>IF(AY$75="","",IF(COUNTIFS('(6)定期点検調書'!$B$12:$B$5000,AY$75,'(6)定期点検調書'!$AH$12:$AH$5000,$C79,'(6)定期点検調書'!$BF$12:$BF$5000,$W$7)&gt;=1,$W$7,IF(COUNTIFS('(6)定期点検調書'!$B$12:$B$5000,AY$75,'(6)定期点検調書'!$AH$12:$AH$5000,$C79,'(6)定期点検調書'!$BF$12:$BF$5000,$V$7)&gt;=1,$V$7,IF(COUNTIFS('(6)定期点検調書'!$B$12:$B$5000,AY$75,'(6)定期点検調書'!$AH$12:$AH$5000,$C79,'(6)定期点検調書'!$BF$12:$BF$5000,$U$7)&gt;=1,$U$7,IF(COUNTIFS('(6)定期点検調書'!$B$12:$B$5000,AY$75,'(6)定期点検調書'!$AH$12:$AH$5000,$C79,'(6)定期点検調書'!$BF$12:$BF$5000,$T$7)&gt;=1,$T$7,IF(COUNTIFS('(6)定期点検調書'!$B$12:$B$5000,AY$75,'(6)定期点検調書'!$AH$12:$AH$5000,$C79,'(6)定期点検調書'!$BF$12:$BF$5000,$S$7)&gt;=1,$S$7,""))))))</f>
        <v/>
      </c>
      <c r="AZ79" s="465" t="str">
        <f>IF(AZ$75="","",IF(COUNTIFS('(6)定期点検調書'!$B$12:$B$5000,AZ$75,'(6)定期点検調書'!$AH$12:$AH$5000,$C79,'(6)定期点検調書'!$BF$12:$BF$5000,$W$7)&gt;=1,$W$7,IF(COUNTIFS('(6)定期点検調書'!$B$12:$B$5000,AZ$75,'(6)定期点検調書'!$AH$12:$AH$5000,$C79,'(6)定期点検調書'!$BF$12:$BF$5000,$V$7)&gt;=1,$V$7,IF(COUNTIFS('(6)定期点検調書'!$B$12:$B$5000,AZ$75,'(6)定期点検調書'!$AH$12:$AH$5000,$C79,'(6)定期点検調書'!$BF$12:$BF$5000,$U$7)&gt;=1,$U$7,IF(COUNTIFS('(6)定期点検調書'!$B$12:$B$5000,AZ$75,'(6)定期点検調書'!$AH$12:$AH$5000,$C79,'(6)定期点検調書'!$BF$12:$BF$5000,$T$7)&gt;=1,$T$7,IF(COUNTIFS('(6)定期点検調書'!$B$12:$B$5000,AZ$75,'(6)定期点検調書'!$AH$12:$AH$5000,$C79,'(6)定期点検調書'!$BF$12:$BF$5000,$S$7)&gt;=1,$S$7,""))))))</f>
        <v/>
      </c>
      <c r="BA79" s="466" t="str">
        <f>IF(BA$75="","",IF(COUNTIFS('(6)定期点検調書'!$B$12:$B$5000,BA$75,'(6)定期点検調書'!$AH$12:$AH$5000,$C79,'(6)定期点検調書'!$BF$12:$BF$5000,$W$7)&gt;=1,$W$7,IF(COUNTIFS('(6)定期点検調書'!$B$12:$B$5000,BA$75,'(6)定期点検調書'!$AH$12:$AH$5000,$C79,'(6)定期点検調書'!$BF$12:$BF$5000,$V$7)&gt;=1,$V$7,IF(COUNTIFS('(6)定期点検調書'!$B$12:$B$5000,BA$75,'(6)定期点検調書'!$AH$12:$AH$5000,$C79,'(6)定期点検調書'!$BF$12:$BF$5000,$U$7)&gt;=1,$U$7,IF(COUNTIFS('(6)定期点検調書'!$B$12:$B$5000,BA$75,'(6)定期点検調書'!$AH$12:$AH$5000,$C79,'(6)定期点検調書'!$BF$12:$BF$5000,$T$7)&gt;=1,$T$7,IF(COUNTIFS('(6)定期点検調書'!$B$12:$B$5000,BA$75,'(6)定期点検調書'!$AH$12:$AH$5000,$C79,'(6)定期点検調書'!$BF$12:$BF$5000,$S$7)&gt;=1,$S$7,""))))))</f>
        <v/>
      </c>
      <c r="BB79" s="1"/>
      <c r="BC79" s="1"/>
    </row>
    <row r="80" spans="2:55" ht="18.75" customHeight="1" x14ac:dyDescent="0.2">
      <c r="B80" s="1854"/>
      <c r="C80" s="1841" t="str">
        <f>ﾃﾞｰﾀ一覧!$U$22</f>
        <v>覆工背面変状</v>
      </c>
      <c r="D80" s="1842"/>
      <c r="E80" s="1842"/>
      <c r="F80" s="1842"/>
      <c r="G80" s="1843"/>
      <c r="H80" s="467" t="str">
        <f>IF(H$75="","",IF(COUNTIFS('(6)定期点検調書'!$B$12:$B$5000,H$75,'(6)定期点検調書'!$AH$12:$AH$5000,$C80,'(6)定期点検調書'!$BF$12:$BF$5000,$W$7)&gt;=1,$W$7,IF(COUNTIFS('(6)定期点検調書'!$B$12:$B$5000,H$75,'(6)定期点検調書'!$AH$12:$AH$5000,$C80,'(6)定期点検調書'!$BF$12:$BF$5000,$V$7)&gt;=1,$V$7,IF(COUNTIFS('(6)定期点検調書'!$B$12:$B$5000,H$75,'(6)定期点検調書'!$AH$12:$AH$5000,$C80,'(6)定期点検調書'!$BF$12:$BF$5000,$U$7)&gt;=1,$U$7,IF(COUNTIFS('(6)定期点検調書'!$B$12:$B$5000,H$75,'(6)定期点検調書'!$AH$12:$AH$5000,$C80,'(6)定期点検調書'!$BF$12:$BF$5000,$T$7)&gt;=1,$T$7,IF(COUNTIFS('(6)定期点検調書'!$B$12:$B$5000,H$75,'(6)定期点検調書'!$AH$12:$AH$5000,$C80,'(6)定期点検調書'!$BF$12:$BF$5000,$S$7)&gt;=1,$S$7,""))))))</f>
        <v/>
      </c>
      <c r="I80" s="465" t="str">
        <f>IF(I$75="","",IF(COUNTIFS('(6)定期点検調書'!$B$12:$B$5000,I$75,'(6)定期点検調書'!$AH$12:$AH$5000,$C80,'(6)定期点検調書'!$BF$12:$BF$5000,$W$7)&gt;=1,$W$7,IF(COUNTIFS('(6)定期点検調書'!$B$12:$B$5000,I$75,'(6)定期点検調書'!$AH$12:$AH$5000,$C80,'(6)定期点検調書'!$BF$12:$BF$5000,$V$7)&gt;=1,$V$7,IF(COUNTIFS('(6)定期点検調書'!$B$12:$B$5000,I$75,'(6)定期点検調書'!$AH$12:$AH$5000,$C80,'(6)定期点検調書'!$BF$12:$BF$5000,$U$7)&gt;=1,$U$7,IF(COUNTIFS('(6)定期点検調書'!$B$12:$B$5000,I$75,'(6)定期点検調書'!$AH$12:$AH$5000,$C80,'(6)定期点検調書'!$BF$12:$BF$5000,$T$7)&gt;=1,$T$7,IF(COUNTIFS('(6)定期点検調書'!$B$12:$B$5000,I$75,'(6)定期点検調書'!$AH$12:$AH$5000,$C80,'(6)定期点検調書'!$BF$12:$BF$5000,$S$7)&gt;=1,$S$7,""))))))</f>
        <v/>
      </c>
      <c r="J80" s="465" t="str">
        <f>IF(J$75="","",IF(COUNTIFS('(6)定期点検調書'!$B$12:$B$5000,J$75,'(6)定期点検調書'!$AH$12:$AH$5000,$C80,'(6)定期点検調書'!$BF$12:$BF$5000,$W$7)&gt;=1,$W$7,IF(COUNTIFS('(6)定期点検調書'!$B$12:$B$5000,J$75,'(6)定期点検調書'!$AH$12:$AH$5000,$C80,'(6)定期点検調書'!$BF$12:$BF$5000,$V$7)&gt;=1,$V$7,IF(COUNTIFS('(6)定期点検調書'!$B$12:$B$5000,J$75,'(6)定期点検調書'!$AH$12:$AH$5000,$C80,'(6)定期点検調書'!$BF$12:$BF$5000,$U$7)&gt;=1,$U$7,IF(COUNTIFS('(6)定期点検調書'!$B$12:$B$5000,J$75,'(6)定期点検調書'!$AH$12:$AH$5000,$C80,'(6)定期点検調書'!$BF$12:$BF$5000,$T$7)&gt;=1,$T$7,IF(COUNTIFS('(6)定期点検調書'!$B$12:$B$5000,J$75,'(6)定期点検調書'!$AH$12:$AH$5000,$C80,'(6)定期点検調書'!$BF$12:$BF$5000,$S$7)&gt;=1,$S$7,""))))))</f>
        <v/>
      </c>
      <c r="K80" s="465" t="str">
        <f>IF(K$75="","",IF(COUNTIFS('(6)定期点検調書'!$B$12:$B$5000,K$75,'(6)定期点検調書'!$AH$12:$AH$5000,$C80,'(6)定期点検調書'!$BF$12:$BF$5000,$W$7)&gt;=1,$W$7,IF(COUNTIFS('(6)定期点検調書'!$B$12:$B$5000,K$75,'(6)定期点検調書'!$AH$12:$AH$5000,$C80,'(6)定期点検調書'!$BF$12:$BF$5000,$V$7)&gt;=1,$V$7,IF(COUNTIFS('(6)定期点検調書'!$B$12:$B$5000,K$75,'(6)定期点検調書'!$AH$12:$AH$5000,$C80,'(6)定期点検調書'!$BF$12:$BF$5000,$U$7)&gt;=1,$U$7,IF(COUNTIFS('(6)定期点検調書'!$B$12:$B$5000,K$75,'(6)定期点検調書'!$AH$12:$AH$5000,$C80,'(6)定期点検調書'!$BF$12:$BF$5000,$T$7)&gt;=1,$T$7,IF(COUNTIFS('(6)定期点検調書'!$B$12:$B$5000,K$75,'(6)定期点検調書'!$AH$12:$AH$5000,$C80,'(6)定期点検調書'!$BF$12:$BF$5000,$S$7)&gt;=1,$S$7,""))))))</f>
        <v/>
      </c>
      <c r="L80" s="465" t="str">
        <f>IF(L$75="","",IF(COUNTIFS('(6)定期点検調書'!$B$12:$B$5000,L$75,'(6)定期点検調書'!$AH$12:$AH$5000,$C80,'(6)定期点検調書'!$BF$12:$BF$5000,$W$7)&gt;=1,$W$7,IF(COUNTIFS('(6)定期点検調書'!$B$12:$B$5000,L$75,'(6)定期点検調書'!$AH$12:$AH$5000,$C80,'(6)定期点検調書'!$BF$12:$BF$5000,$V$7)&gt;=1,$V$7,IF(COUNTIFS('(6)定期点検調書'!$B$12:$B$5000,L$75,'(6)定期点検調書'!$AH$12:$AH$5000,$C80,'(6)定期点検調書'!$BF$12:$BF$5000,$U$7)&gt;=1,$U$7,IF(COUNTIFS('(6)定期点検調書'!$B$12:$B$5000,L$75,'(6)定期点検調書'!$AH$12:$AH$5000,$C80,'(6)定期点検調書'!$BF$12:$BF$5000,$T$7)&gt;=1,$T$7,IF(COUNTIFS('(6)定期点検調書'!$B$12:$B$5000,L$75,'(6)定期点検調書'!$AH$12:$AH$5000,$C80,'(6)定期点検調書'!$BF$12:$BF$5000,$S$7)&gt;=1,$S$7,""))))))</f>
        <v/>
      </c>
      <c r="M80" s="465" t="str">
        <f>IF(M$75="","",IF(COUNTIFS('(6)定期点検調書'!$B$12:$B$5000,M$75,'(6)定期点検調書'!$AH$12:$AH$5000,$C80,'(6)定期点検調書'!$BF$12:$BF$5000,$W$7)&gt;=1,$W$7,IF(COUNTIFS('(6)定期点検調書'!$B$12:$B$5000,M$75,'(6)定期点検調書'!$AH$12:$AH$5000,$C80,'(6)定期点検調書'!$BF$12:$BF$5000,$V$7)&gt;=1,$V$7,IF(COUNTIFS('(6)定期点検調書'!$B$12:$B$5000,M$75,'(6)定期点検調書'!$AH$12:$AH$5000,$C80,'(6)定期点検調書'!$BF$12:$BF$5000,$U$7)&gt;=1,$U$7,IF(COUNTIFS('(6)定期点検調書'!$B$12:$B$5000,M$75,'(6)定期点検調書'!$AH$12:$AH$5000,$C80,'(6)定期点検調書'!$BF$12:$BF$5000,$T$7)&gt;=1,$T$7,IF(COUNTIFS('(6)定期点検調書'!$B$12:$B$5000,M$75,'(6)定期点検調書'!$AH$12:$AH$5000,$C80,'(6)定期点検調書'!$BF$12:$BF$5000,$S$7)&gt;=1,$S$7,""))))))</f>
        <v/>
      </c>
      <c r="N80" s="465" t="str">
        <f>IF(N$75="","",IF(COUNTIFS('(6)定期点検調書'!$B$12:$B$5000,N$75,'(6)定期点検調書'!$AH$12:$AH$5000,$C80,'(6)定期点検調書'!$BF$12:$BF$5000,$W$7)&gt;=1,$W$7,IF(COUNTIFS('(6)定期点検調書'!$B$12:$B$5000,N$75,'(6)定期点検調書'!$AH$12:$AH$5000,$C80,'(6)定期点検調書'!$BF$12:$BF$5000,$V$7)&gt;=1,$V$7,IF(COUNTIFS('(6)定期点検調書'!$B$12:$B$5000,N$75,'(6)定期点検調書'!$AH$12:$AH$5000,$C80,'(6)定期点検調書'!$BF$12:$BF$5000,$U$7)&gt;=1,$U$7,IF(COUNTIFS('(6)定期点検調書'!$B$12:$B$5000,N$75,'(6)定期点検調書'!$AH$12:$AH$5000,$C80,'(6)定期点検調書'!$BF$12:$BF$5000,$T$7)&gt;=1,$T$7,IF(COUNTIFS('(6)定期点検調書'!$B$12:$B$5000,N$75,'(6)定期点検調書'!$AH$12:$AH$5000,$C80,'(6)定期点検調書'!$BF$12:$BF$5000,$S$7)&gt;=1,$S$7,""))))))</f>
        <v/>
      </c>
      <c r="O80" s="465" t="str">
        <f>IF(O$75="","",IF(COUNTIFS('(6)定期点検調書'!$B$12:$B$5000,O$75,'(6)定期点検調書'!$AH$12:$AH$5000,$C80,'(6)定期点検調書'!$BF$12:$BF$5000,$W$7)&gt;=1,$W$7,IF(COUNTIFS('(6)定期点検調書'!$B$12:$B$5000,O$75,'(6)定期点検調書'!$AH$12:$AH$5000,$C80,'(6)定期点検調書'!$BF$12:$BF$5000,$V$7)&gt;=1,$V$7,IF(COUNTIFS('(6)定期点検調書'!$B$12:$B$5000,O$75,'(6)定期点検調書'!$AH$12:$AH$5000,$C80,'(6)定期点検調書'!$BF$12:$BF$5000,$U$7)&gt;=1,$U$7,IF(COUNTIFS('(6)定期点検調書'!$B$12:$B$5000,O$75,'(6)定期点検調書'!$AH$12:$AH$5000,$C80,'(6)定期点検調書'!$BF$12:$BF$5000,$T$7)&gt;=1,$T$7,IF(COUNTIFS('(6)定期点検調書'!$B$12:$B$5000,O$75,'(6)定期点検調書'!$AH$12:$AH$5000,$C80,'(6)定期点検調書'!$BF$12:$BF$5000,$S$7)&gt;=1,$S$7,""))))))</f>
        <v/>
      </c>
      <c r="P80" s="465" t="str">
        <f>IF(P$75="","",IF(COUNTIFS('(6)定期点検調書'!$B$12:$B$5000,P$75,'(6)定期点検調書'!$AH$12:$AH$5000,$C80,'(6)定期点検調書'!$BF$12:$BF$5000,$W$7)&gt;=1,$W$7,IF(COUNTIFS('(6)定期点検調書'!$B$12:$B$5000,P$75,'(6)定期点検調書'!$AH$12:$AH$5000,$C80,'(6)定期点検調書'!$BF$12:$BF$5000,$V$7)&gt;=1,$V$7,IF(COUNTIFS('(6)定期点検調書'!$B$12:$B$5000,P$75,'(6)定期点検調書'!$AH$12:$AH$5000,$C80,'(6)定期点検調書'!$BF$12:$BF$5000,$U$7)&gt;=1,$U$7,IF(COUNTIFS('(6)定期点検調書'!$B$12:$B$5000,P$75,'(6)定期点検調書'!$AH$12:$AH$5000,$C80,'(6)定期点検調書'!$BF$12:$BF$5000,$T$7)&gt;=1,$T$7,IF(COUNTIFS('(6)定期点検調書'!$B$12:$B$5000,P$75,'(6)定期点検調書'!$AH$12:$AH$5000,$C80,'(6)定期点検調書'!$BF$12:$BF$5000,$S$7)&gt;=1,$S$7,""))))))</f>
        <v/>
      </c>
      <c r="Q80" s="465" t="str">
        <f>IF(Q$75="","",IF(COUNTIFS('(6)定期点検調書'!$B$12:$B$5000,Q$75,'(6)定期点検調書'!$AH$12:$AH$5000,$C80,'(6)定期点検調書'!$BF$12:$BF$5000,$W$7)&gt;=1,$W$7,IF(COUNTIFS('(6)定期点検調書'!$B$12:$B$5000,Q$75,'(6)定期点検調書'!$AH$12:$AH$5000,$C80,'(6)定期点検調書'!$BF$12:$BF$5000,$V$7)&gt;=1,$V$7,IF(COUNTIFS('(6)定期点検調書'!$B$12:$B$5000,Q$75,'(6)定期点検調書'!$AH$12:$AH$5000,$C80,'(6)定期点検調書'!$BF$12:$BF$5000,$U$7)&gt;=1,$U$7,IF(COUNTIFS('(6)定期点検調書'!$B$12:$B$5000,Q$75,'(6)定期点検調書'!$AH$12:$AH$5000,$C80,'(6)定期点検調書'!$BF$12:$BF$5000,$T$7)&gt;=1,$T$7,IF(COUNTIFS('(6)定期点検調書'!$B$12:$B$5000,Q$75,'(6)定期点検調書'!$AH$12:$AH$5000,$C80,'(6)定期点検調書'!$BF$12:$BF$5000,$S$7)&gt;=1,$S$7,""))))))</f>
        <v/>
      </c>
      <c r="R80" s="465" t="str">
        <f>IF(R$75="","",IF(COUNTIFS('(6)定期点検調書'!$B$12:$B$5000,R$75,'(6)定期点検調書'!$AH$12:$AH$5000,$C80,'(6)定期点検調書'!$BF$12:$BF$5000,$W$7)&gt;=1,$W$7,IF(COUNTIFS('(6)定期点検調書'!$B$12:$B$5000,R$75,'(6)定期点検調書'!$AH$12:$AH$5000,$C80,'(6)定期点検調書'!$BF$12:$BF$5000,$V$7)&gt;=1,$V$7,IF(COUNTIFS('(6)定期点検調書'!$B$12:$B$5000,R$75,'(6)定期点検調書'!$AH$12:$AH$5000,$C80,'(6)定期点検調書'!$BF$12:$BF$5000,$U$7)&gt;=1,$U$7,IF(COUNTIFS('(6)定期点検調書'!$B$12:$B$5000,R$75,'(6)定期点検調書'!$AH$12:$AH$5000,$C80,'(6)定期点検調書'!$BF$12:$BF$5000,$T$7)&gt;=1,$T$7,IF(COUNTIFS('(6)定期点検調書'!$B$12:$B$5000,R$75,'(6)定期点検調書'!$AH$12:$AH$5000,$C80,'(6)定期点検調書'!$BF$12:$BF$5000,$S$7)&gt;=1,$S$7,""))))))</f>
        <v/>
      </c>
      <c r="S80" s="465" t="str">
        <f>IF(S$75="","",IF(COUNTIFS('(6)定期点検調書'!$B$12:$B$5000,S$75,'(6)定期点検調書'!$AH$12:$AH$5000,$C80,'(6)定期点検調書'!$BF$12:$BF$5000,$W$7)&gt;=1,$W$7,IF(COUNTIFS('(6)定期点検調書'!$B$12:$B$5000,S$75,'(6)定期点検調書'!$AH$12:$AH$5000,$C80,'(6)定期点検調書'!$BF$12:$BF$5000,$V$7)&gt;=1,$V$7,IF(COUNTIFS('(6)定期点検調書'!$B$12:$B$5000,S$75,'(6)定期点検調書'!$AH$12:$AH$5000,$C80,'(6)定期点検調書'!$BF$12:$BF$5000,$U$7)&gt;=1,$U$7,IF(COUNTIFS('(6)定期点検調書'!$B$12:$B$5000,S$75,'(6)定期点検調書'!$AH$12:$AH$5000,$C80,'(6)定期点検調書'!$BF$12:$BF$5000,$T$7)&gt;=1,$T$7,IF(COUNTIFS('(6)定期点検調書'!$B$12:$B$5000,S$75,'(6)定期点検調書'!$AH$12:$AH$5000,$C80,'(6)定期点検調書'!$BF$12:$BF$5000,$S$7)&gt;=1,$S$7,""))))))</f>
        <v/>
      </c>
      <c r="T80" s="465" t="str">
        <f>IF(T$75="","",IF(COUNTIFS('(6)定期点検調書'!$B$12:$B$5000,T$75,'(6)定期点検調書'!$AH$12:$AH$5000,$C80,'(6)定期点検調書'!$BF$12:$BF$5000,$W$7)&gt;=1,$W$7,IF(COUNTIFS('(6)定期点検調書'!$B$12:$B$5000,T$75,'(6)定期点検調書'!$AH$12:$AH$5000,$C80,'(6)定期点検調書'!$BF$12:$BF$5000,$V$7)&gt;=1,$V$7,IF(COUNTIFS('(6)定期点検調書'!$B$12:$B$5000,T$75,'(6)定期点検調書'!$AH$12:$AH$5000,$C80,'(6)定期点検調書'!$BF$12:$BF$5000,$U$7)&gt;=1,$U$7,IF(COUNTIFS('(6)定期点検調書'!$B$12:$B$5000,T$75,'(6)定期点検調書'!$AH$12:$AH$5000,$C80,'(6)定期点検調書'!$BF$12:$BF$5000,$T$7)&gt;=1,$T$7,IF(COUNTIFS('(6)定期点検調書'!$B$12:$B$5000,T$75,'(6)定期点検調書'!$AH$12:$AH$5000,$C80,'(6)定期点検調書'!$BF$12:$BF$5000,$S$7)&gt;=1,$S$7,""))))))</f>
        <v/>
      </c>
      <c r="U80" s="465" t="str">
        <f>IF(U$75="","",IF(COUNTIFS('(6)定期点検調書'!$B$12:$B$5000,U$75,'(6)定期点検調書'!$AH$12:$AH$5000,$C80,'(6)定期点検調書'!$BF$12:$BF$5000,$W$7)&gt;=1,$W$7,IF(COUNTIFS('(6)定期点検調書'!$B$12:$B$5000,U$75,'(6)定期点検調書'!$AH$12:$AH$5000,$C80,'(6)定期点検調書'!$BF$12:$BF$5000,$V$7)&gt;=1,$V$7,IF(COUNTIFS('(6)定期点検調書'!$B$12:$B$5000,U$75,'(6)定期点検調書'!$AH$12:$AH$5000,$C80,'(6)定期点検調書'!$BF$12:$BF$5000,$U$7)&gt;=1,$U$7,IF(COUNTIFS('(6)定期点検調書'!$B$12:$B$5000,U$75,'(6)定期点検調書'!$AH$12:$AH$5000,$C80,'(6)定期点検調書'!$BF$12:$BF$5000,$T$7)&gt;=1,$T$7,IF(COUNTIFS('(6)定期点検調書'!$B$12:$B$5000,U$75,'(6)定期点検調書'!$AH$12:$AH$5000,$C80,'(6)定期点検調書'!$BF$12:$BF$5000,$S$7)&gt;=1,$S$7,""))))))</f>
        <v/>
      </c>
      <c r="V80" s="465" t="str">
        <f>IF(V$75="","",IF(COUNTIFS('(6)定期点検調書'!$B$12:$B$5000,V$75,'(6)定期点検調書'!$AH$12:$AH$5000,$C80,'(6)定期点検調書'!$BF$12:$BF$5000,$W$7)&gt;=1,$W$7,IF(COUNTIFS('(6)定期点検調書'!$B$12:$B$5000,V$75,'(6)定期点検調書'!$AH$12:$AH$5000,$C80,'(6)定期点検調書'!$BF$12:$BF$5000,$V$7)&gt;=1,$V$7,IF(COUNTIFS('(6)定期点検調書'!$B$12:$B$5000,V$75,'(6)定期点検調書'!$AH$12:$AH$5000,$C80,'(6)定期点検調書'!$BF$12:$BF$5000,$U$7)&gt;=1,$U$7,IF(COUNTIFS('(6)定期点検調書'!$B$12:$B$5000,V$75,'(6)定期点検調書'!$AH$12:$AH$5000,$C80,'(6)定期点検調書'!$BF$12:$BF$5000,$T$7)&gt;=1,$T$7,IF(COUNTIFS('(6)定期点検調書'!$B$12:$B$5000,V$75,'(6)定期点検調書'!$AH$12:$AH$5000,$C80,'(6)定期点検調書'!$BF$12:$BF$5000,$S$7)&gt;=1,$S$7,""))))))</f>
        <v/>
      </c>
      <c r="W80" s="465" t="str">
        <f>IF(W$75="","",IF(COUNTIFS('(6)定期点検調書'!$B$12:$B$5000,W$75,'(6)定期点検調書'!$AH$12:$AH$5000,$C80,'(6)定期点検調書'!$BF$12:$BF$5000,$W$7)&gt;=1,$W$7,IF(COUNTIFS('(6)定期点検調書'!$B$12:$B$5000,W$75,'(6)定期点検調書'!$AH$12:$AH$5000,$C80,'(6)定期点検調書'!$BF$12:$BF$5000,$V$7)&gt;=1,$V$7,IF(COUNTIFS('(6)定期点検調書'!$B$12:$B$5000,W$75,'(6)定期点検調書'!$AH$12:$AH$5000,$C80,'(6)定期点検調書'!$BF$12:$BF$5000,$U$7)&gt;=1,$U$7,IF(COUNTIFS('(6)定期点検調書'!$B$12:$B$5000,W$75,'(6)定期点検調書'!$AH$12:$AH$5000,$C80,'(6)定期点検調書'!$BF$12:$BF$5000,$T$7)&gt;=1,$T$7,IF(COUNTIFS('(6)定期点検調書'!$B$12:$B$5000,W$75,'(6)定期点検調書'!$AH$12:$AH$5000,$C80,'(6)定期点検調書'!$BF$12:$BF$5000,$S$7)&gt;=1,$S$7,""))))))</f>
        <v/>
      </c>
      <c r="X80" s="465" t="str">
        <f>IF(X$75="","",IF(COUNTIFS('(6)定期点検調書'!$B$12:$B$5000,X$75,'(6)定期点検調書'!$AH$12:$AH$5000,$C80,'(6)定期点検調書'!$BF$12:$BF$5000,$W$7)&gt;=1,$W$7,IF(COUNTIFS('(6)定期点検調書'!$B$12:$B$5000,X$75,'(6)定期点検調書'!$AH$12:$AH$5000,$C80,'(6)定期点検調書'!$BF$12:$BF$5000,$V$7)&gt;=1,$V$7,IF(COUNTIFS('(6)定期点検調書'!$B$12:$B$5000,X$75,'(6)定期点検調書'!$AH$12:$AH$5000,$C80,'(6)定期点検調書'!$BF$12:$BF$5000,$U$7)&gt;=1,$U$7,IF(COUNTIFS('(6)定期点検調書'!$B$12:$B$5000,X$75,'(6)定期点検調書'!$AH$12:$AH$5000,$C80,'(6)定期点検調書'!$BF$12:$BF$5000,$T$7)&gt;=1,$T$7,IF(COUNTIFS('(6)定期点検調書'!$B$12:$B$5000,X$75,'(6)定期点検調書'!$AH$12:$AH$5000,$C80,'(6)定期点検調書'!$BF$12:$BF$5000,$S$7)&gt;=1,$S$7,""))))))</f>
        <v/>
      </c>
      <c r="Y80" s="465" t="str">
        <f>IF(Y$75="","",IF(COUNTIFS('(6)定期点検調書'!$B$12:$B$5000,Y$75,'(6)定期点検調書'!$AH$12:$AH$5000,$C80,'(6)定期点検調書'!$BF$12:$BF$5000,$W$7)&gt;=1,$W$7,IF(COUNTIFS('(6)定期点検調書'!$B$12:$B$5000,Y$75,'(6)定期点検調書'!$AH$12:$AH$5000,$C80,'(6)定期点検調書'!$BF$12:$BF$5000,$V$7)&gt;=1,$V$7,IF(COUNTIFS('(6)定期点検調書'!$B$12:$B$5000,Y$75,'(6)定期点検調書'!$AH$12:$AH$5000,$C80,'(6)定期点検調書'!$BF$12:$BF$5000,$U$7)&gt;=1,$U$7,IF(COUNTIFS('(6)定期点検調書'!$B$12:$B$5000,Y$75,'(6)定期点検調書'!$AH$12:$AH$5000,$C80,'(6)定期点検調書'!$BF$12:$BF$5000,$T$7)&gt;=1,$T$7,IF(COUNTIFS('(6)定期点検調書'!$B$12:$B$5000,Y$75,'(6)定期点検調書'!$AH$12:$AH$5000,$C80,'(6)定期点検調書'!$BF$12:$BF$5000,$S$7)&gt;=1,$S$7,""))))))</f>
        <v/>
      </c>
      <c r="Z80" s="465" t="str">
        <f>IF(Z$75="","",IF(COUNTIFS('(6)定期点検調書'!$B$12:$B$5000,Z$75,'(6)定期点検調書'!$AH$12:$AH$5000,$C80,'(6)定期点検調書'!$BF$12:$BF$5000,$W$7)&gt;=1,$W$7,IF(COUNTIFS('(6)定期点検調書'!$B$12:$B$5000,Z$75,'(6)定期点検調書'!$AH$12:$AH$5000,$C80,'(6)定期点検調書'!$BF$12:$BF$5000,$V$7)&gt;=1,$V$7,IF(COUNTIFS('(6)定期点検調書'!$B$12:$B$5000,Z$75,'(6)定期点検調書'!$AH$12:$AH$5000,$C80,'(6)定期点検調書'!$BF$12:$BF$5000,$U$7)&gt;=1,$U$7,IF(COUNTIFS('(6)定期点検調書'!$B$12:$B$5000,Z$75,'(6)定期点検調書'!$AH$12:$AH$5000,$C80,'(6)定期点検調書'!$BF$12:$BF$5000,$T$7)&gt;=1,$T$7,IF(COUNTIFS('(6)定期点検調書'!$B$12:$B$5000,Z$75,'(6)定期点検調書'!$AH$12:$AH$5000,$C80,'(6)定期点検調書'!$BF$12:$BF$5000,$S$7)&gt;=1,$S$7,""))))))</f>
        <v/>
      </c>
      <c r="AA80" s="465" t="str">
        <f>IF(AA$75="","",IF(COUNTIFS('(6)定期点検調書'!$B$12:$B$5000,AA$75,'(6)定期点検調書'!$AH$12:$AH$5000,$C80,'(6)定期点検調書'!$BF$12:$BF$5000,$W$7)&gt;=1,$W$7,IF(COUNTIFS('(6)定期点検調書'!$B$12:$B$5000,AA$75,'(6)定期点検調書'!$AH$12:$AH$5000,$C80,'(6)定期点検調書'!$BF$12:$BF$5000,$V$7)&gt;=1,$V$7,IF(COUNTIFS('(6)定期点検調書'!$B$12:$B$5000,AA$75,'(6)定期点検調書'!$AH$12:$AH$5000,$C80,'(6)定期点検調書'!$BF$12:$BF$5000,$U$7)&gt;=1,$U$7,IF(COUNTIFS('(6)定期点検調書'!$B$12:$B$5000,AA$75,'(6)定期点検調書'!$AH$12:$AH$5000,$C80,'(6)定期点検調書'!$BF$12:$BF$5000,$T$7)&gt;=1,$T$7,IF(COUNTIFS('(6)定期点検調書'!$B$12:$B$5000,AA$75,'(6)定期点検調書'!$AH$12:$AH$5000,$C80,'(6)定期点検調書'!$BF$12:$BF$5000,$S$7)&gt;=1,$S$7,""))))))</f>
        <v/>
      </c>
      <c r="AB80" s="465" t="str">
        <f>IF(AB$75="","",IF(COUNTIFS('(6)定期点検調書'!$B$12:$B$5000,AB$75,'(6)定期点検調書'!$AH$12:$AH$5000,$C80,'(6)定期点検調書'!$BF$12:$BF$5000,$W$7)&gt;=1,$W$7,IF(COUNTIFS('(6)定期点検調書'!$B$12:$B$5000,AB$75,'(6)定期点検調書'!$AH$12:$AH$5000,$C80,'(6)定期点検調書'!$BF$12:$BF$5000,$V$7)&gt;=1,$V$7,IF(COUNTIFS('(6)定期点検調書'!$B$12:$B$5000,AB$75,'(6)定期点検調書'!$AH$12:$AH$5000,$C80,'(6)定期点検調書'!$BF$12:$BF$5000,$U$7)&gt;=1,$U$7,IF(COUNTIFS('(6)定期点検調書'!$B$12:$B$5000,AB$75,'(6)定期点検調書'!$AH$12:$AH$5000,$C80,'(6)定期点検調書'!$BF$12:$BF$5000,$T$7)&gt;=1,$T$7,IF(COUNTIFS('(6)定期点検調書'!$B$12:$B$5000,AB$75,'(6)定期点検調書'!$AH$12:$AH$5000,$C80,'(6)定期点検調書'!$BF$12:$BF$5000,$S$7)&gt;=1,$S$7,""))))))</f>
        <v/>
      </c>
      <c r="AC80" s="465" t="str">
        <f>IF(AC$75="","",IF(COUNTIFS('(6)定期点検調書'!$B$12:$B$5000,AC$75,'(6)定期点検調書'!$AH$12:$AH$5000,$C80,'(6)定期点検調書'!$BF$12:$BF$5000,$W$7)&gt;=1,$W$7,IF(COUNTIFS('(6)定期点検調書'!$B$12:$B$5000,AC$75,'(6)定期点検調書'!$AH$12:$AH$5000,$C80,'(6)定期点検調書'!$BF$12:$BF$5000,$V$7)&gt;=1,$V$7,IF(COUNTIFS('(6)定期点検調書'!$B$12:$B$5000,AC$75,'(6)定期点検調書'!$AH$12:$AH$5000,$C80,'(6)定期点検調書'!$BF$12:$BF$5000,$U$7)&gt;=1,$U$7,IF(COUNTIFS('(6)定期点検調書'!$B$12:$B$5000,AC$75,'(6)定期点検調書'!$AH$12:$AH$5000,$C80,'(6)定期点検調書'!$BF$12:$BF$5000,$T$7)&gt;=1,$T$7,IF(COUNTIFS('(6)定期点検調書'!$B$12:$B$5000,AC$75,'(6)定期点検調書'!$AH$12:$AH$5000,$C80,'(6)定期点検調書'!$BF$12:$BF$5000,$S$7)&gt;=1,$S$7,""))))))</f>
        <v/>
      </c>
      <c r="AD80" s="465" t="str">
        <f>IF(AD$75="","",IF(COUNTIFS('(6)定期点検調書'!$B$12:$B$5000,AD$75,'(6)定期点検調書'!$AH$12:$AH$5000,$C80,'(6)定期点検調書'!$BF$12:$BF$5000,$W$7)&gt;=1,$W$7,IF(COUNTIFS('(6)定期点検調書'!$B$12:$B$5000,AD$75,'(6)定期点検調書'!$AH$12:$AH$5000,$C80,'(6)定期点検調書'!$BF$12:$BF$5000,$V$7)&gt;=1,$V$7,IF(COUNTIFS('(6)定期点検調書'!$B$12:$B$5000,AD$75,'(6)定期点検調書'!$AH$12:$AH$5000,$C80,'(6)定期点検調書'!$BF$12:$BF$5000,$U$7)&gt;=1,$U$7,IF(COUNTIFS('(6)定期点検調書'!$B$12:$B$5000,AD$75,'(6)定期点検調書'!$AH$12:$AH$5000,$C80,'(6)定期点検調書'!$BF$12:$BF$5000,$T$7)&gt;=1,$T$7,IF(COUNTIFS('(6)定期点検調書'!$B$12:$B$5000,AD$75,'(6)定期点検調書'!$AH$12:$AH$5000,$C80,'(6)定期点検調書'!$BF$12:$BF$5000,$S$7)&gt;=1,$S$7,""))))))</f>
        <v/>
      </c>
      <c r="AE80" s="465" t="str">
        <f>IF(AE$75="","",IF(COUNTIFS('(6)定期点検調書'!$B$12:$B$5000,AE$75,'(6)定期点検調書'!$AH$12:$AH$5000,$C80,'(6)定期点検調書'!$BF$12:$BF$5000,$W$7)&gt;=1,$W$7,IF(COUNTIFS('(6)定期点検調書'!$B$12:$B$5000,AE$75,'(6)定期点検調書'!$AH$12:$AH$5000,$C80,'(6)定期点検調書'!$BF$12:$BF$5000,$V$7)&gt;=1,$V$7,IF(COUNTIFS('(6)定期点検調書'!$B$12:$B$5000,AE$75,'(6)定期点検調書'!$AH$12:$AH$5000,$C80,'(6)定期点検調書'!$BF$12:$BF$5000,$U$7)&gt;=1,$U$7,IF(COUNTIFS('(6)定期点検調書'!$B$12:$B$5000,AE$75,'(6)定期点検調書'!$AH$12:$AH$5000,$C80,'(6)定期点検調書'!$BF$12:$BF$5000,$T$7)&gt;=1,$T$7,IF(COUNTIFS('(6)定期点検調書'!$B$12:$B$5000,AE$75,'(6)定期点検調書'!$AH$12:$AH$5000,$C80,'(6)定期点検調書'!$BF$12:$BF$5000,$S$7)&gt;=1,$S$7,""))))))</f>
        <v/>
      </c>
      <c r="AF80" s="465" t="str">
        <f>IF(AF$75="","",IF(COUNTIFS('(6)定期点検調書'!$B$12:$B$5000,AF$75,'(6)定期点検調書'!$AH$12:$AH$5000,$C80,'(6)定期点検調書'!$BF$12:$BF$5000,$W$7)&gt;=1,$W$7,IF(COUNTIFS('(6)定期点検調書'!$B$12:$B$5000,AF$75,'(6)定期点検調書'!$AH$12:$AH$5000,$C80,'(6)定期点検調書'!$BF$12:$BF$5000,$V$7)&gt;=1,$V$7,IF(COUNTIFS('(6)定期点検調書'!$B$12:$B$5000,AF$75,'(6)定期点検調書'!$AH$12:$AH$5000,$C80,'(6)定期点検調書'!$BF$12:$BF$5000,$U$7)&gt;=1,$U$7,IF(COUNTIFS('(6)定期点検調書'!$B$12:$B$5000,AF$75,'(6)定期点検調書'!$AH$12:$AH$5000,$C80,'(6)定期点検調書'!$BF$12:$BF$5000,$T$7)&gt;=1,$T$7,IF(COUNTIFS('(6)定期点検調書'!$B$12:$B$5000,AF$75,'(6)定期点検調書'!$AH$12:$AH$5000,$C80,'(6)定期点検調書'!$BF$12:$BF$5000,$S$7)&gt;=1,$S$7,""))))))</f>
        <v/>
      </c>
      <c r="AG80" s="465" t="str">
        <f>IF(AG$75="","",IF(COUNTIFS('(6)定期点検調書'!$B$12:$B$5000,AG$75,'(6)定期点検調書'!$AH$12:$AH$5000,$C80,'(6)定期点検調書'!$BF$12:$BF$5000,$W$7)&gt;=1,$W$7,IF(COUNTIFS('(6)定期点検調書'!$B$12:$B$5000,AG$75,'(6)定期点検調書'!$AH$12:$AH$5000,$C80,'(6)定期点検調書'!$BF$12:$BF$5000,$V$7)&gt;=1,$V$7,IF(COUNTIFS('(6)定期点検調書'!$B$12:$B$5000,AG$75,'(6)定期点検調書'!$AH$12:$AH$5000,$C80,'(6)定期点検調書'!$BF$12:$BF$5000,$U$7)&gt;=1,$U$7,IF(COUNTIFS('(6)定期点検調書'!$B$12:$B$5000,AG$75,'(6)定期点検調書'!$AH$12:$AH$5000,$C80,'(6)定期点検調書'!$BF$12:$BF$5000,$T$7)&gt;=1,$T$7,IF(COUNTIFS('(6)定期点検調書'!$B$12:$B$5000,AG$75,'(6)定期点検調書'!$AH$12:$AH$5000,$C80,'(6)定期点検調書'!$BF$12:$BF$5000,$S$7)&gt;=1,$S$7,""))))))</f>
        <v/>
      </c>
      <c r="AH80" s="465" t="str">
        <f>IF(AH$75="","",IF(COUNTIFS('(6)定期点検調書'!$B$12:$B$5000,AH$75,'(6)定期点検調書'!$AH$12:$AH$5000,$C80,'(6)定期点検調書'!$BF$12:$BF$5000,$W$7)&gt;=1,$W$7,IF(COUNTIFS('(6)定期点検調書'!$B$12:$B$5000,AH$75,'(6)定期点検調書'!$AH$12:$AH$5000,$C80,'(6)定期点検調書'!$BF$12:$BF$5000,$V$7)&gt;=1,$V$7,IF(COUNTIFS('(6)定期点検調書'!$B$12:$B$5000,AH$75,'(6)定期点検調書'!$AH$12:$AH$5000,$C80,'(6)定期点検調書'!$BF$12:$BF$5000,$U$7)&gt;=1,$U$7,IF(COUNTIFS('(6)定期点検調書'!$B$12:$B$5000,AH$75,'(6)定期点検調書'!$AH$12:$AH$5000,$C80,'(6)定期点検調書'!$BF$12:$BF$5000,$T$7)&gt;=1,$T$7,IF(COUNTIFS('(6)定期点検調書'!$B$12:$B$5000,AH$75,'(6)定期点検調書'!$AH$12:$AH$5000,$C80,'(6)定期点検調書'!$BF$12:$BF$5000,$S$7)&gt;=1,$S$7,""))))))</f>
        <v/>
      </c>
      <c r="AI80" s="465" t="str">
        <f>IF(AI$75="","",IF(COUNTIFS('(6)定期点検調書'!$B$12:$B$5000,AI$75,'(6)定期点検調書'!$AH$12:$AH$5000,$C80,'(6)定期点検調書'!$BF$12:$BF$5000,$W$7)&gt;=1,$W$7,IF(COUNTIFS('(6)定期点検調書'!$B$12:$B$5000,AI$75,'(6)定期点検調書'!$AH$12:$AH$5000,$C80,'(6)定期点検調書'!$BF$12:$BF$5000,$V$7)&gt;=1,$V$7,IF(COUNTIFS('(6)定期点検調書'!$B$12:$B$5000,AI$75,'(6)定期点検調書'!$AH$12:$AH$5000,$C80,'(6)定期点検調書'!$BF$12:$BF$5000,$U$7)&gt;=1,$U$7,IF(COUNTIFS('(6)定期点検調書'!$B$12:$B$5000,AI$75,'(6)定期点検調書'!$AH$12:$AH$5000,$C80,'(6)定期点検調書'!$BF$12:$BF$5000,$T$7)&gt;=1,$T$7,IF(COUNTIFS('(6)定期点検調書'!$B$12:$B$5000,AI$75,'(6)定期点検調書'!$AH$12:$AH$5000,$C80,'(6)定期点検調書'!$BF$12:$BF$5000,$S$7)&gt;=1,$S$7,""))))))</f>
        <v/>
      </c>
      <c r="AJ80" s="465" t="str">
        <f>IF(AJ$75="","",IF(COUNTIFS('(6)定期点検調書'!$B$12:$B$5000,AJ$75,'(6)定期点検調書'!$AH$12:$AH$5000,$C80,'(6)定期点検調書'!$BF$12:$BF$5000,$W$7)&gt;=1,$W$7,IF(COUNTIFS('(6)定期点検調書'!$B$12:$B$5000,AJ$75,'(6)定期点検調書'!$AH$12:$AH$5000,$C80,'(6)定期点検調書'!$BF$12:$BF$5000,$V$7)&gt;=1,$V$7,IF(COUNTIFS('(6)定期点検調書'!$B$12:$B$5000,AJ$75,'(6)定期点検調書'!$AH$12:$AH$5000,$C80,'(6)定期点検調書'!$BF$12:$BF$5000,$U$7)&gt;=1,$U$7,IF(COUNTIFS('(6)定期点検調書'!$B$12:$B$5000,AJ$75,'(6)定期点検調書'!$AH$12:$AH$5000,$C80,'(6)定期点検調書'!$BF$12:$BF$5000,$T$7)&gt;=1,$T$7,IF(COUNTIFS('(6)定期点検調書'!$B$12:$B$5000,AJ$75,'(6)定期点検調書'!$AH$12:$AH$5000,$C80,'(6)定期点検調書'!$BF$12:$BF$5000,$S$7)&gt;=1,$S$7,""))))))</f>
        <v/>
      </c>
      <c r="AK80" s="465" t="str">
        <f>IF(AK$75="","",IF(COUNTIFS('(6)定期点検調書'!$B$12:$B$5000,AK$75,'(6)定期点検調書'!$AH$12:$AH$5000,$C80,'(6)定期点検調書'!$BF$12:$BF$5000,$W$7)&gt;=1,$W$7,IF(COUNTIFS('(6)定期点検調書'!$B$12:$B$5000,AK$75,'(6)定期点検調書'!$AH$12:$AH$5000,$C80,'(6)定期点検調書'!$BF$12:$BF$5000,$V$7)&gt;=1,$V$7,IF(COUNTIFS('(6)定期点検調書'!$B$12:$B$5000,AK$75,'(6)定期点検調書'!$AH$12:$AH$5000,$C80,'(6)定期点検調書'!$BF$12:$BF$5000,$U$7)&gt;=1,$U$7,IF(COUNTIFS('(6)定期点検調書'!$B$12:$B$5000,AK$75,'(6)定期点検調書'!$AH$12:$AH$5000,$C80,'(6)定期点検調書'!$BF$12:$BF$5000,$T$7)&gt;=1,$T$7,IF(COUNTIFS('(6)定期点検調書'!$B$12:$B$5000,AK$75,'(6)定期点検調書'!$AH$12:$AH$5000,$C80,'(6)定期点検調書'!$BF$12:$BF$5000,$S$7)&gt;=1,$S$7,""))))))</f>
        <v/>
      </c>
      <c r="AL80" s="465" t="str">
        <f>IF(AL$75="","",IF(COUNTIFS('(6)定期点検調書'!$B$12:$B$5000,AL$75,'(6)定期点検調書'!$AH$12:$AH$5000,$C80,'(6)定期点検調書'!$BF$12:$BF$5000,$W$7)&gt;=1,$W$7,IF(COUNTIFS('(6)定期点検調書'!$B$12:$B$5000,AL$75,'(6)定期点検調書'!$AH$12:$AH$5000,$C80,'(6)定期点検調書'!$BF$12:$BF$5000,$V$7)&gt;=1,$V$7,IF(COUNTIFS('(6)定期点検調書'!$B$12:$B$5000,AL$75,'(6)定期点検調書'!$AH$12:$AH$5000,$C80,'(6)定期点検調書'!$BF$12:$BF$5000,$U$7)&gt;=1,$U$7,IF(COUNTIFS('(6)定期点検調書'!$B$12:$B$5000,AL$75,'(6)定期点検調書'!$AH$12:$AH$5000,$C80,'(6)定期点検調書'!$BF$12:$BF$5000,$T$7)&gt;=1,$T$7,IF(COUNTIFS('(6)定期点検調書'!$B$12:$B$5000,AL$75,'(6)定期点検調書'!$AH$12:$AH$5000,$C80,'(6)定期点検調書'!$BF$12:$BF$5000,$S$7)&gt;=1,$S$7,""))))))</f>
        <v/>
      </c>
      <c r="AM80" s="465" t="str">
        <f>IF(AM$75="","",IF(COUNTIFS('(6)定期点検調書'!$B$12:$B$5000,AM$75,'(6)定期点検調書'!$AH$12:$AH$5000,$C80,'(6)定期点検調書'!$BF$12:$BF$5000,$W$7)&gt;=1,$W$7,IF(COUNTIFS('(6)定期点検調書'!$B$12:$B$5000,AM$75,'(6)定期点検調書'!$AH$12:$AH$5000,$C80,'(6)定期点検調書'!$BF$12:$BF$5000,$V$7)&gt;=1,$V$7,IF(COUNTIFS('(6)定期点検調書'!$B$12:$B$5000,AM$75,'(6)定期点検調書'!$AH$12:$AH$5000,$C80,'(6)定期点検調書'!$BF$12:$BF$5000,$U$7)&gt;=1,$U$7,IF(COUNTIFS('(6)定期点検調書'!$B$12:$B$5000,AM$75,'(6)定期点検調書'!$AH$12:$AH$5000,$C80,'(6)定期点検調書'!$BF$12:$BF$5000,$T$7)&gt;=1,$T$7,IF(COUNTIFS('(6)定期点検調書'!$B$12:$B$5000,AM$75,'(6)定期点検調書'!$AH$12:$AH$5000,$C80,'(6)定期点検調書'!$BF$12:$BF$5000,$S$7)&gt;=1,$S$7,""))))))</f>
        <v/>
      </c>
      <c r="AN80" s="465" t="str">
        <f>IF(AN$75="","",IF(COUNTIFS('(6)定期点検調書'!$B$12:$B$5000,AN$75,'(6)定期点検調書'!$AH$12:$AH$5000,$C80,'(6)定期点検調書'!$BF$12:$BF$5000,$W$7)&gt;=1,$W$7,IF(COUNTIFS('(6)定期点検調書'!$B$12:$B$5000,AN$75,'(6)定期点検調書'!$AH$12:$AH$5000,$C80,'(6)定期点検調書'!$BF$12:$BF$5000,$V$7)&gt;=1,$V$7,IF(COUNTIFS('(6)定期点検調書'!$B$12:$B$5000,AN$75,'(6)定期点検調書'!$AH$12:$AH$5000,$C80,'(6)定期点検調書'!$BF$12:$BF$5000,$U$7)&gt;=1,$U$7,IF(COUNTIFS('(6)定期点検調書'!$B$12:$B$5000,AN$75,'(6)定期点検調書'!$AH$12:$AH$5000,$C80,'(6)定期点検調書'!$BF$12:$BF$5000,$T$7)&gt;=1,$T$7,IF(COUNTIFS('(6)定期点検調書'!$B$12:$B$5000,AN$75,'(6)定期点検調書'!$AH$12:$AH$5000,$C80,'(6)定期点検調書'!$BF$12:$BF$5000,$S$7)&gt;=1,$S$7,""))))))</f>
        <v/>
      </c>
      <c r="AO80" s="465" t="str">
        <f>IF(AO$75="","",IF(COUNTIFS('(6)定期点検調書'!$B$12:$B$5000,AO$75,'(6)定期点検調書'!$AH$12:$AH$5000,$C80,'(6)定期点検調書'!$BF$12:$BF$5000,$W$7)&gt;=1,$W$7,IF(COUNTIFS('(6)定期点検調書'!$B$12:$B$5000,AO$75,'(6)定期点検調書'!$AH$12:$AH$5000,$C80,'(6)定期点検調書'!$BF$12:$BF$5000,$V$7)&gt;=1,$V$7,IF(COUNTIFS('(6)定期点検調書'!$B$12:$B$5000,AO$75,'(6)定期点検調書'!$AH$12:$AH$5000,$C80,'(6)定期点検調書'!$BF$12:$BF$5000,$U$7)&gt;=1,$U$7,IF(COUNTIFS('(6)定期点検調書'!$B$12:$B$5000,AO$75,'(6)定期点検調書'!$AH$12:$AH$5000,$C80,'(6)定期点検調書'!$BF$12:$BF$5000,$T$7)&gt;=1,$T$7,IF(COUNTIFS('(6)定期点検調書'!$B$12:$B$5000,AO$75,'(6)定期点検調書'!$AH$12:$AH$5000,$C80,'(6)定期点検調書'!$BF$12:$BF$5000,$S$7)&gt;=1,$S$7,""))))))</f>
        <v/>
      </c>
      <c r="AP80" s="465" t="str">
        <f>IF(AP$75="","",IF(COUNTIFS('(6)定期点検調書'!$B$12:$B$5000,AP$75,'(6)定期点検調書'!$AH$12:$AH$5000,$C80,'(6)定期点検調書'!$BF$12:$BF$5000,$W$7)&gt;=1,$W$7,IF(COUNTIFS('(6)定期点検調書'!$B$12:$B$5000,AP$75,'(6)定期点検調書'!$AH$12:$AH$5000,$C80,'(6)定期点検調書'!$BF$12:$BF$5000,$V$7)&gt;=1,$V$7,IF(COUNTIFS('(6)定期点検調書'!$B$12:$B$5000,AP$75,'(6)定期点検調書'!$AH$12:$AH$5000,$C80,'(6)定期点検調書'!$BF$12:$BF$5000,$U$7)&gt;=1,$U$7,IF(COUNTIFS('(6)定期点検調書'!$B$12:$B$5000,AP$75,'(6)定期点検調書'!$AH$12:$AH$5000,$C80,'(6)定期点検調書'!$BF$12:$BF$5000,$T$7)&gt;=1,$T$7,IF(COUNTIFS('(6)定期点検調書'!$B$12:$B$5000,AP$75,'(6)定期点検調書'!$AH$12:$AH$5000,$C80,'(6)定期点検調書'!$BF$12:$BF$5000,$S$7)&gt;=1,$S$7,""))))))</f>
        <v/>
      </c>
      <c r="AQ80" s="465" t="str">
        <f>IF(AQ$75="","",IF(COUNTIFS('(6)定期点検調書'!$B$12:$B$5000,AQ$75,'(6)定期点検調書'!$AH$12:$AH$5000,$C80,'(6)定期点検調書'!$BF$12:$BF$5000,$W$7)&gt;=1,$W$7,IF(COUNTIFS('(6)定期点検調書'!$B$12:$B$5000,AQ$75,'(6)定期点検調書'!$AH$12:$AH$5000,$C80,'(6)定期点検調書'!$BF$12:$BF$5000,$V$7)&gt;=1,$V$7,IF(COUNTIFS('(6)定期点検調書'!$B$12:$B$5000,AQ$75,'(6)定期点検調書'!$AH$12:$AH$5000,$C80,'(6)定期点検調書'!$BF$12:$BF$5000,$U$7)&gt;=1,$U$7,IF(COUNTIFS('(6)定期点検調書'!$B$12:$B$5000,AQ$75,'(6)定期点検調書'!$AH$12:$AH$5000,$C80,'(6)定期点検調書'!$BF$12:$BF$5000,$T$7)&gt;=1,$T$7,IF(COUNTIFS('(6)定期点検調書'!$B$12:$B$5000,AQ$75,'(6)定期点検調書'!$AH$12:$AH$5000,$C80,'(6)定期点検調書'!$BF$12:$BF$5000,$S$7)&gt;=1,$S$7,""))))))</f>
        <v/>
      </c>
      <c r="AR80" s="465" t="str">
        <f>IF(AR$75="","",IF(COUNTIFS('(6)定期点検調書'!$B$12:$B$5000,AR$75,'(6)定期点検調書'!$AH$12:$AH$5000,$C80,'(6)定期点検調書'!$BF$12:$BF$5000,$W$7)&gt;=1,$W$7,IF(COUNTIFS('(6)定期点検調書'!$B$12:$B$5000,AR$75,'(6)定期点検調書'!$AH$12:$AH$5000,$C80,'(6)定期点検調書'!$BF$12:$BF$5000,$V$7)&gt;=1,$V$7,IF(COUNTIFS('(6)定期点検調書'!$B$12:$B$5000,AR$75,'(6)定期点検調書'!$AH$12:$AH$5000,$C80,'(6)定期点検調書'!$BF$12:$BF$5000,$U$7)&gt;=1,$U$7,IF(COUNTIFS('(6)定期点検調書'!$B$12:$B$5000,AR$75,'(6)定期点検調書'!$AH$12:$AH$5000,$C80,'(6)定期点検調書'!$BF$12:$BF$5000,$T$7)&gt;=1,$T$7,IF(COUNTIFS('(6)定期点検調書'!$B$12:$B$5000,AR$75,'(6)定期点検調書'!$AH$12:$AH$5000,$C80,'(6)定期点検調書'!$BF$12:$BF$5000,$S$7)&gt;=1,$S$7,""))))))</f>
        <v/>
      </c>
      <c r="AS80" s="465" t="str">
        <f>IF(AS$75="","",IF(COUNTIFS('(6)定期点検調書'!$B$12:$B$5000,AS$75,'(6)定期点検調書'!$AH$12:$AH$5000,$C80,'(6)定期点検調書'!$BF$12:$BF$5000,$W$7)&gt;=1,$W$7,IF(COUNTIFS('(6)定期点検調書'!$B$12:$B$5000,AS$75,'(6)定期点検調書'!$AH$12:$AH$5000,$C80,'(6)定期点検調書'!$BF$12:$BF$5000,$V$7)&gt;=1,$V$7,IF(COUNTIFS('(6)定期点検調書'!$B$12:$B$5000,AS$75,'(6)定期点検調書'!$AH$12:$AH$5000,$C80,'(6)定期点検調書'!$BF$12:$BF$5000,$U$7)&gt;=1,$U$7,IF(COUNTIFS('(6)定期点検調書'!$B$12:$B$5000,AS$75,'(6)定期点検調書'!$AH$12:$AH$5000,$C80,'(6)定期点検調書'!$BF$12:$BF$5000,$T$7)&gt;=1,$T$7,IF(COUNTIFS('(6)定期点検調書'!$B$12:$B$5000,AS$75,'(6)定期点検調書'!$AH$12:$AH$5000,$C80,'(6)定期点検調書'!$BF$12:$BF$5000,$S$7)&gt;=1,$S$7,""))))))</f>
        <v/>
      </c>
      <c r="AT80" s="465" t="str">
        <f>IF(AT$75="","",IF(COUNTIFS('(6)定期点検調書'!$B$12:$B$5000,AT$75,'(6)定期点検調書'!$AH$12:$AH$5000,$C80,'(6)定期点検調書'!$BF$12:$BF$5000,$W$7)&gt;=1,$W$7,IF(COUNTIFS('(6)定期点検調書'!$B$12:$B$5000,AT$75,'(6)定期点検調書'!$AH$12:$AH$5000,$C80,'(6)定期点検調書'!$BF$12:$BF$5000,$V$7)&gt;=1,$V$7,IF(COUNTIFS('(6)定期点検調書'!$B$12:$B$5000,AT$75,'(6)定期点検調書'!$AH$12:$AH$5000,$C80,'(6)定期点検調書'!$BF$12:$BF$5000,$U$7)&gt;=1,$U$7,IF(COUNTIFS('(6)定期点検調書'!$B$12:$B$5000,AT$75,'(6)定期点検調書'!$AH$12:$AH$5000,$C80,'(6)定期点検調書'!$BF$12:$BF$5000,$T$7)&gt;=1,$T$7,IF(COUNTIFS('(6)定期点検調書'!$B$12:$B$5000,AT$75,'(6)定期点検調書'!$AH$12:$AH$5000,$C80,'(6)定期点検調書'!$BF$12:$BF$5000,$S$7)&gt;=1,$S$7,""))))))</f>
        <v/>
      </c>
      <c r="AU80" s="465" t="str">
        <f>IF(AU$75="","",IF(COUNTIFS('(6)定期点検調書'!$B$12:$B$5000,AU$75,'(6)定期点検調書'!$AH$12:$AH$5000,$C80,'(6)定期点検調書'!$BF$12:$BF$5000,$W$7)&gt;=1,$W$7,IF(COUNTIFS('(6)定期点検調書'!$B$12:$B$5000,AU$75,'(6)定期点検調書'!$AH$12:$AH$5000,$C80,'(6)定期点検調書'!$BF$12:$BF$5000,$V$7)&gt;=1,$V$7,IF(COUNTIFS('(6)定期点検調書'!$B$12:$B$5000,AU$75,'(6)定期点検調書'!$AH$12:$AH$5000,$C80,'(6)定期点検調書'!$BF$12:$BF$5000,$U$7)&gt;=1,$U$7,IF(COUNTIFS('(6)定期点検調書'!$B$12:$B$5000,AU$75,'(6)定期点検調書'!$AH$12:$AH$5000,$C80,'(6)定期点検調書'!$BF$12:$BF$5000,$T$7)&gt;=1,$T$7,IF(COUNTIFS('(6)定期点検調書'!$B$12:$B$5000,AU$75,'(6)定期点検調書'!$AH$12:$AH$5000,$C80,'(6)定期点検調書'!$BF$12:$BF$5000,$S$7)&gt;=1,$S$7,""))))))</f>
        <v/>
      </c>
      <c r="AV80" s="465" t="str">
        <f>IF(AV$75="","",IF(COUNTIFS('(6)定期点検調書'!$B$12:$B$5000,AV$75,'(6)定期点検調書'!$AH$12:$AH$5000,$C80,'(6)定期点検調書'!$BF$12:$BF$5000,$W$7)&gt;=1,$W$7,IF(COUNTIFS('(6)定期点検調書'!$B$12:$B$5000,AV$75,'(6)定期点検調書'!$AH$12:$AH$5000,$C80,'(6)定期点検調書'!$BF$12:$BF$5000,$V$7)&gt;=1,$V$7,IF(COUNTIFS('(6)定期点検調書'!$B$12:$B$5000,AV$75,'(6)定期点検調書'!$AH$12:$AH$5000,$C80,'(6)定期点検調書'!$BF$12:$BF$5000,$U$7)&gt;=1,$U$7,IF(COUNTIFS('(6)定期点検調書'!$B$12:$B$5000,AV$75,'(6)定期点検調書'!$AH$12:$AH$5000,$C80,'(6)定期点検調書'!$BF$12:$BF$5000,$T$7)&gt;=1,$T$7,IF(COUNTIFS('(6)定期点検調書'!$B$12:$B$5000,AV$75,'(6)定期点検調書'!$AH$12:$AH$5000,$C80,'(6)定期点検調書'!$BF$12:$BF$5000,$S$7)&gt;=1,$S$7,""))))))</f>
        <v/>
      </c>
      <c r="AW80" s="465" t="str">
        <f>IF(AW$75="","",IF(COUNTIFS('(6)定期点検調書'!$B$12:$B$5000,AW$75,'(6)定期点検調書'!$AH$12:$AH$5000,$C80,'(6)定期点検調書'!$BF$12:$BF$5000,$W$7)&gt;=1,$W$7,IF(COUNTIFS('(6)定期点検調書'!$B$12:$B$5000,AW$75,'(6)定期点検調書'!$AH$12:$AH$5000,$C80,'(6)定期点検調書'!$BF$12:$BF$5000,$V$7)&gt;=1,$V$7,IF(COUNTIFS('(6)定期点検調書'!$B$12:$B$5000,AW$75,'(6)定期点検調書'!$AH$12:$AH$5000,$C80,'(6)定期点検調書'!$BF$12:$BF$5000,$U$7)&gt;=1,$U$7,IF(COUNTIFS('(6)定期点検調書'!$B$12:$B$5000,AW$75,'(6)定期点検調書'!$AH$12:$AH$5000,$C80,'(6)定期点検調書'!$BF$12:$BF$5000,$T$7)&gt;=1,$T$7,IF(COUNTIFS('(6)定期点検調書'!$B$12:$B$5000,AW$75,'(6)定期点検調書'!$AH$12:$AH$5000,$C80,'(6)定期点検調書'!$BF$12:$BF$5000,$S$7)&gt;=1,$S$7,""))))))</f>
        <v/>
      </c>
      <c r="AX80" s="465" t="str">
        <f>IF(AX$75="","",IF(COUNTIFS('(6)定期点検調書'!$B$12:$B$5000,AX$75,'(6)定期点検調書'!$AH$12:$AH$5000,$C80,'(6)定期点検調書'!$BF$12:$BF$5000,$W$7)&gt;=1,$W$7,IF(COUNTIFS('(6)定期点検調書'!$B$12:$B$5000,AX$75,'(6)定期点検調書'!$AH$12:$AH$5000,$C80,'(6)定期点検調書'!$BF$12:$BF$5000,$V$7)&gt;=1,$V$7,IF(COUNTIFS('(6)定期点検調書'!$B$12:$B$5000,AX$75,'(6)定期点検調書'!$AH$12:$AH$5000,$C80,'(6)定期点検調書'!$BF$12:$BF$5000,$U$7)&gt;=1,$U$7,IF(COUNTIFS('(6)定期点検調書'!$B$12:$B$5000,AX$75,'(6)定期点検調書'!$AH$12:$AH$5000,$C80,'(6)定期点検調書'!$BF$12:$BF$5000,$T$7)&gt;=1,$T$7,IF(COUNTIFS('(6)定期点検調書'!$B$12:$B$5000,AX$75,'(6)定期点検調書'!$AH$12:$AH$5000,$C80,'(6)定期点検調書'!$BF$12:$BF$5000,$S$7)&gt;=1,$S$7,""))))))</f>
        <v/>
      </c>
      <c r="AY80" s="465" t="str">
        <f>IF(AY$75="","",IF(COUNTIFS('(6)定期点検調書'!$B$12:$B$5000,AY$75,'(6)定期点検調書'!$AH$12:$AH$5000,$C80,'(6)定期点検調書'!$BF$12:$BF$5000,$W$7)&gt;=1,$W$7,IF(COUNTIFS('(6)定期点検調書'!$B$12:$B$5000,AY$75,'(6)定期点検調書'!$AH$12:$AH$5000,$C80,'(6)定期点検調書'!$BF$12:$BF$5000,$V$7)&gt;=1,$V$7,IF(COUNTIFS('(6)定期点検調書'!$B$12:$B$5000,AY$75,'(6)定期点検調書'!$AH$12:$AH$5000,$C80,'(6)定期点検調書'!$BF$12:$BF$5000,$U$7)&gt;=1,$U$7,IF(COUNTIFS('(6)定期点検調書'!$B$12:$B$5000,AY$75,'(6)定期点検調書'!$AH$12:$AH$5000,$C80,'(6)定期点検調書'!$BF$12:$BF$5000,$T$7)&gt;=1,$T$7,IF(COUNTIFS('(6)定期点検調書'!$B$12:$B$5000,AY$75,'(6)定期点検調書'!$AH$12:$AH$5000,$C80,'(6)定期点検調書'!$BF$12:$BF$5000,$S$7)&gt;=1,$S$7,""))))))</f>
        <v/>
      </c>
      <c r="AZ80" s="465" t="str">
        <f>IF(AZ$75="","",IF(COUNTIFS('(6)定期点検調書'!$B$12:$B$5000,AZ$75,'(6)定期点検調書'!$AH$12:$AH$5000,$C80,'(6)定期点検調書'!$BF$12:$BF$5000,$W$7)&gt;=1,$W$7,IF(COUNTIFS('(6)定期点検調書'!$B$12:$B$5000,AZ$75,'(6)定期点検調書'!$AH$12:$AH$5000,$C80,'(6)定期点検調書'!$BF$12:$BF$5000,$V$7)&gt;=1,$V$7,IF(COUNTIFS('(6)定期点検調書'!$B$12:$B$5000,AZ$75,'(6)定期点検調書'!$AH$12:$AH$5000,$C80,'(6)定期点検調書'!$BF$12:$BF$5000,$U$7)&gt;=1,$U$7,IF(COUNTIFS('(6)定期点検調書'!$B$12:$B$5000,AZ$75,'(6)定期点検調書'!$AH$12:$AH$5000,$C80,'(6)定期点検調書'!$BF$12:$BF$5000,$T$7)&gt;=1,$T$7,IF(COUNTIFS('(6)定期点検調書'!$B$12:$B$5000,AZ$75,'(6)定期点検調書'!$AH$12:$AH$5000,$C80,'(6)定期点検調書'!$BF$12:$BF$5000,$S$7)&gt;=1,$S$7,""))))))</f>
        <v/>
      </c>
      <c r="BA80" s="466" t="str">
        <f>IF(BA$75="","",IF(COUNTIFS('(6)定期点検調書'!$B$12:$B$5000,BA$75,'(6)定期点検調書'!$AH$12:$AH$5000,$C80,'(6)定期点検調書'!$BF$12:$BF$5000,$W$7)&gt;=1,$W$7,IF(COUNTIFS('(6)定期点検調書'!$B$12:$B$5000,BA$75,'(6)定期点検調書'!$AH$12:$AH$5000,$C80,'(6)定期点検調書'!$BF$12:$BF$5000,$V$7)&gt;=1,$V$7,IF(COUNTIFS('(6)定期点検調書'!$B$12:$B$5000,BA$75,'(6)定期点検調書'!$AH$12:$AH$5000,$C80,'(6)定期点検調書'!$BF$12:$BF$5000,$U$7)&gt;=1,$U$7,IF(COUNTIFS('(6)定期点検調書'!$B$12:$B$5000,BA$75,'(6)定期点検調書'!$AH$12:$AH$5000,$C80,'(6)定期点検調書'!$BF$12:$BF$5000,$T$7)&gt;=1,$T$7,IF(COUNTIFS('(6)定期点検調書'!$B$12:$B$5000,BA$75,'(6)定期点検調書'!$AH$12:$AH$5000,$C80,'(6)定期点検調書'!$BF$12:$BF$5000,$S$7)&gt;=1,$S$7,""))))))</f>
        <v/>
      </c>
      <c r="BB80" s="1"/>
      <c r="BC80" s="1"/>
    </row>
    <row r="81" spans="2:55" ht="18.75" customHeight="1" x14ac:dyDescent="0.2">
      <c r="B81" s="1854"/>
      <c r="C81" s="1841" t="str">
        <f>ﾃﾞｰﾀ一覧!$U$23</f>
        <v>鋼材露出</v>
      </c>
      <c r="D81" s="1842"/>
      <c r="E81" s="1842"/>
      <c r="F81" s="1842"/>
      <c r="G81" s="1843"/>
      <c r="H81" s="467" t="str">
        <f>IF(H$75="","",IF(COUNTIFS('(6)定期点検調書'!$B$12:$B$5000,H$75,'(6)定期点検調書'!$AH$12:$AH$5000,$C81,'(6)定期点検調書'!$BF$12:$BF$5000,$W$7)&gt;=1,$W$7,IF(COUNTIFS('(6)定期点検調書'!$B$12:$B$5000,H$75,'(6)定期点検調書'!$AH$12:$AH$5000,$C81,'(6)定期点検調書'!$BF$12:$BF$5000,$V$7)&gt;=1,$V$7,IF(COUNTIFS('(6)定期点検調書'!$B$12:$B$5000,H$75,'(6)定期点検調書'!$AH$12:$AH$5000,$C81,'(6)定期点検調書'!$BF$12:$BF$5000,$U$7)&gt;=1,$U$7,IF(COUNTIFS('(6)定期点検調書'!$B$12:$B$5000,H$75,'(6)定期点検調書'!$AH$12:$AH$5000,$C81,'(6)定期点検調書'!$BF$12:$BF$5000,$T$7)&gt;=1,$T$7,IF(COUNTIFS('(6)定期点検調書'!$B$12:$B$5000,H$75,'(6)定期点検調書'!$AH$12:$AH$5000,$C81,'(6)定期点検調書'!$BF$12:$BF$5000,$S$7)&gt;=1,$S$7,""))))))</f>
        <v/>
      </c>
      <c r="I81" s="465" t="str">
        <f>IF(I$75="","",IF(COUNTIFS('(6)定期点検調書'!$B$12:$B$5000,I$75,'(6)定期点検調書'!$AH$12:$AH$5000,$C81,'(6)定期点検調書'!$BF$12:$BF$5000,$W$7)&gt;=1,$W$7,IF(COUNTIFS('(6)定期点検調書'!$B$12:$B$5000,I$75,'(6)定期点検調書'!$AH$12:$AH$5000,$C81,'(6)定期点検調書'!$BF$12:$BF$5000,$V$7)&gt;=1,$V$7,IF(COUNTIFS('(6)定期点検調書'!$B$12:$B$5000,I$75,'(6)定期点検調書'!$AH$12:$AH$5000,$C81,'(6)定期点検調書'!$BF$12:$BF$5000,$U$7)&gt;=1,$U$7,IF(COUNTIFS('(6)定期点検調書'!$B$12:$B$5000,I$75,'(6)定期点検調書'!$AH$12:$AH$5000,$C81,'(6)定期点検調書'!$BF$12:$BF$5000,$T$7)&gt;=1,$T$7,IF(COUNTIFS('(6)定期点検調書'!$B$12:$B$5000,I$75,'(6)定期点検調書'!$AH$12:$AH$5000,$C81,'(6)定期点検調書'!$BF$12:$BF$5000,$S$7)&gt;=1,$S$7,""))))))</f>
        <v/>
      </c>
      <c r="J81" s="465" t="str">
        <f>IF(J$75="","",IF(COUNTIFS('(6)定期点検調書'!$B$12:$B$5000,J$75,'(6)定期点検調書'!$AH$12:$AH$5000,$C81,'(6)定期点検調書'!$BF$12:$BF$5000,$W$7)&gt;=1,$W$7,IF(COUNTIFS('(6)定期点検調書'!$B$12:$B$5000,J$75,'(6)定期点検調書'!$AH$12:$AH$5000,$C81,'(6)定期点検調書'!$BF$12:$BF$5000,$V$7)&gt;=1,$V$7,IF(COUNTIFS('(6)定期点検調書'!$B$12:$B$5000,J$75,'(6)定期点検調書'!$AH$12:$AH$5000,$C81,'(6)定期点検調書'!$BF$12:$BF$5000,$U$7)&gt;=1,$U$7,IF(COUNTIFS('(6)定期点検調書'!$B$12:$B$5000,J$75,'(6)定期点検調書'!$AH$12:$AH$5000,$C81,'(6)定期点検調書'!$BF$12:$BF$5000,$T$7)&gt;=1,$T$7,IF(COUNTIFS('(6)定期点検調書'!$B$12:$B$5000,J$75,'(6)定期点検調書'!$AH$12:$AH$5000,$C81,'(6)定期点検調書'!$BF$12:$BF$5000,$S$7)&gt;=1,$S$7,""))))))</f>
        <v/>
      </c>
      <c r="K81" s="465" t="str">
        <f>IF(K$75="","",IF(COUNTIFS('(6)定期点検調書'!$B$12:$B$5000,K$75,'(6)定期点検調書'!$AH$12:$AH$5000,$C81,'(6)定期点検調書'!$BF$12:$BF$5000,$W$7)&gt;=1,$W$7,IF(COUNTIFS('(6)定期点検調書'!$B$12:$B$5000,K$75,'(6)定期点検調書'!$AH$12:$AH$5000,$C81,'(6)定期点検調書'!$BF$12:$BF$5000,$V$7)&gt;=1,$V$7,IF(COUNTIFS('(6)定期点検調書'!$B$12:$B$5000,K$75,'(6)定期点検調書'!$AH$12:$AH$5000,$C81,'(6)定期点検調書'!$BF$12:$BF$5000,$U$7)&gt;=1,$U$7,IF(COUNTIFS('(6)定期点検調書'!$B$12:$B$5000,K$75,'(6)定期点検調書'!$AH$12:$AH$5000,$C81,'(6)定期点検調書'!$BF$12:$BF$5000,$T$7)&gt;=1,$T$7,IF(COUNTIFS('(6)定期点検調書'!$B$12:$B$5000,K$75,'(6)定期点検調書'!$AH$12:$AH$5000,$C81,'(6)定期点検調書'!$BF$12:$BF$5000,$S$7)&gt;=1,$S$7,""))))))</f>
        <v/>
      </c>
      <c r="L81" s="465" t="str">
        <f>IF(L$75="","",IF(COUNTIFS('(6)定期点検調書'!$B$12:$B$5000,L$75,'(6)定期点検調書'!$AH$12:$AH$5000,$C81,'(6)定期点検調書'!$BF$12:$BF$5000,$W$7)&gt;=1,$W$7,IF(COUNTIFS('(6)定期点検調書'!$B$12:$B$5000,L$75,'(6)定期点検調書'!$AH$12:$AH$5000,$C81,'(6)定期点検調書'!$BF$12:$BF$5000,$V$7)&gt;=1,$V$7,IF(COUNTIFS('(6)定期点検調書'!$B$12:$B$5000,L$75,'(6)定期点検調書'!$AH$12:$AH$5000,$C81,'(6)定期点検調書'!$BF$12:$BF$5000,$U$7)&gt;=1,$U$7,IF(COUNTIFS('(6)定期点検調書'!$B$12:$B$5000,L$75,'(6)定期点検調書'!$AH$12:$AH$5000,$C81,'(6)定期点検調書'!$BF$12:$BF$5000,$T$7)&gt;=1,$T$7,IF(COUNTIFS('(6)定期点検調書'!$B$12:$B$5000,L$75,'(6)定期点検調書'!$AH$12:$AH$5000,$C81,'(6)定期点検調書'!$BF$12:$BF$5000,$S$7)&gt;=1,$S$7,""))))))</f>
        <v/>
      </c>
      <c r="M81" s="465" t="str">
        <f>IF(M$75="","",IF(COUNTIFS('(6)定期点検調書'!$B$12:$B$5000,M$75,'(6)定期点検調書'!$AH$12:$AH$5000,$C81,'(6)定期点検調書'!$BF$12:$BF$5000,$W$7)&gt;=1,$W$7,IF(COUNTIFS('(6)定期点検調書'!$B$12:$B$5000,M$75,'(6)定期点検調書'!$AH$12:$AH$5000,$C81,'(6)定期点検調書'!$BF$12:$BF$5000,$V$7)&gt;=1,$V$7,IF(COUNTIFS('(6)定期点検調書'!$B$12:$B$5000,M$75,'(6)定期点検調書'!$AH$12:$AH$5000,$C81,'(6)定期点検調書'!$BF$12:$BF$5000,$U$7)&gt;=1,$U$7,IF(COUNTIFS('(6)定期点検調書'!$B$12:$B$5000,M$75,'(6)定期点検調書'!$AH$12:$AH$5000,$C81,'(6)定期点検調書'!$BF$12:$BF$5000,$T$7)&gt;=1,$T$7,IF(COUNTIFS('(6)定期点検調書'!$B$12:$B$5000,M$75,'(6)定期点検調書'!$AH$12:$AH$5000,$C81,'(6)定期点検調書'!$BF$12:$BF$5000,$S$7)&gt;=1,$S$7,""))))))</f>
        <v/>
      </c>
      <c r="N81" s="465" t="str">
        <f>IF(N$75="","",IF(COUNTIFS('(6)定期点検調書'!$B$12:$B$5000,N$75,'(6)定期点検調書'!$AH$12:$AH$5000,$C81,'(6)定期点検調書'!$BF$12:$BF$5000,$W$7)&gt;=1,$W$7,IF(COUNTIFS('(6)定期点検調書'!$B$12:$B$5000,N$75,'(6)定期点検調書'!$AH$12:$AH$5000,$C81,'(6)定期点検調書'!$BF$12:$BF$5000,$V$7)&gt;=1,$V$7,IF(COUNTIFS('(6)定期点検調書'!$B$12:$B$5000,N$75,'(6)定期点検調書'!$AH$12:$AH$5000,$C81,'(6)定期点検調書'!$BF$12:$BF$5000,$U$7)&gt;=1,$U$7,IF(COUNTIFS('(6)定期点検調書'!$B$12:$B$5000,N$75,'(6)定期点検調書'!$AH$12:$AH$5000,$C81,'(6)定期点検調書'!$BF$12:$BF$5000,$T$7)&gt;=1,$T$7,IF(COUNTIFS('(6)定期点検調書'!$B$12:$B$5000,N$75,'(6)定期点検調書'!$AH$12:$AH$5000,$C81,'(6)定期点検調書'!$BF$12:$BF$5000,$S$7)&gt;=1,$S$7,""))))))</f>
        <v/>
      </c>
      <c r="O81" s="465" t="str">
        <f>IF(O$75="","",IF(COUNTIFS('(6)定期点検調書'!$B$12:$B$5000,O$75,'(6)定期点検調書'!$AH$12:$AH$5000,$C81,'(6)定期点検調書'!$BF$12:$BF$5000,$W$7)&gt;=1,$W$7,IF(COUNTIFS('(6)定期点検調書'!$B$12:$B$5000,O$75,'(6)定期点検調書'!$AH$12:$AH$5000,$C81,'(6)定期点検調書'!$BF$12:$BF$5000,$V$7)&gt;=1,$V$7,IF(COUNTIFS('(6)定期点検調書'!$B$12:$B$5000,O$75,'(6)定期点検調書'!$AH$12:$AH$5000,$C81,'(6)定期点検調書'!$BF$12:$BF$5000,$U$7)&gt;=1,$U$7,IF(COUNTIFS('(6)定期点検調書'!$B$12:$B$5000,O$75,'(6)定期点検調書'!$AH$12:$AH$5000,$C81,'(6)定期点検調書'!$BF$12:$BF$5000,$T$7)&gt;=1,$T$7,IF(COUNTIFS('(6)定期点検調書'!$B$12:$B$5000,O$75,'(6)定期点検調書'!$AH$12:$AH$5000,$C81,'(6)定期点検調書'!$BF$12:$BF$5000,$S$7)&gt;=1,$S$7,""))))))</f>
        <v/>
      </c>
      <c r="P81" s="465" t="str">
        <f>IF(P$75="","",IF(COUNTIFS('(6)定期点検調書'!$B$12:$B$5000,P$75,'(6)定期点検調書'!$AH$12:$AH$5000,$C81,'(6)定期点検調書'!$BF$12:$BF$5000,$W$7)&gt;=1,$W$7,IF(COUNTIFS('(6)定期点検調書'!$B$12:$B$5000,P$75,'(6)定期点検調書'!$AH$12:$AH$5000,$C81,'(6)定期点検調書'!$BF$12:$BF$5000,$V$7)&gt;=1,$V$7,IF(COUNTIFS('(6)定期点検調書'!$B$12:$B$5000,P$75,'(6)定期点検調書'!$AH$12:$AH$5000,$C81,'(6)定期点検調書'!$BF$12:$BF$5000,$U$7)&gt;=1,$U$7,IF(COUNTIFS('(6)定期点検調書'!$B$12:$B$5000,P$75,'(6)定期点検調書'!$AH$12:$AH$5000,$C81,'(6)定期点検調書'!$BF$12:$BF$5000,$T$7)&gt;=1,$T$7,IF(COUNTIFS('(6)定期点検調書'!$B$12:$B$5000,P$75,'(6)定期点検調書'!$AH$12:$AH$5000,$C81,'(6)定期点検調書'!$BF$12:$BF$5000,$S$7)&gt;=1,$S$7,""))))))</f>
        <v/>
      </c>
      <c r="Q81" s="465" t="str">
        <f>IF(Q$75="","",IF(COUNTIFS('(6)定期点検調書'!$B$12:$B$5000,Q$75,'(6)定期点検調書'!$AH$12:$AH$5000,$C81,'(6)定期点検調書'!$BF$12:$BF$5000,$W$7)&gt;=1,$W$7,IF(COUNTIFS('(6)定期点検調書'!$B$12:$B$5000,Q$75,'(6)定期点検調書'!$AH$12:$AH$5000,$C81,'(6)定期点検調書'!$BF$12:$BF$5000,$V$7)&gt;=1,$V$7,IF(COUNTIFS('(6)定期点検調書'!$B$12:$B$5000,Q$75,'(6)定期点検調書'!$AH$12:$AH$5000,$C81,'(6)定期点検調書'!$BF$12:$BF$5000,$U$7)&gt;=1,$U$7,IF(COUNTIFS('(6)定期点検調書'!$B$12:$B$5000,Q$75,'(6)定期点検調書'!$AH$12:$AH$5000,$C81,'(6)定期点検調書'!$BF$12:$BF$5000,$T$7)&gt;=1,$T$7,IF(COUNTIFS('(6)定期点検調書'!$B$12:$B$5000,Q$75,'(6)定期点検調書'!$AH$12:$AH$5000,$C81,'(6)定期点検調書'!$BF$12:$BF$5000,$S$7)&gt;=1,$S$7,""))))))</f>
        <v/>
      </c>
      <c r="R81" s="465" t="str">
        <f>IF(R$75="","",IF(COUNTIFS('(6)定期点検調書'!$B$12:$B$5000,R$75,'(6)定期点検調書'!$AH$12:$AH$5000,$C81,'(6)定期点検調書'!$BF$12:$BF$5000,$W$7)&gt;=1,$W$7,IF(COUNTIFS('(6)定期点検調書'!$B$12:$B$5000,R$75,'(6)定期点検調書'!$AH$12:$AH$5000,$C81,'(6)定期点検調書'!$BF$12:$BF$5000,$V$7)&gt;=1,$V$7,IF(COUNTIFS('(6)定期点検調書'!$B$12:$B$5000,R$75,'(6)定期点検調書'!$AH$12:$AH$5000,$C81,'(6)定期点検調書'!$BF$12:$BF$5000,$U$7)&gt;=1,$U$7,IF(COUNTIFS('(6)定期点検調書'!$B$12:$B$5000,R$75,'(6)定期点検調書'!$AH$12:$AH$5000,$C81,'(6)定期点検調書'!$BF$12:$BF$5000,$T$7)&gt;=1,$T$7,IF(COUNTIFS('(6)定期点検調書'!$B$12:$B$5000,R$75,'(6)定期点検調書'!$AH$12:$AH$5000,$C81,'(6)定期点検調書'!$BF$12:$BF$5000,$S$7)&gt;=1,$S$7,""))))))</f>
        <v/>
      </c>
      <c r="S81" s="465" t="str">
        <f>IF(S$75="","",IF(COUNTIFS('(6)定期点検調書'!$B$12:$B$5000,S$75,'(6)定期点検調書'!$AH$12:$AH$5000,$C81,'(6)定期点検調書'!$BF$12:$BF$5000,$W$7)&gt;=1,$W$7,IF(COUNTIFS('(6)定期点検調書'!$B$12:$B$5000,S$75,'(6)定期点検調書'!$AH$12:$AH$5000,$C81,'(6)定期点検調書'!$BF$12:$BF$5000,$V$7)&gt;=1,$V$7,IF(COUNTIFS('(6)定期点検調書'!$B$12:$B$5000,S$75,'(6)定期点検調書'!$AH$12:$AH$5000,$C81,'(6)定期点検調書'!$BF$12:$BF$5000,$U$7)&gt;=1,$U$7,IF(COUNTIFS('(6)定期点検調書'!$B$12:$B$5000,S$75,'(6)定期点検調書'!$AH$12:$AH$5000,$C81,'(6)定期点検調書'!$BF$12:$BF$5000,$T$7)&gt;=1,$T$7,IF(COUNTIFS('(6)定期点検調書'!$B$12:$B$5000,S$75,'(6)定期点検調書'!$AH$12:$AH$5000,$C81,'(6)定期点検調書'!$BF$12:$BF$5000,$S$7)&gt;=1,$S$7,""))))))</f>
        <v/>
      </c>
      <c r="T81" s="465" t="str">
        <f>IF(T$75="","",IF(COUNTIFS('(6)定期点検調書'!$B$12:$B$5000,T$75,'(6)定期点検調書'!$AH$12:$AH$5000,$C81,'(6)定期点検調書'!$BF$12:$BF$5000,$W$7)&gt;=1,$W$7,IF(COUNTIFS('(6)定期点検調書'!$B$12:$B$5000,T$75,'(6)定期点検調書'!$AH$12:$AH$5000,$C81,'(6)定期点検調書'!$BF$12:$BF$5000,$V$7)&gt;=1,$V$7,IF(COUNTIFS('(6)定期点検調書'!$B$12:$B$5000,T$75,'(6)定期点検調書'!$AH$12:$AH$5000,$C81,'(6)定期点検調書'!$BF$12:$BF$5000,$U$7)&gt;=1,$U$7,IF(COUNTIFS('(6)定期点検調書'!$B$12:$B$5000,T$75,'(6)定期点検調書'!$AH$12:$AH$5000,$C81,'(6)定期点検調書'!$BF$12:$BF$5000,$T$7)&gt;=1,$T$7,IF(COUNTIFS('(6)定期点検調書'!$B$12:$B$5000,T$75,'(6)定期点検調書'!$AH$12:$AH$5000,$C81,'(6)定期点検調書'!$BF$12:$BF$5000,$S$7)&gt;=1,$S$7,""))))))</f>
        <v/>
      </c>
      <c r="U81" s="465" t="str">
        <f>IF(U$75="","",IF(COUNTIFS('(6)定期点検調書'!$B$12:$B$5000,U$75,'(6)定期点検調書'!$AH$12:$AH$5000,$C81,'(6)定期点検調書'!$BF$12:$BF$5000,$W$7)&gt;=1,$W$7,IF(COUNTIFS('(6)定期点検調書'!$B$12:$B$5000,U$75,'(6)定期点検調書'!$AH$12:$AH$5000,$C81,'(6)定期点検調書'!$BF$12:$BF$5000,$V$7)&gt;=1,$V$7,IF(COUNTIFS('(6)定期点検調書'!$B$12:$B$5000,U$75,'(6)定期点検調書'!$AH$12:$AH$5000,$C81,'(6)定期点検調書'!$BF$12:$BF$5000,$U$7)&gt;=1,$U$7,IF(COUNTIFS('(6)定期点検調書'!$B$12:$B$5000,U$75,'(6)定期点検調書'!$AH$12:$AH$5000,$C81,'(6)定期点検調書'!$BF$12:$BF$5000,$T$7)&gt;=1,$T$7,IF(COUNTIFS('(6)定期点検調書'!$B$12:$B$5000,U$75,'(6)定期点検調書'!$AH$12:$AH$5000,$C81,'(6)定期点検調書'!$BF$12:$BF$5000,$S$7)&gt;=1,$S$7,""))))))</f>
        <v/>
      </c>
      <c r="V81" s="465" t="str">
        <f>IF(V$75="","",IF(COUNTIFS('(6)定期点検調書'!$B$12:$B$5000,V$75,'(6)定期点検調書'!$AH$12:$AH$5000,$C81,'(6)定期点検調書'!$BF$12:$BF$5000,$W$7)&gt;=1,$W$7,IF(COUNTIFS('(6)定期点検調書'!$B$12:$B$5000,V$75,'(6)定期点検調書'!$AH$12:$AH$5000,$C81,'(6)定期点検調書'!$BF$12:$BF$5000,$V$7)&gt;=1,$V$7,IF(COUNTIFS('(6)定期点検調書'!$B$12:$B$5000,V$75,'(6)定期点検調書'!$AH$12:$AH$5000,$C81,'(6)定期点検調書'!$BF$12:$BF$5000,$U$7)&gt;=1,$U$7,IF(COUNTIFS('(6)定期点検調書'!$B$12:$B$5000,V$75,'(6)定期点検調書'!$AH$12:$AH$5000,$C81,'(6)定期点検調書'!$BF$12:$BF$5000,$T$7)&gt;=1,$T$7,IF(COUNTIFS('(6)定期点検調書'!$B$12:$B$5000,V$75,'(6)定期点検調書'!$AH$12:$AH$5000,$C81,'(6)定期点検調書'!$BF$12:$BF$5000,$S$7)&gt;=1,$S$7,""))))))</f>
        <v/>
      </c>
      <c r="W81" s="465" t="str">
        <f>IF(W$75="","",IF(COUNTIFS('(6)定期点検調書'!$B$12:$B$5000,W$75,'(6)定期点検調書'!$AH$12:$AH$5000,$C81,'(6)定期点検調書'!$BF$12:$BF$5000,$W$7)&gt;=1,$W$7,IF(COUNTIFS('(6)定期点検調書'!$B$12:$B$5000,W$75,'(6)定期点検調書'!$AH$12:$AH$5000,$C81,'(6)定期点検調書'!$BF$12:$BF$5000,$V$7)&gt;=1,$V$7,IF(COUNTIFS('(6)定期点検調書'!$B$12:$B$5000,W$75,'(6)定期点検調書'!$AH$12:$AH$5000,$C81,'(6)定期点検調書'!$BF$12:$BF$5000,$U$7)&gt;=1,$U$7,IF(COUNTIFS('(6)定期点検調書'!$B$12:$B$5000,W$75,'(6)定期点検調書'!$AH$12:$AH$5000,$C81,'(6)定期点検調書'!$BF$12:$BF$5000,$T$7)&gt;=1,$T$7,IF(COUNTIFS('(6)定期点検調書'!$B$12:$B$5000,W$75,'(6)定期点検調書'!$AH$12:$AH$5000,$C81,'(6)定期点検調書'!$BF$12:$BF$5000,$S$7)&gt;=1,$S$7,""))))))</f>
        <v/>
      </c>
      <c r="X81" s="465" t="str">
        <f>IF(X$75="","",IF(COUNTIFS('(6)定期点検調書'!$B$12:$B$5000,X$75,'(6)定期点検調書'!$AH$12:$AH$5000,$C81,'(6)定期点検調書'!$BF$12:$BF$5000,$W$7)&gt;=1,$W$7,IF(COUNTIFS('(6)定期点検調書'!$B$12:$B$5000,X$75,'(6)定期点検調書'!$AH$12:$AH$5000,$C81,'(6)定期点検調書'!$BF$12:$BF$5000,$V$7)&gt;=1,$V$7,IF(COUNTIFS('(6)定期点検調書'!$B$12:$B$5000,X$75,'(6)定期点検調書'!$AH$12:$AH$5000,$C81,'(6)定期点検調書'!$BF$12:$BF$5000,$U$7)&gt;=1,$U$7,IF(COUNTIFS('(6)定期点検調書'!$B$12:$B$5000,X$75,'(6)定期点検調書'!$AH$12:$AH$5000,$C81,'(6)定期点検調書'!$BF$12:$BF$5000,$T$7)&gt;=1,$T$7,IF(COUNTIFS('(6)定期点検調書'!$B$12:$B$5000,X$75,'(6)定期点検調書'!$AH$12:$AH$5000,$C81,'(6)定期点検調書'!$BF$12:$BF$5000,$S$7)&gt;=1,$S$7,""))))))</f>
        <v/>
      </c>
      <c r="Y81" s="465" t="str">
        <f>IF(Y$75="","",IF(COUNTIFS('(6)定期点検調書'!$B$12:$B$5000,Y$75,'(6)定期点検調書'!$AH$12:$AH$5000,$C81,'(6)定期点検調書'!$BF$12:$BF$5000,$W$7)&gt;=1,$W$7,IF(COUNTIFS('(6)定期点検調書'!$B$12:$B$5000,Y$75,'(6)定期点検調書'!$AH$12:$AH$5000,$C81,'(6)定期点検調書'!$BF$12:$BF$5000,$V$7)&gt;=1,$V$7,IF(COUNTIFS('(6)定期点検調書'!$B$12:$B$5000,Y$75,'(6)定期点検調書'!$AH$12:$AH$5000,$C81,'(6)定期点検調書'!$BF$12:$BF$5000,$U$7)&gt;=1,$U$7,IF(COUNTIFS('(6)定期点検調書'!$B$12:$B$5000,Y$75,'(6)定期点検調書'!$AH$12:$AH$5000,$C81,'(6)定期点検調書'!$BF$12:$BF$5000,$T$7)&gt;=1,$T$7,IF(COUNTIFS('(6)定期点検調書'!$B$12:$B$5000,Y$75,'(6)定期点検調書'!$AH$12:$AH$5000,$C81,'(6)定期点検調書'!$BF$12:$BF$5000,$S$7)&gt;=1,$S$7,""))))))</f>
        <v/>
      </c>
      <c r="Z81" s="465" t="str">
        <f>IF(Z$75="","",IF(COUNTIFS('(6)定期点検調書'!$B$12:$B$5000,Z$75,'(6)定期点検調書'!$AH$12:$AH$5000,$C81,'(6)定期点検調書'!$BF$12:$BF$5000,$W$7)&gt;=1,$W$7,IF(COUNTIFS('(6)定期点検調書'!$B$12:$B$5000,Z$75,'(6)定期点検調書'!$AH$12:$AH$5000,$C81,'(6)定期点検調書'!$BF$12:$BF$5000,$V$7)&gt;=1,$V$7,IF(COUNTIFS('(6)定期点検調書'!$B$12:$B$5000,Z$75,'(6)定期点検調書'!$AH$12:$AH$5000,$C81,'(6)定期点検調書'!$BF$12:$BF$5000,$U$7)&gt;=1,$U$7,IF(COUNTIFS('(6)定期点検調書'!$B$12:$B$5000,Z$75,'(6)定期点検調書'!$AH$12:$AH$5000,$C81,'(6)定期点検調書'!$BF$12:$BF$5000,$T$7)&gt;=1,$T$7,IF(COUNTIFS('(6)定期点検調書'!$B$12:$B$5000,Z$75,'(6)定期点検調書'!$AH$12:$AH$5000,$C81,'(6)定期点検調書'!$BF$12:$BF$5000,$S$7)&gt;=1,$S$7,""))))))</f>
        <v/>
      </c>
      <c r="AA81" s="465" t="str">
        <f>IF(AA$75="","",IF(COUNTIFS('(6)定期点検調書'!$B$12:$B$5000,AA$75,'(6)定期点検調書'!$AH$12:$AH$5000,$C81,'(6)定期点検調書'!$BF$12:$BF$5000,$W$7)&gt;=1,$W$7,IF(COUNTIFS('(6)定期点検調書'!$B$12:$B$5000,AA$75,'(6)定期点検調書'!$AH$12:$AH$5000,$C81,'(6)定期点検調書'!$BF$12:$BF$5000,$V$7)&gt;=1,$V$7,IF(COUNTIFS('(6)定期点検調書'!$B$12:$B$5000,AA$75,'(6)定期点検調書'!$AH$12:$AH$5000,$C81,'(6)定期点検調書'!$BF$12:$BF$5000,$U$7)&gt;=1,$U$7,IF(COUNTIFS('(6)定期点検調書'!$B$12:$B$5000,AA$75,'(6)定期点検調書'!$AH$12:$AH$5000,$C81,'(6)定期点検調書'!$BF$12:$BF$5000,$T$7)&gt;=1,$T$7,IF(COUNTIFS('(6)定期点検調書'!$B$12:$B$5000,AA$75,'(6)定期点検調書'!$AH$12:$AH$5000,$C81,'(6)定期点検調書'!$BF$12:$BF$5000,$S$7)&gt;=1,$S$7,""))))))</f>
        <v/>
      </c>
      <c r="AB81" s="465" t="str">
        <f>IF(AB$75="","",IF(COUNTIFS('(6)定期点検調書'!$B$12:$B$5000,AB$75,'(6)定期点検調書'!$AH$12:$AH$5000,$C81,'(6)定期点検調書'!$BF$12:$BF$5000,$W$7)&gt;=1,$W$7,IF(COUNTIFS('(6)定期点検調書'!$B$12:$B$5000,AB$75,'(6)定期点検調書'!$AH$12:$AH$5000,$C81,'(6)定期点検調書'!$BF$12:$BF$5000,$V$7)&gt;=1,$V$7,IF(COUNTIFS('(6)定期点検調書'!$B$12:$B$5000,AB$75,'(6)定期点検調書'!$AH$12:$AH$5000,$C81,'(6)定期点検調書'!$BF$12:$BF$5000,$U$7)&gt;=1,$U$7,IF(COUNTIFS('(6)定期点検調書'!$B$12:$B$5000,AB$75,'(6)定期点検調書'!$AH$12:$AH$5000,$C81,'(6)定期点検調書'!$BF$12:$BF$5000,$T$7)&gt;=1,$T$7,IF(COUNTIFS('(6)定期点検調書'!$B$12:$B$5000,AB$75,'(6)定期点検調書'!$AH$12:$AH$5000,$C81,'(6)定期点検調書'!$BF$12:$BF$5000,$S$7)&gt;=1,$S$7,""))))))</f>
        <v/>
      </c>
      <c r="AC81" s="465" t="str">
        <f>IF(AC$75="","",IF(COUNTIFS('(6)定期点検調書'!$B$12:$B$5000,AC$75,'(6)定期点検調書'!$AH$12:$AH$5000,$C81,'(6)定期点検調書'!$BF$12:$BF$5000,$W$7)&gt;=1,$W$7,IF(COUNTIFS('(6)定期点検調書'!$B$12:$B$5000,AC$75,'(6)定期点検調書'!$AH$12:$AH$5000,$C81,'(6)定期点検調書'!$BF$12:$BF$5000,$V$7)&gt;=1,$V$7,IF(COUNTIFS('(6)定期点検調書'!$B$12:$B$5000,AC$75,'(6)定期点検調書'!$AH$12:$AH$5000,$C81,'(6)定期点検調書'!$BF$12:$BF$5000,$U$7)&gt;=1,$U$7,IF(COUNTIFS('(6)定期点検調書'!$B$12:$B$5000,AC$75,'(6)定期点検調書'!$AH$12:$AH$5000,$C81,'(6)定期点検調書'!$BF$12:$BF$5000,$T$7)&gt;=1,$T$7,IF(COUNTIFS('(6)定期点検調書'!$B$12:$B$5000,AC$75,'(6)定期点検調書'!$AH$12:$AH$5000,$C81,'(6)定期点検調書'!$BF$12:$BF$5000,$S$7)&gt;=1,$S$7,""))))))</f>
        <v/>
      </c>
      <c r="AD81" s="465" t="str">
        <f>IF(AD$75="","",IF(COUNTIFS('(6)定期点検調書'!$B$12:$B$5000,AD$75,'(6)定期点検調書'!$AH$12:$AH$5000,$C81,'(6)定期点検調書'!$BF$12:$BF$5000,$W$7)&gt;=1,$W$7,IF(COUNTIFS('(6)定期点検調書'!$B$12:$B$5000,AD$75,'(6)定期点検調書'!$AH$12:$AH$5000,$C81,'(6)定期点検調書'!$BF$12:$BF$5000,$V$7)&gt;=1,$V$7,IF(COUNTIFS('(6)定期点検調書'!$B$12:$B$5000,AD$75,'(6)定期点検調書'!$AH$12:$AH$5000,$C81,'(6)定期点検調書'!$BF$12:$BF$5000,$U$7)&gt;=1,$U$7,IF(COUNTIFS('(6)定期点検調書'!$B$12:$B$5000,AD$75,'(6)定期点検調書'!$AH$12:$AH$5000,$C81,'(6)定期点検調書'!$BF$12:$BF$5000,$T$7)&gt;=1,$T$7,IF(COUNTIFS('(6)定期点検調書'!$B$12:$B$5000,AD$75,'(6)定期点検調書'!$AH$12:$AH$5000,$C81,'(6)定期点検調書'!$BF$12:$BF$5000,$S$7)&gt;=1,$S$7,""))))))</f>
        <v/>
      </c>
      <c r="AE81" s="465" t="str">
        <f>IF(AE$75="","",IF(COUNTIFS('(6)定期点検調書'!$B$12:$B$5000,AE$75,'(6)定期点検調書'!$AH$12:$AH$5000,$C81,'(6)定期点検調書'!$BF$12:$BF$5000,$W$7)&gt;=1,$W$7,IF(COUNTIFS('(6)定期点検調書'!$B$12:$B$5000,AE$75,'(6)定期点検調書'!$AH$12:$AH$5000,$C81,'(6)定期点検調書'!$BF$12:$BF$5000,$V$7)&gt;=1,$V$7,IF(COUNTIFS('(6)定期点検調書'!$B$12:$B$5000,AE$75,'(6)定期点検調書'!$AH$12:$AH$5000,$C81,'(6)定期点検調書'!$BF$12:$BF$5000,$U$7)&gt;=1,$U$7,IF(COUNTIFS('(6)定期点検調書'!$B$12:$B$5000,AE$75,'(6)定期点検調書'!$AH$12:$AH$5000,$C81,'(6)定期点検調書'!$BF$12:$BF$5000,$T$7)&gt;=1,$T$7,IF(COUNTIFS('(6)定期点検調書'!$B$12:$B$5000,AE$75,'(6)定期点検調書'!$AH$12:$AH$5000,$C81,'(6)定期点検調書'!$BF$12:$BF$5000,$S$7)&gt;=1,$S$7,""))))))</f>
        <v/>
      </c>
      <c r="AF81" s="465" t="str">
        <f>IF(AF$75="","",IF(COUNTIFS('(6)定期点検調書'!$B$12:$B$5000,AF$75,'(6)定期点検調書'!$AH$12:$AH$5000,$C81,'(6)定期点検調書'!$BF$12:$BF$5000,$W$7)&gt;=1,$W$7,IF(COUNTIFS('(6)定期点検調書'!$B$12:$B$5000,AF$75,'(6)定期点検調書'!$AH$12:$AH$5000,$C81,'(6)定期点検調書'!$BF$12:$BF$5000,$V$7)&gt;=1,$V$7,IF(COUNTIFS('(6)定期点検調書'!$B$12:$B$5000,AF$75,'(6)定期点検調書'!$AH$12:$AH$5000,$C81,'(6)定期点検調書'!$BF$12:$BF$5000,$U$7)&gt;=1,$U$7,IF(COUNTIFS('(6)定期点検調書'!$B$12:$B$5000,AF$75,'(6)定期点検調書'!$AH$12:$AH$5000,$C81,'(6)定期点検調書'!$BF$12:$BF$5000,$T$7)&gt;=1,$T$7,IF(COUNTIFS('(6)定期点検調書'!$B$12:$B$5000,AF$75,'(6)定期点検調書'!$AH$12:$AH$5000,$C81,'(6)定期点検調書'!$BF$12:$BF$5000,$S$7)&gt;=1,$S$7,""))))))</f>
        <v/>
      </c>
      <c r="AG81" s="465" t="str">
        <f>IF(AG$75="","",IF(COUNTIFS('(6)定期点検調書'!$B$12:$B$5000,AG$75,'(6)定期点検調書'!$AH$12:$AH$5000,$C81,'(6)定期点検調書'!$BF$12:$BF$5000,$W$7)&gt;=1,$W$7,IF(COUNTIFS('(6)定期点検調書'!$B$12:$B$5000,AG$75,'(6)定期点検調書'!$AH$12:$AH$5000,$C81,'(6)定期点検調書'!$BF$12:$BF$5000,$V$7)&gt;=1,$V$7,IF(COUNTIFS('(6)定期点検調書'!$B$12:$B$5000,AG$75,'(6)定期点検調書'!$AH$12:$AH$5000,$C81,'(6)定期点検調書'!$BF$12:$BF$5000,$U$7)&gt;=1,$U$7,IF(COUNTIFS('(6)定期点検調書'!$B$12:$B$5000,AG$75,'(6)定期点検調書'!$AH$12:$AH$5000,$C81,'(6)定期点検調書'!$BF$12:$BF$5000,$T$7)&gt;=1,$T$7,IF(COUNTIFS('(6)定期点検調書'!$B$12:$B$5000,AG$75,'(6)定期点検調書'!$AH$12:$AH$5000,$C81,'(6)定期点検調書'!$BF$12:$BF$5000,$S$7)&gt;=1,$S$7,""))))))</f>
        <v/>
      </c>
      <c r="AH81" s="465" t="str">
        <f>IF(AH$75="","",IF(COUNTIFS('(6)定期点検調書'!$B$12:$B$5000,AH$75,'(6)定期点検調書'!$AH$12:$AH$5000,$C81,'(6)定期点検調書'!$BF$12:$BF$5000,$W$7)&gt;=1,$W$7,IF(COUNTIFS('(6)定期点検調書'!$B$12:$B$5000,AH$75,'(6)定期点検調書'!$AH$12:$AH$5000,$C81,'(6)定期点検調書'!$BF$12:$BF$5000,$V$7)&gt;=1,$V$7,IF(COUNTIFS('(6)定期点検調書'!$B$12:$B$5000,AH$75,'(6)定期点検調書'!$AH$12:$AH$5000,$C81,'(6)定期点検調書'!$BF$12:$BF$5000,$U$7)&gt;=1,$U$7,IF(COUNTIFS('(6)定期点検調書'!$B$12:$B$5000,AH$75,'(6)定期点検調書'!$AH$12:$AH$5000,$C81,'(6)定期点検調書'!$BF$12:$BF$5000,$T$7)&gt;=1,$T$7,IF(COUNTIFS('(6)定期点検調書'!$B$12:$B$5000,AH$75,'(6)定期点検調書'!$AH$12:$AH$5000,$C81,'(6)定期点検調書'!$BF$12:$BF$5000,$S$7)&gt;=1,$S$7,""))))))</f>
        <v/>
      </c>
      <c r="AI81" s="465" t="str">
        <f>IF(AI$75="","",IF(COUNTIFS('(6)定期点検調書'!$B$12:$B$5000,AI$75,'(6)定期点検調書'!$AH$12:$AH$5000,$C81,'(6)定期点検調書'!$BF$12:$BF$5000,$W$7)&gt;=1,$W$7,IF(COUNTIFS('(6)定期点検調書'!$B$12:$B$5000,AI$75,'(6)定期点検調書'!$AH$12:$AH$5000,$C81,'(6)定期点検調書'!$BF$12:$BF$5000,$V$7)&gt;=1,$V$7,IF(COUNTIFS('(6)定期点検調書'!$B$12:$B$5000,AI$75,'(6)定期点検調書'!$AH$12:$AH$5000,$C81,'(6)定期点検調書'!$BF$12:$BF$5000,$U$7)&gt;=1,$U$7,IF(COUNTIFS('(6)定期点検調書'!$B$12:$B$5000,AI$75,'(6)定期点検調書'!$AH$12:$AH$5000,$C81,'(6)定期点検調書'!$BF$12:$BF$5000,$T$7)&gt;=1,$T$7,IF(COUNTIFS('(6)定期点検調書'!$B$12:$B$5000,AI$75,'(6)定期点検調書'!$AH$12:$AH$5000,$C81,'(6)定期点検調書'!$BF$12:$BF$5000,$S$7)&gt;=1,$S$7,""))))))</f>
        <v/>
      </c>
      <c r="AJ81" s="465" t="str">
        <f>IF(AJ$75="","",IF(COUNTIFS('(6)定期点検調書'!$B$12:$B$5000,AJ$75,'(6)定期点検調書'!$AH$12:$AH$5000,$C81,'(6)定期点検調書'!$BF$12:$BF$5000,$W$7)&gt;=1,$W$7,IF(COUNTIFS('(6)定期点検調書'!$B$12:$B$5000,AJ$75,'(6)定期点検調書'!$AH$12:$AH$5000,$C81,'(6)定期点検調書'!$BF$12:$BF$5000,$V$7)&gt;=1,$V$7,IF(COUNTIFS('(6)定期点検調書'!$B$12:$B$5000,AJ$75,'(6)定期点検調書'!$AH$12:$AH$5000,$C81,'(6)定期点検調書'!$BF$12:$BF$5000,$U$7)&gt;=1,$U$7,IF(COUNTIFS('(6)定期点検調書'!$B$12:$B$5000,AJ$75,'(6)定期点検調書'!$AH$12:$AH$5000,$C81,'(6)定期点検調書'!$BF$12:$BF$5000,$T$7)&gt;=1,$T$7,IF(COUNTIFS('(6)定期点検調書'!$B$12:$B$5000,AJ$75,'(6)定期点検調書'!$AH$12:$AH$5000,$C81,'(6)定期点検調書'!$BF$12:$BF$5000,$S$7)&gt;=1,$S$7,""))))))</f>
        <v/>
      </c>
      <c r="AK81" s="465" t="str">
        <f>IF(AK$75="","",IF(COUNTIFS('(6)定期点検調書'!$B$12:$B$5000,AK$75,'(6)定期点検調書'!$AH$12:$AH$5000,$C81,'(6)定期点検調書'!$BF$12:$BF$5000,$W$7)&gt;=1,$W$7,IF(COUNTIFS('(6)定期点検調書'!$B$12:$B$5000,AK$75,'(6)定期点検調書'!$AH$12:$AH$5000,$C81,'(6)定期点検調書'!$BF$12:$BF$5000,$V$7)&gt;=1,$V$7,IF(COUNTIFS('(6)定期点検調書'!$B$12:$B$5000,AK$75,'(6)定期点検調書'!$AH$12:$AH$5000,$C81,'(6)定期点検調書'!$BF$12:$BF$5000,$U$7)&gt;=1,$U$7,IF(COUNTIFS('(6)定期点検調書'!$B$12:$B$5000,AK$75,'(6)定期点検調書'!$AH$12:$AH$5000,$C81,'(6)定期点検調書'!$BF$12:$BF$5000,$T$7)&gt;=1,$T$7,IF(COUNTIFS('(6)定期点検調書'!$B$12:$B$5000,AK$75,'(6)定期点検調書'!$AH$12:$AH$5000,$C81,'(6)定期点検調書'!$BF$12:$BF$5000,$S$7)&gt;=1,$S$7,""))))))</f>
        <v/>
      </c>
      <c r="AL81" s="465" t="str">
        <f>IF(AL$75="","",IF(COUNTIFS('(6)定期点検調書'!$B$12:$B$5000,AL$75,'(6)定期点検調書'!$AH$12:$AH$5000,$C81,'(6)定期点検調書'!$BF$12:$BF$5000,$W$7)&gt;=1,$W$7,IF(COUNTIFS('(6)定期点検調書'!$B$12:$B$5000,AL$75,'(6)定期点検調書'!$AH$12:$AH$5000,$C81,'(6)定期点検調書'!$BF$12:$BF$5000,$V$7)&gt;=1,$V$7,IF(COUNTIFS('(6)定期点検調書'!$B$12:$B$5000,AL$75,'(6)定期点検調書'!$AH$12:$AH$5000,$C81,'(6)定期点検調書'!$BF$12:$BF$5000,$U$7)&gt;=1,$U$7,IF(COUNTIFS('(6)定期点検調書'!$B$12:$B$5000,AL$75,'(6)定期点検調書'!$AH$12:$AH$5000,$C81,'(6)定期点検調書'!$BF$12:$BF$5000,$T$7)&gt;=1,$T$7,IF(COUNTIFS('(6)定期点検調書'!$B$12:$B$5000,AL$75,'(6)定期点検調書'!$AH$12:$AH$5000,$C81,'(6)定期点検調書'!$BF$12:$BF$5000,$S$7)&gt;=1,$S$7,""))))))</f>
        <v/>
      </c>
      <c r="AM81" s="465" t="str">
        <f>IF(AM$75="","",IF(COUNTIFS('(6)定期点検調書'!$B$12:$B$5000,AM$75,'(6)定期点検調書'!$AH$12:$AH$5000,$C81,'(6)定期点検調書'!$BF$12:$BF$5000,$W$7)&gt;=1,$W$7,IF(COUNTIFS('(6)定期点検調書'!$B$12:$B$5000,AM$75,'(6)定期点検調書'!$AH$12:$AH$5000,$C81,'(6)定期点検調書'!$BF$12:$BF$5000,$V$7)&gt;=1,$V$7,IF(COUNTIFS('(6)定期点検調書'!$B$12:$B$5000,AM$75,'(6)定期点検調書'!$AH$12:$AH$5000,$C81,'(6)定期点検調書'!$BF$12:$BF$5000,$U$7)&gt;=1,$U$7,IF(COUNTIFS('(6)定期点検調書'!$B$12:$B$5000,AM$75,'(6)定期点検調書'!$AH$12:$AH$5000,$C81,'(6)定期点検調書'!$BF$12:$BF$5000,$T$7)&gt;=1,$T$7,IF(COUNTIFS('(6)定期点検調書'!$B$12:$B$5000,AM$75,'(6)定期点検調書'!$AH$12:$AH$5000,$C81,'(6)定期点検調書'!$BF$12:$BF$5000,$S$7)&gt;=1,$S$7,""))))))</f>
        <v/>
      </c>
      <c r="AN81" s="465" t="str">
        <f>IF(AN$75="","",IF(COUNTIFS('(6)定期点検調書'!$B$12:$B$5000,AN$75,'(6)定期点検調書'!$AH$12:$AH$5000,$C81,'(6)定期点検調書'!$BF$12:$BF$5000,$W$7)&gt;=1,$W$7,IF(COUNTIFS('(6)定期点検調書'!$B$12:$B$5000,AN$75,'(6)定期点検調書'!$AH$12:$AH$5000,$C81,'(6)定期点検調書'!$BF$12:$BF$5000,$V$7)&gt;=1,$V$7,IF(COUNTIFS('(6)定期点検調書'!$B$12:$B$5000,AN$75,'(6)定期点検調書'!$AH$12:$AH$5000,$C81,'(6)定期点検調書'!$BF$12:$BF$5000,$U$7)&gt;=1,$U$7,IF(COUNTIFS('(6)定期点検調書'!$B$12:$B$5000,AN$75,'(6)定期点検調書'!$AH$12:$AH$5000,$C81,'(6)定期点検調書'!$BF$12:$BF$5000,$T$7)&gt;=1,$T$7,IF(COUNTIFS('(6)定期点検調書'!$B$12:$B$5000,AN$75,'(6)定期点検調書'!$AH$12:$AH$5000,$C81,'(6)定期点検調書'!$BF$12:$BF$5000,$S$7)&gt;=1,$S$7,""))))))</f>
        <v/>
      </c>
      <c r="AO81" s="465" t="str">
        <f>IF(AO$75="","",IF(COUNTIFS('(6)定期点検調書'!$B$12:$B$5000,AO$75,'(6)定期点検調書'!$AH$12:$AH$5000,$C81,'(6)定期点検調書'!$BF$12:$BF$5000,$W$7)&gt;=1,$W$7,IF(COUNTIFS('(6)定期点検調書'!$B$12:$B$5000,AO$75,'(6)定期点検調書'!$AH$12:$AH$5000,$C81,'(6)定期点検調書'!$BF$12:$BF$5000,$V$7)&gt;=1,$V$7,IF(COUNTIFS('(6)定期点検調書'!$B$12:$B$5000,AO$75,'(6)定期点検調書'!$AH$12:$AH$5000,$C81,'(6)定期点検調書'!$BF$12:$BF$5000,$U$7)&gt;=1,$U$7,IF(COUNTIFS('(6)定期点検調書'!$B$12:$B$5000,AO$75,'(6)定期点検調書'!$AH$12:$AH$5000,$C81,'(6)定期点検調書'!$BF$12:$BF$5000,$T$7)&gt;=1,$T$7,IF(COUNTIFS('(6)定期点検調書'!$B$12:$B$5000,AO$75,'(6)定期点検調書'!$AH$12:$AH$5000,$C81,'(6)定期点検調書'!$BF$12:$BF$5000,$S$7)&gt;=1,$S$7,""))))))</f>
        <v/>
      </c>
      <c r="AP81" s="465" t="str">
        <f>IF(AP$75="","",IF(COUNTIFS('(6)定期点検調書'!$B$12:$B$5000,AP$75,'(6)定期点検調書'!$AH$12:$AH$5000,$C81,'(6)定期点検調書'!$BF$12:$BF$5000,$W$7)&gt;=1,$W$7,IF(COUNTIFS('(6)定期点検調書'!$B$12:$B$5000,AP$75,'(6)定期点検調書'!$AH$12:$AH$5000,$C81,'(6)定期点検調書'!$BF$12:$BF$5000,$V$7)&gt;=1,$V$7,IF(COUNTIFS('(6)定期点検調書'!$B$12:$B$5000,AP$75,'(6)定期点検調書'!$AH$12:$AH$5000,$C81,'(6)定期点検調書'!$BF$12:$BF$5000,$U$7)&gt;=1,$U$7,IF(COUNTIFS('(6)定期点検調書'!$B$12:$B$5000,AP$75,'(6)定期点検調書'!$AH$12:$AH$5000,$C81,'(6)定期点検調書'!$BF$12:$BF$5000,$T$7)&gt;=1,$T$7,IF(COUNTIFS('(6)定期点検調書'!$B$12:$B$5000,AP$75,'(6)定期点検調書'!$AH$12:$AH$5000,$C81,'(6)定期点検調書'!$BF$12:$BF$5000,$S$7)&gt;=1,$S$7,""))))))</f>
        <v/>
      </c>
      <c r="AQ81" s="465" t="str">
        <f>IF(AQ$75="","",IF(COUNTIFS('(6)定期点検調書'!$B$12:$B$5000,AQ$75,'(6)定期点検調書'!$AH$12:$AH$5000,$C81,'(6)定期点検調書'!$BF$12:$BF$5000,$W$7)&gt;=1,$W$7,IF(COUNTIFS('(6)定期点検調書'!$B$12:$B$5000,AQ$75,'(6)定期点検調書'!$AH$12:$AH$5000,$C81,'(6)定期点検調書'!$BF$12:$BF$5000,$V$7)&gt;=1,$V$7,IF(COUNTIFS('(6)定期点検調書'!$B$12:$B$5000,AQ$75,'(6)定期点検調書'!$AH$12:$AH$5000,$C81,'(6)定期点検調書'!$BF$12:$BF$5000,$U$7)&gt;=1,$U$7,IF(COUNTIFS('(6)定期点検調書'!$B$12:$B$5000,AQ$75,'(6)定期点検調書'!$AH$12:$AH$5000,$C81,'(6)定期点検調書'!$BF$12:$BF$5000,$T$7)&gt;=1,$T$7,IF(COUNTIFS('(6)定期点検調書'!$B$12:$B$5000,AQ$75,'(6)定期点検調書'!$AH$12:$AH$5000,$C81,'(6)定期点検調書'!$BF$12:$BF$5000,$S$7)&gt;=1,$S$7,""))))))</f>
        <v/>
      </c>
      <c r="AR81" s="465" t="str">
        <f>IF(AR$75="","",IF(COUNTIFS('(6)定期点検調書'!$B$12:$B$5000,AR$75,'(6)定期点検調書'!$AH$12:$AH$5000,$C81,'(6)定期点検調書'!$BF$12:$BF$5000,$W$7)&gt;=1,$W$7,IF(COUNTIFS('(6)定期点検調書'!$B$12:$B$5000,AR$75,'(6)定期点検調書'!$AH$12:$AH$5000,$C81,'(6)定期点検調書'!$BF$12:$BF$5000,$V$7)&gt;=1,$V$7,IF(COUNTIFS('(6)定期点検調書'!$B$12:$B$5000,AR$75,'(6)定期点検調書'!$AH$12:$AH$5000,$C81,'(6)定期点検調書'!$BF$12:$BF$5000,$U$7)&gt;=1,$U$7,IF(COUNTIFS('(6)定期点検調書'!$B$12:$B$5000,AR$75,'(6)定期点検調書'!$AH$12:$AH$5000,$C81,'(6)定期点検調書'!$BF$12:$BF$5000,$T$7)&gt;=1,$T$7,IF(COUNTIFS('(6)定期点検調書'!$B$12:$B$5000,AR$75,'(6)定期点検調書'!$AH$12:$AH$5000,$C81,'(6)定期点検調書'!$BF$12:$BF$5000,$S$7)&gt;=1,$S$7,""))))))</f>
        <v/>
      </c>
      <c r="AS81" s="465" t="str">
        <f>IF(AS$75="","",IF(COUNTIFS('(6)定期点検調書'!$B$12:$B$5000,AS$75,'(6)定期点検調書'!$AH$12:$AH$5000,$C81,'(6)定期点検調書'!$BF$12:$BF$5000,$W$7)&gt;=1,$W$7,IF(COUNTIFS('(6)定期点検調書'!$B$12:$B$5000,AS$75,'(6)定期点検調書'!$AH$12:$AH$5000,$C81,'(6)定期点検調書'!$BF$12:$BF$5000,$V$7)&gt;=1,$V$7,IF(COUNTIFS('(6)定期点検調書'!$B$12:$B$5000,AS$75,'(6)定期点検調書'!$AH$12:$AH$5000,$C81,'(6)定期点検調書'!$BF$12:$BF$5000,$U$7)&gt;=1,$U$7,IF(COUNTIFS('(6)定期点検調書'!$B$12:$B$5000,AS$75,'(6)定期点検調書'!$AH$12:$AH$5000,$C81,'(6)定期点検調書'!$BF$12:$BF$5000,$T$7)&gt;=1,$T$7,IF(COUNTIFS('(6)定期点検調書'!$B$12:$B$5000,AS$75,'(6)定期点検調書'!$AH$12:$AH$5000,$C81,'(6)定期点検調書'!$BF$12:$BF$5000,$S$7)&gt;=1,$S$7,""))))))</f>
        <v/>
      </c>
      <c r="AT81" s="465" t="str">
        <f>IF(AT$75="","",IF(COUNTIFS('(6)定期点検調書'!$B$12:$B$5000,AT$75,'(6)定期点検調書'!$AH$12:$AH$5000,$C81,'(6)定期点検調書'!$BF$12:$BF$5000,$W$7)&gt;=1,$W$7,IF(COUNTIFS('(6)定期点検調書'!$B$12:$B$5000,AT$75,'(6)定期点検調書'!$AH$12:$AH$5000,$C81,'(6)定期点検調書'!$BF$12:$BF$5000,$V$7)&gt;=1,$V$7,IF(COUNTIFS('(6)定期点検調書'!$B$12:$B$5000,AT$75,'(6)定期点検調書'!$AH$12:$AH$5000,$C81,'(6)定期点検調書'!$BF$12:$BF$5000,$U$7)&gt;=1,$U$7,IF(COUNTIFS('(6)定期点検調書'!$B$12:$B$5000,AT$75,'(6)定期点検調書'!$AH$12:$AH$5000,$C81,'(6)定期点検調書'!$BF$12:$BF$5000,$T$7)&gt;=1,$T$7,IF(COUNTIFS('(6)定期点検調書'!$B$12:$B$5000,AT$75,'(6)定期点検調書'!$AH$12:$AH$5000,$C81,'(6)定期点検調書'!$BF$12:$BF$5000,$S$7)&gt;=1,$S$7,""))))))</f>
        <v/>
      </c>
      <c r="AU81" s="465" t="str">
        <f>IF(AU$75="","",IF(COUNTIFS('(6)定期点検調書'!$B$12:$B$5000,AU$75,'(6)定期点検調書'!$AH$12:$AH$5000,$C81,'(6)定期点検調書'!$BF$12:$BF$5000,$W$7)&gt;=1,$W$7,IF(COUNTIFS('(6)定期点検調書'!$B$12:$B$5000,AU$75,'(6)定期点検調書'!$AH$12:$AH$5000,$C81,'(6)定期点検調書'!$BF$12:$BF$5000,$V$7)&gt;=1,$V$7,IF(COUNTIFS('(6)定期点検調書'!$B$12:$B$5000,AU$75,'(6)定期点検調書'!$AH$12:$AH$5000,$C81,'(6)定期点検調書'!$BF$12:$BF$5000,$U$7)&gt;=1,$U$7,IF(COUNTIFS('(6)定期点検調書'!$B$12:$B$5000,AU$75,'(6)定期点検調書'!$AH$12:$AH$5000,$C81,'(6)定期点検調書'!$BF$12:$BF$5000,$T$7)&gt;=1,$T$7,IF(COUNTIFS('(6)定期点検調書'!$B$12:$B$5000,AU$75,'(6)定期点検調書'!$AH$12:$AH$5000,$C81,'(6)定期点検調書'!$BF$12:$BF$5000,$S$7)&gt;=1,$S$7,""))))))</f>
        <v/>
      </c>
      <c r="AV81" s="465" t="str">
        <f>IF(AV$75="","",IF(COUNTIFS('(6)定期点検調書'!$B$12:$B$5000,AV$75,'(6)定期点検調書'!$AH$12:$AH$5000,$C81,'(6)定期点検調書'!$BF$12:$BF$5000,$W$7)&gt;=1,$W$7,IF(COUNTIFS('(6)定期点検調書'!$B$12:$B$5000,AV$75,'(6)定期点検調書'!$AH$12:$AH$5000,$C81,'(6)定期点検調書'!$BF$12:$BF$5000,$V$7)&gt;=1,$V$7,IF(COUNTIFS('(6)定期点検調書'!$B$12:$B$5000,AV$75,'(6)定期点検調書'!$AH$12:$AH$5000,$C81,'(6)定期点検調書'!$BF$12:$BF$5000,$U$7)&gt;=1,$U$7,IF(COUNTIFS('(6)定期点検調書'!$B$12:$B$5000,AV$75,'(6)定期点検調書'!$AH$12:$AH$5000,$C81,'(6)定期点検調書'!$BF$12:$BF$5000,$T$7)&gt;=1,$T$7,IF(COUNTIFS('(6)定期点検調書'!$B$12:$B$5000,AV$75,'(6)定期点検調書'!$AH$12:$AH$5000,$C81,'(6)定期点検調書'!$BF$12:$BF$5000,$S$7)&gt;=1,$S$7,""))))))</f>
        <v/>
      </c>
      <c r="AW81" s="465" t="str">
        <f>IF(AW$75="","",IF(COUNTIFS('(6)定期点検調書'!$B$12:$B$5000,AW$75,'(6)定期点検調書'!$AH$12:$AH$5000,$C81,'(6)定期点検調書'!$BF$12:$BF$5000,$W$7)&gt;=1,$W$7,IF(COUNTIFS('(6)定期点検調書'!$B$12:$B$5000,AW$75,'(6)定期点検調書'!$AH$12:$AH$5000,$C81,'(6)定期点検調書'!$BF$12:$BF$5000,$V$7)&gt;=1,$V$7,IF(COUNTIFS('(6)定期点検調書'!$B$12:$B$5000,AW$75,'(6)定期点検調書'!$AH$12:$AH$5000,$C81,'(6)定期点検調書'!$BF$12:$BF$5000,$U$7)&gt;=1,$U$7,IF(COUNTIFS('(6)定期点検調書'!$B$12:$B$5000,AW$75,'(6)定期点検調書'!$AH$12:$AH$5000,$C81,'(6)定期点検調書'!$BF$12:$BF$5000,$T$7)&gt;=1,$T$7,IF(COUNTIFS('(6)定期点検調書'!$B$12:$B$5000,AW$75,'(6)定期点検調書'!$AH$12:$AH$5000,$C81,'(6)定期点検調書'!$BF$12:$BF$5000,$S$7)&gt;=1,$S$7,""))))))</f>
        <v/>
      </c>
      <c r="AX81" s="465" t="str">
        <f>IF(AX$75="","",IF(COUNTIFS('(6)定期点検調書'!$B$12:$B$5000,AX$75,'(6)定期点検調書'!$AH$12:$AH$5000,$C81,'(6)定期点検調書'!$BF$12:$BF$5000,$W$7)&gt;=1,$W$7,IF(COUNTIFS('(6)定期点検調書'!$B$12:$B$5000,AX$75,'(6)定期点検調書'!$AH$12:$AH$5000,$C81,'(6)定期点検調書'!$BF$12:$BF$5000,$V$7)&gt;=1,$V$7,IF(COUNTIFS('(6)定期点検調書'!$B$12:$B$5000,AX$75,'(6)定期点検調書'!$AH$12:$AH$5000,$C81,'(6)定期点検調書'!$BF$12:$BF$5000,$U$7)&gt;=1,$U$7,IF(COUNTIFS('(6)定期点検調書'!$B$12:$B$5000,AX$75,'(6)定期点検調書'!$AH$12:$AH$5000,$C81,'(6)定期点検調書'!$BF$12:$BF$5000,$T$7)&gt;=1,$T$7,IF(COUNTIFS('(6)定期点検調書'!$B$12:$B$5000,AX$75,'(6)定期点検調書'!$AH$12:$AH$5000,$C81,'(6)定期点検調書'!$BF$12:$BF$5000,$S$7)&gt;=1,$S$7,""))))))</f>
        <v/>
      </c>
      <c r="AY81" s="465" t="str">
        <f>IF(AY$75="","",IF(COUNTIFS('(6)定期点検調書'!$B$12:$B$5000,AY$75,'(6)定期点検調書'!$AH$12:$AH$5000,$C81,'(6)定期点検調書'!$BF$12:$BF$5000,$W$7)&gt;=1,$W$7,IF(COUNTIFS('(6)定期点検調書'!$B$12:$B$5000,AY$75,'(6)定期点検調書'!$AH$12:$AH$5000,$C81,'(6)定期点検調書'!$BF$12:$BF$5000,$V$7)&gt;=1,$V$7,IF(COUNTIFS('(6)定期点検調書'!$B$12:$B$5000,AY$75,'(6)定期点検調書'!$AH$12:$AH$5000,$C81,'(6)定期点検調書'!$BF$12:$BF$5000,$U$7)&gt;=1,$U$7,IF(COUNTIFS('(6)定期点検調書'!$B$12:$B$5000,AY$75,'(6)定期点検調書'!$AH$12:$AH$5000,$C81,'(6)定期点検調書'!$BF$12:$BF$5000,$T$7)&gt;=1,$T$7,IF(COUNTIFS('(6)定期点検調書'!$B$12:$B$5000,AY$75,'(6)定期点検調書'!$AH$12:$AH$5000,$C81,'(6)定期点検調書'!$BF$12:$BF$5000,$S$7)&gt;=1,$S$7,""))))))</f>
        <v/>
      </c>
      <c r="AZ81" s="465" t="str">
        <f>IF(AZ$75="","",IF(COUNTIFS('(6)定期点検調書'!$B$12:$B$5000,AZ$75,'(6)定期点検調書'!$AH$12:$AH$5000,$C81,'(6)定期点検調書'!$BF$12:$BF$5000,$W$7)&gt;=1,$W$7,IF(COUNTIFS('(6)定期点検調書'!$B$12:$B$5000,AZ$75,'(6)定期点検調書'!$AH$12:$AH$5000,$C81,'(6)定期点検調書'!$BF$12:$BF$5000,$V$7)&gt;=1,$V$7,IF(COUNTIFS('(6)定期点検調書'!$B$12:$B$5000,AZ$75,'(6)定期点検調書'!$AH$12:$AH$5000,$C81,'(6)定期点検調書'!$BF$12:$BF$5000,$U$7)&gt;=1,$U$7,IF(COUNTIFS('(6)定期点検調書'!$B$12:$B$5000,AZ$75,'(6)定期点検調書'!$AH$12:$AH$5000,$C81,'(6)定期点検調書'!$BF$12:$BF$5000,$T$7)&gt;=1,$T$7,IF(COUNTIFS('(6)定期点検調書'!$B$12:$B$5000,AZ$75,'(6)定期点検調書'!$AH$12:$AH$5000,$C81,'(6)定期点検調書'!$BF$12:$BF$5000,$S$7)&gt;=1,$S$7,""))))))</f>
        <v/>
      </c>
      <c r="BA81" s="466" t="str">
        <f>IF(BA$75="","",IF(COUNTIFS('(6)定期点検調書'!$B$12:$B$5000,BA$75,'(6)定期点検調書'!$AH$12:$AH$5000,$C81,'(6)定期点検調書'!$BF$12:$BF$5000,$W$7)&gt;=1,$W$7,IF(COUNTIFS('(6)定期点検調書'!$B$12:$B$5000,BA$75,'(6)定期点検調書'!$AH$12:$AH$5000,$C81,'(6)定期点検調書'!$BF$12:$BF$5000,$V$7)&gt;=1,$V$7,IF(COUNTIFS('(6)定期点検調書'!$B$12:$B$5000,BA$75,'(6)定期点検調書'!$AH$12:$AH$5000,$C81,'(6)定期点検調書'!$BF$12:$BF$5000,$U$7)&gt;=1,$U$7,IF(COUNTIFS('(6)定期点検調書'!$B$12:$B$5000,BA$75,'(6)定期点検調書'!$AH$12:$AH$5000,$C81,'(6)定期点検調書'!$BF$12:$BF$5000,$T$7)&gt;=1,$T$7,IF(COUNTIFS('(6)定期点検調書'!$B$12:$B$5000,BA$75,'(6)定期点検調書'!$AH$12:$AH$5000,$C81,'(6)定期点検調書'!$BF$12:$BF$5000,$S$7)&gt;=1,$S$7,""))))))</f>
        <v/>
      </c>
      <c r="BB81" s="1"/>
      <c r="BC81" s="1"/>
    </row>
    <row r="82" spans="2:55" ht="18.75" customHeight="1" x14ac:dyDescent="0.2">
      <c r="B82" s="1854"/>
      <c r="C82" s="1841" t="str">
        <f>ﾃﾞｰﾀ一覧!$U$24</f>
        <v>傾き・変形</v>
      </c>
      <c r="D82" s="1842"/>
      <c r="E82" s="1842"/>
      <c r="F82" s="1842"/>
      <c r="G82" s="1843"/>
      <c r="H82" s="467" t="str">
        <f>IF(H$75="","",IF(COUNTIFS('(6)定期点検調書'!$B$12:$B$5000,H$75,'(6)定期点検調書'!$AH$12:$AH$5000,$C82,'(6)定期点検調書'!$BF$12:$BF$5000,$W$7)&gt;=1,$W$7,IF(COUNTIFS('(6)定期点検調書'!$B$12:$B$5000,H$75,'(6)定期点検調書'!$AH$12:$AH$5000,$C82,'(6)定期点検調書'!$BF$12:$BF$5000,$V$7)&gt;=1,$V$7,IF(COUNTIFS('(6)定期点検調書'!$B$12:$B$5000,H$75,'(6)定期点検調書'!$AH$12:$AH$5000,$C82,'(6)定期点検調書'!$BF$12:$BF$5000,$U$7)&gt;=1,$U$7,IF(COUNTIFS('(6)定期点検調書'!$B$12:$B$5000,H$75,'(6)定期点検調書'!$AH$12:$AH$5000,$C82,'(6)定期点検調書'!$BF$12:$BF$5000,$T$7)&gt;=1,$T$7,IF(COUNTIFS('(6)定期点検調書'!$B$12:$B$5000,H$75,'(6)定期点検調書'!$AH$12:$AH$5000,$C82,'(6)定期点検調書'!$BF$12:$BF$5000,$S$7)&gt;=1,$S$7,""))))))</f>
        <v/>
      </c>
      <c r="I82" s="465" t="str">
        <f>IF(I$75="","",IF(COUNTIFS('(6)定期点検調書'!$B$12:$B$5000,I$75,'(6)定期点検調書'!$AH$12:$AH$5000,$C82,'(6)定期点検調書'!$BF$12:$BF$5000,$W$7)&gt;=1,$W$7,IF(COUNTIFS('(6)定期点検調書'!$B$12:$B$5000,I$75,'(6)定期点検調書'!$AH$12:$AH$5000,$C82,'(6)定期点検調書'!$BF$12:$BF$5000,$V$7)&gt;=1,$V$7,IF(COUNTIFS('(6)定期点検調書'!$B$12:$B$5000,I$75,'(6)定期点検調書'!$AH$12:$AH$5000,$C82,'(6)定期点検調書'!$BF$12:$BF$5000,$U$7)&gt;=1,$U$7,IF(COUNTIFS('(6)定期点検調書'!$B$12:$B$5000,I$75,'(6)定期点検調書'!$AH$12:$AH$5000,$C82,'(6)定期点検調書'!$BF$12:$BF$5000,$T$7)&gt;=1,$T$7,IF(COUNTIFS('(6)定期点検調書'!$B$12:$B$5000,I$75,'(6)定期点検調書'!$AH$12:$AH$5000,$C82,'(6)定期点検調書'!$BF$12:$BF$5000,$S$7)&gt;=1,$S$7,""))))))</f>
        <v/>
      </c>
      <c r="J82" s="465" t="str">
        <f>IF(J$75="","",IF(COUNTIFS('(6)定期点検調書'!$B$12:$B$5000,J$75,'(6)定期点検調書'!$AH$12:$AH$5000,$C82,'(6)定期点検調書'!$BF$12:$BF$5000,$W$7)&gt;=1,$W$7,IF(COUNTIFS('(6)定期点検調書'!$B$12:$B$5000,J$75,'(6)定期点検調書'!$AH$12:$AH$5000,$C82,'(6)定期点検調書'!$BF$12:$BF$5000,$V$7)&gt;=1,$V$7,IF(COUNTIFS('(6)定期点検調書'!$B$12:$B$5000,J$75,'(6)定期点検調書'!$AH$12:$AH$5000,$C82,'(6)定期点検調書'!$BF$12:$BF$5000,$U$7)&gt;=1,$U$7,IF(COUNTIFS('(6)定期点検調書'!$B$12:$B$5000,J$75,'(6)定期点検調書'!$AH$12:$AH$5000,$C82,'(6)定期点検調書'!$BF$12:$BF$5000,$T$7)&gt;=1,$T$7,IF(COUNTIFS('(6)定期点検調書'!$B$12:$B$5000,J$75,'(6)定期点検調書'!$AH$12:$AH$5000,$C82,'(6)定期点検調書'!$BF$12:$BF$5000,$S$7)&gt;=1,$S$7,""))))))</f>
        <v/>
      </c>
      <c r="K82" s="465" t="str">
        <f>IF(K$75="","",IF(COUNTIFS('(6)定期点検調書'!$B$12:$B$5000,K$75,'(6)定期点検調書'!$AH$12:$AH$5000,$C82,'(6)定期点検調書'!$BF$12:$BF$5000,$W$7)&gt;=1,$W$7,IF(COUNTIFS('(6)定期点検調書'!$B$12:$B$5000,K$75,'(6)定期点検調書'!$AH$12:$AH$5000,$C82,'(6)定期点検調書'!$BF$12:$BF$5000,$V$7)&gt;=1,$V$7,IF(COUNTIFS('(6)定期点検調書'!$B$12:$B$5000,K$75,'(6)定期点検調書'!$AH$12:$AH$5000,$C82,'(6)定期点検調書'!$BF$12:$BF$5000,$U$7)&gt;=1,$U$7,IF(COUNTIFS('(6)定期点検調書'!$B$12:$B$5000,K$75,'(6)定期点検調書'!$AH$12:$AH$5000,$C82,'(6)定期点検調書'!$BF$12:$BF$5000,$T$7)&gt;=1,$T$7,IF(COUNTIFS('(6)定期点検調書'!$B$12:$B$5000,K$75,'(6)定期点検調書'!$AH$12:$AH$5000,$C82,'(6)定期点検調書'!$BF$12:$BF$5000,$S$7)&gt;=1,$S$7,""))))))</f>
        <v/>
      </c>
      <c r="L82" s="465" t="str">
        <f>IF(L$75="","",IF(COUNTIFS('(6)定期点検調書'!$B$12:$B$5000,L$75,'(6)定期点検調書'!$AH$12:$AH$5000,$C82,'(6)定期点検調書'!$BF$12:$BF$5000,$W$7)&gt;=1,$W$7,IF(COUNTIFS('(6)定期点検調書'!$B$12:$B$5000,L$75,'(6)定期点検調書'!$AH$12:$AH$5000,$C82,'(6)定期点検調書'!$BF$12:$BF$5000,$V$7)&gt;=1,$V$7,IF(COUNTIFS('(6)定期点検調書'!$B$12:$B$5000,L$75,'(6)定期点検調書'!$AH$12:$AH$5000,$C82,'(6)定期点検調書'!$BF$12:$BF$5000,$U$7)&gt;=1,$U$7,IF(COUNTIFS('(6)定期点検調書'!$B$12:$B$5000,L$75,'(6)定期点検調書'!$AH$12:$AH$5000,$C82,'(6)定期点検調書'!$BF$12:$BF$5000,$T$7)&gt;=1,$T$7,IF(COUNTIFS('(6)定期点検調書'!$B$12:$B$5000,L$75,'(6)定期点検調書'!$AH$12:$AH$5000,$C82,'(6)定期点検調書'!$BF$12:$BF$5000,$S$7)&gt;=1,$S$7,""))))))</f>
        <v/>
      </c>
      <c r="M82" s="465" t="str">
        <f>IF(M$75="","",IF(COUNTIFS('(6)定期点検調書'!$B$12:$B$5000,M$75,'(6)定期点検調書'!$AH$12:$AH$5000,$C82,'(6)定期点検調書'!$BF$12:$BF$5000,$W$7)&gt;=1,$W$7,IF(COUNTIFS('(6)定期点検調書'!$B$12:$B$5000,M$75,'(6)定期点検調書'!$AH$12:$AH$5000,$C82,'(6)定期点検調書'!$BF$12:$BF$5000,$V$7)&gt;=1,$V$7,IF(COUNTIFS('(6)定期点検調書'!$B$12:$B$5000,M$75,'(6)定期点検調書'!$AH$12:$AH$5000,$C82,'(6)定期点検調書'!$BF$12:$BF$5000,$U$7)&gt;=1,$U$7,IF(COUNTIFS('(6)定期点検調書'!$B$12:$B$5000,M$75,'(6)定期点検調書'!$AH$12:$AH$5000,$C82,'(6)定期点検調書'!$BF$12:$BF$5000,$T$7)&gt;=1,$T$7,IF(COUNTIFS('(6)定期点検調書'!$B$12:$B$5000,M$75,'(6)定期点検調書'!$AH$12:$AH$5000,$C82,'(6)定期点検調書'!$BF$12:$BF$5000,$S$7)&gt;=1,$S$7,""))))))</f>
        <v/>
      </c>
      <c r="N82" s="465" t="str">
        <f>IF(N$75="","",IF(COUNTIFS('(6)定期点検調書'!$B$12:$B$5000,N$75,'(6)定期点検調書'!$AH$12:$AH$5000,$C82,'(6)定期点検調書'!$BF$12:$BF$5000,$W$7)&gt;=1,$W$7,IF(COUNTIFS('(6)定期点検調書'!$B$12:$B$5000,N$75,'(6)定期点検調書'!$AH$12:$AH$5000,$C82,'(6)定期点検調書'!$BF$12:$BF$5000,$V$7)&gt;=1,$V$7,IF(COUNTIFS('(6)定期点検調書'!$B$12:$B$5000,N$75,'(6)定期点検調書'!$AH$12:$AH$5000,$C82,'(6)定期点検調書'!$BF$12:$BF$5000,$U$7)&gt;=1,$U$7,IF(COUNTIFS('(6)定期点検調書'!$B$12:$B$5000,N$75,'(6)定期点検調書'!$AH$12:$AH$5000,$C82,'(6)定期点検調書'!$BF$12:$BF$5000,$T$7)&gt;=1,$T$7,IF(COUNTIFS('(6)定期点検調書'!$B$12:$B$5000,N$75,'(6)定期点検調書'!$AH$12:$AH$5000,$C82,'(6)定期点検調書'!$BF$12:$BF$5000,$S$7)&gt;=1,$S$7,""))))))</f>
        <v/>
      </c>
      <c r="O82" s="465" t="str">
        <f>IF(O$75="","",IF(COUNTIFS('(6)定期点検調書'!$B$12:$B$5000,O$75,'(6)定期点検調書'!$AH$12:$AH$5000,$C82,'(6)定期点検調書'!$BF$12:$BF$5000,$W$7)&gt;=1,$W$7,IF(COUNTIFS('(6)定期点検調書'!$B$12:$B$5000,O$75,'(6)定期点検調書'!$AH$12:$AH$5000,$C82,'(6)定期点検調書'!$BF$12:$BF$5000,$V$7)&gt;=1,$V$7,IF(COUNTIFS('(6)定期点検調書'!$B$12:$B$5000,O$75,'(6)定期点検調書'!$AH$12:$AH$5000,$C82,'(6)定期点検調書'!$BF$12:$BF$5000,$U$7)&gt;=1,$U$7,IF(COUNTIFS('(6)定期点検調書'!$B$12:$B$5000,O$75,'(6)定期点検調書'!$AH$12:$AH$5000,$C82,'(6)定期点検調書'!$BF$12:$BF$5000,$T$7)&gt;=1,$T$7,IF(COUNTIFS('(6)定期点検調書'!$B$12:$B$5000,O$75,'(6)定期点検調書'!$AH$12:$AH$5000,$C82,'(6)定期点検調書'!$BF$12:$BF$5000,$S$7)&gt;=1,$S$7,""))))))</f>
        <v/>
      </c>
      <c r="P82" s="465" t="str">
        <f>IF(P$75="","",IF(COUNTIFS('(6)定期点検調書'!$B$12:$B$5000,P$75,'(6)定期点検調書'!$AH$12:$AH$5000,$C82,'(6)定期点検調書'!$BF$12:$BF$5000,$W$7)&gt;=1,$W$7,IF(COUNTIFS('(6)定期点検調書'!$B$12:$B$5000,P$75,'(6)定期点検調書'!$AH$12:$AH$5000,$C82,'(6)定期点検調書'!$BF$12:$BF$5000,$V$7)&gt;=1,$V$7,IF(COUNTIFS('(6)定期点検調書'!$B$12:$B$5000,P$75,'(6)定期点検調書'!$AH$12:$AH$5000,$C82,'(6)定期点検調書'!$BF$12:$BF$5000,$U$7)&gt;=1,$U$7,IF(COUNTIFS('(6)定期点検調書'!$B$12:$B$5000,P$75,'(6)定期点検調書'!$AH$12:$AH$5000,$C82,'(6)定期点検調書'!$BF$12:$BF$5000,$T$7)&gt;=1,$T$7,IF(COUNTIFS('(6)定期点検調書'!$B$12:$B$5000,P$75,'(6)定期点検調書'!$AH$12:$AH$5000,$C82,'(6)定期点検調書'!$BF$12:$BF$5000,$S$7)&gt;=1,$S$7,""))))))</f>
        <v/>
      </c>
      <c r="Q82" s="465" t="str">
        <f>IF(Q$75="","",IF(COUNTIFS('(6)定期点検調書'!$B$12:$B$5000,Q$75,'(6)定期点検調書'!$AH$12:$AH$5000,$C82,'(6)定期点検調書'!$BF$12:$BF$5000,$W$7)&gt;=1,$W$7,IF(COUNTIFS('(6)定期点検調書'!$B$12:$B$5000,Q$75,'(6)定期点検調書'!$AH$12:$AH$5000,$C82,'(6)定期点検調書'!$BF$12:$BF$5000,$V$7)&gt;=1,$V$7,IF(COUNTIFS('(6)定期点検調書'!$B$12:$B$5000,Q$75,'(6)定期点検調書'!$AH$12:$AH$5000,$C82,'(6)定期点検調書'!$BF$12:$BF$5000,$U$7)&gt;=1,$U$7,IF(COUNTIFS('(6)定期点検調書'!$B$12:$B$5000,Q$75,'(6)定期点検調書'!$AH$12:$AH$5000,$C82,'(6)定期点検調書'!$BF$12:$BF$5000,$T$7)&gt;=1,$T$7,IF(COUNTIFS('(6)定期点検調書'!$B$12:$B$5000,Q$75,'(6)定期点検調書'!$AH$12:$AH$5000,$C82,'(6)定期点検調書'!$BF$12:$BF$5000,$S$7)&gt;=1,$S$7,""))))))</f>
        <v/>
      </c>
      <c r="R82" s="465" t="str">
        <f>IF(R$75="","",IF(COUNTIFS('(6)定期点検調書'!$B$12:$B$5000,R$75,'(6)定期点検調書'!$AH$12:$AH$5000,$C82,'(6)定期点検調書'!$BF$12:$BF$5000,$W$7)&gt;=1,$W$7,IF(COUNTIFS('(6)定期点検調書'!$B$12:$B$5000,R$75,'(6)定期点検調書'!$AH$12:$AH$5000,$C82,'(6)定期点検調書'!$BF$12:$BF$5000,$V$7)&gt;=1,$V$7,IF(COUNTIFS('(6)定期点検調書'!$B$12:$B$5000,R$75,'(6)定期点検調書'!$AH$12:$AH$5000,$C82,'(6)定期点検調書'!$BF$12:$BF$5000,$U$7)&gt;=1,$U$7,IF(COUNTIFS('(6)定期点検調書'!$B$12:$B$5000,R$75,'(6)定期点検調書'!$AH$12:$AH$5000,$C82,'(6)定期点検調書'!$BF$12:$BF$5000,$T$7)&gt;=1,$T$7,IF(COUNTIFS('(6)定期点検調書'!$B$12:$B$5000,R$75,'(6)定期点検調書'!$AH$12:$AH$5000,$C82,'(6)定期点検調書'!$BF$12:$BF$5000,$S$7)&gt;=1,$S$7,""))))))</f>
        <v/>
      </c>
      <c r="S82" s="465" t="str">
        <f>IF(S$75="","",IF(COUNTIFS('(6)定期点検調書'!$B$12:$B$5000,S$75,'(6)定期点検調書'!$AH$12:$AH$5000,$C82,'(6)定期点検調書'!$BF$12:$BF$5000,$W$7)&gt;=1,$W$7,IF(COUNTIFS('(6)定期点検調書'!$B$12:$B$5000,S$75,'(6)定期点検調書'!$AH$12:$AH$5000,$C82,'(6)定期点検調書'!$BF$12:$BF$5000,$V$7)&gt;=1,$V$7,IF(COUNTIFS('(6)定期点検調書'!$B$12:$B$5000,S$75,'(6)定期点検調書'!$AH$12:$AH$5000,$C82,'(6)定期点検調書'!$BF$12:$BF$5000,$U$7)&gt;=1,$U$7,IF(COUNTIFS('(6)定期点検調書'!$B$12:$B$5000,S$75,'(6)定期点検調書'!$AH$12:$AH$5000,$C82,'(6)定期点検調書'!$BF$12:$BF$5000,$T$7)&gt;=1,$T$7,IF(COUNTIFS('(6)定期点検調書'!$B$12:$B$5000,S$75,'(6)定期点検調書'!$AH$12:$AH$5000,$C82,'(6)定期点検調書'!$BF$12:$BF$5000,$S$7)&gt;=1,$S$7,""))))))</f>
        <v/>
      </c>
      <c r="T82" s="465" t="str">
        <f>IF(T$75="","",IF(COUNTIFS('(6)定期点検調書'!$B$12:$B$5000,T$75,'(6)定期点検調書'!$AH$12:$AH$5000,$C82,'(6)定期点検調書'!$BF$12:$BF$5000,$W$7)&gt;=1,$W$7,IF(COUNTIFS('(6)定期点検調書'!$B$12:$B$5000,T$75,'(6)定期点検調書'!$AH$12:$AH$5000,$C82,'(6)定期点検調書'!$BF$12:$BF$5000,$V$7)&gt;=1,$V$7,IF(COUNTIFS('(6)定期点検調書'!$B$12:$B$5000,T$75,'(6)定期点検調書'!$AH$12:$AH$5000,$C82,'(6)定期点検調書'!$BF$12:$BF$5000,$U$7)&gt;=1,$U$7,IF(COUNTIFS('(6)定期点検調書'!$B$12:$B$5000,T$75,'(6)定期点検調書'!$AH$12:$AH$5000,$C82,'(6)定期点検調書'!$BF$12:$BF$5000,$T$7)&gt;=1,$T$7,IF(COUNTIFS('(6)定期点検調書'!$B$12:$B$5000,T$75,'(6)定期点検調書'!$AH$12:$AH$5000,$C82,'(6)定期点検調書'!$BF$12:$BF$5000,$S$7)&gt;=1,$S$7,""))))))</f>
        <v/>
      </c>
      <c r="U82" s="465" t="str">
        <f>IF(U$75="","",IF(COUNTIFS('(6)定期点検調書'!$B$12:$B$5000,U$75,'(6)定期点検調書'!$AH$12:$AH$5000,$C82,'(6)定期点検調書'!$BF$12:$BF$5000,$W$7)&gt;=1,$W$7,IF(COUNTIFS('(6)定期点検調書'!$B$12:$B$5000,U$75,'(6)定期点検調書'!$AH$12:$AH$5000,$C82,'(6)定期点検調書'!$BF$12:$BF$5000,$V$7)&gt;=1,$V$7,IF(COUNTIFS('(6)定期点検調書'!$B$12:$B$5000,U$75,'(6)定期点検調書'!$AH$12:$AH$5000,$C82,'(6)定期点検調書'!$BF$12:$BF$5000,$U$7)&gt;=1,$U$7,IF(COUNTIFS('(6)定期点検調書'!$B$12:$B$5000,U$75,'(6)定期点検調書'!$AH$12:$AH$5000,$C82,'(6)定期点検調書'!$BF$12:$BF$5000,$T$7)&gt;=1,$T$7,IF(COUNTIFS('(6)定期点検調書'!$B$12:$B$5000,U$75,'(6)定期点検調書'!$AH$12:$AH$5000,$C82,'(6)定期点検調書'!$BF$12:$BF$5000,$S$7)&gt;=1,$S$7,""))))))</f>
        <v/>
      </c>
      <c r="V82" s="465" t="str">
        <f>IF(V$75="","",IF(COUNTIFS('(6)定期点検調書'!$B$12:$B$5000,V$75,'(6)定期点検調書'!$AH$12:$AH$5000,$C82,'(6)定期点検調書'!$BF$12:$BF$5000,$W$7)&gt;=1,$W$7,IF(COUNTIFS('(6)定期点検調書'!$B$12:$B$5000,V$75,'(6)定期点検調書'!$AH$12:$AH$5000,$C82,'(6)定期点検調書'!$BF$12:$BF$5000,$V$7)&gt;=1,$V$7,IF(COUNTIFS('(6)定期点検調書'!$B$12:$B$5000,V$75,'(6)定期点検調書'!$AH$12:$AH$5000,$C82,'(6)定期点検調書'!$BF$12:$BF$5000,$U$7)&gt;=1,$U$7,IF(COUNTIFS('(6)定期点検調書'!$B$12:$B$5000,V$75,'(6)定期点検調書'!$AH$12:$AH$5000,$C82,'(6)定期点検調書'!$BF$12:$BF$5000,$T$7)&gt;=1,$T$7,IF(COUNTIFS('(6)定期点検調書'!$B$12:$B$5000,V$75,'(6)定期点検調書'!$AH$12:$AH$5000,$C82,'(6)定期点検調書'!$BF$12:$BF$5000,$S$7)&gt;=1,$S$7,""))))))</f>
        <v/>
      </c>
      <c r="W82" s="465" t="str">
        <f>IF(W$75="","",IF(COUNTIFS('(6)定期点検調書'!$B$12:$B$5000,W$75,'(6)定期点検調書'!$AH$12:$AH$5000,$C82,'(6)定期点検調書'!$BF$12:$BF$5000,$W$7)&gt;=1,$W$7,IF(COUNTIFS('(6)定期点検調書'!$B$12:$B$5000,W$75,'(6)定期点検調書'!$AH$12:$AH$5000,$C82,'(6)定期点検調書'!$BF$12:$BF$5000,$V$7)&gt;=1,$V$7,IF(COUNTIFS('(6)定期点検調書'!$B$12:$B$5000,W$75,'(6)定期点検調書'!$AH$12:$AH$5000,$C82,'(6)定期点検調書'!$BF$12:$BF$5000,$U$7)&gt;=1,$U$7,IF(COUNTIFS('(6)定期点検調書'!$B$12:$B$5000,W$75,'(6)定期点検調書'!$AH$12:$AH$5000,$C82,'(6)定期点検調書'!$BF$12:$BF$5000,$T$7)&gt;=1,$T$7,IF(COUNTIFS('(6)定期点検調書'!$B$12:$B$5000,W$75,'(6)定期点検調書'!$AH$12:$AH$5000,$C82,'(6)定期点検調書'!$BF$12:$BF$5000,$S$7)&gt;=1,$S$7,""))))))</f>
        <v/>
      </c>
      <c r="X82" s="465" t="str">
        <f>IF(X$75="","",IF(COUNTIFS('(6)定期点検調書'!$B$12:$B$5000,X$75,'(6)定期点検調書'!$AH$12:$AH$5000,$C82,'(6)定期点検調書'!$BF$12:$BF$5000,$W$7)&gt;=1,$W$7,IF(COUNTIFS('(6)定期点検調書'!$B$12:$B$5000,X$75,'(6)定期点検調書'!$AH$12:$AH$5000,$C82,'(6)定期点検調書'!$BF$12:$BF$5000,$V$7)&gt;=1,$V$7,IF(COUNTIFS('(6)定期点検調書'!$B$12:$B$5000,X$75,'(6)定期点検調書'!$AH$12:$AH$5000,$C82,'(6)定期点検調書'!$BF$12:$BF$5000,$U$7)&gt;=1,$U$7,IF(COUNTIFS('(6)定期点検調書'!$B$12:$B$5000,X$75,'(6)定期点検調書'!$AH$12:$AH$5000,$C82,'(6)定期点検調書'!$BF$12:$BF$5000,$T$7)&gt;=1,$T$7,IF(COUNTIFS('(6)定期点検調書'!$B$12:$B$5000,X$75,'(6)定期点検調書'!$AH$12:$AH$5000,$C82,'(6)定期点検調書'!$BF$12:$BF$5000,$S$7)&gt;=1,$S$7,""))))))</f>
        <v/>
      </c>
      <c r="Y82" s="465" t="str">
        <f>IF(Y$75="","",IF(COUNTIFS('(6)定期点検調書'!$B$12:$B$5000,Y$75,'(6)定期点検調書'!$AH$12:$AH$5000,$C82,'(6)定期点検調書'!$BF$12:$BF$5000,$W$7)&gt;=1,$W$7,IF(COUNTIFS('(6)定期点検調書'!$B$12:$B$5000,Y$75,'(6)定期点検調書'!$AH$12:$AH$5000,$C82,'(6)定期点検調書'!$BF$12:$BF$5000,$V$7)&gt;=1,$V$7,IF(COUNTIFS('(6)定期点検調書'!$B$12:$B$5000,Y$75,'(6)定期点検調書'!$AH$12:$AH$5000,$C82,'(6)定期点検調書'!$BF$12:$BF$5000,$U$7)&gt;=1,$U$7,IF(COUNTIFS('(6)定期点検調書'!$B$12:$B$5000,Y$75,'(6)定期点検調書'!$AH$12:$AH$5000,$C82,'(6)定期点検調書'!$BF$12:$BF$5000,$T$7)&gt;=1,$T$7,IF(COUNTIFS('(6)定期点検調書'!$B$12:$B$5000,Y$75,'(6)定期点検調書'!$AH$12:$AH$5000,$C82,'(6)定期点検調書'!$BF$12:$BF$5000,$S$7)&gt;=1,$S$7,""))))))</f>
        <v/>
      </c>
      <c r="Z82" s="465" t="str">
        <f>IF(Z$75="","",IF(COUNTIFS('(6)定期点検調書'!$B$12:$B$5000,Z$75,'(6)定期点検調書'!$AH$12:$AH$5000,$C82,'(6)定期点検調書'!$BF$12:$BF$5000,$W$7)&gt;=1,$W$7,IF(COUNTIFS('(6)定期点検調書'!$B$12:$B$5000,Z$75,'(6)定期点検調書'!$AH$12:$AH$5000,$C82,'(6)定期点検調書'!$BF$12:$BF$5000,$V$7)&gt;=1,$V$7,IF(COUNTIFS('(6)定期点検調書'!$B$12:$B$5000,Z$75,'(6)定期点検調書'!$AH$12:$AH$5000,$C82,'(6)定期点検調書'!$BF$12:$BF$5000,$U$7)&gt;=1,$U$7,IF(COUNTIFS('(6)定期点検調書'!$B$12:$B$5000,Z$75,'(6)定期点検調書'!$AH$12:$AH$5000,$C82,'(6)定期点検調書'!$BF$12:$BF$5000,$T$7)&gt;=1,$T$7,IF(COUNTIFS('(6)定期点検調書'!$B$12:$B$5000,Z$75,'(6)定期点検調書'!$AH$12:$AH$5000,$C82,'(6)定期点検調書'!$BF$12:$BF$5000,$S$7)&gt;=1,$S$7,""))))))</f>
        <v/>
      </c>
      <c r="AA82" s="465" t="str">
        <f>IF(AA$75="","",IF(COUNTIFS('(6)定期点検調書'!$B$12:$B$5000,AA$75,'(6)定期点検調書'!$AH$12:$AH$5000,$C82,'(6)定期点検調書'!$BF$12:$BF$5000,$W$7)&gt;=1,$W$7,IF(COUNTIFS('(6)定期点検調書'!$B$12:$B$5000,AA$75,'(6)定期点検調書'!$AH$12:$AH$5000,$C82,'(6)定期点検調書'!$BF$12:$BF$5000,$V$7)&gt;=1,$V$7,IF(COUNTIFS('(6)定期点検調書'!$B$12:$B$5000,AA$75,'(6)定期点検調書'!$AH$12:$AH$5000,$C82,'(6)定期点検調書'!$BF$12:$BF$5000,$U$7)&gt;=1,$U$7,IF(COUNTIFS('(6)定期点検調書'!$B$12:$B$5000,AA$75,'(6)定期点検調書'!$AH$12:$AH$5000,$C82,'(6)定期点検調書'!$BF$12:$BF$5000,$T$7)&gt;=1,$T$7,IF(COUNTIFS('(6)定期点検調書'!$B$12:$B$5000,AA$75,'(6)定期点検調書'!$AH$12:$AH$5000,$C82,'(6)定期点検調書'!$BF$12:$BF$5000,$S$7)&gt;=1,$S$7,""))))))</f>
        <v/>
      </c>
      <c r="AB82" s="465" t="str">
        <f>IF(AB$75="","",IF(COUNTIFS('(6)定期点検調書'!$B$12:$B$5000,AB$75,'(6)定期点検調書'!$AH$12:$AH$5000,$C82,'(6)定期点検調書'!$BF$12:$BF$5000,$W$7)&gt;=1,$W$7,IF(COUNTIFS('(6)定期点検調書'!$B$12:$B$5000,AB$75,'(6)定期点検調書'!$AH$12:$AH$5000,$C82,'(6)定期点検調書'!$BF$12:$BF$5000,$V$7)&gt;=1,$V$7,IF(COUNTIFS('(6)定期点検調書'!$B$12:$B$5000,AB$75,'(6)定期点検調書'!$AH$12:$AH$5000,$C82,'(6)定期点検調書'!$BF$12:$BF$5000,$U$7)&gt;=1,$U$7,IF(COUNTIFS('(6)定期点検調書'!$B$12:$B$5000,AB$75,'(6)定期点検調書'!$AH$12:$AH$5000,$C82,'(6)定期点検調書'!$BF$12:$BF$5000,$T$7)&gt;=1,$T$7,IF(COUNTIFS('(6)定期点検調書'!$B$12:$B$5000,AB$75,'(6)定期点検調書'!$AH$12:$AH$5000,$C82,'(6)定期点検調書'!$BF$12:$BF$5000,$S$7)&gt;=1,$S$7,""))))))</f>
        <v/>
      </c>
      <c r="AC82" s="465" t="str">
        <f>IF(AC$75="","",IF(COUNTIFS('(6)定期点検調書'!$B$12:$B$5000,AC$75,'(6)定期点検調書'!$AH$12:$AH$5000,$C82,'(6)定期点検調書'!$BF$12:$BF$5000,$W$7)&gt;=1,$W$7,IF(COUNTIFS('(6)定期点検調書'!$B$12:$B$5000,AC$75,'(6)定期点検調書'!$AH$12:$AH$5000,$C82,'(6)定期点検調書'!$BF$12:$BF$5000,$V$7)&gt;=1,$V$7,IF(COUNTIFS('(6)定期点検調書'!$B$12:$B$5000,AC$75,'(6)定期点検調書'!$AH$12:$AH$5000,$C82,'(6)定期点検調書'!$BF$12:$BF$5000,$U$7)&gt;=1,$U$7,IF(COUNTIFS('(6)定期点検調書'!$B$12:$B$5000,AC$75,'(6)定期点検調書'!$AH$12:$AH$5000,$C82,'(6)定期点検調書'!$BF$12:$BF$5000,$T$7)&gt;=1,$T$7,IF(COUNTIFS('(6)定期点検調書'!$B$12:$B$5000,AC$75,'(6)定期点検調書'!$AH$12:$AH$5000,$C82,'(6)定期点検調書'!$BF$12:$BF$5000,$S$7)&gt;=1,$S$7,""))))))</f>
        <v/>
      </c>
      <c r="AD82" s="465" t="str">
        <f>IF(AD$75="","",IF(COUNTIFS('(6)定期点検調書'!$B$12:$B$5000,AD$75,'(6)定期点検調書'!$AH$12:$AH$5000,$C82,'(6)定期点検調書'!$BF$12:$BF$5000,$W$7)&gt;=1,$W$7,IF(COUNTIFS('(6)定期点検調書'!$B$12:$B$5000,AD$75,'(6)定期点検調書'!$AH$12:$AH$5000,$C82,'(6)定期点検調書'!$BF$12:$BF$5000,$V$7)&gt;=1,$V$7,IF(COUNTIFS('(6)定期点検調書'!$B$12:$B$5000,AD$75,'(6)定期点検調書'!$AH$12:$AH$5000,$C82,'(6)定期点検調書'!$BF$12:$BF$5000,$U$7)&gt;=1,$U$7,IF(COUNTIFS('(6)定期点検調書'!$B$12:$B$5000,AD$75,'(6)定期点検調書'!$AH$12:$AH$5000,$C82,'(6)定期点検調書'!$BF$12:$BF$5000,$T$7)&gt;=1,$T$7,IF(COUNTIFS('(6)定期点検調書'!$B$12:$B$5000,AD$75,'(6)定期点検調書'!$AH$12:$AH$5000,$C82,'(6)定期点検調書'!$BF$12:$BF$5000,$S$7)&gt;=1,$S$7,""))))))</f>
        <v/>
      </c>
      <c r="AE82" s="465" t="str">
        <f>IF(AE$75="","",IF(COUNTIFS('(6)定期点検調書'!$B$12:$B$5000,AE$75,'(6)定期点検調書'!$AH$12:$AH$5000,$C82,'(6)定期点検調書'!$BF$12:$BF$5000,$W$7)&gt;=1,$W$7,IF(COUNTIFS('(6)定期点検調書'!$B$12:$B$5000,AE$75,'(6)定期点検調書'!$AH$12:$AH$5000,$C82,'(6)定期点検調書'!$BF$12:$BF$5000,$V$7)&gt;=1,$V$7,IF(COUNTIFS('(6)定期点検調書'!$B$12:$B$5000,AE$75,'(6)定期点検調書'!$AH$12:$AH$5000,$C82,'(6)定期点検調書'!$BF$12:$BF$5000,$U$7)&gt;=1,$U$7,IF(COUNTIFS('(6)定期点検調書'!$B$12:$B$5000,AE$75,'(6)定期点検調書'!$AH$12:$AH$5000,$C82,'(6)定期点検調書'!$BF$12:$BF$5000,$T$7)&gt;=1,$T$7,IF(COUNTIFS('(6)定期点検調書'!$B$12:$B$5000,AE$75,'(6)定期点検調書'!$AH$12:$AH$5000,$C82,'(6)定期点検調書'!$BF$12:$BF$5000,$S$7)&gt;=1,$S$7,""))))))</f>
        <v/>
      </c>
      <c r="AF82" s="465" t="str">
        <f>IF(AF$75="","",IF(COUNTIFS('(6)定期点検調書'!$B$12:$B$5000,AF$75,'(6)定期点検調書'!$AH$12:$AH$5000,$C82,'(6)定期点検調書'!$BF$12:$BF$5000,$W$7)&gt;=1,$W$7,IF(COUNTIFS('(6)定期点検調書'!$B$12:$B$5000,AF$75,'(6)定期点検調書'!$AH$12:$AH$5000,$C82,'(6)定期点検調書'!$BF$12:$BF$5000,$V$7)&gt;=1,$V$7,IF(COUNTIFS('(6)定期点検調書'!$B$12:$B$5000,AF$75,'(6)定期点検調書'!$AH$12:$AH$5000,$C82,'(6)定期点検調書'!$BF$12:$BF$5000,$U$7)&gt;=1,$U$7,IF(COUNTIFS('(6)定期点検調書'!$B$12:$B$5000,AF$75,'(6)定期点検調書'!$AH$12:$AH$5000,$C82,'(6)定期点検調書'!$BF$12:$BF$5000,$T$7)&gt;=1,$T$7,IF(COUNTIFS('(6)定期点検調書'!$B$12:$B$5000,AF$75,'(6)定期点検調書'!$AH$12:$AH$5000,$C82,'(6)定期点検調書'!$BF$12:$BF$5000,$S$7)&gt;=1,$S$7,""))))))</f>
        <v/>
      </c>
      <c r="AG82" s="465" t="str">
        <f>IF(AG$75="","",IF(COUNTIFS('(6)定期点検調書'!$B$12:$B$5000,AG$75,'(6)定期点検調書'!$AH$12:$AH$5000,$C82,'(6)定期点検調書'!$BF$12:$BF$5000,$W$7)&gt;=1,$W$7,IF(COUNTIFS('(6)定期点検調書'!$B$12:$B$5000,AG$75,'(6)定期点検調書'!$AH$12:$AH$5000,$C82,'(6)定期点検調書'!$BF$12:$BF$5000,$V$7)&gt;=1,$V$7,IF(COUNTIFS('(6)定期点検調書'!$B$12:$B$5000,AG$75,'(6)定期点検調書'!$AH$12:$AH$5000,$C82,'(6)定期点検調書'!$BF$12:$BF$5000,$U$7)&gt;=1,$U$7,IF(COUNTIFS('(6)定期点検調書'!$B$12:$B$5000,AG$75,'(6)定期点検調書'!$AH$12:$AH$5000,$C82,'(6)定期点検調書'!$BF$12:$BF$5000,$T$7)&gt;=1,$T$7,IF(COUNTIFS('(6)定期点検調書'!$B$12:$B$5000,AG$75,'(6)定期点検調書'!$AH$12:$AH$5000,$C82,'(6)定期点検調書'!$BF$12:$BF$5000,$S$7)&gt;=1,$S$7,""))))))</f>
        <v/>
      </c>
      <c r="AH82" s="465" t="str">
        <f>IF(AH$75="","",IF(COUNTIFS('(6)定期点検調書'!$B$12:$B$5000,AH$75,'(6)定期点検調書'!$AH$12:$AH$5000,$C82,'(6)定期点検調書'!$BF$12:$BF$5000,$W$7)&gt;=1,$W$7,IF(COUNTIFS('(6)定期点検調書'!$B$12:$B$5000,AH$75,'(6)定期点検調書'!$AH$12:$AH$5000,$C82,'(6)定期点検調書'!$BF$12:$BF$5000,$V$7)&gt;=1,$V$7,IF(COUNTIFS('(6)定期点検調書'!$B$12:$B$5000,AH$75,'(6)定期点検調書'!$AH$12:$AH$5000,$C82,'(6)定期点検調書'!$BF$12:$BF$5000,$U$7)&gt;=1,$U$7,IF(COUNTIFS('(6)定期点検調書'!$B$12:$B$5000,AH$75,'(6)定期点検調書'!$AH$12:$AH$5000,$C82,'(6)定期点検調書'!$BF$12:$BF$5000,$T$7)&gt;=1,$T$7,IF(COUNTIFS('(6)定期点検調書'!$B$12:$B$5000,AH$75,'(6)定期点検調書'!$AH$12:$AH$5000,$C82,'(6)定期点検調書'!$BF$12:$BF$5000,$S$7)&gt;=1,$S$7,""))))))</f>
        <v/>
      </c>
      <c r="AI82" s="465" t="str">
        <f>IF(AI$75="","",IF(COUNTIFS('(6)定期点検調書'!$B$12:$B$5000,AI$75,'(6)定期点検調書'!$AH$12:$AH$5000,$C82,'(6)定期点検調書'!$BF$12:$BF$5000,$W$7)&gt;=1,$W$7,IF(COUNTIFS('(6)定期点検調書'!$B$12:$B$5000,AI$75,'(6)定期点検調書'!$AH$12:$AH$5000,$C82,'(6)定期点検調書'!$BF$12:$BF$5000,$V$7)&gt;=1,$V$7,IF(COUNTIFS('(6)定期点検調書'!$B$12:$B$5000,AI$75,'(6)定期点検調書'!$AH$12:$AH$5000,$C82,'(6)定期点検調書'!$BF$12:$BF$5000,$U$7)&gt;=1,$U$7,IF(COUNTIFS('(6)定期点検調書'!$B$12:$B$5000,AI$75,'(6)定期点検調書'!$AH$12:$AH$5000,$C82,'(6)定期点検調書'!$BF$12:$BF$5000,$T$7)&gt;=1,$T$7,IF(COUNTIFS('(6)定期点検調書'!$B$12:$B$5000,AI$75,'(6)定期点検調書'!$AH$12:$AH$5000,$C82,'(6)定期点検調書'!$BF$12:$BF$5000,$S$7)&gt;=1,$S$7,""))))))</f>
        <v/>
      </c>
      <c r="AJ82" s="465" t="str">
        <f>IF(AJ$75="","",IF(COUNTIFS('(6)定期点検調書'!$B$12:$B$5000,AJ$75,'(6)定期点検調書'!$AH$12:$AH$5000,$C82,'(6)定期点検調書'!$BF$12:$BF$5000,$W$7)&gt;=1,$W$7,IF(COUNTIFS('(6)定期点検調書'!$B$12:$B$5000,AJ$75,'(6)定期点検調書'!$AH$12:$AH$5000,$C82,'(6)定期点検調書'!$BF$12:$BF$5000,$V$7)&gt;=1,$V$7,IF(COUNTIFS('(6)定期点検調書'!$B$12:$B$5000,AJ$75,'(6)定期点検調書'!$AH$12:$AH$5000,$C82,'(6)定期点検調書'!$BF$12:$BF$5000,$U$7)&gt;=1,$U$7,IF(COUNTIFS('(6)定期点検調書'!$B$12:$B$5000,AJ$75,'(6)定期点検調書'!$AH$12:$AH$5000,$C82,'(6)定期点検調書'!$BF$12:$BF$5000,$T$7)&gt;=1,$T$7,IF(COUNTIFS('(6)定期点検調書'!$B$12:$B$5000,AJ$75,'(6)定期点検調書'!$AH$12:$AH$5000,$C82,'(6)定期点検調書'!$BF$12:$BF$5000,$S$7)&gt;=1,$S$7,""))))))</f>
        <v/>
      </c>
      <c r="AK82" s="465" t="str">
        <f>IF(AK$75="","",IF(COUNTIFS('(6)定期点検調書'!$B$12:$B$5000,AK$75,'(6)定期点検調書'!$AH$12:$AH$5000,$C82,'(6)定期点検調書'!$BF$12:$BF$5000,$W$7)&gt;=1,$W$7,IF(COUNTIFS('(6)定期点検調書'!$B$12:$B$5000,AK$75,'(6)定期点検調書'!$AH$12:$AH$5000,$C82,'(6)定期点検調書'!$BF$12:$BF$5000,$V$7)&gt;=1,$V$7,IF(COUNTIFS('(6)定期点検調書'!$B$12:$B$5000,AK$75,'(6)定期点検調書'!$AH$12:$AH$5000,$C82,'(6)定期点検調書'!$BF$12:$BF$5000,$U$7)&gt;=1,$U$7,IF(COUNTIFS('(6)定期点検調書'!$B$12:$B$5000,AK$75,'(6)定期点検調書'!$AH$12:$AH$5000,$C82,'(6)定期点検調書'!$BF$12:$BF$5000,$T$7)&gt;=1,$T$7,IF(COUNTIFS('(6)定期点検調書'!$B$12:$B$5000,AK$75,'(6)定期点検調書'!$AH$12:$AH$5000,$C82,'(6)定期点検調書'!$BF$12:$BF$5000,$S$7)&gt;=1,$S$7,""))))))</f>
        <v/>
      </c>
      <c r="AL82" s="465" t="str">
        <f>IF(AL$75="","",IF(COUNTIFS('(6)定期点検調書'!$B$12:$B$5000,AL$75,'(6)定期点検調書'!$AH$12:$AH$5000,$C82,'(6)定期点検調書'!$BF$12:$BF$5000,$W$7)&gt;=1,$W$7,IF(COUNTIFS('(6)定期点検調書'!$B$12:$B$5000,AL$75,'(6)定期点検調書'!$AH$12:$AH$5000,$C82,'(6)定期点検調書'!$BF$12:$BF$5000,$V$7)&gt;=1,$V$7,IF(COUNTIFS('(6)定期点検調書'!$B$12:$B$5000,AL$75,'(6)定期点検調書'!$AH$12:$AH$5000,$C82,'(6)定期点検調書'!$BF$12:$BF$5000,$U$7)&gt;=1,$U$7,IF(COUNTIFS('(6)定期点検調書'!$B$12:$B$5000,AL$75,'(6)定期点検調書'!$AH$12:$AH$5000,$C82,'(6)定期点検調書'!$BF$12:$BF$5000,$T$7)&gt;=1,$T$7,IF(COUNTIFS('(6)定期点検調書'!$B$12:$B$5000,AL$75,'(6)定期点検調書'!$AH$12:$AH$5000,$C82,'(6)定期点検調書'!$BF$12:$BF$5000,$S$7)&gt;=1,$S$7,""))))))</f>
        <v/>
      </c>
      <c r="AM82" s="465" t="str">
        <f>IF(AM$75="","",IF(COUNTIFS('(6)定期点検調書'!$B$12:$B$5000,AM$75,'(6)定期点検調書'!$AH$12:$AH$5000,$C82,'(6)定期点検調書'!$BF$12:$BF$5000,$W$7)&gt;=1,$W$7,IF(COUNTIFS('(6)定期点検調書'!$B$12:$B$5000,AM$75,'(6)定期点検調書'!$AH$12:$AH$5000,$C82,'(6)定期点検調書'!$BF$12:$BF$5000,$V$7)&gt;=1,$V$7,IF(COUNTIFS('(6)定期点検調書'!$B$12:$B$5000,AM$75,'(6)定期点検調書'!$AH$12:$AH$5000,$C82,'(6)定期点検調書'!$BF$12:$BF$5000,$U$7)&gt;=1,$U$7,IF(COUNTIFS('(6)定期点検調書'!$B$12:$B$5000,AM$75,'(6)定期点検調書'!$AH$12:$AH$5000,$C82,'(6)定期点検調書'!$BF$12:$BF$5000,$T$7)&gt;=1,$T$7,IF(COUNTIFS('(6)定期点検調書'!$B$12:$B$5000,AM$75,'(6)定期点検調書'!$AH$12:$AH$5000,$C82,'(6)定期点検調書'!$BF$12:$BF$5000,$S$7)&gt;=1,$S$7,""))))))</f>
        <v/>
      </c>
      <c r="AN82" s="465" t="str">
        <f>IF(AN$75="","",IF(COUNTIFS('(6)定期点検調書'!$B$12:$B$5000,AN$75,'(6)定期点検調書'!$AH$12:$AH$5000,$C82,'(6)定期点検調書'!$BF$12:$BF$5000,$W$7)&gt;=1,$W$7,IF(COUNTIFS('(6)定期点検調書'!$B$12:$B$5000,AN$75,'(6)定期点検調書'!$AH$12:$AH$5000,$C82,'(6)定期点検調書'!$BF$12:$BF$5000,$V$7)&gt;=1,$V$7,IF(COUNTIFS('(6)定期点検調書'!$B$12:$B$5000,AN$75,'(6)定期点検調書'!$AH$12:$AH$5000,$C82,'(6)定期点検調書'!$BF$12:$BF$5000,$U$7)&gt;=1,$U$7,IF(COUNTIFS('(6)定期点検調書'!$B$12:$B$5000,AN$75,'(6)定期点検調書'!$AH$12:$AH$5000,$C82,'(6)定期点検調書'!$BF$12:$BF$5000,$T$7)&gt;=1,$T$7,IF(COUNTIFS('(6)定期点検調書'!$B$12:$B$5000,AN$75,'(6)定期点検調書'!$AH$12:$AH$5000,$C82,'(6)定期点検調書'!$BF$12:$BF$5000,$S$7)&gt;=1,$S$7,""))))))</f>
        <v/>
      </c>
      <c r="AO82" s="465" t="str">
        <f>IF(AO$75="","",IF(COUNTIFS('(6)定期点検調書'!$B$12:$B$5000,AO$75,'(6)定期点検調書'!$AH$12:$AH$5000,$C82,'(6)定期点検調書'!$BF$12:$BF$5000,$W$7)&gt;=1,$W$7,IF(COUNTIFS('(6)定期点検調書'!$B$12:$B$5000,AO$75,'(6)定期点検調書'!$AH$12:$AH$5000,$C82,'(6)定期点検調書'!$BF$12:$BF$5000,$V$7)&gt;=1,$V$7,IF(COUNTIFS('(6)定期点検調書'!$B$12:$B$5000,AO$75,'(6)定期点検調書'!$AH$12:$AH$5000,$C82,'(6)定期点検調書'!$BF$12:$BF$5000,$U$7)&gt;=1,$U$7,IF(COUNTIFS('(6)定期点検調書'!$B$12:$B$5000,AO$75,'(6)定期点検調書'!$AH$12:$AH$5000,$C82,'(6)定期点検調書'!$BF$12:$BF$5000,$T$7)&gt;=1,$T$7,IF(COUNTIFS('(6)定期点検調書'!$B$12:$B$5000,AO$75,'(6)定期点検調書'!$AH$12:$AH$5000,$C82,'(6)定期点検調書'!$BF$12:$BF$5000,$S$7)&gt;=1,$S$7,""))))))</f>
        <v/>
      </c>
      <c r="AP82" s="465" t="str">
        <f>IF(AP$75="","",IF(COUNTIFS('(6)定期点検調書'!$B$12:$B$5000,AP$75,'(6)定期点検調書'!$AH$12:$AH$5000,$C82,'(6)定期点検調書'!$BF$12:$BF$5000,$W$7)&gt;=1,$W$7,IF(COUNTIFS('(6)定期点検調書'!$B$12:$B$5000,AP$75,'(6)定期点検調書'!$AH$12:$AH$5000,$C82,'(6)定期点検調書'!$BF$12:$BF$5000,$V$7)&gt;=1,$V$7,IF(COUNTIFS('(6)定期点検調書'!$B$12:$B$5000,AP$75,'(6)定期点検調書'!$AH$12:$AH$5000,$C82,'(6)定期点検調書'!$BF$12:$BF$5000,$U$7)&gt;=1,$U$7,IF(COUNTIFS('(6)定期点検調書'!$B$12:$B$5000,AP$75,'(6)定期点検調書'!$AH$12:$AH$5000,$C82,'(6)定期点検調書'!$BF$12:$BF$5000,$T$7)&gt;=1,$T$7,IF(COUNTIFS('(6)定期点検調書'!$B$12:$B$5000,AP$75,'(6)定期点検調書'!$AH$12:$AH$5000,$C82,'(6)定期点検調書'!$BF$12:$BF$5000,$S$7)&gt;=1,$S$7,""))))))</f>
        <v/>
      </c>
      <c r="AQ82" s="465" t="str">
        <f>IF(AQ$75="","",IF(COUNTIFS('(6)定期点検調書'!$B$12:$B$5000,AQ$75,'(6)定期点検調書'!$AH$12:$AH$5000,$C82,'(6)定期点検調書'!$BF$12:$BF$5000,$W$7)&gt;=1,$W$7,IF(COUNTIFS('(6)定期点検調書'!$B$12:$B$5000,AQ$75,'(6)定期点検調書'!$AH$12:$AH$5000,$C82,'(6)定期点検調書'!$BF$12:$BF$5000,$V$7)&gt;=1,$V$7,IF(COUNTIFS('(6)定期点検調書'!$B$12:$B$5000,AQ$75,'(6)定期点検調書'!$AH$12:$AH$5000,$C82,'(6)定期点検調書'!$BF$12:$BF$5000,$U$7)&gt;=1,$U$7,IF(COUNTIFS('(6)定期点検調書'!$B$12:$B$5000,AQ$75,'(6)定期点検調書'!$AH$12:$AH$5000,$C82,'(6)定期点検調書'!$BF$12:$BF$5000,$T$7)&gt;=1,$T$7,IF(COUNTIFS('(6)定期点検調書'!$B$12:$B$5000,AQ$75,'(6)定期点検調書'!$AH$12:$AH$5000,$C82,'(6)定期点検調書'!$BF$12:$BF$5000,$S$7)&gt;=1,$S$7,""))))))</f>
        <v/>
      </c>
      <c r="AR82" s="465" t="str">
        <f>IF(AR$75="","",IF(COUNTIFS('(6)定期点検調書'!$B$12:$B$5000,AR$75,'(6)定期点検調書'!$AH$12:$AH$5000,$C82,'(6)定期点検調書'!$BF$12:$BF$5000,$W$7)&gt;=1,$W$7,IF(COUNTIFS('(6)定期点検調書'!$B$12:$B$5000,AR$75,'(6)定期点検調書'!$AH$12:$AH$5000,$C82,'(6)定期点検調書'!$BF$12:$BF$5000,$V$7)&gt;=1,$V$7,IF(COUNTIFS('(6)定期点検調書'!$B$12:$B$5000,AR$75,'(6)定期点検調書'!$AH$12:$AH$5000,$C82,'(6)定期点検調書'!$BF$12:$BF$5000,$U$7)&gt;=1,$U$7,IF(COUNTIFS('(6)定期点検調書'!$B$12:$B$5000,AR$75,'(6)定期点検調書'!$AH$12:$AH$5000,$C82,'(6)定期点検調書'!$BF$12:$BF$5000,$T$7)&gt;=1,$T$7,IF(COUNTIFS('(6)定期点検調書'!$B$12:$B$5000,AR$75,'(6)定期点検調書'!$AH$12:$AH$5000,$C82,'(6)定期点検調書'!$BF$12:$BF$5000,$S$7)&gt;=1,$S$7,""))))))</f>
        <v/>
      </c>
      <c r="AS82" s="465" t="str">
        <f>IF(AS$75="","",IF(COUNTIFS('(6)定期点検調書'!$B$12:$B$5000,AS$75,'(6)定期点検調書'!$AH$12:$AH$5000,$C82,'(6)定期点検調書'!$BF$12:$BF$5000,$W$7)&gt;=1,$W$7,IF(COUNTIFS('(6)定期点検調書'!$B$12:$B$5000,AS$75,'(6)定期点検調書'!$AH$12:$AH$5000,$C82,'(6)定期点検調書'!$BF$12:$BF$5000,$V$7)&gt;=1,$V$7,IF(COUNTIFS('(6)定期点検調書'!$B$12:$B$5000,AS$75,'(6)定期点検調書'!$AH$12:$AH$5000,$C82,'(6)定期点検調書'!$BF$12:$BF$5000,$U$7)&gt;=1,$U$7,IF(COUNTIFS('(6)定期点検調書'!$B$12:$B$5000,AS$75,'(6)定期点検調書'!$AH$12:$AH$5000,$C82,'(6)定期点検調書'!$BF$12:$BF$5000,$T$7)&gt;=1,$T$7,IF(COUNTIFS('(6)定期点検調書'!$B$12:$B$5000,AS$75,'(6)定期点検調書'!$AH$12:$AH$5000,$C82,'(6)定期点検調書'!$BF$12:$BF$5000,$S$7)&gt;=1,$S$7,""))))))</f>
        <v/>
      </c>
      <c r="AT82" s="465" t="str">
        <f>IF(AT$75="","",IF(COUNTIFS('(6)定期点検調書'!$B$12:$B$5000,AT$75,'(6)定期点検調書'!$AH$12:$AH$5000,$C82,'(6)定期点検調書'!$BF$12:$BF$5000,$W$7)&gt;=1,$W$7,IF(COUNTIFS('(6)定期点検調書'!$B$12:$B$5000,AT$75,'(6)定期点検調書'!$AH$12:$AH$5000,$C82,'(6)定期点検調書'!$BF$12:$BF$5000,$V$7)&gt;=1,$V$7,IF(COUNTIFS('(6)定期点検調書'!$B$12:$B$5000,AT$75,'(6)定期点検調書'!$AH$12:$AH$5000,$C82,'(6)定期点検調書'!$BF$12:$BF$5000,$U$7)&gt;=1,$U$7,IF(COUNTIFS('(6)定期点検調書'!$B$12:$B$5000,AT$75,'(6)定期点検調書'!$AH$12:$AH$5000,$C82,'(6)定期点検調書'!$BF$12:$BF$5000,$T$7)&gt;=1,$T$7,IF(COUNTIFS('(6)定期点検調書'!$B$12:$B$5000,AT$75,'(6)定期点検調書'!$AH$12:$AH$5000,$C82,'(6)定期点検調書'!$BF$12:$BF$5000,$S$7)&gt;=1,$S$7,""))))))</f>
        <v/>
      </c>
      <c r="AU82" s="465" t="str">
        <f>IF(AU$75="","",IF(COUNTIFS('(6)定期点検調書'!$B$12:$B$5000,AU$75,'(6)定期点検調書'!$AH$12:$AH$5000,$C82,'(6)定期点検調書'!$BF$12:$BF$5000,$W$7)&gt;=1,$W$7,IF(COUNTIFS('(6)定期点検調書'!$B$12:$B$5000,AU$75,'(6)定期点検調書'!$AH$12:$AH$5000,$C82,'(6)定期点検調書'!$BF$12:$BF$5000,$V$7)&gt;=1,$V$7,IF(COUNTIFS('(6)定期点検調書'!$B$12:$B$5000,AU$75,'(6)定期点検調書'!$AH$12:$AH$5000,$C82,'(6)定期点検調書'!$BF$12:$BF$5000,$U$7)&gt;=1,$U$7,IF(COUNTIFS('(6)定期点検調書'!$B$12:$B$5000,AU$75,'(6)定期点検調書'!$AH$12:$AH$5000,$C82,'(6)定期点検調書'!$BF$12:$BF$5000,$T$7)&gt;=1,$T$7,IF(COUNTIFS('(6)定期点検調書'!$B$12:$B$5000,AU$75,'(6)定期点検調書'!$AH$12:$AH$5000,$C82,'(6)定期点検調書'!$BF$12:$BF$5000,$S$7)&gt;=1,$S$7,""))))))</f>
        <v/>
      </c>
      <c r="AV82" s="465" t="str">
        <f>IF(AV$75="","",IF(COUNTIFS('(6)定期点検調書'!$B$12:$B$5000,AV$75,'(6)定期点検調書'!$AH$12:$AH$5000,$C82,'(6)定期点検調書'!$BF$12:$BF$5000,$W$7)&gt;=1,$W$7,IF(COUNTIFS('(6)定期点検調書'!$B$12:$B$5000,AV$75,'(6)定期点検調書'!$AH$12:$AH$5000,$C82,'(6)定期点検調書'!$BF$12:$BF$5000,$V$7)&gt;=1,$V$7,IF(COUNTIFS('(6)定期点検調書'!$B$12:$B$5000,AV$75,'(6)定期点検調書'!$AH$12:$AH$5000,$C82,'(6)定期点検調書'!$BF$12:$BF$5000,$U$7)&gt;=1,$U$7,IF(COUNTIFS('(6)定期点検調書'!$B$12:$B$5000,AV$75,'(6)定期点検調書'!$AH$12:$AH$5000,$C82,'(6)定期点検調書'!$BF$12:$BF$5000,$T$7)&gt;=1,$T$7,IF(COUNTIFS('(6)定期点検調書'!$B$12:$B$5000,AV$75,'(6)定期点検調書'!$AH$12:$AH$5000,$C82,'(6)定期点検調書'!$BF$12:$BF$5000,$S$7)&gt;=1,$S$7,""))))))</f>
        <v/>
      </c>
      <c r="AW82" s="465" t="str">
        <f>IF(AW$75="","",IF(COUNTIFS('(6)定期点検調書'!$B$12:$B$5000,AW$75,'(6)定期点検調書'!$AH$12:$AH$5000,$C82,'(6)定期点検調書'!$BF$12:$BF$5000,$W$7)&gt;=1,$W$7,IF(COUNTIFS('(6)定期点検調書'!$B$12:$B$5000,AW$75,'(6)定期点検調書'!$AH$12:$AH$5000,$C82,'(6)定期点検調書'!$BF$12:$BF$5000,$V$7)&gt;=1,$V$7,IF(COUNTIFS('(6)定期点検調書'!$B$12:$B$5000,AW$75,'(6)定期点検調書'!$AH$12:$AH$5000,$C82,'(6)定期点検調書'!$BF$12:$BF$5000,$U$7)&gt;=1,$U$7,IF(COUNTIFS('(6)定期点検調書'!$B$12:$B$5000,AW$75,'(6)定期点検調書'!$AH$12:$AH$5000,$C82,'(6)定期点検調書'!$BF$12:$BF$5000,$T$7)&gt;=1,$T$7,IF(COUNTIFS('(6)定期点検調書'!$B$12:$B$5000,AW$75,'(6)定期点検調書'!$AH$12:$AH$5000,$C82,'(6)定期点検調書'!$BF$12:$BF$5000,$S$7)&gt;=1,$S$7,""))))))</f>
        <v/>
      </c>
      <c r="AX82" s="465" t="str">
        <f>IF(AX$75="","",IF(COUNTIFS('(6)定期点検調書'!$B$12:$B$5000,AX$75,'(6)定期点検調書'!$AH$12:$AH$5000,$C82,'(6)定期点検調書'!$BF$12:$BF$5000,$W$7)&gt;=1,$W$7,IF(COUNTIFS('(6)定期点検調書'!$B$12:$B$5000,AX$75,'(6)定期点検調書'!$AH$12:$AH$5000,$C82,'(6)定期点検調書'!$BF$12:$BF$5000,$V$7)&gt;=1,$V$7,IF(COUNTIFS('(6)定期点検調書'!$B$12:$B$5000,AX$75,'(6)定期点検調書'!$AH$12:$AH$5000,$C82,'(6)定期点検調書'!$BF$12:$BF$5000,$U$7)&gt;=1,$U$7,IF(COUNTIFS('(6)定期点検調書'!$B$12:$B$5000,AX$75,'(6)定期点検調書'!$AH$12:$AH$5000,$C82,'(6)定期点検調書'!$BF$12:$BF$5000,$T$7)&gt;=1,$T$7,IF(COUNTIFS('(6)定期点検調書'!$B$12:$B$5000,AX$75,'(6)定期点検調書'!$AH$12:$AH$5000,$C82,'(6)定期点検調書'!$BF$12:$BF$5000,$S$7)&gt;=1,$S$7,""))))))</f>
        <v/>
      </c>
      <c r="AY82" s="465" t="str">
        <f>IF(AY$75="","",IF(COUNTIFS('(6)定期点検調書'!$B$12:$B$5000,AY$75,'(6)定期点検調書'!$AH$12:$AH$5000,$C82,'(6)定期点検調書'!$BF$12:$BF$5000,$W$7)&gt;=1,$W$7,IF(COUNTIFS('(6)定期点検調書'!$B$12:$B$5000,AY$75,'(6)定期点検調書'!$AH$12:$AH$5000,$C82,'(6)定期点検調書'!$BF$12:$BF$5000,$V$7)&gt;=1,$V$7,IF(COUNTIFS('(6)定期点検調書'!$B$12:$B$5000,AY$75,'(6)定期点検調書'!$AH$12:$AH$5000,$C82,'(6)定期点検調書'!$BF$12:$BF$5000,$U$7)&gt;=1,$U$7,IF(COUNTIFS('(6)定期点検調書'!$B$12:$B$5000,AY$75,'(6)定期点検調書'!$AH$12:$AH$5000,$C82,'(6)定期点検調書'!$BF$12:$BF$5000,$T$7)&gt;=1,$T$7,IF(COUNTIFS('(6)定期点検調書'!$B$12:$B$5000,AY$75,'(6)定期点検調書'!$AH$12:$AH$5000,$C82,'(6)定期点検調書'!$BF$12:$BF$5000,$S$7)&gt;=1,$S$7,""))))))</f>
        <v/>
      </c>
      <c r="AZ82" s="465" t="str">
        <f>IF(AZ$75="","",IF(COUNTIFS('(6)定期点検調書'!$B$12:$B$5000,AZ$75,'(6)定期点検調書'!$AH$12:$AH$5000,$C82,'(6)定期点検調書'!$BF$12:$BF$5000,$W$7)&gt;=1,$W$7,IF(COUNTIFS('(6)定期点検調書'!$B$12:$B$5000,AZ$75,'(6)定期点検調書'!$AH$12:$AH$5000,$C82,'(6)定期点検調書'!$BF$12:$BF$5000,$V$7)&gt;=1,$V$7,IF(COUNTIFS('(6)定期点検調書'!$B$12:$B$5000,AZ$75,'(6)定期点検調書'!$AH$12:$AH$5000,$C82,'(6)定期点検調書'!$BF$12:$BF$5000,$U$7)&gt;=1,$U$7,IF(COUNTIFS('(6)定期点検調書'!$B$12:$B$5000,AZ$75,'(6)定期点検調書'!$AH$12:$AH$5000,$C82,'(6)定期点検調書'!$BF$12:$BF$5000,$T$7)&gt;=1,$T$7,IF(COUNTIFS('(6)定期点検調書'!$B$12:$B$5000,AZ$75,'(6)定期点検調書'!$AH$12:$AH$5000,$C82,'(6)定期点検調書'!$BF$12:$BF$5000,$S$7)&gt;=1,$S$7,""))))))</f>
        <v/>
      </c>
      <c r="BA82" s="466" t="str">
        <f>IF(BA$75="","",IF(COUNTIFS('(6)定期点検調書'!$B$12:$B$5000,BA$75,'(6)定期点検調書'!$AH$12:$AH$5000,$C82,'(6)定期点検調書'!$BF$12:$BF$5000,$W$7)&gt;=1,$W$7,IF(COUNTIFS('(6)定期点検調書'!$B$12:$B$5000,BA$75,'(6)定期点検調書'!$AH$12:$AH$5000,$C82,'(6)定期点検調書'!$BF$12:$BF$5000,$V$7)&gt;=1,$V$7,IF(COUNTIFS('(6)定期点検調書'!$B$12:$B$5000,BA$75,'(6)定期点検調書'!$AH$12:$AH$5000,$C82,'(6)定期点検調書'!$BF$12:$BF$5000,$U$7)&gt;=1,$U$7,IF(COUNTIFS('(6)定期点検調書'!$B$12:$B$5000,BA$75,'(6)定期点検調書'!$AH$12:$AH$5000,$C82,'(6)定期点検調書'!$BF$12:$BF$5000,$T$7)&gt;=1,$T$7,IF(COUNTIFS('(6)定期点検調書'!$B$12:$B$5000,BA$75,'(6)定期点検調書'!$AH$12:$AH$5000,$C82,'(6)定期点検調書'!$BF$12:$BF$5000,$S$7)&gt;=1,$S$7,""))))))</f>
        <v/>
      </c>
      <c r="BB82" s="1"/>
      <c r="BC82" s="1"/>
    </row>
    <row r="83" spans="2:55" ht="18.75" customHeight="1" x14ac:dyDescent="0.2">
      <c r="B83" s="1854"/>
      <c r="C83" s="1841" t="str">
        <f>ﾃﾞｰﾀ一覧!$U$25</f>
        <v>路面変状</v>
      </c>
      <c r="D83" s="1842"/>
      <c r="E83" s="1842"/>
      <c r="F83" s="1842"/>
      <c r="G83" s="1843"/>
      <c r="H83" s="467" t="str">
        <f>IF(H$75="","",IF(COUNTIFS('(6)定期点検調書'!$B$12:$B$5000,H$75,'(6)定期点検調書'!$AH$12:$AH$5000,$C83,'(6)定期点検調書'!$BF$12:$BF$5000,$W$7)&gt;=1,$W$7,IF(COUNTIFS('(6)定期点検調書'!$B$12:$B$5000,H$75,'(6)定期点検調書'!$AH$12:$AH$5000,$C83,'(6)定期点検調書'!$BF$12:$BF$5000,$V$7)&gt;=1,$V$7,IF(COUNTIFS('(6)定期点検調書'!$B$12:$B$5000,H$75,'(6)定期点検調書'!$AH$12:$AH$5000,$C83,'(6)定期点検調書'!$BF$12:$BF$5000,$U$7)&gt;=1,$U$7,IF(COUNTIFS('(6)定期点検調書'!$B$12:$B$5000,H$75,'(6)定期点検調書'!$AH$12:$AH$5000,$C83,'(6)定期点検調書'!$BF$12:$BF$5000,$T$7)&gt;=1,$T$7,IF(COUNTIFS('(6)定期点検調書'!$B$12:$B$5000,H$75,'(6)定期点検調書'!$AH$12:$AH$5000,$C83,'(6)定期点検調書'!$BF$12:$BF$5000,$S$7)&gt;=1,$S$7,""))))))</f>
        <v/>
      </c>
      <c r="I83" s="465" t="str">
        <f>IF(I$75="","",IF(COUNTIFS('(6)定期点検調書'!$B$12:$B$5000,I$75,'(6)定期点検調書'!$AH$12:$AH$5000,$C83,'(6)定期点検調書'!$BF$12:$BF$5000,$W$7)&gt;=1,$W$7,IF(COUNTIFS('(6)定期点検調書'!$B$12:$B$5000,I$75,'(6)定期点検調書'!$AH$12:$AH$5000,$C83,'(6)定期点検調書'!$BF$12:$BF$5000,$V$7)&gt;=1,$V$7,IF(COUNTIFS('(6)定期点検調書'!$B$12:$B$5000,I$75,'(6)定期点検調書'!$AH$12:$AH$5000,$C83,'(6)定期点検調書'!$BF$12:$BF$5000,$U$7)&gt;=1,$U$7,IF(COUNTIFS('(6)定期点検調書'!$B$12:$B$5000,I$75,'(6)定期点検調書'!$AH$12:$AH$5000,$C83,'(6)定期点検調書'!$BF$12:$BF$5000,$T$7)&gt;=1,$T$7,IF(COUNTIFS('(6)定期点検調書'!$B$12:$B$5000,I$75,'(6)定期点検調書'!$AH$12:$AH$5000,$C83,'(6)定期点検調書'!$BF$12:$BF$5000,$S$7)&gt;=1,$S$7,""))))))</f>
        <v/>
      </c>
      <c r="J83" s="465" t="str">
        <f>IF(J$75="","",IF(COUNTIFS('(6)定期点検調書'!$B$12:$B$5000,J$75,'(6)定期点検調書'!$AH$12:$AH$5000,$C83,'(6)定期点検調書'!$BF$12:$BF$5000,$W$7)&gt;=1,$W$7,IF(COUNTIFS('(6)定期点検調書'!$B$12:$B$5000,J$75,'(6)定期点検調書'!$AH$12:$AH$5000,$C83,'(6)定期点検調書'!$BF$12:$BF$5000,$V$7)&gt;=1,$V$7,IF(COUNTIFS('(6)定期点検調書'!$B$12:$B$5000,J$75,'(6)定期点検調書'!$AH$12:$AH$5000,$C83,'(6)定期点検調書'!$BF$12:$BF$5000,$U$7)&gt;=1,$U$7,IF(COUNTIFS('(6)定期点検調書'!$B$12:$B$5000,J$75,'(6)定期点検調書'!$AH$12:$AH$5000,$C83,'(6)定期点検調書'!$BF$12:$BF$5000,$T$7)&gt;=1,$T$7,IF(COUNTIFS('(6)定期点検調書'!$B$12:$B$5000,J$75,'(6)定期点検調書'!$AH$12:$AH$5000,$C83,'(6)定期点検調書'!$BF$12:$BF$5000,$S$7)&gt;=1,$S$7,""))))))</f>
        <v/>
      </c>
      <c r="K83" s="465" t="str">
        <f>IF(K$75="","",IF(COUNTIFS('(6)定期点検調書'!$B$12:$B$5000,K$75,'(6)定期点検調書'!$AH$12:$AH$5000,$C83,'(6)定期点検調書'!$BF$12:$BF$5000,$W$7)&gt;=1,$W$7,IF(COUNTIFS('(6)定期点検調書'!$B$12:$B$5000,K$75,'(6)定期点検調書'!$AH$12:$AH$5000,$C83,'(6)定期点検調書'!$BF$12:$BF$5000,$V$7)&gt;=1,$V$7,IF(COUNTIFS('(6)定期点検調書'!$B$12:$B$5000,K$75,'(6)定期点検調書'!$AH$12:$AH$5000,$C83,'(6)定期点検調書'!$BF$12:$BF$5000,$U$7)&gt;=1,$U$7,IF(COUNTIFS('(6)定期点検調書'!$B$12:$B$5000,K$75,'(6)定期点検調書'!$AH$12:$AH$5000,$C83,'(6)定期点検調書'!$BF$12:$BF$5000,$T$7)&gt;=1,$T$7,IF(COUNTIFS('(6)定期点検調書'!$B$12:$B$5000,K$75,'(6)定期点検調書'!$AH$12:$AH$5000,$C83,'(6)定期点検調書'!$BF$12:$BF$5000,$S$7)&gt;=1,$S$7,""))))))</f>
        <v/>
      </c>
      <c r="L83" s="465" t="str">
        <f>IF(L$75="","",IF(COUNTIFS('(6)定期点検調書'!$B$12:$B$5000,L$75,'(6)定期点検調書'!$AH$12:$AH$5000,$C83,'(6)定期点検調書'!$BF$12:$BF$5000,$W$7)&gt;=1,$W$7,IF(COUNTIFS('(6)定期点検調書'!$B$12:$B$5000,L$75,'(6)定期点検調書'!$AH$12:$AH$5000,$C83,'(6)定期点検調書'!$BF$12:$BF$5000,$V$7)&gt;=1,$V$7,IF(COUNTIFS('(6)定期点検調書'!$B$12:$B$5000,L$75,'(6)定期点検調書'!$AH$12:$AH$5000,$C83,'(6)定期点検調書'!$BF$12:$BF$5000,$U$7)&gt;=1,$U$7,IF(COUNTIFS('(6)定期点検調書'!$B$12:$B$5000,L$75,'(6)定期点検調書'!$AH$12:$AH$5000,$C83,'(6)定期点検調書'!$BF$12:$BF$5000,$T$7)&gt;=1,$T$7,IF(COUNTIFS('(6)定期点検調書'!$B$12:$B$5000,L$75,'(6)定期点検調書'!$AH$12:$AH$5000,$C83,'(6)定期点検調書'!$BF$12:$BF$5000,$S$7)&gt;=1,$S$7,""))))))</f>
        <v/>
      </c>
      <c r="M83" s="465" t="str">
        <f>IF(M$75="","",IF(COUNTIFS('(6)定期点検調書'!$B$12:$B$5000,M$75,'(6)定期点検調書'!$AH$12:$AH$5000,$C83,'(6)定期点検調書'!$BF$12:$BF$5000,$W$7)&gt;=1,$W$7,IF(COUNTIFS('(6)定期点検調書'!$B$12:$B$5000,M$75,'(6)定期点検調書'!$AH$12:$AH$5000,$C83,'(6)定期点検調書'!$BF$12:$BF$5000,$V$7)&gt;=1,$V$7,IF(COUNTIFS('(6)定期点検調書'!$B$12:$B$5000,M$75,'(6)定期点検調書'!$AH$12:$AH$5000,$C83,'(6)定期点検調書'!$BF$12:$BF$5000,$U$7)&gt;=1,$U$7,IF(COUNTIFS('(6)定期点検調書'!$B$12:$B$5000,M$75,'(6)定期点検調書'!$AH$12:$AH$5000,$C83,'(6)定期点検調書'!$BF$12:$BF$5000,$T$7)&gt;=1,$T$7,IF(COUNTIFS('(6)定期点検調書'!$B$12:$B$5000,M$75,'(6)定期点検調書'!$AH$12:$AH$5000,$C83,'(6)定期点検調書'!$BF$12:$BF$5000,$S$7)&gt;=1,$S$7,""))))))</f>
        <v/>
      </c>
      <c r="N83" s="465" t="str">
        <f>IF(N$75="","",IF(COUNTIFS('(6)定期点検調書'!$B$12:$B$5000,N$75,'(6)定期点検調書'!$AH$12:$AH$5000,$C83,'(6)定期点検調書'!$BF$12:$BF$5000,$W$7)&gt;=1,$W$7,IF(COUNTIFS('(6)定期点検調書'!$B$12:$B$5000,N$75,'(6)定期点検調書'!$AH$12:$AH$5000,$C83,'(6)定期点検調書'!$BF$12:$BF$5000,$V$7)&gt;=1,$V$7,IF(COUNTIFS('(6)定期点検調書'!$B$12:$B$5000,N$75,'(6)定期点検調書'!$AH$12:$AH$5000,$C83,'(6)定期点検調書'!$BF$12:$BF$5000,$U$7)&gt;=1,$U$7,IF(COUNTIFS('(6)定期点検調書'!$B$12:$B$5000,N$75,'(6)定期点検調書'!$AH$12:$AH$5000,$C83,'(6)定期点検調書'!$BF$12:$BF$5000,$T$7)&gt;=1,$T$7,IF(COUNTIFS('(6)定期点検調書'!$B$12:$B$5000,N$75,'(6)定期点検調書'!$AH$12:$AH$5000,$C83,'(6)定期点検調書'!$BF$12:$BF$5000,$S$7)&gt;=1,$S$7,""))))))</f>
        <v/>
      </c>
      <c r="O83" s="465" t="str">
        <f>IF(O$75="","",IF(COUNTIFS('(6)定期点検調書'!$B$12:$B$5000,O$75,'(6)定期点検調書'!$AH$12:$AH$5000,$C83,'(6)定期点検調書'!$BF$12:$BF$5000,$W$7)&gt;=1,$W$7,IF(COUNTIFS('(6)定期点検調書'!$B$12:$B$5000,O$75,'(6)定期点検調書'!$AH$12:$AH$5000,$C83,'(6)定期点検調書'!$BF$12:$BF$5000,$V$7)&gt;=1,$V$7,IF(COUNTIFS('(6)定期点検調書'!$B$12:$B$5000,O$75,'(6)定期点検調書'!$AH$12:$AH$5000,$C83,'(6)定期点検調書'!$BF$12:$BF$5000,$U$7)&gt;=1,$U$7,IF(COUNTIFS('(6)定期点検調書'!$B$12:$B$5000,O$75,'(6)定期点検調書'!$AH$12:$AH$5000,$C83,'(6)定期点検調書'!$BF$12:$BF$5000,$T$7)&gt;=1,$T$7,IF(COUNTIFS('(6)定期点検調書'!$B$12:$B$5000,O$75,'(6)定期点検調書'!$AH$12:$AH$5000,$C83,'(6)定期点検調書'!$BF$12:$BF$5000,$S$7)&gt;=1,$S$7,""))))))</f>
        <v/>
      </c>
      <c r="P83" s="465" t="str">
        <f>IF(P$75="","",IF(COUNTIFS('(6)定期点検調書'!$B$12:$B$5000,P$75,'(6)定期点検調書'!$AH$12:$AH$5000,$C83,'(6)定期点検調書'!$BF$12:$BF$5000,$W$7)&gt;=1,$W$7,IF(COUNTIFS('(6)定期点検調書'!$B$12:$B$5000,P$75,'(6)定期点検調書'!$AH$12:$AH$5000,$C83,'(6)定期点検調書'!$BF$12:$BF$5000,$V$7)&gt;=1,$V$7,IF(COUNTIFS('(6)定期点検調書'!$B$12:$B$5000,P$75,'(6)定期点検調書'!$AH$12:$AH$5000,$C83,'(6)定期点検調書'!$BF$12:$BF$5000,$U$7)&gt;=1,$U$7,IF(COUNTIFS('(6)定期点検調書'!$B$12:$B$5000,P$75,'(6)定期点検調書'!$AH$12:$AH$5000,$C83,'(6)定期点検調書'!$BF$12:$BF$5000,$T$7)&gt;=1,$T$7,IF(COUNTIFS('(6)定期点検調書'!$B$12:$B$5000,P$75,'(6)定期点検調書'!$AH$12:$AH$5000,$C83,'(6)定期点検調書'!$BF$12:$BF$5000,$S$7)&gt;=1,$S$7,""))))))</f>
        <v/>
      </c>
      <c r="Q83" s="465" t="str">
        <f>IF(Q$75="","",IF(COUNTIFS('(6)定期点検調書'!$B$12:$B$5000,Q$75,'(6)定期点検調書'!$AH$12:$AH$5000,$C83,'(6)定期点検調書'!$BF$12:$BF$5000,$W$7)&gt;=1,$W$7,IF(COUNTIFS('(6)定期点検調書'!$B$12:$B$5000,Q$75,'(6)定期点検調書'!$AH$12:$AH$5000,$C83,'(6)定期点検調書'!$BF$12:$BF$5000,$V$7)&gt;=1,$V$7,IF(COUNTIFS('(6)定期点検調書'!$B$12:$B$5000,Q$75,'(6)定期点検調書'!$AH$12:$AH$5000,$C83,'(6)定期点検調書'!$BF$12:$BF$5000,$U$7)&gt;=1,$U$7,IF(COUNTIFS('(6)定期点検調書'!$B$12:$B$5000,Q$75,'(6)定期点検調書'!$AH$12:$AH$5000,$C83,'(6)定期点検調書'!$BF$12:$BF$5000,$T$7)&gt;=1,$T$7,IF(COUNTIFS('(6)定期点検調書'!$B$12:$B$5000,Q$75,'(6)定期点検調書'!$AH$12:$AH$5000,$C83,'(6)定期点検調書'!$BF$12:$BF$5000,$S$7)&gt;=1,$S$7,""))))))</f>
        <v/>
      </c>
      <c r="R83" s="465" t="str">
        <f>IF(R$75="","",IF(COUNTIFS('(6)定期点検調書'!$B$12:$B$5000,R$75,'(6)定期点検調書'!$AH$12:$AH$5000,$C83,'(6)定期点検調書'!$BF$12:$BF$5000,$W$7)&gt;=1,$W$7,IF(COUNTIFS('(6)定期点検調書'!$B$12:$B$5000,R$75,'(6)定期点検調書'!$AH$12:$AH$5000,$C83,'(6)定期点検調書'!$BF$12:$BF$5000,$V$7)&gt;=1,$V$7,IF(COUNTIFS('(6)定期点検調書'!$B$12:$B$5000,R$75,'(6)定期点検調書'!$AH$12:$AH$5000,$C83,'(6)定期点検調書'!$BF$12:$BF$5000,$U$7)&gt;=1,$U$7,IF(COUNTIFS('(6)定期点検調書'!$B$12:$B$5000,R$75,'(6)定期点検調書'!$AH$12:$AH$5000,$C83,'(6)定期点検調書'!$BF$12:$BF$5000,$T$7)&gt;=1,$T$7,IF(COUNTIFS('(6)定期点検調書'!$B$12:$B$5000,R$75,'(6)定期点検調書'!$AH$12:$AH$5000,$C83,'(6)定期点検調書'!$BF$12:$BF$5000,$S$7)&gt;=1,$S$7,""))))))</f>
        <v/>
      </c>
      <c r="S83" s="465" t="str">
        <f>IF(S$75="","",IF(COUNTIFS('(6)定期点検調書'!$B$12:$B$5000,S$75,'(6)定期点検調書'!$AH$12:$AH$5000,$C83,'(6)定期点検調書'!$BF$12:$BF$5000,$W$7)&gt;=1,$W$7,IF(COUNTIFS('(6)定期点検調書'!$B$12:$B$5000,S$75,'(6)定期点検調書'!$AH$12:$AH$5000,$C83,'(6)定期点検調書'!$BF$12:$BF$5000,$V$7)&gt;=1,$V$7,IF(COUNTIFS('(6)定期点検調書'!$B$12:$B$5000,S$75,'(6)定期点検調書'!$AH$12:$AH$5000,$C83,'(6)定期点検調書'!$BF$12:$BF$5000,$U$7)&gt;=1,$U$7,IF(COUNTIFS('(6)定期点検調書'!$B$12:$B$5000,S$75,'(6)定期点検調書'!$AH$12:$AH$5000,$C83,'(6)定期点検調書'!$BF$12:$BF$5000,$T$7)&gt;=1,$T$7,IF(COUNTIFS('(6)定期点検調書'!$B$12:$B$5000,S$75,'(6)定期点検調書'!$AH$12:$AH$5000,$C83,'(6)定期点検調書'!$BF$12:$BF$5000,$S$7)&gt;=1,$S$7,""))))))</f>
        <v/>
      </c>
      <c r="T83" s="465" t="str">
        <f>IF(T$75="","",IF(COUNTIFS('(6)定期点検調書'!$B$12:$B$5000,T$75,'(6)定期点検調書'!$AH$12:$AH$5000,$C83,'(6)定期点検調書'!$BF$12:$BF$5000,$W$7)&gt;=1,$W$7,IF(COUNTIFS('(6)定期点検調書'!$B$12:$B$5000,T$75,'(6)定期点検調書'!$AH$12:$AH$5000,$C83,'(6)定期点検調書'!$BF$12:$BF$5000,$V$7)&gt;=1,$V$7,IF(COUNTIFS('(6)定期点検調書'!$B$12:$B$5000,T$75,'(6)定期点検調書'!$AH$12:$AH$5000,$C83,'(6)定期点検調書'!$BF$12:$BF$5000,$U$7)&gt;=1,$U$7,IF(COUNTIFS('(6)定期点検調書'!$B$12:$B$5000,T$75,'(6)定期点検調書'!$AH$12:$AH$5000,$C83,'(6)定期点検調書'!$BF$12:$BF$5000,$T$7)&gt;=1,$T$7,IF(COUNTIFS('(6)定期点検調書'!$B$12:$B$5000,T$75,'(6)定期点検調書'!$AH$12:$AH$5000,$C83,'(6)定期点検調書'!$BF$12:$BF$5000,$S$7)&gt;=1,$S$7,""))))))</f>
        <v/>
      </c>
      <c r="U83" s="465" t="str">
        <f>IF(U$75="","",IF(COUNTIFS('(6)定期点検調書'!$B$12:$B$5000,U$75,'(6)定期点検調書'!$AH$12:$AH$5000,$C83,'(6)定期点検調書'!$BF$12:$BF$5000,$W$7)&gt;=1,$W$7,IF(COUNTIFS('(6)定期点検調書'!$B$12:$B$5000,U$75,'(6)定期点検調書'!$AH$12:$AH$5000,$C83,'(6)定期点検調書'!$BF$12:$BF$5000,$V$7)&gt;=1,$V$7,IF(COUNTIFS('(6)定期点検調書'!$B$12:$B$5000,U$75,'(6)定期点検調書'!$AH$12:$AH$5000,$C83,'(6)定期点検調書'!$BF$12:$BF$5000,$U$7)&gt;=1,$U$7,IF(COUNTIFS('(6)定期点検調書'!$B$12:$B$5000,U$75,'(6)定期点検調書'!$AH$12:$AH$5000,$C83,'(6)定期点検調書'!$BF$12:$BF$5000,$T$7)&gt;=1,$T$7,IF(COUNTIFS('(6)定期点検調書'!$B$12:$B$5000,U$75,'(6)定期点検調書'!$AH$12:$AH$5000,$C83,'(6)定期点検調書'!$BF$12:$BF$5000,$S$7)&gt;=1,$S$7,""))))))</f>
        <v/>
      </c>
      <c r="V83" s="465" t="str">
        <f>IF(V$75="","",IF(COUNTIFS('(6)定期点検調書'!$B$12:$B$5000,V$75,'(6)定期点検調書'!$AH$12:$AH$5000,$C83,'(6)定期点検調書'!$BF$12:$BF$5000,$W$7)&gt;=1,$W$7,IF(COUNTIFS('(6)定期点検調書'!$B$12:$B$5000,V$75,'(6)定期点検調書'!$AH$12:$AH$5000,$C83,'(6)定期点検調書'!$BF$12:$BF$5000,$V$7)&gt;=1,$V$7,IF(COUNTIFS('(6)定期点検調書'!$B$12:$B$5000,V$75,'(6)定期点検調書'!$AH$12:$AH$5000,$C83,'(6)定期点検調書'!$BF$12:$BF$5000,$U$7)&gt;=1,$U$7,IF(COUNTIFS('(6)定期点検調書'!$B$12:$B$5000,V$75,'(6)定期点検調書'!$AH$12:$AH$5000,$C83,'(6)定期点検調書'!$BF$12:$BF$5000,$T$7)&gt;=1,$T$7,IF(COUNTIFS('(6)定期点検調書'!$B$12:$B$5000,V$75,'(6)定期点検調書'!$AH$12:$AH$5000,$C83,'(6)定期点検調書'!$BF$12:$BF$5000,$S$7)&gt;=1,$S$7,""))))))</f>
        <v/>
      </c>
      <c r="W83" s="465" t="str">
        <f>IF(W$75="","",IF(COUNTIFS('(6)定期点検調書'!$B$12:$B$5000,W$75,'(6)定期点検調書'!$AH$12:$AH$5000,$C83,'(6)定期点検調書'!$BF$12:$BF$5000,$W$7)&gt;=1,$W$7,IF(COUNTIFS('(6)定期点検調書'!$B$12:$B$5000,W$75,'(6)定期点検調書'!$AH$12:$AH$5000,$C83,'(6)定期点検調書'!$BF$12:$BF$5000,$V$7)&gt;=1,$V$7,IF(COUNTIFS('(6)定期点検調書'!$B$12:$B$5000,W$75,'(6)定期点検調書'!$AH$12:$AH$5000,$C83,'(6)定期点検調書'!$BF$12:$BF$5000,$U$7)&gt;=1,$U$7,IF(COUNTIFS('(6)定期点検調書'!$B$12:$B$5000,W$75,'(6)定期点検調書'!$AH$12:$AH$5000,$C83,'(6)定期点検調書'!$BF$12:$BF$5000,$T$7)&gt;=1,$T$7,IF(COUNTIFS('(6)定期点検調書'!$B$12:$B$5000,W$75,'(6)定期点検調書'!$AH$12:$AH$5000,$C83,'(6)定期点検調書'!$BF$12:$BF$5000,$S$7)&gt;=1,$S$7,""))))))</f>
        <v/>
      </c>
      <c r="X83" s="465" t="str">
        <f>IF(X$75="","",IF(COUNTIFS('(6)定期点検調書'!$B$12:$B$5000,X$75,'(6)定期点検調書'!$AH$12:$AH$5000,$C83,'(6)定期点検調書'!$BF$12:$BF$5000,$W$7)&gt;=1,$W$7,IF(COUNTIFS('(6)定期点検調書'!$B$12:$B$5000,X$75,'(6)定期点検調書'!$AH$12:$AH$5000,$C83,'(6)定期点検調書'!$BF$12:$BF$5000,$V$7)&gt;=1,$V$7,IF(COUNTIFS('(6)定期点検調書'!$B$12:$B$5000,X$75,'(6)定期点検調書'!$AH$12:$AH$5000,$C83,'(6)定期点検調書'!$BF$12:$BF$5000,$U$7)&gt;=1,$U$7,IF(COUNTIFS('(6)定期点検調書'!$B$12:$B$5000,X$75,'(6)定期点検調書'!$AH$12:$AH$5000,$C83,'(6)定期点検調書'!$BF$12:$BF$5000,$T$7)&gt;=1,$T$7,IF(COUNTIFS('(6)定期点検調書'!$B$12:$B$5000,X$75,'(6)定期点検調書'!$AH$12:$AH$5000,$C83,'(6)定期点検調書'!$BF$12:$BF$5000,$S$7)&gt;=1,$S$7,""))))))</f>
        <v/>
      </c>
      <c r="Y83" s="465" t="str">
        <f>IF(Y$75="","",IF(COUNTIFS('(6)定期点検調書'!$B$12:$B$5000,Y$75,'(6)定期点検調書'!$AH$12:$AH$5000,$C83,'(6)定期点検調書'!$BF$12:$BF$5000,$W$7)&gt;=1,$W$7,IF(COUNTIFS('(6)定期点検調書'!$B$12:$B$5000,Y$75,'(6)定期点検調書'!$AH$12:$AH$5000,$C83,'(6)定期点検調書'!$BF$12:$BF$5000,$V$7)&gt;=1,$V$7,IF(COUNTIFS('(6)定期点検調書'!$B$12:$B$5000,Y$75,'(6)定期点検調書'!$AH$12:$AH$5000,$C83,'(6)定期点検調書'!$BF$12:$BF$5000,$U$7)&gt;=1,$U$7,IF(COUNTIFS('(6)定期点検調書'!$B$12:$B$5000,Y$75,'(6)定期点検調書'!$AH$12:$AH$5000,$C83,'(6)定期点検調書'!$BF$12:$BF$5000,$T$7)&gt;=1,$T$7,IF(COUNTIFS('(6)定期点検調書'!$B$12:$B$5000,Y$75,'(6)定期点検調書'!$AH$12:$AH$5000,$C83,'(6)定期点検調書'!$BF$12:$BF$5000,$S$7)&gt;=1,$S$7,""))))))</f>
        <v/>
      </c>
      <c r="Z83" s="465" t="str">
        <f>IF(Z$75="","",IF(COUNTIFS('(6)定期点検調書'!$B$12:$B$5000,Z$75,'(6)定期点検調書'!$AH$12:$AH$5000,$C83,'(6)定期点検調書'!$BF$12:$BF$5000,$W$7)&gt;=1,$W$7,IF(COUNTIFS('(6)定期点検調書'!$B$12:$B$5000,Z$75,'(6)定期点検調書'!$AH$12:$AH$5000,$C83,'(6)定期点検調書'!$BF$12:$BF$5000,$V$7)&gt;=1,$V$7,IF(COUNTIFS('(6)定期点検調書'!$B$12:$B$5000,Z$75,'(6)定期点検調書'!$AH$12:$AH$5000,$C83,'(6)定期点検調書'!$BF$12:$BF$5000,$U$7)&gt;=1,$U$7,IF(COUNTIFS('(6)定期点検調書'!$B$12:$B$5000,Z$75,'(6)定期点検調書'!$AH$12:$AH$5000,$C83,'(6)定期点検調書'!$BF$12:$BF$5000,$T$7)&gt;=1,$T$7,IF(COUNTIFS('(6)定期点検調書'!$B$12:$B$5000,Z$75,'(6)定期点検調書'!$AH$12:$AH$5000,$C83,'(6)定期点検調書'!$BF$12:$BF$5000,$S$7)&gt;=1,$S$7,""))))))</f>
        <v/>
      </c>
      <c r="AA83" s="465" t="str">
        <f>IF(AA$75="","",IF(COUNTIFS('(6)定期点検調書'!$B$12:$B$5000,AA$75,'(6)定期点検調書'!$AH$12:$AH$5000,$C83,'(6)定期点検調書'!$BF$12:$BF$5000,$W$7)&gt;=1,$W$7,IF(COUNTIFS('(6)定期点検調書'!$B$12:$B$5000,AA$75,'(6)定期点検調書'!$AH$12:$AH$5000,$C83,'(6)定期点検調書'!$BF$12:$BF$5000,$V$7)&gt;=1,$V$7,IF(COUNTIFS('(6)定期点検調書'!$B$12:$B$5000,AA$75,'(6)定期点検調書'!$AH$12:$AH$5000,$C83,'(6)定期点検調書'!$BF$12:$BF$5000,$U$7)&gt;=1,$U$7,IF(COUNTIFS('(6)定期点検調書'!$B$12:$B$5000,AA$75,'(6)定期点検調書'!$AH$12:$AH$5000,$C83,'(6)定期点検調書'!$BF$12:$BF$5000,$T$7)&gt;=1,$T$7,IF(COUNTIFS('(6)定期点検調書'!$B$12:$B$5000,AA$75,'(6)定期点検調書'!$AH$12:$AH$5000,$C83,'(6)定期点検調書'!$BF$12:$BF$5000,$S$7)&gt;=1,$S$7,""))))))</f>
        <v/>
      </c>
      <c r="AB83" s="465" t="str">
        <f>IF(AB$75="","",IF(COUNTIFS('(6)定期点検調書'!$B$12:$B$5000,AB$75,'(6)定期点検調書'!$AH$12:$AH$5000,$C83,'(6)定期点検調書'!$BF$12:$BF$5000,$W$7)&gt;=1,$W$7,IF(COUNTIFS('(6)定期点検調書'!$B$12:$B$5000,AB$75,'(6)定期点検調書'!$AH$12:$AH$5000,$C83,'(6)定期点検調書'!$BF$12:$BF$5000,$V$7)&gt;=1,$V$7,IF(COUNTIFS('(6)定期点検調書'!$B$12:$B$5000,AB$75,'(6)定期点検調書'!$AH$12:$AH$5000,$C83,'(6)定期点検調書'!$BF$12:$BF$5000,$U$7)&gt;=1,$U$7,IF(COUNTIFS('(6)定期点検調書'!$B$12:$B$5000,AB$75,'(6)定期点検調書'!$AH$12:$AH$5000,$C83,'(6)定期点検調書'!$BF$12:$BF$5000,$T$7)&gt;=1,$T$7,IF(COUNTIFS('(6)定期点検調書'!$B$12:$B$5000,AB$75,'(6)定期点検調書'!$AH$12:$AH$5000,$C83,'(6)定期点検調書'!$BF$12:$BF$5000,$S$7)&gt;=1,$S$7,""))))))</f>
        <v/>
      </c>
      <c r="AC83" s="465" t="str">
        <f>IF(AC$75="","",IF(COUNTIFS('(6)定期点検調書'!$B$12:$B$5000,AC$75,'(6)定期点検調書'!$AH$12:$AH$5000,$C83,'(6)定期点検調書'!$BF$12:$BF$5000,$W$7)&gt;=1,$W$7,IF(COUNTIFS('(6)定期点検調書'!$B$12:$B$5000,AC$75,'(6)定期点検調書'!$AH$12:$AH$5000,$C83,'(6)定期点検調書'!$BF$12:$BF$5000,$V$7)&gt;=1,$V$7,IF(COUNTIFS('(6)定期点検調書'!$B$12:$B$5000,AC$75,'(6)定期点検調書'!$AH$12:$AH$5000,$C83,'(6)定期点検調書'!$BF$12:$BF$5000,$U$7)&gt;=1,$U$7,IF(COUNTIFS('(6)定期点検調書'!$B$12:$B$5000,AC$75,'(6)定期点検調書'!$AH$12:$AH$5000,$C83,'(6)定期点検調書'!$BF$12:$BF$5000,$T$7)&gt;=1,$T$7,IF(COUNTIFS('(6)定期点検調書'!$B$12:$B$5000,AC$75,'(6)定期点検調書'!$AH$12:$AH$5000,$C83,'(6)定期点検調書'!$BF$12:$BF$5000,$S$7)&gt;=1,$S$7,""))))))</f>
        <v/>
      </c>
      <c r="AD83" s="465" t="str">
        <f>IF(AD$75="","",IF(COUNTIFS('(6)定期点検調書'!$B$12:$B$5000,AD$75,'(6)定期点検調書'!$AH$12:$AH$5000,$C83,'(6)定期点検調書'!$BF$12:$BF$5000,$W$7)&gt;=1,$W$7,IF(COUNTIFS('(6)定期点検調書'!$B$12:$B$5000,AD$75,'(6)定期点検調書'!$AH$12:$AH$5000,$C83,'(6)定期点検調書'!$BF$12:$BF$5000,$V$7)&gt;=1,$V$7,IF(COUNTIFS('(6)定期点検調書'!$B$12:$B$5000,AD$75,'(6)定期点検調書'!$AH$12:$AH$5000,$C83,'(6)定期点検調書'!$BF$12:$BF$5000,$U$7)&gt;=1,$U$7,IF(COUNTIFS('(6)定期点検調書'!$B$12:$B$5000,AD$75,'(6)定期点検調書'!$AH$12:$AH$5000,$C83,'(6)定期点検調書'!$BF$12:$BF$5000,$T$7)&gt;=1,$T$7,IF(COUNTIFS('(6)定期点検調書'!$B$12:$B$5000,AD$75,'(6)定期点検調書'!$AH$12:$AH$5000,$C83,'(6)定期点検調書'!$BF$12:$BF$5000,$S$7)&gt;=1,$S$7,""))))))</f>
        <v/>
      </c>
      <c r="AE83" s="465" t="str">
        <f>IF(AE$75="","",IF(COUNTIFS('(6)定期点検調書'!$B$12:$B$5000,AE$75,'(6)定期点検調書'!$AH$12:$AH$5000,$C83,'(6)定期点検調書'!$BF$12:$BF$5000,$W$7)&gt;=1,$W$7,IF(COUNTIFS('(6)定期点検調書'!$B$12:$B$5000,AE$75,'(6)定期点検調書'!$AH$12:$AH$5000,$C83,'(6)定期点検調書'!$BF$12:$BF$5000,$V$7)&gt;=1,$V$7,IF(COUNTIFS('(6)定期点検調書'!$B$12:$B$5000,AE$75,'(6)定期点検調書'!$AH$12:$AH$5000,$C83,'(6)定期点検調書'!$BF$12:$BF$5000,$U$7)&gt;=1,$U$7,IF(COUNTIFS('(6)定期点検調書'!$B$12:$B$5000,AE$75,'(6)定期点検調書'!$AH$12:$AH$5000,$C83,'(6)定期点検調書'!$BF$12:$BF$5000,$T$7)&gt;=1,$T$7,IF(COUNTIFS('(6)定期点検調書'!$B$12:$B$5000,AE$75,'(6)定期点検調書'!$AH$12:$AH$5000,$C83,'(6)定期点検調書'!$BF$12:$BF$5000,$S$7)&gt;=1,$S$7,""))))))</f>
        <v/>
      </c>
      <c r="AF83" s="465" t="str">
        <f>IF(AF$75="","",IF(COUNTIFS('(6)定期点検調書'!$B$12:$B$5000,AF$75,'(6)定期点検調書'!$AH$12:$AH$5000,$C83,'(6)定期点検調書'!$BF$12:$BF$5000,$W$7)&gt;=1,$W$7,IF(COUNTIFS('(6)定期点検調書'!$B$12:$B$5000,AF$75,'(6)定期点検調書'!$AH$12:$AH$5000,$C83,'(6)定期点検調書'!$BF$12:$BF$5000,$V$7)&gt;=1,$V$7,IF(COUNTIFS('(6)定期点検調書'!$B$12:$B$5000,AF$75,'(6)定期点検調書'!$AH$12:$AH$5000,$C83,'(6)定期点検調書'!$BF$12:$BF$5000,$U$7)&gt;=1,$U$7,IF(COUNTIFS('(6)定期点検調書'!$B$12:$B$5000,AF$75,'(6)定期点検調書'!$AH$12:$AH$5000,$C83,'(6)定期点検調書'!$BF$12:$BF$5000,$T$7)&gt;=1,$T$7,IF(COUNTIFS('(6)定期点検調書'!$B$12:$B$5000,AF$75,'(6)定期点検調書'!$AH$12:$AH$5000,$C83,'(6)定期点検調書'!$BF$12:$BF$5000,$S$7)&gt;=1,$S$7,""))))))</f>
        <v/>
      </c>
      <c r="AG83" s="465" t="str">
        <f>IF(AG$75="","",IF(COUNTIFS('(6)定期点検調書'!$B$12:$B$5000,AG$75,'(6)定期点検調書'!$AH$12:$AH$5000,$C83,'(6)定期点検調書'!$BF$12:$BF$5000,$W$7)&gt;=1,$W$7,IF(COUNTIFS('(6)定期点検調書'!$B$12:$B$5000,AG$75,'(6)定期点検調書'!$AH$12:$AH$5000,$C83,'(6)定期点検調書'!$BF$12:$BF$5000,$V$7)&gt;=1,$V$7,IF(COUNTIFS('(6)定期点検調書'!$B$12:$B$5000,AG$75,'(6)定期点検調書'!$AH$12:$AH$5000,$C83,'(6)定期点検調書'!$BF$12:$BF$5000,$U$7)&gt;=1,$U$7,IF(COUNTIFS('(6)定期点検調書'!$B$12:$B$5000,AG$75,'(6)定期点検調書'!$AH$12:$AH$5000,$C83,'(6)定期点検調書'!$BF$12:$BF$5000,$T$7)&gt;=1,$T$7,IF(COUNTIFS('(6)定期点検調書'!$B$12:$B$5000,AG$75,'(6)定期点検調書'!$AH$12:$AH$5000,$C83,'(6)定期点検調書'!$BF$12:$BF$5000,$S$7)&gt;=1,$S$7,""))))))</f>
        <v/>
      </c>
      <c r="AH83" s="465" t="str">
        <f>IF(AH$75="","",IF(COUNTIFS('(6)定期点検調書'!$B$12:$B$5000,AH$75,'(6)定期点検調書'!$AH$12:$AH$5000,$C83,'(6)定期点検調書'!$BF$12:$BF$5000,$W$7)&gt;=1,$W$7,IF(COUNTIFS('(6)定期点検調書'!$B$12:$B$5000,AH$75,'(6)定期点検調書'!$AH$12:$AH$5000,$C83,'(6)定期点検調書'!$BF$12:$BF$5000,$V$7)&gt;=1,$V$7,IF(COUNTIFS('(6)定期点検調書'!$B$12:$B$5000,AH$75,'(6)定期点検調書'!$AH$12:$AH$5000,$C83,'(6)定期点検調書'!$BF$12:$BF$5000,$U$7)&gt;=1,$U$7,IF(COUNTIFS('(6)定期点検調書'!$B$12:$B$5000,AH$75,'(6)定期点検調書'!$AH$12:$AH$5000,$C83,'(6)定期点検調書'!$BF$12:$BF$5000,$T$7)&gt;=1,$T$7,IF(COUNTIFS('(6)定期点検調書'!$B$12:$B$5000,AH$75,'(6)定期点検調書'!$AH$12:$AH$5000,$C83,'(6)定期点検調書'!$BF$12:$BF$5000,$S$7)&gt;=1,$S$7,""))))))</f>
        <v/>
      </c>
      <c r="AI83" s="465" t="str">
        <f>IF(AI$75="","",IF(COUNTIFS('(6)定期点検調書'!$B$12:$B$5000,AI$75,'(6)定期点検調書'!$AH$12:$AH$5000,$C83,'(6)定期点検調書'!$BF$12:$BF$5000,$W$7)&gt;=1,$W$7,IF(COUNTIFS('(6)定期点検調書'!$B$12:$B$5000,AI$75,'(6)定期点検調書'!$AH$12:$AH$5000,$C83,'(6)定期点検調書'!$BF$12:$BF$5000,$V$7)&gt;=1,$V$7,IF(COUNTIFS('(6)定期点検調書'!$B$12:$B$5000,AI$75,'(6)定期点検調書'!$AH$12:$AH$5000,$C83,'(6)定期点検調書'!$BF$12:$BF$5000,$U$7)&gt;=1,$U$7,IF(COUNTIFS('(6)定期点検調書'!$B$12:$B$5000,AI$75,'(6)定期点検調書'!$AH$12:$AH$5000,$C83,'(6)定期点検調書'!$BF$12:$BF$5000,$T$7)&gt;=1,$T$7,IF(COUNTIFS('(6)定期点検調書'!$B$12:$B$5000,AI$75,'(6)定期点検調書'!$AH$12:$AH$5000,$C83,'(6)定期点検調書'!$BF$12:$BF$5000,$S$7)&gt;=1,$S$7,""))))))</f>
        <v/>
      </c>
      <c r="AJ83" s="465" t="str">
        <f>IF(AJ$75="","",IF(COUNTIFS('(6)定期点検調書'!$B$12:$B$5000,AJ$75,'(6)定期点検調書'!$AH$12:$AH$5000,$C83,'(6)定期点検調書'!$BF$12:$BF$5000,$W$7)&gt;=1,$W$7,IF(COUNTIFS('(6)定期点検調書'!$B$12:$B$5000,AJ$75,'(6)定期点検調書'!$AH$12:$AH$5000,$C83,'(6)定期点検調書'!$BF$12:$BF$5000,$V$7)&gt;=1,$V$7,IF(COUNTIFS('(6)定期点検調書'!$B$12:$B$5000,AJ$75,'(6)定期点検調書'!$AH$12:$AH$5000,$C83,'(6)定期点検調書'!$BF$12:$BF$5000,$U$7)&gt;=1,$U$7,IF(COUNTIFS('(6)定期点検調書'!$B$12:$B$5000,AJ$75,'(6)定期点検調書'!$AH$12:$AH$5000,$C83,'(6)定期点検調書'!$BF$12:$BF$5000,$T$7)&gt;=1,$T$7,IF(COUNTIFS('(6)定期点検調書'!$B$12:$B$5000,AJ$75,'(6)定期点検調書'!$AH$12:$AH$5000,$C83,'(6)定期点検調書'!$BF$12:$BF$5000,$S$7)&gt;=1,$S$7,""))))))</f>
        <v/>
      </c>
      <c r="AK83" s="465" t="str">
        <f>IF(AK$75="","",IF(COUNTIFS('(6)定期点検調書'!$B$12:$B$5000,AK$75,'(6)定期点検調書'!$AH$12:$AH$5000,$C83,'(6)定期点検調書'!$BF$12:$BF$5000,$W$7)&gt;=1,$W$7,IF(COUNTIFS('(6)定期点検調書'!$B$12:$B$5000,AK$75,'(6)定期点検調書'!$AH$12:$AH$5000,$C83,'(6)定期点検調書'!$BF$12:$BF$5000,$V$7)&gt;=1,$V$7,IF(COUNTIFS('(6)定期点検調書'!$B$12:$B$5000,AK$75,'(6)定期点検調書'!$AH$12:$AH$5000,$C83,'(6)定期点検調書'!$BF$12:$BF$5000,$U$7)&gt;=1,$U$7,IF(COUNTIFS('(6)定期点検調書'!$B$12:$B$5000,AK$75,'(6)定期点検調書'!$AH$12:$AH$5000,$C83,'(6)定期点検調書'!$BF$12:$BF$5000,$T$7)&gt;=1,$T$7,IF(COUNTIFS('(6)定期点検調書'!$B$12:$B$5000,AK$75,'(6)定期点検調書'!$AH$12:$AH$5000,$C83,'(6)定期点検調書'!$BF$12:$BF$5000,$S$7)&gt;=1,$S$7,""))))))</f>
        <v/>
      </c>
      <c r="AL83" s="465" t="str">
        <f>IF(AL$75="","",IF(COUNTIFS('(6)定期点検調書'!$B$12:$B$5000,AL$75,'(6)定期点検調書'!$AH$12:$AH$5000,$C83,'(6)定期点検調書'!$BF$12:$BF$5000,$W$7)&gt;=1,$W$7,IF(COUNTIFS('(6)定期点検調書'!$B$12:$B$5000,AL$75,'(6)定期点検調書'!$AH$12:$AH$5000,$C83,'(6)定期点検調書'!$BF$12:$BF$5000,$V$7)&gt;=1,$V$7,IF(COUNTIFS('(6)定期点検調書'!$B$12:$B$5000,AL$75,'(6)定期点検調書'!$AH$12:$AH$5000,$C83,'(6)定期点検調書'!$BF$12:$BF$5000,$U$7)&gt;=1,$U$7,IF(COUNTIFS('(6)定期点検調書'!$B$12:$B$5000,AL$75,'(6)定期点検調書'!$AH$12:$AH$5000,$C83,'(6)定期点検調書'!$BF$12:$BF$5000,$T$7)&gt;=1,$T$7,IF(COUNTIFS('(6)定期点検調書'!$B$12:$B$5000,AL$75,'(6)定期点検調書'!$AH$12:$AH$5000,$C83,'(6)定期点検調書'!$BF$12:$BF$5000,$S$7)&gt;=1,$S$7,""))))))</f>
        <v/>
      </c>
      <c r="AM83" s="465" t="str">
        <f>IF(AM$75="","",IF(COUNTIFS('(6)定期点検調書'!$B$12:$B$5000,AM$75,'(6)定期点検調書'!$AH$12:$AH$5000,$C83,'(6)定期点検調書'!$BF$12:$BF$5000,$W$7)&gt;=1,$W$7,IF(COUNTIFS('(6)定期点検調書'!$B$12:$B$5000,AM$75,'(6)定期点検調書'!$AH$12:$AH$5000,$C83,'(6)定期点検調書'!$BF$12:$BF$5000,$V$7)&gt;=1,$V$7,IF(COUNTIFS('(6)定期点検調書'!$B$12:$B$5000,AM$75,'(6)定期点検調書'!$AH$12:$AH$5000,$C83,'(6)定期点検調書'!$BF$12:$BF$5000,$U$7)&gt;=1,$U$7,IF(COUNTIFS('(6)定期点検調書'!$B$12:$B$5000,AM$75,'(6)定期点検調書'!$AH$12:$AH$5000,$C83,'(6)定期点検調書'!$BF$12:$BF$5000,$T$7)&gt;=1,$T$7,IF(COUNTIFS('(6)定期点検調書'!$B$12:$B$5000,AM$75,'(6)定期点検調書'!$AH$12:$AH$5000,$C83,'(6)定期点検調書'!$BF$12:$BF$5000,$S$7)&gt;=1,$S$7,""))))))</f>
        <v/>
      </c>
      <c r="AN83" s="465" t="str">
        <f>IF(AN$75="","",IF(COUNTIFS('(6)定期点検調書'!$B$12:$B$5000,AN$75,'(6)定期点検調書'!$AH$12:$AH$5000,$C83,'(6)定期点検調書'!$BF$12:$BF$5000,$W$7)&gt;=1,$W$7,IF(COUNTIFS('(6)定期点検調書'!$B$12:$B$5000,AN$75,'(6)定期点検調書'!$AH$12:$AH$5000,$C83,'(6)定期点検調書'!$BF$12:$BF$5000,$V$7)&gt;=1,$V$7,IF(COUNTIFS('(6)定期点検調書'!$B$12:$B$5000,AN$75,'(6)定期点検調書'!$AH$12:$AH$5000,$C83,'(6)定期点検調書'!$BF$12:$BF$5000,$U$7)&gt;=1,$U$7,IF(COUNTIFS('(6)定期点検調書'!$B$12:$B$5000,AN$75,'(6)定期点検調書'!$AH$12:$AH$5000,$C83,'(6)定期点検調書'!$BF$12:$BF$5000,$T$7)&gt;=1,$T$7,IF(COUNTIFS('(6)定期点検調書'!$B$12:$B$5000,AN$75,'(6)定期点検調書'!$AH$12:$AH$5000,$C83,'(6)定期点検調書'!$BF$12:$BF$5000,$S$7)&gt;=1,$S$7,""))))))</f>
        <v/>
      </c>
      <c r="AO83" s="465" t="str">
        <f>IF(AO$75="","",IF(COUNTIFS('(6)定期点検調書'!$B$12:$B$5000,AO$75,'(6)定期点検調書'!$AH$12:$AH$5000,$C83,'(6)定期点検調書'!$BF$12:$BF$5000,$W$7)&gt;=1,$W$7,IF(COUNTIFS('(6)定期点検調書'!$B$12:$B$5000,AO$75,'(6)定期点検調書'!$AH$12:$AH$5000,$C83,'(6)定期点検調書'!$BF$12:$BF$5000,$V$7)&gt;=1,$V$7,IF(COUNTIFS('(6)定期点検調書'!$B$12:$B$5000,AO$75,'(6)定期点検調書'!$AH$12:$AH$5000,$C83,'(6)定期点検調書'!$BF$12:$BF$5000,$U$7)&gt;=1,$U$7,IF(COUNTIFS('(6)定期点検調書'!$B$12:$B$5000,AO$75,'(6)定期点検調書'!$AH$12:$AH$5000,$C83,'(6)定期点検調書'!$BF$12:$BF$5000,$T$7)&gt;=1,$T$7,IF(COUNTIFS('(6)定期点検調書'!$B$12:$B$5000,AO$75,'(6)定期点検調書'!$AH$12:$AH$5000,$C83,'(6)定期点検調書'!$BF$12:$BF$5000,$S$7)&gt;=1,$S$7,""))))))</f>
        <v/>
      </c>
      <c r="AP83" s="465" t="str">
        <f>IF(AP$75="","",IF(COUNTIFS('(6)定期点検調書'!$B$12:$B$5000,AP$75,'(6)定期点検調書'!$AH$12:$AH$5000,$C83,'(6)定期点検調書'!$BF$12:$BF$5000,$W$7)&gt;=1,$W$7,IF(COUNTIFS('(6)定期点検調書'!$B$12:$B$5000,AP$75,'(6)定期点検調書'!$AH$12:$AH$5000,$C83,'(6)定期点検調書'!$BF$12:$BF$5000,$V$7)&gt;=1,$V$7,IF(COUNTIFS('(6)定期点検調書'!$B$12:$B$5000,AP$75,'(6)定期点検調書'!$AH$12:$AH$5000,$C83,'(6)定期点検調書'!$BF$12:$BF$5000,$U$7)&gt;=1,$U$7,IF(COUNTIFS('(6)定期点検調書'!$B$12:$B$5000,AP$75,'(6)定期点検調書'!$AH$12:$AH$5000,$C83,'(6)定期点検調書'!$BF$12:$BF$5000,$T$7)&gt;=1,$T$7,IF(COUNTIFS('(6)定期点検調書'!$B$12:$B$5000,AP$75,'(6)定期点検調書'!$AH$12:$AH$5000,$C83,'(6)定期点検調書'!$BF$12:$BF$5000,$S$7)&gt;=1,$S$7,""))))))</f>
        <v/>
      </c>
      <c r="AQ83" s="465" t="str">
        <f>IF(AQ$75="","",IF(COUNTIFS('(6)定期点検調書'!$B$12:$B$5000,AQ$75,'(6)定期点検調書'!$AH$12:$AH$5000,$C83,'(6)定期点検調書'!$BF$12:$BF$5000,$W$7)&gt;=1,$W$7,IF(COUNTIFS('(6)定期点検調書'!$B$12:$B$5000,AQ$75,'(6)定期点検調書'!$AH$12:$AH$5000,$C83,'(6)定期点検調書'!$BF$12:$BF$5000,$V$7)&gt;=1,$V$7,IF(COUNTIFS('(6)定期点検調書'!$B$12:$B$5000,AQ$75,'(6)定期点検調書'!$AH$12:$AH$5000,$C83,'(6)定期点検調書'!$BF$12:$BF$5000,$U$7)&gt;=1,$U$7,IF(COUNTIFS('(6)定期点検調書'!$B$12:$B$5000,AQ$75,'(6)定期点検調書'!$AH$12:$AH$5000,$C83,'(6)定期点検調書'!$BF$12:$BF$5000,$T$7)&gt;=1,$T$7,IF(COUNTIFS('(6)定期点検調書'!$B$12:$B$5000,AQ$75,'(6)定期点検調書'!$AH$12:$AH$5000,$C83,'(6)定期点検調書'!$BF$12:$BF$5000,$S$7)&gt;=1,$S$7,""))))))</f>
        <v/>
      </c>
      <c r="AR83" s="465" t="str">
        <f>IF(AR$75="","",IF(COUNTIFS('(6)定期点検調書'!$B$12:$B$5000,AR$75,'(6)定期点検調書'!$AH$12:$AH$5000,$C83,'(6)定期点検調書'!$BF$12:$BF$5000,$W$7)&gt;=1,$W$7,IF(COUNTIFS('(6)定期点検調書'!$B$12:$B$5000,AR$75,'(6)定期点検調書'!$AH$12:$AH$5000,$C83,'(6)定期点検調書'!$BF$12:$BF$5000,$V$7)&gt;=1,$V$7,IF(COUNTIFS('(6)定期点検調書'!$B$12:$B$5000,AR$75,'(6)定期点検調書'!$AH$12:$AH$5000,$C83,'(6)定期点検調書'!$BF$12:$BF$5000,$U$7)&gt;=1,$U$7,IF(COUNTIFS('(6)定期点検調書'!$B$12:$B$5000,AR$75,'(6)定期点検調書'!$AH$12:$AH$5000,$C83,'(6)定期点検調書'!$BF$12:$BF$5000,$T$7)&gt;=1,$T$7,IF(COUNTIFS('(6)定期点検調書'!$B$12:$B$5000,AR$75,'(6)定期点検調書'!$AH$12:$AH$5000,$C83,'(6)定期点検調書'!$BF$12:$BF$5000,$S$7)&gt;=1,$S$7,""))))))</f>
        <v/>
      </c>
      <c r="AS83" s="465" t="str">
        <f>IF(AS$75="","",IF(COUNTIFS('(6)定期点検調書'!$B$12:$B$5000,AS$75,'(6)定期点検調書'!$AH$12:$AH$5000,$C83,'(6)定期点検調書'!$BF$12:$BF$5000,$W$7)&gt;=1,$W$7,IF(COUNTIFS('(6)定期点検調書'!$B$12:$B$5000,AS$75,'(6)定期点検調書'!$AH$12:$AH$5000,$C83,'(6)定期点検調書'!$BF$12:$BF$5000,$V$7)&gt;=1,$V$7,IF(COUNTIFS('(6)定期点検調書'!$B$12:$B$5000,AS$75,'(6)定期点検調書'!$AH$12:$AH$5000,$C83,'(6)定期点検調書'!$BF$12:$BF$5000,$U$7)&gt;=1,$U$7,IF(COUNTIFS('(6)定期点検調書'!$B$12:$B$5000,AS$75,'(6)定期点検調書'!$AH$12:$AH$5000,$C83,'(6)定期点検調書'!$BF$12:$BF$5000,$T$7)&gt;=1,$T$7,IF(COUNTIFS('(6)定期点検調書'!$B$12:$B$5000,AS$75,'(6)定期点検調書'!$AH$12:$AH$5000,$C83,'(6)定期点検調書'!$BF$12:$BF$5000,$S$7)&gt;=1,$S$7,""))))))</f>
        <v/>
      </c>
      <c r="AT83" s="465" t="str">
        <f>IF(AT$75="","",IF(COUNTIFS('(6)定期点検調書'!$B$12:$B$5000,AT$75,'(6)定期点検調書'!$AH$12:$AH$5000,$C83,'(6)定期点検調書'!$BF$12:$BF$5000,$W$7)&gt;=1,$W$7,IF(COUNTIFS('(6)定期点検調書'!$B$12:$B$5000,AT$75,'(6)定期点検調書'!$AH$12:$AH$5000,$C83,'(6)定期点検調書'!$BF$12:$BF$5000,$V$7)&gt;=1,$V$7,IF(COUNTIFS('(6)定期点検調書'!$B$12:$B$5000,AT$75,'(6)定期点検調書'!$AH$12:$AH$5000,$C83,'(6)定期点検調書'!$BF$12:$BF$5000,$U$7)&gt;=1,$U$7,IF(COUNTIFS('(6)定期点検調書'!$B$12:$B$5000,AT$75,'(6)定期点検調書'!$AH$12:$AH$5000,$C83,'(6)定期点検調書'!$BF$12:$BF$5000,$T$7)&gt;=1,$T$7,IF(COUNTIFS('(6)定期点検調書'!$B$12:$B$5000,AT$75,'(6)定期点検調書'!$AH$12:$AH$5000,$C83,'(6)定期点検調書'!$BF$12:$BF$5000,$S$7)&gt;=1,$S$7,""))))))</f>
        <v/>
      </c>
      <c r="AU83" s="465" t="str">
        <f>IF(AU$75="","",IF(COUNTIFS('(6)定期点検調書'!$B$12:$B$5000,AU$75,'(6)定期点検調書'!$AH$12:$AH$5000,$C83,'(6)定期点検調書'!$BF$12:$BF$5000,$W$7)&gt;=1,$W$7,IF(COUNTIFS('(6)定期点検調書'!$B$12:$B$5000,AU$75,'(6)定期点検調書'!$AH$12:$AH$5000,$C83,'(6)定期点検調書'!$BF$12:$BF$5000,$V$7)&gt;=1,$V$7,IF(COUNTIFS('(6)定期点検調書'!$B$12:$B$5000,AU$75,'(6)定期点検調書'!$AH$12:$AH$5000,$C83,'(6)定期点検調書'!$BF$12:$BF$5000,$U$7)&gt;=1,$U$7,IF(COUNTIFS('(6)定期点検調書'!$B$12:$B$5000,AU$75,'(6)定期点検調書'!$AH$12:$AH$5000,$C83,'(6)定期点検調書'!$BF$12:$BF$5000,$T$7)&gt;=1,$T$7,IF(COUNTIFS('(6)定期点検調書'!$B$12:$B$5000,AU$75,'(6)定期点検調書'!$AH$12:$AH$5000,$C83,'(6)定期点検調書'!$BF$12:$BF$5000,$S$7)&gt;=1,$S$7,""))))))</f>
        <v/>
      </c>
      <c r="AV83" s="465" t="str">
        <f>IF(AV$75="","",IF(COUNTIFS('(6)定期点検調書'!$B$12:$B$5000,AV$75,'(6)定期点検調書'!$AH$12:$AH$5000,$C83,'(6)定期点検調書'!$BF$12:$BF$5000,$W$7)&gt;=1,$W$7,IF(COUNTIFS('(6)定期点検調書'!$B$12:$B$5000,AV$75,'(6)定期点検調書'!$AH$12:$AH$5000,$C83,'(6)定期点検調書'!$BF$12:$BF$5000,$V$7)&gt;=1,$V$7,IF(COUNTIFS('(6)定期点検調書'!$B$12:$B$5000,AV$75,'(6)定期点検調書'!$AH$12:$AH$5000,$C83,'(6)定期点検調書'!$BF$12:$BF$5000,$U$7)&gt;=1,$U$7,IF(COUNTIFS('(6)定期点検調書'!$B$12:$B$5000,AV$75,'(6)定期点検調書'!$AH$12:$AH$5000,$C83,'(6)定期点検調書'!$BF$12:$BF$5000,$T$7)&gt;=1,$T$7,IF(COUNTIFS('(6)定期点検調書'!$B$12:$B$5000,AV$75,'(6)定期点検調書'!$AH$12:$AH$5000,$C83,'(6)定期点検調書'!$BF$12:$BF$5000,$S$7)&gt;=1,$S$7,""))))))</f>
        <v/>
      </c>
      <c r="AW83" s="465" t="str">
        <f>IF(AW$75="","",IF(COUNTIFS('(6)定期点検調書'!$B$12:$B$5000,AW$75,'(6)定期点検調書'!$AH$12:$AH$5000,$C83,'(6)定期点検調書'!$BF$12:$BF$5000,$W$7)&gt;=1,$W$7,IF(COUNTIFS('(6)定期点検調書'!$B$12:$B$5000,AW$75,'(6)定期点検調書'!$AH$12:$AH$5000,$C83,'(6)定期点検調書'!$BF$12:$BF$5000,$V$7)&gt;=1,$V$7,IF(COUNTIFS('(6)定期点検調書'!$B$12:$B$5000,AW$75,'(6)定期点検調書'!$AH$12:$AH$5000,$C83,'(6)定期点検調書'!$BF$12:$BF$5000,$U$7)&gt;=1,$U$7,IF(COUNTIFS('(6)定期点検調書'!$B$12:$B$5000,AW$75,'(6)定期点検調書'!$AH$12:$AH$5000,$C83,'(6)定期点検調書'!$BF$12:$BF$5000,$T$7)&gt;=1,$T$7,IF(COUNTIFS('(6)定期点検調書'!$B$12:$B$5000,AW$75,'(6)定期点検調書'!$AH$12:$AH$5000,$C83,'(6)定期点検調書'!$BF$12:$BF$5000,$S$7)&gt;=1,$S$7,""))))))</f>
        <v/>
      </c>
      <c r="AX83" s="465" t="str">
        <f>IF(AX$75="","",IF(COUNTIFS('(6)定期点検調書'!$B$12:$B$5000,AX$75,'(6)定期点検調書'!$AH$12:$AH$5000,$C83,'(6)定期点検調書'!$BF$12:$BF$5000,$W$7)&gt;=1,$W$7,IF(COUNTIFS('(6)定期点検調書'!$B$12:$B$5000,AX$75,'(6)定期点検調書'!$AH$12:$AH$5000,$C83,'(6)定期点検調書'!$BF$12:$BF$5000,$V$7)&gt;=1,$V$7,IF(COUNTIFS('(6)定期点検調書'!$B$12:$B$5000,AX$75,'(6)定期点検調書'!$AH$12:$AH$5000,$C83,'(6)定期点検調書'!$BF$12:$BF$5000,$U$7)&gt;=1,$U$7,IF(COUNTIFS('(6)定期点検調書'!$B$12:$B$5000,AX$75,'(6)定期点検調書'!$AH$12:$AH$5000,$C83,'(6)定期点検調書'!$BF$12:$BF$5000,$T$7)&gt;=1,$T$7,IF(COUNTIFS('(6)定期点検調書'!$B$12:$B$5000,AX$75,'(6)定期点検調書'!$AH$12:$AH$5000,$C83,'(6)定期点検調書'!$BF$12:$BF$5000,$S$7)&gt;=1,$S$7,""))))))</f>
        <v/>
      </c>
      <c r="AY83" s="465" t="str">
        <f>IF(AY$75="","",IF(COUNTIFS('(6)定期点検調書'!$B$12:$B$5000,AY$75,'(6)定期点検調書'!$AH$12:$AH$5000,$C83,'(6)定期点検調書'!$BF$12:$BF$5000,$W$7)&gt;=1,$W$7,IF(COUNTIFS('(6)定期点検調書'!$B$12:$B$5000,AY$75,'(6)定期点検調書'!$AH$12:$AH$5000,$C83,'(6)定期点検調書'!$BF$12:$BF$5000,$V$7)&gt;=1,$V$7,IF(COUNTIFS('(6)定期点検調書'!$B$12:$B$5000,AY$75,'(6)定期点検調書'!$AH$12:$AH$5000,$C83,'(6)定期点検調書'!$BF$12:$BF$5000,$U$7)&gt;=1,$U$7,IF(COUNTIFS('(6)定期点検調書'!$B$12:$B$5000,AY$75,'(6)定期点検調書'!$AH$12:$AH$5000,$C83,'(6)定期点検調書'!$BF$12:$BF$5000,$T$7)&gt;=1,$T$7,IF(COUNTIFS('(6)定期点検調書'!$B$12:$B$5000,AY$75,'(6)定期点検調書'!$AH$12:$AH$5000,$C83,'(6)定期点検調書'!$BF$12:$BF$5000,$S$7)&gt;=1,$S$7,""))))))</f>
        <v/>
      </c>
      <c r="AZ83" s="465" t="str">
        <f>IF(AZ$75="","",IF(COUNTIFS('(6)定期点検調書'!$B$12:$B$5000,AZ$75,'(6)定期点検調書'!$AH$12:$AH$5000,$C83,'(6)定期点検調書'!$BF$12:$BF$5000,$W$7)&gt;=1,$W$7,IF(COUNTIFS('(6)定期点検調書'!$B$12:$B$5000,AZ$75,'(6)定期点検調書'!$AH$12:$AH$5000,$C83,'(6)定期点検調書'!$BF$12:$BF$5000,$V$7)&gt;=1,$V$7,IF(COUNTIFS('(6)定期点検調書'!$B$12:$B$5000,AZ$75,'(6)定期点検調書'!$AH$12:$AH$5000,$C83,'(6)定期点検調書'!$BF$12:$BF$5000,$U$7)&gt;=1,$U$7,IF(COUNTIFS('(6)定期点検調書'!$B$12:$B$5000,AZ$75,'(6)定期点検調書'!$AH$12:$AH$5000,$C83,'(6)定期点検調書'!$BF$12:$BF$5000,$T$7)&gt;=1,$T$7,IF(COUNTIFS('(6)定期点検調書'!$B$12:$B$5000,AZ$75,'(6)定期点検調書'!$AH$12:$AH$5000,$C83,'(6)定期点検調書'!$BF$12:$BF$5000,$S$7)&gt;=1,$S$7,""))))))</f>
        <v/>
      </c>
      <c r="BA83" s="466" t="str">
        <f>IF(BA$75="","",IF(COUNTIFS('(6)定期点検調書'!$B$12:$B$5000,BA$75,'(6)定期点検調書'!$AH$12:$AH$5000,$C83,'(6)定期点検調書'!$BF$12:$BF$5000,$W$7)&gt;=1,$W$7,IF(COUNTIFS('(6)定期点検調書'!$B$12:$B$5000,BA$75,'(6)定期点検調書'!$AH$12:$AH$5000,$C83,'(6)定期点検調書'!$BF$12:$BF$5000,$V$7)&gt;=1,$V$7,IF(COUNTIFS('(6)定期点検調書'!$B$12:$B$5000,BA$75,'(6)定期点検調書'!$AH$12:$AH$5000,$C83,'(6)定期点検調書'!$BF$12:$BF$5000,$U$7)&gt;=1,$U$7,IF(COUNTIFS('(6)定期点検調書'!$B$12:$B$5000,BA$75,'(6)定期点検調書'!$AH$12:$AH$5000,$C83,'(6)定期点検調書'!$BF$12:$BF$5000,$T$7)&gt;=1,$T$7,IF(COUNTIFS('(6)定期点検調書'!$B$12:$B$5000,BA$75,'(6)定期点検調書'!$AH$12:$AH$5000,$C83,'(6)定期点検調書'!$BF$12:$BF$5000,$S$7)&gt;=1,$S$7,""))))))</f>
        <v/>
      </c>
      <c r="BB83" s="1"/>
    </row>
    <row r="84" spans="2:55" ht="18.75" customHeight="1" thickBot="1" x14ac:dyDescent="0.25">
      <c r="B84" s="1855"/>
      <c r="C84" s="1847" t="str">
        <f>ﾃﾞｰﾀ一覧!$U$27</f>
        <v>その他変状</v>
      </c>
      <c r="D84" s="1848"/>
      <c r="E84" s="1848"/>
      <c r="F84" s="1848"/>
      <c r="G84" s="1849"/>
      <c r="H84" s="645" t="str">
        <f>IF(H$75="","",IF(COUNTIFS('(6)定期点検調書'!$B$12:$B$5000,H$75,'(6)定期点検調書'!$AH$12:$AH$5000,$C84,'(6)定期点検調書'!$BF$12:$BF$5000,$W$7)&gt;=1,$W$7,IF(COUNTIFS('(6)定期点検調書'!$B$12:$B$5000,H$75,'(6)定期点検調書'!$AH$12:$AH$5000,$C84,'(6)定期点検調書'!$BF$12:$BF$5000,$V$7)&gt;=1,$V$7,IF(COUNTIFS('(6)定期点検調書'!$B$12:$B$5000,H$75,'(6)定期点検調書'!$AH$12:$AH$5000,$C84,'(6)定期点検調書'!$BF$12:$BF$5000,$U$7)&gt;=1,$U$7,IF(COUNTIFS('(6)定期点検調書'!$B$12:$B$5000,H$75,'(6)定期点検調書'!$AH$12:$AH$5000,$C84,'(6)定期点検調書'!$BF$12:$BF$5000,$T$7)&gt;=1,$T$7,IF(COUNTIFS('(6)定期点検調書'!$B$12:$B$5000,H$75,'(6)定期点検調書'!$AH$12:$AH$5000,$C84,'(6)定期点検調書'!$BF$12:$BF$5000,$S$7)&gt;=1,$S$7,""))))))</f>
        <v/>
      </c>
      <c r="I84" s="646" t="str">
        <f>IF(I$75="","",IF(COUNTIFS('(6)定期点検調書'!$B$12:$B$5000,I$75,'(6)定期点検調書'!$AH$12:$AH$5000,$C84,'(6)定期点検調書'!$BF$12:$BF$5000,$W$7)&gt;=1,$W$7,IF(COUNTIFS('(6)定期点検調書'!$B$12:$B$5000,I$75,'(6)定期点検調書'!$AH$12:$AH$5000,$C84,'(6)定期点検調書'!$BF$12:$BF$5000,$V$7)&gt;=1,$V$7,IF(COUNTIFS('(6)定期点検調書'!$B$12:$B$5000,I$75,'(6)定期点検調書'!$AH$12:$AH$5000,$C84,'(6)定期点検調書'!$BF$12:$BF$5000,$U$7)&gt;=1,$U$7,IF(COUNTIFS('(6)定期点検調書'!$B$12:$B$5000,I$75,'(6)定期点検調書'!$AH$12:$AH$5000,$C84,'(6)定期点検調書'!$BF$12:$BF$5000,$T$7)&gt;=1,$T$7,IF(COUNTIFS('(6)定期点検調書'!$B$12:$B$5000,I$75,'(6)定期点検調書'!$AH$12:$AH$5000,$C84,'(6)定期点検調書'!$BF$12:$BF$5000,$S$7)&gt;=1,$S$7,""))))))</f>
        <v/>
      </c>
      <c r="J84" s="646" t="str">
        <f>IF(J$75="","",IF(COUNTIFS('(6)定期点検調書'!$B$12:$B$5000,J$75,'(6)定期点検調書'!$AH$12:$AH$5000,$C84,'(6)定期点検調書'!$BF$12:$BF$5000,$W$7)&gt;=1,$W$7,IF(COUNTIFS('(6)定期点検調書'!$B$12:$B$5000,J$75,'(6)定期点検調書'!$AH$12:$AH$5000,$C84,'(6)定期点検調書'!$BF$12:$BF$5000,$V$7)&gt;=1,$V$7,IF(COUNTIFS('(6)定期点検調書'!$B$12:$B$5000,J$75,'(6)定期点検調書'!$AH$12:$AH$5000,$C84,'(6)定期点検調書'!$BF$12:$BF$5000,$U$7)&gt;=1,$U$7,IF(COUNTIFS('(6)定期点検調書'!$B$12:$B$5000,J$75,'(6)定期点検調書'!$AH$12:$AH$5000,$C84,'(6)定期点検調書'!$BF$12:$BF$5000,$T$7)&gt;=1,$T$7,IF(COUNTIFS('(6)定期点検調書'!$B$12:$B$5000,J$75,'(6)定期点検調書'!$AH$12:$AH$5000,$C84,'(6)定期点検調書'!$BF$12:$BF$5000,$S$7)&gt;=1,$S$7,""))))))</f>
        <v/>
      </c>
      <c r="K84" s="646" t="str">
        <f>IF(K$75="","",IF(COUNTIFS('(6)定期点検調書'!$B$12:$B$5000,K$75,'(6)定期点検調書'!$AH$12:$AH$5000,$C84,'(6)定期点検調書'!$BF$12:$BF$5000,$W$7)&gt;=1,$W$7,IF(COUNTIFS('(6)定期点検調書'!$B$12:$B$5000,K$75,'(6)定期点検調書'!$AH$12:$AH$5000,$C84,'(6)定期点検調書'!$BF$12:$BF$5000,$V$7)&gt;=1,$V$7,IF(COUNTIFS('(6)定期点検調書'!$B$12:$B$5000,K$75,'(6)定期点検調書'!$AH$12:$AH$5000,$C84,'(6)定期点検調書'!$BF$12:$BF$5000,$U$7)&gt;=1,$U$7,IF(COUNTIFS('(6)定期点検調書'!$B$12:$B$5000,K$75,'(6)定期点検調書'!$AH$12:$AH$5000,$C84,'(6)定期点検調書'!$BF$12:$BF$5000,$T$7)&gt;=1,$T$7,IF(COUNTIFS('(6)定期点検調書'!$B$12:$B$5000,K$75,'(6)定期点検調書'!$AH$12:$AH$5000,$C84,'(6)定期点検調書'!$BF$12:$BF$5000,$S$7)&gt;=1,$S$7,""))))))</f>
        <v/>
      </c>
      <c r="L84" s="646" t="str">
        <f>IF(L$75="","",IF(COUNTIFS('(6)定期点検調書'!$B$12:$B$5000,L$75,'(6)定期点検調書'!$AH$12:$AH$5000,$C84,'(6)定期点検調書'!$BF$12:$BF$5000,$W$7)&gt;=1,$W$7,IF(COUNTIFS('(6)定期点検調書'!$B$12:$B$5000,L$75,'(6)定期点検調書'!$AH$12:$AH$5000,$C84,'(6)定期点検調書'!$BF$12:$BF$5000,$V$7)&gt;=1,$V$7,IF(COUNTIFS('(6)定期点検調書'!$B$12:$B$5000,L$75,'(6)定期点検調書'!$AH$12:$AH$5000,$C84,'(6)定期点検調書'!$BF$12:$BF$5000,$U$7)&gt;=1,$U$7,IF(COUNTIFS('(6)定期点検調書'!$B$12:$B$5000,L$75,'(6)定期点検調書'!$AH$12:$AH$5000,$C84,'(6)定期点検調書'!$BF$12:$BF$5000,$T$7)&gt;=1,$T$7,IF(COUNTIFS('(6)定期点検調書'!$B$12:$B$5000,L$75,'(6)定期点検調書'!$AH$12:$AH$5000,$C84,'(6)定期点検調書'!$BF$12:$BF$5000,$S$7)&gt;=1,$S$7,""))))))</f>
        <v/>
      </c>
      <c r="M84" s="646" t="str">
        <f>IF(M$75="","",IF(COUNTIFS('(6)定期点検調書'!$B$12:$B$5000,M$75,'(6)定期点検調書'!$AH$12:$AH$5000,$C84,'(6)定期点検調書'!$BF$12:$BF$5000,$W$7)&gt;=1,$W$7,IF(COUNTIFS('(6)定期点検調書'!$B$12:$B$5000,M$75,'(6)定期点検調書'!$AH$12:$AH$5000,$C84,'(6)定期点検調書'!$BF$12:$BF$5000,$V$7)&gt;=1,$V$7,IF(COUNTIFS('(6)定期点検調書'!$B$12:$B$5000,M$75,'(6)定期点検調書'!$AH$12:$AH$5000,$C84,'(6)定期点検調書'!$BF$12:$BF$5000,$U$7)&gt;=1,$U$7,IF(COUNTIFS('(6)定期点検調書'!$B$12:$B$5000,M$75,'(6)定期点検調書'!$AH$12:$AH$5000,$C84,'(6)定期点検調書'!$BF$12:$BF$5000,$T$7)&gt;=1,$T$7,IF(COUNTIFS('(6)定期点検調書'!$B$12:$B$5000,M$75,'(6)定期点検調書'!$AH$12:$AH$5000,$C84,'(6)定期点検調書'!$BF$12:$BF$5000,$S$7)&gt;=1,$S$7,""))))))</f>
        <v/>
      </c>
      <c r="N84" s="646" t="str">
        <f>IF(N$75="","",IF(COUNTIFS('(6)定期点検調書'!$B$12:$B$5000,N$75,'(6)定期点検調書'!$AH$12:$AH$5000,$C84,'(6)定期点検調書'!$BF$12:$BF$5000,$W$7)&gt;=1,$W$7,IF(COUNTIFS('(6)定期点検調書'!$B$12:$B$5000,N$75,'(6)定期点検調書'!$AH$12:$AH$5000,$C84,'(6)定期点検調書'!$BF$12:$BF$5000,$V$7)&gt;=1,$V$7,IF(COUNTIFS('(6)定期点検調書'!$B$12:$B$5000,N$75,'(6)定期点検調書'!$AH$12:$AH$5000,$C84,'(6)定期点検調書'!$BF$12:$BF$5000,$U$7)&gt;=1,$U$7,IF(COUNTIFS('(6)定期点検調書'!$B$12:$B$5000,N$75,'(6)定期点検調書'!$AH$12:$AH$5000,$C84,'(6)定期点検調書'!$BF$12:$BF$5000,$T$7)&gt;=1,$T$7,IF(COUNTIFS('(6)定期点検調書'!$B$12:$B$5000,N$75,'(6)定期点検調書'!$AH$12:$AH$5000,$C84,'(6)定期点検調書'!$BF$12:$BF$5000,$S$7)&gt;=1,$S$7,""))))))</f>
        <v/>
      </c>
      <c r="O84" s="646" t="str">
        <f>IF(O$75="","",IF(COUNTIFS('(6)定期点検調書'!$B$12:$B$5000,O$75,'(6)定期点検調書'!$AH$12:$AH$5000,$C84,'(6)定期点検調書'!$BF$12:$BF$5000,$W$7)&gt;=1,$W$7,IF(COUNTIFS('(6)定期点検調書'!$B$12:$B$5000,O$75,'(6)定期点検調書'!$AH$12:$AH$5000,$C84,'(6)定期点検調書'!$BF$12:$BF$5000,$V$7)&gt;=1,$V$7,IF(COUNTIFS('(6)定期点検調書'!$B$12:$B$5000,O$75,'(6)定期点検調書'!$AH$12:$AH$5000,$C84,'(6)定期点検調書'!$BF$12:$BF$5000,$U$7)&gt;=1,$U$7,IF(COUNTIFS('(6)定期点検調書'!$B$12:$B$5000,O$75,'(6)定期点検調書'!$AH$12:$AH$5000,$C84,'(6)定期点検調書'!$BF$12:$BF$5000,$T$7)&gt;=1,$T$7,IF(COUNTIFS('(6)定期点検調書'!$B$12:$B$5000,O$75,'(6)定期点検調書'!$AH$12:$AH$5000,$C84,'(6)定期点検調書'!$BF$12:$BF$5000,$S$7)&gt;=1,$S$7,""))))))</f>
        <v/>
      </c>
      <c r="P84" s="646" t="str">
        <f>IF(P$75="","",IF(COUNTIFS('(6)定期点検調書'!$B$12:$B$5000,P$75,'(6)定期点検調書'!$AH$12:$AH$5000,$C84,'(6)定期点検調書'!$BF$12:$BF$5000,$W$7)&gt;=1,$W$7,IF(COUNTIFS('(6)定期点検調書'!$B$12:$B$5000,P$75,'(6)定期点検調書'!$AH$12:$AH$5000,$C84,'(6)定期点検調書'!$BF$12:$BF$5000,$V$7)&gt;=1,$V$7,IF(COUNTIFS('(6)定期点検調書'!$B$12:$B$5000,P$75,'(6)定期点検調書'!$AH$12:$AH$5000,$C84,'(6)定期点検調書'!$BF$12:$BF$5000,$U$7)&gt;=1,$U$7,IF(COUNTIFS('(6)定期点検調書'!$B$12:$B$5000,P$75,'(6)定期点検調書'!$AH$12:$AH$5000,$C84,'(6)定期点検調書'!$BF$12:$BF$5000,$T$7)&gt;=1,$T$7,IF(COUNTIFS('(6)定期点検調書'!$B$12:$B$5000,P$75,'(6)定期点検調書'!$AH$12:$AH$5000,$C84,'(6)定期点検調書'!$BF$12:$BF$5000,$S$7)&gt;=1,$S$7,""))))))</f>
        <v/>
      </c>
      <c r="Q84" s="646" t="str">
        <f>IF(Q$75="","",IF(COUNTIFS('(6)定期点検調書'!$B$12:$B$5000,Q$75,'(6)定期点検調書'!$AH$12:$AH$5000,$C84,'(6)定期点検調書'!$BF$12:$BF$5000,$W$7)&gt;=1,$W$7,IF(COUNTIFS('(6)定期点検調書'!$B$12:$B$5000,Q$75,'(6)定期点検調書'!$AH$12:$AH$5000,$C84,'(6)定期点検調書'!$BF$12:$BF$5000,$V$7)&gt;=1,$V$7,IF(COUNTIFS('(6)定期点検調書'!$B$12:$B$5000,Q$75,'(6)定期点検調書'!$AH$12:$AH$5000,$C84,'(6)定期点検調書'!$BF$12:$BF$5000,$U$7)&gt;=1,$U$7,IF(COUNTIFS('(6)定期点検調書'!$B$12:$B$5000,Q$75,'(6)定期点検調書'!$AH$12:$AH$5000,$C84,'(6)定期点検調書'!$BF$12:$BF$5000,$T$7)&gt;=1,$T$7,IF(COUNTIFS('(6)定期点検調書'!$B$12:$B$5000,Q$75,'(6)定期点検調書'!$AH$12:$AH$5000,$C84,'(6)定期点検調書'!$BF$12:$BF$5000,$S$7)&gt;=1,$S$7,""))))))</f>
        <v/>
      </c>
      <c r="R84" s="646" t="str">
        <f>IF(R$75="","",IF(COUNTIFS('(6)定期点検調書'!$B$12:$B$5000,R$75,'(6)定期点検調書'!$AH$12:$AH$5000,$C84,'(6)定期点検調書'!$BF$12:$BF$5000,$W$7)&gt;=1,$W$7,IF(COUNTIFS('(6)定期点検調書'!$B$12:$B$5000,R$75,'(6)定期点検調書'!$AH$12:$AH$5000,$C84,'(6)定期点検調書'!$BF$12:$BF$5000,$V$7)&gt;=1,$V$7,IF(COUNTIFS('(6)定期点検調書'!$B$12:$B$5000,R$75,'(6)定期点検調書'!$AH$12:$AH$5000,$C84,'(6)定期点検調書'!$BF$12:$BF$5000,$U$7)&gt;=1,$U$7,IF(COUNTIFS('(6)定期点検調書'!$B$12:$B$5000,R$75,'(6)定期点検調書'!$AH$12:$AH$5000,$C84,'(6)定期点検調書'!$BF$12:$BF$5000,$T$7)&gt;=1,$T$7,IF(COUNTIFS('(6)定期点検調書'!$B$12:$B$5000,R$75,'(6)定期点検調書'!$AH$12:$AH$5000,$C84,'(6)定期点検調書'!$BF$12:$BF$5000,$S$7)&gt;=1,$S$7,""))))))</f>
        <v/>
      </c>
      <c r="S84" s="646" t="str">
        <f>IF(S$75="","",IF(COUNTIFS('(6)定期点検調書'!$B$12:$B$5000,S$75,'(6)定期点検調書'!$AH$12:$AH$5000,$C84,'(6)定期点検調書'!$BF$12:$BF$5000,$W$7)&gt;=1,$W$7,IF(COUNTIFS('(6)定期点検調書'!$B$12:$B$5000,S$75,'(6)定期点検調書'!$AH$12:$AH$5000,$C84,'(6)定期点検調書'!$BF$12:$BF$5000,$V$7)&gt;=1,$V$7,IF(COUNTIFS('(6)定期点検調書'!$B$12:$B$5000,S$75,'(6)定期点検調書'!$AH$12:$AH$5000,$C84,'(6)定期点検調書'!$BF$12:$BF$5000,$U$7)&gt;=1,$U$7,IF(COUNTIFS('(6)定期点検調書'!$B$12:$B$5000,S$75,'(6)定期点検調書'!$AH$12:$AH$5000,$C84,'(6)定期点検調書'!$BF$12:$BF$5000,$T$7)&gt;=1,$T$7,IF(COUNTIFS('(6)定期点検調書'!$B$12:$B$5000,S$75,'(6)定期点検調書'!$AH$12:$AH$5000,$C84,'(6)定期点検調書'!$BF$12:$BF$5000,$S$7)&gt;=1,$S$7,""))))))</f>
        <v/>
      </c>
      <c r="T84" s="646" t="str">
        <f>IF(T$75="","",IF(COUNTIFS('(6)定期点検調書'!$B$12:$B$5000,T$75,'(6)定期点検調書'!$AH$12:$AH$5000,$C84,'(6)定期点検調書'!$BF$12:$BF$5000,$W$7)&gt;=1,$W$7,IF(COUNTIFS('(6)定期点検調書'!$B$12:$B$5000,T$75,'(6)定期点検調書'!$AH$12:$AH$5000,$C84,'(6)定期点検調書'!$BF$12:$BF$5000,$V$7)&gt;=1,$V$7,IF(COUNTIFS('(6)定期点検調書'!$B$12:$B$5000,T$75,'(6)定期点検調書'!$AH$12:$AH$5000,$C84,'(6)定期点検調書'!$BF$12:$BF$5000,$U$7)&gt;=1,$U$7,IF(COUNTIFS('(6)定期点検調書'!$B$12:$B$5000,T$75,'(6)定期点検調書'!$AH$12:$AH$5000,$C84,'(6)定期点検調書'!$BF$12:$BF$5000,$T$7)&gt;=1,$T$7,IF(COUNTIFS('(6)定期点検調書'!$B$12:$B$5000,T$75,'(6)定期点検調書'!$AH$12:$AH$5000,$C84,'(6)定期点検調書'!$BF$12:$BF$5000,$S$7)&gt;=1,$S$7,""))))))</f>
        <v/>
      </c>
      <c r="U84" s="646" t="str">
        <f>IF(U$75="","",IF(COUNTIFS('(6)定期点検調書'!$B$12:$B$5000,U$75,'(6)定期点検調書'!$AH$12:$AH$5000,$C84,'(6)定期点検調書'!$BF$12:$BF$5000,$W$7)&gt;=1,$W$7,IF(COUNTIFS('(6)定期点検調書'!$B$12:$B$5000,U$75,'(6)定期点検調書'!$AH$12:$AH$5000,$C84,'(6)定期点検調書'!$BF$12:$BF$5000,$V$7)&gt;=1,$V$7,IF(COUNTIFS('(6)定期点検調書'!$B$12:$B$5000,U$75,'(6)定期点検調書'!$AH$12:$AH$5000,$C84,'(6)定期点検調書'!$BF$12:$BF$5000,$U$7)&gt;=1,$U$7,IF(COUNTIFS('(6)定期点検調書'!$B$12:$B$5000,U$75,'(6)定期点検調書'!$AH$12:$AH$5000,$C84,'(6)定期点検調書'!$BF$12:$BF$5000,$T$7)&gt;=1,$T$7,IF(COUNTIFS('(6)定期点検調書'!$B$12:$B$5000,U$75,'(6)定期点検調書'!$AH$12:$AH$5000,$C84,'(6)定期点検調書'!$BF$12:$BF$5000,$S$7)&gt;=1,$S$7,""))))))</f>
        <v/>
      </c>
      <c r="V84" s="646" t="str">
        <f>IF(V$75="","",IF(COUNTIFS('(6)定期点検調書'!$B$12:$B$5000,V$75,'(6)定期点検調書'!$AH$12:$AH$5000,$C84,'(6)定期点検調書'!$BF$12:$BF$5000,$W$7)&gt;=1,$W$7,IF(COUNTIFS('(6)定期点検調書'!$B$12:$B$5000,V$75,'(6)定期点検調書'!$AH$12:$AH$5000,$C84,'(6)定期点検調書'!$BF$12:$BF$5000,$V$7)&gt;=1,$V$7,IF(COUNTIFS('(6)定期点検調書'!$B$12:$B$5000,V$75,'(6)定期点検調書'!$AH$12:$AH$5000,$C84,'(6)定期点検調書'!$BF$12:$BF$5000,$U$7)&gt;=1,$U$7,IF(COUNTIFS('(6)定期点検調書'!$B$12:$B$5000,V$75,'(6)定期点検調書'!$AH$12:$AH$5000,$C84,'(6)定期点検調書'!$BF$12:$BF$5000,$T$7)&gt;=1,$T$7,IF(COUNTIFS('(6)定期点検調書'!$B$12:$B$5000,V$75,'(6)定期点検調書'!$AH$12:$AH$5000,$C84,'(6)定期点検調書'!$BF$12:$BF$5000,$S$7)&gt;=1,$S$7,""))))))</f>
        <v/>
      </c>
      <c r="W84" s="646" t="str">
        <f>IF(W$75="","",IF(COUNTIFS('(6)定期点検調書'!$B$12:$B$5000,W$75,'(6)定期点検調書'!$AH$12:$AH$5000,$C84,'(6)定期点検調書'!$BF$12:$BF$5000,$W$7)&gt;=1,$W$7,IF(COUNTIFS('(6)定期点検調書'!$B$12:$B$5000,W$75,'(6)定期点検調書'!$AH$12:$AH$5000,$C84,'(6)定期点検調書'!$BF$12:$BF$5000,$V$7)&gt;=1,$V$7,IF(COUNTIFS('(6)定期点検調書'!$B$12:$B$5000,W$75,'(6)定期点検調書'!$AH$12:$AH$5000,$C84,'(6)定期点検調書'!$BF$12:$BF$5000,$U$7)&gt;=1,$U$7,IF(COUNTIFS('(6)定期点検調書'!$B$12:$B$5000,W$75,'(6)定期点検調書'!$AH$12:$AH$5000,$C84,'(6)定期点検調書'!$BF$12:$BF$5000,$T$7)&gt;=1,$T$7,IF(COUNTIFS('(6)定期点検調書'!$B$12:$B$5000,W$75,'(6)定期点検調書'!$AH$12:$AH$5000,$C84,'(6)定期点検調書'!$BF$12:$BF$5000,$S$7)&gt;=1,$S$7,""))))))</f>
        <v/>
      </c>
      <c r="X84" s="646" t="str">
        <f>IF(X$75="","",IF(COUNTIFS('(6)定期点検調書'!$B$12:$B$5000,X$75,'(6)定期点検調書'!$AH$12:$AH$5000,$C84,'(6)定期点検調書'!$BF$12:$BF$5000,$W$7)&gt;=1,$W$7,IF(COUNTIFS('(6)定期点検調書'!$B$12:$B$5000,X$75,'(6)定期点検調書'!$AH$12:$AH$5000,$C84,'(6)定期点検調書'!$BF$12:$BF$5000,$V$7)&gt;=1,$V$7,IF(COUNTIFS('(6)定期点検調書'!$B$12:$B$5000,X$75,'(6)定期点検調書'!$AH$12:$AH$5000,$C84,'(6)定期点検調書'!$BF$12:$BF$5000,$U$7)&gt;=1,$U$7,IF(COUNTIFS('(6)定期点検調書'!$B$12:$B$5000,X$75,'(6)定期点検調書'!$AH$12:$AH$5000,$C84,'(6)定期点検調書'!$BF$12:$BF$5000,$T$7)&gt;=1,$T$7,IF(COUNTIFS('(6)定期点検調書'!$B$12:$B$5000,X$75,'(6)定期点検調書'!$AH$12:$AH$5000,$C84,'(6)定期点検調書'!$BF$12:$BF$5000,$S$7)&gt;=1,$S$7,""))))))</f>
        <v/>
      </c>
      <c r="Y84" s="646" t="str">
        <f>IF(Y$75="","",IF(COUNTIFS('(6)定期点検調書'!$B$12:$B$5000,Y$75,'(6)定期点検調書'!$AH$12:$AH$5000,$C84,'(6)定期点検調書'!$BF$12:$BF$5000,$W$7)&gt;=1,$W$7,IF(COUNTIFS('(6)定期点検調書'!$B$12:$B$5000,Y$75,'(6)定期点検調書'!$AH$12:$AH$5000,$C84,'(6)定期点検調書'!$BF$12:$BF$5000,$V$7)&gt;=1,$V$7,IF(COUNTIFS('(6)定期点検調書'!$B$12:$B$5000,Y$75,'(6)定期点検調書'!$AH$12:$AH$5000,$C84,'(6)定期点検調書'!$BF$12:$BF$5000,$U$7)&gt;=1,$U$7,IF(COUNTIFS('(6)定期点検調書'!$B$12:$B$5000,Y$75,'(6)定期点検調書'!$AH$12:$AH$5000,$C84,'(6)定期点検調書'!$BF$12:$BF$5000,$T$7)&gt;=1,$T$7,IF(COUNTIFS('(6)定期点検調書'!$B$12:$B$5000,Y$75,'(6)定期点検調書'!$AH$12:$AH$5000,$C84,'(6)定期点検調書'!$BF$12:$BF$5000,$S$7)&gt;=1,$S$7,""))))))</f>
        <v/>
      </c>
      <c r="Z84" s="646" t="str">
        <f>IF(Z$75="","",IF(COUNTIFS('(6)定期点検調書'!$B$12:$B$5000,Z$75,'(6)定期点検調書'!$AH$12:$AH$5000,$C84,'(6)定期点検調書'!$BF$12:$BF$5000,$W$7)&gt;=1,$W$7,IF(COUNTIFS('(6)定期点検調書'!$B$12:$B$5000,Z$75,'(6)定期点検調書'!$AH$12:$AH$5000,$C84,'(6)定期点検調書'!$BF$12:$BF$5000,$V$7)&gt;=1,$V$7,IF(COUNTIFS('(6)定期点検調書'!$B$12:$B$5000,Z$75,'(6)定期点検調書'!$AH$12:$AH$5000,$C84,'(6)定期点検調書'!$BF$12:$BF$5000,$U$7)&gt;=1,$U$7,IF(COUNTIFS('(6)定期点検調書'!$B$12:$B$5000,Z$75,'(6)定期点検調書'!$AH$12:$AH$5000,$C84,'(6)定期点検調書'!$BF$12:$BF$5000,$T$7)&gt;=1,$T$7,IF(COUNTIFS('(6)定期点検調書'!$B$12:$B$5000,Z$75,'(6)定期点検調書'!$AH$12:$AH$5000,$C84,'(6)定期点検調書'!$BF$12:$BF$5000,$S$7)&gt;=1,$S$7,""))))))</f>
        <v/>
      </c>
      <c r="AA84" s="646" t="str">
        <f>IF(AA$75="","",IF(COUNTIFS('(6)定期点検調書'!$B$12:$B$5000,AA$75,'(6)定期点検調書'!$AH$12:$AH$5000,$C84,'(6)定期点検調書'!$BF$12:$BF$5000,$W$7)&gt;=1,$W$7,IF(COUNTIFS('(6)定期点検調書'!$B$12:$B$5000,AA$75,'(6)定期点検調書'!$AH$12:$AH$5000,$C84,'(6)定期点検調書'!$BF$12:$BF$5000,$V$7)&gt;=1,$V$7,IF(COUNTIFS('(6)定期点検調書'!$B$12:$B$5000,AA$75,'(6)定期点検調書'!$AH$12:$AH$5000,$C84,'(6)定期点検調書'!$BF$12:$BF$5000,$U$7)&gt;=1,$U$7,IF(COUNTIFS('(6)定期点検調書'!$B$12:$B$5000,AA$75,'(6)定期点検調書'!$AH$12:$AH$5000,$C84,'(6)定期点検調書'!$BF$12:$BF$5000,$T$7)&gt;=1,$T$7,IF(COUNTIFS('(6)定期点検調書'!$B$12:$B$5000,AA$75,'(6)定期点検調書'!$AH$12:$AH$5000,$C84,'(6)定期点検調書'!$BF$12:$BF$5000,$S$7)&gt;=1,$S$7,""))))))</f>
        <v/>
      </c>
      <c r="AB84" s="646" t="str">
        <f>IF(AB$75="","",IF(COUNTIFS('(6)定期点検調書'!$B$12:$B$5000,AB$75,'(6)定期点検調書'!$AH$12:$AH$5000,$C84,'(6)定期点検調書'!$BF$12:$BF$5000,$W$7)&gt;=1,$W$7,IF(COUNTIFS('(6)定期点検調書'!$B$12:$B$5000,AB$75,'(6)定期点検調書'!$AH$12:$AH$5000,$C84,'(6)定期点検調書'!$BF$12:$BF$5000,$V$7)&gt;=1,$V$7,IF(COUNTIFS('(6)定期点検調書'!$B$12:$B$5000,AB$75,'(6)定期点検調書'!$AH$12:$AH$5000,$C84,'(6)定期点検調書'!$BF$12:$BF$5000,$U$7)&gt;=1,$U$7,IF(COUNTIFS('(6)定期点検調書'!$B$12:$B$5000,AB$75,'(6)定期点検調書'!$AH$12:$AH$5000,$C84,'(6)定期点検調書'!$BF$12:$BF$5000,$T$7)&gt;=1,$T$7,IF(COUNTIFS('(6)定期点検調書'!$B$12:$B$5000,AB$75,'(6)定期点検調書'!$AH$12:$AH$5000,$C84,'(6)定期点検調書'!$BF$12:$BF$5000,$S$7)&gt;=1,$S$7,""))))))</f>
        <v/>
      </c>
      <c r="AC84" s="646" t="str">
        <f>IF(AC$75="","",IF(COUNTIFS('(6)定期点検調書'!$B$12:$B$5000,AC$75,'(6)定期点検調書'!$AH$12:$AH$5000,$C84,'(6)定期点検調書'!$BF$12:$BF$5000,$W$7)&gt;=1,$W$7,IF(COUNTIFS('(6)定期点検調書'!$B$12:$B$5000,AC$75,'(6)定期点検調書'!$AH$12:$AH$5000,$C84,'(6)定期点検調書'!$BF$12:$BF$5000,$V$7)&gt;=1,$V$7,IF(COUNTIFS('(6)定期点検調書'!$B$12:$B$5000,AC$75,'(6)定期点検調書'!$AH$12:$AH$5000,$C84,'(6)定期点検調書'!$BF$12:$BF$5000,$U$7)&gt;=1,$U$7,IF(COUNTIFS('(6)定期点検調書'!$B$12:$B$5000,AC$75,'(6)定期点検調書'!$AH$12:$AH$5000,$C84,'(6)定期点検調書'!$BF$12:$BF$5000,$T$7)&gt;=1,$T$7,IF(COUNTIFS('(6)定期点検調書'!$B$12:$B$5000,AC$75,'(6)定期点検調書'!$AH$12:$AH$5000,$C84,'(6)定期点検調書'!$BF$12:$BF$5000,$S$7)&gt;=1,$S$7,""))))))</f>
        <v/>
      </c>
      <c r="AD84" s="646" t="str">
        <f>IF(AD$75="","",IF(COUNTIFS('(6)定期点検調書'!$B$12:$B$5000,AD$75,'(6)定期点検調書'!$AH$12:$AH$5000,$C84,'(6)定期点検調書'!$BF$12:$BF$5000,$W$7)&gt;=1,$W$7,IF(COUNTIFS('(6)定期点検調書'!$B$12:$B$5000,AD$75,'(6)定期点検調書'!$AH$12:$AH$5000,$C84,'(6)定期点検調書'!$BF$12:$BF$5000,$V$7)&gt;=1,$V$7,IF(COUNTIFS('(6)定期点検調書'!$B$12:$B$5000,AD$75,'(6)定期点検調書'!$AH$12:$AH$5000,$C84,'(6)定期点検調書'!$BF$12:$BF$5000,$U$7)&gt;=1,$U$7,IF(COUNTIFS('(6)定期点検調書'!$B$12:$B$5000,AD$75,'(6)定期点検調書'!$AH$12:$AH$5000,$C84,'(6)定期点検調書'!$BF$12:$BF$5000,$T$7)&gt;=1,$T$7,IF(COUNTIFS('(6)定期点検調書'!$B$12:$B$5000,AD$75,'(6)定期点検調書'!$AH$12:$AH$5000,$C84,'(6)定期点検調書'!$BF$12:$BF$5000,$S$7)&gt;=1,$S$7,""))))))</f>
        <v/>
      </c>
      <c r="AE84" s="646" t="str">
        <f>IF(AE$75="","",IF(COUNTIFS('(6)定期点検調書'!$B$12:$B$5000,AE$75,'(6)定期点検調書'!$AH$12:$AH$5000,$C84,'(6)定期点検調書'!$BF$12:$BF$5000,$W$7)&gt;=1,$W$7,IF(COUNTIFS('(6)定期点検調書'!$B$12:$B$5000,AE$75,'(6)定期点検調書'!$AH$12:$AH$5000,$C84,'(6)定期点検調書'!$BF$12:$BF$5000,$V$7)&gt;=1,$V$7,IF(COUNTIFS('(6)定期点検調書'!$B$12:$B$5000,AE$75,'(6)定期点検調書'!$AH$12:$AH$5000,$C84,'(6)定期点検調書'!$BF$12:$BF$5000,$U$7)&gt;=1,$U$7,IF(COUNTIFS('(6)定期点検調書'!$B$12:$B$5000,AE$75,'(6)定期点検調書'!$AH$12:$AH$5000,$C84,'(6)定期点検調書'!$BF$12:$BF$5000,$T$7)&gt;=1,$T$7,IF(COUNTIFS('(6)定期点検調書'!$B$12:$B$5000,AE$75,'(6)定期点検調書'!$AH$12:$AH$5000,$C84,'(6)定期点検調書'!$BF$12:$BF$5000,$S$7)&gt;=1,$S$7,""))))))</f>
        <v/>
      </c>
      <c r="AF84" s="646" t="str">
        <f>IF(AF$75="","",IF(COUNTIFS('(6)定期点検調書'!$B$12:$B$5000,AF$75,'(6)定期点検調書'!$AH$12:$AH$5000,$C84,'(6)定期点検調書'!$BF$12:$BF$5000,$W$7)&gt;=1,$W$7,IF(COUNTIFS('(6)定期点検調書'!$B$12:$B$5000,AF$75,'(6)定期点検調書'!$AH$12:$AH$5000,$C84,'(6)定期点検調書'!$BF$12:$BF$5000,$V$7)&gt;=1,$V$7,IF(COUNTIFS('(6)定期点検調書'!$B$12:$B$5000,AF$75,'(6)定期点検調書'!$AH$12:$AH$5000,$C84,'(6)定期点検調書'!$BF$12:$BF$5000,$U$7)&gt;=1,$U$7,IF(COUNTIFS('(6)定期点検調書'!$B$12:$B$5000,AF$75,'(6)定期点検調書'!$AH$12:$AH$5000,$C84,'(6)定期点検調書'!$BF$12:$BF$5000,$T$7)&gt;=1,$T$7,IF(COUNTIFS('(6)定期点検調書'!$B$12:$B$5000,AF$75,'(6)定期点検調書'!$AH$12:$AH$5000,$C84,'(6)定期点検調書'!$BF$12:$BF$5000,$S$7)&gt;=1,$S$7,""))))))</f>
        <v/>
      </c>
      <c r="AG84" s="646" t="str">
        <f>IF(AG$75="","",IF(COUNTIFS('(6)定期点検調書'!$B$12:$B$5000,AG$75,'(6)定期点検調書'!$AH$12:$AH$5000,$C84,'(6)定期点検調書'!$BF$12:$BF$5000,$W$7)&gt;=1,$W$7,IF(COUNTIFS('(6)定期点検調書'!$B$12:$B$5000,AG$75,'(6)定期点検調書'!$AH$12:$AH$5000,$C84,'(6)定期点検調書'!$BF$12:$BF$5000,$V$7)&gt;=1,$V$7,IF(COUNTIFS('(6)定期点検調書'!$B$12:$B$5000,AG$75,'(6)定期点検調書'!$AH$12:$AH$5000,$C84,'(6)定期点検調書'!$BF$12:$BF$5000,$U$7)&gt;=1,$U$7,IF(COUNTIFS('(6)定期点検調書'!$B$12:$B$5000,AG$75,'(6)定期点検調書'!$AH$12:$AH$5000,$C84,'(6)定期点検調書'!$BF$12:$BF$5000,$T$7)&gt;=1,$T$7,IF(COUNTIFS('(6)定期点検調書'!$B$12:$B$5000,AG$75,'(6)定期点検調書'!$AH$12:$AH$5000,$C84,'(6)定期点検調書'!$BF$12:$BF$5000,$S$7)&gt;=1,$S$7,""))))))</f>
        <v/>
      </c>
      <c r="AH84" s="646" t="str">
        <f>IF(AH$75="","",IF(COUNTIFS('(6)定期点検調書'!$B$12:$B$5000,AH$75,'(6)定期点検調書'!$AH$12:$AH$5000,$C84,'(6)定期点検調書'!$BF$12:$BF$5000,$W$7)&gt;=1,$W$7,IF(COUNTIFS('(6)定期点検調書'!$B$12:$B$5000,AH$75,'(6)定期点検調書'!$AH$12:$AH$5000,$C84,'(6)定期点検調書'!$BF$12:$BF$5000,$V$7)&gt;=1,$V$7,IF(COUNTIFS('(6)定期点検調書'!$B$12:$B$5000,AH$75,'(6)定期点検調書'!$AH$12:$AH$5000,$C84,'(6)定期点検調書'!$BF$12:$BF$5000,$U$7)&gt;=1,$U$7,IF(COUNTIFS('(6)定期点検調書'!$B$12:$B$5000,AH$75,'(6)定期点検調書'!$AH$12:$AH$5000,$C84,'(6)定期点検調書'!$BF$12:$BF$5000,$T$7)&gt;=1,$T$7,IF(COUNTIFS('(6)定期点検調書'!$B$12:$B$5000,AH$75,'(6)定期点検調書'!$AH$12:$AH$5000,$C84,'(6)定期点検調書'!$BF$12:$BF$5000,$S$7)&gt;=1,$S$7,""))))))</f>
        <v/>
      </c>
      <c r="AI84" s="646" t="str">
        <f>IF(AI$75="","",IF(COUNTIFS('(6)定期点検調書'!$B$12:$B$5000,AI$75,'(6)定期点検調書'!$AH$12:$AH$5000,$C84,'(6)定期点検調書'!$BF$12:$BF$5000,$W$7)&gt;=1,$W$7,IF(COUNTIFS('(6)定期点検調書'!$B$12:$B$5000,AI$75,'(6)定期点検調書'!$AH$12:$AH$5000,$C84,'(6)定期点検調書'!$BF$12:$BF$5000,$V$7)&gt;=1,$V$7,IF(COUNTIFS('(6)定期点検調書'!$B$12:$B$5000,AI$75,'(6)定期点検調書'!$AH$12:$AH$5000,$C84,'(6)定期点検調書'!$BF$12:$BF$5000,$U$7)&gt;=1,$U$7,IF(COUNTIFS('(6)定期点検調書'!$B$12:$B$5000,AI$75,'(6)定期点検調書'!$AH$12:$AH$5000,$C84,'(6)定期点検調書'!$BF$12:$BF$5000,$T$7)&gt;=1,$T$7,IF(COUNTIFS('(6)定期点検調書'!$B$12:$B$5000,AI$75,'(6)定期点検調書'!$AH$12:$AH$5000,$C84,'(6)定期点検調書'!$BF$12:$BF$5000,$S$7)&gt;=1,$S$7,""))))))</f>
        <v/>
      </c>
      <c r="AJ84" s="646" t="str">
        <f>IF(AJ$75="","",IF(COUNTIFS('(6)定期点検調書'!$B$12:$B$5000,AJ$75,'(6)定期点検調書'!$AH$12:$AH$5000,$C84,'(6)定期点検調書'!$BF$12:$BF$5000,$W$7)&gt;=1,$W$7,IF(COUNTIFS('(6)定期点検調書'!$B$12:$B$5000,AJ$75,'(6)定期点検調書'!$AH$12:$AH$5000,$C84,'(6)定期点検調書'!$BF$12:$BF$5000,$V$7)&gt;=1,$V$7,IF(COUNTIFS('(6)定期点検調書'!$B$12:$B$5000,AJ$75,'(6)定期点検調書'!$AH$12:$AH$5000,$C84,'(6)定期点検調書'!$BF$12:$BF$5000,$U$7)&gt;=1,$U$7,IF(COUNTIFS('(6)定期点検調書'!$B$12:$B$5000,AJ$75,'(6)定期点検調書'!$AH$12:$AH$5000,$C84,'(6)定期点検調書'!$BF$12:$BF$5000,$T$7)&gt;=1,$T$7,IF(COUNTIFS('(6)定期点検調書'!$B$12:$B$5000,AJ$75,'(6)定期点検調書'!$AH$12:$AH$5000,$C84,'(6)定期点検調書'!$BF$12:$BF$5000,$S$7)&gt;=1,$S$7,""))))))</f>
        <v/>
      </c>
      <c r="AK84" s="646" t="str">
        <f>IF(AK$75="","",IF(COUNTIFS('(6)定期点検調書'!$B$12:$B$5000,AK$75,'(6)定期点検調書'!$AH$12:$AH$5000,$C84,'(6)定期点検調書'!$BF$12:$BF$5000,$W$7)&gt;=1,$W$7,IF(COUNTIFS('(6)定期点検調書'!$B$12:$B$5000,AK$75,'(6)定期点検調書'!$AH$12:$AH$5000,$C84,'(6)定期点検調書'!$BF$12:$BF$5000,$V$7)&gt;=1,$V$7,IF(COUNTIFS('(6)定期点検調書'!$B$12:$B$5000,AK$75,'(6)定期点検調書'!$AH$12:$AH$5000,$C84,'(6)定期点検調書'!$BF$12:$BF$5000,$U$7)&gt;=1,$U$7,IF(COUNTIFS('(6)定期点検調書'!$B$12:$B$5000,AK$75,'(6)定期点検調書'!$AH$12:$AH$5000,$C84,'(6)定期点検調書'!$BF$12:$BF$5000,$T$7)&gt;=1,$T$7,IF(COUNTIFS('(6)定期点検調書'!$B$12:$B$5000,AK$75,'(6)定期点検調書'!$AH$12:$AH$5000,$C84,'(6)定期点検調書'!$BF$12:$BF$5000,$S$7)&gt;=1,$S$7,""))))))</f>
        <v/>
      </c>
      <c r="AL84" s="646" t="str">
        <f>IF(AL$75="","",IF(COUNTIFS('(6)定期点検調書'!$B$12:$B$5000,AL$75,'(6)定期点検調書'!$AH$12:$AH$5000,$C84,'(6)定期点検調書'!$BF$12:$BF$5000,$W$7)&gt;=1,$W$7,IF(COUNTIFS('(6)定期点検調書'!$B$12:$B$5000,AL$75,'(6)定期点検調書'!$AH$12:$AH$5000,$C84,'(6)定期点検調書'!$BF$12:$BF$5000,$V$7)&gt;=1,$V$7,IF(COUNTIFS('(6)定期点検調書'!$B$12:$B$5000,AL$75,'(6)定期点検調書'!$AH$12:$AH$5000,$C84,'(6)定期点検調書'!$BF$12:$BF$5000,$U$7)&gt;=1,$U$7,IF(COUNTIFS('(6)定期点検調書'!$B$12:$B$5000,AL$75,'(6)定期点検調書'!$AH$12:$AH$5000,$C84,'(6)定期点検調書'!$BF$12:$BF$5000,$T$7)&gt;=1,$T$7,IF(COUNTIFS('(6)定期点検調書'!$B$12:$B$5000,AL$75,'(6)定期点検調書'!$AH$12:$AH$5000,$C84,'(6)定期点検調書'!$BF$12:$BF$5000,$S$7)&gt;=1,$S$7,""))))))</f>
        <v/>
      </c>
      <c r="AM84" s="646" t="str">
        <f>IF(AM$75="","",IF(COUNTIFS('(6)定期点検調書'!$B$12:$B$5000,AM$75,'(6)定期点検調書'!$AH$12:$AH$5000,$C84,'(6)定期点検調書'!$BF$12:$BF$5000,$W$7)&gt;=1,$W$7,IF(COUNTIFS('(6)定期点検調書'!$B$12:$B$5000,AM$75,'(6)定期点検調書'!$AH$12:$AH$5000,$C84,'(6)定期点検調書'!$BF$12:$BF$5000,$V$7)&gt;=1,$V$7,IF(COUNTIFS('(6)定期点検調書'!$B$12:$B$5000,AM$75,'(6)定期点検調書'!$AH$12:$AH$5000,$C84,'(6)定期点検調書'!$BF$12:$BF$5000,$U$7)&gt;=1,$U$7,IF(COUNTIFS('(6)定期点検調書'!$B$12:$B$5000,AM$75,'(6)定期点検調書'!$AH$12:$AH$5000,$C84,'(6)定期点検調書'!$BF$12:$BF$5000,$T$7)&gt;=1,$T$7,IF(COUNTIFS('(6)定期点検調書'!$B$12:$B$5000,AM$75,'(6)定期点検調書'!$AH$12:$AH$5000,$C84,'(6)定期点検調書'!$BF$12:$BF$5000,$S$7)&gt;=1,$S$7,""))))))</f>
        <v/>
      </c>
      <c r="AN84" s="646" t="str">
        <f>IF(AN$75="","",IF(COUNTIFS('(6)定期点検調書'!$B$12:$B$5000,AN$75,'(6)定期点検調書'!$AH$12:$AH$5000,$C84,'(6)定期点検調書'!$BF$12:$BF$5000,$W$7)&gt;=1,$W$7,IF(COUNTIFS('(6)定期点検調書'!$B$12:$B$5000,AN$75,'(6)定期点検調書'!$AH$12:$AH$5000,$C84,'(6)定期点検調書'!$BF$12:$BF$5000,$V$7)&gt;=1,$V$7,IF(COUNTIFS('(6)定期点検調書'!$B$12:$B$5000,AN$75,'(6)定期点検調書'!$AH$12:$AH$5000,$C84,'(6)定期点検調書'!$BF$12:$BF$5000,$U$7)&gt;=1,$U$7,IF(COUNTIFS('(6)定期点検調書'!$B$12:$B$5000,AN$75,'(6)定期点検調書'!$AH$12:$AH$5000,$C84,'(6)定期点検調書'!$BF$12:$BF$5000,$T$7)&gt;=1,$T$7,IF(COUNTIFS('(6)定期点検調書'!$B$12:$B$5000,AN$75,'(6)定期点検調書'!$AH$12:$AH$5000,$C84,'(6)定期点検調書'!$BF$12:$BF$5000,$S$7)&gt;=1,$S$7,""))))))</f>
        <v/>
      </c>
      <c r="AO84" s="646" t="str">
        <f>IF(AO$75="","",IF(COUNTIFS('(6)定期点検調書'!$B$12:$B$5000,AO$75,'(6)定期点検調書'!$AH$12:$AH$5000,$C84,'(6)定期点検調書'!$BF$12:$BF$5000,$W$7)&gt;=1,$W$7,IF(COUNTIFS('(6)定期点検調書'!$B$12:$B$5000,AO$75,'(6)定期点検調書'!$AH$12:$AH$5000,$C84,'(6)定期点検調書'!$BF$12:$BF$5000,$V$7)&gt;=1,$V$7,IF(COUNTIFS('(6)定期点検調書'!$B$12:$B$5000,AO$75,'(6)定期点検調書'!$AH$12:$AH$5000,$C84,'(6)定期点検調書'!$BF$12:$BF$5000,$U$7)&gt;=1,$U$7,IF(COUNTIFS('(6)定期点検調書'!$B$12:$B$5000,AO$75,'(6)定期点検調書'!$AH$12:$AH$5000,$C84,'(6)定期点検調書'!$BF$12:$BF$5000,$T$7)&gt;=1,$T$7,IF(COUNTIFS('(6)定期点検調書'!$B$12:$B$5000,AO$75,'(6)定期点検調書'!$AH$12:$AH$5000,$C84,'(6)定期点検調書'!$BF$12:$BF$5000,$S$7)&gt;=1,$S$7,""))))))</f>
        <v/>
      </c>
      <c r="AP84" s="646" t="str">
        <f>IF(AP$75="","",IF(COUNTIFS('(6)定期点検調書'!$B$12:$B$5000,AP$75,'(6)定期点検調書'!$AH$12:$AH$5000,$C84,'(6)定期点検調書'!$BF$12:$BF$5000,$W$7)&gt;=1,$W$7,IF(COUNTIFS('(6)定期点検調書'!$B$12:$B$5000,AP$75,'(6)定期点検調書'!$AH$12:$AH$5000,$C84,'(6)定期点検調書'!$BF$12:$BF$5000,$V$7)&gt;=1,$V$7,IF(COUNTIFS('(6)定期点検調書'!$B$12:$B$5000,AP$75,'(6)定期点検調書'!$AH$12:$AH$5000,$C84,'(6)定期点検調書'!$BF$12:$BF$5000,$U$7)&gt;=1,$U$7,IF(COUNTIFS('(6)定期点検調書'!$B$12:$B$5000,AP$75,'(6)定期点検調書'!$AH$12:$AH$5000,$C84,'(6)定期点検調書'!$BF$12:$BF$5000,$T$7)&gt;=1,$T$7,IF(COUNTIFS('(6)定期点検調書'!$B$12:$B$5000,AP$75,'(6)定期点検調書'!$AH$12:$AH$5000,$C84,'(6)定期点検調書'!$BF$12:$BF$5000,$S$7)&gt;=1,$S$7,""))))))</f>
        <v/>
      </c>
      <c r="AQ84" s="646" t="str">
        <f>IF(AQ$75="","",IF(COUNTIFS('(6)定期点検調書'!$B$12:$B$5000,AQ$75,'(6)定期点検調書'!$AH$12:$AH$5000,$C84,'(6)定期点検調書'!$BF$12:$BF$5000,$W$7)&gt;=1,$W$7,IF(COUNTIFS('(6)定期点検調書'!$B$12:$B$5000,AQ$75,'(6)定期点検調書'!$AH$12:$AH$5000,$C84,'(6)定期点検調書'!$BF$12:$BF$5000,$V$7)&gt;=1,$V$7,IF(COUNTIFS('(6)定期点検調書'!$B$12:$B$5000,AQ$75,'(6)定期点検調書'!$AH$12:$AH$5000,$C84,'(6)定期点検調書'!$BF$12:$BF$5000,$U$7)&gt;=1,$U$7,IF(COUNTIFS('(6)定期点検調書'!$B$12:$B$5000,AQ$75,'(6)定期点検調書'!$AH$12:$AH$5000,$C84,'(6)定期点検調書'!$BF$12:$BF$5000,$T$7)&gt;=1,$T$7,IF(COUNTIFS('(6)定期点検調書'!$B$12:$B$5000,AQ$75,'(6)定期点検調書'!$AH$12:$AH$5000,$C84,'(6)定期点検調書'!$BF$12:$BF$5000,$S$7)&gt;=1,$S$7,""))))))</f>
        <v/>
      </c>
      <c r="AR84" s="646" t="str">
        <f>IF(AR$75="","",IF(COUNTIFS('(6)定期点検調書'!$B$12:$B$5000,AR$75,'(6)定期点検調書'!$AH$12:$AH$5000,$C84,'(6)定期点検調書'!$BF$12:$BF$5000,$W$7)&gt;=1,$W$7,IF(COUNTIFS('(6)定期点検調書'!$B$12:$B$5000,AR$75,'(6)定期点検調書'!$AH$12:$AH$5000,$C84,'(6)定期点検調書'!$BF$12:$BF$5000,$V$7)&gt;=1,$V$7,IF(COUNTIFS('(6)定期点検調書'!$B$12:$B$5000,AR$75,'(6)定期点検調書'!$AH$12:$AH$5000,$C84,'(6)定期点検調書'!$BF$12:$BF$5000,$U$7)&gt;=1,$U$7,IF(COUNTIFS('(6)定期点検調書'!$B$12:$B$5000,AR$75,'(6)定期点検調書'!$AH$12:$AH$5000,$C84,'(6)定期点検調書'!$BF$12:$BF$5000,$T$7)&gt;=1,$T$7,IF(COUNTIFS('(6)定期点検調書'!$B$12:$B$5000,AR$75,'(6)定期点検調書'!$AH$12:$AH$5000,$C84,'(6)定期点検調書'!$BF$12:$BF$5000,$S$7)&gt;=1,$S$7,""))))))</f>
        <v/>
      </c>
      <c r="AS84" s="646" t="str">
        <f>IF(AS$75="","",IF(COUNTIFS('(6)定期点検調書'!$B$12:$B$5000,AS$75,'(6)定期点検調書'!$AH$12:$AH$5000,$C84,'(6)定期点検調書'!$BF$12:$BF$5000,$W$7)&gt;=1,$W$7,IF(COUNTIFS('(6)定期点検調書'!$B$12:$B$5000,AS$75,'(6)定期点検調書'!$AH$12:$AH$5000,$C84,'(6)定期点検調書'!$BF$12:$BF$5000,$V$7)&gt;=1,$V$7,IF(COUNTIFS('(6)定期点検調書'!$B$12:$B$5000,AS$75,'(6)定期点検調書'!$AH$12:$AH$5000,$C84,'(6)定期点検調書'!$BF$12:$BF$5000,$U$7)&gt;=1,$U$7,IF(COUNTIFS('(6)定期点検調書'!$B$12:$B$5000,AS$75,'(6)定期点検調書'!$AH$12:$AH$5000,$C84,'(6)定期点検調書'!$BF$12:$BF$5000,$T$7)&gt;=1,$T$7,IF(COUNTIFS('(6)定期点検調書'!$B$12:$B$5000,AS$75,'(6)定期点検調書'!$AH$12:$AH$5000,$C84,'(6)定期点検調書'!$BF$12:$BF$5000,$S$7)&gt;=1,$S$7,""))))))</f>
        <v/>
      </c>
      <c r="AT84" s="646" t="str">
        <f>IF(AT$75="","",IF(COUNTIFS('(6)定期点検調書'!$B$12:$B$5000,AT$75,'(6)定期点検調書'!$AH$12:$AH$5000,$C84,'(6)定期点検調書'!$BF$12:$BF$5000,$W$7)&gt;=1,$W$7,IF(COUNTIFS('(6)定期点検調書'!$B$12:$B$5000,AT$75,'(6)定期点検調書'!$AH$12:$AH$5000,$C84,'(6)定期点検調書'!$BF$12:$BF$5000,$V$7)&gt;=1,$V$7,IF(COUNTIFS('(6)定期点検調書'!$B$12:$B$5000,AT$75,'(6)定期点検調書'!$AH$12:$AH$5000,$C84,'(6)定期点検調書'!$BF$12:$BF$5000,$U$7)&gt;=1,$U$7,IF(COUNTIFS('(6)定期点検調書'!$B$12:$B$5000,AT$75,'(6)定期点検調書'!$AH$12:$AH$5000,$C84,'(6)定期点検調書'!$BF$12:$BF$5000,$T$7)&gt;=1,$T$7,IF(COUNTIFS('(6)定期点検調書'!$B$12:$B$5000,AT$75,'(6)定期点検調書'!$AH$12:$AH$5000,$C84,'(6)定期点検調書'!$BF$12:$BF$5000,$S$7)&gt;=1,$S$7,""))))))</f>
        <v/>
      </c>
      <c r="AU84" s="646" t="str">
        <f>IF(AU$75="","",IF(COUNTIFS('(6)定期点検調書'!$B$12:$B$5000,AU$75,'(6)定期点検調書'!$AH$12:$AH$5000,$C84,'(6)定期点検調書'!$BF$12:$BF$5000,$W$7)&gt;=1,$W$7,IF(COUNTIFS('(6)定期点検調書'!$B$12:$B$5000,AU$75,'(6)定期点検調書'!$AH$12:$AH$5000,$C84,'(6)定期点検調書'!$BF$12:$BF$5000,$V$7)&gt;=1,$V$7,IF(COUNTIFS('(6)定期点検調書'!$B$12:$B$5000,AU$75,'(6)定期点検調書'!$AH$12:$AH$5000,$C84,'(6)定期点検調書'!$BF$12:$BF$5000,$U$7)&gt;=1,$U$7,IF(COUNTIFS('(6)定期点検調書'!$B$12:$B$5000,AU$75,'(6)定期点検調書'!$AH$12:$AH$5000,$C84,'(6)定期点検調書'!$BF$12:$BF$5000,$T$7)&gt;=1,$T$7,IF(COUNTIFS('(6)定期点検調書'!$B$12:$B$5000,AU$75,'(6)定期点検調書'!$AH$12:$AH$5000,$C84,'(6)定期点検調書'!$BF$12:$BF$5000,$S$7)&gt;=1,$S$7,""))))))</f>
        <v/>
      </c>
      <c r="AV84" s="646" t="str">
        <f>IF(AV$75="","",IF(COUNTIFS('(6)定期点検調書'!$B$12:$B$5000,AV$75,'(6)定期点検調書'!$AH$12:$AH$5000,$C84,'(6)定期点検調書'!$BF$12:$BF$5000,$W$7)&gt;=1,$W$7,IF(COUNTIFS('(6)定期点検調書'!$B$12:$B$5000,AV$75,'(6)定期点検調書'!$AH$12:$AH$5000,$C84,'(6)定期点検調書'!$BF$12:$BF$5000,$V$7)&gt;=1,$V$7,IF(COUNTIFS('(6)定期点検調書'!$B$12:$B$5000,AV$75,'(6)定期点検調書'!$AH$12:$AH$5000,$C84,'(6)定期点検調書'!$BF$12:$BF$5000,$U$7)&gt;=1,$U$7,IF(COUNTIFS('(6)定期点検調書'!$B$12:$B$5000,AV$75,'(6)定期点検調書'!$AH$12:$AH$5000,$C84,'(6)定期点検調書'!$BF$12:$BF$5000,$T$7)&gt;=1,$T$7,IF(COUNTIFS('(6)定期点検調書'!$B$12:$B$5000,AV$75,'(6)定期点検調書'!$AH$12:$AH$5000,$C84,'(6)定期点検調書'!$BF$12:$BF$5000,$S$7)&gt;=1,$S$7,""))))))</f>
        <v/>
      </c>
      <c r="AW84" s="646" t="str">
        <f>IF(AW$75="","",IF(COUNTIFS('(6)定期点検調書'!$B$12:$B$5000,AW$75,'(6)定期点検調書'!$AH$12:$AH$5000,$C84,'(6)定期点検調書'!$BF$12:$BF$5000,$W$7)&gt;=1,$W$7,IF(COUNTIFS('(6)定期点検調書'!$B$12:$B$5000,AW$75,'(6)定期点検調書'!$AH$12:$AH$5000,$C84,'(6)定期点検調書'!$BF$12:$BF$5000,$V$7)&gt;=1,$V$7,IF(COUNTIFS('(6)定期点検調書'!$B$12:$B$5000,AW$75,'(6)定期点検調書'!$AH$12:$AH$5000,$C84,'(6)定期点検調書'!$BF$12:$BF$5000,$U$7)&gt;=1,$U$7,IF(COUNTIFS('(6)定期点検調書'!$B$12:$B$5000,AW$75,'(6)定期点検調書'!$AH$12:$AH$5000,$C84,'(6)定期点検調書'!$BF$12:$BF$5000,$T$7)&gt;=1,$T$7,IF(COUNTIFS('(6)定期点検調書'!$B$12:$B$5000,AW$75,'(6)定期点検調書'!$AH$12:$AH$5000,$C84,'(6)定期点検調書'!$BF$12:$BF$5000,$S$7)&gt;=1,$S$7,""))))))</f>
        <v/>
      </c>
      <c r="AX84" s="646" t="str">
        <f>IF(AX$75="","",IF(COUNTIFS('(6)定期点検調書'!$B$12:$B$5000,AX$75,'(6)定期点検調書'!$AH$12:$AH$5000,$C84,'(6)定期点検調書'!$BF$12:$BF$5000,$W$7)&gt;=1,$W$7,IF(COUNTIFS('(6)定期点検調書'!$B$12:$B$5000,AX$75,'(6)定期点検調書'!$AH$12:$AH$5000,$C84,'(6)定期点検調書'!$BF$12:$BF$5000,$V$7)&gt;=1,$V$7,IF(COUNTIFS('(6)定期点検調書'!$B$12:$B$5000,AX$75,'(6)定期点検調書'!$AH$12:$AH$5000,$C84,'(6)定期点検調書'!$BF$12:$BF$5000,$U$7)&gt;=1,$U$7,IF(COUNTIFS('(6)定期点検調書'!$B$12:$B$5000,AX$75,'(6)定期点検調書'!$AH$12:$AH$5000,$C84,'(6)定期点検調書'!$BF$12:$BF$5000,$T$7)&gt;=1,$T$7,IF(COUNTIFS('(6)定期点検調書'!$B$12:$B$5000,AX$75,'(6)定期点検調書'!$AH$12:$AH$5000,$C84,'(6)定期点検調書'!$BF$12:$BF$5000,$S$7)&gt;=1,$S$7,""))))))</f>
        <v/>
      </c>
      <c r="AY84" s="646" t="str">
        <f>IF(AY$75="","",IF(COUNTIFS('(6)定期点検調書'!$B$12:$B$5000,AY$75,'(6)定期点検調書'!$AH$12:$AH$5000,$C84,'(6)定期点検調書'!$BF$12:$BF$5000,$W$7)&gt;=1,$W$7,IF(COUNTIFS('(6)定期点検調書'!$B$12:$B$5000,AY$75,'(6)定期点検調書'!$AH$12:$AH$5000,$C84,'(6)定期点検調書'!$BF$12:$BF$5000,$V$7)&gt;=1,$V$7,IF(COUNTIFS('(6)定期点検調書'!$B$12:$B$5000,AY$75,'(6)定期点検調書'!$AH$12:$AH$5000,$C84,'(6)定期点検調書'!$BF$12:$BF$5000,$U$7)&gt;=1,$U$7,IF(COUNTIFS('(6)定期点検調書'!$B$12:$B$5000,AY$75,'(6)定期点検調書'!$AH$12:$AH$5000,$C84,'(6)定期点検調書'!$BF$12:$BF$5000,$T$7)&gt;=1,$T$7,IF(COUNTIFS('(6)定期点検調書'!$B$12:$B$5000,AY$75,'(6)定期点検調書'!$AH$12:$AH$5000,$C84,'(6)定期点検調書'!$BF$12:$BF$5000,$S$7)&gt;=1,$S$7,""))))))</f>
        <v/>
      </c>
      <c r="AZ84" s="646" t="str">
        <f>IF(AZ$75="","",IF(COUNTIFS('(6)定期点検調書'!$B$12:$B$5000,AZ$75,'(6)定期点検調書'!$AH$12:$AH$5000,$C84,'(6)定期点検調書'!$BF$12:$BF$5000,$W$7)&gt;=1,$W$7,IF(COUNTIFS('(6)定期点検調書'!$B$12:$B$5000,AZ$75,'(6)定期点検調書'!$AH$12:$AH$5000,$C84,'(6)定期点検調書'!$BF$12:$BF$5000,$V$7)&gt;=1,$V$7,IF(COUNTIFS('(6)定期点検調書'!$B$12:$B$5000,AZ$75,'(6)定期点検調書'!$AH$12:$AH$5000,$C84,'(6)定期点検調書'!$BF$12:$BF$5000,$U$7)&gt;=1,$U$7,IF(COUNTIFS('(6)定期点検調書'!$B$12:$B$5000,AZ$75,'(6)定期点検調書'!$AH$12:$AH$5000,$C84,'(6)定期点検調書'!$BF$12:$BF$5000,$T$7)&gt;=1,$T$7,IF(COUNTIFS('(6)定期点検調書'!$B$12:$B$5000,AZ$75,'(6)定期点検調書'!$AH$12:$AH$5000,$C84,'(6)定期点検調書'!$BF$12:$BF$5000,$S$7)&gt;=1,$S$7,""))))))</f>
        <v/>
      </c>
      <c r="BA84" s="647" t="str">
        <f>IF(BA$75="","",IF(COUNTIFS('(6)定期点検調書'!$B$12:$B$5000,BA$75,'(6)定期点検調書'!$AH$12:$AH$5000,$C84,'(6)定期点検調書'!$BF$12:$BF$5000,$W$7)&gt;=1,$W$7,IF(COUNTIFS('(6)定期点検調書'!$B$12:$B$5000,BA$75,'(6)定期点検調書'!$AH$12:$AH$5000,$C84,'(6)定期点検調書'!$BF$12:$BF$5000,$V$7)&gt;=1,$V$7,IF(COUNTIFS('(6)定期点検調書'!$B$12:$B$5000,BA$75,'(6)定期点検調書'!$AH$12:$AH$5000,$C84,'(6)定期点検調書'!$BF$12:$BF$5000,$U$7)&gt;=1,$U$7,IF(COUNTIFS('(6)定期点検調書'!$B$12:$B$5000,BA$75,'(6)定期点検調書'!$AH$12:$AH$5000,$C84,'(6)定期点検調書'!$BF$12:$BF$5000,$T$7)&gt;=1,$T$7,IF(COUNTIFS('(6)定期点検調書'!$B$12:$B$5000,BA$75,'(6)定期点検調書'!$AH$12:$AH$5000,$C84,'(6)定期点検調書'!$BF$12:$BF$5000,$S$7)&gt;=1,$S$7,""))))))</f>
        <v/>
      </c>
      <c r="BB84" s="1"/>
    </row>
    <row r="85" spans="2:55" ht="18.75" customHeight="1" thickTop="1" x14ac:dyDescent="0.2">
      <c r="B85" s="1850" t="s">
        <v>902</v>
      </c>
      <c r="C85" s="1851"/>
      <c r="D85" s="1851"/>
      <c r="E85" s="1851"/>
      <c r="F85" s="1851"/>
      <c r="G85" s="1852"/>
      <c r="H85" s="468" t="str">
        <f t="shared" ref="H85:BA85" si="9">IF(COUNTIF(H76:H84,$W$7),$W$7,IF(COUNTIF(H76:H84,$V$7),$V$7,IF(COUNTIF(H76:H84,$U$7),$U$7,IF(COUNTIF(H76:H84,$T$7),$T$7,IF(COUNTIF(H76:H84,$S$7),$S$7,"")))))</f>
        <v/>
      </c>
      <c r="I85" s="463" t="str">
        <f t="shared" si="9"/>
        <v/>
      </c>
      <c r="J85" s="463" t="str">
        <f t="shared" si="9"/>
        <v/>
      </c>
      <c r="K85" s="463" t="str">
        <f t="shared" si="9"/>
        <v/>
      </c>
      <c r="L85" s="463" t="str">
        <f t="shared" si="9"/>
        <v/>
      </c>
      <c r="M85" s="463" t="str">
        <f t="shared" si="9"/>
        <v/>
      </c>
      <c r="N85" s="463" t="str">
        <f t="shared" si="9"/>
        <v/>
      </c>
      <c r="O85" s="463" t="str">
        <f t="shared" si="9"/>
        <v/>
      </c>
      <c r="P85" s="463" t="str">
        <f t="shared" si="9"/>
        <v/>
      </c>
      <c r="Q85" s="463" t="str">
        <f t="shared" si="9"/>
        <v/>
      </c>
      <c r="R85" s="463" t="str">
        <f t="shared" si="9"/>
        <v/>
      </c>
      <c r="S85" s="463" t="str">
        <f t="shared" si="9"/>
        <v/>
      </c>
      <c r="T85" s="463" t="str">
        <f t="shared" si="9"/>
        <v/>
      </c>
      <c r="U85" s="463" t="str">
        <f t="shared" si="9"/>
        <v/>
      </c>
      <c r="V85" s="463" t="str">
        <f t="shared" si="9"/>
        <v/>
      </c>
      <c r="W85" s="463" t="str">
        <f t="shared" si="9"/>
        <v/>
      </c>
      <c r="X85" s="463" t="str">
        <f t="shared" si="9"/>
        <v/>
      </c>
      <c r="Y85" s="463" t="str">
        <f t="shared" si="9"/>
        <v/>
      </c>
      <c r="Z85" s="463" t="str">
        <f t="shared" si="9"/>
        <v/>
      </c>
      <c r="AA85" s="463" t="str">
        <f t="shared" si="9"/>
        <v/>
      </c>
      <c r="AB85" s="463" t="str">
        <f t="shared" si="9"/>
        <v/>
      </c>
      <c r="AC85" s="463" t="str">
        <f t="shared" si="9"/>
        <v/>
      </c>
      <c r="AD85" s="463" t="str">
        <f t="shared" si="9"/>
        <v/>
      </c>
      <c r="AE85" s="463" t="str">
        <f t="shared" si="9"/>
        <v/>
      </c>
      <c r="AF85" s="463" t="str">
        <f t="shared" si="9"/>
        <v/>
      </c>
      <c r="AG85" s="463" t="str">
        <f t="shared" si="9"/>
        <v/>
      </c>
      <c r="AH85" s="463" t="str">
        <f t="shared" si="9"/>
        <v/>
      </c>
      <c r="AI85" s="463" t="str">
        <f t="shared" si="9"/>
        <v/>
      </c>
      <c r="AJ85" s="463" t="str">
        <f t="shared" si="9"/>
        <v/>
      </c>
      <c r="AK85" s="463" t="str">
        <f t="shared" si="9"/>
        <v/>
      </c>
      <c r="AL85" s="463" t="str">
        <f t="shared" si="9"/>
        <v/>
      </c>
      <c r="AM85" s="463" t="str">
        <f t="shared" si="9"/>
        <v/>
      </c>
      <c r="AN85" s="463" t="str">
        <f t="shared" si="9"/>
        <v/>
      </c>
      <c r="AO85" s="463" t="str">
        <f t="shared" si="9"/>
        <v/>
      </c>
      <c r="AP85" s="463" t="str">
        <f t="shared" si="9"/>
        <v/>
      </c>
      <c r="AQ85" s="463" t="str">
        <f t="shared" si="9"/>
        <v/>
      </c>
      <c r="AR85" s="463" t="str">
        <f t="shared" si="9"/>
        <v/>
      </c>
      <c r="AS85" s="463" t="str">
        <f t="shared" si="9"/>
        <v/>
      </c>
      <c r="AT85" s="463" t="str">
        <f t="shared" si="9"/>
        <v/>
      </c>
      <c r="AU85" s="463" t="str">
        <f t="shared" si="9"/>
        <v/>
      </c>
      <c r="AV85" s="463" t="str">
        <f t="shared" si="9"/>
        <v/>
      </c>
      <c r="AW85" s="463" t="str">
        <f t="shared" si="9"/>
        <v/>
      </c>
      <c r="AX85" s="463" t="str">
        <f t="shared" si="9"/>
        <v/>
      </c>
      <c r="AY85" s="463" t="str">
        <f t="shared" si="9"/>
        <v/>
      </c>
      <c r="AZ85" s="463" t="str">
        <f t="shared" si="9"/>
        <v/>
      </c>
      <c r="BA85" s="464" t="str">
        <f t="shared" si="9"/>
        <v/>
      </c>
    </row>
    <row r="86" spans="2:55" ht="18.75" customHeight="1" x14ac:dyDescent="0.2">
      <c r="B86" s="1841" t="s">
        <v>927</v>
      </c>
      <c r="C86" s="1842"/>
      <c r="D86" s="1842"/>
      <c r="E86" s="1842"/>
      <c r="F86" s="1842"/>
      <c r="G86" s="1843"/>
      <c r="H86" s="467" t="str">
        <f>IF(H75="","",IF(COUNTIFS('(6)定期点検調書'!$B$12:$B$4999,H75,'(6)定期点検調書'!$BF$12:$BF$4999,$Y$7),$Y$7,IF(COUNTIFS('(6)定期点検調書'!$B$12:$B$4999,H75,'(6)定期点検調書'!$BF$12:$BF$4999,$X$7),$X$7,"")))</f>
        <v/>
      </c>
      <c r="I86" s="465" t="str">
        <f>IF(I75="","",IF(COUNTIFS('(6)定期点検調書'!$B$12:$B$4999,I75,'(6)定期点検調書'!$BF$12:$BF$4999,$Y$7),$Y$7,IF(COUNTIFS('(6)定期点検調書'!$B$12:$B$4999,I75,'(6)定期点検調書'!$BF$12:$BF$4999,$X$7),$X$7,"")))</f>
        <v/>
      </c>
      <c r="J86" s="465" t="str">
        <f>IF(J75="","",IF(COUNTIFS('(6)定期点検調書'!$B$12:$B$4999,J75,'(6)定期点検調書'!$BF$12:$BF$4999,$Y$7),$Y$7,IF(COUNTIFS('(6)定期点検調書'!$B$12:$B$4999,J75,'(6)定期点検調書'!$BF$12:$BF$4999,$X$7),$X$7,"")))</f>
        <v/>
      </c>
      <c r="K86" s="465" t="str">
        <f>IF(K75="","",IF(COUNTIFS('(6)定期点検調書'!$B$12:$B$4999,K75,'(6)定期点検調書'!$BF$12:$BF$4999,$Y$7),$Y$7,IF(COUNTIFS('(6)定期点検調書'!$B$12:$B$4999,K75,'(6)定期点検調書'!$BF$12:$BF$4999,$X$7),$X$7,"")))</f>
        <v/>
      </c>
      <c r="L86" s="465" t="str">
        <f>IF(L75="","",IF(COUNTIFS('(6)定期点検調書'!$B$12:$B$4999,L75,'(6)定期点検調書'!$BF$12:$BF$4999,$Y$7),$Y$7,IF(COUNTIFS('(6)定期点検調書'!$B$12:$B$4999,L75,'(6)定期点検調書'!$BF$12:$BF$4999,$X$7),$X$7,"")))</f>
        <v/>
      </c>
      <c r="M86" s="465" t="str">
        <f>IF(M75="","",IF(COUNTIFS('(6)定期点検調書'!$B$12:$B$4999,M75,'(6)定期点検調書'!$BF$12:$BF$4999,$Y$7),$Y$7,IF(COUNTIFS('(6)定期点検調書'!$B$12:$B$4999,M75,'(6)定期点検調書'!$BF$12:$BF$4999,$X$7),$X$7,"")))</f>
        <v/>
      </c>
      <c r="N86" s="465" t="str">
        <f>IF(N75="","",IF(COUNTIFS('(6)定期点検調書'!$B$12:$B$4999,N75,'(6)定期点検調書'!$BF$12:$BF$4999,$Y$7),$Y$7,IF(COUNTIFS('(6)定期点検調書'!$B$12:$B$4999,N75,'(6)定期点検調書'!$BF$12:$BF$4999,$X$7),$X$7,"")))</f>
        <v/>
      </c>
      <c r="O86" s="465" t="str">
        <f>IF(O75="","",IF(COUNTIFS('(6)定期点検調書'!$B$12:$B$4999,O75,'(6)定期点検調書'!$BF$12:$BF$4999,$Y$7),$Y$7,IF(COUNTIFS('(6)定期点検調書'!$B$12:$B$4999,O75,'(6)定期点検調書'!$BF$12:$BF$4999,$X$7),$X$7,"")))</f>
        <v/>
      </c>
      <c r="P86" s="465" t="str">
        <f>IF(P75="","",IF(COUNTIFS('(6)定期点検調書'!$B$12:$B$4999,P75,'(6)定期点検調書'!$BF$12:$BF$4999,$Y$7),$Y$7,IF(COUNTIFS('(6)定期点検調書'!$B$12:$B$4999,P75,'(6)定期点検調書'!$BF$12:$BF$4999,$X$7),$X$7,"")))</f>
        <v/>
      </c>
      <c r="Q86" s="465" t="str">
        <f>IF(Q75="","",IF(COUNTIFS('(6)定期点検調書'!$B$12:$B$4999,Q75,'(6)定期点検調書'!$BF$12:$BF$4999,$Y$7),$Y$7,IF(COUNTIFS('(6)定期点検調書'!$B$12:$B$4999,Q75,'(6)定期点検調書'!$BF$12:$BF$4999,$X$7),$X$7,"")))</f>
        <v/>
      </c>
      <c r="R86" s="465" t="str">
        <f>IF(R75="","",IF(COUNTIFS('(6)定期点検調書'!$B$12:$B$4999,R75,'(6)定期点検調書'!$BF$12:$BF$4999,$Y$7),$Y$7,IF(COUNTIFS('(6)定期点検調書'!$B$12:$B$4999,R75,'(6)定期点検調書'!$BF$12:$BF$4999,$X$7),$X$7,"")))</f>
        <v/>
      </c>
      <c r="S86" s="465" t="str">
        <f>IF(S75="","",IF(COUNTIFS('(6)定期点検調書'!$B$12:$B$4999,S75,'(6)定期点検調書'!$BF$12:$BF$4999,$Y$7),$Y$7,IF(COUNTIFS('(6)定期点検調書'!$B$12:$B$4999,S75,'(6)定期点検調書'!$BF$12:$BF$4999,$X$7),$X$7,"")))</f>
        <v/>
      </c>
      <c r="T86" s="465" t="str">
        <f>IF(T75="","",IF(COUNTIFS('(6)定期点検調書'!$B$12:$B$4999,T75,'(6)定期点検調書'!$BF$12:$BF$4999,$Y$7),$Y$7,IF(COUNTIFS('(6)定期点検調書'!$B$12:$B$4999,T75,'(6)定期点検調書'!$BF$12:$BF$4999,$X$7),$X$7,"")))</f>
        <v/>
      </c>
      <c r="U86" s="465" t="str">
        <f>IF(U75="","",IF(COUNTIFS('(6)定期点検調書'!$B$12:$B$4999,U75,'(6)定期点検調書'!$BF$12:$BF$4999,$Y$7),$Y$7,IF(COUNTIFS('(6)定期点検調書'!$B$12:$B$4999,U75,'(6)定期点検調書'!$BF$12:$BF$4999,$X$7),$X$7,"")))</f>
        <v/>
      </c>
      <c r="V86" s="465" t="str">
        <f>IF(V75="","",IF(COUNTIFS('(6)定期点検調書'!$B$12:$B$4999,V75,'(6)定期点検調書'!$BF$12:$BF$4999,$Y$7),$Y$7,IF(COUNTIFS('(6)定期点検調書'!$B$12:$B$4999,V75,'(6)定期点検調書'!$BF$12:$BF$4999,$X$7),$X$7,"")))</f>
        <v/>
      </c>
      <c r="W86" s="465" t="str">
        <f>IF(W75="","",IF(COUNTIFS('(6)定期点検調書'!$B$12:$B$4999,W75,'(6)定期点検調書'!$BF$12:$BF$4999,$Y$7),$Y$7,IF(COUNTIFS('(6)定期点検調書'!$B$12:$B$4999,W75,'(6)定期点検調書'!$BF$12:$BF$4999,$X$7),$X$7,"")))</f>
        <v/>
      </c>
      <c r="X86" s="465" t="str">
        <f>IF(X75="","",IF(COUNTIFS('(6)定期点検調書'!$B$12:$B$4999,X75,'(6)定期点検調書'!$BF$12:$BF$4999,$Y$7),$Y$7,IF(COUNTIFS('(6)定期点検調書'!$B$12:$B$4999,X75,'(6)定期点検調書'!$BF$12:$BF$4999,$X$7),$X$7,"")))</f>
        <v/>
      </c>
      <c r="Y86" s="465" t="str">
        <f>IF(Y75="","",IF(COUNTIFS('(6)定期点検調書'!$B$12:$B$4999,Y75,'(6)定期点検調書'!$BF$12:$BF$4999,$Y$7),$Y$7,IF(COUNTIFS('(6)定期点検調書'!$B$12:$B$4999,Y75,'(6)定期点検調書'!$BF$12:$BF$4999,$X$7),$X$7,"")))</f>
        <v/>
      </c>
      <c r="Z86" s="465" t="str">
        <f>IF(Z75="","",IF(COUNTIFS('(6)定期点検調書'!$B$12:$B$4999,Z75,'(6)定期点検調書'!$BF$12:$BF$4999,$Y$7),$Y$7,IF(COUNTIFS('(6)定期点検調書'!$B$12:$B$4999,Z75,'(6)定期点検調書'!$BF$12:$BF$4999,$X$7),$X$7,"")))</f>
        <v/>
      </c>
      <c r="AA86" s="465" t="str">
        <f>IF(AA75="","",IF(COUNTIFS('(6)定期点検調書'!$B$12:$B$4999,AA75,'(6)定期点検調書'!$BF$12:$BF$4999,$Y$7),$Y$7,IF(COUNTIFS('(6)定期点検調書'!$B$12:$B$4999,AA75,'(6)定期点検調書'!$BF$12:$BF$4999,$X$7),$X$7,"")))</f>
        <v/>
      </c>
      <c r="AB86" s="465" t="str">
        <f>IF(AB75="","",IF(COUNTIFS('(6)定期点検調書'!$B$12:$B$4999,AB75,'(6)定期点検調書'!$BF$12:$BF$4999,$Y$7),$Y$7,IF(COUNTIFS('(6)定期点検調書'!$B$12:$B$4999,AB75,'(6)定期点検調書'!$BF$12:$BF$4999,$X$7),$X$7,"")))</f>
        <v/>
      </c>
      <c r="AC86" s="465" t="str">
        <f>IF(AC75="","",IF(COUNTIFS('(6)定期点検調書'!$B$12:$B$4999,AC75,'(6)定期点検調書'!$BF$12:$BF$4999,$Y$7),$Y$7,IF(COUNTIFS('(6)定期点検調書'!$B$12:$B$4999,AC75,'(6)定期点検調書'!$BF$12:$BF$4999,$X$7),$X$7,"")))</f>
        <v/>
      </c>
      <c r="AD86" s="465" t="str">
        <f>IF(AD75="","",IF(COUNTIFS('(6)定期点検調書'!$B$12:$B$4999,AD75,'(6)定期点検調書'!$BF$12:$BF$4999,$Y$7),$Y$7,IF(COUNTIFS('(6)定期点検調書'!$B$12:$B$4999,AD75,'(6)定期点検調書'!$BF$12:$BF$4999,$X$7),$X$7,"")))</f>
        <v/>
      </c>
      <c r="AE86" s="465" t="str">
        <f>IF(AE75="","",IF(COUNTIFS('(6)定期点検調書'!$B$12:$B$4999,AE75,'(6)定期点検調書'!$BF$12:$BF$4999,$Y$7),$Y$7,IF(COUNTIFS('(6)定期点検調書'!$B$12:$B$4999,AE75,'(6)定期点検調書'!$BF$12:$BF$4999,$X$7),$X$7,"")))</f>
        <v/>
      </c>
      <c r="AF86" s="465" t="str">
        <f>IF(AF75="","",IF(COUNTIFS('(6)定期点検調書'!$B$12:$B$4999,AF75,'(6)定期点検調書'!$BF$12:$BF$4999,$Y$7),$Y$7,IF(COUNTIFS('(6)定期点検調書'!$B$12:$B$4999,AF75,'(6)定期点検調書'!$BF$12:$BF$4999,$X$7),$X$7,"")))</f>
        <v/>
      </c>
      <c r="AG86" s="465" t="str">
        <f>IF(AG75="","",IF(COUNTIFS('(6)定期点検調書'!$B$12:$B$4999,AG75,'(6)定期点検調書'!$BF$12:$BF$4999,$Y$7),$Y$7,IF(COUNTIFS('(6)定期点検調書'!$B$12:$B$4999,AG75,'(6)定期点検調書'!$BF$12:$BF$4999,$X$7),$X$7,"")))</f>
        <v/>
      </c>
      <c r="AH86" s="465" t="str">
        <f>IF(AH75="","",IF(COUNTIFS('(6)定期点検調書'!$B$12:$B$4999,AH75,'(6)定期点検調書'!$BF$12:$BF$4999,$Y$7),$Y$7,IF(COUNTIFS('(6)定期点検調書'!$B$12:$B$4999,AH75,'(6)定期点検調書'!$BF$12:$BF$4999,$X$7),$X$7,"")))</f>
        <v/>
      </c>
      <c r="AI86" s="465" t="str">
        <f>IF(AI75="","",IF(COUNTIFS('(6)定期点検調書'!$B$12:$B$4999,AI75,'(6)定期点検調書'!$BF$12:$BF$4999,$Y$7),$Y$7,IF(COUNTIFS('(6)定期点検調書'!$B$12:$B$4999,AI75,'(6)定期点検調書'!$BF$12:$BF$4999,$X$7),$X$7,"")))</f>
        <v/>
      </c>
      <c r="AJ86" s="465" t="str">
        <f>IF(AJ75="","",IF(COUNTIFS('(6)定期点検調書'!$B$12:$B$4999,AJ75,'(6)定期点検調書'!$BF$12:$BF$4999,$Y$7),$Y$7,IF(COUNTIFS('(6)定期点検調書'!$B$12:$B$4999,AJ75,'(6)定期点検調書'!$BF$12:$BF$4999,$X$7),$X$7,"")))</f>
        <v/>
      </c>
      <c r="AK86" s="465" t="str">
        <f>IF(AK75="","",IF(COUNTIFS('(6)定期点検調書'!$B$12:$B$4999,AK75,'(6)定期点検調書'!$BF$12:$BF$4999,$Y$7),$Y$7,IF(COUNTIFS('(6)定期点検調書'!$B$12:$B$4999,AK75,'(6)定期点検調書'!$BF$12:$BF$4999,$X$7),$X$7,"")))</f>
        <v/>
      </c>
      <c r="AL86" s="465" t="str">
        <f>IF(AL75="","",IF(COUNTIFS('(6)定期点検調書'!$B$12:$B$4999,AL75,'(6)定期点検調書'!$BF$12:$BF$4999,$Y$7),$Y$7,IF(COUNTIFS('(6)定期点検調書'!$B$12:$B$4999,AL75,'(6)定期点検調書'!$BF$12:$BF$4999,$X$7),$X$7,"")))</f>
        <v/>
      </c>
      <c r="AM86" s="465" t="str">
        <f>IF(AM75="","",IF(COUNTIFS('(6)定期点検調書'!$B$12:$B$4999,AM75,'(6)定期点検調書'!$BF$12:$BF$4999,$Y$7),$Y$7,IF(COUNTIFS('(6)定期点検調書'!$B$12:$B$4999,AM75,'(6)定期点検調書'!$BF$12:$BF$4999,$X$7),$X$7,"")))</f>
        <v/>
      </c>
      <c r="AN86" s="465" t="str">
        <f>IF(AN75="","",IF(COUNTIFS('(6)定期点検調書'!$B$12:$B$4999,AN75,'(6)定期点検調書'!$BF$12:$BF$4999,$Y$7),$Y$7,IF(COUNTIFS('(6)定期点検調書'!$B$12:$B$4999,AN75,'(6)定期点検調書'!$BF$12:$BF$4999,$X$7),$X$7,"")))</f>
        <v/>
      </c>
      <c r="AO86" s="465" t="str">
        <f>IF(AO75="","",IF(COUNTIFS('(6)定期点検調書'!$B$12:$B$4999,AO75,'(6)定期点検調書'!$BF$12:$BF$4999,$Y$7),$Y$7,IF(COUNTIFS('(6)定期点検調書'!$B$12:$B$4999,AO75,'(6)定期点検調書'!$BF$12:$BF$4999,$X$7),$X$7,"")))</f>
        <v/>
      </c>
      <c r="AP86" s="465" t="str">
        <f>IF(AP75="","",IF(COUNTIFS('(6)定期点検調書'!$B$12:$B$4999,AP75,'(6)定期点検調書'!$BF$12:$BF$4999,$Y$7),$Y$7,IF(COUNTIFS('(6)定期点検調書'!$B$12:$B$4999,AP75,'(6)定期点検調書'!$BF$12:$BF$4999,$X$7),$X$7,"")))</f>
        <v/>
      </c>
      <c r="AQ86" s="465" t="str">
        <f>IF(AQ75="","",IF(COUNTIFS('(6)定期点検調書'!$B$12:$B$4999,AQ75,'(6)定期点検調書'!$BF$12:$BF$4999,$Y$7),$Y$7,IF(COUNTIFS('(6)定期点検調書'!$B$12:$B$4999,AQ75,'(6)定期点検調書'!$BF$12:$BF$4999,$X$7),$X$7,"")))</f>
        <v/>
      </c>
      <c r="AR86" s="465" t="str">
        <f>IF(AR75="","",IF(COUNTIFS('(6)定期点検調書'!$B$12:$B$4999,AR75,'(6)定期点検調書'!$BF$12:$BF$4999,$Y$7),$Y$7,IF(COUNTIFS('(6)定期点検調書'!$B$12:$B$4999,AR75,'(6)定期点検調書'!$BF$12:$BF$4999,$X$7),$X$7,"")))</f>
        <v/>
      </c>
      <c r="AS86" s="465" t="str">
        <f>IF(AS75="","",IF(COUNTIFS('(6)定期点検調書'!$B$12:$B$4999,AS75,'(6)定期点検調書'!$BF$12:$BF$4999,$Y$7),$Y$7,IF(COUNTIFS('(6)定期点検調書'!$B$12:$B$4999,AS75,'(6)定期点検調書'!$BF$12:$BF$4999,$X$7),$X$7,"")))</f>
        <v/>
      </c>
      <c r="AT86" s="465" t="str">
        <f>IF(AT75="","",IF(COUNTIFS('(6)定期点検調書'!$B$12:$B$4999,AT75,'(6)定期点検調書'!$BF$12:$BF$4999,$Y$7),$Y$7,IF(COUNTIFS('(6)定期点検調書'!$B$12:$B$4999,AT75,'(6)定期点検調書'!$BF$12:$BF$4999,$X$7),$X$7,"")))</f>
        <v/>
      </c>
      <c r="AU86" s="465" t="str">
        <f>IF(AU75="","",IF(COUNTIFS('(6)定期点検調書'!$B$12:$B$4999,AU75,'(6)定期点検調書'!$BF$12:$BF$4999,$Y$7),$Y$7,IF(COUNTIFS('(6)定期点検調書'!$B$12:$B$4999,AU75,'(6)定期点検調書'!$BF$12:$BF$4999,$X$7),$X$7,"")))</f>
        <v/>
      </c>
      <c r="AV86" s="465" t="str">
        <f>IF(AV75="","",IF(COUNTIFS('(6)定期点検調書'!$B$12:$B$4999,AV75,'(6)定期点検調書'!$BF$12:$BF$4999,$Y$7),$Y$7,IF(COUNTIFS('(6)定期点検調書'!$B$12:$B$4999,AV75,'(6)定期点検調書'!$BF$12:$BF$4999,$X$7),$X$7,"")))</f>
        <v/>
      </c>
      <c r="AW86" s="465" t="str">
        <f>IF(AW75="","",IF(COUNTIFS('(6)定期点検調書'!$B$12:$B$4999,AW75,'(6)定期点検調書'!$BF$12:$BF$4999,$Y$7),$Y$7,IF(COUNTIFS('(6)定期点検調書'!$B$12:$B$4999,AW75,'(6)定期点検調書'!$BF$12:$BF$4999,$X$7),$X$7,"")))</f>
        <v/>
      </c>
      <c r="AX86" s="465" t="str">
        <f>IF(AX75="","",IF(COUNTIFS('(6)定期点検調書'!$B$12:$B$4999,AX75,'(6)定期点検調書'!$BF$12:$BF$4999,$Y$7),$Y$7,IF(COUNTIFS('(6)定期点検調書'!$B$12:$B$4999,AX75,'(6)定期点検調書'!$BF$12:$BF$4999,$X$7),$X$7,"")))</f>
        <v/>
      </c>
      <c r="AY86" s="465" t="str">
        <f>IF(AY75="","",IF(COUNTIFS('(6)定期点検調書'!$B$12:$B$4999,AY75,'(6)定期点検調書'!$BF$12:$BF$4999,$Y$7),$Y$7,IF(COUNTIFS('(6)定期点検調書'!$B$12:$B$4999,AY75,'(6)定期点検調書'!$BF$12:$BF$4999,$X$7),$X$7,"")))</f>
        <v/>
      </c>
      <c r="AZ86" s="465" t="str">
        <f>IF(AZ75="","",IF(COUNTIFS('(6)定期点検調書'!$B$12:$B$4999,AZ75,'(6)定期点検調書'!$BF$12:$BF$4999,$Y$7),$Y$7,IF(COUNTIFS('(6)定期点検調書'!$B$12:$B$4999,AZ75,'(6)定期点検調書'!$BF$12:$BF$4999,$X$7),$X$7,"")))</f>
        <v/>
      </c>
      <c r="BA86" s="466" t="str">
        <f>IF(BA75="","",IF(COUNTIFS('(6)定期点検調書'!$B$12:$B$4999,BA75,'(6)定期点検調書'!$BF$12:$BF$4999,$Y$7),$Y$7,IF(COUNTIFS('(6)定期点検調書'!$B$12:$B$4999,BA75,'(6)定期点検調書'!$BF$12:$BF$4999,$X$7),$X$7,"")))</f>
        <v/>
      </c>
    </row>
    <row r="87" spans="2:55" ht="18.75" customHeight="1" x14ac:dyDescent="0.2">
      <c r="B87" s="1841" t="s">
        <v>928</v>
      </c>
      <c r="C87" s="1842"/>
      <c r="D87" s="1842"/>
      <c r="E87" s="1842"/>
      <c r="F87" s="1842"/>
      <c r="G87" s="1843"/>
      <c r="H87" s="467" t="str">
        <f>IF(H75="","",IF(OR(COUNTIFS('(9)附属物点検表'!$L$10:$L$5000,H75,'(9)附属物点検表'!$AN$10:$AN$5000,$AB$7)&gt;=1,COUNTIFS('(9)附属物点検表'!$L$10:$L$5000,H75,'(9)附属物点検表'!$AQ$10:$AQ$5000,$AB$7)&gt;=1),$AB$7,IF(OR(COUNTIFS('(9)附属物点検表'!$L$10:$L$5000,H75,'(9)附属物点検表'!$AN$10:$AN$5000,$AA$7)&gt;=1,COUNTIFS('(9)附属物点検表'!$L$10:$L$5000,H75,'(9)附属物点検表'!$AQ$10:$AQ$5000,$AA$7)&gt;=1),$AA$7,"")))</f>
        <v/>
      </c>
      <c r="I87" s="465" t="str">
        <f>IF(I75="","",IF(OR(COUNTIFS('(9)附属物点検表'!$L$10:$L$5000,I75,'(9)附属物点検表'!$AN$10:$AN$5000,$AB$7)&gt;=1,COUNTIFS('(9)附属物点検表'!$L$10:$L$5000,I75,'(9)附属物点検表'!$AQ$10:$AQ$5000,$AB$7)&gt;=1),$AB$7,IF(OR(COUNTIFS('(9)附属物点検表'!$L$10:$L$5000,I75,'(9)附属物点検表'!$AN$10:$AN$5000,$AA$7)&gt;=1,COUNTIFS('(9)附属物点検表'!$L$10:$L$5000,I75,'(9)附属物点検表'!$AQ$10:$AQ$5000,$AA$7)&gt;=1),$AA$7,"")))</f>
        <v/>
      </c>
      <c r="J87" s="465" t="str">
        <f>IF(J75="","",IF(OR(COUNTIFS('(9)附属物点検表'!$L$10:$L$5000,J75,'(9)附属物点検表'!$AN$10:$AN$5000,$AB$7)&gt;=1,COUNTIFS('(9)附属物点検表'!$L$10:$L$5000,J75,'(9)附属物点検表'!$AQ$10:$AQ$5000,$AB$7)&gt;=1),$AB$7,IF(OR(COUNTIFS('(9)附属物点検表'!$L$10:$L$5000,J75,'(9)附属物点検表'!$AN$10:$AN$5000,$AA$7)&gt;=1,COUNTIFS('(9)附属物点検表'!$L$10:$L$5000,J75,'(9)附属物点検表'!$AQ$10:$AQ$5000,$AA$7)&gt;=1),$AA$7,"")))</f>
        <v/>
      </c>
      <c r="K87" s="465" t="str">
        <f>IF(K75="","",IF(OR(COUNTIFS('(9)附属物点検表'!$L$10:$L$5000,K75,'(9)附属物点検表'!$AN$10:$AN$5000,$AB$7)&gt;=1,COUNTIFS('(9)附属物点検表'!$L$10:$L$5000,K75,'(9)附属物点検表'!$AQ$10:$AQ$5000,$AB$7)&gt;=1),$AB$7,IF(OR(COUNTIFS('(9)附属物点検表'!$L$10:$L$5000,K75,'(9)附属物点検表'!$AN$10:$AN$5000,$AA$7)&gt;=1,COUNTIFS('(9)附属物点検表'!$L$10:$L$5000,K75,'(9)附属物点検表'!$AQ$10:$AQ$5000,$AA$7)&gt;=1),$AA$7,"")))</f>
        <v/>
      </c>
      <c r="L87" s="465" t="str">
        <f>IF(L75="","",IF(OR(COUNTIFS('(9)附属物点検表'!$L$10:$L$5000,L75,'(9)附属物点検表'!$AN$10:$AN$5000,$AB$7)&gt;=1,COUNTIFS('(9)附属物点検表'!$L$10:$L$5000,L75,'(9)附属物点検表'!$AQ$10:$AQ$5000,$AB$7)&gt;=1),$AB$7,IF(OR(COUNTIFS('(9)附属物点検表'!$L$10:$L$5000,L75,'(9)附属物点検表'!$AN$10:$AN$5000,$AA$7)&gt;=1,COUNTIFS('(9)附属物点検表'!$L$10:$L$5000,L75,'(9)附属物点検表'!$AQ$10:$AQ$5000,$AA$7)&gt;=1),$AA$7,"")))</f>
        <v/>
      </c>
      <c r="M87" s="465" t="str">
        <f>IF(M75="","",IF(OR(COUNTIFS('(9)附属物点検表'!$L$10:$L$5000,M75,'(9)附属物点検表'!$AN$10:$AN$5000,$AB$7)&gt;=1,COUNTIFS('(9)附属物点検表'!$L$10:$L$5000,M75,'(9)附属物点検表'!$AQ$10:$AQ$5000,$AB$7)&gt;=1),$AB$7,IF(OR(COUNTIFS('(9)附属物点検表'!$L$10:$L$5000,M75,'(9)附属物点検表'!$AN$10:$AN$5000,$AA$7)&gt;=1,COUNTIFS('(9)附属物点検表'!$L$10:$L$5000,M75,'(9)附属物点検表'!$AQ$10:$AQ$5000,$AA$7)&gt;=1),$AA$7,"")))</f>
        <v/>
      </c>
      <c r="N87" s="465" t="str">
        <f>IF(N75="","",IF(OR(COUNTIFS('(9)附属物点検表'!$L$10:$L$5000,N75,'(9)附属物点検表'!$AN$10:$AN$5000,$AB$7)&gt;=1,COUNTIFS('(9)附属物点検表'!$L$10:$L$5000,N75,'(9)附属物点検表'!$AQ$10:$AQ$5000,$AB$7)&gt;=1),$AB$7,IF(OR(COUNTIFS('(9)附属物点検表'!$L$10:$L$5000,N75,'(9)附属物点検表'!$AN$10:$AN$5000,$AA$7)&gt;=1,COUNTIFS('(9)附属物点検表'!$L$10:$L$5000,N75,'(9)附属物点検表'!$AQ$10:$AQ$5000,$AA$7)&gt;=1),$AA$7,"")))</f>
        <v/>
      </c>
      <c r="O87" s="465" t="str">
        <f>IF(O75="","",IF(OR(COUNTIFS('(9)附属物点検表'!$L$10:$L$5000,O75,'(9)附属物点検表'!$AN$10:$AN$5000,$AB$7)&gt;=1,COUNTIFS('(9)附属物点検表'!$L$10:$L$5000,O75,'(9)附属物点検表'!$AQ$10:$AQ$5000,$AB$7)&gt;=1),$AB$7,IF(OR(COUNTIFS('(9)附属物点検表'!$L$10:$L$5000,O75,'(9)附属物点検表'!$AN$10:$AN$5000,$AA$7)&gt;=1,COUNTIFS('(9)附属物点検表'!$L$10:$L$5000,O75,'(9)附属物点検表'!$AQ$10:$AQ$5000,$AA$7)&gt;=1),$AA$7,"")))</f>
        <v/>
      </c>
      <c r="P87" s="465" t="str">
        <f>IF(P75="","",IF(OR(COUNTIFS('(9)附属物点検表'!$L$10:$L$5000,P75,'(9)附属物点検表'!$AN$10:$AN$5000,$AB$7)&gt;=1,COUNTIFS('(9)附属物点検表'!$L$10:$L$5000,P75,'(9)附属物点検表'!$AQ$10:$AQ$5000,$AB$7)&gt;=1),$AB$7,IF(OR(COUNTIFS('(9)附属物点検表'!$L$10:$L$5000,P75,'(9)附属物点検表'!$AN$10:$AN$5000,$AA$7)&gt;=1,COUNTIFS('(9)附属物点検表'!$L$10:$L$5000,P75,'(9)附属物点検表'!$AQ$10:$AQ$5000,$AA$7)&gt;=1),$AA$7,"")))</f>
        <v/>
      </c>
      <c r="Q87" s="465" t="str">
        <f>IF(Q75="","",IF(OR(COUNTIFS('(9)附属物点検表'!$L$10:$L$5000,Q75,'(9)附属物点検表'!$AN$10:$AN$5000,$AB$7)&gt;=1,COUNTIFS('(9)附属物点検表'!$L$10:$L$5000,Q75,'(9)附属物点検表'!$AQ$10:$AQ$5000,$AB$7)&gt;=1),$AB$7,IF(OR(COUNTIFS('(9)附属物点検表'!$L$10:$L$5000,Q75,'(9)附属物点検表'!$AN$10:$AN$5000,$AA$7)&gt;=1,COUNTIFS('(9)附属物点検表'!$L$10:$L$5000,Q75,'(9)附属物点検表'!$AQ$10:$AQ$5000,$AA$7)&gt;=1),$AA$7,"")))</f>
        <v/>
      </c>
      <c r="R87" s="465" t="str">
        <f>IF(R75="","",IF(OR(COUNTIFS('(9)附属物点検表'!$L$10:$L$5000,R75,'(9)附属物点検表'!$AN$10:$AN$5000,$AB$7)&gt;=1,COUNTIFS('(9)附属物点検表'!$L$10:$L$5000,R75,'(9)附属物点検表'!$AQ$10:$AQ$5000,$AB$7)&gt;=1),$AB$7,IF(OR(COUNTIFS('(9)附属物点検表'!$L$10:$L$5000,R75,'(9)附属物点検表'!$AN$10:$AN$5000,$AA$7)&gt;=1,COUNTIFS('(9)附属物点検表'!$L$10:$L$5000,R75,'(9)附属物点検表'!$AQ$10:$AQ$5000,$AA$7)&gt;=1),$AA$7,"")))</f>
        <v/>
      </c>
      <c r="S87" s="465" t="str">
        <f>IF(S75="","",IF(OR(COUNTIFS('(9)附属物点検表'!$L$10:$L$5000,S75,'(9)附属物点検表'!$AN$10:$AN$5000,$AB$7)&gt;=1,COUNTIFS('(9)附属物点検表'!$L$10:$L$5000,S75,'(9)附属物点検表'!$AQ$10:$AQ$5000,$AB$7)&gt;=1),$AB$7,IF(OR(COUNTIFS('(9)附属物点検表'!$L$10:$L$5000,S75,'(9)附属物点検表'!$AN$10:$AN$5000,$AA$7)&gt;=1,COUNTIFS('(9)附属物点検表'!$L$10:$L$5000,S75,'(9)附属物点検表'!$AQ$10:$AQ$5000,$AA$7)&gt;=1),$AA$7,"")))</f>
        <v/>
      </c>
      <c r="T87" s="465" t="str">
        <f>IF(T75="","",IF(OR(COUNTIFS('(9)附属物点検表'!$L$10:$L$5000,T75,'(9)附属物点検表'!$AN$10:$AN$5000,$AB$7)&gt;=1,COUNTIFS('(9)附属物点検表'!$L$10:$L$5000,T75,'(9)附属物点検表'!$AQ$10:$AQ$5000,$AB$7)&gt;=1),$AB$7,IF(OR(COUNTIFS('(9)附属物点検表'!$L$10:$L$5000,T75,'(9)附属物点検表'!$AN$10:$AN$5000,$AA$7)&gt;=1,COUNTIFS('(9)附属物点検表'!$L$10:$L$5000,T75,'(9)附属物点検表'!$AQ$10:$AQ$5000,$AA$7)&gt;=1),$AA$7,"")))</f>
        <v/>
      </c>
      <c r="U87" s="465" t="str">
        <f>IF(U75="","",IF(OR(COUNTIFS('(9)附属物点検表'!$L$10:$L$5000,U75,'(9)附属物点検表'!$AN$10:$AN$5000,$AB$7)&gt;=1,COUNTIFS('(9)附属物点検表'!$L$10:$L$5000,U75,'(9)附属物点検表'!$AQ$10:$AQ$5000,$AB$7)&gt;=1),$AB$7,IF(OR(COUNTIFS('(9)附属物点検表'!$L$10:$L$5000,U75,'(9)附属物点検表'!$AN$10:$AN$5000,$AA$7)&gt;=1,COUNTIFS('(9)附属物点検表'!$L$10:$L$5000,U75,'(9)附属物点検表'!$AQ$10:$AQ$5000,$AA$7)&gt;=1),$AA$7,"")))</f>
        <v/>
      </c>
      <c r="V87" s="465" t="str">
        <f>IF(V75="","",IF(OR(COUNTIFS('(9)附属物点検表'!$L$10:$L$5000,V75,'(9)附属物点検表'!$AN$10:$AN$5000,$AB$7)&gt;=1,COUNTIFS('(9)附属物点検表'!$L$10:$L$5000,V75,'(9)附属物点検表'!$AQ$10:$AQ$5000,$AB$7)&gt;=1),$AB$7,IF(OR(COUNTIFS('(9)附属物点検表'!$L$10:$L$5000,V75,'(9)附属物点検表'!$AN$10:$AN$5000,$AA$7)&gt;=1,COUNTIFS('(9)附属物点検表'!$L$10:$L$5000,V75,'(9)附属物点検表'!$AQ$10:$AQ$5000,$AA$7)&gt;=1),$AA$7,"")))</f>
        <v/>
      </c>
      <c r="W87" s="465" t="str">
        <f>IF(W75="","",IF(OR(COUNTIFS('(9)附属物点検表'!$L$10:$L$5000,W75,'(9)附属物点検表'!$AN$10:$AN$5000,$AB$7)&gt;=1,COUNTIFS('(9)附属物点検表'!$L$10:$L$5000,W75,'(9)附属物点検表'!$AQ$10:$AQ$5000,$AB$7)&gt;=1),$AB$7,IF(OR(COUNTIFS('(9)附属物点検表'!$L$10:$L$5000,W75,'(9)附属物点検表'!$AN$10:$AN$5000,$AA$7)&gt;=1,COUNTIFS('(9)附属物点検表'!$L$10:$L$5000,W75,'(9)附属物点検表'!$AQ$10:$AQ$5000,$AA$7)&gt;=1),$AA$7,"")))</f>
        <v/>
      </c>
      <c r="X87" s="465" t="str">
        <f>IF(X75="","",IF(OR(COUNTIFS('(9)附属物点検表'!$L$10:$L$5000,X75,'(9)附属物点検表'!$AN$10:$AN$5000,$AB$7)&gt;=1,COUNTIFS('(9)附属物点検表'!$L$10:$L$5000,X75,'(9)附属物点検表'!$AQ$10:$AQ$5000,$AB$7)&gt;=1),$AB$7,IF(OR(COUNTIFS('(9)附属物点検表'!$L$10:$L$5000,X75,'(9)附属物点検表'!$AN$10:$AN$5000,$AA$7)&gt;=1,COUNTIFS('(9)附属物点検表'!$L$10:$L$5000,X75,'(9)附属物点検表'!$AQ$10:$AQ$5000,$AA$7)&gt;=1),$AA$7,"")))</f>
        <v/>
      </c>
      <c r="Y87" s="465" t="str">
        <f>IF(Y75="","",IF(OR(COUNTIFS('(9)附属物点検表'!$L$10:$L$5000,Y75,'(9)附属物点検表'!$AN$10:$AN$5000,$AB$7)&gt;=1,COUNTIFS('(9)附属物点検表'!$L$10:$L$5000,Y75,'(9)附属物点検表'!$AQ$10:$AQ$5000,$AB$7)&gt;=1),$AB$7,IF(OR(COUNTIFS('(9)附属物点検表'!$L$10:$L$5000,Y75,'(9)附属物点検表'!$AN$10:$AN$5000,$AA$7)&gt;=1,COUNTIFS('(9)附属物点検表'!$L$10:$L$5000,Y75,'(9)附属物点検表'!$AQ$10:$AQ$5000,$AA$7)&gt;=1),$AA$7,"")))</f>
        <v/>
      </c>
      <c r="Z87" s="465" t="str">
        <f>IF(Z75="","",IF(OR(COUNTIFS('(9)附属物点検表'!$L$10:$L$5000,Z75,'(9)附属物点検表'!$AN$10:$AN$5000,$AB$7)&gt;=1,COUNTIFS('(9)附属物点検表'!$L$10:$L$5000,Z75,'(9)附属物点検表'!$AQ$10:$AQ$5000,$AB$7)&gt;=1),$AB$7,IF(OR(COUNTIFS('(9)附属物点検表'!$L$10:$L$5000,Z75,'(9)附属物点検表'!$AN$10:$AN$5000,$AA$7)&gt;=1,COUNTIFS('(9)附属物点検表'!$L$10:$L$5000,Z75,'(9)附属物点検表'!$AQ$10:$AQ$5000,$AA$7)&gt;=1),$AA$7,"")))</f>
        <v/>
      </c>
      <c r="AA87" s="465" t="str">
        <f>IF(AA75="","",IF(OR(COUNTIFS('(9)附属物点検表'!$L$10:$L$5000,AA75,'(9)附属物点検表'!$AN$10:$AN$5000,$AB$7)&gt;=1,COUNTIFS('(9)附属物点検表'!$L$10:$L$5000,AA75,'(9)附属物点検表'!$AQ$10:$AQ$5000,$AB$7)&gt;=1),$AB$7,IF(OR(COUNTIFS('(9)附属物点検表'!$L$10:$L$5000,AA75,'(9)附属物点検表'!$AN$10:$AN$5000,$AA$7)&gt;=1,COUNTIFS('(9)附属物点検表'!$L$10:$L$5000,AA75,'(9)附属物点検表'!$AQ$10:$AQ$5000,$AA$7)&gt;=1),$AA$7,"")))</f>
        <v/>
      </c>
      <c r="AB87" s="465" t="str">
        <f>IF(AB75="","",IF(OR(COUNTIFS('(9)附属物点検表'!$L$10:$L$5000,AB75,'(9)附属物点検表'!$AN$10:$AN$5000,$AB$7)&gt;=1,COUNTIFS('(9)附属物点検表'!$L$10:$L$5000,AB75,'(9)附属物点検表'!$AQ$10:$AQ$5000,$AB$7)&gt;=1),$AB$7,IF(OR(COUNTIFS('(9)附属物点検表'!$L$10:$L$5000,AB75,'(9)附属物点検表'!$AN$10:$AN$5000,$AA$7)&gt;=1,COUNTIFS('(9)附属物点検表'!$L$10:$L$5000,AB75,'(9)附属物点検表'!$AQ$10:$AQ$5000,$AA$7)&gt;=1),$AA$7,"")))</f>
        <v/>
      </c>
      <c r="AC87" s="465" t="str">
        <f>IF(AC75="","",IF(OR(COUNTIFS('(9)附属物点検表'!$L$10:$L$5000,AC75,'(9)附属物点検表'!$AN$10:$AN$5000,$AB$7)&gt;=1,COUNTIFS('(9)附属物点検表'!$L$10:$L$5000,AC75,'(9)附属物点検表'!$AQ$10:$AQ$5000,$AB$7)&gt;=1),$AB$7,IF(OR(COUNTIFS('(9)附属物点検表'!$L$10:$L$5000,AC75,'(9)附属物点検表'!$AN$10:$AN$5000,$AA$7)&gt;=1,COUNTIFS('(9)附属物点検表'!$L$10:$L$5000,AC75,'(9)附属物点検表'!$AQ$10:$AQ$5000,$AA$7)&gt;=1),$AA$7,"")))</f>
        <v/>
      </c>
      <c r="AD87" s="465" t="str">
        <f>IF(AD75="","",IF(OR(COUNTIFS('(9)附属物点検表'!$L$10:$L$5000,AD75,'(9)附属物点検表'!$AN$10:$AN$5000,$AB$7)&gt;=1,COUNTIFS('(9)附属物点検表'!$L$10:$L$5000,AD75,'(9)附属物点検表'!$AQ$10:$AQ$5000,$AB$7)&gt;=1),$AB$7,IF(OR(COUNTIFS('(9)附属物点検表'!$L$10:$L$5000,AD75,'(9)附属物点検表'!$AN$10:$AN$5000,$AA$7)&gt;=1,COUNTIFS('(9)附属物点検表'!$L$10:$L$5000,AD75,'(9)附属物点検表'!$AQ$10:$AQ$5000,$AA$7)&gt;=1),$AA$7,"")))</f>
        <v/>
      </c>
      <c r="AE87" s="465" t="str">
        <f>IF(AE75="","",IF(OR(COUNTIFS('(9)附属物点検表'!$L$10:$L$5000,AE75,'(9)附属物点検表'!$AN$10:$AN$5000,$AB$7)&gt;=1,COUNTIFS('(9)附属物点検表'!$L$10:$L$5000,AE75,'(9)附属物点検表'!$AQ$10:$AQ$5000,$AB$7)&gt;=1),$AB$7,IF(OR(COUNTIFS('(9)附属物点検表'!$L$10:$L$5000,AE75,'(9)附属物点検表'!$AN$10:$AN$5000,$AA$7)&gt;=1,COUNTIFS('(9)附属物点検表'!$L$10:$L$5000,AE75,'(9)附属物点検表'!$AQ$10:$AQ$5000,$AA$7)&gt;=1),$AA$7,"")))</f>
        <v/>
      </c>
      <c r="AF87" s="465" t="str">
        <f>IF(AF75="","",IF(OR(COUNTIFS('(9)附属物点検表'!$L$10:$L$5000,AF75,'(9)附属物点検表'!$AN$10:$AN$5000,$AB$7)&gt;=1,COUNTIFS('(9)附属物点検表'!$L$10:$L$5000,AF75,'(9)附属物点検表'!$AQ$10:$AQ$5000,$AB$7)&gt;=1),$AB$7,IF(OR(COUNTIFS('(9)附属物点検表'!$L$10:$L$5000,AF75,'(9)附属物点検表'!$AN$10:$AN$5000,$AA$7)&gt;=1,COUNTIFS('(9)附属物点検表'!$L$10:$L$5000,AF75,'(9)附属物点検表'!$AQ$10:$AQ$5000,$AA$7)&gt;=1),$AA$7,"")))</f>
        <v/>
      </c>
      <c r="AG87" s="465" t="str">
        <f>IF(AG75="","",IF(OR(COUNTIFS('(9)附属物点検表'!$L$10:$L$5000,AG75,'(9)附属物点検表'!$AN$10:$AN$5000,$AB$7)&gt;=1,COUNTIFS('(9)附属物点検表'!$L$10:$L$5000,AG75,'(9)附属物点検表'!$AQ$10:$AQ$5000,$AB$7)&gt;=1),$AB$7,IF(OR(COUNTIFS('(9)附属物点検表'!$L$10:$L$5000,AG75,'(9)附属物点検表'!$AN$10:$AN$5000,$AA$7)&gt;=1,COUNTIFS('(9)附属物点検表'!$L$10:$L$5000,AG75,'(9)附属物点検表'!$AQ$10:$AQ$5000,$AA$7)&gt;=1),$AA$7,"")))</f>
        <v/>
      </c>
      <c r="AH87" s="465" t="str">
        <f>IF(AH75="","",IF(OR(COUNTIFS('(9)附属物点検表'!$L$10:$L$5000,AH75,'(9)附属物点検表'!$AN$10:$AN$5000,$AB$7)&gt;=1,COUNTIFS('(9)附属物点検表'!$L$10:$L$5000,AH75,'(9)附属物点検表'!$AQ$10:$AQ$5000,$AB$7)&gt;=1),$AB$7,IF(OR(COUNTIFS('(9)附属物点検表'!$L$10:$L$5000,AH75,'(9)附属物点検表'!$AN$10:$AN$5000,$AA$7)&gt;=1,COUNTIFS('(9)附属物点検表'!$L$10:$L$5000,AH75,'(9)附属物点検表'!$AQ$10:$AQ$5000,$AA$7)&gt;=1),$AA$7,"")))</f>
        <v/>
      </c>
      <c r="AI87" s="465" t="str">
        <f>IF(AI75="","",IF(OR(COUNTIFS('(9)附属物点検表'!$L$10:$L$5000,AI75,'(9)附属物点検表'!$AN$10:$AN$5000,$AB$7)&gt;=1,COUNTIFS('(9)附属物点検表'!$L$10:$L$5000,AI75,'(9)附属物点検表'!$AQ$10:$AQ$5000,$AB$7)&gt;=1),$AB$7,IF(OR(COUNTIFS('(9)附属物点検表'!$L$10:$L$5000,AI75,'(9)附属物点検表'!$AN$10:$AN$5000,$AA$7)&gt;=1,COUNTIFS('(9)附属物点検表'!$L$10:$L$5000,AI75,'(9)附属物点検表'!$AQ$10:$AQ$5000,$AA$7)&gt;=1),$AA$7,"")))</f>
        <v/>
      </c>
      <c r="AJ87" s="465" t="str">
        <f>IF(AJ75="","",IF(OR(COUNTIFS('(9)附属物点検表'!$L$10:$L$5000,AJ75,'(9)附属物点検表'!$AN$10:$AN$5000,$AB$7)&gt;=1,COUNTIFS('(9)附属物点検表'!$L$10:$L$5000,AJ75,'(9)附属物点検表'!$AQ$10:$AQ$5000,$AB$7)&gt;=1),$AB$7,IF(OR(COUNTIFS('(9)附属物点検表'!$L$10:$L$5000,AJ75,'(9)附属物点検表'!$AN$10:$AN$5000,$AA$7)&gt;=1,COUNTIFS('(9)附属物点検表'!$L$10:$L$5000,AJ75,'(9)附属物点検表'!$AQ$10:$AQ$5000,$AA$7)&gt;=1),$AA$7,"")))</f>
        <v/>
      </c>
      <c r="AK87" s="465" t="str">
        <f>IF(AK75="","",IF(OR(COUNTIFS('(9)附属物点検表'!$L$10:$L$5000,AK75,'(9)附属物点検表'!$AN$10:$AN$5000,$AB$7)&gt;=1,COUNTIFS('(9)附属物点検表'!$L$10:$L$5000,AK75,'(9)附属物点検表'!$AQ$10:$AQ$5000,$AB$7)&gt;=1),$AB$7,IF(OR(COUNTIFS('(9)附属物点検表'!$L$10:$L$5000,AK75,'(9)附属物点検表'!$AN$10:$AN$5000,$AA$7)&gt;=1,COUNTIFS('(9)附属物点検表'!$L$10:$L$5000,AK75,'(9)附属物点検表'!$AQ$10:$AQ$5000,$AA$7)&gt;=1),$AA$7,"")))</f>
        <v/>
      </c>
      <c r="AL87" s="465" t="str">
        <f>IF(AL75="","",IF(OR(COUNTIFS('(9)附属物点検表'!$L$10:$L$5000,AL75,'(9)附属物点検表'!$AN$10:$AN$5000,$AB$7)&gt;=1,COUNTIFS('(9)附属物点検表'!$L$10:$L$5000,AL75,'(9)附属物点検表'!$AQ$10:$AQ$5000,$AB$7)&gt;=1),$AB$7,IF(OR(COUNTIFS('(9)附属物点検表'!$L$10:$L$5000,AL75,'(9)附属物点検表'!$AN$10:$AN$5000,$AA$7)&gt;=1,COUNTIFS('(9)附属物点検表'!$L$10:$L$5000,AL75,'(9)附属物点検表'!$AQ$10:$AQ$5000,$AA$7)&gt;=1),$AA$7,"")))</f>
        <v/>
      </c>
      <c r="AM87" s="465" t="str">
        <f>IF(AM75="","",IF(OR(COUNTIFS('(9)附属物点検表'!$L$10:$L$5000,AM75,'(9)附属物点検表'!$AN$10:$AN$5000,$AB$7)&gt;=1,COUNTIFS('(9)附属物点検表'!$L$10:$L$5000,AM75,'(9)附属物点検表'!$AQ$10:$AQ$5000,$AB$7)&gt;=1),$AB$7,IF(OR(COUNTIFS('(9)附属物点検表'!$L$10:$L$5000,AM75,'(9)附属物点検表'!$AN$10:$AN$5000,$AA$7)&gt;=1,COUNTIFS('(9)附属物点検表'!$L$10:$L$5000,AM75,'(9)附属物点検表'!$AQ$10:$AQ$5000,$AA$7)&gt;=1),$AA$7,"")))</f>
        <v/>
      </c>
      <c r="AN87" s="465" t="str">
        <f>IF(AN75="","",IF(OR(COUNTIFS('(9)附属物点検表'!$L$10:$L$5000,AN75,'(9)附属物点検表'!$AN$10:$AN$5000,$AB$7)&gt;=1,COUNTIFS('(9)附属物点検表'!$L$10:$L$5000,AN75,'(9)附属物点検表'!$AQ$10:$AQ$5000,$AB$7)&gt;=1),$AB$7,IF(OR(COUNTIFS('(9)附属物点検表'!$L$10:$L$5000,AN75,'(9)附属物点検表'!$AN$10:$AN$5000,$AA$7)&gt;=1,COUNTIFS('(9)附属物点検表'!$L$10:$L$5000,AN75,'(9)附属物点検表'!$AQ$10:$AQ$5000,$AA$7)&gt;=1),$AA$7,"")))</f>
        <v/>
      </c>
      <c r="AO87" s="465" t="str">
        <f>IF(AO75="","",IF(OR(COUNTIFS('(9)附属物点検表'!$L$10:$L$5000,AO75,'(9)附属物点検表'!$AN$10:$AN$5000,$AB$7)&gt;=1,COUNTIFS('(9)附属物点検表'!$L$10:$L$5000,AO75,'(9)附属物点検表'!$AQ$10:$AQ$5000,$AB$7)&gt;=1),$AB$7,IF(OR(COUNTIFS('(9)附属物点検表'!$L$10:$L$5000,AO75,'(9)附属物点検表'!$AN$10:$AN$5000,$AA$7)&gt;=1,COUNTIFS('(9)附属物点検表'!$L$10:$L$5000,AO75,'(9)附属物点検表'!$AQ$10:$AQ$5000,$AA$7)&gt;=1),$AA$7,"")))</f>
        <v/>
      </c>
      <c r="AP87" s="465" t="str">
        <f>IF(AP75="","",IF(OR(COUNTIFS('(9)附属物点検表'!$L$10:$L$5000,AP75,'(9)附属物点検表'!$AN$10:$AN$5000,$AB$7)&gt;=1,COUNTIFS('(9)附属物点検表'!$L$10:$L$5000,AP75,'(9)附属物点検表'!$AQ$10:$AQ$5000,$AB$7)&gt;=1),$AB$7,IF(OR(COUNTIFS('(9)附属物点検表'!$L$10:$L$5000,AP75,'(9)附属物点検表'!$AN$10:$AN$5000,$AA$7)&gt;=1,COUNTIFS('(9)附属物点検表'!$L$10:$L$5000,AP75,'(9)附属物点検表'!$AQ$10:$AQ$5000,$AA$7)&gt;=1),$AA$7,"")))</f>
        <v/>
      </c>
      <c r="AQ87" s="465" t="str">
        <f>IF(AQ75="","",IF(OR(COUNTIFS('(9)附属物点検表'!$L$10:$L$5000,AQ75,'(9)附属物点検表'!$AN$10:$AN$5000,$AB$7)&gt;=1,COUNTIFS('(9)附属物点検表'!$L$10:$L$5000,AQ75,'(9)附属物点検表'!$AQ$10:$AQ$5000,$AB$7)&gt;=1),$AB$7,IF(OR(COUNTIFS('(9)附属物点検表'!$L$10:$L$5000,AQ75,'(9)附属物点検表'!$AN$10:$AN$5000,$AA$7)&gt;=1,COUNTIFS('(9)附属物点検表'!$L$10:$L$5000,AQ75,'(9)附属物点検表'!$AQ$10:$AQ$5000,$AA$7)&gt;=1),$AA$7,"")))</f>
        <v/>
      </c>
      <c r="AR87" s="465" t="str">
        <f>IF(AR75="","",IF(OR(COUNTIFS('(9)附属物点検表'!$L$10:$L$5000,AR75,'(9)附属物点検表'!$AN$10:$AN$5000,$AB$7)&gt;=1,COUNTIFS('(9)附属物点検表'!$L$10:$L$5000,AR75,'(9)附属物点検表'!$AQ$10:$AQ$5000,$AB$7)&gt;=1),$AB$7,IF(OR(COUNTIFS('(9)附属物点検表'!$L$10:$L$5000,AR75,'(9)附属物点検表'!$AN$10:$AN$5000,$AA$7)&gt;=1,COUNTIFS('(9)附属物点検表'!$L$10:$L$5000,AR75,'(9)附属物点検表'!$AQ$10:$AQ$5000,$AA$7)&gt;=1),$AA$7,"")))</f>
        <v/>
      </c>
      <c r="AS87" s="465" t="str">
        <f>IF(AS75="","",IF(OR(COUNTIFS('(9)附属物点検表'!$L$10:$L$5000,AS75,'(9)附属物点検表'!$AN$10:$AN$5000,$AB$7)&gt;=1,COUNTIFS('(9)附属物点検表'!$L$10:$L$5000,AS75,'(9)附属物点検表'!$AQ$10:$AQ$5000,$AB$7)&gt;=1),$AB$7,IF(OR(COUNTIFS('(9)附属物点検表'!$L$10:$L$5000,AS75,'(9)附属物点検表'!$AN$10:$AN$5000,$AA$7)&gt;=1,COUNTIFS('(9)附属物点検表'!$L$10:$L$5000,AS75,'(9)附属物点検表'!$AQ$10:$AQ$5000,$AA$7)&gt;=1),$AA$7,"")))</f>
        <v/>
      </c>
      <c r="AT87" s="465" t="str">
        <f>IF(AT75="","",IF(OR(COUNTIFS('(9)附属物点検表'!$L$10:$L$5000,AT75,'(9)附属物点検表'!$AN$10:$AN$5000,$AB$7)&gt;=1,COUNTIFS('(9)附属物点検表'!$L$10:$L$5000,AT75,'(9)附属物点検表'!$AQ$10:$AQ$5000,$AB$7)&gt;=1),$AB$7,IF(OR(COUNTIFS('(9)附属物点検表'!$L$10:$L$5000,AT75,'(9)附属物点検表'!$AN$10:$AN$5000,$AA$7)&gt;=1,COUNTIFS('(9)附属物点検表'!$L$10:$L$5000,AT75,'(9)附属物点検表'!$AQ$10:$AQ$5000,$AA$7)&gt;=1),$AA$7,"")))</f>
        <v/>
      </c>
      <c r="AU87" s="465" t="str">
        <f>IF(AU75="","",IF(OR(COUNTIFS('(9)附属物点検表'!$L$10:$L$5000,AU75,'(9)附属物点検表'!$AN$10:$AN$5000,$AB$7)&gt;=1,COUNTIFS('(9)附属物点検表'!$L$10:$L$5000,AU75,'(9)附属物点検表'!$AQ$10:$AQ$5000,$AB$7)&gt;=1),$AB$7,IF(OR(COUNTIFS('(9)附属物点検表'!$L$10:$L$5000,AU75,'(9)附属物点検表'!$AN$10:$AN$5000,$AA$7)&gt;=1,COUNTIFS('(9)附属物点検表'!$L$10:$L$5000,AU75,'(9)附属物点検表'!$AQ$10:$AQ$5000,$AA$7)&gt;=1),$AA$7,"")))</f>
        <v/>
      </c>
      <c r="AV87" s="465" t="str">
        <f>IF(AV75="","",IF(OR(COUNTIFS('(9)附属物点検表'!$L$10:$L$5000,AV75,'(9)附属物点検表'!$AN$10:$AN$5000,$AB$7)&gt;=1,COUNTIFS('(9)附属物点検表'!$L$10:$L$5000,AV75,'(9)附属物点検表'!$AQ$10:$AQ$5000,$AB$7)&gt;=1),$AB$7,IF(OR(COUNTIFS('(9)附属物点検表'!$L$10:$L$5000,AV75,'(9)附属物点検表'!$AN$10:$AN$5000,$AA$7)&gt;=1,COUNTIFS('(9)附属物点検表'!$L$10:$L$5000,AV75,'(9)附属物点検表'!$AQ$10:$AQ$5000,$AA$7)&gt;=1),$AA$7,"")))</f>
        <v/>
      </c>
      <c r="AW87" s="465" t="str">
        <f>IF(AW75="","",IF(OR(COUNTIFS('(9)附属物点検表'!$L$10:$L$5000,AW75,'(9)附属物点検表'!$AN$10:$AN$5000,$AB$7)&gt;=1,COUNTIFS('(9)附属物点検表'!$L$10:$L$5000,AW75,'(9)附属物点検表'!$AQ$10:$AQ$5000,$AB$7)&gt;=1),$AB$7,IF(OR(COUNTIFS('(9)附属物点検表'!$L$10:$L$5000,AW75,'(9)附属物点検表'!$AN$10:$AN$5000,$AA$7)&gt;=1,COUNTIFS('(9)附属物点検表'!$L$10:$L$5000,AW75,'(9)附属物点検表'!$AQ$10:$AQ$5000,$AA$7)&gt;=1),$AA$7,"")))</f>
        <v/>
      </c>
      <c r="AX87" s="465" t="str">
        <f>IF(AX75="","",IF(OR(COUNTIFS('(9)附属物点検表'!$L$10:$L$5000,AX75,'(9)附属物点検表'!$AN$10:$AN$5000,$AB$7)&gt;=1,COUNTIFS('(9)附属物点検表'!$L$10:$L$5000,AX75,'(9)附属物点検表'!$AQ$10:$AQ$5000,$AB$7)&gt;=1),$AB$7,IF(OR(COUNTIFS('(9)附属物点検表'!$L$10:$L$5000,AX75,'(9)附属物点検表'!$AN$10:$AN$5000,$AA$7)&gt;=1,COUNTIFS('(9)附属物点検表'!$L$10:$L$5000,AX75,'(9)附属物点検表'!$AQ$10:$AQ$5000,$AA$7)&gt;=1),$AA$7,"")))</f>
        <v/>
      </c>
      <c r="AY87" s="465" t="str">
        <f>IF(AY75="","",IF(OR(COUNTIFS('(9)附属物点検表'!$L$10:$L$5000,AY75,'(9)附属物点検表'!$AN$10:$AN$5000,$AB$7)&gt;=1,COUNTIFS('(9)附属物点検表'!$L$10:$L$5000,AY75,'(9)附属物点検表'!$AQ$10:$AQ$5000,$AB$7)&gt;=1),$AB$7,IF(OR(COUNTIFS('(9)附属物点検表'!$L$10:$L$5000,AY75,'(9)附属物点検表'!$AN$10:$AN$5000,$AA$7)&gt;=1,COUNTIFS('(9)附属物点検表'!$L$10:$L$5000,AY75,'(9)附属物点検表'!$AQ$10:$AQ$5000,$AA$7)&gt;=1),$AA$7,"")))</f>
        <v/>
      </c>
      <c r="AZ87" s="465" t="str">
        <f>IF(AZ75="","",IF(OR(COUNTIFS('(9)附属物点検表'!$L$10:$L$5000,AZ75,'(9)附属物点検表'!$AN$10:$AN$5000,$AB$7)&gt;=1,COUNTIFS('(9)附属物点検表'!$L$10:$L$5000,AZ75,'(9)附属物点検表'!$AQ$10:$AQ$5000,$AB$7)&gt;=1),$AB$7,IF(OR(COUNTIFS('(9)附属物点検表'!$L$10:$L$5000,AZ75,'(9)附属物点検表'!$AN$10:$AN$5000,$AA$7)&gt;=1,COUNTIFS('(9)附属物点検表'!$L$10:$L$5000,AZ75,'(9)附属物点検表'!$AQ$10:$AQ$5000,$AA$7)&gt;=1),$AA$7,"")))</f>
        <v/>
      </c>
      <c r="BA87" s="466" t="str">
        <f>IF(BA75="","",IF(OR(COUNTIFS('(9)附属物点検表'!$L$10:$L$5000,BA75,'(9)附属物点検表'!$AN$10:$AN$5000,$AB$7)&gt;=1,COUNTIFS('(9)附属物点検表'!$L$10:$L$5000,BA75,'(9)附属物点検表'!$AQ$10:$AQ$5000,$AB$7)&gt;=1),$AB$7,IF(OR(COUNTIFS('(9)附属物点検表'!$L$10:$L$5000,BA75,'(9)附属物点検表'!$AN$10:$AN$5000,$AA$7)&gt;=1,COUNTIFS('(9)附属物点検表'!$L$10:$L$5000,BA75,'(9)附属物点検表'!$AQ$10:$AQ$5000,$AA$7)&gt;=1),$AA$7,"")))</f>
        <v/>
      </c>
      <c r="BC87" s="1"/>
    </row>
    <row r="88" spans="2:55" ht="18.75" customHeight="1" x14ac:dyDescent="0.2">
      <c r="B88" s="65"/>
      <c r="C88" s="65"/>
      <c r="D88" s="65"/>
      <c r="E88" s="65"/>
      <c r="F88" s="65"/>
      <c r="G88" s="65"/>
      <c r="H88" s="65"/>
      <c r="I88" s="65"/>
      <c r="M88" s="204"/>
      <c r="N88" s="204"/>
      <c r="O88" s="204"/>
      <c r="P88" s="204"/>
      <c r="Q88" s="204"/>
      <c r="R88" s="204"/>
      <c r="S88" s="204"/>
      <c r="T88" s="204"/>
      <c r="U88" s="204"/>
      <c r="V88" s="204"/>
      <c r="W88" s="204"/>
      <c r="X88" s="204"/>
      <c r="Y88" s="204"/>
      <c r="Z88" s="204"/>
      <c r="AA88" s="204"/>
      <c r="AB88" s="204"/>
      <c r="AC88" s="204"/>
      <c r="AD88" s="204"/>
      <c r="AE88" s="204"/>
      <c r="AF88" s="204"/>
      <c r="AG88" s="204"/>
      <c r="AH88" s="204"/>
      <c r="AI88" s="204"/>
      <c r="AJ88" s="204"/>
      <c r="AK88" s="204"/>
      <c r="AL88" s="204"/>
      <c r="AM88" s="204"/>
      <c r="AN88" s="204"/>
      <c r="AO88" s="204"/>
      <c r="AP88" s="204"/>
      <c r="AQ88" s="204"/>
      <c r="AR88" s="204"/>
      <c r="AS88" s="204"/>
      <c r="AW88" s="204"/>
      <c r="AX88" s="204"/>
    </row>
    <row r="89" spans="2:55" ht="18.75" customHeight="1" thickBot="1" x14ac:dyDescent="0.25">
      <c r="B89" s="1856" t="s">
        <v>547</v>
      </c>
      <c r="C89" s="1857"/>
      <c r="D89" s="1857"/>
      <c r="E89" s="1857"/>
      <c r="F89" s="1857"/>
      <c r="G89" s="1858"/>
      <c r="H89" s="469">
        <f>IF($N$3=BA75,"PE",IF(BA75="PE","",IF(BA75="","",BA75+1)))</f>
        <v>230</v>
      </c>
      <c r="I89" s="470">
        <f t="shared" ref="I89:BA89" si="10">IF($N$3=H89,"PE",IF(H89="PE","",IF(H89="","",H89+1)))</f>
        <v>231</v>
      </c>
      <c r="J89" s="470">
        <f t="shared" si="10"/>
        <v>232</v>
      </c>
      <c r="K89" s="470">
        <f t="shared" si="10"/>
        <v>233</v>
      </c>
      <c r="L89" s="470">
        <f t="shared" si="10"/>
        <v>234</v>
      </c>
      <c r="M89" s="470">
        <f t="shared" si="10"/>
        <v>235</v>
      </c>
      <c r="N89" s="470">
        <f t="shared" si="10"/>
        <v>236</v>
      </c>
      <c r="O89" s="470">
        <f t="shared" si="10"/>
        <v>237</v>
      </c>
      <c r="P89" s="470">
        <f t="shared" si="10"/>
        <v>238</v>
      </c>
      <c r="Q89" s="470">
        <f t="shared" si="10"/>
        <v>239</v>
      </c>
      <c r="R89" s="470">
        <f t="shared" si="10"/>
        <v>240</v>
      </c>
      <c r="S89" s="470">
        <f t="shared" si="10"/>
        <v>241</v>
      </c>
      <c r="T89" s="470">
        <f t="shared" si="10"/>
        <v>242</v>
      </c>
      <c r="U89" s="470">
        <f t="shared" si="10"/>
        <v>243</v>
      </c>
      <c r="V89" s="470">
        <f t="shared" si="10"/>
        <v>244</v>
      </c>
      <c r="W89" s="470">
        <f t="shared" si="10"/>
        <v>245</v>
      </c>
      <c r="X89" s="470">
        <f t="shared" si="10"/>
        <v>246</v>
      </c>
      <c r="Y89" s="470">
        <f t="shared" si="10"/>
        <v>247</v>
      </c>
      <c r="Z89" s="470">
        <f t="shared" si="10"/>
        <v>248</v>
      </c>
      <c r="AA89" s="470">
        <f t="shared" si="10"/>
        <v>249</v>
      </c>
      <c r="AB89" s="470">
        <f t="shared" si="10"/>
        <v>250</v>
      </c>
      <c r="AC89" s="470">
        <f t="shared" si="10"/>
        <v>251</v>
      </c>
      <c r="AD89" s="470">
        <f t="shared" si="10"/>
        <v>252</v>
      </c>
      <c r="AE89" s="470">
        <f t="shared" si="10"/>
        <v>253</v>
      </c>
      <c r="AF89" s="470">
        <f t="shared" si="10"/>
        <v>254</v>
      </c>
      <c r="AG89" s="470">
        <f t="shared" si="10"/>
        <v>255</v>
      </c>
      <c r="AH89" s="470">
        <f t="shared" si="10"/>
        <v>256</v>
      </c>
      <c r="AI89" s="470">
        <f t="shared" si="10"/>
        <v>257</v>
      </c>
      <c r="AJ89" s="470">
        <f t="shared" si="10"/>
        <v>258</v>
      </c>
      <c r="AK89" s="470">
        <f t="shared" si="10"/>
        <v>259</v>
      </c>
      <c r="AL89" s="470">
        <f t="shared" si="10"/>
        <v>260</v>
      </c>
      <c r="AM89" s="470">
        <f t="shared" si="10"/>
        <v>261</v>
      </c>
      <c r="AN89" s="470">
        <f t="shared" si="10"/>
        <v>262</v>
      </c>
      <c r="AO89" s="470">
        <f t="shared" si="10"/>
        <v>263</v>
      </c>
      <c r="AP89" s="470">
        <f t="shared" si="10"/>
        <v>264</v>
      </c>
      <c r="AQ89" s="470">
        <f t="shared" si="10"/>
        <v>265</v>
      </c>
      <c r="AR89" s="470">
        <f t="shared" si="10"/>
        <v>266</v>
      </c>
      <c r="AS89" s="470">
        <f t="shared" si="10"/>
        <v>267</v>
      </c>
      <c r="AT89" s="470">
        <f t="shared" si="10"/>
        <v>268</v>
      </c>
      <c r="AU89" s="470">
        <f t="shared" si="10"/>
        <v>269</v>
      </c>
      <c r="AV89" s="470">
        <f t="shared" si="10"/>
        <v>270</v>
      </c>
      <c r="AW89" s="470">
        <f t="shared" si="10"/>
        <v>271</v>
      </c>
      <c r="AX89" s="470">
        <f t="shared" si="10"/>
        <v>272</v>
      </c>
      <c r="AY89" s="470">
        <f t="shared" si="10"/>
        <v>273</v>
      </c>
      <c r="AZ89" s="470">
        <f t="shared" si="10"/>
        <v>274</v>
      </c>
      <c r="BA89" s="471">
        <f t="shared" si="10"/>
        <v>275</v>
      </c>
    </row>
    <row r="90" spans="2:55" ht="18.75" customHeight="1" thickTop="1" x14ac:dyDescent="0.2">
      <c r="B90" s="1948" t="s">
        <v>901</v>
      </c>
      <c r="C90" s="1942" t="str">
        <f>ﾃﾞｰﾀ一覧!$U$18</f>
        <v>ひび割れ</v>
      </c>
      <c r="D90" s="1943"/>
      <c r="E90" s="1943"/>
      <c r="F90" s="1943"/>
      <c r="G90" s="1944"/>
      <c r="H90" s="468" t="str">
        <f>IF(H$89="","",IF(COUNTIFS('(6)定期点検調書'!$B$12:$B$5000,H$89,'(6)定期点検調書'!$AH$12:$AH$5000,$C90,'(6)定期点検調書'!$BF$12:$BF$5000,$W$7)&gt;=1,$W$7,IF(COUNTIFS('(6)定期点検調書'!$B$12:$B$5000,H$89,'(6)定期点検調書'!$AH$12:$AH$5000,$C90,'(6)定期点検調書'!$BF$12:$BF$5000,$V$7)&gt;=1,$V$7,IF(COUNTIFS('(6)定期点検調書'!$B$12:$B$5000,H$89,'(6)定期点検調書'!$AH$12:$AH$5000,$C90,'(6)定期点検調書'!$BF$12:$BF$5000,$U$7)&gt;=1,$U$7,IF(COUNTIFS('(6)定期点検調書'!$B$12:$B$5000,H$89,'(6)定期点検調書'!$AH$12:$AH$5000,$C90,'(6)定期点検調書'!$BF$12:$BF$5000,$T$7)&gt;=1,$T$7,IF(COUNTIFS('(6)定期点検調書'!$B$12:$B$5000,H$89,'(6)定期点検調書'!$AH$12:$AH$5000,$C90,'(6)定期点検調書'!$BF$12:$BF$5000,$S$7)&gt;=1,$S$7,""))))))</f>
        <v/>
      </c>
      <c r="I90" s="463" t="str">
        <f>IF(I$89="","",IF(COUNTIFS('(6)定期点検調書'!$B$12:$B$5000,I$89,'(6)定期点検調書'!$AH$12:$AH$5000,$C90,'(6)定期点検調書'!$BF$12:$BF$5000,$W$7)&gt;=1,$W$7,IF(COUNTIFS('(6)定期点検調書'!$B$12:$B$5000,I$89,'(6)定期点検調書'!$AH$12:$AH$5000,$C90,'(6)定期点検調書'!$BF$12:$BF$5000,$V$7)&gt;=1,$V$7,IF(COUNTIFS('(6)定期点検調書'!$B$12:$B$5000,I$89,'(6)定期点検調書'!$AH$12:$AH$5000,$C90,'(6)定期点検調書'!$BF$12:$BF$5000,$U$7)&gt;=1,$U$7,IF(COUNTIFS('(6)定期点検調書'!$B$12:$B$5000,I$89,'(6)定期点検調書'!$AH$12:$AH$5000,$C90,'(6)定期点検調書'!$BF$12:$BF$5000,$T$7)&gt;=1,$T$7,IF(COUNTIFS('(6)定期点検調書'!$B$12:$B$5000,I$89,'(6)定期点検調書'!$AH$12:$AH$5000,$C90,'(6)定期点検調書'!$BF$12:$BF$5000,$S$7)&gt;=1,$S$7,""))))))</f>
        <v/>
      </c>
      <c r="J90" s="463" t="str">
        <f>IF(J$89="","",IF(COUNTIFS('(6)定期点検調書'!$B$12:$B$5000,J$89,'(6)定期点検調書'!$AH$12:$AH$5000,$C90,'(6)定期点検調書'!$BF$12:$BF$5000,$W$7)&gt;=1,$W$7,IF(COUNTIFS('(6)定期点検調書'!$B$12:$B$5000,J$89,'(6)定期点検調書'!$AH$12:$AH$5000,$C90,'(6)定期点検調書'!$BF$12:$BF$5000,$V$7)&gt;=1,$V$7,IF(COUNTIFS('(6)定期点検調書'!$B$12:$B$5000,J$89,'(6)定期点検調書'!$AH$12:$AH$5000,$C90,'(6)定期点検調書'!$BF$12:$BF$5000,$U$7)&gt;=1,$U$7,IF(COUNTIFS('(6)定期点検調書'!$B$12:$B$5000,J$89,'(6)定期点検調書'!$AH$12:$AH$5000,$C90,'(6)定期点検調書'!$BF$12:$BF$5000,$T$7)&gt;=1,$T$7,IF(COUNTIFS('(6)定期点検調書'!$B$12:$B$5000,J$89,'(6)定期点検調書'!$AH$12:$AH$5000,$C90,'(6)定期点検調書'!$BF$12:$BF$5000,$S$7)&gt;=1,$S$7,""))))))</f>
        <v/>
      </c>
      <c r="K90" s="463" t="str">
        <f>IF(K$89="","",IF(COUNTIFS('(6)定期点検調書'!$B$12:$B$5000,K$89,'(6)定期点検調書'!$AH$12:$AH$5000,$C90,'(6)定期点検調書'!$BF$12:$BF$5000,$W$7)&gt;=1,$W$7,IF(COUNTIFS('(6)定期点検調書'!$B$12:$B$5000,K$89,'(6)定期点検調書'!$AH$12:$AH$5000,$C90,'(6)定期点検調書'!$BF$12:$BF$5000,$V$7)&gt;=1,$V$7,IF(COUNTIFS('(6)定期点検調書'!$B$12:$B$5000,K$89,'(6)定期点検調書'!$AH$12:$AH$5000,$C90,'(6)定期点検調書'!$BF$12:$BF$5000,$U$7)&gt;=1,$U$7,IF(COUNTIFS('(6)定期点検調書'!$B$12:$B$5000,K$89,'(6)定期点検調書'!$AH$12:$AH$5000,$C90,'(6)定期点検調書'!$BF$12:$BF$5000,$T$7)&gt;=1,$T$7,IF(COUNTIFS('(6)定期点検調書'!$B$12:$B$5000,K$89,'(6)定期点検調書'!$AH$12:$AH$5000,$C90,'(6)定期点検調書'!$BF$12:$BF$5000,$S$7)&gt;=1,$S$7,""))))))</f>
        <v/>
      </c>
      <c r="L90" s="463" t="str">
        <f>IF(L$89="","",IF(COUNTIFS('(6)定期点検調書'!$B$12:$B$5000,L$89,'(6)定期点検調書'!$AH$12:$AH$5000,$C90,'(6)定期点検調書'!$BF$12:$BF$5000,$W$7)&gt;=1,$W$7,IF(COUNTIFS('(6)定期点検調書'!$B$12:$B$5000,L$89,'(6)定期点検調書'!$AH$12:$AH$5000,$C90,'(6)定期点検調書'!$BF$12:$BF$5000,$V$7)&gt;=1,$V$7,IF(COUNTIFS('(6)定期点検調書'!$B$12:$B$5000,L$89,'(6)定期点検調書'!$AH$12:$AH$5000,$C90,'(6)定期点検調書'!$BF$12:$BF$5000,$U$7)&gt;=1,$U$7,IF(COUNTIFS('(6)定期点検調書'!$B$12:$B$5000,L$89,'(6)定期点検調書'!$AH$12:$AH$5000,$C90,'(6)定期点検調書'!$BF$12:$BF$5000,$T$7)&gt;=1,$T$7,IF(COUNTIFS('(6)定期点検調書'!$B$12:$B$5000,L$89,'(6)定期点検調書'!$AH$12:$AH$5000,$C90,'(6)定期点検調書'!$BF$12:$BF$5000,$S$7)&gt;=1,$S$7,""))))))</f>
        <v/>
      </c>
      <c r="M90" s="463" t="str">
        <f>IF(M$89="","",IF(COUNTIFS('(6)定期点検調書'!$B$12:$B$5000,M$89,'(6)定期点検調書'!$AH$12:$AH$5000,$C90,'(6)定期点検調書'!$BF$12:$BF$5000,$W$7)&gt;=1,$W$7,IF(COUNTIFS('(6)定期点検調書'!$B$12:$B$5000,M$89,'(6)定期点検調書'!$AH$12:$AH$5000,$C90,'(6)定期点検調書'!$BF$12:$BF$5000,$V$7)&gt;=1,$V$7,IF(COUNTIFS('(6)定期点検調書'!$B$12:$B$5000,M$89,'(6)定期点検調書'!$AH$12:$AH$5000,$C90,'(6)定期点検調書'!$BF$12:$BF$5000,$U$7)&gt;=1,$U$7,IF(COUNTIFS('(6)定期点検調書'!$B$12:$B$5000,M$89,'(6)定期点検調書'!$AH$12:$AH$5000,$C90,'(6)定期点検調書'!$BF$12:$BF$5000,$T$7)&gt;=1,$T$7,IF(COUNTIFS('(6)定期点検調書'!$B$12:$B$5000,M$89,'(6)定期点検調書'!$AH$12:$AH$5000,$C90,'(6)定期点検調書'!$BF$12:$BF$5000,$S$7)&gt;=1,$S$7,""))))))</f>
        <v/>
      </c>
      <c r="N90" s="463" t="str">
        <f>IF(N$89="","",IF(COUNTIFS('(6)定期点検調書'!$B$12:$B$5000,N$89,'(6)定期点検調書'!$AH$12:$AH$5000,$C90,'(6)定期点検調書'!$BF$12:$BF$5000,$W$7)&gt;=1,$W$7,IF(COUNTIFS('(6)定期点検調書'!$B$12:$B$5000,N$89,'(6)定期点検調書'!$AH$12:$AH$5000,$C90,'(6)定期点検調書'!$BF$12:$BF$5000,$V$7)&gt;=1,$V$7,IF(COUNTIFS('(6)定期点検調書'!$B$12:$B$5000,N$89,'(6)定期点検調書'!$AH$12:$AH$5000,$C90,'(6)定期点検調書'!$BF$12:$BF$5000,$U$7)&gt;=1,$U$7,IF(COUNTIFS('(6)定期点検調書'!$B$12:$B$5000,N$89,'(6)定期点検調書'!$AH$12:$AH$5000,$C90,'(6)定期点検調書'!$BF$12:$BF$5000,$T$7)&gt;=1,$T$7,IF(COUNTIFS('(6)定期点検調書'!$B$12:$B$5000,N$89,'(6)定期点検調書'!$AH$12:$AH$5000,$C90,'(6)定期点検調書'!$BF$12:$BF$5000,$S$7)&gt;=1,$S$7,""))))))</f>
        <v/>
      </c>
      <c r="O90" s="463" t="str">
        <f>IF(O$89="","",IF(COUNTIFS('(6)定期点検調書'!$B$12:$B$5000,O$89,'(6)定期点検調書'!$AH$12:$AH$5000,$C90,'(6)定期点検調書'!$BF$12:$BF$5000,$W$7)&gt;=1,$W$7,IF(COUNTIFS('(6)定期点検調書'!$B$12:$B$5000,O$89,'(6)定期点検調書'!$AH$12:$AH$5000,$C90,'(6)定期点検調書'!$BF$12:$BF$5000,$V$7)&gt;=1,$V$7,IF(COUNTIFS('(6)定期点検調書'!$B$12:$B$5000,O$89,'(6)定期点検調書'!$AH$12:$AH$5000,$C90,'(6)定期点検調書'!$BF$12:$BF$5000,$U$7)&gt;=1,$U$7,IF(COUNTIFS('(6)定期点検調書'!$B$12:$B$5000,O$89,'(6)定期点検調書'!$AH$12:$AH$5000,$C90,'(6)定期点検調書'!$BF$12:$BF$5000,$T$7)&gt;=1,$T$7,IF(COUNTIFS('(6)定期点検調書'!$B$12:$B$5000,O$89,'(6)定期点検調書'!$AH$12:$AH$5000,$C90,'(6)定期点検調書'!$BF$12:$BF$5000,$S$7)&gt;=1,$S$7,""))))))</f>
        <v/>
      </c>
      <c r="P90" s="463" t="str">
        <f>IF(P$89="","",IF(COUNTIFS('(6)定期点検調書'!$B$12:$B$5000,P$89,'(6)定期点検調書'!$AH$12:$AH$5000,$C90,'(6)定期点検調書'!$BF$12:$BF$5000,$W$7)&gt;=1,$W$7,IF(COUNTIFS('(6)定期点検調書'!$B$12:$B$5000,P$89,'(6)定期点検調書'!$AH$12:$AH$5000,$C90,'(6)定期点検調書'!$BF$12:$BF$5000,$V$7)&gt;=1,$V$7,IF(COUNTIFS('(6)定期点検調書'!$B$12:$B$5000,P$89,'(6)定期点検調書'!$AH$12:$AH$5000,$C90,'(6)定期点検調書'!$BF$12:$BF$5000,$U$7)&gt;=1,$U$7,IF(COUNTIFS('(6)定期点検調書'!$B$12:$B$5000,P$89,'(6)定期点検調書'!$AH$12:$AH$5000,$C90,'(6)定期点検調書'!$BF$12:$BF$5000,$T$7)&gt;=1,$T$7,IF(COUNTIFS('(6)定期点検調書'!$B$12:$B$5000,P$89,'(6)定期点検調書'!$AH$12:$AH$5000,$C90,'(6)定期点検調書'!$BF$12:$BF$5000,$S$7)&gt;=1,$S$7,""))))))</f>
        <v/>
      </c>
      <c r="Q90" s="463" t="str">
        <f>IF(Q$89="","",IF(COUNTIFS('(6)定期点検調書'!$B$12:$B$5000,Q$89,'(6)定期点検調書'!$AH$12:$AH$5000,$C90,'(6)定期点検調書'!$BF$12:$BF$5000,$W$7)&gt;=1,$W$7,IF(COUNTIFS('(6)定期点検調書'!$B$12:$B$5000,Q$89,'(6)定期点検調書'!$AH$12:$AH$5000,$C90,'(6)定期点検調書'!$BF$12:$BF$5000,$V$7)&gt;=1,$V$7,IF(COUNTIFS('(6)定期点検調書'!$B$12:$B$5000,Q$89,'(6)定期点検調書'!$AH$12:$AH$5000,$C90,'(6)定期点検調書'!$BF$12:$BF$5000,$U$7)&gt;=1,$U$7,IF(COUNTIFS('(6)定期点検調書'!$B$12:$B$5000,Q$89,'(6)定期点検調書'!$AH$12:$AH$5000,$C90,'(6)定期点検調書'!$BF$12:$BF$5000,$T$7)&gt;=1,$T$7,IF(COUNTIFS('(6)定期点検調書'!$B$12:$B$5000,Q$89,'(6)定期点検調書'!$AH$12:$AH$5000,$C90,'(6)定期点検調書'!$BF$12:$BF$5000,$S$7)&gt;=1,$S$7,""))))))</f>
        <v/>
      </c>
      <c r="R90" s="463" t="str">
        <f>IF(R$89="","",IF(COUNTIFS('(6)定期点検調書'!$B$12:$B$5000,R$89,'(6)定期点検調書'!$AH$12:$AH$5000,$C90,'(6)定期点検調書'!$BF$12:$BF$5000,$W$7)&gt;=1,$W$7,IF(COUNTIFS('(6)定期点検調書'!$B$12:$B$5000,R$89,'(6)定期点検調書'!$AH$12:$AH$5000,$C90,'(6)定期点検調書'!$BF$12:$BF$5000,$V$7)&gt;=1,$V$7,IF(COUNTIFS('(6)定期点検調書'!$B$12:$B$5000,R$89,'(6)定期点検調書'!$AH$12:$AH$5000,$C90,'(6)定期点検調書'!$BF$12:$BF$5000,$U$7)&gt;=1,$U$7,IF(COUNTIFS('(6)定期点検調書'!$B$12:$B$5000,R$89,'(6)定期点検調書'!$AH$12:$AH$5000,$C90,'(6)定期点検調書'!$BF$12:$BF$5000,$T$7)&gt;=1,$T$7,IF(COUNTIFS('(6)定期点検調書'!$B$12:$B$5000,R$89,'(6)定期点検調書'!$AH$12:$AH$5000,$C90,'(6)定期点検調書'!$BF$12:$BF$5000,$S$7)&gt;=1,$S$7,""))))))</f>
        <v/>
      </c>
      <c r="S90" s="463" t="str">
        <f>IF(S$89="","",IF(COUNTIFS('(6)定期点検調書'!$B$12:$B$5000,S$89,'(6)定期点検調書'!$AH$12:$AH$5000,$C90,'(6)定期点検調書'!$BF$12:$BF$5000,$W$7)&gt;=1,$W$7,IF(COUNTIFS('(6)定期点検調書'!$B$12:$B$5000,S$89,'(6)定期点検調書'!$AH$12:$AH$5000,$C90,'(6)定期点検調書'!$BF$12:$BF$5000,$V$7)&gt;=1,$V$7,IF(COUNTIFS('(6)定期点検調書'!$B$12:$B$5000,S$89,'(6)定期点検調書'!$AH$12:$AH$5000,$C90,'(6)定期点検調書'!$BF$12:$BF$5000,$U$7)&gt;=1,$U$7,IF(COUNTIFS('(6)定期点検調書'!$B$12:$B$5000,S$89,'(6)定期点検調書'!$AH$12:$AH$5000,$C90,'(6)定期点検調書'!$BF$12:$BF$5000,$T$7)&gt;=1,$T$7,IF(COUNTIFS('(6)定期点検調書'!$B$12:$B$5000,S$89,'(6)定期点検調書'!$AH$12:$AH$5000,$C90,'(6)定期点検調書'!$BF$12:$BF$5000,$S$7)&gt;=1,$S$7,""))))))</f>
        <v/>
      </c>
      <c r="T90" s="463" t="str">
        <f>IF(T$89="","",IF(COUNTIFS('(6)定期点検調書'!$B$12:$B$5000,T$89,'(6)定期点検調書'!$AH$12:$AH$5000,$C90,'(6)定期点検調書'!$BF$12:$BF$5000,$W$7)&gt;=1,$W$7,IF(COUNTIFS('(6)定期点検調書'!$B$12:$B$5000,T$89,'(6)定期点検調書'!$AH$12:$AH$5000,$C90,'(6)定期点検調書'!$BF$12:$BF$5000,$V$7)&gt;=1,$V$7,IF(COUNTIFS('(6)定期点検調書'!$B$12:$B$5000,T$89,'(6)定期点検調書'!$AH$12:$AH$5000,$C90,'(6)定期点検調書'!$BF$12:$BF$5000,$U$7)&gt;=1,$U$7,IF(COUNTIFS('(6)定期点検調書'!$B$12:$B$5000,T$89,'(6)定期点検調書'!$AH$12:$AH$5000,$C90,'(6)定期点検調書'!$BF$12:$BF$5000,$T$7)&gt;=1,$T$7,IF(COUNTIFS('(6)定期点検調書'!$B$12:$B$5000,T$89,'(6)定期点検調書'!$AH$12:$AH$5000,$C90,'(6)定期点検調書'!$BF$12:$BF$5000,$S$7)&gt;=1,$S$7,""))))))</f>
        <v/>
      </c>
      <c r="U90" s="463" t="str">
        <f>IF(U$89="","",IF(COUNTIFS('(6)定期点検調書'!$B$12:$B$5000,U$89,'(6)定期点検調書'!$AH$12:$AH$5000,$C90,'(6)定期点検調書'!$BF$12:$BF$5000,$W$7)&gt;=1,$W$7,IF(COUNTIFS('(6)定期点検調書'!$B$12:$B$5000,U$89,'(6)定期点検調書'!$AH$12:$AH$5000,$C90,'(6)定期点検調書'!$BF$12:$BF$5000,$V$7)&gt;=1,$V$7,IF(COUNTIFS('(6)定期点検調書'!$B$12:$B$5000,U$89,'(6)定期点検調書'!$AH$12:$AH$5000,$C90,'(6)定期点検調書'!$BF$12:$BF$5000,$U$7)&gt;=1,$U$7,IF(COUNTIFS('(6)定期点検調書'!$B$12:$B$5000,U$89,'(6)定期点検調書'!$AH$12:$AH$5000,$C90,'(6)定期点検調書'!$BF$12:$BF$5000,$T$7)&gt;=1,$T$7,IF(COUNTIFS('(6)定期点検調書'!$B$12:$B$5000,U$89,'(6)定期点検調書'!$AH$12:$AH$5000,$C90,'(6)定期点検調書'!$BF$12:$BF$5000,$S$7)&gt;=1,$S$7,""))))))</f>
        <v/>
      </c>
      <c r="V90" s="463" t="str">
        <f>IF(V$89="","",IF(COUNTIFS('(6)定期点検調書'!$B$12:$B$5000,V$89,'(6)定期点検調書'!$AH$12:$AH$5000,$C90,'(6)定期点検調書'!$BF$12:$BF$5000,$W$7)&gt;=1,$W$7,IF(COUNTIFS('(6)定期点検調書'!$B$12:$B$5000,V$89,'(6)定期点検調書'!$AH$12:$AH$5000,$C90,'(6)定期点検調書'!$BF$12:$BF$5000,$V$7)&gt;=1,$V$7,IF(COUNTIFS('(6)定期点検調書'!$B$12:$B$5000,V$89,'(6)定期点検調書'!$AH$12:$AH$5000,$C90,'(6)定期点検調書'!$BF$12:$BF$5000,$U$7)&gt;=1,$U$7,IF(COUNTIFS('(6)定期点検調書'!$B$12:$B$5000,V$89,'(6)定期点検調書'!$AH$12:$AH$5000,$C90,'(6)定期点検調書'!$BF$12:$BF$5000,$T$7)&gt;=1,$T$7,IF(COUNTIFS('(6)定期点検調書'!$B$12:$B$5000,V$89,'(6)定期点検調書'!$AH$12:$AH$5000,$C90,'(6)定期点検調書'!$BF$12:$BF$5000,$S$7)&gt;=1,$S$7,""))))))</f>
        <v/>
      </c>
      <c r="W90" s="463" t="str">
        <f>IF(W$89="","",IF(COUNTIFS('(6)定期点検調書'!$B$12:$B$5000,W$89,'(6)定期点検調書'!$AH$12:$AH$5000,$C90,'(6)定期点検調書'!$BF$12:$BF$5000,$W$7)&gt;=1,$W$7,IF(COUNTIFS('(6)定期点検調書'!$B$12:$B$5000,W$89,'(6)定期点検調書'!$AH$12:$AH$5000,$C90,'(6)定期点検調書'!$BF$12:$BF$5000,$V$7)&gt;=1,$V$7,IF(COUNTIFS('(6)定期点検調書'!$B$12:$B$5000,W$89,'(6)定期点検調書'!$AH$12:$AH$5000,$C90,'(6)定期点検調書'!$BF$12:$BF$5000,$U$7)&gt;=1,$U$7,IF(COUNTIFS('(6)定期点検調書'!$B$12:$B$5000,W$89,'(6)定期点検調書'!$AH$12:$AH$5000,$C90,'(6)定期点検調書'!$BF$12:$BF$5000,$T$7)&gt;=1,$T$7,IF(COUNTIFS('(6)定期点検調書'!$B$12:$B$5000,W$89,'(6)定期点検調書'!$AH$12:$AH$5000,$C90,'(6)定期点検調書'!$BF$12:$BF$5000,$S$7)&gt;=1,$S$7,""))))))</f>
        <v/>
      </c>
      <c r="X90" s="463" t="str">
        <f>IF(X$89="","",IF(COUNTIFS('(6)定期点検調書'!$B$12:$B$5000,X$89,'(6)定期点検調書'!$AH$12:$AH$5000,$C90,'(6)定期点検調書'!$BF$12:$BF$5000,$W$7)&gt;=1,$W$7,IF(COUNTIFS('(6)定期点検調書'!$B$12:$B$5000,X$89,'(6)定期点検調書'!$AH$12:$AH$5000,$C90,'(6)定期点検調書'!$BF$12:$BF$5000,$V$7)&gt;=1,$V$7,IF(COUNTIFS('(6)定期点検調書'!$B$12:$B$5000,X$89,'(6)定期点検調書'!$AH$12:$AH$5000,$C90,'(6)定期点検調書'!$BF$12:$BF$5000,$U$7)&gt;=1,$U$7,IF(COUNTIFS('(6)定期点検調書'!$B$12:$B$5000,X$89,'(6)定期点検調書'!$AH$12:$AH$5000,$C90,'(6)定期点検調書'!$BF$12:$BF$5000,$T$7)&gt;=1,$T$7,IF(COUNTIFS('(6)定期点検調書'!$B$12:$B$5000,X$89,'(6)定期点検調書'!$AH$12:$AH$5000,$C90,'(6)定期点検調書'!$BF$12:$BF$5000,$S$7)&gt;=1,$S$7,""))))))</f>
        <v/>
      </c>
      <c r="Y90" s="463" t="str">
        <f>IF(Y$89="","",IF(COUNTIFS('(6)定期点検調書'!$B$12:$B$5000,Y$89,'(6)定期点検調書'!$AH$12:$AH$5000,$C90,'(6)定期点検調書'!$BF$12:$BF$5000,$W$7)&gt;=1,$W$7,IF(COUNTIFS('(6)定期点検調書'!$B$12:$B$5000,Y$89,'(6)定期点検調書'!$AH$12:$AH$5000,$C90,'(6)定期点検調書'!$BF$12:$BF$5000,$V$7)&gt;=1,$V$7,IF(COUNTIFS('(6)定期点検調書'!$B$12:$B$5000,Y$89,'(6)定期点検調書'!$AH$12:$AH$5000,$C90,'(6)定期点検調書'!$BF$12:$BF$5000,$U$7)&gt;=1,$U$7,IF(COUNTIFS('(6)定期点検調書'!$B$12:$B$5000,Y$89,'(6)定期点検調書'!$AH$12:$AH$5000,$C90,'(6)定期点検調書'!$BF$12:$BF$5000,$T$7)&gt;=1,$T$7,IF(COUNTIFS('(6)定期点検調書'!$B$12:$B$5000,Y$89,'(6)定期点検調書'!$AH$12:$AH$5000,$C90,'(6)定期点検調書'!$BF$12:$BF$5000,$S$7)&gt;=1,$S$7,""))))))</f>
        <v/>
      </c>
      <c r="Z90" s="463" t="str">
        <f>IF(Z$89="","",IF(COUNTIFS('(6)定期点検調書'!$B$12:$B$5000,Z$89,'(6)定期点検調書'!$AH$12:$AH$5000,$C90,'(6)定期点検調書'!$BF$12:$BF$5000,$W$7)&gt;=1,$W$7,IF(COUNTIFS('(6)定期点検調書'!$B$12:$B$5000,Z$89,'(6)定期点検調書'!$AH$12:$AH$5000,$C90,'(6)定期点検調書'!$BF$12:$BF$5000,$V$7)&gt;=1,$V$7,IF(COUNTIFS('(6)定期点検調書'!$B$12:$B$5000,Z$89,'(6)定期点検調書'!$AH$12:$AH$5000,$C90,'(6)定期点検調書'!$BF$12:$BF$5000,$U$7)&gt;=1,$U$7,IF(COUNTIFS('(6)定期点検調書'!$B$12:$B$5000,Z$89,'(6)定期点検調書'!$AH$12:$AH$5000,$C90,'(6)定期点検調書'!$BF$12:$BF$5000,$T$7)&gt;=1,$T$7,IF(COUNTIFS('(6)定期点検調書'!$B$12:$B$5000,Z$89,'(6)定期点検調書'!$AH$12:$AH$5000,$C90,'(6)定期点検調書'!$BF$12:$BF$5000,$S$7)&gt;=1,$S$7,""))))))</f>
        <v/>
      </c>
      <c r="AA90" s="463" t="str">
        <f>IF(AA$89="","",IF(COUNTIFS('(6)定期点検調書'!$B$12:$B$5000,AA$89,'(6)定期点検調書'!$AH$12:$AH$5000,$C90,'(6)定期点検調書'!$BF$12:$BF$5000,$W$7)&gt;=1,$W$7,IF(COUNTIFS('(6)定期点検調書'!$B$12:$B$5000,AA$89,'(6)定期点検調書'!$AH$12:$AH$5000,$C90,'(6)定期点検調書'!$BF$12:$BF$5000,$V$7)&gt;=1,$V$7,IF(COUNTIFS('(6)定期点検調書'!$B$12:$B$5000,AA$89,'(6)定期点検調書'!$AH$12:$AH$5000,$C90,'(6)定期点検調書'!$BF$12:$BF$5000,$U$7)&gt;=1,$U$7,IF(COUNTIFS('(6)定期点検調書'!$B$12:$B$5000,AA$89,'(6)定期点検調書'!$AH$12:$AH$5000,$C90,'(6)定期点検調書'!$BF$12:$BF$5000,$T$7)&gt;=1,$T$7,IF(COUNTIFS('(6)定期点検調書'!$B$12:$B$5000,AA$89,'(6)定期点検調書'!$AH$12:$AH$5000,$C90,'(6)定期点検調書'!$BF$12:$BF$5000,$S$7)&gt;=1,$S$7,""))))))</f>
        <v/>
      </c>
      <c r="AB90" s="463" t="str">
        <f>IF(AB$89="","",IF(COUNTIFS('(6)定期点検調書'!$B$12:$B$5000,AB$89,'(6)定期点検調書'!$AH$12:$AH$5000,$C90,'(6)定期点検調書'!$BF$12:$BF$5000,$W$7)&gt;=1,$W$7,IF(COUNTIFS('(6)定期点検調書'!$B$12:$B$5000,AB$89,'(6)定期点検調書'!$AH$12:$AH$5000,$C90,'(6)定期点検調書'!$BF$12:$BF$5000,$V$7)&gt;=1,$V$7,IF(COUNTIFS('(6)定期点検調書'!$B$12:$B$5000,AB$89,'(6)定期点検調書'!$AH$12:$AH$5000,$C90,'(6)定期点検調書'!$BF$12:$BF$5000,$U$7)&gt;=1,$U$7,IF(COUNTIFS('(6)定期点検調書'!$B$12:$B$5000,AB$89,'(6)定期点検調書'!$AH$12:$AH$5000,$C90,'(6)定期点検調書'!$BF$12:$BF$5000,$T$7)&gt;=1,$T$7,IF(COUNTIFS('(6)定期点検調書'!$B$12:$B$5000,AB$89,'(6)定期点検調書'!$AH$12:$AH$5000,$C90,'(6)定期点検調書'!$BF$12:$BF$5000,$S$7)&gt;=1,$S$7,""))))))</f>
        <v/>
      </c>
      <c r="AC90" s="463" t="str">
        <f>IF(AC$89="","",IF(COUNTIFS('(6)定期点検調書'!$B$12:$B$5000,AC$89,'(6)定期点検調書'!$AH$12:$AH$5000,$C90,'(6)定期点検調書'!$BF$12:$BF$5000,$W$7)&gt;=1,$W$7,IF(COUNTIFS('(6)定期点検調書'!$B$12:$B$5000,AC$89,'(6)定期点検調書'!$AH$12:$AH$5000,$C90,'(6)定期点検調書'!$BF$12:$BF$5000,$V$7)&gt;=1,$V$7,IF(COUNTIFS('(6)定期点検調書'!$B$12:$B$5000,AC$89,'(6)定期点検調書'!$AH$12:$AH$5000,$C90,'(6)定期点検調書'!$BF$12:$BF$5000,$U$7)&gt;=1,$U$7,IF(COUNTIFS('(6)定期点検調書'!$B$12:$B$5000,AC$89,'(6)定期点検調書'!$AH$12:$AH$5000,$C90,'(6)定期点検調書'!$BF$12:$BF$5000,$T$7)&gt;=1,$T$7,IF(COUNTIFS('(6)定期点検調書'!$B$12:$B$5000,AC$89,'(6)定期点検調書'!$AH$12:$AH$5000,$C90,'(6)定期点検調書'!$BF$12:$BF$5000,$S$7)&gt;=1,$S$7,""))))))</f>
        <v/>
      </c>
      <c r="AD90" s="463" t="str">
        <f>IF(AD$89="","",IF(COUNTIFS('(6)定期点検調書'!$B$12:$B$5000,AD$89,'(6)定期点検調書'!$AH$12:$AH$5000,$C90,'(6)定期点検調書'!$BF$12:$BF$5000,$W$7)&gt;=1,$W$7,IF(COUNTIFS('(6)定期点検調書'!$B$12:$B$5000,AD$89,'(6)定期点検調書'!$AH$12:$AH$5000,$C90,'(6)定期点検調書'!$BF$12:$BF$5000,$V$7)&gt;=1,$V$7,IF(COUNTIFS('(6)定期点検調書'!$B$12:$B$5000,AD$89,'(6)定期点検調書'!$AH$12:$AH$5000,$C90,'(6)定期点検調書'!$BF$12:$BF$5000,$U$7)&gt;=1,$U$7,IF(COUNTIFS('(6)定期点検調書'!$B$12:$B$5000,AD$89,'(6)定期点検調書'!$AH$12:$AH$5000,$C90,'(6)定期点検調書'!$BF$12:$BF$5000,$T$7)&gt;=1,$T$7,IF(COUNTIFS('(6)定期点検調書'!$B$12:$B$5000,AD$89,'(6)定期点検調書'!$AH$12:$AH$5000,$C90,'(6)定期点検調書'!$BF$12:$BF$5000,$S$7)&gt;=1,$S$7,""))))))</f>
        <v/>
      </c>
      <c r="AE90" s="463" t="str">
        <f>IF(AE$89="","",IF(COUNTIFS('(6)定期点検調書'!$B$12:$B$5000,AE$89,'(6)定期点検調書'!$AH$12:$AH$5000,$C90,'(6)定期点検調書'!$BF$12:$BF$5000,$W$7)&gt;=1,$W$7,IF(COUNTIFS('(6)定期点検調書'!$B$12:$B$5000,AE$89,'(6)定期点検調書'!$AH$12:$AH$5000,$C90,'(6)定期点検調書'!$BF$12:$BF$5000,$V$7)&gt;=1,$V$7,IF(COUNTIFS('(6)定期点検調書'!$B$12:$B$5000,AE$89,'(6)定期点検調書'!$AH$12:$AH$5000,$C90,'(6)定期点検調書'!$BF$12:$BF$5000,$U$7)&gt;=1,$U$7,IF(COUNTIFS('(6)定期点検調書'!$B$12:$B$5000,AE$89,'(6)定期点検調書'!$AH$12:$AH$5000,$C90,'(6)定期点検調書'!$BF$12:$BF$5000,$T$7)&gt;=1,$T$7,IF(COUNTIFS('(6)定期点検調書'!$B$12:$B$5000,AE$89,'(6)定期点検調書'!$AH$12:$AH$5000,$C90,'(6)定期点検調書'!$BF$12:$BF$5000,$S$7)&gt;=1,$S$7,""))))))</f>
        <v/>
      </c>
      <c r="AF90" s="463" t="str">
        <f>IF(AF$89="","",IF(COUNTIFS('(6)定期点検調書'!$B$12:$B$5000,AF$89,'(6)定期点検調書'!$AH$12:$AH$5000,$C90,'(6)定期点検調書'!$BF$12:$BF$5000,$W$7)&gt;=1,$W$7,IF(COUNTIFS('(6)定期点検調書'!$B$12:$B$5000,AF$89,'(6)定期点検調書'!$AH$12:$AH$5000,$C90,'(6)定期点検調書'!$BF$12:$BF$5000,$V$7)&gt;=1,$V$7,IF(COUNTIFS('(6)定期点検調書'!$B$12:$B$5000,AF$89,'(6)定期点検調書'!$AH$12:$AH$5000,$C90,'(6)定期点検調書'!$BF$12:$BF$5000,$U$7)&gt;=1,$U$7,IF(COUNTIFS('(6)定期点検調書'!$B$12:$B$5000,AF$89,'(6)定期点検調書'!$AH$12:$AH$5000,$C90,'(6)定期点検調書'!$BF$12:$BF$5000,$T$7)&gt;=1,$T$7,IF(COUNTIFS('(6)定期点検調書'!$B$12:$B$5000,AF$89,'(6)定期点検調書'!$AH$12:$AH$5000,$C90,'(6)定期点検調書'!$BF$12:$BF$5000,$S$7)&gt;=1,$S$7,""))))))</f>
        <v/>
      </c>
      <c r="AG90" s="463" t="str">
        <f>IF(AG$89="","",IF(COUNTIFS('(6)定期点検調書'!$B$12:$B$5000,AG$89,'(6)定期点検調書'!$AH$12:$AH$5000,$C90,'(6)定期点検調書'!$BF$12:$BF$5000,$W$7)&gt;=1,$W$7,IF(COUNTIFS('(6)定期点検調書'!$B$12:$B$5000,AG$89,'(6)定期点検調書'!$AH$12:$AH$5000,$C90,'(6)定期点検調書'!$BF$12:$BF$5000,$V$7)&gt;=1,$V$7,IF(COUNTIFS('(6)定期点検調書'!$B$12:$B$5000,AG$89,'(6)定期点検調書'!$AH$12:$AH$5000,$C90,'(6)定期点検調書'!$BF$12:$BF$5000,$U$7)&gt;=1,$U$7,IF(COUNTIFS('(6)定期点検調書'!$B$12:$B$5000,AG$89,'(6)定期点検調書'!$AH$12:$AH$5000,$C90,'(6)定期点検調書'!$BF$12:$BF$5000,$T$7)&gt;=1,$T$7,IF(COUNTIFS('(6)定期点検調書'!$B$12:$B$5000,AG$89,'(6)定期点検調書'!$AH$12:$AH$5000,$C90,'(6)定期点検調書'!$BF$12:$BF$5000,$S$7)&gt;=1,$S$7,""))))))</f>
        <v/>
      </c>
      <c r="AH90" s="463" t="str">
        <f>IF(AH$89="","",IF(COUNTIFS('(6)定期点検調書'!$B$12:$B$5000,AH$89,'(6)定期点検調書'!$AH$12:$AH$5000,$C90,'(6)定期点検調書'!$BF$12:$BF$5000,$W$7)&gt;=1,$W$7,IF(COUNTIFS('(6)定期点検調書'!$B$12:$B$5000,AH$89,'(6)定期点検調書'!$AH$12:$AH$5000,$C90,'(6)定期点検調書'!$BF$12:$BF$5000,$V$7)&gt;=1,$V$7,IF(COUNTIFS('(6)定期点検調書'!$B$12:$B$5000,AH$89,'(6)定期点検調書'!$AH$12:$AH$5000,$C90,'(6)定期点検調書'!$BF$12:$BF$5000,$U$7)&gt;=1,$U$7,IF(COUNTIFS('(6)定期点検調書'!$B$12:$B$5000,AH$89,'(6)定期点検調書'!$AH$12:$AH$5000,$C90,'(6)定期点検調書'!$BF$12:$BF$5000,$T$7)&gt;=1,$T$7,IF(COUNTIFS('(6)定期点検調書'!$B$12:$B$5000,AH$89,'(6)定期点検調書'!$AH$12:$AH$5000,$C90,'(6)定期点検調書'!$BF$12:$BF$5000,$S$7)&gt;=1,$S$7,""))))))</f>
        <v/>
      </c>
      <c r="AI90" s="463" t="str">
        <f>IF(AI$89="","",IF(COUNTIFS('(6)定期点検調書'!$B$12:$B$5000,AI$89,'(6)定期点検調書'!$AH$12:$AH$5000,$C90,'(6)定期点検調書'!$BF$12:$BF$5000,$W$7)&gt;=1,$W$7,IF(COUNTIFS('(6)定期点検調書'!$B$12:$B$5000,AI$89,'(6)定期点検調書'!$AH$12:$AH$5000,$C90,'(6)定期点検調書'!$BF$12:$BF$5000,$V$7)&gt;=1,$V$7,IF(COUNTIFS('(6)定期点検調書'!$B$12:$B$5000,AI$89,'(6)定期点検調書'!$AH$12:$AH$5000,$C90,'(6)定期点検調書'!$BF$12:$BF$5000,$U$7)&gt;=1,$U$7,IF(COUNTIFS('(6)定期点検調書'!$B$12:$B$5000,AI$89,'(6)定期点検調書'!$AH$12:$AH$5000,$C90,'(6)定期点検調書'!$BF$12:$BF$5000,$T$7)&gt;=1,$T$7,IF(COUNTIFS('(6)定期点検調書'!$B$12:$B$5000,AI$89,'(6)定期点検調書'!$AH$12:$AH$5000,$C90,'(6)定期点検調書'!$BF$12:$BF$5000,$S$7)&gt;=1,$S$7,""))))))</f>
        <v/>
      </c>
      <c r="AJ90" s="463" t="str">
        <f>IF(AJ$89="","",IF(COUNTIFS('(6)定期点検調書'!$B$12:$B$5000,AJ$89,'(6)定期点検調書'!$AH$12:$AH$5000,$C90,'(6)定期点検調書'!$BF$12:$BF$5000,$W$7)&gt;=1,$W$7,IF(COUNTIFS('(6)定期点検調書'!$B$12:$B$5000,AJ$89,'(6)定期点検調書'!$AH$12:$AH$5000,$C90,'(6)定期点検調書'!$BF$12:$BF$5000,$V$7)&gt;=1,$V$7,IF(COUNTIFS('(6)定期点検調書'!$B$12:$B$5000,AJ$89,'(6)定期点検調書'!$AH$12:$AH$5000,$C90,'(6)定期点検調書'!$BF$12:$BF$5000,$U$7)&gt;=1,$U$7,IF(COUNTIFS('(6)定期点検調書'!$B$12:$B$5000,AJ$89,'(6)定期点検調書'!$AH$12:$AH$5000,$C90,'(6)定期点検調書'!$BF$12:$BF$5000,$T$7)&gt;=1,$T$7,IF(COUNTIFS('(6)定期点検調書'!$B$12:$B$5000,AJ$89,'(6)定期点検調書'!$AH$12:$AH$5000,$C90,'(6)定期点検調書'!$BF$12:$BF$5000,$S$7)&gt;=1,$S$7,""))))))</f>
        <v/>
      </c>
      <c r="AK90" s="463" t="str">
        <f>IF(AK$89="","",IF(COUNTIFS('(6)定期点検調書'!$B$12:$B$5000,AK$89,'(6)定期点検調書'!$AH$12:$AH$5000,$C90,'(6)定期点検調書'!$BF$12:$BF$5000,$W$7)&gt;=1,$W$7,IF(COUNTIFS('(6)定期点検調書'!$B$12:$B$5000,AK$89,'(6)定期点検調書'!$AH$12:$AH$5000,$C90,'(6)定期点検調書'!$BF$12:$BF$5000,$V$7)&gt;=1,$V$7,IF(COUNTIFS('(6)定期点検調書'!$B$12:$B$5000,AK$89,'(6)定期点検調書'!$AH$12:$AH$5000,$C90,'(6)定期点検調書'!$BF$12:$BF$5000,$U$7)&gt;=1,$U$7,IF(COUNTIFS('(6)定期点検調書'!$B$12:$B$5000,AK$89,'(6)定期点検調書'!$AH$12:$AH$5000,$C90,'(6)定期点検調書'!$BF$12:$BF$5000,$T$7)&gt;=1,$T$7,IF(COUNTIFS('(6)定期点検調書'!$B$12:$B$5000,AK$89,'(6)定期点検調書'!$AH$12:$AH$5000,$C90,'(6)定期点検調書'!$BF$12:$BF$5000,$S$7)&gt;=1,$S$7,""))))))</f>
        <v/>
      </c>
      <c r="AL90" s="463" t="str">
        <f>IF(AL$89="","",IF(COUNTIFS('(6)定期点検調書'!$B$12:$B$5000,AL$89,'(6)定期点検調書'!$AH$12:$AH$5000,$C90,'(6)定期点検調書'!$BF$12:$BF$5000,$W$7)&gt;=1,$W$7,IF(COUNTIFS('(6)定期点検調書'!$B$12:$B$5000,AL$89,'(6)定期点検調書'!$AH$12:$AH$5000,$C90,'(6)定期点検調書'!$BF$12:$BF$5000,$V$7)&gt;=1,$V$7,IF(COUNTIFS('(6)定期点検調書'!$B$12:$B$5000,AL$89,'(6)定期点検調書'!$AH$12:$AH$5000,$C90,'(6)定期点検調書'!$BF$12:$BF$5000,$U$7)&gt;=1,$U$7,IF(COUNTIFS('(6)定期点検調書'!$B$12:$B$5000,AL$89,'(6)定期点検調書'!$AH$12:$AH$5000,$C90,'(6)定期点検調書'!$BF$12:$BF$5000,$T$7)&gt;=1,$T$7,IF(COUNTIFS('(6)定期点検調書'!$B$12:$B$5000,AL$89,'(6)定期点検調書'!$AH$12:$AH$5000,$C90,'(6)定期点検調書'!$BF$12:$BF$5000,$S$7)&gt;=1,$S$7,""))))))</f>
        <v/>
      </c>
      <c r="AM90" s="463" t="str">
        <f>IF(AM$89="","",IF(COUNTIFS('(6)定期点検調書'!$B$12:$B$5000,AM$89,'(6)定期点検調書'!$AH$12:$AH$5000,$C90,'(6)定期点検調書'!$BF$12:$BF$5000,$W$7)&gt;=1,$W$7,IF(COUNTIFS('(6)定期点検調書'!$B$12:$B$5000,AM$89,'(6)定期点検調書'!$AH$12:$AH$5000,$C90,'(6)定期点検調書'!$BF$12:$BF$5000,$V$7)&gt;=1,$V$7,IF(COUNTIFS('(6)定期点検調書'!$B$12:$B$5000,AM$89,'(6)定期点検調書'!$AH$12:$AH$5000,$C90,'(6)定期点検調書'!$BF$12:$BF$5000,$U$7)&gt;=1,$U$7,IF(COUNTIFS('(6)定期点検調書'!$B$12:$B$5000,AM$89,'(6)定期点検調書'!$AH$12:$AH$5000,$C90,'(6)定期点検調書'!$BF$12:$BF$5000,$T$7)&gt;=1,$T$7,IF(COUNTIFS('(6)定期点検調書'!$B$12:$B$5000,AM$89,'(6)定期点検調書'!$AH$12:$AH$5000,$C90,'(6)定期点検調書'!$BF$12:$BF$5000,$S$7)&gt;=1,$S$7,""))))))</f>
        <v/>
      </c>
      <c r="AN90" s="463" t="str">
        <f>IF(AN$89="","",IF(COUNTIFS('(6)定期点検調書'!$B$12:$B$5000,AN$89,'(6)定期点検調書'!$AH$12:$AH$5000,$C90,'(6)定期点検調書'!$BF$12:$BF$5000,$W$7)&gt;=1,$W$7,IF(COUNTIFS('(6)定期点検調書'!$B$12:$B$5000,AN$89,'(6)定期点検調書'!$AH$12:$AH$5000,$C90,'(6)定期点検調書'!$BF$12:$BF$5000,$V$7)&gt;=1,$V$7,IF(COUNTIFS('(6)定期点検調書'!$B$12:$B$5000,AN$89,'(6)定期点検調書'!$AH$12:$AH$5000,$C90,'(6)定期点検調書'!$BF$12:$BF$5000,$U$7)&gt;=1,$U$7,IF(COUNTIFS('(6)定期点検調書'!$B$12:$B$5000,AN$89,'(6)定期点検調書'!$AH$12:$AH$5000,$C90,'(6)定期点検調書'!$BF$12:$BF$5000,$T$7)&gt;=1,$T$7,IF(COUNTIFS('(6)定期点検調書'!$B$12:$B$5000,AN$89,'(6)定期点検調書'!$AH$12:$AH$5000,$C90,'(6)定期点検調書'!$BF$12:$BF$5000,$S$7)&gt;=1,$S$7,""))))))</f>
        <v/>
      </c>
      <c r="AO90" s="463" t="str">
        <f>IF(AO$89="","",IF(COUNTIFS('(6)定期点検調書'!$B$12:$B$5000,AO$89,'(6)定期点検調書'!$AH$12:$AH$5000,$C90,'(6)定期点検調書'!$BF$12:$BF$5000,$W$7)&gt;=1,$W$7,IF(COUNTIFS('(6)定期点検調書'!$B$12:$B$5000,AO$89,'(6)定期点検調書'!$AH$12:$AH$5000,$C90,'(6)定期点検調書'!$BF$12:$BF$5000,$V$7)&gt;=1,$V$7,IF(COUNTIFS('(6)定期点検調書'!$B$12:$B$5000,AO$89,'(6)定期点検調書'!$AH$12:$AH$5000,$C90,'(6)定期点検調書'!$BF$12:$BF$5000,$U$7)&gt;=1,$U$7,IF(COUNTIFS('(6)定期点検調書'!$B$12:$B$5000,AO$89,'(6)定期点検調書'!$AH$12:$AH$5000,$C90,'(6)定期点検調書'!$BF$12:$BF$5000,$T$7)&gt;=1,$T$7,IF(COUNTIFS('(6)定期点検調書'!$B$12:$B$5000,AO$89,'(6)定期点検調書'!$AH$12:$AH$5000,$C90,'(6)定期点検調書'!$BF$12:$BF$5000,$S$7)&gt;=1,$S$7,""))))))</f>
        <v/>
      </c>
      <c r="AP90" s="463" t="str">
        <f>IF(AP$89="","",IF(COUNTIFS('(6)定期点検調書'!$B$12:$B$5000,AP$89,'(6)定期点検調書'!$AH$12:$AH$5000,$C90,'(6)定期点検調書'!$BF$12:$BF$5000,$W$7)&gt;=1,$W$7,IF(COUNTIFS('(6)定期点検調書'!$B$12:$B$5000,AP$89,'(6)定期点検調書'!$AH$12:$AH$5000,$C90,'(6)定期点検調書'!$BF$12:$BF$5000,$V$7)&gt;=1,$V$7,IF(COUNTIFS('(6)定期点検調書'!$B$12:$B$5000,AP$89,'(6)定期点検調書'!$AH$12:$AH$5000,$C90,'(6)定期点検調書'!$BF$12:$BF$5000,$U$7)&gt;=1,$U$7,IF(COUNTIFS('(6)定期点検調書'!$B$12:$B$5000,AP$89,'(6)定期点検調書'!$AH$12:$AH$5000,$C90,'(6)定期点検調書'!$BF$12:$BF$5000,$T$7)&gt;=1,$T$7,IF(COUNTIFS('(6)定期点検調書'!$B$12:$B$5000,AP$89,'(6)定期点検調書'!$AH$12:$AH$5000,$C90,'(6)定期点検調書'!$BF$12:$BF$5000,$S$7)&gt;=1,$S$7,""))))))</f>
        <v/>
      </c>
      <c r="AQ90" s="463" t="str">
        <f>IF(AQ$89="","",IF(COUNTIFS('(6)定期点検調書'!$B$12:$B$5000,AQ$89,'(6)定期点検調書'!$AH$12:$AH$5000,$C90,'(6)定期点検調書'!$BF$12:$BF$5000,$W$7)&gt;=1,$W$7,IF(COUNTIFS('(6)定期点検調書'!$B$12:$B$5000,AQ$89,'(6)定期点検調書'!$AH$12:$AH$5000,$C90,'(6)定期点検調書'!$BF$12:$BF$5000,$V$7)&gt;=1,$V$7,IF(COUNTIFS('(6)定期点検調書'!$B$12:$B$5000,AQ$89,'(6)定期点検調書'!$AH$12:$AH$5000,$C90,'(6)定期点検調書'!$BF$12:$BF$5000,$U$7)&gt;=1,$U$7,IF(COUNTIFS('(6)定期点検調書'!$B$12:$B$5000,AQ$89,'(6)定期点検調書'!$AH$12:$AH$5000,$C90,'(6)定期点検調書'!$BF$12:$BF$5000,$T$7)&gt;=1,$T$7,IF(COUNTIFS('(6)定期点検調書'!$B$12:$B$5000,AQ$89,'(6)定期点検調書'!$AH$12:$AH$5000,$C90,'(6)定期点検調書'!$BF$12:$BF$5000,$S$7)&gt;=1,$S$7,""))))))</f>
        <v/>
      </c>
      <c r="AR90" s="463" t="str">
        <f>IF(AR$89="","",IF(COUNTIFS('(6)定期点検調書'!$B$12:$B$5000,AR$89,'(6)定期点検調書'!$AH$12:$AH$5000,$C90,'(6)定期点検調書'!$BF$12:$BF$5000,$W$7)&gt;=1,$W$7,IF(COUNTIFS('(6)定期点検調書'!$B$12:$B$5000,AR$89,'(6)定期点検調書'!$AH$12:$AH$5000,$C90,'(6)定期点検調書'!$BF$12:$BF$5000,$V$7)&gt;=1,$V$7,IF(COUNTIFS('(6)定期点検調書'!$B$12:$B$5000,AR$89,'(6)定期点検調書'!$AH$12:$AH$5000,$C90,'(6)定期点検調書'!$BF$12:$BF$5000,$U$7)&gt;=1,$U$7,IF(COUNTIFS('(6)定期点検調書'!$B$12:$B$5000,AR$89,'(6)定期点検調書'!$AH$12:$AH$5000,$C90,'(6)定期点検調書'!$BF$12:$BF$5000,$T$7)&gt;=1,$T$7,IF(COUNTIFS('(6)定期点検調書'!$B$12:$B$5000,AR$89,'(6)定期点検調書'!$AH$12:$AH$5000,$C90,'(6)定期点検調書'!$BF$12:$BF$5000,$S$7)&gt;=1,$S$7,""))))))</f>
        <v/>
      </c>
      <c r="AS90" s="463" t="str">
        <f>IF(AS$89="","",IF(COUNTIFS('(6)定期点検調書'!$B$12:$B$5000,AS$89,'(6)定期点検調書'!$AH$12:$AH$5000,$C90,'(6)定期点検調書'!$BF$12:$BF$5000,$W$7)&gt;=1,$W$7,IF(COUNTIFS('(6)定期点検調書'!$B$12:$B$5000,AS$89,'(6)定期点検調書'!$AH$12:$AH$5000,$C90,'(6)定期点検調書'!$BF$12:$BF$5000,$V$7)&gt;=1,$V$7,IF(COUNTIFS('(6)定期点検調書'!$B$12:$B$5000,AS$89,'(6)定期点検調書'!$AH$12:$AH$5000,$C90,'(6)定期点検調書'!$BF$12:$BF$5000,$U$7)&gt;=1,$U$7,IF(COUNTIFS('(6)定期点検調書'!$B$12:$B$5000,AS$89,'(6)定期点検調書'!$AH$12:$AH$5000,$C90,'(6)定期点検調書'!$BF$12:$BF$5000,$T$7)&gt;=1,$T$7,IF(COUNTIFS('(6)定期点検調書'!$B$12:$B$5000,AS$89,'(6)定期点検調書'!$AH$12:$AH$5000,$C90,'(6)定期点検調書'!$BF$12:$BF$5000,$S$7)&gt;=1,$S$7,""))))))</f>
        <v/>
      </c>
      <c r="AT90" s="463" t="str">
        <f>IF(AT$89="","",IF(COUNTIFS('(6)定期点検調書'!$B$12:$B$5000,AT$89,'(6)定期点検調書'!$AH$12:$AH$5000,$C90,'(6)定期点検調書'!$BF$12:$BF$5000,$W$7)&gt;=1,$W$7,IF(COUNTIFS('(6)定期点検調書'!$B$12:$B$5000,AT$89,'(6)定期点検調書'!$AH$12:$AH$5000,$C90,'(6)定期点検調書'!$BF$12:$BF$5000,$V$7)&gt;=1,$V$7,IF(COUNTIFS('(6)定期点検調書'!$B$12:$B$5000,AT$89,'(6)定期点検調書'!$AH$12:$AH$5000,$C90,'(6)定期点検調書'!$BF$12:$BF$5000,$U$7)&gt;=1,$U$7,IF(COUNTIFS('(6)定期点検調書'!$B$12:$B$5000,AT$89,'(6)定期点検調書'!$AH$12:$AH$5000,$C90,'(6)定期点検調書'!$BF$12:$BF$5000,$T$7)&gt;=1,$T$7,IF(COUNTIFS('(6)定期点検調書'!$B$12:$B$5000,AT$89,'(6)定期点検調書'!$AH$12:$AH$5000,$C90,'(6)定期点検調書'!$BF$12:$BF$5000,$S$7)&gt;=1,$S$7,""))))))</f>
        <v/>
      </c>
      <c r="AU90" s="463" t="str">
        <f>IF(AU$89="","",IF(COUNTIFS('(6)定期点検調書'!$B$12:$B$5000,AU$89,'(6)定期点検調書'!$AH$12:$AH$5000,$C90,'(6)定期点検調書'!$BF$12:$BF$5000,$W$7)&gt;=1,$W$7,IF(COUNTIFS('(6)定期点検調書'!$B$12:$B$5000,AU$89,'(6)定期点検調書'!$AH$12:$AH$5000,$C90,'(6)定期点検調書'!$BF$12:$BF$5000,$V$7)&gt;=1,$V$7,IF(COUNTIFS('(6)定期点検調書'!$B$12:$B$5000,AU$89,'(6)定期点検調書'!$AH$12:$AH$5000,$C90,'(6)定期点検調書'!$BF$12:$BF$5000,$U$7)&gt;=1,$U$7,IF(COUNTIFS('(6)定期点検調書'!$B$12:$B$5000,AU$89,'(6)定期点検調書'!$AH$12:$AH$5000,$C90,'(6)定期点検調書'!$BF$12:$BF$5000,$T$7)&gt;=1,$T$7,IF(COUNTIFS('(6)定期点検調書'!$B$12:$B$5000,AU$89,'(6)定期点検調書'!$AH$12:$AH$5000,$C90,'(6)定期点検調書'!$BF$12:$BF$5000,$S$7)&gt;=1,$S$7,""))))))</f>
        <v/>
      </c>
      <c r="AV90" s="463" t="str">
        <f>IF(AV$89="","",IF(COUNTIFS('(6)定期点検調書'!$B$12:$B$5000,AV$89,'(6)定期点検調書'!$AH$12:$AH$5000,$C90,'(6)定期点検調書'!$BF$12:$BF$5000,$W$7)&gt;=1,$W$7,IF(COUNTIFS('(6)定期点検調書'!$B$12:$B$5000,AV$89,'(6)定期点検調書'!$AH$12:$AH$5000,$C90,'(6)定期点検調書'!$BF$12:$BF$5000,$V$7)&gt;=1,$V$7,IF(COUNTIFS('(6)定期点検調書'!$B$12:$B$5000,AV$89,'(6)定期点検調書'!$AH$12:$AH$5000,$C90,'(6)定期点検調書'!$BF$12:$BF$5000,$U$7)&gt;=1,$U$7,IF(COUNTIFS('(6)定期点検調書'!$B$12:$B$5000,AV$89,'(6)定期点検調書'!$AH$12:$AH$5000,$C90,'(6)定期点検調書'!$BF$12:$BF$5000,$T$7)&gt;=1,$T$7,IF(COUNTIFS('(6)定期点検調書'!$B$12:$B$5000,AV$89,'(6)定期点検調書'!$AH$12:$AH$5000,$C90,'(6)定期点検調書'!$BF$12:$BF$5000,$S$7)&gt;=1,$S$7,""))))))</f>
        <v/>
      </c>
      <c r="AW90" s="463" t="str">
        <f>IF(AW$89="","",IF(COUNTIFS('(6)定期点検調書'!$B$12:$B$5000,AW$89,'(6)定期点検調書'!$AH$12:$AH$5000,$C90,'(6)定期点検調書'!$BF$12:$BF$5000,$W$7)&gt;=1,$W$7,IF(COUNTIFS('(6)定期点検調書'!$B$12:$B$5000,AW$89,'(6)定期点検調書'!$AH$12:$AH$5000,$C90,'(6)定期点検調書'!$BF$12:$BF$5000,$V$7)&gt;=1,$V$7,IF(COUNTIFS('(6)定期点検調書'!$B$12:$B$5000,AW$89,'(6)定期点検調書'!$AH$12:$AH$5000,$C90,'(6)定期点検調書'!$BF$12:$BF$5000,$U$7)&gt;=1,$U$7,IF(COUNTIFS('(6)定期点検調書'!$B$12:$B$5000,AW$89,'(6)定期点検調書'!$AH$12:$AH$5000,$C90,'(6)定期点検調書'!$BF$12:$BF$5000,$T$7)&gt;=1,$T$7,IF(COUNTIFS('(6)定期点検調書'!$B$12:$B$5000,AW$89,'(6)定期点検調書'!$AH$12:$AH$5000,$C90,'(6)定期点検調書'!$BF$12:$BF$5000,$S$7)&gt;=1,$S$7,""))))))</f>
        <v/>
      </c>
      <c r="AX90" s="463" t="str">
        <f>IF(AX$89="","",IF(COUNTIFS('(6)定期点検調書'!$B$12:$B$5000,AX$89,'(6)定期点検調書'!$AH$12:$AH$5000,$C90,'(6)定期点検調書'!$BF$12:$BF$5000,$W$7)&gt;=1,$W$7,IF(COUNTIFS('(6)定期点検調書'!$B$12:$B$5000,AX$89,'(6)定期点検調書'!$AH$12:$AH$5000,$C90,'(6)定期点検調書'!$BF$12:$BF$5000,$V$7)&gt;=1,$V$7,IF(COUNTIFS('(6)定期点検調書'!$B$12:$B$5000,AX$89,'(6)定期点検調書'!$AH$12:$AH$5000,$C90,'(6)定期点検調書'!$BF$12:$BF$5000,$U$7)&gt;=1,$U$7,IF(COUNTIFS('(6)定期点検調書'!$B$12:$B$5000,AX$89,'(6)定期点検調書'!$AH$12:$AH$5000,$C90,'(6)定期点検調書'!$BF$12:$BF$5000,$T$7)&gt;=1,$T$7,IF(COUNTIFS('(6)定期点検調書'!$B$12:$B$5000,AX$89,'(6)定期点検調書'!$AH$12:$AH$5000,$C90,'(6)定期点検調書'!$BF$12:$BF$5000,$S$7)&gt;=1,$S$7,""))))))</f>
        <v/>
      </c>
      <c r="AY90" s="463" t="str">
        <f>IF(AY$89="","",IF(COUNTIFS('(6)定期点検調書'!$B$12:$B$5000,AY$89,'(6)定期点検調書'!$AH$12:$AH$5000,$C90,'(6)定期点検調書'!$BF$12:$BF$5000,$W$7)&gt;=1,$W$7,IF(COUNTIFS('(6)定期点検調書'!$B$12:$B$5000,AY$89,'(6)定期点検調書'!$AH$12:$AH$5000,$C90,'(6)定期点検調書'!$BF$12:$BF$5000,$V$7)&gt;=1,$V$7,IF(COUNTIFS('(6)定期点検調書'!$B$12:$B$5000,AY$89,'(6)定期点検調書'!$AH$12:$AH$5000,$C90,'(6)定期点検調書'!$BF$12:$BF$5000,$U$7)&gt;=1,$U$7,IF(COUNTIFS('(6)定期点検調書'!$B$12:$B$5000,AY$89,'(6)定期点検調書'!$AH$12:$AH$5000,$C90,'(6)定期点検調書'!$BF$12:$BF$5000,$T$7)&gt;=1,$T$7,IF(COUNTIFS('(6)定期点検調書'!$B$12:$B$5000,AY$89,'(6)定期点検調書'!$AH$12:$AH$5000,$C90,'(6)定期点検調書'!$BF$12:$BF$5000,$S$7)&gt;=1,$S$7,""))))))</f>
        <v/>
      </c>
      <c r="AZ90" s="463" t="str">
        <f>IF(AZ$89="","",IF(COUNTIFS('(6)定期点検調書'!$B$12:$B$5000,AZ$89,'(6)定期点検調書'!$AH$12:$AH$5000,$C90,'(6)定期点検調書'!$BF$12:$BF$5000,$W$7)&gt;=1,$W$7,IF(COUNTIFS('(6)定期点検調書'!$B$12:$B$5000,AZ$89,'(6)定期点検調書'!$AH$12:$AH$5000,$C90,'(6)定期点検調書'!$BF$12:$BF$5000,$V$7)&gt;=1,$V$7,IF(COUNTIFS('(6)定期点検調書'!$B$12:$B$5000,AZ$89,'(6)定期点検調書'!$AH$12:$AH$5000,$C90,'(6)定期点検調書'!$BF$12:$BF$5000,$U$7)&gt;=1,$U$7,IF(COUNTIFS('(6)定期点検調書'!$B$12:$B$5000,AZ$89,'(6)定期点検調書'!$AH$12:$AH$5000,$C90,'(6)定期点検調書'!$BF$12:$BF$5000,$T$7)&gt;=1,$T$7,IF(COUNTIFS('(6)定期点検調書'!$B$12:$B$5000,AZ$89,'(6)定期点検調書'!$AH$12:$AH$5000,$C90,'(6)定期点検調書'!$BF$12:$BF$5000,$S$7)&gt;=1,$S$7,""))))))</f>
        <v/>
      </c>
      <c r="BA90" s="464" t="str">
        <f>IF(BA$89="","",IF(COUNTIFS('(6)定期点検調書'!$B$12:$B$5000,BA$89,'(6)定期点検調書'!$AH$12:$AH$5000,$C90,'(6)定期点検調書'!$BF$12:$BF$5000,$W$7)&gt;=1,$W$7,IF(COUNTIFS('(6)定期点検調書'!$B$12:$B$5000,BA$89,'(6)定期点検調書'!$AH$12:$AH$5000,$C90,'(6)定期点検調書'!$BF$12:$BF$5000,$V$7)&gt;=1,$V$7,IF(COUNTIFS('(6)定期点検調書'!$B$12:$B$5000,BA$89,'(6)定期点検調書'!$AH$12:$AH$5000,$C90,'(6)定期点検調書'!$BF$12:$BF$5000,$U$7)&gt;=1,$U$7,IF(COUNTIFS('(6)定期点検調書'!$B$12:$B$5000,BA$89,'(6)定期点検調書'!$AH$12:$AH$5000,$C90,'(6)定期点検調書'!$BF$12:$BF$5000,$T$7)&gt;=1,$T$7,IF(COUNTIFS('(6)定期点検調書'!$B$12:$B$5000,BA$89,'(6)定期点検調書'!$AH$12:$AH$5000,$C90,'(6)定期点検調書'!$BF$12:$BF$5000,$S$7)&gt;=1,$S$7,""))))))</f>
        <v/>
      </c>
    </row>
    <row r="91" spans="2:55" ht="18.75" customHeight="1" x14ac:dyDescent="0.2">
      <c r="B91" s="1949"/>
      <c r="C91" s="1844" t="str">
        <f>ﾃﾞｰﾀ一覧!$U$19</f>
        <v>うき・はく離</v>
      </c>
      <c r="D91" s="1845"/>
      <c r="E91" s="1845"/>
      <c r="F91" s="1845"/>
      <c r="G91" s="1846"/>
      <c r="H91" s="467" t="str">
        <f>IF(H$89="","",IF(COUNTIFS('(6)定期点検調書'!$B$12:$B$5000,H$89,'(6)定期点検調書'!$AH$12:$AH$5000,$C91,'(6)定期点検調書'!$BF$12:$BF$5000,$W$7)&gt;=1,$W$7,IF(COUNTIFS('(6)定期点検調書'!$B$12:$B$5000,H$89,'(6)定期点検調書'!$AH$12:$AH$5000,$C91,'(6)定期点検調書'!$BF$12:$BF$5000,$V$7)&gt;=1,$V$7,IF(COUNTIFS('(6)定期点検調書'!$B$12:$B$5000,H$89,'(6)定期点検調書'!$AH$12:$AH$5000,$C91,'(6)定期点検調書'!$BF$12:$BF$5000,$U$7)&gt;=1,$U$7,IF(COUNTIFS('(6)定期点検調書'!$B$12:$B$5000,H$89,'(6)定期点検調書'!$AH$12:$AH$5000,$C91,'(6)定期点検調書'!$BF$12:$BF$5000,$T$7)&gt;=1,$T$7,IF(COUNTIFS('(6)定期点検調書'!$B$12:$B$5000,H$89,'(6)定期点検調書'!$AH$12:$AH$5000,$C91,'(6)定期点検調書'!$BF$12:$BF$5000,$S$7)&gt;=1,$S$7,""))))))</f>
        <v/>
      </c>
      <c r="I91" s="465" t="str">
        <f>IF(I$89="","",IF(COUNTIFS('(6)定期点検調書'!$B$12:$B$5000,I$89,'(6)定期点検調書'!$AH$12:$AH$5000,$C91,'(6)定期点検調書'!$BF$12:$BF$5000,$W$7)&gt;=1,$W$7,IF(COUNTIFS('(6)定期点検調書'!$B$12:$B$5000,I$89,'(6)定期点検調書'!$AH$12:$AH$5000,$C91,'(6)定期点検調書'!$BF$12:$BF$5000,$V$7)&gt;=1,$V$7,IF(COUNTIFS('(6)定期点検調書'!$B$12:$B$5000,I$89,'(6)定期点検調書'!$AH$12:$AH$5000,$C91,'(6)定期点検調書'!$BF$12:$BF$5000,$U$7)&gt;=1,$U$7,IF(COUNTIFS('(6)定期点検調書'!$B$12:$B$5000,I$89,'(6)定期点検調書'!$AH$12:$AH$5000,$C91,'(6)定期点検調書'!$BF$12:$BF$5000,$T$7)&gt;=1,$T$7,IF(COUNTIFS('(6)定期点検調書'!$B$12:$B$5000,I$89,'(6)定期点検調書'!$AH$12:$AH$5000,$C91,'(6)定期点検調書'!$BF$12:$BF$5000,$S$7)&gt;=1,$S$7,""))))))</f>
        <v/>
      </c>
      <c r="J91" s="465" t="str">
        <f>IF(J$89="","",IF(COUNTIFS('(6)定期点検調書'!$B$12:$B$5000,J$89,'(6)定期点検調書'!$AH$12:$AH$5000,$C91,'(6)定期点検調書'!$BF$12:$BF$5000,$W$7)&gt;=1,$W$7,IF(COUNTIFS('(6)定期点検調書'!$B$12:$B$5000,J$89,'(6)定期点検調書'!$AH$12:$AH$5000,$C91,'(6)定期点検調書'!$BF$12:$BF$5000,$V$7)&gt;=1,$V$7,IF(COUNTIFS('(6)定期点検調書'!$B$12:$B$5000,J$89,'(6)定期点検調書'!$AH$12:$AH$5000,$C91,'(6)定期点検調書'!$BF$12:$BF$5000,$U$7)&gt;=1,$U$7,IF(COUNTIFS('(6)定期点検調書'!$B$12:$B$5000,J$89,'(6)定期点検調書'!$AH$12:$AH$5000,$C91,'(6)定期点検調書'!$BF$12:$BF$5000,$T$7)&gt;=1,$T$7,IF(COUNTIFS('(6)定期点検調書'!$B$12:$B$5000,J$89,'(6)定期点検調書'!$AH$12:$AH$5000,$C91,'(6)定期点検調書'!$BF$12:$BF$5000,$S$7)&gt;=1,$S$7,""))))))</f>
        <v/>
      </c>
      <c r="K91" s="465" t="str">
        <f>IF(K$89="","",IF(COUNTIFS('(6)定期点検調書'!$B$12:$B$5000,K$89,'(6)定期点検調書'!$AH$12:$AH$5000,$C91,'(6)定期点検調書'!$BF$12:$BF$5000,$W$7)&gt;=1,$W$7,IF(COUNTIFS('(6)定期点検調書'!$B$12:$B$5000,K$89,'(6)定期点検調書'!$AH$12:$AH$5000,$C91,'(6)定期点検調書'!$BF$12:$BF$5000,$V$7)&gt;=1,$V$7,IF(COUNTIFS('(6)定期点検調書'!$B$12:$B$5000,K$89,'(6)定期点検調書'!$AH$12:$AH$5000,$C91,'(6)定期点検調書'!$BF$12:$BF$5000,$U$7)&gt;=1,$U$7,IF(COUNTIFS('(6)定期点検調書'!$B$12:$B$5000,K$89,'(6)定期点検調書'!$AH$12:$AH$5000,$C91,'(6)定期点検調書'!$BF$12:$BF$5000,$T$7)&gt;=1,$T$7,IF(COUNTIFS('(6)定期点検調書'!$B$12:$B$5000,K$89,'(6)定期点検調書'!$AH$12:$AH$5000,$C91,'(6)定期点検調書'!$BF$12:$BF$5000,$S$7)&gt;=1,$S$7,""))))))</f>
        <v/>
      </c>
      <c r="L91" s="465" t="str">
        <f>IF(L$89="","",IF(COUNTIFS('(6)定期点検調書'!$B$12:$B$5000,L$89,'(6)定期点検調書'!$AH$12:$AH$5000,$C91,'(6)定期点検調書'!$BF$12:$BF$5000,$W$7)&gt;=1,$W$7,IF(COUNTIFS('(6)定期点検調書'!$B$12:$B$5000,L$89,'(6)定期点検調書'!$AH$12:$AH$5000,$C91,'(6)定期点検調書'!$BF$12:$BF$5000,$V$7)&gt;=1,$V$7,IF(COUNTIFS('(6)定期点検調書'!$B$12:$B$5000,L$89,'(6)定期点検調書'!$AH$12:$AH$5000,$C91,'(6)定期点検調書'!$BF$12:$BF$5000,$U$7)&gt;=1,$U$7,IF(COUNTIFS('(6)定期点検調書'!$B$12:$B$5000,L$89,'(6)定期点検調書'!$AH$12:$AH$5000,$C91,'(6)定期点検調書'!$BF$12:$BF$5000,$T$7)&gt;=1,$T$7,IF(COUNTIFS('(6)定期点検調書'!$B$12:$B$5000,L$89,'(6)定期点検調書'!$AH$12:$AH$5000,$C91,'(6)定期点検調書'!$BF$12:$BF$5000,$S$7)&gt;=1,$S$7,""))))))</f>
        <v/>
      </c>
      <c r="M91" s="465" t="str">
        <f>IF(M$89="","",IF(COUNTIFS('(6)定期点検調書'!$B$12:$B$5000,M$89,'(6)定期点検調書'!$AH$12:$AH$5000,$C91,'(6)定期点検調書'!$BF$12:$BF$5000,$W$7)&gt;=1,$W$7,IF(COUNTIFS('(6)定期点検調書'!$B$12:$B$5000,M$89,'(6)定期点検調書'!$AH$12:$AH$5000,$C91,'(6)定期点検調書'!$BF$12:$BF$5000,$V$7)&gt;=1,$V$7,IF(COUNTIFS('(6)定期点検調書'!$B$12:$B$5000,M$89,'(6)定期点検調書'!$AH$12:$AH$5000,$C91,'(6)定期点検調書'!$BF$12:$BF$5000,$U$7)&gt;=1,$U$7,IF(COUNTIFS('(6)定期点検調書'!$B$12:$B$5000,M$89,'(6)定期点検調書'!$AH$12:$AH$5000,$C91,'(6)定期点検調書'!$BF$12:$BF$5000,$T$7)&gt;=1,$T$7,IF(COUNTIFS('(6)定期点検調書'!$B$12:$B$5000,M$89,'(6)定期点検調書'!$AH$12:$AH$5000,$C91,'(6)定期点検調書'!$BF$12:$BF$5000,$S$7)&gt;=1,$S$7,""))))))</f>
        <v/>
      </c>
      <c r="N91" s="465" t="str">
        <f>IF(N$89="","",IF(COUNTIFS('(6)定期点検調書'!$B$12:$B$5000,N$89,'(6)定期点検調書'!$AH$12:$AH$5000,$C91,'(6)定期点検調書'!$BF$12:$BF$5000,$W$7)&gt;=1,$W$7,IF(COUNTIFS('(6)定期点検調書'!$B$12:$B$5000,N$89,'(6)定期点検調書'!$AH$12:$AH$5000,$C91,'(6)定期点検調書'!$BF$12:$BF$5000,$V$7)&gt;=1,$V$7,IF(COUNTIFS('(6)定期点検調書'!$B$12:$B$5000,N$89,'(6)定期点検調書'!$AH$12:$AH$5000,$C91,'(6)定期点検調書'!$BF$12:$BF$5000,$U$7)&gt;=1,$U$7,IF(COUNTIFS('(6)定期点検調書'!$B$12:$B$5000,N$89,'(6)定期点検調書'!$AH$12:$AH$5000,$C91,'(6)定期点検調書'!$BF$12:$BF$5000,$T$7)&gt;=1,$T$7,IF(COUNTIFS('(6)定期点検調書'!$B$12:$B$5000,N$89,'(6)定期点検調書'!$AH$12:$AH$5000,$C91,'(6)定期点検調書'!$BF$12:$BF$5000,$S$7)&gt;=1,$S$7,""))))))</f>
        <v/>
      </c>
      <c r="O91" s="465" t="str">
        <f>IF(O$89="","",IF(COUNTIFS('(6)定期点検調書'!$B$12:$B$5000,O$89,'(6)定期点検調書'!$AH$12:$AH$5000,$C91,'(6)定期点検調書'!$BF$12:$BF$5000,$W$7)&gt;=1,$W$7,IF(COUNTIFS('(6)定期点検調書'!$B$12:$B$5000,O$89,'(6)定期点検調書'!$AH$12:$AH$5000,$C91,'(6)定期点検調書'!$BF$12:$BF$5000,$V$7)&gt;=1,$V$7,IF(COUNTIFS('(6)定期点検調書'!$B$12:$B$5000,O$89,'(6)定期点検調書'!$AH$12:$AH$5000,$C91,'(6)定期点検調書'!$BF$12:$BF$5000,$U$7)&gt;=1,$U$7,IF(COUNTIFS('(6)定期点検調書'!$B$12:$B$5000,O$89,'(6)定期点検調書'!$AH$12:$AH$5000,$C91,'(6)定期点検調書'!$BF$12:$BF$5000,$T$7)&gt;=1,$T$7,IF(COUNTIFS('(6)定期点検調書'!$B$12:$B$5000,O$89,'(6)定期点検調書'!$AH$12:$AH$5000,$C91,'(6)定期点検調書'!$BF$12:$BF$5000,$S$7)&gt;=1,$S$7,""))))))</f>
        <v/>
      </c>
      <c r="P91" s="465" t="str">
        <f>IF(P$89="","",IF(COUNTIFS('(6)定期点検調書'!$B$12:$B$5000,P$89,'(6)定期点検調書'!$AH$12:$AH$5000,$C91,'(6)定期点検調書'!$BF$12:$BF$5000,$W$7)&gt;=1,$W$7,IF(COUNTIFS('(6)定期点検調書'!$B$12:$B$5000,P$89,'(6)定期点検調書'!$AH$12:$AH$5000,$C91,'(6)定期点検調書'!$BF$12:$BF$5000,$V$7)&gt;=1,$V$7,IF(COUNTIFS('(6)定期点検調書'!$B$12:$B$5000,P$89,'(6)定期点検調書'!$AH$12:$AH$5000,$C91,'(6)定期点検調書'!$BF$12:$BF$5000,$U$7)&gt;=1,$U$7,IF(COUNTIFS('(6)定期点検調書'!$B$12:$B$5000,P$89,'(6)定期点検調書'!$AH$12:$AH$5000,$C91,'(6)定期点検調書'!$BF$12:$BF$5000,$T$7)&gt;=1,$T$7,IF(COUNTIFS('(6)定期点検調書'!$B$12:$B$5000,P$89,'(6)定期点検調書'!$AH$12:$AH$5000,$C91,'(6)定期点検調書'!$BF$12:$BF$5000,$S$7)&gt;=1,$S$7,""))))))</f>
        <v/>
      </c>
      <c r="Q91" s="465" t="str">
        <f>IF(Q$89="","",IF(COUNTIFS('(6)定期点検調書'!$B$12:$B$5000,Q$89,'(6)定期点検調書'!$AH$12:$AH$5000,$C91,'(6)定期点検調書'!$BF$12:$BF$5000,$W$7)&gt;=1,$W$7,IF(COUNTIFS('(6)定期点検調書'!$B$12:$B$5000,Q$89,'(6)定期点検調書'!$AH$12:$AH$5000,$C91,'(6)定期点検調書'!$BF$12:$BF$5000,$V$7)&gt;=1,$V$7,IF(COUNTIFS('(6)定期点検調書'!$B$12:$B$5000,Q$89,'(6)定期点検調書'!$AH$12:$AH$5000,$C91,'(6)定期点検調書'!$BF$12:$BF$5000,$U$7)&gt;=1,$U$7,IF(COUNTIFS('(6)定期点検調書'!$B$12:$B$5000,Q$89,'(6)定期点検調書'!$AH$12:$AH$5000,$C91,'(6)定期点検調書'!$BF$12:$BF$5000,$T$7)&gt;=1,$T$7,IF(COUNTIFS('(6)定期点検調書'!$B$12:$B$5000,Q$89,'(6)定期点検調書'!$AH$12:$AH$5000,$C91,'(6)定期点検調書'!$BF$12:$BF$5000,$S$7)&gt;=1,$S$7,""))))))</f>
        <v/>
      </c>
      <c r="R91" s="465" t="str">
        <f>IF(R$89="","",IF(COUNTIFS('(6)定期点検調書'!$B$12:$B$5000,R$89,'(6)定期点検調書'!$AH$12:$AH$5000,$C91,'(6)定期点検調書'!$BF$12:$BF$5000,$W$7)&gt;=1,$W$7,IF(COUNTIFS('(6)定期点検調書'!$B$12:$B$5000,R$89,'(6)定期点検調書'!$AH$12:$AH$5000,$C91,'(6)定期点検調書'!$BF$12:$BF$5000,$V$7)&gt;=1,$V$7,IF(COUNTIFS('(6)定期点検調書'!$B$12:$B$5000,R$89,'(6)定期点検調書'!$AH$12:$AH$5000,$C91,'(6)定期点検調書'!$BF$12:$BF$5000,$U$7)&gt;=1,$U$7,IF(COUNTIFS('(6)定期点検調書'!$B$12:$B$5000,R$89,'(6)定期点検調書'!$AH$12:$AH$5000,$C91,'(6)定期点検調書'!$BF$12:$BF$5000,$T$7)&gt;=1,$T$7,IF(COUNTIFS('(6)定期点検調書'!$B$12:$B$5000,R$89,'(6)定期点検調書'!$AH$12:$AH$5000,$C91,'(6)定期点検調書'!$BF$12:$BF$5000,$S$7)&gt;=1,$S$7,""))))))</f>
        <v/>
      </c>
      <c r="S91" s="465" t="str">
        <f>IF(S$89="","",IF(COUNTIFS('(6)定期点検調書'!$B$12:$B$5000,S$89,'(6)定期点検調書'!$AH$12:$AH$5000,$C91,'(6)定期点検調書'!$BF$12:$BF$5000,$W$7)&gt;=1,$W$7,IF(COUNTIFS('(6)定期点検調書'!$B$12:$B$5000,S$89,'(6)定期点検調書'!$AH$12:$AH$5000,$C91,'(6)定期点検調書'!$BF$12:$BF$5000,$V$7)&gt;=1,$V$7,IF(COUNTIFS('(6)定期点検調書'!$B$12:$B$5000,S$89,'(6)定期点検調書'!$AH$12:$AH$5000,$C91,'(6)定期点検調書'!$BF$12:$BF$5000,$U$7)&gt;=1,$U$7,IF(COUNTIFS('(6)定期点検調書'!$B$12:$B$5000,S$89,'(6)定期点検調書'!$AH$12:$AH$5000,$C91,'(6)定期点検調書'!$BF$12:$BF$5000,$T$7)&gt;=1,$T$7,IF(COUNTIFS('(6)定期点検調書'!$B$12:$B$5000,S$89,'(6)定期点検調書'!$AH$12:$AH$5000,$C91,'(6)定期点検調書'!$BF$12:$BF$5000,$S$7)&gt;=1,$S$7,""))))))</f>
        <v/>
      </c>
      <c r="T91" s="465" t="str">
        <f>IF(T$89="","",IF(COUNTIFS('(6)定期点検調書'!$B$12:$B$5000,T$89,'(6)定期点検調書'!$AH$12:$AH$5000,$C91,'(6)定期点検調書'!$BF$12:$BF$5000,$W$7)&gt;=1,$W$7,IF(COUNTIFS('(6)定期点検調書'!$B$12:$B$5000,T$89,'(6)定期点検調書'!$AH$12:$AH$5000,$C91,'(6)定期点検調書'!$BF$12:$BF$5000,$V$7)&gt;=1,$V$7,IF(COUNTIFS('(6)定期点検調書'!$B$12:$B$5000,T$89,'(6)定期点検調書'!$AH$12:$AH$5000,$C91,'(6)定期点検調書'!$BF$12:$BF$5000,$U$7)&gt;=1,$U$7,IF(COUNTIFS('(6)定期点検調書'!$B$12:$B$5000,T$89,'(6)定期点検調書'!$AH$12:$AH$5000,$C91,'(6)定期点検調書'!$BF$12:$BF$5000,$T$7)&gt;=1,$T$7,IF(COUNTIFS('(6)定期点検調書'!$B$12:$B$5000,T$89,'(6)定期点検調書'!$AH$12:$AH$5000,$C91,'(6)定期点検調書'!$BF$12:$BF$5000,$S$7)&gt;=1,$S$7,""))))))</f>
        <v/>
      </c>
      <c r="U91" s="465" t="str">
        <f>IF(U$89="","",IF(COUNTIFS('(6)定期点検調書'!$B$12:$B$5000,U$89,'(6)定期点検調書'!$AH$12:$AH$5000,$C91,'(6)定期点検調書'!$BF$12:$BF$5000,$W$7)&gt;=1,$W$7,IF(COUNTIFS('(6)定期点検調書'!$B$12:$B$5000,U$89,'(6)定期点検調書'!$AH$12:$AH$5000,$C91,'(6)定期点検調書'!$BF$12:$BF$5000,$V$7)&gt;=1,$V$7,IF(COUNTIFS('(6)定期点検調書'!$B$12:$B$5000,U$89,'(6)定期点検調書'!$AH$12:$AH$5000,$C91,'(6)定期点検調書'!$BF$12:$BF$5000,$U$7)&gt;=1,$U$7,IF(COUNTIFS('(6)定期点検調書'!$B$12:$B$5000,U$89,'(6)定期点検調書'!$AH$12:$AH$5000,$C91,'(6)定期点検調書'!$BF$12:$BF$5000,$T$7)&gt;=1,$T$7,IF(COUNTIFS('(6)定期点検調書'!$B$12:$B$5000,U$89,'(6)定期点検調書'!$AH$12:$AH$5000,$C91,'(6)定期点検調書'!$BF$12:$BF$5000,$S$7)&gt;=1,$S$7,""))))))</f>
        <v/>
      </c>
      <c r="V91" s="465" t="str">
        <f>IF(V$89="","",IF(COUNTIFS('(6)定期点検調書'!$B$12:$B$5000,V$89,'(6)定期点検調書'!$AH$12:$AH$5000,$C91,'(6)定期点検調書'!$BF$12:$BF$5000,$W$7)&gt;=1,$W$7,IF(COUNTIFS('(6)定期点検調書'!$B$12:$B$5000,V$89,'(6)定期点検調書'!$AH$12:$AH$5000,$C91,'(6)定期点検調書'!$BF$12:$BF$5000,$V$7)&gt;=1,$V$7,IF(COUNTIFS('(6)定期点検調書'!$B$12:$B$5000,V$89,'(6)定期点検調書'!$AH$12:$AH$5000,$C91,'(6)定期点検調書'!$BF$12:$BF$5000,$U$7)&gt;=1,$U$7,IF(COUNTIFS('(6)定期点検調書'!$B$12:$B$5000,V$89,'(6)定期点検調書'!$AH$12:$AH$5000,$C91,'(6)定期点検調書'!$BF$12:$BF$5000,$T$7)&gt;=1,$T$7,IF(COUNTIFS('(6)定期点検調書'!$B$12:$B$5000,V$89,'(6)定期点検調書'!$AH$12:$AH$5000,$C91,'(6)定期点検調書'!$BF$12:$BF$5000,$S$7)&gt;=1,$S$7,""))))))</f>
        <v/>
      </c>
      <c r="W91" s="465" t="str">
        <f>IF(W$89="","",IF(COUNTIFS('(6)定期点検調書'!$B$12:$B$5000,W$89,'(6)定期点検調書'!$AH$12:$AH$5000,$C91,'(6)定期点検調書'!$BF$12:$BF$5000,$W$7)&gt;=1,$W$7,IF(COUNTIFS('(6)定期点検調書'!$B$12:$B$5000,W$89,'(6)定期点検調書'!$AH$12:$AH$5000,$C91,'(6)定期点検調書'!$BF$12:$BF$5000,$V$7)&gt;=1,$V$7,IF(COUNTIFS('(6)定期点検調書'!$B$12:$B$5000,W$89,'(6)定期点検調書'!$AH$12:$AH$5000,$C91,'(6)定期点検調書'!$BF$12:$BF$5000,$U$7)&gt;=1,$U$7,IF(COUNTIFS('(6)定期点検調書'!$B$12:$B$5000,W$89,'(6)定期点検調書'!$AH$12:$AH$5000,$C91,'(6)定期点検調書'!$BF$12:$BF$5000,$T$7)&gt;=1,$T$7,IF(COUNTIFS('(6)定期点検調書'!$B$12:$B$5000,W$89,'(6)定期点検調書'!$AH$12:$AH$5000,$C91,'(6)定期点検調書'!$BF$12:$BF$5000,$S$7)&gt;=1,$S$7,""))))))</f>
        <v/>
      </c>
      <c r="X91" s="465" t="str">
        <f>IF(X$89="","",IF(COUNTIFS('(6)定期点検調書'!$B$12:$B$5000,X$89,'(6)定期点検調書'!$AH$12:$AH$5000,$C91,'(6)定期点検調書'!$BF$12:$BF$5000,$W$7)&gt;=1,$W$7,IF(COUNTIFS('(6)定期点検調書'!$B$12:$B$5000,X$89,'(6)定期点検調書'!$AH$12:$AH$5000,$C91,'(6)定期点検調書'!$BF$12:$BF$5000,$V$7)&gt;=1,$V$7,IF(COUNTIFS('(6)定期点検調書'!$B$12:$B$5000,X$89,'(6)定期点検調書'!$AH$12:$AH$5000,$C91,'(6)定期点検調書'!$BF$12:$BF$5000,$U$7)&gt;=1,$U$7,IF(COUNTIFS('(6)定期点検調書'!$B$12:$B$5000,X$89,'(6)定期点検調書'!$AH$12:$AH$5000,$C91,'(6)定期点検調書'!$BF$12:$BF$5000,$T$7)&gt;=1,$T$7,IF(COUNTIFS('(6)定期点検調書'!$B$12:$B$5000,X$89,'(6)定期点検調書'!$AH$12:$AH$5000,$C91,'(6)定期点検調書'!$BF$12:$BF$5000,$S$7)&gt;=1,$S$7,""))))))</f>
        <v/>
      </c>
      <c r="Y91" s="465" t="str">
        <f>IF(Y$89="","",IF(COUNTIFS('(6)定期点検調書'!$B$12:$B$5000,Y$89,'(6)定期点検調書'!$AH$12:$AH$5000,$C91,'(6)定期点検調書'!$BF$12:$BF$5000,$W$7)&gt;=1,$W$7,IF(COUNTIFS('(6)定期点検調書'!$B$12:$B$5000,Y$89,'(6)定期点検調書'!$AH$12:$AH$5000,$C91,'(6)定期点検調書'!$BF$12:$BF$5000,$V$7)&gt;=1,$V$7,IF(COUNTIFS('(6)定期点検調書'!$B$12:$B$5000,Y$89,'(6)定期点検調書'!$AH$12:$AH$5000,$C91,'(6)定期点検調書'!$BF$12:$BF$5000,$U$7)&gt;=1,$U$7,IF(COUNTIFS('(6)定期点検調書'!$B$12:$B$5000,Y$89,'(6)定期点検調書'!$AH$12:$AH$5000,$C91,'(6)定期点検調書'!$BF$12:$BF$5000,$T$7)&gt;=1,$T$7,IF(COUNTIFS('(6)定期点検調書'!$B$12:$B$5000,Y$89,'(6)定期点検調書'!$AH$12:$AH$5000,$C91,'(6)定期点検調書'!$BF$12:$BF$5000,$S$7)&gt;=1,$S$7,""))))))</f>
        <v/>
      </c>
      <c r="Z91" s="465" t="str">
        <f>IF(Z$89="","",IF(COUNTIFS('(6)定期点検調書'!$B$12:$B$5000,Z$89,'(6)定期点検調書'!$AH$12:$AH$5000,$C91,'(6)定期点検調書'!$BF$12:$BF$5000,$W$7)&gt;=1,$W$7,IF(COUNTIFS('(6)定期点検調書'!$B$12:$B$5000,Z$89,'(6)定期点検調書'!$AH$12:$AH$5000,$C91,'(6)定期点検調書'!$BF$12:$BF$5000,$V$7)&gt;=1,$V$7,IF(COUNTIFS('(6)定期点検調書'!$B$12:$B$5000,Z$89,'(6)定期点検調書'!$AH$12:$AH$5000,$C91,'(6)定期点検調書'!$BF$12:$BF$5000,$U$7)&gt;=1,$U$7,IF(COUNTIFS('(6)定期点検調書'!$B$12:$B$5000,Z$89,'(6)定期点検調書'!$AH$12:$AH$5000,$C91,'(6)定期点検調書'!$BF$12:$BF$5000,$T$7)&gt;=1,$T$7,IF(COUNTIFS('(6)定期点検調書'!$B$12:$B$5000,Z$89,'(6)定期点検調書'!$AH$12:$AH$5000,$C91,'(6)定期点検調書'!$BF$12:$BF$5000,$S$7)&gt;=1,$S$7,""))))))</f>
        <v/>
      </c>
      <c r="AA91" s="465" t="str">
        <f>IF(AA$89="","",IF(COUNTIFS('(6)定期点検調書'!$B$12:$B$5000,AA$89,'(6)定期点検調書'!$AH$12:$AH$5000,$C91,'(6)定期点検調書'!$BF$12:$BF$5000,$W$7)&gt;=1,$W$7,IF(COUNTIFS('(6)定期点検調書'!$B$12:$B$5000,AA$89,'(6)定期点検調書'!$AH$12:$AH$5000,$C91,'(6)定期点検調書'!$BF$12:$BF$5000,$V$7)&gt;=1,$V$7,IF(COUNTIFS('(6)定期点検調書'!$B$12:$B$5000,AA$89,'(6)定期点検調書'!$AH$12:$AH$5000,$C91,'(6)定期点検調書'!$BF$12:$BF$5000,$U$7)&gt;=1,$U$7,IF(COUNTIFS('(6)定期点検調書'!$B$12:$B$5000,AA$89,'(6)定期点検調書'!$AH$12:$AH$5000,$C91,'(6)定期点検調書'!$BF$12:$BF$5000,$T$7)&gt;=1,$T$7,IF(COUNTIFS('(6)定期点検調書'!$B$12:$B$5000,AA$89,'(6)定期点検調書'!$AH$12:$AH$5000,$C91,'(6)定期点検調書'!$BF$12:$BF$5000,$S$7)&gt;=1,$S$7,""))))))</f>
        <v/>
      </c>
      <c r="AB91" s="465" t="str">
        <f>IF(AB$89="","",IF(COUNTIFS('(6)定期点検調書'!$B$12:$B$5000,AB$89,'(6)定期点検調書'!$AH$12:$AH$5000,$C91,'(6)定期点検調書'!$BF$12:$BF$5000,$W$7)&gt;=1,$W$7,IF(COUNTIFS('(6)定期点検調書'!$B$12:$B$5000,AB$89,'(6)定期点検調書'!$AH$12:$AH$5000,$C91,'(6)定期点検調書'!$BF$12:$BF$5000,$V$7)&gt;=1,$V$7,IF(COUNTIFS('(6)定期点検調書'!$B$12:$B$5000,AB$89,'(6)定期点検調書'!$AH$12:$AH$5000,$C91,'(6)定期点検調書'!$BF$12:$BF$5000,$U$7)&gt;=1,$U$7,IF(COUNTIFS('(6)定期点検調書'!$B$12:$B$5000,AB$89,'(6)定期点検調書'!$AH$12:$AH$5000,$C91,'(6)定期点検調書'!$BF$12:$BF$5000,$T$7)&gt;=1,$T$7,IF(COUNTIFS('(6)定期点検調書'!$B$12:$B$5000,AB$89,'(6)定期点検調書'!$AH$12:$AH$5000,$C91,'(6)定期点検調書'!$BF$12:$BF$5000,$S$7)&gt;=1,$S$7,""))))))</f>
        <v/>
      </c>
      <c r="AC91" s="465" t="str">
        <f>IF(AC$89="","",IF(COUNTIFS('(6)定期点検調書'!$B$12:$B$5000,AC$89,'(6)定期点検調書'!$AH$12:$AH$5000,$C91,'(6)定期点検調書'!$BF$12:$BF$5000,$W$7)&gt;=1,$W$7,IF(COUNTIFS('(6)定期点検調書'!$B$12:$B$5000,AC$89,'(6)定期点検調書'!$AH$12:$AH$5000,$C91,'(6)定期点検調書'!$BF$12:$BF$5000,$V$7)&gt;=1,$V$7,IF(COUNTIFS('(6)定期点検調書'!$B$12:$B$5000,AC$89,'(6)定期点検調書'!$AH$12:$AH$5000,$C91,'(6)定期点検調書'!$BF$12:$BF$5000,$U$7)&gt;=1,$U$7,IF(COUNTIFS('(6)定期点検調書'!$B$12:$B$5000,AC$89,'(6)定期点検調書'!$AH$12:$AH$5000,$C91,'(6)定期点検調書'!$BF$12:$BF$5000,$T$7)&gt;=1,$T$7,IF(COUNTIFS('(6)定期点検調書'!$B$12:$B$5000,AC$89,'(6)定期点検調書'!$AH$12:$AH$5000,$C91,'(6)定期点検調書'!$BF$12:$BF$5000,$S$7)&gt;=1,$S$7,""))))))</f>
        <v/>
      </c>
      <c r="AD91" s="465" t="str">
        <f>IF(AD$89="","",IF(COUNTIFS('(6)定期点検調書'!$B$12:$B$5000,AD$89,'(6)定期点検調書'!$AH$12:$AH$5000,$C91,'(6)定期点検調書'!$BF$12:$BF$5000,$W$7)&gt;=1,$W$7,IF(COUNTIFS('(6)定期点検調書'!$B$12:$B$5000,AD$89,'(6)定期点検調書'!$AH$12:$AH$5000,$C91,'(6)定期点検調書'!$BF$12:$BF$5000,$V$7)&gt;=1,$V$7,IF(COUNTIFS('(6)定期点検調書'!$B$12:$B$5000,AD$89,'(6)定期点検調書'!$AH$12:$AH$5000,$C91,'(6)定期点検調書'!$BF$12:$BF$5000,$U$7)&gt;=1,$U$7,IF(COUNTIFS('(6)定期点検調書'!$B$12:$B$5000,AD$89,'(6)定期点検調書'!$AH$12:$AH$5000,$C91,'(6)定期点検調書'!$BF$12:$BF$5000,$T$7)&gt;=1,$T$7,IF(COUNTIFS('(6)定期点検調書'!$B$12:$B$5000,AD$89,'(6)定期点検調書'!$AH$12:$AH$5000,$C91,'(6)定期点検調書'!$BF$12:$BF$5000,$S$7)&gt;=1,$S$7,""))))))</f>
        <v/>
      </c>
      <c r="AE91" s="465" t="str">
        <f>IF(AE$89="","",IF(COUNTIFS('(6)定期点検調書'!$B$12:$B$5000,AE$89,'(6)定期点検調書'!$AH$12:$AH$5000,$C91,'(6)定期点検調書'!$BF$12:$BF$5000,$W$7)&gt;=1,$W$7,IF(COUNTIFS('(6)定期点検調書'!$B$12:$B$5000,AE$89,'(6)定期点検調書'!$AH$12:$AH$5000,$C91,'(6)定期点検調書'!$BF$12:$BF$5000,$V$7)&gt;=1,$V$7,IF(COUNTIFS('(6)定期点検調書'!$B$12:$B$5000,AE$89,'(6)定期点検調書'!$AH$12:$AH$5000,$C91,'(6)定期点検調書'!$BF$12:$BF$5000,$U$7)&gt;=1,$U$7,IF(COUNTIFS('(6)定期点検調書'!$B$12:$B$5000,AE$89,'(6)定期点検調書'!$AH$12:$AH$5000,$C91,'(6)定期点検調書'!$BF$12:$BF$5000,$T$7)&gt;=1,$T$7,IF(COUNTIFS('(6)定期点検調書'!$B$12:$B$5000,AE$89,'(6)定期点検調書'!$AH$12:$AH$5000,$C91,'(6)定期点検調書'!$BF$12:$BF$5000,$S$7)&gt;=1,$S$7,""))))))</f>
        <v/>
      </c>
      <c r="AF91" s="465" t="str">
        <f>IF(AF$89="","",IF(COUNTIFS('(6)定期点検調書'!$B$12:$B$5000,AF$89,'(6)定期点検調書'!$AH$12:$AH$5000,$C91,'(6)定期点検調書'!$BF$12:$BF$5000,$W$7)&gt;=1,$W$7,IF(COUNTIFS('(6)定期点検調書'!$B$12:$B$5000,AF$89,'(6)定期点検調書'!$AH$12:$AH$5000,$C91,'(6)定期点検調書'!$BF$12:$BF$5000,$V$7)&gt;=1,$V$7,IF(COUNTIFS('(6)定期点検調書'!$B$12:$B$5000,AF$89,'(6)定期点検調書'!$AH$12:$AH$5000,$C91,'(6)定期点検調書'!$BF$12:$BF$5000,$U$7)&gt;=1,$U$7,IF(COUNTIFS('(6)定期点検調書'!$B$12:$B$5000,AF$89,'(6)定期点検調書'!$AH$12:$AH$5000,$C91,'(6)定期点検調書'!$BF$12:$BF$5000,$T$7)&gt;=1,$T$7,IF(COUNTIFS('(6)定期点検調書'!$B$12:$B$5000,AF$89,'(6)定期点検調書'!$AH$12:$AH$5000,$C91,'(6)定期点検調書'!$BF$12:$BF$5000,$S$7)&gt;=1,$S$7,""))))))</f>
        <v/>
      </c>
      <c r="AG91" s="465" t="str">
        <f>IF(AG$89="","",IF(COUNTIFS('(6)定期点検調書'!$B$12:$B$5000,AG$89,'(6)定期点検調書'!$AH$12:$AH$5000,$C91,'(6)定期点検調書'!$BF$12:$BF$5000,$W$7)&gt;=1,$W$7,IF(COUNTIFS('(6)定期点検調書'!$B$12:$B$5000,AG$89,'(6)定期点検調書'!$AH$12:$AH$5000,$C91,'(6)定期点検調書'!$BF$12:$BF$5000,$V$7)&gt;=1,$V$7,IF(COUNTIFS('(6)定期点検調書'!$B$12:$B$5000,AG$89,'(6)定期点検調書'!$AH$12:$AH$5000,$C91,'(6)定期点検調書'!$BF$12:$BF$5000,$U$7)&gt;=1,$U$7,IF(COUNTIFS('(6)定期点検調書'!$B$12:$B$5000,AG$89,'(6)定期点検調書'!$AH$12:$AH$5000,$C91,'(6)定期点検調書'!$BF$12:$BF$5000,$T$7)&gt;=1,$T$7,IF(COUNTIFS('(6)定期点検調書'!$B$12:$B$5000,AG$89,'(6)定期点検調書'!$AH$12:$AH$5000,$C91,'(6)定期点検調書'!$BF$12:$BF$5000,$S$7)&gt;=1,$S$7,""))))))</f>
        <v/>
      </c>
      <c r="AH91" s="465" t="str">
        <f>IF(AH$89="","",IF(COUNTIFS('(6)定期点検調書'!$B$12:$B$5000,AH$89,'(6)定期点検調書'!$AH$12:$AH$5000,$C91,'(6)定期点検調書'!$BF$12:$BF$5000,$W$7)&gt;=1,$W$7,IF(COUNTIFS('(6)定期点検調書'!$B$12:$B$5000,AH$89,'(6)定期点検調書'!$AH$12:$AH$5000,$C91,'(6)定期点検調書'!$BF$12:$BF$5000,$V$7)&gt;=1,$V$7,IF(COUNTIFS('(6)定期点検調書'!$B$12:$B$5000,AH$89,'(6)定期点検調書'!$AH$12:$AH$5000,$C91,'(6)定期点検調書'!$BF$12:$BF$5000,$U$7)&gt;=1,$U$7,IF(COUNTIFS('(6)定期点検調書'!$B$12:$B$5000,AH$89,'(6)定期点検調書'!$AH$12:$AH$5000,$C91,'(6)定期点検調書'!$BF$12:$BF$5000,$T$7)&gt;=1,$T$7,IF(COUNTIFS('(6)定期点検調書'!$B$12:$B$5000,AH$89,'(6)定期点検調書'!$AH$12:$AH$5000,$C91,'(6)定期点検調書'!$BF$12:$BF$5000,$S$7)&gt;=1,$S$7,""))))))</f>
        <v/>
      </c>
      <c r="AI91" s="465" t="str">
        <f>IF(AI$89="","",IF(COUNTIFS('(6)定期点検調書'!$B$12:$B$5000,AI$89,'(6)定期点検調書'!$AH$12:$AH$5000,$C91,'(6)定期点検調書'!$BF$12:$BF$5000,$W$7)&gt;=1,$W$7,IF(COUNTIFS('(6)定期点検調書'!$B$12:$B$5000,AI$89,'(6)定期点検調書'!$AH$12:$AH$5000,$C91,'(6)定期点検調書'!$BF$12:$BF$5000,$V$7)&gt;=1,$V$7,IF(COUNTIFS('(6)定期点検調書'!$B$12:$B$5000,AI$89,'(6)定期点検調書'!$AH$12:$AH$5000,$C91,'(6)定期点検調書'!$BF$12:$BF$5000,$U$7)&gt;=1,$U$7,IF(COUNTIFS('(6)定期点検調書'!$B$12:$B$5000,AI$89,'(6)定期点検調書'!$AH$12:$AH$5000,$C91,'(6)定期点検調書'!$BF$12:$BF$5000,$T$7)&gt;=1,$T$7,IF(COUNTIFS('(6)定期点検調書'!$B$12:$B$5000,AI$89,'(6)定期点検調書'!$AH$12:$AH$5000,$C91,'(6)定期点検調書'!$BF$12:$BF$5000,$S$7)&gt;=1,$S$7,""))))))</f>
        <v/>
      </c>
      <c r="AJ91" s="465" t="str">
        <f>IF(AJ$89="","",IF(COUNTIFS('(6)定期点検調書'!$B$12:$B$5000,AJ$89,'(6)定期点検調書'!$AH$12:$AH$5000,$C91,'(6)定期点検調書'!$BF$12:$BF$5000,$W$7)&gt;=1,$W$7,IF(COUNTIFS('(6)定期点検調書'!$B$12:$B$5000,AJ$89,'(6)定期点検調書'!$AH$12:$AH$5000,$C91,'(6)定期点検調書'!$BF$12:$BF$5000,$V$7)&gt;=1,$V$7,IF(COUNTIFS('(6)定期点検調書'!$B$12:$B$5000,AJ$89,'(6)定期点検調書'!$AH$12:$AH$5000,$C91,'(6)定期点検調書'!$BF$12:$BF$5000,$U$7)&gt;=1,$U$7,IF(COUNTIFS('(6)定期点検調書'!$B$12:$B$5000,AJ$89,'(6)定期点検調書'!$AH$12:$AH$5000,$C91,'(6)定期点検調書'!$BF$12:$BF$5000,$T$7)&gt;=1,$T$7,IF(COUNTIFS('(6)定期点検調書'!$B$12:$B$5000,AJ$89,'(6)定期点検調書'!$AH$12:$AH$5000,$C91,'(6)定期点検調書'!$BF$12:$BF$5000,$S$7)&gt;=1,$S$7,""))))))</f>
        <v/>
      </c>
      <c r="AK91" s="465" t="str">
        <f>IF(AK$89="","",IF(COUNTIFS('(6)定期点検調書'!$B$12:$B$5000,AK$89,'(6)定期点検調書'!$AH$12:$AH$5000,$C91,'(6)定期点検調書'!$BF$12:$BF$5000,$W$7)&gt;=1,$W$7,IF(COUNTIFS('(6)定期点検調書'!$B$12:$B$5000,AK$89,'(6)定期点検調書'!$AH$12:$AH$5000,$C91,'(6)定期点検調書'!$BF$12:$BF$5000,$V$7)&gt;=1,$V$7,IF(COUNTIFS('(6)定期点検調書'!$B$12:$B$5000,AK$89,'(6)定期点検調書'!$AH$12:$AH$5000,$C91,'(6)定期点検調書'!$BF$12:$BF$5000,$U$7)&gt;=1,$U$7,IF(COUNTIFS('(6)定期点検調書'!$B$12:$B$5000,AK$89,'(6)定期点検調書'!$AH$12:$AH$5000,$C91,'(6)定期点検調書'!$BF$12:$BF$5000,$T$7)&gt;=1,$T$7,IF(COUNTIFS('(6)定期点検調書'!$B$12:$B$5000,AK$89,'(6)定期点検調書'!$AH$12:$AH$5000,$C91,'(6)定期点検調書'!$BF$12:$BF$5000,$S$7)&gt;=1,$S$7,""))))))</f>
        <v/>
      </c>
      <c r="AL91" s="465" t="str">
        <f>IF(AL$89="","",IF(COUNTIFS('(6)定期点検調書'!$B$12:$B$5000,AL$89,'(6)定期点検調書'!$AH$12:$AH$5000,$C91,'(6)定期点検調書'!$BF$12:$BF$5000,$W$7)&gt;=1,$W$7,IF(COUNTIFS('(6)定期点検調書'!$B$12:$B$5000,AL$89,'(6)定期点検調書'!$AH$12:$AH$5000,$C91,'(6)定期点検調書'!$BF$12:$BF$5000,$V$7)&gt;=1,$V$7,IF(COUNTIFS('(6)定期点検調書'!$B$12:$B$5000,AL$89,'(6)定期点検調書'!$AH$12:$AH$5000,$C91,'(6)定期点検調書'!$BF$12:$BF$5000,$U$7)&gt;=1,$U$7,IF(COUNTIFS('(6)定期点検調書'!$B$12:$B$5000,AL$89,'(6)定期点検調書'!$AH$12:$AH$5000,$C91,'(6)定期点検調書'!$BF$12:$BF$5000,$T$7)&gt;=1,$T$7,IF(COUNTIFS('(6)定期点検調書'!$B$12:$B$5000,AL$89,'(6)定期点検調書'!$AH$12:$AH$5000,$C91,'(6)定期点検調書'!$BF$12:$BF$5000,$S$7)&gt;=1,$S$7,""))))))</f>
        <v/>
      </c>
      <c r="AM91" s="465" t="str">
        <f>IF(AM$89="","",IF(COUNTIFS('(6)定期点検調書'!$B$12:$B$5000,AM$89,'(6)定期点検調書'!$AH$12:$AH$5000,$C91,'(6)定期点検調書'!$BF$12:$BF$5000,$W$7)&gt;=1,$W$7,IF(COUNTIFS('(6)定期点検調書'!$B$12:$B$5000,AM$89,'(6)定期点検調書'!$AH$12:$AH$5000,$C91,'(6)定期点検調書'!$BF$12:$BF$5000,$V$7)&gt;=1,$V$7,IF(COUNTIFS('(6)定期点検調書'!$B$12:$B$5000,AM$89,'(6)定期点検調書'!$AH$12:$AH$5000,$C91,'(6)定期点検調書'!$BF$12:$BF$5000,$U$7)&gt;=1,$U$7,IF(COUNTIFS('(6)定期点検調書'!$B$12:$B$5000,AM$89,'(6)定期点検調書'!$AH$12:$AH$5000,$C91,'(6)定期点検調書'!$BF$12:$BF$5000,$T$7)&gt;=1,$T$7,IF(COUNTIFS('(6)定期点検調書'!$B$12:$B$5000,AM$89,'(6)定期点検調書'!$AH$12:$AH$5000,$C91,'(6)定期点検調書'!$BF$12:$BF$5000,$S$7)&gt;=1,$S$7,""))))))</f>
        <v/>
      </c>
      <c r="AN91" s="465" t="str">
        <f>IF(AN$89="","",IF(COUNTIFS('(6)定期点検調書'!$B$12:$B$5000,AN$89,'(6)定期点検調書'!$AH$12:$AH$5000,$C91,'(6)定期点検調書'!$BF$12:$BF$5000,$W$7)&gt;=1,$W$7,IF(COUNTIFS('(6)定期点検調書'!$B$12:$B$5000,AN$89,'(6)定期点検調書'!$AH$12:$AH$5000,$C91,'(6)定期点検調書'!$BF$12:$BF$5000,$V$7)&gt;=1,$V$7,IF(COUNTIFS('(6)定期点検調書'!$B$12:$B$5000,AN$89,'(6)定期点検調書'!$AH$12:$AH$5000,$C91,'(6)定期点検調書'!$BF$12:$BF$5000,$U$7)&gt;=1,$U$7,IF(COUNTIFS('(6)定期点検調書'!$B$12:$B$5000,AN$89,'(6)定期点検調書'!$AH$12:$AH$5000,$C91,'(6)定期点検調書'!$BF$12:$BF$5000,$T$7)&gt;=1,$T$7,IF(COUNTIFS('(6)定期点検調書'!$B$12:$B$5000,AN$89,'(6)定期点検調書'!$AH$12:$AH$5000,$C91,'(6)定期点検調書'!$BF$12:$BF$5000,$S$7)&gt;=1,$S$7,""))))))</f>
        <v/>
      </c>
      <c r="AO91" s="465" t="str">
        <f>IF(AO$89="","",IF(COUNTIFS('(6)定期点検調書'!$B$12:$B$5000,AO$89,'(6)定期点検調書'!$AH$12:$AH$5000,$C91,'(6)定期点検調書'!$BF$12:$BF$5000,$W$7)&gt;=1,$W$7,IF(COUNTIFS('(6)定期点検調書'!$B$12:$B$5000,AO$89,'(6)定期点検調書'!$AH$12:$AH$5000,$C91,'(6)定期点検調書'!$BF$12:$BF$5000,$V$7)&gt;=1,$V$7,IF(COUNTIFS('(6)定期点検調書'!$B$12:$B$5000,AO$89,'(6)定期点検調書'!$AH$12:$AH$5000,$C91,'(6)定期点検調書'!$BF$12:$BF$5000,$U$7)&gt;=1,$U$7,IF(COUNTIFS('(6)定期点検調書'!$B$12:$B$5000,AO$89,'(6)定期点検調書'!$AH$12:$AH$5000,$C91,'(6)定期点検調書'!$BF$12:$BF$5000,$T$7)&gt;=1,$T$7,IF(COUNTIFS('(6)定期点検調書'!$B$12:$B$5000,AO$89,'(6)定期点検調書'!$AH$12:$AH$5000,$C91,'(6)定期点検調書'!$BF$12:$BF$5000,$S$7)&gt;=1,$S$7,""))))))</f>
        <v/>
      </c>
      <c r="AP91" s="465" t="str">
        <f>IF(AP$89="","",IF(COUNTIFS('(6)定期点検調書'!$B$12:$B$5000,AP$89,'(6)定期点検調書'!$AH$12:$AH$5000,$C91,'(6)定期点検調書'!$BF$12:$BF$5000,$W$7)&gt;=1,$W$7,IF(COUNTIFS('(6)定期点検調書'!$B$12:$B$5000,AP$89,'(6)定期点検調書'!$AH$12:$AH$5000,$C91,'(6)定期点検調書'!$BF$12:$BF$5000,$V$7)&gt;=1,$V$7,IF(COUNTIFS('(6)定期点検調書'!$B$12:$B$5000,AP$89,'(6)定期点検調書'!$AH$12:$AH$5000,$C91,'(6)定期点検調書'!$BF$12:$BF$5000,$U$7)&gt;=1,$U$7,IF(COUNTIFS('(6)定期点検調書'!$B$12:$B$5000,AP$89,'(6)定期点検調書'!$AH$12:$AH$5000,$C91,'(6)定期点検調書'!$BF$12:$BF$5000,$T$7)&gt;=1,$T$7,IF(COUNTIFS('(6)定期点検調書'!$B$12:$B$5000,AP$89,'(6)定期点検調書'!$AH$12:$AH$5000,$C91,'(6)定期点検調書'!$BF$12:$BF$5000,$S$7)&gt;=1,$S$7,""))))))</f>
        <v/>
      </c>
      <c r="AQ91" s="465" t="str">
        <f>IF(AQ$89="","",IF(COUNTIFS('(6)定期点検調書'!$B$12:$B$5000,AQ$89,'(6)定期点検調書'!$AH$12:$AH$5000,$C91,'(6)定期点検調書'!$BF$12:$BF$5000,$W$7)&gt;=1,$W$7,IF(COUNTIFS('(6)定期点検調書'!$B$12:$B$5000,AQ$89,'(6)定期点検調書'!$AH$12:$AH$5000,$C91,'(6)定期点検調書'!$BF$12:$BF$5000,$V$7)&gt;=1,$V$7,IF(COUNTIFS('(6)定期点検調書'!$B$12:$B$5000,AQ$89,'(6)定期点検調書'!$AH$12:$AH$5000,$C91,'(6)定期点検調書'!$BF$12:$BF$5000,$U$7)&gt;=1,$U$7,IF(COUNTIFS('(6)定期点検調書'!$B$12:$B$5000,AQ$89,'(6)定期点検調書'!$AH$12:$AH$5000,$C91,'(6)定期点検調書'!$BF$12:$BF$5000,$T$7)&gt;=1,$T$7,IF(COUNTIFS('(6)定期点検調書'!$B$12:$B$5000,AQ$89,'(6)定期点検調書'!$AH$12:$AH$5000,$C91,'(6)定期点検調書'!$BF$12:$BF$5000,$S$7)&gt;=1,$S$7,""))))))</f>
        <v/>
      </c>
      <c r="AR91" s="465" t="str">
        <f>IF(AR$89="","",IF(COUNTIFS('(6)定期点検調書'!$B$12:$B$5000,AR$89,'(6)定期点検調書'!$AH$12:$AH$5000,$C91,'(6)定期点検調書'!$BF$12:$BF$5000,$W$7)&gt;=1,$W$7,IF(COUNTIFS('(6)定期点検調書'!$B$12:$B$5000,AR$89,'(6)定期点検調書'!$AH$12:$AH$5000,$C91,'(6)定期点検調書'!$BF$12:$BF$5000,$V$7)&gt;=1,$V$7,IF(COUNTIFS('(6)定期点検調書'!$B$12:$B$5000,AR$89,'(6)定期点検調書'!$AH$12:$AH$5000,$C91,'(6)定期点検調書'!$BF$12:$BF$5000,$U$7)&gt;=1,$U$7,IF(COUNTIFS('(6)定期点検調書'!$B$12:$B$5000,AR$89,'(6)定期点検調書'!$AH$12:$AH$5000,$C91,'(6)定期点検調書'!$BF$12:$BF$5000,$T$7)&gt;=1,$T$7,IF(COUNTIFS('(6)定期点検調書'!$B$12:$B$5000,AR$89,'(6)定期点検調書'!$AH$12:$AH$5000,$C91,'(6)定期点検調書'!$BF$12:$BF$5000,$S$7)&gt;=1,$S$7,""))))))</f>
        <v/>
      </c>
      <c r="AS91" s="465" t="str">
        <f>IF(AS$89="","",IF(COUNTIFS('(6)定期点検調書'!$B$12:$B$5000,AS$89,'(6)定期点検調書'!$AH$12:$AH$5000,$C91,'(6)定期点検調書'!$BF$12:$BF$5000,$W$7)&gt;=1,$W$7,IF(COUNTIFS('(6)定期点検調書'!$B$12:$B$5000,AS$89,'(6)定期点検調書'!$AH$12:$AH$5000,$C91,'(6)定期点検調書'!$BF$12:$BF$5000,$V$7)&gt;=1,$V$7,IF(COUNTIFS('(6)定期点検調書'!$B$12:$B$5000,AS$89,'(6)定期点検調書'!$AH$12:$AH$5000,$C91,'(6)定期点検調書'!$BF$12:$BF$5000,$U$7)&gt;=1,$U$7,IF(COUNTIFS('(6)定期点検調書'!$B$12:$B$5000,AS$89,'(6)定期点検調書'!$AH$12:$AH$5000,$C91,'(6)定期点検調書'!$BF$12:$BF$5000,$T$7)&gt;=1,$T$7,IF(COUNTIFS('(6)定期点検調書'!$B$12:$B$5000,AS$89,'(6)定期点検調書'!$AH$12:$AH$5000,$C91,'(6)定期点検調書'!$BF$12:$BF$5000,$S$7)&gt;=1,$S$7,""))))))</f>
        <v/>
      </c>
      <c r="AT91" s="465" t="str">
        <f>IF(AT$89="","",IF(COUNTIFS('(6)定期点検調書'!$B$12:$B$5000,AT$89,'(6)定期点検調書'!$AH$12:$AH$5000,$C91,'(6)定期点検調書'!$BF$12:$BF$5000,$W$7)&gt;=1,$W$7,IF(COUNTIFS('(6)定期点検調書'!$B$12:$B$5000,AT$89,'(6)定期点検調書'!$AH$12:$AH$5000,$C91,'(6)定期点検調書'!$BF$12:$BF$5000,$V$7)&gt;=1,$V$7,IF(COUNTIFS('(6)定期点検調書'!$B$12:$B$5000,AT$89,'(6)定期点検調書'!$AH$12:$AH$5000,$C91,'(6)定期点検調書'!$BF$12:$BF$5000,$U$7)&gt;=1,$U$7,IF(COUNTIFS('(6)定期点検調書'!$B$12:$B$5000,AT$89,'(6)定期点検調書'!$AH$12:$AH$5000,$C91,'(6)定期点検調書'!$BF$12:$BF$5000,$T$7)&gt;=1,$T$7,IF(COUNTIFS('(6)定期点検調書'!$B$12:$B$5000,AT$89,'(6)定期点検調書'!$AH$12:$AH$5000,$C91,'(6)定期点検調書'!$BF$12:$BF$5000,$S$7)&gt;=1,$S$7,""))))))</f>
        <v/>
      </c>
      <c r="AU91" s="465" t="str">
        <f>IF(AU$89="","",IF(COUNTIFS('(6)定期点検調書'!$B$12:$B$5000,AU$89,'(6)定期点検調書'!$AH$12:$AH$5000,$C91,'(6)定期点検調書'!$BF$12:$BF$5000,$W$7)&gt;=1,$W$7,IF(COUNTIFS('(6)定期点検調書'!$B$12:$B$5000,AU$89,'(6)定期点検調書'!$AH$12:$AH$5000,$C91,'(6)定期点検調書'!$BF$12:$BF$5000,$V$7)&gt;=1,$V$7,IF(COUNTIFS('(6)定期点検調書'!$B$12:$B$5000,AU$89,'(6)定期点検調書'!$AH$12:$AH$5000,$C91,'(6)定期点検調書'!$BF$12:$BF$5000,$U$7)&gt;=1,$U$7,IF(COUNTIFS('(6)定期点検調書'!$B$12:$B$5000,AU$89,'(6)定期点検調書'!$AH$12:$AH$5000,$C91,'(6)定期点検調書'!$BF$12:$BF$5000,$T$7)&gt;=1,$T$7,IF(COUNTIFS('(6)定期点検調書'!$B$12:$B$5000,AU$89,'(6)定期点検調書'!$AH$12:$AH$5000,$C91,'(6)定期点検調書'!$BF$12:$BF$5000,$S$7)&gt;=1,$S$7,""))))))</f>
        <v/>
      </c>
      <c r="AV91" s="465" t="str">
        <f>IF(AV$89="","",IF(COUNTIFS('(6)定期点検調書'!$B$12:$B$5000,AV$89,'(6)定期点検調書'!$AH$12:$AH$5000,$C91,'(6)定期点検調書'!$BF$12:$BF$5000,$W$7)&gt;=1,$W$7,IF(COUNTIFS('(6)定期点検調書'!$B$12:$B$5000,AV$89,'(6)定期点検調書'!$AH$12:$AH$5000,$C91,'(6)定期点検調書'!$BF$12:$BF$5000,$V$7)&gt;=1,$V$7,IF(COUNTIFS('(6)定期点検調書'!$B$12:$B$5000,AV$89,'(6)定期点検調書'!$AH$12:$AH$5000,$C91,'(6)定期点検調書'!$BF$12:$BF$5000,$U$7)&gt;=1,$U$7,IF(COUNTIFS('(6)定期点検調書'!$B$12:$B$5000,AV$89,'(6)定期点検調書'!$AH$12:$AH$5000,$C91,'(6)定期点検調書'!$BF$12:$BF$5000,$T$7)&gt;=1,$T$7,IF(COUNTIFS('(6)定期点検調書'!$B$12:$B$5000,AV$89,'(6)定期点検調書'!$AH$12:$AH$5000,$C91,'(6)定期点検調書'!$BF$12:$BF$5000,$S$7)&gt;=1,$S$7,""))))))</f>
        <v/>
      </c>
      <c r="AW91" s="465" t="str">
        <f>IF(AW$89="","",IF(COUNTIFS('(6)定期点検調書'!$B$12:$B$5000,AW$89,'(6)定期点検調書'!$AH$12:$AH$5000,$C91,'(6)定期点検調書'!$BF$12:$BF$5000,$W$7)&gt;=1,$W$7,IF(COUNTIFS('(6)定期点検調書'!$B$12:$B$5000,AW$89,'(6)定期点検調書'!$AH$12:$AH$5000,$C91,'(6)定期点検調書'!$BF$12:$BF$5000,$V$7)&gt;=1,$V$7,IF(COUNTIFS('(6)定期点検調書'!$B$12:$B$5000,AW$89,'(6)定期点検調書'!$AH$12:$AH$5000,$C91,'(6)定期点検調書'!$BF$12:$BF$5000,$U$7)&gt;=1,$U$7,IF(COUNTIFS('(6)定期点検調書'!$B$12:$B$5000,AW$89,'(6)定期点検調書'!$AH$12:$AH$5000,$C91,'(6)定期点検調書'!$BF$12:$BF$5000,$T$7)&gt;=1,$T$7,IF(COUNTIFS('(6)定期点検調書'!$B$12:$B$5000,AW$89,'(6)定期点検調書'!$AH$12:$AH$5000,$C91,'(6)定期点検調書'!$BF$12:$BF$5000,$S$7)&gt;=1,$S$7,""))))))</f>
        <v/>
      </c>
      <c r="AX91" s="465" t="str">
        <f>IF(AX$89="","",IF(COUNTIFS('(6)定期点検調書'!$B$12:$B$5000,AX$89,'(6)定期点検調書'!$AH$12:$AH$5000,$C91,'(6)定期点検調書'!$BF$12:$BF$5000,$W$7)&gt;=1,$W$7,IF(COUNTIFS('(6)定期点検調書'!$B$12:$B$5000,AX$89,'(6)定期点検調書'!$AH$12:$AH$5000,$C91,'(6)定期点検調書'!$BF$12:$BF$5000,$V$7)&gt;=1,$V$7,IF(COUNTIFS('(6)定期点検調書'!$B$12:$B$5000,AX$89,'(6)定期点検調書'!$AH$12:$AH$5000,$C91,'(6)定期点検調書'!$BF$12:$BF$5000,$U$7)&gt;=1,$U$7,IF(COUNTIFS('(6)定期点検調書'!$B$12:$B$5000,AX$89,'(6)定期点検調書'!$AH$12:$AH$5000,$C91,'(6)定期点検調書'!$BF$12:$BF$5000,$T$7)&gt;=1,$T$7,IF(COUNTIFS('(6)定期点検調書'!$B$12:$B$5000,AX$89,'(6)定期点検調書'!$AH$12:$AH$5000,$C91,'(6)定期点検調書'!$BF$12:$BF$5000,$S$7)&gt;=1,$S$7,""))))))</f>
        <v/>
      </c>
      <c r="AY91" s="465" t="str">
        <f>IF(AY$89="","",IF(COUNTIFS('(6)定期点検調書'!$B$12:$B$5000,AY$89,'(6)定期点検調書'!$AH$12:$AH$5000,$C91,'(6)定期点検調書'!$BF$12:$BF$5000,$W$7)&gt;=1,$W$7,IF(COUNTIFS('(6)定期点検調書'!$B$12:$B$5000,AY$89,'(6)定期点検調書'!$AH$12:$AH$5000,$C91,'(6)定期点検調書'!$BF$12:$BF$5000,$V$7)&gt;=1,$V$7,IF(COUNTIFS('(6)定期点検調書'!$B$12:$B$5000,AY$89,'(6)定期点検調書'!$AH$12:$AH$5000,$C91,'(6)定期点検調書'!$BF$12:$BF$5000,$U$7)&gt;=1,$U$7,IF(COUNTIFS('(6)定期点検調書'!$B$12:$B$5000,AY$89,'(6)定期点検調書'!$AH$12:$AH$5000,$C91,'(6)定期点検調書'!$BF$12:$BF$5000,$T$7)&gt;=1,$T$7,IF(COUNTIFS('(6)定期点検調書'!$B$12:$B$5000,AY$89,'(6)定期点検調書'!$AH$12:$AH$5000,$C91,'(6)定期点検調書'!$BF$12:$BF$5000,$S$7)&gt;=1,$S$7,""))))))</f>
        <v/>
      </c>
      <c r="AZ91" s="465" t="str">
        <f>IF(AZ$89="","",IF(COUNTIFS('(6)定期点検調書'!$B$12:$B$5000,AZ$89,'(6)定期点検調書'!$AH$12:$AH$5000,$C91,'(6)定期点検調書'!$BF$12:$BF$5000,$W$7)&gt;=1,$W$7,IF(COUNTIFS('(6)定期点検調書'!$B$12:$B$5000,AZ$89,'(6)定期点検調書'!$AH$12:$AH$5000,$C91,'(6)定期点検調書'!$BF$12:$BF$5000,$V$7)&gt;=1,$V$7,IF(COUNTIFS('(6)定期点検調書'!$B$12:$B$5000,AZ$89,'(6)定期点検調書'!$AH$12:$AH$5000,$C91,'(6)定期点検調書'!$BF$12:$BF$5000,$U$7)&gt;=1,$U$7,IF(COUNTIFS('(6)定期点検調書'!$B$12:$B$5000,AZ$89,'(6)定期点検調書'!$AH$12:$AH$5000,$C91,'(6)定期点検調書'!$BF$12:$BF$5000,$T$7)&gt;=1,$T$7,IF(COUNTIFS('(6)定期点検調書'!$B$12:$B$5000,AZ$89,'(6)定期点検調書'!$AH$12:$AH$5000,$C91,'(6)定期点検調書'!$BF$12:$BF$5000,$S$7)&gt;=1,$S$7,""))))))</f>
        <v/>
      </c>
      <c r="BA91" s="466" t="str">
        <f>IF(BA$89="","",IF(COUNTIFS('(6)定期点検調書'!$B$12:$B$5000,BA$89,'(6)定期点検調書'!$AH$12:$AH$5000,$C91,'(6)定期点検調書'!$BF$12:$BF$5000,$W$7)&gt;=1,$W$7,IF(COUNTIFS('(6)定期点検調書'!$B$12:$B$5000,BA$89,'(6)定期点検調書'!$AH$12:$AH$5000,$C91,'(6)定期点検調書'!$BF$12:$BF$5000,$V$7)&gt;=1,$V$7,IF(COUNTIFS('(6)定期点検調書'!$B$12:$B$5000,BA$89,'(6)定期点検調書'!$AH$12:$AH$5000,$C91,'(6)定期点検調書'!$BF$12:$BF$5000,$U$7)&gt;=1,$U$7,IF(COUNTIFS('(6)定期点検調書'!$B$12:$B$5000,BA$89,'(6)定期点検調書'!$AH$12:$AH$5000,$C91,'(6)定期点検調書'!$BF$12:$BF$5000,$T$7)&gt;=1,$T$7,IF(COUNTIFS('(6)定期点検調書'!$B$12:$B$5000,BA$89,'(6)定期点検調書'!$AH$12:$AH$5000,$C91,'(6)定期点検調書'!$BF$12:$BF$5000,$S$7)&gt;=1,$S$7,""))))))</f>
        <v/>
      </c>
    </row>
    <row r="92" spans="2:55" ht="18.75" customHeight="1" x14ac:dyDescent="0.2">
      <c r="B92" s="1949"/>
      <c r="C92" s="1844" t="str">
        <f>ﾃﾞｰﾀ一覧!$U$20</f>
        <v>表面劣化</v>
      </c>
      <c r="D92" s="1845"/>
      <c r="E92" s="1845"/>
      <c r="F92" s="1845"/>
      <c r="G92" s="1846"/>
      <c r="H92" s="467" t="str">
        <f>IF(H$89="","",IF(COUNTIFS('(6)定期点検調書'!$B$12:$B$5000,H$89,'(6)定期点検調書'!$AH$12:$AH$5000,$C92,'(6)定期点検調書'!$BF$12:$BF$5000,$W$7)&gt;=1,$W$7,IF(COUNTIFS('(6)定期点検調書'!$B$12:$B$5000,H$89,'(6)定期点検調書'!$AH$12:$AH$5000,$C92,'(6)定期点検調書'!$BF$12:$BF$5000,$V$7)&gt;=1,$V$7,IF(COUNTIFS('(6)定期点検調書'!$B$12:$B$5000,H$89,'(6)定期点検調書'!$AH$12:$AH$5000,$C92,'(6)定期点検調書'!$BF$12:$BF$5000,$U$7)&gt;=1,$U$7,IF(COUNTIFS('(6)定期点検調書'!$B$12:$B$5000,H$89,'(6)定期点検調書'!$AH$12:$AH$5000,$C92,'(6)定期点検調書'!$BF$12:$BF$5000,$T$7)&gt;=1,$T$7,IF(COUNTIFS('(6)定期点検調書'!$B$12:$B$5000,H$89,'(6)定期点検調書'!$AH$12:$AH$5000,$C92,'(6)定期点検調書'!$BF$12:$BF$5000,$S$7)&gt;=1,$S$7,""))))))</f>
        <v/>
      </c>
      <c r="I92" s="465" t="str">
        <f>IF(I$89="","",IF(COUNTIFS('(6)定期点検調書'!$B$12:$B$5000,I$89,'(6)定期点検調書'!$AH$12:$AH$5000,$C92,'(6)定期点検調書'!$BF$12:$BF$5000,$W$7)&gt;=1,$W$7,IF(COUNTIFS('(6)定期点検調書'!$B$12:$B$5000,I$89,'(6)定期点検調書'!$AH$12:$AH$5000,$C92,'(6)定期点検調書'!$BF$12:$BF$5000,$V$7)&gt;=1,$V$7,IF(COUNTIFS('(6)定期点検調書'!$B$12:$B$5000,I$89,'(6)定期点検調書'!$AH$12:$AH$5000,$C92,'(6)定期点検調書'!$BF$12:$BF$5000,$U$7)&gt;=1,$U$7,IF(COUNTIFS('(6)定期点検調書'!$B$12:$B$5000,I$89,'(6)定期点検調書'!$AH$12:$AH$5000,$C92,'(6)定期点検調書'!$BF$12:$BF$5000,$T$7)&gt;=1,$T$7,IF(COUNTIFS('(6)定期点検調書'!$B$12:$B$5000,I$89,'(6)定期点検調書'!$AH$12:$AH$5000,$C92,'(6)定期点検調書'!$BF$12:$BF$5000,$S$7)&gt;=1,$S$7,""))))))</f>
        <v/>
      </c>
      <c r="J92" s="465" t="str">
        <f>IF(J$89="","",IF(COUNTIFS('(6)定期点検調書'!$B$12:$B$5000,J$89,'(6)定期点検調書'!$AH$12:$AH$5000,$C92,'(6)定期点検調書'!$BF$12:$BF$5000,$W$7)&gt;=1,$W$7,IF(COUNTIFS('(6)定期点検調書'!$B$12:$B$5000,J$89,'(6)定期点検調書'!$AH$12:$AH$5000,$C92,'(6)定期点検調書'!$BF$12:$BF$5000,$V$7)&gt;=1,$V$7,IF(COUNTIFS('(6)定期点検調書'!$B$12:$B$5000,J$89,'(6)定期点検調書'!$AH$12:$AH$5000,$C92,'(6)定期点検調書'!$BF$12:$BF$5000,$U$7)&gt;=1,$U$7,IF(COUNTIFS('(6)定期点検調書'!$B$12:$B$5000,J$89,'(6)定期点検調書'!$AH$12:$AH$5000,$C92,'(6)定期点検調書'!$BF$12:$BF$5000,$T$7)&gt;=1,$T$7,IF(COUNTIFS('(6)定期点検調書'!$B$12:$B$5000,J$89,'(6)定期点検調書'!$AH$12:$AH$5000,$C92,'(6)定期点検調書'!$BF$12:$BF$5000,$S$7)&gt;=1,$S$7,""))))))</f>
        <v/>
      </c>
      <c r="K92" s="465" t="str">
        <f>IF(K$89="","",IF(COUNTIFS('(6)定期点検調書'!$B$12:$B$5000,K$89,'(6)定期点検調書'!$AH$12:$AH$5000,$C92,'(6)定期点検調書'!$BF$12:$BF$5000,$W$7)&gt;=1,$W$7,IF(COUNTIFS('(6)定期点検調書'!$B$12:$B$5000,K$89,'(6)定期点検調書'!$AH$12:$AH$5000,$C92,'(6)定期点検調書'!$BF$12:$BF$5000,$V$7)&gt;=1,$V$7,IF(COUNTIFS('(6)定期点検調書'!$B$12:$B$5000,K$89,'(6)定期点検調書'!$AH$12:$AH$5000,$C92,'(6)定期点検調書'!$BF$12:$BF$5000,$U$7)&gt;=1,$U$7,IF(COUNTIFS('(6)定期点検調書'!$B$12:$B$5000,K$89,'(6)定期点検調書'!$AH$12:$AH$5000,$C92,'(6)定期点検調書'!$BF$12:$BF$5000,$T$7)&gt;=1,$T$7,IF(COUNTIFS('(6)定期点検調書'!$B$12:$B$5000,K$89,'(6)定期点検調書'!$AH$12:$AH$5000,$C92,'(6)定期点検調書'!$BF$12:$BF$5000,$S$7)&gt;=1,$S$7,""))))))</f>
        <v/>
      </c>
      <c r="L92" s="465" t="str">
        <f>IF(L$89="","",IF(COUNTIFS('(6)定期点検調書'!$B$12:$B$5000,L$89,'(6)定期点検調書'!$AH$12:$AH$5000,$C92,'(6)定期点検調書'!$BF$12:$BF$5000,$W$7)&gt;=1,$W$7,IF(COUNTIFS('(6)定期点検調書'!$B$12:$B$5000,L$89,'(6)定期点検調書'!$AH$12:$AH$5000,$C92,'(6)定期点検調書'!$BF$12:$BF$5000,$V$7)&gt;=1,$V$7,IF(COUNTIFS('(6)定期点検調書'!$B$12:$B$5000,L$89,'(6)定期点検調書'!$AH$12:$AH$5000,$C92,'(6)定期点検調書'!$BF$12:$BF$5000,$U$7)&gt;=1,$U$7,IF(COUNTIFS('(6)定期点検調書'!$B$12:$B$5000,L$89,'(6)定期点検調書'!$AH$12:$AH$5000,$C92,'(6)定期点検調書'!$BF$12:$BF$5000,$T$7)&gt;=1,$T$7,IF(COUNTIFS('(6)定期点検調書'!$B$12:$B$5000,L$89,'(6)定期点検調書'!$AH$12:$AH$5000,$C92,'(6)定期点検調書'!$BF$12:$BF$5000,$S$7)&gt;=1,$S$7,""))))))</f>
        <v/>
      </c>
      <c r="M92" s="465" t="str">
        <f>IF(M$89="","",IF(COUNTIFS('(6)定期点検調書'!$B$12:$B$5000,M$89,'(6)定期点検調書'!$AH$12:$AH$5000,$C92,'(6)定期点検調書'!$BF$12:$BF$5000,$W$7)&gt;=1,$W$7,IF(COUNTIFS('(6)定期点検調書'!$B$12:$B$5000,M$89,'(6)定期点検調書'!$AH$12:$AH$5000,$C92,'(6)定期点検調書'!$BF$12:$BF$5000,$V$7)&gt;=1,$V$7,IF(COUNTIFS('(6)定期点検調書'!$B$12:$B$5000,M$89,'(6)定期点検調書'!$AH$12:$AH$5000,$C92,'(6)定期点検調書'!$BF$12:$BF$5000,$U$7)&gt;=1,$U$7,IF(COUNTIFS('(6)定期点検調書'!$B$12:$B$5000,M$89,'(6)定期点検調書'!$AH$12:$AH$5000,$C92,'(6)定期点検調書'!$BF$12:$BF$5000,$T$7)&gt;=1,$T$7,IF(COUNTIFS('(6)定期点検調書'!$B$12:$B$5000,M$89,'(6)定期点検調書'!$AH$12:$AH$5000,$C92,'(6)定期点検調書'!$BF$12:$BF$5000,$S$7)&gt;=1,$S$7,""))))))</f>
        <v/>
      </c>
      <c r="N92" s="465" t="str">
        <f>IF(N$89="","",IF(COUNTIFS('(6)定期点検調書'!$B$12:$B$5000,N$89,'(6)定期点検調書'!$AH$12:$AH$5000,$C92,'(6)定期点検調書'!$BF$12:$BF$5000,$W$7)&gt;=1,$W$7,IF(COUNTIFS('(6)定期点検調書'!$B$12:$B$5000,N$89,'(6)定期点検調書'!$AH$12:$AH$5000,$C92,'(6)定期点検調書'!$BF$12:$BF$5000,$V$7)&gt;=1,$V$7,IF(COUNTIFS('(6)定期点検調書'!$B$12:$B$5000,N$89,'(6)定期点検調書'!$AH$12:$AH$5000,$C92,'(6)定期点検調書'!$BF$12:$BF$5000,$U$7)&gt;=1,$U$7,IF(COUNTIFS('(6)定期点検調書'!$B$12:$B$5000,N$89,'(6)定期点検調書'!$AH$12:$AH$5000,$C92,'(6)定期点検調書'!$BF$12:$BF$5000,$T$7)&gt;=1,$T$7,IF(COUNTIFS('(6)定期点検調書'!$B$12:$B$5000,N$89,'(6)定期点検調書'!$AH$12:$AH$5000,$C92,'(6)定期点検調書'!$BF$12:$BF$5000,$S$7)&gt;=1,$S$7,""))))))</f>
        <v/>
      </c>
      <c r="O92" s="465" t="str">
        <f>IF(O$89="","",IF(COUNTIFS('(6)定期点検調書'!$B$12:$B$5000,O$89,'(6)定期点検調書'!$AH$12:$AH$5000,$C92,'(6)定期点検調書'!$BF$12:$BF$5000,$W$7)&gt;=1,$W$7,IF(COUNTIFS('(6)定期点検調書'!$B$12:$B$5000,O$89,'(6)定期点検調書'!$AH$12:$AH$5000,$C92,'(6)定期点検調書'!$BF$12:$BF$5000,$V$7)&gt;=1,$V$7,IF(COUNTIFS('(6)定期点検調書'!$B$12:$B$5000,O$89,'(6)定期点検調書'!$AH$12:$AH$5000,$C92,'(6)定期点検調書'!$BF$12:$BF$5000,$U$7)&gt;=1,$U$7,IF(COUNTIFS('(6)定期点検調書'!$B$12:$B$5000,O$89,'(6)定期点検調書'!$AH$12:$AH$5000,$C92,'(6)定期点検調書'!$BF$12:$BF$5000,$T$7)&gt;=1,$T$7,IF(COUNTIFS('(6)定期点検調書'!$B$12:$B$5000,O$89,'(6)定期点検調書'!$AH$12:$AH$5000,$C92,'(6)定期点検調書'!$BF$12:$BF$5000,$S$7)&gt;=1,$S$7,""))))))</f>
        <v/>
      </c>
      <c r="P92" s="465" t="str">
        <f>IF(P$89="","",IF(COUNTIFS('(6)定期点検調書'!$B$12:$B$5000,P$89,'(6)定期点検調書'!$AH$12:$AH$5000,$C92,'(6)定期点検調書'!$BF$12:$BF$5000,$W$7)&gt;=1,$W$7,IF(COUNTIFS('(6)定期点検調書'!$B$12:$B$5000,P$89,'(6)定期点検調書'!$AH$12:$AH$5000,$C92,'(6)定期点検調書'!$BF$12:$BF$5000,$V$7)&gt;=1,$V$7,IF(COUNTIFS('(6)定期点検調書'!$B$12:$B$5000,P$89,'(6)定期点検調書'!$AH$12:$AH$5000,$C92,'(6)定期点検調書'!$BF$12:$BF$5000,$U$7)&gt;=1,$U$7,IF(COUNTIFS('(6)定期点検調書'!$B$12:$B$5000,P$89,'(6)定期点検調書'!$AH$12:$AH$5000,$C92,'(6)定期点検調書'!$BF$12:$BF$5000,$T$7)&gt;=1,$T$7,IF(COUNTIFS('(6)定期点検調書'!$B$12:$B$5000,P$89,'(6)定期点検調書'!$AH$12:$AH$5000,$C92,'(6)定期点検調書'!$BF$12:$BF$5000,$S$7)&gt;=1,$S$7,""))))))</f>
        <v/>
      </c>
      <c r="Q92" s="465" t="str">
        <f>IF(Q$89="","",IF(COUNTIFS('(6)定期点検調書'!$B$12:$B$5000,Q$89,'(6)定期点検調書'!$AH$12:$AH$5000,$C92,'(6)定期点検調書'!$BF$12:$BF$5000,$W$7)&gt;=1,$W$7,IF(COUNTIFS('(6)定期点検調書'!$B$12:$B$5000,Q$89,'(6)定期点検調書'!$AH$12:$AH$5000,$C92,'(6)定期点検調書'!$BF$12:$BF$5000,$V$7)&gt;=1,$V$7,IF(COUNTIFS('(6)定期点検調書'!$B$12:$B$5000,Q$89,'(6)定期点検調書'!$AH$12:$AH$5000,$C92,'(6)定期点検調書'!$BF$12:$BF$5000,$U$7)&gt;=1,$U$7,IF(COUNTIFS('(6)定期点検調書'!$B$12:$B$5000,Q$89,'(6)定期点検調書'!$AH$12:$AH$5000,$C92,'(6)定期点検調書'!$BF$12:$BF$5000,$T$7)&gt;=1,$T$7,IF(COUNTIFS('(6)定期点検調書'!$B$12:$B$5000,Q$89,'(6)定期点検調書'!$AH$12:$AH$5000,$C92,'(6)定期点検調書'!$BF$12:$BF$5000,$S$7)&gt;=1,$S$7,""))))))</f>
        <v/>
      </c>
      <c r="R92" s="465" t="str">
        <f>IF(R$89="","",IF(COUNTIFS('(6)定期点検調書'!$B$12:$B$5000,R$89,'(6)定期点検調書'!$AH$12:$AH$5000,$C92,'(6)定期点検調書'!$BF$12:$BF$5000,$W$7)&gt;=1,$W$7,IF(COUNTIFS('(6)定期点検調書'!$B$12:$B$5000,R$89,'(6)定期点検調書'!$AH$12:$AH$5000,$C92,'(6)定期点検調書'!$BF$12:$BF$5000,$V$7)&gt;=1,$V$7,IF(COUNTIFS('(6)定期点検調書'!$B$12:$B$5000,R$89,'(6)定期点検調書'!$AH$12:$AH$5000,$C92,'(6)定期点検調書'!$BF$12:$BF$5000,$U$7)&gt;=1,$U$7,IF(COUNTIFS('(6)定期点検調書'!$B$12:$B$5000,R$89,'(6)定期点検調書'!$AH$12:$AH$5000,$C92,'(6)定期点検調書'!$BF$12:$BF$5000,$T$7)&gt;=1,$T$7,IF(COUNTIFS('(6)定期点検調書'!$B$12:$B$5000,R$89,'(6)定期点検調書'!$AH$12:$AH$5000,$C92,'(6)定期点検調書'!$BF$12:$BF$5000,$S$7)&gt;=1,$S$7,""))))))</f>
        <v/>
      </c>
      <c r="S92" s="465" t="str">
        <f>IF(S$89="","",IF(COUNTIFS('(6)定期点検調書'!$B$12:$B$5000,S$89,'(6)定期点検調書'!$AH$12:$AH$5000,$C92,'(6)定期点検調書'!$BF$12:$BF$5000,$W$7)&gt;=1,$W$7,IF(COUNTIFS('(6)定期点検調書'!$B$12:$B$5000,S$89,'(6)定期点検調書'!$AH$12:$AH$5000,$C92,'(6)定期点検調書'!$BF$12:$BF$5000,$V$7)&gt;=1,$V$7,IF(COUNTIFS('(6)定期点検調書'!$B$12:$B$5000,S$89,'(6)定期点検調書'!$AH$12:$AH$5000,$C92,'(6)定期点検調書'!$BF$12:$BF$5000,$U$7)&gt;=1,$U$7,IF(COUNTIFS('(6)定期点検調書'!$B$12:$B$5000,S$89,'(6)定期点検調書'!$AH$12:$AH$5000,$C92,'(6)定期点検調書'!$BF$12:$BF$5000,$T$7)&gt;=1,$T$7,IF(COUNTIFS('(6)定期点検調書'!$B$12:$B$5000,S$89,'(6)定期点検調書'!$AH$12:$AH$5000,$C92,'(6)定期点検調書'!$BF$12:$BF$5000,$S$7)&gt;=1,$S$7,""))))))</f>
        <v/>
      </c>
      <c r="T92" s="465" t="str">
        <f>IF(T$89="","",IF(COUNTIFS('(6)定期点検調書'!$B$12:$B$5000,T$89,'(6)定期点検調書'!$AH$12:$AH$5000,$C92,'(6)定期点検調書'!$BF$12:$BF$5000,$W$7)&gt;=1,$W$7,IF(COUNTIFS('(6)定期点検調書'!$B$12:$B$5000,T$89,'(6)定期点検調書'!$AH$12:$AH$5000,$C92,'(6)定期点検調書'!$BF$12:$BF$5000,$V$7)&gt;=1,$V$7,IF(COUNTIFS('(6)定期点検調書'!$B$12:$B$5000,T$89,'(6)定期点検調書'!$AH$12:$AH$5000,$C92,'(6)定期点検調書'!$BF$12:$BF$5000,$U$7)&gt;=1,$U$7,IF(COUNTIFS('(6)定期点検調書'!$B$12:$B$5000,T$89,'(6)定期点検調書'!$AH$12:$AH$5000,$C92,'(6)定期点検調書'!$BF$12:$BF$5000,$T$7)&gt;=1,$T$7,IF(COUNTIFS('(6)定期点検調書'!$B$12:$B$5000,T$89,'(6)定期点検調書'!$AH$12:$AH$5000,$C92,'(6)定期点検調書'!$BF$12:$BF$5000,$S$7)&gt;=1,$S$7,""))))))</f>
        <v/>
      </c>
      <c r="U92" s="465" t="str">
        <f>IF(U$89="","",IF(COUNTIFS('(6)定期点検調書'!$B$12:$B$5000,U$89,'(6)定期点検調書'!$AH$12:$AH$5000,$C92,'(6)定期点検調書'!$BF$12:$BF$5000,$W$7)&gt;=1,$W$7,IF(COUNTIFS('(6)定期点検調書'!$B$12:$B$5000,U$89,'(6)定期点検調書'!$AH$12:$AH$5000,$C92,'(6)定期点検調書'!$BF$12:$BF$5000,$V$7)&gt;=1,$V$7,IF(COUNTIFS('(6)定期点検調書'!$B$12:$B$5000,U$89,'(6)定期点検調書'!$AH$12:$AH$5000,$C92,'(6)定期点検調書'!$BF$12:$BF$5000,$U$7)&gt;=1,$U$7,IF(COUNTIFS('(6)定期点検調書'!$B$12:$B$5000,U$89,'(6)定期点検調書'!$AH$12:$AH$5000,$C92,'(6)定期点検調書'!$BF$12:$BF$5000,$T$7)&gt;=1,$T$7,IF(COUNTIFS('(6)定期点検調書'!$B$12:$B$5000,U$89,'(6)定期点検調書'!$AH$12:$AH$5000,$C92,'(6)定期点検調書'!$BF$12:$BF$5000,$S$7)&gt;=1,$S$7,""))))))</f>
        <v/>
      </c>
      <c r="V92" s="465" t="str">
        <f>IF(V$89="","",IF(COUNTIFS('(6)定期点検調書'!$B$12:$B$5000,V$89,'(6)定期点検調書'!$AH$12:$AH$5000,$C92,'(6)定期点検調書'!$BF$12:$BF$5000,$W$7)&gt;=1,$W$7,IF(COUNTIFS('(6)定期点検調書'!$B$12:$B$5000,V$89,'(6)定期点検調書'!$AH$12:$AH$5000,$C92,'(6)定期点検調書'!$BF$12:$BF$5000,$V$7)&gt;=1,$V$7,IF(COUNTIFS('(6)定期点検調書'!$B$12:$B$5000,V$89,'(6)定期点検調書'!$AH$12:$AH$5000,$C92,'(6)定期点検調書'!$BF$12:$BF$5000,$U$7)&gt;=1,$U$7,IF(COUNTIFS('(6)定期点検調書'!$B$12:$B$5000,V$89,'(6)定期点検調書'!$AH$12:$AH$5000,$C92,'(6)定期点検調書'!$BF$12:$BF$5000,$T$7)&gt;=1,$T$7,IF(COUNTIFS('(6)定期点検調書'!$B$12:$B$5000,V$89,'(6)定期点検調書'!$AH$12:$AH$5000,$C92,'(6)定期点検調書'!$BF$12:$BF$5000,$S$7)&gt;=1,$S$7,""))))))</f>
        <v/>
      </c>
      <c r="W92" s="465" t="str">
        <f>IF(W$89="","",IF(COUNTIFS('(6)定期点検調書'!$B$12:$B$5000,W$89,'(6)定期点検調書'!$AH$12:$AH$5000,$C92,'(6)定期点検調書'!$BF$12:$BF$5000,$W$7)&gt;=1,$W$7,IF(COUNTIFS('(6)定期点検調書'!$B$12:$B$5000,W$89,'(6)定期点検調書'!$AH$12:$AH$5000,$C92,'(6)定期点検調書'!$BF$12:$BF$5000,$V$7)&gt;=1,$V$7,IF(COUNTIFS('(6)定期点検調書'!$B$12:$B$5000,W$89,'(6)定期点検調書'!$AH$12:$AH$5000,$C92,'(6)定期点検調書'!$BF$12:$BF$5000,$U$7)&gt;=1,$U$7,IF(COUNTIFS('(6)定期点検調書'!$B$12:$B$5000,W$89,'(6)定期点検調書'!$AH$12:$AH$5000,$C92,'(6)定期点検調書'!$BF$12:$BF$5000,$T$7)&gt;=1,$T$7,IF(COUNTIFS('(6)定期点検調書'!$B$12:$B$5000,W$89,'(6)定期点検調書'!$AH$12:$AH$5000,$C92,'(6)定期点検調書'!$BF$12:$BF$5000,$S$7)&gt;=1,$S$7,""))))))</f>
        <v/>
      </c>
      <c r="X92" s="465" t="str">
        <f>IF(X$89="","",IF(COUNTIFS('(6)定期点検調書'!$B$12:$B$5000,X$89,'(6)定期点検調書'!$AH$12:$AH$5000,$C92,'(6)定期点検調書'!$BF$12:$BF$5000,$W$7)&gt;=1,$W$7,IF(COUNTIFS('(6)定期点検調書'!$B$12:$B$5000,X$89,'(6)定期点検調書'!$AH$12:$AH$5000,$C92,'(6)定期点検調書'!$BF$12:$BF$5000,$V$7)&gt;=1,$V$7,IF(COUNTIFS('(6)定期点検調書'!$B$12:$B$5000,X$89,'(6)定期点検調書'!$AH$12:$AH$5000,$C92,'(6)定期点検調書'!$BF$12:$BF$5000,$U$7)&gt;=1,$U$7,IF(COUNTIFS('(6)定期点検調書'!$B$12:$B$5000,X$89,'(6)定期点検調書'!$AH$12:$AH$5000,$C92,'(6)定期点検調書'!$BF$12:$BF$5000,$T$7)&gt;=1,$T$7,IF(COUNTIFS('(6)定期点検調書'!$B$12:$B$5000,X$89,'(6)定期点検調書'!$AH$12:$AH$5000,$C92,'(6)定期点検調書'!$BF$12:$BF$5000,$S$7)&gt;=1,$S$7,""))))))</f>
        <v/>
      </c>
      <c r="Y92" s="465" t="str">
        <f>IF(Y$89="","",IF(COUNTIFS('(6)定期点検調書'!$B$12:$B$5000,Y$89,'(6)定期点検調書'!$AH$12:$AH$5000,$C92,'(6)定期点検調書'!$BF$12:$BF$5000,$W$7)&gt;=1,$W$7,IF(COUNTIFS('(6)定期点検調書'!$B$12:$B$5000,Y$89,'(6)定期点検調書'!$AH$12:$AH$5000,$C92,'(6)定期点検調書'!$BF$12:$BF$5000,$V$7)&gt;=1,$V$7,IF(COUNTIFS('(6)定期点検調書'!$B$12:$B$5000,Y$89,'(6)定期点検調書'!$AH$12:$AH$5000,$C92,'(6)定期点検調書'!$BF$12:$BF$5000,$U$7)&gt;=1,$U$7,IF(COUNTIFS('(6)定期点検調書'!$B$12:$B$5000,Y$89,'(6)定期点検調書'!$AH$12:$AH$5000,$C92,'(6)定期点検調書'!$BF$12:$BF$5000,$T$7)&gt;=1,$T$7,IF(COUNTIFS('(6)定期点検調書'!$B$12:$B$5000,Y$89,'(6)定期点検調書'!$AH$12:$AH$5000,$C92,'(6)定期点検調書'!$BF$12:$BF$5000,$S$7)&gt;=1,$S$7,""))))))</f>
        <v/>
      </c>
      <c r="Z92" s="465" t="str">
        <f>IF(Z$89="","",IF(COUNTIFS('(6)定期点検調書'!$B$12:$B$5000,Z$89,'(6)定期点検調書'!$AH$12:$AH$5000,$C92,'(6)定期点検調書'!$BF$12:$BF$5000,$W$7)&gt;=1,$W$7,IF(COUNTIFS('(6)定期点検調書'!$B$12:$B$5000,Z$89,'(6)定期点検調書'!$AH$12:$AH$5000,$C92,'(6)定期点検調書'!$BF$12:$BF$5000,$V$7)&gt;=1,$V$7,IF(COUNTIFS('(6)定期点検調書'!$B$12:$B$5000,Z$89,'(6)定期点検調書'!$AH$12:$AH$5000,$C92,'(6)定期点検調書'!$BF$12:$BF$5000,$U$7)&gt;=1,$U$7,IF(COUNTIFS('(6)定期点検調書'!$B$12:$B$5000,Z$89,'(6)定期点検調書'!$AH$12:$AH$5000,$C92,'(6)定期点検調書'!$BF$12:$BF$5000,$T$7)&gt;=1,$T$7,IF(COUNTIFS('(6)定期点検調書'!$B$12:$B$5000,Z$89,'(6)定期点検調書'!$AH$12:$AH$5000,$C92,'(6)定期点検調書'!$BF$12:$BF$5000,$S$7)&gt;=1,$S$7,""))))))</f>
        <v/>
      </c>
      <c r="AA92" s="465" t="str">
        <f>IF(AA$89="","",IF(COUNTIFS('(6)定期点検調書'!$B$12:$B$5000,AA$89,'(6)定期点検調書'!$AH$12:$AH$5000,$C92,'(6)定期点検調書'!$BF$12:$BF$5000,$W$7)&gt;=1,$W$7,IF(COUNTIFS('(6)定期点検調書'!$B$12:$B$5000,AA$89,'(6)定期点検調書'!$AH$12:$AH$5000,$C92,'(6)定期点検調書'!$BF$12:$BF$5000,$V$7)&gt;=1,$V$7,IF(COUNTIFS('(6)定期点検調書'!$B$12:$B$5000,AA$89,'(6)定期点検調書'!$AH$12:$AH$5000,$C92,'(6)定期点検調書'!$BF$12:$BF$5000,$U$7)&gt;=1,$U$7,IF(COUNTIFS('(6)定期点検調書'!$B$12:$B$5000,AA$89,'(6)定期点検調書'!$AH$12:$AH$5000,$C92,'(6)定期点検調書'!$BF$12:$BF$5000,$T$7)&gt;=1,$T$7,IF(COUNTIFS('(6)定期点検調書'!$B$12:$B$5000,AA$89,'(6)定期点検調書'!$AH$12:$AH$5000,$C92,'(6)定期点検調書'!$BF$12:$BF$5000,$S$7)&gt;=1,$S$7,""))))))</f>
        <v/>
      </c>
      <c r="AB92" s="465" t="str">
        <f>IF(AB$89="","",IF(COUNTIFS('(6)定期点検調書'!$B$12:$B$5000,AB$89,'(6)定期点検調書'!$AH$12:$AH$5000,$C92,'(6)定期点検調書'!$BF$12:$BF$5000,$W$7)&gt;=1,$W$7,IF(COUNTIFS('(6)定期点検調書'!$B$12:$B$5000,AB$89,'(6)定期点検調書'!$AH$12:$AH$5000,$C92,'(6)定期点検調書'!$BF$12:$BF$5000,$V$7)&gt;=1,$V$7,IF(COUNTIFS('(6)定期点検調書'!$B$12:$B$5000,AB$89,'(6)定期点検調書'!$AH$12:$AH$5000,$C92,'(6)定期点検調書'!$BF$12:$BF$5000,$U$7)&gt;=1,$U$7,IF(COUNTIFS('(6)定期点検調書'!$B$12:$B$5000,AB$89,'(6)定期点検調書'!$AH$12:$AH$5000,$C92,'(6)定期点検調書'!$BF$12:$BF$5000,$T$7)&gt;=1,$T$7,IF(COUNTIFS('(6)定期点検調書'!$B$12:$B$5000,AB$89,'(6)定期点検調書'!$AH$12:$AH$5000,$C92,'(6)定期点検調書'!$BF$12:$BF$5000,$S$7)&gt;=1,$S$7,""))))))</f>
        <v/>
      </c>
      <c r="AC92" s="465" t="str">
        <f>IF(AC$89="","",IF(COUNTIFS('(6)定期点検調書'!$B$12:$B$5000,AC$89,'(6)定期点検調書'!$AH$12:$AH$5000,$C92,'(6)定期点検調書'!$BF$12:$BF$5000,$W$7)&gt;=1,$W$7,IF(COUNTIFS('(6)定期点検調書'!$B$12:$B$5000,AC$89,'(6)定期点検調書'!$AH$12:$AH$5000,$C92,'(6)定期点検調書'!$BF$12:$BF$5000,$V$7)&gt;=1,$V$7,IF(COUNTIFS('(6)定期点検調書'!$B$12:$B$5000,AC$89,'(6)定期点検調書'!$AH$12:$AH$5000,$C92,'(6)定期点検調書'!$BF$12:$BF$5000,$U$7)&gt;=1,$U$7,IF(COUNTIFS('(6)定期点検調書'!$B$12:$B$5000,AC$89,'(6)定期点検調書'!$AH$12:$AH$5000,$C92,'(6)定期点検調書'!$BF$12:$BF$5000,$T$7)&gt;=1,$T$7,IF(COUNTIFS('(6)定期点検調書'!$B$12:$B$5000,AC$89,'(6)定期点検調書'!$AH$12:$AH$5000,$C92,'(6)定期点検調書'!$BF$12:$BF$5000,$S$7)&gt;=1,$S$7,""))))))</f>
        <v/>
      </c>
      <c r="AD92" s="465" t="str">
        <f>IF(AD$89="","",IF(COUNTIFS('(6)定期点検調書'!$B$12:$B$5000,AD$89,'(6)定期点検調書'!$AH$12:$AH$5000,$C92,'(6)定期点検調書'!$BF$12:$BF$5000,$W$7)&gt;=1,$W$7,IF(COUNTIFS('(6)定期点検調書'!$B$12:$B$5000,AD$89,'(6)定期点検調書'!$AH$12:$AH$5000,$C92,'(6)定期点検調書'!$BF$12:$BF$5000,$V$7)&gt;=1,$V$7,IF(COUNTIFS('(6)定期点検調書'!$B$12:$B$5000,AD$89,'(6)定期点検調書'!$AH$12:$AH$5000,$C92,'(6)定期点検調書'!$BF$12:$BF$5000,$U$7)&gt;=1,$U$7,IF(COUNTIFS('(6)定期点検調書'!$B$12:$B$5000,AD$89,'(6)定期点検調書'!$AH$12:$AH$5000,$C92,'(6)定期点検調書'!$BF$12:$BF$5000,$T$7)&gt;=1,$T$7,IF(COUNTIFS('(6)定期点検調書'!$B$12:$B$5000,AD$89,'(6)定期点検調書'!$AH$12:$AH$5000,$C92,'(6)定期点検調書'!$BF$12:$BF$5000,$S$7)&gt;=1,$S$7,""))))))</f>
        <v/>
      </c>
      <c r="AE92" s="465" t="str">
        <f>IF(AE$89="","",IF(COUNTIFS('(6)定期点検調書'!$B$12:$B$5000,AE$89,'(6)定期点検調書'!$AH$12:$AH$5000,$C92,'(6)定期点検調書'!$BF$12:$BF$5000,$W$7)&gt;=1,$W$7,IF(COUNTIFS('(6)定期点検調書'!$B$12:$B$5000,AE$89,'(6)定期点検調書'!$AH$12:$AH$5000,$C92,'(6)定期点検調書'!$BF$12:$BF$5000,$V$7)&gt;=1,$V$7,IF(COUNTIFS('(6)定期点検調書'!$B$12:$B$5000,AE$89,'(6)定期点検調書'!$AH$12:$AH$5000,$C92,'(6)定期点検調書'!$BF$12:$BF$5000,$U$7)&gt;=1,$U$7,IF(COUNTIFS('(6)定期点検調書'!$B$12:$B$5000,AE$89,'(6)定期点検調書'!$AH$12:$AH$5000,$C92,'(6)定期点検調書'!$BF$12:$BF$5000,$T$7)&gt;=1,$T$7,IF(COUNTIFS('(6)定期点検調書'!$B$12:$B$5000,AE$89,'(6)定期点検調書'!$AH$12:$AH$5000,$C92,'(6)定期点検調書'!$BF$12:$BF$5000,$S$7)&gt;=1,$S$7,""))))))</f>
        <v/>
      </c>
      <c r="AF92" s="465" t="str">
        <f>IF(AF$89="","",IF(COUNTIFS('(6)定期点検調書'!$B$12:$B$5000,AF$89,'(6)定期点検調書'!$AH$12:$AH$5000,$C92,'(6)定期点検調書'!$BF$12:$BF$5000,$W$7)&gt;=1,$W$7,IF(COUNTIFS('(6)定期点検調書'!$B$12:$B$5000,AF$89,'(6)定期点検調書'!$AH$12:$AH$5000,$C92,'(6)定期点検調書'!$BF$12:$BF$5000,$V$7)&gt;=1,$V$7,IF(COUNTIFS('(6)定期点検調書'!$B$12:$B$5000,AF$89,'(6)定期点検調書'!$AH$12:$AH$5000,$C92,'(6)定期点検調書'!$BF$12:$BF$5000,$U$7)&gt;=1,$U$7,IF(COUNTIFS('(6)定期点検調書'!$B$12:$B$5000,AF$89,'(6)定期点検調書'!$AH$12:$AH$5000,$C92,'(6)定期点検調書'!$BF$12:$BF$5000,$T$7)&gt;=1,$T$7,IF(COUNTIFS('(6)定期点検調書'!$B$12:$B$5000,AF$89,'(6)定期点検調書'!$AH$12:$AH$5000,$C92,'(6)定期点検調書'!$BF$12:$BF$5000,$S$7)&gt;=1,$S$7,""))))))</f>
        <v/>
      </c>
      <c r="AG92" s="465" t="str">
        <f>IF(AG$89="","",IF(COUNTIFS('(6)定期点検調書'!$B$12:$B$5000,AG$89,'(6)定期点検調書'!$AH$12:$AH$5000,$C92,'(6)定期点検調書'!$BF$12:$BF$5000,$W$7)&gt;=1,$W$7,IF(COUNTIFS('(6)定期点検調書'!$B$12:$B$5000,AG$89,'(6)定期点検調書'!$AH$12:$AH$5000,$C92,'(6)定期点検調書'!$BF$12:$BF$5000,$V$7)&gt;=1,$V$7,IF(COUNTIFS('(6)定期点検調書'!$B$12:$B$5000,AG$89,'(6)定期点検調書'!$AH$12:$AH$5000,$C92,'(6)定期点検調書'!$BF$12:$BF$5000,$U$7)&gt;=1,$U$7,IF(COUNTIFS('(6)定期点検調書'!$B$12:$B$5000,AG$89,'(6)定期点検調書'!$AH$12:$AH$5000,$C92,'(6)定期点検調書'!$BF$12:$BF$5000,$T$7)&gt;=1,$T$7,IF(COUNTIFS('(6)定期点検調書'!$B$12:$B$5000,AG$89,'(6)定期点検調書'!$AH$12:$AH$5000,$C92,'(6)定期点検調書'!$BF$12:$BF$5000,$S$7)&gt;=1,$S$7,""))))))</f>
        <v/>
      </c>
      <c r="AH92" s="465" t="str">
        <f>IF(AH$89="","",IF(COUNTIFS('(6)定期点検調書'!$B$12:$B$5000,AH$89,'(6)定期点検調書'!$AH$12:$AH$5000,$C92,'(6)定期点検調書'!$BF$12:$BF$5000,$W$7)&gt;=1,$W$7,IF(COUNTIFS('(6)定期点検調書'!$B$12:$B$5000,AH$89,'(6)定期点検調書'!$AH$12:$AH$5000,$C92,'(6)定期点検調書'!$BF$12:$BF$5000,$V$7)&gt;=1,$V$7,IF(COUNTIFS('(6)定期点検調書'!$B$12:$B$5000,AH$89,'(6)定期点検調書'!$AH$12:$AH$5000,$C92,'(6)定期点検調書'!$BF$12:$BF$5000,$U$7)&gt;=1,$U$7,IF(COUNTIFS('(6)定期点検調書'!$B$12:$B$5000,AH$89,'(6)定期点検調書'!$AH$12:$AH$5000,$C92,'(6)定期点検調書'!$BF$12:$BF$5000,$T$7)&gt;=1,$T$7,IF(COUNTIFS('(6)定期点検調書'!$B$12:$B$5000,AH$89,'(6)定期点検調書'!$AH$12:$AH$5000,$C92,'(6)定期点検調書'!$BF$12:$BF$5000,$S$7)&gt;=1,$S$7,""))))))</f>
        <v/>
      </c>
      <c r="AI92" s="465" t="str">
        <f>IF(AI$89="","",IF(COUNTIFS('(6)定期点検調書'!$B$12:$B$5000,AI$89,'(6)定期点検調書'!$AH$12:$AH$5000,$C92,'(6)定期点検調書'!$BF$12:$BF$5000,$W$7)&gt;=1,$W$7,IF(COUNTIFS('(6)定期点検調書'!$B$12:$B$5000,AI$89,'(6)定期点検調書'!$AH$12:$AH$5000,$C92,'(6)定期点検調書'!$BF$12:$BF$5000,$V$7)&gt;=1,$V$7,IF(COUNTIFS('(6)定期点検調書'!$B$12:$B$5000,AI$89,'(6)定期点検調書'!$AH$12:$AH$5000,$C92,'(6)定期点検調書'!$BF$12:$BF$5000,$U$7)&gt;=1,$U$7,IF(COUNTIFS('(6)定期点検調書'!$B$12:$B$5000,AI$89,'(6)定期点検調書'!$AH$12:$AH$5000,$C92,'(6)定期点検調書'!$BF$12:$BF$5000,$T$7)&gt;=1,$T$7,IF(COUNTIFS('(6)定期点検調書'!$B$12:$B$5000,AI$89,'(6)定期点検調書'!$AH$12:$AH$5000,$C92,'(6)定期点検調書'!$BF$12:$BF$5000,$S$7)&gt;=1,$S$7,""))))))</f>
        <v/>
      </c>
      <c r="AJ92" s="465" t="str">
        <f>IF(AJ$89="","",IF(COUNTIFS('(6)定期点検調書'!$B$12:$B$5000,AJ$89,'(6)定期点検調書'!$AH$12:$AH$5000,$C92,'(6)定期点検調書'!$BF$12:$BF$5000,$W$7)&gt;=1,$W$7,IF(COUNTIFS('(6)定期点検調書'!$B$12:$B$5000,AJ$89,'(6)定期点検調書'!$AH$12:$AH$5000,$C92,'(6)定期点検調書'!$BF$12:$BF$5000,$V$7)&gt;=1,$V$7,IF(COUNTIFS('(6)定期点検調書'!$B$12:$B$5000,AJ$89,'(6)定期点検調書'!$AH$12:$AH$5000,$C92,'(6)定期点検調書'!$BF$12:$BF$5000,$U$7)&gt;=1,$U$7,IF(COUNTIFS('(6)定期点検調書'!$B$12:$B$5000,AJ$89,'(6)定期点検調書'!$AH$12:$AH$5000,$C92,'(6)定期点検調書'!$BF$12:$BF$5000,$T$7)&gt;=1,$T$7,IF(COUNTIFS('(6)定期点検調書'!$B$12:$B$5000,AJ$89,'(6)定期点検調書'!$AH$12:$AH$5000,$C92,'(6)定期点検調書'!$BF$12:$BF$5000,$S$7)&gt;=1,$S$7,""))))))</f>
        <v/>
      </c>
      <c r="AK92" s="465" t="str">
        <f>IF(AK$89="","",IF(COUNTIFS('(6)定期点検調書'!$B$12:$B$5000,AK$89,'(6)定期点検調書'!$AH$12:$AH$5000,$C92,'(6)定期点検調書'!$BF$12:$BF$5000,$W$7)&gt;=1,$W$7,IF(COUNTIFS('(6)定期点検調書'!$B$12:$B$5000,AK$89,'(6)定期点検調書'!$AH$12:$AH$5000,$C92,'(6)定期点検調書'!$BF$12:$BF$5000,$V$7)&gt;=1,$V$7,IF(COUNTIFS('(6)定期点検調書'!$B$12:$B$5000,AK$89,'(6)定期点検調書'!$AH$12:$AH$5000,$C92,'(6)定期点検調書'!$BF$12:$BF$5000,$U$7)&gt;=1,$U$7,IF(COUNTIFS('(6)定期点検調書'!$B$12:$B$5000,AK$89,'(6)定期点検調書'!$AH$12:$AH$5000,$C92,'(6)定期点検調書'!$BF$12:$BF$5000,$T$7)&gt;=1,$T$7,IF(COUNTIFS('(6)定期点検調書'!$B$12:$B$5000,AK$89,'(6)定期点検調書'!$AH$12:$AH$5000,$C92,'(6)定期点検調書'!$BF$12:$BF$5000,$S$7)&gt;=1,$S$7,""))))))</f>
        <v/>
      </c>
      <c r="AL92" s="465" t="str">
        <f>IF(AL$89="","",IF(COUNTIFS('(6)定期点検調書'!$B$12:$B$5000,AL$89,'(6)定期点検調書'!$AH$12:$AH$5000,$C92,'(6)定期点検調書'!$BF$12:$BF$5000,$W$7)&gt;=1,$W$7,IF(COUNTIFS('(6)定期点検調書'!$B$12:$B$5000,AL$89,'(6)定期点検調書'!$AH$12:$AH$5000,$C92,'(6)定期点検調書'!$BF$12:$BF$5000,$V$7)&gt;=1,$V$7,IF(COUNTIFS('(6)定期点検調書'!$B$12:$B$5000,AL$89,'(6)定期点検調書'!$AH$12:$AH$5000,$C92,'(6)定期点検調書'!$BF$12:$BF$5000,$U$7)&gt;=1,$U$7,IF(COUNTIFS('(6)定期点検調書'!$B$12:$B$5000,AL$89,'(6)定期点検調書'!$AH$12:$AH$5000,$C92,'(6)定期点検調書'!$BF$12:$BF$5000,$T$7)&gt;=1,$T$7,IF(COUNTIFS('(6)定期点検調書'!$B$12:$B$5000,AL$89,'(6)定期点検調書'!$AH$12:$AH$5000,$C92,'(6)定期点検調書'!$BF$12:$BF$5000,$S$7)&gt;=1,$S$7,""))))))</f>
        <v/>
      </c>
      <c r="AM92" s="465" t="str">
        <f>IF(AM$89="","",IF(COUNTIFS('(6)定期点検調書'!$B$12:$B$5000,AM$89,'(6)定期点検調書'!$AH$12:$AH$5000,$C92,'(6)定期点検調書'!$BF$12:$BF$5000,$W$7)&gt;=1,$W$7,IF(COUNTIFS('(6)定期点検調書'!$B$12:$B$5000,AM$89,'(6)定期点検調書'!$AH$12:$AH$5000,$C92,'(6)定期点検調書'!$BF$12:$BF$5000,$V$7)&gt;=1,$V$7,IF(COUNTIFS('(6)定期点検調書'!$B$12:$B$5000,AM$89,'(6)定期点検調書'!$AH$12:$AH$5000,$C92,'(6)定期点検調書'!$BF$12:$BF$5000,$U$7)&gt;=1,$U$7,IF(COUNTIFS('(6)定期点検調書'!$B$12:$B$5000,AM$89,'(6)定期点検調書'!$AH$12:$AH$5000,$C92,'(6)定期点検調書'!$BF$12:$BF$5000,$T$7)&gt;=1,$T$7,IF(COUNTIFS('(6)定期点検調書'!$B$12:$B$5000,AM$89,'(6)定期点検調書'!$AH$12:$AH$5000,$C92,'(6)定期点検調書'!$BF$12:$BF$5000,$S$7)&gt;=1,$S$7,""))))))</f>
        <v/>
      </c>
      <c r="AN92" s="465" t="str">
        <f>IF(AN$89="","",IF(COUNTIFS('(6)定期点検調書'!$B$12:$B$5000,AN$89,'(6)定期点検調書'!$AH$12:$AH$5000,$C92,'(6)定期点検調書'!$BF$12:$BF$5000,$W$7)&gt;=1,$W$7,IF(COUNTIFS('(6)定期点検調書'!$B$12:$B$5000,AN$89,'(6)定期点検調書'!$AH$12:$AH$5000,$C92,'(6)定期点検調書'!$BF$12:$BF$5000,$V$7)&gt;=1,$V$7,IF(COUNTIFS('(6)定期点検調書'!$B$12:$B$5000,AN$89,'(6)定期点検調書'!$AH$12:$AH$5000,$C92,'(6)定期点検調書'!$BF$12:$BF$5000,$U$7)&gt;=1,$U$7,IF(COUNTIFS('(6)定期点検調書'!$B$12:$B$5000,AN$89,'(6)定期点検調書'!$AH$12:$AH$5000,$C92,'(6)定期点検調書'!$BF$12:$BF$5000,$T$7)&gt;=1,$T$7,IF(COUNTIFS('(6)定期点検調書'!$B$12:$B$5000,AN$89,'(6)定期点検調書'!$AH$12:$AH$5000,$C92,'(6)定期点検調書'!$BF$12:$BF$5000,$S$7)&gt;=1,$S$7,""))))))</f>
        <v/>
      </c>
      <c r="AO92" s="465" t="str">
        <f>IF(AO$89="","",IF(COUNTIFS('(6)定期点検調書'!$B$12:$B$5000,AO$89,'(6)定期点検調書'!$AH$12:$AH$5000,$C92,'(6)定期点検調書'!$BF$12:$BF$5000,$W$7)&gt;=1,$W$7,IF(COUNTIFS('(6)定期点検調書'!$B$12:$B$5000,AO$89,'(6)定期点検調書'!$AH$12:$AH$5000,$C92,'(6)定期点検調書'!$BF$12:$BF$5000,$V$7)&gt;=1,$V$7,IF(COUNTIFS('(6)定期点検調書'!$B$12:$B$5000,AO$89,'(6)定期点検調書'!$AH$12:$AH$5000,$C92,'(6)定期点検調書'!$BF$12:$BF$5000,$U$7)&gt;=1,$U$7,IF(COUNTIFS('(6)定期点検調書'!$B$12:$B$5000,AO$89,'(6)定期点検調書'!$AH$12:$AH$5000,$C92,'(6)定期点検調書'!$BF$12:$BF$5000,$T$7)&gt;=1,$T$7,IF(COUNTIFS('(6)定期点検調書'!$B$12:$B$5000,AO$89,'(6)定期点検調書'!$AH$12:$AH$5000,$C92,'(6)定期点検調書'!$BF$12:$BF$5000,$S$7)&gt;=1,$S$7,""))))))</f>
        <v/>
      </c>
      <c r="AP92" s="465" t="str">
        <f>IF(AP$89="","",IF(COUNTIFS('(6)定期点検調書'!$B$12:$B$5000,AP$89,'(6)定期点検調書'!$AH$12:$AH$5000,$C92,'(6)定期点検調書'!$BF$12:$BF$5000,$W$7)&gt;=1,$W$7,IF(COUNTIFS('(6)定期点検調書'!$B$12:$B$5000,AP$89,'(6)定期点検調書'!$AH$12:$AH$5000,$C92,'(6)定期点検調書'!$BF$12:$BF$5000,$V$7)&gt;=1,$V$7,IF(COUNTIFS('(6)定期点検調書'!$B$12:$B$5000,AP$89,'(6)定期点検調書'!$AH$12:$AH$5000,$C92,'(6)定期点検調書'!$BF$12:$BF$5000,$U$7)&gt;=1,$U$7,IF(COUNTIFS('(6)定期点検調書'!$B$12:$B$5000,AP$89,'(6)定期点検調書'!$AH$12:$AH$5000,$C92,'(6)定期点検調書'!$BF$12:$BF$5000,$T$7)&gt;=1,$T$7,IF(COUNTIFS('(6)定期点検調書'!$B$12:$B$5000,AP$89,'(6)定期点検調書'!$AH$12:$AH$5000,$C92,'(6)定期点検調書'!$BF$12:$BF$5000,$S$7)&gt;=1,$S$7,""))))))</f>
        <v/>
      </c>
      <c r="AQ92" s="465" t="str">
        <f>IF(AQ$89="","",IF(COUNTIFS('(6)定期点検調書'!$B$12:$B$5000,AQ$89,'(6)定期点検調書'!$AH$12:$AH$5000,$C92,'(6)定期点検調書'!$BF$12:$BF$5000,$W$7)&gt;=1,$W$7,IF(COUNTIFS('(6)定期点検調書'!$B$12:$B$5000,AQ$89,'(6)定期点検調書'!$AH$12:$AH$5000,$C92,'(6)定期点検調書'!$BF$12:$BF$5000,$V$7)&gt;=1,$V$7,IF(COUNTIFS('(6)定期点検調書'!$B$12:$B$5000,AQ$89,'(6)定期点検調書'!$AH$12:$AH$5000,$C92,'(6)定期点検調書'!$BF$12:$BF$5000,$U$7)&gt;=1,$U$7,IF(COUNTIFS('(6)定期点検調書'!$B$12:$B$5000,AQ$89,'(6)定期点検調書'!$AH$12:$AH$5000,$C92,'(6)定期点検調書'!$BF$12:$BF$5000,$T$7)&gt;=1,$T$7,IF(COUNTIFS('(6)定期点検調書'!$B$12:$B$5000,AQ$89,'(6)定期点検調書'!$AH$12:$AH$5000,$C92,'(6)定期点検調書'!$BF$12:$BF$5000,$S$7)&gt;=1,$S$7,""))))))</f>
        <v/>
      </c>
      <c r="AR92" s="465" t="str">
        <f>IF(AR$89="","",IF(COUNTIFS('(6)定期点検調書'!$B$12:$B$5000,AR$89,'(6)定期点検調書'!$AH$12:$AH$5000,$C92,'(6)定期点検調書'!$BF$12:$BF$5000,$W$7)&gt;=1,$W$7,IF(COUNTIFS('(6)定期点検調書'!$B$12:$B$5000,AR$89,'(6)定期点検調書'!$AH$12:$AH$5000,$C92,'(6)定期点検調書'!$BF$12:$BF$5000,$V$7)&gt;=1,$V$7,IF(COUNTIFS('(6)定期点検調書'!$B$12:$B$5000,AR$89,'(6)定期点検調書'!$AH$12:$AH$5000,$C92,'(6)定期点検調書'!$BF$12:$BF$5000,$U$7)&gt;=1,$U$7,IF(COUNTIFS('(6)定期点検調書'!$B$12:$B$5000,AR$89,'(6)定期点検調書'!$AH$12:$AH$5000,$C92,'(6)定期点検調書'!$BF$12:$BF$5000,$T$7)&gt;=1,$T$7,IF(COUNTIFS('(6)定期点検調書'!$B$12:$B$5000,AR$89,'(6)定期点検調書'!$AH$12:$AH$5000,$C92,'(6)定期点検調書'!$BF$12:$BF$5000,$S$7)&gt;=1,$S$7,""))))))</f>
        <v/>
      </c>
      <c r="AS92" s="465" t="str">
        <f>IF(AS$89="","",IF(COUNTIFS('(6)定期点検調書'!$B$12:$B$5000,AS$89,'(6)定期点検調書'!$AH$12:$AH$5000,$C92,'(6)定期点検調書'!$BF$12:$BF$5000,$W$7)&gt;=1,$W$7,IF(COUNTIFS('(6)定期点検調書'!$B$12:$B$5000,AS$89,'(6)定期点検調書'!$AH$12:$AH$5000,$C92,'(6)定期点検調書'!$BF$12:$BF$5000,$V$7)&gt;=1,$V$7,IF(COUNTIFS('(6)定期点検調書'!$B$12:$B$5000,AS$89,'(6)定期点検調書'!$AH$12:$AH$5000,$C92,'(6)定期点検調書'!$BF$12:$BF$5000,$U$7)&gt;=1,$U$7,IF(COUNTIFS('(6)定期点検調書'!$B$12:$B$5000,AS$89,'(6)定期点検調書'!$AH$12:$AH$5000,$C92,'(6)定期点検調書'!$BF$12:$BF$5000,$T$7)&gt;=1,$T$7,IF(COUNTIFS('(6)定期点検調書'!$B$12:$B$5000,AS$89,'(6)定期点検調書'!$AH$12:$AH$5000,$C92,'(6)定期点検調書'!$BF$12:$BF$5000,$S$7)&gt;=1,$S$7,""))))))</f>
        <v/>
      </c>
      <c r="AT92" s="465" t="str">
        <f>IF(AT$89="","",IF(COUNTIFS('(6)定期点検調書'!$B$12:$B$5000,AT$89,'(6)定期点検調書'!$AH$12:$AH$5000,$C92,'(6)定期点検調書'!$BF$12:$BF$5000,$W$7)&gt;=1,$W$7,IF(COUNTIFS('(6)定期点検調書'!$B$12:$B$5000,AT$89,'(6)定期点検調書'!$AH$12:$AH$5000,$C92,'(6)定期点検調書'!$BF$12:$BF$5000,$V$7)&gt;=1,$V$7,IF(COUNTIFS('(6)定期点検調書'!$B$12:$B$5000,AT$89,'(6)定期点検調書'!$AH$12:$AH$5000,$C92,'(6)定期点検調書'!$BF$12:$BF$5000,$U$7)&gt;=1,$U$7,IF(COUNTIFS('(6)定期点検調書'!$B$12:$B$5000,AT$89,'(6)定期点検調書'!$AH$12:$AH$5000,$C92,'(6)定期点検調書'!$BF$12:$BF$5000,$T$7)&gt;=1,$T$7,IF(COUNTIFS('(6)定期点検調書'!$B$12:$B$5000,AT$89,'(6)定期点検調書'!$AH$12:$AH$5000,$C92,'(6)定期点検調書'!$BF$12:$BF$5000,$S$7)&gt;=1,$S$7,""))))))</f>
        <v/>
      </c>
      <c r="AU92" s="465" t="str">
        <f>IF(AU$89="","",IF(COUNTIFS('(6)定期点検調書'!$B$12:$B$5000,AU$89,'(6)定期点検調書'!$AH$12:$AH$5000,$C92,'(6)定期点検調書'!$BF$12:$BF$5000,$W$7)&gt;=1,$W$7,IF(COUNTIFS('(6)定期点検調書'!$B$12:$B$5000,AU$89,'(6)定期点検調書'!$AH$12:$AH$5000,$C92,'(6)定期点検調書'!$BF$12:$BF$5000,$V$7)&gt;=1,$V$7,IF(COUNTIFS('(6)定期点検調書'!$B$12:$B$5000,AU$89,'(6)定期点検調書'!$AH$12:$AH$5000,$C92,'(6)定期点検調書'!$BF$12:$BF$5000,$U$7)&gt;=1,$U$7,IF(COUNTIFS('(6)定期点検調書'!$B$12:$B$5000,AU$89,'(6)定期点検調書'!$AH$12:$AH$5000,$C92,'(6)定期点検調書'!$BF$12:$BF$5000,$T$7)&gt;=1,$T$7,IF(COUNTIFS('(6)定期点検調書'!$B$12:$B$5000,AU$89,'(6)定期点検調書'!$AH$12:$AH$5000,$C92,'(6)定期点検調書'!$BF$12:$BF$5000,$S$7)&gt;=1,$S$7,""))))))</f>
        <v/>
      </c>
      <c r="AV92" s="465" t="str">
        <f>IF(AV$89="","",IF(COUNTIFS('(6)定期点検調書'!$B$12:$B$5000,AV$89,'(6)定期点検調書'!$AH$12:$AH$5000,$C92,'(6)定期点検調書'!$BF$12:$BF$5000,$W$7)&gt;=1,$W$7,IF(COUNTIFS('(6)定期点検調書'!$B$12:$B$5000,AV$89,'(6)定期点検調書'!$AH$12:$AH$5000,$C92,'(6)定期点検調書'!$BF$12:$BF$5000,$V$7)&gt;=1,$V$7,IF(COUNTIFS('(6)定期点検調書'!$B$12:$B$5000,AV$89,'(6)定期点検調書'!$AH$12:$AH$5000,$C92,'(6)定期点検調書'!$BF$12:$BF$5000,$U$7)&gt;=1,$U$7,IF(COUNTIFS('(6)定期点検調書'!$B$12:$B$5000,AV$89,'(6)定期点検調書'!$AH$12:$AH$5000,$C92,'(6)定期点検調書'!$BF$12:$BF$5000,$T$7)&gt;=1,$T$7,IF(COUNTIFS('(6)定期点検調書'!$B$12:$B$5000,AV$89,'(6)定期点検調書'!$AH$12:$AH$5000,$C92,'(6)定期点検調書'!$BF$12:$BF$5000,$S$7)&gt;=1,$S$7,""))))))</f>
        <v/>
      </c>
      <c r="AW92" s="465" t="str">
        <f>IF(AW$89="","",IF(COUNTIFS('(6)定期点検調書'!$B$12:$B$5000,AW$89,'(6)定期点検調書'!$AH$12:$AH$5000,$C92,'(6)定期点検調書'!$BF$12:$BF$5000,$W$7)&gt;=1,$W$7,IF(COUNTIFS('(6)定期点検調書'!$B$12:$B$5000,AW$89,'(6)定期点検調書'!$AH$12:$AH$5000,$C92,'(6)定期点検調書'!$BF$12:$BF$5000,$V$7)&gt;=1,$V$7,IF(COUNTIFS('(6)定期点検調書'!$B$12:$B$5000,AW$89,'(6)定期点検調書'!$AH$12:$AH$5000,$C92,'(6)定期点検調書'!$BF$12:$BF$5000,$U$7)&gt;=1,$U$7,IF(COUNTIFS('(6)定期点検調書'!$B$12:$B$5000,AW$89,'(6)定期点検調書'!$AH$12:$AH$5000,$C92,'(6)定期点検調書'!$BF$12:$BF$5000,$T$7)&gt;=1,$T$7,IF(COUNTIFS('(6)定期点検調書'!$B$12:$B$5000,AW$89,'(6)定期点検調書'!$AH$12:$AH$5000,$C92,'(6)定期点検調書'!$BF$12:$BF$5000,$S$7)&gt;=1,$S$7,""))))))</f>
        <v/>
      </c>
      <c r="AX92" s="465" t="str">
        <f>IF(AX$89="","",IF(COUNTIFS('(6)定期点検調書'!$B$12:$B$5000,AX$89,'(6)定期点検調書'!$AH$12:$AH$5000,$C92,'(6)定期点検調書'!$BF$12:$BF$5000,$W$7)&gt;=1,$W$7,IF(COUNTIFS('(6)定期点検調書'!$B$12:$B$5000,AX$89,'(6)定期点検調書'!$AH$12:$AH$5000,$C92,'(6)定期点検調書'!$BF$12:$BF$5000,$V$7)&gt;=1,$V$7,IF(COUNTIFS('(6)定期点検調書'!$B$12:$B$5000,AX$89,'(6)定期点検調書'!$AH$12:$AH$5000,$C92,'(6)定期点検調書'!$BF$12:$BF$5000,$U$7)&gt;=1,$U$7,IF(COUNTIFS('(6)定期点検調書'!$B$12:$B$5000,AX$89,'(6)定期点検調書'!$AH$12:$AH$5000,$C92,'(6)定期点検調書'!$BF$12:$BF$5000,$T$7)&gt;=1,$T$7,IF(COUNTIFS('(6)定期点検調書'!$B$12:$B$5000,AX$89,'(6)定期点検調書'!$AH$12:$AH$5000,$C92,'(6)定期点検調書'!$BF$12:$BF$5000,$S$7)&gt;=1,$S$7,""))))))</f>
        <v/>
      </c>
      <c r="AY92" s="465" t="str">
        <f>IF(AY$89="","",IF(COUNTIFS('(6)定期点検調書'!$B$12:$B$5000,AY$89,'(6)定期点検調書'!$AH$12:$AH$5000,$C92,'(6)定期点検調書'!$BF$12:$BF$5000,$W$7)&gt;=1,$W$7,IF(COUNTIFS('(6)定期点検調書'!$B$12:$B$5000,AY$89,'(6)定期点検調書'!$AH$12:$AH$5000,$C92,'(6)定期点検調書'!$BF$12:$BF$5000,$V$7)&gt;=1,$V$7,IF(COUNTIFS('(6)定期点検調書'!$B$12:$B$5000,AY$89,'(6)定期点検調書'!$AH$12:$AH$5000,$C92,'(6)定期点検調書'!$BF$12:$BF$5000,$U$7)&gt;=1,$U$7,IF(COUNTIFS('(6)定期点検調書'!$B$12:$B$5000,AY$89,'(6)定期点検調書'!$AH$12:$AH$5000,$C92,'(6)定期点検調書'!$BF$12:$BF$5000,$T$7)&gt;=1,$T$7,IF(COUNTIFS('(6)定期点検調書'!$B$12:$B$5000,AY$89,'(6)定期点検調書'!$AH$12:$AH$5000,$C92,'(6)定期点検調書'!$BF$12:$BF$5000,$S$7)&gt;=1,$S$7,""))))))</f>
        <v/>
      </c>
      <c r="AZ92" s="465" t="str">
        <f>IF(AZ$89="","",IF(COUNTIFS('(6)定期点検調書'!$B$12:$B$5000,AZ$89,'(6)定期点検調書'!$AH$12:$AH$5000,$C92,'(6)定期点検調書'!$BF$12:$BF$5000,$W$7)&gt;=1,$W$7,IF(COUNTIFS('(6)定期点検調書'!$B$12:$B$5000,AZ$89,'(6)定期点検調書'!$AH$12:$AH$5000,$C92,'(6)定期点検調書'!$BF$12:$BF$5000,$V$7)&gt;=1,$V$7,IF(COUNTIFS('(6)定期点検調書'!$B$12:$B$5000,AZ$89,'(6)定期点検調書'!$AH$12:$AH$5000,$C92,'(6)定期点検調書'!$BF$12:$BF$5000,$U$7)&gt;=1,$U$7,IF(COUNTIFS('(6)定期点検調書'!$B$12:$B$5000,AZ$89,'(6)定期点検調書'!$AH$12:$AH$5000,$C92,'(6)定期点検調書'!$BF$12:$BF$5000,$T$7)&gt;=1,$T$7,IF(COUNTIFS('(6)定期点検調書'!$B$12:$B$5000,AZ$89,'(6)定期点検調書'!$AH$12:$AH$5000,$C92,'(6)定期点検調書'!$BF$12:$BF$5000,$S$7)&gt;=1,$S$7,""))))))</f>
        <v/>
      </c>
      <c r="BA92" s="466" t="str">
        <f>IF(BA$89="","",IF(COUNTIFS('(6)定期点検調書'!$B$12:$B$5000,BA$89,'(6)定期点検調書'!$AH$12:$AH$5000,$C92,'(6)定期点検調書'!$BF$12:$BF$5000,$W$7)&gt;=1,$W$7,IF(COUNTIFS('(6)定期点検調書'!$B$12:$B$5000,BA$89,'(6)定期点検調書'!$AH$12:$AH$5000,$C92,'(6)定期点検調書'!$BF$12:$BF$5000,$V$7)&gt;=1,$V$7,IF(COUNTIFS('(6)定期点検調書'!$B$12:$B$5000,BA$89,'(6)定期点検調書'!$AH$12:$AH$5000,$C92,'(6)定期点検調書'!$BF$12:$BF$5000,$U$7)&gt;=1,$U$7,IF(COUNTIFS('(6)定期点検調書'!$B$12:$B$5000,BA$89,'(6)定期点検調書'!$AH$12:$AH$5000,$C92,'(6)定期点検調書'!$BF$12:$BF$5000,$T$7)&gt;=1,$T$7,IF(COUNTIFS('(6)定期点検調書'!$B$12:$B$5000,BA$89,'(6)定期点検調書'!$AH$12:$AH$5000,$C92,'(6)定期点検調書'!$BF$12:$BF$5000,$S$7)&gt;=1,$S$7,""))))))</f>
        <v/>
      </c>
    </row>
    <row r="93" spans="2:55" ht="18.75" customHeight="1" x14ac:dyDescent="0.2">
      <c r="B93" s="1949"/>
      <c r="C93" s="1844" t="str">
        <f>ﾃﾞｰﾀ一覧!$U$21</f>
        <v>漏水</v>
      </c>
      <c r="D93" s="1845"/>
      <c r="E93" s="1845"/>
      <c r="F93" s="1845"/>
      <c r="G93" s="1846"/>
      <c r="H93" s="467" t="str">
        <f>IF(H$89="","",IF(COUNTIFS('(6)定期点検調書'!$B$12:$B$5000,H$89,'(6)定期点検調書'!$AH$12:$AH$5000,$C93,'(6)定期点検調書'!$BF$12:$BF$5000,$W$7)&gt;=1,$W$7,IF(COUNTIFS('(6)定期点検調書'!$B$12:$B$5000,H$89,'(6)定期点検調書'!$AH$12:$AH$5000,$C93,'(6)定期点検調書'!$BF$12:$BF$5000,$V$7)&gt;=1,$V$7,IF(COUNTIFS('(6)定期点検調書'!$B$12:$B$5000,H$89,'(6)定期点検調書'!$AH$12:$AH$5000,$C93,'(6)定期点検調書'!$BF$12:$BF$5000,$U$7)&gt;=1,$U$7,IF(COUNTIFS('(6)定期点検調書'!$B$12:$B$5000,H$89,'(6)定期点検調書'!$AH$12:$AH$5000,$C93,'(6)定期点検調書'!$BF$12:$BF$5000,$T$7)&gt;=1,$T$7,IF(COUNTIFS('(6)定期点検調書'!$B$12:$B$5000,H$89,'(6)定期点検調書'!$AH$12:$AH$5000,$C93,'(6)定期点検調書'!$BF$12:$BF$5000,$S$7)&gt;=1,$S$7,""))))))</f>
        <v/>
      </c>
      <c r="I93" s="465" t="str">
        <f>IF(I$89="","",IF(COUNTIFS('(6)定期点検調書'!$B$12:$B$5000,I$89,'(6)定期点検調書'!$AH$12:$AH$5000,$C93,'(6)定期点検調書'!$BF$12:$BF$5000,$W$7)&gt;=1,$W$7,IF(COUNTIFS('(6)定期点検調書'!$B$12:$B$5000,I$89,'(6)定期点検調書'!$AH$12:$AH$5000,$C93,'(6)定期点検調書'!$BF$12:$BF$5000,$V$7)&gt;=1,$V$7,IF(COUNTIFS('(6)定期点検調書'!$B$12:$B$5000,I$89,'(6)定期点検調書'!$AH$12:$AH$5000,$C93,'(6)定期点検調書'!$BF$12:$BF$5000,$U$7)&gt;=1,$U$7,IF(COUNTIFS('(6)定期点検調書'!$B$12:$B$5000,I$89,'(6)定期点検調書'!$AH$12:$AH$5000,$C93,'(6)定期点検調書'!$BF$12:$BF$5000,$T$7)&gt;=1,$T$7,IF(COUNTIFS('(6)定期点検調書'!$B$12:$B$5000,I$89,'(6)定期点検調書'!$AH$12:$AH$5000,$C93,'(6)定期点検調書'!$BF$12:$BF$5000,$S$7)&gt;=1,$S$7,""))))))</f>
        <v/>
      </c>
      <c r="J93" s="465" t="str">
        <f>IF(J$89="","",IF(COUNTIFS('(6)定期点検調書'!$B$12:$B$5000,J$89,'(6)定期点検調書'!$AH$12:$AH$5000,$C93,'(6)定期点検調書'!$BF$12:$BF$5000,$W$7)&gt;=1,$W$7,IF(COUNTIFS('(6)定期点検調書'!$B$12:$B$5000,J$89,'(6)定期点検調書'!$AH$12:$AH$5000,$C93,'(6)定期点検調書'!$BF$12:$BF$5000,$V$7)&gt;=1,$V$7,IF(COUNTIFS('(6)定期点検調書'!$B$12:$B$5000,J$89,'(6)定期点検調書'!$AH$12:$AH$5000,$C93,'(6)定期点検調書'!$BF$12:$BF$5000,$U$7)&gt;=1,$U$7,IF(COUNTIFS('(6)定期点検調書'!$B$12:$B$5000,J$89,'(6)定期点検調書'!$AH$12:$AH$5000,$C93,'(6)定期点検調書'!$BF$12:$BF$5000,$T$7)&gt;=1,$T$7,IF(COUNTIFS('(6)定期点検調書'!$B$12:$B$5000,J$89,'(6)定期点検調書'!$AH$12:$AH$5000,$C93,'(6)定期点検調書'!$BF$12:$BF$5000,$S$7)&gt;=1,$S$7,""))))))</f>
        <v/>
      </c>
      <c r="K93" s="465" t="str">
        <f>IF(K$89="","",IF(COUNTIFS('(6)定期点検調書'!$B$12:$B$5000,K$89,'(6)定期点検調書'!$AH$12:$AH$5000,$C93,'(6)定期点検調書'!$BF$12:$BF$5000,$W$7)&gt;=1,$W$7,IF(COUNTIFS('(6)定期点検調書'!$B$12:$B$5000,K$89,'(6)定期点検調書'!$AH$12:$AH$5000,$C93,'(6)定期点検調書'!$BF$12:$BF$5000,$V$7)&gt;=1,$V$7,IF(COUNTIFS('(6)定期点検調書'!$B$12:$B$5000,K$89,'(6)定期点検調書'!$AH$12:$AH$5000,$C93,'(6)定期点検調書'!$BF$12:$BF$5000,$U$7)&gt;=1,$U$7,IF(COUNTIFS('(6)定期点検調書'!$B$12:$B$5000,K$89,'(6)定期点検調書'!$AH$12:$AH$5000,$C93,'(6)定期点検調書'!$BF$12:$BF$5000,$T$7)&gt;=1,$T$7,IF(COUNTIFS('(6)定期点検調書'!$B$12:$B$5000,K$89,'(6)定期点検調書'!$AH$12:$AH$5000,$C93,'(6)定期点検調書'!$BF$12:$BF$5000,$S$7)&gt;=1,$S$7,""))))))</f>
        <v/>
      </c>
      <c r="L93" s="465" t="str">
        <f>IF(L$89="","",IF(COUNTIFS('(6)定期点検調書'!$B$12:$B$5000,L$89,'(6)定期点検調書'!$AH$12:$AH$5000,$C93,'(6)定期点検調書'!$BF$12:$BF$5000,$W$7)&gt;=1,$W$7,IF(COUNTIFS('(6)定期点検調書'!$B$12:$B$5000,L$89,'(6)定期点検調書'!$AH$12:$AH$5000,$C93,'(6)定期点検調書'!$BF$12:$BF$5000,$V$7)&gt;=1,$V$7,IF(COUNTIFS('(6)定期点検調書'!$B$12:$B$5000,L$89,'(6)定期点検調書'!$AH$12:$AH$5000,$C93,'(6)定期点検調書'!$BF$12:$BF$5000,$U$7)&gt;=1,$U$7,IF(COUNTIFS('(6)定期点検調書'!$B$12:$B$5000,L$89,'(6)定期点検調書'!$AH$12:$AH$5000,$C93,'(6)定期点検調書'!$BF$12:$BF$5000,$T$7)&gt;=1,$T$7,IF(COUNTIFS('(6)定期点検調書'!$B$12:$B$5000,L$89,'(6)定期点検調書'!$AH$12:$AH$5000,$C93,'(6)定期点検調書'!$BF$12:$BF$5000,$S$7)&gt;=1,$S$7,""))))))</f>
        <v/>
      </c>
      <c r="M93" s="465" t="str">
        <f>IF(M$89="","",IF(COUNTIFS('(6)定期点検調書'!$B$12:$B$5000,M$89,'(6)定期点検調書'!$AH$12:$AH$5000,$C93,'(6)定期点検調書'!$BF$12:$BF$5000,$W$7)&gt;=1,$W$7,IF(COUNTIFS('(6)定期点検調書'!$B$12:$B$5000,M$89,'(6)定期点検調書'!$AH$12:$AH$5000,$C93,'(6)定期点検調書'!$BF$12:$BF$5000,$V$7)&gt;=1,$V$7,IF(COUNTIFS('(6)定期点検調書'!$B$12:$B$5000,M$89,'(6)定期点検調書'!$AH$12:$AH$5000,$C93,'(6)定期点検調書'!$BF$12:$BF$5000,$U$7)&gt;=1,$U$7,IF(COUNTIFS('(6)定期点検調書'!$B$12:$B$5000,M$89,'(6)定期点検調書'!$AH$12:$AH$5000,$C93,'(6)定期点検調書'!$BF$12:$BF$5000,$T$7)&gt;=1,$T$7,IF(COUNTIFS('(6)定期点検調書'!$B$12:$B$5000,M$89,'(6)定期点検調書'!$AH$12:$AH$5000,$C93,'(6)定期点検調書'!$BF$12:$BF$5000,$S$7)&gt;=1,$S$7,""))))))</f>
        <v/>
      </c>
      <c r="N93" s="465" t="str">
        <f>IF(N$89="","",IF(COUNTIFS('(6)定期点検調書'!$B$12:$B$5000,N$89,'(6)定期点検調書'!$AH$12:$AH$5000,$C93,'(6)定期点検調書'!$BF$12:$BF$5000,$W$7)&gt;=1,$W$7,IF(COUNTIFS('(6)定期点検調書'!$B$12:$B$5000,N$89,'(6)定期点検調書'!$AH$12:$AH$5000,$C93,'(6)定期点検調書'!$BF$12:$BF$5000,$V$7)&gt;=1,$V$7,IF(COUNTIFS('(6)定期点検調書'!$B$12:$B$5000,N$89,'(6)定期点検調書'!$AH$12:$AH$5000,$C93,'(6)定期点検調書'!$BF$12:$BF$5000,$U$7)&gt;=1,$U$7,IF(COUNTIFS('(6)定期点検調書'!$B$12:$B$5000,N$89,'(6)定期点検調書'!$AH$12:$AH$5000,$C93,'(6)定期点検調書'!$BF$12:$BF$5000,$T$7)&gt;=1,$T$7,IF(COUNTIFS('(6)定期点検調書'!$B$12:$B$5000,N$89,'(6)定期点検調書'!$AH$12:$AH$5000,$C93,'(6)定期点検調書'!$BF$12:$BF$5000,$S$7)&gt;=1,$S$7,""))))))</f>
        <v/>
      </c>
      <c r="O93" s="465" t="str">
        <f>IF(O$89="","",IF(COUNTIFS('(6)定期点検調書'!$B$12:$B$5000,O$89,'(6)定期点検調書'!$AH$12:$AH$5000,$C93,'(6)定期点検調書'!$BF$12:$BF$5000,$W$7)&gt;=1,$W$7,IF(COUNTIFS('(6)定期点検調書'!$B$12:$B$5000,O$89,'(6)定期点検調書'!$AH$12:$AH$5000,$C93,'(6)定期点検調書'!$BF$12:$BF$5000,$V$7)&gt;=1,$V$7,IF(COUNTIFS('(6)定期点検調書'!$B$12:$B$5000,O$89,'(6)定期点検調書'!$AH$12:$AH$5000,$C93,'(6)定期点検調書'!$BF$12:$BF$5000,$U$7)&gt;=1,$U$7,IF(COUNTIFS('(6)定期点検調書'!$B$12:$B$5000,O$89,'(6)定期点検調書'!$AH$12:$AH$5000,$C93,'(6)定期点検調書'!$BF$12:$BF$5000,$T$7)&gt;=1,$T$7,IF(COUNTIFS('(6)定期点検調書'!$B$12:$B$5000,O$89,'(6)定期点検調書'!$AH$12:$AH$5000,$C93,'(6)定期点検調書'!$BF$12:$BF$5000,$S$7)&gt;=1,$S$7,""))))))</f>
        <v/>
      </c>
      <c r="P93" s="465" t="str">
        <f>IF(P$89="","",IF(COUNTIFS('(6)定期点検調書'!$B$12:$B$5000,P$89,'(6)定期点検調書'!$AH$12:$AH$5000,$C93,'(6)定期点検調書'!$BF$12:$BF$5000,$W$7)&gt;=1,$W$7,IF(COUNTIFS('(6)定期点検調書'!$B$12:$B$5000,P$89,'(6)定期点検調書'!$AH$12:$AH$5000,$C93,'(6)定期点検調書'!$BF$12:$BF$5000,$V$7)&gt;=1,$V$7,IF(COUNTIFS('(6)定期点検調書'!$B$12:$B$5000,P$89,'(6)定期点検調書'!$AH$12:$AH$5000,$C93,'(6)定期点検調書'!$BF$12:$BF$5000,$U$7)&gt;=1,$U$7,IF(COUNTIFS('(6)定期点検調書'!$B$12:$B$5000,P$89,'(6)定期点検調書'!$AH$12:$AH$5000,$C93,'(6)定期点検調書'!$BF$12:$BF$5000,$T$7)&gt;=1,$T$7,IF(COUNTIFS('(6)定期点検調書'!$B$12:$B$5000,P$89,'(6)定期点検調書'!$AH$12:$AH$5000,$C93,'(6)定期点検調書'!$BF$12:$BF$5000,$S$7)&gt;=1,$S$7,""))))))</f>
        <v/>
      </c>
      <c r="Q93" s="465" t="str">
        <f>IF(Q$89="","",IF(COUNTIFS('(6)定期点検調書'!$B$12:$B$5000,Q$89,'(6)定期点検調書'!$AH$12:$AH$5000,$C93,'(6)定期点検調書'!$BF$12:$BF$5000,$W$7)&gt;=1,$W$7,IF(COUNTIFS('(6)定期点検調書'!$B$12:$B$5000,Q$89,'(6)定期点検調書'!$AH$12:$AH$5000,$C93,'(6)定期点検調書'!$BF$12:$BF$5000,$V$7)&gt;=1,$V$7,IF(COUNTIFS('(6)定期点検調書'!$B$12:$B$5000,Q$89,'(6)定期点検調書'!$AH$12:$AH$5000,$C93,'(6)定期点検調書'!$BF$12:$BF$5000,$U$7)&gt;=1,$U$7,IF(COUNTIFS('(6)定期点検調書'!$B$12:$B$5000,Q$89,'(6)定期点検調書'!$AH$12:$AH$5000,$C93,'(6)定期点検調書'!$BF$12:$BF$5000,$T$7)&gt;=1,$T$7,IF(COUNTIFS('(6)定期点検調書'!$B$12:$B$5000,Q$89,'(6)定期点検調書'!$AH$12:$AH$5000,$C93,'(6)定期点検調書'!$BF$12:$BF$5000,$S$7)&gt;=1,$S$7,""))))))</f>
        <v/>
      </c>
      <c r="R93" s="465" t="str">
        <f>IF(R$89="","",IF(COUNTIFS('(6)定期点検調書'!$B$12:$B$5000,R$89,'(6)定期点検調書'!$AH$12:$AH$5000,$C93,'(6)定期点検調書'!$BF$12:$BF$5000,$W$7)&gt;=1,$W$7,IF(COUNTIFS('(6)定期点検調書'!$B$12:$B$5000,R$89,'(6)定期点検調書'!$AH$12:$AH$5000,$C93,'(6)定期点検調書'!$BF$12:$BF$5000,$V$7)&gt;=1,$V$7,IF(COUNTIFS('(6)定期点検調書'!$B$12:$B$5000,R$89,'(6)定期点検調書'!$AH$12:$AH$5000,$C93,'(6)定期点検調書'!$BF$12:$BF$5000,$U$7)&gt;=1,$U$7,IF(COUNTIFS('(6)定期点検調書'!$B$12:$B$5000,R$89,'(6)定期点検調書'!$AH$12:$AH$5000,$C93,'(6)定期点検調書'!$BF$12:$BF$5000,$T$7)&gt;=1,$T$7,IF(COUNTIFS('(6)定期点検調書'!$B$12:$B$5000,R$89,'(6)定期点検調書'!$AH$12:$AH$5000,$C93,'(6)定期点検調書'!$BF$12:$BF$5000,$S$7)&gt;=1,$S$7,""))))))</f>
        <v/>
      </c>
      <c r="S93" s="465" t="str">
        <f>IF(S$89="","",IF(COUNTIFS('(6)定期点検調書'!$B$12:$B$5000,S$89,'(6)定期点検調書'!$AH$12:$AH$5000,$C93,'(6)定期点検調書'!$BF$12:$BF$5000,$W$7)&gt;=1,$W$7,IF(COUNTIFS('(6)定期点検調書'!$B$12:$B$5000,S$89,'(6)定期点検調書'!$AH$12:$AH$5000,$C93,'(6)定期点検調書'!$BF$12:$BF$5000,$V$7)&gt;=1,$V$7,IF(COUNTIFS('(6)定期点検調書'!$B$12:$B$5000,S$89,'(6)定期点検調書'!$AH$12:$AH$5000,$C93,'(6)定期点検調書'!$BF$12:$BF$5000,$U$7)&gt;=1,$U$7,IF(COUNTIFS('(6)定期点検調書'!$B$12:$B$5000,S$89,'(6)定期点検調書'!$AH$12:$AH$5000,$C93,'(6)定期点検調書'!$BF$12:$BF$5000,$T$7)&gt;=1,$T$7,IF(COUNTIFS('(6)定期点検調書'!$B$12:$B$5000,S$89,'(6)定期点検調書'!$AH$12:$AH$5000,$C93,'(6)定期点検調書'!$BF$12:$BF$5000,$S$7)&gt;=1,$S$7,""))))))</f>
        <v/>
      </c>
      <c r="T93" s="465" t="str">
        <f>IF(T$89="","",IF(COUNTIFS('(6)定期点検調書'!$B$12:$B$5000,T$89,'(6)定期点検調書'!$AH$12:$AH$5000,$C93,'(6)定期点検調書'!$BF$12:$BF$5000,$W$7)&gt;=1,$W$7,IF(COUNTIFS('(6)定期点検調書'!$B$12:$B$5000,T$89,'(6)定期点検調書'!$AH$12:$AH$5000,$C93,'(6)定期点検調書'!$BF$12:$BF$5000,$V$7)&gt;=1,$V$7,IF(COUNTIFS('(6)定期点検調書'!$B$12:$B$5000,T$89,'(6)定期点検調書'!$AH$12:$AH$5000,$C93,'(6)定期点検調書'!$BF$12:$BF$5000,$U$7)&gt;=1,$U$7,IF(COUNTIFS('(6)定期点検調書'!$B$12:$B$5000,T$89,'(6)定期点検調書'!$AH$12:$AH$5000,$C93,'(6)定期点検調書'!$BF$12:$BF$5000,$T$7)&gt;=1,$T$7,IF(COUNTIFS('(6)定期点検調書'!$B$12:$B$5000,T$89,'(6)定期点検調書'!$AH$12:$AH$5000,$C93,'(6)定期点検調書'!$BF$12:$BF$5000,$S$7)&gt;=1,$S$7,""))))))</f>
        <v/>
      </c>
      <c r="U93" s="465" t="str">
        <f>IF(U$89="","",IF(COUNTIFS('(6)定期点検調書'!$B$12:$B$5000,U$89,'(6)定期点検調書'!$AH$12:$AH$5000,$C93,'(6)定期点検調書'!$BF$12:$BF$5000,$W$7)&gt;=1,$W$7,IF(COUNTIFS('(6)定期点検調書'!$B$12:$B$5000,U$89,'(6)定期点検調書'!$AH$12:$AH$5000,$C93,'(6)定期点検調書'!$BF$12:$BF$5000,$V$7)&gt;=1,$V$7,IF(COUNTIFS('(6)定期点検調書'!$B$12:$B$5000,U$89,'(6)定期点検調書'!$AH$12:$AH$5000,$C93,'(6)定期点検調書'!$BF$12:$BF$5000,$U$7)&gt;=1,$U$7,IF(COUNTIFS('(6)定期点検調書'!$B$12:$B$5000,U$89,'(6)定期点検調書'!$AH$12:$AH$5000,$C93,'(6)定期点検調書'!$BF$12:$BF$5000,$T$7)&gt;=1,$T$7,IF(COUNTIFS('(6)定期点検調書'!$B$12:$B$5000,U$89,'(6)定期点検調書'!$AH$12:$AH$5000,$C93,'(6)定期点検調書'!$BF$12:$BF$5000,$S$7)&gt;=1,$S$7,""))))))</f>
        <v/>
      </c>
      <c r="V93" s="465" t="str">
        <f>IF(V$89="","",IF(COUNTIFS('(6)定期点検調書'!$B$12:$B$5000,V$89,'(6)定期点検調書'!$AH$12:$AH$5000,$C93,'(6)定期点検調書'!$BF$12:$BF$5000,$W$7)&gt;=1,$W$7,IF(COUNTIFS('(6)定期点検調書'!$B$12:$B$5000,V$89,'(6)定期点検調書'!$AH$12:$AH$5000,$C93,'(6)定期点検調書'!$BF$12:$BF$5000,$V$7)&gt;=1,$V$7,IF(COUNTIFS('(6)定期点検調書'!$B$12:$B$5000,V$89,'(6)定期点検調書'!$AH$12:$AH$5000,$C93,'(6)定期点検調書'!$BF$12:$BF$5000,$U$7)&gt;=1,$U$7,IF(COUNTIFS('(6)定期点検調書'!$B$12:$B$5000,V$89,'(6)定期点検調書'!$AH$12:$AH$5000,$C93,'(6)定期点検調書'!$BF$12:$BF$5000,$T$7)&gt;=1,$T$7,IF(COUNTIFS('(6)定期点検調書'!$B$12:$B$5000,V$89,'(6)定期点検調書'!$AH$12:$AH$5000,$C93,'(6)定期点検調書'!$BF$12:$BF$5000,$S$7)&gt;=1,$S$7,""))))))</f>
        <v/>
      </c>
      <c r="W93" s="465" t="str">
        <f>IF(W$89="","",IF(COUNTIFS('(6)定期点検調書'!$B$12:$B$5000,W$89,'(6)定期点検調書'!$AH$12:$AH$5000,$C93,'(6)定期点検調書'!$BF$12:$BF$5000,$W$7)&gt;=1,$W$7,IF(COUNTIFS('(6)定期点検調書'!$B$12:$B$5000,W$89,'(6)定期点検調書'!$AH$12:$AH$5000,$C93,'(6)定期点検調書'!$BF$12:$BF$5000,$V$7)&gt;=1,$V$7,IF(COUNTIFS('(6)定期点検調書'!$B$12:$B$5000,W$89,'(6)定期点検調書'!$AH$12:$AH$5000,$C93,'(6)定期点検調書'!$BF$12:$BF$5000,$U$7)&gt;=1,$U$7,IF(COUNTIFS('(6)定期点検調書'!$B$12:$B$5000,W$89,'(6)定期点検調書'!$AH$12:$AH$5000,$C93,'(6)定期点検調書'!$BF$12:$BF$5000,$T$7)&gt;=1,$T$7,IF(COUNTIFS('(6)定期点検調書'!$B$12:$B$5000,W$89,'(6)定期点検調書'!$AH$12:$AH$5000,$C93,'(6)定期点検調書'!$BF$12:$BF$5000,$S$7)&gt;=1,$S$7,""))))))</f>
        <v/>
      </c>
      <c r="X93" s="465" t="str">
        <f>IF(X$89="","",IF(COUNTIFS('(6)定期点検調書'!$B$12:$B$5000,X$89,'(6)定期点検調書'!$AH$12:$AH$5000,$C93,'(6)定期点検調書'!$BF$12:$BF$5000,$W$7)&gt;=1,$W$7,IF(COUNTIFS('(6)定期点検調書'!$B$12:$B$5000,X$89,'(6)定期点検調書'!$AH$12:$AH$5000,$C93,'(6)定期点検調書'!$BF$12:$BF$5000,$V$7)&gt;=1,$V$7,IF(COUNTIFS('(6)定期点検調書'!$B$12:$B$5000,X$89,'(6)定期点検調書'!$AH$12:$AH$5000,$C93,'(6)定期点検調書'!$BF$12:$BF$5000,$U$7)&gt;=1,$U$7,IF(COUNTIFS('(6)定期点検調書'!$B$12:$B$5000,X$89,'(6)定期点検調書'!$AH$12:$AH$5000,$C93,'(6)定期点検調書'!$BF$12:$BF$5000,$T$7)&gt;=1,$T$7,IF(COUNTIFS('(6)定期点検調書'!$B$12:$B$5000,X$89,'(6)定期点検調書'!$AH$12:$AH$5000,$C93,'(6)定期点検調書'!$BF$12:$BF$5000,$S$7)&gt;=1,$S$7,""))))))</f>
        <v/>
      </c>
      <c r="Y93" s="465" t="str">
        <f>IF(Y$89="","",IF(COUNTIFS('(6)定期点検調書'!$B$12:$B$5000,Y$89,'(6)定期点検調書'!$AH$12:$AH$5000,$C93,'(6)定期点検調書'!$BF$12:$BF$5000,$W$7)&gt;=1,$W$7,IF(COUNTIFS('(6)定期点検調書'!$B$12:$B$5000,Y$89,'(6)定期点検調書'!$AH$12:$AH$5000,$C93,'(6)定期点検調書'!$BF$12:$BF$5000,$V$7)&gt;=1,$V$7,IF(COUNTIFS('(6)定期点検調書'!$B$12:$B$5000,Y$89,'(6)定期点検調書'!$AH$12:$AH$5000,$C93,'(6)定期点検調書'!$BF$12:$BF$5000,$U$7)&gt;=1,$U$7,IF(COUNTIFS('(6)定期点検調書'!$B$12:$B$5000,Y$89,'(6)定期点検調書'!$AH$12:$AH$5000,$C93,'(6)定期点検調書'!$BF$12:$BF$5000,$T$7)&gt;=1,$T$7,IF(COUNTIFS('(6)定期点検調書'!$B$12:$B$5000,Y$89,'(6)定期点検調書'!$AH$12:$AH$5000,$C93,'(6)定期点検調書'!$BF$12:$BF$5000,$S$7)&gt;=1,$S$7,""))))))</f>
        <v/>
      </c>
      <c r="Z93" s="465" t="str">
        <f>IF(Z$89="","",IF(COUNTIFS('(6)定期点検調書'!$B$12:$B$5000,Z$89,'(6)定期点検調書'!$AH$12:$AH$5000,$C93,'(6)定期点検調書'!$BF$12:$BF$5000,$W$7)&gt;=1,$W$7,IF(COUNTIFS('(6)定期点検調書'!$B$12:$B$5000,Z$89,'(6)定期点検調書'!$AH$12:$AH$5000,$C93,'(6)定期点検調書'!$BF$12:$BF$5000,$V$7)&gt;=1,$V$7,IF(COUNTIFS('(6)定期点検調書'!$B$12:$B$5000,Z$89,'(6)定期点検調書'!$AH$12:$AH$5000,$C93,'(6)定期点検調書'!$BF$12:$BF$5000,$U$7)&gt;=1,$U$7,IF(COUNTIFS('(6)定期点検調書'!$B$12:$B$5000,Z$89,'(6)定期点検調書'!$AH$12:$AH$5000,$C93,'(6)定期点検調書'!$BF$12:$BF$5000,$T$7)&gt;=1,$T$7,IF(COUNTIFS('(6)定期点検調書'!$B$12:$B$5000,Z$89,'(6)定期点検調書'!$AH$12:$AH$5000,$C93,'(6)定期点検調書'!$BF$12:$BF$5000,$S$7)&gt;=1,$S$7,""))))))</f>
        <v/>
      </c>
      <c r="AA93" s="465" t="str">
        <f>IF(AA$89="","",IF(COUNTIFS('(6)定期点検調書'!$B$12:$B$5000,AA$89,'(6)定期点検調書'!$AH$12:$AH$5000,$C93,'(6)定期点検調書'!$BF$12:$BF$5000,$W$7)&gt;=1,$W$7,IF(COUNTIFS('(6)定期点検調書'!$B$12:$B$5000,AA$89,'(6)定期点検調書'!$AH$12:$AH$5000,$C93,'(6)定期点検調書'!$BF$12:$BF$5000,$V$7)&gt;=1,$V$7,IF(COUNTIFS('(6)定期点検調書'!$B$12:$B$5000,AA$89,'(6)定期点検調書'!$AH$12:$AH$5000,$C93,'(6)定期点検調書'!$BF$12:$BF$5000,$U$7)&gt;=1,$U$7,IF(COUNTIFS('(6)定期点検調書'!$B$12:$B$5000,AA$89,'(6)定期点検調書'!$AH$12:$AH$5000,$C93,'(6)定期点検調書'!$BF$12:$BF$5000,$T$7)&gt;=1,$T$7,IF(COUNTIFS('(6)定期点検調書'!$B$12:$B$5000,AA$89,'(6)定期点検調書'!$AH$12:$AH$5000,$C93,'(6)定期点検調書'!$BF$12:$BF$5000,$S$7)&gt;=1,$S$7,""))))))</f>
        <v/>
      </c>
      <c r="AB93" s="465" t="str">
        <f>IF(AB$89="","",IF(COUNTIFS('(6)定期点検調書'!$B$12:$B$5000,AB$89,'(6)定期点検調書'!$AH$12:$AH$5000,$C93,'(6)定期点検調書'!$BF$12:$BF$5000,$W$7)&gt;=1,$W$7,IF(COUNTIFS('(6)定期点検調書'!$B$12:$B$5000,AB$89,'(6)定期点検調書'!$AH$12:$AH$5000,$C93,'(6)定期点検調書'!$BF$12:$BF$5000,$V$7)&gt;=1,$V$7,IF(COUNTIFS('(6)定期点検調書'!$B$12:$B$5000,AB$89,'(6)定期点検調書'!$AH$12:$AH$5000,$C93,'(6)定期点検調書'!$BF$12:$BF$5000,$U$7)&gt;=1,$U$7,IF(COUNTIFS('(6)定期点検調書'!$B$12:$B$5000,AB$89,'(6)定期点検調書'!$AH$12:$AH$5000,$C93,'(6)定期点検調書'!$BF$12:$BF$5000,$T$7)&gt;=1,$T$7,IF(COUNTIFS('(6)定期点検調書'!$B$12:$B$5000,AB$89,'(6)定期点検調書'!$AH$12:$AH$5000,$C93,'(6)定期点検調書'!$BF$12:$BF$5000,$S$7)&gt;=1,$S$7,""))))))</f>
        <v/>
      </c>
      <c r="AC93" s="465" t="str">
        <f>IF(AC$89="","",IF(COUNTIFS('(6)定期点検調書'!$B$12:$B$5000,AC$89,'(6)定期点検調書'!$AH$12:$AH$5000,$C93,'(6)定期点検調書'!$BF$12:$BF$5000,$W$7)&gt;=1,$W$7,IF(COUNTIFS('(6)定期点検調書'!$B$12:$B$5000,AC$89,'(6)定期点検調書'!$AH$12:$AH$5000,$C93,'(6)定期点検調書'!$BF$12:$BF$5000,$V$7)&gt;=1,$V$7,IF(COUNTIFS('(6)定期点検調書'!$B$12:$B$5000,AC$89,'(6)定期点検調書'!$AH$12:$AH$5000,$C93,'(6)定期点検調書'!$BF$12:$BF$5000,$U$7)&gt;=1,$U$7,IF(COUNTIFS('(6)定期点検調書'!$B$12:$B$5000,AC$89,'(6)定期点検調書'!$AH$12:$AH$5000,$C93,'(6)定期点検調書'!$BF$12:$BF$5000,$T$7)&gt;=1,$T$7,IF(COUNTIFS('(6)定期点検調書'!$B$12:$B$5000,AC$89,'(6)定期点検調書'!$AH$12:$AH$5000,$C93,'(6)定期点検調書'!$BF$12:$BF$5000,$S$7)&gt;=1,$S$7,""))))))</f>
        <v/>
      </c>
      <c r="AD93" s="465" t="str">
        <f>IF(AD$89="","",IF(COUNTIFS('(6)定期点検調書'!$B$12:$B$5000,AD$89,'(6)定期点検調書'!$AH$12:$AH$5000,$C93,'(6)定期点検調書'!$BF$12:$BF$5000,$W$7)&gt;=1,$W$7,IF(COUNTIFS('(6)定期点検調書'!$B$12:$B$5000,AD$89,'(6)定期点検調書'!$AH$12:$AH$5000,$C93,'(6)定期点検調書'!$BF$12:$BF$5000,$V$7)&gt;=1,$V$7,IF(COUNTIFS('(6)定期点検調書'!$B$12:$B$5000,AD$89,'(6)定期点検調書'!$AH$12:$AH$5000,$C93,'(6)定期点検調書'!$BF$12:$BF$5000,$U$7)&gt;=1,$U$7,IF(COUNTIFS('(6)定期点検調書'!$B$12:$B$5000,AD$89,'(6)定期点検調書'!$AH$12:$AH$5000,$C93,'(6)定期点検調書'!$BF$12:$BF$5000,$T$7)&gt;=1,$T$7,IF(COUNTIFS('(6)定期点検調書'!$B$12:$B$5000,AD$89,'(6)定期点検調書'!$AH$12:$AH$5000,$C93,'(6)定期点検調書'!$BF$12:$BF$5000,$S$7)&gt;=1,$S$7,""))))))</f>
        <v/>
      </c>
      <c r="AE93" s="465" t="str">
        <f>IF(AE$89="","",IF(COUNTIFS('(6)定期点検調書'!$B$12:$B$5000,AE$89,'(6)定期点検調書'!$AH$12:$AH$5000,$C93,'(6)定期点検調書'!$BF$12:$BF$5000,$W$7)&gt;=1,$W$7,IF(COUNTIFS('(6)定期点検調書'!$B$12:$B$5000,AE$89,'(6)定期点検調書'!$AH$12:$AH$5000,$C93,'(6)定期点検調書'!$BF$12:$BF$5000,$V$7)&gt;=1,$V$7,IF(COUNTIFS('(6)定期点検調書'!$B$12:$B$5000,AE$89,'(6)定期点検調書'!$AH$12:$AH$5000,$C93,'(6)定期点検調書'!$BF$12:$BF$5000,$U$7)&gt;=1,$U$7,IF(COUNTIFS('(6)定期点検調書'!$B$12:$B$5000,AE$89,'(6)定期点検調書'!$AH$12:$AH$5000,$C93,'(6)定期点検調書'!$BF$12:$BF$5000,$T$7)&gt;=1,$T$7,IF(COUNTIFS('(6)定期点検調書'!$B$12:$B$5000,AE$89,'(6)定期点検調書'!$AH$12:$AH$5000,$C93,'(6)定期点検調書'!$BF$12:$BF$5000,$S$7)&gt;=1,$S$7,""))))))</f>
        <v/>
      </c>
      <c r="AF93" s="465" t="str">
        <f>IF(AF$89="","",IF(COUNTIFS('(6)定期点検調書'!$B$12:$B$5000,AF$89,'(6)定期点検調書'!$AH$12:$AH$5000,$C93,'(6)定期点検調書'!$BF$12:$BF$5000,$W$7)&gt;=1,$W$7,IF(COUNTIFS('(6)定期点検調書'!$B$12:$B$5000,AF$89,'(6)定期点検調書'!$AH$12:$AH$5000,$C93,'(6)定期点検調書'!$BF$12:$BF$5000,$V$7)&gt;=1,$V$7,IF(COUNTIFS('(6)定期点検調書'!$B$12:$B$5000,AF$89,'(6)定期点検調書'!$AH$12:$AH$5000,$C93,'(6)定期点検調書'!$BF$12:$BF$5000,$U$7)&gt;=1,$U$7,IF(COUNTIFS('(6)定期点検調書'!$B$12:$B$5000,AF$89,'(6)定期点検調書'!$AH$12:$AH$5000,$C93,'(6)定期点検調書'!$BF$12:$BF$5000,$T$7)&gt;=1,$T$7,IF(COUNTIFS('(6)定期点検調書'!$B$12:$B$5000,AF$89,'(6)定期点検調書'!$AH$12:$AH$5000,$C93,'(6)定期点検調書'!$BF$12:$BF$5000,$S$7)&gt;=1,$S$7,""))))))</f>
        <v/>
      </c>
      <c r="AG93" s="465" t="str">
        <f>IF(AG$89="","",IF(COUNTIFS('(6)定期点検調書'!$B$12:$B$5000,AG$89,'(6)定期点検調書'!$AH$12:$AH$5000,$C93,'(6)定期点検調書'!$BF$12:$BF$5000,$W$7)&gt;=1,$W$7,IF(COUNTIFS('(6)定期点検調書'!$B$12:$B$5000,AG$89,'(6)定期点検調書'!$AH$12:$AH$5000,$C93,'(6)定期点検調書'!$BF$12:$BF$5000,$V$7)&gt;=1,$V$7,IF(COUNTIFS('(6)定期点検調書'!$B$12:$B$5000,AG$89,'(6)定期点検調書'!$AH$12:$AH$5000,$C93,'(6)定期点検調書'!$BF$12:$BF$5000,$U$7)&gt;=1,$U$7,IF(COUNTIFS('(6)定期点検調書'!$B$12:$B$5000,AG$89,'(6)定期点検調書'!$AH$12:$AH$5000,$C93,'(6)定期点検調書'!$BF$12:$BF$5000,$T$7)&gt;=1,$T$7,IF(COUNTIFS('(6)定期点検調書'!$B$12:$B$5000,AG$89,'(6)定期点検調書'!$AH$12:$AH$5000,$C93,'(6)定期点検調書'!$BF$12:$BF$5000,$S$7)&gt;=1,$S$7,""))))))</f>
        <v/>
      </c>
      <c r="AH93" s="465" t="str">
        <f>IF(AH$89="","",IF(COUNTIFS('(6)定期点検調書'!$B$12:$B$5000,AH$89,'(6)定期点検調書'!$AH$12:$AH$5000,$C93,'(6)定期点検調書'!$BF$12:$BF$5000,$W$7)&gt;=1,$W$7,IF(COUNTIFS('(6)定期点検調書'!$B$12:$B$5000,AH$89,'(6)定期点検調書'!$AH$12:$AH$5000,$C93,'(6)定期点検調書'!$BF$12:$BF$5000,$V$7)&gt;=1,$V$7,IF(COUNTIFS('(6)定期点検調書'!$B$12:$B$5000,AH$89,'(6)定期点検調書'!$AH$12:$AH$5000,$C93,'(6)定期点検調書'!$BF$12:$BF$5000,$U$7)&gt;=1,$U$7,IF(COUNTIFS('(6)定期点検調書'!$B$12:$B$5000,AH$89,'(6)定期点検調書'!$AH$12:$AH$5000,$C93,'(6)定期点検調書'!$BF$12:$BF$5000,$T$7)&gt;=1,$T$7,IF(COUNTIFS('(6)定期点検調書'!$B$12:$B$5000,AH$89,'(6)定期点検調書'!$AH$12:$AH$5000,$C93,'(6)定期点検調書'!$BF$12:$BF$5000,$S$7)&gt;=1,$S$7,""))))))</f>
        <v/>
      </c>
      <c r="AI93" s="465" t="str">
        <f>IF(AI$89="","",IF(COUNTIFS('(6)定期点検調書'!$B$12:$B$5000,AI$89,'(6)定期点検調書'!$AH$12:$AH$5000,$C93,'(6)定期点検調書'!$BF$12:$BF$5000,$W$7)&gt;=1,$W$7,IF(COUNTIFS('(6)定期点検調書'!$B$12:$B$5000,AI$89,'(6)定期点検調書'!$AH$12:$AH$5000,$C93,'(6)定期点検調書'!$BF$12:$BF$5000,$V$7)&gt;=1,$V$7,IF(COUNTIFS('(6)定期点検調書'!$B$12:$B$5000,AI$89,'(6)定期点検調書'!$AH$12:$AH$5000,$C93,'(6)定期点検調書'!$BF$12:$BF$5000,$U$7)&gt;=1,$U$7,IF(COUNTIFS('(6)定期点検調書'!$B$12:$B$5000,AI$89,'(6)定期点検調書'!$AH$12:$AH$5000,$C93,'(6)定期点検調書'!$BF$12:$BF$5000,$T$7)&gt;=1,$T$7,IF(COUNTIFS('(6)定期点検調書'!$B$12:$B$5000,AI$89,'(6)定期点検調書'!$AH$12:$AH$5000,$C93,'(6)定期点検調書'!$BF$12:$BF$5000,$S$7)&gt;=1,$S$7,""))))))</f>
        <v/>
      </c>
      <c r="AJ93" s="465" t="str">
        <f>IF(AJ$89="","",IF(COUNTIFS('(6)定期点検調書'!$B$12:$B$5000,AJ$89,'(6)定期点検調書'!$AH$12:$AH$5000,$C93,'(6)定期点検調書'!$BF$12:$BF$5000,$W$7)&gt;=1,$W$7,IF(COUNTIFS('(6)定期点検調書'!$B$12:$B$5000,AJ$89,'(6)定期点検調書'!$AH$12:$AH$5000,$C93,'(6)定期点検調書'!$BF$12:$BF$5000,$V$7)&gt;=1,$V$7,IF(COUNTIFS('(6)定期点検調書'!$B$12:$B$5000,AJ$89,'(6)定期点検調書'!$AH$12:$AH$5000,$C93,'(6)定期点検調書'!$BF$12:$BF$5000,$U$7)&gt;=1,$U$7,IF(COUNTIFS('(6)定期点検調書'!$B$12:$B$5000,AJ$89,'(6)定期点検調書'!$AH$12:$AH$5000,$C93,'(6)定期点検調書'!$BF$12:$BF$5000,$T$7)&gt;=1,$T$7,IF(COUNTIFS('(6)定期点検調書'!$B$12:$B$5000,AJ$89,'(6)定期点検調書'!$AH$12:$AH$5000,$C93,'(6)定期点検調書'!$BF$12:$BF$5000,$S$7)&gt;=1,$S$7,""))))))</f>
        <v/>
      </c>
      <c r="AK93" s="465" t="str">
        <f>IF(AK$89="","",IF(COUNTIFS('(6)定期点検調書'!$B$12:$B$5000,AK$89,'(6)定期点検調書'!$AH$12:$AH$5000,$C93,'(6)定期点検調書'!$BF$12:$BF$5000,$W$7)&gt;=1,$W$7,IF(COUNTIFS('(6)定期点検調書'!$B$12:$B$5000,AK$89,'(6)定期点検調書'!$AH$12:$AH$5000,$C93,'(6)定期点検調書'!$BF$12:$BF$5000,$V$7)&gt;=1,$V$7,IF(COUNTIFS('(6)定期点検調書'!$B$12:$B$5000,AK$89,'(6)定期点検調書'!$AH$12:$AH$5000,$C93,'(6)定期点検調書'!$BF$12:$BF$5000,$U$7)&gt;=1,$U$7,IF(COUNTIFS('(6)定期点検調書'!$B$12:$B$5000,AK$89,'(6)定期点検調書'!$AH$12:$AH$5000,$C93,'(6)定期点検調書'!$BF$12:$BF$5000,$T$7)&gt;=1,$T$7,IF(COUNTIFS('(6)定期点検調書'!$B$12:$B$5000,AK$89,'(6)定期点検調書'!$AH$12:$AH$5000,$C93,'(6)定期点検調書'!$BF$12:$BF$5000,$S$7)&gt;=1,$S$7,""))))))</f>
        <v/>
      </c>
      <c r="AL93" s="465" t="str">
        <f>IF(AL$89="","",IF(COUNTIFS('(6)定期点検調書'!$B$12:$B$5000,AL$89,'(6)定期点検調書'!$AH$12:$AH$5000,$C93,'(6)定期点検調書'!$BF$12:$BF$5000,$W$7)&gt;=1,$W$7,IF(COUNTIFS('(6)定期点検調書'!$B$12:$B$5000,AL$89,'(6)定期点検調書'!$AH$12:$AH$5000,$C93,'(6)定期点検調書'!$BF$12:$BF$5000,$V$7)&gt;=1,$V$7,IF(COUNTIFS('(6)定期点検調書'!$B$12:$B$5000,AL$89,'(6)定期点検調書'!$AH$12:$AH$5000,$C93,'(6)定期点検調書'!$BF$12:$BF$5000,$U$7)&gt;=1,$U$7,IF(COUNTIFS('(6)定期点検調書'!$B$12:$B$5000,AL$89,'(6)定期点検調書'!$AH$12:$AH$5000,$C93,'(6)定期点検調書'!$BF$12:$BF$5000,$T$7)&gt;=1,$T$7,IF(COUNTIFS('(6)定期点検調書'!$B$12:$B$5000,AL$89,'(6)定期点検調書'!$AH$12:$AH$5000,$C93,'(6)定期点検調書'!$BF$12:$BF$5000,$S$7)&gt;=1,$S$7,""))))))</f>
        <v/>
      </c>
      <c r="AM93" s="465" t="str">
        <f>IF(AM$89="","",IF(COUNTIFS('(6)定期点検調書'!$B$12:$B$5000,AM$89,'(6)定期点検調書'!$AH$12:$AH$5000,$C93,'(6)定期点検調書'!$BF$12:$BF$5000,$W$7)&gt;=1,$W$7,IF(COUNTIFS('(6)定期点検調書'!$B$12:$B$5000,AM$89,'(6)定期点検調書'!$AH$12:$AH$5000,$C93,'(6)定期点検調書'!$BF$12:$BF$5000,$V$7)&gt;=1,$V$7,IF(COUNTIFS('(6)定期点検調書'!$B$12:$B$5000,AM$89,'(6)定期点検調書'!$AH$12:$AH$5000,$C93,'(6)定期点検調書'!$BF$12:$BF$5000,$U$7)&gt;=1,$U$7,IF(COUNTIFS('(6)定期点検調書'!$B$12:$B$5000,AM$89,'(6)定期点検調書'!$AH$12:$AH$5000,$C93,'(6)定期点検調書'!$BF$12:$BF$5000,$T$7)&gt;=1,$T$7,IF(COUNTIFS('(6)定期点検調書'!$B$12:$B$5000,AM$89,'(6)定期点検調書'!$AH$12:$AH$5000,$C93,'(6)定期点検調書'!$BF$12:$BF$5000,$S$7)&gt;=1,$S$7,""))))))</f>
        <v/>
      </c>
      <c r="AN93" s="465" t="str">
        <f>IF(AN$89="","",IF(COUNTIFS('(6)定期点検調書'!$B$12:$B$5000,AN$89,'(6)定期点検調書'!$AH$12:$AH$5000,$C93,'(6)定期点検調書'!$BF$12:$BF$5000,$W$7)&gt;=1,$W$7,IF(COUNTIFS('(6)定期点検調書'!$B$12:$B$5000,AN$89,'(6)定期点検調書'!$AH$12:$AH$5000,$C93,'(6)定期点検調書'!$BF$12:$BF$5000,$V$7)&gt;=1,$V$7,IF(COUNTIFS('(6)定期点検調書'!$B$12:$B$5000,AN$89,'(6)定期点検調書'!$AH$12:$AH$5000,$C93,'(6)定期点検調書'!$BF$12:$BF$5000,$U$7)&gt;=1,$U$7,IF(COUNTIFS('(6)定期点検調書'!$B$12:$B$5000,AN$89,'(6)定期点検調書'!$AH$12:$AH$5000,$C93,'(6)定期点検調書'!$BF$12:$BF$5000,$T$7)&gt;=1,$T$7,IF(COUNTIFS('(6)定期点検調書'!$B$12:$B$5000,AN$89,'(6)定期点検調書'!$AH$12:$AH$5000,$C93,'(6)定期点検調書'!$BF$12:$BF$5000,$S$7)&gt;=1,$S$7,""))))))</f>
        <v/>
      </c>
      <c r="AO93" s="465" t="str">
        <f>IF(AO$89="","",IF(COUNTIFS('(6)定期点検調書'!$B$12:$B$5000,AO$89,'(6)定期点検調書'!$AH$12:$AH$5000,$C93,'(6)定期点検調書'!$BF$12:$BF$5000,$W$7)&gt;=1,$W$7,IF(COUNTIFS('(6)定期点検調書'!$B$12:$B$5000,AO$89,'(6)定期点検調書'!$AH$12:$AH$5000,$C93,'(6)定期点検調書'!$BF$12:$BF$5000,$V$7)&gt;=1,$V$7,IF(COUNTIFS('(6)定期点検調書'!$B$12:$B$5000,AO$89,'(6)定期点検調書'!$AH$12:$AH$5000,$C93,'(6)定期点検調書'!$BF$12:$BF$5000,$U$7)&gt;=1,$U$7,IF(COUNTIFS('(6)定期点検調書'!$B$12:$B$5000,AO$89,'(6)定期点検調書'!$AH$12:$AH$5000,$C93,'(6)定期点検調書'!$BF$12:$BF$5000,$T$7)&gt;=1,$T$7,IF(COUNTIFS('(6)定期点検調書'!$B$12:$B$5000,AO$89,'(6)定期点検調書'!$AH$12:$AH$5000,$C93,'(6)定期点検調書'!$BF$12:$BF$5000,$S$7)&gt;=1,$S$7,""))))))</f>
        <v/>
      </c>
      <c r="AP93" s="465" t="str">
        <f>IF(AP$89="","",IF(COUNTIFS('(6)定期点検調書'!$B$12:$B$5000,AP$89,'(6)定期点検調書'!$AH$12:$AH$5000,$C93,'(6)定期点検調書'!$BF$12:$BF$5000,$W$7)&gt;=1,$W$7,IF(COUNTIFS('(6)定期点検調書'!$B$12:$B$5000,AP$89,'(6)定期点検調書'!$AH$12:$AH$5000,$C93,'(6)定期点検調書'!$BF$12:$BF$5000,$V$7)&gt;=1,$V$7,IF(COUNTIFS('(6)定期点検調書'!$B$12:$B$5000,AP$89,'(6)定期点検調書'!$AH$12:$AH$5000,$C93,'(6)定期点検調書'!$BF$12:$BF$5000,$U$7)&gt;=1,$U$7,IF(COUNTIFS('(6)定期点検調書'!$B$12:$B$5000,AP$89,'(6)定期点検調書'!$AH$12:$AH$5000,$C93,'(6)定期点検調書'!$BF$12:$BF$5000,$T$7)&gt;=1,$T$7,IF(COUNTIFS('(6)定期点検調書'!$B$12:$B$5000,AP$89,'(6)定期点検調書'!$AH$12:$AH$5000,$C93,'(6)定期点検調書'!$BF$12:$BF$5000,$S$7)&gt;=1,$S$7,""))))))</f>
        <v/>
      </c>
      <c r="AQ93" s="465" t="str">
        <f>IF(AQ$89="","",IF(COUNTIFS('(6)定期点検調書'!$B$12:$B$5000,AQ$89,'(6)定期点検調書'!$AH$12:$AH$5000,$C93,'(6)定期点検調書'!$BF$12:$BF$5000,$W$7)&gt;=1,$W$7,IF(COUNTIFS('(6)定期点検調書'!$B$12:$B$5000,AQ$89,'(6)定期点検調書'!$AH$12:$AH$5000,$C93,'(6)定期点検調書'!$BF$12:$BF$5000,$V$7)&gt;=1,$V$7,IF(COUNTIFS('(6)定期点検調書'!$B$12:$B$5000,AQ$89,'(6)定期点検調書'!$AH$12:$AH$5000,$C93,'(6)定期点検調書'!$BF$12:$BF$5000,$U$7)&gt;=1,$U$7,IF(COUNTIFS('(6)定期点検調書'!$B$12:$B$5000,AQ$89,'(6)定期点検調書'!$AH$12:$AH$5000,$C93,'(6)定期点検調書'!$BF$12:$BF$5000,$T$7)&gt;=1,$T$7,IF(COUNTIFS('(6)定期点検調書'!$B$12:$B$5000,AQ$89,'(6)定期点検調書'!$AH$12:$AH$5000,$C93,'(6)定期点検調書'!$BF$12:$BF$5000,$S$7)&gt;=1,$S$7,""))))))</f>
        <v/>
      </c>
      <c r="AR93" s="465" t="str">
        <f>IF(AR$89="","",IF(COUNTIFS('(6)定期点検調書'!$B$12:$B$5000,AR$89,'(6)定期点検調書'!$AH$12:$AH$5000,$C93,'(6)定期点検調書'!$BF$12:$BF$5000,$W$7)&gt;=1,$W$7,IF(COUNTIFS('(6)定期点検調書'!$B$12:$B$5000,AR$89,'(6)定期点検調書'!$AH$12:$AH$5000,$C93,'(6)定期点検調書'!$BF$12:$BF$5000,$V$7)&gt;=1,$V$7,IF(COUNTIFS('(6)定期点検調書'!$B$12:$B$5000,AR$89,'(6)定期点検調書'!$AH$12:$AH$5000,$C93,'(6)定期点検調書'!$BF$12:$BF$5000,$U$7)&gt;=1,$U$7,IF(COUNTIFS('(6)定期点検調書'!$B$12:$B$5000,AR$89,'(6)定期点検調書'!$AH$12:$AH$5000,$C93,'(6)定期点検調書'!$BF$12:$BF$5000,$T$7)&gt;=1,$T$7,IF(COUNTIFS('(6)定期点検調書'!$B$12:$B$5000,AR$89,'(6)定期点検調書'!$AH$12:$AH$5000,$C93,'(6)定期点検調書'!$BF$12:$BF$5000,$S$7)&gt;=1,$S$7,""))))))</f>
        <v/>
      </c>
      <c r="AS93" s="465" t="str">
        <f>IF(AS$89="","",IF(COUNTIFS('(6)定期点検調書'!$B$12:$B$5000,AS$89,'(6)定期点検調書'!$AH$12:$AH$5000,$C93,'(6)定期点検調書'!$BF$12:$BF$5000,$W$7)&gt;=1,$W$7,IF(COUNTIFS('(6)定期点検調書'!$B$12:$B$5000,AS$89,'(6)定期点検調書'!$AH$12:$AH$5000,$C93,'(6)定期点検調書'!$BF$12:$BF$5000,$V$7)&gt;=1,$V$7,IF(COUNTIFS('(6)定期点検調書'!$B$12:$B$5000,AS$89,'(6)定期点検調書'!$AH$12:$AH$5000,$C93,'(6)定期点検調書'!$BF$12:$BF$5000,$U$7)&gt;=1,$U$7,IF(COUNTIFS('(6)定期点検調書'!$B$12:$B$5000,AS$89,'(6)定期点検調書'!$AH$12:$AH$5000,$C93,'(6)定期点検調書'!$BF$12:$BF$5000,$T$7)&gt;=1,$T$7,IF(COUNTIFS('(6)定期点検調書'!$B$12:$B$5000,AS$89,'(6)定期点検調書'!$AH$12:$AH$5000,$C93,'(6)定期点検調書'!$BF$12:$BF$5000,$S$7)&gt;=1,$S$7,""))))))</f>
        <v/>
      </c>
      <c r="AT93" s="465" t="str">
        <f>IF(AT$89="","",IF(COUNTIFS('(6)定期点検調書'!$B$12:$B$5000,AT$89,'(6)定期点検調書'!$AH$12:$AH$5000,$C93,'(6)定期点検調書'!$BF$12:$BF$5000,$W$7)&gt;=1,$W$7,IF(COUNTIFS('(6)定期点検調書'!$B$12:$B$5000,AT$89,'(6)定期点検調書'!$AH$12:$AH$5000,$C93,'(6)定期点検調書'!$BF$12:$BF$5000,$V$7)&gt;=1,$V$7,IF(COUNTIFS('(6)定期点検調書'!$B$12:$B$5000,AT$89,'(6)定期点検調書'!$AH$12:$AH$5000,$C93,'(6)定期点検調書'!$BF$12:$BF$5000,$U$7)&gt;=1,$U$7,IF(COUNTIFS('(6)定期点検調書'!$B$12:$B$5000,AT$89,'(6)定期点検調書'!$AH$12:$AH$5000,$C93,'(6)定期点検調書'!$BF$12:$BF$5000,$T$7)&gt;=1,$T$7,IF(COUNTIFS('(6)定期点検調書'!$B$12:$B$5000,AT$89,'(6)定期点検調書'!$AH$12:$AH$5000,$C93,'(6)定期点検調書'!$BF$12:$BF$5000,$S$7)&gt;=1,$S$7,""))))))</f>
        <v/>
      </c>
      <c r="AU93" s="465" t="str">
        <f>IF(AU$89="","",IF(COUNTIFS('(6)定期点検調書'!$B$12:$B$5000,AU$89,'(6)定期点検調書'!$AH$12:$AH$5000,$C93,'(6)定期点検調書'!$BF$12:$BF$5000,$W$7)&gt;=1,$W$7,IF(COUNTIFS('(6)定期点検調書'!$B$12:$B$5000,AU$89,'(6)定期点検調書'!$AH$12:$AH$5000,$C93,'(6)定期点検調書'!$BF$12:$BF$5000,$V$7)&gt;=1,$V$7,IF(COUNTIFS('(6)定期点検調書'!$B$12:$B$5000,AU$89,'(6)定期点検調書'!$AH$12:$AH$5000,$C93,'(6)定期点検調書'!$BF$12:$BF$5000,$U$7)&gt;=1,$U$7,IF(COUNTIFS('(6)定期点検調書'!$B$12:$B$5000,AU$89,'(6)定期点検調書'!$AH$12:$AH$5000,$C93,'(6)定期点検調書'!$BF$12:$BF$5000,$T$7)&gt;=1,$T$7,IF(COUNTIFS('(6)定期点検調書'!$B$12:$B$5000,AU$89,'(6)定期点検調書'!$AH$12:$AH$5000,$C93,'(6)定期点検調書'!$BF$12:$BF$5000,$S$7)&gt;=1,$S$7,""))))))</f>
        <v/>
      </c>
      <c r="AV93" s="465" t="str">
        <f>IF(AV$89="","",IF(COUNTIFS('(6)定期点検調書'!$B$12:$B$5000,AV$89,'(6)定期点検調書'!$AH$12:$AH$5000,$C93,'(6)定期点検調書'!$BF$12:$BF$5000,$W$7)&gt;=1,$W$7,IF(COUNTIFS('(6)定期点検調書'!$B$12:$B$5000,AV$89,'(6)定期点検調書'!$AH$12:$AH$5000,$C93,'(6)定期点検調書'!$BF$12:$BF$5000,$V$7)&gt;=1,$V$7,IF(COUNTIFS('(6)定期点検調書'!$B$12:$B$5000,AV$89,'(6)定期点検調書'!$AH$12:$AH$5000,$C93,'(6)定期点検調書'!$BF$12:$BF$5000,$U$7)&gt;=1,$U$7,IF(COUNTIFS('(6)定期点検調書'!$B$12:$B$5000,AV$89,'(6)定期点検調書'!$AH$12:$AH$5000,$C93,'(6)定期点検調書'!$BF$12:$BF$5000,$T$7)&gt;=1,$T$7,IF(COUNTIFS('(6)定期点検調書'!$B$12:$B$5000,AV$89,'(6)定期点検調書'!$AH$12:$AH$5000,$C93,'(6)定期点検調書'!$BF$12:$BF$5000,$S$7)&gt;=1,$S$7,""))))))</f>
        <v/>
      </c>
      <c r="AW93" s="465" t="str">
        <f>IF(AW$89="","",IF(COUNTIFS('(6)定期点検調書'!$B$12:$B$5000,AW$89,'(6)定期点検調書'!$AH$12:$AH$5000,$C93,'(6)定期点検調書'!$BF$12:$BF$5000,$W$7)&gt;=1,$W$7,IF(COUNTIFS('(6)定期点検調書'!$B$12:$B$5000,AW$89,'(6)定期点検調書'!$AH$12:$AH$5000,$C93,'(6)定期点検調書'!$BF$12:$BF$5000,$V$7)&gt;=1,$V$7,IF(COUNTIFS('(6)定期点検調書'!$B$12:$B$5000,AW$89,'(6)定期点検調書'!$AH$12:$AH$5000,$C93,'(6)定期点検調書'!$BF$12:$BF$5000,$U$7)&gt;=1,$U$7,IF(COUNTIFS('(6)定期点検調書'!$B$12:$B$5000,AW$89,'(6)定期点検調書'!$AH$12:$AH$5000,$C93,'(6)定期点検調書'!$BF$12:$BF$5000,$T$7)&gt;=1,$T$7,IF(COUNTIFS('(6)定期点検調書'!$B$12:$B$5000,AW$89,'(6)定期点検調書'!$AH$12:$AH$5000,$C93,'(6)定期点検調書'!$BF$12:$BF$5000,$S$7)&gt;=1,$S$7,""))))))</f>
        <v/>
      </c>
      <c r="AX93" s="465" t="str">
        <f>IF(AX$89="","",IF(COUNTIFS('(6)定期点検調書'!$B$12:$B$5000,AX$89,'(6)定期点検調書'!$AH$12:$AH$5000,$C93,'(6)定期点検調書'!$BF$12:$BF$5000,$W$7)&gt;=1,$W$7,IF(COUNTIFS('(6)定期点検調書'!$B$12:$B$5000,AX$89,'(6)定期点検調書'!$AH$12:$AH$5000,$C93,'(6)定期点検調書'!$BF$12:$BF$5000,$V$7)&gt;=1,$V$7,IF(COUNTIFS('(6)定期点検調書'!$B$12:$B$5000,AX$89,'(6)定期点検調書'!$AH$12:$AH$5000,$C93,'(6)定期点検調書'!$BF$12:$BF$5000,$U$7)&gt;=1,$U$7,IF(COUNTIFS('(6)定期点検調書'!$B$12:$B$5000,AX$89,'(6)定期点検調書'!$AH$12:$AH$5000,$C93,'(6)定期点検調書'!$BF$12:$BF$5000,$T$7)&gt;=1,$T$7,IF(COUNTIFS('(6)定期点検調書'!$B$12:$B$5000,AX$89,'(6)定期点検調書'!$AH$12:$AH$5000,$C93,'(6)定期点検調書'!$BF$12:$BF$5000,$S$7)&gt;=1,$S$7,""))))))</f>
        <v/>
      </c>
      <c r="AY93" s="465" t="str">
        <f>IF(AY$89="","",IF(COUNTIFS('(6)定期点検調書'!$B$12:$B$5000,AY$89,'(6)定期点検調書'!$AH$12:$AH$5000,$C93,'(6)定期点検調書'!$BF$12:$BF$5000,$W$7)&gt;=1,$W$7,IF(COUNTIFS('(6)定期点検調書'!$B$12:$B$5000,AY$89,'(6)定期点検調書'!$AH$12:$AH$5000,$C93,'(6)定期点検調書'!$BF$12:$BF$5000,$V$7)&gt;=1,$V$7,IF(COUNTIFS('(6)定期点検調書'!$B$12:$B$5000,AY$89,'(6)定期点検調書'!$AH$12:$AH$5000,$C93,'(6)定期点検調書'!$BF$12:$BF$5000,$U$7)&gt;=1,$U$7,IF(COUNTIFS('(6)定期点検調書'!$B$12:$B$5000,AY$89,'(6)定期点検調書'!$AH$12:$AH$5000,$C93,'(6)定期点検調書'!$BF$12:$BF$5000,$T$7)&gt;=1,$T$7,IF(COUNTIFS('(6)定期点検調書'!$B$12:$B$5000,AY$89,'(6)定期点検調書'!$AH$12:$AH$5000,$C93,'(6)定期点検調書'!$BF$12:$BF$5000,$S$7)&gt;=1,$S$7,""))))))</f>
        <v/>
      </c>
      <c r="AZ93" s="465" t="str">
        <f>IF(AZ$89="","",IF(COUNTIFS('(6)定期点検調書'!$B$12:$B$5000,AZ$89,'(6)定期点検調書'!$AH$12:$AH$5000,$C93,'(6)定期点検調書'!$BF$12:$BF$5000,$W$7)&gt;=1,$W$7,IF(COUNTIFS('(6)定期点検調書'!$B$12:$B$5000,AZ$89,'(6)定期点検調書'!$AH$12:$AH$5000,$C93,'(6)定期点検調書'!$BF$12:$BF$5000,$V$7)&gt;=1,$V$7,IF(COUNTIFS('(6)定期点検調書'!$B$12:$B$5000,AZ$89,'(6)定期点検調書'!$AH$12:$AH$5000,$C93,'(6)定期点検調書'!$BF$12:$BF$5000,$U$7)&gt;=1,$U$7,IF(COUNTIFS('(6)定期点検調書'!$B$12:$B$5000,AZ$89,'(6)定期点検調書'!$AH$12:$AH$5000,$C93,'(6)定期点検調書'!$BF$12:$BF$5000,$T$7)&gt;=1,$T$7,IF(COUNTIFS('(6)定期点検調書'!$B$12:$B$5000,AZ$89,'(6)定期点検調書'!$AH$12:$AH$5000,$C93,'(6)定期点検調書'!$BF$12:$BF$5000,$S$7)&gt;=1,$S$7,""))))))</f>
        <v/>
      </c>
      <c r="BA93" s="466" t="str">
        <f>IF(BA$89="","",IF(COUNTIFS('(6)定期点検調書'!$B$12:$B$5000,BA$89,'(6)定期点検調書'!$AH$12:$AH$5000,$C93,'(6)定期点検調書'!$BF$12:$BF$5000,$W$7)&gt;=1,$W$7,IF(COUNTIFS('(6)定期点検調書'!$B$12:$B$5000,BA$89,'(6)定期点検調書'!$AH$12:$AH$5000,$C93,'(6)定期点検調書'!$BF$12:$BF$5000,$V$7)&gt;=1,$V$7,IF(COUNTIFS('(6)定期点検調書'!$B$12:$B$5000,BA$89,'(6)定期点検調書'!$AH$12:$AH$5000,$C93,'(6)定期点検調書'!$BF$12:$BF$5000,$U$7)&gt;=1,$U$7,IF(COUNTIFS('(6)定期点検調書'!$B$12:$B$5000,BA$89,'(6)定期点検調書'!$AH$12:$AH$5000,$C93,'(6)定期点検調書'!$BF$12:$BF$5000,$T$7)&gt;=1,$T$7,IF(COUNTIFS('(6)定期点検調書'!$B$12:$B$5000,BA$89,'(6)定期点検調書'!$AH$12:$AH$5000,$C93,'(6)定期点検調書'!$BF$12:$BF$5000,$S$7)&gt;=1,$S$7,""))))))</f>
        <v/>
      </c>
    </row>
    <row r="94" spans="2:55" ht="18.75" customHeight="1" x14ac:dyDescent="0.2">
      <c r="B94" s="1949"/>
      <c r="C94" s="1844" t="str">
        <f>ﾃﾞｰﾀ一覧!$U$22</f>
        <v>覆工背面変状</v>
      </c>
      <c r="D94" s="1845"/>
      <c r="E94" s="1845"/>
      <c r="F94" s="1845"/>
      <c r="G94" s="1846"/>
      <c r="H94" s="467" t="str">
        <f>IF(H$89="","",IF(COUNTIFS('(6)定期点検調書'!$B$12:$B$5000,H$89,'(6)定期点検調書'!$AH$12:$AH$5000,$C94,'(6)定期点検調書'!$BF$12:$BF$5000,$W$7)&gt;=1,$W$7,IF(COUNTIFS('(6)定期点検調書'!$B$12:$B$5000,H$89,'(6)定期点検調書'!$AH$12:$AH$5000,$C94,'(6)定期点検調書'!$BF$12:$BF$5000,$V$7)&gt;=1,$V$7,IF(COUNTIFS('(6)定期点検調書'!$B$12:$B$5000,H$89,'(6)定期点検調書'!$AH$12:$AH$5000,$C94,'(6)定期点検調書'!$BF$12:$BF$5000,$U$7)&gt;=1,$U$7,IF(COUNTIFS('(6)定期点検調書'!$B$12:$B$5000,H$89,'(6)定期点検調書'!$AH$12:$AH$5000,$C94,'(6)定期点検調書'!$BF$12:$BF$5000,$T$7)&gt;=1,$T$7,IF(COUNTIFS('(6)定期点検調書'!$B$12:$B$5000,H$89,'(6)定期点検調書'!$AH$12:$AH$5000,$C94,'(6)定期点検調書'!$BF$12:$BF$5000,$S$7)&gt;=1,$S$7,""))))))</f>
        <v/>
      </c>
      <c r="I94" s="465" t="str">
        <f>IF(I$89="","",IF(COUNTIFS('(6)定期点検調書'!$B$12:$B$5000,I$89,'(6)定期点検調書'!$AH$12:$AH$5000,$C94,'(6)定期点検調書'!$BF$12:$BF$5000,$W$7)&gt;=1,$W$7,IF(COUNTIFS('(6)定期点検調書'!$B$12:$B$5000,I$89,'(6)定期点検調書'!$AH$12:$AH$5000,$C94,'(6)定期点検調書'!$BF$12:$BF$5000,$V$7)&gt;=1,$V$7,IF(COUNTIFS('(6)定期点検調書'!$B$12:$B$5000,I$89,'(6)定期点検調書'!$AH$12:$AH$5000,$C94,'(6)定期点検調書'!$BF$12:$BF$5000,$U$7)&gt;=1,$U$7,IF(COUNTIFS('(6)定期点検調書'!$B$12:$B$5000,I$89,'(6)定期点検調書'!$AH$12:$AH$5000,$C94,'(6)定期点検調書'!$BF$12:$BF$5000,$T$7)&gt;=1,$T$7,IF(COUNTIFS('(6)定期点検調書'!$B$12:$B$5000,I$89,'(6)定期点検調書'!$AH$12:$AH$5000,$C94,'(6)定期点検調書'!$BF$12:$BF$5000,$S$7)&gt;=1,$S$7,""))))))</f>
        <v/>
      </c>
      <c r="J94" s="465" t="str">
        <f>IF(J$89="","",IF(COUNTIFS('(6)定期点検調書'!$B$12:$B$5000,J$89,'(6)定期点検調書'!$AH$12:$AH$5000,$C94,'(6)定期点検調書'!$BF$12:$BF$5000,$W$7)&gt;=1,$W$7,IF(COUNTIFS('(6)定期点検調書'!$B$12:$B$5000,J$89,'(6)定期点検調書'!$AH$12:$AH$5000,$C94,'(6)定期点検調書'!$BF$12:$BF$5000,$V$7)&gt;=1,$V$7,IF(COUNTIFS('(6)定期点検調書'!$B$12:$B$5000,J$89,'(6)定期点検調書'!$AH$12:$AH$5000,$C94,'(6)定期点検調書'!$BF$12:$BF$5000,$U$7)&gt;=1,$U$7,IF(COUNTIFS('(6)定期点検調書'!$B$12:$B$5000,J$89,'(6)定期点検調書'!$AH$12:$AH$5000,$C94,'(6)定期点検調書'!$BF$12:$BF$5000,$T$7)&gt;=1,$T$7,IF(COUNTIFS('(6)定期点検調書'!$B$12:$B$5000,J$89,'(6)定期点検調書'!$AH$12:$AH$5000,$C94,'(6)定期点検調書'!$BF$12:$BF$5000,$S$7)&gt;=1,$S$7,""))))))</f>
        <v/>
      </c>
      <c r="K94" s="465" t="str">
        <f>IF(K$89="","",IF(COUNTIFS('(6)定期点検調書'!$B$12:$B$5000,K$89,'(6)定期点検調書'!$AH$12:$AH$5000,$C94,'(6)定期点検調書'!$BF$12:$BF$5000,$W$7)&gt;=1,$W$7,IF(COUNTIFS('(6)定期点検調書'!$B$12:$B$5000,K$89,'(6)定期点検調書'!$AH$12:$AH$5000,$C94,'(6)定期点検調書'!$BF$12:$BF$5000,$V$7)&gt;=1,$V$7,IF(COUNTIFS('(6)定期点検調書'!$B$12:$B$5000,K$89,'(6)定期点検調書'!$AH$12:$AH$5000,$C94,'(6)定期点検調書'!$BF$12:$BF$5000,$U$7)&gt;=1,$U$7,IF(COUNTIFS('(6)定期点検調書'!$B$12:$B$5000,K$89,'(6)定期点検調書'!$AH$12:$AH$5000,$C94,'(6)定期点検調書'!$BF$12:$BF$5000,$T$7)&gt;=1,$T$7,IF(COUNTIFS('(6)定期点検調書'!$B$12:$B$5000,K$89,'(6)定期点検調書'!$AH$12:$AH$5000,$C94,'(6)定期点検調書'!$BF$12:$BF$5000,$S$7)&gt;=1,$S$7,""))))))</f>
        <v/>
      </c>
      <c r="L94" s="465" t="str">
        <f>IF(L$89="","",IF(COUNTIFS('(6)定期点検調書'!$B$12:$B$5000,L$89,'(6)定期点検調書'!$AH$12:$AH$5000,$C94,'(6)定期点検調書'!$BF$12:$BF$5000,$W$7)&gt;=1,$W$7,IF(COUNTIFS('(6)定期点検調書'!$B$12:$B$5000,L$89,'(6)定期点検調書'!$AH$12:$AH$5000,$C94,'(6)定期点検調書'!$BF$12:$BF$5000,$V$7)&gt;=1,$V$7,IF(COUNTIFS('(6)定期点検調書'!$B$12:$B$5000,L$89,'(6)定期点検調書'!$AH$12:$AH$5000,$C94,'(6)定期点検調書'!$BF$12:$BF$5000,$U$7)&gt;=1,$U$7,IF(COUNTIFS('(6)定期点検調書'!$B$12:$B$5000,L$89,'(6)定期点検調書'!$AH$12:$AH$5000,$C94,'(6)定期点検調書'!$BF$12:$BF$5000,$T$7)&gt;=1,$T$7,IF(COUNTIFS('(6)定期点検調書'!$B$12:$B$5000,L$89,'(6)定期点検調書'!$AH$12:$AH$5000,$C94,'(6)定期点検調書'!$BF$12:$BF$5000,$S$7)&gt;=1,$S$7,""))))))</f>
        <v/>
      </c>
      <c r="M94" s="465" t="str">
        <f>IF(M$89="","",IF(COUNTIFS('(6)定期点検調書'!$B$12:$B$5000,M$89,'(6)定期点検調書'!$AH$12:$AH$5000,$C94,'(6)定期点検調書'!$BF$12:$BF$5000,$W$7)&gt;=1,$W$7,IF(COUNTIFS('(6)定期点検調書'!$B$12:$B$5000,M$89,'(6)定期点検調書'!$AH$12:$AH$5000,$C94,'(6)定期点検調書'!$BF$12:$BF$5000,$V$7)&gt;=1,$V$7,IF(COUNTIFS('(6)定期点検調書'!$B$12:$B$5000,M$89,'(6)定期点検調書'!$AH$12:$AH$5000,$C94,'(6)定期点検調書'!$BF$12:$BF$5000,$U$7)&gt;=1,$U$7,IF(COUNTIFS('(6)定期点検調書'!$B$12:$B$5000,M$89,'(6)定期点検調書'!$AH$12:$AH$5000,$C94,'(6)定期点検調書'!$BF$12:$BF$5000,$T$7)&gt;=1,$T$7,IF(COUNTIFS('(6)定期点検調書'!$B$12:$B$5000,M$89,'(6)定期点検調書'!$AH$12:$AH$5000,$C94,'(6)定期点検調書'!$BF$12:$BF$5000,$S$7)&gt;=1,$S$7,""))))))</f>
        <v/>
      </c>
      <c r="N94" s="465" t="str">
        <f>IF(N$89="","",IF(COUNTIFS('(6)定期点検調書'!$B$12:$B$5000,N$89,'(6)定期点検調書'!$AH$12:$AH$5000,$C94,'(6)定期点検調書'!$BF$12:$BF$5000,$W$7)&gt;=1,$W$7,IF(COUNTIFS('(6)定期点検調書'!$B$12:$B$5000,N$89,'(6)定期点検調書'!$AH$12:$AH$5000,$C94,'(6)定期点検調書'!$BF$12:$BF$5000,$V$7)&gt;=1,$V$7,IF(COUNTIFS('(6)定期点検調書'!$B$12:$B$5000,N$89,'(6)定期点検調書'!$AH$12:$AH$5000,$C94,'(6)定期点検調書'!$BF$12:$BF$5000,$U$7)&gt;=1,$U$7,IF(COUNTIFS('(6)定期点検調書'!$B$12:$B$5000,N$89,'(6)定期点検調書'!$AH$12:$AH$5000,$C94,'(6)定期点検調書'!$BF$12:$BF$5000,$T$7)&gt;=1,$T$7,IF(COUNTIFS('(6)定期点検調書'!$B$12:$B$5000,N$89,'(6)定期点検調書'!$AH$12:$AH$5000,$C94,'(6)定期点検調書'!$BF$12:$BF$5000,$S$7)&gt;=1,$S$7,""))))))</f>
        <v/>
      </c>
      <c r="O94" s="465" t="str">
        <f>IF(O$89="","",IF(COUNTIFS('(6)定期点検調書'!$B$12:$B$5000,O$89,'(6)定期点検調書'!$AH$12:$AH$5000,$C94,'(6)定期点検調書'!$BF$12:$BF$5000,$W$7)&gt;=1,$W$7,IF(COUNTIFS('(6)定期点検調書'!$B$12:$B$5000,O$89,'(6)定期点検調書'!$AH$12:$AH$5000,$C94,'(6)定期点検調書'!$BF$12:$BF$5000,$V$7)&gt;=1,$V$7,IF(COUNTIFS('(6)定期点検調書'!$B$12:$B$5000,O$89,'(6)定期点検調書'!$AH$12:$AH$5000,$C94,'(6)定期点検調書'!$BF$12:$BF$5000,$U$7)&gt;=1,$U$7,IF(COUNTIFS('(6)定期点検調書'!$B$12:$B$5000,O$89,'(6)定期点検調書'!$AH$12:$AH$5000,$C94,'(6)定期点検調書'!$BF$12:$BF$5000,$T$7)&gt;=1,$T$7,IF(COUNTIFS('(6)定期点検調書'!$B$12:$B$5000,O$89,'(6)定期点検調書'!$AH$12:$AH$5000,$C94,'(6)定期点検調書'!$BF$12:$BF$5000,$S$7)&gt;=1,$S$7,""))))))</f>
        <v/>
      </c>
      <c r="P94" s="465" t="str">
        <f>IF(P$89="","",IF(COUNTIFS('(6)定期点検調書'!$B$12:$B$5000,P$89,'(6)定期点検調書'!$AH$12:$AH$5000,$C94,'(6)定期点検調書'!$BF$12:$BF$5000,$W$7)&gt;=1,$W$7,IF(COUNTIFS('(6)定期点検調書'!$B$12:$B$5000,P$89,'(6)定期点検調書'!$AH$12:$AH$5000,$C94,'(6)定期点検調書'!$BF$12:$BF$5000,$V$7)&gt;=1,$V$7,IF(COUNTIFS('(6)定期点検調書'!$B$12:$B$5000,P$89,'(6)定期点検調書'!$AH$12:$AH$5000,$C94,'(6)定期点検調書'!$BF$12:$BF$5000,$U$7)&gt;=1,$U$7,IF(COUNTIFS('(6)定期点検調書'!$B$12:$B$5000,P$89,'(6)定期点検調書'!$AH$12:$AH$5000,$C94,'(6)定期点検調書'!$BF$12:$BF$5000,$T$7)&gt;=1,$T$7,IF(COUNTIFS('(6)定期点検調書'!$B$12:$B$5000,P$89,'(6)定期点検調書'!$AH$12:$AH$5000,$C94,'(6)定期点検調書'!$BF$12:$BF$5000,$S$7)&gt;=1,$S$7,""))))))</f>
        <v/>
      </c>
      <c r="Q94" s="465" t="str">
        <f>IF(Q$89="","",IF(COUNTIFS('(6)定期点検調書'!$B$12:$B$5000,Q$89,'(6)定期点検調書'!$AH$12:$AH$5000,$C94,'(6)定期点検調書'!$BF$12:$BF$5000,$W$7)&gt;=1,$W$7,IF(COUNTIFS('(6)定期点検調書'!$B$12:$B$5000,Q$89,'(6)定期点検調書'!$AH$12:$AH$5000,$C94,'(6)定期点検調書'!$BF$12:$BF$5000,$V$7)&gt;=1,$V$7,IF(COUNTIFS('(6)定期点検調書'!$B$12:$B$5000,Q$89,'(6)定期点検調書'!$AH$12:$AH$5000,$C94,'(6)定期点検調書'!$BF$12:$BF$5000,$U$7)&gt;=1,$U$7,IF(COUNTIFS('(6)定期点検調書'!$B$12:$B$5000,Q$89,'(6)定期点検調書'!$AH$12:$AH$5000,$C94,'(6)定期点検調書'!$BF$12:$BF$5000,$T$7)&gt;=1,$T$7,IF(COUNTIFS('(6)定期点検調書'!$B$12:$B$5000,Q$89,'(6)定期点検調書'!$AH$12:$AH$5000,$C94,'(6)定期点検調書'!$BF$12:$BF$5000,$S$7)&gt;=1,$S$7,""))))))</f>
        <v/>
      </c>
      <c r="R94" s="465" t="str">
        <f>IF(R$89="","",IF(COUNTIFS('(6)定期点検調書'!$B$12:$B$5000,R$89,'(6)定期点検調書'!$AH$12:$AH$5000,$C94,'(6)定期点検調書'!$BF$12:$BF$5000,$W$7)&gt;=1,$W$7,IF(COUNTIFS('(6)定期点検調書'!$B$12:$B$5000,R$89,'(6)定期点検調書'!$AH$12:$AH$5000,$C94,'(6)定期点検調書'!$BF$12:$BF$5000,$V$7)&gt;=1,$V$7,IF(COUNTIFS('(6)定期点検調書'!$B$12:$B$5000,R$89,'(6)定期点検調書'!$AH$12:$AH$5000,$C94,'(6)定期点検調書'!$BF$12:$BF$5000,$U$7)&gt;=1,$U$7,IF(COUNTIFS('(6)定期点検調書'!$B$12:$B$5000,R$89,'(6)定期点検調書'!$AH$12:$AH$5000,$C94,'(6)定期点検調書'!$BF$12:$BF$5000,$T$7)&gt;=1,$T$7,IF(COUNTIFS('(6)定期点検調書'!$B$12:$B$5000,R$89,'(6)定期点検調書'!$AH$12:$AH$5000,$C94,'(6)定期点検調書'!$BF$12:$BF$5000,$S$7)&gt;=1,$S$7,""))))))</f>
        <v/>
      </c>
      <c r="S94" s="465" t="str">
        <f>IF(S$89="","",IF(COUNTIFS('(6)定期点検調書'!$B$12:$B$5000,S$89,'(6)定期点検調書'!$AH$12:$AH$5000,$C94,'(6)定期点検調書'!$BF$12:$BF$5000,$W$7)&gt;=1,$W$7,IF(COUNTIFS('(6)定期点検調書'!$B$12:$B$5000,S$89,'(6)定期点検調書'!$AH$12:$AH$5000,$C94,'(6)定期点検調書'!$BF$12:$BF$5000,$V$7)&gt;=1,$V$7,IF(COUNTIFS('(6)定期点検調書'!$B$12:$B$5000,S$89,'(6)定期点検調書'!$AH$12:$AH$5000,$C94,'(6)定期点検調書'!$BF$12:$BF$5000,$U$7)&gt;=1,$U$7,IF(COUNTIFS('(6)定期点検調書'!$B$12:$B$5000,S$89,'(6)定期点検調書'!$AH$12:$AH$5000,$C94,'(6)定期点検調書'!$BF$12:$BF$5000,$T$7)&gt;=1,$T$7,IF(COUNTIFS('(6)定期点検調書'!$B$12:$B$5000,S$89,'(6)定期点検調書'!$AH$12:$AH$5000,$C94,'(6)定期点検調書'!$BF$12:$BF$5000,$S$7)&gt;=1,$S$7,""))))))</f>
        <v/>
      </c>
      <c r="T94" s="465" t="str">
        <f>IF(T$89="","",IF(COUNTIFS('(6)定期点検調書'!$B$12:$B$5000,T$89,'(6)定期点検調書'!$AH$12:$AH$5000,$C94,'(6)定期点検調書'!$BF$12:$BF$5000,$W$7)&gt;=1,$W$7,IF(COUNTIFS('(6)定期点検調書'!$B$12:$B$5000,T$89,'(6)定期点検調書'!$AH$12:$AH$5000,$C94,'(6)定期点検調書'!$BF$12:$BF$5000,$V$7)&gt;=1,$V$7,IF(COUNTIFS('(6)定期点検調書'!$B$12:$B$5000,T$89,'(6)定期点検調書'!$AH$12:$AH$5000,$C94,'(6)定期点検調書'!$BF$12:$BF$5000,$U$7)&gt;=1,$U$7,IF(COUNTIFS('(6)定期点検調書'!$B$12:$B$5000,T$89,'(6)定期点検調書'!$AH$12:$AH$5000,$C94,'(6)定期点検調書'!$BF$12:$BF$5000,$T$7)&gt;=1,$T$7,IF(COUNTIFS('(6)定期点検調書'!$B$12:$B$5000,T$89,'(6)定期点検調書'!$AH$12:$AH$5000,$C94,'(6)定期点検調書'!$BF$12:$BF$5000,$S$7)&gt;=1,$S$7,""))))))</f>
        <v/>
      </c>
      <c r="U94" s="465" t="str">
        <f>IF(U$89="","",IF(COUNTIFS('(6)定期点検調書'!$B$12:$B$5000,U$89,'(6)定期点検調書'!$AH$12:$AH$5000,$C94,'(6)定期点検調書'!$BF$12:$BF$5000,$W$7)&gt;=1,$W$7,IF(COUNTIFS('(6)定期点検調書'!$B$12:$B$5000,U$89,'(6)定期点検調書'!$AH$12:$AH$5000,$C94,'(6)定期点検調書'!$BF$12:$BF$5000,$V$7)&gt;=1,$V$7,IF(COUNTIFS('(6)定期点検調書'!$B$12:$B$5000,U$89,'(6)定期点検調書'!$AH$12:$AH$5000,$C94,'(6)定期点検調書'!$BF$12:$BF$5000,$U$7)&gt;=1,$U$7,IF(COUNTIFS('(6)定期点検調書'!$B$12:$B$5000,U$89,'(6)定期点検調書'!$AH$12:$AH$5000,$C94,'(6)定期点検調書'!$BF$12:$BF$5000,$T$7)&gt;=1,$T$7,IF(COUNTIFS('(6)定期点検調書'!$B$12:$B$5000,U$89,'(6)定期点検調書'!$AH$12:$AH$5000,$C94,'(6)定期点検調書'!$BF$12:$BF$5000,$S$7)&gt;=1,$S$7,""))))))</f>
        <v/>
      </c>
      <c r="V94" s="465" t="str">
        <f>IF(V$89="","",IF(COUNTIFS('(6)定期点検調書'!$B$12:$B$5000,V$89,'(6)定期点検調書'!$AH$12:$AH$5000,$C94,'(6)定期点検調書'!$BF$12:$BF$5000,$W$7)&gt;=1,$W$7,IF(COUNTIFS('(6)定期点検調書'!$B$12:$B$5000,V$89,'(6)定期点検調書'!$AH$12:$AH$5000,$C94,'(6)定期点検調書'!$BF$12:$BF$5000,$V$7)&gt;=1,$V$7,IF(COUNTIFS('(6)定期点検調書'!$B$12:$B$5000,V$89,'(6)定期点検調書'!$AH$12:$AH$5000,$C94,'(6)定期点検調書'!$BF$12:$BF$5000,$U$7)&gt;=1,$U$7,IF(COUNTIFS('(6)定期点検調書'!$B$12:$B$5000,V$89,'(6)定期点検調書'!$AH$12:$AH$5000,$C94,'(6)定期点検調書'!$BF$12:$BF$5000,$T$7)&gt;=1,$T$7,IF(COUNTIFS('(6)定期点検調書'!$B$12:$B$5000,V$89,'(6)定期点検調書'!$AH$12:$AH$5000,$C94,'(6)定期点検調書'!$BF$12:$BF$5000,$S$7)&gt;=1,$S$7,""))))))</f>
        <v/>
      </c>
      <c r="W94" s="465" t="str">
        <f>IF(W$89="","",IF(COUNTIFS('(6)定期点検調書'!$B$12:$B$5000,W$89,'(6)定期点検調書'!$AH$12:$AH$5000,$C94,'(6)定期点検調書'!$BF$12:$BF$5000,$W$7)&gt;=1,$W$7,IF(COUNTIFS('(6)定期点検調書'!$B$12:$B$5000,W$89,'(6)定期点検調書'!$AH$12:$AH$5000,$C94,'(6)定期点検調書'!$BF$12:$BF$5000,$V$7)&gt;=1,$V$7,IF(COUNTIFS('(6)定期点検調書'!$B$12:$B$5000,W$89,'(6)定期点検調書'!$AH$12:$AH$5000,$C94,'(6)定期点検調書'!$BF$12:$BF$5000,$U$7)&gt;=1,$U$7,IF(COUNTIFS('(6)定期点検調書'!$B$12:$B$5000,W$89,'(6)定期点検調書'!$AH$12:$AH$5000,$C94,'(6)定期点検調書'!$BF$12:$BF$5000,$T$7)&gt;=1,$T$7,IF(COUNTIFS('(6)定期点検調書'!$B$12:$B$5000,W$89,'(6)定期点検調書'!$AH$12:$AH$5000,$C94,'(6)定期点検調書'!$BF$12:$BF$5000,$S$7)&gt;=1,$S$7,""))))))</f>
        <v/>
      </c>
      <c r="X94" s="465" t="str">
        <f>IF(X$89="","",IF(COUNTIFS('(6)定期点検調書'!$B$12:$B$5000,X$89,'(6)定期点検調書'!$AH$12:$AH$5000,$C94,'(6)定期点検調書'!$BF$12:$BF$5000,$W$7)&gt;=1,$W$7,IF(COUNTIFS('(6)定期点検調書'!$B$12:$B$5000,X$89,'(6)定期点検調書'!$AH$12:$AH$5000,$C94,'(6)定期点検調書'!$BF$12:$BF$5000,$V$7)&gt;=1,$V$7,IF(COUNTIFS('(6)定期点検調書'!$B$12:$B$5000,X$89,'(6)定期点検調書'!$AH$12:$AH$5000,$C94,'(6)定期点検調書'!$BF$12:$BF$5000,$U$7)&gt;=1,$U$7,IF(COUNTIFS('(6)定期点検調書'!$B$12:$B$5000,X$89,'(6)定期点検調書'!$AH$12:$AH$5000,$C94,'(6)定期点検調書'!$BF$12:$BF$5000,$T$7)&gt;=1,$T$7,IF(COUNTIFS('(6)定期点検調書'!$B$12:$B$5000,X$89,'(6)定期点検調書'!$AH$12:$AH$5000,$C94,'(6)定期点検調書'!$BF$12:$BF$5000,$S$7)&gt;=1,$S$7,""))))))</f>
        <v/>
      </c>
      <c r="Y94" s="465" t="str">
        <f>IF(Y$89="","",IF(COUNTIFS('(6)定期点検調書'!$B$12:$B$5000,Y$89,'(6)定期点検調書'!$AH$12:$AH$5000,$C94,'(6)定期点検調書'!$BF$12:$BF$5000,$W$7)&gt;=1,$W$7,IF(COUNTIFS('(6)定期点検調書'!$B$12:$B$5000,Y$89,'(6)定期点検調書'!$AH$12:$AH$5000,$C94,'(6)定期点検調書'!$BF$12:$BF$5000,$V$7)&gt;=1,$V$7,IF(COUNTIFS('(6)定期点検調書'!$B$12:$B$5000,Y$89,'(6)定期点検調書'!$AH$12:$AH$5000,$C94,'(6)定期点検調書'!$BF$12:$BF$5000,$U$7)&gt;=1,$U$7,IF(COUNTIFS('(6)定期点検調書'!$B$12:$B$5000,Y$89,'(6)定期点検調書'!$AH$12:$AH$5000,$C94,'(6)定期点検調書'!$BF$12:$BF$5000,$T$7)&gt;=1,$T$7,IF(COUNTIFS('(6)定期点検調書'!$B$12:$B$5000,Y$89,'(6)定期点検調書'!$AH$12:$AH$5000,$C94,'(6)定期点検調書'!$BF$12:$BF$5000,$S$7)&gt;=1,$S$7,""))))))</f>
        <v/>
      </c>
      <c r="Z94" s="465" t="str">
        <f>IF(Z$89="","",IF(COUNTIFS('(6)定期点検調書'!$B$12:$B$5000,Z$89,'(6)定期点検調書'!$AH$12:$AH$5000,$C94,'(6)定期点検調書'!$BF$12:$BF$5000,$W$7)&gt;=1,$W$7,IF(COUNTIFS('(6)定期点検調書'!$B$12:$B$5000,Z$89,'(6)定期点検調書'!$AH$12:$AH$5000,$C94,'(6)定期点検調書'!$BF$12:$BF$5000,$V$7)&gt;=1,$V$7,IF(COUNTIFS('(6)定期点検調書'!$B$12:$B$5000,Z$89,'(6)定期点検調書'!$AH$12:$AH$5000,$C94,'(6)定期点検調書'!$BF$12:$BF$5000,$U$7)&gt;=1,$U$7,IF(COUNTIFS('(6)定期点検調書'!$B$12:$B$5000,Z$89,'(6)定期点検調書'!$AH$12:$AH$5000,$C94,'(6)定期点検調書'!$BF$12:$BF$5000,$T$7)&gt;=1,$T$7,IF(COUNTIFS('(6)定期点検調書'!$B$12:$B$5000,Z$89,'(6)定期点検調書'!$AH$12:$AH$5000,$C94,'(6)定期点検調書'!$BF$12:$BF$5000,$S$7)&gt;=1,$S$7,""))))))</f>
        <v/>
      </c>
      <c r="AA94" s="465" t="str">
        <f>IF(AA$89="","",IF(COUNTIFS('(6)定期点検調書'!$B$12:$B$5000,AA$89,'(6)定期点検調書'!$AH$12:$AH$5000,$C94,'(6)定期点検調書'!$BF$12:$BF$5000,$W$7)&gt;=1,$W$7,IF(COUNTIFS('(6)定期点検調書'!$B$12:$B$5000,AA$89,'(6)定期点検調書'!$AH$12:$AH$5000,$C94,'(6)定期点検調書'!$BF$12:$BF$5000,$V$7)&gt;=1,$V$7,IF(COUNTIFS('(6)定期点検調書'!$B$12:$B$5000,AA$89,'(6)定期点検調書'!$AH$12:$AH$5000,$C94,'(6)定期点検調書'!$BF$12:$BF$5000,$U$7)&gt;=1,$U$7,IF(COUNTIFS('(6)定期点検調書'!$B$12:$B$5000,AA$89,'(6)定期点検調書'!$AH$12:$AH$5000,$C94,'(6)定期点検調書'!$BF$12:$BF$5000,$T$7)&gt;=1,$T$7,IF(COUNTIFS('(6)定期点検調書'!$B$12:$B$5000,AA$89,'(6)定期点検調書'!$AH$12:$AH$5000,$C94,'(6)定期点検調書'!$BF$12:$BF$5000,$S$7)&gt;=1,$S$7,""))))))</f>
        <v/>
      </c>
      <c r="AB94" s="465" t="str">
        <f>IF(AB$89="","",IF(COUNTIFS('(6)定期点検調書'!$B$12:$B$5000,AB$89,'(6)定期点検調書'!$AH$12:$AH$5000,$C94,'(6)定期点検調書'!$BF$12:$BF$5000,$W$7)&gt;=1,$W$7,IF(COUNTIFS('(6)定期点検調書'!$B$12:$B$5000,AB$89,'(6)定期点検調書'!$AH$12:$AH$5000,$C94,'(6)定期点検調書'!$BF$12:$BF$5000,$V$7)&gt;=1,$V$7,IF(COUNTIFS('(6)定期点検調書'!$B$12:$B$5000,AB$89,'(6)定期点検調書'!$AH$12:$AH$5000,$C94,'(6)定期点検調書'!$BF$12:$BF$5000,$U$7)&gt;=1,$U$7,IF(COUNTIFS('(6)定期点検調書'!$B$12:$B$5000,AB$89,'(6)定期点検調書'!$AH$12:$AH$5000,$C94,'(6)定期点検調書'!$BF$12:$BF$5000,$T$7)&gt;=1,$T$7,IF(COUNTIFS('(6)定期点検調書'!$B$12:$B$5000,AB$89,'(6)定期点検調書'!$AH$12:$AH$5000,$C94,'(6)定期点検調書'!$BF$12:$BF$5000,$S$7)&gt;=1,$S$7,""))))))</f>
        <v/>
      </c>
      <c r="AC94" s="465" t="str">
        <f>IF(AC$89="","",IF(COUNTIFS('(6)定期点検調書'!$B$12:$B$5000,AC$89,'(6)定期点検調書'!$AH$12:$AH$5000,$C94,'(6)定期点検調書'!$BF$12:$BF$5000,$W$7)&gt;=1,$W$7,IF(COUNTIFS('(6)定期点検調書'!$B$12:$B$5000,AC$89,'(6)定期点検調書'!$AH$12:$AH$5000,$C94,'(6)定期点検調書'!$BF$12:$BF$5000,$V$7)&gt;=1,$V$7,IF(COUNTIFS('(6)定期点検調書'!$B$12:$B$5000,AC$89,'(6)定期点検調書'!$AH$12:$AH$5000,$C94,'(6)定期点検調書'!$BF$12:$BF$5000,$U$7)&gt;=1,$U$7,IF(COUNTIFS('(6)定期点検調書'!$B$12:$B$5000,AC$89,'(6)定期点検調書'!$AH$12:$AH$5000,$C94,'(6)定期点検調書'!$BF$12:$BF$5000,$T$7)&gt;=1,$T$7,IF(COUNTIFS('(6)定期点検調書'!$B$12:$B$5000,AC$89,'(6)定期点検調書'!$AH$12:$AH$5000,$C94,'(6)定期点検調書'!$BF$12:$BF$5000,$S$7)&gt;=1,$S$7,""))))))</f>
        <v/>
      </c>
      <c r="AD94" s="465" t="str">
        <f>IF(AD$89="","",IF(COUNTIFS('(6)定期点検調書'!$B$12:$B$5000,AD$89,'(6)定期点検調書'!$AH$12:$AH$5000,$C94,'(6)定期点検調書'!$BF$12:$BF$5000,$W$7)&gt;=1,$W$7,IF(COUNTIFS('(6)定期点検調書'!$B$12:$B$5000,AD$89,'(6)定期点検調書'!$AH$12:$AH$5000,$C94,'(6)定期点検調書'!$BF$12:$BF$5000,$V$7)&gt;=1,$V$7,IF(COUNTIFS('(6)定期点検調書'!$B$12:$B$5000,AD$89,'(6)定期点検調書'!$AH$12:$AH$5000,$C94,'(6)定期点検調書'!$BF$12:$BF$5000,$U$7)&gt;=1,$U$7,IF(COUNTIFS('(6)定期点検調書'!$B$12:$B$5000,AD$89,'(6)定期点検調書'!$AH$12:$AH$5000,$C94,'(6)定期点検調書'!$BF$12:$BF$5000,$T$7)&gt;=1,$T$7,IF(COUNTIFS('(6)定期点検調書'!$B$12:$B$5000,AD$89,'(6)定期点検調書'!$AH$12:$AH$5000,$C94,'(6)定期点検調書'!$BF$12:$BF$5000,$S$7)&gt;=1,$S$7,""))))))</f>
        <v/>
      </c>
      <c r="AE94" s="465" t="str">
        <f>IF(AE$89="","",IF(COUNTIFS('(6)定期点検調書'!$B$12:$B$5000,AE$89,'(6)定期点検調書'!$AH$12:$AH$5000,$C94,'(6)定期点検調書'!$BF$12:$BF$5000,$W$7)&gt;=1,$W$7,IF(COUNTIFS('(6)定期点検調書'!$B$12:$B$5000,AE$89,'(6)定期点検調書'!$AH$12:$AH$5000,$C94,'(6)定期点検調書'!$BF$12:$BF$5000,$V$7)&gt;=1,$V$7,IF(COUNTIFS('(6)定期点検調書'!$B$12:$B$5000,AE$89,'(6)定期点検調書'!$AH$12:$AH$5000,$C94,'(6)定期点検調書'!$BF$12:$BF$5000,$U$7)&gt;=1,$U$7,IF(COUNTIFS('(6)定期点検調書'!$B$12:$B$5000,AE$89,'(6)定期点検調書'!$AH$12:$AH$5000,$C94,'(6)定期点検調書'!$BF$12:$BF$5000,$T$7)&gt;=1,$T$7,IF(COUNTIFS('(6)定期点検調書'!$B$12:$B$5000,AE$89,'(6)定期点検調書'!$AH$12:$AH$5000,$C94,'(6)定期点検調書'!$BF$12:$BF$5000,$S$7)&gt;=1,$S$7,""))))))</f>
        <v/>
      </c>
      <c r="AF94" s="465" t="str">
        <f>IF(AF$89="","",IF(COUNTIFS('(6)定期点検調書'!$B$12:$B$5000,AF$89,'(6)定期点検調書'!$AH$12:$AH$5000,$C94,'(6)定期点検調書'!$BF$12:$BF$5000,$W$7)&gt;=1,$W$7,IF(COUNTIFS('(6)定期点検調書'!$B$12:$B$5000,AF$89,'(6)定期点検調書'!$AH$12:$AH$5000,$C94,'(6)定期点検調書'!$BF$12:$BF$5000,$V$7)&gt;=1,$V$7,IF(COUNTIFS('(6)定期点検調書'!$B$12:$B$5000,AF$89,'(6)定期点検調書'!$AH$12:$AH$5000,$C94,'(6)定期点検調書'!$BF$12:$BF$5000,$U$7)&gt;=1,$U$7,IF(COUNTIFS('(6)定期点検調書'!$B$12:$B$5000,AF$89,'(6)定期点検調書'!$AH$12:$AH$5000,$C94,'(6)定期点検調書'!$BF$12:$BF$5000,$T$7)&gt;=1,$T$7,IF(COUNTIFS('(6)定期点検調書'!$B$12:$B$5000,AF$89,'(6)定期点検調書'!$AH$12:$AH$5000,$C94,'(6)定期点検調書'!$BF$12:$BF$5000,$S$7)&gt;=1,$S$7,""))))))</f>
        <v/>
      </c>
      <c r="AG94" s="465" t="str">
        <f>IF(AG$89="","",IF(COUNTIFS('(6)定期点検調書'!$B$12:$B$5000,AG$89,'(6)定期点検調書'!$AH$12:$AH$5000,$C94,'(6)定期点検調書'!$BF$12:$BF$5000,$W$7)&gt;=1,$W$7,IF(COUNTIFS('(6)定期点検調書'!$B$12:$B$5000,AG$89,'(6)定期点検調書'!$AH$12:$AH$5000,$C94,'(6)定期点検調書'!$BF$12:$BF$5000,$V$7)&gt;=1,$V$7,IF(COUNTIFS('(6)定期点検調書'!$B$12:$B$5000,AG$89,'(6)定期点検調書'!$AH$12:$AH$5000,$C94,'(6)定期点検調書'!$BF$12:$BF$5000,$U$7)&gt;=1,$U$7,IF(COUNTIFS('(6)定期点検調書'!$B$12:$B$5000,AG$89,'(6)定期点検調書'!$AH$12:$AH$5000,$C94,'(6)定期点検調書'!$BF$12:$BF$5000,$T$7)&gt;=1,$T$7,IF(COUNTIFS('(6)定期点検調書'!$B$12:$B$5000,AG$89,'(6)定期点検調書'!$AH$12:$AH$5000,$C94,'(6)定期点検調書'!$BF$12:$BF$5000,$S$7)&gt;=1,$S$7,""))))))</f>
        <v/>
      </c>
      <c r="AH94" s="465" t="str">
        <f>IF(AH$89="","",IF(COUNTIFS('(6)定期点検調書'!$B$12:$B$5000,AH$89,'(6)定期点検調書'!$AH$12:$AH$5000,$C94,'(6)定期点検調書'!$BF$12:$BF$5000,$W$7)&gt;=1,$W$7,IF(COUNTIFS('(6)定期点検調書'!$B$12:$B$5000,AH$89,'(6)定期点検調書'!$AH$12:$AH$5000,$C94,'(6)定期点検調書'!$BF$12:$BF$5000,$V$7)&gt;=1,$V$7,IF(COUNTIFS('(6)定期点検調書'!$B$12:$B$5000,AH$89,'(6)定期点検調書'!$AH$12:$AH$5000,$C94,'(6)定期点検調書'!$BF$12:$BF$5000,$U$7)&gt;=1,$U$7,IF(COUNTIFS('(6)定期点検調書'!$B$12:$B$5000,AH$89,'(6)定期点検調書'!$AH$12:$AH$5000,$C94,'(6)定期点検調書'!$BF$12:$BF$5000,$T$7)&gt;=1,$T$7,IF(COUNTIFS('(6)定期点検調書'!$B$12:$B$5000,AH$89,'(6)定期点検調書'!$AH$12:$AH$5000,$C94,'(6)定期点検調書'!$BF$12:$BF$5000,$S$7)&gt;=1,$S$7,""))))))</f>
        <v/>
      </c>
      <c r="AI94" s="465" t="str">
        <f>IF(AI$89="","",IF(COUNTIFS('(6)定期点検調書'!$B$12:$B$5000,AI$89,'(6)定期点検調書'!$AH$12:$AH$5000,$C94,'(6)定期点検調書'!$BF$12:$BF$5000,$W$7)&gt;=1,$W$7,IF(COUNTIFS('(6)定期点検調書'!$B$12:$B$5000,AI$89,'(6)定期点検調書'!$AH$12:$AH$5000,$C94,'(6)定期点検調書'!$BF$12:$BF$5000,$V$7)&gt;=1,$V$7,IF(COUNTIFS('(6)定期点検調書'!$B$12:$B$5000,AI$89,'(6)定期点検調書'!$AH$12:$AH$5000,$C94,'(6)定期点検調書'!$BF$12:$BF$5000,$U$7)&gt;=1,$U$7,IF(COUNTIFS('(6)定期点検調書'!$B$12:$B$5000,AI$89,'(6)定期点検調書'!$AH$12:$AH$5000,$C94,'(6)定期点検調書'!$BF$12:$BF$5000,$T$7)&gt;=1,$T$7,IF(COUNTIFS('(6)定期点検調書'!$B$12:$B$5000,AI$89,'(6)定期点検調書'!$AH$12:$AH$5000,$C94,'(6)定期点検調書'!$BF$12:$BF$5000,$S$7)&gt;=1,$S$7,""))))))</f>
        <v/>
      </c>
      <c r="AJ94" s="465" t="str">
        <f>IF(AJ$89="","",IF(COUNTIFS('(6)定期点検調書'!$B$12:$B$5000,AJ$89,'(6)定期点検調書'!$AH$12:$AH$5000,$C94,'(6)定期点検調書'!$BF$12:$BF$5000,$W$7)&gt;=1,$W$7,IF(COUNTIFS('(6)定期点検調書'!$B$12:$B$5000,AJ$89,'(6)定期点検調書'!$AH$12:$AH$5000,$C94,'(6)定期点検調書'!$BF$12:$BF$5000,$V$7)&gt;=1,$V$7,IF(COUNTIFS('(6)定期点検調書'!$B$12:$B$5000,AJ$89,'(6)定期点検調書'!$AH$12:$AH$5000,$C94,'(6)定期点検調書'!$BF$12:$BF$5000,$U$7)&gt;=1,$U$7,IF(COUNTIFS('(6)定期点検調書'!$B$12:$B$5000,AJ$89,'(6)定期点検調書'!$AH$12:$AH$5000,$C94,'(6)定期点検調書'!$BF$12:$BF$5000,$T$7)&gt;=1,$T$7,IF(COUNTIFS('(6)定期点検調書'!$B$12:$B$5000,AJ$89,'(6)定期点検調書'!$AH$12:$AH$5000,$C94,'(6)定期点検調書'!$BF$12:$BF$5000,$S$7)&gt;=1,$S$7,""))))))</f>
        <v/>
      </c>
      <c r="AK94" s="465" t="str">
        <f>IF(AK$89="","",IF(COUNTIFS('(6)定期点検調書'!$B$12:$B$5000,AK$89,'(6)定期点検調書'!$AH$12:$AH$5000,$C94,'(6)定期点検調書'!$BF$12:$BF$5000,$W$7)&gt;=1,$W$7,IF(COUNTIFS('(6)定期点検調書'!$B$12:$B$5000,AK$89,'(6)定期点検調書'!$AH$12:$AH$5000,$C94,'(6)定期点検調書'!$BF$12:$BF$5000,$V$7)&gt;=1,$V$7,IF(COUNTIFS('(6)定期点検調書'!$B$12:$B$5000,AK$89,'(6)定期点検調書'!$AH$12:$AH$5000,$C94,'(6)定期点検調書'!$BF$12:$BF$5000,$U$7)&gt;=1,$U$7,IF(COUNTIFS('(6)定期点検調書'!$B$12:$B$5000,AK$89,'(6)定期点検調書'!$AH$12:$AH$5000,$C94,'(6)定期点検調書'!$BF$12:$BF$5000,$T$7)&gt;=1,$T$7,IF(COUNTIFS('(6)定期点検調書'!$B$12:$B$5000,AK$89,'(6)定期点検調書'!$AH$12:$AH$5000,$C94,'(6)定期点検調書'!$BF$12:$BF$5000,$S$7)&gt;=1,$S$7,""))))))</f>
        <v/>
      </c>
      <c r="AL94" s="465" t="str">
        <f>IF(AL$89="","",IF(COUNTIFS('(6)定期点検調書'!$B$12:$B$5000,AL$89,'(6)定期点検調書'!$AH$12:$AH$5000,$C94,'(6)定期点検調書'!$BF$12:$BF$5000,$W$7)&gt;=1,$W$7,IF(COUNTIFS('(6)定期点検調書'!$B$12:$B$5000,AL$89,'(6)定期点検調書'!$AH$12:$AH$5000,$C94,'(6)定期点検調書'!$BF$12:$BF$5000,$V$7)&gt;=1,$V$7,IF(COUNTIFS('(6)定期点検調書'!$B$12:$B$5000,AL$89,'(6)定期点検調書'!$AH$12:$AH$5000,$C94,'(6)定期点検調書'!$BF$12:$BF$5000,$U$7)&gt;=1,$U$7,IF(COUNTIFS('(6)定期点検調書'!$B$12:$B$5000,AL$89,'(6)定期点検調書'!$AH$12:$AH$5000,$C94,'(6)定期点検調書'!$BF$12:$BF$5000,$T$7)&gt;=1,$T$7,IF(COUNTIFS('(6)定期点検調書'!$B$12:$B$5000,AL$89,'(6)定期点検調書'!$AH$12:$AH$5000,$C94,'(6)定期点検調書'!$BF$12:$BF$5000,$S$7)&gt;=1,$S$7,""))))))</f>
        <v/>
      </c>
      <c r="AM94" s="465" t="str">
        <f>IF(AM$89="","",IF(COUNTIFS('(6)定期点検調書'!$B$12:$B$5000,AM$89,'(6)定期点検調書'!$AH$12:$AH$5000,$C94,'(6)定期点検調書'!$BF$12:$BF$5000,$W$7)&gt;=1,$W$7,IF(COUNTIFS('(6)定期点検調書'!$B$12:$B$5000,AM$89,'(6)定期点検調書'!$AH$12:$AH$5000,$C94,'(6)定期点検調書'!$BF$12:$BF$5000,$V$7)&gt;=1,$V$7,IF(COUNTIFS('(6)定期点検調書'!$B$12:$B$5000,AM$89,'(6)定期点検調書'!$AH$12:$AH$5000,$C94,'(6)定期点検調書'!$BF$12:$BF$5000,$U$7)&gt;=1,$U$7,IF(COUNTIFS('(6)定期点検調書'!$B$12:$B$5000,AM$89,'(6)定期点検調書'!$AH$12:$AH$5000,$C94,'(6)定期点検調書'!$BF$12:$BF$5000,$T$7)&gt;=1,$T$7,IF(COUNTIFS('(6)定期点検調書'!$B$12:$B$5000,AM$89,'(6)定期点検調書'!$AH$12:$AH$5000,$C94,'(6)定期点検調書'!$BF$12:$BF$5000,$S$7)&gt;=1,$S$7,""))))))</f>
        <v/>
      </c>
      <c r="AN94" s="465" t="str">
        <f>IF(AN$89="","",IF(COUNTIFS('(6)定期点検調書'!$B$12:$B$5000,AN$89,'(6)定期点検調書'!$AH$12:$AH$5000,$C94,'(6)定期点検調書'!$BF$12:$BF$5000,$W$7)&gt;=1,$W$7,IF(COUNTIFS('(6)定期点検調書'!$B$12:$B$5000,AN$89,'(6)定期点検調書'!$AH$12:$AH$5000,$C94,'(6)定期点検調書'!$BF$12:$BF$5000,$V$7)&gt;=1,$V$7,IF(COUNTIFS('(6)定期点検調書'!$B$12:$B$5000,AN$89,'(6)定期点検調書'!$AH$12:$AH$5000,$C94,'(6)定期点検調書'!$BF$12:$BF$5000,$U$7)&gt;=1,$U$7,IF(COUNTIFS('(6)定期点検調書'!$B$12:$B$5000,AN$89,'(6)定期点検調書'!$AH$12:$AH$5000,$C94,'(6)定期点検調書'!$BF$12:$BF$5000,$T$7)&gt;=1,$T$7,IF(COUNTIFS('(6)定期点検調書'!$B$12:$B$5000,AN$89,'(6)定期点検調書'!$AH$12:$AH$5000,$C94,'(6)定期点検調書'!$BF$12:$BF$5000,$S$7)&gt;=1,$S$7,""))))))</f>
        <v/>
      </c>
      <c r="AO94" s="465" t="str">
        <f>IF(AO$89="","",IF(COUNTIFS('(6)定期点検調書'!$B$12:$B$5000,AO$89,'(6)定期点検調書'!$AH$12:$AH$5000,$C94,'(6)定期点検調書'!$BF$12:$BF$5000,$W$7)&gt;=1,$W$7,IF(COUNTIFS('(6)定期点検調書'!$B$12:$B$5000,AO$89,'(6)定期点検調書'!$AH$12:$AH$5000,$C94,'(6)定期点検調書'!$BF$12:$BF$5000,$V$7)&gt;=1,$V$7,IF(COUNTIFS('(6)定期点検調書'!$B$12:$B$5000,AO$89,'(6)定期点検調書'!$AH$12:$AH$5000,$C94,'(6)定期点検調書'!$BF$12:$BF$5000,$U$7)&gt;=1,$U$7,IF(COUNTIFS('(6)定期点検調書'!$B$12:$B$5000,AO$89,'(6)定期点検調書'!$AH$12:$AH$5000,$C94,'(6)定期点検調書'!$BF$12:$BF$5000,$T$7)&gt;=1,$T$7,IF(COUNTIFS('(6)定期点検調書'!$B$12:$B$5000,AO$89,'(6)定期点検調書'!$AH$12:$AH$5000,$C94,'(6)定期点検調書'!$BF$12:$BF$5000,$S$7)&gt;=1,$S$7,""))))))</f>
        <v/>
      </c>
      <c r="AP94" s="465" t="str">
        <f>IF(AP$89="","",IF(COUNTIFS('(6)定期点検調書'!$B$12:$B$5000,AP$89,'(6)定期点検調書'!$AH$12:$AH$5000,$C94,'(6)定期点検調書'!$BF$12:$BF$5000,$W$7)&gt;=1,$W$7,IF(COUNTIFS('(6)定期点検調書'!$B$12:$B$5000,AP$89,'(6)定期点検調書'!$AH$12:$AH$5000,$C94,'(6)定期点検調書'!$BF$12:$BF$5000,$V$7)&gt;=1,$V$7,IF(COUNTIFS('(6)定期点検調書'!$B$12:$B$5000,AP$89,'(6)定期点検調書'!$AH$12:$AH$5000,$C94,'(6)定期点検調書'!$BF$12:$BF$5000,$U$7)&gt;=1,$U$7,IF(COUNTIFS('(6)定期点検調書'!$B$12:$B$5000,AP$89,'(6)定期点検調書'!$AH$12:$AH$5000,$C94,'(6)定期点検調書'!$BF$12:$BF$5000,$T$7)&gt;=1,$T$7,IF(COUNTIFS('(6)定期点検調書'!$B$12:$B$5000,AP$89,'(6)定期点検調書'!$AH$12:$AH$5000,$C94,'(6)定期点検調書'!$BF$12:$BF$5000,$S$7)&gt;=1,$S$7,""))))))</f>
        <v/>
      </c>
      <c r="AQ94" s="465" t="str">
        <f>IF(AQ$89="","",IF(COUNTIFS('(6)定期点検調書'!$B$12:$B$5000,AQ$89,'(6)定期点検調書'!$AH$12:$AH$5000,$C94,'(6)定期点検調書'!$BF$12:$BF$5000,$W$7)&gt;=1,$W$7,IF(COUNTIFS('(6)定期点検調書'!$B$12:$B$5000,AQ$89,'(6)定期点検調書'!$AH$12:$AH$5000,$C94,'(6)定期点検調書'!$BF$12:$BF$5000,$V$7)&gt;=1,$V$7,IF(COUNTIFS('(6)定期点検調書'!$B$12:$B$5000,AQ$89,'(6)定期点検調書'!$AH$12:$AH$5000,$C94,'(6)定期点検調書'!$BF$12:$BF$5000,$U$7)&gt;=1,$U$7,IF(COUNTIFS('(6)定期点検調書'!$B$12:$B$5000,AQ$89,'(6)定期点検調書'!$AH$12:$AH$5000,$C94,'(6)定期点検調書'!$BF$12:$BF$5000,$T$7)&gt;=1,$T$7,IF(COUNTIFS('(6)定期点検調書'!$B$12:$B$5000,AQ$89,'(6)定期点検調書'!$AH$12:$AH$5000,$C94,'(6)定期点検調書'!$BF$12:$BF$5000,$S$7)&gt;=1,$S$7,""))))))</f>
        <v/>
      </c>
      <c r="AR94" s="465" t="str">
        <f>IF(AR$89="","",IF(COUNTIFS('(6)定期点検調書'!$B$12:$B$5000,AR$89,'(6)定期点検調書'!$AH$12:$AH$5000,$C94,'(6)定期点検調書'!$BF$12:$BF$5000,$W$7)&gt;=1,$W$7,IF(COUNTIFS('(6)定期点検調書'!$B$12:$B$5000,AR$89,'(6)定期点検調書'!$AH$12:$AH$5000,$C94,'(6)定期点検調書'!$BF$12:$BF$5000,$V$7)&gt;=1,$V$7,IF(COUNTIFS('(6)定期点検調書'!$B$12:$B$5000,AR$89,'(6)定期点検調書'!$AH$12:$AH$5000,$C94,'(6)定期点検調書'!$BF$12:$BF$5000,$U$7)&gt;=1,$U$7,IF(COUNTIFS('(6)定期点検調書'!$B$12:$B$5000,AR$89,'(6)定期点検調書'!$AH$12:$AH$5000,$C94,'(6)定期点検調書'!$BF$12:$BF$5000,$T$7)&gt;=1,$T$7,IF(COUNTIFS('(6)定期点検調書'!$B$12:$B$5000,AR$89,'(6)定期点検調書'!$AH$12:$AH$5000,$C94,'(6)定期点検調書'!$BF$12:$BF$5000,$S$7)&gt;=1,$S$7,""))))))</f>
        <v/>
      </c>
      <c r="AS94" s="465" t="str">
        <f>IF(AS$89="","",IF(COUNTIFS('(6)定期点検調書'!$B$12:$B$5000,AS$89,'(6)定期点検調書'!$AH$12:$AH$5000,$C94,'(6)定期点検調書'!$BF$12:$BF$5000,$W$7)&gt;=1,$W$7,IF(COUNTIFS('(6)定期点検調書'!$B$12:$B$5000,AS$89,'(6)定期点検調書'!$AH$12:$AH$5000,$C94,'(6)定期点検調書'!$BF$12:$BF$5000,$V$7)&gt;=1,$V$7,IF(COUNTIFS('(6)定期点検調書'!$B$12:$B$5000,AS$89,'(6)定期点検調書'!$AH$12:$AH$5000,$C94,'(6)定期点検調書'!$BF$12:$BF$5000,$U$7)&gt;=1,$U$7,IF(COUNTIFS('(6)定期点検調書'!$B$12:$B$5000,AS$89,'(6)定期点検調書'!$AH$12:$AH$5000,$C94,'(6)定期点検調書'!$BF$12:$BF$5000,$T$7)&gt;=1,$T$7,IF(COUNTIFS('(6)定期点検調書'!$B$12:$B$5000,AS$89,'(6)定期点検調書'!$AH$12:$AH$5000,$C94,'(6)定期点検調書'!$BF$12:$BF$5000,$S$7)&gt;=1,$S$7,""))))))</f>
        <v/>
      </c>
      <c r="AT94" s="465" t="str">
        <f>IF(AT$89="","",IF(COUNTIFS('(6)定期点検調書'!$B$12:$B$5000,AT$89,'(6)定期点検調書'!$AH$12:$AH$5000,$C94,'(6)定期点検調書'!$BF$12:$BF$5000,$W$7)&gt;=1,$W$7,IF(COUNTIFS('(6)定期点検調書'!$B$12:$B$5000,AT$89,'(6)定期点検調書'!$AH$12:$AH$5000,$C94,'(6)定期点検調書'!$BF$12:$BF$5000,$V$7)&gt;=1,$V$7,IF(COUNTIFS('(6)定期点検調書'!$B$12:$B$5000,AT$89,'(6)定期点検調書'!$AH$12:$AH$5000,$C94,'(6)定期点検調書'!$BF$12:$BF$5000,$U$7)&gt;=1,$U$7,IF(COUNTIFS('(6)定期点検調書'!$B$12:$B$5000,AT$89,'(6)定期点検調書'!$AH$12:$AH$5000,$C94,'(6)定期点検調書'!$BF$12:$BF$5000,$T$7)&gt;=1,$T$7,IF(COUNTIFS('(6)定期点検調書'!$B$12:$B$5000,AT$89,'(6)定期点検調書'!$AH$12:$AH$5000,$C94,'(6)定期点検調書'!$BF$12:$BF$5000,$S$7)&gt;=1,$S$7,""))))))</f>
        <v/>
      </c>
      <c r="AU94" s="465" t="str">
        <f>IF(AU$89="","",IF(COUNTIFS('(6)定期点検調書'!$B$12:$B$5000,AU$89,'(6)定期点検調書'!$AH$12:$AH$5000,$C94,'(6)定期点検調書'!$BF$12:$BF$5000,$W$7)&gt;=1,$W$7,IF(COUNTIFS('(6)定期点検調書'!$B$12:$B$5000,AU$89,'(6)定期点検調書'!$AH$12:$AH$5000,$C94,'(6)定期点検調書'!$BF$12:$BF$5000,$V$7)&gt;=1,$V$7,IF(COUNTIFS('(6)定期点検調書'!$B$12:$B$5000,AU$89,'(6)定期点検調書'!$AH$12:$AH$5000,$C94,'(6)定期点検調書'!$BF$12:$BF$5000,$U$7)&gt;=1,$U$7,IF(COUNTIFS('(6)定期点検調書'!$B$12:$B$5000,AU$89,'(6)定期点検調書'!$AH$12:$AH$5000,$C94,'(6)定期点検調書'!$BF$12:$BF$5000,$T$7)&gt;=1,$T$7,IF(COUNTIFS('(6)定期点検調書'!$B$12:$B$5000,AU$89,'(6)定期点検調書'!$AH$12:$AH$5000,$C94,'(6)定期点検調書'!$BF$12:$BF$5000,$S$7)&gt;=1,$S$7,""))))))</f>
        <v/>
      </c>
      <c r="AV94" s="465" t="str">
        <f>IF(AV$89="","",IF(COUNTIFS('(6)定期点検調書'!$B$12:$B$5000,AV$89,'(6)定期点検調書'!$AH$12:$AH$5000,$C94,'(6)定期点検調書'!$BF$12:$BF$5000,$W$7)&gt;=1,$W$7,IF(COUNTIFS('(6)定期点検調書'!$B$12:$B$5000,AV$89,'(6)定期点検調書'!$AH$12:$AH$5000,$C94,'(6)定期点検調書'!$BF$12:$BF$5000,$V$7)&gt;=1,$V$7,IF(COUNTIFS('(6)定期点検調書'!$B$12:$B$5000,AV$89,'(6)定期点検調書'!$AH$12:$AH$5000,$C94,'(6)定期点検調書'!$BF$12:$BF$5000,$U$7)&gt;=1,$U$7,IF(COUNTIFS('(6)定期点検調書'!$B$12:$B$5000,AV$89,'(6)定期点検調書'!$AH$12:$AH$5000,$C94,'(6)定期点検調書'!$BF$12:$BF$5000,$T$7)&gt;=1,$T$7,IF(COUNTIFS('(6)定期点検調書'!$B$12:$B$5000,AV$89,'(6)定期点検調書'!$AH$12:$AH$5000,$C94,'(6)定期点検調書'!$BF$12:$BF$5000,$S$7)&gt;=1,$S$7,""))))))</f>
        <v/>
      </c>
      <c r="AW94" s="465" t="str">
        <f>IF(AW$89="","",IF(COUNTIFS('(6)定期点検調書'!$B$12:$B$5000,AW$89,'(6)定期点検調書'!$AH$12:$AH$5000,$C94,'(6)定期点検調書'!$BF$12:$BF$5000,$W$7)&gt;=1,$W$7,IF(COUNTIFS('(6)定期点検調書'!$B$12:$B$5000,AW$89,'(6)定期点検調書'!$AH$12:$AH$5000,$C94,'(6)定期点検調書'!$BF$12:$BF$5000,$V$7)&gt;=1,$V$7,IF(COUNTIFS('(6)定期点検調書'!$B$12:$B$5000,AW$89,'(6)定期点検調書'!$AH$12:$AH$5000,$C94,'(6)定期点検調書'!$BF$12:$BF$5000,$U$7)&gt;=1,$U$7,IF(COUNTIFS('(6)定期点検調書'!$B$12:$B$5000,AW$89,'(6)定期点検調書'!$AH$12:$AH$5000,$C94,'(6)定期点検調書'!$BF$12:$BF$5000,$T$7)&gt;=1,$T$7,IF(COUNTIFS('(6)定期点検調書'!$B$12:$B$5000,AW$89,'(6)定期点検調書'!$AH$12:$AH$5000,$C94,'(6)定期点検調書'!$BF$12:$BF$5000,$S$7)&gt;=1,$S$7,""))))))</f>
        <v/>
      </c>
      <c r="AX94" s="465" t="str">
        <f>IF(AX$89="","",IF(COUNTIFS('(6)定期点検調書'!$B$12:$B$5000,AX$89,'(6)定期点検調書'!$AH$12:$AH$5000,$C94,'(6)定期点検調書'!$BF$12:$BF$5000,$W$7)&gt;=1,$W$7,IF(COUNTIFS('(6)定期点検調書'!$B$12:$B$5000,AX$89,'(6)定期点検調書'!$AH$12:$AH$5000,$C94,'(6)定期点検調書'!$BF$12:$BF$5000,$V$7)&gt;=1,$V$7,IF(COUNTIFS('(6)定期点検調書'!$B$12:$B$5000,AX$89,'(6)定期点検調書'!$AH$12:$AH$5000,$C94,'(6)定期点検調書'!$BF$12:$BF$5000,$U$7)&gt;=1,$U$7,IF(COUNTIFS('(6)定期点検調書'!$B$12:$B$5000,AX$89,'(6)定期点検調書'!$AH$12:$AH$5000,$C94,'(6)定期点検調書'!$BF$12:$BF$5000,$T$7)&gt;=1,$T$7,IF(COUNTIFS('(6)定期点検調書'!$B$12:$B$5000,AX$89,'(6)定期点検調書'!$AH$12:$AH$5000,$C94,'(6)定期点検調書'!$BF$12:$BF$5000,$S$7)&gt;=1,$S$7,""))))))</f>
        <v/>
      </c>
      <c r="AY94" s="465" t="str">
        <f>IF(AY$89="","",IF(COUNTIFS('(6)定期点検調書'!$B$12:$B$5000,AY$89,'(6)定期点検調書'!$AH$12:$AH$5000,$C94,'(6)定期点検調書'!$BF$12:$BF$5000,$W$7)&gt;=1,$W$7,IF(COUNTIFS('(6)定期点検調書'!$B$12:$B$5000,AY$89,'(6)定期点検調書'!$AH$12:$AH$5000,$C94,'(6)定期点検調書'!$BF$12:$BF$5000,$V$7)&gt;=1,$V$7,IF(COUNTIFS('(6)定期点検調書'!$B$12:$B$5000,AY$89,'(6)定期点検調書'!$AH$12:$AH$5000,$C94,'(6)定期点検調書'!$BF$12:$BF$5000,$U$7)&gt;=1,$U$7,IF(COUNTIFS('(6)定期点検調書'!$B$12:$B$5000,AY$89,'(6)定期点検調書'!$AH$12:$AH$5000,$C94,'(6)定期点検調書'!$BF$12:$BF$5000,$T$7)&gt;=1,$T$7,IF(COUNTIFS('(6)定期点検調書'!$B$12:$B$5000,AY$89,'(6)定期点検調書'!$AH$12:$AH$5000,$C94,'(6)定期点検調書'!$BF$12:$BF$5000,$S$7)&gt;=1,$S$7,""))))))</f>
        <v/>
      </c>
      <c r="AZ94" s="465" t="str">
        <f>IF(AZ$89="","",IF(COUNTIFS('(6)定期点検調書'!$B$12:$B$5000,AZ$89,'(6)定期点検調書'!$AH$12:$AH$5000,$C94,'(6)定期点検調書'!$BF$12:$BF$5000,$W$7)&gt;=1,$W$7,IF(COUNTIFS('(6)定期点検調書'!$B$12:$B$5000,AZ$89,'(6)定期点検調書'!$AH$12:$AH$5000,$C94,'(6)定期点検調書'!$BF$12:$BF$5000,$V$7)&gt;=1,$V$7,IF(COUNTIFS('(6)定期点検調書'!$B$12:$B$5000,AZ$89,'(6)定期点検調書'!$AH$12:$AH$5000,$C94,'(6)定期点検調書'!$BF$12:$BF$5000,$U$7)&gt;=1,$U$7,IF(COUNTIFS('(6)定期点検調書'!$B$12:$B$5000,AZ$89,'(6)定期点検調書'!$AH$12:$AH$5000,$C94,'(6)定期点検調書'!$BF$12:$BF$5000,$T$7)&gt;=1,$T$7,IF(COUNTIFS('(6)定期点検調書'!$B$12:$B$5000,AZ$89,'(6)定期点検調書'!$AH$12:$AH$5000,$C94,'(6)定期点検調書'!$BF$12:$BF$5000,$S$7)&gt;=1,$S$7,""))))))</f>
        <v/>
      </c>
      <c r="BA94" s="466" t="str">
        <f>IF(BA$89="","",IF(COUNTIFS('(6)定期点検調書'!$B$12:$B$5000,BA$89,'(6)定期点検調書'!$AH$12:$AH$5000,$C94,'(6)定期点検調書'!$BF$12:$BF$5000,$W$7)&gt;=1,$W$7,IF(COUNTIFS('(6)定期点検調書'!$B$12:$B$5000,BA$89,'(6)定期点検調書'!$AH$12:$AH$5000,$C94,'(6)定期点検調書'!$BF$12:$BF$5000,$V$7)&gt;=1,$V$7,IF(COUNTIFS('(6)定期点検調書'!$B$12:$B$5000,BA$89,'(6)定期点検調書'!$AH$12:$AH$5000,$C94,'(6)定期点検調書'!$BF$12:$BF$5000,$U$7)&gt;=1,$U$7,IF(COUNTIFS('(6)定期点検調書'!$B$12:$B$5000,BA$89,'(6)定期点検調書'!$AH$12:$AH$5000,$C94,'(6)定期点検調書'!$BF$12:$BF$5000,$T$7)&gt;=1,$T$7,IF(COUNTIFS('(6)定期点検調書'!$B$12:$B$5000,BA$89,'(6)定期点検調書'!$AH$12:$AH$5000,$C94,'(6)定期点検調書'!$BF$12:$BF$5000,$S$7)&gt;=1,$S$7,""))))))</f>
        <v/>
      </c>
    </row>
    <row r="95" spans="2:55" ht="18.75" customHeight="1" x14ac:dyDescent="0.2">
      <c r="B95" s="1949"/>
      <c r="C95" s="1844" t="str">
        <f>ﾃﾞｰﾀ一覧!$U$23</f>
        <v>鋼材露出</v>
      </c>
      <c r="D95" s="1845"/>
      <c r="E95" s="1845"/>
      <c r="F95" s="1845"/>
      <c r="G95" s="1846"/>
      <c r="H95" s="467" t="str">
        <f>IF(H$89="","",IF(COUNTIFS('(6)定期点検調書'!$B$12:$B$5000,H$89,'(6)定期点検調書'!$AH$12:$AH$5000,$C95,'(6)定期点検調書'!$BF$12:$BF$5000,$W$7)&gt;=1,$W$7,IF(COUNTIFS('(6)定期点検調書'!$B$12:$B$5000,H$89,'(6)定期点検調書'!$AH$12:$AH$5000,$C95,'(6)定期点検調書'!$BF$12:$BF$5000,$V$7)&gt;=1,$V$7,IF(COUNTIFS('(6)定期点検調書'!$B$12:$B$5000,H$89,'(6)定期点検調書'!$AH$12:$AH$5000,$C95,'(6)定期点検調書'!$BF$12:$BF$5000,$U$7)&gt;=1,$U$7,IF(COUNTIFS('(6)定期点検調書'!$B$12:$B$5000,H$89,'(6)定期点検調書'!$AH$12:$AH$5000,$C95,'(6)定期点検調書'!$BF$12:$BF$5000,$T$7)&gt;=1,$T$7,IF(COUNTIFS('(6)定期点検調書'!$B$12:$B$5000,H$89,'(6)定期点検調書'!$AH$12:$AH$5000,$C95,'(6)定期点検調書'!$BF$12:$BF$5000,$S$7)&gt;=1,$S$7,""))))))</f>
        <v/>
      </c>
      <c r="I95" s="465" t="str">
        <f>IF(I$89="","",IF(COUNTIFS('(6)定期点検調書'!$B$12:$B$5000,I$89,'(6)定期点検調書'!$AH$12:$AH$5000,$C95,'(6)定期点検調書'!$BF$12:$BF$5000,$W$7)&gt;=1,$W$7,IF(COUNTIFS('(6)定期点検調書'!$B$12:$B$5000,I$89,'(6)定期点検調書'!$AH$12:$AH$5000,$C95,'(6)定期点検調書'!$BF$12:$BF$5000,$V$7)&gt;=1,$V$7,IF(COUNTIFS('(6)定期点検調書'!$B$12:$B$5000,I$89,'(6)定期点検調書'!$AH$12:$AH$5000,$C95,'(6)定期点検調書'!$BF$12:$BF$5000,$U$7)&gt;=1,$U$7,IF(COUNTIFS('(6)定期点検調書'!$B$12:$B$5000,I$89,'(6)定期点検調書'!$AH$12:$AH$5000,$C95,'(6)定期点検調書'!$BF$12:$BF$5000,$T$7)&gt;=1,$T$7,IF(COUNTIFS('(6)定期点検調書'!$B$12:$B$5000,I$89,'(6)定期点検調書'!$AH$12:$AH$5000,$C95,'(6)定期点検調書'!$BF$12:$BF$5000,$S$7)&gt;=1,$S$7,""))))))</f>
        <v/>
      </c>
      <c r="J95" s="465" t="str">
        <f>IF(J$89="","",IF(COUNTIFS('(6)定期点検調書'!$B$12:$B$5000,J$89,'(6)定期点検調書'!$AH$12:$AH$5000,$C95,'(6)定期点検調書'!$BF$12:$BF$5000,$W$7)&gt;=1,$W$7,IF(COUNTIFS('(6)定期点検調書'!$B$12:$B$5000,J$89,'(6)定期点検調書'!$AH$12:$AH$5000,$C95,'(6)定期点検調書'!$BF$12:$BF$5000,$V$7)&gt;=1,$V$7,IF(COUNTIFS('(6)定期点検調書'!$B$12:$B$5000,J$89,'(6)定期点検調書'!$AH$12:$AH$5000,$C95,'(6)定期点検調書'!$BF$12:$BF$5000,$U$7)&gt;=1,$U$7,IF(COUNTIFS('(6)定期点検調書'!$B$12:$B$5000,J$89,'(6)定期点検調書'!$AH$12:$AH$5000,$C95,'(6)定期点検調書'!$BF$12:$BF$5000,$T$7)&gt;=1,$T$7,IF(COUNTIFS('(6)定期点検調書'!$B$12:$B$5000,J$89,'(6)定期点検調書'!$AH$12:$AH$5000,$C95,'(6)定期点検調書'!$BF$12:$BF$5000,$S$7)&gt;=1,$S$7,""))))))</f>
        <v/>
      </c>
      <c r="K95" s="465" t="str">
        <f>IF(K$89="","",IF(COUNTIFS('(6)定期点検調書'!$B$12:$B$5000,K$89,'(6)定期点検調書'!$AH$12:$AH$5000,$C95,'(6)定期点検調書'!$BF$12:$BF$5000,$W$7)&gt;=1,$W$7,IF(COUNTIFS('(6)定期点検調書'!$B$12:$B$5000,K$89,'(6)定期点検調書'!$AH$12:$AH$5000,$C95,'(6)定期点検調書'!$BF$12:$BF$5000,$V$7)&gt;=1,$V$7,IF(COUNTIFS('(6)定期点検調書'!$B$12:$B$5000,K$89,'(6)定期点検調書'!$AH$12:$AH$5000,$C95,'(6)定期点検調書'!$BF$12:$BF$5000,$U$7)&gt;=1,$U$7,IF(COUNTIFS('(6)定期点検調書'!$B$12:$B$5000,K$89,'(6)定期点検調書'!$AH$12:$AH$5000,$C95,'(6)定期点検調書'!$BF$12:$BF$5000,$T$7)&gt;=1,$T$7,IF(COUNTIFS('(6)定期点検調書'!$B$12:$B$5000,K$89,'(6)定期点検調書'!$AH$12:$AH$5000,$C95,'(6)定期点検調書'!$BF$12:$BF$5000,$S$7)&gt;=1,$S$7,""))))))</f>
        <v/>
      </c>
      <c r="L95" s="465" t="str">
        <f>IF(L$89="","",IF(COUNTIFS('(6)定期点検調書'!$B$12:$B$5000,L$89,'(6)定期点検調書'!$AH$12:$AH$5000,$C95,'(6)定期点検調書'!$BF$12:$BF$5000,$W$7)&gt;=1,$W$7,IF(COUNTIFS('(6)定期点検調書'!$B$12:$B$5000,L$89,'(6)定期点検調書'!$AH$12:$AH$5000,$C95,'(6)定期点検調書'!$BF$12:$BF$5000,$V$7)&gt;=1,$V$7,IF(COUNTIFS('(6)定期点検調書'!$B$12:$B$5000,L$89,'(6)定期点検調書'!$AH$12:$AH$5000,$C95,'(6)定期点検調書'!$BF$12:$BF$5000,$U$7)&gt;=1,$U$7,IF(COUNTIFS('(6)定期点検調書'!$B$12:$B$5000,L$89,'(6)定期点検調書'!$AH$12:$AH$5000,$C95,'(6)定期点検調書'!$BF$12:$BF$5000,$T$7)&gt;=1,$T$7,IF(COUNTIFS('(6)定期点検調書'!$B$12:$B$5000,L$89,'(6)定期点検調書'!$AH$12:$AH$5000,$C95,'(6)定期点検調書'!$BF$12:$BF$5000,$S$7)&gt;=1,$S$7,""))))))</f>
        <v/>
      </c>
      <c r="M95" s="465" t="str">
        <f>IF(M$89="","",IF(COUNTIFS('(6)定期点検調書'!$B$12:$B$5000,M$89,'(6)定期点検調書'!$AH$12:$AH$5000,$C95,'(6)定期点検調書'!$BF$12:$BF$5000,$W$7)&gt;=1,$W$7,IF(COUNTIFS('(6)定期点検調書'!$B$12:$B$5000,M$89,'(6)定期点検調書'!$AH$12:$AH$5000,$C95,'(6)定期点検調書'!$BF$12:$BF$5000,$V$7)&gt;=1,$V$7,IF(COUNTIFS('(6)定期点検調書'!$B$12:$B$5000,M$89,'(6)定期点検調書'!$AH$12:$AH$5000,$C95,'(6)定期点検調書'!$BF$12:$BF$5000,$U$7)&gt;=1,$U$7,IF(COUNTIFS('(6)定期点検調書'!$B$12:$B$5000,M$89,'(6)定期点検調書'!$AH$12:$AH$5000,$C95,'(6)定期点検調書'!$BF$12:$BF$5000,$T$7)&gt;=1,$T$7,IF(COUNTIFS('(6)定期点検調書'!$B$12:$B$5000,M$89,'(6)定期点検調書'!$AH$12:$AH$5000,$C95,'(6)定期点検調書'!$BF$12:$BF$5000,$S$7)&gt;=1,$S$7,""))))))</f>
        <v/>
      </c>
      <c r="N95" s="465" t="str">
        <f>IF(N$89="","",IF(COUNTIFS('(6)定期点検調書'!$B$12:$B$5000,N$89,'(6)定期点検調書'!$AH$12:$AH$5000,$C95,'(6)定期点検調書'!$BF$12:$BF$5000,$W$7)&gt;=1,$W$7,IF(COUNTIFS('(6)定期点検調書'!$B$12:$B$5000,N$89,'(6)定期点検調書'!$AH$12:$AH$5000,$C95,'(6)定期点検調書'!$BF$12:$BF$5000,$V$7)&gt;=1,$V$7,IF(COUNTIFS('(6)定期点検調書'!$B$12:$B$5000,N$89,'(6)定期点検調書'!$AH$12:$AH$5000,$C95,'(6)定期点検調書'!$BF$12:$BF$5000,$U$7)&gt;=1,$U$7,IF(COUNTIFS('(6)定期点検調書'!$B$12:$B$5000,N$89,'(6)定期点検調書'!$AH$12:$AH$5000,$C95,'(6)定期点検調書'!$BF$12:$BF$5000,$T$7)&gt;=1,$T$7,IF(COUNTIFS('(6)定期点検調書'!$B$12:$B$5000,N$89,'(6)定期点検調書'!$AH$12:$AH$5000,$C95,'(6)定期点検調書'!$BF$12:$BF$5000,$S$7)&gt;=1,$S$7,""))))))</f>
        <v/>
      </c>
      <c r="O95" s="465" t="str">
        <f>IF(O$89="","",IF(COUNTIFS('(6)定期点検調書'!$B$12:$B$5000,O$89,'(6)定期点検調書'!$AH$12:$AH$5000,$C95,'(6)定期点検調書'!$BF$12:$BF$5000,$W$7)&gt;=1,$W$7,IF(COUNTIFS('(6)定期点検調書'!$B$12:$B$5000,O$89,'(6)定期点検調書'!$AH$12:$AH$5000,$C95,'(6)定期点検調書'!$BF$12:$BF$5000,$V$7)&gt;=1,$V$7,IF(COUNTIFS('(6)定期点検調書'!$B$12:$B$5000,O$89,'(6)定期点検調書'!$AH$12:$AH$5000,$C95,'(6)定期点検調書'!$BF$12:$BF$5000,$U$7)&gt;=1,$U$7,IF(COUNTIFS('(6)定期点検調書'!$B$12:$B$5000,O$89,'(6)定期点検調書'!$AH$12:$AH$5000,$C95,'(6)定期点検調書'!$BF$12:$BF$5000,$T$7)&gt;=1,$T$7,IF(COUNTIFS('(6)定期点検調書'!$B$12:$B$5000,O$89,'(6)定期点検調書'!$AH$12:$AH$5000,$C95,'(6)定期点検調書'!$BF$12:$BF$5000,$S$7)&gt;=1,$S$7,""))))))</f>
        <v/>
      </c>
      <c r="P95" s="465" t="str">
        <f>IF(P$89="","",IF(COUNTIFS('(6)定期点検調書'!$B$12:$B$5000,P$89,'(6)定期点検調書'!$AH$12:$AH$5000,$C95,'(6)定期点検調書'!$BF$12:$BF$5000,$W$7)&gt;=1,$W$7,IF(COUNTIFS('(6)定期点検調書'!$B$12:$B$5000,P$89,'(6)定期点検調書'!$AH$12:$AH$5000,$C95,'(6)定期点検調書'!$BF$12:$BF$5000,$V$7)&gt;=1,$V$7,IF(COUNTIFS('(6)定期点検調書'!$B$12:$B$5000,P$89,'(6)定期点検調書'!$AH$12:$AH$5000,$C95,'(6)定期点検調書'!$BF$12:$BF$5000,$U$7)&gt;=1,$U$7,IF(COUNTIFS('(6)定期点検調書'!$B$12:$B$5000,P$89,'(6)定期点検調書'!$AH$12:$AH$5000,$C95,'(6)定期点検調書'!$BF$12:$BF$5000,$T$7)&gt;=1,$T$7,IF(COUNTIFS('(6)定期点検調書'!$B$12:$B$5000,P$89,'(6)定期点検調書'!$AH$12:$AH$5000,$C95,'(6)定期点検調書'!$BF$12:$BF$5000,$S$7)&gt;=1,$S$7,""))))))</f>
        <v/>
      </c>
      <c r="Q95" s="465" t="str">
        <f>IF(Q$89="","",IF(COUNTIFS('(6)定期点検調書'!$B$12:$B$5000,Q$89,'(6)定期点検調書'!$AH$12:$AH$5000,$C95,'(6)定期点検調書'!$BF$12:$BF$5000,$W$7)&gt;=1,$W$7,IF(COUNTIFS('(6)定期点検調書'!$B$12:$B$5000,Q$89,'(6)定期点検調書'!$AH$12:$AH$5000,$C95,'(6)定期点検調書'!$BF$12:$BF$5000,$V$7)&gt;=1,$V$7,IF(COUNTIFS('(6)定期点検調書'!$B$12:$B$5000,Q$89,'(6)定期点検調書'!$AH$12:$AH$5000,$C95,'(6)定期点検調書'!$BF$12:$BF$5000,$U$7)&gt;=1,$U$7,IF(COUNTIFS('(6)定期点検調書'!$B$12:$B$5000,Q$89,'(6)定期点検調書'!$AH$12:$AH$5000,$C95,'(6)定期点検調書'!$BF$12:$BF$5000,$T$7)&gt;=1,$T$7,IF(COUNTIFS('(6)定期点検調書'!$B$12:$B$5000,Q$89,'(6)定期点検調書'!$AH$12:$AH$5000,$C95,'(6)定期点検調書'!$BF$12:$BF$5000,$S$7)&gt;=1,$S$7,""))))))</f>
        <v/>
      </c>
      <c r="R95" s="465" t="str">
        <f>IF(R$89="","",IF(COUNTIFS('(6)定期点検調書'!$B$12:$B$5000,R$89,'(6)定期点検調書'!$AH$12:$AH$5000,$C95,'(6)定期点検調書'!$BF$12:$BF$5000,$W$7)&gt;=1,$W$7,IF(COUNTIFS('(6)定期点検調書'!$B$12:$B$5000,R$89,'(6)定期点検調書'!$AH$12:$AH$5000,$C95,'(6)定期点検調書'!$BF$12:$BF$5000,$V$7)&gt;=1,$V$7,IF(COUNTIFS('(6)定期点検調書'!$B$12:$B$5000,R$89,'(6)定期点検調書'!$AH$12:$AH$5000,$C95,'(6)定期点検調書'!$BF$12:$BF$5000,$U$7)&gt;=1,$U$7,IF(COUNTIFS('(6)定期点検調書'!$B$12:$B$5000,R$89,'(6)定期点検調書'!$AH$12:$AH$5000,$C95,'(6)定期点検調書'!$BF$12:$BF$5000,$T$7)&gt;=1,$T$7,IF(COUNTIFS('(6)定期点検調書'!$B$12:$B$5000,R$89,'(6)定期点検調書'!$AH$12:$AH$5000,$C95,'(6)定期点検調書'!$BF$12:$BF$5000,$S$7)&gt;=1,$S$7,""))))))</f>
        <v/>
      </c>
      <c r="S95" s="465" t="str">
        <f>IF(S$89="","",IF(COUNTIFS('(6)定期点検調書'!$B$12:$B$5000,S$89,'(6)定期点検調書'!$AH$12:$AH$5000,$C95,'(6)定期点検調書'!$BF$12:$BF$5000,$W$7)&gt;=1,$W$7,IF(COUNTIFS('(6)定期点検調書'!$B$12:$B$5000,S$89,'(6)定期点検調書'!$AH$12:$AH$5000,$C95,'(6)定期点検調書'!$BF$12:$BF$5000,$V$7)&gt;=1,$V$7,IF(COUNTIFS('(6)定期点検調書'!$B$12:$B$5000,S$89,'(6)定期点検調書'!$AH$12:$AH$5000,$C95,'(6)定期点検調書'!$BF$12:$BF$5000,$U$7)&gt;=1,$U$7,IF(COUNTIFS('(6)定期点検調書'!$B$12:$B$5000,S$89,'(6)定期点検調書'!$AH$12:$AH$5000,$C95,'(6)定期点検調書'!$BF$12:$BF$5000,$T$7)&gt;=1,$T$7,IF(COUNTIFS('(6)定期点検調書'!$B$12:$B$5000,S$89,'(6)定期点検調書'!$AH$12:$AH$5000,$C95,'(6)定期点検調書'!$BF$12:$BF$5000,$S$7)&gt;=1,$S$7,""))))))</f>
        <v/>
      </c>
      <c r="T95" s="465" t="str">
        <f>IF(T$89="","",IF(COUNTIFS('(6)定期点検調書'!$B$12:$B$5000,T$89,'(6)定期点検調書'!$AH$12:$AH$5000,$C95,'(6)定期点検調書'!$BF$12:$BF$5000,$W$7)&gt;=1,$W$7,IF(COUNTIFS('(6)定期点検調書'!$B$12:$B$5000,T$89,'(6)定期点検調書'!$AH$12:$AH$5000,$C95,'(6)定期点検調書'!$BF$12:$BF$5000,$V$7)&gt;=1,$V$7,IF(COUNTIFS('(6)定期点検調書'!$B$12:$B$5000,T$89,'(6)定期点検調書'!$AH$12:$AH$5000,$C95,'(6)定期点検調書'!$BF$12:$BF$5000,$U$7)&gt;=1,$U$7,IF(COUNTIFS('(6)定期点検調書'!$B$12:$B$5000,T$89,'(6)定期点検調書'!$AH$12:$AH$5000,$C95,'(6)定期点検調書'!$BF$12:$BF$5000,$T$7)&gt;=1,$T$7,IF(COUNTIFS('(6)定期点検調書'!$B$12:$B$5000,T$89,'(6)定期点検調書'!$AH$12:$AH$5000,$C95,'(6)定期点検調書'!$BF$12:$BF$5000,$S$7)&gt;=1,$S$7,""))))))</f>
        <v/>
      </c>
      <c r="U95" s="465" t="str">
        <f>IF(U$89="","",IF(COUNTIFS('(6)定期点検調書'!$B$12:$B$5000,U$89,'(6)定期点検調書'!$AH$12:$AH$5000,$C95,'(6)定期点検調書'!$BF$12:$BF$5000,$W$7)&gt;=1,$W$7,IF(COUNTIFS('(6)定期点検調書'!$B$12:$B$5000,U$89,'(6)定期点検調書'!$AH$12:$AH$5000,$C95,'(6)定期点検調書'!$BF$12:$BF$5000,$V$7)&gt;=1,$V$7,IF(COUNTIFS('(6)定期点検調書'!$B$12:$B$5000,U$89,'(6)定期点検調書'!$AH$12:$AH$5000,$C95,'(6)定期点検調書'!$BF$12:$BF$5000,$U$7)&gt;=1,$U$7,IF(COUNTIFS('(6)定期点検調書'!$B$12:$B$5000,U$89,'(6)定期点検調書'!$AH$12:$AH$5000,$C95,'(6)定期点検調書'!$BF$12:$BF$5000,$T$7)&gt;=1,$T$7,IF(COUNTIFS('(6)定期点検調書'!$B$12:$B$5000,U$89,'(6)定期点検調書'!$AH$12:$AH$5000,$C95,'(6)定期点検調書'!$BF$12:$BF$5000,$S$7)&gt;=1,$S$7,""))))))</f>
        <v/>
      </c>
      <c r="V95" s="465" t="str">
        <f>IF(V$89="","",IF(COUNTIFS('(6)定期点検調書'!$B$12:$B$5000,V$89,'(6)定期点検調書'!$AH$12:$AH$5000,$C95,'(6)定期点検調書'!$BF$12:$BF$5000,$W$7)&gt;=1,$W$7,IF(COUNTIFS('(6)定期点検調書'!$B$12:$B$5000,V$89,'(6)定期点検調書'!$AH$12:$AH$5000,$C95,'(6)定期点検調書'!$BF$12:$BF$5000,$V$7)&gt;=1,$V$7,IF(COUNTIFS('(6)定期点検調書'!$B$12:$B$5000,V$89,'(6)定期点検調書'!$AH$12:$AH$5000,$C95,'(6)定期点検調書'!$BF$12:$BF$5000,$U$7)&gt;=1,$U$7,IF(COUNTIFS('(6)定期点検調書'!$B$12:$B$5000,V$89,'(6)定期点検調書'!$AH$12:$AH$5000,$C95,'(6)定期点検調書'!$BF$12:$BF$5000,$T$7)&gt;=1,$T$7,IF(COUNTIFS('(6)定期点検調書'!$B$12:$B$5000,V$89,'(6)定期点検調書'!$AH$12:$AH$5000,$C95,'(6)定期点検調書'!$BF$12:$BF$5000,$S$7)&gt;=1,$S$7,""))))))</f>
        <v/>
      </c>
      <c r="W95" s="465" t="str">
        <f>IF(W$89="","",IF(COUNTIFS('(6)定期点検調書'!$B$12:$B$5000,W$89,'(6)定期点検調書'!$AH$12:$AH$5000,$C95,'(6)定期点検調書'!$BF$12:$BF$5000,$W$7)&gt;=1,$W$7,IF(COUNTIFS('(6)定期点検調書'!$B$12:$B$5000,W$89,'(6)定期点検調書'!$AH$12:$AH$5000,$C95,'(6)定期点検調書'!$BF$12:$BF$5000,$V$7)&gt;=1,$V$7,IF(COUNTIFS('(6)定期点検調書'!$B$12:$B$5000,W$89,'(6)定期点検調書'!$AH$12:$AH$5000,$C95,'(6)定期点検調書'!$BF$12:$BF$5000,$U$7)&gt;=1,$U$7,IF(COUNTIFS('(6)定期点検調書'!$B$12:$B$5000,W$89,'(6)定期点検調書'!$AH$12:$AH$5000,$C95,'(6)定期点検調書'!$BF$12:$BF$5000,$T$7)&gt;=1,$T$7,IF(COUNTIFS('(6)定期点検調書'!$B$12:$B$5000,W$89,'(6)定期点検調書'!$AH$12:$AH$5000,$C95,'(6)定期点検調書'!$BF$12:$BF$5000,$S$7)&gt;=1,$S$7,""))))))</f>
        <v/>
      </c>
      <c r="X95" s="465" t="str">
        <f>IF(X$89="","",IF(COUNTIFS('(6)定期点検調書'!$B$12:$B$5000,X$89,'(6)定期点検調書'!$AH$12:$AH$5000,$C95,'(6)定期点検調書'!$BF$12:$BF$5000,$W$7)&gt;=1,$W$7,IF(COUNTIFS('(6)定期点検調書'!$B$12:$B$5000,X$89,'(6)定期点検調書'!$AH$12:$AH$5000,$C95,'(6)定期点検調書'!$BF$12:$BF$5000,$V$7)&gt;=1,$V$7,IF(COUNTIFS('(6)定期点検調書'!$B$12:$B$5000,X$89,'(6)定期点検調書'!$AH$12:$AH$5000,$C95,'(6)定期点検調書'!$BF$12:$BF$5000,$U$7)&gt;=1,$U$7,IF(COUNTIFS('(6)定期点検調書'!$B$12:$B$5000,X$89,'(6)定期点検調書'!$AH$12:$AH$5000,$C95,'(6)定期点検調書'!$BF$12:$BF$5000,$T$7)&gt;=1,$T$7,IF(COUNTIFS('(6)定期点検調書'!$B$12:$B$5000,X$89,'(6)定期点検調書'!$AH$12:$AH$5000,$C95,'(6)定期点検調書'!$BF$12:$BF$5000,$S$7)&gt;=1,$S$7,""))))))</f>
        <v/>
      </c>
      <c r="Y95" s="465" t="str">
        <f>IF(Y$89="","",IF(COUNTIFS('(6)定期点検調書'!$B$12:$B$5000,Y$89,'(6)定期点検調書'!$AH$12:$AH$5000,$C95,'(6)定期点検調書'!$BF$12:$BF$5000,$W$7)&gt;=1,$W$7,IF(COUNTIFS('(6)定期点検調書'!$B$12:$B$5000,Y$89,'(6)定期点検調書'!$AH$12:$AH$5000,$C95,'(6)定期点検調書'!$BF$12:$BF$5000,$V$7)&gt;=1,$V$7,IF(COUNTIFS('(6)定期点検調書'!$B$12:$B$5000,Y$89,'(6)定期点検調書'!$AH$12:$AH$5000,$C95,'(6)定期点検調書'!$BF$12:$BF$5000,$U$7)&gt;=1,$U$7,IF(COUNTIFS('(6)定期点検調書'!$B$12:$B$5000,Y$89,'(6)定期点検調書'!$AH$12:$AH$5000,$C95,'(6)定期点検調書'!$BF$12:$BF$5000,$T$7)&gt;=1,$T$7,IF(COUNTIFS('(6)定期点検調書'!$B$12:$B$5000,Y$89,'(6)定期点検調書'!$AH$12:$AH$5000,$C95,'(6)定期点検調書'!$BF$12:$BF$5000,$S$7)&gt;=1,$S$7,""))))))</f>
        <v/>
      </c>
      <c r="Z95" s="465" t="str">
        <f>IF(Z$89="","",IF(COUNTIFS('(6)定期点検調書'!$B$12:$B$5000,Z$89,'(6)定期点検調書'!$AH$12:$AH$5000,$C95,'(6)定期点検調書'!$BF$12:$BF$5000,$W$7)&gt;=1,$W$7,IF(COUNTIFS('(6)定期点検調書'!$B$12:$B$5000,Z$89,'(6)定期点検調書'!$AH$12:$AH$5000,$C95,'(6)定期点検調書'!$BF$12:$BF$5000,$V$7)&gt;=1,$V$7,IF(COUNTIFS('(6)定期点検調書'!$B$12:$B$5000,Z$89,'(6)定期点検調書'!$AH$12:$AH$5000,$C95,'(6)定期点検調書'!$BF$12:$BF$5000,$U$7)&gt;=1,$U$7,IF(COUNTIFS('(6)定期点検調書'!$B$12:$B$5000,Z$89,'(6)定期点検調書'!$AH$12:$AH$5000,$C95,'(6)定期点検調書'!$BF$12:$BF$5000,$T$7)&gt;=1,$T$7,IF(COUNTIFS('(6)定期点検調書'!$B$12:$B$5000,Z$89,'(6)定期点検調書'!$AH$12:$AH$5000,$C95,'(6)定期点検調書'!$BF$12:$BF$5000,$S$7)&gt;=1,$S$7,""))))))</f>
        <v/>
      </c>
      <c r="AA95" s="465" t="str">
        <f>IF(AA$89="","",IF(COUNTIFS('(6)定期点検調書'!$B$12:$B$5000,AA$89,'(6)定期点検調書'!$AH$12:$AH$5000,$C95,'(6)定期点検調書'!$BF$12:$BF$5000,$W$7)&gt;=1,$W$7,IF(COUNTIFS('(6)定期点検調書'!$B$12:$B$5000,AA$89,'(6)定期点検調書'!$AH$12:$AH$5000,$C95,'(6)定期点検調書'!$BF$12:$BF$5000,$V$7)&gt;=1,$V$7,IF(COUNTIFS('(6)定期点検調書'!$B$12:$B$5000,AA$89,'(6)定期点検調書'!$AH$12:$AH$5000,$C95,'(6)定期点検調書'!$BF$12:$BF$5000,$U$7)&gt;=1,$U$7,IF(COUNTIFS('(6)定期点検調書'!$B$12:$B$5000,AA$89,'(6)定期点検調書'!$AH$12:$AH$5000,$C95,'(6)定期点検調書'!$BF$12:$BF$5000,$T$7)&gt;=1,$T$7,IF(COUNTIFS('(6)定期点検調書'!$B$12:$B$5000,AA$89,'(6)定期点検調書'!$AH$12:$AH$5000,$C95,'(6)定期点検調書'!$BF$12:$BF$5000,$S$7)&gt;=1,$S$7,""))))))</f>
        <v/>
      </c>
      <c r="AB95" s="465" t="str">
        <f>IF(AB$89="","",IF(COUNTIFS('(6)定期点検調書'!$B$12:$B$5000,AB$89,'(6)定期点検調書'!$AH$12:$AH$5000,$C95,'(6)定期点検調書'!$BF$12:$BF$5000,$W$7)&gt;=1,$W$7,IF(COUNTIFS('(6)定期点検調書'!$B$12:$B$5000,AB$89,'(6)定期点検調書'!$AH$12:$AH$5000,$C95,'(6)定期点検調書'!$BF$12:$BF$5000,$V$7)&gt;=1,$V$7,IF(COUNTIFS('(6)定期点検調書'!$B$12:$B$5000,AB$89,'(6)定期点検調書'!$AH$12:$AH$5000,$C95,'(6)定期点検調書'!$BF$12:$BF$5000,$U$7)&gt;=1,$U$7,IF(COUNTIFS('(6)定期点検調書'!$B$12:$B$5000,AB$89,'(6)定期点検調書'!$AH$12:$AH$5000,$C95,'(6)定期点検調書'!$BF$12:$BF$5000,$T$7)&gt;=1,$T$7,IF(COUNTIFS('(6)定期点検調書'!$B$12:$B$5000,AB$89,'(6)定期点検調書'!$AH$12:$AH$5000,$C95,'(6)定期点検調書'!$BF$12:$BF$5000,$S$7)&gt;=1,$S$7,""))))))</f>
        <v/>
      </c>
      <c r="AC95" s="465" t="str">
        <f>IF(AC$89="","",IF(COUNTIFS('(6)定期点検調書'!$B$12:$B$5000,AC$89,'(6)定期点検調書'!$AH$12:$AH$5000,$C95,'(6)定期点検調書'!$BF$12:$BF$5000,$W$7)&gt;=1,$W$7,IF(COUNTIFS('(6)定期点検調書'!$B$12:$B$5000,AC$89,'(6)定期点検調書'!$AH$12:$AH$5000,$C95,'(6)定期点検調書'!$BF$12:$BF$5000,$V$7)&gt;=1,$V$7,IF(COUNTIFS('(6)定期点検調書'!$B$12:$B$5000,AC$89,'(6)定期点検調書'!$AH$12:$AH$5000,$C95,'(6)定期点検調書'!$BF$12:$BF$5000,$U$7)&gt;=1,$U$7,IF(COUNTIFS('(6)定期点検調書'!$B$12:$B$5000,AC$89,'(6)定期点検調書'!$AH$12:$AH$5000,$C95,'(6)定期点検調書'!$BF$12:$BF$5000,$T$7)&gt;=1,$T$7,IF(COUNTIFS('(6)定期点検調書'!$B$12:$B$5000,AC$89,'(6)定期点検調書'!$AH$12:$AH$5000,$C95,'(6)定期点検調書'!$BF$12:$BF$5000,$S$7)&gt;=1,$S$7,""))))))</f>
        <v/>
      </c>
      <c r="AD95" s="465" t="str">
        <f>IF(AD$89="","",IF(COUNTIFS('(6)定期点検調書'!$B$12:$B$5000,AD$89,'(6)定期点検調書'!$AH$12:$AH$5000,$C95,'(6)定期点検調書'!$BF$12:$BF$5000,$W$7)&gt;=1,$W$7,IF(COUNTIFS('(6)定期点検調書'!$B$12:$B$5000,AD$89,'(6)定期点検調書'!$AH$12:$AH$5000,$C95,'(6)定期点検調書'!$BF$12:$BF$5000,$V$7)&gt;=1,$V$7,IF(COUNTIFS('(6)定期点検調書'!$B$12:$B$5000,AD$89,'(6)定期点検調書'!$AH$12:$AH$5000,$C95,'(6)定期点検調書'!$BF$12:$BF$5000,$U$7)&gt;=1,$U$7,IF(COUNTIFS('(6)定期点検調書'!$B$12:$B$5000,AD$89,'(6)定期点検調書'!$AH$12:$AH$5000,$C95,'(6)定期点検調書'!$BF$12:$BF$5000,$T$7)&gt;=1,$T$7,IF(COUNTIFS('(6)定期点検調書'!$B$12:$B$5000,AD$89,'(6)定期点検調書'!$AH$12:$AH$5000,$C95,'(6)定期点検調書'!$BF$12:$BF$5000,$S$7)&gt;=1,$S$7,""))))))</f>
        <v/>
      </c>
      <c r="AE95" s="465" t="str">
        <f>IF(AE$89="","",IF(COUNTIFS('(6)定期点検調書'!$B$12:$B$5000,AE$89,'(6)定期点検調書'!$AH$12:$AH$5000,$C95,'(6)定期点検調書'!$BF$12:$BF$5000,$W$7)&gt;=1,$W$7,IF(COUNTIFS('(6)定期点検調書'!$B$12:$B$5000,AE$89,'(6)定期点検調書'!$AH$12:$AH$5000,$C95,'(6)定期点検調書'!$BF$12:$BF$5000,$V$7)&gt;=1,$V$7,IF(COUNTIFS('(6)定期点検調書'!$B$12:$B$5000,AE$89,'(6)定期点検調書'!$AH$12:$AH$5000,$C95,'(6)定期点検調書'!$BF$12:$BF$5000,$U$7)&gt;=1,$U$7,IF(COUNTIFS('(6)定期点検調書'!$B$12:$B$5000,AE$89,'(6)定期点検調書'!$AH$12:$AH$5000,$C95,'(6)定期点検調書'!$BF$12:$BF$5000,$T$7)&gt;=1,$T$7,IF(COUNTIFS('(6)定期点検調書'!$B$12:$B$5000,AE$89,'(6)定期点検調書'!$AH$12:$AH$5000,$C95,'(6)定期点検調書'!$BF$12:$BF$5000,$S$7)&gt;=1,$S$7,""))))))</f>
        <v/>
      </c>
      <c r="AF95" s="465" t="str">
        <f>IF(AF$89="","",IF(COUNTIFS('(6)定期点検調書'!$B$12:$B$5000,AF$89,'(6)定期点検調書'!$AH$12:$AH$5000,$C95,'(6)定期点検調書'!$BF$12:$BF$5000,$W$7)&gt;=1,$W$7,IF(COUNTIFS('(6)定期点検調書'!$B$12:$B$5000,AF$89,'(6)定期点検調書'!$AH$12:$AH$5000,$C95,'(6)定期点検調書'!$BF$12:$BF$5000,$V$7)&gt;=1,$V$7,IF(COUNTIFS('(6)定期点検調書'!$B$12:$B$5000,AF$89,'(6)定期点検調書'!$AH$12:$AH$5000,$C95,'(6)定期点検調書'!$BF$12:$BF$5000,$U$7)&gt;=1,$U$7,IF(COUNTIFS('(6)定期点検調書'!$B$12:$B$5000,AF$89,'(6)定期点検調書'!$AH$12:$AH$5000,$C95,'(6)定期点検調書'!$BF$12:$BF$5000,$T$7)&gt;=1,$T$7,IF(COUNTIFS('(6)定期点検調書'!$B$12:$B$5000,AF$89,'(6)定期点検調書'!$AH$12:$AH$5000,$C95,'(6)定期点検調書'!$BF$12:$BF$5000,$S$7)&gt;=1,$S$7,""))))))</f>
        <v/>
      </c>
      <c r="AG95" s="465" t="str">
        <f>IF(AG$89="","",IF(COUNTIFS('(6)定期点検調書'!$B$12:$B$5000,AG$89,'(6)定期点検調書'!$AH$12:$AH$5000,$C95,'(6)定期点検調書'!$BF$12:$BF$5000,$W$7)&gt;=1,$W$7,IF(COUNTIFS('(6)定期点検調書'!$B$12:$B$5000,AG$89,'(6)定期点検調書'!$AH$12:$AH$5000,$C95,'(6)定期点検調書'!$BF$12:$BF$5000,$V$7)&gt;=1,$V$7,IF(COUNTIFS('(6)定期点検調書'!$B$12:$B$5000,AG$89,'(6)定期点検調書'!$AH$12:$AH$5000,$C95,'(6)定期点検調書'!$BF$12:$BF$5000,$U$7)&gt;=1,$U$7,IF(COUNTIFS('(6)定期点検調書'!$B$12:$B$5000,AG$89,'(6)定期点検調書'!$AH$12:$AH$5000,$C95,'(6)定期点検調書'!$BF$12:$BF$5000,$T$7)&gt;=1,$T$7,IF(COUNTIFS('(6)定期点検調書'!$B$12:$B$5000,AG$89,'(6)定期点検調書'!$AH$12:$AH$5000,$C95,'(6)定期点検調書'!$BF$12:$BF$5000,$S$7)&gt;=1,$S$7,""))))))</f>
        <v/>
      </c>
      <c r="AH95" s="465" t="str">
        <f>IF(AH$89="","",IF(COUNTIFS('(6)定期点検調書'!$B$12:$B$5000,AH$89,'(6)定期点検調書'!$AH$12:$AH$5000,$C95,'(6)定期点検調書'!$BF$12:$BF$5000,$W$7)&gt;=1,$W$7,IF(COUNTIFS('(6)定期点検調書'!$B$12:$B$5000,AH$89,'(6)定期点検調書'!$AH$12:$AH$5000,$C95,'(6)定期点検調書'!$BF$12:$BF$5000,$V$7)&gt;=1,$V$7,IF(COUNTIFS('(6)定期点検調書'!$B$12:$B$5000,AH$89,'(6)定期点検調書'!$AH$12:$AH$5000,$C95,'(6)定期点検調書'!$BF$12:$BF$5000,$U$7)&gt;=1,$U$7,IF(COUNTIFS('(6)定期点検調書'!$B$12:$B$5000,AH$89,'(6)定期点検調書'!$AH$12:$AH$5000,$C95,'(6)定期点検調書'!$BF$12:$BF$5000,$T$7)&gt;=1,$T$7,IF(COUNTIFS('(6)定期点検調書'!$B$12:$B$5000,AH$89,'(6)定期点検調書'!$AH$12:$AH$5000,$C95,'(6)定期点検調書'!$BF$12:$BF$5000,$S$7)&gt;=1,$S$7,""))))))</f>
        <v/>
      </c>
      <c r="AI95" s="465" t="str">
        <f>IF(AI$89="","",IF(COUNTIFS('(6)定期点検調書'!$B$12:$B$5000,AI$89,'(6)定期点検調書'!$AH$12:$AH$5000,$C95,'(6)定期点検調書'!$BF$12:$BF$5000,$W$7)&gt;=1,$W$7,IF(COUNTIFS('(6)定期点検調書'!$B$12:$B$5000,AI$89,'(6)定期点検調書'!$AH$12:$AH$5000,$C95,'(6)定期点検調書'!$BF$12:$BF$5000,$V$7)&gt;=1,$V$7,IF(COUNTIFS('(6)定期点検調書'!$B$12:$B$5000,AI$89,'(6)定期点検調書'!$AH$12:$AH$5000,$C95,'(6)定期点検調書'!$BF$12:$BF$5000,$U$7)&gt;=1,$U$7,IF(COUNTIFS('(6)定期点検調書'!$B$12:$B$5000,AI$89,'(6)定期点検調書'!$AH$12:$AH$5000,$C95,'(6)定期点検調書'!$BF$12:$BF$5000,$T$7)&gt;=1,$T$7,IF(COUNTIFS('(6)定期点検調書'!$B$12:$B$5000,AI$89,'(6)定期点検調書'!$AH$12:$AH$5000,$C95,'(6)定期点検調書'!$BF$12:$BF$5000,$S$7)&gt;=1,$S$7,""))))))</f>
        <v/>
      </c>
      <c r="AJ95" s="465" t="str">
        <f>IF(AJ$89="","",IF(COUNTIFS('(6)定期点検調書'!$B$12:$B$5000,AJ$89,'(6)定期点検調書'!$AH$12:$AH$5000,$C95,'(6)定期点検調書'!$BF$12:$BF$5000,$W$7)&gt;=1,$W$7,IF(COUNTIFS('(6)定期点検調書'!$B$12:$B$5000,AJ$89,'(6)定期点検調書'!$AH$12:$AH$5000,$C95,'(6)定期点検調書'!$BF$12:$BF$5000,$V$7)&gt;=1,$V$7,IF(COUNTIFS('(6)定期点検調書'!$B$12:$B$5000,AJ$89,'(6)定期点検調書'!$AH$12:$AH$5000,$C95,'(6)定期点検調書'!$BF$12:$BF$5000,$U$7)&gt;=1,$U$7,IF(COUNTIFS('(6)定期点検調書'!$B$12:$B$5000,AJ$89,'(6)定期点検調書'!$AH$12:$AH$5000,$C95,'(6)定期点検調書'!$BF$12:$BF$5000,$T$7)&gt;=1,$T$7,IF(COUNTIFS('(6)定期点検調書'!$B$12:$B$5000,AJ$89,'(6)定期点検調書'!$AH$12:$AH$5000,$C95,'(6)定期点検調書'!$BF$12:$BF$5000,$S$7)&gt;=1,$S$7,""))))))</f>
        <v/>
      </c>
      <c r="AK95" s="465" t="str">
        <f>IF(AK$89="","",IF(COUNTIFS('(6)定期点検調書'!$B$12:$B$5000,AK$89,'(6)定期点検調書'!$AH$12:$AH$5000,$C95,'(6)定期点検調書'!$BF$12:$BF$5000,$W$7)&gt;=1,$W$7,IF(COUNTIFS('(6)定期点検調書'!$B$12:$B$5000,AK$89,'(6)定期点検調書'!$AH$12:$AH$5000,$C95,'(6)定期点検調書'!$BF$12:$BF$5000,$V$7)&gt;=1,$V$7,IF(COUNTIFS('(6)定期点検調書'!$B$12:$B$5000,AK$89,'(6)定期点検調書'!$AH$12:$AH$5000,$C95,'(6)定期点検調書'!$BF$12:$BF$5000,$U$7)&gt;=1,$U$7,IF(COUNTIFS('(6)定期点検調書'!$B$12:$B$5000,AK$89,'(6)定期点検調書'!$AH$12:$AH$5000,$C95,'(6)定期点検調書'!$BF$12:$BF$5000,$T$7)&gt;=1,$T$7,IF(COUNTIFS('(6)定期点検調書'!$B$12:$B$5000,AK$89,'(6)定期点検調書'!$AH$12:$AH$5000,$C95,'(6)定期点検調書'!$BF$12:$BF$5000,$S$7)&gt;=1,$S$7,""))))))</f>
        <v/>
      </c>
      <c r="AL95" s="465" t="str">
        <f>IF(AL$89="","",IF(COUNTIFS('(6)定期点検調書'!$B$12:$B$5000,AL$89,'(6)定期点検調書'!$AH$12:$AH$5000,$C95,'(6)定期点検調書'!$BF$12:$BF$5000,$W$7)&gt;=1,$W$7,IF(COUNTIFS('(6)定期点検調書'!$B$12:$B$5000,AL$89,'(6)定期点検調書'!$AH$12:$AH$5000,$C95,'(6)定期点検調書'!$BF$12:$BF$5000,$V$7)&gt;=1,$V$7,IF(COUNTIFS('(6)定期点検調書'!$B$12:$B$5000,AL$89,'(6)定期点検調書'!$AH$12:$AH$5000,$C95,'(6)定期点検調書'!$BF$12:$BF$5000,$U$7)&gt;=1,$U$7,IF(COUNTIFS('(6)定期点検調書'!$B$12:$B$5000,AL$89,'(6)定期点検調書'!$AH$12:$AH$5000,$C95,'(6)定期点検調書'!$BF$12:$BF$5000,$T$7)&gt;=1,$T$7,IF(COUNTIFS('(6)定期点検調書'!$B$12:$B$5000,AL$89,'(6)定期点検調書'!$AH$12:$AH$5000,$C95,'(6)定期点検調書'!$BF$12:$BF$5000,$S$7)&gt;=1,$S$7,""))))))</f>
        <v/>
      </c>
      <c r="AM95" s="465" t="str">
        <f>IF(AM$89="","",IF(COUNTIFS('(6)定期点検調書'!$B$12:$B$5000,AM$89,'(6)定期点検調書'!$AH$12:$AH$5000,$C95,'(6)定期点検調書'!$BF$12:$BF$5000,$W$7)&gt;=1,$W$7,IF(COUNTIFS('(6)定期点検調書'!$B$12:$B$5000,AM$89,'(6)定期点検調書'!$AH$12:$AH$5000,$C95,'(6)定期点検調書'!$BF$12:$BF$5000,$V$7)&gt;=1,$V$7,IF(COUNTIFS('(6)定期点検調書'!$B$12:$B$5000,AM$89,'(6)定期点検調書'!$AH$12:$AH$5000,$C95,'(6)定期点検調書'!$BF$12:$BF$5000,$U$7)&gt;=1,$U$7,IF(COUNTIFS('(6)定期点検調書'!$B$12:$B$5000,AM$89,'(6)定期点検調書'!$AH$12:$AH$5000,$C95,'(6)定期点検調書'!$BF$12:$BF$5000,$T$7)&gt;=1,$T$7,IF(COUNTIFS('(6)定期点検調書'!$B$12:$B$5000,AM$89,'(6)定期点検調書'!$AH$12:$AH$5000,$C95,'(6)定期点検調書'!$BF$12:$BF$5000,$S$7)&gt;=1,$S$7,""))))))</f>
        <v/>
      </c>
      <c r="AN95" s="465" t="str">
        <f>IF(AN$89="","",IF(COUNTIFS('(6)定期点検調書'!$B$12:$B$5000,AN$89,'(6)定期点検調書'!$AH$12:$AH$5000,$C95,'(6)定期点検調書'!$BF$12:$BF$5000,$W$7)&gt;=1,$W$7,IF(COUNTIFS('(6)定期点検調書'!$B$12:$B$5000,AN$89,'(6)定期点検調書'!$AH$12:$AH$5000,$C95,'(6)定期点検調書'!$BF$12:$BF$5000,$V$7)&gt;=1,$V$7,IF(COUNTIFS('(6)定期点検調書'!$B$12:$B$5000,AN$89,'(6)定期点検調書'!$AH$12:$AH$5000,$C95,'(6)定期点検調書'!$BF$12:$BF$5000,$U$7)&gt;=1,$U$7,IF(COUNTIFS('(6)定期点検調書'!$B$12:$B$5000,AN$89,'(6)定期点検調書'!$AH$12:$AH$5000,$C95,'(6)定期点検調書'!$BF$12:$BF$5000,$T$7)&gt;=1,$T$7,IF(COUNTIFS('(6)定期点検調書'!$B$12:$B$5000,AN$89,'(6)定期点検調書'!$AH$12:$AH$5000,$C95,'(6)定期点検調書'!$BF$12:$BF$5000,$S$7)&gt;=1,$S$7,""))))))</f>
        <v/>
      </c>
      <c r="AO95" s="465" t="str">
        <f>IF(AO$89="","",IF(COUNTIFS('(6)定期点検調書'!$B$12:$B$5000,AO$89,'(6)定期点検調書'!$AH$12:$AH$5000,$C95,'(6)定期点検調書'!$BF$12:$BF$5000,$W$7)&gt;=1,$W$7,IF(COUNTIFS('(6)定期点検調書'!$B$12:$B$5000,AO$89,'(6)定期点検調書'!$AH$12:$AH$5000,$C95,'(6)定期点検調書'!$BF$12:$BF$5000,$V$7)&gt;=1,$V$7,IF(COUNTIFS('(6)定期点検調書'!$B$12:$B$5000,AO$89,'(6)定期点検調書'!$AH$12:$AH$5000,$C95,'(6)定期点検調書'!$BF$12:$BF$5000,$U$7)&gt;=1,$U$7,IF(COUNTIFS('(6)定期点検調書'!$B$12:$B$5000,AO$89,'(6)定期点検調書'!$AH$12:$AH$5000,$C95,'(6)定期点検調書'!$BF$12:$BF$5000,$T$7)&gt;=1,$T$7,IF(COUNTIFS('(6)定期点検調書'!$B$12:$B$5000,AO$89,'(6)定期点検調書'!$AH$12:$AH$5000,$C95,'(6)定期点検調書'!$BF$12:$BF$5000,$S$7)&gt;=1,$S$7,""))))))</f>
        <v/>
      </c>
      <c r="AP95" s="465" t="str">
        <f>IF(AP$89="","",IF(COUNTIFS('(6)定期点検調書'!$B$12:$B$5000,AP$89,'(6)定期点検調書'!$AH$12:$AH$5000,$C95,'(6)定期点検調書'!$BF$12:$BF$5000,$W$7)&gt;=1,$W$7,IF(COUNTIFS('(6)定期点検調書'!$B$12:$B$5000,AP$89,'(6)定期点検調書'!$AH$12:$AH$5000,$C95,'(6)定期点検調書'!$BF$12:$BF$5000,$V$7)&gt;=1,$V$7,IF(COUNTIFS('(6)定期点検調書'!$B$12:$B$5000,AP$89,'(6)定期点検調書'!$AH$12:$AH$5000,$C95,'(6)定期点検調書'!$BF$12:$BF$5000,$U$7)&gt;=1,$U$7,IF(COUNTIFS('(6)定期点検調書'!$B$12:$B$5000,AP$89,'(6)定期点検調書'!$AH$12:$AH$5000,$C95,'(6)定期点検調書'!$BF$12:$BF$5000,$T$7)&gt;=1,$T$7,IF(COUNTIFS('(6)定期点検調書'!$B$12:$B$5000,AP$89,'(6)定期点検調書'!$AH$12:$AH$5000,$C95,'(6)定期点検調書'!$BF$12:$BF$5000,$S$7)&gt;=1,$S$7,""))))))</f>
        <v/>
      </c>
      <c r="AQ95" s="465" t="str">
        <f>IF(AQ$89="","",IF(COUNTIFS('(6)定期点検調書'!$B$12:$B$5000,AQ$89,'(6)定期点検調書'!$AH$12:$AH$5000,$C95,'(6)定期点検調書'!$BF$12:$BF$5000,$W$7)&gt;=1,$W$7,IF(COUNTIFS('(6)定期点検調書'!$B$12:$B$5000,AQ$89,'(6)定期点検調書'!$AH$12:$AH$5000,$C95,'(6)定期点検調書'!$BF$12:$BF$5000,$V$7)&gt;=1,$V$7,IF(COUNTIFS('(6)定期点検調書'!$B$12:$B$5000,AQ$89,'(6)定期点検調書'!$AH$12:$AH$5000,$C95,'(6)定期点検調書'!$BF$12:$BF$5000,$U$7)&gt;=1,$U$7,IF(COUNTIFS('(6)定期点検調書'!$B$12:$B$5000,AQ$89,'(6)定期点検調書'!$AH$12:$AH$5000,$C95,'(6)定期点検調書'!$BF$12:$BF$5000,$T$7)&gt;=1,$T$7,IF(COUNTIFS('(6)定期点検調書'!$B$12:$B$5000,AQ$89,'(6)定期点検調書'!$AH$12:$AH$5000,$C95,'(6)定期点検調書'!$BF$12:$BF$5000,$S$7)&gt;=1,$S$7,""))))))</f>
        <v/>
      </c>
      <c r="AR95" s="465" t="str">
        <f>IF(AR$89="","",IF(COUNTIFS('(6)定期点検調書'!$B$12:$B$5000,AR$89,'(6)定期点検調書'!$AH$12:$AH$5000,$C95,'(6)定期点検調書'!$BF$12:$BF$5000,$W$7)&gt;=1,$W$7,IF(COUNTIFS('(6)定期点検調書'!$B$12:$B$5000,AR$89,'(6)定期点検調書'!$AH$12:$AH$5000,$C95,'(6)定期点検調書'!$BF$12:$BF$5000,$V$7)&gt;=1,$V$7,IF(COUNTIFS('(6)定期点検調書'!$B$12:$B$5000,AR$89,'(6)定期点検調書'!$AH$12:$AH$5000,$C95,'(6)定期点検調書'!$BF$12:$BF$5000,$U$7)&gt;=1,$U$7,IF(COUNTIFS('(6)定期点検調書'!$B$12:$B$5000,AR$89,'(6)定期点検調書'!$AH$12:$AH$5000,$C95,'(6)定期点検調書'!$BF$12:$BF$5000,$T$7)&gt;=1,$T$7,IF(COUNTIFS('(6)定期点検調書'!$B$12:$B$5000,AR$89,'(6)定期点検調書'!$AH$12:$AH$5000,$C95,'(6)定期点検調書'!$BF$12:$BF$5000,$S$7)&gt;=1,$S$7,""))))))</f>
        <v/>
      </c>
      <c r="AS95" s="465" t="str">
        <f>IF(AS$89="","",IF(COUNTIFS('(6)定期点検調書'!$B$12:$B$5000,AS$89,'(6)定期点検調書'!$AH$12:$AH$5000,$C95,'(6)定期点検調書'!$BF$12:$BF$5000,$W$7)&gt;=1,$W$7,IF(COUNTIFS('(6)定期点検調書'!$B$12:$B$5000,AS$89,'(6)定期点検調書'!$AH$12:$AH$5000,$C95,'(6)定期点検調書'!$BF$12:$BF$5000,$V$7)&gt;=1,$V$7,IF(COUNTIFS('(6)定期点検調書'!$B$12:$B$5000,AS$89,'(6)定期点検調書'!$AH$12:$AH$5000,$C95,'(6)定期点検調書'!$BF$12:$BF$5000,$U$7)&gt;=1,$U$7,IF(COUNTIFS('(6)定期点検調書'!$B$12:$B$5000,AS$89,'(6)定期点検調書'!$AH$12:$AH$5000,$C95,'(6)定期点検調書'!$BF$12:$BF$5000,$T$7)&gt;=1,$T$7,IF(COUNTIFS('(6)定期点検調書'!$B$12:$B$5000,AS$89,'(6)定期点検調書'!$AH$12:$AH$5000,$C95,'(6)定期点検調書'!$BF$12:$BF$5000,$S$7)&gt;=1,$S$7,""))))))</f>
        <v/>
      </c>
      <c r="AT95" s="465" t="str">
        <f>IF(AT$89="","",IF(COUNTIFS('(6)定期点検調書'!$B$12:$B$5000,AT$89,'(6)定期点検調書'!$AH$12:$AH$5000,$C95,'(6)定期点検調書'!$BF$12:$BF$5000,$W$7)&gt;=1,$W$7,IF(COUNTIFS('(6)定期点検調書'!$B$12:$B$5000,AT$89,'(6)定期点検調書'!$AH$12:$AH$5000,$C95,'(6)定期点検調書'!$BF$12:$BF$5000,$V$7)&gt;=1,$V$7,IF(COUNTIFS('(6)定期点検調書'!$B$12:$B$5000,AT$89,'(6)定期点検調書'!$AH$12:$AH$5000,$C95,'(6)定期点検調書'!$BF$12:$BF$5000,$U$7)&gt;=1,$U$7,IF(COUNTIFS('(6)定期点検調書'!$B$12:$B$5000,AT$89,'(6)定期点検調書'!$AH$12:$AH$5000,$C95,'(6)定期点検調書'!$BF$12:$BF$5000,$T$7)&gt;=1,$T$7,IF(COUNTIFS('(6)定期点検調書'!$B$12:$B$5000,AT$89,'(6)定期点検調書'!$AH$12:$AH$5000,$C95,'(6)定期点検調書'!$BF$12:$BF$5000,$S$7)&gt;=1,$S$7,""))))))</f>
        <v/>
      </c>
      <c r="AU95" s="465" t="str">
        <f>IF(AU$89="","",IF(COUNTIFS('(6)定期点検調書'!$B$12:$B$5000,AU$89,'(6)定期点検調書'!$AH$12:$AH$5000,$C95,'(6)定期点検調書'!$BF$12:$BF$5000,$W$7)&gt;=1,$W$7,IF(COUNTIFS('(6)定期点検調書'!$B$12:$B$5000,AU$89,'(6)定期点検調書'!$AH$12:$AH$5000,$C95,'(6)定期点検調書'!$BF$12:$BF$5000,$V$7)&gt;=1,$V$7,IF(COUNTIFS('(6)定期点検調書'!$B$12:$B$5000,AU$89,'(6)定期点検調書'!$AH$12:$AH$5000,$C95,'(6)定期点検調書'!$BF$12:$BF$5000,$U$7)&gt;=1,$U$7,IF(COUNTIFS('(6)定期点検調書'!$B$12:$B$5000,AU$89,'(6)定期点検調書'!$AH$12:$AH$5000,$C95,'(6)定期点検調書'!$BF$12:$BF$5000,$T$7)&gt;=1,$T$7,IF(COUNTIFS('(6)定期点検調書'!$B$12:$B$5000,AU$89,'(6)定期点検調書'!$AH$12:$AH$5000,$C95,'(6)定期点検調書'!$BF$12:$BF$5000,$S$7)&gt;=1,$S$7,""))))))</f>
        <v/>
      </c>
      <c r="AV95" s="465" t="str">
        <f>IF(AV$89="","",IF(COUNTIFS('(6)定期点検調書'!$B$12:$B$5000,AV$89,'(6)定期点検調書'!$AH$12:$AH$5000,$C95,'(6)定期点検調書'!$BF$12:$BF$5000,$W$7)&gt;=1,$W$7,IF(COUNTIFS('(6)定期点検調書'!$B$12:$B$5000,AV$89,'(6)定期点検調書'!$AH$12:$AH$5000,$C95,'(6)定期点検調書'!$BF$12:$BF$5000,$V$7)&gt;=1,$V$7,IF(COUNTIFS('(6)定期点検調書'!$B$12:$B$5000,AV$89,'(6)定期点検調書'!$AH$12:$AH$5000,$C95,'(6)定期点検調書'!$BF$12:$BF$5000,$U$7)&gt;=1,$U$7,IF(COUNTIFS('(6)定期点検調書'!$B$12:$B$5000,AV$89,'(6)定期点検調書'!$AH$12:$AH$5000,$C95,'(6)定期点検調書'!$BF$12:$BF$5000,$T$7)&gt;=1,$T$7,IF(COUNTIFS('(6)定期点検調書'!$B$12:$B$5000,AV$89,'(6)定期点検調書'!$AH$12:$AH$5000,$C95,'(6)定期点検調書'!$BF$12:$BF$5000,$S$7)&gt;=1,$S$7,""))))))</f>
        <v/>
      </c>
      <c r="AW95" s="465" t="str">
        <f>IF(AW$89="","",IF(COUNTIFS('(6)定期点検調書'!$B$12:$B$5000,AW$89,'(6)定期点検調書'!$AH$12:$AH$5000,$C95,'(6)定期点検調書'!$BF$12:$BF$5000,$W$7)&gt;=1,$W$7,IF(COUNTIFS('(6)定期点検調書'!$B$12:$B$5000,AW$89,'(6)定期点検調書'!$AH$12:$AH$5000,$C95,'(6)定期点検調書'!$BF$12:$BF$5000,$V$7)&gt;=1,$V$7,IF(COUNTIFS('(6)定期点検調書'!$B$12:$B$5000,AW$89,'(6)定期点検調書'!$AH$12:$AH$5000,$C95,'(6)定期点検調書'!$BF$12:$BF$5000,$U$7)&gt;=1,$U$7,IF(COUNTIFS('(6)定期点検調書'!$B$12:$B$5000,AW$89,'(6)定期点検調書'!$AH$12:$AH$5000,$C95,'(6)定期点検調書'!$BF$12:$BF$5000,$T$7)&gt;=1,$T$7,IF(COUNTIFS('(6)定期点検調書'!$B$12:$B$5000,AW$89,'(6)定期点検調書'!$AH$12:$AH$5000,$C95,'(6)定期点検調書'!$BF$12:$BF$5000,$S$7)&gt;=1,$S$7,""))))))</f>
        <v/>
      </c>
      <c r="AX95" s="465" t="str">
        <f>IF(AX$89="","",IF(COUNTIFS('(6)定期点検調書'!$B$12:$B$5000,AX$89,'(6)定期点検調書'!$AH$12:$AH$5000,$C95,'(6)定期点検調書'!$BF$12:$BF$5000,$W$7)&gt;=1,$W$7,IF(COUNTIFS('(6)定期点検調書'!$B$12:$B$5000,AX$89,'(6)定期点検調書'!$AH$12:$AH$5000,$C95,'(6)定期点検調書'!$BF$12:$BF$5000,$V$7)&gt;=1,$V$7,IF(COUNTIFS('(6)定期点検調書'!$B$12:$B$5000,AX$89,'(6)定期点検調書'!$AH$12:$AH$5000,$C95,'(6)定期点検調書'!$BF$12:$BF$5000,$U$7)&gt;=1,$U$7,IF(COUNTIFS('(6)定期点検調書'!$B$12:$B$5000,AX$89,'(6)定期点検調書'!$AH$12:$AH$5000,$C95,'(6)定期点検調書'!$BF$12:$BF$5000,$T$7)&gt;=1,$T$7,IF(COUNTIFS('(6)定期点検調書'!$B$12:$B$5000,AX$89,'(6)定期点検調書'!$AH$12:$AH$5000,$C95,'(6)定期点検調書'!$BF$12:$BF$5000,$S$7)&gt;=1,$S$7,""))))))</f>
        <v/>
      </c>
      <c r="AY95" s="465" t="str">
        <f>IF(AY$89="","",IF(COUNTIFS('(6)定期点検調書'!$B$12:$B$5000,AY$89,'(6)定期点検調書'!$AH$12:$AH$5000,$C95,'(6)定期点検調書'!$BF$12:$BF$5000,$W$7)&gt;=1,$W$7,IF(COUNTIFS('(6)定期点検調書'!$B$12:$B$5000,AY$89,'(6)定期点検調書'!$AH$12:$AH$5000,$C95,'(6)定期点検調書'!$BF$12:$BF$5000,$V$7)&gt;=1,$V$7,IF(COUNTIFS('(6)定期点検調書'!$B$12:$B$5000,AY$89,'(6)定期点検調書'!$AH$12:$AH$5000,$C95,'(6)定期点検調書'!$BF$12:$BF$5000,$U$7)&gt;=1,$U$7,IF(COUNTIFS('(6)定期点検調書'!$B$12:$B$5000,AY$89,'(6)定期点検調書'!$AH$12:$AH$5000,$C95,'(6)定期点検調書'!$BF$12:$BF$5000,$T$7)&gt;=1,$T$7,IF(COUNTIFS('(6)定期点検調書'!$B$12:$B$5000,AY$89,'(6)定期点検調書'!$AH$12:$AH$5000,$C95,'(6)定期点検調書'!$BF$12:$BF$5000,$S$7)&gt;=1,$S$7,""))))))</f>
        <v/>
      </c>
      <c r="AZ95" s="465" t="str">
        <f>IF(AZ$89="","",IF(COUNTIFS('(6)定期点検調書'!$B$12:$B$5000,AZ$89,'(6)定期点検調書'!$AH$12:$AH$5000,$C95,'(6)定期点検調書'!$BF$12:$BF$5000,$W$7)&gt;=1,$W$7,IF(COUNTIFS('(6)定期点検調書'!$B$12:$B$5000,AZ$89,'(6)定期点検調書'!$AH$12:$AH$5000,$C95,'(6)定期点検調書'!$BF$12:$BF$5000,$V$7)&gt;=1,$V$7,IF(COUNTIFS('(6)定期点検調書'!$B$12:$B$5000,AZ$89,'(6)定期点検調書'!$AH$12:$AH$5000,$C95,'(6)定期点検調書'!$BF$12:$BF$5000,$U$7)&gt;=1,$U$7,IF(COUNTIFS('(6)定期点検調書'!$B$12:$B$5000,AZ$89,'(6)定期点検調書'!$AH$12:$AH$5000,$C95,'(6)定期点検調書'!$BF$12:$BF$5000,$T$7)&gt;=1,$T$7,IF(COUNTIFS('(6)定期点検調書'!$B$12:$B$5000,AZ$89,'(6)定期点検調書'!$AH$12:$AH$5000,$C95,'(6)定期点検調書'!$BF$12:$BF$5000,$S$7)&gt;=1,$S$7,""))))))</f>
        <v/>
      </c>
      <c r="BA95" s="466" t="str">
        <f>IF(BA$89="","",IF(COUNTIFS('(6)定期点検調書'!$B$12:$B$5000,BA$89,'(6)定期点検調書'!$AH$12:$AH$5000,$C95,'(6)定期点検調書'!$BF$12:$BF$5000,$W$7)&gt;=1,$W$7,IF(COUNTIFS('(6)定期点検調書'!$B$12:$B$5000,BA$89,'(6)定期点検調書'!$AH$12:$AH$5000,$C95,'(6)定期点検調書'!$BF$12:$BF$5000,$V$7)&gt;=1,$V$7,IF(COUNTIFS('(6)定期点検調書'!$B$12:$B$5000,BA$89,'(6)定期点検調書'!$AH$12:$AH$5000,$C95,'(6)定期点検調書'!$BF$12:$BF$5000,$U$7)&gt;=1,$U$7,IF(COUNTIFS('(6)定期点検調書'!$B$12:$B$5000,BA$89,'(6)定期点検調書'!$AH$12:$AH$5000,$C95,'(6)定期点検調書'!$BF$12:$BF$5000,$T$7)&gt;=1,$T$7,IF(COUNTIFS('(6)定期点検調書'!$B$12:$B$5000,BA$89,'(6)定期点検調書'!$AH$12:$AH$5000,$C95,'(6)定期点検調書'!$BF$12:$BF$5000,$S$7)&gt;=1,$S$7,""))))))</f>
        <v/>
      </c>
    </row>
    <row r="96" spans="2:55" ht="18.75" customHeight="1" x14ac:dyDescent="0.2">
      <c r="B96" s="1949"/>
      <c r="C96" s="1844" t="str">
        <f>ﾃﾞｰﾀ一覧!$U$24</f>
        <v>傾き・変形</v>
      </c>
      <c r="D96" s="1845"/>
      <c r="E96" s="1845"/>
      <c r="F96" s="1845"/>
      <c r="G96" s="1846"/>
      <c r="H96" s="467" t="str">
        <f>IF(H$89="","",IF(COUNTIFS('(6)定期点検調書'!$B$12:$B$5000,H$89,'(6)定期点検調書'!$AH$12:$AH$5000,$C96,'(6)定期点検調書'!$BF$12:$BF$5000,$W$7)&gt;=1,$W$7,IF(COUNTIFS('(6)定期点検調書'!$B$12:$B$5000,H$89,'(6)定期点検調書'!$AH$12:$AH$5000,$C96,'(6)定期点検調書'!$BF$12:$BF$5000,$V$7)&gt;=1,$V$7,IF(COUNTIFS('(6)定期点検調書'!$B$12:$B$5000,H$89,'(6)定期点検調書'!$AH$12:$AH$5000,$C96,'(6)定期点検調書'!$BF$12:$BF$5000,$U$7)&gt;=1,$U$7,IF(COUNTIFS('(6)定期点検調書'!$B$12:$B$5000,H$89,'(6)定期点検調書'!$AH$12:$AH$5000,$C96,'(6)定期点検調書'!$BF$12:$BF$5000,$T$7)&gt;=1,$T$7,IF(COUNTIFS('(6)定期点検調書'!$B$12:$B$5000,H$89,'(6)定期点検調書'!$AH$12:$AH$5000,$C96,'(6)定期点検調書'!$BF$12:$BF$5000,$S$7)&gt;=1,$S$7,""))))))</f>
        <v/>
      </c>
      <c r="I96" s="465" t="str">
        <f>IF(I$89="","",IF(COUNTIFS('(6)定期点検調書'!$B$12:$B$5000,I$89,'(6)定期点検調書'!$AH$12:$AH$5000,$C96,'(6)定期点検調書'!$BF$12:$BF$5000,$W$7)&gt;=1,$W$7,IF(COUNTIFS('(6)定期点検調書'!$B$12:$B$5000,I$89,'(6)定期点検調書'!$AH$12:$AH$5000,$C96,'(6)定期点検調書'!$BF$12:$BF$5000,$V$7)&gt;=1,$V$7,IF(COUNTIFS('(6)定期点検調書'!$B$12:$B$5000,I$89,'(6)定期点検調書'!$AH$12:$AH$5000,$C96,'(6)定期点検調書'!$BF$12:$BF$5000,$U$7)&gt;=1,$U$7,IF(COUNTIFS('(6)定期点検調書'!$B$12:$B$5000,I$89,'(6)定期点検調書'!$AH$12:$AH$5000,$C96,'(6)定期点検調書'!$BF$12:$BF$5000,$T$7)&gt;=1,$T$7,IF(COUNTIFS('(6)定期点検調書'!$B$12:$B$5000,I$89,'(6)定期点検調書'!$AH$12:$AH$5000,$C96,'(6)定期点検調書'!$BF$12:$BF$5000,$S$7)&gt;=1,$S$7,""))))))</f>
        <v/>
      </c>
      <c r="J96" s="465" t="str">
        <f>IF(J$89="","",IF(COUNTIFS('(6)定期点検調書'!$B$12:$B$5000,J$89,'(6)定期点検調書'!$AH$12:$AH$5000,$C96,'(6)定期点検調書'!$BF$12:$BF$5000,$W$7)&gt;=1,$W$7,IF(COUNTIFS('(6)定期点検調書'!$B$12:$B$5000,J$89,'(6)定期点検調書'!$AH$12:$AH$5000,$C96,'(6)定期点検調書'!$BF$12:$BF$5000,$V$7)&gt;=1,$V$7,IF(COUNTIFS('(6)定期点検調書'!$B$12:$B$5000,J$89,'(6)定期点検調書'!$AH$12:$AH$5000,$C96,'(6)定期点検調書'!$BF$12:$BF$5000,$U$7)&gt;=1,$U$7,IF(COUNTIFS('(6)定期点検調書'!$B$12:$B$5000,J$89,'(6)定期点検調書'!$AH$12:$AH$5000,$C96,'(6)定期点検調書'!$BF$12:$BF$5000,$T$7)&gt;=1,$T$7,IF(COUNTIFS('(6)定期点検調書'!$B$12:$B$5000,J$89,'(6)定期点検調書'!$AH$12:$AH$5000,$C96,'(6)定期点検調書'!$BF$12:$BF$5000,$S$7)&gt;=1,$S$7,""))))))</f>
        <v/>
      </c>
      <c r="K96" s="465" t="str">
        <f>IF(K$89="","",IF(COUNTIFS('(6)定期点検調書'!$B$12:$B$5000,K$89,'(6)定期点検調書'!$AH$12:$AH$5000,$C96,'(6)定期点検調書'!$BF$12:$BF$5000,$W$7)&gt;=1,$W$7,IF(COUNTIFS('(6)定期点検調書'!$B$12:$B$5000,K$89,'(6)定期点検調書'!$AH$12:$AH$5000,$C96,'(6)定期点検調書'!$BF$12:$BF$5000,$V$7)&gt;=1,$V$7,IF(COUNTIFS('(6)定期点検調書'!$B$12:$B$5000,K$89,'(6)定期点検調書'!$AH$12:$AH$5000,$C96,'(6)定期点検調書'!$BF$12:$BF$5000,$U$7)&gt;=1,$U$7,IF(COUNTIFS('(6)定期点検調書'!$B$12:$B$5000,K$89,'(6)定期点検調書'!$AH$12:$AH$5000,$C96,'(6)定期点検調書'!$BF$12:$BF$5000,$T$7)&gt;=1,$T$7,IF(COUNTIFS('(6)定期点検調書'!$B$12:$B$5000,K$89,'(6)定期点検調書'!$AH$12:$AH$5000,$C96,'(6)定期点検調書'!$BF$12:$BF$5000,$S$7)&gt;=1,$S$7,""))))))</f>
        <v/>
      </c>
      <c r="L96" s="465" t="str">
        <f>IF(L$89="","",IF(COUNTIFS('(6)定期点検調書'!$B$12:$B$5000,L$89,'(6)定期点検調書'!$AH$12:$AH$5000,$C96,'(6)定期点検調書'!$BF$12:$BF$5000,$W$7)&gt;=1,$W$7,IF(COUNTIFS('(6)定期点検調書'!$B$12:$B$5000,L$89,'(6)定期点検調書'!$AH$12:$AH$5000,$C96,'(6)定期点検調書'!$BF$12:$BF$5000,$V$7)&gt;=1,$V$7,IF(COUNTIFS('(6)定期点検調書'!$B$12:$B$5000,L$89,'(6)定期点検調書'!$AH$12:$AH$5000,$C96,'(6)定期点検調書'!$BF$12:$BF$5000,$U$7)&gt;=1,$U$7,IF(COUNTIFS('(6)定期点検調書'!$B$12:$B$5000,L$89,'(6)定期点検調書'!$AH$12:$AH$5000,$C96,'(6)定期点検調書'!$BF$12:$BF$5000,$T$7)&gt;=1,$T$7,IF(COUNTIFS('(6)定期点検調書'!$B$12:$B$5000,L$89,'(6)定期点検調書'!$AH$12:$AH$5000,$C96,'(6)定期点検調書'!$BF$12:$BF$5000,$S$7)&gt;=1,$S$7,""))))))</f>
        <v/>
      </c>
      <c r="M96" s="465" t="str">
        <f>IF(M$89="","",IF(COUNTIFS('(6)定期点検調書'!$B$12:$B$5000,M$89,'(6)定期点検調書'!$AH$12:$AH$5000,$C96,'(6)定期点検調書'!$BF$12:$BF$5000,$W$7)&gt;=1,$W$7,IF(COUNTIFS('(6)定期点検調書'!$B$12:$B$5000,M$89,'(6)定期点検調書'!$AH$12:$AH$5000,$C96,'(6)定期点検調書'!$BF$12:$BF$5000,$V$7)&gt;=1,$V$7,IF(COUNTIFS('(6)定期点検調書'!$B$12:$B$5000,M$89,'(6)定期点検調書'!$AH$12:$AH$5000,$C96,'(6)定期点検調書'!$BF$12:$BF$5000,$U$7)&gt;=1,$U$7,IF(COUNTIFS('(6)定期点検調書'!$B$12:$B$5000,M$89,'(6)定期点検調書'!$AH$12:$AH$5000,$C96,'(6)定期点検調書'!$BF$12:$BF$5000,$T$7)&gt;=1,$T$7,IF(COUNTIFS('(6)定期点検調書'!$B$12:$B$5000,M$89,'(6)定期点検調書'!$AH$12:$AH$5000,$C96,'(6)定期点検調書'!$BF$12:$BF$5000,$S$7)&gt;=1,$S$7,""))))))</f>
        <v/>
      </c>
      <c r="N96" s="465" t="str">
        <f>IF(N$89="","",IF(COUNTIFS('(6)定期点検調書'!$B$12:$B$5000,N$89,'(6)定期点検調書'!$AH$12:$AH$5000,$C96,'(6)定期点検調書'!$BF$12:$BF$5000,$W$7)&gt;=1,$W$7,IF(COUNTIFS('(6)定期点検調書'!$B$12:$B$5000,N$89,'(6)定期点検調書'!$AH$12:$AH$5000,$C96,'(6)定期点検調書'!$BF$12:$BF$5000,$V$7)&gt;=1,$V$7,IF(COUNTIFS('(6)定期点検調書'!$B$12:$B$5000,N$89,'(6)定期点検調書'!$AH$12:$AH$5000,$C96,'(6)定期点検調書'!$BF$12:$BF$5000,$U$7)&gt;=1,$U$7,IF(COUNTIFS('(6)定期点検調書'!$B$12:$B$5000,N$89,'(6)定期点検調書'!$AH$12:$AH$5000,$C96,'(6)定期点検調書'!$BF$12:$BF$5000,$T$7)&gt;=1,$T$7,IF(COUNTIFS('(6)定期点検調書'!$B$12:$B$5000,N$89,'(6)定期点検調書'!$AH$12:$AH$5000,$C96,'(6)定期点検調書'!$BF$12:$BF$5000,$S$7)&gt;=1,$S$7,""))))))</f>
        <v/>
      </c>
      <c r="O96" s="465" t="str">
        <f>IF(O$89="","",IF(COUNTIFS('(6)定期点検調書'!$B$12:$B$5000,O$89,'(6)定期点検調書'!$AH$12:$AH$5000,$C96,'(6)定期点検調書'!$BF$12:$BF$5000,$W$7)&gt;=1,$W$7,IF(COUNTIFS('(6)定期点検調書'!$B$12:$B$5000,O$89,'(6)定期点検調書'!$AH$12:$AH$5000,$C96,'(6)定期点検調書'!$BF$12:$BF$5000,$V$7)&gt;=1,$V$7,IF(COUNTIFS('(6)定期点検調書'!$B$12:$B$5000,O$89,'(6)定期点検調書'!$AH$12:$AH$5000,$C96,'(6)定期点検調書'!$BF$12:$BF$5000,$U$7)&gt;=1,$U$7,IF(COUNTIFS('(6)定期点検調書'!$B$12:$B$5000,O$89,'(6)定期点検調書'!$AH$12:$AH$5000,$C96,'(6)定期点検調書'!$BF$12:$BF$5000,$T$7)&gt;=1,$T$7,IF(COUNTIFS('(6)定期点検調書'!$B$12:$B$5000,O$89,'(6)定期点検調書'!$AH$12:$AH$5000,$C96,'(6)定期点検調書'!$BF$12:$BF$5000,$S$7)&gt;=1,$S$7,""))))))</f>
        <v/>
      </c>
      <c r="P96" s="465" t="str">
        <f>IF(P$89="","",IF(COUNTIFS('(6)定期点検調書'!$B$12:$B$5000,P$89,'(6)定期点検調書'!$AH$12:$AH$5000,$C96,'(6)定期点検調書'!$BF$12:$BF$5000,$W$7)&gt;=1,$W$7,IF(COUNTIFS('(6)定期点検調書'!$B$12:$B$5000,P$89,'(6)定期点検調書'!$AH$12:$AH$5000,$C96,'(6)定期点検調書'!$BF$12:$BF$5000,$V$7)&gt;=1,$V$7,IF(COUNTIFS('(6)定期点検調書'!$B$12:$B$5000,P$89,'(6)定期点検調書'!$AH$12:$AH$5000,$C96,'(6)定期点検調書'!$BF$12:$BF$5000,$U$7)&gt;=1,$U$7,IF(COUNTIFS('(6)定期点検調書'!$B$12:$B$5000,P$89,'(6)定期点検調書'!$AH$12:$AH$5000,$C96,'(6)定期点検調書'!$BF$12:$BF$5000,$T$7)&gt;=1,$T$7,IF(COUNTIFS('(6)定期点検調書'!$B$12:$B$5000,P$89,'(6)定期点検調書'!$AH$12:$AH$5000,$C96,'(6)定期点検調書'!$BF$12:$BF$5000,$S$7)&gt;=1,$S$7,""))))))</f>
        <v/>
      </c>
      <c r="Q96" s="465" t="str">
        <f>IF(Q$89="","",IF(COUNTIFS('(6)定期点検調書'!$B$12:$B$5000,Q$89,'(6)定期点検調書'!$AH$12:$AH$5000,$C96,'(6)定期点検調書'!$BF$12:$BF$5000,$W$7)&gt;=1,$W$7,IF(COUNTIFS('(6)定期点検調書'!$B$12:$B$5000,Q$89,'(6)定期点検調書'!$AH$12:$AH$5000,$C96,'(6)定期点検調書'!$BF$12:$BF$5000,$V$7)&gt;=1,$V$7,IF(COUNTIFS('(6)定期点検調書'!$B$12:$B$5000,Q$89,'(6)定期点検調書'!$AH$12:$AH$5000,$C96,'(6)定期点検調書'!$BF$12:$BF$5000,$U$7)&gt;=1,$U$7,IF(COUNTIFS('(6)定期点検調書'!$B$12:$B$5000,Q$89,'(6)定期点検調書'!$AH$12:$AH$5000,$C96,'(6)定期点検調書'!$BF$12:$BF$5000,$T$7)&gt;=1,$T$7,IF(COUNTIFS('(6)定期点検調書'!$B$12:$B$5000,Q$89,'(6)定期点検調書'!$AH$12:$AH$5000,$C96,'(6)定期点検調書'!$BF$12:$BF$5000,$S$7)&gt;=1,$S$7,""))))))</f>
        <v/>
      </c>
      <c r="R96" s="465" t="str">
        <f>IF(R$89="","",IF(COUNTIFS('(6)定期点検調書'!$B$12:$B$5000,R$89,'(6)定期点検調書'!$AH$12:$AH$5000,$C96,'(6)定期点検調書'!$BF$12:$BF$5000,$W$7)&gt;=1,$W$7,IF(COUNTIFS('(6)定期点検調書'!$B$12:$B$5000,R$89,'(6)定期点検調書'!$AH$12:$AH$5000,$C96,'(6)定期点検調書'!$BF$12:$BF$5000,$V$7)&gt;=1,$V$7,IF(COUNTIFS('(6)定期点検調書'!$B$12:$B$5000,R$89,'(6)定期点検調書'!$AH$12:$AH$5000,$C96,'(6)定期点検調書'!$BF$12:$BF$5000,$U$7)&gt;=1,$U$7,IF(COUNTIFS('(6)定期点検調書'!$B$12:$B$5000,R$89,'(6)定期点検調書'!$AH$12:$AH$5000,$C96,'(6)定期点検調書'!$BF$12:$BF$5000,$T$7)&gt;=1,$T$7,IF(COUNTIFS('(6)定期点検調書'!$B$12:$B$5000,R$89,'(6)定期点検調書'!$AH$12:$AH$5000,$C96,'(6)定期点検調書'!$BF$12:$BF$5000,$S$7)&gt;=1,$S$7,""))))))</f>
        <v/>
      </c>
      <c r="S96" s="465" t="str">
        <f>IF(S$89="","",IF(COUNTIFS('(6)定期点検調書'!$B$12:$B$5000,S$89,'(6)定期点検調書'!$AH$12:$AH$5000,$C96,'(6)定期点検調書'!$BF$12:$BF$5000,$W$7)&gt;=1,$W$7,IF(COUNTIFS('(6)定期点検調書'!$B$12:$B$5000,S$89,'(6)定期点検調書'!$AH$12:$AH$5000,$C96,'(6)定期点検調書'!$BF$12:$BF$5000,$V$7)&gt;=1,$V$7,IF(COUNTIFS('(6)定期点検調書'!$B$12:$B$5000,S$89,'(6)定期点検調書'!$AH$12:$AH$5000,$C96,'(6)定期点検調書'!$BF$12:$BF$5000,$U$7)&gt;=1,$U$7,IF(COUNTIFS('(6)定期点検調書'!$B$12:$B$5000,S$89,'(6)定期点検調書'!$AH$12:$AH$5000,$C96,'(6)定期点検調書'!$BF$12:$BF$5000,$T$7)&gt;=1,$T$7,IF(COUNTIFS('(6)定期点検調書'!$B$12:$B$5000,S$89,'(6)定期点検調書'!$AH$12:$AH$5000,$C96,'(6)定期点検調書'!$BF$12:$BF$5000,$S$7)&gt;=1,$S$7,""))))))</f>
        <v/>
      </c>
      <c r="T96" s="465" t="str">
        <f>IF(T$89="","",IF(COUNTIFS('(6)定期点検調書'!$B$12:$B$5000,T$89,'(6)定期点検調書'!$AH$12:$AH$5000,$C96,'(6)定期点検調書'!$BF$12:$BF$5000,$W$7)&gt;=1,$W$7,IF(COUNTIFS('(6)定期点検調書'!$B$12:$B$5000,T$89,'(6)定期点検調書'!$AH$12:$AH$5000,$C96,'(6)定期点検調書'!$BF$12:$BF$5000,$V$7)&gt;=1,$V$7,IF(COUNTIFS('(6)定期点検調書'!$B$12:$B$5000,T$89,'(6)定期点検調書'!$AH$12:$AH$5000,$C96,'(6)定期点検調書'!$BF$12:$BF$5000,$U$7)&gt;=1,$U$7,IF(COUNTIFS('(6)定期点検調書'!$B$12:$B$5000,T$89,'(6)定期点検調書'!$AH$12:$AH$5000,$C96,'(6)定期点検調書'!$BF$12:$BF$5000,$T$7)&gt;=1,$T$7,IF(COUNTIFS('(6)定期点検調書'!$B$12:$B$5000,T$89,'(6)定期点検調書'!$AH$12:$AH$5000,$C96,'(6)定期点検調書'!$BF$12:$BF$5000,$S$7)&gt;=1,$S$7,""))))))</f>
        <v/>
      </c>
      <c r="U96" s="465" t="str">
        <f>IF(U$89="","",IF(COUNTIFS('(6)定期点検調書'!$B$12:$B$5000,U$89,'(6)定期点検調書'!$AH$12:$AH$5000,$C96,'(6)定期点検調書'!$BF$12:$BF$5000,$W$7)&gt;=1,$W$7,IF(COUNTIFS('(6)定期点検調書'!$B$12:$B$5000,U$89,'(6)定期点検調書'!$AH$12:$AH$5000,$C96,'(6)定期点検調書'!$BF$12:$BF$5000,$V$7)&gt;=1,$V$7,IF(COUNTIFS('(6)定期点検調書'!$B$12:$B$5000,U$89,'(6)定期点検調書'!$AH$12:$AH$5000,$C96,'(6)定期点検調書'!$BF$12:$BF$5000,$U$7)&gt;=1,$U$7,IF(COUNTIFS('(6)定期点検調書'!$B$12:$B$5000,U$89,'(6)定期点検調書'!$AH$12:$AH$5000,$C96,'(6)定期点検調書'!$BF$12:$BF$5000,$T$7)&gt;=1,$T$7,IF(COUNTIFS('(6)定期点検調書'!$B$12:$B$5000,U$89,'(6)定期点検調書'!$AH$12:$AH$5000,$C96,'(6)定期点検調書'!$BF$12:$BF$5000,$S$7)&gt;=1,$S$7,""))))))</f>
        <v/>
      </c>
      <c r="V96" s="465" t="str">
        <f>IF(V$89="","",IF(COUNTIFS('(6)定期点検調書'!$B$12:$B$5000,V$89,'(6)定期点検調書'!$AH$12:$AH$5000,$C96,'(6)定期点検調書'!$BF$12:$BF$5000,$W$7)&gt;=1,$W$7,IF(COUNTIFS('(6)定期点検調書'!$B$12:$B$5000,V$89,'(6)定期点検調書'!$AH$12:$AH$5000,$C96,'(6)定期点検調書'!$BF$12:$BF$5000,$V$7)&gt;=1,$V$7,IF(COUNTIFS('(6)定期点検調書'!$B$12:$B$5000,V$89,'(6)定期点検調書'!$AH$12:$AH$5000,$C96,'(6)定期点検調書'!$BF$12:$BF$5000,$U$7)&gt;=1,$U$7,IF(COUNTIFS('(6)定期点検調書'!$B$12:$B$5000,V$89,'(6)定期点検調書'!$AH$12:$AH$5000,$C96,'(6)定期点検調書'!$BF$12:$BF$5000,$T$7)&gt;=1,$T$7,IF(COUNTIFS('(6)定期点検調書'!$B$12:$B$5000,V$89,'(6)定期点検調書'!$AH$12:$AH$5000,$C96,'(6)定期点検調書'!$BF$12:$BF$5000,$S$7)&gt;=1,$S$7,""))))))</f>
        <v/>
      </c>
      <c r="W96" s="465" t="str">
        <f>IF(W$89="","",IF(COUNTIFS('(6)定期点検調書'!$B$12:$B$5000,W$89,'(6)定期点検調書'!$AH$12:$AH$5000,$C96,'(6)定期点検調書'!$BF$12:$BF$5000,$W$7)&gt;=1,$W$7,IF(COUNTIFS('(6)定期点検調書'!$B$12:$B$5000,W$89,'(6)定期点検調書'!$AH$12:$AH$5000,$C96,'(6)定期点検調書'!$BF$12:$BF$5000,$V$7)&gt;=1,$V$7,IF(COUNTIFS('(6)定期点検調書'!$B$12:$B$5000,W$89,'(6)定期点検調書'!$AH$12:$AH$5000,$C96,'(6)定期点検調書'!$BF$12:$BF$5000,$U$7)&gt;=1,$U$7,IF(COUNTIFS('(6)定期点検調書'!$B$12:$B$5000,W$89,'(6)定期点検調書'!$AH$12:$AH$5000,$C96,'(6)定期点検調書'!$BF$12:$BF$5000,$T$7)&gt;=1,$T$7,IF(COUNTIFS('(6)定期点検調書'!$B$12:$B$5000,W$89,'(6)定期点検調書'!$AH$12:$AH$5000,$C96,'(6)定期点検調書'!$BF$12:$BF$5000,$S$7)&gt;=1,$S$7,""))))))</f>
        <v/>
      </c>
      <c r="X96" s="465" t="str">
        <f>IF(X$89="","",IF(COUNTIFS('(6)定期点検調書'!$B$12:$B$5000,X$89,'(6)定期点検調書'!$AH$12:$AH$5000,$C96,'(6)定期点検調書'!$BF$12:$BF$5000,$W$7)&gt;=1,$W$7,IF(COUNTIFS('(6)定期点検調書'!$B$12:$B$5000,X$89,'(6)定期点検調書'!$AH$12:$AH$5000,$C96,'(6)定期点検調書'!$BF$12:$BF$5000,$V$7)&gt;=1,$V$7,IF(COUNTIFS('(6)定期点検調書'!$B$12:$B$5000,X$89,'(6)定期点検調書'!$AH$12:$AH$5000,$C96,'(6)定期点検調書'!$BF$12:$BF$5000,$U$7)&gt;=1,$U$7,IF(COUNTIFS('(6)定期点検調書'!$B$12:$B$5000,X$89,'(6)定期点検調書'!$AH$12:$AH$5000,$C96,'(6)定期点検調書'!$BF$12:$BF$5000,$T$7)&gt;=1,$T$7,IF(COUNTIFS('(6)定期点検調書'!$B$12:$B$5000,X$89,'(6)定期点検調書'!$AH$12:$AH$5000,$C96,'(6)定期点検調書'!$BF$12:$BF$5000,$S$7)&gt;=1,$S$7,""))))))</f>
        <v/>
      </c>
      <c r="Y96" s="465" t="str">
        <f>IF(Y$89="","",IF(COUNTIFS('(6)定期点検調書'!$B$12:$B$5000,Y$89,'(6)定期点検調書'!$AH$12:$AH$5000,$C96,'(6)定期点検調書'!$BF$12:$BF$5000,$W$7)&gt;=1,$W$7,IF(COUNTIFS('(6)定期点検調書'!$B$12:$B$5000,Y$89,'(6)定期点検調書'!$AH$12:$AH$5000,$C96,'(6)定期点検調書'!$BF$12:$BF$5000,$V$7)&gt;=1,$V$7,IF(COUNTIFS('(6)定期点検調書'!$B$12:$B$5000,Y$89,'(6)定期点検調書'!$AH$12:$AH$5000,$C96,'(6)定期点検調書'!$BF$12:$BF$5000,$U$7)&gt;=1,$U$7,IF(COUNTIFS('(6)定期点検調書'!$B$12:$B$5000,Y$89,'(6)定期点検調書'!$AH$12:$AH$5000,$C96,'(6)定期点検調書'!$BF$12:$BF$5000,$T$7)&gt;=1,$T$7,IF(COUNTIFS('(6)定期点検調書'!$B$12:$B$5000,Y$89,'(6)定期点検調書'!$AH$12:$AH$5000,$C96,'(6)定期点検調書'!$BF$12:$BF$5000,$S$7)&gt;=1,$S$7,""))))))</f>
        <v/>
      </c>
      <c r="Z96" s="465" t="str">
        <f>IF(Z$89="","",IF(COUNTIFS('(6)定期点検調書'!$B$12:$B$5000,Z$89,'(6)定期点検調書'!$AH$12:$AH$5000,$C96,'(6)定期点検調書'!$BF$12:$BF$5000,$W$7)&gt;=1,$W$7,IF(COUNTIFS('(6)定期点検調書'!$B$12:$B$5000,Z$89,'(6)定期点検調書'!$AH$12:$AH$5000,$C96,'(6)定期点検調書'!$BF$12:$BF$5000,$V$7)&gt;=1,$V$7,IF(COUNTIFS('(6)定期点検調書'!$B$12:$B$5000,Z$89,'(6)定期点検調書'!$AH$12:$AH$5000,$C96,'(6)定期点検調書'!$BF$12:$BF$5000,$U$7)&gt;=1,$U$7,IF(COUNTIFS('(6)定期点検調書'!$B$12:$B$5000,Z$89,'(6)定期点検調書'!$AH$12:$AH$5000,$C96,'(6)定期点検調書'!$BF$12:$BF$5000,$T$7)&gt;=1,$T$7,IF(COUNTIFS('(6)定期点検調書'!$B$12:$B$5000,Z$89,'(6)定期点検調書'!$AH$12:$AH$5000,$C96,'(6)定期点検調書'!$BF$12:$BF$5000,$S$7)&gt;=1,$S$7,""))))))</f>
        <v/>
      </c>
      <c r="AA96" s="465" t="str">
        <f>IF(AA$89="","",IF(COUNTIFS('(6)定期点検調書'!$B$12:$B$5000,AA$89,'(6)定期点検調書'!$AH$12:$AH$5000,$C96,'(6)定期点検調書'!$BF$12:$BF$5000,$W$7)&gt;=1,$W$7,IF(COUNTIFS('(6)定期点検調書'!$B$12:$B$5000,AA$89,'(6)定期点検調書'!$AH$12:$AH$5000,$C96,'(6)定期点検調書'!$BF$12:$BF$5000,$V$7)&gt;=1,$V$7,IF(COUNTIFS('(6)定期点検調書'!$B$12:$B$5000,AA$89,'(6)定期点検調書'!$AH$12:$AH$5000,$C96,'(6)定期点検調書'!$BF$12:$BF$5000,$U$7)&gt;=1,$U$7,IF(COUNTIFS('(6)定期点検調書'!$B$12:$B$5000,AA$89,'(6)定期点検調書'!$AH$12:$AH$5000,$C96,'(6)定期点検調書'!$BF$12:$BF$5000,$T$7)&gt;=1,$T$7,IF(COUNTIFS('(6)定期点検調書'!$B$12:$B$5000,AA$89,'(6)定期点検調書'!$AH$12:$AH$5000,$C96,'(6)定期点検調書'!$BF$12:$BF$5000,$S$7)&gt;=1,$S$7,""))))))</f>
        <v/>
      </c>
      <c r="AB96" s="465" t="str">
        <f>IF(AB$89="","",IF(COUNTIFS('(6)定期点検調書'!$B$12:$B$5000,AB$89,'(6)定期点検調書'!$AH$12:$AH$5000,$C96,'(6)定期点検調書'!$BF$12:$BF$5000,$W$7)&gt;=1,$W$7,IF(COUNTIFS('(6)定期点検調書'!$B$12:$B$5000,AB$89,'(6)定期点検調書'!$AH$12:$AH$5000,$C96,'(6)定期点検調書'!$BF$12:$BF$5000,$V$7)&gt;=1,$V$7,IF(COUNTIFS('(6)定期点検調書'!$B$12:$B$5000,AB$89,'(6)定期点検調書'!$AH$12:$AH$5000,$C96,'(6)定期点検調書'!$BF$12:$BF$5000,$U$7)&gt;=1,$U$7,IF(COUNTIFS('(6)定期点検調書'!$B$12:$B$5000,AB$89,'(6)定期点検調書'!$AH$12:$AH$5000,$C96,'(6)定期点検調書'!$BF$12:$BF$5000,$T$7)&gt;=1,$T$7,IF(COUNTIFS('(6)定期点検調書'!$B$12:$B$5000,AB$89,'(6)定期点検調書'!$AH$12:$AH$5000,$C96,'(6)定期点検調書'!$BF$12:$BF$5000,$S$7)&gt;=1,$S$7,""))))))</f>
        <v/>
      </c>
      <c r="AC96" s="465" t="str">
        <f>IF(AC$89="","",IF(COUNTIFS('(6)定期点検調書'!$B$12:$B$5000,AC$89,'(6)定期点検調書'!$AH$12:$AH$5000,$C96,'(6)定期点検調書'!$BF$12:$BF$5000,$W$7)&gt;=1,$W$7,IF(COUNTIFS('(6)定期点検調書'!$B$12:$B$5000,AC$89,'(6)定期点検調書'!$AH$12:$AH$5000,$C96,'(6)定期点検調書'!$BF$12:$BF$5000,$V$7)&gt;=1,$V$7,IF(COUNTIFS('(6)定期点検調書'!$B$12:$B$5000,AC$89,'(6)定期点検調書'!$AH$12:$AH$5000,$C96,'(6)定期点検調書'!$BF$12:$BF$5000,$U$7)&gt;=1,$U$7,IF(COUNTIFS('(6)定期点検調書'!$B$12:$B$5000,AC$89,'(6)定期点検調書'!$AH$12:$AH$5000,$C96,'(6)定期点検調書'!$BF$12:$BF$5000,$T$7)&gt;=1,$T$7,IF(COUNTIFS('(6)定期点検調書'!$B$12:$B$5000,AC$89,'(6)定期点検調書'!$AH$12:$AH$5000,$C96,'(6)定期点検調書'!$BF$12:$BF$5000,$S$7)&gt;=1,$S$7,""))))))</f>
        <v/>
      </c>
      <c r="AD96" s="465" t="str">
        <f>IF(AD$89="","",IF(COUNTIFS('(6)定期点検調書'!$B$12:$B$5000,AD$89,'(6)定期点検調書'!$AH$12:$AH$5000,$C96,'(6)定期点検調書'!$BF$12:$BF$5000,$W$7)&gt;=1,$W$7,IF(COUNTIFS('(6)定期点検調書'!$B$12:$B$5000,AD$89,'(6)定期点検調書'!$AH$12:$AH$5000,$C96,'(6)定期点検調書'!$BF$12:$BF$5000,$V$7)&gt;=1,$V$7,IF(COUNTIFS('(6)定期点検調書'!$B$12:$B$5000,AD$89,'(6)定期点検調書'!$AH$12:$AH$5000,$C96,'(6)定期点検調書'!$BF$12:$BF$5000,$U$7)&gt;=1,$U$7,IF(COUNTIFS('(6)定期点検調書'!$B$12:$B$5000,AD$89,'(6)定期点検調書'!$AH$12:$AH$5000,$C96,'(6)定期点検調書'!$BF$12:$BF$5000,$T$7)&gt;=1,$T$7,IF(COUNTIFS('(6)定期点検調書'!$B$12:$B$5000,AD$89,'(6)定期点検調書'!$AH$12:$AH$5000,$C96,'(6)定期点検調書'!$BF$12:$BF$5000,$S$7)&gt;=1,$S$7,""))))))</f>
        <v/>
      </c>
      <c r="AE96" s="465" t="str">
        <f>IF(AE$89="","",IF(COUNTIFS('(6)定期点検調書'!$B$12:$B$5000,AE$89,'(6)定期点検調書'!$AH$12:$AH$5000,$C96,'(6)定期点検調書'!$BF$12:$BF$5000,$W$7)&gt;=1,$W$7,IF(COUNTIFS('(6)定期点検調書'!$B$12:$B$5000,AE$89,'(6)定期点検調書'!$AH$12:$AH$5000,$C96,'(6)定期点検調書'!$BF$12:$BF$5000,$V$7)&gt;=1,$V$7,IF(COUNTIFS('(6)定期点検調書'!$B$12:$B$5000,AE$89,'(6)定期点検調書'!$AH$12:$AH$5000,$C96,'(6)定期点検調書'!$BF$12:$BF$5000,$U$7)&gt;=1,$U$7,IF(COUNTIFS('(6)定期点検調書'!$B$12:$B$5000,AE$89,'(6)定期点検調書'!$AH$12:$AH$5000,$C96,'(6)定期点検調書'!$BF$12:$BF$5000,$T$7)&gt;=1,$T$7,IF(COUNTIFS('(6)定期点検調書'!$B$12:$B$5000,AE$89,'(6)定期点検調書'!$AH$12:$AH$5000,$C96,'(6)定期点検調書'!$BF$12:$BF$5000,$S$7)&gt;=1,$S$7,""))))))</f>
        <v/>
      </c>
      <c r="AF96" s="465" t="str">
        <f>IF(AF$89="","",IF(COUNTIFS('(6)定期点検調書'!$B$12:$B$5000,AF$89,'(6)定期点検調書'!$AH$12:$AH$5000,$C96,'(6)定期点検調書'!$BF$12:$BF$5000,$W$7)&gt;=1,$W$7,IF(COUNTIFS('(6)定期点検調書'!$B$12:$B$5000,AF$89,'(6)定期点検調書'!$AH$12:$AH$5000,$C96,'(6)定期点検調書'!$BF$12:$BF$5000,$V$7)&gt;=1,$V$7,IF(COUNTIFS('(6)定期点検調書'!$B$12:$B$5000,AF$89,'(6)定期点検調書'!$AH$12:$AH$5000,$C96,'(6)定期点検調書'!$BF$12:$BF$5000,$U$7)&gt;=1,$U$7,IF(COUNTIFS('(6)定期点検調書'!$B$12:$B$5000,AF$89,'(6)定期点検調書'!$AH$12:$AH$5000,$C96,'(6)定期点検調書'!$BF$12:$BF$5000,$T$7)&gt;=1,$T$7,IF(COUNTIFS('(6)定期点検調書'!$B$12:$B$5000,AF$89,'(6)定期点検調書'!$AH$12:$AH$5000,$C96,'(6)定期点検調書'!$BF$12:$BF$5000,$S$7)&gt;=1,$S$7,""))))))</f>
        <v/>
      </c>
      <c r="AG96" s="465" t="str">
        <f>IF(AG$89="","",IF(COUNTIFS('(6)定期点検調書'!$B$12:$B$5000,AG$89,'(6)定期点検調書'!$AH$12:$AH$5000,$C96,'(6)定期点検調書'!$BF$12:$BF$5000,$W$7)&gt;=1,$W$7,IF(COUNTIFS('(6)定期点検調書'!$B$12:$B$5000,AG$89,'(6)定期点検調書'!$AH$12:$AH$5000,$C96,'(6)定期点検調書'!$BF$12:$BF$5000,$V$7)&gt;=1,$V$7,IF(COUNTIFS('(6)定期点検調書'!$B$12:$B$5000,AG$89,'(6)定期点検調書'!$AH$12:$AH$5000,$C96,'(6)定期点検調書'!$BF$12:$BF$5000,$U$7)&gt;=1,$U$7,IF(COUNTIFS('(6)定期点検調書'!$B$12:$B$5000,AG$89,'(6)定期点検調書'!$AH$12:$AH$5000,$C96,'(6)定期点検調書'!$BF$12:$BF$5000,$T$7)&gt;=1,$T$7,IF(COUNTIFS('(6)定期点検調書'!$B$12:$B$5000,AG$89,'(6)定期点検調書'!$AH$12:$AH$5000,$C96,'(6)定期点検調書'!$BF$12:$BF$5000,$S$7)&gt;=1,$S$7,""))))))</f>
        <v/>
      </c>
      <c r="AH96" s="465" t="str">
        <f>IF(AH$89="","",IF(COUNTIFS('(6)定期点検調書'!$B$12:$B$5000,AH$89,'(6)定期点検調書'!$AH$12:$AH$5000,$C96,'(6)定期点検調書'!$BF$12:$BF$5000,$W$7)&gt;=1,$W$7,IF(COUNTIFS('(6)定期点検調書'!$B$12:$B$5000,AH$89,'(6)定期点検調書'!$AH$12:$AH$5000,$C96,'(6)定期点検調書'!$BF$12:$BF$5000,$V$7)&gt;=1,$V$7,IF(COUNTIFS('(6)定期点検調書'!$B$12:$B$5000,AH$89,'(6)定期点検調書'!$AH$12:$AH$5000,$C96,'(6)定期点検調書'!$BF$12:$BF$5000,$U$7)&gt;=1,$U$7,IF(COUNTIFS('(6)定期点検調書'!$B$12:$B$5000,AH$89,'(6)定期点検調書'!$AH$12:$AH$5000,$C96,'(6)定期点検調書'!$BF$12:$BF$5000,$T$7)&gt;=1,$T$7,IF(COUNTIFS('(6)定期点検調書'!$B$12:$B$5000,AH$89,'(6)定期点検調書'!$AH$12:$AH$5000,$C96,'(6)定期点検調書'!$BF$12:$BF$5000,$S$7)&gt;=1,$S$7,""))))))</f>
        <v/>
      </c>
      <c r="AI96" s="465" t="str">
        <f>IF(AI$89="","",IF(COUNTIFS('(6)定期点検調書'!$B$12:$B$5000,AI$89,'(6)定期点検調書'!$AH$12:$AH$5000,$C96,'(6)定期点検調書'!$BF$12:$BF$5000,$W$7)&gt;=1,$W$7,IF(COUNTIFS('(6)定期点検調書'!$B$12:$B$5000,AI$89,'(6)定期点検調書'!$AH$12:$AH$5000,$C96,'(6)定期点検調書'!$BF$12:$BF$5000,$V$7)&gt;=1,$V$7,IF(COUNTIFS('(6)定期点検調書'!$B$12:$B$5000,AI$89,'(6)定期点検調書'!$AH$12:$AH$5000,$C96,'(6)定期点検調書'!$BF$12:$BF$5000,$U$7)&gt;=1,$U$7,IF(COUNTIFS('(6)定期点検調書'!$B$12:$B$5000,AI$89,'(6)定期点検調書'!$AH$12:$AH$5000,$C96,'(6)定期点検調書'!$BF$12:$BF$5000,$T$7)&gt;=1,$T$7,IF(COUNTIFS('(6)定期点検調書'!$B$12:$B$5000,AI$89,'(6)定期点検調書'!$AH$12:$AH$5000,$C96,'(6)定期点検調書'!$BF$12:$BF$5000,$S$7)&gt;=1,$S$7,""))))))</f>
        <v/>
      </c>
      <c r="AJ96" s="465" t="str">
        <f>IF(AJ$89="","",IF(COUNTIFS('(6)定期点検調書'!$B$12:$B$5000,AJ$89,'(6)定期点検調書'!$AH$12:$AH$5000,$C96,'(6)定期点検調書'!$BF$12:$BF$5000,$W$7)&gt;=1,$W$7,IF(COUNTIFS('(6)定期点検調書'!$B$12:$B$5000,AJ$89,'(6)定期点検調書'!$AH$12:$AH$5000,$C96,'(6)定期点検調書'!$BF$12:$BF$5000,$V$7)&gt;=1,$V$7,IF(COUNTIFS('(6)定期点検調書'!$B$12:$B$5000,AJ$89,'(6)定期点検調書'!$AH$12:$AH$5000,$C96,'(6)定期点検調書'!$BF$12:$BF$5000,$U$7)&gt;=1,$U$7,IF(COUNTIFS('(6)定期点検調書'!$B$12:$B$5000,AJ$89,'(6)定期点検調書'!$AH$12:$AH$5000,$C96,'(6)定期点検調書'!$BF$12:$BF$5000,$T$7)&gt;=1,$T$7,IF(COUNTIFS('(6)定期点検調書'!$B$12:$B$5000,AJ$89,'(6)定期点検調書'!$AH$12:$AH$5000,$C96,'(6)定期点検調書'!$BF$12:$BF$5000,$S$7)&gt;=1,$S$7,""))))))</f>
        <v/>
      </c>
      <c r="AK96" s="465" t="str">
        <f>IF(AK$89="","",IF(COUNTIFS('(6)定期点検調書'!$B$12:$B$5000,AK$89,'(6)定期点検調書'!$AH$12:$AH$5000,$C96,'(6)定期点検調書'!$BF$12:$BF$5000,$W$7)&gt;=1,$W$7,IF(COUNTIFS('(6)定期点検調書'!$B$12:$B$5000,AK$89,'(6)定期点検調書'!$AH$12:$AH$5000,$C96,'(6)定期点検調書'!$BF$12:$BF$5000,$V$7)&gt;=1,$V$7,IF(COUNTIFS('(6)定期点検調書'!$B$12:$B$5000,AK$89,'(6)定期点検調書'!$AH$12:$AH$5000,$C96,'(6)定期点検調書'!$BF$12:$BF$5000,$U$7)&gt;=1,$U$7,IF(COUNTIFS('(6)定期点検調書'!$B$12:$B$5000,AK$89,'(6)定期点検調書'!$AH$12:$AH$5000,$C96,'(6)定期点検調書'!$BF$12:$BF$5000,$T$7)&gt;=1,$T$7,IF(COUNTIFS('(6)定期点検調書'!$B$12:$B$5000,AK$89,'(6)定期点検調書'!$AH$12:$AH$5000,$C96,'(6)定期点検調書'!$BF$12:$BF$5000,$S$7)&gt;=1,$S$7,""))))))</f>
        <v/>
      </c>
      <c r="AL96" s="465" t="str">
        <f>IF(AL$89="","",IF(COUNTIFS('(6)定期点検調書'!$B$12:$B$5000,AL$89,'(6)定期点検調書'!$AH$12:$AH$5000,$C96,'(6)定期点検調書'!$BF$12:$BF$5000,$W$7)&gt;=1,$W$7,IF(COUNTIFS('(6)定期点検調書'!$B$12:$B$5000,AL$89,'(6)定期点検調書'!$AH$12:$AH$5000,$C96,'(6)定期点検調書'!$BF$12:$BF$5000,$V$7)&gt;=1,$V$7,IF(COUNTIFS('(6)定期点検調書'!$B$12:$B$5000,AL$89,'(6)定期点検調書'!$AH$12:$AH$5000,$C96,'(6)定期点検調書'!$BF$12:$BF$5000,$U$7)&gt;=1,$U$7,IF(COUNTIFS('(6)定期点検調書'!$B$12:$B$5000,AL$89,'(6)定期点検調書'!$AH$12:$AH$5000,$C96,'(6)定期点検調書'!$BF$12:$BF$5000,$T$7)&gt;=1,$T$7,IF(COUNTIFS('(6)定期点検調書'!$B$12:$B$5000,AL$89,'(6)定期点検調書'!$AH$12:$AH$5000,$C96,'(6)定期点検調書'!$BF$12:$BF$5000,$S$7)&gt;=1,$S$7,""))))))</f>
        <v/>
      </c>
      <c r="AM96" s="465" t="str">
        <f>IF(AM$89="","",IF(COUNTIFS('(6)定期点検調書'!$B$12:$B$5000,AM$89,'(6)定期点検調書'!$AH$12:$AH$5000,$C96,'(6)定期点検調書'!$BF$12:$BF$5000,$W$7)&gt;=1,$W$7,IF(COUNTIFS('(6)定期点検調書'!$B$12:$B$5000,AM$89,'(6)定期点検調書'!$AH$12:$AH$5000,$C96,'(6)定期点検調書'!$BF$12:$BF$5000,$V$7)&gt;=1,$V$7,IF(COUNTIFS('(6)定期点検調書'!$B$12:$B$5000,AM$89,'(6)定期点検調書'!$AH$12:$AH$5000,$C96,'(6)定期点検調書'!$BF$12:$BF$5000,$U$7)&gt;=1,$U$7,IF(COUNTIFS('(6)定期点検調書'!$B$12:$B$5000,AM$89,'(6)定期点検調書'!$AH$12:$AH$5000,$C96,'(6)定期点検調書'!$BF$12:$BF$5000,$T$7)&gt;=1,$T$7,IF(COUNTIFS('(6)定期点検調書'!$B$12:$B$5000,AM$89,'(6)定期点検調書'!$AH$12:$AH$5000,$C96,'(6)定期点検調書'!$BF$12:$BF$5000,$S$7)&gt;=1,$S$7,""))))))</f>
        <v/>
      </c>
      <c r="AN96" s="465" t="str">
        <f>IF(AN$89="","",IF(COUNTIFS('(6)定期点検調書'!$B$12:$B$5000,AN$89,'(6)定期点検調書'!$AH$12:$AH$5000,$C96,'(6)定期点検調書'!$BF$12:$BF$5000,$W$7)&gt;=1,$W$7,IF(COUNTIFS('(6)定期点検調書'!$B$12:$B$5000,AN$89,'(6)定期点検調書'!$AH$12:$AH$5000,$C96,'(6)定期点検調書'!$BF$12:$BF$5000,$V$7)&gt;=1,$V$7,IF(COUNTIFS('(6)定期点検調書'!$B$12:$B$5000,AN$89,'(6)定期点検調書'!$AH$12:$AH$5000,$C96,'(6)定期点検調書'!$BF$12:$BF$5000,$U$7)&gt;=1,$U$7,IF(COUNTIFS('(6)定期点検調書'!$B$12:$B$5000,AN$89,'(6)定期点検調書'!$AH$12:$AH$5000,$C96,'(6)定期点検調書'!$BF$12:$BF$5000,$T$7)&gt;=1,$T$7,IF(COUNTIFS('(6)定期点検調書'!$B$12:$B$5000,AN$89,'(6)定期点検調書'!$AH$12:$AH$5000,$C96,'(6)定期点検調書'!$BF$12:$BF$5000,$S$7)&gt;=1,$S$7,""))))))</f>
        <v/>
      </c>
      <c r="AO96" s="465" t="str">
        <f>IF(AO$89="","",IF(COUNTIFS('(6)定期点検調書'!$B$12:$B$5000,AO$89,'(6)定期点検調書'!$AH$12:$AH$5000,$C96,'(6)定期点検調書'!$BF$12:$BF$5000,$W$7)&gt;=1,$W$7,IF(COUNTIFS('(6)定期点検調書'!$B$12:$B$5000,AO$89,'(6)定期点検調書'!$AH$12:$AH$5000,$C96,'(6)定期点検調書'!$BF$12:$BF$5000,$V$7)&gt;=1,$V$7,IF(COUNTIFS('(6)定期点検調書'!$B$12:$B$5000,AO$89,'(6)定期点検調書'!$AH$12:$AH$5000,$C96,'(6)定期点検調書'!$BF$12:$BF$5000,$U$7)&gt;=1,$U$7,IF(COUNTIFS('(6)定期点検調書'!$B$12:$B$5000,AO$89,'(6)定期点検調書'!$AH$12:$AH$5000,$C96,'(6)定期点検調書'!$BF$12:$BF$5000,$T$7)&gt;=1,$T$7,IF(COUNTIFS('(6)定期点検調書'!$B$12:$B$5000,AO$89,'(6)定期点検調書'!$AH$12:$AH$5000,$C96,'(6)定期点検調書'!$BF$12:$BF$5000,$S$7)&gt;=1,$S$7,""))))))</f>
        <v/>
      </c>
      <c r="AP96" s="465" t="str">
        <f>IF(AP$89="","",IF(COUNTIFS('(6)定期点検調書'!$B$12:$B$5000,AP$89,'(6)定期点検調書'!$AH$12:$AH$5000,$C96,'(6)定期点検調書'!$BF$12:$BF$5000,$W$7)&gt;=1,$W$7,IF(COUNTIFS('(6)定期点検調書'!$B$12:$B$5000,AP$89,'(6)定期点検調書'!$AH$12:$AH$5000,$C96,'(6)定期点検調書'!$BF$12:$BF$5000,$V$7)&gt;=1,$V$7,IF(COUNTIFS('(6)定期点検調書'!$B$12:$B$5000,AP$89,'(6)定期点検調書'!$AH$12:$AH$5000,$C96,'(6)定期点検調書'!$BF$12:$BF$5000,$U$7)&gt;=1,$U$7,IF(COUNTIFS('(6)定期点検調書'!$B$12:$B$5000,AP$89,'(6)定期点検調書'!$AH$12:$AH$5000,$C96,'(6)定期点検調書'!$BF$12:$BF$5000,$T$7)&gt;=1,$T$7,IF(COUNTIFS('(6)定期点検調書'!$B$12:$B$5000,AP$89,'(6)定期点検調書'!$AH$12:$AH$5000,$C96,'(6)定期点検調書'!$BF$12:$BF$5000,$S$7)&gt;=1,$S$7,""))))))</f>
        <v/>
      </c>
      <c r="AQ96" s="465" t="str">
        <f>IF(AQ$89="","",IF(COUNTIFS('(6)定期点検調書'!$B$12:$B$5000,AQ$89,'(6)定期点検調書'!$AH$12:$AH$5000,$C96,'(6)定期点検調書'!$BF$12:$BF$5000,$W$7)&gt;=1,$W$7,IF(COUNTIFS('(6)定期点検調書'!$B$12:$B$5000,AQ$89,'(6)定期点検調書'!$AH$12:$AH$5000,$C96,'(6)定期点検調書'!$BF$12:$BF$5000,$V$7)&gt;=1,$V$7,IF(COUNTIFS('(6)定期点検調書'!$B$12:$B$5000,AQ$89,'(6)定期点検調書'!$AH$12:$AH$5000,$C96,'(6)定期点検調書'!$BF$12:$BF$5000,$U$7)&gt;=1,$U$7,IF(COUNTIFS('(6)定期点検調書'!$B$12:$B$5000,AQ$89,'(6)定期点検調書'!$AH$12:$AH$5000,$C96,'(6)定期点検調書'!$BF$12:$BF$5000,$T$7)&gt;=1,$T$7,IF(COUNTIFS('(6)定期点検調書'!$B$12:$B$5000,AQ$89,'(6)定期点検調書'!$AH$12:$AH$5000,$C96,'(6)定期点検調書'!$BF$12:$BF$5000,$S$7)&gt;=1,$S$7,""))))))</f>
        <v/>
      </c>
      <c r="AR96" s="465" t="str">
        <f>IF(AR$89="","",IF(COUNTIFS('(6)定期点検調書'!$B$12:$B$5000,AR$89,'(6)定期点検調書'!$AH$12:$AH$5000,$C96,'(6)定期点検調書'!$BF$12:$BF$5000,$W$7)&gt;=1,$W$7,IF(COUNTIFS('(6)定期点検調書'!$B$12:$B$5000,AR$89,'(6)定期点検調書'!$AH$12:$AH$5000,$C96,'(6)定期点検調書'!$BF$12:$BF$5000,$V$7)&gt;=1,$V$7,IF(COUNTIFS('(6)定期点検調書'!$B$12:$B$5000,AR$89,'(6)定期点検調書'!$AH$12:$AH$5000,$C96,'(6)定期点検調書'!$BF$12:$BF$5000,$U$7)&gt;=1,$U$7,IF(COUNTIFS('(6)定期点検調書'!$B$12:$B$5000,AR$89,'(6)定期点検調書'!$AH$12:$AH$5000,$C96,'(6)定期点検調書'!$BF$12:$BF$5000,$T$7)&gt;=1,$T$7,IF(COUNTIFS('(6)定期点検調書'!$B$12:$B$5000,AR$89,'(6)定期点検調書'!$AH$12:$AH$5000,$C96,'(6)定期点検調書'!$BF$12:$BF$5000,$S$7)&gt;=1,$S$7,""))))))</f>
        <v/>
      </c>
      <c r="AS96" s="465" t="str">
        <f>IF(AS$89="","",IF(COUNTIFS('(6)定期点検調書'!$B$12:$B$5000,AS$89,'(6)定期点検調書'!$AH$12:$AH$5000,$C96,'(6)定期点検調書'!$BF$12:$BF$5000,$W$7)&gt;=1,$W$7,IF(COUNTIFS('(6)定期点検調書'!$B$12:$B$5000,AS$89,'(6)定期点検調書'!$AH$12:$AH$5000,$C96,'(6)定期点検調書'!$BF$12:$BF$5000,$V$7)&gt;=1,$V$7,IF(COUNTIFS('(6)定期点検調書'!$B$12:$B$5000,AS$89,'(6)定期点検調書'!$AH$12:$AH$5000,$C96,'(6)定期点検調書'!$BF$12:$BF$5000,$U$7)&gt;=1,$U$7,IF(COUNTIFS('(6)定期点検調書'!$B$12:$B$5000,AS$89,'(6)定期点検調書'!$AH$12:$AH$5000,$C96,'(6)定期点検調書'!$BF$12:$BF$5000,$T$7)&gt;=1,$T$7,IF(COUNTIFS('(6)定期点検調書'!$B$12:$B$5000,AS$89,'(6)定期点検調書'!$AH$12:$AH$5000,$C96,'(6)定期点検調書'!$BF$12:$BF$5000,$S$7)&gt;=1,$S$7,""))))))</f>
        <v/>
      </c>
      <c r="AT96" s="465" t="str">
        <f>IF(AT$89="","",IF(COUNTIFS('(6)定期点検調書'!$B$12:$B$5000,AT$89,'(6)定期点検調書'!$AH$12:$AH$5000,$C96,'(6)定期点検調書'!$BF$12:$BF$5000,$W$7)&gt;=1,$W$7,IF(COUNTIFS('(6)定期点検調書'!$B$12:$B$5000,AT$89,'(6)定期点検調書'!$AH$12:$AH$5000,$C96,'(6)定期点検調書'!$BF$12:$BF$5000,$V$7)&gt;=1,$V$7,IF(COUNTIFS('(6)定期点検調書'!$B$12:$B$5000,AT$89,'(6)定期点検調書'!$AH$12:$AH$5000,$C96,'(6)定期点検調書'!$BF$12:$BF$5000,$U$7)&gt;=1,$U$7,IF(COUNTIFS('(6)定期点検調書'!$B$12:$B$5000,AT$89,'(6)定期点検調書'!$AH$12:$AH$5000,$C96,'(6)定期点検調書'!$BF$12:$BF$5000,$T$7)&gt;=1,$T$7,IF(COUNTIFS('(6)定期点検調書'!$B$12:$B$5000,AT$89,'(6)定期点検調書'!$AH$12:$AH$5000,$C96,'(6)定期点検調書'!$BF$12:$BF$5000,$S$7)&gt;=1,$S$7,""))))))</f>
        <v/>
      </c>
      <c r="AU96" s="465" t="str">
        <f>IF(AU$89="","",IF(COUNTIFS('(6)定期点検調書'!$B$12:$B$5000,AU$89,'(6)定期点検調書'!$AH$12:$AH$5000,$C96,'(6)定期点検調書'!$BF$12:$BF$5000,$W$7)&gt;=1,$W$7,IF(COUNTIFS('(6)定期点検調書'!$B$12:$B$5000,AU$89,'(6)定期点検調書'!$AH$12:$AH$5000,$C96,'(6)定期点検調書'!$BF$12:$BF$5000,$V$7)&gt;=1,$V$7,IF(COUNTIFS('(6)定期点検調書'!$B$12:$B$5000,AU$89,'(6)定期点検調書'!$AH$12:$AH$5000,$C96,'(6)定期点検調書'!$BF$12:$BF$5000,$U$7)&gt;=1,$U$7,IF(COUNTIFS('(6)定期点検調書'!$B$12:$B$5000,AU$89,'(6)定期点検調書'!$AH$12:$AH$5000,$C96,'(6)定期点検調書'!$BF$12:$BF$5000,$T$7)&gt;=1,$T$7,IF(COUNTIFS('(6)定期点検調書'!$B$12:$B$5000,AU$89,'(6)定期点検調書'!$AH$12:$AH$5000,$C96,'(6)定期点検調書'!$BF$12:$BF$5000,$S$7)&gt;=1,$S$7,""))))))</f>
        <v/>
      </c>
      <c r="AV96" s="465" t="str">
        <f>IF(AV$89="","",IF(COUNTIFS('(6)定期点検調書'!$B$12:$B$5000,AV$89,'(6)定期点検調書'!$AH$12:$AH$5000,$C96,'(6)定期点検調書'!$BF$12:$BF$5000,$W$7)&gt;=1,$W$7,IF(COUNTIFS('(6)定期点検調書'!$B$12:$B$5000,AV$89,'(6)定期点検調書'!$AH$12:$AH$5000,$C96,'(6)定期点検調書'!$BF$12:$BF$5000,$V$7)&gt;=1,$V$7,IF(COUNTIFS('(6)定期点検調書'!$B$12:$B$5000,AV$89,'(6)定期点検調書'!$AH$12:$AH$5000,$C96,'(6)定期点検調書'!$BF$12:$BF$5000,$U$7)&gt;=1,$U$7,IF(COUNTIFS('(6)定期点検調書'!$B$12:$B$5000,AV$89,'(6)定期点検調書'!$AH$12:$AH$5000,$C96,'(6)定期点検調書'!$BF$12:$BF$5000,$T$7)&gt;=1,$T$7,IF(COUNTIFS('(6)定期点検調書'!$B$12:$B$5000,AV$89,'(6)定期点検調書'!$AH$12:$AH$5000,$C96,'(6)定期点検調書'!$BF$12:$BF$5000,$S$7)&gt;=1,$S$7,""))))))</f>
        <v/>
      </c>
      <c r="AW96" s="465" t="str">
        <f>IF(AW$89="","",IF(COUNTIFS('(6)定期点検調書'!$B$12:$B$5000,AW$89,'(6)定期点検調書'!$AH$12:$AH$5000,$C96,'(6)定期点検調書'!$BF$12:$BF$5000,$W$7)&gt;=1,$W$7,IF(COUNTIFS('(6)定期点検調書'!$B$12:$B$5000,AW$89,'(6)定期点検調書'!$AH$12:$AH$5000,$C96,'(6)定期点検調書'!$BF$12:$BF$5000,$V$7)&gt;=1,$V$7,IF(COUNTIFS('(6)定期点検調書'!$B$12:$B$5000,AW$89,'(6)定期点検調書'!$AH$12:$AH$5000,$C96,'(6)定期点検調書'!$BF$12:$BF$5000,$U$7)&gt;=1,$U$7,IF(COUNTIFS('(6)定期点検調書'!$B$12:$B$5000,AW$89,'(6)定期点検調書'!$AH$12:$AH$5000,$C96,'(6)定期点検調書'!$BF$12:$BF$5000,$T$7)&gt;=1,$T$7,IF(COUNTIFS('(6)定期点検調書'!$B$12:$B$5000,AW$89,'(6)定期点検調書'!$AH$12:$AH$5000,$C96,'(6)定期点検調書'!$BF$12:$BF$5000,$S$7)&gt;=1,$S$7,""))))))</f>
        <v/>
      </c>
      <c r="AX96" s="465" t="str">
        <f>IF(AX$89="","",IF(COUNTIFS('(6)定期点検調書'!$B$12:$B$5000,AX$89,'(6)定期点検調書'!$AH$12:$AH$5000,$C96,'(6)定期点検調書'!$BF$12:$BF$5000,$W$7)&gt;=1,$W$7,IF(COUNTIFS('(6)定期点検調書'!$B$12:$B$5000,AX$89,'(6)定期点検調書'!$AH$12:$AH$5000,$C96,'(6)定期点検調書'!$BF$12:$BF$5000,$V$7)&gt;=1,$V$7,IF(COUNTIFS('(6)定期点検調書'!$B$12:$B$5000,AX$89,'(6)定期点検調書'!$AH$12:$AH$5000,$C96,'(6)定期点検調書'!$BF$12:$BF$5000,$U$7)&gt;=1,$U$7,IF(COUNTIFS('(6)定期点検調書'!$B$12:$B$5000,AX$89,'(6)定期点検調書'!$AH$12:$AH$5000,$C96,'(6)定期点検調書'!$BF$12:$BF$5000,$T$7)&gt;=1,$T$7,IF(COUNTIFS('(6)定期点検調書'!$B$12:$B$5000,AX$89,'(6)定期点検調書'!$AH$12:$AH$5000,$C96,'(6)定期点検調書'!$BF$12:$BF$5000,$S$7)&gt;=1,$S$7,""))))))</f>
        <v/>
      </c>
      <c r="AY96" s="465" t="str">
        <f>IF(AY$89="","",IF(COUNTIFS('(6)定期点検調書'!$B$12:$B$5000,AY$89,'(6)定期点検調書'!$AH$12:$AH$5000,$C96,'(6)定期点検調書'!$BF$12:$BF$5000,$W$7)&gt;=1,$W$7,IF(COUNTIFS('(6)定期点検調書'!$B$12:$B$5000,AY$89,'(6)定期点検調書'!$AH$12:$AH$5000,$C96,'(6)定期点検調書'!$BF$12:$BF$5000,$V$7)&gt;=1,$V$7,IF(COUNTIFS('(6)定期点検調書'!$B$12:$B$5000,AY$89,'(6)定期点検調書'!$AH$12:$AH$5000,$C96,'(6)定期点検調書'!$BF$12:$BF$5000,$U$7)&gt;=1,$U$7,IF(COUNTIFS('(6)定期点検調書'!$B$12:$B$5000,AY$89,'(6)定期点検調書'!$AH$12:$AH$5000,$C96,'(6)定期点検調書'!$BF$12:$BF$5000,$T$7)&gt;=1,$T$7,IF(COUNTIFS('(6)定期点検調書'!$B$12:$B$5000,AY$89,'(6)定期点検調書'!$AH$12:$AH$5000,$C96,'(6)定期点検調書'!$BF$12:$BF$5000,$S$7)&gt;=1,$S$7,""))))))</f>
        <v/>
      </c>
      <c r="AZ96" s="465" t="str">
        <f>IF(AZ$89="","",IF(COUNTIFS('(6)定期点検調書'!$B$12:$B$5000,AZ$89,'(6)定期点検調書'!$AH$12:$AH$5000,$C96,'(6)定期点検調書'!$BF$12:$BF$5000,$W$7)&gt;=1,$W$7,IF(COUNTIFS('(6)定期点検調書'!$B$12:$B$5000,AZ$89,'(6)定期点検調書'!$AH$12:$AH$5000,$C96,'(6)定期点検調書'!$BF$12:$BF$5000,$V$7)&gt;=1,$V$7,IF(COUNTIFS('(6)定期点検調書'!$B$12:$B$5000,AZ$89,'(6)定期点検調書'!$AH$12:$AH$5000,$C96,'(6)定期点検調書'!$BF$12:$BF$5000,$U$7)&gt;=1,$U$7,IF(COUNTIFS('(6)定期点検調書'!$B$12:$B$5000,AZ$89,'(6)定期点検調書'!$AH$12:$AH$5000,$C96,'(6)定期点検調書'!$BF$12:$BF$5000,$T$7)&gt;=1,$T$7,IF(COUNTIFS('(6)定期点検調書'!$B$12:$B$5000,AZ$89,'(6)定期点検調書'!$AH$12:$AH$5000,$C96,'(6)定期点検調書'!$BF$12:$BF$5000,$S$7)&gt;=1,$S$7,""))))))</f>
        <v/>
      </c>
      <c r="BA96" s="466" t="str">
        <f>IF(BA$89="","",IF(COUNTIFS('(6)定期点検調書'!$B$12:$B$5000,BA$89,'(6)定期点検調書'!$AH$12:$AH$5000,$C96,'(6)定期点検調書'!$BF$12:$BF$5000,$W$7)&gt;=1,$W$7,IF(COUNTIFS('(6)定期点検調書'!$B$12:$B$5000,BA$89,'(6)定期点検調書'!$AH$12:$AH$5000,$C96,'(6)定期点検調書'!$BF$12:$BF$5000,$V$7)&gt;=1,$V$7,IF(COUNTIFS('(6)定期点検調書'!$B$12:$B$5000,BA$89,'(6)定期点検調書'!$AH$12:$AH$5000,$C96,'(6)定期点検調書'!$BF$12:$BF$5000,$U$7)&gt;=1,$U$7,IF(COUNTIFS('(6)定期点検調書'!$B$12:$B$5000,BA$89,'(6)定期点検調書'!$AH$12:$AH$5000,$C96,'(6)定期点検調書'!$BF$12:$BF$5000,$T$7)&gt;=1,$T$7,IF(COUNTIFS('(6)定期点検調書'!$B$12:$B$5000,BA$89,'(6)定期点検調書'!$AH$12:$AH$5000,$C96,'(6)定期点検調書'!$BF$12:$BF$5000,$S$7)&gt;=1,$S$7,""))))))</f>
        <v/>
      </c>
    </row>
    <row r="97" spans="2:55" ht="18.75" customHeight="1" x14ac:dyDescent="0.2">
      <c r="B97" s="1949"/>
      <c r="C97" s="1844" t="str">
        <f>ﾃﾞｰﾀ一覧!$U$25</f>
        <v>路面変状</v>
      </c>
      <c r="D97" s="1845"/>
      <c r="E97" s="1845"/>
      <c r="F97" s="1845"/>
      <c r="G97" s="1846"/>
      <c r="H97" s="467" t="str">
        <f>IF(H$89="","",IF(COUNTIFS('(6)定期点検調書'!$B$12:$B$5000,H$89,'(6)定期点検調書'!$AH$12:$AH$5000,$C97,'(6)定期点検調書'!$BF$12:$BF$5000,$W$7)&gt;=1,$W$7,IF(COUNTIFS('(6)定期点検調書'!$B$12:$B$5000,H$89,'(6)定期点検調書'!$AH$12:$AH$5000,$C97,'(6)定期点検調書'!$BF$12:$BF$5000,$V$7)&gt;=1,$V$7,IF(COUNTIFS('(6)定期点検調書'!$B$12:$B$5000,H$89,'(6)定期点検調書'!$AH$12:$AH$5000,$C97,'(6)定期点検調書'!$BF$12:$BF$5000,$U$7)&gt;=1,$U$7,IF(COUNTIFS('(6)定期点検調書'!$B$12:$B$5000,H$89,'(6)定期点検調書'!$AH$12:$AH$5000,$C97,'(6)定期点検調書'!$BF$12:$BF$5000,$T$7)&gt;=1,$T$7,IF(COUNTIFS('(6)定期点検調書'!$B$12:$B$5000,H$89,'(6)定期点検調書'!$AH$12:$AH$5000,$C97,'(6)定期点検調書'!$BF$12:$BF$5000,$S$7)&gt;=1,$S$7,""))))))</f>
        <v/>
      </c>
      <c r="I97" s="465" t="str">
        <f>IF(I$89="","",IF(COUNTIFS('(6)定期点検調書'!$B$12:$B$5000,I$89,'(6)定期点検調書'!$AH$12:$AH$5000,$C97,'(6)定期点検調書'!$BF$12:$BF$5000,$W$7)&gt;=1,$W$7,IF(COUNTIFS('(6)定期点検調書'!$B$12:$B$5000,I$89,'(6)定期点検調書'!$AH$12:$AH$5000,$C97,'(6)定期点検調書'!$BF$12:$BF$5000,$V$7)&gt;=1,$V$7,IF(COUNTIFS('(6)定期点検調書'!$B$12:$B$5000,I$89,'(6)定期点検調書'!$AH$12:$AH$5000,$C97,'(6)定期点検調書'!$BF$12:$BF$5000,$U$7)&gt;=1,$U$7,IF(COUNTIFS('(6)定期点検調書'!$B$12:$B$5000,I$89,'(6)定期点検調書'!$AH$12:$AH$5000,$C97,'(6)定期点検調書'!$BF$12:$BF$5000,$T$7)&gt;=1,$T$7,IF(COUNTIFS('(6)定期点検調書'!$B$12:$B$5000,I$89,'(6)定期点検調書'!$AH$12:$AH$5000,$C97,'(6)定期点検調書'!$BF$12:$BF$5000,$S$7)&gt;=1,$S$7,""))))))</f>
        <v/>
      </c>
      <c r="J97" s="465" t="str">
        <f>IF(J$89="","",IF(COUNTIFS('(6)定期点検調書'!$B$12:$B$5000,J$89,'(6)定期点検調書'!$AH$12:$AH$5000,$C97,'(6)定期点検調書'!$BF$12:$BF$5000,$W$7)&gt;=1,$W$7,IF(COUNTIFS('(6)定期点検調書'!$B$12:$B$5000,J$89,'(6)定期点検調書'!$AH$12:$AH$5000,$C97,'(6)定期点検調書'!$BF$12:$BF$5000,$V$7)&gt;=1,$V$7,IF(COUNTIFS('(6)定期点検調書'!$B$12:$B$5000,J$89,'(6)定期点検調書'!$AH$12:$AH$5000,$C97,'(6)定期点検調書'!$BF$12:$BF$5000,$U$7)&gt;=1,$U$7,IF(COUNTIFS('(6)定期点検調書'!$B$12:$B$5000,J$89,'(6)定期点検調書'!$AH$12:$AH$5000,$C97,'(6)定期点検調書'!$BF$12:$BF$5000,$T$7)&gt;=1,$T$7,IF(COUNTIFS('(6)定期点検調書'!$B$12:$B$5000,J$89,'(6)定期点検調書'!$AH$12:$AH$5000,$C97,'(6)定期点検調書'!$BF$12:$BF$5000,$S$7)&gt;=1,$S$7,""))))))</f>
        <v/>
      </c>
      <c r="K97" s="465" t="str">
        <f>IF(K$89="","",IF(COUNTIFS('(6)定期点検調書'!$B$12:$B$5000,K$89,'(6)定期点検調書'!$AH$12:$AH$5000,$C97,'(6)定期点検調書'!$BF$12:$BF$5000,$W$7)&gt;=1,$W$7,IF(COUNTIFS('(6)定期点検調書'!$B$12:$B$5000,K$89,'(6)定期点検調書'!$AH$12:$AH$5000,$C97,'(6)定期点検調書'!$BF$12:$BF$5000,$V$7)&gt;=1,$V$7,IF(COUNTIFS('(6)定期点検調書'!$B$12:$B$5000,K$89,'(6)定期点検調書'!$AH$12:$AH$5000,$C97,'(6)定期点検調書'!$BF$12:$BF$5000,$U$7)&gt;=1,$U$7,IF(COUNTIFS('(6)定期点検調書'!$B$12:$B$5000,K$89,'(6)定期点検調書'!$AH$12:$AH$5000,$C97,'(6)定期点検調書'!$BF$12:$BF$5000,$T$7)&gt;=1,$T$7,IF(COUNTIFS('(6)定期点検調書'!$B$12:$B$5000,K$89,'(6)定期点検調書'!$AH$12:$AH$5000,$C97,'(6)定期点検調書'!$BF$12:$BF$5000,$S$7)&gt;=1,$S$7,""))))))</f>
        <v/>
      </c>
      <c r="L97" s="465" t="str">
        <f>IF(L$89="","",IF(COUNTIFS('(6)定期点検調書'!$B$12:$B$5000,L$89,'(6)定期点検調書'!$AH$12:$AH$5000,$C97,'(6)定期点検調書'!$BF$12:$BF$5000,$W$7)&gt;=1,$W$7,IF(COUNTIFS('(6)定期点検調書'!$B$12:$B$5000,L$89,'(6)定期点検調書'!$AH$12:$AH$5000,$C97,'(6)定期点検調書'!$BF$12:$BF$5000,$V$7)&gt;=1,$V$7,IF(COUNTIFS('(6)定期点検調書'!$B$12:$B$5000,L$89,'(6)定期点検調書'!$AH$12:$AH$5000,$C97,'(6)定期点検調書'!$BF$12:$BF$5000,$U$7)&gt;=1,$U$7,IF(COUNTIFS('(6)定期点検調書'!$B$12:$B$5000,L$89,'(6)定期点検調書'!$AH$12:$AH$5000,$C97,'(6)定期点検調書'!$BF$12:$BF$5000,$T$7)&gt;=1,$T$7,IF(COUNTIFS('(6)定期点検調書'!$B$12:$B$5000,L$89,'(6)定期点検調書'!$AH$12:$AH$5000,$C97,'(6)定期点検調書'!$BF$12:$BF$5000,$S$7)&gt;=1,$S$7,""))))))</f>
        <v/>
      </c>
      <c r="M97" s="465" t="str">
        <f>IF(M$89="","",IF(COUNTIFS('(6)定期点検調書'!$B$12:$B$5000,M$89,'(6)定期点検調書'!$AH$12:$AH$5000,$C97,'(6)定期点検調書'!$BF$12:$BF$5000,$W$7)&gt;=1,$W$7,IF(COUNTIFS('(6)定期点検調書'!$B$12:$B$5000,M$89,'(6)定期点検調書'!$AH$12:$AH$5000,$C97,'(6)定期点検調書'!$BF$12:$BF$5000,$V$7)&gt;=1,$V$7,IF(COUNTIFS('(6)定期点検調書'!$B$12:$B$5000,M$89,'(6)定期点検調書'!$AH$12:$AH$5000,$C97,'(6)定期点検調書'!$BF$12:$BF$5000,$U$7)&gt;=1,$U$7,IF(COUNTIFS('(6)定期点検調書'!$B$12:$B$5000,M$89,'(6)定期点検調書'!$AH$12:$AH$5000,$C97,'(6)定期点検調書'!$BF$12:$BF$5000,$T$7)&gt;=1,$T$7,IF(COUNTIFS('(6)定期点検調書'!$B$12:$B$5000,M$89,'(6)定期点検調書'!$AH$12:$AH$5000,$C97,'(6)定期点検調書'!$BF$12:$BF$5000,$S$7)&gt;=1,$S$7,""))))))</f>
        <v/>
      </c>
      <c r="N97" s="465" t="str">
        <f>IF(N$89="","",IF(COUNTIFS('(6)定期点検調書'!$B$12:$B$5000,N$89,'(6)定期点検調書'!$AH$12:$AH$5000,$C97,'(6)定期点検調書'!$BF$12:$BF$5000,$W$7)&gt;=1,$W$7,IF(COUNTIFS('(6)定期点検調書'!$B$12:$B$5000,N$89,'(6)定期点検調書'!$AH$12:$AH$5000,$C97,'(6)定期点検調書'!$BF$12:$BF$5000,$V$7)&gt;=1,$V$7,IF(COUNTIFS('(6)定期点検調書'!$B$12:$B$5000,N$89,'(6)定期点検調書'!$AH$12:$AH$5000,$C97,'(6)定期点検調書'!$BF$12:$BF$5000,$U$7)&gt;=1,$U$7,IF(COUNTIFS('(6)定期点検調書'!$B$12:$B$5000,N$89,'(6)定期点検調書'!$AH$12:$AH$5000,$C97,'(6)定期点検調書'!$BF$12:$BF$5000,$T$7)&gt;=1,$T$7,IF(COUNTIFS('(6)定期点検調書'!$B$12:$B$5000,N$89,'(6)定期点検調書'!$AH$12:$AH$5000,$C97,'(6)定期点検調書'!$BF$12:$BF$5000,$S$7)&gt;=1,$S$7,""))))))</f>
        <v/>
      </c>
      <c r="O97" s="465" t="str">
        <f>IF(O$89="","",IF(COUNTIFS('(6)定期点検調書'!$B$12:$B$5000,O$89,'(6)定期点検調書'!$AH$12:$AH$5000,$C97,'(6)定期点検調書'!$BF$12:$BF$5000,$W$7)&gt;=1,$W$7,IF(COUNTIFS('(6)定期点検調書'!$B$12:$B$5000,O$89,'(6)定期点検調書'!$AH$12:$AH$5000,$C97,'(6)定期点検調書'!$BF$12:$BF$5000,$V$7)&gt;=1,$V$7,IF(COUNTIFS('(6)定期点検調書'!$B$12:$B$5000,O$89,'(6)定期点検調書'!$AH$12:$AH$5000,$C97,'(6)定期点検調書'!$BF$12:$BF$5000,$U$7)&gt;=1,$U$7,IF(COUNTIFS('(6)定期点検調書'!$B$12:$B$5000,O$89,'(6)定期点検調書'!$AH$12:$AH$5000,$C97,'(6)定期点検調書'!$BF$12:$BF$5000,$T$7)&gt;=1,$T$7,IF(COUNTIFS('(6)定期点検調書'!$B$12:$B$5000,O$89,'(6)定期点検調書'!$AH$12:$AH$5000,$C97,'(6)定期点検調書'!$BF$12:$BF$5000,$S$7)&gt;=1,$S$7,""))))))</f>
        <v/>
      </c>
      <c r="P97" s="465" t="str">
        <f>IF(P$89="","",IF(COUNTIFS('(6)定期点検調書'!$B$12:$B$5000,P$89,'(6)定期点検調書'!$AH$12:$AH$5000,$C97,'(6)定期点検調書'!$BF$12:$BF$5000,$W$7)&gt;=1,$W$7,IF(COUNTIFS('(6)定期点検調書'!$B$12:$B$5000,P$89,'(6)定期点検調書'!$AH$12:$AH$5000,$C97,'(6)定期点検調書'!$BF$12:$BF$5000,$V$7)&gt;=1,$V$7,IF(COUNTIFS('(6)定期点検調書'!$B$12:$B$5000,P$89,'(6)定期点検調書'!$AH$12:$AH$5000,$C97,'(6)定期点検調書'!$BF$12:$BF$5000,$U$7)&gt;=1,$U$7,IF(COUNTIFS('(6)定期点検調書'!$B$12:$B$5000,P$89,'(6)定期点検調書'!$AH$12:$AH$5000,$C97,'(6)定期点検調書'!$BF$12:$BF$5000,$T$7)&gt;=1,$T$7,IF(COUNTIFS('(6)定期点検調書'!$B$12:$B$5000,P$89,'(6)定期点検調書'!$AH$12:$AH$5000,$C97,'(6)定期点検調書'!$BF$12:$BF$5000,$S$7)&gt;=1,$S$7,""))))))</f>
        <v/>
      </c>
      <c r="Q97" s="465" t="str">
        <f>IF(Q$89="","",IF(COUNTIFS('(6)定期点検調書'!$B$12:$B$5000,Q$89,'(6)定期点検調書'!$AH$12:$AH$5000,$C97,'(6)定期点検調書'!$BF$12:$BF$5000,$W$7)&gt;=1,$W$7,IF(COUNTIFS('(6)定期点検調書'!$B$12:$B$5000,Q$89,'(6)定期点検調書'!$AH$12:$AH$5000,$C97,'(6)定期点検調書'!$BF$12:$BF$5000,$V$7)&gt;=1,$V$7,IF(COUNTIFS('(6)定期点検調書'!$B$12:$B$5000,Q$89,'(6)定期点検調書'!$AH$12:$AH$5000,$C97,'(6)定期点検調書'!$BF$12:$BF$5000,$U$7)&gt;=1,$U$7,IF(COUNTIFS('(6)定期点検調書'!$B$12:$B$5000,Q$89,'(6)定期点検調書'!$AH$12:$AH$5000,$C97,'(6)定期点検調書'!$BF$12:$BF$5000,$T$7)&gt;=1,$T$7,IF(COUNTIFS('(6)定期点検調書'!$B$12:$B$5000,Q$89,'(6)定期点検調書'!$AH$12:$AH$5000,$C97,'(6)定期点検調書'!$BF$12:$BF$5000,$S$7)&gt;=1,$S$7,""))))))</f>
        <v/>
      </c>
      <c r="R97" s="465" t="str">
        <f>IF(R$89="","",IF(COUNTIFS('(6)定期点検調書'!$B$12:$B$5000,R$89,'(6)定期点検調書'!$AH$12:$AH$5000,$C97,'(6)定期点検調書'!$BF$12:$BF$5000,$W$7)&gt;=1,$W$7,IF(COUNTIFS('(6)定期点検調書'!$B$12:$B$5000,R$89,'(6)定期点検調書'!$AH$12:$AH$5000,$C97,'(6)定期点検調書'!$BF$12:$BF$5000,$V$7)&gt;=1,$V$7,IF(COUNTIFS('(6)定期点検調書'!$B$12:$B$5000,R$89,'(6)定期点検調書'!$AH$12:$AH$5000,$C97,'(6)定期点検調書'!$BF$12:$BF$5000,$U$7)&gt;=1,$U$7,IF(COUNTIFS('(6)定期点検調書'!$B$12:$B$5000,R$89,'(6)定期点検調書'!$AH$12:$AH$5000,$C97,'(6)定期点検調書'!$BF$12:$BF$5000,$T$7)&gt;=1,$T$7,IF(COUNTIFS('(6)定期点検調書'!$B$12:$B$5000,R$89,'(6)定期点検調書'!$AH$12:$AH$5000,$C97,'(6)定期点検調書'!$BF$12:$BF$5000,$S$7)&gt;=1,$S$7,""))))))</f>
        <v/>
      </c>
      <c r="S97" s="465" t="str">
        <f>IF(S$89="","",IF(COUNTIFS('(6)定期点検調書'!$B$12:$B$5000,S$89,'(6)定期点検調書'!$AH$12:$AH$5000,$C97,'(6)定期点検調書'!$BF$12:$BF$5000,$W$7)&gt;=1,$W$7,IF(COUNTIFS('(6)定期点検調書'!$B$12:$B$5000,S$89,'(6)定期点検調書'!$AH$12:$AH$5000,$C97,'(6)定期点検調書'!$BF$12:$BF$5000,$V$7)&gt;=1,$V$7,IF(COUNTIFS('(6)定期点検調書'!$B$12:$B$5000,S$89,'(6)定期点検調書'!$AH$12:$AH$5000,$C97,'(6)定期点検調書'!$BF$12:$BF$5000,$U$7)&gt;=1,$U$7,IF(COUNTIFS('(6)定期点検調書'!$B$12:$B$5000,S$89,'(6)定期点検調書'!$AH$12:$AH$5000,$C97,'(6)定期点検調書'!$BF$12:$BF$5000,$T$7)&gt;=1,$T$7,IF(COUNTIFS('(6)定期点検調書'!$B$12:$B$5000,S$89,'(6)定期点検調書'!$AH$12:$AH$5000,$C97,'(6)定期点検調書'!$BF$12:$BF$5000,$S$7)&gt;=1,$S$7,""))))))</f>
        <v/>
      </c>
      <c r="T97" s="465" t="str">
        <f>IF(T$89="","",IF(COUNTIFS('(6)定期点検調書'!$B$12:$B$5000,T$89,'(6)定期点検調書'!$AH$12:$AH$5000,$C97,'(6)定期点検調書'!$BF$12:$BF$5000,$W$7)&gt;=1,$W$7,IF(COUNTIFS('(6)定期点検調書'!$B$12:$B$5000,T$89,'(6)定期点検調書'!$AH$12:$AH$5000,$C97,'(6)定期点検調書'!$BF$12:$BF$5000,$V$7)&gt;=1,$V$7,IF(COUNTIFS('(6)定期点検調書'!$B$12:$B$5000,T$89,'(6)定期点検調書'!$AH$12:$AH$5000,$C97,'(6)定期点検調書'!$BF$12:$BF$5000,$U$7)&gt;=1,$U$7,IF(COUNTIFS('(6)定期点検調書'!$B$12:$B$5000,T$89,'(6)定期点検調書'!$AH$12:$AH$5000,$C97,'(6)定期点検調書'!$BF$12:$BF$5000,$T$7)&gt;=1,$T$7,IF(COUNTIFS('(6)定期点検調書'!$B$12:$B$5000,T$89,'(6)定期点検調書'!$AH$12:$AH$5000,$C97,'(6)定期点検調書'!$BF$12:$BF$5000,$S$7)&gt;=1,$S$7,""))))))</f>
        <v/>
      </c>
      <c r="U97" s="465" t="str">
        <f>IF(U$89="","",IF(COUNTIFS('(6)定期点検調書'!$B$12:$B$5000,U$89,'(6)定期点検調書'!$AH$12:$AH$5000,$C97,'(6)定期点検調書'!$BF$12:$BF$5000,$W$7)&gt;=1,$W$7,IF(COUNTIFS('(6)定期点検調書'!$B$12:$B$5000,U$89,'(6)定期点検調書'!$AH$12:$AH$5000,$C97,'(6)定期点検調書'!$BF$12:$BF$5000,$V$7)&gt;=1,$V$7,IF(COUNTIFS('(6)定期点検調書'!$B$12:$B$5000,U$89,'(6)定期点検調書'!$AH$12:$AH$5000,$C97,'(6)定期点検調書'!$BF$12:$BF$5000,$U$7)&gt;=1,$U$7,IF(COUNTIFS('(6)定期点検調書'!$B$12:$B$5000,U$89,'(6)定期点検調書'!$AH$12:$AH$5000,$C97,'(6)定期点検調書'!$BF$12:$BF$5000,$T$7)&gt;=1,$T$7,IF(COUNTIFS('(6)定期点検調書'!$B$12:$B$5000,U$89,'(6)定期点検調書'!$AH$12:$AH$5000,$C97,'(6)定期点検調書'!$BF$12:$BF$5000,$S$7)&gt;=1,$S$7,""))))))</f>
        <v/>
      </c>
      <c r="V97" s="465" t="str">
        <f>IF(V$89="","",IF(COUNTIFS('(6)定期点検調書'!$B$12:$B$5000,V$89,'(6)定期点検調書'!$AH$12:$AH$5000,$C97,'(6)定期点検調書'!$BF$12:$BF$5000,$W$7)&gt;=1,$W$7,IF(COUNTIFS('(6)定期点検調書'!$B$12:$B$5000,V$89,'(6)定期点検調書'!$AH$12:$AH$5000,$C97,'(6)定期点検調書'!$BF$12:$BF$5000,$V$7)&gt;=1,$V$7,IF(COUNTIFS('(6)定期点検調書'!$B$12:$B$5000,V$89,'(6)定期点検調書'!$AH$12:$AH$5000,$C97,'(6)定期点検調書'!$BF$12:$BF$5000,$U$7)&gt;=1,$U$7,IF(COUNTIFS('(6)定期点検調書'!$B$12:$B$5000,V$89,'(6)定期点検調書'!$AH$12:$AH$5000,$C97,'(6)定期点検調書'!$BF$12:$BF$5000,$T$7)&gt;=1,$T$7,IF(COUNTIFS('(6)定期点検調書'!$B$12:$B$5000,V$89,'(6)定期点検調書'!$AH$12:$AH$5000,$C97,'(6)定期点検調書'!$BF$12:$BF$5000,$S$7)&gt;=1,$S$7,""))))))</f>
        <v/>
      </c>
      <c r="W97" s="465" t="str">
        <f>IF(W$89="","",IF(COUNTIFS('(6)定期点検調書'!$B$12:$B$5000,W$89,'(6)定期点検調書'!$AH$12:$AH$5000,$C97,'(6)定期点検調書'!$BF$12:$BF$5000,$W$7)&gt;=1,$W$7,IF(COUNTIFS('(6)定期点検調書'!$B$12:$B$5000,W$89,'(6)定期点検調書'!$AH$12:$AH$5000,$C97,'(6)定期点検調書'!$BF$12:$BF$5000,$V$7)&gt;=1,$V$7,IF(COUNTIFS('(6)定期点検調書'!$B$12:$B$5000,W$89,'(6)定期点検調書'!$AH$12:$AH$5000,$C97,'(6)定期点検調書'!$BF$12:$BF$5000,$U$7)&gt;=1,$U$7,IF(COUNTIFS('(6)定期点検調書'!$B$12:$B$5000,W$89,'(6)定期点検調書'!$AH$12:$AH$5000,$C97,'(6)定期点検調書'!$BF$12:$BF$5000,$T$7)&gt;=1,$T$7,IF(COUNTIFS('(6)定期点検調書'!$B$12:$B$5000,W$89,'(6)定期点検調書'!$AH$12:$AH$5000,$C97,'(6)定期点検調書'!$BF$12:$BF$5000,$S$7)&gt;=1,$S$7,""))))))</f>
        <v/>
      </c>
      <c r="X97" s="465" t="str">
        <f>IF(X$89="","",IF(COUNTIFS('(6)定期点検調書'!$B$12:$B$5000,X$89,'(6)定期点検調書'!$AH$12:$AH$5000,$C97,'(6)定期点検調書'!$BF$12:$BF$5000,$W$7)&gt;=1,$W$7,IF(COUNTIFS('(6)定期点検調書'!$B$12:$B$5000,X$89,'(6)定期点検調書'!$AH$12:$AH$5000,$C97,'(6)定期点検調書'!$BF$12:$BF$5000,$V$7)&gt;=1,$V$7,IF(COUNTIFS('(6)定期点検調書'!$B$12:$B$5000,X$89,'(6)定期点検調書'!$AH$12:$AH$5000,$C97,'(6)定期点検調書'!$BF$12:$BF$5000,$U$7)&gt;=1,$U$7,IF(COUNTIFS('(6)定期点検調書'!$B$12:$B$5000,X$89,'(6)定期点検調書'!$AH$12:$AH$5000,$C97,'(6)定期点検調書'!$BF$12:$BF$5000,$T$7)&gt;=1,$T$7,IF(COUNTIFS('(6)定期点検調書'!$B$12:$B$5000,X$89,'(6)定期点検調書'!$AH$12:$AH$5000,$C97,'(6)定期点検調書'!$BF$12:$BF$5000,$S$7)&gt;=1,$S$7,""))))))</f>
        <v/>
      </c>
      <c r="Y97" s="465" t="str">
        <f>IF(Y$89="","",IF(COUNTIFS('(6)定期点検調書'!$B$12:$B$5000,Y$89,'(6)定期点検調書'!$AH$12:$AH$5000,$C97,'(6)定期点検調書'!$BF$12:$BF$5000,$W$7)&gt;=1,$W$7,IF(COUNTIFS('(6)定期点検調書'!$B$12:$B$5000,Y$89,'(6)定期点検調書'!$AH$12:$AH$5000,$C97,'(6)定期点検調書'!$BF$12:$BF$5000,$V$7)&gt;=1,$V$7,IF(COUNTIFS('(6)定期点検調書'!$B$12:$B$5000,Y$89,'(6)定期点検調書'!$AH$12:$AH$5000,$C97,'(6)定期点検調書'!$BF$12:$BF$5000,$U$7)&gt;=1,$U$7,IF(COUNTIFS('(6)定期点検調書'!$B$12:$B$5000,Y$89,'(6)定期点検調書'!$AH$12:$AH$5000,$C97,'(6)定期点検調書'!$BF$12:$BF$5000,$T$7)&gt;=1,$T$7,IF(COUNTIFS('(6)定期点検調書'!$B$12:$B$5000,Y$89,'(6)定期点検調書'!$AH$12:$AH$5000,$C97,'(6)定期点検調書'!$BF$12:$BF$5000,$S$7)&gt;=1,$S$7,""))))))</f>
        <v/>
      </c>
      <c r="Z97" s="465" t="str">
        <f>IF(Z$89="","",IF(COUNTIFS('(6)定期点検調書'!$B$12:$B$5000,Z$89,'(6)定期点検調書'!$AH$12:$AH$5000,$C97,'(6)定期点検調書'!$BF$12:$BF$5000,$W$7)&gt;=1,$W$7,IF(COUNTIFS('(6)定期点検調書'!$B$12:$B$5000,Z$89,'(6)定期点検調書'!$AH$12:$AH$5000,$C97,'(6)定期点検調書'!$BF$12:$BF$5000,$V$7)&gt;=1,$V$7,IF(COUNTIFS('(6)定期点検調書'!$B$12:$B$5000,Z$89,'(6)定期点検調書'!$AH$12:$AH$5000,$C97,'(6)定期点検調書'!$BF$12:$BF$5000,$U$7)&gt;=1,$U$7,IF(COUNTIFS('(6)定期点検調書'!$B$12:$B$5000,Z$89,'(6)定期点検調書'!$AH$12:$AH$5000,$C97,'(6)定期点検調書'!$BF$12:$BF$5000,$T$7)&gt;=1,$T$7,IF(COUNTIFS('(6)定期点検調書'!$B$12:$B$5000,Z$89,'(6)定期点検調書'!$AH$12:$AH$5000,$C97,'(6)定期点検調書'!$BF$12:$BF$5000,$S$7)&gt;=1,$S$7,""))))))</f>
        <v/>
      </c>
      <c r="AA97" s="465" t="str">
        <f>IF(AA$89="","",IF(COUNTIFS('(6)定期点検調書'!$B$12:$B$5000,AA$89,'(6)定期点検調書'!$AH$12:$AH$5000,$C97,'(6)定期点検調書'!$BF$12:$BF$5000,$W$7)&gt;=1,$W$7,IF(COUNTIFS('(6)定期点検調書'!$B$12:$B$5000,AA$89,'(6)定期点検調書'!$AH$12:$AH$5000,$C97,'(6)定期点検調書'!$BF$12:$BF$5000,$V$7)&gt;=1,$V$7,IF(COUNTIFS('(6)定期点検調書'!$B$12:$B$5000,AA$89,'(6)定期点検調書'!$AH$12:$AH$5000,$C97,'(6)定期点検調書'!$BF$12:$BF$5000,$U$7)&gt;=1,$U$7,IF(COUNTIFS('(6)定期点検調書'!$B$12:$B$5000,AA$89,'(6)定期点検調書'!$AH$12:$AH$5000,$C97,'(6)定期点検調書'!$BF$12:$BF$5000,$T$7)&gt;=1,$T$7,IF(COUNTIFS('(6)定期点検調書'!$B$12:$B$5000,AA$89,'(6)定期点検調書'!$AH$12:$AH$5000,$C97,'(6)定期点検調書'!$BF$12:$BF$5000,$S$7)&gt;=1,$S$7,""))))))</f>
        <v/>
      </c>
      <c r="AB97" s="465" t="str">
        <f>IF(AB$89="","",IF(COUNTIFS('(6)定期点検調書'!$B$12:$B$5000,AB$89,'(6)定期点検調書'!$AH$12:$AH$5000,$C97,'(6)定期点検調書'!$BF$12:$BF$5000,$W$7)&gt;=1,$W$7,IF(COUNTIFS('(6)定期点検調書'!$B$12:$B$5000,AB$89,'(6)定期点検調書'!$AH$12:$AH$5000,$C97,'(6)定期点検調書'!$BF$12:$BF$5000,$V$7)&gt;=1,$V$7,IF(COUNTIFS('(6)定期点検調書'!$B$12:$B$5000,AB$89,'(6)定期点検調書'!$AH$12:$AH$5000,$C97,'(6)定期点検調書'!$BF$12:$BF$5000,$U$7)&gt;=1,$U$7,IF(COUNTIFS('(6)定期点検調書'!$B$12:$B$5000,AB$89,'(6)定期点検調書'!$AH$12:$AH$5000,$C97,'(6)定期点検調書'!$BF$12:$BF$5000,$T$7)&gt;=1,$T$7,IF(COUNTIFS('(6)定期点検調書'!$B$12:$B$5000,AB$89,'(6)定期点検調書'!$AH$12:$AH$5000,$C97,'(6)定期点検調書'!$BF$12:$BF$5000,$S$7)&gt;=1,$S$7,""))))))</f>
        <v/>
      </c>
      <c r="AC97" s="465" t="str">
        <f>IF(AC$89="","",IF(COUNTIFS('(6)定期点検調書'!$B$12:$B$5000,AC$89,'(6)定期点検調書'!$AH$12:$AH$5000,$C97,'(6)定期点検調書'!$BF$12:$BF$5000,$W$7)&gt;=1,$W$7,IF(COUNTIFS('(6)定期点検調書'!$B$12:$B$5000,AC$89,'(6)定期点検調書'!$AH$12:$AH$5000,$C97,'(6)定期点検調書'!$BF$12:$BF$5000,$V$7)&gt;=1,$V$7,IF(COUNTIFS('(6)定期点検調書'!$B$12:$B$5000,AC$89,'(6)定期点検調書'!$AH$12:$AH$5000,$C97,'(6)定期点検調書'!$BF$12:$BF$5000,$U$7)&gt;=1,$U$7,IF(COUNTIFS('(6)定期点検調書'!$B$12:$B$5000,AC$89,'(6)定期点検調書'!$AH$12:$AH$5000,$C97,'(6)定期点検調書'!$BF$12:$BF$5000,$T$7)&gt;=1,$T$7,IF(COUNTIFS('(6)定期点検調書'!$B$12:$B$5000,AC$89,'(6)定期点検調書'!$AH$12:$AH$5000,$C97,'(6)定期点検調書'!$BF$12:$BF$5000,$S$7)&gt;=1,$S$7,""))))))</f>
        <v/>
      </c>
      <c r="AD97" s="465" t="str">
        <f>IF(AD$89="","",IF(COUNTIFS('(6)定期点検調書'!$B$12:$B$5000,AD$89,'(6)定期点検調書'!$AH$12:$AH$5000,$C97,'(6)定期点検調書'!$BF$12:$BF$5000,$W$7)&gt;=1,$W$7,IF(COUNTIFS('(6)定期点検調書'!$B$12:$B$5000,AD$89,'(6)定期点検調書'!$AH$12:$AH$5000,$C97,'(6)定期点検調書'!$BF$12:$BF$5000,$V$7)&gt;=1,$V$7,IF(COUNTIFS('(6)定期点検調書'!$B$12:$B$5000,AD$89,'(6)定期点検調書'!$AH$12:$AH$5000,$C97,'(6)定期点検調書'!$BF$12:$BF$5000,$U$7)&gt;=1,$U$7,IF(COUNTIFS('(6)定期点検調書'!$B$12:$B$5000,AD$89,'(6)定期点検調書'!$AH$12:$AH$5000,$C97,'(6)定期点検調書'!$BF$12:$BF$5000,$T$7)&gt;=1,$T$7,IF(COUNTIFS('(6)定期点検調書'!$B$12:$B$5000,AD$89,'(6)定期点検調書'!$AH$12:$AH$5000,$C97,'(6)定期点検調書'!$BF$12:$BF$5000,$S$7)&gt;=1,$S$7,""))))))</f>
        <v/>
      </c>
      <c r="AE97" s="465" t="str">
        <f>IF(AE$89="","",IF(COUNTIFS('(6)定期点検調書'!$B$12:$B$5000,AE$89,'(6)定期点検調書'!$AH$12:$AH$5000,$C97,'(6)定期点検調書'!$BF$12:$BF$5000,$W$7)&gt;=1,$W$7,IF(COUNTIFS('(6)定期点検調書'!$B$12:$B$5000,AE$89,'(6)定期点検調書'!$AH$12:$AH$5000,$C97,'(6)定期点検調書'!$BF$12:$BF$5000,$V$7)&gt;=1,$V$7,IF(COUNTIFS('(6)定期点検調書'!$B$12:$B$5000,AE$89,'(6)定期点検調書'!$AH$12:$AH$5000,$C97,'(6)定期点検調書'!$BF$12:$BF$5000,$U$7)&gt;=1,$U$7,IF(COUNTIFS('(6)定期点検調書'!$B$12:$B$5000,AE$89,'(6)定期点検調書'!$AH$12:$AH$5000,$C97,'(6)定期点検調書'!$BF$12:$BF$5000,$T$7)&gt;=1,$T$7,IF(COUNTIFS('(6)定期点検調書'!$B$12:$B$5000,AE$89,'(6)定期点検調書'!$AH$12:$AH$5000,$C97,'(6)定期点検調書'!$BF$12:$BF$5000,$S$7)&gt;=1,$S$7,""))))))</f>
        <v/>
      </c>
      <c r="AF97" s="465" t="str">
        <f>IF(AF$89="","",IF(COUNTIFS('(6)定期点検調書'!$B$12:$B$5000,AF$89,'(6)定期点検調書'!$AH$12:$AH$5000,$C97,'(6)定期点検調書'!$BF$12:$BF$5000,$W$7)&gt;=1,$W$7,IF(COUNTIFS('(6)定期点検調書'!$B$12:$B$5000,AF$89,'(6)定期点検調書'!$AH$12:$AH$5000,$C97,'(6)定期点検調書'!$BF$12:$BF$5000,$V$7)&gt;=1,$V$7,IF(COUNTIFS('(6)定期点検調書'!$B$12:$B$5000,AF$89,'(6)定期点検調書'!$AH$12:$AH$5000,$C97,'(6)定期点検調書'!$BF$12:$BF$5000,$U$7)&gt;=1,$U$7,IF(COUNTIFS('(6)定期点検調書'!$B$12:$B$5000,AF$89,'(6)定期点検調書'!$AH$12:$AH$5000,$C97,'(6)定期点検調書'!$BF$12:$BF$5000,$T$7)&gt;=1,$T$7,IF(COUNTIFS('(6)定期点検調書'!$B$12:$B$5000,AF$89,'(6)定期点検調書'!$AH$12:$AH$5000,$C97,'(6)定期点検調書'!$BF$12:$BF$5000,$S$7)&gt;=1,$S$7,""))))))</f>
        <v/>
      </c>
      <c r="AG97" s="465" t="str">
        <f>IF(AG$89="","",IF(COUNTIFS('(6)定期点検調書'!$B$12:$B$5000,AG$89,'(6)定期点検調書'!$AH$12:$AH$5000,$C97,'(6)定期点検調書'!$BF$12:$BF$5000,$W$7)&gt;=1,$W$7,IF(COUNTIFS('(6)定期点検調書'!$B$12:$B$5000,AG$89,'(6)定期点検調書'!$AH$12:$AH$5000,$C97,'(6)定期点検調書'!$BF$12:$BF$5000,$V$7)&gt;=1,$V$7,IF(COUNTIFS('(6)定期点検調書'!$B$12:$B$5000,AG$89,'(6)定期点検調書'!$AH$12:$AH$5000,$C97,'(6)定期点検調書'!$BF$12:$BF$5000,$U$7)&gt;=1,$U$7,IF(COUNTIFS('(6)定期点検調書'!$B$12:$B$5000,AG$89,'(6)定期点検調書'!$AH$12:$AH$5000,$C97,'(6)定期点検調書'!$BF$12:$BF$5000,$T$7)&gt;=1,$T$7,IF(COUNTIFS('(6)定期点検調書'!$B$12:$B$5000,AG$89,'(6)定期点検調書'!$AH$12:$AH$5000,$C97,'(6)定期点検調書'!$BF$12:$BF$5000,$S$7)&gt;=1,$S$7,""))))))</f>
        <v/>
      </c>
      <c r="AH97" s="465" t="str">
        <f>IF(AH$89="","",IF(COUNTIFS('(6)定期点検調書'!$B$12:$B$5000,AH$89,'(6)定期点検調書'!$AH$12:$AH$5000,$C97,'(6)定期点検調書'!$BF$12:$BF$5000,$W$7)&gt;=1,$W$7,IF(COUNTIFS('(6)定期点検調書'!$B$12:$B$5000,AH$89,'(6)定期点検調書'!$AH$12:$AH$5000,$C97,'(6)定期点検調書'!$BF$12:$BF$5000,$V$7)&gt;=1,$V$7,IF(COUNTIFS('(6)定期点検調書'!$B$12:$B$5000,AH$89,'(6)定期点検調書'!$AH$12:$AH$5000,$C97,'(6)定期点検調書'!$BF$12:$BF$5000,$U$7)&gt;=1,$U$7,IF(COUNTIFS('(6)定期点検調書'!$B$12:$B$5000,AH$89,'(6)定期点検調書'!$AH$12:$AH$5000,$C97,'(6)定期点検調書'!$BF$12:$BF$5000,$T$7)&gt;=1,$T$7,IF(COUNTIFS('(6)定期点検調書'!$B$12:$B$5000,AH$89,'(6)定期点検調書'!$AH$12:$AH$5000,$C97,'(6)定期点検調書'!$BF$12:$BF$5000,$S$7)&gt;=1,$S$7,""))))))</f>
        <v/>
      </c>
      <c r="AI97" s="465" t="str">
        <f>IF(AI$89="","",IF(COUNTIFS('(6)定期点検調書'!$B$12:$B$5000,AI$89,'(6)定期点検調書'!$AH$12:$AH$5000,$C97,'(6)定期点検調書'!$BF$12:$BF$5000,$W$7)&gt;=1,$W$7,IF(COUNTIFS('(6)定期点検調書'!$B$12:$B$5000,AI$89,'(6)定期点検調書'!$AH$12:$AH$5000,$C97,'(6)定期点検調書'!$BF$12:$BF$5000,$V$7)&gt;=1,$V$7,IF(COUNTIFS('(6)定期点検調書'!$B$12:$B$5000,AI$89,'(6)定期点検調書'!$AH$12:$AH$5000,$C97,'(6)定期点検調書'!$BF$12:$BF$5000,$U$7)&gt;=1,$U$7,IF(COUNTIFS('(6)定期点検調書'!$B$12:$B$5000,AI$89,'(6)定期点検調書'!$AH$12:$AH$5000,$C97,'(6)定期点検調書'!$BF$12:$BF$5000,$T$7)&gt;=1,$T$7,IF(COUNTIFS('(6)定期点検調書'!$B$12:$B$5000,AI$89,'(6)定期点検調書'!$AH$12:$AH$5000,$C97,'(6)定期点検調書'!$BF$12:$BF$5000,$S$7)&gt;=1,$S$7,""))))))</f>
        <v/>
      </c>
      <c r="AJ97" s="465" t="str">
        <f>IF(AJ$89="","",IF(COUNTIFS('(6)定期点検調書'!$B$12:$B$5000,AJ$89,'(6)定期点検調書'!$AH$12:$AH$5000,$C97,'(6)定期点検調書'!$BF$12:$BF$5000,$W$7)&gt;=1,$W$7,IF(COUNTIFS('(6)定期点検調書'!$B$12:$B$5000,AJ$89,'(6)定期点検調書'!$AH$12:$AH$5000,$C97,'(6)定期点検調書'!$BF$12:$BF$5000,$V$7)&gt;=1,$V$7,IF(COUNTIFS('(6)定期点検調書'!$B$12:$B$5000,AJ$89,'(6)定期点検調書'!$AH$12:$AH$5000,$C97,'(6)定期点検調書'!$BF$12:$BF$5000,$U$7)&gt;=1,$U$7,IF(COUNTIFS('(6)定期点検調書'!$B$12:$B$5000,AJ$89,'(6)定期点検調書'!$AH$12:$AH$5000,$C97,'(6)定期点検調書'!$BF$12:$BF$5000,$T$7)&gt;=1,$T$7,IF(COUNTIFS('(6)定期点検調書'!$B$12:$B$5000,AJ$89,'(6)定期点検調書'!$AH$12:$AH$5000,$C97,'(6)定期点検調書'!$BF$12:$BF$5000,$S$7)&gt;=1,$S$7,""))))))</f>
        <v/>
      </c>
      <c r="AK97" s="465" t="str">
        <f>IF(AK$89="","",IF(COUNTIFS('(6)定期点検調書'!$B$12:$B$5000,AK$89,'(6)定期点検調書'!$AH$12:$AH$5000,$C97,'(6)定期点検調書'!$BF$12:$BF$5000,$W$7)&gt;=1,$W$7,IF(COUNTIFS('(6)定期点検調書'!$B$12:$B$5000,AK$89,'(6)定期点検調書'!$AH$12:$AH$5000,$C97,'(6)定期点検調書'!$BF$12:$BF$5000,$V$7)&gt;=1,$V$7,IF(COUNTIFS('(6)定期点検調書'!$B$12:$B$5000,AK$89,'(6)定期点検調書'!$AH$12:$AH$5000,$C97,'(6)定期点検調書'!$BF$12:$BF$5000,$U$7)&gt;=1,$U$7,IF(COUNTIFS('(6)定期点検調書'!$B$12:$B$5000,AK$89,'(6)定期点検調書'!$AH$12:$AH$5000,$C97,'(6)定期点検調書'!$BF$12:$BF$5000,$T$7)&gt;=1,$T$7,IF(COUNTIFS('(6)定期点検調書'!$B$12:$B$5000,AK$89,'(6)定期点検調書'!$AH$12:$AH$5000,$C97,'(6)定期点検調書'!$BF$12:$BF$5000,$S$7)&gt;=1,$S$7,""))))))</f>
        <v/>
      </c>
      <c r="AL97" s="465" t="str">
        <f>IF(AL$89="","",IF(COUNTIFS('(6)定期点検調書'!$B$12:$B$5000,AL$89,'(6)定期点検調書'!$AH$12:$AH$5000,$C97,'(6)定期点検調書'!$BF$12:$BF$5000,$W$7)&gt;=1,$W$7,IF(COUNTIFS('(6)定期点検調書'!$B$12:$B$5000,AL$89,'(6)定期点検調書'!$AH$12:$AH$5000,$C97,'(6)定期点検調書'!$BF$12:$BF$5000,$V$7)&gt;=1,$V$7,IF(COUNTIFS('(6)定期点検調書'!$B$12:$B$5000,AL$89,'(6)定期点検調書'!$AH$12:$AH$5000,$C97,'(6)定期点検調書'!$BF$12:$BF$5000,$U$7)&gt;=1,$U$7,IF(COUNTIFS('(6)定期点検調書'!$B$12:$B$5000,AL$89,'(6)定期点検調書'!$AH$12:$AH$5000,$C97,'(6)定期点検調書'!$BF$12:$BF$5000,$T$7)&gt;=1,$T$7,IF(COUNTIFS('(6)定期点検調書'!$B$12:$B$5000,AL$89,'(6)定期点検調書'!$AH$12:$AH$5000,$C97,'(6)定期点検調書'!$BF$12:$BF$5000,$S$7)&gt;=1,$S$7,""))))))</f>
        <v/>
      </c>
      <c r="AM97" s="465" t="str">
        <f>IF(AM$89="","",IF(COUNTIFS('(6)定期点検調書'!$B$12:$B$5000,AM$89,'(6)定期点検調書'!$AH$12:$AH$5000,$C97,'(6)定期点検調書'!$BF$12:$BF$5000,$W$7)&gt;=1,$W$7,IF(COUNTIFS('(6)定期点検調書'!$B$12:$B$5000,AM$89,'(6)定期点検調書'!$AH$12:$AH$5000,$C97,'(6)定期点検調書'!$BF$12:$BF$5000,$V$7)&gt;=1,$V$7,IF(COUNTIFS('(6)定期点検調書'!$B$12:$B$5000,AM$89,'(6)定期点検調書'!$AH$12:$AH$5000,$C97,'(6)定期点検調書'!$BF$12:$BF$5000,$U$7)&gt;=1,$U$7,IF(COUNTIFS('(6)定期点検調書'!$B$12:$B$5000,AM$89,'(6)定期点検調書'!$AH$12:$AH$5000,$C97,'(6)定期点検調書'!$BF$12:$BF$5000,$T$7)&gt;=1,$T$7,IF(COUNTIFS('(6)定期点検調書'!$B$12:$B$5000,AM$89,'(6)定期点検調書'!$AH$12:$AH$5000,$C97,'(6)定期点検調書'!$BF$12:$BF$5000,$S$7)&gt;=1,$S$7,""))))))</f>
        <v/>
      </c>
      <c r="AN97" s="465" t="str">
        <f>IF(AN$89="","",IF(COUNTIFS('(6)定期点検調書'!$B$12:$B$5000,AN$89,'(6)定期点検調書'!$AH$12:$AH$5000,$C97,'(6)定期点検調書'!$BF$12:$BF$5000,$W$7)&gt;=1,$W$7,IF(COUNTIFS('(6)定期点検調書'!$B$12:$B$5000,AN$89,'(6)定期点検調書'!$AH$12:$AH$5000,$C97,'(6)定期点検調書'!$BF$12:$BF$5000,$V$7)&gt;=1,$V$7,IF(COUNTIFS('(6)定期点検調書'!$B$12:$B$5000,AN$89,'(6)定期点検調書'!$AH$12:$AH$5000,$C97,'(6)定期点検調書'!$BF$12:$BF$5000,$U$7)&gt;=1,$U$7,IF(COUNTIFS('(6)定期点検調書'!$B$12:$B$5000,AN$89,'(6)定期点検調書'!$AH$12:$AH$5000,$C97,'(6)定期点検調書'!$BF$12:$BF$5000,$T$7)&gt;=1,$T$7,IF(COUNTIFS('(6)定期点検調書'!$B$12:$B$5000,AN$89,'(6)定期点検調書'!$AH$12:$AH$5000,$C97,'(6)定期点検調書'!$BF$12:$BF$5000,$S$7)&gt;=1,$S$7,""))))))</f>
        <v/>
      </c>
      <c r="AO97" s="465" t="str">
        <f>IF(AO$89="","",IF(COUNTIFS('(6)定期点検調書'!$B$12:$B$5000,AO$89,'(6)定期点検調書'!$AH$12:$AH$5000,$C97,'(6)定期点検調書'!$BF$12:$BF$5000,$W$7)&gt;=1,$W$7,IF(COUNTIFS('(6)定期点検調書'!$B$12:$B$5000,AO$89,'(6)定期点検調書'!$AH$12:$AH$5000,$C97,'(6)定期点検調書'!$BF$12:$BF$5000,$V$7)&gt;=1,$V$7,IF(COUNTIFS('(6)定期点検調書'!$B$12:$B$5000,AO$89,'(6)定期点検調書'!$AH$12:$AH$5000,$C97,'(6)定期点検調書'!$BF$12:$BF$5000,$U$7)&gt;=1,$U$7,IF(COUNTIFS('(6)定期点検調書'!$B$12:$B$5000,AO$89,'(6)定期点検調書'!$AH$12:$AH$5000,$C97,'(6)定期点検調書'!$BF$12:$BF$5000,$T$7)&gt;=1,$T$7,IF(COUNTIFS('(6)定期点検調書'!$B$12:$B$5000,AO$89,'(6)定期点検調書'!$AH$12:$AH$5000,$C97,'(6)定期点検調書'!$BF$12:$BF$5000,$S$7)&gt;=1,$S$7,""))))))</f>
        <v/>
      </c>
      <c r="AP97" s="465" t="str">
        <f>IF(AP$89="","",IF(COUNTIFS('(6)定期点検調書'!$B$12:$B$5000,AP$89,'(6)定期点検調書'!$AH$12:$AH$5000,$C97,'(6)定期点検調書'!$BF$12:$BF$5000,$W$7)&gt;=1,$W$7,IF(COUNTIFS('(6)定期点検調書'!$B$12:$B$5000,AP$89,'(6)定期点検調書'!$AH$12:$AH$5000,$C97,'(6)定期点検調書'!$BF$12:$BF$5000,$V$7)&gt;=1,$V$7,IF(COUNTIFS('(6)定期点検調書'!$B$12:$B$5000,AP$89,'(6)定期点検調書'!$AH$12:$AH$5000,$C97,'(6)定期点検調書'!$BF$12:$BF$5000,$U$7)&gt;=1,$U$7,IF(COUNTIFS('(6)定期点検調書'!$B$12:$B$5000,AP$89,'(6)定期点検調書'!$AH$12:$AH$5000,$C97,'(6)定期点検調書'!$BF$12:$BF$5000,$T$7)&gt;=1,$T$7,IF(COUNTIFS('(6)定期点検調書'!$B$12:$B$5000,AP$89,'(6)定期点検調書'!$AH$12:$AH$5000,$C97,'(6)定期点検調書'!$BF$12:$BF$5000,$S$7)&gt;=1,$S$7,""))))))</f>
        <v/>
      </c>
      <c r="AQ97" s="465" t="str">
        <f>IF(AQ$89="","",IF(COUNTIFS('(6)定期点検調書'!$B$12:$B$5000,AQ$89,'(6)定期点検調書'!$AH$12:$AH$5000,$C97,'(6)定期点検調書'!$BF$12:$BF$5000,$W$7)&gt;=1,$W$7,IF(COUNTIFS('(6)定期点検調書'!$B$12:$B$5000,AQ$89,'(6)定期点検調書'!$AH$12:$AH$5000,$C97,'(6)定期点検調書'!$BF$12:$BF$5000,$V$7)&gt;=1,$V$7,IF(COUNTIFS('(6)定期点検調書'!$B$12:$B$5000,AQ$89,'(6)定期点検調書'!$AH$12:$AH$5000,$C97,'(6)定期点検調書'!$BF$12:$BF$5000,$U$7)&gt;=1,$U$7,IF(COUNTIFS('(6)定期点検調書'!$B$12:$B$5000,AQ$89,'(6)定期点検調書'!$AH$12:$AH$5000,$C97,'(6)定期点検調書'!$BF$12:$BF$5000,$T$7)&gt;=1,$T$7,IF(COUNTIFS('(6)定期点検調書'!$B$12:$B$5000,AQ$89,'(6)定期点検調書'!$AH$12:$AH$5000,$C97,'(6)定期点検調書'!$BF$12:$BF$5000,$S$7)&gt;=1,$S$7,""))))))</f>
        <v/>
      </c>
      <c r="AR97" s="465" t="str">
        <f>IF(AR$89="","",IF(COUNTIFS('(6)定期点検調書'!$B$12:$B$5000,AR$89,'(6)定期点検調書'!$AH$12:$AH$5000,$C97,'(6)定期点検調書'!$BF$12:$BF$5000,$W$7)&gt;=1,$W$7,IF(COUNTIFS('(6)定期点検調書'!$B$12:$B$5000,AR$89,'(6)定期点検調書'!$AH$12:$AH$5000,$C97,'(6)定期点検調書'!$BF$12:$BF$5000,$V$7)&gt;=1,$V$7,IF(COUNTIFS('(6)定期点検調書'!$B$12:$B$5000,AR$89,'(6)定期点検調書'!$AH$12:$AH$5000,$C97,'(6)定期点検調書'!$BF$12:$BF$5000,$U$7)&gt;=1,$U$7,IF(COUNTIFS('(6)定期点検調書'!$B$12:$B$5000,AR$89,'(6)定期点検調書'!$AH$12:$AH$5000,$C97,'(6)定期点検調書'!$BF$12:$BF$5000,$T$7)&gt;=1,$T$7,IF(COUNTIFS('(6)定期点検調書'!$B$12:$B$5000,AR$89,'(6)定期点検調書'!$AH$12:$AH$5000,$C97,'(6)定期点検調書'!$BF$12:$BF$5000,$S$7)&gt;=1,$S$7,""))))))</f>
        <v/>
      </c>
      <c r="AS97" s="465" t="str">
        <f>IF(AS$89="","",IF(COUNTIFS('(6)定期点検調書'!$B$12:$B$5000,AS$89,'(6)定期点検調書'!$AH$12:$AH$5000,$C97,'(6)定期点検調書'!$BF$12:$BF$5000,$W$7)&gt;=1,$W$7,IF(COUNTIFS('(6)定期点検調書'!$B$12:$B$5000,AS$89,'(6)定期点検調書'!$AH$12:$AH$5000,$C97,'(6)定期点検調書'!$BF$12:$BF$5000,$V$7)&gt;=1,$V$7,IF(COUNTIFS('(6)定期点検調書'!$B$12:$B$5000,AS$89,'(6)定期点検調書'!$AH$12:$AH$5000,$C97,'(6)定期点検調書'!$BF$12:$BF$5000,$U$7)&gt;=1,$U$7,IF(COUNTIFS('(6)定期点検調書'!$B$12:$B$5000,AS$89,'(6)定期点検調書'!$AH$12:$AH$5000,$C97,'(6)定期点検調書'!$BF$12:$BF$5000,$T$7)&gt;=1,$T$7,IF(COUNTIFS('(6)定期点検調書'!$B$12:$B$5000,AS$89,'(6)定期点検調書'!$AH$12:$AH$5000,$C97,'(6)定期点検調書'!$BF$12:$BF$5000,$S$7)&gt;=1,$S$7,""))))))</f>
        <v/>
      </c>
      <c r="AT97" s="465" t="str">
        <f>IF(AT$89="","",IF(COUNTIFS('(6)定期点検調書'!$B$12:$B$5000,AT$89,'(6)定期点検調書'!$AH$12:$AH$5000,$C97,'(6)定期点検調書'!$BF$12:$BF$5000,$W$7)&gt;=1,$W$7,IF(COUNTIFS('(6)定期点検調書'!$B$12:$B$5000,AT$89,'(6)定期点検調書'!$AH$12:$AH$5000,$C97,'(6)定期点検調書'!$BF$12:$BF$5000,$V$7)&gt;=1,$V$7,IF(COUNTIFS('(6)定期点検調書'!$B$12:$B$5000,AT$89,'(6)定期点検調書'!$AH$12:$AH$5000,$C97,'(6)定期点検調書'!$BF$12:$BF$5000,$U$7)&gt;=1,$U$7,IF(COUNTIFS('(6)定期点検調書'!$B$12:$B$5000,AT$89,'(6)定期点検調書'!$AH$12:$AH$5000,$C97,'(6)定期点検調書'!$BF$12:$BF$5000,$T$7)&gt;=1,$T$7,IF(COUNTIFS('(6)定期点検調書'!$B$12:$B$5000,AT$89,'(6)定期点検調書'!$AH$12:$AH$5000,$C97,'(6)定期点検調書'!$BF$12:$BF$5000,$S$7)&gt;=1,$S$7,""))))))</f>
        <v/>
      </c>
      <c r="AU97" s="465" t="str">
        <f>IF(AU$89="","",IF(COUNTIFS('(6)定期点検調書'!$B$12:$B$5000,AU$89,'(6)定期点検調書'!$AH$12:$AH$5000,$C97,'(6)定期点検調書'!$BF$12:$BF$5000,$W$7)&gt;=1,$W$7,IF(COUNTIFS('(6)定期点検調書'!$B$12:$B$5000,AU$89,'(6)定期点検調書'!$AH$12:$AH$5000,$C97,'(6)定期点検調書'!$BF$12:$BF$5000,$V$7)&gt;=1,$V$7,IF(COUNTIFS('(6)定期点検調書'!$B$12:$B$5000,AU$89,'(6)定期点検調書'!$AH$12:$AH$5000,$C97,'(6)定期点検調書'!$BF$12:$BF$5000,$U$7)&gt;=1,$U$7,IF(COUNTIFS('(6)定期点検調書'!$B$12:$B$5000,AU$89,'(6)定期点検調書'!$AH$12:$AH$5000,$C97,'(6)定期点検調書'!$BF$12:$BF$5000,$T$7)&gt;=1,$T$7,IF(COUNTIFS('(6)定期点検調書'!$B$12:$B$5000,AU$89,'(6)定期点検調書'!$AH$12:$AH$5000,$C97,'(6)定期点検調書'!$BF$12:$BF$5000,$S$7)&gt;=1,$S$7,""))))))</f>
        <v/>
      </c>
      <c r="AV97" s="465" t="str">
        <f>IF(AV$89="","",IF(COUNTIFS('(6)定期点検調書'!$B$12:$B$5000,AV$89,'(6)定期点検調書'!$AH$12:$AH$5000,$C97,'(6)定期点検調書'!$BF$12:$BF$5000,$W$7)&gt;=1,$W$7,IF(COUNTIFS('(6)定期点検調書'!$B$12:$B$5000,AV$89,'(6)定期点検調書'!$AH$12:$AH$5000,$C97,'(6)定期点検調書'!$BF$12:$BF$5000,$V$7)&gt;=1,$V$7,IF(COUNTIFS('(6)定期点検調書'!$B$12:$B$5000,AV$89,'(6)定期点検調書'!$AH$12:$AH$5000,$C97,'(6)定期点検調書'!$BF$12:$BF$5000,$U$7)&gt;=1,$U$7,IF(COUNTIFS('(6)定期点検調書'!$B$12:$B$5000,AV$89,'(6)定期点検調書'!$AH$12:$AH$5000,$C97,'(6)定期点検調書'!$BF$12:$BF$5000,$T$7)&gt;=1,$T$7,IF(COUNTIFS('(6)定期点検調書'!$B$12:$B$5000,AV$89,'(6)定期点検調書'!$AH$12:$AH$5000,$C97,'(6)定期点検調書'!$BF$12:$BF$5000,$S$7)&gt;=1,$S$7,""))))))</f>
        <v/>
      </c>
      <c r="AW97" s="465" t="str">
        <f>IF(AW$89="","",IF(COUNTIFS('(6)定期点検調書'!$B$12:$B$5000,AW$89,'(6)定期点検調書'!$AH$12:$AH$5000,$C97,'(6)定期点検調書'!$BF$12:$BF$5000,$W$7)&gt;=1,$W$7,IF(COUNTIFS('(6)定期点検調書'!$B$12:$B$5000,AW$89,'(6)定期点検調書'!$AH$12:$AH$5000,$C97,'(6)定期点検調書'!$BF$12:$BF$5000,$V$7)&gt;=1,$V$7,IF(COUNTIFS('(6)定期点検調書'!$B$12:$B$5000,AW$89,'(6)定期点検調書'!$AH$12:$AH$5000,$C97,'(6)定期点検調書'!$BF$12:$BF$5000,$U$7)&gt;=1,$U$7,IF(COUNTIFS('(6)定期点検調書'!$B$12:$B$5000,AW$89,'(6)定期点検調書'!$AH$12:$AH$5000,$C97,'(6)定期点検調書'!$BF$12:$BF$5000,$T$7)&gt;=1,$T$7,IF(COUNTIFS('(6)定期点検調書'!$B$12:$B$5000,AW$89,'(6)定期点検調書'!$AH$12:$AH$5000,$C97,'(6)定期点検調書'!$BF$12:$BF$5000,$S$7)&gt;=1,$S$7,""))))))</f>
        <v/>
      </c>
      <c r="AX97" s="465" t="str">
        <f>IF(AX$89="","",IF(COUNTIFS('(6)定期点検調書'!$B$12:$B$5000,AX$89,'(6)定期点検調書'!$AH$12:$AH$5000,$C97,'(6)定期点検調書'!$BF$12:$BF$5000,$W$7)&gt;=1,$W$7,IF(COUNTIFS('(6)定期点検調書'!$B$12:$B$5000,AX$89,'(6)定期点検調書'!$AH$12:$AH$5000,$C97,'(6)定期点検調書'!$BF$12:$BF$5000,$V$7)&gt;=1,$V$7,IF(COUNTIFS('(6)定期点検調書'!$B$12:$B$5000,AX$89,'(6)定期点検調書'!$AH$12:$AH$5000,$C97,'(6)定期点検調書'!$BF$12:$BF$5000,$U$7)&gt;=1,$U$7,IF(COUNTIFS('(6)定期点検調書'!$B$12:$B$5000,AX$89,'(6)定期点検調書'!$AH$12:$AH$5000,$C97,'(6)定期点検調書'!$BF$12:$BF$5000,$T$7)&gt;=1,$T$7,IF(COUNTIFS('(6)定期点検調書'!$B$12:$B$5000,AX$89,'(6)定期点検調書'!$AH$12:$AH$5000,$C97,'(6)定期点検調書'!$BF$12:$BF$5000,$S$7)&gt;=1,$S$7,""))))))</f>
        <v/>
      </c>
      <c r="AY97" s="465" t="str">
        <f>IF(AY$89="","",IF(COUNTIFS('(6)定期点検調書'!$B$12:$B$5000,AY$89,'(6)定期点検調書'!$AH$12:$AH$5000,$C97,'(6)定期点検調書'!$BF$12:$BF$5000,$W$7)&gt;=1,$W$7,IF(COUNTIFS('(6)定期点検調書'!$B$12:$B$5000,AY$89,'(6)定期点検調書'!$AH$12:$AH$5000,$C97,'(6)定期点検調書'!$BF$12:$BF$5000,$V$7)&gt;=1,$V$7,IF(COUNTIFS('(6)定期点検調書'!$B$12:$B$5000,AY$89,'(6)定期点検調書'!$AH$12:$AH$5000,$C97,'(6)定期点検調書'!$BF$12:$BF$5000,$U$7)&gt;=1,$U$7,IF(COUNTIFS('(6)定期点検調書'!$B$12:$B$5000,AY$89,'(6)定期点検調書'!$AH$12:$AH$5000,$C97,'(6)定期点検調書'!$BF$12:$BF$5000,$T$7)&gt;=1,$T$7,IF(COUNTIFS('(6)定期点検調書'!$B$12:$B$5000,AY$89,'(6)定期点検調書'!$AH$12:$AH$5000,$C97,'(6)定期点検調書'!$BF$12:$BF$5000,$S$7)&gt;=1,$S$7,""))))))</f>
        <v/>
      </c>
      <c r="AZ97" s="465" t="str">
        <f>IF(AZ$89="","",IF(COUNTIFS('(6)定期点検調書'!$B$12:$B$5000,AZ$89,'(6)定期点検調書'!$AH$12:$AH$5000,$C97,'(6)定期点検調書'!$BF$12:$BF$5000,$W$7)&gt;=1,$W$7,IF(COUNTIFS('(6)定期点検調書'!$B$12:$B$5000,AZ$89,'(6)定期点検調書'!$AH$12:$AH$5000,$C97,'(6)定期点検調書'!$BF$12:$BF$5000,$V$7)&gt;=1,$V$7,IF(COUNTIFS('(6)定期点検調書'!$B$12:$B$5000,AZ$89,'(6)定期点検調書'!$AH$12:$AH$5000,$C97,'(6)定期点検調書'!$BF$12:$BF$5000,$U$7)&gt;=1,$U$7,IF(COUNTIFS('(6)定期点検調書'!$B$12:$B$5000,AZ$89,'(6)定期点検調書'!$AH$12:$AH$5000,$C97,'(6)定期点検調書'!$BF$12:$BF$5000,$T$7)&gt;=1,$T$7,IF(COUNTIFS('(6)定期点検調書'!$B$12:$B$5000,AZ$89,'(6)定期点検調書'!$AH$12:$AH$5000,$C97,'(6)定期点検調書'!$BF$12:$BF$5000,$S$7)&gt;=1,$S$7,""))))))</f>
        <v/>
      </c>
      <c r="BA97" s="466" t="str">
        <f>IF(BA$89="","",IF(COUNTIFS('(6)定期点検調書'!$B$12:$B$5000,BA$89,'(6)定期点検調書'!$AH$12:$AH$5000,$C97,'(6)定期点検調書'!$BF$12:$BF$5000,$W$7)&gt;=1,$W$7,IF(COUNTIFS('(6)定期点検調書'!$B$12:$B$5000,BA$89,'(6)定期点検調書'!$AH$12:$AH$5000,$C97,'(6)定期点検調書'!$BF$12:$BF$5000,$V$7)&gt;=1,$V$7,IF(COUNTIFS('(6)定期点検調書'!$B$12:$B$5000,BA$89,'(6)定期点検調書'!$AH$12:$AH$5000,$C97,'(6)定期点検調書'!$BF$12:$BF$5000,$U$7)&gt;=1,$U$7,IF(COUNTIFS('(6)定期点検調書'!$B$12:$B$5000,BA$89,'(6)定期点検調書'!$AH$12:$AH$5000,$C97,'(6)定期点検調書'!$BF$12:$BF$5000,$T$7)&gt;=1,$T$7,IF(COUNTIFS('(6)定期点検調書'!$B$12:$B$5000,BA$89,'(6)定期点検調書'!$AH$12:$AH$5000,$C97,'(6)定期点検調書'!$BF$12:$BF$5000,$S$7)&gt;=1,$S$7,""))))))</f>
        <v/>
      </c>
    </row>
    <row r="98" spans="2:55" ht="18.75" customHeight="1" thickBot="1" x14ac:dyDescent="0.25">
      <c r="B98" s="1950"/>
      <c r="C98" s="1856" t="str">
        <f>ﾃﾞｰﾀ一覧!$U$27</f>
        <v>その他変状</v>
      </c>
      <c r="D98" s="1857"/>
      <c r="E98" s="1857"/>
      <c r="F98" s="1857"/>
      <c r="G98" s="1858"/>
      <c r="H98" s="645" t="str">
        <f>IF(H$89="","",IF(COUNTIFS('(6)定期点検調書'!$B$12:$B$5000,H$89,'(6)定期点検調書'!$AH$12:$AH$5000,$C98,'(6)定期点検調書'!$BF$12:$BF$5000,$W$7)&gt;=1,$W$7,IF(COUNTIFS('(6)定期点検調書'!$B$12:$B$5000,H$89,'(6)定期点検調書'!$AH$12:$AH$5000,$C98,'(6)定期点検調書'!$BF$12:$BF$5000,$V$7)&gt;=1,$V$7,IF(COUNTIFS('(6)定期点検調書'!$B$12:$B$5000,H$89,'(6)定期点検調書'!$AH$12:$AH$5000,$C98,'(6)定期点検調書'!$BF$12:$BF$5000,$U$7)&gt;=1,$U$7,IF(COUNTIFS('(6)定期点検調書'!$B$12:$B$5000,H$89,'(6)定期点検調書'!$AH$12:$AH$5000,$C98,'(6)定期点検調書'!$BF$12:$BF$5000,$T$7)&gt;=1,$T$7,IF(COUNTIFS('(6)定期点検調書'!$B$12:$B$5000,H$89,'(6)定期点検調書'!$AH$12:$AH$5000,$C98,'(6)定期点検調書'!$BF$12:$BF$5000,$S$7)&gt;=1,$S$7,""))))))</f>
        <v/>
      </c>
      <c r="I98" s="646" t="str">
        <f>IF(I$89="","",IF(COUNTIFS('(6)定期点検調書'!$B$12:$B$5000,I$89,'(6)定期点検調書'!$AH$12:$AH$5000,$C98,'(6)定期点検調書'!$BF$12:$BF$5000,$W$7)&gt;=1,$W$7,IF(COUNTIFS('(6)定期点検調書'!$B$12:$B$5000,I$89,'(6)定期点検調書'!$AH$12:$AH$5000,$C98,'(6)定期点検調書'!$BF$12:$BF$5000,$V$7)&gt;=1,$V$7,IF(COUNTIFS('(6)定期点検調書'!$B$12:$B$5000,I$89,'(6)定期点検調書'!$AH$12:$AH$5000,$C98,'(6)定期点検調書'!$BF$12:$BF$5000,$U$7)&gt;=1,$U$7,IF(COUNTIFS('(6)定期点検調書'!$B$12:$B$5000,I$89,'(6)定期点検調書'!$AH$12:$AH$5000,$C98,'(6)定期点検調書'!$BF$12:$BF$5000,$T$7)&gt;=1,$T$7,IF(COUNTIFS('(6)定期点検調書'!$B$12:$B$5000,I$89,'(6)定期点検調書'!$AH$12:$AH$5000,$C98,'(6)定期点検調書'!$BF$12:$BF$5000,$S$7)&gt;=1,$S$7,""))))))</f>
        <v/>
      </c>
      <c r="J98" s="646" t="str">
        <f>IF(J$89="","",IF(COUNTIFS('(6)定期点検調書'!$B$12:$B$5000,J$89,'(6)定期点検調書'!$AH$12:$AH$5000,$C98,'(6)定期点検調書'!$BF$12:$BF$5000,$W$7)&gt;=1,$W$7,IF(COUNTIFS('(6)定期点検調書'!$B$12:$B$5000,J$89,'(6)定期点検調書'!$AH$12:$AH$5000,$C98,'(6)定期点検調書'!$BF$12:$BF$5000,$V$7)&gt;=1,$V$7,IF(COUNTIFS('(6)定期点検調書'!$B$12:$B$5000,J$89,'(6)定期点検調書'!$AH$12:$AH$5000,$C98,'(6)定期点検調書'!$BF$12:$BF$5000,$U$7)&gt;=1,$U$7,IF(COUNTIFS('(6)定期点検調書'!$B$12:$B$5000,J$89,'(6)定期点検調書'!$AH$12:$AH$5000,$C98,'(6)定期点検調書'!$BF$12:$BF$5000,$T$7)&gt;=1,$T$7,IF(COUNTIFS('(6)定期点検調書'!$B$12:$B$5000,J$89,'(6)定期点検調書'!$AH$12:$AH$5000,$C98,'(6)定期点検調書'!$BF$12:$BF$5000,$S$7)&gt;=1,$S$7,""))))))</f>
        <v/>
      </c>
      <c r="K98" s="646" t="str">
        <f>IF(K$89="","",IF(COUNTIFS('(6)定期点検調書'!$B$12:$B$5000,K$89,'(6)定期点検調書'!$AH$12:$AH$5000,$C98,'(6)定期点検調書'!$BF$12:$BF$5000,$W$7)&gt;=1,$W$7,IF(COUNTIFS('(6)定期点検調書'!$B$12:$B$5000,K$89,'(6)定期点検調書'!$AH$12:$AH$5000,$C98,'(6)定期点検調書'!$BF$12:$BF$5000,$V$7)&gt;=1,$V$7,IF(COUNTIFS('(6)定期点検調書'!$B$12:$B$5000,K$89,'(6)定期点検調書'!$AH$12:$AH$5000,$C98,'(6)定期点検調書'!$BF$12:$BF$5000,$U$7)&gt;=1,$U$7,IF(COUNTIFS('(6)定期点検調書'!$B$12:$B$5000,K$89,'(6)定期点検調書'!$AH$12:$AH$5000,$C98,'(6)定期点検調書'!$BF$12:$BF$5000,$T$7)&gt;=1,$T$7,IF(COUNTIFS('(6)定期点検調書'!$B$12:$B$5000,K$89,'(6)定期点検調書'!$AH$12:$AH$5000,$C98,'(6)定期点検調書'!$BF$12:$BF$5000,$S$7)&gt;=1,$S$7,""))))))</f>
        <v/>
      </c>
      <c r="L98" s="646" t="str">
        <f>IF(L$89="","",IF(COUNTIFS('(6)定期点検調書'!$B$12:$B$5000,L$89,'(6)定期点検調書'!$AH$12:$AH$5000,$C98,'(6)定期点検調書'!$BF$12:$BF$5000,$W$7)&gt;=1,$W$7,IF(COUNTIFS('(6)定期点検調書'!$B$12:$B$5000,L$89,'(6)定期点検調書'!$AH$12:$AH$5000,$C98,'(6)定期点検調書'!$BF$12:$BF$5000,$V$7)&gt;=1,$V$7,IF(COUNTIFS('(6)定期点検調書'!$B$12:$B$5000,L$89,'(6)定期点検調書'!$AH$12:$AH$5000,$C98,'(6)定期点検調書'!$BF$12:$BF$5000,$U$7)&gt;=1,$U$7,IF(COUNTIFS('(6)定期点検調書'!$B$12:$B$5000,L$89,'(6)定期点検調書'!$AH$12:$AH$5000,$C98,'(6)定期点検調書'!$BF$12:$BF$5000,$T$7)&gt;=1,$T$7,IF(COUNTIFS('(6)定期点検調書'!$B$12:$B$5000,L$89,'(6)定期点検調書'!$AH$12:$AH$5000,$C98,'(6)定期点検調書'!$BF$12:$BF$5000,$S$7)&gt;=1,$S$7,""))))))</f>
        <v/>
      </c>
      <c r="M98" s="646" t="str">
        <f>IF(M$89="","",IF(COUNTIFS('(6)定期点検調書'!$B$12:$B$5000,M$89,'(6)定期点検調書'!$AH$12:$AH$5000,$C98,'(6)定期点検調書'!$BF$12:$BF$5000,$W$7)&gt;=1,$W$7,IF(COUNTIFS('(6)定期点検調書'!$B$12:$B$5000,M$89,'(6)定期点検調書'!$AH$12:$AH$5000,$C98,'(6)定期点検調書'!$BF$12:$BF$5000,$V$7)&gt;=1,$V$7,IF(COUNTIFS('(6)定期点検調書'!$B$12:$B$5000,M$89,'(6)定期点検調書'!$AH$12:$AH$5000,$C98,'(6)定期点検調書'!$BF$12:$BF$5000,$U$7)&gt;=1,$U$7,IF(COUNTIFS('(6)定期点検調書'!$B$12:$B$5000,M$89,'(6)定期点検調書'!$AH$12:$AH$5000,$C98,'(6)定期点検調書'!$BF$12:$BF$5000,$T$7)&gt;=1,$T$7,IF(COUNTIFS('(6)定期点検調書'!$B$12:$B$5000,M$89,'(6)定期点検調書'!$AH$12:$AH$5000,$C98,'(6)定期点検調書'!$BF$12:$BF$5000,$S$7)&gt;=1,$S$7,""))))))</f>
        <v/>
      </c>
      <c r="N98" s="646" t="str">
        <f>IF(N$89="","",IF(COUNTIFS('(6)定期点検調書'!$B$12:$B$5000,N$89,'(6)定期点検調書'!$AH$12:$AH$5000,$C98,'(6)定期点検調書'!$BF$12:$BF$5000,$W$7)&gt;=1,$W$7,IF(COUNTIFS('(6)定期点検調書'!$B$12:$B$5000,N$89,'(6)定期点検調書'!$AH$12:$AH$5000,$C98,'(6)定期点検調書'!$BF$12:$BF$5000,$V$7)&gt;=1,$V$7,IF(COUNTIFS('(6)定期点検調書'!$B$12:$B$5000,N$89,'(6)定期点検調書'!$AH$12:$AH$5000,$C98,'(6)定期点検調書'!$BF$12:$BF$5000,$U$7)&gt;=1,$U$7,IF(COUNTIFS('(6)定期点検調書'!$B$12:$B$5000,N$89,'(6)定期点検調書'!$AH$12:$AH$5000,$C98,'(6)定期点検調書'!$BF$12:$BF$5000,$T$7)&gt;=1,$T$7,IF(COUNTIFS('(6)定期点検調書'!$B$12:$B$5000,N$89,'(6)定期点検調書'!$AH$12:$AH$5000,$C98,'(6)定期点検調書'!$BF$12:$BF$5000,$S$7)&gt;=1,$S$7,""))))))</f>
        <v/>
      </c>
      <c r="O98" s="646" t="str">
        <f>IF(O$89="","",IF(COUNTIFS('(6)定期点検調書'!$B$12:$B$5000,O$89,'(6)定期点検調書'!$AH$12:$AH$5000,$C98,'(6)定期点検調書'!$BF$12:$BF$5000,$W$7)&gt;=1,$W$7,IF(COUNTIFS('(6)定期点検調書'!$B$12:$B$5000,O$89,'(6)定期点検調書'!$AH$12:$AH$5000,$C98,'(6)定期点検調書'!$BF$12:$BF$5000,$V$7)&gt;=1,$V$7,IF(COUNTIFS('(6)定期点検調書'!$B$12:$B$5000,O$89,'(6)定期点検調書'!$AH$12:$AH$5000,$C98,'(6)定期点検調書'!$BF$12:$BF$5000,$U$7)&gt;=1,$U$7,IF(COUNTIFS('(6)定期点検調書'!$B$12:$B$5000,O$89,'(6)定期点検調書'!$AH$12:$AH$5000,$C98,'(6)定期点検調書'!$BF$12:$BF$5000,$T$7)&gt;=1,$T$7,IF(COUNTIFS('(6)定期点検調書'!$B$12:$B$5000,O$89,'(6)定期点検調書'!$AH$12:$AH$5000,$C98,'(6)定期点検調書'!$BF$12:$BF$5000,$S$7)&gt;=1,$S$7,""))))))</f>
        <v/>
      </c>
      <c r="P98" s="646" t="str">
        <f>IF(P$89="","",IF(COUNTIFS('(6)定期点検調書'!$B$12:$B$5000,P$89,'(6)定期点検調書'!$AH$12:$AH$5000,$C98,'(6)定期点検調書'!$BF$12:$BF$5000,$W$7)&gt;=1,$W$7,IF(COUNTIFS('(6)定期点検調書'!$B$12:$B$5000,P$89,'(6)定期点検調書'!$AH$12:$AH$5000,$C98,'(6)定期点検調書'!$BF$12:$BF$5000,$V$7)&gt;=1,$V$7,IF(COUNTIFS('(6)定期点検調書'!$B$12:$B$5000,P$89,'(6)定期点検調書'!$AH$12:$AH$5000,$C98,'(6)定期点検調書'!$BF$12:$BF$5000,$U$7)&gt;=1,$U$7,IF(COUNTIFS('(6)定期点検調書'!$B$12:$B$5000,P$89,'(6)定期点検調書'!$AH$12:$AH$5000,$C98,'(6)定期点検調書'!$BF$12:$BF$5000,$T$7)&gt;=1,$T$7,IF(COUNTIFS('(6)定期点検調書'!$B$12:$B$5000,P$89,'(6)定期点検調書'!$AH$12:$AH$5000,$C98,'(6)定期点検調書'!$BF$12:$BF$5000,$S$7)&gt;=1,$S$7,""))))))</f>
        <v/>
      </c>
      <c r="Q98" s="646" t="str">
        <f>IF(Q$89="","",IF(COUNTIFS('(6)定期点検調書'!$B$12:$B$5000,Q$89,'(6)定期点検調書'!$AH$12:$AH$5000,$C98,'(6)定期点検調書'!$BF$12:$BF$5000,$W$7)&gt;=1,$W$7,IF(COUNTIFS('(6)定期点検調書'!$B$12:$B$5000,Q$89,'(6)定期点検調書'!$AH$12:$AH$5000,$C98,'(6)定期点検調書'!$BF$12:$BF$5000,$V$7)&gt;=1,$V$7,IF(COUNTIFS('(6)定期点検調書'!$B$12:$B$5000,Q$89,'(6)定期点検調書'!$AH$12:$AH$5000,$C98,'(6)定期点検調書'!$BF$12:$BF$5000,$U$7)&gt;=1,$U$7,IF(COUNTIFS('(6)定期点検調書'!$B$12:$B$5000,Q$89,'(6)定期点検調書'!$AH$12:$AH$5000,$C98,'(6)定期点検調書'!$BF$12:$BF$5000,$T$7)&gt;=1,$T$7,IF(COUNTIFS('(6)定期点検調書'!$B$12:$B$5000,Q$89,'(6)定期点検調書'!$AH$12:$AH$5000,$C98,'(6)定期点検調書'!$BF$12:$BF$5000,$S$7)&gt;=1,$S$7,""))))))</f>
        <v/>
      </c>
      <c r="R98" s="646" t="str">
        <f>IF(R$89="","",IF(COUNTIFS('(6)定期点検調書'!$B$12:$B$5000,R$89,'(6)定期点検調書'!$AH$12:$AH$5000,$C98,'(6)定期点検調書'!$BF$12:$BF$5000,$W$7)&gt;=1,$W$7,IF(COUNTIFS('(6)定期点検調書'!$B$12:$B$5000,R$89,'(6)定期点検調書'!$AH$12:$AH$5000,$C98,'(6)定期点検調書'!$BF$12:$BF$5000,$V$7)&gt;=1,$V$7,IF(COUNTIFS('(6)定期点検調書'!$B$12:$B$5000,R$89,'(6)定期点検調書'!$AH$12:$AH$5000,$C98,'(6)定期点検調書'!$BF$12:$BF$5000,$U$7)&gt;=1,$U$7,IF(COUNTIFS('(6)定期点検調書'!$B$12:$B$5000,R$89,'(6)定期点検調書'!$AH$12:$AH$5000,$C98,'(6)定期点検調書'!$BF$12:$BF$5000,$T$7)&gt;=1,$T$7,IF(COUNTIFS('(6)定期点検調書'!$B$12:$B$5000,R$89,'(6)定期点検調書'!$AH$12:$AH$5000,$C98,'(6)定期点検調書'!$BF$12:$BF$5000,$S$7)&gt;=1,$S$7,""))))))</f>
        <v/>
      </c>
      <c r="S98" s="646" t="str">
        <f>IF(S$89="","",IF(COUNTIFS('(6)定期点検調書'!$B$12:$B$5000,S$89,'(6)定期点検調書'!$AH$12:$AH$5000,$C98,'(6)定期点検調書'!$BF$12:$BF$5000,$W$7)&gt;=1,$W$7,IF(COUNTIFS('(6)定期点検調書'!$B$12:$B$5000,S$89,'(6)定期点検調書'!$AH$12:$AH$5000,$C98,'(6)定期点検調書'!$BF$12:$BF$5000,$V$7)&gt;=1,$V$7,IF(COUNTIFS('(6)定期点検調書'!$B$12:$B$5000,S$89,'(6)定期点検調書'!$AH$12:$AH$5000,$C98,'(6)定期点検調書'!$BF$12:$BF$5000,$U$7)&gt;=1,$U$7,IF(COUNTIFS('(6)定期点検調書'!$B$12:$B$5000,S$89,'(6)定期点検調書'!$AH$12:$AH$5000,$C98,'(6)定期点検調書'!$BF$12:$BF$5000,$T$7)&gt;=1,$T$7,IF(COUNTIFS('(6)定期点検調書'!$B$12:$B$5000,S$89,'(6)定期点検調書'!$AH$12:$AH$5000,$C98,'(6)定期点検調書'!$BF$12:$BF$5000,$S$7)&gt;=1,$S$7,""))))))</f>
        <v/>
      </c>
      <c r="T98" s="646" t="str">
        <f>IF(T$89="","",IF(COUNTIFS('(6)定期点検調書'!$B$12:$B$5000,T$89,'(6)定期点検調書'!$AH$12:$AH$5000,$C98,'(6)定期点検調書'!$BF$12:$BF$5000,$W$7)&gt;=1,$W$7,IF(COUNTIFS('(6)定期点検調書'!$B$12:$B$5000,T$89,'(6)定期点検調書'!$AH$12:$AH$5000,$C98,'(6)定期点検調書'!$BF$12:$BF$5000,$V$7)&gt;=1,$V$7,IF(COUNTIFS('(6)定期点検調書'!$B$12:$B$5000,T$89,'(6)定期点検調書'!$AH$12:$AH$5000,$C98,'(6)定期点検調書'!$BF$12:$BF$5000,$U$7)&gt;=1,$U$7,IF(COUNTIFS('(6)定期点検調書'!$B$12:$B$5000,T$89,'(6)定期点検調書'!$AH$12:$AH$5000,$C98,'(6)定期点検調書'!$BF$12:$BF$5000,$T$7)&gt;=1,$T$7,IF(COUNTIFS('(6)定期点検調書'!$B$12:$B$5000,T$89,'(6)定期点検調書'!$AH$12:$AH$5000,$C98,'(6)定期点検調書'!$BF$12:$BF$5000,$S$7)&gt;=1,$S$7,""))))))</f>
        <v/>
      </c>
      <c r="U98" s="646" t="str">
        <f>IF(U$89="","",IF(COUNTIFS('(6)定期点検調書'!$B$12:$B$5000,U$89,'(6)定期点検調書'!$AH$12:$AH$5000,$C98,'(6)定期点検調書'!$BF$12:$BF$5000,$W$7)&gt;=1,$W$7,IF(COUNTIFS('(6)定期点検調書'!$B$12:$B$5000,U$89,'(6)定期点検調書'!$AH$12:$AH$5000,$C98,'(6)定期点検調書'!$BF$12:$BF$5000,$V$7)&gt;=1,$V$7,IF(COUNTIFS('(6)定期点検調書'!$B$12:$B$5000,U$89,'(6)定期点検調書'!$AH$12:$AH$5000,$C98,'(6)定期点検調書'!$BF$12:$BF$5000,$U$7)&gt;=1,$U$7,IF(COUNTIFS('(6)定期点検調書'!$B$12:$B$5000,U$89,'(6)定期点検調書'!$AH$12:$AH$5000,$C98,'(6)定期点検調書'!$BF$12:$BF$5000,$T$7)&gt;=1,$T$7,IF(COUNTIFS('(6)定期点検調書'!$B$12:$B$5000,U$89,'(6)定期点検調書'!$AH$12:$AH$5000,$C98,'(6)定期点検調書'!$BF$12:$BF$5000,$S$7)&gt;=1,$S$7,""))))))</f>
        <v/>
      </c>
      <c r="V98" s="646" t="str">
        <f>IF(V$89="","",IF(COUNTIFS('(6)定期点検調書'!$B$12:$B$5000,V$89,'(6)定期点検調書'!$AH$12:$AH$5000,$C98,'(6)定期点検調書'!$BF$12:$BF$5000,$W$7)&gt;=1,$W$7,IF(COUNTIFS('(6)定期点検調書'!$B$12:$B$5000,V$89,'(6)定期点検調書'!$AH$12:$AH$5000,$C98,'(6)定期点検調書'!$BF$12:$BF$5000,$V$7)&gt;=1,$V$7,IF(COUNTIFS('(6)定期点検調書'!$B$12:$B$5000,V$89,'(6)定期点検調書'!$AH$12:$AH$5000,$C98,'(6)定期点検調書'!$BF$12:$BF$5000,$U$7)&gt;=1,$U$7,IF(COUNTIFS('(6)定期点検調書'!$B$12:$B$5000,V$89,'(6)定期点検調書'!$AH$12:$AH$5000,$C98,'(6)定期点検調書'!$BF$12:$BF$5000,$T$7)&gt;=1,$T$7,IF(COUNTIFS('(6)定期点検調書'!$B$12:$B$5000,V$89,'(6)定期点検調書'!$AH$12:$AH$5000,$C98,'(6)定期点検調書'!$BF$12:$BF$5000,$S$7)&gt;=1,$S$7,""))))))</f>
        <v/>
      </c>
      <c r="W98" s="646" t="str">
        <f>IF(W$89="","",IF(COUNTIFS('(6)定期点検調書'!$B$12:$B$5000,W$89,'(6)定期点検調書'!$AH$12:$AH$5000,$C98,'(6)定期点検調書'!$BF$12:$BF$5000,$W$7)&gt;=1,$W$7,IF(COUNTIFS('(6)定期点検調書'!$B$12:$B$5000,W$89,'(6)定期点検調書'!$AH$12:$AH$5000,$C98,'(6)定期点検調書'!$BF$12:$BF$5000,$V$7)&gt;=1,$V$7,IF(COUNTIFS('(6)定期点検調書'!$B$12:$B$5000,W$89,'(6)定期点検調書'!$AH$12:$AH$5000,$C98,'(6)定期点検調書'!$BF$12:$BF$5000,$U$7)&gt;=1,$U$7,IF(COUNTIFS('(6)定期点検調書'!$B$12:$B$5000,W$89,'(6)定期点検調書'!$AH$12:$AH$5000,$C98,'(6)定期点検調書'!$BF$12:$BF$5000,$T$7)&gt;=1,$T$7,IF(COUNTIFS('(6)定期点検調書'!$B$12:$B$5000,W$89,'(6)定期点検調書'!$AH$12:$AH$5000,$C98,'(6)定期点検調書'!$BF$12:$BF$5000,$S$7)&gt;=1,$S$7,""))))))</f>
        <v/>
      </c>
      <c r="X98" s="646" t="str">
        <f>IF(X$89="","",IF(COUNTIFS('(6)定期点検調書'!$B$12:$B$5000,X$89,'(6)定期点検調書'!$AH$12:$AH$5000,$C98,'(6)定期点検調書'!$BF$12:$BF$5000,$W$7)&gt;=1,$W$7,IF(COUNTIFS('(6)定期点検調書'!$B$12:$B$5000,X$89,'(6)定期点検調書'!$AH$12:$AH$5000,$C98,'(6)定期点検調書'!$BF$12:$BF$5000,$V$7)&gt;=1,$V$7,IF(COUNTIFS('(6)定期点検調書'!$B$12:$B$5000,X$89,'(6)定期点検調書'!$AH$12:$AH$5000,$C98,'(6)定期点検調書'!$BF$12:$BF$5000,$U$7)&gt;=1,$U$7,IF(COUNTIFS('(6)定期点検調書'!$B$12:$B$5000,X$89,'(6)定期点検調書'!$AH$12:$AH$5000,$C98,'(6)定期点検調書'!$BF$12:$BF$5000,$T$7)&gt;=1,$T$7,IF(COUNTIFS('(6)定期点検調書'!$B$12:$B$5000,X$89,'(6)定期点検調書'!$AH$12:$AH$5000,$C98,'(6)定期点検調書'!$BF$12:$BF$5000,$S$7)&gt;=1,$S$7,""))))))</f>
        <v/>
      </c>
      <c r="Y98" s="646" t="str">
        <f>IF(Y$89="","",IF(COUNTIFS('(6)定期点検調書'!$B$12:$B$5000,Y$89,'(6)定期点検調書'!$AH$12:$AH$5000,$C98,'(6)定期点検調書'!$BF$12:$BF$5000,$W$7)&gt;=1,$W$7,IF(COUNTIFS('(6)定期点検調書'!$B$12:$B$5000,Y$89,'(6)定期点検調書'!$AH$12:$AH$5000,$C98,'(6)定期点検調書'!$BF$12:$BF$5000,$V$7)&gt;=1,$V$7,IF(COUNTIFS('(6)定期点検調書'!$B$12:$B$5000,Y$89,'(6)定期点検調書'!$AH$12:$AH$5000,$C98,'(6)定期点検調書'!$BF$12:$BF$5000,$U$7)&gt;=1,$U$7,IF(COUNTIFS('(6)定期点検調書'!$B$12:$B$5000,Y$89,'(6)定期点検調書'!$AH$12:$AH$5000,$C98,'(6)定期点検調書'!$BF$12:$BF$5000,$T$7)&gt;=1,$T$7,IF(COUNTIFS('(6)定期点検調書'!$B$12:$B$5000,Y$89,'(6)定期点検調書'!$AH$12:$AH$5000,$C98,'(6)定期点検調書'!$BF$12:$BF$5000,$S$7)&gt;=1,$S$7,""))))))</f>
        <v/>
      </c>
      <c r="Z98" s="646" t="str">
        <f>IF(Z$89="","",IF(COUNTIFS('(6)定期点検調書'!$B$12:$B$5000,Z$89,'(6)定期点検調書'!$AH$12:$AH$5000,$C98,'(6)定期点検調書'!$BF$12:$BF$5000,$W$7)&gt;=1,$W$7,IF(COUNTIFS('(6)定期点検調書'!$B$12:$B$5000,Z$89,'(6)定期点検調書'!$AH$12:$AH$5000,$C98,'(6)定期点検調書'!$BF$12:$BF$5000,$V$7)&gt;=1,$V$7,IF(COUNTIFS('(6)定期点検調書'!$B$12:$B$5000,Z$89,'(6)定期点検調書'!$AH$12:$AH$5000,$C98,'(6)定期点検調書'!$BF$12:$BF$5000,$U$7)&gt;=1,$U$7,IF(COUNTIFS('(6)定期点検調書'!$B$12:$B$5000,Z$89,'(6)定期点検調書'!$AH$12:$AH$5000,$C98,'(6)定期点検調書'!$BF$12:$BF$5000,$T$7)&gt;=1,$T$7,IF(COUNTIFS('(6)定期点検調書'!$B$12:$B$5000,Z$89,'(6)定期点検調書'!$AH$12:$AH$5000,$C98,'(6)定期点検調書'!$BF$12:$BF$5000,$S$7)&gt;=1,$S$7,""))))))</f>
        <v/>
      </c>
      <c r="AA98" s="646" t="str">
        <f>IF(AA$89="","",IF(COUNTIFS('(6)定期点検調書'!$B$12:$B$5000,AA$89,'(6)定期点検調書'!$AH$12:$AH$5000,$C98,'(6)定期点検調書'!$BF$12:$BF$5000,$W$7)&gt;=1,$W$7,IF(COUNTIFS('(6)定期点検調書'!$B$12:$B$5000,AA$89,'(6)定期点検調書'!$AH$12:$AH$5000,$C98,'(6)定期点検調書'!$BF$12:$BF$5000,$V$7)&gt;=1,$V$7,IF(COUNTIFS('(6)定期点検調書'!$B$12:$B$5000,AA$89,'(6)定期点検調書'!$AH$12:$AH$5000,$C98,'(6)定期点検調書'!$BF$12:$BF$5000,$U$7)&gt;=1,$U$7,IF(COUNTIFS('(6)定期点検調書'!$B$12:$B$5000,AA$89,'(6)定期点検調書'!$AH$12:$AH$5000,$C98,'(6)定期点検調書'!$BF$12:$BF$5000,$T$7)&gt;=1,$T$7,IF(COUNTIFS('(6)定期点検調書'!$B$12:$B$5000,AA$89,'(6)定期点検調書'!$AH$12:$AH$5000,$C98,'(6)定期点検調書'!$BF$12:$BF$5000,$S$7)&gt;=1,$S$7,""))))))</f>
        <v/>
      </c>
      <c r="AB98" s="646" t="str">
        <f>IF(AB$89="","",IF(COUNTIFS('(6)定期点検調書'!$B$12:$B$5000,AB$89,'(6)定期点検調書'!$AH$12:$AH$5000,$C98,'(6)定期点検調書'!$BF$12:$BF$5000,$W$7)&gt;=1,$W$7,IF(COUNTIFS('(6)定期点検調書'!$B$12:$B$5000,AB$89,'(6)定期点検調書'!$AH$12:$AH$5000,$C98,'(6)定期点検調書'!$BF$12:$BF$5000,$V$7)&gt;=1,$V$7,IF(COUNTIFS('(6)定期点検調書'!$B$12:$B$5000,AB$89,'(6)定期点検調書'!$AH$12:$AH$5000,$C98,'(6)定期点検調書'!$BF$12:$BF$5000,$U$7)&gt;=1,$U$7,IF(COUNTIFS('(6)定期点検調書'!$B$12:$B$5000,AB$89,'(6)定期点検調書'!$AH$12:$AH$5000,$C98,'(6)定期点検調書'!$BF$12:$BF$5000,$T$7)&gt;=1,$T$7,IF(COUNTIFS('(6)定期点検調書'!$B$12:$B$5000,AB$89,'(6)定期点検調書'!$AH$12:$AH$5000,$C98,'(6)定期点検調書'!$BF$12:$BF$5000,$S$7)&gt;=1,$S$7,""))))))</f>
        <v/>
      </c>
      <c r="AC98" s="646" t="str">
        <f>IF(AC$89="","",IF(COUNTIFS('(6)定期点検調書'!$B$12:$B$5000,AC$89,'(6)定期点検調書'!$AH$12:$AH$5000,$C98,'(6)定期点検調書'!$BF$12:$BF$5000,$W$7)&gt;=1,$W$7,IF(COUNTIFS('(6)定期点検調書'!$B$12:$B$5000,AC$89,'(6)定期点検調書'!$AH$12:$AH$5000,$C98,'(6)定期点検調書'!$BF$12:$BF$5000,$V$7)&gt;=1,$V$7,IF(COUNTIFS('(6)定期点検調書'!$B$12:$B$5000,AC$89,'(6)定期点検調書'!$AH$12:$AH$5000,$C98,'(6)定期点検調書'!$BF$12:$BF$5000,$U$7)&gt;=1,$U$7,IF(COUNTIFS('(6)定期点検調書'!$B$12:$B$5000,AC$89,'(6)定期点検調書'!$AH$12:$AH$5000,$C98,'(6)定期点検調書'!$BF$12:$BF$5000,$T$7)&gt;=1,$T$7,IF(COUNTIFS('(6)定期点検調書'!$B$12:$B$5000,AC$89,'(6)定期点検調書'!$AH$12:$AH$5000,$C98,'(6)定期点検調書'!$BF$12:$BF$5000,$S$7)&gt;=1,$S$7,""))))))</f>
        <v/>
      </c>
      <c r="AD98" s="646" t="str">
        <f>IF(AD$89="","",IF(COUNTIFS('(6)定期点検調書'!$B$12:$B$5000,AD$89,'(6)定期点検調書'!$AH$12:$AH$5000,$C98,'(6)定期点検調書'!$BF$12:$BF$5000,$W$7)&gt;=1,$W$7,IF(COUNTIFS('(6)定期点検調書'!$B$12:$B$5000,AD$89,'(6)定期点検調書'!$AH$12:$AH$5000,$C98,'(6)定期点検調書'!$BF$12:$BF$5000,$V$7)&gt;=1,$V$7,IF(COUNTIFS('(6)定期点検調書'!$B$12:$B$5000,AD$89,'(6)定期点検調書'!$AH$12:$AH$5000,$C98,'(6)定期点検調書'!$BF$12:$BF$5000,$U$7)&gt;=1,$U$7,IF(COUNTIFS('(6)定期点検調書'!$B$12:$B$5000,AD$89,'(6)定期点検調書'!$AH$12:$AH$5000,$C98,'(6)定期点検調書'!$BF$12:$BF$5000,$T$7)&gt;=1,$T$7,IF(COUNTIFS('(6)定期点検調書'!$B$12:$B$5000,AD$89,'(6)定期点検調書'!$AH$12:$AH$5000,$C98,'(6)定期点検調書'!$BF$12:$BF$5000,$S$7)&gt;=1,$S$7,""))))))</f>
        <v/>
      </c>
      <c r="AE98" s="646" t="str">
        <f>IF(AE$89="","",IF(COUNTIFS('(6)定期点検調書'!$B$12:$B$5000,AE$89,'(6)定期点検調書'!$AH$12:$AH$5000,$C98,'(6)定期点検調書'!$BF$12:$BF$5000,$W$7)&gt;=1,$W$7,IF(COUNTIFS('(6)定期点検調書'!$B$12:$B$5000,AE$89,'(6)定期点検調書'!$AH$12:$AH$5000,$C98,'(6)定期点検調書'!$BF$12:$BF$5000,$V$7)&gt;=1,$V$7,IF(COUNTIFS('(6)定期点検調書'!$B$12:$B$5000,AE$89,'(6)定期点検調書'!$AH$12:$AH$5000,$C98,'(6)定期点検調書'!$BF$12:$BF$5000,$U$7)&gt;=1,$U$7,IF(COUNTIFS('(6)定期点検調書'!$B$12:$B$5000,AE$89,'(6)定期点検調書'!$AH$12:$AH$5000,$C98,'(6)定期点検調書'!$BF$12:$BF$5000,$T$7)&gt;=1,$T$7,IF(COUNTIFS('(6)定期点検調書'!$B$12:$B$5000,AE$89,'(6)定期点検調書'!$AH$12:$AH$5000,$C98,'(6)定期点検調書'!$BF$12:$BF$5000,$S$7)&gt;=1,$S$7,""))))))</f>
        <v/>
      </c>
      <c r="AF98" s="646" t="str">
        <f>IF(AF$89="","",IF(COUNTIFS('(6)定期点検調書'!$B$12:$B$5000,AF$89,'(6)定期点検調書'!$AH$12:$AH$5000,$C98,'(6)定期点検調書'!$BF$12:$BF$5000,$W$7)&gt;=1,$W$7,IF(COUNTIFS('(6)定期点検調書'!$B$12:$B$5000,AF$89,'(6)定期点検調書'!$AH$12:$AH$5000,$C98,'(6)定期点検調書'!$BF$12:$BF$5000,$V$7)&gt;=1,$V$7,IF(COUNTIFS('(6)定期点検調書'!$B$12:$B$5000,AF$89,'(6)定期点検調書'!$AH$12:$AH$5000,$C98,'(6)定期点検調書'!$BF$12:$BF$5000,$U$7)&gt;=1,$U$7,IF(COUNTIFS('(6)定期点検調書'!$B$12:$B$5000,AF$89,'(6)定期点検調書'!$AH$12:$AH$5000,$C98,'(6)定期点検調書'!$BF$12:$BF$5000,$T$7)&gt;=1,$T$7,IF(COUNTIFS('(6)定期点検調書'!$B$12:$B$5000,AF$89,'(6)定期点検調書'!$AH$12:$AH$5000,$C98,'(6)定期点検調書'!$BF$12:$BF$5000,$S$7)&gt;=1,$S$7,""))))))</f>
        <v/>
      </c>
      <c r="AG98" s="646" t="str">
        <f>IF(AG$89="","",IF(COUNTIFS('(6)定期点検調書'!$B$12:$B$5000,AG$89,'(6)定期点検調書'!$AH$12:$AH$5000,$C98,'(6)定期点検調書'!$BF$12:$BF$5000,$W$7)&gt;=1,$W$7,IF(COUNTIFS('(6)定期点検調書'!$B$12:$B$5000,AG$89,'(6)定期点検調書'!$AH$12:$AH$5000,$C98,'(6)定期点検調書'!$BF$12:$BF$5000,$V$7)&gt;=1,$V$7,IF(COUNTIFS('(6)定期点検調書'!$B$12:$B$5000,AG$89,'(6)定期点検調書'!$AH$12:$AH$5000,$C98,'(6)定期点検調書'!$BF$12:$BF$5000,$U$7)&gt;=1,$U$7,IF(COUNTIFS('(6)定期点検調書'!$B$12:$B$5000,AG$89,'(6)定期点検調書'!$AH$12:$AH$5000,$C98,'(6)定期点検調書'!$BF$12:$BF$5000,$T$7)&gt;=1,$T$7,IF(COUNTIFS('(6)定期点検調書'!$B$12:$B$5000,AG$89,'(6)定期点検調書'!$AH$12:$AH$5000,$C98,'(6)定期点検調書'!$BF$12:$BF$5000,$S$7)&gt;=1,$S$7,""))))))</f>
        <v/>
      </c>
      <c r="AH98" s="646" t="str">
        <f>IF(AH$89="","",IF(COUNTIFS('(6)定期点検調書'!$B$12:$B$5000,AH$89,'(6)定期点検調書'!$AH$12:$AH$5000,$C98,'(6)定期点検調書'!$BF$12:$BF$5000,$W$7)&gt;=1,$W$7,IF(COUNTIFS('(6)定期点検調書'!$B$12:$B$5000,AH$89,'(6)定期点検調書'!$AH$12:$AH$5000,$C98,'(6)定期点検調書'!$BF$12:$BF$5000,$V$7)&gt;=1,$V$7,IF(COUNTIFS('(6)定期点検調書'!$B$12:$B$5000,AH$89,'(6)定期点検調書'!$AH$12:$AH$5000,$C98,'(6)定期点検調書'!$BF$12:$BF$5000,$U$7)&gt;=1,$U$7,IF(COUNTIFS('(6)定期点検調書'!$B$12:$B$5000,AH$89,'(6)定期点検調書'!$AH$12:$AH$5000,$C98,'(6)定期点検調書'!$BF$12:$BF$5000,$T$7)&gt;=1,$T$7,IF(COUNTIFS('(6)定期点検調書'!$B$12:$B$5000,AH$89,'(6)定期点検調書'!$AH$12:$AH$5000,$C98,'(6)定期点検調書'!$BF$12:$BF$5000,$S$7)&gt;=1,$S$7,""))))))</f>
        <v/>
      </c>
      <c r="AI98" s="646" t="str">
        <f>IF(AI$89="","",IF(COUNTIFS('(6)定期点検調書'!$B$12:$B$5000,AI$89,'(6)定期点検調書'!$AH$12:$AH$5000,$C98,'(6)定期点検調書'!$BF$12:$BF$5000,$W$7)&gt;=1,$W$7,IF(COUNTIFS('(6)定期点検調書'!$B$12:$B$5000,AI$89,'(6)定期点検調書'!$AH$12:$AH$5000,$C98,'(6)定期点検調書'!$BF$12:$BF$5000,$V$7)&gt;=1,$V$7,IF(COUNTIFS('(6)定期点検調書'!$B$12:$B$5000,AI$89,'(6)定期点検調書'!$AH$12:$AH$5000,$C98,'(6)定期点検調書'!$BF$12:$BF$5000,$U$7)&gt;=1,$U$7,IF(COUNTIFS('(6)定期点検調書'!$B$12:$B$5000,AI$89,'(6)定期点検調書'!$AH$12:$AH$5000,$C98,'(6)定期点検調書'!$BF$12:$BF$5000,$T$7)&gt;=1,$T$7,IF(COUNTIFS('(6)定期点検調書'!$B$12:$B$5000,AI$89,'(6)定期点検調書'!$AH$12:$AH$5000,$C98,'(6)定期点検調書'!$BF$12:$BF$5000,$S$7)&gt;=1,$S$7,""))))))</f>
        <v/>
      </c>
      <c r="AJ98" s="646" t="str">
        <f>IF(AJ$89="","",IF(COUNTIFS('(6)定期点検調書'!$B$12:$B$5000,AJ$89,'(6)定期点検調書'!$AH$12:$AH$5000,$C98,'(6)定期点検調書'!$BF$12:$BF$5000,$W$7)&gt;=1,$W$7,IF(COUNTIFS('(6)定期点検調書'!$B$12:$B$5000,AJ$89,'(6)定期点検調書'!$AH$12:$AH$5000,$C98,'(6)定期点検調書'!$BF$12:$BF$5000,$V$7)&gt;=1,$V$7,IF(COUNTIFS('(6)定期点検調書'!$B$12:$B$5000,AJ$89,'(6)定期点検調書'!$AH$12:$AH$5000,$C98,'(6)定期点検調書'!$BF$12:$BF$5000,$U$7)&gt;=1,$U$7,IF(COUNTIFS('(6)定期点検調書'!$B$12:$B$5000,AJ$89,'(6)定期点検調書'!$AH$12:$AH$5000,$C98,'(6)定期点検調書'!$BF$12:$BF$5000,$T$7)&gt;=1,$T$7,IF(COUNTIFS('(6)定期点検調書'!$B$12:$B$5000,AJ$89,'(6)定期点検調書'!$AH$12:$AH$5000,$C98,'(6)定期点検調書'!$BF$12:$BF$5000,$S$7)&gt;=1,$S$7,""))))))</f>
        <v/>
      </c>
      <c r="AK98" s="646" t="str">
        <f>IF(AK$89="","",IF(COUNTIFS('(6)定期点検調書'!$B$12:$B$5000,AK$89,'(6)定期点検調書'!$AH$12:$AH$5000,$C98,'(6)定期点検調書'!$BF$12:$BF$5000,$W$7)&gt;=1,$W$7,IF(COUNTIFS('(6)定期点検調書'!$B$12:$B$5000,AK$89,'(6)定期点検調書'!$AH$12:$AH$5000,$C98,'(6)定期点検調書'!$BF$12:$BF$5000,$V$7)&gt;=1,$V$7,IF(COUNTIFS('(6)定期点検調書'!$B$12:$B$5000,AK$89,'(6)定期点検調書'!$AH$12:$AH$5000,$C98,'(6)定期点検調書'!$BF$12:$BF$5000,$U$7)&gt;=1,$U$7,IF(COUNTIFS('(6)定期点検調書'!$B$12:$B$5000,AK$89,'(6)定期点検調書'!$AH$12:$AH$5000,$C98,'(6)定期点検調書'!$BF$12:$BF$5000,$T$7)&gt;=1,$T$7,IF(COUNTIFS('(6)定期点検調書'!$B$12:$B$5000,AK$89,'(6)定期点検調書'!$AH$12:$AH$5000,$C98,'(6)定期点検調書'!$BF$12:$BF$5000,$S$7)&gt;=1,$S$7,""))))))</f>
        <v/>
      </c>
      <c r="AL98" s="646" t="str">
        <f>IF(AL$89="","",IF(COUNTIFS('(6)定期点検調書'!$B$12:$B$5000,AL$89,'(6)定期点検調書'!$AH$12:$AH$5000,$C98,'(6)定期点検調書'!$BF$12:$BF$5000,$W$7)&gt;=1,$W$7,IF(COUNTIFS('(6)定期点検調書'!$B$12:$B$5000,AL$89,'(6)定期点検調書'!$AH$12:$AH$5000,$C98,'(6)定期点検調書'!$BF$12:$BF$5000,$V$7)&gt;=1,$V$7,IF(COUNTIFS('(6)定期点検調書'!$B$12:$B$5000,AL$89,'(6)定期点検調書'!$AH$12:$AH$5000,$C98,'(6)定期点検調書'!$BF$12:$BF$5000,$U$7)&gt;=1,$U$7,IF(COUNTIFS('(6)定期点検調書'!$B$12:$B$5000,AL$89,'(6)定期点検調書'!$AH$12:$AH$5000,$C98,'(6)定期点検調書'!$BF$12:$BF$5000,$T$7)&gt;=1,$T$7,IF(COUNTIFS('(6)定期点検調書'!$B$12:$B$5000,AL$89,'(6)定期点検調書'!$AH$12:$AH$5000,$C98,'(6)定期点検調書'!$BF$12:$BF$5000,$S$7)&gt;=1,$S$7,""))))))</f>
        <v/>
      </c>
      <c r="AM98" s="646" t="str">
        <f>IF(AM$89="","",IF(COUNTIFS('(6)定期点検調書'!$B$12:$B$5000,AM$89,'(6)定期点検調書'!$AH$12:$AH$5000,$C98,'(6)定期点検調書'!$BF$12:$BF$5000,$W$7)&gt;=1,$W$7,IF(COUNTIFS('(6)定期点検調書'!$B$12:$B$5000,AM$89,'(6)定期点検調書'!$AH$12:$AH$5000,$C98,'(6)定期点検調書'!$BF$12:$BF$5000,$V$7)&gt;=1,$V$7,IF(COUNTIFS('(6)定期点検調書'!$B$12:$B$5000,AM$89,'(6)定期点検調書'!$AH$12:$AH$5000,$C98,'(6)定期点検調書'!$BF$12:$BF$5000,$U$7)&gt;=1,$U$7,IF(COUNTIFS('(6)定期点検調書'!$B$12:$B$5000,AM$89,'(6)定期点検調書'!$AH$12:$AH$5000,$C98,'(6)定期点検調書'!$BF$12:$BF$5000,$T$7)&gt;=1,$T$7,IF(COUNTIFS('(6)定期点検調書'!$B$12:$B$5000,AM$89,'(6)定期点検調書'!$AH$12:$AH$5000,$C98,'(6)定期点検調書'!$BF$12:$BF$5000,$S$7)&gt;=1,$S$7,""))))))</f>
        <v/>
      </c>
      <c r="AN98" s="646" t="str">
        <f>IF(AN$89="","",IF(COUNTIFS('(6)定期点検調書'!$B$12:$B$5000,AN$89,'(6)定期点検調書'!$AH$12:$AH$5000,$C98,'(6)定期点検調書'!$BF$12:$BF$5000,$W$7)&gt;=1,$W$7,IF(COUNTIFS('(6)定期点検調書'!$B$12:$B$5000,AN$89,'(6)定期点検調書'!$AH$12:$AH$5000,$C98,'(6)定期点検調書'!$BF$12:$BF$5000,$V$7)&gt;=1,$V$7,IF(COUNTIFS('(6)定期点検調書'!$B$12:$B$5000,AN$89,'(6)定期点検調書'!$AH$12:$AH$5000,$C98,'(6)定期点検調書'!$BF$12:$BF$5000,$U$7)&gt;=1,$U$7,IF(COUNTIFS('(6)定期点検調書'!$B$12:$B$5000,AN$89,'(6)定期点検調書'!$AH$12:$AH$5000,$C98,'(6)定期点検調書'!$BF$12:$BF$5000,$T$7)&gt;=1,$T$7,IF(COUNTIFS('(6)定期点検調書'!$B$12:$B$5000,AN$89,'(6)定期点検調書'!$AH$12:$AH$5000,$C98,'(6)定期点検調書'!$BF$12:$BF$5000,$S$7)&gt;=1,$S$7,""))))))</f>
        <v/>
      </c>
      <c r="AO98" s="646" t="str">
        <f>IF(AO$89="","",IF(COUNTIFS('(6)定期点検調書'!$B$12:$B$5000,AO$89,'(6)定期点検調書'!$AH$12:$AH$5000,$C98,'(6)定期点検調書'!$BF$12:$BF$5000,$W$7)&gt;=1,$W$7,IF(COUNTIFS('(6)定期点検調書'!$B$12:$B$5000,AO$89,'(6)定期点検調書'!$AH$12:$AH$5000,$C98,'(6)定期点検調書'!$BF$12:$BF$5000,$V$7)&gt;=1,$V$7,IF(COUNTIFS('(6)定期点検調書'!$B$12:$B$5000,AO$89,'(6)定期点検調書'!$AH$12:$AH$5000,$C98,'(6)定期点検調書'!$BF$12:$BF$5000,$U$7)&gt;=1,$U$7,IF(COUNTIFS('(6)定期点検調書'!$B$12:$B$5000,AO$89,'(6)定期点検調書'!$AH$12:$AH$5000,$C98,'(6)定期点検調書'!$BF$12:$BF$5000,$T$7)&gt;=1,$T$7,IF(COUNTIFS('(6)定期点検調書'!$B$12:$B$5000,AO$89,'(6)定期点検調書'!$AH$12:$AH$5000,$C98,'(6)定期点検調書'!$BF$12:$BF$5000,$S$7)&gt;=1,$S$7,""))))))</f>
        <v/>
      </c>
      <c r="AP98" s="646" t="str">
        <f>IF(AP$89="","",IF(COUNTIFS('(6)定期点検調書'!$B$12:$B$5000,AP$89,'(6)定期点検調書'!$AH$12:$AH$5000,$C98,'(6)定期点検調書'!$BF$12:$BF$5000,$W$7)&gt;=1,$W$7,IF(COUNTIFS('(6)定期点検調書'!$B$12:$B$5000,AP$89,'(6)定期点検調書'!$AH$12:$AH$5000,$C98,'(6)定期点検調書'!$BF$12:$BF$5000,$V$7)&gt;=1,$V$7,IF(COUNTIFS('(6)定期点検調書'!$B$12:$B$5000,AP$89,'(6)定期点検調書'!$AH$12:$AH$5000,$C98,'(6)定期点検調書'!$BF$12:$BF$5000,$U$7)&gt;=1,$U$7,IF(COUNTIFS('(6)定期点検調書'!$B$12:$B$5000,AP$89,'(6)定期点検調書'!$AH$12:$AH$5000,$C98,'(6)定期点検調書'!$BF$12:$BF$5000,$T$7)&gt;=1,$T$7,IF(COUNTIFS('(6)定期点検調書'!$B$12:$B$5000,AP$89,'(6)定期点検調書'!$AH$12:$AH$5000,$C98,'(6)定期点検調書'!$BF$12:$BF$5000,$S$7)&gt;=1,$S$7,""))))))</f>
        <v/>
      </c>
      <c r="AQ98" s="646" t="str">
        <f>IF(AQ$89="","",IF(COUNTIFS('(6)定期点検調書'!$B$12:$B$5000,AQ$89,'(6)定期点検調書'!$AH$12:$AH$5000,$C98,'(6)定期点検調書'!$BF$12:$BF$5000,$W$7)&gt;=1,$W$7,IF(COUNTIFS('(6)定期点検調書'!$B$12:$B$5000,AQ$89,'(6)定期点検調書'!$AH$12:$AH$5000,$C98,'(6)定期点検調書'!$BF$12:$BF$5000,$V$7)&gt;=1,$V$7,IF(COUNTIFS('(6)定期点検調書'!$B$12:$B$5000,AQ$89,'(6)定期点検調書'!$AH$12:$AH$5000,$C98,'(6)定期点検調書'!$BF$12:$BF$5000,$U$7)&gt;=1,$U$7,IF(COUNTIFS('(6)定期点検調書'!$B$12:$B$5000,AQ$89,'(6)定期点検調書'!$AH$12:$AH$5000,$C98,'(6)定期点検調書'!$BF$12:$BF$5000,$T$7)&gt;=1,$T$7,IF(COUNTIFS('(6)定期点検調書'!$B$12:$B$5000,AQ$89,'(6)定期点検調書'!$AH$12:$AH$5000,$C98,'(6)定期点検調書'!$BF$12:$BF$5000,$S$7)&gt;=1,$S$7,""))))))</f>
        <v/>
      </c>
      <c r="AR98" s="646" t="str">
        <f>IF(AR$89="","",IF(COUNTIFS('(6)定期点検調書'!$B$12:$B$5000,AR$89,'(6)定期点検調書'!$AH$12:$AH$5000,$C98,'(6)定期点検調書'!$BF$12:$BF$5000,$W$7)&gt;=1,$W$7,IF(COUNTIFS('(6)定期点検調書'!$B$12:$B$5000,AR$89,'(6)定期点検調書'!$AH$12:$AH$5000,$C98,'(6)定期点検調書'!$BF$12:$BF$5000,$V$7)&gt;=1,$V$7,IF(COUNTIFS('(6)定期点検調書'!$B$12:$B$5000,AR$89,'(6)定期点検調書'!$AH$12:$AH$5000,$C98,'(6)定期点検調書'!$BF$12:$BF$5000,$U$7)&gt;=1,$U$7,IF(COUNTIFS('(6)定期点検調書'!$B$12:$B$5000,AR$89,'(6)定期点検調書'!$AH$12:$AH$5000,$C98,'(6)定期点検調書'!$BF$12:$BF$5000,$T$7)&gt;=1,$T$7,IF(COUNTIFS('(6)定期点検調書'!$B$12:$B$5000,AR$89,'(6)定期点検調書'!$AH$12:$AH$5000,$C98,'(6)定期点検調書'!$BF$12:$BF$5000,$S$7)&gt;=1,$S$7,""))))))</f>
        <v/>
      </c>
      <c r="AS98" s="646" t="str">
        <f>IF(AS$89="","",IF(COUNTIFS('(6)定期点検調書'!$B$12:$B$5000,AS$89,'(6)定期点検調書'!$AH$12:$AH$5000,$C98,'(6)定期点検調書'!$BF$12:$BF$5000,$W$7)&gt;=1,$W$7,IF(COUNTIFS('(6)定期点検調書'!$B$12:$B$5000,AS$89,'(6)定期点検調書'!$AH$12:$AH$5000,$C98,'(6)定期点検調書'!$BF$12:$BF$5000,$V$7)&gt;=1,$V$7,IF(COUNTIFS('(6)定期点検調書'!$B$12:$B$5000,AS$89,'(6)定期点検調書'!$AH$12:$AH$5000,$C98,'(6)定期点検調書'!$BF$12:$BF$5000,$U$7)&gt;=1,$U$7,IF(COUNTIFS('(6)定期点検調書'!$B$12:$B$5000,AS$89,'(6)定期点検調書'!$AH$12:$AH$5000,$C98,'(6)定期点検調書'!$BF$12:$BF$5000,$T$7)&gt;=1,$T$7,IF(COUNTIFS('(6)定期点検調書'!$B$12:$B$5000,AS$89,'(6)定期点検調書'!$AH$12:$AH$5000,$C98,'(6)定期点検調書'!$BF$12:$BF$5000,$S$7)&gt;=1,$S$7,""))))))</f>
        <v/>
      </c>
      <c r="AT98" s="646" t="str">
        <f>IF(AT$89="","",IF(COUNTIFS('(6)定期点検調書'!$B$12:$B$5000,AT$89,'(6)定期点検調書'!$AH$12:$AH$5000,$C98,'(6)定期点検調書'!$BF$12:$BF$5000,$W$7)&gt;=1,$W$7,IF(COUNTIFS('(6)定期点検調書'!$B$12:$B$5000,AT$89,'(6)定期点検調書'!$AH$12:$AH$5000,$C98,'(6)定期点検調書'!$BF$12:$BF$5000,$V$7)&gt;=1,$V$7,IF(COUNTIFS('(6)定期点検調書'!$B$12:$B$5000,AT$89,'(6)定期点検調書'!$AH$12:$AH$5000,$C98,'(6)定期点検調書'!$BF$12:$BF$5000,$U$7)&gt;=1,$U$7,IF(COUNTIFS('(6)定期点検調書'!$B$12:$B$5000,AT$89,'(6)定期点検調書'!$AH$12:$AH$5000,$C98,'(6)定期点検調書'!$BF$12:$BF$5000,$T$7)&gt;=1,$T$7,IF(COUNTIFS('(6)定期点検調書'!$B$12:$B$5000,AT$89,'(6)定期点検調書'!$AH$12:$AH$5000,$C98,'(6)定期点検調書'!$BF$12:$BF$5000,$S$7)&gt;=1,$S$7,""))))))</f>
        <v/>
      </c>
      <c r="AU98" s="646" t="str">
        <f>IF(AU$89="","",IF(COUNTIFS('(6)定期点検調書'!$B$12:$B$5000,AU$89,'(6)定期点検調書'!$AH$12:$AH$5000,$C98,'(6)定期点検調書'!$BF$12:$BF$5000,$W$7)&gt;=1,$W$7,IF(COUNTIFS('(6)定期点検調書'!$B$12:$B$5000,AU$89,'(6)定期点検調書'!$AH$12:$AH$5000,$C98,'(6)定期点検調書'!$BF$12:$BF$5000,$V$7)&gt;=1,$V$7,IF(COUNTIFS('(6)定期点検調書'!$B$12:$B$5000,AU$89,'(6)定期点検調書'!$AH$12:$AH$5000,$C98,'(6)定期点検調書'!$BF$12:$BF$5000,$U$7)&gt;=1,$U$7,IF(COUNTIFS('(6)定期点検調書'!$B$12:$B$5000,AU$89,'(6)定期点検調書'!$AH$12:$AH$5000,$C98,'(6)定期点検調書'!$BF$12:$BF$5000,$T$7)&gt;=1,$T$7,IF(COUNTIFS('(6)定期点検調書'!$B$12:$B$5000,AU$89,'(6)定期点検調書'!$AH$12:$AH$5000,$C98,'(6)定期点検調書'!$BF$12:$BF$5000,$S$7)&gt;=1,$S$7,""))))))</f>
        <v/>
      </c>
      <c r="AV98" s="646" t="str">
        <f>IF(AV$89="","",IF(COUNTIFS('(6)定期点検調書'!$B$12:$B$5000,AV$89,'(6)定期点検調書'!$AH$12:$AH$5000,$C98,'(6)定期点検調書'!$BF$12:$BF$5000,$W$7)&gt;=1,$W$7,IF(COUNTIFS('(6)定期点検調書'!$B$12:$B$5000,AV$89,'(6)定期点検調書'!$AH$12:$AH$5000,$C98,'(6)定期点検調書'!$BF$12:$BF$5000,$V$7)&gt;=1,$V$7,IF(COUNTIFS('(6)定期点検調書'!$B$12:$B$5000,AV$89,'(6)定期点検調書'!$AH$12:$AH$5000,$C98,'(6)定期点検調書'!$BF$12:$BF$5000,$U$7)&gt;=1,$U$7,IF(COUNTIFS('(6)定期点検調書'!$B$12:$B$5000,AV$89,'(6)定期点検調書'!$AH$12:$AH$5000,$C98,'(6)定期点検調書'!$BF$12:$BF$5000,$T$7)&gt;=1,$T$7,IF(COUNTIFS('(6)定期点検調書'!$B$12:$B$5000,AV$89,'(6)定期点検調書'!$AH$12:$AH$5000,$C98,'(6)定期点検調書'!$BF$12:$BF$5000,$S$7)&gt;=1,$S$7,""))))))</f>
        <v/>
      </c>
      <c r="AW98" s="646" t="str">
        <f>IF(AW$89="","",IF(COUNTIFS('(6)定期点検調書'!$B$12:$B$5000,AW$89,'(6)定期点検調書'!$AH$12:$AH$5000,$C98,'(6)定期点検調書'!$BF$12:$BF$5000,$W$7)&gt;=1,$W$7,IF(COUNTIFS('(6)定期点検調書'!$B$12:$B$5000,AW$89,'(6)定期点検調書'!$AH$12:$AH$5000,$C98,'(6)定期点検調書'!$BF$12:$BF$5000,$V$7)&gt;=1,$V$7,IF(COUNTIFS('(6)定期点検調書'!$B$12:$B$5000,AW$89,'(6)定期点検調書'!$AH$12:$AH$5000,$C98,'(6)定期点検調書'!$BF$12:$BF$5000,$U$7)&gt;=1,$U$7,IF(COUNTIFS('(6)定期点検調書'!$B$12:$B$5000,AW$89,'(6)定期点検調書'!$AH$12:$AH$5000,$C98,'(6)定期点検調書'!$BF$12:$BF$5000,$T$7)&gt;=1,$T$7,IF(COUNTIFS('(6)定期点検調書'!$B$12:$B$5000,AW$89,'(6)定期点検調書'!$AH$12:$AH$5000,$C98,'(6)定期点検調書'!$BF$12:$BF$5000,$S$7)&gt;=1,$S$7,""))))))</f>
        <v/>
      </c>
      <c r="AX98" s="646" t="str">
        <f>IF(AX$89="","",IF(COUNTIFS('(6)定期点検調書'!$B$12:$B$5000,AX$89,'(6)定期点検調書'!$AH$12:$AH$5000,$C98,'(6)定期点検調書'!$BF$12:$BF$5000,$W$7)&gt;=1,$W$7,IF(COUNTIFS('(6)定期点検調書'!$B$12:$B$5000,AX$89,'(6)定期点検調書'!$AH$12:$AH$5000,$C98,'(6)定期点検調書'!$BF$12:$BF$5000,$V$7)&gt;=1,$V$7,IF(COUNTIFS('(6)定期点検調書'!$B$12:$B$5000,AX$89,'(6)定期点検調書'!$AH$12:$AH$5000,$C98,'(6)定期点検調書'!$BF$12:$BF$5000,$U$7)&gt;=1,$U$7,IF(COUNTIFS('(6)定期点検調書'!$B$12:$B$5000,AX$89,'(6)定期点検調書'!$AH$12:$AH$5000,$C98,'(6)定期点検調書'!$BF$12:$BF$5000,$T$7)&gt;=1,$T$7,IF(COUNTIFS('(6)定期点検調書'!$B$12:$B$5000,AX$89,'(6)定期点検調書'!$AH$12:$AH$5000,$C98,'(6)定期点検調書'!$BF$12:$BF$5000,$S$7)&gt;=1,$S$7,""))))))</f>
        <v/>
      </c>
      <c r="AY98" s="646" t="str">
        <f>IF(AY$89="","",IF(COUNTIFS('(6)定期点検調書'!$B$12:$B$5000,AY$89,'(6)定期点検調書'!$AH$12:$AH$5000,$C98,'(6)定期点検調書'!$BF$12:$BF$5000,$W$7)&gt;=1,$W$7,IF(COUNTIFS('(6)定期点検調書'!$B$12:$B$5000,AY$89,'(6)定期点検調書'!$AH$12:$AH$5000,$C98,'(6)定期点検調書'!$BF$12:$BF$5000,$V$7)&gt;=1,$V$7,IF(COUNTIFS('(6)定期点検調書'!$B$12:$B$5000,AY$89,'(6)定期点検調書'!$AH$12:$AH$5000,$C98,'(6)定期点検調書'!$BF$12:$BF$5000,$U$7)&gt;=1,$U$7,IF(COUNTIFS('(6)定期点検調書'!$B$12:$B$5000,AY$89,'(6)定期点検調書'!$AH$12:$AH$5000,$C98,'(6)定期点検調書'!$BF$12:$BF$5000,$T$7)&gt;=1,$T$7,IF(COUNTIFS('(6)定期点検調書'!$B$12:$B$5000,AY$89,'(6)定期点検調書'!$AH$12:$AH$5000,$C98,'(6)定期点検調書'!$BF$12:$BF$5000,$S$7)&gt;=1,$S$7,""))))))</f>
        <v/>
      </c>
      <c r="AZ98" s="646" t="str">
        <f>IF(AZ$89="","",IF(COUNTIFS('(6)定期点検調書'!$B$12:$B$5000,AZ$89,'(6)定期点検調書'!$AH$12:$AH$5000,$C98,'(6)定期点検調書'!$BF$12:$BF$5000,$W$7)&gt;=1,$W$7,IF(COUNTIFS('(6)定期点検調書'!$B$12:$B$5000,AZ$89,'(6)定期点検調書'!$AH$12:$AH$5000,$C98,'(6)定期点検調書'!$BF$12:$BF$5000,$V$7)&gt;=1,$V$7,IF(COUNTIFS('(6)定期点検調書'!$B$12:$B$5000,AZ$89,'(6)定期点検調書'!$AH$12:$AH$5000,$C98,'(6)定期点検調書'!$BF$12:$BF$5000,$U$7)&gt;=1,$U$7,IF(COUNTIFS('(6)定期点検調書'!$B$12:$B$5000,AZ$89,'(6)定期点検調書'!$AH$12:$AH$5000,$C98,'(6)定期点検調書'!$BF$12:$BF$5000,$T$7)&gt;=1,$T$7,IF(COUNTIFS('(6)定期点検調書'!$B$12:$B$5000,AZ$89,'(6)定期点検調書'!$AH$12:$AH$5000,$C98,'(6)定期点検調書'!$BF$12:$BF$5000,$S$7)&gt;=1,$S$7,""))))))</f>
        <v/>
      </c>
      <c r="BA98" s="647" t="str">
        <f>IF(BA$89="","",IF(COUNTIFS('(6)定期点検調書'!$B$12:$B$5000,BA$89,'(6)定期点検調書'!$AH$12:$AH$5000,$C98,'(6)定期点検調書'!$BF$12:$BF$5000,$W$7)&gt;=1,$W$7,IF(COUNTIFS('(6)定期点検調書'!$B$12:$B$5000,BA$89,'(6)定期点検調書'!$AH$12:$AH$5000,$C98,'(6)定期点検調書'!$BF$12:$BF$5000,$V$7)&gt;=1,$V$7,IF(COUNTIFS('(6)定期点検調書'!$B$12:$B$5000,BA$89,'(6)定期点検調書'!$AH$12:$AH$5000,$C98,'(6)定期点検調書'!$BF$12:$BF$5000,$U$7)&gt;=1,$U$7,IF(COUNTIFS('(6)定期点検調書'!$B$12:$B$5000,BA$89,'(6)定期点検調書'!$AH$12:$AH$5000,$C98,'(6)定期点検調書'!$BF$12:$BF$5000,$T$7)&gt;=1,$T$7,IF(COUNTIFS('(6)定期点検調書'!$B$12:$B$5000,BA$89,'(6)定期点検調書'!$AH$12:$AH$5000,$C98,'(6)定期点検調書'!$BF$12:$BF$5000,$S$7)&gt;=1,$S$7,""))))))</f>
        <v/>
      </c>
    </row>
    <row r="99" spans="2:55" ht="18.75" customHeight="1" thickTop="1" x14ac:dyDescent="0.2">
      <c r="B99" s="1942" t="s">
        <v>902</v>
      </c>
      <c r="C99" s="1943"/>
      <c r="D99" s="1943"/>
      <c r="E99" s="1943"/>
      <c r="F99" s="1943"/>
      <c r="G99" s="1944"/>
      <c r="H99" s="468" t="str">
        <f t="shared" ref="H99:BA99" si="11">IF(COUNTIF(H90:H98,$W$7),$W$7,IF(COUNTIF(H90:H98,$V$7),$V$7,IF(COUNTIF(H90:H98,$U$7),$U$7,IF(COUNTIF(H90:H98,$T$7),$T$7,IF(COUNTIF(H90:H98,$S$7),$S$7,"")))))</f>
        <v/>
      </c>
      <c r="I99" s="463" t="str">
        <f t="shared" si="11"/>
        <v/>
      </c>
      <c r="J99" s="463" t="str">
        <f t="shared" si="11"/>
        <v/>
      </c>
      <c r="K99" s="463" t="str">
        <f t="shared" si="11"/>
        <v/>
      </c>
      <c r="L99" s="463" t="str">
        <f t="shared" si="11"/>
        <v/>
      </c>
      <c r="M99" s="463" t="str">
        <f t="shared" si="11"/>
        <v/>
      </c>
      <c r="N99" s="463" t="str">
        <f t="shared" si="11"/>
        <v/>
      </c>
      <c r="O99" s="463" t="str">
        <f t="shared" si="11"/>
        <v/>
      </c>
      <c r="P99" s="463" t="str">
        <f t="shared" si="11"/>
        <v/>
      </c>
      <c r="Q99" s="463" t="str">
        <f t="shared" si="11"/>
        <v/>
      </c>
      <c r="R99" s="463" t="str">
        <f t="shared" si="11"/>
        <v/>
      </c>
      <c r="S99" s="463" t="str">
        <f t="shared" si="11"/>
        <v/>
      </c>
      <c r="T99" s="463" t="str">
        <f t="shared" si="11"/>
        <v/>
      </c>
      <c r="U99" s="463" t="str">
        <f t="shared" si="11"/>
        <v/>
      </c>
      <c r="V99" s="463" t="str">
        <f t="shared" si="11"/>
        <v/>
      </c>
      <c r="W99" s="463" t="str">
        <f t="shared" si="11"/>
        <v/>
      </c>
      <c r="X99" s="463" t="str">
        <f t="shared" si="11"/>
        <v/>
      </c>
      <c r="Y99" s="463" t="str">
        <f t="shared" si="11"/>
        <v/>
      </c>
      <c r="Z99" s="463" t="str">
        <f t="shared" si="11"/>
        <v/>
      </c>
      <c r="AA99" s="463" t="str">
        <f t="shared" si="11"/>
        <v/>
      </c>
      <c r="AB99" s="463" t="str">
        <f t="shared" si="11"/>
        <v/>
      </c>
      <c r="AC99" s="463" t="str">
        <f t="shared" si="11"/>
        <v/>
      </c>
      <c r="AD99" s="463" t="str">
        <f t="shared" si="11"/>
        <v/>
      </c>
      <c r="AE99" s="463" t="str">
        <f t="shared" si="11"/>
        <v/>
      </c>
      <c r="AF99" s="463" t="str">
        <f t="shared" si="11"/>
        <v/>
      </c>
      <c r="AG99" s="463" t="str">
        <f t="shared" si="11"/>
        <v/>
      </c>
      <c r="AH99" s="463" t="str">
        <f t="shared" si="11"/>
        <v/>
      </c>
      <c r="AI99" s="463" t="str">
        <f t="shared" si="11"/>
        <v/>
      </c>
      <c r="AJ99" s="463" t="str">
        <f t="shared" si="11"/>
        <v/>
      </c>
      <c r="AK99" s="463" t="str">
        <f t="shared" si="11"/>
        <v/>
      </c>
      <c r="AL99" s="463" t="str">
        <f t="shared" si="11"/>
        <v/>
      </c>
      <c r="AM99" s="463" t="str">
        <f t="shared" si="11"/>
        <v/>
      </c>
      <c r="AN99" s="463" t="str">
        <f t="shared" si="11"/>
        <v/>
      </c>
      <c r="AO99" s="463" t="str">
        <f t="shared" si="11"/>
        <v/>
      </c>
      <c r="AP99" s="463" t="str">
        <f t="shared" si="11"/>
        <v/>
      </c>
      <c r="AQ99" s="463" t="str">
        <f t="shared" si="11"/>
        <v/>
      </c>
      <c r="AR99" s="463" t="str">
        <f t="shared" si="11"/>
        <v/>
      </c>
      <c r="AS99" s="463" t="str">
        <f t="shared" si="11"/>
        <v/>
      </c>
      <c r="AT99" s="463" t="str">
        <f t="shared" si="11"/>
        <v/>
      </c>
      <c r="AU99" s="463" t="str">
        <f t="shared" si="11"/>
        <v/>
      </c>
      <c r="AV99" s="463" t="str">
        <f t="shared" si="11"/>
        <v/>
      </c>
      <c r="AW99" s="463" t="str">
        <f t="shared" si="11"/>
        <v/>
      </c>
      <c r="AX99" s="463" t="str">
        <f t="shared" si="11"/>
        <v/>
      </c>
      <c r="AY99" s="463" t="str">
        <f t="shared" si="11"/>
        <v/>
      </c>
      <c r="AZ99" s="463" t="str">
        <f t="shared" si="11"/>
        <v/>
      </c>
      <c r="BA99" s="464" t="str">
        <f t="shared" si="11"/>
        <v/>
      </c>
    </row>
    <row r="100" spans="2:55" ht="18.75" customHeight="1" x14ac:dyDescent="0.2">
      <c r="B100" s="1844" t="s">
        <v>927</v>
      </c>
      <c r="C100" s="1845"/>
      <c r="D100" s="1845"/>
      <c r="E100" s="1845"/>
      <c r="F100" s="1845"/>
      <c r="G100" s="1846"/>
      <c r="H100" s="467" t="str">
        <f>IF(H89="","",IF(COUNTIFS('(6)定期点検調書'!$B$12:$B$4999,H89,'(6)定期点検調書'!$BF$12:$BF$4999,$Y$7),$Y$7,IF(COUNTIFS('(6)定期点検調書'!$B$12:$B$4999,H89,'(6)定期点検調書'!$BF$12:$BF$4999,$X$7),$X$7,"")))</f>
        <v/>
      </c>
      <c r="I100" s="465" t="str">
        <f>IF(I89="","",IF(COUNTIFS('(6)定期点検調書'!$B$12:$B$4999,I89,'(6)定期点検調書'!$BF$12:$BF$4999,$Y$7),$Y$7,IF(COUNTIFS('(6)定期点検調書'!$B$12:$B$4999,I89,'(6)定期点検調書'!$BF$12:$BF$4999,$X$7),$X$7,"")))</f>
        <v/>
      </c>
      <c r="J100" s="465" t="str">
        <f>IF(J89="","",IF(COUNTIFS('(6)定期点検調書'!$B$12:$B$4999,J89,'(6)定期点検調書'!$BF$12:$BF$4999,$Y$7),$Y$7,IF(COUNTIFS('(6)定期点検調書'!$B$12:$B$4999,J89,'(6)定期点検調書'!$BF$12:$BF$4999,$X$7),$X$7,"")))</f>
        <v/>
      </c>
      <c r="K100" s="465" t="str">
        <f>IF(K89="","",IF(COUNTIFS('(6)定期点検調書'!$B$12:$B$4999,K89,'(6)定期点検調書'!$BF$12:$BF$4999,$Y$7),$Y$7,IF(COUNTIFS('(6)定期点検調書'!$B$12:$B$4999,K89,'(6)定期点検調書'!$BF$12:$BF$4999,$X$7),$X$7,"")))</f>
        <v/>
      </c>
      <c r="L100" s="465" t="str">
        <f>IF(L89="","",IF(COUNTIFS('(6)定期点検調書'!$B$12:$B$4999,L89,'(6)定期点検調書'!$BF$12:$BF$4999,$Y$7),$Y$7,IF(COUNTIFS('(6)定期点検調書'!$B$12:$B$4999,L89,'(6)定期点検調書'!$BF$12:$BF$4999,$X$7),$X$7,"")))</f>
        <v/>
      </c>
      <c r="M100" s="465" t="str">
        <f>IF(M89="","",IF(COUNTIFS('(6)定期点検調書'!$B$12:$B$4999,M89,'(6)定期点検調書'!$BF$12:$BF$4999,$Y$7),$Y$7,IF(COUNTIFS('(6)定期点検調書'!$B$12:$B$4999,M89,'(6)定期点検調書'!$BF$12:$BF$4999,$X$7),$X$7,"")))</f>
        <v/>
      </c>
      <c r="N100" s="465" t="str">
        <f>IF(N89="","",IF(COUNTIFS('(6)定期点検調書'!$B$12:$B$4999,N89,'(6)定期点検調書'!$BF$12:$BF$4999,$Y$7),$Y$7,IF(COUNTIFS('(6)定期点検調書'!$B$12:$B$4999,N89,'(6)定期点検調書'!$BF$12:$BF$4999,$X$7),$X$7,"")))</f>
        <v/>
      </c>
      <c r="O100" s="465" t="str">
        <f>IF(O89="","",IF(COUNTIFS('(6)定期点検調書'!$B$12:$B$4999,O89,'(6)定期点検調書'!$BF$12:$BF$4999,$Y$7),$Y$7,IF(COUNTIFS('(6)定期点検調書'!$B$12:$B$4999,O89,'(6)定期点検調書'!$BF$12:$BF$4999,$X$7),$X$7,"")))</f>
        <v/>
      </c>
      <c r="P100" s="465" t="str">
        <f>IF(P89="","",IF(COUNTIFS('(6)定期点検調書'!$B$12:$B$4999,P89,'(6)定期点検調書'!$BF$12:$BF$4999,$Y$7),$Y$7,IF(COUNTIFS('(6)定期点検調書'!$B$12:$B$4999,P89,'(6)定期点検調書'!$BF$12:$BF$4999,$X$7),$X$7,"")))</f>
        <v/>
      </c>
      <c r="Q100" s="465" t="str">
        <f>IF(Q89="","",IF(COUNTIFS('(6)定期点検調書'!$B$12:$B$4999,Q89,'(6)定期点検調書'!$BF$12:$BF$4999,$Y$7),$Y$7,IF(COUNTIFS('(6)定期点検調書'!$B$12:$B$4999,Q89,'(6)定期点検調書'!$BF$12:$BF$4999,$X$7),$X$7,"")))</f>
        <v/>
      </c>
      <c r="R100" s="465" t="str">
        <f>IF(R89="","",IF(COUNTIFS('(6)定期点検調書'!$B$12:$B$4999,R89,'(6)定期点検調書'!$BF$12:$BF$4999,$Y$7),$Y$7,IF(COUNTIFS('(6)定期点検調書'!$B$12:$B$4999,R89,'(6)定期点検調書'!$BF$12:$BF$4999,$X$7),$X$7,"")))</f>
        <v/>
      </c>
      <c r="S100" s="465" t="str">
        <f>IF(S89="","",IF(COUNTIFS('(6)定期点検調書'!$B$12:$B$4999,S89,'(6)定期点検調書'!$BF$12:$BF$4999,$Y$7),$Y$7,IF(COUNTIFS('(6)定期点検調書'!$B$12:$B$4999,S89,'(6)定期点検調書'!$BF$12:$BF$4999,$X$7),$X$7,"")))</f>
        <v/>
      </c>
      <c r="T100" s="465" t="str">
        <f>IF(T89="","",IF(COUNTIFS('(6)定期点検調書'!$B$12:$B$4999,T89,'(6)定期点検調書'!$BF$12:$BF$4999,$Y$7),$Y$7,IF(COUNTIFS('(6)定期点検調書'!$B$12:$B$4999,T89,'(6)定期点検調書'!$BF$12:$BF$4999,$X$7),$X$7,"")))</f>
        <v/>
      </c>
      <c r="U100" s="465" t="str">
        <f>IF(U89="","",IF(COUNTIFS('(6)定期点検調書'!$B$12:$B$4999,U89,'(6)定期点検調書'!$BF$12:$BF$4999,$Y$7),$Y$7,IF(COUNTIFS('(6)定期点検調書'!$B$12:$B$4999,U89,'(6)定期点検調書'!$BF$12:$BF$4999,$X$7),$X$7,"")))</f>
        <v/>
      </c>
      <c r="V100" s="465" t="str">
        <f>IF(V89="","",IF(COUNTIFS('(6)定期点検調書'!$B$12:$B$4999,V89,'(6)定期点検調書'!$BF$12:$BF$4999,$Y$7),$Y$7,IF(COUNTIFS('(6)定期点検調書'!$B$12:$B$4999,V89,'(6)定期点検調書'!$BF$12:$BF$4999,$X$7),$X$7,"")))</f>
        <v/>
      </c>
      <c r="W100" s="465" t="str">
        <f>IF(W89="","",IF(COUNTIFS('(6)定期点検調書'!$B$12:$B$4999,W89,'(6)定期点検調書'!$BF$12:$BF$4999,$Y$7),$Y$7,IF(COUNTIFS('(6)定期点検調書'!$B$12:$B$4999,W89,'(6)定期点検調書'!$BF$12:$BF$4999,$X$7),$X$7,"")))</f>
        <v/>
      </c>
      <c r="X100" s="465" t="str">
        <f>IF(X89="","",IF(COUNTIFS('(6)定期点検調書'!$B$12:$B$4999,X89,'(6)定期点検調書'!$BF$12:$BF$4999,$Y$7),$Y$7,IF(COUNTIFS('(6)定期点検調書'!$B$12:$B$4999,X89,'(6)定期点検調書'!$BF$12:$BF$4999,$X$7),$X$7,"")))</f>
        <v/>
      </c>
      <c r="Y100" s="465" t="str">
        <f>IF(Y89="","",IF(COUNTIFS('(6)定期点検調書'!$B$12:$B$4999,Y89,'(6)定期点検調書'!$BF$12:$BF$4999,$Y$7),$Y$7,IF(COUNTIFS('(6)定期点検調書'!$B$12:$B$4999,Y89,'(6)定期点検調書'!$BF$12:$BF$4999,$X$7),$X$7,"")))</f>
        <v/>
      </c>
      <c r="Z100" s="465" t="str">
        <f>IF(Z89="","",IF(COUNTIFS('(6)定期点検調書'!$B$12:$B$4999,Z89,'(6)定期点検調書'!$BF$12:$BF$4999,$Y$7),$Y$7,IF(COUNTIFS('(6)定期点検調書'!$B$12:$B$4999,Z89,'(6)定期点検調書'!$BF$12:$BF$4999,$X$7),$X$7,"")))</f>
        <v/>
      </c>
      <c r="AA100" s="465" t="str">
        <f>IF(AA89="","",IF(COUNTIFS('(6)定期点検調書'!$B$12:$B$4999,AA89,'(6)定期点検調書'!$BF$12:$BF$4999,$Y$7),$Y$7,IF(COUNTIFS('(6)定期点検調書'!$B$12:$B$4999,AA89,'(6)定期点検調書'!$BF$12:$BF$4999,$X$7),$X$7,"")))</f>
        <v/>
      </c>
      <c r="AB100" s="465" t="str">
        <f>IF(AB89="","",IF(COUNTIFS('(6)定期点検調書'!$B$12:$B$4999,AB89,'(6)定期点検調書'!$BF$12:$BF$4999,$Y$7),$Y$7,IF(COUNTIFS('(6)定期点検調書'!$B$12:$B$4999,AB89,'(6)定期点検調書'!$BF$12:$BF$4999,$X$7),$X$7,"")))</f>
        <v/>
      </c>
      <c r="AC100" s="465" t="str">
        <f>IF(AC89="","",IF(COUNTIFS('(6)定期点検調書'!$B$12:$B$4999,AC89,'(6)定期点検調書'!$BF$12:$BF$4999,$Y$7),$Y$7,IF(COUNTIFS('(6)定期点検調書'!$B$12:$B$4999,AC89,'(6)定期点検調書'!$BF$12:$BF$4999,$X$7),$X$7,"")))</f>
        <v/>
      </c>
      <c r="AD100" s="465" t="str">
        <f>IF(AD89="","",IF(COUNTIFS('(6)定期点検調書'!$B$12:$B$4999,AD89,'(6)定期点検調書'!$BF$12:$BF$4999,$Y$7),$Y$7,IF(COUNTIFS('(6)定期点検調書'!$B$12:$B$4999,AD89,'(6)定期点検調書'!$BF$12:$BF$4999,$X$7),$X$7,"")))</f>
        <v/>
      </c>
      <c r="AE100" s="465" t="str">
        <f>IF(AE89="","",IF(COUNTIFS('(6)定期点検調書'!$B$12:$B$4999,AE89,'(6)定期点検調書'!$BF$12:$BF$4999,$Y$7),$Y$7,IF(COUNTIFS('(6)定期点検調書'!$B$12:$B$4999,AE89,'(6)定期点検調書'!$BF$12:$BF$4999,$X$7),$X$7,"")))</f>
        <v/>
      </c>
      <c r="AF100" s="465" t="str">
        <f>IF(AF89="","",IF(COUNTIFS('(6)定期点検調書'!$B$12:$B$4999,AF89,'(6)定期点検調書'!$BF$12:$BF$4999,$Y$7),$Y$7,IF(COUNTIFS('(6)定期点検調書'!$B$12:$B$4999,AF89,'(6)定期点検調書'!$BF$12:$BF$4999,$X$7),$X$7,"")))</f>
        <v/>
      </c>
      <c r="AG100" s="465" t="str">
        <f>IF(AG89="","",IF(COUNTIFS('(6)定期点検調書'!$B$12:$B$4999,AG89,'(6)定期点検調書'!$BF$12:$BF$4999,$Y$7),$Y$7,IF(COUNTIFS('(6)定期点検調書'!$B$12:$B$4999,AG89,'(6)定期点検調書'!$BF$12:$BF$4999,$X$7),$X$7,"")))</f>
        <v/>
      </c>
      <c r="AH100" s="465" t="str">
        <f>IF(AH89="","",IF(COUNTIFS('(6)定期点検調書'!$B$12:$B$4999,AH89,'(6)定期点検調書'!$BF$12:$BF$4999,$Y$7),$Y$7,IF(COUNTIFS('(6)定期点検調書'!$B$12:$B$4999,AH89,'(6)定期点検調書'!$BF$12:$BF$4999,$X$7),$X$7,"")))</f>
        <v/>
      </c>
      <c r="AI100" s="465" t="str">
        <f>IF(AI89="","",IF(COUNTIFS('(6)定期点検調書'!$B$12:$B$4999,AI89,'(6)定期点検調書'!$BF$12:$BF$4999,$Y$7),$Y$7,IF(COUNTIFS('(6)定期点検調書'!$B$12:$B$4999,AI89,'(6)定期点検調書'!$BF$12:$BF$4999,$X$7),$X$7,"")))</f>
        <v/>
      </c>
      <c r="AJ100" s="465" t="str">
        <f>IF(AJ89="","",IF(COUNTIFS('(6)定期点検調書'!$B$12:$B$4999,AJ89,'(6)定期点検調書'!$BF$12:$BF$4999,$Y$7),$Y$7,IF(COUNTIFS('(6)定期点検調書'!$B$12:$B$4999,AJ89,'(6)定期点検調書'!$BF$12:$BF$4999,$X$7),$X$7,"")))</f>
        <v/>
      </c>
      <c r="AK100" s="465" t="str">
        <f>IF(AK89="","",IF(COUNTIFS('(6)定期点検調書'!$B$12:$B$4999,AK89,'(6)定期点検調書'!$BF$12:$BF$4999,$Y$7),$Y$7,IF(COUNTIFS('(6)定期点検調書'!$B$12:$B$4999,AK89,'(6)定期点検調書'!$BF$12:$BF$4999,$X$7),$X$7,"")))</f>
        <v/>
      </c>
      <c r="AL100" s="465" t="str">
        <f>IF(AL89="","",IF(COUNTIFS('(6)定期点検調書'!$B$12:$B$4999,AL89,'(6)定期点検調書'!$BF$12:$BF$4999,$Y$7),$Y$7,IF(COUNTIFS('(6)定期点検調書'!$B$12:$B$4999,AL89,'(6)定期点検調書'!$BF$12:$BF$4999,$X$7),$X$7,"")))</f>
        <v/>
      </c>
      <c r="AM100" s="465" t="str">
        <f>IF(AM89="","",IF(COUNTIFS('(6)定期点検調書'!$B$12:$B$4999,AM89,'(6)定期点検調書'!$BF$12:$BF$4999,$Y$7),$Y$7,IF(COUNTIFS('(6)定期点検調書'!$B$12:$B$4999,AM89,'(6)定期点検調書'!$BF$12:$BF$4999,$X$7),$X$7,"")))</f>
        <v/>
      </c>
      <c r="AN100" s="465" t="str">
        <f>IF(AN89="","",IF(COUNTIFS('(6)定期点検調書'!$B$12:$B$4999,AN89,'(6)定期点検調書'!$BF$12:$BF$4999,$Y$7),$Y$7,IF(COUNTIFS('(6)定期点検調書'!$B$12:$B$4999,AN89,'(6)定期点検調書'!$BF$12:$BF$4999,$X$7),$X$7,"")))</f>
        <v/>
      </c>
      <c r="AO100" s="465" t="str">
        <f>IF(AO89="","",IF(COUNTIFS('(6)定期点検調書'!$B$12:$B$4999,AO89,'(6)定期点検調書'!$BF$12:$BF$4999,$Y$7),$Y$7,IF(COUNTIFS('(6)定期点検調書'!$B$12:$B$4999,AO89,'(6)定期点検調書'!$BF$12:$BF$4999,$X$7),$X$7,"")))</f>
        <v/>
      </c>
      <c r="AP100" s="465" t="str">
        <f>IF(AP89="","",IF(COUNTIFS('(6)定期点検調書'!$B$12:$B$4999,AP89,'(6)定期点検調書'!$BF$12:$BF$4999,$Y$7),$Y$7,IF(COUNTIFS('(6)定期点検調書'!$B$12:$B$4999,AP89,'(6)定期点検調書'!$BF$12:$BF$4999,$X$7),$X$7,"")))</f>
        <v/>
      </c>
      <c r="AQ100" s="465" t="str">
        <f>IF(AQ89="","",IF(COUNTIFS('(6)定期点検調書'!$B$12:$B$4999,AQ89,'(6)定期点検調書'!$BF$12:$BF$4999,$Y$7),$Y$7,IF(COUNTIFS('(6)定期点検調書'!$B$12:$B$4999,AQ89,'(6)定期点検調書'!$BF$12:$BF$4999,$X$7),$X$7,"")))</f>
        <v/>
      </c>
      <c r="AR100" s="465" t="str">
        <f>IF(AR89="","",IF(COUNTIFS('(6)定期点検調書'!$B$12:$B$4999,AR89,'(6)定期点検調書'!$BF$12:$BF$4999,$Y$7),$Y$7,IF(COUNTIFS('(6)定期点検調書'!$B$12:$B$4999,AR89,'(6)定期点検調書'!$BF$12:$BF$4999,$X$7),$X$7,"")))</f>
        <v/>
      </c>
      <c r="AS100" s="465" t="str">
        <f>IF(AS89="","",IF(COUNTIFS('(6)定期点検調書'!$B$12:$B$4999,AS89,'(6)定期点検調書'!$BF$12:$BF$4999,$Y$7),$Y$7,IF(COUNTIFS('(6)定期点検調書'!$B$12:$B$4999,AS89,'(6)定期点検調書'!$BF$12:$BF$4999,$X$7),$X$7,"")))</f>
        <v/>
      </c>
      <c r="AT100" s="465" t="str">
        <f>IF(AT89="","",IF(COUNTIFS('(6)定期点検調書'!$B$12:$B$4999,AT89,'(6)定期点検調書'!$BF$12:$BF$4999,$Y$7),$Y$7,IF(COUNTIFS('(6)定期点検調書'!$B$12:$B$4999,AT89,'(6)定期点検調書'!$BF$12:$BF$4999,$X$7),$X$7,"")))</f>
        <v/>
      </c>
      <c r="AU100" s="465" t="str">
        <f>IF(AU89="","",IF(COUNTIFS('(6)定期点検調書'!$B$12:$B$4999,AU89,'(6)定期点検調書'!$BF$12:$BF$4999,$Y$7),$Y$7,IF(COUNTIFS('(6)定期点検調書'!$B$12:$B$4999,AU89,'(6)定期点検調書'!$BF$12:$BF$4999,$X$7),$X$7,"")))</f>
        <v/>
      </c>
      <c r="AV100" s="465" t="str">
        <f>IF(AV89="","",IF(COUNTIFS('(6)定期点検調書'!$B$12:$B$4999,AV89,'(6)定期点検調書'!$BF$12:$BF$4999,$Y$7),$Y$7,IF(COUNTIFS('(6)定期点検調書'!$B$12:$B$4999,AV89,'(6)定期点検調書'!$BF$12:$BF$4999,$X$7),$X$7,"")))</f>
        <v/>
      </c>
      <c r="AW100" s="465" t="str">
        <f>IF(AW89="","",IF(COUNTIFS('(6)定期点検調書'!$B$12:$B$4999,AW89,'(6)定期点検調書'!$BF$12:$BF$4999,$Y$7),$Y$7,IF(COUNTIFS('(6)定期点検調書'!$B$12:$B$4999,AW89,'(6)定期点検調書'!$BF$12:$BF$4999,$X$7),$X$7,"")))</f>
        <v/>
      </c>
      <c r="AX100" s="465" t="str">
        <f>IF(AX89="","",IF(COUNTIFS('(6)定期点検調書'!$B$12:$B$4999,AX89,'(6)定期点検調書'!$BF$12:$BF$4999,$Y$7),$Y$7,IF(COUNTIFS('(6)定期点検調書'!$B$12:$B$4999,AX89,'(6)定期点検調書'!$BF$12:$BF$4999,$X$7),$X$7,"")))</f>
        <v/>
      </c>
      <c r="AY100" s="465" t="str">
        <f>IF(AY89="","",IF(COUNTIFS('(6)定期点検調書'!$B$12:$B$4999,AY89,'(6)定期点検調書'!$BF$12:$BF$4999,$Y$7),$Y$7,IF(COUNTIFS('(6)定期点検調書'!$B$12:$B$4999,AY89,'(6)定期点検調書'!$BF$12:$BF$4999,$X$7),$X$7,"")))</f>
        <v/>
      </c>
      <c r="AZ100" s="465" t="str">
        <f>IF(AZ89="","",IF(COUNTIFS('(6)定期点検調書'!$B$12:$B$4999,AZ89,'(6)定期点検調書'!$BF$12:$BF$4999,$Y$7),$Y$7,IF(COUNTIFS('(6)定期点検調書'!$B$12:$B$4999,AZ89,'(6)定期点検調書'!$BF$12:$BF$4999,$X$7),$X$7,"")))</f>
        <v/>
      </c>
      <c r="BA100" s="466" t="str">
        <f>IF(BA89="","",IF(COUNTIFS('(6)定期点検調書'!$B$12:$B$4999,BA89,'(6)定期点検調書'!$BF$12:$BF$4999,$Y$7),$Y$7,IF(COUNTIFS('(6)定期点検調書'!$B$12:$B$4999,BA89,'(6)定期点検調書'!$BF$12:$BF$4999,$X$7),$X$7,"")))</f>
        <v/>
      </c>
    </row>
    <row r="101" spans="2:55" ht="18.75" customHeight="1" x14ac:dyDescent="0.2">
      <c r="B101" s="1945" t="s">
        <v>928</v>
      </c>
      <c r="C101" s="1946"/>
      <c r="D101" s="1946"/>
      <c r="E101" s="1946"/>
      <c r="F101" s="1946"/>
      <c r="G101" s="1947"/>
      <c r="H101" s="467" t="str">
        <f>IF(H89="","",IF(OR(COUNTIFS('(9)附属物点検表'!$L$10:$L$5000,H89,'(9)附属物点検表'!$AN$10:$AN$5000,$AB$7)&gt;=1,COUNTIFS('(9)附属物点検表'!$L$10:$L$5000,H89,'(9)附属物点検表'!$AQ$10:$AQ$5000,$AB$7)&gt;=1),$AB$7,IF(OR(COUNTIFS('(9)附属物点検表'!$L$10:$L$5000,H89,'(9)附属物点検表'!$AN$10:$AN$5000,$AA$7)&gt;=1,COUNTIFS('(9)附属物点検表'!$L$10:$L$5000,H89,'(9)附属物点検表'!$AQ$10:$AQ$5000,$AA$7)&gt;=1),$AA$7,"")))</f>
        <v/>
      </c>
      <c r="I101" s="465" t="str">
        <f>IF(I89="","",IF(OR(COUNTIFS('(9)附属物点検表'!$L$10:$L$5000,I89,'(9)附属物点検表'!$AN$10:$AN$5000,$AB$7)&gt;=1,COUNTIFS('(9)附属物点検表'!$L$10:$L$5000,I89,'(9)附属物点検表'!$AQ$10:$AQ$5000,$AB$7)&gt;=1),$AB$7,IF(OR(COUNTIFS('(9)附属物点検表'!$L$10:$L$5000,I89,'(9)附属物点検表'!$AN$10:$AN$5000,$AA$7)&gt;=1,COUNTIFS('(9)附属物点検表'!$L$10:$L$5000,I89,'(9)附属物点検表'!$AQ$10:$AQ$5000,$AA$7)&gt;=1),$AA$7,"")))</f>
        <v/>
      </c>
      <c r="J101" s="465" t="str">
        <f>IF(J89="","",IF(OR(COUNTIFS('(9)附属物点検表'!$L$10:$L$5000,J89,'(9)附属物点検表'!$AN$10:$AN$5000,$AB$7)&gt;=1,COUNTIFS('(9)附属物点検表'!$L$10:$L$5000,J89,'(9)附属物点検表'!$AQ$10:$AQ$5000,$AB$7)&gt;=1),$AB$7,IF(OR(COUNTIFS('(9)附属物点検表'!$L$10:$L$5000,J89,'(9)附属物点検表'!$AN$10:$AN$5000,$AA$7)&gt;=1,COUNTIFS('(9)附属物点検表'!$L$10:$L$5000,J89,'(9)附属物点検表'!$AQ$10:$AQ$5000,$AA$7)&gt;=1),$AA$7,"")))</f>
        <v/>
      </c>
      <c r="K101" s="465" t="str">
        <f>IF(K89="","",IF(OR(COUNTIFS('(9)附属物点検表'!$L$10:$L$5000,K89,'(9)附属物点検表'!$AN$10:$AN$5000,$AB$7)&gt;=1,COUNTIFS('(9)附属物点検表'!$L$10:$L$5000,K89,'(9)附属物点検表'!$AQ$10:$AQ$5000,$AB$7)&gt;=1),$AB$7,IF(OR(COUNTIFS('(9)附属物点検表'!$L$10:$L$5000,K89,'(9)附属物点検表'!$AN$10:$AN$5000,$AA$7)&gt;=1,COUNTIFS('(9)附属物点検表'!$L$10:$L$5000,K89,'(9)附属物点検表'!$AQ$10:$AQ$5000,$AA$7)&gt;=1),$AA$7,"")))</f>
        <v/>
      </c>
      <c r="L101" s="465" t="str">
        <f>IF(L89="","",IF(OR(COUNTIFS('(9)附属物点検表'!$L$10:$L$5000,L89,'(9)附属物点検表'!$AN$10:$AN$5000,$AB$7)&gt;=1,COUNTIFS('(9)附属物点検表'!$L$10:$L$5000,L89,'(9)附属物点検表'!$AQ$10:$AQ$5000,$AB$7)&gt;=1),$AB$7,IF(OR(COUNTIFS('(9)附属物点検表'!$L$10:$L$5000,L89,'(9)附属物点検表'!$AN$10:$AN$5000,$AA$7)&gt;=1,COUNTIFS('(9)附属物点検表'!$L$10:$L$5000,L89,'(9)附属物点検表'!$AQ$10:$AQ$5000,$AA$7)&gt;=1),$AA$7,"")))</f>
        <v/>
      </c>
      <c r="M101" s="465" t="str">
        <f>IF(M89="","",IF(OR(COUNTIFS('(9)附属物点検表'!$L$10:$L$5000,M89,'(9)附属物点検表'!$AN$10:$AN$5000,$AB$7)&gt;=1,COUNTIFS('(9)附属物点検表'!$L$10:$L$5000,M89,'(9)附属物点検表'!$AQ$10:$AQ$5000,$AB$7)&gt;=1),$AB$7,IF(OR(COUNTIFS('(9)附属物点検表'!$L$10:$L$5000,M89,'(9)附属物点検表'!$AN$10:$AN$5000,$AA$7)&gt;=1,COUNTIFS('(9)附属物点検表'!$L$10:$L$5000,M89,'(9)附属物点検表'!$AQ$10:$AQ$5000,$AA$7)&gt;=1),$AA$7,"")))</f>
        <v/>
      </c>
      <c r="N101" s="465" t="str">
        <f>IF(N89="","",IF(OR(COUNTIFS('(9)附属物点検表'!$L$10:$L$5000,N89,'(9)附属物点検表'!$AN$10:$AN$5000,$AB$7)&gt;=1,COUNTIFS('(9)附属物点検表'!$L$10:$L$5000,N89,'(9)附属物点検表'!$AQ$10:$AQ$5000,$AB$7)&gt;=1),$AB$7,IF(OR(COUNTIFS('(9)附属物点検表'!$L$10:$L$5000,N89,'(9)附属物点検表'!$AN$10:$AN$5000,$AA$7)&gt;=1,COUNTIFS('(9)附属物点検表'!$L$10:$L$5000,N89,'(9)附属物点検表'!$AQ$10:$AQ$5000,$AA$7)&gt;=1),$AA$7,"")))</f>
        <v/>
      </c>
      <c r="O101" s="465" t="str">
        <f>IF(O89="","",IF(OR(COUNTIFS('(9)附属物点検表'!$L$10:$L$5000,O89,'(9)附属物点検表'!$AN$10:$AN$5000,$AB$7)&gt;=1,COUNTIFS('(9)附属物点検表'!$L$10:$L$5000,O89,'(9)附属物点検表'!$AQ$10:$AQ$5000,$AB$7)&gt;=1),$AB$7,IF(OR(COUNTIFS('(9)附属物点検表'!$L$10:$L$5000,O89,'(9)附属物点検表'!$AN$10:$AN$5000,$AA$7)&gt;=1,COUNTIFS('(9)附属物点検表'!$L$10:$L$5000,O89,'(9)附属物点検表'!$AQ$10:$AQ$5000,$AA$7)&gt;=1),$AA$7,"")))</f>
        <v/>
      </c>
      <c r="P101" s="465" t="str">
        <f>IF(P89="","",IF(OR(COUNTIFS('(9)附属物点検表'!$L$10:$L$5000,P89,'(9)附属物点検表'!$AN$10:$AN$5000,$AB$7)&gt;=1,COUNTIFS('(9)附属物点検表'!$L$10:$L$5000,P89,'(9)附属物点検表'!$AQ$10:$AQ$5000,$AB$7)&gt;=1),$AB$7,IF(OR(COUNTIFS('(9)附属物点検表'!$L$10:$L$5000,P89,'(9)附属物点検表'!$AN$10:$AN$5000,$AA$7)&gt;=1,COUNTIFS('(9)附属物点検表'!$L$10:$L$5000,P89,'(9)附属物点検表'!$AQ$10:$AQ$5000,$AA$7)&gt;=1),$AA$7,"")))</f>
        <v/>
      </c>
      <c r="Q101" s="465" t="str">
        <f>IF(Q89="","",IF(OR(COUNTIFS('(9)附属物点検表'!$L$10:$L$5000,Q89,'(9)附属物点検表'!$AN$10:$AN$5000,$AB$7)&gt;=1,COUNTIFS('(9)附属物点検表'!$L$10:$L$5000,Q89,'(9)附属物点検表'!$AQ$10:$AQ$5000,$AB$7)&gt;=1),$AB$7,IF(OR(COUNTIFS('(9)附属物点検表'!$L$10:$L$5000,Q89,'(9)附属物点検表'!$AN$10:$AN$5000,$AA$7)&gt;=1,COUNTIFS('(9)附属物点検表'!$L$10:$L$5000,Q89,'(9)附属物点検表'!$AQ$10:$AQ$5000,$AA$7)&gt;=1),$AA$7,"")))</f>
        <v/>
      </c>
      <c r="R101" s="465" t="str">
        <f>IF(R89="","",IF(OR(COUNTIFS('(9)附属物点検表'!$L$10:$L$5000,R89,'(9)附属物点検表'!$AN$10:$AN$5000,$AB$7)&gt;=1,COUNTIFS('(9)附属物点検表'!$L$10:$L$5000,R89,'(9)附属物点検表'!$AQ$10:$AQ$5000,$AB$7)&gt;=1),$AB$7,IF(OR(COUNTIFS('(9)附属物点検表'!$L$10:$L$5000,R89,'(9)附属物点検表'!$AN$10:$AN$5000,$AA$7)&gt;=1,COUNTIFS('(9)附属物点検表'!$L$10:$L$5000,R89,'(9)附属物点検表'!$AQ$10:$AQ$5000,$AA$7)&gt;=1),$AA$7,"")))</f>
        <v/>
      </c>
      <c r="S101" s="465" t="str">
        <f>IF(S89="","",IF(OR(COUNTIFS('(9)附属物点検表'!$L$10:$L$5000,S89,'(9)附属物点検表'!$AN$10:$AN$5000,$AB$7)&gt;=1,COUNTIFS('(9)附属物点検表'!$L$10:$L$5000,S89,'(9)附属物点検表'!$AQ$10:$AQ$5000,$AB$7)&gt;=1),$AB$7,IF(OR(COUNTIFS('(9)附属物点検表'!$L$10:$L$5000,S89,'(9)附属物点検表'!$AN$10:$AN$5000,$AA$7)&gt;=1,COUNTIFS('(9)附属物点検表'!$L$10:$L$5000,S89,'(9)附属物点検表'!$AQ$10:$AQ$5000,$AA$7)&gt;=1),$AA$7,"")))</f>
        <v/>
      </c>
      <c r="T101" s="465" t="str">
        <f>IF(T89="","",IF(OR(COUNTIFS('(9)附属物点検表'!$L$10:$L$5000,T89,'(9)附属物点検表'!$AN$10:$AN$5000,$AB$7)&gt;=1,COUNTIFS('(9)附属物点検表'!$L$10:$L$5000,T89,'(9)附属物点検表'!$AQ$10:$AQ$5000,$AB$7)&gt;=1),$AB$7,IF(OR(COUNTIFS('(9)附属物点検表'!$L$10:$L$5000,T89,'(9)附属物点検表'!$AN$10:$AN$5000,$AA$7)&gt;=1,COUNTIFS('(9)附属物点検表'!$L$10:$L$5000,T89,'(9)附属物点検表'!$AQ$10:$AQ$5000,$AA$7)&gt;=1),$AA$7,"")))</f>
        <v/>
      </c>
      <c r="U101" s="465" t="str">
        <f>IF(U89="","",IF(OR(COUNTIFS('(9)附属物点検表'!$L$10:$L$5000,U89,'(9)附属物点検表'!$AN$10:$AN$5000,$AB$7)&gt;=1,COUNTIFS('(9)附属物点検表'!$L$10:$L$5000,U89,'(9)附属物点検表'!$AQ$10:$AQ$5000,$AB$7)&gt;=1),$AB$7,IF(OR(COUNTIFS('(9)附属物点検表'!$L$10:$L$5000,U89,'(9)附属物点検表'!$AN$10:$AN$5000,$AA$7)&gt;=1,COUNTIFS('(9)附属物点検表'!$L$10:$L$5000,U89,'(9)附属物点検表'!$AQ$10:$AQ$5000,$AA$7)&gt;=1),$AA$7,"")))</f>
        <v/>
      </c>
      <c r="V101" s="465" t="str">
        <f>IF(V89="","",IF(OR(COUNTIFS('(9)附属物点検表'!$L$10:$L$5000,V89,'(9)附属物点検表'!$AN$10:$AN$5000,$AB$7)&gt;=1,COUNTIFS('(9)附属物点検表'!$L$10:$L$5000,V89,'(9)附属物点検表'!$AQ$10:$AQ$5000,$AB$7)&gt;=1),$AB$7,IF(OR(COUNTIFS('(9)附属物点検表'!$L$10:$L$5000,V89,'(9)附属物点検表'!$AN$10:$AN$5000,$AA$7)&gt;=1,COUNTIFS('(9)附属物点検表'!$L$10:$L$5000,V89,'(9)附属物点検表'!$AQ$10:$AQ$5000,$AA$7)&gt;=1),$AA$7,"")))</f>
        <v/>
      </c>
      <c r="W101" s="465" t="str">
        <f>IF(W89="","",IF(OR(COUNTIFS('(9)附属物点検表'!$L$10:$L$5000,W89,'(9)附属物点検表'!$AN$10:$AN$5000,$AB$7)&gt;=1,COUNTIFS('(9)附属物点検表'!$L$10:$L$5000,W89,'(9)附属物点検表'!$AQ$10:$AQ$5000,$AB$7)&gt;=1),$AB$7,IF(OR(COUNTIFS('(9)附属物点検表'!$L$10:$L$5000,W89,'(9)附属物点検表'!$AN$10:$AN$5000,$AA$7)&gt;=1,COUNTIFS('(9)附属物点検表'!$L$10:$L$5000,W89,'(9)附属物点検表'!$AQ$10:$AQ$5000,$AA$7)&gt;=1),$AA$7,"")))</f>
        <v/>
      </c>
      <c r="X101" s="465" t="str">
        <f>IF(X89="","",IF(OR(COUNTIFS('(9)附属物点検表'!$L$10:$L$5000,X89,'(9)附属物点検表'!$AN$10:$AN$5000,$AB$7)&gt;=1,COUNTIFS('(9)附属物点検表'!$L$10:$L$5000,X89,'(9)附属物点検表'!$AQ$10:$AQ$5000,$AB$7)&gt;=1),$AB$7,IF(OR(COUNTIFS('(9)附属物点検表'!$L$10:$L$5000,X89,'(9)附属物点検表'!$AN$10:$AN$5000,$AA$7)&gt;=1,COUNTIFS('(9)附属物点検表'!$L$10:$L$5000,X89,'(9)附属物点検表'!$AQ$10:$AQ$5000,$AA$7)&gt;=1),$AA$7,"")))</f>
        <v/>
      </c>
      <c r="Y101" s="465" t="str">
        <f>IF(Y89="","",IF(OR(COUNTIFS('(9)附属物点検表'!$L$10:$L$5000,Y89,'(9)附属物点検表'!$AN$10:$AN$5000,$AB$7)&gt;=1,COUNTIFS('(9)附属物点検表'!$L$10:$L$5000,Y89,'(9)附属物点検表'!$AQ$10:$AQ$5000,$AB$7)&gt;=1),$AB$7,IF(OR(COUNTIFS('(9)附属物点検表'!$L$10:$L$5000,Y89,'(9)附属物点検表'!$AN$10:$AN$5000,$AA$7)&gt;=1,COUNTIFS('(9)附属物点検表'!$L$10:$L$5000,Y89,'(9)附属物点検表'!$AQ$10:$AQ$5000,$AA$7)&gt;=1),$AA$7,"")))</f>
        <v/>
      </c>
      <c r="Z101" s="465" t="str">
        <f>IF(Z89="","",IF(OR(COUNTIFS('(9)附属物点検表'!$L$10:$L$5000,Z89,'(9)附属物点検表'!$AN$10:$AN$5000,$AB$7)&gt;=1,COUNTIFS('(9)附属物点検表'!$L$10:$L$5000,Z89,'(9)附属物点検表'!$AQ$10:$AQ$5000,$AB$7)&gt;=1),$AB$7,IF(OR(COUNTIFS('(9)附属物点検表'!$L$10:$L$5000,Z89,'(9)附属物点検表'!$AN$10:$AN$5000,$AA$7)&gt;=1,COUNTIFS('(9)附属物点検表'!$L$10:$L$5000,Z89,'(9)附属物点検表'!$AQ$10:$AQ$5000,$AA$7)&gt;=1),$AA$7,"")))</f>
        <v/>
      </c>
      <c r="AA101" s="465" t="str">
        <f>IF(AA89="","",IF(OR(COUNTIFS('(9)附属物点検表'!$L$10:$L$5000,AA89,'(9)附属物点検表'!$AN$10:$AN$5000,$AB$7)&gt;=1,COUNTIFS('(9)附属物点検表'!$L$10:$L$5000,AA89,'(9)附属物点検表'!$AQ$10:$AQ$5000,$AB$7)&gt;=1),$AB$7,IF(OR(COUNTIFS('(9)附属物点検表'!$L$10:$L$5000,AA89,'(9)附属物点検表'!$AN$10:$AN$5000,$AA$7)&gt;=1,COUNTIFS('(9)附属物点検表'!$L$10:$L$5000,AA89,'(9)附属物点検表'!$AQ$10:$AQ$5000,$AA$7)&gt;=1),$AA$7,"")))</f>
        <v/>
      </c>
      <c r="AB101" s="465" t="str">
        <f>IF(AB89="","",IF(OR(COUNTIFS('(9)附属物点検表'!$L$10:$L$5000,AB89,'(9)附属物点検表'!$AN$10:$AN$5000,$AB$7)&gt;=1,COUNTIFS('(9)附属物点検表'!$L$10:$L$5000,AB89,'(9)附属物点検表'!$AQ$10:$AQ$5000,$AB$7)&gt;=1),$AB$7,IF(OR(COUNTIFS('(9)附属物点検表'!$L$10:$L$5000,AB89,'(9)附属物点検表'!$AN$10:$AN$5000,$AA$7)&gt;=1,COUNTIFS('(9)附属物点検表'!$L$10:$L$5000,AB89,'(9)附属物点検表'!$AQ$10:$AQ$5000,$AA$7)&gt;=1),$AA$7,"")))</f>
        <v/>
      </c>
      <c r="AC101" s="465" t="str">
        <f>IF(AC89="","",IF(OR(COUNTIFS('(9)附属物点検表'!$L$10:$L$5000,AC89,'(9)附属物点検表'!$AN$10:$AN$5000,$AB$7)&gt;=1,COUNTIFS('(9)附属物点検表'!$L$10:$L$5000,AC89,'(9)附属物点検表'!$AQ$10:$AQ$5000,$AB$7)&gt;=1),$AB$7,IF(OR(COUNTIFS('(9)附属物点検表'!$L$10:$L$5000,AC89,'(9)附属物点検表'!$AN$10:$AN$5000,$AA$7)&gt;=1,COUNTIFS('(9)附属物点検表'!$L$10:$L$5000,AC89,'(9)附属物点検表'!$AQ$10:$AQ$5000,$AA$7)&gt;=1),$AA$7,"")))</f>
        <v/>
      </c>
      <c r="AD101" s="465" t="str">
        <f>IF(AD89="","",IF(OR(COUNTIFS('(9)附属物点検表'!$L$10:$L$5000,AD89,'(9)附属物点検表'!$AN$10:$AN$5000,$AB$7)&gt;=1,COUNTIFS('(9)附属物点検表'!$L$10:$L$5000,AD89,'(9)附属物点検表'!$AQ$10:$AQ$5000,$AB$7)&gt;=1),$AB$7,IF(OR(COUNTIFS('(9)附属物点検表'!$L$10:$L$5000,AD89,'(9)附属物点検表'!$AN$10:$AN$5000,$AA$7)&gt;=1,COUNTIFS('(9)附属物点検表'!$L$10:$L$5000,AD89,'(9)附属物点検表'!$AQ$10:$AQ$5000,$AA$7)&gt;=1),$AA$7,"")))</f>
        <v/>
      </c>
      <c r="AE101" s="465" t="str">
        <f>IF(AE89="","",IF(OR(COUNTIFS('(9)附属物点検表'!$L$10:$L$5000,AE89,'(9)附属物点検表'!$AN$10:$AN$5000,$AB$7)&gt;=1,COUNTIFS('(9)附属物点検表'!$L$10:$L$5000,AE89,'(9)附属物点検表'!$AQ$10:$AQ$5000,$AB$7)&gt;=1),$AB$7,IF(OR(COUNTIFS('(9)附属物点検表'!$L$10:$L$5000,AE89,'(9)附属物点検表'!$AN$10:$AN$5000,$AA$7)&gt;=1,COUNTIFS('(9)附属物点検表'!$L$10:$L$5000,AE89,'(9)附属物点検表'!$AQ$10:$AQ$5000,$AA$7)&gt;=1),$AA$7,"")))</f>
        <v/>
      </c>
      <c r="AF101" s="465" t="str">
        <f>IF(AF89="","",IF(OR(COUNTIFS('(9)附属物点検表'!$L$10:$L$5000,AF89,'(9)附属物点検表'!$AN$10:$AN$5000,$AB$7)&gt;=1,COUNTIFS('(9)附属物点検表'!$L$10:$L$5000,AF89,'(9)附属物点検表'!$AQ$10:$AQ$5000,$AB$7)&gt;=1),$AB$7,IF(OR(COUNTIFS('(9)附属物点検表'!$L$10:$L$5000,AF89,'(9)附属物点検表'!$AN$10:$AN$5000,$AA$7)&gt;=1,COUNTIFS('(9)附属物点検表'!$L$10:$L$5000,AF89,'(9)附属物点検表'!$AQ$10:$AQ$5000,$AA$7)&gt;=1),$AA$7,"")))</f>
        <v/>
      </c>
      <c r="AG101" s="465" t="str">
        <f>IF(AG89="","",IF(OR(COUNTIFS('(9)附属物点検表'!$L$10:$L$5000,AG89,'(9)附属物点検表'!$AN$10:$AN$5000,$AB$7)&gt;=1,COUNTIFS('(9)附属物点検表'!$L$10:$L$5000,AG89,'(9)附属物点検表'!$AQ$10:$AQ$5000,$AB$7)&gt;=1),$AB$7,IF(OR(COUNTIFS('(9)附属物点検表'!$L$10:$L$5000,AG89,'(9)附属物点検表'!$AN$10:$AN$5000,$AA$7)&gt;=1,COUNTIFS('(9)附属物点検表'!$L$10:$L$5000,AG89,'(9)附属物点検表'!$AQ$10:$AQ$5000,$AA$7)&gt;=1),$AA$7,"")))</f>
        <v/>
      </c>
      <c r="AH101" s="465" t="str">
        <f>IF(AH89="","",IF(OR(COUNTIFS('(9)附属物点検表'!$L$10:$L$5000,AH89,'(9)附属物点検表'!$AN$10:$AN$5000,$AB$7)&gt;=1,COUNTIFS('(9)附属物点検表'!$L$10:$L$5000,AH89,'(9)附属物点検表'!$AQ$10:$AQ$5000,$AB$7)&gt;=1),$AB$7,IF(OR(COUNTIFS('(9)附属物点検表'!$L$10:$L$5000,AH89,'(9)附属物点検表'!$AN$10:$AN$5000,$AA$7)&gt;=1,COUNTIFS('(9)附属物点検表'!$L$10:$L$5000,AH89,'(9)附属物点検表'!$AQ$10:$AQ$5000,$AA$7)&gt;=1),$AA$7,"")))</f>
        <v/>
      </c>
      <c r="AI101" s="465" t="str">
        <f>IF(AI89="","",IF(OR(COUNTIFS('(9)附属物点検表'!$L$10:$L$5000,AI89,'(9)附属物点検表'!$AN$10:$AN$5000,$AB$7)&gt;=1,COUNTIFS('(9)附属物点検表'!$L$10:$L$5000,AI89,'(9)附属物点検表'!$AQ$10:$AQ$5000,$AB$7)&gt;=1),$AB$7,IF(OR(COUNTIFS('(9)附属物点検表'!$L$10:$L$5000,AI89,'(9)附属物点検表'!$AN$10:$AN$5000,$AA$7)&gt;=1,COUNTIFS('(9)附属物点検表'!$L$10:$L$5000,AI89,'(9)附属物点検表'!$AQ$10:$AQ$5000,$AA$7)&gt;=1),$AA$7,"")))</f>
        <v/>
      </c>
      <c r="AJ101" s="465" t="str">
        <f>IF(AJ89="","",IF(OR(COUNTIFS('(9)附属物点検表'!$L$10:$L$5000,AJ89,'(9)附属物点検表'!$AN$10:$AN$5000,$AB$7)&gt;=1,COUNTIFS('(9)附属物点検表'!$L$10:$L$5000,AJ89,'(9)附属物点検表'!$AQ$10:$AQ$5000,$AB$7)&gt;=1),$AB$7,IF(OR(COUNTIFS('(9)附属物点検表'!$L$10:$L$5000,AJ89,'(9)附属物点検表'!$AN$10:$AN$5000,$AA$7)&gt;=1,COUNTIFS('(9)附属物点検表'!$L$10:$L$5000,AJ89,'(9)附属物点検表'!$AQ$10:$AQ$5000,$AA$7)&gt;=1),$AA$7,"")))</f>
        <v/>
      </c>
      <c r="AK101" s="465" t="str">
        <f>IF(AK89="","",IF(OR(COUNTIFS('(9)附属物点検表'!$L$10:$L$5000,AK89,'(9)附属物点検表'!$AN$10:$AN$5000,$AB$7)&gt;=1,COUNTIFS('(9)附属物点検表'!$L$10:$L$5000,AK89,'(9)附属物点検表'!$AQ$10:$AQ$5000,$AB$7)&gt;=1),$AB$7,IF(OR(COUNTIFS('(9)附属物点検表'!$L$10:$L$5000,AK89,'(9)附属物点検表'!$AN$10:$AN$5000,$AA$7)&gt;=1,COUNTIFS('(9)附属物点検表'!$L$10:$L$5000,AK89,'(9)附属物点検表'!$AQ$10:$AQ$5000,$AA$7)&gt;=1),$AA$7,"")))</f>
        <v/>
      </c>
      <c r="AL101" s="465" t="str">
        <f>IF(AL89="","",IF(OR(COUNTIFS('(9)附属物点検表'!$L$10:$L$5000,AL89,'(9)附属物点検表'!$AN$10:$AN$5000,$AB$7)&gt;=1,COUNTIFS('(9)附属物点検表'!$L$10:$L$5000,AL89,'(9)附属物点検表'!$AQ$10:$AQ$5000,$AB$7)&gt;=1),$AB$7,IF(OR(COUNTIFS('(9)附属物点検表'!$L$10:$L$5000,AL89,'(9)附属物点検表'!$AN$10:$AN$5000,$AA$7)&gt;=1,COUNTIFS('(9)附属物点検表'!$L$10:$L$5000,AL89,'(9)附属物点検表'!$AQ$10:$AQ$5000,$AA$7)&gt;=1),$AA$7,"")))</f>
        <v/>
      </c>
      <c r="AM101" s="465" t="str">
        <f>IF(AM89="","",IF(OR(COUNTIFS('(9)附属物点検表'!$L$10:$L$5000,AM89,'(9)附属物点検表'!$AN$10:$AN$5000,$AB$7)&gt;=1,COUNTIFS('(9)附属物点検表'!$L$10:$L$5000,AM89,'(9)附属物点検表'!$AQ$10:$AQ$5000,$AB$7)&gt;=1),$AB$7,IF(OR(COUNTIFS('(9)附属物点検表'!$L$10:$L$5000,AM89,'(9)附属物点検表'!$AN$10:$AN$5000,$AA$7)&gt;=1,COUNTIFS('(9)附属物点検表'!$L$10:$L$5000,AM89,'(9)附属物点検表'!$AQ$10:$AQ$5000,$AA$7)&gt;=1),$AA$7,"")))</f>
        <v/>
      </c>
      <c r="AN101" s="465" t="str">
        <f>IF(AN89="","",IF(OR(COUNTIFS('(9)附属物点検表'!$L$10:$L$5000,AN89,'(9)附属物点検表'!$AN$10:$AN$5000,$AB$7)&gt;=1,COUNTIFS('(9)附属物点検表'!$L$10:$L$5000,AN89,'(9)附属物点検表'!$AQ$10:$AQ$5000,$AB$7)&gt;=1),$AB$7,IF(OR(COUNTIFS('(9)附属物点検表'!$L$10:$L$5000,AN89,'(9)附属物点検表'!$AN$10:$AN$5000,$AA$7)&gt;=1,COUNTIFS('(9)附属物点検表'!$L$10:$L$5000,AN89,'(9)附属物点検表'!$AQ$10:$AQ$5000,$AA$7)&gt;=1),$AA$7,"")))</f>
        <v/>
      </c>
      <c r="AO101" s="465" t="str">
        <f>IF(AO89="","",IF(OR(COUNTIFS('(9)附属物点検表'!$L$10:$L$5000,AO89,'(9)附属物点検表'!$AN$10:$AN$5000,$AB$7)&gt;=1,COUNTIFS('(9)附属物点検表'!$L$10:$L$5000,AO89,'(9)附属物点検表'!$AQ$10:$AQ$5000,$AB$7)&gt;=1),$AB$7,IF(OR(COUNTIFS('(9)附属物点検表'!$L$10:$L$5000,AO89,'(9)附属物点検表'!$AN$10:$AN$5000,$AA$7)&gt;=1,COUNTIFS('(9)附属物点検表'!$L$10:$L$5000,AO89,'(9)附属物点検表'!$AQ$10:$AQ$5000,$AA$7)&gt;=1),$AA$7,"")))</f>
        <v/>
      </c>
      <c r="AP101" s="465" t="str">
        <f>IF(AP89="","",IF(OR(COUNTIFS('(9)附属物点検表'!$L$10:$L$5000,AP89,'(9)附属物点検表'!$AN$10:$AN$5000,$AB$7)&gt;=1,COUNTIFS('(9)附属物点検表'!$L$10:$L$5000,AP89,'(9)附属物点検表'!$AQ$10:$AQ$5000,$AB$7)&gt;=1),$AB$7,IF(OR(COUNTIFS('(9)附属物点検表'!$L$10:$L$5000,AP89,'(9)附属物点検表'!$AN$10:$AN$5000,$AA$7)&gt;=1,COUNTIFS('(9)附属物点検表'!$L$10:$L$5000,AP89,'(9)附属物点検表'!$AQ$10:$AQ$5000,$AA$7)&gt;=1),$AA$7,"")))</f>
        <v/>
      </c>
      <c r="AQ101" s="465" t="str">
        <f>IF(AQ89="","",IF(OR(COUNTIFS('(9)附属物点検表'!$L$10:$L$5000,AQ89,'(9)附属物点検表'!$AN$10:$AN$5000,$AB$7)&gt;=1,COUNTIFS('(9)附属物点検表'!$L$10:$L$5000,AQ89,'(9)附属物点検表'!$AQ$10:$AQ$5000,$AB$7)&gt;=1),$AB$7,IF(OR(COUNTIFS('(9)附属物点検表'!$L$10:$L$5000,AQ89,'(9)附属物点検表'!$AN$10:$AN$5000,$AA$7)&gt;=1,COUNTIFS('(9)附属物点検表'!$L$10:$L$5000,AQ89,'(9)附属物点検表'!$AQ$10:$AQ$5000,$AA$7)&gt;=1),$AA$7,"")))</f>
        <v/>
      </c>
      <c r="AR101" s="465" t="str">
        <f>IF(AR89="","",IF(OR(COUNTIFS('(9)附属物点検表'!$L$10:$L$5000,AR89,'(9)附属物点検表'!$AN$10:$AN$5000,$AB$7)&gt;=1,COUNTIFS('(9)附属物点検表'!$L$10:$L$5000,AR89,'(9)附属物点検表'!$AQ$10:$AQ$5000,$AB$7)&gt;=1),$AB$7,IF(OR(COUNTIFS('(9)附属物点検表'!$L$10:$L$5000,AR89,'(9)附属物点検表'!$AN$10:$AN$5000,$AA$7)&gt;=1,COUNTIFS('(9)附属物点検表'!$L$10:$L$5000,AR89,'(9)附属物点検表'!$AQ$10:$AQ$5000,$AA$7)&gt;=1),$AA$7,"")))</f>
        <v/>
      </c>
      <c r="AS101" s="465" t="str">
        <f>IF(AS89="","",IF(OR(COUNTIFS('(9)附属物点検表'!$L$10:$L$5000,AS89,'(9)附属物点検表'!$AN$10:$AN$5000,$AB$7)&gt;=1,COUNTIFS('(9)附属物点検表'!$L$10:$L$5000,AS89,'(9)附属物点検表'!$AQ$10:$AQ$5000,$AB$7)&gt;=1),$AB$7,IF(OR(COUNTIFS('(9)附属物点検表'!$L$10:$L$5000,AS89,'(9)附属物点検表'!$AN$10:$AN$5000,$AA$7)&gt;=1,COUNTIFS('(9)附属物点検表'!$L$10:$L$5000,AS89,'(9)附属物点検表'!$AQ$10:$AQ$5000,$AA$7)&gt;=1),$AA$7,"")))</f>
        <v/>
      </c>
      <c r="AT101" s="465" t="str">
        <f>IF(AT89="","",IF(OR(COUNTIFS('(9)附属物点検表'!$L$10:$L$5000,AT89,'(9)附属物点検表'!$AN$10:$AN$5000,$AB$7)&gt;=1,COUNTIFS('(9)附属物点検表'!$L$10:$L$5000,AT89,'(9)附属物点検表'!$AQ$10:$AQ$5000,$AB$7)&gt;=1),$AB$7,IF(OR(COUNTIFS('(9)附属物点検表'!$L$10:$L$5000,AT89,'(9)附属物点検表'!$AN$10:$AN$5000,$AA$7)&gt;=1,COUNTIFS('(9)附属物点検表'!$L$10:$L$5000,AT89,'(9)附属物点検表'!$AQ$10:$AQ$5000,$AA$7)&gt;=1),$AA$7,"")))</f>
        <v/>
      </c>
      <c r="AU101" s="465" t="str">
        <f>IF(AU89="","",IF(OR(COUNTIFS('(9)附属物点検表'!$L$10:$L$5000,AU89,'(9)附属物点検表'!$AN$10:$AN$5000,$AB$7)&gt;=1,COUNTIFS('(9)附属物点検表'!$L$10:$L$5000,AU89,'(9)附属物点検表'!$AQ$10:$AQ$5000,$AB$7)&gt;=1),$AB$7,IF(OR(COUNTIFS('(9)附属物点検表'!$L$10:$L$5000,AU89,'(9)附属物点検表'!$AN$10:$AN$5000,$AA$7)&gt;=1,COUNTIFS('(9)附属物点検表'!$L$10:$L$5000,AU89,'(9)附属物点検表'!$AQ$10:$AQ$5000,$AA$7)&gt;=1),$AA$7,"")))</f>
        <v/>
      </c>
      <c r="AV101" s="465" t="str">
        <f>IF(AV89="","",IF(OR(COUNTIFS('(9)附属物点検表'!$L$10:$L$5000,AV89,'(9)附属物点検表'!$AN$10:$AN$5000,$AB$7)&gt;=1,COUNTIFS('(9)附属物点検表'!$L$10:$L$5000,AV89,'(9)附属物点検表'!$AQ$10:$AQ$5000,$AB$7)&gt;=1),$AB$7,IF(OR(COUNTIFS('(9)附属物点検表'!$L$10:$L$5000,AV89,'(9)附属物点検表'!$AN$10:$AN$5000,$AA$7)&gt;=1,COUNTIFS('(9)附属物点検表'!$L$10:$L$5000,AV89,'(9)附属物点検表'!$AQ$10:$AQ$5000,$AA$7)&gt;=1),$AA$7,"")))</f>
        <v/>
      </c>
      <c r="AW101" s="465" t="str">
        <f>IF(AW89="","",IF(OR(COUNTIFS('(9)附属物点検表'!$L$10:$L$5000,AW89,'(9)附属物点検表'!$AN$10:$AN$5000,$AB$7)&gt;=1,COUNTIFS('(9)附属物点検表'!$L$10:$L$5000,AW89,'(9)附属物点検表'!$AQ$10:$AQ$5000,$AB$7)&gt;=1),$AB$7,IF(OR(COUNTIFS('(9)附属物点検表'!$L$10:$L$5000,AW89,'(9)附属物点検表'!$AN$10:$AN$5000,$AA$7)&gt;=1,COUNTIFS('(9)附属物点検表'!$L$10:$L$5000,AW89,'(9)附属物点検表'!$AQ$10:$AQ$5000,$AA$7)&gt;=1),$AA$7,"")))</f>
        <v/>
      </c>
      <c r="AX101" s="465" t="str">
        <f>IF(AX89="","",IF(OR(COUNTIFS('(9)附属物点検表'!$L$10:$L$5000,AX89,'(9)附属物点検表'!$AN$10:$AN$5000,$AB$7)&gt;=1,COUNTIFS('(9)附属物点検表'!$L$10:$L$5000,AX89,'(9)附属物点検表'!$AQ$10:$AQ$5000,$AB$7)&gt;=1),$AB$7,IF(OR(COUNTIFS('(9)附属物点検表'!$L$10:$L$5000,AX89,'(9)附属物点検表'!$AN$10:$AN$5000,$AA$7)&gt;=1,COUNTIFS('(9)附属物点検表'!$L$10:$L$5000,AX89,'(9)附属物点検表'!$AQ$10:$AQ$5000,$AA$7)&gt;=1),$AA$7,"")))</f>
        <v/>
      </c>
      <c r="AY101" s="465" t="str">
        <f>IF(AY89="","",IF(OR(COUNTIFS('(9)附属物点検表'!$L$10:$L$5000,AY89,'(9)附属物点検表'!$AN$10:$AN$5000,$AB$7)&gt;=1,COUNTIFS('(9)附属物点検表'!$L$10:$L$5000,AY89,'(9)附属物点検表'!$AQ$10:$AQ$5000,$AB$7)&gt;=1),$AB$7,IF(OR(COUNTIFS('(9)附属物点検表'!$L$10:$L$5000,AY89,'(9)附属物点検表'!$AN$10:$AN$5000,$AA$7)&gt;=1,COUNTIFS('(9)附属物点検表'!$L$10:$L$5000,AY89,'(9)附属物点検表'!$AQ$10:$AQ$5000,$AA$7)&gt;=1),$AA$7,"")))</f>
        <v/>
      </c>
      <c r="AZ101" s="465" t="str">
        <f>IF(AZ89="","",IF(OR(COUNTIFS('(9)附属物点検表'!$L$10:$L$5000,AZ89,'(9)附属物点検表'!$AN$10:$AN$5000,$AB$7)&gt;=1,COUNTIFS('(9)附属物点検表'!$L$10:$L$5000,AZ89,'(9)附属物点検表'!$AQ$10:$AQ$5000,$AB$7)&gt;=1),$AB$7,IF(OR(COUNTIFS('(9)附属物点検表'!$L$10:$L$5000,AZ89,'(9)附属物点検表'!$AN$10:$AN$5000,$AA$7)&gt;=1,COUNTIFS('(9)附属物点検表'!$L$10:$L$5000,AZ89,'(9)附属物点検表'!$AQ$10:$AQ$5000,$AA$7)&gt;=1),$AA$7,"")))</f>
        <v/>
      </c>
      <c r="BA101" s="466" t="str">
        <f>IF(BA89="","",IF(OR(COUNTIFS('(9)附属物点検表'!$L$10:$L$5000,BA89,'(9)附属物点検表'!$AN$10:$AN$5000,$AB$7)&gt;=1,COUNTIFS('(9)附属物点検表'!$L$10:$L$5000,BA89,'(9)附属物点検表'!$AQ$10:$AQ$5000,$AB$7)&gt;=1),$AB$7,IF(OR(COUNTIFS('(9)附属物点検表'!$L$10:$L$5000,BA89,'(9)附属物点検表'!$AN$10:$AN$5000,$AA$7)&gt;=1,COUNTIFS('(9)附属物点検表'!$L$10:$L$5000,BA89,'(9)附属物点検表'!$AQ$10:$AQ$5000,$AA$7)&gt;=1),$AA$7,"")))</f>
        <v/>
      </c>
    </row>
    <row r="102" spans="2:55" ht="18.75" customHeight="1" x14ac:dyDescent="0.2"/>
    <row r="103" spans="2:55" ht="18.75" customHeight="1" thickBot="1" x14ac:dyDescent="0.25">
      <c r="B103" s="1847" t="s">
        <v>547</v>
      </c>
      <c r="C103" s="1848"/>
      <c r="D103" s="1848"/>
      <c r="E103" s="1848"/>
      <c r="F103" s="1848"/>
      <c r="G103" s="1849"/>
      <c r="H103" s="460">
        <f>IF($N$3=BA89,"PE",IF(BA89="PE","",IF(BA89="","",BA89+1)))</f>
        <v>276</v>
      </c>
      <c r="I103" s="461">
        <f t="shared" ref="I103:BA103" si="12">IF($N$3=H103,"PE",IF(H103="PE","",IF(H103="","",H103+1)))</f>
        <v>277</v>
      </c>
      <c r="J103" s="461">
        <f t="shared" si="12"/>
        <v>278</v>
      </c>
      <c r="K103" s="461">
        <f t="shared" si="12"/>
        <v>279</v>
      </c>
      <c r="L103" s="461">
        <f t="shared" si="12"/>
        <v>280</v>
      </c>
      <c r="M103" s="461">
        <f t="shared" si="12"/>
        <v>281</v>
      </c>
      <c r="N103" s="461">
        <f t="shared" si="12"/>
        <v>282</v>
      </c>
      <c r="O103" s="461">
        <f t="shared" si="12"/>
        <v>283</v>
      </c>
      <c r="P103" s="461">
        <f t="shared" si="12"/>
        <v>284</v>
      </c>
      <c r="Q103" s="461">
        <f t="shared" si="12"/>
        <v>285</v>
      </c>
      <c r="R103" s="461">
        <f t="shared" si="12"/>
        <v>286</v>
      </c>
      <c r="S103" s="461">
        <f t="shared" si="12"/>
        <v>287</v>
      </c>
      <c r="T103" s="461">
        <f t="shared" si="12"/>
        <v>288</v>
      </c>
      <c r="U103" s="461">
        <f t="shared" si="12"/>
        <v>289</v>
      </c>
      <c r="V103" s="461">
        <f t="shared" si="12"/>
        <v>290</v>
      </c>
      <c r="W103" s="461">
        <f t="shared" si="12"/>
        <v>291</v>
      </c>
      <c r="X103" s="461">
        <f t="shared" si="12"/>
        <v>292</v>
      </c>
      <c r="Y103" s="461">
        <f t="shared" si="12"/>
        <v>293</v>
      </c>
      <c r="Z103" s="461">
        <f t="shared" si="12"/>
        <v>294</v>
      </c>
      <c r="AA103" s="461">
        <f t="shared" si="12"/>
        <v>295</v>
      </c>
      <c r="AB103" s="461">
        <f t="shared" si="12"/>
        <v>296</v>
      </c>
      <c r="AC103" s="461">
        <f t="shared" si="12"/>
        <v>297</v>
      </c>
      <c r="AD103" s="461">
        <f t="shared" si="12"/>
        <v>298</v>
      </c>
      <c r="AE103" s="461">
        <f t="shared" si="12"/>
        <v>299</v>
      </c>
      <c r="AF103" s="461">
        <f t="shared" si="12"/>
        <v>300</v>
      </c>
      <c r="AG103" s="461">
        <f t="shared" si="12"/>
        <v>301</v>
      </c>
      <c r="AH103" s="461">
        <f t="shared" si="12"/>
        <v>302</v>
      </c>
      <c r="AI103" s="461">
        <f t="shared" si="12"/>
        <v>303</v>
      </c>
      <c r="AJ103" s="461">
        <f t="shared" si="12"/>
        <v>304</v>
      </c>
      <c r="AK103" s="461">
        <f t="shared" si="12"/>
        <v>305</v>
      </c>
      <c r="AL103" s="461">
        <f t="shared" si="12"/>
        <v>306</v>
      </c>
      <c r="AM103" s="461">
        <f t="shared" si="12"/>
        <v>307</v>
      </c>
      <c r="AN103" s="461">
        <f t="shared" si="12"/>
        <v>308</v>
      </c>
      <c r="AO103" s="461">
        <f t="shared" si="12"/>
        <v>309</v>
      </c>
      <c r="AP103" s="461">
        <f t="shared" si="12"/>
        <v>310</v>
      </c>
      <c r="AQ103" s="461">
        <f t="shared" si="12"/>
        <v>311</v>
      </c>
      <c r="AR103" s="461">
        <f t="shared" si="12"/>
        <v>312</v>
      </c>
      <c r="AS103" s="461">
        <f t="shared" si="12"/>
        <v>313</v>
      </c>
      <c r="AT103" s="461">
        <f t="shared" si="12"/>
        <v>314</v>
      </c>
      <c r="AU103" s="461">
        <f t="shared" si="12"/>
        <v>315</v>
      </c>
      <c r="AV103" s="461">
        <f t="shared" si="12"/>
        <v>316</v>
      </c>
      <c r="AW103" s="461">
        <f t="shared" si="12"/>
        <v>317</v>
      </c>
      <c r="AX103" s="461">
        <f t="shared" si="12"/>
        <v>318</v>
      </c>
      <c r="AY103" s="461">
        <f t="shared" si="12"/>
        <v>319</v>
      </c>
      <c r="AZ103" s="461">
        <f t="shared" si="12"/>
        <v>320</v>
      </c>
      <c r="BA103" s="462">
        <f t="shared" si="12"/>
        <v>321</v>
      </c>
    </row>
    <row r="104" spans="2:55" ht="18.75" customHeight="1" thickTop="1" x14ac:dyDescent="0.2">
      <c r="B104" s="1853" t="s">
        <v>901</v>
      </c>
      <c r="C104" s="1850" t="str">
        <f>ﾃﾞｰﾀ一覧!$U$18</f>
        <v>ひび割れ</v>
      </c>
      <c r="D104" s="1851"/>
      <c r="E104" s="1851"/>
      <c r="F104" s="1851"/>
      <c r="G104" s="1852"/>
      <c r="H104" s="468" t="str">
        <f>IF(H$103="","",IF(COUNTIFS('(6)定期点検調書'!$B$12:$B$5000,H$103,'(6)定期点検調書'!$AH$12:$AH$5000,$C104,'(6)定期点検調書'!$BF$12:$BF$5000,$W$7)&gt;=1,$W$7,IF(COUNTIFS('(6)定期点検調書'!$B$12:$B$5000,H$103,'(6)定期点検調書'!$AH$12:$AH$5000,$C104,'(6)定期点検調書'!$BF$12:$BF$5000,$V$7)&gt;=1,$V$7,IF(COUNTIFS('(6)定期点検調書'!$B$12:$B$5000,H$103,'(6)定期点検調書'!$AH$12:$AH$5000,$C104,'(6)定期点検調書'!$BF$12:$BF$5000,$U$7)&gt;=1,$U$7,IF(COUNTIFS('(6)定期点検調書'!$B$12:$B$5000,H$103,'(6)定期点検調書'!$AH$12:$AH$5000,$C104,'(6)定期点検調書'!$BF$12:$BF$5000,$T$7)&gt;=1,$T$7,IF(COUNTIFS('(6)定期点検調書'!$B$12:$B$5000,H$103,'(6)定期点検調書'!$AH$12:$AH$5000,$C104,'(6)定期点検調書'!$BF$12:$BF$5000,$S$7)&gt;=1,$S$7,""))))))</f>
        <v/>
      </c>
      <c r="I104" s="463" t="str">
        <f>IF(I$103="","",IF(COUNTIFS('(6)定期点検調書'!$B$12:$B$5000,I$103,'(6)定期点検調書'!$AH$12:$AH$5000,$C104,'(6)定期点検調書'!$BF$12:$BF$5000,$W$7)&gt;=1,$W$7,IF(COUNTIFS('(6)定期点検調書'!$B$12:$B$5000,I$103,'(6)定期点検調書'!$AH$12:$AH$5000,$C104,'(6)定期点検調書'!$BF$12:$BF$5000,$V$7)&gt;=1,$V$7,IF(COUNTIFS('(6)定期点検調書'!$B$12:$B$5000,I$103,'(6)定期点検調書'!$AH$12:$AH$5000,$C104,'(6)定期点検調書'!$BF$12:$BF$5000,$U$7)&gt;=1,$U$7,IF(COUNTIFS('(6)定期点検調書'!$B$12:$B$5000,I$103,'(6)定期点検調書'!$AH$12:$AH$5000,$C104,'(6)定期点検調書'!$BF$12:$BF$5000,$T$7)&gt;=1,$T$7,IF(COUNTIFS('(6)定期点検調書'!$B$12:$B$5000,I$103,'(6)定期点検調書'!$AH$12:$AH$5000,$C104,'(6)定期点検調書'!$BF$12:$BF$5000,$S$7)&gt;=1,$S$7,""))))))</f>
        <v/>
      </c>
      <c r="J104" s="463" t="str">
        <f>IF(J$103="","",IF(COUNTIFS('(6)定期点検調書'!$B$12:$B$5000,J$103,'(6)定期点検調書'!$AH$12:$AH$5000,$C104,'(6)定期点検調書'!$BF$12:$BF$5000,$W$7)&gt;=1,$W$7,IF(COUNTIFS('(6)定期点検調書'!$B$12:$B$5000,J$103,'(6)定期点検調書'!$AH$12:$AH$5000,$C104,'(6)定期点検調書'!$BF$12:$BF$5000,$V$7)&gt;=1,$V$7,IF(COUNTIFS('(6)定期点検調書'!$B$12:$B$5000,J$103,'(6)定期点検調書'!$AH$12:$AH$5000,$C104,'(6)定期点検調書'!$BF$12:$BF$5000,$U$7)&gt;=1,$U$7,IF(COUNTIFS('(6)定期点検調書'!$B$12:$B$5000,J$103,'(6)定期点検調書'!$AH$12:$AH$5000,$C104,'(6)定期点検調書'!$BF$12:$BF$5000,$T$7)&gt;=1,$T$7,IF(COUNTIFS('(6)定期点検調書'!$B$12:$B$5000,J$103,'(6)定期点検調書'!$AH$12:$AH$5000,$C104,'(6)定期点検調書'!$BF$12:$BF$5000,$S$7)&gt;=1,$S$7,""))))))</f>
        <v/>
      </c>
      <c r="K104" s="463" t="str">
        <f>IF(K$103="","",IF(COUNTIFS('(6)定期点検調書'!$B$12:$B$5000,K$103,'(6)定期点検調書'!$AH$12:$AH$5000,$C104,'(6)定期点検調書'!$BF$12:$BF$5000,$W$7)&gt;=1,$W$7,IF(COUNTIFS('(6)定期点検調書'!$B$12:$B$5000,K$103,'(6)定期点検調書'!$AH$12:$AH$5000,$C104,'(6)定期点検調書'!$BF$12:$BF$5000,$V$7)&gt;=1,$V$7,IF(COUNTIFS('(6)定期点検調書'!$B$12:$B$5000,K$103,'(6)定期点検調書'!$AH$12:$AH$5000,$C104,'(6)定期点検調書'!$BF$12:$BF$5000,$U$7)&gt;=1,$U$7,IF(COUNTIFS('(6)定期点検調書'!$B$12:$B$5000,K$103,'(6)定期点検調書'!$AH$12:$AH$5000,$C104,'(6)定期点検調書'!$BF$12:$BF$5000,$T$7)&gt;=1,$T$7,IF(COUNTIFS('(6)定期点検調書'!$B$12:$B$5000,K$103,'(6)定期点検調書'!$AH$12:$AH$5000,$C104,'(6)定期点検調書'!$BF$12:$BF$5000,$S$7)&gt;=1,$S$7,""))))))</f>
        <v/>
      </c>
      <c r="L104" s="463" t="str">
        <f>IF(L$103="","",IF(COUNTIFS('(6)定期点検調書'!$B$12:$B$5000,L$103,'(6)定期点検調書'!$AH$12:$AH$5000,$C104,'(6)定期点検調書'!$BF$12:$BF$5000,$W$7)&gt;=1,$W$7,IF(COUNTIFS('(6)定期点検調書'!$B$12:$B$5000,L$103,'(6)定期点検調書'!$AH$12:$AH$5000,$C104,'(6)定期点検調書'!$BF$12:$BF$5000,$V$7)&gt;=1,$V$7,IF(COUNTIFS('(6)定期点検調書'!$B$12:$B$5000,L$103,'(6)定期点検調書'!$AH$12:$AH$5000,$C104,'(6)定期点検調書'!$BF$12:$BF$5000,$U$7)&gt;=1,$U$7,IF(COUNTIFS('(6)定期点検調書'!$B$12:$B$5000,L$103,'(6)定期点検調書'!$AH$12:$AH$5000,$C104,'(6)定期点検調書'!$BF$12:$BF$5000,$T$7)&gt;=1,$T$7,IF(COUNTIFS('(6)定期点検調書'!$B$12:$B$5000,L$103,'(6)定期点検調書'!$AH$12:$AH$5000,$C104,'(6)定期点検調書'!$BF$12:$BF$5000,$S$7)&gt;=1,$S$7,""))))))</f>
        <v/>
      </c>
      <c r="M104" s="463" t="str">
        <f>IF(M$103="","",IF(COUNTIFS('(6)定期点検調書'!$B$12:$B$5000,M$103,'(6)定期点検調書'!$AH$12:$AH$5000,$C104,'(6)定期点検調書'!$BF$12:$BF$5000,$W$7)&gt;=1,$W$7,IF(COUNTIFS('(6)定期点検調書'!$B$12:$B$5000,M$103,'(6)定期点検調書'!$AH$12:$AH$5000,$C104,'(6)定期点検調書'!$BF$12:$BF$5000,$V$7)&gt;=1,$V$7,IF(COUNTIFS('(6)定期点検調書'!$B$12:$B$5000,M$103,'(6)定期点検調書'!$AH$12:$AH$5000,$C104,'(6)定期点検調書'!$BF$12:$BF$5000,$U$7)&gt;=1,$U$7,IF(COUNTIFS('(6)定期点検調書'!$B$12:$B$5000,M$103,'(6)定期点検調書'!$AH$12:$AH$5000,$C104,'(6)定期点検調書'!$BF$12:$BF$5000,$T$7)&gt;=1,$T$7,IF(COUNTIFS('(6)定期点検調書'!$B$12:$B$5000,M$103,'(6)定期点検調書'!$AH$12:$AH$5000,$C104,'(6)定期点検調書'!$BF$12:$BF$5000,$S$7)&gt;=1,$S$7,""))))))</f>
        <v/>
      </c>
      <c r="N104" s="463" t="str">
        <f>IF(N$103="","",IF(COUNTIFS('(6)定期点検調書'!$B$12:$B$5000,N$103,'(6)定期点検調書'!$AH$12:$AH$5000,$C104,'(6)定期点検調書'!$BF$12:$BF$5000,$W$7)&gt;=1,$W$7,IF(COUNTIFS('(6)定期点検調書'!$B$12:$B$5000,N$103,'(6)定期点検調書'!$AH$12:$AH$5000,$C104,'(6)定期点検調書'!$BF$12:$BF$5000,$V$7)&gt;=1,$V$7,IF(COUNTIFS('(6)定期点検調書'!$B$12:$B$5000,N$103,'(6)定期点検調書'!$AH$12:$AH$5000,$C104,'(6)定期点検調書'!$BF$12:$BF$5000,$U$7)&gt;=1,$U$7,IF(COUNTIFS('(6)定期点検調書'!$B$12:$B$5000,N$103,'(6)定期点検調書'!$AH$12:$AH$5000,$C104,'(6)定期点検調書'!$BF$12:$BF$5000,$T$7)&gt;=1,$T$7,IF(COUNTIFS('(6)定期点検調書'!$B$12:$B$5000,N$103,'(6)定期点検調書'!$AH$12:$AH$5000,$C104,'(6)定期点検調書'!$BF$12:$BF$5000,$S$7)&gt;=1,$S$7,""))))))</f>
        <v/>
      </c>
      <c r="O104" s="463" t="str">
        <f>IF(O$103="","",IF(COUNTIFS('(6)定期点検調書'!$B$12:$B$5000,O$103,'(6)定期点検調書'!$AH$12:$AH$5000,$C104,'(6)定期点検調書'!$BF$12:$BF$5000,$W$7)&gt;=1,$W$7,IF(COUNTIFS('(6)定期点検調書'!$B$12:$B$5000,O$103,'(6)定期点検調書'!$AH$12:$AH$5000,$C104,'(6)定期点検調書'!$BF$12:$BF$5000,$V$7)&gt;=1,$V$7,IF(COUNTIFS('(6)定期点検調書'!$B$12:$B$5000,O$103,'(6)定期点検調書'!$AH$12:$AH$5000,$C104,'(6)定期点検調書'!$BF$12:$BF$5000,$U$7)&gt;=1,$U$7,IF(COUNTIFS('(6)定期点検調書'!$B$12:$B$5000,O$103,'(6)定期点検調書'!$AH$12:$AH$5000,$C104,'(6)定期点検調書'!$BF$12:$BF$5000,$T$7)&gt;=1,$T$7,IF(COUNTIFS('(6)定期点検調書'!$B$12:$B$5000,O$103,'(6)定期点検調書'!$AH$12:$AH$5000,$C104,'(6)定期点検調書'!$BF$12:$BF$5000,$S$7)&gt;=1,$S$7,""))))))</f>
        <v/>
      </c>
      <c r="P104" s="463" t="str">
        <f>IF(P$103="","",IF(COUNTIFS('(6)定期点検調書'!$B$12:$B$5000,P$103,'(6)定期点検調書'!$AH$12:$AH$5000,$C104,'(6)定期点検調書'!$BF$12:$BF$5000,$W$7)&gt;=1,$W$7,IF(COUNTIFS('(6)定期点検調書'!$B$12:$B$5000,P$103,'(6)定期点検調書'!$AH$12:$AH$5000,$C104,'(6)定期点検調書'!$BF$12:$BF$5000,$V$7)&gt;=1,$V$7,IF(COUNTIFS('(6)定期点検調書'!$B$12:$B$5000,P$103,'(6)定期点検調書'!$AH$12:$AH$5000,$C104,'(6)定期点検調書'!$BF$12:$BF$5000,$U$7)&gt;=1,$U$7,IF(COUNTIFS('(6)定期点検調書'!$B$12:$B$5000,P$103,'(6)定期点検調書'!$AH$12:$AH$5000,$C104,'(6)定期点検調書'!$BF$12:$BF$5000,$T$7)&gt;=1,$T$7,IF(COUNTIFS('(6)定期点検調書'!$B$12:$B$5000,P$103,'(6)定期点検調書'!$AH$12:$AH$5000,$C104,'(6)定期点検調書'!$BF$12:$BF$5000,$S$7)&gt;=1,$S$7,""))))))</f>
        <v/>
      </c>
      <c r="Q104" s="463" t="str">
        <f>IF(Q$103="","",IF(COUNTIFS('(6)定期点検調書'!$B$12:$B$5000,Q$103,'(6)定期点検調書'!$AH$12:$AH$5000,$C104,'(6)定期点検調書'!$BF$12:$BF$5000,$W$7)&gt;=1,$W$7,IF(COUNTIFS('(6)定期点検調書'!$B$12:$B$5000,Q$103,'(6)定期点検調書'!$AH$12:$AH$5000,$C104,'(6)定期点検調書'!$BF$12:$BF$5000,$V$7)&gt;=1,$V$7,IF(COUNTIFS('(6)定期点検調書'!$B$12:$B$5000,Q$103,'(6)定期点検調書'!$AH$12:$AH$5000,$C104,'(6)定期点検調書'!$BF$12:$BF$5000,$U$7)&gt;=1,$U$7,IF(COUNTIFS('(6)定期点検調書'!$B$12:$B$5000,Q$103,'(6)定期点検調書'!$AH$12:$AH$5000,$C104,'(6)定期点検調書'!$BF$12:$BF$5000,$T$7)&gt;=1,$T$7,IF(COUNTIFS('(6)定期点検調書'!$B$12:$B$5000,Q$103,'(6)定期点検調書'!$AH$12:$AH$5000,$C104,'(6)定期点検調書'!$BF$12:$BF$5000,$S$7)&gt;=1,$S$7,""))))))</f>
        <v/>
      </c>
      <c r="R104" s="463" t="str">
        <f>IF(R$103="","",IF(COUNTIFS('(6)定期点検調書'!$B$12:$B$5000,R$103,'(6)定期点検調書'!$AH$12:$AH$5000,$C104,'(6)定期点検調書'!$BF$12:$BF$5000,$W$7)&gt;=1,$W$7,IF(COUNTIFS('(6)定期点検調書'!$B$12:$B$5000,R$103,'(6)定期点検調書'!$AH$12:$AH$5000,$C104,'(6)定期点検調書'!$BF$12:$BF$5000,$V$7)&gt;=1,$V$7,IF(COUNTIFS('(6)定期点検調書'!$B$12:$B$5000,R$103,'(6)定期点検調書'!$AH$12:$AH$5000,$C104,'(6)定期点検調書'!$BF$12:$BF$5000,$U$7)&gt;=1,$U$7,IF(COUNTIFS('(6)定期点検調書'!$B$12:$B$5000,R$103,'(6)定期点検調書'!$AH$12:$AH$5000,$C104,'(6)定期点検調書'!$BF$12:$BF$5000,$T$7)&gt;=1,$T$7,IF(COUNTIFS('(6)定期点検調書'!$B$12:$B$5000,R$103,'(6)定期点検調書'!$AH$12:$AH$5000,$C104,'(6)定期点検調書'!$BF$12:$BF$5000,$S$7)&gt;=1,$S$7,""))))))</f>
        <v/>
      </c>
      <c r="S104" s="463" t="str">
        <f>IF(S$103="","",IF(COUNTIFS('(6)定期点検調書'!$B$12:$B$5000,S$103,'(6)定期点検調書'!$AH$12:$AH$5000,$C104,'(6)定期点検調書'!$BF$12:$BF$5000,$W$7)&gt;=1,$W$7,IF(COUNTIFS('(6)定期点検調書'!$B$12:$B$5000,S$103,'(6)定期点検調書'!$AH$12:$AH$5000,$C104,'(6)定期点検調書'!$BF$12:$BF$5000,$V$7)&gt;=1,$V$7,IF(COUNTIFS('(6)定期点検調書'!$B$12:$B$5000,S$103,'(6)定期点検調書'!$AH$12:$AH$5000,$C104,'(6)定期点検調書'!$BF$12:$BF$5000,$U$7)&gt;=1,$U$7,IF(COUNTIFS('(6)定期点検調書'!$B$12:$B$5000,S$103,'(6)定期点検調書'!$AH$12:$AH$5000,$C104,'(6)定期点検調書'!$BF$12:$BF$5000,$T$7)&gt;=1,$T$7,IF(COUNTIFS('(6)定期点検調書'!$B$12:$B$5000,S$103,'(6)定期点検調書'!$AH$12:$AH$5000,$C104,'(6)定期点検調書'!$BF$12:$BF$5000,$S$7)&gt;=1,$S$7,""))))))</f>
        <v/>
      </c>
      <c r="T104" s="463" t="str">
        <f>IF(T$103="","",IF(COUNTIFS('(6)定期点検調書'!$B$12:$B$5000,T$103,'(6)定期点検調書'!$AH$12:$AH$5000,$C104,'(6)定期点検調書'!$BF$12:$BF$5000,$W$7)&gt;=1,$W$7,IF(COUNTIFS('(6)定期点検調書'!$B$12:$B$5000,T$103,'(6)定期点検調書'!$AH$12:$AH$5000,$C104,'(6)定期点検調書'!$BF$12:$BF$5000,$V$7)&gt;=1,$V$7,IF(COUNTIFS('(6)定期点検調書'!$B$12:$B$5000,T$103,'(6)定期点検調書'!$AH$12:$AH$5000,$C104,'(6)定期点検調書'!$BF$12:$BF$5000,$U$7)&gt;=1,$U$7,IF(COUNTIFS('(6)定期点検調書'!$B$12:$B$5000,T$103,'(6)定期点検調書'!$AH$12:$AH$5000,$C104,'(6)定期点検調書'!$BF$12:$BF$5000,$T$7)&gt;=1,$T$7,IF(COUNTIFS('(6)定期点検調書'!$B$12:$B$5000,T$103,'(6)定期点検調書'!$AH$12:$AH$5000,$C104,'(6)定期点検調書'!$BF$12:$BF$5000,$S$7)&gt;=1,$S$7,""))))))</f>
        <v/>
      </c>
      <c r="U104" s="463" t="str">
        <f>IF(U$103="","",IF(COUNTIFS('(6)定期点検調書'!$B$12:$B$5000,U$103,'(6)定期点検調書'!$AH$12:$AH$5000,$C104,'(6)定期点検調書'!$BF$12:$BF$5000,$W$7)&gt;=1,$W$7,IF(COUNTIFS('(6)定期点検調書'!$B$12:$B$5000,U$103,'(6)定期点検調書'!$AH$12:$AH$5000,$C104,'(6)定期点検調書'!$BF$12:$BF$5000,$V$7)&gt;=1,$V$7,IF(COUNTIFS('(6)定期点検調書'!$B$12:$B$5000,U$103,'(6)定期点検調書'!$AH$12:$AH$5000,$C104,'(6)定期点検調書'!$BF$12:$BF$5000,$U$7)&gt;=1,$U$7,IF(COUNTIFS('(6)定期点検調書'!$B$12:$B$5000,U$103,'(6)定期点検調書'!$AH$12:$AH$5000,$C104,'(6)定期点検調書'!$BF$12:$BF$5000,$T$7)&gt;=1,$T$7,IF(COUNTIFS('(6)定期点検調書'!$B$12:$B$5000,U$103,'(6)定期点検調書'!$AH$12:$AH$5000,$C104,'(6)定期点検調書'!$BF$12:$BF$5000,$S$7)&gt;=1,$S$7,""))))))</f>
        <v/>
      </c>
      <c r="V104" s="463" t="str">
        <f>IF(V$103="","",IF(COUNTIFS('(6)定期点検調書'!$B$12:$B$5000,V$103,'(6)定期点検調書'!$AH$12:$AH$5000,$C104,'(6)定期点検調書'!$BF$12:$BF$5000,$W$7)&gt;=1,$W$7,IF(COUNTIFS('(6)定期点検調書'!$B$12:$B$5000,V$103,'(6)定期点検調書'!$AH$12:$AH$5000,$C104,'(6)定期点検調書'!$BF$12:$BF$5000,$V$7)&gt;=1,$V$7,IF(COUNTIFS('(6)定期点検調書'!$B$12:$B$5000,V$103,'(6)定期点検調書'!$AH$12:$AH$5000,$C104,'(6)定期点検調書'!$BF$12:$BF$5000,$U$7)&gt;=1,$U$7,IF(COUNTIFS('(6)定期点検調書'!$B$12:$B$5000,V$103,'(6)定期点検調書'!$AH$12:$AH$5000,$C104,'(6)定期点検調書'!$BF$12:$BF$5000,$T$7)&gt;=1,$T$7,IF(COUNTIFS('(6)定期点検調書'!$B$12:$B$5000,V$103,'(6)定期点検調書'!$AH$12:$AH$5000,$C104,'(6)定期点検調書'!$BF$12:$BF$5000,$S$7)&gt;=1,$S$7,""))))))</f>
        <v/>
      </c>
      <c r="W104" s="463" t="str">
        <f>IF(W$103="","",IF(COUNTIFS('(6)定期点検調書'!$B$12:$B$5000,W$103,'(6)定期点検調書'!$AH$12:$AH$5000,$C104,'(6)定期点検調書'!$BF$12:$BF$5000,$W$7)&gt;=1,$W$7,IF(COUNTIFS('(6)定期点検調書'!$B$12:$B$5000,W$103,'(6)定期点検調書'!$AH$12:$AH$5000,$C104,'(6)定期点検調書'!$BF$12:$BF$5000,$V$7)&gt;=1,$V$7,IF(COUNTIFS('(6)定期点検調書'!$B$12:$B$5000,W$103,'(6)定期点検調書'!$AH$12:$AH$5000,$C104,'(6)定期点検調書'!$BF$12:$BF$5000,$U$7)&gt;=1,$U$7,IF(COUNTIFS('(6)定期点検調書'!$B$12:$B$5000,W$103,'(6)定期点検調書'!$AH$12:$AH$5000,$C104,'(6)定期点検調書'!$BF$12:$BF$5000,$T$7)&gt;=1,$T$7,IF(COUNTIFS('(6)定期点検調書'!$B$12:$B$5000,W$103,'(6)定期点検調書'!$AH$12:$AH$5000,$C104,'(6)定期点検調書'!$BF$12:$BF$5000,$S$7)&gt;=1,$S$7,""))))))</f>
        <v/>
      </c>
      <c r="X104" s="463" t="str">
        <f>IF(X$103="","",IF(COUNTIFS('(6)定期点検調書'!$B$12:$B$5000,X$103,'(6)定期点検調書'!$AH$12:$AH$5000,$C104,'(6)定期点検調書'!$BF$12:$BF$5000,$W$7)&gt;=1,$W$7,IF(COUNTIFS('(6)定期点検調書'!$B$12:$B$5000,X$103,'(6)定期点検調書'!$AH$12:$AH$5000,$C104,'(6)定期点検調書'!$BF$12:$BF$5000,$V$7)&gt;=1,$V$7,IF(COUNTIFS('(6)定期点検調書'!$B$12:$B$5000,X$103,'(6)定期点検調書'!$AH$12:$AH$5000,$C104,'(6)定期点検調書'!$BF$12:$BF$5000,$U$7)&gt;=1,$U$7,IF(COUNTIFS('(6)定期点検調書'!$B$12:$B$5000,X$103,'(6)定期点検調書'!$AH$12:$AH$5000,$C104,'(6)定期点検調書'!$BF$12:$BF$5000,$T$7)&gt;=1,$T$7,IF(COUNTIFS('(6)定期点検調書'!$B$12:$B$5000,X$103,'(6)定期点検調書'!$AH$12:$AH$5000,$C104,'(6)定期点検調書'!$BF$12:$BF$5000,$S$7)&gt;=1,$S$7,""))))))</f>
        <v/>
      </c>
      <c r="Y104" s="463" t="str">
        <f>IF(Y$103="","",IF(COUNTIFS('(6)定期点検調書'!$B$12:$B$5000,Y$103,'(6)定期点検調書'!$AH$12:$AH$5000,$C104,'(6)定期点検調書'!$BF$12:$BF$5000,$W$7)&gt;=1,$W$7,IF(COUNTIFS('(6)定期点検調書'!$B$12:$B$5000,Y$103,'(6)定期点検調書'!$AH$12:$AH$5000,$C104,'(6)定期点検調書'!$BF$12:$BF$5000,$V$7)&gt;=1,$V$7,IF(COUNTIFS('(6)定期点検調書'!$B$12:$B$5000,Y$103,'(6)定期点検調書'!$AH$12:$AH$5000,$C104,'(6)定期点検調書'!$BF$12:$BF$5000,$U$7)&gt;=1,$U$7,IF(COUNTIFS('(6)定期点検調書'!$B$12:$B$5000,Y$103,'(6)定期点検調書'!$AH$12:$AH$5000,$C104,'(6)定期点検調書'!$BF$12:$BF$5000,$T$7)&gt;=1,$T$7,IF(COUNTIFS('(6)定期点検調書'!$B$12:$B$5000,Y$103,'(6)定期点検調書'!$AH$12:$AH$5000,$C104,'(6)定期点検調書'!$BF$12:$BF$5000,$S$7)&gt;=1,$S$7,""))))))</f>
        <v/>
      </c>
      <c r="Z104" s="463" t="str">
        <f>IF(Z$103="","",IF(COUNTIFS('(6)定期点検調書'!$B$12:$B$5000,Z$103,'(6)定期点検調書'!$AH$12:$AH$5000,$C104,'(6)定期点検調書'!$BF$12:$BF$5000,$W$7)&gt;=1,$W$7,IF(COUNTIFS('(6)定期点検調書'!$B$12:$B$5000,Z$103,'(6)定期点検調書'!$AH$12:$AH$5000,$C104,'(6)定期点検調書'!$BF$12:$BF$5000,$V$7)&gt;=1,$V$7,IF(COUNTIFS('(6)定期点検調書'!$B$12:$B$5000,Z$103,'(6)定期点検調書'!$AH$12:$AH$5000,$C104,'(6)定期点検調書'!$BF$12:$BF$5000,$U$7)&gt;=1,$U$7,IF(COUNTIFS('(6)定期点検調書'!$B$12:$B$5000,Z$103,'(6)定期点検調書'!$AH$12:$AH$5000,$C104,'(6)定期点検調書'!$BF$12:$BF$5000,$T$7)&gt;=1,$T$7,IF(COUNTIFS('(6)定期点検調書'!$B$12:$B$5000,Z$103,'(6)定期点検調書'!$AH$12:$AH$5000,$C104,'(6)定期点検調書'!$BF$12:$BF$5000,$S$7)&gt;=1,$S$7,""))))))</f>
        <v/>
      </c>
      <c r="AA104" s="463" t="str">
        <f>IF(AA$103="","",IF(COUNTIFS('(6)定期点検調書'!$B$12:$B$5000,AA$103,'(6)定期点検調書'!$AH$12:$AH$5000,$C104,'(6)定期点検調書'!$BF$12:$BF$5000,$W$7)&gt;=1,$W$7,IF(COUNTIFS('(6)定期点検調書'!$B$12:$B$5000,AA$103,'(6)定期点検調書'!$AH$12:$AH$5000,$C104,'(6)定期点検調書'!$BF$12:$BF$5000,$V$7)&gt;=1,$V$7,IF(COUNTIFS('(6)定期点検調書'!$B$12:$B$5000,AA$103,'(6)定期点検調書'!$AH$12:$AH$5000,$C104,'(6)定期点検調書'!$BF$12:$BF$5000,$U$7)&gt;=1,$U$7,IF(COUNTIFS('(6)定期点検調書'!$B$12:$B$5000,AA$103,'(6)定期点検調書'!$AH$12:$AH$5000,$C104,'(6)定期点検調書'!$BF$12:$BF$5000,$T$7)&gt;=1,$T$7,IF(COUNTIFS('(6)定期点検調書'!$B$12:$B$5000,AA$103,'(6)定期点検調書'!$AH$12:$AH$5000,$C104,'(6)定期点検調書'!$BF$12:$BF$5000,$S$7)&gt;=1,$S$7,""))))))</f>
        <v/>
      </c>
      <c r="AB104" s="463" t="str">
        <f>IF(AB$103="","",IF(COUNTIFS('(6)定期点検調書'!$B$12:$B$5000,AB$103,'(6)定期点検調書'!$AH$12:$AH$5000,$C104,'(6)定期点検調書'!$BF$12:$BF$5000,$W$7)&gt;=1,$W$7,IF(COUNTIFS('(6)定期点検調書'!$B$12:$B$5000,AB$103,'(6)定期点検調書'!$AH$12:$AH$5000,$C104,'(6)定期点検調書'!$BF$12:$BF$5000,$V$7)&gt;=1,$V$7,IF(COUNTIFS('(6)定期点検調書'!$B$12:$B$5000,AB$103,'(6)定期点検調書'!$AH$12:$AH$5000,$C104,'(6)定期点検調書'!$BF$12:$BF$5000,$U$7)&gt;=1,$U$7,IF(COUNTIFS('(6)定期点検調書'!$B$12:$B$5000,AB$103,'(6)定期点検調書'!$AH$12:$AH$5000,$C104,'(6)定期点検調書'!$BF$12:$BF$5000,$T$7)&gt;=1,$T$7,IF(COUNTIFS('(6)定期点検調書'!$B$12:$B$5000,AB$103,'(6)定期点検調書'!$AH$12:$AH$5000,$C104,'(6)定期点検調書'!$BF$12:$BF$5000,$S$7)&gt;=1,$S$7,""))))))</f>
        <v/>
      </c>
      <c r="AC104" s="463" t="str">
        <f>IF(AC$103="","",IF(COUNTIFS('(6)定期点検調書'!$B$12:$B$5000,AC$103,'(6)定期点検調書'!$AH$12:$AH$5000,$C104,'(6)定期点検調書'!$BF$12:$BF$5000,$W$7)&gt;=1,$W$7,IF(COUNTIFS('(6)定期点検調書'!$B$12:$B$5000,AC$103,'(6)定期点検調書'!$AH$12:$AH$5000,$C104,'(6)定期点検調書'!$BF$12:$BF$5000,$V$7)&gt;=1,$V$7,IF(COUNTIFS('(6)定期点検調書'!$B$12:$B$5000,AC$103,'(6)定期点検調書'!$AH$12:$AH$5000,$C104,'(6)定期点検調書'!$BF$12:$BF$5000,$U$7)&gt;=1,$U$7,IF(COUNTIFS('(6)定期点検調書'!$B$12:$B$5000,AC$103,'(6)定期点検調書'!$AH$12:$AH$5000,$C104,'(6)定期点検調書'!$BF$12:$BF$5000,$T$7)&gt;=1,$T$7,IF(COUNTIFS('(6)定期点検調書'!$B$12:$B$5000,AC$103,'(6)定期点検調書'!$AH$12:$AH$5000,$C104,'(6)定期点検調書'!$BF$12:$BF$5000,$S$7)&gt;=1,$S$7,""))))))</f>
        <v/>
      </c>
      <c r="AD104" s="463" t="str">
        <f>IF(AD$103="","",IF(COUNTIFS('(6)定期点検調書'!$B$12:$B$5000,AD$103,'(6)定期点検調書'!$AH$12:$AH$5000,$C104,'(6)定期点検調書'!$BF$12:$BF$5000,$W$7)&gt;=1,$W$7,IF(COUNTIFS('(6)定期点検調書'!$B$12:$B$5000,AD$103,'(6)定期点検調書'!$AH$12:$AH$5000,$C104,'(6)定期点検調書'!$BF$12:$BF$5000,$V$7)&gt;=1,$V$7,IF(COUNTIFS('(6)定期点検調書'!$B$12:$B$5000,AD$103,'(6)定期点検調書'!$AH$12:$AH$5000,$C104,'(6)定期点検調書'!$BF$12:$BF$5000,$U$7)&gt;=1,$U$7,IF(COUNTIFS('(6)定期点検調書'!$B$12:$B$5000,AD$103,'(6)定期点検調書'!$AH$12:$AH$5000,$C104,'(6)定期点検調書'!$BF$12:$BF$5000,$T$7)&gt;=1,$T$7,IF(COUNTIFS('(6)定期点検調書'!$B$12:$B$5000,AD$103,'(6)定期点検調書'!$AH$12:$AH$5000,$C104,'(6)定期点検調書'!$BF$12:$BF$5000,$S$7)&gt;=1,$S$7,""))))))</f>
        <v/>
      </c>
      <c r="AE104" s="463" t="str">
        <f>IF(AE$103="","",IF(COUNTIFS('(6)定期点検調書'!$B$12:$B$5000,AE$103,'(6)定期点検調書'!$AH$12:$AH$5000,$C104,'(6)定期点検調書'!$BF$12:$BF$5000,$W$7)&gt;=1,$W$7,IF(COUNTIFS('(6)定期点検調書'!$B$12:$B$5000,AE$103,'(6)定期点検調書'!$AH$12:$AH$5000,$C104,'(6)定期点検調書'!$BF$12:$BF$5000,$V$7)&gt;=1,$V$7,IF(COUNTIFS('(6)定期点検調書'!$B$12:$B$5000,AE$103,'(6)定期点検調書'!$AH$12:$AH$5000,$C104,'(6)定期点検調書'!$BF$12:$BF$5000,$U$7)&gt;=1,$U$7,IF(COUNTIFS('(6)定期点検調書'!$B$12:$B$5000,AE$103,'(6)定期点検調書'!$AH$12:$AH$5000,$C104,'(6)定期点検調書'!$BF$12:$BF$5000,$T$7)&gt;=1,$T$7,IF(COUNTIFS('(6)定期点検調書'!$B$12:$B$5000,AE$103,'(6)定期点検調書'!$AH$12:$AH$5000,$C104,'(6)定期点検調書'!$BF$12:$BF$5000,$S$7)&gt;=1,$S$7,""))))))</f>
        <v/>
      </c>
      <c r="AF104" s="463" t="str">
        <f>IF(AF$103="","",IF(COUNTIFS('(6)定期点検調書'!$B$12:$B$5000,AF$103,'(6)定期点検調書'!$AH$12:$AH$5000,$C104,'(6)定期点検調書'!$BF$12:$BF$5000,$W$7)&gt;=1,$W$7,IF(COUNTIFS('(6)定期点検調書'!$B$12:$B$5000,AF$103,'(6)定期点検調書'!$AH$12:$AH$5000,$C104,'(6)定期点検調書'!$BF$12:$BF$5000,$V$7)&gt;=1,$V$7,IF(COUNTIFS('(6)定期点検調書'!$B$12:$B$5000,AF$103,'(6)定期点検調書'!$AH$12:$AH$5000,$C104,'(6)定期点検調書'!$BF$12:$BF$5000,$U$7)&gt;=1,$U$7,IF(COUNTIFS('(6)定期点検調書'!$B$12:$B$5000,AF$103,'(6)定期点検調書'!$AH$12:$AH$5000,$C104,'(6)定期点検調書'!$BF$12:$BF$5000,$T$7)&gt;=1,$T$7,IF(COUNTIFS('(6)定期点検調書'!$B$12:$B$5000,AF$103,'(6)定期点検調書'!$AH$12:$AH$5000,$C104,'(6)定期点検調書'!$BF$12:$BF$5000,$S$7)&gt;=1,$S$7,""))))))</f>
        <v/>
      </c>
      <c r="AG104" s="463" t="str">
        <f>IF(AG$103="","",IF(COUNTIFS('(6)定期点検調書'!$B$12:$B$5000,AG$103,'(6)定期点検調書'!$AH$12:$AH$5000,$C104,'(6)定期点検調書'!$BF$12:$BF$5000,$W$7)&gt;=1,$W$7,IF(COUNTIFS('(6)定期点検調書'!$B$12:$B$5000,AG$103,'(6)定期点検調書'!$AH$12:$AH$5000,$C104,'(6)定期点検調書'!$BF$12:$BF$5000,$V$7)&gt;=1,$V$7,IF(COUNTIFS('(6)定期点検調書'!$B$12:$B$5000,AG$103,'(6)定期点検調書'!$AH$12:$AH$5000,$C104,'(6)定期点検調書'!$BF$12:$BF$5000,$U$7)&gt;=1,$U$7,IF(COUNTIFS('(6)定期点検調書'!$B$12:$B$5000,AG$103,'(6)定期点検調書'!$AH$12:$AH$5000,$C104,'(6)定期点検調書'!$BF$12:$BF$5000,$T$7)&gt;=1,$T$7,IF(COUNTIFS('(6)定期点検調書'!$B$12:$B$5000,AG$103,'(6)定期点検調書'!$AH$12:$AH$5000,$C104,'(6)定期点検調書'!$BF$12:$BF$5000,$S$7)&gt;=1,$S$7,""))))))</f>
        <v/>
      </c>
      <c r="AH104" s="463" t="str">
        <f>IF(AH$103="","",IF(COUNTIFS('(6)定期点検調書'!$B$12:$B$5000,AH$103,'(6)定期点検調書'!$AH$12:$AH$5000,$C104,'(6)定期点検調書'!$BF$12:$BF$5000,$W$7)&gt;=1,$W$7,IF(COUNTIFS('(6)定期点検調書'!$B$12:$B$5000,AH$103,'(6)定期点検調書'!$AH$12:$AH$5000,$C104,'(6)定期点検調書'!$BF$12:$BF$5000,$V$7)&gt;=1,$V$7,IF(COUNTIFS('(6)定期点検調書'!$B$12:$B$5000,AH$103,'(6)定期点検調書'!$AH$12:$AH$5000,$C104,'(6)定期点検調書'!$BF$12:$BF$5000,$U$7)&gt;=1,$U$7,IF(COUNTIFS('(6)定期点検調書'!$B$12:$B$5000,AH$103,'(6)定期点検調書'!$AH$12:$AH$5000,$C104,'(6)定期点検調書'!$BF$12:$BF$5000,$T$7)&gt;=1,$T$7,IF(COUNTIFS('(6)定期点検調書'!$B$12:$B$5000,AH$103,'(6)定期点検調書'!$AH$12:$AH$5000,$C104,'(6)定期点検調書'!$BF$12:$BF$5000,$S$7)&gt;=1,$S$7,""))))))</f>
        <v/>
      </c>
      <c r="AI104" s="463" t="str">
        <f>IF(AI$103="","",IF(COUNTIFS('(6)定期点検調書'!$B$12:$B$5000,AI$103,'(6)定期点検調書'!$AH$12:$AH$5000,$C104,'(6)定期点検調書'!$BF$12:$BF$5000,$W$7)&gt;=1,$W$7,IF(COUNTIFS('(6)定期点検調書'!$B$12:$B$5000,AI$103,'(6)定期点検調書'!$AH$12:$AH$5000,$C104,'(6)定期点検調書'!$BF$12:$BF$5000,$V$7)&gt;=1,$V$7,IF(COUNTIFS('(6)定期点検調書'!$B$12:$B$5000,AI$103,'(6)定期点検調書'!$AH$12:$AH$5000,$C104,'(6)定期点検調書'!$BF$12:$BF$5000,$U$7)&gt;=1,$U$7,IF(COUNTIFS('(6)定期点検調書'!$B$12:$B$5000,AI$103,'(6)定期点検調書'!$AH$12:$AH$5000,$C104,'(6)定期点検調書'!$BF$12:$BF$5000,$T$7)&gt;=1,$T$7,IF(COUNTIFS('(6)定期点検調書'!$B$12:$B$5000,AI$103,'(6)定期点検調書'!$AH$12:$AH$5000,$C104,'(6)定期点検調書'!$BF$12:$BF$5000,$S$7)&gt;=1,$S$7,""))))))</f>
        <v/>
      </c>
      <c r="AJ104" s="463" t="str">
        <f>IF(AJ$103="","",IF(COUNTIFS('(6)定期点検調書'!$B$12:$B$5000,AJ$103,'(6)定期点検調書'!$AH$12:$AH$5000,$C104,'(6)定期点検調書'!$BF$12:$BF$5000,$W$7)&gt;=1,$W$7,IF(COUNTIFS('(6)定期点検調書'!$B$12:$B$5000,AJ$103,'(6)定期点検調書'!$AH$12:$AH$5000,$C104,'(6)定期点検調書'!$BF$12:$BF$5000,$V$7)&gt;=1,$V$7,IF(COUNTIFS('(6)定期点検調書'!$B$12:$B$5000,AJ$103,'(6)定期点検調書'!$AH$12:$AH$5000,$C104,'(6)定期点検調書'!$BF$12:$BF$5000,$U$7)&gt;=1,$U$7,IF(COUNTIFS('(6)定期点検調書'!$B$12:$B$5000,AJ$103,'(6)定期点検調書'!$AH$12:$AH$5000,$C104,'(6)定期点検調書'!$BF$12:$BF$5000,$T$7)&gt;=1,$T$7,IF(COUNTIFS('(6)定期点検調書'!$B$12:$B$5000,AJ$103,'(6)定期点検調書'!$AH$12:$AH$5000,$C104,'(6)定期点検調書'!$BF$12:$BF$5000,$S$7)&gt;=1,$S$7,""))))))</f>
        <v/>
      </c>
      <c r="AK104" s="463" t="str">
        <f>IF(AK$103="","",IF(COUNTIFS('(6)定期点検調書'!$B$12:$B$5000,AK$103,'(6)定期点検調書'!$AH$12:$AH$5000,$C104,'(6)定期点検調書'!$BF$12:$BF$5000,$W$7)&gt;=1,$W$7,IF(COUNTIFS('(6)定期点検調書'!$B$12:$B$5000,AK$103,'(6)定期点検調書'!$AH$12:$AH$5000,$C104,'(6)定期点検調書'!$BF$12:$BF$5000,$V$7)&gt;=1,$V$7,IF(COUNTIFS('(6)定期点検調書'!$B$12:$B$5000,AK$103,'(6)定期点検調書'!$AH$12:$AH$5000,$C104,'(6)定期点検調書'!$BF$12:$BF$5000,$U$7)&gt;=1,$U$7,IF(COUNTIFS('(6)定期点検調書'!$B$12:$B$5000,AK$103,'(6)定期点検調書'!$AH$12:$AH$5000,$C104,'(6)定期点検調書'!$BF$12:$BF$5000,$T$7)&gt;=1,$T$7,IF(COUNTIFS('(6)定期点検調書'!$B$12:$B$5000,AK$103,'(6)定期点検調書'!$AH$12:$AH$5000,$C104,'(6)定期点検調書'!$BF$12:$BF$5000,$S$7)&gt;=1,$S$7,""))))))</f>
        <v/>
      </c>
      <c r="AL104" s="463" t="str">
        <f>IF(AL$103="","",IF(COUNTIFS('(6)定期点検調書'!$B$12:$B$5000,AL$103,'(6)定期点検調書'!$AH$12:$AH$5000,$C104,'(6)定期点検調書'!$BF$12:$BF$5000,$W$7)&gt;=1,$W$7,IF(COUNTIFS('(6)定期点検調書'!$B$12:$B$5000,AL$103,'(6)定期点検調書'!$AH$12:$AH$5000,$C104,'(6)定期点検調書'!$BF$12:$BF$5000,$V$7)&gt;=1,$V$7,IF(COUNTIFS('(6)定期点検調書'!$B$12:$B$5000,AL$103,'(6)定期点検調書'!$AH$12:$AH$5000,$C104,'(6)定期点検調書'!$BF$12:$BF$5000,$U$7)&gt;=1,$U$7,IF(COUNTIFS('(6)定期点検調書'!$B$12:$B$5000,AL$103,'(6)定期点検調書'!$AH$12:$AH$5000,$C104,'(6)定期点検調書'!$BF$12:$BF$5000,$T$7)&gt;=1,$T$7,IF(COUNTIFS('(6)定期点検調書'!$B$12:$B$5000,AL$103,'(6)定期点検調書'!$AH$12:$AH$5000,$C104,'(6)定期点検調書'!$BF$12:$BF$5000,$S$7)&gt;=1,$S$7,""))))))</f>
        <v/>
      </c>
      <c r="AM104" s="463" t="str">
        <f>IF(AM$103="","",IF(COUNTIFS('(6)定期点検調書'!$B$12:$B$5000,AM$103,'(6)定期点検調書'!$AH$12:$AH$5000,$C104,'(6)定期点検調書'!$BF$12:$BF$5000,$W$7)&gt;=1,$W$7,IF(COUNTIFS('(6)定期点検調書'!$B$12:$B$5000,AM$103,'(6)定期点検調書'!$AH$12:$AH$5000,$C104,'(6)定期点検調書'!$BF$12:$BF$5000,$V$7)&gt;=1,$V$7,IF(COUNTIFS('(6)定期点検調書'!$B$12:$B$5000,AM$103,'(6)定期点検調書'!$AH$12:$AH$5000,$C104,'(6)定期点検調書'!$BF$12:$BF$5000,$U$7)&gt;=1,$U$7,IF(COUNTIFS('(6)定期点検調書'!$B$12:$B$5000,AM$103,'(6)定期点検調書'!$AH$12:$AH$5000,$C104,'(6)定期点検調書'!$BF$12:$BF$5000,$T$7)&gt;=1,$T$7,IF(COUNTIFS('(6)定期点検調書'!$B$12:$B$5000,AM$103,'(6)定期点検調書'!$AH$12:$AH$5000,$C104,'(6)定期点検調書'!$BF$12:$BF$5000,$S$7)&gt;=1,$S$7,""))))))</f>
        <v/>
      </c>
      <c r="AN104" s="463" t="str">
        <f>IF(AN$103="","",IF(COUNTIFS('(6)定期点検調書'!$B$12:$B$5000,AN$103,'(6)定期点検調書'!$AH$12:$AH$5000,$C104,'(6)定期点検調書'!$BF$12:$BF$5000,$W$7)&gt;=1,$W$7,IF(COUNTIFS('(6)定期点検調書'!$B$12:$B$5000,AN$103,'(6)定期点検調書'!$AH$12:$AH$5000,$C104,'(6)定期点検調書'!$BF$12:$BF$5000,$V$7)&gt;=1,$V$7,IF(COUNTIFS('(6)定期点検調書'!$B$12:$B$5000,AN$103,'(6)定期点検調書'!$AH$12:$AH$5000,$C104,'(6)定期点検調書'!$BF$12:$BF$5000,$U$7)&gt;=1,$U$7,IF(COUNTIFS('(6)定期点検調書'!$B$12:$B$5000,AN$103,'(6)定期点検調書'!$AH$12:$AH$5000,$C104,'(6)定期点検調書'!$BF$12:$BF$5000,$T$7)&gt;=1,$T$7,IF(COUNTIFS('(6)定期点検調書'!$B$12:$B$5000,AN$103,'(6)定期点検調書'!$AH$12:$AH$5000,$C104,'(6)定期点検調書'!$BF$12:$BF$5000,$S$7)&gt;=1,$S$7,""))))))</f>
        <v/>
      </c>
      <c r="AO104" s="463" t="str">
        <f>IF(AO$103="","",IF(COUNTIFS('(6)定期点検調書'!$B$12:$B$5000,AO$103,'(6)定期点検調書'!$AH$12:$AH$5000,$C104,'(6)定期点検調書'!$BF$12:$BF$5000,$W$7)&gt;=1,$W$7,IF(COUNTIFS('(6)定期点検調書'!$B$12:$B$5000,AO$103,'(6)定期点検調書'!$AH$12:$AH$5000,$C104,'(6)定期点検調書'!$BF$12:$BF$5000,$V$7)&gt;=1,$V$7,IF(COUNTIFS('(6)定期点検調書'!$B$12:$B$5000,AO$103,'(6)定期点検調書'!$AH$12:$AH$5000,$C104,'(6)定期点検調書'!$BF$12:$BF$5000,$U$7)&gt;=1,$U$7,IF(COUNTIFS('(6)定期点検調書'!$B$12:$B$5000,AO$103,'(6)定期点検調書'!$AH$12:$AH$5000,$C104,'(6)定期点検調書'!$BF$12:$BF$5000,$T$7)&gt;=1,$T$7,IF(COUNTIFS('(6)定期点検調書'!$B$12:$B$5000,AO$103,'(6)定期点検調書'!$AH$12:$AH$5000,$C104,'(6)定期点検調書'!$BF$12:$BF$5000,$S$7)&gt;=1,$S$7,""))))))</f>
        <v/>
      </c>
      <c r="AP104" s="463" t="str">
        <f>IF(AP$103="","",IF(COUNTIFS('(6)定期点検調書'!$B$12:$B$5000,AP$103,'(6)定期点検調書'!$AH$12:$AH$5000,$C104,'(6)定期点検調書'!$BF$12:$BF$5000,$W$7)&gt;=1,$W$7,IF(COUNTIFS('(6)定期点検調書'!$B$12:$B$5000,AP$103,'(6)定期点検調書'!$AH$12:$AH$5000,$C104,'(6)定期点検調書'!$BF$12:$BF$5000,$V$7)&gt;=1,$V$7,IF(COUNTIFS('(6)定期点検調書'!$B$12:$B$5000,AP$103,'(6)定期点検調書'!$AH$12:$AH$5000,$C104,'(6)定期点検調書'!$BF$12:$BF$5000,$U$7)&gt;=1,$U$7,IF(COUNTIFS('(6)定期点検調書'!$B$12:$B$5000,AP$103,'(6)定期点検調書'!$AH$12:$AH$5000,$C104,'(6)定期点検調書'!$BF$12:$BF$5000,$T$7)&gt;=1,$T$7,IF(COUNTIFS('(6)定期点検調書'!$B$12:$B$5000,AP$103,'(6)定期点検調書'!$AH$12:$AH$5000,$C104,'(6)定期点検調書'!$BF$12:$BF$5000,$S$7)&gt;=1,$S$7,""))))))</f>
        <v/>
      </c>
      <c r="AQ104" s="463" t="str">
        <f>IF(AQ$103="","",IF(COUNTIFS('(6)定期点検調書'!$B$12:$B$5000,AQ$103,'(6)定期点検調書'!$AH$12:$AH$5000,$C104,'(6)定期点検調書'!$BF$12:$BF$5000,$W$7)&gt;=1,$W$7,IF(COUNTIFS('(6)定期点検調書'!$B$12:$B$5000,AQ$103,'(6)定期点検調書'!$AH$12:$AH$5000,$C104,'(6)定期点検調書'!$BF$12:$BF$5000,$V$7)&gt;=1,$V$7,IF(COUNTIFS('(6)定期点検調書'!$B$12:$B$5000,AQ$103,'(6)定期点検調書'!$AH$12:$AH$5000,$C104,'(6)定期点検調書'!$BF$12:$BF$5000,$U$7)&gt;=1,$U$7,IF(COUNTIFS('(6)定期点検調書'!$B$12:$B$5000,AQ$103,'(6)定期点検調書'!$AH$12:$AH$5000,$C104,'(6)定期点検調書'!$BF$12:$BF$5000,$T$7)&gt;=1,$T$7,IF(COUNTIFS('(6)定期点検調書'!$B$12:$B$5000,AQ$103,'(6)定期点検調書'!$AH$12:$AH$5000,$C104,'(6)定期点検調書'!$BF$12:$BF$5000,$S$7)&gt;=1,$S$7,""))))))</f>
        <v/>
      </c>
      <c r="AR104" s="463" t="str">
        <f>IF(AR$103="","",IF(COUNTIFS('(6)定期点検調書'!$B$12:$B$5000,AR$103,'(6)定期点検調書'!$AH$12:$AH$5000,$C104,'(6)定期点検調書'!$BF$12:$BF$5000,$W$7)&gt;=1,$W$7,IF(COUNTIFS('(6)定期点検調書'!$B$12:$B$5000,AR$103,'(6)定期点検調書'!$AH$12:$AH$5000,$C104,'(6)定期点検調書'!$BF$12:$BF$5000,$V$7)&gt;=1,$V$7,IF(COUNTIFS('(6)定期点検調書'!$B$12:$B$5000,AR$103,'(6)定期点検調書'!$AH$12:$AH$5000,$C104,'(6)定期点検調書'!$BF$12:$BF$5000,$U$7)&gt;=1,$U$7,IF(COUNTIFS('(6)定期点検調書'!$B$12:$B$5000,AR$103,'(6)定期点検調書'!$AH$12:$AH$5000,$C104,'(6)定期点検調書'!$BF$12:$BF$5000,$T$7)&gt;=1,$T$7,IF(COUNTIFS('(6)定期点検調書'!$B$12:$B$5000,AR$103,'(6)定期点検調書'!$AH$12:$AH$5000,$C104,'(6)定期点検調書'!$BF$12:$BF$5000,$S$7)&gt;=1,$S$7,""))))))</f>
        <v/>
      </c>
      <c r="AS104" s="463" t="str">
        <f>IF(AS$103="","",IF(COUNTIFS('(6)定期点検調書'!$B$12:$B$5000,AS$103,'(6)定期点検調書'!$AH$12:$AH$5000,$C104,'(6)定期点検調書'!$BF$12:$BF$5000,$W$7)&gt;=1,$W$7,IF(COUNTIFS('(6)定期点検調書'!$B$12:$B$5000,AS$103,'(6)定期点検調書'!$AH$12:$AH$5000,$C104,'(6)定期点検調書'!$BF$12:$BF$5000,$V$7)&gt;=1,$V$7,IF(COUNTIFS('(6)定期点検調書'!$B$12:$B$5000,AS$103,'(6)定期点検調書'!$AH$12:$AH$5000,$C104,'(6)定期点検調書'!$BF$12:$BF$5000,$U$7)&gt;=1,$U$7,IF(COUNTIFS('(6)定期点検調書'!$B$12:$B$5000,AS$103,'(6)定期点検調書'!$AH$12:$AH$5000,$C104,'(6)定期点検調書'!$BF$12:$BF$5000,$T$7)&gt;=1,$T$7,IF(COUNTIFS('(6)定期点検調書'!$B$12:$B$5000,AS$103,'(6)定期点検調書'!$AH$12:$AH$5000,$C104,'(6)定期点検調書'!$BF$12:$BF$5000,$S$7)&gt;=1,$S$7,""))))))</f>
        <v/>
      </c>
      <c r="AT104" s="463" t="str">
        <f>IF(AT$103="","",IF(COUNTIFS('(6)定期点検調書'!$B$12:$B$5000,AT$103,'(6)定期点検調書'!$AH$12:$AH$5000,$C104,'(6)定期点検調書'!$BF$12:$BF$5000,$W$7)&gt;=1,$W$7,IF(COUNTIFS('(6)定期点検調書'!$B$12:$B$5000,AT$103,'(6)定期点検調書'!$AH$12:$AH$5000,$C104,'(6)定期点検調書'!$BF$12:$BF$5000,$V$7)&gt;=1,$V$7,IF(COUNTIFS('(6)定期点検調書'!$B$12:$B$5000,AT$103,'(6)定期点検調書'!$AH$12:$AH$5000,$C104,'(6)定期点検調書'!$BF$12:$BF$5000,$U$7)&gt;=1,$U$7,IF(COUNTIFS('(6)定期点検調書'!$B$12:$B$5000,AT$103,'(6)定期点検調書'!$AH$12:$AH$5000,$C104,'(6)定期点検調書'!$BF$12:$BF$5000,$T$7)&gt;=1,$T$7,IF(COUNTIFS('(6)定期点検調書'!$B$12:$B$5000,AT$103,'(6)定期点検調書'!$AH$12:$AH$5000,$C104,'(6)定期点検調書'!$BF$12:$BF$5000,$S$7)&gt;=1,$S$7,""))))))</f>
        <v/>
      </c>
      <c r="AU104" s="463" t="str">
        <f>IF(AU$103="","",IF(COUNTIFS('(6)定期点検調書'!$B$12:$B$5000,AU$103,'(6)定期点検調書'!$AH$12:$AH$5000,$C104,'(6)定期点検調書'!$BF$12:$BF$5000,$W$7)&gt;=1,$W$7,IF(COUNTIFS('(6)定期点検調書'!$B$12:$B$5000,AU$103,'(6)定期点検調書'!$AH$12:$AH$5000,$C104,'(6)定期点検調書'!$BF$12:$BF$5000,$V$7)&gt;=1,$V$7,IF(COUNTIFS('(6)定期点検調書'!$B$12:$B$5000,AU$103,'(6)定期点検調書'!$AH$12:$AH$5000,$C104,'(6)定期点検調書'!$BF$12:$BF$5000,$U$7)&gt;=1,$U$7,IF(COUNTIFS('(6)定期点検調書'!$B$12:$B$5000,AU$103,'(6)定期点検調書'!$AH$12:$AH$5000,$C104,'(6)定期点検調書'!$BF$12:$BF$5000,$T$7)&gt;=1,$T$7,IF(COUNTIFS('(6)定期点検調書'!$B$12:$B$5000,AU$103,'(6)定期点検調書'!$AH$12:$AH$5000,$C104,'(6)定期点検調書'!$BF$12:$BF$5000,$S$7)&gt;=1,$S$7,""))))))</f>
        <v/>
      </c>
      <c r="AV104" s="463" t="str">
        <f>IF(AV$103="","",IF(COUNTIFS('(6)定期点検調書'!$B$12:$B$5000,AV$103,'(6)定期点検調書'!$AH$12:$AH$5000,$C104,'(6)定期点検調書'!$BF$12:$BF$5000,$W$7)&gt;=1,$W$7,IF(COUNTIFS('(6)定期点検調書'!$B$12:$B$5000,AV$103,'(6)定期点検調書'!$AH$12:$AH$5000,$C104,'(6)定期点検調書'!$BF$12:$BF$5000,$V$7)&gt;=1,$V$7,IF(COUNTIFS('(6)定期点検調書'!$B$12:$B$5000,AV$103,'(6)定期点検調書'!$AH$12:$AH$5000,$C104,'(6)定期点検調書'!$BF$12:$BF$5000,$U$7)&gt;=1,$U$7,IF(COUNTIFS('(6)定期点検調書'!$B$12:$B$5000,AV$103,'(6)定期点検調書'!$AH$12:$AH$5000,$C104,'(6)定期点検調書'!$BF$12:$BF$5000,$T$7)&gt;=1,$T$7,IF(COUNTIFS('(6)定期点検調書'!$B$12:$B$5000,AV$103,'(6)定期点検調書'!$AH$12:$AH$5000,$C104,'(6)定期点検調書'!$BF$12:$BF$5000,$S$7)&gt;=1,$S$7,""))))))</f>
        <v/>
      </c>
      <c r="AW104" s="463" t="str">
        <f>IF(AW$103="","",IF(COUNTIFS('(6)定期点検調書'!$B$12:$B$5000,AW$103,'(6)定期点検調書'!$AH$12:$AH$5000,$C104,'(6)定期点検調書'!$BF$12:$BF$5000,$W$7)&gt;=1,$W$7,IF(COUNTIFS('(6)定期点検調書'!$B$12:$B$5000,AW$103,'(6)定期点検調書'!$AH$12:$AH$5000,$C104,'(6)定期点検調書'!$BF$12:$BF$5000,$V$7)&gt;=1,$V$7,IF(COUNTIFS('(6)定期点検調書'!$B$12:$B$5000,AW$103,'(6)定期点検調書'!$AH$12:$AH$5000,$C104,'(6)定期点検調書'!$BF$12:$BF$5000,$U$7)&gt;=1,$U$7,IF(COUNTIFS('(6)定期点検調書'!$B$12:$B$5000,AW$103,'(6)定期点検調書'!$AH$12:$AH$5000,$C104,'(6)定期点検調書'!$BF$12:$BF$5000,$T$7)&gt;=1,$T$7,IF(COUNTIFS('(6)定期点検調書'!$B$12:$B$5000,AW$103,'(6)定期点検調書'!$AH$12:$AH$5000,$C104,'(6)定期点検調書'!$BF$12:$BF$5000,$S$7)&gt;=1,$S$7,""))))))</f>
        <v/>
      </c>
      <c r="AX104" s="463" t="str">
        <f>IF(AX$103="","",IF(COUNTIFS('(6)定期点検調書'!$B$12:$B$5000,AX$103,'(6)定期点検調書'!$AH$12:$AH$5000,$C104,'(6)定期点検調書'!$BF$12:$BF$5000,$W$7)&gt;=1,$W$7,IF(COUNTIFS('(6)定期点検調書'!$B$12:$B$5000,AX$103,'(6)定期点検調書'!$AH$12:$AH$5000,$C104,'(6)定期点検調書'!$BF$12:$BF$5000,$V$7)&gt;=1,$V$7,IF(COUNTIFS('(6)定期点検調書'!$B$12:$B$5000,AX$103,'(6)定期点検調書'!$AH$12:$AH$5000,$C104,'(6)定期点検調書'!$BF$12:$BF$5000,$U$7)&gt;=1,$U$7,IF(COUNTIFS('(6)定期点検調書'!$B$12:$B$5000,AX$103,'(6)定期点検調書'!$AH$12:$AH$5000,$C104,'(6)定期点検調書'!$BF$12:$BF$5000,$T$7)&gt;=1,$T$7,IF(COUNTIFS('(6)定期点検調書'!$B$12:$B$5000,AX$103,'(6)定期点検調書'!$AH$12:$AH$5000,$C104,'(6)定期点検調書'!$BF$12:$BF$5000,$S$7)&gt;=1,$S$7,""))))))</f>
        <v/>
      </c>
      <c r="AY104" s="463" t="str">
        <f>IF(AY$103="","",IF(COUNTIFS('(6)定期点検調書'!$B$12:$B$5000,AY$103,'(6)定期点検調書'!$AH$12:$AH$5000,$C104,'(6)定期点検調書'!$BF$12:$BF$5000,$W$7)&gt;=1,$W$7,IF(COUNTIFS('(6)定期点検調書'!$B$12:$B$5000,AY$103,'(6)定期点検調書'!$AH$12:$AH$5000,$C104,'(6)定期点検調書'!$BF$12:$BF$5000,$V$7)&gt;=1,$V$7,IF(COUNTIFS('(6)定期点検調書'!$B$12:$B$5000,AY$103,'(6)定期点検調書'!$AH$12:$AH$5000,$C104,'(6)定期点検調書'!$BF$12:$BF$5000,$U$7)&gt;=1,$U$7,IF(COUNTIFS('(6)定期点検調書'!$B$12:$B$5000,AY$103,'(6)定期点検調書'!$AH$12:$AH$5000,$C104,'(6)定期点検調書'!$BF$12:$BF$5000,$T$7)&gt;=1,$T$7,IF(COUNTIFS('(6)定期点検調書'!$B$12:$B$5000,AY$103,'(6)定期点検調書'!$AH$12:$AH$5000,$C104,'(6)定期点検調書'!$BF$12:$BF$5000,$S$7)&gt;=1,$S$7,""))))))</f>
        <v/>
      </c>
      <c r="AZ104" s="463" t="str">
        <f>IF(AZ$103="","",IF(COUNTIFS('(6)定期点検調書'!$B$12:$B$5000,AZ$103,'(6)定期点検調書'!$AH$12:$AH$5000,$C104,'(6)定期点検調書'!$BF$12:$BF$5000,$W$7)&gt;=1,$W$7,IF(COUNTIFS('(6)定期点検調書'!$B$12:$B$5000,AZ$103,'(6)定期点検調書'!$AH$12:$AH$5000,$C104,'(6)定期点検調書'!$BF$12:$BF$5000,$V$7)&gt;=1,$V$7,IF(COUNTIFS('(6)定期点検調書'!$B$12:$B$5000,AZ$103,'(6)定期点検調書'!$AH$12:$AH$5000,$C104,'(6)定期点検調書'!$BF$12:$BF$5000,$U$7)&gt;=1,$U$7,IF(COUNTIFS('(6)定期点検調書'!$B$12:$B$5000,AZ$103,'(6)定期点検調書'!$AH$12:$AH$5000,$C104,'(6)定期点検調書'!$BF$12:$BF$5000,$T$7)&gt;=1,$T$7,IF(COUNTIFS('(6)定期点検調書'!$B$12:$B$5000,AZ$103,'(6)定期点検調書'!$AH$12:$AH$5000,$C104,'(6)定期点検調書'!$BF$12:$BF$5000,$S$7)&gt;=1,$S$7,""))))))</f>
        <v/>
      </c>
      <c r="BA104" s="464" t="str">
        <f>IF(BA$103="","",IF(COUNTIFS('(6)定期点検調書'!$B$12:$B$5000,BA$103,'(6)定期点検調書'!$AH$12:$AH$5000,$C104,'(6)定期点検調書'!$BF$12:$BF$5000,$W$7)&gt;=1,$W$7,IF(COUNTIFS('(6)定期点検調書'!$B$12:$B$5000,BA$103,'(6)定期点検調書'!$AH$12:$AH$5000,$C104,'(6)定期点検調書'!$BF$12:$BF$5000,$V$7)&gt;=1,$V$7,IF(COUNTIFS('(6)定期点検調書'!$B$12:$B$5000,BA$103,'(6)定期点検調書'!$AH$12:$AH$5000,$C104,'(6)定期点検調書'!$BF$12:$BF$5000,$U$7)&gt;=1,$U$7,IF(COUNTIFS('(6)定期点検調書'!$B$12:$B$5000,BA$103,'(6)定期点検調書'!$AH$12:$AH$5000,$C104,'(6)定期点検調書'!$BF$12:$BF$5000,$T$7)&gt;=1,$T$7,IF(COUNTIFS('(6)定期点検調書'!$B$12:$B$5000,BA$103,'(6)定期点検調書'!$AH$12:$AH$5000,$C104,'(6)定期点検調書'!$BF$12:$BF$5000,$S$7)&gt;=1,$S$7,""))))))</f>
        <v/>
      </c>
      <c r="BC104" s="1"/>
    </row>
    <row r="105" spans="2:55" ht="18.75" customHeight="1" x14ac:dyDescent="0.2">
      <c r="B105" s="1854"/>
      <c r="C105" s="1841" t="str">
        <f>ﾃﾞｰﾀ一覧!$U$19</f>
        <v>うき・はく離</v>
      </c>
      <c r="D105" s="1842"/>
      <c r="E105" s="1842"/>
      <c r="F105" s="1842"/>
      <c r="G105" s="1843"/>
      <c r="H105" s="467" t="str">
        <f>IF(H$103="","",IF(COUNTIFS('(6)定期点検調書'!$B$12:$B$5000,H$103,'(6)定期点検調書'!$AH$12:$AH$5000,$C105,'(6)定期点検調書'!$BF$12:$BF$5000,$W$7)&gt;=1,$W$7,IF(COUNTIFS('(6)定期点検調書'!$B$12:$B$5000,H$103,'(6)定期点検調書'!$AH$12:$AH$5000,$C105,'(6)定期点検調書'!$BF$12:$BF$5000,$V$7)&gt;=1,$V$7,IF(COUNTIFS('(6)定期点検調書'!$B$12:$B$5000,H$103,'(6)定期点検調書'!$AH$12:$AH$5000,$C105,'(6)定期点検調書'!$BF$12:$BF$5000,$U$7)&gt;=1,$U$7,IF(COUNTIFS('(6)定期点検調書'!$B$12:$B$5000,H$103,'(6)定期点検調書'!$AH$12:$AH$5000,$C105,'(6)定期点検調書'!$BF$12:$BF$5000,$T$7)&gt;=1,$T$7,IF(COUNTIFS('(6)定期点検調書'!$B$12:$B$5000,H$103,'(6)定期点検調書'!$AH$12:$AH$5000,$C105,'(6)定期点検調書'!$BF$12:$BF$5000,$S$7)&gt;=1,$S$7,""))))))</f>
        <v/>
      </c>
      <c r="I105" s="465" t="str">
        <f>IF(I$103="","",IF(COUNTIFS('(6)定期点検調書'!$B$12:$B$5000,I$103,'(6)定期点検調書'!$AH$12:$AH$5000,$C105,'(6)定期点検調書'!$BF$12:$BF$5000,$W$7)&gt;=1,$W$7,IF(COUNTIFS('(6)定期点検調書'!$B$12:$B$5000,I$103,'(6)定期点検調書'!$AH$12:$AH$5000,$C105,'(6)定期点検調書'!$BF$12:$BF$5000,$V$7)&gt;=1,$V$7,IF(COUNTIFS('(6)定期点検調書'!$B$12:$B$5000,I$103,'(6)定期点検調書'!$AH$12:$AH$5000,$C105,'(6)定期点検調書'!$BF$12:$BF$5000,$U$7)&gt;=1,$U$7,IF(COUNTIFS('(6)定期点検調書'!$B$12:$B$5000,I$103,'(6)定期点検調書'!$AH$12:$AH$5000,$C105,'(6)定期点検調書'!$BF$12:$BF$5000,$T$7)&gt;=1,$T$7,IF(COUNTIFS('(6)定期点検調書'!$B$12:$B$5000,I$103,'(6)定期点検調書'!$AH$12:$AH$5000,$C105,'(6)定期点検調書'!$BF$12:$BF$5000,$S$7)&gt;=1,$S$7,""))))))</f>
        <v/>
      </c>
      <c r="J105" s="465" t="str">
        <f>IF(J$103="","",IF(COUNTIFS('(6)定期点検調書'!$B$12:$B$5000,J$103,'(6)定期点検調書'!$AH$12:$AH$5000,$C105,'(6)定期点検調書'!$BF$12:$BF$5000,$W$7)&gt;=1,$W$7,IF(COUNTIFS('(6)定期点検調書'!$B$12:$B$5000,J$103,'(6)定期点検調書'!$AH$12:$AH$5000,$C105,'(6)定期点検調書'!$BF$12:$BF$5000,$V$7)&gt;=1,$V$7,IF(COUNTIFS('(6)定期点検調書'!$B$12:$B$5000,J$103,'(6)定期点検調書'!$AH$12:$AH$5000,$C105,'(6)定期点検調書'!$BF$12:$BF$5000,$U$7)&gt;=1,$U$7,IF(COUNTIFS('(6)定期点検調書'!$B$12:$B$5000,J$103,'(6)定期点検調書'!$AH$12:$AH$5000,$C105,'(6)定期点検調書'!$BF$12:$BF$5000,$T$7)&gt;=1,$T$7,IF(COUNTIFS('(6)定期点検調書'!$B$12:$B$5000,J$103,'(6)定期点検調書'!$AH$12:$AH$5000,$C105,'(6)定期点検調書'!$BF$12:$BF$5000,$S$7)&gt;=1,$S$7,""))))))</f>
        <v/>
      </c>
      <c r="K105" s="465" t="str">
        <f>IF(K$103="","",IF(COUNTIFS('(6)定期点検調書'!$B$12:$B$5000,K$103,'(6)定期点検調書'!$AH$12:$AH$5000,$C105,'(6)定期点検調書'!$BF$12:$BF$5000,$W$7)&gt;=1,$W$7,IF(COUNTIFS('(6)定期点検調書'!$B$12:$B$5000,K$103,'(6)定期点検調書'!$AH$12:$AH$5000,$C105,'(6)定期点検調書'!$BF$12:$BF$5000,$V$7)&gt;=1,$V$7,IF(COUNTIFS('(6)定期点検調書'!$B$12:$B$5000,K$103,'(6)定期点検調書'!$AH$12:$AH$5000,$C105,'(6)定期点検調書'!$BF$12:$BF$5000,$U$7)&gt;=1,$U$7,IF(COUNTIFS('(6)定期点検調書'!$B$12:$B$5000,K$103,'(6)定期点検調書'!$AH$12:$AH$5000,$C105,'(6)定期点検調書'!$BF$12:$BF$5000,$T$7)&gt;=1,$T$7,IF(COUNTIFS('(6)定期点検調書'!$B$12:$B$5000,K$103,'(6)定期点検調書'!$AH$12:$AH$5000,$C105,'(6)定期点検調書'!$BF$12:$BF$5000,$S$7)&gt;=1,$S$7,""))))))</f>
        <v/>
      </c>
      <c r="L105" s="465" t="str">
        <f>IF(L$103="","",IF(COUNTIFS('(6)定期点検調書'!$B$12:$B$5000,L$103,'(6)定期点検調書'!$AH$12:$AH$5000,$C105,'(6)定期点検調書'!$BF$12:$BF$5000,$W$7)&gt;=1,$W$7,IF(COUNTIFS('(6)定期点検調書'!$B$12:$B$5000,L$103,'(6)定期点検調書'!$AH$12:$AH$5000,$C105,'(6)定期点検調書'!$BF$12:$BF$5000,$V$7)&gt;=1,$V$7,IF(COUNTIFS('(6)定期点検調書'!$B$12:$B$5000,L$103,'(6)定期点検調書'!$AH$12:$AH$5000,$C105,'(6)定期点検調書'!$BF$12:$BF$5000,$U$7)&gt;=1,$U$7,IF(COUNTIFS('(6)定期点検調書'!$B$12:$B$5000,L$103,'(6)定期点検調書'!$AH$12:$AH$5000,$C105,'(6)定期点検調書'!$BF$12:$BF$5000,$T$7)&gt;=1,$T$7,IF(COUNTIFS('(6)定期点検調書'!$B$12:$B$5000,L$103,'(6)定期点検調書'!$AH$12:$AH$5000,$C105,'(6)定期点検調書'!$BF$12:$BF$5000,$S$7)&gt;=1,$S$7,""))))))</f>
        <v/>
      </c>
      <c r="M105" s="465" t="str">
        <f>IF(M$103="","",IF(COUNTIFS('(6)定期点検調書'!$B$12:$B$5000,M$103,'(6)定期点検調書'!$AH$12:$AH$5000,$C105,'(6)定期点検調書'!$BF$12:$BF$5000,$W$7)&gt;=1,$W$7,IF(COUNTIFS('(6)定期点検調書'!$B$12:$B$5000,M$103,'(6)定期点検調書'!$AH$12:$AH$5000,$C105,'(6)定期点検調書'!$BF$12:$BF$5000,$V$7)&gt;=1,$V$7,IF(COUNTIFS('(6)定期点検調書'!$B$12:$B$5000,M$103,'(6)定期点検調書'!$AH$12:$AH$5000,$C105,'(6)定期点検調書'!$BF$12:$BF$5000,$U$7)&gt;=1,$U$7,IF(COUNTIFS('(6)定期点検調書'!$B$12:$B$5000,M$103,'(6)定期点検調書'!$AH$12:$AH$5000,$C105,'(6)定期点検調書'!$BF$12:$BF$5000,$T$7)&gt;=1,$T$7,IF(COUNTIFS('(6)定期点検調書'!$B$12:$B$5000,M$103,'(6)定期点検調書'!$AH$12:$AH$5000,$C105,'(6)定期点検調書'!$BF$12:$BF$5000,$S$7)&gt;=1,$S$7,""))))))</f>
        <v/>
      </c>
      <c r="N105" s="465" t="str">
        <f>IF(N$103="","",IF(COUNTIFS('(6)定期点検調書'!$B$12:$B$5000,N$103,'(6)定期点検調書'!$AH$12:$AH$5000,$C105,'(6)定期点検調書'!$BF$12:$BF$5000,$W$7)&gt;=1,$W$7,IF(COUNTIFS('(6)定期点検調書'!$B$12:$B$5000,N$103,'(6)定期点検調書'!$AH$12:$AH$5000,$C105,'(6)定期点検調書'!$BF$12:$BF$5000,$V$7)&gt;=1,$V$7,IF(COUNTIFS('(6)定期点検調書'!$B$12:$B$5000,N$103,'(6)定期点検調書'!$AH$12:$AH$5000,$C105,'(6)定期点検調書'!$BF$12:$BF$5000,$U$7)&gt;=1,$U$7,IF(COUNTIFS('(6)定期点検調書'!$B$12:$B$5000,N$103,'(6)定期点検調書'!$AH$12:$AH$5000,$C105,'(6)定期点検調書'!$BF$12:$BF$5000,$T$7)&gt;=1,$T$7,IF(COUNTIFS('(6)定期点検調書'!$B$12:$B$5000,N$103,'(6)定期点検調書'!$AH$12:$AH$5000,$C105,'(6)定期点検調書'!$BF$12:$BF$5000,$S$7)&gt;=1,$S$7,""))))))</f>
        <v/>
      </c>
      <c r="O105" s="465" t="str">
        <f>IF(O$103="","",IF(COUNTIFS('(6)定期点検調書'!$B$12:$B$5000,O$103,'(6)定期点検調書'!$AH$12:$AH$5000,$C105,'(6)定期点検調書'!$BF$12:$BF$5000,$W$7)&gt;=1,$W$7,IF(COUNTIFS('(6)定期点検調書'!$B$12:$B$5000,O$103,'(6)定期点検調書'!$AH$12:$AH$5000,$C105,'(6)定期点検調書'!$BF$12:$BF$5000,$V$7)&gt;=1,$V$7,IF(COUNTIFS('(6)定期点検調書'!$B$12:$B$5000,O$103,'(6)定期点検調書'!$AH$12:$AH$5000,$C105,'(6)定期点検調書'!$BF$12:$BF$5000,$U$7)&gt;=1,$U$7,IF(COUNTIFS('(6)定期点検調書'!$B$12:$B$5000,O$103,'(6)定期点検調書'!$AH$12:$AH$5000,$C105,'(6)定期点検調書'!$BF$12:$BF$5000,$T$7)&gt;=1,$T$7,IF(COUNTIFS('(6)定期点検調書'!$B$12:$B$5000,O$103,'(6)定期点検調書'!$AH$12:$AH$5000,$C105,'(6)定期点検調書'!$BF$12:$BF$5000,$S$7)&gt;=1,$S$7,""))))))</f>
        <v/>
      </c>
      <c r="P105" s="465" t="str">
        <f>IF(P$103="","",IF(COUNTIFS('(6)定期点検調書'!$B$12:$B$5000,P$103,'(6)定期点検調書'!$AH$12:$AH$5000,$C105,'(6)定期点検調書'!$BF$12:$BF$5000,$W$7)&gt;=1,$W$7,IF(COUNTIFS('(6)定期点検調書'!$B$12:$B$5000,P$103,'(6)定期点検調書'!$AH$12:$AH$5000,$C105,'(6)定期点検調書'!$BF$12:$BF$5000,$V$7)&gt;=1,$V$7,IF(COUNTIFS('(6)定期点検調書'!$B$12:$B$5000,P$103,'(6)定期点検調書'!$AH$12:$AH$5000,$C105,'(6)定期点検調書'!$BF$12:$BF$5000,$U$7)&gt;=1,$U$7,IF(COUNTIFS('(6)定期点検調書'!$B$12:$B$5000,P$103,'(6)定期点検調書'!$AH$12:$AH$5000,$C105,'(6)定期点検調書'!$BF$12:$BF$5000,$T$7)&gt;=1,$T$7,IF(COUNTIFS('(6)定期点検調書'!$B$12:$B$5000,P$103,'(6)定期点検調書'!$AH$12:$AH$5000,$C105,'(6)定期点検調書'!$BF$12:$BF$5000,$S$7)&gt;=1,$S$7,""))))))</f>
        <v/>
      </c>
      <c r="Q105" s="465" t="str">
        <f>IF(Q$103="","",IF(COUNTIFS('(6)定期点検調書'!$B$12:$B$5000,Q$103,'(6)定期点検調書'!$AH$12:$AH$5000,$C105,'(6)定期点検調書'!$BF$12:$BF$5000,$W$7)&gt;=1,$W$7,IF(COUNTIFS('(6)定期点検調書'!$B$12:$B$5000,Q$103,'(6)定期点検調書'!$AH$12:$AH$5000,$C105,'(6)定期点検調書'!$BF$12:$BF$5000,$V$7)&gt;=1,$V$7,IF(COUNTIFS('(6)定期点検調書'!$B$12:$B$5000,Q$103,'(6)定期点検調書'!$AH$12:$AH$5000,$C105,'(6)定期点検調書'!$BF$12:$BF$5000,$U$7)&gt;=1,$U$7,IF(COUNTIFS('(6)定期点検調書'!$B$12:$B$5000,Q$103,'(6)定期点検調書'!$AH$12:$AH$5000,$C105,'(6)定期点検調書'!$BF$12:$BF$5000,$T$7)&gt;=1,$T$7,IF(COUNTIFS('(6)定期点検調書'!$B$12:$B$5000,Q$103,'(6)定期点検調書'!$AH$12:$AH$5000,$C105,'(6)定期点検調書'!$BF$12:$BF$5000,$S$7)&gt;=1,$S$7,""))))))</f>
        <v/>
      </c>
      <c r="R105" s="465" t="str">
        <f>IF(R$103="","",IF(COUNTIFS('(6)定期点検調書'!$B$12:$B$5000,R$103,'(6)定期点検調書'!$AH$12:$AH$5000,$C105,'(6)定期点検調書'!$BF$12:$BF$5000,$W$7)&gt;=1,$W$7,IF(COUNTIFS('(6)定期点検調書'!$B$12:$B$5000,R$103,'(6)定期点検調書'!$AH$12:$AH$5000,$C105,'(6)定期点検調書'!$BF$12:$BF$5000,$V$7)&gt;=1,$V$7,IF(COUNTIFS('(6)定期点検調書'!$B$12:$B$5000,R$103,'(6)定期点検調書'!$AH$12:$AH$5000,$C105,'(6)定期点検調書'!$BF$12:$BF$5000,$U$7)&gt;=1,$U$7,IF(COUNTIFS('(6)定期点検調書'!$B$12:$B$5000,R$103,'(6)定期点検調書'!$AH$12:$AH$5000,$C105,'(6)定期点検調書'!$BF$12:$BF$5000,$T$7)&gt;=1,$T$7,IF(COUNTIFS('(6)定期点検調書'!$B$12:$B$5000,R$103,'(6)定期点検調書'!$AH$12:$AH$5000,$C105,'(6)定期点検調書'!$BF$12:$BF$5000,$S$7)&gt;=1,$S$7,""))))))</f>
        <v/>
      </c>
      <c r="S105" s="465" t="str">
        <f>IF(S$103="","",IF(COUNTIFS('(6)定期点検調書'!$B$12:$B$5000,S$103,'(6)定期点検調書'!$AH$12:$AH$5000,$C105,'(6)定期点検調書'!$BF$12:$BF$5000,$W$7)&gt;=1,$W$7,IF(COUNTIFS('(6)定期点検調書'!$B$12:$B$5000,S$103,'(6)定期点検調書'!$AH$12:$AH$5000,$C105,'(6)定期点検調書'!$BF$12:$BF$5000,$V$7)&gt;=1,$V$7,IF(COUNTIFS('(6)定期点検調書'!$B$12:$B$5000,S$103,'(6)定期点検調書'!$AH$12:$AH$5000,$C105,'(6)定期点検調書'!$BF$12:$BF$5000,$U$7)&gt;=1,$U$7,IF(COUNTIFS('(6)定期点検調書'!$B$12:$B$5000,S$103,'(6)定期点検調書'!$AH$12:$AH$5000,$C105,'(6)定期点検調書'!$BF$12:$BF$5000,$T$7)&gt;=1,$T$7,IF(COUNTIFS('(6)定期点検調書'!$B$12:$B$5000,S$103,'(6)定期点検調書'!$AH$12:$AH$5000,$C105,'(6)定期点検調書'!$BF$12:$BF$5000,$S$7)&gt;=1,$S$7,""))))))</f>
        <v/>
      </c>
      <c r="T105" s="465" t="str">
        <f>IF(T$103="","",IF(COUNTIFS('(6)定期点検調書'!$B$12:$B$5000,T$103,'(6)定期点検調書'!$AH$12:$AH$5000,$C105,'(6)定期点検調書'!$BF$12:$BF$5000,$W$7)&gt;=1,$W$7,IF(COUNTIFS('(6)定期点検調書'!$B$12:$B$5000,T$103,'(6)定期点検調書'!$AH$12:$AH$5000,$C105,'(6)定期点検調書'!$BF$12:$BF$5000,$V$7)&gt;=1,$V$7,IF(COUNTIFS('(6)定期点検調書'!$B$12:$B$5000,T$103,'(6)定期点検調書'!$AH$12:$AH$5000,$C105,'(6)定期点検調書'!$BF$12:$BF$5000,$U$7)&gt;=1,$U$7,IF(COUNTIFS('(6)定期点検調書'!$B$12:$B$5000,T$103,'(6)定期点検調書'!$AH$12:$AH$5000,$C105,'(6)定期点検調書'!$BF$12:$BF$5000,$T$7)&gt;=1,$T$7,IF(COUNTIFS('(6)定期点検調書'!$B$12:$B$5000,T$103,'(6)定期点検調書'!$AH$12:$AH$5000,$C105,'(6)定期点検調書'!$BF$12:$BF$5000,$S$7)&gt;=1,$S$7,""))))))</f>
        <v/>
      </c>
      <c r="U105" s="465" t="str">
        <f>IF(U$103="","",IF(COUNTIFS('(6)定期点検調書'!$B$12:$B$5000,U$103,'(6)定期点検調書'!$AH$12:$AH$5000,$C105,'(6)定期点検調書'!$BF$12:$BF$5000,$W$7)&gt;=1,$W$7,IF(COUNTIFS('(6)定期点検調書'!$B$12:$B$5000,U$103,'(6)定期点検調書'!$AH$12:$AH$5000,$C105,'(6)定期点検調書'!$BF$12:$BF$5000,$V$7)&gt;=1,$V$7,IF(COUNTIFS('(6)定期点検調書'!$B$12:$B$5000,U$103,'(6)定期点検調書'!$AH$12:$AH$5000,$C105,'(6)定期点検調書'!$BF$12:$BF$5000,$U$7)&gt;=1,$U$7,IF(COUNTIFS('(6)定期点検調書'!$B$12:$B$5000,U$103,'(6)定期点検調書'!$AH$12:$AH$5000,$C105,'(6)定期点検調書'!$BF$12:$BF$5000,$T$7)&gt;=1,$T$7,IF(COUNTIFS('(6)定期点検調書'!$B$12:$B$5000,U$103,'(6)定期点検調書'!$AH$12:$AH$5000,$C105,'(6)定期点検調書'!$BF$12:$BF$5000,$S$7)&gt;=1,$S$7,""))))))</f>
        <v/>
      </c>
      <c r="V105" s="465" t="str">
        <f>IF(V$103="","",IF(COUNTIFS('(6)定期点検調書'!$B$12:$B$5000,V$103,'(6)定期点検調書'!$AH$12:$AH$5000,$C105,'(6)定期点検調書'!$BF$12:$BF$5000,$W$7)&gt;=1,$W$7,IF(COUNTIFS('(6)定期点検調書'!$B$12:$B$5000,V$103,'(6)定期点検調書'!$AH$12:$AH$5000,$C105,'(6)定期点検調書'!$BF$12:$BF$5000,$V$7)&gt;=1,$V$7,IF(COUNTIFS('(6)定期点検調書'!$B$12:$B$5000,V$103,'(6)定期点検調書'!$AH$12:$AH$5000,$C105,'(6)定期点検調書'!$BF$12:$BF$5000,$U$7)&gt;=1,$U$7,IF(COUNTIFS('(6)定期点検調書'!$B$12:$B$5000,V$103,'(6)定期点検調書'!$AH$12:$AH$5000,$C105,'(6)定期点検調書'!$BF$12:$BF$5000,$T$7)&gt;=1,$T$7,IF(COUNTIFS('(6)定期点検調書'!$B$12:$B$5000,V$103,'(6)定期点検調書'!$AH$12:$AH$5000,$C105,'(6)定期点検調書'!$BF$12:$BF$5000,$S$7)&gt;=1,$S$7,""))))))</f>
        <v/>
      </c>
      <c r="W105" s="465" t="str">
        <f>IF(W$103="","",IF(COUNTIFS('(6)定期点検調書'!$B$12:$B$5000,W$103,'(6)定期点検調書'!$AH$12:$AH$5000,$C105,'(6)定期点検調書'!$BF$12:$BF$5000,$W$7)&gt;=1,$W$7,IF(COUNTIFS('(6)定期点検調書'!$B$12:$B$5000,W$103,'(6)定期点検調書'!$AH$12:$AH$5000,$C105,'(6)定期点検調書'!$BF$12:$BF$5000,$V$7)&gt;=1,$V$7,IF(COUNTIFS('(6)定期点検調書'!$B$12:$B$5000,W$103,'(6)定期点検調書'!$AH$12:$AH$5000,$C105,'(6)定期点検調書'!$BF$12:$BF$5000,$U$7)&gt;=1,$U$7,IF(COUNTIFS('(6)定期点検調書'!$B$12:$B$5000,W$103,'(6)定期点検調書'!$AH$12:$AH$5000,$C105,'(6)定期点検調書'!$BF$12:$BF$5000,$T$7)&gt;=1,$T$7,IF(COUNTIFS('(6)定期点検調書'!$B$12:$B$5000,W$103,'(6)定期点検調書'!$AH$12:$AH$5000,$C105,'(6)定期点検調書'!$BF$12:$BF$5000,$S$7)&gt;=1,$S$7,""))))))</f>
        <v/>
      </c>
      <c r="X105" s="465" t="str">
        <f>IF(X$103="","",IF(COUNTIFS('(6)定期点検調書'!$B$12:$B$5000,X$103,'(6)定期点検調書'!$AH$12:$AH$5000,$C105,'(6)定期点検調書'!$BF$12:$BF$5000,$W$7)&gt;=1,$W$7,IF(COUNTIFS('(6)定期点検調書'!$B$12:$B$5000,X$103,'(6)定期点検調書'!$AH$12:$AH$5000,$C105,'(6)定期点検調書'!$BF$12:$BF$5000,$V$7)&gt;=1,$V$7,IF(COUNTIFS('(6)定期点検調書'!$B$12:$B$5000,X$103,'(6)定期点検調書'!$AH$12:$AH$5000,$C105,'(6)定期点検調書'!$BF$12:$BF$5000,$U$7)&gt;=1,$U$7,IF(COUNTIFS('(6)定期点検調書'!$B$12:$B$5000,X$103,'(6)定期点検調書'!$AH$12:$AH$5000,$C105,'(6)定期点検調書'!$BF$12:$BF$5000,$T$7)&gt;=1,$T$7,IF(COUNTIFS('(6)定期点検調書'!$B$12:$B$5000,X$103,'(6)定期点検調書'!$AH$12:$AH$5000,$C105,'(6)定期点検調書'!$BF$12:$BF$5000,$S$7)&gt;=1,$S$7,""))))))</f>
        <v/>
      </c>
      <c r="Y105" s="465" t="str">
        <f>IF(Y$103="","",IF(COUNTIFS('(6)定期点検調書'!$B$12:$B$5000,Y$103,'(6)定期点検調書'!$AH$12:$AH$5000,$C105,'(6)定期点検調書'!$BF$12:$BF$5000,$W$7)&gt;=1,$W$7,IF(COUNTIFS('(6)定期点検調書'!$B$12:$B$5000,Y$103,'(6)定期点検調書'!$AH$12:$AH$5000,$C105,'(6)定期点検調書'!$BF$12:$BF$5000,$V$7)&gt;=1,$V$7,IF(COUNTIFS('(6)定期点検調書'!$B$12:$B$5000,Y$103,'(6)定期点検調書'!$AH$12:$AH$5000,$C105,'(6)定期点検調書'!$BF$12:$BF$5000,$U$7)&gt;=1,$U$7,IF(COUNTIFS('(6)定期点検調書'!$B$12:$B$5000,Y$103,'(6)定期点検調書'!$AH$12:$AH$5000,$C105,'(6)定期点検調書'!$BF$12:$BF$5000,$T$7)&gt;=1,$T$7,IF(COUNTIFS('(6)定期点検調書'!$B$12:$B$5000,Y$103,'(6)定期点検調書'!$AH$12:$AH$5000,$C105,'(6)定期点検調書'!$BF$12:$BF$5000,$S$7)&gt;=1,$S$7,""))))))</f>
        <v/>
      </c>
      <c r="Z105" s="465" t="str">
        <f>IF(Z$103="","",IF(COUNTIFS('(6)定期点検調書'!$B$12:$B$5000,Z$103,'(6)定期点検調書'!$AH$12:$AH$5000,$C105,'(6)定期点検調書'!$BF$12:$BF$5000,$W$7)&gt;=1,$W$7,IF(COUNTIFS('(6)定期点検調書'!$B$12:$B$5000,Z$103,'(6)定期点検調書'!$AH$12:$AH$5000,$C105,'(6)定期点検調書'!$BF$12:$BF$5000,$V$7)&gt;=1,$V$7,IF(COUNTIFS('(6)定期点検調書'!$B$12:$B$5000,Z$103,'(6)定期点検調書'!$AH$12:$AH$5000,$C105,'(6)定期点検調書'!$BF$12:$BF$5000,$U$7)&gt;=1,$U$7,IF(COUNTIFS('(6)定期点検調書'!$B$12:$B$5000,Z$103,'(6)定期点検調書'!$AH$12:$AH$5000,$C105,'(6)定期点検調書'!$BF$12:$BF$5000,$T$7)&gt;=1,$T$7,IF(COUNTIFS('(6)定期点検調書'!$B$12:$B$5000,Z$103,'(6)定期点検調書'!$AH$12:$AH$5000,$C105,'(6)定期点検調書'!$BF$12:$BF$5000,$S$7)&gt;=1,$S$7,""))))))</f>
        <v/>
      </c>
      <c r="AA105" s="465" t="str">
        <f>IF(AA$103="","",IF(COUNTIFS('(6)定期点検調書'!$B$12:$B$5000,AA$103,'(6)定期点検調書'!$AH$12:$AH$5000,$C105,'(6)定期点検調書'!$BF$12:$BF$5000,$W$7)&gt;=1,$W$7,IF(COUNTIFS('(6)定期点検調書'!$B$12:$B$5000,AA$103,'(6)定期点検調書'!$AH$12:$AH$5000,$C105,'(6)定期点検調書'!$BF$12:$BF$5000,$V$7)&gt;=1,$V$7,IF(COUNTIFS('(6)定期点検調書'!$B$12:$B$5000,AA$103,'(6)定期点検調書'!$AH$12:$AH$5000,$C105,'(6)定期点検調書'!$BF$12:$BF$5000,$U$7)&gt;=1,$U$7,IF(COUNTIFS('(6)定期点検調書'!$B$12:$B$5000,AA$103,'(6)定期点検調書'!$AH$12:$AH$5000,$C105,'(6)定期点検調書'!$BF$12:$BF$5000,$T$7)&gt;=1,$T$7,IF(COUNTIFS('(6)定期点検調書'!$B$12:$B$5000,AA$103,'(6)定期点検調書'!$AH$12:$AH$5000,$C105,'(6)定期点検調書'!$BF$12:$BF$5000,$S$7)&gt;=1,$S$7,""))))))</f>
        <v/>
      </c>
      <c r="AB105" s="465" t="str">
        <f>IF(AB$103="","",IF(COUNTIFS('(6)定期点検調書'!$B$12:$B$5000,AB$103,'(6)定期点検調書'!$AH$12:$AH$5000,$C105,'(6)定期点検調書'!$BF$12:$BF$5000,$W$7)&gt;=1,$W$7,IF(COUNTIFS('(6)定期点検調書'!$B$12:$B$5000,AB$103,'(6)定期点検調書'!$AH$12:$AH$5000,$C105,'(6)定期点検調書'!$BF$12:$BF$5000,$V$7)&gt;=1,$V$7,IF(COUNTIFS('(6)定期点検調書'!$B$12:$B$5000,AB$103,'(6)定期点検調書'!$AH$12:$AH$5000,$C105,'(6)定期点検調書'!$BF$12:$BF$5000,$U$7)&gt;=1,$U$7,IF(COUNTIFS('(6)定期点検調書'!$B$12:$B$5000,AB$103,'(6)定期点検調書'!$AH$12:$AH$5000,$C105,'(6)定期点検調書'!$BF$12:$BF$5000,$T$7)&gt;=1,$T$7,IF(COUNTIFS('(6)定期点検調書'!$B$12:$B$5000,AB$103,'(6)定期点検調書'!$AH$12:$AH$5000,$C105,'(6)定期点検調書'!$BF$12:$BF$5000,$S$7)&gt;=1,$S$7,""))))))</f>
        <v/>
      </c>
      <c r="AC105" s="465" t="str">
        <f>IF(AC$103="","",IF(COUNTIFS('(6)定期点検調書'!$B$12:$B$5000,AC$103,'(6)定期点検調書'!$AH$12:$AH$5000,$C105,'(6)定期点検調書'!$BF$12:$BF$5000,$W$7)&gt;=1,$W$7,IF(COUNTIFS('(6)定期点検調書'!$B$12:$B$5000,AC$103,'(6)定期点検調書'!$AH$12:$AH$5000,$C105,'(6)定期点検調書'!$BF$12:$BF$5000,$V$7)&gt;=1,$V$7,IF(COUNTIFS('(6)定期点検調書'!$B$12:$B$5000,AC$103,'(6)定期点検調書'!$AH$12:$AH$5000,$C105,'(6)定期点検調書'!$BF$12:$BF$5000,$U$7)&gt;=1,$U$7,IF(COUNTIFS('(6)定期点検調書'!$B$12:$B$5000,AC$103,'(6)定期点検調書'!$AH$12:$AH$5000,$C105,'(6)定期点検調書'!$BF$12:$BF$5000,$T$7)&gt;=1,$T$7,IF(COUNTIFS('(6)定期点検調書'!$B$12:$B$5000,AC$103,'(6)定期点検調書'!$AH$12:$AH$5000,$C105,'(6)定期点検調書'!$BF$12:$BF$5000,$S$7)&gt;=1,$S$7,""))))))</f>
        <v/>
      </c>
      <c r="AD105" s="465" t="str">
        <f>IF(AD$103="","",IF(COUNTIFS('(6)定期点検調書'!$B$12:$B$5000,AD$103,'(6)定期点検調書'!$AH$12:$AH$5000,$C105,'(6)定期点検調書'!$BF$12:$BF$5000,$W$7)&gt;=1,$W$7,IF(COUNTIFS('(6)定期点検調書'!$B$12:$B$5000,AD$103,'(6)定期点検調書'!$AH$12:$AH$5000,$C105,'(6)定期点検調書'!$BF$12:$BF$5000,$V$7)&gt;=1,$V$7,IF(COUNTIFS('(6)定期点検調書'!$B$12:$B$5000,AD$103,'(6)定期点検調書'!$AH$12:$AH$5000,$C105,'(6)定期点検調書'!$BF$12:$BF$5000,$U$7)&gt;=1,$U$7,IF(COUNTIFS('(6)定期点検調書'!$B$12:$B$5000,AD$103,'(6)定期点検調書'!$AH$12:$AH$5000,$C105,'(6)定期点検調書'!$BF$12:$BF$5000,$T$7)&gt;=1,$T$7,IF(COUNTIFS('(6)定期点検調書'!$B$12:$B$5000,AD$103,'(6)定期点検調書'!$AH$12:$AH$5000,$C105,'(6)定期点検調書'!$BF$12:$BF$5000,$S$7)&gt;=1,$S$7,""))))))</f>
        <v/>
      </c>
      <c r="AE105" s="465" t="str">
        <f>IF(AE$103="","",IF(COUNTIFS('(6)定期点検調書'!$B$12:$B$5000,AE$103,'(6)定期点検調書'!$AH$12:$AH$5000,$C105,'(6)定期点検調書'!$BF$12:$BF$5000,$W$7)&gt;=1,$W$7,IF(COUNTIFS('(6)定期点検調書'!$B$12:$B$5000,AE$103,'(6)定期点検調書'!$AH$12:$AH$5000,$C105,'(6)定期点検調書'!$BF$12:$BF$5000,$V$7)&gt;=1,$V$7,IF(COUNTIFS('(6)定期点検調書'!$B$12:$B$5000,AE$103,'(6)定期点検調書'!$AH$12:$AH$5000,$C105,'(6)定期点検調書'!$BF$12:$BF$5000,$U$7)&gt;=1,$U$7,IF(COUNTIFS('(6)定期点検調書'!$B$12:$B$5000,AE$103,'(6)定期点検調書'!$AH$12:$AH$5000,$C105,'(6)定期点検調書'!$BF$12:$BF$5000,$T$7)&gt;=1,$T$7,IF(COUNTIFS('(6)定期点検調書'!$B$12:$B$5000,AE$103,'(6)定期点検調書'!$AH$12:$AH$5000,$C105,'(6)定期点検調書'!$BF$12:$BF$5000,$S$7)&gt;=1,$S$7,""))))))</f>
        <v/>
      </c>
      <c r="AF105" s="465" t="str">
        <f>IF(AF$103="","",IF(COUNTIFS('(6)定期点検調書'!$B$12:$B$5000,AF$103,'(6)定期点検調書'!$AH$12:$AH$5000,$C105,'(6)定期点検調書'!$BF$12:$BF$5000,$W$7)&gt;=1,$W$7,IF(COUNTIFS('(6)定期点検調書'!$B$12:$B$5000,AF$103,'(6)定期点検調書'!$AH$12:$AH$5000,$C105,'(6)定期点検調書'!$BF$12:$BF$5000,$V$7)&gt;=1,$V$7,IF(COUNTIFS('(6)定期点検調書'!$B$12:$B$5000,AF$103,'(6)定期点検調書'!$AH$12:$AH$5000,$C105,'(6)定期点検調書'!$BF$12:$BF$5000,$U$7)&gt;=1,$U$7,IF(COUNTIFS('(6)定期点検調書'!$B$12:$B$5000,AF$103,'(6)定期点検調書'!$AH$12:$AH$5000,$C105,'(6)定期点検調書'!$BF$12:$BF$5000,$T$7)&gt;=1,$T$7,IF(COUNTIFS('(6)定期点検調書'!$B$12:$B$5000,AF$103,'(6)定期点検調書'!$AH$12:$AH$5000,$C105,'(6)定期点検調書'!$BF$12:$BF$5000,$S$7)&gt;=1,$S$7,""))))))</f>
        <v/>
      </c>
      <c r="AG105" s="465" t="str">
        <f>IF(AG$103="","",IF(COUNTIFS('(6)定期点検調書'!$B$12:$B$5000,AG$103,'(6)定期点検調書'!$AH$12:$AH$5000,$C105,'(6)定期点検調書'!$BF$12:$BF$5000,$W$7)&gt;=1,$W$7,IF(COUNTIFS('(6)定期点検調書'!$B$12:$B$5000,AG$103,'(6)定期点検調書'!$AH$12:$AH$5000,$C105,'(6)定期点検調書'!$BF$12:$BF$5000,$V$7)&gt;=1,$V$7,IF(COUNTIFS('(6)定期点検調書'!$B$12:$B$5000,AG$103,'(6)定期点検調書'!$AH$12:$AH$5000,$C105,'(6)定期点検調書'!$BF$12:$BF$5000,$U$7)&gt;=1,$U$7,IF(COUNTIFS('(6)定期点検調書'!$B$12:$B$5000,AG$103,'(6)定期点検調書'!$AH$12:$AH$5000,$C105,'(6)定期点検調書'!$BF$12:$BF$5000,$T$7)&gt;=1,$T$7,IF(COUNTIFS('(6)定期点検調書'!$B$12:$B$5000,AG$103,'(6)定期点検調書'!$AH$12:$AH$5000,$C105,'(6)定期点検調書'!$BF$12:$BF$5000,$S$7)&gt;=1,$S$7,""))))))</f>
        <v/>
      </c>
      <c r="AH105" s="465" t="str">
        <f>IF(AH$103="","",IF(COUNTIFS('(6)定期点検調書'!$B$12:$B$5000,AH$103,'(6)定期点検調書'!$AH$12:$AH$5000,$C105,'(6)定期点検調書'!$BF$12:$BF$5000,$W$7)&gt;=1,$W$7,IF(COUNTIFS('(6)定期点検調書'!$B$12:$B$5000,AH$103,'(6)定期点検調書'!$AH$12:$AH$5000,$C105,'(6)定期点検調書'!$BF$12:$BF$5000,$V$7)&gt;=1,$V$7,IF(COUNTIFS('(6)定期点検調書'!$B$12:$B$5000,AH$103,'(6)定期点検調書'!$AH$12:$AH$5000,$C105,'(6)定期点検調書'!$BF$12:$BF$5000,$U$7)&gt;=1,$U$7,IF(COUNTIFS('(6)定期点検調書'!$B$12:$B$5000,AH$103,'(6)定期点検調書'!$AH$12:$AH$5000,$C105,'(6)定期点検調書'!$BF$12:$BF$5000,$T$7)&gt;=1,$T$7,IF(COUNTIFS('(6)定期点検調書'!$B$12:$B$5000,AH$103,'(6)定期点検調書'!$AH$12:$AH$5000,$C105,'(6)定期点検調書'!$BF$12:$BF$5000,$S$7)&gt;=1,$S$7,""))))))</f>
        <v/>
      </c>
      <c r="AI105" s="465" t="str">
        <f>IF(AI$103="","",IF(COUNTIFS('(6)定期点検調書'!$B$12:$B$5000,AI$103,'(6)定期点検調書'!$AH$12:$AH$5000,$C105,'(6)定期点検調書'!$BF$12:$BF$5000,$W$7)&gt;=1,$W$7,IF(COUNTIFS('(6)定期点検調書'!$B$12:$B$5000,AI$103,'(6)定期点検調書'!$AH$12:$AH$5000,$C105,'(6)定期点検調書'!$BF$12:$BF$5000,$V$7)&gt;=1,$V$7,IF(COUNTIFS('(6)定期点検調書'!$B$12:$B$5000,AI$103,'(6)定期点検調書'!$AH$12:$AH$5000,$C105,'(6)定期点検調書'!$BF$12:$BF$5000,$U$7)&gt;=1,$U$7,IF(COUNTIFS('(6)定期点検調書'!$B$12:$B$5000,AI$103,'(6)定期点検調書'!$AH$12:$AH$5000,$C105,'(6)定期点検調書'!$BF$12:$BF$5000,$T$7)&gt;=1,$T$7,IF(COUNTIFS('(6)定期点検調書'!$B$12:$B$5000,AI$103,'(6)定期点検調書'!$AH$12:$AH$5000,$C105,'(6)定期点検調書'!$BF$12:$BF$5000,$S$7)&gt;=1,$S$7,""))))))</f>
        <v/>
      </c>
      <c r="AJ105" s="465" t="str">
        <f>IF(AJ$103="","",IF(COUNTIFS('(6)定期点検調書'!$B$12:$B$5000,AJ$103,'(6)定期点検調書'!$AH$12:$AH$5000,$C105,'(6)定期点検調書'!$BF$12:$BF$5000,$W$7)&gt;=1,$W$7,IF(COUNTIFS('(6)定期点検調書'!$B$12:$B$5000,AJ$103,'(6)定期点検調書'!$AH$12:$AH$5000,$C105,'(6)定期点検調書'!$BF$12:$BF$5000,$V$7)&gt;=1,$V$7,IF(COUNTIFS('(6)定期点検調書'!$B$12:$B$5000,AJ$103,'(6)定期点検調書'!$AH$12:$AH$5000,$C105,'(6)定期点検調書'!$BF$12:$BF$5000,$U$7)&gt;=1,$U$7,IF(COUNTIFS('(6)定期点検調書'!$B$12:$B$5000,AJ$103,'(6)定期点検調書'!$AH$12:$AH$5000,$C105,'(6)定期点検調書'!$BF$12:$BF$5000,$T$7)&gt;=1,$T$7,IF(COUNTIFS('(6)定期点検調書'!$B$12:$B$5000,AJ$103,'(6)定期点検調書'!$AH$12:$AH$5000,$C105,'(6)定期点検調書'!$BF$12:$BF$5000,$S$7)&gt;=1,$S$7,""))))))</f>
        <v/>
      </c>
      <c r="AK105" s="465" t="str">
        <f>IF(AK$103="","",IF(COUNTIFS('(6)定期点検調書'!$B$12:$B$5000,AK$103,'(6)定期点検調書'!$AH$12:$AH$5000,$C105,'(6)定期点検調書'!$BF$12:$BF$5000,$W$7)&gt;=1,$W$7,IF(COUNTIFS('(6)定期点検調書'!$B$12:$B$5000,AK$103,'(6)定期点検調書'!$AH$12:$AH$5000,$C105,'(6)定期点検調書'!$BF$12:$BF$5000,$V$7)&gt;=1,$V$7,IF(COUNTIFS('(6)定期点検調書'!$B$12:$B$5000,AK$103,'(6)定期点検調書'!$AH$12:$AH$5000,$C105,'(6)定期点検調書'!$BF$12:$BF$5000,$U$7)&gt;=1,$U$7,IF(COUNTIFS('(6)定期点検調書'!$B$12:$B$5000,AK$103,'(6)定期点検調書'!$AH$12:$AH$5000,$C105,'(6)定期点検調書'!$BF$12:$BF$5000,$T$7)&gt;=1,$T$7,IF(COUNTIFS('(6)定期点検調書'!$B$12:$B$5000,AK$103,'(6)定期点検調書'!$AH$12:$AH$5000,$C105,'(6)定期点検調書'!$BF$12:$BF$5000,$S$7)&gt;=1,$S$7,""))))))</f>
        <v/>
      </c>
      <c r="AL105" s="465" t="str">
        <f>IF(AL$103="","",IF(COUNTIFS('(6)定期点検調書'!$B$12:$B$5000,AL$103,'(6)定期点検調書'!$AH$12:$AH$5000,$C105,'(6)定期点検調書'!$BF$12:$BF$5000,$W$7)&gt;=1,$W$7,IF(COUNTIFS('(6)定期点検調書'!$B$12:$B$5000,AL$103,'(6)定期点検調書'!$AH$12:$AH$5000,$C105,'(6)定期点検調書'!$BF$12:$BF$5000,$V$7)&gt;=1,$V$7,IF(COUNTIFS('(6)定期点検調書'!$B$12:$B$5000,AL$103,'(6)定期点検調書'!$AH$12:$AH$5000,$C105,'(6)定期点検調書'!$BF$12:$BF$5000,$U$7)&gt;=1,$U$7,IF(COUNTIFS('(6)定期点検調書'!$B$12:$B$5000,AL$103,'(6)定期点検調書'!$AH$12:$AH$5000,$C105,'(6)定期点検調書'!$BF$12:$BF$5000,$T$7)&gt;=1,$T$7,IF(COUNTIFS('(6)定期点検調書'!$B$12:$B$5000,AL$103,'(6)定期点検調書'!$AH$12:$AH$5000,$C105,'(6)定期点検調書'!$BF$12:$BF$5000,$S$7)&gt;=1,$S$7,""))))))</f>
        <v/>
      </c>
      <c r="AM105" s="465" t="str">
        <f>IF(AM$103="","",IF(COUNTIFS('(6)定期点検調書'!$B$12:$B$5000,AM$103,'(6)定期点検調書'!$AH$12:$AH$5000,$C105,'(6)定期点検調書'!$BF$12:$BF$5000,$W$7)&gt;=1,$W$7,IF(COUNTIFS('(6)定期点検調書'!$B$12:$B$5000,AM$103,'(6)定期点検調書'!$AH$12:$AH$5000,$C105,'(6)定期点検調書'!$BF$12:$BF$5000,$V$7)&gt;=1,$V$7,IF(COUNTIFS('(6)定期点検調書'!$B$12:$B$5000,AM$103,'(6)定期点検調書'!$AH$12:$AH$5000,$C105,'(6)定期点検調書'!$BF$12:$BF$5000,$U$7)&gt;=1,$U$7,IF(COUNTIFS('(6)定期点検調書'!$B$12:$B$5000,AM$103,'(6)定期点検調書'!$AH$12:$AH$5000,$C105,'(6)定期点検調書'!$BF$12:$BF$5000,$T$7)&gt;=1,$T$7,IF(COUNTIFS('(6)定期点検調書'!$B$12:$B$5000,AM$103,'(6)定期点検調書'!$AH$12:$AH$5000,$C105,'(6)定期点検調書'!$BF$12:$BF$5000,$S$7)&gt;=1,$S$7,""))))))</f>
        <v/>
      </c>
      <c r="AN105" s="465" t="str">
        <f>IF(AN$103="","",IF(COUNTIFS('(6)定期点検調書'!$B$12:$B$5000,AN$103,'(6)定期点検調書'!$AH$12:$AH$5000,$C105,'(6)定期点検調書'!$BF$12:$BF$5000,$W$7)&gt;=1,$W$7,IF(COUNTIFS('(6)定期点検調書'!$B$12:$B$5000,AN$103,'(6)定期点検調書'!$AH$12:$AH$5000,$C105,'(6)定期点検調書'!$BF$12:$BF$5000,$V$7)&gt;=1,$V$7,IF(COUNTIFS('(6)定期点検調書'!$B$12:$B$5000,AN$103,'(6)定期点検調書'!$AH$12:$AH$5000,$C105,'(6)定期点検調書'!$BF$12:$BF$5000,$U$7)&gt;=1,$U$7,IF(COUNTIFS('(6)定期点検調書'!$B$12:$B$5000,AN$103,'(6)定期点検調書'!$AH$12:$AH$5000,$C105,'(6)定期点検調書'!$BF$12:$BF$5000,$T$7)&gt;=1,$T$7,IF(COUNTIFS('(6)定期点検調書'!$B$12:$B$5000,AN$103,'(6)定期点検調書'!$AH$12:$AH$5000,$C105,'(6)定期点検調書'!$BF$12:$BF$5000,$S$7)&gt;=1,$S$7,""))))))</f>
        <v/>
      </c>
      <c r="AO105" s="465" t="str">
        <f>IF(AO$103="","",IF(COUNTIFS('(6)定期点検調書'!$B$12:$B$5000,AO$103,'(6)定期点検調書'!$AH$12:$AH$5000,$C105,'(6)定期点検調書'!$BF$12:$BF$5000,$W$7)&gt;=1,$W$7,IF(COUNTIFS('(6)定期点検調書'!$B$12:$B$5000,AO$103,'(6)定期点検調書'!$AH$12:$AH$5000,$C105,'(6)定期点検調書'!$BF$12:$BF$5000,$V$7)&gt;=1,$V$7,IF(COUNTIFS('(6)定期点検調書'!$B$12:$B$5000,AO$103,'(6)定期点検調書'!$AH$12:$AH$5000,$C105,'(6)定期点検調書'!$BF$12:$BF$5000,$U$7)&gt;=1,$U$7,IF(COUNTIFS('(6)定期点検調書'!$B$12:$B$5000,AO$103,'(6)定期点検調書'!$AH$12:$AH$5000,$C105,'(6)定期点検調書'!$BF$12:$BF$5000,$T$7)&gt;=1,$T$7,IF(COUNTIFS('(6)定期点検調書'!$B$12:$B$5000,AO$103,'(6)定期点検調書'!$AH$12:$AH$5000,$C105,'(6)定期点検調書'!$BF$12:$BF$5000,$S$7)&gt;=1,$S$7,""))))))</f>
        <v/>
      </c>
      <c r="AP105" s="465" t="str">
        <f>IF(AP$103="","",IF(COUNTIFS('(6)定期点検調書'!$B$12:$B$5000,AP$103,'(6)定期点検調書'!$AH$12:$AH$5000,$C105,'(6)定期点検調書'!$BF$12:$BF$5000,$W$7)&gt;=1,$W$7,IF(COUNTIFS('(6)定期点検調書'!$B$12:$B$5000,AP$103,'(6)定期点検調書'!$AH$12:$AH$5000,$C105,'(6)定期点検調書'!$BF$12:$BF$5000,$V$7)&gt;=1,$V$7,IF(COUNTIFS('(6)定期点検調書'!$B$12:$B$5000,AP$103,'(6)定期点検調書'!$AH$12:$AH$5000,$C105,'(6)定期点検調書'!$BF$12:$BF$5000,$U$7)&gt;=1,$U$7,IF(COUNTIFS('(6)定期点検調書'!$B$12:$B$5000,AP$103,'(6)定期点検調書'!$AH$12:$AH$5000,$C105,'(6)定期点検調書'!$BF$12:$BF$5000,$T$7)&gt;=1,$T$7,IF(COUNTIFS('(6)定期点検調書'!$B$12:$B$5000,AP$103,'(6)定期点検調書'!$AH$12:$AH$5000,$C105,'(6)定期点検調書'!$BF$12:$BF$5000,$S$7)&gt;=1,$S$7,""))))))</f>
        <v/>
      </c>
      <c r="AQ105" s="465" t="str">
        <f>IF(AQ$103="","",IF(COUNTIFS('(6)定期点検調書'!$B$12:$B$5000,AQ$103,'(6)定期点検調書'!$AH$12:$AH$5000,$C105,'(6)定期点検調書'!$BF$12:$BF$5000,$W$7)&gt;=1,$W$7,IF(COUNTIFS('(6)定期点検調書'!$B$12:$B$5000,AQ$103,'(6)定期点検調書'!$AH$12:$AH$5000,$C105,'(6)定期点検調書'!$BF$12:$BF$5000,$V$7)&gt;=1,$V$7,IF(COUNTIFS('(6)定期点検調書'!$B$12:$B$5000,AQ$103,'(6)定期点検調書'!$AH$12:$AH$5000,$C105,'(6)定期点検調書'!$BF$12:$BF$5000,$U$7)&gt;=1,$U$7,IF(COUNTIFS('(6)定期点検調書'!$B$12:$B$5000,AQ$103,'(6)定期点検調書'!$AH$12:$AH$5000,$C105,'(6)定期点検調書'!$BF$12:$BF$5000,$T$7)&gt;=1,$T$7,IF(COUNTIFS('(6)定期点検調書'!$B$12:$B$5000,AQ$103,'(6)定期点検調書'!$AH$12:$AH$5000,$C105,'(6)定期点検調書'!$BF$12:$BF$5000,$S$7)&gt;=1,$S$7,""))))))</f>
        <v/>
      </c>
      <c r="AR105" s="465" t="str">
        <f>IF(AR$103="","",IF(COUNTIFS('(6)定期点検調書'!$B$12:$B$5000,AR$103,'(6)定期点検調書'!$AH$12:$AH$5000,$C105,'(6)定期点検調書'!$BF$12:$BF$5000,$W$7)&gt;=1,$W$7,IF(COUNTIFS('(6)定期点検調書'!$B$12:$B$5000,AR$103,'(6)定期点検調書'!$AH$12:$AH$5000,$C105,'(6)定期点検調書'!$BF$12:$BF$5000,$V$7)&gt;=1,$V$7,IF(COUNTIFS('(6)定期点検調書'!$B$12:$B$5000,AR$103,'(6)定期点検調書'!$AH$12:$AH$5000,$C105,'(6)定期点検調書'!$BF$12:$BF$5000,$U$7)&gt;=1,$U$7,IF(COUNTIFS('(6)定期点検調書'!$B$12:$B$5000,AR$103,'(6)定期点検調書'!$AH$12:$AH$5000,$C105,'(6)定期点検調書'!$BF$12:$BF$5000,$T$7)&gt;=1,$T$7,IF(COUNTIFS('(6)定期点検調書'!$B$12:$B$5000,AR$103,'(6)定期点検調書'!$AH$12:$AH$5000,$C105,'(6)定期点検調書'!$BF$12:$BF$5000,$S$7)&gt;=1,$S$7,""))))))</f>
        <v/>
      </c>
      <c r="AS105" s="465" t="str">
        <f>IF(AS$103="","",IF(COUNTIFS('(6)定期点検調書'!$B$12:$B$5000,AS$103,'(6)定期点検調書'!$AH$12:$AH$5000,$C105,'(6)定期点検調書'!$BF$12:$BF$5000,$W$7)&gt;=1,$W$7,IF(COUNTIFS('(6)定期点検調書'!$B$12:$B$5000,AS$103,'(6)定期点検調書'!$AH$12:$AH$5000,$C105,'(6)定期点検調書'!$BF$12:$BF$5000,$V$7)&gt;=1,$V$7,IF(COUNTIFS('(6)定期点検調書'!$B$12:$B$5000,AS$103,'(6)定期点検調書'!$AH$12:$AH$5000,$C105,'(6)定期点検調書'!$BF$12:$BF$5000,$U$7)&gt;=1,$U$7,IF(COUNTIFS('(6)定期点検調書'!$B$12:$B$5000,AS$103,'(6)定期点検調書'!$AH$12:$AH$5000,$C105,'(6)定期点検調書'!$BF$12:$BF$5000,$T$7)&gt;=1,$T$7,IF(COUNTIFS('(6)定期点検調書'!$B$12:$B$5000,AS$103,'(6)定期点検調書'!$AH$12:$AH$5000,$C105,'(6)定期点検調書'!$BF$12:$BF$5000,$S$7)&gt;=1,$S$7,""))))))</f>
        <v/>
      </c>
      <c r="AT105" s="465" t="str">
        <f>IF(AT$103="","",IF(COUNTIFS('(6)定期点検調書'!$B$12:$B$5000,AT$103,'(6)定期点検調書'!$AH$12:$AH$5000,$C105,'(6)定期点検調書'!$BF$12:$BF$5000,$W$7)&gt;=1,$W$7,IF(COUNTIFS('(6)定期点検調書'!$B$12:$B$5000,AT$103,'(6)定期点検調書'!$AH$12:$AH$5000,$C105,'(6)定期点検調書'!$BF$12:$BF$5000,$V$7)&gt;=1,$V$7,IF(COUNTIFS('(6)定期点検調書'!$B$12:$B$5000,AT$103,'(6)定期点検調書'!$AH$12:$AH$5000,$C105,'(6)定期点検調書'!$BF$12:$BF$5000,$U$7)&gt;=1,$U$7,IF(COUNTIFS('(6)定期点検調書'!$B$12:$B$5000,AT$103,'(6)定期点検調書'!$AH$12:$AH$5000,$C105,'(6)定期点検調書'!$BF$12:$BF$5000,$T$7)&gt;=1,$T$7,IF(COUNTIFS('(6)定期点検調書'!$B$12:$B$5000,AT$103,'(6)定期点検調書'!$AH$12:$AH$5000,$C105,'(6)定期点検調書'!$BF$12:$BF$5000,$S$7)&gt;=1,$S$7,""))))))</f>
        <v/>
      </c>
      <c r="AU105" s="465" t="str">
        <f>IF(AU$103="","",IF(COUNTIFS('(6)定期点検調書'!$B$12:$B$5000,AU$103,'(6)定期点検調書'!$AH$12:$AH$5000,$C105,'(6)定期点検調書'!$BF$12:$BF$5000,$W$7)&gt;=1,$W$7,IF(COUNTIFS('(6)定期点検調書'!$B$12:$B$5000,AU$103,'(6)定期点検調書'!$AH$12:$AH$5000,$C105,'(6)定期点検調書'!$BF$12:$BF$5000,$V$7)&gt;=1,$V$7,IF(COUNTIFS('(6)定期点検調書'!$B$12:$B$5000,AU$103,'(6)定期点検調書'!$AH$12:$AH$5000,$C105,'(6)定期点検調書'!$BF$12:$BF$5000,$U$7)&gt;=1,$U$7,IF(COUNTIFS('(6)定期点検調書'!$B$12:$B$5000,AU$103,'(6)定期点検調書'!$AH$12:$AH$5000,$C105,'(6)定期点検調書'!$BF$12:$BF$5000,$T$7)&gt;=1,$T$7,IF(COUNTIFS('(6)定期点検調書'!$B$12:$B$5000,AU$103,'(6)定期点検調書'!$AH$12:$AH$5000,$C105,'(6)定期点検調書'!$BF$12:$BF$5000,$S$7)&gt;=1,$S$7,""))))))</f>
        <v/>
      </c>
      <c r="AV105" s="465" t="str">
        <f>IF(AV$103="","",IF(COUNTIFS('(6)定期点検調書'!$B$12:$B$5000,AV$103,'(6)定期点検調書'!$AH$12:$AH$5000,$C105,'(6)定期点検調書'!$BF$12:$BF$5000,$W$7)&gt;=1,$W$7,IF(COUNTIFS('(6)定期点検調書'!$B$12:$B$5000,AV$103,'(6)定期点検調書'!$AH$12:$AH$5000,$C105,'(6)定期点検調書'!$BF$12:$BF$5000,$V$7)&gt;=1,$V$7,IF(COUNTIFS('(6)定期点検調書'!$B$12:$B$5000,AV$103,'(6)定期点検調書'!$AH$12:$AH$5000,$C105,'(6)定期点検調書'!$BF$12:$BF$5000,$U$7)&gt;=1,$U$7,IF(COUNTIFS('(6)定期点検調書'!$B$12:$B$5000,AV$103,'(6)定期点検調書'!$AH$12:$AH$5000,$C105,'(6)定期点検調書'!$BF$12:$BF$5000,$T$7)&gt;=1,$T$7,IF(COUNTIFS('(6)定期点検調書'!$B$12:$B$5000,AV$103,'(6)定期点検調書'!$AH$12:$AH$5000,$C105,'(6)定期点検調書'!$BF$12:$BF$5000,$S$7)&gt;=1,$S$7,""))))))</f>
        <v/>
      </c>
      <c r="AW105" s="465" t="str">
        <f>IF(AW$103="","",IF(COUNTIFS('(6)定期点検調書'!$B$12:$B$5000,AW$103,'(6)定期点検調書'!$AH$12:$AH$5000,$C105,'(6)定期点検調書'!$BF$12:$BF$5000,$W$7)&gt;=1,$W$7,IF(COUNTIFS('(6)定期点検調書'!$B$12:$B$5000,AW$103,'(6)定期点検調書'!$AH$12:$AH$5000,$C105,'(6)定期点検調書'!$BF$12:$BF$5000,$V$7)&gt;=1,$V$7,IF(COUNTIFS('(6)定期点検調書'!$B$12:$B$5000,AW$103,'(6)定期点検調書'!$AH$12:$AH$5000,$C105,'(6)定期点検調書'!$BF$12:$BF$5000,$U$7)&gt;=1,$U$7,IF(COUNTIFS('(6)定期点検調書'!$B$12:$B$5000,AW$103,'(6)定期点検調書'!$AH$12:$AH$5000,$C105,'(6)定期点検調書'!$BF$12:$BF$5000,$T$7)&gt;=1,$T$7,IF(COUNTIFS('(6)定期点検調書'!$B$12:$B$5000,AW$103,'(6)定期点検調書'!$AH$12:$AH$5000,$C105,'(6)定期点検調書'!$BF$12:$BF$5000,$S$7)&gt;=1,$S$7,""))))))</f>
        <v/>
      </c>
      <c r="AX105" s="465" t="str">
        <f>IF(AX$103="","",IF(COUNTIFS('(6)定期点検調書'!$B$12:$B$5000,AX$103,'(6)定期点検調書'!$AH$12:$AH$5000,$C105,'(6)定期点検調書'!$BF$12:$BF$5000,$W$7)&gt;=1,$W$7,IF(COUNTIFS('(6)定期点検調書'!$B$12:$B$5000,AX$103,'(6)定期点検調書'!$AH$12:$AH$5000,$C105,'(6)定期点検調書'!$BF$12:$BF$5000,$V$7)&gt;=1,$V$7,IF(COUNTIFS('(6)定期点検調書'!$B$12:$B$5000,AX$103,'(6)定期点検調書'!$AH$12:$AH$5000,$C105,'(6)定期点検調書'!$BF$12:$BF$5000,$U$7)&gt;=1,$U$7,IF(COUNTIFS('(6)定期点検調書'!$B$12:$B$5000,AX$103,'(6)定期点検調書'!$AH$12:$AH$5000,$C105,'(6)定期点検調書'!$BF$12:$BF$5000,$T$7)&gt;=1,$T$7,IF(COUNTIFS('(6)定期点検調書'!$B$12:$B$5000,AX$103,'(6)定期点検調書'!$AH$12:$AH$5000,$C105,'(6)定期点検調書'!$BF$12:$BF$5000,$S$7)&gt;=1,$S$7,""))))))</f>
        <v/>
      </c>
      <c r="AY105" s="465" t="str">
        <f>IF(AY$103="","",IF(COUNTIFS('(6)定期点検調書'!$B$12:$B$5000,AY$103,'(6)定期点検調書'!$AH$12:$AH$5000,$C105,'(6)定期点検調書'!$BF$12:$BF$5000,$W$7)&gt;=1,$W$7,IF(COUNTIFS('(6)定期点検調書'!$B$12:$B$5000,AY$103,'(6)定期点検調書'!$AH$12:$AH$5000,$C105,'(6)定期点検調書'!$BF$12:$BF$5000,$V$7)&gt;=1,$V$7,IF(COUNTIFS('(6)定期点検調書'!$B$12:$B$5000,AY$103,'(6)定期点検調書'!$AH$12:$AH$5000,$C105,'(6)定期点検調書'!$BF$12:$BF$5000,$U$7)&gt;=1,$U$7,IF(COUNTIFS('(6)定期点検調書'!$B$12:$B$5000,AY$103,'(6)定期点検調書'!$AH$12:$AH$5000,$C105,'(6)定期点検調書'!$BF$12:$BF$5000,$T$7)&gt;=1,$T$7,IF(COUNTIFS('(6)定期点検調書'!$B$12:$B$5000,AY$103,'(6)定期点検調書'!$AH$12:$AH$5000,$C105,'(6)定期点検調書'!$BF$12:$BF$5000,$S$7)&gt;=1,$S$7,""))))))</f>
        <v/>
      </c>
      <c r="AZ105" s="465" t="str">
        <f>IF(AZ$103="","",IF(COUNTIFS('(6)定期点検調書'!$B$12:$B$5000,AZ$103,'(6)定期点検調書'!$AH$12:$AH$5000,$C105,'(6)定期点検調書'!$BF$12:$BF$5000,$W$7)&gt;=1,$W$7,IF(COUNTIFS('(6)定期点検調書'!$B$12:$B$5000,AZ$103,'(6)定期点検調書'!$AH$12:$AH$5000,$C105,'(6)定期点検調書'!$BF$12:$BF$5000,$V$7)&gt;=1,$V$7,IF(COUNTIFS('(6)定期点検調書'!$B$12:$B$5000,AZ$103,'(6)定期点検調書'!$AH$12:$AH$5000,$C105,'(6)定期点検調書'!$BF$12:$BF$5000,$U$7)&gt;=1,$U$7,IF(COUNTIFS('(6)定期点検調書'!$B$12:$B$5000,AZ$103,'(6)定期点検調書'!$AH$12:$AH$5000,$C105,'(6)定期点検調書'!$BF$12:$BF$5000,$T$7)&gt;=1,$T$7,IF(COUNTIFS('(6)定期点検調書'!$B$12:$B$5000,AZ$103,'(6)定期点検調書'!$AH$12:$AH$5000,$C105,'(6)定期点検調書'!$BF$12:$BF$5000,$S$7)&gt;=1,$S$7,""))))))</f>
        <v/>
      </c>
      <c r="BA105" s="466" t="str">
        <f>IF(BA$103="","",IF(COUNTIFS('(6)定期点検調書'!$B$12:$B$5000,BA$103,'(6)定期点検調書'!$AH$12:$AH$5000,$C105,'(6)定期点検調書'!$BF$12:$BF$5000,$W$7)&gt;=1,$W$7,IF(COUNTIFS('(6)定期点検調書'!$B$12:$B$5000,BA$103,'(6)定期点検調書'!$AH$12:$AH$5000,$C105,'(6)定期点検調書'!$BF$12:$BF$5000,$V$7)&gt;=1,$V$7,IF(COUNTIFS('(6)定期点検調書'!$B$12:$B$5000,BA$103,'(6)定期点検調書'!$AH$12:$AH$5000,$C105,'(6)定期点検調書'!$BF$12:$BF$5000,$U$7)&gt;=1,$U$7,IF(COUNTIFS('(6)定期点検調書'!$B$12:$B$5000,BA$103,'(6)定期点検調書'!$AH$12:$AH$5000,$C105,'(6)定期点検調書'!$BF$12:$BF$5000,$T$7)&gt;=1,$T$7,IF(COUNTIFS('(6)定期点検調書'!$B$12:$B$5000,BA$103,'(6)定期点検調書'!$AH$12:$AH$5000,$C105,'(6)定期点検調書'!$BF$12:$BF$5000,$S$7)&gt;=1,$S$7,""))))))</f>
        <v/>
      </c>
      <c r="BB105" s="1"/>
      <c r="BC105" s="1"/>
    </row>
    <row r="106" spans="2:55" ht="18.75" customHeight="1" x14ac:dyDescent="0.2">
      <c r="B106" s="1854"/>
      <c r="C106" s="1841" t="str">
        <f>ﾃﾞｰﾀ一覧!$U$20</f>
        <v>表面劣化</v>
      </c>
      <c r="D106" s="1842"/>
      <c r="E106" s="1842"/>
      <c r="F106" s="1842"/>
      <c r="G106" s="1843"/>
      <c r="H106" s="467" t="str">
        <f>IF(H$103="","",IF(COUNTIFS('(6)定期点検調書'!$B$12:$B$5000,H$103,'(6)定期点検調書'!$AH$12:$AH$5000,$C106,'(6)定期点検調書'!$BF$12:$BF$5000,$W$7)&gt;=1,$W$7,IF(COUNTIFS('(6)定期点検調書'!$B$12:$B$5000,H$103,'(6)定期点検調書'!$AH$12:$AH$5000,$C106,'(6)定期点検調書'!$BF$12:$BF$5000,$V$7)&gt;=1,$V$7,IF(COUNTIFS('(6)定期点検調書'!$B$12:$B$5000,H$103,'(6)定期点検調書'!$AH$12:$AH$5000,$C106,'(6)定期点検調書'!$BF$12:$BF$5000,$U$7)&gt;=1,$U$7,IF(COUNTIFS('(6)定期点検調書'!$B$12:$B$5000,H$103,'(6)定期点検調書'!$AH$12:$AH$5000,$C106,'(6)定期点検調書'!$BF$12:$BF$5000,$T$7)&gt;=1,$T$7,IF(COUNTIFS('(6)定期点検調書'!$B$12:$B$5000,H$103,'(6)定期点検調書'!$AH$12:$AH$5000,$C106,'(6)定期点検調書'!$BF$12:$BF$5000,$S$7)&gt;=1,$S$7,""))))))</f>
        <v/>
      </c>
      <c r="I106" s="465" t="str">
        <f>IF(I$103="","",IF(COUNTIFS('(6)定期点検調書'!$B$12:$B$5000,I$103,'(6)定期点検調書'!$AH$12:$AH$5000,$C106,'(6)定期点検調書'!$BF$12:$BF$5000,$W$7)&gt;=1,$W$7,IF(COUNTIFS('(6)定期点検調書'!$B$12:$B$5000,I$103,'(6)定期点検調書'!$AH$12:$AH$5000,$C106,'(6)定期点検調書'!$BF$12:$BF$5000,$V$7)&gt;=1,$V$7,IF(COUNTIFS('(6)定期点検調書'!$B$12:$B$5000,I$103,'(6)定期点検調書'!$AH$12:$AH$5000,$C106,'(6)定期点検調書'!$BF$12:$BF$5000,$U$7)&gt;=1,$U$7,IF(COUNTIFS('(6)定期点検調書'!$B$12:$B$5000,I$103,'(6)定期点検調書'!$AH$12:$AH$5000,$C106,'(6)定期点検調書'!$BF$12:$BF$5000,$T$7)&gt;=1,$T$7,IF(COUNTIFS('(6)定期点検調書'!$B$12:$B$5000,I$103,'(6)定期点検調書'!$AH$12:$AH$5000,$C106,'(6)定期点検調書'!$BF$12:$BF$5000,$S$7)&gt;=1,$S$7,""))))))</f>
        <v/>
      </c>
      <c r="J106" s="465" t="str">
        <f>IF(J$103="","",IF(COUNTIFS('(6)定期点検調書'!$B$12:$B$5000,J$103,'(6)定期点検調書'!$AH$12:$AH$5000,$C106,'(6)定期点検調書'!$BF$12:$BF$5000,$W$7)&gt;=1,$W$7,IF(COUNTIFS('(6)定期点検調書'!$B$12:$B$5000,J$103,'(6)定期点検調書'!$AH$12:$AH$5000,$C106,'(6)定期点検調書'!$BF$12:$BF$5000,$V$7)&gt;=1,$V$7,IF(COUNTIFS('(6)定期点検調書'!$B$12:$B$5000,J$103,'(6)定期点検調書'!$AH$12:$AH$5000,$C106,'(6)定期点検調書'!$BF$12:$BF$5000,$U$7)&gt;=1,$U$7,IF(COUNTIFS('(6)定期点検調書'!$B$12:$B$5000,J$103,'(6)定期点検調書'!$AH$12:$AH$5000,$C106,'(6)定期点検調書'!$BF$12:$BF$5000,$T$7)&gt;=1,$T$7,IF(COUNTIFS('(6)定期点検調書'!$B$12:$B$5000,J$103,'(6)定期点検調書'!$AH$12:$AH$5000,$C106,'(6)定期点検調書'!$BF$12:$BF$5000,$S$7)&gt;=1,$S$7,""))))))</f>
        <v/>
      </c>
      <c r="K106" s="465" t="str">
        <f>IF(K$103="","",IF(COUNTIFS('(6)定期点検調書'!$B$12:$B$5000,K$103,'(6)定期点検調書'!$AH$12:$AH$5000,$C106,'(6)定期点検調書'!$BF$12:$BF$5000,$W$7)&gt;=1,$W$7,IF(COUNTIFS('(6)定期点検調書'!$B$12:$B$5000,K$103,'(6)定期点検調書'!$AH$12:$AH$5000,$C106,'(6)定期点検調書'!$BF$12:$BF$5000,$V$7)&gt;=1,$V$7,IF(COUNTIFS('(6)定期点検調書'!$B$12:$B$5000,K$103,'(6)定期点検調書'!$AH$12:$AH$5000,$C106,'(6)定期点検調書'!$BF$12:$BF$5000,$U$7)&gt;=1,$U$7,IF(COUNTIFS('(6)定期点検調書'!$B$12:$B$5000,K$103,'(6)定期点検調書'!$AH$12:$AH$5000,$C106,'(6)定期点検調書'!$BF$12:$BF$5000,$T$7)&gt;=1,$T$7,IF(COUNTIFS('(6)定期点検調書'!$B$12:$B$5000,K$103,'(6)定期点検調書'!$AH$12:$AH$5000,$C106,'(6)定期点検調書'!$BF$12:$BF$5000,$S$7)&gt;=1,$S$7,""))))))</f>
        <v/>
      </c>
      <c r="L106" s="465" t="str">
        <f>IF(L$103="","",IF(COUNTIFS('(6)定期点検調書'!$B$12:$B$5000,L$103,'(6)定期点検調書'!$AH$12:$AH$5000,$C106,'(6)定期点検調書'!$BF$12:$BF$5000,$W$7)&gt;=1,$W$7,IF(COUNTIFS('(6)定期点検調書'!$B$12:$B$5000,L$103,'(6)定期点検調書'!$AH$12:$AH$5000,$C106,'(6)定期点検調書'!$BF$12:$BF$5000,$V$7)&gt;=1,$V$7,IF(COUNTIFS('(6)定期点検調書'!$B$12:$B$5000,L$103,'(6)定期点検調書'!$AH$12:$AH$5000,$C106,'(6)定期点検調書'!$BF$12:$BF$5000,$U$7)&gt;=1,$U$7,IF(COUNTIFS('(6)定期点検調書'!$B$12:$B$5000,L$103,'(6)定期点検調書'!$AH$12:$AH$5000,$C106,'(6)定期点検調書'!$BF$12:$BF$5000,$T$7)&gt;=1,$T$7,IF(COUNTIFS('(6)定期点検調書'!$B$12:$B$5000,L$103,'(6)定期点検調書'!$AH$12:$AH$5000,$C106,'(6)定期点検調書'!$BF$12:$BF$5000,$S$7)&gt;=1,$S$7,""))))))</f>
        <v/>
      </c>
      <c r="M106" s="465" t="str">
        <f>IF(M$103="","",IF(COUNTIFS('(6)定期点検調書'!$B$12:$B$5000,M$103,'(6)定期点検調書'!$AH$12:$AH$5000,$C106,'(6)定期点検調書'!$BF$12:$BF$5000,$W$7)&gt;=1,$W$7,IF(COUNTIFS('(6)定期点検調書'!$B$12:$B$5000,M$103,'(6)定期点検調書'!$AH$12:$AH$5000,$C106,'(6)定期点検調書'!$BF$12:$BF$5000,$V$7)&gt;=1,$V$7,IF(COUNTIFS('(6)定期点検調書'!$B$12:$B$5000,M$103,'(6)定期点検調書'!$AH$12:$AH$5000,$C106,'(6)定期点検調書'!$BF$12:$BF$5000,$U$7)&gt;=1,$U$7,IF(COUNTIFS('(6)定期点検調書'!$B$12:$B$5000,M$103,'(6)定期点検調書'!$AH$12:$AH$5000,$C106,'(6)定期点検調書'!$BF$12:$BF$5000,$T$7)&gt;=1,$T$7,IF(COUNTIFS('(6)定期点検調書'!$B$12:$B$5000,M$103,'(6)定期点検調書'!$AH$12:$AH$5000,$C106,'(6)定期点検調書'!$BF$12:$BF$5000,$S$7)&gt;=1,$S$7,""))))))</f>
        <v/>
      </c>
      <c r="N106" s="465" t="str">
        <f>IF(N$103="","",IF(COUNTIFS('(6)定期点検調書'!$B$12:$B$5000,N$103,'(6)定期点検調書'!$AH$12:$AH$5000,$C106,'(6)定期点検調書'!$BF$12:$BF$5000,$W$7)&gt;=1,$W$7,IF(COUNTIFS('(6)定期点検調書'!$B$12:$B$5000,N$103,'(6)定期点検調書'!$AH$12:$AH$5000,$C106,'(6)定期点検調書'!$BF$12:$BF$5000,$V$7)&gt;=1,$V$7,IF(COUNTIFS('(6)定期点検調書'!$B$12:$B$5000,N$103,'(6)定期点検調書'!$AH$12:$AH$5000,$C106,'(6)定期点検調書'!$BF$12:$BF$5000,$U$7)&gt;=1,$U$7,IF(COUNTIFS('(6)定期点検調書'!$B$12:$B$5000,N$103,'(6)定期点検調書'!$AH$12:$AH$5000,$C106,'(6)定期点検調書'!$BF$12:$BF$5000,$T$7)&gt;=1,$T$7,IF(COUNTIFS('(6)定期点検調書'!$B$12:$B$5000,N$103,'(6)定期点検調書'!$AH$12:$AH$5000,$C106,'(6)定期点検調書'!$BF$12:$BF$5000,$S$7)&gt;=1,$S$7,""))))))</f>
        <v/>
      </c>
      <c r="O106" s="465" t="str">
        <f>IF(O$103="","",IF(COUNTIFS('(6)定期点検調書'!$B$12:$B$5000,O$103,'(6)定期点検調書'!$AH$12:$AH$5000,$C106,'(6)定期点検調書'!$BF$12:$BF$5000,$W$7)&gt;=1,$W$7,IF(COUNTIFS('(6)定期点検調書'!$B$12:$B$5000,O$103,'(6)定期点検調書'!$AH$12:$AH$5000,$C106,'(6)定期点検調書'!$BF$12:$BF$5000,$V$7)&gt;=1,$V$7,IF(COUNTIFS('(6)定期点検調書'!$B$12:$B$5000,O$103,'(6)定期点検調書'!$AH$12:$AH$5000,$C106,'(6)定期点検調書'!$BF$12:$BF$5000,$U$7)&gt;=1,$U$7,IF(COUNTIFS('(6)定期点検調書'!$B$12:$B$5000,O$103,'(6)定期点検調書'!$AH$12:$AH$5000,$C106,'(6)定期点検調書'!$BF$12:$BF$5000,$T$7)&gt;=1,$T$7,IF(COUNTIFS('(6)定期点検調書'!$B$12:$B$5000,O$103,'(6)定期点検調書'!$AH$12:$AH$5000,$C106,'(6)定期点検調書'!$BF$12:$BF$5000,$S$7)&gt;=1,$S$7,""))))))</f>
        <v/>
      </c>
      <c r="P106" s="465" t="str">
        <f>IF(P$103="","",IF(COUNTIFS('(6)定期点検調書'!$B$12:$B$5000,P$103,'(6)定期点検調書'!$AH$12:$AH$5000,$C106,'(6)定期点検調書'!$BF$12:$BF$5000,$W$7)&gt;=1,$W$7,IF(COUNTIFS('(6)定期点検調書'!$B$12:$B$5000,P$103,'(6)定期点検調書'!$AH$12:$AH$5000,$C106,'(6)定期点検調書'!$BF$12:$BF$5000,$V$7)&gt;=1,$V$7,IF(COUNTIFS('(6)定期点検調書'!$B$12:$B$5000,P$103,'(6)定期点検調書'!$AH$12:$AH$5000,$C106,'(6)定期点検調書'!$BF$12:$BF$5000,$U$7)&gt;=1,$U$7,IF(COUNTIFS('(6)定期点検調書'!$B$12:$B$5000,P$103,'(6)定期点検調書'!$AH$12:$AH$5000,$C106,'(6)定期点検調書'!$BF$12:$BF$5000,$T$7)&gt;=1,$T$7,IF(COUNTIFS('(6)定期点検調書'!$B$12:$B$5000,P$103,'(6)定期点検調書'!$AH$12:$AH$5000,$C106,'(6)定期点検調書'!$BF$12:$BF$5000,$S$7)&gt;=1,$S$7,""))))))</f>
        <v/>
      </c>
      <c r="Q106" s="465" t="str">
        <f>IF(Q$103="","",IF(COUNTIFS('(6)定期点検調書'!$B$12:$B$5000,Q$103,'(6)定期点検調書'!$AH$12:$AH$5000,$C106,'(6)定期点検調書'!$BF$12:$BF$5000,$W$7)&gt;=1,$W$7,IF(COUNTIFS('(6)定期点検調書'!$B$12:$B$5000,Q$103,'(6)定期点検調書'!$AH$12:$AH$5000,$C106,'(6)定期点検調書'!$BF$12:$BF$5000,$V$7)&gt;=1,$V$7,IF(COUNTIFS('(6)定期点検調書'!$B$12:$B$5000,Q$103,'(6)定期点検調書'!$AH$12:$AH$5000,$C106,'(6)定期点検調書'!$BF$12:$BF$5000,$U$7)&gt;=1,$U$7,IF(COUNTIFS('(6)定期点検調書'!$B$12:$B$5000,Q$103,'(6)定期点検調書'!$AH$12:$AH$5000,$C106,'(6)定期点検調書'!$BF$12:$BF$5000,$T$7)&gt;=1,$T$7,IF(COUNTIFS('(6)定期点検調書'!$B$12:$B$5000,Q$103,'(6)定期点検調書'!$AH$12:$AH$5000,$C106,'(6)定期点検調書'!$BF$12:$BF$5000,$S$7)&gt;=1,$S$7,""))))))</f>
        <v/>
      </c>
      <c r="R106" s="465" t="str">
        <f>IF(R$103="","",IF(COUNTIFS('(6)定期点検調書'!$B$12:$B$5000,R$103,'(6)定期点検調書'!$AH$12:$AH$5000,$C106,'(6)定期点検調書'!$BF$12:$BF$5000,$W$7)&gt;=1,$W$7,IF(COUNTIFS('(6)定期点検調書'!$B$12:$B$5000,R$103,'(6)定期点検調書'!$AH$12:$AH$5000,$C106,'(6)定期点検調書'!$BF$12:$BF$5000,$V$7)&gt;=1,$V$7,IF(COUNTIFS('(6)定期点検調書'!$B$12:$B$5000,R$103,'(6)定期点検調書'!$AH$12:$AH$5000,$C106,'(6)定期点検調書'!$BF$12:$BF$5000,$U$7)&gt;=1,$U$7,IF(COUNTIFS('(6)定期点検調書'!$B$12:$B$5000,R$103,'(6)定期点検調書'!$AH$12:$AH$5000,$C106,'(6)定期点検調書'!$BF$12:$BF$5000,$T$7)&gt;=1,$T$7,IF(COUNTIFS('(6)定期点検調書'!$B$12:$B$5000,R$103,'(6)定期点検調書'!$AH$12:$AH$5000,$C106,'(6)定期点検調書'!$BF$12:$BF$5000,$S$7)&gt;=1,$S$7,""))))))</f>
        <v/>
      </c>
      <c r="S106" s="465" t="str">
        <f>IF(S$103="","",IF(COUNTIFS('(6)定期点検調書'!$B$12:$B$5000,S$103,'(6)定期点検調書'!$AH$12:$AH$5000,$C106,'(6)定期点検調書'!$BF$12:$BF$5000,$W$7)&gt;=1,$W$7,IF(COUNTIFS('(6)定期点検調書'!$B$12:$B$5000,S$103,'(6)定期点検調書'!$AH$12:$AH$5000,$C106,'(6)定期点検調書'!$BF$12:$BF$5000,$V$7)&gt;=1,$V$7,IF(COUNTIFS('(6)定期点検調書'!$B$12:$B$5000,S$103,'(6)定期点検調書'!$AH$12:$AH$5000,$C106,'(6)定期点検調書'!$BF$12:$BF$5000,$U$7)&gt;=1,$U$7,IF(COUNTIFS('(6)定期点検調書'!$B$12:$B$5000,S$103,'(6)定期点検調書'!$AH$12:$AH$5000,$C106,'(6)定期点検調書'!$BF$12:$BF$5000,$T$7)&gt;=1,$T$7,IF(COUNTIFS('(6)定期点検調書'!$B$12:$B$5000,S$103,'(6)定期点検調書'!$AH$12:$AH$5000,$C106,'(6)定期点検調書'!$BF$12:$BF$5000,$S$7)&gt;=1,$S$7,""))))))</f>
        <v/>
      </c>
      <c r="T106" s="465" t="str">
        <f>IF(T$103="","",IF(COUNTIFS('(6)定期点検調書'!$B$12:$B$5000,T$103,'(6)定期点検調書'!$AH$12:$AH$5000,$C106,'(6)定期点検調書'!$BF$12:$BF$5000,$W$7)&gt;=1,$W$7,IF(COUNTIFS('(6)定期点検調書'!$B$12:$B$5000,T$103,'(6)定期点検調書'!$AH$12:$AH$5000,$C106,'(6)定期点検調書'!$BF$12:$BF$5000,$V$7)&gt;=1,$V$7,IF(COUNTIFS('(6)定期点検調書'!$B$12:$B$5000,T$103,'(6)定期点検調書'!$AH$12:$AH$5000,$C106,'(6)定期点検調書'!$BF$12:$BF$5000,$U$7)&gt;=1,$U$7,IF(COUNTIFS('(6)定期点検調書'!$B$12:$B$5000,T$103,'(6)定期点検調書'!$AH$12:$AH$5000,$C106,'(6)定期点検調書'!$BF$12:$BF$5000,$T$7)&gt;=1,$T$7,IF(COUNTIFS('(6)定期点検調書'!$B$12:$B$5000,T$103,'(6)定期点検調書'!$AH$12:$AH$5000,$C106,'(6)定期点検調書'!$BF$12:$BF$5000,$S$7)&gt;=1,$S$7,""))))))</f>
        <v/>
      </c>
      <c r="U106" s="465" t="str">
        <f>IF(U$103="","",IF(COUNTIFS('(6)定期点検調書'!$B$12:$B$5000,U$103,'(6)定期点検調書'!$AH$12:$AH$5000,$C106,'(6)定期点検調書'!$BF$12:$BF$5000,$W$7)&gt;=1,$W$7,IF(COUNTIFS('(6)定期点検調書'!$B$12:$B$5000,U$103,'(6)定期点検調書'!$AH$12:$AH$5000,$C106,'(6)定期点検調書'!$BF$12:$BF$5000,$V$7)&gt;=1,$V$7,IF(COUNTIFS('(6)定期点検調書'!$B$12:$B$5000,U$103,'(6)定期点検調書'!$AH$12:$AH$5000,$C106,'(6)定期点検調書'!$BF$12:$BF$5000,$U$7)&gt;=1,$U$7,IF(COUNTIFS('(6)定期点検調書'!$B$12:$B$5000,U$103,'(6)定期点検調書'!$AH$12:$AH$5000,$C106,'(6)定期点検調書'!$BF$12:$BF$5000,$T$7)&gt;=1,$T$7,IF(COUNTIFS('(6)定期点検調書'!$B$12:$B$5000,U$103,'(6)定期点検調書'!$AH$12:$AH$5000,$C106,'(6)定期点検調書'!$BF$12:$BF$5000,$S$7)&gt;=1,$S$7,""))))))</f>
        <v/>
      </c>
      <c r="V106" s="465" t="str">
        <f>IF(V$103="","",IF(COUNTIFS('(6)定期点検調書'!$B$12:$B$5000,V$103,'(6)定期点検調書'!$AH$12:$AH$5000,$C106,'(6)定期点検調書'!$BF$12:$BF$5000,$W$7)&gt;=1,$W$7,IF(COUNTIFS('(6)定期点検調書'!$B$12:$B$5000,V$103,'(6)定期点検調書'!$AH$12:$AH$5000,$C106,'(6)定期点検調書'!$BF$12:$BF$5000,$V$7)&gt;=1,$V$7,IF(COUNTIFS('(6)定期点検調書'!$B$12:$B$5000,V$103,'(6)定期点検調書'!$AH$12:$AH$5000,$C106,'(6)定期点検調書'!$BF$12:$BF$5000,$U$7)&gt;=1,$U$7,IF(COUNTIFS('(6)定期点検調書'!$B$12:$B$5000,V$103,'(6)定期点検調書'!$AH$12:$AH$5000,$C106,'(6)定期点検調書'!$BF$12:$BF$5000,$T$7)&gt;=1,$T$7,IF(COUNTIFS('(6)定期点検調書'!$B$12:$B$5000,V$103,'(6)定期点検調書'!$AH$12:$AH$5000,$C106,'(6)定期点検調書'!$BF$12:$BF$5000,$S$7)&gt;=1,$S$7,""))))))</f>
        <v/>
      </c>
      <c r="W106" s="465" t="str">
        <f>IF(W$103="","",IF(COUNTIFS('(6)定期点検調書'!$B$12:$B$5000,W$103,'(6)定期点検調書'!$AH$12:$AH$5000,$C106,'(6)定期点検調書'!$BF$12:$BF$5000,$W$7)&gt;=1,$W$7,IF(COUNTIFS('(6)定期点検調書'!$B$12:$B$5000,W$103,'(6)定期点検調書'!$AH$12:$AH$5000,$C106,'(6)定期点検調書'!$BF$12:$BF$5000,$V$7)&gt;=1,$V$7,IF(COUNTIFS('(6)定期点検調書'!$B$12:$B$5000,W$103,'(6)定期点検調書'!$AH$12:$AH$5000,$C106,'(6)定期点検調書'!$BF$12:$BF$5000,$U$7)&gt;=1,$U$7,IF(COUNTIFS('(6)定期点検調書'!$B$12:$B$5000,W$103,'(6)定期点検調書'!$AH$12:$AH$5000,$C106,'(6)定期点検調書'!$BF$12:$BF$5000,$T$7)&gt;=1,$T$7,IF(COUNTIFS('(6)定期点検調書'!$B$12:$B$5000,W$103,'(6)定期点検調書'!$AH$12:$AH$5000,$C106,'(6)定期点検調書'!$BF$12:$BF$5000,$S$7)&gt;=1,$S$7,""))))))</f>
        <v/>
      </c>
      <c r="X106" s="465" t="str">
        <f>IF(X$103="","",IF(COUNTIFS('(6)定期点検調書'!$B$12:$B$5000,X$103,'(6)定期点検調書'!$AH$12:$AH$5000,$C106,'(6)定期点検調書'!$BF$12:$BF$5000,$W$7)&gt;=1,$W$7,IF(COUNTIFS('(6)定期点検調書'!$B$12:$B$5000,X$103,'(6)定期点検調書'!$AH$12:$AH$5000,$C106,'(6)定期点検調書'!$BF$12:$BF$5000,$V$7)&gt;=1,$V$7,IF(COUNTIFS('(6)定期点検調書'!$B$12:$B$5000,X$103,'(6)定期点検調書'!$AH$12:$AH$5000,$C106,'(6)定期点検調書'!$BF$12:$BF$5000,$U$7)&gt;=1,$U$7,IF(COUNTIFS('(6)定期点検調書'!$B$12:$B$5000,X$103,'(6)定期点検調書'!$AH$12:$AH$5000,$C106,'(6)定期点検調書'!$BF$12:$BF$5000,$T$7)&gt;=1,$T$7,IF(COUNTIFS('(6)定期点検調書'!$B$12:$B$5000,X$103,'(6)定期点検調書'!$AH$12:$AH$5000,$C106,'(6)定期点検調書'!$BF$12:$BF$5000,$S$7)&gt;=1,$S$7,""))))))</f>
        <v/>
      </c>
      <c r="Y106" s="465" t="str">
        <f>IF(Y$103="","",IF(COUNTIFS('(6)定期点検調書'!$B$12:$B$5000,Y$103,'(6)定期点検調書'!$AH$12:$AH$5000,$C106,'(6)定期点検調書'!$BF$12:$BF$5000,$W$7)&gt;=1,$W$7,IF(COUNTIFS('(6)定期点検調書'!$B$12:$B$5000,Y$103,'(6)定期点検調書'!$AH$12:$AH$5000,$C106,'(6)定期点検調書'!$BF$12:$BF$5000,$V$7)&gt;=1,$V$7,IF(COUNTIFS('(6)定期点検調書'!$B$12:$B$5000,Y$103,'(6)定期点検調書'!$AH$12:$AH$5000,$C106,'(6)定期点検調書'!$BF$12:$BF$5000,$U$7)&gt;=1,$U$7,IF(COUNTIFS('(6)定期点検調書'!$B$12:$B$5000,Y$103,'(6)定期点検調書'!$AH$12:$AH$5000,$C106,'(6)定期点検調書'!$BF$12:$BF$5000,$T$7)&gt;=1,$T$7,IF(COUNTIFS('(6)定期点検調書'!$B$12:$B$5000,Y$103,'(6)定期点検調書'!$AH$12:$AH$5000,$C106,'(6)定期点検調書'!$BF$12:$BF$5000,$S$7)&gt;=1,$S$7,""))))))</f>
        <v/>
      </c>
      <c r="Z106" s="465" t="str">
        <f>IF(Z$103="","",IF(COUNTIFS('(6)定期点検調書'!$B$12:$B$5000,Z$103,'(6)定期点検調書'!$AH$12:$AH$5000,$C106,'(6)定期点検調書'!$BF$12:$BF$5000,$W$7)&gt;=1,$W$7,IF(COUNTIFS('(6)定期点検調書'!$B$12:$B$5000,Z$103,'(6)定期点検調書'!$AH$12:$AH$5000,$C106,'(6)定期点検調書'!$BF$12:$BF$5000,$V$7)&gt;=1,$V$7,IF(COUNTIFS('(6)定期点検調書'!$B$12:$B$5000,Z$103,'(6)定期点検調書'!$AH$12:$AH$5000,$C106,'(6)定期点検調書'!$BF$12:$BF$5000,$U$7)&gt;=1,$U$7,IF(COUNTIFS('(6)定期点検調書'!$B$12:$B$5000,Z$103,'(6)定期点検調書'!$AH$12:$AH$5000,$C106,'(6)定期点検調書'!$BF$12:$BF$5000,$T$7)&gt;=1,$T$7,IF(COUNTIFS('(6)定期点検調書'!$B$12:$B$5000,Z$103,'(6)定期点検調書'!$AH$12:$AH$5000,$C106,'(6)定期点検調書'!$BF$12:$BF$5000,$S$7)&gt;=1,$S$7,""))))))</f>
        <v/>
      </c>
      <c r="AA106" s="465" t="str">
        <f>IF(AA$103="","",IF(COUNTIFS('(6)定期点検調書'!$B$12:$B$5000,AA$103,'(6)定期点検調書'!$AH$12:$AH$5000,$C106,'(6)定期点検調書'!$BF$12:$BF$5000,$W$7)&gt;=1,$W$7,IF(COUNTIFS('(6)定期点検調書'!$B$12:$B$5000,AA$103,'(6)定期点検調書'!$AH$12:$AH$5000,$C106,'(6)定期点検調書'!$BF$12:$BF$5000,$V$7)&gt;=1,$V$7,IF(COUNTIFS('(6)定期点検調書'!$B$12:$B$5000,AA$103,'(6)定期点検調書'!$AH$12:$AH$5000,$C106,'(6)定期点検調書'!$BF$12:$BF$5000,$U$7)&gt;=1,$U$7,IF(COUNTIFS('(6)定期点検調書'!$B$12:$B$5000,AA$103,'(6)定期点検調書'!$AH$12:$AH$5000,$C106,'(6)定期点検調書'!$BF$12:$BF$5000,$T$7)&gt;=1,$T$7,IF(COUNTIFS('(6)定期点検調書'!$B$12:$B$5000,AA$103,'(6)定期点検調書'!$AH$12:$AH$5000,$C106,'(6)定期点検調書'!$BF$12:$BF$5000,$S$7)&gt;=1,$S$7,""))))))</f>
        <v/>
      </c>
      <c r="AB106" s="465" t="str">
        <f>IF(AB$103="","",IF(COUNTIFS('(6)定期点検調書'!$B$12:$B$5000,AB$103,'(6)定期点検調書'!$AH$12:$AH$5000,$C106,'(6)定期点検調書'!$BF$12:$BF$5000,$W$7)&gt;=1,$W$7,IF(COUNTIFS('(6)定期点検調書'!$B$12:$B$5000,AB$103,'(6)定期点検調書'!$AH$12:$AH$5000,$C106,'(6)定期点検調書'!$BF$12:$BF$5000,$V$7)&gt;=1,$V$7,IF(COUNTIFS('(6)定期点検調書'!$B$12:$B$5000,AB$103,'(6)定期点検調書'!$AH$12:$AH$5000,$C106,'(6)定期点検調書'!$BF$12:$BF$5000,$U$7)&gt;=1,$U$7,IF(COUNTIFS('(6)定期点検調書'!$B$12:$B$5000,AB$103,'(6)定期点検調書'!$AH$12:$AH$5000,$C106,'(6)定期点検調書'!$BF$12:$BF$5000,$T$7)&gt;=1,$T$7,IF(COUNTIFS('(6)定期点検調書'!$B$12:$B$5000,AB$103,'(6)定期点検調書'!$AH$12:$AH$5000,$C106,'(6)定期点検調書'!$BF$12:$BF$5000,$S$7)&gt;=1,$S$7,""))))))</f>
        <v/>
      </c>
      <c r="AC106" s="465" t="str">
        <f>IF(AC$103="","",IF(COUNTIFS('(6)定期点検調書'!$B$12:$B$5000,AC$103,'(6)定期点検調書'!$AH$12:$AH$5000,$C106,'(6)定期点検調書'!$BF$12:$BF$5000,$W$7)&gt;=1,$W$7,IF(COUNTIFS('(6)定期点検調書'!$B$12:$B$5000,AC$103,'(6)定期点検調書'!$AH$12:$AH$5000,$C106,'(6)定期点検調書'!$BF$12:$BF$5000,$V$7)&gt;=1,$V$7,IF(COUNTIFS('(6)定期点検調書'!$B$12:$B$5000,AC$103,'(6)定期点検調書'!$AH$12:$AH$5000,$C106,'(6)定期点検調書'!$BF$12:$BF$5000,$U$7)&gt;=1,$U$7,IF(COUNTIFS('(6)定期点検調書'!$B$12:$B$5000,AC$103,'(6)定期点検調書'!$AH$12:$AH$5000,$C106,'(6)定期点検調書'!$BF$12:$BF$5000,$T$7)&gt;=1,$T$7,IF(COUNTIFS('(6)定期点検調書'!$B$12:$B$5000,AC$103,'(6)定期点検調書'!$AH$12:$AH$5000,$C106,'(6)定期点検調書'!$BF$12:$BF$5000,$S$7)&gt;=1,$S$7,""))))))</f>
        <v/>
      </c>
      <c r="AD106" s="465" t="str">
        <f>IF(AD$103="","",IF(COUNTIFS('(6)定期点検調書'!$B$12:$B$5000,AD$103,'(6)定期点検調書'!$AH$12:$AH$5000,$C106,'(6)定期点検調書'!$BF$12:$BF$5000,$W$7)&gt;=1,$W$7,IF(COUNTIFS('(6)定期点検調書'!$B$12:$B$5000,AD$103,'(6)定期点検調書'!$AH$12:$AH$5000,$C106,'(6)定期点検調書'!$BF$12:$BF$5000,$V$7)&gt;=1,$V$7,IF(COUNTIFS('(6)定期点検調書'!$B$12:$B$5000,AD$103,'(6)定期点検調書'!$AH$12:$AH$5000,$C106,'(6)定期点検調書'!$BF$12:$BF$5000,$U$7)&gt;=1,$U$7,IF(COUNTIFS('(6)定期点検調書'!$B$12:$B$5000,AD$103,'(6)定期点検調書'!$AH$12:$AH$5000,$C106,'(6)定期点検調書'!$BF$12:$BF$5000,$T$7)&gt;=1,$T$7,IF(COUNTIFS('(6)定期点検調書'!$B$12:$B$5000,AD$103,'(6)定期点検調書'!$AH$12:$AH$5000,$C106,'(6)定期点検調書'!$BF$12:$BF$5000,$S$7)&gt;=1,$S$7,""))))))</f>
        <v/>
      </c>
      <c r="AE106" s="465" t="str">
        <f>IF(AE$103="","",IF(COUNTIFS('(6)定期点検調書'!$B$12:$B$5000,AE$103,'(6)定期点検調書'!$AH$12:$AH$5000,$C106,'(6)定期点検調書'!$BF$12:$BF$5000,$W$7)&gt;=1,$W$7,IF(COUNTIFS('(6)定期点検調書'!$B$12:$B$5000,AE$103,'(6)定期点検調書'!$AH$12:$AH$5000,$C106,'(6)定期点検調書'!$BF$12:$BF$5000,$V$7)&gt;=1,$V$7,IF(COUNTIFS('(6)定期点検調書'!$B$12:$B$5000,AE$103,'(6)定期点検調書'!$AH$12:$AH$5000,$C106,'(6)定期点検調書'!$BF$12:$BF$5000,$U$7)&gt;=1,$U$7,IF(COUNTIFS('(6)定期点検調書'!$B$12:$B$5000,AE$103,'(6)定期点検調書'!$AH$12:$AH$5000,$C106,'(6)定期点検調書'!$BF$12:$BF$5000,$T$7)&gt;=1,$T$7,IF(COUNTIFS('(6)定期点検調書'!$B$12:$B$5000,AE$103,'(6)定期点検調書'!$AH$12:$AH$5000,$C106,'(6)定期点検調書'!$BF$12:$BF$5000,$S$7)&gt;=1,$S$7,""))))))</f>
        <v/>
      </c>
      <c r="AF106" s="465" t="str">
        <f>IF(AF$103="","",IF(COUNTIFS('(6)定期点検調書'!$B$12:$B$5000,AF$103,'(6)定期点検調書'!$AH$12:$AH$5000,$C106,'(6)定期点検調書'!$BF$12:$BF$5000,$W$7)&gt;=1,$W$7,IF(COUNTIFS('(6)定期点検調書'!$B$12:$B$5000,AF$103,'(6)定期点検調書'!$AH$12:$AH$5000,$C106,'(6)定期点検調書'!$BF$12:$BF$5000,$V$7)&gt;=1,$V$7,IF(COUNTIFS('(6)定期点検調書'!$B$12:$B$5000,AF$103,'(6)定期点検調書'!$AH$12:$AH$5000,$C106,'(6)定期点検調書'!$BF$12:$BF$5000,$U$7)&gt;=1,$U$7,IF(COUNTIFS('(6)定期点検調書'!$B$12:$B$5000,AF$103,'(6)定期点検調書'!$AH$12:$AH$5000,$C106,'(6)定期点検調書'!$BF$12:$BF$5000,$T$7)&gt;=1,$T$7,IF(COUNTIFS('(6)定期点検調書'!$B$12:$B$5000,AF$103,'(6)定期点検調書'!$AH$12:$AH$5000,$C106,'(6)定期点検調書'!$BF$12:$BF$5000,$S$7)&gt;=1,$S$7,""))))))</f>
        <v/>
      </c>
      <c r="AG106" s="465" t="str">
        <f>IF(AG$103="","",IF(COUNTIFS('(6)定期点検調書'!$B$12:$B$5000,AG$103,'(6)定期点検調書'!$AH$12:$AH$5000,$C106,'(6)定期点検調書'!$BF$12:$BF$5000,$W$7)&gt;=1,$W$7,IF(COUNTIFS('(6)定期点検調書'!$B$12:$B$5000,AG$103,'(6)定期点検調書'!$AH$12:$AH$5000,$C106,'(6)定期点検調書'!$BF$12:$BF$5000,$V$7)&gt;=1,$V$7,IF(COUNTIFS('(6)定期点検調書'!$B$12:$B$5000,AG$103,'(6)定期点検調書'!$AH$12:$AH$5000,$C106,'(6)定期点検調書'!$BF$12:$BF$5000,$U$7)&gt;=1,$U$7,IF(COUNTIFS('(6)定期点検調書'!$B$12:$B$5000,AG$103,'(6)定期点検調書'!$AH$12:$AH$5000,$C106,'(6)定期点検調書'!$BF$12:$BF$5000,$T$7)&gt;=1,$T$7,IF(COUNTIFS('(6)定期点検調書'!$B$12:$B$5000,AG$103,'(6)定期点検調書'!$AH$12:$AH$5000,$C106,'(6)定期点検調書'!$BF$12:$BF$5000,$S$7)&gt;=1,$S$7,""))))))</f>
        <v/>
      </c>
      <c r="AH106" s="465" t="str">
        <f>IF(AH$103="","",IF(COUNTIFS('(6)定期点検調書'!$B$12:$B$5000,AH$103,'(6)定期点検調書'!$AH$12:$AH$5000,$C106,'(6)定期点検調書'!$BF$12:$BF$5000,$W$7)&gt;=1,$W$7,IF(COUNTIFS('(6)定期点検調書'!$B$12:$B$5000,AH$103,'(6)定期点検調書'!$AH$12:$AH$5000,$C106,'(6)定期点検調書'!$BF$12:$BF$5000,$V$7)&gt;=1,$V$7,IF(COUNTIFS('(6)定期点検調書'!$B$12:$B$5000,AH$103,'(6)定期点検調書'!$AH$12:$AH$5000,$C106,'(6)定期点検調書'!$BF$12:$BF$5000,$U$7)&gt;=1,$U$7,IF(COUNTIFS('(6)定期点検調書'!$B$12:$B$5000,AH$103,'(6)定期点検調書'!$AH$12:$AH$5000,$C106,'(6)定期点検調書'!$BF$12:$BF$5000,$T$7)&gt;=1,$T$7,IF(COUNTIFS('(6)定期点検調書'!$B$12:$B$5000,AH$103,'(6)定期点検調書'!$AH$12:$AH$5000,$C106,'(6)定期点検調書'!$BF$12:$BF$5000,$S$7)&gt;=1,$S$7,""))))))</f>
        <v/>
      </c>
      <c r="AI106" s="465" t="str">
        <f>IF(AI$103="","",IF(COUNTIFS('(6)定期点検調書'!$B$12:$B$5000,AI$103,'(6)定期点検調書'!$AH$12:$AH$5000,$C106,'(6)定期点検調書'!$BF$12:$BF$5000,$W$7)&gt;=1,$W$7,IF(COUNTIFS('(6)定期点検調書'!$B$12:$B$5000,AI$103,'(6)定期点検調書'!$AH$12:$AH$5000,$C106,'(6)定期点検調書'!$BF$12:$BF$5000,$V$7)&gt;=1,$V$7,IF(COUNTIFS('(6)定期点検調書'!$B$12:$B$5000,AI$103,'(6)定期点検調書'!$AH$12:$AH$5000,$C106,'(6)定期点検調書'!$BF$12:$BF$5000,$U$7)&gt;=1,$U$7,IF(COUNTIFS('(6)定期点検調書'!$B$12:$B$5000,AI$103,'(6)定期点検調書'!$AH$12:$AH$5000,$C106,'(6)定期点検調書'!$BF$12:$BF$5000,$T$7)&gt;=1,$T$7,IF(COUNTIFS('(6)定期点検調書'!$B$12:$B$5000,AI$103,'(6)定期点検調書'!$AH$12:$AH$5000,$C106,'(6)定期点検調書'!$BF$12:$BF$5000,$S$7)&gt;=1,$S$7,""))))))</f>
        <v/>
      </c>
      <c r="AJ106" s="465" t="str">
        <f>IF(AJ$103="","",IF(COUNTIFS('(6)定期点検調書'!$B$12:$B$5000,AJ$103,'(6)定期点検調書'!$AH$12:$AH$5000,$C106,'(6)定期点検調書'!$BF$12:$BF$5000,$W$7)&gt;=1,$W$7,IF(COUNTIFS('(6)定期点検調書'!$B$12:$B$5000,AJ$103,'(6)定期点検調書'!$AH$12:$AH$5000,$C106,'(6)定期点検調書'!$BF$12:$BF$5000,$V$7)&gt;=1,$V$7,IF(COUNTIFS('(6)定期点検調書'!$B$12:$B$5000,AJ$103,'(6)定期点検調書'!$AH$12:$AH$5000,$C106,'(6)定期点検調書'!$BF$12:$BF$5000,$U$7)&gt;=1,$U$7,IF(COUNTIFS('(6)定期点検調書'!$B$12:$B$5000,AJ$103,'(6)定期点検調書'!$AH$12:$AH$5000,$C106,'(6)定期点検調書'!$BF$12:$BF$5000,$T$7)&gt;=1,$T$7,IF(COUNTIFS('(6)定期点検調書'!$B$12:$B$5000,AJ$103,'(6)定期点検調書'!$AH$12:$AH$5000,$C106,'(6)定期点検調書'!$BF$12:$BF$5000,$S$7)&gt;=1,$S$7,""))))))</f>
        <v/>
      </c>
      <c r="AK106" s="465" t="str">
        <f>IF(AK$103="","",IF(COUNTIFS('(6)定期点検調書'!$B$12:$B$5000,AK$103,'(6)定期点検調書'!$AH$12:$AH$5000,$C106,'(6)定期点検調書'!$BF$12:$BF$5000,$W$7)&gt;=1,$W$7,IF(COUNTIFS('(6)定期点検調書'!$B$12:$B$5000,AK$103,'(6)定期点検調書'!$AH$12:$AH$5000,$C106,'(6)定期点検調書'!$BF$12:$BF$5000,$V$7)&gt;=1,$V$7,IF(COUNTIFS('(6)定期点検調書'!$B$12:$B$5000,AK$103,'(6)定期点検調書'!$AH$12:$AH$5000,$C106,'(6)定期点検調書'!$BF$12:$BF$5000,$U$7)&gt;=1,$U$7,IF(COUNTIFS('(6)定期点検調書'!$B$12:$B$5000,AK$103,'(6)定期点検調書'!$AH$12:$AH$5000,$C106,'(6)定期点検調書'!$BF$12:$BF$5000,$T$7)&gt;=1,$T$7,IF(COUNTIFS('(6)定期点検調書'!$B$12:$B$5000,AK$103,'(6)定期点検調書'!$AH$12:$AH$5000,$C106,'(6)定期点検調書'!$BF$12:$BF$5000,$S$7)&gt;=1,$S$7,""))))))</f>
        <v/>
      </c>
      <c r="AL106" s="465" t="str">
        <f>IF(AL$103="","",IF(COUNTIFS('(6)定期点検調書'!$B$12:$B$5000,AL$103,'(6)定期点検調書'!$AH$12:$AH$5000,$C106,'(6)定期点検調書'!$BF$12:$BF$5000,$W$7)&gt;=1,$W$7,IF(COUNTIFS('(6)定期点検調書'!$B$12:$B$5000,AL$103,'(6)定期点検調書'!$AH$12:$AH$5000,$C106,'(6)定期点検調書'!$BF$12:$BF$5000,$V$7)&gt;=1,$V$7,IF(COUNTIFS('(6)定期点検調書'!$B$12:$B$5000,AL$103,'(6)定期点検調書'!$AH$12:$AH$5000,$C106,'(6)定期点検調書'!$BF$12:$BF$5000,$U$7)&gt;=1,$U$7,IF(COUNTIFS('(6)定期点検調書'!$B$12:$B$5000,AL$103,'(6)定期点検調書'!$AH$12:$AH$5000,$C106,'(6)定期点検調書'!$BF$12:$BF$5000,$T$7)&gt;=1,$T$7,IF(COUNTIFS('(6)定期点検調書'!$B$12:$B$5000,AL$103,'(6)定期点検調書'!$AH$12:$AH$5000,$C106,'(6)定期点検調書'!$BF$12:$BF$5000,$S$7)&gt;=1,$S$7,""))))))</f>
        <v/>
      </c>
      <c r="AM106" s="465" t="str">
        <f>IF(AM$103="","",IF(COUNTIFS('(6)定期点検調書'!$B$12:$B$5000,AM$103,'(6)定期点検調書'!$AH$12:$AH$5000,$C106,'(6)定期点検調書'!$BF$12:$BF$5000,$W$7)&gt;=1,$W$7,IF(COUNTIFS('(6)定期点検調書'!$B$12:$B$5000,AM$103,'(6)定期点検調書'!$AH$12:$AH$5000,$C106,'(6)定期点検調書'!$BF$12:$BF$5000,$V$7)&gt;=1,$V$7,IF(COUNTIFS('(6)定期点検調書'!$B$12:$B$5000,AM$103,'(6)定期点検調書'!$AH$12:$AH$5000,$C106,'(6)定期点検調書'!$BF$12:$BF$5000,$U$7)&gt;=1,$U$7,IF(COUNTIFS('(6)定期点検調書'!$B$12:$B$5000,AM$103,'(6)定期点検調書'!$AH$12:$AH$5000,$C106,'(6)定期点検調書'!$BF$12:$BF$5000,$T$7)&gt;=1,$T$7,IF(COUNTIFS('(6)定期点検調書'!$B$12:$B$5000,AM$103,'(6)定期点検調書'!$AH$12:$AH$5000,$C106,'(6)定期点検調書'!$BF$12:$BF$5000,$S$7)&gt;=1,$S$7,""))))))</f>
        <v/>
      </c>
      <c r="AN106" s="465" t="str">
        <f>IF(AN$103="","",IF(COUNTIFS('(6)定期点検調書'!$B$12:$B$5000,AN$103,'(6)定期点検調書'!$AH$12:$AH$5000,$C106,'(6)定期点検調書'!$BF$12:$BF$5000,$W$7)&gt;=1,$W$7,IF(COUNTIFS('(6)定期点検調書'!$B$12:$B$5000,AN$103,'(6)定期点検調書'!$AH$12:$AH$5000,$C106,'(6)定期点検調書'!$BF$12:$BF$5000,$V$7)&gt;=1,$V$7,IF(COUNTIFS('(6)定期点検調書'!$B$12:$B$5000,AN$103,'(6)定期点検調書'!$AH$12:$AH$5000,$C106,'(6)定期点検調書'!$BF$12:$BF$5000,$U$7)&gt;=1,$U$7,IF(COUNTIFS('(6)定期点検調書'!$B$12:$B$5000,AN$103,'(6)定期点検調書'!$AH$12:$AH$5000,$C106,'(6)定期点検調書'!$BF$12:$BF$5000,$T$7)&gt;=1,$T$7,IF(COUNTIFS('(6)定期点検調書'!$B$12:$B$5000,AN$103,'(6)定期点検調書'!$AH$12:$AH$5000,$C106,'(6)定期点検調書'!$BF$12:$BF$5000,$S$7)&gt;=1,$S$7,""))))))</f>
        <v/>
      </c>
      <c r="AO106" s="465" t="str">
        <f>IF(AO$103="","",IF(COUNTIFS('(6)定期点検調書'!$B$12:$B$5000,AO$103,'(6)定期点検調書'!$AH$12:$AH$5000,$C106,'(6)定期点検調書'!$BF$12:$BF$5000,$W$7)&gt;=1,$W$7,IF(COUNTIFS('(6)定期点検調書'!$B$12:$B$5000,AO$103,'(6)定期点検調書'!$AH$12:$AH$5000,$C106,'(6)定期点検調書'!$BF$12:$BF$5000,$V$7)&gt;=1,$V$7,IF(COUNTIFS('(6)定期点検調書'!$B$12:$B$5000,AO$103,'(6)定期点検調書'!$AH$12:$AH$5000,$C106,'(6)定期点検調書'!$BF$12:$BF$5000,$U$7)&gt;=1,$U$7,IF(COUNTIFS('(6)定期点検調書'!$B$12:$B$5000,AO$103,'(6)定期点検調書'!$AH$12:$AH$5000,$C106,'(6)定期点検調書'!$BF$12:$BF$5000,$T$7)&gt;=1,$T$7,IF(COUNTIFS('(6)定期点検調書'!$B$12:$B$5000,AO$103,'(6)定期点検調書'!$AH$12:$AH$5000,$C106,'(6)定期点検調書'!$BF$12:$BF$5000,$S$7)&gt;=1,$S$7,""))))))</f>
        <v/>
      </c>
      <c r="AP106" s="465" t="str">
        <f>IF(AP$103="","",IF(COUNTIFS('(6)定期点検調書'!$B$12:$B$5000,AP$103,'(6)定期点検調書'!$AH$12:$AH$5000,$C106,'(6)定期点検調書'!$BF$12:$BF$5000,$W$7)&gt;=1,$W$7,IF(COUNTIFS('(6)定期点検調書'!$B$12:$B$5000,AP$103,'(6)定期点検調書'!$AH$12:$AH$5000,$C106,'(6)定期点検調書'!$BF$12:$BF$5000,$V$7)&gt;=1,$V$7,IF(COUNTIFS('(6)定期点検調書'!$B$12:$B$5000,AP$103,'(6)定期点検調書'!$AH$12:$AH$5000,$C106,'(6)定期点検調書'!$BF$12:$BF$5000,$U$7)&gt;=1,$U$7,IF(COUNTIFS('(6)定期点検調書'!$B$12:$B$5000,AP$103,'(6)定期点検調書'!$AH$12:$AH$5000,$C106,'(6)定期点検調書'!$BF$12:$BF$5000,$T$7)&gt;=1,$T$7,IF(COUNTIFS('(6)定期点検調書'!$B$12:$B$5000,AP$103,'(6)定期点検調書'!$AH$12:$AH$5000,$C106,'(6)定期点検調書'!$BF$12:$BF$5000,$S$7)&gt;=1,$S$7,""))))))</f>
        <v/>
      </c>
      <c r="AQ106" s="465" t="str">
        <f>IF(AQ$103="","",IF(COUNTIFS('(6)定期点検調書'!$B$12:$B$5000,AQ$103,'(6)定期点検調書'!$AH$12:$AH$5000,$C106,'(6)定期点検調書'!$BF$12:$BF$5000,$W$7)&gt;=1,$W$7,IF(COUNTIFS('(6)定期点検調書'!$B$12:$B$5000,AQ$103,'(6)定期点検調書'!$AH$12:$AH$5000,$C106,'(6)定期点検調書'!$BF$12:$BF$5000,$V$7)&gt;=1,$V$7,IF(COUNTIFS('(6)定期点検調書'!$B$12:$B$5000,AQ$103,'(6)定期点検調書'!$AH$12:$AH$5000,$C106,'(6)定期点検調書'!$BF$12:$BF$5000,$U$7)&gt;=1,$U$7,IF(COUNTIFS('(6)定期点検調書'!$B$12:$B$5000,AQ$103,'(6)定期点検調書'!$AH$12:$AH$5000,$C106,'(6)定期点検調書'!$BF$12:$BF$5000,$T$7)&gt;=1,$T$7,IF(COUNTIFS('(6)定期点検調書'!$B$12:$B$5000,AQ$103,'(6)定期点検調書'!$AH$12:$AH$5000,$C106,'(6)定期点検調書'!$BF$12:$BF$5000,$S$7)&gt;=1,$S$7,""))))))</f>
        <v/>
      </c>
      <c r="AR106" s="465" t="str">
        <f>IF(AR$103="","",IF(COUNTIFS('(6)定期点検調書'!$B$12:$B$5000,AR$103,'(6)定期点検調書'!$AH$12:$AH$5000,$C106,'(6)定期点検調書'!$BF$12:$BF$5000,$W$7)&gt;=1,$W$7,IF(COUNTIFS('(6)定期点検調書'!$B$12:$B$5000,AR$103,'(6)定期点検調書'!$AH$12:$AH$5000,$C106,'(6)定期点検調書'!$BF$12:$BF$5000,$V$7)&gt;=1,$V$7,IF(COUNTIFS('(6)定期点検調書'!$B$12:$B$5000,AR$103,'(6)定期点検調書'!$AH$12:$AH$5000,$C106,'(6)定期点検調書'!$BF$12:$BF$5000,$U$7)&gt;=1,$U$7,IF(COUNTIFS('(6)定期点検調書'!$B$12:$B$5000,AR$103,'(6)定期点検調書'!$AH$12:$AH$5000,$C106,'(6)定期点検調書'!$BF$12:$BF$5000,$T$7)&gt;=1,$T$7,IF(COUNTIFS('(6)定期点検調書'!$B$12:$B$5000,AR$103,'(6)定期点検調書'!$AH$12:$AH$5000,$C106,'(6)定期点検調書'!$BF$12:$BF$5000,$S$7)&gt;=1,$S$7,""))))))</f>
        <v/>
      </c>
      <c r="AS106" s="465" t="str">
        <f>IF(AS$103="","",IF(COUNTIFS('(6)定期点検調書'!$B$12:$B$5000,AS$103,'(6)定期点検調書'!$AH$12:$AH$5000,$C106,'(6)定期点検調書'!$BF$12:$BF$5000,$W$7)&gt;=1,$W$7,IF(COUNTIFS('(6)定期点検調書'!$B$12:$B$5000,AS$103,'(6)定期点検調書'!$AH$12:$AH$5000,$C106,'(6)定期点検調書'!$BF$12:$BF$5000,$V$7)&gt;=1,$V$7,IF(COUNTIFS('(6)定期点検調書'!$B$12:$B$5000,AS$103,'(6)定期点検調書'!$AH$12:$AH$5000,$C106,'(6)定期点検調書'!$BF$12:$BF$5000,$U$7)&gt;=1,$U$7,IF(COUNTIFS('(6)定期点検調書'!$B$12:$B$5000,AS$103,'(6)定期点検調書'!$AH$12:$AH$5000,$C106,'(6)定期点検調書'!$BF$12:$BF$5000,$T$7)&gt;=1,$T$7,IF(COUNTIFS('(6)定期点検調書'!$B$12:$B$5000,AS$103,'(6)定期点検調書'!$AH$12:$AH$5000,$C106,'(6)定期点検調書'!$BF$12:$BF$5000,$S$7)&gt;=1,$S$7,""))))))</f>
        <v/>
      </c>
      <c r="AT106" s="465" t="str">
        <f>IF(AT$103="","",IF(COUNTIFS('(6)定期点検調書'!$B$12:$B$5000,AT$103,'(6)定期点検調書'!$AH$12:$AH$5000,$C106,'(6)定期点検調書'!$BF$12:$BF$5000,$W$7)&gt;=1,$W$7,IF(COUNTIFS('(6)定期点検調書'!$B$12:$B$5000,AT$103,'(6)定期点検調書'!$AH$12:$AH$5000,$C106,'(6)定期点検調書'!$BF$12:$BF$5000,$V$7)&gt;=1,$V$7,IF(COUNTIFS('(6)定期点検調書'!$B$12:$B$5000,AT$103,'(6)定期点検調書'!$AH$12:$AH$5000,$C106,'(6)定期点検調書'!$BF$12:$BF$5000,$U$7)&gt;=1,$U$7,IF(COUNTIFS('(6)定期点検調書'!$B$12:$B$5000,AT$103,'(6)定期点検調書'!$AH$12:$AH$5000,$C106,'(6)定期点検調書'!$BF$12:$BF$5000,$T$7)&gt;=1,$T$7,IF(COUNTIFS('(6)定期点検調書'!$B$12:$B$5000,AT$103,'(6)定期点検調書'!$AH$12:$AH$5000,$C106,'(6)定期点検調書'!$BF$12:$BF$5000,$S$7)&gt;=1,$S$7,""))))))</f>
        <v/>
      </c>
      <c r="AU106" s="465" t="str">
        <f>IF(AU$103="","",IF(COUNTIFS('(6)定期点検調書'!$B$12:$B$5000,AU$103,'(6)定期点検調書'!$AH$12:$AH$5000,$C106,'(6)定期点検調書'!$BF$12:$BF$5000,$W$7)&gt;=1,$W$7,IF(COUNTIFS('(6)定期点検調書'!$B$12:$B$5000,AU$103,'(6)定期点検調書'!$AH$12:$AH$5000,$C106,'(6)定期点検調書'!$BF$12:$BF$5000,$V$7)&gt;=1,$V$7,IF(COUNTIFS('(6)定期点検調書'!$B$12:$B$5000,AU$103,'(6)定期点検調書'!$AH$12:$AH$5000,$C106,'(6)定期点検調書'!$BF$12:$BF$5000,$U$7)&gt;=1,$U$7,IF(COUNTIFS('(6)定期点検調書'!$B$12:$B$5000,AU$103,'(6)定期点検調書'!$AH$12:$AH$5000,$C106,'(6)定期点検調書'!$BF$12:$BF$5000,$T$7)&gt;=1,$T$7,IF(COUNTIFS('(6)定期点検調書'!$B$12:$B$5000,AU$103,'(6)定期点検調書'!$AH$12:$AH$5000,$C106,'(6)定期点検調書'!$BF$12:$BF$5000,$S$7)&gt;=1,$S$7,""))))))</f>
        <v/>
      </c>
      <c r="AV106" s="465" t="str">
        <f>IF(AV$103="","",IF(COUNTIFS('(6)定期点検調書'!$B$12:$B$5000,AV$103,'(6)定期点検調書'!$AH$12:$AH$5000,$C106,'(6)定期点検調書'!$BF$12:$BF$5000,$W$7)&gt;=1,$W$7,IF(COUNTIFS('(6)定期点検調書'!$B$12:$B$5000,AV$103,'(6)定期点検調書'!$AH$12:$AH$5000,$C106,'(6)定期点検調書'!$BF$12:$BF$5000,$V$7)&gt;=1,$V$7,IF(COUNTIFS('(6)定期点検調書'!$B$12:$B$5000,AV$103,'(6)定期点検調書'!$AH$12:$AH$5000,$C106,'(6)定期点検調書'!$BF$12:$BF$5000,$U$7)&gt;=1,$U$7,IF(COUNTIFS('(6)定期点検調書'!$B$12:$B$5000,AV$103,'(6)定期点検調書'!$AH$12:$AH$5000,$C106,'(6)定期点検調書'!$BF$12:$BF$5000,$T$7)&gt;=1,$T$7,IF(COUNTIFS('(6)定期点検調書'!$B$12:$B$5000,AV$103,'(6)定期点検調書'!$AH$12:$AH$5000,$C106,'(6)定期点検調書'!$BF$12:$BF$5000,$S$7)&gt;=1,$S$7,""))))))</f>
        <v/>
      </c>
      <c r="AW106" s="465" t="str">
        <f>IF(AW$103="","",IF(COUNTIFS('(6)定期点検調書'!$B$12:$B$5000,AW$103,'(6)定期点検調書'!$AH$12:$AH$5000,$C106,'(6)定期点検調書'!$BF$12:$BF$5000,$W$7)&gt;=1,$W$7,IF(COUNTIFS('(6)定期点検調書'!$B$12:$B$5000,AW$103,'(6)定期点検調書'!$AH$12:$AH$5000,$C106,'(6)定期点検調書'!$BF$12:$BF$5000,$V$7)&gt;=1,$V$7,IF(COUNTIFS('(6)定期点検調書'!$B$12:$B$5000,AW$103,'(6)定期点検調書'!$AH$12:$AH$5000,$C106,'(6)定期点検調書'!$BF$12:$BF$5000,$U$7)&gt;=1,$U$7,IF(COUNTIFS('(6)定期点検調書'!$B$12:$B$5000,AW$103,'(6)定期点検調書'!$AH$12:$AH$5000,$C106,'(6)定期点検調書'!$BF$12:$BF$5000,$T$7)&gt;=1,$T$7,IF(COUNTIFS('(6)定期点検調書'!$B$12:$B$5000,AW$103,'(6)定期点検調書'!$AH$12:$AH$5000,$C106,'(6)定期点検調書'!$BF$12:$BF$5000,$S$7)&gt;=1,$S$7,""))))))</f>
        <v/>
      </c>
      <c r="AX106" s="465" t="str">
        <f>IF(AX$103="","",IF(COUNTIFS('(6)定期点検調書'!$B$12:$B$5000,AX$103,'(6)定期点検調書'!$AH$12:$AH$5000,$C106,'(6)定期点検調書'!$BF$12:$BF$5000,$W$7)&gt;=1,$W$7,IF(COUNTIFS('(6)定期点検調書'!$B$12:$B$5000,AX$103,'(6)定期点検調書'!$AH$12:$AH$5000,$C106,'(6)定期点検調書'!$BF$12:$BF$5000,$V$7)&gt;=1,$V$7,IF(COUNTIFS('(6)定期点検調書'!$B$12:$B$5000,AX$103,'(6)定期点検調書'!$AH$12:$AH$5000,$C106,'(6)定期点検調書'!$BF$12:$BF$5000,$U$7)&gt;=1,$U$7,IF(COUNTIFS('(6)定期点検調書'!$B$12:$B$5000,AX$103,'(6)定期点検調書'!$AH$12:$AH$5000,$C106,'(6)定期点検調書'!$BF$12:$BF$5000,$T$7)&gt;=1,$T$7,IF(COUNTIFS('(6)定期点検調書'!$B$12:$B$5000,AX$103,'(6)定期点検調書'!$AH$12:$AH$5000,$C106,'(6)定期点検調書'!$BF$12:$BF$5000,$S$7)&gt;=1,$S$7,""))))))</f>
        <v/>
      </c>
      <c r="AY106" s="465" t="str">
        <f>IF(AY$103="","",IF(COUNTIFS('(6)定期点検調書'!$B$12:$B$5000,AY$103,'(6)定期点検調書'!$AH$12:$AH$5000,$C106,'(6)定期点検調書'!$BF$12:$BF$5000,$W$7)&gt;=1,$W$7,IF(COUNTIFS('(6)定期点検調書'!$B$12:$B$5000,AY$103,'(6)定期点検調書'!$AH$12:$AH$5000,$C106,'(6)定期点検調書'!$BF$12:$BF$5000,$V$7)&gt;=1,$V$7,IF(COUNTIFS('(6)定期点検調書'!$B$12:$B$5000,AY$103,'(6)定期点検調書'!$AH$12:$AH$5000,$C106,'(6)定期点検調書'!$BF$12:$BF$5000,$U$7)&gt;=1,$U$7,IF(COUNTIFS('(6)定期点検調書'!$B$12:$B$5000,AY$103,'(6)定期点検調書'!$AH$12:$AH$5000,$C106,'(6)定期点検調書'!$BF$12:$BF$5000,$T$7)&gt;=1,$T$7,IF(COUNTIFS('(6)定期点検調書'!$B$12:$B$5000,AY$103,'(6)定期点検調書'!$AH$12:$AH$5000,$C106,'(6)定期点検調書'!$BF$12:$BF$5000,$S$7)&gt;=1,$S$7,""))))))</f>
        <v/>
      </c>
      <c r="AZ106" s="465" t="str">
        <f>IF(AZ$103="","",IF(COUNTIFS('(6)定期点検調書'!$B$12:$B$5000,AZ$103,'(6)定期点検調書'!$AH$12:$AH$5000,$C106,'(6)定期点検調書'!$BF$12:$BF$5000,$W$7)&gt;=1,$W$7,IF(COUNTIFS('(6)定期点検調書'!$B$12:$B$5000,AZ$103,'(6)定期点検調書'!$AH$12:$AH$5000,$C106,'(6)定期点検調書'!$BF$12:$BF$5000,$V$7)&gt;=1,$V$7,IF(COUNTIFS('(6)定期点検調書'!$B$12:$B$5000,AZ$103,'(6)定期点検調書'!$AH$12:$AH$5000,$C106,'(6)定期点検調書'!$BF$12:$BF$5000,$U$7)&gt;=1,$U$7,IF(COUNTIFS('(6)定期点検調書'!$B$12:$B$5000,AZ$103,'(6)定期点検調書'!$AH$12:$AH$5000,$C106,'(6)定期点検調書'!$BF$12:$BF$5000,$T$7)&gt;=1,$T$7,IF(COUNTIFS('(6)定期点検調書'!$B$12:$B$5000,AZ$103,'(6)定期点検調書'!$AH$12:$AH$5000,$C106,'(6)定期点検調書'!$BF$12:$BF$5000,$S$7)&gt;=1,$S$7,""))))))</f>
        <v/>
      </c>
      <c r="BA106" s="466" t="str">
        <f>IF(BA$103="","",IF(COUNTIFS('(6)定期点検調書'!$B$12:$B$5000,BA$103,'(6)定期点検調書'!$AH$12:$AH$5000,$C106,'(6)定期点検調書'!$BF$12:$BF$5000,$W$7)&gt;=1,$W$7,IF(COUNTIFS('(6)定期点検調書'!$B$12:$B$5000,BA$103,'(6)定期点検調書'!$AH$12:$AH$5000,$C106,'(6)定期点検調書'!$BF$12:$BF$5000,$V$7)&gt;=1,$V$7,IF(COUNTIFS('(6)定期点検調書'!$B$12:$B$5000,BA$103,'(6)定期点検調書'!$AH$12:$AH$5000,$C106,'(6)定期点検調書'!$BF$12:$BF$5000,$U$7)&gt;=1,$U$7,IF(COUNTIFS('(6)定期点検調書'!$B$12:$B$5000,BA$103,'(6)定期点検調書'!$AH$12:$AH$5000,$C106,'(6)定期点検調書'!$BF$12:$BF$5000,$T$7)&gt;=1,$T$7,IF(COUNTIFS('(6)定期点検調書'!$B$12:$B$5000,BA$103,'(6)定期点検調書'!$AH$12:$AH$5000,$C106,'(6)定期点検調書'!$BF$12:$BF$5000,$S$7)&gt;=1,$S$7,""))))))</f>
        <v/>
      </c>
      <c r="BB106" s="1"/>
      <c r="BC106" s="1"/>
    </row>
    <row r="107" spans="2:55" ht="18.75" customHeight="1" x14ac:dyDescent="0.2">
      <c r="B107" s="1854"/>
      <c r="C107" s="1841" t="str">
        <f>ﾃﾞｰﾀ一覧!$U$21</f>
        <v>漏水</v>
      </c>
      <c r="D107" s="1842"/>
      <c r="E107" s="1842"/>
      <c r="F107" s="1842"/>
      <c r="G107" s="1843"/>
      <c r="H107" s="467" t="str">
        <f>IF(H$103="","",IF(COUNTIFS('(6)定期点検調書'!$B$12:$B$5000,H$103,'(6)定期点検調書'!$AH$12:$AH$5000,$C107,'(6)定期点検調書'!$BF$12:$BF$5000,$W$7)&gt;=1,$W$7,IF(COUNTIFS('(6)定期点検調書'!$B$12:$B$5000,H$103,'(6)定期点検調書'!$AH$12:$AH$5000,$C107,'(6)定期点検調書'!$BF$12:$BF$5000,$V$7)&gt;=1,$V$7,IF(COUNTIFS('(6)定期点検調書'!$B$12:$B$5000,H$103,'(6)定期点検調書'!$AH$12:$AH$5000,$C107,'(6)定期点検調書'!$BF$12:$BF$5000,$U$7)&gt;=1,$U$7,IF(COUNTIFS('(6)定期点検調書'!$B$12:$B$5000,H$103,'(6)定期点検調書'!$AH$12:$AH$5000,$C107,'(6)定期点検調書'!$BF$12:$BF$5000,$T$7)&gt;=1,$T$7,IF(COUNTIFS('(6)定期点検調書'!$B$12:$B$5000,H$103,'(6)定期点検調書'!$AH$12:$AH$5000,$C107,'(6)定期点検調書'!$BF$12:$BF$5000,$S$7)&gt;=1,$S$7,""))))))</f>
        <v/>
      </c>
      <c r="I107" s="465" t="str">
        <f>IF(I$103="","",IF(COUNTIFS('(6)定期点検調書'!$B$12:$B$5000,I$103,'(6)定期点検調書'!$AH$12:$AH$5000,$C107,'(6)定期点検調書'!$BF$12:$BF$5000,$W$7)&gt;=1,$W$7,IF(COUNTIFS('(6)定期点検調書'!$B$12:$B$5000,I$103,'(6)定期点検調書'!$AH$12:$AH$5000,$C107,'(6)定期点検調書'!$BF$12:$BF$5000,$V$7)&gt;=1,$V$7,IF(COUNTIFS('(6)定期点検調書'!$B$12:$B$5000,I$103,'(6)定期点検調書'!$AH$12:$AH$5000,$C107,'(6)定期点検調書'!$BF$12:$BF$5000,$U$7)&gt;=1,$U$7,IF(COUNTIFS('(6)定期点検調書'!$B$12:$B$5000,I$103,'(6)定期点検調書'!$AH$12:$AH$5000,$C107,'(6)定期点検調書'!$BF$12:$BF$5000,$T$7)&gt;=1,$T$7,IF(COUNTIFS('(6)定期点検調書'!$B$12:$B$5000,I$103,'(6)定期点検調書'!$AH$12:$AH$5000,$C107,'(6)定期点検調書'!$BF$12:$BF$5000,$S$7)&gt;=1,$S$7,""))))))</f>
        <v/>
      </c>
      <c r="J107" s="465" t="str">
        <f>IF(J$103="","",IF(COUNTIFS('(6)定期点検調書'!$B$12:$B$5000,J$103,'(6)定期点検調書'!$AH$12:$AH$5000,$C107,'(6)定期点検調書'!$BF$12:$BF$5000,$W$7)&gt;=1,$W$7,IF(COUNTIFS('(6)定期点検調書'!$B$12:$B$5000,J$103,'(6)定期点検調書'!$AH$12:$AH$5000,$C107,'(6)定期点検調書'!$BF$12:$BF$5000,$V$7)&gt;=1,$V$7,IF(COUNTIFS('(6)定期点検調書'!$B$12:$B$5000,J$103,'(6)定期点検調書'!$AH$12:$AH$5000,$C107,'(6)定期点検調書'!$BF$12:$BF$5000,$U$7)&gt;=1,$U$7,IF(COUNTIFS('(6)定期点検調書'!$B$12:$B$5000,J$103,'(6)定期点検調書'!$AH$12:$AH$5000,$C107,'(6)定期点検調書'!$BF$12:$BF$5000,$T$7)&gt;=1,$T$7,IF(COUNTIFS('(6)定期点検調書'!$B$12:$B$5000,J$103,'(6)定期点検調書'!$AH$12:$AH$5000,$C107,'(6)定期点検調書'!$BF$12:$BF$5000,$S$7)&gt;=1,$S$7,""))))))</f>
        <v/>
      </c>
      <c r="K107" s="465" t="str">
        <f>IF(K$103="","",IF(COUNTIFS('(6)定期点検調書'!$B$12:$B$5000,K$103,'(6)定期点検調書'!$AH$12:$AH$5000,$C107,'(6)定期点検調書'!$BF$12:$BF$5000,$W$7)&gt;=1,$W$7,IF(COUNTIFS('(6)定期点検調書'!$B$12:$B$5000,K$103,'(6)定期点検調書'!$AH$12:$AH$5000,$C107,'(6)定期点検調書'!$BF$12:$BF$5000,$V$7)&gt;=1,$V$7,IF(COUNTIFS('(6)定期点検調書'!$B$12:$B$5000,K$103,'(6)定期点検調書'!$AH$12:$AH$5000,$C107,'(6)定期点検調書'!$BF$12:$BF$5000,$U$7)&gt;=1,$U$7,IF(COUNTIFS('(6)定期点検調書'!$B$12:$B$5000,K$103,'(6)定期点検調書'!$AH$12:$AH$5000,$C107,'(6)定期点検調書'!$BF$12:$BF$5000,$T$7)&gt;=1,$T$7,IF(COUNTIFS('(6)定期点検調書'!$B$12:$B$5000,K$103,'(6)定期点検調書'!$AH$12:$AH$5000,$C107,'(6)定期点検調書'!$BF$12:$BF$5000,$S$7)&gt;=1,$S$7,""))))))</f>
        <v/>
      </c>
      <c r="L107" s="465" t="str">
        <f>IF(L$103="","",IF(COUNTIFS('(6)定期点検調書'!$B$12:$B$5000,L$103,'(6)定期点検調書'!$AH$12:$AH$5000,$C107,'(6)定期点検調書'!$BF$12:$BF$5000,$W$7)&gt;=1,$W$7,IF(COUNTIFS('(6)定期点検調書'!$B$12:$B$5000,L$103,'(6)定期点検調書'!$AH$12:$AH$5000,$C107,'(6)定期点検調書'!$BF$12:$BF$5000,$V$7)&gt;=1,$V$7,IF(COUNTIFS('(6)定期点検調書'!$B$12:$B$5000,L$103,'(6)定期点検調書'!$AH$12:$AH$5000,$C107,'(6)定期点検調書'!$BF$12:$BF$5000,$U$7)&gt;=1,$U$7,IF(COUNTIFS('(6)定期点検調書'!$B$12:$B$5000,L$103,'(6)定期点検調書'!$AH$12:$AH$5000,$C107,'(6)定期点検調書'!$BF$12:$BF$5000,$T$7)&gt;=1,$T$7,IF(COUNTIFS('(6)定期点検調書'!$B$12:$B$5000,L$103,'(6)定期点検調書'!$AH$12:$AH$5000,$C107,'(6)定期点検調書'!$BF$12:$BF$5000,$S$7)&gt;=1,$S$7,""))))))</f>
        <v/>
      </c>
      <c r="M107" s="465" t="str">
        <f>IF(M$103="","",IF(COUNTIFS('(6)定期点検調書'!$B$12:$B$5000,M$103,'(6)定期点検調書'!$AH$12:$AH$5000,$C107,'(6)定期点検調書'!$BF$12:$BF$5000,$W$7)&gt;=1,$W$7,IF(COUNTIFS('(6)定期点検調書'!$B$12:$B$5000,M$103,'(6)定期点検調書'!$AH$12:$AH$5000,$C107,'(6)定期点検調書'!$BF$12:$BF$5000,$V$7)&gt;=1,$V$7,IF(COUNTIFS('(6)定期点検調書'!$B$12:$B$5000,M$103,'(6)定期点検調書'!$AH$12:$AH$5000,$C107,'(6)定期点検調書'!$BF$12:$BF$5000,$U$7)&gt;=1,$U$7,IF(COUNTIFS('(6)定期点検調書'!$B$12:$B$5000,M$103,'(6)定期点検調書'!$AH$12:$AH$5000,$C107,'(6)定期点検調書'!$BF$12:$BF$5000,$T$7)&gt;=1,$T$7,IF(COUNTIFS('(6)定期点検調書'!$B$12:$B$5000,M$103,'(6)定期点検調書'!$AH$12:$AH$5000,$C107,'(6)定期点検調書'!$BF$12:$BF$5000,$S$7)&gt;=1,$S$7,""))))))</f>
        <v/>
      </c>
      <c r="N107" s="465" t="str">
        <f>IF(N$103="","",IF(COUNTIFS('(6)定期点検調書'!$B$12:$B$5000,N$103,'(6)定期点検調書'!$AH$12:$AH$5000,$C107,'(6)定期点検調書'!$BF$12:$BF$5000,$W$7)&gt;=1,$W$7,IF(COUNTIFS('(6)定期点検調書'!$B$12:$B$5000,N$103,'(6)定期点検調書'!$AH$12:$AH$5000,$C107,'(6)定期点検調書'!$BF$12:$BF$5000,$V$7)&gt;=1,$V$7,IF(COUNTIFS('(6)定期点検調書'!$B$12:$B$5000,N$103,'(6)定期点検調書'!$AH$12:$AH$5000,$C107,'(6)定期点検調書'!$BF$12:$BF$5000,$U$7)&gt;=1,$U$7,IF(COUNTIFS('(6)定期点検調書'!$B$12:$B$5000,N$103,'(6)定期点検調書'!$AH$12:$AH$5000,$C107,'(6)定期点検調書'!$BF$12:$BF$5000,$T$7)&gt;=1,$T$7,IF(COUNTIFS('(6)定期点検調書'!$B$12:$B$5000,N$103,'(6)定期点検調書'!$AH$12:$AH$5000,$C107,'(6)定期点検調書'!$BF$12:$BF$5000,$S$7)&gt;=1,$S$7,""))))))</f>
        <v/>
      </c>
      <c r="O107" s="465" t="str">
        <f>IF(O$103="","",IF(COUNTIFS('(6)定期点検調書'!$B$12:$B$5000,O$103,'(6)定期点検調書'!$AH$12:$AH$5000,$C107,'(6)定期点検調書'!$BF$12:$BF$5000,$W$7)&gt;=1,$W$7,IF(COUNTIFS('(6)定期点検調書'!$B$12:$B$5000,O$103,'(6)定期点検調書'!$AH$12:$AH$5000,$C107,'(6)定期点検調書'!$BF$12:$BF$5000,$V$7)&gt;=1,$V$7,IF(COUNTIFS('(6)定期点検調書'!$B$12:$B$5000,O$103,'(6)定期点検調書'!$AH$12:$AH$5000,$C107,'(6)定期点検調書'!$BF$12:$BF$5000,$U$7)&gt;=1,$U$7,IF(COUNTIFS('(6)定期点検調書'!$B$12:$B$5000,O$103,'(6)定期点検調書'!$AH$12:$AH$5000,$C107,'(6)定期点検調書'!$BF$12:$BF$5000,$T$7)&gt;=1,$T$7,IF(COUNTIFS('(6)定期点検調書'!$B$12:$B$5000,O$103,'(6)定期点検調書'!$AH$12:$AH$5000,$C107,'(6)定期点検調書'!$BF$12:$BF$5000,$S$7)&gt;=1,$S$7,""))))))</f>
        <v/>
      </c>
      <c r="P107" s="465" t="str">
        <f>IF(P$103="","",IF(COUNTIFS('(6)定期点検調書'!$B$12:$B$5000,P$103,'(6)定期点検調書'!$AH$12:$AH$5000,$C107,'(6)定期点検調書'!$BF$12:$BF$5000,$W$7)&gt;=1,$W$7,IF(COUNTIFS('(6)定期点検調書'!$B$12:$B$5000,P$103,'(6)定期点検調書'!$AH$12:$AH$5000,$C107,'(6)定期点検調書'!$BF$12:$BF$5000,$V$7)&gt;=1,$V$7,IF(COUNTIFS('(6)定期点検調書'!$B$12:$B$5000,P$103,'(6)定期点検調書'!$AH$12:$AH$5000,$C107,'(6)定期点検調書'!$BF$12:$BF$5000,$U$7)&gt;=1,$U$7,IF(COUNTIFS('(6)定期点検調書'!$B$12:$B$5000,P$103,'(6)定期点検調書'!$AH$12:$AH$5000,$C107,'(6)定期点検調書'!$BF$12:$BF$5000,$T$7)&gt;=1,$T$7,IF(COUNTIFS('(6)定期点検調書'!$B$12:$B$5000,P$103,'(6)定期点検調書'!$AH$12:$AH$5000,$C107,'(6)定期点検調書'!$BF$12:$BF$5000,$S$7)&gt;=1,$S$7,""))))))</f>
        <v/>
      </c>
      <c r="Q107" s="465" t="str">
        <f>IF(Q$103="","",IF(COUNTIFS('(6)定期点検調書'!$B$12:$B$5000,Q$103,'(6)定期点検調書'!$AH$12:$AH$5000,$C107,'(6)定期点検調書'!$BF$12:$BF$5000,$W$7)&gt;=1,$W$7,IF(COUNTIFS('(6)定期点検調書'!$B$12:$B$5000,Q$103,'(6)定期点検調書'!$AH$12:$AH$5000,$C107,'(6)定期点検調書'!$BF$12:$BF$5000,$V$7)&gt;=1,$V$7,IF(COUNTIFS('(6)定期点検調書'!$B$12:$B$5000,Q$103,'(6)定期点検調書'!$AH$12:$AH$5000,$C107,'(6)定期点検調書'!$BF$12:$BF$5000,$U$7)&gt;=1,$U$7,IF(COUNTIFS('(6)定期点検調書'!$B$12:$B$5000,Q$103,'(6)定期点検調書'!$AH$12:$AH$5000,$C107,'(6)定期点検調書'!$BF$12:$BF$5000,$T$7)&gt;=1,$T$7,IF(COUNTIFS('(6)定期点検調書'!$B$12:$B$5000,Q$103,'(6)定期点検調書'!$AH$12:$AH$5000,$C107,'(6)定期点検調書'!$BF$12:$BF$5000,$S$7)&gt;=1,$S$7,""))))))</f>
        <v/>
      </c>
      <c r="R107" s="465" t="str">
        <f>IF(R$103="","",IF(COUNTIFS('(6)定期点検調書'!$B$12:$B$5000,R$103,'(6)定期点検調書'!$AH$12:$AH$5000,$C107,'(6)定期点検調書'!$BF$12:$BF$5000,$W$7)&gt;=1,$W$7,IF(COUNTIFS('(6)定期点検調書'!$B$12:$B$5000,R$103,'(6)定期点検調書'!$AH$12:$AH$5000,$C107,'(6)定期点検調書'!$BF$12:$BF$5000,$V$7)&gt;=1,$V$7,IF(COUNTIFS('(6)定期点検調書'!$B$12:$B$5000,R$103,'(6)定期点検調書'!$AH$12:$AH$5000,$C107,'(6)定期点検調書'!$BF$12:$BF$5000,$U$7)&gt;=1,$U$7,IF(COUNTIFS('(6)定期点検調書'!$B$12:$B$5000,R$103,'(6)定期点検調書'!$AH$12:$AH$5000,$C107,'(6)定期点検調書'!$BF$12:$BF$5000,$T$7)&gt;=1,$T$7,IF(COUNTIFS('(6)定期点検調書'!$B$12:$B$5000,R$103,'(6)定期点検調書'!$AH$12:$AH$5000,$C107,'(6)定期点検調書'!$BF$12:$BF$5000,$S$7)&gt;=1,$S$7,""))))))</f>
        <v/>
      </c>
      <c r="S107" s="465" t="str">
        <f>IF(S$103="","",IF(COUNTIFS('(6)定期点検調書'!$B$12:$B$5000,S$103,'(6)定期点検調書'!$AH$12:$AH$5000,$C107,'(6)定期点検調書'!$BF$12:$BF$5000,$W$7)&gt;=1,$W$7,IF(COUNTIFS('(6)定期点検調書'!$B$12:$B$5000,S$103,'(6)定期点検調書'!$AH$12:$AH$5000,$C107,'(6)定期点検調書'!$BF$12:$BF$5000,$V$7)&gt;=1,$V$7,IF(COUNTIFS('(6)定期点検調書'!$B$12:$B$5000,S$103,'(6)定期点検調書'!$AH$12:$AH$5000,$C107,'(6)定期点検調書'!$BF$12:$BF$5000,$U$7)&gt;=1,$U$7,IF(COUNTIFS('(6)定期点検調書'!$B$12:$B$5000,S$103,'(6)定期点検調書'!$AH$12:$AH$5000,$C107,'(6)定期点検調書'!$BF$12:$BF$5000,$T$7)&gt;=1,$T$7,IF(COUNTIFS('(6)定期点検調書'!$B$12:$B$5000,S$103,'(6)定期点検調書'!$AH$12:$AH$5000,$C107,'(6)定期点検調書'!$BF$12:$BF$5000,$S$7)&gt;=1,$S$7,""))))))</f>
        <v/>
      </c>
      <c r="T107" s="465" t="str">
        <f>IF(T$103="","",IF(COUNTIFS('(6)定期点検調書'!$B$12:$B$5000,T$103,'(6)定期点検調書'!$AH$12:$AH$5000,$C107,'(6)定期点検調書'!$BF$12:$BF$5000,$W$7)&gt;=1,$W$7,IF(COUNTIFS('(6)定期点検調書'!$B$12:$B$5000,T$103,'(6)定期点検調書'!$AH$12:$AH$5000,$C107,'(6)定期点検調書'!$BF$12:$BF$5000,$V$7)&gt;=1,$V$7,IF(COUNTIFS('(6)定期点検調書'!$B$12:$B$5000,T$103,'(6)定期点検調書'!$AH$12:$AH$5000,$C107,'(6)定期点検調書'!$BF$12:$BF$5000,$U$7)&gt;=1,$U$7,IF(COUNTIFS('(6)定期点検調書'!$B$12:$B$5000,T$103,'(6)定期点検調書'!$AH$12:$AH$5000,$C107,'(6)定期点検調書'!$BF$12:$BF$5000,$T$7)&gt;=1,$T$7,IF(COUNTIFS('(6)定期点検調書'!$B$12:$B$5000,T$103,'(6)定期点検調書'!$AH$12:$AH$5000,$C107,'(6)定期点検調書'!$BF$12:$BF$5000,$S$7)&gt;=1,$S$7,""))))))</f>
        <v/>
      </c>
      <c r="U107" s="465" t="str">
        <f>IF(U$103="","",IF(COUNTIFS('(6)定期点検調書'!$B$12:$B$5000,U$103,'(6)定期点検調書'!$AH$12:$AH$5000,$C107,'(6)定期点検調書'!$BF$12:$BF$5000,$W$7)&gt;=1,$W$7,IF(COUNTIFS('(6)定期点検調書'!$B$12:$B$5000,U$103,'(6)定期点検調書'!$AH$12:$AH$5000,$C107,'(6)定期点検調書'!$BF$12:$BF$5000,$V$7)&gt;=1,$V$7,IF(COUNTIFS('(6)定期点検調書'!$B$12:$B$5000,U$103,'(6)定期点検調書'!$AH$12:$AH$5000,$C107,'(6)定期点検調書'!$BF$12:$BF$5000,$U$7)&gt;=1,$U$7,IF(COUNTIFS('(6)定期点検調書'!$B$12:$B$5000,U$103,'(6)定期点検調書'!$AH$12:$AH$5000,$C107,'(6)定期点検調書'!$BF$12:$BF$5000,$T$7)&gt;=1,$T$7,IF(COUNTIFS('(6)定期点検調書'!$B$12:$B$5000,U$103,'(6)定期点検調書'!$AH$12:$AH$5000,$C107,'(6)定期点検調書'!$BF$12:$BF$5000,$S$7)&gt;=1,$S$7,""))))))</f>
        <v/>
      </c>
      <c r="V107" s="465" t="str">
        <f>IF(V$103="","",IF(COUNTIFS('(6)定期点検調書'!$B$12:$B$5000,V$103,'(6)定期点検調書'!$AH$12:$AH$5000,$C107,'(6)定期点検調書'!$BF$12:$BF$5000,$W$7)&gt;=1,$W$7,IF(COUNTIFS('(6)定期点検調書'!$B$12:$B$5000,V$103,'(6)定期点検調書'!$AH$12:$AH$5000,$C107,'(6)定期点検調書'!$BF$12:$BF$5000,$V$7)&gt;=1,$V$7,IF(COUNTIFS('(6)定期点検調書'!$B$12:$B$5000,V$103,'(6)定期点検調書'!$AH$12:$AH$5000,$C107,'(6)定期点検調書'!$BF$12:$BF$5000,$U$7)&gt;=1,$U$7,IF(COUNTIFS('(6)定期点検調書'!$B$12:$B$5000,V$103,'(6)定期点検調書'!$AH$12:$AH$5000,$C107,'(6)定期点検調書'!$BF$12:$BF$5000,$T$7)&gt;=1,$T$7,IF(COUNTIFS('(6)定期点検調書'!$B$12:$B$5000,V$103,'(6)定期点検調書'!$AH$12:$AH$5000,$C107,'(6)定期点検調書'!$BF$12:$BF$5000,$S$7)&gt;=1,$S$7,""))))))</f>
        <v/>
      </c>
      <c r="W107" s="465" t="str">
        <f>IF(W$103="","",IF(COUNTIFS('(6)定期点検調書'!$B$12:$B$5000,W$103,'(6)定期点検調書'!$AH$12:$AH$5000,$C107,'(6)定期点検調書'!$BF$12:$BF$5000,$W$7)&gt;=1,$W$7,IF(COUNTIFS('(6)定期点検調書'!$B$12:$B$5000,W$103,'(6)定期点検調書'!$AH$12:$AH$5000,$C107,'(6)定期点検調書'!$BF$12:$BF$5000,$V$7)&gt;=1,$V$7,IF(COUNTIFS('(6)定期点検調書'!$B$12:$B$5000,W$103,'(6)定期点検調書'!$AH$12:$AH$5000,$C107,'(6)定期点検調書'!$BF$12:$BF$5000,$U$7)&gt;=1,$U$7,IF(COUNTIFS('(6)定期点検調書'!$B$12:$B$5000,W$103,'(6)定期点検調書'!$AH$12:$AH$5000,$C107,'(6)定期点検調書'!$BF$12:$BF$5000,$T$7)&gt;=1,$T$7,IF(COUNTIFS('(6)定期点検調書'!$B$12:$B$5000,W$103,'(6)定期点検調書'!$AH$12:$AH$5000,$C107,'(6)定期点検調書'!$BF$12:$BF$5000,$S$7)&gt;=1,$S$7,""))))))</f>
        <v/>
      </c>
      <c r="X107" s="465" t="str">
        <f>IF(X$103="","",IF(COUNTIFS('(6)定期点検調書'!$B$12:$B$5000,X$103,'(6)定期点検調書'!$AH$12:$AH$5000,$C107,'(6)定期点検調書'!$BF$12:$BF$5000,$W$7)&gt;=1,$W$7,IF(COUNTIFS('(6)定期点検調書'!$B$12:$B$5000,X$103,'(6)定期点検調書'!$AH$12:$AH$5000,$C107,'(6)定期点検調書'!$BF$12:$BF$5000,$V$7)&gt;=1,$V$7,IF(COUNTIFS('(6)定期点検調書'!$B$12:$B$5000,X$103,'(6)定期点検調書'!$AH$12:$AH$5000,$C107,'(6)定期点検調書'!$BF$12:$BF$5000,$U$7)&gt;=1,$U$7,IF(COUNTIFS('(6)定期点検調書'!$B$12:$B$5000,X$103,'(6)定期点検調書'!$AH$12:$AH$5000,$C107,'(6)定期点検調書'!$BF$12:$BF$5000,$T$7)&gt;=1,$T$7,IF(COUNTIFS('(6)定期点検調書'!$B$12:$B$5000,X$103,'(6)定期点検調書'!$AH$12:$AH$5000,$C107,'(6)定期点検調書'!$BF$12:$BF$5000,$S$7)&gt;=1,$S$7,""))))))</f>
        <v/>
      </c>
      <c r="Y107" s="465" t="str">
        <f>IF(Y$103="","",IF(COUNTIFS('(6)定期点検調書'!$B$12:$B$5000,Y$103,'(6)定期点検調書'!$AH$12:$AH$5000,$C107,'(6)定期点検調書'!$BF$12:$BF$5000,$W$7)&gt;=1,$W$7,IF(COUNTIFS('(6)定期点検調書'!$B$12:$B$5000,Y$103,'(6)定期点検調書'!$AH$12:$AH$5000,$C107,'(6)定期点検調書'!$BF$12:$BF$5000,$V$7)&gt;=1,$V$7,IF(COUNTIFS('(6)定期点検調書'!$B$12:$B$5000,Y$103,'(6)定期点検調書'!$AH$12:$AH$5000,$C107,'(6)定期点検調書'!$BF$12:$BF$5000,$U$7)&gt;=1,$U$7,IF(COUNTIFS('(6)定期点検調書'!$B$12:$B$5000,Y$103,'(6)定期点検調書'!$AH$12:$AH$5000,$C107,'(6)定期点検調書'!$BF$12:$BF$5000,$T$7)&gt;=1,$T$7,IF(COUNTIFS('(6)定期点検調書'!$B$12:$B$5000,Y$103,'(6)定期点検調書'!$AH$12:$AH$5000,$C107,'(6)定期点検調書'!$BF$12:$BF$5000,$S$7)&gt;=1,$S$7,""))))))</f>
        <v/>
      </c>
      <c r="Z107" s="465" t="str">
        <f>IF(Z$103="","",IF(COUNTIFS('(6)定期点検調書'!$B$12:$B$5000,Z$103,'(6)定期点検調書'!$AH$12:$AH$5000,$C107,'(6)定期点検調書'!$BF$12:$BF$5000,$W$7)&gt;=1,$W$7,IF(COUNTIFS('(6)定期点検調書'!$B$12:$B$5000,Z$103,'(6)定期点検調書'!$AH$12:$AH$5000,$C107,'(6)定期点検調書'!$BF$12:$BF$5000,$V$7)&gt;=1,$V$7,IF(COUNTIFS('(6)定期点検調書'!$B$12:$B$5000,Z$103,'(6)定期点検調書'!$AH$12:$AH$5000,$C107,'(6)定期点検調書'!$BF$12:$BF$5000,$U$7)&gt;=1,$U$7,IF(COUNTIFS('(6)定期点検調書'!$B$12:$B$5000,Z$103,'(6)定期点検調書'!$AH$12:$AH$5000,$C107,'(6)定期点検調書'!$BF$12:$BF$5000,$T$7)&gt;=1,$T$7,IF(COUNTIFS('(6)定期点検調書'!$B$12:$B$5000,Z$103,'(6)定期点検調書'!$AH$12:$AH$5000,$C107,'(6)定期点検調書'!$BF$12:$BF$5000,$S$7)&gt;=1,$S$7,""))))))</f>
        <v/>
      </c>
      <c r="AA107" s="465" t="str">
        <f>IF(AA$103="","",IF(COUNTIFS('(6)定期点検調書'!$B$12:$B$5000,AA$103,'(6)定期点検調書'!$AH$12:$AH$5000,$C107,'(6)定期点検調書'!$BF$12:$BF$5000,$W$7)&gt;=1,$W$7,IF(COUNTIFS('(6)定期点検調書'!$B$12:$B$5000,AA$103,'(6)定期点検調書'!$AH$12:$AH$5000,$C107,'(6)定期点検調書'!$BF$12:$BF$5000,$V$7)&gt;=1,$V$7,IF(COUNTIFS('(6)定期点検調書'!$B$12:$B$5000,AA$103,'(6)定期点検調書'!$AH$12:$AH$5000,$C107,'(6)定期点検調書'!$BF$12:$BF$5000,$U$7)&gt;=1,$U$7,IF(COUNTIFS('(6)定期点検調書'!$B$12:$B$5000,AA$103,'(6)定期点検調書'!$AH$12:$AH$5000,$C107,'(6)定期点検調書'!$BF$12:$BF$5000,$T$7)&gt;=1,$T$7,IF(COUNTIFS('(6)定期点検調書'!$B$12:$B$5000,AA$103,'(6)定期点検調書'!$AH$12:$AH$5000,$C107,'(6)定期点検調書'!$BF$12:$BF$5000,$S$7)&gt;=1,$S$7,""))))))</f>
        <v/>
      </c>
      <c r="AB107" s="465" t="str">
        <f>IF(AB$103="","",IF(COUNTIFS('(6)定期点検調書'!$B$12:$B$5000,AB$103,'(6)定期点検調書'!$AH$12:$AH$5000,$C107,'(6)定期点検調書'!$BF$12:$BF$5000,$W$7)&gt;=1,$W$7,IF(COUNTIFS('(6)定期点検調書'!$B$12:$B$5000,AB$103,'(6)定期点検調書'!$AH$12:$AH$5000,$C107,'(6)定期点検調書'!$BF$12:$BF$5000,$V$7)&gt;=1,$V$7,IF(COUNTIFS('(6)定期点検調書'!$B$12:$B$5000,AB$103,'(6)定期点検調書'!$AH$12:$AH$5000,$C107,'(6)定期点検調書'!$BF$12:$BF$5000,$U$7)&gt;=1,$U$7,IF(COUNTIFS('(6)定期点検調書'!$B$12:$B$5000,AB$103,'(6)定期点検調書'!$AH$12:$AH$5000,$C107,'(6)定期点検調書'!$BF$12:$BF$5000,$T$7)&gt;=1,$T$7,IF(COUNTIFS('(6)定期点検調書'!$B$12:$B$5000,AB$103,'(6)定期点検調書'!$AH$12:$AH$5000,$C107,'(6)定期点検調書'!$BF$12:$BF$5000,$S$7)&gt;=1,$S$7,""))))))</f>
        <v/>
      </c>
      <c r="AC107" s="465" t="str">
        <f>IF(AC$103="","",IF(COUNTIFS('(6)定期点検調書'!$B$12:$B$5000,AC$103,'(6)定期点検調書'!$AH$12:$AH$5000,$C107,'(6)定期点検調書'!$BF$12:$BF$5000,$W$7)&gt;=1,$W$7,IF(COUNTIFS('(6)定期点検調書'!$B$12:$B$5000,AC$103,'(6)定期点検調書'!$AH$12:$AH$5000,$C107,'(6)定期点検調書'!$BF$12:$BF$5000,$V$7)&gt;=1,$V$7,IF(COUNTIFS('(6)定期点検調書'!$B$12:$B$5000,AC$103,'(6)定期点検調書'!$AH$12:$AH$5000,$C107,'(6)定期点検調書'!$BF$12:$BF$5000,$U$7)&gt;=1,$U$7,IF(COUNTIFS('(6)定期点検調書'!$B$12:$B$5000,AC$103,'(6)定期点検調書'!$AH$12:$AH$5000,$C107,'(6)定期点検調書'!$BF$12:$BF$5000,$T$7)&gt;=1,$T$7,IF(COUNTIFS('(6)定期点検調書'!$B$12:$B$5000,AC$103,'(6)定期点検調書'!$AH$12:$AH$5000,$C107,'(6)定期点検調書'!$BF$12:$BF$5000,$S$7)&gt;=1,$S$7,""))))))</f>
        <v/>
      </c>
      <c r="AD107" s="465" t="str">
        <f>IF(AD$103="","",IF(COUNTIFS('(6)定期点検調書'!$B$12:$B$5000,AD$103,'(6)定期点検調書'!$AH$12:$AH$5000,$C107,'(6)定期点検調書'!$BF$12:$BF$5000,$W$7)&gt;=1,$W$7,IF(COUNTIFS('(6)定期点検調書'!$B$12:$B$5000,AD$103,'(6)定期点検調書'!$AH$12:$AH$5000,$C107,'(6)定期点検調書'!$BF$12:$BF$5000,$V$7)&gt;=1,$V$7,IF(COUNTIFS('(6)定期点検調書'!$B$12:$B$5000,AD$103,'(6)定期点検調書'!$AH$12:$AH$5000,$C107,'(6)定期点検調書'!$BF$12:$BF$5000,$U$7)&gt;=1,$U$7,IF(COUNTIFS('(6)定期点検調書'!$B$12:$B$5000,AD$103,'(6)定期点検調書'!$AH$12:$AH$5000,$C107,'(6)定期点検調書'!$BF$12:$BF$5000,$T$7)&gt;=1,$T$7,IF(COUNTIFS('(6)定期点検調書'!$B$12:$B$5000,AD$103,'(6)定期点検調書'!$AH$12:$AH$5000,$C107,'(6)定期点検調書'!$BF$12:$BF$5000,$S$7)&gt;=1,$S$7,""))))))</f>
        <v/>
      </c>
      <c r="AE107" s="465" t="str">
        <f>IF(AE$103="","",IF(COUNTIFS('(6)定期点検調書'!$B$12:$B$5000,AE$103,'(6)定期点検調書'!$AH$12:$AH$5000,$C107,'(6)定期点検調書'!$BF$12:$BF$5000,$W$7)&gt;=1,$W$7,IF(COUNTIFS('(6)定期点検調書'!$B$12:$B$5000,AE$103,'(6)定期点検調書'!$AH$12:$AH$5000,$C107,'(6)定期点検調書'!$BF$12:$BF$5000,$V$7)&gt;=1,$V$7,IF(COUNTIFS('(6)定期点検調書'!$B$12:$B$5000,AE$103,'(6)定期点検調書'!$AH$12:$AH$5000,$C107,'(6)定期点検調書'!$BF$12:$BF$5000,$U$7)&gt;=1,$U$7,IF(COUNTIFS('(6)定期点検調書'!$B$12:$B$5000,AE$103,'(6)定期点検調書'!$AH$12:$AH$5000,$C107,'(6)定期点検調書'!$BF$12:$BF$5000,$T$7)&gt;=1,$T$7,IF(COUNTIFS('(6)定期点検調書'!$B$12:$B$5000,AE$103,'(6)定期点検調書'!$AH$12:$AH$5000,$C107,'(6)定期点検調書'!$BF$12:$BF$5000,$S$7)&gt;=1,$S$7,""))))))</f>
        <v/>
      </c>
      <c r="AF107" s="465" t="str">
        <f>IF(AF$103="","",IF(COUNTIFS('(6)定期点検調書'!$B$12:$B$5000,AF$103,'(6)定期点検調書'!$AH$12:$AH$5000,$C107,'(6)定期点検調書'!$BF$12:$BF$5000,$W$7)&gt;=1,$W$7,IF(COUNTIFS('(6)定期点検調書'!$B$12:$B$5000,AF$103,'(6)定期点検調書'!$AH$12:$AH$5000,$C107,'(6)定期点検調書'!$BF$12:$BF$5000,$V$7)&gt;=1,$V$7,IF(COUNTIFS('(6)定期点検調書'!$B$12:$B$5000,AF$103,'(6)定期点検調書'!$AH$12:$AH$5000,$C107,'(6)定期点検調書'!$BF$12:$BF$5000,$U$7)&gt;=1,$U$7,IF(COUNTIFS('(6)定期点検調書'!$B$12:$B$5000,AF$103,'(6)定期点検調書'!$AH$12:$AH$5000,$C107,'(6)定期点検調書'!$BF$12:$BF$5000,$T$7)&gt;=1,$T$7,IF(COUNTIFS('(6)定期点検調書'!$B$12:$B$5000,AF$103,'(6)定期点検調書'!$AH$12:$AH$5000,$C107,'(6)定期点検調書'!$BF$12:$BF$5000,$S$7)&gt;=1,$S$7,""))))))</f>
        <v/>
      </c>
      <c r="AG107" s="465" t="str">
        <f>IF(AG$103="","",IF(COUNTIFS('(6)定期点検調書'!$B$12:$B$5000,AG$103,'(6)定期点検調書'!$AH$12:$AH$5000,$C107,'(6)定期点検調書'!$BF$12:$BF$5000,$W$7)&gt;=1,$W$7,IF(COUNTIFS('(6)定期点検調書'!$B$12:$B$5000,AG$103,'(6)定期点検調書'!$AH$12:$AH$5000,$C107,'(6)定期点検調書'!$BF$12:$BF$5000,$V$7)&gt;=1,$V$7,IF(COUNTIFS('(6)定期点検調書'!$B$12:$B$5000,AG$103,'(6)定期点検調書'!$AH$12:$AH$5000,$C107,'(6)定期点検調書'!$BF$12:$BF$5000,$U$7)&gt;=1,$U$7,IF(COUNTIFS('(6)定期点検調書'!$B$12:$B$5000,AG$103,'(6)定期点検調書'!$AH$12:$AH$5000,$C107,'(6)定期点検調書'!$BF$12:$BF$5000,$T$7)&gt;=1,$T$7,IF(COUNTIFS('(6)定期点検調書'!$B$12:$B$5000,AG$103,'(6)定期点検調書'!$AH$12:$AH$5000,$C107,'(6)定期点検調書'!$BF$12:$BF$5000,$S$7)&gt;=1,$S$7,""))))))</f>
        <v/>
      </c>
      <c r="AH107" s="465" t="str">
        <f>IF(AH$103="","",IF(COUNTIFS('(6)定期点検調書'!$B$12:$B$5000,AH$103,'(6)定期点検調書'!$AH$12:$AH$5000,$C107,'(6)定期点検調書'!$BF$12:$BF$5000,$W$7)&gt;=1,$W$7,IF(COUNTIFS('(6)定期点検調書'!$B$12:$B$5000,AH$103,'(6)定期点検調書'!$AH$12:$AH$5000,$C107,'(6)定期点検調書'!$BF$12:$BF$5000,$V$7)&gt;=1,$V$7,IF(COUNTIFS('(6)定期点検調書'!$B$12:$B$5000,AH$103,'(6)定期点検調書'!$AH$12:$AH$5000,$C107,'(6)定期点検調書'!$BF$12:$BF$5000,$U$7)&gt;=1,$U$7,IF(COUNTIFS('(6)定期点検調書'!$B$12:$B$5000,AH$103,'(6)定期点検調書'!$AH$12:$AH$5000,$C107,'(6)定期点検調書'!$BF$12:$BF$5000,$T$7)&gt;=1,$T$7,IF(COUNTIFS('(6)定期点検調書'!$B$12:$B$5000,AH$103,'(6)定期点検調書'!$AH$12:$AH$5000,$C107,'(6)定期点検調書'!$BF$12:$BF$5000,$S$7)&gt;=1,$S$7,""))))))</f>
        <v/>
      </c>
      <c r="AI107" s="465" t="str">
        <f>IF(AI$103="","",IF(COUNTIFS('(6)定期点検調書'!$B$12:$B$5000,AI$103,'(6)定期点検調書'!$AH$12:$AH$5000,$C107,'(6)定期点検調書'!$BF$12:$BF$5000,$W$7)&gt;=1,$W$7,IF(COUNTIFS('(6)定期点検調書'!$B$12:$B$5000,AI$103,'(6)定期点検調書'!$AH$12:$AH$5000,$C107,'(6)定期点検調書'!$BF$12:$BF$5000,$V$7)&gt;=1,$V$7,IF(COUNTIFS('(6)定期点検調書'!$B$12:$B$5000,AI$103,'(6)定期点検調書'!$AH$12:$AH$5000,$C107,'(6)定期点検調書'!$BF$12:$BF$5000,$U$7)&gt;=1,$U$7,IF(COUNTIFS('(6)定期点検調書'!$B$12:$B$5000,AI$103,'(6)定期点検調書'!$AH$12:$AH$5000,$C107,'(6)定期点検調書'!$BF$12:$BF$5000,$T$7)&gt;=1,$T$7,IF(COUNTIFS('(6)定期点検調書'!$B$12:$B$5000,AI$103,'(6)定期点検調書'!$AH$12:$AH$5000,$C107,'(6)定期点検調書'!$BF$12:$BF$5000,$S$7)&gt;=1,$S$7,""))))))</f>
        <v/>
      </c>
      <c r="AJ107" s="465" t="str">
        <f>IF(AJ$103="","",IF(COUNTIFS('(6)定期点検調書'!$B$12:$B$5000,AJ$103,'(6)定期点検調書'!$AH$12:$AH$5000,$C107,'(6)定期点検調書'!$BF$12:$BF$5000,$W$7)&gt;=1,$W$7,IF(COUNTIFS('(6)定期点検調書'!$B$12:$B$5000,AJ$103,'(6)定期点検調書'!$AH$12:$AH$5000,$C107,'(6)定期点検調書'!$BF$12:$BF$5000,$V$7)&gt;=1,$V$7,IF(COUNTIFS('(6)定期点検調書'!$B$12:$B$5000,AJ$103,'(6)定期点検調書'!$AH$12:$AH$5000,$C107,'(6)定期点検調書'!$BF$12:$BF$5000,$U$7)&gt;=1,$U$7,IF(COUNTIFS('(6)定期点検調書'!$B$12:$B$5000,AJ$103,'(6)定期点検調書'!$AH$12:$AH$5000,$C107,'(6)定期点検調書'!$BF$12:$BF$5000,$T$7)&gt;=1,$T$7,IF(COUNTIFS('(6)定期点検調書'!$B$12:$B$5000,AJ$103,'(6)定期点検調書'!$AH$12:$AH$5000,$C107,'(6)定期点検調書'!$BF$12:$BF$5000,$S$7)&gt;=1,$S$7,""))))))</f>
        <v/>
      </c>
      <c r="AK107" s="465" t="str">
        <f>IF(AK$103="","",IF(COUNTIFS('(6)定期点検調書'!$B$12:$B$5000,AK$103,'(6)定期点検調書'!$AH$12:$AH$5000,$C107,'(6)定期点検調書'!$BF$12:$BF$5000,$W$7)&gt;=1,$W$7,IF(COUNTIFS('(6)定期点検調書'!$B$12:$B$5000,AK$103,'(6)定期点検調書'!$AH$12:$AH$5000,$C107,'(6)定期点検調書'!$BF$12:$BF$5000,$V$7)&gt;=1,$V$7,IF(COUNTIFS('(6)定期点検調書'!$B$12:$B$5000,AK$103,'(6)定期点検調書'!$AH$12:$AH$5000,$C107,'(6)定期点検調書'!$BF$12:$BF$5000,$U$7)&gt;=1,$U$7,IF(COUNTIFS('(6)定期点検調書'!$B$12:$B$5000,AK$103,'(6)定期点検調書'!$AH$12:$AH$5000,$C107,'(6)定期点検調書'!$BF$12:$BF$5000,$T$7)&gt;=1,$T$7,IF(COUNTIFS('(6)定期点検調書'!$B$12:$B$5000,AK$103,'(6)定期点検調書'!$AH$12:$AH$5000,$C107,'(6)定期点検調書'!$BF$12:$BF$5000,$S$7)&gt;=1,$S$7,""))))))</f>
        <v/>
      </c>
      <c r="AL107" s="465" t="str">
        <f>IF(AL$103="","",IF(COUNTIFS('(6)定期点検調書'!$B$12:$B$5000,AL$103,'(6)定期点検調書'!$AH$12:$AH$5000,$C107,'(6)定期点検調書'!$BF$12:$BF$5000,$W$7)&gt;=1,$W$7,IF(COUNTIFS('(6)定期点検調書'!$B$12:$B$5000,AL$103,'(6)定期点検調書'!$AH$12:$AH$5000,$C107,'(6)定期点検調書'!$BF$12:$BF$5000,$V$7)&gt;=1,$V$7,IF(COUNTIFS('(6)定期点検調書'!$B$12:$B$5000,AL$103,'(6)定期点検調書'!$AH$12:$AH$5000,$C107,'(6)定期点検調書'!$BF$12:$BF$5000,$U$7)&gt;=1,$U$7,IF(COUNTIFS('(6)定期点検調書'!$B$12:$B$5000,AL$103,'(6)定期点検調書'!$AH$12:$AH$5000,$C107,'(6)定期点検調書'!$BF$12:$BF$5000,$T$7)&gt;=1,$T$7,IF(COUNTIFS('(6)定期点検調書'!$B$12:$B$5000,AL$103,'(6)定期点検調書'!$AH$12:$AH$5000,$C107,'(6)定期点検調書'!$BF$12:$BF$5000,$S$7)&gt;=1,$S$7,""))))))</f>
        <v/>
      </c>
      <c r="AM107" s="465" t="str">
        <f>IF(AM$103="","",IF(COUNTIFS('(6)定期点検調書'!$B$12:$B$5000,AM$103,'(6)定期点検調書'!$AH$12:$AH$5000,$C107,'(6)定期点検調書'!$BF$12:$BF$5000,$W$7)&gt;=1,$W$7,IF(COUNTIFS('(6)定期点検調書'!$B$12:$B$5000,AM$103,'(6)定期点検調書'!$AH$12:$AH$5000,$C107,'(6)定期点検調書'!$BF$12:$BF$5000,$V$7)&gt;=1,$V$7,IF(COUNTIFS('(6)定期点検調書'!$B$12:$B$5000,AM$103,'(6)定期点検調書'!$AH$12:$AH$5000,$C107,'(6)定期点検調書'!$BF$12:$BF$5000,$U$7)&gt;=1,$U$7,IF(COUNTIFS('(6)定期点検調書'!$B$12:$B$5000,AM$103,'(6)定期点検調書'!$AH$12:$AH$5000,$C107,'(6)定期点検調書'!$BF$12:$BF$5000,$T$7)&gt;=1,$T$7,IF(COUNTIFS('(6)定期点検調書'!$B$12:$B$5000,AM$103,'(6)定期点検調書'!$AH$12:$AH$5000,$C107,'(6)定期点検調書'!$BF$12:$BF$5000,$S$7)&gt;=1,$S$7,""))))))</f>
        <v/>
      </c>
      <c r="AN107" s="465" t="str">
        <f>IF(AN$103="","",IF(COUNTIFS('(6)定期点検調書'!$B$12:$B$5000,AN$103,'(6)定期点検調書'!$AH$12:$AH$5000,$C107,'(6)定期点検調書'!$BF$12:$BF$5000,$W$7)&gt;=1,$W$7,IF(COUNTIFS('(6)定期点検調書'!$B$12:$B$5000,AN$103,'(6)定期点検調書'!$AH$12:$AH$5000,$C107,'(6)定期点検調書'!$BF$12:$BF$5000,$V$7)&gt;=1,$V$7,IF(COUNTIFS('(6)定期点検調書'!$B$12:$B$5000,AN$103,'(6)定期点検調書'!$AH$12:$AH$5000,$C107,'(6)定期点検調書'!$BF$12:$BF$5000,$U$7)&gt;=1,$U$7,IF(COUNTIFS('(6)定期点検調書'!$B$12:$B$5000,AN$103,'(6)定期点検調書'!$AH$12:$AH$5000,$C107,'(6)定期点検調書'!$BF$12:$BF$5000,$T$7)&gt;=1,$T$7,IF(COUNTIFS('(6)定期点検調書'!$B$12:$B$5000,AN$103,'(6)定期点検調書'!$AH$12:$AH$5000,$C107,'(6)定期点検調書'!$BF$12:$BF$5000,$S$7)&gt;=1,$S$7,""))))))</f>
        <v/>
      </c>
      <c r="AO107" s="465" t="str">
        <f>IF(AO$103="","",IF(COUNTIFS('(6)定期点検調書'!$B$12:$B$5000,AO$103,'(6)定期点検調書'!$AH$12:$AH$5000,$C107,'(6)定期点検調書'!$BF$12:$BF$5000,$W$7)&gt;=1,$W$7,IF(COUNTIFS('(6)定期点検調書'!$B$12:$B$5000,AO$103,'(6)定期点検調書'!$AH$12:$AH$5000,$C107,'(6)定期点検調書'!$BF$12:$BF$5000,$V$7)&gt;=1,$V$7,IF(COUNTIFS('(6)定期点検調書'!$B$12:$B$5000,AO$103,'(6)定期点検調書'!$AH$12:$AH$5000,$C107,'(6)定期点検調書'!$BF$12:$BF$5000,$U$7)&gt;=1,$U$7,IF(COUNTIFS('(6)定期点検調書'!$B$12:$B$5000,AO$103,'(6)定期点検調書'!$AH$12:$AH$5000,$C107,'(6)定期点検調書'!$BF$12:$BF$5000,$T$7)&gt;=1,$T$7,IF(COUNTIFS('(6)定期点検調書'!$B$12:$B$5000,AO$103,'(6)定期点検調書'!$AH$12:$AH$5000,$C107,'(6)定期点検調書'!$BF$12:$BF$5000,$S$7)&gt;=1,$S$7,""))))))</f>
        <v/>
      </c>
      <c r="AP107" s="465" t="str">
        <f>IF(AP$103="","",IF(COUNTIFS('(6)定期点検調書'!$B$12:$B$5000,AP$103,'(6)定期点検調書'!$AH$12:$AH$5000,$C107,'(6)定期点検調書'!$BF$12:$BF$5000,$W$7)&gt;=1,$W$7,IF(COUNTIFS('(6)定期点検調書'!$B$12:$B$5000,AP$103,'(6)定期点検調書'!$AH$12:$AH$5000,$C107,'(6)定期点検調書'!$BF$12:$BF$5000,$V$7)&gt;=1,$V$7,IF(COUNTIFS('(6)定期点検調書'!$B$12:$B$5000,AP$103,'(6)定期点検調書'!$AH$12:$AH$5000,$C107,'(6)定期点検調書'!$BF$12:$BF$5000,$U$7)&gt;=1,$U$7,IF(COUNTIFS('(6)定期点検調書'!$B$12:$B$5000,AP$103,'(6)定期点検調書'!$AH$12:$AH$5000,$C107,'(6)定期点検調書'!$BF$12:$BF$5000,$T$7)&gt;=1,$T$7,IF(COUNTIFS('(6)定期点検調書'!$B$12:$B$5000,AP$103,'(6)定期点検調書'!$AH$12:$AH$5000,$C107,'(6)定期点検調書'!$BF$12:$BF$5000,$S$7)&gt;=1,$S$7,""))))))</f>
        <v/>
      </c>
      <c r="AQ107" s="465" t="str">
        <f>IF(AQ$103="","",IF(COUNTIFS('(6)定期点検調書'!$B$12:$B$5000,AQ$103,'(6)定期点検調書'!$AH$12:$AH$5000,$C107,'(6)定期点検調書'!$BF$12:$BF$5000,$W$7)&gt;=1,$W$7,IF(COUNTIFS('(6)定期点検調書'!$B$12:$B$5000,AQ$103,'(6)定期点検調書'!$AH$12:$AH$5000,$C107,'(6)定期点検調書'!$BF$12:$BF$5000,$V$7)&gt;=1,$V$7,IF(COUNTIFS('(6)定期点検調書'!$B$12:$B$5000,AQ$103,'(6)定期点検調書'!$AH$12:$AH$5000,$C107,'(6)定期点検調書'!$BF$12:$BF$5000,$U$7)&gt;=1,$U$7,IF(COUNTIFS('(6)定期点検調書'!$B$12:$B$5000,AQ$103,'(6)定期点検調書'!$AH$12:$AH$5000,$C107,'(6)定期点検調書'!$BF$12:$BF$5000,$T$7)&gt;=1,$T$7,IF(COUNTIFS('(6)定期点検調書'!$B$12:$B$5000,AQ$103,'(6)定期点検調書'!$AH$12:$AH$5000,$C107,'(6)定期点検調書'!$BF$12:$BF$5000,$S$7)&gt;=1,$S$7,""))))))</f>
        <v/>
      </c>
      <c r="AR107" s="465" t="str">
        <f>IF(AR$103="","",IF(COUNTIFS('(6)定期点検調書'!$B$12:$B$5000,AR$103,'(6)定期点検調書'!$AH$12:$AH$5000,$C107,'(6)定期点検調書'!$BF$12:$BF$5000,$W$7)&gt;=1,$W$7,IF(COUNTIFS('(6)定期点検調書'!$B$12:$B$5000,AR$103,'(6)定期点検調書'!$AH$12:$AH$5000,$C107,'(6)定期点検調書'!$BF$12:$BF$5000,$V$7)&gt;=1,$V$7,IF(COUNTIFS('(6)定期点検調書'!$B$12:$B$5000,AR$103,'(6)定期点検調書'!$AH$12:$AH$5000,$C107,'(6)定期点検調書'!$BF$12:$BF$5000,$U$7)&gt;=1,$U$7,IF(COUNTIFS('(6)定期点検調書'!$B$12:$B$5000,AR$103,'(6)定期点検調書'!$AH$12:$AH$5000,$C107,'(6)定期点検調書'!$BF$12:$BF$5000,$T$7)&gt;=1,$T$7,IF(COUNTIFS('(6)定期点検調書'!$B$12:$B$5000,AR$103,'(6)定期点検調書'!$AH$12:$AH$5000,$C107,'(6)定期点検調書'!$BF$12:$BF$5000,$S$7)&gt;=1,$S$7,""))))))</f>
        <v/>
      </c>
      <c r="AS107" s="465" t="str">
        <f>IF(AS$103="","",IF(COUNTIFS('(6)定期点検調書'!$B$12:$B$5000,AS$103,'(6)定期点検調書'!$AH$12:$AH$5000,$C107,'(6)定期点検調書'!$BF$12:$BF$5000,$W$7)&gt;=1,$W$7,IF(COUNTIFS('(6)定期点検調書'!$B$12:$B$5000,AS$103,'(6)定期点検調書'!$AH$12:$AH$5000,$C107,'(6)定期点検調書'!$BF$12:$BF$5000,$V$7)&gt;=1,$V$7,IF(COUNTIFS('(6)定期点検調書'!$B$12:$B$5000,AS$103,'(6)定期点検調書'!$AH$12:$AH$5000,$C107,'(6)定期点検調書'!$BF$12:$BF$5000,$U$7)&gt;=1,$U$7,IF(COUNTIFS('(6)定期点検調書'!$B$12:$B$5000,AS$103,'(6)定期点検調書'!$AH$12:$AH$5000,$C107,'(6)定期点検調書'!$BF$12:$BF$5000,$T$7)&gt;=1,$T$7,IF(COUNTIFS('(6)定期点検調書'!$B$12:$B$5000,AS$103,'(6)定期点検調書'!$AH$12:$AH$5000,$C107,'(6)定期点検調書'!$BF$12:$BF$5000,$S$7)&gt;=1,$S$7,""))))))</f>
        <v/>
      </c>
      <c r="AT107" s="465" t="str">
        <f>IF(AT$103="","",IF(COUNTIFS('(6)定期点検調書'!$B$12:$B$5000,AT$103,'(6)定期点検調書'!$AH$12:$AH$5000,$C107,'(6)定期点検調書'!$BF$12:$BF$5000,$W$7)&gt;=1,$W$7,IF(COUNTIFS('(6)定期点検調書'!$B$12:$B$5000,AT$103,'(6)定期点検調書'!$AH$12:$AH$5000,$C107,'(6)定期点検調書'!$BF$12:$BF$5000,$V$7)&gt;=1,$V$7,IF(COUNTIFS('(6)定期点検調書'!$B$12:$B$5000,AT$103,'(6)定期点検調書'!$AH$12:$AH$5000,$C107,'(6)定期点検調書'!$BF$12:$BF$5000,$U$7)&gt;=1,$U$7,IF(COUNTIFS('(6)定期点検調書'!$B$12:$B$5000,AT$103,'(6)定期点検調書'!$AH$12:$AH$5000,$C107,'(6)定期点検調書'!$BF$12:$BF$5000,$T$7)&gt;=1,$T$7,IF(COUNTIFS('(6)定期点検調書'!$B$12:$B$5000,AT$103,'(6)定期点検調書'!$AH$12:$AH$5000,$C107,'(6)定期点検調書'!$BF$12:$BF$5000,$S$7)&gt;=1,$S$7,""))))))</f>
        <v/>
      </c>
      <c r="AU107" s="465" t="str">
        <f>IF(AU$103="","",IF(COUNTIFS('(6)定期点検調書'!$B$12:$B$5000,AU$103,'(6)定期点検調書'!$AH$12:$AH$5000,$C107,'(6)定期点検調書'!$BF$12:$BF$5000,$W$7)&gt;=1,$W$7,IF(COUNTIFS('(6)定期点検調書'!$B$12:$B$5000,AU$103,'(6)定期点検調書'!$AH$12:$AH$5000,$C107,'(6)定期点検調書'!$BF$12:$BF$5000,$V$7)&gt;=1,$V$7,IF(COUNTIFS('(6)定期点検調書'!$B$12:$B$5000,AU$103,'(6)定期点検調書'!$AH$12:$AH$5000,$C107,'(6)定期点検調書'!$BF$12:$BF$5000,$U$7)&gt;=1,$U$7,IF(COUNTIFS('(6)定期点検調書'!$B$12:$B$5000,AU$103,'(6)定期点検調書'!$AH$12:$AH$5000,$C107,'(6)定期点検調書'!$BF$12:$BF$5000,$T$7)&gt;=1,$T$7,IF(COUNTIFS('(6)定期点検調書'!$B$12:$B$5000,AU$103,'(6)定期点検調書'!$AH$12:$AH$5000,$C107,'(6)定期点検調書'!$BF$12:$BF$5000,$S$7)&gt;=1,$S$7,""))))))</f>
        <v/>
      </c>
      <c r="AV107" s="465" t="str">
        <f>IF(AV$103="","",IF(COUNTIFS('(6)定期点検調書'!$B$12:$B$5000,AV$103,'(6)定期点検調書'!$AH$12:$AH$5000,$C107,'(6)定期点検調書'!$BF$12:$BF$5000,$W$7)&gt;=1,$W$7,IF(COUNTIFS('(6)定期点検調書'!$B$12:$B$5000,AV$103,'(6)定期点検調書'!$AH$12:$AH$5000,$C107,'(6)定期点検調書'!$BF$12:$BF$5000,$V$7)&gt;=1,$V$7,IF(COUNTIFS('(6)定期点検調書'!$B$12:$B$5000,AV$103,'(6)定期点検調書'!$AH$12:$AH$5000,$C107,'(6)定期点検調書'!$BF$12:$BF$5000,$U$7)&gt;=1,$U$7,IF(COUNTIFS('(6)定期点検調書'!$B$12:$B$5000,AV$103,'(6)定期点検調書'!$AH$12:$AH$5000,$C107,'(6)定期点検調書'!$BF$12:$BF$5000,$T$7)&gt;=1,$T$7,IF(COUNTIFS('(6)定期点検調書'!$B$12:$B$5000,AV$103,'(6)定期点検調書'!$AH$12:$AH$5000,$C107,'(6)定期点検調書'!$BF$12:$BF$5000,$S$7)&gt;=1,$S$7,""))))))</f>
        <v/>
      </c>
      <c r="AW107" s="465" t="str">
        <f>IF(AW$103="","",IF(COUNTIFS('(6)定期点検調書'!$B$12:$B$5000,AW$103,'(6)定期点検調書'!$AH$12:$AH$5000,$C107,'(6)定期点検調書'!$BF$12:$BF$5000,$W$7)&gt;=1,$W$7,IF(COUNTIFS('(6)定期点検調書'!$B$12:$B$5000,AW$103,'(6)定期点検調書'!$AH$12:$AH$5000,$C107,'(6)定期点検調書'!$BF$12:$BF$5000,$V$7)&gt;=1,$V$7,IF(COUNTIFS('(6)定期点検調書'!$B$12:$B$5000,AW$103,'(6)定期点検調書'!$AH$12:$AH$5000,$C107,'(6)定期点検調書'!$BF$12:$BF$5000,$U$7)&gt;=1,$U$7,IF(COUNTIFS('(6)定期点検調書'!$B$12:$B$5000,AW$103,'(6)定期点検調書'!$AH$12:$AH$5000,$C107,'(6)定期点検調書'!$BF$12:$BF$5000,$T$7)&gt;=1,$T$7,IF(COUNTIFS('(6)定期点検調書'!$B$12:$B$5000,AW$103,'(6)定期点検調書'!$AH$12:$AH$5000,$C107,'(6)定期点検調書'!$BF$12:$BF$5000,$S$7)&gt;=1,$S$7,""))))))</f>
        <v/>
      </c>
      <c r="AX107" s="465" t="str">
        <f>IF(AX$103="","",IF(COUNTIFS('(6)定期点検調書'!$B$12:$B$5000,AX$103,'(6)定期点検調書'!$AH$12:$AH$5000,$C107,'(6)定期点検調書'!$BF$12:$BF$5000,$W$7)&gt;=1,$W$7,IF(COUNTIFS('(6)定期点検調書'!$B$12:$B$5000,AX$103,'(6)定期点検調書'!$AH$12:$AH$5000,$C107,'(6)定期点検調書'!$BF$12:$BF$5000,$V$7)&gt;=1,$V$7,IF(COUNTIFS('(6)定期点検調書'!$B$12:$B$5000,AX$103,'(6)定期点検調書'!$AH$12:$AH$5000,$C107,'(6)定期点検調書'!$BF$12:$BF$5000,$U$7)&gt;=1,$U$7,IF(COUNTIFS('(6)定期点検調書'!$B$12:$B$5000,AX$103,'(6)定期点検調書'!$AH$12:$AH$5000,$C107,'(6)定期点検調書'!$BF$12:$BF$5000,$T$7)&gt;=1,$T$7,IF(COUNTIFS('(6)定期点検調書'!$B$12:$B$5000,AX$103,'(6)定期点検調書'!$AH$12:$AH$5000,$C107,'(6)定期点検調書'!$BF$12:$BF$5000,$S$7)&gt;=1,$S$7,""))))))</f>
        <v/>
      </c>
      <c r="AY107" s="465" t="str">
        <f>IF(AY$103="","",IF(COUNTIFS('(6)定期点検調書'!$B$12:$B$5000,AY$103,'(6)定期点検調書'!$AH$12:$AH$5000,$C107,'(6)定期点検調書'!$BF$12:$BF$5000,$W$7)&gt;=1,$W$7,IF(COUNTIFS('(6)定期点検調書'!$B$12:$B$5000,AY$103,'(6)定期点検調書'!$AH$12:$AH$5000,$C107,'(6)定期点検調書'!$BF$12:$BF$5000,$V$7)&gt;=1,$V$7,IF(COUNTIFS('(6)定期点検調書'!$B$12:$B$5000,AY$103,'(6)定期点検調書'!$AH$12:$AH$5000,$C107,'(6)定期点検調書'!$BF$12:$BF$5000,$U$7)&gt;=1,$U$7,IF(COUNTIFS('(6)定期点検調書'!$B$12:$B$5000,AY$103,'(6)定期点検調書'!$AH$12:$AH$5000,$C107,'(6)定期点検調書'!$BF$12:$BF$5000,$T$7)&gt;=1,$T$7,IF(COUNTIFS('(6)定期点検調書'!$B$12:$B$5000,AY$103,'(6)定期点検調書'!$AH$12:$AH$5000,$C107,'(6)定期点検調書'!$BF$12:$BF$5000,$S$7)&gt;=1,$S$7,""))))))</f>
        <v/>
      </c>
      <c r="AZ107" s="465" t="str">
        <f>IF(AZ$103="","",IF(COUNTIFS('(6)定期点検調書'!$B$12:$B$5000,AZ$103,'(6)定期点検調書'!$AH$12:$AH$5000,$C107,'(6)定期点検調書'!$BF$12:$BF$5000,$W$7)&gt;=1,$W$7,IF(COUNTIFS('(6)定期点検調書'!$B$12:$B$5000,AZ$103,'(6)定期点検調書'!$AH$12:$AH$5000,$C107,'(6)定期点検調書'!$BF$12:$BF$5000,$V$7)&gt;=1,$V$7,IF(COUNTIFS('(6)定期点検調書'!$B$12:$B$5000,AZ$103,'(6)定期点検調書'!$AH$12:$AH$5000,$C107,'(6)定期点検調書'!$BF$12:$BF$5000,$U$7)&gt;=1,$U$7,IF(COUNTIFS('(6)定期点検調書'!$B$12:$B$5000,AZ$103,'(6)定期点検調書'!$AH$12:$AH$5000,$C107,'(6)定期点検調書'!$BF$12:$BF$5000,$T$7)&gt;=1,$T$7,IF(COUNTIFS('(6)定期点検調書'!$B$12:$B$5000,AZ$103,'(6)定期点検調書'!$AH$12:$AH$5000,$C107,'(6)定期点検調書'!$BF$12:$BF$5000,$S$7)&gt;=1,$S$7,""))))))</f>
        <v/>
      </c>
      <c r="BA107" s="466" t="str">
        <f>IF(BA$103="","",IF(COUNTIFS('(6)定期点検調書'!$B$12:$B$5000,BA$103,'(6)定期点検調書'!$AH$12:$AH$5000,$C107,'(6)定期点検調書'!$BF$12:$BF$5000,$W$7)&gt;=1,$W$7,IF(COUNTIFS('(6)定期点検調書'!$B$12:$B$5000,BA$103,'(6)定期点検調書'!$AH$12:$AH$5000,$C107,'(6)定期点検調書'!$BF$12:$BF$5000,$V$7)&gt;=1,$V$7,IF(COUNTIFS('(6)定期点検調書'!$B$12:$B$5000,BA$103,'(6)定期点検調書'!$AH$12:$AH$5000,$C107,'(6)定期点検調書'!$BF$12:$BF$5000,$U$7)&gt;=1,$U$7,IF(COUNTIFS('(6)定期点検調書'!$B$12:$B$5000,BA$103,'(6)定期点検調書'!$AH$12:$AH$5000,$C107,'(6)定期点検調書'!$BF$12:$BF$5000,$T$7)&gt;=1,$T$7,IF(COUNTIFS('(6)定期点検調書'!$B$12:$B$5000,BA$103,'(6)定期点検調書'!$AH$12:$AH$5000,$C107,'(6)定期点検調書'!$BF$12:$BF$5000,$S$7)&gt;=1,$S$7,""))))))</f>
        <v/>
      </c>
      <c r="BB107" s="1"/>
      <c r="BC107" s="1"/>
    </row>
    <row r="108" spans="2:55" ht="18.75" customHeight="1" x14ac:dyDescent="0.2">
      <c r="B108" s="1854"/>
      <c r="C108" s="1841" t="str">
        <f>ﾃﾞｰﾀ一覧!$U$22</f>
        <v>覆工背面変状</v>
      </c>
      <c r="D108" s="1842"/>
      <c r="E108" s="1842"/>
      <c r="F108" s="1842"/>
      <c r="G108" s="1843"/>
      <c r="H108" s="467" t="str">
        <f>IF(H$103="","",IF(COUNTIFS('(6)定期点検調書'!$B$12:$B$5000,H$103,'(6)定期点検調書'!$AH$12:$AH$5000,$C108,'(6)定期点検調書'!$BF$12:$BF$5000,$W$7)&gt;=1,$W$7,IF(COUNTIFS('(6)定期点検調書'!$B$12:$B$5000,H$103,'(6)定期点検調書'!$AH$12:$AH$5000,$C108,'(6)定期点検調書'!$BF$12:$BF$5000,$V$7)&gt;=1,$V$7,IF(COUNTIFS('(6)定期点検調書'!$B$12:$B$5000,H$103,'(6)定期点検調書'!$AH$12:$AH$5000,$C108,'(6)定期点検調書'!$BF$12:$BF$5000,$U$7)&gt;=1,$U$7,IF(COUNTIFS('(6)定期点検調書'!$B$12:$B$5000,H$103,'(6)定期点検調書'!$AH$12:$AH$5000,$C108,'(6)定期点検調書'!$BF$12:$BF$5000,$T$7)&gt;=1,$T$7,IF(COUNTIFS('(6)定期点検調書'!$B$12:$B$5000,H$103,'(6)定期点検調書'!$AH$12:$AH$5000,$C108,'(6)定期点検調書'!$BF$12:$BF$5000,$S$7)&gt;=1,$S$7,""))))))</f>
        <v/>
      </c>
      <c r="I108" s="465" t="str">
        <f>IF(I$103="","",IF(COUNTIFS('(6)定期点検調書'!$B$12:$B$5000,I$103,'(6)定期点検調書'!$AH$12:$AH$5000,$C108,'(6)定期点検調書'!$BF$12:$BF$5000,$W$7)&gt;=1,$W$7,IF(COUNTIFS('(6)定期点検調書'!$B$12:$B$5000,I$103,'(6)定期点検調書'!$AH$12:$AH$5000,$C108,'(6)定期点検調書'!$BF$12:$BF$5000,$V$7)&gt;=1,$V$7,IF(COUNTIFS('(6)定期点検調書'!$B$12:$B$5000,I$103,'(6)定期点検調書'!$AH$12:$AH$5000,$C108,'(6)定期点検調書'!$BF$12:$BF$5000,$U$7)&gt;=1,$U$7,IF(COUNTIFS('(6)定期点検調書'!$B$12:$B$5000,I$103,'(6)定期点検調書'!$AH$12:$AH$5000,$C108,'(6)定期点検調書'!$BF$12:$BF$5000,$T$7)&gt;=1,$T$7,IF(COUNTIFS('(6)定期点検調書'!$B$12:$B$5000,I$103,'(6)定期点検調書'!$AH$12:$AH$5000,$C108,'(6)定期点検調書'!$BF$12:$BF$5000,$S$7)&gt;=1,$S$7,""))))))</f>
        <v/>
      </c>
      <c r="J108" s="465" t="str">
        <f>IF(J$103="","",IF(COUNTIFS('(6)定期点検調書'!$B$12:$B$5000,J$103,'(6)定期点検調書'!$AH$12:$AH$5000,$C108,'(6)定期点検調書'!$BF$12:$BF$5000,$W$7)&gt;=1,$W$7,IF(COUNTIFS('(6)定期点検調書'!$B$12:$B$5000,J$103,'(6)定期点検調書'!$AH$12:$AH$5000,$C108,'(6)定期点検調書'!$BF$12:$BF$5000,$V$7)&gt;=1,$V$7,IF(COUNTIFS('(6)定期点検調書'!$B$12:$B$5000,J$103,'(6)定期点検調書'!$AH$12:$AH$5000,$C108,'(6)定期点検調書'!$BF$12:$BF$5000,$U$7)&gt;=1,$U$7,IF(COUNTIFS('(6)定期点検調書'!$B$12:$B$5000,J$103,'(6)定期点検調書'!$AH$12:$AH$5000,$C108,'(6)定期点検調書'!$BF$12:$BF$5000,$T$7)&gt;=1,$T$7,IF(COUNTIFS('(6)定期点検調書'!$B$12:$B$5000,J$103,'(6)定期点検調書'!$AH$12:$AH$5000,$C108,'(6)定期点検調書'!$BF$12:$BF$5000,$S$7)&gt;=1,$S$7,""))))))</f>
        <v/>
      </c>
      <c r="K108" s="465" t="str">
        <f>IF(K$103="","",IF(COUNTIFS('(6)定期点検調書'!$B$12:$B$5000,K$103,'(6)定期点検調書'!$AH$12:$AH$5000,$C108,'(6)定期点検調書'!$BF$12:$BF$5000,$W$7)&gt;=1,$W$7,IF(COUNTIFS('(6)定期点検調書'!$B$12:$B$5000,K$103,'(6)定期点検調書'!$AH$12:$AH$5000,$C108,'(6)定期点検調書'!$BF$12:$BF$5000,$V$7)&gt;=1,$V$7,IF(COUNTIFS('(6)定期点検調書'!$B$12:$B$5000,K$103,'(6)定期点検調書'!$AH$12:$AH$5000,$C108,'(6)定期点検調書'!$BF$12:$BF$5000,$U$7)&gt;=1,$U$7,IF(COUNTIFS('(6)定期点検調書'!$B$12:$B$5000,K$103,'(6)定期点検調書'!$AH$12:$AH$5000,$C108,'(6)定期点検調書'!$BF$12:$BF$5000,$T$7)&gt;=1,$T$7,IF(COUNTIFS('(6)定期点検調書'!$B$12:$B$5000,K$103,'(6)定期点検調書'!$AH$12:$AH$5000,$C108,'(6)定期点検調書'!$BF$12:$BF$5000,$S$7)&gt;=1,$S$7,""))))))</f>
        <v/>
      </c>
      <c r="L108" s="465" t="str">
        <f>IF(L$103="","",IF(COUNTIFS('(6)定期点検調書'!$B$12:$B$5000,L$103,'(6)定期点検調書'!$AH$12:$AH$5000,$C108,'(6)定期点検調書'!$BF$12:$BF$5000,$W$7)&gt;=1,$W$7,IF(COUNTIFS('(6)定期点検調書'!$B$12:$B$5000,L$103,'(6)定期点検調書'!$AH$12:$AH$5000,$C108,'(6)定期点検調書'!$BF$12:$BF$5000,$V$7)&gt;=1,$V$7,IF(COUNTIFS('(6)定期点検調書'!$B$12:$B$5000,L$103,'(6)定期点検調書'!$AH$12:$AH$5000,$C108,'(6)定期点検調書'!$BF$12:$BF$5000,$U$7)&gt;=1,$U$7,IF(COUNTIFS('(6)定期点検調書'!$B$12:$B$5000,L$103,'(6)定期点検調書'!$AH$12:$AH$5000,$C108,'(6)定期点検調書'!$BF$12:$BF$5000,$T$7)&gt;=1,$T$7,IF(COUNTIFS('(6)定期点検調書'!$B$12:$B$5000,L$103,'(6)定期点検調書'!$AH$12:$AH$5000,$C108,'(6)定期点検調書'!$BF$12:$BF$5000,$S$7)&gt;=1,$S$7,""))))))</f>
        <v/>
      </c>
      <c r="M108" s="465" t="str">
        <f>IF(M$103="","",IF(COUNTIFS('(6)定期点検調書'!$B$12:$B$5000,M$103,'(6)定期点検調書'!$AH$12:$AH$5000,$C108,'(6)定期点検調書'!$BF$12:$BF$5000,$W$7)&gt;=1,$W$7,IF(COUNTIFS('(6)定期点検調書'!$B$12:$B$5000,M$103,'(6)定期点検調書'!$AH$12:$AH$5000,$C108,'(6)定期点検調書'!$BF$12:$BF$5000,$V$7)&gt;=1,$V$7,IF(COUNTIFS('(6)定期点検調書'!$B$12:$B$5000,M$103,'(6)定期点検調書'!$AH$12:$AH$5000,$C108,'(6)定期点検調書'!$BF$12:$BF$5000,$U$7)&gt;=1,$U$7,IF(COUNTIFS('(6)定期点検調書'!$B$12:$B$5000,M$103,'(6)定期点検調書'!$AH$12:$AH$5000,$C108,'(6)定期点検調書'!$BF$12:$BF$5000,$T$7)&gt;=1,$T$7,IF(COUNTIFS('(6)定期点検調書'!$B$12:$B$5000,M$103,'(6)定期点検調書'!$AH$12:$AH$5000,$C108,'(6)定期点検調書'!$BF$12:$BF$5000,$S$7)&gt;=1,$S$7,""))))))</f>
        <v/>
      </c>
      <c r="N108" s="465" t="str">
        <f>IF(N$103="","",IF(COUNTIFS('(6)定期点検調書'!$B$12:$B$5000,N$103,'(6)定期点検調書'!$AH$12:$AH$5000,$C108,'(6)定期点検調書'!$BF$12:$BF$5000,$W$7)&gt;=1,$W$7,IF(COUNTIFS('(6)定期点検調書'!$B$12:$B$5000,N$103,'(6)定期点検調書'!$AH$12:$AH$5000,$C108,'(6)定期点検調書'!$BF$12:$BF$5000,$V$7)&gt;=1,$V$7,IF(COUNTIFS('(6)定期点検調書'!$B$12:$B$5000,N$103,'(6)定期点検調書'!$AH$12:$AH$5000,$C108,'(6)定期点検調書'!$BF$12:$BF$5000,$U$7)&gt;=1,$U$7,IF(COUNTIFS('(6)定期点検調書'!$B$12:$B$5000,N$103,'(6)定期点検調書'!$AH$12:$AH$5000,$C108,'(6)定期点検調書'!$BF$12:$BF$5000,$T$7)&gt;=1,$T$7,IF(COUNTIFS('(6)定期点検調書'!$B$12:$B$5000,N$103,'(6)定期点検調書'!$AH$12:$AH$5000,$C108,'(6)定期点検調書'!$BF$12:$BF$5000,$S$7)&gt;=1,$S$7,""))))))</f>
        <v/>
      </c>
      <c r="O108" s="465" t="str">
        <f>IF(O$103="","",IF(COUNTIFS('(6)定期点検調書'!$B$12:$B$5000,O$103,'(6)定期点検調書'!$AH$12:$AH$5000,$C108,'(6)定期点検調書'!$BF$12:$BF$5000,$W$7)&gt;=1,$W$7,IF(COUNTIFS('(6)定期点検調書'!$B$12:$B$5000,O$103,'(6)定期点検調書'!$AH$12:$AH$5000,$C108,'(6)定期点検調書'!$BF$12:$BF$5000,$V$7)&gt;=1,$V$7,IF(COUNTIFS('(6)定期点検調書'!$B$12:$B$5000,O$103,'(6)定期点検調書'!$AH$12:$AH$5000,$C108,'(6)定期点検調書'!$BF$12:$BF$5000,$U$7)&gt;=1,$U$7,IF(COUNTIFS('(6)定期点検調書'!$B$12:$B$5000,O$103,'(6)定期点検調書'!$AH$12:$AH$5000,$C108,'(6)定期点検調書'!$BF$12:$BF$5000,$T$7)&gt;=1,$T$7,IF(COUNTIFS('(6)定期点検調書'!$B$12:$B$5000,O$103,'(6)定期点検調書'!$AH$12:$AH$5000,$C108,'(6)定期点検調書'!$BF$12:$BF$5000,$S$7)&gt;=1,$S$7,""))))))</f>
        <v/>
      </c>
      <c r="P108" s="465" t="str">
        <f>IF(P$103="","",IF(COUNTIFS('(6)定期点検調書'!$B$12:$B$5000,P$103,'(6)定期点検調書'!$AH$12:$AH$5000,$C108,'(6)定期点検調書'!$BF$12:$BF$5000,$W$7)&gt;=1,$W$7,IF(COUNTIFS('(6)定期点検調書'!$B$12:$B$5000,P$103,'(6)定期点検調書'!$AH$12:$AH$5000,$C108,'(6)定期点検調書'!$BF$12:$BF$5000,$V$7)&gt;=1,$V$7,IF(COUNTIFS('(6)定期点検調書'!$B$12:$B$5000,P$103,'(6)定期点検調書'!$AH$12:$AH$5000,$C108,'(6)定期点検調書'!$BF$12:$BF$5000,$U$7)&gt;=1,$U$7,IF(COUNTIFS('(6)定期点検調書'!$B$12:$B$5000,P$103,'(6)定期点検調書'!$AH$12:$AH$5000,$C108,'(6)定期点検調書'!$BF$12:$BF$5000,$T$7)&gt;=1,$T$7,IF(COUNTIFS('(6)定期点検調書'!$B$12:$B$5000,P$103,'(6)定期点検調書'!$AH$12:$AH$5000,$C108,'(6)定期点検調書'!$BF$12:$BF$5000,$S$7)&gt;=1,$S$7,""))))))</f>
        <v/>
      </c>
      <c r="Q108" s="465" t="str">
        <f>IF(Q$103="","",IF(COUNTIFS('(6)定期点検調書'!$B$12:$B$5000,Q$103,'(6)定期点検調書'!$AH$12:$AH$5000,$C108,'(6)定期点検調書'!$BF$12:$BF$5000,$W$7)&gt;=1,$W$7,IF(COUNTIFS('(6)定期点検調書'!$B$12:$B$5000,Q$103,'(6)定期点検調書'!$AH$12:$AH$5000,$C108,'(6)定期点検調書'!$BF$12:$BF$5000,$V$7)&gt;=1,$V$7,IF(COUNTIFS('(6)定期点検調書'!$B$12:$B$5000,Q$103,'(6)定期点検調書'!$AH$12:$AH$5000,$C108,'(6)定期点検調書'!$BF$12:$BF$5000,$U$7)&gt;=1,$U$7,IF(COUNTIFS('(6)定期点検調書'!$B$12:$B$5000,Q$103,'(6)定期点検調書'!$AH$12:$AH$5000,$C108,'(6)定期点検調書'!$BF$12:$BF$5000,$T$7)&gt;=1,$T$7,IF(COUNTIFS('(6)定期点検調書'!$B$12:$B$5000,Q$103,'(6)定期点検調書'!$AH$12:$AH$5000,$C108,'(6)定期点検調書'!$BF$12:$BF$5000,$S$7)&gt;=1,$S$7,""))))))</f>
        <v/>
      </c>
      <c r="R108" s="465" t="str">
        <f>IF(R$103="","",IF(COUNTIFS('(6)定期点検調書'!$B$12:$B$5000,R$103,'(6)定期点検調書'!$AH$12:$AH$5000,$C108,'(6)定期点検調書'!$BF$12:$BF$5000,$W$7)&gt;=1,$W$7,IF(COUNTIFS('(6)定期点検調書'!$B$12:$B$5000,R$103,'(6)定期点検調書'!$AH$12:$AH$5000,$C108,'(6)定期点検調書'!$BF$12:$BF$5000,$V$7)&gt;=1,$V$7,IF(COUNTIFS('(6)定期点検調書'!$B$12:$B$5000,R$103,'(6)定期点検調書'!$AH$12:$AH$5000,$C108,'(6)定期点検調書'!$BF$12:$BF$5000,$U$7)&gt;=1,$U$7,IF(COUNTIFS('(6)定期点検調書'!$B$12:$B$5000,R$103,'(6)定期点検調書'!$AH$12:$AH$5000,$C108,'(6)定期点検調書'!$BF$12:$BF$5000,$T$7)&gt;=1,$T$7,IF(COUNTIFS('(6)定期点検調書'!$B$12:$B$5000,R$103,'(6)定期点検調書'!$AH$12:$AH$5000,$C108,'(6)定期点検調書'!$BF$12:$BF$5000,$S$7)&gt;=1,$S$7,""))))))</f>
        <v/>
      </c>
      <c r="S108" s="465" t="str">
        <f>IF(S$103="","",IF(COUNTIFS('(6)定期点検調書'!$B$12:$B$5000,S$103,'(6)定期点検調書'!$AH$12:$AH$5000,$C108,'(6)定期点検調書'!$BF$12:$BF$5000,$W$7)&gt;=1,$W$7,IF(COUNTIFS('(6)定期点検調書'!$B$12:$B$5000,S$103,'(6)定期点検調書'!$AH$12:$AH$5000,$C108,'(6)定期点検調書'!$BF$12:$BF$5000,$V$7)&gt;=1,$V$7,IF(COUNTIFS('(6)定期点検調書'!$B$12:$B$5000,S$103,'(6)定期点検調書'!$AH$12:$AH$5000,$C108,'(6)定期点検調書'!$BF$12:$BF$5000,$U$7)&gt;=1,$U$7,IF(COUNTIFS('(6)定期点検調書'!$B$12:$B$5000,S$103,'(6)定期点検調書'!$AH$12:$AH$5000,$C108,'(6)定期点検調書'!$BF$12:$BF$5000,$T$7)&gt;=1,$T$7,IF(COUNTIFS('(6)定期点検調書'!$B$12:$B$5000,S$103,'(6)定期点検調書'!$AH$12:$AH$5000,$C108,'(6)定期点検調書'!$BF$12:$BF$5000,$S$7)&gt;=1,$S$7,""))))))</f>
        <v/>
      </c>
      <c r="T108" s="465" t="str">
        <f>IF(T$103="","",IF(COUNTIFS('(6)定期点検調書'!$B$12:$B$5000,T$103,'(6)定期点検調書'!$AH$12:$AH$5000,$C108,'(6)定期点検調書'!$BF$12:$BF$5000,$W$7)&gt;=1,$W$7,IF(COUNTIFS('(6)定期点検調書'!$B$12:$B$5000,T$103,'(6)定期点検調書'!$AH$12:$AH$5000,$C108,'(6)定期点検調書'!$BF$12:$BF$5000,$V$7)&gt;=1,$V$7,IF(COUNTIFS('(6)定期点検調書'!$B$12:$B$5000,T$103,'(6)定期点検調書'!$AH$12:$AH$5000,$C108,'(6)定期点検調書'!$BF$12:$BF$5000,$U$7)&gt;=1,$U$7,IF(COUNTIFS('(6)定期点検調書'!$B$12:$B$5000,T$103,'(6)定期点検調書'!$AH$12:$AH$5000,$C108,'(6)定期点検調書'!$BF$12:$BF$5000,$T$7)&gt;=1,$T$7,IF(COUNTIFS('(6)定期点検調書'!$B$12:$B$5000,T$103,'(6)定期点検調書'!$AH$12:$AH$5000,$C108,'(6)定期点検調書'!$BF$12:$BF$5000,$S$7)&gt;=1,$S$7,""))))))</f>
        <v/>
      </c>
      <c r="U108" s="465" t="str">
        <f>IF(U$103="","",IF(COUNTIFS('(6)定期点検調書'!$B$12:$B$5000,U$103,'(6)定期点検調書'!$AH$12:$AH$5000,$C108,'(6)定期点検調書'!$BF$12:$BF$5000,$W$7)&gt;=1,$W$7,IF(COUNTIFS('(6)定期点検調書'!$B$12:$B$5000,U$103,'(6)定期点検調書'!$AH$12:$AH$5000,$C108,'(6)定期点検調書'!$BF$12:$BF$5000,$V$7)&gt;=1,$V$7,IF(COUNTIFS('(6)定期点検調書'!$B$12:$B$5000,U$103,'(6)定期点検調書'!$AH$12:$AH$5000,$C108,'(6)定期点検調書'!$BF$12:$BF$5000,$U$7)&gt;=1,$U$7,IF(COUNTIFS('(6)定期点検調書'!$B$12:$B$5000,U$103,'(6)定期点検調書'!$AH$12:$AH$5000,$C108,'(6)定期点検調書'!$BF$12:$BF$5000,$T$7)&gt;=1,$T$7,IF(COUNTIFS('(6)定期点検調書'!$B$12:$B$5000,U$103,'(6)定期点検調書'!$AH$12:$AH$5000,$C108,'(6)定期点検調書'!$BF$12:$BF$5000,$S$7)&gt;=1,$S$7,""))))))</f>
        <v/>
      </c>
      <c r="V108" s="465" t="str">
        <f>IF(V$103="","",IF(COUNTIFS('(6)定期点検調書'!$B$12:$B$5000,V$103,'(6)定期点検調書'!$AH$12:$AH$5000,$C108,'(6)定期点検調書'!$BF$12:$BF$5000,$W$7)&gt;=1,$W$7,IF(COUNTIFS('(6)定期点検調書'!$B$12:$B$5000,V$103,'(6)定期点検調書'!$AH$12:$AH$5000,$C108,'(6)定期点検調書'!$BF$12:$BF$5000,$V$7)&gt;=1,$V$7,IF(COUNTIFS('(6)定期点検調書'!$B$12:$B$5000,V$103,'(6)定期点検調書'!$AH$12:$AH$5000,$C108,'(6)定期点検調書'!$BF$12:$BF$5000,$U$7)&gt;=1,$U$7,IF(COUNTIFS('(6)定期点検調書'!$B$12:$B$5000,V$103,'(6)定期点検調書'!$AH$12:$AH$5000,$C108,'(6)定期点検調書'!$BF$12:$BF$5000,$T$7)&gt;=1,$T$7,IF(COUNTIFS('(6)定期点検調書'!$B$12:$B$5000,V$103,'(6)定期点検調書'!$AH$12:$AH$5000,$C108,'(6)定期点検調書'!$BF$12:$BF$5000,$S$7)&gt;=1,$S$7,""))))))</f>
        <v/>
      </c>
      <c r="W108" s="465" t="str">
        <f>IF(W$103="","",IF(COUNTIFS('(6)定期点検調書'!$B$12:$B$5000,W$103,'(6)定期点検調書'!$AH$12:$AH$5000,$C108,'(6)定期点検調書'!$BF$12:$BF$5000,$W$7)&gt;=1,$W$7,IF(COUNTIFS('(6)定期点検調書'!$B$12:$B$5000,W$103,'(6)定期点検調書'!$AH$12:$AH$5000,$C108,'(6)定期点検調書'!$BF$12:$BF$5000,$V$7)&gt;=1,$V$7,IF(COUNTIFS('(6)定期点検調書'!$B$12:$B$5000,W$103,'(6)定期点検調書'!$AH$12:$AH$5000,$C108,'(6)定期点検調書'!$BF$12:$BF$5000,$U$7)&gt;=1,$U$7,IF(COUNTIFS('(6)定期点検調書'!$B$12:$B$5000,W$103,'(6)定期点検調書'!$AH$12:$AH$5000,$C108,'(6)定期点検調書'!$BF$12:$BF$5000,$T$7)&gt;=1,$T$7,IF(COUNTIFS('(6)定期点検調書'!$B$12:$B$5000,W$103,'(6)定期点検調書'!$AH$12:$AH$5000,$C108,'(6)定期点検調書'!$BF$12:$BF$5000,$S$7)&gt;=1,$S$7,""))))))</f>
        <v/>
      </c>
      <c r="X108" s="465" t="str">
        <f>IF(X$103="","",IF(COUNTIFS('(6)定期点検調書'!$B$12:$B$5000,X$103,'(6)定期点検調書'!$AH$12:$AH$5000,$C108,'(6)定期点検調書'!$BF$12:$BF$5000,$W$7)&gt;=1,$W$7,IF(COUNTIFS('(6)定期点検調書'!$B$12:$B$5000,X$103,'(6)定期点検調書'!$AH$12:$AH$5000,$C108,'(6)定期点検調書'!$BF$12:$BF$5000,$V$7)&gt;=1,$V$7,IF(COUNTIFS('(6)定期点検調書'!$B$12:$B$5000,X$103,'(6)定期点検調書'!$AH$12:$AH$5000,$C108,'(6)定期点検調書'!$BF$12:$BF$5000,$U$7)&gt;=1,$U$7,IF(COUNTIFS('(6)定期点検調書'!$B$12:$B$5000,X$103,'(6)定期点検調書'!$AH$12:$AH$5000,$C108,'(6)定期点検調書'!$BF$12:$BF$5000,$T$7)&gt;=1,$T$7,IF(COUNTIFS('(6)定期点検調書'!$B$12:$B$5000,X$103,'(6)定期点検調書'!$AH$12:$AH$5000,$C108,'(6)定期点検調書'!$BF$12:$BF$5000,$S$7)&gt;=1,$S$7,""))))))</f>
        <v/>
      </c>
      <c r="Y108" s="465" t="str">
        <f>IF(Y$103="","",IF(COUNTIFS('(6)定期点検調書'!$B$12:$B$5000,Y$103,'(6)定期点検調書'!$AH$12:$AH$5000,$C108,'(6)定期点検調書'!$BF$12:$BF$5000,$W$7)&gt;=1,$W$7,IF(COUNTIFS('(6)定期点検調書'!$B$12:$B$5000,Y$103,'(6)定期点検調書'!$AH$12:$AH$5000,$C108,'(6)定期点検調書'!$BF$12:$BF$5000,$V$7)&gt;=1,$V$7,IF(COUNTIFS('(6)定期点検調書'!$B$12:$B$5000,Y$103,'(6)定期点検調書'!$AH$12:$AH$5000,$C108,'(6)定期点検調書'!$BF$12:$BF$5000,$U$7)&gt;=1,$U$7,IF(COUNTIFS('(6)定期点検調書'!$B$12:$B$5000,Y$103,'(6)定期点検調書'!$AH$12:$AH$5000,$C108,'(6)定期点検調書'!$BF$12:$BF$5000,$T$7)&gt;=1,$T$7,IF(COUNTIFS('(6)定期点検調書'!$B$12:$B$5000,Y$103,'(6)定期点検調書'!$AH$12:$AH$5000,$C108,'(6)定期点検調書'!$BF$12:$BF$5000,$S$7)&gt;=1,$S$7,""))))))</f>
        <v/>
      </c>
      <c r="Z108" s="465" t="str">
        <f>IF(Z$103="","",IF(COUNTIFS('(6)定期点検調書'!$B$12:$B$5000,Z$103,'(6)定期点検調書'!$AH$12:$AH$5000,$C108,'(6)定期点検調書'!$BF$12:$BF$5000,$W$7)&gt;=1,$W$7,IF(COUNTIFS('(6)定期点検調書'!$B$12:$B$5000,Z$103,'(6)定期点検調書'!$AH$12:$AH$5000,$C108,'(6)定期点検調書'!$BF$12:$BF$5000,$V$7)&gt;=1,$V$7,IF(COUNTIFS('(6)定期点検調書'!$B$12:$B$5000,Z$103,'(6)定期点検調書'!$AH$12:$AH$5000,$C108,'(6)定期点検調書'!$BF$12:$BF$5000,$U$7)&gt;=1,$U$7,IF(COUNTIFS('(6)定期点検調書'!$B$12:$B$5000,Z$103,'(6)定期点検調書'!$AH$12:$AH$5000,$C108,'(6)定期点検調書'!$BF$12:$BF$5000,$T$7)&gt;=1,$T$7,IF(COUNTIFS('(6)定期点検調書'!$B$12:$B$5000,Z$103,'(6)定期点検調書'!$AH$12:$AH$5000,$C108,'(6)定期点検調書'!$BF$12:$BF$5000,$S$7)&gt;=1,$S$7,""))))))</f>
        <v/>
      </c>
      <c r="AA108" s="465" t="str">
        <f>IF(AA$103="","",IF(COUNTIFS('(6)定期点検調書'!$B$12:$B$5000,AA$103,'(6)定期点検調書'!$AH$12:$AH$5000,$C108,'(6)定期点検調書'!$BF$12:$BF$5000,$W$7)&gt;=1,$W$7,IF(COUNTIFS('(6)定期点検調書'!$B$12:$B$5000,AA$103,'(6)定期点検調書'!$AH$12:$AH$5000,$C108,'(6)定期点検調書'!$BF$12:$BF$5000,$V$7)&gt;=1,$V$7,IF(COUNTIFS('(6)定期点検調書'!$B$12:$B$5000,AA$103,'(6)定期点検調書'!$AH$12:$AH$5000,$C108,'(6)定期点検調書'!$BF$12:$BF$5000,$U$7)&gt;=1,$U$7,IF(COUNTIFS('(6)定期点検調書'!$B$12:$B$5000,AA$103,'(6)定期点検調書'!$AH$12:$AH$5000,$C108,'(6)定期点検調書'!$BF$12:$BF$5000,$T$7)&gt;=1,$T$7,IF(COUNTIFS('(6)定期点検調書'!$B$12:$B$5000,AA$103,'(6)定期点検調書'!$AH$12:$AH$5000,$C108,'(6)定期点検調書'!$BF$12:$BF$5000,$S$7)&gt;=1,$S$7,""))))))</f>
        <v/>
      </c>
      <c r="AB108" s="465" t="str">
        <f>IF(AB$103="","",IF(COUNTIFS('(6)定期点検調書'!$B$12:$B$5000,AB$103,'(6)定期点検調書'!$AH$12:$AH$5000,$C108,'(6)定期点検調書'!$BF$12:$BF$5000,$W$7)&gt;=1,$W$7,IF(COUNTIFS('(6)定期点検調書'!$B$12:$B$5000,AB$103,'(6)定期点検調書'!$AH$12:$AH$5000,$C108,'(6)定期点検調書'!$BF$12:$BF$5000,$V$7)&gt;=1,$V$7,IF(COUNTIFS('(6)定期点検調書'!$B$12:$B$5000,AB$103,'(6)定期点検調書'!$AH$12:$AH$5000,$C108,'(6)定期点検調書'!$BF$12:$BF$5000,$U$7)&gt;=1,$U$7,IF(COUNTIFS('(6)定期点検調書'!$B$12:$B$5000,AB$103,'(6)定期点検調書'!$AH$12:$AH$5000,$C108,'(6)定期点検調書'!$BF$12:$BF$5000,$T$7)&gt;=1,$T$7,IF(COUNTIFS('(6)定期点検調書'!$B$12:$B$5000,AB$103,'(6)定期点検調書'!$AH$12:$AH$5000,$C108,'(6)定期点検調書'!$BF$12:$BF$5000,$S$7)&gt;=1,$S$7,""))))))</f>
        <v/>
      </c>
      <c r="AC108" s="465" t="str">
        <f>IF(AC$103="","",IF(COUNTIFS('(6)定期点検調書'!$B$12:$B$5000,AC$103,'(6)定期点検調書'!$AH$12:$AH$5000,$C108,'(6)定期点検調書'!$BF$12:$BF$5000,$W$7)&gt;=1,$W$7,IF(COUNTIFS('(6)定期点検調書'!$B$12:$B$5000,AC$103,'(6)定期点検調書'!$AH$12:$AH$5000,$C108,'(6)定期点検調書'!$BF$12:$BF$5000,$V$7)&gt;=1,$V$7,IF(COUNTIFS('(6)定期点検調書'!$B$12:$B$5000,AC$103,'(6)定期点検調書'!$AH$12:$AH$5000,$C108,'(6)定期点検調書'!$BF$12:$BF$5000,$U$7)&gt;=1,$U$7,IF(COUNTIFS('(6)定期点検調書'!$B$12:$B$5000,AC$103,'(6)定期点検調書'!$AH$12:$AH$5000,$C108,'(6)定期点検調書'!$BF$12:$BF$5000,$T$7)&gt;=1,$T$7,IF(COUNTIFS('(6)定期点検調書'!$B$12:$B$5000,AC$103,'(6)定期点検調書'!$AH$12:$AH$5000,$C108,'(6)定期点検調書'!$BF$12:$BF$5000,$S$7)&gt;=1,$S$7,""))))))</f>
        <v/>
      </c>
      <c r="AD108" s="465" t="str">
        <f>IF(AD$103="","",IF(COUNTIFS('(6)定期点検調書'!$B$12:$B$5000,AD$103,'(6)定期点検調書'!$AH$12:$AH$5000,$C108,'(6)定期点検調書'!$BF$12:$BF$5000,$W$7)&gt;=1,$W$7,IF(COUNTIFS('(6)定期点検調書'!$B$12:$B$5000,AD$103,'(6)定期点検調書'!$AH$12:$AH$5000,$C108,'(6)定期点検調書'!$BF$12:$BF$5000,$V$7)&gt;=1,$V$7,IF(COUNTIFS('(6)定期点検調書'!$B$12:$B$5000,AD$103,'(6)定期点検調書'!$AH$12:$AH$5000,$C108,'(6)定期点検調書'!$BF$12:$BF$5000,$U$7)&gt;=1,$U$7,IF(COUNTIFS('(6)定期点検調書'!$B$12:$B$5000,AD$103,'(6)定期点検調書'!$AH$12:$AH$5000,$C108,'(6)定期点検調書'!$BF$12:$BF$5000,$T$7)&gt;=1,$T$7,IF(COUNTIFS('(6)定期点検調書'!$B$12:$B$5000,AD$103,'(6)定期点検調書'!$AH$12:$AH$5000,$C108,'(6)定期点検調書'!$BF$12:$BF$5000,$S$7)&gt;=1,$S$7,""))))))</f>
        <v/>
      </c>
      <c r="AE108" s="465" t="str">
        <f>IF(AE$103="","",IF(COUNTIFS('(6)定期点検調書'!$B$12:$B$5000,AE$103,'(6)定期点検調書'!$AH$12:$AH$5000,$C108,'(6)定期点検調書'!$BF$12:$BF$5000,$W$7)&gt;=1,$W$7,IF(COUNTIFS('(6)定期点検調書'!$B$12:$B$5000,AE$103,'(6)定期点検調書'!$AH$12:$AH$5000,$C108,'(6)定期点検調書'!$BF$12:$BF$5000,$V$7)&gt;=1,$V$7,IF(COUNTIFS('(6)定期点検調書'!$B$12:$B$5000,AE$103,'(6)定期点検調書'!$AH$12:$AH$5000,$C108,'(6)定期点検調書'!$BF$12:$BF$5000,$U$7)&gt;=1,$U$7,IF(COUNTIFS('(6)定期点検調書'!$B$12:$B$5000,AE$103,'(6)定期点検調書'!$AH$12:$AH$5000,$C108,'(6)定期点検調書'!$BF$12:$BF$5000,$T$7)&gt;=1,$T$7,IF(COUNTIFS('(6)定期点検調書'!$B$12:$B$5000,AE$103,'(6)定期点検調書'!$AH$12:$AH$5000,$C108,'(6)定期点検調書'!$BF$12:$BF$5000,$S$7)&gt;=1,$S$7,""))))))</f>
        <v/>
      </c>
      <c r="AF108" s="465" t="str">
        <f>IF(AF$103="","",IF(COUNTIFS('(6)定期点検調書'!$B$12:$B$5000,AF$103,'(6)定期点検調書'!$AH$12:$AH$5000,$C108,'(6)定期点検調書'!$BF$12:$BF$5000,$W$7)&gt;=1,$W$7,IF(COUNTIFS('(6)定期点検調書'!$B$12:$B$5000,AF$103,'(6)定期点検調書'!$AH$12:$AH$5000,$C108,'(6)定期点検調書'!$BF$12:$BF$5000,$V$7)&gt;=1,$V$7,IF(COUNTIFS('(6)定期点検調書'!$B$12:$B$5000,AF$103,'(6)定期点検調書'!$AH$12:$AH$5000,$C108,'(6)定期点検調書'!$BF$12:$BF$5000,$U$7)&gt;=1,$U$7,IF(COUNTIFS('(6)定期点検調書'!$B$12:$B$5000,AF$103,'(6)定期点検調書'!$AH$12:$AH$5000,$C108,'(6)定期点検調書'!$BF$12:$BF$5000,$T$7)&gt;=1,$T$7,IF(COUNTIFS('(6)定期点検調書'!$B$12:$B$5000,AF$103,'(6)定期点検調書'!$AH$12:$AH$5000,$C108,'(6)定期点検調書'!$BF$12:$BF$5000,$S$7)&gt;=1,$S$7,""))))))</f>
        <v/>
      </c>
      <c r="AG108" s="465" t="str">
        <f>IF(AG$103="","",IF(COUNTIFS('(6)定期点検調書'!$B$12:$B$5000,AG$103,'(6)定期点検調書'!$AH$12:$AH$5000,$C108,'(6)定期点検調書'!$BF$12:$BF$5000,$W$7)&gt;=1,$W$7,IF(COUNTIFS('(6)定期点検調書'!$B$12:$B$5000,AG$103,'(6)定期点検調書'!$AH$12:$AH$5000,$C108,'(6)定期点検調書'!$BF$12:$BF$5000,$V$7)&gt;=1,$V$7,IF(COUNTIFS('(6)定期点検調書'!$B$12:$B$5000,AG$103,'(6)定期点検調書'!$AH$12:$AH$5000,$C108,'(6)定期点検調書'!$BF$12:$BF$5000,$U$7)&gt;=1,$U$7,IF(COUNTIFS('(6)定期点検調書'!$B$12:$B$5000,AG$103,'(6)定期点検調書'!$AH$12:$AH$5000,$C108,'(6)定期点検調書'!$BF$12:$BF$5000,$T$7)&gt;=1,$T$7,IF(COUNTIFS('(6)定期点検調書'!$B$12:$B$5000,AG$103,'(6)定期点検調書'!$AH$12:$AH$5000,$C108,'(6)定期点検調書'!$BF$12:$BF$5000,$S$7)&gt;=1,$S$7,""))))))</f>
        <v/>
      </c>
      <c r="AH108" s="465" t="str">
        <f>IF(AH$103="","",IF(COUNTIFS('(6)定期点検調書'!$B$12:$B$5000,AH$103,'(6)定期点検調書'!$AH$12:$AH$5000,$C108,'(6)定期点検調書'!$BF$12:$BF$5000,$W$7)&gt;=1,$W$7,IF(COUNTIFS('(6)定期点検調書'!$B$12:$B$5000,AH$103,'(6)定期点検調書'!$AH$12:$AH$5000,$C108,'(6)定期点検調書'!$BF$12:$BF$5000,$V$7)&gt;=1,$V$7,IF(COUNTIFS('(6)定期点検調書'!$B$12:$B$5000,AH$103,'(6)定期点検調書'!$AH$12:$AH$5000,$C108,'(6)定期点検調書'!$BF$12:$BF$5000,$U$7)&gt;=1,$U$7,IF(COUNTIFS('(6)定期点検調書'!$B$12:$B$5000,AH$103,'(6)定期点検調書'!$AH$12:$AH$5000,$C108,'(6)定期点検調書'!$BF$12:$BF$5000,$T$7)&gt;=1,$T$7,IF(COUNTIFS('(6)定期点検調書'!$B$12:$B$5000,AH$103,'(6)定期点検調書'!$AH$12:$AH$5000,$C108,'(6)定期点検調書'!$BF$12:$BF$5000,$S$7)&gt;=1,$S$7,""))))))</f>
        <v/>
      </c>
      <c r="AI108" s="465" t="str">
        <f>IF(AI$103="","",IF(COUNTIFS('(6)定期点検調書'!$B$12:$B$5000,AI$103,'(6)定期点検調書'!$AH$12:$AH$5000,$C108,'(6)定期点検調書'!$BF$12:$BF$5000,$W$7)&gt;=1,$W$7,IF(COUNTIFS('(6)定期点検調書'!$B$12:$B$5000,AI$103,'(6)定期点検調書'!$AH$12:$AH$5000,$C108,'(6)定期点検調書'!$BF$12:$BF$5000,$V$7)&gt;=1,$V$7,IF(COUNTIFS('(6)定期点検調書'!$B$12:$B$5000,AI$103,'(6)定期点検調書'!$AH$12:$AH$5000,$C108,'(6)定期点検調書'!$BF$12:$BF$5000,$U$7)&gt;=1,$U$7,IF(COUNTIFS('(6)定期点検調書'!$B$12:$B$5000,AI$103,'(6)定期点検調書'!$AH$12:$AH$5000,$C108,'(6)定期点検調書'!$BF$12:$BF$5000,$T$7)&gt;=1,$T$7,IF(COUNTIFS('(6)定期点検調書'!$B$12:$B$5000,AI$103,'(6)定期点検調書'!$AH$12:$AH$5000,$C108,'(6)定期点検調書'!$BF$12:$BF$5000,$S$7)&gt;=1,$S$7,""))))))</f>
        <v/>
      </c>
      <c r="AJ108" s="465" t="str">
        <f>IF(AJ$103="","",IF(COUNTIFS('(6)定期点検調書'!$B$12:$B$5000,AJ$103,'(6)定期点検調書'!$AH$12:$AH$5000,$C108,'(6)定期点検調書'!$BF$12:$BF$5000,$W$7)&gt;=1,$W$7,IF(COUNTIFS('(6)定期点検調書'!$B$12:$B$5000,AJ$103,'(6)定期点検調書'!$AH$12:$AH$5000,$C108,'(6)定期点検調書'!$BF$12:$BF$5000,$V$7)&gt;=1,$V$7,IF(COUNTIFS('(6)定期点検調書'!$B$12:$B$5000,AJ$103,'(6)定期点検調書'!$AH$12:$AH$5000,$C108,'(6)定期点検調書'!$BF$12:$BF$5000,$U$7)&gt;=1,$U$7,IF(COUNTIFS('(6)定期点検調書'!$B$12:$B$5000,AJ$103,'(6)定期点検調書'!$AH$12:$AH$5000,$C108,'(6)定期点検調書'!$BF$12:$BF$5000,$T$7)&gt;=1,$T$7,IF(COUNTIFS('(6)定期点検調書'!$B$12:$B$5000,AJ$103,'(6)定期点検調書'!$AH$12:$AH$5000,$C108,'(6)定期点検調書'!$BF$12:$BF$5000,$S$7)&gt;=1,$S$7,""))))))</f>
        <v/>
      </c>
      <c r="AK108" s="465" t="str">
        <f>IF(AK$103="","",IF(COUNTIFS('(6)定期点検調書'!$B$12:$B$5000,AK$103,'(6)定期点検調書'!$AH$12:$AH$5000,$C108,'(6)定期点検調書'!$BF$12:$BF$5000,$W$7)&gt;=1,$W$7,IF(COUNTIFS('(6)定期点検調書'!$B$12:$B$5000,AK$103,'(6)定期点検調書'!$AH$12:$AH$5000,$C108,'(6)定期点検調書'!$BF$12:$BF$5000,$V$7)&gt;=1,$V$7,IF(COUNTIFS('(6)定期点検調書'!$B$12:$B$5000,AK$103,'(6)定期点検調書'!$AH$12:$AH$5000,$C108,'(6)定期点検調書'!$BF$12:$BF$5000,$U$7)&gt;=1,$U$7,IF(COUNTIFS('(6)定期点検調書'!$B$12:$B$5000,AK$103,'(6)定期点検調書'!$AH$12:$AH$5000,$C108,'(6)定期点検調書'!$BF$12:$BF$5000,$T$7)&gt;=1,$T$7,IF(COUNTIFS('(6)定期点検調書'!$B$12:$B$5000,AK$103,'(6)定期点検調書'!$AH$12:$AH$5000,$C108,'(6)定期点検調書'!$BF$12:$BF$5000,$S$7)&gt;=1,$S$7,""))))))</f>
        <v/>
      </c>
      <c r="AL108" s="465" t="str">
        <f>IF(AL$103="","",IF(COUNTIFS('(6)定期点検調書'!$B$12:$B$5000,AL$103,'(6)定期点検調書'!$AH$12:$AH$5000,$C108,'(6)定期点検調書'!$BF$12:$BF$5000,$W$7)&gt;=1,$W$7,IF(COUNTIFS('(6)定期点検調書'!$B$12:$B$5000,AL$103,'(6)定期点検調書'!$AH$12:$AH$5000,$C108,'(6)定期点検調書'!$BF$12:$BF$5000,$V$7)&gt;=1,$V$7,IF(COUNTIFS('(6)定期点検調書'!$B$12:$B$5000,AL$103,'(6)定期点検調書'!$AH$12:$AH$5000,$C108,'(6)定期点検調書'!$BF$12:$BF$5000,$U$7)&gt;=1,$U$7,IF(COUNTIFS('(6)定期点検調書'!$B$12:$B$5000,AL$103,'(6)定期点検調書'!$AH$12:$AH$5000,$C108,'(6)定期点検調書'!$BF$12:$BF$5000,$T$7)&gt;=1,$T$7,IF(COUNTIFS('(6)定期点検調書'!$B$12:$B$5000,AL$103,'(6)定期点検調書'!$AH$12:$AH$5000,$C108,'(6)定期点検調書'!$BF$12:$BF$5000,$S$7)&gt;=1,$S$7,""))))))</f>
        <v/>
      </c>
      <c r="AM108" s="465" t="str">
        <f>IF(AM$103="","",IF(COUNTIFS('(6)定期点検調書'!$B$12:$B$5000,AM$103,'(6)定期点検調書'!$AH$12:$AH$5000,$C108,'(6)定期点検調書'!$BF$12:$BF$5000,$W$7)&gt;=1,$W$7,IF(COUNTIFS('(6)定期点検調書'!$B$12:$B$5000,AM$103,'(6)定期点検調書'!$AH$12:$AH$5000,$C108,'(6)定期点検調書'!$BF$12:$BF$5000,$V$7)&gt;=1,$V$7,IF(COUNTIFS('(6)定期点検調書'!$B$12:$B$5000,AM$103,'(6)定期点検調書'!$AH$12:$AH$5000,$C108,'(6)定期点検調書'!$BF$12:$BF$5000,$U$7)&gt;=1,$U$7,IF(COUNTIFS('(6)定期点検調書'!$B$12:$B$5000,AM$103,'(6)定期点検調書'!$AH$12:$AH$5000,$C108,'(6)定期点検調書'!$BF$12:$BF$5000,$T$7)&gt;=1,$T$7,IF(COUNTIFS('(6)定期点検調書'!$B$12:$B$5000,AM$103,'(6)定期点検調書'!$AH$12:$AH$5000,$C108,'(6)定期点検調書'!$BF$12:$BF$5000,$S$7)&gt;=1,$S$7,""))))))</f>
        <v/>
      </c>
      <c r="AN108" s="465" t="str">
        <f>IF(AN$103="","",IF(COUNTIFS('(6)定期点検調書'!$B$12:$B$5000,AN$103,'(6)定期点検調書'!$AH$12:$AH$5000,$C108,'(6)定期点検調書'!$BF$12:$BF$5000,$W$7)&gt;=1,$W$7,IF(COUNTIFS('(6)定期点検調書'!$B$12:$B$5000,AN$103,'(6)定期点検調書'!$AH$12:$AH$5000,$C108,'(6)定期点検調書'!$BF$12:$BF$5000,$V$7)&gt;=1,$V$7,IF(COUNTIFS('(6)定期点検調書'!$B$12:$B$5000,AN$103,'(6)定期点検調書'!$AH$12:$AH$5000,$C108,'(6)定期点検調書'!$BF$12:$BF$5000,$U$7)&gt;=1,$U$7,IF(COUNTIFS('(6)定期点検調書'!$B$12:$B$5000,AN$103,'(6)定期点検調書'!$AH$12:$AH$5000,$C108,'(6)定期点検調書'!$BF$12:$BF$5000,$T$7)&gt;=1,$T$7,IF(COUNTIFS('(6)定期点検調書'!$B$12:$B$5000,AN$103,'(6)定期点検調書'!$AH$12:$AH$5000,$C108,'(6)定期点検調書'!$BF$12:$BF$5000,$S$7)&gt;=1,$S$7,""))))))</f>
        <v/>
      </c>
      <c r="AO108" s="465" t="str">
        <f>IF(AO$103="","",IF(COUNTIFS('(6)定期点検調書'!$B$12:$B$5000,AO$103,'(6)定期点検調書'!$AH$12:$AH$5000,$C108,'(6)定期点検調書'!$BF$12:$BF$5000,$W$7)&gt;=1,$W$7,IF(COUNTIFS('(6)定期点検調書'!$B$12:$B$5000,AO$103,'(6)定期点検調書'!$AH$12:$AH$5000,$C108,'(6)定期点検調書'!$BF$12:$BF$5000,$V$7)&gt;=1,$V$7,IF(COUNTIFS('(6)定期点検調書'!$B$12:$B$5000,AO$103,'(6)定期点検調書'!$AH$12:$AH$5000,$C108,'(6)定期点検調書'!$BF$12:$BF$5000,$U$7)&gt;=1,$U$7,IF(COUNTIFS('(6)定期点検調書'!$B$12:$B$5000,AO$103,'(6)定期点検調書'!$AH$12:$AH$5000,$C108,'(6)定期点検調書'!$BF$12:$BF$5000,$T$7)&gt;=1,$T$7,IF(COUNTIFS('(6)定期点検調書'!$B$12:$B$5000,AO$103,'(6)定期点検調書'!$AH$12:$AH$5000,$C108,'(6)定期点検調書'!$BF$12:$BF$5000,$S$7)&gt;=1,$S$7,""))))))</f>
        <v/>
      </c>
      <c r="AP108" s="465" t="str">
        <f>IF(AP$103="","",IF(COUNTIFS('(6)定期点検調書'!$B$12:$B$5000,AP$103,'(6)定期点検調書'!$AH$12:$AH$5000,$C108,'(6)定期点検調書'!$BF$12:$BF$5000,$W$7)&gt;=1,$W$7,IF(COUNTIFS('(6)定期点検調書'!$B$12:$B$5000,AP$103,'(6)定期点検調書'!$AH$12:$AH$5000,$C108,'(6)定期点検調書'!$BF$12:$BF$5000,$V$7)&gt;=1,$V$7,IF(COUNTIFS('(6)定期点検調書'!$B$12:$B$5000,AP$103,'(6)定期点検調書'!$AH$12:$AH$5000,$C108,'(6)定期点検調書'!$BF$12:$BF$5000,$U$7)&gt;=1,$U$7,IF(COUNTIFS('(6)定期点検調書'!$B$12:$B$5000,AP$103,'(6)定期点検調書'!$AH$12:$AH$5000,$C108,'(6)定期点検調書'!$BF$12:$BF$5000,$T$7)&gt;=1,$T$7,IF(COUNTIFS('(6)定期点検調書'!$B$12:$B$5000,AP$103,'(6)定期点検調書'!$AH$12:$AH$5000,$C108,'(6)定期点検調書'!$BF$12:$BF$5000,$S$7)&gt;=1,$S$7,""))))))</f>
        <v/>
      </c>
      <c r="AQ108" s="465" t="str">
        <f>IF(AQ$103="","",IF(COUNTIFS('(6)定期点検調書'!$B$12:$B$5000,AQ$103,'(6)定期点検調書'!$AH$12:$AH$5000,$C108,'(6)定期点検調書'!$BF$12:$BF$5000,$W$7)&gt;=1,$W$7,IF(COUNTIFS('(6)定期点検調書'!$B$12:$B$5000,AQ$103,'(6)定期点検調書'!$AH$12:$AH$5000,$C108,'(6)定期点検調書'!$BF$12:$BF$5000,$V$7)&gt;=1,$V$7,IF(COUNTIFS('(6)定期点検調書'!$B$12:$B$5000,AQ$103,'(6)定期点検調書'!$AH$12:$AH$5000,$C108,'(6)定期点検調書'!$BF$12:$BF$5000,$U$7)&gt;=1,$U$7,IF(COUNTIFS('(6)定期点検調書'!$B$12:$B$5000,AQ$103,'(6)定期点検調書'!$AH$12:$AH$5000,$C108,'(6)定期点検調書'!$BF$12:$BF$5000,$T$7)&gt;=1,$T$7,IF(COUNTIFS('(6)定期点検調書'!$B$12:$B$5000,AQ$103,'(6)定期点検調書'!$AH$12:$AH$5000,$C108,'(6)定期点検調書'!$BF$12:$BF$5000,$S$7)&gt;=1,$S$7,""))))))</f>
        <v/>
      </c>
      <c r="AR108" s="465" t="str">
        <f>IF(AR$103="","",IF(COUNTIFS('(6)定期点検調書'!$B$12:$B$5000,AR$103,'(6)定期点検調書'!$AH$12:$AH$5000,$C108,'(6)定期点検調書'!$BF$12:$BF$5000,$W$7)&gt;=1,$W$7,IF(COUNTIFS('(6)定期点検調書'!$B$12:$B$5000,AR$103,'(6)定期点検調書'!$AH$12:$AH$5000,$C108,'(6)定期点検調書'!$BF$12:$BF$5000,$V$7)&gt;=1,$V$7,IF(COUNTIFS('(6)定期点検調書'!$B$12:$B$5000,AR$103,'(6)定期点検調書'!$AH$12:$AH$5000,$C108,'(6)定期点検調書'!$BF$12:$BF$5000,$U$7)&gt;=1,$U$7,IF(COUNTIFS('(6)定期点検調書'!$B$12:$B$5000,AR$103,'(6)定期点検調書'!$AH$12:$AH$5000,$C108,'(6)定期点検調書'!$BF$12:$BF$5000,$T$7)&gt;=1,$T$7,IF(COUNTIFS('(6)定期点検調書'!$B$12:$B$5000,AR$103,'(6)定期点検調書'!$AH$12:$AH$5000,$C108,'(6)定期点検調書'!$BF$12:$BF$5000,$S$7)&gt;=1,$S$7,""))))))</f>
        <v/>
      </c>
      <c r="AS108" s="465" t="str">
        <f>IF(AS$103="","",IF(COUNTIFS('(6)定期点検調書'!$B$12:$B$5000,AS$103,'(6)定期点検調書'!$AH$12:$AH$5000,$C108,'(6)定期点検調書'!$BF$12:$BF$5000,$W$7)&gt;=1,$W$7,IF(COUNTIFS('(6)定期点検調書'!$B$12:$B$5000,AS$103,'(6)定期点検調書'!$AH$12:$AH$5000,$C108,'(6)定期点検調書'!$BF$12:$BF$5000,$V$7)&gt;=1,$V$7,IF(COUNTIFS('(6)定期点検調書'!$B$12:$B$5000,AS$103,'(6)定期点検調書'!$AH$12:$AH$5000,$C108,'(6)定期点検調書'!$BF$12:$BF$5000,$U$7)&gt;=1,$U$7,IF(COUNTIFS('(6)定期点検調書'!$B$12:$B$5000,AS$103,'(6)定期点検調書'!$AH$12:$AH$5000,$C108,'(6)定期点検調書'!$BF$12:$BF$5000,$T$7)&gt;=1,$T$7,IF(COUNTIFS('(6)定期点検調書'!$B$12:$B$5000,AS$103,'(6)定期点検調書'!$AH$12:$AH$5000,$C108,'(6)定期点検調書'!$BF$12:$BF$5000,$S$7)&gt;=1,$S$7,""))))))</f>
        <v/>
      </c>
      <c r="AT108" s="465" t="str">
        <f>IF(AT$103="","",IF(COUNTIFS('(6)定期点検調書'!$B$12:$B$5000,AT$103,'(6)定期点検調書'!$AH$12:$AH$5000,$C108,'(6)定期点検調書'!$BF$12:$BF$5000,$W$7)&gt;=1,$W$7,IF(COUNTIFS('(6)定期点検調書'!$B$12:$B$5000,AT$103,'(6)定期点検調書'!$AH$12:$AH$5000,$C108,'(6)定期点検調書'!$BF$12:$BF$5000,$V$7)&gt;=1,$V$7,IF(COUNTIFS('(6)定期点検調書'!$B$12:$B$5000,AT$103,'(6)定期点検調書'!$AH$12:$AH$5000,$C108,'(6)定期点検調書'!$BF$12:$BF$5000,$U$7)&gt;=1,$U$7,IF(COUNTIFS('(6)定期点検調書'!$B$12:$B$5000,AT$103,'(6)定期点検調書'!$AH$12:$AH$5000,$C108,'(6)定期点検調書'!$BF$12:$BF$5000,$T$7)&gt;=1,$T$7,IF(COUNTIFS('(6)定期点検調書'!$B$12:$B$5000,AT$103,'(6)定期点検調書'!$AH$12:$AH$5000,$C108,'(6)定期点検調書'!$BF$12:$BF$5000,$S$7)&gt;=1,$S$7,""))))))</f>
        <v/>
      </c>
      <c r="AU108" s="465" t="str">
        <f>IF(AU$103="","",IF(COUNTIFS('(6)定期点検調書'!$B$12:$B$5000,AU$103,'(6)定期点検調書'!$AH$12:$AH$5000,$C108,'(6)定期点検調書'!$BF$12:$BF$5000,$W$7)&gt;=1,$W$7,IF(COUNTIFS('(6)定期点検調書'!$B$12:$B$5000,AU$103,'(6)定期点検調書'!$AH$12:$AH$5000,$C108,'(6)定期点検調書'!$BF$12:$BF$5000,$V$7)&gt;=1,$V$7,IF(COUNTIFS('(6)定期点検調書'!$B$12:$B$5000,AU$103,'(6)定期点検調書'!$AH$12:$AH$5000,$C108,'(6)定期点検調書'!$BF$12:$BF$5000,$U$7)&gt;=1,$U$7,IF(COUNTIFS('(6)定期点検調書'!$B$12:$B$5000,AU$103,'(6)定期点検調書'!$AH$12:$AH$5000,$C108,'(6)定期点検調書'!$BF$12:$BF$5000,$T$7)&gt;=1,$T$7,IF(COUNTIFS('(6)定期点検調書'!$B$12:$B$5000,AU$103,'(6)定期点検調書'!$AH$12:$AH$5000,$C108,'(6)定期点検調書'!$BF$12:$BF$5000,$S$7)&gt;=1,$S$7,""))))))</f>
        <v/>
      </c>
      <c r="AV108" s="465" t="str">
        <f>IF(AV$103="","",IF(COUNTIFS('(6)定期点検調書'!$B$12:$B$5000,AV$103,'(6)定期点検調書'!$AH$12:$AH$5000,$C108,'(6)定期点検調書'!$BF$12:$BF$5000,$W$7)&gt;=1,$W$7,IF(COUNTIFS('(6)定期点検調書'!$B$12:$B$5000,AV$103,'(6)定期点検調書'!$AH$12:$AH$5000,$C108,'(6)定期点検調書'!$BF$12:$BF$5000,$V$7)&gt;=1,$V$7,IF(COUNTIFS('(6)定期点検調書'!$B$12:$B$5000,AV$103,'(6)定期点検調書'!$AH$12:$AH$5000,$C108,'(6)定期点検調書'!$BF$12:$BF$5000,$U$7)&gt;=1,$U$7,IF(COUNTIFS('(6)定期点検調書'!$B$12:$B$5000,AV$103,'(6)定期点検調書'!$AH$12:$AH$5000,$C108,'(6)定期点検調書'!$BF$12:$BF$5000,$T$7)&gt;=1,$T$7,IF(COUNTIFS('(6)定期点検調書'!$B$12:$B$5000,AV$103,'(6)定期点検調書'!$AH$12:$AH$5000,$C108,'(6)定期点検調書'!$BF$12:$BF$5000,$S$7)&gt;=1,$S$7,""))))))</f>
        <v/>
      </c>
      <c r="AW108" s="465" t="str">
        <f>IF(AW$103="","",IF(COUNTIFS('(6)定期点検調書'!$B$12:$B$5000,AW$103,'(6)定期点検調書'!$AH$12:$AH$5000,$C108,'(6)定期点検調書'!$BF$12:$BF$5000,$W$7)&gt;=1,$W$7,IF(COUNTIFS('(6)定期点検調書'!$B$12:$B$5000,AW$103,'(6)定期点検調書'!$AH$12:$AH$5000,$C108,'(6)定期点検調書'!$BF$12:$BF$5000,$V$7)&gt;=1,$V$7,IF(COUNTIFS('(6)定期点検調書'!$B$12:$B$5000,AW$103,'(6)定期点検調書'!$AH$12:$AH$5000,$C108,'(6)定期点検調書'!$BF$12:$BF$5000,$U$7)&gt;=1,$U$7,IF(COUNTIFS('(6)定期点検調書'!$B$12:$B$5000,AW$103,'(6)定期点検調書'!$AH$12:$AH$5000,$C108,'(6)定期点検調書'!$BF$12:$BF$5000,$T$7)&gt;=1,$T$7,IF(COUNTIFS('(6)定期点検調書'!$B$12:$B$5000,AW$103,'(6)定期点検調書'!$AH$12:$AH$5000,$C108,'(6)定期点検調書'!$BF$12:$BF$5000,$S$7)&gt;=1,$S$7,""))))))</f>
        <v/>
      </c>
      <c r="AX108" s="465" t="str">
        <f>IF(AX$103="","",IF(COUNTIFS('(6)定期点検調書'!$B$12:$B$5000,AX$103,'(6)定期点検調書'!$AH$12:$AH$5000,$C108,'(6)定期点検調書'!$BF$12:$BF$5000,$W$7)&gt;=1,$W$7,IF(COUNTIFS('(6)定期点検調書'!$B$12:$B$5000,AX$103,'(6)定期点検調書'!$AH$12:$AH$5000,$C108,'(6)定期点検調書'!$BF$12:$BF$5000,$V$7)&gt;=1,$V$7,IF(COUNTIFS('(6)定期点検調書'!$B$12:$B$5000,AX$103,'(6)定期点検調書'!$AH$12:$AH$5000,$C108,'(6)定期点検調書'!$BF$12:$BF$5000,$U$7)&gt;=1,$U$7,IF(COUNTIFS('(6)定期点検調書'!$B$12:$B$5000,AX$103,'(6)定期点検調書'!$AH$12:$AH$5000,$C108,'(6)定期点検調書'!$BF$12:$BF$5000,$T$7)&gt;=1,$T$7,IF(COUNTIFS('(6)定期点検調書'!$B$12:$B$5000,AX$103,'(6)定期点検調書'!$AH$12:$AH$5000,$C108,'(6)定期点検調書'!$BF$12:$BF$5000,$S$7)&gt;=1,$S$7,""))))))</f>
        <v/>
      </c>
      <c r="AY108" s="465" t="str">
        <f>IF(AY$103="","",IF(COUNTIFS('(6)定期点検調書'!$B$12:$B$5000,AY$103,'(6)定期点検調書'!$AH$12:$AH$5000,$C108,'(6)定期点検調書'!$BF$12:$BF$5000,$W$7)&gt;=1,$W$7,IF(COUNTIFS('(6)定期点検調書'!$B$12:$B$5000,AY$103,'(6)定期点検調書'!$AH$12:$AH$5000,$C108,'(6)定期点検調書'!$BF$12:$BF$5000,$V$7)&gt;=1,$V$7,IF(COUNTIFS('(6)定期点検調書'!$B$12:$B$5000,AY$103,'(6)定期点検調書'!$AH$12:$AH$5000,$C108,'(6)定期点検調書'!$BF$12:$BF$5000,$U$7)&gt;=1,$U$7,IF(COUNTIFS('(6)定期点検調書'!$B$12:$B$5000,AY$103,'(6)定期点検調書'!$AH$12:$AH$5000,$C108,'(6)定期点検調書'!$BF$12:$BF$5000,$T$7)&gt;=1,$T$7,IF(COUNTIFS('(6)定期点検調書'!$B$12:$B$5000,AY$103,'(6)定期点検調書'!$AH$12:$AH$5000,$C108,'(6)定期点検調書'!$BF$12:$BF$5000,$S$7)&gt;=1,$S$7,""))))))</f>
        <v/>
      </c>
      <c r="AZ108" s="465" t="str">
        <f>IF(AZ$103="","",IF(COUNTIFS('(6)定期点検調書'!$B$12:$B$5000,AZ$103,'(6)定期点検調書'!$AH$12:$AH$5000,$C108,'(6)定期点検調書'!$BF$12:$BF$5000,$W$7)&gt;=1,$W$7,IF(COUNTIFS('(6)定期点検調書'!$B$12:$B$5000,AZ$103,'(6)定期点検調書'!$AH$12:$AH$5000,$C108,'(6)定期点検調書'!$BF$12:$BF$5000,$V$7)&gt;=1,$V$7,IF(COUNTIFS('(6)定期点検調書'!$B$12:$B$5000,AZ$103,'(6)定期点検調書'!$AH$12:$AH$5000,$C108,'(6)定期点検調書'!$BF$12:$BF$5000,$U$7)&gt;=1,$U$7,IF(COUNTIFS('(6)定期点検調書'!$B$12:$B$5000,AZ$103,'(6)定期点検調書'!$AH$12:$AH$5000,$C108,'(6)定期点検調書'!$BF$12:$BF$5000,$T$7)&gt;=1,$T$7,IF(COUNTIFS('(6)定期点検調書'!$B$12:$B$5000,AZ$103,'(6)定期点検調書'!$AH$12:$AH$5000,$C108,'(6)定期点検調書'!$BF$12:$BF$5000,$S$7)&gt;=1,$S$7,""))))))</f>
        <v/>
      </c>
      <c r="BA108" s="466" t="str">
        <f>IF(BA$103="","",IF(COUNTIFS('(6)定期点検調書'!$B$12:$B$5000,BA$103,'(6)定期点検調書'!$AH$12:$AH$5000,$C108,'(6)定期点検調書'!$BF$12:$BF$5000,$W$7)&gt;=1,$W$7,IF(COUNTIFS('(6)定期点検調書'!$B$12:$B$5000,BA$103,'(6)定期点検調書'!$AH$12:$AH$5000,$C108,'(6)定期点検調書'!$BF$12:$BF$5000,$V$7)&gt;=1,$V$7,IF(COUNTIFS('(6)定期点検調書'!$B$12:$B$5000,BA$103,'(6)定期点検調書'!$AH$12:$AH$5000,$C108,'(6)定期点検調書'!$BF$12:$BF$5000,$U$7)&gt;=1,$U$7,IF(COUNTIFS('(6)定期点検調書'!$B$12:$B$5000,BA$103,'(6)定期点検調書'!$AH$12:$AH$5000,$C108,'(6)定期点検調書'!$BF$12:$BF$5000,$T$7)&gt;=1,$T$7,IF(COUNTIFS('(6)定期点検調書'!$B$12:$B$5000,BA$103,'(6)定期点検調書'!$AH$12:$AH$5000,$C108,'(6)定期点検調書'!$BF$12:$BF$5000,$S$7)&gt;=1,$S$7,""))))))</f>
        <v/>
      </c>
      <c r="BB108" s="1"/>
      <c r="BC108" s="1"/>
    </row>
    <row r="109" spans="2:55" ht="18.75" customHeight="1" x14ac:dyDescent="0.2">
      <c r="B109" s="1854"/>
      <c r="C109" s="1841" t="str">
        <f>ﾃﾞｰﾀ一覧!$U$23</f>
        <v>鋼材露出</v>
      </c>
      <c r="D109" s="1842"/>
      <c r="E109" s="1842"/>
      <c r="F109" s="1842"/>
      <c r="G109" s="1843"/>
      <c r="H109" s="467" t="str">
        <f>IF(H$103="","",IF(COUNTIFS('(6)定期点検調書'!$B$12:$B$5000,H$103,'(6)定期点検調書'!$AH$12:$AH$5000,$C109,'(6)定期点検調書'!$BF$12:$BF$5000,$W$7)&gt;=1,$W$7,IF(COUNTIFS('(6)定期点検調書'!$B$12:$B$5000,H$103,'(6)定期点検調書'!$AH$12:$AH$5000,$C109,'(6)定期点検調書'!$BF$12:$BF$5000,$V$7)&gt;=1,$V$7,IF(COUNTIFS('(6)定期点検調書'!$B$12:$B$5000,H$103,'(6)定期点検調書'!$AH$12:$AH$5000,$C109,'(6)定期点検調書'!$BF$12:$BF$5000,$U$7)&gt;=1,$U$7,IF(COUNTIFS('(6)定期点検調書'!$B$12:$B$5000,H$103,'(6)定期点検調書'!$AH$12:$AH$5000,$C109,'(6)定期点検調書'!$BF$12:$BF$5000,$T$7)&gt;=1,$T$7,IF(COUNTIFS('(6)定期点検調書'!$B$12:$B$5000,H$103,'(6)定期点検調書'!$AH$12:$AH$5000,$C109,'(6)定期点検調書'!$BF$12:$BF$5000,$S$7)&gt;=1,$S$7,""))))))</f>
        <v/>
      </c>
      <c r="I109" s="465" t="str">
        <f>IF(I$103="","",IF(COUNTIFS('(6)定期点検調書'!$B$12:$B$5000,I$103,'(6)定期点検調書'!$AH$12:$AH$5000,$C109,'(6)定期点検調書'!$BF$12:$BF$5000,$W$7)&gt;=1,$W$7,IF(COUNTIFS('(6)定期点検調書'!$B$12:$B$5000,I$103,'(6)定期点検調書'!$AH$12:$AH$5000,$C109,'(6)定期点検調書'!$BF$12:$BF$5000,$V$7)&gt;=1,$V$7,IF(COUNTIFS('(6)定期点検調書'!$B$12:$B$5000,I$103,'(6)定期点検調書'!$AH$12:$AH$5000,$C109,'(6)定期点検調書'!$BF$12:$BF$5000,$U$7)&gt;=1,$U$7,IF(COUNTIFS('(6)定期点検調書'!$B$12:$B$5000,I$103,'(6)定期点検調書'!$AH$12:$AH$5000,$C109,'(6)定期点検調書'!$BF$12:$BF$5000,$T$7)&gt;=1,$T$7,IF(COUNTIFS('(6)定期点検調書'!$B$12:$B$5000,I$103,'(6)定期点検調書'!$AH$12:$AH$5000,$C109,'(6)定期点検調書'!$BF$12:$BF$5000,$S$7)&gt;=1,$S$7,""))))))</f>
        <v/>
      </c>
      <c r="J109" s="465" t="str">
        <f>IF(J$103="","",IF(COUNTIFS('(6)定期点検調書'!$B$12:$B$5000,J$103,'(6)定期点検調書'!$AH$12:$AH$5000,$C109,'(6)定期点検調書'!$BF$12:$BF$5000,$W$7)&gt;=1,$W$7,IF(COUNTIFS('(6)定期点検調書'!$B$12:$B$5000,J$103,'(6)定期点検調書'!$AH$12:$AH$5000,$C109,'(6)定期点検調書'!$BF$12:$BF$5000,$V$7)&gt;=1,$V$7,IF(COUNTIFS('(6)定期点検調書'!$B$12:$B$5000,J$103,'(6)定期点検調書'!$AH$12:$AH$5000,$C109,'(6)定期点検調書'!$BF$12:$BF$5000,$U$7)&gt;=1,$U$7,IF(COUNTIFS('(6)定期点検調書'!$B$12:$B$5000,J$103,'(6)定期点検調書'!$AH$12:$AH$5000,$C109,'(6)定期点検調書'!$BF$12:$BF$5000,$T$7)&gt;=1,$T$7,IF(COUNTIFS('(6)定期点検調書'!$B$12:$B$5000,J$103,'(6)定期点検調書'!$AH$12:$AH$5000,$C109,'(6)定期点検調書'!$BF$12:$BF$5000,$S$7)&gt;=1,$S$7,""))))))</f>
        <v/>
      </c>
      <c r="K109" s="465" t="str">
        <f>IF(K$103="","",IF(COUNTIFS('(6)定期点検調書'!$B$12:$B$5000,K$103,'(6)定期点検調書'!$AH$12:$AH$5000,$C109,'(6)定期点検調書'!$BF$12:$BF$5000,$W$7)&gt;=1,$W$7,IF(COUNTIFS('(6)定期点検調書'!$B$12:$B$5000,K$103,'(6)定期点検調書'!$AH$12:$AH$5000,$C109,'(6)定期点検調書'!$BF$12:$BF$5000,$V$7)&gt;=1,$V$7,IF(COUNTIFS('(6)定期点検調書'!$B$12:$B$5000,K$103,'(6)定期点検調書'!$AH$12:$AH$5000,$C109,'(6)定期点検調書'!$BF$12:$BF$5000,$U$7)&gt;=1,$U$7,IF(COUNTIFS('(6)定期点検調書'!$B$12:$B$5000,K$103,'(6)定期点検調書'!$AH$12:$AH$5000,$C109,'(6)定期点検調書'!$BF$12:$BF$5000,$T$7)&gt;=1,$T$7,IF(COUNTIFS('(6)定期点検調書'!$B$12:$B$5000,K$103,'(6)定期点検調書'!$AH$12:$AH$5000,$C109,'(6)定期点検調書'!$BF$12:$BF$5000,$S$7)&gt;=1,$S$7,""))))))</f>
        <v/>
      </c>
      <c r="L109" s="465" t="str">
        <f>IF(L$103="","",IF(COUNTIFS('(6)定期点検調書'!$B$12:$B$5000,L$103,'(6)定期点検調書'!$AH$12:$AH$5000,$C109,'(6)定期点検調書'!$BF$12:$BF$5000,$W$7)&gt;=1,$W$7,IF(COUNTIFS('(6)定期点検調書'!$B$12:$B$5000,L$103,'(6)定期点検調書'!$AH$12:$AH$5000,$C109,'(6)定期点検調書'!$BF$12:$BF$5000,$V$7)&gt;=1,$V$7,IF(COUNTIFS('(6)定期点検調書'!$B$12:$B$5000,L$103,'(6)定期点検調書'!$AH$12:$AH$5000,$C109,'(6)定期点検調書'!$BF$12:$BF$5000,$U$7)&gt;=1,$U$7,IF(COUNTIFS('(6)定期点検調書'!$B$12:$B$5000,L$103,'(6)定期点検調書'!$AH$12:$AH$5000,$C109,'(6)定期点検調書'!$BF$12:$BF$5000,$T$7)&gt;=1,$T$7,IF(COUNTIFS('(6)定期点検調書'!$B$12:$B$5000,L$103,'(6)定期点検調書'!$AH$12:$AH$5000,$C109,'(6)定期点検調書'!$BF$12:$BF$5000,$S$7)&gt;=1,$S$7,""))))))</f>
        <v/>
      </c>
      <c r="M109" s="465" t="str">
        <f>IF(M$103="","",IF(COUNTIFS('(6)定期点検調書'!$B$12:$B$5000,M$103,'(6)定期点検調書'!$AH$12:$AH$5000,$C109,'(6)定期点検調書'!$BF$12:$BF$5000,$W$7)&gt;=1,$W$7,IF(COUNTIFS('(6)定期点検調書'!$B$12:$B$5000,M$103,'(6)定期点検調書'!$AH$12:$AH$5000,$C109,'(6)定期点検調書'!$BF$12:$BF$5000,$V$7)&gt;=1,$V$7,IF(COUNTIFS('(6)定期点検調書'!$B$12:$B$5000,M$103,'(6)定期点検調書'!$AH$12:$AH$5000,$C109,'(6)定期点検調書'!$BF$12:$BF$5000,$U$7)&gt;=1,$U$7,IF(COUNTIFS('(6)定期点検調書'!$B$12:$B$5000,M$103,'(6)定期点検調書'!$AH$12:$AH$5000,$C109,'(6)定期点検調書'!$BF$12:$BF$5000,$T$7)&gt;=1,$T$7,IF(COUNTIFS('(6)定期点検調書'!$B$12:$B$5000,M$103,'(6)定期点検調書'!$AH$12:$AH$5000,$C109,'(6)定期点検調書'!$BF$12:$BF$5000,$S$7)&gt;=1,$S$7,""))))))</f>
        <v/>
      </c>
      <c r="N109" s="465" t="str">
        <f>IF(N$103="","",IF(COUNTIFS('(6)定期点検調書'!$B$12:$B$5000,N$103,'(6)定期点検調書'!$AH$12:$AH$5000,$C109,'(6)定期点検調書'!$BF$12:$BF$5000,$W$7)&gt;=1,$W$7,IF(COUNTIFS('(6)定期点検調書'!$B$12:$B$5000,N$103,'(6)定期点検調書'!$AH$12:$AH$5000,$C109,'(6)定期点検調書'!$BF$12:$BF$5000,$V$7)&gt;=1,$V$7,IF(COUNTIFS('(6)定期点検調書'!$B$12:$B$5000,N$103,'(6)定期点検調書'!$AH$12:$AH$5000,$C109,'(6)定期点検調書'!$BF$12:$BF$5000,$U$7)&gt;=1,$U$7,IF(COUNTIFS('(6)定期点検調書'!$B$12:$B$5000,N$103,'(6)定期点検調書'!$AH$12:$AH$5000,$C109,'(6)定期点検調書'!$BF$12:$BF$5000,$T$7)&gt;=1,$T$7,IF(COUNTIFS('(6)定期点検調書'!$B$12:$B$5000,N$103,'(6)定期点検調書'!$AH$12:$AH$5000,$C109,'(6)定期点検調書'!$BF$12:$BF$5000,$S$7)&gt;=1,$S$7,""))))))</f>
        <v/>
      </c>
      <c r="O109" s="465" t="str">
        <f>IF(O$103="","",IF(COUNTIFS('(6)定期点検調書'!$B$12:$B$5000,O$103,'(6)定期点検調書'!$AH$12:$AH$5000,$C109,'(6)定期点検調書'!$BF$12:$BF$5000,$W$7)&gt;=1,$W$7,IF(COUNTIFS('(6)定期点検調書'!$B$12:$B$5000,O$103,'(6)定期点検調書'!$AH$12:$AH$5000,$C109,'(6)定期点検調書'!$BF$12:$BF$5000,$V$7)&gt;=1,$V$7,IF(COUNTIFS('(6)定期点検調書'!$B$12:$B$5000,O$103,'(6)定期点検調書'!$AH$12:$AH$5000,$C109,'(6)定期点検調書'!$BF$12:$BF$5000,$U$7)&gt;=1,$U$7,IF(COUNTIFS('(6)定期点検調書'!$B$12:$B$5000,O$103,'(6)定期点検調書'!$AH$12:$AH$5000,$C109,'(6)定期点検調書'!$BF$12:$BF$5000,$T$7)&gt;=1,$T$7,IF(COUNTIFS('(6)定期点検調書'!$B$12:$B$5000,O$103,'(6)定期点検調書'!$AH$12:$AH$5000,$C109,'(6)定期点検調書'!$BF$12:$BF$5000,$S$7)&gt;=1,$S$7,""))))))</f>
        <v/>
      </c>
      <c r="P109" s="465" t="str">
        <f>IF(P$103="","",IF(COUNTIFS('(6)定期点検調書'!$B$12:$B$5000,P$103,'(6)定期点検調書'!$AH$12:$AH$5000,$C109,'(6)定期点検調書'!$BF$12:$BF$5000,$W$7)&gt;=1,$W$7,IF(COUNTIFS('(6)定期点検調書'!$B$12:$B$5000,P$103,'(6)定期点検調書'!$AH$12:$AH$5000,$C109,'(6)定期点検調書'!$BF$12:$BF$5000,$V$7)&gt;=1,$V$7,IF(COUNTIFS('(6)定期点検調書'!$B$12:$B$5000,P$103,'(6)定期点検調書'!$AH$12:$AH$5000,$C109,'(6)定期点検調書'!$BF$12:$BF$5000,$U$7)&gt;=1,$U$7,IF(COUNTIFS('(6)定期点検調書'!$B$12:$B$5000,P$103,'(6)定期点検調書'!$AH$12:$AH$5000,$C109,'(6)定期点検調書'!$BF$12:$BF$5000,$T$7)&gt;=1,$T$7,IF(COUNTIFS('(6)定期点検調書'!$B$12:$B$5000,P$103,'(6)定期点検調書'!$AH$12:$AH$5000,$C109,'(6)定期点検調書'!$BF$12:$BF$5000,$S$7)&gt;=1,$S$7,""))))))</f>
        <v/>
      </c>
      <c r="Q109" s="465" t="str">
        <f>IF(Q$103="","",IF(COUNTIFS('(6)定期点検調書'!$B$12:$B$5000,Q$103,'(6)定期点検調書'!$AH$12:$AH$5000,$C109,'(6)定期点検調書'!$BF$12:$BF$5000,$W$7)&gt;=1,$W$7,IF(COUNTIFS('(6)定期点検調書'!$B$12:$B$5000,Q$103,'(6)定期点検調書'!$AH$12:$AH$5000,$C109,'(6)定期点検調書'!$BF$12:$BF$5000,$V$7)&gt;=1,$V$7,IF(COUNTIFS('(6)定期点検調書'!$B$12:$B$5000,Q$103,'(6)定期点検調書'!$AH$12:$AH$5000,$C109,'(6)定期点検調書'!$BF$12:$BF$5000,$U$7)&gt;=1,$U$7,IF(COUNTIFS('(6)定期点検調書'!$B$12:$B$5000,Q$103,'(6)定期点検調書'!$AH$12:$AH$5000,$C109,'(6)定期点検調書'!$BF$12:$BF$5000,$T$7)&gt;=1,$T$7,IF(COUNTIFS('(6)定期点検調書'!$B$12:$B$5000,Q$103,'(6)定期点検調書'!$AH$12:$AH$5000,$C109,'(6)定期点検調書'!$BF$12:$BF$5000,$S$7)&gt;=1,$S$7,""))))))</f>
        <v/>
      </c>
      <c r="R109" s="465" t="str">
        <f>IF(R$103="","",IF(COUNTIFS('(6)定期点検調書'!$B$12:$B$5000,R$103,'(6)定期点検調書'!$AH$12:$AH$5000,$C109,'(6)定期点検調書'!$BF$12:$BF$5000,$W$7)&gt;=1,$W$7,IF(COUNTIFS('(6)定期点検調書'!$B$12:$B$5000,R$103,'(6)定期点検調書'!$AH$12:$AH$5000,$C109,'(6)定期点検調書'!$BF$12:$BF$5000,$V$7)&gt;=1,$V$7,IF(COUNTIFS('(6)定期点検調書'!$B$12:$B$5000,R$103,'(6)定期点検調書'!$AH$12:$AH$5000,$C109,'(6)定期点検調書'!$BF$12:$BF$5000,$U$7)&gt;=1,$U$7,IF(COUNTIFS('(6)定期点検調書'!$B$12:$B$5000,R$103,'(6)定期点検調書'!$AH$12:$AH$5000,$C109,'(6)定期点検調書'!$BF$12:$BF$5000,$T$7)&gt;=1,$T$7,IF(COUNTIFS('(6)定期点検調書'!$B$12:$B$5000,R$103,'(6)定期点検調書'!$AH$12:$AH$5000,$C109,'(6)定期点検調書'!$BF$12:$BF$5000,$S$7)&gt;=1,$S$7,""))))))</f>
        <v/>
      </c>
      <c r="S109" s="465" t="str">
        <f>IF(S$103="","",IF(COUNTIFS('(6)定期点検調書'!$B$12:$B$5000,S$103,'(6)定期点検調書'!$AH$12:$AH$5000,$C109,'(6)定期点検調書'!$BF$12:$BF$5000,$W$7)&gt;=1,$W$7,IF(COUNTIFS('(6)定期点検調書'!$B$12:$B$5000,S$103,'(6)定期点検調書'!$AH$12:$AH$5000,$C109,'(6)定期点検調書'!$BF$12:$BF$5000,$V$7)&gt;=1,$V$7,IF(COUNTIFS('(6)定期点検調書'!$B$12:$B$5000,S$103,'(6)定期点検調書'!$AH$12:$AH$5000,$C109,'(6)定期点検調書'!$BF$12:$BF$5000,$U$7)&gt;=1,$U$7,IF(COUNTIFS('(6)定期点検調書'!$B$12:$B$5000,S$103,'(6)定期点検調書'!$AH$12:$AH$5000,$C109,'(6)定期点検調書'!$BF$12:$BF$5000,$T$7)&gt;=1,$T$7,IF(COUNTIFS('(6)定期点検調書'!$B$12:$B$5000,S$103,'(6)定期点検調書'!$AH$12:$AH$5000,$C109,'(6)定期点検調書'!$BF$12:$BF$5000,$S$7)&gt;=1,$S$7,""))))))</f>
        <v/>
      </c>
      <c r="T109" s="465" t="str">
        <f>IF(T$103="","",IF(COUNTIFS('(6)定期点検調書'!$B$12:$B$5000,T$103,'(6)定期点検調書'!$AH$12:$AH$5000,$C109,'(6)定期点検調書'!$BF$12:$BF$5000,$W$7)&gt;=1,$W$7,IF(COUNTIFS('(6)定期点検調書'!$B$12:$B$5000,T$103,'(6)定期点検調書'!$AH$12:$AH$5000,$C109,'(6)定期点検調書'!$BF$12:$BF$5000,$V$7)&gt;=1,$V$7,IF(COUNTIFS('(6)定期点検調書'!$B$12:$B$5000,T$103,'(6)定期点検調書'!$AH$12:$AH$5000,$C109,'(6)定期点検調書'!$BF$12:$BF$5000,$U$7)&gt;=1,$U$7,IF(COUNTIFS('(6)定期点検調書'!$B$12:$B$5000,T$103,'(6)定期点検調書'!$AH$12:$AH$5000,$C109,'(6)定期点検調書'!$BF$12:$BF$5000,$T$7)&gt;=1,$T$7,IF(COUNTIFS('(6)定期点検調書'!$B$12:$B$5000,T$103,'(6)定期点検調書'!$AH$12:$AH$5000,$C109,'(6)定期点検調書'!$BF$12:$BF$5000,$S$7)&gt;=1,$S$7,""))))))</f>
        <v/>
      </c>
      <c r="U109" s="465" t="str">
        <f>IF(U$103="","",IF(COUNTIFS('(6)定期点検調書'!$B$12:$B$5000,U$103,'(6)定期点検調書'!$AH$12:$AH$5000,$C109,'(6)定期点検調書'!$BF$12:$BF$5000,$W$7)&gt;=1,$W$7,IF(COUNTIFS('(6)定期点検調書'!$B$12:$B$5000,U$103,'(6)定期点検調書'!$AH$12:$AH$5000,$C109,'(6)定期点検調書'!$BF$12:$BF$5000,$V$7)&gt;=1,$V$7,IF(COUNTIFS('(6)定期点検調書'!$B$12:$B$5000,U$103,'(6)定期点検調書'!$AH$12:$AH$5000,$C109,'(6)定期点検調書'!$BF$12:$BF$5000,$U$7)&gt;=1,$U$7,IF(COUNTIFS('(6)定期点検調書'!$B$12:$B$5000,U$103,'(6)定期点検調書'!$AH$12:$AH$5000,$C109,'(6)定期点検調書'!$BF$12:$BF$5000,$T$7)&gt;=1,$T$7,IF(COUNTIFS('(6)定期点検調書'!$B$12:$B$5000,U$103,'(6)定期点検調書'!$AH$12:$AH$5000,$C109,'(6)定期点検調書'!$BF$12:$BF$5000,$S$7)&gt;=1,$S$7,""))))))</f>
        <v/>
      </c>
      <c r="V109" s="465" t="str">
        <f>IF(V$103="","",IF(COUNTIFS('(6)定期点検調書'!$B$12:$B$5000,V$103,'(6)定期点検調書'!$AH$12:$AH$5000,$C109,'(6)定期点検調書'!$BF$12:$BF$5000,$W$7)&gt;=1,$W$7,IF(COUNTIFS('(6)定期点検調書'!$B$12:$B$5000,V$103,'(6)定期点検調書'!$AH$12:$AH$5000,$C109,'(6)定期点検調書'!$BF$12:$BF$5000,$V$7)&gt;=1,$V$7,IF(COUNTIFS('(6)定期点検調書'!$B$12:$B$5000,V$103,'(6)定期点検調書'!$AH$12:$AH$5000,$C109,'(6)定期点検調書'!$BF$12:$BF$5000,$U$7)&gt;=1,$U$7,IF(COUNTIFS('(6)定期点検調書'!$B$12:$B$5000,V$103,'(6)定期点検調書'!$AH$12:$AH$5000,$C109,'(6)定期点検調書'!$BF$12:$BF$5000,$T$7)&gt;=1,$T$7,IF(COUNTIFS('(6)定期点検調書'!$B$12:$B$5000,V$103,'(6)定期点検調書'!$AH$12:$AH$5000,$C109,'(6)定期点検調書'!$BF$12:$BF$5000,$S$7)&gt;=1,$S$7,""))))))</f>
        <v/>
      </c>
      <c r="W109" s="465" t="str">
        <f>IF(W$103="","",IF(COUNTIFS('(6)定期点検調書'!$B$12:$B$5000,W$103,'(6)定期点検調書'!$AH$12:$AH$5000,$C109,'(6)定期点検調書'!$BF$12:$BF$5000,$W$7)&gt;=1,$W$7,IF(COUNTIFS('(6)定期点検調書'!$B$12:$B$5000,W$103,'(6)定期点検調書'!$AH$12:$AH$5000,$C109,'(6)定期点検調書'!$BF$12:$BF$5000,$V$7)&gt;=1,$V$7,IF(COUNTIFS('(6)定期点検調書'!$B$12:$B$5000,W$103,'(6)定期点検調書'!$AH$12:$AH$5000,$C109,'(6)定期点検調書'!$BF$12:$BF$5000,$U$7)&gt;=1,$U$7,IF(COUNTIFS('(6)定期点検調書'!$B$12:$B$5000,W$103,'(6)定期点検調書'!$AH$12:$AH$5000,$C109,'(6)定期点検調書'!$BF$12:$BF$5000,$T$7)&gt;=1,$T$7,IF(COUNTIFS('(6)定期点検調書'!$B$12:$B$5000,W$103,'(6)定期点検調書'!$AH$12:$AH$5000,$C109,'(6)定期点検調書'!$BF$12:$BF$5000,$S$7)&gt;=1,$S$7,""))))))</f>
        <v/>
      </c>
      <c r="X109" s="465" t="str">
        <f>IF(X$103="","",IF(COUNTIFS('(6)定期点検調書'!$B$12:$B$5000,X$103,'(6)定期点検調書'!$AH$12:$AH$5000,$C109,'(6)定期点検調書'!$BF$12:$BF$5000,$W$7)&gt;=1,$W$7,IF(COUNTIFS('(6)定期点検調書'!$B$12:$B$5000,X$103,'(6)定期点検調書'!$AH$12:$AH$5000,$C109,'(6)定期点検調書'!$BF$12:$BF$5000,$V$7)&gt;=1,$V$7,IF(COUNTIFS('(6)定期点検調書'!$B$12:$B$5000,X$103,'(6)定期点検調書'!$AH$12:$AH$5000,$C109,'(6)定期点検調書'!$BF$12:$BF$5000,$U$7)&gt;=1,$U$7,IF(COUNTIFS('(6)定期点検調書'!$B$12:$B$5000,X$103,'(6)定期点検調書'!$AH$12:$AH$5000,$C109,'(6)定期点検調書'!$BF$12:$BF$5000,$T$7)&gt;=1,$T$7,IF(COUNTIFS('(6)定期点検調書'!$B$12:$B$5000,X$103,'(6)定期点検調書'!$AH$12:$AH$5000,$C109,'(6)定期点検調書'!$BF$12:$BF$5000,$S$7)&gt;=1,$S$7,""))))))</f>
        <v/>
      </c>
      <c r="Y109" s="465" t="str">
        <f>IF(Y$103="","",IF(COUNTIFS('(6)定期点検調書'!$B$12:$B$5000,Y$103,'(6)定期点検調書'!$AH$12:$AH$5000,$C109,'(6)定期点検調書'!$BF$12:$BF$5000,$W$7)&gt;=1,$W$7,IF(COUNTIFS('(6)定期点検調書'!$B$12:$B$5000,Y$103,'(6)定期点検調書'!$AH$12:$AH$5000,$C109,'(6)定期点検調書'!$BF$12:$BF$5000,$V$7)&gt;=1,$V$7,IF(COUNTIFS('(6)定期点検調書'!$B$12:$B$5000,Y$103,'(6)定期点検調書'!$AH$12:$AH$5000,$C109,'(6)定期点検調書'!$BF$12:$BF$5000,$U$7)&gt;=1,$U$7,IF(COUNTIFS('(6)定期点検調書'!$B$12:$B$5000,Y$103,'(6)定期点検調書'!$AH$12:$AH$5000,$C109,'(6)定期点検調書'!$BF$12:$BF$5000,$T$7)&gt;=1,$T$7,IF(COUNTIFS('(6)定期点検調書'!$B$12:$B$5000,Y$103,'(6)定期点検調書'!$AH$12:$AH$5000,$C109,'(6)定期点検調書'!$BF$12:$BF$5000,$S$7)&gt;=1,$S$7,""))))))</f>
        <v/>
      </c>
      <c r="Z109" s="465" t="str">
        <f>IF(Z$103="","",IF(COUNTIFS('(6)定期点検調書'!$B$12:$B$5000,Z$103,'(6)定期点検調書'!$AH$12:$AH$5000,$C109,'(6)定期点検調書'!$BF$12:$BF$5000,$W$7)&gt;=1,$W$7,IF(COUNTIFS('(6)定期点検調書'!$B$12:$B$5000,Z$103,'(6)定期点検調書'!$AH$12:$AH$5000,$C109,'(6)定期点検調書'!$BF$12:$BF$5000,$V$7)&gt;=1,$V$7,IF(COUNTIFS('(6)定期点検調書'!$B$12:$B$5000,Z$103,'(6)定期点検調書'!$AH$12:$AH$5000,$C109,'(6)定期点検調書'!$BF$12:$BF$5000,$U$7)&gt;=1,$U$7,IF(COUNTIFS('(6)定期点検調書'!$B$12:$B$5000,Z$103,'(6)定期点検調書'!$AH$12:$AH$5000,$C109,'(6)定期点検調書'!$BF$12:$BF$5000,$T$7)&gt;=1,$T$7,IF(COUNTIFS('(6)定期点検調書'!$B$12:$B$5000,Z$103,'(6)定期点検調書'!$AH$12:$AH$5000,$C109,'(6)定期点検調書'!$BF$12:$BF$5000,$S$7)&gt;=1,$S$7,""))))))</f>
        <v/>
      </c>
      <c r="AA109" s="465" t="str">
        <f>IF(AA$103="","",IF(COUNTIFS('(6)定期点検調書'!$B$12:$B$5000,AA$103,'(6)定期点検調書'!$AH$12:$AH$5000,$C109,'(6)定期点検調書'!$BF$12:$BF$5000,$W$7)&gt;=1,$W$7,IF(COUNTIFS('(6)定期点検調書'!$B$12:$B$5000,AA$103,'(6)定期点検調書'!$AH$12:$AH$5000,$C109,'(6)定期点検調書'!$BF$12:$BF$5000,$V$7)&gt;=1,$V$7,IF(COUNTIFS('(6)定期点検調書'!$B$12:$B$5000,AA$103,'(6)定期点検調書'!$AH$12:$AH$5000,$C109,'(6)定期点検調書'!$BF$12:$BF$5000,$U$7)&gt;=1,$U$7,IF(COUNTIFS('(6)定期点検調書'!$B$12:$B$5000,AA$103,'(6)定期点検調書'!$AH$12:$AH$5000,$C109,'(6)定期点検調書'!$BF$12:$BF$5000,$T$7)&gt;=1,$T$7,IF(COUNTIFS('(6)定期点検調書'!$B$12:$B$5000,AA$103,'(6)定期点検調書'!$AH$12:$AH$5000,$C109,'(6)定期点検調書'!$BF$12:$BF$5000,$S$7)&gt;=1,$S$7,""))))))</f>
        <v/>
      </c>
      <c r="AB109" s="465" t="str">
        <f>IF(AB$103="","",IF(COUNTIFS('(6)定期点検調書'!$B$12:$B$5000,AB$103,'(6)定期点検調書'!$AH$12:$AH$5000,$C109,'(6)定期点検調書'!$BF$12:$BF$5000,$W$7)&gt;=1,$W$7,IF(COUNTIFS('(6)定期点検調書'!$B$12:$B$5000,AB$103,'(6)定期点検調書'!$AH$12:$AH$5000,$C109,'(6)定期点検調書'!$BF$12:$BF$5000,$V$7)&gt;=1,$V$7,IF(COUNTIFS('(6)定期点検調書'!$B$12:$B$5000,AB$103,'(6)定期点検調書'!$AH$12:$AH$5000,$C109,'(6)定期点検調書'!$BF$12:$BF$5000,$U$7)&gt;=1,$U$7,IF(COUNTIFS('(6)定期点検調書'!$B$12:$B$5000,AB$103,'(6)定期点検調書'!$AH$12:$AH$5000,$C109,'(6)定期点検調書'!$BF$12:$BF$5000,$T$7)&gt;=1,$T$7,IF(COUNTIFS('(6)定期点検調書'!$B$12:$B$5000,AB$103,'(6)定期点検調書'!$AH$12:$AH$5000,$C109,'(6)定期点検調書'!$BF$12:$BF$5000,$S$7)&gt;=1,$S$7,""))))))</f>
        <v/>
      </c>
      <c r="AC109" s="465" t="str">
        <f>IF(AC$103="","",IF(COUNTIFS('(6)定期点検調書'!$B$12:$B$5000,AC$103,'(6)定期点検調書'!$AH$12:$AH$5000,$C109,'(6)定期点検調書'!$BF$12:$BF$5000,$W$7)&gt;=1,$W$7,IF(COUNTIFS('(6)定期点検調書'!$B$12:$B$5000,AC$103,'(6)定期点検調書'!$AH$12:$AH$5000,$C109,'(6)定期点検調書'!$BF$12:$BF$5000,$V$7)&gt;=1,$V$7,IF(COUNTIFS('(6)定期点検調書'!$B$12:$B$5000,AC$103,'(6)定期点検調書'!$AH$12:$AH$5000,$C109,'(6)定期点検調書'!$BF$12:$BF$5000,$U$7)&gt;=1,$U$7,IF(COUNTIFS('(6)定期点検調書'!$B$12:$B$5000,AC$103,'(6)定期点検調書'!$AH$12:$AH$5000,$C109,'(6)定期点検調書'!$BF$12:$BF$5000,$T$7)&gt;=1,$T$7,IF(COUNTIFS('(6)定期点検調書'!$B$12:$B$5000,AC$103,'(6)定期点検調書'!$AH$12:$AH$5000,$C109,'(6)定期点検調書'!$BF$12:$BF$5000,$S$7)&gt;=1,$S$7,""))))))</f>
        <v/>
      </c>
      <c r="AD109" s="465" t="str">
        <f>IF(AD$103="","",IF(COUNTIFS('(6)定期点検調書'!$B$12:$B$5000,AD$103,'(6)定期点検調書'!$AH$12:$AH$5000,$C109,'(6)定期点検調書'!$BF$12:$BF$5000,$W$7)&gt;=1,$W$7,IF(COUNTIFS('(6)定期点検調書'!$B$12:$B$5000,AD$103,'(6)定期点検調書'!$AH$12:$AH$5000,$C109,'(6)定期点検調書'!$BF$12:$BF$5000,$V$7)&gt;=1,$V$7,IF(COUNTIFS('(6)定期点検調書'!$B$12:$B$5000,AD$103,'(6)定期点検調書'!$AH$12:$AH$5000,$C109,'(6)定期点検調書'!$BF$12:$BF$5000,$U$7)&gt;=1,$U$7,IF(COUNTIFS('(6)定期点検調書'!$B$12:$B$5000,AD$103,'(6)定期点検調書'!$AH$12:$AH$5000,$C109,'(6)定期点検調書'!$BF$12:$BF$5000,$T$7)&gt;=1,$T$7,IF(COUNTIFS('(6)定期点検調書'!$B$12:$B$5000,AD$103,'(6)定期点検調書'!$AH$12:$AH$5000,$C109,'(6)定期点検調書'!$BF$12:$BF$5000,$S$7)&gt;=1,$S$7,""))))))</f>
        <v/>
      </c>
      <c r="AE109" s="465" t="str">
        <f>IF(AE$103="","",IF(COUNTIFS('(6)定期点検調書'!$B$12:$B$5000,AE$103,'(6)定期点検調書'!$AH$12:$AH$5000,$C109,'(6)定期点検調書'!$BF$12:$BF$5000,$W$7)&gt;=1,$W$7,IF(COUNTIFS('(6)定期点検調書'!$B$12:$B$5000,AE$103,'(6)定期点検調書'!$AH$12:$AH$5000,$C109,'(6)定期点検調書'!$BF$12:$BF$5000,$V$7)&gt;=1,$V$7,IF(COUNTIFS('(6)定期点検調書'!$B$12:$B$5000,AE$103,'(6)定期点検調書'!$AH$12:$AH$5000,$C109,'(6)定期点検調書'!$BF$12:$BF$5000,$U$7)&gt;=1,$U$7,IF(COUNTIFS('(6)定期点検調書'!$B$12:$B$5000,AE$103,'(6)定期点検調書'!$AH$12:$AH$5000,$C109,'(6)定期点検調書'!$BF$12:$BF$5000,$T$7)&gt;=1,$T$7,IF(COUNTIFS('(6)定期点検調書'!$B$12:$B$5000,AE$103,'(6)定期点検調書'!$AH$12:$AH$5000,$C109,'(6)定期点検調書'!$BF$12:$BF$5000,$S$7)&gt;=1,$S$7,""))))))</f>
        <v/>
      </c>
      <c r="AF109" s="465" t="str">
        <f>IF(AF$103="","",IF(COUNTIFS('(6)定期点検調書'!$B$12:$B$5000,AF$103,'(6)定期点検調書'!$AH$12:$AH$5000,$C109,'(6)定期点検調書'!$BF$12:$BF$5000,$W$7)&gt;=1,$W$7,IF(COUNTIFS('(6)定期点検調書'!$B$12:$B$5000,AF$103,'(6)定期点検調書'!$AH$12:$AH$5000,$C109,'(6)定期点検調書'!$BF$12:$BF$5000,$V$7)&gt;=1,$V$7,IF(COUNTIFS('(6)定期点検調書'!$B$12:$B$5000,AF$103,'(6)定期点検調書'!$AH$12:$AH$5000,$C109,'(6)定期点検調書'!$BF$12:$BF$5000,$U$7)&gt;=1,$U$7,IF(COUNTIFS('(6)定期点検調書'!$B$12:$B$5000,AF$103,'(6)定期点検調書'!$AH$12:$AH$5000,$C109,'(6)定期点検調書'!$BF$12:$BF$5000,$T$7)&gt;=1,$T$7,IF(COUNTIFS('(6)定期点検調書'!$B$12:$B$5000,AF$103,'(6)定期点検調書'!$AH$12:$AH$5000,$C109,'(6)定期点検調書'!$BF$12:$BF$5000,$S$7)&gt;=1,$S$7,""))))))</f>
        <v/>
      </c>
      <c r="AG109" s="465" t="str">
        <f>IF(AG$103="","",IF(COUNTIFS('(6)定期点検調書'!$B$12:$B$5000,AG$103,'(6)定期点検調書'!$AH$12:$AH$5000,$C109,'(6)定期点検調書'!$BF$12:$BF$5000,$W$7)&gt;=1,$W$7,IF(COUNTIFS('(6)定期点検調書'!$B$12:$B$5000,AG$103,'(6)定期点検調書'!$AH$12:$AH$5000,$C109,'(6)定期点検調書'!$BF$12:$BF$5000,$V$7)&gt;=1,$V$7,IF(COUNTIFS('(6)定期点検調書'!$B$12:$B$5000,AG$103,'(6)定期点検調書'!$AH$12:$AH$5000,$C109,'(6)定期点検調書'!$BF$12:$BF$5000,$U$7)&gt;=1,$U$7,IF(COUNTIFS('(6)定期点検調書'!$B$12:$B$5000,AG$103,'(6)定期点検調書'!$AH$12:$AH$5000,$C109,'(6)定期点検調書'!$BF$12:$BF$5000,$T$7)&gt;=1,$T$7,IF(COUNTIFS('(6)定期点検調書'!$B$12:$B$5000,AG$103,'(6)定期点検調書'!$AH$12:$AH$5000,$C109,'(6)定期点検調書'!$BF$12:$BF$5000,$S$7)&gt;=1,$S$7,""))))))</f>
        <v/>
      </c>
      <c r="AH109" s="465" t="str">
        <f>IF(AH$103="","",IF(COUNTIFS('(6)定期点検調書'!$B$12:$B$5000,AH$103,'(6)定期点検調書'!$AH$12:$AH$5000,$C109,'(6)定期点検調書'!$BF$12:$BF$5000,$W$7)&gt;=1,$W$7,IF(COUNTIFS('(6)定期点検調書'!$B$12:$B$5000,AH$103,'(6)定期点検調書'!$AH$12:$AH$5000,$C109,'(6)定期点検調書'!$BF$12:$BF$5000,$V$7)&gt;=1,$V$7,IF(COUNTIFS('(6)定期点検調書'!$B$12:$B$5000,AH$103,'(6)定期点検調書'!$AH$12:$AH$5000,$C109,'(6)定期点検調書'!$BF$12:$BF$5000,$U$7)&gt;=1,$U$7,IF(COUNTIFS('(6)定期点検調書'!$B$12:$B$5000,AH$103,'(6)定期点検調書'!$AH$12:$AH$5000,$C109,'(6)定期点検調書'!$BF$12:$BF$5000,$T$7)&gt;=1,$T$7,IF(COUNTIFS('(6)定期点検調書'!$B$12:$B$5000,AH$103,'(6)定期点検調書'!$AH$12:$AH$5000,$C109,'(6)定期点検調書'!$BF$12:$BF$5000,$S$7)&gt;=1,$S$7,""))))))</f>
        <v/>
      </c>
      <c r="AI109" s="465" t="str">
        <f>IF(AI$103="","",IF(COUNTIFS('(6)定期点検調書'!$B$12:$B$5000,AI$103,'(6)定期点検調書'!$AH$12:$AH$5000,$C109,'(6)定期点検調書'!$BF$12:$BF$5000,$W$7)&gt;=1,$W$7,IF(COUNTIFS('(6)定期点検調書'!$B$12:$B$5000,AI$103,'(6)定期点検調書'!$AH$12:$AH$5000,$C109,'(6)定期点検調書'!$BF$12:$BF$5000,$V$7)&gt;=1,$V$7,IF(COUNTIFS('(6)定期点検調書'!$B$12:$B$5000,AI$103,'(6)定期点検調書'!$AH$12:$AH$5000,$C109,'(6)定期点検調書'!$BF$12:$BF$5000,$U$7)&gt;=1,$U$7,IF(COUNTIFS('(6)定期点検調書'!$B$12:$B$5000,AI$103,'(6)定期点検調書'!$AH$12:$AH$5000,$C109,'(6)定期点検調書'!$BF$12:$BF$5000,$T$7)&gt;=1,$T$7,IF(COUNTIFS('(6)定期点検調書'!$B$12:$B$5000,AI$103,'(6)定期点検調書'!$AH$12:$AH$5000,$C109,'(6)定期点検調書'!$BF$12:$BF$5000,$S$7)&gt;=1,$S$7,""))))))</f>
        <v/>
      </c>
      <c r="AJ109" s="465" t="str">
        <f>IF(AJ$103="","",IF(COUNTIFS('(6)定期点検調書'!$B$12:$B$5000,AJ$103,'(6)定期点検調書'!$AH$12:$AH$5000,$C109,'(6)定期点検調書'!$BF$12:$BF$5000,$W$7)&gt;=1,$W$7,IF(COUNTIFS('(6)定期点検調書'!$B$12:$B$5000,AJ$103,'(6)定期点検調書'!$AH$12:$AH$5000,$C109,'(6)定期点検調書'!$BF$12:$BF$5000,$V$7)&gt;=1,$V$7,IF(COUNTIFS('(6)定期点検調書'!$B$12:$B$5000,AJ$103,'(6)定期点検調書'!$AH$12:$AH$5000,$C109,'(6)定期点検調書'!$BF$12:$BF$5000,$U$7)&gt;=1,$U$7,IF(COUNTIFS('(6)定期点検調書'!$B$12:$B$5000,AJ$103,'(6)定期点検調書'!$AH$12:$AH$5000,$C109,'(6)定期点検調書'!$BF$12:$BF$5000,$T$7)&gt;=1,$T$7,IF(COUNTIFS('(6)定期点検調書'!$B$12:$B$5000,AJ$103,'(6)定期点検調書'!$AH$12:$AH$5000,$C109,'(6)定期点検調書'!$BF$12:$BF$5000,$S$7)&gt;=1,$S$7,""))))))</f>
        <v/>
      </c>
      <c r="AK109" s="465" t="str">
        <f>IF(AK$103="","",IF(COUNTIFS('(6)定期点検調書'!$B$12:$B$5000,AK$103,'(6)定期点検調書'!$AH$12:$AH$5000,$C109,'(6)定期点検調書'!$BF$12:$BF$5000,$W$7)&gt;=1,$W$7,IF(COUNTIFS('(6)定期点検調書'!$B$12:$B$5000,AK$103,'(6)定期点検調書'!$AH$12:$AH$5000,$C109,'(6)定期点検調書'!$BF$12:$BF$5000,$V$7)&gt;=1,$V$7,IF(COUNTIFS('(6)定期点検調書'!$B$12:$B$5000,AK$103,'(6)定期点検調書'!$AH$12:$AH$5000,$C109,'(6)定期点検調書'!$BF$12:$BF$5000,$U$7)&gt;=1,$U$7,IF(COUNTIFS('(6)定期点検調書'!$B$12:$B$5000,AK$103,'(6)定期点検調書'!$AH$12:$AH$5000,$C109,'(6)定期点検調書'!$BF$12:$BF$5000,$T$7)&gt;=1,$T$7,IF(COUNTIFS('(6)定期点検調書'!$B$12:$B$5000,AK$103,'(6)定期点検調書'!$AH$12:$AH$5000,$C109,'(6)定期点検調書'!$BF$12:$BF$5000,$S$7)&gt;=1,$S$7,""))))))</f>
        <v/>
      </c>
      <c r="AL109" s="465" t="str">
        <f>IF(AL$103="","",IF(COUNTIFS('(6)定期点検調書'!$B$12:$B$5000,AL$103,'(6)定期点検調書'!$AH$12:$AH$5000,$C109,'(6)定期点検調書'!$BF$12:$BF$5000,$W$7)&gt;=1,$W$7,IF(COUNTIFS('(6)定期点検調書'!$B$12:$B$5000,AL$103,'(6)定期点検調書'!$AH$12:$AH$5000,$C109,'(6)定期点検調書'!$BF$12:$BF$5000,$V$7)&gt;=1,$V$7,IF(COUNTIFS('(6)定期点検調書'!$B$12:$B$5000,AL$103,'(6)定期点検調書'!$AH$12:$AH$5000,$C109,'(6)定期点検調書'!$BF$12:$BF$5000,$U$7)&gt;=1,$U$7,IF(COUNTIFS('(6)定期点検調書'!$B$12:$B$5000,AL$103,'(6)定期点検調書'!$AH$12:$AH$5000,$C109,'(6)定期点検調書'!$BF$12:$BF$5000,$T$7)&gt;=1,$T$7,IF(COUNTIFS('(6)定期点検調書'!$B$12:$B$5000,AL$103,'(6)定期点検調書'!$AH$12:$AH$5000,$C109,'(6)定期点検調書'!$BF$12:$BF$5000,$S$7)&gt;=1,$S$7,""))))))</f>
        <v/>
      </c>
      <c r="AM109" s="465" t="str">
        <f>IF(AM$103="","",IF(COUNTIFS('(6)定期点検調書'!$B$12:$B$5000,AM$103,'(6)定期点検調書'!$AH$12:$AH$5000,$C109,'(6)定期点検調書'!$BF$12:$BF$5000,$W$7)&gt;=1,$W$7,IF(COUNTIFS('(6)定期点検調書'!$B$12:$B$5000,AM$103,'(6)定期点検調書'!$AH$12:$AH$5000,$C109,'(6)定期点検調書'!$BF$12:$BF$5000,$V$7)&gt;=1,$V$7,IF(COUNTIFS('(6)定期点検調書'!$B$12:$B$5000,AM$103,'(6)定期点検調書'!$AH$12:$AH$5000,$C109,'(6)定期点検調書'!$BF$12:$BF$5000,$U$7)&gt;=1,$U$7,IF(COUNTIFS('(6)定期点検調書'!$B$12:$B$5000,AM$103,'(6)定期点検調書'!$AH$12:$AH$5000,$C109,'(6)定期点検調書'!$BF$12:$BF$5000,$T$7)&gt;=1,$T$7,IF(COUNTIFS('(6)定期点検調書'!$B$12:$B$5000,AM$103,'(6)定期点検調書'!$AH$12:$AH$5000,$C109,'(6)定期点検調書'!$BF$12:$BF$5000,$S$7)&gt;=1,$S$7,""))))))</f>
        <v/>
      </c>
      <c r="AN109" s="465" t="str">
        <f>IF(AN$103="","",IF(COUNTIFS('(6)定期点検調書'!$B$12:$B$5000,AN$103,'(6)定期点検調書'!$AH$12:$AH$5000,$C109,'(6)定期点検調書'!$BF$12:$BF$5000,$W$7)&gt;=1,$W$7,IF(COUNTIFS('(6)定期点検調書'!$B$12:$B$5000,AN$103,'(6)定期点検調書'!$AH$12:$AH$5000,$C109,'(6)定期点検調書'!$BF$12:$BF$5000,$V$7)&gt;=1,$V$7,IF(COUNTIFS('(6)定期点検調書'!$B$12:$B$5000,AN$103,'(6)定期点検調書'!$AH$12:$AH$5000,$C109,'(6)定期点検調書'!$BF$12:$BF$5000,$U$7)&gt;=1,$U$7,IF(COUNTIFS('(6)定期点検調書'!$B$12:$B$5000,AN$103,'(6)定期点検調書'!$AH$12:$AH$5000,$C109,'(6)定期点検調書'!$BF$12:$BF$5000,$T$7)&gt;=1,$T$7,IF(COUNTIFS('(6)定期点検調書'!$B$12:$B$5000,AN$103,'(6)定期点検調書'!$AH$12:$AH$5000,$C109,'(6)定期点検調書'!$BF$12:$BF$5000,$S$7)&gt;=1,$S$7,""))))))</f>
        <v/>
      </c>
      <c r="AO109" s="465" t="str">
        <f>IF(AO$103="","",IF(COUNTIFS('(6)定期点検調書'!$B$12:$B$5000,AO$103,'(6)定期点検調書'!$AH$12:$AH$5000,$C109,'(6)定期点検調書'!$BF$12:$BF$5000,$W$7)&gt;=1,$W$7,IF(COUNTIFS('(6)定期点検調書'!$B$12:$B$5000,AO$103,'(6)定期点検調書'!$AH$12:$AH$5000,$C109,'(6)定期点検調書'!$BF$12:$BF$5000,$V$7)&gt;=1,$V$7,IF(COUNTIFS('(6)定期点検調書'!$B$12:$B$5000,AO$103,'(6)定期点検調書'!$AH$12:$AH$5000,$C109,'(6)定期点検調書'!$BF$12:$BF$5000,$U$7)&gt;=1,$U$7,IF(COUNTIFS('(6)定期点検調書'!$B$12:$B$5000,AO$103,'(6)定期点検調書'!$AH$12:$AH$5000,$C109,'(6)定期点検調書'!$BF$12:$BF$5000,$T$7)&gt;=1,$T$7,IF(COUNTIFS('(6)定期点検調書'!$B$12:$B$5000,AO$103,'(6)定期点検調書'!$AH$12:$AH$5000,$C109,'(6)定期点検調書'!$BF$12:$BF$5000,$S$7)&gt;=1,$S$7,""))))))</f>
        <v/>
      </c>
      <c r="AP109" s="465" t="str">
        <f>IF(AP$103="","",IF(COUNTIFS('(6)定期点検調書'!$B$12:$B$5000,AP$103,'(6)定期点検調書'!$AH$12:$AH$5000,$C109,'(6)定期点検調書'!$BF$12:$BF$5000,$W$7)&gt;=1,$W$7,IF(COUNTIFS('(6)定期点検調書'!$B$12:$B$5000,AP$103,'(6)定期点検調書'!$AH$12:$AH$5000,$C109,'(6)定期点検調書'!$BF$12:$BF$5000,$V$7)&gt;=1,$V$7,IF(COUNTIFS('(6)定期点検調書'!$B$12:$B$5000,AP$103,'(6)定期点検調書'!$AH$12:$AH$5000,$C109,'(6)定期点検調書'!$BF$12:$BF$5000,$U$7)&gt;=1,$U$7,IF(COUNTIFS('(6)定期点検調書'!$B$12:$B$5000,AP$103,'(6)定期点検調書'!$AH$12:$AH$5000,$C109,'(6)定期点検調書'!$BF$12:$BF$5000,$T$7)&gt;=1,$T$7,IF(COUNTIFS('(6)定期点検調書'!$B$12:$B$5000,AP$103,'(6)定期点検調書'!$AH$12:$AH$5000,$C109,'(6)定期点検調書'!$BF$12:$BF$5000,$S$7)&gt;=1,$S$7,""))))))</f>
        <v/>
      </c>
      <c r="AQ109" s="465" t="str">
        <f>IF(AQ$103="","",IF(COUNTIFS('(6)定期点検調書'!$B$12:$B$5000,AQ$103,'(6)定期点検調書'!$AH$12:$AH$5000,$C109,'(6)定期点検調書'!$BF$12:$BF$5000,$W$7)&gt;=1,$W$7,IF(COUNTIFS('(6)定期点検調書'!$B$12:$B$5000,AQ$103,'(6)定期点検調書'!$AH$12:$AH$5000,$C109,'(6)定期点検調書'!$BF$12:$BF$5000,$V$7)&gt;=1,$V$7,IF(COUNTIFS('(6)定期点検調書'!$B$12:$B$5000,AQ$103,'(6)定期点検調書'!$AH$12:$AH$5000,$C109,'(6)定期点検調書'!$BF$12:$BF$5000,$U$7)&gt;=1,$U$7,IF(COUNTIFS('(6)定期点検調書'!$B$12:$B$5000,AQ$103,'(6)定期点検調書'!$AH$12:$AH$5000,$C109,'(6)定期点検調書'!$BF$12:$BF$5000,$T$7)&gt;=1,$T$7,IF(COUNTIFS('(6)定期点検調書'!$B$12:$B$5000,AQ$103,'(6)定期点検調書'!$AH$12:$AH$5000,$C109,'(6)定期点検調書'!$BF$12:$BF$5000,$S$7)&gt;=1,$S$7,""))))))</f>
        <v/>
      </c>
      <c r="AR109" s="465" t="str">
        <f>IF(AR$103="","",IF(COUNTIFS('(6)定期点検調書'!$B$12:$B$5000,AR$103,'(6)定期点検調書'!$AH$12:$AH$5000,$C109,'(6)定期点検調書'!$BF$12:$BF$5000,$W$7)&gt;=1,$W$7,IF(COUNTIFS('(6)定期点検調書'!$B$12:$B$5000,AR$103,'(6)定期点検調書'!$AH$12:$AH$5000,$C109,'(6)定期点検調書'!$BF$12:$BF$5000,$V$7)&gt;=1,$V$7,IF(COUNTIFS('(6)定期点検調書'!$B$12:$B$5000,AR$103,'(6)定期点検調書'!$AH$12:$AH$5000,$C109,'(6)定期点検調書'!$BF$12:$BF$5000,$U$7)&gt;=1,$U$7,IF(COUNTIFS('(6)定期点検調書'!$B$12:$B$5000,AR$103,'(6)定期点検調書'!$AH$12:$AH$5000,$C109,'(6)定期点検調書'!$BF$12:$BF$5000,$T$7)&gt;=1,$T$7,IF(COUNTIFS('(6)定期点検調書'!$B$12:$B$5000,AR$103,'(6)定期点検調書'!$AH$12:$AH$5000,$C109,'(6)定期点検調書'!$BF$12:$BF$5000,$S$7)&gt;=1,$S$7,""))))))</f>
        <v/>
      </c>
      <c r="AS109" s="465" t="str">
        <f>IF(AS$103="","",IF(COUNTIFS('(6)定期点検調書'!$B$12:$B$5000,AS$103,'(6)定期点検調書'!$AH$12:$AH$5000,$C109,'(6)定期点検調書'!$BF$12:$BF$5000,$W$7)&gt;=1,$W$7,IF(COUNTIFS('(6)定期点検調書'!$B$12:$B$5000,AS$103,'(6)定期点検調書'!$AH$12:$AH$5000,$C109,'(6)定期点検調書'!$BF$12:$BF$5000,$V$7)&gt;=1,$V$7,IF(COUNTIFS('(6)定期点検調書'!$B$12:$B$5000,AS$103,'(6)定期点検調書'!$AH$12:$AH$5000,$C109,'(6)定期点検調書'!$BF$12:$BF$5000,$U$7)&gt;=1,$U$7,IF(COUNTIFS('(6)定期点検調書'!$B$12:$B$5000,AS$103,'(6)定期点検調書'!$AH$12:$AH$5000,$C109,'(6)定期点検調書'!$BF$12:$BF$5000,$T$7)&gt;=1,$T$7,IF(COUNTIFS('(6)定期点検調書'!$B$12:$B$5000,AS$103,'(6)定期点検調書'!$AH$12:$AH$5000,$C109,'(6)定期点検調書'!$BF$12:$BF$5000,$S$7)&gt;=1,$S$7,""))))))</f>
        <v/>
      </c>
      <c r="AT109" s="465" t="str">
        <f>IF(AT$103="","",IF(COUNTIFS('(6)定期点検調書'!$B$12:$B$5000,AT$103,'(6)定期点検調書'!$AH$12:$AH$5000,$C109,'(6)定期点検調書'!$BF$12:$BF$5000,$W$7)&gt;=1,$W$7,IF(COUNTIFS('(6)定期点検調書'!$B$12:$B$5000,AT$103,'(6)定期点検調書'!$AH$12:$AH$5000,$C109,'(6)定期点検調書'!$BF$12:$BF$5000,$V$7)&gt;=1,$V$7,IF(COUNTIFS('(6)定期点検調書'!$B$12:$B$5000,AT$103,'(6)定期点検調書'!$AH$12:$AH$5000,$C109,'(6)定期点検調書'!$BF$12:$BF$5000,$U$7)&gt;=1,$U$7,IF(COUNTIFS('(6)定期点検調書'!$B$12:$B$5000,AT$103,'(6)定期点検調書'!$AH$12:$AH$5000,$C109,'(6)定期点検調書'!$BF$12:$BF$5000,$T$7)&gt;=1,$T$7,IF(COUNTIFS('(6)定期点検調書'!$B$12:$B$5000,AT$103,'(6)定期点検調書'!$AH$12:$AH$5000,$C109,'(6)定期点検調書'!$BF$12:$BF$5000,$S$7)&gt;=1,$S$7,""))))))</f>
        <v/>
      </c>
      <c r="AU109" s="465" t="str">
        <f>IF(AU$103="","",IF(COUNTIFS('(6)定期点検調書'!$B$12:$B$5000,AU$103,'(6)定期点検調書'!$AH$12:$AH$5000,$C109,'(6)定期点検調書'!$BF$12:$BF$5000,$W$7)&gt;=1,$W$7,IF(COUNTIFS('(6)定期点検調書'!$B$12:$B$5000,AU$103,'(6)定期点検調書'!$AH$12:$AH$5000,$C109,'(6)定期点検調書'!$BF$12:$BF$5000,$V$7)&gt;=1,$V$7,IF(COUNTIFS('(6)定期点検調書'!$B$12:$B$5000,AU$103,'(6)定期点検調書'!$AH$12:$AH$5000,$C109,'(6)定期点検調書'!$BF$12:$BF$5000,$U$7)&gt;=1,$U$7,IF(COUNTIFS('(6)定期点検調書'!$B$12:$B$5000,AU$103,'(6)定期点検調書'!$AH$12:$AH$5000,$C109,'(6)定期点検調書'!$BF$12:$BF$5000,$T$7)&gt;=1,$T$7,IF(COUNTIFS('(6)定期点検調書'!$B$12:$B$5000,AU$103,'(6)定期点検調書'!$AH$12:$AH$5000,$C109,'(6)定期点検調書'!$BF$12:$BF$5000,$S$7)&gt;=1,$S$7,""))))))</f>
        <v/>
      </c>
      <c r="AV109" s="465" t="str">
        <f>IF(AV$103="","",IF(COUNTIFS('(6)定期点検調書'!$B$12:$B$5000,AV$103,'(6)定期点検調書'!$AH$12:$AH$5000,$C109,'(6)定期点検調書'!$BF$12:$BF$5000,$W$7)&gt;=1,$W$7,IF(COUNTIFS('(6)定期点検調書'!$B$12:$B$5000,AV$103,'(6)定期点検調書'!$AH$12:$AH$5000,$C109,'(6)定期点検調書'!$BF$12:$BF$5000,$V$7)&gt;=1,$V$7,IF(COUNTIFS('(6)定期点検調書'!$B$12:$B$5000,AV$103,'(6)定期点検調書'!$AH$12:$AH$5000,$C109,'(6)定期点検調書'!$BF$12:$BF$5000,$U$7)&gt;=1,$U$7,IF(COUNTIFS('(6)定期点検調書'!$B$12:$B$5000,AV$103,'(6)定期点検調書'!$AH$12:$AH$5000,$C109,'(6)定期点検調書'!$BF$12:$BF$5000,$T$7)&gt;=1,$T$7,IF(COUNTIFS('(6)定期点検調書'!$B$12:$B$5000,AV$103,'(6)定期点検調書'!$AH$12:$AH$5000,$C109,'(6)定期点検調書'!$BF$12:$BF$5000,$S$7)&gt;=1,$S$7,""))))))</f>
        <v/>
      </c>
      <c r="AW109" s="465" t="str">
        <f>IF(AW$103="","",IF(COUNTIFS('(6)定期点検調書'!$B$12:$B$5000,AW$103,'(6)定期点検調書'!$AH$12:$AH$5000,$C109,'(6)定期点検調書'!$BF$12:$BF$5000,$W$7)&gt;=1,$W$7,IF(COUNTIFS('(6)定期点検調書'!$B$12:$B$5000,AW$103,'(6)定期点検調書'!$AH$12:$AH$5000,$C109,'(6)定期点検調書'!$BF$12:$BF$5000,$V$7)&gt;=1,$V$7,IF(COUNTIFS('(6)定期点検調書'!$B$12:$B$5000,AW$103,'(6)定期点検調書'!$AH$12:$AH$5000,$C109,'(6)定期点検調書'!$BF$12:$BF$5000,$U$7)&gt;=1,$U$7,IF(COUNTIFS('(6)定期点検調書'!$B$12:$B$5000,AW$103,'(6)定期点検調書'!$AH$12:$AH$5000,$C109,'(6)定期点検調書'!$BF$12:$BF$5000,$T$7)&gt;=1,$T$7,IF(COUNTIFS('(6)定期点検調書'!$B$12:$B$5000,AW$103,'(6)定期点検調書'!$AH$12:$AH$5000,$C109,'(6)定期点検調書'!$BF$12:$BF$5000,$S$7)&gt;=1,$S$7,""))))))</f>
        <v/>
      </c>
      <c r="AX109" s="465" t="str">
        <f>IF(AX$103="","",IF(COUNTIFS('(6)定期点検調書'!$B$12:$B$5000,AX$103,'(6)定期点検調書'!$AH$12:$AH$5000,$C109,'(6)定期点検調書'!$BF$12:$BF$5000,$W$7)&gt;=1,$W$7,IF(COUNTIFS('(6)定期点検調書'!$B$12:$B$5000,AX$103,'(6)定期点検調書'!$AH$12:$AH$5000,$C109,'(6)定期点検調書'!$BF$12:$BF$5000,$V$7)&gt;=1,$V$7,IF(COUNTIFS('(6)定期点検調書'!$B$12:$B$5000,AX$103,'(6)定期点検調書'!$AH$12:$AH$5000,$C109,'(6)定期点検調書'!$BF$12:$BF$5000,$U$7)&gt;=1,$U$7,IF(COUNTIFS('(6)定期点検調書'!$B$12:$B$5000,AX$103,'(6)定期点検調書'!$AH$12:$AH$5000,$C109,'(6)定期点検調書'!$BF$12:$BF$5000,$T$7)&gt;=1,$T$7,IF(COUNTIFS('(6)定期点検調書'!$B$12:$B$5000,AX$103,'(6)定期点検調書'!$AH$12:$AH$5000,$C109,'(6)定期点検調書'!$BF$12:$BF$5000,$S$7)&gt;=1,$S$7,""))))))</f>
        <v/>
      </c>
      <c r="AY109" s="465" t="str">
        <f>IF(AY$103="","",IF(COUNTIFS('(6)定期点検調書'!$B$12:$B$5000,AY$103,'(6)定期点検調書'!$AH$12:$AH$5000,$C109,'(6)定期点検調書'!$BF$12:$BF$5000,$W$7)&gt;=1,$W$7,IF(COUNTIFS('(6)定期点検調書'!$B$12:$B$5000,AY$103,'(6)定期点検調書'!$AH$12:$AH$5000,$C109,'(6)定期点検調書'!$BF$12:$BF$5000,$V$7)&gt;=1,$V$7,IF(COUNTIFS('(6)定期点検調書'!$B$12:$B$5000,AY$103,'(6)定期点検調書'!$AH$12:$AH$5000,$C109,'(6)定期点検調書'!$BF$12:$BF$5000,$U$7)&gt;=1,$U$7,IF(COUNTIFS('(6)定期点検調書'!$B$12:$B$5000,AY$103,'(6)定期点検調書'!$AH$12:$AH$5000,$C109,'(6)定期点検調書'!$BF$12:$BF$5000,$T$7)&gt;=1,$T$7,IF(COUNTIFS('(6)定期点検調書'!$B$12:$B$5000,AY$103,'(6)定期点検調書'!$AH$12:$AH$5000,$C109,'(6)定期点検調書'!$BF$12:$BF$5000,$S$7)&gt;=1,$S$7,""))))))</f>
        <v/>
      </c>
      <c r="AZ109" s="465" t="str">
        <f>IF(AZ$103="","",IF(COUNTIFS('(6)定期点検調書'!$B$12:$B$5000,AZ$103,'(6)定期点検調書'!$AH$12:$AH$5000,$C109,'(6)定期点検調書'!$BF$12:$BF$5000,$W$7)&gt;=1,$W$7,IF(COUNTIFS('(6)定期点検調書'!$B$12:$B$5000,AZ$103,'(6)定期点検調書'!$AH$12:$AH$5000,$C109,'(6)定期点検調書'!$BF$12:$BF$5000,$V$7)&gt;=1,$V$7,IF(COUNTIFS('(6)定期点検調書'!$B$12:$B$5000,AZ$103,'(6)定期点検調書'!$AH$12:$AH$5000,$C109,'(6)定期点検調書'!$BF$12:$BF$5000,$U$7)&gt;=1,$U$7,IF(COUNTIFS('(6)定期点検調書'!$B$12:$B$5000,AZ$103,'(6)定期点検調書'!$AH$12:$AH$5000,$C109,'(6)定期点検調書'!$BF$12:$BF$5000,$T$7)&gt;=1,$T$7,IF(COUNTIFS('(6)定期点検調書'!$B$12:$B$5000,AZ$103,'(6)定期点検調書'!$AH$12:$AH$5000,$C109,'(6)定期点検調書'!$BF$12:$BF$5000,$S$7)&gt;=1,$S$7,""))))))</f>
        <v/>
      </c>
      <c r="BA109" s="466" t="str">
        <f>IF(BA$103="","",IF(COUNTIFS('(6)定期点検調書'!$B$12:$B$5000,BA$103,'(6)定期点検調書'!$AH$12:$AH$5000,$C109,'(6)定期点検調書'!$BF$12:$BF$5000,$W$7)&gt;=1,$W$7,IF(COUNTIFS('(6)定期点検調書'!$B$12:$B$5000,BA$103,'(6)定期点検調書'!$AH$12:$AH$5000,$C109,'(6)定期点検調書'!$BF$12:$BF$5000,$V$7)&gt;=1,$V$7,IF(COUNTIFS('(6)定期点検調書'!$B$12:$B$5000,BA$103,'(6)定期点検調書'!$AH$12:$AH$5000,$C109,'(6)定期点検調書'!$BF$12:$BF$5000,$U$7)&gt;=1,$U$7,IF(COUNTIFS('(6)定期点検調書'!$B$12:$B$5000,BA$103,'(6)定期点検調書'!$AH$12:$AH$5000,$C109,'(6)定期点検調書'!$BF$12:$BF$5000,$T$7)&gt;=1,$T$7,IF(COUNTIFS('(6)定期点検調書'!$B$12:$B$5000,BA$103,'(6)定期点検調書'!$AH$12:$AH$5000,$C109,'(6)定期点検調書'!$BF$12:$BF$5000,$S$7)&gt;=1,$S$7,""))))))</f>
        <v/>
      </c>
      <c r="BB109" s="1"/>
      <c r="BC109" s="1"/>
    </row>
    <row r="110" spans="2:55" ht="18.75" customHeight="1" x14ac:dyDescent="0.2">
      <c r="B110" s="1854"/>
      <c r="C110" s="1841" t="str">
        <f>ﾃﾞｰﾀ一覧!$U$24</f>
        <v>傾き・変形</v>
      </c>
      <c r="D110" s="1842"/>
      <c r="E110" s="1842"/>
      <c r="F110" s="1842"/>
      <c r="G110" s="1843"/>
      <c r="H110" s="467" t="str">
        <f>IF(H$103="","",IF(COUNTIFS('(6)定期点検調書'!$B$12:$B$5000,H$103,'(6)定期点検調書'!$AH$12:$AH$5000,$C110,'(6)定期点検調書'!$BF$12:$BF$5000,$W$7)&gt;=1,$W$7,IF(COUNTIFS('(6)定期点検調書'!$B$12:$B$5000,H$103,'(6)定期点検調書'!$AH$12:$AH$5000,$C110,'(6)定期点検調書'!$BF$12:$BF$5000,$V$7)&gt;=1,$V$7,IF(COUNTIFS('(6)定期点検調書'!$B$12:$B$5000,H$103,'(6)定期点検調書'!$AH$12:$AH$5000,$C110,'(6)定期点検調書'!$BF$12:$BF$5000,$U$7)&gt;=1,$U$7,IF(COUNTIFS('(6)定期点検調書'!$B$12:$B$5000,H$103,'(6)定期点検調書'!$AH$12:$AH$5000,$C110,'(6)定期点検調書'!$BF$12:$BF$5000,$T$7)&gt;=1,$T$7,IF(COUNTIFS('(6)定期点検調書'!$B$12:$B$5000,H$103,'(6)定期点検調書'!$AH$12:$AH$5000,$C110,'(6)定期点検調書'!$BF$12:$BF$5000,$S$7)&gt;=1,$S$7,""))))))</f>
        <v/>
      </c>
      <c r="I110" s="465" t="str">
        <f>IF(I$103="","",IF(COUNTIFS('(6)定期点検調書'!$B$12:$B$5000,I$103,'(6)定期点検調書'!$AH$12:$AH$5000,$C110,'(6)定期点検調書'!$BF$12:$BF$5000,$W$7)&gt;=1,$W$7,IF(COUNTIFS('(6)定期点検調書'!$B$12:$B$5000,I$103,'(6)定期点検調書'!$AH$12:$AH$5000,$C110,'(6)定期点検調書'!$BF$12:$BF$5000,$V$7)&gt;=1,$V$7,IF(COUNTIFS('(6)定期点検調書'!$B$12:$B$5000,I$103,'(6)定期点検調書'!$AH$12:$AH$5000,$C110,'(6)定期点検調書'!$BF$12:$BF$5000,$U$7)&gt;=1,$U$7,IF(COUNTIFS('(6)定期点検調書'!$B$12:$B$5000,I$103,'(6)定期点検調書'!$AH$12:$AH$5000,$C110,'(6)定期点検調書'!$BF$12:$BF$5000,$T$7)&gt;=1,$T$7,IF(COUNTIFS('(6)定期点検調書'!$B$12:$B$5000,I$103,'(6)定期点検調書'!$AH$12:$AH$5000,$C110,'(6)定期点検調書'!$BF$12:$BF$5000,$S$7)&gt;=1,$S$7,""))))))</f>
        <v/>
      </c>
      <c r="J110" s="465" t="str">
        <f>IF(J$103="","",IF(COUNTIFS('(6)定期点検調書'!$B$12:$B$5000,J$103,'(6)定期点検調書'!$AH$12:$AH$5000,$C110,'(6)定期点検調書'!$BF$12:$BF$5000,$W$7)&gt;=1,$W$7,IF(COUNTIFS('(6)定期点検調書'!$B$12:$B$5000,J$103,'(6)定期点検調書'!$AH$12:$AH$5000,$C110,'(6)定期点検調書'!$BF$12:$BF$5000,$V$7)&gt;=1,$V$7,IF(COUNTIFS('(6)定期点検調書'!$B$12:$B$5000,J$103,'(6)定期点検調書'!$AH$12:$AH$5000,$C110,'(6)定期点検調書'!$BF$12:$BF$5000,$U$7)&gt;=1,$U$7,IF(COUNTIFS('(6)定期点検調書'!$B$12:$B$5000,J$103,'(6)定期点検調書'!$AH$12:$AH$5000,$C110,'(6)定期点検調書'!$BF$12:$BF$5000,$T$7)&gt;=1,$T$7,IF(COUNTIFS('(6)定期点検調書'!$B$12:$B$5000,J$103,'(6)定期点検調書'!$AH$12:$AH$5000,$C110,'(6)定期点検調書'!$BF$12:$BF$5000,$S$7)&gt;=1,$S$7,""))))))</f>
        <v/>
      </c>
      <c r="K110" s="465" t="str">
        <f>IF(K$103="","",IF(COUNTIFS('(6)定期点検調書'!$B$12:$B$5000,K$103,'(6)定期点検調書'!$AH$12:$AH$5000,$C110,'(6)定期点検調書'!$BF$12:$BF$5000,$W$7)&gt;=1,$W$7,IF(COUNTIFS('(6)定期点検調書'!$B$12:$B$5000,K$103,'(6)定期点検調書'!$AH$12:$AH$5000,$C110,'(6)定期点検調書'!$BF$12:$BF$5000,$V$7)&gt;=1,$V$7,IF(COUNTIFS('(6)定期点検調書'!$B$12:$B$5000,K$103,'(6)定期点検調書'!$AH$12:$AH$5000,$C110,'(6)定期点検調書'!$BF$12:$BF$5000,$U$7)&gt;=1,$U$7,IF(COUNTIFS('(6)定期点検調書'!$B$12:$B$5000,K$103,'(6)定期点検調書'!$AH$12:$AH$5000,$C110,'(6)定期点検調書'!$BF$12:$BF$5000,$T$7)&gt;=1,$T$7,IF(COUNTIFS('(6)定期点検調書'!$B$12:$B$5000,K$103,'(6)定期点検調書'!$AH$12:$AH$5000,$C110,'(6)定期点検調書'!$BF$12:$BF$5000,$S$7)&gt;=1,$S$7,""))))))</f>
        <v/>
      </c>
      <c r="L110" s="465" t="str">
        <f>IF(L$103="","",IF(COUNTIFS('(6)定期点検調書'!$B$12:$B$5000,L$103,'(6)定期点検調書'!$AH$12:$AH$5000,$C110,'(6)定期点検調書'!$BF$12:$BF$5000,$W$7)&gt;=1,$W$7,IF(COUNTIFS('(6)定期点検調書'!$B$12:$B$5000,L$103,'(6)定期点検調書'!$AH$12:$AH$5000,$C110,'(6)定期点検調書'!$BF$12:$BF$5000,$V$7)&gt;=1,$V$7,IF(COUNTIFS('(6)定期点検調書'!$B$12:$B$5000,L$103,'(6)定期点検調書'!$AH$12:$AH$5000,$C110,'(6)定期点検調書'!$BF$12:$BF$5000,$U$7)&gt;=1,$U$7,IF(COUNTIFS('(6)定期点検調書'!$B$12:$B$5000,L$103,'(6)定期点検調書'!$AH$12:$AH$5000,$C110,'(6)定期点検調書'!$BF$12:$BF$5000,$T$7)&gt;=1,$T$7,IF(COUNTIFS('(6)定期点検調書'!$B$12:$B$5000,L$103,'(6)定期点検調書'!$AH$12:$AH$5000,$C110,'(6)定期点検調書'!$BF$12:$BF$5000,$S$7)&gt;=1,$S$7,""))))))</f>
        <v/>
      </c>
      <c r="M110" s="465" t="str">
        <f>IF(M$103="","",IF(COUNTIFS('(6)定期点検調書'!$B$12:$B$5000,M$103,'(6)定期点検調書'!$AH$12:$AH$5000,$C110,'(6)定期点検調書'!$BF$12:$BF$5000,$W$7)&gt;=1,$W$7,IF(COUNTIFS('(6)定期点検調書'!$B$12:$B$5000,M$103,'(6)定期点検調書'!$AH$12:$AH$5000,$C110,'(6)定期点検調書'!$BF$12:$BF$5000,$V$7)&gt;=1,$V$7,IF(COUNTIFS('(6)定期点検調書'!$B$12:$B$5000,M$103,'(6)定期点検調書'!$AH$12:$AH$5000,$C110,'(6)定期点検調書'!$BF$12:$BF$5000,$U$7)&gt;=1,$U$7,IF(COUNTIFS('(6)定期点検調書'!$B$12:$B$5000,M$103,'(6)定期点検調書'!$AH$12:$AH$5000,$C110,'(6)定期点検調書'!$BF$12:$BF$5000,$T$7)&gt;=1,$T$7,IF(COUNTIFS('(6)定期点検調書'!$B$12:$B$5000,M$103,'(6)定期点検調書'!$AH$12:$AH$5000,$C110,'(6)定期点検調書'!$BF$12:$BF$5000,$S$7)&gt;=1,$S$7,""))))))</f>
        <v/>
      </c>
      <c r="N110" s="465" t="str">
        <f>IF(N$103="","",IF(COUNTIFS('(6)定期点検調書'!$B$12:$B$5000,N$103,'(6)定期点検調書'!$AH$12:$AH$5000,$C110,'(6)定期点検調書'!$BF$12:$BF$5000,$W$7)&gt;=1,$W$7,IF(COUNTIFS('(6)定期点検調書'!$B$12:$B$5000,N$103,'(6)定期点検調書'!$AH$12:$AH$5000,$C110,'(6)定期点検調書'!$BF$12:$BF$5000,$V$7)&gt;=1,$V$7,IF(COUNTIFS('(6)定期点検調書'!$B$12:$B$5000,N$103,'(6)定期点検調書'!$AH$12:$AH$5000,$C110,'(6)定期点検調書'!$BF$12:$BF$5000,$U$7)&gt;=1,$U$7,IF(COUNTIFS('(6)定期点検調書'!$B$12:$B$5000,N$103,'(6)定期点検調書'!$AH$12:$AH$5000,$C110,'(6)定期点検調書'!$BF$12:$BF$5000,$T$7)&gt;=1,$T$7,IF(COUNTIFS('(6)定期点検調書'!$B$12:$B$5000,N$103,'(6)定期点検調書'!$AH$12:$AH$5000,$C110,'(6)定期点検調書'!$BF$12:$BF$5000,$S$7)&gt;=1,$S$7,""))))))</f>
        <v/>
      </c>
      <c r="O110" s="465" t="str">
        <f>IF(O$103="","",IF(COUNTIFS('(6)定期点検調書'!$B$12:$B$5000,O$103,'(6)定期点検調書'!$AH$12:$AH$5000,$C110,'(6)定期点検調書'!$BF$12:$BF$5000,$W$7)&gt;=1,$W$7,IF(COUNTIFS('(6)定期点検調書'!$B$12:$B$5000,O$103,'(6)定期点検調書'!$AH$12:$AH$5000,$C110,'(6)定期点検調書'!$BF$12:$BF$5000,$V$7)&gt;=1,$V$7,IF(COUNTIFS('(6)定期点検調書'!$B$12:$B$5000,O$103,'(6)定期点検調書'!$AH$12:$AH$5000,$C110,'(6)定期点検調書'!$BF$12:$BF$5000,$U$7)&gt;=1,$U$7,IF(COUNTIFS('(6)定期点検調書'!$B$12:$B$5000,O$103,'(6)定期点検調書'!$AH$12:$AH$5000,$C110,'(6)定期点検調書'!$BF$12:$BF$5000,$T$7)&gt;=1,$T$7,IF(COUNTIFS('(6)定期点検調書'!$B$12:$B$5000,O$103,'(6)定期点検調書'!$AH$12:$AH$5000,$C110,'(6)定期点検調書'!$BF$12:$BF$5000,$S$7)&gt;=1,$S$7,""))))))</f>
        <v/>
      </c>
      <c r="P110" s="465" t="str">
        <f>IF(P$103="","",IF(COUNTIFS('(6)定期点検調書'!$B$12:$B$5000,P$103,'(6)定期点検調書'!$AH$12:$AH$5000,$C110,'(6)定期点検調書'!$BF$12:$BF$5000,$W$7)&gt;=1,$W$7,IF(COUNTIFS('(6)定期点検調書'!$B$12:$B$5000,P$103,'(6)定期点検調書'!$AH$12:$AH$5000,$C110,'(6)定期点検調書'!$BF$12:$BF$5000,$V$7)&gt;=1,$V$7,IF(COUNTIFS('(6)定期点検調書'!$B$12:$B$5000,P$103,'(6)定期点検調書'!$AH$12:$AH$5000,$C110,'(6)定期点検調書'!$BF$12:$BF$5000,$U$7)&gt;=1,$U$7,IF(COUNTIFS('(6)定期点検調書'!$B$12:$B$5000,P$103,'(6)定期点検調書'!$AH$12:$AH$5000,$C110,'(6)定期点検調書'!$BF$12:$BF$5000,$T$7)&gt;=1,$T$7,IF(COUNTIFS('(6)定期点検調書'!$B$12:$B$5000,P$103,'(6)定期点検調書'!$AH$12:$AH$5000,$C110,'(6)定期点検調書'!$BF$12:$BF$5000,$S$7)&gt;=1,$S$7,""))))))</f>
        <v/>
      </c>
      <c r="Q110" s="465" t="str">
        <f>IF(Q$103="","",IF(COUNTIFS('(6)定期点検調書'!$B$12:$B$5000,Q$103,'(6)定期点検調書'!$AH$12:$AH$5000,$C110,'(6)定期点検調書'!$BF$12:$BF$5000,$W$7)&gt;=1,$W$7,IF(COUNTIFS('(6)定期点検調書'!$B$12:$B$5000,Q$103,'(6)定期点検調書'!$AH$12:$AH$5000,$C110,'(6)定期点検調書'!$BF$12:$BF$5000,$V$7)&gt;=1,$V$7,IF(COUNTIFS('(6)定期点検調書'!$B$12:$B$5000,Q$103,'(6)定期点検調書'!$AH$12:$AH$5000,$C110,'(6)定期点検調書'!$BF$12:$BF$5000,$U$7)&gt;=1,$U$7,IF(COUNTIFS('(6)定期点検調書'!$B$12:$B$5000,Q$103,'(6)定期点検調書'!$AH$12:$AH$5000,$C110,'(6)定期点検調書'!$BF$12:$BF$5000,$T$7)&gt;=1,$T$7,IF(COUNTIFS('(6)定期点検調書'!$B$12:$B$5000,Q$103,'(6)定期点検調書'!$AH$12:$AH$5000,$C110,'(6)定期点検調書'!$BF$12:$BF$5000,$S$7)&gt;=1,$S$7,""))))))</f>
        <v/>
      </c>
      <c r="R110" s="465" t="str">
        <f>IF(R$103="","",IF(COUNTIFS('(6)定期点検調書'!$B$12:$B$5000,R$103,'(6)定期点検調書'!$AH$12:$AH$5000,$C110,'(6)定期点検調書'!$BF$12:$BF$5000,$W$7)&gt;=1,$W$7,IF(COUNTIFS('(6)定期点検調書'!$B$12:$B$5000,R$103,'(6)定期点検調書'!$AH$12:$AH$5000,$C110,'(6)定期点検調書'!$BF$12:$BF$5000,$V$7)&gt;=1,$V$7,IF(COUNTIFS('(6)定期点検調書'!$B$12:$B$5000,R$103,'(6)定期点検調書'!$AH$12:$AH$5000,$C110,'(6)定期点検調書'!$BF$12:$BF$5000,$U$7)&gt;=1,$U$7,IF(COUNTIFS('(6)定期点検調書'!$B$12:$B$5000,R$103,'(6)定期点検調書'!$AH$12:$AH$5000,$C110,'(6)定期点検調書'!$BF$12:$BF$5000,$T$7)&gt;=1,$T$7,IF(COUNTIFS('(6)定期点検調書'!$B$12:$B$5000,R$103,'(6)定期点検調書'!$AH$12:$AH$5000,$C110,'(6)定期点検調書'!$BF$12:$BF$5000,$S$7)&gt;=1,$S$7,""))))))</f>
        <v/>
      </c>
      <c r="S110" s="465" t="str">
        <f>IF(S$103="","",IF(COUNTIFS('(6)定期点検調書'!$B$12:$B$5000,S$103,'(6)定期点検調書'!$AH$12:$AH$5000,$C110,'(6)定期点検調書'!$BF$12:$BF$5000,$W$7)&gt;=1,$W$7,IF(COUNTIFS('(6)定期点検調書'!$B$12:$B$5000,S$103,'(6)定期点検調書'!$AH$12:$AH$5000,$C110,'(6)定期点検調書'!$BF$12:$BF$5000,$V$7)&gt;=1,$V$7,IF(COUNTIFS('(6)定期点検調書'!$B$12:$B$5000,S$103,'(6)定期点検調書'!$AH$12:$AH$5000,$C110,'(6)定期点検調書'!$BF$12:$BF$5000,$U$7)&gt;=1,$U$7,IF(COUNTIFS('(6)定期点検調書'!$B$12:$B$5000,S$103,'(6)定期点検調書'!$AH$12:$AH$5000,$C110,'(6)定期点検調書'!$BF$12:$BF$5000,$T$7)&gt;=1,$T$7,IF(COUNTIFS('(6)定期点検調書'!$B$12:$B$5000,S$103,'(6)定期点検調書'!$AH$12:$AH$5000,$C110,'(6)定期点検調書'!$BF$12:$BF$5000,$S$7)&gt;=1,$S$7,""))))))</f>
        <v/>
      </c>
      <c r="T110" s="465" t="str">
        <f>IF(T$103="","",IF(COUNTIFS('(6)定期点検調書'!$B$12:$B$5000,T$103,'(6)定期点検調書'!$AH$12:$AH$5000,$C110,'(6)定期点検調書'!$BF$12:$BF$5000,$W$7)&gt;=1,$W$7,IF(COUNTIFS('(6)定期点検調書'!$B$12:$B$5000,T$103,'(6)定期点検調書'!$AH$12:$AH$5000,$C110,'(6)定期点検調書'!$BF$12:$BF$5000,$V$7)&gt;=1,$V$7,IF(COUNTIFS('(6)定期点検調書'!$B$12:$B$5000,T$103,'(6)定期点検調書'!$AH$12:$AH$5000,$C110,'(6)定期点検調書'!$BF$12:$BF$5000,$U$7)&gt;=1,$U$7,IF(COUNTIFS('(6)定期点検調書'!$B$12:$B$5000,T$103,'(6)定期点検調書'!$AH$12:$AH$5000,$C110,'(6)定期点検調書'!$BF$12:$BF$5000,$T$7)&gt;=1,$T$7,IF(COUNTIFS('(6)定期点検調書'!$B$12:$B$5000,T$103,'(6)定期点検調書'!$AH$12:$AH$5000,$C110,'(6)定期点検調書'!$BF$12:$BF$5000,$S$7)&gt;=1,$S$7,""))))))</f>
        <v/>
      </c>
      <c r="U110" s="465" t="str">
        <f>IF(U$103="","",IF(COUNTIFS('(6)定期点検調書'!$B$12:$B$5000,U$103,'(6)定期点検調書'!$AH$12:$AH$5000,$C110,'(6)定期点検調書'!$BF$12:$BF$5000,$W$7)&gt;=1,$W$7,IF(COUNTIFS('(6)定期点検調書'!$B$12:$B$5000,U$103,'(6)定期点検調書'!$AH$12:$AH$5000,$C110,'(6)定期点検調書'!$BF$12:$BF$5000,$V$7)&gt;=1,$V$7,IF(COUNTIFS('(6)定期点検調書'!$B$12:$B$5000,U$103,'(6)定期点検調書'!$AH$12:$AH$5000,$C110,'(6)定期点検調書'!$BF$12:$BF$5000,$U$7)&gt;=1,$U$7,IF(COUNTIFS('(6)定期点検調書'!$B$12:$B$5000,U$103,'(6)定期点検調書'!$AH$12:$AH$5000,$C110,'(6)定期点検調書'!$BF$12:$BF$5000,$T$7)&gt;=1,$T$7,IF(COUNTIFS('(6)定期点検調書'!$B$12:$B$5000,U$103,'(6)定期点検調書'!$AH$12:$AH$5000,$C110,'(6)定期点検調書'!$BF$12:$BF$5000,$S$7)&gt;=1,$S$7,""))))))</f>
        <v/>
      </c>
      <c r="V110" s="465" t="str">
        <f>IF(V$103="","",IF(COUNTIFS('(6)定期点検調書'!$B$12:$B$5000,V$103,'(6)定期点検調書'!$AH$12:$AH$5000,$C110,'(6)定期点検調書'!$BF$12:$BF$5000,$W$7)&gt;=1,$W$7,IF(COUNTIFS('(6)定期点検調書'!$B$12:$B$5000,V$103,'(6)定期点検調書'!$AH$12:$AH$5000,$C110,'(6)定期点検調書'!$BF$12:$BF$5000,$V$7)&gt;=1,$V$7,IF(COUNTIFS('(6)定期点検調書'!$B$12:$B$5000,V$103,'(6)定期点検調書'!$AH$12:$AH$5000,$C110,'(6)定期点検調書'!$BF$12:$BF$5000,$U$7)&gt;=1,$U$7,IF(COUNTIFS('(6)定期点検調書'!$B$12:$B$5000,V$103,'(6)定期点検調書'!$AH$12:$AH$5000,$C110,'(6)定期点検調書'!$BF$12:$BF$5000,$T$7)&gt;=1,$T$7,IF(COUNTIFS('(6)定期点検調書'!$B$12:$B$5000,V$103,'(6)定期点検調書'!$AH$12:$AH$5000,$C110,'(6)定期点検調書'!$BF$12:$BF$5000,$S$7)&gt;=1,$S$7,""))))))</f>
        <v/>
      </c>
      <c r="W110" s="465" t="str">
        <f>IF(W$103="","",IF(COUNTIFS('(6)定期点検調書'!$B$12:$B$5000,W$103,'(6)定期点検調書'!$AH$12:$AH$5000,$C110,'(6)定期点検調書'!$BF$12:$BF$5000,$W$7)&gt;=1,$W$7,IF(COUNTIFS('(6)定期点検調書'!$B$12:$B$5000,W$103,'(6)定期点検調書'!$AH$12:$AH$5000,$C110,'(6)定期点検調書'!$BF$12:$BF$5000,$V$7)&gt;=1,$V$7,IF(COUNTIFS('(6)定期点検調書'!$B$12:$B$5000,W$103,'(6)定期点検調書'!$AH$12:$AH$5000,$C110,'(6)定期点検調書'!$BF$12:$BF$5000,$U$7)&gt;=1,$U$7,IF(COUNTIFS('(6)定期点検調書'!$B$12:$B$5000,W$103,'(6)定期点検調書'!$AH$12:$AH$5000,$C110,'(6)定期点検調書'!$BF$12:$BF$5000,$T$7)&gt;=1,$T$7,IF(COUNTIFS('(6)定期点検調書'!$B$12:$B$5000,W$103,'(6)定期点検調書'!$AH$12:$AH$5000,$C110,'(6)定期点検調書'!$BF$12:$BF$5000,$S$7)&gt;=1,$S$7,""))))))</f>
        <v/>
      </c>
      <c r="X110" s="465" t="str">
        <f>IF(X$103="","",IF(COUNTIFS('(6)定期点検調書'!$B$12:$B$5000,X$103,'(6)定期点検調書'!$AH$12:$AH$5000,$C110,'(6)定期点検調書'!$BF$12:$BF$5000,$W$7)&gt;=1,$W$7,IF(COUNTIFS('(6)定期点検調書'!$B$12:$B$5000,X$103,'(6)定期点検調書'!$AH$12:$AH$5000,$C110,'(6)定期点検調書'!$BF$12:$BF$5000,$V$7)&gt;=1,$V$7,IF(COUNTIFS('(6)定期点検調書'!$B$12:$B$5000,X$103,'(6)定期点検調書'!$AH$12:$AH$5000,$C110,'(6)定期点検調書'!$BF$12:$BF$5000,$U$7)&gt;=1,$U$7,IF(COUNTIFS('(6)定期点検調書'!$B$12:$B$5000,X$103,'(6)定期点検調書'!$AH$12:$AH$5000,$C110,'(6)定期点検調書'!$BF$12:$BF$5000,$T$7)&gt;=1,$T$7,IF(COUNTIFS('(6)定期点検調書'!$B$12:$B$5000,X$103,'(6)定期点検調書'!$AH$12:$AH$5000,$C110,'(6)定期点検調書'!$BF$12:$BF$5000,$S$7)&gt;=1,$S$7,""))))))</f>
        <v/>
      </c>
      <c r="Y110" s="465" t="str">
        <f>IF(Y$103="","",IF(COUNTIFS('(6)定期点検調書'!$B$12:$B$5000,Y$103,'(6)定期点検調書'!$AH$12:$AH$5000,$C110,'(6)定期点検調書'!$BF$12:$BF$5000,$W$7)&gt;=1,$W$7,IF(COUNTIFS('(6)定期点検調書'!$B$12:$B$5000,Y$103,'(6)定期点検調書'!$AH$12:$AH$5000,$C110,'(6)定期点検調書'!$BF$12:$BF$5000,$V$7)&gt;=1,$V$7,IF(COUNTIFS('(6)定期点検調書'!$B$12:$B$5000,Y$103,'(6)定期点検調書'!$AH$12:$AH$5000,$C110,'(6)定期点検調書'!$BF$12:$BF$5000,$U$7)&gt;=1,$U$7,IF(COUNTIFS('(6)定期点検調書'!$B$12:$B$5000,Y$103,'(6)定期点検調書'!$AH$12:$AH$5000,$C110,'(6)定期点検調書'!$BF$12:$BF$5000,$T$7)&gt;=1,$T$7,IF(COUNTIFS('(6)定期点検調書'!$B$12:$B$5000,Y$103,'(6)定期点検調書'!$AH$12:$AH$5000,$C110,'(6)定期点検調書'!$BF$12:$BF$5000,$S$7)&gt;=1,$S$7,""))))))</f>
        <v/>
      </c>
      <c r="Z110" s="465" t="str">
        <f>IF(Z$103="","",IF(COUNTIFS('(6)定期点検調書'!$B$12:$B$5000,Z$103,'(6)定期点検調書'!$AH$12:$AH$5000,$C110,'(6)定期点検調書'!$BF$12:$BF$5000,$W$7)&gt;=1,$W$7,IF(COUNTIFS('(6)定期点検調書'!$B$12:$B$5000,Z$103,'(6)定期点検調書'!$AH$12:$AH$5000,$C110,'(6)定期点検調書'!$BF$12:$BF$5000,$V$7)&gt;=1,$V$7,IF(COUNTIFS('(6)定期点検調書'!$B$12:$B$5000,Z$103,'(6)定期点検調書'!$AH$12:$AH$5000,$C110,'(6)定期点検調書'!$BF$12:$BF$5000,$U$7)&gt;=1,$U$7,IF(COUNTIFS('(6)定期点検調書'!$B$12:$B$5000,Z$103,'(6)定期点検調書'!$AH$12:$AH$5000,$C110,'(6)定期点検調書'!$BF$12:$BF$5000,$T$7)&gt;=1,$T$7,IF(COUNTIFS('(6)定期点検調書'!$B$12:$B$5000,Z$103,'(6)定期点検調書'!$AH$12:$AH$5000,$C110,'(6)定期点検調書'!$BF$12:$BF$5000,$S$7)&gt;=1,$S$7,""))))))</f>
        <v/>
      </c>
      <c r="AA110" s="465" t="str">
        <f>IF(AA$103="","",IF(COUNTIFS('(6)定期点検調書'!$B$12:$B$5000,AA$103,'(6)定期点検調書'!$AH$12:$AH$5000,$C110,'(6)定期点検調書'!$BF$12:$BF$5000,$W$7)&gt;=1,$W$7,IF(COUNTIFS('(6)定期点検調書'!$B$12:$B$5000,AA$103,'(6)定期点検調書'!$AH$12:$AH$5000,$C110,'(6)定期点検調書'!$BF$12:$BF$5000,$V$7)&gt;=1,$V$7,IF(COUNTIFS('(6)定期点検調書'!$B$12:$B$5000,AA$103,'(6)定期点検調書'!$AH$12:$AH$5000,$C110,'(6)定期点検調書'!$BF$12:$BF$5000,$U$7)&gt;=1,$U$7,IF(COUNTIFS('(6)定期点検調書'!$B$12:$B$5000,AA$103,'(6)定期点検調書'!$AH$12:$AH$5000,$C110,'(6)定期点検調書'!$BF$12:$BF$5000,$T$7)&gt;=1,$T$7,IF(COUNTIFS('(6)定期点検調書'!$B$12:$B$5000,AA$103,'(6)定期点検調書'!$AH$12:$AH$5000,$C110,'(6)定期点検調書'!$BF$12:$BF$5000,$S$7)&gt;=1,$S$7,""))))))</f>
        <v/>
      </c>
      <c r="AB110" s="465" t="str">
        <f>IF(AB$103="","",IF(COUNTIFS('(6)定期点検調書'!$B$12:$B$5000,AB$103,'(6)定期点検調書'!$AH$12:$AH$5000,$C110,'(6)定期点検調書'!$BF$12:$BF$5000,$W$7)&gt;=1,$W$7,IF(COUNTIFS('(6)定期点検調書'!$B$12:$B$5000,AB$103,'(6)定期点検調書'!$AH$12:$AH$5000,$C110,'(6)定期点検調書'!$BF$12:$BF$5000,$V$7)&gt;=1,$V$7,IF(COUNTIFS('(6)定期点検調書'!$B$12:$B$5000,AB$103,'(6)定期点検調書'!$AH$12:$AH$5000,$C110,'(6)定期点検調書'!$BF$12:$BF$5000,$U$7)&gt;=1,$U$7,IF(COUNTIFS('(6)定期点検調書'!$B$12:$B$5000,AB$103,'(6)定期点検調書'!$AH$12:$AH$5000,$C110,'(6)定期点検調書'!$BF$12:$BF$5000,$T$7)&gt;=1,$T$7,IF(COUNTIFS('(6)定期点検調書'!$B$12:$B$5000,AB$103,'(6)定期点検調書'!$AH$12:$AH$5000,$C110,'(6)定期点検調書'!$BF$12:$BF$5000,$S$7)&gt;=1,$S$7,""))))))</f>
        <v/>
      </c>
      <c r="AC110" s="465" t="str">
        <f>IF(AC$103="","",IF(COUNTIFS('(6)定期点検調書'!$B$12:$B$5000,AC$103,'(6)定期点検調書'!$AH$12:$AH$5000,$C110,'(6)定期点検調書'!$BF$12:$BF$5000,$W$7)&gt;=1,$W$7,IF(COUNTIFS('(6)定期点検調書'!$B$12:$B$5000,AC$103,'(6)定期点検調書'!$AH$12:$AH$5000,$C110,'(6)定期点検調書'!$BF$12:$BF$5000,$V$7)&gt;=1,$V$7,IF(COUNTIFS('(6)定期点検調書'!$B$12:$B$5000,AC$103,'(6)定期点検調書'!$AH$12:$AH$5000,$C110,'(6)定期点検調書'!$BF$12:$BF$5000,$U$7)&gt;=1,$U$7,IF(COUNTIFS('(6)定期点検調書'!$B$12:$B$5000,AC$103,'(6)定期点検調書'!$AH$12:$AH$5000,$C110,'(6)定期点検調書'!$BF$12:$BF$5000,$T$7)&gt;=1,$T$7,IF(COUNTIFS('(6)定期点検調書'!$B$12:$B$5000,AC$103,'(6)定期点検調書'!$AH$12:$AH$5000,$C110,'(6)定期点検調書'!$BF$12:$BF$5000,$S$7)&gt;=1,$S$7,""))))))</f>
        <v/>
      </c>
      <c r="AD110" s="465" t="str">
        <f>IF(AD$103="","",IF(COUNTIFS('(6)定期点検調書'!$B$12:$B$5000,AD$103,'(6)定期点検調書'!$AH$12:$AH$5000,$C110,'(6)定期点検調書'!$BF$12:$BF$5000,$W$7)&gt;=1,$W$7,IF(COUNTIFS('(6)定期点検調書'!$B$12:$B$5000,AD$103,'(6)定期点検調書'!$AH$12:$AH$5000,$C110,'(6)定期点検調書'!$BF$12:$BF$5000,$V$7)&gt;=1,$V$7,IF(COUNTIFS('(6)定期点検調書'!$B$12:$B$5000,AD$103,'(6)定期点検調書'!$AH$12:$AH$5000,$C110,'(6)定期点検調書'!$BF$12:$BF$5000,$U$7)&gt;=1,$U$7,IF(COUNTIFS('(6)定期点検調書'!$B$12:$B$5000,AD$103,'(6)定期点検調書'!$AH$12:$AH$5000,$C110,'(6)定期点検調書'!$BF$12:$BF$5000,$T$7)&gt;=1,$T$7,IF(COUNTIFS('(6)定期点検調書'!$B$12:$B$5000,AD$103,'(6)定期点検調書'!$AH$12:$AH$5000,$C110,'(6)定期点検調書'!$BF$12:$BF$5000,$S$7)&gt;=1,$S$7,""))))))</f>
        <v/>
      </c>
      <c r="AE110" s="465" t="str">
        <f>IF(AE$103="","",IF(COUNTIFS('(6)定期点検調書'!$B$12:$B$5000,AE$103,'(6)定期点検調書'!$AH$12:$AH$5000,$C110,'(6)定期点検調書'!$BF$12:$BF$5000,$W$7)&gt;=1,$W$7,IF(COUNTIFS('(6)定期点検調書'!$B$12:$B$5000,AE$103,'(6)定期点検調書'!$AH$12:$AH$5000,$C110,'(6)定期点検調書'!$BF$12:$BF$5000,$V$7)&gt;=1,$V$7,IF(COUNTIFS('(6)定期点検調書'!$B$12:$B$5000,AE$103,'(6)定期点検調書'!$AH$12:$AH$5000,$C110,'(6)定期点検調書'!$BF$12:$BF$5000,$U$7)&gt;=1,$U$7,IF(COUNTIFS('(6)定期点検調書'!$B$12:$B$5000,AE$103,'(6)定期点検調書'!$AH$12:$AH$5000,$C110,'(6)定期点検調書'!$BF$12:$BF$5000,$T$7)&gt;=1,$T$7,IF(COUNTIFS('(6)定期点検調書'!$B$12:$B$5000,AE$103,'(6)定期点検調書'!$AH$12:$AH$5000,$C110,'(6)定期点検調書'!$BF$12:$BF$5000,$S$7)&gt;=1,$S$7,""))))))</f>
        <v/>
      </c>
      <c r="AF110" s="465" t="str">
        <f>IF(AF$103="","",IF(COUNTIFS('(6)定期点検調書'!$B$12:$B$5000,AF$103,'(6)定期点検調書'!$AH$12:$AH$5000,$C110,'(6)定期点検調書'!$BF$12:$BF$5000,$W$7)&gt;=1,$W$7,IF(COUNTIFS('(6)定期点検調書'!$B$12:$B$5000,AF$103,'(6)定期点検調書'!$AH$12:$AH$5000,$C110,'(6)定期点検調書'!$BF$12:$BF$5000,$V$7)&gt;=1,$V$7,IF(COUNTIFS('(6)定期点検調書'!$B$12:$B$5000,AF$103,'(6)定期点検調書'!$AH$12:$AH$5000,$C110,'(6)定期点検調書'!$BF$12:$BF$5000,$U$7)&gt;=1,$U$7,IF(COUNTIFS('(6)定期点検調書'!$B$12:$B$5000,AF$103,'(6)定期点検調書'!$AH$12:$AH$5000,$C110,'(6)定期点検調書'!$BF$12:$BF$5000,$T$7)&gt;=1,$T$7,IF(COUNTIFS('(6)定期点検調書'!$B$12:$B$5000,AF$103,'(6)定期点検調書'!$AH$12:$AH$5000,$C110,'(6)定期点検調書'!$BF$12:$BF$5000,$S$7)&gt;=1,$S$7,""))))))</f>
        <v/>
      </c>
      <c r="AG110" s="465" t="str">
        <f>IF(AG$103="","",IF(COUNTIFS('(6)定期点検調書'!$B$12:$B$5000,AG$103,'(6)定期点検調書'!$AH$12:$AH$5000,$C110,'(6)定期点検調書'!$BF$12:$BF$5000,$W$7)&gt;=1,$W$7,IF(COUNTIFS('(6)定期点検調書'!$B$12:$B$5000,AG$103,'(6)定期点検調書'!$AH$12:$AH$5000,$C110,'(6)定期点検調書'!$BF$12:$BF$5000,$V$7)&gt;=1,$V$7,IF(COUNTIFS('(6)定期点検調書'!$B$12:$B$5000,AG$103,'(6)定期点検調書'!$AH$12:$AH$5000,$C110,'(6)定期点検調書'!$BF$12:$BF$5000,$U$7)&gt;=1,$U$7,IF(COUNTIFS('(6)定期点検調書'!$B$12:$B$5000,AG$103,'(6)定期点検調書'!$AH$12:$AH$5000,$C110,'(6)定期点検調書'!$BF$12:$BF$5000,$T$7)&gt;=1,$T$7,IF(COUNTIFS('(6)定期点検調書'!$B$12:$B$5000,AG$103,'(6)定期点検調書'!$AH$12:$AH$5000,$C110,'(6)定期点検調書'!$BF$12:$BF$5000,$S$7)&gt;=1,$S$7,""))))))</f>
        <v/>
      </c>
      <c r="AH110" s="465" t="str">
        <f>IF(AH$103="","",IF(COUNTIFS('(6)定期点検調書'!$B$12:$B$5000,AH$103,'(6)定期点検調書'!$AH$12:$AH$5000,$C110,'(6)定期点検調書'!$BF$12:$BF$5000,$W$7)&gt;=1,$W$7,IF(COUNTIFS('(6)定期点検調書'!$B$12:$B$5000,AH$103,'(6)定期点検調書'!$AH$12:$AH$5000,$C110,'(6)定期点検調書'!$BF$12:$BF$5000,$V$7)&gt;=1,$V$7,IF(COUNTIFS('(6)定期点検調書'!$B$12:$B$5000,AH$103,'(6)定期点検調書'!$AH$12:$AH$5000,$C110,'(6)定期点検調書'!$BF$12:$BF$5000,$U$7)&gt;=1,$U$7,IF(COUNTIFS('(6)定期点検調書'!$B$12:$B$5000,AH$103,'(6)定期点検調書'!$AH$12:$AH$5000,$C110,'(6)定期点検調書'!$BF$12:$BF$5000,$T$7)&gt;=1,$T$7,IF(COUNTIFS('(6)定期点検調書'!$B$12:$B$5000,AH$103,'(6)定期点検調書'!$AH$12:$AH$5000,$C110,'(6)定期点検調書'!$BF$12:$BF$5000,$S$7)&gt;=1,$S$7,""))))))</f>
        <v/>
      </c>
      <c r="AI110" s="465" t="str">
        <f>IF(AI$103="","",IF(COUNTIFS('(6)定期点検調書'!$B$12:$B$5000,AI$103,'(6)定期点検調書'!$AH$12:$AH$5000,$C110,'(6)定期点検調書'!$BF$12:$BF$5000,$W$7)&gt;=1,$W$7,IF(COUNTIFS('(6)定期点検調書'!$B$12:$B$5000,AI$103,'(6)定期点検調書'!$AH$12:$AH$5000,$C110,'(6)定期点検調書'!$BF$12:$BF$5000,$V$7)&gt;=1,$V$7,IF(COUNTIFS('(6)定期点検調書'!$B$12:$B$5000,AI$103,'(6)定期点検調書'!$AH$12:$AH$5000,$C110,'(6)定期点検調書'!$BF$12:$BF$5000,$U$7)&gt;=1,$U$7,IF(COUNTIFS('(6)定期点検調書'!$B$12:$B$5000,AI$103,'(6)定期点検調書'!$AH$12:$AH$5000,$C110,'(6)定期点検調書'!$BF$12:$BF$5000,$T$7)&gt;=1,$T$7,IF(COUNTIFS('(6)定期点検調書'!$B$12:$B$5000,AI$103,'(6)定期点検調書'!$AH$12:$AH$5000,$C110,'(6)定期点検調書'!$BF$12:$BF$5000,$S$7)&gt;=1,$S$7,""))))))</f>
        <v/>
      </c>
      <c r="AJ110" s="465" t="str">
        <f>IF(AJ$103="","",IF(COUNTIFS('(6)定期点検調書'!$B$12:$B$5000,AJ$103,'(6)定期点検調書'!$AH$12:$AH$5000,$C110,'(6)定期点検調書'!$BF$12:$BF$5000,$W$7)&gt;=1,$W$7,IF(COUNTIFS('(6)定期点検調書'!$B$12:$B$5000,AJ$103,'(6)定期点検調書'!$AH$12:$AH$5000,$C110,'(6)定期点検調書'!$BF$12:$BF$5000,$V$7)&gt;=1,$V$7,IF(COUNTIFS('(6)定期点検調書'!$B$12:$B$5000,AJ$103,'(6)定期点検調書'!$AH$12:$AH$5000,$C110,'(6)定期点検調書'!$BF$12:$BF$5000,$U$7)&gt;=1,$U$7,IF(COUNTIFS('(6)定期点検調書'!$B$12:$B$5000,AJ$103,'(6)定期点検調書'!$AH$12:$AH$5000,$C110,'(6)定期点検調書'!$BF$12:$BF$5000,$T$7)&gt;=1,$T$7,IF(COUNTIFS('(6)定期点検調書'!$B$12:$B$5000,AJ$103,'(6)定期点検調書'!$AH$12:$AH$5000,$C110,'(6)定期点検調書'!$BF$12:$BF$5000,$S$7)&gt;=1,$S$7,""))))))</f>
        <v/>
      </c>
      <c r="AK110" s="465" t="str">
        <f>IF(AK$103="","",IF(COUNTIFS('(6)定期点検調書'!$B$12:$B$5000,AK$103,'(6)定期点検調書'!$AH$12:$AH$5000,$C110,'(6)定期点検調書'!$BF$12:$BF$5000,$W$7)&gt;=1,$W$7,IF(COUNTIFS('(6)定期点検調書'!$B$12:$B$5000,AK$103,'(6)定期点検調書'!$AH$12:$AH$5000,$C110,'(6)定期点検調書'!$BF$12:$BF$5000,$V$7)&gt;=1,$V$7,IF(COUNTIFS('(6)定期点検調書'!$B$12:$B$5000,AK$103,'(6)定期点検調書'!$AH$12:$AH$5000,$C110,'(6)定期点検調書'!$BF$12:$BF$5000,$U$7)&gt;=1,$U$7,IF(COUNTIFS('(6)定期点検調書'!$B$12:$B$5000,AK$103,'(6)定期点検調書'!$AH$12:$AH$5000,$C110,'(6)定期点検調書'!$BF$12:$BF$5000,$T$7)&gt;=1,$T$7,IF(COUNTIFS('(6)定期点検調書'!$B$12:$B$5000,AK$103,'(6)定期点検調書'!$AH$12:$AH$5000,$C110,'(6)定期点検調書'!$BF$12:$BF$5000,$S$7)&gt;=1,$S$7,""))))))</f>
        <v/>
      </c>
      <c r="AL110" s="465" t="str">
        <f>IF(AL$103="","",IF(COUNTIFS('(6)定期点検調書'!$B$12:$B$5000,AL$103,'(6)定期点検調書'!$AH$12:$AH$5000,$C110,'(6)定期点検調書'!$BF$12:$BF$5000,$W$7)&gt;=1,$W$7,IF(COUNTIFS('(6)定期点検調書'!$B$12:$B$5000,AL$103,'(6)定期点検調書'!$AH$12:$AH$5000,$C110,'(6)定期点検調書'!$BF$12:$BF$5000,$V$7)&gt;=1,$V$7,IF(COUNTIFS('(6)定期点検調書'!$B$12:$B$5000,AL$103,'(6)定期点検調書'!$AH$12:$AH$5000,$C110,'(6)定期点検調書'!$BF$12:$BF$5000,$U$7)&gt;=1,$U$7,IF(COUNTIFS('(6)定期点検調書'!$B$12:$B$5000,AL$103,'(6)定期点検調書'!$AH$12:$AH$5000,$C110,'(6)定期点検調書'!$BF$12:$BF$5000,$T$7)&gt;=1,$T$7,IF(COUNTIFS('(6)定期点検調書'!$B$12:$B$5000,AL$103,'(6)定期点検調書'!$AH$12:$AH$5000,$C110,'(6)定期点検調書'!$BF$12:$BF$5000,$S$7)&gt;=1,$S$7,""))))))</f>
        <v/>
      </c>
      <c r="AM110" s="465" t="str">
        <f>IF(AM$103="","",IF(COUNTIFS('(6)定期点検調書'!$B$12:$B$5000,AM$103,'(6)定期点検調書'!$AH$12:$AH$5000,$C110,'(6)定期点検調書'!$BF$12:$BF$5000,$W$7)&gt;=1,$W$7,IF(COUNTIFS('(6)定期点検調書'!$B$12:$B$5000,AM$103,'(6)定期点検調書'!$AH$12:$AH$5000,$C110,'(6)定期点検調書'!$BF$12:$BF$5000,$V$7)&gt;=1,$V$7,IF(COUNTIFS('(6)定期点検調書'!$B$12:$B$5000,AM$103,'(6)定期点検調書'!$AH$12:$AH$5000,$C110,'(6)定期点検調書'!$BF$12:$BF$5000,$U$7)&gt;=1,$U$7,IF(COUNTIFS('(6)定期点検調書'!$B$12:$B$5000,AM$103,'(6)定期点検調書'!$AH$12:$AH$5000,$C110,'(6)定期点検調書'!$BF$12:$BF$5000,$T$7)&gt;=1,$T$7,IF(COUNTIFS('(6)定期点検調書'!$B$12:$B$5000,AM$103,'(6)定期点検調書'!$AH$12:$AH$5000,$C110,'(6)定期点検調書'!$BF$12:$BF$5000,$S$7)&gt;=1,$S$7,""))))))</f>
        <v/>
      </c>
      <c r="AN110" s="465" t="str">
        <f>IF(AN$103="","",IF(COUNTIFS('(6)定期点検調書'!$B$12:$B$5000,AN$103,'(6)定期点検調書'!$AH$12:$AH$5000,$C110,'(6)定期点検調書'!$BF$12:$BF$5000,$W$7)&gt;=1,$W$7,IF(COUNTIFS('(6)定期点検調書'!$B$12:$B$5000,AN$103,'(6)定期点検調書'!$AH$12:$AH$5000,$C110,'(6)定期点検調書'!$BF$12:$BF$5000,$V$7)&gt;=1,$V$7,IF(COUNTIFS('(6)定期点検調書'!$B$12:$B$5000,AN$103,'(6)定期点検調書'!$AH$12:$AH$5000,$C110,'(6)定期点検調書'!$BF$12:$BF$5000,$U$7)&gt;=1,$U$7,IF(COUNTIFS('(6)定期点検調書'!$B$12:$B$5000,AN$103,'(6)定期点検調書'!$AH$12:$AH$5000,$C110,'(6)定期点検調書'!$BF$12:$BF$5000,$T$7)&gt;=1,$T$7,IF(COUNTIFS('(6)定期点検調書'!$B$12:$B$5000,AN$103,'(6)定期点検調書'!$AH$12:$AH$5000,$C110,'(6)定期点検調書'!$BF$12:$BF$5000,$S$7)&gt;=1,$S$7,""))))))</f>
        <v/>
      </c>
      <c r="AO110" s="465" t="str">
        <f>IF(AO$103="","",IF(COUNTIFS('(6)定期点検調書'!$B$12:$B$5000,AO$103,'(6)定期点検調書'!$AH$12:$AH$5000,$C110,'(6)定期点検調書'!$BF$12:$BF$5000,$W$7)&gt;=1,$W$7,IF(COUNTIFS('(6)定期点検調書'!$B$12:$B$5000,AO$103,'(6)定期点検調書'!$AH$12:$AH$5000,$C110,'(6)定期点検調書'!$BF$12:$BF$5000,$V$7)&gt;=1,$V$7,IF(COUNTIFS('(6)定期点検調書'!$B$12:$B$5000,AO$103,'(6)定期点検調書'!$AH$12:$AH$5000,$C110,'(6)定期点検調書'!$BF$12:$BF$5000,$U$7)&gt;=1,$U$7,IF(COUNTIFS('(6)定期点検調書'!$B$12:$B$5000,AO$103,'(6)定期点検調書'!$AH$12:$AH$5000,$C110,'(6)定期点検調書'!$BF$12:$BF$5000,$T$7)&gt;=1,$T$7,IF(COUNTIFS('(6)定期点検調書'!$B$12:$B$5000,AO$103,'(6)定期点検調書'!$AH$12:$AH$5000,$C110,'(6)定期点検調書'!$BF$12:$BF$5000,$S$7)&gt;=1,$S$7,""))))))</f>
        <v/>
      </c>
      <c r="AP110" s="465" t="str">
        <f>IF(AP$103="","",IF(COUNTIFS('(6)定期点検調書'!$B$12:$B$5000,AP$103,'(6)定期点検調書'!$AH$12:$AH$5000,$C110,'(6)定期点検調書'!$BF$12:$BF$5000,$W$7)&gt;=1,$W$7,IF(COUNTIFS('(6)定期点検調書'!$B$12:$B$5000,AP$103,'(6)定期点検調書'!$AH$12:$AH$5000,$C110,'(6)定期点検調書'!$BF$12:$BF$5000,$V$7)&gt;=1,$V$7,IF(COUNTIFS('(6)定期点検調書'!$B$12:$B$5000,AP$103,'(6)定期点検調書'!$AH$12:$AH$5000,$C110,'(6)定期点検調書'!$BF$12:$BF$5000,$U$7)&gt;=1,$U$7,IF(COUNTIFS('(6)定期点検調書'!$B$12:$B$5000,AP$103,'(6)定期点検調書'!$AH$12:$AH$5000,$C110,'(6)定期点検調書'!$BF$12:$BF$5000,$T$7)&gt;=1,$T$7,IF(COUNTIFS('(6)定期点検調書'!$B$12:$B$5000,AP$103,'(6)定期点検調書'!$AH$12:$AH$5000,$C110,'(6)定期点検調書'!$BF$12:$BF$5000,$S$7)&gt;=1,$S$7,""))))))</f>
        <v/>
      </c>
      <c r="AQ110" s="465" t="str">
        <f>IF(AQ$103="","",IF(COUNTIFS('(6)定期点検調書'!$B$12:$B$5000,AQ$103,'(6)定期点検調書'!$AH$12:$AH$5000,$C110,'(6)定期点検調書'!$BF$12:$BF$5000,$W$7)&gt;=1,$W$7,IF(COUNTIFS('(6)定期点検調書'!$B$12:$B$5000,AQ$103,'(6)定期点検調書'!$AH$12:$AH$5000,$C110,'(6)定期点検調書'!$BF$12:$BF$5000,$V$7)&gt;=1,$V$7,IF(COUNTIFS('(6)定期点検調書'!$B$12:$B$5000,AQ$103,'(6)定期点検調書'!$AH$12:$AH$5000,$C110,'(6)定期点検調書'!$BF$12:$BF$5000,$U$7)&gt;=1,$U$7,IF(COUNTIFS('(6)定期点検調書'!$B$12:$B$5000,AQ$103,'(6)定期点検調書'!$AH$12:$AH$5000,$C110,'(6)定期点検調書'!$BF$12:$BF$5000,$T$7)&gt;=1,$T$7,IF(COUNTIFS('(6)定期点検調書'!$B$12:$B$5000,AQ$103,'(6)定期点検調書'!$AH$12:$AH$5000,$C110,'(6)定期点検調書'!$BF$12:$BF$5000,$S$7)&gt;=1,$S$7,""))))))</f>
        <v/>
      </c>
      <c r="AR110" s="465" t="str">
        <f>IF(AR$103="","",IF(COUNTIFS('(6)定期点検調書'!$B$12:$B$5000,AR$103,'(6)定期点検調書'!$AH$12:$AH$5000,$C110,'(6)定期点検調書'!$BF$12:$BF$5000,$W$7)&gt;=1,$W$7,IF(COUNTIFS('(6)定期点検調書'!$B$12:$B$5000,AR$103,'(6)定期点検調書'!$AH$12:$AH$5000,$C110,'(6)定期点検調書'!$BF$12:$BF$5000,$V$7)&gt;=1,$V$7,IF(COUNTIFS('(6)定期点検調書'!$B$12:$B$5000,AR$103,'(6)定期点検調書'!$AH$12:$AH$5000,$C110,'(6)定期点検調書'!$BF$12:$BF$5000,$U$7)&gt;=1,$U$7,IF(COUNTIFS('(6)定期点検調書'!$B$12:$B$5000,AR$103,'(6)定期点検調書'!$AH$12:$AH$5000,$C110,'(6)定期点検調書'!$BF$12:$BF$5000,$T$7)&gt;=1,$T$7,IF(COUNTIFS('(6)定期点検調書'!$B$12:$B$5000,AR$103,'(6)定期点検調書'!$AH$12:$AH$5000,$C110,'(6)定期点検調書'!$BF$12:$BF$5000,$S$7)&gt;=1,$S$7,""))))))</f>
        <v/>
      </c>
      <c r="AS110" s="465" t="str">
        <f>IF(AS$103="","",IF(COUNTIFS('(6)定期点検調書'!$B$12:$B$5000,AS$103,'(6)定期点検調書'!$AH$12:$AH$5000,$C110,'(6)定期点検調書'!$BF$12:$BF$5000,$W$7)&gt;=1,$W$7,IF(COUNTIFS('(6)定期点検調書'!$B$12:$B$5000,AS$103,'(6)定期点検調書'!$AH$12:$AH$5000,$C110,'(6)定期点検調書'!$BF$12:$BF$5000,$V$7)&gt;=1,$V$7,IF(COUNTIFS('(6)定期点検調書'!$B$12:$B$5000,AS$103,'(6)定期点検調書'!$AH$12:$AH$5000,$C110,'(6)定期点検調書'!$BF$12:$BF$5000,$U$7)&gt;=1,$U$7,IF(COUNTIFS('(6)定期点検調書'!$B$12:$B$5000,AS$103,'(6)定期点検調書'!$AH$12:$AH$5000,$C110,'(6)定期点検調書'!$BF$12:$BF$5000,$T$7)&gt;=1,$T$7,IF(COUNTIFS('(6)定期点検調書'!$B$12:$B$5000,AS$103,'(6)定期点検調書'!$AH$12:$AH$5000,$C110,'(6)定期点検調書'!$BF$12:$BF$5000,$S$7)&gt;=1,$S$7,""))))))</f>
        <v/>
      </c>
      <c r="AT110" s="465" t="str">
        <f>IF(AT$103="","",IF(COUNTIFS('(6)定期点検調書'!$B$12:$B$5000,AT$103,'(6)定期点検調書'!$AH$12:$AH$5000,$C110,'(6)定期点検調書'!$BF$12:$BF$5000,$W$7)&gt;=1,$W$7,IF(COUNTIFS('(6)定期点検調書'!$B$12:$B$5000,AT$103,'(6)定期点検調書'!$AH$12:$AH$5000,$C110,'(6)定期点検調書'!$BF$12:$BF$5000,$V$7)&gt;=1,$V$7,IF(COUNTIFS('(6)定期点検調書'!$B$12:$B$5000,AT$103,'(6)定期点検調書'!$AH$12:$AH$5000,$C110,'(6)定期点検調書'!$BF$12:$BF$5000,$U$7)&gt;=1,$U$7,IF(COUNTIFS('(6)定期点検調書'!$B$12:$B$5000,AT$103,'(6)定期点検調書'!$AH$12:$AH$5000,$C110,'(6)定期点検調書'!$BF$12:$BF$5000,$T$7)&gt;=1,$T$7,IF(COUNTIFS('(6)定期点検調書'!$B$12:$B$5000,AT$103,'(6)定期点検調書'!$AH$12:$AH$5000,$C110,'(6)定期点検調書'!$BF$12:$BF$5000,$S$7)&gt;=1,$S$7,""))))))</f>
        <v/>
      </c>
      <c r="AU110" s="465" t="str">
        <f>IF(AU$103="","",IF(COUNTIFS('(6)定期点検調書'!$B$12:$B$5000,AU$103,'(6)定期点検調書'!$AH$12:$AH$5000,$C110,'(6)定期点検調書'!$BF$12:$BF$5000,$W$7)&gt;=1,$W$7,IF(COUNTIFS('(6)定期点検調書'!$B$12:$B$5000,AU$103,'(6)定期点検調書'!$AH$12:$AH$5000,$C110,'(6)定期点検調書'!$BF$12:$BF$5000,$V$7)&gt;=1,$V$7,IF(COUNTIFS('(6)定期点検調書'!$B$12:$B$5000,AU$103,'(6)定期点検調書'!$AH$12:$AH$5000,$C110,'(6)定期点検調書'!$BF$12:$BF$5000,$U$7)&gt;=1,$U$7,IF(COUNTIFS('(6)定期点検調書'!$B$12:$B$5000,AU$103,'(6)定期点検調書'!$AH$12:$AH$5000,$C110,'(6)定期点検調書'!$BF$12:$BF$5000,$T$7)&gt;=1,$T$7,IF(COUNTIFS('(6)定期点検調書'!$B$12:$B$5000,AU$103,'(6)定期点検調書'!$AH$12:$AH$5000,$C110,'(6)定期点検調書'!$BF$12:$BF$5000,$S$7)&gt;=1,$S$7,""))))))</f>
        <v/>
      </c>
      <c r="AV110" s="465" t="str">
        <f>IF(AV$103="","",IF(COUNTIFS('(6)定期点検調書'!$B$12:$B$5000,AV$103,'(6)定期点検調書'!$AH$12:$AH$5000,$C110,'(6)定期点検調書'!$BF$12:$BF$5000,$W$7)&gt;=1,$W$7,IF(COUNTIFS('(6)定期点検調書'!$B$12:$B$5000,AV$103,'(6)定期点検調書'!$AH$12:$AH$5000,$C110,'(6)定期点検調書'!$BF$12:$BF$5000,$V$7)&gt;=1,$V$7,IF(COUNTIFS('(6)定期点検調書'!$B$12:$B$5000,AV$103,'(6)定期点検調書'!$AH$12:$AH$5000,$C110,'(6)定期点検調書'!$BF$12:$BF$5000,$U$7)&gt;=1,$U$7,IF(COUNTIFS('(6)定期点検調書'!$B$12:$B$5000,AV$103,'(6)定期点検調書'!$AH$12:$AH$5000,$C110,'(6)定期点検調書'!$BF$12:$BF$5000,$T$7)&gt;=1,$T$7,IF(COUNTIFS('(6)定期点検調書'!$B$12:$B$5000,AV$103,'(6)定期点検調書'!$AH$12:$AH$5000,$C110,'(6)定期点検調書'!$BF$12:$BF$5000,$S$7)&gt;=1,$S$7,""))))))</f>
        <v/>
      </c>
      <c r="AW110" s="465" t="str">
        <f>IF(AW$103="","",IF(COUNTIFS('(6)定期点検調書'!$B$12:$B$5000,AW$103,'(6)定期点検調書'!$AH$12:$AH$5000,$C110,'(6)定期点検調書'!$BF$12:$BF$5000,$W$7)&gt;=1,$W$7,IF(COUNTIFS('(6)定期点検調書'!$B$12:$B$5000,AW$103,'(6)定期点検調書'!$AH$12:$AH$5000,$C110,'(6)定期点検調書'!$BF$12:$BF$5000,$V$7)&gt;=1,$V$7,IF(COUNTIFS('(6)定期点検調書'!$B$12:$B$5000,AW$103,'(6)定期点検調書'!$AH$12:$AH$5000,$C110,'(6)定期点検調書'!$BF$12:$BF$5000,$U$7)&gt;=1,$U$7,IF(COUNTIFS('(6)定期点検調書'!$B$12:$B$5000,AW$103,'(6)定期点検調書'!$AH$12:$AH$5000,$C110,'(6)定期点検調書'!$BF$12:$BF$5000,$T$7)&gt;=1,$T$7,IF(COUNTIFS('(6)定期点検調書'!$B$12:$B$5000,AW$103,'(6)定期点検調書'!$AH$12:$AH$5000,$C110,'(6)定期点検調書'!$BF$12:$BF$5000,$S$7)&gt;=1,$S$7,""))))))</f>
        <v/>
      </c>
      <c r="AX110" s="465" t="str">
        <f>IF(AX$103="","",IF(COUNTIFS('(6)定期点検調書'!$B$12:$B$5000,AX$103,'(6)定期点検調書'!$AH$12:$AH$5000,$C110,'(6)定期点検調書'!$BF$12:$BF$5000,$W$7)&gt;=1,$W$7,IF(COUNTIFS('(6)定期点検調書'!$B$12:$B$5000,AX$103,'(6)定期点検調書'!$AH$12:$AH$5000,$C110,'(6)定期点検調書'!$BF$12:$BF$5000,$V$7)&gt;=1,$V$7,IF(COUNTIFS('(6)定期点検調書'!$B$12:$B$5000,AX$103,'(6)定期点検調書'!$AH$12:$AH$5000,$C110,'(6)定期点検調書'!$BF$12:$BF$5000,$U$7)&gt;=1,$U$7,IF(COUNTIFS('(6)定期点検調書'!$B$12:$B$5000,AX$103,'(6)定期点検調書'!$AH$12:$AH$5000,$C110,'(6)定期点検調書'!$BF$12:$BF$5000,$T$7)&gt;=1,$T$7,IF(COUNTIFS('(6)定期点検調書'!$B$12:$B$5000,AX$103,'(6)定期点検調書'!$AH$12:$AH$5000,$C110,'(6)定期点検調書'!$BF$12:$BF$5000,$S$7)&gt;=1,$S$7,""))))))</f>
        <v/>
      </c>
      <c r="AY110" s="465" t="str">
        <f>IF(AY$103="","",IF(COUNTIFS('(6)定期点検調書'!$B$12:$B$5000,AY$103,'(6)定期点検調書'!$AH$12:$AH$5000,$C110,'(6)定期点検調書'!$BF$12:$BF$5000,$W$7)&gt;=1,$W$7,IF(COUNTIFS('(6)定期点検調書'!$B$12:$B$5000,AY$103,'(6)定期点検調書'!$AH$12:$AH$5000,$C110,'(6)定期点検調書'!$BF$12:$BF$5000,$V$7)&gt;=1,$V$7,IF(COUNTIFS('(6)定期点検調書'!$B$12:$B$5000,AY$103,'(6)定期点検調書'!$AH$12:$AH$5000,$C110,'(6)定期点検調書'!$BF$12:$BF$5000,$U$7)&gt;=1,$U$7,IF(COUNTIFS('(6)定期点検調書'!$B$12:$B$5000,AY$103,'(6)定期点検調書'!$AH$12:$AH$5000,$C110,'(6)定期点検調書'!$BF$12:$BF$5000,$T$7)&gt;=1,$T$7,IF(COUNTIFS('(6)定期点検調書'!$B$12:$B$5000,AY$103,'(6)定期点検調書'!$AH$12:$AH$5000,$C110,'(6)定期点検調書'!$BF$12:$BF$5000,$S$7)&gt;=1,$S$7,""))))))</f>
        <v/>
      </c>
      <c r="AZ110" s="465" t="str">
        <f>IF(AZ$103="","",IF(COUNTIFS('(6)定期点検調書'!$B$12:$B$5000,AZ$103,'(6)定期点検調書'!$AH$12:$AH$5000,$C110,'(6)定期点検調書'!$BF$12:$BF$5000,$W$7)&gt;=1,$W$7,IF(COUNTIFS('(6)定期点検調書'!$B$12:$B$5000,AZ$103,'(6)定期点検調書'!$AH$12:$AH$5000,$C110,'(6)定期点検調書'!$BF$12:$BF$5000,$V$7)&gt;=1,$V$7,IF(COUNTIFS('(6)定期点検調書'!$B$12:$B$5000,AZ$103,'(6)定期点検調書'!$AH$12:$AH$5000,$C110,'(6)定期点検調書'!$BF$12:$BF$5000,$U$7)&gt;=1,$U$7,IF(COUNTIFS('(6)定期点検調書'!$B$12:$B$5000,AZ$103,'(6)定期点検調書'!$AH$12:$AH$5000,$C110,'(6)定期点検調書'!$BF$12:$BF$5000,$T$7)&gt;=1,$T$7,IF(COUNTIFS('(6)定期点検調書'!$B$12:$B$5000,AZ$103,'(6)定期点検調書'!$AH$12:$AH$5000,$C110,'(6)定期点検調書'!$BF$12:$BF$5000,$S$7)&gt;=1,$S$7,""))))))</f>
        <v/>
      </c>
      <c r="BA110" s="466" t="str">
        <f>IF(BA$103="","",IF(COUNTIFS('(6)定期点検調書'!$B$12:$B$5000,BA$103,'(6)定期点検調書'!$AH$12:$AH$5000,$C110,'(6)定期点検調書'!$BF$12:$BF$5000,$W$7)&gt;=1,$W$7,IF(COUNTIFS('(6)定期点検調書'!$B$12:$B$5000,BA$103,'(6)定期点検調書'!$AH$12:$AH$5000,$C110,'(6)定期点検調書'!$BF$12:$BF$5000,$V$7)&gt;=1,$V$7,IF(COUNTIFS('(6)定期点検調書'!$B$12:$B$5000,BA$103,'(6)定期点検調書'!$AH$12:$AH$5000,$C110,'(6)定期点検調書'!$BF$12:$BF$5000,$U$7)&gt;=1,$U$7,IF(COUNTIFS('(6)定期点検調書'!$B$12:$B$5000,BA$103,'(6)定期点検調書'!$AH$12:$AH$5000,$C110,'(6)定期点検調書'!$BF$12:$BF$5000,$T$7)&gt;=1,$T$7,IF(COUNTIFS('(6)定期点検調書'!$B$12:$B$5000,BA$103,'(6)定期点検調書'!$AH$12:$AH$5000,$C110,'(6)定期点検調書'!$BF$12:$BF$5000,$S$7)&gt;=1,$S$7,""))))))</f>
        <v/>
      </c>
      <c r="BB110" s="1"/>
      <c r="BC110" s="1"/>
    </row>
    <row r="111" spans="2:55" ht="18.75" customHeight="1" x14ac:dyDescent="0.2">
      <c r="B111" s="1854"/>
      <c r="C111" s="1841" t="str">
        <f>ﾃﾞｰﾀ一覧!$U$25</f>
        <v>路面変状</v>
      </c>
      <c r="D111" s="1842"/>
      <c r="E111" s="1842"/>
      <c r="F111" s="1842"/>
      <c r="G111" s="1843"/>
      <c r="H111" s="467" t="str">
        <f>IF(H$103="","",IF(COUNTIFS('(6)定期点検調書'!$B$12:$B$5000,H$103,'(6)定期点検調書'!$AH$12:$AH$5000,$C111,'(6)定期点検調書'!$BF$12:$BF$5000,$W$7)&gt;=1,$W$7,IF(COUNTIFS('(6)定期点検調書'!$B$12:$B$5000,H$103,'(6)定期点検調書'!$AH$12:$AH$5000,$C111,'(6)定期点検調書'!$BF$12:$BF$5000,$V$7)&gt;=1,$V$7,IF(COUNTIFS('(6)定期点検調書'!$B$12:$B$5000,H$103,'(6)定期点検調書'!$AH$12:$AH$5000,$C111,'(6)定期点検調書'!$BF$12:$BF$5000,$U$7)&gt;=1,$U$7,IF(COUNTIFS('(6)定期点検調書'!$B$12:$B$5000,H$103,'(6)定期点検調書'!$AH$12:$AH$5000,$C111,'(6)定期点検調書'!$BF$12:$BF$5000,$T$7)&gt;=1,$T$7,IF(COUNTIFS('(6)定期点検調書'!$B$12:$B$5000,H$103,'(6)定期点検調書'!$AH$12:$AH$5000,$C111,'(6)定期点検調書'!$BF$12:$BF$5000,$S$7)&gt;=1,$S$7,""))))))</f>
        <v/>
      </c>
      <c r="I111" s="465" t="str">
        <f>IF(I$103="","",IF(COUNTIFS('(6)定期点検調書'!$B$12:$B$5000,I$103,'(6)定期点検調書'!$AH$12:$AH$5000,$C111,'(6)定期点検調書'!$BF$12:$BF$5000,$W$7)&gt;=1,$W$7,IF(COUNTIFS('(6)定期点検調書'!$B$12:$B$5000,I$103,'(6)定期点検調書'!$AH$12:$AH$5000,$C111,'(6)定期点検調書'!$BF$12:$BF$5000,$V$7)&gt;=1,$V$7,IF(COUNTIFS('(6)定期点検調書'!$B$12:$B$5000,I$103,'(6)定期点検調書'!$AH$12:$AH$5000,$C111,'(6)定期点検調書'!$BF$12:$BF$5000,$U$7)&gt;=1,$U$7,IF(COUNTIFS('(6)定期点検調書'!$B$12:$B$5000,I$103,'(6)定期点検調書'!$AH$12:$AH$5000,$C111,'(6)定期点検調書'!$BF$12:$BF$5000,$T$7)&gt;=1,$T$7,IF(COUNTIFS('(6)定期点検調書'!$B$12:$B$5000,I$103,'(6)定期点検調書'!$AH$12:$AH$5000,$C111,'(6)定期点検調書'!$BF$12:$BF$5000,$S$7)&gt;=1,$S$7,""))))))</f>
        <v/>
      </c>
      <c r="J111" s="465" t="str">
        <f>IF(J$103="","",IF(COUNTIFS('(6)定期点検調書'!$B$12:$B$5000,J$103,'(6)定期点検調書'!$AH$12:$AH$5000,$C111,'(6)定期点検調書'!$BF$12:$BF$5000,$W$7)&gt;=1,$W$7,IF(COUNTIFS('(6)定期点検調書'!$B$12:$B$5000,J$103,'(6)定期点検調書'!$AH$12:$AH$5000,$C111,'(6)定期点検調書'!$BF$12:$BF$5000,$V$7)&gt;=1,$V$7,IF(COUNTIFS('(6)定期点検調書'!$B$12:$B$5000,J$103,'(6)定期点検調書'!$AH$12:$AH$5000,$C111,'(6)定期点検調書'!$BF$12:$BF$5000,$U$7)&gt;=1,$U$7,IF(COUNTIFS('(6)定期点検調書'!$B$12:$B$5000,J$103,'(6)定期点検調書'!$AH$12:$AH$5000,$C111,'(6)定期点検調書'!$BF$12:$BF$5000,$T$7)&gt;=1,$T$7,IF(COUNTIFS('(6)定期点検調書'!$B$12:$B$5000,J$103,'(6)定期点検調書'!$AH$12:$AH$5000,$C111,'(6)定期点検調書'!$BF$12:$BF$5000,$S$7)&gt;=1,$S$7,""))))))</f>
        <v/>
      </c>
      <c r="K111" s="465" t="str">
        <f>IF(K$103="","",IF(COUNTIFS('(6)定期点検調書'!$B$12:$B$5000,K$103,'(6)定期点検調書'!$AH$12:$AH$5000,$C111,'(6)定期点検調書'!$BF$12:$BF$5000,$W$7)&gt;=1,$W$7,IF(COUNTIFS('(6)定期点検調書'!$B$12:$B$5000,K$103,'(6)定期点検調書'!$AH$12:$AH$5000,$C111,'(6)定期点検調書'!$BF$12:$BF$5000,$V$7)&gt;=1,$V$7,IF(COUNTIFS('(6)定期点検調書'!$B$12:$B$5000,K$103,'(6)定期点検調書'!$AH$12:$AH$5000,$C111,'(6)定期点検調書'!$BF$12:$BF$5000,$U$7)&gt;=1,$U$7,IF(COUNTIFS('(6)定期点検調書'!$B$12:$B$5000,K$103,'(6)定期点検調書'!$AH$12:$AH$5000,$C111,'(6)定期点検調書'!$BF$12:$BF$5000,$T$7)&gt;=1,$T$7,IF(COUNTIFS('(6)定期点検調書'!$B$12:$B$5000,K$103,'(6)定期点検調書'!$AH$12:$AH$5000,$C111,'(6)定期点検調書'!$BF$12:$BF$5000,$S$7)&gt;=1,$S$7,""))))))</f>
        <v/>
      </c>
      <c r="L111" s="465" t="str">
        <f>IF(L$103="","",IF(COUNTIFS('(6)定期点検調書'!$B$12:$B$5000,L$103,'(6)定期点検調書'!$AH$12:$AH$5000,$C111,'(6)定期点検調書'!$BF$12:$BF$5000,$W$7)&gt;=1,$W$7,IF(COUNTIFS('(6)定期点検調書'!$B$12:$B$5000,L$103,'(6)定期点検調書'!$AH$12:$AH$5000,$C111,'(6)定期点検調書'!$BF$12:$BF$5000,$V$7)&gt;=1,$V$7,IF(COUNTIFS('(6)定期点検調書'!$B$12:$B$5000,L$103,'(6)定期点検調書'!$AH$12:$AH$5000,$C111,'(6)定期点検調書'!$BF$12:$BF$5000,$U$7)&gt;=1,$U$7,IF(COUNTIFS('(6)定期点検調書'!$B$12:$B$5000,L$103,'(6)定期点検調書'!$AH$12:$AH$5000,$C111,'(6)定期点検調書'!$BF$12:$BF$5000,$T$7)&gt;=1,$T$7,IF(COUNTIFS('(6)定期点検調書'!$B$12:$B$5000,L$103,'(6)定期点検調書'!$AH$12:$AH$5000,$C111,'(6)定期点検調書'!$BF$12:$BF$5000,$S$7)&gt;=1,$S$7,""))))))</f>
        <v/>
      </c>
      <c r="M111" s="465" t="str">
        <f>IF(M$103="","",IF(COUNTIFS('(6)定期点検調書'!$B$12:$B$5000,M$103,'(6)定期点検調書'!$AH$12:$AH$5000,$C111,'(6)定期点検調書'!$BF$12:$BF$5000,$W$7)&gt;=1,$W$7,IF(COUNTIFS('(6)定期点検調書'!$B$12:$B$5000,M$103,'(6)定期点検調書'!$AH$12:$AH$5000,$C111,'(6)定期点検調書'!$BF$12:$BF$5000,$V$7)&gt;=1,$V$7,IF(COUNTIFS('(6)定期点検調書'!$B$12:$B$5000,M$103,'(6)定期点検調書'!$AH$12:$AH$5000,$C111,'(6)定期点検調書'!$BF$12:$BF$5000,$U$7)&gt;=1,$U$7,IF(COUNTIFS('(6)定期点検調書'!$B$12:$B$5000,M$103,'(6)定期点検調書'!$AH$12:$AH$5000,$C111,'(6)定期点検調書'!$BF$12:$BF$5000,$T$7)&gt;=1,$T$7,IF(COUNTIFS('(6)定期点検調書'!$B$12:$B$5000,M$103,'(6)定期点検調書'!$AH$12:$AH$5000,$C111,'(6)定期点検調書'!$BF$12:$BF$5000,$S$7)&gt;=1,$S$7,""))))))</f>
        <v/>
      </c>
      <c r="N111" s="465" t="str">
        <f>IF(N$103="","",IF(COUNTIFS('(6)定期点検調書'!$B$12:$B$5000,N$103,'(6)定期点検調書'!$AH$12:$AH$5000,$C111,'(6)定期点検調書'!$BF$12:$BF$5000,$W$7)&gt;=1,$W$7,IF(COUNTIFS('(6)定期点検調書'!$B$12:$B$5000,N$103,'(6)定期点検調書'!$AH$12:$AH$5000,$C111,'(6)定期点検調書'!$BF$12:$BF$5000,$V$7)&gt;=1,$V$7,IF(COUNTIFS('(6)定期点検調書'!$B$12:$B$5000,N$103,'(6)定期点検調書'!$AH$12:$AH$5000,$C111,'(6)定期点検調書'!$BF$12:$BF$5000,$U$7)&gt;=1,$U$7,IF(COUNTIFS('(6)定期点検調書'!$B$12:$B$5000,N$103,'(6)定期点検調書'!$AH$12:$AH$5000,$C111,'(6)定期点検調書'!$BF$12:$BF$5000,$T$7)&gt;=1,$T$7,IF(COUNTIFS('(6)定期点検調書'!$B$12:$B$5000,N$103,'(6)定期点検調書'!$AH$12:$AH$5000,$C111,'(6)定期点検調書'!$BF$12:$BF$5000,$S$7)&gt;=1,$S$7,""))))))</f>
        <v/>
      </c>
      <c r="O111" s="465" t="str">
        <f>IF(O$103="","",IF(COUNTIFS('(6)定期点検調書'!$B$12:$B$5000,O$103,'(6)定期点検調書'!$AH$12:$AH$5000,$C111,'(6)定期点検調書'!$BF$12:$BF$5000,$W$7)&gt;=1,$W$7,IF(COUNTIFS('(6)定期点検調書'!$B$12:$B$5000,O$103,'(6)定期点検調書'!$AH$12:$AH$5000,$C111,'(6)定期点検調書'!$BF$12:$BF$5000,$V$7)&gt;=1,$V$7,IF(COUNTIFS('(6)定期点検調書'!$B$12:$B$5000,O$103,'(6)定期点検調書'!$AH$12:$AH$5000,$C111,'(6)定期点検調書'!$BF$12:$BF$5000,$U$7)&gt;=1,$U$7,IF(COUNTIFS('(6)定期点検調書'!$B$12:$B$5000,O$103,'(6)定期点検調書'!$AH$12:$AH$5000,$C111,'(6)定期点検調書'!$BF$12:$BF$5000,$T$7)&gt;=1,$T$7,IF(COUNTIFS('(6)定期点検調書'!$B$12:$B$5000,O$103,'(6)定期点検調書'!$AH$12:$AH$5000,$C111,'(6)定期点検調書'!$BF$12:$BF$5000,$S$7)&gt;=1,$S$7,""))))))</f>
        <v/>
      </c>
      <c r="P111" s="465" t="str">
        <f>IF(P$103="","",IF(COUNTIFS('(6)定期点検調書'!$B$12:$B$5000,P$103,'(6)定期点検調書'!$AH$12:$AH$5000,$C111,'(6)定期点検調書'!$BF$12:$BF$5000,$W$7)&gt;=1,$W$7,IF(COUNTIFS('(6)定期点検調書'!$B$12:$B$5000,P$103,'(6)定期点検調書'!$AH$12:$AH$5000,$C111,'(6)定期点検調書'!$BF$12:$BF$5000,$V$7)&gt;=1,$V$7,IF(COUNTIFS('(6)定期点検調書'!$B$12:$B$5000,P$103,'(6)定期点検調書'!$AH$12:$AH$5000,$C111,'(6)定期点検調書'!$BF$12:$BF$5000,$U$7)&gt;=1,$U$7,IF(COUNTIFS('(6)定期点検調書'!$B$12:$B$5000,P$103,'(6)定期点検調書'!$AH$12:$AH$5000,$C111,'(6)定期点検調書'!$BF$12:$BF$5000,$T$7)&gt;=1,$T$7,IF(COUNTIFS('(6)定期点検調書'!$B$12:$B$5000,P$103,'(6)定期点検調書'!$AH$12:$AH$5000,$C111,'(6)定期点検調書'!$BF$12:$BF$5000,$S$7)&gt;=1,$S$7,""))))))</f>
        <v/>
      </c>
      <c r="Q111" s="465" t="str">
        <f>IF(Q$103="","",IF(COUNTIFS('(6)定期点検調書'!$B$12:$B$5000,Q$103,'(6)定期点検調書'!$AH$12:$AH$5000,$C111,'(6)定期点検調書'!$BF$12:$BF$5000,$W$7)&gt;=1,$W$7,IF(COUNTIFS('(6)定期点検調書'!$B$12:$B$5000,Q$103,'(6)定期点検調書'!$AH$12:$AH$5000,$C111,'(6)定期点検調書'!$BF$12:$BF$5000,$V$7)&gt;=1,$V$7,IF(COUNTIFS('(6)定期点検調書'!$B$12:$B$5000,Q$103,'(6)定期点検調書'!$AH$12:$AH$5000,$C111,'(6)定期点検調書'!$BF$12:$BF$5000,$U$7)&gt;=1,$U$7,IF(COUNTIFS('(6)定期点検調書'!$B$12:$B$5000,Q$103,'(6)定期点検調書'!$AH$12:$AH$5000,$C111,'(6)定期点検調書'!$BF$12:$BF$5000,$T$7)&gt;=1,$T$7,IF(COUNTIFS('(6)定期点検調書'!$B$12:$B$5000,Q$103,'(6)定期点検調書'!$AH$12:$AH$5000,$C111,'(6)定期点検調書'!$BF$12:$BF$5000,$S$7)&gt;=1,$S$7,""))))))</f>
        <v/>
      </c>
      <c r="R111" s="465" t="str">
        <f>IF(R$103="","",IF(COUNTIFS('(6)定期点検調書'!$B$12:$B$5000,R$103,'(6)定期点検調書'!$AH$12:$AH$5000,$C111,'(6)定期点検調書'!$BF$12:$BF$5000,$W$7)&gt;=1,$W$7,IF(COUNTIFS('(6)定期点検調書'!$B$12:$B$5000,R$103,'(6)定期点検調書'!$AH$12:$AH$5000,$C111,'(6)定期点検調書'!$BF$12:$BF$5000,$V$7)&gt;=1,$V$7,IF(COUNTIFS('(6)定期点検調書'!$B$12:$B$5000,R$103,'(6)定期点検調書'!$AH$12:$AH$5000,$C111,'(6)定期点検調書'!$BF$12:$BF$5000,$U$7)&gt;=1,$U$7,IF(COUNTIFS('(6)定期点検調書'!$B$12:$B$5000,R$103,'(6)定期点検調書'!$AH$12:$AH$5000,$C111,'(6)定期点検調書'!$BF$12:$BF$5000,$T$7)&gt;=1,$T$7,IF(COUNTIFS('(6)定期点検調書'!$B$12:$B$5000,R$103,'(6)定期点検調書'!$AH$12:$AH$5000,$C111,'(6)定期点検調書'!$BF$12:$BF$5000,$S$7)&gt;=1,$S$7,""))))))</f>
        <v/>
      </c>
      <c r="S111" s="465" t="str">
        <f>IF(S$103="","",IF(COUNTIFS('(6)定期点検調書'!$B$12:$B$5000,S$103,'(6)定期点検調書'!$AH$12:$AH$5000,$C111,'(6)定期点検調書'!$BF$12:$BF$5000,$W$7)&gt;=1,$W$7,IF(COUNTIFS('(6)定期点検調書'!$B$12:$B$5000,S$103,'(6)定期点検調書'!$AH$12:$AH$5000,$C111,'(6)定期点検調書'!$BF$12:$BF$5000,$V$7)&gt;=1,$V$7,IF(COUNTIFS('(6)定期点検調書'!$B$12:$B$5000,S$103,'(6)定期点検調書'!$AH$12:$AH$5000,$C111,'(6)定期点検調書'!$BF$12:$BF$5000,$U$7)&gt;=1,$U$7,IF(COUNTIFS('(6)定期点検調書'!$B$12:$B$5000,S$103,'(6)定期点検調書'!$AH$12:$AH$5000,$C111,'(6)定期点検調書'!$BF$12:$BF$5000,$T$7)&gt;=1,$T$7,IF(COUNTIFS('(6)定期点検調書'!$B$12:$B$5000,S$103,'(6)定期点検調書'!$AH$12:$AH$5000,$C111,'(6)定期点検調書'!$BF$12:$BF$5000,$S$7)&gt;=1,$S$7,""))))))</f>
        <v/>
      </c>
      <c r="T111" s="465" t="str">
        <f>IF(T$103="","",IF(COUNTIFS('(6)定期点検調書'!$B$12:$B$5000,T$103,'(6)定期点検調書'!$AH$12:$AH$5000,$C111,'(6)定期点検調書'!$BF$12:$BF$5000,$W$7)&gt;=1,$W$7,IF(COUNTIFS('(6)定期点検調書'!$B$12:$B$5000,T$103,'(6)定期点検調書'!$AH$12:$AH$5000,$C111,'(6)定期点検調書'!$BF$12:$BF$5000,$V$7)&gt;=1,$V$7,IF(COUNTIFS('(6)定期点検調書'!$B$12:$B$5000,T$103,'(6)定期点検調書'!$AH$12:$AH$5000,$C111,'(6)定期点検調書'!$BF$12:$BF$5000,$U$7)&gt;=1,$U$7,IF(COUNTIFS('(6)定期点検調書'!$B$12:$B$5000,T$103,'(6)定期点検調書'!$AH$12:$AH$5000,$C111,'(6)定期点検調書'!$BF$12:$BF$5000,$T$7)&gt;=1,$T$7,IF(COUNTIFS('(6)定期点検調書'!$B$12:$B$5000,T$103,'(6)定期点検調書'!$AH$12:$AH$5000,$C111,'(6)定期点検調書'!$BF$12:$BF$5000,$S$7)&gt;=1,$S$7,""))))))</f>
        <v/>
      </c>
      <c r="U111" s="465" t="str">
        <f>IF(U$103="","",IF(COUNTIFS('(6)定期点検調書'!$B$12:$B$5000,U$103,'(6)定期点検調書'!$AH$12:$AH$5000,$C111,'(6)定期点検調書'!$BF$12:$BF$5000,$W$7)&gt;=1,$W$7,IF(COUNTIFS('(6)定期点検調書'!$B$12:$B$5000,U$103,'(6)定期点検調書'!$AH$12:$AH$5000,$C111,'(6)定期点検調書'!$BF$12:$BF$5000,$V$7)&gt;=1,$V$7,IF(COUNTIFS('(6)定期点検調書'!$B$12:$B$5000,U$103,'(6)定期点検調書'!$AH$12:$AH$5000,$C111,'(6)定期点検調書'!$BF$12:$BF$5000,$U$7)&gt;=1,$U$7,IF(COUNTIFS('(6)定期点検調書'!$B$12:$B$5000,U$103,'(6)定期点検調書'!$AH$12:$AH$5000,$C111,'(6)定期点検調書'!$BF$12:$BF$5000,$T$7)&gt;=1,$T$7,IF(COUNTIFS('(6)定期点検調書'!$B$12:$B$5000,U$103,'(6)定期点検調書'!$AH$12:$AH$5000,$C111,'(6)定期点検調書'!$BF$12:$BF$5000,$S$7)&gt;=1,$S$7,""))))))</f>
        <v/>
      </c>
      <c r="V111" s="465" t="str">
        <f>IF(V$103="","",IF(COUNTIFS('(6)定期点検調書'!$B$12:$B$5000,V$103,'(6)定期点検調書'!$AH$12:$AH$5000,$C111,'(6)定期点検調書'!$BF$12:$BF$5000,$W$7)&gt;=1,$W$7,IF(COUNTIFS('(6)定期点検調書'!$B$12:$B$5000,V$103,'(6)定期点検調書'!$AH$12:$AH$5000,$C111,'(6)定期点検調書'!$BF$12:$BF$5000,$V$7)&gt;=1,$V$7,IF(COUNTIFS('(6)定期点検調書'!$B$12:$B$5000,V$103,'(6)定期点検調書'!$AH$12:$AH$5000,$C111,'(6)定期点検調書'!$BF$12:$BF$5000,$U$7)&gt;=1,$U$7,IF(COUNTIFS('(6)定期点検調書'!$B$12:$B$5000,V$103,'(6)定期点検調書'!$AH$12:$AH$5000,$C111,'(6)定期点検調書'!$BF$12:$BF$5000,$T$7)&gt;=1,$T$7,IF(COUNTIFS('(6)定期点検調書'!$B$12:$B$5000,V$103,'(6)定期点検調書'!$AH$12:$AH$5000,$C111,'(6)定期点検調書'!$BF$12:$BF$5000,$S$7)&gt;=1,$S$7,""))))))</f>
        <v/>
      </c>
      <c r="W111" s="465" t="str">
        <f>IF(W$103="","",IF(COUNTIFS('(6)定期点検調書'!$B$12:$B$5000,W$103,'(6)定期点検調書'!$AH$12:$AH$5000,$C111,'(6)定期点検調書'!$BF$12:$BF$5000,$W$7)&gt;=1,$W$7,IF(COUNTIFS('(6)定期点検調書'!$B$12:$B$5000,W$103,'(6)定期点検調書'!$AH$12:$AH$5000,$C111,'(6)定期点検調書'!$BF$12:$BF$5000,$V$7)&gt;=1,$V$7,IF(COUNTIFS('(6)定期点検調書'!$B$12:$B$5000,W$103,'(6)定期点検調書'!$AH$12:$AH$5000,$C111,'(6)定期点検調書'!$BF$12:$BF$5000,$U$7)&gt;=1,$U$7,IF(COUNTIFS('(6)定期点検調書'!$B$12:$B$5000,W$103,'(6)定期点検調書'!$AH$12:$AH$5000,$C111,'(6)定期点検調書'!$BF$12:$BF$5000,$T$7)&gt;=1,$T$7,IF(COUNTIFS('(6)定期点検調書'!$B$12:$B$5000,W$103,'(6)定期点検調書'!$AH$12:$AH$5000,$C111,'(6)定期点検調書'!$BF$12:$BF$5000,$S$7)&gt;=1,$S$7,""))))))</f>
        <v/>
      </c>
      <c r="X111" s="465" t="str">
        <f>IF(X$103="","",IF(COUNTIFS('(6)定期点検調書'!$B$12:$B$5000,X$103,'(6)定期点検調書'!$AH$12:$AH$5000,$C111,'(6)定期点検調書'!$BF$12:$BF$5000,$W$7)&gt;=1,$W$7,IF(COUNTIFS('(6)定期点検調書'!$B$12:$B$5000,X$103,'(6)定期点検調書'!$AH$12:$AH$5000,$C111,'(6)定期点検調書'!$BF$12:$BF$5000,$V$7)&gt;=1,$V$7,IF(COUNTIFS('(6)定期点検調書'!$B$12:$B$5000,X$103,'(6)定期点検調書'!$AH$12:$AH$5000,$C111,'(6)定期点検調書'!$BF$12:$BF$5000,$U$7)&gt;=1,$U$7,IF(COUNTIFS('(6)定期点検調書'!$B$12:$B$5000,X$103,'(6)定期点検調書'!$AH$12:$AH$5000,$C111,'(6)定期点検調書'!$BF$12:$BF$5000,$T$7)&gt;=1,$T$7,IF(COUNTIFS('(6)定期点検調書'!$B$12:$B$5000,X$103,'(6)定期点検調書'!$AH$12:$AH$5000,$C111,'(6)定期点検調書'!$BF$12:$BF$5000,$S$7)&gt;=1,$S$7,""))))))</f>
        <v/>
      </c>
      <c r="Y111" s="465" t="str">
        <f>IF(Y$103="","",IF(COUNTIFS('(6)定期点検調書'!$B$12:$B$5000,Y$103,'(6)定期点検調書'!$AH$12:$AH$5000,$C111,'(6)定期点検調書'!$BF$12:$BF$5000,$W$7)&gt;=1,$W$7,IF(COUNTIFS('(6)定期点検調書'!$B$12:$B$5000,Y$103,'(6)定期点検調書'!$AH$12:$AH$5000,$C111,'(6)定期点検調書'!$BF$12:$BF$5000,$V$7)&gt;=1,$V$7,IF(COUNTIFS('(6)定期点検調書'!$B$12:$B$5000,Y$103,'(6)定期点検調書'!$AH$12:$AH$5000,$C111,'(6)定期点検調書'!$BF$12:$BF$5000,$U$7)&gt;=1,$U$7,IF(COUNTIFS('(6)定期点検調書'!$B$12:$B$5000,Y$103,'(6)定期点検調書'!$AH$12:$AH$5000,$C111,'(6)定期点検調書'!$BF$12:$BF$5000,$T$7)&gt;=1,$T$7,IF(COUNTIFS('(6)定期点検調書'!$B$12:$B$5000,Y$103,'(6)定期点検調書'!$AH$12:$AH$5000,$C111,'(6)定期点検調書'!$BF$12:$BF$5000,$S$7)&gt;=1,$S$7,""))))))</f>
        <v/>
      </c>
      <c r="Z111" s="465" t="str">
        <f>IF(Z$103="","",IF(COUNTIFS('(6)定期点検調書'!$B$12:$B$5000,Z$103,'(6)定期点検調書'!$AH$12:$AH$5000,$C111,'(6)定期点検調書'!$BF$12:$BF$5000,$W$7)&gt;=1,$W$7,IF(COUNTIFS('(6)定期点検調書'!$B$12:$B$5000,Z$103,'(6)定期点検調書'!$AH$12:$AH$5000,$C111,'(6)定期点検調書'!$BF$12:$BF$5000,$V$7)&gt;=1,$V$7,IF(COUNTIFS('(6)定期点検調書'!$B$12:$B$5000,Z$103,'(6)定期点検調書'!$AH$12:$AH$5000,$C111,'(6)定期点検調書'!$BF$12:$BF$5000,$U$7)&gt;=1,$U$7,IF(COUNTIFS('(6)定期点検調書'!$B$12:$B$5000,Z$103,'(6)定期点検調書'!$AH$12:$AH$5000,$C111,'(6)定期点検調書'!$BF$12:$BF$5000,$T$7)&gt;=1,$T$7,IF(COUNTIFS('(6)定期点検調書'!$B$12:$B$5000,Z$103,'(6)定期点検調書'!$AH$12:$AH$5000,$C111,'(6)定期点検調書'!$BF$12:$BF$5000,$S$7)&gt;=1,$S$7,""))))))</f>
        <v/>
      </c>
      <c r="AA111" s="465" t="str">
        <f>IF(AA$103="","",IF(COUNTIFS('(6)定期点検調書'!$B$12:$B$5000,AA$103,'(6)定期点検調書'!$AH$12:$AH$5000,$C111,'(6)定期点検調書'!$BF$12:$BF$5000,$W$7)&gt;=1,$W$7,IF(COUNTIFS('(6)定期点検調書'!$B$12:$B$5000,AA$103,'(6)定期点検調書'!$AH$12:$AH$5000,$C111,'(6)定期点検調書'!$BF$12:$BF$5000,$V$7)&gt;=1,$V$7,IF(COUNTIFS('(6)定期点検調書'!$B$12:$B$5000,AA$103,'(6)定期点検調書'!$AH$12:$AH$5000,$C111,'(6)定期点検調書'!$BF$12:$BF$5000,$U$7)&gt;=1,$U$7,IF(COUNTIFS('(6)定期点検調書'!$B$12:$B$5000,AA$103,'(6)定期点検調書'!$AH$12:$AH$5000,$C111,'(6)定期点検調書'!$BF$12:$BF$5000,$T$7)&gt;=1,$T$7,IF(COUNTIFS('(6)定期点検調書'!$B$12:$B$5000,AA$103,'(6)定期点検調書'!$AH$12:$AH$5000,$C111,'(6)定期点検調書'!$BF$12:$BF$5000,$S$7)&gt;=1,$S$7,""))))))</f>
        <v/>
      </c>
      <c r="AB111" s="465" t="str">
        <f>IF(AB$103="","",IF(COUNTIFS('(6)定期点検調書'!$B$12:$B$5000,AB$103,'(6)定期点検調書'!$AH$12:$AH$5000,$C111,'(6)定期点検調書'!$BF$12:$BF$5000,$W$7)&gt;=1,$W$7,IF(COUNTIFS('(6)定期点検調書'!$B$12:$B$5000,AB$103,'(6)定期点検調書'!$AH$12:$AH$5000,$C111,'(6)定期点検調書'!$BF$12:$BF$5000,$V$7)&gt;=1,$V$7,IF(COUNTIFS('(6)定期点検調書'!$B$12:$B$5000,AB$103,'(6)定期点検調書'!$AH$12:$AH$5000,$C111,'(6)定期点検調書'!$BF$12:$BF$5000,$U$7)&gt;=1,$U$7,IF(COUNTIFS('(6)定期点検調書'!$B$12:$B$5000,AB$103,'(6)定期点検調書'!$AH$12:$AH$5000,$C111,'(6)定期点検調書'!$BF$12:$BF$5000,$T$7)&gt;=1,$T$7,IF(COUNTIFS('(6)定期点検調書'!$B$12:$B$5000,AB$103,'(6)定期点検調書'!$AH$12:$AH$5000,$C111,'(6)定期点検調書'!$BF$12:$BF$5000,$S$7)&gt;=1,$S$7,""))))))</f>
        <v/>
      </c>
      <c r="AC111" s="465" t="str">
        <f>IF(AC$103="","",IF(COUNTIFS('(6)定期点検調書'!$B$12:$B$5000,AC$103,'(6)定期点検調書'!$AH$12:$AH$5000,$C111,'(6)定期点検調書'!$BF$12:$BF$5000,$W$7)&gt;=1,$W$7,IF(COUNTIFS('(6)定期点検調書'!$B$12:$B$5000,AC$103,'(6)定期点検調書'!$AH$12:$AH$5000,$C111,'(6)定期点検調書'!$BF$12:$BF$5000,$V$7)&gt;=1,$V$7,IF(COUNTIFS('(6)定期点検調書'!$B$12:$B$5000,AC$103,'(6)定期点検調書'!$AH$12:$AH$5000,$C111,'(6)定期点検調書'!$BF$12:$BF$5000,$U$7)&gt;=1,$U$7,IF(COUNTIFS('(6)定期点検調書'!$B$12:$B$5000,AC$103,'(6)定期点検調書'!$AH$12:$AH$5000,$C111,'(6)定期点検調書'!$BF$12:$BF$5000,$T$7)&gt;=1,$T$7,IF(COUNTIFS('(6)定期点検調書'!$B$12:$B$5000,AC$103,'(6)定期点検調書'!$AH$12:$AH$5000,$C111,'(6)定期点検調書'!$BF$12:$BF$5000,$S$7)&gt;=1,$S$7,""))))))</f>
        <v/>
      </c>
      <c r="AD111" s="465" t="str">
        <f>IF(AD$103="","",IF(COUNTIFS('(6)定期点検調書'!$B$12:$B$5000,AD$103,'(6)定期点検調書'!$AH$12:$AH$5000,$C111,'(6)定期点検調書'!$BF$12:$BF$5000,$W$7)&gt;=1,$W$7,IF(COUNTIFS('(6)定期点検調書'!$B$12:$B$5000,AD$103,'(6)定期点検調書'!$AH$12:$AH$5000,$C111,'(6)定期点検調書'!$BF$12:$BF$5000,$V$7)&gt;=1,$V$7,IF(COUNTIFS('(6)定期点検調書'!$B$12:$B$5000,AD$103,'(6)定期点検調書'!$AH$12:$AH$5000,$C111,'(6)定期点検調書'!$BF$12:$BF$5000,$U$7)&gt;=1,$U$7,IF(COUNTIFS('(6)定期点検調書'!$B$12:$B$5000,AD$103,'(6)定期点検調書'!$AH$12:$AH$5000,$C111,'(6)定期点検調書'!$BF$12:$BF$5000,$T$7)&gt;=1,$T$7,IF(COUNTIFS('(6)定期点検調書'!$B$12:$B$5000,AD$103,'(6)定期点検調書'!$AH$12:$AH$5000,$C111,'(6)定期点検調書'!$BF$12:$BF$5000,$S$7)&gt;=1,$S$7,""))))))</f>
        <v/>
      </c>
      <c r="AE111" s="465" t="str">
        <f>IF(AE$103="","",IF(COUNTIFS('(6)定期点検調書'!$B$12:$B$5000,AE$103,'(6)定期点検調書'!$AH$12:$AH$5000,$C111,'(6)定期点検調書'!$BF$12:$BF$5000,$W$7)&gt;=1,$W$7,IF(COUNTIFS('(6)定期点検調書'!$B$12:$B$5000,AE$103,'(6)定期点検調書'!$AH$12:$AH$5000,$C111,'(6)定期点検調書'!$BF$12:$BF$5000,$V$7)&gt;=1,$V$7,IF(COUNTIFS('(6)定期点検調書'!$B$12:$B$5000,AE$103,'(6)定期点検調書'!$AH$12:$AH$5000,$C111,'(6)定期点検調書'!$BF$12:$BF$5000,$U$7)&gt;=1,$U$7,IF(COUNTIFS('(6)定期点検調書'!$B$12:$B$5000,AE$103,'(6)定期点検調書'!$AH$12:$AH$5000,$C111,'(6)定期点検調書'!$BF$12:$BF$5000,$T$7)&gt;=1,$T$7,IF(COUNTIFS('(6)定期点検調書'!$B$12:$B$5000,AE$103,'(6)定期点検調書'!$AH$12:$AH$5000,$C111,'(6)定期点検調書'!$BF$12:$BF$5000,$S$7)&gt;=1,$S$7,""))))))</f>
        <v/>
      </c>
      <c r="AF111" s="465" t="str">
        <f>IF(AF$103="","",IF(COUNTIFS('(6)定期点検調書'!$B$12:$B$5000,AF$103,'(6)定期点検調書'!$AH$12:$AH$5000,$C111,'(6)定期点検調書'!$BF$12:$BF$5000,$W$7)&gt;=1,$W$7,IF(COUNTIFS('(6)定期点検調書'!$B$12:$B$5000,AF$103,'(6)定期点検調書'!$AH$12:$AH$5000,$C111,'(6)定期点検調書'!$BF$12:$BF$5000,$V$7)&gt;=1,$V$7,IF(COUNTIFS('(6)定期点検調書'!$B$12:$B$5000,AF$103,'(6)定期点検調書'!$AH$12:$AH$5000,$C111,'(6)定期点検調書'!$BF$12:$BF$5000,$U$7)&gt;=1,$U$7,IF(COUNTIFS('(6)定期点検調書'!$B$12:$B$5000,AF$103,'(6)定期点検調書'!$AH$12:$AH$5000,$C111,'(6)定期点検調書'!$BF$12:$BF$5000,$T$7)&gt;=1,$T$7,IF(COUNTIFS('(6)定期点検調書'!$B$12:$B$5000,AF$103,'(6)定期点検調書'!$AH$12:$AH$5000,$C111,'(6)定期点検調書'!$BF$12:$BF$5000,$S$7)&gt;=1,$S$7,""))))))</f>
        <v/>
      </c>
      <c r="AG111" s="465" t="str">
        <f>IF(AG$103="","",IF(COUNTIFS('(6)定期点検調書'!$B$12:$B$5000,AG$103,'(6)定期点検調書'!$AH$12:$AH$5000,$C111,'(6)定期点検調書'!$BF$12:$BF$5000,$W$7)&gt;=1,$W$7,IF(COUNTIFS('(6)定期点検調書'!$B$12:$B$5000,AG$103,'(6)定期点検調書'!$AH$12:$AH$5000,$C111,'(6)定期点検調書'!$BF$12:$BF$5000,$V$7)&gt;=1,$V$7,IF(COUNTIFS('(6)定期点検調書'!$B$12:$B$5000,AG$103,'(6)定期点検調書'!$AH$12:$AH$5000,$C111,'(6)定期点検調書'!$BF$12:$BF$5000,$U$7)&gt;=1,$U$7,IF(COUNTIFS('(6)定期点検調書'!$B$12:$B$5000,AG$103,'(6)定期点検調書'!$AH$12:$AH$5000,$C111,'(6)定期点検調書'!$BF$12:$BF$5000,$T$7)&gt;=1,$T$7,IF(COUNTIFS('(6)定期点検調書'!$B$12:$B$5000,AG$103,'(6)定期点検調書'!$AH$12:$AH$5000,$C111,'(6)定期点検調書'!$BF$12:$BF$5000,$S$7)&gt;=1,$S$7,""))))))</f>
        <v/>
      </c>
      <c r="AH111" s="465" t="str">
        <f>IF(AH$103="","",IF(COUNTIFS('(6)定期点検調書'!$B$12:$B$5000,AH$103,'(6)定期点検調書'!$AH$12:$AH$5000,$C111,'(6)定期点検調書'!$BF$12:$BF$5000,$W$7)&gt;=1,$W$7,IF(COUNTIFS('(6)定期点検調書'!$B$12:$B$5000,AH$103,'(6)定期点検調書'!$AH$12:$AH$5000,$C111,'(6)定期点検調書'!$BF$12:$BF$5000,$V$7)&gt;=1,$V$7,IF(COUNTIFS('(6)定期点検調書'!$B$12:$B$5000,AH$103,'(6)定期点検調書'!$AH$12:$AH$5000,$C111,'(6)定期点検調書'!$BF$12:$BF$5000,$U$7)&gt;=1,$U$7,IF(COUNTIFS('(6)定期点検調書'!$B$12:$B$5000,AH$103,'(6)定期点検調書'!$AH$12:$AH$5000,$C111,'(6)定期点検調書'!$BF$12:$BF$5000,$T$7)&gt;=1,$T$7,IF(COUNTIFS('(6)定期点検調書'!$B$12:$B$5000,AH$103,'(6)定期点検調書'!$AH$12:$AH$5000,$C111,'(6)定期点検調書'!$BF$12:$BF$5000,$S$7)&gt;=1,$S$7,""))))))</f>
        <v/>
      </c>
      <c r="AI111" s="465" t="str">
        <f>IF(AI$103="","",IF(COUNTIFS('(6)定期点検調書'!$B$12:$B$5000,AI$103,'(6)定期点検調書'!$AH$12:$AH$5000,$C111,'(6)定期点検調書'!$BF$12:$BF$5000,$W$7)&gt;=1,$W$7,IF(COUNTIFS('(6)定期点検調書'!$B$12:$B$5000,AI$103,'(6)定期点検調書'!$AH$12:$AH$5000,$C111,'(6)定期点検調書'!$BF$12:$BF$5000,$V$7)&gt;=1,$V$7,IF(COUNTIFS('(6)定期点検調書'!$B$12:$B$5000,AI$103,'(6)定期点検調書'!$AH$12:$AH$5000,$C111,'(6)定期点検調書'!$BF$12:$BF$5000,$U$7)&gt;=1,$U$7,IF(COUNTIFS('(6)定期点検調書'!$B$12:$B$5000,AI$103,'(6)定期点検調書'!$AH$12:$AH$5000,$C111,'(6)定期点検調書'!$BF$12:$BF$5000,$T$7)&gt;=1,$T$7,IF(COUNTIFS('(6)定期点検調書'!$B$12:$B$5000,AI$103,'(6)定期点検調書'!$AH$12:$AH$5000,$C111,'(6)定期点検調書'!$BF$12:$BF$5000,$S$7)&gt;=1,$S$7,""))))))</f>
        <v/>
      </c>
      <c r="AJ111" s="465" t="str">
        <f>IF(AJ$103="","",IF(COUNTIFS('(6)定期点検調書'!$B$12:$B$5000,AJ$103,'(6)定期点検調書'!$AH$12:$AH$5000,$C111,'(6)定期点検調書'!$BF$12:$BF$5000,$W$7)&gt;=1,$W$7,IF(COUNTIFS('(6)定期点検調書'!$B$12:$B$5000,AJ$103,'(6)定期点検調書'!$AH$12:$AH$5000,$C111,'(6)定期点検調書'!$BF$12:$BF$5000,$V$7)&gt;=1,$V$7,IF(COUNTIFS('(6)定期点検調書'!$B$12:$B$5000,AJ$103,'(6)定期点検調書'!$AH$12:$AH$5000,$C111,'(6)定期点検調書'!$BF$12:$BF$5000,$U$7)&gt;=1,$U$7,IF(COUNTIFS('(6)定期点検調書'!$B$12:$B$5000,AJ$103,'(6)定期点検調書'!$AH$12:$AH$5000,$C111,'(6)定期点検調書'!$BF$12:$BF$5000,$T$7)&gt;=1,$T$7,IF(COUNTIFS('(6)定期点検調書'!$B$12:$B$5000,AJ$103,'(6)定期点検調書'!$AH$12:$AH$5000,$C111,'(6)定期点検調書'!$BF$12:$BF$5000,$S$7)&gt;=1,$S$7,""))))))</f>
        <v/>
      </c>
      <c r="AK111" s="465" t="str">
        <f>IF(AK$103="","",IF(COUNTIFS('(6)定期点検調書'!$B$12:$B$5000,AK$103,'(6)定期点検調書'!$AH$12:$AH$5000,$C111,'(6)定期点検調書'!$BF$12:$BF$5000,$W$7)&gt;=1,$W$7,IF(COUNTIFS('(6)定期点検調書'!$B$12:$B$5000,AK$103,'(6)定期点検調書'!$AH$12:$AH$5000,$C111,'(6)定期点検調書'!$BF$12:$BF$5000,$V$7)&gt;=1,$V$7,IF(COUNTIFS('(6)定期点検調書'!$B$12:$B$5000,AK$103,'(6)定期点検調書'!$AH$12:$AH$5000,$C111,'(6)定期点検調書'!$BF$12:$BF$5000,$U$7)&gt;=1,$U$7,IF(COUNTIFS('(6)定期点検調書'!$B$12:$B$5000,AK$103,'(6)定期点検調書'!$AH$12:$AH$5000,$C111,'(6)定期点検調書'!$BF$12:$BF$5000,$T$7)&gt;=1,$T$7,IF(COUNTIFS('(6)定期点検調書'!$B$12:$B$5000,AK$103,'(6)定期点検調書'!$AH$12:$AH$5000,$C111,'(6)定期点検調書'!$BF$12:$BF$5000,$S$7)&gt;=1,$S$7,""))))))</f>
        <v/>
      </c>
      <c r="AL111" s="465" t="str">
        <f>IF(AL$103="","",IF(COUNTIFS('(6)定期点検調書'!$B$12:$B$5000,AL$103,'(6)定期点検調書'!$AH$12:$AH$5000,$C111,'(6)定期点検調書'!$BF$12:$BF$5000,$W$7)&gt;=1,$W$7,IF(COUNTIFS('(6)定期点検調書'!$B$12:$B$5000,AL$103,'(6)定期点検調書'!$AH$12:$AH$5000,$C111,'(6)定期点検調書'!$BF$12:$BF$5000,$V$7)&gt;=1,$V$7,IF(COUNTIFS('(6)定期点検調書'!$B$12:$B$5000,AL$103,'(6)定期点検調書'!$AH$12:$AH$5000,$C111,'(6)定期点検調書'!$BF$12:$BF$5000,$U$7)&gt;=1,$U$7,IF(COUNTIFS('(6)定期点検調書'!$B$12:$B$5000,AL$103,'(6)定期点検調書'!$AH$12:$AH$5000,$C111,'(6)定期点検調書'!$BF$12:$BF$5000,$T$7)&gt;=1,$T$7,IF(COUNTIFS('(6)定期点検調書'!$B$12:$B$5000,AL$103,'(6)定期点検調書'!$AH$12:$AH$5000,$C111,'(6)定期点検調書'!$BF$12:$BF$5000,$S$7)&gt;=1,$S$7,""))))))</f>
        <v/>
      </c>
      <c r="AM111" s="465" t="str">
        <f>IF(AM$103="","",IF(COUNTIFS('(6)定期点検調書'!$B$12:$B$5000,AM$103,'(6)定期点検調書'!$AH$12:$AH$5000,$C111,'(6)定期点検調書'!$BF$12:$BF$5000,$W$7)&gt;=1,$W$7,IF(COUNTIFS('(6)定期点検調書'!$B$12:$B$5000,AM$103,'(6)定期点検調書'!$AH$12:$AH$5000,$C111,'(6)定期点検調書'!$BF$12:$BF$5000,$V$7)&gt;=1,$V$7,IF(COUNTIFS('(6)定期点検調書'!$B$12:$B$5000,AM$103,'(6)定期点検調書'!$AH$12:$AH$5000,$C111,'(6)定期点検調書'!$BF$12:$BF$5000,$U$7)&gt;=1,$U$7,IF(COUNTIFS('(6)定期点検調書'!$B$12:$B$5000,AM$103,'(6)定期点検調書'!$AH$12:$AH$5000,$C111,'(6)定期点検調書'!$BF$12:$BF$5000,$T$7)&gt;=1,$T$7,IF(COUNTIFS('(6)定期点検調書'!$B$12:$B$5000,AM$103,'(6)定期点検調書'!$AH$12:$AH$5000,$C111,'(6)定期点検調書'!$BF$12:$BF$5000,$S$7)&gt;=1,$S$7,""))))))</f>
        <v/>
      </c>
      <c r="AN111" s="465" t="str">
        <f>IF(AN$103="","",IF(COUNTIFS('(6)定期点検調書'!$B$12:$B$5000,AN$103,'(6)定期点検調書'!$AH$12:$AH$5000,$C111,'(6)定期点検調書'!$BF$12:$BF$5000,$W$7)&gt;=1,$W$7,IF(COUNTIFS('(6)定期点検調書'!$B$12:$B$5000,AN$103,'(6)定期点検調書'!$AH$12:$AH$5000,$C111,'(6)定期点検調書'!$BF$12:$BF$5000,$V$7)&gt;=1,$V$7,IF(COUNTIFS('(6)定期点検調書'!$B$12:$B$5000,AN$103,'(6)定期点検調書'!$AH$12:$AH$5000,$C111,'(6)定期点検調書'!$BF$12:$BF$5000,$U$7)&gt;=1,$U$7,IF(COUNTIFS('(6)定期点検調書'!$B$12:$B$5000,AN$103,'(6)定期点検調書'!$AH$12:$AH$5000,$C111,'(6)定期点検調書'!$BF$12:$BF$5000,$T$7)&gt;=1,$T$7,IF(COUNTIFS('(6)定期点検調書'!$B$12:$B$5000,AN$103,'(6)定期点検調書'!$AH$12:$AH$5000,$C111,'(6)定期点検調書'!$BF$12:$BF$5000,$S$7)&gt;=1,$S$7,""))))))</f>
        <v/>
      </c>
      <c r="AO111" s="465" t="str">
        <f>IF(AO$103="","",IF(COUNTIFS('(6)定期点検調書'!$B$12:$B$5000,AO$103,'(6)定期点検調書'!$AH$12:$AH$5000,$C111,'(6)定期点検調書'!$BF$12:$BF$5000,$W$7)&gt;=1,$W$7,IF(COUNTIFS('(6)定期点検調書'!$B$12:$B$5000,AO$103,'(6)定期点検調書'!$AH$12:$AH$5000,$C111,'(6)定期点検調書'!$BF$12:$BF$5000,$V$7)&gt;=1,$V$7,IF(COUNTIFS('(6)定期点検調書'!$B$12:$B$5000,AO$103,'(6)定期点検調書'!$AH$12:$AH$5000,$C111,'(6)定期点検調書'!$BF$12:$BF$5000,$U$7)&gt;=1,$U$7,IF(COUNTIFS('(6)定期点検調書'!$B$12:$B$5000,AO$103,'(6)定期点検調書'!$AH$12:$AH$5000,$C111,'(6)定期点検調書'!$BF$12:$BF$5000,$T$7)&gt;=1,$T$7,IF(COUNTIFS('(6)定期点検調書'!$B$12:$B$5000,AO$103,'(6)定期点検調書'!$AH$12:$AH$5000,$C111,'(6)定期点検調書'!$BF$12:$BF$5000,$S$7)&gt;=1,$S$7,""))))))</f>
        <v/>
      </c>
      <c r="AP111" s="465" t="str">
        <f>IF(AP$103="","",IF(COUNTIFS('(6)定期点検調書'!$B$12:$B$5000,AP$103,'(6)定期点検調書'!$AH$12:$AH$5000,$C111,'(6)定期点検調書'!$BF$12:$BF$5000,$W$7)&gt;=1,$W$7,IF(COUNTIFS('(6)定期点検調書'!$B$12:$B$5000,AP$103,'(6)定期点検調書'!$AH$12:$AH$5000,$C111,'(6)定期点検調書'!$BF$12:$BF$5000,$V$7)&gt;=1,$V$7,IF(COUNTIFS('(6)定期点検調書'!$B$12:$B$5000,AP$103,'(6)定期点検調書'!$AH$12:$AH$5000,$C111,'(6)定期点検調書'!$BF$12:$BF$5000,$U$7)&gt;=1,$U$7,IF(COUNTIFS('(6)定期点検調書'!$B$12:$B$5000,AP$103,'(6)定期点検調書'!$AH$12:$AH$5000,$C111,'(6)定期点検調書'!$BF$12:$BF$5000,$T$7)&gt;=1,$T$7,IF(COUNTIFS('(6)定期点検調書'!$B$12:$B$5000,AP$103,'(6)定期点検調書'!$AH$12:$AH$5000,$C111,'(6)定期点検調書'!$BF$12:$BF$5000,$S$7)&gt;=1,$S$7,""))))))</f>
        <v/>
      </c>
      <c r="AQ111" s="465" t="str">
        <f>IF(AQ$103="","",IF(COUNTIFS('(6)定期点検調書'!$B$12:$B$5000,AQ$103,'(6)定期点検調書'!$AH$12:$AH$5000,$C111,'(6)定期点検調書'!$BF$12:$BF$5000,$W$7)&gt;=1,$W$7,IF(COUNTIFS('(6)定期点検調書'!$B$12:$B$5000,AQ$103,'(6)定期点検調書'!$AH$12:$AH$5000,$C111,'(6)定期点検調書'!$BF$12:$BF$5000,$V$7)&gt;=1,$V$7,IF(COUNTIFS('(6)定期点検調書'!$B$12:$B$5000,AQ$103,'(6)定期点検調書'!$AH$12:$AH$5000,$C111,'(6)定期点検調書'!$BF$12:$BF$5000,$U$7)&gt;=1,$U$7,IF(COUNTIFS('(6)定期点検調書'!$B$12:$B$5000,AQ$103,'(6)定期点検調書'!$AH$12:$AH$5000,$C111,'(6)定期点検調書'!$BF$12:$BF$5000,$T$7)&gt;=1,$T$7,IF(COUNTIFS('(6)定期点検調書'!$B$12:$B$5000,AQ$103,'(6)定期点検調書'!$AH$12:$AH$5000,$C111,'(6)定期点検調書'!$BF$12:$BF$5000,$S$7)&gt;=1,$S$7,""))))))</f>
        <v/>
      </c>
      <c r="AR111" s="465" t="str">
        <f>IF(AR$103="","",IF(COUNTIFS('(6)定期点検調書'!$B$12:$B$5000,AR$103,'(6)定期点検調書'!$AH$12:$AH$5000,$C111,'(6)定期点検調書'!$BF$12:$BF$5000,$W$7)&gt;=1,$W$7,IF(COUNTIFS('(6)定期点検調書'!$B$12:$B$5000,AR$103,'(6)定期点検調書'!$AH$12:$AH$5000,$C111,'(6)定期点検調書'!$BF$12:$BF$5000,$V$7)&gt;=1,$V$7,IF(COUNTIFS('(6)定期点検調書'!$B$12:$B$5000,AR$103,'(6)定期点検調書'!$AH$12:$AH$5000,$C111,'(6)定期点検調書'!$BF$12:$BF$5000,$U$7)&gt;=1,$U$7,IF(COUNTIFS('(6)定期点検調書'!$B$12:$B$5000,AR$103,'(6)定期点検調書'!$AH$12:$AH$5000,$C111,'(6)定期点検調書'!$BF$12:$BF$5000,$T$7)&gt;=1,$T$7,IF(COUNTIFS('(6)定期点検調書'!$B$12:$B$5000,AR$103,'(6)定期点検調書'!$AH$12:$AH$5000,$C111,'(6)定期点検調書'!$BF$12:$BF$5000,$S$7)&gt;=1,$S$7,""))))))</f>
        <v/>
      </c>
      <c r="AS111" s="465" t="str">
        <f>IF(AS$103="","",IF(COUNTIFS('(6)定期点検調書'!$B$12:$B$5000,AS$103,'(6)定期点検調書'!$AH$12:$AH$5000,$C111,'(6)定期点検調書'!$BF$12:$BF$5000,$W$7)&gt;=1,$W$7,IF(COUNTIFS('(6)定期点検調書'!$B$12:$B$5000,AS$103,'(6)定期点検調書'!$AH$12:$AH$5000,$C111,'(6)定期点検調書'!$BF$12:$BF$5000,$V$7)&gt;=1,$V$7,IF(COUNTIFS('(6)定期点検調書'!$B$12:$B$5000,AS$103,'(6)定期点検調書'!$AH$12:$AH$5000,$C111,'(6)定期点検調書'!$BF$12:$BF$5000,$U$7)&gt;=1,$U$7,IF(COUNTIFS('(6)定期点検調書'!$B$12:$B$5000,AS$103,'(6)定期点検調書'!$AH$12:$AH$5000,$C111,'(6)定期点検調書'!$BF$12:$BF$5000,$T$7)&gt;=1,$T$7,IF(COUNTIFS('(6)定期点検調書'!$B$12:$B$5000,AS$103,'(6)定期点検調書'!$AH$12:$AH$5000,$C111,'(6)定期点検調書'!$BF$12:$BF$5000,$S$7)&gt;=1,$S$7,""))))))</f>
        <v/>
      </c>
      <c r="AT111" s="465" t="str">
        <f>IF(AT$103="","",IF(COUNTIFS('(6)定期点検調書'!$B$12:$B$5000,AT$103,'(6)定期点検調書'!$AH$12:$AH$5000,$C111,'(6)定期点検調書'!$BF$12:$BF$5000,$W$7)&gt;=1,$W$7,IF(COUNTIFS('(6)定期点検調書'!$B$12:$B$5000,AT$103,'(6)定期点検調書'!$AH$12:$AH$5000,$C111,'(6)定期点検調書'!$BF$12:$BF$5000,$V$7)&gt;=1,$V$7,IF(COUNTIFS('(6)定期点検調書'!$B$12:$B$5000,AT$103,'(6)定期点検調書'!$AH$12:$AH$5000,$C111,'(6)定期点検調書'!$BF$12:$BF$5000,$U$7)&gt;=1,$U$7,IF(COUNTIFS('(6)定期点検調書'!$B$12:$B$5000,AT$103,'(6)定期点検調書'!$AH$12:$AH$5000,$C111,'(6)定期点検調書'!$BF$12:$BF$5000,$T$7)&gt;=1,$T$7,IF(COUNTIFS('(6)定期点検調書'!$B$12:$B$5000,AT$103,'(6)定期点検調書'!$AH$12:$AH$5000,$C111,'(6)定期点検調書'!$BF$12:$BF$5000,$S$7)&gt;=1,$S$7,""))))))</f>
        <v/>
      </c>
      <c r="AU111" s="465" t="str">
        <f>IF(AU$103="","",IF(COUNTIFS('(6)定期点検調書'!$B$12:$B$5000,AU$103,'(6)定期点検調書'!$AH$12:$AH$5000,$C111,'(6)定期点検調書'!$BF$12:$BF$5000,$W$7)&gt;=1,$W$7,IF(COUNTIFS('(6)定期点検調書'!$B$12:$B$5000,AU$103,'(6)定期点検調書'!$AH$12:$AH$5000,$C111,'(6)定期点検調書'!$BF$12:$BF$5000,$V$7)&gt;=1,$V$7,IF(COUNTIFS('(6)定期点検調書'!$B$12:$B$5000,AU$103,'(6)定期点検調書'!$AH$12:$AH$5000,$C111,'(6)定期点検調書'!$BF$12:$BF$5000,$U$7)&gt;=1,$U$7,IF(COUNTIFS('(6)定期点検調書'!$B$12:$B$5000,AU$103,'(6)定期点検調書'!$AH$12:$AH$5000,$C111,'(6)定期点検調書'!$BF$12:$BF$5000,$T$7)&gt;=1,$T$7,IF(COUNTIFS('(6)定期点検調書'!$B$12:$B$5000,AU$103,'(6)定期点検調書'!$AH$12:$AH$5000,$C111,'(6)定期点検調書'!$BF$12:$BF$5000,$S$7)&gt;=1,$S$7,""))))))</f>
        <v/>
      </c>
      <c r="AV111" s="465" t="str">
        <f>IF(AV$103="","",IF(COUNTIFS('(6)定期点検調書'!$B$12:$B$5000,AV$103,'(6)定期点検調書'!$AH$12:$AH$5000,$C111,'(6)定期点検調書'!$BF$12:$BF$5000,$W$7)&gt;=1,$W$7,IF(COUNTIFS('(6)定期点検調書'!$B$12:$B$5000,AV$103,'(6)定期点検調書'!$AH$12:$AH$5000,$C111,'(6)定期点検調書'!$BF$12:$BF$5000,$V$7)&gt;=1,$V$7,IF(COUNTIFS('(6)定期点検調書'!$B$12:$B$5000,AV$103,'(6)定期点検調書'!$AH$12:$AH$5000,$C111,'(6)定期点検調書'!$BF$12:$BF$5000,$U$7)&gt;=1,$U$7,IF(COUNTIFS('(6)定期点検調書'!$B$12:$B$5000,AV$103,'(6)定期点検調書'!$AH$12:$AH$5000,$C111,'(6)定期点検調書'!$BF$12:$BF$5000,$T$7)&gt;=1,$T$7,IF(COUNTIFS('(6)定期点検調書'!$B$12:$B$5000,AV$103,'(6)定期点検調書'!$AH$12:$AH$5000,$C111,'(6)定期点検調書'!$BF$12:$BF$5000,$S$7)&gt;=1,$S$7,""))))))</f>
        <v/>
      </c>
      <c r="AW111" s="465" t="str">
        <f>IF(AW$103="","",IF(COUNTIFS('(6)定期点検調書'!$B$12:$B$5000,AW$103,'(6)定期点検調書'!$AH$12:$AH$5000,$C111,'(6)定期点検調書'!$BF$12:$BF$5000,$W$7)&gt;=1,$W$7,IF(COUNTIFS('(6)定期点検調書'!$B$12:$B$5000,AW$103,'(6)定期点検調書'!$AH$12:$AH$5000,$C111,'(6)定期点検調書'!$BF$12:$BF$5000,$V$7)&gt;=1,$V$7,IF(COUNTIFS('(6)定期点検調書'!$B$12:$B$5000,AW$103,'(6)定期点検調書'!$AH$12:$AH$5000,$C111,'(6)定期点検調書'!$BF$12:$BF$5000,$U$7)&gt;=1,$U$7,IF(COUNTIFS('(6)定期点検調書'!$B$12:$B$5000,AW$103,'(6)定期点検調書'!$AH$12:$AH$5000,$C111,'(6)定期点検調書'!$BF$12:$BF$5000,$T$7)&gt;=1,$T$7,IF(COUNTIFS('(6)定期点検調書'!$B$12:$B$5000,AW$103,'(6)定期点検調書'!$AH$12:$AH$5000,$C111,'(6)定期点検調書'!$BF$12:$BF$5000,$S$7)&gt;=1,$S$7,""))))))</f>
        <v/>
      </c>
      <c r="AX111" s="465" t="str">
        <f>IF(AX$103="","",IF(COUNTIFS('(6)定期点検調書'!$B$12:$B$5000,AX$103,'(6)定期点検調書'!$AH$12:$AH$5000,$C111,'(6)定期点検調書'!$BF$12:$BF$5000,$W$7)&gt;=1,$W$7,IF(COUNTIFS('(6)定期点検調書'!$B$12:$B$5000,AX$103,'(6)定期点検調書'!$AH$12:$AH$5000,$C111,'(6)定期点検調書'!$BF$12:$BF$5000,$V$7)&gt;=1,$V$7,IF(COUNTIFS('(6)定期点検調書'!$B$12:$B$5000,AX$103,'(6)定期点検調書'!$AH$12:$AH$5000,$C111,'(6)定期点検調書'!$BF$12:$BF$5000,$U$7)&gt;=1,$U$7,IF(COUNTIFS('(6)定期点検調書'!$B$12:$B$5000,AX$103,'(6)定期点検調書'!$AH$12:$AH$5000,$C111,'(6)定期点検調書'!$BF$12:$BF$5000,$T$7)&gt;=1,$T$7,IF(COUNTIFS('(6)定期点検調書'!$B$12:$B$5000,AX$103,'(6)定期点検調書'!$AH$12:$AH$5000,$C111,'(6)定期点検調書'!$BF$12:$BF$5000,$S$7)&gt;=1,$S$7,""))))))</f>
        <v/>
      </c>
      <c r="AY111" s="465" t="str">
        <f>IF(AY$103="","",IF(COUNTIFS('(6)定期点検調書'!$B$12:$B$5000,AY$103,'(6)定期点検調書'!$AH$12:$AH$5000,$C111,'(6)定期点検調書'!$BF$12:$BF$5000,$W$7)&gt;=1,$W$7,IF(COUNTIFS('(6)定期点検調書'!$B$12:$B$5000,AY$103,'(6)定期点検調書'!$AH$12:$AH$5000,$C111,'(6)定期点検調書'!$BF$12:$BF$5000,$V$7)&gt;=1,$V$7,IF(COUNTIFS('(6)定期点検調書'!$B$12:$B$5000,AY$103,'(6)定期点検調書'!$AH$12:$AH$5000,$C111,'(6)定期点検調書'!$BF$12:$BF$5000,$U$7)&gt;=1,$U$7,IF(COUNTIFS('(6)定期点検調書'!$B$12:$B$5000,AY$103,'(6)定期点検調書'!$AH$12:$AH$5000,$C111,'(6)定期点検調書'!$BF$12:$BF$5000,$T$7)&gt;=1,$T$7,IF(COUNTIFS('(6)定期点検調書'!$B$12:$B$5000,AY$103,'(6)定期点検調書'!$AH$12:$AH$5000,$C111,'(6)定期点検調書'!$BF$12:$BF$5000,$S$7)&gt;=1,$S$7,""))))))</f>
        <v/>
      </c>
      <c r="AZ111" s="465" t="str">
        <f>IF(AZ$103="","",IF(COUNTIFS('(6)定期点検調書'!$B$12:$B$5000,AZ$103,'(6)定期点検調書'!$AH$12:$AH$5000,$C111,'(6)定期点検調書'!$BF$12:$BF$5000,$W$7)&gt;=1,$W$7,IF(COUNTIFS('(6)定期点検調書'!$B$12:$B$5000,AZ$103,'(6)定期点検調書'!$AH$12:$AH$5000,$C111,'(6)定期点検調書'!$BF$12:$BF$5000,$V$7)&gt;=1,$V$7,IF(COUNTIFS('(6)定期点検調書'!$B$12:$B$5000,AZ$103,'(6)定期点検調書'!$AH$12:$AH$5000,$C111,'(6)定期点検調書'!$BF$12:$BF$5000,$U$7)&gt;=1,$U$7,IF(COUNTIFS('(6)定期点検調書'!$B$12:$B$5000,AZ$103,'(6)定期点検調書'!$AH$12:$AH$5000,$C111,'(6)定期点検調書'!$BF$12:$BF$5000,$T$7)&gt;=1,$T$7,IF(COUNTIFS('(6)定期点検調書'!$B$12:$B$5000,AZ$103,'(6)定期点検調書'!$AH$12:$AH$5000,$C111,'(6)定期点検調書'!$BF$12:$BF$5000,$S$7)&gt;=1,$S$7,""))))))</f>
        <v/>
      </c>
      <c r="BA111" s="466" t="str">
        <f>IF(BA$103="","",IF(COUNTIFS('(6)定期点検調書'!$B$12:$B$5000,BA$103,'(6)定期点検調書'!$AH$12:$AH$5000,$C111,'(6)定期点検調書'!$BF$12:$BF$5000,$W$7)&gt;=1,$W$7,IF(COUNTIFS('(6)定期点検調書'!$B$12:$B$5000,BA$103,'(6)定期点検調書'!$AH$12:$AH$5000,$C111,'(6)定期点検調書'!$BF$12:$BF$5000,$V$7)&gt;=1,$V$7,IF(COUNTIFS('(6)定期点検調書'!$B$12:$B$5000,BA$103,'(6)定期点検調書'!$AH$12:$AH$5000,$C111,'(6)定期点検調書'!$BF$12:$BF$5000,$U$7)&gt;=1,$U$7,IF(COUNTIFS('(6)定期点検調書'!$B$12:$B$5000,BA$103,'(6)定期点検調書'!$AH$12:$AH$5000,$C111,'(6)定期点検調書'!$BF$12:$BF$5000,$T$7)&gt;=1,$T$7,IF(COUNTIFS('(6)定期点検調書'!$B$12:$B$5000,BA$103,'(6)定期点検調書'!$AH$12:$AH$5000,$C111,'(6)定期点検調書'!$BF$12:$BF$5000,$S$7)&gt;=1,$S$7,""))))))</f>
        <v/>
      </c>
      <c r="BB111" s="1"/>
    </row>
    <row r="112" spans="2:55" ht="18.75" customHeight="1" thickBot="1" x14ac:dyDescent="0.25">
      <c r="B112" s="1855"/>
      <c r="C112" s="1847" t="str">
        <f>ﾃﾞｰﾀ一覧!$U$27</f>
        <v>その他変状</v>
      </c>
      <c r="D112" s="1848"/>
      <c r="E112" s="1848"/>
      <c r="F112" s="1848"/>
      <c r="G112" s="1849"/>
      <c r="H112" s="645" t="str">
        <f>IF(H$103="","",IF(COUNTIFS('(6)定期点検調書'!$B$12:$B$5000,H$103,'(6)定期点検調書'!$AH$12:$AH$5000,$C112,'(6)定期点検調書'!$BF$12:$BF$5000,$W$7)&gt;=1,$W$7,IF(COUNTIFS('(6)定期点検調書'!$B$12:$B$5000,H$103,'(6)定期点検調書'!$AH$12:$AH$5000,$C112,'(6)定期点検調書'!$BF$12:$BF$5000,$V$7)&gt;=1,$V$7,IF(COUNTIFS('(6)定期点検調書'!$B$12:$B$5000,H$103,'(6)定期点検調書'!$AH$12:$AH$5000,$C112,'(6)定期点検調書'!$BF$12:$BF$5000,$U$7)&gt;=1,$U$7,IF(COUNTIFS('(6)定期点検調書'!$B$12:$B$5000,H$103,'(6)定期点検調書'!$AH$12:$AH$5000,$C112,'(6)定期点検調書'!$BF$12:$BF$5000,$T$7)&gt;=1,$T$7,IF(COUNTIFS('(6)定期点検調書'!$B$12:$B$5000,H$103,'(6)定期点検調書'!$AH$12:$AH$5000,$C112,'(6)定期点検調書'!$BF$12:$BF$5000,$S$7)&gt;=1,$S$7,""))))))</f>
        <v/>
      </c>
      <c r="I112" s="646" t="str">
        <f>IF(I$103="","",IF(COUNTIFS('(6)定期点検調書'!$B$12:$B$5000,I$103,'(6)定期点検調書'!$AH$12:$AH$5000,$C112,'(6)定期点検調書'!$BF$12:$BF$5000,$W$7)&gt;=1,$W$7,IF(COUNTIFS('(6)定期点検調書'!$B$12:$B$5000,I$103,'(6)定期点検調書'!$AH$12:$AH$5000,$C112,'(6)定期点検調書'!$BF$12:$BF$5000,$V$7)&gt;=1,$V$7,IF(COUNTIFS('(6)定期点検調書'!$B$12:$B$5000,I$103,'(6)定期点検調書'!$AH$12:$AH$5000,$C112,'(6)定期点検調書'!$BF$12:$BF$5000,$U$7)&gt;=1,$U$7,IF(COUNTIFS('(6)定期点検調書'!$B$12:$B$5000,I$103,'(6)定期点検調書'!$AH$12:$AH$5000,$C112,'(6)定期点検調書'!$BF$12:$BF$5000,$T$7)&gt;=1,$T$7,IF(COUNTIFS('(6)定期点検調書'!$B$12:$B$5000,I$103,'(6)定期点検調書'!$AH$12:$AH$5000,$C112,'(6)定期点検調書'!$BF$12:$BF$5000,$S$7)&gt;=1,$S$7,""))))))</f>
        <v/>
      </c>
      <c r="J112" s="646" t="str">
        <f>IF(J$103="","",IF(COUNTIFS('(6)定期点検調書'!$B$12:$B$5000,J$103,'(6)定期点検調書'!$AH$12:$AH$5000,$C112,'(6)定期点検調書'!$BF$12:$BF$5000,$W$7)&gt;=1,$W$7,IF(COUNTIFS('(6)定期点検調書'!$B$12:$B$5000,J$103,'(6)定期点検調書'!$AH$12:$AH$5000,$C112,'(6)定期点検調書'!$BF$12:$BF$5000,$V$7)&gt;=1,$V$7,IF(COUNTIFS('(6)定期点検調書'!$B$12:$B$5000,J$103,'(6)定期点検調書'!$AH$12:$AH$5000,$C112,'(6)定期点検調書'!$BF$12:$BF$5000,$U$7)&gt;=1,$U$7,IF(COUNTIFS('(6)定期点検調書'!$B$12:$B$5000,J$103,'(6)定期点検調書'!$AH$12:$AH$5000,$C112,'(6)定期点検調書'!$BF$12:$BF$5000,$T$7)&gt;=1,$T$7,IF(COUNTIFS('(6)定期点検調書'!$B$12:$B$5000,J$103,'(6)定期点検調書'!$AH$12:$AH$5000,$C112,'(6)定期点検調書'!$BF$12:$BF$5000,$S$7)&gt;=1,$S$7,""))))))</f>
        <v/>
      </c>
      <c r="K112" s="646" t="str">
        <f>IF(K$103="","",IF(COUNTIFS('(6)定期点検調書'!$B$12:$B$5000,K$103,'(6)定期点検調書'!$AH$12:$AH$5000,$C112,'(6)定期点検調書'!$BF$12:$BF$5000,$W$7)&gt;=1,$W$7,IF(COUNTIFS('(6)定期点検調書'!$B$12:$B$5000,K$103,'(6)定期点検調書'!$AH$12:$AH$5000,$C112,'(6)定期点検調書'!$BF$12:$BF$5000,$V$7)&gt;=1,$V$7,IF(COUNTIFS('(6)定期点検調書'!$B$12:$B$5000,K$103,'(6)定期点検調書'!$AH$12:$AH$5000,$C112,'(6)定期点検調書'!$BF$12:$BF$5000,$U$7)&gt;=1,$U$7,IF(COUNTIFS('(6)定期点検調書'!$B$12:$B$5000,K$103,'(6)定期点検調書'!$AH$12:$AH$5000,$C112,'(6)定期点検調書'!$BF$12:$BF$5000,$T$7)&gt;=1,$T$7,IF(COUNTIFS('(6)定期点検調書'!$B$12:$B$5000,K$103,'(6)定期点検調書'!$AH$12:$AH$5000,$C112,'(6)定期点検調書'!$BF$12:$BF$5000,$S$7)&gt;=1,$S$7,""))))))</f>
        <v/>
      </c>
      <c r="L112" s="646" t="str">
        <f>IF(L$103="","",IF(COUNTIFS('(6)定期点検調書'!$B$12:$B$5000,L$103,'(6)定期点検調書'!$AH$12:$AH$5000,$C112,'(6)定期点検調書'!$BF$12:$BF$5000,$W$7)&gt;=1,$W$7,IF(COUNTIFS('(6)定期点検調書'!$B$12:$B$5000,L$103,'(6)定期点検調書'!$AH$12:$AH$5000,$C112,'(6)定期点検調書'!$BF$12:$BF$5000,$V$7)&gt;=1,$V$7,IF(COUNTIFS('(6)定期点検調書'!$B$12:$B$5000,L$103,'(6)定期点検調書'!$AH$12:$AH$5000,$C112,'(6)定期点検調書'!$BF$12:$BF$5000,$U$7)&gt;=1,$U$7,IF(COUNTIFS('(6)定期点検調書'!$B$12:$B$5000,L$103,'(6)定期点検調書'!$AH$12:$AH$5000,$C112,'(6)定期点検調書'!$BF$12:$BF$5000,$T$7)&gt;=1,$T$7,IF(COUNTIFS('(6)定期点検調書'!$B$12:$B$5000,L$103,'(6)定期点検調書'!$AH$12:$AH$5000,$C112,'(6)定期点検調書'!$BF$12:$BF$5000,$S$7)&gt;=1,$S$7,""))))))</f>
        <v/>
      </c>
      <c r="M112" s="646" t="str">
        <f>IF(M$103="","",IF(COUNTIFS('(6)定期点検調書'!$B$12:$B$5000,M$103,'(6)定期点検調書'!$AH$12:$AH$5000,$C112,'(6)定期点検調書'!$BF$12:$BF$5000,$W$7)&gt;=1,$W$7,IF(COUNTIFS('(6)定期点検調書'!$B$12:$B$5000,M$103,'(6)定期点検調書'!$AH$12:$AH$5000,$C112,'(6)定期点検調書'!$BF$12:$BF$5000,$V$7)&gt;=1,$V$7,IF(COUNTIFS('(6)定期点検調書'!$B$12:$B$5000,M$103,'(6)定期点検調書'!$AH$12:$AH$5000,$C112,'(6)定期点検調書'!$BF$12:$BF$5000,$U$7)&gt;=1,$U$7,IF(COUNTIFS('(6)定期点検調書'!$B$12:$B$5000,M$103,'(6)定期点検調書'!$AH$12:$AH$5000,$C112,'(6)定期点検調書'!$BF$12:$BF$5000,$T$7)&gt;=1,$T$7,IF(COUNTIFS('(6)定期点検調書'!$B$12:$B$5000,M$103,'(6)定期点検調書'!$AH$12:$AH$5000,$C112,'(6)定期点検調書'!$BF$12:$BF$5000,$S$7)&gt;=1,$S$7,""))))))</f>
        <v/>
      </c>
      <c r="N112" s="646" t="str">
        <f>IF(N$103="","",IF(COUNTIFS('(6)定期点検調書'!$B$12:$B$5000,N$103,'(6)定期点検調書'!$AH$12:$AH$5000,$C112,'(6)定期点検調書'!$BF$12:$BF$5000,$W$7)&gt;=1,$W$7,IF(COUNTIFS('(6)定期点検調書'!$B$12:$B$5000,N$103,'(6)定期点検調書'!$AH$12:$AH$5000,$C112,'(6)定期点検調書'!$BF$12:$BF$5000,$V$7)&gt;=1,$V$7,IF(COUNTIFS('(6)定期点検調書'!$B$12:$B$5000,N$103,'(6)定期点検調書'!$AH$12:$AH$5000,$C112,'(6)定期点検調書'!$BF$12:$BF$5000,$U$7)&gt;=1,$U$7,IF(COUNTIFS('(6)定期点検調書'!$B$12:$B$5000,N$103,'(6)定期点検調書'!$AH$12:$AH$5000,$C112,'(6)定期点検調書'!$BF$12:$BF$5000,$T$7)&gt;=1,$T$7,IF(COUNTIFS('(6)定期点検調書'!$B$12:$B$5000,N$103,'(6)定期点検調書'!$AH$12:$AH$5000,$C112,'(6)定期点検調書'!$BF$12:$BF$5000,$S$7)&gt;=1,$S$7,""))))))</f>
        <v/>
      </c>
      <c r="O112" s="646" t="str">
        <f>IF(O$103="","",IF(COUNTIFS('(6)定期点検調書'!$B$12:$B$5000,O$103,'(6)定期点検調書'!$AH$12:$AH$5000,$C112,'(6)定期点検調書'!$BF$12:$BF$5000,$W$7)&gt;=1,$W$7,IF(COUNTIFS('(6)定期点検調書'!$B$12:$B$5000,O$103,'(6)定期点検調書'!$AH$12:$AH$5000,$C112,'(6)定期点検調書'!$BF$12:$BF$5000,$V$7)&gt;=1,$V$7,IF(COUNTIFS('(6)定期点検調書'!$B$12:$B$5000,O$103,'(6)定期点検調書'!$AH$12:$AH$5000,$C112,'(6)定期点検調書'!$BF$12:$BF$5000,$U$7)&gt;=1,$U$7,IF(COUNTIFS('(6)定期点検調書'!$B$12:$B$5000,O$103,'(6)定期点検調書'!$AH$12:$AH$5000,$C112,'(6)定期点検調書'!$BF$12:$BF$5000,$T$7)&gt;=1,$T$7,IF(COUNTIFS('(6)定期点検調書'!$B$12:$B$5000,O$103,'(6)定期点検調書'!$AH$12:$AH$5000,$C112,'(6)定期点検調書'!$BF$12:$BF$5000,$S$7)&gt;=1,$S$7,""))))))</f>
        <v/>
      </c>
      <c r="P112" s="646" t="str">
        <f>IF(P$103="","",IF(COUNTIFS('(6)定期点検調書'!$B$12:$B$5000,P$103,'(6)定期点検調書'!$AH$12:$AH$5000,$C112,'(6)定期点検調書'!$BF$12:$BF$5000,$W$7)&gt;=1,$W$7,IF(COUNTIFS('(6)定期点検調書'!$B$12:$B$5000,P$103,'(6)定期点検調書'!$AH$12:$AH$5000,$C112,'(6)定期点検調書'!$BF$12:$BF$5000,$V$7)&gt;=1,$V$7,IF(COUNTIFS('(6)定期点検調書'!$B$12:$B$5000,P$103,'(6)定期点検調書'!$AH$12:$AH$5000,$C112,'(6)定期点検調書'!$BF$12:$BF$5000,$U$7)&gt;=1,$U$7,IF(COUNTIFS('(6)定期点検調書'!$B$12:$B$5000,P$103,'(6)定期点検調書'!$AH$12:$AH$5000,$C112,'(6)定期点検調書'!$BF$12:$BF$5000,$T$7)&gt;=1,$T$7,IF(COUNTIFS('(6)定期点検調書'!$B$12:$B$5000,P$103,'(6)定期点検調書'!$AH$12:$AH$5000,$C112,'(6)定期点検調書'!$BF$12:$BF$5000,$S$7)&gt;=1,$S$7,""))))))</f>
        <v/>
      </c>
      <c r="Q112" s="646" t="str">
        <f>IF(Q$103="","",IF(COUNTIFS('(6)定期点検調書'!$B$12:$B$5000,Q$103,'(6)定期点検調書'!$AH$12:$AH$5000,$C112,'(6)定期点検調書'!$BF$12:$BF$5000,$W$7)&gt;=1,$W$7,IF(COUNTIFS('(6)定期点検調書'!$B$12:$B$5000,Q$103,'(6)定期点検調書'!$AH$12:$AH$5000,$C112,'(6)定期点検調書'!$BF$12:$BF$5000,$V$7)&gt;=1,$V$7,IF(COUNTIFS('(6)定期点検調書'!$B$12:$B$5000,Q$103,'(6)定期点検調書'!$AH$12:$AH$5000,$C112,'(6)定期点検調書'!$BF$12:$BF$5000,$U$7)&gt;=1,$U$7,IF(COUNTIFS('(6)定期点検調書'!$B$12:$B$5000,Q$103,'(6)定期点検調書'!$AH$12:$AH$5000,$C112,'(6)定期点検調書'!$BF$12:$BF$5000,$T$7)&gt;=1,$T$7,IF(COUNTIFS('(6)定期点検調書'!$B$12:$B$5000,Q$103,'(6)定期点検調書'!$AH$12:$AH$5000,$C112,'(6)定期点検調書'!$BF$12:$BF$5000,$S$7)&gt;=1,$S$7,""))))))</f>
        <v/>
      </c>
      <c r="R112" s="646" t="str">
        <f>IF(R$103="","",IF(COUNTIFS('(6)定期点検調書'!$B$12:$B$5000,R$103,'(6)定期点検調書'!$AH$12:$AH$5000,$C112,'(6)定期点検調書'!$BF$12:$BF$5000,$W$7)&gt;=1,$W$7,IF(COUNTIFS('(6)定期点検調書'!$B$12:$B$5000,R$103,'(6)定期点検調書'!$AH$12:$AH$5000,$C112,'(6)定期点検調書'!$BF$12:$BF$5000,$V$7)&gt;=1,$V$7,IF(COUNTIFS('(6)定期点検調書'!$B$12:$B$5000,R$103,'(6)定期点検調書'!$AH$12:$AH$5000,$C112,'(6)定期点検調書'!$BF$12:$BF$5000,$U$7)&gt;=1,$U$7,IF(COUNTIFS('(6)定期点検調書'!$B$12:$B$5000,R$103,'(6)定期点検調書'!$AH$12:$AH$5000,$C112,'(6)定期点検調書'!$BF$12:$BF$5000,$T$7)&gt;=1,$T$7,IF(COUNTIFS('(6)定期点検調書'!$B$12:$B$5000,R$103,'(6)定期点検調書'!$AH$12:$AH$5000,$C112,'(6)定期点検調書'!$BF$12:$BF$5000,$S$7)&gt;=1,$S$7,""))))))</f>
        <v/>
      </c>
      <c r="S112" s="646" t="str">
        <f>IF(S$103="","",IF(COUNTIFS('(6)定期点検調書'!$B$12:$B$5000,S$103,'(6)定期点検調書'!$AH$12:$AH$5000,$C112,'(6)定期点検調書'!$BF$12:$BF$5000,$W$7)&gt;=1,$W$7,IF(COUNTIFS('(6)定期点検調書'!$B$12:$B$5000,S$103,'(6)定期点検調書'!$AH$12:$AH$5000,$C112,'(6)定期点検調書'!$BF$12:$BF$5000,$V$7)&gt;=1,$V$7,IF(COUNTIFS('(6)定期点検調書'!$B$12:$B$5000,S$103,'(6)定期点検調書'!$AH$12:$AH$5000,$C112,'(6)定期点検調書'!$BF$12:$BF$5000,$U$7)&gt;=1,$U$7,IF(COUNTIFS('(6)定期点検調書'!$B$12:$B$5000,S$103,'(6)定期点検調書'!$AH$12:$AH$5000,$C112,'(6)定期点検調書'!$BF$12:$BF$5000,$T$7)&gt;=1,$T$7,IF(COUNTIFS('(6)定期点検調書'!$B$12:$B$5000,S$103,'(6)定期点検調書'!$AH$12:$AH$5000,$C112,'(6)定期点検調書'!$BF$12:$BF$5000,$S$7)&gt;=1,$S$7,""))))))</f>
        <v/>
      </c>
      <c r="T112" s="646" t="str">
        <f>IF(T$103="","",IF(COUNTIFS('(6)定期点検調書'!$B$12:$B$5000,T$103,'(6)定期点検調書'!$AH$12:$AH$5000,$C112,'(6)定期点検調書'!$BF$12:$BF$5000,$W$7)&gt;=1,$W$7,IF(COUNTIFS('(6)定期点検調書'!$B$12:$B$5000,T$103,'(6)定期点検調書'!$AH$12:$AH$5000,$C112,'(6)定期点検調書'!$BF$12:$BF$5000,$V$7)&gt;=1,$V$7,IF(COUNTIFS('(6)定期点検調書'!$B$12:$B$5000,T$103,'(6)定期点検調書'!$AH$12:$AH$5000,$C112,'(6)定期点検調書'!$BF$12:$BF$5000,$U$7)&gt;=1,$U$7,IF(COUNTIFS('(6)定期点検調書'!$B$12:$B$5000,T$103,'(6)定期点検調書'!$AH$12:$AH$5000,$C112,'(6)定期点検調書'!$BF$12:$BF$5000,$T$7)&gt;=1,$T$7,IF(COUNTIFS('(6)定期点検調書'!$B$12:$B$5000,T$103,'(6)定期点検調書'!$AH$12:$AH$5000,$C112,'(6)定期点検調書'!$BF$12:$BF$5000,$S$7)&gt;=1,$S$7,""))))))</f>
        <v/>
      </c>
      <c r="U112" s="646" t="str">
        <f>IF(U$103="","",IF(COUNTIFS('(6)定期点検調書'!$B$12:$B$5000,U$103,'(6)定期点検調書'!$AH$12:$AH$5000,$C112,'(6)定期点検調書'!$BF$12:$BF$5000,$W$7)&gt;=1,$W$7,IF(COUNTIFS('(6)定期点検調書'!$B$12:$B$5000,U$103,'(6)定期点検調書'!$AH$12:$AH$5000,$C112,'(6)定期点検調書'!$BF$12:$BF$5000,$V$7)&gt;=1,$V$7,IF(COUNTIFS('(6)定期点検調書'!$B$12:$B$5000,U$103,'(6)定期点検調書'!$AH$12:$AH$5000,$C112,'(6)定期点検調書'!$BF$12:$BF$5000,$U$7)&gt;=1,$U$7,IF(COUNTIFS('(6)定期点検調書'!$B$12:$B$5000,U$103,'(6)定期点検調書'!$AH$12:$AH$5000,$C112,'(6)定期点検調書'!$BF$12:$BF$5000,$T$7)&gt;=1,$T$7,IF(COUNTIFS('(6)定期点検調書'!$B$12:$B$5000,U$103,'(6)定期点検調書'!$AH$12:$AH$5000,$C112,'(6)定期点検調書'!$BF$12:$BF$5000,$S$7)&gt;=1,$S$7,""))))))</f>
        <v/>
      </c>
      <c r="V112" s="646" t="str">
        <f>IF(V$103="","",IF(COUNTIFS('(6)定期点検調書'!$B$12:$B$5000,V$103,'(6)定期点検調書'!$AH$12:$AH$5000,$C112,'(6)定期点検調書'!$BF$12:$BF$5000,$W$7)&gt;=1,$W$7,IF(COUNTIFS('(6)定期点検調書'!$B$12:$B$5000,V$103,'(6)定期点検調書'!$AH$12:$AH$5000,$C112,'(6)定期点検調書'!$BF$12:$BF$5000,$V$7)&gt;=1,$V$7,IF(COUNTIFS('(6)定期点検調書'!$B$12:$B$5000,V$103,'(6)定期点検調書'!$AH$12:$AH$5000,$C112,'(6)定期点検調書'!$BF$12:$BF$5000,$U$7)&gt;=1,$U$7,IF(COUNTIFS('(6)定期点検調書'!$B$12:$B$5000,V$103,'(6)定期点検調書'!$AH$12:$AH$5000,$C112,'(6)定期点検調書'!$BF$12:$BF$5000,$T$7)&gt;=1,$T$7,IF(COUNTIFS('(6)定期点検調書'!$B$12:$B$5000,V$103,'(6)定期点検調書'!$AH$12:$AH$5000,$C112,'(6)定期点検調書'!$BF$12:$BF$5000,$S$7)&gt;=1,$S$7,""))))))</f>
        <v/>
      </c>
      <c r="W112" s="646" t="str">
        <f>IF(W$103="","",IF(COUNTIFS('(6)定期点検調書'!$B$12:$B$5000,W$103,'(6)定期点検調書'!$AH$12:$AH$5000,$C112,'(6)定期点検調書'!$BF$12:$BF$5000,$W$7)&gt;=1,$W$7,IF(COUNTIFS('(6)定期点検調書'!$B$12:$B$5000,W$103,'(6)定期点検調書'!$AH$12:$AH$5000,$C112,'(6)定期点検調書'!$BF$12:$BF$5000,$V$7)&gt;=1,$V$7,IF(COUNTIFS('(6)定期点検調書'!$B$12:$B$5000,W$103,'(6)定期点検調書'!$AH$12:$AH$5000,$C112,'(6)定期点検調書'!$BF$12:$BF$5000,$U$7)&gt;=1,$U$7,IF(COUNTIFS('(6)定期点検調書'!$B$12:$B$5000,W$103,'(6)定期点検調書'!$AH$12:$AH$5000,$C112,'(6)定期点検調書'!$BF$12:$BF$5000,$T$7)&gt;=1,$T$7,IF(COUNTIFS('(6)定期点検調書'!$B$12:$B$5000,W$103,'(6)定期点検調書'!$AH$12:$AH$5000,$C112,'(6)定期点検調書'!$BF$12:$BF$5000,$S$7)&gt;=1,$S$7,""))))))</f>
        <v/>
      </c>
      <c r="X112" s="646" t="str">
        <f>IF(X$103="","",IF(COUNTIFS('(6)定期点検調書'!$B$12:$B$5000,X$103,'(6)定期点検調書'!$AH$12:$AH$5000,$C112,'(6)定期点検調書'!$BF$12:$BF$5000,$W$7)&gt;=1,$W$7,IF(COUNTIFS('(6)定期点検調書'!$B$12:$B$5000,X$103,'(6)定期点検調書'!$AH$12:$AH$5000,$C112,'(6)定期点検調書'!$BF$12:$BF$5000,$V$7)&gt;=1,$V$7,IF(COUNTIFS('(6)定期点検調書'!$B$12:$B$5000,X$103,'(6)定期点検調書'!$AH$12:$AH$5000,$C112,'(6)定期点検調書'!$BF$12:$BF$5000,$U$7)&gt;=1,$U$7,IF(COUNTIFS('(6)定期点検調書'!$B$12:$B$5000,X$103,'(6)定期点検調書'!$AH$12:$AH$5000,$C112,'(6)定期点検調書'!$BF$12:$BF$5000,$T$7)&gt;=1,$T$7,IF(COUNTIFS('(6)定期点検調書'!$B$12:$B$5000,X$103,'(6)定期点検調書'!$AH$12:$AH$5000,$C112,'(6)定期点検調書'!$BF$12:$BF$5000,$S$7)&gt;=1,$S$7,""))))))</f>
        <v/>
      </c>
      <c r="Y112" s="646" t="str">
        <f>IF(Y$103="","",IF(COUNTIFS('(6)定期点検調書'!$B$12:$B$5000,Y$103,'(6)定期点検調書'!$AH$12:$AH$5000,$C112,'(6)定期点検調書'!$BF$12:$BF$5000,$W$7)&gt;=1,$W$7,IF(COUNTIFS('(6)定期点検調書'!$B$12:$B$5000,Y$103,'(6)定期点検調書'!$AH$12:$AH$5000,$C112,'(6)定期点検調書'!$BF$12:$BF$5000,$V$7)&gt;=1,$V$7,IF(COUNTIFS('(6)定期点検調書'!$B$12:$B$5000,Y$103,'(6)定期点検調書'!$AH$12:$AH$5000,$C112,'(6)定期点検調書'!$BF$12:$BF$5000,$U$7)&gt;=1,$U$7,IF(COUNTIFS('(6)定期点検調書'!$B$12:$B$5000,Y$103,'(6)定期点検調書'!$AH$12:$AH$5000,$C112,'(6)定期点検調書'!$BF$12:$BF$5000,$T$7)&gt;=1,$T$7,IF(COUNTIFS('(6)定期点検調書'!$B$12:$B$5000,Y$103,'(6)定期点検調書'!$AH$12:$AH$5000,$C112,'(6)定期点検調書'!$BF$12:$BF$5000,$S$7)&gt;=1,$S$7,""))))))</f>
        <v/>
      </c>
      <c r="Z112" s="646" t="str">
        <f>IF(Z$103="","",IF(COUNTIFS('(6)定期点検調書'!$B$12:$B$5000,Z$103,'(6)定期点検調書'!$AH$12:$AH$5000,$C112,'(6)定期点検調書'!$BF$12:$BF$5000,$W$7)&gt;=1,$W$7,IF(COUNTIFS('(6)定期点検調書'!$B$12:$B$5000,Z$103,'(6)定期点検調書'!$AH$12:$AH$5000,$C112,'(6)定期点検調書'!$BF$12:$BF$5000,$V$7)&gt;=1,$V$7,IF(COUNTIFS('(6)定期点検調書'!$B$12:$B$5000,Z$103,'(6)定期点検調書'!$AH$12:$AH$5000,$C112,'(6)定期点検調書'!$BF$12:$BF$5000,$U$7)&gt;=1,$U$7,IF(COUNTIFS('(6)定期点検調書'!$B$12:$B$5000,Z$103,'(6)定期点検調書'!$AH$12:$AH$5000,$C112,'(6)定期点検調書'!$BF$12:$BF$5000,$T$7)&gt;=1,$T$7,IF(COUNTIFS('(6)定期点検調書'!$B$12:$B$5000,Z$103,'(6)定期点検調書'!$AH$12:$AH$5000,$C112,'(6)定期点検調書'!$BF$12:$BF$5000,$S$7)&gt;=1,$S$7,""))))))</f>
        <v/>
      </c>
      <c r="AA112" s="646" t="str">
        <f>IF(AA$103="","",IF(COUNTIFS('(6)定期点検調書'!$B$12:$B$5000,AA$103,'(6)定期点検調書'!$AH$12:$AH$5000,$C112,'(6)定期点検調書'!$BF$12:$BF$5000,$W$7)&gt;=1,$W$7,IF(COUNTIFS('(6)定期点検調書'!$B$12:$B$5000,AA$103,'(6)定期点検調書'!$AH$12:$AH$5000,$C112,'(6)定期点検調書'!$BF$12:$BF$5000,$V$7)&gt;=1,$V$7,IF(COUNTIFS('(6)定期点検調書'!$B$12:$B$5000,AA$103,'(6)定期点検調書'!$AH$12:$AH$5000,$C112,'(6)定期点検調書'!$BF$12:$BF$5000,$U$7)&gt;=1,$U$7,IF(COUNTIFS('(6)定期点検調書'!$B$12:$B$5000,AA$103,'(6)定期点検調書'!$AH$12:$AH$5000,$C112,'(6)定期点検調書'!$BF$12:$BF$5000,$T$7)&gt;=1,$T$7,IF(COUNTIFS('(6)定期点検調書'!$B$12:$B$5000,AA$103,'(6)定期点検調書'!$AH$12:$AH$5000,$C112,'(6)定期点検調書'!$BF$12:$BF$5000,$S$7)&gt;=1,$S$7,""))))))</f>
        <v/>
      </c>
      <c r="AB112" s="646" t="str">
        <f>IF(AB$103="","",IF(COUNTIFS('(6)定期点検調書'!$B$12:$B$5000,AB$103,'(6)定期点検調書'!$AH$12:$AH$5000,$C112,'(6)定期点検調書'!$BF$12:$BF$5000,$W$7)&gt;=1,$W$7,IF(COUNTIFS('(6)定期点検調書'!$B$12:$B$5000,AB$103,'(6)定期点検調書'!$AH$12:$AH$5000,$C112,'(6)定期点検調書'!$BF$12:$BF$5000,$V$7)&gt;=1,$V$7,IF(COUNTIFS('(6)定期点検調書'!$B$12:$B$5000,AB$103,'(6)定期点検調書'!$AH$12:$AH$5000,$C112,'(6)定期点検調書'!$BF$12:$BF$5000,$U$7)&gt;=1,$U$7,IF(COUNTIFS('(6)定期点検調書'!$B$12:$B$5000,AB$103,'(6)定期点検調書'!$AH$12:$AH$5000,$C112,'(6)定期点検調書'!$BF$12:$BF$5000,$T$7)&gt;=1,$T$7,IF(COUNTIFS('(6)定期点検調書'!$B$12:$B$5000,AB$103,'(6)定期点検調書'!$AH$12:$AH$5000,$C112,'(6)定期点検調書'!$BF$12:$BF$5000,$S$7)&gt;=1,$S$7,""))))))</f>
        <v/>
      </c>
      <c r="AC112" s="646" t="str">
        <f>IF(AC$103="","",IF(COUNTIFS('(6)定期点検調書'!$B$12:$B$5000,AC$103,'(6)定期点検調書'!$AH$12:$AH$5000,$C112,'(6)定期点検調書'!$BF$12:$BF$5000,$W$7)&gt;=1,$W$7,IF(COUNTIFS('(6)定期点検調書'!$B$12:$B$5000,AC$103,'(6)定期点検調書'!$AH$12:$AH$5000,$C112,'(6)定期点検調書'!$BF$12:$BF$5000,$V$7)&gt;=1,$V$7,IF(COUNTIFS('(6)定期点検調書'!$B$12:$B$5000,AC$103,'(6)定期点検調書'!$AH$12:$AH$5000,$C112,'(6)定期点検調書'!$BF$12:$BF$5000,$U$7)&gt;=1,$U$7,IF(COUNTIFS('(6)定期点検調書'!$B$12:$B$5000,AC$103,'(6)定期点検調書'!$AH$12:$AH$5000,$C112,'(6)定期点検調書'!$BF$12:$BF$5000,$T$7)&gt;=1,$T$7,IF(COUNTIFS('(6)定期点検調書'!$B$12:$B$5000,AC$103,'(6)定期点検調書'!$AH$12:$AH$5000,$C112,'(6)定期点検調書'!$BF$12:$BF$5000,$S$7)&gt;=1,$S$7,""))))))</f>
        <v/>
      </c>
      <c r="AD112" s="646" t="str">
        <f>IF(AD$103="","",IF(COUNTIFS('(6)定期点検調書'!$B$12:$B$5000,AD$103,'(6)定期点検調書'!$AH$12:$AH$5000,$C112,'(6)定期点検調書'!$BF$12:$BF$5000,$W$7)&gt;=1,$W$7,IF(COUNTIFS('(6)定期点検調書'!$B$12:$B$5000,AD$103,'(6)定期点検調書'!$AH$12:$AH$5000,$C112,'(6)定期点検調書'!$BF$12:$BF$5000,$V$7)&gt;=1,$V$7,IF(COUNTIFS('(6)定期点検調書'!$B$12:$B$5000,AD$103,'(6)定期点検調書'!$AH$12:$AH$5000,$C112,'(6)定期点検調書'!$BF$12:$BF$5000,$U$7)&gt;=1,$U$7,IF(COUNTIFS('(6)定期点検調書'!$B$12:$B$5000,AD$103,'(6)定期点検調書'!$AH$12:$AH$5000,$C112,'(6)定期点検調書'!$BF$12:$BF$5000,$T$7)&gt;=1,$T$7,IF(COUNTIFS('(6)定期点検調書'!$B$12:$B$5000,AD$103,'(6)定期点検調書'!$AH$12:$AH$5000,$C112,'(6)定期点検調書'!$BF$12:$BF$5000,$S$7)&gt;=1,$S$7,""))))))</f>
        <v/>
      </c>
      <c r="AE112" s="646" t="str">
        <f>IF(AE$103="","",IF(COUNTIFS('(6)定期点検調書'!$B$12:$B$5000,AE$103,'(6)定期点検調書'!$AH$12:$AH$5000,$C112,'(6)定期点検調書'!$BF$12:$BF$5000,$W$7)&gt;=1,$W$7,IF(COUNTIFS('(6)定期点検調書'!$B$12:$B$5000,AE$103,'(6)定期点検調書'!$AH$12:$AH$5000,$C112,'(6)定期点検調書'!$BF$12:$BF$5000,$V$7)&gt;=1,$V$7,IF(COUNTIFS('(6)定期点検調書'!$B$12:$B$5000,AE$103,'(6)定期点検調書'!$AH$12:$AH$5000,$C112,'(6)定期点検調書'!$BF$12:$BF$5000,$U$7)&gt;=1,$U$7,IF(COUNTIFS('(6)定期点検調書'!$B$12:$B$5000,AE$103,'(6)定期点検調書'!$AH$12:$AH$5000,$C112,'(6)定期点検調書'!$BF$12:$BF$5000,$T$7)&gt;=1,$T$7,IF(COUNTIFS('(6)定期点検調書'!$B$12:$B$5000,AE$103,'(6)定期点検調書'!$AH$12:$AH$5000,$C112,'(6)定期点検調書'!$BF$12:$BF$5000,$S$7)&gt;=1,$S$7,""))))))</f>
        <v/>
      </c>
      <c r="AF112" s="646" t="str">
        <f>IF(AF$103="","",IF(COUNTIFS('(6)定期点検調書'!$B$12:$B$5000,AF$103,'(6)定期点検調書'!$AH$12:$AH$5000,$C112,'(6)定期点検調書'!$BF$12:$BF$5000,$W$7)&gt;=1,$W$7,IF(COUNTIFS('(6)定期点検調書'!$B$12:$B$5000,AF$103,'(6)定期点検調書'!$AH$12:$AH$5000,$C112,'(6)定期点検調書'!$BF$12:$BF$5000,$V$7)&gt;=1,$V$7,IF(COUNTIFS('(6)定期点検調書'!$B$12:$B$5000,AF$103,'(6)定期点検調書'!$AH$12:$AH$5000,$C112,'(6)定期点検調書'!$BF$12:$BF$5000,$U$7)&gt;=1,$U$7,IF(COUNTIFS('(6)定期点検調書'!$B$12:$B$5000,AF$103,'(6)定期点検調書'!$AH$12:$AH$5000,$C112,'(6)定期点検調書'!$BF$12:$BF$5000,$T$7)&gt;=1,$T$7,IF(COUNTIFS('(6)定期点検調書'!$B$12:$B$5000,AF$103,'(6)定期点検調書'!$AH$12:$AH$5000,$C112,'(6)定期点検調書'!$BF$12:$BF$5000,$S$7)&gt;=1,$S$7,""))))))</f>
        <v/>
      </c>
      <c r="AG112" s="646" t="str">
        <f>IF(AG$103="","",IF(COUNTIFS('(6)定期点検調書'!$B$12:$B$5000,AG$103,'(6)定期点検調書'!$AH$12:$AH$5000,$C112,'(6)定期点検調書'!$BF$12:$BF$5000,$W$7)&gt;=1,$W$7,IF(COUNTIFS('(6)定期点検調書'!$B$12:$B$5000,AG$103,'(6)定期点検調書'!$AH$12:$AH$5000,$C112,'(6)定期点検調書'!$BF$12:$BF$5000,$V$7)&gt;=1,$V$7,IF(COUNTIFS('(6)定期点検調書'!$B$12:$B$5000,AG$103,'(6)定期点検調書'!$AH$12:$AH$5000,$C112,'(6)定期点検調書'!$BF$12:$BF$5000,$U$7)&gt;=1,$U$7,IF(COUNTIFS('(6)定期点検調書'!$B$12:$B$5000,AG$103,'(6)定期点検調書'!$AH$12:$AH$5000,$C112,'(6)定期点検調書'!$BF$12:$BF$5000,$T$7)&gt;=1,$T$7,IF(COUNTIFS('(6)定期点検調書'!$B$12:$B$5000,AG$103,'(6)定期点検調書'!$AH$12:$AH$5000,$C112,'(6)定期点検調書'!$BF$12:$BF$5000,$S$7)&gt;=1,$S$7,""))))))</f>
        <v/>
      </c>
      <c r="AH112" s="646" t="str">
        <f>IF(AH$103="","",IF(COUNTIFS('(6)定期点検調書'!$B$12:$B$5000,AH$103,'(6)定期点検調書'!$AH$12:$AH$5000,$C112,'(6)定期点検調書'!$BF$12:$BF$5000,$W$7)&gt;=1,$W$7,IF(COUNTIFS('(6)定期点検調書'!$B$12:$B$5000,AH$103,'(6)定期点検調書'!$AH$12:$AH$5000,$C112,'(6)定期点検調書'!$BF$12:$BF$5000,$V$7)&gt;=1,$V$7,IF(COUNTIFS('(6)定期点検調書'!$B$12:$B$5000,AH$103,'(6)定期点検調書'!$AH$12:$AH$5000,$C112,'(6)定期点検調書'!$BF$12:$BF$5000,$U$7)&gt;=1,$U$7,IF(COUNTIFS('(6)定期点検調書'!$B$12:$B$5000,AH$103,'(6)定期点検調書'!$AH$12:$AH$5000,$C112,'(6)定期点検調書'!$BF$12:$BF$5000,$T$7)&gt;=1,$T$7,IF(COUNTIFS('(6)定期点検調書'!$B$12:$B$5000,AH$103,'(6)定期点検調書'!$AH$12:$AH$5000,$C112,'(6)定期点検調書'!$BF$12:$BF$5000,$S$7)&gt;=1,$S$7,""))))))</f>
        <v/>
      </c>
      <c r="AI112" s="646" t="str">
        <f>IF(AI$103="","",IF(COUNTIFS('(6)定期点検調書'!$B$12:$B$5000,AI$103,'(6)定期点検調書'!$AH$12:$AH$5000,$C112,'(6)定期点検調書'!$BF$12:$BF$5000,$W$7)&gt;=1,$W$7,IF(COUNTIFS('(6)定期点検調書'!$B$12:$B$5000,AI$103,'(6)定期点検調書'!$AH$12:$AH$5000,$C112,'(6)定期点検調書'!$BF$12:$BF$5000,$V$7)&gt;=1,$V$7,IF(COUNTIFS('(6)定期点検調書'!$B$12:$B$5000,AI$103,'(6)定期点検調書'!$AH$12:$AH$5000,$C112,'(6)定期点検調書'!$BF$12:$BF$5000,$U$7)&gt;=1,$U$7,IF(COUNTIFS('(6)定期点検調書'!$B$12:$B$5000,AI$103,'(6)定期点検調書'!$AH$12:$AH$5000,$C112,'(6)定期点検調書'!$BF$12:$BF$5000,$T$7)&gt;=1,$T$7,IF(COUNTIFS('(6)定期点検調書'!$B$12:$B$5000,AI$103,'(6)定期点検調書'!$AH$12:$AH$5000,$C112,'(6)定期点検調書'!$BF$12:$BF$5000,$S$7)&gt;=1,$S$7,""))))))</f>
        <v/>
      </c>
      <c r="AJ112" s="646" t="str">
        <f>IF(AJ$103="","",IF(COUNTIFS('(6)定期点検調書'!$B$12:$B$5000,AJ$103,'(6)定期点検調書'!$AH$12:$AH$5000,$C112,'(6)定期点検調書'!$BF$12:$BF$5000,$W$7)&gt;=1,$W$7,IF(COUNTIFS('(6)定期点検調書'!$B$12:$B$5000,AJ$103,'(6)定期点検調書'!$AH$12:$AH$5000,$C112,'(6)定期点検調書'!$BF$12:$BF$5000,$V$7)&gt;=1,$V$7,IF(COUNTIFS('(6)定期点検調書'!$B$12:$B$5000,AJ$103,'(6)定期点検調書'!$AH$12:$AH$5000,$C112,'(6)定期点検調書'!$BF$12:$BF$5000,$U$7)&gt;=1,$U$7,IF(COUNTIFS('(6)定期点検調書'!$B$12:$B$5000,AJ$103,'(6)定期点検調書'!$AH$12:$AH$5000,$C112,'(6)定期点検調書'!$BF$12:$BF$5000,$T$7)&gt;=1,$T$7,IF(COUNTIFS('(6)定期点検調書'!$B$12:$B$5000,AJ$103,'(6)定期点検調書'!$AH$12:$AH$5000,$C112,'(6)定期点検調書'!$BF$12:$BF$5000,$S$7)&gt;=1,$S$7,""))))))</f>
        <v/>
      </c>
      <c r="AK112" s="646" t="str">
        <f>IF(AK$103="","",IF(COUNTIFS('(6)定期点検調書'!$B$12:$B$5000,AK$103,'(6)定期点検調書'!$AH$12:$AH$5000,$C112,'(6)定期点検調書'!$BF$12:$BF$5000,$W$7)&gt;=1,$W$7,IF(COUNTIFS('(6)定期点検調書'!$B$12:$B$5000,AK$103,'(6)定期点検調書'!$AH$12:$AH$5000,$C112,'(6)定期点検調書'!$BF$12:$BF$5000,$V$7)&gt;=1,$V$7,IF(COUNTIFS('(6)定期点検調書'!$B$12:$B$5000,AK$103,'(6)定期点検調書'!$AH$12:$AH$5000,$C112,'(6)定期点検調書'!$BF$12:$BF$5000,$U$7)&gt;=1,$U$7,IF(COUNTIFS('(6)定期点検調書'!$B$12:$B$5000,AK$103,'(6)定期点検調書'!$AH$12:$AH$5000,$C112,'(6)定期点検調書'!$BF$12:$BF$5000,$T$7)&gt;=1,$T$7,IF(COUNTIFS('(6)定期点検調書'!$B$12:$B$5000,AK$103,'(6)定期点検調書'!$AH$12:$AH$5000,$C112,'(6)定期点検調書'!$BF$12:$BF$5000,$S$7)&gt;=1,$S$7,""))))))</f>
        <v/>
      </c>
      <c r="AL112" s="646" t="str">
        <f>IF(AL$103="","",IF(COUNTIFS('(6)定期点検調書'!$B$12:$B$5000,AL$103,'(6)定期点検調書'!$AH$12:$AH$5000,$C112,'(6)定期点検調書'!$BF$12:$BF$5000,$W$7)&gt;=1,$W$7,IF(COUNTIFS('(6)定期点検調書'!$B$12:$B$5000,AL$103,'(6)定期点検調書'!$AH$12:$AH$5000,$C112,'(6)定期点検調書'!$BF$12:$BF$5000,$V$7)&gt;=1,$V$7,IF(COUNTIFS('(6)定期点検調書'!$B$12:$B$5000,AL$103,'(6)定期点検調書'!$AH$12:$AH$5000,$C112,'(6)定期点検調書'!$BF$12:$BF$5000,$U$7)&gt;=1,$U$7,IF(COUNTIFS('(6)定期点検調書'!$B$12:$B$5000,AL$103,'(6)定期点検調書'!$AH$12:$AH$5000,$C112,'(6)定期点検調書'!$BF$12:$BF$5000,$T$7)&gt;=1,$T$7,IF(COUNTIFS('(6)定期点検調書'!$B$12:$B$5000,AL$103,'(6)定期点検調書'!$AH$12:$AH$5000,$C112,'(6)定期点検調書'!$BF$12:$BF$5000,$S$7)&gt;=1,$S$7,""))))))</f>
        <v/>
      </c>
      <c r="AM112" s="646" t="str">
        <f>IF(AM$103="","",IF(COUNTIFS('(6)定期点検調書'!$B$12:$B$5000,AM$103,'(6)定期点検調書'!$AH$12:$AH$5000,$C112,'(6)定期点検調書'!$BF$12:$BF$5000,$W$7)&gt;=1,$W$7,IF(COUNTIFS('(6)定期点検調書'!$B$12:$B$5000,AM$103,'(6)定期点検調書'!$AH$12:$AH$5000,$C112,'(6)定期点検調書'!$BF$12:$BF$5000,$V$7)&gt;=1,$V$7,IF(COUNTIFS('(6)定期点検調書'!$B$12:$B$5000,AM$103,'(6)定期点検調書'!$AH$12:$AH$5000,$C112,'(6)定期点検調書'!$BF$12:$BF$5000,$U$7)&gt;=1,$U$7,IF(COUNTIFS('(6)定期点検調書'!$B$12:$B$5000,AM$103,'(6)定期点検調書'!$AH$12:$AH$5000,$C112,'(6)定期点検調書'!$BF$12:$BF$5000,$T$7)&gt;=1,$T$7,IF(COUNTIFS('(6)定期点検調書'!$B$12:$B$5000,AM$103,'(6)定期点検調書'!$AH$12:$AH$5000,$C112,'(6)定期点検調書'!$BF$12:$BF$5000,$S$7)&gt;=1,$S$7,""))))))</f>
        <v/>
      </c>
      <c r="AN112" s="646" t="str">
        <f>IF(AN$103="","",IF(COUNTIFS('(6)定期点検調書'!$B$12:$B$5000,AN$103,'(6)定期点検調書'!$AH$12:$AH$5000,$C112,'(6)定期点検調書'!$BF$12:$BF$5000,$W$7)&gt;=1,$W$7,IF(COUNTIFS('(6)定期点検調書'!$B$12:$B$5000,AN$103,'(6)定期点検調書'!$AH$12:$AH$5000,$C112,'(6)定期点検調書'!$BF$12:$BF$5000,$V$7)&gt;=1,$V$7,IF(COUNTIFS('(6)定期点検調書'!$B$12:$B$5000,AN$103,'(6)定期点検調書'!$AH$12:$AH$5000,$C112,'(6)定期点検調書'!$BF$12:$BF$5000,$U$7)&gt;=1,$U$7,IF(COUNTIFS('(6)定期点検調書'!$B$12:$B$5000,AN$103,'(6)定期点検調書'!$AH$12:$AH$5000,$C112,'(6)定期点検調書'!$BF$12:$BF$5000,$T$7)&gt;=1,$T$7,IF(COUNTIFS('(6)定期点検調書'!$B$12:$B$5000,AN$103,'(6)定期点検調書'!$AH$12:$AH$5000,$C112,'(6)定期点検調書'!$BF$12:$BF$5000,$S$7)&gt;=1,$S$7,""))))))</f>
        <v/>
      </c>
      <c r="AO112" s="646" t="str">
        <f>IF(AO$103="","",IF(COUNTIFS('(6)定期点検調書'!$B$12:$B$5000,AO$103,'(6)定期点検調書'!$AH$12:$AH$5000,$C112,'(6)定期点検調書'!$BF$12:$BF$5000,$W$7)&gt;=1,$W$7,IF(COUNTIFS('(6)定期点検調書'!$B$12:$B$5000,AO$103,'(6)定期点検調書'!$AH$12:$AH$5000,$C112,'(6)定期点検調書'!$BF$12:$BF$5000,$V$7)&gt;=1,$V$7,IF(COUNTIFS('(6)定期点検調書'!$B$12:$B$5000,AO$103,'(6)定期点検調書'!$AH$12:$AH$5000,$C112,'(6)定期点検調書'!$BF$12:$BF$5000,$U$7)&gt;=1,$U$7,IF(COUNTIFS('(6)定期点検調書'!$B$12:$B$5000,AO$103,'(6)定期点検調書'!$AH$12:$AH$5000,$C112,'(6)定期点検調書'!$BF$12:$BF$5000,$T$7)&gt;=1,$T$7,IF(COUNTIFS('(6)定期点検調書'!$B$12:$B$5000,AO$103,'(6)定期点検調書'!$AH$12:$AH$5000,$C112,'(6)定期点検調書'!$BF$12:$BF$5000,$S$7)&gt;=1,$S$7,""))))))</f>
        <v/>
      </c>
      <c r="AP112" s="646" t="str">
        <f>IF(AP$103="","",IF(COUNTIFS('(6)定期点検調書'!$B$12:$B$5000,AP$103,'(6)定期点検調書'!$AH$12:$AH$5000,$C112,'(6)定期点検調書'!$BF$12:$BF$5000,$W$7)&gt;=1,$W$7,IF(COUNTIFS('(6)定期点検調書'!$B$12:$B$5000,AP$103,'(6)定期点検調書'!$AH$12:$AH$5000,$C112,'(6)定期点検調書'!$BF$12:$BF$5000,$V$7)&gt;=1,$V$7,IF(COUNTIFS('(6)定期点検調書'!$B$12:$B$5000,AP$103,'(6)定期点検調書'!$AH$12:$AH$5000,$C112,'(6)定期点検調書'!$BF$12:$BF$5000,$U$7)&gt;=1,$U$7,IF(COUNTIFS('(6)定期点検調書'!$B$12:$B$5000,AP$103,'(6)定期点検調書'!$AH$12:$AH$5000,$C112,'(6)定期点検調書'!$BF$12:$BF$5000,$T$7)&gt;=1,$T$7,IF(COUNTIFS('(6)定期点検調書'!$B$12:$B$5000,AP$103,'(6)定期点検調書'!$AH$12:$AH$5000,$C112,'(6)定期点検調書'!$BF$12:$BF$5000,$S$7)&gt;=1,$S$7,""))))))</f>
        <v/>
      </c>
      <c r="AQ112" s="646" t="str">
        <f>IF(AQ$103="","",IF(COUNTIFS('(6)定期点検調書'!$B$12:$B$5000,AQ$103,'(6)定期点検調書'!$AH$12:$AH$5000,$C112,'(6)定期点検調書'!$BF$12:$BF$5000,$W$7)&gt;=1,$W$7,IF(COUNTIFS('(6)定期点検調書'!$B$12:$B$5000,AQ$103,'(6)定期点検調書'!$AH$12:$AH$5000,$C112,'(6)定期点検調書'!$BF$12:$BF$5000,$V$7)&gt;=1,$V$7,IF(COUNTIFS('(6)定期点検調書'!$B$12:$B$5000,AQ$103,'(6)定期点検調書'!$AH$12:$AH$5000,$C112,'(6)定期点検調書'!$BF$12:$BF$5000,$U$7)&gt;=1,$U$7,IF(COUNTIFS('(6)定期点検調書'!$B$12:$B$5000,AQ$103,'(6)定期点検調書'!$AH$12:$AH$5000,$C112,'(6)定期点検調書'!$BF$12:$BF$5000,$T$7)&gt;=1,$T$7,IF(COUNTIFS('(6)定期点検調書'!$B$12:$B$5000,AQ$103,'(6)定期点検調書'!$AH$12:$AH$5000,$C112,'(6)定期点検調書'!$BF$12:$BF$5000,$S$7)&gt;=1,$S$7,""))))))</f>
        <v/>
      </c>
      <c r="AR112" s="646" t="str">
        <f>IF(AR$103="","",IF(COUNTIFS('(6)定期点検調書'!$B$12:$B$5000,AR$103,'(6)定期点検調書'!$AH$12:$AH$5000,$C112,'(6)定期点検調書'!$BF$12:$BF$5000,$W$7)&gt;=1,$W$7,IF(COUNTIFS('(6)定期点検調書'!$B$12:$B$5000,AR$103,'(6)定期点検調書'!$AH$12:$AH$5000,$C112,'(6)定期点検調書'!$BF$12:$BF$5000,$V$7)&gt;=1,$V$7,IF(COUNTIFS('(6)定期点検調書'!$B$12:$B$5000,AR$103,'(6)定期点検調書'!$AH$12:$AH$5000,$C112,'(6)定期点検調書'!$BF$12:$BF$5000,$U$7)&gt;=1,$U$7,IF(COUNTIFS('(6)定期点検調書'!$B$12:$B$5000,AR$103,'(6)定期点検調書'!$AH$12:$AH$5000,$C112,'(6)定期点検調書'!$BF$12:$BF$5000,$T$7)&gt;=1,$T$7,IF(COUNTIFS('(6)定期点検調書'!$B$12:$B$5000,AR$103,'(6)定期点検調書'!$AH$12:$AH$5000,$C112,'(6)定期点検調書'!$BF$12:$BF$5000,$S$7)&gt;=1,$S$7,""))))))</f>
        <v/>
      </c>
      <c r="AS112" s="646" t="str">
        <f>IF(AS$103="","",IF(COUNTIFS('(6)定期点検調書'!$B$12:$B$5000,AS$103,'(6)定期点検調書'!$AH$12:$AH$5000,$C112,'(6)定期点検調書'!$BF$12:$BF$5000,$W$7)&gt;=1,$W$7,IF(COUNTIFS('(6)定期点検調書'!$B$12:$B$5000,AS$103,'(6)定期点検調書'!$AH$12:$AH$5000,$C112,'(6)定期点検調書'!$BF$12:$BF$5000,$V$7)&gt;=1,$V$7,IF(COUNTIFS('(6)定期点検調書'!$B$12:$B$5000,AS$103,'(6)定期点検調書'!$AH$12:$AH$5000,$C112,'(6)定期点検調書'!$BF$12:$BF$5000,$U$7)&gt;=1,$U$7,IF(COUNTIFS('(6)定期点検調書'!$B$12:$B$5000,AS$103,'(6)定期点検調書'!$AH$12:$AH$5000,$C112,'(6)定期点検調書'!$BF$12:$BF$5000,$T$7)&gt;=1,$T$7,IF(COUNTIFS('(6)定期点検調書'!$B$12:$B$5000,AS$103,'(6)定期点検調書'!$AH$12:$AH$5000,$C112,'(6)定期点検調書'!$BF$12:$BF$5000,$S$7)&gt;=1,$S$7,""))))))</f>
        <v/>
      </c>
      <c r="AT112" s="646" t="str">
        <f>IF(AT$103="","",IF(COUNTIFS('(6)定期点検調書'!$B$12:$B$5000,AT$103,'(6)定期点検調書'!$AH$12:$AH$5000,$C112,'(6)定期点検調書'!$BF$12:$BF$5000,$W$7)&gt;=1,$W$7,IF(COUNTIFS('(6)定期点検調書'!$B$12:$B$5000,AT$103,'(6)定期点検調書'!$AH$12:$AH$5000,$C112,'(6)定期点検調書'!$BF$12:$BF$5000,$V$7)&gt;=1,$V$7,IF(COUNTIFS('(6)定期点検調書'!$B$12:$B$5000,AT$103,'(6)定期点検調書'!$AH$12:$AH$5000,$C112,'(6)定期点検調書'!$BF$12:$BF$5000,$U$7)&gt;=1,$U$7,IF(COUNTIFS('(6)定期点検調書'!$B$12:$B$5000,AT$103,'(6)定期点検調書'!$AH$12:$AH$5000,$C112,'(6)定期点検調書'!$BF$12:$BF$5000,$T$7)&gt;=1,$T$7,IF(COUNTIFS('(6)定期点検調書'!$B$12:$B$5000,AT$103,'(6)定期点検調書'!$AH$12:$AH$5000,$C112,'(6)定期点検調書'!$BF$12:$BF$5000,$S$7)&gt;=1,$S$7,""))))))</f>
        <v/>
      </c>
      <c r="AU112" s="646" t="str">
        <f>IF(AU$103="","",IF(COUNTIFS('(6)定期点検調書'!$B$12:$B$5000,AU$103,'(6)定期点検調書'!$AH$12:$AH$5000,$C112,'(6)定期点検調書'!$BF$12:$BF$5000,$W$7)&gt;=1,$W$7,IF(COUNTIFS('(6)定期点検調書'!$B$12:$B$5000,AU$103,'(6)定期点検調書'!$AH$12:$AH$5000,$C112,'(6)定期点検調書'!$BF$12:$BF$5000,$V$7)&gt;=1,$V$7,IF(COUNTIFS('(6)定期点検調書'!$B$12:$B$5000,AU$103,'(6)定期点検調書'!$AH$12:$AH$5000,$C112,'(6)定期点検調書'!$BF$12:$BF$5000,$U$7)&gt;=1,$U$7,IF(COUNTIFS('(6)定期点検調書'!$B$12:$B$5000,AU$103,'(6)定期点検調書'!$AH$12:$AH$5000,$C112,'(6)定期点検調書'!$BF$12:$BF$5000,$T$7)&gt;=1,$T$7,IF(COUNTIFS('(6)定期点検調書'!$B$12:$B$5000,AU$103,'(6)定期点検調書'!$AH$12:$AH$5000,$C112,'(6)定期点検調書'!$BF$12:$BF$5000,$S$7)&gt;=1,$S$7,""))))))</f>
        <v/>
      </c>
      <c r="AV112" s="646" t="str">
        <f>IF(AV$103="","",IF(COUNTIFS('(6)定期点検調書'!$B$12:$B$5000,AV$103,'(6)定期点検調書'!$AH$12:$AH$5000,$C112,'(6)定期点検調書'!$BF$12:$BF$5000,$W$7)&gt;=1,$W$7,IF(COUNTIFS('(6)定期点検調書'!$B$12:$B$5000,AV$103,'(6)定期点検調書'!$AH$12:$AH$5000,$C112,'(6)定期点検調書'!$BF$12:$BF$5000,$V$7)&gt;=1,$V$7,IF(COUNTIFS('(6)定期点検調書'!$B$12:$B$5000,AV$103,'(6)定期点検調書'!$AH$12:$AH$5000,$C112,'(6)定期点検調書'!$BF$12:$BF$5000,$U$7)&gt;=1,$U$7,IF(COUNTIFS('(6)定期点検調書'!$B$12:$B$5000,AV$103,'(6)定期点検調書'!$AH$12:$AH$5000,$C112,'(6)定期点検調書'!$BF$12:$BF$5000,$T$7)&gt;=1,$T$7,IF(COUNTIFS('(6)定期点検調書'!$B$12:$B$5000,AV$103,'(6)定期点検調書'!$AH$12:$AH$5000,$C112,'(6)定期点検調書'!$BF$12:$BF$5000,$S$7)&gt;=1,$S$7,""))))))</f>
        <v/>
      </c>
      <c r="AW112" s="646" t="str">
        <f>IF(AW$103="","",IF(COUNTIFS('(6)定期点検調書'!$B$12:$B$5000,AW$103,'(6)定期点検調書'!$AH$12:$AH$5000,$C112,'(6)定期点検調書'!$BF$12:$BF$5000,$W$7)&gt;=1,$W$7,IF(COUNTIFS('(6)定期点検調書'!$B$12:$B$5000,AW$103,'(6)定期点検調書'!$AH$12:$AH$5000,$C112,'(6)定期点検調書'!$BF$12:$BF$5000,$V$7)&gt;=1,$V$7,IF(COUNTIFS('(6)定期点検調書'!$B$12:$B$5000,AW$103,'(6)定期点検調書'!$AH$12:$AH$5000,$C112,'(6)定期点検調書'!$BF$12:$BF$5000,$U$7)&gt;=1,$U$7,IF(COUNTIFS('(6)定期点検調書'!$B$12:$B$5000,AW$103,'(6)定期点検調書'!$AH$12:$AH$5000,$C112,'(6)定期点検調書'!$BF$12:$BF$5000,$T$7)&gt;=1,$T$7,IF(COUNTIFS('(6)定期点検調書'!$B$12:$B$5000,AW$103,'(6)定期点検調書'!$AH$12:$AH$5000,$C112,'(6)定期点検調書'!$BF$12:$BF$5000,$S$7)&gt;=1,$S$7,""))))))</f>
        <v/>
      </c>
      <c r="AX112" s="646" t="str">
        <f>IF(AX$103="","",IF(COUNTIFS('(6)定期点検調書'!$B$12:$B$5000,AX$103,'(6)定期点検調書'!$AH$12:$AH$5000,$C112,'(6)定期点検調書'!$BF$12:$BF$5000,$W$7)&gt;=1,$W$7,IF(COUNTIFS('(6)定期点検調書'!$B$12:$B$5000,AX$103,'(6)定期点検調書'!$AH$12:$AH$5000,$C112,'(6)定期点検調書'!$BF$12:$BF$5000,$V$7)&gt;=1,$V$7,IF(COUNTIFS('(6)定期点検調書'!$B$12:$B$5000,AX$103,'(6)定期点検調書'!$AH$12:$AH$5000,$C112,'(6)定期点検調書'!$BF$12:$BF$5000,$U$7)&gt;=1,$U$7,IF(COUNTIFS('(6)定期点検調書'!$B$12:$B$5000,AX$103,'(6)定期点検調書'!$AH$12:$AH$5000,$C112,'(6)定期点検調書'!$BF$12:$BF$5000,$T$7)&gt;=1,$T$7,IF(COUNTIFS('(6)定期点検調書'!$B$12:$B$5000,AX$103,'(6)定期点検調書'!$AH$12:$AH$5000,$C112,'(6)定期点検調書'!$BF$12:$BF$5000,$S$7)&gt;=1,$S$7,""))))))</f>
        <v/>
      </c>
      <c r="AY112" s="646" t="str">
        <f>IF(AY$103="","",IF(COUNTIFS('(6)定期点検調書'!$B$12:$B$5000,AY$103,'(6)定期点検調書'!$AH$12:$AH$5000,$C112,'(6)定期点検調書'!$BF$12:$BF$5000,$W$7)&gt;=1,$W$7,IF(COUNTIFS('(6)定期点検調書'!$B$12:$B$5000,AY$103,'(6)定期点検調書'!$AH$12:$AH$5000,$C112,'(6)定期点検調書'!$BF$12:$BF$5000,$V$7)&gt;=1,$V$7,IF(COUNTIFS('(6)定期点検調書'!$B$12:$B$5000,AY$103,'(6)定期点検調書'!$AH$12:$AH$5000,$C112,'(6)定期点検調書'!$BF$12:$BF$5000,$U$7)&gt;=1,$U$7,IF(COUNTIFS('(6)定期点検調書'!$B$12:$B$5000,AY$103,'(6)定期点検調書'!$AH$12:$AH$5000,$C112,'(6)定期点検調書'!$BF$12:$BF$5000,$T$7)&gt;=1,$T$7,IF(COUNTIFS('(6)定期点検調書'!$B$12:$B$5000,AY$103,'(6)定期点検調書'!$AH$12:$AH$5000,$C112,'(6)定期点検調書'!$BF$12:$BF$5000,$S$7)&gt;=1,$S$7,""))))))</f>
        <v/>
      </c>
      <c r="AZ112" s="646" t="str">
        <f>IF(AZ$103="","",IF(COUNTIFS('(6)定期点検調書'!$B$12:$B$5000,AZ$103,'(6)定期点検調書'!$AH$12:$AH$5000,$C112,'(6)定期点検調書'!$BF$12:$BF$5000,$W$7)&gt;=1,$W$7,IF(COUNTIFS('(6)定期点検調書'!$B$12:$B$5000,AZ$103,'(6)定期点検調書'!$AH$12:$AH$5000,$C112,'(6)定期点検調書'!$BF$12:$BF$5000,$V$7)&gt;=1,$V$7,IF(COUNTIFS('(6)定期点検調書'!$B$12:$B$5000,AZ$103,'(6)定期点検調書'!$AH$12:$AH$5000,$C112,'(6)定期点検調書'!$BF$12:$BF$5000,$U$7)&gt;=1,$U$7,IF(COUNTIFS('(6)定期点検調書'!$B$12:$B$5000,AZ$103,'(6)定期点検調書'!$AH$12:$AH$5000,$C112,'(6)定期点検調書'!$BF$12:$BF$5000,$T$7)&gt;=1,$T$7,IF(COUNTIFS('(6)定期点検調書'!$B$12:$B$5000,AZ$103,'(6)定期点検調書'!$AH$12:$AH$5000,$C112,'(6)定期点検調書'!$BF$12:$BF$5000,$S$7)&gt;=1,$S$7,""))))))</f>
        <v/>
      </c>
      <c r="BA112" s="647" t="str">
        <f>IF(BA$103="","",IF(COUNTIFS('(6)定期点検調書'!$B$12:$B$5000,BA$103,'(6)定期点検調書'!$AH$12:$AH$5000,$C112,'(6)定期点検調書'!$BF$12:$BF$5000,$W$7)&gt;=1,$W$7,IF(COUNTIFS('(6)定期点検調書'!$B$12:$B$5000,BA$103,'(6)定期点検調書'!$AH$12:$AH$5000,$C112,'(6)定期点検調書'!$BF$12:$BF$5000,$V$7)&gt;=1,$V$7,IF(COUNTIFS('(6)定期点検調書'!$B$12:$B$5000,BA$103,'(6)定期点検調書'!$AH$12:$AH$5000,$C112,'(6)定期点検調書'!$BF$12:$BF$5000,$U$7)&gt;=1,$U$7,IF(COUNTIFS('(6)定期点検調書'!$B$12:$B$5000,BA$103,'(6)定期点検調書'!$AH$12:$AH$5000,$C112,'(6)定期点検調書'!$BF$12:$BF$5000,$T$7)&gt;=1,$T$7,IF(COUNTIFS('(6)定期点検調書'!$B$12:$B$5000,BA$103,'(6)定期点検調書'!$AH$12:$AH$5000,$C112,'(6)定期点検調書'!$BF$12:$BF$5000,$S$7)&gt;=1,$S$7,""))))))</f>
        <v/>
      </c>
      <c r="BB112" s="1"/>
    </row>
    <row r="113" spans="2:55" ht="18.75" customHeight="1" thickTop="1" x14ac:dyDescent="0.2">
      <c r="B113" s="1850" t="s">
        <v>902</v>
      </c>
      <c r="C113" s="1851"/>
      <c r="D113" s="1851"/>
      <c r="E113" s="1851"/>
      <c r="F113" s="1851"/>
      <c r="G113" s="1852"/>
      <c r="H113" s="468" t="str">
        <f t="shared" ref="H113:BA113" si="13">IF(COUNTIF(H104:H112,$W$7),$W$7,IF(COUNTIF(H104:H112,$V$7),$V$7,IF(COUNTIF(H104:H112,$U$7),$U$7,IF(COUNTIF(H104:H112,$T$7),$T$7,IF(COUNTIF(H104:H112,$S$7),$S$7,"")))))</f>
        <v/>
      </c>
      <c r="I113" s="463" t="str">
        <f t="shared" si="13"/>
        <v/>
      </c>
      <c r="J113" s="463" t="str">
        <f t="shared" si="13"/>
        <v/>
      </c>
      <c r="K113" s="463" t="str">
        <f t="shared" si="13"/>
        <v/>
      </c>
      <c r="L113" s="463" t="str">
        <f t="shared" si="13"/>
        <v/>
      </c>
      <c r="M113" s="463" t="str">
        <f t="shared" si="13"/>
        <v/>
      </c>
      <c r="N113" s="463" t="str">
        <f t="shared" si="13"/>
        <v/>
      </c>
      <c r="O113" s="463" t="str">
        <f t="shared" si="13"/>
        <v/>
      </c>
      <c r="P113" s="463" t="str">
        <f t="shared" si="13"/>
        <v/>
      </c>
      <c r="Q113" s="463" t="str">
        <f t="shared" si="13"/>
        <v/>
      </c>
      <c r="R113" s="463" t="str">
        <f t="shared" si="13"/>
        <v/>
      </c>
      <c r="S113" s="463" t="str">
        <f t="shared" si="13"/>
        <v/>
      </c>
      <c r="T113" s="463" t="str">
        <f t="shared" si="13"/>
        <v/>
      </c>
      <c r="U113" s="463" t="str">
        <f t="shared" si="13"/>
        <v/>
      </c>
      <c r="V113" s="463" t="str">
        <f t="shared" si="13"/>
        <v/>
      </c>
      <c r="W113" s="463" t="str">
        <f t="shared" si="13"/>
        <v/>
      </c>
      <c r="X113" s="463" t="str">
        <f t="shared" si="13"/>
        <v/>
      </c>
      <c r="Y113" s="463" t="str">
        <f t="shared" si="13"/>
        <v/>
      </c>
      <c r="Z113" s="463" t="str">
        <f t="shared" si="13"/>
        <v/>
      </c>
      <c r="AA113" s="463" t="str">
        <f t="shared" si="13"/>
        <v/>
      </c>
      <c r="AB113" s="463" t="str">
        <f t="shared" si="13"/>
        <v/>
      </c>
      <c r="AC113" s="463" t="str">
        <f t="shared" si="13"/>
        <v/>
      </c>
      <c r="AD113" s="463" t="str">
        <f t="shared" si="13"/>
        <v/>
      </c>
      <c r="AE113" s="463" t="str">
        <f t="shared" si="13"/>
        <v/>
      </c>
      <c r="AF113" s="463" t="str">
        <f t="shared" si="13"/>
        <v/>
      </c>
      <c r="AG113" s="463" t="str">
        <f t="shared" si="13"/>
        <v/>
      </c>
      <c r="AH113" s="463" t="str">
        <f t="shared" si="13"/>
        <v/>
      </c>
      <c r="AI113" s="463" t="str">
        <f t="shared" si="13"/>
        <v/>
      </c>
      <c r="AJ113" s="463" t="str">
        <f t="shared" si="13"/>
        <v/>
      </c>
      <c r="AK113" s="463" t="str">
        <f t="shared" si="13"/>
        <v/>
      </c>
      <c r="AL113" s="463" t="str">
        <f t="shared" si="13"/>
        <v/>
      </c>
      <c r="AM113" s="463" t="str">
        <f t="shared" si="13"/>
        <v/>
      </c>
      <c r="AN113" s="463" t="str">
        <f t="shared" si="13"/>
        <v/>
      </c>
      <c r="AO113" s="463" t="str">
        <f t="shared" si="13"/>
        <v/>
      </c>
      <c r="AP113" s="463" t="str">
        <f t="shared" si="13"/>
        <v/>
      </c>
      <c r="AQ113" s="463" t="str">
        <f t="shared" si="13"/>
        <v/>
      </c>
      <c r="AR113" s="463" t="str">
        <f t="shared" si="13"/>
        <v/>
      </c>
      <c r="AS113" s="463" t="str">
        <f t="shared" si="13"/>
        <v/>
      </c>
      <c r="AT113" s="463" t="str">
        <f t="shared" si="13"/>
        <v/>
      </c>
      <c r="AU113" s="463" t="str">
        <f t="shared" si="13"/>
        <v/>
      </c>
      <c r="AV113" s="463" t="str">
        <f t="shared" si="13"/>
        <v/>
      </c>
      <c r="AW113" s="463" t="str">
        <f t="shared" si="13"/>
        <v/>
      </c>
      <c r="AX113" s="463" t="str">
        <f t="shared" si="13"/>
        <v/>
      </c>
      <c r="AY113" s="463" t="str">
        <f t="shared" si="13"/>
        <v/>
      </c>
      <c r="AZ113" s="463" t="str">
        <f t="shared" si="13"/>
        <v/>
      </c>
      <c r="BA113" s="464" t="str">
        <f t="shared" si="13"/>
        <v/>
      </c>
    </row>
    <row r="114" spans="2:55" ht="18.75" customHeight="1" x14ac:dyDescent="0.2">
      <c r="B114" s="1841" t="s">
        <v>927</v>
      </c>
      <c r="C114" s="1842"/>
      <c r="D114" s="1842"/>
      <c r="E114" s="1842"/>
      <c r="F114" s="1842"/>
      <c r="G114" s="1843"/>
      <c r="H114" s="467" t="str">
        <f>IF(H103="","",IF(COUNTIFS('(6)定期点検調書'!$B$12:$B$4999,H103,'(6)定期点検調書'!$BF$12:$BF$4999,$Y$7),$Y$7,IF(COUNTIFS('(6)定期点検調書'!$B$12:$B$4999,H103,'(6)定期点検調書'!$BF$12:$BF$4999,$X$7),$X$7,"")))</f>
        <v/>
      </c>
      <c r="I114" s="465" t="str">
        <f>IF(I103="","",IF(COUNTIFS('(6)定期点検調書'!$B$12:$B$4999,I103,'(6)定期点検調書'!$BF$12:$BF$4999,$Y$7),$Y$7,IF(COUNTIFS('(6)定期点検調書'!$B$12:$B$4999,I103,'(6)定期点検調書'!$BF$12:$BF$4999,$X$7),$X$7,"")))</f>
        <v/>
      </c>
      <c r="J114" s="465" t="str">
        <f>IF(J103="","",IF(COUNTIFS('(6)定期点検調書'!$B$12:$B$4999,J103,'(6)定期点検調書'!$BF$12:$BF$4999,$Y$7),$Y$7,IF(COUNTIFS('(6)定期点検調書'!$B$12:$B$4999,J103,'(6)定期点検調書'!$BF$12:$BF$4999,$X$7),$X$7,"")))</f>
        <v/>
      </c>
      <c r="K114" s="465" t="str">
        <f>IF(K103="","",IF(COUNTIFS('(6)定期点検調書'!$B$12:$B$4999,K103,'(6)定期点検調書'!$BF$12:$BF$4999,$Y$7),$Y$7,IF(COUNTIFS('(6)定期点検調書'!$B$12:$B$4999,K103,'(6)定期点検調書'!$BF$12:$BF$4999,$X$7),$X$7,"")))</f>
        <v/>
      </c>
      <c r="L114" s="465" t="str">
        <f>IF(L103="","",IF(COUNTIFS('(6)定期点検調書'!$B$12:$B$4999,L103,'(6)定期点検調書'!$BF$12:$BF$4999,$Y$7),$Y$7,IF(COUNTIFS('(6)定期点検調書'!$B$12:$B$4999,L103,'(6)定期点検調書'!$BF$12:$BF$4999,$X$7),$X$7,"")))</f>
        <v/>
      </c>
      <c r="M114" s="465" t="str">
        <f>IF(M103="","",IF(COUNTIFS('(6)定期点検調書'!$B$12:$B$4999,M103,'(6)定期点検調書'!$BF$12:$BF$4999,$Y$7),$Y$7,IF(COUNTIFS('(6)定期点検調書'!$B$12:$B$4999,M103,'(6)定期点検調書'!$BF$12:$BF$4999,$X$7),$X$7,"")))</f>
        <v/>
      </c>
      <c r="N114" s="465" t="str">
        <f>IF(N103="","",IF(COUNTIFS('(6)定期点検調書'!$B$12:$B$4999,N103,'(6)定期点検調書'!$BF$12:$BF$4999,$Y$7),$Y$7,IF(COUNTIFS('(6)定期点検調書'!$B$12:$B$4999,N103,'(6)定期点検調書'!$BF$12:$BF$4999,$X$7),$X$7,"")))</f>
        <v/>
      </c>
      <c r="O114" s="465" t="str">
        <f>IF(O103="","",IF(COUNTIFS('(6)定期点検調書'!$B$12:$B$4999,O103,'(6)定期点検調書'!$BF$12:$BF$4999,$Y$7),$Y$7,IF(COUNTIFS('(6)定期点検調書'!$B$12:$B$4999,O103,'(6)定期点検調書'!$BF$12:$BF$4999,$X$7),$X$7,"")))</f>
        <v/>
      </c>
      <c r="P114" s="465" t="str">
        <f>IF(P103="","",IF(COUNTIFS('(6)定期点検調書'!$B$12:$B$4999,P103,'(6)定期点検調書'!$BF$12:$BF$4999,$Y$7),$Y$7,IF(COUNTIFS('(6)定期点検調書'!$B$12:$B$4999,P103,'(6)定期点検調書'!$BF$12:$BF$4999,$X$7),$X$7,"")))</f>
        <v/>
      </c>
      <c r="Q114" s="465" t="str">
        <f>IF(Q103="","",IF(COUNTIFS('(6)定期点検調書'!$B$12:$B$4999,Q103,'(6)定期点検調書'!$BF$12:$BF$4999,$Y$7),$Y$7,IF(COUNTIFS('(6)定期点検調書'!$B$12:$B$4999,Q103,'(6)定期点検調書'!$BF$12:$BF$4999,$X$7),$X$7,"")))</f>
        <v/>
      </c>
      <c r="R114" s="465" t="str">
        <f>IF(R103="","",IF(COUNTIFS('(6)定期点検調書'!$B$12:$B$4999,R103,'(6)定期点検調書'!$BF$12:$BF$4999,$Y$7),$Y$7,IF(COUNTIFS('(6)定期点検調書'!$B$12:$B$4999,R103,'(6)定期点検調書'!$BF$12:$BF$4999,$X$7),$X$7,"")))</f>
        <v/>
      </c>
      <c r="S114" s="465" t="str">
        <f>IF(S103="","",IF(COUNTIFS('(6)定期点検調書'!$B$12:$B$4999,S103,'(6)定期点検調書'!$BF$12:$BF$4999,$Y$7),$Y$7,IF(COUNTIFS('(6)定期点検調書'!$B$12:$B$4999,S103,'(6)定期点検調書'!$BF$12:$BF$4999,$X$7),$X$7,"")))</f>
        <v/>
      </c>
      <c r="T114" s="465" t="str">
        <f>IF(T103="","",IF(COUNTIFS('(6)定期点検調書'!$B$12:$B$4999,T103,'(6)定期点検調書'!$BF$12:$BF$4999,$Y$7),$Y$7,IF(COUNTIFS('(6)定期点検調書'!$B$12:$B$4999,T103,'(6)定期点検調書'!$BF$12:$BF$4999,$X$7),$X$7,"")))</f>
        <v/>
      </c>
      <c r="U114" s="465" t="str">
        <f>IF(U103="","",IF(COUNTIFS('(6)定期点検調書'!$B$12:$B$4999,U103,'(6)定期点検調書'!$BF$12:$BF$4999,$Y$7),$Y$7,IF(COUNTIFS('(6)定期点検調書'!$B$12:$B$4999,U103,'(6)定期点検調書'!$BF$12:$BF$4999,$X$7),$X$7,"")))</f>
        <v/>
      </c>
      <c r="V114" s="465" t="str">
        <f>IF(V103="","",IF(COUNTIFS('(6)定期点検調書'!$B$12:$B$4999,V103,'(6)定期点検調書'!$BF$12:$BF$4999,$Y$7),$Y$7,IF(COUNTIFS('(6)定期点検調書'!$B$12:$B$4999,V103,'(6)定期点検調書'!$BF$12:$BF$4999,$X$7),$X$7,"")))</f>
        <v/>
      </c>
      <c r="W114" s="465" t="str">
        <f>IF(W103="","",IF(COUNTIFS('(6)定期点検調書'!$B$12:$B$4999,W103,'(6)定期点検調書'!$BF$12:$BF$4999,$Y$7),$Y$7,IF(COUNTIFS('(6)定期点検調書'!$B$12:$B$4999,W103,'(6)定期点検調書'!$BF$12:$BF$4999,$X$7),$X$7,"")))</f>
        <v/>
      </c>
      <c r="X114" s="465" t="str">
        <f>IF(X103="","",IF(COUNTIFS('(6)定期点検調書'!$B$12:$B$4999,X103,'(6)定期点検調書'!$BF$12:$BF$4999,$Y$7),$Y$7,IF(COUNTIFS('(6)定期点検調書'!$B$12:$B$4999,X103,'(6)定期点検調書'!$BF$12:$BF$4999,$X$7),$X$7,"")))</f>
        <v/>
      </c>
      <c r="Y114" s="465" t="str">
        <f>IF(Y103="","",IF(COUNTIFS('(6)定期点検調書'!$B$12:$B$4999,Y103,'(6)定期点検調書'!$BF$12:$BF$4999,$Y$7),$Y$7,IF(COUNTIFS('(6)定期点検調書'!$B$12:$B$4999,Y103,'(6)定期点検調書'!$BF$12:$BF$4999,$X$7),$X$7,"")))</f>
        <v/>
      </c>
      <c r="Z114" s="465" t="str">
        <f>IF(Z103="","",IF(COUNTIFS('(6)定期点検調書'!$B$12:$B$4999,Z103,'(6)定期点検調書'!$BF$12:$BF$4999,$Y$7),$Y$7,IF(COUNTIFS('(6)定期点検調書'!$B$12:$B$4999,Z103,'(6)定期点検調書'!$BF$12:$BF$4999,$X$7),$X$7,"")))</f>
        <v/>
      </c>
      <c r="AA114" s="465" t="str">
        <f>IF(AA103="","",IF(COUNTIFS('(6)定期点検調書'!$B$12:$B$4999,AA103,'(6)定期点検調書'!$BF$12:$BF$4999,$Y$7),$Y$7,IF(COUNTIFS('(6)定期点検調書'!$B$12:$B$4999,AA103,'(6)定期点検調書'!$BF$12:$BF$4999,$X$7),$X$7,"")))</f>
        <v/>
      </c>
      <c r="AB114" s="465" t="str">
        <f>IF(AB103="","",IF(COUNTIFS('(6)定期点検調書'!$B$12:$B$4999,AB103,'(6)定期点検調書'!$BF$12:$BF$4999,$Y$7),$Y$7,IF(COUNTIFS('(6)定期点検調書'!$B$12:$B$4999,AB103,'(6)定期点検調書'!$BF$12:$BF$4999,$X$7),$X$7,"")))</f>
        <v/>
      </c>
      <c r="AC114" s="465" t="str">
        <f>IF(AC103="","",IF(COUNTIFS('(6)定期点検調書'!$B$12:$B$4999,AC103,'(6)定期点検調書'!$BF$12:$BF$4999,$Y$7),$Y$7,IF(COUNTIFS('(6)定期点検調書'!$B$12:$B$4999,AC103,'(6)定期点検調書'!$BF$12:$BF$4999,$X$7),$X$7,"")))</f>
        <v/>
      </c>
      <c r="AD114" s="465" t="str">
        <f>IF(AD103="","",IF(COUNTIFS('(6)定期点検調書'!$B$12:$B$4999,AD103,'(6)定期点検調書'!$BF$12:$BF$4999,$Y$7),$Y$7,IF(COUNTIFS('(6)定期点検調書'!$B$12:$B$4999,AD103,'(6)定期点検調書'!$BF$12:$BF$4999,$X$7),$X$7,"")))</f>
        <v/>
      </c>
      <c r="AE114" s="465" t="str">
        <f>IF(AE103="","",IF(COUNTIFS('(6)定期点検調書'!$B$12:$B$4999,AE103,'(6)定期点検調書'!$BF$12:$BF$4999,$Y$7),$Y$7,IF(COUNTIFS('(6)定期点検調書'!$B$12:$B$4999,AE103,'(6)定期点検調書'!$BF$12:$BF$4999,$X$7),$X$7,"")))</f>
        <v/>
      </c>
      <c r="AF114" s="465" t="str">
        <f>IF(AF103="","",IF(COUNTIFS('(6)定期点検調書'!$B$12:$B$4999,AF103,'(6)定期点検調書'!$BF$12:$BF$4999,$Y$7),$Y$7,IF(COUNTIFS('(6)定期点検調書'!$B$12:$B$4999,AF103,'(6)定期点検調書'!$BF$12:$BF$4999,$X$7),$X$7,"")))</f>
        <v/>
      </c>
      <c r="AG114" s="465" t="str">
        <f>IF(AG103="","",IF(COUNTIFS('(6)定期点検調書'!$B$12:$B$4999,AG103,'(6)定期点検調書'!$BF$12:$BF$4999,$Y$7),$Y$7,IF(COUNTIFS('(6)定期点検調書'!$B$12:$B$4999,AG103,'(6)定期点検調書'!$BF$12:$BF$4999,$X$7),$X$7,"")))</f>
        <v/>
      </c>
      <c r="AH114" s="465" t="str">
        <f>IF(AH103="","",IF(COUNTIFS('(6)定期点検調書'!$B$12:$B$4999,AH103,'(6)定期点検調書'!$BF$12:$BF$4999,$Y$7),$Y$7,IF(COUNTIFS('(6)定期点検調書'!$B$12:$B$4999,AH103,'(6)定期点検調書'!$BF$12:$BF$4999,$X$7),$X$7,"")))</f>
        <v/>
      </c>
      <c r="AI114" s="465" t="str">
        <f>IF(AI103="","",IF(COUNTIFS('(6)定期点検調書'!$B$12:$B$4999,AI103,'(6)定期点検調書'!$BF$12:$BF$4999,$Y$7),$Y$7,IF(COUNTIFS('(6)定期点検調書'!$B$12:$B$4999,AI103,'(6)定期点検調書'!$BF$12:$BF$4999,$X$7),$X$7,"")))</f>
        <v/>
      </c>
      <c r="AJ114" s="465" t="str">
        <f>IF(AJ103="","",IF(COUNTIFS('(6)定期点検調書'!$B$12:$B$4999,AJ103,'(6)定期点検調書'!$BF$12:$BF$4999,$Y$7),$Y$7,IF(COUNTIFS('(6)定期点検調書'!$B$12:$B$4999,AJ103,'(6)定期点検調書'!$BF$12:$BF$4999,$X$7),$X$7,"")))</f>
        <v/>
      </c>
      <c r="AK114" s="465" t="str">
        <f>IF(AK103="","",IF(COUNTIFS('(6)定期点検調書'!$B$12:$B$4999,AK103,'(6)定期点検調書'!$BF$12:$BF$4999,$Y$7),$Y$7,IF(COUNTIFS('(6)定期点検調書'!$B$12:$B$4999,AK103,'(6)定期点検調書'!$BF$12:$BF$4999,$X$7),$X$7,"")))</f>
        <v/>
      </c>
      <c r="AL114" s="465" t="str">
        <f>IF(AL103="","",IF(COUNTIFS('(6)定期点検調書'!$B$12:$B$4999,AL103,'(6)定期点検調書'!$BF$12:$BF$4999,$Y$7),$Y$7,IF(COUNTIFS('(6)定期点検調書'!$B$12:$B$4999,AL103,'(6)定期点検調書'!$BF$12:$BF$4999,$X$7),$X$7,"")))</f>
        <v/>
      </c>
      <c r="AM114" s="465" t="str">
        <f>IF(AM103="","",IF(COUNTIFS('(6)定期点検調書'!$B$12:$B$4999,AM103,'(6)定期点検調書'!$BF$12:$BF$4999,$Y$7),$Y$7,IF(COUNTIFS('(6)定期点検調書'!$B$12:$B$4999,AM103,'(6)定期点検調書'!$BF$12:$BF$4999,$X$7),$X$7,"")))</f>
        <v/>
      </c>
      <c r="AN114" s="465" t="str">
        <f>IF(AN103="","",IF(COUNTIFS('(6)定期点検調書'!$B$12:$B$4999,AN103,'(6)定期点検調書'!$BF$12:$BF$4999,$Y$7),$Y$7,IF(COUNTIFS('(6)定期点検調書'!$B$12:$B$4999,AN103,'(6)定期点検調書'!$BF$12:$BF$4999,$X$7),$X$7,"")))</f>
        <v/>
      </c>
      <c r="AO114" s="465" t="str">
        <f>IF(AO103="","",IF(COUNTIFS('(6)定期点検調書'!$B$12:$B$4999,AO103,'(6)定期点検調書'!$BF$12:$BF$4999,$Y$7),$Y$7,IF(COUNTIFS('(6)定期点検調書'!$B$12:$B$4999,AO103,'(6)定期点検調書'!$BF$12:$BF$4999,$X$7),$X$7,"")))</f>
        <v/>
      </c>
      <c r="AP114" s="465" t="str">
        <f>IF(AP103="","",IF(COUNTIFS('(6)定期点検調書'!$B$12:$B$4999,AP103,'(6)定期点検調書'!$BF$12:$BF$4999,$Y$7),$Y$7,IF(COUNTIFS('(6)定期点検調書'!$B$12:$B$4999,AP103,'(6)定期点検調書'!$BF$12:$BF$4999,$X$7),$X$7,"")))</f>
        <v/>
      </c>
      <c r="AQ114" s="465" t="str">
        <f>IF(AQ103="","",IF(COUNTIFS('(6)定期点検調書'!$B$12:$B$4999,AQ103,'(6)定期点検調書'!$BF$12:$BF$4999,$Y$7),$Y$7,IF(COUNTIFS('(6)定期点検調書'!$B$12:$B$4999,AQ103,'(6)定期点検調書'!$BF$12:$BF$4999,$X$7),$X$7,"")))</f>
        <v/>
      </c>
      <c r="AR114" s="465" t="str">
        <f>IF(AR103="","",IF(COUNTIFS('(6)定期点検調書'!$B$12:$B$4999,AR103,'(6)定期点検調書'!$BF$12:$BF$4999,$Y$7),$Y$7,IF(COUNTIFS('(6)定期点検調書'!$B$12:$B$4999,AR103,'(6)定期点検調書'!$BF$12:$BF$4999,$X$7),$X$7,"")))</f>
        <v/>
      </c>
      <c r="AS114" s="465" t="str">
        <f>IF(AS103="","",IF(COUNTIFS('(6)定期点検調書'!$B$12:$B$4999,AS103,'(6)定期点検調書'!$BF$12:$BF$4999,$Y$7),$Y$7,IF(COUNTIFS('(6)定期点検調書'!$B$12:$B$4999,AS103,'(6)定期点検調書'!$BF$12:$BF$4999,$X$7),$X$7,"")))</f>
        <v/>
      </c>
      <c r="AT114" s="465" t="str">
        <f>IF(AT103="","",IF(COUNTIFS('(6)定期点検調書'!$B$12:$B$4999,AT103,'(6)定期点検調書'!$BF$12:$BF$4999,$Y$7),$Y$7,IF(COUNTIFS('(6)定期点検調書'!$B$12:$B$4999,AT103,'(6)定期点検調書'!$BF$12:$BF$4999,$X$7),$X$7,"")))</f>
        <v/>
      </c>
      <c r="AU114" s="465" t="str">
        <f>IF(AU103="","",IF(COUNTIFS('(6)定期点検調書'!$B$12:$B$4999,AU103,'(6)定期点検調書'!$BF$12:$BF$4999,$Y$7),$Y$7,IF(COUNTIFS('(6)定期点検調書'!$B$12:$B$4999,AU103,'(6)定期点検調書'!$BF$12:$BF$4999,$X$7),$X$7,"")))</f>
        <v/>
      </c>
      <c r="AV114" s="465" t="str">
        <f>IF(AV103="","",IF(COUNTIFS('(6)定期点検調書'!$B$12:$B$4999,AV103,'(6)定期点検調書'!$BF$12:$BF$4999,$Y$7),$Y$7,IF(COUNTIFS('(6)定期点検調書'!$B$12:$B$4999,AV103,'(6)定期点検調書'!$BF$12:$BF$4999,$X$7),$X$7,"")))</f>
        <v/>
      </c>
      <c r="AW114" s="465" t="str">
        <f>IF(AW103="","",IF(COUNTIFS('(6)定期点検調書'!$B$12:$B$4999,AW103,'(6)定期点検調書'!$BF$12:$BF$4999,$Y$7),$Y$7,IF(COUNTIFS('(6)定期点検調書'!$B$12:$B$4999,AW103,'(6)定期点検調書'!$BF$12:$BF$4999,$X$7),$X$7,"")))</f>
        <v/>
      </c>
      <c r="AX114" s="465" t="str">
        <f>IF(AX103="","",IF(COUNTIFS('(6)定期点検調書'!$B$12:$B$4999,AX103,'(6)定期点検調書'!$BF$12:$BF$4999,$Y$7),$Y$7,IF(COUNTIFS('(6)定期点検調書'!$B$12:$B$4999,AX103,'(6)定期点検調書'!$BF$12:$BF$4999,$X$7),$X$7,"")))</f>
        <v/>
      </c>
      <c r="AY114" s="465" t="str">
        <f>IF(AY103="","",IF(COUNTIFS('(6)定期点検調書'!$B$12:$B$4999,AY103,'(6)定期点検調書'!$BF$12:$BF$4999,$Y$7),$Y$7,IF(COUNTIFS('(6)定期点検調書'!$B$12:$B$4999,AY103,'(6)定期点検調書'!$BF$12:$BF$4999,$X$7),$X$7,"")))</f>
        <v/>
      </c>
      <c r="AZ114" s="465" t="str">
        <f>IF(AZ103="","",IF(COUNTIFS('(6)定期点検調書'!$B$12:$B$4999,AZ103,'(6)定期点検調書'!$BF$12:$BF$4999,$Y$7),$Y$7,IF(COUNTIFS('(6)定期点検調書'!$B$12:$B$4999,AZ103,'(6)定期点検調書'!$BF$12:$BF$4999,$X$7),$X$7,"")))</f>
        <v/>
      </c>
      <c r="BA114" s="466" t="str">
        <f>IF(BA103="","",IF(COUNTIFS('(6)定期点検調書'!$B$12:$B$4999,BA103,'(6)定期点検調書'!$BF$12:$BF$4999,$Y$7),$Y$7,IF(COUNTIFS('(6)定期点検調書'!$B$12:$B$4999,BA103,'(6)定期点検調書'!$BF$12:$BF$4999,$X$7),$X$7,"")))</f>
        <v/>
      </c>
    </row>
    <row r="115" spans="2:55" ht="18.75" customHeight="1" x14ac:dyDescent="0.2">
      <c r="B115" s="1841" t="s">
        <v>928</v>
      </c>
      <c r="C115" s="1842"/>
      <c r="D115" s="1842"/>
      <c r="E115" s="1842"/>
      <c r="F115" s="1842"/>
      <c r="G115" s="1843"/>
      <c r="H115" s="467" t="str">
        <f>IF(H103="","",IF(OR(COUNTIFS('(9)附属物点検表'!$L$10:$L$5000,H103,'(9)附属物点検表'!$AN$10:$AN$5000,$AB$7)&gt;=1,COUNTIFS('(9)附属物点検表'!$L$10:$L$5000,H103,'(9)附属物点検表'!$AQ$10:$AQ$5000,$AB$7)&gt;=1),$AB$7,IF(OR(COUNTIFS('(9)附属物点検表'!$L$10:$L$5000,H103,'(9)附属物点検表'!$AN$10:$AN$5000,$AA$7)&gt;=1,COUNTIFS('(9)附属物点検表'!$L$10:$L$5000,H103,'(9)附属物点検表'!$AQ$10:$AQ$5000,$AA$7)&gt;=1),$AA$7,"")))</f>
        <v/>
      </c>
      <c r="I115" s="465" t="str">
        <f>IF(I103="","",IF(OR(COUNTIFS('(9)附属物点検表'!$L$10:$L$5000,I103,'(9)附属物点検表'!$AN$10:$AN$5000,$AB$7)&gt;=1,COUNTIFS('(9)附属物点検表'!$L$10:$L$5000,I103,'(9)附属物点検表'!$AQ$10:$AQ$5000,$AB$7)&gt;=1),$AB$7,IF(OR(COUNTIFS('(9)附属物点検表'!$L$10:$L$5000,I103,'(9)附属物点検表'!$AN$10:$AN$5000,$AA$7)&gt;=1,COUNTIFS('(9)附属物点検表'!$L$10:$L$5000,I103,'(9)附属物点検表'!$AQ$10:$AQ$5000,$AA$7)&gt;=1),$AA$7,"")))</f>
        <v/>
      </c>
      <c r="J115" s="465" t="str">
        <f>IF(J103="","",IF(OR(COUNTIFS('(9)附属物点検表'!$L$10:$L$5000,J103,'(9)附属物点検表'!$AN$10:$AN$5000,$AB$7)&gt;=1,COUNTIFS('(9)附属物点検表'!$L$10:$L$5000,J103,'(9)附属物点検表'!$AQ$10:$AQ$5000,$AB$7)&gt;=1),$AB$7,IF(OR(COUNTIFS('(9)附属物点検表'!$L$10:$L$5000,J103,'(9)附属物点検表'!$AN$10:$AN$5000,$AA$7)&gt;=1,COUNTIFS('(9)附属物点検表'!$L$10:$L$5000,J103,'(9)附属物点検表'!$AQ$10:$AQ$5000,$AA$7)&gt;=1),$AA$7,"")))</f>
        <v/>
      </c>
      <c r="K115" s="465" t="str">
        <f>IF(K103="","",IF(OR(COUNTIFS('(9)附属物点検表'!$L$10:$L$5000,K103,'(9)附属物点検表'!$AN$10:$AN$5000,$AB$7)&gt;=1,COUNTIFS('(9)附属物点検表'!$L$10:$L$5000,K103,'(9)附属物点検表'!$AQ$10:$AQ$5000,$AB$7)&gt;=1),$AB$7,IF(OR(COUNTIFS('(9)附属物点検表'!$L$10:$L$5000,K103,'(9)附属物点検表'!$AN$10:$AN$5000,$AA$7)&gt;=1,COUNTIFS('(9)附属物点検表'!$L$10:$L$5000,K103,'(9)附属物点検表'!$AQ$10:$AQ$5000,$AA$7)&gt;=1),$AA$7,"")))</f>
        <v/>
      </c>
      <c r="L115" s="465" t="str">
        <f>IF(L103="","",IF(OR(COUNTIFS('(9)附属物点検表'!$L$10:$L$5000,L103,'(9)附属物点検表'!$AN$10:$AN$5000,$AB$7)&gt;=1,COUNTIFS('(9)附属物点検表'!$L$10:$L$5000,L103,'(9)附属物点検表'!$AQ$10:$AQ$5000,$AB$7)&gt;=1),$AB$7,IF(OR(COUNTIFS('(9)附属物点検表'!$L$10:$L$5000,L103,'(9)附属物点検表'!$AN$10:$AN$5000,$AA$7)&gt;=1,COUNTIFS('(9)附属物点検表'!$L$10:$L$5000,L103,'(9)附属物点検表'!$AQ$10:$AQ$5000,$AA$7)&gt;=1),$AA$7,"")))</f>
        <v/>
      </c>
      <c r="M115" s="465" t="str">
        <f>IF(M103="","",IF(OR(COUNTIFS('(9)附属物点検表'!$L$10:$L$5000,M103,'(9)附属物点検表'!$AN$10:$AN$5000,$AB$7)&gt;=1,COUNTIFS('(9)附属物点検表'!$L$10:$L$5000,M103,'(9)附属物点検表'!$AQ$10:$AQ$5000,$AB$7)&gt;=1),$AB$7,IF(OR(COUNTIFS('(9)附属物点検表'!$L$10:$L$5000,M103,'(9)附属物点検表'!$AN$10:$AN$5000,$AA$7)&gt;=1,COUNTIFS('(9)附属物点検表'!$L$10:$L$5000,M103,'(9)附属物点検表'!$AQ$10:$AQ$5000,$AA$7)&gt;=1),$AA$7,"")))</f>
        <v/>
      </c>
      <c r="N115" s="465" t="str">
        <f>IF(N103="","",IF(OR(COUNTIFS('(9)附属物点検表'!$L$10:$L$5000,N103,'(9)附属物点検表'!$AN$10:$AN$5000,$AB$7)&gt;=1,COUNTIFS('(9)附属物点検表'!$L$10:$L$5000,N103,'(9)附属物点検表'!$AQ$10:$AQ$5000,$AB$7)&gt;=1),$AB$7,IF(OR(COUNTIFS('(9)附属物点検表'!$L$10:$L$5000,N103,'(9)附属物点検表'!$AN$10:$AN$5000,$AA$7)&gt;=1,COUNTIFS('(9)附属物点検表'!$L$10:$L$5000,N103,'(9)附属物点検表'!$AQ$10:$AQ$5000,$AA$7)&gt;=1),$AA$7,"")))</f>
        <v/>
      </c>
      <c r="O115" s="465" t="str">
        <f>IF(O103="","",IF(OR(COUNTIFS('(9)附属物点検表'!$L$10:$L$5000,O103,'(9)附属物点検表'!$AN$10:$AN$5000,$AB$7)&gt;=1,COUNTIFS('(9)附属物点検表'!$L$10:$L$5000,O103,'(9)附属物点検表'!$AQ$10:$AQ$5000,$AB$7)&gt;=1),$AB$7,IF(OR(COUNTIFS('(9)附属物点検表'!$L$10:$L$5000,O103,'(9)附属物点検表'!$AN$10:$AN$5000,$AA$7)&gt;=1,COUNTIFS('(9)附属物点検表'!$L$10:$L$5000,O103,'(9)附属物点検表'!$AQ$10:$AQ$5000,$AA$7)&gt;=1),$AA$7,"")))</f>
        <v/>
      </c>
      <c r="P115" s="465" t="str">
        <f>IF(P103="","",IF(OR(COUNTIFS('(9)附属物点検表'!$L$10:$L$5000,P103,'(9)附属物点検表'!$AN$10:$AN$5000,$AB$7)&gt;=1,COUNTIFS('(9)附属物点検表'!$L$10:$L$5000,P103,'(9)附属物点検表'!$AQ$10:$AQ$5000,$AB$7)&gt;=1),$AB$7,IF(OR(COUNTIFS('(9)附属物点検表'!$L$10:$L$5000,P103,'(9)附属物点検表'!$AN$10:$AN$5000,$AA$7)&gt;=1,COUNTIFS('(9)附属物点検表'!$L$10:$L$5000,P103,'(9)附属物点検表'!$AQ$10:$AQ$5000,$AA$7)&gt;=1),$AA$7,"")))</f>
        <v/>
      </c>
      <c r="Q115" s="465" t="str">
        <f>IF(Q103="","",IF(OR(COUNTIFS('(9)附属物点検表'!$L$10:$L$5000,Q103,'(9)附属物点検表'!$AN$10:$AN$5000,$AB$7)&gt;=1,COUNTIFS('(9)附属物点検表'!$L$10:$L$5000,Q103,'(9)附属物点検表'!$AQ$10:$AQ$5000,$AB$7)&gt;=1),$AB$7,IF(OR(COUNTIFS('(9)附属物点検表'!$L$10:$L$5000,Q103,'(9)附属物点検表'!$AN$10:$AN$5000,$AA$7)&gt;=1,COUNTIFS('(9)附属物点検表'!$L$10:$L$5000,Q103,'(9)附属物点検表'!$AQ$10:$AQ$5000,$AA$7)&gt;=1),$AA$7,"")))</f>
        <v/>
      </c>
      <c r="R115" s="465" t="str">
        <f>IF(R103="","",IF(OR(COUNTIFS('(9)附属物点検表'!$L$10:$L$5000,R103,'(9)附属物点検表'!$AN$10:$AN$5000,$AB$7)&gt;=1,COUNTIFS('(9)附属物点検表'!$L$10:$L$5000,R103,'(9)附属物点検表'!$AQ$10:$AQ$5000,$AB$7)&gt;=1),$AB$7,IF(OR(COUNTIFS('(9)附属物点検表'!$L$10:$L$5000,R103,'(9)附属物点検表'!$AN$10:$AN$5000,$AA$7)&gt;=1,COUNTIFS('(9)附属物点検表'!$L$10:$L$5000,R103,'(9)附属物点検表'!$AQ$10:$AQ$5000,$AA$7)&gt;=1),$AA$7,"")))</f>
        <v/>
      </c>
      <c r="S115" s="465" t="str">
        <f>IF(S103="","",IF(OR(COUNTIFS('(9)附属物点検表'!$L$10:$L$5000,S103,'(9)附属物点検表'!$AN$10:$AN$5000,$AB$7)&gt;=1,COUNTIFS('(9)附属物点検表'!$L$10:$L$5000,S103,'(9)附属物点検表'!$AQ$10:$AQ$5000,$AB$7)&gt;=1),$AB$7,IF(OR(COUNTIFS('(9)附属物点検表'!$L$10:$L$5000,S103,'(9)附属物点検表'!$AN$10:$AN$5000,$AA$7)&gt;=1,COUNTIFS('(9)附属物点検表'!$L$10:$L$5000,S103,'(9)附属物点検表'!$AQ$10:$AQ$5000,$AA$7)&gt;=1),$AA$7,"")))</f>
        <v/>
      </c>
      <c r="T115" s="465" t="str">
        <f>IF(T103="","",IF(OR(COUNTIFS('(9)附属物点検表'!$L$10:$L$5000,T103,'(9)附属物点検表'!$AN$10:$AN$5000,$AB$7)&gt;=1,COUNTIFS('(9)附属物点検表'!$L$10:$L$5000,T103,'(9)附属物点検表'!$AQ$10:$AQ$5000,$AB$7)&gt;=1),$AB$7,IF(OR(COUNTIFS('(9)附属物点検表'!$L$10:$L$5000,T103,'(9)附属物点検表'!$AN$10:$AN$5000,$AA$7)&gt;=1,COUNTIFS('(9)附属物点検表'!$L$10:$L$5000,T103,'(9)附属物点検表'!$AQ$10:$AQ$5000,$AA$7)&gt;=1),$AA$7,"")))</f>
        <v/>
      </c>
      <c r="U115" s="465" t="str">
        <f>IF(U103="","",IF(OR(COUNTIFS('(9)附属物点検表'!$L$10:$L$5000,U103,'(9)附属物点検表'!$AN$10:$AN$5000,$AB$7)&gt;=1,COUNTIFS('(9)附属物点検表'!$L$10:$L$5000,U103,'(9)附属物点検表'!$AQ$10:$AQ$5000,$AB$7)&gt;=1),$AB$7,IF(OR(COUNTIFS('(9)附属物点検表'!$L$10:$L$5000,U103,'(9)附属物点検表'!$AN$10:$AN$5000,$AA$7)&gt;=1,COUNTIFS('(9)附属物点検表'!$L$10:$L$5000,U103,'(9)附属物点検表'!$AQ$10:$AQ$5000,$AA$7)&gt;=1),$AA$7,"")))</f>
        <v/>
      </c>
      <c r="V115" s="465" t="str">
        <f>IF(V103="","",IF(OR(COUNTIFS('(9)附属物点検表'!$L$10:$L$5000,V103,'(9)附属物点検表'!$AN$10:$AN$5000,$AB$7)&gt;=1,COUNTIFS('(9)附属物点検表'!$L$10:$L$5000,V103,'(9)附属物点検表'!$AQ$10:$AQ$5000,$AB$7)&gt;=1),$AB$7,IF(OR(COUNTIFS('(9)附属物点検表'!$L$10:$L$5000,V103,'(9)附属物点検表'!$AN$10:$AN$5000,$AA$7)&gt;=1,COUNTIFS('(9)附属物点検表'!$L$10:$L$5000,V103,'(9)附属物点検表'!$AQ$10:$AQ$5000,$AA$7)&gt;=1),$AA$7,"")))</f>
        <v/>
      </c>
      <c r="W115" s="465" t="str">
        <f>IF(W103="","",IF(OR(COUNTIFS('(9)附属物点検表'!$L$10:$L$5000,W103,'(9)附属物点検表'!$AN$10:$AN$5000,$AB$7)&gt;=1,COUNTIFS('(9)附属物点検表'!$L$10:$L$5000,W103,'(9)附属物点検表'!$AQ$10:$AQ$5000,$AB$7)&gt;=1),$AB$7,IF(OR(COUNTIFS('(9)附属物点検表'!$L$10:$L$5000,W103,'(9)附属物点検表'!$AN$10:$AN$5000,$AA$7)&gt;=1,COUNTIFS('(9)附属物点検表'!$L$10:$L$5000,W103,'(9)附属物点検表'!$AQ$10:$AQ$5000,$AA$7)&gt;=1),$AA$7,"")))</f>
        <v/>
      </c>
      <c r="X115" s="465" t="str">
        <f>IF(X103="","",IF(OR(COUNTIFS('(9)附属物点検表'!$L$10:$L$5000,X103,'(9)附属物点検表'!$AN$10:$AN$5000,$AB$7)&gt;=1,COUNTIFS('(9)附属物点検表'!$L$10:$L$5000,X103,'(9)附属物点検表'!$AQ$10:$AQ$5000,$AB$7)&gt;=1),$AB$7,IF(OR(COUNTIFS('(9)附属物点検表'!$L$10:$L$5000,X103,'(9)附属物点検表'!$AN$10:$AN$5000,$AA$7)&gt;=1,COUNTIFS('(9)附属物点検表'!$L$10:$L$5000,X103,'(9)附属物点検表'!$AQ$10:$AQ$5000,$AA$7)&gt;=1),$AA$7,"")))</f>
        <v/>
      </c>
      <c r="Y115" s="465" t="str">
        <f>IF(Y103="","",IF(OR(COUNTIFS('(9)附属物点検表'!$L$10:$L$5000,Y103,'(9)附属物点検表'!$AN$10:$AN$5000,$AB$7)&gt;=1,COUNTIFS('(9)附属物点検表'!$L$10:$L$5000,Y103,'(9)附属物点検表'!$AQ$10:$AQ$5000,$AB$7)&gt;=1),$AB$7,IF(OR(COUNTIFS('(9)附属物点検表'!$L$10:$L$5000,Y103,'(9)附属物点検表'!$AN$10:$AN$5000,$AA$7)&gt;=1,COUNTIFS('(9)附属物点検表'!$L$10:$L$5000,Y103,'(9)附属物点検表'!$AQ$10:$AQ$5000,$AA$7)&gt;=1),$AA$7,"")))</f>
        <v/>
      </c>
      <c r="Z115" s="465" t="str">
        <f>IF(Z103="","",IF(OR(COUNTIFS('(9)附属物点検表'!$L$10:$L$5000,Z103,'(9)附属物点検表'!$AN$10:$AN$5000,$AB$7)&gt;=1,COUNTIFS('(9)附属物点検表'!$L$10:$L$5000,Z103,'(9)附属物点検表'!$AQ$10:$AQ$5000,$AB$7)&gt;=1),$AB$7,IF(OR(COUNTIFS('(9)附属物点検表'!$L$10:$L$5000,Z103,'(9)附属物点検表'!$AN$10:$AN$5000,$AA$7)&gt;=1,COUNTIFS('(9)附属物点検表'!$L$10:$L$5000,Z103,'(9)附属物点検表'!$AQ$10:$AQ$5000,$AA$7)&gt;=1),$AA$7,"")))</f>
        <v/>
      </c>
      <c r="AA115" s="465" t="str">
        <f>IF(AA103="","",IF(OR(COUNTIFS('(9)附属物点検表'!$L$10:$L$5000,AA103,'(9)附属物点検表'!$AN$10:$AN$5000,$AB$7)&gt;=1,COUNTIFS('(9)附属物点検表'!$L$10:$L$5000,AA103,'(9)附属物点検表'!$AQ$10:$AQ$5000,$AB$7)&gt;=1),$AB$7,IF(OR(COUNTIFS('(9)附属物点検表'!$L$10:$L$5000,AA103,'(9)附属物点検表'!$AN$10:$AN$5000,$AA$7)&gt;=1,COUNTIFS('(9)附属物点検表'!$L$10:$L$5000,AA103,'(9)附属物点検表'!$AQ$10:$AQ$5000,$AA$7)&gt;=1),$AA$7,"")))</f>
        <v/>
      </c>
      <c r="AB115" s="465" t="str">
        <f>IF(AB103="","",IF(OR(COUNTIFS('(9)附属物点検表'!$L$10:$L$5000,AB103,'(9)附属物点検表'!$AN$10:$AN$5000,$AB$7)&gt;=1,COUNTIFS('(9)附属物点検表'!$L$10:$L$5000,AB103,'(9)附属物点検表'!$AQ$10:$AQ$5000,$AB$7)&gt;=1),$AB$7,IF(OR(COUNTIFS('(9)附属物点検表'!$L$10:$L$5000,AB103,'(9)附属物点検表'!$AN$10:$AN$5000,$AA$7)&gt;=1,COUNTIFS('(9)附属物点検表'!$L$10:$L$5000,AB103,'(9)附属物点検表'!$AQ$10:$AQ$5000,$AA$7)&gt;=1),$AA$7,"")))</f>
        <v/>
      </c>
      <c r="AC115" s="465" t="str">
        <f>IF(AC103="","",IF(OR(COUNTIFS('(9)附属物点検表'!$L$10:$L$5000,AC103,'(9)附属物点検表'!$AN$10:$AN$5000,$AB$7)&gt;=1,COUNTIFS('(9)附属物点検表'!$L$10:$L$5000,AC103,'(9)附属物点検表'!$AQ$10:$AQ$5000,$AB$7)&gt;=1),$AB$7,IF(OR(COUNTIFS('(9)附属物点検表'!$L$10:$L$5000,AC103,'(9)附属物点検表'!$AN$10:$AN$5000,$AA$7)&gt;=1,COUNTIFS('(9)附属物点検表'!$L$10:$L$5000,AC103,'(9)附属物点検表'!$AQ$10:$AQ$5000,$AA$7)&gt;=1),$AA$7,"")))</f>
        <v/>
      </c>
      <c r="AD115" s="465" t="str">
        <f>IF(AD103="","",IF(OR(COUNTIFS('(9)附属物点検表'!$L$10:$L$5000,AD103,'(9)附属物点検表'!$AN$10:$AN$5000,$AB$7)&gt;=1,COUNTIFS('(9)附属物点検表'!$L$10:$L$5000,AD103,'(9)附属物点検表'!$AQ$10:$AQ$5000,$AB$7)&gt;=1),$AB$7,IF(OR(COUNTIFS('(9)附属物点検表'!$L$10:$L$5000,AD103,'(9)附属物点検表'!$AN$10:$AN$5000,$AA$7)&gt;=1,COUNTIFS('(9)附属物点検表'!$L$10:$L$5000,AD103,'(9)附属物点検表'!$AQ$10:$AQ$5000,$AA$7)&gt;=1),$AA$7,"")))</f>
        <v/>
      </c>
      <c r="AE115" s="465" t="str">
        <f>IF(AE103="","",IF(OR(COUNTIFS('(9)附属物点検表'!$L$10:$L$5000,AE103,'(9)附属物点検表'!$AN$10:$AN$5000,$AB$7)&gt;=1,COUNTIFS('(9)附属物点検表'!$L$10:$L$5000,AE103,'(9)附属物点検表'!$AQ$10:$AQ$5000,$AB$7)&gt;=1),$AB$7,IF(OR(COUNTIFS('(9)附属物点検表'!$L$10:$L$5000,AE103,'(9)附属物点検表'!$AN$10:$AN$5000,$AA$7)&gt;=1,COUNTIFS('(9)附属物点検表'!$L$10:$L$5000,AE103,'(9)附属物点検表'!$AQ$10:$AQ$5000,$AA$7)&gt;=1),$AA$7,"")))</f>
        <v/>
      </c>
      <c r="AF115" s="465" t="str">
        <f>IF(AF103="","",IF(OR(COUNTIFS('(9)附属物点検表'!$L$10:$L$5000,AF103,'(9)附属物点検表'!$AN$10:$AN$5000,$AB$7)&gt;=1,COUNTIFS('(9)附属物点検表'!$L$10:$L$5000,AF103,'(9)附属物点検表'!$AQ$10:$AQ$5000,$AB$7)&gt;=1),$AB$7,IF(OR(COUNTIFS('(9)附属物点検表'!$L$10:$L$5000,AF103,'(9)附属物点検表'!$AN$10:$AN$5000,$AA$7)&gt;=1,COUNTIFS('(9)附属物点検表'!$L$10:$L$5000,AF103,'(9)附属物点検表'!$AQ$10:$AQ$5000,$AA$7)&gt;=1),$AA$7,"")))</f>
        <v/>
      </c>
      <c r="AG115" s="465" t="str">
        <f>IF(AG103="","",IF(OR(COUNTIFS('(9)附属物点検表'!$L$10:$L$5000,AG103,'(9)附属物点検表'!$AN$10:$AN$5000,$AB$7)&gt;=1,COUNTIFS('(9)附属物点検表'!$L$10:$L$5000,AG103,'(9)附属物点検表'!$AQ$10:$AQ$5000,$AB$7)&gt;=1),$AB$7,IF(OR(COUNTIFS('(9)附属物点検表'!$L$10:$L$5000,AG103,'(9)附属物点検表'!$AN$10:$AN$5000,$AA$7)&gt;=1,COUNTIFS('(9)附属物点検表'!$L$10:$L$5000,AG103,'(9)附属物点検表'!$AQ$10:$AQ$5000,$AA$7)&gt;=1),$AA$7,"")))</f>
        <v/>
      </c>
      <c r="AH115" s="465" t="str">
        <f>IF(AH103="","",IF(OR(COUNTIFS('(9)附属物点検表'!$L$10:$L$5000,AH103,'(9)附属物点検表'!$AN$10:$AN$5000,$AB$7)&gt;=1,COUNTIFS('(9)附属物点検表'!$L$10:$L$5000,AH103,'(9)附属物点検表'!$AQ$10:$AQ$5000,$AB$7)&gt;=1),$AB$7,IF(OR(COUNTIFS('(9)附属物点検表'!$L$10:$L$5000,AH103,'(9)附属物点検表'!$AN$10:$AN$5000,$AA$7)&gt;=1,COUNTIFS('(9)附属物点検表'!$L$10:$L$5000,AH103,'(9)附属物点検表'!$AQ$10:$AQ$5000,$AA$7)&gt;=1),$AA$7,"")))</f>
        <v/>
      </c>
      <c r="AI115" s="465" t="str">
        <f>IF(AI103="","",IF(OR(COUNTIFS('(9)附属物点検表'!$L$10:$L$5000,AI103,'(9)附属物点検表'!$AN$10:$AN$5000,$AB$7)&gt;=1,COUNTIFS('(9)附属物点検表'!$L$10:$L$5000,AI103,'(9)附属物点検表'!$AQ$10:$AQ$5000,$AB$7)&gt;=1),$AB$7,IF(OR(COUNTIFS('(9)附属物点検表'!$L$10:$L$5000,AI103,'(9)附属物点検表'!$AN$10:$AN$5000,$AA$7)&gt;=1,COUNTIFS('(9)附属物点検表'!$L$10:$L$5000,AI103,'(9)附属物点検表'!$AQ$10:$AQ$5000,$AA$7)&gt;=1),$AA$7,"")))</f>
        <v/>
      </c>
      <c r="AJ115" s="465" t="str">
        <f>IF(AJ103="","",IF(OR(COUNTIFS('(9)附属物点検表'!$L$10:$L$5000,AJ103,'(9)附属物点検表'!$AN$10:$AN$5000,$AB$7)&gt;=1,COUNTIFS('(9)附属物点検表'!$L$10:$L$5000,AJ103,'(9)附属物点検表'!$AQ$10:$AQ$5000,$AB$7)&gt;=1),$AB$7,IF(OR(COUNTIFS('(9)附属物点検表'!$L$10:$L$5000,AJ103,'(9)附属物点検表'!$AN$10:$AN$5000,$AA$7)&gt;=1,COUNTIFS('(9)附属物点検表'!$L$10:$L$5000,AJ103,'(9)附属物点検表'!$AQ$10:$AQ$5000,$AA$7)&gt;=1),$AA$7,"")))</f>
        <v/>
      </c>
      <c r="AK115" s="465" t="str">
        <f>IF(AK103="","",IF(OR(COUNTIFS('(9)附属物点検表'!$L$10:$L$5000,AK103,'(9)附属物点検表'!$AN$10:$AN$5000,$AB$7)&gt;=1,COUNTIFS('(9)附属物点検表'!$L$10:$L$5000,AK103,'(9)附属物点検表'!$AQ$10:$AQ$5000,$AB$7)&gt;=1),$AB$7,IF(OR(COUNTIFS('(9)附属物点検表'!$L$10:$L$5000,AK103,'(9)附属物点検表'!$AN$10:$AN$5000,$AA$7)&gt;=1,COUNTIFS('(9)附属物点検表'!$L$10:$L$5000,AK103,'(9)附属物点検表'!$AQ$10:$AQ$5000,$AA$7)&gt;=1),$AA$7,"")))</f>
        <v/>
      </c>
      <c r="AL115" s="465" t="str">
        <f>IF(AL103="","",IF(OR(COUNTIFS('(9)附属物点検表'!$L$10:$L$5000,AL103,'(9)附属物点検表'!$AN$10:$AN$5000,$AB$7)&gt;=1,COUNTIFS('(9)附属物点検表'!$L$10:$L$5000,AL103,'(9)附属物点検表'!$AQ$10:$AQ$5000,$AB$7)&gt;=1),$AB$7,IF(OR(COUNTIFS('(9)附属物点検表'!$L$10:$L$5000,AL103,'(9)附属物点検表'!$AN$10:$AN$5000,$AA$7)&gt;=1,COUNTIFS('(9)附属物点検表'!$L$10:$L$5000,AL103,'(9)附属物点検表'!$AQ$10:$AQ$5000,$AA$7)&gt;=1),$AA$7,"")))</f>
        <v/>
      </c>
      <c r="AM115" s="465" t="str">
        <f>IF(AM103="","",IF(OR(COUNTIFS('(9)附属物点検表'!$L$10:$L$5000,AM103,'(9)附属物点検表'!$AN$10:$AN$5000,$AB$7)&gt;=1,COUNTIFS('(9)附属物点検表'!$L$10:$L$5000,AM103,'(9)附属物点検表'!$AQ$10:$AQ$5000,$AB$7)&gt;=1),$AB$7,IF(OR(COUNTIFS('(9)附属物点検表'!$L$10:$L$5000,AM103,'(9)附属物点検表'!$AN$10:$AN$5000,$AA$7)&gt;=1,COUNTIFS('(9)附属物点検表'!$L$10:$L$5000,AM103,'(9)附属物点検表'!$AQ$10:$AQ$5000,$AA$7)&gt;=1),$AA$7,"")))</f>
        <v/>
      </c>
      <c r="AN115" s="465" t="str">
        <f>IF(AN103="","",IF(OR(COUNTIFS('(9)附属物点検表'!$L$10:$L$5000,AN103,'(9)附属物点検表'!$AN$10:$AN$5000,$AB$7)&gt;=1,COUNTIFS('(9)附属物点検表'!$L$10:$L$5000,AN103,'(9)附属物点検表'!$AQ$10:$AQ$5000,$AB$7)&gt;=1),$AB$7,IF(OR(COUNTIFS('(9)附属物点検表'!$L$10:$L$5000,AN103,'(9)附属物点検表'!$AN$10:$AN$5000,$AA$7)&gt;=1,COUNTIFS('(9)附属物点検表'!$L$10:$L$5000,AN103,'(9)附属物点検表'!$AQ$10:$AQ$5000,$AA$7)&gt;=1),$AA$7,"")))</f>
        <v/>
      </c>
      <c r="AO115" s="465" t="str">
        <f>IF(AO103="","",IF(OR(COUNTIFS('(9)附属物点検表'!$L$10:$L$5000,AO103,'(9)附属物点検表'!$AN$10:$AN$5000,$AB$7)&gt;=1,COUNTIFS('(9)附属物点検表'!$L$10:$L$5000,AO103,'(9)附属物点検表'!$AQ$10:$AQ$5000,$AB$7)&gt;=1),$AB$7,IF(OR(COUNTIFS('(9)附属物点検表'!$L$10:$L$5000,AO103,'(9)附属物点検表'!$AN$10:$AN$5000,$AA$7)&gt;=1,COUNTIFS('(9)附属物点検表'!$L$10:$L$5000,AO103,'(9)附属物点検表'!$AQ$10:$AQ$5000,$AA$7)&gt;=1),$AA$7,"")))</f>
        <v/>
      </c>
      <c r="AP115" s="465" t="str">
        <f>IF(AP103="","",IF(OR(COUNTIFS('(9)附属物点検表'!$L$10:$L$5000,AP103,'(9)附属物点検表'!$AN$10:$AN$5000,$AB$7)&gt;=1,COUNTIFS('(9)附属物点検表'!$L$10:$L$5000,AP103,'(9)附属物点検表'!$AQ$10:$AQ$5000,$AB$7)&gt;=1),$AB$7,IF(OR(COUNTIFS('(9)附属物点検表'!$L$10:$L$5000,AP103,'(9)附属物点検表'!$AN$10:$AN$5000,$AA$7)&gt;=1,COUNTIFS('(9)附属物点検表'!$L$10:$L$5000,AP103,'(9)附属物点検表'!$AQ$10:$AQ$5000,$AA$7)&gt;=1),$AA$7,"")))</f>
        <v/>
      </c>
      <c r="AQ115" s="465" t="str">
        <f>IF(AQ103="","",IF(OR(COUNTIFS('(9)附属物点検表'!$L$10:$L$5000,AQ103,'(9)附属物点検表'!$AN$10:$AN$5000,$AB$7)&gt;=1,COUNTIFS('(9)附属物点検表'!$L$10:$L$5000,AQ103,'(9)附属物点検表'!$AQ$10:$AQ$5000,$AB$7)&gt;=1),$AB$7,IF(OR(COUNTIFS('(9)附属物点検表'!$L$10:$L$5000,AQ103,'(9)附属物点検表'!$AN$10:$AN$5000,$AA$7)&gt;=1,COUNTIFS('(9)附属物点検表'!$L$10:$L$5000,AQ103,'(9)附属物点検表'!$AQ$10:$AQ$5000,$AA$7)&gt;=1),$AA$7,"")))</f>
        <v/>
      </c>
      <c r="AR115" s="465" t="str">
        <f>IF(AR103="","",IF(OR(COUNTIFS('(9)附属物点検表'!$L$10:$L$5000,AR103,'(9)附属物点検表'!$AN$10:$AN$5000,$AB$7)&gt;=1,COUNTIFS('(9)附属物点検表'!$L$10:$L$5000,AR103,'(9)附属物点検表'!$AQ$10:$AQ$5000,$AB$7)&gt;=1),$AB$7,IF(OR(COUNTIFS('(9)附属物点検表'!$L$10:$L$5000,AR103,'(9)附属物点検表'!$AN$10:$AN$5000,$AA$7)&gt;=1,COUNTIFS('(9)附属物点検表'!$L$10:$L$5000,AR103,'(9)附属物点検表'!$AQ$10:$AQ$5000,$AA$7)&gt;=1),$AA$7,"")))</f>
        <v/>
      </c>
      <c r="AS115" s="465" t="str">
        <f>IF(AS103="","",IF(OR(COUNTIFS('(9)附属物点検表'!$L$10:$L$5000,AS103,'(9)附属物点検表'!$AN$10:$AN$5000,$AB$7)&gt;=1,COUNTIFS('(9)附属物点検表'!$L$10:$L$5000,AS103,'(9)附属物点検表'!$AQ$10:$AQ$5000,$AB$7)&gt;=1),$AB$7,IF(OR(COUNTIFS('(9)附属物点検表'!$L$10:$L$5000,AS103,'(9)附属物点検表'!$AN$10:$AN$5000,$AA$7)&gt;=1,COUNTIFS('(9)附属物点検表'!$L$10:$L$5000,AS103,'(9)附属物点検表'!$AQ$10:$AQ$5000,$AA$7)&gt;=1),$AA$7,"")))</f>
        <v/>
      </c>
      <c r="AT115" s="465" t="str">
        <f>IF(AT103="","",IF(OR(COUNTIFS('(9)附属物点検表'!$L$10:$L$5000,AT103,'(9)附属物点検表'!$AN$10:$AN$5000,$AB$7)&gt;=1,COUNTIFS('(9)附属物点検表'!$L$10:$L$5000,AT103,'(9)附属物点検表'!$AQ$10:$AQ$5000,$AB$7)&gt;=1),$AB$7,IF(OR(COUNTIFS('(9)附属物点検表'!$L$10:$L$5000,AT103,'(9)附属物点検表'!$AN$10:$AN$5000,$AA$7)&gt;=1,COUNTIFS('(9)附属物点検表'!$L$10:$L$5000,AT103,'(9)附属物点検表'!$AQ$10:$AQ$5000,$AA$7)&gt;=1),$AA$7,"")))</f>
        <v/>
      </c>
      <c r="AU115" s="465" t="str">
        <f>IF(AU103="","",IF(OR(COUNTIFS('(9)附属物点検表'!$L$10:$L$5000,AU103,'(9)附属物点検表'!$AN$10:$AN$5000,$AB$7)&gt;=1,COUNTIFS('(9)附属物点検表'!$L$10:$L$5000,AU103,'(9)附属物点検表'!$AQ$10:$AQ$5000,$AB$7)&gt;=1),$AB$7,IF(OR(COUNTIFS('(9)附属物点検表'!$L$10:$L$5000,AU103,'(9)附属物点検表'!$AN$10:$AN$5000,$AA$7)&gt;=1,COUNTIFS('(9)附属物点検表'!$L$10:$L$5000,AU103,'(9)附属物点検表'!$AQ$10:$AQ$5000,$AA$7)&gt;=1),$AA$7,"")))</f>
        <v/>
      </c>
      <c r="AV115" s="465" t="str">
        <f>IF(AV103="","",IF(OR(COUNTIFS('(9)附属物点検表'!$L$10:$L$5000,AV103,'(9)附属物点検表'!$AN$10:$AN$5000,$AB$7)&gt;=1,COUNTIFS('(9)附属物点検表'!$L$10:$L$5000,AV103,'(9)附属物点検表'!$AQ$10:$AQ$5000,$AB$7)&gt;=1),$AB$7,IF(OR(COUNTIFS('(9)附属物点検表'!$L$10:$L$5000,AV103,'(9)附属物点検表'!$AN$10:$AN$5000,$AA$7)&gt;=1,COUNTIFS('(9)附属物点検表'!$L$10:$L$5000,AV103,'(9)附属物点検表'!$AQ$10:$AQ$5000,$AA$7)&gt;=1),$AA$7,"")))</f>
        <v/>
      </c>
      <c r="AW115" s="465" t="str">
        <f>IF(AW103="","",IF(OR(COUNTIFS('(9)附属物点検表'!$L$10:$L$5000,AW103,'(9)附属物点検表'!$AN$10:$AN$5000,$AB$7)&gt;=1,COUNTIFS('(9)附属物点検表'!$L$10:$L$5000,AW103,'(9)附属物点検表'!$AQ$10:$AQ$5000,$AB$7)&gt;=1),$AB$7,IF(OR(COUNTIFS('(9)附属物点検表'!$L$10:$L$5000,AW103,'(9)附属物点検表'!$AN$10:$AN$5000,$AA$7)&gt;=1,COUNTIFS('(9)附属物点検表'!$L$10:$L$5000,AW103,'(9)附属物点検表'!$AQ$10:$AQ$5000,$AA$7)&gt;=1),$AA$7,"")))</f>
        <v/>
      </c>
      <c r="AX115" s="465" t="str">
        <f>IF(AX103="","",IF(OR(COUNTIFS('(9)附属物点検表'!$L$10:$L$5000,AX103,'(9)附属物点検表'!$AN$10:$AN$5000,$AB$7)&gt;=1,COUNTIFS('(9)附属物点検表'!$L$10:$L$5000,AX103,'(9)附属物点検表'!$AQ$10:$AQ$5000,$AB$7)&gt;=1),$AB$7,IF(OR(COUNTIFS('(9)附属物点検表'!$L$10:$L$5000,AX103,'(9)附属物点検表'!$AN$10:$AN$5000,$AA$7)&gt;=1,COUNTIFS('(9)附属物点検表'!$L$10:$L$5000,AX103,'(9)附属物点検表'!$AQ$10:$AQ$5000,$AA$7)&gt;=1),$AA$7,"")))</f>
        <v/>
      </c>
      <c r="AY115" s="465" t="str">
        <f>IF(AY103="","",IF(OR(COUNTIFS('(9)附属物点検表'!$L$10:$L$5000,AY103,'(9)附属物点検表'!$AN$10:$AN$5000,$AB$7)&gt;=1,COUNTIFS('(9)附属物点検表'!$L$10:$L$5000,AY103,'(9)附属物点検表'!$AQ$10:$AQ$5000,$AB$7)&gt;=1),$AB$7,IF(OR(COUNTIFS('(9)附属物点検表'!$L$10:$L$5000,AY103,'(9)附属物点検表'!$AN$10:$AN$5000,$AA$7)&gt;=1,COUNTIFS('(9)附属物点検表'!$L$10:$L$5000,AY103,'(9)附属物点検表'!$AQ$10:$AQ$5000,$AA$7)&gt;=1),$AA$7,"")))</f>
        <v/>
      </c>
      <c r="AZ115" s="465" t="str">
        <f>IF(AZ103="","",IF(OR(COUNTIFS('(9)附属物点検表'!$L$10:$L$5000,AZ103,'(9)附属物点検表'!$AN$10:$AN$5000,$AB$7)&gt;=1,COUNTIFS('(9)附属物点検表'!$L$10:$L$5000,AZ103,'(9)附属物点検表'!$AQ$10:$AQ$5000,$AB$7)&gt;=1),$AB$7,IF(OR(COUNTIFS('(9)附属物点検表'!$L$10:$L$5000,AZ103,'(9)附属物点検表'!$AN$10:$AN$5000,$AA$7)&gt;=1,COUNTIFS('(9)附属物点検表'!$L$10:$L$5000,AZ103,'(9)附属物点検表'!$AQ$10:$AQ$5000,$AA$7)&gt;=1),$AA$7,"")))</f>
        <v/>
      </c>
      <c r="BA115" s="466" t="str">
        <f>IF(BA103="","",IF(OR(COUNTIFS('(9)附属物点検表'!$L$10:$L$5000,BA103,'(9)附属物点検表'!$AN$10:$AN$5000,$AB$7)&gt;=1,COUNTIFS('(9)附属物点検表'!$L$10:$L$5000,BA103,'(9)附属物点検表'!$AQ$10:$AQ$5000,$AB$7)&gt;=1),$AB$7,IF(OR(COUNTIFS('(9)附属物点検表'!$L$10:$L$5000,BA103,'(9)附属物点検表'!$AN$10:$AN$5000,$AA$7)&gt;=1,COUNTIFS('(9)附属物点検表'!$L$10:$L$5000,BA103,'(9)附属物点検表'!$AQ$10:$AQ$5000,$AA$7)&gt;=1),$AA$7,"")))</f>
        <v/>
      </c>
      <c r="BC115" s="1"/>
    </row>
    <row r="116" spans="2:55" ht="18.75" customHeight="1" x14ac:dyDescent="0.2"/>
    <row r="117" spans="2:55" ht="18.75" customHeight="1" thickBot="1" x14ac:dyDescent="0.25">
      <c r="B117" s="1847" t="s">
        <v>547</v>
      </c>
      <c r="C117" s="1848"/>
      <c r="D117" s="1848"/>
      <c r="E117" s="1848"/>
      <c r="F117" s="1848"/>
      <c r="G117" s="1849"/>
      <c r="H117" s="460">
        <f>IF($N$3=BA103,"PE",IF(BA103="PE","",IF(BA103="","",BA103+1)))</f>
        <v>322</v>
      </c>
      <c r="I117" s="461">
        <f t="shared" ref="I117:BA117" si="14">IF($N$3=H117,"PE",IF(H117="PE","",IF(H117="","",H117+1)))</f>
        <v>323</v>
      </c>
      <c r="J117" s="461">
        <f t="shared" si="14"/>
        <v>324</v>
      </c>
      <c r="K117" s="461">
        <f t="shared" si="14"/>
        <v>325</v>
      </c>
      <c r="L117" s="461">
        <f t="shared" si="14"/>
        <v>326</v>
      </c>
      <c r="M117" s="461">
        <f t="shared" si="14"/>
        <v>327</v>
      </c>
      <c r="N117" s="461">
        <f t="shared" si="14"/>
        <v>328</v>
      </c>
      <c r="O117" s="461">
        <f t="shared" si="14"/>
        <v>329</v>
      </c>
      <c r="P117" s="461">
        <f t="shared" si="14"/>
        <v>330</v>
      </c>
      <c r="Q117" s="461">
        <f t="shared" si="14"/>
        <v>331</v>
      </c>
      <c r="R117" s="461">
        <f t="shared" si="14"/>
        <v>332</v>
      </c>
      <c r="S117" s="461">
        <f t="shared" si="14"/>
        <v>333</v>
      </c>
      <c r="T117" s="461">
        <f t="shared" si="14"/>
        <v>334</v>
      </c>
      <c r="U117" s="461">
        <f t="shared" si="14"/>
        <v>335</v>
      </c>
      <c r="V117" s="461">
        <f t="shared" si="14"/>
        <v>336</v>
      </c>
      <c r="W117" s="461">
        <f t="shared" si="14"/>
        <v>337</v>
      </c>
      <c r="X117" s="461">
        <f t="shared" si="14"/>
        <v>338</v>
      </c>
      <c r="Y117" s="461">
        <f t="shared" si="14"/>
        <v>339</v>
      </c>
      <c r="Z117" s="461">
        <f t="shared" si="14"/>
        <v>340</v>
      </c>
      <c r="AA117" s="461">
        <f t="shared" si="14"/>
        <v>341</v>
      </c>
      <c r="AB117" s="461">
        <f t="shared" si="14"/>
        <v>342</v>
      </c>
      <c r="AC117" s="461">
        <f t="shared" si="14"/>
        <v>343</v>
      </c>
      <c r="AD117" s="461">
        <f t="shared" si="14"/>
        <v>344</v>
      </c>
      <c r="AE117" s="461">
        <f t="shared" si="14"/>
        <v>345</v>
      </c>
      <c r="AF117" s="461">
        <f t="shared" si="14"/>
        <v>346</v>
      </c>
      <c r="AG117" s="461">
        <f t="shared" si="14"/>
        <v>347</v>
      </c>
      <c r="AH117" s="461">
        <f t="shared" si="14"/>
        <v>348</v>
      </c>
      <c r="AI117" s="461">
        <f t="shared" si="14"/>
        <v>349</v>
      </c>
      <c r="AJ117" s="461">
        <f t="shared" si="14"/>
        <v>350</v>
      </c>
      <c r="AK117" s="461">
        <f t="shared" si="14"/>
        <v>351</v>
      </c>
      <c r="AL117" s="461">
        <f t="shared" si="14"/>
        <v>352</v>
      </c>
      <c r="AM117" s="461">
        <f t="shared" si="14"/>
        <v>353</v>
      </c>
      <c r="AN117" s="461">
        <f t="shared" si="14"/>
        <v>354</v>
      </c>
      <c r="AO117" s="461">
        <f t="shared" si="14"/>
        <v>355</v>
      </c>
      <c r="AP117" s="461">
        <f t="shared" si="14"/>
        <v>356</v>
      </c>
      <c r="AQ117" s="461">
        <f t="shared" si="14"/>
        <v>357</v>
      </c>
      <c r="AR117" s="461">
        <f t="shared" si="14"/>
        <v>358</v>
      </c>
      <c r="AS117" s="461">
        <f t="shared" si="14"/>
        <v>359</v>
      </c>
      <c r="AT117" s="461">
        <f t="shared" si="14"/>
        <v>360</v>
      </c>
      <c r="AU117" s="461">
        <f t="shared" si="14"/>
        <v>361</v>
      </c>
      <c r="AV117" s="461">
        <f t="shared" si="14"/>
        <v>362</v>
      </c>
      <c r="AW117" s="461">
        <f t="shared" si="14"/>
        <v>363</v>
      </c>
      <c r="AX117" s="461">
        <f t="shared" si="14"/>
        <v>364</v>
      </c>
      <c r="AY117" s="461">
        <f t="shared" si="14"/>
        <v>365</v>
      </c>
      <c r="AZ117" s="461">
        <f t="shared" si="14"/>
        <v>366</v>
      </c>
      <c r="BA117" s="462">
        <f t="shared" si="14"/>
        <v>367</v>
      </c>
    </row>
    <row r="118" spans="2:55" ht="18.75" customHeight="1" thickTop="1" x14ac:dyDescent="0.2">
      <c r="B118" s="1853" t="s">
        <v>901</v>
      </c>
      <c r="C118" s="1850" t="str">
        <f>ﾃﾞｰﾀ一覧!$U$18</f>
        <v>ひび割れ</v>
      </c>
      <c r="D118" s="1851"/>
      <c r="E118" s="1851"/>
      <c r="F118" s="1851"/>
      <c r="G118" s="1852"/>
      <c r="H118" s="468" t="str">
        <f>IF(H$117="","",IF(COUNTIFS('(6)定期点検調書'!$B$12:$B$5000,H$117,'(6)定期点検調書'!$AH$12:$AH$5000,$C118,'(6)定期点検調書'!$BF$12:$BF$5000,$W$7)&gt;=1,$W$7,IF(COUNTIFS('(6)定期点検調書'!$B$12:$B$5000,H$117,'(6)定期点検調書'!$AH$12:$AH$5000,$C118,'(6)定期点検調書'!$BF$12:$BF$5000,$V$7)&gt;=1,$V$7,IF(COUNTIFS('(6)定期点検調書'!$B$12:$B$5000,H117,'(6)定期点検調書'!$AH$12:$AH$5000,$C118,'(6)定期点検調書'!$BF$12:$BF$5000,$U$7)&gt;=1,$U$7,IF(COUNTIFS('(6)定期点検調書'!$B$12:$B$5000,H$117,'(6)定期点検調書'!$AH$12:$AH$5000,$C118,'(6)定期点検調書'!$BF$12:$BF$5000,$T$7)&gt;=1,$T$7,IF(COUNTIFS('(6)定期点検調書'!$B$12:$B$5000,H$117,'(6)定期点検調書'!$AH$12:$AH$5000,$C118,'(6)定期点検調書'!$BF$12:$BF$5000,$S$7)&gt;=1,$S$7,""))))))</f>
        <v/>
      </c>
      <c r="I118" s="463" t="str">
        <f>IF(I$117="","",IF(COUNTIFS('(6)定期点検調書'!$B$12:$B$5000,I$117,'(6)定期点検調書'!$AH$12:$AH$5000,$C118,'(6)定期点検調書'!$BF$12:$BF$5000,$W$7)&gt;=1,$W$7,IF(COUNTIFS('(6)定期点検調書'!$B$12:$B$5000,I$117,'(6)定期点検調書'!$AH$12:$AH$5000,$C118,'(6)定期点検調書'!$BF$12:$BF$5000,$V$7)&gt;=1,$V$7,IF(COUNTIFS('(6)定期点検調書'!$B$12:$B$5000,I117,'(6)定期点検調書'!$AH$12:$AH$5000,$C118,'(6)定期点検調書'!$BF$12:$BF$5000,$U$7)&gt;=1,$U$7,IF(COUNTIFS('(6)定期点検調書'!$B$12:$B$5000,I$117,'(6)定期点検調書'!$AH$12:$AH$5000,$C118,'(6)定期点検調書'!$BF$12:$BF$5000,$T$7)&gt;=1,$T$7,IF(COUNTIFS('(6)定期点検調書'!$B$12:$B$5000,I$117,'(6)定期点検調書'!$AH$12:$AH$5000,$C118,'(6)定期点検調書'!$BF$12:$BF$5000,$S$7)&gt;=1,$S$7,""))))))</f>
        <v/>
      </c>
      <c r="J118" s="463" t="str">
        <f>IF(J$117="","",IF(COUNTIFS('(6)定期点検調書'!$B$12:$B$5000,J$117,'(6)定期点検調書'!$AH$12:$AH$5000,$C118,'(6)定期点検調書'!$BF$12:$BF$5000,$W$7)&gt;=1,$W$7,IF(COUNTIFS('(6)定期点検調書'!$B$12:$B$5000,J$117,'(6)定期点検調書'!$AH$12:$AH$5000,$C118,'(6)定期点検調書'!$BF$12:$BF$5000,$V$7)&gt;=1,$V$7,IF(COUNTIFS('(6)定期点検調書'!$B$12:$B$5000,J117,'(6)定期点検調書'!$AH$12:$AH$5000,$C118,'(6)定期点検調書'!$BF$12:$BF$5000,$U$7)&gt;=1,$U$7,IF(COUNTIFS('(6)定期点検調書'!$B$12:$B$5000,J$117,'(6)定期点検調書'!$AH$12:$AH$5000,$C118,'(6)定期点検調書'!$BF$12:$BF$5000,$T$7)&gt;=1,$T$7,IF(COUNTIFS('(6)定期点検調書'!$B$12:$B$5000,J$117,'(6)定期点検調書'!$AH$12:$AH$5000,$C118,'(6)定期点検調書'!$BF$12:$BF$5000,$S$7)&gt;=1,$S$7,""))))))</f>
        <v/>
      </c>
      <c r="K118" s="463" t="str">
        <f>IF(K$117="","",IF(COUNTIFS('(6)定期点検調書'!$B$12:$B$5000,K$117,'(6)定期点検調書'!$AH$12:$AH$5000,$C118,'(6)定期点検調書'!$BF$12:$BF$5000,$W$7)&gt;=1,$W$7,IF(COUNTIFS('(6)定期点検調書'!$B$12:$B$5000,K$117,'(6)定期点検調書'!$AH$12:$AH$5000,$C118,'(6)定期点検調書'!$BF$12:$BF$5000,$V$7)&gt;=1,$V$7,IF(COUNTIFS('(6)定期点検調書'!$B$12:$B$5000,K117,'(6)定期点検調書'!$AH$12:$AH$5000,$C118,'(6)定期点検調書'!$BF$12:$BF$5000,$U$7)&gt;=1,$U$7,IF(COUNTIFS('(6)定期点検調書'!$B$12:$B$5000,K$117,'(6)定期点検調書'!$AH$12:$AH$5000,$C118,'(6)定期点検調書'!$BF$12:$BF$5000,$T$7)&gt;=1,$T$7,IF(COUNTIFS('(6)定期点検調書'!$B$12:$B$5000,K$117,'(6)定期点検調書'!$AH$12:$AH$5000,$C118,'(6)定期点検調書'!$BF$12:$BF$5000,$S$7)&gt;=1,$S$7,""))))))</f>
        <v/>
      </c>
      <c r="L118" s="463" t="str">
        <f>IF(L$117="","",IF(COUNTIFS('(6)定期点検調書'!$B$12:$B$5000,L$117,'(6)定期点検調書'!$AH$12:$AH$5000,$C118,'(6)定期点検調書'!$BF$12:$BF$5000,$W$7)&gt;=1,$W$7,IF(COUNTIFS('(6)定期点検調書'!$B$12:$B$5000,L$117,'(6)定期点検調書'!$AH$12:$AH$5000,$C118,'(6)定期点検調書'!$BF$12:$BF$5000,$V$7)&gt;=1,$V$7,IF(COUNTIFS('(6)定期点検調書'!$B$12:$B$5000,L117,'(6)定期点検調書'!$AH$12:$AH$5000,$C118,'(6)定期点検調書'!$BF$12:$BF$5000,$U$7)&gt;=1,$U$7,IF(COUNTIFS('(6)定期点検調書'!$B$12:$B$5000,L$117,'(6)定期点検調書'!$AH$12:$AH$5000,$C118,'(6)定期点検調書'!$BF$12:$BF$5000,$T$7)&gt;=1,$T$7,IF(COUNTIFS('(6)定期点検調書'!$B$12:$B$5000,L$117,'(6)定期点検調書'!$AH$12:$AH$5000,$C118,'(6)定期点検調書'!$BF$12:$BF$5000,$S$7)&gt;=1,$S$7,""))))))</f>
        <v/>
      </c>
      <c r="M118" s="463" t="str">
        <f>IF(M$117="","",IF(COUNTIFS('(6)定期点検調書'!$B$12:$B$5000,M$117,'(6)定期点検調書'!$AH$12:$AH$5000,$C118,'(6)定期点検調書'!$BF$12:$BF$5000,$W$7)&gt;=1,$W$7,IF(COUNTIFS('(6)定期点検調書'!$B$12:$B$5000,M$117,'(6)定期点検調書'!$AH$12:$AH$5000,$C118,'(6)定期点検調書'!$BF$12:$BF$5000,$V$7)&gt;=1,$V$7,IF(COUNTIFS('(6)定期点検調書'!$B$12:$B$5000,M117,'(6)定期点検調書'!$AH$12:$AH$5000,$C118,'(6)定期点検調書'!$BF$12:$BF$5000,$U$7)&gt;=1,$U$7,IF(COUNTIFS('(6)定期点検調書'!$B$12:$B$5000,M$117,'(6)定期点検調書'!$AH$12:$AH$5000,$C118,'(6)定期点検調書'!$BF$12:$BF$5000,$T$7)&gt;=1,$T$7,IF(COUNTIFS('(6)定期点検調書'!$B$12:$B$5000,M$117,'(6)定期点検調書'!$AH$12:$AH$5000,$C118,'(6)定期点検調書'!$BF$12:$BF$5000,$S$7)&gt;=1,$S$7,""))))))</f>
        <v/>
      </c>
      <c r="N118" s="463" t="str">
        <f>IF(N$117="","",IF(COUNTIFS('(6)定期点検調書'!$B$12:$B$5000,N$117,'(6)定期点検調書'!$AH$12:$AH$5000,$C118,'(6)定期点検調書'!$BF$12:$BF$5000,$W$7)&gt;=1,$W$7,IF(COUNTIFS('(6)定期点検調書'!$B$12:$B$5000,N$117,'(6)定期点検調書'!$AH$12:$AH$5000,$C118,'(6)定期点検調書'!$BF$12:$BF$5000,$V$7)&gt;=1,$V$7,IF(COUNTIFS('(6)定期点検調書'!$B$12:$B$5000,N117,'(6)定期点検調書'!$AH$12:$AH$5000,$C118,'(6)定期点検調書'!$BF$12:$BF$5000,$U$7)&gt;=1,$U$7,IF(COUNTIFS('(6)定期点検調書'!$B$12:$B$5000,N$117,'(6)定期点検調書'!$AH$12:$AH$5000,$C118,'(6)定期点検調書'!$BF$12:$BF$5000,$T$7)&gt;=1,$T$7,IF(COUNTIFS('(6)定期点検調書'!$B$12:$B$5000,N$117,'(6)定期点検調書'!$AH$12:$AH$5000,$C118,'(6)定期点検調書'!$BF$12:$BF$5000,$S$7)&gt;=1,$S$7,""))))))</f>
        <v/>
      </c>
      <c r="O118" s="463" t="str">
        <f>IF(O$117="","",IF(COUNTIFS('(6)定期点検調書'!$B$12:$B$5000,O$117,'(6)定期点検調書'!$AH$12:$AH$5000,$C118,'(6)定期点検調書'!$BF$12:$BF$5000,$W$7)&gt;=1,$W$7,IF(COUNTIFS('(6)定期点検調書'!$B$12:$B$5000,O$117,'(6)定期点検調書'!$AH$12:$AH$5000,$C118,'(6)定期点検調書'!$BF$12:$BF$5000,$V$7)&gt;=1,$V$7,IF(COUNTIFS('(6)定期点検調書'!$B$12:$B$5000,O117,'(6)定期点検調書'!$AH$12:$AH$5000,$C118,'(6)定期点検調書'!$BF$12:$BF$5000,$U$7)&gt;=1,$U$7,IF(COUNTIFS('(6)定期点検調書'!$B$12:$B$5000,O$117,'(6)定期点検調書'!$AH$12:$AH$5000,$C118,'(6)定期点検調書'!$BF$12:$BF$5000,$T$7)&gt;=1,$T$7,IF(COUNTIFS('(6)定期点検調書'!$B$12:$B$5000,O$117,'(6)定期点検調書'!$AH$12:$AH$5000,$C118,'(6)定期点検調書'!$BF$12:$BF$5000,$S$7)&gt;=1,$S$7,""))))))</f>
        <v/>
      </c>
      <c r="P118" s="463" t="str">
        <f>IF(P$117="","",IF(COUNTIFS('(6)定期点検調書'!$B$12:$B$5000,P$117,'(6)定期点検調書'!$AH$12:$AH$5000,$C118,'(6)定期点検調書'!$BF$12:$BF$5000,$W$7)&gt;=1,$W$7,IF(COUNTIFS('(6)定期点検調書'!$B$12:$B$5000,P$117,'(6)定期点検調書'!$AH$12:$AH$5000,$C118,'(6)定期点検調書'!$BF$12:$BF$5000,$V$7)&gt;=1,$V$7,IF(COUNTIFS('(6)定期点検調書'!$B$12:$B$5000,P117,'(6)定期点検調書'!$AH$12:$AH$5000,$C118,'(6)定期点検調書'!$BF$12:$BF$5000,$U$7)&gt;=1,$U$7,IF(COUNTIFS('(6)定期点検調書'!$B$12:$B$5000,P$117,'(6)定期点検調書'!$AH$12:$AH$5000,$C118,'(6)定期点検調書'!$BF$12:$BF$5000,$T$7)&gt;=1,$T$7,IF(COUNTIFS('(6)定期点検調書'!$B$12:$B$5000,P$117,'(6)定期点検調書'!$AH$12:$AH$5000,$C118,'(6)定期点検調書'!$BF$12:$BF$5000,$S$7)&gt;=1,$S$7,""))))))</f>
        <v/>
      </c>
      <c r="Q118" s="463" t="str">
        <f>IF(Q$117="","",IF(COUNTIFS('(6)定期点検調書'!$B$12:$B$5000,Q$117,'(6)定期点検調書'!$AH$12:$AH$5000,$C118,'(6)定期点検調書'!$BF$12:$BF$5000,$W$7)&gt;=1,$W$7,IF(COUNTIFS('(6)定期点検調書'!$B$12:$B$5000,Q$117,'(6)定期点検調書'!$AH$12:$AH$5000,$C118,'(6)定期点検調書'!$BF$12:$BF$5000,$V$7)&gt;=1,$V$7,IF(COUNTIFS('(6)定期点検調書'!$B$12:$B$5000,Q117,'(6)定期点検調書'!$AH$12:$AH$5000,$C118,'(6)定期点検調書'!$BF$12:$BF$5000,$U$7)&gt;=1,$U$7,IF(COUNTIFS('(6)定期点検調書'!$B$12:$B$5000,Q$117,'(6)定期点検調書'!$AH$12:$AH$5000,$C118,'(6)定期点検調書'!$BF$12:$BF$5000,$T$7)&gt;=1,$T$7,IF(COUNTIFS('(6)定期点検調書'!$B$12:$B$5000,Q$117,'(6)定期点検調書'!$AH$12:$AH$5000,$C118,'(6)定期点検調書'!$BF$12:$BF$5000,$S$7)&gt;=1,$S$7,""))))))</f>
        <v/>
      </c>
      <c r="R118" s="463" t="str">
        <f>IF(R$117="","",IF(COUNTIFS('(6)定期点検調書'!$B$12:$B$5000,R$117,'(6)定期点検調書'!$AH$12:$AH$5000,$C118,'(6)定期点検調書'!$BF$12:$BF$5000,$W$7)&gt;=1,$W$7,IF(COUNTIFS('(6)定期点検調書'!$B$12:$B$5000,R$117,'(6)定期点検調書'!$AH$12:$AH$5000,$C118,'(6)定期点検調書'!$BF$12:$BF$5000,$V$7)&gt;=1,$V$7,IF(COUNTIFS('(6)定期点検調書'!$B$12:$B$5000,R117,'(6)定期点検調書'!$AH$12:$AH$5000,$C118,'(6)定期点検調書'!$BF$12:$BF$5000,$U$7)&gt;=1,$U$7,IF(COUNTIFS('(6)定期点検調書'!$B$12:$B$5000,R$117,'(6)定期点検調書'!$AH$12:$AH$5000,$C118,'(6)定期点検調書'!$BF$12:$BF$5000,$T$7)&gt;=1,$T$7,IF(COUNTIFS('(6)定期点検調書'!$B$12:$B$5000,R$117,'(6)定期点検調書'!$AH$12:$AH$5000,$C118,'(6)定期点検調書'!$BF$12:$BF$5000,$S$7)&gt;=1,$S$7,""))))))</f>
        <v/>
      </c>
      <c r="S118" s="463" t="str">
        <f>IF(S$117="","",IF(COUNTIFS('(6)定期点検調書'!$B$12:$B$5000,S$117,'(6)定期点検調書'!$AH$12:$AH$5000,$C118,'(6)定期点検調書'!$BF$12:$BF$5000,$W$7)&gt;=1,$W$7,IF(COUNTIFS('(6)定期点検調書'!$B$12:$B$5000,S$117,'(6)定期点検調書'!$AH$12:$AH$5000,$C118,'(6)定期点検調書'!$BF$12:$BF$5000,$V$7)&gt;=1,$V$7,IF(COUNTIFS('(6)定期点検調書'!$B$12:$B$5000,S117,'(6)定期点検調書'!$AH$12:$AH$5000,$C118,'(6)定期点検調書'!$BF$12:$BF$5000,$U$7)&gt;=1,$U$7,IF(COUNTIFS('(6)定期点検調書'!$B$12:$B$5000,S$117,'(6)定期点検調書'!$AH$12:$AH$5000,$C118,'(6)定期点検調書'!$BF$12:$BF$5000,$T$7)&gt;=1,$T$7,IF(COUNTIFS('(6)定期点検調書'!$B$12:$B$5000,S$117,'(6)定期点検調書'!$AH$12:$AH$5000,$C118,'(6)定期点検調書'!$BF$12:$BF$5000,$S$7)&gt;=1,$S$7,""))))))</f>
        <v/>
      </c>
      <c r="T118" s="463" t="str">
        <f>IF(T$117="","",IF(COUNTIFS('(6)定期点検調書'!$B$12:$B$5000,T$117,'(6)定期点検調書'!$AH$12:$AH$5000,$C118,'(6)定期点検調書'!$BF$12:$BF$5000,$W$7)&gt;=1,$W$7,IF(COUNTIFS('(6)定期点検調書'!$B$12:$B$5000,T$117,'(6)定期点検調書'!$AH$12:$AH$5000,$C118,'(6)定期点検調書'!$BF$12:$BF$5000,$V$7)&gt;=1,$V$7,IF(COUNTIFS('(6)定期点検調書'!$B$12:$B$5000,T117,'(6)定期点検調書'!$AH$12:$AH$5000,$C118,'(6)定期点検調書'!$BF$12:$BF$5000,$U$7)&gt;=1,$U$7,IF(COUNTIFS('(6)定期点検調書'!$B$12:$B$5000,T$117,'(6)定期点検調書'!$AH$12:$AH$5000,$C118,'(6)定期点検調書'!$BF$12:$BF$5000,$T$7)&gt;=1,$T$7,IF(COUNTIFS('(6)定期点検調書'!$B$12:$B$5000,T$117,'(6)定期点検調書'!$AH$12:$AH$5000,$C118,'(6)定期点検調書'!$BF$12:$BF$5000,$S$7)&gt;=1,$S$7,""))))))</f>
        <v/>
      </c>
      <c r="U118" s="463" t="str">
        <f>IF(U$117="","",IF(COUNTIFS('(6)定期点検調書'!$B$12:$B$5000,U$117,'(6)定期点検調書'!$AH$12:$AH$5000,$C118,'(6)定期点検調書'!$BF$12:$BF$5000,$W$7)&gt;=1,$W$7,IF(COUNTIFS('(6)定期点検調書'!$B$12:$B$5000,U$117,'(6)定期点検調書'!$AH$12:$AH$5000,$C118,'(6)定期点検調書'!$BF$12:$BF$5000,$V$7)&gt;=1,$V$7,IF(COUNTIFS('(6)定期点検調書'!$B$12:$B$5000,U117,'(6)定期点検調書'!$AH$12:$AH$5000,$C118,'(6)定期点検調書'!$BF$12:$BF$5000,$U$7)&gt;=1,$U$7,IF(COUNTIFS('(6)定期点検調書'!$B$12:$B$5000,U$117,'(6)定期点検調書'!$AH$12:$AH$5000,$C118,'(6)定期点検調書'!$BF$12:$BF$5000,$T$7)&gt;=1,$T$7,IF(COUNTIFS('(6)定期点検調書'!$B$12:$B$5000,U$117,'(6)定期点検調書'!$AH$12:$AH$5000,$C118,'(6)定期点検調書'!$BF$12:$BF$5000,$S$7)&gt;=1,$S$7,""))))))</f>
        <v/>
      </c>
      <c r="V118" s="463" t="str">
        <f>IF(V$117="","",IF(COUNTIFS('(6)定期点検調書'!$B$12:$B$5000,V$117,'(6)定期点検調書'!$AH$12:$AH$5000,$C118,'(6)定期点検調書'!$BF$12:$BF$5000,$W$7)&gt;=1,$W$7,IF(COUNTIFS('(6)定期点検調書'!$B$12:$B$5000,V$117,'(6)定期点検調書'!$AH$12:$AH$5000,$C118,'(6)定期点検調書'!$BF$12:$BF$5000,$V$7)&gt;=1,$V$7,IF(COUNTIFS('(6)定期点検調書'!$B$12:$B$5000,V117,'(6)定期点検調書'!$AH$12:$AH$5000,$C118,'(6)定期点検調書'!$BF$12:$BF$5000,$U$7)&gt;=1,$U$7,IF(COUNTIFS('(6)定期点検調書'!$B$12:$B$5000,V$117,'(6)定期点検調書'!$AH$12:$AH$5000,$C118,'(6)定期点検調書'!$BF$12:$BF$5000,$T$7)&gt;=1,$T$7,IF(COUNTIFS('(6)定期点検調書'!$B$12:$B$5000,V$117,'(6)定期点検調書'!$AH$12:$AH$5000,$C118,'(6)定期点検調書'!$BF$12:$BF$5000,$S$7)&gt;=1,$S$7,""))))))</f>
        <v/>
      </c>
      <c r="W118" s="463" t="str">
        <f>IF(W$117="","",IF(COUNTIFS('(6)定期点検調書'!$B$12:$B$5000,W$117,'(6)定期点検調書'!$AH$12:$AH$5000,$C118,'(6)定期点検調書'!$BF$12:$BF$5000,$W$7)&gt;=1,$W$7,IF(COUNTIFS('(6)定期点検調書'!$B$12:$B$5000,W$117,'(6)定期点検調書'!$AH$12:$AH$5000,$C118,'(6)定期点検調書'!$BF$12:$BF$5000,$V$7)&gt;=1,$V$7,IF(COUNTIFS('(6)定期点検調書'!$B$12:$B$5000,W117,'(6)定期点検調書'!$AH$12:$AH$5000,$C118,'(6)定期点検調書'!$BF$12:$BF$5000,$U$7)&gt;=1,$U$7,IF(COUNTIFS('(6)定期点検調書'!$B$12:$B$5000,W$117,'(6)定期点検調書'!$AH$12:$AH$5000,$C118,'(6)定期点検調書'!$BF$12:$BF$5000,$T$7)&gt;=1,$T$7,IF(COUNTIFS('(6)定期点検調書'!$B$12:$B$5000,W$117,'(6)定期点検調書'!$AH$12:$AH$5000,$C118,'(6)定期点検調書'!$BF$12:$BF$5000,$S$7)&gt;=1,$S$7,""))))))</f>
        <v/>
      </c>
      <c r="X118" s="463" t="str">
        <f>IF(X$117="","",IF(COUNTIFS('(6)定期点検調書'!$B$12:$B$5000,X$117,'(6)定期点検調書'!$AH$12:$AH$5000,$C118,'(6)定期点検調書'!$BF$12:$BF$5000,$W$7)&gt;=1,$W$7,IF(COUNTIFS('(6)定期点検調書'!$B$12:$B$5000,X$117,'(6)定期点検調書'!$AH$12:$AH$5000,$C118,'(6)定期点検調書'!$BF$12:$BF$5000,$V$7)&gt;=1,$V$7,IF(COUNTIFS('(6)定期点検調書'!$B$12:$B$5000,X117,'(6)定期点検調書'!$AH$12:$AH$5000,$C118,'(6)定期点検調書'!$BF$12:$BF$5000,$U$7)&gt;=1,$U$7,IF(COUNTIFS('(6)定期点検調書'!$B$12:$B$5000,X$117,'(6)定期点検調書'!$AH$12:$AH$5000,$C118,'(6)定期点検調書'!$BF$12:$BF$5000,$T$7)&gt;=1,$T$7,IF(COUNTIFS('(6)定期点検調書'!$B$12:$B$5000,X$117,'(6)定期点検調書'!$AH$12:$AH$5000,$C118,'(6)定期点検調書'!$BF$12:$BF$5000,$S$7)&gt;=1,$S$7,""))))))</f>
        <v/>
      </c>
      <c r="Y118" s="463" t="str">
        <f>IF(Y$117="","",IF(COUNTIFS('(6)定期点検調書'!$B$12:$B$5000,Y$117,'(6)定期点検調書'!$AH$12:$AH$5000,$C118,'(6)定期点検調書'!$BF$12:$BF$5000,$W$7)&gt;=1,$W$7,IF(COUNTIFS('(6)定期点検調書'!$B$12:$B$5000,Y$117,'(6)定期点検調書'!$AH$12:$AH$5000,$C118,'(6)定期点検調書'!$BF$12:$BF$5000,$V$7)&gt;=1,$V$7,IF(COUNTIFS('(6)定期点検調書'!$B$12:$B$5000,Y117,'(6)定期点検調書'!$AH$12:$AH$5000,$C118,'(6)定期点検調書'!$BF$12:$BF$5000,$U$7)&gt;=1,$U$7,IF(COUNTIFS('(6)定期点検調書'!$B$12:$B$5000,Y$117,'(6)定期点検調書'!$AH$12:$AH$5000,$C118,'(6)定期点検調書'!$BF$12:$BF$5000,$T$7)&gt;=1,$T$7,IF(COUNTIFS('(6)定期点検調書'!$B$12:$B$5000,Y$117,'(6)定期点検調書'!$AH$12:$AH$5000,$C118,'(6)定期点検調書'!$BF$12:$BF$5000,$S$7)&gt;=1,$S$7,""))))))</f>
        <v/>
      </c>
      <c r="Z118" s="463" t="str">
        <f>IF(Z$117="","",IF(COUNTIFS('(6)定期点検調書'!$B$12:$B$5000,Z$117,'(6)定期点検調書'!$AH$12:$AH$5000,$C118,'(6)定期点検調書'!$BF$12:$BF$5000,$W$7)&gt;=1,$W$7,IF(COUNTIFS('(6)定期点検調書'!$B$12:$B$5000,Z$117,'(6)定期点検調書'!$AH$12:$AH$5000,$C118,'(6)定期点検調書'!$BF$12:$BF$5000,$V$7)&gt;=1,$V$7,IF(COUNTIFS('(6)定期点検調書'!$B$12:$B$5000,Z117,'(6)定期点検調書'!$AH$12:$AH$5000,$C118,'(6)定期点検調書'!$BF$12:$BF$5000,$U$7)&gt;=1,$U$7,IF(COUNTIFS('(6)定期点検調書'!$B$12:$B$5000,Z$117,'(6)定期点検調書'!$AH$12:$AH$5000,$C118,'(6)定期点検調書'!$BF$12:$BF$5000,$T$7)&gt;=1,$T$7,IF(COUNTIFS('(6)定期点検調書'!$B$12:$B$5000,Z$117,'(6)定期点検調書'!$AH$12:$AH$5000,$C118,'(6)定期点検調書'!$BF$12:$BF$5000,$S$7)&gt;=1,$S$7,""))))))</f>
        <v/>
      </c>
      <c r="AA118" s="463" t="str">
        <f>IF(AA$117="","",IF(COUNTIFS('(6)定期点検調書'!$B$12:$B$5000,AA$117,'(6)定期点検調書'!$AH$12:$AH$5000,$C118,'(6)定期点検調書'!$BF$12:$BF$5000,$W$7)&gt;=1,$W$7,IF(COUNTIFS('(6)定期点検調書'!$B$12:$B$5000,AA$117,'(6)定期点検調書'!$AH$12:$AH$5000,$C118,'(6)定期点検調書'!$BF$12:$BF$5000,$V$7)&gt;=1,$V$7,IF(COUNTIFS('(6)定期点検調書'!$B$12:$B$5000,AA117,'(6)定期点検調書'!$AH$12:$AH$5000,$C118,'(6)定期点検調書'!$BF$12:$BF$5000,$U$7)&gt;=1,$U$7,IF(COUNTIFS('(6)定期点検調書'!$B$12:$B$5000,AA$117,'(6)定期点検調書'!$AH$12:$AH$5000,$C118,'(6)定期点検調書'!$BF$12:$BF$5000,$T$7)&gt;=1,$T$7,IF(COUNTIFS('(6)定期点検調書'!$B$12:$B$5000,AA$117,'(6)定期点検調書'!$AH$12:$AH$5000,$C118,'(6)定期点検調書'!$BF$12:$BF$5000,$S$7)&gt;=1,$S$7,""))))))</f>
        <v/>
      </c>
      <c r="AB118" s="463" t="str">
        <f>IF(AB$117="","",IF(COUNTIFS('(6)定期点検調書'!$B$12:$B$5000,AB$117,'(6)定期点検調書'!$AH$12:$AH$5000,$C118,'(6)定期点検調書'!$BF$12:$BF$5000,$W$7)&gt;=1,$W$7,IF(COUNTIFS('(6)定期点検調書'!$B$12:$B$5000,AB$117,'(6)定期点検調書'!$AH$12:$AH$5000,$C118,'(6)定期点検調書'!$BF$12:$BF$5000,$V$7)&gt;=1,$V$7,IF(COUNTIFS('(6)定期点検調書'!$B$12:$B$5000,AB117,'(6)定期点検調書'!$AH$12:$AH$5000,$C118,'(6)定期点検調書'!$BF$12:$BF$5000,$U$7)&gt;=1,$U$7,IF(COUNTIFS('(6)定期点検調書'!$B$12:$B$5000,AB$117,'(6)定期点検調書'!$AH$12:$AH$5000,$C118,'(6)定期点検調書'!$BF$12:$BF$5000,$T$7)&gt;=1,$T$7,IF(COUNTIFS('(6)定期点検調書'!$B$12:$B$5000,AB$117,'(6)定期点検調書'!$AH$12:$AH$5000,$C118,'(6)定期点検調書'!$BF$12:$BF$5000,$S$7)&gt;=1,$S$7,""))))))</f>
        <v/>
      </c>
      <c r="AC118" s="463" t="str">
        <f>IF(AC$117="","",IF(COUNTIFS('(6)定期点検調書'!$B$12:$B$5000,AC$117,'(6)定期点検調書'!$AH$12:$AH$5000,$C118,'(6)定期点検調書'!$BF$12:$BF$5000,$W$7)&gt;=1,$W$7,IF(COUNTIFS('(6)定期点検調書'!$B$12:$B$5000,AC$117,'(6)定期点検調書'!$AH$12:$AH$5000,$C118,'(6)定期点検調書'!$BF$12:$BF$5000,$V$7)&gt;=1,$V$7,IF(COUNTIFS('(6)定期点検調書'!$B$12:$B$5000,AC117,'(6)定期点検調書'!$AH$12:$AH$5000,$C118,'(6)定期点検調書'!$BF$12:$BF$5000,$U$7)&gt;=1,$U$7,IF(COUNTIFS('(6)定期点検調書'!$B$12:$B$5000,AC$117,'(6)定期点検調書'!$AH$12:$AH$5000,$C118,'(6)定期点検調書'!$BF$12:$BF$5000,$T$7)&gt;=1,$T$7,IF(COUNTIFS('(6)定期点検調書'!$B$12:$B$5000,AC$117,'(6)定期点検調書'!$AH$12:$AH$5000,$C118,'(6)定期点検調書'!$BF$12:$BF$5000,$S$7)&gt;=1,$S$7,""))))))</f>
        <v/>
      </c>
      <c r="AD118" s="463" t="str">
        <f>IF(AD$117="","",IF(COUNTIFS('(6)定期点検調書'!$B$12:$B$5000,AD$117,'(6)定期点検調書'!$AH$12:$AH$5000,$C118,'(6)定期点検調書'!$BF$12:$BF$5000,$W$7)&gt;=1,$W$7,IF(COUNTIFS('(6)定期点検調書'!$B$12:$B$5000,AD$117,'(6)定期点検調書'!$AH$12:$AH$5000,$C118,'(6)定期点検調書'!$BF$12:$BF$5000,$V$7)&gt;=1,$V$7,IF(COUNTIFS('(6)定期点検調書'!$B$12:$B$5000,AD117,'(6)定期点検調書'!$AH$12:$AH$5000,$C118,'(6)定期点検調書'!$BF$12:$BF$5000,$U$7)&gt;=1,$U$7,IF(COUNTIFS('(6)定期点検調書'!$B$12:$B$5000,AD$117,'(6)定期点検調書'!$AH$12:$AH$5000,$C118,'(6)定期点検調書'!$BF$12:$BF$5000,$T$7)&gt;=1,$T$7,IF(COUNTIFS('(6)定期点検調書'!$B$12:$B$5000,AD$117,'(6)定期点検調書'!$AH$12:$AH$5000,$C118,'(6)定期点検調書'!$BF$12:$BF$5000,$S$7)&gt;=1,$S$7,""))))))</f>
        <v/>
      </c>
      <c r="AE118" s="463" t="str">
        <f>IF(AE$117="","",IF(COUNTIFS('(6)定期点検調書'!$B$12:$B$5000,AE$117,'(6)定期点検調書'!$AH$12:$AH$5000,$C118,'(6)定期点検調書'!$BF$12:$BF$5000,$W$7)&gt;=1,$W$7,IF(COUNTIFS('(6)定期点検調書'!$B$12:$B$5000,AE$117,'(6)定期点検調書'!$AH$12:$AH$5000,$C118,'(6)定期点検調書'!$BF$12:$BF$5000,$V$7)&gt;=1,$V$7,IF(COUNTIFS('(6)定期点検調書'!$B$12:$B$5000,AE117,'(6)定期点検調書'!$AH$12:$AH$5000,$C118,'(6)定期点検調書'!$BF$12:$BF$5000,$U$7)&gt;=1,$U$7,IF(COUNTIFS('(6)定期点検調書'!$B$12:$B$5000,AE$117,'(6)定期点検調書'!$AH$12:$AH$5000,$C118,'(6)定期点検調書'!$BF$12:$BF$5000,$T$7)&gt;=1,$T$7,IF(COUNTIFS('(6)定期点検調書'!$B$12:$B$5000,AE$117,'(6)定期点検調書'!$AH$12:$AH$5000,$C118,'(6)定期点検調書'!$BF$12:$BF$5000,$S$7)&gt;=1,$S$7,""))))))</f>
        <v/>
      </c>
      <c r="AF118" s="463" t="str">
        <f>IF(AF$117="","",IF(COUNTIFS('(6)定期点検調書'!$B$12:$B$5000,AF$117,'(6)定期点検調書'!$AH$12:$AH$5000,$C118,'(6)定期点検調書'!$BF$12:$BF$5000,$W$7)&gt;=1,$W$7,IF(COUNTIFS('(6)定期点検調書'!$B$12:$B$5000,AF$117,'(6)定期点検調書'!$AH$12:$AH$5000,$C118,'(6)定期点検調書'!$BF$12:$BF$5000,$V$7)&gt;=1,$V$7,IF(COUNTIFS('(6)定期点検調書'!$B$12:$B$5000,AF117,'(6)定期点検調書'!$AH$12:$AH$5000,$C118,'(6)定期点検調書'!$BF$12:$BF$5000,$U$7)&gt;=1,$U$7,IF(COUNTIFS('(6)定期点検調書'!$B$12:$B$5000,AF$117,'(6)定期点検調書'!$AH$12:$AH$5000,$C118,'(6)定期点検調書'!$BF$12:$BF$5000,$T$7)&gt;=1,$T$7,IF(COUNTIFS('(6)定期点検調書'!$B$12:$B$5000,AF$117,'(6)定期点検調書'!$AH$12:$AH$5000,$C118,'(6)定期点検調書'!$BF$12:$BF$5000,$S$7)&gt;=1,$S$7,""))))))</f>
        <v/>
      </c>
      <c r="AG118" s="463" t="str">
        <f>IF(AG$117="","",IF(COUNTIFS('(6)定期点検調書'!$B$12:$B$5000,AG$117,'(6)定期点検調書'!$AH$12:$AH$5000,$C118,'(6)定期点検調書'!$BF$12:$BF$5000,$W$7)&gt;=1,$W$7,IF(COUNTIFS('(6)定期点検調書'!$B$12:$B$5000,AG$117,'(6)定期点検調書'!$AH$12:$AH$5000,$C118,'(6)定期点検調書'!$BF$12:$BF$5000,$V$7)&gt;=1,$V$7,IF(COUNTIFS('(6)定期点検調書'!$B$12:$B$5000,AG117,'(6)定期点検調書'!$AH$12:$AH$5000,$C118,'(6)定期点検調書'!$BF$12:$BF$5000,$U$7)&gt;=1,$U$7,IF(COUNTIFS('(6)定期点検調書'!$B$12:$B$5000,AG$117,'(6)定期点検調書'!$AH$12:$AH$5000,$C118,'(6)定期点検調書'!$BF$12:$BF$5000,$T$7)&gt;=1,$T$7,IF(COUNTIFS('(6)定期点検調書'!$B$12:$B$5000,AG$117,'(6)定期点検調書'!$AH$12:$AH$5000,$C118,'(6)定期点検調書'!$BF$12:$BF$5000,$S$7)&gt;=1,$S$7,""))))))</f>
        <v/>
      </c>
      <c r="AH118" s="463" t="str">
        <f>IF(AH$117="","",IF(COUNTIFS('(6)定期点検調書'!$B$12:$B$5000,AH$117,'(6)定期点検調書'!$AH$12:$AH$5000,$C118,'(6)定期点検調書'!$BF$12:$BF$5000,$W$7)&gt;=1,$W$7,IF(COUNTIFS('(6)定期点検調書'!$B$12:$B$5000,AH$117,'(6)定期点検調書'!$AH$12:$AH$5000,$C118,'(6)定期点検調書'!$BF$12:$BF$5000,$V$7)&gt;=1,$V$7,IF(COUNTIFS('(6)定期点検調書'!$B$12:$B$5000,AH117,'(6)定期点検調書'!$AH$12:$AH$5000,$C118,'(6)定期点検調書'!$BF$12:$BF$5000,$U$7)&gt;=1,$U$7,IF(COUNTIFS('(6)定期点検調書'!$B$12:$B$5000,AH$117,'(6)定期点検調書'!$AH$12:$AH$5000,$C118,'(6)定期点検調書'!$BF$12:$BF$5000,$T$7)&gt;=1,$T$7,IF(COUNTIFS('(6)定期点検調書'!$B$12:$B$5000,AH$117,'(6)定期点検調書'!$AH$12:$AH$5000,$C118,'(6)定期点検調書'!$BF$12:$BF$5000,$S$7)&gt;=1,$S$7,""))))))</f>
        <v/>
      </c>
      <c r="AI118" s="463" t="str">
        <f>IF(AI$117="","",IF(COUNTIFS('(6)定期点検調書'!$B$12:$B$5000,AI$117,'(6)定期点検調書'!$AH$12:$AH$5000,$C118,'(6)定期点検調書'!$BF$12:$BF$5000,$W$7)&gt;=1,$W$7,IF(COUNTIFS('(6)定期点検調書'!$B$12:$B$5000,AI$117,'(6)定期点検調書'!$AH$12:$AH$5000,$C118,'(6)定期点検調書'!$BF$12:$BF$5000,$V$7)&gt;=1,$V$7,IF(COUNTIFS('(6)定期点検調書'!$B$12:$B$5000,AI117,'(6)定期点検調書'!$AH$12:$AH$5000,$C118,'(6)定期点検調書'!$BF$12:$BF$5000,$U$7)&gt;=1,$U$7,IF(COUNTIFS('(6)定期点検調書'!$B$12:$B$5000,AI$117,'(6)定期点検調書'!$AH$12:$AH$5000,$C118,'(6)定期点検調書'!$BF$12:$BF$5000,$T$7)&gt;=1,$T$7,IF(COUNTIFS('(6)定期点検調書'!$B$12:$B$5000,AI$117,'(6)定期点検調書'!$AH$12:$AH$5000,$C118,'(6)定期点検調書'!$BF$12:$BF$5000,$S$7)&gt;=1,$S$7,""))))))</f>
        <v/>
      </c>
      <c r="AJ118" s="463" t="str">
        <f>IF(AJ$117="","",IF(COUNTIFS('(6)定期点検調書'!$B$12:$B$5000,AJ$117,'(6)定期点検調書'!$AH$12:$AH$5000,$C118,'(6)定期点検調書'!$BF$12:$BF$5000,$W$7)&gt;=1,$W$7,IF(COUNTIFS('(6)定期点検調書'!$B$12:$B$5000,AJ$117,'(6)定期点検調書'!$AH$12:$AH$5000,$C118,'(6)定期点検調書'!$BF$12:$BF$5000,$V$7)&gt;=1,$V$7,IF(COUNTIFS('(6)定期点検調書'!$B$12:$B$5000,AJ117,'(6)定期点検調書'!$AH$12:$AH$5000,$C118,'(6)定期点検調書'!$BF$12:$BF$5000,$U$7)&gt;=1,$U$7,IF(COUNTIFS('(6)定期点検調書'!$B$12:$B$5000,AJ$117,'(6)定期点検調書'!$AH$12:$AH$5000,$C118,'(6)定期点検調書'!$BF$12:$BF$5000,$T$7)&gt;=1,$T$7,IF(COUNTIFS('(6)定期点検調書'!$B$12:$B$5000,AJ$117,'(6)定期点検調書'!$AH$12:$AH$5000,$C118,'(6)定期点検調書'!$BF$12:$BF$5000,$S$7)&gt;=1,$S$7,""))))))</f>
        <v/>
      </c>
      <c r="AK118" s="463" t="str">
        <f>IF(AK$117="","",IF(COUNTIFS('(6)定期点検調書'!$B$12:$B$5000,AK$117,'(6)定期点検調書'!$AH$12:$AH$5000,$C118,'(6)定期点検調書'!$BF$12:$BF$5000,$W$7)&gt;=1,$W$7,IF(COUNTIFS('(6)定期点検調書'!$B$12:$B$5000,AK$117,'(6)定期点検調書'!$AH$12:$AH$5000,$C118,'(6)定期点検調書'!$BF$12:$BF$5000,$V$7)&gt;=1,$V$7,IF(COUNTIFS('(6)定期点検調書'!$B$12:$B$5000,AK117,'(6)定期点検調書'!$AH$12:$AH$5000,$C118,'(6)定期点検調書'!$BF$12:$BF$5000,$U$7)&gt;=1,$U$7,IF(COUNTIFS('(6)定期点検調書'!$B$12:$B$5000,AK$117,'(6)定期点検調書'!$AH$12:$AH$5000,$C118,'(6)定期点検調書'!$BF$12:$BF$5000,$T$7)&gt;=1,$T$7,IF(COUNTIFS('(6)定期点検調書'!$B$12:$B$5000,AK$117,'(6)定期点検調書'!$AH$12:$AH$5000,$C118,'(6)定期点検調書'!$BF$12:$BF$5000,$S$7)&gt;=1,$S$7,""))))))</f>
        <v/>
      </c>
      <c r="AL118" s="463" t="str">
        <f>IF(AL$117="","",IF(COUNTIFS('(6)定期点検調書'!$B$12:$B$5000,AL$117,'(6)定期点検調書'!$AH$12:$AH$5000,$C118,'(6)定期点検調書'!$BF$12:$BF$5000,$W$7)&gt;=1,$W$7,IF(COUNTIFS('(6)定期点検調書'!$B$12:$B$5000,AL$117,'(6)定期点検調書'!$AH$12:$AH$5000,$C118,'(6)定期点検調書'!$BF$12:$BF$5000,$V$7)&gt;=1,$V$7,IF(COUNTIFS('(6)定期点検調書'!$B$12:$B$5000,AL117,'(6)定期点検調書'!$AH$12:$AH$5000,$C118,'(6)定期点検調書'!$BF$12:$BF$5000,$U$7)&gt;=1,$U$7,IF(COUNTIFS('(6)定期点検調書'!$B$12:$B$5000,AL$117,'(6)定期点検調書'!$AH$12:$AH$5000,$C118,'(6)定期点検調書'!$BF$12:$BF$5000,$T$7)&gt;=1,$T$7,IF(COUNTIFS('(6)定期点検調書'!$B$12:$B$5000,AL$117,'(6)定期点検調書'!$AH$12:$AH$5000,$C118,'(6)定期点検調書'!$BF$12:$BF$5000,$S$7)&gt;=1,$S$7,""))))))</f>
        <v/>
      </c>
      <c r="AM118" s="463" t="str">
        <f>IF(AM$117="","",IF(COUNTIFS('(6)定期点検調書'!$B$12:$B$5000,AM$117,'(6)定期点検調書'!$AH$12:$AH$5000,$C118,'(6)定期点検調書'!$BF$12:$BF$5000,$W$7)&gt;=1,$W$7,IF(COUNTIFS('(6)定期点検調書'!$B$12:$B$5000,AM$117,'(6)定期点検調書'!$AH$12:$AH$5000,$C118,'(6)定期点検調書'!$BF$12:$BF$5000,$V$7)&gt;=1,$V$7,IF(COUNTIFS('(6)定期点検調書'!$B$12:$B$5000,AM117,'(6)定期点検調書'!$AH$12:$AH$5000,$C118,'(6)定期点検調書'!$BF$12:$BF$5000,$U$7)&gt;=1,$U$7,IF(COUNTIFS('(6)定期点検調書'!$B$12:$B$5000,AM$117,'(6)定期点検調書'!$AH$12:$AH$5000,$C118,'(6)定期点検調書'!$BF$12:$BF$5000,$T$7)&gt;=1,$T$7,IF(COUNTIFS('(6)定期点検調書'!$B$12:$B$5000,AM$117,'(6)定期点検調書'!$AH$12:$AH$5000,$C118,'(6)定期点検調書'!$BF$12:$BF$5000,$S$7)&gt;=1,$S$7,""))))))</f>
        <v/>
      </c>
      <c r="AN118" s="463" t="str">
        <f>IF(AN$117="","",IF(COUNTIFS('(6)定期点検調書'!$B$12:$B$5000,AN$117,'(6)定期点検調書'!$AH$12:$AH$5000,$C118,'(6)定期点検調書'!$BF$12:$BF$5000,$W$7)&gt;=1,$W$7,IF(COUNTIFS('(6)定期点検調書'!$B$12:$B$5000,AN$117,'(6)定期点検調書'!$AH$12:$AH$5000,$C118,'(6)定期点検調書'!$BF$12:$BF$5000,$V$7)&gt;=1,$V$7,IF(COUNTIFS('(6)定期点検調書'!$B$12:$B$5000,AN117,'(6)定期点検調書'!$AH$12:$AH$5000,$C118,'(6)定期点検調書'!$BF$12:$BF$5000,$U$7)&gt;=1,$U$7,IF(COUNTIFS('(6)定期点検調書'!$B$12:$B$5000,AN$117,'(6)定期点検調書'!$AH$12:$AH$5000,$C118,'(6)定期点検調書'!$BF$12:$BF$5000,$T$7)&gt;=1,$T$7,IF(COUNTIFS('(6)定期点検調書'!$B$12:$B$5000,AN$117,'(6)定期点検調書'!$AH$12:$AH$5000,$C118,'(6)定期点検調書'!$BF$12:$BF$5000,$S$7)&gt;=1,$S$7,""))))))</f>
        <v/>
      </c>
      <c r="AO118" s="463" t="str">
        <f>IF(AO$117="","",IF(COUNTIFS('(6)定期点検調書'!$B$12:$B$5000,AO$117,'(6)定期点検調書'!$AH$12:$AH$5000,$C118,'(6)定期点検調書'!$BF$12:$BF$5000,$W$7)&gt;=1,$W$7,IF(COUNTIFS('(6)定期点検調書'!$B$12:$B$5000,AO$117,'(6)定期点検調書'!$AH$12:$AH$5000,$C118,'(6)定期点検調書'!$BF$12:$BF$5000,$V$7)&gt;=1,$V$7,IF(COUNTIFS('(6)定期点検調書'!$B$12:$B$5000,AO117,'(6)定期点検調書'!$AH$12:$AH$5000,$C118,'(6)定期点検調書'!$BF$12:$BF$5000,$U$7)&gt;=1,$U$7,IF(COUNTIFS('(6)定期点検調書'!$B$12:$B$5000,AO$117,'(6)定期点検調書'!$AH$12:$AH$5000,$C118,'(6)定期点検調書'!$BF$12:$BF$5000,$T$7)&gt;=1,$T$7,IF(COUNTIFS('(6)定期点検調書'!$B$12:$B$5000,AO$117,'(6)定期点検調書'!$AH$12:$AH$5000,$C118,'(6)定期点検調書'!$BF$12:$BF$5000,$S$7)&gt;=1,$S$7,""))))))</f>
        <v/>
      </c>
      <c r="AP118" s="463" t="str">
        <f>IF(AP$117="","",IF(COUNTIFS('(6)定期点検調書'!$B$12:$B$5000,AP$117,'(6)定期点検調書'!$AH$12:$AH$5000,$C118,'(6)定期点検調書'!$BF$12:$BF$5000,$W$7)&gt;=1,$W$7,IF(COUNTIFS('(6)定期点検調書'!$B$12:$B$5000,AP$117,'(6)定期点検調書'!$AH$12:$AH$5000,$C118,'(6)定期点検調書'!$BF$12:$BF$5000,$V$7)&gt;=1,$V$7,IF(COUNTIFS('(6)定期点検調書'!$B$12:$B$5000,AP117,'(6)定期点検調書'!$AH$12:$AH$5000,$C118,'(6)定期点検調書'!$BF$12:$BF$5000,$U$7)&gt;=1,$U$7,IF(COUNTIFS('(6)定期点検調書'!$B$12:$B$5000,AP$117,'(6)定期点検調書'!$AH$12:$AH$5000,$C118,'(6)定期点検調書'!$BF$12:$BF$5000,$T$7)&gt;=1,$T$7,IF(COUNTIFS('(6)定期点検調書'!$B$12:$B$5000,AP$117,'(6)定期点検調書'!$AH$12:$AH$5000,$C118,'(6)定期点検調書'!$BF$12:$BF$5000,$S$7)&gt;=1,$S$7,""))))))</f>
        <v/>
      </c>
      <c r="AQ118" s="463" t="str">
        <f>IF(AQ$117="","",IF(COUNTIFS('(6)定期点検調書'!$B$12:$B$5000,AQ$117,'(6)定期点検調書'!$AH$12:$AH$5000,$C118,'(6)定期点検調書'!$BF$12:$BF$5000,$W$7)&gt;=1,$W$7,IF(COUNTIFS('(6)定期点検調書'!$B$12:$B$5000,AQ$117,'(6)定期点検調書'!$AH$12:$AH$5000,$C118,'(6)定期点検調書'!$BF$12:$BF$5000,$V$7)&gt;=1,$V$7,IF(COUNTIFS('(6)定期点検調書'!$B$12:$B$5000,AQ117,'(6)定期点検調書'!$AH$12:$AH$5000,$C118,'(6)定期点検調書'!$BF$12:$BF$5000,$U$7)&gt;=1,$U$7,IF(COUNTIFS('(6)定期点検調書'!$B$12:$B$5000,AQ$117,'(6)定期点検調書'!$AH$12:$AH$5000,$C118,'(6)定期点検調書'!$BF$12:$BF$5000,$T$7)&gt;=1,$T$7,IF(COUNTIFS('(6)定期点検調書'!$B$12:$B$5000,AQ$117,'(6)定期点検調書'!$AH$12:$AH$5000,$C118,'(6)定期点検調書'!$BF$12:$BF$5000,$S$7)&gt;=1,$S$7,""))))))</f>
        <v/>
      </c>
      <c r="AR118" s="463" t="str">
        <f>IF(AR$117="","",IF(COUNTIFS('(6)定期点検調書'!$B$12:$B$5000,AR$117,'(6)定期点検調書'!$AH$12:$AH$5000,$C118,'(6)定期点検調書'!$BF$12:$BF$5000,$W$7)&gt;=1,$W$7,IF(COUNTIFS('(6)定期点検調書'!$B$12:$B$5000,AR$117,'(6)定期点検調書'!$AH$12:$AH$5000,$C118,'(6)定期点検調書'!$BF$12:$BF$5000,$V$7)&gt;=1,$V$7,IF(COUNTIFS('(6)定期点検調書'!$B$12:$B$5000,AR117,'(6)定期点検調書'!$AH$12:$AH$5000,$C118,'(6)定期点検調書'!$BF$12:$BF$5000,$U$7)&gt;=1,$U$7,IF(COUNTIFS('(6)定期点検調書'!$B$12:$B$5000,AR$117,'(6)定期点検調書'!$AH$12:$AH$5000,$C118,'(6)定期点検調書'!$BF$12:$BF$5000,$T$7)&gt;=1,$T$7,IF(COUNTIFS('(6)定期点検調書'!$B$12:$B$5000,AR$117,'(6)定期点検調書'!$AH$12:$AH$5000,$C118,'(6)定期点検調書'!$BF$12:$BF$5000,$S$7)&gt;=1,$S$7,""))))))</f>
        <v/>
      </c>
      <c r="AS118" s="463" t="str">
        <f>IF(AS$117="","",IF(COUNTIFS('(6)定期点検調書'!$B$12:$B$5000,AS$117,'(6)定期点検調書'!$AH$12:$AH$5000,$C118,'(6)定期点検調書'!$BF$12:$BF$5000,$W$7)&gt;=1,$W$7,IF(COUNTIFS('(6)定期点検調書'!$B$12:$B$5000,AS$117,'(6)定期点検調書'!$AH$12:$AH$5000,$C118,'(6)定期点検調書'!$BF$12:$BF$5000,$V$7)&gt;=1,$V$7,IF(COUNTIFS('(6)定期点検調書'!$B$12:$B$5000,AS117,'(6)定期点検調書'!$AH$12:$AH$5000,$C118,'(6)定期点検調書'!$BF$12:$BF$5000,$U$7)&gt;=1,$U$7,IF(COUNTIFS('(6)定期点検調書'!$B$12:$B$5000,AS$117,'(6)定期点検調書'!$AH$12:$AH$5000,$C118,'(6)定期点検調書'!$BF$12:$BF$5000,$T$7)&gt;=1,$T$7,IF(COUNTIFS('(6)定期点検調書'!$B$12:$B$5000,AS$117,'(6)定期点検調書'!$AH$12:$AH$5000,$C118,'(6)定期点検調書'!$BF$12:$BF$5000,$S$7)&gt;=1,$S$7,""))))))</f>
        <v/>
      </c>
      <c r="AT118" s="463" t="str">
        <f>IF(AT$117="","",IF(COUNTIFS('(6)定期点検調書'!$B$12:$B$5000,AT$117,'(6)定期点検調書'!$AH$12:$AH$5000,$C118,'(6)定期点検調書'!$BF$12:$BF$5000,$W$7)&gt;=1,$W$7,IF(COUNTIFS('(6)定期点検調書'!$B$12:$B$5000,AT$117,'(6)定期点検調書'!$AH$12:$AH$5000,$C118,'(6)定期点検調書'!$BF$12:$BF$5000,$V$7)&gt;=1,$V$7,IF(COUNTIFS('(6)定期点検調書'!$B$12:$B$5000,AT117,'(6)定期点検調書'!$AH$12:$AH$5000,$C118,'(6)定期点検調書'!$BF$12:$BF$5000,$U$7)&gt;=1,$U$7,IF(COUNTIFS('(6)定期点検調書'!$B$12:$B$5000,AT$117,'(6)定期点検調書'!$AH$12:$AH$5000,$C118,'(6)定期点検調書'!$BF$12:$BF$5000,$T$7)&gt;=1,$T$7,IF(COUNTIFS('(6)定期点検調書'!$B$12:$B$5000,AT$117,'(6)定期点検調書'!$AH$12:$AH$5000,$C118,'(6)定期点検調書'!$BF$12:$BF$5000,$S$7)&gt;=1,$S$7,""))))))</f>
        <v/>
      </c>
      <c r="AU118" s="463" t="str">
        <f>IF(AU$117="","",IF(COUNTIFS('(6)定期点検調書'!$B$12:$B$5000,AU$117,'(6)定期点検調書'!$AH$12:$AH$5000,$C118,'(6)定期点検調書'!$BF$12:$BF$5000,$W$7)&gt;=1,$W$7,IF(COUNTIFS('(6)定期点検調書'!$B$12:$B$5000,AU$117,'(6)定期点検調書'!$AH$12:$AH$5000,$C118,'(6)定期点検調書'!$BF$12:$BF$5000,$V$7)&gt;=1,$V$7,IF(COUNTIFS('(6)定期点検調書'!$B$12:$B$5000,AU117,'(6)定期点検調書'!$AH$12:$AH$5000,$C118,'(6)定期点検調書'!$BF$12:$BF$5000,$U$7)&gt;=1,$U$7,IF(COUNTIFS('(6)定期点検調書'!$B$12:$B$5000,AU$117,'(6)定期点検調書'!$AH$12:$AH$5000,$C118,'(6)定期点検調書'!$BF$12:$BF$5000,$T$7)&gt;=1,$T$7,IF(COUNTIFS('(6)定期点検調書'!$B$12:$B$5000,AU$117,'(6)定期点検調書'!$AH$12:$AH$5000,$C118,'(6)定期点検調書'!$BF$12:$BF$5000,$S$7)&gt;=1,$S$7,""))))))</f>
        <v/>
      </c>
      <c r="AV118" s="463" t="str">
        <f>IF(AV$117="","",IF(COUNTIFS('(6)定期点検調書'!$B$12:$B$5000,AV$117,'(6)定期点検調書'!$AH$12:$AH$5000,$C118,'(6)定期点検調書'!$BF$12:$BF$5000,$W$7)&gt;=1,$W$7,IF(COUNTIFS('(6)定期点検調書'!$B$12:$B$5000,AV$117,'(6)定期点検調書'!$AH$12:$AH$5000,$C118,'(6)定期点検調書'!$BF$12:$BF$5000,$V$7)&gt;=1,$V$7,IF(COUNTIFS('(6)定期点検調書'!$B$12:$B$5000,AV117,'(6)定期点検調書'!$AH$12:$AH$5000,$C118,'(6)定期点検調書'!$BF$12:$BF$5000,$U$7)&gt;=1,$U$7,IF(COUNTIFS('(6)定期点検調書'!$B$12:$B$5000,AV$117,'(6)定期点検調書'!$AH$12:$AH$5000,$C118,'(6)定期点検調書'!$BF$12:$BF$5000,$T$7)&gt;=1,$T$7,IF(COUNTIFS('(6)定期点検調書'!$B$12:$B$5000,AV$117,'(6)定期点検調書'!$AH$12:$AH$5000,$C118,'(6)定期点検調書'!$BF$12:$BF$5000,$S$7)&gt;=1,$S$7,""))))))</f>
        <v/>
      </c>
      <c r="AW118" s="463" t="str">
        <f>IF(AW$117="","",IF(COUNTIFS('(6)定期点検調書'!$B$12:$B$5000,AW$117,'(6)定期点検調書'!$AH$12:$AH$5000,$C118,'(6)定期点検調書'!$BF$12:$BF$5000,$W$7)&gt;=1,$W$7,IF(COUNTIFS('(6)定期点検調書'!$B$12:$B$5000,AW$117,'(6)定期点検調書'!$AH$12:$AH$5000,$C118,'(6)定期点検調書'!$BF$12:$BF$5000,$V$7)&gt;=1,$V$7,IF(COUNTIFS('(6)定期点検調書'!$B$12:$B$5000,AW117,'(6)定期点検調書'!$AH$12:$AH$5000,$C118,'(6)定期点検調書'!$BF$12:$BF$5000,$U$7)&gt;=1,$U$7,IF(COUNTIFS('(6)定期点検調書'!$B$12:$B$5000,AW$117,'(6)定期点検調書'!$AH$12:$AH$5000,$C118,'(6)定期点検調書'!$BF$12:$BF$5000,$T$7)&gt;=1,$T$7,IF(COUNTIFS('(6)定期点検調書'!$B$12:$B$5000,AW$117,'(6)定期点検調書'!$AH$12:$AH$5000,$C118,'(6)定期点検調書'!$BF$12:$BF$5000,$S$7)&gt;=1,$S$7,""))))))</f>
        <v/>
      </c>
      <c r="AX118" s="463" t="str">
        <f>IF(AX$117="","",IF(COUNTIFS('(6)定期点検調書'!$B$12:$B$5000,AX$117,'(6)定期点検調書'!$AH$12:$AH$5000,$C118,'(6)定期点検調書'!$BF$12:$BF$5000,$W$7)&gt;=1,$W$7,IF(COUNTIFS('(6)定期点検調書'!$B$12:$B$5000,AX$117,'(6)定期点検調書'!$AH$12:$AH$5000,$C118,'(6)定期点検調書'!$BF$12:$BF$5000,$V$7)&gt;=1,$V$7,IF(COUNTIFS('(6)定期点検調書'!$B$12:$B$5000,AX117,'(6)定期点検調書'!$AH$12:$AH$5000,$C118,'(6)定期点検調書'!$BF$12:$BF$5000,$U$7)&gt;=1,$U$7,IF(COUNTIFS('(6)定期点検調書'!$B$12:$B$5000,AX$117,'(6)定期点検調書'!$AH$12:$AH$5000,$C118,'(6)定期点検調書'!$BF$12:$BF$5000,$T$7)&gt;=1,$T$7,IF(COUNTIFS('(6)定期点検調書'!$B$12:$B$5000,AX$117,'(6)定期点検調書'!$AH$12:$AH$5000,$C118,'(6)定期点検調書'!$BF$12:$BF$5000,$S$7)&gt;=1,$S$7,""))))))</f>
        <v/>
      </c>
      <c r="AY118" s="463" t="str">
        <f>IF(AY$117="","",IF(COUNTIFS('(6)定期点検調書'!$B$12:$B$5000,AY$117,'(6)定期点検調書'!$AH$12:$AH$5000,$C118,'(6)定期点検調書'!$BF$12:$BF$5000,$W$7)&gt;=1,$W$7,IF(COUNTIFS('(6)定期点検調書'!$B$12:$B$5000,AY$117,'(6)定期点検調書'!$AH$12:$AH$5000,$C118,'(6)定期点検調書'!$BF$12:$BF$5000,$V$7)&gt;=1,$V$7,IF(COUNTIFS('(6)定期点検調書'!$B$12:$B$5000,AY117,'(6)定期点検調書'!$AH$12:$AH$5000,$C118,'(6)定期点検調書'!$BF$12:$BF$5000,$U$7)&gt;=1,$U$7,IF(COUNTIFS('(6)定期点検調書'!$B$12:$B$5000,AY$117,'(6)定期点検調書'!$AH$12:$AH$5000,$C118,'(6)定期点検調書'!$BF$12:$BF$5000,$T$7)&gt;=1,$T$7,IF(COUNTIFS('(6)定期点検調書'!$B$12:$B$5000,AY$117,'(6)定期点検調書'!$AH$12:$AH$5000,$C118,'(6)定期点検調書'!$BF$12:$BF$5000,$S$7)&gt;=1,$S$7,""))))))</f>
        <v/>
      </c>
      <c r="AZ118" s="463" t="str">
        <f>IF(AZ$117="","",IF(COUNTIFS('(6)定期点検調書'!$B$12:$B$5000,AZ$117,'(6)定期点検調書'!$AH$12:$AH$5000,$C118,'(6)定期点検調書'!$BF$12:$BF$5000,$W$7)&gt;=1,$W$7,IF(COUNTIFS('(6)定期点検調書'!$B$12:$B$5000,AZ$117,'(6)定期点検調書'!$AH$12:$AH$5000,$C118,'(6)定期点検調書'!$BF$12:$BF$5000,$V$7)&gt;=1,$V$7,IF(COUNTIFS('(6)定期点検調書'!$B$12:$B$5000,AZ117,'(6)定期点検調書'!$AH$12:$AH$5000,$C118,'(6)定期点検調書'!$BF$12:$BF$5000,$U$7)&gt;=1,$U$7,IF(COUNTIFS('(6)定期点検調書'!$B$12:$B$5000,AZ$117,'(6)定期点検調書'!$AH$12:$AH$5000,$C118,'(6)定期点検調書'!$BF$12:$BF$5000,$T$7)&gt;=1,$T$7,IF(COUNTIFS('(6)定期点検調書'!$B$12:$B$5000,AZ$117,'(6)定期点検調書'!$AH$12:$AH$5000,$C118,'(6)定期点検調書'!$BF$12:$BF$5000,$S$7)&gt;=1,$S$7,""))))))</f>
        <v/>
      </c>
      <c r="BA118" s="464" t="str">
        <f>IF(BA$117="","",IF(COUNTIFS('(6)定期点検調書'!$B$12:$B$5000,BA$117,'(6)定期点検調書'!$AH$12:$AH$5000,$C118,'(6)定期点検調書'!$BF$12:$BF$5000,$W$7)&gt;=1,$W$7,IF(COUNTIFS('(6)定期点検調書'!$B$12:$B$5000,BA$117,'(6)定期点検調書'!$AH$12:$AH$5000,$C118,'(6)定期点検調書'!$BF$12:$BF$5000,$V$7)&gt;=1,$V$7,IF(COUNTIFS('(6)定期点検調書'!$B$12:$B$5000,BA117,'(6)定期点検調書'!$AH$12:$AH$5000,$C118,'(6)定期点検調書'!$BF$12:$BF$5000,$U$7)&gt;=1,$U$7,IF(COUNTIFS('(6)定期点検調書'!$B$12:$B$5000,BA$117,'(6)定期点検調書'!$AH$12:$AH$5000,$C118,'(6)定期点検調書'!$BF$12:$BF$5000,$T$7)&gt;=1,$T$7,IF(COUNTIFS('(6)定期点検調書'!$B$12:$B$5000,BA$117,'(6)定期点検調書'!$AH$12:$AH$5000,$C118,'(6)定期点検調書'!$BF$12:$BF$5000,$S$7)&gt;=1,$S$7,""))))))</f>
        <v/>
      </c>
      <c r="BC118" s="1"/>
    </row>
    <row r="119" spans="2:55" ht="18.75" customHeight="1" x14ac:dyDescent="0.2">
      <c r="B119" s="1854"/>
      <c r="C119" s="1841" t="str">
        <f>ﾃﾞｰﾀ一覧!$U$19</f>
        <v>うき・はく離</v>
      </c>
      <c r="D119" s="1842"/>
      <c r="E119" s="1842"/>
      <c r="F119" s="1842"/>
      <c r="G119" s="1843"/>
      <c r="H119" s="467" t="str">
        <f>IF(H$117="","",IF(COUNTIFS('(6)定期点検調書'!$B$12:$B$5000,H$117,'(6)定期点検調書'!$AH$12:$AH$5000,$C119,'(6)定期点検調書'!$BF$12:$BF$5000,$W$7)&gt;=1,$W$7,IF(COUNTIFS('(6)定期点検調書'!$B$12:$B$5000,H$117,'(6)定期点検調書'!$AH$12:$AH$5000,$C119,'(6)定期点検調書'!$BF$12:$BF$5000,$V$7)&gt;=1,$V$7,IF(COUNTIFS('(6)定期点検調書'!$B$12:$B$5000,H118,'(6)定期点検調書'!$AH$12:$AH$5000,$C119,'(6)定期点検調書'!$BF$12:$BF$5000,$U$7)&gt;=1,$U$7,IF(COUNTIFS('(6)定期点検調書'!$B$12:$B$5000,H$117,'(6)定期点検調書'!$AH$12:$AH$5000,$C119,'(6)定期点検調書'!$BF$12:$BF$5000,$T$7)&gt;=1,$T$7,IF(COUNTIFS('(6)定期点検調書'!$B$12:$B$5000,H$117,'(6)定期点検調書'!$AH$12:$AH$5000,$C119,'(6)定期点検調書'!$BF$12:$BF$5000,$S$7)&gt;=1,$S$7,""))))))</f>
        <v/>
      </c>
      <c r="I119" s="465" t="str">
        <f>IF(I$117="","",IF(COUNTIFS('(6)定期点検調書'!$B$12:$B$5000,I$117,'(6)定期点検調書'!$AH$12:$AH$5000,$C119,'(6)定期点検調書'!$BF$12:$BF$5000,$W$7)&gt;=1,$W$7,IF(COUNTIFS('(6)定期点検調書'!$B$12:$B$5000,I$117,'(6)定期点検調書'!$AH$12:$AH$5000,$C119,'(6)定期点検調書'!$BF$12:$BF$5000,$V$7)&gt;=1,$V$7,IF(COUNTIFS('(6)定期点検調書'!$B$12:$B$5000,I118,'(6)定期点検調書'!$AH$12:$AH$5000,$C119,'(6)定期点検調書'!$BF$12:$BF$5000,$U$7)&gt;=1,$U$7,IF(COUNTIFS('(6)定期点検調書'!$B$12:$B$5000,I$117,'(6)定期点検調書'!$AH$12:$AH$5000,$C119,'(6)定期点検調書'!$BF$12:$BF$5000,$T$7)&gt;=1,$T$7,IF(COUNTIFS('(6)定期点検調書'!$B$12:$B$5000,I$117,'(6)定期点検調書'!$AH$12:$AH$5000,$C119,'(6)定期点検調書'!$BF$12:$BF$5000,$S$7)&gt;=1,$S$7,""))))))</f>
        <v/>
      </c>
      <c r="J119" s="465" t="str">
        <f>IF(J$117="","",IF(COUNTIFS('(6)定期点検調書'!$B$12:$B$5000,J$117,'(6)定期点検調書'!$AH$12:$AH$5000,$C119,'(6)定期点検調書'!$BF$12:$BF$5000,$W$7)&gt;=1,$W$7,IF(COUNTIFS('(6)定期点検調書'!$B$12:$B$5000,J$117,'(6)定期点検調書'!$AH$12:$AH$5000,$C119,'(6)定期点検調書'!$BF$12:$BF$5000,$V$7)&gt;=1,$V$7,IF(COUNTIFS('(6)定期点検調書'!$B$12:$B$5000,J118,'(6)定期点検調書'!$AH$12:$AH$5000,$C119,'(6)定期点検調書'!$BF$12:$BF$5000,$U$7)&gt;=1,$U$7,IF(COUNTIFS('(6)定期点検調書'!$B$12:$B$5000,J$117,'(6)定期点検調書'!$AH$12:$AH$5000,$C119,'(6)定期点検調書'!$BF$12:$BF$5000,$T$7)&gt;=1,$T$7,IF(COUNTIFS('(6)定期点検調書'!$B$12:$B$5000,J$117,'(6)定期点検調書'!$AH$12:$AH$5000,$C119,'(6)定期点検調書'!$BF$12:$BF$5000,$S$7)&gt;=1,$S$7,""))))))</f>
        <v/>
      </c>
      <c r="K119" s="465" t="str">
        <f>IF(K$117="","",IF(COUNTIFS('(6)定期点検調書'!$B$12:$B$5000,K$117,'(6)定期点検調書'!$AH$12:$AH$5000,$C119,'(6)定期点検調書'!$BF$12:$BF$5000,$W$7)&gt;=1,$W$7,IF(COUNTIFS('(6)定期点検調書'!$B$12:$B$5000,K$117,'(6)定期点検調書'!$AH$12:$AH$5000,$C119,'(6)定期点検調書'!$BF$12:$BF$5000,$V$7)&gt;=1,$V$7,IF(COUNTIFS('(6)定期点検調書'!$B$12:$B$5000,K118,'(6)定期点検調書'!$AH$12:$AH$5000,$C119,'(6)定期点検調書'!$BF$12:$BF$5000,$U$7)&gt;=1,$U$7,IF(COUNTIFS('(6)定期点検調書'!$B$12:$B$5000,K$117,'(6)定期点検調書'!$AH$12:$AH$5000,$C119,'(6)定期点検調書'!$BF$12:$BF$5000,$T$7)&gt;=1,$T$7,IF(COUNTIFS('(6)定期点検調書'!$B$12:$B$5000,K$117,'(6)定期点検調書'!$AH$12:$AH$5000,$C119,'(6)定期点検調書'!$BF$12:$BF$5000,$S$7)&gt;=1,$S$7,""))))))</f>
        <v/>
      </c>
      <c r="L119" s="465" t="str">
        <f>IF(L$117="","",IF(COUNTIFS('(6)定期点検調書'!$B$12:$B$5000,L$117,'(6)定期点検調書'!$AH$12:$AH$5000,$C119,'(6)定期点検調書'!$BF$12:$BF$5000,$W$7)&gt;=1,$W$7,IF(COUNTIFS('(6)定期点検調書'!$B$12:$B$5000,L$117,'(6)定期点検調書'!$AH$12:$AH$5000,$C119,'(6)定期点検調書'!$BF$12:$BF$5000,$V$7)&gt;=1,$V$7,IF(COUNTIFS('(6)定期点検調書'!$B$12:$B$5000,L118,'(6)定期点検調書'!$AH$12:$AH$5000,$C119,'(6)定期点検調書'!$BF$12:$BF$5000,$U$7)&gt;=1,$U$7,IF(COUNTIFS('(6)定期点検調書'!$B$12:$B$5000,L$117,'(6)定期点検調書'!$AH$12:$AH$5000,$C119,'(6)定期点検調書'!$BF$12:$BF$5000,$T$7)&gt;=1,$T$7,IF(COUNTIFS('(6)定期点検調書'!$B$12:$B$5000,L$117,'(6)定期点検調書'!$AH$12:$AH$5000,$C119,'(6)定期点検調書'!$BF$12:$BF$5000,$S$7)&gt;=1,$S$7,""))))))</f>
        <v/>
      </c>
      <c r="M119" s="465" t="str">
        <f>IF(M$117="","",IF(COUNTIFS('(6)定期点検調書'!$B$12:$B$5000,M$117,'(6)定期点検調書'!$AH$12:$AH$5000,$C119,'(6)定期点検調書'!$BF$12:$BF$5000,$W$7)&gt;=1,$W$7,IF(COUNTIFS('(6)定期点検調書'!$B$12:$B$5000,M$117,'(6)定期点検調書'!$AH$12:$AH$5000,$C119,'(6)定期点検調書'!$BF$12:$BF$5000,$V$7)&gt;=1,$V$7,IF(COUNTIFS('(6)定期点検調書'!$B$12:$B$5000,M118,'(6)定期点検調書'!$AH$12:$AH$5000,$C119,'(6)定期点検調書'!$BF$12:$BF$5000,$U$7)&gt;=1,$U$7,IF(COUNTIFS('(6)定期点検調書'!$B$12:$B$5000,M$117,'(6)定期点検調書'!$AH$12:$AH$5000,$C119,'(6)定期点検調書'!$BF$12:$BF$5000,$T$7)&gt;=1,$T$7,IF(COUNTIFS('(6)定期点検調書'!$B$12:$B$5000,M$117,'(6)定期点検調書'!$AH$12:$AH$5000,$C119,'(6)定期点検調書'!$BF$12:$BF$5000,$S$7)&gt;=1,$S$7,""))))))</f>
        <v/>
      </c>
      <c r="N119" s="465" t="str">
        <f>IF(N$117="","",IF(COUNTIFS('(6)定期点検調書'!$B$12:$B$5000,N$117,'(6)定期点検調書'!$AH$12:$AH$5000,$C119,'(6)定期点検調書'!$BF$12:$BF$5000,$W$7)&gt;=1,$W$7,IF(COUNTIFS('(6)定期点検調書'!$B$12:$B$5000,N$117,'(6)定期点検調書'!$AH$12:$AH$5000,$C119,'(6)定期点検調書'!$BF$12:$BF$5000,$V$7)&gt;=1,$V$7,IF(COUNTIFS('(6)定期点検調書'!$B$12:$B$5000,N118,'(6)定期点検調書'!$AH$12:$AH$5000,$C119,'(6)定期点検調書'!$BF$12:$BF$5000,$U$7)&gt;=1,$U$7,IF(COUNTIFS('(6)定期点検調書'!$B$12:$B$5000,N$117,'(6)定期点検調書'!$AH$12:$AH$5000,$C119,'(6)定期点検調書'!$BF$12:$BF$5000,$T$7)&gt;=1,$T$7,IF(COUNTIFS('(6)定期点検調書'!$B$12:$B$5000,N$117,'(6)定期点検調書'!$AH$12:$AH$5000,$C119,'(6)定期点検調書'!$BF$12:$BF$5000,$S$7)&gt;=1,$S$7,""))))))</f>
        <v/>
      </c>
      <c r="O119" s="465" t="str">
        <f>IF(O$117="","",IF(COUNTIFS('(6)定期点検調書'!$B$12:$B$5000,O$117,'(6)定期点検調書'!$AH$12:$AH$5000,$C119,'(6)定期点検調書'!$BF$12:$BF$5000,$W$7)&gt;=1,$W$7,IF(COUNTIFS('(6)定期点検調書'!$B$12:$B$5000,O$117,'(6)定期点検調書'!$AH$12:$AH$5000,$C119,'(6)定期点検調書'!$BF$12:$BF$5000,$V$7)&gt;=1,$V$7,IF(COUNTIFS('(6)定期点検調書'!$B$12:$B$5000,O118,'(6)定期点検調書'!$AH$12:$AH$5000,$C119,'(6)定期点検調書'!$BF$12:$BF$5000,$U$7)&gt;=1,$U$7,IF(COUNTIFS('(6)定期点検調書'!$B$12:$B$5000,O$117,'(6)定期点検調書'!$AH$12:$AH$5000,$C119,'(6)定期点検調書'!$BF$12:$BF$5000,$T$7)&gt;=1,$T$7,IF(COUNTIFS('(6)定期点検調書'!$B$12:$B$5000,O$117,'(6)定期点検調書'!$AH$12:$AH$5000,$C119,'(6)定期点検調書'!$BF$12:$BF$5000,$S$7)&gt;=1,$S$7,""))))))</f>
        <v/>
      </c>
      <c r="P119" s="465" t="str">
        <f>IF(P$117="","",IF(COUNTIFS('(6)定期点検調書'!$B$12:$B$5000,P$117,'(6)定期点検調書'!$AH$12:$AH$5000,$C119,'(6)定期点検調書'!$BF$12:$BF$5000,$W$7)&gt;=1,$W$7,IF(COUNTIFS('(6)定期点検調書'!$B$12:$B$5000,P$117,'(6)定期点検調書'!$AH$12:$AH$5000,$C119,'(6)定期点検調書'!$BF$12:$BF$5000,$V$7)&gt;=1,$V$7,IF(COUNTIFS('(6)定期点検調書'!$B$12:$B$5000,P118,'(6)定期点検調書'!$AH$12:$AH$5000,$C119,'(6)定期点検調書'!$BF$12:$BF$5000,$U$7)&gt;=1,$U$7,IF(COUNTIFS('(6)定期点検調書'!$B$12:$B$5000,P$117,'(6)定期点検調書'!$AH$12:$AH$5000,$C119,'(6)定期点検調書'!$BF$12:$BF$5000,$T$7)&gt;=1,$T$7,IF(COUNTIFS('(6)定期点検調書'!$B$12:$B$5000,P$117,'(6)定期点検調書'!$AH$12:$AH$5000,$C119,'(6)定期点検調書'!$BF$12:$BF$5000,$S$7)&gt;=1,$S$7,""))))))</f>
        <v/>
      </c>
      <c r="Q119" s="465" t="str">
        <f>IF(Q$117="","",IF(COUNTIFS('(6)定期点検調書'!$B$12:$B$5000,Q$117,'(6)定期点検調書'!$AH$12:$AH$5000,$C119,'(6)定期点検調書'!$BF$12:$BF$5000,$W$7)&gt;=1,$W$7,IF(COUNTIFS('(6)定期点検調書'!$B$12:$B$5000,Q$117,'(6)定期点検調書'!$AH$12:$AH$5000,$C119,'(6)定期点検調書'!$BF$12:$BF$5000,$V$7)&gt;=1,$V$7,IF(COUNTIFS('(6)定期点検調書'!$B$12:$B$5000,Q118,'(6)定期点検調書'!$AH$12:$AH$5000,$C119,'(6)定期点検調書'!$BF$12:$BF$5000,$U$7)&gt;=1,$U$7,IF(COUNTIFS('(6)定期点検調書'!$B$12:$B$5000,Q$117,'(6)定期点検調書'!$AH$12:$AH$5000,$C119,'(6)定期点検調書'!$BF$12:$BF$5000,$T$7)&gt;=1,$T$7,IF(COUNTIFS('(6)定期点検調書'!$B$12:$B$5000,Q$117,'(6)定期点検調書'!$AH$12:$AH$5000,$C119,'(6)定期点検調書'!$BF$12:$BF$5000,$S$7)&gt;=1,$S$7,""))))))</f>
        <v/>
      </c>
      <c r="R119" s="465" t="str">
        <f>IF(R$117="","",IF(COUNTIFS('(6)定期点検調書'!$B$12:$B$5000,R$117,'(6)定期点検調書'!$AH$12:$AH$5000,$C119,'(6)定期点検調書'!$BF$12:$BF$5000,$W$7)&gt;=1,$W$7,IF(COUNTIFS('(6)定期点検調書'!$B$12:$B$5000,R$117,'(6)定期点検調書'!$AH$12:$AH$5000,$C119,'(6)定期点検調書'!$BF$12:$BF$5000,$V$7)&gt;=1,$V$7,IF(COUNTIFS('(6)定期点検調書'!$B$12:$B$5000,R118,'(6)定期点検調書'!$AH$12:$AH$5000,$C119,'(6)定期点検調書'!$BF$12:$BF$5000,$U$7)&gt;=1,$U$7,IF(COUNTIFS('(6)定期点検調書'!$B$12:$B$5000,R$117,'(6)定期点検調書'!$AH$12:$AH$5000,$C119,'(6)定期点検調書'!$BF$12:$BF$5000,$T$7)&gt;=1,$T$7,IF(COUNTIFS('(6)定期点検調書'!$B$12:$B$5000,R$117,'(6)定期点検調書'!$AH$12:$AH$5000,$C119,'(6)定期点検調書'!$BF$12:$BF$5000,$S$7)&gt;=1,$S$7,""))))))</f>
        <v/>
      </c>
      <c r="S119" s="465" t="str">
        <f>IF(S$117="","",IF(COUNTIFS('(6)定期点検調書'!$B$12:$B$5000,S$117,'(6)定期点検調書'!$AH$12:$AH$5000,$C119,'(6)定期点検調書'!$BF$12:$BF$5000,$W$7)&gt;=1,$W$7,IF(COUNTIFS('(6)定期点検調書'!$B$12:$B$5000,S$117,'(6)定期点検調書'!$AH$12:$AH$5000,$C119,'(6)定期点検調書'!$BF$12:$BF$5000,$V$7)&gt;=1,$V$7,IF(COUNTIFS('(6)定期点検調書'!$B$12:$B$5000,S118,'(6)定期点検調書'!$AH$12:$AH$5000,$C119,'(6)定期点検調書'!$BF$12:$BF$5000,$U$7)&gt;=1,$U$7,IF(COUNTIFS('(6)定期点検調書'!$B$12:$B$5000,S$117,'(6)定期点検調書'!$AH$12:$AH$5000,$C119,'(6)定期点検調書'!$BF$12:$BF$5000,$T$7)&gt;=1,$T$7,IF(COUNTIFS('(6)定期点検調書'!$B$12:$B$5000,S$117,'(6)定期点検調書'!$AH$12:$AH$5000,$C119,'(6)定期点検調書'!$BF$12:$BF$5000,$S$7)&gt;=1,$S$7,""))))))</f>
        <v/>
      </c>
      <c r="T119" s="465" t="str">
        <f>IF(T$117="","",IF(COUNTIFS('(6)定期点検調書'!$B$12:$B$5000,T$117,'(6)定期点検調書'!$AH$12:$AH$5000,$C119,'(6)定期点検調書'!$BF$12:$BF$5000,$W$7)&gt;=1,$W$7,IF(COUNTIFS('(6)定期点検調書'!$B$12:$B$5000,T$117,'(6)定期点検調書'!$AH$12:$AH$5000,$C119,'(6)定期点検調書'!$BF$12:$BF$5000,$V$7)&gt;=1,$V$7,IF(COUNTIFS('(6)定期点検調書'!$B$12:$B$5000,T118,'(6)定期点検調書'!$AH$12:$AH$5000,$C119,'(6)定期点検調書'!$BF$12:$BF$5000,$U$7)&gt;=1,$U$7,IF(COUNTIFS('(6)定期点検調書'!$B$12:$B$5000,T$117,'(6)定期点検調書'!$AH$12:$AH$5000,$C119,'(6)定期点検調書'!$BF$12:$BF$5000,$T$7)&gt;=1,$T$7,IF(COUNTIFS('(6)定期点検調書'!$B$12:$B$5000,T$117,'(6)定期点検調書'!$AH$12:$AH$5000,$C119,'(6)定期点検調書'!$BF$12:$BF$5000,$S$7)&gt;=1,$S$7,""))))))</f>
        <v/>
      </c>
      <c r="U119" s="465" t="str">
        <f>IF(U$117="","",IF(COUNTIFS('(6)定期点検調書'!$B$12:$B$5000,U$117,'(6)定期点検調書'!$AH$12:$AH$5000,$C119,'(6)定期点検調書'!$BF$12:$BF$5000,$W$7)&gt;=1,$W$7,IF(COUNTIFS('(6)定期点検調書'!$B$12:$B$5000,U$117,'(6)定期点検調書'!$AH$12:$AH$5000,$C119,'(6)定期点検調書'!$BF$12:$BF$5000,$V$7)&gt;=1,$V$7,IF(COUNTIFS('(6)定期点検調書'!$B$12:$B$5000,U118,'(6)定期点検調書'!$AH$12:$AH$5000,$C119,'(6)定期点検調書'!$BF$12:$BF$5000,$U$7)&gt;=1,$U$7,IF(COUNTIFS('(6)定期点検調書'!$B$12:$B$5000,U$117,'(6)定期点検調書'!$AH$12:$AH$5000,$C119,'(6)定期点検調書'!$BF$12:$BF$5000,$T$7)&gt;=1,$T$7,IF(COUNTIFS('(6)定期点検調書'!$B$12:$B$5000,U$117,'(6)定期点検調書'!$AH$12:$AH$5000,$C119,'(6)定期点検調書'!$BF$12:$BF$5000,$S$7)&gt;=1,$S$7,""))))))</f>
        <v/>
      </c>
      <c r="V119" s="465" t="str">
        <f>IF(V$117="","",IF(COUNTIFS('(6)定期点検調書'!$B$12:$B$5000,V$117,'(6)定期点検調書'!$AH$12:$AH$5000,$C119,'(6)定期点検調書'!$BF$12:$BF$5000,$W$7)&gt;=1,$W$7,IF(COUNTIFS('(6)定期点検調書'!$B$12:$B$5000,V$117,'(6)定期点検調書'!$AH$12:$AH$5000,$C119,'(6)定期点検調書'!$BF$12:$BF$5000,$V$7)&gt;=1,$V$7,IF(COUNTIFS('(6)定期点検調書'!$B$12:$B$5000,V118,'(6)定期点検調書'!$AH$12:$AH$5000,$C119,'(6)定期点検調書'!$BF$12:$BF$5000,$U$7)&gt;=1,$U$7,IF(COUNTIFS('(6)定期点検調書'!$B$12:$B$5000,V$117,'(6)定期点検調書'!$AH$12:$AH$5000,$C119,'(6)定期点検調書'!$BF$12:$BF$5000,$T$7)&gt;=1,$T$7,IF(COUNTIFS('(6)定期点検調書'!$B$12:$B$5000,V$117,'(6)定期点検調書'!$AH$12:$AH$5000,$C119,'(6)定期点検調書'!$BF$12:$BF$5000,$S$7)&gt;=1,$S$7,""))))))</f>
        <v/>
      </c>
      <c r="W119" s="465" t="str">
        <f>IF(W$117="","",IF(COUNTIFS('(6)定期点検調書'!$B$12:$B$5000,W$117,'(6)定期点検調書'!$AH$12:$AH$5000,$C119,'(6)定期点検調書'!$BF$12:$BF$5000,$W$7)&gt;=1,$W$7,IF(COUNTIFS('(6)定期点検調書'!$B$12:$B$5000,W$117,'(6)定期点検調書'!$AH$12:$AH$5000,$C119,'(6)定期点検調書'!$BF$12:$BF$5000,$V$7)&gt;=1,$V$7,IF(COUNTIFS('(6)定期点検調書'!$B$12:$B$5000,W118,'(6)定期点検調書'!$AH$12:$AH$5000,$C119,'(6)定期点検調書'!$BF$12:$BF$5000,$U$7)&gt;=1,$U$7,IF(COUNTIFS('(6)定期点検調書'!$B$12:$B$5000,W$117,'(6)定期点検調書'!$AH$12:$AH$5000,$C119,'(6)定期点検調書'!$BF$12:$BF$5000,$T$7)&gt;=1,$T$7,IF(COUNTIFS('(6)定期点検調書'!$B$12:$B$5000,W$117,'(6)定期点検調書'!$AH$12:$AH$5000,$C119,'(6)定期点検調書'!$BF$12:$BF$5000,$S$7)&gt;=1,$S$7,""))))))</f>
        <v/>
      </c>
      <c r="X119" s="465" t="str">
        <f>IF(X$117="","",IF(COUNTIFS('(6)定期点検調書'!$B$12:$B$5000,X$117,'(6)定期点検調書'!$AH$12:$AH$5000,$C119,'(6)定期点検調書'!$BF$12:$BF$5000,$W$7)&gt;=1,$W$7,IF(COUNTIFS('(6)定期点検調書'!$B$12:$B$5000,X$117,'(6)定期点検調書'!$AH$12:$AH$5000,$C119,'(6)定期点検調書'!$BF$12:$BF$5000,$V$7)&gt;=1,$V$7,IF(COUNTIFS('(6)定期点検調書'!$B$12:$B$5000,X118,'(6)定期点検調書'!$AH$12:$AH$5000,$C119,'(6)定期点検調書'!$BF$12:$BF$5000,$U$7)&gt;=1,$U$7,IF(COUNTIFS('(6)定期点検調書'!$B$12:$B$5000,X$117,'(6)定期点検調書'!$AH$12:$AH$5000,$C119,'(6)定期点検調書'!$BF$12:$BF$5000,$T$7)&gt;=1,$T$7,IF(COUNTIFS('(6)定期点検調書'!$B$12:$B$5000,X$117,'(6)定期点検調書'!$AH$12:$AH$5000,$C119,'(6)定期点検調書'!$BF$12:$BF$5000,$S$7)&gt;=1,$S$7,""))))))</f>
        <v/>
      </c>
      <c r="Y119" s="465" t="str">
        <f>IF(Y$117="","",IF(COUNTIFS('(6)定期点検調書'!$B$12:$B$5000,Y$117,'(6)定期点検調書'!$AH$12:$AH$5000,$C119,'(6)定期点検調書'!$BF$12:$BF$5000,$W$7)&gt;=1,$W$7,IF(COUNTIFS('(6)定期点検調書'!$B$12:$B$5000,Y$117,'(6)定期点検調書'!$AH$12:$AH$5000,$C119,'(6)定期点検調書'!$BF$12:$BF$5000,$V$7)&gt;=1,$V$7,IF(COUNTIFS('(6)定期点検調書'!$B$12:$B$5000,Y118,'(6)定期点検調書'!$AH$12:$AH$5000,$C119,'(6)定期点検調書'!$BF$12:$BF$5000,$U$7)&gt;=1,$U$7,IF(COUNTIFS('(6)定期点検調書'!$B$12:$B$5000,Y$117,'(6)定期点検調書'!$AH$12:$AH$5000,$C119,'(6)定期点検調書'!$BF$12:$BF$5000,$T$7)&gt;=1,$T$7,IF(COUNTIFS('(6)定期点検調書'!$B$12:$B$5000,Y$117,'(6)定期点検調書'!$AH$12:$AH$5000,$C119,'(6)定期点検調書'!$BF$12:$BF$5000,$S$7)&gt;=1,$S$7,""))))))</f>
        <v/>
      </c>
      <c r="Z119" s="465" t="str">
        <f>IF(Z$117="","",IF(COUNTIFS('(6)定期点検調書'!$B$12:$B$5000,Z$117,'(6)定期点検調書'!$AH$12:$AH$5000,$C119,'(6)定期点検調書'!$BF$12:$BF$5000,$W$7)&gt;=1,$W$7,IF(COUNTIFS('(6)定期点検調書'!$B$12:$B$5000,Z$117,'(6)定期点検調書'!$AH$12:$AH$5000,$C119,'(6)定期点検調書'!$BF$12:$BF$5000,$V$7)&gt;=1,$V$7,IF(COUNTIFS('(6)定期点検調書'!$B$12:$B$5000,Z118,'(6)定期点検調書'!$AH$12:$AH$5000,$C119,'(6)定期点検調書'!$BF$12:$BF$5000,$U$7)&gt;=1,$U$7,IF(COUNTIFS('(6)定期点検調書'!$B$12:$B$5000,Z$117,'(6)定期点検調書'!$AH$12:$AH$5000,$C119,'(6)定期点検調書'!$BF$12:$BF$5000,$T$7)&gt;=1,$T$7,IF(COUNTIFS('(6)定期点検調書'!$B$12:$B$5000,Z$117,'(6)定期点検調書'!$AH$12:$AH$5000,$C119,'(6)定期点検調書'!$BF$12:$BF$5000,$S$7)&gt;=1,$S$7,""))))))</f>
        <v/>
      </c>
      <c r="AA119" s="465" t="str">
        <f>IF(AA$117="","",IF(COUNTIFS('(6)定期点検調書'!$B$12:$B$5000,AA$117,'(6)定期点検調書'!$AH$12:$AH$5000,$C119,'(6)定期点検調書'!$BF$12:$BF$5000,$W$7)&gt;=1,$W$7,IF(COUNTIFS('(6)定期点検調書'!$B$12:$B$5000,AA$117,'(6)定期点検調書'!$AH$12:$AH$5000,$C119,'(6)定期点検調書'!$BF$12:$BF$5000,$V$7)&gt;=1,$V$7,IF(COUNTIFS('(6)定期点検調書'!$B$12:$B$5000,AA118,'(6)定期点検調書'!$AH$12:$AH$5000,$C119,'(6)定期点検調書'!$BF$12:$BF$5000,$U$7)&gt;=1,$U$7,IF(COUNTIFS('(6)定期点検調書'!$B$12:$B$5000,AA$117,'(6)定期点検調書'!$AH$12:$AH$5000,$C119,'(6)定期点検調書'!$BF$12:$BF$5000,$T$7)&gt;=1,$T$7,IF(COUNTIFS('(6)定期点検調書'!$B$12:$B$5000,AA$117,'(6)定期点検調書'!$AH$12:$AH$5000,$C119,'(6)定期点検調書'!$BF$12:$BF$5000,$S$7)&gt;=1,$S$7,""))))))</f>
        <v/>
      </c>
      <c r="AB119" s="465" t="str">
        <f>IF(AB$117="","",IF(COUNTIFS('(6)定期点検調書'!$B$12:$B$5000,AB$117,'(6)定期点検調書'!$AH$12:$AH$5000,$C119,'(6)定期点検調書'!$BF$12:$BF$5000,$W$7)&gt;=1,$W$7,IF(COUNTIFS('(6)定期点検調書'!$B$12:$B$5000,AB$117,'(6)定期点検調書'!$AH$12:$AH$5000,$C119,'(6)定期点検調書'!$BF$12:$BF$5000,$V$7)&gt;=1,$V$7,IF(COUNTIFS('(6)定期点検調書'!$B$12:$B$5000,AB118,'(6)定期点検調書'!$AH$12:$AH$5000,$C119,'(6)定期点検調書'!$BF$12:$BF$5000,$U$7)&gt;=1,$U$7,IF(COUNTIFS('(6)定期点検調書'!$B$12:$B$5000,AB$117,'(6)定期点検調書'!$AH$12:$AH$5000,$C119,'(6)定期点検調書'!$BF$12:$BF$5000,$T$7)&gt;=1,$T$7,IF(COUNTIFS('(6)定期点検調書'!$B$12:$B$5000,AB$117,'(6)定期点検調書'!$AH$12:$AH$5000,$C119,'(6)定期点検調書'!$BF$12:$BF$5000,$S$7)&gt;=1,$S$7,""))))))</f>
        <v/>
      </c>
      <c r="AC119" s="465" t="str">
        <f>IF(AC$117="","",IF(COUNTIFS('(6)定期点検調書'!$B$12:$B$5000,AC$117,'(6)定期点検調書'!$AH$12:$AH$5000,$C119,'(6)定期点検調書'!$BF$12:$BF$5000,$W$7)&gt;=1,$W$7,IF(COUNTIFS('(6)定期点検調書'!$B$12:$B$5000,AC$117,'(6)定期点検調書'!$AH$12:$AH$5000,$C119,'(6)定期点検調書'!$BF$12:$BF$5000,$V$7)&gt;=1,$V$7,IF(COUNTIFS('(6)定期点検調書'!$B$12:$B$5000,AC118,'(6)定期点検調書'!$AH$12:$AH$5000,$C119,'(6)定期点検調書'!$BF$12:$BF$5000,$U$7)&gt;=1,$U$7,IF(COUNTIFS('(6)定期点検調書'!$B$12:$B$5000,AC$117,'(6)定期点検調書'!$AH$12:$AH$5000,$C119,'(6)定期点検調書'!$BF$12:$BF$5000,$T$7)&gt;=1,$T$7,IF(COUNTIFS('(6)定期点検調書'!$B$12:$B$5000,AC$117,'(6)定期点検調書'!$AH$12:$AH$5000,$C119,'(6)定期点検調書'!$BF$12:$BF$5000,$S$7)&gt;=1,$S$7,""))))))</f>
        <v/>
      </c>
      <c r="AD119" s="465" t="str">
        <f>IF(AD$117="","",IF(COUNTIFS('(6)定期点検調書'!$B$12:$B$5000,AD$117,'(6)定期点検調書'!$AH$12:$AH$5000,$C119,'(6)定期点検調書'!$BF$12:$BF$5000,$W$7)&gt;=1,$W$7,IF(COUNTIFS('(6)定期点検調書'!$B$12:$B$5000,AD$117,'(6)定期点検調書'!$AH$12:$AH$5000,$C119,'(6)定期点検調書'!$BF$12:$BF$5000,$V$7)&gt;=1,$V$7,IF(COUNTIFS('(6)定期点検調書'!$B$12:$B$5000,AD118,'(6)定期点検調書'!$AH$12:$AH$5000,$C119,'(6)定期点検調書'!$BF$12:$BF$5000,$U$7)&gt;=1,$U$7,IF(COUNTIFS('(6)定期点検調書'!$B$12:$B$5000,AD$117,'(6)定期点検調書'!$AH$12:$AH$5000,$C119,'(6)定期点検調書'!$BF$12:$BF$5000,$T$7)&gt;=1,$T$7,IF(COUNTIFS('(6)定期点検調書'!$B$12:$B$5000,AD$117,'(6)定期点検調書'!$AH$12:$AH$5000,$C119,'(6)定期点検調書'!$BF$12:$BF$5000,$S$7)&gt;=1,$S$7,""))))))</f>
        <v/>
      </c>
      <c r="AE119" s="465" t="str">
        <f>IF(AE$117="","",IF(COUNTIFS('(6)定期点検調書'!$B$12:$B$5000,AE$117,'(6)定期点検調書'!$AH$12:$AH$5000,$C119,'(6)定期点検調書'!$BF$12:$BF$5000,$W$7)&gt;=1,$W$7,IF(COUNTIFS('(6)定期点検調書'!$B$12:$B$5000,AE$117,'(6)定期点検調書'!$AH$12:$AH$5000,$C119,'(6)定期点検調書'!$BF$12:$BF$5000,$V$7)&gt;=1,$V$7,IF(COUNTIFS('(6)定期点検調書'!$B$12:$B$5000,AE118,'(6)定期点検調書'!$AH$12:$AH$5000,$C119,'(6)定期点検調書'!$BF$12:$BF$5000,$U$7)&gt;=1,$U$7,IF(COUNTIFS('(6)定期点検調書'!$B$12:$B$5000,AE$117,'(6)定期点検調書'!$AH$12:$AH$5000,$C119,'(6)定期点検調書'!$BF$12:$BF$5000,$T$7)&gt;=1,$T$7,IF(COUNTIFS('(6)定期点検調書'!$B$12:$B$5000,AE$117,'(6)定期点検調書'!$AH$12:$AH$5000,$C119,'(6)定期点検調書'!$BF$12:$BF$5000,$S$7)&gt;=1,$S$7,""))))))</f>
        <v/>
      </c>
      <c r="AF119" s="465" t="str">
        <f>IF(AF$117="","",IF(COUNTIFS('(6)定期点検調書'!$B$12:$B$5000,AF$117,'(6)定期点検調書'!$AH$12:$AH$5000,$C119,'(6)定期点検調書'!$BF$12:$BF$5000,$W$7)&gt;=1,$W$7,IF(COUNTIFS('(6)定期点検調書'!$B$12:$B$5000,AF$117,'(6)定期点検調書'!$AH$12:$AH$5000,$C119,'(6)定期点検調書'!$BF$12:$BF$5000,$V$7)&gt;=1,$V$7,IF(COUNTIFS('(6)定期点検調書'!$B$12:$B$5000,AF118,'(6)定期点検調書'!$AH$12:$AH$5000,$C119,'(6)定期点検調書'!$BF$12:$BF$5000,$U$7)&gt;=1,$U$7,IF(COUNTIFS('(6)定期点検調書'!$B$12:$B$5000,AF$117,'(6)定期点検調書'!$AH$12:$AH$5000,$C119,'(6)定期点検調書'!$BF$12:$BF$5000,$T$7)&gt;=1,$T$7,IF(COUNTIFS('(6)定期点検調書'!$B$12:$B$5000,AF$117,'(6)定期点検調書'!$AH$12:$AH$5000,$C119,'(6)定期点検調書'!$BF$12:$BF$5000,$S$7)&gt;=1,$S$7,""))))))</f>
        <v/>
      </c>
      <c r="AG119" s="465" t="str">
        <f>IF(AG$117="","",IF(COUNTIFS('(6)定期点検調書'!$B$12:$B$5000,AG$117,'(6)定期点検調書'!$AH$12:$AH$5000,$C119,'(6)定期点検調書'!$BF$12:$BF$5000,$W$7)&gt;=1,$W$7,IF(COUNTIFS('(6)定期点検調書'!$B$12:$B$5000,AG$117,'(6)定期点検調書'!$AH$12:$AH$5000,$C119,'(6)定期点検調書'!$BF$12:$BF$5000,$V$7)&gt;=1,$V$7,IF(COUNTIFS('(6)定期点検調書'!$B$12:$B$5000,AG118,'(6)定期点検調書'!$AH$12:$AH$5000,$C119,'(6)定期点検調書'!$BF$12:$BF$5000,$U$7)&gt;=1,$U$7,IF(COUNTIFS('(6)定期点検調書'!$B$12:$B$5000,AG$117,'(6)定期点検調書'!$AH$12:$AH$5000,$C119,'(6)定期点検調書'!$BF$12:$BF$5000,$T$7)&gt;=1,$T$7,IF(COUNTIFS('(6)定期点検調書'!$B$12:$B$5000,AG$117,'(6)定期点検調書'!$AH$12:$AH$5000,$C119,'(6)定期点検調書'!$BF$12:$BF$5000,$S$7)&gt;=1,$S$7,""))))))</f>
        <v/>
      </c>
      <c r="AH119" s="465" t="str">
        <f>IF(AH$117="","",IF(COUNTIFS('(6)定期点検調書'!$B$12:$B$5000,AH$117,'(6)定期点検調書'!$AH$12:$AH$5000,$C119,'(6)定期点検調書'!$BF$12:$BF$5000,$W$7)&gt;=1,$W$7,IF(COUNTIFS('(6)定期点検調書'!$B$12:$B$5000,AH$117,'(6)定期点検調書'!$AH$12:$AH$5000,$C119,'(6)定期点検調書'!$BF$12:$BF$5000,$V$7)&gt;=1,$V$7,IF(COUNTIFS('(6)定期点検調書'!$B$12:$B$5000,AH118,'(6)定期点検調書'!$AH$12:$AH$5000,$C119,'(6)定期点検調書'!$BF$12:$BF$5000,$U$7)&gt;=1,$U$7,IF(COUNTIFS('(6)定期点検調書'!$B$12:$B$5000,AH$117,'(6)定期点検調書'!$AH$12:$AH$5000,$C119,'(6)定期点検調書'!$BF$12:$BF$5000,$T$7)&gt;=1,$T$7,IF(COUNTIFS('(6)定期点検調書'!$B$12:$B$5000,AH$117,'(6)定期点検調書'!$AH$12:$AH$5000,$C119,'(6)定期点検調書'!$BF$12:$BF$5000,$S$7)&gt;=1,$S$7,""))))))</f>
        <v/>
      </c>
      <c r="AI119" s="465" t="str">
        <f>IF(AI$117="","",IF(COUNTIFS('(6)定期点検調書'!$B$12:$B$5000,AI$117,'(6)定期点検調書'!$AH$12:$AH$5000,$C119,'(6)定期点検調書'!$BF$12:$BF$5000,$W$7)&gt;=1,$W$7,IF(COUNTIFS('(6)定期点検調書'!$B$12:$B$5000,AI$117,'(6)定期点検調書'!$AH$12:$AH$5000,$C119,'(6)定期点検調書'!$BF$12:$BF$5000,$V$7)&gt;=1,$V$7,IF(COUNTIFS('(6)定期点検調書'!$B$12:$B$5000,AI118,'(6)定期点検調書'!$AH$12:$AH$5000,$C119,'(6)定期点検調書'!$BF$12:$BF$5000,$U$7)&gt;=1,$U$7,IF(COUNTIFS('(6)定期点検調書'!$B$12:$B$5000,AI$117,'(6)定期点検調書'!$AH$12:$AH$5000,$C119,'(6)定期点検調書'!$BF$12:$BF$5000,$T$7)&gt;=1,$T$7,IF(COUNTIFS('(6)定期点検調書'!$B$12:$B$5000,AI$117,'(6)定期点検調書'!$AH$12:$AH$5000,$C119,'(6)定期点検調書'!$BF$12:$BF$5000,$S$7)&gt;=1,$S$7,""))))))</f>
        <v/>
      </c>
      <c r="AJ119" s="465" t="str">
        <f>IF(AJ$117="","",IF(COUNTIFS('(6)定期点検調書'!$B$12:$B$5000,AJ$117,'(6)定期点検調書'!$AH$12:$AH$5000,$C119,'(6)定期点検調書'!$BF$12:$BF$5000,$W$7)&gt;=1,$W$7,IF(COUNTIFS('(6)定期点検調書'!$B$12:$B$5000,AJ$117,'(6)定期点検調書'!$AH$12:$AH$5000,$C119,'(6)定期点検調書'!$BF$12:$BF$5000,$V$7)&gt;=1,$V$7,IF(COUNTIFS('(6)定期点検調書'!$B$12:$B$5000,AJ118,'(6)定期点検調書'!$AH$12:$AH$5000,$C119,'(6)定期点検調書'!$BF$12:$BF$5000,$U$7)&gt;=1,$U$7,IF(COUNTIFS('(6)定期点検調書'!$B$12:$B$5000,AJ$117,'(6)定期点検調書'!$AH$12:$AH$5000,$C119,'(6)定期点検調書'!$BF$12:$BF$5000,$T$7)&gt;=1,$T$7,IF(COUNTIFS('(6)定期点検調書'!$B$12:$B$5000,AJ$117,'(6)定期点検調書'!$AH$12:$AH$5000,$C119,'(6)定期点検調書'!$BF$12:$BF$5000,$S$7)&gt;=1,$S$7,""))))))</f>
        <v/>
      </c>
      <c r="AK119" s="465" t="str">
        <f>IF(AK$117="","",IF(COUNTIFS('(6)定期点検調書'!$B$12:$B$5000,AK$117,'(6)定期点検調書'!$AH$12:$AH$5000,$C119,'(6)定期点検調書'!$BF$12:$BF$5000,$W$7)&gt;=1,$W$7,IF(COUNTIFS('(6)定期点検調書'!$B$12:$B$5000,AK$117,'(6)定期点検調書'!$AH$12:$AH$5000,$C119,'(6)定期点検調書'!$BF$12:$BF$5000,$V$7)&gt;=1,$V$7,IF(COUNTIFS('(6)定期点検調書'!$B$12:$B$5000,AK118,'(6)定期点検調書'!$AH$12:$AH$5000,$C119,'(6)定期点検調書'!$BF$12:$BF$5000,$U$7)&gt;=1,$U$7,IF(COUNTIFS('(6)定期点検調書'!$B$12:$B$5000,AK$117,'(6)定期点検調書'!$AH$12:$AH$5000,$C119,'(6)定期点検調書'!$BF$12:$BF$5000,$T$7)&gt;=1,$T$7,IF(COUNTIFS('(6)定期点検調書'!$B$12:$B$5000,AK$117,'(6)定期点検調書'!$AH$12:$AH$5000,$C119,'(6)定期点検調書'!$BF$12:$BF$5000,$S$7)&gt;=1,$S$7,""))))))</f>
        <v/>
      </c>
      <c r="AL119" s="465" t="str">
        <f>IF(AL$117="","",IF(COUNTIFS('(6)定期点検調書'!$B$12:$B$5000,AL$117,'(6)定期点検調書'!$AH$12:$AH$5000,$C119,'(6)定期点検調書'!$BF$12:$BF$5000,$W$7)&gt;=1,$W$7,IF(COUNTIFS('(6)定期点検調書'!$B$12:$B$5000,AL$117,'(6)定期点検調書'!$AH$12:$AH$5000,$C119,'(6)定期点検調書'!$BF$12:$BF$5000,$V$7)&gt;=1,$V$7,IF(COUNTIFS('(6)定期点検調書'!$B$12:$B$5000,AL118,'(6)定期点検調書'!$AH$12:$AH$5000,$C119,'(6)定期点検調書'!$BF$12:$BF$5000,$U$7)&gt;=1,$U$7,IF(COUNTIFS('(6)定期点検調書'!$B$12:$B$5000,AL$117,'(6)定期点検調書'!$AH$12:$AH$5000,$C119,'(6)定期点検調書'!$BF$12:$BF$5000,$T$7)&gt;=1,$T$7,IF(COUNTIFS('(6)定期点検調書'!$B$12:$B$5000,AL$117,'(6)定期点検調書'!$AH$12:$AH$5000,$C119,'(6)定期点検調書'!$BF$12:$BF$5000,$S$7)&gt;=1,$S$7,""))))))</f>
        <v/>
      </c>
      <c r="AM119" s="465" t="str">
        <f>IF(AM$117="","",IF(COUNTIFS('(6)定期点検調書'!$B$12:$B$5000,AM$117,'(6)定期点検調書'!$AH$12:$AH$5000,$C119,'(6)定期点検調書'!$BF$12:$BF$5000,$W$7)&gt;=1,$W$7,IF(COUNTIFS('(6)定期点検調書'!$B$12:$B$5000,AM$117,'(6)定期点検調書'!$AH$12:$AH$5000,$C119,'(6)定期点検調書'!$BF$12:$BF$5000,$V$7)&gt;=1,$V$7,IF(COUNTIFS('(6)定期点検調書'!$B$12:$B$5000,AM118,'(6)定期点検調書'!$AH$12:$AH$5000,$C119,'(6)定期点検調書'!$BF$12:$BF$5000,$U$7)&gt;=1,$U$7,IF(COUNTIFS('(6)定期点検調書'!$B$12:$B$5000,AM$117,'(6)定期点検調書'!$AH$12:$AH$5000,$C119,'(6)定期点検調書'!$BF$12:$BF$5000,$T$7)&gt;=1,$T$7,IF(COUNTIFS('(6)定期点検調書'!$B$12:$B$5000,AM$117,'(6)定期点検調書'!$AH$12:$AH$5000,$C119,'(6)定期点検調書'!$BF$12:$BF$5000,$S$7)&gt;=1,$S$7,""))))))</f>
        <v/>
      </c>
      <c r="AN119" s="465" t="str">
        <f>IF(AN$117="","",IF(COUNTIFS('(6)定期点検調書'!$B$12:$B$5000,AN$117,'(6)定期点検調書'!$AH$12:$AH$5000,$C119,'(6)定期点検調書'!$BF$12:$BF$5000,$W$7)&gt;=1,$W$7,IF(COUNTIFS('(6)定期点検調書'!$B$12:$B$5000,AN$117,'(6)定期点検調書'!$AH$12:$AH$5000,$C119,'(6)定期点検調書'!$BF$12:$BF$5000,$V$7)&gt;=1,$V$7,IF(COUNTIFS('(6)定期点検調書'!$B$12:$B$5000,AN118,'(6)定期点検調書'!$AH$12:$AH$5000,$C119,'(6)定期点検調書'!$BF$12:$BF$5000,$U$7)&gt;=1,$U$7,IF(COUNTIFS('(6)定期点検調書'!$B$12:$B$5000,AN$117,'(6)定期点検調書'!$AH$12:$AH$5000,$C119,'(6)定期点検調書'!$BF$12:$BF$5000,$T$7)&gt;=1,$T$7,IF(COUNTIFS('(6)定期点検調書'!$B$12:$B$5000,AN$117,'(6)定期点検調書'!$AH$12:$AH$5000,$C119,'(6)定期点検調書'!$BF$12:$BF$5000,$S$7)&gt;=1,$S$7,""))))))</f>
        <v/>
      </c>
      <c r="AO119" s="465" t="str">
        <f>IF(AO$117="","",IF(COUNTIFS('(6)定期点検調書'!$B$12:$B$5000,AO$117,'(6)定期点検調書'!$AH$12:$AH$5000,$C119,'(6)定期点検調書'!$BF$12:$BF$5000,$W$7)&gt;=1,$W$7,IF(COUNTIFS('(6)定期点検調書'!$B$12:$B$5000,AO$117,'(6)定期点検調書'!$AH$12:$AH$5000,$C119,'(6)定期点検調書'!$BF$12:$BF$5000,$V$7)&gt;=1,$V$7,IF(COUNTIFS('(6)定期点検調書'!$B$12:$B$5000,AO118,'(6)定期点検調書'!$AH$12:$AH$5000,$C119,'(6)定期点検調書'!$BF$12:$BF$5000,$U$7)&gt;=1,$U$7,IF(COUNTIFS('(6)定期点検調書'!$B$12:$B$5000,AO$117,'(6)定期点検調書'!$AH$12:$AH$5000,$C119,'(6)定期点検調書'!$BF$12:$BF$5000,$T$7)&gt;=1,$T$7,IF(COUNTIFS('(6)定期点検調書'!$B$12:$B$5000,AO$117,'(6)定期点検調書'!$AH$12:$AH$5000,$C119,'(6)定期点検調書'!$BF$12:$BF$5000,$S$7)&gt;=1,$S$7,""))))))</f>
        <v/>
      </c>
      <c r="AP119" s="465" t="str">
        <f>IF(AP$117="","",IF(COUNTIFS('(6)定期点検調書'!$B$12:$B$5000,AP$117,'(6)定期点検調書'!$AH$12:$AH$5000,$C119,'(6)定期点検調書'!$BF$12:$BF$5000,$W$7)&gt;=1,$W$7,IF(COUNTIFS('(6)定期点検調書'!$B$12:$B$5000,AP$117,'(6)定期点検調書'!$AH$12:$AH$5000,$C119,'(6)定期点検調書'!$BF$12:$BF$5000,$V$7)&gt;=1,$V$7,IF(COUNTIFS('(6)定期点検調書'!$B$12:$B$5000,AP118,'(6)定期点検調書'!$AH$12:$AH$5000,$C119,'(6)定期点検調書'!$BF$12:$BF$5000,$U$7)&gt;=1,$U$7,IF(COUNTIFS('(6)定期点検調書'!$B$12:$B$5000,AP$117,'(6)定期点検調書'!$AH$12:$AH$5000,$C119,'(6)定期点検調書'!$BF$12:$BF$5000,$T$7)&gt;=1,$T$7,IF(COUNTIFS('(6)定期点検調書'!$B$12:$B$5000,AP$117,'(6)定期点検調書'!$AH$12:$AH$5000,$C119,'(6)定期点検調書'!$BF$12:$BF$5000,$S$7)&gt;=1,$S$7,""))))))</f>
        <v/>
      </c>
      <c r="AQ119" s="465" t="str">
        <f>IF(AQ$117="","",IF(COUNTIFS('(6)定期点検調書'!$B$12:$B$5000,AQ$117,'(6)定期点検調書'!$AH$12:$AH$5000,$C119,'(6)定期点検調書'!$BF$12:$BF$5000,$W$7)&gt;=1,$W$7,IF(COUNTIFS('(6)定期点検調書'!$B$12:$B$5000,AQ$117,'(6)定期点検調書'!$AH$12:$AH$5000,$C119,'(6)定期点検調書'!$BF$12:$BF$5000,$V$7)&gt;=1,$V$7,IF(COUNTIFS('(6)定期点検調書'!$B$12:$B$5000,AQ118,'(6)定期点検調書'!$AH$12:$AH$5000,$C119,'(6)定期点検調書'!$BF$12:$BF$5000,$U$7)&gt;=1,$U$7,IF(COUNTIFS('(6)定期点検調書'!$B$12:$B$5000,AQ$117,'(6)定期点検調書'!$AH$12:$AH$5000,$C119,'(6)定期点検調書'!$BF$12:$BF$5000,$T$7)&gt;=1,$T$7,IF(COUNTIFS('(6)定期点検調書'!$B$12:$B$5000,AQ$117,'(6)定期点検調書'!$AH$12:$AH$5000,$C119,'(6)定期点検調書'!$BF$12:$BF$5000,$S$7)&gt;=1,$S$7,""))))))</f>
        <v/>
      </c>
      <c r="AR119" s="465" t="str">
        <f>IF(AR$117="","",IF(COUNTIFS('(6)定期点検調書'!$B$12:$B$5000,AR$117,'(6)定期点検調書'!$AH$12:$AH$5000,$C119,'(6)定期点検調書'!$BF$12:$BF$5000,$W$7)&gt;=1,$W$7,IF(COUNTIFS('(6)定期点検調書'!$B$12:$B$5000,AR$117,'(6)定期点検調書'!$AH$12:$AH$5000,$C119,'(6)定期点検調書'!$BF$12:$BF$5000,$V$7)&gt;=1,$V$7,IF(COUNTIFS('(6)定期点検調書'!$B$12:$B$5000,AR118,'(6)定期点検調書'!$AH$12:$AH$5000,$C119,'(6)定期点検調書'!$BF$12:$BF$5000,$U$7)&gt;=1,$U$7,IF(COUNTIFS('(6)定期点検調書'!$B$12:$B$5000,AR$117,'(6)定期点検調書'!$AH$12:$AH$5000,$C119,'(6)定期点検調書'!$BF$12:$BF$5000,$T$7)&gt;=1,$T$7,IF(COUNTIFS('(6)定期点検調書'!$B$12:$B$5000,AR$117,'(6)定期点検調書'!$AH$12:$AH$5000,$C119,'(6)定期点検調書'!$BF$12:$BF$5000,$S$7)&gt;=1,$S$7,""))))))</f>
        <v/>
      </c>
      <c r="AS119" s="465" t="str">
        <f>IF(AS$117="","",IF(COUNTIFS('(6)定期点検調書'!$B$12:$B$5000,AS$117,'(6)定期点検調書'!$AH$12:$AH$5000,$C119,'(6)定期点検調書'!$BF$12:$BF$5000,$W$7)&gt;=1,$W$7,IF(COUNTIFS('(6)定期点検調書'!$B$12:$B$5000,AS$117,'(6)定期点検調書'!$AH$12:$AH$5000,$C119,'(6)定期点検調書'!$BF$12:$BF$5000,$V$7)&gt;=1,$V$7,IF(COUNTIFS('(6)定期点検調書'!$B$12:$B$5000,AS118,'(6)定期点検調書'!$AH$12:$AH$5000,$C119,'(6)定期点検調書'!$BF$12:$BF$5000,$U$7)&gt;=1,$U$7,IF(COUNTIFS('(6)定期点検調書'!$B$12:$B$5000,AS$117,'(6)定期点検調書'!$AH$12:$AH$5000,$C119,'(6)定期点検調書'!$BF$12:$BF$5000,$T$7)&gt;=1,$T$7,IF(COUNTIFS('(6)定期点検調書'!$B$12:$B$5000,AS$117,'(6)定期点検調書'!$AH$12:$AH$5000,$C119,'(6)定期点検調書'!$BF$12:$BF$5000,$S$7)&gt;=1,$S$7,""))))))</f>
        <v/>
      </c>
      <c r="AT119" s="465" t="str">
        <f>IF(AT$117="","",IF(COUNTIFS('(6)定期点検調書'!$B$12:$B$5000,AT$117,'(6)定期点検調書'!$AH$12:$AH$5000,$C119,'(6)定期点検調書'!$BF$12:$BF$5000,$W$7)&gt;=1,$W$7,IF(COUNTIFS('(6)定期点検調書'!$B$12:$B$5000,AT$117,'(6)定期点検調書'!$AH$12:$AH$5000,$C119,'(6)定期点検調書'!$BF$12:$BF$5000,$V$7)&gt;=1,$V$7,IF(COUNTIFS('(6)定期点検調書'!$B$12:$B$5000,AT118,'(6)定期点検調書'!$AH$12:$AH$5000,$C119,'(6)定期点検調書'!$BF$12:$BF$5000,$U$7)&gt;=1,$U$7,IF(COUNTIFS('(6)定期点検調書'!$B$12:$B$5000,AT$117,'(6)定期点検調書'!$AH$12:$AH$5000,$C119,'(6)定期点検調書'!$BF$12:$BF$5000,$T$7)&gt;=1,$T$7,IF(COUNTIFS('(6)定期点検調書'!$B$12:$B$5000,AT$117,'(6)定期点検調書'!$AH$12:$AH$5000,$C119,'(6)定期点検調書'!$BF$12:$BF$5000,$S$7)&gt;=1,$S$7,""))))))</f>
        <v/>
      </c>
      <c r="AU119" s="465" t="str">
        <f>IF(AU$117="","",IF(COUNTIFS('(6)定期点検調書'!$B$12:$B$5000,AU$117,'(6)定期点検調書'!$AH$12:$AH$5000,$C119,'(6)定期点検調書'!$BF$12:$BF$5000,$W$7)&gt;=1,$W$7,IF(COUNTIFS('(6)定期点検調書'!$B$12:$B$5000,AU$117,'(6)定期点検調書'!$AH$12:$AH$5000,$C119,'(6)定期点検調書'!$BF$12:$BF$5000,$V$7)&gt;=1,$V$7,IF(COUNTIFS('(6)定期点検調書'!$B$12:$B$5000,AU118,'(6)定期点検調書'!$AH$12:$AH$5000,$C119,'(6)定期点検調書'!$BF$12:$BF$5000,$U$7)&gt;=1,$U$7,IF(COUNTIFS('(6)定期点検調書'!$B$12:$B$5000,AU$117,'(6)定期点検調書'!$AH$12:$AH$5000,$C119,'(6)定期点検調書'!$BF$12:$BF$5000,$T$7)&gt;=1,$T$7,IF(COUNTIFS('(6)定期点検調書'!$B$12:$B$5000,AU$117,'(6)定期点検調書'!$AH$12:$AH$5000,$C119,'(6)定期点検調書'!$BF$12:$BF$5000,$S$7)&gt;=1,$S$7,""))))))</f>
        <v/>
      </c>
      <c r="AV119" s="465" t="str">
        <f>IF(AV$117="","",IF(COUNTIFS('(6)定期点検調書'!$B$12:$B$5000,AV$117,'(6)定期点検調書'!$AH$12:$AH$5000,$C119,'(6)定期点検調書'!$BF$12:$BF$5000,$W$7)&gt;=1,$W$7,IF(COUNTIFS('(6)定期点検調書'!$B$12:$B$5000,AV$117,'(6)定期点検調書'!$AH$12:$AH$5000,$C119,'(6)定期点検調書'!$BF$12:$BF$5000,$V$7)&gt;=1,$V$7,IF(COUNTIFS('(6)定期点検調書'!$B$12:$B$5000,AV118,'(6)定期点検調書'!$AH$12:$AH$5000,$C119,'(6)定期点検調書'!$BF$12:$BF$5000,$U$7)&gt;=1,$U$7,IF(COUNTIFS('(6)定期点検調書'!$B$12:$B$5000,AV$117,'(6)定期点検調書'!$AH$12:$AH$5000,$C119,'(6)定期点検調書'!$BF$12:$BF$5000,$T$7)&gt;=1,$T$7,IF(COUNTIFS('(6)定期点検調書'!$B$12:$B$5000,AV$117,'(6)定期点検調書'!$AH$12:$AH$5000,$C119,'(6)定期点検調書'!$BF$12:$BF$5000,$S$7)&gt;=1,$S$7,""))))))</f>
        <v/>
      </c>
      <c r="AW119" s="465" t="str">
        <f>IF(AW$117="","",IF(COUNTIFS('(6)定期点検調書'!$B$12:$B$5000,AW$117,'(6)定期点検調書'!$AH$12:$AH$5000,$C119,'(6)定期点検調書'!$BF$12:$BF$5000,$W$7)&gt;=1,$W$7,IF(COUNTIFS('(6)定期点検調書'!$B$12:$B$5000,AW$117,'(6)定期点検調書'!$AH$12:$AH$5000,$C119,'(6)定期点検調書'!$BF$12:$BF$5000,$V$7)&gt;=1,$V$7,IF(COUNTIFS('(6)定期点検調書'!$B$12:$B$5000,AW118,'(6)定期点検調書'!$AH$12:$AH$5000,$C119,'(6)定期点検調書'!$BF$12:$BF$5000,$U$7)&gt;=1,$U$7,IF(COUNTIFS('(6)定期点検調書'!$B$12:$B$5000,AW$117,'(6)定期点検調書'!$AH$12:$AH$5000,$C119,'(6)定期点検調書'!$BF$12:$BF$5000,$T$7)&gt;=1,$T$7,IF(COUNTIFS('(6)定期点検調書'!$B$12:$B$5000,AW$117,'(6)定期点検調書'!$AH$12:$AH$5000,$C119,'(6)定期点検調書'!$BF$12:$BF$5000,$S$7)&gt;=1,$S$7,""))))))</f>
        <v/>
      </c>
      <c r="AX119" s="465" t="str">
        <f>IF(AX$117="","",IF(COUNTIFS('(6)定期点検調書'!$B$12:$B$5000,AX$117,'(6)定期点検調書'!$AH$12:$AH$5000,$C119,'(6)定期点検調書'!$BF$12:$BF$5000,$W$7)&gt;=1,$W$7,IF(COUNTIFS('(6)定期点検調書'!$B$12:$B$5000,AX$117,'(6)定期点検調書'!$AH$12:$AH$5000,$C119,'(6)定期点検調書'!$BF$12:$BF$5000,$V$7)&gt;=1,$V$7,IF(COUNTIFS('(6)定期点検調書'!$B$12:$B$5000,AX118,'(6)定期点検調書'!$AH$12:$AH$5000,$C119,'(6)定期点検調書'!$BF$12:$BF$5000,$U$7)&gt;=1,$U$7,IF(COUNTIFS('(6)定期点検調書'!$B$12:$B$5000,AX$117,'(6)定期点検調書'!$AH$12:$AH$5000,$C119,'(6)定期点検調書'!$BF$12:$BF$5000,$T$7)&gt;=1,$T$7,IF(COUNTIFS('(6)定期点検調書'!$B$12:$B$5000,AX$117,'(6)定期点検調書'!$AH$12:$AH$5000,$C119,'(6)定期点検調書'!$BF$12:$BF$5000,$S$7)&gt;=1,$S$7,""))))))</f>
        <v/>
      </c>
      <c r="AY119" s="465" t="str">
        <f>IF(AY$117="","",IF(COUNTIFS('(6)定期点検調書'!$B$12:$B$5000,AY$117,'(6)定期点検調書'!$AH$12:$AH$5000,$C119,'(6)定期点検調書'!$BF$12:$BF$5000,$W$7)&gt;=1,$W$7,IF(COUNTIFS('(6)定期点検調書'!$B$12:$B$5000,AY$117,'(6)定期点検調書'!$AH$12:$AH$5000,$C119,'(6)定期点検調書'!$BF$12:$BF$5000,$V$7)&gt;=1,$V$7,IF(COUNTIFS('(6)定期点検調書'!$B$12:$B$5000,AY118,'(6)定期点検調書'!$AH$12:$AH$5000,$C119,'(6)定期点検調書'!$BF$12:$BF$5000,$U$7)&gt;=1,$U$7,IF(COUNTIFS('(6)定期点検調書'!$B$12:$B$5000,AY$117,'(6)定期点検調書'!$AH$12:$AH$5000,$C119,'(6)定期点検調書'!$BF$12:$BF$5000,$T$7)&gt;=1,$T$7,IF(COUNTIFS('(6)定期点検調書'!$B$12:$B$5000,AY$117,'(6)定期点検調書'!$AH$12:$AH$5000,$C119,'(6)定期点検調書'!$BF$12:$BF$5000,$S$7)&gt;=1,$S$7,""))))))</f>
        <v/>
      </c>
      <c r="AZ119" s="465" t="str">
        <f>IF(AZ$117="","",IF(COUNTIFS('(6)定期点検調書'!$B$12:$B$5000,AZ$117,'(6)定期点検調書'!$AH$12:$AH$5000,$C119,'(6)定期点検調書'!$BF$12:$BF$5000,$W$7)&gt;=1,$W$7,IF(COUNTIFS('(6)定期点検調書'!$B$12:$B$5000,AZ$117,'(6)定期点検調書'!$AH$12:$AH$5000,$C119,'(6)定期点検調書'!$BF$12:$BF$5000,$V$7)&gt;=1,$V$7,IF(COUNTIFS('(6)定期点検調書'!$B$12:$B$5000,AZ118,'(6)定期点検調書'!$AH$12:$AH$5000,$C119,'(6)定期点検調書'!$BF$12:$BF$5000,$U$7)&gt;=1,$U$7,IF(COUNTIFS('(6)定期点検調書'!$B$12:$B$5000,AZ$117,'(6)定期点検調書'!$AH$12:$AH$5000,$C119,'(6)定期点検調書'!$BF$12:$BF$5000,$T$7)&gt;=1,$T$7,IF(COUNTIFS('(6)定期点検調書'!$B$12:$B$5000,AZ$117,'(6)定期点検調書'!$AH$12:$AH$5000,$C119,'(6)定期点検調書'!$BF$12:$BF$5000,$S$7)&gt;=1,$S$7,""))))))</f>
        <v/>
      </c>
      <c r="BA119" s="466" t="str">
        <f>IF(BA$117="","",IF(COUNTIFS('(6)定期点検調書'!$B$12:$B$5000,BA$117,'(6)定期点検調書'!$AH$12:$AH$5000,$C119,'(6)定期点検調書'!$BF$12:$BF$5000,$W$7)&gt;=1,$W$7,IF(COUNTIFS('(6)定期点検調書'!$B$12:$B$5000,BA$117,'(6)定期点検調書'!$AH$12:$AH$5000,$C119,'(6)定期点検調書'!$BF$12:$BF$5000,$V$7)&gt;=1,$V$7,IF(COUNTIFS('(6)定期点検調書'!$B$12:$B$5000,BA118,'(6)定期点検調書'!$AH$12:$AH$5000,$C119,'(6)定期点検調書'!$BF$12:$BF$5000,$U$7)&gt;=1,$U$7,IF(COUNTIFS('(6)定期点検調書'!$B$12:$B$5000,BA$117,'(6)定期点検調書'!$AH$12:$AH$5000,$C119,'(6)定期点検調書'!$BF$12:$BF$5000,$T$7)&gt;=1,$T$7,IF(COUNTIFS('(6)定期点検調書'!$B$12:$B$5000,BA$117,'(6)定期点検調書'!$AH$12:$AH$5000,$C119,'(6)定期点検調書'!$BF$12:$BF$5000,$S$7)&gt;=1,$S$7,""))))))</f>
        <v/>
      </c>
      <c r="BB119" s="1"/>
      <c r="BC119" s="1"/>
    </row>
    <row r="120" spans="2:55" ht="18.75" customHeight="1" x14ac:dyDescent="0.2">
      <c r="B120" s="1854"/>
      <c r="C120" s="1841" t="str">
        <f>ﾃﾞｰﾀ一覧!$U$20</f>
        <v>表面劣化</v>
      </c>
      <c r="D120" s="1842"/>
      <c r="E120" s="1842"/>
      <c r="F120" s="1842"/>
      <c r="G120" s="1843"/>
      <c r="H120" s="467" t="str">
        <f>IF(H$117="","",IF(COUNTIFS('(6)定期点検調書'!$B$12:$B$5000,H$117,'(6)定期点検調書'!$AH$12:$AH$5000,$C120,'(6)定期点検調書'!$BF$12:$BF$5000,$W$7)&gt;=1,$W$7,IF(COUNTIFS('(6)定期点検調書'!$B$12:$B$5000,H$117,'(6)定期点検調書'!$AH$12:$AH$5000,$C120,'(6)定期点検調書'!$BF$12:$BF$5000,$V$7)&gt;=1,$V$7,IF(COUNTIFS('(6)定期点検調書'!$B$12:$B$5000,H119,'(6)定期点検調書'!$AH$12:$AH$5000,$C120,'(6)定期点検調書'!$BF$12:$BF$5000,$U$7)&gt;=1,$U$7,IF(COUNTIFS('(6)定期点検調書'!$B$12:$B$5000,H$117,'(6)定期点検調書'!$AH$12:$AH$5000,$C120,'(6)定期点検調書'!$BF$12:$BF$5000,$T$7)&gt;=1,$T$7,IF(COUNTIFS('(6)定期点検調書'!$B$12:$B$5000,H$117,'(6)定期点検調書'!$AH$12:$AH$5000,$C120,'(6)定期点検調書'!$BF$12:$BF$5000,$S$7)&gt;=1,$S$7,""))))))</f>
        <v/>
      </c>
      <c r="I120" s="465" t="str">
        <f>IF(I$117="","",IF(COUNTIFS('(6)定期点検調書'!$B$12:$B$5000,I$117,'(6)定期点検調書'!$AH$12:$AH$5000,$C120,'(6)定期点検調書'!$BF$12:$BF$5000,$W$7)&gt;=1,$W$7,IF(COUNTIFS('(6)定期点検調書'!$B$12:$B$5000,I$117,'(6)定期点検調書'!$AH$12:$AH$5000,$C120,'(6)定期点検調書'!$BF$12:$BF$5000,$V$7)&gt;=1,$V$7,IF(COUNTIFS('(6)定期点検調書'!$B$12:$B$5000,I119,'(6)定期点検調書'!$AH$12:$AH$5000,$C120,'(6)定期点検調書'!$BF$12:$BF$5000,$U$7)&gt;=1,$U$7,IF(COUNTIFS('(6)定期点検調書'!$B$12:$B$5000,I$117,'(6)定期点検調書'!$AH$12:$AH$5000,$C120,'(6)定期点検調書'!$BF$12:$BF$5000,$T$7)&gt;=1,$T$7,IF(COUNTIFS('(6)定期点検調書'!$B$12:$B$5000,I$117,'(6)定期点検調書'!$AH$12:$AH$5000,$C120,'(6)定期点検調書'!$BF$12:$BF$5000,$S$7)&gt;=1,$S$7,""))))))</f>
        <v/>
      </c>
      <c r="J120" s="465" t="str">
        <f>IF(J$117="","",IF(COUNTIFS('(6)定期点検調書'!$B$12:$B$5000,J$117,'(6)定期点検調書'!$AH$12:$AH$5000,$C120,'(6)定期点検調書'!$BF$12:$BF$5000,$W$7)&gt;=1,$W$7,IF(COUNTIFS('(6)定期点検調書'!$B$12:$B$5000,J$117,'(6)定期点検調書'!$AH$12:$AH$5000,$C120,'(6)定期点検調書'!$BF$12:$BF$5000,$V$7)&gt;=1,$V$7,IF(COUNTIFS('(6)定期点検調書'!$B$12:$B$5000,J119,'(6)定期点検調書'!$AH$12:$AH$5000,$C120,'(6)定期点検調書'!$BF$12:$BF$5000,$U$7)&gt;=1,$U$7,IF(COUNTIFS('(6)定期点検調書'!$B$12:$B$5000,J$117,'(6)定期点検調書'!$AH$12:$AH$5000,$C120,'(6)定期点検調書'!$BF$12:$BF$5000,$T$7)&gt;=1,$T$7,IF(COUNTIFS('(6)定期点検調書'!$B$12:$B$5000,J$117,'(6)定期点検調書'!$AH$12:$AH$5000,$C120,'(6)定期点検調書'!$BF$12:$BF$5000,$S$7)&gt;=1,$S$7,""))))))</f>
        <v/>
      </c>
      <c r="K120" s="465" t="str">
        <f>IF(K$117="","",IF(COUNTIFS('(6)定期点検調書'!$B$12:$B$5000,K$117,'(6)定期点検調書'!$AH$12:$AH$5000,$C120,'(6)定期点検調書'!$BF$12:$BF$5000,$W$7)&gt;=1,$W$7,IF(COUNTIFS('(6)定期点検調書'!$B$12:$B$5000,K$117,'(6)定期点検調書'!$AH$12:$AH$5000,$C120,'(6)定期点検調書'!$BF$12:$BF$5000,$V$7)&gt;=1,$V$7,IF(COUNTIFS('(6)定期点検調書'!$B$12:$B$5000,K119,'(6)定期点検調書'!$AH$12:$AH$5000,$C120,'(6)定期点検調書'!$BF$12:$BF$5000,$U$7)&gt;=1,$U$7,IF(COUNTIFS('(6)定期点検調書'!$B$12:$B$5000,K$117,'(6)定期点検調書'!$AH$12:$AH$5000,$C120,'(6)定期点検調書'!$BF$12:$BF$5000,$T$7)&gt;=1,$T$7,IF(COUNTIFS('(6)定期点検調書'!$B$12:$B$5000,K$117,'(6)定期点検調書'!$AH$12:$AH$5000,$C120,'(6)定期点検調書'!$BF$12:$BF$5000,$S$7)&gt;=1,$S$7,""))))))</f>
        <v/>
      </c>
      <c r="L120" s="465" t="str">
        <f>IF(L$117="","",IF(COUNTIFS('(6)定期点検調書'!$B$12:$B$5000,L$117,'(6)定期点検調書'!$AH$12:$AH$5000,$C120,'(6)定期点検調書'!$BF$12:$BF$5000,$W$7)&gt;=1,$W$7,IF(COUNTIFS('(6)定期点検調書'!$B$12:$B$5000,L$117,'(6)定期点検調書'!$AH$12:$AH$5000,$C120,'(6)定期点検調書'!$BF$12:$BF$5000,$V$7)&gt;=1,$V$7,IF(COUNTIFS('(6)定期点検調書'!$B$12:$B$5000,L119,'(6)定期点検調書'!$AH$12:$AH$5000,$C120,'(6)定期点検調書'!$BF$12:$BF$5000,$U$7)&gt;=1,$U$7,IF(COUNTIFS('(6)定期点検調書'!$B$12:$B$5000,L$117,'(6)定期点検調書'!$AH$12:$AH$5000,$C120,'(6)定期点検調書'!$BF$12:$BF$5000,$T$7)&gt;=1,$T$7,IF(COUNTIFS('(6)定期点検調書'!$B$12:$B$5000,L$117,'(6)定期点検調書'!$AH$12:$AH$5000,$C120,'(6)定期点検調書'!$BF$12:$BF$5000,$S$7)&gt;=1,$S$7,""))))))</f>
        <v/>
      </c>
      <c r="M120" s="465" t="str">
        <f>IF(M$117="","",IF(COUNTIFS('(6)定期点検調書'!$B$12:$B$5000,M$117,'(6)定期点検調書'!$AH$12:$AH$5000,$C120,'(6)定期点検調書'!$BF$12:$BF$5000,$W$7)&gt;=1,$W$7,IF(COUNTIFS('(6)定期点検調書'!$B$12:$B$5000,M$117,'(6)定期点検調書'!$AH$12:$AH$5000,$C120,'(6)定期点検調書'!$BF$12:$BF$5000,$V$7)&gt;=1,$V$7,IF(COUNTIFS('(6)定期点検調書'!$B$12:$B$5000,M119,'(6)定期点検調書'!$AH$12:$AH$5000,$C120,'(6)定期点検調書'!$BF$12:$BF$5000,$U$7)&gt;=1,$U$7,IF(COUNTIFS('(6)定期点検調書'!$B$12:$B$5000,M$117,'(6)定期点検調書'!$AH$12:$AH$5000,$C120,'(6)定期点検調書'!$BF$12:$BF$5000,$T$7)&gt;=1,$T$7,IF(COUNTIFS('(6)定期点検調書'!$B$12:$B$5000,M$117,'(6)定期点検調書'!$AH$12:$AH$5000,$C120,'(6)定期点検調書'!$BF$12:$BF$5000,$S$7)&gt;=1,$S$7,""))))))</f>
        <v/>
      </c>
      <c r="N120" s="465" t="str">
        <f>IF(N$117="","",IF(COUNTIFS('(6)定期点検調書'!$B$12:$B$5000,N$117,'(6)定期点検調書'!$AH$12:$AH$5000,$C120,'(6)定期点検調書'!$BF$12:$BF$5000,$W$7)&gt;=1,$W$7,IF(COUNTIFS('(6)定期点検調書'!$B$12:$B$5000,N$117,'(6)定期点検調書'!$AH$12:$AH$5000,$C120,'(6)定期点検調書'!$BF$12:$BF$5000,$V$7)&gt;=1,$V$7,IF(COUNTIFS('(6)定期点検調書'!$B$12:$B$5000,N119,'(6)定期点検調書'!$AH$12:$AH$5000,$C120,'(6)定期点検調書'!$BF$12:$BF$5000,$U$7)&gt;=1,$U$7,IF(COUNTIFS('(6)定期点検調書'!$B$12:$B$5000,N$117,'(6)定期点検調書'!$AH$12:$AH$5000,$C120,'(6)定期点検調書'!$BF$12:$BF$5000,$T$7)&gt;=1,$T$7,IF(COUNTIFS('(6)定期点検調書'!$B$12:$B$5000,N$117,'(6)定期点検調書'!$AH$12:$AH$5000,$C120,'(6)定期点検調書'!$BF$12:$BF$5000,$S$7)&gt;=1,$S$7,""))))))</f>
        <v/>
      </c>
      <c r="O120" s="465" t="str">
        <f>IF(O$117="","",IF(COUNTIFS('(6)定期点検調書'!$B$12:$B$5000,O$117,'(6)定期点検調書'!$AH$12:$AH$5000,$C120,'(6)定期点検調書'!$BF$12:$BF$5000,$W$7)&gt;=1,$W$7,IF(COUNTIFS('(6)定期点検調書'!$B$12:$B$5000,O$117,'(6)定期点検調書'!$AH$12:$AH$5000,$C120,'(6)定期点検調書'!$BF$12:$BF$5000,$V$7)&gt;=1,$V$7,IF(COUNTIFS('(6)定期点検調書'!$B$12:$B$5000,O119,'(6)定期点検調書'!$AH$12:$AH$5000,$C120,'(6)定期点検調書'!$BF$12:$BF$5000,$U$7)&gt;=1,$U$7,IF(COUNTIFS('(6)定期点検調書'!$B$12:$B$5000,O$117,'(6)定期点検調書'!$AH$12:$AH$5000,$C120,'(6)定期点検調書'!$BF$12:$BF$5000,$T$7)&gt;=1,$T$7,IF(COUNTIFS('(6)定期点検調書'!$B$12:$B$5000,O$117,'(6)定期点検調書'!$AH$12:$AH$5000,$C120,'(6)定期点検調書'!$BF$12:$BF$5000,$S$7)&gt;=1,$S$7,""))))))</f>
        <v/>
      </c>
      <c r="P120" s="465" t="str">
        <f>IF(P$117="","",IF(COUNTIFS('(6)定期点検調書'!$B$12:$B$5000,P$117,'(6)定期点検調書'!$AH$12:$AH$5000,$C120,'(6)定期点検調書'!$BF$12:$BF$5000,$W$7)&gt;=1,$W$7,IF(COUNTIFS('(6)定期点検調書'!$B$12:$B$5000,P$117,'(6)定期点検調書'!$AH$12:$AH$5000,$C120,'(6)定期点検調書'!$BF$12:$BF$5000,$V$7)&gt;=1,$V$7,IF(COUNTIFS('(6)定期点検調書'!$B$12:$B$5000,P119,'(6)定期点検調書'!$AH$12:$AH$5000,$C120,'(6)定期点検調書'!$BF$12:$BF$5000,$U$7)&gt;=1,$U$7,IF(COUNTIFS('(6)定期点検調書'!$B$12:$B$5000,P$117,'(6)定期点検調書'!$AH$12:$AH$5000,$C120,'(6)定期点検調書'!$BF$12:$BF$5000,$T$7)&gt;=1,$T$7,IF(COUNTIFS('(6)定期点検調書'!$B$12:$B$5000,P$117,'(6)定期点検調書'!$AH$12:$AH$5000,$C120,'(6)定期点検調書'!$BF$12:$BF$5000,$S$7)&gt;=1,$S$7,""))))))</f>
        <v/>
      </c>
      <c r="Q120" s="465" t="str">
        <f>IF(Q$117="","",IF(COUNTIFS('(6)定期点検調書'!$B$12:$B$5000,Q$117,'(6)定期点検調書'!$AH$12:$AH$5000,$C120,'(6)定期点検調書'!$BF$12:$BF$5000,$W$7)&gt;=1,$W$7,IF(COUNTIFS('(6)定期点検調書'!$B$12:$B$5000,Q$117,'(6)定期点検調書'!$AH$12:$AH$5000,$C120,'(6)定期点検調書'!$BF$12:$BF$5000,$V$7)&gt;=1,$V$7,IF(COUNTIFS('(6)定期点検調書'!$B$12:$B$5000,Q119,'(6)定期点検調書'!$AH$12:$AH$5000,$C120,'(6)定期点検調書'!$BF$12:$BF$5000,$U$7)&gt;=1,$U$7,IF(COUNTIFS('(6)定期点検調書'!$B$12:$B$5000,Q$117,'(6)定期点検調書'!$AH$12:$AH$5000,$C120,'(6)定期点検調書'!$BF$12:$BF$5000,$T$7)&gt;=1,$T$7,IF(COUNTIFS('(6)定期点検調書'!$B$12:$B$5000,Q$117,'(6)定期点検調書'!$AH$12:$AH$5000,$C120,'(6)定期点検調書'!$BF$12:$BF$5000,$S$7)&gt;=1,$S$7,""))))))</f>
        <v/>
      </c>
      <c r="R120" s="465" t="str">
        <f>IF(R$117="","",IF(COUNTIFS('(6)定期点検調書'!$B$12:$B$5000,R$117,'(6)定期点検調書'!$AH$12:$AH$5000,$C120,'(6)定期点検調書'!$BF$12:$BF$5000,$W$7)&gt;=1,$W$7,IF(COUNTIFS('(6)定期点検調書'!$B$12:$B$5000,R$117,'(6)定期点検調書'!$AH$12:$AH$5000,$C120,'(6)定期点検調書'!$BF$12:$BF$5000,$V$7)&gt;=1,$V$7,IF(COUNTIFS('(6)定期点検調書'!$B$12:$B$5000,R119,'(6)定期点検調書'!$AH$12:$AH$5000,$C120,'(6)定期点検調書'!$BF$12:$BF$5000,$U$7)&gt;=1,$U$7,IF(COUNTIFS('(6)定期点検調書'!$B$12:$B$5000,R$117,'(6)定期点検調書'!$AH$12:$AH$5000,$C120,'(6)定期点検調書'!$BF$12:$BF$5000,$T$7)&gt;=1,$T$7,IF(COUNTIFS('(6)定期点検調書'!$B$12:$B$5000,R$117,'(6)定期点検調書'!$AH$12:$AH$5000,$C120,'(6)定期点検調書'!$BF$12:$BF$5000,$S$7)&gt;=1,$S$7,""))))))</f>
        <v/>
      </c>
      <c r="S120" s="465" t="str">
        <f>IF(S$117="","",IF(COUNTIFS('(6)定期点検調書'!$B$12:$B$5000,S$117,'(6)定期点検調書'!$AH$12:$AH$5000,$C120,'(6)定期点検調書'!$BF$12:$BF$5000,$W$7)&gt;=1,$W$7,IF(COUNTIFS('(6)定期点検調書'!$B$12:$B$5000,S$117,'(6)定期点検調書'!$AH$12:$AH$5000,$C120,'(6)定期点検調書'!$BF$12:$BF$5000,$V$7)&gt;=1,$V$7,IF(COUNTIFS('(6)定期点検調書'!$B$12:$B$5000,S119,'(6)定期点検調書'!$AH$12:$AH$5000,$C120,'(6)定期点検調書'!$BF$12:$BF$5000,$U$7)&gt;=1,$U$7,IF(COUNTIFS('(6)定期点検調書'!$B$12:$B$5000,S$117,'(6)定期点検調書'!$AH$12:$AH$5000,$C120,'(6)定期点検調書'!$BF$12:$BF$5000,$T$7)&gt;=1,$T$7,IF(COUNTIFS('(6)定期点検調書'!$B$12:$B$5000,S$117,'(6)定期点検調書'!$AH$12:$AH$5000,$C120,'(6)定期点検調書'!$BF$12:$BF$5000,$S$7)&gt;=1,$S$7,""))))))</f>
        <v/>
      </c>
      <c r="T120" s="465" t="str">
        <f>IF(T$117="","",IF(COUNTIFS('(6)定期点検調書'!$B$12:$B$5000,T$117,'(6)定期点検調書'!$AH$12:$AH$5000,$C120,'(6)定期点検調書'!$BF$12:$BF$5000,$W$7)&gt;=1,$W$7,IF(COUNTIFS('(6)定期点検調書'!$B$12:$B$5000,T$117,'(6)定期点検調書'!$AH$12:$AH$5000,$C120,'(6)定期点検調書'!$BF$12:$BF$5000,$V$7)&gt;=1,$V$7,IF(COUNTIFS('(6)定期点検調書'!$B$12:$B$5000,T119,'(6)定期点検調書'!$AH$12:$AH$5000,$C120,'(6)定期点検調書'!$BF$12:$BF$5000,$U$7)&gt;=1,$U$7,IF(COUNTIFS('(6)定期点検調書'!$B$12:$B$5000,T$117,'(6)定期点検調書'!$AH$12:$AH$5000,$C120,'(6)定期点検調書'!$BF$12:$BF$5000,$T$7)&gt;=1,$T$7,IF(COUNTIFS('(6)定期点検調書'!$B$12:$B$5000,T$117,'(6)定期点検調書'!$AH$12:$AH$5000,$C120,'(6)定期点検調書'!$BF$12:$BF$5000,$S$7)&gt;=1,$S$7,""))))))</f>
        <v/>
      </c>
      <c r="U120" s="465" t="str">
        <f>IF(U$117="","",IF(COUNTIFS('(6)定期点検調書'!$B$12:$B$5000,U$117,'(6)定期点検調書'!$AH$12:$AH$5000,$C120,'(6)定期点検調書'!$BF$12:$BF$5000,$W$7)&gt;=1,$W$7,IF(COUNTIFS('(6)定期点検調書'!$B$12:$B$5000,U$117,'(6)定期点検調書'!$AH$12:$AH$5000,$C120,'(6)定期点検調書'!$BF$12:$BF$5000,$V$7)&gt;=1,$V$7,IF(COUNTIFS('(6)定期点検調書'!$B$12:$B$5000,U119,'(6)定期点検調書'!$AH$12:$AH$5000,$C120,'(6)定期点検調書'!$BF$12:$BF$5000,$U$7)&gt;=1,$U$7,IF(COUNTIFS('(6)定期点検調書'!$B$12:$B$5000,U$117,'(6)定期点検調書'!$AH$12:$AH$5000,$C120,'(6)定期点検調書'!$BF$12:$BF$5000,$T$7)&gt;=1,$T$7,IF(COUNTIFS('(6)定期点検調書'!$B$12:$B$5000,U$117,'(6)定期点検調書'!$AH$12:$AH$5000,$C120,'(6)定期点検調書'!$BF$12:$BF$5000,$S$7)&gt;=1,$S$7,""))))))</f>
        <v/>
      </c>
      <c r="V120" s="465" t="str">
        <f>IF(V$117="","",IF(COUNTIFS('(6)定期点検調書'!$B$12:$B$5000,V$117,'(6)定期点検調書'!$AH$12:$AH$5000,$C120,'(6)定期点検調書'!$BF$12:$BF$5000,$W$7)&gt;=1,$W$7,IF(COUNTIFS('(6)定期点検調書'!$B$12:$B$5000,V$117,'(6)定期点検調書'!$AH$12:$AH$5000,$C120,'(6)定期点検調書'!$BF$12:$BF$5000,$V$7)&gt;=1,$V$7,IF(COUNTIFS('(6)定期点検調書'!$B$12:$B$5000,V119,'(6)定期点検調書'!$AH$12:$AH$5000,$C120,'(6)定期点検調書'!$BF$12:$BF$5000,$U$7)&gt;=1,$U$7,IF(COUNTIFS('(6)定期点検調書'!$B$12:$B$5000,V$117,'(6)定期点検調書'!$AH$12:$AH$5000,$C120,'(6)定期点検調書'!$BF$12:$BF$5000,$T$7)&gt;=1,$T$7,IF(COUNTIFS('(6)定期点検調書'!$B$12:$B$5000,V$117,'(6)定期点検調書'!$AH$12:$AH$5000,$C120,'(6)定期点検調書'!$BF$12:$BF$5000,$S$7)&gt;=1,$S$7,""))))))</f>
        <v/>
      </c>
      <c r="W120" s="465" t="str">
        <f>IF(W$117="","",IF(COUNTIFS('(6)定期点検調書'!$B$12:$B$5000,W$117,'(6)定期点検調書'!$AH$12:$AH$5000,$C120,'(6)定期点検調書'!$BF$12:$BF$5000,$W$7)&gt;=1,$W$7,IF(COUNTIFS('(6)定期点検調書'!$B$12:$B$5000,W$117,'(6)定期点検調書'!$AH$12:$AH$5000,$C120,'(6)定期点検調書'!$BF$12:$BF$5000,$V$7)&gt;=1,$V$7,IF(COUNTIFS('(6)定期点検調書'!$B$12:$B$5000,W119,'(6)定期点検調書'!$AH$12:$AH$5000,$C120,'(6)定期点検調書'!$BF$12:$BF$5000,$U$7)&gt;=1,$U$7,IF(COUNTIFS('(6)定期点検調書'!$B$12:$B$5000,W$117,'(6)定期点検調書'!$AH$12:$AH$5000,$C120,'(6)定期点検調書'!$BF$12:$BF$5000,$T$7)&gt;=1,$T$7,IF(COUNTIFS('(6)定期点検調書'!$B$12:$B$5000,W$117,'(6)定期点検調書'!$AH$12:$AH$5000,$C120,'(6)定期点検調書'!$BF$12:$BF$5000,$S$7)&gt;=1,$S$7,""))))))</f>
        <v/>
      </c>
      <c r="X120" s="465" t="str">
        <f>IF(X$117="","",IF(COUNTIFS('(6)定期点検調書'!$B$12:$B$5000,X$117,'(6)定期点検調書'!$AH$12:$AH$5000,$C120,'(6)定期点検調書'!$BF$12:$BF$5000,$W$7)&gt;=1,$W$7,IF(COUNTIFS('(6)定期点検調書'!$B$12:$B$5000,X$117,'(6)定期点検調書'!$AH$12:$AH$5000,$C120,'(6)定期点検調書'!$BF$12:$BF$5000,$V$7)&gt;=1,$V$7,IF(COUNTIFS('(6)定期点検調書'!$B$12:$B$5000,X119,'(6)定期点検調書'!$AH$12:$AH$5000,$C120,'(6)定期点検調書'!$BF$12:$BF$5000,$U$7)&gt;=1,$U$7,IF(COUNTIFS('(6)定期点検調書'!$B$12:$B$5000,X$117,'(6)定期点検調書'!$AH$12:$AH$5000,$C120,'(6)定期点検調書'!$BF$12:$BF$5000,$T$7)&gt;=1,$T$7,IF(COUNTIFS('(6)定期点検調書'!$B$12:$B$5000,X$117,'(6)定期点検調書'!$AH$12:$AH$5000,$C120,'(6)定期点検調書'!$BF$12:$BF$5000,$S$7)&gt;=1,$S$7,""))))))</f>
        <v/>
      </c>
      <c r="Y120" s="465" t="str">
        <f>IF(Y$117="","",IF(COUNTIFS('(6)定期点検調書'!$B$12:$B$5000,Y$117,'(6)定期点検調書'!$AH$12:$AH$5000,$C120,'(6)定期点検調書'!$BF$12:$BF$5000,$W$7)&gt;=1,$W$7,IF(COUNTIFS('(6)定期点検調書'!$B$12:$B$5000,Y$117,'(6)定期点検調書'!$AH$12:$AH$5000,$C120,'(6)定期点検調書'!$BF$12:$BF$5000,$V$7)&gt;=1,$V$7,IF(COUNTIFS('(6)定期点検調書'!$B$12:$B$5000,Y119,'(6)定期点検調書'!$AH$12:$AH$5000,$C120,'(6)定期点検調書'!$BF$12:$BF$5000,$U$7)&gt;=1,$U$7,IF(COUNTIFS('(6)定期点検調書'!$B$12:$B$5000,Y$117,'(6)定期点検調書'!$AH$12:$AH$5000,$C120,'(6)定期点検調書'!$BF$12:$BF$5000,$T$7)&gt;=1,$T$7,IF(COUNTIFS('(6)定期点検調書'!$B$12:$B$5000,Y$117,'(6)定期点検調書'!$AH$12:$AH$5000,$C120,'(6)定期点検調書'!$BF$12:$BF$5000,$S$7)&gt;=1,$S$7,""))))))</f>
        <v/>
      </c>
      <c r="Z120" s="465" t="str">
        <f>IF(Z$117="","",IF(COUNTIFS('(6)定期点検調書'!$B$12:$B$5000,Z$117,'(6)定期点検調書'!$AH$12:$AH$5000,$C120,'(6)定期点検調書'!$BF$12:$BF$5000,$W$7)&gt;=1,$W$7,IF(COUNTIFS('(6)定期点検調書'!$B$12:$B$5000,Z$117,'(6)定期点検調書'!$AH$12:$AH$5000,$C120,'(6)定期点検調書'!$BF$12:$BF$5000,$V$7)&gt;=1,$V$7,IF(COUNTIFS('(6)定期点検調書'!$B$12:$B$5000,Z119,'(6)定期点検調書'!$AH$12:$AH$5000,$C120,'(6)定期点検調書'!$BF$12:$BF$5000,$U$7)&gt;=1,$U$7,IF(COUNTIFS('(6)定期点検調書'!$B$12:$B$5000,Z$117,'(6)定期点検調書'!$AH$12:$AH$5000,$C120,'(6)定期点検調書'!$BF$12:$BF$5000,$T$7)&gt;=1,$T$7,IF(COUNTIFS('(6)定期点検調書'!$B$12:$B$5000,Z$117,'(6)定期点検調書'!$AH$12:$AH$5000,$C120,'(6)定期点検調書'!$BF$12:$BF$5000,$S$7)&gt;=1,$S$7,""))))))</f>
        <v/>
      </c>
      <c r="AA120" s="465" t="str">
        <f>IF(AA$117="","",IF(COUNTIFS('(6)定期点検調書'!$B$12:$B$5000,AA$117,'(6)定期点検調書'!$AH$12:$AH$5000,$C120,'(6)定期点検調書'!$BF$12:$BF$5000,$W$7)&gt;=1,$W$7,IF(COUNTIFS('(6)定期点検調書'!$B$12:$B$5000,AA$117,'(6)定期点検調書'!$AH$12:$AH$5000,$C120,'(6)定期点検調書'!$BF$12:$BF$5000,$V$7)&gt;=1,$V$7,IF(COUNTIFS('(6)定期点検調書'!$B$12:$B$5000,AA119,'(6)定期点検調書'!$AH$12:$AH$5000,$C120,'(6)定期点検調書'!$BF$12:$BF$5000,$U$7)&gt;=1,$U$7,IF(COUNTIFS('(6)定期点検調書'!$B$12:$B$5000,AA$117,'(6)定期点検調書'!$AH$12:$AH$5000,$C120,'(6)定期点検調書'!$BF$12:$BF$5000,$T$7)&gt;=1,$T$7,IF(COUNTIFS('(6)定期点検調書'!$B$12:$B$5000,AA$117,'(6)定期点検調書'!$AH$12:$AH$5000,$C120,'(6)定期点検調書'!$BF$12:$BF$5000,$S$7)&gt;=1,$S$7,""))))))</f>
        <v/>
      </c>
      <c r="AB120" s="465" t="str">
        <f>IF(AB$117="","",IF(COUNTIFS('(6)定期点検調書'!$B$12:$B$5000,AB$117,'(6)定期点検調書'!$AH$12:$AH$5000,$C120,'(6)定期点検調書'!$BF$12:$BF$5000,$W$7)&gt;=1,$W$7,IF(COUNTIFS('(6)定期点検調書'!$B$12:$B$5000,AB$117,'(6)定期点検調書'!$AH$12:$AH$5000,$C120,'(6)定期点検調書'!$BF$12:$BF$5000,$V$7)&gt;=1,$V$7,IF(COUNTIFS('(6)定期点検調書'!$B$12:$B$5000,AB119,'(6)定期点検調書'!$AH$12:$AH$5000,$C120,'(6)定期点検調書'!$BF$12:$BF$5000,$U$7)&gt;=1,$U$7,IF(COUNTIFS('(6)定期点検調書'!$B$12:$B$5000,AB$117,'(6)定期点検調書'!$AH$12:$AH$5000,$C120,'(6)定期点検調書'!$BF$12:$BF$5000,$T$7)&gt;=1,$T$7,IF(COUNTIFS('(6)定期点検調書'!$B$12:$B$5000,AB$117,'(6)定期点検調書'!$AH$12:$AH$5000,$C120,'(6)定期点検調書'!$BF$12:$BF$5000,$S$7)&gt;=1,$S$7,""))))))</f>
        <v/>
      </c>
      <c r="AC120" s="465" t="str">
        <f>IF(AC$117="","",IF(COUNTIFS('(6)定期点検調書'!$B$12:$B$5000,AC$117,'(6)定期点検調書'!$AH$12:$AH$5000,$C120,'(6)定期点検調書'!$BF$12:$BF$5000,$W$7)&gt;=1,$W$7,IF(COUNTIFS('(6)定期点検調書'!$B$12:$B$5000,AC$117,'(6)定期点検調書'!$AH$12:$AH$5000,$C120,'(6)定期点検調書'!$BF$12:$BF$5000,$V$7)&gt;=1,$V$7,IF(COUNTIFS('(6)定期点検調書'!$B$12:$B$5000,AC119,'(6)定期点検調書'!$AH$12:$AH$5000,$C120,'(6)定期点検調書'!$BF$12:$BF$5000,$U$7)&gt;=1,$U$7,IF(COUNTIFS('(6)定期点検調書'!$B$12:$B$5000,AC$117,'(6)定期点検調書'!$AH$12:$AH$5000,$C120,'(6)定期点検調書'!$BF$12:$BF$5000,$T$7)&gt;=1,$T$7,IF(COUNTIFS('(6)定期点検調書'!$B$12:$B$5000,AC$117,'(6)定期点検調書'!$AH$12:$AH$5000,$C120,'(6)定期点検調書'!$BF$12:$BF$5000,$S$7)&gt;=1,$S$7,""))))))</f>
        <v/>
      </c>
      <c r="AD120" s="465" t="str">
        <f>IF(AD$117="","",IF(COUNTIFS('(6)定期点検調書'!$B$12:$B$5000,AD$117,'(6)定期点検調書'!$AH$12:$AH$5000,$C120,'(6)定期点検調書'!$BF$12:$BF$5000,$W$7)&gt;=1,$W$7,IF(COUNTIFS('(6)定期点検調書'!$B$12:$B$5000,AD$117,'(6)定期点検調書'!$AH$12:$AH$5000,$C120,'(6)定期点検調書'!$BF$12:$BF$5000,$V$7)&gt;=1,$V$7,IF(COUNTIFS('(6)定期点検調書'!$B$12:$B$5000,AD119,'(6)定期点検調書'!$AH$12:$AH$5000,$C120,'(6)定期点検調書'!$BF$12:$BF$5000,$U$7)&gt;=1,$U$7,IF(COUNTIFS('(6)定期点検調書'!$B$12:$B$5000,AD$117,'(6)定期点検調書'!$AH$12:$AH$5000,$C120,'(6)定期点検調書'!$BF$12:$BF$5000,$T$7)&gt;=1,$T$7,IF(COUNTIFS('(6)定期点検調書'!$B$12:$B$5000,AD$117,'(6)定期点検調書'!$AH$12:$AH$5000,$C120,'(6)定期点検調書'!$BF$12:$BF$5000,$S$7)&gt;=1,$S$7,""))))))</f>
        <v/>
      </c>
      <c r="AE120" s="465" t="str">
        <f>IF(AE$117="","",IF(COUNTIFS('(6)定期点検調書'!$B$12:$B$5000,AE$117,'(6)定期点検調書'!$AH$12:$AH$5000,$C120,'(6)定期点検調書'!$BF$12:$BF$5000,$W$7)&gt;=1,$W$7,IF(COUNTIFS('(6)定期点検調書'!$B$12:$B$5000,AE$117,'(6)定期点検調書'!$AH$12:$AH$5000,$C120,'(6)定期点検調書'!$BF$12:$BF$5000,$V$7)&gt;=1,$V$7,IF(COUNTIFS('(6)定期点検調書'!$B$12:$B$5000,AE119,'(6)定期点検調書'!$AH$12:$AH$5000,$C120,'(6)定期点検調書'!$BF$12:$BF$5000,$U$7)&gt;=1,$U$7,IF(COUNTIFS('(6)定期点検調書'!$B$12:$B$5000,AE$117,'(6)定期点検調書'!$AH$12:$AH$5000,$C120,'(6)定期点検調書'!$BF$12:$BF$5000,$T$7)&gt;=1,$T$7,IF(COUNTIFS('(6)定期点検調書'!$B$12:$B$5000,AE$117,'(6)定期点検調書'!$AH$12:$AH$5000,$C120,'(6)定期点検調書'!$BF$12:$BF$5000,$S$7)&gt;=1,$S$7,""))))))</f>
        <v/>
      </c>
      <c r="AF120" s="465" t="str">
        <f>IF(AF$117="","",IF(COUNTIFS('(6)定期点検調書'!$B$12:$B$5000,AF$117,'(6)定期点検調書'!$AH$12:$AH$5000,$C120,'(6)定期点検調書'!$BF$12:$BF$5000,$W$7)&gt;=1,$W$7,IF(COUNTIFS('(6)定期点検調書'!$B$12:$B$5000,AF$117,'(6)定期点検調書'!$AH$12:$AH$5000,$C120,'(6)定期点検調書'!$BF$12:$BF$5000,$V$7)&gt;=1,$V$7,IF(COUNTIFS('(6)定期点検調書'!$B$12:$B$5000,AF119,'(6)定期点検調書'!$AH$12:$AH$5000,$C120,'(6)定期点検調書'!$BF$12:$BF$5000,$U$7)&gt;=1,$U$7,IF(COUNTIFS('(6)定期点検調書'!$B$12:$B$5000,AF$117,'(6)定期点検調書'!$AH$12:$AH$5000,$C120,'(6)定期点検調書'!$BF$12:$BF$5000,$T$7)&gt;=1,$T$7,IF(COUNTIFS('(6)定期点検調書'!$B$12:$B$5000,AF$117,'(6)定期点検調書'!$AH$12:$AH$5000,$C120,'(6)定期点検調書'!$BF$12:$BF$5000,$S$7)&gt;=1,$S$7,""))))))</f>
        <v/>
      </c>
      <c r="AG120" s="465" t="str">
        <f>IF(AG$117="","",IF(COUNTIFS('(6)定期点検調書'!$B$12:$B$5000,AG$117,'(6)定期点検調書'!$AH$12:$AH$5000,$C120,'(6)定期点検調書'!$BF$12:$BF$5000,$W$7)&gt;=1,$W$7,IF(COUNTIFS('(6)定期点検調書'!$B$12:$B$5000,AG$117,'(6)定期点検調書'!$AH$12:$AH$5000,$C120,'(6)定期点検調書'!$BF$12:$BF$5000,$V$7)&gt;=1,$V$7,IF(COUNTIFS('(6)定期点検調書'!$B$12:$B$5000,AG119,'(6)定期点検調書'!$AH$12:$AH$5000,$C120,'(6)定期点検調書'!$BF$12:$BF$5000,$U$7)&gt;=1,$U$7,IF(COUNTIFS('(6)定期点検調書'!$B$12:$B$5000,AG$117,'(6)定期点検調書'!$AH$12:$AH$5000,$C120,'(6)定期点検調書'!$BF$12:$BF$5000,$T$7)&gt;=1,$T$7,IF(COUNTIFS('(6)定期点検調書'!$B$12:$B$5000,AG$117,'(6)定期点検調書'!$AH$12:$AH$5000,$C120,'(6)定期点検調書'!$BF$12:$BF$5000,$S$7)&gt;=1,$S$7,""))))))</f>
        <v/>
      </c>
      <c r="AH120" s="465" t="str">
        <f>IF(AH$117="","",IF(COUNTIFS('(6)定期点検調書'!$B$12:$B$5000,AH$117,'(6)定期点検調書'!$AH$12:$AH$5000,$C120,'(6)定期点検調書'!$BF$12:$BF$5000,$W$7)&gt;=1,$W$7,IF(COUNTIFS('(6)定期点検調書'!$B$12:$B$5000,AH$117,'(6)定期点検調書'!$AH$12:$AH$5000,$C120,'(6)定期点検調書'!$BF$12:$BF$5000,$V$7)&gt;=1,$V$7,IF(COUNTIFS('(6)定期点検調書'!$B$12:$B$5000,AH119,'(6)定期点検調書'!$AH$12:$AH$5000,$C120,'(6)定期点検調書'!$BF$12:$BF$5000,$U$7)&gt;=1,$U$7,IF(COUNTIFS('(6)定期点検調書'!$B$12:$B$5000,AH$117,'(6)定期点検調書'!$AH$12:$AH$5000,$C120,'(6)定期点検調書'!$BF$12:$BF$5000,$T$7)&gt;=1,$T$7,IF(COUNTIFS('(6)定期点検調書'!$B$12:$B$5000,AH$117,'(6)定期点検調書'!$AH$12:$AH$5000,$C120,'(6)定期点検調書'!$BF$12:$BF$5000,$S$7)&gt;=1,$S$7,""))))))</f>
        <v/>
      </c>
      <c r="AI120" s="465" t="str">
        <f>IF(AI$117="","",IF(COUNTIFS('(6)定期点検調書'!$B$12:$B$5000,AI$117,'(6)定期点検調書'!$AH$12:$AH$5000,$C120,'(6)定期点検調書'!$BF$12:$BF$5000,$W$7)&gt;=1,$W$7,IF(COUNTIFS('(6)定期点検調書'!$B$12:$B$5000,AI$117,'(6)定期点検調書'!$AH$12:$AH$5000,$C120,'(6)定期点検調書'!$BF$12:$BF$5000,$V$7)&gt;=1,$V$7,IF(COUNTIFS('(6)定期点検調書'!$B$12:$B$5000,AI119,'(6)定期点検調書'!$AH$12:$AH$5000,$C120,'(6)定期点検調書'!$BF$12:$BF$5000,$U$7)&gt;=1,$U$7,IF(COUNTIFS('(6)定期点検調書'!$B$12:$B$5000,AI$117,'(6)定期点検調書'!$AH$12:$AH$5000,$C120,'(6)定期点検調書'!$BF$12:$BF$5000,$T$7)&gt;=1,$T$7,IF(COUNTIFS('(6)定期点検調書'!$B$12:$B$5000,AI$117,'(6)定期点検調書'!$AH$12:$AH$5000,$C120,'(6)定期点検調書'!$BF$12:$BF$5000,$S$7)&gt;=1,$S$7,""))))))</f>
        <v/>
      </c>
      <c r="AJ120" s="465" t="str">
        <f>IF(AJ$117="","",IF(COUNTIFS('(6)定期点検調書'!$B$12:$B$5000,AJ$117,'(6)定期点検調書'!$AH$12:$AH$5000,$C120,'(6)定期点検調書'!$BF$12:$BF$5000,$W$7)&gt;=1,$W$7,IF(COUNTIFS('(6)定期点検調書'!$B$12:$B$5000,AJ$117,'(6)定期点検調書'!$AH$12:$AH$5000,$C120,'(6)定期点検調書'!$BF$12:$BF$5000,$V$7)&gt;=1,$V$7,IF(COUNTIFS('(6)定期点検調書'!$B$12:$B$5000,AJ119,'(6)定期点検調書'!$AH$12:$AH$5000,$C120,'(6)定期点検調書'!$BF$12:$BF$5000,$U$7)&gt;=1,$U$7,IF(COUNTIFS('(6)定期点検調書'!$B$12:$B$5000,AJ$117,'(6)定期点検調書'!$AH$12:$AH$5000,$C120,'(6)定期点検調書'!$BF$12:$BF$5000,$T$7)&gt;=1,$T$7,IF(COUNTIFS('(6)定期点検調書'!$B$12:$B$5000,AJ$117,'(6)定期点検調書'!$AH$12:$AH$5000,$C120,'(6)定期点検調書'!$BF$12:$BF$5000,$S$7)&gt;=1,$S$7,""))))))</f>
        <v/>
      </c>
      <c r="AK120" s="465" t="str">
        <f>IF(AK$117="","",IF(COUNTIFS('(6)定期点検調書'!$B$12:$B$5000,AK$117,'(6)定期点検調書'!$AH$12:$AH$5000,$C120,'(6)定期点検調書'!$BF$12:$BF$5000,$W$7)&gt;=1,$W$7,IF(COUNTIFS('(6)定期点検調書'!$B$12:$B$5000,AK$117,'(6)定期点検調書'!$AH$12:$AH$5000,$C120,'(6)定期点検調書'!$BF$12:$BF$5000,$V$7)&gt;=1,$V$7,IF(COUNTIFS('(6)定期点検調書'!$B$12:$B$5000,AK119,'(6)定期点検調書'!$AH$12:$AH$5000,$C120,'(6)定期点検調書'!$BF$12:$BF$5000,$U$7)&gt;=1,$U$7,IF(COUNTIFS('(6)定期点検調書'!$B$12:$B$5000,AK$117,'(6)定期点検調書'!$AH$12:$AH$5000,$C120,'(6)定期点検調書'!$BF$12:$BF$5000,$T$7)&gt;=1,$T$7,IF(COUNTIFS('(6)定期点検調書'!$B$12:$B$5000,AK$117,'(6)定期点検調書'!$AH$12:$AH$5000,$C120,'(6)定期点検調書'!$BF$12:$BF$5000,$S$7)&gt;=1,$S$7,""))))))</f>
        <v/>
      </c>
      <c r="AL120" s="465" t="str">
        <f>IF(AL$117="","",IF(COUNTIFS('(6)定期点検調書'!$B$12:$B$5000,AL$117,'(6)定期点検調書'!$AH$12:$AH$5000,$C120,'(6)定期点検調書'!$BF$12:$BF$5000,$W$7)&gt;=1,$W$7,IF(COUNTIFS('(6)定期点検調書'!$B$12:$B$5000,AL$117,'(6)定期点検調書'!$AH$12:$AH$5000,$C120,'(6)定期点検調書'!$BF$12:$BF$5000,$V$7)&gt;=1,$V$7,IF(COUNTIFS('(6)定期点検調書'!$B$12:$B$5000,AL119,'(6)定期点検調書'!$AH$12:$AH$5000,$C120,'(6)定期点検調書'!$BF$12:$BF$5000,$U$7)&gt;=1,$U$7,IF(COUNTIFS('(6)定期点検調書'!$B$12:$B$5000,AL$117,'(6)定期点検調書'!$AH$12:$AH$5000,$C120,'(6)定期点検調書'!$BF$12:$BF$5000,$T$7)&gt;=1,$T$7,IF(COUNTIFS('(6)定期点検調書'!$B$12:$B$5000,AL$117,'(6)定期点検調書'!$AH$12:$AH$5000,$C120,'(6)定期点検調書'!$BF$12:$BF$5000,$S$7)&gt;=1,$S$7,""))))))</f>
        <v/>
      </c>
      <c r="AM120" s="465" t="str">
        <f>IF(AM$117="","",IF(COUNTIFS('(6)定期点検調書'!$B$12:$B$5000,AM$117,'(6)定期点検調書'!$AH$12:$AH$5000,$C120,'(6)定期点検調書'!$BF$12:$BF$5000,$W$7)&gt;=1,$W$7,IF(COUNTIFS('(6)定期点検調書'!$B$12:$B$5000,AM$117,'(6)定期点検調書'!$AH$12:$AH$5000,$C120,'(6)定期点検調書'!$BF$12:$BF$5000,$V$7)&gt;=1,$V$7,IF(COUNTIFS('(6)定期点検調書'!$B$12:$B$5000,AM119,'(6)定期点検調書'!$AH$12:$AH$5000,$C120,'(6)定期点検調書'!$BF$12:$BF$5000,$U$7)&gt;=1,$U$7,IF(COUNTIFS('(6)定期点検調書'!$B$12:$B$5000,AM$117,'(6)定期点検調書'!$AH$12:$AH$5000,$C120,'(6)定期点検調書'!$BF$12:$BF$5000,$T$7)&gt;=1,$T$7,IF(COUNTIFS('(6)定期点検調書'!$B$12:$B$5000,AM$117,'(6)定期点検調書'!$AH$12:$AH$5000,$C120,'(6)定期点検調書'!$BF$12:$BF$5000,$S$7)&gt;=1,$S$7,""))))))</f>
        <v/>
      </c>
      <c r="AN120" s="465" t="str">
        <f>IF(AN$117="","",IF(COUNTIFS('(6)定期点検調書'!$B$12:$B$5000,AN$117,'(6)定期点検調書'!$AH$12:$AH$5000,$C120,'(6)定期点検調書'!$BF$12:$BF$5000,$W$7)&gt;=1,$W$7,IF(COUNTIFS('(6)定期点検調書'!$B$12:$B$5000,AN$117,'(6)定期点検調書'!$AH$12:$AH$5000,$C120,'(6)定期点検調書'!$BF$12:$BF$5000,$V$7)&gt;=1,$V$7,IF(COUNTIFS('(6)定期点検調書'!$B$12:$B$5000,AN119,'(6)定期点検調書'!$AH$12:$AH$5000,$C120,'(6)定期点検調書'!$BF$12:$BF$5000,$U$7)&gt;=1,$U$7,IF(COUNTIFS('(6)定期点検調書'!$B$12:$B$5000,AN$117,'(6)定期点検調書'!$AH$12:$AH$5000,$C120,'(6)定期点検調書'!$BF$12:$BF$5000,$T$7)&gt;=1,$T$7,IF(COUNTIFS('(6)定期点検調書'!$B$12:$B$5000,AN$117,'(6)定期点検調書'!$AH$12:$AH$5000,$C120,'(6)定期点検調書'!$BF$12:$BF$5000,$S$7)&gt;=1,$S$7,""))))))</f>
        <v/>
      </c>
      <c r="AO120" s="465" t="str">
        <f>IF(AO$117="","",IF(COUNTIFS('(6)定期点検調書'!$B$12:$B$5000,AO$117,'(6)定期点検調書'!$AH$12:$AH$5000,$C120,'(6)定期点検調書'!$BF$12:$BF$5000,$W$7)&gt;=1,$W$7,IF(COUNTIFS('(6)定期点検調書'!$B$12:$B$5000,AO$117,'(6)定期点検調書'!$AH$12:$AH$5000,$C120,'(6)定期点検調書'!$BF$12:$BF$5000,$V$7)&gt;=1,$V$7,IF(COUNTIFS('(6)定期点検調書'!$B$12:$B$5000,AO119,'(6)定期点検調書'!$AH$12:$AH$5000,$C120,'(6)定期点検調書'!$BF$12:$BF$5000,$U$7)&gt;=1,$U$7,IF(COUNTIFS('(6)定期点検調書'!$B$12:$B$5000,AO$117,'(6)定期点検調書'!$AH$12:$AH$5000,$C120,'(6)定期点検調書'!$BF$12:$BF$5000,$T$7)&gt;=1,$T$7,IF(COUNTIFS('(6)定期点検調書'!$B$12:$B$5000,AO$117,'(6)定期点検調書'!$AH$12:$AH$5000,$C120,'(6)定期点検調書'!$BF$12:$BF$5000,$S$7)&gt;=1,$S$7,""))))))</f>
        <v/>
      </c>
      <c r="AP120" s="465" t="str">
        <f>IF(AP$117="","",IF(COUNTIFS('(6)定期点検調書'!$B$12:$B$5000,AP$117,'(6)定期点検調書'!$AH$12:$AH$5000,$C120,'(6)定期点検調書'!$BF$12:$BF$5000,$W$7)&gt;=1,$W$7,IF(COUNTIFS('(6)定期点検調書'!$B$12:$B$5000,AP$117,'(6)定期点検調書'!$AH$12:$AH$5000,$C120,'(6)定期点検調書'!$BF$12:$BF$5000,$V$7)&gt;=1,$V$7,IF(COUNTIFS('(6)定期点検調書'!$B$12:$B$5000,AP119,'(6)定期点検調書'!$AH$12:$AH$5000,$C120,'(6)定期点検調書'!$BF$12:$BF$5000,$U$7)&gt;=1,$U$7,IF(COUNTIFS('(6)定期点検調書'!$B$12:$B$5000,AP$117,'(6)定期点検調書'!$AH$12:$AH$5000,$C120,'(6)定期点検調書'!$BF$12:$BF$5000,$T$7)&gt;=1,$T$7,IF(COUNTIFS('(6)定期点検調書'!$B$12:$B$5000,AP$117,'(6)定期点検調書'!$AH$12:$AH$5000,$C120,'(6)定期点検調書'!$BF$12:$BF$5000,$S$7)&gt;=1,$S$7,""))))))</f>
        <v/>
      </c>
      <c r="AQ120" s="465" t="str">
        <f>IF(AQ$117="","",IF(COUNTIFS('(6)定期点検調書'!$B$12:$B$5000,AQ$117,'(6)定期点検調書'!$AH$12:$AH$5000,$C120,'(6)定期点検調書'!$BF$12:$BF$5000,$W$7)&gt;=1,$W$7,IF(COUNTIFS('(6)定期点検調書'!$B$12:$B$5000,AQ$117,'(6)定期点検調書'!$AH$12:$AH$5000,$C120,'(6)定期点検調書'!$BF$12:$BF$5000,$V$7)&gt;=1,$V$7,IF(COUNTIFS('(6)定期点検調書'!$B$12:$B$5000,AQ119,'(6)定期点検調書'!$AH$12:$AH$5000,$C120,'(6)定期点検調書'!$BF$12:$BF$5000,$U$7)&gt;=1,$U$7,IF(COUNTIFS('(6)定期点検調書'!$B$12:$B$5000,AQ$117,'(6)定期点検調書'!$AH$12:$AH$5000,$C120,'(6)定期点検調書'!$BF$12:$BF$5000,$T$7)&gt;=1,$T$7,IF(COUNTIFS('(6)定期点検調書'!$B$12:$B$5000,AQ$117,'(6)定期点検調書'!$AH$12:$AH$5000,$C120,'(6)定期点検調書'!$BF$12:$BF$5000,$S$7)&gt;=1,$S$7,""))))))</f>
        <v/>
      </c>
      <c r="AR120" s="465" t="str">
        <f>IF(AR$117="","",IF(COUNTIFS('(6)定期点検調書'!$B$12:$B$5000,AR$117,'(6)定期点検調書'!$AH$12:$AH$5000,$C120,'(6)定期点検調書'!$BF$12:$BF$5000,$W$7)&gt;=1,$W$7,IF(COUNTIFS('(6)定期点検調書'!$B$12:$B$5000,AR$117,'(6)定期点検調書'!$AH$12:$AH$5000,$C120,'(6)定期点検調書'!$BF$12:$BF$5000,$V$7)&gt;=1,$V$7,IF(COUNTIFS('(6)定期点検調書'!$B$12:$B$5000,AR119,'(6)定期点検調書'!$AH$12:$AH$5000,$C120,'(6)定期点検調書'!$BF$12:$BF$5000,$U$7)&gt;=1,$U$7,IF(COUNTIFS('(6)定期点検調書'!$B$12:$B$5000,AR$117,'(6)定期点検調書'!$AH$12:$AH$5000,$C120,'(6)定期点検調書'!$BF$12:$BF$5000,$T$7)&gt;=1,$T$7,IF(COUNTIFS('(6)定期点検調書'!$B$12:$B$5000,AR$117,'(6)定期点検調書'!$AH$12:$AH$5000,$C120,'(6)定期点検調書'!$BF$12:$BF$5000,$S$7)&gt;=1,$S$7,""))))))</f>
        <v/>
      </c>
      <c r="AS120" s="465" t="str">
        <f>IF(AS$117="","",IF(COUNTIFS('(6)定期点検調書'!$B$12:$B$5000,AS$117,'(6)定期点検調書'!$AH$12:$AH$5000,$C120,'(6)定期点検調書'!$BF$12:$BF$5000,$W$7)&gt;=1,$W$7,IF(COUNTIFS('(6)定期点検調書'!$B$12:$B$5000,AS$117,'(6)定期点検調書'!$AH$12:$AH$5000,$C120,'(6)定期点検調書'!$BF$12:$BF$5000,$V$7)&gt;=1,$V$7,IF(COUNTIFS('(6)定期点検調書'!$B$12:$B$5000,AS119,'(6)定期点検調書'!$AH$12:$AH$5000,$C120,'(6)定期点検調書'!$BF$12:$BF$5000,$U$7)&gt;=1,$U$7,IF(COUNTIFS('(6)定期点検調書'!$B$12:$B$5000,AS$117,'(6)定期点検調書'!$AH$12:$AH$5000,$C120,'(6)定期点検調書'!$BF$12:$BF$5000,$T$7)&gt;=1,$T$7,IF(COUNTIFS('(6)定期点検調書'!$B$12:$B$5000,AS$117,'(6)定期点検調書'!$AH$12:$AH$5000,$C120,'(6)定期点検調書'!$BF$12:$BF$5000,$S$7)&gt;=1,$S$7,""))))))</f>
        <v/>
      </c>
      <c r="AT120" s="465" t="str">
        <f>IF(AT$117="","",IF(COUNTIFS('(6)定期点検調書'!$B$12:$B$5000,AT$117,'(6)定期点検調書'!$AH$12:$AH$5000,$C120,'(6)定期点検調書'!$BF$12:$BF$5000,$W$7)&gt;=1,$W$7,IF(COUNTIFS('(6)定期点検調書'!$B$12:$B$5000,AT$117,'(6)定期点検調書'!$AH$12:$AH$5000,$C120,'(6)定期点検調書'!$BF$12:$BF$5000,$V$7)&gt;=1,$V$7,IF(COUNTIFS('(6)定期点検調書'!$B$12:$B$5000,AT119,'(6)定期点検調書'!$AH$12:$AH$5000,$C120,'(6)定期点検調書'!$BF$12:$BF$5000,$U$7)&gt;=1,$U$7,IF(COUNTIFS('(6)定期点検調書'!$B$12:$B$5000,AT$117,'(6)定期点検調書'!$AH$12:$AH$5000,$C120,'(6)定期点検調書'!$BF$12:$BF$5000,$T$7)&gt;=1,$T$7,IF(COUNTIFS('(6)定期点検調書'!$B$12:$B$5000,AT$117,'(6)定期点検調書'!$AH$12:$AH$5000,$C120,'(6)定期点検調書'!$BF$12:$BF$5000,$S$7)&gt;=1,$S$7,""))))))</f>
        <v/>
      </c>
      <c r="AU120" s="465" t="str">
        <f>IF(AU$117="","",IF(COUNTIFS('(6)定期点検調書'!$B$12:$B$5000,AU$117,'(6)定期点検調書'!$AH$12:$AH$5000,$C120,'(6)定期点検調書'!$BF$12:$BF$5000,$W$7)&gt;=1,$W$7,IF(COUNTIFS('(6)定期点検調書'!$B$12:$B$5000,AU$117,'(6)定期点検調書'!$AH$12:$AH$5000,$C120,'(6)定期点検調書'!$BF$12:$BF$5000,$V$7)&gt;=1,$V$7,IF(COUNTIFS('(6)定期点検調書'!$B$12:$B$5000,AU119,'(6)定期点検調書'!$AH$12:$AH$5000,$C120,'(6)定期点検調書'!$BF$12:$BF$5000,$U$7)&gt;=1,$U$7,IF(COUNTIFS('(6)定期点検調書'!$B$12:$B$5000,AU$117,'(6)定期点検調書'!$AH$12:$AH$5000,$C120,'(6)定期点検調書'!$BF$12:$BF$5000,$T$7)&gt;=1,$T$7,IF(COUNTIFS('(6)定期点検調書'!$B$12:$B$5000,AU$117,'(6)定期点検調書'!$AH$12:$AH$5000,$C120,'(6)定期点検調書'!$BF$12:$BF$5000,$S$7)&gt;=1,$S$7,""))))))</f>
        <v/>
      </c>
      <c r="AV120" s="465" t="str">
        <f>IF(AV$117="","",IF(COUNTIFS('(6)定期点検調書'!$B$12:$B$5000,AV$117,'(6)定期点検調書'!$AH$12:$AH$5000,$C120,'(6)定期点検調書'!$BF$12:$BF$5000,$W$7)&gt;=1,$W$7,IF(COUNTIFS('(6)定期点検調書'!$B$12:$B$5000,AV$117,'(6)定期点検調書'!$AH$12:$AH$5000,$C120,'(6)定期点検調書'!$BF$12:$BF$5000,$V$7)&gt;=1,$V$7,IF(COUNTIFS('(6)定期点検調書'!$B$12:$B$5000,AV119,'(6)定期点検調書'!$AH$12:$AH$5000,$C120,'(6)定期点検調書'!$BF$12:$BF$5000,$U$7)&gt;=1,$U$7,IF(COUNTIFS('(6)定期点検調書'!$B$12:$B$5000,AV$117,'(6)定期点検調書'!$AH$12:$AH$5000,$C120,'(6)定期点検調書'!$BF$12:$BF$5000,$T$7)&gt;=1,$T$7,IF(COUNTIFS('(6)定期点検調書'!$B$12:$B$5000,AV$117,'(6)定期点検調書'!$AH$12:$AH$5000,$C120,'(6)定期点検調書'!$BF$12:$BF$5000,$S$7)&gt;=1,$S$7,""))))))</f>
        <v/>
      </c>
      <c r="AW120" s="465" t="str">
        <f>IF(AW$117="","",IF(COUNTIFS('(6)定期点検調書'!$B$12:$B$5000,AW$117,'(6)定期点検調書'!$AH$12:$AH$5000,$C120,'(6)定期点検調書'!$BF$12:$BF$5000,$W$7)&gt;=1,$W$7,IF(COUNTIFS('(6)定期点検調書'!$B$12:$B$5000,AW$117,'(6)定期点検調書'!$AH$12:$AH$5000,$C120,'(6)定期点検調書'!$BF$12:$BF$5000,$V$7)&gt;=1,$V$7,IF(COUNTIFS('(6)定期点検調書'!$B$12:$B$5000,AW119,'(6)定期点検調書'!$AH$12:$AH$5000,$C120,'(6)定期点検調書'!$BF$12:$BF$5000,$U$7)&gt;=1,$U$7,IF(COUNTIFS('(6)定期点検調書'!$B$12:$B$5000,AW$117,'(6)定期点検調書'!$AH$12:$AH$5000,$C120,'(6)定期点検調書'!$BF$12:$BF$5000,$T$7)&gt;=1,$T$7,IF(COUNTIFS('(6)定期点検調書'!$B$12:$B$5000,AW$117,'(6)定期点検調書'!$AH$12:$AH$5000,$C120,'(6)定期点検調書'!$BF$12:$BF$5000,$S$7)&gt;=1,$S$7,""))))))</f>
        <v/>
      </c>
      <c r="AX120" s="465" t="str">
        <f>IF(AX$117="","",IF(COUNTIFS('(6)定期点検調書'!$B$12:$B$5000,AX$117,'(6)定期点検調書'!$AH$12:$AH$5000,$C120,'(6)定期点検調書'!$BF$12:$BF$5000,$W$7)&gt;=1,$W$7,IF(COUNTIFS('(6)定期点検調書'!$B$12:$B$5000,AX$117,'(6)定期点検調書'!$AH$12:$AH$5000,$C120,'(6)定期点検調書'!$BF$12:$BF$5000,$V$7)&gt;=1,$V$7,IF(COUNTIFS('(6)定期点検調書'!$B$12:$B$5000,AX119,'(6)定期点検調書'!$AH$12:$AH$5000,$C120,'(6)定期点検調書'!$BF$12:$BF$5000,$U$7)&gt;=1,$U$7,IF(COUNTIFS('(6)定期点検調書'!$B$12:$B$5000,AX$117,'(6)定期点検調書'!$AH$12:$AH$5000,$C120,'(6)定期点検調書'!$BF$12:$BF$5000,$T$7)&gt;=1,$T$7,IF(COUNTIFS('(6)定期点検調書'!$B$12:$B$5000,AX$117,'(6)定期点検調書'!$AH$12:$AH$5000,$C120,'(6)定期点検調書'!$BF$12:$BF$5000,$S$7)&gt;=1,$S$7,""))))))</f>
        <v/>
      </c>
      <c r="AY120" s="465" t="str">
        <f>IF(AY$117="","",IF(COUNTIFS('(6)定期点検調書'!$B$12:$B$5000,AY$117,'(6)定期点検調書'!$AH$12:$AH$5000,$C120,'(6)定期点検調書'!$BF$12:$BF$5000,$W$7)&gt;=1,$W$7,IF(COUNTIFS('(6)定期点検調書'!$B$12:$B$5000,AY$117,'(6)定期点検調書'!$AH$12:$AH$5000,$C120,'(6)定期点検調書'!$BF$12:$BF$5000,$V$7)&gt;=1,$V$7,IF(COUNTIFS('(6)定期点検調書'!$B$12:$B$5000,AY119,'(6)定期点検調書'!$AH$12:$AH$5000,$C120,'(6)定期点検調書'!$BF$12:$BF$5000,$U$7)&gt;=1,$U$7,IF(COUNTIFS('(6)定期点検調書'!$B$12:$B$5000,AY$117,'(6)定期点検調書'!$AH$12:$AH$5000,$C120,'(6)定期点検調書'!$BF$12:$BF$5000,$T$7)&gt;=1,$T$7,IF(COUNTIFS('(6)定期点検調書'!$B$12:$B$5000,AY$117,'(6)定期点検調書'!$AH$12:$AH$5000,$C120,'(6)定期点検調書'!$BF$12:$BF$5000,$S$7)&gt;=1,$S$7,""))))))</f>
        <v/>
      </c>
      <c r="AZ120" s="465" t="str">
        <f>IF(AZ$117="","",IF(COUNTIFS('(6)定期点検調書'!$B$12:$B$5000,AZ$117,'(6)定期点検調書'!$AH$12:$AH$5000,$C120,'(6)定期点検調書'!$BF$12:$BF$5000,$W$7)&gt;=1,$W$7,IF(COUNTIFS('(6)定期点検調書'!$B$12:$B$5000,AZ$117,'(6)定期点検調書'!$AH$12:$AH$5000,$C120,'(6)定期点検調書'!$BF$12:$BF$5000,$V$7)&gt;=1,$V$7,IF(COUNTIFS('(6)定期点検調書'!$B$12:$B$5000,AZ119,'(6)定期点検調書'!$AH$12:$AH$5000,$C120,'(6)定期点検調書'!$BF$12:$BF$5000,$U$7)&gt;=1,$U$7,IF(COUNTIFS('(6)定期点検調書'!$B$12:$B$5000,AZ$117,'(6)定期点検調書'!$AH$12:$AH$5000,$C120,'(6)定期点検調書'!$BF$12:$BF$5000,$T$7)&gt;=1,$T$7,IF(COUNTIFS('(6)定期点検調書'!$B$12:$B$5000,AZ$117,'(6)定期点検調書'!$AH$12:$AH$5000,$C120,'(6)定期点検調書'!$BF$12:$BF$5000,$S$7)&gt;=1,$S$7,""))))))</f>
        <v/>
      </c>
      <c r="BA120" s="466" t="str">
        <f>IF(BA$117="","",IF(COUNTIFS('(6)定期点検調書'!$B$12:$B$5000,BA$117,'(6)定期点検調書'!$AH$12:$AH$5000,$C120,'(6)定期点検調書'!$BF$12:$BF$5000,$W$7)&gt;=1,$W$7,IF(COUNTIFS('(6)定期点検調書'!$B$12:$B$5000,BA$117,'(6)定期点検調書'!$AH$12:$AH$5000,$C120,'(6)定期点検調書'!$BF$12:$BF$5000,$V$7)&gt;=1,$V$7,IF(COUNTIFS('(6)定期点検調書'!$B$12:$B$5000,BA119,'(6)定期点検調書'!$AH$12:$AH$5000,$C120,'(6)定期点検調書'!$BF$12:$BF$5000,$U$7)&gt;=1,$U$7,IF(COUNTIFS('(6)定期点検調書'!$B$12:$B$5000,BA$117,'(6)定期点検調書'!$AH$12:$AH$5000,$C120,'(6)定期点検調書'!$BF$12:$BF$5000,$T$7)&gt;=1,$T$7,IF(COUNTIFS('(6)定期点検調書'!$B$12:$B$5000,BA$117,'(6)定期点検調書'!$AH$12:$AH$5000,$C120,'(6)定期点検調書'!$BF$12:$BF$5000,$S$7)&gt;=1,$S$7,""))))))</f>
        <v/>
      </c>
      <c r="BB120" s="1"/>
      <c r="BC120" s="1"/>
    </row>
    <row r="121" spans="2:55" ht="18.75" customHeight="1" x14ac:dyDescent="0.2">
      <c r="B121" s="1854"/>
      <c r="C121" s="1841" t="str">
        <f>ﾃﾞｰﾀ一覧!$U$21</f>
        <v>漏水</v>
      </c>
      <c r="D121" s="1842"/>
      <c r="E121" s="1842"/>
      <c r="F121" s="1842"/>
      <c r="G121" s="1843"/>
      <c r="H121" s="467" t="str">
        <f>IF(H$117="","",IF(COUNTIFS('(6)定期点検調書'!$B$12:$B$5000,H$117,'(6)定期点検調書'!$AH$12:$AH$5000,$C121,'(6)定期点検調書'!$BF$12:$BF$5000,$W$7)&gt;=1,$W$7,IF(COUNTIFS('(6)定期点検調書'!$B$12:$B$5000,H$117,'(6)定期点検調書'!$AH$12:$AH$5000,$C121,'(6)定期点検調書'!$BF$12:$BF$5000,$V$7)&gt;=1,$V$7,IF(COUNTIFS('(6)定期点検調書'!$B$12:$B$5000,H120,'(6)定期点検調書'!$AH$12:$AH$5000,$C121,'(6)定期点検調書'!$BF$12:$BF$5000,$U$7)&gt;=1,$U$7,IF(COUNTIFS('(6)定期点検調書'!$B$12:$B$5000,H$117,'(6)定期点検調書'!$AH$12:$AH$5000,$C121,'(6)定期点検調書'!$BF$12:$BF$5000,$T$7)&gt;=1,$T$7,IF(COUNTIFS('(6)定期点検調書'!$B$12:$B$5000,H$117,'(6)定期点検調書'!$AH$12:$AH$5000,$C121,'(6)定期点検調書'!$BF$12:$BF$5000,$S$7)&gt;=1,$S$7,""))))))</f>
        <v/>
      </c>
      <c r="I121" s="465" t="str">
        <f>IF(I$117="","",IF(COUNTIFS('(6)定期点検調書'!$B$12:$B$5000,I$117,'(6)定期点検調書'!$AH$12:$AH$5000,$C121,'(6)定期点検調書'!$BF$12:$BF$5000,$W$7)&gt;=1,$W$7,IF(COUNTIFS('(6)定期点検調書'!$B$12:$B$5000,I$117,'(6)定期点検調書'!$AH$12:$AH$5000,$C121,'(6)定期点検調書'!$BF$12:$BF$5000,$V$7)&gt;=1,$V$7,IF(COUNTIFS('(6)定期点検調書'!$B$12:$B$5000,I120,'(6)定期点検調書'!$AH$12:$AH$5000,$C121,'(6)定期点検調書'!$BF$12:$BF$5000,$U$7)&gt;=1,$U$7,IF(COUNTIFS('(6)定期点検調書'!$B$12:$B$5000,I$117,'(6)定期点検調書'!$AH$12:$AH$5000,$C121,'(6)定期点検調書'!$BF$12:$BF$5000,$T$7)&gt;=1,$T$7,IF(COUNTIFS('(6)定期点検調書'!$B$12:$B$5000,I$117,'(6)定期点検調書'!$AH$12:$AH$5000,$C121,'(6)定期点検調書'!$BF$12:$BF$5000,$S$7)&gt;=1,$S$7,""))))))</f>
        <v/>
      </c>
      <c r="J121" s="465" t="str">
        <f>IF(J$117="","",IF(COUNTIFS('(6)定期点検調書'!$B$12:$B$5000,J$117,'(6)定期点検調書'!$AH$12:$AH$5000,$C121,'(6)定期点検調書'!$BF$12:$BF$5000,$W$7)&gt;=1,$W$7,IF(COUNTIFS('(6)定期点検調書'!$B$12:$B$5000,J$117,'(6)定期点検調書'!$AH$12:$AH$5000,$C121,'(6)定期点検調書'!$BF$12:$BF$5000,$V$7)&gt;=1,$V$7,IF(COUNTIFS('(6)定期点検調書'!$B$12:$B$5000,J120,'(6)定期点検調書'!$AH$12:$AH$5000,$C121,'(6)定期点検調書'!$BF$12:$BF$5000,$U$7)&gt;=1,$U$7,IF(COUNTIFS('(6)定期点検調書'!$B$12:$B$5000,J$117,'(6)定期点検調書'!$AH$12:$AH$5000,$C121,'(6)定期点検調書'!$BF$12:$BF$5000,$T$7)&gt;=1,$T$7,IF(COUNTIFS('(6)定期点検調書'!$B$12:$B$5000,J$117,'(6)定期点検調書'!$AH$12:$AH$5000,$C121,'(6)定期点検調書'!$BF$12:$BF$5000,$S$7)&gt;=1,$S$7,""))))))</f>
        <v/>
      </c>
      <c r="K121" s="465" t="str">
        <f>IF(K$117="","",IF(COUNTIFS('(6)定期点検調書'!$B$12:$B$5000,K$117,'(6)定期点検調書'!$AH$12:$AH$5000,$C121,'(6)定期点検調書'!$BF$12:$BF$5000,$W$7)&gt;=1,$W$7,IF(COUNTIFS('(6)定期点検調書'!$B$12:$B$5000,K$117,'(6)定期点検調書'!$AH$12:$AH$5000,$C121,'(6)定期点検調書'!$BF$12:$BF$5000,$V$7)&gt;=1,$V$7,IF(COUNTIFS('(6)定期点検調書'!$B$12:$B$5000,K120,'(6)定期点検調書'!$AH$12:$AH$5000,$C121,'(6)定期点検調書'!$BF$12:$BF$5000,$U$7)&gt;=1,$U$7,IF(COUNTIFS('(6)定期点検調書'!$B$12:$B$5000,K$117,'(6)定期点検調書'!$AH$12:$AH$5000,$C121,'(6)定期点検調書'!$BF$12:$BF$5000,$T$7)&gt;=1,$T$7,IF(COUNTIFS('(6)定期点検調書'!$B$12:$B$5000,K$117,'(6)定期点検調書'!$AH$12:$AH$5000,$C121,'(6)定期点検調書'!$BF$12:$BF$5000,$S$7)&gt;=1,$S$7,""))))))</f>
        <v/>
      </c>
      <c r="L121" s="465" t="str">
        <f>IF(L$117="","",IF(COUNTIFS('(6)定期点検調書'!$B$12:$B$5000,L$117,'(6)定期点検調書'!$AH$12:$AH$5000,$C121,'(6)定期点検調書'!$BF$12:$BF$5000,$W$7)&gt;=1,$W$7,IF(COUNTIFS('(6)定期点検調書'!$B$12:$B$5000,L$117,'(6)定期点検調書'!$AH$12:$AH$5000,$C121,'(6)定期点検調書'!$BF$12:$BF$5000,$V$7)&gt;=1,$V$7,IF(COUNTIFS('(6)定期点検調書'!$B$12:$B$5000,L120,'(6)定期点検調書'!$AH$12:$AH$5000,$C121,'(6)定期点検調書'!$BF$12:$BF$5000,$U$7)&gt;=1,$U$7,IF(COUNTIFS('(6)定期点検調書'!$B$12:$B$5000,L$117,'(6)定期点検調書'!$AH$12:$AH$5000,$C121,'(6)定期点検調書'!$BF$12:$BF$5000,$T$7)&gt;=1,$T$7,IF(COUNTIFS('(6)定期点検調書'!$B$12:$B$5000,L$117,'(6)定期点検調書'!$AH$12:$AH$5000,$C121,'(6)定期点検調書'!$BF$12:$BF$5000,$S$7)&gt;=1,$S$7,""))))))</f>
        <v/>
      </c>
      <c r="M121" s="465" t="str">
        <f>IF(M$117="","",IF(COUNTIFS('(6)定期点検調書'!$B$12:$B$5000,M$117,'(6)定期点検調書'!$AH$12:$AH$5000,$C121,'(6)定期点検調書'!$BF$12:$BF$5000,$W$7)&gt;=1,$W$7,IF(COUNTIFS('(6)定期点検調書'!$B$12:$B$5000,M$117,'(6)定期点検調書'!$AH$12:$AH$5000,$C121,'(6)定期点検調書'!$BF$12:$BF$5000,$V$7)&gt;=1,$V$7,IF(COUNTIFS('(6)定期点検調書'!$B$12:$B$5000,M120,'(6)定期点検調書'!$AH$12:$AH$5000,$C121,'(6)定期点検調書'!$BF$12:$BF$5000,$U$7)&gt;=1,$U$7,IF(COUNTIFS('(6)定期点検調書'!$B$12:$B$5000,M$117,'(6)定期点検調書'!$AH$12:$AH$5000,$C121,'(6)定期点検調書'!$BF$12:$BF$5000,$T$7)&gt;=1,$T$7,IF(COUNTIFS('(6)定期点検調書'!$B$12:$B$5000,M$117,'(6)定期点検調書'!$AH$12:$AH$5000,$C121,'(6)定期点検調書'!$BF$12:$BF$5000,$S$7)&gt;=1,$S$7,""))))))</f>
        <v/>
      </c>
      <c r="N121" s="465" t="str">
        <f>IF(N$117="","",IF(COUNTIFS('(6)定期点検調書'!$B$12:$B$5000,N$117,'(6)定期点検調書'!$AH$12:$AH$5000,$C121,'(6)定期点検調書'!$BF$12:$BF$5000,$W$7)&gt;=1,$W$7,IF(COUNTIFS('(6)定期点検調書'!$B$12:$B$5000,N$117,'(6)定期点検調書'!$AH$12:$AH$5000,$C121,'(6)定期点検調書'!$BF$12:$BF$5000,$V$7)&gt;=1,$V$7,IF(COUNTIFS('(6)定期点検調書'!$B$12:$B$5000,N120,'(6)定期点検調書'!$AH$12:$AH$5000,$C121,'(6)定期点検調書'!$BF$12:$BF$5000,$U$7)&gt;=1,$U$7,IF(COUNTIFS('(6)定期点検調書'!$B$12:$B$5000,N$117,'(6)定期点検調書'!$AH$12:$AH$5000,$C121,'(6)定期点検調書'!$BF$12:$BF$5000,$T$7)&gt;=1,$T$7,IF(COUNTIFS('(6)定期点検調書'!$B$12:$B$5000,N$117,'(6)定期点検調書'!$AH$12:$AH$5000,$C121,'(6)定期点検調書'!$BF$12:$BF$5000,$S$7)&gt;=1,$S$7,""))))))</f>
        <v/>
      </c>
      <c r="O121" s="465" t="str">
        <f>IF(O$117="","",IF(COUNTIFS('(6)定期点検調書'!$B$12:$B$5000,O$117,'(6)定期点検調書'!$AH$12:$AH$5000,$C121,'(6)定期点検調書'!$BF$12:$BF$5000,$W$7)&gt;=1,$W$7,IF(COUNTIFS('(6)定期点検調書'!$B$12:$B$5000,O$117,'(6)定期点検調書'!$AH$12:$AH$5000,$C121,'(6)定期点検調書'!$BF$12:$BF$5000,$V$7)&gt;=1,$V$7,IF(COUNTIFS('(6)定期点検調書'!$B$12:$B$5000,O120,'(6)定期点検調書'!$AH$12:$AH$5000,$C121,'(6)定期点検調書'!$BF$12:$BF$5000,$U$7)&gt;=1,$U$7,IF(COUNTIFS('(6)定期点検調書'!$B$12:$B$5000,O$117,'(6)定期点検調書'!$AH$12:$AH$5000,$C121,'(6)定期点検調書'!$BF$12:$BF$5000,$T$7)&gt;=1,$T$7,IF(COUNTIFS('(6)定期点検調書'!$B$12:$B$5000,O$117,'(6)定期点検調書'!$AH$12:$AH$5000,$C121,'(6)定期点検調書'!$BF$12:$BF$5000,$S$7)&gt;=1,$S$7,""))))))</f>
        <v/>
      </c>
      <c r="P121" s="465" t="str">
        <f>IF(P$117="","",IF(COUNTIFS('(6)定期点検調書'!$B$12:$B$5000,P$117,'(6)定期点検調書'!$AH$12:$AH$5000,$C121,'(6)定期点検調書'!$BF$12:$BF$5000,$W$7)&gt;=1,$W$7,IF(COUNTIFS('(6)定期点検調書'!$B$12:$B$5000,P$117,'(6)定期点検調書'!$AH$12:$AH$5000,$C121,'(6)定期点検調書'!$BF$12:$BF$5000,$V$7)&gt;=1,$V$7,IF(COUNTIFS('(6)定期点検調書'!$B$12:$B$5000,P120,'(6)定期点検調書'!$AH$12:$AH$5000,$C121,'(6)定期点検調書'!$BF$12:$BF$5000,$U$7)&gt;=1,$U$7,IF(COUNTIFS('(6)定期点検調書'!$B$12:$B$5000,P$117,'(6)定期点検調書'!$AH$12:$AH$5000,$C121,'(6)定期点検調書'!$BF$12:$BF$5000,$T$7)&gt;=1,$T$7,IF(COUNTIFS('(6)定期点検調書'!$B$12:$B$5000,P$117,'(6)定期点検調書'!$AH$12:$AH$5000,$C121,'(6)定期点検調書'!$BF$12:$BF$5000,$S$7)&gt;=1,$S$7,""))))))</f>
        <v/>
      </c>
      <c r="Q121" s="465" t="str">
        <f>IF(Q$117="","",IF(COUNTIFS('(6)定期点検調書'!$B$12:$B$5000,Q$117,'(6)定期点検調書'!$AH$12:$AH$5000,$C121,'(6)定期点検調書'!$BF$12:$BF$5000,$W$7)&gt;=1,$W$7,IF(COUNTIFS('(6)定期点検調書'!$B$12:$B$5000,Q$117,'(6)定期点検調書'!$AH$12:$AH$5000,$C121,'(6)定期点検調書'!$BF$12:$BF$5000,$V$7)&gt;=1,$V$7,IF(COUNTIFS('(6)定期点検調書'!$B$12:$B$5000,Q120,'(6)定期点検調書'!$AH$12:$AH$5000,$C121,'(6)定期点検調書'!$BF$12:$BF$5000,$U$7)&gt;=1,$U$7,IF(COUNTIFS('(6)定期点検調書'!$B$12:$B$5000,Q$117,'(6)定期点検調書'!$AH$12:$AH$5000,$C121,'(6)定期点検調書'!$BF$12:$BF$5000,$T$7)&gt;=1,$T$7,IF(COUNTIFS('(6)定期点検調書'!$B$12:$B$5000,Q$117,'(6)定期点検調書'!$AH$12:$AH$5000,$C121,'(6)定期点検調書'!$BF$12:$BF$5000,$S$7)&gt;=1,$S$7,""))))))</f>
        <v/>
      </c>
      <c r="R121" s="465" t="str">
        <f>IF(R$117="","",IF(COUNTIFS('(6)定期点検調書'!$B$12:$B$5000,R$117,'(6)定期点検調書'!$AH$12:$AH$5000,$C121,'(6)定期点検調書'!$BF$12:$BF$5000,$W$7)&gt;=1,$W$7,IF(COUNTIFS('(6)定期点検調書'!$B$12:$B$5000,R$117,'(6)定期点検調書'!$AH$12:$AH$5000,$C121,'(6)定期点検調書'!$BF$12:$BF$5000,$V$7)&gt;=1,$V$7,IF(COUNTIFS('(6)定期点検調書'!$B$12:$B$5000,R120,'(6)定期点検調書'!$AH$12:$AH$5000,$C121,'(6)定期点検調書'!$BF$12:$BF$5000,$U$7)&gt;=1,$U$7,IF(COUNTIFS('(6)定期点検調書'!$B$12:$B$5000,R$117,'(6)定期点検調書'!$AH$12:$AH$5000,$C121,'(6)定期点検調書'!$BF$12:$BF$5000,$T$7)&gt;=1,$T$7,IF(COUNTIFS('(6)定期点検調書'!$B$12:$B$5000,R$117,'(6)定期点検調書'!$AH$12:$AH$5000,$C121,'(6)定期点検調書'!$BF$12:$BF$5000,$S$7)&gt;=1,$S$7,""))))))</f>
        <v/>
      </c>
      <c r="S121" s="465" t="str">
        <f>IF(S$117="","",IF(COUNTIFS('(6)定期点検調書'!$B$12:$B$5000,S$117,'(6)定期点検調書'!$AH$12:$AH$5000,$C121,'(6)定期点検調書'!$BF$12:$BF$5000,$W$7)&gt;=1,$W$7,IF(COUNTIFS('(6)定期点検調書'!$B$12:$B$5000,S$117,'(6)定期点検調書'!$AH$12:$AH$5000,$C121,'(6)定期点検調書'!$BF$12:$BF$5000,$V$7)&gt;=1,$V$7,IF(COUNTIFS('(6)定期点検調書'!$B$12:$B$5000,S120,'(6)定期点検調書'!$AH$12:$AH$5000,$C121,'(6)定期点検調書'!$BF$12:$BF$5000,$U$7)&gt;=1,$U$7,IF(COUNTIFS('(6)定期点検調書'!$B$12:$B$5000,S$117,'(6)定期点検調書'!$AH$12:$AH$5000,$C121,'(6)定期点検調書'!$BF$12:$BF$5000,$T$7)&gt;=1,$T$7,IF(COUNTIFS('(6)定期点検調書'!$B$12:$B$5000,S$117,'(6)定期点検調書'!$AH$12:$AH$5000,$C121,'(6)定期点検調書'!$BF$12:$BF$5000,$S$7)&gt;=1,$S$7,""))))))</f>
        <v/>
      </c>
      <c r="T121" s="465" t="str">
        <f>IF(T$117="","",IF(COUNTIFS('(6)定期点検調書'!$B$12:$B$5000,T$117,'(6)定期点検調書'!$AH$12:$AH$5000,$C121,'(6)定期点検調書'!$BF$12:$BF$5000,$W$7)&gt;=1,$W$7,IF(COUNTIFS('(6)定期点検調書'!$B$12:$B$5000,T$117,'(6)定期点検調書'!$AH$12:$AH$5000,$C121,'(6)定期点検調書'!$BF$12:$BF$5000,$V$7)&gt;=1,$V$7,IF(COUNTIFS('(6)定期点検調書'!$B$12:$B$5000,T120,'(6)定期点検調書'!$AH$12:$AH$5000,$C121,'(6)定期点検調書'!$BF$12:$BF$5000,$U$7)&gt;=1,$U$7,IF(COUNTIFS('(6)定期点検調書'!$B$12:$B$5000,T$117,'(6)定期点検調書'!$AH$12:$AH$5000,$C121,'(6)定期点検調書'!$BF$12:$BF$5000,$T$7)&gt;=1,$T$7,IF(COUNTIFS('(6)定期点検調書'!$B$12:$B$5000,T$117,'(6)定期点検調書'!$AH$12:$AH$5000,$C121,'(6)定期点検調書'!$BF$12:$BF$5000,$S$7)&gt;=1,$S$7,""))))))</f>
        <v/>
      </c>
      <c r="U121" s="465" t="str">
        <f>IF(U$117="","",IF(COUNTIFS('(6)定期点検調書'!$B$12:$B$5000,U$117,'(6)定期点検調書'!$AH$12:$AH$5000,$C121,'(6)定期点検調書'!$BF$12:$BF$5000,$W$7)&gt;=1,$W$7,IF(COUNTIFS('(6)定期点検調書'!$B$12:$B$5000,U$117,'(6)定期点検調書'!$AH$12:$AH$5000,$C121,'(6)定期点検調書'!$BF$12:$BF$5000,$V$7)&gt;=1,$V$7,IF(COUNTIFS('(6)定期点検調書'!$B$12:$B$5000,U120,'(6)定期点検調書'!$AH$12:$AH$5000,$C121,'(6)定期点検調書'!$BF$12:$BF$5000,$U$7)&gt;=1,$U$7,IF(COUNTIFS('(6)定期点検調書'!$B$12:$B$5000,U$117,'(6)定期点検調書'!$AH$12:$AH$5000,$C121,'(6)定期点検調書'!$BF$12:$BF$5000,$T$7)&gt;=1,$T$7,IF(COUNTIFS('(6)定期点検調書'!$B$12:$B$5000,U$117,'(6)定期点検調書'!$AH$12:$AH$5000,$C121,'(6)定期点検調書'!$BF$12:$BF$5000,$S$7)&gt;=1,$S$7,""))))))</f>
        <v/>
      </c>
      <c r="V121" s="465" t="str">
        <f>IF(V$117="","",IF(COUNTIFS('(6)定期点検調書'!$B$12:$B$5000,V$117,'(6)定期点検調書'!$AH$12:$AH$5000,$C121,'(6)定期点検調書'!$BF$12:$BF$5000,$W$7)&gt;=1,$W$7,IF(COUNTIFS('(6)定期点検調書'!$B$12:$B$5000,V$117,'(6)定期点検調書'!$AH$12:$AH$5000,$C121,'(6)定期点検調書'!$BF$12:$BF$5000,$V$7)&gt;=1,$V$7,IF(COUNTIFS('(6)定期点検調書'!$B$12:$B$5000,V120,'(6)定期点検調書'!$AH$12:$AH$5000,$C121,'(6)定期点検調書'!$BF$12:$BF$5000,$U$7)&gt;=1,$U$7,IF(COUNTIFS('(6)定期点検調書'!$B$12:$B$5000,V$117,'(6)定期点検調書'!$AH$12:$AH$5000,$C121,'(6)定期点検調書'!$BF$12:$BF$5000,$T$7)&gt;=1,$T$7,IF(COUNTIFS('(6)定期点検調書'!$B$12:$B$5000,V$117,'(6)定期点検調書'!$AH$12:$AH$5000,$C121,'(6)定期点検調書'!$BF$12:$BF$5000,$S$7)&gt;=1,$S$7,""))))))</f>
        <v/>
      </c>
      <c r="W121" s="465" t="str">
        <f>IF(W$117="","",IF(COUNTIFS('(6)定期点検調書'!$B$12:$B$5000,W$117,'(6)定期点検調書'!$AH$12:$AH$5000,$C121,'(6)定期点検調書'!$BF$12:$BF$5000,$W$7)&gt;=1,$W$7,IF(COUNTIFS('(6)定期点検調書'!$B$12:$B$5000,W$117,'(6)定期点検調書'!$AH$12:$AH$5000,$C121,'(6)定期点検調書'!$BF$12:$BF$5000,$V$7)&gt;=1,$V$7,IF(COUNTIFS('(6)定期点検調書'!$B$12:$B$5000,W120,'(6)定期点検調書'!$AH$12:$AH$5000,$C121,'(6)定期点検調書'!$BF$12:$BF$5000,$U$7)&gt;=1,$U$7,IF(COUNTIFS('(6)定期点検調書'!$B$12:$B$5000,W$117,'(6)定期点検調書'!$AH$12:$AH$5000,$C121,'(6)定期点検調書'!$BF$12:$BF$5000,$T$7)&gt;=1,$T$7,IF(COUNTIFS('(6)定期点検調書'!$B$12:$B$5000,W$117,'(6)定期点検調書'!$AH$12:$AH$5000,$C121,'(6)定期点検調書'!$BF$12:$BF$5000,$S$7)&gt;=1,$S$7,""))))))</f>
        <v/>
      </c>
      <c r="X121" s="465" t="str">
        <f>IF(X$117="","",IF(COUNTIFS('(6)定期点検調書'!$B$12:$B$5000,X$117,'(6)定期点検調書'!$AH$12:$AH$5000,$C121,'(6)定期点検調書'!$BF$12:$BF$5000,$W$7)&gt;=1,$W$7,IF(COUNTIFS('(6)定期点検調書'!$B$12:$B$5000,X$117,'(6)定期点検調書'!$AH$12:$AH$5000,$C121,'(6)定期点検調書'!$BF$12:$BF$5000,$V$7)&gt;=1,$V$7,IF(COUNTIFS('(6)定期点検調書'!$B$12:$B$5000,X120,'(6)定期点検調書'!$AH$12:$AH$5000,$C121,'(6)定期点検調書'!$BF$12:$BF$5000,$U$7)&gt;=1,$U$7,IF(COUNTIFS('(6)定期点検調書'!$B$12:$B$5000,X$117,'(6)定期点検調書'!$AH$12:$AH$5000,$C121,'(6)定期点検調書'!$BF$12:$BF$5000,$T$7)&gt;=1,$T$7,IF(COUNTIFS('(6)定期点検調書'!$B$12:$B$5000,X$117,'(6)定期点検調書'!$AH$12:$AH$5000,$C121,'(6)定期点検調書'!$BF$12:$BF$5000,$S$7)&gt;=1,$S$7,""))))))</f>
        <v/>
      </c>
      <c r="Y121" s="465" t="str">
        <f>IF(Y$117="","",IF(COUNTIFS('(6)定期点検調書'!$B$12:$B$5000,Y$117,'(6)定期点検調書'!$AH$12:$AH$5000,$C121,'(6)定期点検調書'!$BF$12:$BF$5000,$W$7)&gt;=1,$W$7,IF(COUNTIFS('(6)定期点検調書'!$B$12:$B$5000,Y$117,'(6)定期点検調書'!$AH$12:$AH$5000,$C121,'(6)定期点検調書'!$BF$12:$BF$5000,$V$7)&gt;=1,$V$7,IF(COUNTIFS('(6)定期点検調書'!$B$12:$B$5000,Y120,'(6)定期点検調書'!$AH$12:$AH$5000,$C121,'(6)定期点検調書'!$BF$12:$BF$5000,$U$7)&gt;=1,$U$7,IF(COUNTIFS('(6)定期点検調書'!$B$12:$B$5000,Y$117,'(6)定期点検調書'!$AH$12:$AH$5000,$C121,'(6)定期点検調書'!$BF$12:$BF$5000,$T$7)&gt;=1,$T$7,IF(COUNTIFS('(6)定期点検調書'!$B$12:$B$5000,Y$117,'(6)定期点検調書'!$AH$12:$AH$5000,$C121,'(6)定期点検調書'!$BF$12:$BF$5000,$S$7)&gt;=1,$S$7,""))))))</f>
        <v/>
      </c>
      <c r="Z121" s="465" t="str">
        <f>IF(Z$117="","",IF(COUNTIFS('(6)定期点検調書'!$B$12:$B$5000,Z$117,'(6)定期点検調書'!$AH$12:$AH$5000,$C121,'(6)定期点検調書'!$BF$12:$BF$5000,$W$7)&gt;=1,$W$7,IF(COUNTIFS('(6)定期点検調書'!$B$12:$B$5000,Z$117,'(6)定期点検調書'!$AH$12:$AH$5000,$C121,'(6)定期点検調書'!$BF$12:$BF$5000,$V$7)&gt;=1,$V$7,IF(COUNTIFS('(6)定期点検調書'!$B$12:$B$5000,Z120,'(6)定期点検調書'!$AH$12:$AH$5000,$C121,'(6)定期点検調書'!$BF$12:$BF$5000,$U$7)&gt;=1,$U$7,IF(COUNTIFS('(6)定期点検調書'!$B$12:$B$5000,Z$117,'(6)定期点検調書'!$AH$12:$AH$5000,$C121,'(6)定期点検調書'!$BF$12:$BF$5000,$T$7)&gt;=1,$T$7,IF(COUNTIFS('(6)定期点検調書'!$B$12:$B$5000,Z$117,'(6)定期点検調書'!$AH$12:$AH$5000,$C121,'(6)定期点検調書'!$BF$12:$BF$5000,$S$7)&gt;=1,$S$7,""))))))</f>
        <v/>
      </c>
      <c r="AA121" s="465" t="str">
        <f>IF(AA$117="","",IF(COUNTIFS('(6)定期点検調書'!$B$12:$B$5000,AA$117,'(6)定期点検調書'!$AH$12:$AH$5000,$C121,'(6)定期点検調書'!$BF$12:$BF$5000,$W$7)&gt;=1,$W$7,IF(COUNTIFS('(6)定期点検調書'!$B$12:$B$5000,AA$117,'(6)定期点検調書'!$AH$12:$AH$5000,$C121,'(6)定期点検調書'!$BF$12:$BF$5000,$V$7)&gt;=1,$V$7,IF(COUNTIFS('(6)定期点検調書'!$B$12:$B$5000,AA120,'(6)定期点検調書'!$AH$12:$AH$5000,$C121,'(6)定期点検調書'!$BF$12:$BF$5000,$U$7)&gt;=1,$U$7,IF(COUNTIFS('(6)定期点検調書'!$B$12:$B$5000,AA$117,'(6)定期点検調書'!$AH$12:$AH$5000,$C121,'(6)定期点検調書'!$BF$12:$BF$5000,$T$7)&gt;=1,$T$7,IF(COUNTIFS('(6)定期点検調書'!$B$12:$B$5000,AA$117,'(6)定期点検調書'!$AH$12:$AH$5000,$C121,'(6)定期点検調書'!$BF$12:$BF$5000,$S$7)&gt;=1,$S$7,""))))))</f>
        <v/>
      </c>
      <c r="AB121" s="465" t="str">
        <f>IF(AB$117="","",IF(COUNTIFS('(6)定期点検調書'!$B$12:$B$5000,AB$117,'(6)定期点検調書'!$AH$12:$AH$5000,$C121,'(6)定期点検調書'!$BF$12:$BF$5000,$W$7)&gt;=1,$W$7,IF(COUNTIFS('(6)定期点検調書'!$B$12:$B$5000,AB$117,'(6)定期点検調書'!$AH$12:$AH$5000,$C121,'(6)定期点検調書'!$BF$12:$BF$5000,$V$7)&gt;=1,$V$7,IF(COUNTIFS('(6)定期点検調書'!$B$12:$B$5000,AB120,'(6)定期点検調書'!$AH$12:$AH$5000,$C121,'(6)定期点検調書'!$BF$12:$BF$5000,$U$7)&gt;=1,$U$7,IF(COUNTIFS('(6)定期点検調書'!$B$12:$B$5000,AB$117,'(6)定期点検調書'!$AH$12:$AH$5000,$C121,'(6)定期点検調書'!$BF$12:$BF$5000,$T$7)&gt;=1,$T$7,IF(COUNTIFS('(6)定期点検調書'!$B$12:$B$5000,AB$117,'(6)定期点検調書'!$AH$12:$AH$5000,$C121,'(6)定期点検調書'!$BF$12:$BF$5000,$S$7)&gt;=1,$S$7,""))))))</f>
        <v/>
      </c>
      <c r="AC121" s="465" t="str">
        <f>IF(AC$117="","",IF(COUNTIFS('(6)定期点検調書'!$B$12:$B$5000,AC$117,'(6)定期点検調書'!$AH$12:$AH$5000,$C121,'(6)定期点検調書'!$BF$12:$BF$5000,$W$7)&gt;=1,$W$7,IF(COUNTIFS('(6)定期点検調書'!$B$12:$B$5000,AC$117,'(6)定期点検調書'!$AH$12:$AH$5000,$C121,'(6)定期点検調書'!$BF$12:$BF$5000,$V$7)&gt;=1,$V$7,IF(COUNTIFS('(6)定期点検調書'!$B$12:$B$5000,AC120,'(6)定期点検調書'!$AH$12:$AH$5000,$C121,'(6)定期点検調書'!$BF$12:$BF$5000,$U$7)&gt;=1,$U$7,IF(COUNTIFS('(6)定期点検調書'!$B$12:$B$5000,AC$117,'(6)定期点検調書'!$AH$12:$AH$5000,$C121,'(6)定期点検調書'!$BF$12:$BF$5000,$T$7)&gt;=1,$T$7,IF(COUNTIFS('(6)定期点検調書'!$B$12:$B$5000,AC$117,'(6)定期点検調書'!$AH$12:$AH$5000,$C121,'(6)定期点検調書'!$BF$12:$BF$5000,$S$7)&gt;=1,$S$7,""))))))</f>
        <v/>
      </c>
      <c r="AD121" s="465" t="str">
        <f>IF(AD$117="","",IF(COUNTIFS('(6)定期点検調書'!$B$12:$B$5000,AD$117,'(6)定期点検調書'!$AH$12:$AH$5000,$C121,'(6)定期点検調書'!$BF$12:$BF$5000,$W$7)&gt;=1,$W$7,IF(COUNTIFS('(6)定期点検調書'!$B$12:$B$5000,AD$117,'(6)定期点検調書'!$AH$12:$AH$5000,$C121,'(6)定期点検調書'!$BF$12:$BF$5000,$V$7)&gt;=1,$V$7,IF(COUNTIFS('(6)定期点検調書'!$B$12:$B$5000,AD120,'(6)定期点検調書'!$AH$12:$AH$5000,$C121,'(6)定期点検調書'!$BF$12:$BF$5000,$U$7)&gt;=1,$U$7,IF(COUNTIFS('(6)定期点検調書'!$B$12:$B$5000,AD$117,'(6)定期点検調書'!$AH$12:$AH$5000,$C121,'(6)定期点検調書'!$BF$12:$BF$5000,$T$7)&gt;=1,$T$7,IF(COUNTIFS('(6)定期点検調書'!$B$12:$B$5000,AD$117,'(6)定期点検調書'!$AH$12:$AH$5000,$C121,'(6)定期点検調書'!$BF$12:$BF$5000,$S$7)&gt;=1,$S$7,""))))))</f>
        <v/>
      </c>
      <c r="AE121" s="465" t="str">
        <f>IF(AE$117="","",IF(COUNTIFS('(6)定期点検調書'!$B$12:$B$5000,AE$117,'(6)定期点検調書'!$AH$12:$AH$5000,$C121,'(6)定期点検調書'!$BF$12:$BF$5000,$W$7)&gt;=1,$W$7,IF(COUNTIFS('(6)定期点検調書'!$B$12:$B$5000,AE$117,'(6)定期点検調書'!$AH$12:$AH$5000,$C121,'(6)定期点検調書'!$BF$12:$BF$5000,$V$7)&gt;=1,$V$7,IF(COUNTIFS('(6)定期点検調書'!$B$12:$B$5000,AE120,'(6)定期点検調書'!$AH$12:$AH$5000,$C121,'(6)定期点検調書'!$BF$12:$BF$5000,$U$7)&gt;=1,$U$7,IF(COUNTIFS('(6)定期点検調書'!$B$12:$B$5000,AE$117,'(6)定期点検調書'!$AH$12:$AH$5000,$C121,'(6)定期点検調書'!$BF$12:$BF$5000,$T$7)&gt;=1,$T$7,IF(COUNTIFS('(6)定期点検調書'!$B$12:$B$5000,AE$117,'(6)定期点検調書'!$AH$12:$AH$5000,$C121,'(6)定期点検調書'!$BF$12:$BF$5000,$S$7)&gt;=1,$S$7,""))))))</f>
        <v/>
      </c>
      <c r="AF121" s="465" t="str">
        <f>IF(AF$117="","",IF(COUNTIFS('(6)定期点検調書'!$B$12:$B$5000,AF$117,'(6)定期点検調書'!$AH$12:$AH$5000,$C121,'(6)定期点検調書'!$BF$12:$BF$5000,$W$7)&gt;=1,$W$7,IF(COUNTIFS('(6)定期点検調書'!$B$12:$B$5000,AF$117,'(6)定期点検調書'!$AH$12:$AH$5000,$C121,'(6)定期点検調書'!$BF$12:$BF$5000,$V$7)&gt;=1,$V$7,IF(COUNTIFS('(6)定期点検調書'!$B$12:$B$5000,AF120,'(6)定期点検調書'!$AH$12:$AH$5000,$C121,'(6)定期点検調書'!$BF$12:$BF$5000,$U$7)&gt;=1,$U$7,IF(COUNTIFS('(6)定期点検調書'!$B$12:$B$5000,AF$117,'(6)定期点検調書'!$AH$12:$AH$5000,$C121,'(6)定期点検調書'!$BF$12:$BF$5000,$T$7)&gt;=1,$T$7,IF(COUNTIFS('(6)定期点検調書'!$B$12:$B$5000,AF$117,'(6)定期点検調書'!$AH$12:$AH$5000,$C121,'(6)定期点検調書'!$BF$12:$BF$5000,$S$7)&gt;=1,$S$7,""))))))</f>
        <v/>
      </c>
      <c r="AG121" s="465" t="str">
        <f>IF(AG$117="","",IF(COUNTIFS('(6)定期点検調書'!$B$12:$B$5000,AG$117,'(6)定期点検調書'!$AH$12:$AH$5000,$C121,'(6)定期点検調書'!$BF$12:$BF$5000,$W$7)&gt;=1,$W$7,IF(COUNTIFS('(6)定期点検調書'!$B$12:$B$5000,AG$117,'(6)定期点検調書'!$AH$12:$AH$5000,$C121,'(6)定期点検調書'!$BF$12:$BF$5000,$V$7)&gt;=1,$V$7,IF(COUNTIFS('(6)定期点検調書'!$B$12:$B$5000,AG120,'(6)定期点検調書'!$AH$12:$AH$5000,$C121,'(6)定期点検調書'!$BF$12:$BF$5000,$U$7)&gt;=1,$U$7,IF(COUNTIFS('(6)定期点検調書'!$B$12:$B$5000,AG$117,'(6)定期点検調書'!$AH$12:$AH$5000,$C121,'(6)定期点検調書'!$BF$12:$BF$5000,$T$7)&gt;=1,$T$7,IF(COUNTIFS('(6)定期点検調書'!$B$12:$B$5000,AG$117,'(6)定期点検調書'!$AH$12:$AH$5000,$C121,'(6)定期点検調書'!$BF$12:$BF$5000,$S$7)&gt;=1,$S$7,""))))))</f>
        <v/>
      </c>
      <c r="AH121" s="465" t="str">
        <f>IF(AH$117="","",IF(COUNTIFS('(6)定期点検調書'!$B$12:$B$5000,AH$117,'(6)定期点検調書'!$AH$12:$AH$5000,$C121,'(6)定期点検調書'!$BF$12:$BF$5000,$W$7)&gt;=1,$W$7,IF(COUNTIFS('(6)定期点検調書'!$B$12:$B$5000,AH$117,'(6)定期点検調書'!$AH$12:$AH$5000,$C121,'(6)定期点検調書'!$BF$12:$BF$5000,$V$7)&gt;=1,$V$7,IF(COUNTIFS('(6)定期点検調書'!$B$12:$B$5000,AH120,'(6)定期点検調書'!$AH$12:$AH$5000,$C121,'(6)定期点検調書'!$BF$12:$BF$5000,$U$7)&gt;=1,$U$7,IF(COUNTIFS('(6)定期点検調書'!$B$12:$B$5000,AH$117,'(6)定期点検調書'!$AH$12:$AH$5000,$C121,'(6)定期点検調書'!$BF$12:$BF$5000,$T$7)&gt;=1,$T$7,IF(COUNTIFS('(6)定期点検調書'!$B$12:$B$5000,AH$117,'(6)定期点検調書'!$AH$12:$AH$5000,$C121,'(6)定期点検調書'!$BF$12:$BF$5000,$S$7)&gt;=1,$S$7,""))))))</f>
        <v/>
      </c>
      <c r="AI121" s="465" t="str">
        <f>IF(AI$117="","",IF(COUNTIFS('(6)定期点検調書'!$B$12:$B$5000,AI$117,'(6)定期点検調書'!$AH$12:$AH$5000,$C121,'(6)定期点検調書'!$BF$12:$BF$5000,$W$7)&gt;=1,$W$7,IF(COUNTIFS('(6)定期点検調書'!$B$12:$B$5000,AI$117,'(6)定期点検調書'!$AH$12:$AH$5000,$C121,'(6)定期点検調書'!$BF$12:$BF$5000,$V$7)&gt;=1,$V$7,IF(COUNTIFS('(6)定期点検調書'!$B$12:$B$5000,AI120,'(6)定期点検調書'!$AH$12:$AH$5000,$C121,'(6)定期点検調書'!$BF$12:$BF$5000,$U$7)&gt;=1,$U$7,IF(COUNTIFS('(6)定期点検調書'!$B$12:$B$5000,AI$117,'(6)定期点検調書'!$AH$12:$AH$5000,$C121,'(6)定期点検調書'!$BF$12:$BF$5000,$T$7)&gt;=1,$T$7,IF(COUNTIFS('(6)定期点検調書'!$B$12:$B$5000,AI$117,'(6)定期点検調書'!$AH$12:$AH$5000,$C121,'(6)定期点検調書'!$BF$12:$BF$5000,$S$7)&gt;=1,$S$7,""))))))</f>
        <v/>
      </c>
      <c r="AJ121" s="465" t="str">
        <f>IF(AJ$117="","",IF(COUNTIFS('(6)定期点検調書'!$B$12:$B$5000,AJ$117,'(6)定期点検調書'!$AH$12:$AH$5000,$C121,'(6)定期点検調書'!$BF$12:$BF$5000,$W$7)&gt;=1,$W$7,IF(COUNTIFS('(6)定期点検調書'!$B$12:$B$5000,AJ$117,'(6)定期点検調書'!$AH$12:$AH$5000,$C121,'(6)定期点検調書'!$BF$12:$BF$5000,$V$7)&gt;=1,$V$7,IF(COUNTIFS('(6)定期点検調書'!$B$12:$B$5000,AJ120,'(6)定期点検調書'!$AH$12:$AH$5000,$C121,'(6)定期点検調書'!$BF$12:$BF$5000,$U$7)&gt;=1,$U$7,IF(COUNTIFS('(6)定期点検調書'!$B$12:$B$5000,AJ$117,'(6)定期点検調書'!$AH$12:$AH$5000,$C121,'(6)定期点検調書'!$BF$12:$BF$5000,$T$7)&gt;=1,$T$7,IF(COUNTIFS('(6)定期点検調書'!$B$12:$B$5000,AJ$117,'(6)定期点検調書'!$AH$12:$AH$5000,$C121,'(6)定期点検調書'!$BF$12:$BF$5000,$S$7)&gt;=1,$S$7,""))))))</f>
        <v/>
      </c>
      <c r="AK121" s="465" t="str">
        <f>IF(AK$117="","",IF(COUNTIFS('(6)定期点検調書'!$B$12:$B$5000,AK$117,'(6)定期点検調書'!$AH$12:$AH$5000,$C121,'(6)定期点検調書'!$BF$12:$BF$5000,$W$7)&gt;=1,$W$7,IF(COUNTIFS('(6)定期点検調書'!$B$12:$B$5000,AK$117,'(6)定期点検調書'!$AH$12:$AH$5000,$C121,'(6)定期点検調書'!$BF$12:$BF$5000,$V$7)&gt;=1,$V$7,IF(COUNTIFS('(6)定期点検調書'!$B$12:$B$5000,AK120,'(6)定期点検調書'!$AH$12:$AH$5000,$C121,'(6)定期点検調書'!$BF$12:$BF$5000,$U$7)&gt;=1,$U$7,IF(COUNTIFS('(6)定期点検調書'!$B$12:$B$5000,AK$117,'(6)定期点検調書'!$AH$12:$AH$5000,$C121,'(6)定期点検調書'!$BF$12:$BF$5000,$T$7)&gt;=1,$T$7,IF(COUNTIFS('(6)定期点検調書'!$B$12:$B$5000,AK$117,'(6)定期点検調書'!$AH$12:$AH$5000,$C121,'(6)定期点検調書'!$BF$12:$BF$5000,$S$7)&gt;=1,$S$7,""))))))</f>
        <v/>
      </c>
      <c r="AL121" s="465" t="str">
        <f>IF(AL$117="","",IF(COUNTIFS('(6)定期点検調書'!$B$12:$B$5000,AL$117,'(6)定期点検調書'!$AH$12:$AH$5000,$C121,'(6)定期点検調書'!$BF$12:$BF$5000,$W$7)&gt;=1,$W$7,IF(COUNTIFS('(6)定期点検調書'!$B$12:$B$5000,AL$117,'(6)定期点検調書'!$AH$12:$AH$5000,$C121,'(6)定期点検調書'!$BF$12:$BF$5000,$V$7)&gt;=1,$V$7,IF(COUNTIFS('(6)定期点検調書'!$B$12:$B$5000,AL120,'(6)定期点検調書'!$AH$12:$AH$5000,$C121,'(6)定期点検調書'!$BF$12:$BF$5000,$U$7)&gt;=1,$U$7,IF(COUNTIFS('(6)定期点検調書'!$B$12:$B$5000,AL$117,'(6)定期点検調書'!$AH$12:$AH$5000,$C121,'(6)定期点検調書'!$BF$12:$BF$5000,$T$7)&gt;=1,$T$7,IF(COUNTIFS('(6)定期点検調書'!$B$12:$B$5000,AL$117,'(6)定期点検調書'!$AH$12:$AH$5000,$C121,'(6)定期点検調書'!$BF$12:$BF$5000,$S$7)&gt;=1,$S$7,""))))))</f>
        <v/>
      </c>
      <c r="AM121" s="465" t="str">
        <f>IF(AM$117="","",IF(COUNTIFS('(6)定期点検調書'!$B$12:$B$5000,AM$117,'(6)定期点検調書'!$AH$12:$AH$5000,$C121,'(6)定期点検調書'!$BF$12:$BF$5000,$W$7)&gt;=1,$W$7,IF(COUNTIFS('(6)定期点検調書'!$B$12:$B$5000,AM$117,'(6)定期点検調書'!$AH$12:$AH$5000,$C121,'(6)定期点検調書'!$BF$12:$BF$5000,$V$7)&gt;=1,$V$7,IF(COUNTIFS('(6)定期点検調書'!$B$12:$B$5000,AM120,'(6)定期点検調書'!$AH$12:$AH$5000,$C121,'(6)定期点検調書'!$BF$12:$BF$5000,$U$7)&gt;=1,$U$7,IF(COUNTIFS('(6)定期点検調書'!$B$12:$B$5000,AM$117,'(6)定期点検調書'!$AH$12:$AH$5000,$C121,'(6)定期点検調書'!$BF$12:$BF$5000,$T$7)&gt;=1,$T$7,IF(COUNTIFS('(6)定期点検調書'!$B$12:$B$5000,AM$117,'(6)定期点検調書'!$AH$12:$AH$5000,$C121,'(6)定期点検調書'!$BF$12:$BF$5000,$S$7)&gt;=1,$S$7,""))))))</f>
        <v/>
      </c>
      <c r="AN121" s="465" t="str">
        <f>IF(AN$117="","",IF(COUNTIFS('(6)定期点検調書'!$B$12:$B$5000,AN$117,'(6)定期点検調書'!$AH$12:$AH$5000,$C121,'(6)定期点検調書'!$BF$12:$BF$5000,$W$7)&gt;=1,$W$7,IF(COUNTIFS('(6)定期点検調書'!$B$12:$B$5000,AN$117,'(6)定期点検調書'!$AH$12:$AH$5000,$C121,'(6)定期点検調書'!$BF$12:$BF$5000,$V$7)&gt;=1,$V$7,IF(COUNTIFS('(6)定期点検調書'!$B$12:$B$5000,AN120,'(6)定期点検調書'!$AH$12:$AH$5000,$C121,'(6)定期点検調書'!$BF$12:$BF$5000,$U$7)&gt;=1,$U$7,IF(COUNTIFS('(6)定期点検調書'!$B$12:$B$5000,AN$117,'(6)定期点検調書'!$AH$12:$AH$5000,$C121,'(6)定期点検調書'!$BF$12:$BF$5000,$T$7)&gt;=1,$T$7,IF(COUNTIFS('(6)定期点検調書'!$B$12:$B$5000,AN$117,'(6)定期点検調書'!$AH$12:$AH$5000,$C121,'(6)定期点検調書'!$BF$12:$BF$5000,$S$7)&gt;=1,$S$7,""))))))</f>
        <v/>
      </c>
      <c r="AO121" s="465" t="str">
        <f>IF(AO$117="","",IF(COUNTIFS('(6)定期点検調書'!$B$12:$B$5000,AO$117,'(6)定期点検調書'!$AH$12:$AH$5000,$C121,'(6)定期点検調書'!$BF$12:$BF$5000,$W$7)&gt;=1,$W$7,IF(COUNTIFS('(6)定期点検調書'!$B$12:$B$5000,AO$117,'(6)定期点検調書'!$AH$12:$AH$5000,$C121,'(6)定期点検調書'!$BF$12:$BF$5000,$V$7)&gt;=1,$V$7,IF(COUNTIFS('(6)定期点検調書'!$B$12:$B$5000,AO120,'(6)定期点検調書'!$AH$12:$AH$5000,$C121,'(6)定期点検調書'!$BF$12:$BF$5000,$U$7)&gt;=1,$U$7,IF(COUNTIFS('(6)定期点検調書'!$B$12:$B$5000,AO$117,'(6)定期点検調書'!$AH$12:$AH$5000,$C121,'(6)定期点検調書'!$BF$12:$BF$5000,$T$7)&gt;=1,$T$7,IF(COUNTIFS('(6)定期点検調書'!$B$12:$B$5000,AO$117,'(6)定期点検調書'!$AH$12:$AH$5000,$C121,'(6)定期点検調書'!$BF$12:$BF$5000,$S$7)&gt;=1,$S$7,""))))))</f>
        <v/>
      </c>
      <c r="AP121" s="465" t="str">
        <f>IF(AP$117="","",IF(COUNTIFS('(6)定期点検調書'!$B$12:$B$5000,AP$117,'(6)定期点検調書'!$AH$12:$AH$5000,$C121,'(6)定期点検調書'!$BF$12:$BF$5000,$W$7)&gt;=1,$W$7,IF(COUNTIFS('(6)定期点検調書'!$B$12:$B$5000,AP$117,'(6)定期点検調書'!$AH$12:$AH$5000,$C121,'(6)定期点検調書'!$BF$12:$BF$5000,$V$7)&gt;=1,$V$7,IF(COUNTIFS('(6)定期点検調書'!$B$12:$B$5000,AP120,'(6)定期点検調書'!$AH$12:$AH$5000,$C121,'(6)定期点検調書'!$BF$12:$BF$5000,$U$7)&gt;=1,$U$7,IF(COUNTIFS('(6)定期点検調書'!$B$12:$B$5000,AP$117,'(6)定期点検調書'!$AH$12:$AH$5000,$C121,'(6)定期点検調書'!$BF$12:$BF$5000,$T$7)&gt;=1,$T$7,IF(COUNTIFS('(6)定期点検調書'!$B$12:$B$5000,AP$117,'(6)定期点検調書'!$AH$12:$AH$5000,$C121,'(6)定期点検調書'!$BF$12:$BF$5000,$S$7)&gt;=1,$S$7,""))))))</f>
        <v/>
      </c>
      <c r="AQ121" s="465" t="str">
        <f>IF(AQ$117="","",IF(COUNTIFS('(6)定期点検調書'!$B$12:$B$5000,AQ$117,'(6)定期点検調書'!$AH$12:$AH$5000,$C121,'(6)定期点検調書'!$BF$12:$BF$5000,$W$7)&gt;=1,$W$7,IF(COUNTIFS('(6)定期点検調書'!$B$12:$B$5000,AQ$117,'(6)定期点検調書'!$AH$12:$AH$5000,$C121,'(6)定期点検調書'!$BF$12:$BF$5000,$V$7)&gt;=1,$V$7,IF(COUNTIFS('(6)定期点検調書'!$B$12:$B$5000,AQ120,'(6)定期点検調書'!$AH$12:$AH$5000,$C121,'(6)定期点検調書'!$BF$12:$BF$5000,$U$7)&gt;=1,$U$7,IF(COUNTIFS('(6)定期点検調書'!$B$12:$B$5000,AQ$117,'(6)定期点検調書'!$AH$12:$AH$5000,$C121,'(6)定期点検調書'!$BF$12:$BF$5000,$T$7)&gt;=1,$T$7,IF(COUNTIFS('(6)定期点検調書'!$B$12:$B$5000,AQ$117,'(6)定期点検調書'!$AH$12:$AH$5000,$C121,'(6)定期点検調書'!$BF$12:$BF$5000,$S$7)&gt;=1,$S$7,""))))))</f>
        <v/>
      </c>
      <c r="AR121" s="465" t="str">
        <f>IF(AR$117="","",IF(COUNTIFS('(6)定期点検調書'!$B$12:$B$5000,AR$117,'(6)定期点検調書'!$AH$12:$AH$5000,$C121,'(6)定期点検調書'!$BF$12:$BF$5000,$W$7)&gt;=1,$W$7,IF(COUNTIFS('(6)定期点検調書'!$B$12:$B$5000,AR$117,'(6)定期点検調書'!$AH$12:$AH$5000,$C121,'(6)定期点検調書'!$BF$12:$BF$5000,$V$7)&gt;=1,$V$7,IF(COUNTIFS('(6)定期点検調書'!$B$12:$B$5000,AR120,'(6)定期点検調書'!$AH$12:$AH$5000,$C121,'(6)定期点検調書'!$BF$12:$BF$5000,$U$7)&gt;=1,$U$7,IF(COUNTIFS('(6)定期点検調書'!$B$12:$B$5000,AR$117,'(6)定期点検調書'!$AH$12:$AH$5000,$C121,'(6)定期点検調書'!$BF$12:$BF$5000,$T$7)&gt;=1,$T$7,IF(COUNTIFS('(6)定期点検調書'!$B$12:$B$5000,AR$117,'(6)定期点検調書'!$AH$12:$AH$5000,$C121,'(6)定期点検調書'!$BF$12:$BF$5000,$S$7)&gt;=1,$S$7,""))))))</f>
        <v/>
      </c>
      <c r="AS121" s="465" t="str">
        <f>IF(AS$117="","",IF(COUNTIFS('(6)定期点検調書'!$B$12:$B$5000,AS$117,'(6)定期点検調書'!$AH$12:$AH$5000,$C121,'(6)定期点検調書'!$BF$12:$BF$5000,$W$7)&gt;=1,$W$7,IF(COUNTIFS('(6)定期点検調書'!$B$12:$B$5000,AS$117,'(6)定期点検調書'!$AH$12:$AH$5000,$C121,'(6)定期点検調書'!$BF$12:$BF$5000,$V$7)&gt;=1,$V$7,IF(COUNTIFS('(6)定期点検調書'!$B$12:$B$5000,AS120,'(6)定期点検調書'!$AH$12:$AH$5000,$C121,'(6)定期点検調書'!$BF$12:$BF$5000,$U$7)&gt;=1,$U$7,IF(COUNTIFS('(6)定期点検調書'!$B$12:$B$5000,AS$117,'(6)定期点検調書'!$AH$12:$AH$5000,$C121,'(6)定期点検調書'!$BF$12:$BF$5000,$T$7)&gt;=1,$T$7,IF(COUNTIFS('(6)定期点検調書'!$B$12:$B$5000,AS$117,'(6)定期点検調書'!$AH$12:$AH$5000,$C121,'(6)定期点検調書'!$BF$12:$BF$5000,$S$7)&gt;=1,$S$7,""))))))</f>
        <v/>
      </c>
      <c r="AT121" s="465" t="str">
        <f>IF(AT$117="","",IF(COUNTIFS('(6)定期点検調書'!$B$12:$B$5000,AT$117,'(6)定期点検調書'!$AH$12:$AH$5000,$C121,'(6)定期点検調書'!$BF$12:$BF$5000,$W$7)&gt;=1,$W$7,IF(COUNTIFS('(6)定期点検調書'!$B$12:$B$5000,AT$117,'(6)定期点検調書'!$AH$12:$AH$5000,$C121,'(6)定期点検調書'!$BF$12:$BF$5000,$V$7)&gt;=1,$V$7,IF(COUNTIFS('(6)定期点検調書'!$B$12:$B$5000,AT120,'(6)定期点検調書'!$AH$12:$AH$5000,$C121,'(6)定期点検調書'!$BF$12:$BF$5000,$U$7)&gt;=1,$U$7,IF(COUNTIFS('(6)定期点検調書'!$B$12:$B$5000,AT$117,'(6)定期点検調書'!$AH$12:$AH$5000,$C121,'(6)定期点検調書'!$BF$12:$BF$5000,$T$7)&gt;=1,$T$7,IF(COUNTIFS('(6)定期点検調書'!$B$12:$B$5000,AT$117,'(6)定期点検調書'!$AH$12:$AH$5000,$C121,'(6)定期点検調書'!$BF$12:$BF$5000,$S$7)&gt;=1,$S$7,""))))))</f>
        <v/>
      </c>
      <c r="AU121" s="465" t="str">
        <f>IF(AU$117="","",IF(COUNTIFS('(6)定期点検調書'!$B$12:$B$5000,AU$117,'(6)定期点検調書'!$AH$12:$AH$5000,$C121,'(6)定期点検調書'!$BF$12:$BF$5000,$W$7)&gt;=1,$W$7,IF(COUNTIFS('(6)定期点検調書'!$B$12:$B$5000,AU$117,'(6)定期点検調書'!$AH$12:$AH$5000,$C121,'(6)定期点検調書'!$BF$12:$BF$5000,$V$7)&gt;=1,$V$7,IF(COUNTIFS('(6)定期点検調書'!$B$12:$B$5000,AU120,'(6)定期点検調書'!$AH$12:$AH$5000,$C121,'(6)定期点検調書'!$BF$12:$BF$5000,$U$7)&gt;=1,$U$7,IF(COUNTIFS('(6)定期点検調書'!$B$12:$B$5000,AU$117,'(6)定期点検調書'!$AH$12:$AH$5000,$C121,'(6)定期点検調書'!$BF$12:$BF$5000,$T$7)&gt;=1,$T$7,IF(COUNTIFS('(6)定期点検調書'!$B$12:$B$5000,AU$117,'(6)定期点検調書'!$AH$12:$AH$5000,$C121,'(6)定期点検調書'!$BF$12:$BF$5000,$S$7)&gt;=1,$S$7,""))))))</f>
        <v/>
      </c>
      <c r="AV121" s="465" t="str">
        <f>IF(AV$117="","",IF(COUNTIFS('(6)定期点検調書'!$B$12:$B$5000,AV$117,'(6)定期点検調書'!$AH$12:$AH$5000,$C121,'(6)定期点検調書'!$BF$12:$BF$5000,$W$7)&gt;=1,$W$7,IF(COUNTIFS('(6)定期点検調書'!$B$12:$B$5000,AV$117,'(6)定期点検調書'!$AH$12:$AH$5000,$C121,'(6)定期点検調書'!$BF$12:$BF$5000,$V$7)&gt;=1,$V$7,IF(COUNTIFS('(6)定期点検調書'!$B$12:$B$5000,AV120,'(6)定期点検調書'!$AH$12:$AH$5000,$C121,'(6)定期点検調書'!$BF$12:$BF$5000,$U$7)&gt;=1,$U$7,IF(COUNTIFS('(6)定期点検調書'!$B$12:$B$5000,AV$117,'(6)定期点検調書'!$AH$12:$AH$5000,$C121,'(6)定期点検調書'!$BF$12:$BF$5000,$T$7)&gt;=1,$T$7,IF(COUNTIFS('(6)定期点検調書'!$B$12:$B$5000,AV$117,'(6)定期点検調書'!$AH$12:$AH$5000,$C121,'(6)定期点検調書'!$BF$12:$BF$5000,$S$7)&gt;=1,$S$7,""))))))</f>
        <v/>
      </c>
      <c r="AW121" s="465" t="str">
        <f>IF(AW$117="","",IF(COUNTIFS('(6)定期点検調書'!$B$12:$B$5000,AW$117,'(6)定期点検調書'!$AH$12:$AH$5000,$C121,'(6)定期点検調書'!$BF$12:$BF$5000,$W$7)&gt;=1,$W$7,IF(COUNTIFS('(6)定期点検調書'!$B$12:$B$5000,AW$117,'(6)定期点検調書'!$AH$12:$AH$5000,$C121,'(6)定期点検調書'!$BF$12:$BF$5000,$V$7)&gt;=1,$V$7,IF(COUNTIFS('(6)定期点検調書'!$B$12:$B$5000,AW120,'(6)定期点検調書'!$AH$12:$AH$5000,$C121,'(6)定期点検調書'!$BF$12:$BF$5000,$U$7)&gt;=1,$U$7,IF(COUNTIFS('(6)定期点検調書'!$B$12:$B$5000,AW$117,'(6)定期点検調書'!$AH$12:$AH$5000,$C121,'(6)定期点検調書'!$BF$12:$BF$5000,$T$7)&gt;=1,$T$7,IF(COUNTIFS('(6)定期点検調書'!$B$12:$B$5000,AW$117,'(6)定期点検調書'!$AH$12:$AH$5000,$C121,'(6)定期点検調書'!$BF$12:$BF$5000,$S$7)&gt;=1,$S$7,""))))))</f>
        <v/>
      </c>
      <c r="AX121" s="465" t="str">
        <f>IF(AX$117="","",IF(COUNTIFS('(6)定期点検調書'!$B$12:$B$5000,AX$117,'(6)定期点検調書'!$AH$12:$AH$5000,$C121,'(6)定期点検調書'!$BF$12:$BF$5000,$W$7)&gt;=1,$W$7,IF(COUNTIFS('(6)定期点検調書'!$B$12:$B$5000,AX$117,'(6)定期点検調書'!$AH$12:$AH$5000,$C121,'(6)定期点検調書'!$BF$12:$BF$5000,$V$7)&gt;=1,$V$7,IF(COUNTIFS('(6)定期点検調書'!$B$12:$B$5000,AX120,'(6)定期点検調書'!$AH$12:$AH$5000,$C121,'(6)定期点検調書'!$BF$12:$BF$5000,$U$7)&gt;=1,$U$7,IF(COUNTIFS('(6)定期点検調書'!$B$12:$B$5000,AX$117,'(6)定期点検調書'!$AH$12:$AH$5000,$C121,'(6)定期点検調書'!$BF$12:$BF$5000,$T$7)&gt;=1,$T$7,IF(COUNTIFS('(6)定期点検調書'!$B$12:$B$5000,AX$117,'(6)定期点検調書'!$AH$12:$AH$5000,$C121,'(6)定期点検調書'!$BF$12:$BF$5000,$S$7)&gt;=1,$S$7,""))))))</f>
        <v/>
      </c>
      <c r="AY121" s="465" t="str">
        <f>IF(AY$117="","",IF(COUNTIFS('(6)定期点検調書'!$B$12:$B$5000,AY$117,'(6)定期点検調書'!$AH$12:$AH$5000,$C121,'(6)定期点検調書'!$BF$12:$BF$5000,$W$7)&gt;=1,$W$7,IF(COUNTIFS('(6)定期点検調書'!$B$12:$B$5000,AY$117,'(6)定期点検調書'!$AH$12:$AH$5000,$C121,'(6)定期点検調書'!$BF$12:$BF$5000,$V$7)&gt;=1,$V$7,IF(COUNTIFS('(6)定期点検調書'!$B$12:$B$5000,AY120,'(6)定期点検調書'!$AH$12:$AH$5000,$C121,'(6)定期点検調書'!$BF$12:$BF$5000,$U$7)&gt;=1,$U$7,IF(COUNTIFS('(6)定期点検調書'!$B$12:$B$5000,AY$117,'(6)定期点検調書'!$AH$12:$AH$5000,$C121,'(6)定期点検調書'!$BF$12:$BF$5000,$T$7)&gt;=1,$T$7,IF(COUNTIFS('(6)定期点検調書'!$B$12:$B$5000,AY$117,'(6)定期点検調書'!$AH$12:$AH$5000,$C121,'(6)定期点検調書'!$BF$12:$BF$5000,$S$7)&gt;=1,$S$7,""))))))</f>
        <v/>
      </c>
      <c r="AZ121" s="465" t="str">
        <f>IF(AZ$117="","",IF(COUNTIFS('(6)定期点検調書'!$B$12:$B$5000,AZ$117,'(6)定期点検調書'!$AH$12:$AH$5000,$C121,'(6)定期点検調書'!$BF$12:$BF$5000,$W$7)&gt;=1,$W$7,IF(COUNTIFS('(6)定期点検調書'!$B$12:$B$5000,AZ$117,'(6)定期点検調書'!$AH$12:$AH$5000,$C121,'(6)定期点検調書'!$BF$12:$BF$5000,$V$7)&gt;=1,$V$7,IF(COUNTIFS('(6)定期点検調書'!$B$12:$B$5000,AZ120,'(6)定期点検調書'!$AH$12:$AH$5000,$C121,'(6)定期点検調書'!$BF$12:$BF$5000,$U$7)&gt;=1,$U$7,IF(COUNTIFS('(6)定期点検調書'!$B$12:$B$5000,AZ$117,'(6)定期点検調書'!$AH$12:$AH$5000,$C121,'(6)定期点検調書'!$BF$12:$BF$5000,$T$7)&gt;=1,$T$7,IF(COUNTIFS('(6)定期点検調書'!$B$12:$B$5000,AZ$117,'(6)定期点検調書'!$AH$12:$AH$5000,$C121,'(6)定期点検調書'!$BF$12:$BF$5000,$S$7)&gt;=1,$S$7,""))))))</f>
        <v/>
      </c>
      <c r="BA121" s="466" t="str">
        <f>IF(BA$117="","",IF(COUNTIFS('(6)定期点検調書'!$B$12:$B$5000,BA$117,'(6)定期点検調書'!$AH$12:$AH$5000,$C121,'(6)定期点検調書'!$BF$12:$BF$5000,$W$7)&gt;=1,$W$7,IF(COUNTIFS('(6)定期点検調書'!$B$12:$B$5000,BA$117,'(6)定期点検調書'!$AH$12:$AH$5000,$C121,'(6)定期点検調書'!$BF$12:$BF$5000,$V$7)&gt;=1,$V$7,IF(COUNTIFS('(6)定期点検調書'!$B$12:$B$5000,BA120,'(6)定期点検調書'!$AH$12:$AH$5000,$C121,'(6)定期点検調書'!$BF$12:$BF$5000,$U$7)&gt;=1,$U$7,IF(COUNTIFS('(6)定期点検調書'!$B$12:$B$5000,BA$117,'(6)定期点検調書'!$AH$12:$AH$5000,$C121,'(6)定期点検調書'!$BF$12:$BF$5000,$T$7)&gt;=1,$T$7,IF(COUNTIFS('(6)定期点検調書'!$B$12:$B$5000,BA$117,'(6)定期点検調書'!$AH$12:$AH$5000,$C121,'(6)定期点検調書'!$BF$12:$BF$5000,$S$7)&gt;=1,$S$7,""))))))</f>
        <v/>
      </c>
      <c r="BB121" s="1"/>
      <c r="BC121" s="1"/>
    </row>
    <row r="122" spans="2:55" ht="18.75" customHeight="1" x14ac:dyDescent="0.2">
      <c r="B122" s="1854"/>
      <c r="C122" s="1841" t="str">
        <f>ﾃﾞｰﾀ一覧!$U$22</f>
        <v>覆工背面変状</v>
      </c>
      <c r="D122" s="1842"/>
      <c r="E122" s="1842"/>
      <c r="F122" s="1842"/>
      <c r="G122" s="1843"/>
      <c r="H122" s="467" t="str">
        <f>IF(H$117="","",IF(COUNTIFS('(6)定期点検調書'!$B$12:$B$5000,H$117,'(6)定期点検調書'!$AH$12:$AH$5000,$C122,'(6)定期点検調書'!$BF$12:$BF$5000,$W$7)&gt;=1,$W$7,IF(COUNTIFS('(6)定期点検調書'!$B$12:$B$5000,H$117,'(6)定期点検調書'!$AH$12:$AH$5000,$C122,'(6)定期点検調書'!$BF$12:$BF$5000,$V$7)&gt;=1,$V$7,IF(COUNTIFS('(6)定期点検調書'!$B$12:$B$5000,H121,'(6)定期点検調書'!$AH$12:$AH$5000,$C122,'(6)定期点検調書'!$BF$12:$BF$5000,$U$7)&gt;=1,$U$7,IF(COUNTIFS('(6)定期点検調書'!$B$12:$B$5000,H$117,'(6)定期点検調書'!$AH$12:$AH$5000,$C122,'(6)定期点検調書'!$BF$12:$BF$5000,$T$7)&gt;=1,$T$7,IF(COUNTIFS('(6)定期点検調書'!$B$12:$B$5000,H$117,'(6)定期点検調書'!$AH$12:$AH$5000,$C122,'(6)定期点検調書'!$BF$12:$BF$5000,$S$7)&gt;=1,$S$7,""))))))</f>
        <v/>
      </c>
      <c r="I122" s="465" t="str">
        <f>IF(I$117="","",IF(COUNTIFS('(6)定期点検調書'!$B$12:$B$5000,I$117,'(6)定期点検調書'!$AH$12:$AH$5000,$C122,'(6)定期点検調書'!$BF$12:$BF$5000,$W$7)&gt;=1,$W$7,IF(COUNTIFS('(6)定期点検調書'!$B$12:$B$5000,I$117,'(6)定期点検調書'!$AH$12:$AH$5000,$C122,'(6)定期点検調書'!$BF$12:$BF$5000,$V$7)&gt;=1,$V$7,IF(COUNTIFS('(6)定期点検調書'!$B$12:$B$5000,I121,'(6)定期点検調書'!$AH$12:$AH$5000,$C122,'(6)定期点検調書'!$BF$12:$BF$5000,$U$7)&gt;=1,$U$7,IF(COUNTIFS('(6)定期点検調書'!$B$12:$B$5000,I$117,'(6)定期点検調書'!$AH$12:$AH$5000,$C122,'(6)定期点検調書'!$BF$12:$BF$5000,$T$7)&gt;=1,$T$7,IF(COUNTIFS('(6)定期点検調書'!$B$12:$B$5000,I$117,'(6)定期点検調書'!$AH$12:$AH$5000,$C122,'(6)定期点検調書'!$BF$12:$BF$5000,$S$7)&gt;=1,$S$7,""))))))</f>
        <v/>
      </c>
      <c r="J122" s="465" t="str">
        <f>IF(J$117="","",IF(COUNTIFS('(6)定期点検調書'!$B$12:$B$5000,J$117,'(6)定期点検調書'!$AH$12:$AH$5000,$C122,'(6)定期点検調書'!$BF$12:$BF$5000,$W$7)&gt;=1,$W$7,IF(COUNTIFS('(6)定期点検調書'!$B$12:$B$5000,J$117,'(6)定期点検調書'!$AH$12:$AH$5000,$C122,'(6)定期点検調書'!$BF$12:$BF$5000,$V$7)&gt;=1,$V$7,IF(COUNTIFS('(6)定期点検調書'!$B$12:$B$5000,J121,'(6)定期点検調書'!$AH$12:$AH$5000,$C122,'(6)定期点検調書'!$BF$12:$BF$5000,$U$7)&gt;=1,$U$7,IF(COUNTIFS('(6)定期点検調書'!$B$12:$B$5000,J$117,'(6)定期点検調書'!$AH$12:$AH$5000,$C122,'(6)定期点検調書'!$BF$12:$BF$5000,$T$7)&gt;=1,$T$7,IF(COUNTIFS('(6)定期点検調書'!$B$12:$B$5000,J$117,'(6)定期点検調書'!$AH$12:$AH$5000,$C122,'(6)定期点検調書'!$BF$12:$BF$5000,$S$7)&gt;=1,$S$7,""))))))</f>
        <v/>
      </c>
      <c r="K122" s="465" t="str">
        <f>IF(K$117="","",IF(COUNTIFS('(6)定期点検調書'!$B$12:$B$5000,K$117,'(6)定期点検調書'!$AH$12:$AH$5000,$C122,'(6)定期点検調書'!$BF$12:$BF$5000,$W$7)&gt;=1,$W$7,IF(COUNTIFS('(6)定期点検調書'!$B$12:$B$5000,K$117,'(6)定期点検調書'!$AH$12:$AH$5000,$C122,'(6)定期点検調書'!$BF$12:$BF$5000,$V$7)&gt;=1,$V$7,IF(COUNTIFS('(6)定期点検調書'!$B$12:$B$5000,K121,'(6)定期点検調書'!$AH$12:$AH$5000,$C122,'(6)定期点検調書'!$BF$12:$BF$5000,$U$7)&gt;=1,$U$7,IF(COUNTIFS('(6)定期点検調書'!$B$12:$B$5000,K$117,'(6)定期点検調書'!$AH$12:$AH$5000,$C122,'(6)定期点検調書'!$BF$12:$BF$5000,$T$7)&gt;=1,$T$7,IF(COUNTIFS('(6)定期点検調書'!$B$12:$B$5000,K$117,'(6)定期点検調書'!$AH$12:$AH$5000,$C122,'(6)定期点検調書'!$BF$12:$BF$5000,$S$7)&gt;=1,$S$7,""))))))</f>
        <v/>
      </c>
      <c r="L122" s="465" t="str">
        <f>IF(L$117="","",IF(COUNTIFS('(6)定期点検調書'!$B$12:$B$5000,L$117,'(6)定期点検調書'!$AH$12:$AH$5000,$C122,'(6)定期点検調書'!$BF$12:$BF$5000,$W$7)&gt;=1,$W$7,IF(COUNTIFS('(6)定期点検調書'!$B$12:$B$5000,L$117,'(6)定期点検調書'!$AH$12:$AH$5000,$C122,'(6)定期点検調書'!$BF$12:$BF$5000,$V$7)&gt;=1,$V$7,IF(COUNTIFS('(6)定期点検調書'!$B$12:$B$5000,L121,'(6)定期点検調書'!$AH$12:$AH$5000,$C122,'(6)定期点検調書'!$BF$12:$BF$5000,$U$7)&gt;=1,$U$7,IF(COUNTIFS('(6)定期点検調書'!$B$12:$B$5000,L$117,'(6)定期点検調書'!$AH$12:$AH$5000,$C122,'(6)定期点検調書'!$BF$12:$BF$5000,$T$7)&gt;=1,$T$7,IF(COUNTIFS('(6)定期点検調書'!$B$12:$B$5000,L$117,'(6)定期点検調書'!$AH$12:$AH$5000,$C122,'(6)定期点検調書'!$BF$12:$BF$5000,$S$7)&gt;=1,$S$7,""))))))</f>
        <v/>
      </c>
      <c r="M122" s="465" t="str">
        <f>IF(M$117="","",IF(COUNTIFS('(6)定期点検調書'!$B$12:$B$5000,M$117,'(6)定期点検調書'!$AH$12:$AH$5000,$C122,'(6)定期点検調書'!$BF$12:$BF$5000,$W$7)&gt;=1,$W$7,IF(COUNTIFS('(6)定期点検調書'!$B$12:$B$5000,M$117,'(6)定期点検調書'!$AH$12:$AH$5000,$C122,'(6)定期点検調書'!$BF$12:$BF$5000,$V$7)&gt;=1,$V$7,IF(COUNTIFS('(6)定期点検調書'!$B$12:$B$5000,M121,'(6)定期点検調書'!$AH$12:$AH$5000,$C122,'(6)定期点検調書'!$BF$12:$BF$5000,$U$7)&gt;=1,$U$7,IF(COUNTIFS('(6)定期点検調書'!$B$12:$B$5000,M$117,'(6)定期点検調書'!$AH$12:$AH$5000,$C122,'(6)定期点検調書'!$BF$12:$BF$5000,$T$7)&gt;=1,$T$7,IF(COUNTIFS('(6)定期点検調書'!$B$12:$B$5000,M$117,'(6)定期点検調書'!$AH$12:$AH$5000,$C122,'(6)定期点検調書'!$BF$12:$BF$5000,$S$7)&gt;=1,$S$7,""))))))</f>
        <v/>
      </c>
      <c r="N122" s="465" t="str">
        <f>IF(N$117="","",IF(COUNTIFS('(6)定期点検調書'!$B$12:$B$5000,N$117,'(6)定期点検調書'!$AH$12:$AH$5000,$C122,'(6)定期点検調書'!$BF$12:$BF$5000,$W$7)&gt;=1,$W$7,IF(COUNTIFS('(6)定期点検調書'!$B$12:$B$5000,N$117,'(6)定期点検調書'!$AH$12:$AH$5000,$C122,'(6)定期点検調書'!$BF$12:$BF$5000,$V$7)&gt;=1,$V$7,IF(COUNTIFS('(6)定期点検調書'!$B$12:$B$5000,N121,'(6)定期点検調書'!$AH$12:$AH$5000,$C122,'(6)定期点検調書'!$BF$12:$BF$5000,$U$7)&gt;=1,$U$7,IF(COUNTIFS('(6)定期点検調書'!$B$12:$B$5000,N$117,'(6)定期点検調書'!$AH$12:$AH$5000,$C122,'(6)定期点検調書'!$BF$12:$BF$5000,$T$7)&gt;=1,$T$7,IF(COUNTIFS('(6)定期点検調書'!$B$12:$B$5000,N$117,'(6)定期点検調書'!$AH$12:$AH$5000,$C122,'(6)定期点検調書'!$BF$12:$BF$5000,$S$7)&gt;=1,$S$7,""))))))</f>
        <v/>
      </c>
      <c r="O122" s="465" t="str">
        <f>IF(O$117="","",IF(COUNTIFS('(6)定期点検調書'!$B$12:$B$5000,O$117,'(6)定期点検調書'!$AH$12:$AH$5000,$C122,'(6)定期点検調書'!$BF$12:$BF$5000,$W$7)&gt;=1,$W$7,IF(COUNTIFS('(6)定期点検調書'!$B$12:$B$5000,O$117,'(6)定期点検調書'!$AH$12:$AH$5000,$C122,'(6)定期点検調書'!$BF$12:$BF$5000,$V$7)&gt;=1,$V$7,IF(COUNTIFS('(6)定期点検調書'!$B$12:$B$5000,O121,'(6)定期点検調書'!$AH$12:$AH$5000,$C122,'(6)定期点検調書'!$BF$12:$BF$5000,$U$7)&gt;=1,$U$7,IF(COUNTIFS('(6)定期点検調書'!$B$12:$B$5000,O$117,'(6)定期点検調書'!$AH$12:$AH$5000,$C122,'(6)定期点検調書'!$BF$12:$BF$5000,$T$7)&gt;=1,$T$7,IF(COUNTIFS('(6)定期点検調書'!$B$12:$B$5000,O$117,'(6)定期点検調書'!$AH$12:$AH$5000,$C122,'(6)定期点検調書'!$BF$12:$BF$5000,$S$7)&gt;=1,$S$7,""))))))</f>
        <v/>
      </c>
      <c r="P122" s="465" t="str">
        <f>IF(P$117="","",IF(COUNTIFS('(6)定期点検調書'!$B$12:$B$5000,P$117,'(6)定期点検調書'!$AH$12:$AH$5000,$C122,'(6)定期点検調書'!$BF$12:$BF$5000,$W$7)&gt;=1,$W$7,IF(COUNTIFS('(6)定期点検調書'!$B$12:$B$5000,P$117,'(6)定期点検調書'!$AH$12:$AH$5000,$C122,'(6)定期点検調書'!$BF$12:$BF$5000,$V$7)&gt;=1,$V$7,IF(COUNTIFS('(6)定期点検調書'!$B$12:$B$5000,P121,'(6)定期点検調書'!$AH$12:$AH$5000,$C122,'(6)定期点検調書'!$BF$12:$BF$5000,$U$7)&gt;=1,$U$7,IF(COUNTIFS('(6)定期点検調書'!$B$12:$B$5000,P$117,'(6)定期点検調書'!$AH$12:$AH$5000,$C122,'(6)定期点検調書'!$BF$12:$BF$5000,$T$7)&gt;=1,$T$7,IF(COUNTIFS('(6)定期点検調書'!$B$12:$B$5000,P$117,'(6)定期点検調書'!$AH$12:$AH$5000,$C122,'(6)定期点検調書'!$BF$12:$BF$5000,$S$7)&gt;=1,$S$7,""))))))</f>
        <v/>
      </c>
      <c r="Q122" s="465" t="str">
        <f>IF(Q$117="","",IF(COUNTIFS('(6)定期点検調書'!$B$12:$B$5000,Q$117,'(6)定期点検調書'!$AH$12:$AH$5000,$C122,'(6)定期点検調書'!$BF$12:$BF$5000,$W$7)&gt;=1,$W$7,IF(COUNTIFS('(6)定期点検調書'!$B$12:$B$5000,Q$117,'(6)定期点検調書'!$AH$12:$AH$5000,$C122,'(6)定期点検調書'!$BF$12:$BF$5000,$V$7)&gt;=1,$V$7,IF(COUNTIFS('(6)定期点検調書'!$B$12:$B$5000,Q121,'(6)定期点検調書'!$AH$12:$AH$5000,$C122,'(6)定期点検調書'!$BF$12:$BF$5000,$U$7)&gt;=1,$U$7,IF(COUNTIFS('(6)定期点検調書'!$B$12:$B$5000,Q$117,'(6)定期点検調書'!$AH$12:$AH$5000,$C122,'(6)定期点検調書'!$BF$12:$BF$5000,$T$7)&gt;=1,$T$7,IF(COUNTIFS('(6)定期点検調書'!$B$12:$B$5000,Q$117,'(6)定期点検調書'!$AH$12:$AH$5000,$C122,'(6)定期点検調書'!$BF$12:$BF$5000,$S$7)&gt;=1,$S$7,""))))))</f>
        <v/>
      </c>
      <c r="R122" s="465" t="str">
        <f>IF(R$117="","",IF(COUNTIFS('(6)定期点検調書'!$B$12:$B$5000,R$117,'(6)定期点検調書'!$AH$12:$AH$5000,$C122,'(6)定期点検調書'!$BF$12:$BF$5000,$W$7)&gt;=1,$W$7,IF(COUNTIFS('(6)定期点検調書'!$B$12:$B$5000,R$117,'(6)定期点検調書'!$AH$12:$AH$5000,$C122,'(6)定期点検調書'!$BF$12:$BF$5000,$V$7)&gt;=1,$V$7,IF(COUNTIFS('(6)定期点検調書'!$B$12:$B$5000,R121,'(6)定期点検調書'!$AH$12:$AH$5000,$C122,'(6)定期点検調書'!$BF$12:$BF$5000,$U$7)&gt;=1,$U$7,IF(COUNTIFS('(6)定期点検調書'!$B$12:$B$5000,R$117,'(6)定期点検調書'!$AH$12:$AH$5000,$C122,'(6)定期点検調書'!$BF$12:$BF$5000,$T$7)&gt;=1,$T$7,IF(COUNTIFS('(6)定期点検調書'!$B$12:$B$5000,R$117,'(6)定期点検調書'!$AH$12:$AH$5000,$C122,'(6)定期点検調書'!$BF$12:$BF$5000,$S$7)&gt;=1,$S$7,""))))))</f>
        <v/>
      </c>
      <c r="S122" s="465" t="str">
        <f>IF(S$117="","",IF(COUNTIFS('(6)定期点検調書'!$B$12:$B$5000,S$117,'(6)定期点検調書'!$AH$12:$AH$5000,$C122,'(6)定期点検調書'!$BF$12:$BF$5000,$W$7)&gt;=1,$W$7,IF(COUNTIFS('(6)定期点検調書'!$B$12:$B$5000,S$117,'(6)定期点検調書'!$AH$12:$AH$5000,$C122,'(6)定期点検調書'!$BF$12:$BF$5000,$V$7)&gt;=1,$V$7,IF(COUNTIFS('(6)定期点検調書'!$B$12:$B$5000,S121,'(6)定期点検調書'!$AH$12:$AH$5000,$C122,'(6)定期点検調書'!$BF$12:$BF$5000,$U$7)&gt;=1,$U$7,IF(COUNTIFS('(6)定期点検調書'!$B$12:$B$5000,S$117,'(6)定期点検調書'!$AH$12:$AH$5000,$C122,'(6)定期点検調書'!$BF$12:$BF$5000,$T$7)&gt;=1,$T$7,IF(COUNTIFS('(6)定期点検調書'!$B$12:$B$5000,S$117,'(6)定期点検調書'!$AH$12:$AH$5000,$C122,'(6)定期点検調書'!$BF$12:$BF$5000,$S$7)&gt;=1,$S$7,""))))))</f>
        <v/>
      </c>
      <c r="T122" s="465" t="str">
        <f>IF(T$117="","",IF(COUNTIFS('(6)定期点検調書'!$B$12:$B$5000,T$117,'(6)定期点検調書'!$AH$12:$AH$5000,$C122,'(6)定期点検調書'!$BF$12:$BF$5000,$W$7)&gt;=1,$W$7,IF(COUNTIFS('(6)定期点検調書'!$B$12:$B$5000,T$117,'(6)定期点検調書'!$AH$12:$AH$5000,$C122,'(6)定期点検調書'!$BF$12:$BF$5000,$V$7)&gt;=1,$V$7,IF(COUNTIFS('(6)定期点検調書'!$B$12:$B$5000,T121,'(6)定期点検調書'!$AH$12:$AH$5000,$C122,'(6)定期点検調書'!$BF$12:$BF$5000,$U$7)&gt;=1,$U$7,IF(COUNTIFS('(6)定期点検調書'!$B$12:$B$5000,T$117,'(6)定期点検調書'!$AH$12:$AH$5000,$C122,'(6)定期点検調書'!$BF$12:$BF$5000,$T$7)&gt;=1,$T$7,IF(COUNTIFS('(6)定期点検調書'!$B$12:$B$5000,T$117,'(6)定期点検調書'!$AH$12:$AH$5000,$C122,'(6)定期点検調書'!$BF$12:$BF$5000,$S$7)&gt;=1,$S$7,""))))))</f>
        <v/>
      </c>
      <c r="U122" s="465" t="str">
        <f>IF(U$117="","",IF(COUNTIFS('(6)定期点検調書'!$B$12:$B$5000,U$117,'(6)定期点検調書'!$AH$12:$AH$5000,$C122,'(6)定期点検調書'!$BF$12:$BF$5000,$W$7)&gt;=1,$W$7,IF(COUNTIFS('(6)定期点検調書'!$B$12:$B$5000,U$117,'(6)定期点検調書'!$AH$12:$AH$5000,$C122,'(6)定期点検調書'!$BF$12:$BF$5000,$V$7)&gt;=1,$V$7,IF(COUNTIFS('(6)定期点検調書'!$B$12:$B$5000,U121,'(6)定期点検調書'!$AH$12:$AH$5000,$C122,'(6)定期点検調書'!$BF$12:$BF$5000,$U$7)&gt;=1,$U$7,IF(COUNTIFS('(6)定期点検調書'!$B$12:$B$5000,U$117,'(6)定期点検調書'!$AH$12:$AH$5000,$C122,'(6)定期点検調書'!$BF$12:$BF$5000,$T$7)&gt;=1,$T$7,IF(COUNTIFS('(6)定期点検調書'!$B$12:$B$5000,U$117,'(6)定期点検調書'!$AH$12:$AH$5000,$C122,'(6)定期点検調書'!$BF$12:$BF$5000,$S$7)&gt;=1,$S$7,""))))))</f>
        <v/>
      </c>
      <c r="V122" s="465" t="str">
        <f>IF(V$117="","",IF(COUNTIFS('(6)定期点検調書'!$B$12:$B$5000,V$117,'(6)定期点検調書'!$AH$12:$AH$5000,$C122,'(6)定期点検調書'!$BF$12:$BF$5000,$W$7)&gt;=1,$W$7,IF(COUNTIFS('(6)定期点検調書'!$B$12:$B$5000,V$117,'(6)定期点検調書'!$AH$12:$AH$5000,$C122,'(6)定期点検調書'!$BF$12:$BF$5000,$V$7)&gt;=1,$V$7,IF(COUNTIFS('(6)定期点検調書'!$B$12:$B$5000,V121,'(6)定期点検調書'!$AH$12:$AH$5000,$C122,'(6)定期点検調書'!$BF$12:$BF$5000,$U$7)&gt;=1,$U$7,IF(COUNTIFS('(6)定期点検調書'!$B$12:$B$5000,V$117,'(6)定期点検調書'!$AH$12:$AH$5000,$C122,'(6)定期点検調書'!$BF$12:$BF$5000,$T$7)&gt;=1,$T$7,IF(COUNTIFS('(6)定期点検調書'!$B$12:$B$5000,V$117,'(6)定期点検調書'!$AH$12:$AH$5000,$C122,'(6)定期点検調書'!$BF$12:$BF$5000,$S$7)&gt;=1,$S$7,""))))))</f>
        <v/>
      </c>
      <c r="W122" s="465" t="str">
        <f>IF(W$117="","",IF(COUNTIFS('(6)定期点検調書'!$B$12:$B$5000,W$117,'(6)定期点検調書'!$AH$12:$AH$5000,$C122,'(6)定期点検調書'!$BF$12:$BF$5000,$W$7)&gt;=1,$W$7,IF(COUNTIFS('(6)定期点検調書'!$B$12:$B$5000,W$117,'(6)定期点検調書'!$AH$12:$AH$5000,$C122,'(6)定期点検調書'!$BF$12:$BF$5000,$V$7)&gt;=1,$V$7,IF(COUNTIFS('(6)定期点検調書'!$B$12:$B$5000,W121,'(6)定期点検調書'!$AH$12:$AH$5000,$C122,'(6)定期点検調書'!$BF$12:$BF$5000,$U$7)&gt;=1,$U$7,IF(COUNTIFS('(6)定期点検調書'!$B$12:$B$5000,W$117,'(6)定期点検調書'!$AH$12:$AH$5000,$C122,'(6)定期点検調書'!$BF$12:$BF$5000,$T$7)&gt;=1,$T$7,IF(COUNTIFS('(6)定期点検調書'!$B$12:$B$5000,W$117,'(6)定期点検調書'!$AH$12:$AH$5000,$C122,'(6)定期点検調書'!$BF$12:$BF$5000,$S$7)&gt;=1,$S$7,""))))))</f>
        <v/>
      </c>
      <c r="X122" s="465" t="str">
        <f>IF(X$117="","",IF(COUNTIFS('(6)定期点検調書'!$B$12:$B$5000,X$117,'(6)定期点検調書'!$AH$12:$AH$5000,$C122,'(6)定期点検調書'!$BF$12:$BF$5000,$W$7)&gt;=1,$W$7,IF(COUNTIFS('(6)定期点検調書'!$B$12:$B$5000,X$117,'(6)定期点検調書'!$AH$12:$AH$5000,$C122,'(6)定期点検調書'!$BF$12:$BF$5000,$V$7)&gt;=1,$V$7,IF(COUNTIFS('(6)定期点検調書'!$B$12:$B$5000,X121,'(6)定期点検調書'!$AH$12:$AH$5000,$C122,'(6)定期点検調書'!$BF$12:$BF$5000,$U$7)&gt;=1,$U$7,IF(COUNTIFS('(6)定期点検調書'!$B$12:$B$5000,X$117,'(6)定期点検調書'!$AH$12:$AH$5000,$C122,'(6)定期点検調書'!$BF$12:$BF$5000,$T$7)&gt;=1,$T$7,IF(COUNTIFS('(6)定期点検調書'!$B$12:$B$5000,X$117,'(6)定期点検調書'!$AH$12:$AH$5000,$C122,'(6)定期点検調書'!$BF$12:$BF$5000,$S$7)&gt;=1,$S$7,""))))))</f>
        <v/>
      </c>
      <c r="Y122" s="465" t="str">
        <f>IF(Y$117="","",IF(COUNTIFS('(6)定期点検調書'!$B$12:$B$5000,Y$117,'(6)定期点検調書'!$AH$12:$AH$5000,$C122,'(6)定期点検調書'!$BF$12:$BF$5000,$W$7)&gt;=1,$W$7,IF(COUNTIFS('(6)定期点検調書'!$B$12:$B$5000,Y$117,'(6)定期点検調書'!$AH$12:$AH$5000,$C122,'(6)定期点検調書'!$BF$12:$BF$5000,$V$7)&gt;=1,$V$7,IF(COUNTIFS('(6)定期点検調書'!$B$12:$B$5000,Y121,'(6)定期点検調書'!$AH$12:$AH$5000,$C122,'(6)定期点検調書'!$BF$12:$BF$5000,$U$7)&gt;=1,$U$7,IF(COUNTIFS('(6)定期点検調書'!$B$12:$B$5000,Y$117,'(6)定期点検調書'!$AH$12:$AH$5000,$C122,'(6)定期点検調書'!$BF$12:$BF$5000,$T$7)&gt;=1,$T$7,IF(COUNTIFS('(6)定期点検調書'!$B$12:$B$5000,Y$117,'(6)定期点検調書'!$AH$12:$AH$5000,$C122,'(6)定期点検調書'!$BF$12:$BF$5000,$S$7)&gt;=1,$S$7,""))))))</f>
        <v/>
      </c>
      <c r="Z122" s="465" t="str">
        <f>IF(Z$117="","",IF(COUNTIFS('(6)定期点検調書'!$B$12:$B$5000,Z$117,'(6)定期点検調書'!$AH$12:$AH$5000,$C122,'(6)定期点検調書'!$BF$12:$BF$5000,$W$7)&gt;=1,$W$7,IF(COUNTIFS('(6)定期点検調書'!$B$12:$B$5000,Z$117,'(6)定期点検調書'!$AH$12:$AH$5000,$C122,'(6)定期点検調書'!$BF$12:$BF$5000,$V$7)&gt;=1,$V$7,IF(COUNTIFS('(6)定期点検調書'!$B$12:$B$5000,Z121,'(6)定期点検調書'!$AH$12:$AH$5000,$C122,'(6)定期点検調書'!$BF$12:$BF$5000,$U$7)&gt;=1,$U$7,IF(COUNTIFS('(6)定期点検調書'!$B$12:$B$5000,Z$117,'(6)定期点検調書'!$AH$12:$AH$5000,$C122,'(6)定期点検調書'!$BF$12:$BF$5000,$T$7)&gt;=1,$T$7,IF(COUNTIFS('(6)定期点検調書'!$B$12:$B$5000,Z$117,'(6)定期点検調書'!$AH$12:$AH$5000,$C122,'(6)定期点検調書'!$BF$12:$BF$5000,$S$7)&gt;=1,$S$7,""))))))</f>
        <v/>
      </c>
      <c r="AA122" s="465" t="str">
        <f>IF(AA$117="","",IF(COUNTIFS('(6)定期点検調書'!$B$12:$B$5000,AA$117,'(6)定期点検調書'!$AH$12:$AH$5000,$C122,'(6)定期点検調書'!$BF$12:$BF$5000,$W$7)&gt;=1,$W$7,IF(COUNTIFS('(6)定期点検調書'!$B$12:$B$5000,AA$117,'(6)定期点検調書'!$AH$12:$AH$5000,$C122,'(6)定期点検調書'!$BF$12:$BF$5000,$V$7)&gt;=1,$V$7,IF(COUNTIFS('(6)定期点検調書'!$B$12:$B$5000,AA121,'(6)定期点検調書'!$AH$12:$AH$5000,$C122,'(6)定期点検調書'!$BF$12:$BF$5000,$U$7)&gt;=1,$U$7,IF(COUNTIFS('(6)定期点検調書'!$B$12:$B$5000,AA$117,'(6)定期点検調書'!$AH$12:$AH$5000,$C122,'(6)定期点検調書'!$BF$12:$BF$5000,$T$7)&gt;=1,$T$7,IF(COUNTIFS('(6)定期点検調書'!$B$12:$B$5000,AA$117,'(6)定期点検調書'!$AH$12:$AH$5000,$C122,'(6)定期点検調書'!$BF$12:$BF$5000,$S$7)&gt;=1,$S$7,""))))))</f>
        <v/>
      </c>
      <c r="AB122" s="465" t="str">
        <f>IF(AB$117="","",IF(COUNTIFS('(6)定期点検調書'!$B$12:$B$5000,AB$117,'(6)定期点検調書'!$AH$12:$AH$5000,$C122,'(6)定期点検調書'!$BF$12:$BF$5000,$W$7)&gt;=1,$W$7,IF(COUNTIFS('(6)定期点検調書'!$B$12:$B$5000,AB$117,'(6)定期点検調書'!$AH$12:$AH$5000,$C122,'(6)定期点検調書'!$BF$12:$BF$5000,$V$7)&gt;=1,$V$7,IF(COUNTIFS('(6)定期点検調書'!$B$12:$B$5000,AB121,'(6)定期点検調書'!$AH$12:$AH$5000,$C122,'(6)定期点検調書'!$BF$12:$BF$5000,$U$7)&gt;=1,$U$7,IF(COUNTIFS('(6)定期点検調書'!$B$12:$B$5000,AB$117,'(6)定期点検調書'!$AH$12:$AH$5000,$C122,'(6)定期点検調書'!$BF$12:$BF$5000,$T$7)&gt;=1,$T$7,IF(COUNTIFS('(6)定期点検調書'!$B$12:$B$5000,AB$117,'(6)定期点検調書'!$AH$12:$AH$5000,$C122,'(6)定期点検調書'!$BF$12:$BF$5000,$S$7)&gt;=1,$S$7,""))))))</f>
        <v/>
      </c>
      <c r="AC122" s="465" t="str">
        <f>IF(AC$117="","",IF(COUNTIFS('(6)定期点検調書'!$B$12:$B$5000,AC$117,'(6)定期点検調書'!$AH$12:$AH$5000,$C122,'(6)定期点検調書'!$BF$12:$BF$5000,$W$7)&gt;=1,$W$7,IF(COUNTIFS('(6)定期点検調書'!$B$12:$B$5000,AC$117,'(6)定期点検調書'!$AH$12:$AH$5000,$C122,'(6)定期点検調書'!$BF$12:$BF$5000,$V$7)&gt;=1,$V$7,IF(COUNTIFS('(6)定期点検調書'!$B$12:$B$5000,AC121,'(6)定期点検調書'!$AH$12:$AH$5000,$C122,'(6)定期点検調書'!$BF$12:$BF$5000,$U$7)&gt;=1,$U$7,IF(COUNTIFS('(6)定期点検調書'!$B$12:$B$5000,AC$117,'(6)定期点検調書'!$AH$12:$AH$5000,$C122,'(6)定期点検調書'!$BF$12:$BF$5000,$T$7)&gt;=1,$T$7,IF(COUNTIFS('(6)定期点検調書'!$B$12:$B$5000,AC$117,'(6)定期点検調書'!$AH$12:$AH$5000,$C122,'(6)定期点検調書'!$BF$12:$BF$5000,$S$7)&gt;=1,$S$7,""))))))</f>
        <v/>
      </c>
      <c r="AD122" s="465" t="str">
        <f>IF(AD$117="","",IF(COUNTIFS('(6)定期点検調書'!$B$12:$B$5000,AD$117,'(6)定期点検調書'!$AH$12:$AH$5000,$C122,'(6)定期点検調書'!$BF$12:$BF$5000,$W$7)&gt;=1,$W$7,IF(COUNTIFS('(6)定期点検調書'!$B$12:$B$5000,AD$117,'(6)定期点検調書'!$AH$12:$AH$5000,$C122,'(6)定期点検調書'!$BF$12:$BF$5000,$V$7)&gt;=1,$V$7,IF(COUNTIFS('(6)定期点検調書'!$B$12:$B$5000,AD121,'(6)定期点検調書'!$AH$12:$AH$5000,$C122,'(6)定期点検調書'!$BF$12:$BF$5000,$U$7)&gt;=1,$U$7,IF(COUNTIFS('(6)定期点検調書'!$B$12:$B$5000,AD$117,'(6)定期点検調書'!$AH$12:$AH$5000,$C122,'(6)定期点検調書'!$BF$12:$BF$5000,$T$7)&gt;=1,$T$7,IF(COUNTIFS('(6)定期点検調書'!$B$12:$B$5000,AD$117,'(6)定期点検調書'!$AH$12:$AH$5000,$C122,'(6)定期点検調書'!$BF$12:$BF$5000,$S$7)&gt;=1,$S$7,""))))))</f>
        <v/>
      </c>
      <c r="AE122" s="465" t="str">
        <f>IF(AE$117="","",IF(COUNTIFS('(6)定期点検調書'!$B$12:$B$5000,AE$117,'(6)定期点検調書'!$AH$12:$AH$5000,$C122,'(6)定期点検調書'!$BF$12:$BF$5000,$W$7)&gt;=1,$W$7,IF(COUNTIFS('(6)定期点検調書'!$B$12:$B$5000,AE$117,'(6)定期点検調書'!$AH$12:$AH$5000,$C122,'(6)定期点検調書'!$BF$12:$BF$5000,$V$7)&gt;=1,$V$7,IF(COUNTIFS('(6)定期点検調書'!$B$12:$B$5000,AE121,'(6)定期点検調書'!$AH$12:$AH$5000,$C122,'(6)定期点検調書'!$BF$12:$BF$5000,$U$7)&gt;=1,$U$7,IF(COUNTIFS('(6)定期点検調書'!$B$12:$B$5000,AE$117,'(6)定期点検調書'!$AH$12:$AH$5000,$C122,'(6)定期点検調書'!$BF$12:$BF$5000,$T$7)&gt;=1,$T$7,IF(COUNTIFS('(6)定期点検調書'!$B$12:$B$5000,AE$117,'(6)定期点検調書'!$AH$12:$AH$5000,$C122,'(6)定期点検調書'!$BF$12:$BF$5000,$S$7)&gt;=1,$S$7,""))))))</f>
        <v/>
      </c>
      <c r="AF122" s="465" t="str">
        <f>IF(AF$117="","",IF(COUNTIFS('(6)定期点検調書'!$B$12:$B$5000,AF$117,'(6)定期点検調書'!$AH$12:$AH$5000,$C122,'(6)定期点検調書'!$BF$12:$BF$5000,$W$7)&gt;=1,$W$7,IF(COUNTIFS('(6)定期点検調書'!$B$12:$B$5000,AF$117,'(6)定期点検調書'!$AH$12:$AH$5000,$C122,'(6)定期点検調書'!$BF$12:$BF$5000,$V$7)&gt;=1,$V$7,IF(COUNTIFS('(6)定期点検調書'!$B$12:$B$5000,AF121,'(6)定期点検調書'!$AH$12:$AH$5000,$C122,'(6)定期点検調書'!$BF$12:$BF$5000,$U$7)&gt;=1,$U$7,IF(COUNTIFS('(6)定期点検調書'!$B$12:$B$5000,AF$117,'(6)定期点検調書'!$AH$12:$AH$5000,$C122,'(6)定期点検調書'!$BF$12:$BF$5000,$T$7)&gt;=1,$T$7,IF(COUNTIFS('(6)定期点検調書'!$B$12:$B$5000,AF$117,'(6)定期点検調書'!$AH$12:$AH$5000,$C122,'(6)定期点検調書'!$BF$12:$BF$5000,$S$7)&gt;=1,$S$7,""))))))</f>
        <v/>
      </c>
      <c r="AG122" s="465" t="str">
        <f>IF(AG$117="","",IF(COUNTIFS('(6)定期点検調書'!$B$12:$B$5000,AG$117,'(6)定期点検調書'!$AH$12:$AH$5000,$C122,'(6)定期点検調書'!$BF$12:$BF$5000,$W$7)&gt;=1,$W$7,IF(COUNTIFS('(6)定期点検調書'!$B$12:$B$5000,AG$117,'(6)定期点検調書'!$AH$12:$AH$5000,$C122,'(6)定期点検調書'!$BF$12:$BF$5000,$V$7)&gt;=1,$V$7,IF(COUNTIFS('(6)定期点検調書'!$B$12:$B$5000,AG121,'(6)定期点検調書'!$AH$12:$AH$5000,$C122,'(6)定期点検調書'!$BF$12:$BF$5000,$U$7)&gt;=1,$U$7,IF(COUNTIFS('(6)定期点検調書'!$B$12:$B$5000,AG$117,'(6)定期点検調書'!$AH$12:$AH$5000,$C122,'(6)定期点検調書'!$BF$12:$BF$5000,$T$7)&gt;=1,$T$7,IF(COUNTIFS('(6)定期点検調書'!$B$12:$B$5000,AG$117,'(6)定期点検調書'!$AH$12:$AH$5000,$C122,'(6)定期点検調書'!$BF$12:$BF$5000,$S$7)&gt;=1,$S$7,""))))))</f>
        <v/>
      </c>
      <c r="AH122" s="465" t="str">
        <f>IF(AH$117="","",IF(COUNTIFS('(6)定期点検調書'!$B$12:$B$5000,AH$117,'(6)定期点検調書'!$AH$12:$AH$5000,$C122,'(6)定期点検調書'!$BF$12:$BF$5000,$W$7)&gt;=1,$W$7,IF(COUNTIFS('(6)定期点検調書'!$B$12:$B$5000,AH$117,'(6)定期点検調書'!$AH$12:$AH$5000,$C122,'(6)定期点検調書'!$BF$12:$BF$5000,$V$7)&gt;=1,$V$7,IF(COUNTIFS('(6)定期点検調書'!$B$12:$B$5000,AH121,'(6)定期点検調書'!$AH$12:$AH$5000,$C122,'(6)定期点検調書'!$BF$12:$BF$5000,$U$7)&gt;=1,$U$7,IF(COUNTIFS('(6)定期点検調書'!$B$12:$B$5000,AH$117,'(6)定期点検調書'!$AH$12:$AH$5000,$C122,'(6)定期点検調書'!$BF$12:$BF$5000,$T$7)&gt;=1,$T$7,IF(COUNTIFS('(6)定期点検調書'!$B$12:$B$5000,AH$117,'(6)定期点検調書'!$AH$12:$AH$5000,$C122,'(6)定期点検調書'!$BF$12:$BF$5000,$S$7)&gt;=1,$S$7,""))))))</f>
        <v/>
      </c>
      <c r="AI122" s="465" t="str">
        <f>IF(AI$117="","",IF(COUNTIFS('(6)定期点検調書'!$B$12:$B$5000,AI$117,'(6)定期点検調書'!$AH$12:$AH$5000,$C122,'(6)定期点検調書'!$BF$12:$BF$5000,$W$7)&gt;=1,$W$7,IF(COUNTIFS('(6)定期点検調書'!$B$12:$B$5000,AI$117,'(6)定期点検調書'!$AH$12:$AH$5000,$C122,'(6)定期点検調書'!$BF$12:$BF$5000,$V$7)&gt;=1,$V$7,IF(COUNTIFS('(6)定期点検調書'!$B$12:$B$5000,AI121,'(6)定期点検調書'!$AH$12:$AH$5000,$C122,'(6)定期点検調書'!$BF$12:$BF$5000,$U$7)&gt;=1,$U$7,IF(COUNTIFS('(6)定期点検調書'!$B$12:$B$5000,AI$117,'(6)定期点検調書'!$AH$12:$AH$5000,$C122,'(6)定期点検調書'!$BF$12:$BF$5000,$T$7)&gt;=1,$T$7,IF(COUNTIFS('(6)定期点検調書'!$B$12:$B$5000,AI$117,'(6)定期点検調書'!$AH$12:$AH$5000,$C122,'(6)定期点検調書'!$BF$12:$BF$5000,$S$7)&gt;=1,$S$7,""))))))</f>
        <v/>
      </c>
      <c r="AJ122" s="465" t="str">
        <f>IF(AJ$117="","",IF(COUNTIFS('(6)定期点検調書'!$B$12:$B$5000,AJ$117,'(6)定期点検調書'!$AH$12:$AH$5000,$C122,'(6)定期点検調書'!$BF$12:$BF$5000,$W$7)&gt;=1,$W$7,IF(COUNTIFS('(6)定期点検調書'!$B$12:$B$5000,AJ$117,'(6)定期点検調書'!$AH$12:$AH$5000,$C122,'(6)定期点検調書'!$BF$12:$BF$5000,$V$7)&gt;=1,$V$7,IF(COUNTIFS('(6)定期点検調書'!$B$12:$B$5000,AJ121,'(6)定期点検調書'!$AH$12:$AH$5000,$C122,'(6)定期点検調書'!$BF$12:$BF$5000,$U$7)&gt;=1,$U$7,IF(COUNTIFS('(6)定期点検調書'!$B$12:$B$5000,AJ$117,'(6)定期点検調書'!$AH$12:$AH$5000,$C122,'(6)定期点検調書'!$BF$12:$BF$5000,$T$7)&gt;=1,$T$7,IF(COUNTIFS('(6)定期点検調書'!$B$12:$B$5000,AJ$117,'(6)定期点検調書'!$AH$12:$AH$5000,$C122,'(6)定期点検調書'!$BF$12:$BF$5000,$S$7)&gt;=1,$S$7,""))))))</f>
        <v/>
      </c>
      <c r="AK122" s="465" t="str">
        <f>IF(AK$117="","",IF(COUNTIFS('(6)定期点検調書'!$B$12:$B$5000,AK$117,'(6)定期点検調書'!$AH$12:$AH$5000,$C122,'(6)定期点検調書'!$BF$12:$BF$5000,$W$7)&gt;=1,$W$7,IF(COUNTIFS('(6)定期点検調書'!$B$12:$B$5000,AK$117,'(6)定期点検調書'!$AH$12:$AH$5000,$C122,'(6)定期点検調書'!$BF$12:$BF$5000,$V$7)&gt;=1,$V$7,IF(COUNTIFS('(6)定期点検調書'!$B$12:$B$5000,AK121,'(6)定期点検調書'!$AH$12:$AH$5000,$C122,'(6)定期点検調書'!$BF$12:$BF$5000,$U$7)&gt;=1,$U$7,IF(COUNTIFS('(6)定期点検調書'!$B$12:$B$5000,AK$117,'(6)定期点検調書'!$AH$12:$AH$5000,$C122,'(6)定期点検調書'!$BF$12:$BF$5000,$T$7)&gt;=1,$T$7,IF(COUNTIFS('(6)定期点検調書'!$B$12:$B$5000,AK$117,'(6)定期点検調書'!$AH$12:$AH$5000,$C122,'(6)定期点検調書'!$BF$12:$BF$5000,$S$7)&gt;=1,$S$7,""))))))</f>
        <v/>
      </c>
      <c r="AL122" s="465" t="str">
        <f>IF(AL$117="","",IF(COUNTIFS('(6)定期点検調書'!$B$12:$B$5000,AL$117,'(6)定期点検調書'!$AH$12:$AH$5000,$C122,'(6)定期点検調書'!$BF$12:$BF$5000,$W$7)&gt;=1,$W$7,IF(COUNTIFS('(6)定期点検調書'!$B$12:$B$5000,AL$117,'(6)定期点検調書'!$AH$12:$AH$5000,$C122,'(6)定期点検調書'!$BF$12:$BF$5000,$V$7)&gt;=1,$V$7,IF(COUNTIFS('(6)定期点検調書'!$B$12:$B$5000,AL121,'(6)定期点検調書'!$AH$12:$AH$5000,$C122,'(6)定期点検調書'!$BF$12:$BF$5000,$U$7)&gt;=1,$U$7,IF(COUNTIFS('(6)定期点検調書'!$B$12:$B$5000,AL$117,'(6)定期点検調書'!$AH$12:$AH$5000,$C122,'(6)定期点検調書'!$BF$12:$BF$5000,$T$7)&gt;=1,$T$7,IF(COUNTIFS('(6)定期点検調書'!$B$12:$B$5000,AL$117,'(6)定期点検調書'!$AH$12:$AH$5000,$C122,'(6)定期点検調書'!$BF$12:$BF$5000,$S$7)&gt;=1,$S$7,""))))))</f>
        <v/>
      </c>
      <c r="AM122" s="465" t="str">
        <f>IF(AM$117="","",IF(COUNTIFS('(6)定期点検調書'!$B$12:$B$5000,AM$117,'(6)定期点検調書'!$AH$12:$AH$5000,$C122,'(6)定期点検調書'!$BF$12:$BF$5000,$W$7)&gt;=1,$W$7,IF(COUNTIFS('(6)定期点検調書'!$B$12:$B$5000,AM$117,'(6)定期点検調書'!$AH$12:$AH$5000,$C122,'(6)定期点検調書'!$BF$12:$BF$5000,$V$7)&gt;=1,$V$7,IF(COUNTIFS('(6)定期点検調書'!$B$12:$B$5000,AM121,'(6)定期点検調書'!$AH$12:$AH$5000,$C122,'(6)定期点検調書'!$BF$12:$BF$5000,$U$7)&gt;=1,$U$7,IF(COUNTIFS('(6)定期点検調書'!$B$12:$B$5000,AM$117,'(6)定期点検調書'!$AH$12:$AH$5000,$C122,'(6)定期点検調書'!$BF$12:$BF$5000,$T$7)&gt;=1,$T$7,IF(COUNTIFS('(6)定期点検調書'!$B$12:$B$5000,AM$117,'(6)定期点検調書'!$AH$12:$AH$5000,$C122,'(6)定期点検調書'!$BF$12:$BF$5000,$S$7)&gt;=1,$S$7,""))))))</f>
        <v/>
      </c>
      <c r="AN122" s="465" t="str">
        <f>IF(AN$117="","",IF(COUNTIFS('(6)定期点検調書'!$B$12:$B$5000,AN$117,'(6)定期点検調書'!$AH$12:$AH$5000,$C122,'(6)定期点検調書'!$BF$12:$BF$5000,$W$7)&gt;=1,$W$7,IF(COUNTIFS('(6)定期点検調書'!$B$12:$B$5000,AN$117,'(6)定期点検調書'!$AH$12:$AH$5000,$C122,'(6)定期点検調書'!$BF$12:$BF$5000,$V$7)&gt;=1,$V$7,IF(COUNTIFS('(6)定期点検調書'!$B$12:$B$5000,AN121,'(6)定期点検調書'!$AH$12:$AH$5000,$C122,'(6)定期点検調書'!$BF$12:$BF$5000,$U$7)&gt;=1,$U$7,IF(COUNTIFS('(6)定期点検調書'!$B$12:$B$5000,AN$117,'(6)定期点検調書'!$AH$12:$AH$5000,$C122,'(6)定期点検調書'!$BF$12:$BF$5000,$T$7)&gt;=1,$T$7,IF(COUNTIFS('(6)定期点検調書'!$B$12:$B$5000,AN$117,'(6)定期点検調書'!$AH$12:$AH$5000,$C122,'(6)定期点検調書'!$BF$12:$BF$5000,$S$7)&gt;=1,$S$7,""))))))</f>
        <v/>
      </c>
      <c r="AO122" s="465" t="str">
        <f>IF(AO$117="","",IF(COUNTIFS('(6)定期点検調書'!$B$12:$B$5000,AO$117,'(6)定期点検調書'!$AH$12:$AH$5000,$C122,'(6)定期点検調書'!$BF$12:$BF$5000,$W$7)&gt;=1,$W$7,IF(COUNTIFS('(6)定期点検調書'!$B$12:$B$5000,AO$117,'(6)定期点検調書'!$AH$12:$AH$5000,$C122,'(6)定期点検調書'!$BF$12:$BF$5000,$V$7)&gt;=1,$V$7,IF(COUNTIFS('(6)定期点検調書'!$B$12:$B$5000,AO121,'(6)定期点検調書'!$AH$12:$AH$5000,$C122,'(6)定期点検調書'!$BF$12:$BF$5000,$U$7)&gt;=1,$U$7,IF(COUNTIFS('(6)定期点検調書'!$B$12:$B$5000,AO$117,'(6)定期点検調書'!$AH$12:$AH$5000,$C122,'(6)定期点検調書'!$BF$12:$BF$5000,$T$7)&gt;=1,$T$7,IF(COUNTIFS('(6)定期点検調書'!$B$12:$B$5000,AO$117,'(6)定期点検調書'!$AH$12:$AH$5000,$C122,'(6)定期点検調書'!$BF$12:$BF$5000,$S$7)&gt;=1,$S$7,""))))))</f>
        <v/>
      </c>
      <c r="AP122" s="465" t="str">
        <f>IF(AP$117="","",IF(COUNTIFS('(6)定期点検調書'!$B$12:$B$5000,AP$117,'(6)定期点検調書'!$AH$12:$AH$5000,$C122,'(6)定期点検調書'!$BF$12:$BF$5000,$W$7)&gt;=1,$W$7,IF(COUNTIFS('(6)定期点検調書'!$B$12:$B$5000,AP$117,'(6)定期点検調書'!$AH$12:$AH$5000,$C122,'(6)定期点検調書'!$BF$12:$BF$5000,$V$7)&gt;=1,$V$7,IF(COUNTIFS('(6)定期点検調書'!$B$12:$B$5000,AP121,'(6)定期点検調書'!$AH$12:$AH$5000,$C122,'(6)定期点検調書'!$BF$12:$BF$5000,$U$7)&gt;=1,$U$7,IF(COUNTIFS('(6)定期点検調書'!$B$12:$B$5000,AP$117,'(6)定期点検調書'!$AH$12:$AH$5000,$C122,'(6)定期点検調書'!$BF$12:$BF$5000,$T$7)&gt;=1,$T$7,IF(COUNTIFS('(6)定期点検調書'!$B$12:$B$5000,AP$117,'(6)定期点検調書'!$AH$12:$AH$5000,$C122,'(6)定期点検調書'!$BF$12:$BF$5000,$S$7)&gt;=1,$S$7,""))))))</f>
        <v/>
      </c>
      <c r="AQ122" s="465" t="str">
        <f>IF(AQ$117="","",IF(COUNTIFS('(6)定期点検調書'!$B$12:$B$5000,AQ$117,'(6)定期点検調書'!$AH$12:$AH$5000,$C122,'(6)定期点検調書'!$BF$12:$BF$5000,$W$7)&gt;=1,$W$7,IF(COUNTIFS('(6)定期点検調書'!$B$12:$B$5000,AQ$117,'(6)定期点検調書'!$AH$12:$AH$5000,$C122,'(6)定期点検調書'!$BF$12:$BF$5000,$V$7)&gt;=1,$V$7,IF(COUNTIFS('(6)定期点検調書'!$B$12:$B$5000,AQ121,'(6)定期点検調書'!$AH$12:$AH$5000,$C122,'(6)定期点検調書'!$BF$12:$BF$5000,$U$7)&gt;=1,$U$7,IF(COUNTIFS('(6)定期点検調書'!$B$12:$B$5000,AQ$117,'(6)定期点検調書'!$AH$12:$AH$5000,$C122,'(6)定期点検調書'!$BF$12:$BF$5000,$T$7)&gt;=1,$T$7,IF(COUNTIFS('(6)定期点検調書'!$B$12:$B$5000,AQ$117,'(6)定期点検調書'!$AH$12:$AH$5000,$C122,'(6)定期点検調書'!$BF$12:$BF$5000,$S$7)&gt;=1,$S$7,""))))))</f>
        <v/>
      </c>
      <c r="AR122" s="465" t="str">
        <f>IF(AR$117="","",IF(COUNTIFS('(6)定期点検調書'!$B$12:$B$5000,AR$117,'(6)定期点検調書'!$AH$12:$AH$5000,$C122,'(6)定期点検調書'!$BF$12:$BF$5000,$W$7)&gt;=1,$W$7,IF(COUNTIFS('(6)定期点検調書'!$B$12:$B$5000,AR$117,'(6)定期点検調書'!$AH$12:$AH$5000,$C122,'(6)定期点検調書'!$BF$12:$BF$5000,$V$7)&gt;=1,$V$7,IF(COUNTIFS('(6)定期点検調書'!$B$12:$B$5000,AR121,'(6)定期点検調書'!$AH$12:$AH$5000,$C122,'(6)定期点検調書'!$BF$12:$BF$5000,$U$7)&gt;=1,$U$7,IF(COUNTIFS('(6)定期点検調書'!$B$12:$B$5000,AR$117,'(6)定期点検調書'!$AH$12:$AH$5000,$C122,'(6)定期点検調書'!$BF$12:$BF$5000,$T$7)&gt;=1,$T$7,IF(COUNTIFS('(6)定期点検調書'!$B$12:$B$5000,AR$117,'(6)定期点検調書'!$AH$12:$AH$5000,$C122,'(6)定期点検調書'!$BF$12:$BF$5000,$S$7)&gt;=1,$S$7,""))))))</f>
        <v/>
      </c>
      <c r="AS122" s="465" t="str">
        <f>IF(AS$117="","",IF(COUNTIFS('(6)定期点検調書'!$B$12:$B$5000,AS$117,'(6)定期点検調書'!$AH$12:$AH$5000,$C122,'(6)定期点検調書'!$BF$12:$BF$5000,$W$7)&gt;=1,$W$7,IF(COUNTIFS('(6)定期点検調書'!$B$12:$B$5000,AS$117,'(6)定期点検調書'!$AH$12:$AH$5000,$C122,'(6)定期点検調書'!$BF$12:$BF$5000,$V$7)&gt;=1,$V$7,IF(COUNTIFS('(6)定期点検調書'!$B$12:$B$5000,AS121,'(6)定期点検調書'!$AH$12:$AH$5000,$C122,'(6)定期点検調書'!$BF$12:$BF$5000,$U$7)&gt;=1,$U$7,IF(COUNTIFS('(6)定期点検調書'!$B$12:$B$5000,AS$117,'(6)定期点検調書'!$AH$12:$AH$5000,$C122,'(6)定期点検調書'!$BF$12:$BF$5000,$T$7)&gt;=1,$T$7,IF(COUNTIFS('(6)定期点検調書'!$B$12:$B$5000,AS$117,'(6)定期点検調書'!$AH$12:$AH$5000,$C122,'(6)定期点検調書'!$BF$12:$BF$5000,$S$7)&gt;=1,$S$7,""))))))</f>
        <v/>
      </c>
      <c r="AT122" s="465" t="str">
        <f>IF(AT$117="","",IF(COUNTIFS('(6)定期点検調書'!$B$12:$B$5000,AT$117,'(6)定期点検調書'!$AH$12:$AH$5000,$C122,'(6)定期点検調書'!$BF$12:$BF$5000,$W$7)&gt;=1,$W$7,IF(COUNTIFS('(6)定期点検調書'!$B$12:$B$5000,AT$117,'(6)定期点検調書'!$AH$12:$AH$5000,$C122,'(6)定期点検調書'!$BF$12:$BF$5000,$V$7)&gt;=1,$V$7,IF(COUNTIFS('(6)定期点検調書'!$B$12:$B$5000,AT121,'(6)定期点検調書'!$AH$12:$AH$5000,$C122,'(6)定期点検調書'!$BF$12:$BF$5000,$U$7)&gt;=1,$U$7,IF(COUNTIFS('(6)定期点検調書'!$B$12:$B$5000,AT$117,'(6)定期点検調書'!$AH$12:$AH$5000,$C122,'(6)定期点検調書'!$BF$12:$BF$5000,$T$7)&gt;=1,$T$7,IF(COUNTIFS('(6)定期点検調書'!$B$12:$B$5000,AT$117,'(6)定期点検調書'!$AH$12:$AH$5000,$C122,'(6)定期点検調書'!$BF$12:$BF$5000,$S$7)&gt;=1,$S$7,""))))))</f>
        <v/>
      </c>
      <c r="AU122" s="465" t="str">
        <f>IF(AU$117="","",IF(COUNTIFS('(6)定期点検調書'!$B$12:$B$5000,AU$117,'(6)定期点検調書'!$AH$12:$AH$5000,$C122,'(6)定期点検調書'!$BF$12:$BF$5000,$W$7)&gt;=1,$W$7,IF(COUNTIFS('(6)定期点検調書'!$B$12:$B$5000,AU$117,'(6)定期点検調書'!$AH$12:$AH$5000,$C122,'(6)定期点検調書'!$BF$12:$BF$5000,$V$7)&gt;=1,$V$7,IF(COUNTIFS('(6)定期点検調書'!$B$12:$B$5000,AU121,'(6)定期点検調書'!$AH$12:$AH$5000,$C122,'(6)定期点検調書'!$BF$12:$BF$5000,$U$7)&gt;=1,$U$7,IF(COUNTIFS('(6)定期点検調書'!$B$12:$B$5000,AU$117,'(6)定期点検調書'!$AH$12:$AH$5000,$C122,'(6)定期点検調書'!$BF$12:$BF$5000,$T$7)&gt;=1,$T$7,IF(COUNTIFS('(6)定期点検調書'!$B$12:$B$5000,AU$117,'(6)定期点検調書'!$AH$12:$AH$5000,$C122,'(6)定期点検調書'!$BF$12:$BF$5000,$S$7)&gt;=1,$S$7,""))))))</f>
        <v/>
      </c>
      <c r="AV122" s="465" t="str">
        <f>IF(AV$117="","",IF(COUNTIFS('(6)定期点検調書'!$B$12:$B$5000,AV$117,'(6)定期点検調書'!$AH$12:$AH$5000,$C122,'(6)定期点検調書'!$BF$12:$BF$5000,$W$7)&gt;=1,$W$7,IF(COUNTIFS('(6)定期点検調書'!$B$12:$B$5000,AV$117,'(6)定期点検調書'!$AH$12:$AH$5000,$C122,'(6)定期点検調書'!$BF$12:$BF$5000,$V$7)&gt;=1,$V$7,IF(COUNTIFS('(6)定期点検調書'!$B$12:$B$5000,AV121,'(6)定期点検調書'!$AH$12:$AH$5000,$C122,'(6)定期点検調書'!$BF$12:$BF$5000,$U$7)&gt;=1,$U$7,IF(COUNTIFS('(6)定期点検調書'!$B$12:$B$5000,AV$117,'(6)定期点検調書'!$AH$12:$AH$5000,$C122,'(6)定期点検調書'!$BF$12:$BF$5000,$T$7)&gt;=1,$T$7,IF(COUNTIFS('(6)定期点検調書'!$B$12:$B$5000,AV$117,'(6)定期点検調書'!$AH$12:$AH$5000,$C122,'(6)定期点検調書'!$BF$12:$BF$5000,$S$7)&gt;=1,$S$7,""))))))</f>
        <v/>
      </c>
      <c r="AW122" s="465" t="str">
        <f>IF(AW$117="","",IF(COUNTIFS('(6)定期点検調書'!$B$12:$B$5000,AW$117,'(6)定期点検調書'!$AH$12:$AH$5000,$C122,'(6)定期点検調書'!$BF$12:$BF$5000,$W$7)&gt;=1,$W$7,IF(COUNTIFS('(6)定期点検調書'!$B$12:$B$5000,AW$117,'(6)定期点検調書'!$AH$12:$AH$5000,$C122,'(6)定期点検調書'!$BF$12:$BF$5000,$V$7)&gt;=1,$V$7,IF(COUNTIFS('(6)定期点検調書'!$B$12:$B$5000,AW121,'(6)定期点検調書'!$AH$12:$AH$5000,$C122,'(6)定期点検調書'!$BF$12:$BF$5000,$U$7)&gt;=1,$U$7,IF(COUNTIFS('(6)定期点検調書'!$B$12:$B$5000,AW$117,'(6)定期点検調書'!$AH$12:$AH$5000,$C122,'(6)定期点検調書'!$BF$12:$BF$5000,$T$7)&gt;=1,$T$7,IF(COUNTIFS('(6)定期点検調書'!$B$12:$B$5000,AW$117,'(6)定期点検調書'!$AH$12:$AH$5000,$C122,'(6)定期点検調書'!$BF$12:$BF$5000,$S$7)&gt;=1,$S$7,""))))))</f>
        <v/>
      </c>
      <c r="AX122" s="465" t="str">
        <f>IF(AX$117="","",IF(COUNTIFS('(6)定期点検調書'!$B$12:$B$5000,AX$117,'(6)定期点検調書'!$AH$12:$AH$5000,$C122,'(6)定期点検調書'!$BF$12:$BF$5000,$W$7)&gt;=1,$W$7,IF(COUNTIFS('(6)定期点検調書'!$B$12:$B$5000,AX$117,'(6)定期点検調書'!$AH$12:$AH$5000,$C122,'(6)定期点検調書'!$BF$12:$BF$5000,$V$7)&gt;=1,$V$7,IF(COUNTIFS('(6)定期点検調書'!$B$12:$B$5000,AX121,'(6)定期点検調書'!$AH$12:$AH$5000,$C122,'(6)定期点検調書'!$BF$12:$BF$5000,$U$7)&gt;=1,$U$7,IF(COUNTIFS('(6)定期点検調書'!$B$12:$B$5000,AX$117,'(6)定期点検調書'!$AH$12:$AH$5000,$C122,'(6)定期点検調書'!$BF$12:$BF$5000,$T$7)&gt;=1,$T$7,IF(COUNTIFS('(6)定期点検調書'!$B$12:$B$5000,AX$117,'(6)定期点検調書'!$AH$12:$AH$5000,$C122,'(6)定期点検調書'!$BF$12:$BF$5000,$S$7)&gt;=1,$S$7,""))))))</f>
        <v/>
      </c>
      <c r="AY122" s="465" t="str">
        <f>IF(AY$117="","",IF(COUNTIFS('(6)定期点検調書'!$B$12:$B$5000,AY$117,'(6)定期点検調書'!$AH$12:$AH$5000,$C122,'(6)定期点検調書'!$BF$12:$BF$5000,$W$7)&gt;=1,$W$7,IF(COUNTIFS('(6)定期点検調書'!$B$12:$B$5000,AY$117,'(6)定期点検調書'!$AH$12:$AH$5000,$C122,'(6)定期点検調書'!$BF$12:$BF$5000,$V$7)&gt;=1,$V$7,IF(COUNTIFS('(6)定期点検調書'!$B$12:$B$5000,AY121,'(6)定期点検調書'!$AH$12:$AH$5000,$C122,'(6)定期点検調書'!$BF$12:$BF$5000,$U$7)&gt;=1,$U$7,IF(COUNTIFS('(6)定期点検調書'!$B$12:$B$5000,AY$117,'(6)定期点検調書'!$AH$12:$AH$5000,$C122,'(6)定期点検調書'!$BF$12:$BF$5000,$T$7)&gt;=1,$T$7,IF(COUNTIFS('(6)定期点検調書'!$B$12:$B$5000,AY$117,'(6)定期点検調書'!$AH$12:$AH$5000,$C122,'(6)定期点検調書'!$BF$12:$BF$5000,$S$7)&gt;=1,$S$7,""))))))</f>
        <v/>
      </c>
      <c r="AZ122" s="465" t="str">
        <f>IF(AZ$117="","",IF(COUNTIFS('(6)定期点検調書'!$B$12:$B$5000,AZ$117,'(6)定期点検調書'!$AH$12:$AH$5000,$C122,'(6)定期点検調書'!$BF$12:$BF$5000,$W$7)&gt;=1,$W$7,IF(COUNTIFS('(6)定期点検調書'!$B$12:$B$5000,AZ$117,'(6)定期点検調書'!$AH$12:$AH$5000,$C122,'(6)定期点検調書'!$BF$12:$BF$5000,$V$7)&gt;=1,$V$7,IF(COUNTIFS('(6)定期点検調書'!$B$12:$B$5000,AZ121,'(6)定期点検調書'!$AH$12:$AH$5000,$C122,'(6)定期点検調書'!$BF$12:$BF$5000,$U$7)&gt;=1,$U$7,IF(COUNTIFS('(6)定期点検調書'!$B$12:$B$5000,AZ$117,'(6)定期点検調書'!$AH$12:$AH$5000,$C122,'(6)定期点検調書'!$BF$12:$BF$5000,$T$7)&gt;=1,$T$7,IF(COUNTIFS('(6)定期点検調書'!$B$12:$B$5000,AZ$117,'(6)定期点検調書'!$AH$12:$AH$5000,$C122,'(6)定期点検調書'!$BF$12:$BF$5000,$S$7)&gt;=1,$S$7,""))))))</f>
        <v/>
      </c>
      <c r="BA122" s="466" t="str">
        <f>IF(BA$117="","",IF(COUNTIFS('(6)定期点検調書'!$B$12:$B$5000,BA$117,'(6)定期点検調書'!$AH$12:$AH$5000,$C122,'(6)定期点検調書'!$BF$12:$BF$5000,$W$7)&gt;=1,$W$7,IF(COUNTIFS('(6)定期点検調書'!$B$12:$B$5000,BA$117,'(6)定期点検調書'!$AH$12:$AH$5000,$C122,'(6)定期点検調書'!$BF$12:$BF$5000,$V$7)&gt;=1,$V$7,IF(COUNTIFS('(6)定期点検調書'!$B$12:$B$5000,BA121,'(6)定期点検調書'!$AH$12:$AH$5000,$C122,'(6)定期点検調書'!$BF$12:$BF$5000,$U$7)&gt;=1,$U$7,IF(COUNTIFS('(6)定期点検調書'!$B$12:$B$5000,BA$117,'(6)定期点検調書'!$AH$12:$AH$5000,$C122,'(6)定期点検調書'!$BF$12:$BF$5000,$T$7)&gt;=1,$T$7,IF(COUNTIFS('(6)定期点検調書'!$B$12:$B$5000,BA$117,'(6)定期点検調書'!$AH$12:$AH$5000,$C122,'(6)定期点検調書'!$BF$12:$BF$5000,$S$7)&gt;=1,$S$7,""))))))</f>
        <v/>
      </c>
      <c r="BB122" s="1"/>
      <c r="BC122" s="1"/>
    </row>
    <row r="123" spans="2:55" ht="18.75" customHeight="1" x14ac:dyDescent="0.2">
      <c r="B123" s="1854"/>
      <c r="C123" s="1841" t="str">
        <f>ﾃﾞｰﾀ一覧!$U$23</f>
        <v>鋼材露出</v>
      </c>
      <c r="D123" s="1842"/>
      <c r="E123" s="1842"/>
      <c r="F123" s="1842"/>
      <c r="G123" s="1843"/>
      <c r="H123" s="467" t="str">
        <f>IF(H$117="","",IF(COUNTIFS('(6)定期点検調書'!$B$12:$B$5000,H$117,'(6)定期点検調書'!$AH$12:$AH$5000,$C123,'(6)定期点検調書'!$BF$12:$BF$5000,$W$7)&gt;=1,$W$7,IF(COUNTIFS('(6)定期点検調書'!$B$12:$B$5000,H$117,'(6)定期点検調書'!$AH$12:$AH$5000,$C123,'(6)定期点検調書'!$BF$12:$BF$5000,$V$7)&gt;=1,$V$7,IF(COUNTIFS('(6)定期点検調書'!$B$12:$B$5000,H122,'(6)定期点検調書'!$AH$12:$AH$5000,$C123,'(6)定期点検調書'!$BF$12:$BF$5000,$U$7)&gt;=1,$U$7,IF(COUNTIFS('(6)定期点検調書'!$B$12:$B$5000,H$117,'(6)定期点検調書'!$AH$12:$AH$5000,$C123,'(6)定期点検調書'!$BF$12:$BF$5000,$T$7)&gt;=1,$T$7,IF(COUNTIFS('(6)定期点検調書'!$B$12:$B$5000,H$117,'(6)定期点検調書'!$AH$12:$AH$5000,$C123,'(6)定期点検調書'!$BF$12:$BF$5000,$S$7)&gt;=1,$S$7,""))))))</f>
        <v/>
      </c>
      <c r="I123" s="465" t="str">
        <f>IF(I$117="","",IF(COUNTIFS('(6)定期点検調書'!$B$12:$B$5000,I$117,'(6)定期点検調書'!$AH$12:$AH$5000,$C123,'(6)定期点検調書'!$BF$12:$BF$5000,$W$7)&gt;=1,$W$7,IF(COUNTIFS('(6)定期点検調書'!$B$12:$B$5000,I$117,'(6)定期点検調書'!$AH$12:$AH$5000,$C123,'(6)定期点検調書'!$BF$12:$BF$5000,$V$7)&gt;=1,$V$7,IF(COUNTIFS('(6)定期点検調書'!$B$12:$B$5000,I122,'(6)定期点検調書'!$AH$12:$AH$5000,$C123,'(6)定期点検調書'!$BF$12:$BF$5000,$U$7)&gt;=1,$U$7,IF(COUNTIFS('(6)定期点検調書'!$B$12:$B$5000,I$117,'(6)定期点検調書'!$AH$12:$AH$5000,$C123,'(6)定期点検調書'!$BF$12:$BF$5000,$T$7)&gt;=1,$T$7,IF(COUNTIFS('(6)定期点検調書'!$B$12:$B$5000,I$117,'(6)定期点検調書'!$AH$12:$AH$5000,$C123,'(6)定期点検調書'!$BF$12:$BF$5000,$S$7)&gt;=1,$S$7,""))))))</f>
        <v/>
      </c>
      <c r="J123" s="465" t="str">
        <f>IF(J$117="","",IF(COUNTIFS('(6)定期点検調書'!$B$12:$B$5000,J$117,'(6)定期点検調書'!$AH$12:$AH$5000,$C123,'(6)定期点検調書'!$BF$12:$BF$5000,$W$7)&gt;=1,$W$7,IF(COUNTIFS('(6)定期点検調書'!$B$12:$B$5000,J$117,'(6)定期点検調書'!$AH$12:$AH$5000,$C123,'(6)定期点検調書'!$BF$12:$BF$5000,$V$7)&gt;=1,$V$7,IF(COUNTIFS('(6)定期点検調書'!$B$12:$B$5000,J122,'(6)定期点検調書'!$AH$12:$AH$5000,$C123,'(6)定期点検調書'!$BF$12:$BF$5000,$U$7)&gt;=1,$U$7,IF(COUNTIFS('(6)定期点検調書'!$B$12:$B$5000,J$117,'(6)定期点検調書'!$AH$12:$AH$5000,$C123,'(6)定期点検調書'!$BF$12:$BF$5000,$T$7)&gt;=1,$T$7,IF(COUNTIFS('(6)定期点検調書'!$B$12:$B$5000,J$117,'(6)定期点検調書'!$AH$12:$AH$5000,$C123,'(6)定期点検調書'!$BF$12:$BF$5000,$S$7)&gt;=1,$S$7,""))))))</f>
        <v/>
      </c>
      <c r="K123" s="465" t="str">
        <f>IF(K$117="","",IF(COUNTIFS('(6)定期点検調書'!$B$12:$B$5000,K$117,'(6)定期点検調書'!$AH$12:$AH$5000,$C123,'(6)定期点検調書'!$BF$12:$BF$5000,$W$7)&gt;=1,$W$7,IF(COUNTIFS('(6)定期点検調書'!$B$12:$B$5000,K$117,'(6)定期点検調書'!$AH$12:$AH$5000,$C123,'(6)定期点検調書'!$BF$12:$BF$5000,$V$7)&gt;=1,$V$7,IF(COUNTIFS('(6)定期点検調書'!$B$12:$B$5000,K122,'(6)定期点検調書'!$AH$12:$AH$5000,$C123,'(6)定期点検調書'!$BF$12:$BF$5000,$U$7)&gt;=1,$U$7,IF(COUNTIFS('(6)定期点検調書'!$B$12:$B$5000,K$117,'(6)定期点検調書'!$AH$12:$AH$5000,$C123,'(6)定期点検調書'!$BF$12:$BF$5000,$T$7)&gt;=1,$T$7,IF(COUNTIFS('(6)定期点検調書'!$B$12:$B$5000,K$117,'(6)定期点検調書'!$AH$12:$AH$5000,$C123,'(6)定期点検調書'!$BF$12:$BF$5000,$S$7)&gt;=1,$S$7,""))))))</f>
        <v/>
      </c>
      <c r="L123" s="465" t="str">
        <f>IF(L$117="","",IF(COUNTIFS('(6)定期点検調書'!$B$12:$B$5000,L$117,'(6)定期点検調書'!$AH$12:$AH$5000,$C123,'(6)定期点検調書'!$BF$12:$BF$5000,$W$7)&gt;=1,$W$7,IF(COUNTIFS('(6)定期点検調書'!$B$12:$B$5000,L$117,'(6)定期点検調書'!$AH$12:$AH$5000,$C123,'(6)定期点検調書'!$BF$12:$BF$5000,$V$7)&gt;=1,$V$7,IF(COUNTIFS('(6)定期点検調書'!$B$12:$B$5000,L122,'(6)定期点検調書'!$AH$12:$AH$5000,$C123,'(6)定期点検調書'!$BF$12:$BF$5000,$U$7)&gt;=1,$U$7,IF(COUNTIFS('(6)定期点検調書'!$B$12:$B$5000,L$117,'(6)定期点検調書'!$AH$12:$AH$5000,$C123,'(6)定期点検調書'!$BF$12:$BF$5000,$T$7)&gt;=1,$T$7,IF(COUNTIFS('(6)定期点検調書'!$B$12:$B$5000,L$117,'(6)定期点検調書'!$AH$12:$AH$5000,$C123,'(6)定期点検調書'!$BF$12:$BF$5000,$S$7)&gt;=1,$S$7,""))))))</f>
        <v/>
      </c>
      <c r="M123" s="465" t="str">
        <f>IF(M$117="","",IF(COUNTIFS('(6)定期点検調書'!$B$12:$B$5000,M$117,'(6)定期点検調書'!$AH$12:$AH$5000,$C123,'(6)定期点検調書'!$BF$12:$BF$5000,$W$7)&gt;=1,$W$7,IF(COUNTIFS('(6)定期点検調書'!$B$12:$B$5000,M$117,'(6)定期点検調書'!$AH$12:$AH$5000,$C123,'(6)定期点検調書'!$BF$12:$BF$5000,$V$7)&gt;=1,$V$7,IF(COUNTIFS('(6)定期点検調書'!$B$12:$B$5000,M122,'(6)定期点検調書'!$AH$12:$AH$5000,$C123,'(6)定期点検調書'!$BF$12:$BF$5000,$U$7)&gt;=1,$U$7,IF(COUNTIFS('(6)定期点検調書'!$B$12:$B$5000,M$117,'(6)定期点検調書'!$AH$12:$AH$5000,$C123,'(6)定期点検調書'!$BF$12:$BF$5000,$T$7)&gt;=1,$T$7,IF(COUNTIFS('(6)定期点検調書'!$B$12:$B$5000,M$117,'(6)定期点検調書'!$AH$12:$AH$5000,$C123,'(6)定期点検調書'!$BF$12:$BF$5000,$S$7)&gt;=1,$S$7,""))))))</f>
        <v/>
      </c>
      <c r="N123" s="465" t="str">
        <f>IF(N$117="","",IF(COUNTIFS('(6)定期点検調書'!$B$12:$B$5000,N$117,'(6)定期点検調書'!$AH$12:$AH$5000,$C123,'(6)定期点検調書'!$BF$12:$BF$5000,$W$7)&gt;=1,$W$7,IF(COUNTIFS('(6)定期点検調書'!$B$12:$B$5000,N$117,'(6)定期点検調書'!$AH$12:$AH$5000,$C123,'(6)定期点検調書'!$BF$12:$BF$5000,$V$7)&gt;=1,$V$7,IF(COUNTIFS('(6)定期点検調書'!$B$12:$B$5000,N122,'(6)定期点検調書'!$AH$12:$AH$5000,$C123,'(6)定期点検調書'!$BF$12:$BF$5000,$U$7)&gt;=1,$U$7,IF(COUNTIFS('(6)定期点検調書'!$B$12:$B$5000,N$117,'(6)定期点検調書'!$AH$12:$AH$5000,$C123,'(6)定期点検調書'!$BF$12:$BF$5000,$T$7)&gt;=1,$T$7,IF(COUNTIFS('(6)定期点検調書'!$B$12:$B$5000,N$117,'(6)定期点検調書'!$AH$12:$AH$5000,$C123,'(6)定期点検調書'!$BF$12:$BF$5000,$S$7)&gt;=1,$S$7,""))))))</f>
        <v/>
      </c>
      <c r="O123" s="465" t="str">
        <f>IF(O$117="","",IF(COUNTIFS('(6)定期点検調書'!$B$12:$B$5000,O$117,'(6)定期点検調書'!$AH$12:$AH$5000,$C123,'(6)定期点検調書'!$BF$12:$BF$5000,$W$7)&gt;=1,$W$7,IF(COUNTIFS('(6)定期点検調書'!$B$12:$B$5000,O$117,'(6)定期点検調書'!$AH$12:$AH$5000,$C123,'(6)定期点検調書'!$BF$12:$BF$5000,$V$7)&gt;=1,$V$7,IF(COUNTIFS('(6)定期点検調書'!$B$12:$B$5000,O122,'(6)定期点検調書'!$AH$12:$AH$5000,$C123,'(6)定期点検調書'!$BF$12:$BF$5000,$U$7)&gt;=1,$U$7,IF(COUNTIFS('(6)定期点検調書'!$B$12:$B$5000,O$117,'(6)定期点検調書'!$AH$12:$AH$5000,$C123,'(6)定期点検調書'!$BF$12:$BF$5000,$T$7)&gt;=1,$T$7,IF(COUNTIFS('(6)定期点検調書'!$B$12:$B$5000,O$117,'(6)定期点検調書'!$AH$12:$AH$5000,$C123,'(6)定期点検調書'!$BF$12:$BF$5000,$S$7)&gt;=1,$S$7,""))))))</f>
        <v/>
      </c>
      <c r="P123" s="465" t="str">
        <f>IF(P$117="","",IF(COUNTIFS('(6)定期点検調書'!$B$12:$B$5000,P$117,'(6)定期点検調書'!$AH$12:$AH$5000,$C123,'(6)定期点検調書'!$BF$12:$BF$5000,$W$7)&gt;=1,$W$7,IF(COUNTIFS('(6)定期点検調書'!$B$12:$B$5000,P$117,'(6)定期点検調書'!$AH$12:$AH$5000,$C123,'(6)定期点検調書'!$BF$12:$BF$5000,$V$7)&gt;=1,$V$7,IF(COUNTIFS('(6)定期点検調書'!$B$12:$B$5000,P122,'(6)定期点検調書'!$AH$12:$AH$5000,$C123,'(6)定期点検調書'!$BF$12:$BF$5000,$U$7)&gt;=1,$U$7,IF(COUNTIFS('(6)定期点検調書'!$B$12:$B$5000,P$117,'(6)定期点検調書'!$AH$12:$AH$5000,$C123,'(6)定期点検調書'!$BF$12:$BF$5000,$T$7)&gt;=1,$T$7,IF(COUNTIFS('(6)定期点検調書'!$B$12:$B$5000,P$117,'(6)定期点検調書'!$AH$12:$AH$5000,$C123,'(6)定期点検調書'!$BF$12:$BF$5000,$S$7)&gt;=1,$S$7,""))))))</f>
        <v/>
      </c>
      <c r="Q123" s="465" t="str">
        <f>IF(Q$117="","",IF(COUNTIFS('(6)定期点検調書'!$B$12:$B$5000,Q$117,'(6)定期点検調書'!$AH$12:$AH$5000,$C123,'(6)定期点検調書'!$BF$12:$BF$5000,$W$7)&gt;=1,$W$7,IF(COUNTIFS('(6)定期点検調書'!$B$12:$B$5000,Q$117,'(6)定期点検調書'!$AH$12:$AH$5000,$C123,'(6)定期点検調書'!$BF$12:$BF$5000,$V$7)&gt;=1,$V$7,IF(COUNTIFS('(6)定期点検調書'!$B$12:$B$5000,Q122,'(6)定期点検調書'!$AH$12:$AH$5000,$C123,'(6)定期点検調書'!$BF$12:$BF$5000,$U$7)&gt;=1,$U$7,IF(COUNTIFS('(6)定期点検調書'!$B$12:$B$5000,Q$117,'(6)定期点検調書'!$AH$12:$AH$5000,$C123,'(6)定期点検調書'!$BF$12:$BF$5000,$T$7)&gt;=1,$T$7,IF(COUNTIFS('(6)定期点検調書'!$B$12:$B$5000,Q$117,'(6)定期点検調書'!$AH$12:$AH$5000,$C123,'(6)定期点検調書'!$BF$12:$BF$5000,$S$7)&gt;=1,$S$7,""))))))</f>
        <v/>
      </c>
      <c r="R123" s="465" t="str">
        <f>IF(R$117="","",IF(COUNTIFS('(6)定期点検調書'!$B$12:$B$5000,R$117,'(6)定期点検調書'!$AH$12:$AH$5000,$C123,'(6)定期点検調書'!$BF$12:$BF$5000,$W$7)&gt;=1,$W$7,IF(COUNTIFS('(6)定期点検調書'!$B$12:$B$5000,R$117,'(6)定期点検調書'!$AH$12:$AH$5000,$C123,'(6)定期点検調書'!$BF$12:$BF$5000,$V$7)&gt;=1,$V$7,IF(COUNTIFS('(6)定期点検調書'!$B$12:$B$5000,R122,'(6)定期点検調書'!$AH$12:$AH$5000,$C123,'(6)定期点検調書'!$BF$12:$BF$5000,$U$7)&gt;=1,$U$7,IF(COUNTIFS('(6)定期点検調書'!$B$12:$B$5000,R$117,'(6)定期点検調書'!$AH$12:$AH$5000,$C123,'(6)定期点検調書'!$BF$12:$BF$5000,$T$7)&gt;=1,$T$7,IF(COUNTIFS('(6)定期点検調書'!$B$12:$B$5000,R$117,'(6)定期点検調書'!$AH$12:$AH$5000,$C123,'(6)定期点検調書'!$BF$12:$BF$5000,$S$7)&gt;=1,$S$7,""))))))</f>
        <v/>
      </c>
      <c r="S123" s="465" t="str">
        <f>IF(S$117="","",IF(COUNTIFS('(6)定期点検調書'!$B$12:$B$5000,S$117,'(6)定期点検調書'!$AH$12:$AH$5000,$C123,'(6)定期点検調書'!$BF$12:$BF$5000,$W$7)&gt;=1,$W$7,IF(COUNTIFS('(6)定期点検調書'!$B$12:$B$5000,S$117,'(6)定期点検調書'!$AH$12:$AH$5000,$C123,'(6)定期点検調書'!$BF$12:$BF$5000,$V$7)&gt;=1,$V$7,IF(COUNTIFS('(6)定期点検調書'!$B$12:$B$5000,S122,'(6)定期点検調書'!$AH$12:$AH$5000,$C123,'(6)定期点検調書'!$BF$12:$BF$5000,$U$7)&gt;=1,$U$7,IF(COUNTIFS('(6)定期点検調書'!$B$12:$B$5000,S$117,'(6)定期点検調書'!$AH$12:$AH$5000,$C123,'(6)定期点検調書'!$BF$12:$BF$5000,$T$7)&gt;=1,$T$7,IF(COUNTIFS('(6)定期点検調書'!$B$12:$B$5000,S$117,'(6)定期点検調書'!$AH$12:$AH$5000,$C123,'(6)定期点検調書'!$BF$12:$BF$5000,$S$7)&gt;=1,$S$7,""))))))</f>
        <v/>
      </c>
      <c r="T123" s="465" t="str">
        <f>IF(T$117="","",IF(COUNTIFS('(6)定期点検調書'!$B$12:$B$5000,T$117,'(6)定期点検調書'!$AH$12:$AH$5000,$C123,'(6)定期点検調書'!$BF$12:$BF$5000,$W$7)&gt;=1,$W$7,IF(COUNTIFS('(6)定期点検調書'!$B$12:$B$5000,T$117,'(6)定期点検調書'!$AH$12:$AH$5000,$C123,'(6)定期点検調書'!$BF$12:$BF$5000,$V$7)&gt;=1,$V$7,IF(COUNTIFS('(6)定期点検調書'!$B$12:$B$5000,T122,'(6)定期点検調書'!$AH$12:$AH$5000,$C123,'(6)定期点検調書'!$BF$12:$BF$5000,$U$7)&gt;=1,$U$7,IF(COUNTIFS('(6)定期点検調書'!$B$12:$B$5000,T$117,'(6)定期点検調書'!$AH$12:$AH$5000,$C123,'(6)定期点検調書'!$BF$12:$BF$5000,$T$7)&gt;=1,$T$7,IF(COUNTIFS('(6)定期点検調書'!$B$12:$B$5000,T$117,'(6)定期点検調書'!$AH$12:$AH$5000,$C123,'(6)定期点検調書'!$BF$12:$BF$5000,$S$7)&gt;=1,$S$7,""))))))</f>
        <v/>
      </c>
      <c r="U123" s="465" t="str">
        <f>IF(U$117="","",IF(COUNTIFS('(6)定期点検調書'!$B$12:$B$5000,U$117,'(6)定期点検調書'!$AH$12:$AH$5000,$C123,'(6)定期点検調書'!$BF$12:$BF$5000,$W$7)&gt;=1,$W$7,IF(COUNTIFS('(6)定期点検調書'!$B$12:$B$5000,U$117,'(6)定期点検調書'!$AH$12:$AH$5000,$C123,'(6)定期点検調書'!$BF$12:$BF$5000,$V$7)&gt;=1,$V$7,IF(COUNTIFS('(6)定期点検調書'!$B$12:$B$5000,U122,'(6)定期点検調書'!$AH$12:$AH$5000,$C123,'(6)定期点検調書'!$BF$12:$BF$5000,$U$7)&gt;=1,$U$7,IF(COUNTIFS('(6)定期点検調書'!$B$12:$B$5000,U$117,'(6)定期点検調書'!$AH$12:$AH$5000,$C123,'(6)定期点検調書'!$BF$12:$BF$5000,$T$7)&gt;=1,$T$7,IF(COUNTIFS('(6)定期点検調書'!$B$12:$B$5000,U$117,'(6)定期点検調書'!$AH$12:$AH$5000,$C123,'(6)定期点検調書'!$BF$12:$BF$5000,$S$7)&gt;=1,$S$7,""))))))</f>
        <v/>
      </c>
      <c r="V123" s="465" t="str">
        <f>IF(V$117="","",IF(COUNTIFS('(6)定期点検調書'!$B$12:$B$5000,V$117,'(6)定期点検調書'!$AH$12:$AH$5000,$C123,'(6)定期点検調書'!$BF$12:$BF$5000,$W$7)&gt;=1,$W$7,IF(COUNTIFS('(6)定期点検調書'!$B$12:$B$5000,V$117,'(6)定期点検調書'!$AH$12:$AH$5000,$C123,'(6)定期点検調書'!$BF$12:$BF$5000,$V$7)&gt;=1,$V$7,IF(COUNTIFS('(6)定期点検調書'!$B$12:$B$5000,V122,'(6)定期点検調書'!$AH$12:$AH$5000,$C123,'(6)定期点検調書'!$BF$12:$BF$5000,$U$7)&gt;=1,$U$7,IF(COUNTIFS('(6)定期点検調書'!$B$12:$B$5000,V$117,'(6)定期点検調書'!$AH$12:$AH$5000,$C123,'(6)定期点検調書'!$BF$12:$BF$5000,$T$7)&gt;=1,$T$7,IF(COUNTIFS('(6)定期点検調書'!$B$12:$B$5000,V$117,'(6)定期点検調書'!$AH$12:$AH$5000,$C123,'(6)定期点検調書'!$BF$12:$BF$5000,$S$7)&gt;=1,$S$7,""))))))</f>
        <v/>
      </c>
      <c r="W123" s="465" t="str">
        <f>IF(W$117="","",IF(COUNTIFS('(6)定期点検調書'!$B$12:$B$5000,W$117,'(6)定期点検調書'!$AH$12:$AH$5000,$C123,'(6)定期点検調書'!$BF$12:$BF$5000,$W$7)&gt;=1,$W$7,IF(COUNTIFS('(6)定期点検調書'!$B$12:$B$5000,W$117,'(6)定期点検調書'!$AH$12:$AH$5000,$C123,'(6)定期点検調書'!$BF$12:$BF$5000,$V$7)&gt;=1,$V$7,IF(COUNTIFS('(6)定期点検調書'!$B$12:$B$5000,W122,'(6)定期点検調書'!$AH$12:$AH$5000,$C123,'(6)定期点検調書'!$BF$12:$BF$5000,$U$7)&gt;=1,$U$7,IF(COUNTIFS('(6)定期点検調書'!$B$12:$B$5000,W$117,'(6)定期点検調書'!$AH$12:$AH$5000,$C123,'(6)定期点検調書'!$BF$12:$BF$5000,$T$7)&gt;=1,$T$7,IF(COUNTIFS('(6)定期点検調書'!$B$12:$B$5000,W$117,'(6)定期点検調書'!$AH$12:$AH$5000,$C123,'(6)定期点検調書'!$BF$12:$BF$5000,$S$7)&gt;=1,$S$7,""))))))</f>
        <v/>
      </c>
      <c r="X123" s="465" t="str">
        <f>IF(X$117="","",IF(COUNTIFS('(6)定期点検調書'!$B$12:$B$5000,X$117,'(6)定期点検調書'!$AH$12:$AH$5000,$C123,'(6)定期点検調書'!$BF$12:$BF$5000,$W$7)&gt;=1,$W$7,IF(COUNTIFS('(6)定期点検調書'!$B$12:$B$5000,X$117,'(6)定期点検調書'!$AH$12:$AH$5000,$C123,'(6)定期点検調書'!$BF$12:$BF$5000,$V$7)&gt;=1,$V$7,IF(COUNTIFS('(6)定期点検調書'!$B$12:$B$5000,X122,'(6)定期点検調書'!$AH$12:$AH$5000,$C123,'(6)定期点検調書'!$BF$12:$BF$5000,$U$7)&gt;=1,$U$7,IF(COUNTIFS('(6)定期点検調書'!$B$12:$B$5000,X$117,'(6)定期点検調書'!$AH$12:$AH$5000,$C123,'(6)定期点検調書'!$BF$12:$BF$5000,$T$7)&gt;=1,$T$7,IF(COUNTIFS('(6)定期点検調書'!$B$12:$B$5000,X$117,'(6)定期点検調書'!$AH$12:$AH$5000,$C123,'(6)定期点検調書'!$BF$12:$BF$5000,$S$7)&gt;=1,$S$7,""))))))</f>
        <v/>
      </c>
      <c r="Y123" s="465" t="str">
        <f>IF(Y$117="","",IF(COUNTIFS('(6)定期点検調書'!$B$12:$B$5000,Y$117,'(6)定期点検調書'!$AH$12:$AH$5000,$C123,'(6)定期点検調書'!$BF$12:$BF$5000,$W$7)&gt;=1,$W$7,IF(COUNTIFS('(6)定期点検調書'!$B$12:$B$5000,Y$117,'(6)定期点検調書'!$AH$12:$AH$5000,$C123,'(6)定期点検調書'!$BF$12:$BF$5000,$V$7)&gt;=1,$V$7,IF(COUNTIFS('(6)定期点検調書'!$B$12:$B$5000,Y122,'(6)定期点検調書'!$AH$12:$AH$5000,$C123,'(6)定期点検調書'!$BF$12:$BF$5000,$U$7)&gt;=1,$U$7,IF(COUNTIFS('(6)定期点検調書'!$B$12:$B$5000,Y$117,'(6)定期点検調書'!$AH$12:$AH$5000,$C123,'(6)定期点検調書'!$BF$12:$BF$5000,$T$7)&gt;=1,$T$7,IF(COUNTIFS('(6)定期点検調書'!$B$12:$B$5000,Y$117,'(6)定期点検調書'!$AH$12:$AH$5000,$C123,'(6)定期点検調書'!$BF$12:$BF$5000,$S$7)&gt;=1,$S$7,""))))))</f>
        <v/>
      </c>
      <c r="Z123" s="465" t="str">
        <f>IF(Z$117="","",IF(COUNTIFS('(6)定期点検調書'!$B$12:$B$5000,Z$117,'(6)定期点検調書'!$AH$12:$AH$5000,$C123,'(6)定期点検調書'!$BF$12:$BF$5000,$W$7)&gt;=1,$W$7,IF(COUNTIFS('(6)定期点検調書'!$B$12:$B$5000,Z$117,'(6)定期点検調書'!$AH$12:$AH$5000,$C123,'(6)定期点検調書'!$BF$12:$BF$5000,$V$7)&gt;=1,$V$7,IF(COUNTIFS('(6)定期点検調書'!$B$12:$B$5000,Z122,'(6)定期点検調書'!$AH$12:$AH$5000,$C123,'(6)定期点検調書'!$BF$12:$BF$5000,$U$7)&gt;=1,$U$7,IF(COUNTIFS('(6)定期点検調書'!$B$12:$B$5000,Z$117,'(6)定期点検調書'!$AH$12:$AH$5000,$C123,'(6)定期点検調書'!$BF$12:$BF$5000,$T$7)&gt;=1,$T$7,IF(COUNTIFS('(6)定期点検調書'!$B$12:$B$5000,Z$117,'(6)定期点検調書'!$AH$12:$AH$5000,$C123,'(6)定期点検調書'!$BF$12:$BF$5000,$S$7)&gt;=1,$S$7,""))))))</f>
        <v/>
      </c>
      <c r="AA123" s="465" t="str">
        <f>IF(AA$117="","",IF(COUNTIFS('(6)定期点検調書'!$B$12:$B$5000,AA$117,'(6)定期点検調書'!$AH$12:$AH$5000,$C123,'(6)定期点検調書'!$BF$12:$BF$5000,$W$7)&gt;=1,$W$7,IF(COUNTIFS('(6)定期点検調書'!$B$12:$B$5000,AA$117,'(6)定期点検調書'!$AH$12:$AH$5000,$C123,'(6)定期点検調書'!$BF$12:$BF$5000,$V$7)&gt;=1,$V$7,IF(COUNTIFS('(6)定期点検調書'!$B$12:$B$5000,AA122,'(6)定期点検調書'!$AH$12:$AH$5000,$C123,'(6)定期点検調書'!$BF$12:$BF$5000,$U$7)&gt;=1,$U$7,IF(COUNTIFS('(6)定期点検調書'!$B$12:$B$5000,AA$117,'(6)定期点検調書'!$AH$12:$AH$5000,$C123,'(6)定期点検調書'!$BF$12:$BF$5000,$T$7)&gt;=1,$T$7,IF(COUNTIFS('(6)定期点検調書'!$B$12:$B$5000,AA$117,'(6)定期点検調書'!$AH$12:$AH$5000,$C123,'(6)定期点検調書'!$BF$12:$BF$5000,$S$7)&gt;=1,$S$7,""))))))</f>
        <v/>
      </c>
      <c r="AB123" s="465" t="str">
        <f>IF(AB$117="","",IF(COUNTIFS('(6)定期点検調書'!$B$12:$B$5000,AB$117,'(6)定期点検調書'!$AH$12:$AH$5000,$C123,'(6)定期点検調書'!$BF$12:$BF$5000,$W$7)&gt;=1,$W$7,IF(COUNTIFS('(6)定期点検調書'!$B$12:$B$5000,AB$117,'(6)定期点検調書'!$AH$12:$AH$5000,$C123,'(6)定期点検調書'!$BF$12:$BF$5000,$V$7)&gt;=1,$V$7,IF(COUNTIFS('(6)定期点検調書'!$B$12:$B$5000,AB122,'(6)定期点検調書'!$AH$12:$AH$5000,$C123,'(6)定期点検調書'!$BF$12:$BF$5000,$U$7)&gt;=1,$U$7,IF(COUNTIFS('(6)定期点検調書'!$B$12:$B$5000,AB$117,'(6)定期点検調書'!$AH$12:$AH$5000,$C123,'(6)定期点検調書'!$BF$12:$BF$5000,$T$7)&gt;=1,$T$7,IF(COUNTIFS('(6)定期点検調書'!$B$12:$B$5000,AB$117,'(6)定期点検調書'!$AH$12:$AH$5000,$C123,'(6)定期点検調書'!$BF$12:$BF$5000,$S$7)&gt;=1,$S$7,""))))))</f>
        <v/>
      </c>
      <c r="AC123" s="465" t="str">
        <f>IF(AC$117="","",IF(COUNTIFS('(6)定期点検調書'!$B$12:$B$5000,AC$117,'(6)定期点検調書'!$AH$12:$AH$5000,$C123,'(6)定期点検調書'!$BF$12:$BF$5000,$W$7)&gt;=1,$W$7,IF(COUNTIFS('(6)定期点検調書'!$B$12:$B$5000,AC$117,'(6)定期点検調書'!$AH$12:$AH$5000,$C123,'(6)定期点検調書'!$BF$12:$BF$5000,$V$7)&gt;=1,$V$7,IF(COUNTIFS('(6)定期点検調書'!$B$12:$B$5000,AC122,'(6)定期点検調書'!$AH$12:$AH$5000,$C123,'(6)定期点検調書'!$BF$12:$BF$5000,$U$7)&gt;=1,$U$7,IF(COUNTIFS('(6)定期点検調書'!$B$12:$B$5000,AC$117,'(6)定期点検調書'!$AH$12:$AH$5000,$C123,'(6)定期点検調書'!$BF$12:$BF$5000,$T$7)&gt;=1,$T$7,IF(COUNTIFS('(6)定期点検調書'!$B$12:$B$5000,AC$117,'(6)定期点検調書'!$AH$12:$AH$5000,$C123,'(6)定期点検調書'!$BF$12:$BF$5000,$S$7)&gt;=1,$S$7,""))))))</f>
        <v/>
      </c>
      <c r="AD123" s="465" t="str">
        <f>IF(AD$117="","",IF(COUNTIFS('(6)定期点検調書'!$B$12:$B$5000,AD$117,'(6)定期点検調書'!$AH$12:$AH$5000,$C123,'(6)定期点検調書'!$BF$12:$BF$5000,$W$7)&gt;=1,$W$7,IF(COUNTIFS('(6)定期点検調書'!$B$12:$B$5000,AD$117,'(6)定期点検調書'!$AH$12:$AH$5000,$C123,'(6)定期点検調書'!$BF$12:$BF$5000,$V$7)&gt;=1,$V$7,IF(COUNTIFS('(6)定期点検調書'!$B$12:$B$5000,AD122,'(6)定期点検調書'!$AH$12:$AH$5000,$C123,'(6)定期点検調書'!$BF$12:$BF$5000,$U$7)&gt;=1,$U$7,IF(COUNTIFS('(6)定期点検調書'!$B$12:$B$5000,AD$117,'(6)定期点検調書'!$AH$12:$AH$5000,$C123,'(6)定期点検調書'!$BF$12:$BF$5000,$T$7)&gt;=1,$T$7,IF(COUNTIFS('(6)定期点検調書'!$B$12:$B$5000,AD$117,'(6)定期点検調書'!$AH$12:$AH$5000,$C123,'(6)定期点検調書'!$BF$12:$BF$5000,$S$7)&gt;=1,$S$7,""))))))</f>
        <v/>
      </c>
      <c r="AE123" s="465" t="str">
        <f>IF(AE$117="","",IF(COUNTIFS('(6)定期点検調書'!$B$12:$B$5000,AE$117,'(6)定期点検調書'!$AH$12:$AH$5000,$C123,'(6)定期点検調書'!$BF$12:$BF$5000,$W$7)&gt;=1,$W$7,IF(COUNTIFS('(6)定期点検調書'!$B$12:$B$5000,AE$117,'(6)定期点検調書'!$AH$12:$AH$5000,$C123,'(6)定期点検調書'!$BF$12:$BF$5000,$V$7)&gt;=1,$V$7,IF(COUNTIFS('(6)定期点検調書'!$B$12:$B$5000,AE122,'(6)定期点検調書'!$AH$12:$AH$5000,$C123,'(6)定期点検調書'!$BF$12:$BF$5000,$U$7)&gt;=1,$U$7,IF(COUNTIFS('(6)定期点検調書'!$B$12:$B$5000,AE$117,'(6)定期点検調書'!$AH$12:$AH$5000,$C123,'(6)定期点検調書'!$BF$12:$BF$5000,$T$7)&gt;=1,$T$7,IF(COUNTIFS('(6)定期点検調書'!$B$12:$B$5000,AE$117,'(6)定期点検調書'!$AH$12:$AH$5000,$C123,'(6)定期点検調書'!$BF$12:$BF$5000,$S$7)&gt;=1,$S$7,""))))))</f>
        <v/>
      </c>
      <c r="AF123" s="465" t="str">
        <f>IF(AF$117="","",IF(COUNTIFS('(6)定期点検調書'!$B$12:$B$5000,AF$117,'(6)定期点検調書'!$AH$12:$AH$5000,$C123,'(6)定期点検調書'!$BF$12:$BF$5000,$W$7)&gt;=1,$W$7,IF(COUNTIFS('(6)定期点検調書'!$B$12:$B$5000,AF$117,'(6)定期点検調書'!$AH$12:$AH$5000,$C123,'(6)定期点検調書'!$BF$12:$BF$5000,$V$7)&gt;=1,$V$7,IF(COUNTIFS('(6)定期点検調書'!$B$12:$B$5000,AF122,'(6)定期点検調書'!$AH$12:$AH$5000,$C123,'(6)定期点検調書'!$BF$12:$BF$5000,$U$7)&gt;=1,$U$7,IF(COUNTIFS('(6)定期点検調書'!$B$12:$B$5000,AF$117,'(6)定期点検調書'!$AH$12:$AH$5000,$C123,'(6)定期点検調書'!$BF$12:$BF$5000,$T$7)&gt;=1,$T$7,IF(COUNTIFS('(6)定期点検調書'!$B$12:$B$5000,AF$117,'(6)定期点検調書'!$AH$12:$AH$5000,$C123,'(6)定期点検調書'!$BF$12:$BF$5000,$S$7)&gt;=1,$S$7,""))))))</f>
        <v/>
      </c>
      <c r="AG123" s="465" t="str">
        <f>IF(AG$117="","",IF(COUNTIFS('(6)定期点検調書'!$B$12:$B$5000,AG$117,'(6)定期点検調書'!$AH$12:$AH$5000,$C123,'(6)定期点検調書'!$BF$12:$BF$5000,$W$7)&gt;=1,$W$7,IF(COUNTIFS('(6)定期点検調書'!$B$12:$B$5000,AG$117,'(6)定期点検調書'!$AH$12:$AH$5000,$C123,'(6)定期点検調書'!$BF$12:$BF$5000,$V$7)&gt;=1,$V$7,IF(COUNTIFS('(6)定期点検調書'!$B$12:$B$5000,AG122,'(6)定期点検調書'!$AH$12:$AH$5000,$C123,'(6)定期点検調書'!$BF$12:$BF$5000,$U$7)&gt;=1,$U$7,IF(COUNTIFS('(6)定期点検調書'!$B$12:$B$5000,AG$117,'(6)定期点検調書'!$AH$12:$AH$5000,$C123,'(6)定期点検調書'!$BF$12:$BF$5000,$T$7)&gt;=1,$T$7,IF(COUNTIFS('(6)定期点検調書'!$B$12:$B$5000,AG$117,'(6)定期点検調書'!$AH$12:$AH$5000,$C123,'(6)定期点検調書'!$BF$12:$BF$5000,$S$7)&gt;=1,$S$7,""))))))</f>
        <v/>
      </c>
      <c r="AH123" s="465" t="str">
        <f>IF(AH$117="","",IF(COUNTIFS('(6)定期点検調書'!$B$12:$B$5000,AH$117,'(6)定期点検調書'!$AH$12:$AH$5000,$C123,'(6)定期点検調書'!$BF$12:$BF$5000,$W$7)&gt;=1,$W$7,IF(COUNTIFS('(6)定期点検調書'!$B$12:$B$5000,AH$117,'(6)定期点検調書'!$AH$12:$AH$5000,$C123,'(6)定期点検調書'!$BF$12:$BF$5000,$V$7)&gt;=1,$V$7,IF(COUNTIFS('(6)定期点検調書'!$B$12:$B$5000,AH122,'(6)定期点検調書'!$AH$12:$AH$5000,$C123,'(6)定期点検調書'!$BF$12:$BF$5000,$U$7)&gt;=1,$U$7,IF(COUNTIFS('(6)定期点検調書'!$B$12:$B$5000,AH$117,'(6)定期点検調書'!$AH$12:$AH$5000,$C123,'(6)定期点検調書'!$BF$12:$BF$5000,$T$7)&gt;=1,$T$7,IF(COUNTIFS('(6)定期点検調書'!$B$12:$B$5000,AH$117,'(6)定期点検調書'!$AH$12:$AH$5000,$C123,'(6)定期点検調書'!$BF$12:$BF$5000,$S$7)&gt;=1,$S$7,""))))))</f>
        <v/>
      </c>
      <c r="AI123" s="465" t="str">
        <f>IF(AI$117="","",IF(COUNTIFS('(6)定期点検調書'!$B$12:$B$5000,AI$117,'(6)定期点検調書'!$AH$12:$AH$5000,$C123,'(6)定期点検調書'!$BF$12:$BF$5000,$W$7)&gt;=1,$W$7,IF(COUNTIFS('(6)定期点検調書'!$B$12:$B$5000,AI$117,'(6)定期点検調書'!$AH$12:$AH$5000,$C123,'(6)定期点検調書'!$BF$12:$BF$5000,$V$7)&gt;=1,$V$7,IF(COUNTIFS('(6)定期点検調書'!$B$12:$B$5000,AI122,'(6)定期点検調書'!$AH$12:$AH$5000,$C123,'(6)定期点検調書'!$BF$12:$BF$5000,$U$7)&gt;=1,$U$7,IF(COUNTIFS('(6)定期点検調書'!$B$12:$B$5000,AI$117,'(6)定期点検調書'!$AH$12:$AH$5000,$C123,'(6)定期点検調書'!$BF$12:$BF$5000,$T$7)&gt;=1,$T$7,IF(COUNTIFS('(6)定期点検調書'!$B$12:$B$5000,AI$117,'(6)定期点検調書'!$AH$12:$AH$5000,$C123,'(6)定期点検調書'!$BF$12:$BF$5000,$S$7)&gt;=1,$S$7,""))))))</f>
        <v/>
      </c>
      <c r="AJ123" s="465" t="str">
        <f>IF(AJ$117="","",IF(COUNTIFS('(6)定期点検調書'!$B$12:$B$5000,AJ$117,'(6)定期点検調書'!$AH$12:$AH$5000,$C123,'(6)定期点検調書'!$BF$12:$BF$5000,$W$7)&gt;=1,$W$7,IF(COUNTIFS('(6)定期点検調書'!$B$12:$B$5000,AJ$117,'(6)定期点検調書'!$AH$12:$AH$5000,$C123,'(6)定期点検調書'!$BF$12:$BF$5000,$V$7)&gt;=1,$V$7,IF(COUNTIFS('(6)定期点検調書'!$B$12:$B$5000,AJ122,'(6)定期点検調書'!$AH$12:$AH$5000,$C123,'(6)定期点検調書'!$BF$12:$BF$5000,$U$7)&gt;=1,$U$7,IF(COUNTIFS('(6)定期点検調書'!$B$12:$B$5000,AJ$117,'(6)定期点検調書'!$AH$12:$AH$5000,$C123,'(6)定期点検調書'!$BF$12:$BF$5000,$T$7)&gt;=1,$T$7,IF(COUNTIFS('(6)定期点検調書'!$B$12:$B$5000,AJ$117,'(6)定期点検調書'!$AH$12:$AH$5000,$C123,'(6)定期点検調書'!$BF$12:$BF$5000,$S$7)&gt;=1,$S$7,""))))))</f>
        <v/>
      </c>
      <c r="AK123" s="465" t="str">
        <f>IF(AK$117="","",IF(COUNTIFS('(6)定期点検調書'!$B$12:$B$5000,AK$117,'(6)定期点検調書'!$AH$12:$AH$5000,$C123,'(6)定期点検調書'!$BF$12:$BF$5000,$W$7)&gt;=1,$W$7,IF(COUNTIFS('(6)定期点検調書'!$B$12:$B$5000,AK$117,'(6)定期点検調書'!$AH$12:$AH$5000,$C123,'(6)定期点検調書'!$BF$12:$BF$5000,$V$7)&gt;=1,$V$7,IF(COUNTIFS('(6)定期点検調書'!$B$12:$B$5000,AK122,'(6)定期点検調書'!$AH$12:$AH$5000,$C123,'(6)定期点検調書'!$BF$12:$BF$5000,$U$7)&gt;=1,$U$7,IF(COUNTIFS('(6)定期点検調書'!$B$12:$B$5000,AK$117,'(6)定期点検調書'!$AH$12:$AH$5000,$C123,'(6)定期点検調書'!$BF$12:$BF$5000,$T$7)&gt;=1,$T$7,IF(COUNTIFS('(6)定期点検調書'!$B$12:$B$5000,AK$117,'(6)定期点検調書'!$AH$12:$AH$5000,$C123,'(6)定期点検調書'!$BF$12:$BF$5000,$S$7)&gt;=1,$S$7,""))))))</f>
        <v/>
      </c>
      <c r="AL123" s="465" t="str">
        <f>IF(AL$117="","",IF(COUNTIFS('(6)定期点検調書'!$B$12:$B$5000,AL$117,'(6)定期点検調書'!$AH$12:$AH$5000,$C123,'(6)定期点検調書'!$BF$12:$BF$5000,$W$7)&gt;=1,$W$7,IF(COUNTIFS('(6)定期点検調書'!$B$12:$B$5000,AL$117,'(6)定期点検調書'!$AH$12:$AH$5000,$C123,'(6)定期点検調書'!$BF$12:$BF$5000,$V$7)&gt;=1,$V$7,IF(COUNTIFS('(6)定期点検調書'!$B$12:$B$5000,AL122,'(6)定期点検調書'!$AH$12:$AH$5000,$C123,'(6)定期点検調書'!$BF$12:$BF$5000,$U$7)&gt;=1,$U$7,IF(COUNTIFS('(6)定期点検調書'!$B$12:$B$5000,AL$117,'(6)定期点検調書'!$AH$12:$AH$5000,$C123,'(6)定期点検調書'!$BF$12:$BF$5000,$T$7)&gt;=1,$T$7,IF(COUNTIFS('(6)定期点検調書'!$B$12:$B$5000,AL$117,'(6)定期点検調書'!$AH$12:$AH$5000,$C123,'(6)定期点検調書'!$BF$12:$BF$5000,$S$7)&gt;=1,$S$7,""))))))</f>
        <v/>
      </c>
      <c r="AM123" s="465" t="str">
        <f>IF(AM$117="","",IF(COUNTIFS('(6)定期点検調書'!$B$12:$B$5000,AM$117,'(6)定期点検調書'!$AH$12:$AH$5000,$C123,'(6)定期点検調書'!$BF$12:$BF$5000,$W$7)&gt;=1,$W$7,IF(COUNTIFS('(6)定期点検調書'!$B$12:$B$5000,AM$117,'(6)定期点検調書'!$AH$12:$AH$5000,$C123,'(6)定期点検調書'!$BF$12:$BF$5000,$V$7)&gt;=1,$V$7,IF(COUNTIFS('(6)定期点検調書'!$B$12:$B$5000,AM122,'(6)定期点検調書'!$AH$12:$AH$5000,$C123,'(6)定期点検調書'!$BF$12:$BF$5000,$U$7)&gt;=1,$U$7,IF(COUNTIFS('(6)定期点検調書'!$B$12:$B$5000,AM$117,'(6)定期点検調書'!$AH$12:$AH$5000,$C123,'(6)定期点検調書'!$BF$12:$BF$5000,$T$7)&gt;=1,$T$7,IF(COUNTIFS('(6)定期点検調書'!$B$12:$B$5000,AM$117,'(6)定期点検調書'!$AH$12:$AH$5000,$C123,'(6)定期点検調書'!$BF$12:$BF$5000,$S$7)&gt;=1,$S$7,""))))))</f>
        <v/>
      </c>
      <c r="AN123" s="465" t="str">
        <f>IF(AN$117="","",IF(COUNTIFS('(6)定期点検調書'!$B$12:$B$5000,AN$117,'(6)定期点検調書'!$AH$12:$AH$5000,$C123,'(6)定期点検調書'!$BF$12:$BF$5000,$W$7)&gt;=1,$W$7,IF(COUNTIFS('(6)定期点検調書'!$B$12:$B$5000,AN$117,'(6)定期点検調書'!$AH$12:$AH$5000,$C123,'(6)定期点検調書'!$BF$12:$BF$5000,$V$7)&gt;=1,$V$7,IF(COUNTIFS('(6)定期点検調書'!$B$12:$B$5000,AN122,'(6)定期点検調書'!$AH$12:$AH$5000,$C123,'(6)定期点検調書'!$BF$12:$BF$5000,$U$7)&gt;=1,$U$7,IF(COUNTIFS('(6)定期点検調書'!$B$12:$B$5000,AN$117,'(6)定期点検調書'!$AH$12:$AH$5000,$C123,'(6)定期点検調書'!$BF$12:$BF$5000,$T$7)&gt;=1,$T$7,IF(COUNTIFS('(6)定期点検調書'!$B$12:$B$5000,AN$117,'(6)定期点検調書'!$AH$12:$AH$5000,$C123,'(6)定期点検調書'!$BF$12:$BF$5000,$S$7)&gt;=1,$S$7,""))))))</f>
        <v/>
      </c>
      <c r="AO123" s="465" t="str">
        <f>IF(AO$117="","",IF(COUNTIFS('(6)定期点検調書'!$B$12:$B$5000,AO$117,'(6)定期点検調書'!$AH$12:$AH$5000,$C123,'(6)定期点検調書'!$BF$12:$BF$5000,$W$7)&gt;=1,$W$7,IF(COUNTIFS('(6)定期点検調書'!$B$12:$B$5000,AO$117,'(6)定期点検調書'!$AH$12:$AH$5000,$C123,'(6)定期点検調書'!$BF$12:$BF$5000,$V$7)&gt;=1,$V$7,IF(COUNTIFS('(6)定期点検調書'!$B$12:$B$5000,AO122,'(6)定期点検調書'!$AH$12:$AH$5000,$C123,'(6)定期点検調書'!$BF$12:$BF$5000,$U$7)&gt;=1,$U$7,IF(COUNTIFS('(6)定期点検調書'!$B$12:$B$5000,AO$117,'(6)定期点検調書'!$AH$12:$AH$5000,$C123,'(6)定期点検調書'!$BF$12:$BF$5000,$T$7)&gt;=1,$T$7,IF(COUNTIFS('(6)定期点検調書'!$B$12:$B$5000,AO$117,'(6)定期点検調書'!$AH$12:$AH$5000,$C123,'(6)定期点検調書'!$BF$12:$BF$5000,$S$7)&gt;=1,$S$7,""))))))</f>
        <v/>
      </c>
      <c r="AP123" s="465" t="str">
        <f>IF(AP$117="","",IF(COUNTIFS('(6)定期点検調書'!$B$12:$B$5000,AP$117,'(6)定期点検調書'!$AH$12:$AH$5000,$C123,'(6)定期点検調書'!$BF$12:$BF$5000,$W$7)&gt;=1,$W$7,IF(COUNTIFS('(6)定期点検調書'!$B$12:$B$5000,AP$117,'(6)定期点検調書'!$AH$12:$AH$5000,$C123,'(6)定期点検調書'!$BF$12:$BF$5000,$V$7)&gt;=1,$V$7,IF(COUNTIFS('(6)定期点検調書'!$B$12:$B$5000,AP122,'(6)定期点検調書'!$AH$12:$AH$5000,$C123,'(6)定期点検調書'!$BF$12:$BF$5000,$U$7)&gt;=1,$U$7,IF(COUNTIFS('(6)定期点検調書'!$B$12:$B$5000,AP$117,'(6)定期点検調書'!$AH$12:$AH$5000,$C123,'(6)定期点検調書'!$BF$12:$BF$5000,$T$7)&gt;=1,$T$7,IF(COUNTIFS('(6)定期点検調書'!$B$12:$B$5000,AP$117,'(6)定期点検調書'!$AH$12:$AH$5000,$C123,'(6)定期点検調書'!$BF$12:$BF$5000,$S$7)&gt;=1,$S$7,""))))))</f>
        <v/>
      </c>
      <c r="AQ123" s="465" t="str">
        <f>IF(AQ$117="","",IF(COUNTIFS('(6)定期点検調書'!$B$12:$B$5000,AQ$117,'(6)定期点検調書'!$AH$12:$AH$5000,$C123,'(6)定期点検調書'!$BF$12:$BF$5000,$W$7)&gt;=1,$W$7,IF(COUNTIFS('(6)定期点検調書'!$B$12:$B$5000,AQ$117,'(6)定期点検調書'!$AH$12:$AH$5000,$C123,'(6)定期点検調書'!$BF$12:$BF$5000,$V$7)&gt;=1,$V$7,IF(COUNTIFS('(6)定期点検調書'!$B$12:$B$5000,AQ122,'(6)定期点検調書'!$AH$12:$AH$5000,$C123,'(6)定期点検調書'!$BF$12:$BF$5000,$U$7)&gt;=1,$U$7,IF(COUNTIFS('(6)定期点検調書'!$B$12:$B$5000,AQ$117,'(6)定期点検調書'!$AH$12:$AH$5000,$C123,'(6)定期点検調書'!$BF$12:$BF$5000,$T$7)&gt;=1,$T$7,IF(COUNTIFS('(6)定期点検調書'!$B$12:$B$5000,AQ$117,'(6)定期点検調書'!$AH$12:$AH$5000,$C123,'(6)定期点検調書'!$BF$12:$BF$5000,$S$7)&gt;=1,$S$7,""))))))</f>
        <v/>
      </c>
      <c r="AR123" s="465" t="str">
        <f>IF(AR$117="","",IF(COUNTIFS('(6)定期点検調書'!$B$12:$B$5000,AR$117,'(6)定期点検調書'!$AH$12:$AH$5000,$C123,'(6)定期点検調書'!$BF$12:$BF$5000,$W$7)&gt;=1,$W$7,IF(COUNTIFS('(6)定期点検調書'!$B$12:$B$5000,AR$117,'(6)定期点検調書'!$AH$12:$AH$5000,$C123,'(6)定期点検調書'!$BF$12:$BF$5000,$V$7)&gt;=1,$V$7,IF(COUNTIFS('(6)定期点検調書'!$B$12:$B$5000,AR122,'(6)定期点検調書'!$AH$12:$AH$5000,$C123,'(6)定期点検調書'!$BF$12:$BF$5000,$U$7)&gt;=1,$U$7,IF(COUNTIFS('(6)定期点検調書'!$B$12:$B$5000,AR$117,'(6)定期点検調書'!$AH$12:$AH$5000,$C123,'(6)定期点検調書'!$BF$12:$BF$5000,$T$7)&gt;=1,$T$7,IF(COUNTIFS('(6)定期点検調書'!$B$12:$B$5000,AR$117,'(6)定期点検調書'!$AH$12:$AH$5000,$C123,'(6)定期点検調書'!$BF$12:$BF$5000,$S$7)&gt;=1,$S$7,""))))))</f>
        <v/>
      </c>
      <c r="AS123" s="465" t="str">
        <f>IF(AS$117="","",IF(COUNTIFS('(6)定期点検調書'!$B$12:$B$5000,AS$117,'(6)定期点検調書'!$AH$12:$AH$5000,$C123,'(6)定期点検調書'!$BF$12:$BF$5000,$W$7)&gt;=1,$W$7,IF(COUNTIFS('(6)定期点検調書'!$B$12:$B$5000,AS$117,'(6)定期点検調書'!$AH$12:$AH$5000,$C123,'(6)定期点検調書'!$BF$12:$BF$5000,$V$7)&gt;=1,$V$7,IF(COUNTIFS('(6)定期点検調書'!$B$12:$B$5000,AS122,'(6)定期点検調書'!$AH$12:$AH$5000,$C123,'(6)定期点検調書'!$BF$12:$BF$5000,$U$7)&gt;=1,$U$7,IF(COUNTIFS('(6)定期点検調書'!$B$12:$B$5000,AS$117,'(6)定期点検調書'!$AH$12:$AH$5000,$C123,'(6)定期点検調書'!$BF$12:$BF$5000,$T$7)&gt;=1,$T$7,IF(COUNTIFS('(6)定期点検調書'!$B$12:$B$5000,AS$117,'(6)定期点検調書'!$AH$12:$AH$5000,$C123,'(6)定期点検調書'!$BF$12:$BF$5000,$S$7)&gt;=1,$S$7,""))))))</f>
        <v/>
      </c>
      <c r="AT123" s="465" t="str">
        <f>IF(AT$117="","",IF(COUNTIFS('(6)定期点検調書'!$B$12:$B$5000,AT$117,'(6)定期点検調書'!$AH$12:$AH$5000,$C123,'(6)定期点検調書'!$BF$12:$BF$5000,$W$7)&gt;=1,$W$7,IF(COUNTIFS('(6)定期点検調書'!$B$12:$B$5000,AT$117,'(6)定期点検調書'!$AH$12:$AH$5000,$C123,'(6)定期点検調書'!$BF$12:$BF$5000,$V$7)&gt;=1,$V$7,IF(COUNTIFS('(6)定期点検調書'!$B$12:$B$5000,AT122,'(6)定期点検調書'!$AH$12:$AH$5000,$C123,'(6)定期点検調書'!$BF$12:$BF$5000,$U$7)&gt;=1,$U$7,IF(COUNTIFS('(6)定期点検調書'!$B$12:$B$5000,AT$117,'(6)定期点検調書'!$AH$12:$AH$5000,$C123,'(6)定期点検調書'!$BF$12:$BF$5000,$T$7)&gt;=1,$T$7,IF(COUNTIFS('(6)定期点検調書'!$B$12:$B$5000,AT$117,'(6)定期点検調書'!$AH$12:$AH$5000,$C123,'(6)定期点検調書'!$BF$12:$BF$5000,$S$7)&gt;=1,$S$7,""))))))</f>
        <v/>
      </c>
      <c r="AU123" s="465" t="str">
        <f>IF(AU$117="","",IF(COUNTIFS('(6)定期点検調書'!$B$12:$B$5000,AU$117,'(6)定期点検調書'!$AH$12:$AH$5000,$C123,'(6)定期点検調書'!$BF$12:$BF$5000,$W$7)&gt;=1,$W$7,IF(COUNTIFS('(6)定期点検調書'!$B$12:$B$5000,AU$117,'(6)定期点検調書'!$AH$12:$AH$5000,$C123,'(6)定期点検調書'!$BF$12:$BF$5000,$V$7)&gt;=1,$V$7,IF(COUNTIFS('(6)定期点検調書'!$B$12:$B$5000,AU122,'(6)定期点検調書'!$AH$12:$AH$5000,$C123,'(6)定期点検調書'!$BF$12:$BF$5000,$U$7)&gt;=1,$U$7,IF(COUNTIFS('(6)定期点検調書'!$B$12:$B$5000,AU$117,'(6)定期点検調書'!$AH$12:$AH$5000,$C123,'(6)定期点検調書'!$BF$12:$BF$5000,$T$7)&gt;=1,$T$7,IF(COUNTIFS('(6)定期点検調書'!$B$12:$B$5000,AU$117,'(6)定期点検調書'!$AH$12:$AH$5000,$C123,'(6)定期点検調書'!$BF$12:$BF$5000,$S$7)&gt;=1,$S$7,""))))))</f>
        <v/>
      </c>
      <c r="AV123" s="465" t="str">
        <f>IF(AV$117="","",IF(COUNTIFS('(6)定期点検調書'!$B$12:$B$5000,AV$117,'(6)定期点検調書'!$AH$12:$AH$5000,$C123,'(6)定期点検調書'!$BF$12:$BF$5000,$W$7)&gt;=1,$W$7,IF(COUNTIFS('(6)定期点検調書'!$B$12:$B$5000,AV$117,'(6)定期点検調書'!$AH$12:$AH$5000,$C123,'(6)定期点検調書'!$BF$12:$BF$5000,$V$7)&gt;=1,$V$7,IF(COUNTIFS('(6)定期点検調書'!$B$12:$B$5000,AV122,'(6)定期点検調書'!$AH$12:$AH$5000,$C123,'(6)定期点検調書'!$BF$12:$BF$5000,$U$7)&gt;=1,$U$7,IF(COUNTIFS('(6)定期点検調書'!$B$12:$B$5000,AV$117,'(6)定期点検調書'!$AH$12:$AH$5000,$C123,'(6)定期点検調書'!$BF$12:$BF$5000,$T$7)&gt;=1,$T$7,IF(COUNTIFS('(6)定期点検調書'!$B$12:$B$5000,AV$117,'(6)定期点検調書'!$AH$12:$AH$5000,$C123,'(6)定期点検調書'!$BF$12:$BF$5000,$S$7)&gt;=1,$S$7,""))))))</f>
        <v/>
      </c>
      <c r="AW123" s="465" t="str">
        <f>IF(AW$117="","",IF(COUNTIFS('(6)定期点検調書'!$B$12:$B$5000,AW$117,'(6)定期点検調書'!$AH$12:$AH$5000,$C123,'(6)定期点検調書'!$BF$12:$BF$5000,$W$7)&gt;=1,$W$7,IF(COUNTIFS('(6)定期点検調書'!$B$12:$B$5000,AW$117,'(6)定期点検調書'!$AH$12:$AH$5000,$C123,'(6)定期点検調書'!$BF$12:$BF$5000,$V$7)&gt;=1,$V$7,IF(COUNTIFS('(6)定期点検調書'!$B$12:$B$5000,AW122,'(6)定期点検調書'!$AH$12:$AH$5000,$C123,'(6)定期点検調書'!$BF$12:$BF$5000,$U$7)&gt;=1,$U$7,IF(COUNTIFS('(6)定期点検調書'!$B$12:$B$5000,AW$117,'(6)定期点検調書'!$AH$12:$AH$5000,$C123,'(6)定期点検調書'!$BF$12:$BF$5000,$T$7)&gt;=1,$T$7,IF(COUNTIFS('(6)定期点検調書'!$B$12:$B$5000,AW$117,'(6)定期点検調書'!$AH$12:$AH$5000,$C123,'(6)定期点検調書'!$BF$12:$BF$5000,$S$7)&gt;=1,$S$7,""))))))</f>
        <v/>
      </c>
      <c r="AX123" s="465" t="str">
        <f>IF(AX$117="","",IF(COUNTIFS('(6)定期点検調書'!$B$12:$B$5000,AX$117,'(6)定期点検調書'!$AH$12:$AH$5000,$C123,'(6)定期点検調書'!$BF$12:$BF$5000,$W$7)&gt;=1,$W$7,IF(COUNTIFS('(6)定期点検調書'!$B$12:$B$5000,AX$117,'(6)定期点検調書'!$AH$12:$AH$5000,$C123,'(6)定期点検調書'!$BF$12:$BF$5000,$V$7)&gt;=1,$V$7,IF(COUNTIFS('(6)定期点検調書'!$B$12:$B$5000,AX122,'(6)定期点検調書'!$AH$12:$AH$5000,$C123,'(6)定期点検調書'!$BF$12:$BF$5000,$U$7)&gt;=1,$U$7,IF(COUNTIFS('(6)定期点検調書'!$B$12:$B$5000,AX$117,'(6)定期点検調書'!$AH$12:$AH$5000,$C123,'(6)定期点検調書'!$BF$12:$BF$5000,$T$7)&gt;=1,$T$7,IF(COUNTIFS('(6)定期点検調書'!$B$12:$B$5000,AX$117,'(6)定期点検調書'!$AH$12:$AH$5000,$C123,'(6)定期点検調書'!$BF$12:$BF$5000,$S$7)&gt;=1,$S$7,""))))))</f>
        <v/>
      </c>
      <c r="AY123" s="465" t="str">
        <f>IF(AY$117="","",IF(COUNTIFS('(6)定期点検調書'!$B$12:$B$5000,AY$117,'(6)定期点検調書'!$AH$12:$AH$5000,$C123,'(6)定期点検調書'!$BF$12:$BF$5000,$W$7)&gt;=1,$W$7,IF(COUNTIFS('(6)定期点検調書'!$B$12:$B$5000,AY$117,'(6)定期点検調書'!$AH$12:$AH$5000,$C123,'(6)定期点検調書'!$BF$12:$BF$5000,$V$7)&gt;=1,$V$7,IF(COUNTIFS('(6)定期点検調書'!$B$12:$B$5000,AY122,'(6)定期点検調書'!$AH$12:$AH$5000,$C123,'(6)定期点検調書'!$BF$12:$BF$5000,$U$7)&gt;=1,$U$7,IF(COUNTIFS('(6)定期点検調書'!$B$12:$B$5000,AY$117,'(6)定期点検調書'!$AH$12:$AH$5000,$C123,'(6)定期点検調書'!$BF$12:$BF$5000,$T$7)&gt;=1,$T$7,IF(COUNTIFS('(6)定期点検調書'!$B$12:$B$5000,AY$117,'(6)定期点検調書'!$AH$12:$AH$5000,$C123,'(6)定期点検調書'!$BF$12:$BF$5000,$S$7)&gt;=1,$S$7,""))))))</f>
        <v/>
      </c>
      <c r="AZ123" s="465" t="str">
        <f>IF(AZ$117="","",IF(COUNTIFS('(6)定期点検調書'!$B$12:$B$5000,AZ$117,'(6)定期点検調書'!$AH$12:$AH$5000,$C123,'(6)定期点検調書'!$BF$12:$BF$5000,$W$7)&gt;=1,$W$7,IF(COUNTIFS('(6)定期点検調書'!$B$12:$B$5000,AZ$117,'(6)定期点検調書'!$AH$12:$AH$5000,$C123,'(6)定期点検調書'!$BF$12:$BF$5000,$V$7)&gt;=1,$V$7,IF(COUNTIFS('(6)定期点検調書'!$B$12:$B$5000,AZ122,'(6)定期点検調書'!$AH$12:$AH$5000,$C123,'(6)定期点検調書'!$BF$12:$BF$5000,$U$7)&gt;=1,$U$7,IF(COUNTIFS('(6)定期点検調書'!$B$12:$B$5000,AZ$117,'(6)定期点検調書'!$AH$12:$AH$5000,$C123,'(6)定期点検調書'!$BF$12:$BF$5000,$T$7)&gt;=1,$T$7,IF(COUNTIFS('(6)定期点検調書'!$B$12:$B$5000,AZ$117,'(6)定期点検調書'!$AH$12:$AH$5000,$C123,'(6)定期点検調書'!$BF$12:$BF$5000,$S$7)&gt;=1,$S$7,""))))))</f>
        <v/>
      </c>
      <c r="BA123" s="466" t="str">
        <f>IF(BA$117="","",IF(COUNTIFS('(6)定期点検調書'!$B$12:$B$5000,BA$117,'(6)定期点検調書'!$AH$12:$AH$5000,$C123,'(6)定期点検調書'!$BF$12:$BF$5000,$W$7)&gt;=1,$W$7,IF(COUNTIFS('(6)定期点検調書'!$B$12:$B$5000,BA$117,'(6)定期点検調書'!$AH$12:$AH$5000,$C123,'(6)定期点検調書'!$BF$12:$BF$5000,$V$7)&gt;=1,$V$7,IF(COUNTIFS('(6)定期点検調書'!$B$12:$B$5000,BA122,'(6)定期点検調書'!$AH$12:$AH$5000,$C123,'(6)定期点検調書'!$BF$12:$BF$5000,$U$7)&gt;=1,$U$7,IF(COUNTIFS('(6)定期点検調書'!$B$12:$B$5000,BA$117,'(6)定期点検調書'!$AH$12:$AH$5000,$C123,'(6)定期点検調書'!$BF$12:$BF$5000,$T$7)&gt;=1,$T$7,IF(COUNTIFS('(6)定期点検調書'!$B$12:$B$5000,BA$117,'(6)定期点検調書'!$AH$12:$AH$5000,$C123,'(6)定期点検調書'!$BF$12:$BF$5000,$S$7)&gt;=1,$S$7,""))))))</f>
        <v/>
      </c>
      <c r="BB123" s="1"/>
      <c r="BC123" s="1"/>
    </row>
    <row r="124" spans="2:55" ht="18.75" customHeight="1" x14ac:dyDescent="0.2">
      <c r="B124" s="1854"/>
      <c r="C124" s="1841" t="str">
        <f>ﾃﾞｰﾀ一覧!$U$24</f>
        <v>傾き・変形</v>
      </c>
      <c r="D124" s="1842"/>
      <c r="E124" s="1842"/>
      <c r="F124" s="1842"/>
      <c r="G124" s="1843"/>
      <c r="H124" s="467" t="str">
        <f>IF(H$117="","",IF(COUNTIFS('(6)定期点検調書'!$B$12:$B$5000,H$117,'(6)定期点検調書'!$AH$12:$AH$5000,$C124,'(6)定期点検調書'!$BF$12:$BF$5000,$W$7)&gt;=1,$W$7,IF(COUNTIFS('(6)定期点検調書'!$B$12:$B$5000,H$117,'(6)定期点検調書'!$AH$12:$AH$5000,$C124,'(6)定期点検調書'!$BF$12:$BF$5000,$V$7)&gt;=1,$V$7,IF(COUNTIFS('(6)定期点検調書'!$B$12:$B$5000,H123,'(6)定期点検調書'!$AH$12:$AH$5000,$C124,'(6)定期点検調書'!$BF$12:$BF$5000,$U$7)&gt;=1,$U$7,IF(COUNTIFS('(6)定期点検調書'!$B$12:$B$5000,H$117,'(6)定期点検調書'!$AH$12:$AH$5000,$C124,'(6)定期点検調書'!$BF$12:$BF$5000,$T$7)&gt;=1,$T$7,IF(COUNTIFS('(6)定期点検調書'!$B$12:$B$5000,H$117,'(6)定期点検調書'!$AH$12:$AH$5000,$C124,'(6)定期点検調書'!$BF$12:$BF$5000,$S$7)&gt;=1,$S$7,""))))))</f>
        <v/>
      </c>
      <c r="I124" s="465" t="str">
        <f>IF(I$117="","",IF(COUNTIFS('(6)定期点検調書'!$B$12:$B$5000,I$117,'(6)定期点検調書'!$AH$12:$AH$5000,$C124,'(6)定期点検調書'!$BF$12:$BF$5000,$W$7)&gt;=1,$W$7,IF(COUNTIFS('(6)定期点検調書'!$B$12:$B$5000,I$117,'(6)定期点検調書'!$AH$12:$AH$5000,$C124,'(6)定期点検調書'!$BF$12:$BF$5000,$V$7)&gt;=1,$V$7,IF(COUNTIFS('(6)定期点検調書'!$B$12:$B$5000,I123,'(6)定期点検調書'!$AH$12:$AH$5000,$C124,'(6)定期点検調書'!$BF$12:$BF$5000,$U$7)&gt;=1,$U$7,IF(COUNTIFS('(6)定期点検調書'!$B$12:$B$5000,I$117,'(6)定期点検調書'!$AH$12:$AH$5000,$C124,'(6)定期点検調書'!$BF$12:$BF$5000,$T$7)&gt;=1,$T$7,IF(COUNTIFS('(6)定期点検調書'!$B$12:$B$5000,I$117,'(6)定期点検調書'!$AH$12:$AH$5000,$C124,'(6)定期点検調書'!$BF$12:$BF$5000,$S$7)&gt;=1,$S$7,""))))))</f>
        <v/>
      </c>
      <c r="J124" s="465" t="str">
        <f>IF(J$117="","",IF(COUNTIFS('(6)定期点検調書'!$B$12:$B$5000,J$117,'(6)定期点検調書'!$AH$12:$AH$5000,$C124,'(6)定期点検調書'!$BF$12:$BF$5000,$W$7)&gt;=1,$W$7,IF(COUNTIFS('(6)定期点検調書'!$B$12:$B$5000,J$117,'(6)定期点検調書'!$AH$12:$AH$5000,$C124,'(6)定期点検調書'!$BF$12:$BF$5000,$V$7)&gt;=1,$V$7,IF(COUNTIFS('(6)定期点検調書'!$B$12:$B$5000,J123,'(6)定期点検調書'!$AH$12:$AH$5000,$C124,'(6)定期点検調書'!$BF$12:$BF$5000,$U$7)&gt;=1,$U$7,IF(COUNTIFS('(6)定期点検調書'!$B$12:$B$5000,J$117,'(6)定期点検調書'!$AH$12:$AH$5000,$C124,'(6)定期点検調書'!$BF$12:$BF$5000,$T$7)&gt;=1,$T$7,IF(COUNTIFS('(6)定期点検調書'!$B$12:$B$5000,J$117,'(6)定期点検調書'!$AH$12:$AH$5000,$C124,'(6)定期点検調書'!$BF$12:$BF$5000,$S$7)&gt;=1,$S$7,""))))))</f>
        <v/>
      </c>
      <c r="K124" s="465" t="str">
        <f>IF(K$117="","",IF(COUNTIFS('(6)定期点検調書'!$B$12:$B$5000,K$117,'(6)定期点検調書'!$AH$12:$AH$5000,$C124,'(6)定期点検調書'!$BF$12:$BF$5000,$W$7)&gt;=1,$W$7,IF(COUNTIFS('(6)定期点検調書'!$B$12:$B$5000,K$117,'(6)定期点検調書'!$AH$12:$AH$5000,$C124,'(6)定期点検調書'!$BF$12:$BF$5000,$V$7)&gt;=1,$V$7,IF(COUNTIFS('(6)定期点検調書'!$B$12:$B$5000,K123,'(6)定期点検調書'!$AH$12:$AH$5000,$C124,'(6)定期点検調書'!$BF$12:$BF$5000,$U$7)&gt;=1,$U$7,IF(COUNTIFS('(6)定期点検調書'!$B$12:$B$5000,K$117,'(6)定期点検調書'!$AH$12:$AH$5000,$C124,'(6)定期点検調書'!$BF$12:$BF$5000,$T$7)&gt;=1,$T$7,IF(COUNTIFS('(6)定期点検調書'!$B$12:$B$5000,K$117,'(6)定期点検調書'!$AH$12:$AH$5000,$C124,'(6)定期点検調書'!$BF$12:$BF$5000,$S$7)&gt;=1,$S$7,""))))))</f>
        <v/>
      </c>
      <c r="L124" s="465" t="str">
        <f>IF(L$117="","",IF(COUNTIFS('(6)定期点検調書'!$B$12:$B$5000,L$117,'(6)定期点検調書'!$AH$12:$AH$5000,$C124,'(6)定期点検調書'!$BF$12:$BF$5000,$W$7)&gt;=1,$W$7,IF(COUNTIFS('(6)定期点検調書'!$B$12:$B$5000,L$117,'(6)定期点検調書'!$AH$12:$AH$5000,$C124,'(6)定期点検調書'!$BF$12:$BF$5000,$V$7)&gt;=1,$V$7,IF(COUNTIFS('(6)定期点検調書'!$B$12:$B$5000,L123,'(6)定期点検調書'!$AH$12:$AH$5000,$C124,'(6)定期点検調書'!$BF$12:$BF$5000,$U$7)&gt;=1,$U$7,IF(COUNTIFS('(6)定期点検調書'!$B$12:$B$5000,L$117,'(6)定期点検調書'!$AH$12:$AH$5000,$C124,'(6)定期点検調書'!$BF$12:$BF$5000,$T$7)&gt;=1,$T$7,IF(COUNTIFS('(6)定期点検調書'!$B$12:$B$5000,L$117,'(6)定期点検調書'!$AH$12:$AH$5000,$C124,'(6)定期点検調書'!$BF$12:$BF$5000,$S$7)&gt;=1,$S$7,""))))))</f>
        <v/>
      </c>
      <c r="M124" s="465" t="str">
        <f>IF(M$117="","",IF(COUNTIFS('(6)定期点検調書'!$B$12:$B$5000,M$117,'(6)定期点検調書'!$AH$12:$AH$5000,$C124,'(6)定期点検調書'!$BF$12:$BF$5000,$W$7)&gt;=1,$W$7,IF(COUNTIFS('(6)定期点検調書'!$B$12:$B$5000,M$117,'(6)定期点検調書'!$AH$12:$AH$5000,$C124,'(6)定期点検調書'!$BF$12:$BF$5000,$V$7)&gt;=1,$V$7,IF(COUNTIFS('(6)定期点検調書'!$B$12:$B$5000,M123,'(6)定期点検調書'!$AH$12:$AH$5000,$C124,'(6)定期点検調書'!$BF$12:$BF$5000,$U$7)&gt;=1,$U$7,IF(COUNTIFS('(6)定期点検調書'!$B$12:$B$5000,M$117,'(6)定期点検調書'!$AH$12:$AH$5000,$C124,'(6)定期点検調書'!$BF$12:$BF$5000,$T$7)&gt;=1,$T$7,IF(COUNTIFS('(6)定期点検調書'!$B$12:$B$5000,M$117,'(6)定期点検調書'!$AH$12:$AH$5000,$C124,'(6)定期点検調書'!$BF$12:$BF$5000,$S$7)&gt;=1,$S$7,""))))))</f>
        <v/>
      </c>
      <c r="N124" s="465" t="str">
        <f>IF(N$117="","",IF(COUNTIFS('(6)定期点検調書'!$B$12:$B$5000,N$117,'(6)定期点検調書'!$AH$12:$AH$5000,$C124,'(6)定期点検調書'!$BF$12:$BF$5000,$W$7)&gt;=1,$W$7,IF(COUNTIFS('(6)定期点検調書'!$B$12:$B$5000,N$117,'(6)定期点検調書'!$AH$12:$AH$5000,$C124,'(6)定期点検調書'!$BF$12:$BF$5000,$V$7)&gt;=1,$V$7,IF(COUNTIFS('(6)定期点検調書'!$B$12:$B$5000,N123,'(6)定期点検調書'!$AH$12:$AH$5000,$C124,'(6)定期点検調書'!$BF$12:$BF$5000,$U$7)&gt;=1,$U$7,IF(COUNTIFS('(6)定期点検調書'!$B$12:$B$5000,N$117,'(6)定期点検調書'!$AH$12:$AH$5000,$C124,'(6)定期点検調書'!$BF$12:$BF$5000,$T$7)&gt;=1,$T$7,IF(COUNTIFS('(6)定期点検調書'!$B$12:$B$5000,N$117,'(6)定期点検調書'!$AH$12:$AH$5000,$C124,'(6)定期点検調書'!$BF$12:$BF$5000,$S$7)&gt;=1,$S$7,""))))))</f>
        <v/>
      </c>
      <c r="O124" s="465" t="str">
        <f>IF(O$117="","",IF(COUNTIFS('(6)定期点検調書'!$B$12:$B$5000,O$117,'(6)定期点検調書'!$AH$12:$AH$5000,$C124,'(6)定期点検調書'!$BF$12:$BF$5000,$W$7)&gt;=1,$W$7,IF(COUNTIFS('(6)定期点検調書'!$B$12:$B$5000,O$117,'(6)定期点検調書'!$AH$12:$AH$5000,$C124,'(6)定期点検調書'!$BF$12:$BF$5000,$V$7)&gt;=1,$V$7,IF(COUNTIFS('(6)定期点検調書'!$B$12:$B$5000,O123,'(6)定期点検調書'!$AH$12:$AH$5000,$C124,'(6)定期点検調書'!$BF$12:$BF$5000,$U$7)&gt;=1,$U$7,IF(COUNTIFS('(6)定期点検調書'!$B$12:$B$5000,O$117,'(6)定期点検調書'!$AH$12:$AH$5000,$C124,'(6)定期点検調書'!$BF$12:$BF$5000,$T$7)&gt;=1,$T$7,IF(COUNTIFS('(6)定期点検調書'!$B$12:$B$5000,O$117,'(6)定期点検調書'!$AH$12:$AH$5000,$C124,'(6)定期点検調書'!$BF$12:$BF$5000,$S$7)&gt;=1,$S$7,""))))))</f>
        <v/>
      </c>
      <c r="P124" s="465" t="str">
        <f>IF(P$117="","",IF(COUNTIFS('(6)定期点検調書'!$B$12:$B$5000,P$117,'(6)定期点検調書'!$AH$12:$AH$5000,$C124,'(6)定期点検調書'!$BF$12:$BF$5000,$W$7)&gt;=1,$W$7,IF(COUNTIFS('(6)定期点検調書'!$B$12:$B$5000,P$117,'(6)定期点検調書'!$AH$12:$AH$5000,$C124,'(6)定期点検調書'!$BF$12:$BF$5000,$V$7)&gt;=1,$V$7,IF(COUNTIFS('(6)定期点検調書'!$B$12:$B$5000,P123,'(6)定期点検調書'!$AH$12:$AH$5000,$C124,'(6)定期点検調書'!$BF$12:$BF$5000,$U$7)&gt;=1,$U$7,IF(COUNTIFS('(6)定期点検調書'!$B$12:$B$5000,P$117,'(6)定期点検調書'!$AH$12:$AH$5000,$C124,'(6)定期点検調書'!$BF$12:$BF$5000,$T$7)&gt;=1,$T$7,IF(COUNTIFS('(6)定期点検調書'!$B$12:$B$5000,P$117,'(6)定期点検調書'!$AH$12:$AH$5000,$C124,'(6)定期点検調書'!$BF$12:$BF$5000,$S$7)&gt;=1,$S$7,""))))))</f>
        <v/>
      </c>
      <c r="Q124" s="465" t="str">
        <f>IF(Q$117="","",IF(COUNTIFS('(6)定期点検調書'!$B$12:$B$5000,Q$117,'(6)定期点検調書'!$AH$12:$AH$5000,$C124,'(6)定期点検調書'!$BF$12:$BF$5000,$W$7)&gt;=1,$W$7,IF(COUNTIFS('(6)定期点検調書'!$B$12:$B$5000,Q$117,'(6)定期点検調書'!$AH$12:$AH$5000,$C124,'(6)定期点検調書'!$BF$12:$BF$5000,$V$7)&gt;=1,$V$7,IF(COUNTIFS('(6)定期点検調書'!$B$12:$B$5000,Q123,'(6)定期点検調書'!$AH$12:$AH$5000,$C124,'(6)定期点検調書'!$BF$12:$BF$5000,$U$7)&gt;=1,$U$7,IF(COUNTIFS('(6)定期点検調書'!$B$12:$B$5000,Q$117,'(6)定期点検調書'!$AH$12:$AH$5000,$C124,'(6)定期点検調書'!$BF$12:$BF$5000,$T$7)&gt;=1,$T$7,IF(COUNTIFS('(6)定期点検調書'!$B$12:$B$5000,Q$117,'(6)定期点検調書'!$AH$12:$AH$5000,$C124,'(6)定期点検調書'!$BF$12:$BF$5000,$S$7)&gt;=1,$S$7,""))))))</f>
        <v/>
      </c>
      <c r="R124" s="465" t="str">
        <f>IF(R$117="","",IF(COUNTIFS('(6)定期点検調書'!$B$12:$B$5000,R$117,'(6)定期点検調書'!$AH$12:$AH$5000,$C124,'(6)定期点検調書'!$BF$12:$BF$5000,$W$7)&gt;=1,$W$7,IF(COUNTIFS('(6)定期点検調書'!$B$12:$B$5000,R$117,'(6)定期点検調書'!$AH$12:$AH$5000,$C124,'(6)定期点検調書'!$BF$12:$BF$5000,$V$7)&gt;=1,$V$7,IF(COUNTIFS('(6)定期点検調書'!$B$12:$B$5000,R123,'(6)定期点検調書'!$AH$12:$AH$5000,$C124,'(6)定期点検調書'!$BF$12:$BF$5000,$U$7)&gt;=1,$U$7,IF(COUNTIFS('(6)定期点検調書'!$B$12:$B$5000,R$117,'(6)定期点検調書'!$AH$12:$AH$5000,$C124,'(6)定期点検調書'!$BF$12:$BF$5000,$T$7)&gt;=1,$T$7,IF(COUNTIFS('(6)定期点検調書'!$B$12:$B$5000,R$117,'(6)定期点検調書'!$AH$12:$AH$5000,$C124,'(6)定期点検調書'!$BF$12:$BF$5000,$S$7)&gt;=1,$S$7,""))))))</f>
        <v/>
      </c>
      <c r="S124" s="465" t="str">
        <f>IF(S$117="","",IF(COUNTIFS('(6)定期点検調書'!$B$12:$B$5000,S$117,'(6)定期点検調書'!$AH$12:$AH$5000,$C124,'(6)定期点検調書'!$BF$12:$BF$5000,$W$7)&gt;=1,$W$7,IF(COUNTIFS('(6)定期点検調書'!$B$12:$B$5000,S$117,'(6)定期点検調書'!$AH$12:$AH$5000,$C124,'(6)定期点検調書'!$BF$12:$BF$5000,$V$7)&gt;=1,$V$7,IF(COUNTIFS('(6)定期点検調書'!$B$12:$B$5000,S123,'(6)定期点検調書'!$AH$12:$AH$5000,$C124,'(6)定期点検調書'!$BF$12:$BF$5000,$U$7)&gt;=1,$U$7,IF(COUNTIFS('(6)定期点検調書'!$B$12:$B$5000,S$117,'(6)定期点検調書'!$AH$12:$AH$5000,$C124,'(6)定期点検調書'!$BF$12:$BF$5000,$T$7)&gt;=1,$T$7,IF(COUNTIFS('(6)定期点検調書'!$B$12:$B$5000,S$117,'(6)定期点検調書'!$AH$12:$AH$5000,$C124,'(6)定期点検調書'!$BF$12:$BF$5000,$S$7)&gt;=1,$S$7,""))))))</f>
        <v/>
      </c>
      <c r="T124" s="465" t="str">
        <f>IF(T$117="","",IF(COUNTIFS('(6)定期点検調書'!$B$12:$B$5000,T$117,'(6)定期点検調書'!$AH$12:$AH$5000,$C124,'(6)定期点検調書'!$BF$12:$BF$5000,$W$7)&gt;=1,$W$7,IF(COUNTIFS('(6)定期点検調書'!$B$12:$B$5000,T$117,'(6)定期点検調書'!$AH$12:$AH$5000,$C124,'(6)定期点検調書'!$BF$12:$BF$5000,$V$7)&gt;=1,$V$7,IF(COUNTIFS('(6)定期点検調書'!$B$12:$B$5000,T123,'(6)定期点検調書'!$AH$12:$AH$5000,$C124,'(6)定期点検調書'!$BF$12:$BF$5000,$U$7)&gt;=1,$U$7,IF(COUNTIFS('(6)定期点検調書'!$B$12:$B$5000,T$117,'(6)定期点検調書'!$AH$12:$AH$5000,$C124,'(6)定期点検調書'!$BF$12:$BF$5000,$T$7)&gt;=1,$T$7,IF(COUNTIFS('(6)定期点検調書'!$B$12:$B$5000,T$117,'(6)定期点検調書'!$AH$12:$AH$5000,$C124,'(6)定期点検調書'!$BF$12:$BF$5000,$S$7)&gt;=1,$S$7,""))))))</f>
        <v/>
      </c>
      <c r="U124" s="465" t="str">
        <f>IF(U$117="","",IF(COUNTIFS('(6)定期点検調書'!$B$12:$B$5000,U$117,'(6)定期点検調書'!$AH$12:$AH$5000,$C124,'(6)定期点検調書'!$BF$12:$BF$5000,$W$7)&gt;=1,$W$7,IF(COUNTIFS('(6)定期点検調書'!$B$12:$B$5000,U$117,'(6)定期点検調書'!$AH$12:$AH$5000,$C124,'(6)定期点検調書'!$BF$12:$BF$5000,$V$7)&gt;=1,$V$7,IF(COUNTIFS('(6)定期点検調書'!$B$12:$B$5000,U123,'(6)定期点検調書'!$AH$12:$AH$5000,$C124,'(6)定期点検調書'!$BF$12:$BF$5000,$U$7)&gt;=1,$U$7,IF(COUNTIFS('(6)定期点検調書'!$B$12:$B$5000,U$117,'(6)定期点検調書'!$AH$12:$AH$5000,$C124,'(6)定期点検調書'!$BF$12:$BF$5000,$T$7)&gt;=1,$T$7,IF(COUNTIFS('(6)定期点検調書'!$B$12:$B$5000,U$117,'(6)定期点検調書'!$AH$12:$AH$5000,$C124,'(6)定期点検調書'!$BF$12:$BF$5000,$S$7)&gt;=1,$S$7,""))))))</f>
        <v/>
      </c>
      <c r="V124" s="465" t="str">
        <f>IF(V$117="","",IF(COUNTIFS('(6)定期点検調書'!$B$12:$B$5000,V$117,'(6)定期点検調書'!$AH$12:$AH$5000,$C124,'(6)定期点検調書'!$BF$12:$BF$5000,$W$7)&gt;=1,$W$7,IF(COUNTIFS('(6)定期点検調書'!$B$12:$B$5000,V$117,'(6)定期点検調書'!$AH$12:$AH$5000,$C124,'(6)定期点検調書'!$BF$12:$BF$5000,$V$7)&gt;=1,$V$7,IF(COUNTIFS('(6)定期点検調書'!$B$12:$B$5000,V123,'(6)定期点検調書'!$AH$12:$AH$5000,$C124,'(6)定期点検調書'!$BF$12:$BF$5000,$U$7)&gt;=1,$U$7,IF(COUNTIFS('(6)定期点検調書'!$B$12:$B$5000,V$117,'(6)定期点検調書'!$AH$12:$AH$5000,$C124,'(6)定期点検調書'!$BF$12:$BF$5000,$T$7)&gt;=1,$T$7,IF(COUNTIFS('(6)定期点検調書'!$B$12:$B$5000,V$117,'(6)定期点検調書'!$AH$12:$AH$5000,$C124,'(6)定期点検調書'!$BF$12:$BF$5000,$S$7)&gt;=1,$S$7,""))))))</f>
        <v/>
      </c>
      <c r="W124" s="465" t="str">
        <f>IF(W$117="","",IF(COUNTIFS('(6)定期点検調書'!$B$12:$B$5000,W$117,'(6)定期点検調書'!$AH$12:$AH$5000,$C124,'(6)定期点検調書'!$BF$12:$BF$5000,$W$7)&gt;=1,$W$7,IF(COUNTIFS('(6)定期点検調書'!$B$12:$B$5000,W$117,'(6)定期点検調書'!$AH$12:$AH$5000,$C124,'(6)定期点検調書'!$BF$12:$BF$5000,$V$7)&gt;=1,$V$7,IF(COUNTIFS('(6)定期点検調書'!$B$12:$B$5000,W123,'(6)定期点検調書'!$AH$12:$AH$5000,$C124,'(6)定期点検調書'!$BF$12:$BF$5000,$U$7)&gt;=1,$U$7,IF(COUNTIFS('(6)定期点検調書'!$B$12:$B$5000,W$117,'(6)定期点検調書'!$AH$12:$AH$5000,$C124,'(6)定期点検調書'!$BF$12:$BF$5000,$T$7)&gt;=1,$T$7,IF(COUNTIFS('(6)定期点検調書'!$B$12:$B$5000,W$117,'(6)定期点検調書'!$AH$12:$AH$5000,$C124,'(6)定期点検調書'!$BF$12:$BF$5000,$S$7)&gt;=1,$S$7,""))))))</f>
        <v/>
      </c>
      <c r="X124" s="465" t="str">
        <f>IF(X$117="","",IF(COUNTIFS('(6)定期点検調書'!$B$12:$B$5000,X$117,'(6)定期点検調書'!$AH$12:$AH$5000,$C124,'(6)定期点検調書'!$BF$12:$BF$5000,$W$7)&gt;=1,$W$7,IF(COUNTIFS('(6)定期点検調書'!$B$12:$B$5000,X$117,'(6)定期点検調書'!$AH$12:$AH$5000,$C124,'(6)定期点検調書'!$BF$12:$BF$5000,$V$7)&gt;=1,$V$7,IF(COUNTIFS('(6)定期点検調書'!$B$12:$B$5000,X123,'(6)定期点検調書'!$AH$12:$AH$5000,$C124,'(6)定期点検調書'!$BF$12:$BF$5000,$U$7)&gt;=1,$U$7,IF(COUNTIFS('(6)定期点検調書'!$B$12:$B$5000,X$117,'(6)定期点検調書'!$AH$12:$AH$5000,$C124,'(6)定期点検調書'!$BF$12:$BF$5000,$T$7)&gt;=1,$T$7,IF(COUNTIFS('(6)定期点検調書'!$B$12:$B$5000,X$117,'(6)定期点検調書'!$AH$12:$AH$5000,$C124,'(6)定期点検調書'!$BF$12:$BF$5000,$S$7)&gt;=1,$S$7,""))))))</f>
        <v/>
      </c>
      <c r="Y124" s="465" t="str">
        <f>IF(Y$117="","",IF(COUNTIFS('(6)定期点検調書'!$B$12:$B$5000,Y$117,'(6)定期点検調書'!$AH$12:$AH$5000,$C124,'(6)定期点検調書'!$BF$12:$BF$5000,$W$7)&gt;=1,$W$7,IF(COUNTIFS('(6)定期点検調書'!$B$12:$B$5000,Y$117,'(6)定期点検調書'!$AH$12:$AH$5000,$C124,'(6)定期点検調書'!$BF$12:$BF$5000,$V$7)&gt;=1,$V$7,IF(COUNTIFS('(6)定期点検調書'!$B$12:$B$5000,Y123,'(6)定期点検調書'!$AH$12:$AH$5000,$C124,'(6)定期点検調書'!$BF$12:$BF$5000,$U$7)&gt;=1,$U$7,IF(COUNTIFS('(6)定期点検調書'!$B$12:$B$5000,Y$117,'(6)定期点検調書'!$AH$12:$AH$5000,$C124,'(6)定期点検調書'!$BF$12:$BF$5000,$T$7)&gt;=1,$T$7,IF(COUNTIFS('(6)定期点検調書'!$B$12:$B$5000,Y$117,'(6)定期点検調書'!$AH$12:$AH$5000,$C124,'(6)定期点検調書'!$BF$12:$BF$5000,$S$7)&gt;=1,$S$7,""))))))</f>
        <v/>
      </c>
      <c r="Z124" s="465" t="str">
        <f>IF(Z$117="","",IF(COUNTIFS('(6)定期点検調書'!$B$12:$B$5000,Z$117,'(6)定期点検調書'!$AH$12:$AH$5000,$C124,'(6)定期点検調書'!$BF$12:$BF$5000,$W$7)&gt;=1,$W$7,IF(COUNTIFS('(6)定期点検調書'!$B$12:$B$5000,Z$117,'(6)定期点検調書'!$AH$12:$AH$5000,$C124,'(6)定期点検調書'!$BF$12:$BF$5000,$V$7)&gt;=1,$V$7,IF(COUNTIFS('(6)定期点検調書'!$B$12:$B$5000,Z123,'(6)定期点検調書'!$AH$12:$AH$5000,$C124,'(6)定期点検調書'!$BF$12:$BF$5000,$U$7)&gt;=1,$U$7,IF(COUNTIFS('(6)定期点検調書'!$B$12:$B$5000,Z$117,'(6)定期点検調書'!$AH$12:$AH$5000,$C124,'(6)定期点検調書'!$BF$12:$BF$5000,$T$7)&gt;=1,$T$7,IF(COUNTIFS('(6)定期点検調書'!$B$12:$B$5000,Z$117,'(6)定期点検調書'!$AH$12:$AH$5000,$C124,'(6)定期点検調書'!$BF$12:$BF$5000,$S$7)&gt;=1,$S$7,""))))))</f>
        <v/>
      </c>
      <c r="AA124" s="465" t="str">
        <f>IF(AA$117="","",IF(COUNTIFS('(6)定期点検調書'!$B$12:$B$5000,AA$117,'(6)定期点検調書'!$AH$12:$AH$5000,$C124,'(6)定期点検調書'!$BF$12:$BF$5000,$W$7)&gt;=1,$W$7,IF(COUNTIFS('(6)定期点検調書'!$B$12:$B$5000,AA$117,'(6)定期点検調書'!$AH$12:$AH$5000,$C124,'(6)定期点検調書'!$BF$12:$BF$5000,$V$7)&gt;=1,$V$7,IF(COUNTIFS('(6)定期点検調書'!$B$12:$B$5000,AA123,'(6)定期点検調書'!$AH$12:$AH$5000,$C124,'(6)定期点検調書'!$BF$12:$BF$5000,$U$7)&gt;=1,$U$7,IF(COUNTIFS('(6)定期点検調書'!$B$12:$B$5000,AA$117,'(6)定期点検調書'!$AH$12:$AH$5000,$C124,'(6)定期点検調書'!$BF$12:$BF$5000,$T$7)&gt;=1,$T$7,IF(COUNTIFS('(6)定期点検調書'!$B$12:$B$5000,AA$117,'(6)定期点検調書'!$AH$12:$AH$5000,$C124,'(6)定期点検調書'!$BF$12:$BF$5000,$S$7)&gt;=1,$S$7,""))))))</f>
        <v/>
      </c>
      <c r="AB124" s="465" t="str">
        <f>IF(AB$117="","",IF(COUNTIFS('(6)定期点検調書'!$B$12:$B$5000,AB$117,'(6)定期点検調書'!$AH$12:$AH$5000,$C124,'(6)定期点検調書'!$BF$12:$BF$5000,$W$7)&gt;=1,$W$7,IF(COUNTIFS('(6)定期点検調書'!$B$12:$B$5000,AB$117,'(6)定期点検調書'!$AH$12:$AH$5000,$C124,'(6)定期点検調書'!$BF$12:$BF$5000,$V$7)&gt;=1,$V$7,IF(COUNTIFS('(6)定期点検調書'!$B$12:$B$5000,AB123,'(6)定期点検調書'!$AH$12:$AH$5000,$C124,'(6)定期点検調書'!$BF$12:$BF$5000,$U$7)&gt;=1,$U$7,IF(COUNTIFS('(6)定期点検調書'!$B$12:$B$5000,AB$117,'(6)定期点検調書'!$AH$12:$AH$5000,$C124,'(6)定期点検調書'!$BF$12:$BF$5000,$T$7)&gt;=1,$T$7,IF(COUNTIFS('(6)定期点検調書'!$B$12:$B$5000,AB$117,'(6)定期点検調書'!$AH$12:$AH$5000,$C124,'(6)定期点検調書'!$BF$12:$BF$5000,$S$7)&gt;=1,$S$7,""))))))</f>
        <v/>
      </c>
      <c r="AC124" s="465" t="str">
        <f>IF(AC$117="","",IF(COUNTIFS('(6)定期点検調書'!$B$12:$B$5000,AC$117,'(6)定期点検調書'!$AH$12:$AH$5000,$C124,'(6)定期点検調書'!$BF$12:$BF$5000,$W$7)&gt;=1,$W$7,IF(COUNTIFS('(6)定期点検調書'!$B$12:$B$5000,AC$117,'(6)定期点検調書'!$AH$12:$AH$5000,$C124,'(6)定期点検調書'!$BF$12:$BF$5000,$V$7)&gt;=1,$V$7,IF(COUNTIFS('(6)定期点検調書'!$B$12:$B$5000,AC123,'(6)定期点検調書'!$AH$12:$AH$5000,$C124,'(6)定期点検調書'!$BF$12:$BF$5000,$U$7)&gt;=1,$U$7,IF(COUNTIFS('(6)定期点検調書'!$B$12:$B$5000,AC$117,'(6)定期点検調書'!$AH$12:$AH$5000,$C124,'(6)定期点検調書'!$BF$12:$BF$5000,$T$7)&gt;=1,$T$7,IF(COUNTIFS('(6)定期点検調書'!$B$12:$B$5000,AC$117,'(6)定期点検調書'!$AH$12:$AH$5000,$C124,'(6)定期点検調書'!$BF$12:$BF$5000,$S$7)&gt;=1,$S$7,""))))))</f>
        <v/>
      </c>
      <c r="AD124" s="465" t="str">
        <f>IF(AD$117="","",IF(COUNTIFS('(6)定期点検調書'!$B$12:$B$5000,AD$117,'(6)定期点検調書'!$AH$12:$AH$5000,$C124,'(6)定期点検調書'!$BF$12:$BF$5000,$W$7)&gt;=1,$W$7,IF(COUNTIFS('(6)定期点検調書'!$B$12:$B$5000,AD$117,'(6)定期点検調書'!$AH$12:$AH$5000,$C124,'(6)定期点検調書'!$BF$12:$BF$5000,$V$7)&gt;=1,$V$7,IF(COUNTIFS('(6)定期点検調書'!$B$12:$B$5000,AD123,'(6)定期点検調書'!$AH$12:$AH$5000,$C124,'(6)定期点検調書'!$BF$12:$BF$5000,$U$7)&gt;=1,$U$7,IF(COUNTIFS('(6)定期点検調書'!$B$12:$B$5000,AD$117,'(6)定期点検調書'!$AH$12:$AH$5000,$C124,'(6)定期点検調書'!$BF$12:$BF$5000,$T$7)&gt;=1,$T$7,IF(COUNTIFS('(6)定期点検調書'!$B$12:$B$5000,AD$117,'(6)定期点検調書'!$AH$12:$AH$5000,$C124,'(6)定期点検調書'!$BF$12:$BF$5000,$S$7)&gt;=1,$S$7,""))))))</f>
        <v/>
      </c>
      <c r="AE124" s="465" t="str">
        <f>IF(AE$117="","",IF(COUNTIFS('(6)定期点検調書'!$B$12:$B$5000,AE$117,'(6)定期点検調書'!$AH$12:$AH$5000,$C124,'(6)定期点検調書'!$BF$12:$BF$5000,$W$7)&gt;=1,$W$7,IF(COUNTIFS('(6)定期点検調書'!$B$12:$B$5000,AE$117,'(6)定期点検調書'!$AH$12:$AH$5000,$C124,'(6)定期点検調書'!$BF$12:$BF$5000,$V$7)&gt;=1,$V$7,IF(COUNTIFS('(6)定期点検調書'!$B$12:$B$5000,AE123,'(6)定期点検調書'!$AH$12:$AH$5000,$C124,'(6)定期点検調書'!$BF$12:$BF$5000,$U$7)&gt;=1,$U$7,IF(COUNTIFS('(6)定期点検調書'!$B$12:$B$5000,AE$117,'(6)定期点検調書'!$AH$12:$AH$5000,$C124,'(6)定期点検調書'!$BF$12:$BF$5000,$T$7)&gt;=1,$T$7,IF(COUNTIFS('(6)定期点検調書'!$B$12:$B$5000,AE$117,'(6)定期点検調書'!$AH$12:$AH$5000,$C124,'(6)定期点検調書'!$BF$12:$BF$5000,$S$7)&gt;=1,$S$7,""))))))</f>
        <v/>
      </c>
      <c r="AF124" s="465" t="str">
        <f>IF(AF$117="","",IF(COUNTIFS('(6)定期点検調書'!$B$12:$B$5000,AF$117,'(6)定期点検調書'!$AH$12:$AH$5000,$C124,'(6)定期点検調書'!$BF$12:$BF$5000,$W$7)&gt;=1,$W$7,IF(COUNTIFS('(6)定期点検調書'!$B$12:$B$5000,AF$117,'(6)定期点検調書'!$AH$12:$AH$5000,$C124,'(6)定期点検調書'!$BF$12:$BF$5000,$V$7)&gt;=1,$V$7,IF(COUNTIFS('(6)定期点検調書'!$B$12:$B$5000,AF123,'(6)定期点検調書'!$AH$12:$AH$5000,$C124,'(6)定期点検調書'!$BF$12:$BF$5000,$U$7)&gt;=1,$U$7,IF(COUNTIFS('(6)定期点検調書'!$B$12:$B$5000,AF$117,'(6)定期点検調書'!$AH$12:$AH$5000,$C124,'(6)定期点検調書'!$BF$12:$BF$5000,$T$7)&gt;=1,$T$7,IF(COUNTIFS('(6)定期点検調書'!$B$12:$B$5000,AF$117,'(6)定期点検調書'!$AH$12:$AH$5000,$C124,'(6)定期点検調書'!$BF$12:$BF$5000,$S$7)&gt;=1,$S$7,""))))))</f>
        <v/>
      </c>
      <c r="AG124" s="465" t="str">
        <f>IF(AG$117="","",IF(COUNTIFS('(6)定期点検調書'!$B$12:$B$5000,AG$117,'(6)定期点検調書'!$AH$12:$AH$5000,$C124,'(6)定期点検調書'!$BF$12:$BF$5000,$W$7)&gt;=1,$W$7,IF(COUNTIFS('(6)定期点検調書'!$B$12:$B$5000,AG$117,'(6)定期点検調書'!$AH$12:$AH$5000,$C124,'(6)定期点検調書'!$BF$12:$BF$5000,$V$7)&gt;=1,$V$7,IF(COUNTIFS('(6)定期点検調書'!$B$12:$B$5000,AG123,'(6)定期点検調書'!$AH$12:$AH$5000,$C124,'(6)定期点検調書'!$BF$12:$BF$5000,$U$7)&gt;=1,$U$7,IF(COUNTIFS('(6)定期点検調書'!$B$12:$B$5000,AG$117,'(6)定期点検調書'!$AH$12:$AH$5000,$C124,'(6)定期点検調書'!$BF$12:$BF$5000,$T$7)&gt;=1,$T$7,IF(COUNTIFS('(6)定期点検調書'!$B$12:$B$5000,AG$117,'(6)定期点検調書'!$AH$12:$AH$5000,$C124,'(6)定期点検調書'!$BF$12:$BF$5000,$S$7)&gt;=1,$S$7,""))))))</f>
        <v/>
      </c>
      <c r="AH124" s="465" t="str">
        <f>IF(AH$117="","",IF(COUNTIFS('(6)定期点検調書'!$B$12:$B$5000,AH$117,'(6)定期点検調書'!$AH$12:$AH$5000,$C124,'(6)定期点検調書'!$BF$12:$BF$5000,$W$7)&gt;=1,$W$7,IF(COUNTIFS('(6)定期点検調書'!$B$12:$B$5000,AH$117,'(6)定期点検調書'!$AH$12:$AH$5000,$C124,'(6)定期点検調書'!$BF$12:$BF$5000,$V$7)&gt;=1,$V$7,IF(COUNTIFS('(6)定期点検調書'!$B$12:$B$5000,AH123,'(6)定期点検調書'!$AH$12:$AH$5000,$C124,'(6)定期点検調書'!$BF$12:$BF$5000,$U$7)&gt;=1,$U$7,IF(COUNTIFS('(6)定期点検調書'!$B$12:$B$5000,AH$117,'(6)定期点検調書'!$AH$12:$AH$5000,$C124,'(6)定期点検調書'!$BF$12:$BF$5000,$T$7)&gt;=1,$T$7,IF(COUNTIFS('(6)定期点検調書'!$B$12:$B$5000,AH$117,'(6)定期点検調書'!$AH$12:$AH$5000,$C124,'(6)定期点検調書'!$BF$12:$BF$5000,$S$7)&gt;=1,$S$7,""))))))</f>
        <v/>
      </c>
      <c r="AI124" s="465" t="str">
        <f>IF(AI$117="","",IF(COUNTIFS('(6)定期点検調書'!$B$12:$B$5000,AI$117,'(6)定期点検調書'!$AH$12:$AH$5000,$C124,'(6)定期点検調書'!$BF$12:$BF$5000,$W$7)&gt;=1,$W$7,IF(COUNTIFS('(6)定期点検調書'!$B$12:$B$5000,AI$117,'(6)定期点検調書'!$AH$12:$AH$5000,$C124,'(6)定期点検調書'!$BF$12:$BF$5000,$V$7)&gt;=1,$V$7,IF(COUNTIFS('(6)定期点検調書'!$B$12:$B$5000,AI123,'(6)定期点検調書'!$AH$12:$AH$5000,$C124,'(6)定期点検調書'!$BF$12:$BF$5000,$U$7)&gt;=1,$U$7,IF(COUNTIFS('(6)定期点検調書'!$B$12:$B$5000,AI$117,'(6)定期点検調書'!$AH$12:$AH$5000,$C124,'(6)定期点検調書'!$BF$12:$BF$5000,$T$7)&gt;=1,$T$7,IF(COUNTIFS('(6)定期点検調書'!$B$12:$B$5000,AI$117,'(6)定期点検調書'!$AH$12:$AH$5000,$C124,'(6)定期点検調書'!$BF$12:$BF$5000,$S$7)&gt;=1,$S$7,""))))))</f>
        <v/>
      </c>
      <c r="AJ124" s="465" t="str">
        <f>IF(AJ$117="","",IF(COUNTIFS('(6)定期点検調書'!$B$12:$B$5000,AJ$117,'(6)定期点検調書'!$AH$12:$AH$5000,$C124,'(6)定期点検調書'!$BF$12:$BF$5000,$W$7)&gt;=1,$W$7,IF(COUNTIFS('(6)定期点検調書'!$B$12:$B$5000,AJ$117,'(6)定期点検調書'!$AH$12:$AH$5000,$C124,'(6)定期点検調書'!$BF$12:$BF$5000,$V$7)&gt;=1,$V$7,IF(COUNTIFS('(6)定期点検調書'!$B$12:$B$5000,AJ123,'(6)定期点検調書'!$AH$12:$AH$5000,$C124,'(6)定期点検調書'!$BF$12:$BF$5000,$U$7)&gt;=1,$U$7,IF(COUNTIFS('(6)定期点検調書'!$B$12:$B$5000,AJ$117,'(6)定期点検調書'!$AH$12:$AH$5000,$C124,'(6)定期点検調書'!$BF$12:$BF$5000,$T$7)&gt;=1,$T$7,IF(COUNTIFS('(6)定期点検調書'!$B$12:$B$5000,AJ$117,'(6)定期点検調書'!$AH$12:$AH$5000,$C124,'(6)定期点検調書'!$BF$12:$BF$5000,$S$7)&gt;=1,$S$7,""))))))</f>
        <v/>
      </c>
      <c r="AK124" s="465" t="str">
        <f>IF(AK$117="","",IF(COUNTIFS('(6)定期点検調書'!$B$12:$B$5000,AK$117,'(6)定期点検調書'!$AH$12:$AH$5000,$C124,'(6)定期点検調書'!$BF$12:$BF$5000,$W$7)&gt;=1,$W$7,IF(COUNTIFS('(6)定期点検調書'!$B$12:$B$5000,AK$117,'(6)定期点検調書'!$AH$12:$AH$5000,$C124,'(6)定期点検調書'!$BF$12:$BF$5000,$V$7)&gt;=1,$V$7,IF(COUNTIFS('(6)定期点検調書'!$B$12:$B$5000,AK123,'(6)定期点検調書'!$AH$12:$AH$5000,$C124,'(6)定期点検調書'!$BF$12:$BF$5000,$U$7)&gt;=1,$U$7,IF(COUNTIFS('(6)定期点検調書'!$B$12:$B$5000,AK$117,'(6)定期点検調書'!$AH$12:$AH$5000,$C124,'(6)定期点検調書'!$BF$12:$BF$5000,$T$7)&gt;=1,$T$7,IF(COUNTIFS('(6)定期点検調書'!$B$12:$B$5000,AK$117,'(6)定期点検調書'!$AH$12:$AH$5000,$C124,'(6)定期点検調書'!$BF$12:$BF$5000,$S$7)&gt;=1,$S$7,""))))))</f>
        <v/>
      </c>
      <c r="AL124" s="465" t="str">
        <f>IF(AL$117="","",IF(COUNTIFS('(6)定期点検調書'!$B$12:$B$5000,AL$117,'(6)定期点検調書'!$AH$12:$AH$5000,$C124,'(6)定期点検調書'!$BF$12:$BF$5000,$W$7)&gt;=1,$W$7,IF(COUNTIFS('(6)定期点検調書'!$B$12:$B$5000,AL$117,'(6)定期点検調書'!$AH$12:$AH$5000,$C124,'(6)定期点検調書'!$BF$12:$BF$5000,$V$7)&gt;=1,$V$7,IF(COUNTIFS('(6)定期点検調書'!$B$12:$B$5000,AL123,'(6)定期点検調書'!$AH$12:$AH$5000,$C124,'(6)定期点検調書'!$BF$12:$BF$5000,$U$7)&gt;=1,$U$7,IF(COUNTIFS('(6)定期点検調書'!$B$12:$B$5000,AL$117,'(6)定期点検調書'!$AH$12:$AH$5000,$C124,'(6)定期点検調書'!$BF$12:$BF$5000,$T$7)&gt;=1,$T$7,IF(COUNTIFS('(6)定期点検調書'!$B$12:$B$5000,AL$117,'(6)定期点検調書'!$AH$12:$AH$5000,$C124,'(6)定期点検調書'!$BF$12:$BF$5000,$S$7)&gt;=1,$S$7,""))))))</f>
        <v/>
      </c>
      <c r="AM124" s="465" t="str">
        <f>IF(AM$117="","",IF(COUNTIFS('(6)定期点検調書'!$B$12:$B$5000,AM$117,'(6)定期点検調書'!$AH$12:$AH$5000,$C124,'(6)定期点検調書'!$BF$12:$BF$5000,$W$7)&gt;=1,$W$7,IF(COUNTIFS('(6)定期点検調書'!$B$12:$B$5000,AM$117,'(6)定期点検調書'!$AH$12:$AH$5000,$C124,'(6)定期点検調書'!$BF$12:$BF$5000,$V$7)&gt;=1,$V$7,IF(COUNTIFS('(6)定期点検調書'!$B$12:$B$5000,AM123,'(6)定期点検調書'!$AH$12:$AH$5000,$C124,'(6)定期点検調書'!$BF$12:$BF$5000,$U$7)&gt;=1,$U$7,IF(COUNTIFS('(6)定期点検調書'!$B$12:$B$5000,AM$117,'(6)定期点検調書'!$AH$12:$AH$5000,$C124,'(6)定期点検調書'!$BF$12:$BF$5000,$T$7)&gt;=1,$T$7,IF(COUNTIFS('(6)定期点検調書'!$B$12:$B$5000,AM$117,'(6)定期点検調書'!$AH$12:$AH$5000,$C124,'(6)定期点検調書'!$BF$12:$BF$5000,$S$7)&gt;=1,$S$7,""))))))</f>
        <v/>
      </c>
      <c r="AN124" s="465" t="str">
        <f>IF(AN$117="","",IF(COUNTIFS('(6)定期点検調書'!$B$12:$B$5000,AN$117,'(6)定期点検調書'!$AH$12:$AH$5000,$C124,'(6)定期点検調書'!$BF$12:$BF$5000,$W$7)&gt;=1,$W$7,IF(COUNTIFS('(6)定期点検調書'!$B$12:$B$5000,AN$117,'(6)定期点検調書'!$AH$12:$AH$5000,$C124,'(6)定期点検調書'!$BF$12:$BF$5000,$V$7)&gt;=1,$V$7,IF(COUNTIFS('(6)定期点検調書'!$B$12:$B$5000,AN123,'(6)定期点検調書'!$AH$12:$AH$5000,$C124,'(6)定期点検調書'!$BF$12:$BF$5000,$U$7)&gt;=1,$U$7,IF(COUNTIFS('(6)定期点検調書'!$B$12:$B$5000,AN$117,'(6)定期点検調書'!$AH$12:$AH$5000,$C124,'(6)定期点検調書'!$BF$12:$BF$5000,$T$7)&gt;=1,$T$7,IF(COUNTIFS('(6)定期点検調書'!$B$12:$B$5000,AN$117,'(6)定期点検調書'!$AH$12:$AH$5000,$C124,'(6)定期点検調書'!$BF$12:$BF$5000,$S$7)&gt;=1,$S$7,""))))))</f>
        <v/>
      </c>
      <c r="AO124" s="465" t="str">
        <f>IF(AO$117="","",IF(COUNTIFS('(6)定期点検調書'!$B$12:$B$5000,AO$117,'(6)定期点検調書'!$AH$12:$AH$5000,$C124,'(6)定期点検調書'!$BF$12:$BF$5000,$W$7)&gt;=1,$W$7,IF(COUNTIFS('(6)定期点検調書'!$B$12:$B$5000,AO$117,'(6)定期点検調書'!$AH$12:$AH$5000,$C124,'(6)定期点検調書'!$BF$12:$BF$5000,$V$7)&gt;=1,$V$7,IF(COUNTIFS('(6)定期点検調書'!$B$12:$B$5000,AO123,'(6)定期点検調書'!$AH$12:$AH$5000,$C124,'(6)定期点検調書'!$BF$12:$BF$5000,$U$7)&gt;=1,$U$7,IF(COUNTIFS('(6)定期点検調書'!$B$12:$B$5000,AO$117,'(6)定期点検調書'!$AH$12:$AH$5000,$C124,'(6)定期点検調書'!$BF$12:$BF$5000,$T$7)&gt;=1,$T$7,IF(COUNTIFS('(6)定期点検調書'!$B$12:$B$5000,AO$117,'(6)定期点検調書'!$AH$12:$AH$5000,$C124,'(6)定期点検調書'!$BF$12:$BF$5000,$S$7)&gt;=1,$S$7,""))))))</f>
        <v/>
      </c>
      <c r="AP124" s="465" t="str">
        <f>IF(AP$117="","",IF(COUNTIFS('(6)定期点検調書'!$B$12:$B$5000,AP$117,'(6)定期点検調書'!$AH$12:$AH$5000,$C124,'(6)定期点検調書'!$BF$12:$BF$5000,$W$7)&gt;=1,$W$7,IF(COUNTIFS('(6)定期点検調書'!$B$12:$B$5000,AP$117,'(6)定期点検調書'!$AH$12:$AH$5000,$C124,'(6)定期点検調書'!$BF$12:$BF$5000,$V$7)&gt;=1,$V$7,IF(COUNTIFS('(6)定期点検調書'!$B$12:$B$5000,AP123,'(6)定期点検調書'!$AH$12:$AH$5000,$C124,'(6)定期点検調書'!$BF$12:$BF$5000,$U$7)&gt;=1,$U$7,IF(COUNTIFS('(6)定期点検調書'!$B$12:$B$5000,AP$117,'(6)定期点検調書'!$AH$12:$AH$5000,$C124,'(6)定期点検調書'!$BF$12:$BF$5000,$T$7)&gt;=1,$T$7,IF(COUNTIFS('(6)定期点検調書'!$B$12:$B$5000,AP$117,'(6)定期点検調書'!$AH$12:$AH$5000,$C124,'(6)定期点検調書'!$BF$12:$BF$5000,$S$7)&gt;=1,$S$7,""))))))</f>
        <v/>
      </c>
      <c r="AQ124" s="465" t="str">
        <f>IF(AQ$117="","",IF(COUNTIFS('(6)定期点検調書'!$B$12:$B$5000,AQ$117,'(6)定期点検調書'!$AH$12:$AH$5000,$C124,'(6)定期点検調書'!$BF$12:$BF$5000,$W$7)&gt;=1,$W$7,IF(COUNTIFS('(6)定期点検調書'!$B$12:$B$5000,AQ$117,'(6)定期点検調書'!$AH$12:$AH$5000,$C124,'(6)定期点検調書'!$BF$12:$BF$5000,$V$7)&gt;=1,$V$7,IF(COUNTIFS('(6)定期点検調書'!$B$12:$B$5000,AQ123,'(6)定期点検調書'!$AH$12:$AH$5000,$C124,'(6)定期点検調書'!$BF$12:$BF$5000,$U$7)&gt;=1,$U$7,IF(COUNTIFS('(6)定期点検調書'!$B$12:$B$5000,AQ$117,'(6)定期点検調書'!$AH$12:$AH$5000,$C124,'(6)定期点検調書'!$BF$12:$BF$5000,$T$7)&gt;=1,$T$7,IF(COUNTIFS('(6)定期点検調書'!$B$12:$B$5000,AQ$117,'(6)定期点検調書'!$AH$12:$AH$5000,$C124,'(6)定期点検調書'!$BF$12:$BF$5000,$S$7)&gt;=1,$S$7,""))))))</f>
        <v/>
      </c>
      <c r="AR124" s="465" t="str">
        <f>IF(AR$117="","",IF(COUNTIFS('(6)定期点検調書'!$B$12:$B$5000,AR$117,'(6)定期点検調書'!$AH$12:$AH$5000,$C124,'(6)定期点検調書'!$BF$12:$BF$5000,$W$7)&gt;=1,$W$7,IF(COUNTIFS('(6)定期点検調書'!$B$12:$B$5000,AR$117,'(6)定期点検調書'!$AH$12:$AH$5000,$C124,'(6)定期点検調書'!$BF$12:$BF$5000,$V$7)&gt;=1,$V$7,IF(COUNTIFS('(6)定期点検調書'!$B$12:$B$5000,AR123,'(6)定期点検調書'!$AH$12:$AH$5000,$C124,'(6)定期点検調書'!$BF$12:$BF$5000,$U$7)&gt;=1,$U$7,IF(COUNTIFS('(6)定期点検調書'!$B$12:$B$5000,AR$117,'(6)定期点検調書'!$AH$12:$AH$5000,$C124,'(6)定期点検調書'!$BF$12:$BF$5000,$T$7)&gt;=1,$T$7,IF(COUNTIFS('(6)定期点検調書'!$B$12:$B$5000,AR$117,'(6)定期点検調書'!$AH$12:$AH$5000,$C124,'(6)定期点検調書'!$BF$12:$BF$5000,$S$7)&gt;=1,$S$7,""))))))</f>
        <v/>
      </c>
      <c r="AS124" s="465" t="str">
        <f>IF(AS$117="","",IF(COUNTIFS('(6)定期点検調書'!$B$12:$B$5000,AS$117,'(6)定期点検調書'!$AH$12:$AH$5000,$C124,'(6)定期点検調書'!$BF$12:$BF$5000,$W$7)&gt;=1,$W$7,IF(COUNTIFS('(6)定期点検調書'!$B$12:$B$5000,AS$117,'(6)定期点検調書'!$AH$12:$AH$5000,$C124,'(6)定期点検調書'!$BF$12:$BF$5000,$V$7)&gt;=1,$V$7,IF(COUNTIFS('(6)定期点検調書'!$B$12:$B$5000,AS123,'(6)定期点検調書'!$AH$12:$AH$5000,$C124,'(6)定期点検調書'!$BF$12:$BF$5000,$U$7)&gt;=1,$U$7,IF(COUNTIFS('(6)定期点検調書'!$B$12:$B$5000,AS$117,'(6)定期点検調書'!$AH$12:$AH$5000,$C124,'(6)定期点検調書'!$BF$12:$BF$5000,$T$7)&gt;=1,$T$7,IF(COUNTIFS('(6)定期点検調書'!$B$12:$B$5000,AS$117,'(6)定期点検調書'!$AH$12:$AH$5000,$C124,'(6)定期点検調書'!$BF$12:$BF$5000,$S$7)&gt;=1,$S$7,""))))))</f>
        <v/>
      </c>
      <c r="AT124" s="465" t="str">
        <f>IF(AT$117="","",IF(COUNTIFS('(6)定期点検調書'!$B$12:$B$5000,AT$117,'(6)定期点検調書'!$AH$12:$AH$5000,$C124,'(6)定期点検調書'!$BF$12:$BF$5000,$W$7)&gt;=1,$W$7,IF(COUNTIFS('(6)定期点検調書'!$B$12:$B$5000,AT$117,'(6)定期点検調書'!$AH$12:$AH$5000,$C124,'(6)定期点検調書'!$BF$12:$BF$5000,$V$7)&gt;=1,$V$7,IF(COUNTIFS('(6)定期点検調書'!$B$12:$B$5000,AT123,'(6)定期点検調書'!$AH$12:$AH$5000,$C124,'(6)定期点検調書'!$BF$12:$BF$5000,$U$7)&gt;=1,$U$7,IF(COUNTIFS('(6)定期点検調書'!$B$12:$B$5000,AT$117,'(6)定期点検調書'!$AH$12:$AH$5000,$C124,'(6)定期点検調書'!$BF$12:$BF$5000,$T$7)&gt;=1,$T$7,IF(COUNTIFS('(6)定期点検調書'!$B$12:$B$5000,AT$117,'(6)定期点検調書'!$AH$12:$AH$5000,$C124,'(6)定期点検調書'!$BF$12:$BF$5000,$S$7)&gt;=1,$S$7,""))))))</f>
        <v/>
      </c>
      <c r="AU124" s="465" t="str">
        <f>IF(AU$117="","",IF(COUNTIFS('(6)定期点検調書'!$B$12:$B$5000,AU$117,'(6)定期点検調書'!$AH$12:$AH$5000,$C124,'(6)定期点検調書'!$BF$12:$BF$5000,$W$7)&gt;=1,$W$7,IF(COUNTIFS('(6)定期点検調書'!$B$12:$B$5000,AU$117,'(6)定期点検調書'!$AH$12:$AH$5000,$C124,'(6)定期点検調書'!$BF$12:$BF$5000,$V$7)&gt;=1,$V$7,IF(COUNTIFS('(6)定期点検調書'!$B$12:$B$5000,AU123,'(6)定期点検調書'!$AH$12:$AH$5000,$C124,'(6)定期点検調書'!$BF$12:$BF$5000,$U$7)&gt;=1,$U$7,IF(COUNTIFS('(6)定期点検調書'!$B$12:$B$5000,AU$117,'(6)定期点検調書'!$AH$12:$AH$5000,$C124,'(6)定期点検調書'!$BF$12:$BF$5000,$T$7)&gt;=1,$T$7,IF(COUNTIFS('(6)定期点検調書'!$B$12:$B$5000,AU$117,'(6)定期点検調書'!$AH$12:$AH$5000,$C124,'(6)定期点検調書'!$BF$12:$BF$5000,$S$7)&gt;=1,$S$7,""))))))</f>
        <v/>
      </c>
      <c r="AV124" s="465" t="str">
        <f>IF(AV$117="","",IF(COUNTIFS('(6)定期点検調書'!$B$12:$B$5000,AV$117,'(6)定期点検調書'!$AH$12:$AH$5000,$C124,'(6)定期点検調書'!$BF$12:$BF$5000,$W$7)&gt;=1,$W$7,IF(COUNTIFS('(6)定期点検調書'!$B$12:$B$5000,AV$117,'(6)定期点検調書'!$AH$12:$AH$5000,$C124,'(6)定期点検調書'!$BF$12:$BF$5000,$V$7)&gt;=1,$V$7,IF(COUNTIFS('(6)定期点検調書'!$B$12:$B$5000,AV123,'(6)定期点検調書'!$AH$12:$AH$5000,$C124,'(6)定期点検調書'!$BF$12:$BF$5000,$U$7)&gt;=1,$U$7,IF(COUNTIFS('(6)定期点検調書'!$B$12:$B$5000,AV$117,'(6)定期点検調書'!$AH$12:$AH$5000,$C124,'(6)定期点検調書'!$BF$12:$BF$5000,$T$7)&gt;=1,$T$7,IF(COUNTIFS('(6)定期点検調書'!$B$12:$B$5000,AV$117,'(6)定期点検調書'!$AH$12:$AH$5000,$C124,'(6)定期点検調書'!$BF$12:$BF$5000,$S$7)&gt;=1,$S$7,""))))))</f>
        <v/>
      </c>
      <c r="AW124" s="465" t="str">
        <f>IF(AW$117="","",IF(COUNTIFS('(6)定期点検調書'!$B$12:$B$5000,AW$117,'(6)定期点検調書'!$AH$12:$AH$5000,$C124,'(6)定期点検調書'!$BF$12:$BF$5000,$W$7)&gt;=1,$W$7,IF(COUNTIFS('(6)定期点検調書'!$B$12:$B$5000,AW$117,'(6)定期点検調書'!$AH$12:$AH$5000,$C124,'(6)定期点検調書'!$BF$12:$BF$5000,$V$7)&gt;=1,$V$7,IF(COUNTIFS('(6)定期点検調書'!$B$12:$B$5000,AW123,'(6)定期点検調書'!$AH$12:$AH$5000,$C124,'(6)定期点検調書'!$BF$12:$BF$5000,$U$7)&gt;=1,$U$7,IF(COUNTIFS('(6)定期点検調書'!$B$12:$B$5000,AW$117,'(6)定期点検調書'!$AH$12:$AH$5000,$C124,'(6)定期点検調書'!$BF$12:$BF$5000,$T$7)&gt;=1,$T$7,IF(COUNTIFS('(6)定期点検調書'!$B$12:$B$5000,AW$117,'(6)定期点検調書'!$AH$12:$AH$5000,$C124,'(6)定期点検調書'!$BF$12:$BF$5000,$S$7)&gt;=1,$S$7,""))))))</f>
        <v/>
      </c>
      <c r="AX124" s="465" t="str">
        <f>IF(AX$117="","",IF(COUNTIFS('(6)定期点検調書'!$B$12:$B$5000,AX$117,'(6)定期点検調書'!$AH$12:$AH$5000,$C124,'(6)定期点検調書'!$BF$12:$BF$5000,$W$7)&gt;=1,$W$7,IF(COUNTIFS('(6)定期点検調書'!$B$12:$B$5000,AX$117,'(6)定期点検調書'!$AH$12:$AH$5000,$C124,'(6)定期点検調書'!$BF$12:$BF$5000,$V$7)&gt;=1,$V$7,IF(COUNTIFS('(6)定期点検調書'!$B$12:$B$5000,AX123,'(6)定期点検調書'!$AH$12:$AH$5000,$C124,'(6)定期点検調書'!$BF$12:$BF$5000,$U$7)&gt;=1,$U$7,IF(COUNTIFS('(6)定期点検調書'!$B$12:$B$5000,AX$117,'(6)定期点検調書'!$AH$12:$AH$5000,$C124,'(6)定期点検調書'!$BF$12:$BF$5000,$T$7)&gt;=1,$T$7,IF(COUNTIFS('(6)定期点検調書'!$B$12:$B$5000,AX$117,'(6)定期点検調書'!$AH$12:$AH$5000,$C124,'(6)定期点検調書'!$BF$12:$BF$5000,$S$7)&gt;=1,$S$7,""))))))</f>
        <v/>
      </c>
      <c r="AY124" s="465" t="str">
        <f>IF(AY$117="","",IF(COUNTIFS('(6)定期点検調書'!$B$12:$B$5000,AY$117,'(6)定期点検調書'!$AH$12:$AH$5000,$C124,'(6)定期点検調書'!$BF$12:$BF$5000,$W$7)&gt;=1,$W$7,IF(COUNTIFS('(6)定期点検調書'!$B$12:$B$5000,AY$117,'(6)定期点検調書'!$AH$12:$AH$5000,$C124,'(6)定期点検調書'!$BF$12:$BF$5000,$V$7)&gt;=1,$V$7,IF(COUNTIFS('(6)定期点検調書'!$B$12:$B$5000,AY123,'(6)定期点検調書'!$AH$12:$AH$5000,$C124,'(6)定期点検調書'!$BF$12:$BF$5000,$U$7)&gt;=1,$U$7,IF(COUNTIFS('(6)定期点検調書'!$B$12:$B$5000,AY$117,'(6)定期点検調書'!$AH$12:$AH$5000,$C124,'(6)定期点検調書'!$BF$12:$BF$5000,$T$7)&gt;=1,$T$7,IF(COUNTIFS('(6)定期点検調書'!$B$12:$B$5000,AY$117,'(6)定期点検調書'!$AH$12:$AH$5000,$C124,'(6)定期点検調書'!$BF$12:$BF$5000,$S$7)&gt;=1,$S$7,""))))))</f>
        <v/>
      </c>
      <c r="AZ124" s="465" t="str">
        <f>IF(AZ$117="","",IF(COUNTIFS('(6)定期点検調書'!$B$12:$B$5000,AZ$117,'(6)定期点検調書'!$AH$12:$AH$5000,$C124,'(6)定期点検調書'!$BF$12:$BF$5000,$W$7)&gt;=1,$W$7,IF(COUNTIFS('(6)定期点検調書'!$B$12:$B$5000,AZ$117,'(6)定期点検調書'!$AH$12:$AH$5000,$C124,'(6)定期点検調書'!$BF$12:$BF$5000,$V$7)&gt;=1,$V$7,IF(COUNTIFS('(6)定期点検調書'!$B$12:$B$5000,AZ123,'(6)定期点検調書'!$AH$12:$AH$5000,$C124,'(6)定期点検調書'!$BF$12:$BF$5000,$U$7)&gt;=1,$U$7,IF(COUNTIFS('(6)定期点検調書'!$B$12:$B$5000,AZ$117,'(6)定期点検調書'!$AH$12:$AH$5000,$C124,'(6)定期点検調書'!$BF$12:$BF$5000,$T$7)&gt;=1,$T$7,IF(COUNTIFS('(6)定期点検調書'!$B$12:$B$5000,AZ$117,'(6)定期点検調書'!$AH$12:$AH$5000,$C124,'(6)定期点検調書'!$BF$12:$BF$5000,$S$7)&gt;=1,$S$7,""))))))</f>
        <v/>
      </c>
      <c r="BA124" s="466" t="str">
        <f>IF(BA$117="","",IF(COUNTIFS('(6)定期点検調書'!$B$12:$B$5000,BA$117,'(6)定期点検調書'!$AH$12:$AH$5000,$C124,'(6)定期点検調書'!$BF$12:$BF$5000,$W$7)&gt;=1,$W$7,IF(COUNTIFS('(6)定期点検調書'!$B$12:$B$5000,BA$117,'(6)定期点検調書'!$AH$12:$AH$5000,$C124,'(6)定期点検調書'!$BF$12:$BF$5000,$V$7)&gt;=1,$V$7,IF(COUNTIFS('(6)定期点検調書'!$B$12:$B$5000,BA123,'(6)定期点検調書'!$AH$12:$AH$5000,$C124,'(6)定期点検調書'!$BF$12:$BF$5000,$U$7)&gt;=1,$U$7,IF(COUNTIFS('(6)定期点検調書'!$B$12:$B$5000,BA$117,'(6)定期点検調書'!$AH$12:$AH$5000,$C124,'(6)定期点検調書'!$BF$12:$BF$5000,$T$7)&gt;=1,$T$7,IF(COUNTIFS('(6)定期点検調書'!$B$12:$B$5000,BA$117,'(6)定期点検調書'!$AH$12:$AH$5000,$C124,'(6)定期点検調書'!$BF$12:$BF$5000,$S$7)&gt;=1,$S$7,""))))))</f>
        <v/>
      </c>
      <c r="BB124" s="1"/>
      <c r="BC124" s="1"/>
    </row>
    <row r="125" spans="2:55" ht="18.75" customHeight="1" x14ac:dyDescent="0.2">
      <c r="B125" s="1854"/>
      <c r="C125" s="1841" t="str">
        <f>ﾃﾞｰﾀ一覧!$U$25</f>
        <v>路面変状</v>
      </c>
      <c r="D125" s="1842"/>
      <c r="E125" s="1842"/>
      <c r="F125" s="1842"/>
      <c r="G125" s="1843"/>
      <c r="H125" s="467" t="str">
        <f>IF(H$117="","",IF(COUNTIFS('(6)定期点検調書'!$B$12:$B$5000,H$117,'(6)定期点検調書'!$AH$12:$AH$5000,$C125,'(6)定期点検調書'!$BF$12:$BF$5000,$W$7)&gt;=1,$W$7,IF(COUNTIFS('(6)定期点検調書'!$B$12:$B$5000,H$117,'(6)定期点検調書'!$AH$12:$AH$5000,$C125,'(6)定期点検調書'!$BF$12:$BF$5000,$V$7)&gt;=1,$V$7,IF(COUNTIFS('(6)定期点検調書'!$B$12:$B$5000,H124,'(6)定期点検調書'!$AH$12:$AH$5000,$C125,'(6)定期点検調書'!$BF$12:$BF$5000,$U$7)&gt;=1,$U$7,IF(COUNTIFS('(6)定期点検調書'!$B$12:$B$5000,H$117,'(6)定期点検調書'!$AH$12:$AH$5000,$C125,'(6)定期点検調書'!$BF$12:$BF$5000,$T$7)&gt;=1,$T$7,IF(COUNTIFS('(6)定期点検調書'!$B$12:$B$5000,H$117,'(6)定期点検調書'!$AH$12:$AH$5000,$C125,'(6)定期点検調書'!$BF$12:$BF$5000,$S$7)&gt;=1,$S$7,""))))))</f>
        <v/>
      </c>
      <c r="I125" s="465" t="str">
        <f>IF(I$117="","",IF(COUNTIFS('(6)定期点検調書'!$B$12:$B$5000,I$117,'(6)定期点検調書'!$AH$12:$AH$5000,$C125,'(6)定期点検調書'!$BF$12:$BF$5000,$W$7)&gt;=1,$W$7,IF(COUNTIFS('(6)定期点検調書'!$B$12:$B$5000,I$117,'(6)定期点検調書'!$AH$12:$AH$5000,$C125,'(6)定期点検調書'!$BF$12:$BF$5000,$V$7)&gt;=1,$V$7,IF(COUNTIFS('(6)定期点検調書'!$B$12:$B$5000,I124,'(6)定期点検調書'!$AH$12:$AH$5000,$C125,'(6)定期点検調書'!$BF$12:$BF$5000,$U$7)&gt;=1,$U$7,IF(COUNTIFS('(6)定期点検調書'!$B$12:$B$5000,I$117,'(6)定期点検調書'!$AH$12:$AH$5000,$C125,'(6)定期点検調書'!$BF$12:$BF$5000,$T$7)&gt;=1,$T$7,IF(COUNTIFS('(6)定期点検調書'!$B$12:$B$5000,I$117,'(6)定期点検調書'!$AH$12:$AH$5000,$C125,'(6)定期点検調書'!$BF$12:$BF$5000,$S$7)&gt;=1,$S$7,""))))))</f>
        <v/>
      </c>
      <c r="J125" s="465" t="str">
        <f>IF(J$117="","",IF(COUNTIFS('(6)定期点検調書'!$B$12:$B$5000,J$117,'(6)定期点検調書'!$AH$12:$AH$5000,$C125,'(6)定期点検調書'!$BF$12:$BF$5000,$W$7)&gt;=1,$W$7,IF(COUNTIFS('(6)定期点検調書'!$B$12:$B$5000,J$117,'(6)定期点検調書'!$AH$12:$AH$5000,$C125,'(6)定期点検調書'!$BF$12:$BF$5000,$V$7)&gt;=1,$V$7,IF(COUNTIFS('(6)定期点検調書'!$B$12:$B$5000,J124,'(6)定期点検調書'!$AH$12:$AH$5000,$C125,'(6)定期点検調書'!$BF$12:$BF$5000,$U$7)&gt;=1,$U$7,IF(COUNTIFS('(6)定期点検調書'!$B$12:$B$5000,J$117,'(6)定期点検調書'!$AH$12:$AH$5000,$C125,'(6)定期点検調書'!$BF$12:$BF$5000,$T$7)&gt;=1,$T$7,IF(COUNTIFS('(6)定期点検調書'!$B$12:$B$5000,J$117,'(6)定期点検調書'!$AH$12:$AH$5000,$C125,'(6)定期点検調書'!$BF$12:$BF$5000,$S$7)&gt;=1,$S$7,""))))))</f>
        <v/>
      </c>
      <c r="K125" s="465" t="str">
        <f>IF(K$117="","",IF(COUNTIFS('(6)定期点検調書'!$B$12:$B$5000,K$117,'(6)定期点検調書'!$AH$12:$AH$5000,$C125,'(6)定期点検調書'!$BF$12:$BF$5000,$W$7)&gt;=1,$W$7,IF(COUNTIFS('(6)定期点検調書'!$B$12:$B$5000,K$117,'(6)定期点検調書'!$AH$12:$AH$5000,$C125,'(6)定期点検調書'!$BF$12:$BF$5000,$V$7)&gt;=1,$V$7,IF(COUNTIFS('(6)定期点検調書'!$B$12:$B$5000,K124,'(6)定期点検調書'!$AH$12:$AH$5000,$C125,'(6)定期点検調書'!$BF$12:$BF$5000,$U$7)&gt;=1,$U$7,IF(COUNTIFS('(6)定期点検調書'!$B$12:$B$5000,K$117,'(6)定期点検調書'!$AH$12:$AH$5000,$C125,'(6)定期点検調書'!$BF$12:$BF$5000,$T$7)&gt;=1,$T$7,IF(COUNTIFS('(6)定期点検調書'!$B$12:$B$5000,K$117,'(6)定期点検調書'!$AH$12:$AH$5000,$C125,'(6)定期点検調書'!$BF$12:$BF$5000,$S$7)&gt;=1,$S$7,""))))))</f>
        <v/>
      </c>
      <c r="L125" s="465" t="str">
        <f>IF(L$117="","",IF(COUNTIFS('(6)定期点検調書'!$B$12:$B$5000,L$117,'(6)定期点検調書'!$AH$12:$AH$5000,$C125,'(6)定期点検調書'!$BF$12:$BF$5000,$W$7)&gt;=1,$W$7,IF(COUNTIFS('(6)定期点検調書'!$B$12:$B$5000,L$117,'(6)定期点検調書'!$AH$12:$AH$5000,$C125,'(6)定期点検調書'!$BF$12:$BF$5000,$V$7)&gt;=1,$V$7,IF(COUNTIFS('(6)定期点検調書'!$B$12:$B$5000,L124,'(6)定期点検調書'!$AH$12:$AH$5000,$C125,'(6)定期点検調書'!$BF$12:$BF$5000,$U$7)&gt;=1,$U$7,IF(COUNTIFS('(6)定期点検調書'!$B$12:$B$5000,L$117,'(6)定期点検調書'!$AH$12:$AH$5000,$C125,'(6)定期点検調書'!$BF$12:$BF$5000,$T$7)&gt;=1,$T$7,IF(COUNTIFS('(6)定期点検調書'!$B$12:$B$5000,L$117,'(6)定期点検調書'!$AH$12:$AH$5000,$C125,'(6)定期点検調書'!$BF$12:$BF$5000,$S$7)&gt;=1,$S$7,""))))))</f>
        <v/>
      </c>
      <c r="M125" s="465" t="str">
        <f>IF(M$117="","",IF(COUNTIFS('(6)定期点検調書'!$B$12:$B$5000,M$117,'(6)定期点検調書'!$AH$12:$AH$5000,$C125,'(6)定期点検調書'!$BF$12:$BF$5000,$W$7)&gt;=1,$W$7,IF(COUNTIFS('(6)定期点検調書'!$B$12:$B$5000,M$117,'(6)定期点検調書'!$AH$12:$AH$5000,$C125,'(6)定期点検調書'!$BF$12:$BF$5000,$V$7)&gt;=1,$V$7,IF(COUNTIFS('(6)定期点検調書'!$B$12:$B$5000,M124,'(6)定期点検調書'!$AH$12:$AH$5000,$C125,'(6)定期点検調書'!$BF$12:$BF$5000,$U$7)&gt;=1,$U$7,IF(COUNTIFS('(6)定期点検調書'!$B$12:$B$5000,M$117,'(6)定期点検調書'!$AH$12:$AH$5000,$C125,'(6)定期点検調書'!$BF$12:$BF$5000,$T$7)&gt;=1,$T$7,IF(COUNTIFS('(6)定期点検調書'!$B$12:$B$5000,M$117,'(6)定期点検調書'!$AH$12:$AH$5000,$C125,'(6)定期点検調書'!$BF$12:$BF$5000,$S$7)&gt;=1,$S$7,""))))))</f>
        <v/>
      </c>
      <c r="N125" s="465" t="str">
        <f>IF(N$117="","",IF(COUNTIFS('(6)定期点検調書'!$B$12:$B$5000,N$117,'(6)定期点検調書'!$AH$12:$AH$5000,$C125,'(6)定期点検調書'!$BF$12:$BF$5000,$W$7)&gt;=1,$W$7,IF(COUNTIFS('(6)定期点検調書'!$B$12:$B$5000,N$117,'(6)定期点検調書'!$AH$12:$AH$5000,$C125,'(6)定期点検調書'!$BF$12:$BF$5000,$V$7)&gt;=1,$V$7,IF(COUNTIFS('(6)定期点検調書'!$B$12:$B$5000,N124,'(6)定期点検調書'!$AH$12:$AH$5000,$C125,'(6)定期点検調書'!$BF$12:$BF$5000,$U$7)&gt;=1,$U$7,IF(COUNTIFS('(6)定期点検調書'!$B$12:$B$5000,N$117,'(6)定期点検調書'!$AH$12:$AH$5000,$C125,'(6)定期点検調書'!$BF$12:$BF$5000,$T$7)&gt;=1,$T$7,IF(COUNTIFS('(6)定期点検調書'!$B$12:$B$5000,N$117,'(6)定期点検調書'!$AH$12:$AH$5000,$C125,'(6)定期点検調書'!$BF$12:$BF$5000,$S$7)&gt;=1,$S$7,""))))))</f>
        <v/>
      </c>
      <c r="O125" s="465" t="str">
        <f>IF(O$117="","",IF(COUNTIFS('(6)定期点検調書'!$B$12:$B$5000,O$117,'(6)定期点検調書'!$AH$12:$AH$5000,$C125,'(6)定期点検調書'!$BF$12:$BF$5000,$W$7)&gt;=1,$W$7,IF(COUNTIFS('(6)定期点検調書'!$B$12:$B$5000,O$117,'(6)定期点検調書'!$AH$12:$AH$5000,$C125,'(6)定期点検調書'!$BF$12:$BF$5000,$V$7)&gt;=1,$V$7,IF(COUNTIFS('(6)定期点検調書'!$B$12:$B$5000,O124,'(6)定期点検調書'!$AH$12:$AH$5000,$C125,'(6)定期点検調書'!$BF$12:$BF$5000,$U$7)&gt;=1,$U$7,IF(COUNTIFS('(6)定期点検調書'!$B$12:$B$5000,O$117,'(6)定期点検調書'!$AH$12:$AH$5000,$C125,'(6)定期点検調書'!$BF$12:$BF$5000,$T$7)&gt;=1,$T$7,IF(COUNTIFS('(6)定期点検調書'!$B$12:$B$5000,O$117,'(6)定期点検調書'!$AH$12:$AH$5000,$C125,'(6)定期点検調書'!$BF$12:$BF$5000,$S$7)&gt;=1,$S$7,""))))))</f>
        <v/>
      </c>
      <c r="P125" s="465" t="str">
        <f>IF(P$117="","",IF(COUNTIFS('(6)定期点検調書'!$B$12:$B$5000,P$117,'(6)定期点検調書'!$AH$12:$AH$5000,$C125,'(6)定期点検調書'!$BF$12:$BF$5000,$W$7)&gt;=1,$W$7,IF(COUNTIFS('(6)定期点検調書'!$B$12:$B$5000,P$117,'(6)定期点検調書'!$AH$12:$AH$5000,$C125,'(6)定期点検調書'!$BF$12:$BF$5000,$V$7)&gt;=1,$V$7,IF(COUNTIFS('(6)定期点検調書'!$B$12:$B$5000,P124,'(6)定期点検調書'!$AH$12:$AH$5000,$C125,'(6)定期点検調書'!$BF$12:$BF$5000,$U$7)&gt;=1,$U$7,IF(COUNTIFS('(6)定期点検調書'!$B$12:$B$5000,P$117,'(6)定期点検調書'!$AH$12:$AH$5000,$C125,'(6)定期点検調書'!$BF$12:$BF$5000,$T$7)&gt;=1,$T$7,IF(COUNTIFS('(6)定期点検調書'!$B$12:$B$5000,P$117,'(6)定期点検調書'!$AH$12:$AH$5000,$C125,'(6)定期点検調書'!$BF$12:$BF$5000,$S$7)&gt;=1,$S$7,""))))))</f>
        <v/>
      </c>
      <c r="Q125" s="465" t="str">
        <f>IF(Q$117="","",IF(COUNTIFS('(6)定期点検調書'!$B$12:$B$5000,Q$117,'(6)定期点検調書'!$AH$12:$AH$5000,$C125,'(6)定期点検調書'!$BF$12:$BF$5000,$W$7)&gt;=1,$W$7,IF(COUNTIFS('(6)定期点検調書'!$B$12:$B$5000,Q$117,'(6)定期点検調書'!$AH$12:$AH$5000,$C125,'(6)定期点検調書'!$BF$12:$BF$5000,$V$7)&gt;=1,$V$7,IF(COUNTIFS('(6)定期点検調書'!$B$12:$B$5000,Q124,'(6)定期点検調書'!$AH$12:$AH$5000,$C125,'(6)定期点検調書'!$BF$12:$BF$5000,$U$7)&gt;=1,$U$7,IF(COUNTIFS('(6)定期点検調書'!$B$12:$B$5000,Q$117,'(6)定期点検調書'!$AH$12:$AH$5000,$C125,'(6)定期点検調書'!$BF$12:$BF$5000,$T$7)&gt;=1,$T$7,IF(COUNTIFS('(6)定期点検調書'!$B$12:$B$5000,Q$117,'(6)定期点検調書'!$AH$12:$AH$5000,$C125,'(6)定期点検調書'!$BF$12:$BF$5000,$S$7)&gt;=1,$S$7,""))))))</f>
        <v/>
      </c>
      <c r="R125" s="465" t="str">
        <f>IF(R$117="","",IF(COUNTIFS('(6)定期点検調書'!$B$12:$B$5000,R$117,'(6)定期点検調書'!$AH$12:$AH$5000,$C125,'(6)定期点検調書'!$BF$12:$BF$5000,$W$7)&gt;=1,$W$7,IF(COUNTIFS('(6)定期点検調書'!$B$12:$B$5000,R$117,'(6)定期点検調書'!$AH$12:$AH$5000,$C125,'(6)定期点検調書'!$BF$12:$BF$5000,$V$7)&gt;=1,$V$7,IF(COUNTIFS('(6)定期点検調書'!$B$12:$B$5000,R124,'(6)定期点検調書'!$AH$12:$AH$5000,$C125,'(6)定期点検調書'!$BF$12:$BF$5000,$U$7)&gt;=1,$U$7,IF(COUNTIFS('(6)定期点検調書'!$B$12:$B$5000,R$117,'(6)定期点検調書'!$AH$12:$AH$5000,$C125,'(6)定期点検調書'!$BF$12:$BF$5000,$T$7)&gt;=1,$T$7,IF(COUNTIFS('(6)定期点検調書'!$B$12:$B$5000,R$117,'(6)定期点検調書'!$AH$12:$AH$5000,$C125,'(6)定期点検調書'!$BF$12:$BF$5000,$S$7)&gt;=1,$S$7,""))))))</f>
        <v/>
      </c>
      <c r="S125" s="465" t="str">
        <f>IF(S$117="","",IF(COUNTIFS('(6)定期点検調書'!$B$12:$B$5000,S$117,'(6)定期点検調書'!$AH$12:$AH$5000,$C125,'(6)定期点検調書'!$BF$12:$BF$5000,$W$7)&gt;=1,$W$7,IF(COUNTIFS('(6)定期点検調書'!$B$12:$B$5000,S$117,'(6)定期点検調書'!$AH$12:$AH$5000,$C125,'(6)定期点検調書'!$BF$12:$BF$5000,$V$7)&gt;=1,$V$7,IF(COUNTIFS('(6)定期点検調書'!$B$12:$B$5000,S124,'(6)定期点検調書'!$AH$12:$AH$5000,$C125,'(6)定期点検調書'!$BF$12:$BF$5000,$U$7)&gt;=1,$U$7,IF(COUNTIFS('(6)定期点検調書'!$B$12:$B$5000,S$117,'(6)定期点検調書'!$AH$12:$AH$5000,$C125,'(6)定期点検調書'!$BF$12:$BF$5000,$T$7)&gt;=1,$T$7,IF(COUNTIFS('(6)定期点検調書'!$B$12:$B$5000,S$117,'(6)定期点検調書'!$AH$12:$AH$5000,$C125,'(6)定期点検調書'!$BF$12:$BF$5000,$S$7)&gt;=1,$S$7,""))))))</f>
        <v/>
      </c>
      <c r="T125" s="465" t="str">
        <f>IF(T$117="","",IF(COUNTIFS('(6)定期点検調書'!$B$12:$B$5000,T$117,'(6)定期点検調書'!$AH$12:$AH$5000,$C125,'(6)定期点検調書'!$BF$12:$BF$5000,$W$7)&gt;=1,$W$7,IF(COUNTIFS('(6)定期点検調書'!$B$12:$B$5000,T$117,'(6)定期点検調書'!$AH$12:$AH$5000,$C125,'(6)定期点検調書'!$BF$12:$BF$5000,$V$7)&gt;=1,$V$7,IF(COUNTIFS('(6)定期点検調書'!$B$12:$B$5000,T124,'(6)定期点検調書'!$AH$12:$AH$5000,$C125,'(6)定期点検調書'!$BF$12:$BF$5000,$U$7)&gt;=1,$U$7,IF(COUNTIFS('(6)定期点検調書'!$B$12:$B$5000,T$117,'(6)定期点検調書'!$AH$12:$AH$5000,$C125,'(6)定期点検調書'!$BF$12:$BF$5000,$T$7)&gt;=1,$T$7,IF(COUNTIFS('(6)定期点検調書'!$B$12:$B$5000,T$117,'(6)定期点検調書'!$AH$12:$AH$5000,$C125,'(6)定期点検調書'!$BF$12:$BF$5000,$S$7)&gt;=1,$S$7,""))))))</f>
        <v/>
      </c>
      <c r="U125" s="465" t="str">
        <f>IF(U$117="","",IF(COUNTIFS('(6)定期点検調書'!$B$12:$B$5000,U$117,'(6)定期点検調書'!$AH$12:$AH$5000,$C125,'(6)定期点検調書'!$BF$12:$BF$5000,$W$7)&gt;=1,$W$7,IF(COUNTIFS('(6)定期点検調書'!$B$12:$B$5000,U$117,'(6)定期点検調書'!$AH$12:$AH$5000,$C125,'(6)定期点検調書'!$BF$12:$BF$5000,$V$7)&gt;=1,$V$7,IF(COUNTIFS('(6)定期点検調書'!$B$12:$B$5000,U124,'(6)定期点検調書'!$AH$12:$AH$5000,$C125,'(6)定期点検調書'!$BF$12:$BF$5000,$U$7)&gt;=1,$U$7,IF(COUNTIFS('(6)定期点検調書'!$B$12:$B$5000,U$117,'(6)定期点検調書'!$AH$12:$AH$5000,$C125,'(6)定期点検調書'!$BF$12:$BF$5000,$T$7)&gt;=1,$T$7,IF(COUNTIFS('(6)定期点検調書'!$B$12:$B$5000,U$117,'(6)定期点検調書'!$AH$12:$AH$5000,$C125,'(6)定期点検調書'!$BF$12:$BF$5000,$S$7)&gt;=1,$S$7,""))))))</f>
        <v/>
      </c>
      <c r="V125" s="465" t="str">
        <f>IF(V$117="","",IF(COUNTIFS('(6)定期点検調書'!$B$12:$B$5000,V$117,'(6)定期点検調書'!$AH$12:$AH$5000,$C125,'(6)定期点検調書'!$BF$12:$BF$5000,$W$7)&gt;=1,$W$7,IF(COUNTIFS('(6)定期点検調書'!$B$12:$B$5000,V$117,'(6)定期点検調書'!$AH$12:$AH$5000,$C125,'(6)定期点検調書'!$BF$12:$BF$5000,$V$7)&gt;=1,$V$7,IF(COUNTIFS('(6)定期点検調書'!$B$12:$B$5000,V124,'(6)定期点検調書'!$AH$12:$AH$5000,$C125,'(6)定期点検調書'!$BF$12:$BF$5000,$U$7)&gt;=1,$U$7,IF(COUNTIFS('(6)定期点検調書'!$B$12:$B$5000,V$117,'(6)定期点検調書'!$AH$12:$AH$5000,$C125,'(6)定期点検調書'!$BF$12:$BF$5000,$T$7)&gt;=1,$T$7,IF(COUNTIFS('(6)定期点検調書'!$B$12:$B$5000,V$117,'(6)定期点検調書'!$AH$12:$AH$5000,$C125,'(6)定期点検調書'!$BF$12:$BF$5000,$S$7)&gt;=1,$S$7,""))))))</f>
        <v/>
      </c>
      <c r="W125" s="465" t="str">
        <f>IF(W$117="","",IF(COUNTIFS('(6)定期点検調書'!$B$12:$B$5000,W$117,'(6)定期点検調書'!$AH$12:$AH$5000,$C125,'(6)定期点検調書'!$BF$12:$BF$5000,$W$7)&gt;=1,$W$7,IF(COUNTIFS('(6)定期点検調書'!$B$12:$B$5000,W$117,'(6)定期点検調書'!$AH$12:$AH$5000,$C125,'(6)定期点検調書'!$BF$12:$BF$5000,$V$7)&gt;=1,$V$7,IF(COUNTIFS('(6)定期点検調書'!$B$12:$B$5000,W124,'(6)定期点検調書'!$AH$12:$AH$5000,$C125,'(6)定期点検調書'!$BF$12:$BF$5000,$U$7)&gt;=1,$U$7,IF(COUNTIFS('(6)定期点検調書'!$B$12:$B$5000,W$117,'(6)定期点検調書'!$AH$12:$AH$5000,$C125,'(6)定期点検調書'!$BF$12:$BF$5000,$T$7)&gt;=1,$T$7,IF(COUNTIFS('(6)定期点検調書'!$B$12:$B$5000,W$117,'(6)定期点検調書'!$AH$12:$AH$5000,$C125,'(6)定期点検調書'!$BF$12:$BF$5000,$S$7)&gt;=1,$S$7,""))))))</f>
        <v/>
      </c>
      <c r="X125" s="465" t="str">
        <f>IF(X$117="","",IF(COUNTIFS('(6)定期点検調書'!$B$12:$B$5000,X$117,'(6)定期点検調書'!$AH$12:$AH$5000,$C125,'(6)定期点検調書'!$BF$12:$BF$5000,$W$7)&gt;=1,$W$7,IF(COUNTIFS('(6)定期点検調書'!$B$12:$B$5000,X$117,'(6)定期点検調書'!$AH$12:$AH$5000,$C125,'(6)定期点検調書'!$BF$12:$BF$5000,$V$7)&gt;=1,$V$7,IF(COUNTIFS('(6)定期点検調書'!$B$12:$B$5000,X124,'(6)定期点検調書'!$AH$12:$AH$5000,$C125,'(6)定期点検調書'!$BF$12:$BF$5000,$U$7)&gt;=1,$U$7,IF(COUNTIFS('(6)定期点検調書'!$B$12:$B$5000,X$117,'(6)定期点検調書'!$AH$12:$AH$5000,$C125,'(6)定期点検調書'!$BF$12:$BF$5000,$T$7)&gt;=1,$T$7,IF(COUNTIFS('(6)定期点検調書'!$B$12:$B$5000,X$117,'(6)定期点検調書'!$AH$12:$AH$5000,$C125,'(6)定期点検調書'!$BF$12:$BF$5000,$S$7)&gt;=1,$S$7,""))))))</f>
        <v/>
      </c>
      <c r="Y125" s="465" t="str">
        <f>IF(Y$117="","",IF(COUNTIFS('(6)定期点検調書'!$B$12:$B$5000,Y$117,'(6)定期点検調書'!$AH$12:$AH$5000,$C125,'(6)定期点検調書'!$BF$12:$BF$5000,$W$7)&gt;=1,$W$7,IF(COUNTIFS('(6)定期点検調書'!$B$12:$B$5000,Y$117,'(6)定期点検調書'!$AH$12:$AH$5000,$C125,'(6)定期点検調書'!$BF$12:$BF$5000,$V$7)&gt;=1,$V$7,IF(COUNTIFS('(6)定期点検調書'!$B$12:$B$5000,Y124,'(6)定期点検調書'!$AH$12:$AH$5000,$C125,'(6)定期点検調書'!$BF$12:$BF$5000,$U$7)&gt;=1,$U$7,IF(COUNTIFS('(6)定期点検調書'!$B$12:$B$5000,Y$117,'(6)定期点検調書'!$AH$12:$AH$5000,$C125,'(6)定期点検調書'!$BF$12:$BF$5000,$T$7)&gt;=1,$T$7,IF(COUNTIFS('(6)定期点検調書'!$B$12:$B$5000,Y$117,'(6)定期点検調書'!$AH$12:$AH$5000,$C125,'(6)定期点検調書'!$BF$12:$BF$5000,$S$7)&gt;=1,$S$7,""))))))</f>
        <v/>
      </c>
      <c r="Z125" s="465" t="str">
        <f>IF(Z$117="","",IF(COUNTIFS('(6)定期点検調書'!$B$12:$B$5000,Z$117,'(6)定期点検調書'!$AH$12:$AH$5000,$C125,'(6)定期点検調書'!$BF$12:$BF$5000,$W$7)&gt;=1,$W$7,IF(COUNTIFS('(6)定期点検調書'!$B$12:$B$5000,Z$117,'(6)定期点検調書'!$AH$12:$AH$5000,$C125,'(6)定期点検調書'!$BF$12:$BF$5000,$V$7)&gt;=1,$V$7,IF(COUNTIFS('(6)定期点検調書'!$B$12:$B$5000,Z124,'(6)定期点検調書'!$AH$12:$AH$5000,$C125,'(6)定期点検調書'!$BF$12:$BF$5000,$U$7)&gt;=1,$U$7,IF(COUNTIFS('(6)定期点検調書'!$B$12:$B$5000,Z$117,'(6)定期点検調書'!$AH$12:$AH$5000,$C125,'(6)定期点検調書'!$BF$12:$BF$5000,$T$7)&gt;=1,$T$7,IF(COUNTIFS('(6)定期点検調書'!$B$12:$B$5000,Z$117,'(6)定期点検調書'!$AH$12:$AH$5000,$C125,'(6)定期点検調書'!$BF$12:$BF$5000,$S$7)&gt;=1,$S$7,""))))))</f>
        <v/>
      </c>
      <c r="AA125" s="465" t="str">
        <f>IF(AA$117="","",IF(COUNTIFS('(6)定期点検調書'!$B$12:$B$5000,AA$117,'(6)定期点検調書'!$AH$12:$AH$5000,$C125,'(6)定期点検調書'!$BF$12:$BF$5000,$W$7)&gt;=1,$W$7,IF(COUNTIFS('(6)定期点検調書'!$B$12:$B$5000,AA$117,'(6)定期点検調書'!$AH$12:$AH$5000,$C125,'(6)定期点検調書'!$BF$12:$BF$5000,$V$7)&gt;=1,$V$7,IF(COUNTIFS('(6)定期点検調書'!$B$12:$B$5000,AA124,'(6)定期点検調書'!$AH$12:$AH$5000,$C125,'(6)定期点検調書'!$BF$12:$BF$5000,$U$7)&gt;=1,$U$7,IF(COUNTIFS('(6)定期点検調書'!$B$12:$B$5000,AA$117,'(6)定期点検調書'!$AH$12:$AH$5000,$C125,'(6)定期点検調書'!$BF$12:$BF$5000,$T$7)&gt;=1,$T$7,IF(COUNTIFS('(6)定期点検調書'!$B$12:$B$5000,AA$117,'(6)定期点検調書'!$AH$12:$AH$5000,$C125,'(6)定期点検調書'!$BF$12:$BF$5000,$S$7)&gt;=1,$S$7,""))))))</f>
        <v/>
      </c>
      <c r="AB125" s="465" t="str">
        <f>IF(AB$117="","",IF(COUNTIFS('(6)定期点検調書'!$B$12:$B$5000,AB$117,'(6)定期点検調書'!$AH$12:$AH$5000,$C125,'(6)定期点検調書'!$BF$12:$BF$5000,$W$7)&gt;=1,$W$7,IF(COUNTIFS('(6)定期点検調書'!$B$12:$B$5000,AB$117,'(6)定期点検調書'!$AH$12:$AH$5000,$C125,'(6)定期点検調書'!$BF$12:$BF$5000,$V$7)&gt;=1,$V$7,IF(COUNTIFS('(6)定期点検調書'!$B$12:$B$5000,AB124,'(6)定期点検調書'!$AH$12:$AH$5000,$C125,'(6)定期点検調書'!$BF$12:$BF$5000,$U$7)&gt;=1,$U$7,IF(COUNTIFS('(6)定期点検調書'!$B$12:$B$5000,AB$117,'(6)定期点検調書'!$AH$12:$AH$5000,$C125,'(6)定期点検調書'!$BF$12:$BF$5000,$T$7)&gt;=1,$T$7,IF(COUNTIFS('(6)定期点検調書'!$B$12:$B$5000,AB$117,'(6)定期点検調書'!$AH$12:$AH$5000,$C125,'(6)定期点検調書'!$BF$12:$BF$5000,$S$7)&gt;=1,$S$7,""))))))</f>
        <v/>
      </c>
      <c r="AC125" s="465" t="str">
        <f>IF(AC$117="","",IF(COUNTIFS('(6)定期点検調書'!$B$12:$B$5000,AC$117,'(6)定期点検調書'!$AH$12:$AH$5000,$C125,'(6)定期点検調書'!$BF$12:$BF$5000,$W$7)&gt;=1,$W$7,IF(COUNTIFS('(6)定期点検調書'!$B$12:$B$5000,AC$117,'(6)定期点検調書'!$AH$12:$AH$5000,$C125,'(6)定期点検調書'!$BF$12:$BF$5000,$V$7)&gt;=1,$V$7,IF(COUNTIFS('(6)定期点検調書'!$B$12:$B$5000,AC124,'(6)定期点検調書'!$AH$12:$AH$5000,$C125,'(6)定期点検調書'!$BF$12:$BF$5000,$U$7)&gt;=1,$U$7,IF(COUNTIFS('(6)定期点検調書'!$B$12:$B$5000,AC$117,'(6)定期点検調書'!$AH$12:$AH$5000,$C125,'(6)定期点検調書'!$BF$12:$BF$5000,$T$7)&gt;=1,$T$7,IF(COUNTIFS('(6)定期点検調書'!$B$12:$B$5000,AC$117,'(6)定期点検調書'!$AH$12:$AH$5000,$C125,'(6)定期点検調書'!$BF$12:$BF$5000,$S$7)&gt;=1,$S$7,""))))))</f>
        <v/>
      </c>
      <c r="AD125" s="465" t="str">
        <f>IF(AD$117="","",IF(COUNTIFS('(6)定期点検調書'!$B$12:$B$5000,AD$117,'(6)定期点検調書'!$AH$12:$AH$5000,$C125,'(6)定期点検調書'!$BF$12:$BF$5000,$W$7)&gt;=1,$W$7,IF(COUNTIFS('(6)定期点検調書'!$B$12:$B$5000,AD$117,'(6)定期点検調書'!$AH$12:$AH$5000,$C125,'(6)定期点検調書'!$BF$12:$BF$5000,$V$7)&gt;=1,$V$7,IF(COUNTIFS('(6)定期点検調書'!$B$12:$B$5000,AD124,'(6)定期点検調書'!$AH$12:$AH$5000,$C125,'(6)定期点検調書'!$BF$12:$BF$5000,$U$7)&gt;=1,$U$7,IF(COUNTIFS('(6)定期点検調書'!$B$12:$B$5000,AD$117,'(6)定期点検調書'!$AH$12:$AH$5000,$C125,'(6)定期点検調書'!$BF$12:$BF$5000,$T$7)&gt;=1,$T$7,IF(COUNTIFS('(6)定期点検調書'!$B$12:$B$5000,AD$117,'(6)定期点検調書'!$AH$12:$AH$5000,$C125,'(6)定期点検調書'!$BF$12:$BF$5000,$S$7)&gt;=1,$S$7,""))))))</f>
        <v/>
      </c>
      <c r="AE125" s="465" t="str">
        <f>IF(AE$117="","",IF(COUNTIFS('(6)定期点検調書'!$B$12:$B$5000,AE$117,'(6)定期点検調書'!$AH$12:$AH$5000,$C125,'(6)定期点検調書'!$BF$12:$BF$5000,$W$7)&gt;=1,$W$7,IF(COUNTIFS('(6)定期点検調書'!$B$12:$B$5000,AE$117,'(6)定期点検調書'!$AH$12:$AH$5000,$C125,'(6)定期点検調書'!$BF$12:$BF$5000,$V$7)&gt;=1,$V$7,IF(COUNTIFS('(6)定期点検調書'!$B$12:$B$5000,AE124,'(6)定期点検調書'!$AH$12:$AH$5000,$C125,'(6)定期点検調書'!$BF$12:$BF$5000,$U$7)&gt;=1,$U$7,IF(COUNTIFS('(6)定期点検調書'!$B$12:$B$5000,AE$117,'(6)定期点検調書'!$AH$12:$AH$5000,$C125,'(6)定期点検調書'!$BF$12:$BF$5000,$T$7)&gt;=1,$T$7,IF(COUNTIFS('(6)定期点検調書'!$B$12:$B$5000,AE$117,'(6)定期点検調書'!$AH$12:$AH$5000,$C125,'(6)定期点検調書'!$BF$12:$BF$5000,$S$7)&gt;=1,$S$7,""))))))</f>
        <v/>
      </c>
      <c r="AF125" s="465" t="str">
        <f>IF(AF$117="","",IF(COUNTIFS('(6)定期点検調書'!$B$12:$B$5000,AF$117,'(6)定期点検調書'!$AH$12:$AH$5000,$C125,'(6)定期点検調書'!$BF$12:$BF$5000,$W$7)&gt;=1,$W$7,IF(COUNTIFS('(6)定期点検調書'!$B$12:$B$5000,AF$117,'(6)定期点検調書'!$AH$12:$AH$5000,$C125,'(6)定期点検調書'!$BF$12:$BF$5000,$V$7)&gt;=1,$V$7,IF(COUNTIFS('(6)定期点検調書'!$B$12:$B$5000,AF124,'(6)定期点検調書'!$AH$12:$AH$5000,$C125,'(6)定期点検調書'!$BF$12:$BF$5000,$U$7)&gt;=1,$U$7,IF(COUNTIFS('(6)定期点検調書'!$B$12:$B$5000,AF$117,'(6)定期点検調書'!$AH$12:$AH$5000,$C125,'(6)定期点検調書'!$BF$12:$BF$5000,$T$7)&gt;=1,$T$7,IF(COUNTIFS('(6)定期点検調書'!$B$12:$B$5000,AF$117,'(6)定期点検調書'!$AH$12:$AH$5000,$C125,'(6)定期点検調書'!$BF$12:$BF$5000,$S$7)&gt;=1,$S$7,""))))))</f>
        <v/>
      </c>
      <c r="AG125" s="465" t="str">
        <f>IF(AG$117="","",IF(COUNTIFS('(6)定期点検調書'!$B$12:$B$5000,AG$117,'(6)定期点検調書'!$AH$12:$AH$5000,$C125,'(6)定期点検調書'!$BF$12:$BF$5000,$W$7)&gt;=1,$W$7,IF(COUNTIFS('(6)定期点検調書'!$B$12:$B$5000,AG$117,'(6)定期点検調書'!$AH$12:$AH$5000,$C125,'(6)定期点検調書'!$BF$12:$BF$5000,$V$7)&gt;=1,$V$7,IF(COUNTIFS('(6)定期点検調書'!$B$12:$B$5000,AG124,'(6)定期点検調書'!$AH$12:$AH$5000,$C125,'(6)定期点検調書'!$BF$12:$BF$5000,$U$7)&gt;=1,$U$7,IF(COUNTIFS('(6)定期点検調書'!$B$12:$B$5000,AG$117,'(6)定期点検調書'!$AH$12:$AH$5000,$C125,'(6)定期点検調書'!$BF$12:$BF$5000,$T$7)&gt;=1,$T$7,IF(COUNTIFS('(6)定期点検調書'!$B$12:$B$5000,AG$117,'(6)定期点検調書'!$AH$12:$AH$5000,$C125,'(6)定期点検調書'!$BF$12:$BF$5000,$S$7)&gt;=1,$S$7,""))))))</f>
        <v/>
      </c>
      <c r="AH125" s="465" t="str">
        <f>IF(AH$117="","",IF(COUNTIFS('(6)定期点検調書'!$B$12:$B$5000,AH$117,'(6)定期点検調書'!$AH$12:$AH$5000,$C125,'(6)定期点検調書'!$BF$12:$BF$5000,$W$7)&gt;=1,$W$7,IF(COUNTIFS('(6)定期点検調書'!$B$12:$B$5000,AH$117,'(6)定期点検調書'!$AH$12:$AH$5000,$C125,'(6)定期点検調書'!$BF$12:$BF$5000,$V$7)&gt;=1,$V$7,IF(COUNTIFS('(6)定期点検調書'!$B$12:$B$5000,AH124,'(6)定期点検調書'!$AH$12:$AH$5000,$C125,'(6)定期点検調書'!$BF$12:$BF$5000,$U$7)&gt;=1,$U$7,IF(COUNTIFS('(6)定期点検調書'!$B$12:$B$5000,AH$117,'(6)定期点検調書'!$AH$12:$AH$5000,$C125,'(6)定期点検調書'!$BF$12:$BF$5000,$T$7)&gt;=1,$T$7,IF(COUNTIFS('(6)定期点検調書'!$B$12:$B$5000,AH$117,'(6)定期点検調書'!$AH$12:$AH$5000,$C125,'(6)定期点検調書'!$BF$12:$BF$5000,$S$7)&gt;=1,$S$7,""))))))</f>
        <v/>
      </c>
      <c r="AI125" s="465" t="str">
        <f>IF(AI$117="","",IF(COUNTIFS('(6)定期点検調書'!$B$12:$B$5000,AI$117,'(6)定期点検調書'!$AH$12:$AH$5000,$C125,'(6)定期点検調書'!$BF$12:$BF$5000,$W$7)&gt;=1,$W$7,IF(COUNTIFS('(6)定期点検調書'!$B$12:$B$5000,AI$117,'(6)定期点検調書'!$AH$12:$AH$5000,$C125,'(6)定期点検調書'!$BF$12:$BF$5000,$V$7)&gt;=1,$V$7,IF(COUNTIFS('(6)定期点検調書'!$B$12:$B$5000,AI124,'(6)定期点検調書'!$AH$12:$AH$5000,$C125,'(6)定期点検調書'!$BF$12:$BF$5000,$U$7)&gt;=1,$U$7,IF(COUNTIFS('(6)定期点検調書'!$B$12:$B$5000,AI$117,'(6)定期点検調書'!$AH$12:$AH$5000,$C125,'(6)定期点検調書'!$BF$12:$BF$5000,$T$7)&gt;=1,$T$7,IF(COUNTIFS('(6)定期点検調書'!$B$12:$B$5000,AI$117,'(6)定期点検調書'!$AH$12:$AH$5000,$C125,'(6)定期点検調書'!$BF$12:$BF$5000,$S$7)&gt;=1,$S$7,""))))))</f>
        <v/>
      </c>
      <c r="AJ125" s="465" t="str">
        <f>IF(AJ$117="","",IF(COUNTIFS('(6)定期点検調書'!$B$12:$B$5000,AJ$117,'(6)定期点検調書'!$AH$12:$AH$5000,$C125,'(6)定期点検調書'!$BF$12:$BF$5000,$W$7)&gt;=1,$W$7,IF(COUNTIFS('(6)定期点検調書'!$B$12:$B$5000,AJ$117,'(6)定期点検調書'!$AH$12:$AH$5000,$C125,'(6)定期点検調書'!$BF$12:$BF$5000,$V$7)&gt;=1,$V$7,IF(COUNTIFS('(6)定期点検調書'!$B$12:$B$5000,AJ124,'(6)定期点検調書'!$AH$12:$AH$5000,$C125,'(6)定期点検調書'!$BF$12:$BF$5000,$U$7)&gt;=1,$U$7,IF(COUNTIFS('(6)定期点検調書'!$B$12:$B$5000,AJ$117,'(6)定期点検調書'!$AH$12:$AH$5000,$C125,'(6)定期点検調書'!$BF$12:$BF$5000,$T$7)&gt;=1,$T$7,IF(COUNTIFS('(6)定期点検調書'!$B$12:$B$5000,AJ$117,'(6)定期点検調書'!$AH$12:$AH$5000,$C125,'(6)定期点検調書'!$BF$12:$BF$5000,$S$7)&gt;=1,$S$7,""))))))</f>
        <v/>
      </c>
      <c r="AK125" s="465" t="str">
        <f>IF(AK$117="","",IF(COUNTIFS('(6)定期点検調書'!$B$12:$B$5000,AK$117,'(6)定期点検調書'!$AH$12:$AH$5000,$C125,'(6)定期点検調書'!$BF$12:$BF$5000,$W$7)&gt;=1,$W$7,IF(COUNTIFS('(6)定期点検調書'!$B$12:$B$5000,AK$117,'(6)定期点検調書'!$AH$12:$AH$5000,$C125,'(6)定期点検調書'!$BF$12:$BF$5000,$V$7)&gt;=1,$V$7,IF(COUNTIFS('(6)定期点検調書'!$B$12:$B$5000,AK124,'(6)定期点検調書'!$AH$12:$AH$5000,$C125,'(6)定期点検調書'!$BF$12:$BF$5000,$U$7)&gt;=1,$U$7,IF(COUNTIFS('(6)定期点検調書'!$B$12:$B$5000,AK$117,'(6)定期点検調書'!$AH$12:$AH$5000,$C125,'(6)定期点検調書'!$BF$12:$BF$5000,$T$7)&gt;=1,$T$7,IF(COUNTIFS('(6)定期点検調書'!$B$12:$B$5000,AK$117,'(6)定期点検調書'!$AH$12:$AH$5000,$C125,'(6)定期点検調書'!$BF$12:$BF$5000,$S$7)&gt;=1,$S$7,""))))))</f>
        <v/>
      </c>
      <c r="AL125" s="465" t="str">
        <f>IF(AL$117="","",IF(COUNTIFS('(6)定期点検調書'!$B$12:$B$5000,AL$117,'(6)定期点検調書'!$AH$12:$AH$5000,$C125,'(6)定期点検調書'!$BF$12:$BF$5000,$W$7)&gt;=1,$W$7,IF(COUNTIFS('(6)定期点検調書'!$B$12:$B$5000,AL$117,'(6)定期点検調書'!$AH$12:$AH$5000,$C125,'(6)定期点検調書'!$BF$12:$BF$5000,$V$7)&gt;=1,$V$7,IF(COUNTIFS('(6)定期点検調書'!$B$12:$B$5000,AL124,'(6)定期点検調書'!$AH$12:$AH$5000,$C125,'(6)定期点検調書'!$BF$12:$BF$5000,$U$7)&gt;=1,$U$7,IF(COUNTIFS('(6)定期点検調書'!$B$12:$B$5000,AL$117,'(6)定期点検調書'!$AH$12:$AH$5000,$C125,'(6)定期点検調書'!$BF$12:$BF$5000,$T$7)&gt;=1,$T$7,IF(COUNTIFS('(6)定期点検調書'!$B$12:$B$5000,AL$117,'(6)定期点検調書'!$AH$12:$AH$5000,$C125,'(6)定期点検調書'!$BF$12:$BF$5000,$S$7)&gt;=1,$S$7,""))))))</f>
        <v/>
      </c>
      <c r="AM125" s="465" t="str">
        <f>IF(AM$117="","",IF(COUNTIFS('(6)定期点検調書'!$B$12:$B$5000,AM$117,'(6)定期点検調書'!$AH$12:$AH$5000,$C125,'(6)定期点検調書'!$BF$12:$BF$5000,$W$7)&gt;=1,$W$7,IF(COUNTIFS('(6)定期点検調書'!$B$12:$B$5000,AM$117,'(6)定期点検調書'!$AH$12:$AH$5000,$C125,'(6)定期点検調書'!$BF$12:$BF$5000,$V$7)&gt;=1,$V$7,IF(COUNTIFS('(6)定期点検調書'!$B$12:$B$5000,AM124,'(6)定期点検調書'!$AH$12:$AH$5000,$C125,'(6)定期点検調書'!$BF$12:$BF$5000,$U$7)&gt;=1,$U$7,IF(COUNTIFS('(6)定期点検調書'!$B$12:$B$5000,AM$117,'(6)定期点検調書'!$AH$12:$AH$5000,$C125,'(6)定期点検調書'!$BF$12:$BF$5000,$T$7)&gt;=1,$T$7,IF(COUNTIFS('(6)定期点検調書'!$B$12:$B$5000,AM$117,'(6)定期点検調書'!$AH$12:$AH$5000,$C125,'(6)定期点検調書'!$BF$12:$BF$5000,$S$7)&gt;=1,$S$7,""))))))</f>
        <v/>
      </c>
      <c r="AN125" s="465" t="str">
        <f>IF(AN$117="","",IF(COUNTIFS('(6)定期点検調書'!$B$12:$B$5000,AN$117,'(6)定期点検調書'!$AH$12:$AH$5000,$C125,'(6)定期点検調書'!$BF$12:$BF$5000,$W$7)&gt;=1,$W$7,IF(COUNTIFS('(6)定期点検調書'!$B$12:$B$5000,AN$117,'(6)定期点検調書'!$AH$12:$AH$5000,$C125,'(6)定期点検調書'!$BF$12:$BF$5000,$V$7)&gt;=1,$V$7,IF(COUNTIFS('(6)定期点検調書'!$B$12:$B$5000,AN124,'(6)定期点検調書'!$AH$12:$AH$5000,$C125,'(6)定期点検調書'!$BF$12:$BF$5000,$U$7)&gt;=1,$U$7,IF(COUNTIFS('(6)定期点検調書'!$B$12:$B$5000,AN$117,'(6)定期点検調書'!$AH$12:$AH$5000,$C125,'(6)定期点検調書'!$BF$12:$BF$5000,$T$7)&gt;=1,$T$7,IF(COUNTIFS('(6)定期点検調書'!$B$12:$B$5000,AN$117,'(6)定期点検調書'!$AH$12:$AH$5000,$C125,'(6)定期点検調書'!$BF$12:$BF$5000,$S$7)&gt;=1,$S$7,""))))))</f>
        <v/>
      </c>
      <c r="AO125" s="465" t="str">
        <f>IF(AO$117="","",IF(COUNTIFS('(6)定期点検調書'!$B$12:$B$5000,AO$117,'(6)定期点検調書'!$AH$12:$AH$5000,$C125,'(6)定期点検調書'!$BF$12:$BF$5000,$W$7)&gt;=1,$W$7,IF(COUNTIFS('(6)定期点検調書'!$B$12:$B$5000,AO$117,'(6)定期点検調書'!$AH$12:$AH$5000,$C125,'(6)定期点検調書'!$BF$12:$BF$5000,$V$7)&gt;=1,$V$7,IF(COUNTIFS('(6)定期点検調書'!$B$12:$B$5000,AO124,'(6)定期点検調書'!$AH$12:$AH$5000,$C125,'(6)定期点検調書'!$BF$12:$BF$5000,$U$7)&gt;=1,$U$7,IF(COUNTIFS('(6)定期点検調書'!$B$12:$B$5000,AO$117,'(6)定期点検調書'!$AH$12:$AH$5000,$C125,'(6)定期点検調書'!$BF$12:$BF$5000,$T$7)&gt;=1,$T$7,IF(COUNTIFS('(6)定期点検調書'!$B$12:$B$5000,AO$117,'(6)定期点検調書'!$AH$12:$AH$5000,$C125,'(6)定期点検調書'!$BF$12:$BF$5000,$S$7)&gt;=1,$S$7,""))))))</f>
        <v/>
      </c>
      <c r="AP125" s="465" t="str">
        <f>IF(AP$117="","",IF(COUNTIFS('(6)定期点検調書'!$B$12:$B$5000,AP$117,'(6)定期点検調書'!$AH$12:$AH$5000,$C125,'(6)定期点検調書'!$BF$12:$BF$5000,$W$7)&gt;=1,$W$7,IF(COUNTIFS('(6)定期点検調書'!$B$12:$B$5000,AP$117,'(6)定期点検調書'!$AH$12:$AH$5000,$C125,'(6)定期点検調書'!$BF$12:$BF$5000,$V$7)&gt;=1,$V$7,IF(COUNTIFS('(6)定期点検調書'!$B$12:$B$5000,AP124,'(6)定期点検調書'!$AH$12:$AH$5000,$C125,'(6)定期点検調書'!$BF$12:$BF$5000,$U$7)&gt;=1,$U$7,IF(COUNTIFS('(6)定期点検調書'!$B$12:$B$5000,AP$117,'(6)定期点検調書'!$AH$12:$AH$5000,$C125,'(6)定期点検調書'!$BF$12:$BF$5000,$T$7)&gt;=1,$T$7,IF(COUNTIFS('(6)定期点検調書'!$B$12:$B$5000,AP$117,'(6)定期点検調書'!$AH$12:$AH$5000,$C125,'(6)定期点検調書'!$BF$12:$BF$5000,$S$7)&gt;=1,$S$7,""))))))</f>
        <v/>
      </c>
      <c r="AQ125" s="465" t="str">
        <f>IF(AQ$117="","",IF(COUNTIFS('(6)定期点検調書'!$B$12:$B$5000,AQ$117,'(6)定期点検調書'!$AH$12:$AH$5000,$C125,'(6)定期点検調書'!$BF$12:$BF$5000,$W$7)&gt;=1,$W$7,IF(COUNTIFS('(6)定期点検調書'!$B$12:$B$5000,AQ$117,'(6)定期点検調書'!$AH$12:$AH$5000,$C125,'(6)定期点検調書'!$BF$12:$BF$5000,$V$7)&gt;=1,$V$7,IF(COUNTIFS('(6)定期点検調書'!$B$12:$B$5000,AQ124,'(6)定期点検調書'!$AH$12:$AH$5000,$C125,'(6)定期点検調書'!$BF$12:$BF$5000,$U$7)&gt;=1,$U$7,IF(COUNTIFS('(6)定期点検調書'!$B$12:$B$5000,AQ$117,'(6)定期点検調書'!$AH$12:$AH$5000,$C125,'(6)定期点検調書'!$BF$12:$BF$5000,$T$7)&gt;=1,$T$7,IF(COUNTIFS('(6)定期点検調書'!$B$12:$B$5000,AQ$117,'(6)定期点検調書'!$AH$12:$AH$5000,$C125,'(6)定期点検調書'!$BF$12:$BF$5000,$S$7)&gt;=1,$S$7,""))))))</f>
        <v/>
      </c>
      <c r="AR125" s="465" t="str">
        <f>IF(AR$117="","",IF(COUNTIFS('(6)定期点検調書'!$B$12:$B$5000,AR$117,'(6)定期点検調書'!$AH$12:$AH$5000,$C125,'(6)定期点検調書'!$BF$12:$BF$5000,$W$7)&gt;=1,$W$7,IF(COUNTIFS('(6)定期点検調書'!$B$12:$B$5000,AR$117,'(6)定期点検調書'!$AH$12:$AH$5000,$C125,'(6)定期点検調書'!$BF$12:$BF$5000,$V$7)&gt;=1,$V$7,IF(COUNTIFS('(6)定期点検調書'!$B$12:$B$5000,AR124,'(6)定期点検調書'!$AH$12:$AH$5000,$C125,'(6)定期点検調書'!$BF$12:$BF$5000,$U$7)&gt;=1,$U$7,IF(COUNTIFS('(6)定期点検調書'!$B$12:$B$5000,AR$117,'(6)定期点検調書'!$AH$12:$AH$5000,$C125,'(6)定期点検調書'!$BF$12:$BF$5000,$T$7)&gt;=1,$T$7,IF(COUNTIFS('(6)定期点検調書'!$B$12:$B$5000,AR$117,'(6)定期点検調書'!$AH$12:$AH$5000,$C125,'(6)定期点検調書'!$BF$12:$BF$5000,$S$7)&gt;=1,$S$7,""))))))</f>
        <v/>
      </c>
      <c r="AS125" s="465" t="str">
        <f>IF(AS$117="","",IF(COUNTIFS('(6)定期点検調書'!$B$12:$B$5000,AS$117,'(6)定期点検調書'!$AH$12:$AH$5000,$C125,'(6)定期点検調書'!$BF$12:$BF$5000,$W$7)&gt;=1,$W$7,IF(COUNTIFS('(6)定期点検調書'!$B$12:$B$5000,AS$117,'(6)定期点検調書'!$AH$12:$AH$5000,$C125,'(6)定期点検調書'!$BF$12:$BF$5000,$V$7)&gt;=1,$V$7,IF(COUNTIFS('(6)定期点検調書'!$B$12:$B$5000,AS124,'(6)定期点検調書'!$AH$12:$AH$5000,$C125,'(6)定期点検調書'!$BF$12:$BF$5000,$U$7)&gt;=1,$U$7,IF(COUNTIFS('(6)定期点検調書'!$B$12:$B$5000,AS$117,'(6)定期点検調書'!$AH$12:$AH$5000,$C125,'(6)定期点検調書'!$BF$12:$BF$5000,$T$7)&gt;=1,$T$7,IF(COUNTIFS('(6)定期点検調書'!$B$12:$B$5000,AS$117,'(6)定期点検調書'!$AH$12:$AH$5000,$C125,'(6)定期点検調書'!$BF$12:$BF$5000,$S$7)&gt;=1,$S$7,""))))))</f>
        <v/>
      </c>
      <c r="AT125" s="465" t="str">
        <f>IF(AT$117="","",IF(COUNTIFS('(6)定期点検調書'!$B$12:$B$5000,AT$117,'(6)定期点検調書'!$AH$12:$AH$5000,$C125,'(6)定期点検調書'!$BF$12:$BF$5000,$W$7)&gt;=1,$W$7,IF(COUNTIFS('(6)定期点検調書'!$B$12:$B$5000,AT$117,'(6)定期点検調書'!$AH$12:$AH$5000,$C125,'(6)定期点検調書'!$BF$12:$BF$5000,$V$7)&gt;=1,$V$7,IF(COUNTIFS('(6)定期点検調書'!$B$12:$B$5000,AT124,'(6)定期点検調書'!$AH$12:$AH$5000,$C125,'(6)定期点検調書'!$BF$12:$BF$5000,$U$7)&gt;=1,$U$7,IF(COUNTIFS('(6)定期点検調書'!$B$12:$B$5000,AT$117,'(6)定期点検調書'!$AH$12:$AH$5000,$C125,'(6)定期点検調書'!$BF$12:$BF$5000,$T$7)&gt;=1,$T$7,IF(COUNTIFS('(6)定期点検調書'!$B$12:$B$5000,AT$117,'(6)定期点検調書'!$AH$12:$AH$5000,$C125,'(6)定期点検調書'!$BF$12:$BF$5000,$S$7)&gt;=1,$S$7,""))))))</f>
        <v/>
      </c>
      <c r="AU125" s="465" t="str">
        <f>IF(AU$117="","",IF(COUNTIFS('(6)定期点検調書'!$B$12:$B$5000,AU$117,'(6)定期点検調書'!$AH$12:$AH$5000,$C125,'(6)定期点検調書'!$BF$12:$BF$5000,$W$7)&gt;=1,$W$7,IF(COUNTIFS('(6)定期点検調書'!$B$12:$B$5000,AU$117,'(6)定期点検調書'!$AH$12:$AH$5000,$C125,'(6)定期点検調書'!$BF$12:$BF$5000,$V$7)&gt;=1,$V$7,IF(COUNTIFS('(6)定期点検調書'!$B$12:$B$5000,AU124,'(6)定期点検調書'!$AH$12:$AH$5000,$C125,'(6)定期点検調書'!$BF$12:$BF$5000,$U$7)&gt;=1,$U$7,IF(COUNTIFS('(6)定期点検調書'!$B$12:$B$5000,AU$117,'(6)定期点検調書'!$AH$12:$AH$5000,$C125,'(6)定期点検調書'!$BF$12:$BF$5000,$T$7)&gt;=1,$T$7,IF(COUNTIFS('(6)定期点検調書'!$B$12:$B$5000,AU$117,'(6)定期点検調書'!$AH$12:$AH$5000,$C125,'(6)定期点検調書'!$BF$12:$BF$5000,$S$7)&gt;=1,$S$7,""))))))</f>
        <v/>
      </c>
      <c r="AV125" s="465" t="str">
        <f>IF(AV$117="","",IF(COUNTIFS('(6)定期点検調書'!$B$12:$B$5000,AV$117,'(6)定期点検調書'!$AH$12:$AH$5000,$C125,'(6)定期点検調書'!$BF$12:$BF$5000,$W$7)&gt;=1,$W$7,IF(COUNTIFS('(6)定期点検調書'!$B$12:$B$5000,AV$117,'(6)定期点検調書'!$AH$12:$AH$5000,$C125,'(6)定期点検調書'!$BF$12:$BF$5000,$V$7)&gt;=1,$V$7,IF(COUNTIFS('(6)定期点検調書'!$B$12:$B$5000,AV124,'(6)定期点検調書'!$AH$12:$AH$5000,$C125,'(6)定期点検調書'!$BF$12:$BF$5000,$U$7)&gt;=1,$U$7,IF(COUNTIFS('(6)定期点検調書'!$B$12:$B$5000,AV$117,'(6)定期点検調書'!$AH$12:$AH$5000,$C125,'(6)定期点検調書'!$BF$12:$BF$5000,$T$7)&gt;=1,$T$7,IF(COUNTIFS('(6)定期点検調書'!$B$12:$B$5000,AV$117,'(6)定期点検調書'!$AH$12:$AH$5000,$C125,'(6)定期点検調書'!$BF$12:$BF$5000,$S$7)&gt;=1,$S$7,""))))))</f>
        <v/>
      </c>
      <c r="AW125" s="465" t="str">
        <f>IF(AW$117="","",IF(COUNTIFS('(6)定期点検調書'!$B$12:$B$5000,AW$117,'(6)定期点検調書'!$AH$12:$AH$5000,$C125,'(6)定期点検調書'!$BF$12:$BF$5000,$W$7)&gt;=1,$W$7,IF(COUNTIFS('(6)定期点検調書'!$B$12:$B$5000,AW$117,'(6)定期点検調書'!$AH$12:$AH$5000,$C125,'(6)定期点検調書'!$BF$12:$BF$5000,$V$7)&gt;=1,$V$7,IF(COUNTIFS('(6)定期点検調書'!$B$12:$B$5000,AW124,'(6)定期点検調書'!$AH$12:$AH$5000,$C125,'(6)定期点検調書'!$BF$12:$BF$5000,$U$7)&gt;=1,$U$7,IF(COUNTIFS('(6)定期点検調書'!$B$12:$B$5000,AW$117,'(6)定期点検調書'!$AH$12:$AH$5000,$C125,'(6)定期点検調書'!$BF$12:$BF$5000,$T$7)&gt;=1,$T$7,IF(COUNTIFS('(6)定期点検調書'!$B$12:$B$5000,AW$117,'(6)定期点検調書'!$AH$12:$AH$5000,$C125,'(6)定期点検調書'!$BF$12:$BF$5000,$S$7)&gt;=1,$S$7,""))))))</f>
        <v/>
      </c>
      <c r="AX125" s="465" t="str">
        <f>IF(AX$117="","",IF(COUNTIFS('(6)定期点検調書'!$B$12:$B$5000,AX$117,'(6)定期点検調書'!$AH$12:$AH$5000,$C125,'(6)定期点検調書'!$BF$12:$BF$5000,$W$7)&gt;=1,$W$7,IF(COUNTIFS('(6)定期点検調書'!$B$12:$B$5000,AX$117,'(6)定期点検調書'!$AH$12:$AH$5000,$C125,'(6)定期点検調書'!$BF$12:$BF$5000,$V$7)&gt;=1,$V$7,IF(COUNTIFS('(6)定期点検調書'!$B$12:$B$5000,AX124,'(6)定期点検調書'!$AH$12:$AH$5000,$C125,'(6)定期点検調書'!$BF$12:$BF$5000,$U$7)&gt;=1,$U$7,IF(COUNTIFS('(6)定期点検調書'!$B$12:$B$5000,AX$117,'(6)定期点検調書'!$AH$12:$AH$5000,$C125,'(6)定期点検調書'!$BF$12:$BF$5000,$T$7)&gt;=1,$T$7,IF(COUNTIFS('(6)定期点検調書'!$B$12:$B$5000,AX$117,'(6)定期点検調書'!$AH$12:$AH$5000,$C125,'(6)定期点検調書'!$BF$12:$BF$5000,$S$7)&gt;=1,$S$7,""))))))</f>
        <v/>
      </c>
      <c r="AY125" s="465" t="str">
        <f>IF(AY$117="","",IF(COUNTIFS('(6)定期点検調書'!$B$12:$B$5000,AY$117,'(6)定期点検調書'!$AH$12:$AH$5000,$C125,'(6)定期点検調書'!$BF$12:$BF$5000,$W$7)&gt;=1,$W$7,IF(COUNTIFS('(6)定期点検調書'!$B$12:$B$5000,AY$117,'(6)定期点検調書'!$AH$12:$AH$5000,$C125,'(6)定期点検調書'!$BF$12:$BF$5000,$V$7)&gt;=1,$V$7,IF(COUNTIFS('(6)定期点検調書'!$B$12:$B$5000,AY124,'(6)定期点検調書'!$AH$12:$AH$5000,$C125,'(6)定期点検調書'!$BF$12:$BF$5000,$U$7)&gt;=1,$U$7,IF(COUNTIFS('(6)定期点検調書'!$B$12:$B$5000,AY$117,'(6)定期点検調書'!$AH$12:$AH$5000,$C125,'(6)定期点検調書'!$BF$12:$BF$5000,$T$7)&gt;=1,$T$7,IF(COUNTIFS('(6)定期点検調書'!$B$12:$B$5000,AY$117,'(6)定期点検調書'!$AH$12:$AH$5000,$C125,'(6)定期点検調書'!$BF$12:$BF$5000,$S$7)&gt;=1,$S$7,""))))))</f>
        <v/>
      </c>
      <c r="AZ125" s="465" t="str">
        <f>IF(AZ$117="","",IF(COUNTIFS('(6)定期点検調書'!$B$12:$B$5000,AZ$117,'(6)定期点検調書'!$AH$12:$AH$5000,$C125,'(6)定期点検調書'!$BF$12:$BF$5000,$W$7)&gt;=1,$W$7,IF(COUNTIFS('(6)定期点検調書'!$B$12:$B$5000,AZ$117,'(6)定期点検調書'!$AH$12:$AH$5000,$C125,'(6)定期点検調書'!$BF$12:$BF$5000,$V$7)&gt;=1,$V$7,IF(COUNTIFS('(6)定期点検調書'!$B$12:$B$5000,AZ124,'(6)定期点検調書'!$AH$12:$AH$5000,$C125,'(6)定期点検調書'!$BF$12:$BF$5000,$U$7)&gt;=1,$U$7,IF(COUNTIFS('(6)定期点検調書'!$B$12:$B$5000,AZ$117,'(6)定期点検調書'!$AH$12:$AH$5000,$C125,'(6)定期点検調書'!$BF$12:$BF$5000,$T$7)&gt;=1,$T$7,IF(COUNTIFS('(6)定期点検調書'!$B$12:$B$5000,AZ$117,'(6)定期点検調書'!$AH$12:$AH$5000,$C125,'(6)定期点検調書'!$BF$12:$BF$5000,$S$7)&gt;=1,$S$7,""))))))</f>
        <v/>
      </c>
      <c r="BA125" s="466" t="str">
        <f>IF(BA$117="","",IF(COUNTIFS('(6)定期点検調書'!$B$12:$B$5000,BA$117,'(6)定期点検調書'!$AH$12:$AH$5000,$C125,'(6)定期点検調書'!$BF$12:$BF$5000,$W$7)&gt;=1,$W$7,IF(COUNTIFS('(6)定期点検調書'!$B$12:$B$5000,BA$117,'(6)定期点検調書'!$AH$12:$AH$5000,$C125,'(6)定期点検調書'!$BF$12:$BF$5000,$V$7)&gt;=1,$V$7,IF(COUNTIFS('(6)定期点検調書'!$B$12:$B$5000,BA124,'(6)定期点検調書'!$AH$12:$AH$5000,$C125,'(6)定期点検調書'!$BF$12:$BF$5000,$U$7)&gt;=1,$U$7,IF(COUNTIFS('(6)定期点検調書'!$B$12:$B$5000,BA$117,'(6)定期点検調書'!$AH$12:$AH$5000,$C125,'(6)定期点検調書'!$BF$12:$BF$5000,$T$7)&gt;=1,$T$7,IF(COUNTIFS('(6)定期点検調書'!$B$12:$B$5000,BA$117,'(6)定期点検調書'!$AH$12:$AH$5000,$C125,'(6)定期点検調書'!$BF$12:$BF$5000,$S$7)&gt;=1,$S$7,""))))))</f>
        <v/>
      </c>
      <c r="BB125" s="1"/>
    </row>
    <row r="126" spans="2:55" ht="18.75" customHeight="1" thickBot="1" x14ac:dyDescent="0.25">
      <c r="B126" s="1855"/>
      <c r="C126" s="1847" t="str">
        <f>ﾃﾞｰﾀ一覧!$U$27</f>
        <v>その他変状</v>
      </c>
      <c r="D126" s="1848"/>
      <c r="E126" s="1848"/>
      <c r="F126" s="1848"/>
      <c r="G126" s="1849"/>
      <c r="H126" s="645" t="str">
        <f>IF(H$117="","",IF(COUNTIFS('(6)定期点検調書'!$B$12:$B$5000,H$117,'(6)定期点検調書'!$AH$12:$AH$5000,$C126,'(6)定期点検調書'!$BF$12:$BF$5000,$W$7)&gt;=1,$W$7,IF(COUNTIFS('(6)定期点検調書'!$B$12:$B$5000,H$117,'(6)定期点検調書'!$AH$12:$AH$5000,$C126,'(6)定期点検調書'!$BF$12:$BF$5000,$V$7)&gt;=1,$V$7,IF(COUNTIFS('(6)定期点検調書'!$B$12:$B$5000,H125,'(6)定期点検調書'!$AH$12:$AH$5000,$C126,'(6)定期点検調書'!$BF$12:$BF$5000,$U$7)&gt;=1,$U$7,IF(COUNTIFS('(6)定期点検調書'!$B$12:$B$5000,H$117,'(6)定期点検調書'!$AH$12:$AH$5000,$C126,'(6)定期点検調書'!$BF$12:$BF$5000,$T$7)&gt;=1,$T$7,IF(COUNTIFS('(6)定期点検調書'!$B$12:$B$5000,H$117,'(6)定期点検調書'!$AH$12:$AH$5000,$C126,'(6)定期点検調書'!$BF$12:$BF$5000,$S$7)&gt;=1,$S$7,""))))))</f>
        <v/>
      </c>
      <c r="I126" s="646" t="str">
        <f>IF(I$117="","",IF(COUNTIFS('(6)定期点検調書'!$B$12:$B$5000,I$117,'(6)定期点検調書'!$AH$12:$AH$5000,$C126,'(6)定期点検調書'!$BF$12:$BF$5000,$W$7)&gt;=1,$W$7,IF(COUNTIFS('(6)定期点検調書'!$B$12:$B$5000,I$117,'(6)定期点検調書'!$AH$12:$AH$5000,$C126,'(6)定期点検調書'!$BF$12:$BF$5000,$V$7)&gt;=1,$V$7,IF(COUNTIFS('(6)定期点検調書'!$B$12:$B$5000,I125,'(6)定期点検調書'!$AH$12:$AH$5000,$C126,'(6)定期点検調書'!$BF$12:$BF$5000,$U$7)&gt;=1,$U$7,IF(COUNTIFS('(6)定期点検調書'!$B$12:$B$5000,I$117,'(6)定期点検調書'!$AH$12:$AH$5000,$C126,'(6)定期点検調書'!$BF$12:$BF$5000,$T$7)&gt;=1,$T$7,IF(COUNTIFS('(6)定期点検調書'!$B$12:$B$5000,I$117,'(6)定期点検調書'!$AH$12:$AH$5000,$C126,'(6)定期点検調書'!$BF$12:$BF$5000,$S$7)&gt;=1,$S$7,""))))))</f>
        <v/>
      </c>
      <c r="J126" s="646" t="str">
        <f>IF(J$117="","",IF(COUNTIFS('(6)定期点検調書'!$B$12:$B$5000,J$117,'(6)定期点検調書'!$AH$12:$AH$5000,$C126,'(6)定期点検調書'!$BF$12:$BF$5000,$W$7)&gt;=1,$W$7,IF(COUNTIFS('(6)定期点検調書'!$B$12:$B$5000,J$117,'(6)定期点検調書'!$AH$12:$AH$5000,$C126,'(6)定期点検調書'!$BF$12:$BF$5000,$V$7)&gt;=1,$V$7,IF(COUNTIFS('(6)定期点検調書'!$B$12:$B$5000,J125,'(6)定期点検調書'!$AH$12:$AH$5000,$C126,'(6)定期点検調書'!$BF$12:$BF$5000,$U$7)&gt;=1,$U$7,IF(COUNTIFS('(6)定期点検調書'!$B$12:$B$5000,J$117,'(6)定期点検調書'!$AH$12:$AH$5000,$C126,'(6)定期点検調書'!$BF$12:$BF$5000,$T$7)&gt;=1,$T$7,IF(COUNTIFS('(6)定期点検調書'!$B$12:$B$5000,J$117,'(6)定期点検調書'!$AH$12:$AH$5000,$C126,'(6)定期点検調書'!$BF$12:$BF$5000,$S$7)&gt;=1,$S$7,""))))))</f>
        <v/>
      </c>
      <c r="K126" s="646" t="str">
        <f>IF(K$117="","",IF(COUNTIFS('(6)定期点検調書'!$B$12:$B$5000,K$117,'(6)定期点検調書'!$AH$12:$AH$5000,$C126,'(6)定期点検調書'!$BF$12:$BF$5000,$W$7)&gt;=1,$W$7,IF(COUNTIFS('(6)定期点検調書'!$B$12:$B$5000,K$117,'(6)定期点検調書'!$AH$12:$AH$5000,$C126,'(6)定期点検調書'!$BF$12:$BF$5000,$V$7)&gt;=1,$V$7,IF(COUNTIFS('(6)定期点検調書'!$B$12:$B$5000,K125,'(6)定期点検調書'!$AH$12:$AH$5000,$C126,'(6)定期点検調書'!$BF$12:$BF$5000,$U$7)&gt;=1,$U$7,IF(COUNTIFS('(6)定期点検調書'!$B$12:$B$5000,K$117,'(6)定期点検調書'!$AH$12:$AH$5000,$C126,'(6)定期点検調書'!$BF$12:$BF$5000,$T$7)&gt;=1,$T$7,IF(COUNTIFS('(6)定期点検調書'!$B$12:$B$5000,K$117,'(6)定期点検調書'!$AH$12:$AH$5000,$C126,'(6)定期点検調書'!$BF$12:$BF$5000,$S$7)&gt;=1,$S$7,""))))))</f>
        <v/>
      </c>
      <c r="L126" s="646" t="str">
        <f>IF(L$117="","",IF(COUNTIFS('(6)定期点検調書'!$B$12:$B$5000,L$117,'(6)定期点検調書'!$AH$12:$AH$5000,$C126,'(6)定期点検調書'!$BF$12:$BF$5000,$W$7)&gt;=1,$W$7,IF(COUNTIFS('(6)定期点検調書'!$B$12:$B$5000,L$117,'(6)定期点検調書'!$AH$12:$AH$5000,$C126,'(6)定期点検調書'!$BF$12:$BF$5000,$V$7)&gt;=1,$V$7,IF(COUNTIFS('(6)定期点検調書'!$B$12:$B$5000,L125,'(6)定期点検調書'!$AH$12:$AH$5000,$C126,'(6)定期点検調書'!$BF$12:$BF$5000,$U$7)&gt;=1,$U$7,IF(COUNTIFS('(6)定期点検調書'!$B$12:$B$5000,L$117,'(6)定期点検調書'!$AH$12:$AH$5000,$C126,'(6)定期点検調書'!$BF$12:$BF$5000,$T$7)&gt;=1,$T$7,IF(COUNTIFS('(6)定期点検調書'!$B$12:$B$5000,L$117,'(6)定期点検調書'!$AH$12:$AH$5000,$C126,'(6)定期点検調書'!$BF$12:$BF$5000,$S$7)&gt;=1,$S$7,""))))))</f>
        <v/>
      </c>
      <c r="M126" s="646" t="str">
        <f>IF(M$117="","",IF(COUNTIFS('(6)定期点検調書'!$B$12:$B$5000,M$117,'(6)定期点検調書'!$AH$12:$AH$5000,$C126,'(6)定期点検調書'!$BF$12:$BF$5000,$W$7)&gt;=1,$W$7,IF(COUNTIFS('(6)定期点検調書'!$B$12:$B$5000,M$117,'(6)定期点検調書'!$AH$12:$AH$5000,$C126,'(6)定期点検調書'!$BF$12:$BF$5000,$V$7)&gt;=1,$V$7,IF(COUNTIFS('(6)定期点検調書'!$B$12:$B$5000,M125,'(6)定期点検調書'!$AH$12:$AH$5000,$C126,'(6)定期点検調書'!$BF$12:$BF$5000,$U$7)&gt;=1,$U$7,IF(COUNTIFS('(6)定期点検調書'!$B$12:$B$5000,M$117,'(6)定期点検調書'!$AH$12:$AH$5000,$C126,'(6)定期点検調書'!$BF$12:$BF$5000,$T$7)&gt;=1,$T$7,IF(COUNTIFS('(6)定期点検調書'!$B$12:$B$5000,M$117,'(6)定期点検調書'!$AH$12:$AH$5000,$C126,'(6)定期点検調書'!$BF$12:$BF$5000,$S$7)&gt;=1,$S$7,""))))))</f>
        <v/>
      </c>
      <c r="N126" s="646" t="str">
        <f>IF(N$117="","",IF(COUNTIFS('(6)定期点検調書'!$B$12:$B$5000,N$117,'(6)定期点検調書'!$AH$12:$AH$5000,$C126,'(6)定期点検調書'!$BF$12:$BF$5000,$W$7)&gt;=1,$W$7,IF(COUNTIFS('(6)定期点検調書'!$B$12:$B$5000,N$117,'(6)定期点検調書'!$AH$12:$AH$5000,$C126,'(6)定期点検調書'!$BF$12:$BF$5000,$V$7)&gt;=1,$V$7,IF(COUNTIFS('(6)定期点検調書'!$B$12:$B$5000,N125,'(6)定期点検調書'!$AH$12:$AH$5000,$C126,'(6)定期点検調書'!$BF$12:$BF$5000,$U$7)&gt;=1,$U$7,IF(COUNTIFS('(6)定期点検調書'!$B$12:$B$5000,N$117,'(6)定期点検調書'!$AH$12:$AH$5000,$C126,'(6)定期点検調書'!$BF$12:$BF$5000,$T$7)&gt;=1,$T$7,IF(COUNTIFS('(6)定期点検調書'!$B$12:$B$5000,N$117,'(6)定期点検調書'!$AH$12:$AH$5000,$C126,'(6)定期点検調書'!$BF$12:$BF$5000,$S$7)&gt;=1,$S$7,""))))))</f>
        <v/>
      </c>
      <c r="O126" s="646" t="str">
        <f>IF(O$117="","",IF(COUNTIFS('(6)定期点検調書'!$B$12:$B$5000,O$117,'(6)定期点検調書'!$AH$12:$AH$5000,$C126,'(6)定期点検調書'!$BF$12:$BF$5000,$W$7)&gt;=1,$W$7,IF(COUNTIFS('(6)定期点検調書'!$B$12:$B$5000,O$117,'(6)定期点検調書'!$AH$12:$AH$5000,$C126,'(6)定期点検調書'!$BF$12:$BF$5000,$V$7)&gt;=1,$V$7,IF(COUNTIFS('(6)定期点検調書'!$B$12:$B$5000,O125,'(6)定期点検調書'!$AH$12:$AH$5000,$C126,'(6)定期点検調書'!$BF$12:$BF$5000,$U$7)&gt;=1,$U$7,IF(COUNTIFS('(6)定期点検調書'!$B$12:$B$5000,O$117,'(6)定期点検調書'!$AH$12:$AH$5000,$C126,'(6)定期点検調書'!$BF$12:$BF$5000,$T$7)&gt;=1,$T$7,IF(COUNTIFS('(6)定期点検調書'!$B$12:$B$5000,O$117,'(6)定期点検調書'!$AH$12:$AH$5000,$C126,'(6)定期点検調書'!$BF$12:$BF$5000,$S$7)&gt;=1,$S$7,""))))))</f>
        <v/>
      </c>
      <c r="P126" s="646" t="str">
        <f>IF(P$117="","",IF(COUNTIFS('(6)定期点検調書'!$B$12:$B$5000,P$117,'(6)定期点検調書'!$AH$12:$AH$5000,$C126,'(6)定期点検調書'!$BF$12:$BF$5000,$W$7)&gt;=1,$W$7,IF(COUNTIFS('(6)定期点検調書'!$B$12:$B$5000,P$117,'(6)定期点検調書'!$AH$12:$AH$5000,$C126,'(6)定期点検調書'!$BF$12:$BF$5000,$V$7)&gt;=1,$V$7,IF(COUNTIFS('(6)定期点検調書'!$B$12:$B$5000,P125,'(6)定期点検調書'!$AH$12:$AH$5000,$C126,'(6)定期点検調書'!$BF$12:$BF$5000,$U$7)&gt;=1,$U$7,IF(COUNTIFS('(6)定期点検調書'!$B$12:$B$5000,P$117,'(6)定期点検調書'!$AH$12:$AH$5000,$C126,'(6)定期点検調書'!$BF$12:$BF$5000,$T$7)&gt;=1,$T$7,IF(COUNTIFS('(6)定期点検調書'!$B$12:$B$5000,P$117,'(6)定期点検調書'!$AH$12:$AH$5000,$C126,'(6)定期点検調書'!$BF$12:$BF$5000,$S$7)&gt;=1,$S$7,""))))))</f>
        <v/>
      </c>
      <c r="Q126" s="646" t="str">
        <f>IF(Q$117="","",IF(COUNTIFS('(6)定期点検調書'!$B$12:$B$5000,Q$117,'(6)定期点検調書'!$AH$12:$AH$5000,$C126,'(6)定期点検調書'!$BF$12:$BF$5000,$W$7)&gt;=1,$W$7,IF(COUNTIFS('(6)定期点検調書'!$B$12:$B$5000,Q$117,'(6)定期点検調書'!$AH$12:$AH$5000,$C126,'(6)定期点検調書'!$BF$12:$BF$5000,$V$7)&gt;=1,$V$7,IF(COUNTIFS('(6)定期点検調書'!$B$12:$B$5000,Q125,'(6)定期点検調書'!$AH$12:$AH$5000,$C126,'(6)定期点検調書'!$BF$12:$BF$5000,$U$7)&gt;=1,$U$7,IF(COUNTIFS('(6)定期点検調書'!$B$12:$B$5000,Q$117,'(6)定期点検調書'!$AH$12:$AH$5000,$C126,'(6)定期点検調書'!$BF$12:$BF$5000,$T$7)&gt;=1,$T$7,IF(COUNTIFS('(6)定期点検調書'!$B$12:$B$5000,Q$117,'(6)定期点検調書'!$AH$12:$AH$5000,$C126,'(6)定期点検調書'!$BF$12:$BF$5000,$S$7)&gt;=1,$S$7,""))))))</f>
        <v/>
      </c>
      <c r="R126" s="646" t="str">
        <f>IF(R$117="","",IF(COUNTIFS('(6)定期点検調書'!$B$12:$B$5000,R$117,'(6)定期点検調書'!$AH$12:$AH$5000,$C126,'(6)定期点検調書'!$BF$12:$BF$5000,$W$7)&gt;=1,$W$7,IF(COUNTIFS('(6)定期点検調書'!$B$12:$B$5000,R$117,'(6)定期点検調書'!$AH$12:$AH$5000,$C126,'(6)定期点検調書'!$BF$12:$BF$5000,$V$7)&gt;=1,$V$7,IF(COUNTIFS('(6)定期点検調書'!$B$12:$B$5000,R125,'(6)定期点検調書'!$AH$12:$AH$5000,$C126,'(6)定期点検調書'!$BF$12:$BF$5000,$U$7)&gt;=1,$U$7,IF(COUNTIFS('(6)定期点検調書'!$B$12:$B$5000,R$117,'(6)定期点検調書'!$AH$12:$AH$5000,$C126,'(6)定期点検調書'!$BF$12:$BF$5000,$T$7)&gt;=1,$T$7,IF(COUNTIFS('(6)定期点検調書'!$B$12:$B$5000,R$117,'(6)定期点検調書'!$AH$12:$AH$5000,$C126,'(6)定期点検調書'!$BF$12:$BF$5000,$S$7)&gt;=1,$S$7,""))))))</f>
        <v/>
      </c>
      <c r="S126" s="646" t="str">
        <f>IF(S$117="","",IF(COUNTIFS('(6)定期点検調書'!$B$12:$B$5000,S$117,'(6)定期点検調書'!$AH$12:$AH$5000,$C126,'(6)定期点検調書'!$BF$12:$BF$5000,$W$7)&gt;=1,$W$7,IF(COUNTIFS('(6)定期点検調書'!$B$12:$B$5000,S$117,'(6)定期点検調書'!$AH$12:$AH$5000,$C126,'(6)定期点検調書'!$BF$12:$BF$5000,$V$7)&gt;=1,$V$7,IF(COUNTIFS('(6)定期点検調書'!$B$12:$B$5000,S125,'(6)定期点検調書'!$AH$12:$AH$5000,$C126,'(6)定期点検調書'!$BF$12:$BF$5000,$U$7)&gt;=1,$U$7,IF(COUNTIFS('(6)定期点検調書'!$B$12:$B$5000,S$117,'(6)定期点検調書'!$AH$12:$AH$5000,$C126,'(6)定期点検調書'!$BF$12:$BF$5000,$T$7)&gt;=1,$T$7,IF(COUNTIFS('(6)定期点検調書'!$B$12:$B$5000,S$117,'(6)定期点検調書'!$AH$12:$AH$5000,$C126,'(6)定期点検調書'!$BF$12:$BF$5000,$S$7)&gt;=1,$S$7,""))))))</f>
        <v/>
      </c>
      <c r="T126" s="646" t="str">
        <f>IF(T$117="","",IF(COUNTIFS('(6)定期点検調書'!$B$12:$B$5000,T$117,'(6)定期点検調書'!$AH$12:$AH$5000,$C126,'(6)定期点検調書'!$BF$12:$BF$5000,$W$7)&gt;=1,$W$7,IF(COUNTIFS('(6)定期点検調書'!$B$12:$B$5000,T$117,'(6)定期点検調書'!$AH$12:$AH$5000,$C126,'(6)定期点検調書'!$BF$12:$BF$5000,$V$7)&gt;=1,$V$7,IF(COUNTIFS('(6)定期点検調書'!$B$12:$B$5000,T125,'(6)定期点検調書'!$AH$12:$AH$5000,$C126,'(6)定期点検調書'!$BF$12:$BF$5000,$U$7)&gt;=1,$U$7,IF(COUNTIFS('(6)定期点検調書'!$B$12:$B$5000,T$117,'(6)定期点検調書'!$AH$12:$AH$5000,$C126,'(6)定期点検調書'!$BF$12:$BF$5000,$T$7)&gt;=1,$T$7,IF(COUNTIFS('(6)定期点検調書'!$B$12:$B$5000,T$117,'(6)定期点検調書'!$AH$12:$AH$5000,$C126,'(6)定期点検調書'!$BF$12:$BF$5000,$S$7)&gt;=1,$S$7,""))))))</f>
        <v/>
      </c>
      <c r="U126" s="646" t="str">
        <f>IF(U$117="","",IF(COUNTIFS('(6)定期点検調書'!$B$12:$B$5000,U$117,'(6)定期点検調書'!$AH$12:$AH$5000,$C126,'(6)定期点検調書'!$BF$12:$BF$5000,$W$7)&gt;=1,$W$7,IF(COUNTIFS('(6)定期点検調書'!$B$12:$B$5000,U$117,'(6)定期点検調書'!$AH$12:$AH$5000,$C126,'(6)定期点検調書'!$BF$12:$BF$5000,$V$7)&gt;=1,$V$7,IF(COUNTIFS('(6)定期点検調書'!$B$12:$B$5000,U125,'(6)定期点検調書'!$AH$12:$AH$5000,$C126,'(6)定期点検調書'!$BF$12:$BF$5000,$U$7)&gt;=1,$U$7,IF(COUNTIFS('(6)定期点検調書'!$B$12:$B$5000,U$117,'(6)定期点検調書'!$AH$12:$AH$5000,$C126,'(6)定期点検調書'!$BF$12:$BF$5000,$T$7)&gt;=1,$T$7,IF(COUNTIFS('(6)定期点検調書'!$B$12:$B$5000,U$117,'(6)定期点検調書'!$AH$12:$AH$5000,$C126,'(6)定期点検調書'!$BF$12:$BF$5000,$S$7)&gt;=1,$S$7,""))))))</f>
        <v/>
      </c>
      <c r="V126" s="646" t="str">
        <f>IF(V$117="","",IF(COUNTIFS('(6)定期点検調書'!$B$12:$B$5000,V$117,'(6)定期点検調書'!$AH$12:$AH$5000,$C126,'(6)定期点検調書'!$BF$12:$BF$5000,$W$7)&gt;=1,$W$7,IF(COUNTIFS('(6)定期点検調書'!$B$12:$B$5000,V$117,'(6)定期点検調書'!$AH$12:$AH$5000,$C126,'(6)定期点検調書'!$BF$12:$BF$5000,$V$7)&gt;=1,$V$7,IF(COUNTIFS('(6)定期点検調書'!$B$12:$B$5000,V125,'(6)定期点検調書'!$AH$12:$AH$5000,$C126,'(6)定期点検調書'!$BF$12:$BF$5000,$U$7)&gt;=1,$U$7,IF(COUNTIFS('(6)定期点検調書'!$B$12:$B$5000,V$117,'(6)定期点検調書'!$AH$12:$AH$5000,$C126,'(6)定期点検調書'!$BF$12:$BF$5000,$T$7)&gt;=1,$T$7,IF(COUNTIFS('(6)定期点検調書'!$B$12:$B$5000,V$117,'(6)定期点検調書'!$AH$12:$AH$5000,$C126,'(6)定期点検調書'!$BF$12:$BF$5000,$S$7)&gt;=1,$S$7,""))))))</f>
        <v/>
      </c>
      <c r="W126" s="646" t="str">
        <f>IF(W$117="","",IF(COUNTIFS('(6)定期点検調書'!$B$12:$B$5000,W$117,'(6)定期点検調書'!$AH$12:$AH$5000,$C126,'(6)定期点検調書'!$BF$12:$BF$5000,$W$7)&gt;=1,$W$7,IF(COUNTIFS('(6)定期点検調書'!$B$12:$B$5000,W$117,'(6)定期点検調書'!$AH$12:$AH$5000,$C126,'(6)定期点検調書'!$BF$12:$BF$5000,$V$7)&gt;=1,$V$7,IF(COUNTIFS('(6)定期点検調書'!$B$12:$B$5000,W125,'(6)定期点検調書'!$AH$12:$AH$5000,$C126,'(6)定期点検調書'!$BF$12:$BF$5000,$U$7)&gt;=1,$U$7,IF(COUNTIFS('(6)定期点検調書'!$B$12:$B$5000,W$117,'(6)定期点検調書'!$AH$12:$AH$5000,$C126,'(6)定期点検調書'!$BF$12:$BF$5000,$T$7)&gt;=1,$T$7,IF(COUNTIFS('(6)定期点検調書'!$B$12:$B$5000,W$117,'(6)定期点検調書'!$AH$12:$AH$5000,$C126,'(6)定期点検調書'!$BF$12:$BF$5000,$S$7)&gt;=1,$S$7,""))))))</f>
        <v/>
      </c>
      <c r="X126" s="646" t="str">
        <f>IF(X$117="","",IF(COUNTIFS('(6)定期点検調書'!$B$12:$B$5000,X$117,'(6)定期点検調書'!$AH$12:$AH$5000,$C126,'(6)定期点検調書'!$BF$12:$BF$5000,$W$7)&gt;=1,$W$7,IF(COUNTIFS('(6)定期点検調書'!$B$12:$B$5000,X$117,'(6)定期点検調書'!$AH$12:$AH$5000,$C126,'(6)定期点検調書'!$BF$12:$BF$5000,$V$7)&gt;=1,$V$7,IF(COUNTIFS('(6)定期点検調書'!$B$12:$B$5000,X125,'(6)定期点検調書'!$AH$12:$AH$5000,$C126,'(6)定期点検調書'!$BF$12:$BF$5000,$U$7)&gt;=1,$U$7,IF(COUNTIFS('(6)定期点検調書'!$B$12:$B$5000,X$117,'(6)定期点検調書'!$AH$12:$AH$5000,$C126,'(6)定期点検調書'!$BF$12:$BF$5000,$T$7)&gt;=1,$T$7,IF(COUNTIFS('(6)定期点検調書'!$B$12:$B$5000,X$117,'(6)定期点検調書'!$AH$12:$AH$5000,$C126,'(6)定期点検調書'!$BF$12:$BF$5000,$S$7)&gt;=1,$S$7,""))))))</f>
        <v/>
      </c>
      <c r="Y126" s="646" t="str">
        <f>IF(Y$117="","",IF(COUNTIFS('(6)定期点検調書'!$B$12:$B$5000,Y$117,'(6)定期点検調書'!$AH$12:$AH$5000,$C126,'(6)定期点検調書'!$BF$12:$BF$5000,$W$7)&gt;=1,$W$7,IF(COUNTIFS('(6)定期点検調書'!$B$12:$B$5000,Y$117,'(6)定期点検調書'!$AH$12:$AH$5000,$C126,'(6)定期点検調書'!$BF$12:$BF$5000,$V$7)&gt;=1,$V$7,IF(COUNTIFS('(6)定期点検調書'!$B$12:$B$5000,Y125,'(6)定期点検調書'!$AH$12:$AH$5000,$C126,'(6)定期点検調書'!$BF$12:$BF$5000,$U$7)&gt;=1,$U$7,IF(COUNTIFS('(6)定期点検調書'!$B$12:$B$5000,Y$117,'(6)定期点検調書'!$AH$12:$AH$5000,$C126,'(6)定期点検調書'!$BF$12:$BF$5000,$T$7)&gt;=1,$T$7,IF(COUNTIFS('(6)定期点検調書'!$B$12:$B$5000,Y$117,'(6)定期点検調書'!$AH$12:$AH$5000,$C126,'(6)定期点検調書'!$BF$12:$BF$5000,$S$7)&gt;=1,$S$7,""))))))</f>
        <v/>
      </c>
      <c r="Z126" s="646" t="str">
        <f>IF(Z$117="","",IF(COUNTIFS('(6)定期点検調書'!$B$12:$B$5000,Z$117,'(6)定期点検調書'!$AH$12:$AH$5000,$C126,'(6)定期点検調書'!$BF$12:$BF$5000,$W$7)&gt;=1,$W$7,IF(COUNTIFS('(6)定期点検調書'!$B$12:$B$5000,Z$117,'(6)定期点検調書'!$AH$12:$AH$5000,$C126,'(6)定期点検調書'!$BF$12:$BF$5000,$V$7)&gt;=1,$V$7,IF(COUNTIFS('(6)定期点検調書'!$B$12:$B$5000,Z125,'(6)定期点検調書'!$AH$12:$AH$5000,$C126,'(6)定期点検調書'!$BF$12:$BF$5000,$U$7)&gt;=1,$U$7,IF(COUNTIFS('(6)定期点検調書'!$B$12:$B$5000,Z$117,'(6)定期点検調書'!$AH$12:$AH$5000,$C126,'(6)定期点検調書'!$BF$12:$BF$5000,$T$7)&gt;=1,$T$7,IF(COUNTIFS('(6)定期点検調書'!$B$12:$B$5000,Z$117,'(6)定期点検調書'!$AH$12:$AH$5000,$C126,'(6)定期点検調書'!$BF$12:$BF$5000,$S$7)&gt;=1,$S$7,""))))))</f>
        <v/>
      </c>
      <c r="AA126" s="646" t="str">
        <f>IF(AA$117="","",IF(COUNTIFS('(6)定期点検調書'!$B$12:$B$5000,AA$117,'(6)定期点検調書'!$AH$12:$AH$5000,$C126,'(6)定期点検調書'!$BF$12:$BF$5000,$W$7)&gt;=1,$W$7,IF(COUNTIFS('(6)定期点検調書'!$B$12:$B$5000,AA$117,'(6)定期点検調書'!$AH$12:$AH$5000,$C126,'(6)定期点検調書'!$BF$12:$BF$5000,$V$7)&gt;=1,$V$7,IF(COUNTIFS('(6)定期点検調書'!$B$12:$B$5000,AA125,'(6)定期点検調書'!$AH$12:$AH$5000,$C126,'(6)定期点検調書'!$BF$12:$BF$5000,$U$7)&gt;=1,$U$7,IF(COUNTIFS('(6)定期点検調書'!$B$12:$B$5000,AA$117,'(6)定期点検調書'!$AH$12:$AH$5000,$C126,'(6)定期点検調書'!$BF$12:$BF$5000,$T$7)&gt;=1,$T$7,IF(COUNTIFS('(6)定期点検調書'!$B$12:$B$5000,AA$117,'(6)定期点検調書'!$AH$12:$AH$5000,$C126,'(6)定期点検調書'!$BF$12:$BF$5000,$S$7)&gt;=1,$S$7,""))))))</f>
        <v/>
      </c>
      <c r="AB126" s="646" t="str">
        <f>IF(AB$117="","",IF(COUNTIFS('(6)定期点検調書'!$B$12:$B$5000,AB$117,'(6)定期点検調書'!$AH$12:$AH$5000,$C126,'(6)定期点検調書'!$BF$12:$BF$5000,$W$7)&gt;=1,$W$7,IF(COUNTIFS('(6)定期点検調書'!$B$12:$B$5000,AB$117,'(6)定期点検調書'!$AH$12:$AH$5000,$C126,'(6)定期点検調書'!$BF$12:$BF$5000,$V$7)&gt;=1,$V$7,IF(COUNTIFS('(6)定期点検調書'!$B$12:$B$5000,AB125,'(6)定期点検調書'!$AH$12:$AH$5000,$C126,'(6)定期点検調書'!$BF$12:$BF$5000,$U$7)&gt;=1,$U$7,IF(COUNTIFS('(6)定期点検調書'!$B$12:$B$5000,AB$117,'(6)定期点検調書'!$AH$12:$AH$5000,$C126,'(6)定期点検調書'!$BF$12:$BF$5000,$T$7)&gt;=1,$T$7,IF(COUNTIFS('(6)定期点検調書'!$B$12:$B$5000,AB$117,'(6)定期点検調書'!$AH$12:$AH$5000,$C126,'(6)定期点検調書'!$BF$12:$BF$5000,$S$7)&gt;=1,$S$7,""))))))</f>
        <v/>
      </c>
      <c r="AC126" s="646" t="str">
        <f>IF(AC$117="","",IF(COUNTIFS('(6)定期点検調書'!$B$12:$B$5000,AC$117,'(6)定期点検調書'!$AH$12:$AH$5000,$C126,'(6)定期点検調書'!$BF$12:$BF$5000,$W$7)&gt;=1,$W$7,IF(COUNTIFS('(6)定期点検調書'!$B$12:$B$5000,AC$117,'(6)定期点検調書'!$AH$12:$AH$5000,$C126,'(6)定期点検調書'!$BF$12:$BF$5000,$V$7)&gt;=1,$V$7,IF(COUNTIFS('(6)定期点検調書'!$B$12:$B$5000,AC125,'(6)定期点検調書'!$AH$12:$AH$5000,$C126,'(6)定期点検調書'!$BF$12:$BF$5000,$U$7)&gt;=1,$U$7,IF(COUNTIFS('(6)定期点検調書'!$B$12:$B$5000,AC$117,'(6)定期点検調書'!$AH$12:$AH$5000,$C126,'(6)定期点検調書'!$BF$12:$BF$5000,$T$7)&gt;=1,$T$7,IF(COUNTIFS('(6)定期点検調書'!$B$12:$B$5000,AC$117,'(6)定期点検調書'!$AH$12:$AH$5000,$C126,'(6)定期点検調書'!$BF$12:$BF$5000,$S$7)&gt;=1,$S$7,""))))))</f>
        <v/>
      </c>
      <c r="AD126" s="646" t="str">
        <f>IF(AD$117="","",IF(COUNTIFS('(6)定期点検調書'!$B$12:$B$5000,AD$117,'(6)定期点検調書'!$AH$12:$AH$5000,$C126,'(6)定期点検調書'!$BF$12:$BF$5000,$W$7)&gt;=1,$W$7,IF(COUNTIFS('(6)定期点検調書'!$B$12:$B$5000,AD$117,'(6)定期点検調書'!$AH$12:$AH$5000,$C126,'(6)定期点検調書'!$BF$12:$BF$5000,$V$7)&gt;=1,$V$7,IF(COUNTIFS('(6)定期点検調書'!$B$12:$B$5000,AD125,'(6)定期点検調書'!$AH$12:$AH$5000,$C126,'(6)定期点検調書'!$BF$12:$BF$5000,$U$7)&gt;=1,$U$7,IF(COUNTIFS('(6)定期点検調書'!$B$12:$B$5000,AD$117,'(6)定期点検調書'!$AH$12:$AH$5000,$C126,'(6)定期点検調書'!$BF$12:$BF$5000,$T$7)&gt;=1,$T$7,IF(COUNTIFS('(6)定期点検調書'!$B$12:$B$5000,AD$117,'(6)定期点検調書'!$AH$12:$AH$5000,$C126,'(6)定期点検調書'!$BF$12:$BF$5000,$S$7)&gt;=1,$S$7,""))))))</f>
        <v/>
      </c>
      <c r="AE126" s="646" t="str">
        <f>IF(AE$117="","",IF(COUNTIFS('(6)定期点検調書'!$B$12:$B$5000,AE$117,'(6)定期点検調書'!$AH$12:$AH$5000,$C126,'(6)定期点検調書'!$BF$12:$BF$5000,$W$7)&gt;=1,$W$7,IF(COUNTIFS('(6)定期点検調書'!$B$12:$B$5000,AE$117,'(6)定期点検調書'!$AH$12:$AH$5000,$C126,'(6)定期点検調書'!$BF$12:$BF$5000,$V$7)&gt;=1,$V$7,IF(COUNTIFS('(6)定期点検調書'!$B$12:$B$5000,AE125,'(6)定期点検調書'!$AH$12:$AH$5000,$C126,'(6)定期点検調書'!$BF$12:$BF$5000,$U$7)&gt;=1,$U$7,IF(COUNTIFS('(6)定期点検調書'!$B$12:$B$5000,AE$117,'(6)定期点検調書'!$AH$12:$AH$5000,$C126,'(6)定期点検調書'!$BF$12:$BF$5000,$T$7)&gt;=1,$T$7,IF(COUNTIFS('(6)定期点検調書'!$B$12:$B$5000,AE$117,'(6)定期点検調書'!$AH$12:$AH$5000,$C126,'(6)定期点検調書'!$BF$12:$BF$5000,$S$7)&gt;=1,$S$7,""))))))</f>
        <v/>
      </c>
      <c r="AF126" s="646" t="str">
        <f>IF(AF$117="","",IF(COUNTIFS('(6)定期点検調書'!$B$12:$B$5000,AF$117,'(6)定期点検調書'!$AH$12:$AH$5000,$C126,'(6)定期点検調書'!$BF$12:$BF$5000,$W$7)&gt;=1,$W$7,IF(COUNTIFS('(6)定期点検調書'!$B$12:$B$5000,AF$117,'(6)定期点検調書'!$AH$12:$AH$5000,$C126,'(6)定期点検調書'!$BF$12:$BF$5000,$V$7)&gt;=1,$V$7,IF(COUNTIFS('(6)定期点検調書'!$B$12:$B$5000,AF125,'(6)定期点検調書'!$AH$12:$AH$5000,$C126,'(6)定期点検調書'!$BF$12:$BF$5000,$U$7)&gt;=1,$U$7,IF(COUNTIFS('(6)定期点検調書'!$B$12:$B$5000,AF$117,'(6)定期点検調書'!$AH$12:$AH$5000,$C126,'(6)定期点検調書'!$BF$12:$BF$5000,$T$7)&gt;=1,$T$7,IF(COUNTIFS('(6)定期点検調書'!$B$12:$B$5000,AF$117,'(6)定期点検調書'!$AH$12:$AH$5000,$C126,'(6)定期点検調書'!$BF$12:$BF$5000,$S$7)&gt;=1,$S$7,""))))))</f>
        <v/>
      </c>
      <c r="AG126" s="646" t="str">
        <f>IF(AG$117="","",IF(COUNTIFS('(6)定期点検調書'!$B$12:$B$5000,AG$117,'(6)定期点検調書'!$AH$12:$AH$5000,$C126,'(6)定期点検調書'!$BF$12:$BF$5000,$W$7)&gt;=1,$W$7,IF(COUNTIFS('(6)定期点検調書'!$B$12:$B$5000,AG$117,'(6)定期点検調書'!$AH$12:$AH$5000,$C126,'(6)定期点検調書'!$BF$12:$BF$5000,$V$7)&gt;=1,$V$7,IF(COUNTIFS('(6)定期点検調書'!$B$12:$B$5000,AG125,'(6)定期点検調書'!$AH$12:$AH$5000,$C126,'(6)定期点検調書'!$BF$12:$BF$5000,$U$7)&gt;=1,$U$7,IF(COUNTIFS('(6)定期点検調書'!$B$12:$B$5000,AG$117,'(6)定期点検調書'!$AH$12:$AH$5000,$C126,'(6)定期点検調書'!$BF$12:$BF$5000,$T$7)&gt;=1,$T$7,IF(COUNTIFS('(6)定期点検調書'!$B$12:$B$5000,AG$117,'(6)定期点検調書'!$AH$12:$AH$5000,$C126,'(6)定期点検調書'!$BF$12:$BF$5000,$S$7)&gt;=1,$S$7,""))))))</f>
        <v/>
      </c>
      <c r="AH126" s="646" t="str">
        <f>IF(AH$117="","",IF(COUNTIFS('(6)定期点検調書'!$B$12:$B$5000,AH$117,'(6)定期点検調書'!$AH$12:$AH$5000,$C126,'(6)定期点検調書'!$BF$12:$BF$5000,$W$7)&gt;=1,$W$7,IF(COUNTIFS('(6)定期点検調書'!$B$12:$B$5000,AH$117,'(6)定期点検調書'!$AH$12:$AH$5000,$C126,'(6)定期点検調書'!$BF$12:$BF$5000,$V$7)&gt;=1,$V$7,IF(COUNTIFS('(6)定期点検調書'!$B$12:$B$5000,AH125,'(6)定期点検調書'!$AH$12:$AH$5000,$C126,'(6)定期点検調書'!$BF$12:$BF$5000,$U$7)&gt;=1,$U$7,IF(COUNTIFS('(6)定期点検調書'!$B$12:$B$5000,AH$117,'(6)定期点検調書'!$AH$12:$AH$5000,$C126,'(6)定期点検調書'!$BF$12:$BF$5000,$T$7)&gt;=1,$T$7,IF(COUNTIFS('(6)定期点検調書'!$B$12:$B$5000,AH$117,'(6)定期点検調書'!$AH$12:$AH$5000,$C126,'(6)定期点検調書'!$BF$12:$BF$5000,$S$7)&gt;=1,$S$7,""))))))</f>
        <v/>
      </c>
      <c r="AI126" s="646" t="str">
        <f>IF(AI$117="","",IF(COUNTIFS('(6)定期点検調書'!$B$12:$B$5000,AI$117,'(6)定期点検調書'!$AH$12:$AH$5000,$C126,'(6)定期点検調書'!$BF$12:$BF$5000,$W$7)&gt;=1,$W$7,IF(COUNTIFS('(6)定期点検調書'!$B$12:$B$5000,AI$117,'(6)定期点検調書'!$AH$12:$AH$5000,$C126,'(6)定期点検調書'!$BF$12:$BF$5000,$V$7)&gt;=1,$V$7,IF(COUNTIFS('(6)定期点検調書'!$B$12:$B$5000,AI125,'(6)定期点検調書'!$AH$12:$AH$5000,$C126,'(6)定期点検調書'!$BF$12:$BF$5000,$U$7)&gt;=1,$U$7,IF(COUNTIFS('(6)定期点検調書'!$B$12:$B$5000,AI$117,'(6)定期点検調書'!$AH$12:$AH$5000,$C126,'(6)定期点検調書'!$BF$12:$BF$5000,$T$7)&gt;=1,$T$7,IF(COUNTIFS('(6)定期点検調書'!$B$12:$B$5000,AI$117,'(6)定期点検調書'!$AH$12:$AH$5000,$C126,'(6)定期点検調書'!$BF$12:$BF$5000,$S$7)&gt;=1,$S$7,""))))))</f>
        <v/>
      </c>
      <c r="AJ126" s="646" t="str">
        <f>IF(AJ$117="","",IF(COUNTIFS('(6)定期点検調書'!$B$12:$B$5000,AJ$117,'(6)定期点検調書'!$AH$12:$AH$5000,$C126,'(6)定期点検調書'!$BF$12:$BF$5000,$W$7)&gt;=1,$W$7,IF(COUNTIFS('(6)定期点検調書'!$B$12:$B$5000,AJ$117,'(6)定期点検調書'!$AH$12:$AH$5000,$C126,'(6)定期点検調書'!$BF$12:$BF$5000,$V$7)&gt;=1,$V$7,IF(COUNTIFS('(6)定期点検調書'!$B$12:$B$5000,AJ125,'(6)定期点検調書'!$AH$12:$AH$5000,$C126,'(6)定期点検調書'!$BF$12:$BF$5000,$U$7)&gt;=1,$U$7,IF(COUNTIFS('(6)定期点検調書'!$B$12:$B$5000,AJ$117,'(6)定期点検調書'!$AH$12:$AH$5000,$C126,'(6)定期点検調書'!$BF$12:$BF$5000,$T$7)&gt;=1,$T$7,IF(COUNTIFS('(6)定期点検調書'!$B$12:$B$5000,AJ$117,'(6)定期点検調書'!$AH$12:$AH$5000,$C126,'(6)定期点検調書'!$BF$12:$BF$5000,$S$7)&gt;=1,$S$7,""))))))</f>
        <v/>
      </c>
      <c r="AK126" s="646" t="str">
        <f>IF(AK$117="","",IF(COUNTIFS('(6)定期点検調書'!$B$12:$B$5000,AK$117,'(6)定期点検調書'!$AH$12:$AH$5000,$C126,'(6)定期点検調書'!$BF$12:$BF$5000,$W$7)&gt;=1,$W$7,IF(COUNTIFS('(6)定期点検調書'!$B$12:$B$5000,AK$117,'(6)定期点検調書'!$AH$12:$AH$5000,$C126,'(6)定期点検調書'!$BF$12:$BF$5000,$V$7)&gt;=1,$V$7,IF(COUNTIFS('(6)定期点検調書'!$B$12:$B$5000,AK125,'(6)定期点検調書'!$AH$12:$AH$5000,$C126,'(6)定期点検調書'!$BF$12:$BF$5000,$U$7)&gt;=1,$U$7,IF(COUNTIFS('(6)定期点検調書'!$B$12:$B$5000,AK$117,'(6)定期点検調書'!$AH$12:$AH$5000,$C126,'(6)定期点検調書'!$BF$12:$BF$5000,$T$7)&gt;=1,$T$7,IF(COUNTIFS('(6)定期点検調書'!$B$12:$B$5000,AK$117,'(6)定期点検調書'!$AH$12:$AH$5000,$C126,'(6)定期点検調書'!$BF$12:$BF$5000,$S$7)&gt;=1,$S$7,""))))))</f>
        <v/>
      </c>
      <c r="AL126" s="646" t="str">
        <f>IF(AL$117="","",IF(COUNTIFS('(6)定期点検調書'!$B$12:$B$5000,AL$117,'(6)定期点検調書'!$AH$12:$AH$5000,$C126,'(6)定期点検調書'!$BF$12:$BF$5000,$W$7)&gt;=1,$W$7,IF(COUNTIFS('(6)定期点検調書'!$B$12:$B$5000,AL$117,'(6)定期点検調書'!$AH$12:$AH$5000,$C126,'(6)定期点検調書'!$BF$12:$BF$5000,$V$7)&gt;=1,$V$7,IF(COUNTIFS('(6)定期点検調書'!$B$12:$B$5000,AL125,'(6)定期点検調書'!$AH$12:$AH$5000,$C126,'(6)定期点検調書'!$BF$12:$BF$5000,$U$7)&gt;=1,$U$7,IF(COUNTIFS('(6)定期点検調書'!$B$12:$B$5000,AL$117,'(6)定期点検調書'!$AH$12:$AH$5000,$C126,'(6)定期点検調書'!$BF$12:$BF$5000,$T$7)&gt;=1,$T$7,IF(COUNTIFS('(6)定期点検調書'!$B$12:$B$5000,AL$117,'(6)定期点検調書'!$AH$12:$AH$5000,$C126,'(6)定期点検調書'!$BF$12:$BF$5000,$S$7)&gt;=1,$S$7,""))))))</f>
        <v/>
      </c>
      <c r="AM126" s="646" t="str">
        <f>IF(AM$117="","",IF(COUNTIFS('(6)定期点検調書'!$B$12:$B$5000,AM$117,'(6)定期点検調書'!$AH$12:$AH$5000,$C126,'(6)定期点検調書'!$BF$12:$BF$5000,$W$7)&gt;=1,$W$7,IF(COUNTIFS('(6)定期点検調書'!$B$12:$B$5000,AM$117,'(6)定期点検調書'!$AH$12:$AH$5000,$C126,'(6)定期点検調書'!$BF$12:$BF$5000,$V$7)&gt;=1,$V$7,IF(COUNTIFS('(6)定期点検調書'!$B$12:$B$5000,AM125,'(6)定期点検調書'!$AH$12:$AH$5000,$C126,'(6)定期点検調書'!$BF$12:$BF$5000,$U$7)&gt;=1,$U$7,IF(COUNTIFS('(6)定期点検調書'!$B$12:$B$5000,AM$117,'(6)定期点検調書'!$AH$12:$AH$5000,$C126,'(6)定期点検調書'!$BF$12:$BF$5000,$T$7)&gt;=1,$T$7,IF(COUNTIFS('(6)定期点検調書'!$B$12:$B$5000,AM$117,'(6)定期点検調書'!$AH$12:$AH$5000,$C126,'(6)定期点検調書'!$BF$12:$BF$5000,$S$7)&gt;=1,$S$7,""))))))</f>
        <v/>
      </c>
      <c r="AN126" s="646" t="str">
        <f>IF(AN$117="","",IF(COUNTIFS('(6)定期点検調書'!$B$12:$B$5000,AN$117,'(6)定期点検調書'!$AH$12:$AH$5000,$C126,'(6)定期点検調書'!$BF$12:$BF$5000,$W$7)&gt;=1,$W$7,IF(COUNTIFS('(6)定期点検調書'!$B$12:$B$5000,AN$117,'(6)定期点検調書'!$AH$12:$AH$5000,$C126,'(6)定期点検調書'!$BF$12:$BF$5000,$V$7)&gt;=1,$V$7,IF(COUNTIFS('(6)定期点検調書'!$B$12:$B$5000,AN125,'(6)定期点検調書'!$AH$12:$AH$5000,$C126,'(6)定期点検調書'!$BF$12:$BF$5000,$U$7)&gt;=1,$U$7,IF(COUNTIFS('(6)定期点検調書'!$B$12:$B$5000,AN$117,'(6)定期点検調書'!$AH$12:$AH$5000,$C126,'(6)定期点検調書'!$BF$12:$BF$5000,$T$7)&gt;=1,$T$7,IF(COUNTIFS('(6)定期点検調書'!$B$12:$B$5000,AN$117,'(6)定期点検調書'!$AH$12:$AH$5000,$C126,'(6)定期点検調書'!$BF$12:$BF$5000,$S$7)&gt;=1,$S$7,""))))))</f>
        <v/>
      </c>
      <c r="AO126" s="646" t="str">
        <f>IF(AO$117="","",IF(COUNTIFS('(6)定期点検調書'!$B$12:$B$5000,AO$117,'(6)定期点検調書'!$AH$12:$AH$5000,$C126,'(6)定期点検調書'!$BF$12:$BF$5000,$W$7)&gt;=1,$W$7,IF(COUNTIFS('(6)定期点検調書'!$B$12:$B$5000,AO$117,'(6)定期点検調書'!$AH$12:$AH$5000,$C126,'(6)定期点検調書'!$BF$12:$BF$5000,$V$7)&gt;=1,$V$7,IF(COUNTIFS('(6)定期点検調書'!$B$12:$B$5000,AO125,'(6)定期点検調書'!$AH$12:$AH$5000,$C126,'(6)定期点検調書'!$BF$12:$BF$5000,$U$7)&gt;=1,$U$7,IF(COUNTIFS('(6)定期点検調書'!$B$12:$B$5000,AO$117,'(6)定期点検調書'!$AH$12:$AH$5000,$C126,'(6)定期点検調書'!$BF$12:$BF$5000,$T$7)&gt;=1,$T$7,IF(COUNTIFS('(6)定期点検調書'!$B$12:$B$5000,AO$117,'(6)定期点検調書'!$AH$12:$AH$5000,$C126,'(6)定期点検調書'!$BF$12:$BF$5000,$S$7)&gt;=1,$S$7,""))))))</f>
        <v/>
      </c>
      <c r="AP126" s="646" t="str">
        <f>IF(AP$117="","",IF(COUNTIFS('(6)定期点検調書'!$B$12:$B$5000,AP$117,'(6)定期点検調書'!$AH$12:$AH$5000,$C126,'(6)定期点検調書'!$BF$12:$BF$5000,$W$7)&gt;=1,$W$7,IF(COUNTIFS('(6)定期点検調書'!$B$12:$B$5000,AP$117,'(6)定期点検調書'!$AH$12:$AH$5000,$C126,'(6)定期点検調書'!$BF$12:$BF$5000,$V$7)&gt;=1,$V$7,IF(COUNTIFS('(6)定期点検調書'!$B$12:$B$5000,AP125,'(6)定期点検調書'!$AH$12:$AH$5000,$C126,'(6)定期点検調書'!$BF$12:$BF$5000,$U$7)&gt;=1,$U$7,IF(COUNTIFS('(6)定期点検調書'!$B$12:$B$5000,AP$117,'(6)定期点検調書'!$AH$12:$AH$5000,$C126,'(6)定期点検調書'!$BF$12:$BF$5000,$T$7)&gt;=1,$T$7,IF(COUNTIFS('(6)定期点検調書'!$B$12:$B$5000,AP$117,'(6)定期点検調書'!$AH$12:$AH$5000,$C126,'(6)定期点検調書'!$BF$12:$BF$5000,$S$7)&gt;=1,$S$7,""))))))</f>
        <v/>
      </c>
      <c r="AQ126" s="646" t="str">
        <f>IF(AQ$117="","",IF(COUNTIFS('(6)定期点検調書'!$B$12:$B$5000,AQ$117,'(6)定期点検調書'!$AH$12:$AH$5000,$C126,'(6)定期点検調書'!$BF$12:$BF$5000,$W$7)&gt;=1,$W$7,IF(COUNTIFS('(6)定期点検調書'!$B$12:$B$5000,AQ$117,'(6)定期点検調書'!$AH$12:$AH$5000,$C126,'(6)定期点検調書'!$BF$12:$BF$5000,$V$7)&gt;=1,$V$7,IF(COUNTIFS('(6)定期点検調書'!$B$12:$B$5000,AQ125,'(6)定期点検調書'!$AH$12:$AH$5000,$C126,'(6)定期点検調書'!$BF$12:$BF$5000,$U$7)&gt;=1,$U$7,IF(COUNTIFS('(6)定期点検調書'!$B$12:$B$5000,AQ$117,'(6)定期点検調書'!$AH$12:$AH$5000,$C126,'(6)定期点検調書'!$BF$12:$BF$5000,$T$7)&gt;=1,$T$7,IF(COUNTIFS('(6)定期点検調書'!$B$12:$B$5000,AQ$117,'(6)定期点検調書'!$AH$12:$AH$5000,$C126,'(6)定期点検調書'!$BF$12:$BF$5000,$S$7)&gt;=1,$S$7,""))))))</f>
        <v/>
      </c>
      <c r="AR126" s="646" t="str">
        <f>IF(AR$117="","",IF(COUNTIFS('(6)定期点検調書'!$B$12:$B$5000,AR$117,'(6)定期点検調書'!$AH$12:$AH$5000,$C126,'(6)定期点検調書'!$BF$12:$BF$5000,$W$7)&gt;=1,$W$7,IF(COUNTIFS('(6)定期点検調書'!$B$12:$B$5000,AR$117,'(6)定期点検調書'!$AH$12:$AH$5000,$C126,'(6)定期点検調書'!$BF$12:$BF$5000,$V$7)&gt;=1,$V$7,IF(COUNTIFS('(6)定期点検調書'!$B$12:$B$5000,AR125,'(6)定期点検調書'!$AH$12:$AH$5000,$C126,'(6)定期点検調書'!$BF$12:$BF$5000,$U$7)&gt;=1,$U$7,IF(COUNTIFS('(6)定期点検調書'!$B$12:$B$5000,AR$117,'(6)定期点検調書'!$AH$12:$AH$5000,$C126,'(6)定期点検調書'!$BF$12:$BF$5000,$T$7)&gt;=1,$T$7,IF(COUNTIFS('(6)定期点検調書'!$B$12:$B$5000,AR$117,'(6)定期点検調書'!$AH$12:$AH$5000,$C126,'(6)定期点検調書'!$BF$12:$BF$5000,$S$7)&gt;=1,$S$7,""))))))</f>
        <v/>
      </c>
      <c r="AS126" s="646" t="str">
        <f>IF(AS$117="","",IF(COUNTIFS('(6)定期点検調書'!$B$12:$B$5000,AS$117,'(6)定期点検調書'!$AH$12:$AH$5000,$C126,'(6)定期点検調書'!$BF$12:$BF$5000,$W$7)&gt;=1,$W$7,IF(COUNTIFS('(6)定期点検調書'!$B$12:$B$5000,AS$117,'(6)定期点検調書'!$AH$12:$AH$5000,$C126,'(6)定期点検調書'!$BF$12:$BF$5000,$V$7)&gt;=1,$V$7,IF(COUNTIFS('(6)定期点検調書'!$B$12:$B$5000,AS125,'(6)定期点検調書'!$AH$12:$AH$5000,$C126,'(6)定期点検調書'!$BF$12:$BF$5000,$U$7)&gt;=1,$U$7,IF(COUNTIFS('(6)定期点検調書'!$B$12:$B$5000,AS$117,'(6)定期点検調書'!$AH$12:$AH$5000,$C126,'(6)定期点検調書'!$BF$12:$BF$5000,$T$7)&gt;=1,$T$7,IF(COUNTIFS('(6)定期点検調書'!$B$12:$B$5000,AS$117,'(6)定期点検調書'!$AH$12:$AH$5000,$C126,'(6)定期点検調書'!$BF$12:$BF$5000,$S$7)&gt;=1,$S$7,""))))))</f>
        <v/>
      </c>
      <c r="AT126" s="646" t="str">
        <f>IF(AT$117="","",IF(COUNTIFS('(6)定期点検調書'!$B$12:$B$5000,AT$117,'(6)定期点検調書'!$AH$12:$AH$5000,$C126,'(6)定期点検調書'!$BF$12:$BF$5000,$W$7)&gt;=1,$W$7,IF(COUNTIFS('(6)定期点検調書'!$B$12:$B$5000,AT$117,'(6)定期点検調書'!$AH$12:$AH$5000,$C126,'(6)定期点検調書'!$BF$12:$BF$5000,$V$7)&gt;=1,$V$7,IF(COUNTIFS('(6)定期点検調書'!$B$12:$B$5000,AT125,'(6)定期点検調書'!$AH$12:$AH$5000,$C126,'(6)定期点検調書'!$BF$12:$BF$5000,$U$7)&gt;=1,$U$7,IF(COUNTIFS('(6)定期点検調書'!$B$12:$B$5000,AT$117,'(6)定期点検調書'!$AH$12:$AH$5000,$C126,'(6)定期点検調書'!$BF$12:$BF$5000,$T$7)&gt;=1,$T$7,IF(COUNTIFS('(6)定期点検調書'!$B$12:$B$5000,AT$117,'(6)定期点検調書'!$AH$12:$AH$5000,$C126,'(6)定期点検調書'!$BF$12:$BF$5000,$S$7)&gt;=1,$S$7,""))))))</f>
        <v/>
      </c>
      <c r="AU126" s="646" t="str">
        <f>IF(AU$117="","",IF(COUNTIFS('(6)定期点検調書'!$B$12:$B$5000,AU$117,'(6)定期点検調書'!$AH$12:$AH$5000,$C126,'(6)定期点検調書'!$BF$12:$BF$5000,$W$7)&gt;=1,$W$7,IF(COUNTIFS('(6)定期点検調書'!$B$12:$B$5000,AU$117,'(6)定期点検調書'!$AH$12:$AH$5000,$C126,'(6)定期点検調書'!$BF$12:$BF$5000,$V$7)&gt;=1,$V$7,IF(COUNTIFS('(6)定期点検調書'!$B$12:$B$5000,AU125,'(6)定期点検調書'!$AH$12:$AH$5000,$C126,'(6)定期点検調書'!$BF$12:$BF$5000,$U$7)&gt;=1,$U$7,IF(COUNTIFS('(6)定期点検調書'!$B$12:$B$5000,AU$117,'(6)定期点検調書'!$AH$12:$AH$5000,$C126,'(6)定期点検調書'!$BF$12:$BF$5000,$T$7)&gt;=1,$T$7,IF(COUNTIFS('(6)定期点検調書'!$B$12:$B$5000,AU$117,'(6)定期点検調書'!$AH$12:$AH$5000,$C126,'(6)定期点検調書'!$BF$12:$BF$5000,$S$7)&gt;=1,$S$7,""))))))</f>
        <v/>
      </c>
      <c r="AV126" s="646" t="str">
        <f>IF(AV$117="","",IF(COUNTIFS('(6)定期点検調書'!$B$12:$B$5000,AV$117,'(6)定期点検調書'!$AH$12:$AH$5000,$C126,'(6)定期点検調書'!$BF$12:$BF$5000,$W$7)&gt;=1,$W$7,IF(COUNTIFS('(6)定期点検調書'!$B$12:$B$5000,AV$117,'(6)定期点検調書'!$AH$12:$AH$5000,$C126,'(6)定期点検調書'!$BF$12:$BF$5000,$V$7)&gt;=1,$V$7,IF(COUNTIFS('(6)定期点検調書'!$B$12:$B$5000,AV125,'(6)定期点検調書'!$AH$12:$AH$5000,$C126,'(6)定期点検調書'!$BF$12:$BF$5000,$U$7)&gt;=1,$U$7,IF(COUNTIFS('(6)定期点検調書'!$B$12:$B$5000,AV$117,'(6)定期点検調書'!$AH$12:$AH$5000,$C126,'(6)定期点検調書'!$BF$12:$BF$5000,$T$7)&gt;=1,$T$7,IF(COUNTIFS('(6)定期点検調書'!$B$12:$B$5000,AV$117,'(6)定期点検調書'!$AH$12:$AH$5000,$C126,'(6)定期点検調書'!$BF$12:$BF$5000,$S$7)&gt;=1,$S$7,""))))))</f>
        <v/>
      </c>
      <c r="AW126" s="646" t="str">
        <f>IF(AW$117="","",IF(COUNTIFS('(6)定期点検調書'!$B$12:$B$5000,AW$117,'(6)定期点検調書'!$AH$12:$AH$5000,$C126,'(6)定期点検調書'!$BF$12:$BF$5000,$W$7)&gt;=1,$W$7,IF(COUNTIFS('(6)定期点検調書'!$B$12:$B$5000,AW$117,'(6)定期点検調書'!$AH$12:$AH$5000,$C126,'(6)定期点検調書'!$BF$12:$BF$5000,$V$7)&gt;=1,$V$7,IF(COUNTIFS('(6)定期点検調書'!$B$12:$B$5000,AW125,'(6)定期点検調書'!$AH$12:$AH$5000,$C126,'(6)定期点検調書'!$BF$12:$BF$5000,$U$7)&gt;=1,$U$7,IF(COUNTIFS('(6)定期点検調書'!$B$12:$B$5000,AW$117,'(6)定期点検調書'!$AH$12:$AH$5000,$C126,'(6)定期点検調書'!$BF$12:$BF$5000,$T$7)&gt;=1,$T$7,IF(COUNTIFS('(6)定期点検調書'!$B$12:$B$5000,AW$117,'(6)定期点検調書'!$AH$12:$AH$5000,$C126,'(6)定期点検調書'!$BF$12:$BF$5000,$S$7)&gt;=1,$S$7,""))))))</f>
        <v/>
      </c>
      <c r="AX126" s="646" t="str">
        <f>IF(AX$117="","",IF(COUNTIFS('(6)定期点検調書'!$B$12:$B$5000,AX$117,'(6)定期点検調書'!$AH$12:$AH$5000,$C126,'(6)定期点検調書'!$BF$12:$BF$5000,$W$7)&gt;=1,$W$7,IF(COUNTIFS('(6)定期点検調書'!$B$12:$B$5000,AX$117,'(6)定期点検調書'!$AH$12:$AH$5000,$C126,'(6)定期点検調書'!$BF$12:$BF$5000,$V$7)&gt;=1,$V$7,IF(COUNTIFS('(6)定期点検調書'!$B$12:$B$5000,AX125,'(6)定期点検調書'!$AH$12:$AH$5000,$C126,'(6)定期点検調書'!$BF$12:$BF$5000,$U$7)&gt;=1,$U$7,IF(COUNTIFS('(6)定期点検調書'!$B$12:$B$5000,AX$117,'(6)定期点検調書'!$AH$12:$AH$5000,$C126,'(6)定期点検調書'!$BF$12:$BF$5000,$T$7)&gt;=1,$T$7,IF(COUNTIFS('(6)定期点検調書'!$B$12:$B$5000,AX$117,'(6)定期点検調書'!$AH$12:$AH$5000,$C126,'(6)定期点検調書'!$BF$12:$BF$5000,$S$7)&gt;=1,$S$7,""))))))</f>
        <v/>
      </c>
      <c r="AY126" s="646" t="str">
        <f>IF(AY$117="","",IF(COUNTIFS('(6)定期点検調書'!$B$12:$B$5000,AY$117,'(6)定期点検調書'!$AH$12:$AH$5000,$C126,'(6)定期点検調書'!$BF$12:$BF$5000,$W$7)&gt;=1,$W$7,IF(COUNTIFS('(6)定期点検調書'!$B$12:$B$5000,AY$117,'(6)定期点検調書'!$AH$12:$AH$5000,$C126,'(6)定期点検調書'!$BF$12:$BF$5000,$V$7)&gt;=1,$V$7,IF(COUNTIFS('(6)定期点検調書'!$B$12:$B$5000,AY125,'(6)定期点検調書'!$AH$12:$AH$5000,$C126,'(6)定期点検調書'!$BF$12:$BF$5000,$U$7)&gt;=1,$U$7,IF(COUNTIFS('(6)定期点検調書'!$B$12:$B$5000,AY$117,'(6)定期点検調書'!$AH$12:$AH$5000,$C126,'(6)定期点検調書'!$BF$12:$BF$5000,$T$7)&gt;=1,$T$7,IF(COUNTIFS('(6)定期点検調書'!$B$12:$B$5000,AY$117,'(6)定期点検調書'!$AH$12:$AH$5000,$C126,'(6)定期点検調書'!$BF$12:$BF$5000,$S$7)&gt;=1,$S$7,""))))))</f>
        <v/>
      </c>
      <c r="AZ126" s="646" t="str">
        <f>IF(AZ$117="","",IF(COUNTIFS('(6)定期点検調書'!$B$12:$B$5000,AZ$117,'(6)定期点検調書'!$AH$12:$AH$5000,$C126,'(6)定期点検調書'!$BF$12:$BF$5000,$W$7)&gt;=1,$W$7,IF(COUNTIFS('(6)定期点検調書'!$B$12:$B$5000,AZ$117,'(6)定期点検調書'!$AH$12:$AH$5000,$C126,'(6)定期点検調書'!$BF$12:$BF$5000,$V$7)&gt;=1,$V$7,IF(COUNTIFS('(6)定期点検調書'!$B$12:$B$5000,AZ125,'(6)定期点検調書'!$AH$12:$AH$5000,$C126,'(6)定期点検調書'!$BF$12:$BF$5000,$U$7)&gt;=1,$U$7,IF(COUNTIFS('(6)定期点検調書'!$B$12:$B$5000,AZ$117,'(6)定期点検調書'!$AH$12:$AH$5000,$C126,'(6)定期点検調書'!$BF$12:$BF$5000,$T$7)&gt;=1,$T$7,IF(COUNTIFS('(6)定期点検調書'!$B$12:$B$5000,AZ$117,'(6)定期点検調書'!$AH$12:$AH$5000,$C126,'(6)定期点検調書'!$BF$12:$BF$5000,$S$7)&gt;=1,$S$7,""))))))</f>
        <v/>
      </c>
      <c r="BA126" s="647" t="str">
        <f>IF(BA$117="","",IF(COUNTIFS('(6)定期点検調書'!$B$12:$B$5000,BA$117,'(6)定期点検調書'!$AH$12:$AH$5000,$C126,'(6)定期点検調書'!$BF$12:$BF$5000,$W$7)&gt;=1,$W$7,IF(COUNTIFS('(6)定期点検調書'!$B$12:$B$5000,BA$117,'(6)定期点検調書'!$AH$12:$AH$5000,$C126,'(6)定期点検調書'!$BF$12:$BF$5000,$V$7)&gt;=1,$V$7,IF(COUNTIFS('(6)定期点検調書'!$B$12:$B$5000,BA125,'(6)定期点検調書'!$AH$12:$AH$5000,$C126,'(6)定期点検調書'!$BF$12:$BF$5000,$U$7)&gt;=1,$U$7,IF(COUNTIFS('(6)定期点検調書'!$B$12:$B$5000,BA$117,'(6)定期点検調書'!$AH$12:$AH$5000,$C126,'(6)定期点検調書'!$BF$12:$BF$5000,$T$7)&gt;=1,$T$7,IF(COUNTIFS('(6)定期点検調書'!$B$12:$B$5000,BA$117,'(6)定期点検調書'!$AH$12:$AH$5000,$C126,'(6)定期点検調書'!$BF$12:$BF$5000,$S$7)&gt;=1,$S$7,""))))))</f>
        <v/>
      </c>
      <c r="BB126" s="1"/>
    </row>
    <row r="127" spans="2:55" ht="18.75" customHeight="1" thickTop="1" x14ac:dyDescent="0.2">
      <c r="B127" s="1850" t="s">
        <v>902</v>
      </c>
      <c r="C127" s="1851"/>
      <c r="D127" s="1851"/>
      <c r="E127" s="1851"/>
      <c r="F127" s="1851"/>
      <c r="G127" s="1852"/>
      <c r="H127" s="468" t="str">
        <f t="shared" ref="H127:BA127" si="15">IF(COUNTIF(H118:H126,$W$7),$W$7,IF(COUNTIF(H118:H126,$V$7),$V$7,IF(COUNTIF(H118:H126,$U$7),$U$7,IF(COUNTIF(H118:H126,$T$7),$T$7,IF(COUNTIF(H118:H126,$S$7),$S$7,"")))))</f>
        <v/>
      </c>
      <c r="I127" s="463" t="str">
        <f t="shared" si="15"/>
        <v/>
      </c>
      <c r="J127" s="463" t="str">
        <f t="shared" si="15"/>
        <v/>
      </c>
      <c r="K127" s="463" t="str">
        <f t="shared" si="15"/>
        <v/>
      </c>
      <c r="L127" s="463" t="str">
        <f t="shared" si="15"/>
        <v/>
      </c>
      <c r="M127" s="463" t="str">
        <f t="shared" si="15"/>
        <v/>
      </c>
      <c r="N127" s="463" t="str">
        <f t="shared" si="15"/>
        <v/>
      </c>
      <c r="O127" s="463" t="str">
        <f t="shared" si="15"/>
        <v/>
      </c>
      <c r="P127" s="463" t="str">
        <f t="shared" si="15"/>
        <v/>
      </c>
      <c r="Q127" s="463" t="str">
        <f t="shared" si="15"/>
        <v/>
      </c>
      <c r="R127" s="463" t="str">
        <f t="shared" si="15"/>
        <v/>
      </c>
      <c r="S127" s="463" t="str">
        <f t="shared" si="15"/>
        <v/>
      </c>
      <c r="T127" s="463" t="str">
        <f t="shared" si="15"/>
        <v/>
      </c>
      <c r="U127" s="463" t="str">
        <f t="shared" si="15"/>
        <v/>
      </c>
      <c r="V127" s="463" t="str">
        <f t="shared" si="15"/>
        <v/>
      </c>
      <c r="W127" s="463" t="str">
        <f t="shared" si="15"/>
        <v/>
      </c>
      <c r="X127" s="463" t="str">
        <f t="shared" si="15"/>
        <v/>
      </c>
      <c r="Y127" s="463" t="str">
        <f t="shared" si="15"/>
        <v/>
      </c>
      <c r="Z127" s="463" t="str">
        <f t="shared" si="15"/>
        <v/>
      </c>
      <c r="AA127" s="463" t="str">
        <f t="shared" si="15"/>
        <v/>
      </c>
      <c r="AB127" s="463" t="str">
        <f t="shared" si="15"/>
        <v/>
      </c>
      <c r="AC127" s="463" t="str">
        <f t="shared" si="15"/>
        <v/>
      </c>
      <c r="AD127" s="463" t="str">
        <f t="shared" si="15"/>
        <v/>
      </c>
      <c r="AE127" s="463" t="str">
        <f t="shared" si="15"/>
        <v/>
      </c>
      <c r="AF127" s="463" t="str">
        <f t="shared" si="15"/>
        <v/>
      </c>
      <c r="AG127" s="463" t="str">
        <f t="shared" si="15"/>
        <v/>
      </c>
      <c r="AH127" s="463" t="str">
        <f t="shared" si="15"/>
        <v/>
      </c>
      <c r="AI127" s="463" t="str">
        <f t="shared" si="15"/>
        <v/>
      </c>
      <c r="AJ127" s="463" t="str">
        <f t="shared" si="15"/>
        <v/>
      </c>
      <c r="AK127" s="463" t="str">
        <f t="shared" si="15"/>
        <v/>
      </c>
      <c r="AL127" s="463" t="str">
        <f t="shared" si="15"/>
        <v/>
      </c>
      <c r="AM127" s="463" t="str">
        <f t="shared" si="15"/>
        <v/>
      </c>
      <c r="AN127" s="463" t="str">
        <f t="shared" si="15"/>
        <v/>
      </c>
      <c r="AO127" s="463" t="str">
        <f t="shared" si="15"/>
        <v/>
      </c>
      <c r="AP127" s="463" t="str">
        <f t="shared" si="15"/>
        <v/>
      </c>
      <c r="AQ127" s="463" t="str">
        <f t="shared" si="15"/>
        <v/>
      </c>
      <c r="AR127" s="463" t="str">
        <f t="shared" si="15"/>
        <v/>
      </c>
      <c r="AS127" s="463" t="str">
        <f t="shared" si="15"/>
        <v/>
      </c>
      <c r="AT127" s="463" t="str">
        <f t="shared" si="15"/>
        <v/>
      </c>
      <c r="AU127" s="463" t="str">
        <f t="shared" si="15"/>
        <v/>
      </c>
      <c r="AV127" s="463" t="str">
        <f t="shared" si="15"/>
        <v/>
      </c>
      <c r="AW127" s="463" t="str">
        <f t="shared" si="15"/>
        <v/>
      </c>
      <c r="AX127" s="463" t="str">
        <f t="shared" si="15"/>
        <v/>
      </c>
      <c r="AY127" s="463" t="str">
        <f t="shared" si="15"/>
        <v/>
      </c>
      <c r="AZ127" s="463" t="str">
        <f t="shared" si="15"/>
        <v/>
      </c>
      <c r="BA127" s="464" t="str">
        <f t="shared" si="15"/>
        <v/>
      </c>
    </row>
    <row r="128" spans="2:55" ht="18.75" customHeight="1" x14ac:dyDescent="0.2">
      <c r="B128" s="1841" t="s">
        <v>927</v>
      </c>
      <c r="C128" s="1842"/>
      <c r="D128" s="1842"/>
      <c r="E128" s="1842"/>
      <c r="F128" s="1842"/>
      <c r="G128" s="1843"/>
      <c r="H128" s="467" t="str">
        <f>IF(H117="","",IF(COUNTIFS('(6)定期点検調書'!$B$12:$B$4999,H117,'(6)定期点検調書'!$BF$12:$BF$4999,$Y$7),$Y$7,IF(COUNTIFS('(6)定期点検調書'!$B$12:$B$4999,H117,'(6)定期点検調書'!$BF$12:$BF$4999,$X$7),$X$7,"")))</f>
        <v/>
      </c>
      <c r="I128" s="465" t="str">
        <f>IF(I117="","",IF(COUNTIFS('(6)定期点検調書'!$B$12:$B$4999,I117,'(6)定期点検調書'!$BF$12:$BF$4999,$Y$7),$Y$7,IF(COUNTIFS('(6)定期点検調書'!$B$12:$B$4999,I117,'(6)定期点検調書'!$BF$12:$BF$4999,$X$7),$X$7,"")))</f>
        <v/>
      </c>
      <c r="J128" s="465" t="str">
        <f>IF(J117="","",IF(COUNTIFS('(6)定期点検調書'!$B$12:$B$4999,J117,'(6)定期点検調書'!$BF$12:$BF$4999,$Y$7),$Y$7,IF(COUNTIFS('(6)定期点検調書'!$B$12:$B$4999,J117,'(6)定期点検調書'!$BF$12:$BF$4999,$X$7),$X$7,"")))</f>
        <v/>
      </c>
      <c r="K128" s="465" t="str">
        <f>IF(K117="","",IF(COUNTIFS('(6)定期点検調書'!$B$12:$B$4999,K117,'(6)定期点検調書'!$BF$12:$BF$4999,$Y$7),$Y$7,IF(COUNTIFS('(6)定期点検調書'!$B$12:$B$4999,K117,'(6)定期点検調書'!$BF$12:$BF$4999,$X$7),$X$7,"")))</f>
        <v/>
      </c>
      <c r="L128" s="465" t="str">
        <f>IF(L117="","",IF(COUNTIFS('(6)定期点検調書'!$B$12:$B$4999,L117,'(6)定期点検調書'!$BF$12:$BF$4999,$Y$7),$Y$7,IF(COUNTIFS('(6)定期点検調書'!$B$12:$B$4999,L117,'(6)定期点検調書'!$BF$12:$BF$4999,$X$7),$X$7,"")))</f>
        <v/>
      </c>
      <c r="M128" s="465" t="str">
        <f>IF(M117="","",IF(COUNTIFS('(6)定期点検調書'!$B$12:$B$4999,M117,'(6)定期点検調書'!$BF$12:$BF$4999,$Y$7),$Y$7,IF(COUNTIFS('(6)定期点検調書'!$B$12:$B$4999,M117,'(6)定期点検調書'!$BF$12:$BF$4999,$X$7),$X$7,"")))</f>
        <v/>
      </c>
      <c r="N128" s="465" t="str">
        <f>IF(N117="","",IF(COUNTIFS('(6)定期点検調書'!$B$12:$B$4999,N117,'(6)定期点検調書'!$BF$12:$BF$4999,$Y$7),$Y$7,IF(COUNTIFS('(6)定期点検調書'!$B$12:$B$4999,N117,'(6)定期点検調書'!$BF$12:$BF$4999,$X$7),$X$7,"")))</f>
        <v/>
      </c>
      <c r="O128" s="465" t="str">
        <f>IF(O117="","",IF(COUNTIFS('(6)定期点検調書'!$B$12:$B$4999,O117,'(6)定期点検調書'!$BF$12:$BF$4999,$Y$7),$Y$7,IF(COUNTIFS('(6)定期点検調書'!$B$12:$B$4999,O117,'(6)定期点検調書'!$BF$12:$BF$4999,$X$7),$X$7,"")))</f>
        <v/>
      </c>
      <c r="P128" s="465" t="str">
        <f>IF(P117="","",IF(COUNTIFS('(6)定期点検調書'!$B$12:$B$4999,P117,'(6)定期点検調書'!$BF$12:$BF$4999,$Y$7),$Y$7,IF(COUNTIFS('(6)定期点検調書'!$B$12:$B$4999,P117,'(6)定期点検調書'!$BF$12:$BF$4999,$X$7),$X$7,"")))</f>
        <v/>
      </c>
      <c r="Q128" s="465" t="str">
        <f>IF(Q117="","",IF(COUNTIFS('(6)定期点検調書'!$B$12:$B$4999,Q117,'(6)定期点検調書'!$BF$12:$BF$4999,$Y$7),$Y$7,IF(COUNTIFS('(6)定期点検調書'!$B$12:$B$4999,Q117,'(6)定期点検調書'!$BF$12:$BF$4999,$X$7),$X$7,"")))</f>
        <v/>
      </c>
      <c r="R128" s="465" t="str">
        <f>IF(R117="","",IF(COUNTIFS('(6)定期点検調書'!$B$12:$B$4999,R117,'(6)定期点検調書'!$BF$12:$BF$4999,$Y$7),$Y$7,IF(COUNTIFS('(6)定期点検調書'!$B$12:$B$4999,R117,'(6)定期点検調書'!$BF$12:$BF$4999,$X$7),$X$7,"")))</f>
        <v/>
      </c>
      <c r="S128" s="465" t="str">
        <f>IF(S117="","",IF(COUNTIFS('(6)定期点検調書'!$B$12:$B$4999,S117,'(6)定期点検調書'!$BF$12:$BF$4999,$Y$7),$Y$7,IF(COUNTIFS('(6)定期点検調書'!$B$12:$B$4999,S117,'(6)定期点検調書'!$BF$12:$BF$4999,$X$7),$X$7,"")))</f>
        <v/>
      </c>
      <c r="T128" s="465" t="str">
        <f>IF(T117="","",IF(COUNTIFS('(6)定期点検調書'!$B$12:$B$4999,T117,'(6)定期点検調書'!$BF$12:$BF$4999,$Y$7),$Y$7,IF(COUNTIFS('(6)定期点検調書'!$B$12:$B$4999,T117,'(6)定期点検調書'!$BF$12:$BF$4999,$X$7),$X$7,"")))</f>
        <v/>
      </c>
      <c r="U128" s="465" t="str">
        <f>IF(U117="","",IF(COUNTIFS('(6)定期点検調書'!$B$12:$B$4999,U117,'(6)定期点検調書'!$BF$12:$BF$4999,$Y$7),$Y$7,IF(COUNTIFS('(6)定期点検調書'!$B$12:$B$4999,U117,'(6)定期点検調書'!$BF$12:$BF$4999,$X$7),$X$7,"")))</f>
        <v/>
      </c>
      <c r="V128" s="465" t="str">
        <f>IF(V117="","",IF(COUNTIFS('(6)定期点検調書'!$B$12:$B$4999,V117,'(6)定期点検調書'!$BF$12:$BF$4999,$Y$7),$Y$7,IF(COUNTIFS('(6)定期点検調書'!$B$12:$B$4999,V117,'(6)定期点検調書'!$BF$12:$BF$4999,$X$7),$X$7,"")))</f>
        <v/>
      </c>
      <c r="W128" s="465" t="str">
        <f>IF(W117="","",IF(COUNTIFS('(6)定期点検調書'!$B$12:$B$4999,W117,'(6)定期点検調書'!$BF$12:$BF$4999,$Y$7),$Y$7,IF(COUNTIFS('(6)定期点検調書'!$B$12:$B$4999,W117,'(6)定期点検調書'!$BF$12:$BF$4999,$X$7),$X$7,"")))</f>
        <v/>
      </c>
      <c r="X128" s="465" t="str">
        <f>IF(X117="","",IF(COUNTIFS('(6)定期点検調書'!$B$12:$B$4999,X117,'(6)定期点検調書'!$BF$12:$BF$4999,$Y$7),$Y$7,IF(COUNTIFS('(6)定期点検調書'!$B$12:$B$4999,X117,'(6)定期点検調書'!$BF$12:$BF$4999,$X$7),$X$7,"")))</f>
        <v/>
      </c>
      <c r="Y128" s="465" t="str">
        <f>IF(Y117="","",IF(COUNTIFS('(6)定期点検調書'!$B$12:$B$4999,Y117,'(6)定期点検調書'!$BF$12:$BF$4999,$Y$7),$Y$7,IF(COUNTIFS('(6)定期点検調書'!$B$12:$B$4999,Y117,'(6)定期点検調書'!$BF$12:$BF$4999,$X$7),$X$7,"")))</f>
        <v/>
      </c>
      <c r="Z128" s="465" t="str">
        <f>IF(Z117="","",IF(COUNTIFS('(6)定期点検調書'!$B$12:$B$4999,Z117,'(6)定期点検調書'!$BF$12:$BF$4999,$Y$7),$Y$7,IF(COUNTIFS('(6)定期点検調書'!$B$12:$B$4999,Z117,'(6)定期点検調書'!$BF$12:$BF$4999,$X$7),$X$7,"")))</f>
        <v/>
      </c>
      <c r="AA128" s="465" t="str">
        <f>IF(AA117="","",IF(COUNTIFS('(6)定期点検調書'!$B$12:$B$4999,AA117,'(6)定期点検調書'!$BF$12:$BF$4999,$Y$7),$Y$7,IF(COUNTIFS('(6)定期点検調書'!$B$12:$B$4999,AA117,'(6)定期点検調書'!$BF$12:$BF$4999,$X$7),$X$7,"")))</f>
        <v/>
      </c>
      <c r="AB128" s="465" t="str">
        <f>IF(AB117="","",IF(COUNTIFS('(6)定期点検調書'!$B$12:$B$4999,AB117,'(6)定期点検調書'!$BF$12:$BF$4999,$Y$7),$Y$7,IF(COUNTIFS('(6)定期点検調書'!$B$12:$B$4999,AB117,'(6)定期点検調書'!$BF$12:$BF$4999,$X$7),$X$7,"")))</f>
        <v/>
      </c>
      <c r="AC128" s="465" t="str">
        <f>IF(AC117="","",IF(COUNTIFS('(6)定期点検調書'!$B$12:$B$4999,AC117,'(6)定期点検調書'!$BF$12:$BF$4999,$Y$7),$Y$7,IF(COUNTIFS('(6)定期点検調書'!$B$12:$B$4999,AC117,'(6)定期点検調書'!$BF$12:$BF$4999,$X$7),$X$7,"")))</f>
        <v/>
      </c>
      <c r="AD128" s="465" t="str">
        <f>IF(AD117="","",IF(COUNTIFS('(6)定期点検調書'!$B$12:$B$4999,AD117,'(6)定期点検調書'!$BF$12:$BF$4999,$Y$7),$Y$7,IF(COUNTIFS('(6)定期点検調書'!$B$12:$B$4999,AD117,'(6)定期点検調書'!$BF$12:$BF$4999,$X$7),$X$7,"")))</f>
        <v/>
      </c>
      <c r="AE128" s="465" t="str">
        <f>IF(AE117="","",IF(COUNTIFS('(6)定期点検調書'!$B$12:$B$4999,AE117,'(6)定期点検調書'!$BF$12:$BF$4999,$Y$7),$Y$7,IF(COUNTIFS('(6)定期点検調書'!$B$12:$B$4999,AE117,'(6)定期点検調書'!$BF$12:$BF$4999,$X$7),$X$7,"")))</f>
        <v/>
      </c>
      <c r="AF128" s="465" t="str">
        <f>IF(AF117="","",IF(COUNTIFS('(6)定期点検調書'!$B$12:$B$4999,AF117,'(6)定期点検調書'!$BF$12:$BF$4999,$Y$7),$Y$7,IF(COUNTIFS('(6)定期点検調書'!$B$12:$B$4999,AF117,'(6)定期点検調書'!$BF$12:$BF$4999,$X$7),$X$7,"")))</f>
        <v/>
      </c>
      <c r="AG128" s="465" t="str">
        <f>IF(AG117="","",IF(COUNTIFS('(6)定期点検調書'!$B$12:$B$4999,AG117,'(6)定期点検調書'!$BF$12:$BF$4999,$Y$7),$Y$7,IF(COUNTIFS('(6)定期点検調書'!$B$12:$B$4999,AG117,'(6)定期点検調書'!$BF$12:$BF$4999,$X$7),$X$7,"")))</f>
        <v/>
      </c>
      <c r="AH128" s="465" t="str">
        <f>IF(AH117="","",IF(COUNTIFS('(6)定期点検調書'!$B$12:$B$4999,AH117,'(6)定期点検調書'!$BF$12:$BF$4999,$Y$7),$Y$7,IF(COUNTIFS('(6)定期点検調書'!$B$12:$B$4999,AH117,'(6)定期点検調書'!$BF$12:$BF$4999,$X$7),$X$7,"")))</f>
        <v/>
      </c>
      <c r="AI128" s="465" t="str">
        <f>IF(AI117="","",IF(COUNTIFS('(6)定期点検調書'!$B$12:$B$4999,AI117,'(6)定期点検調書'!$BF$12:$BF$4999,$Y$7),$Y$7,IF(COUNTIFS('(6)定期点検調書'!$B$12:$B$4999,AI117,'(6)定期点検調書'!$BF$12:$BF$4999,$X$7),$X$7,"")))</f>
        <v/>
      </c>
      <c r="AJ128" s="465" t="str">
        <f>IF(AJ117="","",IF(COUNTIFS('(6)定期点検調書'!$B$12:$B$4999,AJ117,'(6)定期点検調書'!$BF$12:$BF$4999,$Y$7),$Y$7,IF(COUNTIFS('(6)定期点検調書'!$B$12:$B$4999,AJ117,'(6)定期点検調書'!$BF$12:$BF$4999,$X$7),$X$7,"")))</f>
        <v/>
      </c>
      <c r="AK128" s="465" t="str">
        <f>IF(AK117="","",IF(COUNTIFS('(6)定期点検調書'!$B$12:$B$4999,AK117,'(6)定期点検調書'!$BF$12:$BF$4999,$Y$7),$Y$7,IF(COUNTIFS('(6)定期点検調書'!$B$12:$B$4999,AK117,'(6)定期点検調書'!$BF$12:$BF$4999,$X$7),$X$7,"")))</f>
        <v/>
      </c>
      <c r="AL128" s="465" t="str">
        <f>IF(AL117="","",IF(COUNTIFS('(6)定期点検調書'!$B$12:$B$4999,AL117,'(6)定期点検調書'!$BF$12:$BF$4999,$Y$7),$Y$7,IF(COUNTIFS('(6)定期点検調書'!$B$12:$B$4999,AL117,'(6)定期点検調書'!$BF$12:$BF$4999,$X$7),$X$7,"")))</f>
        <v/>
      </c>
      <c r="AM128" s="465" t="str">
        <f>IF(AM117="","",IF(COUNTIFS('(6)定期点検調書'!$B$12:$B$4999,AM117,'(6)定期点検調書'!$BF$12:$BF$4999,$Y$7),$Y$7,IF(COUNTIFS('(6)定期点検調書'!$B$12:$B$4999,AM117,'(6)定期点検調書'!$BF$12:$BF$4999,$X$7),$X$7,"")))</f>
        <v/>
      </c>
      <c r="AN128" s="465" t="str">
        <f>IF(AN117="","",IF(COUNTIFS('(6)定期点検調書'!$B$12:$B$4999,AN117,'(6)定期点検調書'!$BF$12:$BF$4999,$Y$7),$Y$7,IF(COUNTIFS('(6)定期点検調書'!$B$12:$B$4999,AN117,'(6)定期点検調書'!$BF$12:$BF$4999,$X$7),$X$7,"")))</f>
        <v/>
      </c>
      <c r="AO128" s="465" t="str">
        <f>IF(AO117="","",IF(COUNTIFS('(6)定期点検調書'!$B$12:$B$4999,AO117,'(6)定期点検調書'!$BF$12:$BF$4999,$Y$7),$Y$7,IF(COUNTIFS('(6)定期点検調書'!$B$12:$B$4999,AO117,'(6)定期点検調書'!$BF$12:$BF$4999,$X$7),$X$7,"")))</f>
        <v/>
      </c>
      <c r="AP128" s="465" t="str">
        <f>IF(AP117="","",IF(COUNTIFS('(6)定期点検調書'!$B$12:$B$4999,AP117,'(6)定期点検調書'!$BF$12:$BF$4999,$Y$7),$Y$7,IF(COUNTIFS('(6)定期点検調書'!$B$12:$B$4999,AP117,'(6)定期点検調書'!$BF$12:$BF$4999,$X$7),$X$7,"")))</f>
        <v/>
      </c>
      <c r="AQ128" s="465" t="str">
        <f>IF(AQ117="","",IF(COUNTIFS('(6)定期点検調書'!$B$12:$B$4999,AQ117,'(6)定期点検調書'!$BF$12:$BF$4999,$Y$7),$Y$7,IF(COUNTIFS('(6)定期点検調書'!$B$12:$B$4999,AQ117,'(6)定期点検調書'!$BF$12:$BF$4999,$X$7),$X$7,"")))</f>
        <v/>
      </c>
      <c r="AR128" s="465" t="str">
        <f>IF(AR117="","",IF(COUNTIFS('(6)定期点検調書'!$B$12:$B$4999,AR117,'(6)定期点検調書'!$BF$12:$BF$4999,$Y$7),$Y$7,IF(COUNTIFS('(6)定期点検調書'!$B$12:$B$4999,AR117,'(6)定期点検調書'!$BF$12:$BF$4999,$X$7),$X$7,"")))</f>
        <v/>
      </c>
      <c r="AS128" s="465" t="str">
        <f>IF(AS117="","",IF(COUNTIFS('(6)定期点検調書'!$B$12:$B$4999,AS117,'(6)定期点検調書'!$BF$12:$BF$4999,$Y$7),$Y$7,IF(COUNTIFS('(6)定期点検調書'!$B$12:$B$4999,AS117,'(6)定期点検調書'!$BF$12:$BF$4999,$X$7),$X$7,"")))</f>
        <v/>
      </c>
      <c r="AT128" s="465" t="str">
        <f>IF(AT117="","",IF(COUNTIFS('(6)定期点検調書'!$B$12:$B$4999,AT117,'(6)定期点検調書'!$BF$12:$BF$4999,$Y$7),$Y$7,IF(COUNTIFS('(6)定期点検調書'!$B$12:$B$4999,AT117,'(6)定期点検調書'!$BF$12:$BF$4999,$X$7),$X$7,"")))</f>
        <v/>
      </c>
      <c r="AU128" s="465" t="str">
        <f>IF(AU117="","",IF(COUNTIFS('(6)定期点検調書'!$B$12:$B$4999,AU117,'(6)定期点検調書'!$BF$12:$BF$4999,$Y$7),$Y$7,IF(COUNTIFS('(6)定期点検調書'!$B$12:$B$4999,AU117,'(6)定期点検調書'!$BF$12:$BF$4999,$X$7),$X$7,"")))</f>
        <v/>
      </c>
      <c r="AV128" s="465" t="str">
        <f>IF(AV117="","",IF(COUNTIFS('(6)定期点検調書'!$B$12:$B$4999,AV117,'(6)定期点検調書'!$BF$12:$BF$4999,$Y$7),$Y$7,IF(COUNTIFS('(6)定期点検調書'!$B$12:$B$4999,AV117,'(6)定期点検調書'!$BF$12:$BF$4999,$X$7),$X$7,"")))</f>
        <v/>
      </c>
      <c r="AW128" s="465" t="str">
        <f>IF(AW117="","",IF(COUNTIFS('(6)定期点検調書'!$B$12:$B$4999,AW117,'(6)定期点検調書'!$BF$12:$BF$4999,$Y$7),$Y$7,IF(COUNTIFS('(6)定期点検調書'!$B$12:$B$4999,AW117,'(6)定期点検調書'!$BF$12:$BF$4999,$X$7),$X$7,"")))</f>
        <v/>
      </c>
      <c r="AX128" s="465" t="str">
        <f>IF(AX117="","",IF(COUNTIFS('(6)定期点検調書'!$B$12:$B$4999,AX117,'(6)定期点検調書'!$BF$12:$BF$4999,$Y$7),$Y$7,IF(COUNTIFS('(6)定期点検調書'!$B$12:$B$4999,AX117,'(6)定期点検調書'!$BF$12:$BF$4999,$X$7),$X$7,"")))</f>
        <v/>
      </c>
      <c r="AY128" s="465" t="str">
        <f>IF(AY117="","",IF(COUNTIFS('(6)定期点検調書'!$B$12:$B$4999,AY117,'(6)定期点検調書'!$BF$12:$BF$4999,$Y$7),$Y$7,IF(COUNTIFS('(6)定期点検調書'!$B$12:$B$4999,AY117,'(6)定期点検調書'!$BF$12:$BF$4999,$X$7),$X$7,"")))</f>
        <v/>
      </c>
      <c r="AZ128" s="465" t="str">
        <f>IF(AZ117="","",IF(COUNTIFS('(6)定期点検調書'!$B$12:$B$4999,AZ117,'(6)定期点検調書'!$BF$12:$BF$4999,$Y$7),$Y$7,IF(COUNTIFS('(6)定期点検調書'!$B$12:$B$4999,AZ117,'(6)定期点検調書'!$BF$12:$BF$4999,$X$7),$X$7,"")))</f>
        <v/>
      </c>
      <c r="BA128" s="466" t="str">
        <f>IF(BA117="","",IF(COUNTIFS('(6)定期点検調書'!$B$12:$B$4999,BA117,'(6)定期点検調書'!$BF$12:$BF$4999,$Y$7),$Y$7,IF(COUNTIFS('(6)定期点検調書'!$B$12:$B$4999,BA117,'(6)定期点検調書'!$BF$12:$BF$4999,$X$7),$X$7,"")))</f>
        <v/>
      </c>
    </row>
    <row r="129" spans="2:55" ht="18.75" customHeight="1" x14ac:dyDescent="0.2">
      <c r="B129" s="1841" t="s">
        <v>928</v>
      </c>
      <c r="C129" s="1842"/>
      <c r="D129" s="1842"/>
      <c r="E129" s="1842"/>
      <c r="F129" s="1842"/>
      <c r="G129" s="1843"/>
      <c r="H129" s="467" t="str">
        <f>IF(H117="","",IF(OR(COUNTIFS('(9)附属物点検表'!$L$10:$L$5000,H117,'(9)附属物点検表'!$AN$10:$AN$5000,$AB$7)&gt;=1,COUNTIFS('(9)附属物点検表'!$L$10:$L$5000,H117,'(9)附属物点検表'!$AQ$10:$AQ$5000,$AB$7)&gt;=1),$AB$7,IF(OR(COUNTIFS('(9)附属物点検表'!$L$10:$L$5000,H117,'(9)附属物点検表'!$AN$10:$AN$5000,$AA$7)&gt;=1,COUNTIFS('(9)附属物点検表'!$L$10:$L$5000,H117,'(9)附属物点検表'!$AQ$10:$AQ$5000,$AA$7)&gt;=1),$AA$7,"")))</f>
        <v/>
      </c>
      <c r="I129" s="465" t="str">
        <f>IF(I117="","",IF(OR(COUNTIFS('(9)附属物点検表'!$L$10:$L$5000,I117,'(9)附属物点検表'!$AN$10:$AN$5000,$AB$7)&gt;=1,COUNTIFS('(9)附属物点検表'!$L$10:$L$5000,I117,'(9)附属物点検表'!$AQ$10:$AQ$5000,$AB$7)&gt;=1),$AB$7,IF(OR(COUNTIFS('(9)附属物点検表'!$L$10:$L$5000,I117,'(9)附属物点検表'!$AN$10:$AN$5000,$AA$7)&gt;=1,COUNTIFS('(9)附属物点検表'!$L$10:$L$5000,I117,'(9)附属物点検表'!$AQ$10:$AQ$5000,$AA$7)&gt;=1),$AA$7,"")))</f>
        <v/>
      </c>
      <c r="J129" s="465" t="str">
        <f>IF(J117="","",IF(OR(COUNTIFS('(9)附属物点検表'!$L$10:$L$5000,J117,'(9)附属物点検表'!$AN$10:$AN$5000,$AB$7)&gt;=1,COUNTIFS('(9)附属物点検表'!$L$10:$L$5000,J117,'(9)附属物点検表'!$AQ$10:$AQ$5000,$AB$7)&gt;=1),$AB$7,IF(OR(COUNTIFS('(9)附属物点検表'!$L$10:$L$5000,J117,'(9)附属物点検表'!$AN$10:$AN$5000,$AA$7)&gt;=1,COUNTIFS('(9)附属物点検表'!$L$10:$L$5000,J117,'(9)附属物点検表'!$AQ$10:$AQ$5000,$AA$7)&gt;=1),$AA$7,"")))</f>
        <v/>
      </c>
      <c r="K129" s="465" t="str">
        <f>IF(K117="","",IF(OR(COUNTIFS('(9)附属物点検表'!$L$10:$L$5000,K117,'(9)附属物点検表'!$AN$10:$AN$5000,$AB$7)&gt;=1,COUNTIFS('(9)附属物点検表'!$L$10:$L$5000,K117,'(9)附属物点検表'!$AQ$10:$AQ$5000,$AB$7)&gt;=1),$AB$7,IF(OR(COUNTIFS('(9)附属物点検表'!$L$10:$L$5000,K117,'(9)附属物点検表'!$AN$10:$AN$5000,$AA$7)&gt;=1,COUNTIFS('(9)附属物点検表'!$L$10:$L$5000,K117,'(9)附属物点検表'!$AQ$10:$AQ$5000,$AA$7)&gt;=1),$AA$7,"")))</f>
        <v/>
      </c>
      <c r="L129" s="465" t="str">
        <f>IF(L117="","",IF(OR(COUNTIFS('(9)附属物点検表'!$L$10:$L$5000,L117,'(9)附属物点検表'!$AN$10:$AN$5000,$AB$7)&gt;=1,COUNTIFS('(9)附属物点検表'!$L$10:$L$5000,L117,'(9)附属物点検表'!$AQ$10:$AQ$5000,$AB$7)&gt;=1),$AB$7,IF(OR(COUNTIFS('(9)附属物点検表'!$L$10:$L$5000,L117,'(9)附属物点検表'!$AN$10:$AN$5000,$AA$7)&gt;=1,COUNTIFS('(9)附属物点検表'!$L$10:$L$5000,L117,'(9)附属物点検表'!$AQ$10:$AQ$5000,$AA$7)&gt;=1),$AA$7,"")))</f>
        <v/>
      </c>
      <c r="M129" s="465" t="str">
        <f>IF(M117="","",IF(OR(COUNTIFS('(9)附属物点検表'!$L$10:$L$5000,M117,'(9)附属物点検表'!$AN$10:$AN$5000,$AB$7)&gt;=1,COUNTIFS('(9)附属物点検表'!$L$10:$L$5000,M117,'(9)附属物点検表'!$AQ$10:$AQ$5000,$AB$7)&gt;=1),$AB$7,IF(OR(COUNTIFS('(9)附属物点検表'!$L$10:$L$5000,M117,'(9)附属物点検表'!$AN$10:$AN$5000,$AA$7)&gt;=1,COUNTIFS('(9)附属物点検表'!$L$10:$L$5000,M117,'(9)附属物点検表'!$AQ$10:$AQ$5000,$AA$7)&gt;=1),$AA$7,"")))</f>
        <v/>
      </c>
      <c r="N129" s="465" t="str">
        <f>IF(N117="","",IF(OR(COUNTIFS('(9)附属物点検表'!$L$10:$L$5000,N117,'(9)附属物点検表'!$AN$10:$AN$5000,$AB$7)&gt;=1,COUNTIFS('(9)附属物点検表'!$L$10:$L$5000,N117,'(9)附属物点検表'!$AQ$10:$AQ$5000,$AB$7)&gt;=1),$AB$7,IF(OR(COUNTIFS('(9)附属物点検表'!$L$10:$L$5000,N117,'(9)附属物点検表'!$AN$10:$AN$5000,$AA$7)&gt;=1,COUNTIFS('(9)附属物点検表'!$L$10:$L$5000,N117,'(9)附属物点検表'!$AQ$10:$AQ$5000,$AA$7)&gt;=1),$AA$7,"")))</f>
        <v/>
      </c>
      <c r="O129" s="465" t="str">
        <f>IF(O117="","",IF(OR(COUNTIFS('(9)附属物点検表'!$L$10:$L$5000,O117,'(9)附属物点検表'!$AN$10:$AN$5000,$AB$7)&gt;=1,COUNTIFS('(9)附属物点検表'!$L$10:$L$5000,O117,'(9)附属物点検表'!$AQ$10:$AQ$5000,$AB$7)&gt;=1),$AB$7,IF(OR(COUNTIFS('(9)附属物点検表'!$L$10:$L$5000,O117,'(9)附属物点検表'!$AN$10:$AN$5000,$AA$7)&gt;=1,COUNTIFS('(9)附属物点検表'!$L$10:$L$5000,O117,'(9)附属物点検表'!$AQ$10:$AQ$5000,$AA$7)&gt;=1),$AA$7,"")))</f>
        <v/>
      </c>
      <c r="P129" s="465" t="str">
        <f>IF(P117="","",IF(OR(COUNTIFS('(9)附属物点検表'!$L$10:$L$5000,P117,'(9)附属物点検表'!$AN$10:$AN$5000,$AB$7)&gt;=1,COUNTIFS('(9)附属物点検表'!$L$10:$L$5000,P117,'(9)附属物点検表'!$AQ$10:$AQ$5000,$AB$7)&gt;=1),$AB$7,IF(OR(COUNTIFS('(9)附属物点検表'!$L$10:$L$5000,P117,'(9)附属物点検表'!$AN$10:$AN$5000,$AA$7)&gt;=1,COUNTIFS('(9)附属物点検表'!$L$10:$L$5000,P117,'(9)附属物点検表'!$AQ$10:$AQ$5000,$AA$7)&gt;=1),$AA$7,"")))</f>
        <v/>
      </c>
      <c r="Q129" s="465" t="str">
        <f>IF(Q117="","",IF(OR(COUNTIFS('(9)附属物点検表'!$L$10:$L$5000,Q117,'(9)附属物点検表'!$AN$10:$AN$5000,$AB$7)&gt;=1,COUNTIFS('(9)附属物点検表'!$L$10:$L$5000,Q117,'(9)附属物点検表'!$AQ$10:$AQ$5000,$AB$7)&gt;=1),$AB$7,IF(OR(COUNTIFS('(9)附属物点検表'!$L$10:$L$5000,Q117,'(9)附属物点検表'!$AN$10:$AN$5000,$AA$7)&gt;=1,COUNTIFS('(9)附属物点検表'!$L$10:$L$5000,Q117,'(9)附属物点検表'!$AQ$10:$AQ$5000,$AA$7)&gt;=1),$AA$7,"")))</f>
        <v/>
      </c>
      <c r="R129" s="465" t="str">
        <f>IF(R117="","",IF(OR(COUNTIFS('(9)附属物点検表'!$L$10:$L$5000,R117,'(9)附属物点検表'!$AN$10:$AN$5000,$AB$7)&gt;=1,COUNTIFS('(9)附属物点検表'!$L$10:$L$5000,R117,'(9)附属物点検表'!$AQ$10:$AQ$5000,$AB$7)&gt;=1),$AB$7,IF(OR(COUNTIFS('(9)附属物点検表'!$L$10:$L$5000,R117,'(9)附属物点検表'!$AN$10:$AN$5000,$AA$7)&gt;=1,COUNTIFS('(9)附属物点検表'!$L$10:$L$5000,R117,'(9)附属物点検表'!$AQ$10:$AQ$5000,$AA$7)&gt;=1),$AA$7,"")))</f>
        <v/>
      </c>
      <c r="S129" s="465" t="str">
        <f>IF(S117="","",IF(OR(COUNTIFS('(9)附属物点検表'!$L$10:$L$5000,S117,'(9)附属物点検表'!$AN$10:$AN$5000,$AB$7)&gt;=1,COUNTIFS('(9)附属物点検表'!$L$10:$L$5000,S117,'(9)附属物点検表'!$AQ$10:$AQ$5000,$AB$7)&gt;=1),$AB$7,IF(OR(COUNTIFS('(9)附属物点検表'!$L$10:$L$5000,S117,'(9)附属物点検表'!$AN$10:$AN$5000,$AA$7)&gt;=1,COUNTIFS('(9)附属物点検表'!$L$10:$L$5000,S117,'(9)附属物点検表'!$AQ$10:$AQ$5000,$AA$7)&gt;=1),$AA$7,"")))</f>
        <v/>
      </c>
      <c r="T129" s="465" t="str">
        <f>IF(T117="","",IF(OR(COUNTIFS('(9)附属物点検表'!$L$10:$L$5000,T117,'(9)附属物点検表'!$AN$10:$AN$5000,$AB$7)&gt;=1,COUNTIFS('(9)附属物点検表'!$L$10:$L$5000,T117,'(9)附属物点検表'!$AQ$10:$AQ$5000,$AB$7)&gt;=1),$AB$7,IF(OR(COUNTIFS('(9)附属物点検表'!$L$10:$L$5000,T117,'(9)附属物点検表'!$AN$10:$AN$5000,$AA$7)&gt;=1,COUNTIFS('(9)附属物点検表'!$L$10:$L$5000,T117,'(9)附属物点検表'!$AQ$10:$AQ$5000,$AA$7)&gt;=1),$AA$7,"")))</f>
        <v/>
      </c>
      <c r="U129" s="465" t="str">
        <f>IF(U117="","",IF(OR(COUNTIFS('(9)附属物点検表'!$L$10:$L$5000,U117,'(9)附属物点検表'!$AN$10:$AN$5000,$AB$7)&gt;=1,COUNTIFS('(9)附属物点検表'!$L$10:$L$5000,U117,'(9)附属物点検表'!$AQ$10:$AQ$5000,$AB$7)&gt;=1),$AB$7,IF(OR(COUNTIFS('(9)附属物点検表'!$L$10:$L$5000,U117,'(9)附属物点検表'!$AN$10:$AN$5000,$AA$7)&gt;=1,COUNTIFS('(9)附属物点検表'!$L$10:$L$5000,U117,'(9)附属物点検表'!$AQ$10:$AQ$5000,$AA$7)&gt;=1),$AA$7,"")))</f>
        <v/>
      </c>
      <c r="V129" s="465" t="str">
        <f>IF(V117="","",IF(OR(COUNTIFS('(9)附属物点検表'!$L$10:$L$5000,V117,'(9)附属物点検表'!$AN$10:$AN$5000,$AB$7)&gt;=1,COUNTIFS('(9)附属物点検表'!$L$10:$L$5000,V117,'(9)附属物点検表'!$AQ$10:$AQ$5000,$AB$7)&gt;=1),$AB$7,IF(OR(COUNTIFS('(9)附属物点検表'!$L$10:$L$5000,V117,'(9)附属物点検表'!$AN$10:$AN$5000,$AA$7)&gt;=1,COUNTIFS('(9)附属物点検表'!$L$10:$L$5000,V117,'(9)附属物点検表'!$AQ$10:$AQ$5000,$AA$7)&gt;=1),$AA$7,"")))</f>
        <v/>
      </c>
      <c r="W129" s="465" t="str">
        <f>IF(W117="","",IF(OR(COUNTIFS('(9)附属物点検表'!$L$10:$L$5000,W117,'(9)附属物点検表'!$AN$10:$AN$5000,$AB$7)&gt;=1,COUNTIFS('(9)附属物点検表'!$L$10:$L$5000,W117,'(9)附属物点検表'!$AQ$10:$AQ$5000,$AB$7)&gt;=1),$AB$7,IF(OR(COUNTIFS('(9)附属物点検表'!$L$10:$L$5000,W117,'(9)附属物点検表'!$AN$10:$AN$5000,$AA$7)&gt;=1,COUNTIFS('(9)附属物点検表'!$L$10:$L$5000,W117,'(9)附属物点検表'!$AQ$10:$AQ$5000,$AA$7)&gt;=1),$AA$7,"")))</f>
        <v/>
      </c>
      <c r="X129" s="465" t="str">
        <f>IF(X117="","",IF(OR(COUNTIFS('(9)附属物点検表'!$L$10:$L$5000,X117,'(9)附属物点検表'!$AN$10:$AN$5000,$AB$7)&gt;=1,COUNTIFS('(9)附属物点検表'!$L$10:$L$5000,X117,'(9)附属物点検表'!$AQ$10:$AQ$5000,$AB$7)&gt;=1),$AB$7,IF(OR(COUNTIFS('(9)附属物点検表'!$L$10:$L$5000,X117,'(9)附属物点検表'!$AN$10:$AN$5000,$AA$7)&gt;=1,COUNTIFS('(9)附属物点検表'!$L$10:$L$5000,X117,'(9)附属物点検表'!$AQ$10:$AQ$5000,$AA$7)&gt;=1),$AA$7,"")))</f>
        <v/>
      </c>
      <c r="Y129" s="465" t="str">
        <f>IF(Y117="","",IF(OR(COUNTIFS('(9)附属物点検表'!$L$10:$L$5000,Y117,'(9)附属物点検表'!$AN$10:$AN$5000,$AB$7)&gt;=1,COUNTIFS('(9)附属物点検表'!$L$10:$L$5000,Y117,'(9)附属物点検表'!$AQ$10:$AQ$5000,$AB$7)&gt;=1),$AB$7,IF(OR(COUNTIFS('(9)附属物点検表'!$L$10:$L$5000,Y117,'(9)附属物点検表'!$AN$10:$AN$5000,$AA$7)&gt;=1,COUNTIFS('(9)附属物点検表'!$L$10:$L$5000,Y117,'(9)附属物点検表'!$AQ$10:$AQ$5000,$AA$7)&gt;=1),$AA$7,"")))</f>
        <v/>
      </c>
      <c r="Z129" s="465" t="str">
        <f>IF(Z117="","",IF(OR(COUNTIFS('(9)附属物点検表'!$L$10:$L$5000,Z117,'(9)附属物点検表'!$AN$10:$AN$5000,$AB$7)&gt;=1,COUNTIFS('(9)附属物点検表'!$L$10:$L$5000,Z117,'(9)附属物点検表'!$AQ$10:$AQ$5000,$AB$7)&gt;=1),$AB$7,IF(OR(COUNTIFS('(9)附属物点検表'!$L$10:$L$5000,Z117,'(9)附属物点検表'!$AN$10:$AN$5000,$AA$7)&gt;=1,COUNTIFS('(9)附属物点検表'!$L$10:$L$5000,Z117,'(9)附属物点検表'!$AQ$10:$AQ$5000,$AA$7)&gt;=1),$AA$7,"")))</f>
        <v/>
      </c>
      <c r="AA129" s="465" t="str">
        <f>IF(AA117="","",IF(OR(COUNTIFS('(9)附属物点検表'!$L$10:$L$5000,AA117,'(9)附属物点検表'!$AN$10:$AN$5000,$AB$7)&gt;=1,COUNTIFS('(9)附属物点検表'!$L$10:$L$5000,AA117,'(9)附属物点検表'!$AQ$10:$AQ$5000,$AB$7)&gt;=1),$AB$7,IF(OR(COUNTIFS('(9)附属物点検表'!$L$10:$L$5000,AA117,'(9)附属物点検表'!$AN$10:$AN$5000,$AA$7)&gt;=1,COUNTIFS('(9)附属物点検表'!$L$10:$L$5000,AA117,'(9)附属物点検表'!$AQ$10:$AQ$5000,$AA$7)&gt;=1),$AA$7,"")))</f>
        <v/>
      </c>
      <c r="AB129" s="465" t="str">
        <f>IF(AB117="","",IF(OR(COUNTIFS('(9)附属物点検表'!$L$10:$L$5000,AB117,'(9)附属物点検表'!$AN$10:$AN$5000,$AB$7)&gt;=1,COUNTIFS('(9)附属物点検表'!$L$10:$L$5000,AB117,'(9)附属物点検表'!$AQ$10:$AQ$5000,$AB$7)&gt;=1),$AB$7,IF(OR(COUNTIFS('(9)附属物点検表'!$L$10:$L$5000,AB117,'(9)附属物点検表'!$AN$10:$AN$5000,$AA$7)&gt;=1,COUNTIFS('(9)附属物点検表'!$L$10:$L$5000,AB117,'(9)附属物点検表'!$AQ$10:$AQ$5000,$AA$7)&gt;=1),$AA$7,"")))</f>
        <v/>
      </c>
      <c r="AC129" s="465" t="str">
        <f>IF(AC117="","",IF(OR(COUNTIFS('(9)附属物点検表'!$L$10:$L$5000,AC117,'(9)附属物点検表'!$AN$10:$AN$5000,$AB$7)&gt;=1,COUNTIFS('(9)附属物点検表'!$L$10:$L$5000,AC117,'(9)附属物点検表'!$AQ$10:$AQ$5000,$AB$7)&gt;=1),$AB$7,IF(OR(COUNTIFS('(9)附属物点検表'!$L$10:$L$5000,AC117,'(9)附属物点検表'!$AN$10:$AN$5000,$AA$7)&gt;=1,COUNTIFS('(9)附属物点検表'!$L$10:$L$5000,AC117,'(9)附属物点検表'!$AQ$10:$AQ$5000,$AA$7)&gt;=1),$AA$7,"")))</f>
        <v/>
      </c>
      <c r="AD129" s="465" t="str">
        <f>IF(AD117="","",IF(OR(COUNTIFS('(9)附属物点検表'!$L$10:$L$5000,AD117,'(9)附属物点検表'!$AN$10:$AN$5000,$AB$7)&gt;=1,COUNTIFS('(9)附属物点検表'!$L$10:$L$5000,AD117,'(9)附属物点検表'!$AQ$10:$AQ$5000,$AB$7)&gt;=1),$AB$7,IF(OR(COUNTIFS('(9)附属物点検表'!$L$10:$L$5000,AD117,'(9)附属物点検表'!$AN$10:$AN$5000,$AA$7)&gt;=1,COUNTIFS('(9)附属物点検表'!$L$10:$L$5000,AD117,'(9)附属物点検表'!$AQ$10:$AQ$5000,$AA$7)&gt;=1),$AA$7,"")))</f>
        <v/>
      </c>
      <c r="AE129" s="465" t="str">
        <f>IF(AE117="","",IF(OR(COUNTIFS('(9)附属物点検表'!$L$10:$L$5000,AE117,'(9)附属物点検表'!$AN$10:$AN$5000,$AB$7)&gt;=1,COUNTIFS('(9)附属物点検表'!$L$10:$L$5000,AE117,'(9)附属物点検表'!$AQ$10:$AQ$5000,$AB$7)&gt;=1),$AB$7,IF(OR(COUNTIFS('(9)附属物点検表'!$L$10:$L$5000,AE117,'(9)附属物点検表'!$AN$10:$AN$5000,$AA$7)&gt;=1,COUNTIFS('(9)附属物点検表'!$L$10:$L$5000,AE117,'(9)附属物点検表'!$AQ$10:$AQ$5000,$AA$7)&gt;=1),$AA$7,"")))</f>
        <v/>
      </c>
      <c r="AF129" s="465" t="str">
        <f>IF(AF117="","",IF(OR(COUNTIFS('(9)附属物点検表'!$L$10:$L$5000,AF117,'(9)附属物点検表'!$AN$10:$AN$5000,$AB$7)&gt;=1,COUNTIFS('(9)附属物点検表'!$L$10:$L$5000,AF117,'(9)附属物点検表'!$AQ$10:$AQ$5000,$AB$7)&gt;=1),$AB$7,IF(OR(COUNTIFS('(9)附属物点検表'!$L$10:$L$5000,AF117,'(9)附属物点検表'!$AN$10:$AN$5000,$AA$7)&gt;=1,COUNTIFS('(9)附属物点検表'!$L$10:$L$5000,AF117,'(9)附属物点検表'!$AQ$10:$AQ$5000,$AA$7)&gt;=1),$AA$7,"")))</f>
        <v/>
      </c>
      <c r="AG129" s="465" t="str">
        <f>IF(AG117="","",IF(OR(COUNTIFS('(9)附属物点検表'!$L$10:$L$5000,AG117,'(9)附属物点検表'!$AN$10:$AN$5000,$AB$7)&gt;=1,COUNTIFS('(9)附属物点検表'!$L$10:$L$5000,AG117,'(9)附属物点検表'!$AQ$10:$AQ$5000,$AB$7)&gt;=1),$AB$7,IF(OR(COUNTIFS('(9)附属物点検表'!$L$10:$L$5000,AG117,'(9)附属物点検表'!$AN$10:$AN$5000,$AA$7)&gt;=1,COUNTIFS('(9)附属物点検表'!$L$10:$L$5000,AG117,'(9)附属物点検表'!$AQ$10:$AQ$5000,$AA$7)&gt;=1),$AA$7,"")))</f>
        <v/>
      </c>
      <c r="AH129" s="465" t="str">
        <f>IF(AH117="","",IF(OR(COUNTIFS('(9)附属物点検表'!$L$10:$L$5000,AH117,'(9)附属物点検表'!$AN$10:$AN$5000,$AB$7)&gt;=1,COUNTIFS('(9)附属物点検表'!$L$10:$L$5000,AH117,'(9)附属物点検表'!$AQ$10:$AQ$5000,$AB$7)&gt;=1),$AB$7,IF(OR(COUNTIFS('(9)附属物点検表'!$L$10:$L$5000,AH117,'(9)附属物点検表'!$AN$10:$AN$5000,$AA$7)&gt;=1,COUNTIFS('(9)附属物点検表'!$L$10:$L$5000,AH117,'(9)附属物点検表'!$AQ$10:$AQ$5000,$AA$7)&gt;=1),$AA$7,"")))</f>
        <v/>
      </c>
      <c r="AI129" s="465" t="str">
        <f>IF(AI117="","",IF(OR(COUNTIFS('(9)附属物点検表'!$L$10:$L$5000,AI117,'(9)附属物点検表'!$AN$10:$AN$5000,$AB$7)&gt;=1,COUNTIFS('(9)附属物点検表'!$L$10:$L$5000,AI117,'(9)附属物点検表'!$AQ$10:$AQ$5000,$AB$7)&gt;=1),$AB$7,IF(OR(COUNTIFS('(9)附属物点検表'!$L$10:$L$5000,AI117,'(9)附属物点検表'!$AN$10:$AN$5000,$AA$7)&gt;=1,COUNTIFS('(9)附属物点検表'!$L$10:$L$5000,AI117,'(9)附属物点検表'!$AQ$10:$AQ$5000,$AA$7)&gt;=1),$AA$7,"")))</f>
        <v/>
      </c>
      <c r="AJ129" s="465" t="str">
        <f>IF(AJ117="","",IF(OR(COUNTIFS('(9)附属物点検表'!$L$10:$L$5000,AJ117,'(9)附属物点検表'!$AN$10:$AN$5000,$AB$7)&gt;=1,COUNTIFS('(9)附属物点検表'!$L$10:$L$5000,AJ117,'(9)附属物点検表'!$AQ$10:$AQ$5000,$AB$7)&gt;=1),$AB$7,IF(OR(COUNTIFS('(9)附属物点検表'!$L$10:$L$5000,AJ117,'(9)附属物点検表'!$AN$10:$AN$5000,$AA$7)&gt;=1,COUNTIFS('(9)附属物点検表'!$L$10:$L$5000,AJ117,'(9)附属物点検表'!$AQ$10:$AQ$5000,$AA$7)&gt;=1),$AA$7,"")))</f>
        <v/>
      </c>
      <c r="AK129" s="465" t="str">
        <f>IF(AK117="","",IF(OR(COUNTIFS('(9)附属物点検表'!$L$10:$L$5000,AK117,'(9)附属物点検表'!$AN$10:$AN$5000,$AB$7)&gt;=1,COUNTIFS('(9)附属物点検表'!$L$10:$L$5000,AK117,'(9)附属物点検表'!$AQ$10:$AQ$5000,$AB$7)&gt;=1),$AB$7,IF(OR(COUNTIFS('(9)附属物点検表'!$L$10:$L$5000,AK117,'(9)附属物点検表'!$AN$10:$AN$5000,$AA$7)&gt;=1,COUNTIFS('(9)附属物点検表'!$L$10:$L$5000,AK117,'(9)附属物点検表'!$AQ$10:$AQ$5000,$AA$7)&gt;=1),$AA$7,"")))</f>
        <v/>
      </c>
      <c r="AL129" s="465" t="str">
        <f>IF(AL117="","",IF(OR(COUNTIFS('(9)附属物点検表'!$L$10:$L$5000,AL117,'(9)附属物点検表'!$AN$10:$AN$5000,$AB$7)&gt;=1,COUNTIFS('(9)附属物点検表'!$L$10:$L$5000,AL117,'(9)附属物点検表'!$AQ$10:$AQ$5000,$AB$7)&gt;=1),$AB$7,IF(OR(COUNTIFS('(9)附属物点検表'!$L$10:$L$5000,AL117,'(9)附属物点検表'!$AN$10:$AN$5000,$AA$7)&gt;=1,COUNTIFS('(9)附属物点検表'!$L$10:$L$5000,AL117,'(9)附属物点検表'!$AQ$10:$AQ$5000,$AA$7)&gt;=1),$AA$7,"")))</f>
        <v/>
      </c>
      <c r="AM129" s="465" t="str">
        <f>IF(AM117="","",IF(OR(COUNTIFS('(9)附属物点検表'!$L$10:$L$5000,AM117,'(9)附属物点検表'!$AN$10:$AN$5000,$AB$7)&gt;=1,COUNTIFS('(9)附属物点検表'!$L$10:$L$5000,AM117,'(9)附属物点検表'!$AQ$10:$AQ$5000,$AB$7)&gt;=1),$AB$7,IF(OR(COUNTIFS('(9)附属物点検表'!$L$10:$L$5000,AM117,'(9)附属物点検表'!$AN$10:$AN$5000,$AA$7)&gt;=1,COUNTIFS('(9)附属物点検表'!$L$10:$L$5000,AM117,'(9)附属物点検表'!$AQ$10:$AQ$5000,$AA$7)&gt;=1),$AA$7,"")))</f>
        <v/>
      </c>
      <c r="AN129" s="465" t="str">
        <f>IF(AN117="","",IF(OR(COUNTIFS('(9)附属物点検表'!$L$10:$L$5000,AN117,'(9)附属物点検表'!$AN$10:$AN$5000,$AB$7)&gt;=1,COUNTIFS('(9)附属物点検表'!$L$10:$L$5000,AN117,'(9)附属物点検表'!$AQ$10:$AQ$5000,$AB$7)&gt;=1),$AB$7,IF(OR(COUNTIFS('(9)附属物点検表'!$L$10:$L$5000,AN117,'(9)附属物点検表'!$AN$10:$AN$5000,$AA$7)&gt;=1,COUNTIFS('(9)附属物点検表'!$L$10:$L$5000,AN117,'(9)附属物点検表'!$AQ$10:$AQ$5000,$AA$7)&gt;=1),$AA$7,"")))</f>
        <v/>
      </c>
      <c r="AO129" s="465" t="str">
        <f>IF(AO117="","",IF(OR(COUNTIFS('(9)附属物点検表'!$L$10:$L$5000,AO117,'(9)附属物点検表'!$AN$10:$AN$5000,$AB$7)&gt;=1,COUNTIFS('(9)附属物点検表'!$L$10:$L$5000,AO117,'(9)附属物点検表'!$AQ$10:$AQ$5000,$AB$7)&gt;=1),$AB$7,IF(OR(COUNTIFS('(9)附属物点検表'!$L$10:$L$5000,AO117,'(9)附属物点検表'!$AN$10:$AN$5000,$AA$7)&gt;=1,COUNTIFS('(9)附属物点検表'!$L$10:$L$5000,AO117,'(9)附属物点検表'!$AQ$10:$AQ$5000,$AA$7)&gt;=1),$AA$7,"")))</f>
        <v/>
      </c>
      <c r="AP129" s="465" t="str">
        <f>IF(AP117="","",IF(OR(COUNTIFS('(9)附属物点検表'!$L$10:$L$5000,AP117,'(9)附属物点検表'!$AN$10:$AN$5000,$AB$7)&gt;=1,COUNTIFS('(9)附属物点検表'!$L$10:$L$5000,AP117,'(9)附属物点検表'!$AQ$10:$AQ$5000,$AB$7)&gt;=1),$AB$7,IF(OR(COUNTIFS('(9)附属物点検表'!$L$10:$L$5000,AP117,'(9)附属物点検表'!$AN$10:$AN$5000,$AA$7)&gt;=1,COUNTIFS('(9)附属物点検表'!$L$10:$L$5000,AP117,'(9)附属物点検表'!$AQ$10:$AQ$5000,$AA$7)&gt;=1),$AA$7,"")))</f>
        <v/>
      </c>
      <c r="AQ129" s="465" t="str">
        <f>IF(AQ117="","",IF(OR(COUNTIFS('(9)附属物点検表'!$L$10:$L$5000,AQ117,'(9)附属物点検表'!$AN$10:$AN$5000,$AB$7)&gt;=1,COUNTIFS('(9)附属物点検表'!$L$10:$L$5000,AQ117,'(9)附属物点検表'!$AQ$10:$AQ$5000,$AB$7)&gt;=1),$AB$7,IF(OR(COUNTIFS('(9)附属物点検表'!$L$10:$L$5000,AQ117,'(9)附属物点検表'!$AN$10:$AN$5000,$AA$7)&gt;=1,COUNTIFS('(9)附属物点検表'!$L$10:$L$5000,AQ117,'(9)附属物点検表'!$AQ$10:$AQ$5000,$AA$7)&gt;=1),$AA$7,"")))</f>
        <v/>
      </c>
      <c r="AR129" s="465" t="str">
        <f>IF(AR117="","",IF(OR(COUNTIFS('(9)附属物点検表'!$L$10:$L$5000,AR117,'(9)附属物点検表'!$AN$10:$AN$5000,$AB$7)&gt;=1,COUNTIFS('(9)附属物点検表'!$L$10:$L$5000,AR117,'(9)附属物点検表'!$AQ$10:$AQ$5000,$AB$7)&gt;=1),$AB$7,IF(OR(COUNTIFS('(9)附属物点検表'!$L$10:$L$5000,AR117,'(9)附属物点検表'!$AN$10:$AN$5000,$AA$7)&gt;=1,COUNTIFS('(9)附属物点検表'!$L$10:$L$5000,AR117,'(9)附属物点検表'!$AQ$10:$AQ$5000,$AA$7)&gt;=1),$AA$7,"")))</f>
        <v/>
      </c>
      <c r="AS129" s="465" t="str">
        <f>IF(AS117="","",IF(OR(COUNTIFS('(9)附属物点検表'!$L$10:$L$5000,AS117,'(9)附属物点検表'!$AN$10:$AN$5000,$AB$7)&gt;=1,COUNTIFS('(9)附属物点検表'!$L$10:$L$5000,AS117,'(9)附属物点検表'!$AQ$10:$AQ$5000,$AB$7)&gt;=1),$AB$7,IF(OR(COUNTIFS('(9)附属物点検表'!$L$10:$L$5000,AS117,'(9)附属物点検表'!$AN$10:$AN$5000,$AA$7)&gt;=1,COUNTIFS('(9)附属物点検表'!$L$10:$L$5000,AS117,'(9)附属物点検表'!$AQ$10:$AQ$5000,$AA$7)&gt;=1),$AA$7,"")))</f>
        <v/>
      </c>
      <c r="AT129" s="465" t="str">
        <f>IF(AT117="","",IF(OR(COUNTIFS('(9)附属物点検表'!$L$10:$L$5000,AT117,'(9)附属物点検表'!$AN$10:$AN$5000,$AB$7)&gt;=1,COUNTIFS('(9)附属物点検表'!$L$10:$L$5000,AT117,'(9)附属物点検表'!$AQ$10:$AQ$5000,$AB$7)&gt;=1),$AB$7,IF(OR(COUNTIFS('(9)附属物点検表'!$L$10:$L$5000,AT117,'(9)附属物点検表'!$AN$10:$AN$5000,$AA$7)&gt;=1,COUNTIFS('(9)附属物点検表'!$L$10:$L$5000,AT117,'(9)附属物点検表'!$AQ$10:$AQ$5000,$AA$7)&gt;=1),$AA$7,"")))</f>
        <v/>
      </c>
      <c r="AU129" s="465" t="str">
        <f>IF(AU117="","",IF(OR(COUNTIFS('(9)附属物点検表'!$L$10:$L$5000,AU117,'(9)附属物点検表'!$AN$10:$AN$5000,$AB$7)&gt;=1,COUNTIFS('(9)附属物点検表'!$L$10:$L$5000,AU117,'(9)附属物点検表'!$AQ$10:$AQ$5000,$AB$7)&gt;=1),$AB$7,IF(OR(COUNTIFS('(9)附属物点検表'!$L$10:$L$5000,AU117,'(9)附属物点検表'!$AN$10:$AN$5000,$AA$7)&gt;=1,COUNTIFS('(9)附属物点検表'!$L$10:$L$5000,AU117,'(9)附属物点検表'!$AQ$10:$AQ$5000,$AA$7)&gt;=1),$AA$7,"")))</f>
        <v/>
      </c>
      <c r="AV129" s="465" t="str">
        <f>IF(AV117="","",IF(OR(COUNTIFS('(9)附属物点検表'!$L$10:$L$5000,AV117,'(9)附属物点検表'!$AN$10:$AN$5000,$AB$7)&gt;=1,COUNTIFS('(9)附属物点検表'!$L$10:$L$5000,AV117,'(9)附属物点検表'!$AQ$10:$AQ$5000,$AB$7)&gt;=1),$AB$7,IF(OR(COUNTIFS('(9)附属物点検表'!$L$10:$L$5000,AV117,'(9)附属物点検表'!$AN$10:$AN$5000,$AA$7)&gt;=1,COUNTIFS('(9)附属物点検表'!$L$10:$L$5000,AV117,'(9)附属物点検表'!$AQ$10:$AQ$5000,$AA$7)&gt;=1),$AA$7,"")))</f>
        <v/>
      </c>
      <c r="AW129" s="465" t="str">
        <f>IF(AW117="","",IF(OR(COUNTIFS('(9)附属物点検表'!$L$10:$L$5000,AW117,'(9)附属物点検表'!$AN$10:$AN$5000,$AB$7)&gt;=1,COUNTIFS('(9)附属物点検表'!$L$10:$L$5000,AW117,'(9)附属物点検表'!$AQ$10:$AQ$5000,$AB$7)&gt;=1),$AB$7,IF(OR(COUNTIFS('(9)附属物点検表'!$L$10:$L$5000,AW117,'(9)附属物点検表'!$AN$10:$AN$5000,$AA$7)&gt;=1,COUNTIFS('(9)附属物点検表'!$L$10:$L$5000,AW117,'(9)附属物点検表'!$AQ$10:$AQ$5000,$AA$7)&gt;=1),$AA$7,"")))</f>
        <v/>
      </c>
      <c r="AX129" s="465" t="str">
        <f>IF(AX117="","",IF(OR(COUNTIFS('(9)附属物点検表'!$L$10:$L$5000,AX117,'(9)附属物点検表'!$AN$10:$AN$5000,$AB$7)&gt;=1,COUNTIFS('(9)附属物点検表'!$L$10:$L$5000,AX117,'(9)附属物点検表'!$AQ$10:$AQ$5000,$AB$7)&gt;=1),$AB$7,IF(OR(COUNTIFS('(9)附属物点検表'!$L$10:$L$5000,AX117,'(9)附属物点検表'!$AN$10:$AN$5000,$AA$7)&gt;=1,COUNTIFS('(9)附属物点検表'!$L$10:$L$5000,AX117,'(9)附属物点検表'!$AQ$10:$AQ$5000,$AA$7)&gt;=1),$AA$7,"")))</f>
        <v/>
      </c>
      <c r="AY129" s="465" t="str">
        <f>IF(AY117="","",IF(OR(COUNTIFS('(9)附属物点検表'!$L$10:$L$5000,AY117,'(9)附属物点検表'!$AN$10:$AN$5000,$AB$7)&gt;=1,COUNTIFS('(9)附属物点検表'!$L$10:$L$5000,AY117,'(9)附属物点検表'!$AQ$10:$AQ$5000,$AB$7)&gt;=1),$AB$7,IF(OR(COUNTIFS('(9)附属物点検表'!$L$10:$L$5000,AY117,'(9)附属物点検表'!$AN$10:$AN$5000,$AA$7)&gt;=1,COUNTIFS('(9)附属物点検表'!$L$10:$L$5000,AY117,'(9)附属物点検表'!$AQ$10:$AQ$5000,$AA$7)&gt;=1),$AA$7,"")))</f>
        <v/>
      </c>
      <c r="AZ129" s="465" t="str">
        <f>IF(AZ117="","",IF(OR(COUNTIFS('(9)附属物点検表'!$L$10:$L$5000,AZ117,'(9)附属物点検表'!$AN$10:$AN$5000,$AB$7)&gt;=1,COUNTIFS('(9)附属物点検表'!$L$10:$L$5000,AZ117,'(9)附属物点検表'!$AQ$10:$AQ$5000,$AB$7)&gt;=1),$AB$7,IF(OR(COUNTIFS('(9)附属物点検表'!$L$10:$L$5000,AZ117,'(9)附属物点検表'!$AN$10:$AN$5000,$AA$7)&gt;=1,COUNTIFS('(9)附属物点検表'!$L$10:$L$5000,AZ117,'(9)附属物点検表'!$AQ$10:$AQ$5000,$AA$7)&gt;=1),$AA$7,"")))</f>
        <v/>
      </c>
      <c r="BA129" s="466" t="str">
        <f>IF(BA117="","",IF(OR(COUNTIFS('(9)附属物点検表'!$L$10:$L$5000,BA117,'(9)附属物点検表'!$AN$10:$AN$5000,$AB$7)&gt;=1,COUNTIFS('(9)附属物点検表'!$L$10:$L$5000,BA117,'(9)附属物点検表'!$AQ$10:$AQ$5000,$AB$7)&gt;=1),$AB$7,IF(OR(COUNTIFS('(9)附属物点検表'!$L$10:$L$5000,BA117,'(9)附属物点検表'!$AN$10:$AN$5000,$AA$7)&gt;=1,COUNTIFS('(9)附属物点検表'!$L$10:$L$5000,BA117,'(9)附属物点検表'!$AQ$10:$AQ$5000,$AA$7)&gt;=1),$AA$7,"")))</f>
        <v/>
      </c>
      <c r="BC129" s="1"/>
    </row>
    <row r="130" spans="2:55" ht="18.75" customHeight="1" x14ac:dyDescent="0.2"/>
    <row r="131" spans="2:55" ht="18.75" customHeight="1" thickBot="1" x14ac:dyDescent="0.25">
      <c r="B131" s="1847" t="s">
        <v>547</v>
      </c>
      <c r="C131" s="1848"/>
      <c r="D131" s="1848"/>
      <c r="E131" s="1848"/>
      <c r="F131" s="1848"/>
      <c r="G131" s="1849"/>
      <c r="H131" s="460">
        <f>IF($N$3=BA117,"PE",IF(BA117="PE","",IF(BA117="","",BA117+1)))</f>
        <v>368</v>
      </c>
      <c r="I131" s="461">
        <f t="shared" ref="I131:BA131" si="16">IF($N$3=H131,"PE",IF(H131="PE","",IF(H131="","",H131+1)))</f>
        <v>369</v>
      </c>
      <c r="J131" s="461">
        <f t="shared" si="16"/>
        <v>370</v>
      </c>
      <c r="K131" s="461">
        <f t="shared" si="16"/>
        <v>371</v>
      </c>
      <c r="L131" s="461">
        <f t="shared" si="16"/>
        <v>372</v>
      </c>
      <c r="M131" s="461">
        <f t="shared" si="16"/>
        <v>373</v>
      </c>
      <c r="N131" s="461">
        <f t="shared" si="16"/>
        <v>374</v>
      </c>
      <c r="O131" s="461">
        <f t="shared" si="16"/>
        <v>375</v>
      </c>
      <c r="P131" s="461">
        <f t="shared" si="16"/>
        <v>376</v>
      </c>
      <c r="Q131" s="461">
        <f t="shared" si="16"/>
        <v>377</v>
      </c>
      <c r="R131" s="461">
        <f t="shared" si="16"/>
        <v>378</v>
      </c>
      <c r="S131" s="461">
        <f t="shared" si="16"/>
        <v>379</v>
      </c>
      <c r="T131" s="461">
        <f t="shared" si="16"/>
        <v>380</v>
      </c>
      <c r="U131" s="461">
        <f t="shared" si="16"/>
        <v>381</v>
      </c>
      <c r="V131" s="461">
        <f t="shared" si="16"/>
        <v>382</v>
      </c>
      <c r="W131" s="461">
        <f t="shared" si="16"/>
        <v>383</v>
      </c>
      <c r="X131" s="461">
        <f t="shared" si="16"/>
        <v>384</v>
      </c>
      <c r="Y131" s="461">
        <f t="shared" si="16"/>
        <v>385</v>
      </c>
      <c r="Z131" s="461">
        <f t="shared" si="16"/>
        <v>386</v>
      </c>
      <c r="AA131" s="461">
        <f t="shared" si="16"/>
        <v>387</v>
      </c>
      <c r="AB131" s="461">
        <f t="shared" si="16"/>
        <v>388</v>
      </c>
      <c r="AC131" s="461">
        <f t="shared" si="16"/>
        <v>389</v>
      </c>
      <c r="AD131" s="461">
        <f t="shared" si="16"/>
        <v>390</v>
      </c>
      <c r="AE131" s="461">
        <f t="shared" si="16"/>
        <v>391</v>
      </c>
      <c r="AF131" s="461">
        <f t="shared" si="16"/>
        <v>392</v>
      </c>
      <c r="AG131" s="461">
        <f t="shared" si="16"/>
        <v>393</v>
      </c>
      <c r="AH131" s="461">
        <f t="shared" si="16"/>
        <v>394</v>
      </c>
      <c r="AI131" s="461">
        <f t="shared" si="16"/>
        <v>395</v>
      </c>
      <c r="AJ131" s="461">
        <f t="shared" si="16"/>
        <v>396</v>
      </c>
      <c r="AK131" s="461">
        <f t="shared" si="16"/>
        <v>397</v>
      </c>
      <c r="AL131" s="461">
        <f t="shared" si="16"/>
        <v>398</v>
      </c>
      <c r="AM131" s="461">
        <f t="shared" si="16"/>
        <v>399</v>
      </c>
      <c r="AN131" s="461">
        <f t="shared" si="16"/>
        <v>400</v>
      </c>
      <c r="AO131" s="461">
        <f t="shared" si="16"/>
        <v>401</v>
      </c>
      <c r="AP131" s="461">
        <f t="shared" si="16"/>
        <v>402</v>
      </c>
      <c r="AQ131" s="461">
        <f t="shared" si="16"/>
        <v>403</v>
      </c>
      <c r="AR131" s="461">
        <f t="shared" si="16"/>
        <v>404</v>
      </c>
      <c r="AS131" s="461">
        <f t="shared" si="16"/>
        <v>405</v>
      </c>
      <c r="AT131" s="461">
        <f t="shared" si="16"/>
        <v>406</v>
      </c>
      <c r="AU131" s="461">
        <f t="shared" si="16"/>
        <v>407</v>
      </c>
      <c r="AV131" s="461">
        <f t="shared" si="16"/>
        <v>408</v>
      </c>
      <c r="AW131" s="461">
        <f t="shared" si="16"/>
        <v>409</v>
      </c>
      <c r="AX131" s="461">
        <f t="shared" si="16"/>
        <v>410</v>
      </c>
      <c r="AY131" s="461">
        <f t="shared" si="16"/>
        <v>411</v>
      </c>
      <c r="AZ131" s="461">
        <f t="shared" si="16"/>
        <v>412</v>
      </c>
      <c r="BA131" s="462">
        <f t="shared" si="16"/>
        <v>413</v>
      </c>
    </row>
    <row r="132" spans="2:55" ht="18.75" customHeight="1" thickTop="1" x14ac:dyDescent="0.2">
      <c r="B132" s="1853" t="s">
        <v>901</v>
      </c>
      <c r="C132" s="1850" t="str">
        <f>ﾃﾞｰﾀ一覧!$U$18</f>
        <v>ひび割れ</v>
      </c>
      <c r="D132" s="1851"/>
      <c r="E132" s="1851"/>
      <c r="F132" s="1851"/>
      <c r="G132" s="1852"/>
      <c r="H132" s="468" t="str">
        <f>IF(H$131="","",IF(COUNTIFS('(6)定期点検調書'!$B$12:$B$5000,H$131,'(6)定期点検調書'!$AH$12:$AH$5000,$C132,'(6)定期点検調書'!$BF$12:$BF$5000,$W$7)&gt;=1,$W$7,IF(COUNTIFS('(6)定期点検調書'!$B$12:$B$5000,H$131,'(6)定期点検調書'!$AH$12:$AH$5000,$C132,'(6)定期点検調書'!$BF$12:$BF$5000,$V$7)&gt;=1,$V$7,IF(COUNTIFS('(6)定期点検調書'!$B$12:$B$5000,H$131,'(6)定期点検調書'!$AH$12:$AH$5000,$C132,'(6)定期点検調書'!$BF$12:$BF$5000,$U$7)&gt;=1,$U$7,IF(COUNTIFS('(6)定期点検調書'!$B$12:$B$5000,H$131,'(6)定期点検調書'!$AH$12:$AH$5000,$C132,'(6)定期点検調書'!$BF$12:$BF$5000,$T$7)&gt;=1,$T$7,IF(COUNTIFS('(6)定期点検調書'!$B$12:$B$5000,H$131,'(6)定期点検調書'!$AH$12:$AH$5000,$C132,'(6)定期点検調書'!$BF$12:$BF$5000,$S$7)&gt;=1,$S$7,""))))))</f>
        <v/>
      </c>
      <c r="I132" s="463" t="str">
        <f>IF(I$131="","",IF(COUNTIFS('(6)定期点検調書'!$B$12:$B$5000,I$131,'(6)定期点検調書'!$AH$12:$AH$5000,$C132,'(6)定期点検調書'!$BF$12:$BF$5000,$W$7)&gt;=1,$W$7,IF(COUNTIFS('(6)定期点検調書'!$B$12:$B$5000,I$131,'(6)定期点検調書'!$AH$12:$AH$5000,$C132,'(6)定期点検調書'!$BF$12:$BF$5000,$V$7)&gt;=1,$V$7,IF(COUNTIFS('(6)定期点検調書'!$B$12:$B$5000,I$131,'(6)定期点検調書'!$AH$12:$AH$5000,$C132,'(6)定期点検調書'!$BF$12:$BF$5000,$U$7)&gt;=1,$U$7,IF(COUNTIFS('(6)定期点検調書'!$B$12:$B$5000,I$131,'(6)定期点検調書'!$AH$12:$AH$5000,$C132,'(6)定期点検調書'!$BF$12:$BF$5000,$T$7)&gt;=1,$T$7,IF(COUNTIFS('(6)定期点検調書'!$B$12:$B$5000,I$131,'(6)定期点検調書'!$AH$12:$AH$5000,$C132,'(6)定期点検調書'!$BF$12:$BF$5000,$S$7)&gt;=1,$S$7,""))))))</f>
        <v/>
      </c>
      <c r="J132" s="463" t="str">
        <f>IF(J$131="","",IF(COUNTIFS('(6)定期点検調書'!$B$12:$B$5000,J$131,'(6)定期点検調書'!$AH$12:$AH$5000,$C132,'(6)定期点検調書'!$BF$12:$BF$5000,$W$7)&gt;=1,$W$7,IF(COUNTIFS('(6)定期点検調書'!$B$12:$B$5000,J$131,'(6)定期点検調書'!$AH$12:$AH$5000,$C132,'(6)定期点検調書'!$BF$12:$BF$5000,$V$7)&gt;=1,$V$7,IF(COUNTIFS('(6)定期点検調書'!$B$12:$B$5000,J$131,'(6)定期点検調書'!$AH$12:$AH$5000,$C132,'(6)定期点検調書'!$BF$12:$BF$5000,$U$7)&gt;=1,$U$7,IF(COUNTIFS('(6)定期点検調書'!$B$12:$B$5000,J$131,'(6)定期点検調書'!$AH$12:$AH$5000,$C132,'(6)定期点検調書'!$BF$12:$BF$5000,$T$7)&gt;=1,$T$7,IF(COUNTIFS('(6)定期点検調書'!$B$12:$B$5000,J$131,'(6)定期点検調書'!$AH$12:$AH$5000,$C132,'(6)定期点検調書'!$BF$12:$BF$5000,$S$7)&gt;=1,$S$7,""))))))</f>
        <v/>
      </c>
      <c r="K132" s="463" t="str">
        <f>IF(K$131="","",IF(COUNTIFS('(6)定期点検調書'!$B$12:$B$5000,K$131,'(6)定期点検調書'!$AH$12:$AH$5000,$C132,'(6)定期点検調書'!$BF$12:$BF$5000,$W$7)&gt;=1,$W$7,IF(COUNTIFS('(6)定期点検調書'!$B$12:$B$5000,K$131,'(6)定期点検調書'!$AH$12:$AH$5000,$C132,'(6)定期点検調書'!$BF$12:$BF$5000,$V$7)&gt;=1,$V$7,IF(COUNTIFS('(6)定期点検調書'!$B$12:$B$5000,K$131,'(6)定期点検調書'!$AH$12:$AH$5000,$C132,'(6)定期点検調書'!$BF$12:$BF$5000,$U$7)&gt;=1,$U$7,IF(COUNTIFS('(6)定期点検調書'!$B$12:$B$5000,K$131,'(6)定期点検調書'!$AH$12:$AH$5000,$C132,'(6)定期点検調書'!$BF$12:$BF$5000,$T$7)&gt;=1,$T$7,IF(COUNTIFS('(6)定期点検調書'!$B$12:$B$5000,K$131,'(6)定期点検調書'!$AH$12:$AH$5000,$C132,'(6)定期点検調書'!$BF$12:$BF$5000,$S$7)&gt;=1,$S$7,""))))))</f>
        <v/>
      </c>
      <c r="L132" s="463" t="str">
        <f>IF(L$131="","",IF(COUNTIFS('(6)定期点検調書'!$B$12:$B$5000,L$131,'(6)定期点検調書'!$AH$12:$AH$5000,$C132,'(6)定期点検調書'!$BF$12:$BF$5000,$W$7)&gt;=1,$W$7,IF(COUNTIFS('(6)定期点検調書'!$B$12:$B$5000,L$131,'(6)定期点検調書'!$AH$12:$AH$5000,$C132,'(6)定期点検調書'!$BF$12:$BF$5000,$V$7)&gt;=1,$V$7,IF(COUNTIFS('(6)定期点検調書'!$B$12:$B$5000,L$131,'(6)定期点検調書'!$AH$12:$AH$5000,$C132,'(6)定期点検調書'!$BF$12:$BF$5000,$U$7)&gt;=1,$U$7,IF(COUNTIFS('(6)定期点検調書'!$B$12:$B$5000,L$131,'(6)定期点検調書'!$AH$12:$AH$5000,$C132,'(6)定期点検調書'!$BF$12:$BF$5000,$T$7)&gt;=1,$T$7,IF(COUNTIFS('(6)定期点検調書'!$B$12:$B$5000,L$131,'(6)定期点検調書'!$AH$12:$AH$5000,$C132,'(6)定期点検調書'!$BF$12:$BF$5000,$S$7)&gt;=1,$S$7,""))))))</f>
        <v/>
      </c>
      <c r="M132" s="463" t="str">
        <f>IF(M$131="","",IF(COUNTIFS('(6)定期点検調書'!$B$12:$B$5000,M$131,'(6)定期点検調書'!$AH$12:$AH$5000,$C132,'(6)定期点検調書'!$BF$12:$BF$5000,$W$7)&gt;=1,$W$7,IF(COUNTIFS('(6)定期点検調書'!$B$12:$B$5000,M$131,'(6)定期点検調書'!$AH$12:$AH$5000,$C132,'(6)定期点検調書'!$BF$12:$BF$5000,$V$7)&gt;=1,$V$7,IF(COUNTIFS('(6)定期点検調書'!$B$12:$B$5000,M$131,'(6)定期点検調書'!$AH$12:$AH$5000,$C132,'(6)定期点検調書'!$BF$12:$BF$5000,$U$7)&gt;=1,$U$7,IF(COUNTIFS('(6)定期点検調書'!$B$12:$B$5000,M$131,'(6)定期点検調書'!$AH$12:$AH$5000,$C132,'(6)定期点検調書'!$BF$12:$BF$5000,$T$7)&gt;=1,$T$7,IF(COUNTIFS('(6)定期点検調書'!$B$12:$B$5000,M$131,'(6)定期点検調書'!$AH$12:$AH$5000,$C132,'(6)定期点検調書'!$BF$12:$BF$5000,$S$7)&gt;=1,$S$7,""))))))</f>
        <v/>
      </c>
      <c r="N132" s="463" t="str">
        <f>IF(N$131="","",IF(COUNTIFS('(6)定期点検調書'!$B$12:$B$5000,N$131,'(6)定期点検調書'!$AH$12:$AH$5000,$C132,'(6)定期点検調書'!$BF$12:$BF$5000,$W$7)&gt;=1,$W$7,IF(COUNTIFS('(6)定期点検調書'!$B$12:$B$5000,N$131,'(6)定期点検調書'!$AH$12:$AH$5000,$C132,'(6)定期点検調書'!$BF$12:$BF$5000,$V$7)&gt;=1,$V$7,IF(COUNTIFS('(6)定期点検調書'!$B$12:$B$5000,N$131,'(6)定期点検調書'!$AH$12:$AH$5000,$C132,'(6)定期点検調書'!$BF$12:$BF$5000,$U$7)&gt;=1,$U$7,IF(COUNTIFS('(6)定期点検調書'!$B$12:$B$5000,N$131,'(6)定期点検調書'!$AH$12:$AH$5000,$C132,'(6)定期点検調書'!$BF$12:$BF$5000,$T$7)&gt;=1,$T$7,IF(COUNTIFS('(6)定期点検調書'!$B$12:$B$5000,N$131,'(6)定期点検調書'!$AH$12:$AH$5000,$C132,'(6)定期点検調書'!$BF$12:$BF$5000,$S$7)&gt;=1,$S$7,""))))))</f>
        <v/>
      </c>
      <c r="O132" s="463" t="str">
        <f>IF(O$131="","",IF(COUNTIFS('(6)定期点検調書'!$B$12:$B$5000,O$131,'(6)定期点検調書'!$AH$12:$AH$5000,$C132,'(6)定期点検調書'!$BF$12:$BF$5000,$W$7)&gt;=1,$W$7,IF(COUNTIFS('(6)定期点検調書'!$B$12:$B$5000,O$131,'(6)定期点検調書'!$AH$12:$AH$5000,$C132,'(6)定期点検調書'!$BF$12:$BF$5000,$V$7)&gt;=1,$V$7,IF(COUNTIFS('(6)定期点検調書'!$B$12:$B$5000,O$131,'(6)定期点検調書'!$AH$12:$AH$5000,$C132,'(6)定期点検調書'!$BF$12:$BF$5000,$U$7)&gt;=1,$U$7,IF(COUNTIFS('(6)定期点検調書'!$B$12:$B$5000,O$131,'(6)定期点検調書'!$AH$12:$AH$5000,$C132,'(6)定期点検調書'!$BF$12:$BF$5000,$T$7)&gt;=1,$T$7,IF(COUNTIFS('(6)定期点検調書'!$B$12:$B$5000,O$131,'(6)定期点検調書'!$AH$12:$AH$5000,$C132,'(6)定期点検調書'!$BF$12:$BF$5000,$S$7)&gt;=1,$S$7,""))))))</f>
        <v/>
      </c>
      <c r="P132" s="463" t="str">
        <f>IF(P$131="","",IF(COUNTIFS('(6)定期点検調書'!$B$12:$B$5000,P$131,'(6)定期点検調書'!$AH$12:$AH$5000,$C132,'(6)定期点検調書'!$BF$12:$BF$5000,$W$7)&gt;=1,$W$7,IF(COUNTIFS('(6)定期点検調書'!$B$12:$B$5000,P$131,'(6)定期点検調書'!$AH$12:$AH$5000,$C132,'(6)定期点検調書'!$BF$12:$BF$5000,$V$7)&gt;=1,$V$7,IF(COUNTIFS('(6)定期点検調書'!$B$12:$B$5000,P$131,'(6)定期点検調書'!$AH$12:$AH$5000,$C132,'(6)定期点検調書'!$BF$12:$BF$5000,$U$7)&gt;=1,$U$7,IF(COUNTIFS('(6)定期点検調書'!$B$12:$B$5000,P$131,'(6)定期点検調書'!$AH$12:$AH$5000,$C132,'(6)定期点検調書'!$BF$12:$BF$5000,$T$7)&gt;=1,$T$7,IF(COUNTIFS('(6)定期点検調書'!$B$12:$B$5000,P$131,'(6)定期点検調書'!$AH$12:$AH$5000,$C132,'(6)定期点検調書'!$BF$12:$BF$5000,$S$7)&gt;=1,$S$7,""))))))</f>
        <v/>
      </c>
      <c r="Q132" s="463" t="str">
        <f>IF(Q$131="","",IF(COUNTIFS('(6)定期点検調書'!$B$12:$B$5000,Q$131,'(6)定期点検調書'!$AH$12:$AH$5000,$C132,'(6)定期点検調書'!$BF$12:$BF$5000,$W$7)&gt;=1,$W$7,IF(COUNTIFS('(6)定期点検調書'!$B$12:$B$5000,Q$131,'(6)定期点検調書'!$AH$12:$AH$5000,$C132,'(6)定期点検調書'!$BF$12:$BF$5000,$V$7)&gt;=1,$V$7,IF(COUNTIFS('(6)定期点検調書'!$B$12:$B$5000,Q$131,'(6)定期点検調書'!$AH$12:$AH$5000,$C132,'(6)定期点検調書'!$BF$12:$BF$5000,$U$7)&gt;=1,$U$7,IF(COUNTIFS('(6)定期点検調書'!$B$12:$B$5000,Q$131,'(6)定期点検調書'!$AH$12:$AH$5000,$C132,'(6)定期点検調書'!$BF$12:$BF$5000,$T$7)&gt;=1,$T$7,IF(COUNTIFS('(6)定期点検調書'!$B$12:$B$5000,Q$131,'(6)定期点検調書'!$AH$12:$AH$5000,$C132,'(6)定期点検調書'!$BF$12:$BF$5000,$S$7)&gt;=1,$S$7,""))))))</f>
        <v/>
      </c>
      <c r="R132" s="463" t="str">
        <f>IF(R$131="","",IF(COUNTIFS('(6)定期点検調書'!$B$12:$B$5000,R$131,'(6)定期点検調書'!$AH$12:$AH$5000,$C132,'(6)定期点検調書'!$BF$12:$BF$5000,$W$7)&gt;=1,$W$7,IF(COUNTIFS('(6)定期点検調書'!$B$12:$B$5000,R$131,'(6)定期点検調書'!$AH$12:$AH$5000,$C132,'(6)定期点検調書'!$BF$12:$BF$5000,$V$7)&gt;=1,$V$7,IF(COUNTIFS('(6)定期点検調書'!$B$12:$B$5000,R$131,'(6)定期点検調書'!$AH$12:$AH$5000,$C132,'(6)定期点検調書'!$BF$12:$BF$5000,$U$7)&gt;=1,$U$7,IF(COUNTIFS('(6)定期点検調書'!$B$12:$B$5000,R$131,'(6)定期点検調書'!$AH$12:$AH$5000,$C132,'(6)定期点検調書'!$BF$12:$BF$5000,$T$7)&gt;=1,$T$7,IF(COUNTIFS('(6)定期点検調書'!$B$12:$B$5000,R$131,'(6)定期点検調書'!$AH$12:$AH$5000,$C132,'(6)定期点検調書'!$BF$12:$BF$5000,$S$7)&gt;=1,$S$7,""))))))</f>
        <v/>
      </c>
      <c r="S132" s="463" t="str">
        <f>IF(S$131="","",IF(COUNTIFS('(6)定期点検調書'!$B$12:$B$5000,S$131,'(6)定期点検調書'!$AH$12:$AH$5000,$C132,'(6)定期点検調書'!$BF$12:$BF$5000,$W$7)&gt;=1,$W$7,IF(COUNTIFS('(6)定期点検調書'!$B$12:$B$5000,S$131,'(6)定期点検調書'!$AH$12:$AH$5000,$C132,'(6)定期点検調書'!$BF$12:$BF$5000,$V$7)&gt;=1,$V$7,IF(COUNTIFS('(6)定期点検調書'!$B$12:$B$5000,S$131,'(6)定期点検調書'!$AH$12:$AH$5000,$C132,'(6)定期点検調書'!$BF$12:$BF$5000,$U$7)&gt;=1,$U$7,IF(COUNTIFS('(6)定期点検調書'!$B$12:$B$5000,S$131,'(6)定期点検調書'!$AH$12:$AH$5000,$C132,'(6)定期点検調書'!$BF$12:$BF$5000,$T$7)&gt;=1,$T$7,IF(COUNTIFS('(6)定期点検調書'!$B$12:$B$5000,S$131,'(6)定期点検調書'!$AH$12:$AH$5000,$C132,'(6)定期点検調書'!$BF$12:$BF$5000,$S$7)&gt;=1,$S$7,""))))))</f>
        <v/>
      </c>
      <c r="T132" s="463" t="str">
        <f>IF(T$131="","",IF(COUNTIFS('(6)定期点検調書'!$B$12:$B$5000,T$131,'(6)定期点検調書'!$AH$12:$AH$5000,$C132,'(6)定期点検調書'!$BF$12:$BF$5000,$W$7)&gt;=1,$W$7,IF(COUNTIFS('(6)定期点検調書'!$B$12:$B$5000,T$131,'(6)定期点検調書'!$AH$12:$AH$5000,$C132,'(6)定期点検調書'!$BF$12:$BF$5000,$V$7)&gt;=1,$V$7,IF(COUNTIFS('(6)定期点検調書'!$B$12:$B$5000,T$131,'(6)定期点検調書'!$AH$12:$AH$5000,$C132,'(6)定期点検調書'!$BF$12:$BF$5000,$U$7)&gt;=1,$U$7,IF(COUNTIFS('(6)定期点検調書'!$B$12:$B$5000,T$131,'(6)定期点検調書'!$AH$12:$AH$5000,$C132,'(6)定期点検調書'!$BF$12:$BF$5000,$T$7)&gt;=1,$T$7,IF(COUNTIFS('(6)定期点検調書'!$B$12:$B$5000,T$131,'(6)定期点検調書'!$AH$12:$AH$5000,$C132,'(6)定期点検調書'!$BF$12:$BF$5000,$S$7)&gt;=1,$S$7,""))))))</f>
        <v/>
      </c>
      <c r="U132" s="463" t="str">
        <f>IF(U$131="","",IF(COUNTIFS('(6)定期点検調書'!$B$12:$B$5000,U$131,'(6)定期点検調書'!$AH$12:$AH$5000,$C132,'(6)定期点検調書'!$BF$12:$BF$5000,$W$7)&gt;=1,$W$7,IF(COUNTIFS('(6)定期点検調書'!$B$12:$B$5000,U$131,'(6)定期点検調書'!$AH$12:$AH$5000,$C132,'(6)定期点検調書'!$BF$12:$BF$5000,$V$7)&gt;=1,$V$7,IF(COUNTIFS('(6)定期点検調書'!$B$12:$B$5000,U$131,'(6)定期点検調書'!$AH$12:$AH$5000,$C132,'(6)定期点検調書'!$BF$12:$BF$5000,$U$7)&gt;=1,$U$7,IF(COUNTIFS('(6)定期点検調書'!$B$12:$B$5000,U$131,'(6)定期点検調書'!$AH$12:$AH$5000,$C132,'(6)定期点検調書'!$BF$12:$BF$5000,$T$7)&gt;=1,$T$7,IF(COUNTIFS('(6)定期点検調書'!$B$12:$B$5000,U$131,'(6)定期点検調書'!$AH$12:$AH$5000,$C132,'(6)定期点検調書'!$BF$12:$BF$5000,$S$7)&gt;=1,$S$7,""))))))</f>
        <v/>
      </c>
      <c r="V132" s="463" t="str">
        <f>IF(V$131="","",IF(COUNTIFS('(6)定期点検調書'!$B$12:$B$5000,V$131,'(6)定期点検調書'!$AH$12:$AH$5000,$C132,'(6)定期点検調書'!$BF$12:$BF$5000,$W$7)&gt;=1,$W$7,IF(COUNTIFS('(6)定期点検調書'!$B$12:$B$5000,V$131,'(6)定期点検調書'!$AH$12:$AH$5000,$C132,'(6)定期点検調書'!$BF$12:$BF$5000,$V$7)&gt;=1,$V$7,IF(COUNTIFS('(6)定期点検調書'!$B$12:$B$5000,V$131,'(6)定期点検調書'!$AH$12:$AH$5000,$C132,'(6)定期点検調書'!$BF$12:$BF$5000,$U$7)&gt;=1,$U$7,IF(COUNTIFS('(6)定期点検調書'!$B$12:$B$5000,V$131,'(6)定期点検調書'!$AH$12:$AH$5000,$C132,'(6)定期点検調書'!$BF$12:$BF$5000,$T$7)&gt;=1,$T$7,IF(COUNTIFS('(6)定期点検調書'!$B$12:$B$5000,V$131,'(6)定期点検調書'!$AH$12:$AH$5000,$C132,'(6)定期点検調書'!$BF$12:$BF$5000,$S$7)&gt;=1,$S$7,""))))))</f>
        <v/>
      </c>
      <c r="W132" s="463" t="str">
        <f>IF(W$131="","",IF(COUNTIFS('(6)定期点検調書'!$B$12:$B$5000,W$131,'(6)定期点検調書'!$AH$12:$AH$5000,$C132,'(6)定期点検調書'!$BF$12:$BF$5000,$W$7)&gt;=1,$W$7,IF(COUNTIFS('(6)定期点検調書'!$B$12:$B$5000,W$131,'(6)定期点検調書'!$AH$12:$AH$5000,$C132,'(6)定期点検調書'!$BF$12:$BF$5000,$V$7)&gt;=1,$V$7,IF(COUNTIFS('(6)定期点検調書'!$B$12:$B$5000,W$131,'(6)定期点検調書'!$AH$12:$AH$5000,$C132,'(6)定期点検調書'!$BF$12:$BF$5000,$U$7)&gt;=1,$U$7,IF(COUNTIFS('(6)定期点検調書'!$B$12:$B$5000,W$131,'(6)定期点検調書'!$AH$12:$AH$5000,$C132,'(6)定期点検調書'!$BF$12:$BF$5000,$T$7)&gt;=1,$T$7,IF(COUNTIFS('(6)定期点検調書'!$B$12:$B$5000,W$131,'(6)定期点検調書'!$AH$12:$AH$5000,$C132,'(6)定期点検調書'!$BF$12:$BF$5000,$S$7)&gt;=1,$S$7,""))))))</f>
        <v/>
      </c>
      <c r="X132" s="463" t="str">
        <f>IF(X$131="","",IF(COUNTIFS('(6)定期点検調書'!$B$12:$B$5000,X$131,'(6)定期点検調書'!$AH$12:$AH$5000,$C132,'(6)定期点検調書'!$BF$12:$BF$5000,$W$7)&gt;=1,$W$7,IF(COUNTIFS('(6)定期点検調書'!$B$12:$B$5000,X$131,'(6)定期点検調書'!$AH$12:$AH$5000,$C132,'(6)定期点検調書'!$BF$12:$BF$5000,$V$7)&gt;=1,$V$7,IF(COUNTIFS('(6)定期点検調書'!$B$12:$B$5000,X$131,'(6)定期点検調書'!$AH$12:$AH$5000,$C132,'(6)定期点検調書'!$BF$12:$BF$5000,$U$7)&gt;=1,$U$7,IF(COUNTIFS('(6)定期点検調書'!$B$12:$B$5000,X$131,'(6)定期点検調書'!$AH$12:$AH$5000,$C132,'(6)定期点検調書'!$BF$12:$BF$5000,$T$7)&gt;=1,$T$7,IF(COUNTIFS('(6)定期点検調書'!$B$12:$B$5000,X$131,'(6)定期点検調書'!$AH$12:$AH$5000,$C132,'(6)定期点検調書'!$BF$12:$BF$5000,$S$7)&gt;=1,$S$7,""))))))</f>
        <v/>
      </c>
      <c r="Y132" s="463" t="str">
        <f>IF(Y$131="","",IF(COUNTIFS('(6)定期点検調書'!$B$12:$B$5000,Y$131,'(6)定期点検調書'!$AH$12:$AH$5000,$C132,'(6)定期点検調書'!$BF$12:$BF$5000,$W$7)&gt;=1,$W$7,IF(COUNTIFS('(6)定期点検調書'!$B$12:$B$5000,Y$131,'(6)定期点検調書'!$AH$12:$AH$5000,$C132,'(6)定期点検調書'!$BF$12:$BF$5000,$V$7)&gt;=1,$V$7,IF(COUNTIFS('(6)定期点検調書'!$B$12:$B$5000,Y$131,'(6)定期点検調書'!$AH$12:$AH$5000,$C132,'(6)定期点検調書'!$BF$12:$BF$5000,$U$7)&gt;=1,$U$7,IF(COUNTIFS('(6)定期点検調書'!$B$12:$B$5000,Y$131,'(6)定期点検調書'!$AH$12:$AH$5000,$C132,'(6)定期点検調書'!$BF$12:$BF$5000,$T$7)&gt;=1,$T$7,IF(COUNTIFS('(6)定期点検調書'!$B$12:$B$5000,Y$131,'(6)定期点検調書'!$AH$12:$AH$5000,$C132,'(6)定期点検調書'!$BF$12:$BF$5000,$S$7)&gt;=1,$S$7,""))))))</f>
        <v/>
      </c>
      <c r="Z132" s="463" t="str">
        <f>IF(Z$131="","",IF(COUNTIFS('(6)定期点検調書'!$B$12:$B$5000,Z$131,'(6)定期点検調書'!$AH$12:$AH$5000,$C132,'(6)定期点検調書'!$BF$12:$BF$5000,$W$7)&gt;=1,$W$7,IF(COUNTIFS('(6)定期点検調書'!$B$12:$B$5000,Z$131,'(6)定期点検調書'!$AH$12:$AH$5000,$C132,'(6)定期点検調書'!$BF$12:$BF$5000,$V$7)&gt;=1,$V$7,IF(COUNTIFS('(6)定期点検調書'!$B$12:$B$5000,Z$131,'(6)定期点検調書'!$AH$12:$AH$5000,$C132,'(6)定期点検調書'!$BF$12:$BF$5000,$U$7)&gt;=1,$U$7,IF(COUNTIFS('(6)定期点検調書'!$B$12:$B$5000,Z$131,'(6)定期点検調書'!$AH$12:$AH$5000,$C132,'(6)定期点検調書'!$BF$12:$BF$5000,$T$7)&gt;=1,$T$7,IF(COUNTIFS('(6)定期点検調書'!$B$12:$B$5000,Z$131,'(6)定期点検調書'!$AH$12:$AH$5000,$C132,'(6)定期点検調書'!$BF$12:$BF$5000,$S$7)&gt;=1,$S$7,""))))))</f>
        <v/>
      </c>
      <c r="AA132" s="463" t="str">
        <f>IF(AA$131="","",IF(COUNTIFS('(6)定期点検調書'!$B$12:$B$5000,AA$131,'(6)定期点検調書'!$AH$12:$AH$5000,$C132,'(6)定期点検調書'!$BF$12:$BF$5000,$W$7)&gt;=1,$W$7,IF(COUNTIFS('(6)定期点検調書'!$B$12:$B$5000,AA$131,'(6)定期点検調書'!$AH$12:$AH$5000,$C132,'(6)定期点検調書'!$BF$12:$BF$5000,$V$7)&gt;=1,$V$7,IF(COUNTIFS('(6)定期点検調書'!$B$12:$B$5000,AA$131,'(6)定期点検調書'!$AH$12:$AH$5000,$C132,'(6)定期点検調書'!$BF$12:$BF$5000,$U$7)&gt;=1,$U$7,IF(COUNTIFS('(6)定期点検調書'!$B$12:$B$5000,AA$131,'(6)定期点検調書'!$AH$12:$AH$5000,$C132,'(6)定期点検調書'!$BF$12:$BF$5000,$T$7)&gt;=1,$T$7,IF(COUNTIFS('(6)定期点検調書'!$B$12:$B$5000,AA$131,'(6)定期点検調書'!$AH$12:$AH$5000,$C132,'(6)定期点検調書'!$BF$12:$BF$5000,$S$7)&gt;=1,$S$7,""))))))</f>
        <v/>
      </c>
      <c r="AB132" s="463" t="str">
        <f>IF(AB$131="","",IF(COUNTIFS('(6)定期点検調書'!$B$12:$B$5000,AB$131,'(6)定期点検調書'!$AH$12:$AH$5000,$C132,'(6)定期点検調書'!$BF$12:$BF$5000,$W$7)&gt;=1,$W$7,IF(COUNTIFS('(6)定期点検調書'!$B$12:$B$5000,AB$131,'(6)定期点検調書'!$AH$12:$AH$5000,$C132,'(6)定期点検調書'!$BF$12:$BF$5000,$V$7)&gt;=1,$V$7,IF(COUNTIFS('(6)定期点検調書'!$B$12:$B$5000,AB$131,'(6)定期点検調書'!$AH$12:$AH$5000,$C132,'(6)定期点検調書'!$BF$12:$BF$5000,$U$7)&gt;=1,$U$7,IF(COUNTIFS('(6)定期点検調書'!$B$12:$B$5000,AB$131,'(6)定期点検調書'!$AH$12:$AH$5000,$C132,'(6)定期点検調書'!$BF$12:$BF$5000,$T$7)&gt;=1,$T$7,IF(COUNTIFS('(6)定期点検調書'!$B$12:$B$5000,AB$131,'(6)定期点検調書'!$AH$12:$AH$5000,$C132,'(6)定期点検調書'!$BF$12:$BF$5000,$S$7)&gt;=1,$S$7,""))))))</f>
        <v/>
      </c>
      <c r="AC132" s="463" t="str">
        <f>IF(AC$131="","",IF(COUNTIFS('(6)定期点検調書'!$B$12:$B$5000,AC$131,'(6)定期点検調書'!$AH$12:$AH$5000,$C132,'(6)定期点検調書'!$BF$12:$BF$5000,$W$7)&gt;=1,$W$7,IF(COUNTIFS('(6)定期点検調書'!$B$12:$B$5000,AC$131,'(6)定期点検調書'!$AH$12:$AH$5000,$C132,'(6)定期点検調書'!$BF$12:$BF$5000,$V$7)&gt;=1,$V$7,IF(COUNTIFS('(6)定期点検調書'!$B$12:$B$5000,AC$131,'(6)定期点検調書'!$AH$12:$AH$5000,$C132,'(6)定期点検調書'!$BF$12:$BF$5000,$U$7)&gt;=1,$U$7,IF(COUNTIFS('(6)定期点検調書'!$B$12:$B$5000,AC$131,'(6)定期点検調書'!$AH$12:$AH$5000,$C132,'(6)定期点検調書'!$BF$12:$BF$5000,$T$7)&gt;=1,$T$7,IF(COUNTIFS('(6)定期点検調書'!$B$12:$B$5000,AC$131,'(6)定期点検調書'!$AH$12:$AH$5000,$C132,'(6)定期点検調書'!$BF$12:$BF$5000,$S$7)&gt;=1,$S$7,""))))))</f>
        <v/>
      </c>
      <c r="AD132" s="463" t="str">
        <f>IF(AD$131="","",IF(COUNTIFS('(6)定期点検調書'!$B$12:$B$5000,AD$131,'(6)定期点検調書'!$AH$12:$AH$5000,$C132,'(6)定期点検調書'!$BF$12:$BF$5000,$W$7)&gt;=1,$W$7,IF(COUNTIFS('(6)定期点検調書'!$B$12:$B$5000,AD$131,'(6)定期点検調書'!$AH$12:$AH$5000,$C132,'(6)定期点検調書'!$BF$12:$BF$5000,$V$7)&gt;=1,$V$7,IF(COUNTIFS('(6)定期点検調書'!$B$12:$B$5000,AD$131,'(6)定期点検調書'!$AH$12:$AH$5000,$C132,'(6)定期点検調書'!$BF$12:$BF$5000,$U$7)&gt;=1,$U$7,IF(COUNTIFS('(6)定期点検調書'!$B$12:$B$5000,AD$131,'(6)定期点検調書'!$AH$12:$AH$5000,$C132,'(6)定期点検調書'!$BF$12:$BF$5000,$T$7)&gt;=1,$T$7,IF(COUNTIFS('(6)定期点検調書'!$B$12:$B$5000,AD$131,'(6)定期点検調書'!$AH$12:$AH$5000,$C132,'(6)定期点検調書'!$BF$12:$BF$5000,$S$7)&gt;=1,$S$7,""))))))</f>
        <v/>
      </c>
      <c r="AE132" s="463" t="str">
        <f>IF(AE$131="","",IF(COUNTIFS('(6)定期点検調書'!$B$12:$B$5000,AE$131,'(6)定期点検調書'!$AH$12:$AH$5000,$C132,'(6)定期点検調書'!$BF$12:$BF$5000,$W$7)&gt;=1,$W$7,IF(COUNTIFS('(6)定期点検調書'!$B$12:$B$5000,AE$131,'(6)定期点検調書'!$AH$12:$AH$5000,$C132,'(6)定期点検調書'!$BF$12:$BF$5000,$V$7)&gt;=1,$V$7,IF(COUNTIFS('(6)定期点検調書'!$B$12:$B$5000,AE$131,'(6)定期点検調書'!$AH$12:$AH$5000,$C132,'(6)定期点検調書'!$BF$12:$BF$5000,$U$7)&gt;=1,$U$7,IF(COUNTIFS('(6)定期点検調書'!$B$12:$B$5000,AE$131,'(6)定期点検調書'!$AH$12:$AH$5000,$C132,'(6)定期点検調書'!$BF$12:$BF$5000,$T$7)&gt;=1,$T$7,IF(COUNTIFS('(6)定期点検調書'!$B$12:$B$5000,AE$131,'(6)定期点検調書'!$AH$12:$AH$5000,$C132,'(6)定期点検調書'!$BF$12:$BF$5000,$S$7)&gt;=1,$S$7,""))))))</f>
        <v/>
      </c>
      <c r="AF132" s="463" t="str">
        <f>IF(AF$131="","",IF(COUNTIFS('(6)定期点検調書'!$B$12:$B$5000,AF$131,'(6)定期点検調書'!$AH$12:$AH$5000,$C132,'(6)定期点検調書'!$BF$12:$BF$5000,$W$7)&gt;=1,$W$7,IF(COUNTIFS('(6)定期点検調書'!$B$12:$B$5000,AF$131,'(6)定期点検調書'!$AH$12:$AH$5000,$C132,'(6)定期点検調書'!$BF$12:$BF$5000,$V$7)&gt;=1,$V$7,IF(COUNTIFS('(6)定期点検調書'!$B$12:$B$5000,AF$131,'(6)定期点検調書'!$AH$12:$AH$5000,$C132,'(6)定期点検調書'!$BF$12:$BF$5000,$U$7)&gt;=1,$U$7,IF(COUNTIFS('(6)定期点検調書'!$B$12:$B$5000,AF$131,'(6)定期点検調書'!$AH$12:$AH$5000,$C132,'(6)定期点検調書'!$BF$12:$BF$5000,$T$7)&gt;=1,$T$7,IF(COUNTIFS('(6)定期点検調書'!$B$12:$B$5000,AF$131,'(6)定期点検調書'!$AH$12:$AH$5000,$C132,'(6)定期点検調書'!$BF$12:$BF$5000,$S$7)&gt;=1,$S$7,""))))))</f>
        <v/>
      </c>
      <c r="AG132" s="463" t="str">
        <f>IF(AG$131="","",IF(COUNTIFS('(6)定期点検調書'!$B$12:$B$5000,AG$131,'(6)定期点検調書'!$AH$12:$AH$5000,$C132,'(6)定期点検調書'!$BF$12:$BF$5000,$W$7)&gt;=1,$W$7,IF(COUNTIFS('(6)定期点検調書'!$B$12:$B$5000,AG$131,'(6)定期点検調書'!$AH$12:$AH$5000,$C132,'(6)定期点検調書'!$BF$12:$BF$5000,$V$7)&gt;=1,$V$7,IF(COUNTIFS('(6)定期点検調書'!$B$12:$B$5000,AG$131,'(6)定期点検調書'!$AH$12:$AH$5000,$C132,'(6)定期点検調書'!$BF$12:$BF$5000,$U$7)&gt;=1,$U$7,IF(COUNTIFS('(6)定期点検調書'!$B$12:$B$5000,AG$131,'(6)定期点検調書'!$AH$12:$AH$5000,$C132,'(6)定期点検調書'!$BF$12:$BF$5000,$T$7)&gt;=1,$T$7,IF(COUNTIFS('(6)定期点検調書'!$B$12:$B$5000,AG$131,'(6)定期点検調書'!$AH$12:$AH$5000,$C132,'(6)定期点検調書'!$BF$12:$BF$5000,$S$7)&gt;=1,$S$7,""))))))</f>
        <v/>
      </c>
      <c r="AH132" s="463" t="str">
        <f>IF(AH$131="","",IF(COUNTIFS('(6)定期点検調書'!$B$12:$B$5000,AH$131,'(6)定期点検調書'!$AH$12:$AH$5000,$C132,'(6)定期点検調書'!$BF$12:$BF$5000,$W$7)&gt;=1,$W$7,IF(COUNTIFS('(6)定期点検調書'!$B$12:$B$5000,AH$131,'(6)定期点検調書'!$AH$12:$AH$5000,$C132,'(6)定期点検調書'!$BF$12:$BF$5000,$V$7)&gt;=1,$V$7,IF(COUNTIFS('(6)定期点検調書'!$B$12:$B$5000,AH$131,'(6)定期点検調書'!$AH$12:$AH$5000,$C132,'(6)定期点検調書'!$BF$12:$BF$5000,$U$7)&gt;=1,$U$7,IF(COUNTIFS('(6)定期点検調書'!$B$12:$B$5000,AH$131,'(6)定期点検調書'!$AH$12:$AH$5000,$C132,'(6)定期点検調書'!$BF$12:$BF$5000,$T$7)&gt;=1,$T$7,IF(COUNTIFS('(6)定期点検調書'!$B$12:$B$5000,AH$131,'(6)定期点検調書'!$AH$12:$AH$5000,$C132,'(6)定期点検調書'!$BF$12:$BF$5000,$S$7)&gt;=1,$S$7,""))))))</f>
        <v/>
      </c>
      <c r="AI132" s="463" t="str">
        <f>IF(AI$131="","",IF(COUNTIFS('(6)定期点検調書'!$B$12:$B$5000,AI$131,'(6)定期点検調書'!$AH$12:$AH$5000,$C132,'(6)定期点検調書'!$BF$12:$BF$5000,$W$7)&gt;=1,$W$7,IF(COUNTIFS('(6)定期点検調書'!$B$12:$B$5000,AI$131,'(6)定期点検調書'!$AH$12:$AH$5000,$C132,'(6)定期点検調書'!$BF$12:$BF$5000,$V$7)&gt;=1,$V$7,IF(COUNTIFS('(6)定期点検調書'!$B$12:$B$5000,AI$131,'(6)定期点検調書'!$AH$12:$AH$5000,$C132,'(6)定期点検調書'!$BF$12:$BF$5000,$U$7)&gt;=1,$U$7,IF(COUNTIFS('(6)定期点検調書'!$B$12:$B$5000,AI$131,'(6)定期点検調書'!$AH$12:$AH$5000,$C132,'(6)定期点検調書'!$BF$12:$BF$5000,$T$7)&gt;=1,$T$7,IF(COUNTIFS('(6)定期点検調書'!$B$12:$B$5000,AI$131,'(6)定期点検調書'!$AH$12:$AH$5000,$C132,'(6)定期点検調書'!$BF$12:$BF$5000,$S$7)&gt;=1,$S$7,""))))))</f>
        <v/>
      </c>
      <c r="AJ132" s="463" t="str">
        <f>IF(AJ$131="","",IF(COUNTIFS('(6)定期点検調書'!$B$12:$B$5000,AJ$131,'(6)定期点検調書'!$AH$12:$AH$5000,$C132,'(6)定期点検調書'!$BF$12:$BF$5000,$W$7)&gt;=1,$W$7,IF(COUNTIFS('(6)定期点検調書'!$B$12:$B$5000,AJ$131,'(6)定期点検調書'!$AH$12:$AH$5000,$C132,'(6)定期点検調書'!$BF$12:$BF$5000,$V$7)&gt;=1,$V$7,IF(COUNTIFS('(6)定期点検調書'!$B$12:$B$5000,AJ$131,'(6)定期点検調書'!$AH$12:$AH$5000,$C132,'(6)定期点検調書'!$BF$12:$BF$5000,$U$7)&gt;=1,$U$7,IF(COUNTIFS('(6)定期点検調書'!$B$12:$B$5000,AJ$131,'(6)定期点検調書'!$AH$12:$AH$5000,$C132,'(6)定期点検調書'!$BF$12:$BF$5000,$T$7)&gt;=1,$T$7,IF(COUNTIFS('(6)定期点検調書'!$B$12:$B$5000,AJ$131,'(6)定期点検調書'!$AH$12:$AH$5000,$C132,'(6)定期点検調書'!$BF$12:$BF$5000,$S$7)&gt;=1,$S$7,""))))))</f>
        <v/>
      </c>
      <c r="AK132" s="463" t="str">
        <f>IF(AK$131="","",IF(COUNTIFS('(6)定期点検調書'!$B$12:$B$5000,AK$131,'(6)定期点検調書'!$AH$12:$AH$5000,$C132,'(6)定期点検調書'!$BF$12:$BF$5000,$W$7)&gt;=1,$W$7,IF(COUNTIFS('(6)定期点検調書'!$B$12:$B$5000,AK$131,'(6)定期点検調書'!$AH$12:$AH$5000,$C132,'(6)定期点検調書'!$BF$12:$BF$5000,$V$7)&gt;=1,$V$7,IF(COUNTIFS('(6)定期点検調書'!$B$12:$B$5000,AK$131,'(6)定期点検調書'!$AH$12:$AH$5000,$C132,'(6)定期点検調書'!$BF$12:$BF$5000,$U$7)&gt;=1,$U$7,IF(COUNTIFS('(6)定期点検調書'!$B$12:$B$5000,AK$131,'(6)定期点検調書'!$AH$12:$AH$5000,$C132,'(6)定期点検調書'!$BF$12:$BF$5000,$T$7)&gt;=1,$T$7,IF(COUNTIFS('(6)定期点検調書'!$B$12:$B$5000,AK$131,'(6)定期点検調書'!$AH$12:$AH$5000,$C132,'(6)定期点検調書'!$BF$12:$BF$5000,$S$7)&gt;=1,$S$7,""))))))</f>
        <v/>
      </c>
      <c r="AL132" s="463" t="str">
        <f>IF(AL$131="","",IF(COUNTIFS('(6)定期点検調書'!$B$12:$B$5000,AL$131,'(6)定期点検調書'!$AH$12:$AH$5000,$C132,'(6)定期点検調書'!$BF$12:$BF$5000,$W$7)&gt;=1,$W$7,IF(COUNTIFS('(6)定期点検調書'!$B$12:$B$5000,AL$131,'(6)定期点検調書'!$AH$12:$AH$5000,$C132,'(6)定期点検調書'!$BF$12:$BF$5000,$V$7)&gt;=1,$V$7,IF(COUNTIFS('(6)定期点検調書'!$B$12:$B$5000,AL$131,'(6)定期点検調書'!$AH$12:$AH$5000,$C132,'(6)定期点検調書'!$BF$12:$BF$5000,$U$7)&gt;=1,$U$7,IF(COUNTIFS('(6)定期点検調書'!$B$12:$B$5000,AL$131,'(6)定期点検調書'!$AH$12:$AH$5000,$C132,'(6)定期点検調書'!$BF$12:$BF$5000,$T$7)&gt;=1,$T$7,IF(COUNTIFS('(6)定期点検調書'!$B$12:$B$5000,AL$131,'(6)定期点検調書'!$AH$12:$AH$5000,$C132,'(6)定期点検調書'!$BF$12:$BF$5000,$S$7)&gt;=1,$S$7,""))))))</f>
        <v/>
      </c>
      <c r="AM132" s="463" t="str">
        <f>IF(AM$131="","",IF(COUNTIFS('(6)定期点検調書'!$B$12:$B$5000,AM$131,'(6)定期点検調書'!$AH$12:$AH$5000,$C132,'(6)定期点検調書'!$BF$12:$BF$5000,$W$7)&gt;=1,$W$7,IF(COUNTIFS('(6)定期点検調書'!$B$12:$B$5000,AM$131,'(6)定期点検調書'!$AH$12:$AH$5000,$C132,'(6)定期点検調書'!$BF$12:$BF$5000,$V$7)&gt;=1,$V$7,IF(COUNTIFS('(6)定期点検調書'!$B$12:$B$5000,AM$131,'(6)定期点検調書'!$AH$12:$AH$5000,$C132,'(6)定期点検調書'!$BF$12:$BF$5000,$U$7)&gt;=1,$U$7,IF(COUNTIFS('(6)定期点検調書'!$B$12:$B$5000,AM$131,'(6)定期点検調書'!$AH$12:$AH$5000,$C132,'(6)定期点検調書'!$BF$12:$BF$5000,$T$7)&gt;=1,$T$7,IF(COUNTIFS('(6)定期点検調書'!$B$12:$B$5000,AM$131,'(6)定期点検調書'!$AH$12:$AH$5000,$C132,'(6)定期点検調書'!$BF$12:$BF$5000,$S$7)&gt;=1,$S$7,""))))))</f>
        <v/>
      </c>
      <c r="AN132" s="463" t="str">
        <f>IF(AN$131="","",IF(COUNTIFS('(6)定期点検調書'!$B$12:$B$5000,AN$131,'(6)定期点検調書'!$AH$12:$AH$5000,$C132,'(6)定期点検調書'!$BF$12:$BF$5000,$W$7)&gt;=1,$W$7,IF(COUNTIFS('(6)定期点検調書'!$B$12:$B$5000,AN$131,'(6)定期点検調書'!$AH$12:$AH$5000,$C132,'(6)定期点検調書'!$BF$12:$BF$5000,$V$7)&gt;=1,$V$7,IF(COUNTIFS('(6)定期点検調書'!$B$12:$B$5000,AN$131,'(6)定期点検調書'!$AH$12:$AH$5000,$C132,'(6)定期点検調書'!$BF$12:$BF$5000,$U$7)&gt;=1,$U$7,IF(COUNTIFS('(6)定期点検調書'!$B$12:$B$5000,AN$131,'(6)定期点検調書'!$AH$12:$AH$5000,$C132,'(6)定期点検調書'!$BF$12:$BF$5000,$T$7)&gt;=1,$T$7,IF(COUNTIFS('(6)定期点検調書'!$B$12:$B$5000,AN$131,'(6)定期点検調書'!$AH$12:$AH$5000,$C132,'(6)定期点検調書'!$BF$12:$BF$5000,$S$7)&gt;=1,$S$7,""))))))</f>
        <v/>
      </c>
      <c r="AO132" s="463" t="str">
        <f>IF(AO$131="","",IF(COUNTIFS('(6)定期点検調書'!$B$12:$B$5000,AO$131,'(6)定期点検調書'!$AH$12:$AH$5000,$C132,'(6)定期点検調書'!$BF$12:$BF$5000,$W$7)&gt;=1,$W$7,IF(COUNTIFS('(6)定期点検調書'!$B$12:$B$5000,AO$131,'(6)定期点検調書'!$AH$12:$AH$5000,$C132,'(6)定期点検調書'!$BF$12:$BF$5000,$V$7)&gt;=1,$V$7,IF(COUNTIFS('(6)定期点検調書'!$B$12:$B$5000,AO$131,'(6)定期点検調書'!$AH$12:$AH$5000,$C132,'(6)定期点検調書'!$BF$12:$BF$5000,$U$7)&gt;=1,$U$7,IF(COUNTIFS('(6)定期点検調書'!$B$12:$B$5000,AO$131,'(6)定期点検調書'!$AH$12:$AH$5000,$C132,'(6)定期点検調書'!$BF$12:$BF$5000,$T$7)&gt;=1,$T$7,IF(COUNTIFS('(6)定期点検調書'!$B$12:$B$5000,AO$131,'(6)定期点検調書'!$AH$12:$AH$5000,$C132,'(6)定期点検調書'!$BF$12:$BF$5000,$S$7)&gt;=1,$S$7,""))))))</f>
        <v/>
      </c>
      <c r="AP132" s="463" t="str">
        <f>IF(AP$131="","",IF(COUNTIFS('(6)定期点検調書'!$B$12:$B$5000,AP$131,'(6)定期点検調書'!$AH$12:$AH$5000,$C132,'(6)定期点検調書'!$BF$12:$BF$5000,$W$7)&gt;=1,$W$7,IF(COUNTIFS('(6)定期点検調書'!$B$12:$B$5000,AP$131,'(6)定期点検調書'!$AH$12:$AH$5000,$C132,'(6)定期点検調書'!$BF$12:$BF$5000,$V$7)&gt;=1,$V$7,IF(COUNTIFS('(6)定期点検調書'!$B$12:$B$5000,AP$131,'(6)定期点検調書'!$AH$12:$AH$5000,$C132,'(6)定期点検調書'!$BF$12:$BF$5000,$U$7)&gt;=1,$U$7,IF(COUNTIFS('(6)定期点検調書'!$B$12:$B$5000,AP$131,'(6)定期点検調書'!$AH$12:$AH$5000,$C132,'(6)定期点検調書'!$BF$12:$BF$5000,$T$7)&gt;=1,$T$7,IF(COUNTIFS('(6)定期点検調書'!$B$12:$B$5000,AP$131,'(6)定期点検調書'!$AH$12:$AH$5000,$C132,'(6)定期点検調書'!$BF$12:$BF$5000,$S$7)&gt;=1,$S$7,""))))))</f>
        <v/>
      </c>
      <c r="AQ132" s="463" t="str">
        <f>IF(AQ$131="","",IF(COUNTIFS('(6)定期点検調書'!$B$12:$B$5000,AQ$131,'(6)定期点検調書'!$AH$12:$AH$5000,$C132,'(6)定期点検調書'!$BF$12:$BF$5000,$W$7)&gt;=1,$W$7,IF(COUNTIFS('(6)定期点検調書'!$B$12:$B$5000,AQ$131,'(6)定期点検調書'!$AH$12:$AH$5000,$C132,'(6)定期点検調書'!$BF$12:$BF$5000,$V$7)&gt;=1,$V$7,IF(COUNTIFS('(6)定期点検調書'!$B$12:$B$5000,AQ$131,'(6)定期点検調書'!$AH$12:$AH$5000,$C132,'(6)定期点検調書'!$BF$12:$BF$5000,$U$7)&gt;=1,$U$7,IF(COUNTIFS('(6)定期点検調書'!$B$12:$B$5000,AQ$131,'(6)定期点検調書'!$AH$12:$AH$5000,$C132,'(6)定期点検調書'!$BF$12:$BF$5000,$T$7)&gt;=1,$T$7,IF(COUNTIFS('(6)定期点検調書'!$B$12:$B$5000,AQ$131,'(6)定期点検調書'!$AH$12:$AH$5000,$C132,'(6)定期点検調書'!$BF$12:$BF$5000,$S$7)&gt;=1,$S$7,""))))))</f>
        <v/>
      </c>
      <c r="AR132" s="463" t="str">
        <f>IF(AR$131="","",IF(COUNTIFS('(6)定期点検調書'!$B$12:$B$5000,AR$131,'(6)定期点検調書'!$AH$12:$AH$5000,$C132,'(6)定期点検調書'!$BF$12:$BF$5000,$W$7)&gt;=1,$W$7,IF(COUNTIFS('(6)定期点検調書'!$B$12:$B$5000,AR$131,'(6)定期点検調書'!$AH$12:$AH$5000,$C132,'(6)定期点検調書'!$BF$12:$BF$5000,$V$7)&gt;=1,$V$7,IF(COUNTIFS('(6)定期点検調書'!$B$12:$B$5000,AR$131,'(6)定期点検調書'!$AH$12:$AH$5000,$C132,'(6)定期点検調書'!$BF$12:$BF$5000,$U$7)&gt;=1,$U$7,IF(COUNTIFS('(6)定期点検調書'!$B$12:$B$5000,AR$131,'(6)定期点検調書'!$AH$12:$AH$5000,$C132,'(6)定期点検調書'!$BF$12:$BF$5000,$T$7)&gt;=1,$T$7,IF(COUNTIFS('(6)定期点検調書'!$B$12:$B$5000,AR$131,'(6)定期点検調書'!$AH$12:$AH$5000,$C132,'(6)定期点検調書'!$BF$12:$BF$5000,$S$7)&gt;=1,$S$7,""))))))</f>
        <v/>
      </c>
      <c r="AS132" s="463" t="str">
        <f>IF(AS$131="","",IF(COUNTIFS('(6)定期点検調書'!$B$12:$B$5000,AS$131,'(6)定期点検調書'!$AH$12:$AH$5000,$C132,'(6)定期点検調書'!$BF$12:$BF$5000,$W$7)&gt;=1,$W$7,IF(COUNTIFS('(6)定期点検調書'!$B$12:$B$5000,AS$131,'(6)定期点検調書'!$AH$12:$AH$5000,$C132,'(6)定期点検調書'!$BF$12:$BF$5000,$V$7)&gt;=1,$V$7,IF(COUNTIFS('(6)定期点検調書'!$B$12:$B$5000,AS$131,'(6)定期点検調書'!$AH$12:$AH$5000,$C132,'(6)定期点検調書'!$BF$12:$BF$5000,$U$7)&gt;=1,$U$7,IF(COUNTIFS('(6)定期点検調書'!$B$12:$B$5000,AS$131,'(6)定期点検調書'!$AH$12:$AH$5000,$C132,'(6)定期点検調書'!$BF$12:$BF$5000,$T$7)&gt;=1,$T$7,IF(COUNTIFS('(6)定期点検調書'!$B$12:$B$5000,AS$131,'(6)定期点検調書'!$AH$12:$AH$5000,$C132,'(6)定期点検調書'!$BF$12:$BF$5000,$S$7)&gt;=1,$S$7,""))))))</f>
        <v/>
      </c>
      <c r="AT132" s="463" t="str">
        <f>IF(AT$131="","",IF(COUNTIFS('(6)定期点検調書'!$B$12:$B$5000,AT$131,'(6)定期点検調書'!$AH$12:$AH$5000,$C132,'(6)定期点検調書'!$BF$12:$BF$5000,$W$7)&gt;=1,$W$7,IF(COUNTIFS('(6)定期点検調書'!$B$12:$B$5000,AT$131,'(6)定期点検調書'!$AH$12:$AH$5000,$C132,'(6)定期点検調書'!$BF$12:$BF$5000,$V$7)&gt;=1,$V$7,IF(COUNTIFS('(6)定期点検調書'!$B$12:$B$5000,AT$131,'(6)定期点検調書'!$AH$12:$AH$5000,$C132,'(6)定期点検調書'!$BF$12:$BF$5000,$U$7)&gt;=1,$U$7,IF(COUNTIFS('(6)定期点検調書'!$B$12:$B$5000,AT$131,'(6)定期点検調書'!$AH$12:$AH$5000,$C132,'(6)定期点検調書'!$BF$12:$BF$5000,$T$7)&gt;=1,$T$7,IF(COUNTIFS('(6)定期点検調書'!$B$12:$B$5000,AT$131,'(6)定期点検調書'!$AH$12:$AH$5000,$C132,'(6)定期点検調書'!$BF$12:$BF$5000,$S$7)&gt;=1,$S$7,""))))))</f>
        <v/>
      </c>
      <c r="AU132" s="463" t="str">
        <f>IF(AU$131="","",IF(COUNTIFS('(6)定期点検調書'!$B$12:$B$5000,AU$131,'(6)定期点検調書'!$AH$12:$AH$5000,$C132,'(6)定期点検調書'!$BF$12:$BF$5000,$W$7)&gt;=1,$W$7,IF(COUNTIFS('(6)定期点検調書'!$B$12:$B$5000,AU$131,'(6)定期点検調書'!$AH$12:$AH$5000,$C132,'(6)定期点検調書'!$BF$12:$BF$5000,$V$7)&gt;=1,$V$7,IF(COUNTIFS('(6)定期点検調書'!$B$12:$B$5000,AU$131,'(6)定期点検調書'!$AH$12:$AH$5000,$C132,'(6)定期点検調書'!$BF$12:$BF$5000,$U$7)&gt;=1,$U$7,IF(COUNTIFS('(6)定期点検調書'!$B$12:$B$5000,AU$131,'(6)定期点検調書'!$AH$12:$AH$5000,$C132,'(6)定期点検調書'!$BF$12:$BF$5000,$T$7)&gt;=1,$T$7,IF(COUNTIFS('(6)定期点検調書'!$B$12:$B$5000,AU$131,'(6)定期点検調書'!$AH$12:$AH$5000,$C132,'(6)定期点検調書'!$BF$12:$BF$5000,$S$7)&gt;=1,$S$7,""))))))</f>
        <v/>
      </c>
      <c r="AV132" s="463" t="str">
        <f>IF(AV$131="","",IF(COUNTIFS('(6)定期点検調書'!$B$12:$B$5000,AV$131,'(6)定期点検調書'!$AH$12:$AH$5000,$C132,'(6)定期点検調書'!$BF$12:$BF$5000,$W$7)&gt;=1,$W$7,IF(COUNTIFS('(6)定期点検調書'!$B$12:$B$5000,AV$131,'(6)定期点検調書'!$AH$12:$AH$5000,$C132,'(6)定期点検調書'!$BF$12:$BF$5000,$V$7)&gt;=1,$V$7,IF(COUNTIFS('(6)定期点検調書'!$B$12:$B$5000,AV$131,'(6)定期点検調書'!$AH$12:$AH$5000,$C132,'(6)定期点検調書'!$BF$12:$BF$5000,$U$7)&gt;=1,$U$7,IF(COUNTIFS('(6)定期点検調書'!$B$12:$B$5000,AV$131,'(6)定期点検調書'!$AH$12:$AH$5000,$C132,'(6)定期点検調書'!$BF$12:$BF$5000,$T$7)&gt;=1,$T$7,IF(COUNTIFS('(6)定期点検調書'!$B$12:$B$5000,AV$131,'(6)定期点検調書'!$AH$12:$AH$5000,$C132,'(6)定期点検調書'!$BF$12:$BF$5000,$S$7)&gt;=1,$S$7,""))))))</f>
        <v/>
      </c>
      <c r="AW132" s="463" t="str">
        <f>IF(AW$131="","",IF(COUNTIFS('(6)定期点検調書'!$B$12:$B$5000,AW$131,'(6)定期点検調書'!$AH$12:$AH$5000,$C132,'(6)定期点検調書'!$BF$12:$BF$5000,$W$7)&gt;=1,$W$7,IF(COUNTIFS('(6)定期点検調書'!$B$12:$B$5000,AW$131,'(6)定期点検調書'!$AH$12:$AH$5000,$C132,'(6)定期点検調書'!$BF$12:$BF$5000,$V$7)&gt;=1,$V$7,IF(COUNTIFS('(6)定期点検調書'!$B$12:$B$5000,AW$131,'(6)定期点検調書'!$AH$12:$AH$5000,$C132,'(6)定期点検調書'!$BF$12:$BF$5000,$U$7)&gt;=1,$U$7,IF(COUNTIFS('(6)定期点検調書'!$B$12:$B$5000,AW$131,'(6)定期点検調書'!$AH$12:$AH$5000,$C132,'(6)定期点検調書'!$BF$12:$BF$5000,$T$7)&gt;=1,$T$7,IF(COUNTIFS('(6)定期点検調書'!$B$12:$B$5000,AW$131,'(6)定期点検調書'!$AH$12:$AH$5000,$C132,'(6)定期点検調書'!$BF$12:$BF$5000,$S$7)&gt;=1,$S$7,""))))))</f>
        <v/>
      </c>
      <c r="AX132" s="463" t="str">
        <f>IF(AX$131="","",IF(COUNTIFS('(6)定期点検調書'!$B$12:$B$5000,AX$131,'(6)定期点検調書'!$AH$12:$AH$5000,$C132,'(6)定期点検調書'!$BF$12:$BF$5000,$W$7)&gt;=1,$W$7,IF(COUNTIFS('(6)定期点検調書'!$B$12:$B$5000,AX$131,'(6)定期点検調書'!$AH$12:$AH$5000,$C132,'(6)定期点検調書'!$BF$12:$BF$5000,$V$7)&gt;=1,$V$7,IF(COUNTIFS('(6)定期点検調書'!$B$12:$B$5000,AX$131,'(6)定期点検調書'!$AH$12:$AH$5000,$C132,'(6)定期点検調書'!$BF$12:$BF$5000,$U$7)&gt;=1,$U$7,IF(COUNTIFS('(6)定期点検調書'!$B$12:$B$5000,AX$131,'(6)定期点検調書'!$AH$12:$AH$5000,$C132,'(6)定期点検調書'!$BF$12:$BF$5000,$T$7)&gt;=1,$T$7,IF(COUNTIFS('(6)定期点検調書'!$B$12:$B$5000,AX$131,'(6)定期点検調書'!$AH$12:$AH$5000,$C132,'(6)定期点検調書'!$BF$12:$BF$5000,$S$7)&gt;=1,$S$7,""))))))</f>
        <v/>
      </c>
      <c r="AY132" s="463" t="str">
        <f>IF(AY$131="","",IF(COUNTIFS('(6)定期点検調書'!$B$12:$B$5000,AY$131,'(6)定期点検調書'!$AH$12:$AH$5000,$C132,'(6)定期点検調書'!$BF$12:$BF$5000,$W$7)&gt;=1,$W$7,IF(COUNTIFS('(6)定期点検調書'!$B$12:$B$5000,AY$131,'(6)定期点検調書'!$AH$12:$AH$5000,$C132,'(6)定期点検調書'!$BF$12:$BF$5000,$V$7)&gt;=1,$V$7,IF(COUNTIFS('(6)定期点検調書'!$B$12:$B$5000,AY$131,'(6)定期点検調書'!$AH$12:$AH$5000,$C132,'(6)定期点検調書'!$BF$12:$BF$5000,$U$7)&gt;=1,$U$7,IF(COUNTIFS('(6)定期点検調書'!$B$12:$B$5000,AY$131,'(6)定期点検調書'!$AH$12:$AH$5000,$C132,'(6)定期点検調書'!$BF$12:$BF$5000,$T$7)&gt;=1,$T$7,IF(COUNTIFS('(6)定期点検調書'!$B$12:$B$5000,AY$131,'(6)定期点検調書'!$AH$12:$AH$5000,$C132,'(6)定期点検調書'!$BF$12:$BF$5000,$S$7)&gt;=1,$S$7,""))))))</f>
        <v/>
      </c>
      <c r="AZ132" s="463" t="str">
        <f>IF(AZ$131="","",IF(COUNTIFS('(6)定期点検調書'!$B$12:$B$5000,AZ$131,'(6)定期点検調書'!$AH$12:$AH$5000,$C132,'(6)定期点検調書'!$BF$12:$BF$5000,$W$7)&gt;=1,$W$7,IF(COUNTIFS('(6)定期点検調書'!$B$12:$B$5000,AZ$131,'(6)定期点検調書'!$AH$12:$AH$5000,$C132,'(6)定期点検調書'!$BF$12:$BF$5000,$V$7)&gt;=1,$V$7,IF(COUNTIFS('(6)定期点検調書'!$B$12:$B$5000,AZ$131,'(6)定期点検調書'!$AH$12:$AH$5000,$C132,'(6)定期点検調書'!$BF$12:$BF$5000,$U$7)&gt;=1,$U$7,IF(COUNTIFS('(6)定期点検調書'!$B$12:$B$5000,AZ$131,'(6)定期点検調書'!$AH$12:$AH$5000,$C132,'(6)定期点検調書'!$BF$12:$BF$5000,$T$7)&gt;=1,$T$7,IF(COUNTIFS('(6)定期点検調書'!$B$12:$B$5000,AZ$131,'(6)定期点検調書'!$AH$12:$AH$5000,$C132,'(6)定期点検調書'!$BF$12:$BF$5000,$S$7)&gt;=1,$S$7,""))))))</f>
        <v/>
      </c>
      <c r="BA132" s="464" t="str">
        <f>IF(BA$131="","",IF(COUNTIFS('(6)定期点検調書'!$B$12:$B$5000,BA$131,'(6)定期点検調書'!$AH$12:$AH$5000,$C132,'(6)定期点検調書'!$BF$12:$BF$5000,$W$7)&gt;=1,$W$7,IF(COUNTIFS('(6)定期点検調書'!$B$12:$B$5000,BA$131,'(6)定期点検調書'!$AH$12:$AH$5000,$C132,'(6)定期点検調書'!$BF$12:$BF$5000,$V$7)&gt;=1,$V$7,IF(COUNTIFS('(6)定期点検調書'!$B$12:$B$5000,BA$131,'(6)定期点検調書'!$AH$12:$AH$5000,$C132,'(6)定期点検調書'!$BF$12:$BF$5000,$U$7)&gt;=1,$U$7,IF(COUNTIFS('(6)定期点検調書'!$B$12:$B$5000,BA$131,'(6)定期点検調書'!$AH$12:$AH$5000,$C132,'(6)定期点検調書'!$BF$12:$BF$5000,$T$7)&gt;=1,$T$7,IF(COUNTIFS('(6)定期点検調書'!$B$12:$B$5000,BA$131,'(6)定期点検調書'!$AH$12:$AH$5000,$C132,'(6)定期点検調書'!$BF$12:$BF$5000,$S$7)&gt;=1,$S$7,""))))))</f>
        <v/>
      </c>
      <c r="BC132" s="1"/>
    </row>
    <row r="133" spans="2:55" ht="18.75" customHeight="1" x14ac:dyDescent="0.2">
      <c r="B133" s="1854"/>
      <c r="C133" s="1841" t="str">
        <f>ﾃﾞｰﾀ一覧!$U$19</f>
        <v>うき・はく離</v>
      </c>
      <c r="D133" s="1842"/>
      <c r="E133" s="1842"/>
      <c r="F133" s="1842"/>
      <c r="G133" s="1843"/>
      <c r="H133" s="467" t="str">
        <f>IF(H$131="","",IF(COUNTIFS('(6)定期点検調書'!$B$12:$B$5000,H$131,'(6)定期点検調書'!$AH$12:$AH$5000,$C133,'(6)定期点検調書'!$BF$12:$BF$5000,$W$7)&gt;=1,$W$7,IF(COUNTIFS('(6)定期点検調書'!$B$12:$B$5000,H$131,'(6)定期点検調書'!$AH$12:$AH$5000,$C133,'(6)定期点検調書'!$BF$12:$BF$5000,$V$7)&gt;=1,$V$7,IF(COUNTIFS('(6)定期点検調書'!$B$12:$B$5000,H$131,'(6)定期点検調書'!$AH$12:$AH$5000,$C133,'(6)定期点検調書'!$BF$12:$BF$5000,$U$7)&gt;=1,$U$7,IF(COUNTIFS('(6)定期点検調書'!$B$12:$B$5000,H$131,'(6)定期点検調書'!$AH$12:$AH$5000,$C133,'(6)定期点検調書'!$BF$12:$BF$5000,$T$7)&gt;=1,$T$7,IF(COUNTIFS('(6)定期点検調書'!$B$12:$B$5000,H$131,'(6)定期点検調書'!$AH$12:$AH$5000,$C133,'(6)定期点検調書'!$BF$12:$BF$5000,$S$7)&gt;=1,$S$7,""))))))</f>
        <v/>
      </c>
      <c r="I133" s="465" t="str">
        <f>IF(I$131="","",IF(COUNTIFS('(6)定期点検調書'!$B$12:$B$5000,I$131,'(6)定期点検調書'!$AH$12:$AH$5000,$C133,'(6)定期点検調書'!$BF$12:$BF$5000,$W$7)&gt;=1,$W$7,IF(COUNTIFS('(6)定期点検調書'!$B$12:$B$5000,I$131,'(6)定期点検調書'!$AH$12:$AH$5000,$C133,'(6)定期点検調書'!$BF$12:$BF$5000,$V$7)&gt;=1,$V$7,IF(COUNTIFS('(6)定期点検調書'!$B$12:$B$5000,I$131,'(6)定期点検調書'!$AH$12:$AH$5000,$C133,'(6)定期点検調書'!$BF$12:$BF$5000,$U$7)&gt;=1,$U$7,IF(COUNTIFS('(6)定期点検調書'!$B$12:$B$5000,I$131,'(6)定期点検調書'!$AH$12:$AH$5000,$C133,'(6)定期点検調書'!$BF$12:$BF$5000,$T$7)&gt;=1,$T$7,IF(COUNTIFS('(6)定期点検調書'!$B$12:$B$5000,I$131,'(6)定期点検調書'!$AH$12:$AH$5000,$C133,'(6)定期点検調書'!$BF$12:$BF$5000,$S$7)&gt;=1,$S$7,""))))))</f>
        <v/>
      </c>
      <c r="J133" s="465" t="str">
        <f>IF(J$131="","",IF(COUNTIFS('(6)定期点検調書'!$B$12:$B$5000,J$131,'(6)定期点検調書'!$AH$12:$AH$5000,$C133,'(6)定期点検調書'!$BF$12:$BF$5000,$W$7)&gt;=1,$W$7,IF(COUNTIFS('(6)定期点検調書'!$B$12:$B$5000,J$131,'(6)定期点検調書'!$AH$12:$AH$5000,$C133,'(6)定期点検調書'!$BF$12:$BF$5000,$V$7)&gt;=1,$V$7,IF(COUNTIFS('(6)定期点検調書'!$B$12:$B$5000,J$131,'(6)定期点検調書'!$AH$12:$AH$5000,$C133,'(6)定期点検調書'!$BF$12:$BF$5000,$U$7)&gt;=1,$U$7,IF(COUNTIFS('(6)定期点検調書'!$B$12:$B$5000,J$131,'(6)定期点検調書'!$AH$12:$AH$5000,$C133,'(6)定期点検調書'!$BF$12:$BF$5000,$T$7)&gt;=1,$T$7,IF(COUNTIFS('(6)定期点検調書'!$B$12:$B$5000,J$131,'(6)定期点検調書'!$AH$12:$AH$5000,$C133,'(6)定期点検調書'!$BF$12:$BF$5000,$S$7)&gt;=1,$S$7,""))))))</f>
        <v/>
      </c>
      <c r="K133" s="465" t="str">
        <f>IF(K$131="","",IF(COUNTIFS('(6)定期点検調書'!$B$12:$B$5000,K$131,'(6)定期点検調書'!$AH$12:$AH$5000,$C133,'(6)定期点検調書'!$BF$12:$BF$5000,$W$7)&gt;=1,$W$7,IF(COUNTIFS('(6)定期点検調書'!$B$12:$B$5000,K$131,'(6)定期点検調書'!$AH$12:$AH$5000,$C133,'(6)定期点検調書'!$BF$12:$BF$5000,$V$7)&gt;=1,$V$7,IF(COUNTIFS('(6)定期点検調書'!$B$12:$B$5000,K$131,'(6)定期点検調書'!$AH$12:$AH$5000,$C133,'(6)定期点検調書'!$BF$12:$BF$5000,$U$7)&gt;=1,$U$7,IF(COUNTIFS('(6)定期点検調書'!$B$12:$B$5000,K$131,'(6)定期点検調書'!$AH$12:$AH$5000,$C133,'(6)定期点検調書'!$BF$12:$BF$5000,$T$7)&gt;=1,$T$7,IF(COUNTIFS('(6)定期点検調書'!$B$12:$B$5000,K$131,'(6)定期点検調書'!$AH$12:$AH$5000,$C133,'(6)定期点検調書'!$BF$12:$BF$5000,$S$7)&gt;=1,$S$7,""))))))</f>
        <v/>
      </c>
      <c r="L133" s="465" t="str">
        <f>IF(L$131="","",IF(COUNTIFS('(6)定期点検調書'!$B$12:$B$5000,L$131,'(6)定期点検調書'!$AH$12:$AH$5000,$C133,'(6)定期点検調書'!$BF$12:$BF$5000,$W$7)&gt;=1,$W$7,IF(COUNTIFS('(6)定期点検調書'!$B$12:$B$5000,L$131,'(6)定期点検調書'!$AH$12:$AH$5000,$C133,'(6)定期点検調書'!$BF$12:$BF$5000,$V$7)&gt;=1,$V$7,IF(COUNTIFS('(6)定期点検調書'!$B$12:$B$5000,L$131,'(6)定期点検調書'!$AH$12:$AH$5000,$C133,'(6)定期点検調書'!$BF$12:$BF$5000,$U$7)&gt;=1,$U$7,IF(COUNTIFS('(6)定期点検調書'!$B$12:$B$5000,L$131,'(6)定期点検調書'!$AH$12:$AH$5000,$C133,'(6)定期点検調書'!$BF$12:$BF$5000,$T$7)&gt;=1,$T$7,IF(COUNTIFS('(6)定期点検調書'!$B$12:$B$5000,L$131,'(6)定期点検調書'!$AH$12:$AH$5000,$C133,'(6)定期点検調書'!$BF$12:$BF$5000,$S$7)&gt;=1,$S$7,""))))))</f>
        <v/>
      </c>
      <c r="M133" s="465" t="str">
        <f>IF(M$131="","",IF(COUNTIFS('(6)定期点検調書'!$B$12:$B$5000,M$131,'(6)定期点検調書'!$AH$12:$AH$5000,$C133,'(6)定期点検調書'!$BF$12:$BF$5000,$W$7)&gt;=1,$W$7,IF(COUNTIFS('(6)定期点検調書'!$B$12:$B$5000,M$131,'(6)定期点検調書'!$AH$12:$AH$5000,$C133,'(6)定期点検調書'!$BF$12:$BF$5000,$V$7)&gt;=1,$V$7,IF(COUNTIFS('(6)定期点検調書'!$B$12:$B$5000,M$131,'(6)定期点検調書'!$AH$12:$AH$5000,$C133,'(6)定期点検調書'!$BF$12:$BF$5000,$U$7)&gt;=1,$U$7,IF(COUNTIFS('(6)定期点検調書'!$B$12:$B$5000,M$131,'(6)定期点検調書'!$AH$12:$AH$5000,$C133,'(6)定期点検調書'!$BF$12:$BF$5000,$T$7)&gt;=1,$T$7,IF(COUNTIFS('(6)定期点検調書'!$B$12:$B$5000,M$131,'(6)定期点検調書'!$AH$12:$AH$5000,$C133,'(6)定期点検調書'!$BF$12:$BF$5000,$S$7)&gt;=1,$S$7,""))))))</f>
        <v/>
      </c>
      <c r="N133" s="465" t="str">
        <f>IF(N$131="","",IF(COUNTIFS('(6)定期点検調書'!$B$12:$B$5000,N$131,'(6)定期点検調書'!$AH$12:$AH$5000,$C133,'(6)定期点検調書'!$BF$12:$BF$5000,$W$7)&gt;=1,$W$7,IF(COUNTIFS('(6)定期点検調書'!$B$12:$B$5000,N$131,'(6)定期点検調書'!$AH$12:$AH$5000,$C133,'(6)定期点検調書'!$BF$12:$BF$5000,$V$7)&gt;=1,$V$7,IF(COUNTIFS('(6)定期点検調書'!$B$12:$B$5000,N$131,'(6)定期点検調書'!$AH$12:$AH$5000,$C133,'(6)定期点検調書'!$BF$12:$BF$5000,$U$7)&gt;=1,$U$7,IF(COUNTIFS('(6)定期点検調書'!$B$12:$B$5000,N$131,'(6)定期点検調書'!$AH$12:$AH$5000,$C133,'(6)定期点検調書'!$BF$12:$BF$5000,$T$7)&gt;=1,$T$7,IF(COUNTIFS('(6)定期点検調書'!$B$12:$B$5000,N$131,'(6)定期点検調書'!$AH$12:$AH$5000,$C133,'(6)定期点検調書'!$BF$12:$BF$5000,$S$7)&gt;=1,$S$7,""))))))</f>
        <v/>
      </c>
      <c r="O133" s="465" t="str">
        <f>IF(O$131="","",IF(COUNTIFS('(6)定期点検調書'!$B$12:$B$5000,O$131,'(6)定期点検調書'!$AH$12:$AH$5000,$C133,'(6)定期点検調書'!$BF$12:$BF$5000,$W$7)&gt;=1,$W$7,IF(COUNTIFS('(6)定期点検調書'!$B$12:$B$5000,O$131,'(6)定期点検調書'!$AH$12:$AH$5000,$C133,'(6)定期点検調書'!$BF$12:$BF$5000,$V$7)&gt;=1,$V$7,IF(COUNTIFS('(6)定期点検調書'!$B$12:$B$5000,O$131,'(6)定期点検調書'!$AH$12:$AH$5000,$C133,'(6)定期点検調書'!$BF$12:$BF$5000,$U$7)&gt;=1,$U$7,IF(COUNTIFS('(6)定期点検調書'!$B$12:$B$5000,O$131,'(6)定期点検調書'!$AH$12:$AH$5000,$C133,'(6)定期点検調書'!$BF$12:$BF$5000,$T$7)&gt;=1,$T$7,IF(COUNTIFS('(6)定期点検調書'!$B$12:$B$5000,O$131,'(6)定期点検調書'!$AH$12:$AH$5000,$C133,'(6)定期点検調書'!$BF$12:$BF$5000,$S$7)&gt;=1,$S$7,""))))))</f>
        <v/>
      </c>
      <c r="P133" s="465" t="str">
        <f>IF(P$131="","",IF(COUNTIFS('(6)定期点検調書'!$B$12:$B$5000,P$131,'(6)定期点検調書'!$AH$12:$AH$5000,$C133,'(6)定期点検調書'!$BF$12:$BF$5000,$W$7)&gt;=1,$W$7,IF(COUNTIFS('(6)定期点検調書'!$B$12:$B$5000,P$131,'(6)定期点検調書'!$AH$12:$AH$5000,$C133,'(6)定期点検調書'!$BF$12:$BF$5000,$V$7)&gt;=1,$V$7,IF(COUNTIFS('(6)定期点検調書'!$B$12:$B$5000,P$131,'(6)定期点検調書'!$AH$12:$AH$5000,$C133,'(6)定期点検調書'!$BF$12:$BF$5000,$U$7)&gt;=1,$U$7,IF(COUNTIFS('(6)定期点検調書'!$B$12:$B$5000,P$131,'(6)定期点検調書'!$AH$12:$AH$5000,$C133,'(6)定期点検調書'!$BF$12:$BF$5000,$T$7)&gt;=1,$T$7,IF(COUNTIFS('(6)定期点検調書'!$B$12:$B$5000,P$131,'(6)定期点検調書'!$AH$12:$AH$5000,$C133,'(6)定期点検調書'!$BF$12:$BF$5000,$S$7)&gt;=1,$S$7,""))))))</f>
        <v/>
      </c>
      <c r="Q133" s="465" t="str">
        <f>IF(Q$131="","",IF(COUNTIFS('(6)定期点検調書'!$B$12:$B$5000,Q$131,'(6)定期点検調書'!$AH$12:$AH$5000,$C133,'(6)定期点検調書'!$BF$12:$BF$5000,$W$7)&gt;=1,$W$7,IF(COUNTIFS('(6)定期点検調書'!$B$12:$B$5000,Q$131,'(6)定期点検調書'!$AH$12:$AH$5000,$C133,'(6)定期点検調書'!$BF$12:$BF$5000,$V$7)&gt;=1,$V$7,IF(COUNTIFS('(6)定期点検調書'!$B$12:$B$5000,Q$131,'(6)定期点検調書'!$AH$12:$AH$5000,$C133,'(6)定期点検調書'!$BF$12:$BF$5000,$U$7)&gt;=1,$U$7,IF(COUNTIFS('(6)定期点検調書'!$B$12:$B$5000,Q$131,'(6)定期点検調書'!$AH$12:$AH$5000,$C133,'(6)定期点検調書'!$BF$12:$BF$5000,$T$7)&gt;=1,$T$7,IF(COUNTIFS('(6)定期点検調書'!$B$12:$B$5000,Q$131,'(6)定期点検調書'!$AH$12:$AH$5000,$C133,'(6)定期点検調書'!$BF$12:$BF$5000,$S$7)&gt;=1,$S$7,""))))))</f>
        <v/>
      </c>
      <c r="R133" s="465" t="str">
        <f>IF(R$131="","",IF(COUNTIFS('(6)定期点検調書'!$B$12:$B$5000,R$131,'(6)定期点検調書'!$AH$12:$AH$5000,$C133,'(6)定期点検調書'!$BF$12:$BF$5000,$W$7)&gt;=1,$W$7,IF(COUNTIFS('(6)定期点検調書'!$B$12:$B$5000,R$131,'(6)定期点検調書'!$AH$12:$AH$5000,$C133,'(6)定期点検調書'!$BF$12:$BF$5000,$V$7)&gt;=1,$V$7,IF(COUNTIFS('(6)定期点検調書'!$B$12:$B$5000,R$131,'(6)定期点検調書'!$AH$12:$AH$5000,$C133,'(6)定期点検調書'!$BF$12:$BF$5000,$U$7)&gt;=1,$U$7,IF(COUNTIFS('(6)定期点検調書'!$B$12:$B$5000,R$131,'(6)定期点検調書'!$AH$12:$AH$5000,$C133,'(6)定期点検調書'!$BF$12:$BF$5000,$T$7)&gt;=1,$T$7,IF(COUNTIFS('(6)定期点検調書'!$B$12:$B$5000,R$131,'(6)定期点検調書'!$AH$12:$AH$5000,$C133,'(6)定期点検調書'!$BF$12:$BF$5000,$S$7)&gt;=1,$S$7,""))))))</f>
        <v/>
      </c>
      <c r="S133" s="465" t="str">
        <f>IF(S$131="","",IF(COUNTIFS('(6)定期点検調書'!$B$12:$B$5000,S$131,'(6)定期点検調書'!$AH$12:$AH$5000,$C133,'(6)定期点検調書'!$BF$12:$BF$5000,$W$7)&gt;=1,$W$7,IF(COUNTIFS('(6)定期点検調書'!$B$12:$B$5000,S$131,'(6)定期点検調書'!$AH$12:$AH$5000,$C133,'(6)定期点検調書'!$BF$12:$BF$5000,$V$7)&gt;=1,$V$7,IF(COUNTIFS('(6)定期点検調書'!$B$12:$B$5000,S$131,'(6)定期点検調書'!$AH$12:$AH$5000,$C133,'(6)定期点検調書'!$BF$12:$BF$5000,$U$7)&gt;=1,$U$7,IF(COUNTIFS('(6)定期点検調書'!$B$12:$B$5000,S$131,'(6)定期点検調書'!$AH$12:$AH$5000,$C133,'(6)定期点検調書'!$BF$12:$BF$5000,$T$7)&gt;=1,$T$7,IF(COUNTIFS('(6)定期点検調書'!$B$12:$B$5000,S$131,'(6)定期点検調書'!$AH$12:$AH$5000,$C133,'(6)定期点検調書'!$BF$12:$BF$5000,$S$7)&gt;=1,$S$7,""))))))</f>
        <v/>
      </c>
      <c r="T133" s="465" t="str">
        <f>IF(T$131="","",IF(COUNTIFS('(6)定期点検調書'!$B$12:$B$5000,T$131,'(6)定期点検調書'!$AH$12:$AH$5000,$C133,'(6)定期点検調書'!$BF$12:$BF$5000,$W$7)&gt;=1,$W$7,IF(COUNTIFS('(6)定期点検調書'!$B$12:$B$5000,T$131,'(6)定期点検調書'!$AH$12:$AH$5000,$C133,'(6)定期点検調書'!$BF$12:$BF$5000,$V$7)&gt;=1,$V$7,IF(COUNTIFS('(6)定期点検調書'!$B$12:$B$5000,T$131,'(6)定期点検調書'!$AH$12:$AH$5000,$C133,'(6)定期点検調書'!$BF$12:$BF$5000,$U$7)&gt;=1,$U$7,IF(COUNTIFS('(6)定期点検調書'!$B$12:$B$5000,T$131,'(6)定期点検調書'!$AH$12:$AH$5000,$C133,'(6)定期点検調書'!$BF$12:$BF$5000,$T$7)&gt;=1,$T$7,IF(COUNTIFS('(6)定期点検調書'!$B$12:$B$5000,T$131,'(6)定期点検調書'!$AH$12:$AH$5000,$C133,'(6)定期点検調書'!$BF$12:$BF$5000,$S$7)&gt;=1,$S$7,""))))))</f>
        <v/>
      </c>
      <c r="U133" s="465" t="str">
        <f>IF(U$131="","",IF(COUNTIFS('(6)定期点検調書'!$B$12:$B$5000,U$131,'(6)定期点検調書'!$AH$12:$AH$5000,$C133,'(6)定期点検調書'!$BF$12:$BF$5000,$W$7)&gt;=1,$W$7,IF(COUNTIFS('(6)定期点検調書'!$B$12:$B$5000,U$131,'(6)定期点検調書'!$AH$12:$AH$5000,$C133,'(6)定期点検調書'!$BF$12:$BF$5000,$V$7)&gt;=1,$V$7,IF(COUNTIFS('(6)定期点検調書'!$B$12:$B$5000,U$131,'(6)定期点検調書'!$AH$12:$AH$5000,$C133,'(6)定期点検調書'!$BF$12:$BF$5000,$U$7)&gt;=1,$U$7,IF(COUNTIFS('(6)定期点検調書'!$B$12:$B$5000,U$131,'(6)定期点検調書'!$AH$12:$AH$5000,$C133,'(6)定期点検調書'!$BF$12:$BF$5000,$T$7)&gt;=1,$T$7,IF(COUNTIFS('(6)定期点検調書'!$B$12:$B$5000,U$131,'(6)定期点検調書'!$AH$12:$AH$5000,$C133,'(6)定期点検調書'!$BF$12:$BF$5000,$S$7)&gt;=1,$S$7,""))))))</f>
        <v/>
      </c>
      <c r="V133" s="465" t="str">
        <f>IF(V$131="","",IF(COUNTIFS('(6)定期点検調書'!$B$12:$B$5000,V$131,'(6)定期点検調書'!$AH$12:$AH$5000,$C133,'(6)定期点検調書'!$BF$12:$BF$5000,$W$7)&gt;=1,$W$7,IF(COUNTIFS('(6)定期点検調書'!$B$12:$B$5000,V$131,'(6)定期点検調書'!$AH$12:$AH$5000,$C133,'(6)定期点検調書'!$BF$12:$BF$5000,$V$7)&gt;=1,$V$7,IF(COUNTIFS('(6)定期点検調書'!$B$12:$B$5000,V$131,'(6)定期点検調書'!$AH$12:$AH$5000,$C133,'(6)定期点検調書'!$BF$12:$BF$5000,$U$7)&gt;=1,$U$7,IF(COUNTIFS('(6)定期点検調書'!$B$12:$B$5000,V$131,'(6)定期点検調書'!$AH$12:$AH$5000,$C133,'(6)定期点検調書'!$BF$12:$BF$5000,$T$7)&gt;=1,$T$7,IF(COUNTIFS('(6)定期点検調書'!$B$12:$B$5000,V$131,'(6)定期点検調書'!$AH$12:$AH$5000,$C133,'(6)定期点検調書'!$BF$12:$BF$5000,$S$7)&gt;=1,$S$7,""))))))</f>
        <v/>
      </c>
      <c r="W133" s="465" t="str">
        <f>IF(W$131="","",IF(COUNTIFS('(6)定期点検調書'!$B$12:$B$5000,W$131,'(6)定期点検調書'!$AH$12:$AH$5000,$C133,'(6)定期点検調書'!$BF$12:$BF$5000,$W$7)&gt;=1,$W$7,IF(COUNTIFS('(6)定期点検調書'!$B$12:$B$5000,W$131,'(6)定期点検調書'!$AH$12:$AH$5000,$C133,'(6)定期点検調書'!$BF$12:$BF$5000,$V$7)&gt;=1,$V$7,IF(COUNTIFS('(6)定期点検調書'!$B$12:$B$5000,W$131,'(6)定期点検調書'!$AH$12:$AH$5000,$C133,'(6)定期点検調書'!$BF$12:$BF$5000,$U$7)&gt;=1,$U$7,IF(COUNTIFS('(6)定期点検調書'!$B$12:$B$5000,W$131,'(6)定期点検調書'!$AH$12:$AH$5000,$C133,'(6)定期点検調書'!$BF$12:$BF$5000,$T$7)&gt;=1,$T$7,IF(COUNTIFS('(6)定期点検調書'!$B$12:$B$5000,W$131,'(6)定期点検調書'!$AH$12:$AH$5000,$C133,'(6)定期点検調書'!$BF$12:$BF$5000,$S$7)&gt;=1,$S$7,""))))))</f>
        <v/>
      </c>
      <c r="X133" s="465" t="str">
        <f>IF(X$131="","",IF(COUNTIFS('(6)定期点検調書'!$B$12:$B$5000,X$131,'(6)定期点検調書'!$AH$12:$AH$5000,$C133,'(6)定期点検調書'!$BF$12:$BF$5000,$W$7)&gt;=1,$W$7,IF(COUNTIFS('(6)定期点検調書'!$B$12:$B$5000,X$131,'(6)定期点検調書'!$AH$12:$AH$5000,$C133,'(6)定期点検調書'!$BF$12:$BF$5000,$V$7)&gt;=1,$V$7,IF(COUNTIFS('(6)定期点検調書'!$B$12:$B$5000,X$131,'(6)定期点検調書'!$AH$12:$AH$5000,$C133,'(6)定期点検調書'!$BF$12:$BF$5000,$U$7)&gt;=1,$U$7,IF(COUNTIFS('(6)定期点検調書'!$B$12:$B$5000,X$131,'(6)定期点検調書'!$AH$12:$AH$5000,$C133,'(6)定期点検調書'!$BF$12:$BF$5000,$T$7)&gt;=1,$T$7,IF(COUNTIFS('(6)定期点検調書'!$B$12:$B$5000,X$131,'(6)定期点検調書'!$AH$12:$AH$5000,$C133,'(6)定期点検調書'!$BF$12:$BF$5000,$S$7)&gt;=1,$S$7,""))))))</f>
        <v/>
      </c>
      <c r="Y133" s="465" t="str">
        <f>IF(Y$131="","",IF(COUNTIFS('(6)定期点検調書'!$B$12:$B$5000,Y$131,'(6)定期点検調書'!$AH$12:$AH$5000,$C133,'(6)定期点検調書'!$BF$12:$BF$5000,$W$7)&gt;=1,$W$7,IF(COUNTIFS('(6)定期点検調書'!$B$12:$B$5000,Y$131,'(6)定期点検調書'!$AH$12:$AH$5000,$C133,'(6)定期点検調書'!$BF$12:$BF$5000,$V$7)&gt;=1,$V$7,IF(COUNTIFS('(6)定期点検調書'!$B$12:$B$5000,Y$131,'(6)定期点検調書'!$AH$12:$AH$5000,$C133,'(6)定期点検調書'!$BF$12:$BF$5000,$U$7)&gt;=1,$U$7,IF(COUNTIFS('(6)定期点検調書'!$B$12:$B$5000,Y$131,'(6)定期点検調書'!$AH$12:$AH$5000,$C133,'(6)定期点検調書'!$BF$12:$BF$5000,$T$7)&gt;=1,$T$7,IF(COUNTIFS('(6)定期点検調書'!$B$12:$B$5000,Y$131,'(6)定期点検調書'!$AH$12:$AH$5000,$C133,'(6)定期点検調書'!$BF$12:$BF$5000,$S$7)&gt;=1,$S$7,""))))))</f>
        <v/>
      </c>
      <c r="Z133" s="465" t="str">
        <f>IF(Z$131="","",IF(COUNTIFS('(6)定期点検調書'!$B$12:$B$5000,Z$131,'(6)定期点検調書'!$AH$12:$AH$5000,$C133,'(6)定期点検調書'!$BF$12:$BF$5000,$W$7)&gt;=1,$W$7,IF(COUNTIFS('(6)定期点検調書'!$B$12:$B$5000,Z$131,'(6)定期点検調書'!$AH$12:$AH$5000,$C133,'(6)定期点検調書'!$BF$12:$BF$5000,$V$7)&gt;=1,$V$7,IF(COUNTIFS('(6)定期点検調書'!$B$12:$B$5000,Z$131,'(6)定期点検調書'!$AH$12:$AH$5000,$C133,'(6)定期点検調書'!$BF$12:$BF$5000,$U$7)&gt;=1,$U$7,IF(COUNTIFS('(6)定期点検調書'!$B$12:$B$5000,Z$131,'(6)定期点検調書'!$AH$12:$AH$5000,$C133,'(6)定期点検調書'!$BF$12:$BF$5000,$T$7)&gt;=1,$T$7,IF(COUNTIFS('(6)定期点検調書'!$B$12:$B$5000,Z$131,'(6)定期点検調書'!$AH$12:$AH$5000,$C133,'(6)定期点検調書'!$BF$12:$BF$5000,$S$7)&gt;=1,$S$7,""))))))</f>
        <v/>
      </c>
      <c r="AA133" s="465" t="str">
        <f>IF(AA$131="","",IF(COUNTIFS('(6)定期点検調書'!$B$12:$B$5000,AA$131,'(6)定期点検調書'!$AH$12:$AH$5000,$C133,'(6)定期点検調書'!$BF$12:$BF$5000,$W$7)&gt;=1,$W$7,IF(COUNTIFS('(6)定期点検調書'!$B$12:$B$5000,AA$131,'(6)定期点検調書'!$AH$12:$AH$5000,$C133,'(6)定期点検調書'!$BF$12:$BF$5000,$V$7)&gt;=1,$V$7,IF(COUNTIFS('(6)定期点検調書'!$B$12:$B$5000,AA$131,'(6)定期点検調書'!$AH$12:$AH$5000,$C133,'(6)定期点検調書'!$BF$12:$BF$5000,$U$7)&gt;=1,$U$7,IF(COUNTIFS('(6)定期点検調書'!$B$12:$B$5000,AA$131,'(6)定期点検調書'!$AH$12:$AH$5000,$C133,'(6)定期点検調書'!$BF$12:$BF$5000,$T$7)&gt;=1,$T$7,IF(COUNTIFS('(6)定期点検調書'!$B$12:$B$5000,AA$131,'(6)定期点検調書'!$AH$12:$AH$5000,$C133,'(6)定期点検調書'!$BF$12:$BF$5000,$S$7)&gt;=1,$S$7,""))))))</f>
        <v/>
      </c>
      <c r="AB133" s="465" t="str">
        <f>IF(AB$131="","",IF(COUNTIFS('(6)定期点検調書'!$B$12:$B$5000,AB$131,'(6)定期点検調書'!$AH$12:$AH$5000,$C133,'(6)定期点検調書'!$BF$12:$BF$5000,$W$7)&gt;=1,$W$7,IF(COUNTIFS('(6)定期点検調書'!$B$12:$B$5000,AB$131,'(6)定期点検調書'!$AH$12:$AH$5000,$C133,'(6)定期点検調書'!$BF$12:$BF$5000,$V$7)&gt;=1,$V$7,IF(COUNTIFS('(6)定期点検調書'!$B$12:$B$5000,AB$131,'(6)定期点検調書'!$AH$12:$AH$5000,$C133,'(6)定期点検調書'!$BF$12:$BF$5000,$U$7)&gt;=1,$U$7,IF(COUNTIFS('(6)定期点検調書'!$B$12:$B$5000,AB$131,'(6)定期点検調書'!$AH$12:$AH$5000,$C133,'(6)定期点検調書'!$BF$12:$BF$5000,$T$7)&gt;=1,$T$7,IF(COUNTIFS('(6)定期点検調書'!$B$12:$B$5000,AB$131,'(6)定期点検調書'!$AH$12:$AH$5000,$C133,'(6)定期点検調書'!$BF$12:$BF$5000,$S$7)&gt;=1,$S$7,""))))))</f>
        <v/>
      </c>
      <c r="AC133" s="465" t="str">
        <f>IF(AC$131="","",IF(COUNTIFS('(6)定期点検調書'!$B$12:$B$5000,AC$131,'(6)定期点検調書'!$AH$12:$AH$5000,$C133,'(6)定期点検調書'!$BF$12:$BF$5000,$W$7)&gt;=1,$W$7,IF(COUNTIFS('(6)定期点検調書'!$B$12:$B$5000,AC$131,'(6)定期点検調書'!$AH$12:$AH$5000,$C133,'(6)定期点検調書'!$BF$12:$BF$5000,$V$7)&gt;=1,$V$7,IF(COUNTIFS('(6)定期点検調書'!$B$12:$B$5000,AC$131,'(6)定期点検調書'!$AH$12:$AH$5000,$C133,'(6)定期点検調書'!$BF$12:$BF$5000,$U$7)&gt;=1,$U$7,IF(COUNTIFS('(6)定期点検調書'!$B$12:$B$5000,AC$131,'(6)定期点検調書'!$AH$12:$AH$5000,$C133,'(6)定期点検調書'!$BF$12:$BF$5000,$T$7)&gt;=1,$T$7,IF(COUNTIFS('(6)定期点検調書'!$B$12:$B$5000,AC$131,'(6)定期点検調書'!$AH$12:$AH$5000,$C133,'(6)定期点検調書'!$BF$12:$BF$5000,$S$7)&gt;=1,$S$7,""))))))</f>
        <v/>
      </c>
      <c r="AD133" s="465" t="str">
        <f>IF(AD$131="","",IF(COUNTIFS('(6)定期点検調書'!$B$12:$B$5000,AD$131,'(6)定期点検調書'!$AH$12:$AH$5000,$C133,'(6)定期点検調書'!$BF$12:$BF$5000,$W$7)&gt;=1,$W$7,IF(COUNTIFS('(6)定期点検調書'!$B$12:$B$5000,AD$131,'(6)定期点検調書'!$AH$12:$AH$5000,$C133,'(6)定期点検調書'!$BF$12:$BF$5000,$V$7)&gt;=1,$V$7,IF(COUNTIFS('(6)定期点検調書'!$B$12:$B$5000,AD$131,'(6)定期点検調書'!$AH$12:$AH$5000,$C133,'(6)定期点検調書'!$BF$12:$BF$5000,$U$7)&gt;=1,$U$7,IF(COUNTIFS('(6)定期点検調書'!$B$12:$B$5000,AD$131,'(6)定期点検調書'!$AH$12:$AH$5000,$C133,'(6)定期点検調書'!$BF$12:$BF$5000,$T$7)&gt;=1,$T$7,IF(COUNTIFS('(6)定期点検調書'!$B$12:$B$5000,AD$131,'(6)定期点検調書'!$AH$12:$AH$5000,$C133,'(6)定期点検調書'!$BF$12:$BF$5000,$S$7)&gt;=1,$S$7,""))))))</f>
        <v/>
      </c>
      <c r="AE133" s="465" t="str">
        <f>IF(AE$131="","",IF(COUNTIFS('(6)定期点検調書'!$B$12:$B$5000,AE$131,'(6)定期点検調書'!$AH$12:$AH$5000,$C133,'(6)定期点検調書'!$BF$12:$BF$5000,$W$7)&gt;=1,$W$7,IF(COUNTIFS('(6)定期点検調書'!$B$12:$B$5000,AE$131,'(6)定期点検調書'!$AH$12:$AH$5000,$C133,'(6)定期点検調書'!$BF$12:$BF$5000,$V$7)&gt;=1,$V$7,IF(COUNTIFS('(6)定期点検調書'!$B$12:$B$5000,AE$131,'(6)定期点検調書'!$AH$12:$AH$5000,$C133,'(6)定期点検調書'!$BF$12:$BF$5000,$U$7)&gt;=1,$U$7,IF(COUNTIFS('(6)定期点検調書'!$B$12:$B$5000,AE$131,'(6)定期点検調書'!$AH$12:$AH$5000,$C133,'(6)定期点検調書'!$BF$12:$BF$5000,$T$7)&gt;=1,$T$7,IF(COUNTIFS('(6)定期点検調書'!$B$12:$B$5000,AE$131,'(6)定期点検調書'!$AH$12:$AH$5000,$C133,'(6)定期点検調書'!$BF$12:$BF$5000,$S$7)&gt;=1,$S$7,""))))))</f>
        <v/>
      </c>
      <c r="AF133" s="465" t="str">
        <f>IF(AF$131="","",IF(COUNTIFS('(6)定期点検調書'!$B$12:$B$5000,AF$131,'(6)定期点検調書'!$AH$12:$AH$5000,$C133,'(6)定期点検調書'!$BF$12:$BF$5000,$W$7)&gt;=1,$W$7,IF(COUNTIFS('(6)定期点検調書'!$B$12:$B$5000,AF$131,'(6)定期点検調書'!$AH$12:$AH$5000,$C133,'(6)定期点検調書'!$BF$12:$BF$5000,$V$7)&gt;=1,$V$7,IF(COUNTIFS('(6)定期点検調書'!$B$12:$B$5000,AF$131,'(6)定期点検調書'!$AH$12:$AH$5000,$C133,'(6)定期点検調書'!$BF$12:$BF$5000,$U$7)&gt;=1,$U$7,IF(COUNTIFS('(6)定期点検調書'!$B$12:$B$5000,AF$131,'(6)定期点検調書'!$AH$12:$AH$5000,$C133,'(6)定期点検調書'!$BF$12:$BF$5000,$T$7)&gt;=1,$T$7,IF(COUNTIFS('(6)定期点検調書'!$B$12:$B$5000,AF$131,'(6)定期点検調書'!$AH$12:$AH$5000,$C133,'(6)定期点検調書'!$BF$12:$BF$5000,$S$7)&gt;=1,$S$7,""))))))</f>
        <v/>
      </c>
      <c r="AG133" s="465" t="str">
        <f>IF(AG$131="","",IF(COUNTIFS('(6)定期点検調書'!$B$12:$B$5000,AG$131,'(6)定期点検調書'!$AH$12:$AH$5000,$C133,'(6)定期点検調書'!$BF$12:$BF$5000,$W$7)&gt;=1,$W$7,IF(COUNTIFS('(6)定期点検調書'!$B$12:$B$5000,AG$131,'(6)定期点検調書'!$AH$12:$AH$5000,$C133,'(6)定期点検調書'!$BF$12:$BF$5000,$V$7)&gt;=1,$V$7,IF(COUNTIFS('(6)定期点検調書'!$B$12:$B$5000,AG$131,'(6)定期点検調書'!$AH$12:$AH$5000,$C133,'(6)定期点検調書'!$BF$12:$BF$5000,$U$7)&gt;=1,$U$7,IF(COUNTIFS('(6)定期点検調書'!$B$12:$B$5000,AG$131,'(6)定期点検調書'!$AH$12:$AH$5000,$C133,'(6)定期点検調書'!$BF$12:$BF$5000,$T$7)&gt;=1,$T$7,IF(COUNTIFS('(6)定期点検調書'!$B$12:$B$5000,AG$131,'(6)定期点検調書'!$AH$12:$AH$5000,$C133,'(6)定期点検調書'!$BF$12:$BF$5000,$S$7)&gt;=1,$S$7,""))))))</f>
        <v/>
      </c>
      <c r="AH133" s="465" t="str">
        <f>IF(AH$131="","",IF(COUNTIFS('(6)定期点検調書'!$B$12:$B$5000,AH$131,'(6)定期点検調書'!$AH$12:$AH$5000,$C133,'(6)定期点検調書'!$BF$12:$BF$5000,$W$7)&gt;=1,$W$7,IF(COUNTIFS('(6)定期点検調書'!$B$12:$B$5000,AH$131,'(6)定期点検調書'!$AH$12:$AH$5000,$C133,'(6)定期点検調書'!$BF$12:$BF$5000,$V$7)&gt;=1,$V$7,IF(COUNTIFS('(6)定期点検調書'!$B$12:$B$5000,AH$131,'(6)定期点検調書'!$AH$12:$AH$5000,$C133,'(6)定期点検調書'!$BF$12:$BF$5000,$U$7)&gt;=1,$U$7,IF(COUNTIFS('(6)定期点検調書'!$B$12:$B$5000,AH$131,'(6)定期点検調書'!$AH$12:$AH$5000,$C133,'(6)定期点検調書'!$BF$12:$BF$5000,$T$7)&gt;=1,$T$7,IF(COUNTIFS('(6)定期点検調書'!$B$12:$B$5000,AH$131,'(6)定期点検調書'!$AH$12:$AH$5000,$C133,'(6)定期点検調書'!$BF$12:$BF$5000,$S$7)&gt;=1,$S$7,""))))))</f>
        <v/>
      </c>
      <c r="AI133" s="465" t="str">
        <f>IF(AI$131="","",IF(COUNTIFS('(6)定期点検調書'!$B$12:$B$5000,AI$131,'(6)定期点検調書'!$AH$12:$AH$5000,$C133,'(6)定期点検調書'!$BF$12:$BF$5000,$W$7)&gt;=1,$W$7,IF(COUNTIFS('(6)定期点検調書'!$B$12:$B$5000,AI$131,'(6)定期点検調書'!$AH$12:$AH$5000,$C133,'(6)定期点検調書'!$BF$12:$BF$5000,$V$7)&gt;=1,$V$7,IF(COUNTIFS('(6)定期点検調書'!$B$12:$B$5000,AI$131,'(6)定期点検調書'!$AH$12:$AH$5000,$C133,'(6)定期点検調書'!$BF$12:$BF$5000,$U$7)&gt;=1,$U$7,IF(COUNTIFS('(6)定期点検調書'!$B$12:$B$5000,AI$131,'(6)定期点検調書'!$AH$12:$AH$5000,$C133,'(6)定期点検調書'!$BF$12:$BF$5000,$T$7)&gt;=1,$T$7,IF(COUNTIFS('(6)定期点検調書'!$B$12:$B$5000,AI$131,'(6)定期点検調書'!$AH$12:$AH$5000,$C133,'(6)定期点検調書'!$BF$12:$BF$5000,$S$7)&gt;=1,$S$7,""))))))</f>
        <v/>
      </c>
      <c r="AJ133" s="465" t="str">
        <f>IF(AJ$131="","",IF(COUNTIFS('(6)定期点検調書'!$B$12:$B$5000,AJ$131,'(6)定期点検調書'!$AH$12:$AH$5000,$C133,'(6)定期点検調書'!$BF$12:$BF$5000,$W$7)&gt;=1,$W$7,IF(COUNTIFS('(6)定期点検調書'!$B$12:$B$5000,AJ$131,'(6)定期点検調書'!$AH$12:$AH$5000,$C133,'(6)定期点検調書'!$BF$12:$BF$5000,$V$7)&gt;=1,$V$7,IF(COUNTIFS('(6)定期点検調書'!$B$12:$B$5000,AJ$131,'(6)定期点検調書'!$AH$12:$AH$5000,$C133,'(6)定期点検調書'!$BF$12:$BF$5000,$U$7)&gt;=1,$U$7,IF(COUNTIFS('(6)定期点検調書'!$B$12:$B$5000,AJ$131,'(6)定期点検調書'!$AH$12:$AH$5000,$C133,'(6)定期点検調書'!$BF$12:$BF$5000,$T$7)&gt;=1,$T$7,IF(COUNTIFS('(6)定期点検調書'!$B$12:$B$5000,AJ$131,'(6)定期点検調書'!$AH$12:$AH$5000,$C133,'(6)定期点検調書'!$BF$12:$BF$5000,$S$7)&gt;=1,$S$7,""))))))</f>
        <v/>
      </c>
      <c r="AK133" s="465" t="str">
        <f>IF(AK$131="","",IF(COUNTIFS('(6)定期点検調書'!$B$12:$B$5000,AK$131,'(6)定期点検調書'!$AH$12:$AH$5000,$C133,'(6)定期点検調書'!$BF$12:$BF$5000,$W$7)&gt;=1,$W$7,IF(COUNTIFS('(6)定期点検調書'!$B$12:$B$5000,AK$131,'(6)定期点検調書'!$AH$12:$AH$5000,$C133,'(6)定期点検調書'!$BF$12:$BF$5000,$V$7)&gt;=1,$V$7,IF(COUNTIFS('(6)定期点検調書'!$B$12:$B$5000,AK$131,'(6)定期点検調書'!$AH$12:$AH$5000,$C133,'(6)定期点検調書'!$BF$12:$BF$5000,$U$7)&gt;=1,$U$7,IF(COUNTIFS('(6)定期点検調書'!$B$12:$B$5000,AK$131,'(6)定期点検調書'!$AH$12:$AH$5000,$C133,'(6)定期点検調書'!$BF$12:$BF$5000,$T$7)&gt;=1,$T$7,IF(COUNTIFS('(6)定期点検調書'!$B$12:$B$5000,AK$131,'(6)定期点検調書'!$AH$12:$AH$5000,$C133,'(6)定期点検調書'!$BF$12:$BF$5000,$S$7)&gt;=1,$S$7,""))))))</f>
        <v/>
      </c>
      <c r="AL133" s="465" t="str">
        <f>IF(AL$131="","",IF(COUNTIFS('(6)定期点検調書'!$B$12:$B$5000,AL$131,'(6)定期点検調書'!$AH$12:$AH$5000,$C133,'(6)定期点検調書'!$BF$12:$BF$5000,$W$7)&gt;=1,$W$7,IF(COUNTIFS('(6)定期点検調書'!$B$12:$B$5000,AL$131,'(6)定期点検調書'!$AH$12:$AH$5000,$C133,'(6)定期点検調書'!$BF$12:$BF$5000,$V$7)&gt;=1,$V$7,IF(COUNTIFS('(6)定期点検調書'!$B$12:$B$5000,AL$131,'(6)定期点検調書'!$AH$12:$AH$5000,$C133,'(6)定期点検調書'!$BF$12:$BF$5000,$U$7)&gt;=1,$U$7,IF(COUNTIFS('(6)定期点検調書'!$B$12:$B$5000,AL$131,'(6)定期点検調書'!$AH$12:$AH$5000,$C133,'(6)定期点検調書'!$BF$12:$BF$5000,$T$7)&gt;=1,$T$7,IF(COUNTIFS('(6)定期点検調書'!$B$12:$B$5000,AL$131,'(6)定期点検調書'!$AH$12:$AH$5000,$C133,'(6)定期点検調書'!$BF$12:$BF$5000,$S$7)&gt;=1,$S$7,""))))))</f>
        <v/>
      </c>
      <c r="AM133" s="465" t="str">
        <f>IF(AM$131="","",IF(COUNTIFS('(6)定期点検調書'!$B$12:$B$5000,AM$131,'(6)定期点検調書'!$AH$12:$AH$5000,$C133,'(6)定期点検調書'!$BF$12:$BF$5000,$W$7)&gt;=1,$W$7,IF(COUNTIFS('(6)定期点検調書'!$B$12:$B$5000,AM$131,'(6)定期点検調書'!$AH$12:$AH$5000,$C133,'(6)定期点検調書'!$BF$12:$BF$5000,$V$7)&gt;=1,$V$7,IF(COUNTIFS('(6)定期点検調書'!$B$12:$B$5000,AM$131,'(6)定期点検調書'!$AH$12:$AH$5000,$C133,'(6)定期点検調書'!$BF$12:$BF$5000,$U$7)&gt;=1,$U$7,IF(COUNTIFS('(6)定期点検調書'!$B$12:$B$5000,AM$131,'(6)定期点検調書'!$AH$12:$AH$5000,$C133,'(6)定期点検調書'!$BF$12:$BF$5000,$T$7)&gt;=1,$T$7,IF(COUNTIFS('(6)定期点検調書'!$B$12:$B$5000,AM$131,'(6)定期点検調書'!$AH$12:$AH$5000,$C133,'(6)定期点検調書'!$BF$12:$BF$5000,$S$7)&gt;=1,$S$7,""))))))</f>
        <v/>
      </c>
      <c r="AN133" s="465" t="str">
        <f>IF(AN$131="","",IF(COUNTIFS('(6)定期点検調書'!$B$12:$B$5000,AN$131,'(6)定期点検調書'!$AH$12:$AH$5000,$C133,'(6)定期点検調書'!$BF$12:$BF$5000,$W$7)&gt;=1,$W$7,IF(COUNTIFS('(6)定期点検調書'!$B$12:$B$5000,AN$131,'(6)定期点検調書'!$AH$12:$AH$5000,$C133,'(6)定期点検調書'!$BF$12:$BF$5000,$V$7)&gt;=1,$V$7,IF(COUNTIFS('(6)定期点検調書'!$B$12:$B$5000,AN$131,'(6)定期点検調書'!$AH$12:$AH$5000,$C133,'(6)定期点検調書'!$BF$12:$BF$5000,$U$7)&gt;=1,$U$7,IF(COUNTIFS('(6)定期点検調書'!$B$12:$B$5000,AN$131,'(6)定期点検調書'!$AH$12:$AH$5000,$C133,'(6)定期点検調書'!$BF$12:$BF$5000,$T$7)&gt;=1,$T$7,IF(COUNTIFS('(6)定期点検調書'!$B$12:$B$5000,AN$131,'(6)定期点検調書'!$AH$12:$AH$5000,$C133,'(6)定期点検調書'!$BF$12:$BF$5000,$S$7)&gt;=1,$S$7,""))))))</f>
        <v/>
      </c>
      <c r="AO133" s="465" t="str">
        <f>IF(AO$131="","",IF(COUNTIFS('(6)定期点検調書'!$B$12:$B$5000,AO$131,'(6)定期点検調書'!$AH$12:$AH$5000,$C133,'(6)定期点検調書'!$BF$12:$BF$5000,$W$7)&gt;=1,$W$7,IF(COUNTIFS('(6)定期点検調書'!$B$12:$B$5000,AO$131,'(6)定期点検調書'!$AH$12:$AH$5000,$C133,'(6)定期点検調書'!$BF$12:$BF$5000,$V$7)&gt;=1,$V$7,IF(COUNTIFS('(6)定期点検調書'!$B$12:$B$5000,AO$131,'(6)定期点検調書'!$AH$12:$AH$5000,$C133,'(6)定期点検調書'!$BF$12:$BF$5000,$U$7)&gt;=1,$U$7,IF(COUNTIFS('(6)定期点検調書'!$B$12:$B$5000,AO$131,'(6)定期点検調書'!$AH$12:$AH$5000,$C133,'(6)定期点検調書'!$BF$12:$BF$5000,$T$7)&gt;=1,$T$7,IF(COUNTIFS('(6)定期点検調書'!$B$12:$B$5000,AO$131,'(6)定期点検調書'!$AH$12:$AH$5000,$C133,'(6)定期点検調書'!$BF$12:$BF$5000,$S$7)&gt;=1,$S$7,""))))))</f>
        <v/>
      </c>
      <c r="AP133" s="465" t="str">
        <f>IF(AP$131="","",IF(COUNTIFS('(6)定期点検調書'!$B$12:$B$5000,AP$131,'(6)定期点検調書'!$AH$12:$AH$5000,$C133,'(6)定期点検調書'!$BF$12:$BF$5000,$W$7)&gt;=1,$W$7,IF(COUNTIFS('(6)定期点検調書'!$B$12:$B$5000,AP$131,'(6)定期点検調書'!$AH$12:$AH$5000,$C133,'(6)定期点検調書'!$BF$12:$BF$5000,$V$7)&gt;=1,$V$7,IF(COUNTIFS('(6)定期点検調書'!$B$12:$B$5000,AP$131,'(6)定期点検調書'!$AH$12:$AH$5000,$C133,'(6)定期点検調書'!$BF$12:$BF$5000,$U$7)&gt;=1,$U$7,IF(COUNTIFS('(6)定期点検調書'!$B$12:$B$5000,AP$131,'(6)定期点検調書'!$AH$12:$AH$5000,$C133,'(6)定期点検調書'!$BF$12:$BF$5000,$T$7)&gt;=1,$T$7,IF(COUNTIFS('(6)定期点検調書'!$B$12:$B$5000,AP$131,'(6)定期点検調書'!$AH$12:$AH$5000,$C133,'(6)定期点検調書'!$BF$12:$BF$5000,$S$7)&gt;=1,$S$7,""))))))</f>
        <v/>
      </c>
      <c r="AQ133" s="465" t="str">
        <f>IF(AQ$131="","",IF(COUNTIFS('(6)定期点検調書'!$B$12:$B$5000,AQ$131,'(6)定期点検調書'!$AH$12:$AH$5000,$C133,'(6)定期点検調書'!$BF$12:$BF$5000,$W$7)&gt;=1,$W$7,IF(COUNTIFS('(6)定期点検調書'!$B$12:$B$5000,AQ$131,'(6)定期点検調書'!$AH$12:$AH$5000,$C133,'(6)定期点検調書'!$BF$12:$BF$5000,$V$7)&gt;=1,$V$7,IF(COUNTIFS('(6)定期点検調書'!$B$12:$B$5000,AQ$131,'(6)定期点検調書'!$AH$12:$AH$5000,$C133,'(6)定期点検調書'!$BF$12:$BF$5000,$U$7)&gt;=1,$U$7,IF(COUNTIFS('(6)定期点検調書'!$B$12:$B$5000,AQ$131,'(6)定期点検調書'!$AH$12:$AH$5000,$C133,'(6)定期点検調書'!$BF$12:$BF$5000,$T$7)&gt;=1,$T$7,IF(COUNTIFS('(6)定期点検調書'!$B$12:$B$5000,AQ$131,'(6)定期点検調書'!$AH$12:$AH$5000,$C133,'(6)定期点検調書'!$BF$12:$BF$5000,$S$7)&gt;=1,$S$7,""))))))</f>
        <v/>
      </c>
      <c r="AR133" s="465" t="str">
        <f>IF(AR$131="","",IF(COUNTIFS('(6)定期点検調書'!$B$12:$B$5000,AR$131,'(6)定期点検調書'!$AH$12:$AH$5000,$C133,'(6)定期点検調書'!$BF$12:$BF$5000,$W$7)&gt;=1,$W$7,IF(COUNTIFS('(6)定期点検調書'!$B$12:$B$5000,AR$131,'(6)定期点検調書'!$AH$12:$AH$5000,$C133,'(6)定期点検調書'!$BF$12:$BF$5000,$V$7)&gt;=1,$V$7,IF(COUNTIFS('(6)定期点検調書'!$B$12:$B$5000,AR$131,'(6)定期点検調書'!$AH$12:$AH$5000,$C133,'(6)定期点検調書'!$BF$12:$BF$5000,$U$7)&gt;=1,$U$7,IF(COUNTIFS('(6)定期点検調書'!$B$12:$B$5000,AR$131,'(6)定期点検調書'!$AH$12:$AH$5000,$C133,'(6)定期点検調書'!$BF$12:$BF$5000,$T$7)&gt;=1,$T$7,IF(COUNTIFS('(6)定期点検調書'!$B$12:$B$5000,AR$131,'(6)定期点検調書'!$AH$12:$AH$5000,$C133,'(6)定期点検調書'!$BF$12:$BF$5000,$S$7)&gt;=1,$S$7,""))))))</f>
        <v/>
      </c>
      <c r="AS133" s="465" t="str">
        <f>IF(AS$131="","",IF(COUNTIFS('(6)定期点検調書'!$B$12:$B$5000,AS$131,'(6)定期点検調書'!$AH$12:$AH$5000,$C133,'(6)定期点検調書'!$BF$12:$BF$5000,$W$7)&gt;=1,$W$7,IF(COUNTIFS('(6)定期点検調書'!$B$12:$B$5000,AS$131,'(6)定期点検調書'!$AH$12:$AH$5000,$C133,'(6)定期点検調書'!$BF$12:$BF$5000,$V$7)&gt;=1,$V$7,IF(COUNTIFS('(6)定期点検調書'!$B$12:$B$5000,AS$131,'(6)定期点検調書'!$AH$12:$AH$5000,$C133,'(6)定期点検調書'!$BF$12:$BF$5000,$U$7)&gt;=1,$U$7,IF(COUNTIFS('(6)定期点検調書'!$B$12:$B$5000,AS$131,'(6)定期点検調書'!$AH$12:$AH$5000,$C133,'(6)定期点検調書'!$BF$12:$BF$5000,$T$7)&gt;=1,$T$7,IF(COUNTIFS('(6)定期点検調書'!$B$12:$B$5000,AS$131,'(6)定期点検調書'!$AH$12:$AH$5000,$C133,'(6)定期点検調書'!$BF$12:$BF$5000,$S$7)&gt;=1,$S$7,""))))))</f>
        <v/>
      </c>
      <c r="AT133" s="465" t="str">
        <f>IF(AT$131="","",IF(COUNTIFS('(6)定期点検調書'!$B$12:$B$5000,AT$131,'(6)定期点検調書'!$AH$12:$AH$5000,$C133,'(6)定期点検調書'!$BF$12:$BF$5000,$W$7)&gt;=1,$W$7,IF(COUNTIFS('(6)定期点検調書'!$B$12:$B$5000,AT$131,'(6)定期点検調書'!$AH$12:$AH$5000,$C133,'(6)定期点検調書'!$BF$12:$BF$5000,$V$7)&gt;=1,$V$7,IF(COUNTIFS('(6)定期点検調書'!$B$12:$B$5000,AT$131,'(6)定期点検調書'!$AH$12:$AH$5000,$C133,'(6)定期点検調書'!$BF$12:$BF$5000,$U$7)&gt;=1,$U$7,IF(COUNTIFS('(6)定期点検調書'!$B$12:$B$5000,AT$131,'(6)定期点検調書'!$AH$12:$AH$5000,$C133,'(6)定期点検調書'!$BF$12:$BF$5000,$T$7)&gt;=1,$T$7,IF(COUNTIFS('(6)定期点検調書'!$B$12:$B$5000,AT$131,'(6)定期点検調書'!$AH$12:$AH$5000,$C133,'(6)定期点検調書'!$BF$12:$BF$5000,$S$7)&gt;=1,$S$7,""))))))</f>
        <v/>
      </c>
      <c r="AU133" s="465" t="str">
        <f>IF(AU$131="","",IF(COUNTIFS('(6)定期点検調書'!$B$12:$B$5000,AU$131,'(6)定期点検調書'!$AH$12:$AH$5000,$C133,'(6)定期点検調書'!$BF$12:$BF$5000,$W$7)&gt;=1,$W$7,IF(COUNTIFS('(6)定期点検調書'!$B$12:$B$5000,AU$131,'(6)定期点検調書'!$AH$12:$AH$5000,$C133,'(6)定期点検調書'!$BF$12:$BF$5000,$V$7)&gt;=1,$V$7,IF(COUNTIFS('(6)定期点検調書'!$B$12:$B$5000,AU$131,'(6)定期点検調書'!$AH$12:$AH$5000,$C133,'(6)定期点検調書'!$BF$12:$BF$5000,$U$7)&gt;=1,$U$7,IF(COUNTIFS('(6)定期点検調書'!$B$12:$B$5000,AU$131,'(6)定期点検調書'!$AH$12:$AH$5000,$C133,'(6)定期点検調書'!$BF$12:$BF$5000,$T$7)&gt;=1,$T$7,IF(COUNTIFS('(6)定期点検調書'!$B$12:$B$5000,AU$131,'(6)定期点検調書'!$AH$12:$AH$5000,$C133,'(6)定期点検調書'!$BF$12:$BF$5000,$S$7)&gt;=1,$S$7,""))))))</f>
        <v/>
      </c>
      <c r="AV133" s="465" t="str">
        <f>IF(AV$131="","",IF(COUNTIFS('(6)定期点検調書'!$B$12:$B$5000,AV$131,'(6)定期点検調書'!$AH$12:$AH$5000,$C133,'(6)定期点検調書'!$BF$12:$BF$5000,$W$7)&gt;=1,$W$7,IF(COUNTIFS('(6)定期点検調書'!$B$12:$B$5000,AV$131,'(6)定期点検調書'!$AH$12:$AH$5000,$C133,'(6)定期点検調書'!$BF$12:$BF$5000,$V$7)&gt;=1,$V$7,IF(COUNTIFS('(6)定期点検調書'!$B$12:$B$5000,AV$131,'(6)定期点検調書'!$AH$12:$AH$5000,$C133,'(6)定期点検調書'!$BF$12:$BF$5000,$U$7)&gt;=1,$U$7,IF(COUNTIFS('(6)定期点検調書'!$B$12:$B$5000,AV$131,'(6)定期点検調書'!$AH$12:$AH$5000,$C133,'(6)定期点検調書'!$BF$12:$BF$5000,$T$7)&gt;=1,$T$7,IF(COUNTIFS('(6)定期点検調書'!$B$12:$B$5000,AV$131,'(6)定期点検調書'!$AH$12:$AH$5000,$C133,'(6)定期点検調書'!$BF$12:$BF$5000,$S$7)&gt;=1,$S$7,""))))))</f>
        <v/>
      </c>
      <c r="AW133" s="465" t="str">
        <f>IF(AW$131="","",IF(COUNTIFS('(6)定期点検調書'!$B$12:$B$5000,AW$131,'(6)定期点検調書'!$AH$12:$AH$5000,$C133,'(6)定期点検調書'!$BF$12:$BF$5000,$W$7)&gt;=1,$W$7,IF(COUNTIFS('(6)定期点検調書'!$B$12:$B$5000,AW$131,'(6)定期点検調書'!$AH$12:$AH$5000,$C133,'(6)定期点検調書'!$BF$12:$BF$5000,$V$7)&gt;=1,$V$7,IF(COUNTIFS('(6)定期点検調書'!$B$12:$B$5000,AW$131,'(6)定期点検調書'!$AH$12:$AH$5000,$C133,'(6)定期点検調書'!$BF$12:$BF$5000,$U$7)&gt;=1,$U$7,IF(COUNTIFS('(6)定期点検調書'!$B$12:$B$5000,AW$131,'(6)定期点検調書'!$AH$12:$AH$5000,$C133,'(6)定期点検調書'!$BF$12:$BF$5000,$T$7)&gt;=1,$T$7,IF(COUNTIFS('(6)定期点検調書'!$B$12:$B$5000,AW$131,'(6)定期点検調書'!$AH$12:$AH$5000,$C133,'(6)定期点検調書'!$BF$12:$BF$5000,$S$7)&gt;=1,$S$7,""))))))</f>
        <v/>
      </c>
      <c r="AX133" s="465" t="str">
        <f>IF(AX$131="","",IF(COUNTIFS('(6)定期点検調書'!$B$12:$B$5000,AX$131,'(6)定期点検調書'!$AH$12:$AH$5000,$C133,'(6)定期点検調書'!$BF$12:$BF$5000,$W$7)&gt;=1,$W$7,IF(COUNTIFS('(6)定期点検調書'!$B$12:$B$5000,AX$131,'(6)定期点検調書'!$AH$12:$AH$5000,$C133,'(6)定期点検調書'!$BF$12:$BF$5000,$V$7)&gt;=1,$V$7,IF(COUNTIFS('(6)定期点検調書'!$B$12:$B$5000,AX$131,'(6)定期点検調書'!$AH$12:$AH$5000,$C133,'(6)定期点検調書'!$BF$12:$BF$5000,$U$7)&gt;=1,$U$7,IF(COUNTIFS('(6)定期点検調書'!$B$12:$B$5000,AX$131,'(6)定期点検調書'!$AH$12:$AH$5000,$C133,'(6)定期点検調書'!$BF$12:$BF$5000,$T$7)&gt;=1,$T$7,IF(COUNTIFS('(6)定期点検調書'!$B$12:$B$5000,AX$131,'(6)定期点検調書'!$AH$12:$AH$5000,$C133,'(6)定期点検調書'!$BF$12:$BF$5000,$S$7)&gt;=1,$S$7,""))))))</f>
        <v/>
      </c>
      <c r="AY133" s="465" t="str">
        <f>IF(AY$131="","",IF(COUNTIFS('(6)定期点検調書'!$B$12:$B$5000,AY$131,'(6)定期点検調書'!$AH$12:$AH$5000,$C133,'(6)定期点検調書'!$BF$12:$BF$5000,$W$7)&gt;=1,$W$7,IF(COUNTIFS('(6)定期点検調書'!$B$12:$B$5000,AY$131,'(6)定期点検調書'!$AH$12:$AH$5000,$C133,'(6)定期点検調書'!$BF$12:$BF$5000,$V$7)&gt;=1,$V$7,IF(COUNTIFS('(6)定期点検調書'!$B$12:$B$5000,AY$131,'(6)定期点検調書'!$AH$12:$AH$5000,$C133,'(6)定期点検調書'!$BF$12:$BF$5000,$U$7)&gt;=1,$U$7,IF(COUNTIFS('(6)定期点検調書'!$B$12:$B$5000,AY$131,'(6)定期点検調書'!$AH$12:$AH$5000,$C133,'(6)定期点検調書'!$BF$12:$BF$5000,$T$7)&gt;=1,$T$7,IF(COUNTIFS('(6)定期点検調書'!$B$12:$B$5000,AY$131,'(6)定期点検調書'!$AH$12:$AH$5000,$C133,'(6)定期点検調書'!$BF$12:$BF$5000,$S$7)&gt;=1,$S$7,""))))))</f>
        <v/>
      </c>
      <c r="AZ133" s="465" t="str">
        <f>IF(AZ$131="","",IF(COUNTIFS('(6)定期点検調書'!$B$12:$B$5000,AZ$131,'(6)定期点検調書'!$AH$12:$AH$5000,$C133,'(6)定期点検調書'!$BF$12:$BF$5000,$W$7)&gt;=1,$W$7,IF(COUNTIFS('(6)定期点検調書'!$B$12:$B$5000,AZ$131,'(6)定期点検調書'!$AH$12:$AH$5000,$C133,'(6)定期点検調書'!$BF$12:$BF$5000,$V$7)&gt;=1,$V$7,IF(COUNTIFS('(6)定期点検調書'!$B$12:$B$5000,AZ$131,'(6)定期点検調書'!$AH$12:$AH$5000,$C133,'(6)定期点検調書'!$BF$12:$BF$5000,$U$7)&gt;=1,$U$7,IF(COUNTIFS('(6)定期点検調書'!$B$12:$B$5000,AZ$131,'(6)定期点検調書'!$AH$12:$AH$5000,$C133,'(6)定期点検調書'!$BF$12:$BF$5000,$T$7)&gt;=1,$T$7,IF(COUNTIFS('(6)定期点検調書'!$B$12:$B$5000,AZ$131,'(6)定期点検調書'!$AH$12:$AH$5000,$C133,'(6)定期点検調書'!$BF$12:$BF$5000,$S$7)&gt;=1,$S$7,""))))))</f>
        <v/>
      </c>
      <c r="BA133" s="466" t="str">
        <f>IF(BA$131="","",IF(COUNTIFS('(6)定期点検調書'!$B$12:$B$5000,BA$131,'(6)定期点検調書'!$AH$12:$AH$5000,$C133,'(6)定期点検調書'!$BF$12:$BF$5000,$W$7)&gt;=1,$W$7,IF(COUNTIFS('(6)定期点検調書'!$B$12:$B$5000,BA$131,'(6)定期点検調書'!$AH$12:$AH$5000,$C133,'(6)定期点検調書'!$BF$12:$BF$5000,$V$7)&gt;=1,$V$7,IF(COUNTIFS('(6)定期点検調書'!$B$12:$B$5000,BA$131,'(6)定期点検調書'!$AH$12:$AH$5000,$C133,'(6)定期点検調書'!$BF$12:$BF$5000,$U$7)&gt;=1,$U$7,IF(COUNTIFS('(6)定期点検調書'!$B$12:$B$5000,BA$131,'(6)定期点検調書'!$AH$12:$AH$5000,$C133,'(6)定期点検調書'!$BF$12:$BF$5000,$T$7)&gt;=1,$T$7,IF(COUNTIFS('(6)定期点検調書'!$B$12:$B$5000,BA$131,'(6)定期点検調書'!$AH$12:$AH$5000,$C133,'(6)定期点検調書'!$BF$12:$BF$5000,$S$7)&gt;=1,$S$7,""))))))</f>
        <v/>
      </c>
      <c r="BB133" s="1"/>
      <c r="BC133" s="1"/>
    </row>
    <row r="134" spans="2:55" ht="18.75" customHeight="1" x14ac:dyDescent="0.2">
      <c r="B134" s="1854"/>
      <c r="C134" s="1841" t="str">
        <f>ﾃﾞｰﾀ一覧!$U$20</f>
        <v>表面劣化</v>
      </c>
      <c r="D134" s="1842"/>
      <c r="E134" s="1842"/>
      <c r="F134" s="1842"/>
      <c r="G134" s="1843"/>
      <c r="H134" s="467" t="str">
        <f>IF(H$131="","",IF(COUNTIFS('(6)定期点検調書'!$B$12:$B$5000,H$131,'(6)定期点検調書'!$AH$12:$AH$5000,$C134,'(6)定期点検調書'!$BF$12:$BF$5000,$W$7)&gt;=1,$W$7,IF(COUNTIFS('(6)定期点検調書'!$B$12:$B$5000,H$131,'(6)定期点検調書'!$AH$12:$AH$5000,$C134,'(6)定期点検調書'!$BF$12:$BF$5000,$V$7)&gt;=1,$V$7,IF(COUNTIFS('(6)定期点検調書'!$B$12:$B$5000,H$131,'(6)定期点検調書'!$AH$12:$AH$5000,$C134,'(6)定期点検調書'!$BF$12:$BF$5000,$U$7)&gt;=1,$U$7,IF(COUNTIFS('(6)定期点検調書'!$B$12:$B$5000,H$131,'(6)定期点検調書'!$AH$12:$AH$5000,$C134,'(6)定期点検調書'!$BF$12:$BF$5000,$T$7)&gt;=1,$T$7,IF(COUNTIFS('(6)定期点検調書'!$B$12:$B$5000,H$131,'(6)定期点検調書'!$AH$12:$AH$5000,$C134,'(6)定期点検調書'!$BF$12:$BF$5000,$S$7)&gt;=1,$S$7,""))))))</f>
        <v/>
      </c>
      <c r="I134" s="465" t="str">
        <f>IF(I$131="","",IF(COUNTIFS('(6)定期点検調書'!$B$12:$B$5000,I$131,'(6)定期点検調書'!$AH$12:$AH$5000,$C134,'(6)定期点検調書'!$BF$12:$BF$5000,$W$7)&gt;=1,$W$7,IF(COUNTIFS('(6)定期点検調書'!$B$12:$B$5000,I$131,'(6)定期点検調書'!$AH$12:$AH$5000,$C134,'(6)定期点検調書'!$BF$12:$BF$5000,$V$7)&gt;=1,$V$7,IF(COUNTIFS('(6)定期点検調書'!$B$12:$B$5000,I$131,'(6)定期点検調書'!$AH$12:$AH$5000,$C134,'(6)定期点検調書'!$BF$12:$BF$5000,$U$7)&gt;=1,$U$7,IF(COUNTIFS('(6)定期点検調書'!$B$12:$B$5000,I$131,'(6)定期点検調書'!$AH$12:$AH$5000,$C134,'(6)定期点検調書'!$BF$12:$BF$5000,$T$7)&gt;=1,$T$7,IF(COUNTIFS('(6)定期点検調書'!$B$12:$B$5000,I$131,'(6)定期点検調書'!$AH$12:$AH$5000,$C134,'(6)定期点検調書'!$BF$12:$BF$5000,$S$7)&gt;=1,$S$7,""))))))</f>
        <v/>
      </c>
      <c r="J134" s="465" t="str">
        <f>IF(J$131="","",IF(COUNTIFS('(6)定期点検調書'!$B$12:$B$5000,J$131,'(6)定期点検調書'!$AH$12:$AH$5000,$C134,'(6)定期点検調書'!$BF$12:$BF$5000,$W$7)&gt;=1,$W$7,IF(COUNTIFS('(6)定期点検調書'!$B$12:$B$5000,J$131,'(6)定期点検調書'!$AH$12:$AH$5000,$C134,'(6)定期点検調書'!$BF$12:$BF$5000,$V$7)&gt;=1,$V$7,IF(COUNTIFS('(6)定期点検調書'!$B$12:$B$5000,J$131,'(6)定期点検調書'!$AH$12:$AH$5000,$C134,'(6)定期点検調書'!$BF$12:$BF$5000,$U$7)&gt;=1,$U$7,IF(COUNTIFS('(6)定期点検調書'!$B$12:$B$5000,J$131,'(6)定期点検調書'!$AH$12:$AH$5000,$C134,'(6)定期点検調書'!$BF$12:$BF$5000,$T$7)&gt;=1,$T$7,IF(COUNTIFS('(6)定期点検調書'!$B$12:$B$5000,J$131,'(6)定期点検調書'!$AH$12:$AH$5000,$C134,'(6)定期点検調書'!$BF$12:$BF$5000,$S$7)&gt;=1,$S$7,""))))))</f>
        <v/>
      </c>
      <c r="K134" s="465" t="str">
        <f>IF(K$131="","",IF(COUNTIFS('(6)定期点検調書'!$B$12:$B$5000,K$131,'(6)定期点検調書'!$AH$12:$AH$5000,$C134,'(6)定期点検調書'!$BF$12:$BF$5000,$W$7)&gt;=1,$W$7,IF(COUNTIFS('(6)定期点検調書'!$B$12:$B$5000,K$131,'(6)定期点検調書'!$AH$12:$AH$5000,$C134,'(6)定期点検調書'!$BF$12:$BF$5000,$V$7)&gt;=1,$V$7,IF(COUNTIFS('(6)定期点検調書'!$B$12:$B$5000,K$131,'(6)定期点検調書'!$AH$12:$AH$5000,$C134,'(6)定期点検調書'!$BF$12:$BF$5000,$U$7)&gt;=1,$U$7,IF(COUNTIFS('(6)定期点検調書'!$B$12:$B$5000,K$131,'(6)定期点検調書'!$AH$12:$AH$5000,$C134,'(6)定期点検調書'!$BF$12:$BF$5000,$T$7)&gt;=1,$T$7,IF(COUNTIFS('(6)定期点検調書'!$B$12:$B$5000,K$131,'(6)定期点検調書'!$AH$12:$AH$5000,$C134,'(6)定期点検調書'!$BF$12:$BF$5000,$S$7)&gt;=1,$S$7,""))))))</f>
        <v/>
      </c>
      <c r="L134" s="465" t="str">
        <f>IF(L$131="","",IF(COUNTIFS('(6)定期点検調書'!$B$12:$B$5000,L$131,'(6)定期点検調書'!$AH$12:$AH$5000,$C134,'(6)定期点検調書'!$BF$12:$BF$5000,$W$7)&gt;=1,$W$7,IF(COUNTIFS('(6)定期点検調書'!$B$12:$B$5000,L$131,'(6)定期点検調書'!$AH$12:$AH$5000,$C134,'(6)定期点検調書'!$BF$12:$BF$5000,$V$7)&gt;=1,$V$7,IF(COUNTIFS('(6)定期点検調書'!$B$12:$B$5000,L$131,'(6)定期点検調書'!$AH$12:$AH$5000,$C134,'(6)定期点検調書'!$BF$12:$BF$5000,$U$7)&gt;=1,$U$7,IF(COUNTIFS('(6)定期点検調書'!$B$12:$B$5000,L$131,'(6)定期点検調書'!$AH$12:$AH$5000,$C134,'(6)定期点検調書'!$BF$12:$BF$5000,$T$7)&gt;=1,$T$7,IF(COUNTIFS('(6)定期点検調書'!$B$12:$B$5000,L$131,'(6)定期点検調書'!$AH$12:$AH$5000,$C134,'(6)定期点検調書'!$BF$12:$BF$5000,$S$7)&gt;=1,$S$7,""))))))</f>
        <v/>
      </c>
      <c r="M134" s="465" t="str">
        <f>IF(M$131="","",IF(COUNTIFS('(6)定期点検調書'!$B$12:$B$5000,M$131,'(6)定期点検調書'!$AH$12:$AH$5000,$C134,'(6)定期点検調書'!$BF$12:$BF$5000,$W$7)&gt;=1,$W$7,IF(COUNTIFS('(6)定期点検調書'!$B$12:$B$5000,M$131,'(6)定期点検調書'!$AH$12:$AH$5000,$C134,'(6)定期点検調書'!$BF$12:$BF$5000,$V$7)&gt;=1,$V$7,IF(COUNTIFS('(6)定期点検調書'!$B$12:$B$5000,M$131,'(6)定期点検調書'!$AH$12:$AH$5000,$C134,'(6)定期点検調書'!$BF$12:$BF$5000,$U$7)&gt;=1,$U$7,IF(COUNTIFS('(6)定期点検調書'!$B$12:$B$5000,M$131,'(6)定期点検調書'!$AH$12:$AH$5000,$C134,'(6)定期点検調書'!$BF$12:$BF$5000,$T$7)&gt;=1,$T$7,IF(COUNTIFS('(6)定期点検調書'!$B$12:$B$5000,M$131,'(6)定期点検調書'!$AH$12:$AH$5000,$C134,'(6)定期点検調書'!$BF$12:$BF$5000,$S$7)&gt;=1,$S$7,""))))))</f>
        <v/>
      </c>
      <c r="N134" s="465" t="str">
        <f>IF(N$131="","",IF(COUNTIFS('(6)定期点検調書'!$B$12:$B$5000,N$131,'(6)定期点検調書'!$AH$12:$AH$5000,$C134,'(6)定期点検調書'!$BF$12:$BF$5000,$W$7)&gt;=1,$W$7,IF(COUNTIFS('(6)定期点検調書'!$B$12:$B$5000,N$131,'(6)定期点検調書'!$AH$12:$AH$5000,$C134,'(6)定期点検調書'!$BF$12:$BF$5000,$V$7)&gt;=1,$V$7,IF(COUNTIFS('(6)定期点検調書'!$B$12:$B$5000,N$131,'(6)定期点検調書'!$AH$12:$AH$5000,$C134,'(6)定期点検調書'!$BF$12:$BF$5000,$U$7)&gt;=1,$U$7,IF(COUNTIFS('(6)定期点検調書'!$B$12:$B$5000,N$131,'(6)定期点検調書'!$AH$12:$AH$5000,$C134,'(6)定期点検調書'!$BF$12:$BF$5000,$T$7)&gt;=1,$T$7,IF(COUNTIFS('(6)定期点検調書'!$B$12:$B$5000,N$131,'(6)定期点検調書'!$AH$12:$AH$5000,$C134,'(6)定期点検調書'!$BF$12:$BF$5000,$S$7)&gt;=1,$S$7,""))))))</f>
        <v/>
      </c>
      <c r="O134" s="465" t="str">
        <f>IF(O$131="","",IF(COUNTIFS('(6)定期点検調書'!$B$12:$B$5000,O$131,'(6)定期点検調書'!$AH$12:$AH$5000,$C134,'(6)定期点検調書'!$BF$12:$BF$5000,$W$7)&gt;=1,$W$7,IF(COUNTIFS('(6)定期点検調書'!$B$12:$B$5000,O$131,'(6)定期点検調書'!$AH$12:$AH$5000,$C134,'(6)定期点検調書'!$BF$12:$BF$5000,$V$7)&gt;=1,$V$7,IF(COUNTIFS('(6)定期点検調書'!$B$12:$B$5000,O$131,'(6)定期点検調書'!$AH$12:$AH$5000,$C134,'(6)定期点検調書'!$BF$12:$BF$5000,$U$7)&gt;=1,$U$7,IF(COUNTIFS('(6)定期点検調書'!$B$12:$B$5000,O$131,'(6)定期点検調書'!$AH$12:$AH$5000,$C134,'(6)定期点検調書'!$BF$12:$BF$5000,$T$7)&gt;=1,$T$7,IF(COUNTIFS('(6)定期点検調書'!$B$12:$B$5000,O$131,'(6)定期点検調書'!$AH$12:$AH$5000,$C134,'(6)定期点検調書'!$BF$12:$BF$5000,$S$7)&gt;=1,$S$7,""))))))</f>
        <v/>
      </c>
      <c r="P134" s="465" t="str">
        <f>IF(P$131="","",IF(COUNTIFS('(6)定期点検調書'!$B$12:$B$5000,P$131,'(6)定期点検調書'!$AH$12:$AH$5000,$C134,'(6)定期点検調書'!$BF$12:$BF$5000,$W$7)&gt;=1,$W$7,IF(COUNTIFS('(6)定期点検調書'!$B$12:$B$5000,P$131,'(6)定期点検調書'!$AH$12:$AH$5000,$C134,'(6)定期点検調書'!$BF$12:$BF$5000,$V$7)&gt;=1,$V$7,IF(COUNTIFS('(6)定期点検調書'!$B$12:$B$5000,P$131,'(6)定期点検調書'!$AH$12:$AH$5000,$C134,'(6)定期点検調書'!$BF$12:$BF$5000,$U$7)&gt;=1,$U$7,IF(COUNTIFS('(6)定期点検調書'!$B$12:$B$5000,P$131,'(6)定期点検調書'!$AH$12:$AH$5000,$C134,'(6)定期点検調書'!$BF$12:$BF$5000,$T$7)&gt;=1,$T$7,IF(COUNTIFS('(6)定期点検調書'!$B$12:$B$5000,P$131,'(6)定期点検調書'!$AH$12:$AH$5000,$C134,'(6)定期点検調書'!$BF$12:$BF$5000,$S$7)&gt;=1,$S$7,""))))))</f>
        <v/>
      </c>
      <c r="Q134" s="465" t="str">
        <f>IF(Q$131="","",IF(COUNTIFS('(6)定期点検調書'!$B$12:$B$5000,Q$131,'(6)定期点検調書'!$AH$12:$AH$5000,$C134,'(6)定期点検調書'!$BF$12:$BF$5000,$W$7)&gt;=1,$W$7,IF(COUNTIFS('(6)定期点検調書'!$B$12:$B$5000,Q$131,'(6)定期点検調書'!$AH$12:$AH$5000,$C134,'(6)定期点検調書'!$BF$12:$BF$5000,$V$7)&gt;=1,$V$7,IF(COUNTIFS('(6)定期点検調書'!$B$12:$B$5000,Q$131,'(6)定期点検調書'!$AH$12:$AH$5000,$C134,'(6)定期点検調書'!$BF$12:$BF$5000,$U$7)&gt;=1,$U$7,IF(COUNTIFS('(6)定期点検調書'!$B$12:$B$5000,Q$131,'(6)定期点検調書'!$AH$12:$AH$5000,$C134,'(6)定期点検調書'!$BF$12:$BF$5000,$T$7)&gt;=1,$T$7,IF(COUNTIFS('(6)定期点検調書'!$B$12:$B$5000,Q$131,'(6)定期点検調書'!$AH$12:$AH$5000,$C134,'(6)定期点検調書'!$BF$12:$BF$5000,$S$7)&gt;=1,$S$7,""))))))</f>
        <v/>
      </c>
      <c r="R134" s="465" t="str">
        <f>IF(R$131="","",IF(COUNTIFS('(6)定期点検調書'!$B$12:$B$5000,R$131,'(6)定期点検調書'!$AH$12:$AH$5000,$C134,'(6)定期点検調書'!$BF$12:$BF$5000,$W$7)&gt;=1,$W$7,IF(COUNTIFS('(6)定期点検調書'!$B$12:$B$5000,R$131,'(6)定期点検調書'!$AH$12:$AH$5000,$C134,'(6)定期点検調書'!$BF$12:$BF$5000,$V$7)&gt;=1,$V$7,IF(COUNTIFS('(6)定期点検調書'!$B$12:$B$5000,R$131,'(6)定期点検調書'!$AH$12:$AH$5000,$C134,'(6)定期点検調書'!$BF$12:$BF$5000,$U$7)&gt;=1,$U$7,IF(COUNTIFS('(6)定期点検調書'!$B$12:$B$5000,R$131,'(6)定期点検調書'!$AH$12:$AH$5000,$C134,'(6)定期点検調書'!$BF$12:$BF$5000,$T$7)&gt;=1,$T$7,IF(COUNTIFS('(6)定期点検調書'!$B$12:$B$5000,R$131,'(6)定期点検調書'!$AH$12:$AH$5000,$C134,'(6)定期点検調書'!$BF$12:$BF$5000,$S$7)&gt;=1,$S$7,""))))))</f>
        <v/>
      </c>
      <c r="S134" s="465" t="str">
        <f>IF(S$131="","",IF(COUNTIFS('(6)定期点検調書'!$B$12:$B$5000,S$131,'(6)定期点検調書'!$AH$12:$AH$5000,$C134,'(6)定期点検調書'!$BF$12:$BF$5000,$W$7)&gt;=1,$W$7,IF(COUNTIFS('(6)定期点検調書'!$B$12:$B$5000,S$131,'(6)定期点検調書'!$AH$12:$AH$5000,$C134,'(6)定期点検調書'!$BF$12:$BF$5000,$V$7)&gt;=1,$V$7,IF(COUNTIFS('(6)定期点検調書'!$B$12:$B$5000,S$131,'(6)定期点検調書'!$AH$12:$AH$5000,$C134,'(6)定期点検調書'!$BF$12:$BF$5000,$U$7)&gt;=1,$U$7,IF(COUNTIFS('(6)定期点検調書'!$B$12:$B$5000,S$131,'(6)定期点検調書'!$AH$12:$AH$5000,$C134,'(6)定期点検調書'!$BF$12:$BF$5000,$T$7)&gt;=1,$T$7,IF(COUNTIFS('(6)定期点検調書'!$B$12:$B$5000,S$131,'(6)定期点検調書'!$AH$12:$AH$5000,$C134,'(6)定期点検調書'!$BF$12:$BF$5000,$S$7)&gt;=1,$S$7,""))))))</f>
        <v/>
      </c>
      <c r="T134" s="465" t="str">
        <f>IF(T$131="","",IF(COUNTIFS('(6)定期点検調書'!$B$12:$B$5000,T$131,'(6)定期点検調書'!$AH$12:$AH$5000,$C134,'(6)定期点検調書'!$BF$12:$BF$5000,$W$7)&gt;=1,$W$7,IF(COUNTIFS('(6)定期点検調書'!$B$12:$B$5000,T$131,'(6)定期点検調書'!$AH$12:$AH$5000,$C134,'(6)定期点検調書'!$BF$12:$BF$5000,$V$7)&gt;=1,$V$7,IF(COUNTIFS('(6)定期点検調書'!$B$12:$B$5000,T$131,'(6)定期点検調書'!$AH$12:$AH$5000,$C134,'(6)定期点検調書'!$BF$12:$BF$5000,$U$7)&gt;=1,$U$7,IF(COUNTIFS('(6)定期点検調書'!$B$12:$B$5000,T$131,'(6)定期点検調書'!$AH$12:$AH$5000,$C134,'(6)定期点検調書'!$BF$12:$BF$5000,$T$7)&gt;=1,$T$7,IF(COUNTIFS('(6)定期点検調書'!$B$12:$B$5000,T$131,'(6)定期点検調書'!$AH$12:$AH$5000,$C134,'(6)定期点検調書'!$BF$12:$BF$5000,$S$7)&gt;=1,$S$7,""))))))</f>
        <v/>
      </c>
      <c r="U134" s="465" t="str">
        <f>IF(U$131="","",IF(COUNTIFS('(6)定期点検調書'!$B$12:$B$5000,U$131,'(6)定期点検調書'!$AH$12:$AH$5000,$C134,'(6)定期点検調書'!$BF$12:$BF$5000,$W$7)&gt;=1,$W$7,IF(COUNTIFS('(6)定期点検調書'!$B$12:$B$5000,U$131,'(6)定期点検調書'!$AH$12:$AH$5000,$C134,'(6)定期点検調書'!$BF$12:$BF$5000,$V$7)&gt;=1,$V$7,IF(COUNTIFS('(6)定期点検調書'!$B$12:$B$5000,U$131,'(6)定期点検調書'!$AH$12:$AH$5000,$C134,'(6)定期点検調書'!$BF$12:$BF$5000,$U$7)&gt;=1,$U$7,IF(COUNTIFS('(6)定期点検調書'!$B$12:$B$5000,U$131,'(6)定期点検調書'!$AH$12:$AH$5000,$C134,'(6)定期点検調書'!$BF$12:$BF$5000,$T$7)&gt;=1,$T$7,IF(COUNTIFS('(6)定期点検調書'!$B$12:$B$5000,U$131,'(6)定期点検調書'!$AH$12:$AH$5000,$C134,'(6)定期点検調書'!$BF$12:$BF$5000,$S$7)&gt;=1,$S$7,""))))))</f>
        <v/>
      </c>
      <c r="V134" s="465" t="str">
        <f>IF(V$131="","",IF(COUNTIFS('(6)定期点検調書'!$B$12:$B$5000,V$131,'(6)定期点検調書'!$AH$12:$AH$5000,$C134,'(6)定期点検調書'!$BF$12:$BF$5000,$W$7)&gt;=1,$W$7,IF(COUNTIFS('(6)定期点検調書'!$B$12:$B$5000,V$131,'(6)定期点検調書'!$AH$12:$AH$5000,$C134,'(6)定期点検調書'!$BF$12:$BF$5000,$V$7)&gt;=1,$V$7,IF(COUNTIFS('(6)定期点検調書'!$B$12:$B$5000,V$131,'(6)定期点検調書'!$AH$12:$AH$5000,$C134,'(6)定期点検調書'!$BF$12:$BF$5000,$U$7)&gt;=1,$U$7,IF(COUNTIFS('(6)定期点検調書'!$B$12:$B$5000,V$131,'(6)定期点検調書'!$AH$12:$AH$5000,$C134,'(6)定期点検調書'!$BF$12:$BF$5000,$T$7)&gt;=1,$T$7,IF(COUNTIFS('(6)定期点検調書'!$B$12:$B$5000,V$131,'(6)定期点検調書'!$AH$12:$AH$5000,$C134,'(6)定期点検調書'!$BF$12:$BF$5000,$S$7)&gt;=1,$S$7,""))))))</f>
        <v/>
      </c>
      <c r="W134" s="465" t="str">
        <f>IF(W$131="","",IF(COUNTIFS('(6)定期点検調書'!$B$12:$B$5000,W$131,'(6)定期点検調書'!$AH$12:$AH$5000,$C134,'(6)定期点検調書'!$BF$12:$BF$5000,$W$7)&gt;=1,$W$7,IF(COUNTIFS('(6)定期点検調書'!$B$12:$B$5000,W$131,'(6)定期点検調書'!$AH$12:$AH$5000,$C134,'(6)定期点検調書'!$BF$12:$BF$5000,$V$7)&gt;=1,$V$7,IF(COUNTIFS('(6)定期点検調書'!$B$12:$B$5000,W$131,'(6)定期点検調書'!$AH$12:$AH$5000,$C134,'(6)定期点検調書'!$BF$12:$BF$5000,$U$7)&gt;=1,$U$7,IF(COUNTIFS('(6)定期点検調書'!$B$12:$B$5000,W$131,'(6)定期点検調書'!$AH$12:$AH$5000,$C134,'(6)定期点検調書'!$BF$12:$BF$5000,$T$7)&gt;=1,$T$7,IF(COUNTIFS('(6)定期点検調書'!$B$12:$B$5000,W$131,'(6)定期点検調書'!$AH$12:$AH$5000,$C134,'(6)定期点検調書'!$BF$12:$BF$5000,$S$7)&gt;=1,$S$7,""))))))</f>
        <v/>
      </c>
      <c r="X134" s="465" t="str">
        <f>IF(X$131="","",IF(COUNTIFS('(6)定期点検調書'!$B$12:$B$5000,X$131,'(6)定期点検調書'!$AH$12:$AH$5000,$C134,'(6)定期点検調書'!$BF$12:$BF$5000,$W$7)&gt;=1,$W$7,IF(COUNTIFS('(6)定期点検調書'!$B$12:$B$5000,X$131,'(6)定期点検調書'!$AH$12:$AH$5000,$C134,'(6)定期点検調書'!$BF$12:$BF$5000,$V$7)&gt;=1,$V$7,IF(COUNTIFS('(6)定期点検調書'!$B$12:$B$5000,X$131,'(6)定期点検調書'!$AH$12:$AH$5000,$C134,'(6)定期点検調書'!$BF$12:$BF$5000,$U$7)&gt;=1,$U$7,IF(COUNTIFS('(6)定期点検調書'!$B$12:$B$5000,X$131,'(6)定期点検調書'!$AH$12:$AH$5000,$C134,'(6)定期点検調書'!$BF$12:$BF$5000,$T$7)&gt;=1,$T$7,IF(COUNTIFS('(6)定期点検調書'!$B$12:$B$5000,X$131,'(6)定期点検調書'!$AH$12:$AH$5000,$C134,'(6)定期点検調書'!$BF$12:$BF$5000,$S$7)&gt;=1,$S$7,""))))))</f>
        <v/>
      </c>
      <c r="Y134" s="465" t="str">
        <f>IF(Y$131="","",IF(COUNTIFS('(6)定期点検調書'!$B$12:$B$5000,Y$131,'(6)定期点検調書'!$AH$12:$AH$5000,$C134,'(6)定期点検調書'!$BF$12:$BF$5000,$W$7)&gt;=1,$W$7,IF(COUNTIFS('(6)定期点検調書'!$B$12:$B$5000,Y$131,'(6)定期点検調書'!$AH$12:$AH$5000,$C134,'(6)定期点検調書'!$BF$12:$BF$5000,$V$7)&gt;=1,$V$7,IF(COUNTIFS('(6)定期点検調書'!$B$12:$B$5000,Y$131,'(6)定期点検調書'!$AH$12:$AH$5000,$C134,'(6)定期点検調書'!$BF$12:$BF$5000,$U$7)&gt;=1,$U$7,IF(COUNTIFS('(6)定期点検調書'!$B$12:$B$5000,Y$131,'(6)定期点検調書'!$AH$12:$AH$5000,$C134,'(6)定期点検調書'!$BF$12:$BF$5000,$T$7)&gt;=1,$T$7,IF(COUNTIFS('(6)定期点検調書'!$B$12:$B$5000,Y$131,'(6)定期点検調書'!$AH$12:$AH$5000,$C134,'(6)定期点検調書'!$BF$12:$BF$5000,$S$7)&gt;=1,$S$7,""))))))</f>
        <v/>
      </c>
      <c r="Z134" s="465" t="str">
        <f>IF(Z$131="","",IF(COUNTIFS('(6)定期点検調書'!$B$12:$B$5000,Z$131,'(6)定期点検調書'!$AH$12:$AH$5000,$C134,'(6)定期点検調書'!$BF$12:$BF$5000,$W$7)&gt;=1,$W$7,IF(COUNTIFS('(6)定期点検調書'!$B$12:$B$5000,Z$131,'(6)定期点検調書'!$AH$12:$AH$5000,$C134,'(6)定期点検調書'!$BF$12:$BF$5000,$V$7)&gt;=1,$V$7,IF(COUNTIFS('(6)定期点検調書'!$B$12:$B$5000,Z$131,'(6)定期点検調書'!$AH$12:$AH$5000,$C134,'(6)定期点検調書'!$BF$12:$BF$5000,$U$7)&gt;=1,$U$7,IF(COUNTIFS('(6)定期点検調書'!$B$12:$B$5000,Z$131,'(6)定期点検調書'!$AH$12:$AH$5000,$C134,'(6)定期点検調書'!$BF$12:$BF$5000,$T$7)&gt;=1,$T$7,IF(COUNTIFS('(6)定期点検調書'!$B$12:$B$5000,Z$131,'(6)定期点検調書'!$AH$12:$AH$5000,$C134,'(6)定期点検調書'!$BF$12:$BF$5000,$S$7)&gt;=1,$S$7,""))))))</f>
        <v/>
      </c>
      <c r="AA134" s="465" t="str">
        <f>IF(AA$131="","",IF(COUNTIFS('(6)定期点検調書'!$B$12:$B$5000,AA$131,'(6)定期点検調書'!$AH$12:$AH$5000,$C134,'(6)定期点検調書'!$BF$12:$BF$5000,$W$7)&gt;=1,$W$7,IF(COUNTIFS('(6)定期点検調書'!$B$12:$B$5000,AA$131,'(6)定期点検調書'!$AH$12:$AH$5000,$C134,'(6)定期点検調書'!$BF$12:$BF$5000,$V$7)&gt;=1,$V$7,IF(COUNTIFS('(6)定期点検調書'!$B$12:$B$5000,AA$131,'(6)定期点検調書'!$AH$12:$AH$5000,$C134,'(6)定期点検調書'!$BF$12:$BF$5000,$U$7)&gt;=1,$U$7,IF(COUNTIFS('(6)定期点検調書'!$B$12:$B$5000,AA$131,'(6)定期点検調書'!$AH$12:$AH$5000,$C134,'(6)定期点検調書'!$BF$12:$BF$5000,$T$7)&gt;=1,$T$7,IF(COUNTIFS('(6)定期点検調書'!$B$12:$B$5000,AA$131,'(6)定期点検調書'!$AH$12:$AH$5000,$C134,'(6)定期点検調書'!$BF$12:$BF$5000,$S$7)&gt;=1,$S$7,""))))))</f>
        <v/>
      </c>
      <c r="AB134" s="465" t="str">
        <f>IF(AB$131="","",IF(COUNTIFS('(6)定期点検調書'!$B$12:$B$5000,AB$131,'(6)定期点検調書'!$AH$12:$AH$5000,$C134,'(6)定期点検調書'!$BF$12:$BF$5000,$W$7)&gt;=1,$W$7,IF(COUNTIFS('(6)定期点検調書'!$B$12:$B$5000,AB$131,'(6)定期点検調書'!$AH$12:$AH$5000,$C134,'(6)定期点検調書'!$BF$12:$BF$5000,$V$7)&gt;=1,$V$7,IF(COUNTIFS('(6)定期点検調書'!$B$12:$B$5000,AB$131,'(6)定期点検調書'!$AH$12:$AH$5000,$C134,'(6)定期点検調書'!$BF$12:$BF$5000,$U$7)&gt;=1,$U$7,IF(COUNTIFS('(6)定期点検調書'!$B$12:$B$5000,AB$131,'(6)定期点検調書'!$AH$12:$AH$5000,$C134,'(6)定期点検調書'!$BF$12:$BF$5000,$T$7)&gt;=1,$T$7,IF(COUNTIFS('(6)定期点検調書'!$B$12:$B$5000,AB$131,'(6)定期点検調書'!$AH$12:$AH$5000,$C134,'(6)定期点検調書'!$BF$12:$BF$5000,$S$7)&gt;=1,$S$7,""))))))</f>
        <v/>
      </c>
      <c r="AC134" s="465" t="str">
        <f>IF(AC$131="","",IF(COUNTIFS('(6)定期点検調書'!$B$12:$B$5000,AC$131,'(6)定期点検調書'!$AH$12:$AH$5000,$C134,'(6)定期点検調書'!$BF$12:$BF$5000,$W$7)&gt;=1,$W$7,IF(COUNTIFS('(6)定期点検調書'!$B$12:$B$5000,AC$131,'(6)定期点検調書'!$AH$12:$AH$5000,$C134,'(6)定期点検調書'!$BF$12:$BF$5000,$V$7)&gt;=1,$V$7,IF(COUNTIFS('(6)定期点検調書'!$B$12:$B$5000,AC$131,'(6)定期点検調書'!$AH$12:$AH$5000,$C134,'(6)定期点検調書'!$BF$12:$BF$5000,$U$7)&gt;=1,$U$7,IF(COUNTIFS('(6)定期点検調書'!$B$12:$B$5000,AC$131,'(6)定期点検調書'!$AH$12:$AH$5000,$C134,'(6)定期点検調書'!$BF$12:$BF$5000,$T$7)&gt;=1,$T$7,IF(COUNTIFS('(6)定期点検調書'!$B$12:$B$5000,AC$131,'(6)定期点検調書'!$AH$12:$AH$5000,$C134,'(6)定期点検調書'!$BF$12:$BF$5000,$S$7)&gt;=1,$S$7,""))))))</f>
        <v/>
      </c>
      <c r="AD134" s="465" t="str">
        <f>IF(AD$131="","",IF(COUNTIFS('(6)定期点検調書'!$B$12:$B$5000,AD$131,'(6)定期点検調書'!$AH$12:$AH$5000,$C134,'(6)定期点検調書'!$BF$12:$BF$5000,$W$7)&gt;=1,$W$7,IF(COUNTIFS('(6)定期点検調書'!$B$12:$B$5000,AD$131,'(6)定期点検調書'!$AH$12:$AH$5000,$C134,'(6)定期点検調書'!$BF$12:$BF$5000,$V$7)&gt;=1,$V$7,IF(COUNTIFS('(6)定期点検調書'!$B$12:$B$5000,AD$131,'(6)定期点検調書'!$AH$12:$AH$5000,$C134,'(6)定期点検調書'!$BF$12:$BF$5000,$U$7)&gt;=1,$U$7,IF(COUNTIFS('(6)定期点検調書'!$B$12:$B$5000,AD$131,'(6)定期点検調書'!$AH$12:$AH$5000,$C134,'(6)定期点検調書'!$BF$12:$BF$5000,$T$7)&gt;=1,$T$7,IF(COUNTIFS('(6)定期点検調書'!$B$12:$B$5000,AD$131,'(6)定期点検調書'!$AH$12:$AH$5000,$C134,'(6)定期点検調書'!$BF$12:$BF$5000,$S$7)&gt;=1,$S$7,""))))))</f>
        <v/>
      </c>
      <c r="AE134" s="465" t="str">
        <f>IF(AE$131="","",IF(COUNTIFS('(6)定期点検調書'!$B$12:$B$5000,AE$131,'(6)定期点検調書'!$AH$12:$AH$5000,$C134,'(6)定期点検調書'!$BF$12:$BF$5000,$W$7)&gt;=1,$W$7,IF(COUNTIFS('(6)定期点検調書'!$B$12:$B$5000,AE$131,'(6)定期点検調書'!$AH$12:$AH$5000,$C134,'(6)定期点検調書'!$BF$12:$BF$5000,$V$7)&gt;=1,$V$7,IF(COUNTIFS('(6)定期点検調書'!$B$12:$B$5000,AE$131,'(6)定期点検調書'!$AH$12:$AH$5000,$C134,'(6)定期点検調書'!$BF$12:$BF$5000,$U$7)&gt;=1,$U$7,IF(COUNTIFS('(6)定期点検調書'!$B$12:$B$5000,AE$131,'(6)定期点検調書'!$AH$12:$AH$5000,$C134,'(6)定期点検調書'!$BF$12:$BF$5000,$T$7)&gt;=1,$T$7,IF(COUNTIFS('(6)定期点検調書'!$B$12:$B$5000,AE$131,'(6)定期点検調書'!$AH$12:$AH$5000,$C134,'(6)定期点検調書'!$BF$12:$BF$5000,$S$7)&gt;=1,$S$7,""))))))</f>
        <v/>
      </c>
      <c r="AF134" s="465" t="str">
        <f>IF(AF$131="","",IF(COUNTIFS('(6)定期点検調書'!$B$12:$B$5000,AF$131,'(6)定期点検調書'!$AH$12:$AH$5000,$C134,'(6)定期点検調書'!$BF$12:$BF$5000,$W$7)&gt;=1,$W$7,IF(COUNTIFS('(6)定期点検調書'!$B$12:$B$5000,AF$131,'(6)定期点検調書'!$AH$12:$AH$5000,$C134,'(6)定期点検調書'!$BF$12:$BF$5000,$V$7)&gt;=1,$V$7,IF(COUNTIFS('(6)定期点検調書'!$B$12:$B$5000,AF$131,'(6)定期点検調書'!$AH$12:$AH$5000,$C134,'(6)定期点検調書'!$BF$12:$BF$5000,$U$7)&gt;=1,$U$7,IF(COUNTIFS('(6)定期点検調書'!$B$12:$B$5000,AF$131,'(6)定期点検調書'!$AH$12:$AH$5000,$C134,'(6)定期点検調書'!$BF$12:$BF$5000,$T$7)&gt;=1,$T$7,IF(COUNTIFS('(6)定期点検調書'!$B$12:$B$5000,AF$131,'(6)定期点検調書'!$AH$12:$AH$5000,$C134,'(6)定期点検調書'!$BF$12:$BF$5000,$S$7)&gt;=1,$S$7,""))))))</f>
        <v/>
      </c>
      <c r="AG134" s="465" t="str">
        <f>IF(AG$131="","",IF(COUNTIFS('(6)定期点検調書'!$B$12:$B$5000,AG$131,'(6)定期点検調書'!$AH$12:$AH$5000,$C134,'(6)定期点検調書'!$BF$12:$BF$5000,$W$7)&gt;=1,$W$7,IF(COUNTIFS('(6)定期点検調書'!$B$12:$B$5000,AG$131,'(6)定期点検調書'!$AH$12:$AH$5000,$C134,'(6)定期点検調書'!$BF$12:$BF$5000,$V$7)&gt;=1,$V$7,IF(COUNTIFS('(6)定期点検調書'!$B$12:$B$5000,AG$131,'(6)定期点検調書'!$AH$12:$AH$5000,$C134,'(6)定期点検調書'!$BF$12:$BF$5000,$U$7)&gt;=1,$U$7,IF(COUNTIFS('(6)定期点検調書'!$B$12:$B$5000,AG$131,'(6)定期点検調書'!$AH$12:$AH$5000,$C134,'(6)定期点検調書'!$BF$12:$BF$5000,$T$7)&gt;=1,$T$7,IF(COUNTIFS('(6)定期点検調書'!$B$12:$B$5000,AG$131,'(6)定期点検調書'!$AH$12:$AH$5000,$C134,'(6)定期点検調書'!$BF$12:$BF$5000,$S$7)&gt;=1,$S$7,""))))))</f>
        <v/>
      </c>
      <c r="AH134" s="465" t="str">
        <f>IF(AH$131="","",IF(COUNTIFS('(6)定期点検調書'!$B$12:$B$5000,AH$131,'(6)定期点検調書'!$AH$12:$AH$5000,$C134,'(6)定期点検調書'!$BF$12:$BF$5000,$W$7)&gt;=1,$W$7,IF(COUNTIFS('(6)定期点検調書'!$B$12:$B$5000,AH$131,'(6)定期点検調書'!$AH$12:$AH$5000,$C134,'(6)定期点検調書'!$BF$12:$BF$5000,$V$7)&gt;=1,$V$7,IF(COUNTIFS('(6)定期点検調書'!$B$12:$B$5000,AH$131,'(6)定期点検調書'!$AH$12:$AH$5000,$C134,'(6)定期点検調書'!$BF$12:$BF$5000,$U$7)&gt;=1,$U$7,IF(COUNTIFS('(6)定期点検調書'!$B$12:$B$5000,AH$131,'(6)定期点検調書'!$AH$12:$AH$5000,$C134,'(6)定期点検調書'!$BF$12:$BF$5000,$T$7)&gt;=1,$T$7,IF(COUNTIFS('(6)定期点検調書'!$B$12:$B$5000,AH$131,'(6)定期点検調書'!$AH$12:$AH$5000,$C134,'(6)定期点検調書'!$BF$12:$BF$5000,$S$7)&gt;=1,$S$7,""))))))</f>
        <v/>
      </c>
      <c r="AI134" s="465" t="str">
        <f>IF(AI$131="","",IF(COUNTIFS('(6)定期点検調書'!$B$12:$B$5000,AI$131,'(6)定期点検調書'!$AH$12:$AH$5000,$C134,'(6)定期点検調書'!$BF$12:$BF$5000,$W$7)&gt;=1,$W$7,IF(COUNTIFS('(6)定期点検調書'!$B$12:$B$5000,AI$131,'(6)定期点検調書'!$AH$12:$AH$5000,$C134,'(6)定期点検調書'!$BF$12:$BF$5000,$V$7)&gt;=1,$V$7,IF(COUNTIFS('(6)定期点検調書'!$B$12:$B$5000,AI$131,'(6)定期点検調書'!$AH$12:$AH$5000,$C134,'(6)定期点検調書'!$BF$12:$BF$5000,$U$7)&gt;=1,$U$7,IF(COUNTIFS('(6)定期点検調書'!$B$12:$B$5000,AI$131,'(6)定期点検調書'!$AH$12:$AH$5000,$C134,'(6)定期点検調書'!$BF$12:$BF$5000,$T$7)&gt;=1,$T$7,IF(COUNTIFS('(6)定期点検調書'!$B$12:$B$5000,AI$131,'(6)定期点検調書'!$AH$12:$AH$5000,$C134,'(6)定期点検調書'!$BF$12:$BF$5000,$S$7)&gt;=1,$S$7,""))))))</f>
        <v/>
      </c>
      <c r="AJ134" s="465" t="str">
        <f>IF(AJ$131="","",IF(COUNTIFS('(6)定期点検調書'!$B$12:$B$5000,AJ$131,'(6)定期点検調書'!$AH$12:$AH$5000,$C134,'(6)定期点検調書'!$BF$12:$BF$5000,$W$7)&gt;=1,$W$7,IF(COUNTIFS('(6)定期点検調書'!$B$12:$B$5000,AJ$131,'(6)定期点検調書'!$AH$12:$AH$5000,$C134,'(6)定期点検調書'!$BF$12:$BF$5000,$V$7)&gt;=1,$V$7,IF(COUNTIFS('(6)定期点検調書'!$B$12:$B$5000,AJ$131,'(6)定期点検調書'!$AH$12:$AH$5000,$C134,'(6)定期点検調書'!$BF$12:$BF$5000,$U$7)&gt;=1,$U$7,IF(COUNTIFS('(6)定期点検調書'!$B$12:$B$5000,AJ$131,'(6)定期点検調書'!$AH$12:$AH$5000,$C134,'(6)定期点検調書'!$BF$12:$BF$5000,$T$7)&gt;=1,$T$7,IF(COUNTIFS('(6)定期点検調書'!$B$12:$B$5000,AJ$131,'(6)定期点検調書'!$AH$12:$AH$5000,$C134,'(6)定期点検調書'!$BF$12:$BF$5000,$S$7)&gt;=1,$S$7,""))))))</f>
        <v/>
      </c>
      <c r="AK134" s="465" t="str">
        <f>IF(AK$131="","",IF(COUNTIFS('(6)定期点検調書'!$B$12:$B$5000,AK$131,'(6)定期点検調書'!$AH$12:$AH$5000,$C134,'(6)定期点検調書'!$BF$12:$BF$5000,$W$7)&gt;=1,$W$7,IF(COUNTIFS('(6)定期点検調書'!$B$12:$B$5000,AK$131,'(6)定期点検調書'!$AH$12:$AH$5000,$C134,'(6)定期点検調書'!$BF$12:$BF$5000,$V$7)&gt;=1,$V$7,IF(COUNTIFS('(6)定期点検調書'!$B$12:$B$5000,AK$131,'(6)定期点検調書'!$AH$12:$AH$5000,$C134,'(6)定期点検調書'!$BF$12:$BF$5000,$U$7)&gt;=1,$U$7,IF(COUNTIFS('(6)定期点検調書'!$B$12:$B$5000,AK$131,'(6)定期点検調書'!$AH$12:$AH$5000,$C134,'(6)定期点検調書'!$BF$12:$BF$5000,$T$7)&gt;=1,$T$7,IF(COUNTIFS('(6)定期点検調書'!$B$12:$B$5000,AK$131,'(6)定期点検調書'!$AH$12:$AH$5000,$C134,'(6)定期点検調書'!$BF$12:$BF$5000,$S$7)&gt;=1,$S$7,""))))))</f>
        <v/>
      </c>
      <c r="AL134" s="465" t="str">
        <f>IF(AL$131="","",IF(COUNTIFS('(6)定期点検調書'!$B$12:$B$5000,AL$131,'(6)定期点検調書'!$AH$12:$AH$5000,$C134,'(6)定期点検調書'!$BF$12:$BF$5000,$W$7)&gt;=1,$W$7,IF(COUNTIFS('(6)定期点検調書'!$B$12:$B$5000,AL$131,'(6)定期点検調書'!$AH$12:$AH$5000,$C134,'(6)定期点検調書'!$BF$12:$BF$5000,$V$7)&gt;=1,$V$7,IF(COUNTIFS('(6)定期点検調書'!$B$12:$B$5000,AL$131,'(6)定期点検調書'!$AH$12:$AH$5000,$C134,'(6)定期点検調書'!$BF$12:$BF$5000,$U$7)&gt;=1,$U$7,IF(COUNTIFS('(6)定期点検調書'!$B$12:$B$5000,AL$131,'(6)定期点検調書'!$AH$12:$AH$5000,$C134,'(6)定期点検調書'!$BF$12:$BF$5000,$T$7)&gt;=1,$T$7,IF(COUNTIFS('(6)定期点検調書'!$B$12:$B$5000,AL$131,'(6)定期点検調書'!$AH$12:$AH$5000,$C134,'(6)定期点検調書'!$BF$12:$BF$5000,$S$7)&gt;=1,$S$7,""))))))</f>
        <v/>
      </c>
      <c r="AM134" s="465" t="str">
        <f>IF(AM$131="","",IF(COUNTIFS('(6)定期点検調書'!$B$12:$B$5000,AM$131,'(6)定期点検調書'!$AH$12:$AH$5000,$C134,'(6)定期点検調書'!$BF$12:$BF$5000,$W$7)&gt;=1,$W$7,IF(COUNTIFS('(6)定期点検調書'!$B$12:$B$5000,AM$131,'(6)定期点検調書'!$AH$12:$AH$5000,$C134,'(6)定期点検調書'!$BF$12:$BF$5000,$V$7)&gt;=1,$V$7,IF(COUNTIFS('(6)定期点検調書'!$B$12:$B$5000,AM$131,'(6)定期点検調書'!$AH$12:$AH$5000,$C134,'(6)定期点検調書'!$BF$12:$BF$5000,$U$7)&gt;=1,$U$7,IF(COUNTIFS('(6)定期点検調書'!$B$12:$B$5000,AM$131,'(6)定期点検調書'!$AH$12:$AH$5000,$C134,'(6)定期点検調書'!$BF$12:$BF$5000,$T$7)&gt;=1,$T$7,IF(COUNTIFS('(6)定期点検調書'!$B$12:$B$5000,AM$131,'(6)定期点検調書'!$AH$12:$AH$5000,$C134,'(6)定期点検調書'!$BF$12:$BF$5000,$S$7)&gt;=1,$S$7,""))))))</f>
        <v/>
      </c>
      <c r="AN134" s="465" t="str">
        <f>IF(AN$131="","",IF(COUNTIFS('(6)定期点検調書'!$B$12:$B$5000,AN$131,'(6)定期点検調書'!$AH$12:$AH$5000,$C134,'(6)定期点検調書'!$BF$12:$BF$5000,$W$7)&gt;=1,$W$7,IF(COUNTIFS('(6)定期点検調書'!$B$12:$B$5000,AN$131,'(6)定期点検調書'!$AH$12:$AH$5000,$C134,'(6)定期点検調書'!$BF$12:$BF$5000,$V$7)&gt;=1,$V$7,IF(COUNTIFS('(6)定期点検調書'!$B$12:$B$5000,AN$131,'(6)定期点検調書'!$AH$12:$AH$5000,$C134,'(6)定期点検調書'!$BF$12:$BF$5000,$U$7)&gt;=1,$U$7,IF(COUNTIFS('(6)定期点検調書'!$B$12:$B$5000,AN$131,'(6)定期点検調書'!$AH$12:$AH$5000,$C134,'(6)定期点検調書'!$BF$12:$BF$5000,$T$7)&gt;=1,$T$7,IF(COUNTIFS('(6)定期点検調書'!$B$12:$B$5000,AN$131,'(6)定期点検調書'!$AH$12:$AH$5000,$C134,'(6)定期点検調書'!$BF$12:$BF$5000,$S$7)&gt;=1,$S$7,""))))))</f>
        <v/>
      </c>
      <c r="AO134" s="465" t="str">
        <f>IF(AO$131="","",IF(COUNTIFS('(6)定期点検調書'!$B$12:$B$5000,AO$131,'(6)定期点検調書'!$AH$12:$AH$5000,$C134,'(6)定期点検調書'!$BF$12:$BF$5000,$W$7)&gt;=1,$W$7,IF(COUNTIFS('(6)定期点検調書'!$B$12:$B$5000,AO$131,'(6)定期点検調書'!$AH$12:$AH$5000,$C134,'(6)定期点検調書'!$BF$12:$BF$5000,$V$7)&gt;=1,$V$7,IF(COUNTIFS('(6)定期点検調書'!$B$12:$B$5000,AO$131,'(6)定期点検調書'!$AH$12:$AH$5000,$C134,'(6)定期点検調書'!$BF$12:$BF$5000,$U$7)&gt;=1,$U$7,IF(COUNTIFS('(6)定期点検調書'!$B$12:$B$5000,AO$131,'(6)定期点検調書'!$AH$12:$AH$5000,$C134,'(6)定期点検調書'!$BF$12:$BF$5000,$T$7)&gt;=1,$T$7,IF(COUNTIFS('(6)定期点検調書'!$B$12:$B$5000,AO$131,'(6)定期点検調書'!$AH$12:$AH$5000,$C134,'(6)定期点検調書'!$BF$12:$BF$5000,$S$7)&gt;=1,$S$7,""))))))</f>
        <v/>
      </c>
      <c r="AP134" s="465" t="str">
        <f>IF(AP$131="","",IF(COUNTIFS('(6)定期点検調書'!$B$12:$B$5000,AP$131,'(6)定期点検調書'!$AH$12:$AH$5000,$C134,'(6)定期点検調書'!$BF$12:$BF$5000,$W$7)&gt;=1,$W$7,IF(COUNTIFS('(6)定期点検調書'!$B$12:$B$5000,AP$131,'(6)定期点検調書'!$AH$12:$AH$5000,$C134,'(6)定期点検調書'!$BF$12:$BF$5000,$V$7)&gt;=1,$V$7,IF(COUNTIFS('(6)定期点検調書'!$B$12:$B$5000,AP$131,'(6)定期点検調書'!$AH$12:$AH$5000,$C134,'(6)定期点検調書'!$BF$12:$BF$5000,$U$7)&gt;=1,$U$7,IF(COUNTIFS('(6)定期点検調書'!$B$12:$B$5000,AP$131,'(6)定期点検調書'!$AH$12:$AH$5000,$C134,'(6)定期点検調書'!$BF$12:$BF$5000,$T$7)&gt;=1,$T$7,IF(COUNTIFS('(6)定期点検調書'!$B$12:$B$5000,AP$131,'(6)定期点検調書'!$AH$12:$AH$5000,$C134,'(6)定期点検調書'!$BF$12:$BF$5000,$S$7)&gt;=1,$S$7,""))))))</f>
        <v/>
      </c>
      <c r="AQ134" s="465" t="str">
        <f>IF(AQ$131="","",IF(COUNTIFS('(6)定期点検調書'!$B$12:$B$5000,AQ$131,'(6)定期点検調書'!$AH$12:$AH$5000,$C134,'(6)定期点検調書'!$BF$12:$BF$5000,$W$7)&gt;=1,$W$7,IF(COUNTIFS('(6)定期点検調書'!$B$12:$B$5000,AQ$131,'(6)定期点検調書'!$AH$12:$AH$5000,$C134,'(6)定期点検調書'!$BF$12:$BF$5000,$V$7)&gt;=1,$V$7,IF(COUNTIFS('(6)定期点検調書'!$B$12:$B$5000,AQ$131,'(6)定期点検調書'!$AH$12:$AH$5000,$C134,'(6)定期点検調書'!$BF$12:$BF$5000,$U$7)&gt;=1,$U$7,IF(COUNTIFS('(6)定期点検調書'!$B$12:$B$5000,AQ$131,'(6)定期点検調書'!$AH$12:$AH$5000,$C134,'(6)定期点検調書'!$BF$12:$BF$5000,$T$7)&gt;=1,$T$7,IF(COUNTIFS('(6)定期点検調書'!$B$12:$B$5000,AQ$131,'(6)定期点検調書'!$AH$12:$AH$5000,$C134,'(6)定期点検調書'!$BF$12:$BF$5000,$S$7)&gt;=1,$S$7,""))))))</f>
        <v/>
      </c>
      <c r="AR134" s="465" t="str">
        <f>IF(AR$131="","",IF(COUNTIFS('(6)定期点検調書'!$B$12:$B$5000,AR$131,'(6)定期点検調書'!$AH$12:$AH$5000,$C134,'(6)定期点検調書'!$BF$12:$BF$5000,$W$7)&gt;=1,$W$7,IF(COUNTIFS('(6)定期点検調書'!$B$12:$B$5000,AR$131,'(6)定期点検調書'!$AH$12:$AH$5000,$C134,'(6)定期点検調書'!$BF$12:$BF$5000,$V$7)&gt;=1,$V$7,IF(COUNTIFS('(6)定期点検調書'!$B$12:$B$5000,AR$131,'(6)定期点検調書'!$AH$12:$AH$5000,$C134,'(6)定期点検調書'!$BF$12:$BF$5000,$U$7)&gt;=1,$U$7,IF(COUNTIFS('(6)定期点検調書'!$B$12:$B$5000,AR$131,'(6)定期点検調書'!$AH$12:$AH$5000,$C134,'(6)定期点検調書'!$BF$12:$BF$5000,$T$7)&gt;=1,$T$7,IF(COUNTIFS('(6)定期点検調書'!$B$12:$B$5000,AR$131,'(6)定期点検調書'!$AH$12:$AH$5000,$C134,'(6)定期点検調書'!$BF$12:$BF$5000,$S$7)&gt;=1,$S$7,""))))))</f>
        <v/>
      </c>
      <c r="AS134" s="465" t="str">
        <f>IF(AS$131="","",IF(COUNTIFS('(6)定期点検調書'!$B$12:$B$5000,AS$131,'(6)定期点検調書'!$AH$12:$AH$5000,$C134,'(6)定期点検調書'!$BF$12:$BF$5000,$W$7)&gt;=1,$W$7,IF(COUNTIFS('(6)定期点検調書'!$B$12:$B$5000,AS$131,'(6)定期点検調書'!$AH$12:$AH$5000,$C134,'(6)定期点検調書'!$BF$12:$BF$5000,$V$7)&gt;=1,$V$7,IF(COUNTIFS('(6)定期点検調書'!$B$12:$B$5000,AS$131,'(6)定期点検調書'!$AH$12:$AH$5000,$C134,'(6)定期点検調書'!$BF$12:$BF$5000,$U$7)&gt;=1,$U$7,IF(COUNTIFS('(6)定期点検調書'!$B$12:$B$5000,AS$131,'(6)定期点検調書'!$AH$12:$AH$5000,$C134,'(6)定期点検調書'!$BF$12:$BF$5000,$T$7)&gt;=1,$T$7,IF(COUNTIFS('(6)定期点検調書'!$B$12:$B$5000,AS$131,'(6)定期点検調書'!$AH$12:$AH$5000,$C134,'(6)定期点検調書'!$BF$12:$BF$5000,$S$7)&gt;=1,$S$7,""))))))</f>
        <v/>
      </c>
      <c r="AT134" s="465" t="str">
        <f>IF(AT$131="","",IF(COUNTIFS('(6)定期点検調書'!$B$12:$B$5000,AT$131,'(6)定期点検調書'!$AH$12:$AH$5000,$C134,'(6)定期点検調書'!$BF$12:$BF$5000,$W$7)&gt;=1,$W$7,IF(COUNTIFS('(6)定期点検調書'!$B$12:$B$5000,AT$131,'(6)定期点検調書'!$AH$12:$AH$5000,$C134,'(6)定期点検調書'!$BF$12:$BF$5000,$V$7)&gt;=1,$V$7,IF(COUNTIFS('(6)定期点検調書'!$B$12:$B$5000,AT$131,'(6)定期点検調書'!$AH$12:$AH$5000,$C134,'(6)定期点検調書'!$BF$12:$BF$5000,$U$7)&gt;=1,$U$7,IF(COUNTIFS('(6)定期点検調書'!$B$12:$B$5000,AT$131,'(6)定期点検調書'!$AH$12:$AH$5000,$C134,'(6)定期点検調書'!$BF$12:$BF$5000,$T$7)&gt;=1,$T$7,IF(COUNTIFS('(6)定期点検調書'!$B$12:$B$5000,AT$131,'(6)定期点検調書'!$AH$12:$AH$5000,$C134,'(6)定期点検調書'!$BF$12:$BF$5000,$S$7)&gt;=1,$S$7,""))))))</f>
        <v/>
      </c>
      <c r="AU134" s="465" t="str">
        <f>IF(AU$131="","",IF(COUNTIFS('(6)定期点検調書'!$B$12:$B$5000,AU$131,'(6)定期点検調書'!$AH$12:$AH$5000,$C134,'(6)定期点検調書'!$BF$12:$BF$5000,$W$7)&gt;=1,$W$7,IF(COUNTIFS('(6)定期点検調書'!$B$12:$B$5000,AU$131,'(6)定期点検調書'!$AH$12:$AH$5000,$C134,'(6)定期点検調書'!$BF$12:$BF$5000,$V$7)&gt;=1,$V$7,IF(COUNTIFS('(6)定期点検調書'!$B$12:$B$5000,AU$131,'(6)定期点検調書'!$AH$12:$AH$5000,$C134,'(6)定期点検調書'!$BF$12:$BF$5000,$U$7)&gt;=1,$U$7,IF(COUNTIFS('(6)定期点検調書'!$B$12:$B$5000,AU$131,'(6)定期点検調書'!$AH$12:$AH$5000,$C134,'(6)定期点検調書'!$BF$12:$BF$5000,$T$7)&gt;=1,$T$7,IF(COUNTIFS('(6)定期点検調書'!$B$12:$B$5000,AU$131,'(6)定期点検調書'!$AH$12:$AH$5000,$C134,'(6)定期点検調書'!$BF$12:$BF$5000,$S$7)&gt;=1,$S$7,""))))))</f>
        <v/>
      </c>
      <c r="AV134" s="465" t="str">
        <f>IF(AV$131="","",IF(COUNTIFS('(6)定期点検調書'!$B$12:$B$5000,AV$131,'(6)定期点検調書'!$AH$12:$AH$5000,$C134,'(6)定期点検調書'!$BF$12:$BF$5000,$W$7)&gt;=1,$W$7,IF(COUNTIFS('(6)定期点検調書'!$B$12:$B$5000,AV$131,'(6)定期点検調書'!$AH$12:$AH$5000,$C134,'(6)定期点検調書'!$BF$12:$BF$5000,$V$7)&gt;=1,$V$7,IF(COUNTIFS('(6)定期点検調書'!$B$12:$B$5000,AV$131,'(6)定期点検調書'!$AH$12:$AH$5000,$C134,'(6)定期点検調書'!$BF$12:$BF$5000,$U$7)&gt;=1,$U$7,IF(COUNTIFS('(6)定期点検調書'!$B$12:$B$5000,AV$131,'(6)定期点検調書'!$AH$12:$AH$5000,$C134,'(6)定期点検調書'!$BF$12:$BF$5000,$T$7)&gt;=1,$T$7,IF(COUNTIFS('(6)定期点検調書'!$B$12:$B$5000,AV$131,'(6)定期点検調書'!$AH$12:$AH$5000,$C134,'(6)定期点検調書'!$BF$12:$BF$5000,$S$7)&gt;=1,$S$7,""))))))</f>
        <v/>
      </c>
      <c r="AW134" s="465" t="str">
        <f>IF(AW$131="","",IF(COUNTIFS('(6)定期点検調書'!$B$12:$B$5000,AW$131,'(6)定期点検調書'!$AH$12:$AH$5000,$C134,'(6)定期点検調書'!$BF$12:$BF$5000,$W$7)&gt;=1,$W$7,IF(COUNTIFS('(6)定期点検調書'!$B$12:$B$5000,AW$131,'(6)定期点検調書'!$AH$12:$AH$5000,$C134,'(6)定期点検調書'!$BF$12:$BF$5000,$V$7)&gt;=1,$V$7,IF(COUNTIFS('(6)定期点検調書'!$B$12:$B$5000,AW$131,'(6)定期点検調書'!$AH$12:$AH$5000,$C134,'(6)定期点検調書'!$BF$12:$BF$5000,$U$7)&gt;=1,$U$7,IF(COUNTIFS('(6)定期点検調書'!$B$12:$B$5000,AW$131,'(6)定期点検調書'!$AH$12:$AH$5000,$C134,'(6)定期点検調書'!$BF$12:$BF$5000,$T$7)&gt;=1,$T$7,IF(COUNTIFS('(6)定期点検調書'!$B$12:$B$5000,AW$131,'(6)定期点検調書'!$AH$12:$AH$5000,$C134,'(6)定期点検調書'!$BF$12:$BF$5000,$S$7)&gt;=1,$S$7,""))))))</f>
        <v/>
      </c>
      <c r="AX134" s="465" t="str">
        <f>IF(AX$131="","",IF(COUNTIFS('(6)定期点検調書'!$B$12:$B$5000,AX$131,'(6)定期点検調書'!$AH$12:$AH$5000,$C134,'(6)定期点検調書'!$BF$12:$BF$5000,$W$7)&gt;=1,$W$7,IF(COUNTIFS('(6)定期点検調書'!$B$12:$B$5000,AX$131,'(6)定期点検調書'!$AH$12:$AH$5000,$C134,'(6)定期点検調書'!$BF$12:$BF$5000,$V$7)&gt;=1,$V$7,IF(COUNTIFS('(6)定期点検調書'!$B$12:$B$5000,AX$131,'(6)定期点検調書'!$AH$12:$AH$5000,$C134,'(6)定期点検調書'!$BF$12:$BF$5000,$U$7)&gt;=1,$U$7,IF(COUNTIFS('(6)定期点検調書'!$B$12:$B$5000,AX$131,'(6)定期点検調書'!$AH$12:$AH$5000,$C134,'(6)定期点検調書'!$BF$12:$BF$5000,$T$7)&gt;=1,$T$7,IF(COUNTIFS('(6)定期点検調書'!$B$12:$B$5000,AX$131,'(6)定期点検調書'!$AH$12:$AH$5000,$C134,'(6)定期点検調書'!$BF$12:$BF$5000,$S$7)&gt;=1,$S$7,""))))))</f>
        <v/>
      </c>
      <c r="AY134" s="465" t="str">
        <f>IF(AY$131="","",IF(COUNTIFS('(6)定期点検調書'!$B$12:$B$5000,AY$131,'(6)定期点検調書'!$AH$12:$AH$5000,$C134,'(6)定期点検調書'!$BF$12:$BF$5000,$W$7)&gt;=1,$W$7,IF(COUNTIFS('(6)定期点検調書'!$B$12:$B$5000,AY$131,'(6)定期点検調書'!$AH$12:$AH$5000,$C134,'(6)定期点検調書'!$BF$12:$BF$5000,$V$7)&gt;=1,$V$7,IF(COUNTIFS('(6)定期点検調書'!$B$12:$B$5000,AY$131,'(6)定期点検調書'!$AH$12:$AH$5000,$C134,'(6)定期点検調書'!$BF$12:$BF$5000,$U$7)&gt;=1,$U$7,IF(COUNTIFS('(6)定期点検調書'!$B$12:$B$5000,AY$131,'(6)定期点検調書'!$AH$12:$AH$5000,$C134,'(6)定期点検調書'!$BF$12:$BF$5000,$T$7)&gt;=1,$T$7,IF(COUNTIFS('(6)定期点検調書'!$B$12:$B$5000,AY$131,'(6)定期点検調書'!$AH$12:$AH$5000,$C134,'(6)定期点検調書'!$BF$12:$BF$5000,$S$7)&gt;=1,$S$7,""))))))</f>
        <v/>
      </c>
      <c r="AZ134" s="465" t="str">
        <f>IF(AZ$131="","",IF(COUNTIFS('(6)定期点検調書'!$B$12:$B$5000,AZ$131,'(6)定期点検調書'!$AH$12:$AH$5000,$C134,'(6)定期点検調書'!$BF$12:$BF$5000,$W$7)&gt;=1,$W$7,IF(COUNTIFS('(6)定期点検調書'!$B$12:$B$5000,AZ$131,'(6)定期点検調書'!$AH$12:$AH$5000,$C134,'(6)定期点検調書'!$BF$12:$BF$5000,$V$7)&gt;=1,$V$7,IF(COUNTIFS('(6)定期点検調書'!$B$12:$B$5000,AZ$131,'(6)定期点検調書'!$AH$12:$AH$5000,$C134,'(6)定期点検調書'!$BF$12:$BF$5000,$U$7)&gt;=1,$U$7,IF(COUNTIFS('(6)定期点検調書'!$B$12:$B$5000,AZ$131,'(6)定期点検調書'!$AH$12:$AH$5000,$C134,'(6)定期点検調書'!$BF$12:$BF$5000,$T$7)&gt;=1,$T$7,IF(COUNTIFS('(6)定期点検調書'!$B$12:$B$5000,AZ$131,'(6)定期点検調書'!$AH$12:$AH$5000,$C134,'(6)定期点検調書'!$BF$12:$BF$5000,$S$7)&gt;=1,$S$7,""))))))</f>
        <v/>
      </c>
      <c r="BA134" s="466" t="str">
        <f>IF(BA$131="","",IF(COUNTIFS('(6)定期点検調書'!$B$12:$B$5000,BA$131,'(6)定期点検調書'!$AH$12:$AH$5000,$C134,'(6)定期点検調書'!$BF$12:$BF$5000,$W$7)&gt;=1,$W$7,IF(COUNTIFS('(6)定期点検調書'!$B$12:$B$5000,BA$131,'(6)定期点検調書'!$AH$12:$AH$5000,$C134,'(6)定期点検調書'!$BF$12:$BF$5000,$V$7)&gt;=1,$V$7,IF(COUNTIFS('(6)定期点検調書'!$B$12:$B$5000,BA$131,'(6)定期点検調書'!$AH$12:$AH$5000,$C134,'(6)定期点検調書'!$BF$12:$BF$5000,$U$7)&gt;=1,$U$7,IF(COUNTIFS('(6)定期点検調書'!$B$12:$B$5000,BA$131,'(6)定期点検調書'!$AH$12:$AH$5000,$C134,'(6)定期点検調書'!$BF$12:$BF$5000,$T$7)&gt;=1,$T$7,IF(COUNTIFS('(6)定期点検調書'!$B$12:$B$5000,BA$131,'(6)定期点検調書'!$AH$12:$AH$5000,$C134,'(6)定期点検調書'!$BF$12:$BF$5000,$S$7)&gt;=1,$S$7,""))))))</f>
        <v/>
      </c>
      <c r="BB134" s="1"/>
      <c r="BC134" s="1"/>
    </row>
    <row r="135" spans="2:55" ht="18.75" customHeight="1" x14ac:dyDescent="0.2">
      <c r="B135" s="1854"/>
      <c r="C135" s="1841" t="str">
        <f>ﾃﾞｰﾀ一覧!$U$21</f>
        <v>漏水</v>
      </c>
      <c r="D135" s="1842"/>
      <c r="E135" s="1842"/>
      <c r="F135" s="1842"/>
      <c r="G135" s="1843"/>
      <c r="H135" s="467" t="str">
        <f>IF(H$131="","",IF(COUNTIFS('(6)定期点検調書'!$B$12:$B$5000,H$131,'(6)定期点検調書'!$AH$12:$AH$5000,$C135,'(6)定期点検調書'!$BF$12:$BF$5000,$W$7)&gt;=1,$W$7,IF(COUNTIFS('(6)定期点検調書'!$B$12:$B$5000,H$131,'(6)定期点検調書'!$AH$12:$AH$5000,$C135,'(6)定期点検調書'!$BF$12:$BF$5000,$V$7)&gt;=1,$V$7,IF(COUNTIFS('(6)定期点検調書'!$B$12:$B$5000,H$131,'(6)定期点検調書'!$AH$12:$AH$5000,$C135,'(6)定期点検調書'!$BF$12:$BF$5000,$U$7)&gt;=1,$U$7,IF(COUNTIFS('(6)定期点検調書'!$B$12:$B$5000,H$131,'(6)定期点検調書'!$AH$12:$AH$5000,$C135,'(6)定期点検調書'!$BF$12:$BF$5000,$T$7)&gt;=1,$T$7,IF(COUNTIFS('(6)定期点検調書'!$B$12:$B$5000,H$131,'(6)定期点検調書'!$AH$12:$AH$5000,$C135,'(6)定期点検調書'!$BF$12:$BF$5000,$S$7)&gt;=1,$S$7,""))))))</f>
        <v/>
      </c>
      <c r="I135" s="465" t="str">
        <f>IF(I$131="","",IF(COUNTIFS('(6)定期点検調書'!$B$12:$B$5000,I$131,'(6)定期点検調書'!$AH$12:$AH$5000,$C135,'(6)定期点検調書'!$BF$12:$BF$5000,$W$7)&gt;=1,$W$7,IF(COUNTIFS('(6)定期点検調書'!$B$12:$B$5000,I$131,'(6)定期点検調書'!$AH$12:$AH$5000,$C135,'(6)定期点検調書'!$BF$12:$BF$5000,$V$7)&gt;=1,$V$7,IF(COUNTIFS('(6)定期点検調書'!$B$12:$B$5000,I$131,'(6)定期点検調書'!$AH$12:$AH$5000,$C135,'(6)定期点検調書'!$BF$12:$BF$5000,$U$7)&gt;=1,$U$7,IF(COUNTIFS('(6)定期点検調書'!$B$12:$B$5000,I$131,'(6)定期点検調書'!$AH$12:$AH$5000,$C135,'(6)定期点検調書'!$BF$12:$BF$5000,$T$7)&gt;=1,$T$7,IF(COUNTIFS('(6)定期点検調書'!$B$12:$B$5000,I$131,'(6)定期点検調書'!$AH$12:$AH$5000,$C135,'(6)定期点検調書'!$BF$12:$BF$5000,$S$7)&gt;=1,$S$7,""))))))</f>
        <v/>
      </c>
      <c r="J135" s="465" t="str">
        <f>IF(J$131="","",IF(COUNTIFS('(6)定期点検調書'!$B$12:$B$5000,J$131,'(6)定期点検調書'!$AH$12:$AH$5000,$C135,'(6)定期点検調書'!$BF$12:$BF$5000,$W$7)&gt;=1,$W$7,IF(COUNTIFS('(6)定期点検調書'!$B$12:$B$5000,J$131,'(6)定期点検調書'!$AH$12:$AH$5000,$C135,'(6)定期点検調書'!$BF$12:$BF$5000,$V$7)&gt;=1,$V$7,IF(COUNTIFS('(6)定期点検調書'!$B$12:$B$5000,J$131,'(6)定期点検調書'!$AH$12:$AH$5000,$C135,'(6)定期点検調書'!$BF$12:$BF$5000,$U$7)&gt;=1,$U$7,IF(COUNTIFS('(6)定期点検調書'!$B$12:$B$5000,J$131,'(6)定期点検調書'!$AH$12:$AH$5000,$C135,'(6)定期点検調書'!$BF$12:$BF$5000,$T$7)&gt;=1,$T$7,IF(COUNTIFS('(6)定期点検調書'!$B$12:$B$5000,J$131,'(6)定期点検調書'!$AH$12:$AH$5000,$C135,'(6)定期点検調書'!$BF$12:$BF$5000,$S$7)&gt;=1,$S$7,""))))))</f>
        <v/>
      </c>
      <c r="K135" s="465" t="str">
        <f>IF(K$131="","",IF(COUNTIFS('(6)定期点検調書'!$B$12:$B$5000,K$131,'(6)定期点検調書'!$AH$12:$AH$5000,$C135,'(6)定期点検調書'!$BF$12:$BF$5000,$W$7)&gt;=1,$W$7,IF(COUNTIFS('(6)定期点検調書'!$B$12:$B$5000,K$131,'(6)定期点検調書'!$AH$12:$AH$5000,$C135,'(6)定期点検調書'!$BF$12:$BF$5000,$V$7)&gt;=1,$V$7,IF(COUNTIFS('(6)定期点検調書'!$B$12:$B$5000,K$131,'(6)定期点検調書'!$AH$12:$AH$5000,$C135,'(6)定期点検調書'!$BF$12:$BF$5000,$U$7)&gt;=1,$U$7,IF(COUNTIFS('(6)定期点検調書'!$B$12:$B$5000,K$131,'(6)定期点検調書'!$AH$12:$AH$5000,$C135,'(6)定期点検調書'!$BF$12:$BF$5000,$T$7)&gt;=1,$T$7,IF(COUNTIFS('(6)定期点検調書'!$B$12:$B$5000,K$131,'(6)定期点検調書'!$AH$12:$AH$5000,$C135,'(6)定期点検調書'!$BF$12:$BF$5000,$S$7)&gt;=1,$S$7,""))))))</f>
        <v/>
      </c>
      <c r="L135" s="465" t="str">
        <f>IF(L$131="","",IF(COUNTIFS('(6)定期点検調書'!$B$12:$B$5000,L$131,'(6)定期点検調書'!$AH$12:$AH$5000,$C135,'(6)定期点検調書'!$BF$12:$BF$5000,$W$7)&gt;=1,$W$7,IF(COUNTIFS('(6)定期点検調書'!$B$12:$B$5000,L$131,'(6)定期点検調書'!$AH$12:$AH$5000,$C135,'(6)定期点検調書'!$BF$12:$BF$5000,$V$7)&gt;=1,$V$7,IF(COUNTIFS('(6)定期点検調書'!$B$12:$B$5000,L$131,'(6)定期点検調書'!$AH$12:$AH$5000,$C135,'(6)定期点検調書'!$BF$12:$BF$5000,$U$7)&gt;=1,$U$7,IF(COUNTIFS('(6)定期点検調書'!$B$12:$B$5000,L$131,'(6)定期点検調書'!$AH$12:$AH$5000,$C135,'(6)定期点検調書'!$BF$12:$BF$5000,$T$7)&gt;=1,$T$7,IF(COUNTIFS('(6)定期点検調書'!$B$12:$B$5000,L$131,'(6)定期点検調書'!$AH$12:$AH$5000,$C135,'(6)定期点検調書'!$BF$12:$BF$5000,$S$7)&gt;=1,$S$7,""))))))</f>
        <v/>
      </c>
      <c r="M135" s="465" t="str">
        <f>IF(M$131="","",IF(COUNTIFS('(6)定期点検調書'!$B$12:$B$5000,M$131,'(6)定期点検調書'!$AH$12:$AH$5000,$C135,'(6)定期点検調書'!$BF$12:$BF$5000,$W$7)&gt;=1,$W$7,IF(COUNTIFS('(6)定期点検調書'!$B$12:$B$5000,M$131,'(6)定期点検調書'!$AH$12:$AH$5000,$C135,'(6)定期点検調書'!$BF$12:$BF$5000,$V$7)&gt;=1,$V$7,IF(COUNTIFS('(6)定期点検調書'!$B$12:$B$5000,M$131,'(6)定期点検調書'!$AH$12:$AH$5000,$C135,'(6)定期点検調書'!$BF$12:$BF$5000,$U$7)&gt;=1,$U$7,IF(COUNTIFS('(6)定期点検調書'!$B$12:$B$5000,M$131,'(6)定期点検調書'!$AH$12:$AH$5000,$C135,'(6)定期点検調書'!$BF$12:$BF$5000,$T$7)&gt;=1,$T$7,IF(COUNTIFS('(6)定期点検調書'!$B$12:$B$5000,M$131,'(6)定期点検調書'!$AH$12:$AH$5000,$C135,'(6)定期点検調書'!$BF$12:$BF$5000,$S$7)&gt;=1,$S$7,""))))))</f>
        <v/>
      </c>
      <c r="N135" s="465" t="str">
        <f>IF(N$131="","",IF(COUNTIFS('(6)定期点検調書'!$B$12:$B$5000,N$131,'(6)定期点検調書'!$AH$12:$AH$5000,$C135,'(6)定期点検調書'!$BF$12:$BF$5000,$W$7)&gt;=1,$W$7,IF(COUNTIFS('(6)定期点検調書'!$B$12:$B$5000,N$131,'(6)定期点検調書'!$AH$12:$AH$5000,$C135,'(6)定期点検調書'!$BF$12:$BF$5000,$V$7)&gt;=1,$V$7,IF(COUNTIFS('(6)定期点検調書'!$B$12:$B$5000,N$131,'(6)定期点検調書'!$AH$12:$AH$5000,$C135,'(6)定期点検調書'!$BF$12:$BF$5000,$U$7)&gt;=1,$U$7,IF(COUNTIFS('(6)定期点検調書'!$B$12:$B$5000,N$131,'(6)定期点検調書'!$AH$12:$AH$5000,$C135,'(6)定期点検調書'!$BF$12:$BF$5000,$T$7)&gt;=1,$T$7,IF(COUNTIFS('(6)定期点検調書'!$B$12:$B$5000,N$131,'(6)定期点検調書'!$AH$12:$AH$5000,$C135,'(6)定期点検調書'!$BF$12:$BF$5000,$S$7)&gt;=1,$S$7,""))))))</f>
        <v/>
      </c>
      <c r="O135" s="465" t="str">
        <f>IF(O$131="","",IF(COUNTIFS('(6)定期点検調書'!$B$12:$B$5000,O$131,'(6)定期点検調書'!$AH$12:$AH$5000,$C135,'(6)定期点検調書'!$BF$12:$BF$5000,$W$7)&gt;=1,$W$7,IF(COUNTIFS('(6)定期点検調書'!$B$12:$B$5000,O$131,'(6)定期点検調書'!$AH$12:$AH$5000,$C135,'(6)定期点検調書'!$BF$12:$BF$5000,$V$7)&gt;=1,$V$7,IF(COUNTIFS('(6)定期点検調書'!$B$12:$B$5000,O$131,'(6)定期点検調書'!$AH$12:$AH$5000,$C135,'(6)定期点検調書'!$BF$12:$BF$5000,$U$7)&gt;=1,$U$7,IF(COUNTIFS('(6)定期点検調書'!$B$12:$B$5000,O$131,'(6)定期点検調書'!$AH$12:$AH$5000,$C135,'(6)定期点検調書'!$BF$12:$BF$5000,$T$7)&gt;=1,$T$7,IF(COUNTIFS('(6)定期点検調書'!$B$12:$B$5000,O$131,'(6)定期点検調書'!$AH$12:$AH$5000,$C135,'(6)定期点検調書'!$BF$12:$BF$5000,$S$7)&gt;=1,$S$7,""))))))</f>
        <v/>
      </c>
      <c r="P135" s="465" t="str">
        <f>IF(P$131="","",IF(COUNTIFS('(6)定期点検調書'!$B$12:$B$5000,P$131,'(6)定期点検調書'!$AH$12:$AH$5000,$C135,'(6)定期点検調書'!$BF$12:$BF$5000,$W$7)&gt;=1,$W$7,IF(COUNTIFS('(6)定期点検調書'!$B$12:$B$5000,P$131,'(6)定期点検調書'!$AH$12:$AH$5000,$C135,'(6)定期点検調書'!$BF$12:$BF$5000,$V$7)&gt;=1,$V$7,IF(COUNTIFS('(6)定期点検調書'!$B$12:$B$5000,P$131,'(6)定期点検調書'!$AH$12:$AH$5000,$C135,'(6)定期点検調書'!$BF$12:$BF$5000,$U$7)&gt;=1,$U$7,IF(COUNTIFS('(6)定期点検調書'!$B$12:$B$5000,P$131,'(6)定期点検調書'!$AH$12:$AH$5000,$C135,'(6)定期点検調書'!$BF$12:$BF$5000,$T$7)&gt;=1,$T$7,IF(COUNTIFS('(6)定期点検調書'!$B$12:$B$5000,P$131,'(6)定期点検調書'!$AH$12:$AH$5000,$C135,'(6)定期点検調書'!$BF$12:$BF$5000,$S$7)&gt;=1,$S$7,""))))))</f>
        <v/>
      </c>
      <c r="Q135" s="465" t="str">
        <f>IF(Q$131="","",IF(COUNTIFS('(6)定期点検調書'!$B$12:$B$5000,Q$131,'(6)定期点検調書'!$AH$12:$AH$5000,$C135,'(6)定期点検調書'!$BF$12:$BF$5000,$W$7)&gt;=1,$W$7,IF(COUNTIFS('(6)定期点検調書'!$B$12:$B$5000,Q$131,'(6)定期点検調書'!$AH$12:$AH$5000,$C135,'(6)定期点検調書'!$BF$12:$BF$5000,$V$7)&gt;=1,$V$7,IF(COUNTIFS('(6)定期点検調書'!$B$12:$B$5000,Q$131,'(6)定期点検調書'!$AH$12:$AH$5000,$C135,'(6)定期点検調書'!$BF$12:$BF$5000,$U$7)&gt;=1,$U$7,IF(COUNTIFS('(6)定期点検調書'!$B$12:$B$5000,Q$131,'(6)定期点検調書'!$AH$12:$AH$5000,$C135,'(6)定期点検調書'!$BF$12:$BF$5000,$T$7)&gt;=1,$T$7,IF(COUNTIFS('(6)定期点検調書'!$B$12:$B$5000,Q$131,'(6)定期点検調書'!$AH$12:$AH$5000,$C135,'(6)定期点検調書'!$BF$12:$BF$5000,$S$7)&gt;=1,$S$7,""))))))</f>
        <v/>
      </c>
      <c r="R135" s="465" t="str">
        <f>IF(R$131="","",IF(COUNTIFS('(6)定期点検調書'!$B$12:$B$5000,R$131,'(6)定期点検調書'!$AH$12:$AH$5000,$C135,'(6)定期点検調書'!$BF$12:$BF$5000,$W$7)&gt;=1,$W$7,IF(COUNTIFS('(6)定期点検調書'!$B$12:$B$5000,R$131,'(6)定期点検調書'!$AH$12:$AH$5000,$C135,'(6)定期点検調書'!$BF$12:$BF$5000,$V$7)&gt;=1,$V$7,IF(COUNTIFS('(6)定期点検調書'!$B$12:$B$5000,R$131,'(6)定期点検調書'!$AH$12:$AH$5000,$C135,'(6)定期点検調書'!$BF$12:$BF$5000,$U$7)&gt;=1,$U$7,IF(COUNTIFS('(6)定期点検調書'!$B$12:$B$5000,R$131,'(6)定期点検調書'!$AH$12:$AH$5000,$C135,'(6)定期点検調書'!$BF$12:$BF$5000,$T$7)&gt;=1,$T$7,IF(COUNTIFS('(6)定期点検調書'!$B$12:$B$5000,R$131,'(6)定期点検調書'!$AH$12:$AH$5000,$C135,'(6)定期点検調書'!$BF$12:$BF$5000,$S$7)&gt;=1,$S$7,""))))))</f>
        <v/>
      </c>
      <c r="S135" s="465" t="str">
        <f>IF(S$131="","",IF(COUNTIFS('(6)定期点検調書'!$B$12:$B$5000,S$131,'(6)定期点検調書'!$AH$12:$AH$5000,$C135,'(6)定期点検調書'!$BF$12:$BF$5000,$W$7)&gt;=1,$W$7,IF(COUNTIFS('(6)定期点検調書'!$B$12:$B$5000,S$131,'(6)定期点検調書'!$AH$12:$AH$5000,$C135,'(6)定期点検調書'!$BF$12:$BF$5000,$V$7)&gt;=1,$V$7,IF(COUNTIFS('(6)定期点検調書'!$B$12:$B$5000,S$131,'(6)定期点検調書'!$AH$12:$AH$5000,$C135,'(6)定期点検調書'!$BF$12:$BF$5000,$U$7)&gt;=1,$U$7,IF(COUNTIFS('(6)定期点検調書'!$B$12:$B$5000,S$131,'(6)定期点検調書'!$AH$12:$AH$5000,$C135,'(6)定期点検調書'!$BF$12:$BF$5000,$T$7)&gt;=1,$T$7,IF(COUNTIFS('(6)定期点検調書'!$B$12:$B$5000,S$131,'(6)定期点検調書'!$AH$12:$AH$5000,$C135,'(6)定期点検調書'!$BF$12:$BF$5000,$S$7)&gt;=1,$S$7,""))))))</f>
        <v/>
      </c>
      <c r="T135" s="465" t="str">
        <f>IF(T$131="","",IF(COUNTIFS('(6)定期点検調書'!$B$12:$B$5000,T$131,'(6)定期点検調書'!$AH$12:$AH$5000,$C135,'(6)定期点検調書'!$BF$12:$BF$5000,$W$7)&gt;=1,$W$7,IF(COUNTIFS('(6)定期点検調書'!$B$12:$B$5000,T$131,'(6)定期点検調書'!$AH$12:$AH$5000,$C135,'(6)定期点検調書'!$BF$12:$BF$5000,$V$7)&gt;=1,$V$7,IF(COUNTIFS('(6)定期点検調書'!$B$12:$B$5000,T$131,'(6)定期点検調書'!$AH$12:$AH$5000,$C135,'(6)定期点検調書'!$BF$12:$BF$5000,$U$7)&gt;=1,$U$7,IF(COUNTIFS('(6)定期点検調書'!$B$12:$B$5000,T$131,'(6)定期点検調書'!$AH$12:$AH$5000,$C135,'(6)定期点検調書'!$BF$12:$BF$5000,$T$7)&gt;=1,$T$7,IF(COUNTIFS('(6)定期点検調書'!$B$12:$B$5000,T$131,'(6)定期点検調書'!$AH$12:$AH$5000,$C135,'(6)定期点検調書'!$BF$12:$BF$5000,$S$7)&gt;=1,$S$7,""))))))</f>
        <v/>
      </c>
      <c r="U135" s="465" t="str">
        <f>IF(U$131="","",IF(COUNTIFS('(6)定期点検調書'!$B$12:$B$5000,U$131,'(6)定期点検調書'!$AH$12:$AH$5000,$C135,'(6)定期点検調書'!$BF$12:$BF$5000,$W$7)&gt;=1,$W$7,IF(COUNTIFS('(6)定期点検調書'!$B$12:$B$5000,U$131,'(6)定期点検調書'!$AH$12:$AH$5000,$C135,'(6)定期点検調書'!$BF$12:$BF$5000,$V$7)&gt;=1,$V$7,IF(COUNTIFS('(6)定期点検調書'!$B$12:$B$5000,U$131,'(6)定期点検調書'!$AH$12:$AH$5000,$C135,'(6)定期点検調書'!$BF$12:$BF$5000,$U$7)&gt;=1,$U$7,IF(COUNTIFS('(6)定期点検調書'!$B$12:$B$5000,U$131,'(6)定期点検調書'!$AH$12:$AH$5000,$C135,'(6)定期点検調書'!$BF$12:$BF$5000,$T$7)&gt;=1,$T$7,IF(COUNTIFS('(6)定期点検調書'!$B$12:$B$5000,U$131,'(6)定期点検調書'!$AH$12:$AH$5000,$C135,'(6)定期点検調書'!$BF$12:$BF$5000,$S$7)&gt;=1,$S$7,""))))))</f>
        <v/>
      </c>
      <c r="V135" s="465" t="str">
        <f>IF(V$131="","",IF(COUNTIFS('(6)定期点検調書'!$B$12:$B$5000,V$131,'(6)定期点検調書'!$AH$12:$AH$5000,$C135,'(6)定期点検調書'!$BF$12:$BF$5000,$W$7)&gt;=1,$W$7,IF(COUNTIFS('(6)定期点検調書'!$B$12:$B$5000,V$131,'(6)定期点検調書'!$AH$12:$AH$5000,$C135,'(6)定期点検調書'!$BF$12:$BF$5000,$V$7)&gt;=1,$V$7,IF(COUNTIFS('(6)定期点検調書'!$B$12:$B$5000,V$131,'(6)定期点検調書'!$AH$12:$AH$5000,$C135,'(6)定期点検調書'!$BF$12:$BF$5000,$U$7)&gt;=1,$U$7,IF(COUNTIFS('(6)定期点検調書'!$B$12:$B$5000,V$131,'(6)定期点検調書'!$AH$12:$AH$5000,$C135,'(6)定期点検調書'!$BF$12:$BF$5000,$T$7)&gt;=1,$T$7,IF(COUNTIFS('(6)定期点検調書'!$B$12:$B$5000,V$131,'(6)定期点検調書'!$AH$12:$AH$5000,$C135,'(6)定期点検調書'!$BF$12:$BF$5000,$S$7)&gt;=1,$S$7,""))))))</f>
        <v/>
      </c>
      <c r="W135" s="465" t="str">
        <f>IF(W$131="","",IF(COUNTIFS('(6)定期点検調書'!$B$12:$B$5000,W$131,'(6)定期点検調書'!$AH$12:$AH$5000,$C135,'(6)定期点検調書'!$BF$12:$BF$5000,$W$7)&gt;=1,$W$7,IF(COUNTIFS('(6)定期点検調書'!$B$12:$B$5000,W$131,'(6)定期点検調書'!$AH$12:$AH$5000,$C135,'(6)定期点検調書'!$BF$12:$BF$5000,$V$7)&gt;=1,$V$7,IF(COUNTIFS('(6)定期点検調書'!$B$12:$B$5000,W$131,'(6)定期点検調書'!$AH$12:$AH$5000,$C135,'(6)定期点検調書'!$BF$12:$BF$5000,$U$7)&gt;=1,$U$7,IF(COUNTIFS('(6)定期点検調書'!$B$12:$B$5000,W$131,'(6)定期点検調書'!$AH$12:$AH$5000,$C135,'(6)定期点検調書'!$BF$12:$BF$5000,$T$7)&gt;=1,$T$7,IF(COUNTIFS('(6)定期点検調書'!$B$12:$B$5000,W$131,'(6)定期点検調書'!$AH$12:$AH$5000,$C135,'(6)定期点検調書'!$BF$12:$BF$5000,$S$7)&gt;=1,$S$7,""))))))</f>
        <v/>
      </c>
      <c r="X135" s="465" t="str">
        <f>IF(X$131="","",IF(COUNTIFS('(6)定期点検調書'!$B$12:$B$5000,X$131,'(6)定期点検調書'!$AH$12:$AH$5000,$C135,'(6)定期点検調書'!$BF$12:$BF$5000,$W$7)&gt;=1,$W$7,IF(COUNTIFS('(6)定期点検調書'!$B$12:$B$5000,X$131,'(6)定期点検調書'!$AH$12:$AH$5000,$C135,'(6)定期点検調書'!$BF$12:$BF$5000,$V$7)&gt;=1,$V$7,IF(COUNTIFS('(6)定期点検調書'!$B$12:$B$5000,X$131,'(6)定期点検調書'!$AH$12:$AH$5000,$C135,'(6)定期点検調書'!$BF$12:$BF$5000,$U$7)&gt;=1,$U$7,IF(COUNTIFS('(6)定期点検調書'!$B$12:$B$5000,X$131,'(6)定期点検調書'!$AH$12:$AH$5000,$C135,'(6)定期点検調書'!$BF$12:$BF$5000,$T$7)&gt;=1,$T$7,IF(COUNTIFS('(6)定期点検調書'!$B$12:$B$5000,X$131,'(6)定期点検調書'!$AH$12:$AH$5000,$C135,'(6)定期点検調書'!$BF$12:$BF$5000,$S$7)&gt;=1,$S$7,""))))))</f>
        <v/>
      </c>
      <c r="Y135" s="465" t="str">
        <f>IF(Y$131="","",IF(COUNTIFS('(6)定期点検調書'!$B$12:$B$5000,Y$131,'(6)定期点検調書'!$AH$12:$AH$5000,$C135,'(6)定期点検調書'!$BF$12:$BF$5000,$W$7)&gt;=1,$W$7,IF(COUNTIFS('(6)定期点検調書'!$B$12:$B$5000,Y$131,'(6)定期点検調書'!$AH$12:$AH$5000,$C135,'(6)定期点検調書'!$BF$12:$BF$5000,$V$7)&gt;=1,$V$7,IF(COUNTIFS('(6)定期点検調書'!$B$12:$B$5000,Y$131,'(6)定期点検調書'!$AH$12:$AH$5000,$C135,'(6)定期点検調書'!$BF$12:$BF$5000,$U$7)&gt;=1,$U$7,IF(COUNTIFS('(6)定期点検調書'!$B$12:$B$5000,Y$131,'(6)定期点検調書'!$AH$12:$AH$5000,$C135,'(6)定期点検調書'!$BF$12:$BF$5000,$T$7)&gt;=1,$T$7,IF(COUNTIFS('(6)定期点検調書'!$B$12:$B$5000,Y$131,'(6)定期点検調書'!$AH$12:$AH$5000,$C135,'(6)定期点検調書'!$BF$12:$BF$5000,$S$7)&gt;=1,$S$7,""))))))</f>
        <v/>
      </c>
      <c r="Z135" s="465" t="str">
        <f>IF(Z$131="","",IF(COUNTIFS('(6)定期点検調書'!$B$12:$B$5000,Z$131,'(6)定期点検調書'!$AH$12:$AH$5000,$C135,'(6)定期点検調書'!$BF$12:$BF$5000,$W$7)&gt;=1,$W$7,IF(COUNTIFS('(6)定期点検調書'!$B$12:$B$5000,Z$131,'(6)定期点検調書'!$AH$12:$AH$5000,$C135,'(6)定期点検調書'!$BF$12:$BF$5000,$V$7)&gt;=1,$V$7,IF(COUNTIFS('(6)定期点検調書'!$B$12:$B$5000,Z$131,'(6)定期点検調書'!$AH$12:$AH$5000,$C135,'(6)定期点検調書'!$BF$12:$BF$5000,$U$7)&gt;=1,$U$7,IF(COUNTIFS('(6)定期点検調書'!$B$12:$B$5000,Z$131,'(6)定期点検調書'!$AH$12:$AH$5000,$C135,'(6)定期点検調書'!$BF$12:$BF$5000,$T$7)&gt;=1,$T$7,IF(COUNTIFS('(6)定期点検調書'!$B$12:$B$5000,Z$131,'(6)定期点検調書'!$AH$12:$AH$5000,$C135,'(6)定期点検調書'!$BF$12:$BF$5000,$S$7)&gt;=1,$S$7,""))))))</f>
        <v/>
      </c>
      <c r="AA135" s="465" t="str">
        <f>IF(AA$131="","",IF(COUNTIFS('(6)定期点検調書'!$B$12:$B$5000,AA$131,'(6)定期点検調書'!$AH$12:$AH$5000,$C135,'(6)定期点検調書'!$BF$12:$BF$5000,$W$7)&gt;=1,$W$7,IF(COUNTIFS('(6)定期点検調書'!$B$12:$B$5000,AA$131,'(6)定期点検調書'!$AH$12:$AH$5000,$C135,'(6)定期点検調書'!$BF$12:$BF$5000,$V$7)&gt;=1,$V$7,IF(COUNTIFS('(6)定期点検調書'!$B$12:$B$5000,AA$131,'(6)定期点検調書'!$AH$12:$AH$5000,$C135,'(6)定期点検調書'!$BF$12:$BF$5000,$U$7)&gt;=1,$U$7,IF(COUNTIFS('(6)定期点検調書'!$B$12:$B$5000,AA$131,'(6)定期点検調書'!$AH$12:$AH$5000,$C135,'(6)定期点検調書'!$BF$12:$BF$5000,$T$7)&gt;=1,$T$7,IF(COUNTIFS('(6)定期点検調書'!$B$12:$B$5000,AA$131,'(6)定期点検調書'!$AH$12:$AH$5000,$C135,'(6)定期点検調書'!$BF$12:$BF$5000,$S$7)&gt;=1,$S$7,""))))))</f>
        <v/>
      </c>
      <c r="AB135" s="465" t="str">
        <f>IF(AB$131="","",IF(COUNTIFS('(6)定期点検調書'!$B$12:$B$5000,AB$131,'(6)定期点検調書'!$AH$12:$AH$5000,$C135,'(6)定期点検調書'!$BF$12:$BF$5000,$W$7)&gt;=1,$W$7,IF(COUNTIFS('(6)定期点検調書'!$B$12:$B$5000,AB$131,'(6)定期点検調書'!$AH$12:$AH$5000,$C135,'(6)定期点検調書'!$BF$12:$BF$5000,$V$7)&gt;=1,$V$7,IF(COUNTIFS('(6)定期点検調書'!$B$12:$B$5000,AB$131,'(6)定期点検調書'!$AH$12:$AH$5000,$C135,'(6)定期点検調書'!$BF$12:$BF$5000,$U$7)&gt;=1,$U$7,IF(COUNTIFS('(6)定期点検調書'!$B$12:$B$5000,AB$131,'(6)定期点検調書'!$AH$12:$AH$5000,$C135,'(6)定期点検調書'!$BF$12:$BF$5000,$T$7)&gt;=1,$T$7,IF(COUNTIFS('(6)定期点検調書'!$B$12:$B$5000,AB$131,'(6)定期点検調書'!$AH$12:$AH$5000,$C135,'(6)定期点検調書'!$BF$12:$BF$5000,$S$7)&gt;=1,$S$7,""))))))</f>
        <v/>
      </c>
      <c r="AC135" s="465" t="str">
        <f>IF(AC$131="","",IF(COUNTIFS('(6)定期点検調書'!$B$12:$B$5000,AC$131,'(6)定期点検調書'!$AH$12:$AH$5000,$C135,'(6)定期点検調書'!$BF$12:$BF$5000,$W$7)&gt;=1,$W$7,IF(COUNTIFS('(6)定期点検調書'!$B$12:$B$5000,AC$131,'(6)定期点検調書'!$AH$12:$AH$5000,$C135,'(6)定期点検調書'!$BF$12:$BF$5000,$V$7)&gt;=1,$V$7,IF(COUNTIFS('(6)定期点検調書'!$B$12:$B$5000,AC$131,'(6)定期点検調書'!$AH$12:$AH$5000,$C135,'(6)定期点検調書'!$BF$12:$BF$5000,$U$7)&gt;=1,$U$7,IF(COUNTIFS('(6)定期点検調書'!$B$12:$B$5000,AC$131,'(6)定期点検調書'!$AH$12:$AH$5000,$C135,'(6)定期点検調書'!$BF$12:$BF$5000,$T$7)&gt;=1,$T$7,IF(COUNTIFS('(6)定期点検調書'!$B$12:$B$5000,AC$131,'(6)定期点検調書'!$AH$12:$AH$5000,$C135,'(6)定期点検調書'!$BF$12:$BF$5000,$S$7)&gt;=1,$S$7,""))))))</f>
        <v/>
      </c>
      <c r="AD135" s="465" t="str">
        <f>IF(AD$131="","",IF(COUNTIFS('(6)定期点検調書'!$B$12:$B$5000,AD$131,'(6)定期点検調書'!$AH$12:$AH$5000,$C135,'(6)定期点検調書'!$BF$12:$BF$5000,$W$7)&gt;=1,$W$7,IF(COUNTIFS('(6)定期点検調書'!$B$12:$B$5000,AD$131,'(6)定期点検調書'!$AH$12:$AH$5000,$C135,'(6)定期点検調書'!$BF$12:$BF$5000,$V$7)&gt;=1,$V$7,IF(COUNTIFS('(6)定期点検調書'!$B$12:$B$5000,AD$131,'(6)定期点検調書'!$AH$12:$AH$5000,$C135,'(6)定期点検調書'!$BF$12:$BF$5000,$U$7)&gt;=1,$U$7,IF(COUNTIFS('(6)定期点検調書'!$B$12:$B$5000,AD$131,'(6)定期点検調書'!$AH$12:$AH$5000,$C135,'(6)定期点検調書'!$BF$12:$BF$5000,$T$7)&gt;=1,$T$7,IF(COUNTIFS('(6)定期点検調書'!$B$12:$B$5000,AD$131,'(6)定期点検調書'!$AH$12:$AH$5000,$C135,'(6)定期点検調書'!$BF$12:$BF$5000,$S$7)&gt;=1,$S$7,""))))))</f>
        <v/>
      </c>
      <c r="AE135" s="465" t="str">
        <f>IF(AE$131="","",IF(COUNTIFS('(6)定期点検調書'!$B$12:$B$5000,AE$131,'(6)定期点検調書'!$AH$12:$AH$5000,$C135,'(6)定期点検調書'!$BF$12:$BF$5000,$W$7)&gt;=1,$W$7,IF(COUNTIFS('(6)定期点検調書'!$B$12:$B$5000,AE$131,'(6)定期点検調書'!$AH$12:$AH$5000,$C135,'(6)定期点検調書'!$BF$12:$BF$5000,$V$7)&gt;=1,$V$7,IF(COUNTIFS('(6)定期点検調書'!$B$12:$B$5000,AE$131,'(6)定期点検調書'!$AH$12:$AH$5000,$C135,'(6)定期点検調書'!$BF$12:$BF$5000,$U$7)&gt;=1,$U$7,IF(COUNTIFS('(6)定期点検調書'!$B$12:$B$5000,AE$131,'(6)定期点検調書'!$AH$12:$AH$5000,$C135,'(6)定期点検調書'!$BF$12:$BF$5000,$T$7)&gt;=1,$T$7,IF(COUNTIFS('(6)定期点検調書'!$B$12:$B$5000,AE$131,'(6)定期点検調書'!$AH$12:$AH$5000,$C135,'(6)定期点検調書'!$BF$12:$BF$5000,$S$7)&gt;=1,$S$7,""))))))</f>
        <v/>
      </c>
      <c r="AF135" s="465" t="str">
        <f>IF(AF$131="","",IF(COUNTIFS('(6)定期点検調書'!$B$12:$B$5000,AF$131,'(6)定期点検調書'!$AH$12:$AH$5000,$C135,'(6)定期点検調書'!$BF$12:$BF$5000,$W$7)&gt;=1,$W$7,IF(COUNTIFS('(6)定期点検調書'!$B$12:$B$5000,AF$131,'(6)定期点検調書'!$AH$12:$AH$5000,$C135,'(6)定期点検調書'!$BF$12:$BF$5000,$V$7)&gt;=1,$V$7,IF(COUNTIFS('(6)定期点検調書'!$B$12:$B$5000,AF$131,'(6)定期点検調書'!$AH$12:$AH$5000,$C135,'(6)定期点検調書'!$BF$12:$BF$5000,$U$7)&gt;=1,$U$7,IF(COUNTIFS('(6)定期点検調書'!$B$12:$B$5000,AF$131,'(6)定期点検調書'!$AH$12:$AH$5000,$C135,'(6)定期点検調書'!$BF$12:$BF$5000,$T$7)&gt;=1,$T$7,IF(COUNTIFS('(6)定期点検調書'!$B$12:$B$5000,AF$131,'(6)定期点検調書'!$AH$12:$AH$5000,$C135,'(6)定期点検調書'!$BF$12:$BF$5000,$S$7)&gt;=1,$S$7,""))))))</f>
        <v/>
      </c>
      <c r="AG135" s="465" t="str">
        <f>IF(AG$131="","",IF(COUNTIFS('(6)定期点検調書'!$B$12:$B$5000,AG$131,'(6)定期点検調書'!$AH$12:$AH$5000,$C135,'(6)定期点検調書'!$BF$12:$BF$5000,$W$7)&gt;=1,$W$7,IF(COUNTIFS('(6)定期点検調書'!$B$12:$B$5000,AG$131,'(6)定期点検調書'!$AH$12:$AH$5000,$C135,'(6)定期点検調書'!$BF$12:$BF$5000,$V$7)&gt;=1,$V$7,IF(COUNTIFS('(6)定期点検調書'!$B$12:$B$5000,AG$131,'(6)定期点検調書'!$AH$12:$AH$5000,$C135,'(6)定期点検調書'!$BF$12:$BF$5000,$U$7)&gt;=1,$U$7,IF(COUNTIFS('(6)定期点検調書'!$B$12:$B$5000,AG$131,'(6)定期点検調書'!$AH$12:$AH$5000,$C135,'(6)定期点検調書'!$BF$12:$BF$5000,$T$7)&gt;=1,$T$7,IF(COUNTIFS('(6)定期点検調書'!$B$12:$B$5000,AG$131,'(6)定期点検調書'!$AH$12:$AH$5000,$C135,'(6)定期点検調書'!$BF$12:$BF$5000,$S$7)&gt;=1,$S$7,""))))))</f>
        <v/>
      </c>
      <c r="AH135" s="465" t="str">
        <f>IF(AH$131="","",IF(COUNTIFS('(6)定期点検調書'!$B$12:$B$5000,AH$131,'(6)定期点検調書'!$AH$12:$AH$5000,$C135,'(6)定期点検調書'!$BF$12:$BF$5000,$W$7)&gt;=1,$W$7,IF(COUNTIFS('(6)定期点検調書'!$B$12:$B$5000,AH$131,'(6)定期点検調書'!$AH$12:$AH$5000,$C135,'(6)定期点検調書'!$BF$12:$BF$5000,$V$7)&gt;=1,$V$7,IF(COUNTIFS('(6)定期点検調書'!$B$12:$B$5000,AH$131,'(6)定期点検調書'!$AH$12:$AH$5000,$C135,'(6)定期点検調書'!$BF$12:$BF$5000,$U$7)&gt;=1,$U$7,IF(COUNTIFS('(6)定期点検調書'!$B$12:$B$5000,AH$131,'(6)定期点検調書'!$AH$12:$AH$5000,$C135,'(6)定期点検調書'!$BF$12:$BF$5000,$T$7)&gt;=1,$T$7,IF(COUNTIFS('(6)定期点検調書'!$B$12:$B$5000,AH$131,'(6)定期点検調書'!$AH$12:$AH$5000,$C135,'(6)定期点検調書'!$BF$12:$BF$5000,$S$7)&gt;=1,$S$7,""))))))</f>
        <v/>
      </c>
      <c r="AI135" s="465" t="str">
        <f>IF(AI$131="","",IF(COUNTIFS('(6)定期点検調書'!$B$12:$B$5000,AI$131,'(6)定期点検調書'!$AH$12:$AH$5000,$C135,'(6)定期点検調書'!$BF$12:$BF$5000,$W$7)&gt;=1,$W$7,IF(COUNTIFS('(6)定期点検調書'!$B$12:$B$5000,AI$131,'(6)定期点検調書'!$AH$12:$AH$5000,$C135,'(6)定期点検調書'!$BF$12:$BF$5000,$V$7)&gt;=1,$V$7,IF(COUNTIFS('(6)定期点検調書'!$B$12:$B$5000,AI$131,'(6)定期点検調書'!$AH$12:$AH$5000,$C135,'(6)定期点検調書'!$BF$12:$BF$5000,$U$7)&gt;=1,$U$7,IF(COUNTIFS('(6)定期点検調書'!$B$12:$B$5000,AI$131,'(6)定期点検調書'!$AH$12:$AH$5000,$C135,'(6)定期点検調書'!$BF$12:$BF$5000,$T$7)&gt;=1,$T$7,IF(COUNTIFS('(6)定期点検調書'!$B$12:$B$5000,AI$131,'(6)定期点検調書'!$AH$12:$AH$5000,$C135,'(6)定期点検調書'!$BF$12:$BF$5000,$S$7)&gt;=1,$S$7,""))))))</f>
        <v/>
      </c>
      <c r="AJ135" s="465" t="str">
        <f>IF(AJ$131="","",IF(COUNTIFS('(6)定期点検調書'!$B$12:$B$5000,AJ$131,'(6)定期点検調書'!$AH$12:$AH$5000,$C135,'(6)定期点検調書'!$BF$12:$BF$5000,$W$7)&gt;=1,$W$7,IF(COUNTIFS('(6)定期点検調書'!$B$12:$B$5000,AJ$131,'(6)定期点検調書'!$AH$12:$AH$5000,$C135,'(6)定期点検調書'!$BF$12:$BF$5000,$V$7)&gt;=1,$V$7,IF(COUNTIFS('(6)定期点検調書'!$B$12:$B$5000,AJ$131,'(6)定期点検調書'!$AH$12:$AH$5000,$C135,'(6)定期点検調書'!$BF$12:$BF$5000,$U$7)&gt;=1,$U$7,IF(COUNTIFS('(6)定期点検調書'!$B$12:$B$5000,AJ$131,'(6)定期点検調書'!$AH$12:$AH$5000,$C135,'(6)定期点検調書'!$BF$12:$BF$5000,$T$7)&gt;=1,$T$7,IF(COUNTIFS('(6)定期点検調書'!$B$12:$B$5000,AJ$131,'(6)定期点検調書'!$AH$12:$AH$5000,$C135,'(6)定期点検調書'!$BF$12:$BF$5000,$S$7)&gt;=1,$S$7,""))))))</f>
        <v/>
      </c>
      <c r="AK135" s="465" t="str">
        <f>IF(AK$131="","",IF(COUNTIFS('(6)定期点検調書'!$B$12:$B$5000,AK$131,'(6)定期点検調書'!$AH$12:$AH$5000,$C135,'(6)定期点検調書'!$BF$12:$BF$5000,$W$7)&gt;=1,$W$7,IF(COUNTIFS('(6)定期点検調書'!$B$12:$B$5000,AK$131,'(6)定期点検調書'!$AH$12:$AH$5000,$C135,'(6)定期点検調書'!$BF$12:$BF$5000,$V$7)&gt;=1,$V$7,IF(COUNTIFS('(6)定期点検調書'!$B$12:$B$5000,AK$131,'(6)定期点検調書'!$AH$12:$AH$5000,$C135,'(6)定期点検調書'!$BF$12:$BF$5000,$U$7)&gt;=1,$U$7,IF(COUNTIFS('(6)定期点検調書'!$B$12:$B$5000,AK$131,'(6)定期点検調書'!$AH$12:$AH$5000,$C135,'(6)定期点検調書'!$BF$12:$BF$5000,$T$7)&gt;=1,$T$7,IF(COUNTIFS('(6)定期点検調書'!$B$12:$B$5000,AK$131,'(6)定期点検調書'!$AH$12:$AH$5000,$C135,'(6)定期点検調書'!$BF$12:$BF$5000,$S$7)&gt;=1,$S$7,""))))))</f>
        <v/>
      </c>
      <c r="AL135" s="465" t="str">
        <f>IF(AL$131="","",IF(COUNTIFS('(6)定期点検調書'!$B$12:$B$5000,AL$131,'(6)定期点検調書'!$AH$12:$AH$5000,$C135,'(6)定期点検調書'!$BF$12:$BF$5000,$W$7)&gt;=1,$W$7,IF(COUNTIFS('(6)定期点検調書'!$B$12:$B$5000,AL$131,'(6)定期点検調書'!$AH$12:$AH$5000,$C135,'(6)定期点検調書'!$BF$12:$BF$5000,$V$7)&gt;=1,$V$7,IF(COUNTIFS('(6)定期点検調書'!$B$12:$B$5000,AL$131,'(6)定期点検調書'!$AH$12:$AH$5000,$C135,'(6)定期点検調書'!$BF$12:$BF$5000,$U$7)&gt;=1,$U$7,IF(COUNTIFS('(6)定期点検調書'!$B$12:$B$5000,AL$131,'(6)定期点検調書'!$AH$12:$AH$5000,$C135,'(6)定期点検調書'!$BF$12:$BF$5000,$T$7)&gt;=1,$T$7,IF(COUNTIFS('(6)定期点検調書'!$B$12:$B$5000,AL$131,'(6)定期点検調書'!$AH$12:$AH$5000,$C135,'(6)定期点検調書'!$BF$12:$BF$5000,$S$7)&gt;=1,$S$7,""))))))</f>
        <v/>
      </c>
      <c r="AM135" s="465" t="str">
        <f>IF(AM$131="","",IF(COUNTIFS('(6)定期点検調書'!$B$12:$B$5000,AM$131,'(6)定期点検調書'!$AH$12:$AH$5000,$C135,'(6)定期点検調書'!$BF$12:$BF$5000,$W$7)&gt;=1,$W$7,IF(COUNTIFS('(6)定期点検調書'!$B$12:$B$5000,AM$131,'(6)定期点検調書'!$AH$12:$AH$5000,$C135,'(6)定期点検調書'!$BF$12:$BF$5000,$V$7)&gt;=1,$V$7,IF(COUNTIFS('(6)定期点検調書'!$B$12:$B$5000,AM$131,'(6)定期点検調書'!$AH$12:$AH$5000,$C135,'(6)定期点検調書'!$BF$12:$BF$5000,$U$7)&gt;=1,$U$7,IF(COUNTIFS('(6)定期点検調書'!$B$12:$B$5000,AM$131,'(6)定期点検調書'!$AH$12:$AH$5000,$C135,'(6)定期点検調書'!$BF$12:$BF$5000,$T$7)&gt;=1,$T$7,IF(COUNTIFS('(6)定期点検調書'!$B$12:$B$5000,AM$131,'(6)定期点検調書'!$AH$12:$AH$5000,$C135,'(6)定期点検調書'!$BF$12:$BF$5000,$S$7)&gt;=1,$S$7,""))))))</f>
        <v/>
      </c>
      <c r="AN135" s="465" t="str">
        <f>IF(AN$131="","",IF(COUNTIFS('(6)定期点検調書'!$B$12:$B$5000,AN$131,'(6)定期点検調書'!$AH$12:$AH$5000,$C135,'(6)定期点検調書'!$BF$12:$BF$5000,$W$7)&gt;=1,$W$7,IF(COUNTIFS('(6)定期点検調書'!$B$12:$B$5000,AN$131,'(6)定期点検調書'!$AH$12:$AH$5000,$C135,'(6)定期点検調書'!$BF$12:$BF$5000,$V$7)&gt;=1,$V$7,IF(COUNTIFS('(6)定期点検調書'!$B$12:$B$5000,AN$131,'(6)定期点検調書'!$AH$12:$AH$5000,$C135,'(6)定期点検調書'!$BF$12:$BF$5000,$U$7)&gt;=1,$U$7,IF(COUNTIFS('(6)定期点検調書'!$B$12:$B$5000,AN$131,'(6)定期点検調書'!$AH$12:$AH$5000,$C135,'(6)定期点検調書'!$BF$12:$BF$5000,$T$7)&gt;=1,$T$7,IF(COUNTIFS('(6)定期点検調書'!$B$12:$B$5000,AN$131,'(6)定期点検調書'!$AH$12:$AH$5000,$C135,'(6)定期点検調書'!$BF$12:$BF$5000,$S$7)&gt;=1,$S$7,""))))))</f>
        <v/>
      </c>
      <c r="AO135" s="465" t="str">
        <f>IF(AO$131="","",IF(COUNTIFS('(6)定期点検調書'!$B$12:$B$5000,AO$131,'(6)定期点検調書'!$AH$12:$AH$5000,$C135,'(6)定期点検調書'!$BF$12:$BF$5000,$W$7)&gt;=1,$W$7,IF(COUNTIFS('(6)定期点検調書'!$B$12:$B$5000,AO$131,'(6)定期点検調書'!$AH$12:$AH$5000,$C135,'(6)定期点検調書'!$BF$12:$BF$5000,$V$7)&gt;=1,$V$7,IF(COUNTIFS('(6)定期点検調書'!$B$12:$B$5000,AO$131,'(6)定期点検調書'!$AH$12:$AH$5000,$C135,'(6)定期点検調書'!$BF$12:$BF$5000,$U$7)&gt;=1,$U$7,IF(COUNTIFS('(6)定期点検調書'!$B$12:$B$5000,AO$131,'(6)定期点検調書'!$AH$12:$AH$5000,$C135,'(6)定期点検調書'!$BF$12:$BF$5000,$T$7)&gt;=1,$T$7,IF(COUNTIFS('(6)定期点検調書'!$B$12:$B$5000,AO$131,'(6)定期点検調書'!$AH$12:$AH$5000,$C135,'(6)定期点検調書'!$BF$12:$BF$5000,$S$7)&gt;=1,$S$7,""))))))</f>
        <v/>
      </c>
      <c r="AP135" s="465" t="str">
        <f>IF(AP$131="","",IF(COUNTIFS('(6)定期点検調書'!$B$12:$B$5000,AP$131,'(6)定期点検調書'!$AH$12:$AH$5000,$C135,'(6)定期点検調書'!$BF$12:$BF$5000,$W$7)&gt;=1,$W$7,IF(COUNTIFS('(6)定期点検調書'!$B$12:$B$5000,AP$131,'(6)定期点検調書'!$AH$12:$AH$5000,$C135,'(6)定期点検調書'!$BF$12:$BF$5000,$V$7)&gt;=1,$V$7,IF(COUNTIFS('(6)定期点検調書'!$B$12:$B$5000,AP$131,'(6)定期点検調書'!$AH$12:$AH$5000,$C135,'(6)定期点検調書'!$BF$12:$BF$5000,$U$7)&gt;=1,$U$7,IF(COUNTIFS('(6)定期点検調書'!$B$12:$B$5000,AP$131,'(6)定期点検調書'!$AH$12:$AH$5000,$C135,'(6)定期点検調書'!$BF$12:$BF$5000,$T$7)&gt;=1,$T$7,IF(COUNTIFS('(6)定期点検調書'!$B$12:$B$5000,AP$131,'(6)定期点検調書'!$AH$12:$AH$5000,$C135,'(6)定期点検調書'!$BF$12:$BF$5000,$S$7)&gt;=1,$S$7,""))))))</f>
        <v/>
      </c>
      <c r="AQ135" s="465" t="str">
        <f>IF(AQ$131="","",IF(COUNTIFS('(6)定期点検調書'!$B$12:$B$5000,AQ$131,'(6)定期点検調書'!$AH$12:$AH$5000,$C135,'(6)定期点検調書'!$BF$12:$BF$5000,$W$7)&gt;=1,$W$7,IF(COUNTIFS('(6)定期点検調書'!$B$12:$B$5000,AQ$131,'(6)定期点検調書'!$AH$12:$AH$5000,$C135,'(6)定期点検調書'!$BF$12:$BF$5000,$V$7)&gt;=1,$V$7,IF(COUNTIFS('(6)定期点検調書'!$B$12:$B$5000,AQ$131,'(6)定期点検調書'!$AH$12:$AH$5000,$C135,'(6)定期点検調書'!$BF$12:$BF$5000,$U$7)&gt;=1,$U$7,IF(COUNTIFS('(6)定期点検調書'!$B$12:$B$5000,AQ$131,'(6)定期点検調書'!$AH$12:$AH$5000,$C135,'(6)定期点検調書'!$BF$12:$BF$5000,$T$7)&gt;=1,$T$7,IF(COUNTIFS('(6)定期点検調書'!$B$12:$B$5000,AQ$131,'(6)定期点検調書'!$AH$12:$AH$5000,$C135,'(6)定期点検調書'!$BF$12:$BF$5000,$S$7)&gt;=1,$S$7,""))))))</f>
        <v/>
      </c>
      <c r="AR135" s="465" t="str">
        <f>IF(AR$131="","",IF(COUNTIFS('(6)定期点検調書'!$B$12:$B$5000,AR$131,'(6)定期点検調書'!$AH$12:$AH$5000,$C135,'(6)定期点検調書'!$BF$12:$BF$5000,$W$7)&gt;=1,$W$7,IF(COUNTIFS('(6)定期点検調書'!$B$12:$B$5000,AR$131,'(6)定期点検調書'!$AH$12:$AH$5000,$C135,'(6)定期点検調書'!$BF$12:$BF$5000,$V$7)&gt;=1,$V$7,IF(COUNTIFS('(6)定期点検調書'!$B$12:$B$5000,AR$131,'(6)定期点検調書'!$AH$12:$AH$5000,$C135,'(6)定期点検調書'!$BF$12:$BF$5000,$U$7)&gt;=1,$U$7,IF(COUNTIFS('(6)定期点検調書'!$B$12:$B$5000,AR$131,'(6)定期点検調書'!$AH$12:$AH$5000,$C135,'(6)定期点検調書'!$BF$12:$BF$5000,$T$7)&gt;=1,$T$7,IF(COUNTIFS('(6)定期点検調書'!$B$12:$B$5000,AR$131,'(6)定期点検調書'!$AH$12:$AH$5000,$C135,'(6)定期点検調書'!$BF$12:$BF$5000,$S$7)&gt;=1,$S$7,""))))))</f>
        <v/>
      </c>
      <c r="AS135" s="465" t="str">
        <f>IF(AS$131="","",IF(COUNTIFS('(6)定期点検調書'!$B$12:$B$5000,AS$131,'(6)定期点検調書'!$AH$12:$AH$5000,$C135,'(6)定期点検調書'!$BF$12:$BF$5000,$W$7)&gt;=1,$W$7,IF(COUNTIFS('(6)定期点検調書'!$B$12:$B$5000,AS$131,'(6)定期点検調書'!$AH$12:$AH$5000,$C135,'(6)定期点検調書'!$BF$12:$BF$5000,$V$7)&gt;=1,$V$7,IF(COUNTIFS('(6)定期点検調書'!$B$12:$B$5000,AS$131,'(6)定期点検調書'!$AH$12:$AH$5000,$C135,'(6)定期点検調書'!$BF$12:$BF$5000,$U$7)&gt;=1,$U$7,IF(COUNTIFS('(6)定期点検調書'!$B$12:$B$5000,AS$131,'(6)定期点検調書'!$AH$12:$AH$5000,$C135,'(6)定期点検調書'!$BF$12:$BF$5000,$T$7)&gt;=1,$T$7,IF(COUNTIFS('(6)定期点検調書'!$B$12:$B$5000,AS$131,'(6)定期点検調書'!$AH$12:$AH$5000,$C135,'(6)定期点検調書'!$BF$12:$BF$5000,$S$7)&gt;=1,$S$7,""))))))</f>
        <v/>
      </c>
      <c r="AT135" s="465" t="str">
        <f>IF(AT$131="","",IF(COUNTIFS('(6)定期点検調書'!$B$12:$B$5000,AT$131,'(6)定期点検調書'!$AH$12:$AH$5000,$C135,'(6)定期点検調書'!$BF$12:$BF$5000,$W$7)&gt;=1,$W$7,IF(COUNTIFS('(6)定期点検調書'!$B$12:$B$5000,AT$131,'(6)定期点検調書'!$AH$12:$AH$5000,$C135,'(6)定期点検調書'!$BF$12:$BF$5000,$V$7)&gt;=1,$V$7,IF(COUNTIFS('(6)定期点検調書'!$B$12:$B$5000,AT$131,'(6)定期点検調書'!$AH$12:$AH$5000,$C135,'(6)定期点検調書'!$BF$12:$BF$5000,$U$7)&gt;=1,$U$7,IF(COUNTIFS('(6)定期点検調書'!$B$12:$B$5000,AT$131,'(6)定期点検調書'!$AH$12:$AH$5000,$C135,'(6)定期点検調書'!$BF$12:$BF$5000,$T$7)&gt;=1,$T$7,IF(COUNTIFS('(6)定期点検調書'!$B$12:$B$5000,AT$131,'(6)定期点検調書'!$AH$12:$AH$5000,$C135,'(6)定期点検調書'!$BF$12:$BF$5000,$S$7)&gt;=1,$S$7,""))))))</f>
        <v/>
      </c>
      <c r="AU135" s="465" t="str">
        <f>IF(AU$131="","",IF(COUNTIFS('(6)定期点検調書'!$B$12:$B$5000,AU$131,'(6)定期点検調書'!$AH$12:$AH$5000,$C135,'(6)定期点検調書'!$BF$12:$BF$5000,$W$7)&gt;=1,$W$7,IF(COUNTIFS('(6)定期点検調書'!$B$12:$B$5000,AU$131,'(6)定期点検調書'!$AH$12:$AH$5000,$C135,'(6)定期点検調書'!$BF$12:$BF$5000,$V$7)&gt;=1,$V$7,IF(COUNTIFS('(6)定期点検調書'!$B$12:$B$5000,AU$131,'(6)定期点検調書'!$AH$12:$AH$5000,$C135,'(6)定期点検調書'!$BF$12:$BF$5000,$U$7)&gt;=1,$U$7,IF(COUNTIFS('(6)定期点検調書'!$B$12:$B$5000,AU$131,'(6)定期点検調書'!$AH$12:$AH$5000,$C135,'(6)定期点検調書'!$BF$12:$BF$5000,$T$7)&gt;=1,$T$7,IF(COUNTIFS('(6)定期点検調書'!$B$12:$B$5000,AU$131,'(6)定期点検調書'!$AH$12:$AH$5000,$C135,'(6)定期点検調書'!$BF$12:$BF$5000,$S$7)&gt;=1,$S$7,""))))))</f>
        <v/>
      </c>
      <c r="AV135" s="465" t="str">
        <f>IF(AV$131="","",IF(COUNTIFS('(6)定期点検調書'!$B$12:$B$5000,AV$131,'(6)定期点検調書'!$AH$12:$AH$5000,$C135,'(6)定期点検調書'!$BF$12:$BF$5000,$W$7)&gt;=1,$W$7,IF(COUNTIFS('(6)定期点検調書'!$B$12:$B$5000,AV$131,'(6)定期点検調書'!$AH$12:$AH$5000,$C135,'(6)定期点検調書'!$BF$12:$BF$5000,$V$7)&gt;=1,$V$7,IF(COUNTIFS('(6)定期点検調書'!$B$12:$B$5000,AV$131,'(6)定期点検調書'!$AH$12:$AH$5000,$C135,'(6)定期点検調書'!$BF$12:$BF$5000,$U$7)&gt;=1,$U$7,IF(COUNTIFS('(6)定期点検調書'!$B$12:$B$5000,AV$131,'(6)定期点検調書'!$AH$12:$AH$5000,$C135,'(6)定期点検調書'!$BF$12:$BF$5000,$T$7)&gt;=1,$T$7,IF(COUNTIFS('(6)定期点検調書'!$B$12:$B$5000,AV$131,'(6)定期点検調書'!$AH$12:$AH$5000,$C135,'(6)定期点検調書'!$BF$12:$BF$5000,$S$7)&gt;=1,$S$7,""))))))</f>
        <v/>
      </c>
      <c r="AW135" s="465" t="str">
        <f>IF(AW$131="","",IF(COUNTIFS('(6)定期点検調書'!$B$12:$B$5000,AW$131,'(6)定期点検調書'!$AH$12:$AH$5000,$C135,'(6)定期点検調書'!$BF$12:$BF$5000,$W$7)&gt;=1,$W$7,IF(COUNTIFS('(6)定期点検調書'!$B$12:$B$5000,AW$131,'(6)定期点検調書'!$AH$12:$AH$5000,$C135,'(6)定期点検調書'!$BF$12:$BF$5000,$V$7)&gt;=1,$V$7,IF(COUNTIFS('(6)定期点検調書'!$B$12:$B$5000,AW$131,'(6)定期点検調書'!$AH$12:$AH$5000,$C135,'(6)定期点検調書'!$BF$12:$BF$5000,$U$7)&gt;=1,$U$7,IF(COUNTIFS('(6)定期点検調書'!$B$12:$B$5000,AW$131,'(6)定期点検調書'!$AH$12:$AH$5000,$C135,'(6)定期点検調書'!$BF$12:$BF$5000,$T$7)&gt;=1,$T$7,IF(COUNTIFS('(6)定期点検調書'!$B$12:$B$5000,AW$131,'(6)定期点検調書'!$AH$12:$AH$5000,$C135,'(6)定期点検調書'!$BF$12:$BF$5000,$S$7)&gt;=1,$S$7,""))))))</f>
        <v/>
      </c>
      <c r="AX135" s="465" t="str">
        <f>IF(AX$131="","",IF(COUNTIFS('(6)定期点検調書'!$B$12:$B$5000,AX$131,'(6)定期点検調書'!$AH$12:$AH$5000,$C135,'(6)定期点検調書'!$BF$12:$BF$5000,$W$7)&gt;=1,$W$7,IF(COUNTIFS('(6)定期点検調書'!$B$12:$B$5000,AX$131,'(6)定期点検調書'!$AH$12:$AH$5000,$C135,'(6)定期点検調書'!$BF$12:$BF$5000,$V$7)&gt;=1,$V$7,IF(COUNTIFS('(6)定期点検調書'!$B$12:$B$5000,AX$131,'(6)定期点検調書'!$AH$12:$AH$5000,$C135,'(6)定期点検調書'!$BF$12:$BF$5000,$U$7)&gt;=1,$U$7,IF(COUNTIFS('(6)定期点検調書'!$B$12:$B$5000,AX$131,'(6)定期点検調書'!$AH$12:$AH$5000,$C135,'(6)定期点検調書'!$BF$12:$BF$5000,$T$7)&gt;=1,$T$7,IF(COUNTIFS('(6)定期点検調書'!$B$12:$B$5000,AX$131,'(6)定期点検調書'!$AH$12:$AH$5000,$C135,'(6)定期点検調書'!$BF$12:$BF$5000,$S$7)&gt;=1,$S$7,""))))))</f>
        <v/>
      </c>
      <c r="AY135" s="465" t="str">
        <f>IF(AY$131="","",IF(COUNTIFS('(6)定期点検調書'!$B$12:$B$5000,AY$131,'(6)定期点検調書'!$AH$12:$AH$5000,$C135,'(6)定期点検調書'!$BF$12:$BF$5000,$W$7)&gt;=1,$W$7,IF(COUNTIFS('(6)定期点検調書'!$B$12:$B$5000,AY$131,'(6)定期点検調書'!$AH$12:$AH$5000,$C135,'(6)定期点検調書'!$BF$12:$BF$5000,$V$7)&gt;=1,$V$7,IF(COUNTIFS('(6)定期点検調書'!$B$12:$B$5000,AY$131,'(6)定期点検調書'!$AH$12:$AH$5000,$C135,'(6)定期点検調書'!$BF$12:$BF$5000,$U$7)&gt;=1,$U$7,IF(COUNTIFS('(6)定期点検調書'!$B$12:$B$5000,AY$131,'(6)定期点検調書'!$AH$12:$AH$5000,$C135,'(6)定期点検調書'!$BF$12:$BF$5000,$T$7)&gt;=1,$T$7,IF(COUNTIFS('(6)定期点検調書'!$B$12:$B$5000,AY$131,'(6)定期点検調書'!$AH$12:$AH$5000,$C135,'(6)定期点検調書'!$BF$12:$BF$5000,$S$7)&gt;=1,$S$7,""))))))</f>
        <v/>
      </c>
      <c r="AZ135" s="465" t="str">
        <f>IF(AZ$131="","",IF(COUNTIFS('(6)定期点検調書'!$B$12:$B$5000,AZ$131,'(6)定期点検調書'!$AH$12:$AH$5000,$C135,'(6)定期点検調書'!$BF$12:$BF$5000,$W$7)&gt;=1,$W$7,IF(COUNTIFS('(6)定期点検調書'!$B$12:$B$5000,AZ$131,'(6)定期点検調書'!$AH$12:$AH$5000,$C135,'(6)定期点検調書'!$BF$12:$BF$5000,$V$7)&gt;=1,$V$7,IF(COUNTIFS('(6)定期点検調書'!$B$12:$B$5000,AZ$131,'(6)定期点検調書'!$AH$12:$AH$5000,$C135,'(6)定期点検調書'!$BF$12:$BF$5000,$U$7)&gt;=1,$U$7,IF(COUNTIFS('(6)定期点検調書'!$B$12:$B$5000,AZ$131,'(6)定期点検調書'!$AH$12:$AH$5000,$C135,'(6)定期点検調書'!$BF$12:$BF$5000,$T$7)&gt;=1,$T$7,IF(COUNTIFS('(6)定期点検調書'!$B$12:$B$5000,AZ$131,'(6)定期点検調書'!$AH$12:$AH$5000,$C135,'(6)定期点検調書'!$BF$12:$BF$5000,$S$7)&gt;=1,$S$7,""))))))</f>
        <v/>
      </c>
      <c r="BA135" s="466" t="str">
        <f>IF(BA$131="","",IF(COUNTIFS('(6)定期点検調書'!$B$12:$B$5000,BA$131,'(6)定期点検調書'!$AH$12:$AH$5000,$C135,'(6)定期点検調書'!$BF$12:$BF$5000,$W$7)&gt;=1,$W$7,IF(COUNTIFS('(6)定期点検調書'!$B$12:$B$5000,BA$131,'(6)定期点検調書'!$AH$12:$AH$5000,$C135,'(6)定期点検調書'!$BF$12:$BF$5000,$V$7)&gt;=1,$V$7,IF(COUNTIFS('(6)定期点検調書'!$B$12:$B$5000,BA$131,'(6)定期点検調書'!$AH$12:$AH$5000,$C135,'(6)定期点検調書'!$BF$12:$BF$5000,$U$7)&gt;=1,$U$7,IF(COUNTIFS('(6)定期点検調書'!$B$12:$B$5000,BA$131,'(6)定期点検調書'!$AH$12:$AH$5000,$C135,'(6)定期点検調書'!$BF$12:$BF$5000,$T$7)&gt;=1,$T$7,IF(COUNTIFS('(6)定期点検調書'!$B$12:$B$5000,BA$131,'(6)定期点検調書'!$AH$12:$AH$5000,$C135,'(6)定期点検調書'!$BF$12:$BF$5000,$S$7)&gt;=1,$S$7,""))))))</f>
        <v/>
      </c>
      <c r="BB135" s="1"/>
      <c r="BC135" s="1"/>
    </row>
    <row r="136" spans="2:55" ht="18.75" customHeight="1" x14ac:dyDescent="0.2">
      <c r="B136" s="1854"/>
      <c r="C136" s="1841" t="str">
        <f>ﾃﾞｰﾀ一覧!$U$22</f>
        <v>覆工背面変状</v>
      </c>
      <c r="D136" s="1842"/>
      <c r="E136" s="1842"/>
      <c r="F136" s="1842"/>
      <c r="G136" s="1843"/>
      <c r="H136" s="467" t="str">
        <f>IF(H$131="","",IF(COUNTIFS('(6)定期点検調書'!$B$12:$B$5000,H$131,'(6)定期点検調書'!$AH$12:$AH$5000,$C136,'(6)定期点検調書'!$BF$12:$BF$5000,$W$7)&gt;=1,$W$7,IF(COUNTIFS('(6)定期点検調書'!$B$12:$B$5000,H$131,'(6)定期点検調書'!$AH$12:$AH$5000,$C136,'(6)定期点検調書'!$BF$12:$BF$5000,$V$7)&gt;=1,$V$7,IF(COUNTIFS('(6)定期点検調書'!$B$12:$B$5000,H$131,'(6)定期点検調書'!$AH$12:$AH$5000,$C136,'(6)定期点検調書'!$BF$12:$BF$5000,$U$7)&gt;=1,$U$7,IF(COUNTIFS('(6)定期点検調書'!$B$12:$B$5000,H$131,'(6)定期点検調書'!$AH$12:$AH$5000,$C136,'(6)定期点検調書'!$BF$12:$BF$5000,$T$7)&gt;=1,$T$7,IF(COUNTIFS('(6)定期点検調書'!$B$12:$B$5000,H$131,'(6)定期点検調書'!$AH$12:$AH$5000,$C136,'(6)定期点検調書'!$BF$12:$BF$5000,$S$7)&gt;=1,$S$7,""))))))</f>
        <v/>
      </c>
      <c r="I136" s="465" t="str">
        <f>IF(I$131="","",IF(COUNTIFS('(6)定期点検調書'!$B$12:$B$5000,I$131,'(6)定期点検調書'!$AH$12:$AH$5000,$C136,'(6)定期点検調書'!$BF$12:$BF$5000,$W$7)&gt;=1,$W$7,IF(COUNTIFS('(6)定期点検調書'!$B$12:$B$5000,I$131,'(6)定期点検調書'!$AH$12:$AH$5000,$C136,'(6)定期点検調書'!$BF$12:$BF$5000,$V$7)&gt;=1,$V$7,IF(COUNTIFS('(6)定期点検調書'!$B$12:$B$5000,I$131,'(6)定期点検調書'!$AH$12:$AH$5000,$C136,'(6)定期点検調書'!$BF$12:$BF$5000,$U$7)&gt;=1,$U$7,IF(COUNTIFS('(6)定期点検調書'!$B$12:$B$5000,I$131,'(6)定期点検調書'!$AH$12:$AH$5000,$C136,'(6)定期点検調書'!$BF$12:$BF$5000,$T$7)&gt;=1,$T$7,IF(COUNTIFS('(6)定期点検調書'!$B$12:$B$5000,I$131,'(6)定期点検調書'!$AH$12:$AH$5000,$C136,'(6)定期点検調書'!$BF$12:$BF$5000,$S$7)&gt;=1,$S$7,""))))))</f>
        <v/>
      </c>
      <c r="J136" s="465" t="str">
        <f>IF(J$131="","",IF(COUNTIFS('(6)定期点検調書'!$B$12:$B$5000,J$131,'(6)定期点検調書'!$AH$12:$AH$5000,$C136,'(6)定期点検調書'!$BF$12:$BF$5000,$W$7)&gt;=1,$W$7,IF(COUNTIFS('(6)定期点検調書'!$B$12:$B$5000,J$131,'(6)定期点検調書'!$AH$12:$AH$5000,$C136,'(6)定期点検調書'!$BF$12:$BF$5000,$V$7)&gt;=1,$V$7,IF(COUNTIFS('(6)定期点検調書'!$B$12:$B$5000,J$131,'(6)定期点検調書'!$AH$12:$AH$5000,$C136,'(6)定期点検調書'!$BF$12:$BF$5000,$U$7)&gt;=1,$U$7,IF(COUNTIFS('(6)定期点検調書'!$B$12:$B$5000,J$131,'(6)定期点検調書'!$AH$12:$AH$5000,$C136,'(6)定期点検調書'!$BF$12:$BF$5000,$T$7)&gt;=1,$T$7,IF(COUNTIFS('(6)定期点検調書'!$B$12:$B$5000,J$131,'(6)定期点検調書'!$AH$12:$AH$5000,$C136,'(6)定期点検調書'!$BF$12:$BF$5000,$S$7)&gt;=1,$S$7,""))))))</f>
        <v/>
      </c>
      <c r="K136" s="465" t="str">
        <f>IF(K$131="","",IF(COUNTIFS('(6)定期点検調書'!$B$12:$B$5000,K$131,'(6)定期点検調書'!$AH$12:$AH$5000,$C136,'(6)定期点検調書'!$BF$12:$BF$5000,$W$7)&gt;=1,$W$7,IF(COUNTIFS('(6)定期点検調書'!$B$12:$B$5000,K$131,'(6)定期点検調書'!$AH$12:$AH$5000,$C136,'(6)定期点検調書'!$BF$12:$BF$5000,$V$7)&gt;=1,$V$7,IF(COUNTIFS('(6)定期点検調書'!$B$12:$B$5000,K$131,'(6)定期点検調書'!$AH$12:$AH$5000,$C136,'(6)定期点検調書'!$BF$12:$BF$5000,$U$7)&gt;=1,$U$7,IF(COUNTIFS('(6)定期点検調書'!$B$12:$B$5000,K$131,'(6)定期点検調書'!$AH$12:$AH$5000,$C136,'(6)定期点検調書'!$BF$12:$BF$5000,$T$7)&gt;=1,$T$7,IF(COUNTIFS('(6)定期点検調書'!$B$12:$B$5000,K$131,'(6)定期点検調書'!$AH$12:$AH$5000,$C136,'(6)定期点検調書'!$BF$12:$BF$5000,$S$7)&gt;=1,$S$7,""))))))</f>
        <v/>
      </c>
      <c r="L136" s="465" t="str">
        <f>IF(L$131="","",IF(COUNTIFS('(6)定期点検調書'!$B$12:$B$5000,L$131,'(6)定期点検調書'!$AH$12:$AH$5000,$C136,'(6)定期点検調書'!$BF$12:$BF$5000,$W$7)&gt;=1,$W$7,IF(COUNTIFS('(6)定期点検調書'!$B$12:$B$5000,L$131,'(6)定期点検調書'!$AH$12:$AH$5000,$C136,'(6)定期点検調書'!$BF$12:$BF$5000,$V$7)&gt;=1,$V$7,IF(COUNTIFS('(6)定期点検調書'!$B$12:$B$5000,L$131,'(6)定期点検調書'!$AH$12:$AH$5000,$C136,'(6)定期点検調書'!$BF$12:$BF$5000,$U$7)&gt;=1,$U$7,IF(COUNTIFS('(6)定期点検調書'!$B$12:$B$5000,L$131,'(6)定期点検調書'!$AH$12:$AH$5000,$C136,'(6)定期点検調書'!$BF$12:$BF$5000,$T$7)&gt;=1,$T$7,IF(COUNTIFS('(6)定期点検調書'!$B$12:$B$5000,L$131,'(6)定期点検調書'!$AH$12:$AH$5000,$C136,'(6)定期点検調書'!$BF$12:$BF$5000,$S$7)&gt;=1,$S$7,""))))))</f>
        <v/>
      </c>
      <c r="M136" s="465" t="str">
        <f>IF(M$131="","",IF(COUNTIFS('(6)定期点検調書'!$B$12:$B$5000,M$131,'(6)定期点検調書'!$AH$12:$AH$5000,$C136,'(6)定期点検調書'!$BF$12:$BF$5000,$W$7)&gt;=1,$W$7,IF(COUNTIFS('(6)定期点検調書'!$B$12:$B$5000,M$131,'(6)定期点検調書'!$AH$12:$AH$5000,$C136,'(6)定期点検調書'!$BF$12:$BF$5000,$V$7)&gt;=1,$V$7,IF(COUNTIFS('(6)定期点検調書'!$B$12:$B$5000,M$131,'(6)定期点検調書'!$AH$12:$AH$5000,$C136,'(6)定期点検調書'!$BF$12:$BF$5000,$U$7)&gt;=1,$U$7,IF(COUNTIFS('(6)定期点検調書'!$B$12:$B$5000,M$131,'(6)定期点検調書'!$AH$12:$AH$5000,$C136,'(6)定期点検調書'!$BF$12:$BF$5000,$T$7)&gt;=1,$T$7,IF(COUNTIFS('(6)定期点検調書'!$B$12:$B$5000,M$131,'(6)定期点検調書'!$AH$12:$AH$5000,$C136,'(6)定期点検調書'!$BF$12:$BF$5000,$S$7)&gt;=1,$S$7,""))))))</f>
        <v/>
      </c>
      <c r="N136" s="465" t="str">
        <f>IF(N$131="","",IF(COUNTIFS('(6)定期点検調書'!$B$12:$B$5000,N$131,'(6)定期点検調書'!$AH$12:$AH$5000,$C136,'(6)定期点検調書'!$BF$12:$BF$5000,$W$7)&gt;=1,$W$7,IF(COUNTIFS('(6)定期点検調書'!$B$12:$B$5000,N$131,'(6)定期点検調書'!$AH$12:$AH$5000,$C136,'(6)定期点検調書'!$BF$12:$BF$5000,$V$7)&gt;=1,$V$7,IF(COUNTIFS('(6)定期点検調書'!$B$12:$B$5000,N$131,'(6)定期点検調書'!$AH$12:$AH$5000,$C136,'(6)定期点検調書'!$BF$12:$BF$5000,$U$7)&gt;=1,$U$7,IF(COUNTIFS('(6)定期点検調書'!$B$12:$B$5000,N$131,'(6)定期点検調書'!$AH$12:$AH$5000,$C136,'(6)定期点検調書'!$BF$12:$BF$5000,$T$7)&gt;=1,$T$7,IF(COUNTIFS('(6)定期点検調書'!$B$12:$B$5000,N$131,'(6)定期点検調書'!$AH$12:$AH$5000,$C136,'(6)定期点検調書'!$BF$12:$BF$5000,$S$7)&gt;=1,$S$7,""))))))</f>
        <v/>
      </c>
      <c r="O136" s="465" t="str">
        <f>IF(O$131="","",IF(COUNTIFS('(6)定期点検調書'!$B$12:$B$5000,O$131,'(6)定期点検調書'!$AH$12:$AH$5000,$C136,'(6)定期点検調書'!$BF$12:$BF$5000,$W$7)&gt;=1,$W$7,IF(COUNTIFS('(6)定期点検調書'!$B$12:$B$5000,O$131,'(6)定期点検調書'!$AH$12:$AH$5000,$C136,'(6)定期点検調書'!$BF$12:$BF$5000,$V$7)&gt;=1,$V$7,IF(COUNTIFS('(6)定期点検調書'!$B$12:$B$5000,O$131,'(6)定期点検調書'!$AH$12:$AH$5000,$C136,'(6)定期点検調書'!$BF$12:$BF$5000,$U$7)&gt;=1,$U$7,IF(COUNTIFS('(6)定期点検調書'!$B$12:$B$5000,O$131,'(6)定期点検調書'!$AH$12:$AH$5000,$C136,'(6)定期点検調書'!$BF$12:$BF$5000,$T$7)&gt;=1,$T$7,IF(COUNTIFS('(6)定期点検調書'!$B$12:$B$5000,O$131,'(6)定期点検調書'!$AH$12:$AH$5000,$C136,'(6)定期点検調書'!$BF$12:$BF$5000,$S$7)&gt;=1,$S$7,""))))))</f>
        <v/>
      </c>
      <c r="P136" s="465" t="str">
        <f>IF(P$131="","",IF(COUNTIFS('(6)定期点検調書'!$B$12:$B$5000,P$131,'(6)定期点検調書'!$AH$12:$AH$5000,$C136,'(6)定期点検調書'!$BF$12:$BF$5000,$W$7)&gt;=1,$W$7,IF(COUNTIFS('(6)定期点検調書'!$B$12:$B$5000,P$131,'(6)定期点検調書'!$AH$12:$AH$5000,$C136,'(6)定期点検調書'!$BF$12:$BF$5000,$V$7)&gt;=1,$V$7,IF(COUNTIFS('(6)定期点検調書'!$B$12:$B$5000,P$131,'(6)定期点検調書'!$AH$12:$AH$5000,$C136,'(6)定期点検調書'!$BF$12:$BF$5000,$U$7)&gt;=1,$U$7,IF(COUNTIFS('(6)定期点検調書'!$B$12:$B$5000,P$131,'(6)定期点検調書'!$AH$12:$AH$5000,$C136,'(6)定期点検調書'!$BF$12:$BF$5000,$T$7)&gt;=1,$T$7,IF(COUNTIFS('(6)定期点検調書'!$B$12:$B$5000,P$131,'(6)定期点検調書'!$AH$12:$AH$5000,$C136,'(6)定期点検調書'!$BF$12:$BF$5000,$S$7)&gt;=1,$S$7,""))))))</f>
        <v/>
      </c>
      <c r="Q136" s="465" t="str">
        <f>IF(Q$131="","",IF(COUNTIFS('(6)定期点検調書'!$B$12:$B$5000,Q$131,'(6)定期点検調書'!$AH$12:$AH$5000,$C136,'(6)定期点検調書'!$BF$12:$BF$5000,$W$7)&gt;=1,$W$7,IF(COUNTIFS('(6)定期点検調書'!$B$12:$B$5000,Q$131,'(6)定期点検調書'!$AH$12:$AH$5000,$C136,'(6)定期点検調書'!$BF$12:$BF$5000,$V$7)&gt;=1,$V$7,IF(COUNTIFS('(6)定期点検調書'!$B$12:$B$5000,Q$131,'(6)定期点検調書'!$AH$12:$AH$5000,$C136,'(6)定期点検調書'!$BF$12:$BF$5000,$U$7)&gt;=1,$U$7,IF(COUNTIFS('(6)定期点検調書'!$B$12:$B$5000,Q$131,'(6)定期点検調書'!$AH$12:$AH$5000,$C136,'(6)定期点検調書'!$BF$12:$BF$5000,$T$7)&gt;=1,$T$7,IF(COUNTIFS('(6)定期点検調書'!$B$12:$B$5000,Q$131,'(6)定期点検調書'!$AH$12:$AH$5000,$C136,'(6)定期点検調書'!$BF$12:$BF$5000,$S$7)&gt;=1,$S$7,""))))))</f>
        <v/>
      </c>
      <c r="R136" s="465" t="str">
        <f>IF(R$131="","",IF(COUNTIFS('(6)定期点検調書'!$B$12:$B$5000,R$131,'(6)定期点検調書'!$AH$12:$AH$5000,$C136,'(6)定期点検調書'!$BF$12:$BF$5000,$W$7)&gt;=1,$W$7,IF(COUNTIFS('(6)定期点検調書'!$B$12:$B$5000,R$131,'(6)定期点検調書'!$AH$12:$AH$5000,$C136,'(6)定期点検調書'!$BF$12:$BF$5000,$V$7)&gt;=1,$V$7,IF(COUNTIFS('(6)定期点検調書'!$B$12:$B$5000,R$131,'(6)定期点検調書'!$AH$12:$AH$5000,$C136,'(6)定期点検調書'!$BF$12:$BF$5000,$U$7)&gt;=1,$U$7,IF(COUNTIFS('(6)定期点検調書'!$B$12:$B$5000,R$131,'(6)定期点検調書'!$AH$12:$AH$5000,$C136,'(6)定期点検調書'!$BF$12:$BF$5000,$T$7)&gt;=1,$T$7,IF(COUNTIFS('(6)定期点検調書'!$B$12:$B$5000,R$131,'(6)定期点検調書'!$AH$12:$AH$5000,$C136,'(6)定期点検調書'!$BF$12:$BF$5000,$S$7)&gt;=1,$S$7,""))))))</f>
        <v/>
      </c>
      <c r="S136" s="465" t="str">
        <f>IF(S$131="","",IF(COUNTIFS('(6)定期点検調書'!$B$12:$B$5000,S$131,'(6)定期点検調書'!$AH$12:$AH$5000,$C136,'(6)定期点検調書'!$BF$12:$BF$5000,$W$7)&gt;=1,$W$7,IF(COUNTIFS('(6)定期点検調書'!$B$12:$B$5000,S$131,'(6)定期点検調書'!$AH$12:$AH$5000,$C136,'(6)定期点検調書'!$BF$12:$BF$5000,$V$7)&gt;=1,$V$7,IF(COUNTIFS('(6)定期点検調書'!$B$12:$B$5000,S$131,'(6)定期点検調書'!$AH$12:$AH$5000,$C136,'(6)定期点検調書'!$BF$12:$BF$5000,$U$7)&gt;=1,$U$7,IF(COUNTIFS('(6)定期点検調書'!$B$12:$B$5000,S$131,'(6)定期点検調書'!$AH$12:$AH$5000,$C136,'(6)定期点検調書'!$BF$12:$BF$5000,$T$7)&gt;=1,$T$7,IF(COUNTIFS('(6)定期点検調書'!$B$12:$B$5000,S$131,'(6)定期点検調書'!$AH$12:$AH$5000,$C136,'(6)定期点検調書'!$BF$12:$BF$5000,$S$7)&gt;=1,$S$7,""))))))</f>
        <v/>
      </c>
      <c r="T136" s="465" t="str">
        <f>IF(T$131="","",IF(COUNTIFS('(6)定期点検調書'!$B$12:$B$5000,T$131,'(6)定期点検調書'!$AH$12:$AH$5000,$C136,'(6)定期点検調書'!$BF$12:$BF$5000,$W$7)&gt;=1,$W$7,IF(COUNTIFS('(6)定期点検調書'!$B$12:$B$5000,T$131,'(6)定期点検調書'!$AH$12:$AH$5000,$C136,'(6)定期点検調書'!$BF$12:$BF$5000,$V$7)&gt;=1,$V$7,IF(COUNTIFS('(6)定期点検調書'!$B$12:$B$5000,T$131,'(6)定期点検調書'!$AH$12:$AH$5000,$C136,'(6)定期点検調書'!$BF$12:$BF$5000,$U$7)&gt;=1,$U$7,IF(COUNTIFS('(6)定期点検調書'!$B$12:$B$5000,T$131,'(6)定期点検調書'!$AH$12:$AH$5000,$C136,'(6)定期点検調書'!$BF$12:$BF$5000,$T$7)&gt;=1,$T$7,IF(COUNTIFS('(6)定期点検調書'!$B$12:$B$5000,T$131,'(6)定期点検調書'!$AH$12:$AH$5000,$C136,'(6)定期点検調書'!$BF$12:$BF$5000,$S$7)&gt;=1,$S$7,""))))))</f>
        <v/>
      </c>
      <c r="U136" s="465" t="str">
        <f>IF(U$131="","",IF(COUNTIFS('(6)定期点検調書'!$B$12:$B$5000,U$131,'(6)定期点検調書'!$AH$12:$AH$5000,$C136,'(6)定期点検調書'!$BF$12:$BF$5000,$W$7)&gt;=1,$W$7,IF(COUNTIFS('(6)定期点検調書'!$B$12:$B$5000,U$131,'(6)定期点検調書'!$AH$12:$AH$5000,$C136,'(6)定期点検調書'!$BF$12:$BF$5000,$V$7)&gt;=1,$V$7,IF(COUNTIFS('(6)定期点検調書'!$B$12:$B$5000,U$131,'(6)定期点検調書'!$AH$12:$AH$5000,$C136,'(6)定期点検調書'!$BF$12:$BF$5000,$U$7)&gt;=1,$U$7,IF(COUNTIFS('(6)定期点検調書'!$B$12:$B$5000,U$131,'(6)定期点検調書'!$AH$12:$AH$5000,$C136,'(6)定期点検調書'!$BF$12:$BF$5000,$T$7)&gt;=1,$T$7,IF(COUNTIFS('(6)定期点検調書'!$B$12:$B$5000,U$131,'(6)定期点検調書'!$AH$12:$AH$5000,$C136,'(6)定期点検調書'!$BF$12:$BF$5000,$S$7)&gt;=1,$S$7,""))))))</f>
        <v/>
      </c>
      <c r="V136" s="465" t="str">
        <f>IF(V$131="","",IF(COUNTIFS('(6)定期点検調書'!$B$12:$B$5000,V$131,'(6)定期点検調書'!$AH$12:$AH$5000,$C136,'(6)定期点検調書'!$BF$12:$BF$5000,$W$7)&gt;=1,$W$7,IF(COUNTIFS('(6)定期点検調書'!$B$12:$B$5000,V$131,'(6)定期点検調書'!$AH$12:$AH$5000,$C136,'(6)定期点検調書'!$BF$12:$BF$5000,$V$7)&gt;=1,$V$7,IF(COUNTIFS('(6)定期点検調書'!$B$12:$B$5000,V$131,'(6)定期点検調書'!$AH$12:$AH$5000,$C136,'(6)定期点検調書'!$BF$12:$BF$5000,$U$7)&gt;=1,$U$7,IF(COUNTIFS('(6)定期点検調書'!$B$12:$B$5000,V$131,'(6)定期点検調書'!$AH$12:$AH$5000,$C136,'(6)定期点検調書'!$BF$12:$BF$5000,$T$7)&gt;=1,$T$7,IF(COUNTIFS('(6)定期点検調書'!$B$12:$B$5000,V$131,'(6)定期点検調書'!$AH$12:$AH$5000,$C136,'(6)定期点検調書'!$BF$12:$BF$5000,$S$7)&gt;=1,$S$7,""))))))</f>
        <v/>
      </c>
      <c r="W136" s="465" t="str">
        <f>IF(W$131="","",IF(COUNTIFS('(6)定期点検調書'!$B$12:$B$5000,W$131,'(6)定期点検調書'!$AH$12:$AH$5000,$C136,'(6)定期点検調書'!$BF$12:$BF$5000,$W$7)&gt;=1,$W$7,IF(COUNTIFS('(6)定期点検調書'!$B$12:$B$5000,W$131,'(6)定期点検調書'!$AH$12:$AH$5000,$C136,'(6)定期点検調書'!$BF$12:$BF$5000,$V$7)&gt;=1,$V$7,IF(COUNTIFS('(6)定期点検調書'!$B$12:$B$5000,W$131,'(6)定期点検調書'!$AH$12:$AH$5000,$C136,'(6)定期点検調書'!$BF$12:$BF$5000,$U$7)&gt;=1,$U$7,IF(COUNTIFS('(6)定期点検調書'!$B$12:$B$5000,W$131,'(6)定期点検調書'!$AH$12:$AH$5000,$C136,'(6)定期点検調書'!$BF$12:$BF$5000,$T$7)&gt;=1,$T$7,IF(COUNTIFS('(6)定期点検調書'!$B$12:$B$5000,W$131,'(6)定期点検調書'!$AH$12:$AH$5000,$C136,'(6)定期点検調書'!$BF$12:$BF$5000,$S$7)&gt;=1,$S$7,""))))))</f>
        <v/>
      </c>
      <c r="X136" s="465" t="str">
        <f>IF(X$131="","",IF(COUNTIFS('(6)定期点検調書'!$B$12:$B$5000,X$131,'(6)定期点検調書'!$AH$12:$AH$5000,$C136,'(6)定期点検調書'!$BF$12:$BF$5000,$W$7)&gt;=1,$W$7,IF(COUNTIFS('(6)定期点検調書'!$B$12:$B$5000,X$131,'(6)定期点検調書'!$AH$12:$AH$5000,$C136,'(6)定期点検調書'!$BF$12:$BF$5000,$V$7)&gt;=1,$V$7,IF(COUNTIFS('(6)定期点検調書'!$B$12:$B$5000,X$131,'(6)定期点検調書'!$AH$12:$AH$5000,$C136,'(6)定期点検調書'!$BF$12:$BF$5000,$U$7)&gt;=1,$U$7,IF(COUNTIFS('(6)定期点検調書'!$B$12:$B$5000,X$131,'(6)定期点検調書'!$AH$12:$AH$5000,$C136,'(6)定期点検調書'!$BF$12:$BF$5000,$T$7)&gt;=1,$T$7,IF(COUNTIFS('(6)定期点検調書'!$B$12:$B$5000,X$131,'(6)定期点検調書'!$AH$12:$AH$5000,$C136,'(6)定期点検調書'!$BF$12:$BF$5000,$S$7)&gt;=1,$S$7,""))))))</f>
        <v/>
      </c>
      <c r="Y136" s="465" t="str">
        <f>IF(Y$131="","",IF(COUNTIFS('(6)定期点検調書'!$B$12:$B$5000,Y$131,'(6)定期点検調書'!$AH$12:$AH$5000,$C136,'(6)定期点検調書'!$BF$12:$BF$5000,$W$7)&gt;=1,$W$7,IF(COUNTIFS('(6)定期点検調書'!$B$12:$B$5000,Y$131,'(6)定期点検調書'!$AH$12:$AH$5000,$C136,'(6)定期点検調書'!$BF$12:$BF$5000,$V$7)&gt;=1,$V$7,IF(COUNTIFS('(6)定期点検調書'!$B$12:$B$5000,Y$131,'(6)定期点検調書'!$AH$12:$AH$5000,$C136,'(6)定期点検調書'!$BF$12:$BF$5000,$U$7)&gt;=1,$U$7,IF(COUNTIFS('(6)定期点検調書'!$B$12:$B$5000,Y$131,'(6)定期点検調書'!$AH$12:$AH$5000,$C136,'(6)定期点検調書'!$BF$12:$BF$5000,$T$7)&gt;=1,$T$7,IF(COUNTIFS('(6)定期点検調書'!$B$12:$B$5000,Y$131,'(6)定期点検調書'!$AH$12:$AH$5000,$C136,'(6)定期点検調書'!$BF$12:$BF$5000,$S$7)&gt;=1,$S$7,""))))))</f>
        <v/>
      </c>
      <c r="Z136" s="465" t="str">
        <f>IF(Z$131="","",IF(COUNTIFS('(6)定期点検調書'!$B$12:$B$5000,Z$131,'(6)定期点検調書'!$AH$12:$AH$5000,$C136,'(6)定期点検調書'!$BF$12:$BF$5000,$W$7)&gt;=1,$W$7,IF(COUNTIFS('(6)定期点検調書'!$B$12:$B$5000,Z$131,'(6)定期点検調書'!$AH$12:$AH$5000,$C136,'(6)定期点検調書'!$BF$12:$BF$5000,$V$7)&gt;=1,$V$7,IF(COUNTIFS('(6)定期点検調書'!$B$12:$B$5000,Z$131,'(6)定期点検調書'!$AH$12:$AH$5000,$C136,'(6)定期点検調書'!$BF$12:$BF$5000,$U$7)&gt;=1,$U$7,IF(COUNTIFS('(6)定期点検調書'!$B$12:$B$5000,Z$131,'(6)定期点検調書'!$AH$12:$AH$5000,$C136,'(6)定期点検調書'!$BF$12:$BF$5000,$T$7)&gt;=1,$T$7,IF(COUNTIFS('(6)定期点検調書'!$B$12:$B$5000,Z$131,'(6)定期点検調書'!$AH$12:$AH$5000,$C136,'(6)定期点検調書'!$BF$12:$BF$5000,$S$7)&gt;=1,$S$7,""))))))</f>
        <v/>
      </c>
      <c r="AA136" s="465" t="str">
        <f>IF(AA$131="","",IF(COUNTIFS('(6)定期点検調書'!$B$12:$B$5000,AA$131,'(6)定期点検調書'!$AH$12:$AH$5000,$C136,'(6)定期点検調書'!$BF$12:$BF$5000,$W$7)&gt;=1,$W$7,IF(COUNTIFS('(6)定期点検調書'!$B$12:$B$5000,AA$131,'(6)定期点検調書'!$AH$12:$AH$5000,$C136,'(6)定期点検調書'!$BF$12:$BF$5000,$V$7)&gt;=1,$V$7,IF(COUNTIFS('(6)定期点検調書'!$B$12:$B$5000,AA$131,'(6)定期点検調書'!$AH$12:$AH$5000,$C136,'(6)定期点検調書'!$BF$12:$BF$5000,$U$7)&gt;=1,$U$7,IF(COUNTIFS('(6)定期点検調書'!$B$12:$B$5000,AA$131,'(6)定期点検調書'!$AH$12:$AH$5000,$C136,'(6)定期点検調書'!$BF$12:$BF$5000,$T$7)&gt;=1,$T$7,IF(COUNTIFS('(6)定期点検調書'!$B$12:$B$5000,AA$131,'(6)定期点検調書'!$AH$12:$AH$5000,$C136,'(6)定期点検調書'!$BF$12:$BF$5000,$S$7)&gt;=1,$S$7,""))))))</f>
        <v/>
      </c>
      <c r="AB136" s="465" t="str">
        <f>IF(AB$131="","",IF(COUNTIFS('(6)定期点検調書'!$B$12:$B$5000,AB$131,'(6)定期点検調書'!$AH$12:$AH$5000,$C136,'(6)定期点検調書'!$BF$12:$BF$5000,$W$7)&gt;=1,$W$7,IF(COUNTIFS('(6)定期点検調書'!$B$12:$B$5000,AB$131,'(6)定期点検調書'!$AH$12:$AH$5000,$C136,'(6)定期点検調書'!$BF$12:$BF$5000,$V$7)&gt;=1,$V$7,IF(COUNTIFS('(6)定期点検調書'!$B$12:$B$5000,AB$131,'(6)定期点検調書'!$AH$12:$AH$5000,$C136,'(6)定期点検調書'!$BF$12:$BF$5000,$U$7)&gt;=1,$U$7,IF(COUNTIFS('(6)定期点検調書'!$B$12:$B$5000,AB$131,'(6)定期点検調書'!$AH$12:$AH$5000,$C136,'(6)定期点検調書'!$BF$12:$BF$5000,$T$7)&gt;=1,$T$7,IF(COUNTIFS('(6)定期点検調書'!$B$12:$B$5000,AB$131,'(6)定期点検調書'!$AH$12:$AH$5000,$C136,'(6)定期点検調書'!$BF$12:$BF$5000,$S$7)&gt;=1,$S$7,""))))))</f>
        <v/>
      </c>
      <c r="AC136" s="465" t="str">
        <f>IF(AC$131="","",IF(COUNTIFS('(6)定期点検調書'!$B$12:$B$5000,AC$131,'(6)定期点検調書'!$AH$12:$AH$5000,$C136,'(6)定期点検調書'!$BF$12:$BF$5000,$W$7)&gt;=1,$W$7,IF(COUNTIFS('(6)定期点検調書'!$B$12:$B$5000,AC$131,'(6)定期点検調書'!$AH$12:$AH$5000,$C136,'(6)定期点検調書'!$BF$12:$BF$5000,$V$7)&gt;=1,$V$7,IF(COUNTIFS('(6)定期点検調書'!$B$12:$B$5000,AC$131,'(6)定期点検調書'!$AH$12:$AH$5000,$C136,'(6)定期点検調書'!$BF$12:$BF$5000,$U$7)&gt;=1,$U$7,IF(COUNTIFS('(6)定期点検調書'!$B$12:$B$5000,AC$131,'(6)定期点検調書'!$AH$12:$AH$5000,$C136,'(6)定期点検調書'!$BF$12:$BF$5000,$T$7)&gt;=1,$T$7,IF(COUNTIFS('(6)定期点検調書'!$B$12:$B$5000,AC$131,'(6)定期点検調書'!$AH$12:$AH$5000,$C136,'(6)定期点検調書'!$BF$12:$BF$5000,$S$7)&gt;=1,$S$7,""))))))</f>
        <v/>
      </c>
      <c r="AD136" s="465" t="str">
        <f>IF(AD$131="","",IF(COUNTIFS('(6)定期点検調書'!$B$12:$B$5000,AD$131,'(6)定期点検調書'!$AH$12:$AH$5000,$C136,'(6)定期点検調書'!$BF$12:$BF$5000,$W$7)&gt;=1,$W$7,IF(COUNTIFS('(6)定期点検調書'!$B$12:$B$5000,AD$131,'(6)定期点検調書'!$AH$12:$AH$5000,$C136,'(6)定期点検調書'!$BF$12:$BF$5000,$V$7)&gt;=1,$V$7,IF(COUNTIFS('(6)定期点検調書'!$B$12:$B$5000,AD$131,'(6)定期点検調書'!$AH$12:$AH$5000,$C136,'(6)定期点検調書'!$BF$12:$BF$5000,$U$7)&gt;=1,$U$7,IF(COUNTIFS('(6)定期点検調書'!$B$12:$B$5000,AD$131,'(6)定期点検調書'!$AH$12:$AH$5000,$C136,'(6)定期点検調書'!$BF$12:$BF$5000,$T$7)&gt;=1,$T$7,IF(COUNTIFS('(6)定期点検調書'!$B$12:$B$5000,AD$131,'(6)定期点検調書'!$AH$12:$AH$5000,$C136,'(6)定期点検調書'!$BF$12:$BF$5000,$S$7)&gt;=1,$S$7,""))))))</f>
        <v/>
      </c>
      <c r="AE136" s="465" t="str">
        <f>IF(AE$131="","",IF(COUNTIFS('(6)定期点検調書'!$B$12:$B$5000,AE$131,'(6)定期点検調書'!$AH$12:$AH$5000,$C136,'(6)定期点検調書'!$BF$12:$BF$5000,$W$7)&gt;=1,$W$7,IF(COUNTIFS('(6)定期点検調書'!$B$12:$B$5000,AE$131,'(6)定期点検調書'!$AH$12:$AH$5000,$C136,'(6)定期点検調書'!$BF$12:$BF$5000,$V$7)&gt;=1,$V$7,IF(COUNTIFS('(6)定期点検調書'!$B$12:$B$5000,AE$131,'(6)定期点検調書'!$AH$12:$AH$5000,$C136,'(6)定期点検調書'!$BF$12:$BF$5000,$U$7)&gt;=1,$U$7,IF(COUNTIFS('(6)定期点検調書'!$B$12:$B$5000,AE$131,'(6)定期点検調書'!$AH$12:$AH$5000,$C136,'(6)定期点検調書'!$BF$12:$BF$5000,$T$7)&gt;=1,$T$7,IF(COUNTIFS('(6)定期点検調書'!$B$12:$B$5000,AE$131,'(6)定期点検調書'!$AH$12:$AH$5000,$C136,'(6)定期点検調書'!$BF$12:$BF$5000,$S$7)&gt;=1,$S$7,""))))))</f>
        <v/>
      </c>
      <c r="AF136" s="465" t="str">
        <f>IF(AF$131="","",IF(COUNTIFS('(6)定期点検調書'!$B$12:$B$5000,AF$131,'(6)定期点検調書'!$AH$12:$AH$5000,$C136,'(6)定期点検調書'!$BF$12:$BF$5000,$W$7)&gt;=1,$W$7,IF(COUNTIFS('(6)定期点検調書'!$B$12:$B$5000,AF$131,'(6)定期点検調書'!$AH$12:$AH$5000,$C136,'(6)定期点検調書'!$BF$12:$BF$5000,$V$7)&gt;=1,$V$7,IF(COUNTIFS('(6)定期点検調書'!$B$12:$B$5000,AF$131,'(6)定期点検調書'!$AH$12:$AH$5000,$C136,'(6)定期点検調書'!$BF$12:$BF$5000,$U$7)&gt;=1,$U$7,IF(COUNTIFS('(6)定期点検調書'!$B$12:$B$5000,AF$131,'(6)定期点検調書'!$AH$12:$AH$5000,$C136,'(6)定期点検調書'!$BF$12:$BF$5000,$T$7)&gt;=1,$T$7,IF(COUNTIFS('(6)定期点検調書'!$B$12:$B$5000,AF$131,'(6)定期点検調書'!$AH$12:$AH$5000,$C136,'(6)定期点検調書'!$BF$12:$BF$5000,$S$7)&gt;=1,$S$7,""))))))</f>
        <v/>
      </c>
      <c r="AG136" s="465" t="str">
        <f>IF(AG$131="","",IF(COUNTIFS('(6)定期点検調書'!$B$12:$B$5000,AG$131,'(6)定期点検調書'!$AH$12:$AH$5000,$C136,'(6)定期点検調書'!$BF$12:$BF$5000,$W$7)&gt;=1,$W$7,IF(COUNTIFS('(6)定期点検調書'!$B$12:$B$5000,AG$131,'(6)定期点検調書'!$AH$12:$AH$5000,$C136,'(6)定期点検調書'!$BF$12:$BF$5000,$V$7)&gt;=1,$V$7,IF(COUNTIFS('(6)定期点検調書'!$B$12:$B$5000,AG$131,'(6)定期点検調書'!$AH$12:$AH$5000,$C136,'(6)定期点検調書'!$BF$12:$BF$5000,$U$7)&gt;=1,$U$7,IF(COUNTIFS('(6)定期点検調書'!$B$12:$B$5000,AG$131,'(6)定期点検調書'!$AH$12:$AH$5000,$C136,'(6)定期点検調書'!$BF$12:$BF$5000,$T$7)&gt;=1,$T$7,IF(COUNTIFS('(6)定期点検調書'!$B$12:$B$5000,AG$131,'(6)定期点検調書'!$AH$12:$AH$5000,$C136,'(6)定期点検調書'!$BF$12:$BF$5000,$S$7)&gt;=1,$S$7,""))))))</f>
        <v/>
      </c>
      <c r="AH136" s="465" t="str">
        <f>IF(AH$131="","",IF(COUNTIFS('(6)定期点検調書'!$B$12:$B$5000,AH$131,'(6)定期点検調書'!$AH$12:$AH$5000,$C136,'(6)定期点検調書'!$BF$12:$BF$5000,$W$7)&gt;=1,$W$7,IF(COUNTIFS('(6)定期点検調書'!$B$12:$B$5000,AH$131,'(6)定期点検調書'!$AH$12:$AH$5000,$C136,'(6)定期点検調書'!$BF$12:$BF$5000,$V$7)&gt;=1,$V$7,IF(COUNTIFS('(6)定期点検調書'!$B$12:$B$5000,AH$131,'(6)定期点検調書'!$AH$12:$AH$5000,$C136,'(6)定期点検調書'!$BF$12:$BF$5000,$U$7)&gt;=1,$U$7,IF(COUNTIFS('(6)定期点検調書'!$B$12:$B$5000,AH$131,'(6)定期点検調書'!$AH$12:$AH$5000,$C136,'(6)定期点検調書'!$BF$12:$BF$5000,$T$7)&gt;=1,$T$7,IF(COUNTIFS('(6)定期点検調書'!$B$12:$B$5000,AH$131,'(6)定期点検調書'!$AH$12:$AH$5000,$C136,'(6)定期点検調書'!$BF$12:$BF$5000,$S$7)&gt;=1,$S$7,""))))))</f>
        <v/>
      </c>
      <c r="AI136" s="465" t="str">
        <f>IF(AI$131="","",IF(COUNTIFS('(6)定期点検調書'!$B$12:$B$5000,AI$131,'(6)定期点検調書'!$AH$12:$AH$5000,$C136,'(6)定期点検調書'!$BF$12:$BF$5000,$W$7)&gt;=1,$W$7,IF(COUNTIFS('(6)定期点検調書'!$B$12:$B$5000,AI$131,'(6)定期点検調書'!$AH$12:$AH$5000,$C136,'(6)定期点検調書'!$BF$12:$BF$5000,$V$7)&gt;=1,$V$7,IF(COUNTIFS('(6)定期点検調書'!$B$12:$B$5000,AI$131,'(6)定期点検調書'!$AH$12:$AH$5000,$C136,'(6)定期点検調書'!$BF$12:$BF$5000,$U$7)&gt;=1,$U$7,IF(COUNTIFS('(6)定期点検調書'!$B$12:$B$5000,AI$131,'(6)定期点検調書'!$AH$12:$AH$5000,$C136,'(6)定期点検調書'!$BF$12:$BF$5000,$T$7)&gt;=1,$T$7,IF(COUNTIFS('(6)定期点検調書'!$B$12:$B$5000,AI$131,'(6)定期点検調書'!$AH$12:$AH$5000,$C136,'(6)定期点検調書'!$BF$12:$BF$5000,$S$7)&gt;=1,$S$7,""))))))</f>
        <v/>
      </c>
      <c r="AJ136" s="465" t="str">
        <f>IF(AJ$131="","",IF(COUNTIFS('(6)定期点検調書'!$B$12:$B$5000,AJ$131,'(6)定期点検調書'!$AH$12:$AH$5000,$C136,'(6)定期点検調書'!$BF$12:$BF$5000,$W$7)&gt;=1,$W$7,IF(COUNTIFS('(6)定期点検調書'!$B$12:$B$5000,AJ$131,'(6)定期点検調書'!$AH$12:$AH$5000,$C136,'(6)定期点検調書'!$BF$12:$BF$5000,$V$7)&gt;=1,$V$7,IF(COUNTIFS('(6)定期点検調書'!$B$12:$B$5000,AJ$131,'(6)定期点検調書'!$AH$12:$AH$5000,$C136,'(6)定期点検調書'!$BF$12:$BF$5000,$U$7)&gt;=1,$U$7,IF(COUNTIFS('(6)定期点検調書'!$B$12:$B$5000,AJ$131,'(6)定期点検調書'!$AH$12:$AH$5000,$C136,'(6)定期点検調書'!$BF$12:$BF$5000,$T$7)&gt;=1,$T$7,IF(COUNTIFS('(6)定期点検調書'!$B$12:$B$5000,AJ$131,'(6)定期点検調書'!$AH$12:$AH$5000,$C136,'(6)定期点検調書'!$BF$12:$BF$5000,$S$7)&gt;=1,$S$7,""))))))</f>
        <v/>
      </c>
      <c r="AK136" s="465" t="str">
        <f>IF(AK$131="","",IF(COUNTIFS('(6)定期点検調書'!$B$12:$B$5000,AK$131,'(6)定期点検調書'!$AH$12:$AH$5000,$C136,'(6)定期点検調書'!$BF$12:$BF$5000,$W$7)&gt;=1,$W$7,IF(COUNTIFS('(6)定期点検調書'!$B$12:$B$5000,AK$131,'(6)定期点検調書'!$AH$12:$AH$5000,$C136,'(6)定期点検調書'!$BF$12:$BF$5000,$V$7)&gt;=1,$V$7,IF(COUNTIFS('(6)定期点検調書'!$B$12:$B$5000,AK$131,'(6)定期点検調書'!$AH$12:$AH$5000,$C136,'(6)定期点検調書'!$BF$12:$BF$5000,$U$7)&gt;=1,$U$7,IF(COUNTIFS('(6)定期点検調書'!$B$12:$B$5000,AK$131,'(6)定期点検調書'!$AH$12:$AH$5000,$C136,'(6)定期点検調書'!$BF$12:$BF$5000,$T$7)&gt;=1,$T$7,IF(COUNTIFS('(6)定期点検調書'!$B$12:$B$5000,AK$131,'(6)定期点検調書'!$AH$12:$AH$5000,$C136,'(6)定期点検調書'!$BF$12:$BF$5000,$S$7)&gt;=1,$S$7,""))))))</f>
        <v/>
      </c>
      <c r="AL136" s="465" t="str">
        <f>IF(AL$131="","",IF(COUNTIFS('(6)定期点検調書'!$B$12:$B$5000,AL$131,'(6)定期点検調書'!$AH$12:$AH$5000,$C136,'(6)定期点検調書'!$BF$12:$BF$5000,$W$7)&gt;=1,$W$7,IF(COUNTIFS('(6)定期点検調書'!$B$12:$B$5000,AL$131,'(6)定期点検調書'!$AH$12:$AH$5000,$C136,'(6)定期点検調書'!$BF$12:$BF$5000,$V$7)&gt;=1,$V$7,IF(COUNTIFS('(6)定期点検調書'!$B$12:$B$5000,AL$131,'(6)定期点検調書'!$AH$12:$AH$5000,$C136,'(6)定期点検調書'!$BF$12:$BF$5000,$U$7)&gt;=1,$U$7,IF(COUNTIFS('(6)定期点検調書'!$B$12:$B$5000,AL$131,'(6)定期点検調書'!$AH$12:$AH$5000,$C136,'(6)定期点検調書'!$BF$12:$BF$5000,$T$7)&gt;=1,$T$7,IF(COUNTIFS('(6)定期点検調書'!$B$12:$B$5000,AL$131,'(6)定期点検調書'!$AH$12:$AH$5000,$C136,'(6)定期点検調書'!$BF$12:$BF$5000,$S$7)&gt;=1,$S$7,""))))))</f>
        <v/>
      </c>
      <c r="AM136" s="465" t="str">
        <f>IF(AM$131="","",IF(COUNTIFS('(6)定期点検調書'!$B$12:$B$5000,AM$131,'(6)定期点検調書'!$AH$12:$AH$5000,$C136,'(6)定期点検調書'!$BF$12:$BF$5000,$W$7)&gt;=1,$W$7,IF(COUNTIFS('(6)定期点検調書'!$B$12:$B$5000,AM$131,'(6)定期点検調書'!$AH$12:$AH$5000,$C136,'(6)定期点検調書'!$BF$12:$BF$5000,$V$7)&gt;=1,$V$7,IF(COUNTIFS('(6)定期点検調書'!$B$12:$B$5000,AM$131,'(6)定期点検調書'!$AH$12:$AH$5000,$C136,'(6)定期点検調書'!$BF$12:$BF$5000,$U$7)&gt;=1,$U$7,IF(COUNTIFS('(6)定期点検調書'!$B$12:$B$5000,AM$131,'(6)定期点検調書'!$AH$12:$AH$5000,$C136,'(6)定期点検調書'!$BF$12:$BF$5000,$T$7)&gt;=1,$T$7,IF(COUNTIFS('(6)定期点検調書'!$B$12:$B$5000,AM$131,'(6)定期点検調書'!$AH$12:$AH$5000,$C136,'(6)定期点検調書'!$BF$12:$BF$5000,$S$7)&gt;=1,$S$7,""))))))</f>
        <v/>
      </c>
      <c r="AN136" s="465" t="str">
        <f>IF(AN$131="","",IF(COUNTIFS('(6)定期点検調書'!$B$12:$B$5000,AN$131,'(6)定期点検調書'!$AH$12:$AH$5000,$C136,'(6)定期点検調書'!$BF$12:$BF$5000,$W$7)&gt;=1,$W$7,IF(COUNTIFS('(6)定期点検調書'!$B$12:$B$5000,AN$131,'(6)定期点検調書'!$AH$12:$AH$5000,$C136,'(6)定期点検調書'!$BF$12:$BF$5000,$V$7)&gt;=1,$V$7,IF(COUNTIFS('(6)定期点検調書'!$B$12:$B$5000,AN$131,'(6)定期点検調書'!$AH$12:$AH$5000,$C136,'(6)定期点検調書'!$BF$12:$BF$5000,$U$7)&gt;=1,$U$7,IF(COUNTIFS('(6)定期点検調書'!$B$12:$B$5000,AN$131,'(6)定期点検調書'!$AH$12:$AH$5000,$C136,'(6)定期点検調書'!$BF$12:$BF$5000,$T$7)&gt;=1,$T$7,IF(COUNTIFS('(6)定期点検調書'!$B$12:$B$5000,AN$131,'(6)定期点検調書'!$AH$12:$AH$5000,$C136,'(6)定期点検調書'!$BF$12:$BF$5000,$S$7)&gt;=1,$S$7,""))))))</f>
        <v/>
      </c>
      <c r="AO136" s="465" t="str">
        <f>IF(AO$131="","",IF(COUNTIFS('(6)定期点検調書'!$B$12:$B$5000,AO$131,'(6)定期点検調書'!$AH$12:$AH$5000,$C136,'(6)定期点検調書'!$BF$12:$BF$5000,$W$7)&gt;=1,$W$7,IF(COUNTIFS('(6)定期点検調書'!$B$12:$B$5000,AO$131,'(6)定期点検調書'!$AH$12:$AH$5000,$C136,'(6)定期点検調書'!$BF$12:$BF$5000,$V$7)&gt;=1,$V$7,IF(COUNTIFS('(6)定期点検調書'!$B$12:$B$5000,AO$131,'(6)定期点検調書'!$AH$12:$AH$5000,$C136,'(6)定期点検調書'!$BF$12:$BF$5000,$U$7)&gt;=1,$U$7,IF(COUNTIFS('(6)定期点検調書'!$B$12:$B$5000,AO$131,'(6)定期点検調書'!$AH$12:$AH$5000,$C136,'(6)定期点検調書'!$BF$12:$BF$5000,$T$7)&gt;=1,$T$7,IF(COUNTIFS('(6)定期点検調書'!$B$12:$B$5000,AO$131,'(6)定期点検調書'!$AH$12:$AH$5000,$C136,'(6)定期点検調書'!$BF$12:$BF$5000,$S$7)&gt;=1,$S$7,""))))))</f>
        <v/>
      </c>
      <c r="AP136" s="465" t="str">
        <f>IF(AP$131="","",IF(COUNTIFS('(6)定期点検調書'!$B$12:$B$5000,AP$131,'(6)定期点検調書'!$AH$12:$AH$5000,$C136,'(6)定期点検調書'!$BF$12:$BF$5000,$W$7)&gt;=1,$W$7,IF(COUNTIFS('(6)定期点検調書'!$B$12:$B$5000,AP$131,'(6)定期点検調書'!$AH$12:$AH$5000,$C136,'(6)定期点検調書'!$BF$12:$BF$5000,$V$7)&gt;=1,$V$7,IF(COUNTIFS('(6)定期点検調書'!$B$12:$B$5000,AP$131,'(6)定期点検調書'!$AH$12:$AH$5000,$C136,'(6)定期点検調書'!$BF$12:$BF$5000,$U$7)&gt;=1,$U$7,IF(COUNTIFS('(6)定期点検調書'!$B$12:$B$5000,AP$131,'(6)定期点検調書'!$AH$12:$AH$5000,$C136,'(6)定期点検調書'!$BF$12:$BF$5000,$T$7)&gt;=1,$T$7,IF(COUNTIFS('(6)定期点検調書'!$B$12:$B$5000,AP$131,'(6)定期点検調書'!$AH$12:$AH$5000,$C136,'(6)定期点検調書'!$BF$12:$BF$5000,$S$7)&gt;=1,$S$7,""))))))</f>
        <v/>
      </c>
      <c r="AQ136" s="465" t="str">
        <f>IF(AQ$131="","",IF(COUNTIFS('(6)定期点検調書'!$B$12:$B$5000,AQ$131,'(6)定期点検調書'!$AH$12:$AH$5000,$C136,'(6)定期点検調書'!$BF$12:$BF$5000,$W$7)&gt;=1,$W$7,IF(COUNTIFS('(6)定期点検調書'!$B$12:$B$5000,AQ$131,'(6)定期点検調書'!$AH$12:$AH$5000,$C136,'(6)定期点検調書'!$BF$12:$BF$5000,$V$7)&gt;=1,$V$7,IF(COUNTIFS('(6)定期点検調書'!$B$12:$B$5000,AQ$131,'(6)定期点検調書'!$AH$12:$AH$5000,$C136,'(6)定期点検調書'!$BF$12:$BF$5000,$U$7)&gt;=1,$U$7,IF(COUNTIFS('(6)定期点検調書'!$B$12:$B$5000,AQ$131,'(6)定期点検調書'!$AH$12:$AH$5000,$C136,'(6)定期点検調書'!$BF$12:$BF$5000,$T$7)&gt;=1,$T$7,IF(COUNTIFS('(6)定期点検調書'!$B$12:$B$5000,AQ$131,'(6)定期点検調書'!$AH$12:$AH$5000,$C136,'(6)定期点検調書'!$BF$12:$BF$5000,$S$7)&gt;=1,$S$7,""))))))</f>
        <v/>
      </c>
      <c r="AR136" s="465" t="str">
        <f>IF(AR$131="","",IF(COUNTIFS('(6)定期点検調書'!$B$12:$B$5000,AR$131,'(6)定期点検調書'!$AH$12:$AH$5000,$C136,'(6)定期点検調書'!$BF$12:$BF$5000,$W$7)&gt;=1,$W$7,IF(COUNTIFS('(6)定期点検調書'!$B$12:$B$5000,AR$131,'(6)定期点検調書'!$AH$12:$AH$5000,$C136,'(6)定期点検調書'!$BF$12:$BF$5000,$V$7)&gt;=1,$V$7,IF(COUNTIFS('(6)定期点検調書'!$B$12:$B$5000,AR$131,'(6)定期点検調書'!$AH$12:$AH$5000,$C136,'(6)定期点検調書'!$BF$12:$BF$5000,$U$7)&gt;=1,$U$7,IF(COUNTIFS('(6)定期点検調書'!$B$12:$B$5000,AR$131,'(6)定期点検調書'!$AH$12:$AH$5000,$C136,'(6)定期点検調書'!$BF$12:$BF$5000,$T$7)&gt;=1,$T$7,IF(COUNTIFS('(6)定期点検調書'!$B$12:$B$5000,AR$131,'(6)定期点検調書'!$AH$12:$AH$5000,$C136,'(6)定期点検調書'!$BF$12:$BF$5000,$S$7)&gt;=1,$S$7,""))))))</f>
        <v/>
      </c>
      <c r="AS136" s="465" t="str">
        <f>IF(AS$131="","",IF(COUNTIFS('(6)定期点検調書'!$B$12:$B$5000,AS$131,'(6)定期点検調書'!$AH$12:$AH$5000,$C136,'(6)定期点検調書'!$BF$12:$BF$5000,$W$7)&gt;=1,$W$7,IF(COUNTIFS('(6)定期点検調書'!$B$12:$B$5000,AS$131,'(6)定期点検調書'!$AH$12:$AH$5000,$C136,'(6)定期点検調書'!$BF$12:$BF$5000,$V$7)&gt;=1,$V$7,IF(COUNTIFS('(6)定期点検調書'!$B$12:$B$5000,AS$131,'(6)定期点検調書'!$AH$12:$AH$5000,$C136,'(6)定期点検調書'!$BF$12:$BF$5000,$U$7)&gt;=1,$U$7,IF(COUNTIFS('(6)定期点検調書'!$B$12:$B$5000,AS$131,'(6)定期点検調書'!$AH$12:$AH$5000,$C136,'(6)定期点検調書'!$BF$12:$BF$5000,$T$7)&gt;=1,$T$7,IF(COUNTIFS('(6)定期点検調書'!$B$12:$B$5000,AS$131,'(6)定期点検調書'!$AH$12:$AH$5000,$C136,'(6)定期点検調書'!$BF$12:$BF$5000,$S$7)&gt;=1,$S$7,""))))))</f>
        <v/>
      </c>
      <c r="AT136" s="465" t="str">
        <f>IF(AT$131="","",IF(COUNTIFS('(6)定期点検調書'!$B$12:$B$5000,AT$131,'(6)定期点検調書'!$AH$12:$AH$5000,$C136,'(6)定期点検調書'!$BF$12:$BF$5000,$W$7)&gt;=1,$W$7,IF(COUNTIFS('(6)定期点検調書'!$B$12:$B$5000,AT$131,'(6)定期点検調書'!$AH$12:$AH$5000,$C136,'(6)定期点検調書'!$BF$12:$BF$5000,$V$7)&gt;=1,$V$7,IF(COUNTIFS('(6)定期点検調書'!$B$12:$B$5000,AT$131,'(6)定期点検調書'!$AH$12:$AH$5000,$C136,'(6)定期点検調書'!$BF$12:$BF$5000,$U$7)&gt;=1,$U$7,IF(COUNTIFS('(6)定期点検調書'!$B$12:$B$5000,AT$131,'(6)定期点検調書'!$AH$12:$AH$5000,$C136,'(6)定期点検調書'!$BF$12:$BF$5000,$T$7)&gt;=1,$T$7,IF(COUNTIFS('(6)定期点検調書'!$B$12:$B$5000,AT$131,'(6)定期点検調書'!$AH$12:$AH$5000,$C136,'(6)定期点検調書'!$BF$12:$BF$5000,$S$7)&gt;=1,$S$7,""))))))</f>
        <v/>
      </c>
      <c r="AU136" s="465" t="str">
        <f>IF(AU$131="","",IF(COUNTIFS('(6)定期点検調書'!$B$12:$B$5000,AU$131,'(6)定期点検調書'!$AH$12:$AH$5000,$C136,'(6)定期点検調書'!$BF$12:$BF$5000,$W$7)&gt;=1,$W$7,IF(COUNTIFS('(6)定期点検調書'!$B$12:$B$5000,AU$131,'(6)定期点検調書'!$AH$12:$AH$5000,$C136,'(6)定期点検調書'!$BF$12:$BF$5000,$V$7)&gt;=1,$V$7,IF(COUNTIFS('(6)定期点検調書'!$B$12:$B$5000,AU$131,'(6)定期点検調書'!$AH$12:$AH$5000,$C136,'(6)定期点検調書'!$BF$12:$BF$5000,$U$7)&gt;=1,$U$7,IF(COUNTIFS('(6)定期点検調書'!$B$12:$B$5000,AU$131,'(6)定期点検調書'!$AH$12:$AH$5000,$C136,'(6)定期点検調書'!$BF$12:$BF$5000,$T$7)&gt;=1,$T$7,IF(COUNTIFS('(6)定期点検調書'!$B$12:$B$5000,AU$131,'(6)定期点検調書'!$AH$12:$AH$5000,$C136,'(6)定期点検調書'!$BF$12:$BF$5000,$S$7)&gt;=1,$S$7,""))))))</f>
        <v/>
      </c>
      <c r="AV136" s="465" t="str">
        <f>IF(AV$131="","",IF(COUNTIFS('(6)定期点検調書'!$B$12:$B$5000,AV$131,'(6)定期点検調書'!$AH$12:$AH$5000,$C136,'(6)定期点検調書'!$BF$12:$BF$5000,$W$7)&gt;=1,$W$7,IF(COUNTIFS('(6)定期点検調書'!$B$12:$B$5000,AV$131,'(6)定期点検調書'!$AH$12:$AH$5000,$C136,'(6)定期点検調書'!$BF$12:$BF$5000,$V$7)&gt;=1,$V$7,IF(COUNTIFS('(6)定期点検調書'!$B$12:$B$5000,AV$131,'(6)定期点検調書'!$AH$12:$AH$5000,$C136,'(6)定期点検調書'!$BF$12:$BF$5000,$U$7)&gt;=1,$U$7,IF(COUNTIFS('(6)定期点検調書'!$B$12:$B$5000,AV$131,'(6)定期点検調書'!$AH$12:$AH$5000,$C136,'(6)定期点検調書'!$BF$12:$BF$5000,$T$7)&gt;=1,$T$7,IF(COUNTIFS('(6)定期点検調書'!$B$12:$B$5000,AV$131,'(6)定期点検調書'!$AH$12:$AH$5000,$C136,'(6)定期点検調書'!$BF$12:$BF$5000,$S$7)&gt;=1,$S$7,""))))))</f>
        <v/>
      </c>
      <c r="AW136" s="465" t="str">
        <f>IF(AW$131="","",IF(COUNTIFS('(6)定期点検調書'!$B$12:$B$5000,AW$131,'(6)定期点検調書'!$AH$12:$AH$5000,$C136,'(6)定期点検調書'!$BF$12:$BF$5000,$W$7)&gt;=1,$W$7,IF(COUNTIFS('(6)定期点検調書'!$B$12:$B$5000,AW$131,'(6)定期点検調書'!$AH$12:$AH$5000,$C136,'(6)定期点検調書'!$BF$12:$BF$5000,$V$7)&gt;=1,$V$7,IF(COUNTIFS('(6)定期点検調書'!$B$12:$B$5000,AW$131,'(6)定期点検調書'!$AH$12:$AH$5000,$C136,'(6)定期点検調書'!$BF$12:$BF$5000,$U$7)&gt;=1,$U$7,IF(COUNTIFS('(6)定期点検調書'!$B$12:$B$5000,AW$131,'(6)定期点検調書'!$AH$12:$AH$5000,$C136,'(6)定期点検調書'!$BF$12:$BF$5000,$T$7)&gt;=1,$T$7,IF(COUNTIFS('(6)定期点検調書'!$B$12:$B$5000,AW$131,'(6)定期点検調書'!$AH$12:$AH$5000,$C136,'(6)定期点検調書'!$BF$12:$BF$5000,$S$7)&gt;=1,$S$7,""))))))</f>
        <v/>
      </c>
      <c r="AX136" s="465" t="str">
        <f>IF(AX$131="","",IF(COUNTIFS('(6)定期点検調書'!$B$12:$B$5000,AX$131,'(6)定期点検調書'!$AH$12:$AH$5000,$C136,'(6)定期点検調書'!$BF$12:$BF$5000,$W$7)&gt;=1,$W$7,IF(COUNTIFS('(6)定期点検調書'!$B$12:$B$5000,AX$131,'(6)定期点検調書'!$AH$12:$AH$5000,$C136,'(6)定期点検調書'!$BF$12:$BF$5000,$V$7)&gt;=1,$V$7,IF(COUNTIFS('(6)定期点検調書'!$B$12:$B$5000,AX$131,'(6)定期点検調書'!$AH$12:$AH$5000,$C136,'(6)定期点検調書'!$BF$12:$BF$5000,$U$7)&gt;=1,$U$7,IF(COUNTIFS('(6)定期点検調書'!$B$12:$B$5000,AX$131,'(6)定期点検調書'!$AH$12:$AH$5000,$C136,'(6)定期点検調書'!$BF$12:$BF$5000,$T$7)&gt;=1,$T$7,IF(COUNTIFS('(6)定期点検調書'!$B$12:$B$5000,AX$131,'(6)定期点検調書'!$AH$12:$AH$5000,$C136,'(6)定期点検調書'!$BF$12:$BF$5000,$S$7)&gt;=1,$S$7,""))))))</f>
        <v/>
      </c>
      <c r="AY136" s="465" t="str">
        <f>IF(AY$131="","",IF(COUNTIFS('(6)定期点検調書'!$B$12:$B$5000,AY$131,'(6)定期点検調書'!$AH$12:$AH$5000,$C136,'(6)定期点検調書'!$BF$12:$BF$5000,$W$7)&gt;=1,$W$7,IF(COUNTIFS('(6)定期点検調書'!$B$12:$B$5000,AY$131,'(6)定期点検調書'!$AH$12:$AH$5000,$C136,'(6)定期点検調書'!$BF$12:$BF$5000,$V$7)&gt;=1,$V$7,IF(COUNTIFS('(6)定期点検調書'!$B$12:$B$5000,AY$131,'(6)定期点検調書'!$AH$12:$AH$5000,$C136,'(6)定期点検調書'!$BF$12:$BF$5000,$U$7)&gt;=1,$U$7,IF(COUNTIFS('(6)定期点検調書'!$B$12:$B$5000,AY$131,'(6)定期点検調書'!$AH$12:$AH$5000,$C136,'(6)定期点検調書'!$BF$12:$BF$5000,$T$7)&gt;=1,$T$7,IF(COUNTIFS('(6)定期点検調書'!$B$12:$B$5000,AY$131,'(6)定期点検調書'!$AH$12:$AH$5000,$C136,'(6)定期点検調書'!$BF$12:$BF$5000,$S$7)&gt;=1,$S$7,""))))))</f>
        <v/>
      </c>
      <c r="AZ136" s="465" t="str">
        <f>IF(AZ$131="","",IF(COUNTIFS('(6)定期点検調書'!$B$12:$B$5000,AZ$131,'(6)定期点検調書'!$AH$12:$AH$5000,$C136,'(6)定期点検調書'!$BF$12:$BF$5000,$W$7)&gt;=1,$W$7,IF(COUNTIFS('(6)定期点検調書'!$B$12:$B$5000,AZ$131,'(6)定期点検調書'!$AH$12:$AH$5000,$C136,'(6)定期点検調書'!$BF$12:$BF$5000,$V$7)&gt;=1,$V$7,IF(COUNTIFS('(6)定期点検調書'!$B$12:$B$5000,AZ$131,'(6)定期点検調書'!$AH$12:$AH$5000,$C136,'(6)定期点検調書'!$BF$12:$BF$5000,$U$7)&gt;=1,$U$7,IF(COUNTIFS('(6)定期点検調書'!$B$12:$B$5000,AZ$131,'(6)定期点検調書'!$AH$12:$AH$5000,$C136,'(6)定期点検調書'!$BF$12:$BF$5000,$T$7)&gt;=1,$T$7,IF(COUNTIFS('(6)定期点検調書'!$B$12:$B$5000,AZ$131,'(6)定期点検調書'!$AH$12:$AH$5000,$C136,'(6)定期点検調書'!$BF$12:$BF$5000,$S$7)&gt;=1,$S$7,""))))))</f>
        <v/>
      </c>
      <c r="BA136" s="466" t="str">
        <f>IF(BA$131="","",IF(COUNTIFS('(6)定期点検調書'!$B$12:$B$5000,BA$131,'(6)定期点検調書'!$AH$12:$AH$5000,$C136,'(6)定期点検調書'!$BF$12:$BF$5000,$W$7)&gt;=1,$W$7,IF(COUNTIFS('(6)定期点検調書'!$B$12:$B$5000,BA$131,'(6)定期点検調書'!$AH$12:$AH$5000,$C136,'(6)定期点検調書'!$BF$12:$BF$5000,$V$7)&gt;=1,$V$7,IF(COUNTIFS('(6)定期点検調書'!$B$12:$B$5000,BA$131,'(6)定期点検調書'!$AH$12:$AH$5000,$C136,'(6)定期点検調書'!$BF$12:$BF$5000,$U$7)&gt;=1,$U$7,IF(COUNTIFS('(6)定期点検調書'!$B$12:$B$5000,BA$131,'(6)定期点検調書'!$AH$12:$AH$5000,$C136,'(6)定期点検調書'!$BF$12:$BF$5000,$T$7)&gt;=1,$T$7,IF(COUNTIFS('(6)定期点検調書'!$B$12:$B$5000,BA$131,'(6)定期点検調書'!$AH$12:$AH$5000,$C136,'(6)定期点検調書'!$BF$12:$BF$5000,$S$7)&gt;=1,$S$7,""))))))</f>
        <v/>
      </c>
      <c r="BB136" s="1"/>
      <c r="BC136" s="1"/>
    </row>
    <row r="137" spans="2:55" ht="18.75" customHeight="1" x14ac:dyDescent="0.2">
      <c r="B137" s="1854"/>
      <c r="C137" s="1841" t="str">
        <f>ﾃﾞｰﾀ一覧!$U$23</f>
        <v>鋼材露出</v>
      </c>
      <c r="D137" s="1842"/>
      <c r="E137" s="1842"/>
      <c r="F137" s="1842"/>
      <c r="G137" s="1843"/>
      <c r="H137" s="467" t="str">
        <f>IF(H$131="","",IF(COUNTIFS('(6)定期点検調書'!$B$12:$B$5000,H$131,'(6)定期点検調書'!$AH$12:$AH$5000,$C137,'(6)定期点検調書'!$BF$12:$BF$5000,$W$7)&gt;=1,$W$7,IF(COUNTIFS('(6)定期点検調書'!$B$12:$B$5000,H$131,'(6)定期点検調書'!$AH$12:$AH$5000,$C137,'(6)定期点検調書'!$BF$12:$BF$5000,$V$7)&gt;=1,$V$7,IF(COUNTIFS('(6)定期点検調書'!$B$12:$B$5000,H$131,'(6)定期点検調書'!$AH$12:$AH$5000,$C137,'(6)定期点検調書'!$BF$12:$BF$5000,$U$7)&gt;=1,$U$7,IF(COUNTIFS('(6)定期点検調書'!$B$12:$B$5000,H$131,'(6)定期点検調書'!$AH$12:$AH$5000,$C137,'(6)定期点検調書'!$BF$12:$BF$5000,$T$7)&gt;=1,$T$7,IF(COUNTIFS('(6)定期点検調書'!$B$12:$B$5000,H$131,'(6)定期点検調書'!$AH$12:$AH$5000,$C137,'(6)定期点検調書'!$BF$12:$BF$5000,$S$7)&gt;=1,$S$7,""))))))</f>
        <v/>
      </c>
      <c r="I137" s="465" t="str">
        <f>IF(I$131="","",IF(COUNTIFS('(6)定期点検調書'!$B$12:$B$5000,I$131,'(6)定期点検調書'!$AH$12:$AH$5000,$C137,'(6)定期点検調書'!$BF$12:$BF$5000,$W$7)&gt;=1,$W$7,IF(COUNTIFS('(6)定期点検調書'!$B$12:$B$5000,I$131,'(6)定期点検調書'!$AH$12:$AH$5000,$C137,'(6)定期点検調書'!$BF$12:$BF$5000,$V$7)&gt;=1,$V$7,IF(COUNTIFS('(6)定期点検調書'!$B$12:$B$5000,I$131,'(6)定期点検調書'!$AH$12:$AH$5000,$C137,'(6)定期点検調書'!$BF$12:$BF$5000,$U$7)&gt;=1,$U$7,IF(COUNTIFS('(6)定期点検調書'!$B$12:$B$5000,I$131,'(6)定期点検調書'!$AH$12:$AH$5000,$C137,'(6)定期点検調書'!$BF$12:$BF$5000,$T$7)&gt;=1,$T$7,IF(COUNTIFS('(6)定期点検調書'!$B$12:$B$5000,I$131,'(6)定期点検調書'!$AH$12:$AH$5000,$C137,'(6)定期点検調書'!$BF$12:$BF$5000,$S$7)&gt;=1,$S$7,""))))))</f>
        <v/>
      </c>
      <c r="J137" s="465" t="str">
        <f>IF(J$131="","",IF(COUNTIFS('(6)定期点検調書'!$B$12:$B$5000,J$131,'(6)定期点検調書'!$AH$12:$AH$5000,$C137,'(6)定期点検調書'!$BF$12:$BF$5000,$W$7)&gt;=1,$W$7,IF(COUNTIFS('(6)定期点検調書'!$B$12:$B$5000,J$131,'(6)定期点検調書'!$AH$12:$AH$5000,$C137,'(6)定期点検調書'!$BF$12:$BF$5000,$V$7)&gt;=1,$V$7,IF(COUNTIFS('(6)定期点検調書'!$B$12:$B$5000,J$131,'(6)定期点検調書'!$AH$12:$AH$5000,$C137,'(6)定期点検調書'!$BF$12:$BF$5000,$U$7)&gt;=1,$U$7,IF(COUNTIFS('(6)定期点検調書'!$B$12:$B$5000,J$131,'(6)定期点検調書'!$AH$12:$AH$5000,$C137,'(6)定期点検調書'!$BF$12:$BF$5000,$T$7)&gt;=1,$T$7,IF(COUNTIFS('(6)定期点検調書'!$B$12:$B$5000,J$131,'(6)定期点検調書'!$AH$12:$AH$5000,$C137,'(6)定期点検調書'!$BF$12:$BF$5000,$S$7)&gt;=1,$S$7,""))))))</f>
        <v/>
      </c>
      <c r="K137" s="465" t="str">
        <f>IF(K$131="","",IF(COUNTIFS('(6)定期点検調書'!$B$12:$B$5000,K$131,'(6)定期点検調書'!$AH$12:$AH$5000,$C137,'(6)定期点検調書'!$BF$12:$BF$5000,$W$7)&gt;=1,$W$7,IF(COUNTIFS('(6)定期点検調書'!$B$12:$B$5000,K$131,'(6)定期点検調書'!$AH$12:$AH$5000,$C137,'(6)定期点検調書'!$BF$12:$BF$5000,$V$7)&gt;=1,$V$7,IF(COUNTIFS('(6)定期点検調書'!$B$12:$B$5000,K$131,'(6)定期点検調書'!$AH$12:$AH$5000,$C137,'(6)定期点検調書'!$BF$12:$BF$5000,$U$7)&gt;=1,$U$7,IF(COUNTIFS('(6)定期点検調書'!$B$12:$B$5000,K$131,'(6)定期点検調書'!$AH$12:$AH$5000,$C137,'(6)定期点検調書'!$BF$12:$BF$5000,$T$7)&gt;=1,$T$7,IF(COUNTIFS('(6)定期点検調書'!$B$12:$B$5000,K$131,'(6)定期点検調書'!$AH$12:$AH$5000,$C137,'(6)定期点検調書'!$BF$12:$BF$5000,$S$7)&gt;=1,$S$7,""))))))</f>
        <v/>
      </c>
      <c r="L137" s="465" t="str">
        <f>IF(L$131="","",IF(COUNTIFS('(6)定期点検調書'!$B$12:$B$5000,L$131,'(6)定期点検調書'!$AH$12:$AH$5000,$C137,'(6)定期点検調書'!$BF$12:$BF$5000,$W$7)&gt;=1,$W$7,IF(COUNTIFS('(6)定期点検調書'!$B$12:$B$5000,L$131,'(6)定期点検調書'!$AH$12:$AH$5000,$C137,'(6)定期点検調書'!$BF$12:$BF$5000,$V$7)&gt;=1,$V$7,IF(COUNTIFS('(6)定期点検調書'!$B$12:$B$5000,L$131,'(6)定期点検調書'!$AH$12:$AH$5000,$C137,'(6)定期点検調書'!$BF$12:$BF$5000,$U$7)&gt;=1,$U$7,IF(COUNTIFS('(6)定期点検調書'!$B$12:$B$5000,L$131,'(6)定期点検調書'!$AH$12:$AH$5000,$C137,'(6)定期点検調書'!$BF$12:$BF$5000,$T$7)&gt;=1,$T$7,IF(COUNTIFS('(6)定期点検調書'!$B$12:$B$5000,L$131,'(6)定期点検調書'!$AH$12:$AH$5000,$C137,'(6)定期点検調書'!$BF$12:$BF$5000,$S$7)&gt;=1,$S$7,""))))))</f>
        <v/>
      </c>
      <c r="M137" s="465" t="str">
        <f>IF(M$131="","",IF(COUNTIFS('(6)定期点検調書'!$B$12:$B$5000,M$131,'(6)定期点検調書'!$AH$12:$AH$5000,$C137,'(6)定期点検調書'!$BF$12:$BF$5000,$W$7)&gt;=1,$W$7,IF(COUNTIFS('(6)定期点検調書'!$B$12:$B$5000,M$131,'(6)定期点検調書'!$AH$12:$AH$5000,$C137,'(6)定期点検調書'!$BF$12:$BF$5000,$V$7)&gt;=1,$V$7,IF(COUNTIFS('(6)定期点検調書'!$B$12:$B$5000,M$131,'(6)定期点検調書'!$AH$12:$AH$5000,$C137,'(6)定期点検調書'!$BF$12:$BF$5000,$U$7)&gt;=1,$U$7,IF(COUNTIFS('(6)定期点検調書'!$B$12:$B$5000,M$131,'(6)定期点検調書'!$AH$12:$AH$5000,$C137,'(6)定期点検調書'!$BF$12:$BF$5000,$T$7)&gt;=1,$T$7,IF(COUNTIFS('(6)定期点検調書'!$B$12:$B$5000,M$131,'(6)定期点検調書'!$AH$12:$AH$5000,$C137,'(6)定期点検調書'!$BF$12:$BF$5000,$S$7)&gt;=1,$S$7,""))))))</f>
        <v/>
      </c>
      <c r="N137" s="465" t="str">
        <f>IF(N$131="","",IF(COUNTIFS('(6)定期点検調書'!$B$12:$B$5000,N$131,'(6)定期点検調書'!$AH$12:$AH$5000,$C137,'(6)定期点検調書'!$BF$12:$BF$5000,$W$7)&gt;=1,$W$7,IF(COUNTIFS('(6)定期点検調書'!$B$12:$B$5000,N$131,'(6)定期点検調書'!$AH$12:$AH$5000,$C137,'(6)定期点検調書'!$BF$12:$BF$5000,$V$7)&gt;=1,$V$7,IF(COUNTIFS('(6)定期点検調書'!$B$12:$B$5000,N$131,'(6)定期点検調書'!$AH$12:$AH$5000,$C137,'(6)定期点検調書'!$BF$12:$BF$5000,$U$7)&gt;=1,$U$7,IF(COUNTIFS('(6)定期点検調書'!$B$12:$B$5000,N$131,'(6)定期点検調書'!$AH$12:$AH$5000,$C137,'(6)定期点検調書'!$BF$12:$BF$5000,$T$7)&gt;=1,$T$7,IF(COUNTIFS('(6)定期点検調書'!$B$12:$B$5000,N$131,'(6)定期点検調書'!$AH$12:$AH$5000,$C137,'(6)定期点検調書'!$BF$12:$BF$5000,$S$7)&gt;=1,$S$7,""))))))</f>
        <v/>
      </c>
      <c r="O137" s="465" t="str">
        <f>IF(O$131="","",IF(COUNTIFS('(6)定期点検調書'!$B$12:$B$5000,O$131,'(6)定期点検調書'!$AH$12:$AH$5000,$C137,'(6)定期点検調書'!$BF$12:$BF$5000,$W$7)&gt;=1,$W$7,IF(COUNTIFS('(6)定期点検調書'!$B$12:$B$5000,O$131,'(6)定期点検調書'!$AH$12:$AH$5000,$C137,'(6)定期点検調書'!$BF$12:$BF$5000,$V$7)&gt;=1,$V$7,IF(COUNTIFS('(6)定期点検調書'!$B$12:$B$5000,O$131,'(6)定期点検調書'!$AH$12:$AH$5000,$C137,'(6)定期点検調書'!$BF$12:$BF$5000,$U$7)&gt;=1,$U$7,IF(COUNTIFS('(6)定期点検調書'!$B$12:$B$5000,O$131,'(6)定期点検調書'!$AH$12:$AH$5000,$C137,'(6)定期点検調書'!$BF$12:$BF$5000,$T$7)&gt;=1,$T$7,IF(COUNTIFS('(6)定期点検調書'!$B$12:$B$5000,O$131,'(6)定期点検調書'!$AH$12:$AH$5000,$C137,'(6)定期点検調書'!$BF$12:$BF$5000,$S$7)&gt;=1,$S$7,""))))))</f>
        <v/>
      </c>
      <c r="P137" s="465" t="str">
        <f>IF(P$131="","",IF(COUNTIFS('(6)定期点検調書'!$B$12:$B$5000,P$131,'(6)定期点検調書'!$AH$12:$AH$5000,$C137,'(6)定期点検調書'!$BF$12:$BF$5000,$W$7)&gt;=1,$W$7,IF(COUNTIFS('(6)定期点検調書'!$B$12:$B$5000,P$131,'(6)定期点検調書'!$AH$12:$AH$5000,$C137,'(6)定期点検調書'!$BF$12:$BF$5000,$V$7)&gt;=1,$V$7,IF(COUNTIFS('(6)定期点検調書'!$B$12:$B$5000,P$131,'(6)定期点検調書'!$AH$12:$AH$5000,$C137,'(6)定期点検調書'!$BF$12:$BF$5000,$U$7)&gt;=1,$U$7,IF(COUNTIFS('(6)定期点検調書'!$B$12:$B$5000,P$131,'(6)定期点検調書'!$AH$12:$AH$5000,$C137,'(6)定期点検調書'!$BF$12:$BF$5000,$T$7)&gt;=1,$T$7,IF(COUNTIFS('(6)定期点検調書'!$B$12:$B$5000,P$131,'(6)定期点検調書'!$AH$12:$AH$5000,$C137,'(6)定期点検調書'!$BF$12:$BF$5000,$S$7)&gt;=1,$S$7,""))))))</f>
        <v/>
      </c>
      <c r="Q137" s="465" t="str">
        <f>IF(Q$131="","",IF(COUNTIFS('(6)定期点検調書'!$B$12:$B$5000,Q$131,'(6)定期点検調書'!$AH$12:$AH$5000,$C137,'(6)定期点検調書'!$BF$12:$BF$5000,$W$7)&gt;=1,$W$7,IF(COUNTIFS('(6)定期点検調書'!$B$12:$B$5000,Q$131,'(6)定期点検調書'!$AH$12:$AH$5000,$C137,'(6)定期点検調書'!$BF$12:$BF$5000,$V$7)&gt;=1,$V$7,IF(COUNTIFS('(6)定期点検調書'!$B$12:$B$5000,Q$131,'(6)定期点検調書'!$AH$12:$AH$5000,$C137,'(6)定期点検調書'!$BF$12:$BF$5000,$U$7)&gt;=1,$U$7,IF(COUNTIFS('(6)定期点検調書'!$B$12:$B$5000,Q$131,'(6)定期点検調書'!$AH$12:$AH$5000,$C137,'(6)定期点検調書'!$BF$12:$BF$5000,$T$7)&gt;=1,$T$7,IF(COUNTIFS('(6)定期点検調書'!$B$12:$B$5000,Q$131,'(6)定期点検調書'!$AH$12:$AH$5000,$C137,'(6)定期点検調書'!$BF$12:$BF$5000,$S$7)&gt;=1,$S$7,""))))))</f>
        <v/>
      </c>
      <c r="R137" s="465" t="str">
        <f>IF(R$131="","",IF(COUNTIFS('(6)定期点検調書'!$B$12:$B$5000,R$131,'(6)定期点検調書'!$AH$12:$AH$5000,$C137,'(6)定期点検調書'!$BF$12:$BF$5000,$W$7)&gt;=1,$W$7,IF(COUNTIFS('(6)定期点検調書'!$B$12:$B$5000,R$131,'(6)定期点検調書'!$AH$12:$AH$5000,$C137,'(6)定期点検調書'!$BF$12:$BF$5000,$V$7)&gt;=1,$V$7,IF(COUNTIFS('(6)定期点検調書'!$B$12:$B$5000,R$131,'(6)定期点検調書'!$AH$12:$AH$5000,$C137,'(6)定期点検調書'!$BF$12:$BF$5000,$U$7)&gt;=1,$U$7,IF(COUNTIFS('(6)定期点検調書'!$B$12:$B$5000,R$131,'(6)定期点検調書'!$AH$12:$AH$5000,$C137,'(6)定期点検調書'!$BF$12:$BF$5000,$T$7)&gt;=1,$T$7,IF(COUNTIFS('(6)定期点検調書'!$B$12:$B$5000,R$131,'(6)定期点検調書'!$AH$12:$AH$5000,$C137,'(6)定期点検調書'!$BF$12:$BF$5000,$S$7)&gt;=1,$S$7,""))))))</f>
        <v/>
      </c>
      <c r="S137" s="465" t="str">
        <f>IF(S$131="","",IF(COUNTIFS('(6)定期点検調書'!$B$12:$B$5000,S$131,'(6)定期点検調書'!$AH$12:$AH$5000,$C137,'(6)定期点検調書'!$BF$12:$BF$5000,$W$7)&gt;=1,$W$7,IF(COUNTIFS('(6)定期点検調書'!$B$12:$B$5000,S$131,'(6)定期点検調書'!$AH$12:$AH$5000,$C137,'(6)定期点検調書'!$BF$12:$BF$5000,$V$7)&gt;=1,$V$7,IF(COUNTIFS('(6)定期点検調書'!$B$12:$B$5000,S$131,'(6)定期点検調書'!$AH$12:$AH$5000,$C137,'(6)定期点検調書'!$BF$12:$BF$5000,$U$7)&gt;=1,$U$7,IF(COUNTIFS('(6)定期点検調書'!$B$12:$B$5000,S$131,'(6)定期点検調書'!$AH$12:$AH$5000,$C137,'(6)定期点検調書'!$BF$12:$BF$5000,$T$7)&gt;=1,$T$7,IF(COUNTIFS('(6)定期点検調書'!$B$12:$B$5000,S$131,'(6)定期点検調書'!$AH$12:$AH$5000,$C137,'(6)定期点検調書'!$BF$12:$BF$5000,$S$7)&gt;=1,$S$7,""))))))</f>
        <v/>
      </c>
      <c r="T137" s="465" t="str">
        <f>IF(T$131="","",IF(COUNTIFS('(6)定期点検調書'!$B$12:$B$5000,T$131,'(6)定期点検調書'!$AH$12:$AH$5000,$C137,'(6)定期点検調書'!$BF$12:$BF$5000,$W$7)&gt;=1,$W$7,IF(COUNTIFS('(6)定期点検調書'!$B$12:$B$5000,T$131,'(6)定期点検調書'!$AH$12:$AH$5000,$C137,'(6)定期点検調書'!$BF$12:$BF$5000,$V$7)&gt;=1,$V$7,IF(COUNTIFS('(6)定期点検調書'!$B$12:$B$5000,T$131,'(6)定期点検調書'!$AH$12:$AH$5000,$C137,'(6)定期点検調書'!$BF$12:$BF$5000,$U$7)&gt;=1,$U$7,IF(COUNTIFS('(6)定期点検調書'!$B$12:$B$5000,T$131,'(6)定期点検調書'!$AH$12:$AH$5000,$C137,'(6)定期点検調書'!$BF$12:$BF$5000,$T$7)&gt;=1,$T$7,IF(COUNTIFS('(6)定期点検調書'!$B$12:$B$5000,T$131,'(6)定期点検調書'!$AH$12:$AH$5000,$C137,'(6)定期点検調書'!$BF$12:$BF$5000,$S$7)&gt;=1,$S$7,""))))))</f>
        <v/>
      </c>
      <c r="U137" s="465" t="str">
        <f>IF(U$131="","",IF(COUNTIFS('(6)定期点検調書'!$B$12:$B$5000,U$131,'(6)定期点検調書'!$AH$12:$AH$5000,$C137,'(6)定期点検調書'!$BF$12:$BF$5000,$W$7)&gt;=1,$W$7,IF(COUNTIFS('(6)定期点検調書'!$B$12:$B$5000,U$131,'(6)定期点検調書'!$AH$12:$AH$5000,$C137,'(6)定期点検調書'!$BF$12:$BF$5000,$V$7)&gt;=1,$V$7,IF(COUNTIFS('(6)定期点検調書'!$B$12:$B$5000,U$131,'(6)定期点検調書'!$AH$12:$AH$5000,$C137,'(6)定期点検調書'!$BF$12:$BF$5000,$U$7)&gt;=1,$U$7,IF(COUNTIFS('(6)定期点検調書'!$B$12:$B$5000,U$131,'(6)定期点検調書'!$AH$12:$AH$5000,$C137,'(6)定期点検調書'!$BF$12:$BF$5000,$T$7)&gt;=1,$T$7,IF(COUNTIFS('(6)定期点検調書'!$B$12:$B$5000,U$131,'(6)定期点検調書'!$AH$12:$AH$5000,$C137,'(6)定期点検調書'!$BF$12:$BF$5000,$S$7)&gt;=1,$S$7,""))))))</f>
        <v/>
      </c>
      <c r="V137" s="465" t="str">
        <f>IF(V$131="","",IF(COUNTIFS('(6)定期点検調書'!$B$12:$B$5000,V$131,'(6)定期点検調書'!$AH$12:$AH$5000,$C137,'(6)定期点検調書'!$BF$12:$BF$5000,$W$7)&gt;=1,$W$7,IF(COUNTIFS('(6)定期点検調書'!$B$12:$B$5000,V$131,'(6)定期点検調書'!$AH$12:$AH$5000,$C137,'(6)定期点検調書'!$BF$12:$BF$5000,$V$7)&gt;=1,$V$7,IF(COUNTIFS('(6)定期点検調書'!$B$12:$B$5000,V$131,'(6)定期点検調書'!$AH$12:$AH$5000,$C137,'(6)定期点検調書'!$BF$12:$BF$5000,$U$7)&gt;=1,$U$7,IF(COUNTIFS('(6)定期点検調書'!$B$12:$B$5000,V$131,'(6)定期点検調書'!$AH$12:$AH$5000,$C137,'(6)定期点検調書'!$BF$12:$BF$5000,$T$7)&gt;=1,$T$7,IF(COUNTIFS('(6)定期点検調書'!$B$12:$B$5000,V$131,'(6)定期点検調書'!$AH$12:$AH$5000,$C137,'(6)定期点検調書'!$BF$12:$BF$5000,$S$7)&gt;=1,$S$7,""))))))</f>
        <v/>
      </c>
      <c r="W137" s="465" t="str">
        <f>IF(W$131="","",IF(COUNTIFS('(6)定期点検調書'!$B$12:$B$5000,W$131,'(6)定期点検調書'!$AH$12:$AH$5000,$C137,'(6)定期点検調書'!$BF$12:$BF$5000,$W$7)&gt;=1,$W$7,IF(COUNTIFS('(6)定期点検調書'!$B$12:$B$5000,W$131,'(6)定期点検調書'!$AH$12:$AH$5000,$C137,'(6)定期点検調書'!$BF$12:$BF$5000,$V$7)&gt;=1,$V$7,IF(COUNTIFS('(6)定期点検調書'!$B$12:$B$5000,W$131,'(6)定期点検調書'!$AH$12:$AH$5000,$C137,'(6)定期点検調書'!$BF$12:$BF$5000,$U$7)&gt;=1,$U$7,IF(COUNTIFS('(6)定期点検調書'!$B$12:$B$5000,W$131,'(6)定期点検調書'!$AH$12:$AH$5000,$C137,'(6)定期点検調書'!$BF$12:$BF$5000,$T$7)&gt;=1,$T$7,IF(COUNTIFS('(6)定期点検調書'!$B$12:$B$5000,W$131,'(6)定期点検調書'!$AH$12:$AH$5000,$C137,'(6)定期点検調書'!$BF$12:$BF$5000,$S$7)&gt;=1,$S$7,""))))))</f>
        <v/>
      </c>
      <c r="X137" s="465" t="str">
        <f>IF(X$131="","",IF(COUNTIFS('(6)定期点検調書'!$B$12:$B$5000,X$131,'(6)定期点検調書'!$AH$12:$AH$5000,$C137,'(6)定期点検調書'!$BF$12:$BF$5000,$W$7)&gt;=1,$W$7,IF(COUNTIFS('(6)定期点検調書'!$B$12:$B$5000,X$131,'(6)定期点検調書'!$AH$12:$AH$5000,$C137,'(6)定期点検調書'!$BF$12:$BF$5000,$V$7)&gt;=1,$V$7,IF(COUNTIFS('(6)定期点検調書'!$B$12:$B$5000,X$131,'(6)定期点検調書'!$AH$12:$AH$5000,$C137,'(6)定期点検調書'!$BF$12:$BF$5000,$U$7)&gt;=1,$U$7,IF(COUNTIFS('(6)定期点検調書'!$B$12:$B$5000,X$131,'(6)定期点検調書'!$AH$12:$AH$5000,$C137,'(6)定期点検調書'!$BF$12:$BF$5000,$T$7)&gt;=1,$T$7,IF(COUNTIFS('(6)定期点検調書'!$B$12:$B$5000,X$131,'(6)定期点検調書'!$AH$12:$AH$5000,$C137,'(6)定期点検調書'!$BF$12:$BF$5000,$S$7)&gt;=1,$S$7,""))))))</f>
        <v/>
      </c>
      <c r="Y137" s="465" t="str">
        <f>IF(Y$131="","",IF(COUNTIFS('(6)定期点検調書'!$B$12:$B$5000,Y$131,'(6)定期点検調書'!$AH$12:$AH$5000,$C137,'(6)定期点検調書'!$BF$12:$BF$5000,$W$7)&gt;=1,$W$7,IF(COUNTIFS('(6)定期点検調書'!$B$12:$B$5000,Y$131,'(6)定期点検調書'!$AH$12:$AH$5000,$C137,'(6)定期点検調書'!$BF$12:$BF$5000,$V$7)&gt;=1,$V$7,IF(COUNTIFS('(6)定期点検調書'!$B$12:$B$5000,Y$131,'(6)定期点検調書'!$AH$12:$AH$5000,$C137,'(6)定期点検調書'!$BF$12:$BF$5000,$U$7)&gt;=1,$U$7,IF(COUNTIFS('(6)定期点検調書'!$B$12:$B$5000,Y$131,'(6)定期点検調書'!$AH$12:$AH$5000,$C137,'(6)定期点検調書'!$BF$12:$BF$5000,$T$7)&gt;=1,$T$7,IF(COUNTIFS('(6)定期点検調書'!$B$12:$B$5000,Y$131,'(6)定期点検調書'!$AH$12:$AH$5000,$C137,'(6)定期点検調書'!$BF$12:$BF$5000,$S$7)&gt;=1,$S$7,""))))))</f>
        <v/>
      </c>
      <c r="Z137" s="465" t="str">
        <f>IF(Z$131="","",IF(COUNTIFS('(6)定期点検調書'!$B$12:$B$5000,Z$131,'(6)定期点検調書'!$AH$12:$AH$5000,$C137,'(6)定期点検調書'!$BF$12:$BF$5000,$W$7)&gt;=1,$W$7,IF(COUNTIFS('(6)定期点検調書'!$B$12:$B$5000,Z$131,'(6)定期点検調書'!$AH$12:$AH$5000,$C137,'(6)定期点検調書'!$BF$12:$BF$5000,$V$7)&gt;=1,$V$7,IF(COUNTIFS('(6)定期点検調書'!$B$12:$B$5000,Z$131,'(6)定期点検調書'!$AH$12:$AH$5000,$C137,'(6)定期点検調書'!$BF$12:$BF$5000,$U$7)&gt;=1,$U$7,IF(COUNTIFS('(6)定期点検調書'!$B$12:$B$5000,Z$131,'(6)定期点検調書'!$AH$12:$AH$5000,$C137,'(6)定期点検調書'!$BF$12:$BF$5000,$T$7)&gt;=1,$T$7,IF(COUNTIFS('(6)定期点検調書'!$B$12:$B$5000,Z$131,'(6)定期点検調書'!$AH$12:$AH$5000,$C137,'(6)定期点検調書'!$BF$12:$BF$5000,$S$7)&gt;=1,$S$7,""))))))</f>
        <v/>
      </c>
      <c r="AA137" s="465" t="str">
        <f>IF(AA$131="","",IF(COUNTIFS('(6)定期点検調書'!$B$12:$B$5000,AA$131,'(6)定期点検調書'!$AH$12:$AH$5000,$C137,'(6)定期点検調書'!$BF$12:$BF$5000,$W$7)&gt;=1,$W$7,IF(COUNTIFS('(6)定期点検調書'!$B$12:$B$5000,AA$131,'(6)定期点検調書'!$AH$12:$AH$5000,$C137,'(6)定期点検調書'!$BF$12:$BF$5000,$V$7)&gt;=1,$V$7,IF(COUNTIFS('(6)定期点検調書'!$B$12:$B$5000,AA$131,'(6)定期点検調書'!$AH$12:$AH$5000,$C137,'(6)定期点検調書'!$BF$12:$BF$5000,$U$7)&gt;=1,$U$7,IF(COUNTIFS('(6)定期点検調書'!$B$12:$B$5000,AA$131,'(6)定期点検調書'!$AH$12:$AH$5000,$C137,'(6)定期点検調書'!$BF$12:$BF$5000,$T$7)&gt;=1,$T$7,IF(COUNTIFS('(6)定期点検調書'!$B$12:$B$5000,AA$131,'(6)定期点検調書'!$AH$12:$AH$5000,$C137,'(6)定期点検調書'!$BF$12:$BF$5000,$S$7)&gt;=1,$S$7,""))))))</f>
        <v/>
      </c>
      <c r="AB137" s="465" t="str">
        <f>IF(AB$131="","",IF(COUNTIFS('(6)定期点検調書'!$B$12:$B$5000,AB$131,'(6)定期点検調書'!$AH$12:$AH$5000,$C137,'(6)定期点検調書'!$BF$12:$BF$5000,$W$7)&gt;=1,$W$7,IF(COUNTIFS('(6)定期点検調書'!$B$12:$B$5000,AB$131,'(6)定期点検調書'!$AH$12:$AH$5000,$C137,'(6)定期点検調書'!$BF$12:$BF$5000,$V$7)&gt;=1,$V$7,IF(COUNTIFS('(6)定期点検調書'!$B$12:$B$5000,AB$131,'(6)定期点検調書'!$AH$12:$AH$5000,$C137,'(6)定期点検調書'!$BF$12:$BF$5000,$U$7)&gt;=1,$U$7,IF(COUNTIFS('(6)定期点検調書'!$B$12:$B$5000,AB$131,'(6)定期点検調書'!$AH$12:$AH$5000,$C137,'(6)定期点検調書'!$BF$12:$BF$5000,$T$7)&gt;=1,$T$7,IF(COUNTIFS('(6)定期点検調書'!$B$12:$B$5000,AB$131,'(6)定期点検調書'!$AH$12:$AH$5000,$C137,'(6)定期点検調書'!$BF$12:$BF$5000,$S$7)&gt;=1,$S$7,""))))))</f>
        <v/>
      </c>
      <c r="AC137" s="465" t="str">
        <f>IF(AC$131="","",IF(COUNTIFS('(6)定期点検調書'!$B$12:$B$5000,AC$131,'(6)定期点検調書'!$AH$12:$AH$5000,$C137,'(6)定期点検調書'!$BF$12:$BF$5000,$W$7)&gt;=1,$W$7,IF(COUNTIFS('(6)定期点検調書'!$B$12:$B$5000,AC$131,'(6)定期点検調書'!$AH$12:$AH$5000,$C137,'(6)定期点検調書'!$BF$12:$BF$5000,$V$7)&gt;=1,$V$7,IF(COUNTIFS('(6)定期点検調書'!$B$12:$B$5000,AC$131,'(6)定期点検調書'!$AH$12:$AH$5000,$C137,'(6)定期点検調書'!$BF$12:$BF$5000,$U$7)&gt;=1,$U$7,IF(COUNTIFS('(6)定期点検調書'!$B$12:$B$5000,AC$131,'(6)定期点検調書'!$AH$12:$AH$5000,$C137,'(6)定期点検調書'!$BF$12:$BF$5000,$T$7)&gt;=1,$T$7,IF(COUNTIFS('(6)定期点検調書'!$B$12:$B$5000,AC$131,'(6)定期点検調書'!$AH$12:$AH$5000,$C137,'(6)定期点検調書'!$BF$12:$BF$5000,$S$7)&gt;=1,$S$7,""))))))</f>
        <v/>
      </c>
      <c r="AD137" s="465" t="str">
        <f>IF(AD$131="","",IF(COUNTIFS('(6)定期点検調書'!$B$12:$B$5000,AD$131,'(6)定期点検調書'!$AH$12:$AH$5000,$C137,'(6)定期点検調書'!$BF$12:$BF$5000,$W$7)&gt;=1,$W$7,IF(COUNTIFS('(6)定期点検調書'!$B$12:$B$5000,AD$131,'(6)定期点検調書'!$AH$12:$AH$5000,$C137,'(6)定期点検調書'!$BF$12:$BF$5000,$V$7)&gt;=1,$V$7,IF(COUNTIFS('(6)定期点検調書'!$B$12:$B$5000,AD$131,'(6)定期点検調書'!$AH$12:$AH$5000,$C137,'(6)定期点検調書'!$BF$12:$BF$5000,$U$7)&gt;=1,$U$7,IF(COUNTIFS('(6)定期点検調書'!$B$12:$B$5000,AD$131,'(6)定期点検調書'!$AH$12:$AH$5000,$C137,'(6)定期点検調書'!$BF$12:$BF$5000,$T$7)&gt;=1,$T$7,IF(COUNTIFS('(6)定期点検調書'!$B$12:$B$5000,AD$131,'(6)定期点検調書'!$AH$12:$AH$5000,$C137,'(6)定期点検調書'!$BF$12:$BF$5000,$S$7)&gt;=1,$S$7,""))))))</f>
        <v/>
      </c>
      <c r="AE137" s="465" t="str">
        <f>IF(AE$131="","",IF(COUNTIFS('(6)定期点検調書'!$B$12:$B$5000,AE$131,'(6)定期点検調書'!$AH$12:$AH$5000,$C137,'(6)定期点検調書'!$BF$12:$BF$5000,$W$7)&gt;=1,$W$7,IF(COUNTIFS('(6)定期点検調書'!$B$12:$B$5000,AE$131,'(6)定期点検調書'!$AH$12:$AH$5000,$C137,'(6)定期点検調書'!$BF$12:$BF$5000,$V$7)&gt;=1,$V$7,IF(COUNTIFS('(6)定期点検調書'!$B$12:$B$5000,AE$131,'(6)定期点検調書'!$AH$12:$AH$5000,$C137,'(6)定期点検調書'!$BF$12:$BF$5000,$U$7)&gt;=1,$U$7,IF(COUNTIFS('(6)定期点検調書'!$B$12:$B$5000,AE$131,'(6)定期点検調書'!$AH$12:$AH$5000,$C137,'(6)定期点検調書'!$BF$12:$BF$5000,$T$7)&gt;=1,$T$7,IF(COUNTIFS('(6)定期点検調書'!$B$12:$B$5000,AE$131,'(6)定期点検調書'!$AH$12:$AH$5000,$C137,'(6)定期点検調書'!$BF$12:$BF$5000,$S$7)&gt;=1,$S$7,""))))))</f>
        <v/>
      </c>
      <c r="AF137" s="465" t="str">
        <f>IF(AF$131="","",IF(COUNTIFS('(6)定期点検調書'!$B$12:$B$5000,AF$131,'(6)定期点検調書'!$AH$12:$AH$5000,$C137,'(6)定期点検調書'!$BF$12:$BF$5000,$W$7)&gt;=1,$W$7,IF(COUNTIFS('(6)定期点検調書'!$B$12:$B$5000,AF$131,'(6)定期点検調書'!$AH$12:$AH$5000,$C137,'(6)定期点検調書'!$BF$12:$BF$5000,$V$7)&gt;=1,$V$7,IF(COUNTIFS('(6)定期点検調書'!$B$12:$B$5000,AF$131,'(6)定期点検調書'!$AH$12:$AH$5000,$C137,'(6)定期点検調書'!$BF$12:$BF$5000,$U$7)&gt;=1,$U$7,IF(COUNTIFS('(6)定期点検調書'!$B$12:$B$5000,AF$131,'(6)定期点検調書'!$AH$12:$AH$5000,$C137,'(6)定期点検調書'!$BF$12:$BF$5000,$T$7)&gt;=1,$T$7,IF(COUNTIFS('(6)定期点検調書'!$B$12:$B$5000,AF$131,'(6)定期点検調書'!$AH$12:$AH$5000,$C137,'(6)定期点検調書'!$BF$12:$BF$5000,$S$7)&gt;=1,$S$7,""))))))</f>
        <v/>
      </c>
      <c r="AG137" s="465" t="str">
        <f>IF(AG$131="","",IF(COUNTIFS('(6)定期点検調書'!$B$12:$B$5000,AG$131,'(6)定期点検調書'!$AH$12:$AH$5000,$C137,'(6)定期点検調書'!$BF$12:$BF$5000,$W$7)&gt;=1,$W$7,IF(COUNTIFS('(6)定期点検調書'!$B$12:$B$5000,AG$131,'(6)定期点検調書'!$AH$12:$AH$5000,$C137,'(6)定期点検調書'!$BF$12:$BF$5000,$V$7)&gt;=1,$V$7,IF(COUNTIFS('(6)定期点検調書'!$B$12:$B$5000,AG$131,'(6)定期点検調書'!$AH$12:$AH$5000,$C137,'(6)定期点検調書'!$BF$12:$BF$5000,$U$7)&gt;=1,$U$7,IF(COUNTIFS('(6)定期点検調書'!$B$12:$B$5000,AG$131,'(6)定期点検調書'!$AH$12:$AH$5000,$C137,'(6)定期点検調書'!$BF$12:$BF$5000,$T$7)&gt;=1,$T$7,IF(COUNTIFS('(6)定期点検調書'!$B$12:$B$5000,AG$131,'(6)定期点検調書'!$AH$12:$AH$5000,$C137,'(6)定期点検調書'!$BF$12:$BF$5000,$S$7)&gt;=1,$S$7,""))))))</f>
        <v/>
      </c>
      <c r="AH137" s="465" t="str">
        <f>IF(AH$131="","",IF(COUNTIFS('(6)定期点検調書'!$B$12:$B$5000,AH$131,'(6)定期点検調書'!$AH$12:$AH$5000,$C137,'(6)定期点検調書'!$BF$12:$BF$5000,$W$7)&gt;=1,$W$7,IF(COUNTIFS('(6)定期点検調書'!$B$12:$B$5000,AH$131,'(6)定期点検調書'!$AH$12:$AH$5000,$C137,'(6)定期点検調書'!$BF$12:$BF$5000,$V$7)&gt;=1,$V$7,IF(COUNTIFS('(6)定期点検調書'!$B$12:$B$5000,AH$131,'(6)定期点検調書'!$AH$12:$AH$5000,$C137,'(6)定期点検調書'!$BF$12:$BF$5000,$U$7)&gt;=1,$U$7,IF(COUNTIFS('(6)定期点検調書'!$B$12:$B$5000,AH$131,'(6)定期点検調書'!$AH$12:$AH$5000,$C137,'(6)定期点検調書'!$BF$12:$BF$5000,$T$7)&gt;=1,$T$7,IF(COUNTIFS('(6)定期点検調書'!$B$12:$B$5000,AH$131,'(6)定期点検調書'!$AH$12:$AH$5000,$C137,'(6)定期点検調書'!$BF$12:$BF$5000,$S$7)&gt;=1,$S$7,""))))))</f>
        <v/>
      </c>
      <c r="AI137" s="465" t="str">
        <f>IF(AI$131="","",IF(COUNTIFS('(6)定期点検調書'!$B$12:$B$5000,AI$131,'(6)定期点検調書'!$AH$12:$AH$5000,$C137,'(6)定期点検調書'!$BF$12:$BF$5000,$W$7)&gt;=1,$W$7,IF(COUNTIFS('(6)定期点検調書'!$B$12:$B$5000,AI$131,'(6)定期点検調書'!$AH$12:$AH$5000,$C137,'(6)定期点検調書'!$BF$12:$BF$5000,$V$7)&gt;=1,$V$7,IF(COUNTIFS('(6)定期点検調書'!$B$12:$B$5000,AI$131,'(6)定期点検調書'!$AH$12:$AH$5000,$C137,'(6)定期点検調書'!$BF$12:$BF$5000,$U$7)&gt;=1,$U$7,IF(COUNTIFS('(6)定期点検調書'!$B$12:$B$5000,AI$131,'(6)定期点検調書'!$AH$12:$AH$5000,$C137,'(6)定期点検調書'!$BF$12:$BF$5000,$T$7)&gt;=1,$T$7,IF(COUNTIFS('(6)定期点検調書'!$B$12:$B$5000,AI$131,'(6)定期点検調書'!$AH$12:$AH$5000,$C137,'(6)定期点検調書'!$BF$12:$BF$5000,$S$7)&gt;=1,$S$7,""))))))</f>
        <v/>
      </c>
      <c r="AJ137" s="465" t="str">
        <f>IF(AJ$131="","",IF(COUNTIFS('(6)定期点検調書'!$B$12:$B$5000,AJ$131,'(6)定期点検調書'!$AH$12:$AH$5000,$C137,'(6)定期点検調書'!$BF$12:$BF$5000,$W$7)&gt;=1,$W$7,IF(COUNTIFS('(6)定期点検調書'!$B$12:$B$5000,AJ$131,'(6)定期点検調書'!$AH$12:$AH$5000,$C137,'(6)定期点検調書'!$BF$12:$BF$5000,$V$7)&gt;=1,$V$7,IF(COUNTIFS('(6)定期点検調書'!$B$12:$B$5000,AJ$131,'(6)定期点検調書'!$AH$12:$AH$5000,$C137,'(6)定期点検調書'!$BF$12:$BF$5000,$U$7)&gt;=1,$U$7,IF(COUNTIFS('(6)定期点検調書'!$B$12:$B$5000,AJ$131,'(6)定期点検調書'!$AH$12:$AH$5000,$C137,'(6)定期点検調書'!$BF$12:$BF$5000,$T$7)&gt;=1,$T$7,IF(COUNTIFS('(6)定期点検調書'!$B$12:$B$5000,AJ$131,'(6)定期点検調書'!$AH$12:$AH$5000,$C137,'(6)定期点検調書'!$BF$12:$BF$5000,$S$7)&gt;=1,$S$7,""))))))</f>
        <v/>
      </c>
      <c r="AK137" s="465" t="str">
        <f>IF(AK$131="","",IF(COUNTIFS('(6)定期点検調書'!$B$12:$B$5000,AK$131,'(6)定期点検調書'!$AH$12:$AH$5000,$C137,'(6)定期点検調書'!$BF$12:$BF$5000,$W$7)&gt;=1,$W$7,IF(COUNTIFS('(6)定期点検調書'!$B$12:$B$5000,AK$131,'(6)定期点検調書'!$AH$12:$AH$5000,$C137,'(6)定期点検調書'!$BF$12:$BF$5000,$V$7)&gt;=1,$V$7,IF(COUNTIFS('(6)定期点検調書'!$B$12:$B$5000,AK$131,'(6)定期点検調書'!$AH$12:$AH$5000,$C137,'(6)定期点検調書'!$BF$12:$BF$5000,$U$7)&gt;=1,$U$7,IF(COUNTIFS('(6)定期点検調書'!$B$12:$B$5000,AK$131,'(6)定期点検調書'!$AH$12:$AH$5000,$C137,'(6)定期点検調書'!$BF$12:$BF$5000,$T$7)&gt;=1,$T$7,IF(COUNTIFS('(6)定期点検調書'!$B$12:$B$5000,AK$131,'(6)定期点検調書'!$AH$12:$AH$5000,$C137,'(6)定期点検調書'!$BF$12:$BF$5000,$S$7)&gt;=1,$S$7,""))))))</f>
        <v/>
      </c>
      <c r="AL137" s="465" t="str">
        <f>IF(AL$131="","",IF(COUNTIFS('(6)定期点検調書'!$B$12:$B$5000,AL$131,'(6)定期点検調書'!$AH$12:$AH$5000,$C137,'(6)定期点検調書'!$BF$12:$BF$5000,$W$7)&gt;=1,$W$7,IF(COUNTIFS('(6)定期点検調書'!$B$12:$B$5000,AL$131,'(6)定期点検調書'!$AH$12:$AH$5000,$C137,'(6)定期点検調書'!$BF$12:$BF$5000,$V$7)&gt;=1,$V$7,IF(COUNTIFS('(6)定期点検調書'!$B$12:$B$5000,AL$131,'(6)定期点検調書'!$AH$12:$AH$5000,$C137,'(6)定期点検調書'!$BF$12:$BF$5000,$U$7)&gt;=1,$U$7,IF(COUNTIFS('(6)定期点検調書'!$B$12:$B$5000,AL$131,'(6)定期点検調書'!$AH$12:$AH$5000,$C137,'(6)定期点検調書'!$BF$12:$BF$5000,$T$7)&gt;=1,$T$7,IF(COUNTIFS('(6)定期点検調書'!$B$12:$B$5000,AL$131,'(6)定期点検調書'!$AH$12:$AH$5000,$C137,'(6)定期点検調書'!$BF$12:$BF$5000,$S$7)&gt;=1,$S$7,""))))))</f>
        <v/>
      </c>
      <c r="AM137" s="465" t="str">
        <f>IF(AM$131="","",IF(COUNTIFS('(6)定期点検調書'!$B$12:$B$5000,AM$131,'(6)定期点検調書'!$AH$12:$AH$5000,$C137,'(6)定期点検調書'!$BF$12:$BF$5000,$W$7)&gt;=1,$W$7,IF(COUNTIFS('(6)定期点検調書'!$B$12:$B$5000,AM$131,'(6)定期点検調書'!$AH$12:$AH$5000,$C137,'(6)定期点検調書'!$BF$12:$BF$5000,$V$7)&gt;=1,$V$7,IF(COUNTIFS('(6)定期点検調書'!$B$12:$B$5000,AM$131,'(6)定期点検調書'!$AH$12:$AH$5000,$C137,'(6)定期点検調書'!$BF$12:$BF$5000,$U$7)&gt;=1,$U$7,IF(COUNTIFS('(6)定期点検調書'!$B$12:$B$5000,AM$131,'(6)定期点検調書'!$AH$12:$AH$5000,$C137,'(6)定期点検調書'!$BF$12:$BF$5000,$T$7)&gt;=1,$T$7,IF(COUNTIFS('(6)定期点検調書'!$B$12:$B$5000,AM$131,'(6)定期点検調書'!$AH$12:$AH$5000,$C137,'(6)定期点検調書'!$BF$12:$BF$5000,$S$7)&gt;=1,$S$7,""))))))</f>
        <v/>
      </c>
      <c r="AN137" s="465" t="str">
        <f>IF(AN$131="","",IF(COUNTIFS('(6)定期点検調書'!$B$12:$B$5000,AN$131,'(6)定期点検調書'!$AH$12:$AH$5000,$C137,'(6)定期点検調書'!$BF$12:$BF$5000,$W$7)&gt;=1,$W$7,IF(COUNTIFS('(6)定期点検調書'!$B$12:$B$5000,AN$131,'(6)定期点検調書'!$AH$12:$AH$5000,$C137,'(6)定期点検調書'!$BF$12:$BF$5000,$V$7)&gt;=1,$V$7,IF(COUNTIFS('(6)定期点検調書'!$B$12:$B$5000,AN$131,'(6)定期点検調書'!$AH$12:$AH$5000,$C137,'(6)定期点検調書'!$BF$12:$BF$5000,$U$7)&gt;=1,$U$7,IF(COUNTIFS('(6)定期点検調書'!$B$12:$B$5000,AN$131,'(6)定期点検調書'!$AH$12:$AH$5000,$C137,'(6)定期点検調書'!$BF$12:$BF$5000,$T$7)&gt;=1,$T$7,IF(COUNTIFS('(6)定期点検調書'!$B$12:$B$5000,AN$131,'(6)定期点検調書'!$AH$12:$AH$5000,$C137,'(6)定期点検調書'!$BF$12:$BF$5000,$S$7)&gt;=1,$S$7,""))))))</f>
        <v/>
      </c>
      <c r="AO137" s="465" t="str">
        <f>IF(AO$131="","",IF(COUNTIFS('(6)定期点検調書'!$B$12:$B$5000,AO$131,'(6)定期点検調書'!$AH$12:$AH$5000,$C137,'(6)定期点検調書'!$BF$12:$BF$5000,$W$7)&gt;=1,$W$7,IF(COUNTIFS('(6)定期点検調書'!$B$12:$B$5000,AO$131,'(6)定期点検調書'!$AH$12:$AH$5000,$C137,'(6)定期点検調書'!$BF$12:$BF$5000,$V$7)&gt;=1,$V$7,IF(COUNTIFS('(6)定期点検調書'!$B$12:$B$5000,AO$131,'(6)定期点検調書'!$AH$12:$AH$5000,$C137,'(6)定期点検調書'!$BF$12:$BF$5000,$U$7)&gt;=1,$U$7,IF(COUNTIFS('(6)定期点検調書'!$B$12:$B$5000,AO$131,'(6)定期点検調書'!$AH$12:$AH$5000,$C137,'(6)定期点検調書'!$BF$12:$BF$5000,$T$7)&gt;=1,$T$7,IF(COUNTIFS('(6)定期点検調書'!$B$12:$B$5000,AO$131,'(6)定期点検調書'!$AH$12:$AH$5000,$C137,'(6)定期点検調書'!$BF$12:$BF$5000,$S$7)&gt;=1,$S$7,""))))))</f>
        <v/>
      </c>
      <c r="AP137" s="465" t="str">
        <f>IF(AP$131="","",IF(COUNTIFS('(6)定期点検調書'!$B$12:$B$5000,AP$131,'(6)定期点検調書'!$AH$12:$AH$5000,$C137,'(6)定期点検調書'!$BF$12:$BF$5000,$W$7)&gt;=1,$W$7,IF(COUNTIFS('(6)定期点検調書'!$B$12:$B$5000,AP$131,'(6)定期点検調書'!$AH$12:$AH$5000,$C137,'(6)定期点検調書'!$BF$12:$BF$5000,$V$7)&gt;=1,$V$7,IF(COUNTIFS('(6)定期点検調書'!$B$12:$B$5000,AP$131,'(6)定期点検調書'!$AH$12:$AH$5000,$C137,'(6)定期点検調書'!$BF$12:$BF$5000,$U$7)&gt;=1,$U$7,IF(COUNTIFS('(6)定期点検調書'!$B$12:$B$5000,AP$131,'(6)定期点検調書'!$AH$12:$AH$5000,$C137,'(6)定期点検調書'!$BF$12:$BF$5000,$T$7)&gt;=1,$T$7,IF(COUNTIFS('(6)定期点検調書'!$B$12:$B$5000,AP$131,'(6)定期点検調書'!$AH$12:$AH$5000,$C137,'(6)定期点検調書'!$BF$12:$BF$5000,$S$7)&gt;=1,$S$7,""))))))</f>
        <v/>
      </c>
      <c r="AQ137" s="465" t="str">
        <f>IF(AQ$131="","",IF(COUNTIFS('(6)定期点検調書'!$B$12:$B$5000,AQ$131,'(6)定期点検調書'!$AH$12:$AH$5000,$C137,'(6)定期点検調書'!$BF$12:$BF$5000,$W$7)&gt;=1,$W$7,IF(COUNTIFS('(6)定期点検調書'!$B$12:$B$5000,AQ$131,'(6)定期点検調書'!$AH$12:$AH$5000,$C137,'(6)定期点検調書'!$BF$12:$BF$5000,$V$7)&gt;=1,$V$7,IF(COUNTIFS('(6)定期点検調書'!$B$12:$B$5000,AQ$131,'(6)定期点検調書'!$AH$12:$AH$5000,$C137,'(6)定期点検調書'!$BF$12:$BF$5000,$U$7)&gt;=1,$U$7,IF(COUNTIFS('(6)定期点検調書'!$B$12:$B$5000,AQ$131,'(6)定期点検調書'!$AH$12:$AH$5000,$C137,'(6)定期点検調書'!$BF$12:$BF$5000,$T$7)&gt;=1,$T$7,IF(COUNTIFS('(6)定期点検調書'!$B$12:$B$5000,AQ$131,'(6)定期点検調書'!$AH$12:$AH$5000,$C137,'(6)定期点検調書'!$BF$12:$BF$5000,$S$7)&gt;=1,$S$7,""))))))</f>
        <v/>
      </c>
      <c r="AR137" s="465" t="str">
        <f>IF(AR$131="","",IF(COUNTIFS('(6)定期点検調書'!$B$12:$B$5000,AR$131,'(6)定期点検調書'!$AH$12:$AH$5000,$C137,'(6)定期点検調書'!$BF$12:$BF$5000,$W$7)&gt;=1,$W$7,IF(COUNTIFS('(6)定期点検調書'!$B$12:$B$5000,AR$131,'(6)定期点検調書'!$AH$12:$AH$5000,$C137,'(6)定期点検調書'!$BF$12:$BF$5000,$V$7)&gt;=1,$V$7,IF(COUNTIFS('(6)定期点検調書'!$B$12:$B$5000,AR$131,'(6)定期点検調書'!$AH$12:$AH$5000,$C137,'(6)定期点検調書'!$BF$12:$BF$5000,$U$7)&gt;=1,$U$7,IF(COUNTIFS('(6)定期点検調書'!$B$12:$B$5000,AR$131,'(6)定期点検調書'!$AH$12:$AH$5000,$C137,'(6)定期点検調書'!$BF$12:$BF$5000,$T$7)&gt;=1,$T$7,IF(COUNTIFS('(6)定期点検調書'!$B$12:$B$5000,AR$131,'(6)定期点検調書'!$AH$12:$AH$5000,$C137,'(6)定期点検調書'!$BF$12:$BF$5000,$S$7)&gt;=1,$S$7,""))))))</f>
        <v/>
      </c>
      <c r="AS137" s="465" t="str">
        <f>IF(AS$131="","",IF(COUNTIFS('(6)定期点検調書'!$B$12:$B$5000,AS$131,'(6)定期点検調書'!$AH$12:$AH$5000,$C137,'(6)定期点検調書'!$BF$12:$BF$5000,$W$7)&gt;=1,$W$7,IF(COUNTIFS('(6)定期点検調書'!$B$12:$B$5000,AS$131,'(6)定期点検調書'!$AH$12:$AH$5000,$C137,'(6)定期点検調書'!$BF$12:$BF$5000,$V$7)&gt;=1,$V$7,IF(COUNTIFS('(6)定期点検調書'!$B$12:$B$5000,AS$131,'(6)定期点検調書'!$AH$12:$AH$5000,$C137,'(6)定期点検調書'!$BF$12:$BF$5000,$U$7)&gt;=1,$U$7,IF(COUNTIFS('(6)定期点検調書'!$B$12:$B$5000,AS$131,'(6)定期点検調書'!$AH$12:$AH$5000,$C137,'(6)定期点検調書'!$BF$12:$BF$5000,$T$7)&gt;=1,$T$7,IF(COUNTIFS('(6)定期点検調書'!$B$12:$B$5000,AS$131,'(6)定期点検調書'!$AH$12:$AH$5000,$C137,'(6)定期点検調書'!$BF$12:$BF$5000,$S$7)&gt;=1,$S$7,""))))))</f>
        <v/>
      </c>
      <c r="AT137" s="465" t="str">
        <f>IF(AT$131="","",IF(COUNTIFS('(6)定期点検調書'!$B$12:$B$5000,AT$131,'(6)定期点検調書'!$AH$12:$AH$5000,$C137,'(6)定期点検調書'!$BF$12:$BF$5000,$W$7)&gt;=1,$W$7,IF(COUNTIFS('(6)定期点検調書'!$B$12:$B$5000,AT$131,'(6)定期点検調書'!$AH$12:$AH$5000,$C137,'(6)定期点検調書'!$BF$12:$BF$5000,$V$7)&gt;=1,$V$7,IF(COUNTIFS('(6)定期点検調書'!$B$12:$B$5000,AT$131,'(6)定期点検調書'!$AH$12:$AH$5000,$C137,'(6)定期点検調書'!$BF$12:$BF$5000,$U$7)&gt;=1,$U$7,IF(COUNTIFS('(6)定期点検調書'!$B$12:$B$5000,AT$131,'(6)定期点検調書'!$AH$12:$AH$5000,$C137,'(6)定期点検調書'!$BF$12:$BF$5000,$T$7)&gt;=1,$T$7,IF(COUNTIFS('(6)定期点検調書'!$B$12:$B$5000,AT$131,'(6)定期点検調書'!$AH$12:$AH$5000,$C137,'(6)定期点検調書'!$BF$12:$BF$5000,$S$7)&gt;=1,$S$7,""))))))</f>
        <v/>
      </c>
      <c r="AU137" s="465" t="str">
        <f>IF(AU$131="","",IF(COUNTIFS('(6)定期点検調書'!$B$12:$B$5000,AU$131,'(6)定期点検調書'!$AH$12:$AH$5000,$C137,'(6)定期点検調書'!$BF$12:$BF$5000,$W$7)&gt;=1,$W$7,IF(COUNTIFS('(6)定期点検調書'!$B$12:$B$5000,AU$131,'(6)定期点検調書'!$AH$12:$AH$5000,$C137,'(6)定期点検調書'!$BF$12:$BF$5000,$V$7)&gt;=1,$V$7,IF(COUNTIFS('(6)定期点検調書'!$B$12:$B$5000,AU$131,'(6)定期点検調書'!$AH$12:$AH$5000,$C137,'(6)定期点検調書'!$BF$12:$BF$5000,$U$7)&gt;=1,$U$7,IF(COUNTIFS('(6)定期点検調書'!$B$12:$B$5000,AU$131,'(6)定期点検調書'!$AH$12:$AH$5000,$C137,'(6)定期点検調書'!$BF$12:$BF$5000,$T$7)&gt;=1,$T$7,IF(COUNTIFS('(6)定期点検調書'!$B$12:$B$5000,AU$131,'(6)定期点検調書'!$AH$12:$AH$5000,$C137,'(6)定期点検調書'!$BF$12:$BF$5000,$S$7)&gt;=1,$S$7,""))))))</f>
        <v/>
      </c>
      <c r="AV137" s="465" t="str">
        <f>IF(AV$131="","",IF(COUNTIFS('(6)定期点検調書'!$B$12:$B$5000,AV$131,'(6)定期点検調書'!$AH$12:$AH$5000,$C137,'(6)定期点検調書'!$BF$12:$BF$5000,$W$7)&gt;=1,$W$7,IF(COUNTIFS('(6)定期点検調書'!$B$12:$B$5000,AV$131,'(6)定期点検調書'!$AH$12:$AH$5000,$C137,'(6)定期点検調書'!$BF$12:$BF$5000,$V$7)&gt;=1,$V$7,IF(COUNTIFS('(6)定期点検調書'!$B$12:$B$5000,AV$131,'(6)定期点検調書'!$AH$12:$AH$5000,$C137,'(6)定期点検調書'!$BF$12:$BF$5000,$U$7)&gt;=1,$U$7,IF(COUNTIFS('(6)定期点検調書'!$B$12:$B$5000,AV$131,'(6)定期点検調書'!$AH$12:$AH$5000,$C137,'(6)定期点検調書'!$BF$12:$BF$5000,$T$7)&gt;=1,$T$7,IF(COUNTIFS('(6)定期点検調書'!$B$12:$B$5000,AV$131,'(6)定期点検調書'!$AH$12:$AH$5000,$C137,'(6)定期点検調書'!$BF$12:$BF$5000,$S$7)&gt;=1,$S$7,""))))))</f>
        <v/>
      </c>
      <c r="AW137" s="465" t="str">
        <f>IF(AW$131="","",IF(COUNTIFS('(6)定期点検調書'!$B$12:$B$5000,AW$131,'(6)定期点検調書'!$AH$12:$AH$5000,$C137,'(6)定期点検調書'!$BF$12:$BF$5000,$W$7)&gt;=1,$W$7,IF(COUNTIFS('(6)定期点検調書'!$B$12:$B$5000,AW$131,'(6)定期点検調書'!$AH$12:$AH$5000,$C137,'(6)定期点検調書'!$BF$12:$BF$5000,$V$7)&gt;=1,$V$7,IF(COUNTIFS('(6)定期点検調書'!$B$12:$B$5000,AW$131,'(6)定期点検調書'!$AH$12:$AH$5000,$C137,'(6)定期点検調書'!$BF$12:$BF$5000,$U$7)&gt;=1,$U$7,IF(COUNTIFS('(6)定期点検調書'!$B$12:$B$5000,AW$131,'(6)定期点検調書'!$AH$12:$AH$5000,$C137,'(6)定期点検調書'!$BF$12:$BF$5000,$T$7)&gt;=1,$T$7,IF(COUNTIFS('(6)定期点検調書'!$B$12:$B$5000,AW$131,'(6)定期点検調書'!$AH$12:$AH$5000,$C137,'(6)定期点検調書'!$BF$12:$BF$5000,$S$7)&gt;=1,$S$7,""))))))</f>
        <v/>
      </c>
      <c r="AX137" s="465" t="str">
        <f>IF(AX$131="","",IF(COUNTIFS('(6)定期点検調書'!$B$12:$B$5000,AX$131,'(6)定期点検調書'!$AH$12:$AH$5000,$C137,'(6)定期点検調書'!$BF$12:$BF$5000,$W$7)&gt;=1,$W$7,IF(COUNTIFS('(6)定期点検調書'!$B$12:$B$5000,AX$131,'(6)定期点検調書'!$AH$12:$AH$5000,$C137,'(6)定期点検調書'!$BF$12:$BF$5000,$V$7)&gt;=1,$V$7,IF(COUNTIFS('(6)定期点検調書'!$B$12:$B$5000,AX$131,'(6)定期点検調書'!$AH$12:$AH$5000,$C137,'(6)定期点検調書'!$BF$12:$BF$5000,$U$7)&gt;=1,$U$7,IF(COUNTIFS('(6)定期点検調書'!$B$12:$B$5000,AX$131,'(6)定期点検調書'!$AH$12:$AH$5000,$C137,'(6)定期点検調書'!$BF$12:$BF$5000,$T$7)&gt;=1,$T$7,IF(COUNTIFS('(6)定期点検調書'!$B$12:$B$5000,AX$131,'(6)定期点検調書'!$AH$12:$AH$5000,$C137,'(6)定期点検調書'!$BF$12:$BF$5000,$S$7)&gt;=1,$S$7,""))))))</f>
        <v/>
      </c>
      <c r="AY137" s="465" t="str">
        <f>IF(AY$131="","",IF(COUNTIFS('(6)定期点検調書'!$B$12:$B$5000,AY$131,'(6)定期点検調書'!$AH$12:$AH$5000,$C137,'(6)定期点検調書'!$BF$12:$BF$5000,$W$7)&gt;=1,$W$7,IF(COUNTIFS('(6)定期点検調書'!$B$12:$B$5000,AY$131,'(6)定期点検調書'!$AH$12:$AH$5000,$C137,'(6)定期点検調書'!$BF$12:$BF$5000,$V$7)&gt;=1,$V$7,IF(COUNTIFS('(6)定期点検調書'!$B$12:$B$5000,AY$131,'(6)定期点検調書'!$AH$12:$AH$5000,$C137,'(6)定期点検調書'!$BF$12:$BF$5000,$U$7)&gt;=1,$U$7,IF(COUNTIFS('(6)定期点検調書'!$B$12:$B$5000,AY$131,'(6)定期点検調書'!$AH$12:$AH$5000,$C137,'(6)定期点検調書'!$BF$12:$BF$5000,$T$7)&gt;=1,$T$7,IF(COUNTIFS('(6)定期点検調書'!$B$12:$B$5000,AY$131,'(6)定期点検調書'!$AH$12:$AH$5000,$C137,'(6)定期点検調書'!$BF$12:$BF$5000,$S$7)&gt;=1,$S$7,""))))))</f>
        <v/>
      </c>
      <c r="AZ137" s="465" t="str">
        <f>IF(AZ$131="","",IF(COUNTIFS('(6)定期点検調書'!$B$12:$B$5000,AZ$131,'(6)定期点検調書'!$AH$12:$AH$5000,$C137,'(6)定期点検調書'!$BF$12:$BF$5000,$W$7)&gt;=1,$W$7,IF(COUNTIFS('(6)定期点検調書'!$B$12:$B$5000,AZ$131,'(6)定期点検調書'!$AH$12:$AH$5000,$C137,'(6)定期点検調書'!$BF$12:$BF$5000,$V$7)&gt;=1,$V$7,IF(COUNTIFS('(6)定期点検調書'!$B$12:$B$5000,AZ$131,'(6)定期点検調書'!$AH$12:$AH$5000,$C137,'(6)定期点検調書'!$BF$12:$BF$5000,$U$7)&gt;=1,$U$7,IF(COUNTIFS('(6)定期点検調書'!$B$12:$B$5000,AZ$131,'(6)定期点検調書'!$AH$12:$AH$5000,$C137,'(6)定期点検調書'!$BF$12:$BF$5000,$T$7)&gt;=1,$T$7,IF(COUNTIFS('(6)定期点検調書'!$B$12:$B$5000,AZ$131,'(6)定期点検調書'!$AH$12:$AH$5000,$C137,'(6)定期点検調書'!$BF$12:$BF$5000,$S$7)&gt;=1,$S$7,""))))))</f>
        <v/>
      </c>
      <c r="BA137" s="466" t="str">
        <f>IF(BA$131="","",IF(COUNTIFS('(6)定期点検調書'!$B$12:$B$5000,BA$131,'(6)定期点検調書'!$AH$12:$AH$5000,$C137,'(6)定期点検調書'!$BF$12:$BF$5000,$W$7)&gt;=1,$W$7,IF(COUNTIFS('(6)定期点検調書'!$B$12:$B$5000,BA$131,'(6)定期点検調書'!$AH$12:$AH$5000,$C137,'(6)定期点検調書'!$BF$12:$BF$5000,$V$7)&gt;=1,$V$7,IF(COUNTIFS('(6)定期点検調書'!$B$12:$B$5000,BA$131,'(6)定期点検調書'!$AH$12:$AH$5000,$C137,'(6)定期点検調書'!$BF$12:$BF$5000,$U$7)&gt;=1,$U$7,IF(COUNTIFS('(6)定期点検調書'!$B$12:$B$5000,BA$131,'(6)定期点検調書'!$AH$12:$AH$5000,$C137,'(6)定期点検調書'!$BF$12:$BF$5000,$T$7)&gt;=1,$T$7,IF(COUNTIFS('(6)定期点検調書'!$B$12:$B$5000,BA$131,'(6)定期点検調書'!$AH$12:$AH$5000,$C137,'(6)定期点検調書'!$BF$12:$BF$5000,$S$7)&gt;=1,$S$7,""))))))</f>
        <v/>
      </c>
      <c r="BB137" s="1"/>
      <c r="BC137" s="1"/>
    </row>
    <row r="138" spans="2:55" ht="18.75" customHeight="1" x14ac:dyDescent="0.2">
      <c r="B138" s="1854"/>
      <c r="C138" s="1841" t="str">
        <f>ﾃﾞｰﾀ一覧!$U$24</f>
        <v>傾き・変形</v>
      </c>
      <c r="D138" s="1842"/>
      <c r="E138" s="1842"/>
      <c r="F138" s="1842"/>
      <c r="G138" s="1843"/>
      <c r="H138" s="467" t="str">
        <f>IF(H$131="","",IF(COUNTIFS('(6)定期点検調書'!$B$12:$B$5000,H$131,'(6)定期点検調書'!$AH$12:$AH$5000,$C138,'(6)定期点検調書'!$BF$12:$BF$5000,$W$7)&gt;=1,$W$7,IF(COUNTIFS('(6)定期点検調書'!$B$12:$B$5000,H$131,'(6)定期点検調書'!$AH$12:$AH$5000,$C138,'(6)定期点検調書'!$BF$12:$BF$5000,$V$7)&gt;=1,$V$7,IF(COUNTIFS('(6)定期点検調書'!$B$12:$B$5000,H$131,'(6)定期点検調書'!$AH$12:$AH$5000,$C138,'(6)定期点検調書'!$BF$12:$BF$5000,$U$7)&gt;=1,$U$7,IF(COUNTIFS('(6)定期点検調書'!$B$12:$B$5000,H$131,'(6)定期点検調書'!$AH$12:$AH$5000,$C138,'(6)定期点検調書'!$BF$12:$BF$5000,$T$7)&gt;=1,$T$7,IF(COUNTIFS('(6)定期点検調書'!$B$12:$B$5000,H$131,'(6)定期点検調書'!$AH$12:$AH$5000,$C138,'(6)定期点検調書'!$BF$12:$BF$5000,$S$7)&gt;=1,$S$7,""))))))</f>
        <v/>
      </c>
      <c r="I138" s="465" t="str">
        <f>IF(I$131="","",IF(COUNTIFS('(6)定期点検調書'!$B$12:$B$5000,I$131,'(6)定期点検調書'!$AH$12:$AH$5000,$C138,'(6)定期点検調書'!$BF$12:$BF$5000,$W$7)&gt;=1,$W$7,IF(COUNTIFS('(6)定期点検調書'!$B$12:$B$5000,I$131,'(6)定期点検調書'!$AH$12:$AH$5000,$C138,'(6)定期点検調書'!$BF$12:$BF$5000,$V$7)&gt;=1,$V$7,IF(COUNTIFS('(6)定期点検調書'!$B$12:$B$5000,I$131,'(6)定期点検調書'!$AH$12:$AH$5000,$C138,'(6)定期点検調書'!$BF$12:$BF$5000,$U$7)&gt;=1,$U$7,IF(COUNTIFS('(6)定期点検調書'!$B$12:$B$5000,I$131,'(6)定期点検調書'!$AH$12:$AH$5000,$C138,'(6)定期点検調書'!$BF$12:$BF$5000,$T$7)&gt;=1,$T$7,IF(COUNTIFS('(6)定期点検調書'!$B$12:$B$5000,I$131,'(6)定期点検調書'!$AH$12:$AH$5000,$C138,'(6)定期点検調書'!$BF$12:$BF$5000,$S$7)&gt;=1,$S$7,""))))))</f>
        <v/>
      </c>
      <c r="J138" s="465" t="str">
        <f>IF(J$131="","",IF(COUNTIFS('(6)定期点検調書'!$B$12:$B$5000,J$131,'(6)定期点検調書'!$AH$12:$AH$5000,$C138,'(6)定期点検調書'!$BF$12:$BF$5000,$W$7)&gt;=1,$W$7,IF(COUNTIFS('(6)定期点検調書'!$B$12:$B$5000,J$131,'(6)定期点検調書'!$AH$12:$AH$5000,$C138,'(6)定期点検調書'!$BF$12:$BF$5000,$V$7)&gt;=1,$V$7,IF(COUNTIFS('(6)定期点検調書'!$B$12:$B$5000,J$131,'(6)定期点検調書'!$AH$12:$AH$5000,$C138,'(6)定期点検調書'!$BF$12:$BF$5000,$U$7)&gt;=1,$U$7,IF(COUNTIFS('(6)定期点検調書'!$B$12:$B$5000,J$131,'(6)定期点検調書'!$AH$12:$AH$5000,$C138,'(6)定期点検調書'!$BF$12:$BF$5000,$T$7)&gt;=1,$T$7,IF(COUNTIFS('(6)定期点検調書'!$B$12:$B$5000,J$131,'(6)定期点検調書'!$AH$12:$AH$5000,$C138,'(6)定期点検調書'!$BF$12:$BF$5000,$S$7)&gt;=1,$S$7,""))))))</f>
        <v/>
      </c>
      <c r="K138" s="465" t="str">
        <f>IF(K$131="","",IF(COUNTIFS('(6)定期点検調書'!$B$12:$B$5000,K$131,'(6)定期点検調書'!$AH$12:$AH$5000,$C138,'(6)定期点検調書'!$BF$12:$BF$5000,$W$7)&gt;=1,$W$7,IF(COUNTIFS('(6)定期点検調書'!$B$12:$B$5000,K$131,'(6)定期点検調書'!$AH$12:$AH$5000,$C138,'(6)定期点検調書'!$BF$12:$BF$5000,$V$7)&gt;=1,$V$7,IF(COUNTIFS('(6)定期点検調書'!$B$12:$B$5000,K$131,'(6)定期点検調書'!$AH$12:$AH$5000,$C138,'(6)定期点検調書'!$BF$12:$BF$5000,$U$7)&gt;=1,$U$7,IF(COUNTIFS('(6)定期点検調書'!$B$12:$B$5000,K$131,'(6)定期点検調書'!$AH$12:$AH$5000,$C138,'(6)定期点検調書'!$BF$12:$BF$5000,$T$7)&gt;=1,$T$7,IF(COUNTIFS('(6)定期点検調書'!$B$12:$B$5000,K$131,'(6)定期点検調書'!$AH$12:$AH$5000,$C138,'(6)定期点検調書'!$BF$12:$BF$5000,$S$7)&gt;=1,$S$7,""))))))</f>
        <v/>
      </c>
      <c r="L138" s="465" t="str">
        <f>IF(L$131="","",IF(COUNTIFS('(6)定期点検調書'!$B$12:$B$5000,L$131,'(6)定期点検調書'!$AH$12:$AH$5000,$C138,'(6)定期点検調書'!$BF$12:$BF$5000,$W$7)&gt;=1,$W$7,IF(COUNTIFS('(6)定期点検調書'!$B$12:$B$5000,L$131,'(6)定期点検調書'!$AH$12:$AH$5000,$C138,'(6)定期点検調書'!$BF$12:$BF$5000,$V$7)&gt;=1,$V$7,IF(COUNTIFS('(6)定期点検調書'!$B$12:$B$5000,L$131,'(6)定期点検調書'!$AH$12:$AH$5000,$C138,'(6)定期点検調書'!$BF$12:$BF$5000,$U$7)&gt;=1,$U$7,IF(COUNTIFS('(6)定期点検調書'!$B$12:$B$5000,L$131,'(6)定期点検調書'!$AH$12:$AH$5000,$C138,'(6)定期点検調書'!$BF$12:$BF$5000,$T$7)&gt;=1,$T$7,IF(COUNTIFS('(6)定期点検調書'!$B$12:$B$5000,L$131,'(6)定期点検調書'!$AH$12:$AH$5000,$C138,'(6)定期点検調書'!$BF$12:$BF$5000,$S$7)&gt;=1,$S$7,""))))))</f>
        <v/>
      </c>
      <c r="M138" s="465" t="str">
        <f>IF(M$131="","",IF(COUNTIFS('(6)定期点検調書'!$B$12:$B$5000,M$131,'(6)定期点検調書'!$AH$12:$AH$5000,$C138,'(6)定期点検調書'!$BF$12:$BF$5000,$W$7)&gt;=1,$W$7,IF(COUNTIFS('(6)定期点検調書'!$B$12:$B$5000,M$131,'(6)定期点検調書'!$AH$12:$AH$5000,$C138,'(6)定期点検調書'!$BF$12:$BF$5000,$V$7)&gt;=1,$V$7,IF(COUNTIFS('(6)定期点検調書'!$B$12:$B$5000,M$131,'(6)定期点検調書'!$AH$12:$AH$5000,$C138,'(6)定期点検調書'!$BF$12:$BF$5000,$U$7)&gt;=1,$U$7,IF(COUNTIFS('(6)定期点検調書'!$B$12:$B$5000,M$131,'(6)定期点検調書'!$AH$12:$AH$5000,$C138,'(6)定期点検調書'!$BF$12:$BF$5000,$T$7)&gt;=1,$T$7,IF(COUNTIFS('(6)定期点検調書'!$B$12:$B$5000,M$131,'(6)定期点検調書'!$AH$12:$AH$5000,$C138,'(6)定期点検調書'!$BF$12:$BF$5000,$S$7)&gt;=1,$S$7,""))))))</f>
        <v/>
      </c>
      <c r="N138" s="465" t="str">
        <f>IF(N$131="","",IF(COUNTIFS('(6)定期点検調書'!$B$12:$B$5000,N$131,'(6)定期点検調書'!$AH$12:$AH$5000,$C138,'(6)定期点検調書'!$BF$12:$BF$5000,$W$7)&gt;=1,$W$7,IF(COUNTIFS('(6)定期点検調書'!$B$12:$B$5000,N$131,'(6)定期点検調書'!$AH$12:$AH$5000,$C138,'(6)定期点検調書'!$BF$12:$BF$5000,$V$7)&gt;=1,$V$7,IF(COUNTIFS('(6)定期点検調書'!$B$12:$B$5000,N$131,'(6)定期点検調書'!$AH$12:$AH$5000,$C138,'(6)定期点検調書'!$BF$12:$BF$5000,$U$7)&gt;=1,$U$7,IF(COUNTIFS('(6)定期点検調書'!$B$12:$B$5000,N$131,'(6)定期点検調書'!$AH$12:$AH$5000,$C138,'(6)定期点検調書'!$BF$12:$BF$5000,$T$7)&gt;=1,$T$7,IF(COUNTIFS('(6)定期点検調書'!$B$12:$B$5000,N$131,'(6)定期点検調書'!$AH$12:$AH$5000,$C138,'(6)定期点検調書'!$BF$12:$BF$5000,$S$7)&gt;=1,$S$7,""))))))</f>
        <v/>
      </c>
      <c r="O138" s="465" t="str">
        <f>IF(O$131="","",IF(COUNTIFS('(6)定期点検調書'!$B$12:$B$5000,O$131,'(6)定期点検調書'!$AH$12:$AH$5000,$C138,'(6)定期点検調書'!$BF$12:$BF$5000,$W$7)&gt;=1,$W$7,IF(COUNTIFS('(6)定期点検調書'!$B$12:$B$5000,O$131,'(6)定期点検調書'!$AH$12:$AH$5000,$C138,'(6)定期点検調書'!$BF$12:$BF$5000,$V$7)&gt;=1,$V$7,IF(COUNTIFS('(6)定期点検調書'!$B$12:$B$5000,O$131,'(6)定期点検調書'!$AH$12:$AH$5000,$C138,'(6)定期点検調書'!$BF$12:$BF$5000,$U$7)&gt;=1,$U$7,IF(COUNTIFS('(6)定期点検調書'!$B$12:$B$5000,O$131,'(6)定期点検調書'!$AH$12:$AH$5000,$C138,'(6)定期点検調書'!$BF$12:$BF$5000,$T$7)&gt;=1,$T$7,IF(COUNTIFS('(6)定期点検調書'!$B$12:$B$5000,O$131,'(6)定期点検調書'!$AH$12:$AH$5000,$C138,'(6)定期点検調書'!$BF$12:$BF$5000,$S$7)&gt;=1,$S$7,""))))))</f>
        <v/>
      </c>
      <c r="P138" s="465" t="str">
        <f>IF(P$131="","",IF(COUNTIFS('(6)定期点検調書'!$B$12:$B$5000,P$131,'(6)定期点検調書'!$AH$12:$AH$5000,$C138,'(6)定期点検調書'!$BF$12:$BF$5000,$W$7)&gt;=1,$W$7,IF(COUNTIFS('(6)定期点検調書'!$B$12:$B$5000,P$131,'(6)定期点検調書'!$AH$12:$AH$5000,$C138,'(6)定期点検調書'!$BF$12:$BF$5000,$V$7)&gt;=1,$V$7,IF(COUNTIFS('(6)定期点検調書'!$B$12:$B$5000,P$131,'(6)定期点検調書'!$AH$12:$AH$5000,$C138,'(6)定期点検調書'!$BF$12:$BF$5000,$U$7)&gt;=1,$U$7,IF(COUNTIFS('(6)定期点検調書'!$B$12:$B$5000,P$131,'(6)定期点検調書'!$AH$12:$AH$5000,$C138,'(6)定期点検調書'!$BF$12:$BF$5000,$T$7)&gt;=1,$T$7,IF(COUNTIFS('(6)定期点検調書'!$B$12:$B$5000,P$131,'(6)定期点検調書'!$AH$12:$AH$5000,$C138,'(6)定期点検調書'!$BF$12:$BF$5000,$S$7)&gt;=1,$S$7,""))))))</f>
        <v/>
      </c>
      <c r="Q138" s="465" t="str">
        <f>IF(Q$131="","",IF(COUNTIFS('(6)定期点検調書'!$B$12:$B$5000,Q$131,'(6)定期点検調書'!$AH$12:$AH$5000,$C138,'(6)定期点検調書'!$BF$12:$BF$5000,$W$7)&gt;=1,$W$7,IF(COUNTIFS('(6)定期点検調書'!$B$12:$B$5000,Q$131,'(6)定期点検調書'!$AH$12:$AH$5000,$C138,'(6)定期点検調書'!$BF$12:$BF$5000,$V$7)&gt;=1,$V$7,IF(COUNTIFS('(6)定期点検調書'!$B$12:$B$5000,Q$131,'(6)定期点検調書'!$AH$12:$AH$5000,$C138,'(6)定期点検調書'!$BF$12:$BF$5000,$U$7)&gt;=1,$U$7,IF(COUNTIFS('(6)定期点検調書'!$B$12:$B$5000,Q$131,'(6)定期点検調書'!$AH$12:$AH$5000,$C138,'(6)定期点検調書'!$BF$12:$BF$5000,$T$7)&gt;=1,$T$7,IF(COUNTIFS('(6)定期点検調書'!$B$12:$B$5000,Q$131,'(6)定期点検調書'!$AH$12:$AH$5000,$C138,'(6)定期点検調書'!$BF$12:$BF$5000,$S$7)&gt;=1,$S$7,""))))))</f>
        <v/>
      </c>
      <c r="R138" s="465" t="str">
        <f>IF(R$131="","",IF(COUNTIFS('(6)定期点検調書'!$B$12:$B$5000,R$131,'(6)定期点検調書'!$AH$12:$AH$5000,$C138,'(6)定期点検調書'!$BF$12:$BF$5000,$W$7)&gt;=1,$W$7,IF(COUNTIFS('(6)定期点検調書'!$B$12:$B$5000,R$131,'(6)定期点検調書'!$AH$12:$AH$5000,$C138,'(6)定期点検調書'!$BF$12:$BF$5000,$V$7)&gt;=1,$V$7,IF(COUNTIFS('(6)定期点検調書'!$B$12:$B$5000,R$131,'(6)定期点検調書'!$AH$12:$AH$5000,$C138,'(6)定期点検調書'!$BF$12:$BF$5000,$U$7)&gt;=1,$U$7,IF(COUNTIFS('(6)定期点検調書'!$B$12:$B$5000,R$131,'(6)定期点検調書'!$AH$12:$AH$5000,$C138,'(6)定期点検調書'!$BF$12:$BF$5000,$T$7)&gt;=1,$T$7,IF(COUNTIFS('(6)定期点検調書'!$B$12:$B$5000,R$131,'(6)定期点検調書'!$AH$12:$AH$5000,$C138,'(6)定期点検調書'!$BF$12:$BF$5000,$S$7)&gt;=1,$S$7,""))))))</f>
        <v/>
      </c>
      <c r="S138" s="465" t="str">
        <f>IF(S$131="","",IF(COUNTIFS('(6)定期点検調書'!$B$12:$B$5000,S$131,'(6)定期点検調書'!$AH$12:$AH$5000,$C138,'(6)定期点検調書'!$BF$12:$BF$5000,$W$7)&gt;=1,$W$7,IF(COUNTIFS('(6)定期点検調書'!$B$12:$B$5000,S$131,'(6)定期点検調書'!$AH$12:$AH$5000,$C138,'(6)定期点検調書'!$BF$12:$BF$5000,$V$7)&gt;=1,$V$7,IF(COUNTIFS('(6)定期点検調書'!$B$12:$B$5000,S$131,'(6)定期点検調書'!$AH$12:$AH$5000,$C138,'(6)定期点検調書'!$BF$12:$BF$5000,$U$7)&gt;=1,$U$7,IF(COUNTIFS('(6)定期点検調書'!$B$12:$B$5000,S$131,'(6)定期点検調書'!$AH$12:$AH$5000,$C138,'(6)定期点検調書'!$BF$12:$BF$5000,$T$7)&gt;=1,$T$7,IF(COUNTIFS('(6)定期点検調書'!$B$12:$B$5000,S$131,'(6)定期点検調書'!$AH$12:$AH$5000,$C138,'(6)定期点検調書'!$BF$12:$BF$5000,$S$7)&gt;=1,$S$7,""))))))</f>
        <v/>
      </c>
      <c r="T138" s="465" t="str">
        <f>IF(T$131="","",IF(COUNTIFS('(6)定期点検調書'!$B$12:$B$5000,T$131,'(6)定期点検調書'!$AH$12:$AH$5000,$C138,'(6)定期点検調書'!$BF$12:$BF$5000,$W$7)&gt;=1,$W$7,IF(COUNTIFS('(6)定期点検調書'!$B$12:$B$5000,T$131,'(6)定期点検調書'!$AH$12:$AH$5000,$C138,'(6)定期点検調書'!$BF$12:$BF$5000,$V$7)&gt;=1,$V$7,IF(COUNTIFS('(6)定期点検調書'!$B$12:$B$5000,T$131,'(6)定期点検調書'!$AH$12:$AH$5000,$C138,'(6)定期点検調書'!$BF$12:$BF$5000,$U$7)&gt;=1,$U$7,IF(COUNTIFS('(6)定期点検調書'!$B$12:$B$5000,T$131,'(6)定期点検調書'!$AH$12:$AH$5000,$C138,'(6)定期点検調書'!$BF$12:$BF$5000,$T$7)&gt;=1,$T$7,IF(COUNTIFS('(6)定期点検調書'!$B$12:$B$5000,T$131,'(6)定期点検調書'!$AH$12:$AH$5000,$C138,'(6)定期点検調書'!$BF$12:$BF$5000,$S$7)&gt;=1,$S$7,""))))))</f>
        <v/>
      </c>
      <c r="U138" s="465" t="str">
        <f>IF(U$131="","",IF(COUNTIFS('(6)定期点検調書'!$B$12:$B$5000,U$131,'(6)定期点検調書'!$AH$12:$AH$5000,$C138,'(6)定期点検調書'!$BF$12:$BF$5000,$W$7)&gt;=1,$W$7,IF(COUNTIFS('(6)定期点検調書'!$B$12:$B$5000,U$131,'(6)定期点検調書'!$AH$12:$AH$5000,$C138,'(6)定期点検調書'!$BF$12:$BF$5000,$V$7)&gt;=1,$V$7,IF(COUNTIFS('(6)定期点検調書'!$B$12:$B$5000,U$131,'(6)定期点検調書'!$AH$12:$AH$5000,$C138,'(6)定期点検調書'!$BF$12:$BF$5000,$U$7)&gt;=1,$U$7,IF(COUNTIFS('(6)定期点検調書'!$B$12:$B$5000,U$131,'(6)定期点検調書'!$AH$12:$AH$5000,$C138,'(6)定期点検調書'!$BF$12:$BF$5000,$T$7)&gt;=1,$T$7,IF(COUNTIFS('(6)定期点検調書'!$B$12:$B$5000,U$131,'(6)定期点検調書'!$AH$12:$AH$5000,$C138,'(6)定期点検調書'!$BF$12:$BF$5000,$S$7)&gt;=1,$S$7,""))))))</f>
        <v/>
      </c>
      <c r="V138" s="465" t="str">
        <f>IF(V$131="","",IF(COUNTIFS('(6)定期点検調書'!$B$12:$B$5000,V$131,'(6)定期点検調書'!$AH$12:$AH$5000,$C138,'(6)定期点検調書'!$BF$12:$BF$5000,$W$7)&gt;=1,$W$7,IF(COUNTIFS('(6)定期点検調書'!$B$12:$B$5000,V$131,'(6)定期点検調書'!$AH$12:$AH$5000,$C138,'(6)定期点検調書'!$BF$12:$BF$5000,$V$7)&gt;=1,$V$7,IF(COUNTIFS('(6)定期点検調書'!$B$12:$B$5000,V$131,'(6)定期点検調書'!$AH$12:$AH$5000,$C138,'(6)定期点検調書'!$BF$12:$BF$5000,$U$7)&gt;=1,$U$7,IF(COUNTIFS('(6)定期点検調書'!$B$12:$B$5000,V$131,'(6)定期点検調書'!$AH$12:$AH$5000,$C138,'(6)定期点検調書'!$BF$12:$BF$5000,$T$7)&gt;=1,$T$7,IF(COUNTIFS('(6)定期点検調書'!$B$12:$B$5000,V$131,'(6)定期点検調書'!$AH$12:$AH$5000,$C138,'(6)定期点検調書'!$BF$12:$BF$5000,$S$7)&gt;=1,$S$7,""))))))</f>
        <v/>
      </c>
      <c r="W138" s="465" t="str">
        <f>IF(W$131="","",IF(COUNTIFS('(6)定期点検調書'!$B$12:$B$5000,W$131,'(6)定期点検調書'!$AH$12:$AH$5000,$C138,'(6)定期点検調書'!$BF$12:$BF$5000,$W$7)&gt;=1,$W$7,IF(COUNTIFS('(6)定期点検調書'!$B$12:$B$5000,W$131,'(6)定期点検調書'!$AH$12:$AH$5000,$C138,'(6)定期点検調書'!$BF$12:$BF$5000,$V$7)&gt;=1,$V$7,IF(COUNTIFS('(6)定期点検調書'!$B$12:$B$5000,W$131,'(6)定期点検調書'!$AH$12:$AH$5000,$C138,'(6)定期点検調書'!$BF$12:$BF$5000,$U$7)&gt;=1,$U$7,IF(COUNTIFS('(6)定期点検調書'!$B$12:$B$5000,W$131,'(6)定期点検調書'!$AH$12:$AH$5000,$C138,'(6)定期点検調書'!$BF$12:$BF$5000,$T$7)&gt;=1,$T$7,IF(COUNTIFS('(6)定期点検調書'!$B$12:$B$5000,W$131,'(6)定期点検調書'!$AH$12:$AH$5000,$C138,'(6)定期点検調書'!$BF$12:$BF$5000,$S$7)&gt;=1,$S$7,""))))))</f>
        <v/>
      </c>
      <c r="X138" s="465" t="str">
        <f>IF(X$131="","",IF(COUNTIFS('(6)定期点検調書'!$B$12:$B$5000,X$131,'(6)定期点検調書'!$AH$12:$AH$5000,$C138,'(6)定期点検調書'!$BF$12:$BF$5000,$W$7)&gt;=1,$W$7,IF(COUNTIFS('(6)定期点検調書'!$B$12:$B$5000,X$131,'(6)定期点検調書'!$AH$12:$AH$5000,$C138,'(6)定期点検調書'!$BF$12:$BF$5000,$V$7)&gt;=1,$V$7,IF(COUNTIFS('(6)定期点検調書'!$B$12:$B$5000,X$131,'(6)定期点検調書'!$AH$12:$AH$5000,$C138,'(6)定期点検調書'!$BF$12:$BF$5000,$U$7)&gt;=1,$U$7,IF(COUNTIFS('(6)定期点検調書'!$B$12:$B$5000,X$131,'(6)定期点検調書'!$AH$12:$AH$5000,$C138,'(6)定期点検調書'!$BF$12:$BF$5000,$T$7)&gt;=1,$T$7,IF(COUNTIFS('(6)定期点検調書'!$B$12:$B$5000,X$131,'(6)定期点検調書'!$AH$12:$AH$5000,$C138,'(6)定期点検調書'!$BF$12:$BF$5000,$S$7)&gt;=1,$S$7,""))))))</f>
        <v/>
      </c>
      <c r="Y138" s="465" t="str">
        <f>IF(Y$131="","",IF(COUNTIFS('(6)定期点検調書'!$B$12:$B$5000,Y$131,'(6)定期点検調書'!$AH$12:$AH$5000,$C138,'(6)定期点検調書'!$BF$12:$BF$5000,$W$7)&gt;=1,$W$7,IF(COUNTIFS('(6)定期点検調書'!$B$12:$B$5000,Y$131,'(6)定期点検調書'!$AH$12:$AH$5000,$C138,'(6)定期点検調書'!$BF$12:$BF$5000,$V$7)&gt;=1,$V$7,IF(COUNTIFS('(6)定期点検調書'!$B$12:$B$5000,Y$131,'(6)定期点検調書'!$AH$12:$AH$5000,$C138,'(6)定期点検調書'!$BF$12:$BF$5000,$U$7)&gt;=1,$U$7,IF(COUNTIFS('(6)定期点検調書'!$B$12:$B$5000,Y$131,'(6)定期点検調書'!$AH$12:$AH$5000,$C138,'(6)定期点検調書'!$BF$12:$BF$5000,$T$7)&gt;=1,$T$7,IF(COUNTIFS('(6)定期点検調書'!$B$12:$B$5000,Y$131,'(6)定期点検調書'!$AH$12:$AH$5000,$C138,'(6)定期点検調書'!$BF$12:$BF$5000,$S$7)&gt;=1,$S$7,""))))))</f>
        <v/>
      </c>
      <c r="Z138" s="465" t="str">
        <f>IF(Z$131="","",IF(COUNTIFS('(6)定期点検調書'!$B$12:$B$5000,Z$131,'(6)定期点検調書'!$AH$12:$AH$5000,$C138,'(6)定期点検調書'!$BF$12:$BF$5000,$W$7)&gt;=1,$W$7,IF(COUNTIFS('(6)定期点検調書'!$B$12:$B$5000,Z$131,'(6)定期点検調書'!$AH$12:$AH$5000,$C138,'(6)定期点検調書'!$BF$12:$BF$5000,$V$7)&gt;=1,$V$7,IF(COUNTIFS('(6)定期点検調書'!$B$12:$B$5000,Z$131,'(6)定期点検調書'!$AH$12:$AH$5000,$C138,'(6)定期点検調書'!$BF$12:$BF$5000,$U$7)&gt;=1,$U$7,IF(COUNTIFS('(6)定期点検調書'!$B$12:$B$5000,Z$131,'(6)定期点検調書'!$AH$12:$AH$5000,$C138,'(6)定期点検調書'!$BF$12:$BF$5000,$T$7)&gt;=1,$T$7,IF(COUNTIFS('(6)定期点検調書'!$B$12:$B$5000,Z$131,'(6)定期点検調書'!$AH$12:$AH$5000,$C138,'(6)定期点検調書'!$BF$12:$BF$5000,$S$7)&gt;=1,$S$7,""))))))</f>
        <v/>
      </c>
      <c r="AA138" s="465" t="str">
        <f>IF(AA$131="","",IF(COUNTIFS('(6)定期点検調書'!$B$12:$B$5000,AA$131,'(6)定期点検調書'!$AH$12:$AH$5000,$C138,'(6)定期点検調書'!$BF$12:$BF$5000,$W$7)&gt;=1,$W$7,IF(COUNTIFS('(6)定期点検調書'!$B$12:$B$5000,AA$131,'(6)定期点検調書'!$AH$12:$AH$5000,$C138,'(6)定期点検調書'!$BF$12:$BF$5000,$V$7)&gt;=1,$V$7,IF(COUNTIFS('(6)定期点検調書'!$B$12:$B$5000,AA$131,'(6)定期点検調書'!$AH$12:$AH$5000,$C138,'(6)定期点検調書'!$BF$12:$BF$5000,$U$7)&gt;=1,$U$7,IF(COUNTIFS('(6)定期点検調書'!$B$12:$B$5000,AA$131,'(6)定期点検調書'!$AH$12:$AH$5000,$C138,'(6)定期点検調書'!$BF$12:$BF$5000,$T$7)&gt;=1,$T$7,IF(COUNTIFS('(6)定期点検調書'!$B$12:$B$5000,AA$131,'(6)定期点検調書'!$AH$12:$AH$5000,$C138,'(6)定期点検調書'!$BF$12:$BF$5000,$S$7)&gt;=1,$S$7,""))))))</f>
        <v/>
      </c>
      <c r="AB138" s="465" t="str">
        <f>IF(AB$131="","",IF(COUNTIFS('(6)定期点検調書'!$B$12:$B$5000,AB$131,'(6)定期点検調書'!$AH$12:$AH$5000,$C138,'(6)定期点検調書'!$BF$12:$BF$5000,$W$7)&gt;=1,$W$7,IF(COUNTIFS('(6)定期点検調書'!$B$12:$B$5000,AB$131,'(6)定期点検調書'!$AH$12:$AH$5000,$C138,'(6)定期点検調書'!$BF$12:$BF$5000,$V$7)&gt;=1,$V$7,IF(COUNTIFS('(6)定期点検調書'!$B$12:$B$5000,AB$131,'(6)定期点検調書'!$AH$12:$AH$5000,$C138,'(6)定期点検調書'!$BF$12:$BF$5000,$U$7)&gt;=1,$U$7,IF(COUNTIFS('(6)定期点検調書'!$B$12:$B$5000,AB$131,'(6)定期点検調書'!$AH$12:$AH$5000,$C138,'(6)定期点検調書'!$BF$12:$BF$5000,$T$7)&gt;=1,$T$7,IF(COUNTIFS('(6)定期点検調書'!$B$12:$B$5000,AB$131,'(6)定期点検調書'!$AH$12:$AH$5000,$C138,'(6)定期点検調書'!$BF$12:$BF$5000,$S$7)&gt;=1,$S$7,""))))))</f>
        <v/>
      </c>
      <c r="AC138" s="465" t="str">
        <f>IF(AC$131="","",IF(COUNTIFS('(6)定期点検調書'!$B$12:$B$5000,AC$131,'(6)定期点検調書'!$AH$12:$AH$5000,$C138,'(6)定期点検調書'!$BF$12:$BF$5000,$W$7)&gt;=1,$W$7,IF(COUNTIFS('(6)定期点検調書'!$B$12:$B$5000,AC$131,'(6)定期点検調書'!$AH$12:$AH$5000,$C138,'(6)定期点検調書'!$BF$12:$BF$5000,$V$7)&gt;=1,$V$7,IF(COUNTIFS('(6)定期点検調書'!$B$12:$B$5000,AC$131,'(6)定期点検調書'!$AH$12:$AH$5000,$C138,'(6)定期点検調書'!$BF$12:$BF$5000,$U$7)&gt;=1,$U$7,IF(COUNTIFS('(6)定期点検調書'!$B$12:$B$5000,AC$131,'(6)定期点検調書'!$AH$12:$AH$5000,$C138,'(6)定期点検調書'!$BF$12:$BF$5000,$T$7)&gt;=1,$T$7,IF(COUNTIFS('(6)定期点検調書'!$B$12:$B$5000,AC$131,'(6)定期点検調書'!$AH$12:$AH$5000,$C138,'(6)定期点検調書'!$BF$12:$BF$5000,$S$7)&gt;=1,$S$7,""))))))</f>
        <v/>
      </c>
      <c r="AD138" s="465" t="str">
        <f>IF(AD$131="","",IF(COUNTIFS('(6)定期点検調書'!$B$12:$B$5000,AD$131,'(6)定期点検調書'!$AH$12:$AH$5000,$C138,'(6)定期点検調書'!$BF$12:$BF$5000,$W$7)&gt;=1,$W$7,IF(COUNTIFS('(6)定期点検調書'!$B$12:$B$5000,AD$131,'(6)定期点検調書'!$AH$12:$AH$5000,$C138,'(6)定期点検調書'!$BF$12:$BF$5000,$V$7)&gt;=1,$V$7,IF(COUNTIFS('(6)定期点検調書'!$B$12:$B$5000,AD$131,'(6)定期点検調書'!$AH$12:$AH$5000,$C138,'(6)定期点検調書'!$BF$12:$BF$5000,$U$7)&gt;=1,$U$7,IF(COUNTIFS('(6)定期点検調書'!$B$12:$B$5000,AD$131,'(6)定期点検調書'!$AH$12:$AH$5000,$C138,'(6)定期点検調書'!$BF$12:$BF$5000,$T$7)&gt;=1,$T$7,IF(COUNTIFS('(6)定期点検調書'!$B$12:$B$5000,AD$131,'(6)定期点検調書'!$AH$12:$AH$5000,$C138,'(6)定期点検調書'!$BF$12:$BF$5000,$S$7)&gt;=1,$S$7,""))))))</f>
        <v/>
      </c>
      <c r="AE138" s="465" t="str">
        <f>IF(AE$131="","",IF(COUNTIFS('(6)定期点検調書'!$B$12:$B$5000,AE$131,'(6)定期点検調書'!$AH$12:$AH$5000,$C138,'(6)定期点検調書'!$BF$12:$BF$5000,$W$7)&gt;=1,$W$7,IF(COUNTIFS('(6)定期点検調書'!$B$12:$B$5000,AE$131,'(6)定期点検調書'!$AH$12:$AH$5000,$C138,'(6)定期点検調書'!$BF$12:$BF$5000,$V$7)&gt;=1,$V$7,IF(COUNTIFS('(6)定期点検調書'!$B$12:$B$5000,AE$131,'(6)定期点検調書'!$AH$12:$AH$5000,$C138,'(6)定期点検調書'!$BF$12:$BF$5000,$U$7)&gt;=1,$U$7,IF(COUNTIFS('(6)定期点検調書'!$B$12:$B$5000,AE$131,'(6)定期点検調書'!$AH$12:$AH$5000,$C138,'(6)定期点検調書'!$BF$12:$BF$5000,$T$7)&gt;=1,$T$7,IF(COUNTIFS('(6)定期点検調書'!$B$12:$B$5000,AE$131,'(6)定期点検調書'!$AH$12:$AH$5000,$C138,'(6)定期点検調書'!$BF$12:$BF$5000,$S$7)&gt;=1,$S$7,""))))))</f>
        <v/>
      </c>
      <c r="AF138" s="465" t="str">
        <f>IF(AF$131="","",IF(COUNTIFS('(6)定期点検調書'!$B$12:$B$5000,AF$131,'(6)定期点検調書'!$AH$12:$AH$5000,$C138,'(6)定期点検調書'!$BF$12:$BF$5000,$W$7)&gt;=1,$W$7,IF(COUNTIFS('(6)定期点検調書'!$B$12:$B$5000,AF$131,'(6)定期点検調書'!$AH$12:$AH$5000,$C138,'(6)定期点検調書'!$BF$12:$BF$5000,$V$7)&gt;=1,$V$7,IF(COUNTIFS('(6)定期点検調書'!$B$12:$B$5000,AF$131,'(6)定期点検調書'!$AH$12:$AH$5000,$C138,'(6)定期点検調書'!$BF$12:$BF$5000,$U$7)&gt;=1,$U$7,IF(COUNTIFS('(6)定期点検調書'!$B$12:$B$5000,AF$131,'(6)定期点検調書'!$AH$12:$AH$5000,$C138,'(6)定期点検調書'!$BF$12:$BF$5000,$T$7)&gt;=1,$T$7,IF(COUNTIFS('(6)定期点検調書'!$B$12:$B$5000,AF$131,'(6)定期点検調書'!$AH$12:$AH$5000,$C138,'(6)定期点検調書'!$BF$12:$BF$5000,$S$7)&gt;=1,$S$7,""))))))</f>
        <v/>
      </c>
      <c r="AG138" s="465" t="str">
        <f>IF(AG$131="","",IF(COUNTIFS('(6)定期点検調書'!$B$12:$B$5000,AG$131,'(6)定期点検調書'!$AH$12:$AH$5000,$C138,'(6)定期点検調書'!$BF$12:$BF$5000,$W$7)&gt;=1,$W$7,IF(COUNTIFS('(6)定期点検調書'!$B$12:$B$5000,AG$131,'(6)定期点検調書'!$AH$12:$AH$5000,$C138,'(6)定期点検調書'!$BF$12:$BF$5000,$V$7)&gt;=1,$V$7,IF(COUNTIFS('(6)定期点検調書'!$B$12:$B$5000,AG$131,'(6)定期点検調書'!$AH$12:$AH$5000,$C138,'(6)定期点検調書'!$BF$12:$BF$5000,$U$7)&gt;=1,$U$7,IF(COUNTIFS('(6)定期点検調書'!$B$12:$B$5000,AG$131,'(6)定期点検調書'!$AH$12:$AH$5000,$C138,'(6)定期点検調書'!$BF$12:$BF$5000,$T$7)&gt;=1,$T$7,IF(COUNTIFS('(6)定期点検調書'!$B$12:$B$5000,AG$131,'(6)定期点検調書'!$AH$12:$AH$5000,$C138,'(6)定期点検調書'!$BF$12:$BF$5000,$S$7)&gt;=1,$S$7,""))))))</f>
        <v/>
      </c>
      <c r="AH138" s="465" t="str">
        <f>IF(AH$131="","",IF(COUNTIFS('(6)定期点検調書'!$B$12:$B$5000,AH$131,'(6)定期点検調書'!$AH$12:$AH$5000,$C138,'(6)定期点検調書'!$BF$12:$BF$5000,$W$7)&gt;=1,$W$7,IF(COUNTIFS('(6)定期点検調書'!$B$12:$B$5000,AH$131,'(6)定期点検調書'!$AH$12:$AH$5000,$C138,'(6)定期点検調書'!$BF$12:$BF$5000,$V$7)&gt;=1,$V$7,IF(COUNTIFS('(6)定期点検調書'!$B$12:$B$5000,AH$131,'(6)定期点検調書'!$AH$12:$AH$5000,$C138,'(6)定期点検調書'!$BF$12:$BF$5000,$U$7)&gt;=1,$U$7,IF(COUNTIFS('(6)定期点検調書'!$B$12:$B$5000,AH$131,'(6)定期点検調書'!$AH$12:$AH$5000,$C138,'(6)定期点検調書'!$BF$12:$BF$5000,$T$7)&gt;=1,$T$7,IF(COUNTIFS('(6)定期点検調書'!$B$12:$B$5000,AH$131,'(6)定期点検調書'!$AH$12:$AH$5000,$C138,'(6)定期点検調書'!$BF$12:$BF$5000,$S$7)&gt;=1,$S$7,""))))))</f>
        <v/>
      </c>
      <c r="AI138" s="465" t="str">
        <f>IF(AI$131="","",IF(COUNTIFS('(6)定期点検調書'!$B$12:$B$5000,AI$131,'(6)定期点検調書'!$AH$12:$AH$5000,$C138,'(6)定期点検調書'!$BF$12:$BF$5000,$W$7)&gt;=1,$W$7,IF(COUNTIFS('(6)定期点検調書'!$B$12:$B$5000,AI$131,'(6)定期点検調書'!$AH$12:$AH$5000,$C138,'(6)定期点検調書'!$BF$12:$BF$5000,$V$7)&gt;=1,$V$7,IF(COUNTIFS('(6)定期点検調書'!$B$12:$B$5000,AI$131,'(6)定期点検調書'!$AH$12:$AH$5000,$C138,'(6)定期点検調書'!$BF$12:$BF$5000,$U$7)&gt;=1,$U$7,IF(COUNTIFS('(6)定期点検調書'!$B$12:$B$5000,AI$131,'(6)定期点検調書'!$AH$12:$AH$5000,$C138,'(6)定期点検調書'!$BF$12:$BF$5000,$T$7)&gt;=1,$T$7,IF(COUNTIFS('(6)定期点検調書'!$B$12:$B$5000,AI$131,'(6)定期点検調書'!$AH$12:$AH$5000,$C138,'(6)定期点検調書'!$BF$12:$BF$5000,$S$7)&gt;=1,$S$7,""))))))</f>
        <v/>
      </c>
      <c r="AJ138" s="465" t="str">
        <f>IF(AJ$131="","",IF(COUNTIFS('(6)定期点検調書'!$B$12:$B$5000,AJ$131,'(6)定期点検調書'!$AH$12:$AH$5000,$C138,'(6)定期点検調書'!$BF$12:$BF$5000,$W$7)&gt;=1,$W$7,IF(COUNTIFS('(6)定期点検調書'!$B$12:$B$5000,AJ$131,'(6)定期点検調書'!$AH$12:$AH$5000,$C138,'(6)定期点検調書'!$BF$12:$BF$5000,$V$7)&gt;=1,$V$7,IF(COUNTIFS('(6)定期点検調書'!$B$12:$B$5000,AJ$131,'(6)定期点検調書'!$AH$12:$AH$5000,$C138,'(6)定期点検調書'!$BF$12:$BF$5000,$U$7)&gt;=1,$U$7,IF(COUNTIFS('(6)定期点検調書'!$B$12:$B$5000,AJ$131,'(6)定期点検調書'!$AH$12:$AH$5000,$C138,'(6)定期点検調書'!$BF$12:$BF$5000,$T$7)&gt;=1,$T$7,IF(COUNTIFS('(6)定期点検調書'!$B$12:$B$5000,AJ$131,'(6)定期点検調書'!$AH$12:$AH$5000,$C138,'(6)定期点検調書'!$BF$12:$BF$5000,$S$7)&gt;=1,$S$7,""))))))</f>
        <v/>
      </c>
      <c r="AK138" s="465" t="str">
        <f>IF(AK$131="","",IF(COUNTIFS('(6)定期点検調書'!$B$12:$B$5000,AK$131,'(6)定期点検調書'!$AH$12:$AH$5000,$C138,'(6)定期点検調書'!$BF$12:$BF$5000,$W$7)&gt;=1,$W$7,IF(COUNTIFS('(6)定期点検調書'!$B$12:$B$5000,AK$131,'(6)定期点検調書'!$AH$12:$AH$5000,$C138,'(6)定期点検調書'!$BF$12:$BF$5000,$V$7)&gt;=1,$V$7,IF(COUNTIFS('(6)定期点検調書'!$B$12:$B$5000,AK$131,'(6)定期点検調書'!$AH$12:$AH$5000,$C138,'(6)定期点検調書'!$BF$12:$BF$5000,$U$7)&gt;=1,$U$7,IF(COUNTIFS('(6)定期点検調書'!$B$12:$B$5000,AK$131,'(6)定期点検調書'!$AH$12:$AH$5000,$C138,'(6)定期点検調書'!$BF$12:$BF$5000,$T$7)&gt;=1,$T$7,IF(COUNTIFS('(6)定期点検調書'!$B$12:$B$5000,AK$131,'(6)定期点検調書'!$AH$12:$AH$5000,$C138,'(6)定期点検調書'!$BF$12:$BF$5000,$S$7)&gt;=1,$S$7,""))))))</f>
        <v/>
      </c>
      <c r="AL138" s="465" t="str">
        <f>IF(AL$131="","",IF(COUNTIFS('(6)定期点検調書'!$B$12:$B$5000,AL$131,'(6)定期点検調書'!$AH$12:$AH$5000,$C138,'(6)定期点検調書'!$BF$12:$BF$5000,$W$7)&gt;=1,$W$7,IF(COUNTIFS('(6)定期点検調書'!$B$12:$B$5000,AL$131,'(6)定期点検調書'!$AH$12:$AH$5000,$C138,'(6)定期点検調書'!$BF$12:$BF$5000,$V$7)&gt;=1,$V$7,IF(COUNTIFS('(6)定期点検調書'!$B$12:$B$5000,AL$131,'(6)定期点検調書'!$AH$12:$AH$5000,$C138,'(6)定期点検調書'!$BF$12:$BF$5000,$U$7)&gt;=1,$U$7,IF(COUNTIFS('(6)定期点検調書'!$B$12:$B$5000,AL$131,'(6)定期点検調書'!$AH$12:$AH$5000,$C138,'(6)定期点検調書'!$BF$12:$BF$5000,$T$7)&gt;=1,$T$7,IF(COUNTIFS('(6)定期点検調書'!$B$12:$B$5000,AL$131,'(6)定期点検調書'!$AH$12:$AH$5000,$C138,'(6)定期点検調書'!$BF$12:$BF$5000,$S$7)&gt;=1,$S$7,""))))))</f>
        <v/>
      </c>
      <c r="AM138" s="465" t="str">
        <f>IF(AM$131="","",IF(COUNTIFS('(6)定期点検調書'!$B$12:$B$5000,AM$131,'(6)定期点検調書'!$AH$12:$AH$5000,$C138,'(6)定期点検調書'!$BF$12:$BF$5000,$W$7)&gt;=1,$W$7,IF(COUNTIFS('(6)定期点検調書'!$B$12:$B$5000,AM$131,'(6)定期点検調書'!$AH$12:$AH$5000,$C138,'(6)定期点検調書'!$BF$12:$BF$5000,$V$7)&gt;=1,$V$7,IF(COUNTIFS('(6)定期点検調書'!$B$12:$B$5000,AM$131,'(6)定期点検調書'!$AH$12:$AH$5000,$C138,'(6)定期点検調書'!$BF$12:$BF$5000,$U$7)&gt;=1,$U$7,IF(COUNTIFS('(6)定期点検調書'!$B$12:$B$5000,AM$131,'(6)定期点検調書'!$AH$12:$AH$5000,$C138,'(6)定期点検調書'!$BF$12:$BF$5000,$T$7)&gt;=1,$T$7,IF(COUNTIFS('(6)定期点検調書'!$B$12:$B$5000,AM$131,'(6)定期点検調書'!$AH$12:$AH$5000,$C138,'(6)定期点検調書'!$BF$12:$BF$5000,$S$7)&gt;=1,$S$7,""))))))</f>
        <v/>
      </c>
      <c r="AN138" s="465" t="str">
        <f>IF(AN$131="","",IF(COUNTIFS('(6)定期点検調書'!$B$12:$B$5000,AN$131,'(6)定期点検調書'!$AH$12:$AH$5000,$C138,'(6)定期点検調書'!$BF$12:$BF$5000,$W$7)&gt;=1,$W$7,IF(COUNTIFS('(6)定期点検調書'!$B$12:$B$5000,AN$131,'(6)定期点検調書'!$AH$12:$AH$5000,$C138,'(6)定期点検調書'!$BF$12:$BF$5000,$V$7)&gt;=1,$V$7,IF(COUNTIFS('(6)定期点検調書'!$B$12:$B$5000,AN$131,'(6)定期点検調書'!$AH$12:$AH$5000,$C138,'(6)定期点検調書'!$BF$12:$BF$5000,$U$7)&gt;=1,$U$7,IF(COUNTIFS('(6)定期点検調書'!$B$12:$B$5000,AN$131,'(6)定期点検調書'!$AH$12:$AH$5000,$C138,'(6)定期点検調書'!$BF$12:$BF$5000,$T$7)&gt;=1,$T$7,IF(COUNTIFS('(6)定期点検調書'!$B$12:$B$5000,AN$131,'(6)定期点検調書'!$AH$12:$AH$5000,$C138,'(6)定期点検調書'!$BF$12:$BF$5000,$S$7)&gt;=1,$S$7,""))))))</f>
        <v/>
      </c>
      <c r="AO138" s="465" t="str">
        <f>IF(AO$131="","",IF(COUNTIFS('(6)定期点検調書'!$B$12:$B$5000,AO$131,'(6)定期点検調書'!$AH$12:$AH$5000,$C138,'(6)定期点検調書'!$BF$12:$BF$5000,$W$7)&gt;=1,$W$7,IF(COUNTIFS('(6)定期点検調書'!$B$12:$B$5000,AO$131,'(6)定期点検調書'!$AH$12:$AH$5000,$C138,'(6)定期点検調書'!$BF$12:$BF$5000,$V$7)&gt;=1,$V$7,IF(COUNTIFS('(6)定期点検調書'!$B$12:$B$5000,AO$131,'(6)定期点検調書'!$AH$12:$AH$5000,$C138,'(6)定期点検調書'!$BF$12:$BF$5000,$U$7)&gt;=1,$U$7,IF(COUNTIFS('(6)定期点検調書'!$B$12:$B$5000,AO$131,'(6)定期点検調書'!$AH$12:$AH$5000,$C138,'(6)定期点検調書'!$BF$12:$BF$5000,$T$7)&gt;=1,$T$7,IF(COUNTIFS('(6)定期点検調書'!$B$12:$B$5000,AO$131,'(6)定期点検調書'!$AH$12:$AH$5000,$C138,'(6)定期点検調書'!$BF$12:$BF$5000,$S$7)&gt;=1,$S$7,""))))))</f>
        <v/>
      </c>
      <c r="AP138" s="465" t="str">
        <f>IF(AP$131="","",IF(COUNTIFS('(6)定期点検調書'!$B$12:$B$5000,AP$131,'(6)定期点検調書'!$AH$12:$AH$5000,$C138,'(6)定期点検調書'!$BF$12:$BF$5000,$W$7)&gt;=1,$W$7,IF(COUNTIFS('(6)定期点検調書'!$B$12:$B$5000,AP$131,'(6)定期点検調書'!$AH$12:$AH$5000,$C138,'(6)定期点検調書'!$BF$12:$BF$5000,$V$7)&gt;=1,$V$7,IF(COUNTIFS('(6)定期点検調書'!$B$12:$B$5000,AP$131,'(6)定期点検調書'!$AH$12:$AH$5000,$C138,'(6)定期点検調書'!$BF$12:$BF$5000,$U$7)&gt;=1,$U$7,IF(COUNTIFS('(6)定期点検調書'!$B$12:$B$5000,AP$131,'(6)定期点検調書'!$AH$12:$AH$5000,$C138,'(6)定期点検調書'!$BF$12:$BF$5000,$T$7)&gt;=1,$T$7,IF(COUNTIFS('(6)定期点検調書'!$B$12:$B$5000,AP$131,'(6)定期点検調書'!$AH$12:$AH$5000,$C138,'(6)定期点検調書'!$BF$12:$BF$5000,$S$7)&gt;=1,$S$7,""))))))</f>
        <v/>
      </c>
      <c r="AQ138" s="465" t="str">
        <f>IF(AQ$131="","",IF(COUNTIFS('(6)定期点検調書'!$B$12:$B$5000,AQ$131,'(6)定期点検調書'!$AH$12:$AH$5000,$C138,'(6)定期点検調書'!$BF$12:$BF$5000,$W$7)&gt;=1,$W$7,IF(COUNTIFS('(6)定期点検調書'!$B$12:$B$5000,AQ$131,'(6)定期点検調書'!$AH$12:$AH$5000,$C138,'(6)定期点検調書'!$BF$12:$BF$5000,$V$7)&gt;=1,$V$7,IF(COUNTIFS('(6)定期点検調書'!$B$12:$B$5000,AQ$131,'(6)定期点検調書'!$AH$12:$AH$5000,$C138,'(6)定期点検調書'!$BF$12:$BF$5000,$U$7)&gt;=1,$U$7,IF(COUNTIFS('(6)定期点検調書'!$B$12:$B$5000,AQ$131,'(6)定期点検調書'!$AH$12:$AH$5000,$C138,'(6)定期点検調書'!$BF$12:$BF$5000,$T$7)&gt;=1,$T$7,IF(COUNTIFS('(6)定期点検調書'!$B$12:$B$5000,AQ$131,'(6)定期点検調書'!$AH$12:$AH$5000,$C138,'(6)定期点検調書'!$BF$12:$BF$5000,$S$7)&gt;=1,$S$7,""))))))</f>
        <v/>
      </c>
      <c r="AR138" s="465" t="str">
        <f>IF(AR$131="","",IF(COUNTIFS('(6)定期点検調書'!$B$12:$B$5000,AR$131,'(6)定期点検調書'!$AH$12:$AH$5000,$C138,'(6)定期点検調書'!$BF$12:$BF$5000,$W$7)&gt;=1,$W$7,IF(COUNTIFS('(6)定期点検調書'!$B$12:$B$5000,AR$131,'(6)定期点検調書'!$AH$12:$AH$5000,$C138,'(6)定期点検調書'!$BF$12:$BF$5000,$V$7)&gt;=1,$V$7,IF(COUNTIFS('(6)定期点検調書'!$B$12:$B$5000,AR$131,'(6)定期点検調書'!$AH$12:$AH$5000,$C138,'(6)定期点検調書'!$BF$12:$BF$5000,$U$7)&gt;=1,$U$7,IF(COUNTIFS('(6)定期点検調書'!$B$12:$B$5000,AR$131,'(6)定期点検調書'!$AH$12:$AH$5000,$C138,'(6)定期点検調書'!$BF$12:$BF$5000,$T$7)&gt;=1,$T$7,IF(COUNTIFS('(6)定期点検調書'!$B$12:$B$5000,AR$131,'(6)定期点検調書'!$AH$12:$AH$5000,$C138,'(6)定期点検調書'!$BF$12:$BF$5000,$S$7)&gt;=1,$S$7,""))))))</f>
        <v/>
      </c>
      <c r="AS138" s="465" t="str">
        <f>IF(AS$131="","",IF(COUNTIFS('(6)定期点検調書'!$B$12:$B$5000,AS$131,'(6)定期点検調書'!$AH$12:$AH$5000,$C138,'(6)定期点検調書'!$BF$12:$BF$5000,$W$7)&gt;=1,$W$7,IF(COUNTIFS('(6)定期点検調書'!$B$12:$B$5000,AS$131,'(6)定期点検調書'!$AH$12:$AH$5000,$C138,'(6)定期点検調書'!$BF$12:$BF$5000,$V$7)&gt;=1,$V$7,IF(COUNTIFS('(6)定期点検調書'!$B$12:$B$5000,AS$131,'(6)定期点検調書'!$AH$12:$AH$5000,$C138,'(6)定期点検調書'!$BF$12:$BF$5000,$U$7)&gt;=1,$U$7,IF(COUNTIFS('(6)定期点検調書'!$B$12:$B$5000,AS$131,'(6)定期点検調書'!$AH$12:$AH$5000,$C138,'(6)定期点検調書'!$BF$12:$BF$5000,$T$7)&gt;=1,$T$7,IF(COUNTIFS('(6)定期点検調書'!$B$12:$B$5000,AS$131,'(6)定期点検調書'!$AH$12:$AH$5000,$C138,'(6)定期点検調書'!$BF$12:$BF$5000,$S$7)&gt;=1,$S$7,""))))))</f>
        <v/>
      </c>
      <c r="AT138" s="465" t="str">
        <f>IF(AT$131="","",IF(COUNTIFS('(6)定期点検調書'!$B$12:$B$5000,AT$131,'(6)定期点検調書'!$AH$12:$AH$5000,$C138,'(6)定期点検調書'!$BF$12:$BF$5000,$W$7)&gt;=1,$W$7,IF(COUNTIFS('(6)定期点検調書'!$B$12:$B$5000,AT$131,'(6)定期点検調書'!$AH$12:$AH$5000,$C138,'(6)定期点検調書'!$BF$12:$BF$5000,$V$7)&gt;=1,$V$7,IF(COUNTIFS('(6)定期点検調書'!$B$12:$B$5000,AT$131,'(6)定期点検調書'!$AH$12:$AH$5000,$C138,'(6)定期点検調書'!$BF$12:$BF$5000,$U$7)&gt;=1,$U$7,IF(COUNTIFS('(6)定期点検調書'!$B$12:$B$5000,AT$131,'(6)定期点検調書'!$AH$12:$AH$5000,$C138,'(6)定期点検調書'!$BF$12:$BF$5000,$T$7)&gt;=1,$T$7,IF(COUNTIFS('(6)定期点検調書'!$B$12:$B$5000,AT$131,'(6)定期点検調書'!$AH$12:$AH$5000,$C138,'(6)定期点検調書'!$BF$12:$BF$5000,$S$7)&gt;=1,$S$7,""))))))</f>
        <v/>
      </c>
      <c r="AU138" s="465" t="str">
        <f>IF(AU$131="","",IF(COUNTIFS('(6)定期点検調書'!$B$12:$B$5000,AU$131,'(6)定期点検調書'!$AH$12:$AH$5000,$C138,'(6)定期点検調書'!$BF$12:$BF$5000,$W$7)&gt;=1,$W$7,IF(COUNTIFS('(6)定期点検調書'!$B$12:$B$5000,AU$131,'(6)定期点検調書'!$AH$12:$AH$5000,$C138,'(6)定期点検調書'!$BF$12:$BF$5000,$V$7)&gt;=1,$V$7,IF(COUNTIFS('(6)定期点検調書'!$B$12:$B$5000,AU$131,'(6)定期点検調書'!$AH$12:$AH$5000,$C138,'(6)定期点検調書'!$BF$12:$BF$5000,$U$7)&gt;=1,$U$7,IF(COUNTIFS('(6)定期点検調書'!$B$12:$B$5000,AU$131,'(6)定期点検調書'!$AH$12:$AH$5000,$C138,'(6)定期点検調書'!$BF$12:$BF$5000,$T$7)&gt;=1,$T$7,IF(COUNTIFS('(6)定期点検調書'!$B$12:$B$5000,AU$131,'(6)定期点検調書'!$AH$12:$AH$5000,$C138,'(6)定期点検調書'!$BF$12:$BF$5000,$S$7)&gt;=1,$S$7,""))))))</f>
        <v/>
      </c>
      <c r="AV138" s="465" t="str">
        <f>IF(AV$131="","",IF(COUNTIFS('(6)定期点検調書'!$B$12:$B$5000,AV$131,'(6)定期点検調書'!$AH$12:$AH$5000,$C138,'(6)定期点検調書'!$BF$12:$BF$5000,$W$7)&gt;=1,$W$7,IF(COUNTIFS('(6)定期点検調書'!$B$12:$B$5000,AV$131,'(6)定期点検調書'!$AH$12:$AH$5000,$C138,'(6)定期点検調書'!$BF$12:$BF$5000,$V$7)&gt;=1,$V$7,IF(COUNTIFS('(6)定期点検調書'!$B$12:$B$5000,AV$131,'(6)定期点検調書'!$AH$12:$AH$5000,$C138,'(6)定期点検調書'!$BF$12:$BF$5000,$U$7)&gt;=1,$U$7,IF(COUNTIFS('(6)定期点検調書'!$B$12:$B$5000,AV$131,'(6)定期点検調書'!$AH$12:$AH$5000,$C138,'(6)定期点検調書'!$BF$12:$BF$5000,$T$7)&gt;=1,$T$7,IF(COUNTIFS('(6)定期点検調書'!$B$12:$B$5000,AV$131,'(6)定期点検調書'!$AH$12:$AH$5000,$C138,'(6)定期点検調書'!$BF$12:$BF$5000,$S$7)&gt;=1,$S$7,""))))))</f>
        <v/>
      </c>
      <c r="AW138" s="465" t="str">
        <f>IF(AW$131="","",IF(COUNTIFS('(6)定期点検調書'!$B$12:$B$5000,AW$131,'(6)定期点検調書'!$AH$12:$AH$5000,$C138,'(6)定期点検調書'!$BF$12:$BF$5000,$W$7)&gt;=1,$W$7,IF(COUNTIFS('(6)定期点検調書'!$B$12:$B$5000,AW$131,'(6)定期点検調書'!$AH$12:$AH$5000,$C138,'(6)定期点検調書'!$BF$12:$BF$5000,$V$7)&gt;=1,$V$7,IF(COUNTIFS('(6)定期点検調書'!$B$12:$B$5000,AW$131,'(6)定期点検調書'!$AH$12:$AH$5000,$C138,'(6)定期点検調書'!$BF$12:$BF$5000,$U$7)&gt;=1,$U$7,IF(COUNTIFS('(6)定期点検調書'!$B$12:$B$5000,AW$131,'(6)定期点検調書'!$AH$12:$AH$5000,$C138,'(6)定期点検調書'!$BF$12:$BF$5000,$T$7)&gt;=1,$T$7,IF(COUNTIFS('(6)定期点検調書'!$B$12:$B$5000,AW$131,'(6)定期点検調書'!$AH$12:$AH$5000,$C138,'(6)定期点検調書'!$BF$12:$BF$5000,$S$7)&gt;=1,$S$7,""))))))</f>
        <v/>
      </c>
      <c r="AX138" s="465" t="str">
        <f>IF(AX$131="","",IF(COUNTIFS('(6)定期点検調書'!$B$12:$B$5000,AX$131,'(6)定期点検調書'!$AH$12:$AH$5000,$C138,'(6)定期点検調書'!$BF$12:$BF$5000,$W$7)&gt;=1,$W$7,IF(COUNTIFS('(6)定期点検調書'!$B$12:$B$5000,AX$131,'(6)定期点検調書'!$AH$12:$AH$5000,$C138,'(6)定期点検調書'!$BF$12:$BF$5000,$V$7)&gt;=1,$V$7,IF(COUNTIFS('(6)定期点検調書'!$B$12:$B$5000,AX$131,'(6)定期点検調書'!$AH$12:$AH$5000,$C138,'(6)定期点検調書'!$BF$12:$BF$5000,$U$7)&gt;=1,$U$7,IF(COUNTIFS('(6)定期点検調書'!$B$12:$B$5000,AX$131,'(6)定期点検調書'!$AH$12:$AH$5000,$C138,'(6)定期点検調書'!$BF$12:$BF$5000,$T$7)&gt;=1,$T$7,IF(COUNTIFS('(6)定期点検調書'!$B$12:$B$5000,AX$131,'(6)定期点検調書'!$AH$12:$AH$5000,$C138,'(6)定期点検調書'!$BF$12:$BF$5000,$S$7)&gt;=1,$S$7,""))))))</f>
        <v/>
      </c>
      <c r="AY138" s="465" t="str">
        <f>IF(AY$131="","",IF(COUNTIFS('(6)定期点検調書'!$B$12:$B$5000,AY$131,'(6)定期点検調書'!$AH$12:$AH$5000,$C138,'(6)定期点検調書'!$BF$12:$BF$5000,$W$7)&gt;=1,$W$7,IF(COUNTIFS('(6)定期点検調書'!$B$12:$B$5000,AY$131,'(6)定期点検調書'!$AH$12:$AH$5000,$C138,'(6)定期点検調書'!$BF$12:$BF$5000,$V$7)&gt;=1,$V$7,IF(COUNTIFS('(6)定期点検調書'!$B$12:$B$5000,AY$131,'(6)定期点検調書'!$AH$12:$AH$5000,$C138,'(6)定期点検調書'!$BF$12:$BF$5000,$U$7)&gt;=1,$U$7,IF(COUNTIFS('(6)定期点検調書'!$B$12:$B$5000,AY$131,'(6)定期点検調書'!$AH$12:$AH$5000,$C138,'(6)定期点検調書'!$BF$12:$BF$5000,$T$7)&gt;=1,$T$7,IF(COUNTIFS('(6)定期点検調書'!$B$12:$B$5000,AY$131,'(6)定期点検調書'!$AH$12:$AH$5000,$C138,'(6)定期点検調書'!$BF$12:$BF$5000,$S$7)&gt;=1,$S$7,""))))))</f>
        <v/>
      </c>
      <c r="AZ138" s="465" t="str">
        <f>IF(AZ$131="","",IF(COUNTIFS('(6)定期点検調書'!$B$12:$B$5000,AZ$131,'(6)定期点検調書'!$AH$12:$AH$5000,$C138,'(6)定期点検調書'!$BF$12:$BF$5000,$W$7)&gt;=1,$W$7,IF(COUNTIFS('(6)定期点検調書'!$B$12:$B$5000,AZ$131,'(6)定期点検調書'!$AH$12:$AH$5000,$C138,'(6)定期点検調書'!$BF$12:$BF$5000,$V$7)&gt;=1,$V$7,IF(COUNTIFS('(6)定期点検調書'!$B$12:$B$5000,AZ$131,'(6)定期点検調書'!$AH$12:$AH$5000,$C138,'(6)定期点検調書'!$BF$12:$BF$5000,$U$7)&gt;=1,$U$7,IF(COUNTIFS('(6)定期点検調書'!$B$12:$B$5000,AZ$131,'(6)定期点検調書'!$AH$12:$AH$5000,$C138,'(6)定期点検調書'!$BF$12:$BF$5000,$T$7)&gt;=1,$T$7,IF(COUNTIFS('(6)定期点検調書'!$B$12:$B$5000,AZ$131,'(6)定期点検調書'!$AH$12:$AH$5000,$C138,'(6)定期点検調書'!$BF$12:$BF$5000,$S$7)&gt;=1,$S$7,""))))))</f>
        <v/>
      </c>
      <c r="BA138" s="466" t="str">
        <f>IF(BA$131="","",IF(COUNTIFS('(6)定期点検調書'!$B$12:$B$5000,BA$131,'(6)定期点検調書'!$AH$12:$AH$5000,$C138,'(6)定期点検調書'!$BF$12:$BF$5000,$W$7)&gt;=1,$W$7,IF(COUNTIFS('(6)定期点検調書'!$B$12:$B$5000,BA$131,'(6)定期点検調書'!$AH$12:$AH$5000,$C138,'(6)定期点検調書'!$BF$12:$BF$5000,$V$7)&gt;=1,$V$7,IF(COUNTIFS('(6)定期点検調書'!$B$12:$B$5000,BA$131,'(6)定期点検調書'!$AH$12:$AH$5000,$C138,'(6)定期点検調書'!$BF$12:$BF$5000,$U$7)&gt;=1,$U$7,IF(COUNTIFS('(6)定期点検調書'!$B$12:$B$5000,BA$131,'(6)定期点検調書'!$AH$12:$AH$5000,$C138,'(6)定期点検調書'!$BF$12:$BF$5000,$T$7)&gt;=1,$T$7,IF(COUNTIFS('(6)定期点検調書'!$B$12:$B$5000,BA$131,'(6)定期点検調書'!$AH$12:$AH$5000,$C138,'(6)定期点検調書'!$BF$12:$BF$5000,$S$7)&gt;=1,$S$7,""))))))</f>
        <v/>
      </c>
      <c r="BB138" s="1"/>
      <c r="BC138" s="1"/>
    </row>
    <row r="139" spans="2:55" ht="18.75" customHeight="1" x14ac:dyDescent="0.2">
      <c r="B139" s="1854"/>
      <c r="C139" s="1841" t="str">
        <f>ﾃﾞｰﾀ一覧!$U$25</f>
        <v>路面変状</v>
      </c>
      <c r="D139" s="1842"/>
      <c r="E139" s="1842"/>
      <c r="F139" s="1842"/>
      <c r="G139" s="1843"/>
      <c r="H139" s="467" t="str">
        <f>IF(H$131="","",IF(COUNTIFS('(6)定期点検調書'!$B$12:$B$5000,H$131,'(6)定期点検調書'!$AH$12:$AH$5000,$C139,'(6)定期点検調書'!$BF$12:$BF$5000,$W$7)&gt;=1,$W$7,IF(COUNTIFS('(6)定期点検調書'!$B$12:$B$5000,H$131,'(6)定期点検調書'!$AH$12:$AH$5000,$C139,'(6)定期点検調書'!$BF$12:$BF$5000,$V$7)&gt;=1,$V$7,IF(COUNTIFS('(6)定期点検調書'!$B$12:$B$5000,H$131,'(6)定期点検調書'!$AH$12:$AH$5000,$C139,'(6)定期点検調書'!$BF$12:$BF$5000,$U$7)&gt;=1,$U$7,IF(COUNTIFS('(6)定期点検調書'!$B$12:$B$5000,H$131,'(6)定期点検調書'!$AH$12:$AH$5000,$C139,'(6)定期点検調書'!$BF$12:$BF$5000,$T$7)&gt;=1,$T$7,IF(COUNTIFS('(6)定期点検調書'!$B$12:$B$5000,H$131,'(6)定期点検調書'!$AH$12:$AH$5000,$C139,'(6)定期点検調書'!$BF$12:$BF$5000,$S$7)&gt;=1,$S$7,""))))))</f>
        <v/>
      </c>
      <c r="I139" s="465" t="str">
        <f>IF(I$131="","",IF(COUNTIFS('(6)定期点検調書'!$B$12:$B$5000,I$131,'(6)定期点検調書'!$AH$12:$AH$5000,$C139,'(6)定期点検調書'!$BF$12:$BF$5000,$W$7)&gt;=1,$W$7,IF(COUNTIFS('(6)定期点検調書'!$B$12:$B$5000,I$131,'(6)定期点検調書'!$AH$12:$AH$5000,$C139,'(6)定期点検調書'!$BF$12:$BF$5000,$V$7)&gt;=1,$V$7,IF(COUNTIFS('(6)定期点検調書'!$B$12:$B$5000,I$131,'(6)定期点検調書'!$AH$12:$AH$5000,$C139,'(6)定期点検調書'!$BF$12:$BF$5000,$U$7)&gt;=1,$U$7,IF(COUNTIFS('(6)定期点検調書'!$B$12:$B$5000,I$131,'(6)定期点検調書'!$AH$12:$AH$5000,$C139,'(6)定期点検調書'!$BF$12:$BF$5000,$T$7)&gt;=1,$T$7,IF(COUNTIFS('(6)定期点検調書'!$B$12:$B$5000,I$131,'(6)定期点検調書'!$AH$12:$AH$5000,$C139,'(6)定期点検調書'!$BF$12:$BF$5000,$S$7)&gt;=1,$S$7,""))))))</f>
        <v/>
      </c>
      <c r="J139" s="465" t="str">
        <f>IF(J$131="","",IF(COUNTIFS('(6)定期点検調書'!$B$12:$B$5000,J$131,'(6)定期点検調書'!$AH$12:$AH$5000,$C139,'(6)定期点検調書'!$BF$12:$BF$5000,$W$7)&gt;=1,$W$7,IF(COUNTIFS('(6)定期点検調書'!$B$12:$B$5000,J$131,'(6)定期点検調書'!$AH$12:$AH$5000,$C139,'(6)定期点検調書'!$BF$12:$BF$5000,$V$7)&gt;=1,$V$7,IF(COUNTIFS('(6)定期点検調書'!$B$12:$B$5000,J$131,'(6)定期点検調書'!$AH$12:$AH$5000,$C139,'(6)定期点検調書'!$BF$12:$BF$5000,$U$7)&gt;=1,$U$7,IF(COUNTIFS('(6)定期点検調書'!$B$12:$B$5000,J$131,'(6)定期点検調書'!$AH$12:$AH$5000,$C139,'(6)定期点検調書'!$BF$12:$BF$5000,$T$7)&gt;=1,$T$7,IF(COUNTIFS('(6)定期点検調書'!$B$12:$B$5000,J$131,'(6)定期点検調書'!$AH$12:$AH$5000,$C139,'(6)定期点検調書'!$BF$12:$BF$5000,$S$7)&gt;=1,$S$7,""))))))</f>
        <v/>
      </c>
      <c r="K139" s="465" t="str">
        <f>IF(K$131="","",IF(COUNTIFS('(6)定期点検調書'!$B$12:$B$5000,K$131,'(6)定期点検調書'!$AH$12:$AH$5000,$C139,'(6)定期点検調書'!$BF$12:$BF$5000,$W$7)&gt;=1,$W$7,IF(COUNTIFS('(6)定期点検調書'!$B$12:$B$5000,K$131,'(6)定期点検調書'!$AH$12:$AH$5000,$C139,'(6)定期点検調書'!$BF$12:$BF$5000,$V$7)&gt;=1,$V$7,IF(COUNTIFS('(6)定期点検調書'!$B$12:$B$5000,K$131,'(6)定期点検調書'!$AH$12:$AH$5000,$C139,'(6)定期点検調書'!$BF$12:$BF$5000,$U$7)&gt;=1,$U$7,IF(COUNTIFS('(6)定期点検調書'!$B$12:$B$5000,K$131,'(6)定期点検調書'!$AH$12:$AH$5000,$C139,'(6)定期点検調書'!$BF$12:$BF$5000,$T$7)&gt;=1,$T$7,IF(COUNTIFS('(6)定期点検調書'!$B$12:$B$5000,K$131,'(6)定期点検調書'!$AH$12:$AH$5000,$C139,'(6)定期点検調書'!$BF$12:$BF$5000,$S$7)&gt;=1,$S$7,""))))))</f>
        <v/>
      </c>
      <c r="L139" s="465" t="str">
        <f>IF(L$131="","",IF(COUNTIFS('(6)定期点検調書'!$B$12:$B$5000,L$131,'(6)定期点検調書'!$AH$12:$AH$5000,$C139,'(6)定期点検調書'!$BF$12:$BF$5000,$W$7)&gt;=1,$W$7,IF(COUNTIFS('(6)定期点検調書'!$B$12:$B$5000,L$131,'(6)定期点検調書'!$AH$12:$AH$5000,$C139,'(6)定期点検調書'!$BF$12:$BF$5000,$V$7)&gt;=1,$V$7,IF(COUNTIFS('(6)定期点検調書'!$B$12:$B$5000,L$131,'(6)定期点検調書'!$AH$12:$AH$5000,$C139,'(6)定期点検調書'!$BF$12:$BF$5000,$U$7)&gt;=1,$U$7,IF(COUNTIFS('(6)定期点検調書'!$B$12:$B$5000,L$131,'(6)定期点検調書'!$AH$12:$AH$5000,$C139,'(6)定期点検調書'!$BF$12:$BF$5000,$T$7)&gt;=1,$T$7,IF(COUNTIFS('(6)定期点検調書'!$B$12:$B$5000,L$131,'(6)定期点検調書'!$AH$12:$AH$5000,$C139,'(6)定期点検調書'!$BF$12:$BF$5000,$S$7)&gt;=1,$S$7,""))))))</f>
        <v/>
      </c>
      <c r="M139" s="465" t="str">
        <f>IF(M$131="","",IF(COUNTIFS('(6)定期点検調書'!$B$12:$B$5000,M$131,'(6)定期点検調書'!$AH$12:$AH$5000,$C139,'(6)定期点検調書'!$BF$12:$BF$5000,$W$7)&gt;=1,$W$7,IF(COUNTIFS('(6)定期点検調書'!$B$12:$B$5000,M$131,'(6)定期点検調書'!$AH$12:$AH$5000,$C139,'(6)定期点検調書'!$BF$12:$BF$5000,$V$7)&gt;=1,$V$7,IF(COUNTIFS('(6)定期点検調書'!$B$12:$B$5000,M$131,'(6)定期点検調書'!$AH$12:$AH$5000,$C139,'(6)定期点検調書'!$BF$12:$BF$5000,$U$7)&gt;=1,$U$7,IF(COUNTIFS('(6)定期点検調書'!$B$12:$B$5000,M$131,'(6)定期点検調書'!$AH$12:$AH$5000,$C139,'(6)定期点検調書'!$BF$12:$BF$5000,$T$7)&gt;=1,$T$7,IF(COUNTIFS('(6)定期点検調書'!$B$12:$B$5000,M$131,'(6)定期点検調書'!$AH$12:$AH$5000,$C139,'(6)定期点検調書'!$BF$12:$BF$5000,$S$7)&gt;=1,$S$7,""))))))</f>
        <v/>
      </c>
      <c r="N139" s="465" t="str">
        <f>IF(N$131="","",IF(COUNTIFS('(6)定期点検調書'!$B$12:$B$5000,N$131,'(6)定期点検調書'!$AH$12:$AH$5000,$C139,'(6)定期点検調書'!$BF$12:$BF$5000,$W$7)&gt;=1,$W$7,IF(COUNTIFS('(6)定期点検調書'!$B$12:$B$5000,N$131,'(6)定期点検調書'!$AH$12:$AH$5000,$C139,'(6)定期点検調書'!$BF$12:$BF$5000,$V$7)&gt;=1,$V$7,IF(COUNTIFS('(6)定期点検調書'!$B$12:$B$5000,N$131,'(6)定期点検調書'!$AH$12:$AH$5000,$C139,'(6)定期点検調書'!$BF$12:$BF$5000,$U$7)&gt;=1,$U$7,IF(COUNTIFS('(6)定期点検調書'!$B$12:$B$5000,N$131,'(6)定期点検調書'!$AH$12:$AH$5000,$C139,'(6)定期点検調書'!$BF$12:$BF$5000,$T$7)&gt;=1,$T$7,IF(COUNTIFS('(6)定期点検調書'!$B$12:$B$5000,N$131,'(6)定期点検調書'!$AH$12:$AH$5000,$C139,'(6)定期点検調書'!$BF$12:$BF$5000,$S$7)&gt;=1,$S$7,""))))))</f>
        <v/>
      </c>
      <c r="O139" s="465" t="str">
        <f>IF(O$131="","",IF(COUNTIFS('(6)定期点検調書'!$B$12:$B$5000,O$131,'(6)定期点検調書'!$AH$12:$AH$5000,$C139,'(6)定期点検調書'!$BF$12:$BF$5000,$W$7)&gt;=1,$W$7,IF(COUNTIFS('(6)定期点検調書'!$B$12:$B$5000,O$131,'(6)定期点検調書'!$AH$12:$AH$5000,$C139,'(6)定期点検調書'!$BF$12:$BF$5000,$V$7)&gt;=1,$V$7,IF(COUNTIFS('(6)定期点検調書'!$B$12:$B$5000,O$131,'(6)定期点検調書'!$AH$12:$AH$5000,$C139,'(6)定期点検調書'!$BF$12:$BF$5000,$U$7)&gt;=1,$U$7,IF(COUNTIFS('(6)定期点検調書'!$B$12:$B$5000,O$131,'(6)定期点検調書'!$AH$12:$AH$5000,$C139,'(6)定期点検調書'!$BF$12:$BF$5000,$T$7)&gt;=1,$T$7,IF(COUNTIFS('(6)定期点検調書'!$B$12:$B$5000,O$131,'(6)定期点検調書'!$AH$12:$AH$5000,$C139,'(6)定期点検調書'!$BF$12:$BF$5000,$S$7)&gt;=1,$S$7,""))))))</f>
        <v/>
      </c>
      <c r="P139" s="465" t="str">
        <f>IF(P$131="","",IF(COUNTIFS('(6)定期点検調書'!$B$12:$B$5000,P$131,'(6)定期点検調書'!$AH$12:$AH$5000,$C139,'(6)定期点検調書'!$BF$12:$BF$5000,$W$7)&gt;=1,$W$7,IF(COUNTIFS('(6)定期点検調書'!$B$12:$B$5000,P$131,'(6)定期点検調書'!$AH$12:$AH$5000,$C139,'(6)定期点検調書'!$BF$12:$BF$5000,$V$7)&gt;=1,$V$7,IF(COUNTIFS('(6)定期点検調書'!$B$12:$B$5000,P$131,'(6)定期点検調書'!$AH$12:$AH$5000,$C139,'(6)定期点検調書'!$BF$12:$BF$5000,$U$7)&gt;=1,$U$7,IF(COUNTIFS('(6)定期点検調書'!$B$12:$B$5000,P$131,'(6)定期点検調書'!$AH$12:$AH$5000,$C139,'(6)定期点検調書'!$BF$12:$BF$5000,$T$7)&gt;=1,$T$7,IF(COUNTIFS('(6)定期点検調書'!$B$12:$B$5000,P$131,'(6)定期点検調書'!$AH$12:$AH$5000,$C139,'(6)定期点検調書'!$BF$12:$BF$5000,$S$7)&gt;=1,$S$7,""))))))</f>
        <v/>
      </c>
      <c r="Q139" s="465" t="str">
        <f>IF(Q$131="","",IF(COUNTIFS('(6)定期点検調書'!$B$12:$B$5000,Q$131,'(6)定期点検調書'!$AH$12:$AH$5000,$C139,'(6)定期点検調書'!$BF$12:$BF$5000,$W$7)&gt;=1,$W$7,IF(COUNTIFS('(6)定期点検調書'!$B$12:$B$5000,Q$131,'(6)定期点検調書'!$AH$12:$AH$5000,$C139,'(6)定期点検調書'!$BF$12:$BF$5000,$V$7)&gt;=1,$V$7,IF(COUNTIFS('(6)定期点検調書'!$B$12:$B$5000,Q$131,'(6)定期点検調書'!$AH$12:$AH$5000,$C139,'(6)定期点検調書'!$BF$12:$BF$5000,$U$7)&gt;=1,$U$7,IF(COUNTIFS('(6)定期点検調書'!$B$12:$B$5000,Q$131,'(6)定期点検調書'!$AH$12:$AH$5000,$C139,'(6)定期点検調書'!$BF$12:$BF$5000,$T$7)&gt;=1,$T$7,IF(COUNTIFS('(6)定期点検調書'!$B$12:$B$5000,Q$131,'(6)定期点検調書'!$AH$12:$AH$5000,$C139,'(6)定期点検調書'!$BF$12:$BF$5000,$S$7)&gt;=1,$S$7,""))))))</f>
        <v/>
      </c>
      <c r="R139" s="465" t="str">
        <f>IF(R$131="","",IF(COUNTIFS('(6)定期点検調書'!$B$12:$B$5000,R$131,'(6)定期点検調書'!$AH$12:$AH$5000,$C139,'(6)定期点検調書'!$BF$12:$BF$5000,$W$7)&gt;=1,$W$7,IF(COUNTIFS('(6)定期点検調書'!$B$12:$B$5000,R$131,'(6)定期点検調書'!$AH$12:$AH$5000,$C139,'(6)定期点検調書'!$BF$12:$BF$5000,$V$7)&gt;=1,$V$7,IF(COUNTIFS('(6)定期点検調書'!$B$12:$B$5000,R$131,'(6)定期点検調書'!$AH$12:$AH$5000,$C139,'(6)定期点検調書'!$BF$12:$BF$5000,$U$7)&gt;=1,$U$7,IF(COUNTIFS('(6)定期点検調書'!$B$12:$B$5000,R$131,'(6)定期点検調書'!$AH$12:$AH$5000,$C139,'(6)定期点検調書'!$BF$12:$BF$5000,$T$7)&gt;=1,$T$7,IF(COUNTIFS('(6)定期点検調書'!$B$12:$B$5000,R$131,'(6)定期点検調書'!$AH$12:$AH$5000,$C139,'(6)定期点検調書'!$BF$12:$BF$5000,$S$7)&gt;=1,$S$7,""))))))</f>
        <v/>
      </c>
      <c r="S139" s="465" t="str">
        <f>IF(S$131="","",IF(COUNTIFS('(6)定期点検調書'!$B$12:$B$5000,S$131,'(6)定期点検調書'!$AH$12:$AH$5000,$C139,'(6)定期点検調書'!$BF$12:$BF$5000,$W$7)&gt;=1,$W$7,IF(COUNTIFS('(6)定期点検調書'!$B$12:$B$5000,S$131,'(6)定期点検調書'!$AH$12:$AH$5000,$C139,'(6)定期点検調書'!$BF$12:$BF$5000,$V$7)&gt;=1,$V$7,IF(COUNTIFS('(6)定期点検調書'!$B$12:$B$5000,S$131,'(6)定期点検調書'!$AH$12:$AH$5000,$C139,'(6)定期点検調書'!$BF$12:$BF$5000,$U$7)&gt;=1,$U$7,IF(COUNTIFS('(6)定期点検調書'!$B$12:$B$5000,S$131,'(6)定期点検調書'!$AH$12:$AH$5000,$C139,'(6)定期点検調書'!$BF$12:$BF$5000,$T$7)&gt;=1,$T$7,IF(COUNTIFS('(6)定期点検調書'!$B$12:$B$5000,S$131,'(6)定期点検調書'!$AH$12:$AH$5000,$C139,'(6)定期点検調書'!$BF$12:$BF$5000,$S$7)&gt;=1,$S$7,""))))))</f>
        <v/>
      </c>
      <c r="T139" s="465" t="str">
        <f>IF(T$131="","",IF(COUNTIFS('(6)定期点検調書'!$B$12:$B$5000,T$131,'(6)定期点検調書'!$AH$12:$AH$5000,$C139,'(6)定期点検調書'!$BF$12:$BF$5000,$W$7)&gt;=1,$W$7,IF(COUNTIFS('(6)定期点検調書'!$B$12:$B$5000,T$131,'(6)定期点検調書'!$AH$12:$AH$5000,$C139,'(6)定期点検調書'!$BF$12:$BF$5000,$V$7)&gt;=1,$V$7,IF(COUNTIFS('(6)定期点検調書'!$B$12:$B$5000,T$131,'(6)定期点検調書'!$AH$12:$AH$5000,$C139,'(6)定期点検調書'!$BF$12:$BF$5000,$U$7)&gt;=1,$U$7,IF(COUNTIFS('(6)定期点検調書'!$B$12:$B$5000,T$131,'(6)定期点検調書'!$AH$12:$AH$5000,$C139,'(6)定期点検調書'!$BF$12:$BF$5000,$T$7)&gt;=1,$T$7,IF(COUNTIFS('(6)定期点検調書'!$B$12:$B$5000,T$131,'(6)定期点検調書'!$AH$12:$AH$5000,$C139,'(6)定期点検調書'!$BF$12:$BF$5000,$S$7)&gt;=1,$S$7,""))))))</f>
        <v/>
      </c>
      <c r="U139" s="465" t="str">
        <f>IF(U$131="","",IF(COUNTIFS('(6)定期点検調書'!$B$12:$B$5000,U$131,'(6)定期点検調書'!$AH$12:$AH$5000,$C139,'(6)定期点検調書'!$BF$12:$BF$5000,$W$7)&gt;=1,$W$7,IF(COUNTIFS('(6)定期点検調書'!$B$12:$B$5000,U$131,'(6)定期点検調書'!$AH$12:$AH$5000,$C139,'(6)定期点検調書'!$BF$12:$BF$5000,$V$7)&gt;=1,$V$7,IF(COUNTIFS('(6)定期点検調書'!$B$12:$B$5000,U$131,'(6)定期点検調書'!$AH$12:$AH$5000,$C139,'(6)定期点検調書'!$BF$12:$BF$5000,$U$7)&gt;=1,$U$7,IF(COUNTIFS('(6)定期点検調書'!$B$12:$B$5000,U$131,'(6)定期点検調書'!$AH$12:$AH$5000,$C139,'(6)定期点検調書'!$BF$12:$BF$5000,$T$7)&gt;=1,$T$7,IF(COUNTIFS('(6)定期点検調書'!$B$12:$B$5000,U$131,'(6)定期点検調書'!$AH$12:$AH$5000,$C139,'(6)定期点検調書'!$BF$12:$BF$5000,$S$7)&gt;=1,$S$7,""))))))</f>
        <v/>
      </c>
      <c r="V139" s="465" t="str">
        <f>IF(V$131="","",IF(COUNTIFS('(6)定期点検調書'!$B$12:$B$5000,V$131,'(6)定期点検調書'!$AH$12:$AH$5000,$C139,'(6)定期点検調書'!$BF$12:$BF$5000,$W$7)&gt;=1,$W$7,IF(COUNTIFS('(6)定期点検調書'!$B$12:$B$5000,V$131,'(6)定期点検調書'!$AH$12:$AH$5000,$C139,'(6)定期点検調書'!$BF$12:$BF$5000,$V$7)&gt;=1,$V$7,IF(COUNTIFS('(6)定期点検調書'!$B$12:$B$5000,V$131,'(6)定期点検調書'!$AH$12:$AH$5000,$C139,'(6)定期点検調書'!$BF$12:$BF$5000,$U$7)&gt;=1,$U$7,IF(COUNTIFS('(6)定期点検調書'!$B$12:$B$5000,V$131,'(6)定期点検調書'!$AH$12:$AH$5000,$C139,'(6)定期点検調書'!$BF$12:$BF$5000,$T$7)&gt;=1,$T$7,IF(COUNTIFS('(6)定期点検調書'!$B$12:$B$5000,V$131,'(6)定期点検調書'!$AH$12:$AH$5000,$C139,'(6)定期点検調書'!$BF$12:$BF$5000,$S$7)&gt;=1,$S$7,""))))))</f>
        <v/>
      </c>
      <c r="W139" s="465" t="str">
        <f>IF(W$131="","",IF(COUNTIFS('(6)定期点検調書'!$B$12:$B$5000,W$131,'(6)定期点検調書'!$AH$12:$AH$5000,$C139,'(6)定期点検調書'!$BF$12:$BF$5000,$W$7)&gt;=1,$W$7,IF(COUNTIFS('(6)定期点検調書'!$B$12:$B$5000,W$131,'(6)定期点検調書'!$AH$12:$AH$5000,$C139,'(6)定期点検調書'!$BF$12:$BF$5000,$V$7)&gt;=1,$V$7,IF(COUNTIFS('(6)定期点検調書'!$B$12:$B$5000,W$131,'(6)定期点検調書'!$AH$12:$AH$5000,$C139,'(6)定期点検調書'!$BF$12:$BF$5000,$U$7)&gt;=1,$U$7,IF(COUNTIFS('(6)定期点検調書'!$B$12:$B$5000,W$131,'(6)定期点検調書'!$AH$12:$AH$5000,$C139,'(6)定期点検調書'!$BF$12:$BF$5000,$T$7)&gt;=1,$T$7,IF(COUNTIFS('(6)定期点検調書'!$B$12:$B$5000,W$131,'(6)定期点検調書'!$AH$12:$AH$5000,$C139,'(6)定期点検調書'!$BF$12:$BF$5000,$S$7)&gt;=1,$S$7,""))))))</f>
        <v/>
      </c>
      <c r="X139" s="465" t="str">
        <f>IF(X$131="","",IF(COUNTIFS('(6)定期点検調書'!$B$12:$B$5000,X$131,'(6)定期点検調書'!$AH$12:$AH$5000,$C139,'(6)定期点検調書'!$BF$12:$BF$5000,$W$7)&gt;=1,$W$7,IF(COUNTIFS('(6)定期点検調書'!$B$12:$B$5000,X$131,'(6)定期点検調書'!$AH$12:$AH$5000,$C139,'(6)定期点検調書'!$BF$12:$BF$5000,$V$7)&gt;=1,$V$7,IF(COUNTIFS('(6)定期点検調書'!$B$12:$B$5000,X$131,'(6)定期点検調書'!$AH$12:$AH$5000,$C139,'(6)定期点検調書'!$BF$12:$BF$5000,$U$7)&gt;=1,$U$7,IF(COUNTIFS('(6)定期点検調書'!$B$12:$B$5000,X$131,'(6)定期点検調書'!$AH$12:$AH$5000,$C139,'(6)定期点検調書'!$BF$12:$BF$5000,$T$7)&gt;=1,$T$7,IF(COUNTIFS('(6)定期点検調書'!$B$12:$B$5000,X$131,'(6)定期点検調書'!$AH$12:$AH$5000,$C139,'(6)定期点検調書'!$BF$12:$BF$5000,$S$7)&gt;=1,$S$7,""))))))</f>
        <v/>
      </c>
      <c r="Y139" s="465" t="str">
        <f>IF(Y$131="","",IF(COUNTIFS('(6)定期点検調書'!$B$12:$B$5000,Y$131,'(6)定期点検調書'!$AH$12:$AH$5000,$C139,'(6)定期点検調書'!$BF$12:$BF$5000,$W$7)&gt;=1,$W$7,IF(COUNTIFS('(6)定期点検調書'!$B$12:$B$5000,Y$131,'(6)定期点検調書'!$AH$12:$AH$5000,$C139,'(6)定期点検調書'!$BF$12:$BF$5000,$V$7)&gt;=1,$V$7,IF(COUNTIFS('(6)定期点検調書'!$B$12:$B$5000,Y$131,'(6)定期点検調書'!$AH$12:$AH$5000,$C139,'(6)定期点検調書'!$BF$12:$BF$5000,$U$7)&gt;=1,$U$7,IF(COUNTIFS('(6)定期点検調書'!$B$12:$B$5000,Y$131,'(6)定期点検調書'!$AH$12:$AH$5000,$C139,'(6)定期点検調書'!$BF$12:$BF$5000,$T$7)&gt;=1,$T$7,IF(COUNTIFS('(6)定期点検調書'!$B$12:$B$5000,Y$131,'(6)定期点検調書'!$AH$12:$AH$5000,$C139,'(6)定期点検調書'!$BF$12:$BF$5000,$S$7)&gt;=1,$S$7,""))))))</f>
        <v/>
      </c>
      <c r="Z139" s="465" t="str">
        <f>IF(Z$131="","",IF(COUNTIFS('(6)定期点検調書'!$B$12:$B$5000,Z$131,'(6)定期点検調書'!$AH$12:$AH$5000,$C139,'(6)定期点検調書'!$BF$12:$BF$5000,$W$7)&gt;=1,$W$7,IF(COUNTIFS('(6)定期点検調書'!$B$12:$B$5000,Z$131,'(6)定期点検調書'!$AH$12:$AH$5000,$C139,'(6)定期点検調書'!$BF$12:$BF$5000,$V$7)&gt;=1,$V$7,IF(COUNTIFS('(6)定期点検調書'!$B$12:$B$5000,Z$131,'(6)定期点検調書'!$AH$12:$AH$5000,$C139,'(6)定期点検調書'!$BF$12:$BF$5000,$U$7)&gt;=1,$U$7,IF(COUNTIFS('(6)定期点検調書'!$B$12:$B$5000,Z$131,'(6)定期点検調書'!$AH$12:$AH$5000,$C139,'(6)定期点検調書'!$BF$12:$BF$5000,$T$7)&gt;=1,$T$7,IF(COUNTIFS('(6)定期点検調書'!$B$12:$B$5000,Z$131,'(6)定期点検調書'!$AH$12:$AH$5000,$C139,'(6)定期点検調書'!$BF$12:$BF$5000,$S$7)&gt;=1,$S$7,""))))))</f>
        <v/>
      </c>
      <c r="AA139" s="465" t="str">
        <f>IF(AA$131="","",IF(COUNTIFS('(6)定期点検調書'!$B$12:$B$5000,AA$131,'(6)定期点検調書'!$AH$12:$AH$5000,$C139,'(6)定期点検調書'!$BF$12:$BF$5000,$W$7)&gt;=1,$W$7,IF(COUNTIFS('(6)定期点検調書'!$B$12:$B$5000,AA$131,'(6)定期点検調書'!$AH$12:$AH$5000,$C139,'(6)定期点検調書'!$BF$12:$BF$5000,$V$7)&gt;=1,$V$7,IF(COUNTIFS('(6)定期点検調書'!$B$12:$B$5000,AA$131,'(6)定期点検調書'!$AH$12:$AH$5000,$C139,'(6)定期点検調書'!$BF$12:$BF$5000,$U$7)&gt;=1,$U$7,IF(COUNTIFS('(6)定期点検調書'!$B$12:$B$5000,AA$131,'(6)定期点検調書'!$AH$12:$AH$5000,$C139,'(6)定期点検調書'!$BF$12:$BF$5000,$T$7)&gt;=1,$T$7,IF(COUNTIFS('(6)定期点検調書'!$B$12:$B$5000,AA$131,'(6)定期点検調書'!$AH$12:$AH$5000,$C139,'(6)定期点検調書'!$BF$12:$BF$5000,$S$7)&gt;=1,$S$7,""))))))</f>
        <v/>
      </c>
      <c r="AB139" s="465" t="str">
        <f>IF(AB$131="","",IF(COUNTIFS('(6)定期点検調書'!$B$12:$B$5000,AB$131,'(6)定期点検調書'!$AH$12:$AH$5000,$C139,'(6)定期点検調書'!$BF$12:$BF$5000,$W$7)&gt;=1,$W$7,IF(COUNTIFS('(6)定期点検調書'!$B$12:$B$5000,AB$131,'(6)定期点検調書'!$AH$12:$AH$5000,$C139,'(6)定期点検調書'!$BF$12:$BF$5000,$V$7)&gt;=1,$V$7,IF(COUNTIFS('(6)定期点検調書'!$B$12:$B$5000,AB$131,'(6)定期点検調書'!$AH$12:$AH$5000,$C139,'(6)定期点検調書'!$BF$12:$BF$5000,$U$7)&gt;=1,$U$7,IF(COUNTIFS('(6)定期点検調書'!$B$12:$B$5000,AB$131,'(6)定期点検調書'!$AH$12:$AH$5000,$C139,'(6)定期点検調書'!$BF$12:$BF$5000,$T$7)&gt;=1,$T$7,IF(COUNTIFS('(6)定期点検調書'!$B$12:$B$5000,AB$131,'(6)定期点検調書'!$AH$12:$AH$5000,$C139,'(6)定期点検調書'!$BF$12:$BF$5000,$S$7)&gt;=1,$S$7,""))))))</f>
        <v/>
      </c>
      <c r="AC139" s="465" t="str">
        <f>IF(AC$131="","",IF(COUNTIFS('(6)定期点検調書'!$B$12:$B$5000,AC$131,'(6)定期点検調書'!$AH$12:$AH$5000,$C139,'(6)定期点検調書'!$BF$12:$BF$5000,$W$7)&gt;=1,$W$7,IF(COUNTIFS('(6)定期点検調書'!$B$12:$B$5000,AC$131,'(6)定期点検調書'!$AH$12:$AH$5000,$C139,'(6)定期点検調書'!$BF$12:$BF$5000,$V$7)&gt;=1,$V$7,IF(COUNTIFS('(6)定期点検調書'!$B$12:$B$5000,AC$131,'(6)定期点検調書'!$AH$12:$AH$5000,$C139,'(6)定期点検調書'!$BF$12:$BF$5000,$U$7)&gt;=1,$U$7,IF(COUNTIFS('(6)定期点検調書'!$B$12:$B$5000,AC$131,'(6)定期点検調書'!$AH$12:$AH$5000,$C139,'(6)定期点検調書'!$BF$12:$BF$5000,$T$7)&gt;=1,$T$7,IF(COUNTIFS('(6)定期点検調書'!$B$12:$B$5000,AC$131,'(6)定期点検調書'!$AH$12:$AH$5000,$C139,'(6)定期点検調書'!$BF$12:$BF$5000,$S$7)&gt;=1,$S$7,""))))))</f>
        <v/>
      </c>
      <c r="AD139" s="465" t="str">
        <f>IF(AD$131="","",IF(COUNTIFS('(6)定期点検調書'!$B$12:$B$5000,AD$131,'(6)定期点検調書'!$AH$12:$AH$5000,$C139,'(6)定期点検調書'!$BF$12:$BF$5000,$W$7)&gt;=1,$W$7,IF(COUNTIFS('(6)定期点検調書'!$B$12:$B$5000,AD$131,'(6)定期点検調書'!$AH$12:$AH$5000,$C139,'(6)定期点検調書'!$BF$12:$BF$5000,$V$7)&gt;=1,$V$7,IF(COUNTIFS('(6)定期点検調書'!$B$12:$B$5000,AD$131,'(6)定期点検調書'!$AH$12:$AH$5000,$C139,'(6)定期点検調書'!$BF$12:$BF$5000,$U$7)&gt;=1,$U$7,IF(COUNTIFS('(6)定期点検調書'!$B$12:$B$5000,AD$131,'(6)定期点検調書'!$AH$12:$AH$5000,$C139,'(6)定期点検調書'!$BF$12:$BF$5000,$T$7)&gt;=1,$T$7,IF(COUNTIFS('(6)定期点検調書'!$B$12:$B$5000,AD$131,'(6)定期点検調書'!$AH$12:$AH$5000,$C139,'(6)定期点検調書'!$BF$12:$BF$5000,$S$7)&gt;=1,$S$7,""))))))</f>
        <v/>
      </c>
      <c r="AE139" s="465" t="str">
        <f>IF(AE$131="","",IF(COUNTIFS('(6)定期点検調書'!$B$12:$B$5000,AE$131,'(6)定期点検調書'!$AH$12:$AH$5000,$C139,'(6)定期点検調書'!$BF$12:$BF$5000,$W$7)&gt;=1,$W$7,IF(COUNTIFS('(6)定期点検調書'!$B$12:$B$5000,AE$131,'(6)定期点検調書'!$AH$12:$AH$5000,$C139,'(6)定期点検調書'!$BF$12:$BF$5000,$V$7)&gt;=1,$V$7,IF(COUNTIFS('(6)定期点検調書'!$B$12:$B$5000,AE$131,'(6)定期点検調書'!$AH$12:$AH$5000,$C139,'(6)定期点検調書'!$BF$12:$BF$5000,$U$7)&gt;=1,$U$7,IF(COUNTIFS('(6)定期点検調書'!$B$12:$B$5000,AE$131,'(6)定期点検調書'!$AH$12:$AH$5000,$C139,'(6)定期点検調書'!$BF$12:$BF$5000,$T$7)&gt;=1,$T$7,IF(COUNTIFS('(6)定期点検調書'!$B$12:$B$5000,AE$131,'(6)定期点検調書'!$AH$12:$AH$5000,$C139,'(6)定期点検調書'!$BF$12:$BF$5000,$S$7)&gt;=1,$S$7,""))))))</f>
        <v/>
      </c>
      <c r="AF139" s="465" t="str">
        <f>IF(AF$131="","",IF(COUNTIFS('(6)定期点検調書'!$B$12:$B$5000,AF$131,'(6)定期点検調書'!$AH$12:$AH$5000,$C139,'(6)定期点検調書'!$BF$12:$BF$5000,$W$7)&gt;=1,$W$7,IF(COUNTIFS('(6)定期点検調書'!$B$12:$B$5000,AF$131,'(6)定期点検調書'!$AH$12:$AH$5000,$C139,'(6)定期点検調書'!$BF$12:$BF$5000,$V$7)&gt;=1,$V$7,IF(COUNTIFS('(6)定期点検調書'!$B$12:$B$5000,AF$131,'(6)定期点検調書'!$AH$12:$AH$5000,$C139,'(6)定期点検調書'!$BF$12:$BF$5000,$U$7)&gt;=1,$U$7,IF(COUNTIFS('(6)定期点検調書'!$B$12:$B$5000,AF$131,'(6)定期点検調書'!$AH$12:$AH$5000,$C139,'(6)定期点検調書'!$BF$12:$BF$5000,$T$7)&gt;=1,$T$7,IF(COUNTIFS('(6)定期点検調書'!$B$12:$B$5000,AF$131,'(6)定期点検調書'!$AH$12:$AH$5000,$C139,'(6)定期点検調書'!$BF$12:$BF$5000,$S$7)&gt;=1,$S$7,""))))))</f>
        <v/>
      </c>
      <c r="AG139" s="465" t="str">
        <f>IF(AG$131="","",IF(COUNTIFS('(6)定期点検調書'!$B$12:$B$5000,AG$131,'(6)定期点検調書'!$AH$12:$AH$5000,$C139,'(6)定期点検調書'!$BF$12:$BF$5000,$W$7)&gt;=1,$W$7,IF(COUNTIFS('(6)定期点検調書'!$B$12:$B$5000,AG$131,'(6)定期点検調書'!$AH$12:$AH$5000,$C139,'(6)定期点検調書'!$BF$12:$BF$5000,$V$7)&gt;=1,$V$7,IF(COUNTIFS('(6)定期点検調書'!$B$12:$B$5000,AG$131,'(6)定期点検調書'!$AH$12:$AH$5000,$C139,'(6)定期点検調書'!$BF$12:$BF$5000,$U$7)&gt;=1,$U$7,IF(COUNTIFS('(6)定期点検調書'!$B$12:$B$5000,AG$131,'(6)定期点検調書'!$AH$12:$AH$5000,$C139,'(6)定期点検調書'!$BF$12:$BF$5000,$T$7)&gt;=1,$T$7,IF(COUNTIFS('(6)定期点検調書'!$B$12:$B$5000,AG$131,'(6)定期点検調書'!$AH$12:$AH$5000,$C139,'(6)定期点検調書'!$BF$12:$BF$5000,$S$7)&gt;=1,$S$7,""))))))</f>
        <v/>
      </c>
      <c r="AH139" s="465" t="str">
        <f>IF(AH$131="","",IF(COUNTIFS('(6)定期点検調書'!$B$12:$B$5000,AH$131,'(6)定期点検調書'!$AH$12:$AH$5000,$C139,'(6)定期点検調書'!$BF$12:$BF$5000,$W$7)&gt;=1,$W$7,IF(COUNTIFS('(6)定期点検調書'!$B$12:$B$5000,AH$131,'(6)定期点検調書'!$AH$12:$AH$5000,$C139,'(6)定期点検調書'!$BF$12:$BF$5000,$V$7)&gt;=1,$V$7,IF(COUNTIFS('(6)定期点検調書'!$B$12:$B$5000,AH$131,'(6)定期点検調書'!$AH$12:$AH$5000,$C139,'(6)定期点検調書'!$BF$12:$BF$5000,$U$7)&gt;=1,$U$7,IF(COUNTIFS('(6)定期点検調書'!$B$12:$B$5000,AH$131,'(6)定期点検調書'!$AH$12:$AH$5000,$C139,'(6)定期点検調書'!$BF$12:$BF$5000,$T$7)&gt;=1,$T$7,IF(COUNTIFS('(6)定期点検調書'!$B$12:$B$5000,AH$131,'(6)定期点検調書'!$AH$12:$AH$5000,$C139,'(6)定期点検調書'!$BF$12:$BF$5000,$S$7)&gt;=1,$S$7,""))))))</f>
        <v/>
      </c>
      <c r="AI139" s="465" t="str">
        <f>IF(AI$131="","",IF(COUNTIFS('(6)定期点検調書'!$B$12:$B$5000,AI$131,'(6)定期点検調書'!$AH$12:$AH$5000,$C139,'(6)定期点検調書'!$BF$12:$BF$5000,$W$7)&gt;=1,$W$7,IF(COUNTIFS('(6)定期点検調書'!$B$12:$B$5000,AI$131,'(6)定期点検調書'!$AH$12:$AH$5000,$C139,'(6)定期点検調書'!$BF$12:$BF$5000,$V$7)&gt;=1,$V$7,IF(COUNTIFS('(6)定期点検調書'!$B$12:$B$5000,AI$131,'(6)定期点検調書'!$AH$12:$AH$5000,$C139,'(6)定期点検調書'!$BF$12:$BF$5000,$U$7)&gt;=1,$U$7,IF(COUNTIFS('(6)定期点検調書'!$B$12:$B$5000,AI$131,'(6)定期点検調書'!$AH$12:$AH$5000,$C139,'(6)定期点検調書'!$BF$12:$BF$5000,$T$7)&gt;=1,$T$7,IF(COUNTIFS('(6)定期点検調書'!$B$12:$B$5000,AI$131,'(6)定期点検調書'!$AH$12:$AH$5000,$C139,'(6)定期点検調書'!$BF$12:$BF$5000,$S$7)&gt;=1,$S$7,""))))))</f>
        <v/>
      </c>
      <c r="AJ139" s="465" t="str">
        <f>IF(AJ$131="","",IF(COUNTIFS('(6)定期点検調書'!$B$12:$B$5000,AJ$131,'(6)定期点検調書'!$AH$12:$AH$5000,$C139,'(6)定期点検調書'!$BF$12:$BF$5000,$W$7)&gt;=1,$W$7,IF(COUNTIFS('(6)定期点検調書'!$B$12:$B$5000,AJ$131,'(6)定期点検調書'!$AH$12:$AH$5000,$C139,'(6)定期点検調書'!$BF$12:$BF$5000,$V$7)&gt;=1,$V$7,IF(COUNTIFS('(6)定期点検調書'!$B$12:$B$5000,AJ$131,'(6)定期点検調書'!$AH$12:$AH$5000,$C139,'(6)定期点検調書'!$BF$12:$BF$5000,$U$7)&gt;=1,$U$7,IF(COUNTIFS('(6)定期点検調書'!$B$12:$B$5000,AJ$131,'(6)定期点検調書'!$AH$12:$AH$5000,$C139,'(6)定期点検調書'!$BF$12:$BF$5000,$T$7)&gt;=1,$T$7,IF(COUNTIFS('(6)定期点検調書'!$B$12:$B$5000,AJ$131,'(6)定期点検調書'!$AH$12:$AH$5000,$C139,'(6)定期点検調書'!$BF$12:$BF$5000,$S$7)&gt;=1,$S$7,""))))))</f>
        <v/>
      </c>
      <c r="AK139" s="465" t="str">
        <f>IF(AK$131="","",IF(COUNTIFS('(6)定期点検調書'!$B$12:$B$5000,AK$131,'(6)定期点検調書'!$AH$12:$AH$5000,$C139,'(6)定期点検調書'!$BF$12:$BF$5000,$W$7)&gt;=1,$W$7,IF(COUNTIFS('(6)定期点検調書'!$B$12:$B$5000,AK$131,'(6)定期点検調書'!$AH$12:$AH$5000,$C139,'(6)定期点検調書'!$BF$12:$BF$5000,$V$7)&gt;=1,$V$7,IF(COUNTIFS('(6)定期点検調書'!$B$12:$B$5000,AK$131,'(6)定期点検調書'!$AH$12:$AH$5000,$C139,'(6)定期点検調書'!$BF$12:$BF$5000,$U$7)&gt;=1,$U$7,IF(COUNTIFS('(6)定期点検調書'!$B$12:$B$5000,AK$131,'(6)定期点検調書'!$AH$12:$AH$5000,$C139,'(6)定期点検調書'!$BF$12:$BF$5000,$T$7)&gt;=1,$T$7,IF(COUNTIFS('(6)定期点検調書'!$B$12:$B$5000,AK$131,'(6)定期点検調書'!$AH$12:$AH$5000,$C139,'(6)定期点検調書'!$BF$12:$BF$5000,$S$7)&gt;=1,$S$7,""))))))</f>
        <v/>
      </c>
      <c r="AL139" s="465" t="str">
        <f>IF(AL$131="","",IF(COUNTIFS('(6)定期点検調書'!$B$12:$B$5000,AL$131,'(6)定期点検調書'!$AH$12:$AH$5000,$C139,'(6)定期点検調書'!$BF$12:$BF$5000,$W$7)&gt;=1,$W$7,IF(COUNTIFS('(6)定期点検調書'!$B$12:$B$5000,AL$131,'(6)定期点検調書'!$AH$12:$AH$5000,$C139,'(6)定期点検調書'!$BF$12:$BF$5000,$V$7)&gt;=1,$V$7,IF(COUNTIFS('(6)定期点検調書'!$B$12:$B$5000,AL$131,'(6)定期点検調書'!$AH$12:$AH$5000,$C139,'(6)定期点検調書'!$BF$12:$BF$5000,$U$7)&gt;=1,$U$7,IF(COUNTIFS('(6)定期点検調書'!$B$12:$B$5000,AL$131,'(6)定期点検調書'!$AH$12:$AH$5000,$C139,'(6)定期点検調書'!$BF$12:$BF$5000,$T$7)&gt;=1,$T$7,IF(COUNTIFS('(6)定期点検調書'!$B$12:$B$5000,AL$131,'(6)定期点検調書'!$AH$12:$AH$5000,$C139,'(6)定期点検調書'!$BF$12:$BF$5000,$S$7)&gt;=1,$S$7,""))))))</f>
        <v/>
      </c>
      <c r="AM139" s="465" t="str">
        <f>IF(AM$131="","",IF(COUNTIFS('(6)定期点検調書'!$B$12:$B$5000,AM$131,'(6)定期点検調書'!$AH$12:$AH$5000,$C139,'(6)定期点検調書'!$BF$12:$BF$5000,$W$7)&gt;=1,$W$7,IF(COUNTIFS('(6)定期点検調書'!$B$12:$B$5000,AM$131,'(6)定期点検調書'!$AH$12:$AH$5000,$C139,'(6)定期点検調書'!$BF$12:$BF$5000,$V$7)&gt;=1,$V$7,IF(COUNTIFS('(6)定期点検調書'!$B$12:$B$5000,AM$131,'(6)定期点検調書'!$AH$12:$AH$5000,$C139,'(6)定期点検調書'!$BF$12:$BF$5000,$U$7)&gt;=1,$U$7,IF(COUNTIFS('(6)定期点検調書'!$B$12:$B$5000,AM$131,'(6)定期点検調書'!$AH$12:$AH$5000,$C139,'(6)定期点検調書'!$BF$12:$BF$5000,$T$7)&gt;=1,$T$7,IF(COUNTIFS('(6)定期点検調書'!$B$12:$B$5000,AM$131,'(6)定期点検調書'!$AH$12:$AH$5000,$C139,'(6)定期点検調書'!$BF$12:$BF$5000,$S$7)&gt;=1,$S$7,""))))))</f>
        <v/>
      </c>
      <c r="AN139" s="465" t="str">
        <f>IF(AN$131="","",IF(COUNTIFS('(6)定期点検調書'!$B$12:$B$5000,AN$131,'(6)定期点検調書'!$AH$12:$AH$5000,$C139,'(6)定期点検調書'!$BF$12:$BF$5000,$W$7)&gt;=1,$W$7,IF(COUNTIFS('(6)定期点検調書'!$B$12:$B$5000,AN$131,'(6)定期点検調書'!$AH$12:$AH$5000,$C139,'(6)定期点検調書'!$BF$12:$BF$5000,$V$7)&gt;=1,$V$7,IF(COUNTIFS('(6)定期点検調書'!$B$12:$B$5000,AN$131,'(6)定期点検調書'!$AH$12:$AH$5000,$C139,'(6)定期点検調書'!$BF$12:$BF$5000,$U$7)&gt;=1,$U$7,IF(COUNTIFS('(6)定期点検調書'!$B$12:$B$5000,AN$131,'(6)定期点検調書'!$AH$12:$AH$5000,$C139,'(6)定期点検調書'!$BF$12:$BF$5000,$T$7)&gt;=1,$T$7,IF(COUNTIFS('(6)定期点検調書'!$B$12:$B$5000,AN$131,'(6)定期点検調書'!$AH$12:$AH$5000,$C139,'(6)定期点検調書'!$BF$12:$BF$5000,$S$7)&gt;=1,$S$7,""))))))</f>
        <v/>
      </c>
      <c r="AO139" s="465" t="str">
        <f>IF(AO$131="","",IF(COUNTIFS('(6)定期点検調書'!$B$12:$B$5000,AO$131,'(6)定期点検調書'!$AH$12:$AH$5000,$C139,'(6)定期点検調書'!$BF$12:$BF$5000,$W$7)&gt;=1,$W$7,IF(COUNTIFS('(6)定期点検調書'!$B$12:$B$5000,AO$131,'(6)定期点検調書'!$AH$12:$AH$5000,$C139,'(6)定期点検調書'!$BF$12:$BF$5000,$V$7)&gt;=1,$V$7,IF(COUNTIFS('(6)定期点検調書'!$B$12:$B$5000,AO$131,'(6)定期点検調書'!$AH$12:$AH$5000,$C139,'(6)定期点検調書'!$BF$12:$BF$5000,$U$7)&gt;=1,$U$7,IF(COUNTIFS('(6)定期点検調書'!$B$12:$B$5000,AO$131,'(6)定期点検調書'!$AH$12:$AH$5000,$C139,'(6)定期点検調書'!$BF$12:$BF$5000,$T$7)&gt;=1,$T$7,IF(COUNTIFS('(6)定期点検調書'!$B$12:$B$5000,AO$131,'(6)定期点検調書'!$AH$12:$AH$5000,$C139,'(6)定期点検調書'!$BF$12:$BF$5000,$S$7)&gt;=1,$S$7,""))))))</f>
        <v/>
      </c>
      <c r="AP139" s="465" t="str">
        <f>IF(AP$131="","",IF(COUNTIFS('(6)定期点検調書'!$B$12:$B$5000,AP$131,'(6)定期点検調書'!$AH$12:$AH$5000,$C139,'(6)定期点検調書'!$BF$12:$BF$5000,$W$7)&gt;=1,$W$7,IF(COUNTIFS('(6)定期点検調書'!$B$12:$B$5000,AP$131,'(6)定期点検調書'!$AH$12:$AH$5000,$C139,'(6)定期点検調書'!$BF$12:$BF$5000,$V$7)&gt;=1,$V$7,IF(COUNTIFS('(6)定期点検調書'!$B$12:$B$5000,AP$131,'(6)定期点検調書'!$AH$12:$AH$5000,$C139,'(6)定期点検調書'!$BF$12:$BF$5000,$U$7)&gt;=1,$U$7,IF(COUNTIFS('(6)定期点検調書'!$B$12:$B$5000,AP$131,'(6)定期点検調書'!$AH$12:$AH$5000,$C139,'(6)定期点検調書'!$BF$12:$BF$5000,$T$7)&gt;=1,$T$7,IF(COUNTIFS('(6)定期点検調書'!$B$12:$B$5000,AP$131,'(6)定期点検調書'!$AH$12:$AH$5000,$C139,'(6)定期点検調書'!$BF$12:$BF$5000,$S$7)&gt;=1,$S$7,""))))))</f>
        <v/>
      </c>
      <c r="AQ139" s="465" t="str">
        <f>IF(AQ$131="","",IF(COUNTIFS('(6)定期点検調書'!$B$12:$B$5000,AQ$131,'(6)定期点検調書'!$AH$12:$AH$5000,$C139,'(6)定期点検調書'!$BF$12:$BF$5000,$W$7)&gt;=1,$W$7,IF(COUNTIFS('(6)定期点検調書'!$B$12:$B$5000,AQ$131,'(6)定期点検調書'!$AH$12:$AH$5000,$C139,'(6)定期点検調書'!$BF$12:$BF$5000,$V$7)&gt;=1,$V$7,IF(COUNTIFS('(6)定期点検調書'!$B$12:$B$5000,AQ$131,'(6)定期点検調書'!$AH$12:$AH$5000,$C139,'(6)定期点検調書'!$BF$12:$BF$5000,$U$7)&gt;=1,$U$7,IF(COUNTIFS('(6)定期点検調書'!$B$12:$B$5000,AQ$131,'(6)定期点検調書'!$AH$12:$AH$5000,$C139,'(6)定期点検調書'!$BF$12:$BF$5000,$T$7)&gt;=1,$T$7,IF(COUNTIFS('(6)定期点検調書'!$B$12:$B$5000,AQ$131,'(6)定期点検調書'!$AH$12:$AH$5000,$C139,'(6)定期点検調書'!$BF$12:$BF$5000,$S$7)&gt;=1,$S$7,""))))))</f>
        <v/>
      </c>
      <c r="AR139" s="465" t="str">
        <f>IF(AR$131="","",IF(COUNTIFS('(6)定期点検調書'!$B$12:$B$5000,AR$131,'(6)定期点検調書'!$AH$12:$AH$5000,$C139,'(6)定期点検調書'!$BF$12:$BF$5000,$W$7)&gt;=1,$W$7,IF(COUNTIFS('(6)定期点検調書'!$B$12:$B$5000,AR$131,'(6)定期点検調書'!$AH$12:$AH$5000,$C139,'(6)定期点検調書'!$BF$12:$BF$5000,$V$7)&gt;=1,$V$7,IF(COUNTIFS('(6)定期点検調書'!$B$12:$B$5000,AR$131,'(6)定期点検調書'!$AH$12:$AH$5000,$C139,'(6)定期点検調書'!$BF$12:$BF$5000,$U$7)&gt;=1,$U$7,IF(COUNTIFS('(6)定期点検調書'!$B$12:$B$5000,AR$131,'(6)定期点検調書'!$AH$12:$AH$5000,$C139,'(6)定期点検調書'!$BF$12:$BF$5000,$T$7)&gt;=1,$T$7,IF(COUNTIFS('(6)定期点検調書'!$B$12:$B$5000,AR$131,'(6)定期点検調書'!$AH$12:$AH$5000,$C139,'(6)定期点検調書'!$BF$12:$BF$5000,$S$7)&gt;=1,$S$7,""))))))</f>
        <v/>
      </c>
      <c r="AS139" s="465" t="str">
        <f>IF(AS$131="","",IF(COUNTIFS('(6)定期点検調書'!$B$12:$B$5000,AS$131,'(6)定期点検調書'!$AH$12:$AH$5000,$C139,'(6)定期点検調書'!$BF$12:$BF$5000,$W$7)&gt;=1,$W$7,IF(COUNTIFS('(6)定期点検調書'!$B$12:$B$5000,AS$131,'(6)定期点検調書'!$AH$12:$AH$5000,$C139,'(6)定期点検調書'!$BF$12:$BF$5000,$V$7)&gt;=1,$V$7,IF(COUNTIFS('(6)定期点検調書'!$B$12:$B$5000,AS$131,'(6)定期点検調書'!$AH$12:$AH$5000,$C139,'(6)定期点検調書'!$BF$12:$BF$5000,$U$7)&gt;=1,$U$7,IF(COUNTIFS('(6)定期点検調書'!$B$12:$B$5000,AS$131,'(6)定期点検調書'!$AH$12:$AH$5000,$C139,'(6)定期点検調書'!$BF$12:$BF$5000,$T$7)&gt;=1,$T$7,IF(COUNTIFS('(6)定期点検調書'!$B$12:$B$5000,AS$131,'(6)定期点検調書'!$AH$12:$AH$5000,$C139,'(6)定期点検調書'!$BF$12:$BF$5000,$S$7)&gt;=1,$S$7,""))))))</f>
        <v/>
      </c>
      <c r="AT139" s="465" t="str">
        <f>IF(AT$131="","",IF(COUNTIFS('(6)定期点検調書'!$B$12:$B$5000,AT$131,'(6)定期点検調書'!$AH$12:$AH$5000,$C139,'(6)定期点検調書'!$BF$12:$BF$5000,$W$7)&gt;=1,$W$7,IF(COUNTIFS('(6)定期点検調書'!$B$12:$B$5000,AT$131,'(6)定期点検調書'!$AH$12:$AH$5000,$C139,'(6)定期点検調書'!$BF$12:$BF$5000,$V$7)&gt;=1,$V$7,IF(COUNTIFS('(6)定期点検調書'!$B$12:$B$5000,AT$131,'(6)定期点検調書'!$AH$12:$AH$5000,$C139,'(6)定期点検調書'!$BF$12:$BF$5000,$U$7)&gt;=1,$U$7,IF(COUNTIFS('(6)定期点検調書'!$B$12:$B$5000,AT$131,'(6)定期点検調書'!$AH$12:$AH$5000,$C139,'(6)定期点検調書'!$BF$12:$BF$5000,$T$7)&gt;=1,$T$7,IF(COUNTIFS('(6)定期点検調書'!$B$12:$B$5000,AT$131,'(6)定期点検調書'!$AH$12:$AH$5000,$C139,'(6)定期点検調書'!$BF$12:$BF$5000,$S$7)&gt;=1,$S$7,""))))))</f>
        <v/>
      </c>
      <c r="AU139" s="465" t="str">
        <f>IF(AU$131="","",IF(COUNTIFS('(6)定期点検調書'!$B$12:$B$5000,AU$131,'(6)定期点検調書'!$AH$12:$AH$5000,$C139,'(6)定期点検調書'!$BF$12:$BF$5000,$W$7)&gt;=1,$W$7,IF(COUNTIFS('(6)定期点検調書'!$B$12:$B$5000,AU$131,'(6)定期点検調書'!$AH$12:$AH$5000,$C139,'(6)定期点検調書'!$BF$12:$BF$5000,$V$7)&gt;=1,$V$7,IF(COUNTIFS('(6)定期点検調書'!$B$12:$B$5000,AU$131,'(6)定期点検調書'!$AH$12:$AH$5000,$C139,'(6)定期点検調書'!$BF$12:$BF$5000,$U$7)&gt;=1,$U$7,IF(COUNTIFS('(6)定期点検調書'!$B$12:$B$5000,AU$131,'(6)定期点検調書'!$AH$12:$AH$5000,$C139,'(6)定期点検調書'!$BF$12:$BF$5000,$T$7)&gt;=1,$T$7,IF(COUNTIFS('(6)定期点検調書'!$B$12:$B$5000,AU$131,'(6)定期点検調書'!$AH$12:$AH$5000,$C139,'(6)定期点検調書'!$BF$12:$BF$5000,$S$7)&gt;=1,$S$7,""))))))</f>
        <v/>
      </c>
      <c r="AV139" s="465" t="str">
        <f>IF(AV$131="","",IF(COUNTIFS('(6)定期点検調書'!$B$12:$B$5000,AV$131,'(6)定期点検調書'!$AH$12:$AH$5000,$C139,'(6)定期点検調書'!$BF$12:$BF$5000,$W$7)&gt;=1,$W$7,IF(COUNTIFS('(6)定期点検調書'!$B$12:$B$5000,AV$131,'(6)定期点検調書'!$AH$12:$AH$5000,$C139,'(6)定期点検調書'!$BF$12:$BF$5000,$V$7)&gt;=1,$V$7,IF(COUNTIFS('(6)定期点検調書'!$B$12:$B$5000,AV$131,'(6)定期点検調書'!$AH$12:$AH$5000,$C139,'(6)定期点検調書'!$BF$12:$BF$5000,$U$7)&gt;=1,$U$7,IF(COUNTIFS('(6)定期点検調書'!$B$12:$B$5000,AV$131,'(6)定期点検調書'!$AH$12:$AH$5000,$C139,'(6)定期点検調書'!$BF$12:$BF$5000,$T$7)&gt;=1,$T$7,IF(COUNTIFS('(6)定期点検調書'!$B$12:$B$5000,AV$131,'(6)定期点検調書'!$AH$12:$AH$5000,$C139,'(6)定期点検調書'!$BF$12:$BF$5000,$S$7)&gt;=1,$S$7,""))))))</f>
        <v/>
      </c>
      <c r="AW139" s="465" t="str">
        <f>IF(AW$131="","",IF(COUNTIFS('(6)定期点検調書'!$B$12:$B$5000,AW$131,'(6)定期点検調書'!$AH$12:$AH$5000,$C139,'(6)定期点検調書'!$BF$12:$BF$5000,$W$7)&gt;=1,$W$7,IF(COUNTIFS('(6)定期点検調書'!$B$12:$B$5000,AW$131,'(6)定期点検調書'!$AH$12:$AH$5000,$C139,'(6)定期点検調書'!$BF$12:$BF$5000,$V$7)&gt;=1,$V$7,IF(COUNTIFS('(6)定期点検調書'!$B$12:$B$5000,AW$131,'(6)定期点検調書'!$AH$12:$AH$5000,$C139,'(6)定期点検調書'!$BF$12:$BF$5000,$U$7)&gt;=1,$U$7,IF(COUNTIFS('(6)定期点検調書'!$B$12:$B$5000,AW$131,'(6)定期点検調書'!$AH$12:$AH$5000,$C139,'(6)定期点検調書'!$BF$12:$BF$5000,$T$7)&gt;=1,$T$7,IF(COUNTIFS('(6)定期点検調書'!$B$12:$B$5000,AW$131,'(6)定期点検調書'!$AH$12:$AH$5000,$C139,'(6)定期点検調書'!$BF$12:$BF$5000,$S$7)&gt;=1,$S$7,""))))))</f>
        <v/>
      </c>
      <c r="AX139" s="465" t="str">
        <f>IF(AX$131="","",IF(COUNTIFS('(6)定期点検調書'!$B$12:$B$5000,AX$131,'(6)定期点検調書'!$AH$12:$AH$5000,$C139,'(6)定期点検調書'!$BF$12:$BF$5000,$W$7)&gt;=1,$W$7,IF(COUNTIFS('(6)定期点検調書'!$B$12:$B$5000,AX$131,'(6)定期点検調書'!$AH$12:$AH$5000,$C139,'(6)定期点検調書'!$BF$12:$BF$5000,$V$7)&gt;=1,$V$7,IF(COUNTIFS('(6)定期点検調書'!$B$12:$B$5000,AX$131,'(6)定期点検調書'!$AH$12:$AH$5000,$C139,'(6)定期点検調書'!$BF$12:$BF$5000,$U$7)&gt;=1,$U$7,IF(COUNTIFS('(6)定期点検調書'!$B$12:$B$5000,AX$131,'(6)定期点検調書'!$AH$12:$AH$5000,$C139,'(6)定期点検調書'!$BF$12:$BF$5000,$T$7)&gt;=1,$T$7,IF(COUNTIFS('(6)定期点検調書'!$B$12:$B$5000,AX$131,'(6)定期点検調書'!$AH$12:$AH$5000,$C139,'(6)定期点検調書'!$BF$12:$BF$5000,$S$7)&gt;=1,$S$7,""))))))</f>
        <v/>
      </c>
      <c r="AY139" s="465" t="str">
        <f>IF(AY$131="","",IF(COUNTIFS('(6)定期点検調書'!$B$12:$B$5000,AY$131,'(6)定期点検調書'!$AH$12:$AH$5000,$C139,'(6)定期点検調書'!$BF$12:$BF$5000,$W$7)&gt;=1,$W$7,IF(COUNTIFS('(6)定期点検調書'!$B$12:$B$5000,AY$131,'(6)定期点検調書'!$AH$12:$AH$5000,$C139,'(6)定期点検調書'!$BF$12:$BF$5000,$V$7)&gt;=1,$V$7,IF(COUNTIFS('(6)定期点検調書'!$B$12:$B$5000,AY$131,'(6)定期点検調書'!$AH$12:$AH$5000,$C139,'(6)定期点検調書'!$BF$12:$BF$5000,$U$7)&gt;=1,$U$7,IF(COUNTIFS('(6)定期点検調書'!$B$12:$B$5000,AY$131,'(6)定期点検調書'!$AH$12:$AH$5000,$C139,'(6)定期点検調書'!$BF$12:$BF$5000,$T$7)&gt;=1,$T$7,IF(COUNTIFS('(6)定期点検調書'!$B$12:$B$5000,AY$131,'(6)定期点検調書'!$AH$12:$AH$5000,$C139,'(6)定期点検調書'!$BF$12:$BF$5000,$S$7)&gt;=1,$S$7,""))))))</f>
        <v/>
      </c>
      <c r="AZ139" s="465" t="str">
        <f>IF(AZ$131="","",IF(COUNTIFS('(6)定期点検調書'!$B$12:$B$5000,AZ$131,'(6)定期点検調書'!$AH$12:$AH$5000,$C139,'(6)定期点検調書'!$BF$12:$BF$5000,$W$7)&gt;=1,$W$7,IF(COUNTIFS('(6)定期点検調書'!$B$12:$B$5000,AZ$131,'(6)定期点検調書'!$AH$12:$AH$5000,$C139,'(6)定期点検調書'!$BF$12:$BF$5000,$V$7)&gt;=1,$V$7,IF(COUNTIFS('(6)定期点検調書'!$B$12:$B$5000,AZ$131,'(6)定期点検調書'!$AH$12:$AH$5000,$C139,'(6)定期点検調書'!$BF$12:$BF$5000,$U$7)&gt;=1,$U$7,IF(COUNTIFS('(6)定期点検調書'!$B$12:$B$5000,AZ$131,'(6)定期点検調書'!$AH$12:$AH$5000,$C139,'(6)定期点検調書'!$BF$12:$BF$5000,$T$7)&gt;=1,$T$7,IF(COUNTIFS('(6)定期点検調書'!$B$12:$B$5000,AZ$131,'(6)定期点検調書'!$AH$12:$AH$5000,$C139,'(6)定期点検調書'!$BF$12:$BF$5000,$S$7)&gt;=1,$S$7,""))))))</f>
        <v/>
      </c>
      <c r="BA139" s="466" t="str">
        <f>IF(BA$131="","",IF(COUNTIFS('(6)定期点検調書'!$B$12:$B$5000,BA$131,'(6)定期点検調書'!$AH$12:$AH$5000,$C139,'(6)定期点検調書'!$BF$12:$BF$5000,$W$7)&gt;=1,$W$7,IF(COUNTIFS('(6)定期点検調書'!$B$12:$B$5000,BA$131,'(6)定期点検調書'!$AH$12:$AH$5000,$C139,'(6)定期点検調書'!$BF$12:$BF$5000,$V$7)&gt;=1,$V$7,IF(COUNTIFS('(6)定期点検調書'!$B$12:$B$5000,BA$131,'(6)定期点検調書'!$AH$12:$AH$5000,$C139,'(6)定期点検調書'!$BF$12:$BF$5000,$U$7)&gt;=1,$U$7,IF(COUNTIFS('(6)定期点検調書'!$B$12:$B$5000,BA$131,'(6)定期点検調書'!$AH$12:$AH$5000,$C139,'(6)定期点検調書'!$BF$12:$BF$5000,$T$7)&gt;=1,$T$7,IF(COUNTIFS('(6)定期点検調書'!$B$12:$B$5000,BA$131,'(6)定期点検調書'!$AH$12:$AH$5000,$C139,'(6)定期点検調書'!$BF$12:$BF$5000,$S$7)&gt;=1,$S$7,""))))))</f>
        <v/>
      </c>
      <c r="BB139" s="1"/>
    </row>
    <row r="140" spans="2:55" ht="18.75" customHeight="1" thickBot="1" x14ac:dyDescent="0.25">
      <c r="B140" s="1855"/>
      <c r="C140" s="1847" t="str">
        <f>ﾃﾞｰﾀ一覧!$U$27</f>
        <v>その他変状</v>
      </c>
      <c r="D140" s="1848"/>
      <c r="E140" s="1848"/>
      <c r="F140" s="1848"/>
      <c r="G140" s="1849"/>
      <c r="H140" s="645" t="str">
        <f>IF(H$131="","",IF(COUNTIFS('(6)定期点検調書'!$B$12:$B$5000,H$131,'(6)定期点検調書'!$AH$12:$AH$5000,$C140,'(6)定期点検調書'!$BF$12:$BF$5000,$W$7)&gt;=1,$W$7,IF(COUNTIFS('(6)定期点検調書'!$B$12:$B$5000,H$131,'(6)定期点検調書'!$AH$12:$AH$5000,$C140,'(6)定期点検調書'!$BF$12:$BF$5000,$V$7)&gt;=1,$V$7,IF(COUNTIFS('(6)定期点検調書'!$B$12:$B$5000,H$131,'(6)定期点検調書'!$AH$12:$AH$5000,$C140,'(6)定期点検調書'!$BF$12:$BF$5000,$U$7)&gt;=1,$U$7,IF(COUNTIFS('(6)定期点検調書'!$B$12:$B$5000,H$131,'(6)定期点検調書'!$AH$12:$AH$5000,$C140,'(6)定期点検調書'!$BF$12:$BF$5000,$T$7)&gt;=1,$T$7,IF(COUNTIFS('(6)定期点検調書'!$B$12:$B$5000,H$131,'(6)定期点検調書'!$AH$12:$AH$5000,$C140,'(6)定期点検調書'!$BF$12:$BF$5000,$S$7)&gt;=1,$S$7,""))))))</f>
        <v/>
      </c>
      <c r="I140" s="646" t="str">
        <f>IF(I$131="","",IF(COUNTIFS('(6)定期点検調書'!$B$12:$B$5000,I$131,'(6)定期点検調書'!$AH$12:$AH$5000,$C140,'(6)定期点検調書'!$BF$12:$BF$5000,$W$7)&gt;=1,$W$7,IF(COUNTIFS('(6)定期点検調書'!$B$12:$B$5000,I$131,'(6)定期点検調書'!$AH$12:$AH$5000,$C140,'(6)定期点検調書'!$BF$12:$BF$5000,$V$7)&gt;=1,$V$7,IF(COUNTIFS('(6)定期点検調書'!$B$12:$B$5000,I$131,'(6)定期点検調書'!$AH$12:$AH$5000,$C140,'(6)定期点検調書'!$BF$12:$BF$5000,$U$7)&gt;=1,$U$7,IF(COUNTIFS('(6)定期点検調書'!$B$12:$B$5000,I$131,'(6)定期点検調書'!$AH$12:$AH$5000,$C140,'(6)定期点検調書'!$BF$12:$BF$5000,$T$7)&gt;=1,$T$7,IF(COUNTIFS('(6)定期点検調書'!$B$12:$B$5000,I$131,'(6)定期点検調書'!$AH$12:$AH$5000,$C140,'(6)定期点検調書'!$BF$12:$BF$5000,$S$7)&gt;=1,$S$7,""))))))</f>
        <v/>
      </c>
      <c r="J140" s="646" t="str">
        <f>IF(J$131="","",IF(COUNTIFS('(6)定期点検調書'!$B$12:$B$5000,J$131,'(6)定期点検調書'!$AH$12:$AH$5000,$C140,'(6)定期点検調書'!$BF$12:$BF$5000,$W$7)&gt;=1,$W$7,IF(COUNTIFS('(6)定期点検調書'!$B$12:$B$5000,J$131,'(6)定期点検調書'!$AH$12:$AH$5000,$C140,'(6)定期点検調書'!$BF$12:$BF$5000,$V$7)&gt;=1,$V$7,IF(COUNTIFS('(6)定期点検調書'!$B$12:$B$5000,J$131,'(6)定期点検調書'!$AH$12:$AH$5000,$C140,'(6)定期点検調書'!$BF$12:$BF$5000,$U$7)&gt;=1,$U$7,IF(COUNTIFS('(6)定期点検調書'!$B$12:$B$5000,J$131,'(6)定期点検調書'!$AH$12:$AH$5000,$C140,'(6)定期点検調書'!$BF$12:$BF$5000,$T$7)&gt;=1,$T$7,IF(COUNTIFS('(6)定期点検調書'!$B$12:$B$5000,J$131,'(6)定期点検調書'!$AH$12:$AH$5000,$C140,'(6)定期点検調書'!$BF$12:$BF$5000,$S$7)&gt;=1,$S$7,""))))))</f>
        <v/>
      </c>
      <c r="K140" s="646" t="str">
        <f>IF(K$131="","",IF(COUNTIFS('(6)定期点検調書'!$B$12:$B$5000,K$131,'(6)定期点検調書'!$AH$12:$AH$5000,$C140,'(6)定期点検調書'!$BF$12:$BF$5000,$W$7)&gt;=1,$W$7,IF(COUNTIFS('(6)定期点検調書'!$B$12:$B$5000,K$131,'(6)定期点検調書'!$AH$12:$AH$5000,$C140,'(6)定期点検調書'!$BF$12:$BF$5000,$V$7)&gt;=1,$V$7,IF(COUNTIFS('(6)定期点検調書'!$B$12:$B$5000,K$131,'(6)定期点検調書'!$AH$12:$AH$5000,$C140,'(6)定期点検調書'!$BF$12:$BF$5000,$U$7)&gt;=1,$U$7,IF(COUNTIFS('(6)定期点検調書'!$B$12:$B$5000,K$131,'(6)定期点検調書'!$AH$12:$AH$5000,$C140,'(6)定期点検調書'!$BF$12:$BF$5000,$T$7)&gt;=1,$T$7,IF(COUNTIFS('(6)定期点検調書'!$B$12:$B$5000,K$131,'(6)定期点検調書'!$AH$12:$AH$5000,$C140,'(6)定期点検調書'!$BF$12:$BF$5000,$S$7)&gt;=1,$S$7,""))))))</f>
        <v/>
      </c>
      <c r="L140" s="646" t="str">
        <f>IF(L$131="","",IF(COUNTIFS('(6)定期点検調書'!$B$12:$B$5000,L$131,'(6)定期点検調書'!$AH$12:$AH$5000,$C140,'(6)定期点検調書'!$BF$12:$BF$5000,$W$7)&gt;=1,$W$7,IF(COUNTIFS('(6)定期点検調書'!$B$12:$B$5000,L$131,'(6)定期点検調書'!$AH$12:$AH$5000,$C140,'(6)定期点検調書'!$BF$12:$BF$5000,$V$7)&gt;=1,$V$7,IF(COUNTIFS('(6)定期点検調書'!$B$12:$B$5000,L$131,'(6)定期点検調書'!$AH$12:$AH$5000,$C140,'(6)定期点検調書'!$BF$12:$BF$5000,$U$7)&gt;=1,$U$7,IF(COUNTIFS('(6)定期点検調書'!$B$12:$B$5000,L$131,'(6)定期点検調書'!$AH$12:$AH$5000,$C140,'(6)定期点検調書'!$BF$12:$BF$5000,$T$7)&gt;=1,$T$7,IF(COUNTIFS('(6)定期点検調書'!$B$12:$B$5000,L$131,'(6)定期点検調書'!$AH$12:$AH$5000,$C140,'(6)定期点検調書'!$BF$12:$BF$5000,$S$7)&gt;=1,$S$7,""))))))</f>
        <v/>
      </c>
      <c r="M140" s="646" t="str">
        <f>IF(M$131="","",IF(COUNTIFS('(6)定期点検調書'!$B$12:$B$5000,M$131,'(6)定期点検調書'!$AH$12:$AH$5000,$C140,'(6)定期点検調書'!$BF$12:$BF$5000,$W$7)&gt;=1,$W$7,IF(COUNTIFS('(6)定期点検調書'!$B$12:$B$5000,M$131,'(6)定期点検調書'!$AH$12:$AH$5000,$C140,'(6)定期点検調書'!$BF$12:$BF$5000,$V$7)&gt;=1,$V$7,IF(COUNTIFS('(6)定期点検調書'!$B$12:$B$5000,M$131,'(6)定期点検調書'!$AH$12:$AH$5000,$C140,'(6)定期点検調書'!$BF$12:$BF$5000,$U$7)&gt;=1,$U$7,IF(COUNTIFS('(6)定期点検調書'!$B$12:$B$5000,M$131,'(6)定期点検調書'!$AH$12:$AH$5000,$C140,'(6)定期点検調書'!$BF$12:$BF$5000,$T$7)&gt;=1,$T$7,IF(COUNTIFS('(6)定期点検調書'!$B$12:$B$5000,M$131,'(6)定期点検調書'!$AH$12:$AH$5000,$C140,'(6)定期点検調書'!$BF$12:$BF$5000,$S$7)&gt;=1,$S$7,""))))))</f>
        <v/>
      </c>
      <c r="N140" s="646" t="str">
        <f>IF(N$131="","",IF(COUNTIFS('(6)定期点検調書'!$B$12:$B$5000,N$131,'(6)定期点検調書'!$AH$12:$AH$5000,$C140,'(6)定期点検調書'!$BF$12:$BF$5000,$W$7)&gt;=1,$W$7,IF(COUNTIFS('(6)定期点検調書'!$B$12:$B$5000,N$131,'(6)定期点検調書'!$AH$12:$AH$5000,$C140,'(6)定期点検調書'!$BF$12:$BF$5000,$V$7)&gt;=1,$V$7,IF(COUNTIFS('(6)定期点検調書'!$B$12:$B$5000,N$131,'(6)定期点検調書'!$AH$12:$AH$5000,$C140,'(6)定期点検調書'!$BF$12:$BF$5000,$U$7)&gt;=1,$U$7,IF(COUNTIFS('(6)定期点検調書'!$B$12:$B$5000,N$131,'(6)定期点検調書'!$AH$12:$AH$5000,$C140,'(6)定期点検調書'!$BF$12:$BF$5000,$T$7)&gt;=1,$T$7,IF(COUNTIFS('(6)定期点検調書'!$B$12:$B$5000,N$131,'(6)定期点検調書'!$AH$12:$AH$5000,$C140,'(6)定期点検調書'!$BF$12:$BF$5000,$S$7)&gt;=1,$S$7,""))))))</f>
        <v/>
      </c>
      <c r="O140" s="646" t="str">
        <f>IF(O$131="","",IF(COUNTIFS('(6)定期点検調書'!$B$12:$B$5000,O$131,'(6)定期点検調書'!$AH$12:$AH$5000,$C140,'(6)定期点検調書'!$BF$12:$BF$5000,$W$7)&gt;=1,$W$7,IF(COUNTIFS('(6)定期点検調書'!$B$12:$B$5000,O$131,'(6)定期点検調書'!$AH$12:$AH$5000,$C140,'(6)定期点検調書'!$BF$12:$BF$5000,$V$7)&gt;=1,$V$7,IF(COUNTIFS('(6)定期点検調書'!$B$12:$B$5000,O$131,'(6)定期点検調書'!$AH$12:$AH$5000,$C140,'(6)定期点検調書'!$BF$12:$BF$5000,$U$7)&gt;=1,$U$7,IF(COUNTIFS('(6)定期点検調書'!$B$12:$B$5000,O$131,'(6)定期点検調書'!$AH$12:$AH$5000,$C140,'(6)定期点検調書'!$BF$12:$BF$5000,$T$7)&gt;=1,$T$7,IF(COUNTIFS('(6)定期点検調書'!$B$12:$B$5000,O$131,'(6)定期点検調書'!$AH$12:$AH$5000,$C140,'(6)定期点検調書'!$BF$12:$BF$5000,$S$7)&gt;=1,$S$7,""))))))</f>
        <v/>
      </c>
      <c r="P140" s="646" t="str">
        <f>IF(P$131="","",IF(COUNTIFS('(6)定期点検調書'!$B$12:$B$5000,P$131,'(6)定期点検調書'!$AH$12:$AH$5000,$C140,'(6)定期点検調書'!$BF$12:$BF$5000,$W$7)&gt;=1,$W$7,IF(COUNTIFS('(6)定期点検調書'!$B$12:$B$5000,P$131,'(6)定期点検調書'!$AH$12:$AH$5000,$C140,'(6)定期点検調書'!$BF$12:$BF$5000,$V$7)&gt;=1,$V$7,IF(COUNTIFS('(6)定期点検調書'!$B$12:$B$5000,P$131,'(6)定期点検調書'!$AH$12:$AH$5000,$C140,'(6)定期点検調書'!$BF$12:$BF$5000,$U$7)&gt;=1,$U$7,IF(COUNTIFS('(6)定期点検調書'!$B$12:$B$5000,P$131,'(6)定期点検調書'!$AH$12:$AH$5000,$C140,'(6)定期点検調書'!$BF$12:$BF$5000,$T$7)&gt;=1,$T$7,IF(COUNTIFS('(6)定期点検調書'!$B$12:$B$5000,P$131,'(6)定期点検調書'!$AH$12:$AH$5000,$C140,'(6)定期点検調書'!$BF$12:$BF$5000,$S$7)&gt;=1,$S$7,""))))))</f>
        <v/>
      </c>
      <c r="Q140" s="646" t="str">
        <f>IF(Q$131="","",IF(COUNTIFS('(6)定期点検調書'!$B$12:$B$5000,Q$131,'(6)定期点検調書'!$AH$12:$AH$5000,$C140,'(6)定期点検調書'!$BF$12:$BF$5000,$W$7)&gt;=1,$W$7,IF(COUNTIFS('(6)定期点検調書'!$B$12:$B$5000,Q$131,'(6)定期点検調書'!$AH$12:$AH$5000,$C140,'(6)定期点検調書'!$BF$12:$BF$5000,$V$7)&gt;=1,$V$7,IF(COUNTIFS('(6)定期点検調書'!$B$12:$B$5000,Q$131,'(6)定期点検調書'!$AH$12:$AH$5000,$C140,'(6)定期点検調書'!$BF$12:$BF$5000,$U$7)&gt;=1,$U$7,IF(COUNTIFS('(6)定期点検調書'!$B$12:$B$5000,Q$131,'(6)定期点検調書'!$AH$12:$AH$5000,$C140,'(6)定期点検調書'!$BF$12:$BF$5000,$T$7)&gt;=1,$T$7,IF(COUNTIFS('(6)定期点検調書'!$B$12:$B$5000,Q$131,'(6)定期点検調書'!$AH$12:$AH$5000,$C140,'(6)定期点検調書'!$BF$12:$BF$5000,$S$7)&gt;=1,$S$7,""))))))</f>
        <v/>
      </c>
      <c r="R140" s="646" t="str">
        <f>IF(R$131="","",IF(COUNTIFS('(6)定期点検調書'!$B$12:$B$5000,R$131,'(6)定期点検調書'!$AH$12:$AH$5000,$C140,'(6)定期点検調書'!$BF$12:$BF$5000,$W$7)&gt;=1,$W$7,IF(COUNTIFS('(6)定期点検調書'!$B$12:$B$5000,R$131,'(6)定期点検調書'!$AH$12:$AH$5000,$C140,'(6)定期点検調書'!$BF$12:$BF$5000,$V$7)&gt;=1,$V$7,IF(COUNTIFS('(6)定期点検調書'!$B$12:$B$5000,R$131,'(6)定期点検調書'!$AH$12:$AH$5000,$C140,'(6)定期点検調書'!$BF$12:$BF$5000,$U$7)&gt;=1,$U$7,IF(COUNTIFS('(6)定期点検調書'!$B$12:$B$5000,R$131,'(6)定期点検調書'!$AH$12:$AH$5000,$C140,'(6)定期点検調書'!$BF$12:$BF$5000,$T$7)&gt;=1,$T$7,IF(COUNTIFS('(6)定期点検調書'!$B$12:$B$5000,R$131,'(6)定期点検調書'!$AH$12:$AH$5000,$C140,'(6)定期点検調書'!$BF$12:$BF$5000,$S$7)&gt;=1,$S$7,""))))))</f>
        <v/>
      </c>
      <c r="S140" s="646" t="str">
        <f>IF(S$131="","",IF(COUNTIFS('(6)定期点検調書'!$B$12:$B$5000,S$131,'(6)定期点検調書'!$AH$12:$AH$5000,$C140,'(6)定期点検調書'!$BF$12:$BF$5000,$W$7)&gt;=1,$W$7,IF(COUNTIFS('(6)定期点検調書'!$B$12:$B$5000,S$131,'(6)定期点検調書'!$AH$12:$AH$5000,$C140,'(6)定期点検調書'!$BF$12:$BF$5000,$V$7)&gt;=1,$V$7,IF(COUNTIFS('(6)定期点検調書'!$B$12:$B$5000,S$131,'(6)定期点検調書'!$AH$12:$AH$5000,$C140,'(6)定期点検調書'!$BF$12:$BF$5000,$U$7)&gt;=1,$U$7,IF(COUNTIFS('(6)定期点検調書'!$B$12:$B$5000,S$131,'(6)定期点検調書'!$AH$12:$AH$5000,$C140,'(6)定期点検調書'!$BF$12:$BF$5000,$T$7)&gt;=1,$T$7,IF(COUNTIFS('(6)定期点検調書'!$B$12:$B$5000,S$131,'(6)定期点検調書'!$AH$12:$AH$5000,$C140,'(6)定期点検調書'!$BF$12:$BF$5000,$S$7)&gt;=1,$S$7,""))))))</f>
        <v/>
      </c>
      <c r="T140" s="646" t="str">
        <f>IF(T$131="","",IF(COUNTIFS('(6)定期点検調書'!$B$12:$B$5000,T$131,'(6)定期点検調書'!$AH$12:$AH$5000,$C140,'(6)定期点検調書'!$BF$12:$BF$5000,$W$7)&gt;=1,$W$7,IF(COUNTIFS('(6)定期点検調書'!$B$12:$B$5000,T$131,'(6)定期点検調書'!$AH$12:$AH$5000,$C140,'(6)定期点検調書'!$BF$12:$BF$5000,$V$7)&gt;=1,$V$7,IF(COUNTIFS('(6)定期点検調書'!$B$12:$B$5000,T$131,'(6)定期点検調書'!$AH$12:$AH$5000,$C140,'(6)定期点検調書'!$BF$12:$BF$5000,$U$7)&gt;=1,$U$7,IF(COUNTIFS('(6)定期点検調書'!$B$12:$B$5000,T$131,'(6)定期点検調書'!$AH$12:$AH$5000,$C140,'(6)定期点検調書'!$BF$12:$BF$5000,$T$7)&gt;=1,$T$7,IF(COUNTIFS('(6)定期点検調書'!$B$12:$B$5000,T$131,'(6)定期点検調書'!$AH$12:$AH$5000,$C140,'(6)定期点検調書'!$BF$12:$BF$5000,$S$7)&gt;=1,$S$7,""))))))</f>
        <v/>
      </c>
      <c r="U140" s="646" t="str">
        <f>IF(U$131="","",IF(COUNTIFS('(6)定期点検調書'!$B$12:$B$5000,U$131,'(6)定期点検調書'!$AH$12:$AH$5000,$C140,'(6)定期点検調書'!$BF$12:$BF$5000,$W$7)&gt;=1,$W$7,IF(COUNTIFS('(6)定期点検調書'!$B$12:$B$5000,U$131,'(6)定期点検調書'!$AH$12:$AH$5000,$C140,'(6)定期点検調書'!$BF$12:$BF$5000,$V$7)&gt;=1,$V$7,IF(COUNTIFS('(6)定期点検調書'!$B$12:$B$5000,U$131,'(6)定期点検調書'!$AH$12:$AH$5000,$C140,'(6)定期点検調書'!$BF$12:$BF$5000,$U$7)&gt;=1,$U$7,IF(COUNTIFS('(6)定期点検調書'!$B$12:$B$5000,U$131,'(6)定期点検調書'!$AH$12:$AH$5000,$C140,'(6)定期点検調書'!$BF$12:$BF$5000,$T$7)&gt;=1,$T$7,IF(COUNTIFS('(6)定期点検調書'!$B$12:$B$5000,U$131,'(6)定期点検調書'!$AH$12:$AH$5000,$C140,'(6)定期点検調書'!$BF$12:$BF$5000,$S$7)&gt;=1,$S$7,""))))))</f>
        <v/>
      </c>
      <c r="V140" s="646" t="str">
        <f>IF(V$131="","",IF(COUNTIFS('(6)定期点検調書'!$B$12:$B$5000,V$131,'(6)定期点検調書'!$AH$12:$AH$5000,$C140,'(6)定期点検調書'!$BF$12:$BF$5000,$W$7)&gt;=1,$W$7,IF(COUNTIFS('(6)定期点検調書'!$B$12:$B$5000,V$131,'(6)定期点検調書'!$AH$12:$AH$5000,$C140,'(6)定期点検調書'!$BF$12:$BF$5000,$V$7)&gt;=1,$V$7,IF(COUNTIFS('(6)定期点検調書'!$B$12:$B$5000,V$131,'(6)定期点検調書'!$AH$12:$AH$5000,$C140,'(6)定期点検調書'!$BF$12:$BF$5000,$U$7)&gt;=1,$U$7,IF(COUNTIFS('(6)定期点検調書'!$B$12:$B$5000,V$131,'(6)定期点検調書'!$AH$12:$AH$5000,$C140,'(6)定期点検調書'!$BF$12:$BF$5000,$T$7)&gt;=1,$T$7,IF(COUNTIFS('(6)定期点検調書'!$B$12:$B$5000,V$131,'(6)定期点検調書'!$AH$12:$AH$5000,$C140,'(6)定期点検調書'!$BF$12:$BF$5000,$S$7)&gt;=1,$S$7,""))))))</f>
        <v/>
      </c>
      <c r="W140" s="646" t="str">
        <f>IF(W$131="","",IF(COUNTIFS('(6)定期点検調書'!$B$12:$B$5000,W$131,'(6)定期点検調書'!$AH$12:$AH$5000,$C140,'(6)定期点検調書'!$BF$12:$BF$5000,$W$7)&gt;=1,$W$7,IF(COUNTIFS('(6)定期点検調書'!$B$12:$B$5000,W$131,'(6)定期点検調書'!$AH$12:$AH$5000,$C140,'(6)定期点検調書'!$BF$12:$BF$5000,$V$7)&gt;=1,$V$7,IF(COUNTIFS('(6)定期点検調書'!$B$12:$B$5000,W$131,'(6)定期点検調書'!$AH$12:$AH$5000,$C140,'(6)定期点検調書'!$BF$12:$BF$5000,$U$7)&gt;=1,$U$7,IF(COUNTIFS('(6)定期点検調書'!$B$12:$B$5000,W$131,'(6)定期点検調書'!$AH$12:$AH$5000,$C140,'(6)定期点検調書'!$BF$12:$BF$5000,$T$7)&gt;=1,$T$7,IF(COUNTIFS('(6)定期点検調書'!$B$12:$B$5000,W$131,'(6)定期点検調書'!$AH$12:$AH$5000,$C140,'(6)定期点検調書'!$BF$12:$BF$5000,$S$7)&gt;=1,$S$7,""))))))</f>
        <v/>
      </c>
      <c r="X140" s="646" t="str">
        <f>IF(X$131="","",IF(COUNTIFS('(6)定期点検調書'!$B$12:$B$5000,X$131,'(6)定期点検調書'!$AH$12:$AH$5000,$C140,'(6)定期点検調書'!$BF$12:$BF$5000,$W$7)&gt;=1,$W$7,IF(COUNTIFS('(6)定期点検調書'!$B$12:$B$5000,X$131,'(6)定期点検調書'!$AH$12:$AH$5000,$C140,'(6)定期点検調書'!$BF$12:$BF$5000,$V$7)&gt;=1,$V$7,IF(COUNTIFS('(6)定期点検調書'!$B$12:$B$5000,X$131,'(6)定期点検調書'!$AH$12:$AH$5000,$C140,'(6)定期点検調書'!$BF$12:$BF$5000,$U$7)&gt;=1,$U$7,IF(COUNTIFS('(6)定期点検調書'!$B$12:$B$5000,X$131,'(6)定期点検調書'!$AH$12:$AH$5000,$C140,'(6)定期点検調書'!$BF$12:$BF$5000,$T$7)&gt;=1,$T$7,IF(COUNTIFS('(6)定期点検調書'!$B$12:$B$5000,X$131,'(6)定期点検調書'!$AH$12:$AH$5000,$C140,'(6)定期点検調書'!$BF$12:$BF$5000,$S$7)&gt;=1,$S$7,""))))))</f>
        <v/>
      </c>
      <c r="Y140" s="646" t="str">
        <f>IF(Y$131="","",IF(COUNTIFS('(6)定期点検調書'!$B$12:$B$5000,Y$131,'(6)定期点検調書'!$AH$12:$AH$5000,$C140,'(6)定期点検調書'!$BF$12:$BF$5000,$W$7)&gt;=1,$W$7,IF(COUNTIFS('(6)定期点検調書'!$B$12:$B$5000,Y$131,'(6)定期点検調書'!$AH$12:$AH$5000,$C140,'(6)定期点検調書'!$BF$12:$BF$5000,$V$7)&gt;=1,$V$7,IF(COUNTIFS('(6)定期点検調書'!$B$12:$B$5000,Y$131,'(6)定期点検調書'!$AH$12:$AH$5000,$C140,'(6)定期点検調書'!$BF$12:$BF$5000,$U$7)&gt;=1,$U$7,IF(COUNTIFS('(6)定期点検調書'!$B$12:$B$5000,Y$131,'(6)定期点検調書'!$AH$12:$AH$5000,$C140,'(6)定期点検調書'!$BF$12:$BF$5000,$T$7)&gt;=1,$T$7,IF(COUNTIFS('(6)定期点検調書'!$B$12:$B$5000,Y$131,'(6)定期点検調書'!$AH$12:$AH$5000,$C140,'(6)定期点検調書'!$BF$12:$BF$5000,$S$7)&gt;=1,$S$7,""))))))</f>
        <v/>
      </c>
      <c r="Z140" s="646" t="str">
        <f>IF(Z$131="","",IF(COUNTIFS('(6)定期点検調書'!$B$12:$B$5000,Z$131,'(6)定期点検調書'!$AH$12:$AH$5000,$C140,'(6)定期点検調書'!$BF$12:$BF$5000,$W$7)&gt;=1,$W$7,IF(COUNTIFS('(6)定期点検調書'!$B$12:$B$5000,Z$131,'(6)定期点検調書'!$AH$12:$AH$5000,$C140,'(6)定期点検調書'!$BF$12:$BF$5000,$V$7)&gt;=1,$V$7,IF(COUNTIFS('(6)定期点検調書'!$B$12:$B$5000,Z$131,'(6)定期点検調書'!$AH$12:$AH$5000,$C140,'(6)定期点検調書'!$BF$12:$BF$5000,$U$7)&gt;=1,$U$7,IF(COUNTIFS('(6)定期点検調書'!$B$12:$B$5000,Z$131,'(6)定期点検調書'!$AH$12:$AH$5000,$C140,'(6)定期点検調書'!$BF$12:$BF$5000,$T$7)&gt;=1,$T$7,IF(COUNTIFS('(6)定期点検調書'!$B$12:$B$5000,Z$131,'(6)定期点検調書'!$AH$12:$AH$5000,$C140,'(6)定期点検調書'!$BF$12:$BF$5000,$S$7)&gt;=1,$S$7,""))))))</f>
        <v/>
      </c>
      <c r="AA140" s="646" t="str">
        <f>IF(AA$131="","",IF(COUNTIFS('(6)定期点検調書'!$B$12:$B$5000,AA$131,'(6)定期点検調書'!$AH$12:$AH$5000,$C140,'(6)定期点検調書'!$BF$12:$BF$5000,$W$7)&gt;=1,$W$7,IF(COUNTIFS('(6)定期点検調書'!$B$12:$B$5000,AA$131,'(6)定期点検調書'!$AH$12:$AH$5000,$C140,'(6)定期点検調書'!$BF$12:$BF$5000,$V$7)&gt;=1,$V$7,IF(COUNTIFS('(6)定期点検調書'!$B$12:$B$5000,AA$131,'(6)定期点検調書'!$AH$12:$AH$5000,$C140,'(6)定期点検調書'!$BF$12:$BF$5000,$U$7)&gt;=1,$U$7,IF(COUNTIFS('(6)定期点検調書'!$B$12:$B$5000,AA$131,'(6)定期点検調書'!$AH$12:$AH$5000,$C140,'(6)定期点検調書'!$BF$12:$BF$5000,$T$7)&gt;=1,$T$7,IF(COUNTIFS('(6)定期点検調書'!$B$12:$B$5000,AA$131,'(6)定期点検調書'!$AH$12:$AH$5000,$C140,'(6)定期点検調書'!$BF$12:$BF$5000,$S$7)&gt;=1,$S$7,""))))))</f>
        <v/>
      </c>
      <c r="AB140" s="646" t="str">
        <f>IF(AB$131="","",IF(COUNTIFS('(6)定期点検調書'!$B$12:$B$5000,AB$131,'(6)定期点検調書'!$AH$12:$AH$5000,$C140,'(6)定期点検調書'!$BF$12:$BF$5000,$W$7)&gt;=1,$W$7,IF(COUNTIFS('(6)定期点検調書'!$B$12:$B$5000,AB$131,'(6)定期点検調書'!$AH$12:$AH$5000,$C140,'(6)定期点検調書'!$BF$12:$BF$5000,$V$7)&gt;=1,$V$7,IF(COUNTIFS('(6)定期点検調書'!$B$12:$B$5000,AB$131,'(6)定期点検調書'!$AH$12:$AH$5000,$C140,'(6)定期点検調書'!$BF$12:$BF$5000,$U$7)&gt;=1,$U$7,IF(COUNTIFS('(6)定期点検調書'!$B$12:$B$5000,AB$131,'(6)定期点検調書'!$AH$12:$AH$5000,$C140,'(6)定期点検調書'!$BF$12:$BF$5000,$T$7)&gt;=1,$T$7,IF(COUNTIFS('(6)定期点検調書'!$B$12:$B$5000,AB$131,'(6)定期点検調書'!$AH$12:$AH$5000,$C140,'(6)定期点検調書'!$BF$12:$BF$5000,$S$7)&gt;=1,$S$7,""))))))</f>
        <v/>
      </c>
      <c r="AC140" s="646" t="str">
        <f>IF(AC$131="","",IF(COUNTIFS('(6)定期点検調書'!$B$12:$B$5000,AC$131,'(6)定期点検調書'!$AH$12:$AH$5000,$C140,'(6)定期点検調書'!$BF$12:$BF$5000,$W$7)&gt;=1,$W$7,IF(COUNTIFS('(6)定期点検調書'!$B$12:$B$5000,AC$131,'(6)定期点検調書'!$AH$12:$AH$5000,$C140,'(6)定期点検調書'!$BF$12:$BF$5000,$V$7)&gt;=1,$V$7,IF(COUNTIFS('(6)定期点検調書'!$B$12:$B$5000,AC$131,'(6)定期点検調書'!$AH$12:$AH$5000,$C140,'(6)定期点検調書'!$BF$12:$BF$5000,$U$7)&gt;=1,$U$7,IF(COUNTIFS('(6)定期点検調書'!$B$12:$B$5000,AC$131,'(6)定期点検調書'!$AH$12:$AH$5000,$C140,'(6)定期点検調書'!$BF$12:$BF$5000,$T$7)&gt;=1,$T$7,IF(COUNTIFS('(6)定期点検調書'!$B$12:$B$5000,AC$131,'(6)定期点検調書'!$AH$12:$AH$5000,$C140,'(6)定期点検調書'!$BF$12:$BF$5000,$S$7)&gt;=1,$S$7,""))))))</f>
        <v/>
      </c>
      <c r="AD140" s="646" t="str">
        <f>IF(AD$131="","",IF(COUNTIFS('(6)定期点検調書'!$B$12:$B$5000,AD$131,'(6)定期点検調書'!$AH$12:$AH$5000,$C140,'(6)定期点検調書'!$BF$12:$BF$5000,$W$7)&gt;=1,$W$7,IF(COUNTIFS('(6)定期点検調書'!$B$12:$B$5000,AD$131,'(6)定期点検調書'!$AH$12:$AH$5000,$C140,'(6)定期点検調書'!$BF$12:$BF$5000,$V$7)&gt;=1,$V$7,IF(COUNTIFS('(6)定期点検調書'!$B$12:$B$5000,AD$131,'(6)定期点検調書'!$AH$12:$AH$5000,$C140,'(6)定期点検調書'!$BF$12:$BF$5000,$U$7)&gt;=1,$U$7,IF(COUNTIFS('(6)定期点検調書'!$B$12:$B$5000,AD$131,'(6)定期点検調書'!$AH$12:$AH$5000,$C140,'(6)定期点検調書'!$BF$12:$BF$5000,$T$7)&gt;=1,$T$7,IF(COUNTIFS('(6)定期点検調書'!$B$12:$B$5000,AD$131,'(6)定期点検調書'!$AH$12:$AH$5000,$C140,'(6)定期点検調書'!$BF$12:$BF$5000,$S$7)&gt;=1,$S$7,""))))))</f>
        <v/>
      </c>
      <c r="AE140" s="646" t="str">
        <f>IF(AE$131="","",IF(COUNTIFS('(6)定期点検調書'!$B$12:$B$5000,AE$131,'(6)定期点検調書'!$AH$12:$AH$5000,$C140,'(6)定期点検調書'!$BF$12:$BF$5000,$W$7)&gt;=1,$W$7,IF(COUNTIFS('(6)定期点検調書'!$B$12:$B$5000,AE$131,'(6)定期点検調書'!$AH$12:$AH$5000,$C140,'(6)定期点検調書'!$BF$12:$BF$5000,$V$7)&gt;=1,$V$7,IF(COUNTIFS('(6)定期点検調書'!$B$12:$B$5000,AE$131,'(6)定期点検調書'!$AH$12:$AH$5000,$C140,'(6)定期点検調書'!$BF$12:$BF$5000,$U$7)&gt;=1,$U$7,IF(COUNTIFS('(6)定期点検調書'!$B$12:$B$5000,AE$131,'(6)定期点検調書'!$AH$12:$AH$5000,$C140,'(6)定期点検調書'!$BF$12:$BF$5000,$T$7)&gt;=1,$T$7,IF(COUNTIFS('(6)定期点検調書'!$B$12:$B$5000,AE$131,'(6)定期点検調書'!$AH$12:$AH$5000,$C140,'(6)定期点検調書'!$BF$12:$BF$5000,$S$7)&gt;=1,$S$7,""))))))</f>
        <v/>
      </c>
      <c r="AF140" s="646" t="str">
        <f>IF(AF$131="","",IF(COUNTIFS('(6)定期点検調書'!$B$12:$B$5000,AF$131,'(6)定期点検調書'!$AH$12:$AH$5000,$C140,'(6)定期点検調書'!$BF$12:$BF$5000,$W$7)&gt;=1,$W$7,IF(COUNTIFS('(6)定期点検調書'!$B$12:$B$5000,AF$131,'(6)定期点検調書'!$AH$12:$AH$5000,$C140,'(6)定期点検調書'!$BF$12:$BF$5000,$V$7)&gt;=1,$V$7,IF(COUNTIFS('(6)定期点検調書'!$B$12:$B$5000,AF$131,'(6)定期点検調書'!$AH$12:$AH$5000,$C140,'(6)定期点検調書'!$BF$12:$BF$5000,$U$7)&gt;=1,$U$7,IF(COUNTIFS('(6)定期点検調書'!$B$12:$B$5000,AF$131,'(6)定期点検調書'!$AH$12:$AH$5000,$C140,'(6)定期点検調書'!$BF$12:$BF$5000,$T$7)&gt;=1,$T$7,IF(COUNTIFS('(6)定期点検調書'!$B$12:$B$5000,AF$131,'(6)定期点検調書'!$AH$12:$AH$5000,$C140,'(6)定期点検調書'!$BF$12:$BF$5000,$S$7)&gt;=1,$S$7,""))))))</f>
        <v/>
      </c>
      <c r="AG140" s="646" t="str">
        <f>IF(AG$131="","",IF(COUNTIFS('(6)定期点検調書'!$B$12:$B$5000,AG$131,'(6)定期点検調書'!$AH$12:$AH$5000,$C140,'(6)定期点検調書'!$BF$12:$BF$5000,$W$7)&gt;=1,$W$7,IF(COUNTIFS('(6)定期点検調書'!$B$12:$B$5000,AG$131,'(6)定期点検調書'!$AH$12:$AH$5000,$C140,'(6)定期点検調書'!$BF$12:$BF$5000,$V$7)&gt;=1,$V$7,IF(COUNTIFS('(6)定期点検調書'!$B$12:$B$5000,AG$131,'(6)定期点検調書'!$AH$12:$AH$5000,$C140,'(6)定期点検調書'!$BF$12:$BF$5000,$U$7)&gt;=1,$U$7,IF(COUNTIFS('(6)定期点検調書'!$B$12:$B$5000,AG$131,'(6)定期点検調書'!$AH$12:$AH$5000,$C140,'(6)定期点検調書'!$BF$12:$BF$5000,$T$7)&gt;=1,$T$7,IF(COUNTIFS('(6)定期点検調書'!$B$12:$B$5000,AG$131,'(6)定期点検調書'!$AH$12:$AH$5000,$C140,'(6)定期点検調書'!$BF$12:$BF$5000,$S$7)&gt;=1,$S$7,""))))))</f>
        <v/>
      </c>
      <c r="AH140" s="646" t="str">
        <f>IF(AH$131="","",IF(COUNTIFS('(6)定期点検調書'!$B$12:$B$5000,AH$131,'(6)定期点検調書'!$AH$12:$AH$5000,$C140,'(6)定期点検調書'!$BF$12:$BF$5000,$W$7)&gt;=1,$W$7,IF(COUNTIFS('(6)定期点検調書'!$B$12:$B$5000,AH$131,'(6)定期点検調書'!$AH$12:$AH$5000,$C140,'(6)定期点検調書'!$BF$12:$BF$5000,$V$7)&gt;=1,$V$7,IF(COUNTIFS('(6)定期点検調書'!$B$12:$B$5000,AH$131,'(6)定期点検調書'!$AH$12:$AH$5000,$C140,'(6)定期点検調書'!$BF$12:$BF$5000,$U$7)&gt;=1,$U$7,IF(COUNTIFS('(6)定期点検調書'!$B$12:$B$5000,AH$131,'(6)定期点検調書'!$AH$12:$AH$5000,$C140,'(6)定期点検調書'!$BF$12:$BF$5000,$T$7)&gt;=1,$T$7,IF(COUNTIFS('(6)定期点検調書'!$B$12:$B$5000,AH$131,'(6)定期点検調書'!$AH$12:$AH$5000,$C140,'(6)定期点検調書'!$BF$12:$BF$5000,$S$7)&gt;=1,$S$7,""))))))</f>
        <v/>
      </c>
      <c r="AI140" s="646" t="str">
        <f>IF(AI$131="","",IF(COUNTIFS('(6)定期点検調書'!$B$12:$B$5000,AI$131,'(6)定期点検調書'!$AH$12:$AH$5000,$C140,'(6)定期点検調書'!$BF$12:$BF$5000,$W$7)&gt;=1,$W$7,IF(COUNTIFS('(6)定期点検調書'!$B$12:$B$5000,AI$131,'(6)定期点検調書'!$AH$12:$AH$5000,$C140,'(6)定期点検調書'!$BF$12:$BF$5000,$V$7)&gt;=1,$V$7,IF(COUNTIFS('(6)定期点検調書'!$B$12:$B$5000,AI$131,'(6)定期点検調書'!$AH$12:$AH$5000,$C140,'(6)定期点検調書'!$BF$12:$BF$5000,$U$7)&gt;=1,$U$7,IF(COUNTIFS('(6)定期点検調書'!$B$12:$B$5000,AI$131,'(6)定期点検調書'!$AH$12:$AH$5000,$C140,'(6)定期点検調書'!$BF$12:$BF$5000,$T$7)&gt;=1,$T$7,IF(COUNTIFS('(6)定期点検調書'!$B$12:$B$5000,AI$131,'(6)定期点検調書'!$AH$12:$AH$5000,$C140,'(6)定期点検調書'!$BF$12:$BF$5000,$S$7)&gt;=1,$S$7,""))))))</f>
        <v/>
      </c>
      <c r="AJ140" s="646" t="str">
        <f>IF(AJ$131="","",IF(COUNTIFS('(6)定期点検調書'!$B$12:$B$5000,AJ$131,'(6)定期点検調書'!$AH$12:$AH$5000,$C140,'(6)定期点検調書'!$BF$12:$BF$5000,$W$7)&gt;=1,$W$7,IF(COUNTIFS('(6)定期点検調書'!$B$12:$B$5000,AJ$131,'(6)定期点検調書'!$AH$12:$AH$5000,$C140,'(6)定期点検調書'!$BF$12:$BF$5000,$V$7)&gt;=1,$V$7,IF(COUNTIFS('(6)定期点検調書'!$B$12:$B$5000,AJ$131,'(6)定期点検調書'!$AH$12:$AH$5000,$C140,'(6)定期点検調書'!$BF$12:$BF$5000,$U$7)&gt;=1,$U$7,IF(COUNTIFS('(6)定期点検調書'!$B$12:$B$5000,AJ$131,'(6)定期点検調書'!$AH$12:$AH$5000,$C140,'(6)定期点検調書'!$BF$12:$BF$5000,$T$7)&gt;=1,$T$7,IF(COUNTIFS('(6)定期点検調書'!$B$12:$B$5000,AJ$131,'(6)定期点検調書'!$AH$12:$AH$5000,$C140,'(6)定期点検調書'!$BF$12:$BF$5000,$S$7)&gt;=1,$S$7,""))))))</f>
        <v/>
      </c>
      <c r="AK140" s="646" t="str">
        <f>IF(AK$131="","",IF(COUNTIFS('(6)定期点検調書'!$B$12:$B$5000,AK$131,'(6)定期点検調書'!$AH$12:$AH$5000,$C140,'(6)定期点検調書'!$BF$12:$BF$5000,$W$7)&gt;=1,$W$7,IF(COUNTIFS('(6)定期点検調書'!$B$12:$B$5000,AK$131,'(6)定期点検調書'!$AH$12:$AH$5000,$C140,'(6)定期点検調書'!$BF$12:$BF$5000,$V$7)&gt;=1,$V$7,IF(COUNTIFS('(6)定期点検調書'!$B$12:$B$5000,AK$131,'(6)定期点検調書'!$AH$12:$AH$5000,$C140,'(6)定期点検調書'!$BF$12:$BF$5000,$U$7)&gt;=1,$U$7,IF(COUNTIFS('(6)定期点検調書'!$B$12:$B$5000,AK$131,'(6)定期点検調書'!$AH$12:$AH$5000,$C140,'(6)定期点検調書'!$BF$12:$BF$5000,$T$7)&gt;=1,$T$7,IF(COUNTIFS('(6)定期点検調書'!$B$12:$B$5000,AK$131,'(6)定期点検調書'!$AH$12:$AH$5000,$C140,'(6)定期点検調書'!$BF$12:$BF$5000,$S$7)&gt;=1,$S$7,""))))))</f>
        <v/>
      </c>
      <c r="AL140" s="646" t="str">
        <f>IF(AL$131="","",IF(COUNTIFS('(6)定期点検調書'!$B$12:$B$5000,AL$131,'(6)定期点検調書'!$AH$12:$AH$5000,$C140,'(6)定期点検調書'!$BF$12:$BF$5000,$W$7)&gt;=1,$W$7,IF(COUNTIFS('(6)定期点検調書'!$B$12:$B$5000,AL$131,'(6)定期点検調書'!$AH$12:$AH$5000,$C140,'(6)定期点検調書'!$BF$12:$BF$5000,$V$7)&gt;=1,$V$7,IF(COUNTIFS('(6)定期点検調書'!$B$12:$B$5000,AL$131,'(6)定期点検調書'!$AH$12:$AH$5000,$C140,'(6)定期点検調書'!$BF$12:$BF$5000,$U$7)&gt;=1,$U$7,IF(COUNTIFS('(6)定期点検調書'!$B$12:$B$5000,AL$131,'(6)定期点検調書'!$AH$12:$AH$5000,$C140,'(6)定期点検調書'!$BF$12:$BF$5000,$T$7)&gt;=1,$T$7,IF(COUNTIFS('(6)定期点検調書'!$B$12:$B$5000,AL$131,'(6)定期点検調書'!$AH$12:$AH$5000,$C140,'(6)定期点検調書'!$BF$12:$BF$5000,$S$7)&gt;=1,$S$7,""))))))</f>
        <v/>
      </c>
      <c r="AM140" s="646" t="str">
        <f>IF(AM$131="","",IF(COUNTIFS('(6)定期点検調書'!$B$12:$B$5000,AM$131,'(6)定期点検調書'!$AH$12:$AH$5000,$C140,'(6)定期点検調書'!$BF$12:$BF$5000,$W$7)&gt;=1,$W$7,IF(COUNTIFS('(6)定期点検調書'!$B$12:$B$5000,AM$131,'(6)定期点検調書'!$AH$12:$AH$5000,$C140,'(6)定期点検調書'!$BF$12:$BF$5000,$V$7)&gt;=1,$V$7,IF(COUNTIFS('(6)定期点検調書'!$B$12:$B$5000,AM$131,'(6)定期点検調書'!$AH$12:$AH$5000,$C140,'(6)定期点検調書'!$BF$12:$BF$5000,$U$7)&gt;=1,$U$7,IF(COUNTIFS('(6)定期点検調書'!$B$12:$B$5000,AM$131,'(6)定期点検調書'!$AH$12:$AH$5000,$C140,'(6)定期点検調書'!$BF$12:$BF$5000,$T$7)&gt;=1,$T$7,IF(COUNTIFS('(6)定期点検調書'!$B$12:$B$5000,AM$131,'(6)定期点検調書'!$AH$12:$AH$5000,$C140,'(6)定期点検調書'!$BF$12:$BF$5000,$S$7)&gt;=1,$S$7,""))))))</f>
        <v/>
      </c>
      <c r="AN140" s="646" t="str">
        <f>IF(AN$131="","",IF(COUNTIFS('(6)定期点検調書'!$B$12:$B$5000,AN$131,'(6)定期点検調書'!$AH$12:$AH$5000,$C140,'(6)定期点検調書'!$BF$12:$BF$5000,$W$7)&gt;=1,$W$7,IF(COUNTIFS('(6)定期点検調書'!$B$12:$B$5000,AN$131,'(6)定期点検調書'!$AH$12:$AH$5000,$C140,'(6)定期点検調書'!$BF$12:$BF$5000,$V$7)&gt;=1,$V$7,IF(COUNTIFS('(6)定期点検調書'!$B$12:$B$5000,AN$131,'(6)定期点検調書'!$AH$12:$AH$5000,$C140,'(6)定期点検調書'!$BF$12:$BF$5000,$U$7)&gt;=1,$U$7,IF(COUNTIFS('(6)定期点検調書'!$B$12:$B$5000,AN$131,'(6)定期点検調書'!$AH$12:$AH$5000,$C140,'(6)定期点検調書'!$BF$12:$BF$5000,$T$7)&gt;=1,$T$7,IF(COUNTIFS('(6)定期点検調書'!$B$12:$B$5000,AN$131,'(6)定期点検調書'!$AH$12:$AH$5000,$C140,'(6)定期点検調書'!$BF$12:$BF$5000,$S$7)&gt;=1,$S$7,""))))))</f>
        <v/>
      </c>
      <c r="AO140" s="646" t="str">
        <f>IF(AO$131="","",IF(COUNTIFS('(6)定期点検調書'!$B$12:$B$5000,AO$131,'(6)定期点検調書'!$AH$12:$AH$5000,$C140,'(6)定期点検調書'!$BF$12:$BF$5000,$W$7)&gt;=1,$W$7,IF(COUNTIFS('(6)定期点検調書'!$B$12:$B$5000,AO$131,'(6)定期点検調書'!$AH$12:$AH$5000,$C140,'(6)定期点検調書'!$BF$12:$BF$5000,$V$7)&gt;=1,$V$7,IF(COUNTIFS('(6)定期点検調書'!$B$12:$B$5000,AO$131,'(6)定期点検調書'!$AH$12:$AH$5000,$C140,'(6)定期点検調書'!$BF$12:$BF$5000,$U$7)&gt;=1,$U$7,IF(COUNTIFS('(6)定期点検調書'!$B$12:$B$5000,AO$131,'(6)定期点検調書'!$AH$12:$AH$5000,$C140,'(6)定期点検調書'!$BF$12:$BF$5000,$T$7)&gt;=1,$T$7,IF(COUNTIFS('(6)定期点検調書'!$B$12:$B$5000,AO$131,'(6)定期点検調書'!$AH$12:$AH$5000,$C140,'(6)定期点検調書'!$BF$12:$BF$5000,$S$7)&gt;=1,$S$7,""))))))</f>
        <v/>
      </c>
      <c r="AP140" s="646" t="str">
        <f>IF(AP$131="","",IF(COUNTIFS('(6)定期点検調書'!$B$12:$B$5000,AP$131,'(6)定期点検調書'!$AH$12:$AH$5000,$C140,'(6)定期点検調書'!$BF$12:$BF$5000,$W$7)&gt;=1,$W$7,IF(COUNTIFS('(6)定期点検調書'!$B$12:$B$5000,AP$131,'(6)定期点検調書'!$AH$12:$AH$5000,$C140,'(6)定期点検調書'!$BF$12:$BF$5000,$V$7)&gt;=1,$V$7,IF(COUNTIFS('(6)定期点検調書'!$B$12:$B$5000,AP$131,'(6)定期点検調書'!$AH$12:$AH$5000,$C140,'(6)定期点検調書'!$BF$12:$BF$5000,$U$7)&gt;=1,$U$7,IF(COUNTIFS('(6)定期点検調書'!$B$12:$B$5000,AP$131,'(6)定期点検調書'!$AH$12:$AH$5000,$C140,'(6)定期点検調書'!$BF$12:$BF$5000,$T$7)&gt;=1,$T$7,IF(COUNTIFS('(6)定期点検調書'!$B$12:$B$5000,AP$131,'(6)定期点検調書'!$AH$12:$AH$5000,$C140,'(6)定期点検調書'!$BF$12:$BF$5000,$S$7)&gt;=1,$S$7,""))))))</f>
        <v/>
      </c>
      <c r="AQ140" s="646" t="str">
        <f>IF(AQ$131="","",IF(COUNTIFS('(6)定期点検調書'!$B$12:$B$5000,AQ$131,'(6)定期点検調書'!$AH$12:$AH$5000,$C140,'(6)定期点検調書'!$BF$12:$BF$5000,$W$7)&gt;=1,$W$7,IF(COUNTIFS('(6)定期点検調書'!$B$12:$B$5000,AQ$131,'(6)定期点検調書'!$AH$12:$AH$5000,$C140,'(6)定期点検調書'!$BF$12:$BF$5000,$V$7)&gt;=1,$V$7,IF(COUNTIFS('(6)定期点検調書'!$B$12:$B$5000,AQ$131,'(6)定期点検調書'!$AH$12:$AH$5000,$C140,'(6)定期点検調書'!$BF$12:$BF$5000,$U$7)&gt;=1,$U$7,IF(COUNTIFS('(6)定期点検調書'!$B$12:$B$5000,AQ$131,'(6)定期点検調書'!$AH$12:$AH$5000,$C140,'(6)定期点検調書'!$BF$12:$BF$5000,$T$7)&gt;=1,$T$7,IF(COUNTIFS('(6)定期点検調書'!$B$12:$B$5000,AQ$131,'(6)定期点検調書'!$AH$12:$AH$5000,$C140,'(6)定期点検調書'!$BF$12:$BF$5000,$S$7)&gt;=1,$S$7,""))))))</f>
        <v/>
      </c>
      <c r="AR140" s="646" t="str">
        <f>IF(AR$131="","",IF(COUNTIFS('(6)定期点検調書'!$B$12:$B$5000,AR$131,'(6)定期点検調書'!$AH$12:$AH$5000,$C140,'(6)定期点検調書'!$BF$12:$BF$5000,$W$7)&gt;=1,$W$7,IF(COUNTIFS('(6)定期点検調書'!$B$12:$B$5000,AR$131,'(6)定期点検調書'!$AH$12:$AH$5000,$C140,'(6)定期点検調書'!$BF$12:$BF$5000,$V$7)&gt;=1,$V$7,IF(COUNTIFS('(6)定期点検調書'!$B$12:$B$5000,AR$131,'(6)定期点検調書'!$AH$12:$AH$5000,$C140,'(6)定期点検調書'!$BF$12:$BF$5000,$U$7)&gt;=1,$U$7,IF(COUNTIFS('(6)定期点検調書'!$B$12:$B$5000,AR$131,'(6)定期点検調書'!$AH$12:$AH$5000,$C140,'(6)定期点検調書'!$BF$12:$BF$5000,$T$7)&gt;=1,$T$7,IF(COUNTIFS('(6)定期点検調書'!$B$12:$B$5000,AR$131,'(6)定期点検調書'!$AH$12:$AH$5000,$C140,'(6)定期点検調書'!$BF$12:$BF$5000,$S$7)&gt;=1,$S$7,""))))))</f>
        <v/>
      </c>
      <c r="AS140" s="646" t="str">
        <f>IF(AS$131="","",IF(COUNTIFS('(6)定期点検調書'!$B$12:$B$5000,AS$131,'(6)定期点検調書'!$AH$12:$AH$5000,$C140,'(6)定期点検調書'!$BF$12:$BF$5000,$W$7)&gt;=1,$W$7,IF(COUNTIFS('(6)定期点検調書'!$B$12:$B$5000,AS$131,'(6)定期点検調書'!$AH$12:$AH$5000,$C140,'(6)定期点検調書'!$BF$12:$BF$5000,$V$7)&gt;=1,$V$7,IF(COUNTIFS('(6)定期点検調書'!$B$12:$B$5000,AS$131,'(6)定期点検調書'!$AH$12:$AH$5000,$C140,'(6)定期点検調書'!$BF$12:$BF$5000,$U$7)&gt;=1,$U$7,IF(COUNTIFS('(6)定期点検調書'!$B$12:$B$5000,AS$131,'(6)定期点検調書'!$AH$12:$AH$5000,$C140,'(6)定期点検調書'!$BF$12:$BF$5000,$T$7)&gt;=1,$T$7,IF(COUNTIFS('(6)定期点検調書'!$B$12:$B$5000,AS$131,'(6)定期点検調書'!$AH$12:$AH$5000,$C140,'(6)定期点検調書'!$BF$12:$BF$5000,$S$7)&gt;=1,$S$7,""))))))</f>
        <v/>
      </c>
      <c r="AT140" s="646" t="str">
        <f>IF(AT$131="","",IF(COUNTIFS('(6)定期点検調書'!$B$12:$B$5000,AT$131,'(6)定期点検調書'!$AH$12:$AH$5000,$C140,'(6)定期点検調書'!$BF$12:$BF$5000,$W$7)&gt;=1,$W$7,IF(COUNTIFS('(6)定期点検調書'!$B$12:$B$5000,AT$131,'(6)定期点検調書'!$AH$12:$AH$5000,$C140,'(6)定期点検調書'!$BF$12:$BF$5000,$V$7)&gt;=1,$V$7,IF(COUNTIFS('(6)定期点検調書'!$B$12:$B$5000,AT$131,'(6)定期点検調書'!$AH$12:$AH$5000,$C140,'(6)定期点検調書'!$BF$12:$BF$5000,$U$7)&gt;=1,$U$7,IF(COUNTIFS('(6)定期点検調書'!$B$12:$B$5000,AT$131,'(6)定期点検調書'!$AH$12:$AH$5000,$C140,'(6)定期点検調書'!$BF$12:$BF$5000,$T$7)&gt;=1,$T$7,IF(COUNTIFS('(6)定期点検調書'!$B$12:$B$5000,AT$131,'(6)定期点検調書'!$AH$12:$AH$5000,$C140,'(6)定期点検調書'!$BF$12:$BF$5000,$S$7)&gt;=1,$S$7,""))))))</f>
        <v/>
      </c>
      <c r="AU140" s="646" t="str">
        <f>IF(AU$131="","",IF(COUNTIFS('(6)定期点検調書'!$B$12:$B$5000,AU$131,'(6)定期点検調書'!$AH$12:$AH$5000,$C140,'(6)定期点検調書'!$BF$12:$BF$5000,$W$7)&gt;=1,$W$7,IF(COUNTIFS('(6)定期点検調書'!$B$12:$B$5000,AU$131,'(6)定期点検調書'!$AH$12:$AH$5000,$C140,'(6)定期点検調書'!$BF$12:$BF$5000,$V$7)&gt;=1,$V$7,IF(COUNTIFS('(6)定期点検調書'!$B$12:$B$5000,AU$131,'(6)定期点検調書'!$AH$12:$AH$5000,$C140,'(6)定期点検調書'!$BF$12:$BF$5000,$U$7)&gt;=1,$U$7,IF(COUNTIFS('(6)定期点検調書'!$B$12:$B$5000,AU$131,'(6)定期点検調書'!$AH$12:$AH$5000,$C140,'(6)定期点検調書'!$BF$12:$BF$5000,$T$7)&gt;=1,$T$7,IF(COUNTIFS('(6)定期点検調書'!$B$12:$B$5000,AU$131,'(6)定期点検調書'!$AH$12:$AH$5000,$C140,'(6)定期点検調書'!$BF$12:$BF$5000,$S$7)&gt;=1,$S$7,""))))))</f>
        <v/>
      </c>
      <c r="AV140" s="646" t="str">
        <f>IF(AV$131="","",IF(COUNTIFS('(6)定期点検調書'!$B$12:$B$5000,AV$131,'(6)定期点検調書'!$AH$12:$AH$5000,$C140,'(6)定期点検調書'!$BF$12:$BF$5000,$W$7)&gt;=1,$W$7,IF(COUNTIFS('(6)定期点検調書'!$B$12:$B$5000,AV$131,'(6)定期点検調書'!$AH$12:$AH$5000,$C140,'(6)定期点検調書'!$BF$12:$BF$5000,$V$7)&gt;=1,$V$7,IF(COUNTIFS('(6)定期点検調書'!$B$12:$B$5000,AV$131,'(6)定期点検調書'!$AH$12:$AH$5000,$C140,'(6)定期点検調書'!$BF$12:$BF$5000,$U$7)&gt;=1,$U$7,IF(COUNTIFS('(6)定期点検調書'!$B$12:$B$5000,AV$131,'(6)定期点検調書'!$AH$12:$AH$5000,$C140,'(6)定期点検調書'!$BF$12:$BF$5000,$T$7)&gt;=1,$T$7,IF(COUNTIFS('(6)定期点検調書'!$B$12:$B$5000,AV$131,'(6)定期点検調書'!$AH$12:$AH$5000,$C140,'(6)定期点検調書'!$BF$12:$BF$5000,$S$7)&gt;=1,$S$7,""))))))</f>
        <v/>
      </c>
      <c r="AW140" s="646" t="str">
        <f>IF(AW$131="","",IF(COUNTIFS('(6)定期点検調書'!$B$12:$B$5000,AW$131,'(6)定期点検調書'!$AH$12:$AH$5000,$C140,'(6)定期点検調書'!$BF$12:$BF$5000,$W$7)&gt;=1,$W$7,IF(COUNTIFS('(6)定期点検調書'!$B$12:$B$5000,AW$131,'(6)定期点検調書'!$AH$12:$AH$5000,$C140,'(6)定期点検調書'!$BF$12:$BF$5000,$V$7)&gt;=1,$V$7,IF(COUNTIFS('(6)定期点検調書'!$B$12:$B$5000,AW$131,'(6)定期点検調書'!$AH$12:$AH$5000,$C140,'(6)定期点検調書'!$BF$12:$BF$5000,$U$7)&gt;=1,$U$7,IF(COUNTIFS('(6)定期点検調書'!$B$12:$B$5000,AW$131,'(6)定期点検調書'!$AH$12:$AH$5000,$C140,'(6)定期点検調書'!$BF$12:$BF$5000,$T$7)&gt;=1,$T$7,IF(COUNTIFS('(6)定期点検調書'!$B$12:$B$5000,AW$131,'(6)定期点検調書'!$AH$12:$AH$5000,$C140,'(6)定期点検調書'!$BF$12:$BF$5000,$S$7)&gt;=1,$S$7,""))))))</f>
        <v/>
      </c>
      <c r="AX140" s="646" t="str">
        <f>IF(AX$131="","",IF(COUNTIFS('(6)定期点検調書'!$B$12:$B$5000,AX$131,'(6)定期点検調書'!$AH$12:$AH$5000,$C140,'(6)定期点検調書'!$BF$12:$BF$5000,$W$7)&gt;=1,$W$7,IF(COUNTIFS('(6)定期点検調書'!$B$12:$B$5000,AX$131,'(6)定期点検調書'!$AH$12:$AH$5000,$C140,'(6)定期点検調書'!$BF$12:$BF$5000,$V$7)&gt;=1,$V$7,IF(COUNTIFS('(6)定期点検調書'!$B$12:$B$5000,AX$131,'(6)定期点検調書'!$AH$12:$AH$5000,$C140,'(6)定期点検調書'!$BF$12:$BF$5000,$U$7)&gt;=1,$U$7,IF(COUNTIFS('(6)定期点検調書'!$B$12:$B$5000,AX$131,'(6)定期点検調書'!$AH$12:$AH$5000,$C140,'(6)定期点検調書'!$BF$12:$BF$5000,$T$7)&gt;=1,$T$7,IF(COUNTIFS('(6)定期点検調書'!$B$12:$B$5000,AX$131,'(6)定期点検調書'!$AH$12:$AH$5000,$C140,'(6)定期点検調書'!$BF$12:$BF$5000,$S$7)&gt;=1,$S$7,""))))))</f>
        <v/>
      </c>
      <c r="AY140" s="646" t="str">
        <f>IF(AY$131="","",IF(COUNTIFS('(6)定期点検調書'!$B$12:$B$5000,AY$131,'(6)定期点検調書'!$AH$12:$AH$5000,$C140,'(6)定期点検調書'!$BF$12:$BF$5000,$W$7)&gt;=1,$W$7,IF(COUNTIFS('(6)定期点検調書'!$B$12:$B$5000,AY$131,'(6)定期点検調書'!$AH$12:$AH$5000,$C140,'(6)定期点検調書'!$BF$12:$BF$5000,$V$7)&gt;=1,$V$7,IF(COUNTIFS('(6)定期点検調書'!$B$12:$B$5000,AY$131,'(6)定期点検調書'!$AH$12:$AH$5000,$C140,'(6)定期点検調書'!$BF$12:$BF$5000,$U$7)&gt;=1,$U$7,IF(COUNTIFS('(6)定期点検調書'!$B$12:$B$5000,AY$131,'(6)定期点検調書'!$AH$12:$AH$5000,$C140,'(6)定期点検調書'!$BF$12:$BF$5000,$T$7)&gt;=1,$T$7,IF(COUNTIFS('(6)定期点検調書'!$B$12:$B$5000,AY$131,'(6)定期点検調書'!$AH$12:$AH$5000,$C140,'(6)定期点検調書'!$BF$12:$BF$5000,$S$7)&gt;=1,$S$7,""))))))</f>
        <v/>
      </c>
      <c r="AZ140" s="646" t="str">
        <f>IF(AZ$131="","",IF(COUNTIFS('(6)定期点検調書'!$B$12:$B$5000,AZ$131,'(6)定期点検調書'!$AH$12:$AH$5000,$C140,'(6)定期点検調書'!$BF$12:$BF$5000,$W$7)&gt;=1,$W$7,IF(COUNTIFS('(6)定期点検調書'!$B$12:$B$5000,AZ$131,'(6)定期点検調書'!$AH$12:$AH$5000,$C140,'(6)定期点検調書'!$BF$12:$BF$5000,$V$7)&gt;=1,$V$7,IF(COUNTIFS('(6)定期点検調書'!$B$12:$B$5000,AZ$131,'(6)定期点検調書'!$AH$12:$AH$5000,$C140,'(6)定期点検調書'!$BF$12:$BF$5000,$U$7)&gt;=1,$U$7,IF(COUNTIFS('(6)定期点検調書'!$B$12:$B$5000,AZ$131,'(6)定期点検調書'!$AH$12:$AH$5000,$C140,'(6)定期点検調書'!$BF$12:$BF$5000,$T$7)&gt;=1,$T$7,IF(COUNTIFS('(6)定期点検調書'!$B$12:$B$5000,AZ$131,'(6)定期点検調書'!$AH$12:$AH$5000,$C140,'(6)定期点検調書'!$BF$12:$BF$5000,$S$7)&gt;=1,$S$7,""))))))</f>
        <v/>
      </c>
      <c r="BA140" s="647" t="str">
        <f>IF(BA$131="","",IF(COUNTIFS('(6)定期点検調書'!$B$12:$B$5000,BA$131,'(6)定期点検調書'!$AH$12:$AH$5000,$C140,'(6)定期点検調書'!$BF$12:$BF$5000,$W$7)&gt;=1,$W$7,IF(COUNTIFS('(6)定期点検調書'!$B$12:$B$5000,BA$131,'(6)定期点検調書'!$AH$12:$AH$5000,$C140,'(6)定期点検調書'!$BF$12:$BF$5000,$V$7)&gt;=1,$V$7,IF(COUNTIFS('(6)定期点検調書'!$B$12:$B$5000,BA$131,'(6)定期点検調書'!$AH$12:$AH$5000,$C140,'(6)定期点検調書'!$BF$12:$BF$5000,$U$7)&gt;=1,$U$7,IF(COUNTIFS('(6)定期点検調書'!$B$12:$B$5000,BA$131,'(6)定期点検調書'!$AH$12:$AH$5000,$C140,'(6)定期点検調書'!$BF$12:$BF$5000,$T$7)&gt;=1,$T$7,IF(COUNTIFS('(6)定期点検調書'!$B$12:$B$5000,BA$131,'(6)定期点検調書'!$AH$12:$AH$5000,$C140,'(6)定期点検調書'!$BF$12:$BF$5000,$S$7)&gt;=1,$S$7,""))))))</f>
        <v/>
      </c>
      <c r="BB140" s="1"/>
    </row>
    <row r="141" spans="2:55" ht="18.75" customHeight="1" thickTop="1" x14ac:dyDescent="0.2">
      <c r="B141" s="1850" t="s">
        <v>902</v>
      </c>
      <c r="C141" s="1851"/>
      <c r="D141" s="1851"/>
      <c r="E141" s="1851"/>
      <c r="F141" s="1851"/>
      <c r="G141" s="1852"/>
      <c r="H141" s="468" t="str">
        <f t="shared" ref="H141:BA141" si="17">IF(COUNTIF(H132:H140,$W$7),$W$7,IF(COUNTIF(H132:H140,$V$7),$V$7,IF(COUNTIF(H132:H140,$U$7),$U$7,IF(COUNTIF(H132:H140,$T$7),$T$7,IF(COUNTIF(H132:H140,$S$7),$S$7,"")))))</f>
        <v/>
      </c>
      <c r="I141" s="463" t="str">
        <f t="shared" si="17"/>
        <v/>
      </c>
      <c r="J141" s="463" t="str">
        <f t="shared" si="17"/>
        <v/>
      </c>
      <c r="K141" s="463" t="str">
        <f t="shared" si="17"/>
        <v/>
      </c>
      <c r="L141" s="463" t="str">
        <f t="shared" si="17"/>
        <v/>
      </c>
      <c r="M141" s="463" t="str">
        <f t="shared" si="17"/>
        <v/>
      </c>
      <c r="N141" s="463" t="str">
        <f t="shared" si="17"/>
        <v/>
      </c>
      <c r="O141" s="463" t="str">
        <f t="shared" si="17"/>
        <v/>
      </c>
      <c r="P141" s="463" t="str">
        <f t="shared" si="17"/>
        <v/>
      </c>
      <c r="Q141" s="463" t="str">
        <f t="shared" si="17"/>
        <v/>
      </c>
      <c r="R141" s="463" t="str">
        <f t="shared" si="17"/>
        <v/>
      </c>
      <c r="S141" s="463" t="str">
        <f t="shared" si="17"/>
        <v/>
      </c>
      <c r="T141" s="463" t="str">
        <f t="shared" si="17"/>
        <v/>
      </c>
      <c r="U141" s="463" t="str">
        <f t="shared" si="17"/>
        <v/>
      </c>
      <c r="V141" s="463" t="str">
        <f t="shared" si="17"/>
        <v/>
      </c>
      <c r="W141" s="463" t="str">
        <f t="shared" si="17"/>
        <v/>
      </c>
      <c r="X141" s="463" t="str">
        <f t="shared" si="17"/>
        <v/>
      </c>
      <c r="Y141" s="463" t="str">
        <f t="shared" si="17"/>
        <v/>
      </c>
      <c r="Z141" s="463" t="str">
        <f t="shared" si="17"/>
        <v/>
      </c>
      <c r="AA141" s="463" t="str">
        <f t="shared" si="17"/>
        <v/>
      </c>
      <c r="AB141" s="463" t="str">
        <f t="shared" si="17"/>
        <v/>
      </c>
      <c r="AC141" s="463" t="str">
        <f t="shared" si="17"/>
        <v/>
      </c>
      <c r="AD141" s="463" t="str">
        <f t="shared" si="17"/>
        <v/>
      </c>
      <c r="AE141" s="463" t="str">
        <f t="shared" si="17"/>
        <v/>
      </c>
      <c r="AF141" s="463" t="str">
        <f t="shared" si="17"/>
        <v/>
      </c>
      <c r="AG141" s="463" t="str">
        <f t="shared" si="17"/>
        <v/>
      </c>
      <c r="AH141" s="463" t="str">
        <f t="shared" si="17"/>
        <v/>
      </c>
      <c r="AI141" s="463" t="str">
        <f t="shared" si="17"/>
        <v/>
      </c>
      <c r="AJ141" s="463" t="str">
        <f t="shared" si="17"/>
        <v/>
      </c>
      <c r="AK141" s="463" t="str">
        <f t="shared" si="17"/>
        <v/>
      </c>
      <c r="AL141" s="463" t="str">
        <f t="shared" si="17"/>
        <v/>
      </c>
      <c r="AM141" s="463" t="str">
        <f t="shared" si="17"/>
        <v/>
      </c>
      <c r="AN141" s="463" t="str">
        <f t="shared" si="17"/>
        <v/>
      </c>
      <c r="AO141" s="463" t="str">
        <f t="shared" si="17"/>
        <v/>
      </c>
      <c r="AP141" s="463" t="str">
        <f t="shared" si="17"/>
        <v/>
      </c>
      <c r="AQ141" s="463" t="str">
        <f t="shared" si="17"/>
        <v/>
      </c>
      <c r="AR141" s="463" t="str">
        <f t="shared" si="17"/>
        <v/>
      </c>
      <c r="AS141" s="463" t="str">
        <f t="shared" si="17"/>
        <v/>
      </c>
      <c r="AT141" s="463" t="str">
        <f t="shared" si="17"/>
        <v/>
      </c>
      <c r="AU141" s="463" t="str">
        <f t="shared" si="17"/>
        <v/>
      </c>
      <c r="AV141" s="463" t="str">
        <f t="shared" si="17"/>
        <v/>
      </c>
      <c r="AW141" s="463" t="str">
        <f t="shared" si="17"/>
        <v/>
      </c>
      <c r="AX141" s="463" t="str">
        <f t="shared" si="17"/>
        <v/>
      </c>
      <c r="AY141" s="463" t="str">
        <f t="shared" si="17"/>
        <v/>
      </c>
      <c r="AZ141" s="463" t="str">
        <f t="shared" si="17"/>
        <v/>
      </c>
      <c r="BA141" s="464" t="str">
        <f t="shared" si="17"/>
        <v/>
      </c>
    </row>
    <row r="142" spans="2:55" ht="18.75" customHeight="1" x14ac:dyDescent="0.2">
      <c r="B142" s="1841" t="s">
        <v>927</v>
      </c>
      <c r="C142" s="1842"/>
      <c r="D142" s="1842"/>
      <c r="E142" s="1842"/>
      <c r="F142" s="1842"/>
      <c r="G142" s="1843"/>
      <c r="H142" s="467" t="str">
        <f>IF(H131="","",IF(COUNTIFS('(6)定期点検調書'!$B$12:$B$4999,H131,'(6)定期点検調書'!$BF$12:$BF$4999,$Y$7),$Y$7,IF(COUNTIFS('(6)定期点検調書'!$B$12:$B$4999,H131,'(6)定期点検調書'!$BF$12:$BF$4999,$X$7),$X$7,"")))</f>
        <v/>
      </c>
      <c r="I142" s="465" t="str">
        <f>IF(I131="","",IF(COUNTIFS('(6)定期点検調書'!$B$12:$B$4999,I131,'(6)定期点検調書'!$BF$12:$BF$4999,$Y$7),$Y$7,IF(COUNTIFS('(6)定期点検調書'!$B$12:$B$4999,I131,'(6)定期点検調書'!$BF$12:$BF$4999,$X$7),$X$7,"")))</f>
        <v/>
      </c>
      <c r="J142" s="465" t="str">
        <f>IF(J131="","",IF(COUNTIFS('(6)定期点検調書'!$B$12:$B$4999,J131,'(6)定期点検調書'!$BF$12:$BF$4999,$Y$7),$Y$7,IF(COUNTIFS('(6)定期点検調書'!$B$12:$B$4999,J131,'(6)定期点検調書'!$BF$12:$BF$4999,$X$7),$X$7,"")))</f>
        <v/>
      </c>
      <c r="K142" s="465" t="str">
        <f>IF(K131="","",IF(COUNTIFS('(6)定期点検調書'!$B$12:$B$4999,K131,'(6)定期点検調書'!$BF$12:$BF$4999,$Y$7),$Y$7,IF(COUNTIFS('(6)定期点検調書'!$B$12:$B$4999,K131,'(6)定期点検調書'!$BF$12:$BF$4999,$X$7),$X$7,"")))</f>
        <v/>
      </c>
      <c r="L142" s="465" t="str">
        <f>IF(L131="","",IF(COUNTIFS('(6)定期点検調書'!$B$12:$B$4999,L131,'(6)定期点検調書'!$BF$12:$BF$4999,$Y$7),$Y$7,IF(COUNTIFS('(6)定期点検調書'!$B$12:$B$4999,L131,'(6)定期点検調書'!$BF$12:$BF$4999,$X$7),$X$7,"")))</f>
        <v/>
      </c>
      <c r="M142" s="465" t="str">
        <f>IF(M131="","",IF(COUNTIFS('(6)定期点検調書'!$B$12:$B$4999,M131,'(6)定期点検調書'!$BF$12:$BF$4999,$Y$7),$Y$7,IF(COUNTIFS('(6)定期点検調書'!$B$12:$B$4999,M131,'(6)定期点検調書'!$BF$12:$BF$4999,$X$7),$X$7,"")))</f>
        <v/>
      </c>
      <c r="N142" s="465" t="str">
        <f>IF(N131="","",IF(COUNTIFS('(6)定期点検調書'!$B$12:$B$4999,N131,'(6)定期点検調書'!$BF$12:$BF$4999,$Y$7),$Y$7,IF(COUNTIFS('(6)定期点検調書'!$B$12:$B$4999,N131,'(6)定期点検調書'!$BF$12:$BF$4999,$X$7),$X$7,"")))</f>
        <v/>
      </c>
      <c r="O142" s="465" t="str">
        <f>IF(O131="","",IF(COUNTIFS('(6)定期点検調書'!$B$12:$B$4999,O131,'(6)定期点検調書'!$BF$12:$BF$4999,$Y$7),$Y$7,IF(COUNTIFS('(6)定期点検調書'!$B$12:$B$4999,O131,'(6)定期点検調書'!$BF$12:$BF$4999,$X$7),$X$7,"")))</f>
        <v/>
      </c>
      <c r="P142" s="465" t="str">
        <f>IF(P131="","",IF(COUNTIFS('(6)定期点検調書'!$B$12:$B$4999,P131,'(6)定期点検調書'!$BF$12:$BF$4999,$Y$7),$Y$7,IF(COUNTIFS('(6)定期点検調書'!$B$12:$B$4999,P131,'(6)定期点検調書'!$BF$12:$BF$4999,$X$7),$X$7,"")))</f>
        <v/>
      </c>
      <c r="Q142" s="465" t="str">
        <f>IF(Q131="","",IF(COUNTIFS('(6)定期点検調書'!$B$12:$B$4999,Q131,'(6)定期点検調書'!$BF$12:$BF$4999,$Y$7),$Y$7,IF(COUNTIFS('(6)定期点検調書'!$B$12:$B$4999,Q131,'(6)定期点検調書'!$BF$12:$BF$4999,$X$7),$X$7,"")))</f>
        <v/>
      </c>
      <c r="R142" s="465" t="str">
        <f>IF(R131="","",IF(COUNTIFS('(6)定期点検調書'!$B$12:$B$4999,R131,'(6)定期点検調書'!$BF$12:$BF$4999,$Y$7),$Y$7,IF(COUNTIFS('(6)定期点検調書'!$B$12:$B$4999,R131,'(6)定期点検調書'!$BF$12:$BF$4999,$X$7),$X$7,"")))</f>
        <v/>
      </c>
      <c r="S142" s="465" t="str">
        <f>IF(S131="","",IF(COUNTIFS('(6)定期点検調書'!$B$12:$B$4999,S131,'(6)定期点検調書'!$BF$12:$BF$4999,$Y$7),$Y$7,IF(COUNTIFS('(6)定期点検調書'!$B$12:$B$4999,S131,'(6)定期点検調書'!$BF$12:$BF$4999,$X$7),$X$7,"")))</f>
        <v/>
      </c>
      <c r="T142" s="465" t="str">
        <f>IF(T131="","",IF(COUNTIFS('(6)定期点検調書'!$B$12:$B$4999,T131,'(6)定期点検調書'!$BF$12:$BF$4999,$Y$7),$Y$7,IF(COUNTIFS('(6)定期点検調書'!$B$12:$B$4999,T131,'(6)定期点検調書'!$BF$12:$BF$4999,$X$7),$X$7,"")))</f>
        <v/>
      </c>
      <c r="U142" s="465" t="str">
        <f>IF(U131="","",IF(COUNTIFS('(6)定期点検調書'!$B$12:$B$4999,U131,'(6)定期点検調書'!$BF$12:$BF$4999,$Y$7),$Y$7,IF(COUNTIFS('(6)定期点検調書'!$B$12:$B$4999,U131,'(6)定期点検調書'!$BF$12:$BF$4999,$X$7),$X$7,"")))</f>
        <v/>
      </c>
      <c r="V142" s="465" t="str">
        <f>IF(V131="","",IF(COUNTIFS('(6)定期点検調書'!$B$12:$B$4999,V131,'(6)定期点検調書'!$BF$12:$BF$4999,$Y$7),$Y$7,IF(COUNTIFS('(6)定期点検調書'!$B$12:$B$4999,V131,'(6)定期点検調書'!$BF$12:$BF$4999,$X$7),$X$7,"")))</f>
        <v/>
      </c>
      <c r="W142" s="465" t="str">
        <f>IF(W131="","",IF(COUNTIFS('(6)定期点検調書'!$B$12:$B$4999,W131,'(6)定期点検調書'!$BF$12:$BF$4999,$Y$7),$Y$7,IF(COUNTIFS('(6)定期点検調書'!$B$12:$B$4999,W131,'(6)定期点検調書'!$BF$12:$BF$4999,$X$7),$X$7,"")))</f>
        <v/>
      </c>
      <c r="X142" s="465" t="str">
        <f>IF(X131="","",IF(COUNTIFS('(6)定期点検調書'!$B$12:$B$4999,X131,'(6)定期点検調書'!$BF$12:$BF$4999,$Y$7),$Y$7,IF(COUNTIFS('(6)定期点検調書'!$B$12:$B$4999,X131,'(6)定期点検調書'!$BF$12:$BF$4999,$X$7),$X$7,"")))</f>
        <v/>
      </c>
      <c r="Y142" s="465" t="str">
        <f>IF(Y131="","",IF(COUNTIFS('(6)定期点検調書'!$B$12:$B$4999,Y131,'(6)定期点検調書'!$BF$12:$BF$4999,$Y$7),$Y$7,IF(COUNTIFS('(6)定期点検調書'!$B$12:$B$4999,Y131,'(6)定期点検調書'!$BF$12:$BF$4999,$X$7),$X$7,"")))</f>
        <v/>
      </c>
      <c r="Z142" s="465" t="str">
        <f>IF(Z131="","",IF(COUNTIFS('(6)定期点検調書'!$B$12:$B$4999,Z131,'(6)定期点検調書'!$BF$12:$BF$4999,$Y$7),$Y$7,IF(COUNTIFS('(6)定期点検調書'!$B$12:$B$4999,Z131,'(6)定期点検調書'!$BF$12:$BF$4999,$X$7),$X$7,"")))</f>
        <v/>
      </c>
      <c r="AA142" s="465" t="str">
        <f>IF(AA131="","",IF(COUNTIFS('(6)定期点検調書'!$B$12:$B$4999,AA131,'(6)定期点検調書'!$BF$12:$BF$4999,$Y$7),$Y$7,IF(COUNTIFS('(6)定期点検調書'!$B$12:$B$4999,AA131,'(6)定期点検調書'!$BF$12:$BF$4999,$X$7),$X$7,"")))</f>
        <v/>
      </c>
      <c r="AB142" s="465" t="str">
        <f>IF(AB131="","",IF(COUNTIFS('(6)定期点検調書'!$B$12:$B$4999,AB131,'(6)定期点検調書'!$BF$12:$BF$4999,$Y$7),$Y$7,IF(COUNTIFS('(6)定期点検調書'!$B$12:$B$4999,AB131,'(6)定期点検調書'!$BF$12:$BF$4999,$X$7),$X$7,"")))</f>
        <v/>
      </c>
      <c r="AC142" s="465" t="str">
        <f>IF(AC131="","",IF(COUNTIFS('(6)定期点検調書'!$B$12:$B$4999,AC131,'(6)定期点検調書'!$BF$12:$BF$4999,$Y$7),$Y$7,IF(COUNTIFS('(6)定期点検調書'!$B$12:$B$4999,AC131,'(6)定期点検調書'!$BF$12:$BF$4999,$X$7),$X$7,"")))</f>
        <v/>
      </c>
      <c r="AD142" s="465" t="str">
        <f>IF(AD131="","",IF(COUNTIFS('(6)定期点検調書'!$B$12:$B$4999,AD131,'(6)定期点検調書'!$BF$12:$BF$4999,$Y$7),$Y$7,IF(COUNTIFS('(6)定期点検調書'!$B$12:$B$4999,AD131,'(6)定期点検調書'!$BF$12:$BF$4999,$X$7),$X$7,"")))</f>
        <v/>
      </c>
      <c r="AE142" s="465" t="str">
        <f>IF(AE131="","",IF(COUNTIFS('(6)定期点検調書'!$B$12:$B$4999,AE131,'(6)定期点検調書'!$BF$12:$BF$4999,$Y$7),$Y$7,IF(COUNTIFS('(6)定期点検調書'!$B$12:$B$4999,AE131,'(6)定期点検調書'!$BF$12:$BF$4999,$X$7),$X$7,"")))</f>
        <v/>
      </c>
      <c r="AF142" s="465" t="str">
        <f>IF(AF131="","",IF(COUNTIFS('(6)定期点検調書'!$B$12:$B$4999,AF131,'(6)定期点検調書'!$BF$12:$BF$4999,$Y$7),$Y$7,IF(COUNTIFS('(6)定期点検調書'!$B$12:$B$4999,AF131,'(6)定期点検調書'!$BF$12:$BF$4999,$X$7),$X$7,"")))</f>
        <v/>
      </c>
      <c r="AG142" s="465" t="str">
        <f>IF(AG131="","",IF(COUNTIFS('(6)定期点検調書'!$B$12:$B$4999,AG131,'(6)定期点検調書'!$BF$12:$BF$4999,$Y$7),$Y$7,IF(COUNTIFS('(6)定期点検調書'!$B$12:$B$4999,AG131,'(6)定期点検調書'!$BF$12:$BF$4999,$X$7),$X$7,"")))</f>
        <v/>
      </c>
      <c r="AH142" s="465" t="str">
        <f>IF(AH131="","",IF(COUNTIFS('(6)定期点検調書'!$B$12:$B$4999,AH131,'(6)定期点検調書'!$BF$12:$BF$4999,$Y$7),$Y$7,IF(COUNTIFS('(6)定期点検調書'!$B$12:$B$4999,AH131,'(6)定期点検調書'!$BF$12:$BF$4999,$X$7),$X$7,"")))</f>
        <v/>
      </c>
      <c r="AI142" s="465" t="str">
        <f>IF(AI131="","",IF(COUNTIFS('(6)定期点検調書'!$B$12:$B$4999,AI131,'(6)定期点検調書'!$BF$12:$BF$4999,$Y$7),$Y$7,IF(COUNTIFS('(6)定期点検調書'!$B$12:$B$4999,AI131,'(6)定期点検調書'!$BF$12:$BF$4999,$X$7),$X$7,"")))</f>
        <v/>
      </c>
      <c r="AJ142" s="465" t="str">
        <f>IF(AJ131="","",IF(COUNTIFS('(6)定期点検調書'!$B$12:$B$4999,AJ131,'(6)定期点検調書'!$BF$12:$BF$4999,$Y$7),$Y$7,IF(COUNTIFS('(6)定期点検調書'!$B$12:$B$4999,AJ131,'(6)定期点検調書'!$BF$12:$BF$4999,$X$7),$X$7,"")))</f>
        <v/>
      </c>
      <c r="AK142" s="465" t="str">
        <f>IF(AK131="","",IF(COUNTIFS('(6)定期点検調書'!$B$12:$B$4999,AK131,'(6)定期点検調書'!$BF$12:$BF$4999,$Y$7),$Y$7,IF(COUNTIFS('(6)定期点検調書'!$B$12:$B$4999,AK131,'(6)定期点検調書'!$BF$12:$BF$4999,$X$7),$X$7,"")))</f>
        <v/>
      </c>
      <c r="AL142" s="465" t="str">
        <f>IF(AL131="","",IF(COUNTIFS('(6)定期点検調書'!$B$12:$B$4999,AL131,'(6)定期点検調書'!$BF$12:$BF$4999,$Y$7),$Y$7,IF(COUNTIFS('(6)定期点検調書'!$B$12:$B$4999,AL131,'(6)定期点検調書'!$BF$12:$BF$4999,$X$7),$X$7,"")))</f>
        <v/>
      </c>
      <c r="AM142" s="465" t="str">
        <f>IF(AM131="","",IF(COUNTIFS('(6)定期点検調書'!$B$12:$B$4999,AM131,'(6)定期点検調書'!$BF$12:$BF$4999,$Y$7),$Y$7,IF(COUNTIFS('(6)定期点検調書'!$B$12:$B$4999,AM131,'(6)定期点検調書'!$BF$12:$BF$4999,$X$7),$X$7,"")))</f>
        <v/>
      </c>
      <c r="AN142" s="465" t="str">
        <f>IF(AN131="","",IF(COUNTIFS('(6)定期点検調書'!$B$12:$B$4999,AN131,'(6)定期点検調書'!$BF$12:$BF$4999,$Y$7),$Y$7,IF(COUNTIFS('(6)定期点検調書'!$B$12:$B$4999,AN131,'(6)定期点検調書'!$BF$12:$BF$4999,$X$7),$X$7,"")))</f>
        <v/>
      </c>
      <c r="AO142" s="465" t="str">
        <f>IF(AO131="","",IF(COUNTIFS('(6)定期点検調書'!$B$12:$B$4999,AO131,'(6)定期点検調書'!$BF$12:$BF$4999,$Y$7),$Y$7,IF(COUNTIFS('(6)定期点検調書'!$B$12:$B$4999,AO131,'(6)定期点検調書'!$BF$12:$BF$4999,$X$7),$X$7,"")))</f>
        <v/>
      </c>
      <c r="AP142" s="465" t="str">
        <f>IF(AP131="","",IF(COUNTIFS('(6)定期点検調書'!$B$12:$B$4999,AP131,'(6)定期点検調書'!$BF$12:$BF$4999,$Y$7),$Y$7,IF(COUNTIFS('(6)定期点検調書'!$B$12:$B$4999,AP131,'(6)定期点検調書'!$BF$12:$BF$4999,$X$7),$X$7,"")))</f>
        <v/>
      </c>
      <c r="AQ142" s="465" t="str">
        <f>IF(AQ131="","",IF(COUNTIFS('(6)定期点検調書'!$B$12:$B$4999,AQ131,'(6)定期点検調書'!$BF$12:$BF$4999,$Y$7),$Y$7,IF(COUNTIFS('(6)定期点検調書'!$B$12:$B$4999,AQ131,'(6)定期点検調書'!$BF$12:$BF$4999,$X$7),$X$7,"")))</f>
        <v/>
      </c>
      <c r="AR142" s="465" t="str">
        <f>IF(AR131="","",IF(COUNTIFS('(6)定期点検調書'!$B$12:$B$4999,AR131,'(6)定期点検調書'!$BF$12:$BF$4999,$Y$7),$Y$7,IF(COUNTIFS('(6)定期点検調書'!$B$12:$B$4999,AR131,'(6)定期点検調書'!$BF$12:$BF$4999,$X$7),$X$7,"")))</f>
        <v/>
      </c>
      <c r="AS142" s="465" t="str">
        <f>IF(AS131="","",IF(COUNTIFS('(6)定期点検調書'!$B$12:$B$4999,AS131,'(6)定期点検調書'!$BF$12:$BF$4999,$Y$7),$Y$7,IF(COUNTIFS('(6)定期点検調書'!$B$12:$B$4999,AS131,'(6)定期点検調書'!$BF$12:$BF$4999,$X$7),$X$7,"")))</f>
        <v/>
      </c>
      <c r="AT142" s="465" t="str">
        <f>IF(AT131="","",IF(COUNTIFS('(6)定期点検調書'!$B$12:$B$4999,AT131,'(6)定期点検調書'!$BF$12:$BF$4999,$Y$7),$Y$7,IF(COUNTIFS('(6)定期点検調書'!$B$12:$B$4999,AT131,'(6)定期点検調書'!$BF$12:$BF$4999,$X$7),$X$7,"")))</f>
        <v/>
      </c>
      <c r="AU142" s="465" t="str">
        <f>IF(AU131="","",IF(COUNTIFS('(6)定期点検調書'!$B$12:$B$4999,AU131,'(6)定期点検調書'!$BF$12:$BF$4999,$Y$7),$Y$7,IF(COUNTIFS('(6)定期点検調書'!$B$12:$B$4999,AU131,'(6)定期点検調書'!$BF$12:$BF$4999,$X$7),$X$7,"")))</f>
        <v/>
      </c>
      <c r="AV142" s="465" t="str">
        <f>IF(AV131="","",IF(COUNTIFS('(6)定期点検調書'!$B$12:$B$4999,AV131,'(6)定期点検調書'!$BF$12:$BF$4999,$Y$7),$Y$7,IF(COUNTIFS('(6)定期点検調書'!$B$12:$B$4999,AV131,'(6)定期点検調書'!$BF$12:$BF$4999,$X$7),$X$7,"")))</f>
        <v/>
      </c>
      <c r="AW142" s="465" t="str">
        <f>IF(AW131="","",IF(COUNTIFS('(6)定期点検調書'!$B$12:$B$4999,AW131,'(6)定期点検調書'!$BF$12:$BF$4999,$Y$7),$Y$7,IF(COUNTIFS('(6)定期点検調書'!$B$12:$B$4999,AW131,'(6)定期点検調書'!$BF$12:$BF$4999,$X$7),$X$7,"")))</f>
        <v/>
      </c>
      <c r="AX142" s="465" t="str">
        <f>IF(AX131="","",IF(COUNTIFS('(6)定期点検調書'!$B$12:$B$4999,AX131,'(6)定期点検調書'!$BF$12:$BF$4999,$Y$7),$Y$7,IF(COUNTIFS('(6)定期点検調書'!$B$12:$B$4999,AX131,'(6)定期点検調書'!$BF$12:$BF$4999,$X$7),$X$7,"")))</f>
        <v/>
      </c>
      <c r="AY142" s="465" t="str">
        <f>IF(AY131="","",IF(COUNTIFS('(6)定期点検調書'!$B$12:$B$4999,AY131,'(6)定期点検調書'!$BF$12:$BF$4999,$Y$7),$Y$7,IF(COUNTIFS('(6)定期点検調書'!$B$12:$B$4999,AY131,'(6)定期点検調書'!$BF$12:$BF$4999,$X$7),$X$7,"")))</f>
        <v/>
      </c>
      <c r="AZ142" s="465" t="str">
        <f>IF(AZ131="","",IF(COUNTIFS('(6)定期点検調書'!$B$12:$B$4999,AZ131,'(6)定期点検調書'!$BF$12:$BF$4999,$Y$7),$Y$7,IF(COUNTIFS('(6)定期点検調書'!$B$12:$B$4999,AZ131,'(6)定期点検調書'!$BF$12:$BF$4999,$X$7),$X$7,"")))</f>
        <v/>
      </c>
      <c r="BA142" s="466" t="str">
        <f>IF(BA131="","",IF(COUNTIFS('(6)定期点検調書'!$B$12:$B$4999,BA131,'(6)定期点検調書'!$BF$12:$BF$4999,$Y$7),$Y$7,IF(COUNTIFS('(6)定期点検調書'!$B$12:$B$4999,BA131,'(6)定期点検調書'!$BF$12:$BF$4999,$X$7),$X$7,"")))</f>
        <v/>
      </c>
    </row>
    <row r="143" spans="2:55" ht="18.75" customHeight="1" x14ac:dyDescent="0.2">
      <c r="B143" s="1841" t="s">
        <v>928</v>
      </c>
      <c r="C143" s="1842"/>
      <c r="D143" s="1842"/>
      <c r="E143" s="1842"/>
      <c r="F143" s="1842"/>
      <c r="G143" s="1843"/>
      <c r="H143" s="467" t="str">
        <f>IF(H131="","",IF(OR(COUNTIFS('(9)附属物点検表'!$L$10:$L$5000,H131,'(9)附属物点検表'!$AN$10:$AN$5000,$AB$7)&gt;=1,COUNTIFS('(9)附属物点検表'!$L$10:$L$5000,H131,'(9)附属物点検表'!$AQ$10:$AQ$5000,$AB$7)&gt;=1),$AB$7,IF(OR(COUNTIFS('(9)附属物点検表'!$L$10:$L$5000,H131,'(9)附属物点検表'!$AN$10:$AN$5000,$AA$7)&gt;=1,COUNTIFS('(9)附属物点検表'!$L$10:$L$5000,H131,'(9)附属物点検表'!$AQ$10:$AQ$5000,$AA$7)&gt;=1),$AA$7,"")))</f>
        <v/>
      </c>
      <c r="I143" s="465" t="str">
        <f>IF(I131="","",IF(OR(COUNTIFS('(9)附属物点検表'!$L$10:$L$5000,I131,'(9)附属物点検表'!$AN$10:$AN$5000,$AB$7)&gt;=1,COUNTIFS('(9)附属物点検表'!$L$10:$L$5000,I131,'(9)附属物点検表'!$AQ$10:$AQ$5000,$AB$7)&gt;=1),$AB$7,IF(OR(COUNTIFS('(9)附属物点検表'!$L$10:$L$5000,I131,'(9)附属物点検表'!$AN$10:$AN$5000,$AA$7)&gt;=1,COUNTIFS('(9)附属物点検表'!$L$10:$L$5000,I131,'(9)附属物点検表'!$AQ$10:$AQ$5000,$AA$7)&gt;=1),$AA$7,"")))</f>
        <v/>
      </c>
      <c r="J143" s="465" t="str">
        <f>IF(J131="","",IF(OR(COUNTIFS('(9)附属物点検表'!$L$10:$L$5000,J131,'(9)附属物点検表'!$AN$10:$AN$5000,$AB$7)&gt;=1,COUNTIFS('(9)附属物点検表'!$L$10:$L$5000,J131,'(9)附属物点検表'!$AQ$10:$AQ$5000,$AB$7)&gt;=1),$AB$7,IF(OR(COUNTIFS('(9)附属物点検表'!$L$10:$L$5000,J131,'(9)附属物点検表'!$AN$10:$AN$5000,$AA$7)&gt;=1,COUNTIFS('(9)附属物点検表'!$L$10:$L$5000,J131,'(9)附属物点検表'!$AQ$10:$AQ$5000,$AA$7)&gt;=1),$AA$7,"")))</f>
        <v/>
      </c>
      <c r="K143" s="465" t="str">
        <f>IF(K131="","",IF(OR(COUNTIFS('(9)附属物点検表'!$L$10:$L$5000,K131,'(9)附属物点検表'!$AN$10:$AN$5000,$AB$7)&gt;=1,COUNTIFS('(9)附属物点検表'!$L$10:$L$5000,K131,'(9)附属物点検表'!$AQ$10:$AQ$5000,$AB$7)&gt;=1),$AB$7,IF(OR(COUNTIFS('(9)附属物点検表'!$L$10:$L$5000,K131,'(9)附属物点検表'!$AN$10:$AN$5000,$AA$7)&gt;=1,COUNTIFS('(9)附属物点検表'!$L$10:$L$5000,K131,'(9)附属物点検表'!$AQ$10:$AQ$5000,$AA$7)&gt;=1),$AA$7,"")))</f>
        <v/>
      </c>
      <c r="L143" s="465" t="str">
        <f>IF(L131="","",IF(OR(COUNTIFS('(9)附属物点検表'!$L$10:$L$5000,L131,'(9)附属物点検表'!$AN$10:$AN$5000,$AB$7)&gt;=1,COUNTIFS('(9)附属物点検表'!$L$10:$L$5000,L131,'(9)附属物点検表'!$AQ$10:$AQ$5000,$AB$7)&gt;=1),$AB$7,IF(OR(COUNTIFS('(9)附属物点検表'!$L$10:$L$5000,L131,'(9)附属物点検表'!$AN$10:$AN$5000,$AA$7)&gt;=1,COUNTIFS('(9)附属物点検表'!$L$10:$L$5000,L131,'(9)附属物点検表'!$AQ$10:$AQ$5000,$AA$7)&gt;=1),$AA$7,"")))</f>
        <v/>
      </c>
      <c r="M143" s="465" t="str">
        <f>IF(M131="","",IF(OR(COUNTIFS('(9)附属物点検表'!$L$10:$L$5000,M131,'(9)附属物点検表'!$AN$10:$AN$5000,$AB$7)&gt;=1,COUNTIFS('(9)附属物点検表'!$L$10:$L$5000,M131,'(9)附属物点検表'!$AQ$10:$AQ$5000,$AB$7)&gt;=1),$AB$7,IF(OR(COUNTIFS('(9)附属物点検表'!$L$10:$L$5000,M131,'(9)附属物点検表'!$AN$10:$AN$5000,$AA$7)&gt;=1,COUNTIFS('(9)附属物点検表'!$L$10:$L$5000,M131,'(9)附属物点検表'!$AQ$10:$AQ$5000,$AA$7)&gt;=1),$AA$7,"")))</f>
        <v/>
      </c>
      <c r="N143" s="465" t="str">
        <f>IF(N131="","",IF(OR(COUNTIFS('(9)附属物点検表'!$L$10:$L$5000,N131,'(9)附属物点検表'!$AN$10:$AN$5000,$AB$7)&gt;=1,COUNTIFS('(9)附属物点検表'!$L$10:$L$5000,N131,'(9)附属物点検表'!$AQ$10:$AQ$5000,$AB$7)&gt;=1),$AB$7,IF(OR(COUNTIFS('(9)附属物点検表'!$L$10:$L$5000,N131,'(9)附属物点検表'!$AN$10:$AN$5000,$AA$7)&gt;=1,COUNTIFS('(9)附属物点検表'!$L$10:$L$5000,N131,'(9)附属物点検表'!$AQ$10:$AQ$5000,$AA$7)&gt;=1),$AA$7,"")))</f>
        <v/>
      </c>
      <c r="O143" s="465" t="str">
        <f>IF(O131="","",IF(OR(COUNTIFS('(9)附属物点検表'!$L$10:$L$5000,O131,'(9)附属物点検表'!$AN$10:$AN$5000,$AB$7)&gt;=1,COUNTIFS('(9)附属物点検表'!$L$10:$L$5000,O131,'(9)附属物点検表'!$AQ$10:$AQ$5000,$AB$7)&gt;=1),$AB$7,IF(OR(COUNTIFS('(9)附属物点検表'!$L$10:$L$5000,O131,'(9)附属物点検表'!$AN$10:$AN$5000,$AA$7)&gt;=1,COUNTIFS('(9)附属物点検表'!$L$10:$L$5000,O131,'(9)附属物点検表'!$AQ$10:$AQ$5000,$AA$7)&gt;=1),$AA$7,"")))</f>
        <v/>
      </c>
      <c r="P143" s="465" t="str">
        <f>IF(P131="","",IF(OR(COUNTIFS('(9)附属物点検表'!$L$10:$L$5000,P131,'(9)附属物点検表'!$AN$10:$AN$5000,$AB$7)&gt;=1,COUNTIFS('(9)附属物点検表'!$L$10:$L$5000,P131,'(9)附属物点検表'!$AQ$10:$AQ$5000,$AB$7)&gt;=1),$AB$7,IF(OR(COUNTIFS('(9)附属物点検表'!$L$10:$L$5000,P131,'(9)附属物点検表'!$AN$10:$AN$5000,$AA$7)&gt;=1,COUNTIFS('(9)附属物点検表'!$L$10:$L$5000,P131,'(9)附属物点検表'!$AQ$10:$AQ$5000,$AA$7)&gt;=1),$AA$7,"")))</f>
        <v/>
      </c>
      <c r="Q143" s="465" t="str">
        <f>IF(Q131="","",IF(OR(COUNTIFS('(9)附属物点検表'!$L$10:$L$5000,Q131,'(9)附属物点検表'!$AN$10:$AN$5000,$AB$7)&gt;=1,COUNTIFS('(9)附属物点検表'!$L$10:$L$5000,Q131,'(9)附属物点検表'!$AQ$10:$AQ$5000,$AB$7)&gt;=1),$AB$7,IF(OR(COUNTIFS('(9)附属物点検表'!$L$10:$L$5000,Q131,'(9)附属物点検表'!$AN$10:$AN$5000,$AA$7)&gt;=1,COUNTIFS('(9)附属物点検表'!$L$10:$L$5000,Q131,'(9)附属物点検表'!$AQ$10:$AQ$5000,$AA$7)&gt;=1),$AA$7,"")))</f>
        <v/>
      </c>
      <c r="R143" s="465" t="str">
        <f>IF(R131="","",IF(OR(COUNTIFS('(9)附属物点検表'!$L$10:$L$5000,R131,'(9)附属物点検表'!$AN$10:$AN$5000,$AB$7)&gt;=1,COUNTIFS('(9)附属物点検表'!$L$10:$L$5000,R131,'(9)附属物点検表'!$AQ$10:$AQ$5000,$AB$7)&gt;=1),$AB$7,IF(OR(COUNTIFS('(9)附属物点検表'!$L$10:$L$5000,R131,'(9)附属物点検表'!$AN$10:$AN$5000,$AA$7)&gt;=1,COUNTIFS('(9)附属物点検表'!$L$10:$L$5000,R131,'(9)附属物点検表'!$AQ$10:$AQ$5000,$AA$7)&gt;=1),$AA$7,"")))</f>
        <v/>
      </c>
      <c r="S143" s="465" t="str">
        <f>IF(S131="","",IF(OR(COUNTIFS('(9)附属物点検表'!$L$10:$L$5000,S131,'(9)附属物点検表'!$AN$10:$AN$5000,$AB$7)&gt;=1,COUNTIFS('(9)附属物点検表'!$L$10:$L$5000,S131,'(9)附属物点検表'!$AQ$10:$AQ$5000,$AB$7)&gt;=1),$AB$7,IF(OR(COUNTIFS('(9)附属物点検表'!$L$10:$L$5000,S131,'(9)附属物点検表'!$AN$10:$AN$5000,$AA$7)&gt;=1,COUNTIFS('(9)附属物点検表'!$L$10:$L$5000,S131,'(9)附属物点検表'!$AQ$10:$AQ$5000,$AA$7)&gt;=1),$AA$7,"")))</f>
        <v/>
      </c>
      <c r="T143" s="465" t="str">
        <f>IF(T131="","",IF(OR(COUNTIFS('(9)附属物点検表'!$L$10:$L$5000,T131,'(9)附属物点検表'!$AN$10:$AN$5000,$AB$7)&gt;=1,COUNTIFS('(9)附属物点検表'!$L$10:$L$5000,T131,'(9)附属物点検表'!$AQ$10:$AQ$5000,$AB$7)&gt;=1),$AB$7,IF(OR(COUNTIFS('(9)附属物点検表'!$L$10:$L$5000,T131,'(9)附属物点検表'!$AN$10:$AN$5000,$AA$7)&gt;=1,COUNTIFS('(9)附属物点検表'!$L$10:$L$5000,T131,'(9)附属物点検表'!$AQ$10:$AQ$5000,$AA$7)&gt;=1),$AA$7,"")))</f>
        <v/>
      </c>
      <c r="U143" s="465" t="str">
        <f>IF(U131="","",IF(OR(COUNTIFS('(9)附属物点検表'!$L$10:$L$5000,U131,'(9)附属物点検表'!$AN$10:$AN$5000,$AB$7)&gt;=1,COUNTIFS('(9)附属物点検表'!$L$10:$L$5000,U131,'(9)附属物点検表'!$AQ$10:$AQ$5000,$AB$7)&gt;=1),$AB$7,IF(OR(COUNTIFS('(9)附属物点検表'!$L$10:$L$5000,U131,'(9)附属物点検表'!$AN$10:$AN$5000,$AA$7)&gt;=1,COUNTIFS('(9)附属物点検表'!$L$10:$L$5000,U131,'(9)附属物点検表'!$AQ$10:$AQ$5000,$AA$7)&gt;=1),$AA$7,"")))</f>
        <v/>
      </c>
      <c r="V143" s="465" t="str">
        <f>IF(V131="","",IF(OR(COUNTIFS('(9)附属物点検表'!$L$10:$L$5000,V131,'(9)附属物点検表'!$AN$10:$AN$5000,$AB$7)&gt;=1,COUNTIFS('(9)附属物点検表'!$L$10:$L$5000,V131,'(9)附属物点検表'!$AQ$10:$AQ$5000,$AB$7)&gt;=1),$AB$7,IF(OR(COUNTIFS('(9)附属物点検表'!$L$10:$L$5000,V131,'(9)附属物点検表'!$AN$10:$AN$5000,$AA$7)&gt;=1,COUNTIFS('(9)附属物点検表'!$L$10:$L$5000,V131,'(9)附属物点検表'!$AQ$10:$AQ$5000,$AA$7)&gt;=1),$AA$7,"")))</f>
        <v/>
      </c>
      <c r="W143" s="465" t="str">
        <f>IF(W131="","",IF(OR(COUNTIFS('(9)附属物点検表'!$L$10:$L$5000,W131,'(9)附属物点検表'!$AN$10:$AN$5000,$AB$7)&gt;=1,COUNTIFS('(9)附属物点検表'!$L$10:$L$5000,W131,'(9)附属物点検表'!$AQ$10:$AQ$5000,$AB$7)&gt;=1),$AB$7,IF(OR(COUNTIFS('(9)附属物点検表'!$L$10:$L$5000,W131,'(9)附属物点検表'!$AN$10:$AN$5000,$AA$7)&gt;=1,COUNTIFS('(9)附属物点検表'!$L$10:$L$5000,W131,'(9)附属物点検表'!$AQ$10:$AQ$5000,$AA$7)&gt;=1),$AA$7,"")))</f>
        <v/>
      </c>
      <c r="X143" s="465" t="str">
        <f>IF(X131="","",IF(OR(COUNTIFS('(9)附属物点検表'!$L$10:$L$5000,X131,'(9)附属物点検表'!$AN$10:$AN$5000,$AB$7)&gt;=1,COUNTIFS('(9)附属物点検表'!$L$10:$L$5000,X131,'(9)附属物点検表'!$AQ$10:$AQ$5000,$AB$7)&gt;=1),$AB$7,IF(OR(COUNTIFS('(9)附属物点検表'!$L$10:$L$5000,X131,'(9)附属物点検表'!$AN$10:$AN$5000,$AA$7)&gt;=1,COUNTIFS('(9)附属物点検表'!$L$10:$L$5000,X131,'(9)附属物点検表'!$AQ$10:$AQ$5000,$AA$7)&gt;=1),$AA$7,"")))</f>
        <v/>
      </c>
      <c r="Y143" s="465" t="str">
        <f>IF(Y131="","",IF(OR(COUNTIFS('(9)附属物点検表'!$L$10:$L$5000,Y131,'(9)附属物点検表'!$AN$10:$AN$5000,$AB$7)&gt;=1,COUNTIFS('(9)附属物点検表'!$L$10:$L$5000,Y131,'(9)附属物点検表'!$AQ$10:$AQ$5000,$AB$7)&gt;=1),$AB$7,IF(OR(COUNTIFS('(9)附属物点検表'!$L$10:$L$5000,Y131,'(9)附属物点検表'!$AN$10:$AN$5000,$AA$7)&gt;=1,COUNTIFS('(9)附属物点検表'!$L$10:$L$5000,Y131,'(9)附属物点検表'!$AQ$10:$AQ$5000,$AA$7)&gt;=1),$AA$7,"")))</f>
        <v/>
      </c>
      <c r="Z143" s="465" t="str">
        <f>IF(Z131="","",IF(OR(COUNTIFS('(9)附属物点検表'!$L$10:$L$5000,Z131,'(9)附属物点検表'!$AN$10:$AN$5000,$AB$7)&gt;=1,COUNTIFS('(9)附属物点検表'!$L$10:$L$5000,Z131,'(9)附属物点検表'!$AQ$10:$AQ$5000,$AB$7)&gt;=1),$AB$7,IF(OR(COUNTIFS('(9)附属物点検表'!$L$10:$L$5000,Z131,'(9)附属物点検表'!$AN$10:$AN$5000,$AA$7)&gt;=1,COUNTIFS('(9)附属物点検表'!$L$10:$L$5000,Z131,'(9)附属物点検表'!$AQ$10:$AQ$5000,$AA$7)&gt;=1),$AA$7,"")))</f>
        <v/>
      </c>
      <c r="AA143" s="465" t="str">
        <f>IF(AA131="","",IF(OR(COUNTIFS('(9)附属物点検表'!$L$10:$L$5000,AA131,'(9)附属物点検表'!$AN$10:$AN$5000,$AB$7)&gt;=1,COUNTIFS('(9)附属物点検表'!$L$10:$L$5000,AA131,'(9)附属物点検表'!$AQ$10:$AQ$5000,$AB$7)&gt;=1),$AB$7,IF(OR(COUNTIFS('(9)附属物点検表'!$L$10:$L$5000,AA131,'(9)附属物点検表'!$AN$10:$AN$5000,$AA$7)&gt;=1,COUNTIFS('(9)附属物点検表'!$L$10:$L$5000,AA131,'(9)附属物点検表'!$AQ$10:$AQ$5000,$AA$7)&gt;=1),$AA$7,"")))</f>
        <v/>
      </c>
      <c r="AB143" s="465" t="str">
        <f>IF(AB131="","",IF(OR(COUNTIFS('(9)附属物点検表'!$L$10:$L$5000,AB131,'(9)附属物点検表'!$AN$10:$AN$5000,$AB$7)&gt;=1,COUNTIFS('(9)附属物点検表'!$L$10:$L$5000,AB131,'(9)附属物点検表'!$AQ$10:$AQ$5000,$AB$7)&gt;=1),$AB$7,IF(OR(COUNTIFS('(9)附属物点検表'!$L$10:$L$5000,AB131,'(9)附属物点検表'!$AN$10:$AN$5000,$AA$7)&gt;=1,COUNTIFS('(9)附属物点検表'!$L$10:$L$5000,AB131,'(9)附属物点検表'!$AQ$10:$AQ$5000,$AA$7)&gt;=1),$AA$7,"")))</f>
        <v/>
      </c>
      <c r="AC143" s="465" t="str">
        <f>IF(AC131="","",IF(OR(COUNTIFS('(9)附属物点検表'!$L$10:$L$5000,AC131,'(9)附属物点検表'!$AN$10:$AN$5000,$AB$7)&gt;=1,COUNTIFS('(9)附属物点検表'!$L$10:$L$5000,AC131,'(9)附属物点検表'!$AQ$10:$AQ$5000,$AB$7)&gt;=1),$AB$7,IF(OR(COUNTIFS('(9)附属物点検表'!$L$10:$L$5000,AC131,'(9)附属物点検表'!$AN$10:$AN$5000,$AA$7)&gt;=1,COUNTIFS('(9)附属物点検表'!$L$10:$L$5000,AC131,'(9)附属物点検表'!$AQ$10:$AQ$5000,$AA$7)&gt;=1),$AA$7,"")))</f>
        <v/>
      </c>
      <c r="AD143" s="465" t="str">
        <f>IF(AD131="","",IF(OR(COUNTIFS('(9)附属物点検表'!$L$10:$L$5000,AD131,'(9)附属物点検表'!$AN$10:$AN$5000,$AB$7)&gt;=1,COUNTIFS('(9)附属物点検表'!$L$10:$L$5000,AD131,'(9)附属物点検表'!$AQ$10:$AQ$5000,$AB$7)&gt;=1),$AB$7,IF(OR(COUNTIFS('(9)附属物点検表'!$L$10:$L$5000,AD131,'(9)附属物点検表'!$AN$10:$AN$5000,$AA$7)&gt;=1,COUNTIFS('(9)附属物点検表'!$L$10:$L$5000,AD131,'(9)附属物点検表'!$AQ$10:$AQ$5000,$AA$7)&gt;=1),$AA$7,"")))</f>
        <v/>
      </c>
      <c r="AE143" s="465" t="str">
        <f>IF(AE131="","",IF(OR(COUNTIFS('(9)附属物点検表'!$L$10:$L$5000,AE131,'(9)附属物点検表'!$AN$10:$AN$5000,$AB$7)&gt;=1,COUNTIFS('(9)附属物点検表'!$L$10:$L$5000,AE131,'(9)附属物点検表'!$AQ$10:$AQ$5000,$AB$7)&gt;=1),$AB$7,IF(OR(COUNTIFS('(9)附属物点検表'!$L$10:$L$5000,AE131,'(9)附属物点検表'!$AN$10:$AN$5000,$AA$7)&gt;=1,COUNTIFS('(9)附属物点検表'!$L$10:$L$5000,AE131,'(9)附属物点検表'!$AQ$10:$AQ$5000,$AA$7)&gt;=1),$AA$7,"")))</f>
        <v/>
      </c>
      <c r="AF143" s="465" t="str">
        <f>IF(AF131="","",IF(OR(COUNTIFS('(9)附属物点検表'!$L$10:$L$5000,AF131,'(9)附属物点検表'!$AN$10:$AN$5000,$AB$7)&gt;=1,COUNTIFS('(9)附属物点検表'!$L$10:$L$5000,AF131,'(9)附属物点検表'!$AQ$10:$AQ$5000,$AB$7)&gt;=1),$AB$7,IF(OR(COUNTIFS('(9)附属物点検表'!$L$10:$L$5000,AF131,'(9)附属物点検表'!$AN$10:$AN$5000,$AA$7)&gt;=1,COUNTIFS('(9)附属物点検表'!$L$10:$L$5000,AF131,'(9)附属物点検表'!$AQ$10:$AQ$5000,$AA$7)&gt;=1),$AA$7,"")))</f>
        <v/>
      </c>
      <c r="AG143" s="465" t="str">
        <f>IF(AG131="","",IF(OR(COUNTIFS('(9)附属物点検表'!$L$10:$L$5000,AG131,'(9)附属物点検表'!$AN$10:$AN$5000,$AB$7)&gt;=1,COUNTIFS('(9)附属物点検表'!$L$10:$L$5000,AG131,'(9)附属物点検表'!$AQ$10:$AQ$5000,$AB$7)&gt;=1),$AB$7,IF(OR(COUNTIFS('(9)附属物点検表'!$L$10:$L$5000,AG131,'(9)附属物点検表'!$AN$10:$AN$5000,$AA$7)&gt;=1,COUNTIFS('(9)附属物点検表'!$L$10:$L$5000,AG131,'(9)附属物点検表'!$AQ$10:$AQ$5000,$AA$7)&gt;=1),$AA$7,"")))</f>
        <v/>
      </c>
      <c r="AH143" s="465" t="str">
        <f>IF(AH131="","",IF(OR(COUNTIFS('(9)附属物点検表'!$L$10:$L$5000,AH131,'(9)附属物点検表'!$AN$10:$AN$5000,$AB$7)&gt;=1,COUNTIFS('(9)附属物点検表'!$L$10:$L$5000,AH131,'(9)附属物点検表'!$AQ$10:$AQ$5000,$AB$7)&gt;=1),$AB$7,IF(OR(COUNTIFS('(9)附属物点検表'!$L$10:$L$5000,AH131,'(9)附属物点検表'!$AN$10:$AN$5000,$AA$7)&gt;=1,COUNTIFS('(9)附属物点検表'!$L$10:$L$5000,AH131,'(9)附属物点検表'!$AQ$10:$AQ$5000,$AA$7)&gt;=1),$AA$7,"")))</f>
        <v/>
      </c>
      <c r="AI143" s="465" t="str">
        <f>IF(AI131="","",IF(OR(COUNTIFS('(9)附属物点検表'!$L$10:$L$5000,AI131,'(9)附属物点検表'!$AN$10:$AN$5000,$AB$7)&gt;=1,COUNTIFS('(9)附属物点検表'!$L$10:$L$5000,AI131,'(9)附属物点検表'!$AQ$10:$AQ$5000,$AB$7)&gt;=1),$AB$7,IF(OR(COUNTIFS('(9)附属物点検表'!$L$10:$L$5000,AI131,'(9)附属物点検表'!$AN$10:$AN$5000,$AA$7)&gt;=1,COUNTIFS('(9)附属物点検表'!$L$10:$L$5000,AI131,'(9)附属物点検表'!$AQ$10:$AQ$5000,$AA$7)&gt;=1),$AA$7,"")))</f>
        <v/>
      </c>
      <c r="AJ143" s="465" t="str">
        <f>IF(AJ131="","",IF(OR(COUNTIFS('(9)附属物点検表'!$L$10:$L$5000,AJ131,'(9)附属物点検表'!$AN$10:$AN$5000,$AB$7)&gt;=1,COUNTIFS('(9)附属物点検表'!$L$10:$L$5000,AJ131,'(9)附属物点検表'!$AQ$10:$AQ$5000,$AB$7)&gt;=1),$AB$7,IF(OR(COUNTIFS('(9)附属物点検表'!$L$10:$L$5000,AJ131,'(9)附属物点検表'!$AN$10:$AN$5000,$AA$7)&gt;=1,COUNTIFS('(9)附属物点検表'!$L$10:$L$5000,AJ131,'(9)附属物点検表'!$AQ$10:$AQ$5000,$AA$7)&gt;=1),$AA$7,"")))</f>
        <v/>
      </c>
      <c r="AK143" s="465" t="str">
        <f>IF(AK131="","",IF(OR(COUNTIFS('(9)附属物点検表'!$L$10:$L$5000,AK131,'(9)附属物点検表'!$AN$10:$AN$5000,$AB$7)&gt;=1,COUNTIFS('(9)附属物点検表'!$L$10:$L$5000,AK131,'(9)附属物点検表'!$AQ$10:$AQ$5000,$AB$7)&gt;=1),$AB$7,IF(OR(COUNTIFS('(9)附属物点検表'!$L$10:$L$5000,AK131,'(9)附属物点検表'!$AN$10:$AN$5000,$AA$7)&gt;=1,COUNTIFS('(9)附属物点検表'!$L$10:$L$5000,AK131,'(9)附属物点検表'!$AQ$10:$AQ$5000,$AA$7)&gt;=1),$AA$7,"")))</f>
        <v/>
      </c>
      <c r="AL143" s="465" t="str">
        <f>IF(AL131="","",IF(OR(COUNTIFS('(9)附属物点検表'!$L$10:$L$5000,AL131,'(9)附属物点検表'!$AN$10:$AN$5000,$AB$7)&gt;=1,COUNTIFS('(9)附属物点検表'!$L$10:$L$5000,AL131,'(9)附属物点検表'!$AQ$10:$AQ$5000,$AB$7)&gt;=1),$AB$7,IF(OR(COUNTIFS('(9)附属物点検表'!$L$10:$L$5000,AL131,'(9)附属物点検表'!$AN$10:$AN$5000,$AA$7)&gt;=1,COUNTIFS('(9)附属物点検表'!$L$10:$L$5000,AL131,'(9)附属物点検表'!$AQ$10:$AQ$5000,$AA$7)&gt;=1),$AA$7,"")))</f>
        <v/>
      </c>
      <c r="AM143" s="465" t="str">
        <f>IF(AM131="","",IF(OR(COUNTIFS('(9)附属物点検表'!$L$10:$L$5000,AM131,'(9)附属物点検表'!$AN$10:$AN$5000,$AB$7)&gt;=1,COUNTIFS('(9)附属物点検表'!$L$10:$L$5000,AM131,'(9)附属物点検表'!$AQ$10:$AQ$5000,$AB$7)&gt;=1),$AB$7,IF(OR(COUNTIFS('(9)附属物点検表'!$L$10:$L$5000,AM131,'(9)附属物点検表'!$AN$10:$AN$5000,$AA$7)&gt;=1,COUNTIFS('(9)附属物点検表'!$L$10:$L$5000,AM131,'(9)附属物点検表'!$AQ$10:$AQ$5000,$AA$7)&gt;=1),$AA$7,"")))</f>
        <v/>
      </c>
      <c r="AN143" s="465" t="str">
        <f>IF(AN131="","",IF(OR(COUNTIFS('(9)附属物点検表'!$L$10:$L$5000,AN131,'(9)附属物点検表'!$AN$10:$AN$5000,$AB$7)&gt;=1,COUNTIFS('(9)附属物点検表'!$L$10:$L$5000,AN131,'(9)附属物点検表'!$AQ$10:$AQ$5000,$AB$7)&gt;=1),$AB$7,IF(OR(COUNTIFS('(9)附属物点検表'!$L$10:$L$5000,AN131,'(9)附属物点検表'!$AN$10:$AN$5000,$AA$7)&gt;=1,COUNTIFS('(9)附属物点検表'!$L$10:$L$5000,AN131,'(9)附属物点検表'!$AQ$10:$AQ$5000,$AA$7)&gt;=1),$AA$7,"")))</f>
        <v/>
      </c>
      <c r="AO143" s="465" t="str">
        <f>IF(AO131="","",IF(OR(COUNTIFS('(9)附属物点検表'!$L$10:$L$5000,AO131,'(9)附属物点検表'!$AN$10:$AN$5000,$AB$7)&gt;=1,COUNTIFS('(9)附属物点検表'!$L$10:$L$5000,AO131,'(9)附属物点検表'!$AQ$10:$AQ$5000,$AB$7)&gt;=1),$AB$7,IF(OR(COUNTIFS('(9)附属物点検表'!$L$10:$L$5000,AO131,'(9)附属物点検表'!$AN$10:$AN$5000,$AA$7)&gt;=1,COUNTIFS('(9)附属物点検表'!$L$10:$L$5000,AO131,'(9)附属物点検表'!$AQ$10:$AQ$5000,$AA$7)&gt;=1),$AA$7,"")))</f>
        <v/>
      </c>
      <c r="AP143" s="465" t="str">
        <f>IF(AP131="","",IF(OR(COUNTIFS('(9)附属物点検表'!$L$10:$L$5000,AP131,'(9)附属物点検表'!$AN$10:$AN$5000,$AB$7)&gt;=1,COUNTIFS('(9)附属物点検表'!$L$10:$L$5000,AP131,'(9)附属物点検表'!$AQ$10:$AQ$5000,$AB$7)&gt;=1),$AB$7,IF(OR(COUNTIFS('(9)附属物点検表'!$L$10:$L$5000,AP131,'(9)附属物点検表'!$AN$10:$AN$5000,$AA$7)&gt;=1,COUNTIFS('(9)附属物点検表'!$L$10:$L$5000,AP131,'(9)附属物点検表'!$AQ$10:$AQ$5000,$AA$7)&gt;=1),$AA$7,"")))</f>
        <v/>
      </c>
      <c r="AQ143" s="465" t="str">
        <f>IF(AQ131="","",IF(OR(COUNTIFS('(9)附属物点検表'!$L$10:$L$5000,AQ131,'(9)附属物点検表'!$AN$10:$AN$5000,$AB$7)&gt;=1,COUNTIFS('(9)附属物点検表'!$L$10:$L$5000,AQ131,'(9)附属物点検表'!$AQ$10:$AQ$5000,$AB$7)&gt;=1),$AB$7,IF(OR(COUNTIFS('(9)附属物点検表'!$L$10:$L$5000,AQ131,'(9)附属物点検表'!$AN$10:$AN$5000,$AA$7)&gt;=1,COUNTIFS('(9)附属物点検表'!$L$10:$L$5000,AQ131,'(9)附属物点検表'!$AQ$10:$AQ$5000,$AA$7)&gt;=1),$AA$7,"")))</f>
        <v/>
      </c>
      <c r="AR143" s="465" t="str">
        <f>IF(AR131="","",IF(OR(COUNTIFS('(9)附属物点検表'!$L$10:$L$5000,AR131,'(9)附属物点検表'!$AN$10:$AN$5000,$AB$7)&gt;=1,COUNTIFS('(9)附属物点検表'!$L$10:$L$5000,AR131,'(9)附属物点検表'!$AQ$10:$AQ$5000,$AB$7)&gt;=1),$AB$7,IF(OR(COUNTIFS('(9)附属物点検表'!$L$10:$L$5000,AR131,'(9)附属物点検表'!$AN$10:$AN$5000,$AA$7)&gt;=1,COUNTIFS('(9)附属物点検表'!$L$10:$L$5000,AR131,'(9)附属物点検表'!$AQ$10:$AQ$5000,$AA$7)&gt;=1),$AA$7,"")))</f>
        <v/>
      </c>
      <c r="AS143" s="465" t="str">
        <f>IF(AS131="","",IF(OR(COUNTIFS('(9)附属物点検表'!$L$10:$L$5000,AS131,'(9)附属物点検表'!$AN$10:$AN$5000,$AB$7)&gt;=1,COUNTIFS('(9)附属物点検表'!$L$10:$L$5000,AS131,'(9)附属物点検表'!$AQ$10:$AQ$5000,$AB$7)&gt;=1),$AB$7,IF(OR(COUNTIFS('(9)附属物点検表'!$L$10:$L$5000,AS131,'(9)附属物点検表'!$AN$10:$AN$5000,$AA$7)&gt;=1,COUNTIFS('(9)附属物点検表'!$L$10:$L$5000,AS131,'(9)附属物点検表'!$AQ$10:$AQ$5000,$AA$7)&gt;=1),$AA$7,"")))</f>
        <v/>
      </c>
      <c r="AT143" s="465" t="str">
        <f>IF(AT131="","",IF(OR(COUNTIFS('(9)附属物点検表'!$L$10:$L$5000,AT131,'(9)附属物点検表'!$AN$10:$AN$5000,$AB$7)&gt;=1,COUNTIFS('(9)附属物点検表'!$L$10:$L$5000,AT131,'(9)附属物点検表'!$AQ$10:$AQ$5000,$AB$7)&gt;=1),$AB$7,IF(OR(COUNTIFS('(9)附属物点検表'!$L$10:$L$5000,AT131,'(9)附属物点検表'!$AN$10:$AN$5000,$AA$7)&gt;=1,COUNTIFS('(9)附属物点検表'!$L$10:$L$5000,AT131,'(9)附属物点検表'!$AQ$10:$AQ$5000,$AA$7)&gt;=1),$AA$7,"")))</f>
        <v/>
      </c>
      <c r="AU143" s="465" t="str">
        <f>IF(AU131="","",IF(OR(COUNTIFS('(9)附属物点検表'!$L$10:$L$5000,AU131,'(9)附属物点検表'!$AN$10:$AN$5000,$AB$7)&gt;=1,COUNTIFS('(9)附属物点検表'!$L$10:$L$5000,AU131,'(9)附属物点検表'!$AQ$10:$AQ$5000,$AB$7)&gt;=1),$AB$7,IF(OR(COUNTIFS('(9)附属物点検表'!$L$10:$L$5000,AU131,'(9)附属物点検表'!$AN$10:$AN$5000,$AA$7)&gt;=1,COUNTIFS('(9)附属物点検表'!$L$10:$L$5000,AU131,'(9)附属物点検表'!$AQ$10:$AQ$5000,$AA$7)&gt;=1),$AA$7,"")))</f>
        <v/>
      </c>
      <c r="AV143" s="465" t="str">
        <f>IF(AV131="","",IF(OR(COUNTIFS('(9)附属物点検表'!$L$10:$L$5000,AV131,'(9)附属物点検表'!$AN$10:$AN$5000,$AB$7)&gt;=1,COUNTIFS('(9)附属物点検表'!$L$10:$L$5000,AV131,'(9)附属物点検表'!$AQ$10:$AQ$5000,$AB$7)&gt;=1),$AB$7,IF(OR(COUNTIFS('(9)附属物点検表'!$L$10:$L$5000,AV131,'(9)附属物点検表'!$AN$10:$AN$5000,$AA$7)&gt;=1,COUNTIFS('(9)附属物点検表'!$L$10:$L$5000,AV131,'(9)附属物点検表'!$AQ$10:$AQ$5000,$AA$7)&gt;=1),$AA$7,"")))</f>
        <v/>
      </c>
      <c r="AW143" s="465" t="str">
        <f>IF(AW131="","",IF(OR(COUNTIFS('(9)附属物点検表'!$L$10:$L$5000,AW131,'(9)附属物点検表'!$AN$10:$AN$5000,$AB$7)&gt;=1,COUNTIFS('(9)附属物点検表'!$L$10:$L$5000,AW131,'(9)附属物点検表'!$AQ$10:$AQ$5000,$AB$7)&gt;=1),$AB$7,IF(OR(COUNTIFS('(9)附属物点検表'!$L$10:$L$5000,AW131,'(9)附属物点検表'!$AN$10:$AN$5000,$AA$7)&gt;=1,COUNTIFS('(9)附属物点検表'!$L$10:$L$5000,AW131,'(9)附属物点検表'!$AQ$10:$AQ$5000,$AA$7)&gt;=1),$AA$7,"")))</f>
        <v/>
      </c>
      <c r="AX143" s="465" t="str">
        <f>IF(AX131="","",IF(OR(COUNTIFS('(9)附属物点検表'!$L$10:$L$5000,AX131,'(9)附属物点検表'!$AN$10:$AN$5000,$AB$7)&gt;=1,COUNTIFS('(9)附属物点検表'!$L$10:$L$5000,AX131,'(9)附属物点検表'!$AQ$10:$AQ$5000,$AB$7)&gt;=1),$AB$7,IF(OR(COUNTIFS('(9)附属物点検表'!$L$10:$L$5000,AX131,'(9)附属物点検表'!$AN$10:$AN$5000,$AA$7)&gt;=1,COUNTIFS('(9)附属物点検表'!$L$10:$L$5000,AX131,'(9)附属物点検表'!$AQ$10:$AQ$5000,$AA$7)&gt;=1),$AA$7,"")))</f>
        <v/>
      </c>
      <c r="AY143" s="465" t="str">
        <f>IF(AY131="","",IF(OR(COUNTIFS('(9)附属物点検表'!$L$10:$L$5000,AY131,'(9)附属物点検表'!$AN$10:$AN$5000,$AB$7)&gt;=1,COUNTIFS('(9)附属物点検表'!$L$10:$L$5000,AY131,'(9)附属物点検表'!$AQ$10:$AQ$5000,$AB$7)&gt;=1),$AB$7,IF(OR(COUNTIFS('(9)附属物点検表'!$L$10:$L$5000,AY131,'(9)附属物点検表'!$AN$10:$AN$5000,$AA$7)&gt;=1,COUNTIFS('(9)附属物点検表'!$L$10:$L$5000,AY131,'(9)附属物点検表'!$AQ$10:$AQ$5000,$AA$7)&gt;=1),$AA$7,"")))</f>
        <v/>
      </c>
      <c r="AZ143" s="465" t="str">
        <f>IF(AZ131="","",IF(OR(COUNTIFS('(9)附属物点検表'!$L$10:$L$5000,AZ131,'(9)附属物点検表'!$AN$10:$AN$5000,$AB$7)&gt;=1,COUNTIFS('(9)附属物点検表'!$L$10:$L$5000,AZ131,'(9)附属物点検表'!$AQ$10:$AQ$5000,$AB$7)&gt;=1),$AB$7,IF(OR(COUNTIFS('(9)附属物点検表'!$L$10:$L$5000,AZ131,'(9)附属物点検表'!$AN$10:$AN$5000,$AA$7)&gt;=1,COUNTIFS('(9)附属物点検表'!$L$10:$L$5000,AZ131,'(9)附属物点検表'!$AQ$10:$AQ$5000,$AA$7)&gt;=1),$AA$7,"")))</f>
        <v/>
      </c>
      <c r="BA143" s="466" t="str">
        <f>IF(BA131="","",IF(OR(COUNTIFS('(9)附属物点検表'!$L$10:$L$5000,BA131,'(9)附属物点検表'!$AN$10:$AN$5000,$AB$7)&gt;=1,COUNTIFS('(9)附属物点検表'!$L$10:$L$5000,BA131,'(9)附属物点検表'!$AQ$10:$AQ$5000,$AB$7)&gt;=1),$AB$7,IF(OR(COUNTIFS('(9)附属物点検表'!$L$10:$L$5000,BA131,'(9)附属物点検表'!$AN$10:$AN$5000,$AA$7)&gt;=1,COUNTIFS('(9)附属物点検表'!$L$10:$L$5000,BA131,'(9)附属物点検表'!$AQ$10:$AQ$5000,$AA$7)&gt;=1),$AA$7,"")))</f>
        <v/>
      </c>
      <c r="BC143" s="1"/>
    </row>
    <row r="144" spans="2:55" ht="18.75" customHeight="1" x14ac:dyDescent="0.2"/>
    <row r="145" spans="2:55" ht="18.75" customHeight="1" thickBot="1" x14ac:dyDescent="0.25">
      <c r="B145" s="1847" t="s">
        <v>547</v>
      </c>
      <c r="C145" s="1848"/>
      <c r="D145" s="1848"/>
      <c r="E145" s="1848"/>
      <c r="F145" s="1848"/>
      <c r="G145" s="1849"/>
      <c r="H145" s="460">
        <f>IF($N$3=BA131,"PE",IF(BA131="PE","",IF(BA131="","",BA131+1)))</f>
        <v>414</v>
      </c>
      <c r="I145" s="461">
        <f t="shared" ref="I145:BA145" si="18">IF($N$3=H145,"PE",IF(H145="PE","",IF(H145="","",H145+1)))</f>
        <v>415</v>
      </c>
      <c r="J145" s="461">
        <f t="shared" si="18"/>
        <v>416</v>
      </c>
      <c r="K145" s="461">
        <f t="shared" si="18"/>
        <v>417</v>
      </c>
      <c r="L145" s="461">
        <f t="shared" si="18"/>
        <v>418</v>
      </c>
      <c r="M145" s="461">
        <f t="shared" si="18"/>
        <v>419</v>
      </c>
      <c r="N145" s="461">
        <f t="shared" si="18"/>
        <v>420</v>
      </c>
      <c r="O145" s="461">
        <f t="shared" si="18"/>
        <v>421</v>
      </c>
      <c r="P145" s="461">
        <f t="shared" si="18"/>
        <v>422</v>
      </c>
      <c r="Q145" s="461">
        <f t="shared" si="18"/>
        <v>423</v>
      </c>
      <c r="R145" s="461">
        <f t="shared" si="18"/>
        <v>424</v>
      </c>
      <c r="S145" s="461">
        <f t="shared" si="18"/>
        <v>425</v>
      </c>
      <c r="T145" s="461">
        <f t="shared" si="18"/>
        <v>426</v>
      </c>
      <c r="U145" s="461">
        <f t="shared" si="18"/>
        <v>427</v>
      </c>
      <c r="V145" s="461">
        <f t="shared" si="18"/>
        <v>428</v>
      </c>
      <c r="W145" s="461">
        <f t="shared" si="18"/>
        <v>429</v>
      </c>
      <c r="X145" s="461">
        <f t="shared" si="18"/>
        <v>430</v>
      </c>
      <c r="Y145" s="461">
        <f t="shared" si="18"/>
        <v>431</v>
      </c>
      <c r="Z145" s="461">
        <f t="shared" si="18"/>
        <v>432</v>
      </c>
      <c r="AA145" s="461">
        <f t="shared" si="18"/>
        <v>433</v>
      </c>
      <c r="AB145" s="461">
        <f t="shared" si="18"/>
        <v>434</v>
      </c>
      <c r="AC145" s="461">
        <f t="shared" si="18"/>
        <v>435</v>
      </c>
      <c r="AD145" s="461">
        <f t="shared" si="18"/>
        <v>436</v>
      </c>
      <c r="AE145" s="461">
        <f t="shared" si="18"/>
        <v>437</v>
      </c>
      <c r="AF145" s="461">
        <f t="shared" si="18"/>
        <v>438</v>
      </c>
      <c r="AG145" s="461">
        <f t="shared" si="18"/>
        <v>439</v>
      </c>
      <c r="AH145" s="461">
        <f t="shared" si="18"/>
        <v>440</v>
      </c>
      <c r="AI145" s="461">
        <f t="shared" si="18"/>
        <v>441</v>
      </c>
      <c r="AJ145" s="461">
        <f t="shared" si="18"/>
        <v>442</v>
      </c>
      <c r="AK145" s="461">
        <f t="shared" si="18"/>
        <v>443</v>
      </c>
      <c r="AL145" s="461">
        <f t="shared" si="18"/>
        <v>444</v>
      </c>
      <c r="AM145" s="461">
        <f t="shared" si="18"/>
        <v>445</v>
      </c>
      <c r="AN145" s="461">
        <f t="shared" si="18"/>
        <v>446</v>
      </c>
      <c r="AO145" s="461">
        <f t="shared" si="18"/>
        <v>447</v>
      </c>
      <c r="AP145" s="461">
        <f t="shared" si="18"/>
        <v>448</v>
      </c>
      <c r="AQ145" s="461">
        <f t="shared" si="18"/>
        <v>449</v>
      </c>
      <c r="AR145" s="461">
        <f t="shared" si="18"/>
        <v>450</v>
      </c>
      <c r="AS145" s="461">
        <f t="shared" si="18"/>
        <v>451</v>
      </c>
      <c r="AT145" s="461">
        <f t="shared" si="18"/>
        <v>452</v>
      </c>
      <c r="AU145" s="461">
        <f t="shared" si="18"/>
        <v>453</v>
      </c>
      <c r="AV145" s="461">
        <f t="shared" si="18"/>
        <v>454</v>
      </c>
      <c r="AW145" s="461">
        <f t="shared" si="18"/>
        <v>455</v>
      </c>
      <c r="AX145" s="461">
        <f t="shared" si="18"/>
        <v>456</v>
      </c>
      <c r="AY145" s="461">
        <f t="shared" si="18"/>
        <v>457</v>
      </c>
      <c r="AZ145" s="461">
        <f t="shared" si="18"/>
        <v>458</v>
      </c>
      <c r="BA145" s="462">
        <f t="shared" si="18"/>
        <v>459</v>
      </c>
    </row>
    <row r="146" spans="2:55" ht="18.75" customHeight="1" thickTop="1" x14ac:dyDescent="0.2">
      <c r="B146" s="1853" t="s">
        <v>901</v>
      </c>
      <c r="C146" s="1850" t="str">
        <f>ﾃﾞｰﾀ一覧!$U$18</f>
        <v>ひび割れ</v>
      </c>
      <c r="D146" s="1851"/>
      <c r="E146" s="1851"/>
      <c r="F146" s="1851"/>
      <c r="G146" s="1852"/>
      <c r="H146" s="468" t="str">
        <f>IF(H$145="","",IF(COUNTIFS('(6)定期点検調書'!$B$12:$B$5000,H$145,'(6)定期点検調書'!$AH$12:$AH$5000,$C146,'(6)定期点検調書'!$BF$12:$BF$5000,$W$7)&gt;=1,$W$7,IF(COUNTIFS('(6)定期点検調書'!$B$12:$B$5000,H$145,'(6)定期点検調書'!$AH$12:$AH$5000,$C146,'(6)定期点検調書'!$BF$12:$BF$5000,$V$7)&gt;=1,$V$7,IF(COUNTIFS('(6)定期点検調書'!$B$12:$B$5000,H$145,'(6)定期点検調書'!$AH$12:$AH$5000,$C146,'(6)定期点検調書'!$BF$12:$BF$5000,$U$7)&gt;=1,$U$7,IF(COUNTIFS('(6)定期点検調書'!$B$12:$B$5000,H$145,'(6)定期点検調書'!$AH$12:$AH$5000,$C146,'(6)定期点検調書'!$BF$12:$BF$5000,$T$7)&gt;=1,$T$7,IF(COUNTIFS('(6)定期点検調書'!$B$12:$B$5000,H$145,'(6)定期点検調書'!$AH$12:$AH$5000,$C146,'(6)定期点検調書'!$BF$12:$BF$5000,$S$7)&gt;=1,$S$7,""))))))</f>
        <v/>
      </c>
      <c r="I146" s="463" t="str">
        <f>IF(I$145="","",IF(COUNTIFS('(6)定期点検調書'!$B$12:$B$5000,I$145,'(6)定期点検調書'!$AH$12:$AH$5000,$C146,'(6)定期点検調書'!$BF$12:$BF$5000,$W$7)&gt;=1,$W$7,IF(COUNTIFS('(6)定期点検調書'!$B$12:$B$5000,I$145,'(6)定期点検調書'!$AH$12:$AH$5000,$C146,'(6)定期点検調書'!$BF$12:$BF$5000,$V$7)&gt;=1,$V$7,IF(COUNTIFS('(6)定期点検調書'!$B$12:$B$5000,I$145,'(6)定期点検調書'!$AH$12:$AH$5000,$C146,'(6)定期点検調書'!$BF$12:$BF$5000,$U$7)&gt;=1,$U$7,IF(COUNTIFS('(6)定期点検調書'!$B$12:$B$5000,I$145,'(6)定期点検調書'!$AH$12:$AH$5000,$C146,'(6)定期点検調書'!$BF$12:$BF$5000,$T$7)&gt;=1,$T$7,IF(COUNTIFS('(6)定期点検調書'!$B$12:$B$5000,I$145,'(6)定期点検調書'!$AH$12:$AH$5000,$C146,'(6)定期点検調書'!$BF$12:$BF$5000,$S$7)&gt;=1,$S$7,""))))))</f>
        <v/>
      </c>
      <c r="J146" s="463" t="str">
        <f>IF(J$145="","",IF(COUNTIFS('(6)定期点検調書'!$B$12:$B$5000,J$145,'(6)定期点検調書'!$AH$12:$AH$5000,$C146,'(6)定期点検調書'!$BF$12:$BF$5000,$W$7)&gt;=1,$W$7,IF(COUNTIFS('(6)定期点検調書'!$B$12:$B$5000,J$145,'(6)定期点検調書'!$AH$12:$AH$5000,$C146,'(6)定期点検調書'!$BF$12:$BF$5000,$V$7)&gt;=1,$V$7,IF(COUNTIFS('(6)定期点検調書'!$B$12:$B$5000,J$145,'(6)定期点検調書'!$AH$12:$AH$5000,$C146,'(6)定期点検調書'!$BF$12:$BF$5000,$U$7)&gt;=1,$U$7,IF(COUNTIFS('(6)定期点検調書'!$B$12:$B$5000,J$145,'(6)定期点検調書'!$AH$12:$AH$5000,$C146,'(6)定期点検調書'!$BF$12:$BF$5000,$T$7)&gt;=1,$T$7,IF(COUNTIFS('(6)定期点検調書'!$B$12:$B$5000,J$145,'(6)定期点検調書'!$AH$12:$AH$5000,$C146,'(6)定期点検調書'!$BF$12:$BF$5000,$S$7)&gt;=1,$S$7,""))))))</f>
        <v/>
      </c>
      <c r="K146" s="463" t="str">
        <f>IF(K$145="","",IF(COUNTIFS('(6)定期点検調書'!$B$12:$B$5000,K$145,'(6)定期点検調書'!$AH$12:$AH$5000,$C146,'(6)定期点検調書'!$BF$12:$BF$5000,$W$7)&gt;=1,$W$7,IF(COUNTIFS('(6)定期点検調書'!$B$12:$B$5000,K$145,'(6)定期点検調書'!$AH$12:$AH$5000,$C146,'(6)定期点検調書'!$BF$12:$BF$5000,$V$7)&gt;=1,$V$7,IF(COUNTIFS('(6)定期点検調書'!$B$12:$B$5000,K$145,'(6)定期点検調書'!$AH$12:$AH$5000,$C146,'(6)定期点検調書'!$BF$12:$BF$5000,$U$7)&gt;=1,$U$7,IF(COUNTIFS('(6)定期点検調書'!$B$12:$B$5000,K$145,'(6)定期点検調書'!$AH$12:$AH$5000,$C146,'(6)定期点検調書'!$BF$12:$BF$5000,$T$7)&gt;=1,$T$7,IF(COUNTIFS('(6)定期点検調書'!$B$12:$B$5000,K$145,'(6)定期点検調書'!$AH$12:$AH$5000,$C146,'(6)定期点検調書'!$BF$12:$BF$5000,$S$7)&gt;=1,$S$7,""))))))</f>
        <v/>
      </c>
      <c r="L146" s="463" t="str">
        <f>IF(L$145="","",IF(COUNTIFS('(6)定期点検調書'!$B$12:$B$5000,L$145,'(6)定期点検調書'!$AH$12:$AH$5000,$C146,'(6)定期点検調書'!$BF$12:$BF$5000,$W$7)&gt;=1,$W$7,IF(COUNTIFS('(6)定期点検調書'!$B$12:$B$5000,L$145,'(6)定期点検調書'!$AH$12:$AH$5000,$C146,'(6)定期点検調書'!$BF$12:$BF$5000,$V$7)&gt;=1,$V$7,IF(COUNTIFS('(6)定期点検調書'!$B$12:$B$5000,L$145,'(6)定期点検調書'!$AH$12:$AH$5000,$C146,'(6)定期点検調書'!$BF$12:$BF$5000,$U$7)&gt;=1,$U$7,IF(COUNTIFS('(6)定期点検調書'!$B$12:$B$5000,L$145,'(6)定期点検調書'!$AH$12:$AH$5000,$C146,'(6)定期点検調書'!$BF$12:$BF$5000,$T$7)&gt;=1,$T$7,IF(COUNTIFS('(6)定期点検調書'!$B$12:$B$5000,L$145,'(6)定期点検調書'!$AH$12:$AH$5000,$C146,'(6)定期点検調書'!$BF$12:$BF$5000,$S$7)&gt;=1,$S$7,""))))))</f>
        <v/>
      </c>
      <c r="M146" s="463" t="str">
        <f>IF(M$145="","",IF(COUNTIFS('(6)定期点検調書'!$B$12:$B$5000,M$145,'(6)定期点検調書'!$AH$12:$AH$5000,$C146,'(6)定期点検調書'!$BF$12:$BF$5000,$W$7)&gt;=1,$W$7,IF(COUNTIFS('(6)定期点検調書'!$B$12:$B$5000,M$145,'(6)定期点検調書'!$AH$12:$AH$5000,$C146,'(6)定期点検調書'!$BF$12:$BF$5000,$V$7)&gt;=1,$V$7,IF(COUNTIFS('(6)定期点検調書'!$B$12:$B$5000,M$145,'(6)定期点検調書'!$AH$12:$AH$5000,$C146,'(6)定期点検調書'!$BF$12:$BF$5000,$U$7)&gt;=1,$U$7,IF(COUNTIFS('(6)定期点検調書'!$B$12:$B$5000,M$145,'(6)定期点検調書'!$AH$12:$AH$5000,$C146,'(6)定期点検調書'!$BF$12:$BF$5000,$T$7)&gt;=1,$T$7,IF(COUNTIFS('(6)定期点検調書'!$B$12:$B$5000,M$145,'(6)定期点検調書'!$AH$12:$AH$5000,$C146,'(6)定期点検調書'!$BF$12:$BF$5000,$S$7)&gt;=1,$S$7,""))))))</f>
        <v/>
      </c>
      <c r="N146" s="463" t="str">
        <f>IF(N$145="","",IF(COUNTIFS('(6)定期点検調書'!$B$12:$B$5000,N$145,'(6)定期点検調書'!$AH$12:$AH$5000,$C146,'(6)定期点検調書'!$BF$12:$BF$5000,$W$7)&gt;=1,$W$7,IF(COUNTIFS('(6)定期点検調書'!$B$12:$B$5000,N$145,'(6)定期点検調書'!$AH$12:$AH$5000,$C146,'(6)定期点検調書'!$BF$12:$BF$5000,$V$7)&gt;=1,$V$7,IF(COUNTIFS('(6)定期点検調書'!$B$12:$B$5000,N$145,'(6)定期点検調書'!$AH$12:$AH$5000,$C146,'(6)定期点検調書'!$BF$12:$BF$5000,$U$7)&gt;=1,$U$7,IF(COUNTIFS('(6)定期点検調書'!$B$12:$B$5000,N$145,'(6)定期点検調書'!$AH$12:$AH$5000,$C146,'(6)定期点検調書'!$BF$12:$BF$5000,$T$7)&gt;=1,$T$7,IF(COUNTIFS('(6)定期点検調書'!$B$12:$B$5000,N$145,'(6)定期点検調書'!$AH$12:$AH$5000,$C146,'(6)定期点検調書'!$BF$12:$BF$5000,$S$7)&gt;=1,$S$7,""))))))</f>
        <v/>
      </c>
      <c r="O146" s="463" t="str">
        <f>IF(O$145="","",IF(COUNTIFS('(6)定期点検調書'!$B$12:$B$5000,O$145,'(6)定期点検調書'!$AH$12:$AH$5000,$C146,'(6)定期点検調書'!$BF$12:$BF$5000,$W$7)&gt;=1,$W$7,IF(COUNTIFS('(6)定期点検調書'!$B$12:$B$5000,O$145,'(6)定期点検調書'!$AH$12:$AH$5000,$C146,'(6)定期点検調書'!$BF$12:$BF$5000,$V$7)&gt;=1,$V$7,IF(COUNTIFS('(6)定期点検調書'!$B$12:$B$5000,O$145,'(6)定期点検調書'!$AH$12:$AH$5000,$C146,'(6)定期点検調書'!$BF$12:$BF$5000,$U$7)&gt;=1,$U$7,IF(COUNTIFS('(6)定期点検調書'!$B$12:$B$5000,O$145,'(6)定期点検調書'!$AH$12:$AH$5000,$C146,'(6)定期点検調書'!$BF$12:$BF$5000,$T$7)&gt;=1,$T$7,IF(COUNTIFS('(6)定期点検調書'!$B$12:$B$5000,O$145,'(6)定期点検調書'!$AH$12:$AH$5000,$C146,'(6)定期点検調書'!$BF$12:$BF$5000,$S$7)&gt;=1,$S$7,""))))))</f>
        <v/>
      </c>
      <c r="P146" s="463" t="str">
        <f>IF(P$145="","",IF(COUNTIFS('(6)定期点検調書'!$B$12:$B$5000,P$145,'(6)定期点検調書'!$AH$12:$AH$5000,$C146,'(6)定期点検調書'!$BF$12:$BF$5000,$W$7)&gt;=1,$W$7,IF(COUNTIFS('(6)定期点検調書'!$B$12:$B$5000,P$145,'(6)定期点検調書'!$AH$12:$AH$5000,$C146,'(6)定期点検調書'!$BF$12:$BF$5000,$V$7)&gt;=1,$V$7,IF(COUNTIFS('(6)定期点検調書'!$B$12:$B$5000,P$145,'(6)定期点検調書'!$AH$12:$AH$5000,$C146,'(6)定期点検調書'!$BF$12:$BF$5000,$U$7)&gt;=1,$U$7,IF(COUNTIFS('(6)定期点検調書'!$B$12:$B$5000,P$145,'(6)定期点検調書'!$AH$12:$AH$5000,$C146,'(6)定期点検調書'!$BF$12:$BF$5000,$T$7)&gt;=1,$T$7,IF(COUNTIFS('(6)定期点検調書'!$B$12:$B$5000,P$145,'(6)定期点検調書'!$AH$12:$AH$5000,$C146,'(6)定期点検調書'!$BF$12:$BF$5000,$S$7)&gt;=1,$S$7,""))))))</f>
        <v/>
      </c>
      <c r="Q146" s="463" t="str">
        <f>IF(Q$145="","",IF(COUNTIFS('(6)定期点検調書'!$B$12:$B$5000,Q$145,'(6)定期点検調書'!$AH$12:$AH$5000,$C146,'(6)定期点検調書'!$BF$12:$BF$5000,$W$7)&gt;=1,$W$7,IF(COUNTIFS('(6)定期点検調書'!$B$12:$B$5000,Q$145,'(6)定期点検調書'!$AH$12:$AH$5000,$C146,'(6)定期点検調書'!$BF$12:$BF$5000,$V$7)&gt;=1,$V$7,IF(COUNTIFS('(6)定期点検調書'!$B$12:$B$5000,Q$145,'(6)定期点検調書'!$AH$12:$AH$5000,$C146,'(6)定期点検調書'!$BF$12:$BF$5000,$U$7)&gt;=1,$U$7,IF(COUNTIFS('(6)定期点検調書'!$B$12:$B$5000,Q$145,'(6)定期点検調書'!$AH$12:$AH$5000,$C146,'(6)定期点検調書'!$BF$12:$BF$5000,$T$7)&gt;=1,$T$7,IF(COUNTIFS('(6)定期点検調書'!$B$12:$B$5000,Q$145,'(6)定期点検調書'!$AH$12:$AH$5000,$C146,'(6)定期点検調書'!$BF$12:$BF$5000,$S$7)&gt;=1,$S$7,""))))))</f>
        <v/>
      </c>
      <c r="R146" s="463" t="str">
        <f>IF(R$145="","",IF(COUNTIFS('(6)定期点検調書'!$B$12:$B$5000,R$145,'(6)定期点検調書'!$AH$12:$AH$5000,$C146,'(6)定期点検調書'!$BF$12:$BF$5000,$W$7)&gt;=1,$W$7,IF(COUNTIFS('(6)定期点検調書'!$B$12:$B$5000,R$145,'(6)定期点検調書'!$AH$12:$AH$5000,$C146,'(6)定期点検調書'!$BF$12:$BF$5000,$V$7)&gt;=1,$V$7,IF(COUNTIFS('(6)定期点検調書'!$B$12:$B$5000,R$145,'(6)定期点検調書'!$AH$12:$AH$5000,$C146,'(6)定期点検調書'!$BF$12:$BF$5000,$U$7)&gt;=1,$U$7,IF(COUNTIFS('(6)定期点検調書'!$B$12:$B$5000,R$145,'(6)定期点検調書'!$AH$12:$AH$5000,$C146,'(6)定期点検調書'!$BF$12:$BF$5000,$T$7)&gt;=1,$T$7,IF(COUNTIFS('(6)定期点検調書'!$B$12:$B$5000,R$145,'(6)定期点検調書'!$AH$12:$AH$5000,$C146,'(6)定期点検調書'!$BF$12:$BF$5000,$S$7)&gt;=1,$S$7,""))))))</f>
        <v/>
      </c>
      <c r="S146" s="463" t="str">
        <f>IF(S$145="","",IF(COUNTIFS('(6)定期点検調書'!$B$12:$B$5000,S$145,'(6)定期点検調書'!$AH$12:$AH$5000,$C146,'(6)定期点検調書'!$BF$12:$BF$5000,$W$7)&gt;=1,$W$7,IF(COUNTIFS('(6)定期点検調書'!$B$12:$B$5000,S$145,'(6)定期点検調書'!$AH$12:$AH$5000,$C146,'(6)定期点検調書'!$BF$12:$BF$5000,$V$7)&gt;=1,$V$7,IF(COUNTIFS('(6)定期点検調書'!$B$12:$B$5000,S$145,'(6)定期点検調書'!$AH$12:$AH$5000,$C146,'(6)定期点検調書'!$BF$12:$BF$5000,$U$7)&gt;=1,$U$7,IF(COUNTIFS('(6)定期点検調書'!$B$12:$B$5000,S$145,'(6)定期点検調書'!$AH$12:$AH$5000,$C146,'(6)定期点検調書'!$BF$12:$BF$5000,$T$7)&gt;=1,$T$7,IF(COUNTIFS('(6)定期点検調書'!$B$12:$B$5000,S$145,'(6)定期点検調書'!$AH$12:$AH$5000,$C146,'(6)定期点検調書'!$BF$12:$BF$5000,$S$7)&gt;=1,$S$7,""))))))</f>
        <v/>
      </c>
      <c r="T146" s="463" t="str">
        <f>IF(T$145="","",IF(COUNTIFS('(6)定期点検調書'!$B$12:$B$5000,T$145,'(6)定期点検調書'!$AH$12:$AH$5000,$C146,'(6)定期点検調書'!$BF$12:$BF$5000,$W$7)&gt;=1,$W$7,IF(COUNTIFS('(6)定期点検調書'!$B$12:$B$5000,T$145,'(6)定期点検調書'!$AH$12:$AH$5000,$C146,'(6)定期点検調書'!$BF$12:$BF$5000,$V$7)&gt;=1,$V$7,IF(COUNTIFS('(6)定期点検調書'!$B$12:$B$5000,T$145,'(6)定期点検調書'!$AH$12:$AH$5000,$C146,'(6)定期点検調書'!$BF$12:$BF$5000,$U$7)&gt;=1,$U$7,IF(COUNTIFS('(6)定期点検調書'!$B$12:$B$5000,T$145,'(6)定期点検調書'!$AH$12:$AH$5000,$C146,'(6)定期点検調書'!$BF$12:$BF$5000,$T$7)&gt;=1,$T$7,IF(COUNTIFS('(6)定期点検調書'!$B$12:$B$5000,T$145,'(6)定期点検調書'!$AH$12:$AH$5000,$C146,'(6)定期点検調書'!$BF$12:$BF$5000,$S$7)&gt;=1,$S$7,""))))))</f>
        <v/>
      </c>
      <c r="U146" s="463" t="str">
        <f>IF(U$145="","",IF(COUNTIFS('(6)定期点検調書'!$B$12:$B$5000,U$145,'(6)定期点検調書'!$AH$12:$AH$5000,$C146,'(6)定期点検調書'!$BF$12:$BF$5000,$W$7)&gt;=1,$W$7,IF(COUNTIFS('(6)定期点検調書'!$B$12:$B$5000,U$145,'(6)定期点検調書'!$AH$12:$AH$5000,$C146,'(6)定期点検調書'!$BF$12:$BF$5000,$V$7)&gt;=1,$V$7,IF(COUNTIFS('(6)定期点検調書'!$B$12:$B$5000,U$145,'(6)定期点検調書'!$AH$12:$AH$5000,$C146,'(6)定期点検調書'!$BF$12:$BF$5000,$U$7)&gt;=1,$U$7,IF(COUNTIFS('(6)定期点検調書'!$B$12:$B$5000,U$145,'(6)定期点検調書'!$AH$12:$AH$5000,$C146,'(6)定期点検調書'!$BF$12:$BF$5000,$T$7)&gt;=1,$T$7,IF(COUNTIFS('(6)定期点検調書'!$B$12:$B$5000,U$145,'(6)定期点検調書'!$AH$12:$AH$5000,$C146,'(6)定期点検調書'!$BF$12:$BF$5000,$S$7)&gt;=1,$S$7,""))))))</f>
        <v/>
      </c>
      <c r="V146" s="463" t="str">
        <f>IF(V$145="","",IF(COUNTIFS('(6)定期点検調書'!$B$12:$B$5000,V$145,'(6)定期点検調書'!$AH$12:$AH$5000,$C146,'(6)定期点検調書'!$BF$12:$BF$5000,$W$7)&gt;=1,$W$7,IF(COUNTIFS('(6)定期点検調書'!$B$12:$B$5000,V$145,'(6)定期点検調書'!$AH$12:$AH$5000,$C146,'(6)定期点検調書'!$BF$12:$BF$5000,$V$7)&gt;=1,$V$7,IF(COUNTIFS('(6)定期点検調書'!$B$12:$B$5000,V$145,'(6)定期点検調書'!$AH$12:$AH$5000,$C146,'(6)定期点検調書'!$BF$12:$BF$5000,$U$7)&gt;=1,$U$7,IF(COUNTIFS('(6)定期点検調書'!$B$12:$B$5000,V$145,'(6)定期点検調書'!$AH$12:$AH$5000,$C146,'(6)定期点検調書'!$BF$12:$BF$5000,$T$7)&gt;=1,$T$7,IF(COUNTIFS('(6)定期点検調書'!$B$12:$B$5000,V$145,'(6)定期点検調書'!$AH$12:$AH$5000,$C146,'(6)定期点検調書'!$BF$12:$BF$5000,$S$7)&gt;=1,$S$7,""))))))</f>
        <v/>
      </c>
      <c r="W146" s="463" t="str">
        <f>IF(W$145="","",IF(COUNTIFS('(6)定期点検調書'!$B$12:$B$5000,W$145,'(6)定期点検調書'!$AH$12:$AH$5000,$C146,'(6)定期点検調書'!$BF$12:$BF$5000,$W$7)&gt;=1,$W$7,IF(COUNTIFS('(6)定期点検調書'!$B$12:$B$5000,W$145,'(6)定期点検調書'!$AH$12:$AH$5000,$C146,'(6)定期点検調書'!$BF$12:$BF$5000,$V$7)&gt;=1,$V$7,IF(COUNTIFS('(6)定期点検調書'!$B$12:$B$5000,W$145,'(6)定期点検調書'!$AH$12:$AH$5000,$C146,'(6)定期点検調書'!$BF$12:$BF$5000,$U$7)&gt;=1,$U$7,IF(COUNTIFS('(6)定期点検調書'!$B$12:$B$5000,W$145,'(6)定期点検調書'!$AH$12:$AH$5000,$C146,'(6)定期点検調書'!$BF$12:$BF$5000,$T$7)&gt;=1,$T$7,IF(COUNTIFS('(6)定期点検調書'!$B$12:$B$5000,W$145,'(6)定期点検調書'!$AH$12:$AH$5000,$C146,'(6)定期点検調書'!$BF$12:$BF$5000,$S$7)&gt;=1,$S$7,""))))))</f>
        <v/>
      </c>
      <c r="X146" s="463" t="str">
        <f>IF(X$145="","",IF(COUNTIFS('(6)定期点検調書'!$B$12:$B$5000,X$145,'(6)定期点検調書'!$AH$12:$AH$5000,$C146,'(6)定期点検調書'!$BF$12:$BF$5000,$W$7)&gt;=1,$W$7,IF(COUNTIFS('(6)定期点検調書'!$B$12:$B$5000,X$145,'(6)定期点検調書'!$AH$12:$AH$5000,$C146,'(6)定期点検調書'!$BF$12:$BF$5000,$V$7)&gt;=1,$V$7,IF(COUNTIFS('(6)定期点検調書'!$B$12:$B$5000,X$145,'(6)定期点検調書'!$AH$12:$AH$5000,$C146,'(6)定期点検調書'!$BF$12:$BF$5000,$U$7)&gt;=1,$U$7,IF(COUNTIFS('(6)定期点検調書'!$B$12:$B$5000,X$145,'(6)定期点検調書'!$AH$12:$AH$5000,$C146,'(6)定期点検調書'!$BF$12:$BF$5000,$T$7)&gt;=1,$T$7,IF(COUNTIFS('(6)定期点検調書'!$B$12:$B$5000,X$145,'(6)定期点検調書'!$AH$12:$AH$5000,$C146,'(6)定期点検調書'!$BF$12:$BF$5000,$S$7)&gt;=1,$S$7,""))))))</f>
        <v/>
      </c>
      <c r="Y146" s="463" t="str">
        <f>IF(Y$145="","",IF(COUNTIFS('(6)定期点検調書'!$B$12:$B$5000,Y$145,'(6)定期点検調書'!$AH$12:$AH$5000,$C146,'(6)定期点検調書'!$BF$12:$BF$5000,$W$7)&gt;=1,$W$7,IF(COUNTIFS('(6)定期点検調書'!$B$12:$B$5000,Y$145,'(6)定期点検調書'!$AH$12:$AH$5000,$C146,'(6)定期点検調書'!$BF$12:$BF$5000,$V$7)&gt;=1,$V$7,IF(COUNTIFS('(6)定期点検調書'!$B$12:$B$5000,Y$145,'(6)定期点検調書'!$AH$12:$AH$5000,$C146,'(6)定期点検調書'!$BF$12:$BF$5000,$U$7)&gt;=1,$U$7,IF(COUNTIFS('(6)定期点検調書'!$B$12:$B$5000,Y$145,'(6)定期点検調書'!$AH$12:$AH$5000,$C146,'(6)定期点検調書'!$BF$12:$BF$5000,$T$7)&gt;=1,$T$7,IF(COUNTIFS('(6)定期点検調書'!$B$12:$B$5000,Y$145,'(6)定期点検調書'!$AH$12:$AH$5000,$C146,'(6)定期点検調書'!$BF$12:$BF$5000,$S$7)&gt;=1,$S$7,""))))))</f>
        <v/>
      </c>
      <c r="Z146" s="463" t="str">
        <f>IF(Z$145="","",IF(COUNTIFS('(6)定期点検調書'!$B$12:$B$5000,Z$145,'(6)定期点検調書'!$AH$12:$AH$5000,$C146,'(6)定期点検調書'!$BF$12:$BF$5000,$W$7)&gt;=1,$W$7,IF(COUNTIFS('(6)定期点検調書'!$B$12:$B$5000,Z$145,'(6)定期点検調書'!$AH$12:$AH$5000,$C146,'(6)定期点検調書'!$BF$12:$BF$5000,$V$7)&gt;=1,$V$7,IF(COUNTIFS('(6)定期点検調書'!$B$12:$B$5000,Z$145,'(6)定期点検調書'!$AH$12:$AH$5000,$C146,'(6)定期点検調書'!$BF$12:$BF$5000,$U$7)&gt;=1,$U$7,IF(COUNTIFS('(6)定期点検調書'!$B$12:$B$5000,Z$145,'(6)定期点検調書'!$AH$12:$AH$5000,$C146,'(6)定期点検調書'!$BF$12:$BF$5000,$T$7)&gt;=1,$T$7,IF(COUNTIFS('(6)定期点検調書'!$B$12:$B$5000,Z$145,'(6)定期点検調書'!$AH$12:$AH$5000,$C146,'(6)定期点検調書'!$BF$12:$BF$5000,$S$7)&gt;=1,$S$7,""))))))</f>
        <v/>
      </c>
      <c r="AA146" s="463" t="str">
        <f>IF(AA$145="","",IF(COUNTIFS('(6)定期点検調書'!$B$12:$B$5000,AA$145,'(6)定期点検調書'!$AH$12:$AH$5000,$C146,'(6)定期点検調書'!$BF$12:$BF$5000,$W$7)&gt;=1,$W$7,IF(COUNTIFS('(6)定期点検調書'!$B$12:$B$5000,AA$145,'(6)定期点検調書'!$AH$12:$AH$5000,$C146,'(6)定期点検調書'!$BF$12:$BF$5000,$V$7)&gt;=1,$V$7,IF(COUNTIFS('(6)定期点検調書'!$B$12:$B$5000,AA$145,'(6)定期点検調書'!$AH$12:$AH$5000,$C146,'(6)定期点検調書'!$BF$12:$BF$5000,$U$7)&gt;=1,$U$7,IF(COUNTIFS('(6)定期点検調書'!$B$12:$B$5000,AA$145,'(6)定期点検調書'!$AH$12:$AH$5000,$C146,'(6)定期点検調書'!$BF$12:$BF$5000,$T$7)&gt;=1,$T$7,IF(COUNTIFS('(6)定期点検調書'!$B$12:$B$5000,AA$145,'(6)定期点検調書'!$AH$12:$AH$5000,$C146,'(6)定期点検調書'!$BF$12:$BF$5000,$S$7)&gt;=1,$S$7,""))))))</f>
        <v/>
      </c>
      <c r="AB146" s="463" t="str">
        <f>IF(AB$145="","",IF(COUNTIFS('(6)定期点検調書'!$B$12:$B$5000,AB$145,'(6)定期点検調書'!$AH$12:$AH$5000,$C146,'(6)定期点検調書'!$BF$12:$BF$5000,$W$7)&gt;=1,$W$7,IF(COUNTIFS('(6)定期点検調書'!$B$12:$B$5000,AB$145,'(6)定期点検調書'!$AH$12:$AH$5000,$C146,'(6)定期点検調書'!$BF$12:$BF$5000,$V$7)&gt;=1,$V$7,IF(COUNTIFS('(6)定期点検調書'!$B$12:$B$5000,AB$145,'(6)定期点検調書'!$AH$12:$AH$5000,$C146,'(6)定期点検調書'!$BF$12:$BF$5000,$U$7)&gt;=1,$U$7,IF(COUNTIFS('(6)定期点検調書'!$B$12:$B$5000,AB$145,'(6)定期点検調書'!$AH$12:$AH$5000,$C146,'(6)定期点検調書'!$BF$12:$BF$5000,$T$7)&gt;=1,$T$7,IF(COUNTIFS('(6)定期点検調書'!$B$12:$B$5000,AB$145,'(6)定期点検調書'!$AH$12:$AH$5000,$C146,'(6)定期点検調書'!$BF$12:$BF$5000,$S$7)&gt;=1,$S$7,""))))))</f>
        <v/>
      </c>
      <c r="AC146" s="463" t="str">
        <f>IF(AC$145="","",IF(COUNTIFS('(6)定期点検調書'!$B$12:$B$5000,AC$145,'(6)定期点検調書'!$AH$12:$AH$5000,$C146,'(6)定期点検調書'!$BF$12:$BF$5000,$W$7)&gt;=1,$W$7,IF(COUNTIFS('(6)定期点検調書'!$B$12:$B$5000,AC$145,'(6)定期点検調書'!$AH$12:$AH$5000,$C146,'(6)定期点検調書'!$BF$12:$BF$5000,$V$7)&gt;=1,$V$7,IF(COUNTIFS('(6)定期点検調書'!$B$12:$B$5000,AC$145,'(6)定期点検調書'!$AH$12:$AH$5000,$C146,'(6)定期点検調書'!$BF$12:$BF$5000,$U$7)&gt;=1,$U$7,IF(COUNTIFS('(6)定期点検調書'!$B$12:$B$5000,AC$145,'(6)定期点検調書'!$AH$12:$AH$5000,$C146,'(6)定期点検調書'!$BF$12:$BF$5000,$T$7)&gt;=1,$T$7,IF(COUNTIFS('(6)定期点検調書'!$B$12:$B$5000,AC$145,'(6)定期点検調書'!$AH$12:$AH$5000,$C146,'(6)定期点検調書'!$BF$12:$BF$5000,$S$7)&gt;=1,$S$7,""))))))</f>
        <v/>
      </c>
      <c r="AD146" s="463" t="str">
        <f>IF(AD$145="","",IF(COUNTIFS('(6)定期点検調書'!$B$12:$B$5000,AD$145,'(6)定期点検調書'!$AH$12:$AH$5000,$C146,'(6)定期点検調書'!$BF$12:$BF$5000,$W$7)&gt;=1,$W$7,IF(COUNTIFS('(6)定期点検調書'!$B$12:$B$5000,AD$145,'(6)定期点検調書'!$AH$12:$AH$5000,$C146,'(6)定期点検調書'!$BF$12:$BF$5000,$V$7)&gt;=1,$V$7,IF(COUNTIFS('(6)定期点検調書'!$B$12:$B$5000,AD$145,'(6)定期点検調書'!$AH$12:$AH$5000,$C146,'(6)定期点検調書'!$BF$12:$BF$5000,$U$7)&gt;=1,$U$7,IF(COUNTIFS('(6)定期点検調書'!$B$12:$B$5000,AD$145,'(6)定期点検調書'!$AH$12:$AH$5000,$C146,'(6)定期点検調書'!$BF$12:$BF$5000,$T$7)&gt;=1,$T$7,IF(COUNTIFS('(6)定期点検調書'!$B$12:$B$5000,AD$145,'(6)定期点検調書'!$AH$12:$AH$5000,$C146,'(6)定期点検調書'!$BF$12:$BF$5000,$S$7)&gt;=1,$S$7,""))))))</f>
        <v/>
      </c>
      <c r="AE146" s="463" t="str">
        <f>IF(AE$145="","",IF(COUNTIFS('(6)定期点検調書'!$B$12:$B$5000,AE$145,'(6)定期点検調書'!$AH$12:$AH$5000,$C146,'(6)定期点検調書'!$BF$12:$BF$5000,$W$7)&gt;=1,$W$7,IF(COUNTIFS('(6)定期点検調書'!$B$12:$B$5000,AE$145,'(6)定期点検調書'!$AH$12:$AH$5000,$C146,'(6)定期点検調書'!$BF$12:$BF$5000,$V$7)&gt;=1,$V$7,IF(COUNTIFS('(6)定期点検調書'!$B$12:$B$5000,AE$145,'(6)定期点検調書'!$AH$12:$AH$5000,$C146,'(6)定期点検調書'!$BF$12:$BF$5000,$U$7)&gt;=1,$U$7,IF(COUNTIFS('(6)定期点検調書'!$B$12:$B$5000,AE$145,'(6)定期点検調書'!$AH$12:$AH$5000,$C146,'(6)定期点検調書'!$BF$12:$BF$5000,$T$7)&gt;=1,$T$7,IF(COUNTIFS('(6)定期点検調書'!$B$12:$B$5000,AE$145,'(6)定期点検調書'!$AH$12:$AH$5000,$C146,'(6)定期点検調書'!$BF$12:$BF$5000,$S$7)&gt;=1,$S$7,""))))))</f>
        <v/>
      </c>
      <c r="AF146" s="463" t="str">
        <f>IF(AF$145="","",IF(COUNTIFS('(6)定期点検調書'!$B$12:$B$5000,AF$145,'(6)定期点検調書'!$AH$12:$AH$5000,$C146,'(6)定期点検調書'!$BF$12:$BF$5000,$W$7)&gt;=1,$W$7,IF(COUNTIFS('(6)定期点検調書'!$B$12:$B$5000,AF$145,'(6)定期点検調書'!$AH$12:$AH$5000,$C146,'(6)定期点検調書'!$BF$12:$BF$5000,$V$7)&gt;=1,$V$7,IF(COUNTIFS('(6)定期点検調書'!$B$12:$B$5000,AF$145,'(6)定期点検調書'!$AH$12:$AH$5000,$C146,'(6)定期点検調書'!$BF$12:$BF$5000,$U$7)&gt;=1,$U$7,IF(COUNTIFS('(6)定期点検調書'!$B$12:$B$5000,AF$145,'(6)定期点検調書'!$AH$12:$AH$5000,$C146,'(6)定期点検調書'!$BF$12:$BF$5000,$T$7)&gt;=1,$T$7,IF(COUNTIFS('(6)定期点検調書'!$B$12:$B$5000,AF$145,'(6)定期点検調書'!$AH$12:$AH$5000,$C146,'(6)定期点検調書'!$BF$12:$BF$5000,$S$7)&gt;=1,$S$7,""))))))</f>
        <v/>
      </c>
      <c r="AG146" s="463" t="str">
        <f>IF(AG$145="","",IF(COUNTIFS('(6)定期点検調書'!$B$12:$B$5000,AG$145,'(6)定期点検調書'!$AH$12:$AH$5000,$C146,'(6)定期点検調書'!$BF$12:$BF$5000,$W$7)&gt;=1,$W$7,IF(COUNTIFS('(6)定期点検調書'!$B$12:$B$5000,AG$145,'(6)定期点検調書'!$AH$12:$AH$5000,$C146,'(6)定期点検調書'!$BF$12:$BF$5000,$V$7)&gt;=1,$V$7,IF(COUNTIFS('(6)定期点検調書'!$B$12:$B$5000,AG$145,'(6)定期点検調書'!$AH$12:$AH$5000,$C146,'(6)定期点検調書'!$BF$12:$BF$5000,$U$7)&gt;=1,$U$7,IF(COUNTIFS('(6)定期点検調書'!$B$12:$B$5000,AG$145,'(6)定期点検調書'!$AH$12:$AH$5000,$C146,'(6)定期点検調書'!$BF$12:$BF$5000,$T$7)&gt;=1,$T$7,IF(COUNTIFS('(6)定期点検調書'!$B$12:$B$5000,AG$145,'(6)定期点検調書'!$AH$12:$AH$5000,$C146,'(6)定期点検調書'!$BF$12:$BF$5000,$S$7)&gt;=1,$S$7,""))))))</f>
        <v/>
      </c>
      <c r="AH146" s="463" t="str">
        <f>IF(AH$145="","",IF(COUNTIFS('(6)定期点検調書'!$B$12:$B$5000,AH$145,'(6)定期点検調書'!$AH$12:$AH$5000,$C146,'(6)定期点検調書'!$BF$12:$BF$5000,$W$7)&gt;=1,$W$7,IF(COUNTIFS('(6)定期点検調書'!$B$12:$B$5000,AH$145,'(6)定期点検調書'!$AH$12:$AH$5000,$C146,'(6)定期点検調書'!$BF$12:$BF$5000,$V$7)&gt;=1,$V$7,IF(COUNTIFS('(6)定期点検調書'!$B$12:$B$5000,AH$145,'(6)定期点検調書'!$AH$12:$AH$5000,$C146,'(6)定期点検調書'!$BF$12:$BF$5000,$U$7)&gt;=1,$U$7,IF(COUNTIFS('(6)定期点検調書'!$B$12:$B$5000,AH$145,'(6)定期点検調書'!$AH$12:$AH$5000,$C146,'(6)定期点検調書'!$BF$12:$BF$5000,$T$7)&gt;=1,$T$7,IF(COUNTIFS('(6)定期点検調書'!$B$12:$B$5000,AH$145,'(6)定期点検調書'!$AH$12:$AH$5000,$C146,'(6)定期点検調書'!$BF$12:$BF$5000,$S$7)&gt;=1,$S$7,""))))))</f>
        <v/>
      </c>
      <c r="AI146" s="463" t="str">
        <f>IF(AI$145="","",IF(COUNTIFS('(6)定期点検調書'!$B$12:$B$5000,AI$145,'(6)定期点検調書'!$AH$12:$AH$5000,$C146,'(6)定期点検調書'!$BF$12:$BF$5000,$W$7)&gt;=1,$W$7,IF(COUNTIFS('(6)定期点検調書'!$B$12:$B$5000,AI$145,'(6)定期点検調書'!$AH$12:$AH$5000,$C146,'(6)定期点検調書'!$BF$12:$BF$5000,$V$7)&gt;=1,$V$7,IF(COUNTIFS('(6)定期点検調書'!$B$12:$B$5000,AI$145,'(6)定期点検調書'!$AH$12:$AH$5000,$C146,'(6)定期点検調書'!$BF$12:$BF$5000,$U$7)&gt;=1,$U$7,IF(COUNTIFS('(6)定期点検調書'!$B$12:$B$5000,AI$145,'(6)定期点検調書'!$AH$12:$AH$5000,$C146,'(6)定期点検調書'!$BF$12:$BF$5000,$T$7)&gt;=1,$T$7,IF(COUNTIFS('(6)定期点検調書'!$B$12:$B$5000,AI$145,'(6)定期点検調書'!$AH$12:$AH$5000,$C146,'(6)定期点検調書'!$BF$12:$BF$5000,$S$7)&gt;=1,$S$7,""))))))</f>
        <v/>
      </c>
      <c r="AJ146" s="463" t="str">
        <f>IF(AJ$145="","",IF(COUNTIFS('(6)定期点検調書'!$B$12:$B$5000,AJ$145,'(6)定期点検調書'!$AH$12:$AH$5000,$C146,'(6)定期点検調書'!$BF$12:$BF$5000,$W$7)&gt;=1,$W$7,IF(COUNTIFS('(6)定期点検調書'!$B$12:$B$5000,AJ$145,'(6)定期点検調書'!$AH$12:$AH$5000,$C146,'(6)定期点検調書'!$BF$12:$BF$5000,$V$7)&gt;=1,$V$7,IF(COUNTIFS('(6)定期点検調書'!$B$12:$B$5000,AJ$145,'(6)定期点検調書'!$AH$12:$AH$5000,$C146,'(6)定期点検調書'!$BF$12:$BF$5000,$U$7)&gt;=1,$U$7,IF(COUNTIFS('(6)定期点検調書'!$B$12:$B$5000,AJ$145,'(6)定期点検調書'!$AH$12:$AH$5000,$C146,'(6)定期点検調書'!$BF$12:$BF$5000,$T$7)&gt;=1,$T$7,IF(COUNTIFS('(6)定期点検調書'!$B$12:$B$5000,AJ$145,'(6)定期点検調書'!$AH$12:$AH$5000,$C146,'(6)定期点検調書'!$BF$12:$BF$5000,$S$7)&gt;=1,$S$7,""))))))</f>
        <v/>
      </c>
      <c r="AK146" s="463" t="str">
        <f>IF(AK$145="","",IF(COUNTIFS('(6)定期点検調書'!$B$12:$B$5000,AK$145,'(6)定期点検調書'!$AH$12:$AH$5000,$C146,'(6)定期点検調書'!$BF$12:$BF$5000,$W$7)&gt;=1,$W$7,IF(COUNTIFS('(6)定期点検調書'!$B$12:$B$5000,AK$145,'(6)定期点検調書'!$AH$12:$AH$5000,$C146,'(6)定期点検調書'!$BF$12:$BF$5000,$V$7)&gt;=1,$V$7,IF(COUNTIFS('(6)定期点検調書'!$B$12:$B$5000,AK$145,'(6)定期点検調書'!$AH$12:$AH$5000,$C146,'(6)定期点検調書'!$BF$12:$BF$5000,$U$7)&gt;=1,$U$7,IF(COUNTIFS('(6)定期点検調書'!$B$12:$B$5000,AK$145,'(6)定期点検調書'!$AH$12:$AH$5000,$C146,'(6)定期点検調書'!$BF$12:$BF$5000,$T$7)&gt;=1,$T$7,IF(COUNTIFS('(6)定期点検調書'!$B$12:$B$5000,AK$145,'(6)定期点検調書'!$AH$12:$AH$5000,$C146,'(6)定期点検調書'!$BF$12:$BF$5000,$S$7)&gt;=1,$S$7,""))))))</f>
        <v/>
      </c>
      <c r="AL146" s="463" t="str">
        <f>IF(AL$145="","",IF(COUNTIFS('(6)定期点検調書'!$B$12:$B$5000,AL$145,'(6)定期点検調書'!$AH$12:$AH$5000,$C146,'(6)定期点検調書'!$BF$12:$BF$5000,$W$7)&gt;=1,$W$7,IF(COUNTIFS('(6)定期点検調書'!$B$12:$B$5000,AL$145,'(6)定期点検調書'!$AH$12:$AH$5000,$C146,'(6)定期点検調書'!$BF$12:$BF$5000,$V$7)&gt;=1,$V$7,IF(COUNTIFS('(6)定期点検調書'!$B$12:$B$5000,AL$145,'(6)定期点検調書'!$AH$12:$AH$5000,$C146,'(6)定期点検調書'!$BF$12:$BF$5000,$U$7)&gt;=1,$U$7,IF(COUNTIFS('(6)定期点検調書'!$B$12:$B$5000,AL$145,'(6)定期点検調書'!$AH$12:$AH$5000,$C146,'(6)定期点検調書'!$BF$12:$BF$5000,$T$7)&gt;=1,$T$7,IF(COUNTIFS('(6)定期点検調書'!$B$12:$B$5000,AL$145,'(6)定期点検調書'!$AH$12:$AH$5000,$C146,'(6)定期点検調書'!$BF$12:$BF$5000,$S$7)&gt;=1,$S$7,""))))))</f>
        <v/>
      </c>
      <c r="AM146" s="463" t="str">
        <f>IF(AM$145="","",IF(COUNTIFS('(6)定期点検調書'!$B$12:$B$5000,AM$145,'(6)定期点検調書'!$AH$12:$AH$5000,$C146,'(6)定期点検調書'!$BF$12:$BF$5000,$W$7)&gt;=1,$W$7,IF(COUNTIFS('(6)定期点検調書'!$B$12:$B$5000,AM$145,'(6)定期点検調書'!$AH$12:$AH$5000,$C146,'(6)定期点検調書'!$BF$12:$BF$5000,$V$7)&gt;=1,$V$7,IF(COUNTIFS('(6)定期点検調書'!$B$12:$B$5000,AM$145,'(6)定期点検調書'!$AH$12:$AH$5000,$C146,'(6)定期点検調書'!$BF$12:$BF$5000,$U$7)&gt;=1,$U$7,IF(COUNTIFS('(6)定期点検調書'!$B$12:$B$5000,AM$145,'(6)定期点検調書'!$AH$12:$AH$5000,$C146,'(6)定期点検調書'!$BF$12:$BF$5000,$T$7)&gt;=1,$T$7,IF(COUNTIFS('(6)定期点検調書'!$B$12:$B$5000,AM$145,'(6)定期点検調書'!$AH$12:$AH$5000,$C146,'(6)定期点検調書'!$BF$12:$BF$5000,$S$7)&gt;=1,$S$7,""))))))</f>
        <v/>
      </c>
      <c r="AN146" s="463" t="str">
        <f>IF(AN$145="","",IF(COUNTIFS('(6)定期点検調書'!$B$12:$B$5000,AN$145,'(6)定期点検調書'!$AH$12:$AH$5000,$C146,'(6)定期点検調書'!$BF$12:$BF$5000,$W$7)&gt;=1,$W$7,IF(COUNTIFS('(6)定期点検調書'!$B$12:$B$5000,AN$145,'(6)定期点検調書'!$AH$12:$AH$5000,$C146,'(6)定期点検調書'!$BF$12:$BF$5000,$V$7)&gt;=1,$V$7,IF(COUNTIFS('(6)定期点検調書'!$B$12:$B$5000,AN$145,'(6)定期点検調書'!$AH$12:$AH$5000,$C146,'(6)定期点検調書'!$BF$12:$BF$5000,$U$7)&gt;=1,$U$7,IF(COUNTIFS('(6)定期点検調書'!$B$12:$B$5000,AN$145,'(6)定期点検調書'!$AH$12:$AH$5000,$C146,'(6)定期点検調書'!$BF$12:$BF$5000,$T$7)&gt;=1,$T$7,IF(COUNTIFS('(6)定期点検調書'!$B$12:$B$5000,AN$145,'(6)定期点検調書'!$AH$12:$AH$5000,$C146,'(6)定期点検調書'!$BF$12:$BF$5000,$S$7)&gt;=1,$S$7,""))))))</f>
        <v/>
      </c>
      <c r="AO146" s="463" t="str">
        <f>IF(AO$145="","",IF(COUNTIFS('(6)定期点検調書'!$B$12:$B$5000,AO$145,'(6)定期点検調書'!$AH$12:$AH$5000,$C146,'(6)定期点検調書'!$BF$12:$BF$5000,$W$7)&gt;=1,$W$7,IF(COUNTIFS('(6)定期点検調書'!$B$12:$B$5000,AO$145,'(6)定期点検調書'!$AH$12:$AH$5000,$C146,'(6)定期点検調書'!$BF$12:$BF$5000,$V$7)&gt;=1,$V$7,IF(COUNTIFS('(6)定期点検調書'!$B$12:$B$5000,AO$145,'(6)定期点検調書'!$AH$12:$AH$5000,$C146,'(6)定期点検調書'!$BF$12:$BF$5000,$U$7)&gt;=1,$U$7,IF(COUNTIFS('(6)定期点検調書'!$B$12:$B$5000,AO$145,'(6)定期点検調書'!$AH$12:$AH$5000,$C146,'(6)定期点検調書'!$BF$12:$BF$5000,$T$7)&gt;=1,$T$7,IF(COUNTIFS('(6)定期点検調書'!$B$12:$B$5000,AO$145,'(6)定期点検調書'!$AH$12:$AH$5000,$C146,'(6)定期点検調書'!$BF$12:$BF$5000,$S$7)&gt;=1,$S$7,""))))))</f>
        <v/>
      </c>
      <c r="AP146" s="463" t="str">
        <f>IF(AP$145="","",IF(COUNTIFS('(6)定期点検調書'!$B$12:$B$5000,AP$145,'(6)定期点検調書'!$AH$12:$AH$5000,$C146,'(6)定期点検調書'!$BF$12:$BF$5000,$W$7)&gt;=1,$W$7,IF(COUNTIFS('(6)定期点検調書'!$B$12:$B$5000,AP$145,'(6)定期点検調書'!$AH$12:$AH$5000,$C146,'(6)定期点検調書'!$BF$12:$BF$5000,$V$7)&gt;=1,$V$7,IF(COUNTIFS('(6)定期点検調書'!$B$12:$B$5000,AP$145,'(6)定期点検調書'!$AH$12:$AH$5000,$C146,'(6)定期点検調書'!$BF$12:$BF$5000,$U$7)&gt;=1,$U$7,IF(COUNTIFS('(6)定期点検調書'!$B$12:$B$5000,AP$145,'(6)定期点検調書'!$AH$12:$AH$5000,$C146,'(6)定期点検調書'!$BF$12:$BF$5000,$T$7)&gt;=1,$T$7,IF(COUNTIFS('(6)定期点検調書'!$B$12:$B$5000,AP$145,'(6)定期点検調書'!$AH$12:$AH$5000,$C146,'(6)定期点検調書'!$BF$12:$BF$5000,$S$7)&gt;=1,$S$7,""))))))</f>
        <v/>
      </c>
      <c r="AQ146" s="463" t="str">
        <f>IF(AQ$145="","",IF(COUNTIFS('(6)定期点検調書'!$B$12:$B$5000,AQ$145,'(6)定期点検調書'!$AH$12:$AH$5000,$C146,'(6)定期点検調書'!$BF$12:$BF$5000,$W$7)&gt;=1,$W$7,IF(COUNTIFS('(6)定期点検調書'!$B$12:$B$5000,AQ$145,'(6)定期点検調書'!$AH$12:$AH$5000,$C146,'(6)定期点検調書'!$BF$12:$BF$5000,$V$7)&gt;=1,$V$7,IF(COUNTIFS('(6)定期点検調書'!$B$12:$B$5000,AQ$145,'(6)定期点検調書'!$AH$12:$AH$5000,$C146,'(6)定期点検調書'!$BF$12:$BF$5000,$U$7)&gt;=1,$U$7,IF(COUNTIFS('(6)定期点検調書'!$B$12:$B$5000,AQ$145,'(6)定期点検調書'!$AH$12:$AH$5000,$C146,'(6)定期点検調書'!$BF$12:$BF$5000,$T$7)&gt;=1,$T$7,IF(COUNTIFS('(6)定期点検調書'!$B$12:$B$5000,AQ$145,'(6)定期点検調書'!$AH$12:$AH$5000,$C146,'(6)定期点検調書'!$BF$12:$BF$5000,$S$7)&gt;=1,$S$7,""))))))</f>
        <v/>
      </c>
      <c r="AR146" s="463" t="str">
        <f>IF(AR$145="","",IF(COUNTIFS('(6)定期点検調書'!$B$12:$B$5000,AR$145,'(6)定期点検調書'!$AH$12:$AH$5000,$C146,'(6)定期点検調書'!$BF$12:$BF$5000,$W$7)&gt;=1,$W$7,IF(COUNTIFS('(6)定期点検調書'!$B$12:$B$5000,AR$145,'(6)定期点検調書'!$AH$12:$AH$5000,$C146,'(6)定期点検調書'!$BF$12:$BF$5000,$V$7)&gt;=1,$V$7,IF(COUNTIFS('(6)定期点検調書'!$B$12:$B$5000,AR$145,'(6)定期点検調書'!$AH$12:$AH$5000,$C146,'(6)定期点検調書'!$BF$12:$BF$5000,$U$7)&gt;=1,$U$7,IF(COUNTIFS('(6)定期点検調書'!$B$12:$B$5000,AR$145,'(6)定期点検調書'!$AH$12:$AH$5000,$C146,'(6)定期点検調書'!$BF$12:$BF$5000,$T$7)&gt;=1,$T$7,IF(COUNTIFS('(6)定期点検調書'!$B$12:$B$5000,AR$145,'(6)定期点検調書'!$AH$12:$AH$5000,$C146,'(6)定期点検調書'!$BF$12:$BF$5000,$S$7)&gt;=1,$S$7,""))))))</f>
        <v/>
      </c>
      <c r="AS146" s="463" t="str">
        <f>IF(AS$145="","",IF(COUNTIFS('(6)定期点検調書'!$B$12:$B$5000,AS$145,'(6)定期点検調書'!$AH$12:$AH$5000,$C146,'(6)定期点検調書'!$BF$12:$BF$5000,$W$7)&gt;=1,$W$7,IF(COUNTIFS('(6)定期点検調書'!$B$12:$B$5000,AS$145,'(6)定期点検調書'!$AH$12:$AH$5000,$C146,'(6)定期点検調書'!$BF$12:$BF$5000,$V$7)&gt;=1,$V$7,IF(COUNTIFS('(6)定期点検調書'!$B$12:$B$5000,AS$145,'(6)定期点検調書'!$AH$12:$AH$5000,$C146,'(6)定期点検調書'!$BF$12:$BF$5000,$U$7)&gt;=1,$U$7,IF(COUNTIFS('(6)定期点検調書'!$B$12:$B$5000,AS$145,'(6)定期点検調書'!$AH$12:$AH$5000,$C146,'(6)定期点検調書'!$BF$12:$BF$5000,$T$7)&gt;=1,$T$7,IF(COUNTIFS('(6)定期点検調書'!$B$12:$B$5000,AS$145,'(6)定期点検調書'!$AH$12:$AH$5000,$C146,'(6)定期点検調書'!$BF$12:$BF$5000,$S$7)&gt;=1,$S$7,""))))))</f>
        <v/>
      </c>
      <c r="AT146" s="463" t="str">
        <f>IF(AT$145="","",IF(COUNTIFS('(6)定期点検調書'!$B$12:$B$5000,AT$145,'(6)定期点検調書'!$AH$12:$AH$5000,$C146,'(6)定期点検調書'!$BF$12:$BF$5000,$W$7)&gt;=1,$W$7,IF(COUNTIFS('(6)定期点検調書'!$B$12:$B$5000,AT$145,'(6)定期点検調書'!$AH$12:$AH$5000,$C146,'(6)定期点検調書'!$BF$12:$BF$5000,$V$7)&gt;=1,$V$7,IF(COUNTIFS('(6)定期点検調書'!$B$12:$B$5000,AT$145,'(6)定期点検調書'!$AH$12:$AH$5000,$C146,'(6)定期点検調書'!$BF$12:$BF$5000,$U$7)&gt;=1,$U$7,IF(COUNTIFS('(6)定期点検調書'!$B$12:$B$5000,AT$145,'(6)定期点検調書'!$AH$12:$AH$5000,$C146,'(6)定期点検調書'!$BF$12:$BF$5000,$T$7)&gt;=1,$T$7,IF(COUNTIFS('(6)定期点検調書'!$B$12:$B$5000,AT$145,'(6)定期点検調書'!$AH$12:$AH$5000,$C146,'(6)定期点検調書'!$BF$12:$BF$5000,$S$7)&gt;=1,$S$7,""))))))</f>
        <v/>
      </c>
      <c r="AU146" s="463" t="str">
        <f>IF(AU$145="","",IF(COUNTIFS('(6)定期点検調書'!$B$12:$B$5000,AU$145,'(6)定期点検調書'!$AH$12:$AH$5000,$C146,'(6)定期点検調書'!$BF$12:$BF$5000,$W$7)&gt;=1,$W$7,IF(COUNTIFS('(6)定期点検調書'!$B$12:$B$5000,AU$145,'(6)定期点検調書'!$AH$12:$AH$5000,$C146,'(6)定期点検調書'!$BF$12:$BF$5000,$V$7)&gt;=1,$V$7,IF(COUNTIFS('(6)定期点検調書'!$B$12:$B$5000,AU$145,'(6)定期点検調書'!$AH$12:$AH$5000,$C146,'(6)定期点検調書'!$BF$12:$BF$5000,$U$7)&gt;=1,$U$7,IF(COUNTIFS('(6)定期点検調書'!$B$12:$B$5000,AU$145,'(6)定期点検調書'!$AH$12:$AH$5000,$C146,'(6)定期点検調書'!$BF$12:$BF$5000,$T$7)&gt;=1,$T$7,IF(COUNTIFS('(6)定期点検調書'!$B$12:$B$5000,AU$145,'(6)定期点検調書'!$AH$12:$AH$5000,$C146,'(6)定期点検調書'!$BF$12:$BF$5000,$S$7)&gt;=1,$S$7,""))))))</f>
        <v/>
      </c>
      <c r="AV146" s="463" t="str">
        <f>IF(AV$145="","",IF(COUNTIFS('(6)定期点検調書'!$B$12:$B$5000,AV$145,'(6)定期点検調書'!$AH$12:$AH$5000,$C146,'(6)定期点検調書'!$BF$12:$BF$5000,$W$7)&gt;=1,$W$7,IF(COUNTIFS('(6)定期点検調書'!$B$12:$B$5000,AV$145,'(6)定期点検調書'!$AH$12:$AH$5000,$C146,'(6)定期点検調書'!$BF$12:$BF$5000,$V$7)&gt;=1,$V$7,IF(COUNTIFS('(6)定期点検調書'!$B$12:$B$5000,AV$145,'(6)定期点検調書'!$AH$12:$AH$5000,$C146,'(6)定期点検調書'!$BF$12:$BF$5000,$U$7)&gt;=1,$U$7,IF(COUNTIFS('(6)定期点検調書'!$B$12:$B$5000,AV$145,'(6)定期点検調書'!$AH$12:$AH$5000,$C146,'(6)定期点検調書'!$BF$12:$BF$5000,$T$7)&gt;=1,$T$7,IF(COUNTIFS('(6)定期点検調書'!$B$12:$B$5000,AV$145,'(6)定期点検調書'!$AH$12:$AH$5000,$C146,'(6)定期点検調書'!$BF$12:$BF$5000,$S$7)&gt;=1,$S$7,""))))))</f>
        <v/>
      </c>
      <c r="AW146" s="463" t="str">
        <f>IF(AW$145="","",IF(COUNTIFS('(6)定期点検調書'!$B$12:$B$5000,AW$145,'(6)定期点検調書'!$AH$12:$AH$5000,$C146,'(6)定期点検調書'!$BF$12:$BF$5000,$W$7)&gt;=1,$W$7,IF(COUNTIFS('(6)定期点検調書'!$B$12:$B$5000,AW$145,'(6)定期点検調書'!$AH$12:$AH$5000,$C146,'(6)定期点検調書'!$BF$12:$BF$5000,$V$7)&gt;=1,$V$7,IF(COUNTIFS('(6)定期点検調書'!$B$12:$B$5000,AW$145,'(6)定期点検調書'!$AH$12:$AH$5000,$C146,'(6)定期点検調書'!$BF$12:$BF$5000,$U$7)&gt;=1,$U$7,IF(COUNTIFS('(6)定期点検調書'!$B$12:$B$5000,AW$145,'(6)定期点検調書'!$AH$12:$AH$5000,$C146,'(6)定期点検調書'!$BF$12:$BF$5000,$T$7)&gt;=1,$T$7,IF(COUNTIFS('(6)定期点検調書'!$B$12:$B$5000,AW$145,'(6)定期点検調書'!$AH$12:$AH$5000,$C146,'(6)定期点検調書'!$BF$12:$BF$5000,$S$7)&gt;=1,$S$7,""))))))</f>
        <v/>
      </c>
      <c r="AX146" s="463" t="str">
        <f>IF(AX$145="","",IF(COUNTIFS('(6)定期点検調書'!$B$12:$B$5000,AX$145,'(6)定期点検調書'!$AH$12:$AH$5000,$C146,'(6)定期点検調書'!$BF$12:$BF$5000,$W$7)&gt;=1,$W$7,IF(COUNTIFS('(6)定期点検調書'!$B$12:$B$5000,AX$145,'(6)定期点検調書'!$AH$12:$AH$5000,$C146,'(6)定期点検調書'!$BF$12:$BF$5000,$V$7)&gt;=1,$V$7,IF(COUNTIFS('(6)定期点検調書'!$B$12:$B$5000,AX$145,'(6)定期点検調書'!$AH$12:$AH$5000,$C146,'(6)定期点検調書'!$BF$12:$BF$5000,$U$7)&gt;=1,$U$7,IF(COUNTIFS('(6)定期点検調書'!$B$12:$B$5000,AX$145,'(6)定期点検調書'!$AH$12:$AH$5000,$C146,'(6)定期点検調書'!$BF$12:$BF$5000,$T$7)&gt;=1,$T$7,IF(COUNTIFS('(6)定期点検調書'!$B$12:$B$5000,AX$145,'(6)定期点検調書'!$AH$12:$AH$5000,$C146,'(6)定期点検調書'!$BF$12:$BF$5000,$S$7)&gt;=1,$S$7,""))))))</f>
        <v/>
      </c>
      <c r="AY146" s="463" t="str">
        <f>IF(AY$145="","",IF(COUNTIFS('(6)定期点検調書'!$B$12:$B$5000,AY$145,'(6)定期点検調書'!$AH$12:$AH$5000,$C146,'(6)定期点検調書'!$BF$12:$BF$5000,$W$7)&gt;=1,$W$7,IF(COUNTIFS('(6)定期点検調書'!$B$12:$B$5000,AY$145,'(6)定期点検調書'!$AH$12:$AH$5000,$C146,'(6)定期点検調書'!$BF$12:$BF$5000,$V$7)&gt;=1,$V$7,IF(COUNTIFS('(6)定期点検調書'!$B$12:$B$5000,AY$145,'(6)定期点検調書'!$AH$12:$AH$5000,$C146,'(6)定期点検調書'!$BF$12:$BF$5000,$U$7)&gt;=1,$U$7,IF(COUNTIFS('(6)定期点検調書'!$B$12:$B$5000,AY$145,'(6)定期点検調書'!$AH$12:$AH$5000,$C146,'(6)定期点検調書'!$BF$12:$BF$5000,$T$7)&gt;=1,$T$7,IF(COUNTIFS('(6)定期点検調書'!$B$12:$B$5000,AY$145,'(6)定期点検調書'!$AH$12:$AH$5000,$C146,'(6)定期点検調書'!$BF$12:$BF$5000,$S$7)&gt;=1,$S$7,""))))))</f>
        <v/>
      </c>
      <c r="AZ146" s="463" t="str">
        <f>IF(AZ$145="","",IF(COUNTIFS('(6)定期点検調書'!$B$12:$B$5000,AZ$145,'(6)定期点検調書'!$AH$12:$AH$5000,$C146,'(6)定期点検調書'!$BF$12:$BF$5000,$W$7)&gt;=1,$W$7,IF(COUNTIFS('(6)定期点検調書'!$B$12:$B$5000,AZ$145,'(6)定期点検調書'!$AH$12:$AH$5000,$C146,'(6)定期点検調書'!$BF$12:$BF$5000,$V$7)&gt;=1,$V$7,IF(COUNTIFS('(6)定期点検調書'!$B$12:$B$5000,AZ$145,'(6)定期点検調書'!$AH$12:$AH$5000,$C146,'(6)定期点検調書'!$BF$12:$BF$5000,$U$7)&gt;=1,$U$7,IF(COUNTIFS('(6)定期点検調書'!$B$12:$B$5000,AZ$145,'(6)定期点検調書'!$AH$12:$AH$5000,$C146,'(6)定期点検調書'!$BF$12:$BF$5000,$T$7)&gt;=1,$T$7,IF(COUNTIFS('(6)定期点検調書'!$B$12:$B$5000,AZ$145,'(6)定期点検調書'!$AH$12:$AH$5000,$C146,'(6)定期点検調書'!$BF$12:$BF$5000,$S$7)&gt;=1,$S$7,""))))))</f>
        <v/>
      </c>
      <c r="BA146" s="464" t="str">
        <f>IF(BA$145="","",IF(COUNTIFS('(6)定期点検調書'!$B$12:$B$5000,BA$145,'(6)定期点検調書'!$AH$12:$AH$5000,$C146,'(6)定期点検調書'!$BF$12:$BF$5000,$W$7)&gt;=1,$W$7,IF(COUNTIFS('(6)定期点検調書'!$B$12:$B$5000,BA$145,'(6)定期点検調書'!$AH$12:$AH$5000,$C146,'(6)定期点検調書'!$BF$12:$BF$5000,$V$7)&gt;=1,$V$7,IF(COUNTIFS('(6)定期点検調書'!$B$12:$B$5000,BA$145,'(6)定期点検調書'!$AH$12:$AH$5000,$C146,'(6)定期点検調書'!$BF$12:$BF$5000,$U$7)&gt;=1,$U$7,IF(COUNTIFS('(6)定期点検調書'!$B$12:$B$5000,BA$145,'(6)定期点検調書'!$AH$12:$AH$5000,$C146,'(6)定期点検調書'!$BF$12:$BF$5000,$T$7)&gt;=1,$T$7,IF(COUNTIFS('(6)定期点検調書'!$B$12:$B$5000,BA$145,'(6)定期点検調書'!$AH$12:$AH$5000,$C146,'(6)定期点検調書'!$BF$12:$BF$5000,$S$7)&gt;=1,$S$7,""))))))</f>
        <v/>
      </c>
      <c r="BC146" s="1"/>
    </row>
    <row r="147" spans="2:55" ht="18.75" customHeight="1" x14ac:dyDescent="0.2">
      <c r="B147" s="1854"/>
      <c r="C147" s="1841" t="str">
        <f>ﾃﾞｰﾀ一覧!$U$19</f>
        <v>うき・はく離</v>
      </c>
      <c r="D147" s="1842"/>
      <c r="E147" s="1842"/>
      <c r="F147" s="1842"/>
      <c r="G147" s="1843"/>
      <c r="H147" s="467" t="str">
        <f>IF(H$145="","",IF(COUNTIFS('(6)定期点検調書'!$B$12:$B$5000,H$145,'(6)定期点検調書'!$AH$12:$AH$5000,$C147,'(6)定期点検調書'!$BF$12:$BF$5000,$W$7)&gt;=1,$W$7,IF(COUNTIFS('(6)定期点検調書'!$B$12:$B$5000,H$145,'(6)定期点検調書'!$AH$12:$AH$5000,$C147,'(6)定期点検調書'!$BF$12:$BF$5000,$V$7)&gt;=1,$V$7,IF(COUNTIFS('(6)定期点検調書'!$B$12:$B$5000,H$145,'(6)定期点検調書'!$AH$12:$AH$5000,$C147,'(6)定期点検調書'!$BF$12:$BF$5000,$U$7)&gt;=1,$U$7,IF(COUNTIFS('(6)定期点検調書'!$B$12:$B$5000,H$145,'(6)定期点検調書'!$AH$12:$AH$5000,$C147,'(6)定期点検調書'!$BF$12:$BF$5000,$T$7)&gt;=1,$T$7,IF(COUNTIFS('(6)定期点検調書'!$B$12:$B$5000,H$145,'(6)定期点検調書'!$AH$12:$AH$5000,$C147,'(6)定期点検調書'!$BF$12:$BF$5000,$S$7)&gt;=1,$S$7,""))))))</f>
        <v/>
      </c>
      <c r="I147" s="465" t="str">
        <f>IF(I$145="","",IF(COUNTIFS('(6)定期点検調書'!$B$12:$B$5000,I$145,'(6)定期点検調書'!$AH$12:$AH$5000,$C147,'(6)定期点検調書'!$BF$12:$BF$5000,$W$7)&gt;=1,$W$7,IF(COUNTIFS('(6)定期点検調書'!$B$12:$B$5000,I$145,'(6)定期点検調書'!$AH$12:$AH$5000,$C147,'(6)定期点検調書'!$BF$12:$BF$5000,$V$7)&gt;=1,$V$7,IF(COUNTIFS('(6)定期点検調書'!$B$12:$B$5000,I$145,'(6)定期点検調書'!$AH$12:$AH$5000,$C147,'(6)定期点検調書'!$BF$12:$BF$5000,$U$7)&gt;=1,$U$7,IF(COUNTIFS('(6)定期点検調書'!$B$12:$B$5000,I$145,'(6)定期点検調書'!$AH$12:$AH$5000,$C147,'(6)定期点検調書'!$BF$12:$BF$5000,$T$7)&gt;=1,$T$7,IF(COUNTIFS('(6)定期点検調書'!$B$12:$B$5000,I$145,'(6)定期点検調書'!$AH$12:$AH$5000,$C147,'(6)定期点検調書'!$BF$12:$BF$5000,$S$7)&gt;=1,$S$7,""))))))</f>
        <v/>
      </c>
      <c r="J147" s="465" t="str">
        <f>IF(J$145="","",IF(COUNTIFS('(6)定期点検調書'!$B$12:$B$5000,J$145,'(6)定期点検調書'!$AH$12:$AH$5000,$C147,'(6)定期点検調書'!$BF$12:$BF$5000,$W$7)&gt;=1,$W$7,IF(COUNTIFS('(6)定期点検調書'!$B$12:$B$5000,J$145,'(6)定期点検調書'!$AH$12:$AH$5000,$C147,'(6)定期点検調書'!$BF$12:$BF$5000,$V$7)&gt;=1,$V$7,IF(COUNTIFS('(6)定期点検調書'!$B$12:$B$5000,J$145,'(6)定期点検調書'!$AH$12:$AH$5000,$C147,'(6)定期点検調書'!$BF$12:$BF$5000,$U$7)&gt;=1,$U$7,IF(COUNTIFS('(6)定期点検調書'!$B$12:$B$5000,J$145,'(6)定期点検調書'!$AH$12:$AH$5000,$C147,'(6)定期点検調書'!$BF$12:$BF$5000,$T$7)&gt;=1,$T$7,IF(COUNTIFS('(6)定期点検調書'!$B$12:$B$5000,J$145,'(6)定期点検調書'!$AH$12:$AH$5000,$C147,'(6)定期点検調書'!$BF$12:$BF$5000,$S$7)&gt;=1,$S$7,""))))))</f>
        <v/>
      </c>
      <c r="K147" s="465" t="str">
        <f>IF(K$145="","",IF(COUNTIFS('(6)定期点検調書'!$B$12:$B$5000,K$145,'(6)定期点検調書'!$AH$12:$AH$5000,$C147,'(6)定期点検調書'!$BF$12:$BF$5000,$W$7)&gt;=1,$W$7,IF(COUNTIFS('(6)定期点検調書'!$B$12:$B$5000,K$145,'(6)定期点検調書'!$AH$12:$AH$5000,$C147,'(6)定期点検調書'!$BF$12:$BF$5000,$V$7)&gt;=1,$V$7,IF(COUNTIFS('(6)定期点検調書'!$B$12:$B$5000,K$145,'(6)定期点検調書'!$AH$12:$AH$5000,$C147,'(6)定期点検調書'!$BF$12:$BF$5000,$U$7)&gt;=1,$U$7,IF(COUNTIFS('(6)定期点検調書'!$B$12:$B$5000,K$145,'(6)定期点検調書'!$AH$12:$AH$5000,$C147,'(6)定期点検調書'!$BF$12:$BF$5000,$T$7)&gt;=1,$T$7,IF(COUNTIFS('(6)定期点検調書'!$B$12:$B$5000,K$145,'(6)定期点検調書'!$AH$12:$AH$5000,$C147,'(6)定期点検調書'!$BF$12:$BF$5000,$S$7)&gt;=1,$S$7,""))))))</f>
        <v/>
      </c>
      <c r="L147" s="465" t="str">
        <f>IF(L$145="","",IF(COUNTIFS('(6)定期点検調書'!$B$12:$B$5000,L$145,'(6)定期点検調書'!$AH$12:$AH$5000,$C147,'(6)定期点検調書'!$BF$12:$BF$5000,$W$7)&gt;=1,$W$7,IF(COUNTIFS('(6)定期点検調書'!$B$12:$B$5000,L$145,'(6)定期点検調書'!$AH$12:$AH$5000,$C147,'(6)定期点検調書'!$BF$12:$BF$5000,$V$7)&gt;=1,$V$7,IF(COUNTIFS('(6)定期点検調書'!$B$12:$B$5000,L$145,'(6)定期点検調書'!$AH$12:$AH$5000,$C147,'(6)定期点検調書'!$BF$12:$BF$5000,$U$7)&gt;=1,$U$7,IF(COUNTIFS('(6)定期点検調書'!$B$12:$B$5000,L$145,'(6)定期点検調書'!$AH$12:$AH$5000,$C147,'(6)定期点検調書'!$BF$12:$BF$5000,$T$7)&gt;=1,$T$7,IF(COUNTIFS('(6)定期点検調書'!$B$12:$B$5000,L$145,'(6)定期点検調書'!$AH$12:$AH$5000,$C147,'(6)定期点検調書'!$BF$12:$BF$5000,$S$7)&gt;=1,$S$7,""))))))</f>
        <v/>
      </c>
      <c r="M147" s="465" t="str">
        <f>IF(M$145="","",IF(COUNTIFS('(6)定期点検調書'!$B$12:$B$5000,M$145,'(6)定期点検調書'!$AH$12:$AH$5000,$C147,'(6)定期点検調書'!$BF$12:$BF$5000,$W$7)&gt;=1,$W$7,IF(COUNTIFS('(6)定期点検調書'!$B$12:$B$5000,M$145,'(6)定期点検調書'!$AH$12:$AH$5000,$C147,'(6)定期点検調書'!$BF$12:$BF$5000,$V$7)&gt;=1,$V$7,IF(COUNTIFS('(6)定期点検調書'!$B$12:$B$5000,M$145,'(6)定期点検調書'!$AH$12:$AH$5000,$C147,'(6)定期点検調書'!$BF$12:$BF$5000,$U$7)&gt;=1,$U$7,IF(COUNTIFS('(6)定期点検調書'!$B$12:$B$5000,M$145,'(6)定期点検調書'!$AH$12:$AH$5000,$C147,'(6)定期点検調書'!$BF$12:$BF$5000,$T$7)&gt;=1,$T$7,IF(COUNTIFS('(6)定期点検調書'!$B$12:$B$5000,M$145,'(6)定期点検調書'!$AH$12:$AH$5000,$C147,'(6)定期点検調書'!$BF$12:$BF$5000,$S$7)&gt;=1,$S$7,""))))))</f>
        <v/>
      </c>
      <c r="N147" s="465" t="str">
        <f>IF(N$145="","",IF(COUNTIFS('(6)定期点検調書'!$B$12:$B$5000,N$145,'(6)定期点検調書'!$AH$12:$AH$5000,$C147,'(6)定期点検調書'!$BF$12:$BF$5000,$W$7)&gt;=1,$W$7,IF(COUNTIFS('(6)定期点検調書'!$B$12:$B$5000,N$145,'(6)定期点検調書'!$AH$12:$AH$5000,$C147,'(6)定期点検調書'!$BF$12:$BF$5000,$V$7)&gt;=1,$V$7,IF(COUNTIFS('(6)定期点検調書'!$B$12:$B$5000,N$145,'(6)定期点検調書'!$AH$12:$AH$5000,$C147,'(6)定期点検調書'!$BF$12:$BF$5000,$U$7)&gt;=1,$U$7,IF(COUNTIFS('(6)定期点検調書'!$B$12:$B$5000,N$145,'(6)定期点検調書'!$AH$12:$AH$5000,$C147,'(6)定期点検調書'!$BF$12:$BF$5000,$T$7)&gt;=1,$T$7,IF(COUNTIFS('(6)定期点検調書'!$B$12:$B$5000,N$145,'(6)定期点検調書'!$AH$12:$AH$5000,$C147,'(6)定期点検調書'!$BF$12:$BF$5000,$S$7)&gt;=1,$S$7,""))))))</f>
        <v/>
      </c>
      <c r="O147" s="465" t="str">
        <f>IF(O$145="","",IF(COUNTIFS('(6)定期点検調書'!$B$12:$B$5000,O$145,'(6)定期点検調書'!$AH$12:$AH$5000,$C147,'(6)定期点検調書'!$BF$12:$BF$5000,$W$7)&gt;=1,$W$7,IF(COUNTIFS('(6)定期点検調書'!$B$12:$B$5000,O$145,'(6)定期点検調書'!$AH$12:$AH$5000,$C147,'(6)定期点検調書'!$BF$12:$BF$5000,$V$7)&gt;=1,$V$7,IF(COUNTIFS('(6)定期点検調書'!$B$12:$B$5000,O$145,'(6)定期点検調書'!$AH$12:$AH$5000,$C147,'(6)定期点検調書'!$BF$12:$BF$5000,$U$7)&gt;=1,$U$7,IF(COUNTIFS('(6)定期点検調書'!$B$12:$B$5000,O$145,'(6)定期点検調書'!$AH$12:$AH$5000,$C147,'(6)定期点検調書'!$BF$12:$BF$5000,$T$7)&gt;=1,$T$7,IF(COUNTIFS('(6)定期点検調書'!$B$12:$B$5000,O$145,'(6)定期点検調書'!$AH$12:$AH$5000,$C147,'(6)定期点検調書'!$BF$12:$BF$5000,$S$7)&gt;=1,$S$7,""))))))</f>
        <v/>
      </c>
      <c r="P147" s="465" t="str">
        <f>IF(P$145="","",IF(COUNTIFS('(6)定期点検調書'!$B$12:$B$5000,P$145,'(6)定期点検調書'!$AH$12:$AH$5000,$C147,'(6)定期点検調書'!$BF$12:$BF$5000,$W$7)&gt;=1,$W$7,IF(COUNTIFS('(6)定期点検調書'!$B$12:$B$5000,P$145,'(6)定期点検調書'!$AH$12:$AH$5000,$C147,'(6)定期点検調書'!$BF$12:$BF$5000,$V$7)&gt;=1,$V$7,IF(COUNTIFS('(6)定期点検調書'!$B$12:$B$5000,P$145,'(6)定期点検調書'!$AH$12:$AH$5000,$C147,'(6)定期点検調書'!$BF$12:$BF$5000,$U$7)&gt;=1,$U$7,IF(COUNTIFS('(6)定期点検調書'!$B$12:$B$5000,P$145,'(6)定期点検調書'!$AH$12:$AH$5000,$C147,'(6)定期点検調書'!$BF$12:$BF$5000,$T$7)&gt;=1,$T$7,IF(COUNTIFS('(6)定期点検調書'!$B$12:$B$5000,P$145,'(6)定期点検調書'!$AH$12:$AH$5000,$C147,'(6)定期点検調書'!$BF$12:$BF$5000,$S$7)&gt;=1,$S$7,""))))))</f>
        <v/>
      </c>
      <c r="Q147" s="465" t="str">
        <f>IF(Q$145="","",IF(COUNTIFS('(6)定期点検調書'!$B$12:$B$5000,Q$145,'(6)定期点検調書'!$AH$12:$AH$5000,$C147,'(6)定期点検調書'!$BF$12:$BF$5000,$W$7)&gt;=1,$W$7,IF(COUNTIFS('(6)定期点検調書'!$B$12:$B$5000,Q$145,'(6)定期点検調書'!$AH$12:$AH$5000,$C147,'(6)定期点検調書'!$BF$12:$BF$5000,$V$7)&gt;=1,$V$7,IF(COUNTIFS('(6)定期点検調書'!$B$12:$B$5000,Q$145,'(6)定期点検調書'!$AH$12:$AH$5000,$C147,'(6)定期点検調書'!$BF$12:$BF$5000,$U$7)&gt;=1,$U$7,IF(COUNTIFS('(6)定期点検調書'!$B$12:$B$5000,Q$145,'(6)定期点検調書'!$AH$12:$AH$5000,$C147,'(6)定期点検調書'!$BF$12:$BF$5000,$T$7)&gt;=1,$T$7,IF(COUNTIFS('(6)定期点検調書'!$B$12:$B$5000,Q$145,'(6)定期点検調書'!$AH$12:$AH$5000,$C147,'(6)定期点検調書'!$BF$12:$BF$5000,$S$7)&gt;=1,$S$7,""))))))</f>
        <v/>
      </c>
      <c r="R147" s="465" t="str">
        <f>IF(R$145="","",IF(COUNTIFS('(6)定期点検調書'!$B$12:$B$5000,R$145,'(6)定期点検調書'!$AH$12:$AH$5000,$C147,'(6)定期点検調書'!$BF$12:$BF$5000,$W$7)&gt;=1,$W$7,IF(COUNTIFS('(6)定期点検調書'!$B$12:$B$5000,R$145,'(6)定期点検調書'!$AH$12:$AH$5000,$C147,'(6)定期点検調書'!$BF$12:$BF$5000,$V$7)&gt;=1,$V$7,IF(COUNTIFS('(6)定期点検調書'!$B$12:$B$5000,R$145,'(6)定期点検調書'!$AH$12:$AH$5000,$C147,'(6)定期点検調書'!$BF$12:$BF$5000,$U$7)&gt;=1,$U$7,IF(COUNTIFS('(6)定期点検調書'!$B$12:$B$5000,R$145,'(6)定期点検調書'!$AH$12:$AH$5000,$C147,'(6)定期点検調書'!$BF$12:$BF$5000,$T$7)&gt;=1,$T$7,IF(COUNTIFS('(6)定期点検調書'!$B$12:$B$5000,R$145,'(6)定期点検調書'!$AH$12:$AH$5000,$C147,'(6)定期点検調書'!$BF$12:$BF$5000,$S$7)&gt;=1,$S$7,""))))))</f>
        <v/>
      </c>
      <c r="S147" s="465" t="str">
        <f>IF(S$145="","",IF(COUNTIFS('(6)定期点検調書'!$B$12:$B$5000,S$145,'(6)定期点検調書'!$AH$12:$AH$5000,$C147,'(6)定期点検調書'!$BF$12:$BF$5000,$W$7)&gt;=1,$W$7,IF(COUNTIFS('(6)定期点検調書'!$B$12:$B$5000,S$145,'(6)定期点検調書'!$AH$12:$AH$5000,$C147,'(6)定期点検調書'!$BF$12:$BF$5000,$V$7)&gt;=1,$V$7,IF(COUNTIFS('(6)定期点検調書'!$B$12:$B$5000,S$145,'(6)定期点検調書'!$AH$12:$AH$5000,$C147,'(6)定期点検調書'!$BF$12:$BF$5000,$U$7)&gt;=1,$U$7,IF(COUNTIFS('(6)定期点検調書'!$B$12:$B$5000,S$145,'(6)定期点検調書'!$AH$12:$AH$5000,$C147,'(6)定期点検調書'!$BF$12:$BF$5000,$T$7)&gt;=1,$T$7,IF(COUNTIFS('(6)定期点検調書'!$B$12:$B$5000,S$145,'(6)定期点検調書'!$AH$12:$AH$5000,$C147,'(6)定期点検調書'!$BF$12:$BF$5000,$S$7)&gt;=1,$S$7,""))))))</f>
        <v/>
      </c>
      <c r="T147" s="465" t="str">
        <f>IF(T$145="","",IF(COUNTIFS('(6)定期点検調書'!$B$12:$B$5000,T$145,'(6)定期点検調書'!$AH$12:$AH$5000,$C147,'(6)定期点検調書'!$BF$12:$BF$5000,$W$7)&gt;=1,$W$7,IF(COUNTIFS('(6)定期点検調書'!$B$12:$B$5000,T$145,'(6)定期点検調書'!$AH$12:$AH$5000,$C147,'(6)定期点検調書'!$BF$12:$BF$5000,$V$7)&gt;=1,$V$7,IF(COUNTIFS('(6)定期点検調書'!$B$12:$B$5000,T$145,'(6)定期点検調書'!$AH$12:$AH$5000,$C147,'(6)定期点検調書'!$BF$12:$BF$5000,$U$7)&gt;=1,$U$7,IF(COUNTIFS('(6)定期点検調書'!$B$12:$B$5000,T$145,'(6)定期点検調書'!$AH$12:$AH$5000,$C147,'(6)定期点検調書'!$BF$12:$BF$5000,$T$7)&gt;=1,$T$7,IF(COUNTIFS('(6)定期点検調書'!$B$12:$B$5000,T$145,'(6)定期点検調書'!$AH$12:$AH$5000,$C147,'(6)定期点検調書'!$BF$12:$BF$5000,$S$7)&gt;=1,$S$7,""))))))</f>
        <v/>
      </c>
      <c r="U147" s="465" t="str">
        <f>IF(U$145="","",IF(COUNTIFS('(6)定期点検調書'!$B$12:$B$5000,U$145,'(6)定期点検調書'!$AH$12:$AH$5000,$C147,'(6)定期点検調書'!$BF$12:$BF$5000,$W$7)&gt;=1,$W$7,IF(COUNTIFS('(6)定期点検調書'!$B$12:$B$5000,U$145,'(6)定期点検調書'!$AH$12:$AH$5000,$C147,'(6)定期点検調書'!$BF$12:$BF$5000,$V$7)&gt;=1,$V$7,IF(COUNTIFS('(6)定期点検調書'!$B$12:$B$5000,U$145,'(6)定期点検調書'!$AH$12:$AH$5000,$C147,'(6)定期点検調書'!$BF$12:$BF$5000,$U$7)&gt;=1,$U$7,IF(COUNTIFS('(6)定期点検調書'!$B$12:$B$5000,U$145,'(6)定期点検調書'!$AH$12:$AH$5000,$C147,'(6)定期点検調書'!$BF$12:$BF$5000,$T$7)&gt;=1,$T$7,IF(COUNTIFS('(6)定期点検調書'!$B$12:$B$5000,U$145,'(6)定期点検調書'!$AH$12:$AH$5000,$C147,'(6)定期点検調書'!$BF$12:$BF$5000,$S$7)&gt;=1,$S$7,""))))))</f>
        <v/>
      </c>
      <c r="V147" s="465" t="str">
        <f>IF(V$145="","",IF(COUNTIFS('(6)定期点検調書'!$B$12:$B$5000,V$145,'(6)定期点検調書'!$AH$12:$AH$5000,$C147,'(6)定期点検調書'!$BF$12:$BF$5000,$W$7)&gt;=1,$W$7,IF(COUNTIFS('(6)定期点検調書'!$B$12:$B$5000,V$145,'(6)定期点検調書'!$AH$12:$AH$5000,$C147,'(6)定期点検調書'!$BF$12:$BF$5000,$V$7)&gt;=1,$V$7,IF(COUNTIFS('(6)定期点検調書'!$B$12:$B$5000,V$145,'(6)定期点検調書'!$AH$12:$AH$5000,$C147,'(6)定期点検調書'!$BF$12:$BF$5000,$U$7)&gt;=1,$U$7,IF(COUNTIFS('(6)定期点検調書'!$B$12:$B$5000,V$145,'(6)定期点検調書'!$AH$12:$AH$5000,$C147,'(6)定期点検調書'!$BF$12:$BF$5000,$T$7)&gt;=1,$T$7,IF(COUNTIFS('(6)定期点検調書'!$B$12:$B$5000,V$145,'(6)定期点検調書'!$AH$12:$AH$5000,$C147,'(6)定期点検調書'!$BF$12:$BF$5000,$S$7)&gt;=1,$S$7,""))))))</f>
        <v/>
      </c>
      <c r="W147" s="465" t="str">
        <f>IF(W$145="","",IF(COUNTIFS('(6)定期点検調書'!$B$12:$B$5000,W$145,'(6)定期点検調書'!$AH$12:$AH$5000,$C147,'(6)定期点検調書'!$BF$12:$BF$5000,$W$7)&gt;=1,$W$7,IF(COUNTIFS('(6)定期点検調書'!$B$12:$B$5000,W$145,'(6)定期点検調書'!$AH$12:$AH$5000,$C147,'(6)定期点検調書'!$BF$12:$BF$5000,$V$7)&gt;=1,$V$7,IF(COUNTIFS('(6)定期点検調書'!$B$12:$B$5000,W$145,'(6)定期点検調書'!$AH$12:$AH$5000,$C147,'(6)定期点検調書'!$BF$12:$BF$5000,$U$7)&gt;=1,$U$7,IF(COUNTIFS('(6)定期点検調書'!$B$12:$B$5000,W$145,'(6)定期点検調書'!$AH$12:$AH$5000,$C147,'(6)定期点検調書'!$BF$12:$BF$5000,$T$7)&gt;=1,$T$7,IF(COUNTIFS('(6)定期点検調書'!$B$12:$B$5000,W$145,'(6)定期点検調書'!$AH$12:$AH$5000,$C147,'(6)定期点検調書'!$BF$12:$BF$5000,$S$7)&gt;=1,$S$7,""))))))</f>
        <v/>
      </c>
      <c r="X147" s="465" t="str">
        <f>IF(X$145="","",IF(COUNTIFS('(6)定期点検調書'!$B$12:$B$5000,X$145,'(6)定期点検調書'!$AH$12:$AH$5000,$C147,'(6)定期点検調書'!$BF$12:$BF$5000,$W$7)&gt;=1,$W$7,IF(COUNTIFS('(6)定期点検調書'!$B$12:$B$5000,X$145,'(6)定期点検調書'!$AH$12:$AH$5000,$C147,'(6)定期点検調書'!$BF$12:$BF$5000,$V$7)&gt;=1,$V$7,IF(COUNTIFS('(6)定期点検調書'!$B$12:$B$5000,X$145,'(6)定期点検調書'!$AH$12:$AH$5000,$C147,'(6)定期点検調書'!$BF$12:$BF$5000,$U$7)&gt;=1,$U$7,IF(COUNTIFS('(6)定期点検調書'!$B$12:$B$5000,X$145,'(6)定期点検調書'!$AH$12:$AH$5000,$C147,'(6)定期点検調書'!$BF$12:$BF$5000,$T$7)&gt;=1,$T$7,IF(COUNTIFS('(6)定期点検調書'!$B$12:$B$5000,X$145,'(6)定期点検調書'!$AH$12:$AH$5000,$C147,'(6)定期点検調書'!$BF$12:$BF$5000,$S$7)&gt;=1,$S$7,""))))))</f>
        <v/>
      </c>
      <c r="Y147" s="465" t="str">
        <f>IF(Y$145="","",IF(COUNTIFS('(6)定期点検調書'!$B$12:$B$5000,Y$145,'(6)定期点検調書'!$AH$12:$AH$5000,$C147,'(6)定期点検調書'!$BF$12:$BF$5000,$W$7)&gt;=1,$W$7,IF(COUNTIFS('(6)定期点検調書'!$B$12:$B$5000,Y$145,'(6)定期点検調書'!$AH$12:$AH$5000,$C147,'(6)定期点検調書'!$BF$12:$BF$5000,$V$7)&gt;=1,$V$7,IF(COUNTIFS('(6)定期点検調書'!$B$12:$B$5000,Y$145,'(6)定期点検調書'!$AH$12:$AH$5000,$C147,'(6)定期点検調書'!$BF$12:$BF$5000,$U$7)&gt;=1,$U$7,IF(COUNTIFS('(6)定期点検調書'!$B$12:$B$5000,Y$145,'(6)定期点検調書'!$AH$12:$AH$5000,$C147,'(6)定期点検調書'!$BF$12:$BF$5000,$T$7)&gt;=1,$T$7,IF(COUNTIFS('(6)定期点検調書'!$B$12:$B$5000,Y$145,'(6)定期点検調書'!$AH$12:$AH$5000,$C147,'(6)定期点検調書'!$BF$12:$BF$5000,$S$7)&gt;=1,$S$7,""))))))</f>
        <v/>
      </c>
      <c r="Z147" s="465" t="str">
        <f>IF(Z$145="","",IF(COUNTIFS('(6)定期点検調書'!$B$12:$B$5000,Z$145,'(6)定期点検調書'!$AH$12:$AH$5000,$C147,'(6)定期点検調書'!$BF$12:$BF$5000,$W$7)&gt;=1,$W$7,IF(COUNTIFS('(6)定期点検調書'!$B$12:$B$5000,Z$145,'(6)定期点検調書'!$AH$12:$AH$5000,$C147,'(6)定期点検調書'!$BF$12:$BF$5000,$V$7)&gt;=1,$V$7,IF(COUNTIFS('(6)定期点検調書'!$B$12:$B$5000,Z$145,'(6)定期点検調書'!$AH$12:$AH$5000,$C147,'(6)定期点検調書'!$BF$12:$BF$5000,$U$7)&gt;=1,$U$7,IF(COUNTIFS('(6)定期点検調書'!$B$12:$B$5000,Z$145,'(6)定期点検調書'!$AH$12:$AH$5000,$C147,'(6)定期点検調書'!$BF$12:$BF$5000,$T$7)&gt;=1,$T$7,IF(COUNTIFS('(6)定期点検調書'!$B$12:$B$5000,Z$145,'(6)定期点検調書'!$AH$12:$AH$5000,$C147,'(6)定期点検調書'!$BF$12:$BF$5000,$S$7)&gt;=1,$S$7,""))))))</f>
        <v/>
      </c>
      <c r="AA147" s="465" t="str">
        <f>IF(AA$145="","",IF(COUNTIFS('(6)定期点検調書'!$B$12:$B$5000,AA$145,'(6)定期点検調書'!$AH$12:$AH$5000,$C147,'(6)定期点検調書'!$BF$12:$BF$5000,$W$7)&gt;=1,$W$7,IF(COUNTIFS('(6)定期点検調書'!$B$12:$B$5000,AA$145,'(6)定期点検調書'!$AH$12:$AH$5000,$C147,'(6)定期点検調書'!$BF$12:$BF$5000,$V$7)&gt;=1,$V$7,IF(COUNTIFS('(6)定期点検調書'!$B$12:$B$5000,AA$145,'(6)定期点検調書'!$AH$12:$AH$5000,$C147,'(6)定期点検調書'!$BF$12:$BF$5000,$U$7)&gt;=1,$U$7,IF(COUNTIFS('(6)定期点検調書'!$B$12:$B$5000,AA$145,'(6)定期点検調書'!$AH$12:$AH$5000,$C147,'(6)定期点検調書'!$BF$12:$BF$5000,$T$7)&gt;=1,$T$7,IF(COUNTIFS('(6)定期点検調書'!$B$12:$B$5000,AA$145,'(6)定期点検調書'!$AH$12:$AH$5000,$C147,'(6)定期点検調書'!$BF$12:$BF$5000,$S$7)&gt;=1,$S$7,""))))))</f>
        <v/>
      </c>
      <c r="AB147" s="465" t="str">
        <f>IF(AB$145="","",IF(COUNTIFS('(6)定期点検調書'!$B$12:$B$5000,AB$145,'(6)定期点検調書'!$AH$12:$AH$5000,$C147,'(6)定期点検調書'!$BF$12:$BF$5000,$W$7)&gt;=1,$W$7,IF(COUNTIFS('(6)定期点検調書'!$B$12:$B$5000,AB$145,'(6)定期点検調書'!$AH$12:$AH$5000,$C147,'(6)定期点検調書'!$BF$12:$BF$5000,$V$7)&gt;=1,$V$7,IF(COUNTIFS('(6)定期点検調書'!$B$12:$B$5000,AB$145,'(6)定期点検調書'!$AH$12:$AH$5000,$C147,'(6)定期点検調書'!$BF$12:$BF$5000,$U$7)&gt;=1,$U$7,IF(COUNTIFS('(6)定期点検調書'!$B$12:$B$5000,AB$145,'(6)定期点検調書'!$AH$12:$AH$5000,$C147,'(6)定期点検調書'!$BF$12:$BF$5000,$T$7)&gt;=1,$T$7,IF(COUNTIFS('(6)定期点検調書'!$B$12:$B$5000,AB$145,'(6)定期点検調書'!$AH$12:$AH$5000,$C147,'(6)定期点検調書'!$BF$12:$BF$5000,$S$7)&gt;=1,$S$7,""))))))</f>
        <v/>
      </c>
      <c r="AC147" s="465" t="str">
        <f>IF(AC$145="","",IF(COUNTIFS('(6)定期点検調書'!$B$12:$B$5000,AC$145,'(6)定期点検調書'!$AH$12:$AH$5000,$C147,'(6)定期点検調書'!$BF$12:$BF$5000,$W$7)&gt;=1,$W$7,IF(COUNTIFS('(6)定期点検調書'!$B$12:$B$5000,AC$145,'(6)定期点検調書'!$AH$12:$AH$5000,$C147,'(6)定期点検調書'!$BF$12:$BF$5000,$V$7)&gt;=1,$V$7,IF(COUNTIFS('(6)定期点検調書'!$B$12:$B$5000,AC$145,'(6)定期点検調書'!$AH$12:$AH$5000,$C147,'(6)定期点検調書'!$BF$12:$BF$5000,$U$7)&gt;=1,$U$7,IF(COUNTIFS('(6)定期点検調書'!$B$12:$B$5000,AC$145,'(6)定期点検調書'!$AH$12:$AH$5000,$C147,'(6)定期点検調書'!$BF$12:$BF$5000,$T$7)&gt;=1,$T$7,IF(COUNTIFS('(6)定期点検調書'!$B$12:$B$5000,AC$145,'(6)定期点検調書'!$AH$12:$AH$5000,$C147,'(6)定期点検調書'!$BF$12:$BF$5000,$S$7)&gt;=1,$S$7,""))))))</f>
        <v/>
      </c>
      <c r="AD147" s="465" t="str">
        <f>IF(AD$145="","",IF(COUNTIFS('(6)定期点検調書'!$B$12:$B$5000,AD$145,'(6)定期点検調書'!$AH$12:$AH$5000,$C147,'(6)定期点検調書'!$BF$12:$BF$5000,$W$7)&gt;=1,$W$7,IF(COUNTIFS('(6)定期点検調書'!$B$12:$B$5000,AD$145,'(6)定期点検調書'!$AH$12:$AH$5000,$C147,'(6)定期点検調書'!$BF$12:$BF$5000,$V$7)&gt;=1,$V$7,IF(COUNTIFS('(6)定期点検調書'!$B$12:$B$5000,AD$145,'(6)定期点検調書'!$AH$12:$AH$5000,$C147,'(6)定期点検調書'!$BF$12:$BF$5000,$U$7)&gt;=1,$U$7,IF(COUNTIFS('(6)定期点検調書'!$B$12:$B$5000,AD$145,'(6)定期点検調書'!$AH$12:$AH$5000,$C147,'(6)定期点検調書'!$BF$12:$BF$5000,$T$7)&gt;=1,$T$7,IF(COUNTIFS('(6)定期点検調書'!$B$12:$B$5000,AD$145,'(6)定期点検調書'!$AH$12:$AH$5000,$C147,'(6)定期点検調書'!$BF$12:$BF$5000,$S$7)&gt;=1,$S$7,""))))))</f>
        <v/>
      </c>
      <c r="AE147" s="465" t="str">
        <f>IF(AE$145="","",IF(COUNTIFS('(6)定期点検調書'!$B$12:$B$5000,AE$145,'(6)定期点検調書'!$AH$12:$AH$5000,$C147,'(6)定期点検調書'!$BF$12:$BF$5000,$W$7)&gt;=1,$W$7,IF(COUNTIFS('(6)定期点検調書'!$B$12:$B$5000,AE$145,'(6)定期点検調書'!$AH$12:$AH$5000,$C147,'(6)定期点検調書'!$BF$12:$BF$5000,$V$7)&gt;=1,$V$7,IF(COUNTIFS('(6)定期点検調書'!$B$12:$B$5000,AE$145,'(6)定期点検調書'!$AH$12:$AH$5000,$C147,'(6)定期点検調書'!$BF$12:$BF$5000,$U$7)&gt;=1,$U$7,IF(COUNTIFS('(6)定期点検調書'!$B$12:$B$5000,AE$145,'(6)定期点検調書'!$AH$12:$AH$5000,$C147,'(6)定期点検調書'!$BF$12:$BF$5000,$T$7)&gt;=1,$T$7,IF(COUNTIFS('(6)定期点検調書'!$B$12:$B$5000,AE$145,'(6)定期点検調書'!$AH$12:$AH$5000,$C147,'(6)定期点検調書'!$BF$12:$BF$5000,$S$7)&gt;=1,$S$7,""))))))</f>
        <v/>
      </c>
      <c r="AF147" s="465" t="str">
        <f>IF(AF$145="","",IF(COUNTIFS('(6)定期点検調書'!$B$12:$B$5000,AF$145,'(6)定期点検調書'!$AH$12:$AH$5000,$C147,'(6)定期点検調書'!$BF$12:$BF$5000,$W$7)&gt;=1,$W$7,IF(COUNTIFS('(6)定期点検調書'!$B$12:$B$5000,AF$145,'(6)定期点検調書'!$AH$12:$AH$5000,$C147,'(6)定期点検調書'!$BF$12:$BF$5000,$V$7)&gt;=1,$V$7,IF(COUNTIFS('(6)定期点検調書'!$B$12:$B$5000,AF$145,'(6)定期点検調書'!$AH$12:$AH$5000,$C147,'(6)定期点検調書'!$BF$12:$BF$5000,$U$7)&gt;=1,$U$7,IF(COUNTIFS('(6)定期点検調書'!$B$12:$B$5000,AF$145,'(6)定期点検調書'!$AH$12:$AH$5000,$C147,'(6)定期点検調書'!$BF$12:$BF$5000,$T$7)&gt;=1,$T$7,IF(COUNTIFS('(6)定期点検調書'!$B$12:$B$5000,AF$145,'(6)定期点検調書'!$AH$12:$AH$5000,$C147,'(6)定期点検調書'!$BF$12:$BF$5000,$S$7)&gt;=1,$S$7,""))))))</f>
        <v/>
      </c>
      <c r="AG147" s="465" t="str">
        <f>IF(AG$145="","",IF(COUNTIFS('(6)定期点検調書'!$B$12:$B$5000,AG$145,'(6)定期点検調書'!$AH$12:$AH$5000,$C147,'(6)定期点検調書'!$BF$12:$BF$5000,$W$7)&gt;=1,$W$7,IF(COUNTIFS('(6)定期点検調書'!$B$12:$B$5000,AG$145,'(6)定期点検調書'!$AH$12:$AH$5000,$C147,'(6)定期点検調書'!$BF$12:$BF$5000,$V$7)&gt;=1,$V$7,IF(COUNTIFS('(6)定期点検調書'!$B$12:$B$5000,AG$145,'(6)定期点検調書'!$AH$12:$AH$5000,$C147,'(6)定期点検調書'!$BF$12:$BF$5000,$U$7)&gt;=1,$U$7,IF(COUNTIFS('(6)定期点検調書'!$B$12:$B$5000,AG$145,'(6)定期点検調書'!$AH$12:$AH$5000,$C147,'(6)定期点検調書'!$BF$12:$BF$5000,$T$7)&gt;=1,$T$7,IF(COUNTIFS('(6)定期点検調書'!$B$12:$B$5000,AG$145,'(6)定期点検調書'!$AH$12:$AH$5000,$C147,'(6)定期点検調書'!$BF$12:$BF$5000,$S$7)&gt;=1,$S$7,""))))))</f>
        <v/>
      </c>
      <c r="AH147" s="465" t="str">
        <f>IF(AH$145="","",IF(COUNTIFS('(6)定期点検調書'!$B$12:$B$5000,AH$145,'(6)定期点検調書'!$AH$12:$AH$5000,$C147,'(6)定期点検調書'!$BF$12:$BF$5000,$W$7)&gt;=1,$W$7,IF(COUNTIFS('(6)定期点検調書'!$B$12:$B$5000,AH$145,'(6)定期点検調書'!$AH$12:$AH$5000,$C147,'(6)定期点検調書'!$BF$12:$BF$5000,$V$7)&gt;=1,$V$7,IF(COUNTIFS('(6)定期点検調書'!$B$12:$B$5000,AH$145,'(6)定期点検調書'!$AH$12:$AH$5000,$C147,'(6)定期点検調書'!$BF$12:$BF$5000,$U$7)&gt;=1,$U$7,IF(COUNTIFS('(6)定期点検調書'!$B$12:$B$5000,AH$145,'(6)定期点検調書'!$AH$12:$AH$5000,$C147,'(6)定期点検調書'!$BF$12:$BF$5000,$T$7)&gt;=1,$T$7,IF(COUNTIFS('(6)定期点検調書'!$B$12:$B$5000,AH$145,'(6)定期点検調書'!$AH$12:$AH$5000,$C147,'(6)定期点検調書'!$BF$12:$BF$5000,$S$7)&gt;=1,$S$7,""))))))</f>
        <v/>
      </c>
      <c r="AI147" s="465" t="str">
        <f>IF(AI$145="","",IF(COUNTIFS('(6)定期点検調書'!$B$12:$B$5000,AI$145,'(6)定期点検調書'!$AH$12:$AH$5000,$C147,'(6)定期点検調書'!$BF$12:$BF$5000,$W$7)&gt;=1,$W$7,IF(COUNTIFS('(6)定期点検調書'!$B$12:$B$5000,AI$145,'(6)定期点検調書'!$AH$12:$AH$5000,$C147,'(6)定期点検調書'!$BF$12:$BF$5000,$V$7)&gt;=1,$V$7,IF(COUNTIFS('(6)定期点検調書'!$B$12:$B$5000,AI$145,'(6)定期点検調書'!$AH$12:$AH$5000,$C147,'(6)定期点検調書'!$BF$12:$BF$5000,$U$7)&gt;=1,$U$7,IF(COUNTIFS('(6)定期点検調書'!$B$12:$B$5000,AI$145,'(6)定期点検調書'!$AH$12:$AH$5000,$C147,'(6)定期点検調書'!$BF$12:$BF$5000,$T$7)&gt;=1,$T$7,IF(COUNTIFS('(6)定期点検調書'!$B$12:$B$5000,AI$145,'(6)定期点検調書'!$AH$12:$AH$5000,$C147,'(6)定期点検調書'!$BF$12:$BF$5000,$S$7)&gt;=1,$S$7,""))))))</f>
        <v/>
      </c>
      <c r="AJ147" s="465" t="str">
        <f>IF(AJ$145="","",IF(COUNTIFS('(6)定期点検調書'!$B$12:$B$5000,AJ$145,'(6)定期点検調書'!$AH$12:$AH$5000,$C147,'(6)定期点検調書'!$BF$12:$BF$5000,$W$7)&gt;=1,$W$7,IF(COUNTIFS('(6)定期点検調書'!$B$12:$B$5000,AJ$145,'(6)定期点検調書'!$AH$12:$AH$5000,$C147,'(6)定期点検調書'!$BF$12:$BF$5000,$V$7)&gt;=1,$V$7,IF(COUNTIFS('(6)定期点検調書'!$B$12:$B$5000,AJ$145,'(6)定期点検調書'!$AH$12:$AH$5000,$C147,'(6)定期点検調書'!$BF$12:$BF$5000,$U$7)&gt;=1,$U$7,IF(COUNTIFS('(6)定期点検調書'!$B$12:$B$5000,AJ$145,'(6)定期点検調書'!$AH$12:$AH$5000,$C147,'(6)定期点検調書'!$BF$12:$BF$5000,$T$7)&gt;=1,$T$7,IF(COUNTIFS('(6)定期点検調書'!$B$12:$B$5000,AJ$145,'(6)定期点検調書'!$AH$12:$AH$5000,$C147,'(6)定期点検調書'!$BF$12:$BF$5000,$S$7)&gt;=1,$S$7,""))))))</f>
        <v/>
      </c>
      <c r="AK147" s="465" t="str">
        <f>IF(AK$145="","",IF(COUNTIFS('(6)定期点検調書'!$B$12:$B$5000,AK$145,'(6)定期点検調書'!$AH$12:$AH$5000,$C147,'(6)定期点検調書'!$BF$12:$BF$5000,$W$7)&gt;=1,$W$7,IF(COUNTIFS('(6)定期点検調書'!$B$12:$B$5000,AK$145,'(6)定期点検調書'!$AH$12:$AH$5000,$C147,'(6)定期点検調書'!$BF$12:$BF$5000,$V$7)&gt;=1,$V$7,IF(COUNTIFS('(6)定期点検調書'!$B$12:$B$5000,AK$145,'(6)定期点検調書'!$AH$12:$AH$5000,$C147,'(6)定期点検調書'!$BF$12:$BF$5000,$U$7)&gt;=1,$U$7,IF(COUNTIFS('(6)定期点検調書'!$B$12:$B$5000,AK$145,'(6)定期点検調書'!$AH$12:$AH$5000,$C147,'(6)定期点検調書'!$BF$12:$BF$5000,$T$7)&gt;=1,$T$7,IF(COUNTIFS('(6)定期点検調書'!$B$12:$B$5000,AK$145,'(6)定期点検調書'!$AH$12:$AH$5000,$C147,'(6)定期点検調書'!$BF$12:$BF$5000,$S$7)&gt;=1,$S$7,""))))))</f>
        <v/>
      </c>
      <c r="AL147" s="465" t="str">
        <f>IF(AL$145="","",IF(COUNTIFS('(6)定期点検調書'!$B$12:$B$5000,AL$145,'(6)定期点検調書'!$AH$12:$AH$5000,$C147,'(6)定期点検調書'!$BF$12:$BF$5000,$W$7)&gt;=1,$W$7,IF(COUNTIFS('(6)定期点検調書'!$B$12:$B$5000,AL$145,'(6)定期点検調書'!$AH$12:$AH$5000,$C147,'(6)定期点検調書'!$BF$12:$BF$5000,$V$7)&gt;=1,$V$7,IF(COUNTIFS('(6)定期点検調書'!$B$12:$B$5000,AL$145,'(6)定期点検調書'!$AH$12:$AH$5000,$C147,'(6)定期点検調書'!$BF$12:$BF$5000,$U$7)&gt;=1,$U$7,IF(COUNTIFS('(6)定期点検調書'!$B$12:$B$5000,AL$145,'(6)定期点検調書'!$AH$12:$AH$5000,$C147,'(6)定期点検調書'!$BF$12:$BF$5000,$T$7)&gt;=1,$T$7,IF(COUNTIFS('(6)定期点検調書'!$B$12:$B$5000,AL$145,'(6)定期点検調書'!$AH$12:$AH$5000,$C147,'(6)定期点検調書'!$BF$12:$BF$5000,$S$7)&gt;=1,$S$7,""))))))</f>
        <v/>
      </c>
      <c r="AM147" s="465" t="str">
        <f>IF(AM$145="","",IF(COUNTIFS('(6)定期点検調書'!$B$12:$B$5000,AM$145,'(6)定期点検調書'!$AH$12:$AH$5000,$C147,'(6)定期点検調書'!$BF$12:$BF$5000,$W$7)&gt;=1,$W$7,IF(COUNTIFS('(6)定期点検調書'!$B$12:$B$5000,AM$145,'(6)定期点検調書'!$AH$12:$AH$5000,$C147,'(6)定期点検調書'!$BF$12:$BF$5000,$V$7)&gt;=1,$V$7,IF(COUNTIFS('(6)定期点検調書'!$B$12:$B$5000,AM$145,'(6)定期点検調書'!$AH$12:$AH$5000,$C147,'(6)定期点検調書'!$BF$12:$BF$5000,$U$7)&gt;=1,$U$7,IF(COUNTIFS('(6)定期点検調書'!$B$12:$B$5000,AM$145,'(6)定期点検調書'!$AH$12:$AH$5000,$C147,'(6)定期点検調書'!$BF$12:$BF$5000,$T$7)&gt;=1,$T$7,IF(COUNTIFS('(6)定期点検調書'!$B$12:$B$5000,AM$145,'(6)定期点検調書'!$AH$12:$AH$5000,$C147,'(6)定期点検調書'!$BF$12:$BF$5000,$S$7)&gt;=1,$S$7,""))))))</f>
        <v/>
      </c>
      <c r="AN147" s="465" t="str">
        <f>IF(AN$145="","",IF(COUNTIFS('(6)定期点検調書'!$B$12:$B$5000,AN$145,'(6)定期点検調書'!$AH$12:$AH$5000,$C147,'(6)定期点検調書'!$BF$12:$BF$5000,$W$7)&gt;=1,$W$7,IF(COUNTIFS('(6)定期点検調書'!$B$12:$B$5000,AN$145,'(6)定期点検調書'!$AH$12:$AH$5000,$C147,'(6)定期点検調書'!$BF$12:$BF$5000,$V$7)&gt;=1,$V$7,IF(COUNTIFS('(6)定期点検調書'!$B$12:$B$5000,AN$145,'(6)定期点検調書'!$AH$12:$AH$5000,$C147,'(6)定期点検調書'!$BF$12:$BF$5000,$U$7)&gt;=1,$U$7,IF(COUNTIFS('(6)定期点検調書'!$B$12:$B$5000,AN$145,'(6)定期点検調書'!$AH$12:$AH$5000,$C147,'(6)定期点検調書'!$BF$12:$BF$5000,$T$7)&gt;=1,$T$7,IF(COUNTIFS('(6)定期点検調書'!$B$12:$B$5000,AN$145,'(6)定期点検調書'!$AH$12:$AH$5000,$C147,'(6)定期点検調書'!$BF$12:$BF$5000,$S$7)&gt;=1,$S$7,""))))))</f>
        <v/>
      </c>
      <c r="AO147" s="465" t="str">
        <f>IF(AO$145="","",IF(COUNTIFS('(6)定期点検調書'!$B$12:$B$5000,AO$145,'(6)定期点検調書'!$AH$12:$AH$5000,$C147,'(6)定期点検調書'!$BF$12:$BF$5000,$W$7)&gt;=1,$W$7,IF(COUNTIFS('(6)定期点検調書'!$B$12:$B$5000,AO$145,'(6)定期点検調書'!$AH$12:$AH$5000,$C147,'(6)定期点検調書'!$BF$12:$BF$5000,$V$7)&gt;=1,$V$7,IF(COUNTIFS('(6)定期点検調書'!$B$12:$B$5000,AO$145,'(6)定期点検調書'!$AH$12:$AH$5000,$C147,'(6)定期点検調書'!$BF$12:$BF$5000,$U$7)&gt;=1,$U$7,IF(COUNTIFS('(6)定期点検調書'!$B$12:$B$5000,AO$145,'(6)定期点検調書'!$AH$12:$AH$5000,$C147,'(6)定期点検調書'!$BF$12:$BF$5000,$T$7)&gt;=1,$T$7,IF(COUNTIFS('(6)定期点検調書'!$B$12:$B$5000,AO$145,'(6)定期点検調書'!$AH$12:$AH$5000,$C147,'(6)定期点検調書'!$BF$12:$BF$5000,$S$7)&gt;=1,$S$7,""))))))</f>
        <v/>
      </c>
      <c r="AP147" s="465" t="str">
        <f>IF(AP$145="","",IF(COUNTIFS('(6)定期点検調書'!$B$12:$B$5000,AP$145,'(6)定期点検調書'!$AH$12:$AH$5000,$C147,'(6)定期点検調書'!$BF$12:$BF$5000,$W$7)&gt;=1,$W$7,IF(COUNTIFS('(6)定期点検調書'!$B$12:$B$5000,AP$145,'(6)定期点検調書'!$AH$12:$AH$5000,$C147,'(6)定期点検調書'!$BF$12:$BF$5000,$V$7)&gt;=1,$V$7,IF(COUNTIFS('(6)定期点検調書'!$B$12:$B$5000,AP$145,'(6)定期点検調書'!$AH$12:$AH$5000,$C147,'(6)定期点検調書'!$BF$12:$BF$5000,$U$7)&gt;=1,$U$7,IF(COUNTIFS('(6)定期点検調書'!$B$12:$B$5000,AP$145,'(6)定期点検調書'!$AH$12:$AH$5000,$C147,'(6)定期点検調書'!$BF$12:$BF$5000,$T$7)&gt;=1,$T$7,IF(COUNTIFS('(6)定期点検調書'!$B$12:$B$5000,AP$145,'(6)定期点検調書'!$AH$12:$AH$5000,$C147,'(6)定期点検調書'!$BF$12:$BF$5000,$S$7)&gt;=1,$S$7,""))))))</f>
        <v/>
      </c>
      <c r="AQ147" s="465" t="str">
        <f>IF(AQ$145="","",IF(COUNTIFS('(6)定期点検調書'!$B$12:$B$5000,AQ$145,'(6)定期点検調書'!$AH$12:$AH$5000,$C147,'(6)定期点検調書'!$BF$12:$BF$5000,$W$7)&gt;=1,$W$7,IF(COUNTIFS('(6)定期点検調書'!$B$12:$B$5000,AQ$145,'(6)定期点検調書'!$AH$12:$AH$5000,$C147,'(6)定期点検調書'!$BF$12:$BF$5000,$V$7)&gt;=1,$V$7,IF(COUNTIFS('(6)定期点検調書'!$B$12:$B$5000,AQ$145,'(6)定期点検調書'!$AH$12:$AH$5000,$C147,'(6)定期点検調書'!$BF$12:$BF$5000,$U$7)&gt;=1,$U$7,IF(COUNTIFS('(6)定期点検調書'!$B$12:$B$5000,AQ$145,'(6)定期点検調書'!$AH$12:$AH$5000,$C147,'(6)定期点検調書'!$BF$12:$BF$5000,$T$7)&gt;=1,$T$7,IF(COUNTIFS('(6)定期点検調書'!$B$12:$B$5000,AQ$145,'(6)定期点検調書'!$AH$12:$AH$5000,$C147,'(6)定期点検調書'!$BF$12:$BF$5000,$S$7)&gt;=1,$S$7,""))))))</f>
        <v/>
      </c>
      <c r="AR147" s="465" t="str">
        <f>IF(AR$145="","",IF(COUNTIFS('(6)定期点検調書'!$B$12:$B$5000,AR$145,'(6)定期点検調書'!$AH$12:$AH$5000,$C147,'(6)定期点検調書'!$BF$12:$BF$5000,$W$7)&gt;=1,$W$7,IF(COUNTIFS('(6)定期点検調書'!$B$12:$B$5000,AR$145,'(6)定期点検調書'!$AH$12:$AH$5000,$C147,'(6)定期点検調書'!$BF$12:$BF$5000,$V$7)&gt;=1,$V$7,IF(COUNTIFS('(6)定期点検調書'!$B$12:$B$5000,AR$145,'(6)定期点検調書'!$AH$12:$AH$5000,$C147,'(6)定期点検調書'!$BF$12:$BF$5000,$U$7)&gt;=1,$U$7,IF(COUNTIFS('(6)定期点検調書'!$B$12:$B$5000,AR$145,'(6)定期点検調書'!$AH$12:$AH$5000,$C147,'(6)定期点検調書'!$BF$12:$BF$5000,$T$7)&gt;=1,$T$7,IF(COUNTIFS('(6)定期点検調書'!$B$12:$B$5000,AR$145,'(6)定期点検調書'!$AH$12:$AH$5000,$C147,'(6)定期点検調書'!$BF$12:$BF$5000,$S$7)&gt;=1,$S$7,""))))))</f>
        <v/>
      </c>
      <c r="AS147" s="465" t="str">
        <f>IF(AS$145="","",IF(COUNTIFS('(6)定期点検調書'!$B$12:$B$5000,AS$145,'(6)定期点検調書'!$AH$12:$AH$5000,$C147,'(6)定期点検調書'!$BF$12:$BF$5000,$W$7)&gt;=1,$W$7,IF(COUNTIFS('(6)定期点検調書'!$B$12:$B$5000,AS$145,'(6)定期点検調書'!$AH$12:$AH$5000,$C147,'(6)定期点検調書'!$BF$12:$BF$5000,$V$7)&gt;=1,$V$7,IF(COUNTIFS('(6)定期点検調書'!$B$12:$B$5000,AS$145,'(6)定期点検調書'!$AH$12:$AH$5000,$C147,'(6)定期点検調書'!$BF$12:$BF$5000,$U$7)&gt;=1,$U$7,IF(COUNTIFS('(6)定期点検調書'!$B$12:$B$5000,AS$145,'(6)定期点検調書'!$AH$12:$AH$5000,$C147,'(6)定期点検調書'!$BF$12:$BF$5000,$T$7)&gt;=1,$T$7,IF(COUNTIFS('(6)定期点検調書'!$B$12:$B$5000,AS$145,'(6)定期点検調書'!$AH$12:$AH$5000,$C147,'(6)定期点検調書'!$BF$12:$BF$5000,$S$7)&gt;=1,$S$7,""))))))</f>
        <v/>
      </c>
      <c r="AT147" s="465" t="str">
        <f>IF(AT$145="","",IF(COUNTIFS('(6)定期点検調書'!$B$12:$B$5000,AT$145,'(6)定期点検調書'!$AH$12:$AH$5000,$C147,'(6)定期点検調書'!$BF$12:$BF$5000,$W$7)&gt;=1,$W$7,IF(COUNTIFS('(6)定期点検調書'!$B$12:$B$5000,AT$145,'(6)定期点検調書'!$AH$12:$AH$5000,$C147,'(6)定期点検調書'!$BF$12:$BF$5000,$V$7)&gt;=1,$V$7,IF(COUNTIFS('(6)定期点検調書'!$B$12:$B$5000,AT$145,'(6)定期点検調書'!$AH$12:$AH$5000,$C147,'(6)定期点検調書'!$BF$12:$BF$5000,$U$7)&gt;=1,$U$7,IF(COUNTIFS('(6)定期点検調書'!$B$12:$B$5000,AT$145,'(6)定期点検調書'!$AH$12:$AH$5000,$C147,'(6)定期点検調書'!$BF$12:$BF$5000,$T$7)&gt;=1,$T$7,IF(COUNTIFS('(6)定期点検調書'!$B$12:$B$5000,AT$145,'(6)定期点検調書'!$AH$12:$AH$5000,$C147,'(6)定期点検調書'!$BF$12:$BF$5000,$S$7)&gt;=1,$S$7,""))))))</f>
        <v/>
      </c>
      <c r="AU147" s="465" t="str">
        <f>IF(AU$145="","",IF(COUNTIFS('(6)定期点検調書'!$B$12:$B$5000,AU$145,'(6)定期点検調書'!$AH$12:$AH$5000,$C147,'(6)定期点検調書'!$BF$12:$BF$5000,$W$7)&gt;=1,$W$7,IF(COUNTIFS('(6)定期点検調書'!$B$12:$B$5000,AU$145,'(6)定期点検調書'!$AH$12:$AH$5000,$C147,'(6)定期点検調書'!$BF$12:$BF$5000,$V$7)&gt;=1,$V$7,IF(COUNTIFS('(6)定期点検調書'!$B$12:$B$5000,AU$145,'(6)定期点検調書'!$AH$12:$AH$5000,$C147,'(6)定期点検調書'!$BF$12:$BF$5000,$U$7)&gt;=1,$U$7,IF(COUNTIFS('(6)定期点検調書'!$B$12:$B$5000,AU$145,'(6)定期点検調書'!$AH$12:$AH$5000,$C147,'(6)定期点検調書'!$BF$12:$BF$5000,$T$7)&gt;=1,$T$7,IF(COUNTIFS('(6)定期点検調書'!$B$12:$B$5000,AU$145,'(6)定期点検調書'!$AH$12:$AH$5000,$C147,'(6)定期点検調書'!$BF$12:$BF$5000,$S$7)&gt;=1,$S$7,""))))))</f>
        <v/>
      </c>
      <c r="AV147" s="465" t="str">
        <f>IF(AV$145="","",IF(COUNTIFS('(6)定期点検調書'!$B$12:$B$5000,AV$145,'(6)定期点検調書'!$AH$12:$AH$5000,$C147,'(6)定期点検調書'!$BF$12:$BF$5000,$W$7)&gt;=1,$W$7,IF(COUNTIFS('(6)定期点検調書'!$B$12:$B$5000,AV$145,'(6)定期点検調書'!$AH$12:$AH$5000,$C147,'(6)定期点検調書'!$BF$12:$BF$5000,$V$7)&gt;=1,$V$7,IF(COUNTIFS('(6)定期点検調書'!$B$12:$B$5000,AV$145,'(6)定期点検調書'!$AH$12:$AH$5000,$C147,'(6)定期点検調書'!$BF$12:$BF$5000,$U$7)&gt;=1,$U$7,IF(COUNTIFS('(6)定期点検調書'!$B$12:$B$5000,AV$145,'(6)定期点検調書'!$AH$12:$AH$5000,$C147,'(6)定期点検調書'!$BF$12:$BF$5000,$T$7)&gt;=1,$T$7,IF(COUNTIFS('(6)定期点検調書'!$B$12:$B$5000,AV$145,'(6)定期点検調書'!$AH$12:$AH$5000,$C147,'(6)定期点検調書'!$BF$12:$BF$5000,$S$7)&gt;=1,$S$7,""))))))</f>
        <v/>
      </c>
      <c r="AW147" s="465" t="str">
        <f>IF(AW$145="","",IF(COUNTIFS('(6)定期点検調書'!$B$12:$B$5000,AW$145,'(6)定期点検調書'!$AH$12:$AH$5000,$C147,'(6)定期点検調書'!$BF$12:$BF$5000,$W$7)&gt;=1,$W$7,IF(COUNTIFS('(6)定期点検調書'!$B$12:$B$5000,AW$145,'(6)定期点検調書'!$AH$12:$AH$5000,$C147,'(6)定期点検調書'!$BF$12:$BF$5000,$V$7)&gt;=1,$V$7,IF(COUNTIFS('(6)定期点検調書'!$B$12:$B$5000,AW$145,'(6)定期点検調書'!$AH$12:$AH$5000,$C147,'(6)定期点検調書'!$BF$12:$BF$5000,$U$7)&gt;=1,$U$7,IF(COUNTIFS('(6)定期点検調書'!$B$12:$B$5000,AW$145,'(6)定期点検調書'!$AH$12:$AH$5000,$C147,'(6)定期点検調書'!$BF$12:$BF$5000,$T$7)&gt;=1,$T$7,IF(COUNTIFS('(6)定期点検調書'!$B$12:$B$5000,AW$145,'(6)定期点検調書'!$AH$12:$AH$5000,$C147,'(6)定期点検調書'!$BF$12:$BF$5000,$S$7)&gt;=1,$S$7,""))))))</f>
        <v/>
      </c>
      <c r="AX147" s="465" t="str">
        <f>IF(AX$145="","",IF(COUNTIFS('(6)定期点検調書'!$B$12:$B$5000,AX$145,'(6)定期点検調書'!$AH$12:$AH$5000,$C147,'(6)定期点検調書'!$BF$12:$BF$5000,$W$7)&gt;=1,$W$7,IF(COUNTIFS('(6)定期点検調書'!$B$12:$B$5000,AX$145,'(6)定期点検調書'!$AH$12:$AH$5000,$C147,'(6)定期点検調書'!$BF$12:$BF$5000,$V$7)&gt;=1,$V$7,IF(COUNTIFS('(6)定期点検調書'!$B$12:$B$5000,AX$145,'(6)定期点検調書'!$AH$12:$AH$5000,$C147,'(6)定期点検調書'!$BF$12:$BF$5000,$U$7)&gt;=1,$U$7,IF(COUNTIFS('(6)定期点検調書'!$B$12:$B$5000,AX$145,'(6)定期点検調書'!$AH$12:$AH$5000,$C147,'(6)定期点検調書'!$BF$12:$BF$5000,$T$7)&gt;=1,$T$7,IF(COUNTIFS('(6)定期点検調書'!$B$12:$B$5000,AX$145,'(6)定期点検調書'!$AH$12:$AH$5000,$C147,'(6)定期点検調書'!$BF$12:$BF$5000,$S$7)&gt;=1,$S$7,""))))))</f>
        <v/>
      </c>
      <c r="AY147" s="465" t="str">
        <f>IF(AY$145="","",IF(COUNTIFS('(6)定期点検調書'!$B$12:$B$5000,AY$145,'(6)定期点検調書'!$AH$12:$AH$5000,$C147,'(6)定期点検調書'!$BF$12:$BF$5000,$W$7)&gt;=1,$W$7,IF(COUNTIFS('(6)定期点検調書'!$B$12:$B$5000,AY$145,'(6)定期点検調書'!$AH$12:$AH$5000,$C147,'(6)定期点検調書'!$BF$12:$BF$5000,$V$7)&gt;=1,$V$7,IF(COUNTIFS('(6)定期点検調書'!$B$12:$B$5000,AY$145,'(6)定期点検調書'!$AH$12:$AH$5000,$C147,'(6)定期点検調書'!$BF$12:$BF$5000,$U$7)&gt;=1,$U$7,IF(COUNTIFS('(6)定期点検調書'!$B$12:$B$5000,AY$145,'(6)定期点検調書'!$AH$12:$AH$5000,$C147,'(6)定期点検調書'!$BF$12:$BF$5000,$T$7)&gt;=1,$T$7,IF(COUNTIFS('(6)定期点検調書'!$B$12:$B$5000,AY$145,'(6)定期点検調書'!$AH$12:$AH$5000,$C147,'(6)定期点検調書'!$BF$12:$BF$5000,$S$7)&gt;=1,$S$7,""))))))</f>
        <v/>
      </c>
      <c r="AZ147" s="465" t="str">
        <f>IF(AZ$145="","",IF(COUNTIFS('(6)定期点検調書'!$B$12:$B$5000,AZ$145,'(6)定期点検調書'!$AH$12:$AH$5000,$C147,'(6)定期点検調書'!$BF$12:$BF$5000,$W$7)&gt;=1,$W$7,IF(COUNTIFS('(6)定期点検調書'!$B$12:$B$5000,AZ$145,'(6)定期点検調書'!$AH$12:$AH$5000,$C147,'(6)定期点検調書'!$BF$12:$BF$5000,$V$7)&gt;=1,$V$7,IF(COUNTIFS('(6)定期点検調書'!$B$12:$B$5000,AZ$145,'(6)定期点検調書'!$AH$12:$AH$5000,$C147,'(6)定期点検調書'!$BF$12:$BF$5000,$U$7)&gt;=1,$U$7,IF(COUNTIFS('(6)定期点検調書'!$B$12:$B$5000,AZ$145,'(6)定期点検調書'!$AH$12:$AH$5000,$C147,'(6)定期点検調書'!$BF$12:$BF$5000,$T$7)&gt;=1,$T$7,IF(COUNTIFS('(6)定期点検調書'!$B$12:$B$5000,AZ$145,'(6)定期点検調書'!$AH$12:$AH$5000,$C147,'(6)定期点検調書'!$BF$12:$BF$5000,$S$7)&gt;=1,$S$7,""))))))</f>
        <v/>
      </c>
      <c r="BA147" s="466" t="str">
        <f>IF(BA$145="","",IF(COUNTIFS('(6)定期点検調書'!$B$12:$B$5000,BA$145,'(6)定期点検調書'!$AH$12:$AH$5000,$C147,'(6)定期点検調書'!$BF$12:$BF$5000,$W$7)&gt;=1,$W$7,IF(COUNTIFS('(6)定期点検調書'!$B$12:$B$5000,BA$145,'(6)定期点検調書'!$AH$12:$AH$5000,$C147,'(6)定期点検調書'!$BF$12:$BF$5000,$V$7)&gt;=1,$V$7,IF(COUNTIFS('(6)定期点検調書'!$B$12:$B$5000,BA$145,'(6)定期点検調書'!$AH$12:$AH$5000,$C147,'(6)定期点検調書'!$BF$12:$BF$5000,$U$7)&gt;=1,$U$7,IF(COUNTIFS('(6)定期点検調書'!$B$12:$B$5000,BA$145,'(6)定期点検調書'!$AH$12:$AH$5000,$C147,'(6)定期点検調書'!$BF$12:$BF$5000,$T$7)&gt;=1,$T$7,IF(COUNTIFS('(6)定期点検調書'!$B$12:$B$5000,BA$145,'(6)定期点検調書'!$AH$12:$AH$5000,$C147,'(6)定期点検調書'!$BF$12:$BF$5000,$S$7)&gt;=1,$S$7,""))))))</f>
        <v/>
      </c>
      <c r="BB147" s="1"/>
      <c r="BC147" s="1"/>
    </row>
    <row r="148" spans="2:55" ht="18.75" customHeight="1" x14ac:dyDescent="0.2">
      <c r="B148" s="1854"/>
      <c r="C148" s="1841" t="str">
        <f>ﾃﾞｰﾀ一覧!$U$20</f>
        <v>表面劣化</v>
      </c>
      <c r="D148" s="1842"/>
      <c r="E148" s="1842"/>
      <c r="F148" s="1842"/>
      <c r="G148" s="1843"/>
      <c r="H148" s="467" t="str">
        <f>IF(H$145="","",IF(COUNTIFS('(6)定期点検調書'!$B$12:$B$5000,H$145,'(6)定期点検調書'!$AH$12:$AH$5000,$C148,'(6)定期点検調書'!$BF$12:$BF$5000,$W$7)&gt;=1,$W$7,IF(COUNTIFS('(6)定期点検調書'!$B$12:$B$5000,H$145,'(6)定期点検調書'!$AH$12:$AH$5000,$C148,'(6)定期点検調書'!$BF$12:$BF$5000,$V$7)&gt;=1,$V$7,IF(COUNTIFS('(6)定期点検調書'!$B$12:$B$5000,H$145,'(6)定期点検調書'!$AH$12:$AH$5000,$C148,'(6)定期点検調書'!$BF$12:$BF$5000,$U$7)&gt;=1,$U$7,IF(COUNTIFS('(6)定期点検調書'!$B$12:$B$5000,H$145,'(6)定期点検調書'!$AH$12:$AH$5000,$C148,'(6)定期点検調書'!$BF$12:$BF$5000,$T$7)&gt;=1,$T$7,IF(COUNTIFS('(6)定期点検調書'!$B$12:$B$5000,H$145,'(6)定期点検調書'!$AH$12:$AH$5000,$C148,'(6)定期点検調書'!$BF$12:$BF$5000,$S$7)&gt;=1,$S$7,""))))))</f>
        <v/>
      </c>
      <c r="I148" s="465" t="str">
        <f>IF(I$145="","",IF(COUNTIFS('(6)定期点検調書'!$B$12:$B$5000,I$145,'(6)定期点検調書'!$AH$12:$AH$5000,$C148,'(6)定期点検調書'!$BF$12:$BF$5000,$W$7)&gt;=1,$W$7,IF(COUNTIFS('(6)定期点検調書'!$B$12:$B$5000,I$145,'(6)定期点検調書'!$AH$12:$AH$5000,$C148,'(6)定期点検調書'!$BF$12:$BF$5000,$V$7)&gt;=1,$V$7,IF(COUNTIFS('(6)定期点検調書'!$B$12:$B$5000,I$145,'(6)定期点検調書'!$AH$12:$AH$5000,$C148,'(6)定期点検調書'!$BF$12:$BF$5000,$U$7)&gt;=1,$U$7,IF(COUNTIFS('(6)定期点検調書'!$B$12:$B$5000,I$145,'(6)定期点検調書'!$AH$12:$AH$5000,$C148,'(6)定期点検調書'!$BF$12:$BF$5000,$T$7)&gt;=1,$T$7,IF(COUNTIFS('(6)定期点検調書'!$B$12:$B$5000,I$145,'(6)定期点検調書'!$AH$12:$AH$5000,$C148,'(6)定期点検調書'!$BF$12:$BF$5000,$S$7)&gt;=1,$S$7,""))))))</f>
        <v/>
      </c>
      <c r="J148" s="465" t="str">
        <f>IF(J$145="","",IF(COUNTIFS('(6)定期点検調書'!$B$12:$B$5000,J$145,'(6)定期点検調書'!$AH$12:$AH$5000,$C148,'(6)定期点検調書'!$BF$12:$BF$5000,$W$7)&gt;=1,$W$7,IF(COUNTIFS('(6)定期点検調書'!$B$12:$B$5000,J$145,'(6)定期点検調書'!$AH$12:$AH$5000,$C148,'(6)定期点検調書'!$BF$12:$BF$5000,$V$7)&gt;=1,$V$7,IF(COUNTIFS('(6)定期点検調書'!$B$12:$B$5000,J$145,'(6)定期点検調書'!$AH$12:$AH$5000,$C148,'(6)定期点検調書'!$BF$12:$BF$5000,$U$7)&gt;=1,$U$7,IF(COUNTIFS('(6)定期点検調書'!$B$12:$B$5000,J$145,'(6)定期点検調書'!$AH$12:$AH$5000,$C148,'(6)定期点検調書'!$BF$12:$BF$5000,$T$7)&gt;=1,$T$7,IF(COUNTIFS('(6)定期点検調書'!$B$12:$B$5000,J$145,'(6)定期点検調書'!$AH$12:$AH$5000,$C148,'(6)定期点検調書'!$BF$12:$BF$5000,$S$7)&gt;=1,$S$7,""))))))</f>
        <v/>
      </c>
      <c r="K148" s="465" t="str">
        <f>IF(K$145="","",IF(COUNTIFS('(6)定期点検調書'!$B$12:$B$5000,K$145,'(6)定期点検調書'!$AH$12:$AH$5000,$C148,'(6)定期点検調書'!$BF$12:$BF$5000,$W$7)&gt;=1,$W$7,IF(COUNTIFS('(6)定期点検調書'!$B$12:$B$5000,K$145,'(6)定期点検調書'!$AH$12:$AH$5000,$C148,'(6)定期点検調書'!$BF$12:$BF$5000,$V$7)&gt;=1,$V$7,IF(COUNTIFS('(6)定期点検調書'!$B$12:$B$5000,K$145,'(6)定期点検調書'!$AH$12:$AH$5000,$C148,'(6)定期点検調書'!$BF$12:$BF$5000,$U$7)&gt;=1,$U$7,IF(COUNTIFS('(6)定期点検調書'!$B$12:$B$5000,K$145,'(6)定期点検調書'!$AH$12:$AH$5000,$C148,'(6)定期点検調書'!$BF$12:$BF$5000,$T$7)&gt;=1,$T$7,IF(COUNTIFS('(6)定期点検調書'!$B$12:$B$5000,K$145,'(6)定期点検調書'!$AH$12:$AH$5000,$C148,'(6)定期点検調書'!$BF$12:$BF$5000,$S$7)&gt;=1,$S$7,""))))))</f>
        <v/>
      </c>
      <c r="L148" s="465" t="str">
        <f>IF(L$145="","",IF(COUNTIFS('(6)定期点検調書'!$B$12:$B$5000,L$145,'(6)定期点検調書'!$AH$12:$AH$5000,$C148,'(6)定期点検調書'!$BF$12:$BF$5000,$W$7)&gt;=1,$W$7,IF(COUNTIFS('(6)定期点検調書'!$B$12:$B$5000,L$145,'(6)定期点検調書'!$AH$12:$AH$5000,$C148,'(6)定期点検調書'!$BF$12:$BF$5000,$V$7)&gt;=1,$V$7,IF(COUNTIFS('(6)定期点検調書'!$B$12:$B$5000,L$145,'(6)定期点検調書'!$AH$12:$AH$5000,$C148,'(6)定期点検調書'!$BF$12:$BF$5000,$U$7)&gt;=1,$U$7,IF(COUNTIFS('(6)定期点検調書'!$B$12:$B$5000,L$145,'(6)定期点検調書'!$AH$12:$AH$5000,$C148,'(6)定期点検調書'!$BF$12:$BF$5000,$T$7)&gt;=1,$T$7,IF(COUNTIFS('(6)定期点検調書'!$B$12:$B$5000,L$145,'(6)定期点検調書'!$AH$12:$AH$5000,$C148,'(6)定期点検調書'!$BF$12:$BF$5000,$S$7)&gt;=1,$S$7,""))))))</f>
        <v/>
      </c>
      <c r="M148" s="465" t="str">
        <f>IF(M$145="","",IF(COUNTIFS('(6)定期点検調書'!$B$12:$B$5000,M$145,'(6)定期点検調書'!$AH$12:$AH$5000,$C148,'(6)定期点検調書'!$BF$12:$BF$5000,$W$7)&gt;=1,$W$7,IF(COUNTIFS('(6)定期点検調書'!$B$12:$B$5000,M$145,'(6)定期点検調書'!$AH$12:$AH$5000,$C148,'(6)定期点検調書'!$BF$12:$BF$5000,$V$7)&gt;=1,$V$7,IF(COUNTIFS('(6)定期点検調書'!$B$12:$B$5000,M$145,'(6)定期点検調書'!$AH$12:$AH$5000,$C148,'(6)定期点検調書'!$BF$12:$BF$5000,$U$7)&gt;=1,$U$7,IF(COUNTIFS('(6)定期点検調書'!$B$12:$B$5000,M$145,'(6)定期点検調書'!$AH$12:$AH$5000,$C148,'(6)定期点検調書'!$BF$12:$BF$5000,$T$7)&gt;=1,$T$7,IF(COUNTIFS('(6)定期点検調書'!$B$12:$B$5000,M$145,'(6)定期点検調書'!$AH$12:$AH$5000,$C148,'(6)定期点検調書'!$BF$12:$BF$5000,$S$7)&gt;=1,$S$7,""))))))</f>
        <v/>
      </c>
      <c r="N148" s="465" t="str">
        <f>IF(N$145="","",IF(COUNTIFS('(6)定期点検調書'!$B$12:$B$5000,N$145,'(6)定期点検調書'!$AH$12:$AH$5000,$C148,'(6)定期点検調書'!$BF$12:$BF$5000,$W$7)&gt;=1,$W$7,IF(COUNTIFS('(6)定期点検調書'!$B$12:$B$5000,N$145,'(6)定期点検調書'!$AH$12:$AH$5000,$C148,'(6)定期点検調書'!$BF$12:$BF$5000,$V$7)&gt;=1,$V$7,IF(COUNTIFS('(6)定期点検調書'!$B$12:$B$5000,N$145,'(6)定期点検調書'!$AH$12:$AH$5000,$C148,'(6)定期点検調書'!$BF$12:$BF$5000,$U$7)&gt;=1,$U$7,IF(COUNTIFS('(6)定期点検調書'!$B$12:$B$5000,N$145,'(6)定期点検調書'!$AH$12:$AH$5000,$C148,'(6)定期点検調書'!$BF$12:$BF$5000,$T$7)&gt;=1,$T$7,IF(COUNTIFS('(6)定期点検調書'!$B$12:$B$5000,N$145,'(6)定期点検調書'!$AH$12:$AH$5000,$C148,'(6)定期点検調書'!$BF$12:$BF$5000,$S$7)&gt;=1,$S$7,""))))))</f>
        <v/>
      </c>
      <c r="O148" s="465" t="str">
        <f>IF(O$145="","",IF(COUNTIFS('(6)定期点検調書'!$B$12:$B$5000,O$145,'(6)定期点検調書'!$AH$12:$AH$5000,$C148,'(6)定期点検調書'!$BF$12:$BF$5000,$W$7)&gt;=1,$W$7,IF(COUNTIFS('(6)定期点検調書'!$B$12:$B$5000,O$145,'(6)定期点検調書'!$AH$12:$AH$5000,$C148,'(6)定期点検調書'!$BF$12:$BF$5000,$V$7)&gt;=1,$V$7,IF(COUNTIFS('(6)定期点検調書'!$B$12:$B$5000,O$145,'(6)定期点検調書'!$AH$12:$AH$5000,$C148,'(6)定期点検調書'!$BF$12:$BF$5000,$U$7)&gt;=1,$U$7,IF(COUNTIFS('(6)定期点検調書'!$B$12:$B$5000,O$145,'(6)定期点検調書'!$AH$12:$AH$5000,$C148,'(6)定期点検調書'!$BF$12:$BF$5000,$T$7)&gt;=1,$T$7,IF(COUNTIFS('(6)定期点検調書'!$B$12:$B$5000,O$145,'(6)定期点検調書'!$AH$12:$AH$5000,$C148,'(6)定期点検調書'!$BF$12:$BF$5000,$S$7)&gt;=1,$S$7,""))))))</f>
        <v/>
      </c>
      <c r="P148" s="465" t="str">
        <f>IF(P$145="","",IF(COUNTIFS('(6)定期点検調書'!$B$12:$B$5000,P$145,'(6)定期点検調書'!$AH$12:$AH$5000,$C148,'(6)定期点検調書'!$BF$12:$BF$5000,$W$7)&gt;=1,$W$7,IF(COUNTIFS('(6)定期点検調書'!$B$12:$B$5000,P$145,'(6)定期点検調書'!$AH$12:$AH$5000,$C148,'(6)定期点検調書'!$BF$12:$BF$5000,$V$7)&gt;=1,$V$7,IF(COUNTIFS('(6)定期点検調書'!$B$12:$B$5000,P$145,'(6)定期点検調書'!$AH$12:$AH$5000,$C148,'(6)定期点検調書'!$BF$12:$BF$5000,$U$7)&gt;=1,$U$7,IF(COUNTIFS('(6)定期点検調書'!$B$12:$B$5000,P$145,'(6)定期点検調書'!$AH$12:$AH$5000,$C148,'(6)定期点検調書'!$BF$12:$BF$5000,$T$7)&gt;=1,$T$7,IF(COUNTIFS('(6)定期点検調書'!$B$12:$B$5000,P$145,'(6)定期点検調書'!$AH$12:$AH$5000,$C148,'(6)定期点検調書'!$BF$12:$BF$5000,$S$7)&gt;=1,$S$7,""))))))</f>
        <v/>
      </c>
      <c r="Q148" s="465" t="str">
        <f>IF(Q$145="","",IF(COUNTIFS('(6)定期点検調書'!$B$12:$B$5000,Q$145,'(6)定期点検調書'!$AH$12:$AH$5000,$C148,'(6)定期点検調書'!$BF$12:$BF$5000,$W$7)&gt;=1,$W$7,IF(COUNTIFS('(6)定期点検調書'!$B$12:$B$5000,Q$145,'(6)定期点検調書'!$AH$12:$AH$5000,$C148,'(6)定期点検調書'!$BF$12:$BF$5000,$V$7)&gt;=1,$V$7,IF(COUNTIFS('(6)定期点検調書'!$B$12:$B$5000,Q$145,'(6)定期点検調書'!$AH$12:$AH$5000,$C148,'(6)定期点検調書'!$BF$12:$BF$5000,$U$7)&gt;=1,$U$7,IF(COUNTIFS('(6)定期点検調書'!$B$12:$B$5000,Q$145,'(6)定期点検調書'!$AH$12:$AH$5000,$C148,'(6)定期点検調書'!$BF$12:$BF$5000,$T$7)&gt;=1,$T$7,IF(COUNTIFS('(6)定期点検調書'!$B$12:$B$5000,Q$145,'(6)定期点検調書'!$AH$12:$AH$5000,$C148,'(6)定期点検調書'!$BF$12:$BF$5000,$S$7)&gt;=1,$S$7,""))))))</f>
        <v/>
      </c>
      <c r="R148" s="465" t="str">
        <f>IF(R$145="","",IF(COUNTIFS('(6)定期点検調書'!$B$12:$B$5000,R$145,'(6)定期点検調書'!$AH$12:$AH$5000,$C148,'(6)定期点検調書'!$BF$12:$BF$5000,$W$7)&gt;=1,$W$7,IF(COUNTIFS('(6)定期点検調書'!$B$12:$B$5000,R$145,'(6)定期点検調書'!$AH$12:$AH$5000,$C148,'(6)定期点検調書'!$BF$12:$BF$5000,$V$7)&gt;=1,$V$7,IF(COUNTIFS('(6)定期点検調書'!$B$12:$B$5000,R$145,'(6)定期点検調書'!$AH$12:$AH$5000,$C148,'(6)定期点検調書'!$BF$12:$BF$5000,$U$7)&gt;=1,$U$7,IF(COUNTIFS('(6)定期点検調書'!$B$12:$B$5000,R$145,'(6)定期点検調書'!$AH$12:$AH$5000,$C148,'(6)定期点検調書'!$BF$12:$BF$5000,$T$7)&gt;=1,$T$7,IF(COUNTIFS('(6)定期点検調書'!$B$12:$B$5000,R$145,'(6)定期点検調書'!$AH$12:$AH$5000,$C148,'(6)定期点検調書'!$BF$12:$BF$5000,$S$7)&gt;=1,$S$7,""))))))</f>
        <v/>
      </c>
      <c r="S148" s="465" t="str">
        <f>IF(S$145="","",IF(COUNTIFS('(6)定期点検調書'!$B$12:$B$5000,S$145,'(6)定期点検調書'!$AH$12:$AH$5000,$C148,'(6)定期点検調書'!$BF$12:$BF$5000,$W$7)&gt;=1,$W$7,IF(COUNTIFS('(6)定期点検調書'!$B$12:$B$5000,S$145,'(6)定期点検調書'!$AH$12:$AH$5000,$C148,'(6)定期点検調書'!$BF$12:$BF$5000,$V$7)&gt;=1,$V$7,IF(COUNTIFS('(6)定期点検調書'!$B$12:$B$5000,S$145,'(6)定期点検調書'!$AH$12:$AH$5000,$C148,'(6)定期点検調書'!$BF$12:$BF$5000,$U$7)&gt;=1,$U$7,IF(COUNTIFS('(6)定期点検調書'!$B$12:$B$5000,S$145,'(6)定期点検調書'!$AH$12:$AH$5000,$C148,'(6)定期点検調書'!$BF$12:$BF$5000,$T$7)&gt;=1,$T$7,IF(COUNTIFS('(6)定期点検調書'!$B$12:$B$5000,S$145,'(6)定期点検調書'!$AH$12:$AH$5000,$C148,'(6)定期点検調書'!$BF$12:$BF$5000,$S$7)&gt;=1,$S$7,""))))))</f>
        <v/>
      </c>
      <c r="T148" s="465" t="str">
        <f>IF(T$145="","",IF(COUNTIFS('(6)定期点検調書'!$B$12:$B$5000,T$145,'(6)定期点検調書'!$AH$12:$AH$5000,$C148,'(6)定期点検調書'!$BF$12:$BF$5000,$W$7)&gt;=1,$W$7,IF(COUNTIFS('(6)定期点検調書'!$B$12:$B$5000,T$145,'(6)定期点検調書'!$AH$12:$AH$5000,$C148,'(6)定期点検調書'!$BF$12:$BF$5000,$V$7)&gt;=1,$V$7,IF(COUNTIFS('(6)定期点検調書'!$B$12:$B$5000,T$145,'(6)定期点検調書'!$AH$12:$AH$5000,$C148,'(6)定期点検調書'!$BF$12:$BF$5000,$U$7)&gt;=1,$U$7,IF(COUNTIFS('(6)定期点検調書'!$B$12:$B$5000,T$145,'(6)定期点検調書'!$AH$12:$AH$5000,$C148,'(6)定期点検調書'!$BF$12:$BF$5000,$T$7)&gt;=1,$T$7,IF(COUNTIFS('(6)定期点検調書'!$B$12:$B$5000,T$145,'(6)定期点検調書'!$AH$12:$AH$5000,$C148,'(6)定期点検調書'!$BF$12:$BF$5000,$S$7)&gt;=1,$S$7,""))))))</f>
        <v/>
      </c>
      <c r="U148" s="465" t="str">
        <f>IF(U$145="","",IF(COUNTIFS('(6)定期点検調書'!$B$12:$B$5000,U$145,'(6)定期点検調書'!$AH$12:$AH$5000,$C148,'(6)定期点検調書'!$BF$12:$BF$5000,$W$7)&gt;=1,$W$7,IF(COUNTIFS('(6)定期点検調書'!$B$12:$B$5000,U$145,'(6)定期点検調書'!$AH$12:$AH$5000,$C148,'(6)定期点検調書'!$BF$12:$BF$5000,$V$7)&gt;=1,$V$7,IF(COUNTIFS('(6)定期点検調書'!$B$12:$B$5000,U$145,'(6)定期点検調書'!$AH$12:$AH$5000,$C148,'(6)定期点検調書'!$BF$12:$BF$5000,$U$7)&gt;=1,$U$7,IF(COUNTIFS('(6)定期点検調書'!$B$12:$B$5000,U$145,'(6)定期点検調書'!$AH$12:$AH$5000,$C148,'(6)定期点検調書'!$BF$12:$BF$5000,$T$7)&gt;=1,$T$7,IF(COUNTIFS('(6)定期点検調書'!$B$12:$B$5000,U$145,'(6)定期点検調書'!$AH$12:$AH$5000,$C148,'(6)定期点検調書'!$BF$12:$BF$5000,$S$7)&gt;=1,$S$7,""))))))</f>
        <v/>
      </c>
      <c r="V148" s="465" t="str">
        <f>IF(V$145="","",IF(COUNTIFS('(6)定期点検調書'!$B$12:$B$5000,V$145,'(6)定期点検調書'!$AH$12:$AH$5000,$C148,'(6)定期点検調書'!$BF$12:$BF$5000,$W$7)&gt;=1,$W$7,IF(COUNTIFS('(6)定期点検調書'!$B$12:$B$5000,V$145,'(6)定期点検調書'!$AH$12:$AH$5000,$C148,'(6)定期点検調書'!$BF$12:$BF$5000,$V$7)&gt;=1,$V$7,IF(COUNTIFS('(6)定期点検調書'!$B$12:$B$5000,V$145,'(6)定期点検調書'!$AH$12:$AH$5000,$C148,'(6)定期点検調書'!$BF$12:$BF$5000,$U$7)&gt;=1,$U$7,IF(COUNTIFS('(6)定期点検調書'!$B$12:$B$5000,V$145,'(6)定期点検調書'!$AH$12:$AH$5000,$C148,'(6)定期点検調書'!$BF$12:$BF$5000,$T$7)&gt;=1,$T$7,IF(COUNTIFS('(6)定期点検調書'!$B$12:$B$5000,V$145,'(6)定期点検調書'!$AH$12:$AH$5000,$C148,'(6)定期点検調書'!$BF$12:$BF$5000,$S$7)&gt;=1,$S$7,""))))))</f>
        <v/>
      </c>
      <c r="W148" s="465" t="str">
        <f>IF(W$145="","",IF(COUNTIFS('(6)定期点検調書'!$B$12:$B$5000,W$145,'(6)定期点検調書'!$AH$12:$AH$5000,$C148,'(6)定期点検調書'!$BF$12:$BF$5000,$W$7)&gt;=1,$W$7,IF(COUNTIFS('(6)定期点検調書'!$B$12:$B$5000,W$145,'(6)定期点検調書'!$AH$12:$AH$5000,$C148,'(6)定期点検調書'!$BF$12:$BF$5000,$V$7)&gt;=1,$V$7,IF(COUNTIFS('(6)定期点検調書'!$B$12:$B$5000,W$145,'(6)定期点検調書'!$AH$12:$AH$5000,$C148,'(6)定期点検調書'!$BF$12:$BF$5000,$U$7)&gt;=1,$U$7,IF(COUNTIFS('(6)定期点検調書'!$B$12:$B$5000,W$145,'(6)定期点検調書'!$AH$12:$AH$5000,$C148,'(6)定期点検調書'!$BF$12:$BF$5000,$T$7)&gt;=1,$T$7,IF(COUNTIFS('(6)定期点検調書'!$B$12:$B$5000,W$145,'(6)定期点検調書'!$AH$12:$AH$5000,$C148,'(6)定期点検調書'!$BF$12:$BF$5000,$S$7)&gt;=1,$S$7,""))))))</f>
        <v/>
      </c>
      <c r="X148" s="465" t="str">
        <f>IF(X$145="","",IF(COUNTIFS('(6)定期点検調書'!$B$12:$B$5000,X$145,'(6)定期点検調書'!$AH$12:$AH$5000,$C148,'(6)定期点検調書'!$BF$12:$BF$5000,$W$7)&gt;=1,$W$7,IF(COUNTIFS('(6)定期点検調書'!$B$12:$B$5000,X$145,'(6)定期点検調書'!$AH$12:$AH$5000,$C148,'(6)定期点検調書'!$BF$12:$BF$5000,$V$7)&gt;=1,$V$7,IF(COUNTIFS('(6)定期点検調書'!$B$12:$B$5000,X$145,'(6)定期点検調書'!$AH$12:$AH$5000,$C148,'(6)定期点検調書'!$BF$12:$BF$5000,$U$7)&gt;=1,$U$7,IF(COUNTIFS('(6)定期点検調書'!$B$12:$B$5000,X$145,'(6)定期点検調書'!$AH$12:$AH$5000,$C148,'(6)定期点検調書'!$BF$12:$BF$5000,$T$7)&gt;=1,$T$7,IF(COUNTIFS('(6)定期点検調書'!$B$12:$B$5000,X$145,'(6)定期点検調書'!$AH$12:$AH$5000,$C148,'(6)定期点検調書'!$BF$12:$BF$5000,$S$7)&gt;=1,$S$7,""))))))</f>
        <v/>
      </c>
      <c r="Y148" s="465" t="str">
        <f>IF(Y$145="","",IF(COUNTIFS('(6)定期点検調書'!$B$12:$B$5000,Y$145,'(6)定期点検調書'!$AH$12:$AH$5000,$C148,'(6)定期点検調書'!$BF$12:$BF$5000,$W$7)&gt;=1,$W$7,IF(COUNTIFS('(6)定期点検調書'!$B$12:$B$5000,Y$145,'(6)定期点検調書'!$AH$12:$AH$5000,$C148,'(6)定期点検調書'!$BF$12:$BF$5000,$V$7)&gt;=1,$V$7,IF(COUNTIFS('(6)定期点検調書'!$B$12:$B$5000,Y$145,'(6)定期点検調書'!$AH$12:$AH$5000,$C148,'(6)定期点検調書'!$BF$12:$BF$5000,$U$7)&gt;=1,$U$7,IF(COUNTIFS('(6)定期点検調書'!$B$12:$B$5000,Y$145,'(6)定期点検調書'!$AH$12:$AH$5000,$C148,'(6)定期点検調書'!$BF$12:$BF$5000,$T$7)&gt;=1,$T$7,IF(COUNTIFS('(6)定期点検調書'!$B$12:$B$5000,Y$145,'(6)定期点検調書'!$AH$12:$AH$5000,$C148,'(6)定期点検調書'!$BF$12:$BF$5000,$S$7)&gt;=1,$S$7,""))))))</f>
        <v/>
      </c>
      <c r="Z148" s="465" t="str">
        <f>IF(Z$145="","",IF(COUNTIFS('(6)定期点検調書'!$B$12:$B$5000,Z$145,'(6)定期点検調書'!$AH$12:$AH$5000,$C148,'(6)定期点検調書'!$BF$12:$BF$5000,$W$7)&gt;=1,$W$7,IF(COUNTIFS('(6)定期点検調書'!$B$12:$B$5000,Z$145,'(6)定期点検調書'!$AH$12:$AH$5000,$C148,'(6)定期点検調書'!$BF$12:$BF$5000,$V$7)&gt;=1,$V$7,IF(COUNTIFS('(6)定期点検調書'!$B$12:$B$5000,Z$145,'(6)定期点検調書'!$AH$12:$AH$5000,$C148,'(6)定期点検調書'!$BF$12:$BF$5000,$U$7)&gt;=1,$U$7,IF(COUNTIFS('(6)定期点検調書'!$B$12:$B$5000,Z$145,'(6)定期点検調書'!$AH$12:$AH$5000,$C148,'(6)定期点検調書'!$BF$12:$BF$5000,$T$7)&gt;=1,$T$7,IF(COUNTIFS('(6)定期点検調書'!$B$12:$B$5000,Z$145,'(6)定期点検調書'!$AH$12:$AH$5000,$C148,'(6)定期点検調書'!$BF$12:$BF$5000,$S$7)&gt;=1,$S$7,""))))))</f>
        <v/>
      </c>
      <c r="AA148" s="465" t="str">
        <f>IF(AA$145="","",IF(COUNTIFS('(6)定期点検調書'!$B$12:$B$5000,AA$145,'(6)定期点検調書'!$AH$12:$AH$5000,$C148,'(6)定期点検調書'!$BF$12:$BF$5000,$W$7)&gt;=1,$W$7,IF(COUNTIFS('(6)定期点検調書'!$B$12:$B$5000,AA$145,'(6)定期点検調書'!$AH$12:$AH$5000,$C148,'(6)定期点検調書'!$BF$12:$BF$5000,$V$7)&gt;=1,$V$7,IF(COUNTIFS('(6)定期点検調書'!$B$12:$B$5000,AA$145,'(6)定期点検調書'!$AH$12:$AH$5000,$C148,'(6)定期点検調書'!$BF$12:$BF$5000,$U$7)&gt;=1,$U$7,IF(COUNTIFS('(6)定期点検調書'!$B$12:$B$5000,AA$145,'(6)定期点検調書'!$AH$12:$AH$5000,$C148,'(6)定期点検調書'!$BF$12:$BF$5000,$T$7)&gt;=1,$T$7,IF(COUNTIFS('(6)定期点検調書'!$B$12:$B$5000,AA$145,'(6)定期点検調書'!$AH$12:$AH$5000,$C148,'(6)定期点検調書'!$BF$12:$BF$5000,$S$7)&gt;=1,$S$7,""))))))</f>
        <v/>
      </c>
      <c r="AB148" s="465" t="str">
        <f>IF(AB$145="","",IF(COUNTIFS('(6)定期点検調書'!$B$12:$B$5000,AB$145,'(6)定期点検調書'!$AH$12:$AH$5000,$C148,'(6)定期点検調書'!$BF$12:$BF$5000,$W$7)&gt;=1,$W$7,IF(COUNTIFS('(6)定期点検調書'!$B$12:$B$5000,AB$145,'(6)定期点検調書'!$AH$12:$AH$5000,$C148,'(6)定期点検調書'!$BF$12:$BF$5000,$V$7)&gt;=1,$V$7,IF(COUNTIFS('(6)定期点検調書'!$B$12:$B$5000,AB$145,'(6)定期点検調書'!$AH$12:$AH$5000,$C148,'(6)定期点検調書'!$BF$12:$BF$5000,$U$7)&gt;=1,$U$7,IF(COUNTIFS('(6)定期点検調書'!$B$12:$B$5000,AB$145,'(6)定期点検調書'!$AH$12:$AH$5000,$C148,'(6)定期点検調書'!$BF$12:$BF$5000,$T$7)&gt;=1,$T$7,IF(COUNTIFS('(6)定期点検調書'!$B$12:$B$5000,AB$145,'(6)定期点検調書'!$AH$12:$AH$5000,$C148,'(6)定期点検調書'!$BF$12:$BF$5000,$S$7)&gt;=1,$S$7,""))))))</f>
        <v/>
      </c>
      <c r="AC148" s="465" t="str">
        <f>IF(AC$145="","",IF(COUNTIFS('(6)定期点検調書'!$B$12:$B$5000,AC$145,'(6)定期点検調書'!$AH$12:$AH$5000,$C148,'(6)定期点検調書'!$BF$12:$BF$5000,$W$7)&gt;=1,$W$7,IF(COUNTIFS('(6)定期点検調書'!$B$12:$B$5000,AC$145,'(6)定期点検調書'!$AH$12:$AH$5000,$C148,'(6)定期点検調書'!$BF$12:$BF$5000,$V$7)&gt;=1,$V$7,IF(COUNTIFS('(6)定期点検調書'!$B$12:$B$5000,AC$145,'(6)定期点検調書'!$AH$12:$AH$5000,$C148,'(6)定期点検調書'!$BF$12:$BF$5000,$U$7)&gt;=1,$U$7,IF(COUNTIFS('(6)定期点検調書'!$B$12:$B$5000,AC$145,'(6)定期点検調書'!$AH$12:$AH$5000,$C148,'(6)定期点検調書'!$BF$12:$BF$5000,$T$7)&gt;=1,$T$7,IF(COUNTIFS('(6)定期点検調書'!$B$12:$B$5000,AC$145,'(6)定期点検調書'!$AH$12:$AH$5000,$C148,'(6)定期点検調書'!$BF$12:$BF$5000,$S$7)&gt;=1,$S$7,""))))))</f>
        <v/>
      </c>
      <c r="AD148" s="465" t="str">
        <f>IF(AD$145="","",IF(COUNTIFS('(6)定期点検調書'!$B$12:$B$5000,AD$145,'(6)定期点検調書'!$AH$12:$AH$5000,$C148,'(6)定期点検調書'!$BF$12:$BF$5000,$W$7)&gt;=1,$W$7,IF(COUNTIFS('(6)定期点検調書'!$B$12:$B$5000,AD$145,'(6)定期点検調書'!$AH$12:$AH$5000,$C148,'(6)定期点検調書'!$BF$12:$BF$5000,$V$7)&gt;=1,$V$7,IF(COUNTIFS('(6)定期点検調書'!$B$12:$B$5000,AD$145,'(6)定期点検調書'!$AH$12:$AH$5000,$C148,'(6)定期点検調書'!$BF$12:$BF$5000,$U$7)&gt;=1,$U$7,IF(COUNTIFS('(6)定期点検調書'!$B$12:$B$5000,AD$145,'(6)定期点検調書'!$AH$12:$AH$5000,$C148,'(6)定期点検調書'!$BF$12:$BF$5000,$T$7)&gt;=1,$T$7,IF(COUNTIFS('(6)定期点検調書'!$B$12:$B$5000,AD$145,'(6)定期点検調書'!$AH$12:$AH$5000,$C148,'(6)定期点検調書'!$BF$12:$BF$5000,$S$7)&gt;=1,$S$7,""))))))</f>
        <v/>
      </c>
      <c r="AE148" s="465" t="str">
        <f>IF(AE$145="","",IF(COUNTIFS('(6)定期点検調書'!$B$12:$B$5000,AE$145,'(6)定期点検調書'!$AH$12:$AH$5000,$C148,'(6)定期点検調書'!$BF$12:$BF$5000,$W$7)&gt;=1,$W$7,IF(COUNTIFS('(6)定期点検調書'!$B$12:$B$5000,AE$145,'(6)定期点検調書'!$AH$12:$AH$5000,$C148,'(6)定期点検調書'!$BF$12:$BF$5000,$V$7)&gt;=1,$V$7,IF(COUNTIFS('(6)定期点検調書'!$B$12:$B$5000,AE$145,'(6)定期点検調書'!$AH$12:$AH$5000,$C148,'(6)定期点検調書'!$BF$12:$BF$5000,$U$7)&gt;=1,$U$7,IF(COUNTIFS('(6)定期点検調書'!$B$12:$B$5000,AE$145,'(6)定期点検調書'!$AH$12:$AH$5000,$C148,'(6)定期点検調書'!$BF$12:$BF$5000,$T$7)&gt;=1,$T$7,IF(COUNTIFS('(6)定期点検調書'!$B$12:$B$5000,AE$145,'(6)定期点検調書'!$AH$12:$AH$5000,$C148,'(6)定期点検調書'!$BF$12:$BF$5000,$S$7)&gt;=1,$S$7,""))))))</f>
        <v/>
      </c>
      <c r="AF148" s="465" t="str">
        <f>IF(AF$145="","",IF(COUNTIFS('(6)定期点検調書'!$B$12:$B$5000,AF$145,'(6)定期点検調書'!$AH$12:$AH$5000,$C148,'(6)定期点検調書'!$BF$12:$BF$5000,$W$7)&gt;=1,$W$7,IF(COUNTIFS('(6)定期点検調書'!$B$12:$B$5000,AF$145,'(6)定期点検調書'!$AH$12:$AH$5000,$C148,'(6)定期点検調書'!$BF$12:$BF$5000,$V$7)&gt;=1,$V$7,IF(COUNTIFS('(6)定期点検調書'!$B$12:$B$5000,AF$145,'(6)定期点検調書'!$AH$12:$AH$5000,$C148,'(6)定期点検調書'!$BF$12:$BF$5000,$U$7)&gt;=1,$U$7,IF(COUNTIFS('(6)定期点検調書'!$B$12:$B$5000,AF$145,'(6)定期点検調書'!$AH$12:$AH$5000,$C148,'(6)定期点検調書'!$BF$12:$BF$5000,$T$7)&gt;=1,$T$7,IF(COUNTIFS('(6)定期点検調書'!$B$12:$B$5000,AF$145,'(6)定期点検調書'!$AH$12:$AH$5000,$C148,'(6)定期点検調書'!$BF$12:$BF$5000,$S$7)&gt;=1,$S$7,""))))))</f>
        <v/>
      </c>
      <c r="AG148" s="465" t="str">
        <f>IF(AG$145="","",IF(COUNTIFS('(6)定期点検調書'!$B$12:$B$5000,AG$145,'(6)定期点検調書'!$AH$12:$AH$5000,$C148,'(6)定期点検調書'!$BF$12:$BF$5000,$W$7)&gt;=1,$W$7,IF(COUNTIFS('(6)定期点検調書'!$B$12:$B$5000,AG$145,'(6)定期点検調書'!$AH$12:$AH$5000,$C148,'(6)定期点検調書'!$BF$12:$BF$5000,$V$7)&gt;=1,$V$7,IF(COUNTIFS('(6)定期点検調書'!$B$12:$B$5000,AG$145,'(6)定期点検調書'!$AH$12:$AH$5000,$C148,'(6)定期点検調書'!$BF$12:$BF$5000,$U$7)&gt;=1,$U$7,IF(COUNTIFS('(6)定期点検調書'!$B$12:$B$5000,AG$145,'(6)定期点検調書'!$AH$12:$AH$5000,$C148,'(6)定期点検調書'!$BF$12:$BF$5000,$T$7)&gt;=1,$T$7,IF(COUNTIFS('(6)定期点検調書'!$B$12:$B$5000,AG$145,'(6)定期点検調書'!$AH$12:$AH$5000,$C148,'(6)定期点検調書'!$BF$12:$BF$5000,$S$7)&gt;=1,$S$7,""))))))</f>
        <v/>
      </c>
      <c r="AH148" s="465" t="str">
        <f>IF(AH$145="","",IF(COUNTIFS('(6)定期点検調書'!$B$12:$B$5000,AH$145,'(6)定期点検調書'!$AH$12:$AH$5000,$C148,'(6)定期点検調書'!$BF$12:$BF$5000,$W$7)&gt;=1,$W$7,IF(COUNTIFS('(6)定期点検調書'!$B$12:$B$5000,AH$145,'(6)定期点検調書'!$AH$12:$AH$5000,$C148,'(6)定期点検調書'!$BF$12:$BF$5000,$V$7)&gt;=1,$V$7,IF(COUNTIFS('(6)定期点検調書'!$B$12:$B$5000,AH$145,'(6)定期点検調書'!$AH$12:$AH$5000,$C148,'(6)定期点検調書'!$BF$12:$BF$5000,$U$7)&gt;=1,$U$7,IF(COUNTIFS('(6)定期点検調書'!$B$12:$B$5000,AH$145,'(6)定期点検調書'!$AH$12:$AH$5000,$C148,'(6)定期点検調書'!$BF$12:$BF$5000,$T$7)&gt;=1,$T$7,IF(COUNTIFS('(6)定期点検調書'!$B$12:$B$5000,AH$145,'(6)定期点検調書'!$AH$12:$AH$5000,$C148,'(6)定期点検調書'!$BF$12:$BF$5000,$S$7)&gt;=1,$S$7,""))))))</f>
        <v/>
      </c>
      <c r="AI148" s="465" t="str">
        <f>IF(AI$145="","",IF(COUNTIFS('(6)定期点検調書'!$B$12:$B$5000,AI$145,'(6)定期点検調書'!$AH$12:$AH$5000,$C148,'(6)定期点検調書'!$BF$12:$BF$5000,$W$7)&gt;=1,$W$7,IF(COUNTIFS('(6)定期点検調書'!$B$12:$B$5000,AI$145,'(6)定期点検調書'!$AH$12:$AH$5000,$C148,'(6)定期点検調書'!$BF$12:$BF$5000,$V$7)&gt;=1,$V$7,IF(COUNTIFS('(6)定期点検調書'!$B$12:$B$5000,AI$145,'(6)定期点検調書'!$AH$12:$AH$5000,$C148,'(6)定期点検調書'!$BF$12:$BF$5000,$U$7)&gt;=1,$U$7,IF(COUNTIFS('(6)定期点検調書'!$B$12:$B$5000,AI$145,'(6)定期点検調書'!$AH$12:$AH$5000,$C148,'(6)定期点検調書'!$BF$12:$BF$5000,$T$7)&gt;=1,$T$7,IF(COUNTIFS('(6)定期点検調書'!$B$12:$B$5000,AI$145,'(6)定期点検調書'!$AH$12:$AH$5000,$C148,'(6)定期点検調書'!$BF$12:$BF$5000,$S$7)&gt;=1,$S$7,""))))))</f>
        <v/>
      </c>
      <c r="AJ148" s="465" t="str">
        <f>IF(AJ$145="","",IF(COUNTIFS('(6)定期点検調書'!$B$12:$B$5000,AJ$145,'(6)定期点検調書'!$AH$12:$AH$5000,$C148,'(6)定期点検調書'!$BF$12:$BF$5000,$W$7)&gt;=1,$W$7,IF(COUNTIFS('(6)定期点検調書'!$B$12:$B$5000,AJ$145,'(6)定期点検調書'!$AH$12:$AH$5000,$C148,'(6)定期点検調書'!$BF$12:$BF$5000,$V$7)&gt;=1,$V$7,IF(COUNTIFS('(6)定期点検調書'!$B$12:$B$5000,AJ$145,'(6)定期点検調書'!$AH$12:$AH$5000,$C148,'(6)定期点検調書'!$BF$12:$BF$5000,$U$7)&gt;=1,$U$7,IF(COUNTIFS('(6)定期点検調書'!$B$12:$B$5000,AJ$145,'(6)定期点検調書'!$AH$12:$AH$5000,$C148,'(6)定期点検調書'!$BF$12:$BF$5000,$T$7)&gt;=1,$T$7,IF(COUNTIFS('(6)定期点検調書'!$B$12:$B$5000,AJ$145,'(6)定期点検調書'!$AH$12:$AH$5000,$C148,'(6)定期点検調書'!$BF$12:$BF$5000,$S$7)&gt;=1,$S$7,""))))))</f>
        <v/>
      </c>
      <c r="AK148" s="465" t="str">
        <f>IF(AK$145="","",IF(COUNTIFS('(6)定期点検調書'!$B$12:$B$5000,AK$145,'(6)定期点検調書'!$AH$12:$AH$5000,$C148,'(6)定期点検調書'!$BF$12:$BF$5000,$W$7)&gt;=1,$W$7,IF(COUNTIFS('(6)定期点検調書'!$B$12:$B$5000,AK$145,'(6)定期点検調書'!$AH$12:$AH$5000,$C148,'(6)定期点検調書'!$BF$12:$BF$5000,$V$7)&gt;=1,$V$7,IF(COUNTIFS('(6)定期点検調書'!$B$12:$B$5000,AK$145,'(6)定期点検調書'!$AH$12:$AH$5000,$C148,'(6)定期点検調書'!$BF$12:$BF$5000,$U$7)&gt;=1,$U$7,IF(COUNTIFS('(6)定期点検調書'!$B$12:$B$5000,AK$145,'(6)定期点検調書'!$AH$12:$AH$5000,$C148,'(6)定期点検調書'!$BF$12:$BF$5000,$T$7)&gt;=1,$T$7,IF(COUNTIFS('(6)定期点検調書'!$B$12:$B$5000,AK$145,'(6)定期点検調書'!$AH$12:$AH$5000,$C148,'(6)定期点検調書'!$BF$12:$BF$5000,$S$7)&gt;=1,$S$7,""))))))</f>
        <v/>
      </c>
      <c r="AL148" s="465" t="str">
        <f>IF(AL$145="","",IF(COUNTIFS('(6)定期点検調書'!$B$12:$B$5000,AL$145,'(6)定期点検調書'!$AH$12:$AH$5000,$C148,'(6)定期点検調書'!$BF$12:$BF$5000,$W$7)&gt;=1,$W$7,IF(COUNTIFS('(6)定期点検調書'!$B$12:$B$5000,AL$145,'(6)定期点検調書'!$AH$12:$AH$5000,$C148,'(6)定期点検調書'!$BF$12:$BF$5000,$V$7)&gt;=1,$V$7,IF(COUNTIFS('(6)定期点検調書'!$B$12:$B$5000,AL$145,'(6)定期点検調書'!$AH$12:$AH$5000,$C148,'(6)定期点検調書'!$BF$12:$BF$5000,$U$7)&gt;=1,$U$7,IF(COUNTIFS('(6)定期点検調書'!$B$12:$B$5000,AL$145,'(6)定期点検調書'!$AH$12:$AH$5000,$C148,'(6)定期点検調書'!$BF$12:$BF$5000,$T$7)&gt;=1,$T$7,IF(COUNTIFS('(6)定期点検調書'!$B$12:$B$5000,AL$145,'(6)定期点検調書'!$AH$12:$AH$5000,$C148,'(6)定期点検調書'!$BF$12:$BF$5000,$S$7)&gt;=1,$S$7,""))))))</f>
        <v/>
      </c>
      <c r="AM148" s="465" t="str">
        <f>IF(AM$145="","",IF(COUNTIFS('(6)定期点検調書'!$B$12:$B$5000,AM$145,'(6)定期点検調書'!$AH$12:$AH$5000,$C148,'(6)定期点検調書'!$BF$12:$BF$5000,$W$7)&gt;=1,$W$7,IF(COUNTIFS('(6)定期点検調書'!$B$12:$B$5000,AM$145,'(6)定期点検調書'!$AH$12:$AH$5000,$C148,'(6)定期点検調書'!$BF$12:$BF$5000,$V$7)&gt;=1,$V$7,IF(COUNTIFS('(6)定期点検調書'!$B$12:$B$5000,AM$145,'(6)定期点検調書'!$AH$12:$AH$5000,$C148,'(6)定期点検調書'!$BF$12:$BF$5000,$U$7)&gt;=1,$U$7,IF(COUNTIFS('(6)定期点検調書'!$B$12:$B$5000,AM$145,'(6)定期点検調書'!$AH$12:$AH$5000,$C148,'(6)定期点検調書'!$BF$12:$BF$5000,$T$7)&gt;=1,$T$7,IF(COUNTIFS('(6)定期点検調書'!$B$12:$B$5000,AM$145,'(6)定期点検調書'!$AH$12:$AH$5000,$C148,'(6)定期点検調書'!$BF$12:$BF$5000,$S$7)&gt;=1,$S$7,""))))))</f>
        <v/>
      </c>
      <c r="AN148" s="465" t="str">
        <f>IF(AN$145="","",IF(COUNTIFS('(6)定期点検調書'!$B$12:$B$5000,AN$145,'(6)定期点検調書'!$AH$12:$AH$5000,$C148,'(6)定期点検調書'!$BF$12:$BF$5000,$W$7)&gt;=1,$W$7,IF(COUNTIFS('(6)定期点検調書'!$B$12:$B$5000,AN$145,'(6)定期点検調書'!$AH$12:$AH$5000,$C148,'(6)定期点検調書'!$BF$12:$BF$5000,$V$7)&gt;=1,$V$7,IF(COUNTIFS('(6)定期点検調書'!$B$12:$B$5000,AN$145,'(6)定期点検調書'!$AH$12:$AH$5000,$C148,'(6)定期点検調書'!$BF$12:$BF$5000,$U$7)&gt;=1,$U$7,IF(COUNTIFS('(6)定期点検調書'!$B$12:$B$5000,AN$145,'(6)定期点検調書'!$AH$12:$AH$5000,$C148,'(6)定期点検調書'!$BF$12:$BF$5000,$T$7)&gt;=1,$T$7,IF(COUNTIFS('(6)定期点検調書'!$B$12:$B$5000,AN$145,'(6)定期点検調書'!$AH$12:$AH$5000,$C148,'(6)定期点検調書'!$BF$12:$BF$5000,$S$7)&gt;=1,$S$7,""))))))</f>
        <v/>
      </c>
      <c r="AO148" s="465" t="str">
        <f>IF(AO$145="","",IF(COUNTIFS('(6)定期点検調書'!$B$12:$B$5000,AO$145,'(6)定期点検調書'!$AH$12:$AH$5000,$C148,'(6)定期点検調書'!$BF$12:$BF$5000,$W$7)&gt;=1,$W$7,IF(COUNTIFS('(6)定期点検調書'!$B$12:$B$5000,AO$145,'(6)定期点検調書'!$AH$12:$AH$5000,$C148,'(6)定期点検調書'!$BF$12:$BF$5000,$V$7)&gt;=1,$V$7,IF(COUNTIFS('(6)定期点検調書'!$B$12:$B$5000,AO$145,'(6)定期点検調書'!$AH$12:$AH$5000,$C148,'(6)定期点検調書'!$BF$12:$BF$5000,$U$7)&gt;=1,$U$7,IF(COUNTIFS('(6)定期点検調書'!$B$12:$B$5000,AO$145,'(6)定期点検調書'!$AH$12:$AH$5000,$C148,'(6)定期点検調書'!$BF$12:$BF$5000,$T$7)&gt;=1,$T$7,IF(COUNTIFS('(6)定期点検調書'!$B$12:$B$5000,AO$145,'(6)定期点検調書'!$AH$12:$AH$5000,$C148,'(6)定期点検調書'!$BF$12:$BF$5000,$S$7)&gt;=1,$S$7,""))))))</f>
        <v/>
      </c>
      <c r="AP148" s="465" t="str">
        <f>IF(AP$145="","",IF(COUNTIFS('(6)定期点検調書'!$B$12:$B$5000,AP$145,'(6)定期点検調書'!$AH$12:$AH$5000,$C148,'(6)定期点検調書'!$BF$12:$BF$5000,$W$7)&gt;=1,$W$7,IF(COUNTIFS('(6)定期点検調書'!$B$12:$B$5000,AP$145,'(6)定期点検調書'!$AH$12:$AH$5000,$C148,'(6)定期点検調書'!$BF$12:$BF$5000,$V$7)&gt;=1,$V$7,IF(COUNTIFS('(6)定期点検調書'!$B$12:$B$5000,AP$145,'(6)定期点検調書'!$AH$12:$AH$5000,$C148,'(6)定期点検調書'!$BF$12:$BF$5000,$U$7)&gt;=1,$U$7,IF(COUNTIFS('(6)定期点検調書'!$B$12:$B$5000,AP$145,'(6)定期点検調書'!$AH$12:$AH$5000,$C148,'(6)定期点検調書'!$BF$12:$BF$5000,$T$7)&gt;=1,$T$7,IF(COUNTIFS('(6)定期点検調書'!$B$12:$B$5000,AP$145,'(6)定期点検調書'!$AH$12:$AH$5000,$C148,'(6)定期点検調書'!$BF$12:$BF$5000,$S$7)&gt;=1,$S$7,""))))))</f>
        <v/>
      </c>
      <c r="AQ148" s="465" t="str">
        <f>IF(AQ$145="","",IF(COUNTIFS('(6)定期点検調書'!$B$12:$B$5000,AQ$145,'(6)定期点検調書'!$AH$12:$AH$5000,$C148,'(6)定期点検調書'!$BF$12:$BF$5000,$W$7)&gt;=1,$W$7,IF(COUNTIFS('(6)定期点検調書'!$B$12:$B$5000,AQ$145,'(6)定期点検調書'!$AH$12:$AH$5000,$C148,'(6)定期点検調書'!$BF$12:$BF$5000,$V$7)&gt;=1,$V$7,IF(COUNTIFS('(6)定期点検調書'!$B$12:$B$5000,AQ$145,'(6)定期点検調書'!$AH$12:$AH$5000,$C148,'(6)定期点検調書'!$BF$12:$BF$5000,$U$7)&gt;=1,$U$7,IF(COUNTIFS('(6)定期点検調書'!$B$12:$B$5000,AQ$145,'(6)定期点検調書'!$AH$12:$AH$5000,$C148,'(6)定期点検調書'!$BF$12:$BF$5000,$T$7)&gt;=1,$T$7,IF(COUNTIFS('(6)定期点検調書'!$B$12:$B$5000,AQ$145,'(6)定期点検調書'!$AH$12:$AH$5000,$C148,'(6)定期点検調書'!$BF$12:$BF$5000,$S$7)&gt;=1,$S$7,""))))))</f>
        <v/>
      </c>
      <c r="AR148" s="465" t="str">
        <f>IF(AR$145="","",IF(COUNTIFS('(6)定期点検調書'!$B$12:$B$5000,AR$145,'(6)定期点検調書'!$AH$12:$AH$5000,$C148,'(6)定期点検調書'!$BF$12:$BF$5000,$W$7)&gt;=1,$W$7,IF(COUNTIFS('(6)定期点検調書'!$B$12:$B$5000,AR$145,'(6)定期点検調書'!$AH$12:$AH$5000,$C148,'(6)定期点検調書'!$BF$12:$BF$5000,$V$7)&gt;=1,$V$7,IF(COUNTIFS('(6)定期点検調書'!$B$12:$B$5000,AR$145,'(6)定期点検調書'!$AH$12:$AH$5000,$C148,'(6)定期点検調書'!$BF$12:$BF$5000,$U$7)&gt;=1,$U$7,IF(COUNTIFS('(6)定期点検調書'!$B$12:$B$5000,AR$145,'(6)定期点検調書'!$AH$12:$AH$5000,$C148,'(6)定期点検調書'!$BF$12:$BF$5000,$T$7)&gt;=1,$T$7,IF(COUNTIFS('(6)定期点検調書'!$B$12:$B$5000,AR$145,'(6)定期点検調書'!$AH$12:$AH$5000,$C148,'(6)定期点検調書'!$BF$12:$BF$5000,$S$7)&gt;=1,$S$7,""))))))</f>
        <v/>
      </c>
      <c r="AS148" s="465" t="str">
        <f>IF(AS$145="","",IF(COUNTIFS('(6)定期点検調書'!$B$12:$B$5000,AS$145,'(6)定期点検調書'!$AH$12:$AH$5000,$C148,'(6)定期点検調書'!$BF$12:$BF$5000,$W$7)&gt;=1,$W$7,IF(COUNTIFS('(6)定期点検調書'!$B$12:$B$5000,AS$145,'(6)定期点検調書'!$AH$12:$AH$5000,$C148,'(6)定期点検調書'!$BF$12:$BF$5000,$V$7)&gt;=1,$V$7,IF(COUNTIFS('(6)定期点検調書'!$B$12:$B$5000,AS$145,'(6)定期点検調書'!$AH$12:$AH$5000,$C148,'(6)定期点検調書'!$BF$12:$BF$5000,$U$7)&gt;=1,$U$7,IF(COUNTIFS('(6)定期点検調書'!$B$12:$B$5000,AS$145,'(6)定期点検調書'!$AH$12:$AH$5000,$C148,'(6)定期点検調書'!$BF$12:$BF$5000,$T$7)&gt;=1,$T$7,IF(COUNTIFS('(6)定期点検調書'!$B$12:$B$5000,AS$145,'(6)定期点検調書'!$AH$12:$AH$5000,$C148,'(6)定期点検調書'!$BF$12:$BF$5000,$S$7)&gt;=1,$S$7,""))))))</f>
        <v/>
      </c>
      <c r="AT148" s="465" t="str">
        <f>IF(AT$145="","",IF(COUNTIFS('(6)定期点検調書'!$B$12:$B$5000,AT$145,'(6)定期点検調書'!$AH$12:$AH$5000,$C148,'(6)定期点検調書'!$BF$12:$BF$5000,$W$7)&gt;=1,$W$7,IF(COUNTIFS('(6)定期点検調書'!$B$12:$B$5000,AT$145,'(6)定期点検調書'!$AH$12:$AH$5000,$C148,'(6)定期点検調書'!$BF$12:$BF$5000,$V$7)&gt;=1,$V$7,IF(COUNTIFS('(6)定期点検調書'!$B$12:$B$5000,AT$145,'(6)定期点検調書'!$AH$12:$AH$5000,$C148,'(6)定期点検調書'!$BF$12:$BF$5000,$U$7)&gt;=1,$U$7,IF(COUNTIFS('(6)定期点検調書'!$B$12:$B$5000,AT$145,'(6)定期点検調書'!$AH$12:$AH$5000,$C148,'(6)定期点検調書'!$BF$12:$BF$5000,$T$7)&gt;=1,$T$7,IF(COUNTIFS('(6)定期点検調書'!$B$12:$B$5000,AT$145,'(6)定期点検調書'!$AH$12:$AH$5000,$C148,'(6)定期点検調書'!$BF$12:$BF$5000,$S$7)&gt;=1,$S$7,""))))))</f>
        <v/>
      </c>
      <c r="AU148" s="465" t="str">
        <f>IF(AU$145="","",IF(COUNTIFS('(6)定期点検調書'!$B$12:$B$5000,AU$145,'(6)定期点検調書'!$AH$12:$AH$5000,$C148,'(6)定期点検調書'!$BF$12:$BF$5000,$W$7)&gt;=1,$W$7,IF(COUNTIFS('(6)定期点検調書'!$B$12:$B$5000,AU$145,'(6)定期点検調書'!$AH$12:$AH$5000,$C148,'(6)定期点検調書'!$BF$12:$BF$5000,$V$7)&gt;=1,$V$7,IF(COUNTIFS('(6)定期点検調書'!$B$12:$B$5000,AU$145,'(6)定期点検調書'!$AH$12:$AH$5000,$C148,'(6)定期点検調書'!$BF$12:$BF$5000,$U$7)&gt;=1,$U$7,IF(COUNTIFS('(6)定期点検調書'!$B$12:$B$5000,AU$145,'(6)定期点検調書'!$AH$12:$AH$5000,$C148,'(6)定期点検調書'!$BF$12:$BF$5000,$T$7)&gt;=1,$T$7,IF(COUNTIFS('(6)定期点検調書'!$B$12:$B$5000,AU$145,'(6)定期点検調書'!$AH$12:$AH$5000,$C148,'(6)定期点検調書'!$BF$12:$BF$5000,$S$7)&gt;=1,$S$7,""))))))</f>
        <v/>
      </c>
      <c r="AV148" s="465" t="str">
        <f>IF(AV$145="","",IF(COUNTIFS('(6)定期点検調書'!$B$12:$B$5000,AV$145,'(6)定期点検調書'!$AH$12:$AH$5000,$C148,'(6)定期点検調書'!$BF$12:$BF$5000,$W$7)&gt;=1,$W$7,IF(COUNTIFS('(6)定期点検調書'!$B$12:$B$5000,AV$145,'(6)定期点検調書'!$AH$12:$AH$5000,$C148,'(6)定期点検調書'!$BF$12:$BF$5000,$V$7)&gt;=1,$V$7,IF(COUNTIFS('(6)定期点検調書'!$B$12:$B$5000,AV$145,'(6)定期点検調書'!$AH$12:$AH$5000,$C148,'(6)定期点検調書'!$BF$12:$BF$5000,$U$7)&gt;=1,$U$7,IF(COUNTIFS('(6)定期点検調書'!$B$12:$B$5000,AV$145,'(6)定期点検調書'!$AH$12:$AH$5000,$C148,'(6)定期点検調書'!$BF$12:$BF$5000,$T$7)&gt;=1,$T$7,IF(COUNTIFS('(6)定期点検調書'!$B$12:$B$5000,AV$145,'(6)定期点検調書'!$AH$12:$AH$5000,$C148,'(6)定期点検調書'!$BF$12:$BF$5000,$S$7)&gt;=1,$S$7,""))))))</f>
        <v/>
      </c>
      <c r="AW148" s="465" t="str">
        <f>IF(AW$145="","",IF(COUNTIFS('(6)定期点検調書'!$B$12:$B$5000,AW$145,'(6)定期点検調書'!$AH$12:$AH$5000,$C148,'(6)定期点検調書'!$BF$12:$BF$5000,$W$7)&gt;=1,$W$7,IF(COUNTIFS('(6)定期点検調書'!$B$12:$B$5000,AW$145,'(6)定期点検調書'!$AH$12:$AH$5000,$C148,'(6)定期点検調書'!$BF$12:$BF$5000,$V$7)&gt;=1,$V$7,IF(COUNTIFS('(6)定期点検調書'!$B$12:$B$5000,AW$145,'(6)定期点検調書'!$AH$12:$AH$5000,$C148,'(6)定期点検調書'!$BF$12:$BF$5000,$U$7)&gt;=1,$U$7,IF(COUNTIFS('(6)定期点検調書'!$B$12:$B$5000,AW$145,'(6)定期点検調書'!$AH$12:$AH$5000,$C148,'(6)定期点検調書'!$BF$12:$BF$5000,$T$7)&gt;=1,$T$7,IF(COUNTIFS('(6)定期点検調書'!$B$12:$B$5000,AW$145,'(6)定期点検調書'!$AH$12:$AH$5000,$C148,'(6)定期点検調書'!$BF$12:$BF$5000,$S$7)&gt;=1,$S$7,""))))))</f>
        <v/>
      </c>
      <c r="AX148" s="465" t="str">
        <f>IF(AX$145="","",IF(COUNTIFS('(6)定期点検調書'!$B$12:$B$5000,AX$145,'(6)定期点検調書'!$AH$12:$AH$5000,$C148,'(6)定期点検調書'!$BF$12:$BF$5000,$W$7)&gt;=1,$W$7,IF(COUNTIFS('(6)定期点検調書'!$B$12:$B$5000,AX$145,'(6)定期点検調書'!$AH$12:$AH$5000,$C148,'(6)定期点検調書'!$BF$12:$BF$5000,$V$7)&gt;=1,$V$7,IF(COUNTIFS('(6)定期点検調書'!$B$12:$B$5000,AX$145,'(6)定期点検調書'!$AH$12:$AH$5000,$C148,'(6)定期点検調書'!$BF$12:$BF$5000,$U$7)&gt;=1,$U$7,IF(COUNTIFS('(6)定期点検調書'!$B$12:$B$5000,AX$145,'(6)定期点検調書'!$AH$12:$AH$5000,$C148,'(6)定期点検調書'!$BF$12:$BF$5000,$T$7)&gt;=1,$T$7,IF(COUNTIFS('(6)定期点検調書'!$B$12:$B$5000,AX$145,'(6)定期点検調書'!$AH$12:$AH$5000,$C148,'(6)定期点検調書'!$BF$12:$BF$5000,$S$7)&gt;=1,$S$7,""))))))</f>
        <v/>
      </c>
      <c r="AY148" s="465" t="str">
        <f>IF(AY$145="","",IF(COUNTIFS('(6)定期点検調書'!$B$12:$B$5000,AY$145,'(6)定期点検調書'!$AH$12:$AH$5000,$C148,'(6)定期点検調書'!$BF$12:$BF$5000,$W$7)&gt;=1,$W$7,IF(COUNTIFS('(6)定期点検調書'!$B$12:$B$5000,AY$145,'(6)定期点検調書'!$AH$12:$AH$5000,$C148,'(6)定期点検調書'!$BF$12:$BF$5000,$V$7)&gt;=1,$V$7,IF(COUNTIFS('(6)定期点検調書'!$B$12:$B$5000,AY$145,'(6)定期点検調書'!$AH$12:$AH$5000,$C148,'(6)定期点検調書'!$BF$12:$BF$5000,$U$7)&gt;=1,$U$7,IF(COUNTIFS('(6)定期点検調書'!$B$12:$B$5000,AY$145,'(6)定期点検調書'!$AH$12:$AH$5000,$C148,'(6)定期点検調書'!$BF$12:$BF$5000,$T$7)&gt;=1,$T$7,IF(COUNTIFS('(6)定期点検調書'!$B$12:$B$5000,AY$145,'(6)定期点検調書'!$AH$12:$AH$5000,$C148,'(6)定期点検調書'!$BF$12:$BF$5000,$S$7)&gt;=1,$S$7,""))))))</f>
        <v/>
      </c>
      <c r="AZ148" s="465" t="str">
        <f>IF(AZ$145="","",IF(COUNTIFS('(6)定期点検調書'!$B$12:$B$5000,AZ$145,'(6)定期点検調書'!$AH$12:$AH$5000,$C148,'(6)定期点検調書'!$BF$12:$BF$5000,$W$7)&gt;=1,$W$7,IF(COUNTIFS('(6)定期点検調書'!$B$12:$B$5000,AZ$145,'(6)定期点検調書'!$AH$12:$AH$5000,$C148,'(6)定期点検調書'!$BF$12:$BF$5000,$V$7)&gt;=1,$V$7,IF(COUNTIFS('(6)定期点検調書'!$B$12:$B$5000,AZ$145,'(6)定期点検調書'!$AH$12:$AH$5000,$C148,'(6)定期点検調書'!$BF$12:$BF$5000,$U$7)&gt;=1,$U$7,IF(COUNTIFS('(6)定期点検調書'!$B$12:$B$5000,AZ$145,'(6)定期点検調書'!$AH$12:$AH$5000,$C148,'(6)定期点検調書'!$BF$12:$BF$5000,$T$7)&gt;=1,$T$7,IF(COUNTIFS('(6)定期点検調書'!$B$12:$B$5000,AZ$145,'(6)定期点検調書'!$AH$12:$AH$5000,$C148,'(6)定期点検調書'!$BF$12:$BF$5000,$S$7)&gt;=1,$S$7,""))))))</f>
        <v/>
      </c>
      <c r="BA148" s="466" t="str">
        <f>IF(BA$145="","",IF(COUNTIFS('(6)定期点検調書'!$B$12:$B$5000,BA$145,'(6)定期点検調書'!$AH$12:$AH$5000,$C148,'(6)定期点検調書'!$BF$12:$BF$5000,$W$7)&gt;=1,$W$7,IF(COUNTIFS('(6)定期点検調書'!$B$12:$B$5000,BA$145,'(6)定期点検調書'!$AH$12:$AH$5000,$C148,'(6)定期点検調書'!$BF$12:$BF$5000,$V$7)&gt;=1,$V$7,IF(COUNTIFS('(6)定期点検調書'!$B$12:$B$5000,BA$145,'(6)定期点検調書'!$AH$12:$AH$5000,$C148,'(6)定期点検調書'!$BF$12:$BF$5000,$U$7)&gt;=1,$U$7,IF(COUNTIFS('(6)定期点検調書'!$B$12:$B$5000,BA$145,'(6)定期点検調書'!$AH$12:$AH$5000,$C148,'(6)定期点検調書'!$BF$12:$BF$5000,$T$7)&gt;=1,$T$7,IF(COUNTIFS('(6)定期点検調書'!$B$12:$B$5000,BA$145,'(6)定期点検調書'!$AH$12:$AH$5000,$C148,'(6)定期点検調書'!$BF$12:$BF$5000,$S$7)&gt;=1,$S$7,""))))))</f>
        <v/>
      </c>
      <c r="BB148" s="1"/>
      <c r="BC148" s="1"/>
    </row>
    <row r="149" spans="2:55" ht="18.75" customHeight="1" x14ac:dyDescent="0.2">
      <c r="B149" s="1854"/>
      <c r="C149" s="1841" t="str">
        <f>ﾃﾞｰﾀ一覧!$U$21</f>
        <v>漏水</v>
      </c>
      <c r="D149" s="1842"/>
      <c r="E149" s="1842"/>
      <c r="F149" s="1842"/>
      <c r="G149" s="1843"/>
      <c r="H149" s="467" t="str">
        <f>IF(H$145="","",IF(COUNTIFS('(6)定期点検調書'!$B$12:$B$5000,H$145,'(6)定期点検調書'!$AH$12:$AH$5000,$C149,'(6)定期点検調書'!$BF$12:$BF$5000,$W$7)&gt;=1,$W$7,IF(COUNTIFS('(6)定期点検調書'!$B$12:$B$5000,H$145,'(6)定期点検調書'!$AH$12:$AH$5000,$C149,'(6)定期点検調書'!$BF$12:$BF$5000,$V$7)&gt;=1,$V$7,IF(COUNTIFS('(6)定期点検調書'!$B$12:$B$5000,H$145,'(6)定期点検調書'!$AH$12:$AH$5000,$C149,'(6)定期点検調書'!$BF$12:$BF$5000,$U$7)&gt;=1,$U$7,IF(COUNTIFS('(6)定期点検調書'!$B$12:$B$5000,H$145,'(6)定期点検調書'!$AH$12:$AH$5000,$C149,'(6)定期点検調書'!$BF$12:$BF$5000,$T$7)&gt;=1,$T$7,IF(COUNTIFS('(6)定期点検調書'!$B$12:$B$5000,H$145,'(6)定期点検調書'!$AH$12:$AH$5000,$C149,'(6)定期点検調書'!$BF$12:$BF$5000,$S$7)&gt;=1,$S$7,""))))))</f>
        <v/>
      </c>
      <c r="I149" s="465" t="str">
        <f>IF(I$145="","",IF(COUNTIFS('(6)定期点検調書'!$B$12:$B$5000,I$145,'(6)定期点検調書'!$AH$12:$AH$5000,$C149,'(6)定期点検調書'!$BF$12:$BF$5000,$W$7)&gt;=1,$W$7,IF(COUNTIFS('(6)定期点検調書'!$B$12:$B$5000,I$145,'(6)定期点検調書'!$AH$12:$AH$5000,$C149,'(6)定期点検調書'!$BF$12:$BF$5000,$V$7)&gt;=1,$V$7,IF(COUNTIFS('(6)定期点検調書'!$B$12:$B$5000,I$145,'(6)定期点検調書'!$AH$12:$AH$5000,$C149,'(6)定期点検調書'!$BF$12:$BF$5000,$U$7)&gt;=1,$U$7,IF(COUNTIFS('(6)定期点検調書'!$B$12:$B$5000,I$145,'(6)定期点検調書'!$AH$12:$AH$5000,$C149,'(6)定期点検調書'!$BF$12:$BF$5000,$T$7)&gt;=1,$T$7,IF(COUNTIFS('(6)定期点検調書'!$B$12:$B$5000,I$145,'(6)定期点検調書'!$AH$12:$AH$5000,$C149,'(6)定期点検調書'!$BF$12:$BF$5000,$S$7)&gt;=1,$S$7,""))))))</f>
        <v/>
      </c>
      <c r="J149" s="465" t="str">
        <f>IF(J$145="","",IF(COUNTIFS('(6)定期点検調書'!$B$12:$B$5000,J$145,'(6)定期点検調書'!$AH$12:$AH$5000,$C149,'(6)定期点検調書'!$BF$12:$BF$5000,$W$7)&gt;=1,$W$7,IF(COUNTIFS('(6)定期点検調書'!$B$12:$B$5000,J$145,'(6)定期点検調書'!$AH$12:$AH$5000,$C149,'(6)定期点検調書'!$BF$12:$BF$5000,$V$7)&gt;=1,$V$7,IF(COUNTIFS('(6)定期点検調書'!$B$12:$B$5000,J$145,'(6)定期点検調書'!$AH$12:$AH$5000,$C149,'(6)定期点検調書'!$BF$12:$BF$5000,$U$7)&gt;=1,$U$7,IF(COUNTIFS('(6)定期点検調書'!$B$12:$B$5000,J$145,'(6)定期点検調書'!$AH$12:$AH$5000,$C149,'(6)定期点検調書'!$BF$12:$BF$5000,$T$7)&gt;=1,$T$7,IF(COUNTIFS('(6)定期点検調書'!$B$12:$B$5000,J$145,'(6)定期点検調書'!$AH$12:$AH$5000,$C149,'(6)定期点検調書'!$BF$12:$BF$5000,$S$7)&gt;=1,$S$7,""))))))</f>
        <v/>
      </c>
      <c r="K149" s="465" t="str">
        <f>IF(K$145="","",IF(COUNTIFS('(6)定期点検調書'!$B$12:$B$5000,K$145,'(6)定期点検調書'!$AH$12:$AH$5000,$C149,'(6)定期点検調書'!$BF$12:$BF$5000,$W$7)&gt;=1,$W$7,IF(COUNTIFS('(6)定期点検調書'!$B$12:$B$5000,K$145,'(6)定期点検調書'!$AH$12:$AH$5000,$C149,'(6)定期点検調書'!$BF$12:$BF$5000,$V$7)&gt;=1,$V$7,IF(COUNTIFS('(6)定期点検調書'!$B$12:$B$5000,K$145,'(6)定期点検調書'!$AH$12:$AH$5000,$C149,'(6)定期点検調書'!$BF$12:$BF$5000,$U$7)&gt;=1,$U$7,IF(COUNTIFS('(6)定期点検調書'!$B$12:$B$5000,K$145,'(6)定期点検調書'!$AH$12:$AH$5000,$C149,'(6)定期点検調書'!$BF$12:$BF$5000,$T$7)&gt;=1,$T$7,IF(COUNTIFS('(6)定期点検調書'!$B$12:$B$5000,K$145,'(6)定期点検調書'!$AH$12:$AH$5000,$C149,'(6)定期点検調書'!$BF$12:$BF$5000,$S$7)&gt;=1,$S$7,""))))))</f>
        <v/>
      </c>
      <c r="L149" s="465" t="str">
        <f>IF(L$145="","",IF(COUNTIFS('(6)定期点検調書'!$B$12:$B$5000,L$145,'(6)定期点検調書'!$AH$12:$AH$5000,$C149,'(6)定期点検調書'!$BF$12:$BF$5000,$W$7)&gt;=1,$W$7,IF(COUNTIFS('(6)定期点検調書'!$B$12:$B$5000,L$145,'(6)定期点検調書'!$AH$12:$AH$5000,$C149,'(6)定期点検調書'!$BF$12:$BF$5000,$V$7)&gt;=1,$V$7,IF(COUNTIFS('(6)定期点検調書'!$B$12:$B$5000,L$145,'(6)定期点検調書'!$AH$12:$AH$5000,$C149,'(6)定期点検調書'!$BF$12:$BF$5000,$U$7)&gt;=1,$U$7,IF(COUNTIFS('(6)定期点検調書'!$B$12:$B$5000,L$145,'(6)定期点検調書'!$AH$12:$AH$5000,$C149,'(6)定期点検調書'!$BF$12:$BF$5000,$T$7)&gt;=1,$T$7,IF(COUNTIFS('(6)定期点検調書'!$B$12:$B$5000,L$145,'(6)定期点検調書'!$AH$12:$AH$5000,$C149,'(6)定期点検調書'!$BF$12:$BF$5000,$S$7)&gt;=1,$S$7,""))))))</f>
        <v/>
      </c>
      <c r="M149" s="465" t="str">
        <f>IF(M$145="","",IF(COUNTIFS('(6)定期点検調書'!$B$12:$B$5000,M$145,'(6)定期点検調書'!$AH$12:$AH$5000,$C149,'(6)定期点検調書'!$BF$12:$BF$5000,$W$7)&gt;=1,$W$7,IF(COUNTIFS('(6)定期点検調書'!$B$12:$B$5000,M$145,'(6)定期点検調書'!$AH$12:$AH$5000,$C149,'(6)定期点検調書'!$BF$12:$BF$5000,$V$7)&gt;=1,$V$7,IF(COUNTIFS('(6)定期点検調書'!$B$12:$B$5000,M$145,'(6)定期点検調書'!$AH$12:$AH$5000,$C149,'(6)定期点検調書'!$BF$12:$BF$5000,$U$7)&gt;=1,$U$7,IF(COUNTIFS('(6)定期点検調書'!$B$12:$B$5000,M$145,'(6)定期点検調書'!$AH$12:$AH$5000,$C149,'(6)定期点検調書'!$BF$12:$BF$5000,$T$7)&gt;=1,$T$7,IF(COUNTIFS('(6)定期点検調書'!$B$12:$B$5000,M$145,'(6)定期点検調書'!$AH$12:$AH$5000,$C149,'(6)定期点検調書'!$BF$12:$BF$5000,$S$7)&gt;=1,$S$7,""))))))</f>
        <v/>
      </c>
      <c r="N149" s="465" t="str">
        <f>IF(N$145="","",IF(COUNTIFS('(6)定期点検調書'!$B$12:$B$5000,N$145,'(6)定期点検調書'!$AH$12:$AH$5000,$C149,'(6)定期点検調書'!$BF$12:$BF$5000,$W$7)&gt;=1,$W$7,IF(COUNTIFS('(6)定期点検調書'!$B$12:$B$5000,N$145,'(6)定期点検調書'!$AH$12:$AH$5000,$C149,'(6)定期点検調書'!$BF$12:$BF$5000,$V$7)&gt;=1,$V$7,IF(COUNTIFS('(6)定期点検調書'!$B$12:$B$5000,N$145,'(6)定期点検調書'!$AH$12:$AH$5000,$C149,'(6)定期点検調書'!$BF$12:$BF$5000,$U$7)&gt;=1,$U$7,IF(COUNTIFS('(6)定期点検調書'!$B$12:$B$5000,N$145,'(6)定期点検調書'!$AH$12:$AH$5000,$C149,'(6)定期点検調書'!$BF$12:$BF$5000,$T$7)&gt;=1,$T$7,IF(COUNTIFS('(6)定期点検調書'!$B$12:$B$5000,N$145,'(6)定期点検調書'!$AH$12:$AH$5000,$C149,'(6)定期点検調書'!$BF$12:$BF$5000,$S$7)&gt;=1,$S$7,""))))))</f>
        <v/>
      </c>
      <c r="O149" s="465" t="str">
        <f>IF(O$145="","",IF(COUNTIFS('(6)定期点検調書'!$B$12:$B$5000,O$145,'(6)定期点検調書'!$AH$12:$AH$5000,$C149,'(6)定期点検調書'!$BF$12:$BF$5000,$W$7)&gt;=1,$W$7,IF(COUNTIFS('(6)定期点検調書'!$B$12:$B$5000,O$145,'(6)定期点検調書'!$AH$12:$AH$5000,$C149,'(6)定期点検調書'!$BF$12:$BF$5000,$V$7)&gt;=1,$V$7,IF(COUNTIFS('(6)定期点検調書'!$B$12:$B$5000,O$145,'(6)定期点検調書'!$AH$12:$AH$5000,$C149,'(6)定期点検調書'!$BF$12:$BF$5000,$U$7)&gt;=1,$U$7,IF(COUNTIFS('(6)定期点検調書'!$B$12:$B$5000,O$145,'(6)定期点検調書'!$AH$12:$AH$5000,$C149,'(6)定期点検調書'!$BF$12:$BF$5000,$T$7)&gt;=1,$T$7,IF(COUNTIFS('(6)定期点検調書'!$B$12:$B$5000,O$145,'(6)定期点検調書'!$AH$12:$AH$5000,$C149,'(6)定期点検調書'!$BF$12:$BF$5000,$S$7)&gt;=1,$S$7,""))))))</f>
        <v/>
      </c>
      <c r="P149" s="465" t="str">
        <f>IF(P$145="","",IF(COUNTIFS('(6)定期点検調書'!$B$12:$B$5000,P$145,'(6)定期点検調書'!$AH$12:$AH$5000,$C149,'(6)定期点検調書'!$BF$12:$BF$5000,$W$7)&gt;=1,$W$7,IF(COUNTIFS('(6)定期点検調書'!$B$12:$B$5000,P$145,'(6)定期点検調書'!$AH$12:$AH$5000,$C149,'(6)定期点検調書'!$BF$12:$BF$5000,$V$7)&gt;=1,$V$7,IF(COUNTIFS('(6)定期点検調書'!$B$12:$B$5000,P$145,'(6)定期点検調書'!$AH$12:$AH$5000,$C149,'(6)定期点検調書'!$BF$12:$BF$5000,$U$7)&gt;=1,$U$7,IF(COUNTIFS('(6)定期点検調書'!$B$12:$B$5000,P$145,'(6)定期点検調書'!$AH$12:$AH$5000,$C149,'(6)定期点検調書'!$BF$12:$BF$5000,$T$7)&gt;=1,$T$7,IF(COUNTIFS('(6)定期点検調書'!$B$12:$B$5000,P$145,'(6)定期点検調書'!$AH$12:$AH$5000,$C149,'(6)定期点検調書'!$BF$12:$BF$5000,$S$7)&gt;=1,$S$7,""))))))</f>
        <v/>
      </c>
      <c r="Q149" s="465" t="str">
        <f>IF(Q$145="","",IF(COUNTIFS('(6)定期点検調書'!$B$12:$B$5000,Q$145,'(6)定期点検調書'!$AH$12:$AH$5000,$C149,'(6)定期点検調書'!$BF$12:$BF$5000,$W$7)&gt;=1,$W$7,IF(COUNTIFS('(6)定期点検調書'!$B$12:$B$5000,Q$145,'(6)定期点検調書'!$AH$12:$AH$5000,$C149,'(6)定期点検調書'!$BF$12:$BF$5000,$V$7)&gt;=1,$V$7,IF(COUNTIFS('(6)定期点検調書'!$B$12:$B$5000,Q$145,'(6)定期点検調書'!$AH$12:$AH$5000,$C149,'(6)定期点検調書'!$BF$12:$BF$5000,$U$7)&gt;=1,$U$7,IF(COUNTIFS('(6)定期点検調書'!$B$12:$B$5000,Q$145,'(6)定期点検調書'!$AH$12:$AH$5000,$C149,'(6)定期点検調書'!$BF$12:$BF$5000,$T$7)&gt;=1,$T$7,IF(COUNTIFS('(6)定期点検調書'!$B$12:$B$5000,Q$145,'(6)定期点検調書'!$AH$12:$AH$5000,$C149,'(6)定期点検調書'!$BF$12:$BF$5000,$S$7)&gt;=1,$S$7,""))))))</f>
        <v/>
      </c>
      <c r="R149" s="465" t="str">
        <f>IF(R$145="","",IF(COUNTIFS('(6)定期点検調書'!$B$12:$B$5000,R$145,'(6)定期点検調書'!$AH$12:$AH$5000,$C149,'(6)定期点検調書'!$BF$12:$BF$5000,$W$7)&gt;=1,$W$7,IF(COUNTIFS('(6)定期点検調書'!$B$12:$B$5000,R$145,'(6)定期点検調書'!$AH$12:$AH$5000,$C149,'(6)定期点検調書'!$BF$12:$BF$5000,$V$7)&gt;=1,$V$7,IF(COUNTIFS('(6)定期点検調書'!$B$12:$B$5000,R$145,'(6)定期点検調書'!$AH$12:$AH$5000,$C149,'(6)定期点検調書'!$BF$12:$BF$5000,$U$7)&gt;=1,$U$7,IF(COUNTIFS('(6)定期点検調書'!$B$12:$B$5000,R$145,'(6)定期点検調書'!$AH$12:$AH$5000,$C149,'(6)定期点検調書'!$BF$12:$BF$5000,$T$7)&gt;=1,$T$7,IF(COUNTIFS('(6)定期点検調書'!$B$12:$B$5000,R$145,'(6)定期点検調書'!$AH$12:$AH$5000,$C149,'(6)定期点検調書'!$BF$12:$BF$5000,$S$7)&gt;=1,$S$7,""))))))</f>
        <v/>
      </c>
      <c r="S149" s="465" t="str">
        <f>IF(S$145="","",IF(COUNTIFS('(6)定期点検調書'!$B$12:$B$5000,S$145,'(6)定期点検調書'!$AH$12:$AH$5000,$C149,'(6)定期点検調書'!$BF$12:$BF$5000,$W$7)&gt;=1,$W$7,IF(COUNTIFS('(6)定期点検調書'!$B$12:$B$5000,S$145,'(6)定期点検調書'!$AH$12:$AH$5000,$C149,'(6)定期点検調書'!$BF$12:$BF$5000,$V$7)&gt;=1,$V$7,IF(COUNTIFS('(6)定期点検調書'!$B$12:$B$5000,S$145,'(6)定期点検調書'!$AH$12:$AH$5000,$C149,'(6)定期点検調書'!$BF$12:$BF$5000,$U$7)&gt;=1,$U$7,IF(COUNTIFS('(6)定期点検調書'!$B$12:$B$5000,S$145,'(6)定期点検調書'!$AH$12:$AH$5000,$C149,'(6)定期点検調書'!$BF$12:$BF$5000,$T$7)&gt;=1,$T$7,IF(COUNTIFS('(6)定期点検調書'!$B$12:$B$5000,S$145,'(6)定期点検調書'!$AH$12:$AH$5000,$C149,'(6)定期点検調書'!$BF$12:$BF$5000,$S$7)&gt;=1,$S$7,""))))))</f>
        <v/>
      </c>
      <c r="T149" s="465" t="str">
        <f>IF(T$145="","",IF(COUNTIFS('(6)定期点検調書'!$B$12:$B$5000,T$145,'(6)定期点検調書'!$AH$12:$AH$5000,$C149,'(6)定期点検調書'!$BF$12:$BF$5000,$W$7)&gt;=1,$W$7,IF(COUNTIFS('(6)定期点検調書'!$B$12:$B$5000,T$145,'(6)定期点検調書'!$AH$12:$AH$5000,$C149,'(6)定期点検調書'!$BF$12:$BF$5000,$V$7)&gt;=1,$V$7,IF(COUNTIFS('(6)定期点検調書'!$B$12:$B$5000,T$145,'(6)定期点検調書'!$AH$12:$AH$5000,$C149,'(6)定期点検調書'!$BF$12:$BF$5000,$U$7)&gt;=1,$U$7,IF(COUNTIFS('(6)定期点検調書'!$B$12:$B$5000,T$145,'(6)定期点検調書'!$AH$12:$AH$5000,$C149,'(6)定期点検調書'!$BF$12:$BF$5000,$T$7)&gt;=1,$T$7,IF(COUNTIFS('(6)定期点検調書'!$B$12:$B$5000,T$145,'(6)定期点検調書'!$AH$12:$AH$5000,$C149,'(6)定期点検調書'!$BF$12:$BF$5000,$S$7)&gt;=1,$S$7,""))))))</f>
        <v/>
      </c>
      <c r="U149" s="465" t="str">
        <f>IF(U$145="","",IF(COUNTIFS('(6)定期点検調書'!$B$12:$B$5000,U$145,'(6)定期点検調書'!$AH$12:$AH$5000,$C149,'(6)定期点検調書'!$BF$12:$BF$5000,$W$7)&gt;=1,$W$7,IF(COUNTIFS('(6)定期点検調書'!$B$12:$B$5000,U$145,'(6)定期点検調書'!$AH$12:$AH$5000,$C149,'(6)定期点検調書'!$BF$12:$BF$5000,$V$7)&gt;=1,$V$7,IF(COUNTIFS('(6)定期点検調書'!$B$12:$B$5000,U$145,'(6)定期点検調書'!$AH$12:$AH$5000,$C149,'(6)定期点検調書'!$BF$12:$BF$5000,$U$7)&gt;=1,$U$7,IF(COUNTIFS('(6)定期点検調書'!$B$12:$B$5000,U$145,'(6)定期点検調書'!$AH$12:$AH$5000,$C149,'(6)定期点検調書'!$BF$12:$BF$5000,$T$7)&gt;=1,$T$7,IF(COUNTIFS('(6)定期点検調書'!$B$12:$B$5000,U$145,'(6)定期点検調書'!$AH$12:$AH$5000,$C149,'(6)定期点検調書'!$BF$12:$BF$5000,$S$7)&gt;=1,$S$7,""))))))</f>
        <v/>
      </c>
      <c r="V149" s="465" t="str">
        <f>IF(V$145="","",IF(COUNTIFS('(6)定期点検調書'!$B$12:$B$5000,V$145,'(6)定期点検調書'!$AH$12:$AH$5000,$C149,'(6)定期点検調書'!$BF$12:$BF$5000,$W$7)&gt;=1,$W$7,IF(COUNTIFS('(6)定期点検調書'!$B$12:$B$5000,V$145,'(6)定期点検調書'!$AH$12:$AH$5000,$C149,'(6)定期点検調書'!$BF$12:$BF$5000,$V$7)&gt;=1,$V$7,IF(COUNTIFS('(6)定期点検調書'!$B$12:$B$5000,V$145,'(6)定期点検調書'!$AH$12:$AH$5000,$C149,'(6)定期点検調書'!$BF$12:$BF$5000,$U$7)&gt;=1,$U$7,IF(COUNTIFS('(6)定期点検調書'!$B$12:$B$5000,V$145,'(6)定期点検調書'!$AH$12:$AH$5000,$C149,'(6)定期点検調書'!$BF$12:$BF$5000,$T$7)&gt;=1,$T$7,IF(COUNTIFS('(6)定期点検調書'!$B$12:$B$5000,V$145,'(6)定期点検調書'!$AH$12:$AH$5000,$C149,'(6)定期点検調書'!$BF$12:$BF$5000,$S$7)&gt;=1,$S$7,""))))))</f>
        <v/>
      </c>
      <c r="W149" s="465" t="str">
        <f>IF(W$145="","",IF(COUNTIFS('(6)定期点検調書'!$B$12:$B$5000,W$145,'(6)定期点検調書'!$AH$12:$AH$5000,$C149,'(6)定期点検調書'!$BF$12:$BF$5000,$W$7)&gt;=1,$W$7,IF(COUNTIFS('(6)定期点検調書'!$B$12:$B$5000,W$145,'(6)定期点検調書'!$AH$12:$AH$5000,$C149,'(6)定期点検調書'!$BF$12:$BF$5000,$V$7)&gt;=1,$V$7,IF(COUNTIFS('(6)定期点検調書'!$B$12:$B$5000,W$145,'(6)定期点検調書'!$AH$12:$AH$5000,$C149,'(6)定期点検調書'!$BF$12:$BF$5000,$U$7)&gt;=1,$U$7,IF(COUNTIFS('(6)定期点検調書'!$B$12:$B$5000,W$145,'(6)定期点検調書'!$AH$12:$AH$5000,$C149,'(6)定期点検調書'!$BF$12:$BF$5000,$T$7)&gt;=1,$T$7,IF(COUNTIFS('(6)定期点検調書'!$B$12:$B$5000,W$145,'(6)定期点検調書'!$AH$12:$AH$5000,$C149,'(6)定期点検調書'!$BF$12:$BF$5000,$S$7)&gt;=1,$S$7,""))))))</f>
        <v/>
      </c>
      <c r="X149" s="465" t="str">
        <f>IF(X$145="","",IF(COUNTIFS('(6)定期点検調書'!$B$12:$B$5000,X$145,'(6)定期点検調書'!$AH$12:$AH$5000,$C149,'(6)定期点検調書'!$BF$12:$BF$5000,$W$7)&gt;=1,$W$7,IF(COUNTIFS('(6)定期点検調書'!$B$12:$B$5000,X$145,'(6)定期点検調書'!$AH$12:$AH$5000,$C149,'(6)定期点検調書'!$BF$12:$BF$5000,$V$7)&gt;=1,$V$7,IF(COUNTIFS('(6)定期点検調書'!$B$12:$B$5000,X$145,'(6)定期点検調書'!$AH$12:$AH$5000,$C149,'(6)定期点検調書'!$BF$12:$BF$5000,$U$7)&gt;=1,$U$7,IF(COUNTIFS('(6)定期点検調書'!$B$12:$B$5000,X$145,'(6)定期点検調書'!$AH$12:$AH$5000,$C149,'(6)定期点検調書'!$BF$12:$BF$5000,$T$7)&gt;=1,$T$7,IF(COUNTIFS('(6)定期点検調書'!$B$12:$B$5000,X$145,'(6)定期点検調書'!$AH$12:$AH$5000,$C149,'(6)定期点検調書'!$BF$12:$BF$5000,$S$7)&gt;=1,$S$7,""))))))</f>
        <v/>
      </c>
      <c r="Y149" s="465" t="str">
        <f>IF(Y$145="","",IF(COUNTIFS('(6)定期点検調書'!$B$12:$B$5000,Y$145,'(6)定期点検調書'!$AH$12:$AH$5000,$C149,'(6)定期点検調書'!$BF$12:$BF$5000,$W$7)&gt;=1,$W$7,IF(COUNTIFS('(6)定期点検調書'!$B$12:$B$5000,Y$145,'(6)定期点検調書'!$AH$12:$AH$5000,$C149,'(6)定期点検調書'!$BF$12:$BF$5000,$V$7)&gt;=1,$V$7,IF(COUNTIFS('(6)定期点検調書'!$B$12:$B$5000,Y$145,'(6)定期点検調書'!$AH$12:$AH$5000,$C149,'(6)定期点検調書'!$BF$12:$BF$5000,$U$7)&gt;=1,$U$7,IF(COUNTIFS('(6)定期点検調書'!$B$12:$B$5000,Y$145,'(6)定期点検調書'!$AH$12:$AH$5000,$C149,'(6)定期点検調書'!$BF$12:$BF$5000,$T$7)&gt;=1,$T$7,IF(COUNTIFS('(6)定期点検調書'!$B$12:$B$5000,Y$145,'(6)定期点検調書'!$AH$12:$AH$5000,$C149,'(6)定期点検調書'!$BF$12:$BF$5000,$S$7)&gt;=1,$S$7,""))))))</f>
        <v/>
      </c>
      <c r="Z149" s="465" t="str">
        <f>IF(Z$145="","",IF(COUNTIFS('(6)定期点検調書'!$B$12:$B$5000,Z$145,'(6)定期点検調書'!$AH$12:$AH$5000,$C149,'(6)定期点検調書'!$BF$12:$BF$5000,$W$7)&gt;=1,$W$7,IF(COUNTIFS('(6)定期点検調書'!$B$12:$B$5000,Z$145,'(6)定期点検調書'!$AH$12:$AH$5000,$C149,'(6)定期点検調書'!$BF$12:$BF$5000,$V$7)&gt;=1,$V$7,IF(COUNTIFS('(6)定期点検調書'!$B$12:$B$5000,Z$145,'(6)定期点検調書'!$AH$12:$AH$5000,$C149,'(6)定期点検調書'!$BF$12:$BF$5000,$U$7)&gt;=1,$U$7,IF(COUNTIFS('(6)定期点検調書'!$B$12:$B$5000,Z$145,'(6)定期点検調書'!$AH$12:$AH$5000,$C149,'(6)定期点検調書'!$BF$12:$BF$5000,$T$7)&gt;=1,$T$7,IF(COUNTIFS('(6)定期点検調書'!$B$12:$B$5000,Z$145,'(6)定期点検調書'!$AH$12:$AH$5000,$C149,'(6)定期点検調書'!$BF$12:$BF$5000,$S$7)&gt;=1,$S$7,""))))))</f>
        <v/>
      </c>
      <c r="AA149" s="465" t="str">
        <f>IF(AA$145="","",IF(COUNTIFS('(6)定期点検調書'!$B$12:$B$5000,AA$145,'(6)定期点検調書'!$AH$12:$AH$5000,$C149,'(6)定期点検調書'!$BF$12:$BF$5000,$W$7)&gt;=1,$W$7,IF(COUNTIFS('(6)定期点検調書'!$B$12:$B$5000,AA$145,'(6)定期点検調書'!$AH$12:$AH$5000,$C149,'(6)定期点検調書'!$BF$12:$BF$5000,$V$7)&gt;=1,$V$7,IF(COUNTIFS('(6)定期点検調書'!$B$12:$B$5000,AA$145,'(6)定期点検調書'!$AH$12:$AH$5000,$C149,'(6)定期点検調書'!$BF$12:$BF$5000,$U$7)&gt;=1,$U$7,IF(COUNTIFS('(6)定期点検調書'!$B$12:$B$5000,AA$145,'(6)定期点検調書'!$AH$12:$AH$5000,$C149,'(6)定期点検調書'!$BF$12:$BF$5000,$T$7)&gt;=1,$T$7,IF(COUNTIFS('(6)定期点検調書'!$B$12:$B$5000,AA$145,'(6)定期点検調書'!$AH$12:$AH$5000,$C149,'(6)定期点検調書'!$BF$12:$BF$5000,$S$7)&gt;=1,$S$7,""))))))</f>
        <v/>
      </c>
      <c r="AB149" s="465" t="str">
        <f>IF(AB$145="","",IF(COUNTIFS('(6)定期点検調書'!$B$12:$B$5000,AB$145,'(6)定期点検調書'!$AH$12:$AH$5000,$C149,'(6)定期点検調書'!$BF$12:$BF$5000,$W$7)&gt;=1,$W$7,IF(COUNTIFS('(6)定期点検調書'!$B$12:$B$5000,AB$145,'(6)定期点検調書'!$AH$12:$AH$5000,$C149,'(6)定期点検調書'!$BF$12:$BF$5000,$V$7)&gt;=1,$V$7,IF(COUNTIFS('(6)定期点検調書'!$B$12:$B$5000,AB$145,'(6)定期点検調書'!$AH$12:$AH$5000,$C149,'(6)定期点検調書'!$BF$12:$BF$5000,$U$7)&gt;=1,$U$7,IF(COUNTIFS('(6)定期点検調書'!$B$12:$B$5000,AB$145,'(6)定期点検調書'!$AH$12:$AH$5000,$C149,'(6)定期点検調書'!$BF$12:$BF$5000,$T$7)&gt;=1,$T$7,IF(COUNTIFS('(6)定期点検調書'!$B$12:$B$5000,AB$145,'(6)定期点検調書'!$AH$12:$AH$5000,$C149,'(6)定期点検調書'!$BF$12:$BF$5000,$S$7)&gt;=1,$S$7,""))))))</f>
        <v/>
      </c>
      <c r="AC149" s="465" t="str">
        <f>IF(AC$145="","",IF(COUNTIFS('(6)定期点検調書'!$B$12:$B$5000,AC$145,'(6)定期点検調書'!$AH$12:$AH$5000,$C149,'(6)定期点検調書'!$BF$12:$BF$5000,$W$7)&gt;=1,$W$7,IF(COUNTIFS('(6)定期点検調書'!$B$12:$B$5000,AC$145,'(6)定期点検調書'!$AH$12:$AH$5000,$C149,'(6)定期点検調書'!$BF$12:$BF$5000,$V$7)&gt;=1,$V$7,IF(COUNTIFS('(6)定期点検調書'!$B$12:$B$5000,AC$145,'(6)定期点検調書'!$AH$12:$AH$5000,$C149,'(6)定期点検調書'!$BF$12:$BF$5000,$U$7)&gt;=1,$U$7,IF(COUNTIFS('(6)定期点検調書'!$B$12:$B$5000,AC$145,'(6)定期点検調書'!$AH$12:$AH$5000,$C149,'(6)定期点検調書'!$BF$12:$BF$5000,$T$7)&gt;=1,$T$7,IF(COUNTIFS('(6)定期点検調書'!$B$12:$B$5000,AC$145,'(6)定期点検調書'!$AH$12:$AH$5000,$C149,'(6)定期点検調書'!$BF$12:$BF$5000,$S$7)&gt;=1,$S$7,""))))))</f>
        <v/>
      </c>
      <c r="AD149" s="465" t="str">
        <f>IF(AD$145="","",IF(COUNTIFS('(6)定期点検調書'!$B$12:$B$5000,AD$145,'(6)定期点検調書'!$AH$12:$AH$5000,$C149,'(6)定期点検調書'!$BF$12:$BF$5000,$W$7)&gt;=1,$W$7,IF(COUNTIFS('(6)定期点検調書'!$B$12:$B$5000,AD$145,'(6)定期点検調書'!$AH$12:$AH$5000,$C149,'(6)定期点検調書'!$BF$12:$BF$5000,$V$7)&gt;=1,$V$7,IF(COUNTIFS('(6)定期点検調書'!$B$12:$B$5000,AD$145,'(6)定期点検調書'!$AH$12:$AH$5000,$C149,'(6)定期点検調書'!$BF$12:$BF$5000,$U$7)&gt;=1,$U$7,IF(COUNTIFS('(6)定期点検調書'!$B$12:$B$5000,AD$145,'(6)定期点検調書'!$AH$12:$AH$5000,$C149,'(6)定期点検調書'!$BF$12:$BF$5000,$T$7)&gt;=1,$T$7,IF(COUNTIFS('(6)定期点検調書'!$B$12:$B$5000,AD$145,'(6)定期点検調書'!$AH$12:$AH$5000,$C149,'(6)定期点検調書'!$BF$12:$BF$5000,$S$7)&gt;=1,$S$7,""))))))</f>
        <v/>
      </c>
      <c r="AE149" s="465" t="str">
        <f>IF(AE$145="","",IF(COUNTIFS('(6)定期点検調書'!$B$12:$B$5000,AE$145,'(6)定期点検調書'!$AH$12:$AH$5000,$C149,'(6)定期点検調書'!$BF$12:$BF$5000,$W$7)&gt;=1,$W$7,IF(COUNTIFS('(6)定期点検調書'!$B$12:$B$5000,AE$145,'(6)定期点検調書'!$AH$12:$AH$5000,$C149,'(6)定期点検調書'!$BF$12:$BF$5000,$V$7)&gt;=1,$V$7,IF(COUNTIFS('(6)定期点検調書'!$B$12:$B$5000,AE$145,'(6)定期点検調書'!$AH$12:$AH$5000,$C149,'(6)定期点検調書'!$BF$12:$BF$5000,$U$7)&gt;=1,$U$7,IF(COUNTIFS('(6)定期点検調書'!$B$12:$B$5000,AE$145,'(6)定期点検調書'!$AH$12:$AH$5000,$C149,'(6)定期点検調書'!$BF$12:$BF$5000,$T$7)&gt;=1,$T$7,IF(COUNTIFS('(6)定期点検調書'!$B$12:$B$5000,AE$145,'(6)定期点検調書'!$AH$12:$AH$5000,$C149,'(6)定期点検調書'!$BF$12:$BF$5000,$S$7)&gt;=1,$S$7,""))))))</f>
        <v/>
      </c>
      <c r="AF149" s="465" t="str">
        <f>IF(AF$145="","",IF(COUNTIFS('(6)定期点検調書'!$B$12:$B$5000,AF$145,'(6)定期点検調書'!$AH$12:$AH$5000,$C149,'(6)定期点検調書'!$BF$12:$BF$5000,$W$7)&gt;=1,$W$7,IF(COUNTIFS('(6)定期点検調書'!$B$12:$B$5000,AF$145,'(6)定期点検調書'!$AH$12:$AH$5000,$C149,'(6)定期点検調書'!$BF$12:$BF$5000,$V$7)&gt;=1,$V$7,IF(COUNTIFS('(6)定期点検調書'!$B$12:$B$5000,AF$145,'(6)定期点検調書'!$AH$12:$AH$5000,$C149,'(6)定期点検調書'!$BF$12:$BF$5000,$U$7)&gt;=1,$U$7,IF(COUNTIFS('(6)定期点検調書'!$B$12:$B$5000,AF$145,'(6)定期点検調書'!$AH$12:$AH$5000,$C149,'(6)定期点検調書'!$BF$12:$BF$5000,$T$7)&gt;=1,$T$7,IF(COUNTIFS('(6)定期点検調書'!$B$12:$B$5000,AF$145,'(6)定期点検調書'!$AH$12:$AH$5000,$C149,'(6)定期点検調書'!$BF$12:$BF$5000,$S$7)&gt;=1,$S$7,""))))))</f>
        <v/>
      </c>
      <c r="AG149" s="465" t="str">
        <f>IF(AG$145="","",IF(COUNTIFS('(6)定期点検調書'!$B$12:$B$5000,AG$145,'(6)定期点検調書'!$AH$12:$AH$5000,$C149,'(6)定期点検調書'!$BF$12:$BF$5000,$W$7)&gt;=1,$W$7,IF(COUNTIFS('(6)定期点検調書'!$B$12:$B$5000,AG$145,'(6)定期点検調書'!$AH$12:$AH$5000,$C149,'(6)定期点検調書'!$BF$12:$BF$5000,$V$7)&gt;=1,$V$7,IF(COUNTIFS('(6)定期点検調書'!$B$12:$B$5000,AG$145,'(6)定期点検調書'!$AH$12:$AH$5000,$C149,'(6)定期点検調書'!$BF$12:$BF$5000,$U$7)&gt;=1,$U$7,IF(COUNTIFS('(6)定期点検調書'!$B$12:$B$5000,AG$145,'(6)定期点検調書'!$AH$12:$AH$5000,$C149,'(6)定期点検調書'!$BF$12:$BF$5000,$T$7)&gt;=1,$T$7,IF(COUNTIFS('(6)定期点検調書'!$B$12:$B$5000,AG$145,'(6)定期点検調書'!$AH$12:$AH$5000,$C149,'(6)定期点検調書'!$BF$12:$BF$5000,$S$7)&gt;=1,$S$7,""))))))</f>
        <v/>
      </c>
      <c r="AH149" s="465" t="str">
        <f>IF(AH$145="","",IF(COUNTIFS('(6)定期点検調書'!$B$12:$B$5000,AH$145,'(6)定期点検調書'!$AH$12:$AH$5000,$C149,'(6)定期点検調書'!$BF$12:$BF$5000,$W$7)&gt;=1,$W$7,IF(COUNTIFS('(6)定期点検調書'!$B$12:$B$5000,AH$145,'(6)定期点検調書'!$AH$12:$AH$5000,$C149,'(6)定期点検調書'!$BF$12:$BF$5000,$V$7)&gt;=1,$V$7,IF(COUNTIFS('(6)定期点検調書'!$B$12:$B$5000,AH$145,'(6)定期点検調書'!$AH$12:$AH$5000,$C149,'(6)定期点検調書'!$BF$12:$BF$5000,$U$7)&gt;=1,$U$7,IF(COUNTIFS('(6)定期点検調書'!$B$12:$B$5000,AH$145,'(6)定期点検調書'!$AH$12:$AH$5000,$C149,'(6)定期点検調書'!$BF$12:$BF$5000,$T$7)&gt;=1,$T$7,IF(COUNTIFS('(6)定期点検調書'!$B$12:$B$5000,AH$145,'(6)定期点検調書'!$AH$12:$AH$5000,$C149,'(6)定期点検調書'!$BF$12:$BF$5000,$S$7)&gt;=1,$S$7,""))))))</f>
        <v/>
      </c>
      <c r="AI149" s="465" t="str">
        <f>IF(AI$145="","",IF(COUNTIFS('(6)定期点検調書'!$B$12:$B$5000,AI$145,'(6)定期点検調書'!$AH$12:$AH$5000,$C149,'(6)定期点検調書'!$BF$12:$BF$5000,$W$7)&gt;=1,$W$7,IF(COUNTIFS('(6)定期点検調書'!$B$12:$B$5000,AI$145,'(6)定期点検調書'!$AH$12:$AH$5000,$C149,'(6)定期点検調書'!$BF$12:$BF$5000,$V$7)&gt;=1,$V$7,IF(COUNTIFS('(6)定期点検調書'!$B$12:$B$5000,AI$145,'(6)定期点検調書'!$AH$12:$AH$5000,$C149,'(6)定期点検調書'!$BF$12:$BF$5000,$U$7)&gt;=1,$U$7,IF(COUNTIFS('(6)定期点検調書'!$B$12:$B$5000,AI$145,'(6)定期点検調書'!$AH$12:$AH$5000,$C149,'(6)定期点検調書'!$BF$12:$BF$5000,$T$7)&gt;=1,$T$7,IF(COUNTIFS('(6)定期点検調書'!$B$12:$B$5000,AI$145,'(6)定期点検調書'!$AH$12:$AH$5000,$C149,'(6)定期点検調書'!$BF$12:$BF$5000,$S$7)&gt;=1,$S$7,""))))))</f>
        <v/>
      </c>
      <c r="AJ149" s="465" t="str">
        <f>IF(AJ$145="","",IF(COUNTIFS('(6)定期点検調書'!$B$12:$B$5000,AJ$145,'(6)定期点検調書'!$AH$12:$AH$5000,$C149,'(6)定期点検調書'!$BF$12:$BF$5000,$W$7)&gt;=1,$W$7,IF(COUNTIFS('(6)定期点検調書'!$B$12:$B$5000,AJ$145,'(6)定期点検調書'!$AH$12:$AH$5000,$C149,'(6)定期点検調書'!$BF$12:$BF$5000,$V$7)&gt;=1,$V$7,IF(COUNTIFS('(6)定期点検調書'!$B$12:$B$5000,AJ$145,'(6)定期点検調書'!$AH$12:$AH$5000,$C149,'(6)定期点検調書'!$BF$12:$BF$5000,$U$7)&gt;=1,$U$7,IF(COUNTIFS('(6)定期点検調書'!$B$12:$B$5000,AJ$145,'(6)定期点検調書'!$AH$12:$AH$5000,$C149,'(6)定期点検調書'!$BF$12:$BF$5000,$T$7)&gt;=1,$T$7,IF(COUNTIFS('(6)定期点検調書'!$B$12:$B$5000,AJ$145,'(6)定期点検調書'!$AH$12:$AH$5000,$C149,'(6)定期点検調書'!$BF$12:$BF$5000,$S$7)&gt;=1,$S$7,""))))))</f>
        <v/>
      </c>
      <c r="AK149" s="465" t="str">
        <f>IF(AK$145="","",IF(COUNTIFS('(6)定期点検調書'!$B$12:$B$5000,AK$145,'(6)定期点検調書'!$AH$12:$AH$5000,$C149,'(6)定期点検調書'!$BF$12:$BF$5000,$W$7)&gt;=1,$W$7,IF(COUNTIFS('(6)定期点検調書'!$B$12:$B$5000,AK$145,'(6)定期点検調書'!$AH$12:$AH$5000,$C149,'(6)定期点検調書'!$BF$12:$BF$5000,$V$7)&gt;=1,$V$7,IF(COUNTIFS('(6)定期点検調書'!$B$12:$B$5000,AK$145,'(6)定期点検調書'!$AH$12:$AH$5000,$C149,'(6)定期点検調書'!$BF$12:$BF$5000,$U$7)&gt;=1,$U$7,IF(COUNTIFS('(6)定期点検調書'!$B$12:$B$5000,AK$145,'(6)定期点検調書'!$AH$12:$AH$5000,$C149,'(6)定期点検調書'!$BF$12:$BF$5000,$T$7)&gt;=1,$T$7,IF(COUNTIFS('(6)定期点検調書'!$B$12:$B$5000,AK$145,'(6)定期点検調書'!$AH$12:$AH$5000,$C149,'(6)定期点検調書'!$BF$12:$BF$5000,$S$7)&gt;=1,$S$7,""))))))</f>
        <v/>
      </c>
      <c r="AL149" s="465" t="str">
        <f>IF(AL$145="","",IF(COUNTIFS('(6)定期点検調書'!$B$12:$B$5000,AL$145,'(6)定期点検調書'!$AH$12:$AH$5000,$C149,'(6)定期点検調書'!$BF$12:$BF$5000,$W$7)&gt;=1,$W$7,IF(COUNTIFS('(6)定期点検調書'!$B$12:$B$5000,AL$145,'(6)定期点検調書'!$AH$12:$AH$5000,$C149,'(6)定期点検調書'!$BF$12:$BF$5000,$V$7)&gt;=1,$V$7,IF(COUNTIFS('(6)定期点検調書'!$B$12:$B$5000,AL$145,'(6)定期点検調書'!$AH$12:$AH$5000,$C149,'(6)定期点検調書'!$BF$12:$BF$5000,$U$7)&gt;=1,$U$7,IF(COUNTIFS('(6)定期点検調書'!$B$12:$B$5000,AL$145,'(6)定期点検調書'!$AH$12:$AH$5000,$C149,'(6)定期点検調書'!$BF$12:$BF$5000,$T$7)&gt;=1,$T$7,IF(COUNTIFS('(6)定期点検調書'!$B$12:$B$5000,AL$145,'(6)定期点検調書'!$AH$12:$AH$5000,$C149,'(6)定期点検調書'!$BF$12:$BF$5000,$S$7)&gt;=1,$S$7,""))))))</f>
        <v/>
      </c>
      <c r="AM149" s="465" t="str">
        <f>IF(AM$145="","",IF(COUNTIFS('(6)定期点検調書'!$B$12:$B$5000,AM$145,'(6)定期点検調書'!$AH$12:$AH$5000,$C149,'(6)定期点検調書'!$BF$12:$BF$5000,$W$7)&gt;=1,$W$7,IF(COUNTIFS('(6)定期点検調書'!$B$12:$B$5000,AM$145,'(6)定期点検調書'!$AH$12:$AH$5000,$C149,'(6)定期点検調書'!$BF$12:$BF$5000,$V$7)&gt;=1,$V$7,IF(COUNTIFS('(6)定期点検調書'!$B$12:$B$5000,AM$145,'(6)定期点検調書'!$AH$12:$AH$5000,$C149,'(6)定期点検調書'!$BF$12:$BF$5000,$U$7)&gt;=1,$U$7,IF(COUNTIFS('(6)定期点検調書'!$B$12:$B$5000,AM$145,'(6)定期点検調書'!$AH$12:$AH$5000,$C149,'(6)定期点検調書'!$BF$12:$BF$5000,$T$7)&gt;=1,$T$7,IF(COUNTIFS('(6)定期点検調書'!$B$12:$B$5000,AM$145,'(6)定期点検調書'!$AH$12:$AH$5000,$C149,'(6)定期点検調書'!$BF$12:$BF$5000,$S$7)&gt;=1,$S$7,""))))))</f>
        <v/>
      </c>
      <c r="AN149" s="465" t="str">
        <f>IF(AN$145="","",IF(COUNTIFS('(6)定期点検調書'!$B$12:$B$5000,AN$145,'(6)定期点検調書'!$AH$12:$AH$5000,$C149,'(6)定期点検調書'!$BF$12:$BF$5000,$W$7)&gt;=1,$W$7,IF(COUNTIFS('(6)定期点検調書'!$B$12:$B$5000,AN$145,'(6)定期点検調書'!$AH$12:$AH$5000,$C149,'(6)定期点検調書'!$BF$12:$BF$5000,$V$7)&gt;=1,$V$7,IF(COUNTIFS('(6)定期点検調書'!$B$12:$B$5000,AN$145,'(6)定期点検調書'!$AH$12:$AH$5000,$C149,'(6)定期点検調書'!$BF$12:$BF$5000,$U$7)&gt;=1,$U$7,IF(COUNTIFS('(6)定期点検調書'!$B$12:$B$5000,AN$145,'(6)定期点検調書'!$AH$12:$AH$5000,$C149,'(6)定期点検調書'!$BF$12:$BF$5000,$T$7)&gt;=1,$T$7,IF(COUNTIFS('(6)定期点検調書'!$B$12:$B$5000,AN$145,'(6)定期点検調書'!$AH$12:$AH$5000,$C149,'(6)定期点検調書'!$BF$12:$BF$5000,$S$7)&gt;=1,$S$7,""))))))</f>
        <v/>
      </c>
      <c r="AO149" s="465" t="str">
        <f>IF(AO$145="","",IF(COUNTIFS('(6)定期点検調書'!$B$12:$B$5000,AO$145,'(6)定期点検調書'!$AH$12:$AH$5000,$C149,'(6)定期点検調書'!$BF$12:$BF$5000,$W$7)&gt;=1,$W$7,IF(COUNTIFS('(6)定期点検調書'!$B$12:$B$5000,AO$145,'(6)定期点検調書'!$AH$12:$AH$5000,$C149,'(6)定期点検調書'!$BF$12:$BF$5000,$V$7)&gt;=1,$V$7,IF(COUNTIFS('(6)定期点検調書'!$B$12:$B$5000,AO$145,'(6)定期点検調書'!$AH$12:$AH$5000,$C149,'(6)定期点検調書'!$BF$12:$BF$5000,$U$7)&gt;=1,$U$7,IF(COUNTIFS('(6)定期点検調書'!$B$12:$B$5000,AO$145,'(6)定期点検調書'!$AH$12:$AH$5000,$C149,'(6)定期点検調書'!$BF$12:$BF$5000,$T$7)&gt;=1,$T$7,IF(COUNTIFS('(6)定期点検調書'!$B$12:$B$5000,AO$145,'(6)定期点検調書'!$AH$12:$AH$5000,$C149,'(6)定期点検調書'!$BF$12:$BF$5000,$S$7)&gt;=1,$S$7,""))))))</f>
        <v/>
      </c>
      <c r="AP149" s="465" t="str">
        <f>IF(AP$145="","",IF(COUNTIFS('(6)定期点検調書'!$B$12:$B$5000,AP$145,'(6)定期点検調書'!$AH$12:$AH$5000,$C149,'(6)定期点検調書'!$BF$12:$BF$5000,$W$7)&gt;=1,$W$7,IF(COUNTIFS('(6)定期点検調書'!$B$12:$B$5000,AP$145,'(6)定期点検調書'!$AH$12:$AH$5000,$C149,'(6)定期点検調書'!$BF$12:$BF$5000,$V$7)&gt;=1,$V$7,IF(COUNTIFS('(6)定期点検調書'!$B$12:$B$5000,AP$145,'(6)定期点検調書'!$AH$12:$AH$5000,$C149,'(6)定期点検調書'!$BF$12:$BF$5000,$U$7)&gt;=1,$U$7,IF(COUNTIFS('(6)定期点検調書'!$B$12:$B$5000,AP$145,'(6)定期点検調書'!$AH$12:$AH$5000,$C149,'(6)定期点検調書'!$BF$12:$BF$5000,$T$7)&gt;=1,$T$7,IF(COUNTIFS('(6)定期点検調書'!$B$12:$B$5000,AP$145,'(6)定期点検調書'!$AH$12:$AH$5000,$C149,'(6)定期点検調書'!$BF$12:$BF$5000,$S$7)&gt;=1,$S$7,""))))))</f>
        <v/>
      </c>
      <c r="AQ149" s="465" t="str">
        <f>IF(AQ$145="","",IF(COUNTIFS('(6)定期点検調書'!$B$12:$B$5000,AQ$145,'(6)定期点検調書'!$AH$12:$AH$5000,$C149,'(6)定期点検調書'!$BF$12:$BF$5000,$W$7)&gt;=1,$W$7,IF(COUNTIFS('(6)定期点検調書'!$B$12:$B$5000,AQ$145,'(6)定期点検調書'!$AH$12:$AH$5000,$C149,'(6)定期点検調書'!$BF$12:$BF$5000,$V$7)&gt;=1,$V$7,IF(COUNTIFS('(6)定期点検調書'!$B$12:$B$5000,AQ$145,'(6)定期点検調書'!$AH$12:$AH$5000,$C149,'(6)定期点検調書'!$BF$12:$BF$5000,$U$7)&gt;=1,$U$7,IF(COUNTIFS('(6)定期点検調書'!$B$12:$B$5000,AQ$145,'(6)定期点検調書'!$AH$12:$AH$5000,$C149,'(6)定期点検調書'!$BF$12:$BF$5000,$T$7)&gt;=1,$T$7,IF(COUNTIFS('(6)定期点検調書'!$B$12:$B$5000,AQ$145,'(6)定期点検調書'!$AH$12:$AH$5000,$C149,'(6)定期点検調書'!$BF$12:$BF$5000,$S$7)&gt;=1,$S$7,""))))))</f>
        <v/>
      </c>
      <c r="AR149" s="465" t="str">
        <f>IF(AR$145="","",IF(COUNTIFS('(6)定期点検調書'!$B$12:$B$5000,AR$145,'(6)定期点検調書'!$AH$12:$AH$5000,$C149,'(6)定期点検調書'!$BF$12:$BF$5000,$W$7)&gt;=1,$W$7,IF(COUNTIFS('(6)定期点検調書'!$B$12:$B$5000,AR$145,'(6)定期点検調書'!$AH$12:$AH$5000,$C149,'(6)定期点検調書'!$BF$12:$BF$5000,$V$7)&gt;=1,$V$7,IF(COUNTIFS('(6)定期点検調書'!$B$12:$B$5000,AR$145,'(6)定期点検調書'!$AH$12:$AH$5000,$C149,'(6)定期点検調書'!$BF$12:$BF$5000,$U$7)&gt;=1,$U$7,IF(COUNTIFS('(6)定期点検調書'!$B$12:$B$5000,AR$145,'(6)定期点検調書'!$AH$12:$AH$5000,$C149,'(6)定期点検調書'!$BF$12:$BF$5000,$T$7)&gt;=1,$T$7,IF(COUNTIFS('(6)定期点検調書'!$B$12:$B$5000,AR$145,'(6)定期点検調書'!$AH$12:$AH$5000,$C149,'(6)定期点検調書'!$BF$12:$BF$5000,$S$7)&gt;=1,$S$7,""))))))</f>
        <v/>
      </c>
      <c r="AS149" s="465" t="str">
        <f>IF(AS$145="","",IF(COUNTIFS('(6)定期点検調書'!$B$12:$B$5000,AS$145,'(6)定期点検調書'!$AH$12:$AH$5000,$C149,'(6)定期点検調書'!$BF$12:$BF$5000,$W$7)&gt;=1,$W$7,IF(COUNTIFS('(6)定期点検調書'!$B$12:$B$5000,AS$145,'(6)定期点検調書'!$AH$12:$AH$5000,$C149,'(6)定期点検調書'!$BF$12:$BF$5000,$V$7)&gt;=1,$V$7,IF(COUNTIFS('(6)定期点検調書'!$B$12:$B$5000,AS$145,'(6)定期点検調書'!$AH$12:$AH$5000,$C149,'(6)定期点検調書'!$BF$12:$BF$5000,$U$7)&gt;=1,$U$7,IF(COUNTIFS('(6)定期点検調書'!$B$12:$B$5000,AS$145,'(6)定期点検調書'!$AH$12:$AH$5000,$C149,'(6)定期点検調書'!$BF$12:$BF$5000,$T$7)&gt;=1,$T$7,IF(COUNTIFS('(6)定期点検調書'!$B$12:$B$5000,AS$145,'(6)定期点検調書'!$AH$12:$AH$5000,$C149,'(6)定期点検調書'!$BF$12:$BF$5000,$S$7)&gt;=1,$S$7,""))))))</f>
        <v/>
      </c>
      <c r="AT149" s="465" t="str">
        <f>IF(AT$145="","",IF(COUNTIFS('(6)定期点検調書'!$B$12:$B$5000,AT$145,'(6)定期点検調書'!$AH$12:$AH$5000,$C149,'(6)定期点検調書'!$BF$12:$BF$5000,$W$7)&gt;=1,$W$7,IF(COUNTIFS('(6)定期点検調書'!$B$12:$B$5000,AT$145,'(6)定期点検調書'!$AH$12:$AH$5000,$C149,'(6)定期点検調書'!$BF$12:$BF$5000,$V$7)&gt;=1,$V$7,IF(COUNTIFS('(6)定期点検調書'!$B$12:$B$5000,AT$145,'(6)定期点検調書'!$AH$12:$AH$5000,$C149,'(6)定期点検調書'!$BF$12:$BF$5000,$U$7)&gt;=1,$U$7,IF(COUNTIFS('(6)定期点検調書'!$B$12:$B$5000,AT$145,'(6)定期点検調書'!$AH$12:$AH$5000,$C149,'(6)定期点検調書'!$BF$12:$BF$5000,$T$7)&gt;=1,$T$7,IF(COUNTIFS('(6)定期点検調書'!$B$12:$B$5000,AT$145,'(6)定期点検調書'!$AH$12:$AH$5000,$C149,'(6)定期点検調書'!$BF$12:$BF$5000,$S$7)&gt;=1,$S$7,""))))))</f>
        <v/>
      </c>
      <c r="AU149" s="465" t="str">
        <f>IF(AU$145="","",IF(COUNTIFS('(6)定期点検調書'!$B$12:$B$5000,AU$145,'(6)定期点検調書'!$AH$12:$AH$5000,$C149,'(6)定期点検調書'!$BF$12:$BF$5000,$W$7)&gt;=1,$W$7,IF(COUNTIFS('(6)定期点検調書'!$B$12:$B$5000,AU$145,'(6)定期点検調書'!$AH$12:$AH$5000,$C149,'(6)定期点検調書'!$BF$12:$BF$5000,$V$7)&gt;=1,$V$7,IF(COUNTIFS('(6)定期点検調書'!$B$12:$B$5000,AU$145,'(6)定期点検調書'!$AH$12:$AH$5000,$C149,'(6)定期点検調書'!$BF$12:$BF$5000,$U$7)&gt;=1,$U$7,IF(COUNTIFS('(6)定期点検調書'!$B$12:$B$5000,AU$145,'(6)定期点検調書'!$AH$12:$AH$5000,$C149,'(6)定期点検調書'!$BF$12:$BF$5000,$T$7)&gt;=1,$T$7,IF(COUNTIFS('(6)定期点検調書'!$B$12:$B$5000,AU$145,'(6)定期点検調書'!$AH$12:$AH$5000,$C149,'(6)定期点検調書'!$BF$12:$BF$5000,$S$7)&gt;=1,$S$7,""))))))</f>
        <v/>
      </c>
      <c r="AV149" s="465" t="str">
        <f>IF(AV$145="","",IF(COUNTIFS('(6)定期点検調書'!$B$12:$B$5000,AV$145,'(6)定期点検調書'!$AH$12:$AH$5000,$C149,'(6)定期点検調書'!$BF$12:$BF$5000,$W$7)&gt;=1,$W$7,IF(COUNTIFS('(6)定期点検調書'!$B$12:$B$5000,AV$145,'(6)定期点検調書'!$AH$12:$AH$5000,$C149,'(6)定期点検調書'!$BF$12:$BF$5000,$V$7)&gt;=1,$V$7,IF(COUNTIFS('(6)定期点検調書'!$B$12:$B$5000,AV$145,'(6)定期点検調書'!$AH$12:$AH$5000,$C149,'(6)定期点検調書'!$BF$12:$BF$5000,$U$7)&gt;=1,$U$7,IF(COUNTIFS('(6)定期点検調書'!$B$12:$B$5000,AV$145,'(6)定期点検調書'!$AH$12:$AH$5000,$C149,'(6)定期点検調書'!$BF$12:$BF$5000,$T$7)&gt;=1,$T$7,IF(COUNTIFS('(6)定期点検調書'!$B$12:$B$5000,AV$145,'(6)定期点検調書'!$AH$12:$AH$5000,$C149,'(6)定期点検調書'!$BF$12:$BF$5000,$S$7)&gt;=1,$S$7,""))))))</f>
        <v/>
      </c>
      <c r="AW149" s="465" t="str">
        <f>IF(AW$145="","",IF(COUNTIFS('(6)定期点検調書'!$B$12:$B$5000,AW$145,'(6)定期点検調書'!$AH$12:$AH$5000,$C149,'(6)定期点検調書'!$BF$12:$BF$5000,$W$7)&gt;=1,$W$7,IF(COUNTIFS('(6)定期点検調書'!$B$12:$B$5000,AW$145,'(6)定期点検調書'!$AH$12:$AH$5000,$C149,'(6)定期点検調書'!$BF$12:$BF$5000,$V$7)&gt;=1,$V$7,IF(COUNTIFS('(6)定期点検調書'!$B$12:$B$5000,AW$145,'(6)定期点検調書'!$AH$12:$AH$5000,$C149,'(6)定期点検調書'!$BF$12:$BF$5000,$U$7)&gt;=1,$U$7,IF(COUNTIFS('(6)定期点検調書'!$B$12:$B$5000,AW$145,'(6)定期点検調書'!$AH$12:$AH$5000,$C149,'(6)定期点検調書'!$BF$12:$BF$5000,$T$7)&gt;=1,$T$7,IF(COUNTIFS('(6)定期点検調書'!$B$12:$B$5000,AW$145,'(6)定期点検調書'!$AH$12:$AH$5000,$C149,'(6)定期点検調書'!$BF$12:$BF$5000,$S$7)&gt;=1,$S$7,""))))))</f>
        <v/>
      </c>
      <c r="AX149" s="465" t="str">
        <f>IF(AX$145="","",IF(COUNTIFS('(6)定期点検調書'!$B$12:$B$5000,AX$145,'(6)定期点検調書'!$AH$12:$AH$5000,$C149,'(6)定期点検調書'!$BF$12:$BF$5000,$W$7)&gt;=1,$W$7,IF(COUNTIFS('(6)定期点検調書'!$B$12:$B$5000,AX$145,'(6)定期点検調書'!$AH$12:$AH$5000,$C149,'(6)定期点検調書'!$BF$12:$BF$5000,$V$7)&gt;=1,$V$7,IF(COUNTIFS('(6)定期点検調書'!$B$12:$B$5000,AX$145,'(6)定期点検調書'!$AH$12:$AH$5000,$C149,'(6)定期点検調書'!$BF$12:$BF$5000,$U$7)&gt;=1,$U$7,IF(COUNTIFS('(6)定期点検調書'!$B$12:$B$5000,AX$145,'(6)定期点検調書'!$AH$12:$AH$5000,$C149,'(6)定期点検調書'!$BF$12:$BF$5000,$T$7)&gt;=1,$T$7,IF(COUNTIFS('(6)定期点検調書'!$B$12:$B$5000,AX$145,'(6)定期点検調書'!$AH$12:$AH$5000,$C149,'(6)定期点検調書'!$BF$12:$BF$5000,$S$7)&gt;=1,$S$7,""))))))</f>
        <v/>
      </c>
      <c r="AY149" s="465" t="str">
        <f>IF(AY$145="","",IF(COUNTIFS('(6)定期点検調書'!$B$12:$B$5000,AY$145,'(6)定期点検調書'!$AH$12:$AH$5000,$C149,'(6)定期点検調書'!$BF$12:$BF$5000,$W$7)&gt;=1,$W$7,IF(COUNTIFS('(6)定期点検調書'!$B$12:$B$5000,AY$145,'(6)定期点検調書'!$AH$12:$AH$5000,$C149,'(6)定期点検調書'!$BF$12:$BF$5000,$V$7)&gt;=1,$V$7,IF(COUNTIFS('(6)定期点検調書'!$B$12:$B$5000,AY$145,'(6)定期点検調書'!$AH$12:$AH$5000,$C149,'(6)定期点検調書'!$BF$12:$BF$5000,$U$7)&gt;=1,$U$7,IF(COUNTIFS('(6)定期点検調書'!$B$12:$B$5000,AY$145,'(6)定期点検調書'!$AH$12:$AH$5000,$C149,'(6)定期点検調書'!$BF$12:$BF$5000,$T$7)&gt;=1,$T$7,IF(COUNTIFS('(6)定期点検調書'!$B$12:$B$5000,AY$145,'(6)定期点検調書'!$AH$12:$AH$5000,$C149,'(6)定期点検調書'!$BF$12:$BF$5000,$S$7)&gt;=1,$S$7,""))))))</f>
        <v/>
      </c>
      <c r="AZ149" s="465" t="str">
        <f>IF(AZ$145="","",IF(COUNTIFS('(6)定期点検調書'!$B$12:$B$5000,AZ$145,'(6)定期点検調書'!$AH$12:$AH$5000,$C149,'(6)定期点検調書'!$BF$12:$BF$5000,$W$7)&gt;=1,$W$7,IF(COUNTIFS('(6)定期点検調書'!$B$12:$B$5000,AZ$145,'(6)定期点検調書'!$AH$12:$AH$5000,$C149,'(6)定期点検調書'!$BF$12:$BF$5000,$V$7)&gt;=1,$V$7,IF(COUNTIFS('(6)定期点検調書'!$B$12:$B$5000,AZ$145,'(6)定期点検調書'!$AH$12:$AH$5000,$C149,'(6)定期点検調書'!$BF$12:$BF$5000,$U$7)&gt;=1,$U$7,IF(COUNTIFS('(6)定期点検調書'!$B$12:$B$5000,AZ$145,'(6)定期点検調書'!$AH$12:$AH$5000,$C149,'(6)定期点検調書'!$BF$12:$BF$5000,$T$7)&gt;=1,$T$7,IF(COUNTIFS('(6)定期点検調書'!$B$12:$B$5000,AZ$145,'(6)定期点検調書'!$AH$12:$AH$5000,$C149,'(6)定期点検調書'!$BF$12:$BF$5000,$S$7)&gt;=1,$S$7,""))))))</f>
        <v/>
      </c>
      <c r="BA149" s="466" t="str">
        <f>IF(BA$145="","",IF(COUNTIFS('(6)定期点検調書'!$B$12:$B$5000,BA$145,'(6)定期点検調書'!$AH$12:$AH$5000,$C149,'(6)定期点検調書'!$BF$12:$BF$5000,$W$7)&gt;=1,$W$7,IF(COUNTIFS('(6)定期点検調書'!$B$12:$B$5000,BA$145,'(6)定期点検調書'!$AH$12:$AH$5000,$C149,'(6)定期点検調書'!$BF$12:$BF$5000,$V$7)&gt;=1,$V$7,IF(COUNTIFS('(6)定期点検調書'!$B$12:$B$5000,BA$145,'(6)定期点検調書'!$AH$12:$AH$5000,$C149,'(6)定期点検調書'!$BF$12:$BF$5000,$U$7)&gt;=1,$U$7,IF(COUNTIFS('(6)定期点検調書'!$B$12:$B$5000,BA$145,'(6)定期点検調書'!$AH$12:$AH$5000,$C149,'(6)定期点検調書'!$BF$12:$BF$5000,$T$7)&gt;=1,$T$7,IF(COUNTIFS('(6)定期点検調書'!$B$12:$B$5000,BA$145,'(6)定期点検調書'!$AH$12:$AH$5000,$C149,'(6)定期点検調書'!$BF$12:$BF$5000,$S$7)&gt;=1,$S$7,""))))))</f>
        <v/>
      </c>
      <c r="BB149" s="1"/>
      <c r="BC149" s="1"/>
    </row>
    <row r="150" spans="2:55" ht="18.75" customHeight="1" x14ac:dyDescent="0.2">
      <c r="B150" s="1854"/>
      <c r="C150" s="1841" t="str">
        <f>ﾃﾞｰﾀ一覧!$U$22</f>
        <v>覆工背面変状</v>
      </c>
      <c r="D150" s="1842"/>
      <c r="E150" s="1842"/>
      <c r="F150" s="1842"/>
      <c r="G150" s="1843"/>
      <c r="H150" s="467" t="str">
        <f>IF(H$145="","",IF(COUNTIFS('(6)定期点検調書'!$B$12:$B$5000,H$145,'(6)定期点検調書'!$AH$12:$AH$5000,$C150,'(6)定期点検調書'!$BF$12:$BF$5000,$W$7)&gt;=1,$W$7,IF(COUNTIFS('(6)定期点検調書'!$B$12:$B$5000,H$145,'(6)定期点検調書'!$AH$12:$AH$5000,$C150,'(6)定期点検調書'!$BF$12:$BF$5000,$V$7)&gt;=1,$V$7,IF(COUNTIFS('(6)定期点検調書'!$B$12:$B$5000,H$145,'(6)定期点検調書'!$AH$12:$AH$5000,$C150,'(6)定期点検調書'!$BF$12:$BF$5000,$U$7)&gt;=1,$U$7,IF(COUNTIFS('(6)定期点検調書'!$B$12:$B$5000,H$145,'(6)定期点検調書'!$AH$12:$AH$5000,$C150,'(6)定期点検調書'!$BF$12:$BF$5000,$T$7)&gt;=1,$T$7,IF(COUNTIFS('(6)定期点検調書'!$B$12:$B$5000,H$145,'(6)定期点検調書'!$AH$12:$AH$5000,$C150,'(6)定期点検調書'!$BF$12:$BF$5000,$S$7)&gt;=1,$S$7,""))))))</f>
        <v/>
      </c>
      <c r="I150" s="465" t="str">
        <f>IF(I$145="","",IF(COUNTIFS('(6)定期点検調書'!$B$12:$B$5000,I$145,'(6)定期点検調書'!$AH$12:$AH$5000,$C150,'(6)定期点検調書'!$BF$12:$BF$5000,$W$7)&gt;=1,$W$7,IF(COUNTIFS('(6)定期点検調書'!$B$12:$B$5000,I$145,'(6)定期点検調書'!$AH$12:$AH$5000,$C150,'(6)定期点検調書'!$BF$12:$BF$5000,$V$7)&gt;=1,$V$7,IF(COUNTIFS('(6)定期点検調書'!$B$12:$B$5000,I$145,'(6)定期点検調書'!$AH$12:$AH$5000,$C150,'(6)定期点検調書'!$BF$12:$BF$5000,$U$7)&gt;=1,$U$7,IF(COUNTIFS('(6)定期点検調書'!$B$12:$B$5000,I$145,'(6)定期点検調書'!$AH$12:$AH$5000,$C150,'(6)定期点検調書'!$BF$12:$BF$5000,$T$7)&gt;=1,$T$7,IF(COUNTIFS('(6)定期点検調書'!$B$12:$B$5000,I$145,'(6)定期点検調書'!$AH$12:$AH$5000,$C150,'(6)定期点検調書'!$BF$12:$BF$5000,$S$7)&gt;=1,$S$7,""))))))</f>
        <v/>
      </c>
      <c r="J150" s="465" t="str">
        <f>IF(J$145="","",IF(COUNTIFS('(6)定期点検調書'!$B$12:$B$5000,J$145,'(6)定期点検調書'!$AH$12:$AH$5000,$C150,'(6)定期点検調書'!$BF$12:$BF$5000,$W$7)&gt;=1,$W$7,IF(COUNTIFS('(6)定期点検調書'!$B$12:$B$5000,J$145,'(6)定期点検調書'!$AH$12:$AH$5000,$C150,'(6)定期点検調書'!$BF$12:$BF$5000,$V$7)&gt;=1,$V$7,IF(COUNTIFS('(6)定期点検調書'!$B$12:$B$5000,J$145,'(6)定期点検調書'!$AH$12:$AH$5000,$C150,'(6)定期点検調書'!$BF$12:$BF$5000,$U$7)&gt;=1,$U$7,IF(COUNTIFS('(6)定期点検調書'!$B$12:$B$5000,J$145,'(6)定期点検調書'!$AH$12:$AH$5000,$C150,'(6)定期点検調書'!$BF$12:$BF$5000,$T$7)&gt;=1,$T$7,IF(COUNTIFS('(6)定期点検調書'!$B$12:$B$5000,J$145,'(6)定期点検調書'!$AH$12:$AH$5000,$C150,'(6)定期点検調書'!$BF$12:$BF$5000,$S$7)&gt;=1,$S$7,""))))))</f>
        <v/>
      </c>
      <c r="K150" s="465" t="str">
        <f>IF(K$145="","",IF(COUNTIFS('(6)定期点検調書'!$B$12:$B$5000,K$145,'(6)定期点検調書'!$AH$12:$AH$5000,$C150,'(6)定期点検調書'!$BF$12:$BF$5000,$W$7)&gt;=1,$W$7,IF(COUNTIFS('(6)定期点検調書'!$B$12:$B$5000,K$145,'(6)定期点検調書'!$AH$12:$AH$5000,$C150,'(6)定期点検調書'!$BF$12:$BF$5000,$V$7)&gt;=1,$V$7,IF(COUNTIFS('(6)定期点検調書'!$B$12:$B$5000,K$145,'(6)定期点検調書'!$AH$12:$AH$5000,$C150,'(6)定期点検調書'!$BF$12:$BF$5000,$U$7)&gt;=1,$U$7,IF(COUNTIFS('(6)定期点検調書'!$B$12:$B$5000,K$145,'(6)定期点検調書'!$AH$12:$AH$5000,$C150,'(6)定期点検調書'!$BF$12:$BF$5000,$T$7)&gt;=1,$T$7,IF(COUNTIFS('(6)定期点検調書'!$B$12:$B$5000,K$145,'(6)定期点検調書'!$AH$12:$AH$5000,$C150,'(6)定期点検調書'!$BF$12:$BF$5000,$S$7)&gt;=1,$S$7,""))))))</f>
        <v/>
      </c>
      <c r="L150" s="465" t="str">
        <f>IF(L$145="","",IF(COUNTIFS('(6)定期点検調書'!$B$12:$B$5000,L$145,'(6)定期点検調書'!$AH$12:$AH$5000,$C150,'(6)定期点検調書'!$BF$12:$BF$5000,$W$7)&gt;=1,$W$7,IF(COUNTIFS('(6)定期点検調書'!$B$12:$B$5000,L$145,'(6)定期点検調書'!$AH$12:$AH$5000,$C150,'(6)定期点検調書'!$BF$12:$BF$5000,$V$7)&gt;=1,$V$7,IF(COUNTIFS('(6)定期点検調書'!$B$12:$B$5000,L$145,'(6)定期点検調書'!$AH$12:$AH$5000,$C150,'(6)定期点検調書'!$BF$12:$BF$5000,$U$7)&gt;=1,$U$7,IF(COUNTIFS('(6)定期点検調書'!$B$12:$B$5000,L$145,'(6)定期点検調書'!$AH$12:$AH$5000,$C150,'(6)定期点検調書'!$BF$12:$BF$5000,$T$7)&gt;=1,$T$7,IF(COUNTIFS('(6)定期点検調書'!$B$12:$B$5000,L$145,'(6)定期点検調書'!$AH$12:$AH$5000,$C150,'(6)定期点検調書'!$BF$12:$BF$5000,$S$7)&gt;=1,$S$7,""))))))</f>
        <v/>
      </c>
      <c r="M150" s="465" t="str">
        <f>IF(M$145="","",IF(COUNTIFS('(6)定期点検調書'!$B$12:$B$5000,M$145,'(6)定期点検調書'!$AH$12:$AH$5000,$C150,'(6)定期点検調書'!$BF$12:$BF$5000,$W$7)&gt;=1,$W$7,IF(COUNTIFS('(6)定期点検調書'!$B$12:$B$5000,M$145,'(6)定期点検調書'!$AH$12:$AH$5000,$C150,'(6)定期点検調書'!$BF$12:$BF$5000,$V$7)&gt;=1,$V$7,IF(COUNTIFS('(6)定期点検調書'!$B$12:$B$5000,M$145,'(6)定期点検調書'!$AH$12:$AH$5000,$C150,'(6)定期点検調書'!$BF$12:$BF$5000,$U$7)&gt;=1,$U$7,IF(COUNTIFS('(6)定期点検調書'!$B$12:$B$5000,M$145,'(6)定期点検調書'!$AH$12:$AH$5000,$C150,'(6)定期点検調書'!$BF$12:$BF$5000,$T$7)&gt;=1,$T$7,IF(COUNTIFS('(6)定期点検調書'!$B$12:$B$5000,M$145,'(6)定期点検調書'!$AH$12:$AH$5000,$C150,'(6)定期点検調書'!$BF$12:$BF$5000,$S$7)&gt;=1,$S$7,""))))))</f>
        <v/>
      </c>
      <c r="N150" s="465" t="str">
        <f>IF(N$145="","",IF(COUNTIFS('(6)定期点検調書'!$B$12:$B$5000,N$145,'(6)定期点検調書'!$AH$12:$AH$5000,$C150,'(6)定期点検調書'!$BF$12:$BF$5000,$W$7)&gt;=1,$W$7,IF(COUNTIFS('(6)定期点検調書'!$B$12:$B$5000,N$145,'(6)定期点検調書'!$AH$12:$AH$5000,$C150,'(6)定期点検調書'!$BF$12:$BF$5000,$V$7)&gt;=1,$V$7,IF(COUNTIFS('(6)定期点検調書'!$B$12:$B$5000,N$145,'(6)定期点検調書'!$AH$12:$AH$5000,$C150,'(6)定期点検調書'!$BF$12:$BF$5000,$U$7)&gt;=1,$U$7,IF(COUNTIFS('(6)定期点検調書'!$B$12:$B$5000,N$145,'(6)定期点検調書'!$AH$12:$AH$5000,$C150,'(6)定期点検調書'!$BF$12:$BF$5000,$T$7)&gt;=1,$T$7,IF(COUNTIFS('(6)定期点検調書'!$B$12:$B$5000,N$145,'(6)定期点検調書'!$AH$12:$AH$5000,$C150,'(6)定期点検調書'!$BF$12:$BF$5000,$S$7)&gt;=1,$S$7,""))))))</f>
        <v/>
      </c>
      <c r="O150" s="465" t="str">
        <f>IF(O$145="","",IF(COUNTIFS('(6)定期点検調書'!$B$12:$B$5000,O$145,'(6)定期点検調書'!$AH$12:$AH$5000,$C150,'(6)定期点検調書'!$BF$12:$BF$5000,$W$7)&gt;=1,$W$7,IF(COUNTIFS('(6)定期点検調書'!$B$12:$B$5000,O$145,'(6)定期点検調書'!$AH$12:$AH$5000,$C150,'(6)定期点検調書'!$BF$12:$BF$5000,$V$7)&gt;=1,$V$7,IF(COUNTIFS('(6)定期点検調書'!$B$12:$B$5000,O$145,'(6)定期点検調書'!$AH$12:$AH$5000,$C150,'(6)定期点検調書'!$BF$12:$BF$5000,$U$7)&gt;=1,$U$7,IF(COUNTIFS('(6)定期点検調書'!$B$12:$B$5000,O$145,'(6)定期点検調書'!$AH$12:$AH$5000,$C150,'(6)定期点検調書'!$BF$12:$BF$5000,$T$7)&gt;=1,$T$7,IF(COUNTIFS('(6)定期点検調書'!$B$12:$B$5000,O$145,'(6)定期点検調書'!$AH$12:$AH$5000,$C150,'(6)定期点検調書'!$BF$12:$BF$5000,$S$7)&gt;=1,$S$7,""))))))</f>
        <v/>
      </c>
      <c r="P150" s="465" t="str">
        <f>IF(P$145="","",IF(COUNTIFS('(6)定期点検調書'!$B$12:$B$5000,P$145,'(6)定期点検調書'!$AH$12:$AH$5000,$C150,'(6)定期点検調書'!$BF$12:$BF$5000,$W$7)&gt;=1,$W$7,IF(COUNTIFS('(6)定期点検調書'!$B$12:$B$5000,P$145,'(6)定期点検調書'!$AH$12:$AH$5000,$C150,'(6)定期点検調書'!$BF$12:$BF$5000,$V$7)&gt;=1,$V$7,IF(COUNTIFS('(6)定期点検調書'!$B$12:$B$5000,P$145,'(6)定期点検調書'!$AH$12:$AH$5000,$C150,'(6)定期点検調書'!$BF$12:$BF$5000,$U$7)&gt;=1,$U$7,IF(COUNTIFS('(6)定期点検調書'!$B$12:$B$5000,P$145,'(6)定期点検調書'!$AH$12:$AH$5000,$C150,'(6)定期点検調書'!$BF$12:$BF$5000,$T$7)&gt;=1,$T$7,IF(COUNTIFS('(6)定期点検調書'!$B$12:$B$5000,P$145,'(6)定期点検調書'!$AH$12:$AH$5000,$C150,'(6)定期点検調書'!$BF$12:$BF$5000,$S$7)&gt;=1,$S$7,""))))))</f>
        <v/>
      </c>
      <c r="Q150" s="465" t="str">
        <f>IF(Q$145="","",IF(COUNTIFS('(6)定期点検調書'!$B$12:$B$5000,Q$145,'(6)定期点検調書'!$AH$12:$AH$5000,$C150,'(6)定期点検調書'!$BF$12:$BF$5000,$W$7)&gt;=1,$W$7,IF(COUNTIFS('(6)定期点検調書'!$B$12:$B$5000,Q$145,'(6)定期点検調書'!$AH$12:$AH$5000,$C150,'(6)定期点検調書'!$BF$12:$BF$5000,$V$7)&gt;=1,$V$7,IF(COUNTIFS('(6)定期点検調書'!$B$12:$B$5000,Q$145,'(6)定期点検調書'!$AH$12:$AH$5000,$C150,'(6)定期点検調書'!$BF$12:$BF$5000,$U$7)&gt;=1,$U$7,IF(COUNTIFS('(6)定期点検調書'!$B$12:$B$5000,Q$145,'(6)定期点検調書'!$AH$12:$AH$5000,$C150,'(6)定期点検調書'!$BF$12:$BF$5000,$T$7)&gt;=1,$T$7,IF(COUNTIFS('(6)定期点検調書'!$B$12:$B$5000,Q$145,'(6)定期点検調書'!$AH$12:$AH$5000,$C150,'(6)定期点検調書'!$BF$12:$BF$5000,$S$7)&gt;=1,$S$7,""))))))</f>
        <v/>
      </c>
      <c r="R150" s="465" t="str">
        <f>IF(R$145="","",IF(COUNTIFS('(6)定期点検調書'!$B$12:$B$5000,R$145,'(6)定期点検調書'!$AH$12:$AH$5000,$C150,'(6)定期点検調書'!$BF$12:$BF$5000,$W$7)&gt;=1,$W$7,IF(COUNTIFS('(6)定期点検調書'!$B$12:$B$5000,R$145,'(6)定期点検調書'!$AH$12:$AH$5000,$C150,'(6)定期点検調書'!$BF$12:$BF$5000,$V$7)&gt;=1,$V$7,IF(COUNTIFS('(6)定期点検調書'!$B$12:$B$5000,R$145,'(6)定期点検調書'!$AH$12:$AH$5000,$C150,'(6)定期点検調書'!$BF$12:$BF$5000,$U$7)&gt;=1,$U$7,IF(COUNTIFS('(6)定期点検調書'!$B$12:$B$5000,R$145,'(6)定期点検調書'!$AH$12:$AH$5000,$C150,'(6)定期点検調書'!$BF$12:$BF$5000,$T$7)&gt;=1,$T$7,IF(COUNTIFS('(6)定期点検調書'!$B$12:$B$5000,R$145,'(6)定期点検調書'!$AH$12:$AH$5000,$C150,'(6)定期点検調書'!$BF$12:$BF$5000,$S$7)&gt;=1,$S$7,""))))))</f>
        <v/>
      </c>
      <c r="S150" s="465" t="str">
        <f>IF(S$145="","",IF(COUNTIFS('(6)定期点検調書'!$B$12:$B$5000,S$145,'(6)定期点検調書'!$AH$12:$AH$5000,$C150,'(6)定期点検調書'!$BF$12:$BF$5000,$W$7)&gt;=1,$W$7,IF(COUNTIFS('(6)定期点検調書'!$B$12:$B$5000,S$145,'(6)定期点検調書'!$AH$12:$AH$5000,$C150,'(6)定期点検調書'!$BF$12:$BF$5000,$V$7)&gt;=1,$V$7,IF(COUNTIFS('(6)定期点検調書'!$B$12:$B$5000,S$145,'(6)定期点検調書'!$AH$12:$AH$5000,$C150,'(6)定期点検調書'!$BF$12:$BF$5000,$U$7)&gt;=1,$U$7,IF(COUNTIFS('(6)定期点検調書'!$B$12:$B$5000,S$145,'(6)定期点検調書'!$AH$12:$AH$5000,$C150,'(6)定期点検調書'!$BF$12:$BF$5000,$T$7)&gt;=1,$T$7,IF(COUNTIFS('(6)定期点検調書'!$B$12:$B$5000,S$145,'(6)定期点検調書'!$AH$12:$AH$5000,$C150,'(6)定期点検調書'!$BF$12:$BF$5000,$S$7)&gt;=1,$S$7,""))))))</f>
        <v/>
      </c>
      <c r="T150" s="465" t="str">
        <f>IF(T$145="","",IF(COUNTIFS('(6)定期点検調書'!$B$12:$B$5000,T$145,'(6)定期点検調書'!$AH$12:$AH$5000,$C150,'(6)定期点検調書'!$BF$12:$BF$5000,$W$7)&gt;=1,$W$7,IF(COUNTIFS('(6)定期点検調書'!$B$12:$B$5000,T$145,'(6)定期点検調書'!$AH$12:$AH$5000,$C150,'(6)定期点検調書'!$BF$12:$BF$5000,$V$7)&gt;=1,$V$7,IF(COUNTIFS('(6)定期点検調書'!$B$12:$B$5000,T$145,'(6)定期点検調書'!$AH$12:$AH$5000,$C150,'(6)定期点検調書'!$BF$12:$BF$5000,$U$7)&gt;=1,$U$7,IF(COUNTIFS('(6)定期点検調書'!$B$12:$B$5000,T$145,'(6)定期点検調書'!$AH$12:$AH$5000,$C150,'(6)定期点検調書'!$BF$12:$BF$5000,$T$7)&gt;=1,$T$7,IF(COUNTIFS('(6)定期点検調書'!$B$12:$B$5000,T$145,'(6)定期点検調書'!$AH$12:$AH$5000,$C150,'(6)定期点検調書'!$BF$12:$BF$5000,$S$7)&gt;=1,$S$7,""))))))</f>
        <v/>
      </c>
      <c r="U150" s="465" t="str">
        <f>IF(U$145="","",IF(COUNTIFS('(6)定期点検調書'!$B$12:$B$5000,U$145,'(6)定期点検調書'!$AH$12:$AH$5000,$C150,'(6)定期点検調書'!$BF$12:$BF$5000,$W$7)&gt;=1,$W$7,IF(COUNTIFS('(6)定期点検調書'!$B$12:$B$5000,U$145,'(6)定期点検調書'!$AH$12:$AH$5000,$C150,'(6)定期点検調書'!$BF$12:$BF$5000,$V$7)&gt;=1,$V$7,IF(COUNTIFS('(6)定期点検調書'!$B$12:$B$5000,U$145,'(6)定期点検調書'!$AH$12:$AH$5000,$C150,'(6)定期点検調書'!$BF$12:$BF$5000,$U$7)&gt;=1,$U$7,IF(COUNTIFS('(6)定期点検調書'!$B$12:$B$5000,U$145,'(6)定期点検調書'!$AH$12:$AH$5000,$C150,'(6)定期点検調書'!$BF$12:$BF$5000,$T$7)&gt;=1,$T$7,IF(COUNTIFS('(6)定期点検調書'!$B$12:$B$5000,U$145,'(6)定期点検調書'!$AH$12:$AH$5000,$C150,'(6)定期点検調書'!$BF$12:$BF$5000,$S$7)&gt;=1,$S$7,""))))))</f>
        <v/>
      </c>
      <c r="V150" s="465" t="str">
        <f>IF(V$145="","",IF(COUNTIFS('(6)定期点検調書'!$B$12:$B$5000,V$145,'(6)定期点検調書'!$AH$12:$AH$5000,$C150,'(6)定期点検調書'!$BF$12:$BF$5000,$W$7)&gt;=1,$W$7,IF(COUNTIFS('(6)定期点検調書'!$B$12:$B$5000,V$145,'(6)定期点検調書'!$AH$12:$AH$5000,$C150,'(6)定期点検調書'!$BF$12:$BF$5000,$V$7)&gt;=1,$V$7,IF(COUNTIFS('(6)定期点検調書'!$B$12:$B$5000,V$145,'(6)定期点検調書'!$AH$12:$AH$5000,$C150,'(6)定期点検調書'!$BF$12:$BF$5000,$U$7)&gt;=1,$U$7,IF(COUNTIFS('(6)定期点検調書'!$B$12:$B$5000,V$145,'(6)定期点検調書'!$AH$12:$AH$5000,$C150,'(6)定期点検調書'!$BF$12:$BF$5000,$T$7)&gt;=1,$T$7,IF(COUNTIFS('(6)定期点検調書'!$B$12:$B$5000,V$145,'(6)定期点検調書'!$AH$12:$AH$5000,$C150,'(6)定期点検調書'!$BF$12:$BF$5000,$S$7)&gt;=1,$S$7,""))))))</f>
        <v/>
      </c>
      <c r="W150" s="465" t="str">
        <f>IF(W$145="","",IF(COUNTIFS('(6)定期点検調書'!$B$12:$B$5000,W$145,'(6)定期点検調書'!$AH$12:$AH$5000,$C150,'(6)定期点検調書'!$BF$12:$BF$5000,$W$7)&gt;=1,$W$7,IF(COUNTIFS('(6)定期点検調書'!$B$12:$B$5000,W$145,'(6)定期点検調書'!$AH$12:$AH$5000,$C150,'(6)定期点検調書'!$BF$12:$BF$5000,$V$7)&gt;=1,$V$7,IF(COUNTIFS('(6)定期点検調書'!$B$12:$B$5000,W$145,'(6)定期点検調書'!$AH$12:$AH$5000,$C150,'(6)定期点検調書'!$BF$12:$BF$5000,$U$7)&gt;=1,$U$7,IF(COUNTIFS('(6)定期点検調書'!$B$12:$B$5000,W$145,'(6)定期点検調書'!$AH$12:$AH$5000,$C150,'(6)定期点検調書'!$BF$12:$BF$5000,$T$7)&gt;=1,$T$7,IF(COUNTIFS('(6)定期点検調書'!$B$12:$B$5000,W$145,'(6)定期点検調書'!$AH$12:$AH$5000,$C150,'(6)定期点検調書'!$BF$12:$BF$5000,$S$7)&gt;=1,$S$7,""))))))</f>
        <v/>
      </c>
      <c r="X150" s="465" t="str">
        <f>IF(X$145="","",IF(COUNTIFS('(6)定期点検調書'!$B$12:$B$5000,X$145,'(6)定期点検調書'!$AH$12:$AH$5000,$C150,'(6)定期点検調書'!$BF$12:$BF$5000,$W$7)&gt;=1,$W$7,IF(COUNTIFS('(6)定期点検調書'!$B$12:$B$5000,X$145,'(6)定期点検調書'!$AH$12:$AH$5000,$C150,'(6)定期点検調書'!$BF$12:$BF$5000,$V$7)&gt;=1,$V$7,IF(COUNTIFS('(6)定期点検調書'!$B$12:$B$5000,X$145,'(6)定期点検調書'!$AH$12:$AH$5000,$C150,'(6)定期点検調書'!$BF$12:$BF$5000,$U$7)&gt;=1,$U$7,IF(COUNTIFS('(6)定期点検調書'!$B$12:$B$5000,X$145,'(6)定期点検調書'!$AH$12:$AH$5000,$C150,'(6)定期点検調書'!$BF$12:$BF$5000,$T$7)&gt;=1,$T$7,IF(COUNTIFS('(6)定期点検調書'!$B$12:$B$5000,X$145,'(6)定期点検調書'!$AH$12:$AH$5000,$C150,'(6)定期点検調書'!$BF$12:$BF$5000,$S$7)&gt;=1,$S$7,""))))))</f>
        <v/>
      </c>
      <c r="Y150" s="465" t="str">
        <f>IF(Y$145="","",IF(COUNTIFS('(6)定期点検調書'!$B$12:$B$5000,Y$145,'(6)定期点検調書'!$AH$12:$AH$5000,$C150,'(6)定期点検調書'!$BF$12:$BF$5000,$W$7)&gt;=1,$W$7,IF(COUNTIFS('(6)定期点検調書'!$B$12:$B$5000,Y$145,'(6)定期点検調書'!$AH$12:$AH$5000,$C150,'(6)定期点検調書'!$BF$12:$BF$5000,$V$7)&gt;=1,$V$7,IF(COUNTIFS('(6)定期点検調書'!$B$12:$B$5000,Y$145,'(6)定期点検調書'!$AH$12:$AH$5000,$C150,'(6)定期点検調書'!$BF$12:$BF$5000,$U$7)&gt;=1,$U$7,IF(COUNTIFS('(6)定期点検調書'!$B$12:$B$5000,Y$145,'(6)定期点検調書'!$AH$12:$AH$5000,$C150,'(6)定期点検調書'!$BF$12:$BF$5000,$T$7)&gt;=1,$T$7,IF(COUNTIFS('(6)定期点検調書'!$B$12:$B$5000,Y$145,'(6)定期点検調書'!$AH$12:$AH$5000,$C150,'(6)定期点検調書'!$BF$12:$BF$5000,$S$7)&gt;=1,$S$7,""))))))</f>
        <v/>
      </c>
      <c r="Z150" s="465" t="str">
        <f>IF(Z$145="","",IF(COUNTIFS('(6)定期点検調書'!$B$12:$B$5000,Z$145,'(6)定期点検調書'!$AH$12:$AH$5000,$C150,'(6)定期点検調書'!$BF$12:$BF$5000,$W$7)&gt;=1,$W$7,IF(COUNTIFS('(6)定期点検調書'!$B$12:$B$5000,Z$145,'(6)定期点検調書'!$AH$12:$AH$5000,$C150,'(6)定期点検調書'!$BF$12:$BF$5000,$V$7)&gt;=1,$V$7,IF(COUNTIFS('(6)定期点検調書'!$B$12:$B$5000,Z$145,'(6)定期点検調書'!$AH$12:$AH$5000,$C150,'(6)定期点検調書'!$BF$12:$BF$5000,$U$7)&gt;=1,$U$7,IF(COUNTIFS('(6)定期点検調書'!$B$12:$B$5000,Z$145,'(6)定期点検調書'!$AH$12:$AH$5000,$C150,'(6)定期点検調書'!$BF$12:$BF$5000,$T$7)&gt;=1,$T$7,IF(COUNTIFS('(6)定期点検調書'!$B$12:$B$5000,Z$145,'(6)定期点検調書'!$AH$12:$AH$5000,$C150,'(6)定期点検調書'!$BF$12:$BF$5000,$S$7)&gt;=1,$S$7,""))))))</f>
        <v/>
      </c>
      <c r="AA150" s="465" t="str">
        <f>IF(AA$145="","",IF(COUNTIFS('(6)定期点検調書'!$B$12:$B$5000,AA$145,'(6)定期点検調書'!$AH$12:$AH$5000,$C150,'(6)定期点検調書'!$BF$12:$BF$5000,$W$7)&gt;=1,$W$7,IF(COUNTIFS('(6)定期点検調書'!$B$12:$B$5000,AA$145,'(6)定期点検調書'!$AH$12:$AH$5000,$C150,'(6)定期点検調書'!$BF$12:$BF$5000,$V$7)&gt;=1,$V$7,IF(COUNTIFS('(6)定期点検調書'!$B$12:$B$5000,AA$145,'(6)定期点検調書'!$AH$12:$AH$5000,$C150,'(6)定期点検調書'!$BF$12:$BF$5000,$U$7)&gt;=1,$U$7,IF(COUNTIFS('(6)定期点検調書'!$B$12:$B$5000,AA$145,'(6)定期点検調書'!$AH$12:$AH$5000,$C150,'(6)定期点検調書'!$BF$12:$BF$5000,$T$7)&gt;=1,$T$7,IF(COUNTIFS('(6)定期点検調書'!$B$12:$B$5000,AA$145,'(6)定期点検調書'!$AH$12:$AH$5000,$C150,'(6)定期点検調書'!$BF$12:$BF$5000,$S$7)&gt;=1,$S$7,""))))))</f>
        <v/>
      </c>
      <c r="AB150" s="465" t="str">
        <f>IF(AB$145="","",IF(COUNTIFS('(6)定期点検調書'!$B$12:$B$5000,AB$145,'(6)定期点検調書'!$AH$12:$AH$5000,$C150,'(6)定期点検調書'!$BF$12:$BF$5000,$W$7)&gt;=1,$W$7,IF(COUNTIFS('(6)定期点検調書'!$B$12:$B$5000,AB$145,'(6)定期点検調書'!$AH$12:$AH$5000,$C150,'(6)定期点検調書'!$BF$12:$BF$5000,$V$7)&gt;=1,$V$7,IF(COUNTIFS('(6)定期点検調書'!$B$12:$B$5000,AB$145,'(6)定期点検調書'!$AH$12:$AH$5000,$C150,'(6)定期点検調書'!$BF$12:$BF$5000,$U$7)&gt;=1,$U$7,IF(COUNTIFS('(6)定期点検調書'!$B$12:$B$5000,AB$145,'(6)定期点検調書'!$AH$12:$AH$5000,$C150,'(6)定期点検調書'!$BF$12:$BF$5000,$T$7)&gt;=1,$T$7,IF(COUNTIFS('(6)定期点検調書'!$B$12:$B$5000,AB$145,'(6)定期点検調書'!$AH$12:$AH$5000,$C150,'(6)定期点検調書'!$BF$12:$BF$5000,$S$7)&gt;=1,$S$7,""))))))</f>
        <v/>
      </c>
      <c r="AC150" s="465" t="str">
        <f>IF(AC$145="","",IF(COUNTIFS('(6)定期点検調書'!$B$12:$B$5000,AC$145,'(6)定期点検調書'!$AH$12:$AH$5000,$C150,'(6)定期点検調書'!$BF$12:$BF$5000,$W$7)&gt;=1,$W$7,IF(COUNTIFS('(6)定期点検調書'!$B$12:$B$5000,AC$145,'(6)定期点検調書'!$AH$12:$AH$5000,$C150,'(6)定期点検調書'!$BF$12:$BF$5000,$V$7)&gt;=1,$V$7,IF(COUNTIFS('(6)定期点検調書'!$B$12:$B$5000,AC$145,'(6)定期点検調書'!$AH$12:$AH$5000,$C150,'(6)定期点検調書'!$BF$12:$BF$5000,$U$7)&gt;=1,$U$7,IF(COUNTIFS('(6)定期点検調書'!$B$12:$B$5000,AC$145,'(6)定期点検調書'!$AH$12:$AH$5000,$C150,'(6)定期点検調書'!$BF$12:$BF$5000,$T$7)&gt;=1,$T$7,IF(COUNTIFS('(6)定期点検調書'!$B$12:$B$5000,AC$145,'(6)定期点検調書'!$AH$12:$AH$5000,$C150,'(6)定期点検調書'!$BF$12:$BF$5000,$S$7)&gt;=1,$S$7,""))))))</f>
        <v/>
      </c>
      <c r="AD150" s="465" t="str">
        <f>IF(AD$145="","",IF(COUNTIFS('(6)定期点検調書'!$B$12:$B$5000,AD$145,'(6)定期点検調書'!$AH$12:$AH$5000,$C150,'(6)定期点検調書'!$BF$12:$BF$5000,$W$7)&gt;=1,$W$7,IF(COUNTIFS('(6)定期点検調書'!$B$12:$B$5000,AD$145,'(6)定期点検調書'!$AH$12:$AH$5000,$C150,'(6)定期点検調書'!$BF$12:$BF$5000,$V$7)&gt;=1,$V$7,IF(COUNTIFS('(6)定期点検調書'!$B$12:$B$5000,AD$145,'(6)定期点検調書'!$AH$12:$AH$5000,$C150,'(6)定期点検調書'!$BF$12:$BF$5000,$U$7)&gt;=1,$U$7,IF(COUNTIFS('(6)定期点検調書'!$B$12:$B$5000,AD$145,'(6)定期点検調書'!$AH$12:$AH$5000,$C150,'(6)定期点検調書'!$BF$12:$BF$5000,$T$7)&gt;=1,$T$7,IF(COUNTIFS('(6)定期点検調書'!$B$12:$B$5000,AD$145,'(6)定期点検調書'!$AH$12:$AH$5000,$C150,'(6)定期点検調書'!$BF$12:$BF$5000,$S$7)&gt;=1,$S$7,""))))))</f>
        <v/>
      </c>
      <c r="AE150" s="465" t="str">
        <f>IF(AE$145="","",IF(COUNTIFS('(6)定期点検調書'!$B$12:$B$5000,AE$145,'(6)定期点検調書'!$AH$12:$AH$5000,$C150,'(6)定期点検調書'!$BF$12:$BF$5000,$W$7)&gt;=1,$W$7,IF(COUNTIFS('(6)定期点検調書'!$B$12:$B$5000,AE$145,'(6)定期点検調書'!$AH$12:$AH$5000,$C150,'(6)定期点検調書'!$BF$12:$BF$5000,$V$7)&gt;=1,$V$7,IF(COUNTIFS('(6)定期点検調書'!$B$12:$B$5000,AE$145,'(6)定期点検調書'!$AH$12:$AH$5000,$C150,'(6)定期点検調書'!$BF$12:$BF$5000,$U$7)&gt;=1,$U$7,IF(COUNTIFS('(6)定期点検調書'!$B$12:$B$5000,AE$145,'(6)定期点検調書'!$AH$12:$AH$5000,$C150,'(6)定期点検調書'!$BF$12:$BF$5000,$T$7)&gt;=1,$T$7,IF(COUNTIFS('(6)定期点検調書'!$B$12:$B$5000,AE$145,'(6)定期点検調書'!$AH$12:$AH$5000,$C150,'(6)定期点検調書'!$BF$12:$BF$5000,$S$7)&gt;=1,$S$7,""))))))</f>
        <v/>
      </c>
      <c r="AF150" s="465" t="str">
        <f>IF(AF$145="","",IF(COUNTIFS('(6)定期点検調書'!$B$12:$B$5000,AF$145,'(6)定期点検調書'!$AH$12:$AH$5000,$C150,'(6)定期点検調書'!$BF$12:$BF$5000,$W$7)&gt;=1,$W$7,IF(COUNTIFS('(6)定期点検調書'!$B$12:$B$5000,AF$145,'(6)定期点検調書'!$AH$12:$AH$5000,$C150,'(6)定期点検調書'!$BF$12:$BF$5000,$V$7)&gt;=1,$V$7,IF(COUNTIFS('(6)定期点検調書'!$B$12:$B$5000,AF$145,'(6)定期点検調書'!$AH$12:$AH$5000,$C150,'(6)定期点検調書'!$BF$12:$BF$5000,$U$7)&gt;=1,$U$7,IF(COUNTIFS('(6)定期点検調書'!$B$12:$B$5000,AF$145,'(6)定期点検調書'!$AH$12:$AH$5000,$C150,'(6)定期点検調書'!$BF$12:$BF$5000,$T$7)&gt;=1,$T$7,IF(COUNTIFS('(6)定期点検調書'!$B$12:$B$5000,AF$145,'(6)定期点検調書'!$AH$12:$AH$5000,$C150,'(6)定期点検調書'!$BF$12:$BF$5000,$S$7)&gt;=1,$S$7,""))))))</f>
        <v/>
      </c>
      <c r="AG150" s="465" t="str">
        <f>IF(AG$145="","",IF(COUNTIFS('(6)定期点検調書'!$B$12:$B$5000,AG$145,'(6)定期点検調書'!$AH$12:$AH$5000,$C150,'(6)定期点検調書'!$BF$12:$BF$5000,$W$7)&gt;=1,$W$7,IF(COUNTIFS('(6)定期点検調書'!$B$12:$B$5000,AG$145,'(6)定期点検調書'!$AH$12:$AH$5000,$C150,'(6)定期点検調書'!$BF$12:$BF$5000,$V$7)&gt;=1,$V$7,IF(COUNTIFS('(6)定期点検調書'!$B$12:$B$5000,AG$145,'(6)定期点検調書'!$AH$12:$AH$5000,$C150,'(6)定期点検調書'!$BF$12:$BF$5000,$U$7)&gt;=1,$U$7,IF(COUNTIFS('(6)定期点検調書'!$B$12:$B$5000,AG$145,'(6)定期点検調書'!$AH$12:$AH$5000,$C150,'(6)定期点検調書'!$BF$12:$BF$5000,$T$7)&gt;=1,$T$7,IF(COUNTIFS('(6)定期点検調書'!$B$12:$B$5000,AG$145,'(6)定期点検調書'!$AH$12:$AH$5000,$C150,'(6)定期点検調書'!$BF$12:$BF$5000,$S$7)&gt;=1,$S$7,""))))))</f>
        <v/>
      </c>
      <c r="AH150" s="465" t="str">
        <f>IF(AH$145="","",IF(COUNTIFS('(6)定期点検調書'!$B$12:$B$5000,AH$145,'(6)定期点検調書'!$AH$12:$AH$5000,$C150,'(6)定期点検調書'!$BF$12:$BF$5000,$W$7)&gt;=1,$W$7,IF(COUNTIFS('(6)定期点検調書'!$B$12:$B$5000,AH$145,'(6)定期点検調書'!$AH$12:$AH$5000,$C150,'(6)定期点検調書'!$BF$12:$BF$5000,$V$7)&gt;=1,$V$7,IF(COUNTIFS('(6)定期点検調書'!$B$12:$B$5000,AH$145,'(6)定期点検調書'!$AH$12:$AH$5000,$C150,'(6)定期点検調書'!$BF$12:$BF$5000,$U$7)&gt;=1,$U$7,IF(COUNTIFS('(6)定期点検調書'!$B$12:$B$5000,AH$145,'(6)定期点検調書'!$AH$12:$AH$5000,$C150,'(6)定期点検調書'!$BF$12:$BF$5000,$T$7)&gt;=1,$T$7,IF(COUNTIFS('(6)定期点検調書'!$B$12:$B$5000,AH$145,'(6)定期点検調書'!$AH$12:$AH$5000,$C150,'(6)定期点検調書'!$BF$12:$BF$5000,$S$7)&gt;=1,$S$7,""))))))</f>
        <v/>
      </c>
      <c r="AI150" s="465" t="str">
        <f>IF(AI$145="","",IF(COUNTIFS('(6)定期点検調書'!$B$12:$B$5000,AI$145,'(6)定期点検調書'!$AH$12:$AH$5000,$C150,'(6)定期点検調書'!$BF$12:$BF$5000,$W$7)&gt;=1,$W$7,IF(COUNTIFS('(6)定期点検調書'!$B$12:$B$5000,AI$145,'(6)定期点検調書'!$AH$12:$AH$5000,$C150,'(6)定期点検調書'!$BF$12:$BF$5000,$V$7)&gt;=1,$V$7,IF(COUNTIFS('(6)定期点検調書'!$B$12:$B$5000,AI$145,'(6)定期点検調書'!$AH$12:$AH$5000,$C150,'(6)定期点検調書'!$BF$12:$BF$5000,$U$7)&gt;=1,$U$7,IF(COUNTIFS('(6)定期点検調書'!$B$12:$B$5000,AI$145,'(6)定期点検調書'!$AH$12:$AH$5000,$C150,'(6)定期点検調書'!$BF$12:$BF$5000,$T$7)&gt;=1,$T$7,IF(COUNTIFS('(6)定期点検調書'!$B$12:$B$5000,AI$145,'(6)定期点検調書'!$AH$12:$AH$5000,$C150,'(6)定期点検調書'!$BF$12:$BF$5000,$S$7)&gt;=1,$S$7,""))))))</f>
        <v/>
      </c>
      <c r="AJ150" s="465" t="str">
        <f>IF(AJ$145="","",IF(COUNTIFS('(6)定期点検調書'!$B$12:$B$5000,AJ$145,'(6)定期点検調書'!$AH$12:$AH$5000,$C150,'(6)定期点検調書'!$BF$12:$BF$5000,$W$7)&gt;=1,$W$7,IF(COUNTIFS('(6)定期点検調書'!$B$12:$B$5000,AJ$145,'(6)定期点検調書'!$AH$12:$AH$5000,$C150,'(6)定期点検調書'!$BF$12:$BF$5000,$V$7)&gt;=1,$V$7,IF(COUNTIFS('(6)定期点検調書'!$B$12:$B$5000,AJ$145,'(6)定期点検調書'!$AH$12:$AH$5000,$C150,'(6)定期点検調書'!$BF$12:$BF$5000,$U$7)&gt;=1,$U$7,IF(COUNTIFS('(6)定期点検調書'!$B$12:$B$5000,AJ$145,'(6)定期点検調書'!$AH$12:$AH$5000,$C150,'(6)定期点検調書'!$BF$12:$BF$5000,$T$7)&gt;=1,$T$7,IF(COUNTIFS('(6)定期点検調書'!$B$12:$B$5000,AJ$145,'(6)定期点検調書'!$AH$12:$AH$5000,$C150,'(6)定期点検調書'!$BF$12:$BF$5000,$S$7)&gt;=1,$S$7,""))))))</f>
        <v/>
      </c>
      <c r="AK150" s="465" t="str">
        <f>IF(AK$145="","",IF(COUNTIFS('(6)定期点検調書'!$B$12:$B$5000,AK$145,'(6)定期点検調書'!$AH$12:$AH$5000,$C150,'(6)定期点検調書'!$BF$12:$BF$5000,$W$7)&gt;=1,$W$7,IF(COUNTIFS('(6)定期点検調書'!$B$12:$B$5000,AK$145,'(6)定期点検調書'!$AH$12:$AH$5000,$C150,'(6)定期点検調書'!$BF$12:$BF$5000,$V$7)&gt;=1,$V$7,IF(COUNTIFS('(6)定期点検調書'!$B$12:$B$5000,AK$145,'(6)定期点検調書'!$AH$12:$AH$5000,$C150,'(6)定期点検調書'!$BF$12:$BF$5000,$U$7)&gt;=1,$U$7,IF(COUNTIFS('(6)定期点検調書'!$B$12:$B$5000,AK$145,'(6)定期点検調書'!$AH$12:$AH$5000,$C150,'(6)定期点検調書'!$BF$12:$BF$5000,$T$7)&gt;=1,$T$7,IF(COUNTIFS('(6)定期点検調書'!$B$12:$B$5000,AK$145,'(6)定期点検調書'!$AH$12:$AH$5000,$C150,'(6)定期点検調書'!$BF$12:$BF$5000,$S$7)&gt;=1,$S$7,""))))))</f>
        <v/>
      </c>
      <c r="AL150" s="465" t="str">
        <f>IF(AL$145="","",IF(COUNTIFS('(6)定期点検調書'!$B$12:$B$5000,AL$145,'(6)定期点検調書'!$AH$12:$AH$5000,$C150,'(6)定期点検調書'!$BF$12:$BF$5000,$W$7)&gt;=1,$W$7,IF(COUNTIFS('(6)定期点検調書'!$B$12:$B$5000,AL$145,'(6)定期点検調書'!$AH$12:$AH$5000,$C150,'(6)定期点検調書'!$BF$12:$BF$5000,$V$7)&gt;=1,$V$7,IF(COUNTIFS('(6)定期点検調書'!$B$12:$B$5000,AL$145,'(6)定期点検調書'!$AH$12:$AH$5000,$C150,'(6)定期点検調書'!$BF$12:$BF$5000,$U$7)&gt;=1,$U$7,IF(COUNTIFS('(6)定期点検調書'!$B$12:$B$5000,AL$145,'(6)定期点検調書'!$AH$12:$AH$5000,$C150,'(6)定期点検調書'!$BF$12:$BF$5000,$T$7)&gt;=1,$T$7,IF(COUNTIFS('(6)定期点検調書'!$B$12:$B$5000,AL$145,'(6)定期点検調書'!$AH$12:$AH$5000,$C150,'(6)定期点検調書'!$BF$12:$BF$5000,$S$7)&gt;=1,$S$7,""))))))</f>
        <v/>
      </c>
      <c r="AM150" s="465" t="str">
        <f>IF(AM$145="","",IF(COUNTIFS('(6)定期点検調書'!$B$12:$B$5000,AM$145,'(6)定期点検調書'!$AH$12:$AH$5000,$C150,'(6)定期点検調書'!$BF$12:$BF$5000,$W$7)&gt;=1,$W$7,IF(COUNTIFS('(6)定期点検調書'!$B$12:$B$5000,AM$145,'(6)定期点検調書'!$AH$12:$AH$5000,$C150,'(6)定期点検調書'!$BF$12:$BF$5000,$V$7)&gt;=1,$V$7,IF(COUNTIFS('(6)定期点検調書'!$B$12:$B$5000,AM$145,'(6)定期点検調書'!$AH$12:$AH$5000,$C150,'(6)定期点検調書'!$BF$12:$BF$5000,$U$7)&gt;=1,$U$7,IF(COUNTIFS('(6)定期点検調書'!$B$12:$B$5000,AM$145,'(6)定期点検調書'!$AH$12:$AH$5000,$C150,'(6)定期点検調書'!$BF$12:$BF$5000,$T$7)&gt;=1,$T$7,IF(COUNTIFS('(6)定期点検調書'!$B$12:$B$5000,AM$145,'(6)定期点検調書'!$AH$12:$AH$5000,$C150,'(6)定期点検調書'!$BF$12:$BF$5000,$S$7)&gt;=1,$S$7,""))))))</f>
        <v/>
      </c>
      <c r="AN150" s="465" t="str">
        <f>IF(AN$145="","",IF(COUNTIFS('(6)定期点検調書'!$B$12:$B$5000,AN$145,'(6)定期点検調書'!$AH$12:$AH$5000,$C150,'(6)定期点検調書'!$BF$12:$BF$5000,$W$7)&gt;=1,$W$7,IF(COUNTIFS('(6)定期点検調書'!$B$12:$B$5000,AN$145,'(6)定期点検調書'!$AH$12:$AH$5000,$C150,'(6)定期点検調書'!$BF$12:$BF$5000,$V$7)&gt;=1,$V$7,IF(COUNTIFS('(6)定期点検調書'!$B$12:$B$5000,AN$145,'(6)定期点検調書'!$AH$12:$AH$5000,$C150,'(6)定期点検調書'!$BF$12:$BF$5000,$U$7)&gt;=1,$U$7,IF(COUNTIFS('(6)定期点検調書'!$B$12:$B$5000,AN$145,'(6)定期点検調書'!$AH$12:$AH$5000,$C150,'(6)定期点検調書'!$BF$12:$BF$5000,$T$7)&gt;=1,$T$7,IF(COUNTIFS('(6)定期点検調書'!$B$12:$B$5000,AN$145,'(6)定期点検調書'!$AH$12:$AH$5000,$C150,'(6)定期点検調書'!$BF$12:$BF$5000,$S$7)&gt;=1,$S$7,""))))))</f>
        <v/>
      </c>
      <c r="AO150" s="465" t="str">
        <f>IF(AO$145="","",IF(COUNTIFS('(6)定期点検調書'!$B$12:$B$5000,AO$145,'(6)定期点検調書'!$AH$12:$AH$5000,$C150,'(6)定期点検調書'!$BF$12:$BF$5000,$W$7)&gt;=1,$W$7,IF(COUNTIFS('(6)定期点検調書'!$B$12:$B$5000,AO$145,'(6)定期点検調書'!$AH$12:$AH$5000,$C150,'(6)定期点検調書'!$BF$12:$BF$5000,$V$7)&gt;=1,$V$7,IF(COUNTIFS('(6)定期点検調書'!$B$12:$B$5000,AO$145,'(6)定期点検調書'!$AH$12:$AH$5000,$C150,'(6)定期点検調書'!$BF$12:$BF$5000,$U$7)&gt;=1,$U$7,IF(COUNTIFS('(6)定期点検調書'!$B$12:$B$5000,AO$145,'(6)定期点検調書'!$AH$12:$AH$5000,$C150,'(6)定期点検調書'!$BF$12:$BF$5000,$T$7)&gt;=1,$T$7,IF(COUNTIFS('(6)定期点検調書'!$B$12:$B$5000,AO$145,'(6)定期点検調書'!$AH$12:$AH$5000,$C150,'(6)定期点検調書'!$BF$12:$BF$5000,$S$7)&gt;=1,$S$7,""))))))</f>
        <v/>
      </c>
      <c r="AP150" s="465" t="str">
        <f>IF(AP$145="","",IF(COUNTIFS('(6)定期点検調書'!$B$12:$B$5000,AP$145,'(6)定期点検調書'!$AH$12:$AH$5000,$C150,'(6)定期点検調書'!$BF$12:$BF$5000,$W$7)&gt;=1,$W$7,IF(COUNTIFS('(6)定期点検調書'!$B$12:$B$5000,AP$145,'(6)定期点検調書'!$AH$12:$AH$5000,$C150,'(6)定期点検調書'!$BF$12:$BF$5000,$V$7)&gt;=1,$V$7,IF(COUNTIFS('(6)定期点検調書'!$B$12:$B$5000,AP$145,'(6)定期点検調書'!$AH$12:$AH$5000,$C150,'(6)定期点検調書'!$BF$12:$BF$5000,$U$7)&gt;=1,$U$7,IF(COUNTIFS('(6)定期点検調書'!$B$12:$B$5000,AP$145,'(6)定期点検調書'!$AH$12:$AH$5000,$C150,'(6)定期点検調書'!$BF$12:$BF$5000,$T$7)&gt;=1,$T$7,IF(COUNTIFS('(6)定期点検調書'!$B$12:$B$5000,AP$145,'(6)定期点検調書'!$AH$12:$AH$5000,$C150,'(6)定期点検調書'!$BF$12:$BF$5000,$S$7)&gt;=1,$S$7,""))))))</f>
        <v/>
      </c>
      <c r="AQ150" s="465" t="str">
        <f>IF(AQ$145="","",IF(COUNTIFS('(6)定期点検調書'!$B$12:$B$5000,AQ$145,'(6)定期点検調書'!$AH$12:$AH$5000,$C150,'(6)定期点検調書'!$BF$12:$BF$5000,$W$7)&gt;=1,$W$7,IF(COUNTIFS('(6)定期点検調書'!$B$12:$B$5000,AQ$145,'(6)定期点検調書'!$AH$12:$AH$5000,$C150,'(6)定期点検調書'!$BF$12:$BF$5000,$V$7)&gt;=1,$V$7,IF(COUNTIFS('(6)定期点検調書'!$B$12:$B$5000,AQ$145,'(6)定期点検調書'!$AH$12:$AH$5000,$C150,'(6)定期点検調書'!$BF$12:$BF$5000,$U$7)&gt;=1,$U$7,IF(COUNTIFS('(6)定期点検調書'!$B$12:$B$5000,AQ$145,'(6)定期点検調書'!$AH$12:$AH$5000,$C150,'(6)定期点検調書'!$BF$12:$BF$5000,$T$7)&gt;=1,$T$7,IF(COUNTIFS('(6)定期点検調書'!$B$12:$B$5000,AQ$145,'(6)定期点検調書'!$AH$12:$AH$5000,$C150,'(6)定期点検調書'!$BF$12:$BF$5000,$S$7)&gt;=1,$S$7,""))))))</f>
        <v/>
      </c>
      <c r="AR150" s="465" t="str">
        <f>IF(AR$145="","",IF(COUNTIFS('(6)定期点検調書'!$B$12:$B$5000,AR$145,'(6)定期点検調書'!$AH$12:$AH$5000,$C150,'(6)定期点検調書'!$BF$12:$BF$5000,$W$7)&gt;=1,$W$7,IF(COUNTIFS('(6)定期点検調書'!$B$12:$B$5000,AR$145,'(6)定期点検調書'!$AH$12:$AH$5000,$C150,'(6)定期点検調書'!$BF$12:$BF$5000,$V$7)&gt;=1,$V$7,IF(COUNTIFS('(6)定期点検調書'!$B$12:$B$5000,AR$145,'(6)定期点検調書'!$AH$12:$AH$5000,$C150,'(6)定期点検調書'!$BF$12:$BF$5000,$U$7)&gt;=1,$U$7,IF(COUNTIFS('(6)定期点検調書'!$B$12:$B$5000,AR$145,'(6)定期点検調書'!$AH$12:$AH$5000,$C150,'(6)定期点検調書'!$BF$12:$BF$5000,$T$7)&gt;=1,$T$7,IF(COUNTIFS('(6)定期点検調書'!$B$12:$B$5000,AR$145,'(6)定期点検調書'!$AH$12:$AH$5000,$C150,'(6)定期点検調書'!$BF$12:$BF$5000,$S$7)&gt;=1,$S$7,""))))))</f>
        <v/>
      </c>
      <c r="AS150" s="465" t="str">
        <f>IF(AS$145="","",IF(COUNTIFS('(6)定期点検調書'!$B$12:$B$5000,AS$145,'(6)定期点検調書'!$AH$12:$AH$5000,$C150,'(6)定期点検調書'!$BF$12:$BF$5000,$W$7)&gt;=1,$W$7,IF(COUNTIFS('(6)定期点検調書'!$B$12:$B$5000,AS$145,'(6)定期点検調書'!$AH$12:$AH$5000,$C150,'(6)定期点検調書'!$BF$12:$BF$5000,$V$7)&gt;=1,$V$7,IF(COUNTIFS('(6)定期点検調書'!$B$12:$B$5000,AS$145,'(6)定期点検調書'!$AH$12:$AH$5000,$C150,'(6)定期点検調書'!$BF$12:$BF$5000,$U$7)&gt;=1,$U$7,IF(COUNTIFS('(6)定期点検調書'!$B$12:$B$5000,AS$145,'(6)定期点検調書'!$AH$12:$AH$5000,$C150,'(6)定期点検調書'!$BF$12:$BF$5000,$T$7)&gt;=1,$T$7,IF(COUNTIFS('(6)定期点検調書'!$B$12:$B$5000,AS$145,'(6)定期点検調書'!$AH$12:$AH$5000,$C150,'(6)定期点検調書'!$BF$12:$BF$5000,$S$7)&gt;=1,$S$7,""))))))</f>
        <v/>
      </c>
      <c r="AT150" s="465" t="str">
        <f>IF(AT$145="","",IF(COUNTIFS('(6)定期点検調書'!$B$12:$B$5000,AT$145,'(6)定期点検調書'!$AH$12:$AH$5000,$C150,'(6)定期点検調書'!$BF$12:$BF$5000,$W$7)&gt;=1,$W$7,IF(COUNTIFS('(6)定期点検調書'!$B$12:$B$5000,AT$145,'(6)定期点検調書'!$AH$12:$AH$5000,$C150,'(6)定期点検調書'!$BF$12:$BF$5000,$V$7)&gt;=1,$V$7,IF(COUNTIFS('(6)定期点検調書'!$B$12:$B$5000,AT$145,'(6)定期点検調書'!$AH$12:$AH$5000,$C150,'(6)定期点検調書'!$BF$12:$BF$5000,$U$7)&gt;=1,$U$7,IF(COUNTIFS('(6)定期点検調書'!$B$12:$B$5000,AT$145,'(6)定期点検調書'!$AH$12:$AH$5000,$C150,'(6)定期点検調書'!$BF$12:$BF$5000,$T$7)&gt;=1,$T$7,IF(COUNTIFS('(6)定期点検調書'!$B$12:$B$5000,AT$145,'(6)定期点検調書'!$AH$12:$AH$5000,$C150,'(6)定期点検調書'!$BF$12:$BF$5000,$S$7)&gt;=1,$S$7,""))))))</f>
        <v/>
      </c>
      <c r="AU150" s="465" t="str">
        <f>IF(AU$145="","",IF(COUNTIFS('(6)定期点検調書'!$B$12:$B$5000,AU$145,'(6)定期点検調書'!$AH$12:$AH$5000,$C150,'(6)定期点検調書'!$BF$12:$BF$5000,$W$7)&gt;=1,$W$7,IF(COUNTIFS('(6)定期点検調書'!$B$12:$B$5000,AU$145,'(6)定期点検調書'!$AH$12:$AH$5000,$C150,'(6)定期点検調書'!$BF$12:$BF$5000,$V$7)&gt;=1,$V$7,IF(COUNTIFS('(6)定期点検調書'!$B$12:$B$5000,AU$145,'(6)定期点検調書'!$AH$12:$AH$5000,$C150,'(6)定期点検調書'!$BF$12:$BF$5000,$U$7)&gt;=1,$U$7,IF(COUNTIFS('(6)定期点検調書'!$B$12:$B$5000,AU$145,'(6)定期点検調書'!$AH$12:$AH$5000,$C150,'(6)定期点検調書'!$BF$12:$BF$5000,$T$7)&gt;=1,$T$7,IF(COUNTIFS('(6)定期点検調書'!$B$12:$B$5000,AU$145,'(6)定期点検調書'!$AH$12:$AH$5000,$C150,'(6)定期点検調書'!$BF$12:$BF$5000,$S$7)&gt;=1,$S$7,""))))))</f>
        <v/>
      </c>
      <c r="AV150" s="465" t="str">
        <f>IF(AV$145="","",IF(COUNTIFS('(6)定期点検調書'!$B$12:$B$5000,AV$145,'(6)定期点検調書'!$AH$12:$AH$5000,$C150,'(6)定期点検調書'!$BF$12:$BF$5000,$W$7)&gt;=1,$W$7,IF(COUNTIFS('(6)定期点検調書'!$B$12:$B$5000,AV$145,'(6)定期点検調書'!$AH$12:$AH$5000,$C150,'(6)定期点検調書'!$BF$12:$BF$5000,$V$7)&gt;=1,$V$7,IF(COUNTIFS('(6)定期点検調書'!$B$12:$B$5000,AV$145,'(6)定期点検調書'!$AH$12:$AH$5000,$C150,'(6)定期点検調書'!$BF$12:$BF$5000,$U$7)&gt;=1,$U$7,IF(COUNTIFS('(6)定期点検調書'!$B$12:$B$5000,AV$145,'(6)定期点検調書'!$AH$12:$AH$5000,$C150,'(6)定期点検調書'!$BF$12:$BF$5000,$T$7)&gt;=1,$T$7,IF(COUNTIFS('(6)定期点検調書'!$B$12:$B$5000,AV$145,'(6)定期点検調書'!$AH$12:$AH$5000,$C150,'(6)定期点検調書'!$BF$12:$BF$5000,$S$7)&gt;=1,$S$7,""))))))</f>
        <v/>
      </c>
      <c r="AW150" s="465" t="str">
        <f>IF(AW$145="","",IF(COUNTIFS('(6)定期点検調書'!$B$12:$B$5000,AW$145,'(6)定期点検調書'!$AH$12:$AH$5000,$C150,'(6)定期点検調書'!$BF$12:$BF$5000,$W$7)&gt;=1,$W$7,IF(COUNTIFS('(6)定期点検調書'!$B$12:$B$5000,AW$145,'(6)定期点検調書'!$AH$12:$AH$5000,$C150,'(6)定期点検調書'!$BF$12:$BF$5000,$V$7)&gt;=1,$V$7,IF(COUNTIFS('(6)定期点検調書'!$B$12:$B$5000,AW$145,'(6)定期点検調書'!$AH$12:$AH$5000,$C150,'(6)定期点検調書'!$BF$12:$BF$5000,$U$7)&gt;=1,$U$7,IF(COUNTIFS('(6)定期点検調書'!$B$12:$B$5000,AW$145,'(6)定期点検調書'!$AH$12:$AH$5000,$C150,'(6)定期点検調書'!$BF$12:$BF$5000,$T$7)&gt;=1,$T$7,IF(COUNTIFS('(6)定期点検調書'!$B$12:$B$5000,AW$145,'(6)定期点検調書'!$AH$12:$AH$5000,$C150,'(6)定期点検調書'!$BF$12:$BF$5000,$S$7)&gt;=1,$S$7,""))))))</f>
        <v/>
      </c>
      <c r="AX150" s="465" t="str">
        <f>IF(AX$145="","",IF(COUNTIFS('(6)定期点検調書'!$B$12:$B$5000,AX$145,'(6)定期点検調書'!$AH$12:$AH$5000,$C150,'(6)定期点検調書'!$BF$12:$BF$5000,$W$7)&gt;=1,$W$7,IF(COUNTIFS('(6)定期点検調書'!$B$12:$B$5000,AX$145,'(6)定期点検調書'!$AH$12:$AH$5000,$C150,'(6)定期点検調書'!$BF$12:$BF$5000,$V$7)&gt;=1,$V$7,IF(COUNTIFS('(6)定期点検調書'!$B$12:$B$5000,AX$145,'(6)定期点検調書'!$AH$12:$AH$5000,$C150,'(6)定期点検調書'!$BF$12:$BF$5000,$U$7)&gt;=1,$U$7,IF(COUNTIFS('(6)定期点検調書'!$B$12:$B$5000,AX$145,'(6)定期点検調書'!$AH$12:$AH$5000,$C150,'(6)定期点検調書'!$BF$12:$BF$5000,$T$7)&gt;=1,$T$7,IF(COUNTIFS('(6)定期点検調書'!$B$12:$B$5000,AX$145,'(6)定期点検調書'!$AH$12:$AH$5000,$C150,'(6)定期点検調書'!$BF$12:$BF$5000,$S$7)&gt;=1,$S$7,""))))))</f>
        <v/>
      </c>
      <c r="AY150" s="465" t="str">
        <f>IF(AY$145="","",IF(COUNTIFS('(6)定期点検調書'!$B$12:$B$5000,AY$145,'(6)定期点検調書'!$AH$12:$AH$5000,$C150,'(6)定期点検調書'!$BF$12:$BF$5000,$W$7)&gt;=1,$W$7,IF(COUNTIFS('(6)定期点検調書'!$B$12:$B$5000,AY$145,'(6)定期点検調書'!$AH$12:$AH$5000,$C150,'(6)定期点検調書'!$BF$12:$BF$5000,$V$7)&gt;=1,$V$7,IF(COUNTIFS('(6)定期点検調書'!$B$12:$B$5000,AY$145,'(6)定期点検調書'!$AH$12:$AH$5000,$C150,'(6)定期点検調書'!$BF$12:$BF$5000,$U$7)&gt;=1,$U$7,IF(COUNTIFS('(6)定期点検調書'!$B$12:$B$5000,AY$145,'(6)定期点検調書'!$AH$12:$AH$5000,$C150,'(6)定期点検調書'!$BF$12:$BF$5000,$T$7)&gt;=1,$T$7,IF(COUNTIFS('(6)定期点検調書'!$B$12:$B$5000,AY$145,'(6)定期点検調書'!$AH$12:$AH$5000,$C150,'(6)定期点検調書'!$BF$12:$BF$5000,$S$7)&gt;=1,$S$7,""))))))</f>
        <v/>
      </c>
      <c r="AZ150" s="465" t="str">
        <f>IF(AZ$145="","",IF(COUNTIFS('(6)定期点検調書'!$B$12:$B$5000,AZ$145,'(6)定期点検調書'!$AH$12:$AH$5000,$C150,'(6)定期点検調書'!$BF$12:$BF$5000,$W$7)&gt;=1,$W$7,IF(COUNTIFS('(6)定期点検調書'!$B$12:$B$5000,AZ$145,'(6)定期点検調書'!$AH$12:$AH$5000,$C150,'(6)定期点検調書'!$BF$12:$BF$5000,$V$7)&gt;=1,$V$7,IF(COUNTIFS('(6)定期点検調書'!$B$12:$B$5000,AZ$145,'(6)定期点検調書'!$AH$12:$AH$5000,$C150,'(6)定期点検調書'!$BF$12:$BF$5000,$U$7)&gt;=1,$U$7,IF(COUNTIFS('(6)定期点検調書'!$B$12:$B$5000,AZ$145,'(6)定期点検調書'!$AH$12:$AH$5000,$C150,'(6)定期点検調書'!$BF$12:$BF$5000,$T$7)&gt;=1,$T$7,IF(COUNTIFS('(6)定期点検調書'!$B$12:$B$5000,AZ$145,'(6)定期点検調書'!$AH$12:$AH$5000,$C150,'(6)定期点検調書'!$BF$12:$BF$5000,$S$7)&gt;=1,$S$7,""))))))</f>
        <v/>
      </c>
      <c r="BA150" s="466" t="str">
        <f>IF(BA$145="","",IF(COUNTIFS('(6)定期点検調書'!$B$12:$B$5000,BA$145,'(6)定期点検調書'!$AH$12:$AH$5000,$C150,'(6)定期点検調書'!$BF$12:$BF$5000,$W$7)&gt;=1,$W$7,IF(COUNTIFS('(6)定期点検調書'!$B$12:$B$5000,BA$145,'(6)定期点検調書'!$AH$12:$AH$5000,$C150,'(6)定期点検調書'!$BF$12:$BF$5000,$V$7)&gt;=1,$V$7,IF(COUNTIFS('(6)定期点検調書'!$B$12:$B$5000,BA$145,'(6)定期点検調書'!$AH$12:$AH$5000,$C150,'(6)定期点検調書'!$BF$12:$BF$5000,$U$7)&gt;=1,$U$7,IF(COUNTIFS('(6)定期点検調書'!$B$12:$B$5000,BA$145,'(6)定期点検調書'!$AH$12:$AH$5000,$C150,'(6)定期点検調書'!$BF$12:$BF$5000,$T$7)&gt;=1,$T$7,IF(COUNTIFS('(6)定期点検調書'!$B$12:$B$5000,BA$145,'(6)定期点検調書'!$AH$12:$AH$5000,$C150,'(6)定期点検調書'!$BF$12:$BF$5000,$S$7)&gt;=1,$S$7,""))))))</f>
        <v/>
      </c>
      <c r="BB150" s="1"/>
      <c r="BC150" s="1"/>
    </row>
    <row r="151" spans="2:55" ht="18.75" customHeight="1" x14ac:dyDescent="0.2">
      <c r="B151" s="1854"/>
      <c r="C151" s="1841" t="str">
        <f>ﾃﾞｰﾀ一覧!$U$23</f>
        <v>鋼材露出</v>
      </c>
      <c r="D151" s="1842"/>
      <c r="E151" s="1842"/>
      <c r="F151" s="1842"/>
      <c r="G151" s="1843"/>
      <c r="H151" s="467" t="str">
        <f>IF(H$145="","",IF(COUNTIFS('(6)定期点検調書'!$B$12:$B$5000,H$145,'(6)定期点検調書'!$AH$12:$AH$5000,$C151,'(6)定期点検調書'!$BF$12:$BF$5000,$W$7)&gt;=1,$W$7,IF(COUNTIFS('(6)定期点検調書'!$B$12:$B$5000,H$145,'(6)定期点検調書'!$AH$12:$AH$5000,$C151,'(6)定期点検調書'!$BF$12:$BF$5000,$V$7)&gt;=1,$V$7,IF(COUNTIFS('(6)定期点検調書'!$B$12:$B$5000,H$145,'(6)定期点検調書'!$AH$12:$AH$5000,$C151,'(6)定期点検調書'!$BF$12:$BF$5000,$U$7)&gt;=1,$U$7,IF(COUNTIFS('(6)定期点検調書'!$B$12:$B$5000,H$145,'(6)定期点検調書'!$AH$12:$AH$5000,$C151,'(6)定期点検調書'!$BF$12:$BF$5000,$T$7)&gt;=1,$T$7,IF(COUNTIFS('(6)定期点検調書'!$B$12:$B$5000,H$145,'(6)定期点検調書'!$AH$12:$AH$5000,$C151,'(6)定期点検調書'!$BF$12:$BF$5000,$S$7)&gt;=1,$S$7,""))))))</f>
        <v/>
      </c>
      <c r="I151" s="465" t="str">
        <f>IF(I$145="","",IF(COUNTIFS('(6)定期点検調書'!$B$12:$B$5000,I$145,'(6)定期点検調書'!$AH$12:$AH$5000,$C151,'(6)定期点検調書'!$BF$12:$BF$5000,$W$7)&gt;=1,$W$7,IF(COUNTIFS('(6)定期点検調書'!$B$12:$B$5000,I$145,'(6)定期点検調書'!$AH$12:$AH$5000,$C151,'(6)定期点検調書'!$BF$12:$BF$5000,$V$7)&gt;=1,$V$7,IF(COUNTIFS('(6)定期点検調書'!$B$12:$B$5000,I$145,'(6)定期点検調書'!$AH$12:$AH$5000,$C151,'(6)定期点検調書'!$BF$12:$BF$5000,$U$7)&gt;=1,$U$7,IF(COUNTIFS('(6)定期点検調書'!$B$12:$B$5000,I$145,'(6)定期点検調書'!$AH$12:$AH$5000,$C151,'(6)定期点検調書'!$BF$12:$BF$5000,$T$7)&gt;=1,$T$7,IF(COUNTIFS('(6)定期点検調書'!$B$12:$B$5000,I$145,'(6)定期点検調書'!$AH$12:$AH$5000,$C151,'(6)定期点検調書'!$BF$12:$BF$5000,$S$7)&gt;=1,$S$7,""))))))</f>
        <v/>
      </c>
      <c r="J151" s="465" t="str">
        <f>IF(J$145="","",IF(COUNTIFS('(6)定期点検調書'!$B$12:$B$5000,J$145,'(6)定期点検調書'!$AH$12:$AH$5000,$C151,'(6)定期点検調書'!$BF$12:$BF$5000,$W$7)&gt;=1,$W$7,IF(COUNTIFS('(6)定期点検調書'!$B$12:$B$5000,J$145,'(6)定期点検調書'!$AH$12:$AH$5000,$C151,'(6)定期点検調書'!$BF$12:$BF$5000,$V$7)&gt;=1,$V$7,IF(COUNTIFS('(6)定期点検調書'!$B$12:$B$5000,J$145,'(6)定期点検調書'!$AH$12:$AH$5000,$C151,'(6)定期点検調書'!$BF$12:$BF$5000,$U$7)&gt;=1,$U$7,IF(COUNTIFS('(6)定期点検調書'!$B$12:$B$5000,J$145,'(6)定期点検調書'!$AH$12:$AH$5000,$C151,'(6)定期点検調書'!$BF$12:$BF$5000,$T$7)&gt;=1,$T$7,IF(COUNTIFS('(6)定期点検調書'!$B$12:$B$5000,J$145,'(6)定期点検調書'!$AH$12:$AH$5000,$C151,'(6)定期点検調書'!$BF$12:$BF$5000,$S$7)&gt;=1,$S$7,""))))))</f>
        <v/>
      </c>
      <c r="K151" s="465" t="str">
        <f>IF(K$145="","",IF(COUNTIFS('(6)定期点検調書'!$B$12:$B$5000,K$145,'(6)定期点検調書'!$AH$12:$AH$5000,$C151,'(6)定期点検調書'!$BF$12:$BF$5000,$W$7)&gt;=1,$W$7,IF(COUNTIFS('(6)定期点検調書'!$B$12:$B$5000,K$145,'(6)定期点検調書'!$AH$12:$AH$5000,$C151,'(6)定期点検調書'!$BF$12:$BF$5000,$V$7)&gt;=1,$V$7,IF(COUNTIFS('(6)定期点検調書'!$B$12:$B$5000,K$145,'(6)定期点検調書'!$AH$12:$AH$5000,$C151,'(6)定期点検調書'!$BF$12:$BF$5000,$U$7)&gt;=1,$U$7,IF(COUNTIFS('(6)定期点検調書'!$B$12:$B$5000,K$145,'(6)定期点検調書'!$AH$12:$AH$5000,$C151,'(6)定期点検調書'!$BF$12:$BF$5000,$T$7)&gt;=1,$T$7,IF(COUNTIFS('(6)定期点検調書'!$B$12:$B$5000,K$145,'(6)定期点検調書'!$AH$12:$AH$5000,$C151,'(6)定期点検調書'!$BF$12:$BF$5000,$S$7)&gt;=1,$S$7,""))))))</f>
        <v/>
      </c>
      <c r="L151" s="465" t="str">
        <f>IF(L$145="","",IF(COUNTIFS('(6)定期点検調書'!$B$12:$B$5000,L$145,'(6)定期点検調書'!$AH$12:$AH$5000,$C151,'(6)定期点検調書'!$BF$12:$BF$5000,$W$7)&gt;=1,$W$7,IF(COUNTIFS('(6)定期点検調書'!$B$12:$B$5000,L$145,'(6)定期点検調書'!$AH$12:$AH$5000,$C151,'(6)定期点検調書'!$BF$12:$BF$5000,$V$7)&gt;=1,$V$7,IF(COUNTIFS('(6)定期点検調書'!$B$12:$B$5000,L$145,'(6)定期点検調書'!$AH$12:$AH$5000,$C151,'(6)定期点検調書'!$BF$12:$BF$5000,$U$7)&gt;=1,$U$7,IF(COUNTIFS('(6)定期点検調書'!$B$12:$B$5000,L$145,'(6)定期点検調書'!$AH$12:$AH$5000,$C151,'(6)定期点検調書'!$BF$12:$BF$5000,$T$7)&gt;=1,$T$7,IF(COUNTIFS('(6)定期点検調書'!$B$12:$B$5000,L$145,'(6)定期点検調書'!$AH$12:$AH$5000,$C151,'(6)定期点検調書'!$BF$12:$BF$5000,$S$7)&gt;=1,$S$7,""))))))</f>
        <v/>
      </c>
      <c r="M151" s="465" t="str">
        <f>IF(M$145="","",IF(COUNTIFS('(6)定期点検調書'!$B$12:$B$5000,M$145,'(6)定期点検調書'!$AH$12:$AH$5000,$C151,'(6)定期点検調書'!$BF$12:$BF$5000,$W$7)&gt;=1,$W$7,IF(COUNTIFS('(6)定期点検調書'!$B$12:$B$5000,M$145,'(6)定期点検調書'!$AH$12:$AH$5000,$C151,'(6)定期点検調書'!$BF$12:$BF$5000,$V$7)&gt;=1,$V$7,IF(COUNTIFS('(6)定期点検調書'!$B$12:$B$5000,M$145,'(6)定期点検調書'!$AH$12:$AH$5000,$C151,'(6)定期点検調書'!$BF$12:$BF$5000,$U$7)&gt;=1,$U$7,IF(COUNTIFS('(6)定期点検調書'!$B$12:$B$5000,M$145,'(6)定期点検調書'!$AH$12:$AH$5000,$C151,'(6)定期点検調書'!$BF$12:$BF$5000,$T$7)&gt;=1,$T$7,IF(COUNTIFS('(6)定期点検調書'!$B$12:$B$5000,M$145,'(6)定期点検調書'!$AH$12:$AH$5000,$C151,'(6)定期点検調書'!$BF$12:$BF$5000,$S$7)&gt;=1,$S$7,""))))))</f>
        <v/>
      </c>
      <c r="N151" s="465" t="str">
        <f>IF(N$145="","",IF(COUNTIFS('(6)定期点検調書'!$B$12:$B$5000,N$145,'(6)定期点検調書'!$AH$12:$AH$5000,$C151,'(6)定期点検調書'!$BF$12:$BF$5000,$W$7)&gt;=1,$W$7,IF(COUNTIFS('(6)定期点検調書'!$B$12:$B$5000,N$145,'(6)定期点検調書'!$AH$12:$AH$5000,$C151,'(6)定期点検調書'!$BF$12:$BF$5000,$V$7)&gt;=1,$V$7,IF(COUNTIFS('(6)定期点検調書'!$B$12:$B$5000,N$145,'(6)定期点検調書'!$AH$12:$AH$5000,$C151,'(6)定期点検調書'!$BF$12:$BF$5000,$U$7)&gt;=1,$U$7,IF(COUNTIFS('(6)定期点検調書'!$B$12:$B$5000,N$145,'(6)定期点検調書'!$AH$12:$AH$5000,$C151,'(6)定期点検調書'!$BF$12:$BF$5000,$T$7)&gt;=1,$T$7,IF(COUNTIFS('(6)定期点検調書'!$B$12:$B$5000,N$145,'(6)定期点検調書'!$AH$12:$AH$5000,$C151,'(6)定期点検調書'!$BF$12:$BF$5000,$S$7)&gt;=1,$S$7,""))))))</f>
        <v/>
      </c>
      <c r="O151" s="465" t="str">
        <f>IF(O$145="","",IF(COUNTIFS('(6)定期点検調書'!$B$12:$B$5000,O$145,'(6)定期点検調書'!$AH$12:$AH$5000,$C151,'(6)定期点検調書'!$BF$12:$BF$5000,$W$7)&gt;=1,$W$7,IF(COUNTIFS('(6)定期点検調書'!$B$12:$B$5000,O$145,'(6)定期点検調書'!$AH$12:$AH$5000,$C151,'(6)定期点検調書'!$BF$12:$BF$5000,$V$7)&gt;=1,$V$7,IF(COUNTIFS('(6)定期点検調書'!$B$12:$B$5000,O$145,'(6)定期点検調書'!$AH$12:$AH$5000,$C151,'(6)定期点検調書'!$BF$12:$BF$5000,$U$7)&gt;=1,$U$7,IF(COUNTIFS('(6)定期点検調書'!$B$12:$B$5000,O$145,'(6)定期点検調書'!$AH$12:$AH$5000,$C151,'(6)定期点検調書'!$BF$12:$BF$5000,$T$7)&gt;=1,$T$7,IF(COUNTIFS('(6)定期点検調書'!$B$12:$B$5000,O$145,'(6)定期点検調書'!$AH$12:$AH$5000,$C151,'(6)定期点検調書'!$BF$12:$BF$5000,$S$7)&gt;=1,$S$7,""))))))</f>
        <v/>
      </c>
      <c r="P151" s="465" t="str">
        <f>IF(P$145="","",IF(COUNTIFS('(6)定期点検調書'!$B$12:$B$5000,P$145,'(6)定期点検調書'!$AH$12:$AH$5000,$C151,'(6)定期点検調書'!$BF$12:$BF$5000,$W$7)&gt;=1,$W$7,IF(COUNTIFS('(6)定期点検調書'!$B$12:$B$5000,P$145,'(6)定期点検調書'!$AH$12:$AH$5000,$C151,'(6)定期点検調書'!$BF$12:$BF$5000,$V$7)&gt;=1,$V$7,IF(COUNTIFS('(6)定期点検調書'!$B$12:$B$5000,P$145,'(6)定期点検調書'!$AH$12:$AH$5000,$C151,'(6)定期点検調書'!$BF$12:$BF$5000,$U$7)&gt;=1,$U$7,IF(COUNTIFS('(6)定期点検調書'!$B$12:$B$5000,P$145,'(6)定期点検調書'!$AH$12:$AH$5000,$C151,'(6)定期点検調書'!$BF$12:$BF$5000,$T$7)&gt;=1,$T$7,IF(COUNTIFS('(6)定期点検調書'!$B$12:$B$5000,P$145,'(6)定期点検調書'!$AH$12:$AH$5000,$C151,'(6)定期点検調書'!$BF$12:$BF$5000,$S$7)&gt;=1,$S$7,""))))))</f>
        <v/>
      </c>
      <c r="Q151" s="465" t="str">
        <f>IF(Q$145="","",IF(COUNTIFS('(6)定期点検調書'!$B$12:$B$5000,Q$145,'(6)定期点検調書'!$AH$12:$AH$5000,$C151,'(6)定期点検調書'!$BF$12:$BF$5000,$W$7)&gt;=1,$W$7,IF(COUNTIFS('(6)定期点検調書'!$B$12:$B$5000,Q$145,'(6)定期点検調書'!$AH$12:$AH$5000,$C151,'(6)定期点検調書'!$BF$12:$BF$5000,$V$7)&gt;=1,$V$7,IF(COUNTIFS('(6)定期点検調書'!$B$12:$B$5000,Q$145,'(6)定期点検調書'!$AH$12:$AH$5000,$C151,'(6)定期点検調書'!$BF$12:$BF$5000,$U$7)&gt;=1,$U$7,IF(COUNTIFS('(6)定期点検調書'!$B$12:$B$5000,Q$145,'(6)定期点検調書'!$AH$12:$AH$5000,$C151,'(6)定期点検調書'!$BF$12:$BF$5000,$T$7)&gt;=1,$T$7,IF(COUNTIFS('(6)定期点検調書'!$B$12:$B$5000,Q$145,'(6)定期点検調書'!$AH$12:$AH$5000,$C151,'(6)定期点検調書'!$BF$12:$BF$5000,$S$7)&gt;=1,$S$7,""))))))</f>
        <v/>
      </c>
      <c r="R151" s="465" t="str">
        <f>IF(R$145="","",IF(COUNTIFS('(6)定期点検調書'!$B$12:$B$5000,R$145,'(6)定期点検調書'!$AH$12:$AH$5000,$C151,'(6)定期点検調書'!$BF$12:$BF$5000,$W$7)&gt;=1,$W$7,IF(COUNTIFS('(6)定期点検調書'!$B$12:$B$5000,R$145,'(6)定期点検調書'!$AH$12:$AH$5000,$C151,'(6)定期点検調書'!$BF$12:$BF$5000,$V$7)&gt;=1,$V$7,IF(COUNTIFS('(6)定期点検調書'!$B$12:$B$5000,R$145,'(6)定期点検調書'!$AH$12:$AH$5000,$C151,'(6)定期点検調書'!$BF$12:$BF$5000,$U$7)&gt;=1,$U$7,IF(COUNTIFS('(6)定期点検調書'!$B$12:$B$5000,R$145,'(6)定期点検調書'!$AH$12:$AH$5000,$C151,'(6)定期点検調書'!$BF$12:$BF$5000,$T$7)&gt;=1,$T$7,IF(COUNTIFS('(6)定期点検調書'!$B$12:$B$5000,R$145,'(6)定期点検調書'!$AH$12:$AH$5000,$C151,'(6)定期点検調書'!$BF$12:$BF$5000,$S$7)&gt;=1,$S$7,""))))))</f>
        <v/>
      </c>
      <c r="S151" s="465" t="str">
        <f>IF(S$145="","",IF(COUNTIFS('(6)定期点検調書'!$B$12:$B$5000,S$145,'(6)定期点検調書'!$AH$12:$AH$5000,$C151,'(6)定期点検調書'!$BF$12:$BF$5000,$W$7)&gt;=1,$W$7,IF(COUNTIFS('(6)定期点検調書'!$B$12:$B$5000,S$145,'(6)定期点検調書'!$AH$12:$AH$5000,$C151,'(6)定期点検調書'!$BF$12:$BF$5000,$V$7)&gt;=1,$V$7,IF(COUNTIFS('(6)定期点検調書'!$B$12:$B$5000,S$145,'(6)定期点検調書'!$AH$12:$AH$5000,$C151,'(6)定期点検調書'!$BF$12:$BF$5000,$U$7)&gt;=1,$U$7,IF(COUNTIFS('(6)定期点検調書'!$B$12:$B$5000,S$145,'(6)定期点検調書'!$AH$12:$AH$5000,$C151,'(6)定期点検調書'!$BF$12:$BF$5000,$T$7)&gt;=1,$T$7,IF(COUNTIFS('(6)定期点検調書'!$B$12:$B$5000,S$145,'(6)定期点検調書'!$AH$12:$AH$5000,$C151,'(6)定期点検調書'!$BF$12:$BF$5000,$S$7)&gt;=1,$S$7,""))))))</f>
        <v/>
      </c>
      <c r="T151" s="465" t="str">
        <f>IF(T$145="","",IF(COUNTIFS('(6)定期点検調書'!$B$12:$B$5000,T$145,'(6)定期点検調書'!$AH$12:$AH$5000,$C151,'(6)定期点検調書'!$BF$12:$BF$5000,$W$7)&gt;=1,$W$7,IF(COUNTIFS('(6)定期点検調書'!$B$12:$B$5000,T$145,'(6)定期点検調書'!$AH$12:$AH$5000,$C151,'(6)定期点検調書'!$BF$12:$BF$5000,$V$7)&gt;=1,$V$7,IF(COUNTIFS('(6)定期点検調書'!$B$12:$B$5000,T$145,'(6)定期点検調書'!$AH$12:$AH$5000,$C151,'(6)定期点検調書'!$BF$12:$BF$5000,$U$7)&gt;=1,$U$7,IF(COUNTIFS('(6)定期点検調書'!$B$12:$B$5000,T$145,'(6)定期点検調書'!$AH$12:$AH$5000,$C151,'(6)定期点検調書'!$BF$12:$BF$5000,$T$7)&gt;=1,$T$7,IF(COUNTIFS('(6)定期点検調書'!$B$12:$B$5000,T$145,'(6)定期点検調書'!$AH$12:$AH$5000,$C151,'(6)定期点検調書'!$BF$12:$BF$5000,$S$7)&gt;=1,$S$7,""))))))</f>
        <v/>
      </c>
      <c r="U151" s="465" t="str">
        <f>IF(U$145="","",IF(COUNTIFS('(6)定期点検調書'!$B$12:$B$5000,U$145,'(6)定期点検調書'!$AH$12:$AH$5000,$C151,'(6)定期点検調書'!$BF$12:$BF$5000,$W$7)&gt;=1,$W$7,IF(COUNTIFS('(6)定期点検調書'!$B$12:$B$5000,U$145,'(6)定期点検調書'!$AH$12:$AH$5000,$C151,'(6)定期点検調書'!$BF$12:$BF$5000,$V$7)&gt;=1,$V$7,IF(COUNTIFS('(6)定期点検調書'!$B$12:$B$5000,U$145,'(6)定期点検調書'!$AH$12:$AH$5000,$C151,'(6)定期点検調書'!$BF$12:$BF$5000,$U$7)&gt;=1,$U$7,IF(COUNTIFS('(6)定期点検調書'!$B$12:$B$5000,U$145,'(6)定期点検調書'!$AH$12:$AH$5000,$C151,'(6)定期点検調書'!$BF$12:$BF$5000,$T$7)&gt;=1,$T$7,IF(COUNTIFS('(6)定期点検調書'!$B$12:$B$5000,U$145,'(6)定期点検調書'!$AH$12:$AH$5000,$C151,'(6)定期点検調書'!$BF$12:$BF$5000,$S$7)&gt;=1,$S$7,""))))))</f>
        <v/>
      </c>
      <c r="V151" s="465" t="str">
        <f>IF(V$145="","",IF(COUNTIFS('(6)定期点検調書'!$B$12:$B$5000,V$145,'(6)定期点検調書'!$AH$12:$AH$5000,$C151,'(6)定期点検調書'!$BF$12:$BF$5000,$W$7)&gt;=1,$W$7,IF(COUNTIFS('(6)定期点検調書'!$B$12:$B$5000,V$145,'(6)定期点検調書'!$AH$12:$AH$5000,$C151,'(6)定期点検調書'!$BF$12:$BF$5000,$V$7)&gt;=1,$V$7,IF(COUNTIFS('(6)定期点検調書'!$B$12:$B$5000,V$145,'(6)定期点検調書'!$AH$12:$AH$5000,$C151,'(6)定期点検調書'!$BF$12:$BF$5000,$U$7)&gt;=1,$U$7,IF(COUNTIFS('(6)定期点検調書'!$B$12:$B$5000,V$145,'(6)定期点検調書'!$AH$12:$AH$5000,$C151,'(6)定期点検調書'!$BF$12:$BF$5000,$T$7)&gt;=1,$T$7,IF(COUNTIFS('(6)定期点検調書'!$B$12:$B$5000,V$145,'(6)定期点検調書'!$AH$12:$AH$5000,$C151,'(6)定期点検調書'!$BF$12:$BF$5000,$S$7)&gt;=1,$S$7,""))))))</f>
        <v/>
      </c>
      <c r="W151" s="465" t="str">
        <f>IF(W$145="","",IF(COUNTIFS('(6)定期点検調書'!$B$12:$B$5000,W$145,'(6)定期点検調書'!$AH$12:$AH$5000,$C151,'(6)定期点検調書'!$BF$12:$BF$5000,$W$7)&gt;=1,$W$7,IF(COUNTIFS('(6)定期点検調書'!$B$12:$B$5000,W$145,'(6)定期点検調書'!$AH$12:$AH$5000,$C151,'(6)定期点検調書'!$BF$12:$BF$5000,$V$7)&gt;=1,$V$7,IF(COUNTIFS('(6)定期点検調書'!$B$12:$B$5000,W$145,'(6)定期点検調書'!$AH$12:$AH$5000,$C151,'(6)定期点検調書'!$BF$12:$BF$5000,$U$7)&gt;=1,$U$7,IF(COUNTIFS('(6)定期点検調書'!$B$12:$B$5000,W$145,'(6)定期点検調書'!$AH$12:$AH$5000,$C151,'(6)定期点検調書'!$BF$12:$BF$5000,$T$7)&gt;=1,$T$7,IF(COUNTIFS('(6)定期点検調書'!$B$12:$B$5000,W$145,'(6)定期点検調書'!$AH$12:$AH$5000,$C151,'(6)定期点検調書'!$BF$12:$BF$5000,$S$7)&gt;=1,$S$7,""))))))</f>
        <v/>
      </c>
      <c r="X151" s="465" t="str">
        <f>IF(X$145="","",IF(COUNTIFS('(6)定期点検調書'!$B$12:$B$5000,X$145,'(6)定期点検調書'!$AH$12:$AH$5000,$C151,'(6)定期点検調書'!$BF$12:$BF$5000,$W$7)&gt;=1,$W$7,IF(COUNTIFS('(6)定期点検調書'!$B$12:$B$5000,X$145,'(6)定期点検調書'!$AH$12:$AH$5000,$C151,'(6)定期点検調書'!$BF$12:$BF$5000,$V$7)&gt;=1,$V$7,IF(COUNTIFS('(6)定期点検調書'!$B$12:$B$5000,X$145,'(6)定期点検調書'!$AH$12:$AH$5000,$C151,'(6)定期点検調書'!$BF$12:$BF$5000,$U$7)&gt;=1,$U$7,IF(COUNTIFS('(6)定期点検調書'!$B$12:$B$5000,X$145,'(6)定期点検調書'!$AH$12:$AH$5000,$C151,'(6)定期点検調書'!$BF$12:$BF$5000,$T$7)&gt;=1,$T$7,IF(COUNTIFS('(6)定期点検調書'!$B$12:$B$5000,X$145,'(6)定期点検調書'!$AH$12:$AH$5000,$C151,'(6)定期点検調書'!$BF$12:$BF$5000,$S$7)&gt;=1,$S$7,""))))))</f>
        <v/>
      </c>
      <c r="Y151" s="465" t="str">
        <f>IF(Y$145="","",IF(COUNTIFS('(6)定期点検調書'!$B$12:$B$5000,Y$145,'(6)定期点検調書'!$AH$12:$AH$5000,$C151,'(6)定期点検調書'!$BF$12:$BF$5000,$W$7)&gt;=1,$W$7,IF(COUNTIFS('(6)定期点検調書'!$B$12:$B$5000,Y$145,'(6)定期点検調書'!$AH$12:$AH$5000,$C151,'(6)定期点検調書'!$BF$12:$BF$5000,$V$7)&gt;=1,$V$7,IF(COUNTIFS('(6)定期点検調書'!$B$12:$B$5000,Y$145,'(6)定期点検調書'!$AH$12:$AH$5000,$C151,'(6)定期点検調書'!$BF$12:$BF$5000,$U$7)&gt;=1,$U$7,IF(COUNTIFS('(6)定期点検調書'!$B$12:$B$5000,Y$145,'(6)定期点検調書'!$AH$12:$AH$5000,$C151,'(6)定期点検調書'!$BF$12:$BF$5000,$T$7)&gt;=1,$T$7,IF(COUNTIFS('(6)定期点検調書'!$B$12:$B$5000,Y$145,'(6)定期点検調書'!$AH$12:$AH$5000,$C151,'(6)定期点検調書'!$BF$12:$BF$5000,$S$7)&gt;=1,$S$7,""))))))</f>
        <v/>
      </c>
      <c r="Z151" s="465" t="str">
        <f>IF(Z$145="","",IF(COUNTIFS('(6)定期点検調書'!$B$12:$B$5000,Z$145,'(6)定期点検調書'!$AH$12:$AH$5000,$C151,'(6)定期点検調書'!$BF$12:$BF$5000,$W$7)&gt;=1,$W$7,IF(COUNTIFS('(6)定期点検調書'!$B$12:$B$5000,Z$145,'(6)定期点検調書'!$AH$12:$AH$5000,$C151,'(6)定期点検調書'!$BF$12:$BF$5000,$V$7)&gt;=1,$V$7,IF(COUNTIFS('(6)定期点検調書'!$B$12:$B$5000,Z$145,'(6)定期点検調書'!$AH$12:$AH$5000,$C151,'(6)定期点検調書'!$BF$12:$BF$5000,$U$7)&gt;=1,$U$7,IF(COUNTIFS('(6)定期点検調書'!$B$12:$B$5000,Z$145,'(6)定期点検調書'!$AH$12:$AH$5000,$C151,'(6)定期点検調書'!$BF$12:$BF$5000,$T$7)&gt;=1,$T$7,IF(COUNTIFS('(6)定期点検調書'!$B$12:$B$5000,Z$145,'(6)定期点検調書'!$AH$12:$AH$5000,$C151,'(6)定期点検調書'!$BF$12:$BF$5000,$S$7)&gt;=1,$S$7,""))))))</f>
        <v/>
      </c>
      <c r="AA151" s="465" t="str">
        <f>IF(AA$145="","",IF(COUNTIFS('(6)定期点検調書'!$B$12:$B$5000,AA$145,'(6)定期点検調書'!$AH$12:$AH$5000,$C151,'(6)定期点検調書'!$BF$12:$BF$5000,$W$7)&gt;=1,$W$7,IF(COUNTIFS('(6)定期点検調書'!$B$12:$B$5000,AA$145,'(6)定期点検調書'!$AH$12:$AH$5000,$C151,'(6)定期点検調書'!$BF$12:$BF$5000,$V$7)&gt;=1,$V$7,IF(COUNTIFS('(6)定期点検調書'!$B$12:$B$5000,AA$145,'(6)定期点検調書'!$AH$12:$AH$5000,$C151,'(6)定期点検調書'!$BF$12:$BF$5000,$U$7)&gt;=1,$U$7,IF(COUNTIFS('(6)定期点検調書'!$B$12:$B$5000,AA$145,'(6)定期点検調書'!$AH$12:$AH$5000,$C151,'(6)定期点検調書'!$BF$12:$BF$5000,$T$7)&gt;=1,$T$7,IF(COUNTIFS('(6)定期点検調書'!$B$12:$B$5000,AA$145,'(6)定期点検調書'!$AH$12:$AH$5000,$C151,'(6)定期点検調書'!$BF$12:$BF$5000,$S$7)&gt;=1,$S$7,""))))))</f>
        <v/>
      </c>
      <c r="AB151" s="465" t="str">
        <f>IF(AB$145="","",IF(COUNTIFS('(6)定期点検調書'!$B$12:$B$5000,AB$145,'(6)定期点検調書'!$AH$12:$AH$5000,$C151,'(6)定期点検調書'!$BF$12:$BF$5000,$W$7)&gt;=1,$W$7,IF(COUNTIFS('(6)定期点検調書'!$B$12:$B$5000,AB$145,'(6)定期点検調書'!$AH$12:$AH$5000,$C151,'(6)定期点検調書'!$BF$12:$BF$5000,$V$7)&gt;=1,$V$7,IF(COUNTIFS('(6)定期点検調書'!$B$12:$B$5000,AB$145,'(6)定期点検調書'!$AH$12:$AH$5000,$C151,'(6)定期点検調書'!$BF$12:$BF$5000,$U$7)&gt;=1,$U$7,IF(COUNTIFS('(6)定期点検調書'!$B$12:$B$5000,AB$145,'(6)定期点検調書'!$AH$12:$AH$5000,$C151,'(6)定期点検調書'!$BF$12:$BF$5000,$T$7)&gt;=1,$T$7,IF(COUNTIFS('(6)定期点検調書'!$B$12:$B$5000,AB$145,'(6)定期点検調書'!$AH$12:$AH$5000,$C151,'(6)定期点検調書'!$BF$12:$BF$5000,$S$7)&gt;=1,$S$7,""))))))</f>
        <v/>
      </c>
      <c r="AC151" s="465" t="str">
        <f>IF(AC$145="","",IF(COUNTIFS('(6)定期点検調書'!$B$12:$B$5000,AC$145,'(6)定期点検調書'!$AH$12:$AH$5000,$C151,'(6)定期点検調書'!$BF$12:$BF$5000,$W$7)&gt;=1,$W$7,IF(COUNTIFS('(6)定期点検調書'!$B$12:$B$5000,AC$145,'(6)定期点検調書'!$AH$12:$AH$5000,$C151,'(6)定期点検調書'!$BF$12:$BF$5000,$V$7)&gt;=1,$V$7,IF(COUNTIFS('(6)定期点検調書'!$B$12:$B$5000,AC$145,'(6)定期点検調書'!$AH$12:$AH$5000,$C151,'(6)定期点検調書'!$BF$12:$BF$5000,$U$7)&gt;=1,$U$7,IF(COUNTIFS('(6)定期点検調書'!$B$12:$B$5000,AC$145,'(6)定期点検調書'!$AH$12:$AH$5000,$C151,'(6)定期点検調書'!$BF$12:$BF$5000,$T$7)&gt;=1,$T$7,IF(COUNTIFS('(6)定期点検調書'!$B$12:$B$5000,AC$145,'(6)定期点検調書'!$AH$12:$AH$5000,$C151,'(6)定期点検調書'!$BF$12:$BF$5000,$S$7)&gt;=1,$S$7,""))))))</f>
        <v/>
      </c>
      <c r="AD151" s="465" t="str">
        <f>IF(AD$145="","",IF(COUNTIFS('(6)定期点検調書'!$B$12:$B$5000,AD$145,'(6)定期点検調書'!$AH$12:$AH$5000,$C151,'(6)定期点検調書'!$BF$12:$BF$5000,$W$7)&gt;=1,$W$7,IF(COUNTIFS('(6)定期点検調書'!$B$12:$B$5000,AD$145,'(6)定期点検調書'!$AH$12:$AH$5000,$C151,'(6)定期点検調書'!$BF$12:$BF$5000,$V$7)&gt;=1,$V$7,IF(COUNTIFS('(6)定期点検調書'!$B$12:$B$5000,AD$145,'(6)定期点検調書'!$AH$12:$AH$5000,$C151,'(6)定期点検調書'!$BF$12:$BF$5000,$U$7)&gt;=1,$U$7,IF(COUNTIFS('(6)定期点検調書'!$B$12:$B$5000,AD$145,'(6)定期点検調書'!$AH$12:$AH$5000,$C151,'(6)定期点検調書'!$BF$12:$BF$5000,$T$7)&gt;=1,$T$7,IF(COUNTIFS('(6)定期点検調書'!$B$12:$B$5000,AD$145,'(6)定期点検調書'!$AH$12:$AH$5000,$C151,'(6)定期点検調書'!$BF$12:$BF$5000,$S$7)&gt;=1,$S$7,""))))))</f>
        <v/>
      </c>
      <c r="AE151" s="465" t="str">
        <f>IF(AE$145="","",IF(COUNTIFS('(6)定期点検調書'!$B$12:$B$5000,AE$145,'(6)定期点検調書'!$AH$12:$AH$5000,$C151,'(6)定期点検調書'!$BF$12:$BF$5000,$W$7)&gt;=1,$W$7,IF(COUNTIFS('(6)定期点検調書'!$B$12:$B$5000,AE$145,'(6)定期点検調書'!$AH$12:$AH$5000,$C151,'(6)定期点検調書'!$BF$12:$BF$5000,$V$7)&gt;=1,$V$7,IF(COUNTIFS('(6)定期点検調書'!$B$12:$B$5000,AE$145,'(6)定期点検調書'!$AH$12:$AH$5000,$C151,'(6)定期点検調書'!$BF$12:$BF$5000,$U$7)&gt;=1,$U$7,IF(COUNTIFS('(6)定期点検調書'!$B$12:$B$5000,AE$145,'(6)定期点検調書'!$AH$12:$AH$5000,$C151,'(6)定期点検調書'!$BF$12:$BF$5000,$T$7)&gt;=1,$T$7,IF(COUNTIFS('(6)定期点検調書'!$B$12:$B$5000,AE$145,'(6)定期点検調書'!$AH$12:$AH$5000,$C151,'(6)定期点検調書'!$BF$12:$BF$5000,$S$7)&gt;=1,$S$7,""))))))</f>
        <v/>
      </c>
      <c r="AF151" s="465" t="str">
        <f>IF(AF$145="","",IF(COUNTIFS('(6)定期点検調書'!$B$12:$B$5000,AF$145,'(6)定期点検調書'!$AH$12:$AH$5000,$C151,'(6)定期点検調書'!$BF$12:$BF$5000,$W$7)&gt;=1,$W$7,IF(COUNTIFS('(6)定期点検調書'!$B$12:$B$5000,AF$145,'(6)定期点検調書'!$AH$12:$AH$5000,$C151,'(6)定期点検調書'!$BF$12:$BF$5000,$V$7)&gt;=1,$V$7,IF(COUNTIFS('(6)定期点検調書'!$B$12:$B$5000,AF$145,'(6)定期点検調書'!$AH$12:$AH$5000,$C151,'(6)定期点検調書'!$BF$12:$BF$5000,$U$7)&gt;=1,$U$7,IF(COUNTIFS('(6)定期点検調書'!$B$12:$B$5000,AF$145,'(6)定期点検調書'!$AH$12:$AH$5000,$C151,'(6)定期点検調書'!$BF$12:$BF$5000,$T$7)&gt;=1,$T$7,IF(COUNTIFS('(6)定期点検調書'!$B$12:$B$5000,AF$145,'(6)定期点検調書'!$AH$12:$AH$5000,$C151,'(6)定期点検調書'!$BF$12:$BF$5000,$S$7)&gt;=1,$S$7,""))))))</f>
        <v/>
      </c>
      <c r="AG151" s="465" t="str">
        <f>IF(AG$145="","",IF(COUNTIFS('(6)定期点検調書'!$B$12:$B$5000,AG$145,'(6)定期点検調書'!$AH$12:$AH$5000,$C151,'(6)定期点検調書'!$BF$12:$BF$5000,$W$7)&gt;=1,$W$7,IF(COUNTIFS('(6)定期点検調書'!$B$12:$B$5000,AG$145,'(6)定期点検調書'!$AH$12:$AH$5000,$C151,'(6)定期点検調書'!$BF$12:$BF$5000,$V$7)&gt;=1,$V$7,IF(COUNTIFS('(6)定期点検調書'!$B$12:$B$5000,AG$145,'(6)定期点検調書'!$AH$12:$AH$5000,$C151,'(6)定期点検調書'!$BF$12:$BF$5000,$U$7)&gt;=1,$U$7,IF(COUNTIFS('(6)定期点検調書'!$B$12:$B$5000,AG$145,'(6)定期点検調書'!$AH$12:$AH$5000,$C151,'(6)定期点検調書'!$BF$12:$BF$5000,$T$7)&gt;=1,$T$7,IF(COUNTIFS('(6)定期点検調書'!$B$12:$B$5000,AG$145,'(6)定期点検調書'!$AH$12:$AH$5000,$C151,'(6)定期点検調書'!$BF$12:$BF$5000,$S$7)&gt;=1,$S$7,""))))))</f>
        <v/>
      </c>
      <c r="AH151" s="465" t="str">
        <f>IF(AH$145="","",IF(COUNTIFS('(6)定期点検調書'!$B$12:$B$5000,AH$145,'(6)定期点検調書'!$AH$12:$AH$5000,$C151,'(6)定期点検調書'!$BF$12:$BF$5000,$W$7)&gt;=1,$W$7,IF(COUNTIFS('(6)定期点検調書'!$B$12:$B$5000,AH$145,'(6)定期点検調書'!$AH$12:$AH$5000,$C151,'(6)定期点検調書'!$BF$12:$BF$5000,$V$7)&gt;=1,$V$7,IF(COUNTIFS('(6)定期点検調書'!$B$12:$B$5000,AH$145,'(6)定期点検調書'!$AH$12:$AH$5000,$C151,'(6)定期点検調書'!$BF$12:$BF$5000,$U$7)&gt;=1,$U$7,IF(COUNTIFS('(6)定期点検調書'!$B$12:$B$5000,AH$145,'(6)定期点検調書'!$AH$12:$AH$5000,$C151,'(6)定期点検調書'!$BF$12:$BF$5000,$T$7)&gt;=1,$T$7,IF(COUNTIFS('(6)定期点検調書'!$B$12:$B$5000,AH$145,'(6)定期点検調書'!$AH$12:$AH$5000,$C151,'(6)定期点検調書'!$BF$12:$BF$5000,$S$7)&gt;=1,$S$7,""))))))</f>
        <v/>
      </c>
      <c r="AI151" s="465" t="str">
        <f>IF(AI$145="","",IF(COUNTIFS('(6)定期点検調書'!$B$12:$B$5000,AI$145,'(6)定期点検調書'!$AH$12:$AH$5000,$C151,'(6)定期点検調書'!$BF$12:$BF$5000,$W$7)&gt;=1,$W$7,IF(COUNTIFS('(6)定期点検調書'!$B$12:$B$5000,AI$145,'(6)定期点検調書'!$AH$12:$AH$5000,$C151,'(6)定期点検調書'!$BF$12:$BF$5000,$V$7)&gt;=1,$V$7,IF(COUNTIFS('(6)定期点検調書'!$B$12:$B$5000,AI$145,'(6)定期点検調書'!$AH$12:$AH$5000,$C151,'(6)定期点検調書'!$BF$12:$BF$5000,$U$7)&gt;=1,$U$7,IF(COUNTIFS('(6)定期点検調書'!$B$12:$B$5000,AI$145,'(6)定期点検調書'!$AH$12:$AH$5000,$C151,'(6)定期点検調書'!$BF$12:$BF$5000,$T$7)&gt;=1,$T$7,IF(COUNTIFS('(6)定期点検調書'!$B$12:$B$5000,AI$145,'(6)定期点検調書'!$AH$12:$AH$5000,$C151,'(6)定期点検調書'!$BF$12:$BF$5000,$S$7)&gt;=1,$S$7,""))))))</f>
        <v/>
      </c>
      <c r="AJ151" s="465" t="str">
        <f>IF(AJ$145="","",IF(COUNTIFS('(6)定期点検調書'!$B$12:$B$5000,AJ$145,'(6)定期点検調書'!$AH$12:$AH$5000,$C151,'(6)定期点検調書'!$BF$12:$BF$5000,$W$7)&gt;=1,$W$7,IF(COUNTIFS('(6)定期点検調書'!$B$12:$B$5000,AJ$145,'(6)定期点検調書'!$AH$12:$AH$5000,$C151,'(6)定期点検調書'!$BF$12:$BF$5000,$V$7)&gt;=1,$V$7,IF(COUNTIFS('(6)定期点検調書'!$B$12:$B$5000,AJ$145,'(6)定期点検調書'!$AH$12:$AH$5000,$C151,'(6)定期点検調書'!$BF$12:$BF$5000,$U$7)&gt;=1,$U$7,IF(COUNTIFS('(6)定期点検調書'!$B$12:$B$5000,AJ$145,'(6)定期点検調書'!$AH$12:$AH$5000,$C151,'(6)定期点検調書'!$BF$12:$BF$5000,$T$7)&gt;=1,$T$7,IF(COUNTIFS('(6)定期点検調書'!$B$12:$B$5000,AJ$145,'(6)定期点検調書'!$AH$12:$AH$5000,$C151,'(6)定期点検調書'!$BF$12:$BF$5000,$S$7)&gt;=1,$S$7,""))))))</f>
        <v/>
      </c>
      <c r="AK151" s="465" t="str">
        <f>IF(AK$145="","",IF(COUNTIFS('(6)定期点検調書'!$B$12:$B$5000,AK$145,'(6)定期点検調書'!$AH$12:$AH$5000,$C151,'(6)定期点検調書'!$BF$12:$BF$5000,$W$7)&gt;=1,$W$7,IF(COUNTIFS('(6)定期点検調書'!$B$12:$B$5000,AK$145,'(6)定期点検調書'!$AH$12:$AH$5000,$C151,'(6)定期点検調書'!$BF$12:$BF$5000,$V$7)&gt;=1,$V$7,IF(COUNTIFS('(6)定期点検調書'!$B$12:$B$5000,AK$145,'(6)定期点検調書'!$AH$12:$AH$5000,$C151,'(6)定期点検調書'!$BF$12:$BF$5000,$U$7)&gt;=1,$U$7,IF(COUNTIFS('(6)定期点検調書'!$B$12:$B$5000,AK$145,'(6)定期点検調書'!$AH$12:$AH$5000,$C151,'(6)定期点検調書'!$BF$12:$BF$5000,$T$7)&gt;=1,$T$7,IF(COUNTIFS('(6)定期点検調書'!$B$12:$B$5000,AK$145,'(6)定期点検調書'!$AH$12:$AH$5000,$C151,'(6)定期点検調書'!$BF$12:$BF$5000,$S$7)&gt;=1,$S$7,""))))))</f>
        <v/>
      </c>
      <c r="AL151" s="465" t="str">
        <f>IF(AL$145="","",IF(COUNTIFS('(6)定期点検調書'!$B$12:$B$5000,AL$145,'(6)定期点検調書'!$AH$12:$AH$5000,$C151,'(6)定期点検調書'!$BF$12:$BF$5000,$W$7)&gt;=1,$W$7,IF(COUNTIFS('(6)定期点検調書'!$B$12:$B$5000,AL$145,'(6)定期点検調書'!$AH$12:$AH$5000,$C151,'(6)定期点検調書'!$BF$12:$BF$5000,$V$7)&gt;=1,$V$7,IF(COUNTIFS('(6)定期点検調書'!$B$12:$B$5000,AL$145,'(6)定期点検調書'!$AH$12:$AH$5000,$C151,'(6)定期点検調書'!$BF$12:$BF$5000,$U$7)&gt;=1,$U$7,IF(COUNTIFS('(6)定期点検調書'!$B$12:$B$5000,AL$145,'(6)定期点検調書'!$AH$12:$AH$5000,$C151,'(6)定期点検調書'!$BF$12:$BF$5000,$T$7)&gt;=1,$T$7,IF(COUNTIFS('(6)定期点検調書'!$B$12:$B$5000,AL$145,'(6)定期点検調書'!$AH$12:$AH$5000,$C151,'(6)定期点検調書'!$BF$12:$BF$5000,$S$7)&gt;=1,$S$7,""))))))</f>
        <v/>
      </c>
      <c r="AM151" s="465" t="str">
        <f>IF(AM$145="","",IF(COUNTIFS('(6)定期点検調書'!$B$12:$B$5000,AM$145,'(6)定期点検調書'!$AH$12:$AH$5000,$C151,'(6)定期点検調書'!$BF$12:$BF$5000,$W$7)&gt;=1,$W$7,IF(COUNTIFS('(6)定期点検調書'!$B$12:$B$5000,AM$145,'(6)定期点検調書'!$AH$12:$AH$5000,$C151,'(6)定期点検調書'!$BF$12:$BF$5000,$V$7)&gt;=1,$V$7,IF(COUNTIFS('(6)定期点検調書'!$B$12:$B$5000,AM$145,'(6)定期点検調書'!$AH$12:$AH$5000,$C151,'(6)定期点検調書'!$BF$12:$BF$5000,$U$7)&gt;=1,$U$7,IF(COUNTIFS('(6)定期点検調書'!$B$12:$B$5000,AM$145,'(6)定期点検調書'!$AH$12:$AH$5000,$C151,'(6)定期点検調書'!$BF$12:$BF$5000,$T$7)&gt;=1,$T$7,IF(COUNTIFS('(6)定期点検調書'!$B$12:$B$5000,AM$145,'(6)定期点検調書'!$AH$12:$AH$5000,$C151,'(6)定期点検調書'!$BF$12:$BF$5000,$S$7)&gt;=1,$S$7,""))))))</f>
        <v/>
      </c>
      <c r="AN151" s="465" t="str">
        <f>IF(AN$145="","",IF(COUNTIFS('(6)定期点検調書'!$B$12:$B$5000,AN$145,'(6)定期点検調書'!$AH$12:$AH$5000,$C151,'(6)定期点検調書'!$BF$12:$BF$5000,$W$7)&gt;=1,$W$7,IF(COUNTIFS('(6)定期点検調書'!$B$12:$B$5000,AN$145,'(6)定期点検調書'!$AH$12:$AH$5000,$C151,'(6)定期点検調書'!$BF$12:$BF$5000,$V$7)&gt;=1,$V$7,IF(COUNTIFS('(6)定期点検調書'!$B$12:$B$5000,AN$145,'(6)定期点検調書'!$AH$12:$AH$5000,$C151,'(6)定期点検調書'!$BF$12:$BF$5000,$U$7)&gt;=1,$U$7,IF(COUNTIFS('(6)定期点検調書'!$B$12:$B$5000,AN$145,'(6)定期点検調書'!$AH$12:$AH$5000,$C151,'(6)定期点検調書'!$BF$12:$BF$5000,$T$7)&gt;=1,$T$7,IF(COUNTIFS('(6)定期点検調書'!$B$12:$B$5000,AN$145,'(6)定期点検調書'!$AH$12:$AH$5000,$C151,'(6)定期点検調書'!$BF$12:$BF$5000,$S$7)&gt;=1,$S$7,""))))))</f>
        <v/>
      </c>
      <c r="AO151" s="465" t="str">
        <f>IF(AO$145="","",IF(COUNTIFS('(6)定期点検調書'!$B$12:$B$5000,AO$145,'(6)定期点検調書'!$AH$12:$AH$5000,$C151,'(6)定期点検調書'!$BF$12:$BF$5000,$W$7)&gt;=1,$W$7,IF(COUNTIFS('(6)定期点検調書'!$B$12:$B$5000,AO$145,'(6)定期点検調書'!$AH$12:$AH$5000,$C151,'(6)定期点検調書'!$BF$12:$BF$5000,$V$7)&gt;=1,$V$7,IF(COUNTIFS('(6)定期点検調書'!$B$12:$B$5000,AO$145,'(6)定期点検調書'!$AH$12:$AH$5000,$C151,'(6)定期点検調書'!$BF$12:$BF$5000,$U$7)&gt;=1,$U$7,IF(COUNTIFS('(6)定期点検調書'!$B$12:$B$5000,AO$145,'(6)定期点検調書'!$AH$12:$AH$5000,$C151,'(6)定期点検調書'!$BF$12:$BF$5000,$T$7)&gt;=1,$T$7,IF(COUNTIFS('(6)定期点検調書'!$B$12:$B$5000,AO$145,'(6)定期点検調書'!$AH$12:$AH$5000,$C151,'(6)定期点検調書'!$BF$12:$BF$5000,$S$7)&gt;=1,$S$7,""))))))</f>
        <v/>
      </c>
      <c r="AP151" s="465" t="str">
        <f>IF(AP$145="","",IF(COUNTIFS('(6)定期点検調書'!$B$12:$B$5000,AP$145,'(6)定期点検調書'!$AH$12:$AH$5000,$C151,'(6)定期点検調書'!$BF$12:$BF$5000,$W$7)&gt;=1,$W$7,IF(COUNTIFS('(6)定期点検調書'!$B$12:$B$5000,AP$145,'(6)定期点検調書'!$AH$12:$AH$5000,$C151,'(6)定期点検調書'!$BF$12:$BF$5000,$V$7)&gt;=1,$V$7,IF(COUNTIFS('(6)定期点検調書'!$B$12:$B$5000,AP$145,'(6)定期点検調書'!$AH$12:$AH$5000,$C151,'(6)定期点検調書'!$BF$12:$BF$5000,$U$7)&gt;=1,$U$7,IF(COUNTIFS('(6)定期点検調書'!$B$12:$B$5000,AP$145,'(6)定期点検調書'!$AH$12:$AH$5000,$C151,'(6)定期点検調書'!$BF$12:$BF$5000,$T$7)&gt;=1,$T$7,IF(COUNTIFS('(6)定期点検調書'!$B$12:$B$5000,AP$145,'(6)定期点検調書'!$AH$12:$AH$5000,$C151,'(6)定期点検調書'!$BF$12:$BF$5000,$S$7)&gt;=1,$S$7,""))))))</f>
        <v/>
      </c>
      <c r="AQ151" s="465" t="str">
        <f>IF(AQ$145="","",IF(COUNTIFS('(6)定期点検調書'!$B$12:$B$5000,AQ$145,'(6)定期点検調書'!$AH$12:$AH$5000,$C151,'(6)定期点検調書'!$BF$12:$BF$5000,$W$7)&gt;=1,$W$7,IF(COUNTIFS('(6)定期点検調書'!$B$12:$B$5000,AQ$145,'(6)定期点検調書'!$AH$12:$AH$5000,$C151,'(6)定期点検調書'!$BF$12:$BF$5000,$V$7)&gt;=1,$V$7,IF(COUNTIFS('(6)定期点検調書'!$B$12:$B$5000,AQ$145,'(6)定期点検調書'!$AH$12:$AH$5000,$C151,'(6)定期点検調書'!$BF$12:$BF$5000,$U$7)&gt;=1,$U$7,IF(COUNTIFS('(6)定期点検調書'!$B$12:$B$5000,AQ$145,'(6)定期点検調書'!$AH$12:$AH$5000,$C151,'(6)定期点検調書'!$BF$12:$BF$5000,$T$7)&gt;=1,$T$7,IF(COUNTIFS('(6)定期点検調書'!$B$12:$B$5000,AQ$145,'(6)定期点検調書'!$AH$12:$AH$5000,$C151,'(6)定期点検調書'!$BF$12:$BF$5000,$S$7)&gt;=1,$S$7,""))))))</f>
        <v/>
      </c>
      <c r="AR151" s="465" t="str">
        <f>IF(AR$145="","",IF(COUNTIFS('(6)定期点検調書'!$B$12:$B$5000,AR$145,'(6)定期点検調書'!$AH$12:$AH$5000,$C151,'(6)定期点検調書'!$BF$12:$BF$5000,$W$7)&gt;=1,$W$7,IF(COUNTIFS('(6)定期点検調書'!$B$12:$B$5000,AR$145,'(6)定期点検調書'!$AH$12:$AH$5000,$C151,'(6)定期点検調書'!$BF$12:$BF$5000,$V$7)&gt;=1,$V$7,IF(COUNTIFS('(6)定期点検調書'!$B$12:$B$5000,AR$145,'(6)定期点検調書'!$AH$12:$AH$5000,$C151,'(6)定期点検調書'!$BF$12:$BF$5000,$U$7)&gt;=1,$U$7,IF(COUNTIFS('(6)定期点検調書'!$B$12:$B$5000,AR$145,'(6)定期点検調書'!$AH$12:$AH$5000,$C151,'(6)定期点検調書'!$BF$12:$BF$5000,$T$7)&gt;=1,$T$7,IF(COUNTIFS('(6)定期点検調書'!$B$12:$B$5000,AR$145,'(6)定期点検調書'!$AH$12:$AH$5000,$C151,'(6)定期点検調書'!$BF$12:$BF$5000,$S$7)&gt;=1,$S$7,""))))))</f>
        <v/>
      </c>
      <c r="AS151" s="465" t="str">
        <f>IF(AS$145="","",IF(COUNTIFS('(6)定期点検調書'!$B$12:$B$5000,AS$145,'(6)定期点検調書'!$AH$12:$AH$5000,$C151,'(6)定期点検調書'!$BF$12:$BF$5000,$W$7)&gt;=1,$W$7,IF(COUNTIFS('(6)定期点検調書'!$B$12:$B$5000,AS$145,'(6)定期点検調書'!$AH$12:$AH$5000,$C151,'(6)定期点検調書'!$BF$12:$BF$5000,$V$7)&gt;=1,$V$7,IF(COUNTIFS('(6)定期点検調書'!$B$12:$B$5000,AS$145,'(6)定期点検調書'!$AH$12:$AH$5000,$C151,'(6)定期点検調書'!$BF$12:$BF$5000,$U$7)&gt;=1,$U$7,IF(COUNTIFS('(6)定期点検調書'!$B$12:$B$5000,AS$145,'(6)定期点検調書'!$AH$12:$AH$5000,$C151,'(6)定期点検調書'!$BF$12:$BF$5000,$T$7)&gt;=1,$T$7,IF(COUNTIFS('(6)定期点検調書'!$B$12:$B$5000,AS$145,'(6)定期点検調書'!$AH$12:$AH$5000,$C151,'(6)定期点検調書'!$BF$12:$BF$5000,$S$7)&gt;=1,$S$7,""))))))</f>
        <v/>
      </c>
      <c r="AT151" s="465" t="str">
        <f>IF(AT$145="","",IF(COUNTIFS('(6)定期点検調書'!$B$12:$B$5000,AT$145,'(6)定期点検調書'!$AH$12:$AH$5000,$C151,'(6)定期点検調書'!$BF$12:$BF$5000,$W$7)&gt;=1,$W$7,IF(COUNTIFS('(6)定期点検調書'!$B$12:$B$5000,AT$145,'(6)定期点検調書'!$AH$12:$AH$5000,$C151,'(6)定期点検調書'!$BF$12:$BF$5000,$V$7)&gt;=1,$V$7,IF(COUNTIFS('(6)定期点検調書'!$B$12:$B$5000,AT$145,'(6)定期点検調書'!$AH$12:$AH$5000,$C151,'(6)定期点検調書'!$BF$12:$BF$5000,$U$7)&gt;=1,$U$7,IF(COUNTIFS('(6)定期点検調書'!$B$12:$B$5000,AT$145,'(6)定期点検調書'!$AH$12:$AH$5000,$C151,'(6)定期点検調書'!$BF$12:$BF$5000,$T$7)&gt;=1,$T$7,IF(COUNTIFS('(6)定期点検調書'!$B$12:$B$5000,AT$145,'(6)定期点検調書'!$AH$12:$AH$5000,$C151,'(6)定期点検調書'!$BF$12:$BF$5000,$S$7)&gt;=1,$S$7,""))))))</f>
        <v/>
      </c>
      <c r="AU151" s="465" t="str">
        <f>IF(AU$145="","",IF(COUNTIFS('(6)定期点検調書'!$B$12:$B$5000,AU$145,'(6)定期点検調書'!$AH$12:$AH$5000,$C151,'(6)定期点検調書'!$BF$12:$BF$5000,$W$7)&gt;=1,$W$7,IF(COUNTIFS('(6)定期点検調書'!$B$12:$B$5000,AU$145,'(6)定期点検調書'!$AH$12:$AH$5000,$C151,'(6)定期点検調書'!$BF$12:$BF$5000,$V$7)&gt;=1,$V$7,IF(COUNTIFS('(6)定期点検調書'!$B$12:$B$5000,AU$145,'(6)定期点検調書'!$AH$12:$AH$5000,$C151,'(6)定期点検調書'!$BF$12:$BF$5000,$U$7)&gt;=1,$U$7,IF(COUNTIFS('(6)定期点検調書'!$B$12:$B$5000,AU$145,'(6)定期点検調書'!$AH$12:$AH$5000,$C151,'(6)定期点検調書'!$BF$12:$BF$5000,$T$7)&gt;=1,$T$7,IF(COUNTIFS('(6)定期点検調書'!$B$12:$B$5000,AU$145,'(6)定期点検調書'!$AH$12:$AH$5000,$C151,'(6)定期点検調書'!$BF$12:$BF$5000,$S$7)&gt;=1,$S$7,""))))))</f>
        <v/>
      </c>
      <c r="AV151" s="465" t="str">
        <f>IF(AV$145="","",IF(COUNTIFS('(6)定期点検調書'!$B$12:$B$5000,AV$145,'(6)定期点検調書'!$AH$12:$AH$5000,$C151,'(6)定期点検調書'!$BF$12:$BF$5000,$W$7)&gt;=1,$W$7,IF(COUNTIFS('(6)定期点検調書'!$B$12:$B$5000,AV$145,'(6)定期点検調書'!$AH$12:$AH$5000,$C151,'(6)定期点検調書'!$BF$12:$BF$5000,$V$7)&gt;=1,$V$7,IF(COUNTIFS('(6)定期点検調書'!$B$12:$B$5000,AV$145,'(6)定期点検調書'!$AH$12:$AH$5000,$C151,'(6)定期点検調書'!$BF$12:$BF$5000,$U$7)&gt;=1,$U$7,IF(COUNTIFS('(6)定期点検調書'!$B$12:$B$5000,AV$145,'(6)定期点検調書'!$AH$12:$AH$5000,$C151,'(6)定期点検調書'!$BF$12:$BF$5000,$T$7)&gt;=1,$T$7,IF(COUNTIFS('(6)定期点検調書'!$B$12:$B$5000,AV$145,'(6)定期点検調書'!$AH$12:$AH$5000,$C151,'(6)定期点検調書'!$BF$12:$BF$5000,$S$7)&gt;=1,$S$7,""))))))</f>
        <v/>
      </c>
      <c r="AW151" s="465" t="str">
        <f>IF(AW$145="","",IF(COUNTIFS('(6)定期点検調書'!$B$12:$B$5000,AW$145,'(6)定期点検調書'!$AH$12:$AH$5000,$C151,'(6)定期点検調書'!$BF$12:$BF$5000,$W$7)&gt;=1,$W$7,IF(COUNTIFS('(6)定期点検調書'!$B$12:$B$5000,AW$145,'(6)定期点検調書'!$AH$12:$AH$5000,$C151,'(6)定期点検調書'!$BF$12:$BF$5000,$V$7)&gt;=1,$V$7,IF(COUNTIFS('(6)定期点検調書'!$B$12:$B$5000,AW$145,'(6)定期点検調書'!$AH$12:$AH$5000,$C151,'(6)定期点検調書'!$BF$12:$BF$5000,$U$7)&gt;=1,$U$7,IF(COUNTIFS('(6)定期点検調書'!$B$12:$B$5000,AW$145,'(6)定期点検調書'!$AH$12:$AH$5000,$C151,'(6)定期点検調書'!$BF$12:$BF$5000,$T$7)&gt;=1,$T$7,IF(COUNTIFS('(6)定期点検調書'!$B$12:$B$5000,AW$145,'(6)定期点検調書'!$AH$12:$AH$5000,$C151,'(6)定期点検調書'!$BF$12:$BF$5000,$S$7)&gt;=1,$S$7,""))))))</f>
        <v/>
      </c>
      <c r="AX151" s="465" t="str">
        <f>IF(AX$145="","",IF(COUNTIFS('(6)定期点検調書'!$B$12:$B$5000,AX$145,'(6)定期点検調書'!$AH$12:$AH$5000,$C151,'(6)定期点検調書'!$BF$12:$BF$5000,$W$7)&gt;=1,$W$7,IF(COUNTIFS('(6)定期点検調書'!$B$12:$B$5000,AX$145,'(6)定期点検調書'!$AH$12:$AH$5000,$C151,'(6)定期点検調書'!$BF$12:$BF$5000,$V$7)&gt;=1,$V$7,IF(COUNTIFS('(6)定期点検調書'!$B$12:$B$5000,AX$145,'(6)定期点検調書'!$AH$12:$AH$5000,$C151,'(6)定期点検調書'!$BF$12:$BF$5000,$U$7)&gt;=1,$U$7,IF(COUNTIFS('(6)定期点検調書'!$B$12:$B$5000,AX$145,'(6)定期点検調書'!$AH$12:$AH$5000,$C151,'(6)定期点検調書'!$BF$12:$BF$5000,$T$7)&gt;=1,$T$7,IF(COUNTIFS('(6)定期点検調書'!$B$12:$B$5000,AX$145,'(6)定期点検調書'!$AH$12:$AH$5000,$C151,'(6)定期点検調書'!$BF$12:$BF$5000,$S$7)&gt;=1,$S$7,""))))))</f>
        <v/>
      </c>
      <c r="AY151" s="465" t="str">
        <f>IF(AY$145="","",IF(COUNTIFS('(6)定期点検調書'!$B$12:$B$5000,AY$145,'(6)定期点検調書'!$AH$12:$AH$5000,$C151,'(6)定期点検調書'!$BF$12:$BF$5000,$W$7)&gt;=1,$W$7,IF(COUNTIFS('(6)定期点検調書'!$B$12:$B$5000,AY$145,'(6)定期点検調書'!$AH$12:$AH$5000,$C151,'(6)定期点検調書'!$BF$12:$BF$5000,$V$7)&gt;=1,$V$7,IF(COUNTIFS('(6)定期点検調書'!$B$12:$B$5000,AY$145,'(6)定期点検調書'!$AH$12:$AH$5000,$C151,'(6)定期点検調書'!$BF$12:$BF$5000,$U$7)&gt;=1,$U$7,IF(COUNTIFS('(6)定期点検調書'!$B$12:$B$5000,AY$145,'(6)定期点検調書'!$AH$12:$AH$5000,$C151,'(6)定期点検調書'!$BF$12:$BF$5000,$T$7)&gt;=1,$T$7,IF(COUNTIFS('(6)定期点検調書'!$B$12:$B$5000,AY$145,'(6)定期点検調書'!$AH$12:$AH$5000,$C151,'(6)定期点検調書'!$BF$12:$BF$5000,$S$7)&gt;=1,$S$7,""))))))</f>
        <v/>
      </c>
      <c r="AZ151" s="465" t="str">
        <f>IF(AZ$145="","",IF(COUNTIFS('(6)定期点検調書'!$B$12:$B$5000,AZ$145,'(6)定期点検調書'!$AH$12:$AH$5000,$C151,'(6)定期点検調書'!$BF$12:$BF$5000,$W$7)&gt;=1,$W$7,IF(COUNTIFS('(6)定期点検調書'!$B$12:$B$5000,AZ$145,'(6)定期点検調書'!$AH$12:$AH$5000,$C151,'(6)定期点検調書'!$BF$12:$BF$5000,$V$7)&gt;=1,$V$7,IF(COUNTIFS('(6)定期点検調書'!$B$12:$B$5000,AZ$145,'(6)定期点検調書'!$AH$12:$AH$5000,$C151,'(6)定期点検調書'!$BF$12:$BF$5000,$U$7)&gt;=1,$U$7,IF(COUNTIFS('(6)定期点検調書'!$B$12:$B$5000,AZ$145,'(6)定期点検調書'!$AH$12:$AH$5000,$C151,'(6)定期点検調書'!$BF$12:$BF$5000,$T$7)&gt;=1,$T$7,IF(COUNTIFS('(6)定期点検調書'!$B$12:$B$5000,AZ$145,'(6)定期点検調書'!$AH$12:$AH$5000,$C151,'(6)定期点検調書'!$BF$12:$BF$5000,$S$7)&gt;=1,$S$7,""))))))</f>
        <v/>
      </c>
      <c r="BA151" s="466" t="str">
        <f>IF(BA$145="","",IF(COUNTIFS('(6)定期点検調書'!$B$12:$B$5000,BA$145,'(6)定期点検調書'!$AH$12:$AH$5000,$C151,'(6)定期点検調書'!$BF$12:$BF$5000,$W$7)&gt;=1,$W$7,IF(COUNTIFS('(6)定期点検調書'!$B$12:$B$5000,BA$145,'(6)定期点検調書'!$AH$12:$AH$5000,$C151,'(6)定期点検調書'!$BF$12:$BF$5000,$V$7)&gt;=1,$V$7,IF(COUNTIFS('(6)定期点検調書'!$B$12:$B$5000,BA$145,'(6)定期点検調書'!$AH$12:$AH$5000,$C151,'(6)定期点検調書'!$BF$12:$BF$5000,$U$7)&gt;=1,$U$7,IF(COUNTIFS('(6)定期点検調書'!$B$12:$B$5000,BA$145,'(6)定期点検調書'!$AH$12:$AH$5000,$C151,'(6)定期点検調書'!$BF$12:$BF$5000,$T$7)&gt;=1,$T$7,IF(COUNTIFS('(6)定期点検調書'!$B$12:$B$5000,BA$145,'(6)定期点検調書'!$AH$12:$AH$5000,$C151,'(6)定期点検調書'!$BF$12:$BF$5000,$S$7)&gt;=1,$S$7,""))))))</f>
        <v/>
      </c>
      <c r="BB151" s="1"/>
      <c r="BC151" s="1"/>
    </row>
    <row r="152" spans="2:55" ht="18.75" customHeight="1" x14ac:dyDescent="0.2">
      <c r="B152" s="1854"/>
      <c r="C152" s="1841" t="str">
        <f>ﾃﾞｰﾀ一覧!$U$24</f>
        <v>傾き・変形</v>
      </c>
      <c r="D152" s="1842"/>
      <c r="E152" s="1842"/>
      <c r="F152" s="1842"/>
      <c r="G152" s="1843"/>
      <c r="H152" s="467" t="str">
        <f>IF(H$145="","",IF(COUNTIFS('(6)定期点検調書'!$B$12:$B$5000,H$145,'(6)定期点検調書'!$AH$12:$AH$5000,$C152,'(6)定期点検調書'!$BF$12:$BF$5000,$W$7)&gt;=1,$W$7,IF(COUNTIFS('(6)定期点検調書'!$B$12:$B$5000,H$145,'(6)定期点検調書'!$AH$12:$AH$5000,$C152,'(6)定期点検調書'!$BF$12:$BF$5000,$V$7)&gt;=1,$V$7,IF(COUNTIFS('(6)定期点検調書'!$B$12:$B$5000,H$145,'(6)定期点検調書'!$AH$12:$AH$5000,$C152,'(6)定期点検調書'!$BF$12:$BF$5000,$U$7)&gt;=1,$U$7,IF(COUNTIFS('(6)定期点検調書'!$B$12:$B$5000,H$145,'(6)定期点検調書'!$AH$12:$AH$5000,$C152,'(6)定期点検調書'!$BF$12:$BF$5000,$T$7)&gt;=1,$T$7,IF(COUNTIFS('(6)定期点検調書'!$B$12:$B$5000,H$145,'(6)定期点検調書'!$AH$12:$AH$5000,$C152,'(6)定期点検調書'!$BF$12:$BF$5000,$S$7)&gt;=1,$S$7,""))))))</f>
        <v/>
      </c>
      <c r="I152" s="465" t="str">
        <f>IF(I$145="","",IF(COUNTIFS('(6)定期点検調書'!$B$12:$B$5000,I$145,'(6)定期点検調書'!$AH$12:$AH$5000,$C152,'(6)定期点検調書'!$BF$12:$BF$5000,$W$7)&gt;=1,$W$7,IF(COUNTIFS('(6)定期点検調書'!$B$12:$B$5000,I$145,'(6)定期点検調書'!$AH$12:$AH$5000,$C152,'(6)定期点検調書'!$BF$12:$BF$5000,$V$7)&gt;=1,$V$7,IF(COUNTIFS('(6)定期点検調書'!$B$12:$B$5000,I$145,'(6)定期点検調書'!$AH$12:$AH$5000,$C152,'(6)定期点検調書'!$BF$12:$BF$5000,$U$7)&gt;=1,$U$7,IF(COUNTIFS('(6)定期点検調書'!$B$12:$B$5000,I$145,'(6)定期点検調書'!$AH$12:$AH$5000,$C152,'(6)定期点検調書'!$BF$12:$BF$5000,$T$7)&gt;=1,$T$7,IF(COUNTIFS('(6)定期点検調書'!$B$12:$B$5000,I$145,'(6)定期点検調書'!$AH$12:$AH$5000,$C152,'(6)定期点検調書'!$BF$12:$BF$5000,$S$7)&gt;=1,$S$7,""))))))</f>
        <v/>
      </c>
      <c r="J152" s="465" t="str">
        <f>IF(J$145="","",IF(COUNTIFS('(6)定期点検調書'!$B$12:$B$5000,J$145,'(6)定期点検調書'!$AH$12:$AH$5000,$C152,'(6)定期点検調書'!$BF$12:$BF$5000,$W$7)&gt;=1,$W$7,IF(COUNTIFS('(6)定期点検調書'!$B$12:$B$5000,J$145,'(6)定期点検調書'!$AH$12:$AH$5000,$C152,'(6)定期点検調書'!$BF$12:$BF$5000,$V$7)&gt;=1,$V$7,IF(COUNTIFS('(6)定期点検調書'!$B$12:$B$5000,J$145,'(6)定期点検調書'!$AH$12:$AH$5000,$C152,'(6)定期点検調書'!$BF$12:$BF$5000,$U$7)&gt;=1,$U$7,IF(COUNTIFS('(6)定期点検調書'!$B$12:$B$5000,J$145,'(6)定期点検調書'!$AH$12:$AH$5000,$C152,'(6)定期点検調書'!$BF$12:$BF$5000,$T$7)&gt;=1,$T$7,IF(COUNTIFS('(6)定期点検調書'!$B$12:$B$5000,J$145,'(6)定期点検調書'!$AH$12:$AH$5000,$C152,'(6)定期点検調書'!$BF$12:$BF$5000,$S$7)&gt;=1,$S$7,""))))))</f>
        <v/>
      </c>
      <c r="K152" s="465" t="str">
        <f>IF(K$145="","",IF(COUNTIFS('(6)定期点検調書'!$B$12:$B$5000,K$145,'(6)定期点検調書'!$AH$12:$AH$5000,$C152,'(6)定期点検調書'!$BF$12:$BF$5000,$W$7)&gt;=1,$W$7,IF(COUNTIFS('(6)定期点検調書'!$B$12:$B$5000,K$145,'(6)定期点検調書'!$AH$12:$AH$5000,$C152,'(6)定期点検調書'!$BF$12:$BF$5000,$V$7)&gt;=1,$V$7,IF(COUNTIFS('(6)定期点検調書'!$B$12:$B$5000,K$145,'(6)定期点検調書'!$AH$12:$AH$5000,$C152,'(6)定期点検調書'!$BF$12:$BF$5000,$U$7)&gt;=1,$U$7,IF(COUNTIFS('(6)定期点検調書'!$B$12:$B$5000,K$145,'(6)定期点検調書'!$AH$12:$AH$5000,$C152,'(6)定期点検調書'!$BF$12:$BF$5000,$T$7)&gt;=1,$T$7,IF(COUNTIFS('(6)定期点検調書'!$B$12:$B$5000,K$145,'(6)定期点検調書'!$AH$12:$AH$5000,$C152,'(6)定期点検調書'!$BF$12:$BF$5000,$S$7)&gt;=1,$S$7,""))))))</f>
        <v/>
      </c>
      <c r="L152" s="465" t="str">
        <f>IF(L$145="","",IF(COUNTIFS('(6)定期点検調書'!$B$12:$B$5000,L$145,'(6)定期点検調書'!$AH$12:$AH$5000,$C152,'(6)定期点検調書'!$BF$12:$BF$5000,$W$7)&gt;=1,$W$7,IF(COUNTIFS('(6)定期点検調書'!$B$12:$B$5000,L$145,'(6)定期点検調書'!$AH$12:$AH$5000,$C152,'(6)定期点検調書'!$BF$12:$BF$5000,$V$7)&gt;=1,$V$7,IF(COUNTIFS('(6)定期点検調書'!$B$12:$B$5000,L$145,'(6)定期点検調書'!$AH$12:$AH$5000,$C152,'(6)定期点検調書'!$BF$12:$BF$5000,$U$7)&gt;=1,$U$7,IF(COUNTIFS('(6)定期点検調書'!$B$12:$B$5000,L$145,'(6)定期点検調書'!$AH$12:$AH$5000,$C152,'(6)定期点検調書'!$BF$12:$BF$5000,$T$7)&gt;=1,$T$7,IF(COUNTIFS('(6)定期点検調書'!$B$12:$B$5000,L$145,'(6)定期点検調書'!$AH$12:$AH$5000,$C152,'(6)定期点検調書'!$BF$12:$BF$5000,$S$7)&gt;=1,$S$7,""))))))</f>
        <v/>
      </c>
      <c r="M152" s="465" t="str">
        <f>IF(M$145="","",IF(COUNTIFS('(6)定期点検調書'!$B$12:$B$5000,M$145,'(6)定期点検調書'!$AH$12:$AH$5000,$C152,'(6)定期点検調書'!$BF$12:$BF$5000,$W$7)&gt;=1,$W$7,IF(COUNTIFS('(6)定期点検調書'!$B$12:$B$5000,M$145,'(6)定期点検調書'!$AH$12:$AH$5000,$C152,'(6)定期点検調書'!$BF$12:$BF$5000,$V$7)&gt;=1,$V$7,IF(COUNTIFS('(6)定期点検調書'!$B$12:$B$5000,M$145,'(6)定期点検調書'!$AH$12:$AH$5000,$C152,'(6)定期点検調書'!$BF$12:$BF$5000,$U$7)&gt;=1,$U$7,IF(COUNTIFS('(6)定期点検調書'!$B$12:$B$5000,M$145,'(6)定期点検調書'!$AH$12:$AH$5000,$C152,'(6)定期点検調書'!$BF$12:$BF$5000,$T$7)&gt;=1,$T$7,IF(COUNTIFS('(6)定期点検調書'!$B$12:$B$5000,M$145,'(6)定期点検調書'!$AH$12:$AH$5000,$C152,'(6)定期点検調書'!$BF$12:$BF$5000,$S$7)&gt;=1,$S$7,""))))))</f>
        <v/>
      </c>
      <c r="N152" s="465" t="str">
        <f>IF(N$145="","",IF(COUNTIFS('(6)定期点検調書'!$B$12:$B$5000,N$145,'(6)定期点検調書'!$AH$12:$AH$5000,$C152,'(6)定期点検調書'!$BF$12:$BF$5000,$W$7)&gt;=1,$W$7,IF(COUNTIFS('(6)定期点検調書'!$B$12:$B$5000,N$145,'(6)定期点検調書'!$AH$12:$AH$5000,$C152,'(6)定期点検調書'!$BF$12:$BF$5000,$V$7)&gt;=1,$V$7,IF(COUNTIFS('(6)定期点検調書'!$B$12:$B$5000,N$145,'(6)定期点検調書'!$AH$12:$AH$5000,$C152,'(6)定期点検調書'!$BF$12:$BF$5000,$U$7)&gt;=1,$U$7,IF(COUNTIFS('(6)定期点検調書'!$B$12:$B$5000,N$145,'(6)定期点検調書'!$AH$12:$AH$5000,$C152,'(6)定期点検調書'!$BF$12:$BF$5000,$T$7)&gt;=1,$T$7,IF(COUNTIFS('(6)定期点検調書'!$B$12:$B$5000,N$145,'(6)定期点検調書'!$AH$12:$AH$5000,$C152,'(6)定期点検調書'!$BF$12:$BF$5000,$S$7)&gt;=1,$S$7,""))))))</f>
        <v/>
      </c>
      <c r="O152" s="465" t="str">
        <f>IF(O$145="","",IF(COUNTIFS('(6)定期点検調書'!$B$12:$B$5000,O$145,'(6)定期点検調書'!$AH$12:$AH$5000,$C152,'(6)定期点検調書'!$BF$12:$BF$5000,$W$7)&gt;=1,$W$7,IF(COUNTIFS('(6)定期点検調書'!$B$12:$B$5000,O$145,'(6)定期点検調書'!$AH$12:$AH$5000,$C152,'(6)定期点検調書'!$BF$12:$BF$5000,$V$7)&gt;=1,$V$7,IF(COUNTIFS('(6)定期点検調書'!$B$12:$B$5000,O$145,'(6)定期点検調書'!$AH$12:$AH$5000,$C152,'(6)定期点検調書'!$BF$12:$BF$5000,$U$7)&gt;=1,$U$7,IF(COUNTIFS('(6)定期点検調書'!$B$12:$B$5000,O$145,'(6)定期点検調書'!$AH$12:$AH$5000,$C152,'(6)定期点検調書'!$BF$12:$BF$5000,$T$7)&gt;=1,$T$7,IF(COUNTIFS('(6)定期点検調書'!$B$12:$B$5000,O$145,'(6)定期点検調書'!$AH$12:$AH$5000,$C152,'(6)定期点検調書'!$BF$12:$BF$5000,$S$7)&gt;=1,$S$7,""))))))</f>
        <v/>
      </c>
      <c r="P152" s="465" t="str">
        <f>IF(P$145="","",IF(COUNTIFS('(6)定期点検調書'!$B$12:$B$5000,P$145,'(6)定期点検調書'!$AH$12:$AH$5000,$C152,'(6)定期点検調書'!$BF$12:$BF$5000,$W$7)&gt;=1,$W$7,IF(COUNTIFS('(6)定期点検調書'!$B$12:$B$5000,P$145,'(6)定期点検調書'!$AH$12:$AH$5000,$C152,'(6)定期点検調書'!$BF$12:$BF$5000,$V$7)&gt;=1,$V$7,IF(COUNTIFS('(6)定期点検調書'!$B$12:$B$5000,P$145,'(6)定期点検調書'!$AH$12:$AH$5000,$C152,'(6)定期点検調書'!$BF$12:$BF$5000,$U$7)&gt;=1,$U$7,IF(COUNTIFS('(6)定期点検調書'!$B$12:$B$5000,P$145,'(6)定期点検調書'!$AH$12:$AH$5000,$C152,'(6)定期点検調書'!$BF$12:$BF$5000,$T$7)&gt;=1,$T$7,IF(COUNTIFS('(6)定期点検調書'!$B$12:$B$5000,P$145,'(6)定期点検調書'!$AH$12:$AH$5000,$C152,'(6)定期点検調書'!$BF$12:$BF$5000,$S$7)&gt;=1,$S$7,""))))))</f>
        <v/>
      </c>
      <c r="Q152" s="465" t="str">
        <f>IF(Q$145="","",IF(COUNTIFS('(6)定期点検調書'!$B$12:$B$5000,Q$145,'(6)定期点検調書'!$AH$12:$AH$5000,$C152,'(6)定期点検調書'!$BF$12:$BF$5000,$W$7)&gt;=1,$W$7,IF(COUNTIFS('(6)定期点検調書'!$B$12:$B$5000,Q$145,'(6)定期点検調書'!$AH$12:$AH$5000,$C152,'(6)定期点検調書'!$BF$12:$BF$5000,$V$7)&gt;=1,$V$7,IF(COUNTIFS('(6)定期点検調書'!$B$12:$B$5000,Q$145,'(6)定期点検調書'!$AH$12:$AH$5000,$C152,'(6)定期点検調書'!$BF$12:$BF$5000,$U$7)&gt;=1,$U$7,IF(COUNTIFS('(6)定期点検調書'!$B$12:$B$5000,Q$145,'(6)定期点検調書'!$AH$12:$AH$5000,$C152,'(6)定期点検調書'!$BF$12:$BF$5000,$T$7)&gt;=1,$T$7,IF(COUNTIFS('(6)定期点検調書'!$B$12:$B$5000,Q$145,'(6)定期点検調書'!$AH$12:$AH$5000,$C152,'(6)定期点検調書'!$BF$12:$BF$5000,$S$7)&gt;=1,$S$7,""))))))</f>
        <v/>
      </c>
      <c r="R152" s="465" t="str">
        <f>IF(R$145="","",IF(COUNTIFS('(6)定期点検調書'!$B$12:$B$5000,R$145,'(6)定期点検調書'!$AH$12:$AH$5000,$C152,'(6)定期点検調書'!$BF$12:$BF$5000,$W$7)&gt;=1,$W$7,IF(COUNTIFS('(6)定期点検調書'!$B$12:$B$5000,R$145,'(6)定期点検調書'!$AH$12:$AH$5000,$C152,'(6)定期点検調書'!$BF$12:$BF$5000,$V$7)&gt;=1,$V$7,IF(COUNTIFS('(6)定期点検調書'!$B$12:$B$5000,R$145,'(6)定期点検調書'!$AH$12:$AH$5000,$C152,'(6)定期点検調書'!$BF$12:$BF$5000,$U$7)&gt;=1,$U$7,IF(COUNTIFS('(6)定期点検調書'!$B$12:$B$5000,R$145,'(6)定期点検調書'!$AH$12:$AH$5000,$C152,'(6)定期点検調書'!$BF$12:$BF$5000,$T$7)&gt;=1,$T$7,IF(COUNTIFS('(6)定期点検調書'!$B$12:$B$5000,R$145,'(6)定期点検調書'!$AH$12:$AH$5000,$C152,'(6)定期点検調書'!$BF$12:$BF$5000,$S$7)&gt;=1,$S$7,""))))))</f>
        <v/>
      </c>
      <c r="S152" s="465" t="str">
        <f>IF(S$145="","",IF(COUNTIFS('(6)定期点検調書'!$B$12:$B$5000,S$145,'(6)定期点検調書'!$AH$12:$AH$5000,$C152,'(6)定期点検調書'!$BF$12:$BF$5000,$W$7)&gt;=1,$W$7,IF(COUNTIFS('(6)定期点検調書'!$B$12:$B$5000,S$145,'(6)定期点検調書'!$AH$12:$AH$5000,$C152,'(6)定期点検調書'!$BF$12:$BF$5000,$V$7)&gt;=1,$V$7,IF(COUNTIFS('(6)定期点検調書'!$B$12:$B$5000,S$145,'(6)定期点検調書'!$AH$12:$AH$5000,$C152,'(6)定期点検調書'!$BF$12:$BF$5000,$U$7)&gt;=1,$U$7,IF(COUNTIFS('(6)定期点検調書'!$B$12:$B$5000,S$145,'(6)定期点検調書'!$AH$12:$AH$5000,$C152,'(6)定期点検調書'!$BF$12:$BF$5000,$T$7)&gt;=1,$T$7,IF(COUNTIFS('(6)定期点検調書'!$B$12:$B$5000,S$145,'(6)定期点検調書'!$AH$12:$AH$5000,$C152,'(6)定期点検調書'!$BF$12:$BF$5000,$S$7)&gt;=1,$S$7,""))))))</f>
        <v/>
      </c>
      <c r="T152" s="465" t="str">
        <f>IF(T$145="","",IF(COUNTIFS('(6)定期点検調書'!$B$12:$B$5000,T$145,'(6)定期点検調書'!$AH$12:$AH$5000,$C152,'(6)定期点検調書'!$BF$12:$BF$5000,$W$7)&gt;=1,$W$7,IF(COUNTIFS('(6)定期点検調書'!$B$12:$B$5000,T$145,'(6)定期点検調書'!$AH$12:$AH$5000,$C152,'(6)定期点検調書'!$BF$12:$BF$5000,$V$7)&gt;=1,$V$7,IF(COUNTIFS('(6)定期点検調書'!$B$12:$B$5000,T$145,'(6)定期点検調書'!$AH$12:$AH$5000,$C152,'(6)定期点検調書'!$BF$12:$BF$5000,$U$7)&gt;=1,$U$7,IF(COUNTIFS('(6)定期点検調書'!$B$12:$B$5000,T$145,'(6)定期点検調書'!$AH$12:$AH$5000,$C152,'(6)定期点検調書'!$BF$12:$BF$5000,$T$7)&gt;=1,$T$7,IF(COUNTIFS('(6)定期点検調書'!$B$12:$B$5000,T$145,'(6)定期点検調書'!$AH$12:$AH$5000,$C152,'(6)定期点検調書'!$BF$12:$BF$5000,$S$7)&gt;=1,$S$7,""))))))</f>
        <v/>
      </c>
      <c r="U152" s="465" t="str">
        <f>IF(U$145="","",IF(COUNTIFS('(6)定期点検調書'!$B$12:$B$5000,U$145,'(6)定期点検調書'!$AH$12:$AH$5000,$C152,'(6)定期点検調書'!$BF$12:$BF$5000,$W$7)&gt;=1,$W$7,IF(COUNTIFS('(6)定期点検調書'!$B$12:$B$5000,U$145,'(6)定期点検調書'!$AH$12:$AH$5000,$C152,'(6)定期点検調書'!$BF$12:$BF$5000,$V$7)&gt;=1,$V$7,IF(COUNTIFS('(6)定期点検調書'!$B$12:$B$5000,U$145,'(6)定期点検調書'!$AH$12:$AH$5000,$C152,'(6)定期点検調書'!$BF$12:$BF$5000,$U$7)&gt;=1,$U$7,IF(COUNTIFS('(6)定期点検調書'!$B$12:$B$5000,U$145,'(6)定期点検調書'!$AH$12:$AH$5000,$C152,'(6)定期点検調書'!$BF$12:$BF$5000,$T$7)&gt;=1,$T$7,IF(COUNTIFS('(6)定期点検調書'!$B$12:$B$5000,U$145,'(6)定期点検調書'!$AH$12:$AH$5000,$C152,'(6)定期点検調書'!$BF$12:$BF$5000,$S$7)&gt;=1,$S$7,""))))))</f>
        <v/>
      </c>
      <c r="V152" s="465" t="str">
        <f>IF(V$145="","",IF(COUNTIFS('(6)定期点検調書'!$B$12:$B$5000,V$145,'(6)定期点検調書'!$AH$12:$AH$5000,$C152,'(6)定期点検調書'!$BF$12:$BF$5000,$W$7)&gt;=1,$W$7,IF(COUNTIFS('(6)定期点検調書'!$B$12:$B$5000,V$145,'(6)定期点検調書'!$AH$12:$AH$5000,$C152,'(6)定期点検調書'!$BF$12:$BF$5000,$V$7)&gt;=1,$V$7,IF(COUNTIFS('(6)定期点検調書'!$B$12:$B$5000,V$145,'(6)定期点検調書'!$AH$12:$AH$5000,$C152,'(6)定期点検調書'!$BF$12:$BF$5000,$U$7)&gt;=1,$U$7,IF(COUNTIFS('(6)定期点検調書'!$B$12:$B$5000,V$145,'(6)定期点検調書'!$AH$12:$AH$5000,$C152,'(6)定期点検調書'!$BF$12:$BF$5000,$T$7)&gt;=1,$T$7,IF(COUNTIFS('(6)定期点検調書'!$B$12:$B$5000,V$145,'(6)定期点検調書'!$AH$12:$AH$5000,$C152,'(6)定期点検調書'!$BF$12:$BF$5000,$S$7)&gt;=1,$S$7,""))))))</f>
        <v/>
      </c>
      <c r="W152" s="465" t="str">
        <f>IF(W$145="","",IF(COUNTIFS('(6)定期点検調書'!$B$12:$B$5000,W$145,'(6)定期点検調書'!$AH$12:$AH$5000,$C152,'(6)定期点検調書'!$BF$12:$BF$5000,$W$7)&gt;=1,$W$7,IF(COUNTIFS('(6)定期点検調書'!$B$12:$B$5000,W$145,'(6)定期点検調書'!$AH$12:$AH$5000,$C152,'(6)定期点検調書'!$BF$12:$BF$5000,$V$7)&gt;=1,$V$7,IF(COUNTIFS('(6)定期点検調書'!$B$12:$B$5000,W$145,'(6)定期点検調書'!$AH$12:$AH$5000,$C152,'(6)定期点検調書'!$BF$12:$BF$5000,$U$7)&gt;=1,$U$7,IF(COUNTIFS('(6)定期点検調書'!$B$12:$B$5000,W$145,'(6)定期点検調書'!$AH$12:$AH$5000,$C152,'(6)定期点検調書'!$BF$12:$BF$5000,$T$7)&gt;=1,$T$7,IF(COUNTIFS('(6)定期点検調書'!$B$12:$B$5000,W$145,'(6)定期点検調書'!$AH$12:$AH$5000,$C152,'(6)定期点検調書'!$BF$12:$BF$5000,$S$7)&gt;=1,$S$7,""))))))</f>
        <v/>
      </c>
      <c r="X152" s="465" t="str">
        <f>IF(X$145="","",IF(COUNTIFS('(6)定期点検調書'!$B$12:$B$5000,X$145,'(6)定期点検調書'!$AH$12:$AH$5000,$C152,'(6)定期点検調書'!$BF$12:$BF$5000,$W$7)&gt;=1,$W$7,IF(COUNTIFS('(6)定期点検調書'!$B$12:$B$5000,X$145,'(6)定期点検調書'!$AH$12:$AH$5000,$C152,'(6)定期点検調書'!$BF$12:$BF$5000,$V$7)&gt;=1,$V$7,IF(COUNTIFS('(6)定期点検調書'!$B$12:$B$5000,X$145,'(6)定期点検調書'!$AH$12:$AH$5000,$C152,'(6)定期点検調書'!$BF$12:$BF$5000,$U$7)&gt;=1,$U$7,IF(COUNTIFS('(6)定期点検調書'!$B$12:$B$5000,X$145,'(6)定期点検調書'!$AH$12:$AH$5000,$C152,'(6)定期点検調書'!$BF$12:$BF$5000,$T$7)&gt;=1,$T$7,IF(COUNTIFS('(6)定期点検調書'!$B$12:$B$5000,X$145,'(6)定期点検調書'!$AH$12:$AH$5000,$C152,'(6)定期点検調書'!$BF$12:$BF$5000,$S$7)&gt;=1,$S$7,""))))))</f>
        <v/>
      </c>
      <c r="Y152" s="465" t="str">
        <f>IF(Y$145="","",IF(COUNTIFS('(6)定期点検調書'!$B$12:$B$5000,Y$145,'(6)定期点検調書'!$AH$12:$AH$5000,$C152,'(6)定期点検調書'!$BF$12:$BF$5000,$W$7)&gt;=1,$W$7,IF(COUNTIFS('(6)定期点検調書'!$B$12:$B$5000,Y$145,'(6)定期点検調書'!$AH$12:$AH$5000,$C152,'(6)定期点検調書'!$BF$12:$BF$5000,$V$7)&gt;=1,$V$7,IF(COUNTIFS('(6)定期点検調書'!$B$12:$B$5000,Y$145,'(6)定期点検調書'!$AH$12:$AH$5000,$C152,'(6)定期点検調書'!$BF$12:$BF$5000,$U$7)&gt;=1,$U$7,IF(COUNTIFS('(6)定期点検調書'!$B$12:$B$5000,Y$145,'(6)定期点検調書'!$AH$12:$AH$5000,$C152,'(6)定期点検調書'!$BF$12:$BF$5000,$T$7)&gt;=1,$T$7,IF(COUNTIFS('(6)定期点検調書'!$B$12:$B$5000,Y$145,'(6)定期点検調書'!$AH$12:$AH$5000,$C152,'(6)定期点検調書'!$BF$12:$BF$5000,$S$7)&gt;=1,$S$7,""))))))</f>
        <v/>
      </c>
      <c r="Z152" s="465" t="str">
        <f>IF(Z$145="","",IF(COUNTIFS('(6)定期点検調書'!$B$12:$B$5000,Z$145,'(6)定期点検調書'!$AH$12:$AH$5000,$C152,'(6)定期点検調書'!$BF$12:$BF$5000,$W$7)&gt;=1,$W$7,IF(COUNTIFS('(6)定期点検調書'!$B$12:$B$5000,Z$145,'(6)定期点検調書'!$AH$12:$AH$5000,$C152,'(6)定期点検調書'!$BF$12:$BF$5000,$V$7)&gt;=1,$V$7,IF(COUNTIFS('(6)定期点検調書'!$B$12:$B$5000,Z$145,'(6)定期点検調書'!$AH$12:$AH$5000,$C152,'(6)定期点検調書'!$BF$12:$BF$5000,$U$7)&gt;=1,$U$7,IF(COUNTIFS('(6)定期点検調書'!$B$12:$B$5000,Z$145,'(6)定期点検調書'!$AH$12:$AH$5000,$C152,'(6)定期点検調書'!$BF$12:$BF$5000,$T$7)&gt;=1,$T$7,IF(COUNTIFS('(6)定期点検調書'!$B$12:$B$5000,Z$145,'(6)定期点検調書'!$AH$12:$AH$5000,$C152,'(6)定期点検調書'!$BF$12:$BF$5000,$S$7)&gt;=1,$S$7,""))))))</f>
        <v/>
      </c>
      <c r="AA152" s="465" t="str">
        <f>IF(AA$145="","",IF(COUNTIFS('(6)定期点検調書'!$B$12:$B$5000,AA$145,'(6)定期点検調書'!$AH$12:$AH$5000,$C152,'(6)定期点検調書'!$BF$12:$BF$5000,$W$7)&gt;=1,$W$7,IF(COUNTIFS('(6)定期点検調書'!$B$12:$B$5000,AA$145,'(6)定期点検調書'!$AH$12:$AH$5000,$C152,'(6)定期点検調書'!$BF$12:$BF$5000,$V$7)&gt;=1,$V$7,IF(COUNTIFS('(6)定期点検調書'!$B$12:$B$5000,AA$145,'(6)定期点検調書'!$AH$12:$AH$5000,$C152,'(6)定期点検調書'!$BF$12:$BF$5000,$U$7)&gt;=1,$U$7,IF(COUNTIFS('(6)定期点検調書'!$B$12:$B$5000,AA$145,'(6)定期点検調書'!$AH$12:$AH$5000,$C152,'(6)定期点検調書'!$BF$12:$BF$5000,$T$7)&gt;=1,$T$7,IF(COUNTIFS('(6)定期点検調書'!$B$12:$B$5000,AA$145,'(6)定期点検調書'!$AH$12:$AH$5000,$C152,'(6)定期点検調書'!$BF$12:$BF$5000,$S$7)&gt;=1,$S$7,""))))))</f>
        <v/>
      </c>
      <c r="AB152" s="465" t="str">
        <f>IF(AB$145="","",IF(COUNTIFS('(6)定期点検調書'!$B$12:$B$5000,AB$145,'(6)定期点検調書'!$AH$12:$AH$5000,$C152,'(6)定期点検調書'!$BF$12:$BF$5000,$W$7)&gt;=1,$W$7,IF(COUNTIFS('(6)定期点検調書'!$B$12:$B$5000,AB$145,'(6)定期点検調書'!$AH$12:$AH$5000,$C152,'(6)定期点検調書'!$BF$12:$BF$5000,$V$7)&gt;=1,$V$7,IF(COUNTIFS('(6)定期点検調書'!$B$12:$B$5000,AB$145,'(6)定期点検調書'!$AH$12:$AH$5000,$C152,'(6)定期点検調書'!$BF$12:$BF$5000,$U$7)&gt;=1,$U$7,IF(COUNTIFS('(6)定期点検調書'!$B$12:$B$5000,AB$145,'(6)定期点検調書'!$AH$12:$AH$5000,$C152,'(6)定期点検調書'!$BF$12:$BF$5000,$T$7)&gt;=1,$T$7,IF(COUNTIFS('(6)定期点検調書'!$B$12:$B$5000,AB$145,'(6)定期点検調書'!$AH$12:$AH$5000,$C152,'(6)定期点検調書'!$BF$12:$BF$5000,$S$7)&gt;=1,$S$7,""))))))</f>
        <v/>
      </c>
      <c r="AC152" s="465" t="str">
        <f>IF(AC$145="","",IF(COUNTIFS('(6)定期点検調書'!$B$12:$B$5000,AC$145,'(6)定期点検調書'!$AH$12:$AH$5000,$C152,'(6)定期点検調書'!$BF$12:$BF$5000,$W$7)&gt;=1,$W$7,IF(COUNTIFS('(6)定期点検調書'!$B$12:$B$5000,AC$145,'(6)定期点検調書'!$AH$12:$AH$5000,$C152,'(6)定期点検調書'!$BF$12:$BF$5000,$V$7)&gt;=1,$V$7,IF(COUNTIFS('(6)定期点検調書'!$B$12:$B$5000,AC$145,'(6)定期点検調書'!$AH$12:$AH$5000,$C152,'(6)定期点検調書'!$BF$12:$BF$5000,$U$7)&gt;=1,$U$7,IF(COUNTIFS('(6)定期点検調書'!$B$12:$B$5000,AC$145,'(6)定期点検調書'!$AH$12:$AH$5000,$C152,'(6)定期点検調書'!$BF$12:$BF$5000,$T$7)&gt;=1,$T$7,IF(COUNTIFS('(6)定期点検調書'!$B$12:$B$5000,AC$145,'(6)定期点検調書'!$AH$12:$AH$5000,$C152,'(6)定期点検調書'!$BF$12:$BF$5000,$S$7)&gt;=1,$S$7,""))))))</f>
        <v/>
      </c>
      <c r="AD152" s="465" t="str">
        <f>IF(AD$145="","",IF(COUNTIFS('(6)定期点検調書'!$B$12:$B$5000,AD$145,'(6)定期点検調書'!$AH$12:$AH$5000,$C152,'(6)定期点検調書'!$BF$12:$BF$5000,$W$7)&gt;=1,$W$7,IF(COUNTIFS('(6)定期点検調書'!$B$12:$B$5000,AD$145,'(6)定期点検調書'!$AH$12:$AH$5000,$C152,'(6)定期点検調書'!$BF$12:$BF$5000,$V$7)&gt;=1,$V$7,IF(COUNTIFS('(6)定期点検調書'!$B$12:$B$5000,AD$145,'(6)定期点検調書'!$AH$12:$AH$5000,$C152,'(6)定期点検調書'!$BF$12:$BF$5000,$U$7)&gt;=1,$U$7,IF(COUNTIFS('(6)定期点検調書'!$B$12:$B$5000,AD$145,'(6)定期点検調書'!$AH$12:$AH$5000,$C152,'(6)定期点検調書'!$BF$12:$BF$5000,$T$7)&gt;=1,$T$7,IF(COUNTIFS('(6)定期点検調書'!$B$12:$B$5000,AD$145,'(6)定期点検調書'!$AH$12:$AH$5000,$C152,'(6)定期点検調書'!$BF$12:$BF$5000,$S$7)&gt;=1,$S$7,""))))))</f>
        <v/>
      </c>
      <c r="AE152" s="465" t="str">
        <f>IF(AE$145="","",IF(COUNTIFS('(6)定期点検調書'!$B$12:$B$5000,AE$145,'(6)定期点検調書'!$AH$12:$AH$5000,$C152,'(6)定期点検調書'!$BF$12:$BF$5000,$W$7)&gt;=1,$W$7,IF(COUNTIFS('(6)定期点検調書'!$B$12:$B$5000,AE$145,'(6)定期点検調書'!$AH$12:$AH$5000,$C152,'(6)定期点検調書'!$BF$12:$BF$5000,$V$7)&gt;=1,$V$7,IF(COUNTIFS('(6)定期点検調書'!$B$12:$B$5000,AE$145,'(6)定期点検調書'!$AH$12:$AH$5000,$C152,'(6)定期点検調書'!$BF$12:$BF$5000,$U$7)&gt;=1,$U$7,IF(COUNTIFS('(6)定期点検調書'!$B$12:$B$5000,AE$145,'(6)定期点検調書'!$AH$12:$AH$5000,$C152,'(6)定期点検調書'!$BF$12:$BF$5000,$T$7)&gt;=1,$T$7,IF(COUNTIFS('(6)定期点検調書'!$B$12:$B$5000,AE$145,'(6)定期点検調書'!$AH$12:$AH$5000,$C152,'(6)定期点検調書'!$BF$12:$BF$5000,$S$7)&gt;=1,$S$7,""))))))</f>
        <v/>
      </c>
      <c r="AF152" s="465" t="str">
        <f>IF(AF$145="","",IF(COUNTIFS('(6)定期点検調書'!$B$12:$B$5000,AF$145,'(6)定期点検調書'!$AH$12:$AH$5000,$C152,'(6)定期点検調書'!$BF$12:$BF$5000,$W$7)&gt;=1,$W$7,IF(COUNTIFS('(6)定期点検調書'!$B$12:$B$5000,AF$145,'(6)定期点検調書'!$AH$12:$AH$5000,$C152,'(6)定期点検調書'!$BF$12:$BF$5000,$V$7)&gt;=1,$V$7,IF(COUNTIFS('(6)定期点検調書'!$B$12:$B$5000,AF$145,'(6)定期点検調書'!$AH$12:$AH$5000,$C152,'(6)定期点検調書'!$BF$12:$BF$5000,$U$7)&gt;=1,$U$7,IF(COUNTIFS('(6)定期点検調書'!$B$12:$B$5000,AF$145,'(6)定期点検調書'!$AH$12:$AH$5000,$C152,'(6)定期点検調書'!$BF$12:$BF$5000,$T$7)&gt;=1,$T$7,IF(COUNTIFS('(6)定期点検調書'!$B$12:$B$5000,AF$145,'(6)定期点検調書'!$AH$12:$AH$5000,$C152,'(6)定期点検調書'!$BF$12:$BF$5000,$S$7)&gt;=1,$S$7,""))))))</f>
        <v/>
      </c>
      <c r="AG152" s="465" t="str">
        <f>IF(AG$145="","",IF(COUNTIFS('(6)定期点検調書'!$B$12:$B$5000,AG$145,'(6)定期点検調書'!$AH$12:$AH$5000,$C152,'(6)定期点検調書'!$BF$12:$BF$5000,$W$7)&gt;=1,$W$7,IF(COUNTIFS('(6)定期点検調書'!$B$12:$B$5000,AG$145,'(6)定期点検調書'!$AH$12:$AH$5000,$C152,'(6)定期点検調書'!$BF$12:$BF$5000,$V$7)&gt;=1,$V$7,IF(COUNTIFS('(6)定期点検調書'!$B$12:$B$5000,AG$145,'(6)定期点検調書'!$AH$12:$AH$5000,$C152,'(6)定期点検調書'!$BF$12:$BF$5000,$U$7)&gt;=1,$U$7,IF(COUNTIFS('(6)定期点検調書'!$B$12:$B$5000,AG$145,'(6)定期点検調書'!$AH$12:$AH$5000,$C152,'(6)定期点検調書'!$BF$12:$BF$5000,$T$7)&gt;=1,$T$7,IF(COUNTIFS('(6)定期点検調書'!$B$12:$B$5000,AG$145,'(6)定期点検調書'!$AH$12:$AH$5000,$C152,'(6)定期点検調書'!$BF$12:$BF$5000,$S$7)&gt;=1,$S$7,""))))))</f>
        <v/>
      </c>
      <c r="AH152" s="465" t="str">
        <f>IF(AH$145="","",IF(COUNTIFS('(6)定期点検調書'!$B$12:$B$5000,AH$145,'(6)定期点検調書'!$AH$12:$AH$5000,$C152,'(6)定期点検調書'!$BF$12:$BF$5000,$W$7)&gt;=1,$W$7,IF(COUNTIFS('(6)定期点検調書'!$B$12:$B$5000,AH$145,'(6)定期点検調書'!$AH$12:$AH$5000,$C152,'(6)定期点検調書'!$BF$12:$BF$5000,$V$7)&gt;=1,$V$7,IF(COUNTIFS('(6)定期点検調書'!$B$12:$B$5000,AH$145,'(6)定期点検調書'!$AH$12:$AH$5000,$C152,'(6)定期点検調書'!$BF$12:$BF$5000,$U$7)&gt;=1,$U$7,IF(COUNTIFS('(6)定期点検調書'!$B$12:$B$5000,AH$145,'(6)定期点検調書'!$AH$12:$AH$5000,$C152,'(6)定期点検調書'!$BF$12:$BF$5000,$T$7)&gt;=1,$T$7,IF(COUNTIFS('(6)定期点検調書'!$B$12:$B$5000,AH$145,'(6)定期点検調書'!$AH$12:$AH$5000,$C152,'(6)定期点検調書'!$BF$12:$BF$5000,$S$7)&gt;=1,$S$7,""))))))</f>
        <v/>
      </c>
      <c r="AI152" s="465" t="str">
        <f>IF(AI$145="","",IF(COUNTIFS('(6)定期点検調書'!$B$12:$B$5000,AI$145,'(6)定期点検調書'!$AH$12:$AH$5000,$C152,'(6)定期点検調書'!$BF$12:$BF$5000,$W$7)&gt;=1,$W$7,IF(COUNTIFS('(6)定期点検調書'!$B$12:$B$5000,AI$145,'(6)定期点検調書'!$AH$12:$AH$5000,$C152,'(6)定期点検調書'!$BF$12:$BF$5000,$V$7)&gt;=1,$V$7,IF(COUNTIFS('(6)定期点検調書'!$B$12:$B$5000,AI$145,'(6)定期点検調書'!$AH$12:$AH$5000,$C152,'(6)定期点検調書'!$BF$12:$BF$5000,$U$7)&gt;=1,$U$7,IF(COUNTIFS('(6)定期点検調書'!$B$12:$B$5000,AI$145,'(6)定期点検調書'!$AH$12:$AH$5000,$C152,'(6)定期点検調書'!$BF$12:$BF$5000,$T$7)&gt;=1,$T$7,IF(COUNTIFS('(6)定期点検調書'!$B$12:$B$5000,AI$145,'(6)定期点検調書'!$AH$12:$AH$5000,$C152,'(6)定期点検調書'!$BF$12:$BF$5000,$S$7)&gt;=1,$S$7,""))))))</f>
        <v/>
      </c>
      <c r="AJ152" s="465" t="str">
        <f>IF(AJ$145="","",IF(COUNTIFS('(6)定期点検調書'!$B$12:$B$5000,AJ$145,'(6)定期点検調書'!$AH$12:$AH$5000,$C152,'(6)定期点検調書'!$BF$12:$BF$5000,$W$7)&gt;=1,$W$7,IF(COUNTIFS('(6)定期点検調書'!$B$12:$B$5000,AJ$145,'(6)定期点検調書'!$AH$12:$AH$5000,$C152,'(6)定期点検調書'!$BF$12:$BF$5000,$V$7)&gt;=1,$V$7,IF(COUNTIFS('(6)定期点検調書'!$B$12:$B$5000,AJ$145,'(6)定期点検調書'!$AH$12:$AH$5000,$C152,'(6)定期点検調書'!$BF$12:$BF$5000,$U$7)&gt;=1,$U$7,IF(COUNTIFS('(6)定期点検調書'!$B$12:$B$5000,AJ$145,'(6)定期点検調書'!$AH$12:$AH$5000,$C152,'(6)定期点検調書'!$BF$12:$BF$5000,$T$7)&gt;=1,$T$7,IF(COUNTIFS('(6)定期点検調書'!$B$12:$B$5000,AJ$145,'(6)定期点検調書'!$AH$12:$AH$5000,$C152,'(6)定期点検調書'!$BF$12:$BF$5000,$S$7)&gt;=1,$S$7,""))))))</f>
        <v/>
      </c>
      <c r="AK152" s="465" t="str">
        <f>IF(AK$145="","",IF(COUNTIFS('(6)定期点検調書'!$B$12:$B$5000,AK$145,'(6)定期点検調書'!$AH$12:$AH$5000,$C152,'(6)定期点検調書'!$BF$12:$BF$5000,$W$7)&gt;=1,$W$7,IF(COUNTIFS('(6)定期点検調書'!$B$12:$B$5000,AK$145,'(6)定期点検調書'!$AH$12:$AH$5000,$C152,'(6)定期点検調書'!$BF$12:$BF$5000,$V$7)&gt;=1,$V$7,IF(COUNTIFS('(6)定期点検調書'!$B$12:$B$5000,AK$145,'(6)定期点検調書'!$AH$12:$AH$5000,$C152,'(6)定期点検調書'!$BF$12:$BF$5000,$U$7)&gt;=1,$U$7,IF(COUNTIFS('(6)定期点検調書'!$B$12:$B$5000,AK$145,'(6)定期点検調書'!$AH$12:$AH$5000,$C152,'(6)定期点検調書'!$BF$12:$BF$5000,$T$7)&gt;=1,$T$7,IF(COUNTIFS('(6)定期点検調書'!$B$12:$B$5000,AK$145,'(6)定期点検調書'!$AH$12:$AH$5000,$C152,'(6)定期点検調書'!$BF$12:$BF$5000,$S$7)&gt;=1,$S$7,""))))))</f>
        <v/>
      </c>
      <c r="AL152" s="465" t="str">
        <f>IF(AL$145="","",IF(COUNTIFS('(6)定期点検調書'!$B$12:$B$5000,AL$145,'(6)定期点検調書'!$AH$12:$AH$5000,$C152,'(6)定期点検調書'!$BF$12:$BF$5000,$W$7)&gt;=1,$W$7,IF(COUNTIFS('(6)定期点検調書'!$B$12:$B$5000,AL$145,'(6)定期点検調書'!$AH$12:$AH$5000,$C152,'(6)定期点検調書'!$BF$12:$BF$5000,$V$7)&gt;=1,$V$7,IF(COUNTIFS('(6)定期点検調書'!$B$12:$B$5000,AL$145,'(6)定期点検調書'!$AH$12:$AH$5000,$C152,'(6)定期点検調書'!$BF$12:$BF$5000,$U$7)&gt;=1,$U$7,IF(COUNTIFS('(6)定期点検調書'!$B$12:$B$5000,AL$145,'(6)定期点検調書'!$AH$12:$AH$5000,$C152,'(6)定期点検調書'!$BF$12:$BF$5000,$T$7)&gt;=1,$T$7,IF(COUNTIFS('(6)定期点検調書'!$B$12:$B$5000,AL$145,'(6)定期点検調書'!$AH$12:$AH$5000,$C152,'(6)定期点検調書'!$BF$12:$BF$5000,$S$7)&gt;=1,$S$7,""))))))</f>
        <v/>
      </c>
      <c r="AM152" s="465" t="str">
        <f>IF(AM$145="","",IF(COUNTIFS('(6)定期点検調書'!$B$12:$B$5000,AM$145,'(6)定期点検調書'!$AH$12:$AH$5000,$C152,'(6)定期点検調書'!$BF$12:$BF$5000,$W$7)&gt;=1,$W$7,IF(COUNTIFS('(6)定期点検調書'!$B$12:$B$5000,AM$145,'(6)定期点検調書'!$AH$12:$AH$5000,$C152,'(6)定期点検調書'!$BF$12:$BF$5000,$V$7)&gt;=1,$V$7,IF(COUNTIFS('(6)定期点検調書'!$B$12:$B$5000,AM$145,'(6)定期点検調書'!$AH$12:$AH$5000,$C152,'(6)定期点検調書'!$BF$12:$BF$5000,$U$7)&gt;=1,$U$7,IF(COUNTIFS('(6)定期点検調書'!$B$12:$B$5000,AM$145,'(6)定期点検調書'!$AH$12:$AH$5000,$C152,'(6)定期点検調書'!$BF$12:$BF$5000,$T$7)&gt;=1,$T$7,IF(COUNTIFS('(6)定期点検調書'!$B$12:$B$5000,AM$145,'(6)定期点検調書'!$AH$12:$AH$5000,$C152,'(6)定期点検調書'!$BF$12:$BF$5000,$S$7)&gt;=1,$S$7,""))))))</f>
        <v/>
      </c>
      <c r="AN152" s="465" t="str">
        <f>IF(AN$145="","",IF(COUNTIFS('(6)定期点検調書'!$B$12:$B$5000,AN$145,'(6)定期点検調書'!$AH$12:$AH$5000,$C152,'(6)定期点検調書'!$BF$12:$BF$5000,$W$7)&gt;=1,$W$7,IF(COUNTIFS('(6)定期点検調書'!$B$12:$B$5000,AN$145,'(6)定期点検調書'!$AH$12:$AH$5000,$C152,'(6)定期点検調書'!$BF$12:$BF$5000,$V$7)&gt;=1,$V$7,IF(COUNTIFS('(6)定期点検調書'!$B$12:$B$5000,AN$145,'(6)定期点検調書'!$AH$12:$AH$5000,$C152,'(6)定期点検調書'!$BF$12:$BF$5000,$U$7)&gt;=1,$U$7,IF(COUNTIFS('(6)定期点検調書'!$B$12:$B$5000,AN$145,'(6)定期点検調書'!$AH$12:$AH$5000,$C152,'(6)定期点検調書'!$BF$12:$BF$5000,$T$7)&gt;=1,$T$7,IF(COUNTIFS('(6)定期点検調書'!$B$12:$B$5000,AN$145,'(6)定期点検調書'!$AH$12:$AH$5000,$C152,'(6)定期点検調書'!$BF$12:$BF$5000,$S$7)&gt;=1,$S$7,""))))))</f>
        <v/>
      </c>
      <c r="AO152" s="465" t="str">
        <f>IF(AO$145="","",IF(COUNTIFS('(6)定期点検調書'!$B$12:$B$5000,AO$145,'(6)定期点検調書'!$AH$12:$AH$5000,$C152,'(6)定期点検調書'!$BF$12:$BF$5000,$W$7)&gt;=1,$W$7,IF(COUNTIFS('(6)定期点検調書'!$B$12:$B$5000,AO$145,'(6)定期点検調書'!$AH$12:$AH$5000,$C152,'(6)定期点検調書'!$BF$12:$BF$5000,$V$7)&gt;=1,$V$7,IF(COUNTIFS('(6)定期点検調書'!$B$12:$B$5000,AO$145,'(6)定期点検調書'!$AH$12:$AH$5000,$C152,'(6)定期点検調書'!$BF$12:$BF$5000,$U$7)&gt;=1,$U$7,IF(COUNTIFS('(6)定期点検調書'!$B$12:$B$5000,AO$145,'(6)定期点検調書'!$AH$12:$AH$5000,$C152,'(6)定期点検調書'!$BF$12:$BF$5000,$T$7)&gt;=1,$T$7,IF(COUNTIFS('(6)定期点検調書'!$B$12:$B$5000,AO$145,'(6)定期点検調書'!$AH$12:$AH$5000,$C152,'(6)定期点検調書'!$BF$12:$BF$5000,$S$7)&gt;=1,$S$7,""))))))</f>
        <v/>
      </c>
      <c r="AP152" s="465" t="str">
        <f>IF(AP$145="","",IF(COUNTIFS('(6)定期点検調書'!$B$12:$B$5000,AP$145,'(6)定期点検調書'!$AH$12:$AH$5000,$C152,'(6)定期点検調書'!$BF$12:$BF$5000,$W$7)&gt;=1,$W$7,IF(COUNTIFS('(6)定期点検調書'!$B$12:$B$5000,AP$145,'(6)定期点検調書'!$AH$12:$AH$5000,$C152,'(6)定期点検調書'!$BF$12:$BF$5000,$V$7)&gt;=1,$V$7,IF(COUNTIFS('(6)定期点検調書'!$B$12:$B$5000,AP$145,'(6)定期点検調書'!$AH$12:$AH$5000,$C152,'(6)定期点検調書'!$BF$12:$BF$5000,$U$7)&gt;=1,$U$7,IF(COUNTIFS('(6)定期点検調書'!$B$12:$B$5000,AP$145,'(6)定期点検調書'!$AH$12:$AH$5000,$C152,'(6)定期点検調書'!$BF$12:$BF$5000,$T$7)&gt;=1,$T$7,IF(COUNTIFS('(6)定期点検調書'!$B$12:$B$5000,AP$145,'(6)定期点検調書'!$AH$12:$AH$5000,$C152,'(6)定期点検調書'!$BF$12:$BF$5000,$S$7)&gt;=1,$S$7,""))))))</f>
        <v/>
      </c>
      <c r="AQ152" s="465" t="str">
        <f>IF(AQ$145="","",IF(COUNTIFS('(6)定期点検調書'!$B$12:$B$5000,AQ$145,'(6)定期点検調書'!$AH$12:$AH$5000,$C152,'(6)定期点検調書'!$BF$12:$BF$5000,$W$7)&gt;=1,$W$7,IF(COUNTIFS('(6)定期点検調書'!$B$12:$B$5000,AQ$145,'(6)定期点検調書'!$AH$12:$AH$5000,$C152,'(6)定期点検調書'!$BF$12:$BF$5000,$V$7)&gt;=1,$V$7,IF(COUNTIFS('(6)定期点検調書'!$B$12:$B$5000,AQ$145,'(6)定期点検調書'!$AH$12:$AH$5000,$C152,'(6)定期点検調書'!$BF$12:$BF$5000,$U$7)&gt;=1,$U$7,IF(COUNTIFS('(6)定期点検調書'!$B$12:$B$5000,AQ$145,'(6)定期点検調書'!$AH$12:$AH$5000,$C152,'(6)定期点検調書'!$BF$12:$BF$5000,$T$7)&gt;=1,$T$7,IF(COUNTIFS('(6)定期点検調書'!$B$12:$B$5000,AQ$145,'(6)定期点検調書'!$AH$12:$AH$5000,$C152,'(6)定期点検調書'!$BF$12:$BF$5000,$S$7)&gt;=1,$S$7,""))))))</f>
        <v/>
      </c>
      <c r="AR152" s="465" t="str">
        <f>IF(AR$145="","",IF(COUNTIFS('(6)定期点検調書'!$B$12:$B$5000,AR$145,'(6)定期点検調書'!$AH$12:$AH$5000,$C152,'(6)定期点検調書'!$BF$12:$BF$5000,$W$7)&gt;=1,$W$7,IF(COUNTIFS('(6)定期点検調書'!$B$12:$B$5000,AR$145,'(6)定期点検調書'!$AH$12:$AH$5000,$C152,'(6)定期点検調書'!$BF$12:$BF$5000,$V$7)&gt;=1,$V$7,IF(COUNTIFS('(6)定期点検調書'!$B$12:$B$5000,AR$145,'(6)定期点検調書'!$AH$12:$AH$5000,$C152,'(6)定期点検調書'!$BF$12:$BF$5000,$U$7)&gt;=1,$U$7,IF(COUNTIFS('(6)定期点検調書'!$B$12:$B$5000,AR$145,'(6)定期点検調書'!$AH$12:$AH$5000,$C152,'(6)定期点検調書'!$BF$12:$BF$5000,$T$7)&gt;=1,$T$7,IF(COUNTIFS('(6)定期点検調書'!$B$12:$B$5000,AR$145,'(6)定期点検調書'!$AH$12:$AH$5000,$C152,'(6)定期点検調書'!$BF$12:$BF$5000,$S$7)&gt;=1,$S$7,""))))))</f>
        <v/>
      </c>
      <c r="AS152" s="465" t="str">
        <f>IF(AS$145="","",IF(COUNTIFS('(6)定期点検調書'!$B$12:$B$5000,AS$145,'(6)定期点検調書'!$AH$12:$AH$5000,$C152,'(6)定期点検調書'!$BF$12:$BF$5000,$W$7)&gt;=1,$W$7,IF(COUNTIFS('(6)定期点検調書'!$B$12:$B$5000,AS$145,'(6)定期点検調書'!$AH$12:$AH$5000,$C152,'(6)定期点検調書'!$BF$12:$BF$5000,$V$7)&gt;=1,$V$7,IF(COUNTIFS('(6)定期点検調書'!$B$12:$B$5000,AS$145,'(6)定期点検調書'!$AH$12:$AH$5000,$C152,'(6)定期点検調書'!$BF$12:$BF$5000,$U$7)&gt;=1,$U$7,IF(COUNTIFS('(6)定期点検調書'!$B$12:$B$5000,AS$145,'(6)定期点検調書'!$AH$12:$AH$5000,$C152,'(6)定期点検調書'!$BF$12:$BF$5000,$T$7)&gt;=1,$T$7,IF(COUNTIFS('(6)定期点検調書'!$B$12:$B$5000,AS$145,'(6)定期点検調書'!$AH$12:$AH$5000,$C152,'(6)定期点検調書'!$BF$12:$BF$5000,$S$7)&gt;=1,$S$7,""))))))</f>
        <v/>
      </c>
      <c r="AT152" s="465" t="str">
        <f>IF(AT$145="","",IF(COUNTIFS('(6)定期点検調書'!$B$12:$B$5000,AT$145,'(6)定期点検調書'!$AH$12:$AH$5000,$C152,'(6)定期点検調書'!$BF$12:$BF$5000,$W$7)&gt;=1,$W$7,IF(COUNTIFS('(6)定期点検調書'!$B$12:$B$5000,AT$145,'(6)定期点検調書'!$AH$12:$AH$5000,$C152,'(6)定期点検調書'!$BF$12:$BF$5000,$V$7)&gt;=1,$V$7,IF(COUNTIFS('(6)定期点検調書'!$B$12:$B$5000,AT$145,'(6)定期点検調書'!$AH$12:$AH$5000,$C152,'(6)定期点検調書'!$BF$12:$BF$5000,$U$7)&gt;=1,$U$7,IF(COUNTIFS('(6)定期点検調書'!$B$12:$B$5000,AT$145,'(6)定期点検調書'!$AH$12:$AH$5000,$C152,'(6)定期点検調書'!$BF$12:$BF$5000,$T$7)&gt;=1,$T$7,IF(COUNTIFS('(6)定期点検調書'!$B$12:$B$5000,AT$145,'(6)定期点検調書'!$AH$12:$AH$5000,$C152,'(6)定期点検調書'!$BF$12:$BF$5000,$S$7)&gt;=1,$S$7,""))))))</f>
        <v/>
      </c>
      <c r="AU152" s="465" t="str">
        <f>IF(AU$145="","",IF(COUNTIFS('(6)定期点検調書'!$B$12:$B$5000,AU$145,'(6)定期点検調書'!$AH$12:$AH$5000,$C152,'(6)定期点検調書'!$BF$12:$BF$5000,$W$7)&gt;=1,$W$7,IF(COUNTIFS('(6)定期点検調書'!$B$12:$B$5000,AU$145,'(6)定期点検調書'!$AH$12:$AH$5000,$C152,'(6)定期点検調書'!$BF$12:$BF$5000,$V$7)&gt;=1,$V$7,IF(COUNTIFS('(6)定期点検調書'!$B$12:$B$5000,AU$145,'(6)定期点検調書'!$AH$12:$AH$5000,$C152,'(6)定期点検調書'!$BF$12:$BF$5000,$U$7)&gt;=1,$U$7,IF(COUNTIFS('(6)定期点検調書'!$B$12:$B$5000,AU$145,'(6)定期点検調書'!$AH$12:$AH$5000,$C152,'(6)定期点検調書'!$BF$12:$BF$5000,$T$7)&gt;=1,$T$7,IF(COUNTIFS('(6)定期点検調書'!$B$12:$B$5000,AU$145,'(6)定期点検調書'!$AH$12:$AH$5000,$C152,'(6)定期点検調書'!$BF$12:$BF$5000,$S$7)&gt;=1,$S$7,""))))))</f>
        <v/>
      </c>
      <c r="AV152" s="465" t="str">
        <f>IF(AV$145="","",IF(COUNTIFS('(6)定期点検調書'!$B$12:$B$5000,AV$145,'(6)定期点検調書'!$AH$12:$AH$5000,$C152,'(6)定期点検調書'!$BF$12:$BF$5000,$W$7)&gt;=1,$W$7,IF(COUNTIFS('(6)定期点検調書'!$B$12:$B$5000,AV$145,'(6)定期点検調書'!$AH$12:$AH$5000,$C152,'(6)定期点検調書'!$BF$12:$BF$5000,$V$7)&gt;=1,$V$7,IF(COUNTIFS('(6)定期点検調書'!$B$12:$B$5000,AV$145,'(6)定期点検調書'!$AH$12:$AH$5000,$C152,'(6)定期点検調書'!$BF$12:$BF$5000,$U$7)&gt;=1,$U$7,IF(COUNTIFS('(6)定期点検調書'!$B$12:$B$5000,AV$145,'(6)定期点検調書'!$AH$12:$AH$5000,$C152,'(6)定期点検調書'!$BF$12:$BF$5000,$T$7)&gt;=1,$T$7,IF(COUNTIFS('(6)定期点検調書'!$B$12:$B$5000,AV$145,'(6)定期点検調書'!$AH$12:$AH$5000,$C152,'(6)定期点検調書'!$BF$12:$BF$5000,$S$7)&gt;=1,$S$7,""))))))</f>
        <v/>
      </c>
      <c r="AW152" s="465" t="str">
        <f>IF(AW$145="","",IF(COUNTIFS('(6)定期点検調書'!$B$12:$B$5000,AW$145,'(6)定期点検調書'!$AH$12:$AH$5000,$C152,'(6)定期点検調書'!$BF$12:$BF$5000,$W$7)&gt;=1,$W$7,IF(COUNTIFS('(6)定期点検調書'!$B$12:$B$5000,AW$145,'(6)定期点検調書'!$AH$12:$AH$5000,$C152,'(6)定期点検調書'!$BF$12:$BF$5000,$V$7)&gt;=1,$V$7,IF(COUNTIFS('(6)定期点検調書'!$B$12:$B$5000,AW$145,'(6)定期点検調書'!$AH$12:$AH$5000,$C152,'(6)定期点検調書'!$BF$12:$BF$5000,$U$7)&gt;=1,$U$7,IF(COUNTIFS('(6)定期点検調書'!$B$12:$B$5000,AW$145,'(6)定期点検調書'!$AH$12:$AH$5000,$C152,'(6)定期点検調書'!$BF$12:$BF$5000,$T$7)&gt;=1,$T$7,IF(COUNTIFS('(6)定期点検調書'!$B$12:$B$5000,AW$145,'(6)定期点検調書'!$AH$12:$AH$5000,$C152,'(6)定期点検調書'!$BF$12:$BF$5000,$S$7)&gt;=1,$S$7,""))))))</f>
        <v/>
      </c>
      <c r="AX152" s="465" t="str">
        <f>IF(AX$145="","",IF(COUNTIFS('(6)定期点検調書'!$B$12:$B$5000,AX$145,'(6)定期点検調書'!$AH$12:$AH$5000,$C152,'(6)定期点検調書'!$BF$12:$BF$5000,$W$7)&gt;=1,$W$7,IF(COUNTIFS('(6)定期点検調書'!$B$12:$B$5000,AX$145,'(6)定期点検調書'!$AH$12:$AH$5000,$C152,'(6)定期点検調書'!$BF$12:$BF$5000,$V$7)&gt;=1,$V$7,IF(COUNTIFS('(6)定期点検調書'!$B$12:$B$5000,AX$145,'(6)定期点検調書'!$AH$12:$AH$5000,$C152,'(6)定期点検調書'!$BF$12:$BF$5000,$U$7)&gt;=1,$U$7,IF(COUNTIFS('(6)定期点検調書'!$B$12:$B$5000,AX$145,'(6)定期点検調書'!$AH$12:$AH$5000,$C152,'(6)定期点検調書'!$BF$12:$BF$5000,$T$7)&gt;=1,$T$7,IF(COUNTIFS('(6)定期点検調書'!$B$12:$B$5000,AX$145,'(6)定期点検調書'!$AH$12:$AH$5000,$C152,'(6)定期点検調書'!$BF$12:$BF$5000,$S$7)&gt;=1,$S$7,""))))))</f>
        <v/>
      </c>
      <c r="AY152" s="465" t="str">
        <f>IF(AY$145="","",IF(COUNTIFS('(6)定期点検調書'!$B$12:$B$5000,AY$145,'(6)定期点検調書'!$AH$12:$AH$5000,$C152,'(6)定期点検調書'!$BF$12:$BF$5000,$W$7)&gt;=1,$W$7,IF(COUNTIFS('(6)定期点検調書'!$B$12:$B$5000,AY$145,'(6)定期点検調書'!$AH$12:$AH$5000,$C152,'(6)定期点検調書'!$BF$12:$BF$5000,$V$7)&gt;=1,$V$7,IF(COUNTIFS('(6)定期点検調書'!$B$12:$B$5000,AY$145,'(6)定期点検調書'!$AH$12:$AH$5000,$C152,'(6)定期点検調書'!$BF$12:$BF$5000,$U$7)&gt;=1,$U$7,IF(COUNTIFS('(6)定期点検調書'!$B$12:$B$5000,AY$145,'(6)定期点検調書'!$AH$12:$AH$5000,$C152,'(6)定期点検調書'!$BF$12:$BF$5000,$T$7)&gt;=1,$T$7,IF(COUNTIFS('(6)定期点検調書'!$B$12:$B$5000,AY$145,'(6)定期点検調書'!$AH$12:$AH$5000,$C152,'(6)定期点検調書'!$BF$12:$BF$5000,$S$7)&gt;=1,$S$7,""))))))</f>
        <v/>
      </c>
      <c r="AZ152" s="465" t="str">
        <f>IF(AZ$145="","",IF(COUNTIFS('(6)定期点検調書'!$B$12:$B$5000,AZ$145,'(6)定期点検調書'!$AH$12:$AH$5000,$C152,'(6)定期点検調書'!$BF$12:$BF$5000,$W$7)&gt;=1,$W$7,IF(COUNTIFS('(6)定期点検調書'!$B$12:$B$5000,AZ$145,'(6)定期点検調書'!$AH$12:$AH$5000,$C152,'(6)定期点検調書'!$BF$12:$BF$5000,$V$7)&gt;=1,$V$7,IF(COUNTIFS('(6)定期点検調書'!$B$12:$B$5000,AZ$145,'(6)定期点検調書'!$AH$12:$AH$5000,$C152,'(6)定期点検調書'!$BF$12:$BF$5000,$U$7)&gt;=1,$U$7,IF(COUNTIFS('(6)定期点検調書'!$B$12:$B$5000,AZ$145,'(6)定期点検調書'!$AH$12:$AH$5000,$C152,'(6)定期点検調書'!$BF$12:$BF$5000,$T$7)&gt;=1,$T$7,IF(COUNTIFS('(6)定期点検調書'!$B$12:$B$5000,AZ$145,'(6)定期点検調書'!$AH$12:$AH$5000,$C152,'(6)定期点検調書'!$BF$12:$BF$5000,$S$7)&gt;=1,$S$7,""))))))</f>
        <v/>
      </c>
      <c r="BA152" s="466" t="str">
        <f>IF(BA$145="","",IF(COUNTIFS('(6)定期点検調書'!$B$12:$B$5000,BA$145,'(6)定期点検調書'!$AH$12:$AH$5000,$C152,'(6)定期点検調書'!$BF$12:$BF$5000,$W$7)&gt;=1,$W$7,IF(COUNTIFS('(6)定期点検調書'!$B$12:$B$5000,BA$145,'(6)定期点検調書'!$AH$12:$AH$5000,$C152,'(6)定期点検調書'!$BF$12:$BF$5000,$V$7)&gt;=1,$V$7,IF(COUNTIFS('(6)定期点検調書'!$B$12:$B$5000,BA$145,'(6)定期点検調書'!$AH$12:$AH$5000,$C152,'(6)定期点検調書'!$BF$12:$BF$5000,$U$7)&gt;=1,$U$7,IF(COUNTIFS('(6)定期点検調書'!$B$12:$B$5000,BA$145,'(6)定期点検調書'!$AH$12:$AH$5000,$C152,'(6)定期点検調書'!$BF$12:$BF$5000,$T$7)&gt;=1,$T$7,IF(COUNTIFS('(6)定期点検調書'!$B$12:$B$5000,BA$145,'(6)定期点検調書'!$AH$12:$AH$5000,$C152,'(6)定期点検調書'!$BF$12:$BF$5000,$S$7)&gt;=1,$S$7,""))))))</f>
        <v/>
      </c>
      <c r="BB152" s="1"/>
      <c r="BC152" s="1"/>
    </row>
    <row r="153" spans="2:55" ht="18.75" customHeight="1" x14ac:dyDescent="0.2">
      <c r="B153" s="1854"/>
      <c r="C153" s="1841" t="str">
        <f>ﾃﾞｰﾀ一覧!$U$25</f>
        <v>路面変状</v>
      </c>
      <c r="D153" s="1842"/>
      <c r="E153" s="1842"/>
      <c r="F153" s="1842"/>
      <c r="G153" s="1843"/>
      <c r="H153" s="467" t="str">
        <f>IF(H$145="","",IF(COUNTIFS('(6)定期点検調書'!$B$12:$B$5000,H$145,'(6)定期点検調書'!$AH$12:$AH$5000,$C153,'(6)定期点検調書'!$BF$12:$BF$5000,$W$7)&gt;=1,$W$7,IF(COUNTIFS('(6)定期点検調書'!$B$12:$B$5000,H$145,'(6)定期点検調書'!$AH$12:$AH$5000,$C153,'(6)定期点検調書'!$BF$12:$BF$5000,$V$7)&gt;=1,$V$7,IF(COUNTIFS('(6)定期点検調書'!$B$12:$B$5000,H$145,'(6)定期点検調書'!$AH$12:$AH$5000,$C153,'(6)定期点検調書'!$BF$12:$BF$5000,$U$7)&gt;=1,$U$7,IF(COUNTIFS('(6)定期点検調書'!$B$12:$B$5000,H$145,'(6)定期点検調書'!$AH$12:$AH$5000,$C153,'(6)定期点検調書'!$BF$12:$BF$5000,$T$7)&gt;=1,$T$7,IF(COUNTIFS('(6)定期点検調書'!$B$12:$B$5000,H$145,'(6)定期点検調書'!$AH$12:$AH$5000,$C153,'(6)定期点検調書'!$BF$12:$BF$5000,$S$7)&gt;=1,$S$7,""))))))</f>
        <v/>
      </c>
      <c r="I153" s="465" t="str">
        <f>IF(I$145="","",IF(COUNTIFS('(6)定期点検調書'!$B$12:$B$5000,I$145,'(6)定期点検調書'!$AH$12:$AH$5000,$C153,'(6)定期点検調書'!$BF$12:$BF$5000,$W$7)&gt;=1,$W$7,IF(COUNTIFS('(6)定期点検調書'!$B$12:$B$5000,I$145,'(6)定期点検調書'!$AH$12:$AH$5000,$C153,'(6)定期点検調書'!$BF$12:$BF$5000,$V$7)&gt;=1,$V$7,IF(COUNTIFS('(6)定期点検調書'!$B$12:$B$5000,I$145,'(6)定期点検調書'!$AH$12:$AH$5000,$C153,'(6)定期点検調書'!$BF$12:$BF$5000,$U$7)&gt;=1,$U$7,IF(COUNTIFS('(6)定期点検調書'!$B$12:$B$5000,I$145,'(6)定期点検調書'!$AH$12:$AH$5000,$C153,'(6)定期点検調書'!$BF$12:$BF$5000,$T$7)&gt;=1,$T$7,IF(COUNTIFS('(6)定期点検調書'!$B$12:$B$5000,I$145,'(6)定期点検調書'!$AH$12:$AH$5000,$C153,'(6)定期点検調書'!$BF$12:$BF$5000,$S$7)&gt;=1,$S$7,""))))))</f>
        <v/>
      </c>
      <c r="J153" s="465" t="str">
        <f>IF(J$145="","",IF(COUNTIFS('(6)定期点検調書'!$B$12:$B$5000,J$145,'(6)定期点検調書'!$AH$12:$AH$5000,$C153,'(6)定期点検調書'!$BF$12:$BF$5000,$W$7)&gt;=1,$W$7,IF(COUNTIFS('(6)定期点検調書'!$B$12:$B$5000,J$145,'(6)定期点検調書'!$AH$12:$AH$5000,$C153,'(6)定期点検調書'!$BF$12:$BF$5000,$V$7)&gt;=1,$V$7,IF(COUNTIFS('(6)定期点検調書'!$B$12:$B$5000,J$145,'(6)定期点検調書'!$AH$12:$AH$5000,$C153,'(6)定期点検調書'!$BF$12:$BF$5000,$U$7)&gt;=1,$U$7,IF(COUNTIFS('(6)定期点検調書'!$B$12:$B$5000,J$145,'(6)定期点検調書'!$AH$12:$AH$5000,$C153,'(6)定期点検調書'!$BF$12:$BF$5000,$T$7)&gt;=1,$T$7,IF(COUNTIFS('(6)定期点検調書'!$B$12:$B$5000,J$145,'(6)定期点検調書'!$AH$12:$AH$5000,$C153,'(6)定期点検調書'!$BF$12:$BF$5000,$S$7)&gt;=1,$S$7,""))))))</f>
        <v/>
      </c>
      <c r="K153" s="465" t="str">
        <f>IF(K$145="","",IF(COUNTIFS('(6)定期点検調書'!$B$12:$B$5000,K$145,'(6)定期点検調書'!$AH$12:$AH$5000,$C153,'(6)定期点検調書'!$BF$12:$BF$5000,$W$7)&gt;=1,$W$7,IF(COUNTIFS('(6)定期点検調書'!$B$12:$B$5000,K$145,'(6)定期点検調書'!$AH$12:$AH$5000,$C153,'(6)定期点検調書'!$BF$12:$BF$5000,$V$7)&gt;=1,$V$7,IF(COUNTIFS('(6)定期点検調書'!$B$12:$B$5000,K$145,'(6)定期点検調書'!$AH$12:$AH$5000,$C153,'(6)定期点検調書'!$BF$12:$BF$5000,$U$7)&gt;=1,$U$7,IF(COUNTIFS('(6)定期点検調書'!$B$12:$B$5000,K$145,'(6)定期点検調書'!$AH$12:$AH$5000,$C153,'(6)定期点検調書'!$BF$12:$BF$5000,$T$7)&gt;=1,$T$7,IF(COUNTIFS('(6)定期点検調書'!$B$12:$B$5000,K$145,'(6)定期点検調書'!$AH$12:$AH$5000,$C153,'(6)定期点検調書'!$BF$12:$BF$5000,$S$7)&gt;=1,$S$7,""))))))</f>
        <v/>
      </c>
      <c r="L153" s="465" t="str">
        <f>IF(L$145="","",IF(COUNTIFS('(6)定期点検調書'!$B$12:$B$5000,L$145,'(6)定期点検調書'!$AH$12:$AH$5000,$C153,'(6)定期点検調書'!$BF$12:$BF$5000,$W$7)&gt;=1,$W$7,IF(COUNTIFS('(6)定期点検調書'!$B$12:$B$5000,L$145,'(6)定期点検調書'!$AH$12:$AH$5000,$C153,'(6)定期点検調書'!$BF$12:$BF$5000,$V$7)&gt;=1,$V$7,IF(COUNTIFS('(6)定期点検調書'!$B$12:$B$5000,L$145,'(6)定期点検調書'!$AH$12:$AH$5000,$C153,'(6)定期点検調書'!$BF$12:$BF$5000,$U$7)&gt;=1,$U$7,IF(COUNTIFS('(6)定期点検調書'!$B$12:$B$5000,L$145,'(6)定期点検調書'!$AH$12:$AH$5000,$C153,'(6)定期点検調書'!$BF$12:$BF$5000,$T$7)&gt;=1,$T$7,IF(COUNTIFS('(6)定期点検調書'!$B$12:$B$5000,L$145,'(6)定期点検調書'!$AH$12:$AH$5000,$C153,'(6)定期点検調書'!$BF$12:$BF$5000,$S$7)&gt;=1,$S$7,""))))))</f>
        <v/>
      </c>
      <c r="M153" s="465" t="str">
        <f>IF(M$145="","",IF(COUNTIFS('(6)定期点検調書'!$B$12:$B$5000,M$145,'(6)定期点検調書'!$AH$12:$AH$5000,$C153,'(6)定期点検調書'!$BF$12:$BF$5000,$W$7)&gt;=1,$W$7,IF(COUNTIFS('(6)定期点検調書'!$B$12:$B$5000,M$145,'(6)定期点検調書'!$AH$12:$AH$5000,$C153,'(6)定期点検調書'!$BF$12:$BF$5000,$V$7)&gt;=1,$V$7,IF(COUNTIFS('(6)定期点検調書'!$B$12:$B$5000,M$145,'(6)定期点検調書'!$AH$12:$AH$5000,$C153,'(6)定期点検調書'!$BF$12:$BF$5000,$U$7)&gt;=1,$U$7,IF(COUNTIFS('(6)定期点検調書'!$B$12:$B$5000,M$145,'(6)定期点検調書'!$AH$12:$AH$5000,$C153,'(6)定期点検調書'!$BF$12:$BF$5000,$T$7)&gt;=1,$T$7,IF(COUNTIFS('(6)定期点検調書'!$B$12:$B$5000,M$145,'(6)定期点検調書'!$AH$12:$AH$5000,$C153,'(6)定期点検調書'!$BF$12:$BF$5000,$S$7)&gt;=1,$S$7,""))))))</f>
        <v/>
      </c>
      <c r="N153" s="465" t="str">
        <f>IF(N$145="","",IF(COUNTIFS('(6)定期点検調書'!$B$12:$B$5000,N$145,'(6)定期点検調書'!$AH$12:$AH$5000,$C153,'(6)定期点検調書'!$BF$12:$BF$5000,$W$7)&gt;=1,$W$7,IF(COUNTIFS('(6)定期点検調書'!$B$12:$B$5000,N$145,'(6)定期点検調書'!$AH$12:$AH$5000,$C153,'(6)定期点検調書'!$BF$12:$BF$5000,$V$7)&gt;=1,$V$7,IF(COUNTIFS('(6)定期点検調書'!$B$12:$B$5000,N$145,'(6)定期点検調書'!$AH$12:$AH$5000,$C153,'(6)定期点検調書'!$BF$12:$BF$5000,$U$7)&gt;=1,$U$7,IF(COUNTIFS('(6)定期点検調書'!$B$12:$B$5000,N$145,'(6)定期点検調書'!$AH$12:$AH$5000,$C153,'(6)定期点検調書'!$BF$12:$BF$5000,$T$7)&gt;=1,$T$7,IF(COUNTIFS('(6)定期点検調書'!$B$12:$B$5000,N$145,'(6)定期点検調書'!$AH$12:$AH$5000,$C153,'(6)定期点検調書'!$BF$12:$BF$5000,$S$7)&gt;=1,$S$7,""))))))</f>
        <v/>
      </c>
      <c r="O153" s="465" t="str">
        <f>IF(O$145="","",IF(COUNTIFS('(6)定期点検調書'!$B$12:$B$5000,O$145,'(6)定期点検調書'!$AH$12:$AH$5000,$C153,'(6)定期点検調書'!$BF$12:$BF$5000,$W$7)&gt;=1,$W$7,IF(COUNTIFS('(6)定期点検調書'!$B$12:$B$5000,O$145,'(6)定期点検調書'!$AH$12:$AH$5000,$C153,'(6)定期点検調書'!$BF$12:$BF$5000,$V$7)&gt;=1,$V$7,IF(COUNTIFS('(6)定期点検調書'!$B$12:$B$5000,O$145,'(6)定期点検調書'!$AH$12:$AH$5000,$C153,'(6)定期点検調書'!$BF$12:$BF$5000,$U$7)&gt;=1,$U$7,IF(COUNTIFS('(6)定期点検調書'!$B$12:$B$5000,O$145,'(6)定期点検調書'!$AH$12:$AH$5000,$C153,'(6)定期点検調書'!$BF$12:$BF$5000,$T$7)&gt;=1,$T$7,IF(COUNTIFS('(6)定期点検調書'!$B$12:$B$5000,O$145,'(6)定期点検調書'!$AH$12:$AH$5000,$C153,'(6)定期点検調書'!$BF$12:$BF$5000,$S$7)&gt;=1,$S$7,""))))))</f>
        <v/>
      </c>
      <c r="P153" s="465" t="str">
        <f>IF(P$145="","",IF(COUNTIFS('(6)定期点検調書'!$B$12:$B$5000,P$145,'(6)定期点検調書'!$AH$12:$AH$5000,$C153,'(6)定期点検調書'!$BF$12:$BF$5000,$W$7)&gt;=1,$W$7,IF(COUNTIFS('(6)定期点検調書'!$B$12:$B$5000,P$145,'(6)定期点検調書'!$AH$12:$AH$5000,$C153,'(6)定期点検調書'!$BF$12:$BF$5000,$V$7)&gt;=1,$V$7,IF(COUNTIFS('(6)定期点検調書'!$B$12:$B$5000,P$145,'(6)定期点検調書'!$AH$12:$AH$5000,$C153,'(6)定期点検調書'!$BF$12:$BF$5000,$U$7)&gt;=1,$U$7,IF(COUNTIFS('(6)定期点検調書'!$B$12:$B$5000,P$145,'(6)定期点検調書'!$AH$12:$AH$5000,$C153,'(6)定期点検調書'!$BF$12:$BF$5000,$T$7)&gt;=1,$T$7,IF(COUNTIFS('(6)定期点検調書'!$B$12:$B$5000,P$145,'(6)定期点検調書'!$AH$12:$AH$5000,$C153,'(6)定期点検調書'!$BF$12:$BF$5000,$S$7)&gt;=1,$S$7,""))))))</f>
        <v/>
      </c>
      <c r="Q153" s="465" t="str">
        <f>IF(Q$145="","",IF(COUNTIFS('(6)定期点検調書'!$B$12:$B$5000,Q$145,'(6)定期点検調書'!$AH$12:$AH$5000,$C153,'(6)定期点検調書'!$BF$12:$BF$5000,$W$7)&gt;=1,$W$7,IF(COUNTIFS('(6)定期点検調書'!$B$12:$B$5000,Q$145,'(6)定期点検調書'!$AH$12:$AH$5000,$C153,'(6)定期点検調書'!$BF$12:$BF$5000,$V$7)&gt;=1,$V$7,IF(COUNTIFS('(6)定期点検調書'!$B$12:$B$5000,Q$145,'(6)定期点検調書'!$AH$12:$AH$5000,$C153,'(6)定期点検調書'!$BF$12:$BF$5000,$U$7)&gt;=1,$U$7,IF(COUNTIFS('(6)定期点検調書'!$B$12:$B$5000,Q$145,'(6)定期点検調書'!$AH$12:$AH$5000,$C153,'(6)定期点検調書'!$BF$12:$BF$5000,$T$7)&gt;=1,$T$7,IF(COUNTIFS('(6)定期点検調書'!$B$12:$B$5000,Q$145,'(6)定期点検調書'!$AH$12:$AH$5000,$C153,'(6)定期点検調書'!$BF$12:$BF$5000,$S$7)&gt;=1,$S$7,""))))))</f>
        <v/>
      </c>
      <c r="R153" s="465" t="str">
        <f>IF(R$145="","",IF(COUNTIFS('(6)定期点検調書'!$B$12:$B$5000,R$145,'(6)定期点検調書'!$AH$12:$AH$5000,$C153,'(6)定期点検調書'!$BF$12:$BF$5000,$W$7)&gt;=1,$W$7,IF(COUNTIFS('(6)定期点検調書'!$B$12:$B$5000,R$145,'(6)定期点検調書'!$AH$12:$AH$5000,$C153,'(6)定期点検調書'!$BF$12:$BF$5000,$V$7)&gt;=1,$V$7,IF(COUNTIFS('(6)定期点検調書'!$B$12:$B$5000,R$145,'(6)定期点検調書'!$AH$12:$AH$5000,$C153,'(6)定期点検調書'!$BF$12:$BF$5000,$U$7)&gt;=1,$U$7,IF(COUNTIFS('(6)定期点検調書'!$B$12:$B$5000,R$145,'(6)定期点検調書'!$AH$12:$AH$5000,$C153,'(6)定期点検調書'!$BF$12:$BF$5000,$T$7)&gt;=1,$T$7,IF(COUNTIFS('(6)定期点検調書'!$B$12:$B$5000,R$145,'(6)定期点検調書'!$AH$12:$AH$5000,$C153,'(6)定期点検調書'!$BF$12:$BF$5000,$S$7)&gt;=1,$S$7,""))))))</f>
        <v/>
      </c>
      <c r="S153" s="465" t="str">
        <f>IF(S$145="","",IF(COUNTIFS('(6)定期点検調書'!$B$12:$B$5000,S$145,'(6)定期点検調書'!$AH$12:$AH$5000,$C153,'(6)定期点検調書'!$BF$12:$BF$5000,$W$7)&gt;=1,$W$7,IF(COUNTIFS('(6)定期点検調書'!$B$12:$B$5000,S$145,'(6)定期点検調書'!$AH$12:$AH$5000,$C153,'(6)定期点検調書'!$BF$12:$BF$5000,$V$7)&gt;=1,$V$7,IF(COUNTIFS('(6)定期点検調書'!$B$12:$B$5000,S$145,'(6)定期点検調書'!$AH$12:$AH$5000,$C153,'(6)定期点検調書'!$BF$12:$BF$5000,$U$7)&gt;=1,$U$7,IF(COUNTIFS('(6)定期点検調書'!$B$12:$B$5000,S$145,'(6)定期点検調書'!$AH$12:$AH$5000,$C153,'(6)定期点検調書'!$BF$12:$BF$5000,$T$7)&gt;=1,$T$7,IF(COUNTIFS('(6)定期点検調書'!$B$12:$B$5000,S$145,'(6)定期点検調書'!$AH$12:$AH$5000,$C153,'(6)定期点検調書'!$BF$12:$BF$5000,$S$7)&gt;=1,$S$7,""))))))</f>
        <v/>
      </c>
      <c r="T153" s="465" t="str">
        <f>IF(T$145="","",IF(COUNTIFS('(6)定期点検調書'!$B$12:$B$5000,T$145,'(6)定期点検調書'!$AH$12:$AH$5000,$C153,'(6)定期点検調書'!$BF$12:$BF$5000,$W$7)&gt;=1,$W$7,IF(COUNTIFS('(6)定期点検調書'!$B$12:$B$5000,T$145,'(6)定期点検調書'!$AH$12:$AH$5000,$C153,'(6)定期点検調書'!$BF$12:$BF$5000,$V$7)&gt;=1,$V$7,IF(COUNTIFS('(6)定期点検調書'!$B$12:$B$5000,T$145,'(6)定期点検調書'!$AH$12:$AH$5000,$C153,'(6)定期点検調書'!$BF$12:$BF$5000,$U$7)&gt;=1,$U$7,IF(COUNTIFS('(6)定期点検調書'!$B$12:$B$5000,T$145,'(6)定期点検調書'!$AH$12:$AH$5000,$C153,'(6)定期点検調書'!$BF$12:$BF$5000,$T$7)&gt;=1,$T$7,IF(COUNTIFS('(6)定期点検調書'!$B$12:$B$5000,T$145,'(6)定期点検調書'!$AH$12:$AH$5000,$C153,'(6)定期点検調書'!$BF$12:$BF$5000,$S$7)&gt;=1,$S$7,""))))))</f>
        <v/>
      </c>
      <c r="U153" s="465" t="str">
        <f>IF(U$145="","",IF(COUNTIFS('(6)定期点検調書'!$B$12:$B$5000,U$145,'(6)定期点検調書'!$AH$12:$AH$5000,$C153,'(6)定期点検調書'!$BF$12:$BF$5000,$W$7)&gt;=1,$W$7,IF(COUNTIFS('(6)定期点検調書'!$B$12:$B$5000,U$145,'(6)定期点検調書'!$AH$12:$AH$5000,$C153,'(6)定期点検調書'!$BF$12:$BF$5000,$V$7)&gt;=1,$V$7,IF(COUNTIFS('(6)定期点検調書'!$B$12:$B$5000,U$145,'(6)定期点検調書'!$AH$12:$AH$5000,$C153,'(6)定期点検調書'!$BF$12:$BF$5000,$U$7)&gt;=1,$U$7,IF(COUNTIFS('(6)定期点検調書'!$B$12:$B$5000,U$145,'(6)定期点検調書'!$AH$12:$AH$5000,$C153,'(6)定期点検調書'!$BF$12:$BF$5000,$T$7)&gt;=1,$T$7,IF(COUNTIFS('(6)定期点検調書'!$B$12:$B$5000,U$145,'(6)定期点検調書'!$AH$12:$AH$5000,$C153,'(6)定期点検調書'!$BF$12:$BF$5000,$S$7)&gt;=1,$S$7,""))))))</f>
        <v/>
      </c>
      <c r="V153" s="465" t="str">
        <f>IF(V$145="","",IF(COUNTIFS('(6)定期点検調書'!$B$12:$B$5000,V$145,'(6)定期点検調書'!$AH$12:$AH$5000,$C153,'(6)定期点検調書'!$BF$12:$BF$5000,$W$7)&gt;=1,$W$7,IF(COUNTIFS('(6)定期点検調書'!$B$12:$B$5000,V$145,'(6)定期点検調書'!$AH$12:$AH$5000,$C153,'(6)定期点検調書'!$BF$12:$BF$5000,$V$7)&gt;=1,$V$7,IF(COUNTIFS('(6)定期点検調書'!$B$12:$B$5000,V$145,'(6)定期点検調書'!$AH$12:$AH$5000,$C153,'(6)定期点検調書'!$BF$12:$BF$5000,$U$7)&gt;=1,$U$7,IF(COUNTIFS('(6)定期点検調書'!$B$12:$B$5000,V$145,'(6)定期点検調書'!$AH$12:$AH$5000,$C153,'(6)定期点検調書'!$BF$12:$BF$5000,$T$7)&gt;=1,$T$7,IF(COUNTIFS('(6)定期点検調書'!$B$12:$B$5000,V$145,'(6)定期点検調書'!$AH$12:$AH$5000,$C153,'(6)定期点検調書'!$BF$12:$BF$5000,$S$7)&gt;=1,$S$7,""))))))</f>
        <v/>
      </c>
      <c r="W153" s="465" t="str">
        <f>IF(W$145="","",IF(COUNTIFS('(6)定期点検調書'!$B$12:$B$5000,W$145,'(6)定期点検調書'!$AH$12:$AH$5000,$C153,'(6)定期点検調書'!$BF$12:$BF$5000,$W$7)&gt;=1,$W$7,IF(COUNTIFS('(6)定期点検調書'!$B$12:$B$5000,W$145,'(6)定期点検調書'!$AH$12:$AH$5000,$C153,'(6)定期点検調書'!$BF$12:$BF$5000,$V$7)&gt;=1,$V$7,IF(COUNTIFS('(6)定期点検調書'!$B$12:$B$5000,W$145,'(6)定期点検調書'!$AH$12:$AH$5000,$C153,'(6)定期点検調書'!$BF$12:$BF$5000,$U$7)&gt;=1,$U$7,IF(COUNTIFS('(6)定期点検調書'!$B$12:$B$5000,W$145,'(6)定期点検調書'!$AH$12:$AH$5000,$C153,'(6)定期点検調書'!$BF$12:$BF$5000,$T$7)&gt;=1,$T$7,IF(COUNTIFS('(6)定期点検調書'!$B$12:$B$5000,W$145,'(6)定期点検調書'!$AH$12:$AH$5000,$C153,'(6)定期点検調書'!$BF$12:$BF$5000,$S$7)&gt;=1,$S$7,""))))))</f>
        <v/>
      </c>
      <c r="X153" s="465" t="str">
        <f>IF(X$145="","",IF(COUNTIFS('(6)定期点検調書'!$B$12:$B$5000,X$145,'(6)定期点検調書'!$AH$12:$AH$5000,$C153,'(6)定期点検調書'!$BF$12:$BF$5000,$W$7)&gt;=1,$W$7,IF(COUNTIFS('(6)定期点検調書'!$B$12:$B$5000,X$145,'(6)定期点検調書'!$AH$12:$AH$5000,$C153,'(6)定期点検調書'!$BF$12:$BF$5000,$V$7)&gt;=1,$V$7,IF(COUNTIFS('(6)定期点検調書'!$B$12:$B$5000,X$145,'(6)定期点検調書'!$AH$12:$AH$5000,$C153,'(6)定期点検調書'!$BF$12:$BF$5000,$U$7)&gt;=1,$U$7,IF(COUNTIFS('(6)定期点検調書'!$B$12:$B$5000,X$145,'(6)定期点検調書'!$AH$12:$AH$5000,$C153,'(6)定期点検調書'!$BF$12:$BF$5000,$T$7)&gt;=1,$T$7,IF(COUNTIFS('(6)定期点検調書'!$B$12:$B$5000,X$145,'(6)定期点検調書'!$AH$12:$AH$5000,$C153,'(6)定期点検調書'!$BF$12:$BF$5000,$S$7)&gt;=1,$S$7,""))))))</f>
        <v/>
      </c>
      <c r="Y153" s="465" t="str">
        <f>IF(Y$145="","",IF(COUNTIFS('(6)定期点検調書'!$B$12:$B$5000,Y$145,'(6)定期点検調書'!$AH$12:$AH$5000,$C153,'(6)定期点検調書'!$BF$12:$BF$5000,$W$7)&gt;=1,$W$7,IF(COUNTIFS('(6)定期点検調書'!$B$12:$B$5000,Y$145,'(6)定期点検調書'!$AH$12:$AH$5000,$C153,'(6)定期点検調書'!$BF$12:$BF$5000,$V$7)&gt;=1,$V$7,IF(COUNTIFS('(6)定期点検調書'!$B$12:$B$5000,Y$145,'(6)定期点検調書'!$AH$12:$AH$5000,$C153,'(6)定期点検調書'!$BF$12:$BF$5000,$U$7)&gt;=1,$U$7,IF(COUNTIFS('(6)定期点検調書'!$B$12:$B$5000,Y$145,'(6)定期点検調書'!$AH$12:$AH$5000,$C153,'(6)定期点検調書'!$BF$12:$BF$5000,$T$7)&gt;=1,$T$7,IF(COUNTIFS('(6)定期点検調書'!$B$12:$B$5000,Y$145,'(6)定期点検調書'!$AH$12:$AH$5000,$C153,'(6)定期点検調書'!$BF$12:$BF$5000,$S$7)&gt;=1,$S$7,""))))))</f>
        <v/>
      </c>
      <c r="Z153" s="465" t="str">
        <f>IF(Z$145="","",IF(COUNTIFS('(6)定期点検調書'!$B$12:$B$5000,Z$145,'(6)定期点検調書'!$AH$12:$AH$5000,$C153,'(6)定期点検調書'!$BF$12:$BF$5000,$W$7)&gt;=1,$W$7,IF(COUNTIFS('(6)定期点検調書'!$B$12:$B$5000,Z$145,'(6)定期点検調書'!$AH$12:$AH$5000,$C153,'(6)定期点検調書'!$BF$12:$BF$5000,$V$7)&gt;=1,$V$7,IF(COUNTIFS('(6)定期点検調書'!$B$12:$B$5000,Z$145,'(6)定期点検調書'!$AH$12:$AH$5000,$C153,'(6)定期点検調書'!$BF$12:$BF$5000,$U$7)&gt;=1,$U$7,IF(COUNTIFS('(6)定期点検調書'!$B$12:$B$5000,Z$145,'(6)定期点検調書'!$AH$12:$AH$5000,$C153,'(6)定期点検調書'!$BF$12:$BF$5000,$T$7)&gt;=1,$T$7,IF(COUNTIFS('(6)定期点検調書'!$B$12:$B$5000,Z$145,'(6)定期点検調書'!$AH$12:$AH$5000,$C153,'(6)定期点検調書'!$BF$12:$BF$5000,$S$7)&gt;=1,$S$7,""))))))</f>
        <v/>
      </c>
      <c r="AA153" s="465" t="str">
        <f>IF(AA$145="","",IF(COUNTIFS('(6)定期点検調書'!$B$12:$B$5000,AA$145,'(6)定期点検調書'!$AH$12:$AH$5000,$C153,'(6)定期点検調書'!$BF$12:$BF$5000,$W$7)&gt;=1,$W$7,IF(COUNTIFS('(6)定期点検調書'!$B$12:$B$5000,AA$145,'(6)定期点検調書'!$AH$12:$AH$5000,$C153,'(6)定期点検調書'!$BF$12:$BF$5000,$V$7)&gt;=1,$V$7,IF(COUNTIFS('(6)定期点検調書'!$B$12:$B$5000,AA$145,'(6)定期点検調書'!$AH$12:$AH$5000,$C153,'(6)定期点検調書'!$BF$12:$BF$5000,$U$7)&gt;=1,$U$7,IF(COUNTIFS('(6)定期点検調書'!$B$12:$B$5000,AA$145,'(6)定期点検調書'!$AH$12:$AH$5000,$C153,'(6)定期点検調書'!$BF$12:$BF$5000,$T$7)&gt;=1,$T$7,IF(COUNTIFS('(6)定期点検調書'!$B$12:$B$5000,AA$145,'(6)定期点検調書'!$AH$12:$AH$5000,$C153,'(6)定期点検調書'!$BF$12:$BF$5000,$S$7)&gt;=1,$S$7,""))))))</f>
        <v/>
      </c>
      <c r="AB153" s="465" t="str">
        <f>IF(AB$145="","",IF(COUNTIFS('(6)定期点検調書'!$B$12:$B$5000,AB$145,'(6)定期点検調書'!$AH$12:$AH$5000,$C153,'(6)定期点検調書'!$BF$12:$BF$5000,$W$7)&gt;=1,$W$7,IF(COUNTIFS('(6)定期点検調書'!$B$12:$B$5000,AB$145,'(6)定期点検調書'!$AH$12:$AH$5000,$C153,'(6)定期点検調書'!$BF$12:$BF$5000,$V$7)&gt;=1,$V$7,IF(COUNTIFS('(6)定期点検調書'!$B$12:$B$5000,AB$145,'(6)定期点検調書'!$AH$12:$AH$5000,$C153,'(6)定期点検調書'!$BF$12:$BF$5000,$U$7)&gt;=1,$U$7,IF(COUNTIFS('(6)定期点検調書'!$B$12:$B$5000,AB$145,'(6)定期点検調書'!$AH$12:$AH$5000,$C153,'(6)定期点検調書'!$BF$12:$BF$5000,$T$7)&gt;=1,$T$7,IF(COUNTIFS('(6)定期点検調書'!$B$12:$B$5000,AB$145,'(6)定期点検調書'!$AH$12:$AH$5000,$C153,'(6)定期点検調書'!$BF$12:$BF$5000,$S$7)&gt;=1,$S$7,""))))))</f>
        <v/>
      </c>
      <c r="AC153" s="465" t="str">
        <f>IF(AC$145="","",IF(COUNTIFS('(6)定期点検調書'!$B$12:$B$5000,AC$145,'(6)定期点検調書'!$AH$12:$AH$5000,$C153,'(6)定期点検調書'!$BF$12:$BF$5000,$W$7)&gt;=1,$W$7,IF(COUNTIFS('(6)定期点検調書'!$B$12:$B$5000,AC$145,'(6)定期点検調書'!$AH$12:$AH$5000,$C153,'(6)定期点検調書'!$BF$12:$BF$5000,$V$7)&gt;=1,$V$7,IF(COUNTIFS('(6)定期点検調書'!$B$12:$B$5000,AC$145,'(6)定期点検調書'!$AH$12:$AH$5000,$C153,'(6)定期点検調書'!$BF$12:$BF$5000,$U$7)&gt;=1,$U$7,IF(COUNTIFS('(6)定期点検調書'!$B$12:$B$5000,AC$145,'(6)定期点検調書'!$AH$12:$AH$5000,$C153,'(6)定期点検調書'!$BF$12:$BF$5000,$T$7)&gt;=1,$T$7,IF(COUNTIFS('(6)定期点検調書'!$B$12:$B$5000,AC$145,'(6)定期点検調書'!$AH$12:$AH$5000,$C153,'(6)定期点検調書'!$BF$12:$BF$5000,$S$7)&gt;=1,$S$7,""))))))</f>
        <v/>
      </c>
      <c r="AD153" s="465" t="str">
        <f>IF(AD$145="","",IF(COUNTIFS('(6)定期点検調書'!$B$12:$B$5000,AD$145,'(6)定期点検調書'!$AH$12:$AH$5000,$C153,'(6)定期点検調書'!$BF$12:$BF$5000,$W$7)&gt;=1,$W$7,IF(COUNTIFS('(6)定期点検調書'!$B$12:$B$5000,AD$145,'(6)定期点検調書'!$AH$12:$AH$5000,$C153,'(6)定期点検調書'!$BF$12:$BF$5000,$V$7)&gt;=1,$V$7,IF(COUNTIFS('(6)定期点検調書'!$B$12:$B$5000,AD$145,'(6)定期点検調書'!$AH$12:$AH$5000,$C153,'(6)定期点検調書'!$BF$12:$BF$5000,$U$7)&gt;=1,$U$7,IF(COUNTIFS('(6)定期点検調書'!$B$12:$B$5000,AD$145,'(6)定期点検調書'!$AH$12:$AH$5000,$C153,'(6)定期点検調書'!$BF$12:$BF$5000,$T$7)&gt;=1,$T$7,IF(COUNTIFS('(6)定期点検調書'!$B$12:$B$5000,AD$145,'(6)定期点検調書'!$AH$12:$AH$5000,$C153,'(6)定期点検調書'!$BF$12:$BF$5000,$S$7)&gt;=1,$S$7,""))))))</f>
        <v/>
      </c>
      <c r="AE153" s="465" t="str">
        <f>IF(AE$145="","",IF(COUNTIFS('(6)定期点検調書'!$B$12:$B$5000,AE$145,'(6)定期点検調書'!$AH$12:$AH$5000,$C153,'(6)定期点検調書'!$BF$12:$BF$5000,$W$7)&gt;=1,$W$7,IF(COUNTIFS('(6)定期点検調書'!$B$12:$B$5000,AE$145,'(6)定期点検調書'!$AH$12:$AH$5000,$C153,'(6)定期点検調書'!$BF$12:$BF$5000,$V$7)&gt;=1,$V$7,IF(COUNTIFS('(6)定期点検調書'!$B$12:$B$5000,AE$145,'(6)定期点検調書'!$AH$12:$AH$5000,$C153,'(6)定期点検調書'!$BF$12:$BF$5000,$U$7)&gt;=1,$U$7,IF(COUNTIFS('(6)定期点検調書'!$B$12:$B$5000,AE$145,'(6)定期点検調書'!$AH$12:$AH$5000,$C153,'(6)定期点検調書'!$BF$12:$BF$5000,$T$7)&gt;=1,$T$7,IF(COUNTIFS('(6)定期点検調書'!$B$12:$B$5000,AE$145,'(6)定期点検調書'!$AH$12:$AH$5000,$C153,'(6)定期点検調書'!$BF$12:$BF$5000,$S$7)&gt;=1,$S$7,""))))))</f>
        <v/>
      </c>
      <c r="AF153" s="465" t="str">
        <f>IF(AF$145="","",IF(COUNTIFS('(6)定期点検調書'!$B$12:$B$5000,AF$145,'(6)定期点検調書'!$AH$12:$AH$5000,$C153,'(6)定期点検調書'!$BF$12:$BF$5000,$W$7)&gt;=1,$W$7,IF(COUNTIFS('(6)定期点検調書'!$B$12:$B$5000,AF$145,'(6)定期点検調書'!$AH$12:$AH$5000,$C153,'(6)定期点検調書'!$BF$12:$BF$5000,$V$7)&gt;=1,$V$7,IF(COUNTIFS('(6)定期点検調書'!$B$12:$B$5000,AF$145,'(6)定期点検調書'!$AH$12:$AH$5000,$C153,'(6)定期点検調書'!$BF$12:$BF$5000,$U$7)&gt;=1,$U$7,IF(COUNTIFS('(6)定期点検調書'!$B$12:$B$5000,AF$145,'(6)定期点検調書'!$AH$12:$AH$5000,$C153,'(6)定期点検調書'!$BF$12:$BF$5000,$T$7)&gt;=1,$T$7,IF(COUNTIFS('(6)定期点検調書'!$B$12:$B$5000,AF$145,'(6)定期点検調書'!$AH$12:$AH$5000,$C153,'(6)定期点検調書'!$BF$12:$BF$5000,$S$7)&gt;=1,$S$7,""))))))</f>
        <v/>
      </c>
      <c r="AG153" s="465" t="str">
        <f>IF(AG$145="","",IF(COUNTIFS('(6)定期点検調書'!$B$12:$B$5000,AG$145,'(6)定期点検調書'!$AH$12:$AH$5000,$C153,'(6)定期点検調書'!$BF$12:$BF$5000,$W$7)&gt;=1,$W$7,IF(COUNTIFS('(6)定期点検調書'!$B$12:$B$5000,AG$145,'(6)定期点検調書'!$AH$12:$AH$5000,$C153,'(6)定期点検調書'!$BF$12:$BF$5000,$V$7)&gt;=1,$V$7,IF(COUNTIFS('(6)定期点検調書'!$B$12:$B$5000,AG$145,'(6)定期点検調書'!$AH$12:$AH$5000,$C153,'(6)定期点検調書'!$BF$12:$BF$5000,$U$7)&gt;=1,$U$7,IF(COUNTIFS('(6)定期点検調書'!$B$12:$B$5000,AG$145,'(6)定期点検調書'!$AH$12:$AH$5000,$C153,'(6)定期点検調書'!$BF$12:$BF$5000,$T$7)&gt;=1,$T$7,IF(COUNTIFS('(6)定期点検調書'!$B$12:$B$5000,AG$145,'(6)定期点検調書'!$AH$12:$AH$5000,$C153,'(6)定期点検調書'!$BF$12:$BF$5000,$S$7)&gt;=1,$S$7,""))))))</f>
        <v/>
      </c>
      <c r="AH153" s="465" t="str">
        <f>IF(AH$145="","",IF(COUNTIFS('(6)定期点検調書'!$B$12:$B$5000,AH$145,'(6)定期点検調書'!$AH$12:$AH$5000,$C153,'(6)定期点検調書'!$BF$12:$BF$5000,$W$7)&gt;=1,$W$7,IF(COUNTIFS('(6)定期点検調書'!$B$12:$B$5000,AH$145,'(6)定期点検調書'!$AH$12:$AH$5000,$C153,'(6)定期点検調書'!$BF$12:$BF$5000,$V$7)&gt;=1,$V$7,IF(COUNTIFS('(6)定期点検調書'!$B$12:$B$5000,AH$145,'(6)定期点検調書'!$AH$12:$AH$5000,$C153,'(6)定期点検調書'!$BF$12:$BF$5000,$U$7)&gt;=1,$U$7,IF(COUNTIFS('(6)定期点検調書'!$B$12:$B$5000,AH$145,'(6)定期点検調書'!$AH$12:$AH$5000,$C153,'(6)定期点検調書'!$BF$12:$BF$5000,$T$7)&gt;=1,$T$7,IF(COUNTIFS('(6)定期点検調書'!$B$12:$B$5000,AH$145,'(6)定期点検調書'!$AH$12:$AH$5000,$C153,'(6)定期点検調書'!$BF$12:$BF$5000,$S$7)&gt;=1,$S$7,""))))))</f>
        <v/>
      </c>
      <c r="AI153" s="465" t="str">
        <f>IF(AI$145="","",IF(COUNTIFS('(6)定期点検調書'!$B$12:$B$5000,AI$145,'(6)定期点検調書'!$AH$12:$AH$5000,$C153,'(6)定期点検調書'!$BF$12:$BF$5000,$W$7)&gt;=1,$W$7,IF(COUNTIFS('(6)定期点検調書'!$B$12:$B$5000,AI$145,'(6)定期点検調書'!$AH$12:$AH$5000,$C153,'(6)定期点検調書'!$BF$12:$BF$5000,$V$7)&gt;=1,$V$7,IF(COUNTIFS('(6)定期点検調書'!$B$12:$B$5000,AI$145,'(6)定期点検調書'!$AH$12:$AH$5000,$C153,'(6)定期点検調書'!$BF$12:$BF$5000,$U$7)&gt;=1,$U$7,IF(COUNTIFS('(6)定期点検調書'!$B$12:$B$5000,AI$145,'(6)定期点検調書'!$AH$12:$AH$5000,$C153,'(6)定期点検調書'!$BF$12:$BF$5000,$T$7)&gt;=1,$T$7,IF(COUNTIFS('(6)定期点検調書'!$B$12:$B$5000,AI$145,'(6)定期点検調書'!$AH$12:$AH$5000,$C153,'(6)定期点検調書'!$BF$12:$BF$5000,$S$7)&gt;=1,$S$7,""))))))</f>
        <v/>
      </c>
      <c r="AJ153" s="465" t="str">
        <f>IF(AJ$145="","",IF(COUNTIFS('(6)定期点検調書'!$B$12:$B$5000,AJ$145,'(6)定期点検調書'!$AH$12:$AH$5000,$C153,'(6)定期点検調書'!$BF$12:$BF$5000,$W$7)&gt;=1,$W$7,IF(COUNTIFS('(6)定期点検調書'!$B$12:$B$5000,AJ$145,'(6)定期点検調書'!$AH$12:$AH$5000,$C153,'(6)定期点検調書'!$BF$12:$BF$5000,$V$7)&gt;=1,$V$7,IF(COUNTIFS('(6)定期点検調書'!$B$12:$B$5000,AJ$145,'(6)定期点検調書'!$AH$12:$AH$5000,$C153,'(6)定期点検調書'!$BF$12:$BF$5000,$U$7)&gt;=1,$U$7,IF(COUNTIFS('(6)定期点検調書'!$B$12:$B$5000,AJ$145,'(6)定期点検調書'!$AH$12:$AH$5000,$C153,'(6)定期点検調書'!$BF$12:$BF$5000,$T$7)&gt;=1,$T$7,IF(COUNTIFS('(6)定期点検調書'!$B$12:$B$5000,AJ$145,'(6)定期点検調書'!$AH$12:$AH$5000,$C153,'(6)定期点検調書'!$BF$12:$BF$5000,$S$7)&gt;=1,$S$7,""))))))</f>
        <v/>
      </c>
      <c r="AK153" s="465" t="str">
        <f>IF(AK$145="","",IF(COUNTIFS('(6)定期点検調書'!$B$12:$B$5000,AK$145,'(6)定期点検調書'!$AH$12:$AH$5000,$C153,'(6)定期点検調書'!$BF$12:$BF$5000,$W$7)&gt;=1,$W$7,IF(COUNTIFS('(6)定期点検調書'!$B$12:$B$5000,AK$145,'(6)定期点検調書'!$AH$12:$AH$5000,$C153,'(6)定期点検調書'!$BF$12:$BF$5000,$V$7)&gt;=1,$V$7,IF(COUNTIFS('(6)定期点検調書'!$B$12:$B$5000,AK$145,'(6)定期点検調書'!$AH$12:$AH$5000,$C153,'(6)定期点検調書'!$BF$12:$BF$5000,$U$7)&gt;=1,$U$7,IF(COUNTIFS('(6)定期点検調書'!$B$12:$B$5000,AK$145,'(6)定期点検調書'!$AH$12:$AH$5000,$C153,'(6)定期点検調書'!$BF$12:$BF$5000,$T$7)&gt;=1,$T$7,IF(COUNTIFS('(6)定期点検調書'!$B$12:$B$5000,AK$145,'(6)定期点検調書'!$AH$12:$AH$5000,$C153,'(6)定期点検調書'!$BF$12:$BF$5000,$S$7)&gt;=1,$S$7,""))))))</f>
        <v/>
      </c>
      <c r="AL153" s="465" t="str">
        <f>IF(AL$145="","",IF(COUNTIFS('(6)定期点検調書'!$B$12:$B$5000,AL$145,'(6)定期点検調書'!$AH$12:$AH$5000,$C153,'(6)定期点検調書'!$BF$12:$BF$5000,$W$7)&gt;=1,$W$7,IF(COUNTIFS('(6)定期点検調書'!$B$12:$B$5000,AL$145,'(6)定期点検調書'!$AH$12:$AH$5000,$C153,'(6)定期点検調書'!$BF$12:$BF$5000,$V$7)&gt;=1,$V$7,IF(COUNTIFS('(6)定期点検調書'!$B$12:$B$5000,AL$145,'(6)定期点検調書'!$AH$12:$AH$5000,$C153,'(6)定期点検調書'!$BF$12:$BF$5000,$U$7)&gt;=1,$U$7,IF(COUNTIFS('(6)定期点検調書'!$B$12:$B$5000,AL$145,'(6)定期点検調書'!$AH$12:$AH$5000,$C153,'(6)定期点検調書'!$BF$12:$BF$5000,$T$7)&gt;=1,$T$7,IF(COUNTIFS('(6)定期点検調書'!$B$12:$B$5000,AL$145,'(6)定期点検調書'!$AH$12:$AH$5000,$C153,'(6)定期点検調書'!$BF$12:$BF$5000,$S$7)&gt;=1,$S$7,""))))))</f>
        <v/>
      </c>
      <c r="AM153" s="465" t="str">
        <f>IF(AM$145="","",IF(COUNTIFS('(6)定期点検調書'!$B$12:$B$5000,AM$145,'(6)定期点検調書'!$AH$12:$AH$5000,$C153,'(6)定期点検調書'!$BF$12:$BF$5000,$W$7)&gt;=1,$W$7,IF(COUNTIFS('(6)定期点検調書'!$B$12:$B$5000,AM$145,'(6)定期点検調書'!$AH$12:$AH$5000,$C153,'(6)定期点検調書'!$BF$12:$BF$5000,$V$7)&gt;=1,$V$7,IF(COUNTIFS('(6)定期点検調書'!$B$12:$B$5000,AM$145,'(6)定期点検調書'!$AH$12:$AH$5000,$C153,'(6)定期点検調書'!$BF$12:$BF$5000,$U$7)&gt;=1,$U$7,IF(COUNTIFS('(6)定期点検調書'!$B$12:$B$5000,AM$145,'(6)定期点検調書'!$AH$12:$AH$5000,$C153,'(6)定期点検調書'!$BF$12:$BF$5000,$T$7)&gt;=1,$T$7,IF(COUNTIFS('(6)定期点検調書'!$B$12:$B$5000,AM$145,'(6)定期点検調書'!$AH$12:$AH$5000,$C153,'(6)定期点検調書'!$BF$12:$BF$5000,$S$7)&gt;=1,$S$7,""))))))</f>
        <v/>
      </c>
      <c r="AN153" s="465" t="str">
        <f>IF(AN$145="","",IF(COUNTIFS('(6)定期点検調書'!$B$12:$B$5000,AN$145,'(6)定期点検調書'!$AH$12:$AH$5000,$C153,'(6)定期点検調書'!$BF$12:$BF$5000,$W$7)&gt;=1,$W$7,IF(COUNTIFS('(6)定期点検調書'!$B$12:$B$5000,AN$145,'(6)定期点検調書'!$AH$12:$AH$5000,$C153,'(6)定期点検調書'!$BF$12:$BF$5000,$V$7)&gt;=1,$V$7,IF(COUNTIFS('(6)定期点検調書'!$B$12:$B$5000,AN$145,'(6)定期点検調書'!$AH$12:$AH$5000,$C153,'(6)定期点検調書'!$BF$12:$BF$5000,$U$7)&gt;=1,$U$7,IF(COUNTIFS('(6)定期点検調書'!$B$12:$B$5000,AN$145,'(6)定期点検調書'!$AH$12:$AH$5000,$C153,'(6)定期点検調書'!$BF$12:$BF$5000,$T$7)&gt;=1,$T$7,IF(COUNTIFS('(6)定期点検調書'!$B$12:$B$5000,AN$145,'(6)定期点検調書'!$AH$12:$AH$5000,$C153,'(6)定期点検調書'!$BF$12:$BF$5000,$S$7)&gt;=1,$S$7,""))))))</f>
        <v/>
      </c>
      <c r="AO153" s="465" t="str">
        <f>IF(AO$145="","",IF(COUNTIFS('(6)定期点検調書'!$B$12:$B$5000,AO$145,'(6)定期点検調書'!$AH$12:$AH$5000,$C153,'(6)定期点検調書'!$BF$12:$BF$5000,$W$7)&gt;=1,$W$7,IF(COUNTIFS('(6)定期点検調書'!$B$12:$B$5000,AO$145,'(6)定期点検調書'!$AH$12:$AH$5000,$C153,'(6)定期点検調書'!$BF$12:$BF$5000,$V$7)&gt;=1,$V$7,IF(COUNTIFS('(6)定期点検調書'!$B$12:$B$5000,AO$145,'(6)定期点検調書'!$AH$12:$AH$5000,$C153,'(6)定期点検調書'!$BF$12:$BF$5000,$U$7)&gt;=1,$U$7,IF(COUNTIFS('(6)定期点検調書'!$B$12:$B$5000,AO$145,'(6)定期点検調書'!$AH$12:$AH$5000,$C153,'(6)定期点検調書'!$BF$12:$BF$5000,$T$7)&gt;=1,$T$7,IF(COUNTIFS('(6)定期点検調書'!$B$12:$B$5000,AO$145,'(6)定期点検調書'!$AH$12:$AH$5000,$C153,'(6)定期点検調書'!$BF$12:$BF$5000,$S$7)&gt;=1,$S$7,""))))))</f>
        <v/>
      </c>
      <c r="AP153" s="465" t="str">
        <f>IF(AP$145="","",IF(COUNTIFS('(6)定期点検調書'!$B$12:$B$5000,AP$145,'(6)定期点検調書'!$AH$12:$AH$5000,$C153,'(6)定期点検調書'!$BF$12:$BF$5000,$W$7)&gt;=1,$W$7,IF(COUNTIFS('(6)定期点検調書'!$B$12:$B$5000,AP$145,'(6)定期点検調書'!$AH$12:$AH$5000,$C153,'(6)定期点検調書'!$BF$12:$BF$5000,$V$7)&gt;=1,$V$7,IF(COUNTIFS('(6)定期点検調書'!$B$12:$B$5000,AP$145,'(6)定期点検調書'!$AH$12:$AH$5000,$C153,'(6)定期点検調書'!$BF$12:$BF$5000,$U$7)&gt;=1,$U$7,IF(COUNTIFS('(6)定期点検調書'!$B$12:$B$5000,AP$145,'(6)定期点検調書'!$AH$12:$AH$5000,$C153,'(6)定期点検調書'!$BF$12:$BF$5000,$T$7)&gt;=1,$T$7,IF(COUNTIFS('(6)定期点検調書'!$B$12:$B$5000,AP$145,'(6)定期点検調書'!$AH$12:$AH$5000,$C153,'(6)定期点検調書'!$BF$12:$BF$5000,$S$7)&gt;=1,$S$7,""))))))</f>
        <v/>
      </c>
      <c r="AQ153" s="465" t="str">
        <f>IF(AQ$145="","",IF(COUNTIFS('(6)定期点検調書'!$B$12:$B$5000,AQ$145,'(6)定期点検調書'!$AH$12:$AH$5000,$C153,'(6)定期点検調書'!$BF$12:$BF$5000,$W$7)&gt;=1,$W$7,IF(COUNTIFS('(6)定期点検調書'!$B$12:$B$5000,AQ$145,'(6)定期点検調書'!$AH$12:$AH$5000,$C153,'(6)定期点検調書'!$BF$12:$BF$5000,$V$7)&gt;=1,$V$7,IF(COUNTIFS('(6)定期点検調書'!$B$12:$B$5000,AQ$145,'(6)定期点検調書'!$AH$12:$AH$5000,$C153,'(6)定期点検調書'!$BF$12:$BF$5000,$U$7)&gt;=1,$U$7,IF(COUNTIFS('(6)定期点検調書'!$B$12:$B$5000,AQ$145,'(6)定期点検調書'!$AH$12:$AH$5000,$C153,'(6)定期点検調書'!$BF$12:$BF$5000,$T$7)&gt;=1,$T$7,IF(COUNTIFS('(6)定期点検調書'!$B$12:$B$5000,AQ$145,'(6)定期点検調書'!$AH$12:$AH$5000,$C153,'(6)定期点検調書'!$BF$12:$BF$5000,$S$7)&gt;=1,$S$7,""))))))</f>
        <v/>
      </c>
      <c r="AR153" s="465" t="str">
        <f>IF(AR$145="","",IF(COUNTIFS('(6)定期点検調書'!$B$12:$B$5000,AR$145,'(6)定期点検調書'!$AH$12:$AH$5000,$C153,'(6)定期点検調書'!$BF$12:$BF$5000,$W$7)&gt;=1,$W$7,IF(COUNTIFS('(6)定期点検調書'!$B$12:$B$5000,AR$145,'(6)定期点検調書'!$AH$12:$AH$5000,$C153,'(6)定期点検調書'!$BF$12:$BF$5000,$V$7)&gt;=1,$V$7,IF(COUNTIFS('(6)定期点検調書'!$B$12:$B$5000,AR$145,'(6)定期点検調書'!$AH$12:$AH$5000,$C153,'(6)定期点検調書'!$BF$12:$BF$5000,$U$7)&gt;=1,$U$7,IF(COUNTIFS('(6)定期点検調書'!$B$12:$B$5000,AR$145,'(6)定期点検調書'!$AH$12:$AH$5000,$C153,'(6)定期点検調書'!$BF$12:$BF$5000,$T$7)&gt;=1,$T$7,IF(COUNTIFS('(6)定期点検調書'!$B$12:$B$5000,AR$145,'(6)定期点検調書'!$AH$12:$AH$5000,$C153,'(6)定期点検調書'!$BF$12:$BF$5000,$S$7)&gt;=1,$S$7,""))))))</f>
        <v/>
      </c>
      <c r="AS153" s="465" t="str">
        <f>IF(AS$145="","",IF(COUNTIFS('(6)定期点検調書'!$B$12:$B$5000,AS$145,'(6)定期点検調書'!$AH$12:$AH$5000,$C153,'(6)定期点検調書'!$BF$12:$BF$5000,$W$7)&gt;=1,$W$7,IF(COUNTIFS('(6)定期点検調書'!$B$12:$B$5000,AS$145,'(6)定期点検調書'!$AH$12:$AH$5000,$C153,'(6)定期点検調書'!$BF$12:$BF$5000,$V$7)&gt;=1,$V$7,IF(COUNTIFS('(6)定期点検調書'!$B$12:$B$5000,AS$145,'(6)定期点検調書'!$AH$12:$AH$5000,$C153,'(6)定期点検調書'!$BF$12:$BF$5000,$U$7)&gt;=1,$U$7,IF(COUNTIFS('(6)定期点検調書'!$B$12:$B$5000,AS$145,'(6)定期点検調書'!$AH$12:$AH$5000,$C153,'(6)定期点検調書'!$BF$12:$BF$5000,$T$7)&gt;=1,$T$7,IF(COUNTIFS('(6)定期点検調書'!$B$12:$B$5000,AS$145,'(6)定期点検調書'!$AH$12:$AH$5000,$C153,'(6)定期点検調書'!$BF$12:$BF$5000,$S$7)&gt;=1,$S$7,""))))))</f>
        <v/>
      </c>
      <c r="AT153" s="465" t="str">
        <f>IF(AT$145="","",IF(COUNTIFS('(6)定期点検調書'!$B$12:$B$5000,AT$145,'(6)定期点検調書'!$AH$12:$AH$5000,$C153,'(6)定期点検調書'!$BF$12:$BF$5000,$W$7)&gt;=1,$W$7,IF(COUNTIFS('(6)定期点検調書'!$B$12:$B$5000,AT$145,'(6)定期点検調書'!$AH$12:$AH$5000,$C153,'(6)定期点検調書'!$BF$12:$BF$5000,$V$7)&gt;=1,$V$7,IF(COUNTIFS('(6)定期点検調書'!$B$12:$B$5000,AT$145,'(6)定期点検調書'!$AH$12:$AH$5000,$C153,'(6)定期点検調書'!$BF$12:$BF$5000,$U$7)&gt;=1,$U$7,IF(COUNTIFS('(6)定期点検調書'!$B$12:$B$5000,AT$145,'(6)定期点検調書'!$AH$12:$AH$5000,$C153,'(6)定期点検調書'!$BF$12:$BF$5000,$T$7)&gt;=1,$T$7,IF(COUNTIFS('(6)定期点検調書'!$B$12:$B$5000,AT$145,'(6)定期点検調書'!$AH$12:$AH$5000,$C153,'(6)定期点検調書'!$BF$12:$BF$5000,$S$7)&gt;=1,$S$7,""))))))</f>
        <v/>
      </c>
      <c r="AU153" s="465" t="str">
        <f>IF(AU$145="","",IF(COUNTIFS('(6)定期点検調書'!$B$12:$B$5000,AU$145,'(6)定期点検調書'!$AH$12:$AH$5000,$C153,'(6)定期点検調書'!$BF$12:$BF$5000,$W$7)&gt;=1,$W$7,IF(COUNTIFS('(6)定期点検調書'!$B$12:$B$5000,AU$145,'(6)定期点検調書'!$AH$12:$AH$5000,$C153,'(6)定期点検調書'!$BF$12:$BF$5000,$V$7)&gt;=1,$V$7,IF(COUNTIFS('(6)定期点検調書'!$B$12:$B$5000,AU$145,'(6)定期点検調書'!$AH$12:$AH$5000,$C153,'(6)定期点検調書'!$BF$12:$BF$5000,$U$7)&gt;=1,$U$7,IF(COUNTIFS('(6)定期点検調書'!$B$12:$B$5000,AU$145,'(6)定期点検調書'!$AH$12:$AH$5000,$C153,'(6)定期点検調書'!$BF$12:$BF$5000,$T$7)&gt;=1,$T$7,IF(COUNTIFS('(6)定期点検調書'!$B$12:$B$5000,AU$145,'(6)定期点検調書'!$AH$12:$AH$5000,$C153,'(6)定期点検調書'!$BF$12:$BF$5000,$S$7)&gt;=1,$S$7,""))))))</f>
        <v/>
      </c>
      <c r="AV153" s="465" t="str">
        <f>IF(AV$145="","",IF(COUNTIFS('(6)定期点検調書'!$B$12:$B$5000,AV$145,'(6)定期点検調書'!$AH$12:$AH$5000,$C153,'(6)定期点検調書'!$BF$12:$BF$5000,$W$7)&gt;=1,$W$7,IF(COUNTIFS('(6)定期点検調書'!$B$12:$B$5000,AV$145,'(6)定期点検調書'!$AH$12:$AH$5000,$C153,'(6)定期点検調書'!$BF$12:$BF$5000,$V$7)&gt;=1,$V$7,IF(COUNTIFS('(6)定期点検調書'!$B$12:$B$5000,AV$145,'(6)定期点検調書'!$AH$12:$AH$5000,$C153,'(6)定期点検調書'!$BF$12:$BF$5000,$U$7)&gt;=1,$U$7,IF(COUNTIFS('(6)定期点検調書'!$B$12:$B$5000,AV$145,'(6)定期点検調書'!$AH$12:$AH$5000,$C153,'(6)定期点検調書'!$BF$12:$BF$5000,$T$7)&gt;=1,$T$7,IF(COUNTIFS('(6)定期点検調書'!$B$12:$B$5000,AV$145,'(6)定期点検調書'!$AH$12:$AH$5000,$C153,'(6)定期点検調書'!$BF$12:$BF$5000,$S$7)&gt;=1,$S$7,""))))))</f>
        <v/>
      </c>
      <c r="AW153" s="465" t="str">
        <f>IF(AW$145="","",IF(COUNTIFS('(6)定期点検調書'!$B$12:$B$5000,AW$145,'(6)定期点検調書'!$AH$12:$AH$5000,$C153,'(6)定期点検調書'!$BF$12:$BF$5000,$W$7)&gt;=1,$W$7,IF(COUNTIFS('(6)定期点検調書'!$B$12:$B$5000,AW$145,'(6)定期点検調書'!$AH$12:$AH$5000,$C153,'(6)定期点検調書'!$BF$12:$BF$5000,$V$7)&gt;=1,$V$7,IF(COUNTIFS('(6)定期点検調書'!$B$12:$B$5000,AW$145,'(6)定期点検調書'!$AH$12:$AH$5000,$C153,'(6)定期点検調書'!$BF$12:$BF$5000,$U$7)&gt;=1,$U$7,IF(COUNTIFS('(6)定期点検調書'!$B$12:$B$5000,AW$145,'(6)定期点検調書'!$AH$12:$AH$5000,$C153,'(6)定期点検調書'!$BF$12:$BF$5000,$T$7)&gt;=1,$T$7,IF(COUNTIFS('(6)定期点検調書'!$B$12:$B$5000,AW$145,'(6)定期点検調書'!$AH$12:$AH$5000,$C153,'(6)定期点検調書'!$BF$12:$BF$5000,$S$7)&gt;=1,$S$7,""))))))</f>
        <v/>
      </c>
      <c r="AX153" s="465" t="str">
        <f>IF(AX$145="","",IF(COUNTIFS('(6)定期点検調書'!$B$12:$B$5000,AX$145,'(6)定期点検調書'!$AH$12:$AH$5000,$C153,'(6)定期点検調書'!$BF$12:$BF$5000,$W$7)&gt;=1,$W$7,IF(COUNTIFS('(6)定期点検調書'!$B$12:$B$5000,AX$145,'(6)定期点検調書'!$AH$12:$AH$5000,$C153,'(6)定期点検調書'!$BF$12:$BF$5000,$V$7)&gt;=1,$V$7,IF(COUNTIFS('(6)定期点検調書'!$B$12:$B$5000,AX$145,'(6)定期点検調書'!$AH$12:$AH$5000,$C153,'(6)定期点検調書'!$BF$12:$BF$5000,$U$7)&gt;=1,$U$7,IF(COUNTIFS('(6)定期点検調書'!$B$12:$B$5000,AX$145,'(6)定期点検調書'!$AH$12:$AH$5000,$C153,'(6)定期点検調書'!$BF$12:$BF$5000,$T$7)&gt;=1,$T$7,IF(COUNTIFS('(6)定期点検調書'!$B$12:$B$5000,AX$145,'(6)定期点検調書'!$AH$12:$AH$5000,$C153,'(6)定期点検調書'!$BF$12:$BF$5000,$S$7)&gt;=1,$S$7,""))))))</f>
        <v/>
      </c>
      <c r="AY153" s="465" t="str">
        <f>IF(AY$145="","",IF(COUNTIFS('(6)定期点検調書'!$B$12:$B$5000,AY$145,'(6)定期点検調書'!$AH$12:$AH$5000,$C153,'(6)定期点検調書'!$BF$12:$BF$5000,$W$7)&gt;=1,$W$7,IF(COUNTIFS('(6)定期点検調書'!$B$12:$B$5000,AY$145,'(6)定期点検調書'!$AH$12:$AH$5000,$C153,'(6)定期点検調書'!$BF$12:$BF$5000,$V$7)&gt;=1,$V$7,IF(COUNTIFS('(6)定期点検調書'!$B$12:$B$5000,AY$145,'(6)定期点検調書'!$AH$12:$AH$5000,$C153,'(6)定期点検調書'!$BF$12:$BF$5000,$U$7)&gt;=1,$U$7,IF(COUNTIFS('(6)定期点検調書'!$B$12:$B$5000,AY$145,'(6)定期点検調書'!$AH$12:$AH$5000,$C153,'(6)定期点検調書'!$BF$12:$BF$5000,$T$7)&gt;=1,$T$7,IF(COUNTIFS('(6)定期点検調書'!$B$12:$B$5000,AY$145,'(6)定期点検調書'!$AH$12:$AH$5000,$C153,'(6)定期点検調書'!$BF$12:$BF$5000,$S$7)&gt;=1,$S$7,""))))))</f>
        <v/>
      </c>
      <c r="AZ153" s="465" t="str">
        <f>IF(AZ$145="","",IF(COUNTIFS('(6)定期点検調書'!$B$12:$B$5000,AZ$145,'(6)定期点検調書'!$AH$12:$AH$5000,$C153,'(6)定期点検調書'!$BF$12:$BF$5000,$W$7)&gt;=1,$W$7,IF(COUNTIFS('(6)定期点検調書'!$B$12:$B$5000,AZ$145,'(6)定期点検調書'!$AH$12:$AH$5000,$C153,'(6)定期点検調書'!$BF$12:$BF$5000,$V$7)&gt;=1,$V$7,IF(COUNTIFS('(6)定期点検調書'!$B$12:$B$5000,AZ$145,'(6)定期点検調書'!$AH$12:$AH$5000,$C153,'(6)定期点検調書'!$BF$12:$BF$5000,$U$7)&gt;=1,$U$7,IF(COUNTIFS('(6)定期点検調書'!$B$12:$B$5000,AZ$145,'(6)定期点検調書'!$AH$12:$AH$5000,$C153,'(6)定期点検調書'!$BF$12:$BF$5000,$T$7)&gt;=1,$T$7,IF(COUNTIFS('(6)定期点検調書'!$B$12:$B$5000,AZ$145,'(6)定期点検調書'!$AH$12:$AH$5000,$C153,'(6)定期点検調書'!$BF$12:$BF$5000,$S$7)&gt;=1,$S$7,""))))))</f>
        <v/>
      </c>
      <c r="BA153" s="466" t="str">
        <f>IF(BA$145="","",IF(COUNTIFS('(6)定期点検調書'!$B$12:$B$5000,BA$145,'(6)定期点検調書'!$AH$12:$AH$5000,$C153,'(6)定期点検調書'!$BF$12:$BF$5000,$W$7)&gt;=1,$W$7,IF(COUNTIFS('(6)定期点検調書'!$B$12:$B$5000,BA$145,'(6)定期点検調書'!$AH$12:$AH$5000,$C153,'(6)定期点検調書'!$BF$12:$BF$5000,$V$7)&gt;=1,$V$7,IF(COUNTIFS('(6)定期点検調書'!$B$12:$B$5000,BA$145,'(6)定期点検調書'!$AH$12:$AH$5000,$C153,'(6)定期点検調書'!$BF$12:$BF$5000,$U$7)&gt;=1,$U$7,IF(COUNTIFS('(6)定期点検調書'!$B$12:$B$5000,BA$145,'(6)定期点検調書'!$AH$12:$AH$5000,$C153,'(6)定期点検調書'!$BF$12:$BF$5000,$T$7)&gt;=1,$T$7,IF(COUNTIFS('(6)定期点検調書'!$B$12:$B$5000,BA$145,'(6)定期点検調書'!$AH$12:$AH$5000,$C153,'(6)定期点検調書'!$BF$12:$BF$5000,$S$7)&gt;=1,$S$7,""))))))</f>
        <v/>
      </c>
      <c r="BB153" s="1"/>
    </row>
    <row r="154" spans="2:55" ht="18.75" customHeight="1" thickBot="1" x14ac:dyDescent="0.25">
      <c r="B154" s="1855"/>
      <c r="C154" s="1847" t="str">
        <f>ﾃﾞｰﾀ一覧!$U$27</f>
        <v>その他変状</v>
      </c>
      <c r="D154" s="1848"/>
      <c r="E154" s="1848"/>
      <c r="F154" s="1848"/>
      <c r="G154" s="1849"/>
      <c r="H154" s="645" t="str">
        <f>IF(H$145="","",IF(COUNTIFS('(6)定期点検調書'!$B$12:$B$5000,H$145,'(6)定期点検調書'!$AH$12:$AH$5000,$C154,'(6)定期点検調書'!$BF$12:$BF$5000,$W$7)&gt;=1,$W$7,IF(COUNTIFS('(6)定期点検調書'!$B$12:$B$5000,H$145,'(6)定期点検調書'!$AH$12:$AH$5000,$C154,'(6)定期点検調書'!$BF$12:$BF$5000,$V$7)&gt;=1,$V$7,IF(COUNTIFS('(6)定期点検調書'!$B$12:$B$5000,H$145,'(6)定期点検調書'!$AH$12:$AH$5000,$C154,'(6)定期点検調書'!$BF$12:$BF$5000,$U$7)&gt;=1,$U$7,IF(COUNTIFS('(6)定期点検調書'!$B$12:$B$5000,H$145,'(6)定期点検調書'!$AH$12:$AH$5000,$C154,'(6)定期点検調書'!$BF$12:$BF$5000,$T$7)&gt;=1,$T$7,IF(COUNTIFS('(6)定期点検調書'!$B$12:$B$5000,H$145,'(6)定期点検調書'!$AH$12:$AH$5000,$C154,'(6)定期点検調書'!$BF$12:$BF$5000,$S$7)&gt;=1,$S$7,""))))))</f>
        <v/>
      </c>
      <c r="I154" s="646" t="str">
        <f>IF(I$145="","",IF(COUNTIFS('(6)定期点検調書'!$B$12:$B$5000,I$145,'(6)定期点検調書'!$AH$12:$AH$5000,$C154,'(6)定期点検調書'!$BF$12:$BF$5000,$W$7)&gt;=1,$W$7,IF(COUNTIFS('(6)定期点検調書'!$B$12:$B$5000,I$145,'(6)定期点検調書'!$AH$12:$AH$5000,$C154,'(6)定期点検調書'!$BF$12:$BF$5000,$V$7)&gt;=1,$V$7,IF(COUNTIFS('(6)定期点検調書'!$B$12:$B$5000,I$145,'(6)定期点検調書'!$AH$12:$AH$5000,$C154,'(6)定期点検調書'!$BF$12:$BF$5000,$U$7)&gt;=1,$U$7,IF(COUNTIFS('(6)定期点検調書'!$B$12:$B$5000,I$145,'(6)定期点検調書'!$AH$12:$AH$5000,$C154,'(6)定期点検調書'!$BF$12:$BF$5000,$T$7)&gt;=1,$T$7,IF(COUNTIFS('(6)定期点検調書'!$B$12:$B$5000,I$145,'(6)定期点検調書'!$AH$12:$AH$5000,$C154,'(6)定期点検調書'!$BF$12:$BF$5000,$S$7)&gt;=1,$S$7,""))))))</f>
        <v/>
      </c>
      <c r="J154" s="646" t="str">
        <f>IF(J$145="","",IF(COUNTIFS('(6)定期点検調書'!$B$12:$B$5000,J$145,'(6)定期点検調書'!$AH$12:$AH$5000,$C154,'(6)定期点検調書'!$BF$12:$BF$5000,$W$7)&gt;=1,$W$7,IF(COUNTIFS('(6)定期点検調書'!$B$12:$B$5000,J$145,'(6)定期点検調書'!$AH$12:$AH$5000,$C154,'(6)定期点検調書'!$BF$12:$BF$5000,$V$7)&gt;=1,$V$7,IF(COUNTIFS('(6)定期点検調書'!$B$12:$B$5000,J$145,'(6)定期点検調書'!$AH$12:$AH$5000,$C154,'(6)定期点検調書'!$BF$12:$BF$5000,$U$7)&gt;=1,$U$7,IF(COUNTIFS('(6)定期点検調書'!$B$12:$B$5000,J$145,'(6)定期点検調書'!$AH$12:$AH$5000,$C154,'(6)定期点検調書'!$BF$12:$BF$5000,$T$7)&gt;=1,$T$7,IF(COUNTIFS('(6)定期点検調書'!$B$12:$B$5000,J$145,'(6)定期点検調書'!$AH$12:$AH$5000,$C154,'(6)定期点検調書'!$BF$12:$BF$5000,$S$7)&gt;=1,$S$7,""))))))</f>
        <v/>
      </c>
      <c r="K154" s="646" t="str">
        <f>IF(K$145="","",IF(COUNTIFS('(6)定期点検調書'!$B$12:$B$5000,K$145,'(6)定期点検調書'!$AH$12:$AH$5000,$C154,'(6)定期点検調書'!$BF$12:$BF$5000,$W$7)&gt;=1,$W$7,IF(COUNTIFS('(6)定期点検調書'!$B$12:$B$5000,K$145,'(6)定期点検調書'!$AH$12:$AH$5000,$C154,'(6)定期点検調書'!$BF$12:$BF$5000,$V$7)&gt;=1,$V$7,IF(COUNTIFS('(6)定期点検調書'!$B$12:$B$5000,K$145,'(6)定期点検調書'!$AH$12:$AH$5000,$C154,'(6)定期点検調書'!$BF$12:$BF$5000,$U$7)&gt;=1,$U$7,IF(COUNTIFS('(6)定期点検調書'!$B$12:$B$5000,K$145,'(6)定期点検調書'!$AH$12:$AH$5000,$C154,'(6)定期点検調書'!$BF$12:$BF$5000,$T$7)&gt;=1,$T$7,IF(COUNTIFS('(6)定期点検調書'!$B$12:$B$5000,K$145,'(6)定期点検調書'!$AH$12:$AH$5000,$C154,'(6)定期点検調書'!$BF$12:$BF$5000,$S$7)&gt;=1,$S$7,""))))))</f>
        <v/>
      </c>
      <c r="L154" s="646" t="str">
        <f>IF(L$145="","",IF(COUNTIFS('(6)定期点検調書'!$B$12:$B$5000,L$145,'(6)定期点検調書'!$AH$12:$AH$5000,$C154,'(6)定期点検調書'!$BF$12:$BF$5000,$W$7)&gt;=1,$W$7,IF(COUNTIFS('(6)定期点検調書'!$B$12:$B$5000,L$145,'(6)定期点検調書'!$AH$12:$AH$5000,$C154,'(6)定期点検調書'!$BF$12:$BF$5000,$V$7)&gt;=1,$V$7,IF(COUNTIFS('(6)定期点検調書'!$B$12:$B$5000,L$145,'(6)定期点検調書'!$AH$12:$AH$5000,$C154,'(6)定期点検調書'!$BF$12:$BF$5000,$U$7)&gt;=1,$U$7,IF(COUNTIFS('(6)定期点検調書'!$B$12:$B$5000,L$145,'(6)定期点検調書'!$AH$12:$AH$5000,$C154,'(6)定期点検調書'!$BF$12:$BF$5000,$T$7)&gt;=1,$T$7,IF(COUNTIFS('(6)定期点検調書'!$B$12:$B$5000,L$145,'(6)定期点検調書'!$AH$12:$AH$5000,$C154,'(6)定期点検調書'!$BF$12:$BF$5000,$S$7)&gt;=1,$S$7,""))))))</f>
        <v/>
      </c>
      <c r="M154" s="646" t="str">
        <f>IF(M$145="","",IF(COUNTIFS('(6)定期点検調書'!$B$12:$B$5000,M$145,'(6)定期点検調書'!$AH$12:$AH$5000,$C154,'(6)定期点検調書'!$BF$12:$BF$5000,$W$7)&gt;=1,$W$7,IF(COUNTIFS('(6)定期点検調書'!$B$12:$B$5000,M$145,'(6)定期点検調書'!$AH$12:$AH$5000,$C154,'(6)定期点検調書'!$BF$12:$BF$5000,$V$7)&gt;=1,$V$7,IF(COUNTIFS('(6)定期点検調書'!$B$12:$B$5000,M$145,'(6)定期点検調書'!$AH$12:$AH$5000,$C154,'(6)定期点検調書'!$BF$12:$BF$5000,$U$7)&gt;=1,$U$7,IF(COUNTIFS('(6)定期点検調書'!$B$12:$B$5000,M$145,'(6)定期点検調書'!$AH$12:$AH$5000,$C154,'(6)定期点検調書'!$BF$12:$BF$5000,$T$7)&gt;=1,$T$7,IF(COUNTIFS('(6)定期点検調書'!$B$12:$B$5000,M$145,'(6)定期点検調書'!$AH$12:$AH$5000,$C154,'(6)定期点検調書'!$BF$12:$BF$5000,$S$7)&gt;=1,$S$7,""))))))</f>
        <v/>
      </c>
      <c r="N154" s="646" t="str">
        <f>IF(N$145="","",IF(COUNTIFS('(6)定期点検調書'!$B$12:$B$5000,N$145,'(6)定期点検調書'!$AH$12:$AH$5000,$C154,'(6)定期点検調書'!$BF$12:$BF$5000,$W$7)&gt;=1,$W$7,IF(COUNTIFS('(6)定期点検調書'!$B$12:$B$5000,N$145,'(6)定期点検調書'!$AH$12:$AH$5000,$C154,'(6)定期点検調書'!$BF$12:$BF$5000,$V$7)&gt;=1,$V$7,IF(COUNTIFS('(6)定期点検調書'!$B$12:$B$5000,N$145,'(6)定期点検調書'!$AH$12:$AH$5000,$C154,'(6)定期点検調書'!$BF$12:$BF$5000,$U$7)&gt;=1,$U$7,IF(COUNTIFS('(6)定期点検調書'!$B$12:$B$5000,N$145,'(6)定期点検調書'!$AH$12:$AH$5000,$C154,'(6)定期点検調書'!$BF$12:$BF$5000,$T$7)&gt;=1,$T$7,IF(COUNTIFS('(6)定期点検調書'!$B$12:$B$5000,N$145,'(6)定期点検調書'!$AH$12:$AH$5000,$C154,'(6)定期点検調書'!$BF$12:$BF$5000,$S$7)&gt;=1,$S$7,""))))))</f>
        <v/>
      </c>
      <c r="O154" s="646" t="str">
        <f>IF(O$145="","",IF(COUNTIFS('(6)定期点検調書'!$B$12:$B$5000,O$145,'(6)定期点検調書'!$AH$12:$AH$5000,$C154,'(6)定期点検調書'!$BF$12:$BF$5000,$W$7)&gt;=1,$W$7,IF(COUNTIFS('(6)定期点検調書'!$B$12:$B$5000,O$145,'(6)定期点検調書'!$AH$12:$AH$5000,$C154,'(6)定期点検調書'!$BF$12:$BF$5000,$V$7)&gt;=1,$V$7,IF(COUNTIFS('(6)定期点検調書'!$B$12:$B$5000,O$145,'(6)定期点検調書'!$AH$12:$AH$5000,$C154,'(6)定期点検調書'!$BF$12:$BF$5000,$U$7)&gt;=1,$U$7,IF(COUNTIFS('(6)定期点検調書'!$B$12:$B$5000,O$145,'(6)定期点検調書'!$AH$12:$AH$5000,$C154,'(6)定期点検調書'!$BF$12:$BF$5000,$T$7)&gt;=1,$T$7,IF(COUNTIFS('(6)定期点検調書'!$B$12:$B$5000,O$145,'(6)定期点検調書'!$AH$12:$AH$5000,$C154,'(6)定期点検調書'!$BF$12:$BF$5000,$S$7)&gt;=1,$S$7,""))))))</f>
        <v/>
      </c>
      <c r="P154" s="646" t="str">
        <f>IF(P$145="","",IF(COUNTIFS('(6)定期点検調書'!$B$12:$B$5000,P$145,'(6)定期点検調書'!$AH$12:$AH$5000,$C154,'(6)定期点検調書'!$BF$12:$BF$5000,$W$7)&gt;=1,$W$7,IF(COUNTIFS('(6)定期点検調書'!$B$12:$B$5000,P$145,'(6)定期点検調書'!$AH$12:$AH$5000,$C154,'(6)定期点検調書'!$BF$12:$BF$5000,$V$7)&gt;=1,$V$7,IF(COUNTIFS('(6)定期点検調書'!$B$12:$B$5000,P$145,'(6)定期点検調書'!$AH$12:$AH$5000,$C154,'(6)定期点検調書'!$BF$12:$BF$5000,$U$7)&gt;=1,$U$7,IF(COUNTIFS('(6)定期点検調書'!$B$12:$B$5000,P$145,'(6)定期点検調書'!$AH$12:$AH$5000,$C154,'(6)定期点検調書'!$BF$12:$BF$5000,$T$7)&gt;=1,$T$7,IF(COUNTIFS('(6)定期点検調書'!$B$12:$B$5000,P$145,'(6)定期点検調書'!$AH$12:$AH$5000,$C154,'(6)定期点検調書'!$BF$12:$BF$5000,$S$7)&gt;=1,$S$7,""))))))</f>
        <v/>
      </c>
      <c r="Q154" s="646" t="str">
        <f>IF(Q$145="","",IF(COUNTIFS('(6)定期点検調書'!$B$12:$B$5000,Q$145,'(6)定期点検調書'!$AH$12:$AH$5000,$C154,'(6)定期点検調書'!$BF$12:$BF$5000,$W$7)&gt;=1,$W$7,IF(COUNTIFS('(6)定期点検調書'!$B$12:$B$5000,Q$145,'(6)定期点検調書'!$AH$12:$AH$5000,$C154,'(6)定期点検調書'!$BF$12:$BF$5000,$V$7)&gt;=1,$V$7,IF(COUNTIFS('(6)定期点検調書'!$B$12:$B$5000,Q$145,'(6)定期点検調書'!$AH$12:$AH$5000,$C154,'(6)定期点検調書'!$BF$12:$BF$5000,$U$7)&gt;=1,$U$7,IF(COUNTIFS('(6)定期点検調書'!$B$12:$B$5000,Q$145,'(6)定期点検調書'!$AH$12:$AH$5000,$C154,'(6)定期点検調書'!$BF$12:$BF$5000,$T$7)&gt;=1,$T$7,IF(COUNTIFS('(6)定期点検調書'!$B$12:$B$5000,Q$145,'(6)定期点検調書'!$AH$12:$AH$5000,$C154,'(6)定期点検調書'!$BF$12:$BF$5000,$S$7)&gt;=1,$S$7,""))))))</f>
        <v/>
      </c>
      <c r="R154" s="646" t="str">
        <f>IF(R$145="","",IF(COUNTIFS('(6)定期点検調書'!$B$12:$B$5000,R$145,'(6)定期点検調書'!$AH$12:$AH$5000,$C154,'(6)定期点検調書'!$BF$12:$BF$5000,$W$7)&gt;=1,$W$7,IF(COUNTIFS('(6)定期点検調書'!$B$12:$B$5000,R$145,'(6)定期点検調書'!$AH$12:$AH$5000,$C154,'(6)定期点検調書'!$BF$12:$BF$5000,$V$7)&gt;=1,$V$7,IF(COUNTIFS('(6)定期点検調書'!$B$12:$B$5000,R$145,'(6)定期点検調書'!$AH$12:$AH$5000,$C154,'(6)定期点検調書'!$BF$12:$BF$5000,$U$7)&gt;=1,$U$7,IF(COUNTIFS('(6)定期点検調書'!$B$12:$B$5000,R$145,'(6)定期点検調書'!$AH$12:$AH$5000,$C154,'(6)定期点検調書'!$BF$12:$BF$5000,$T$7)&gt;=1,$T$7,IF(COUNTIFS('(6)定期点検調書'!$B$12:$B$5000,R$145,'(6)定期点検調書'!$AH$12:$AH$5000,$C154,'(6)定期点検調書'!$BF$12:$BF$5000,$S$7)&gt;=1,$S$7,""))))))</f>
        <v/>
      </c>
      <c r="S154" s="646" t="str">
        <f>IF(S$145="","",IF(COUNTIFS('(6)定期点検調書'!$B$12:$B$5000,S$145,'(6)定期点検調書'!$AH$12:$AH$5000,$C154,'(6)定期点検調書'!$BF$12:$BF$5000,$W$7)&gt;=1,$W$7,IF(COUNTIFS('(6)定期点検調書'!$B$12:$B$5000,S$145,'(6)定期点検調書'!$AH$12:$AH$5000,$C154,'(6)定期点検調書'!$BF$12:$BF$5000,$V$7)&gt;=1,$V$7,IF(COUNTIFS('(6)定期点検調書'!$B$12:$B$5000,S$145,'(6)定期点検調書'!$AH$12:$AH$5000,$C154,'(6)定期点検調書'!$BF$12:$BF$5000,$U$7)&gt;=1,$U$7,IF(COUNTIFS('(6)定期点検調書'!$B$12:$B$5000,S$145,'(6)定期点検調書'!$AH$12:$AH$5000,$C154,'(6)定期点検調書'!$BF$12:$BF$5000,$T$7)&gt;=1,$T$7,IF(COUNTIFS('(6)定期点検調書'!$B$12:$B$5000,S$145,'(6)定期点検調書'!$AH$12:$AH$5000,$C154,'(6)定期点検調書'!$BF$12:$BF$5000,$S$7)&gt;=1,$S$7,""))))))</f>
        <v/>
      </c>
      <c r="T154" s="646" t="str">
        <f>IF(T$145="","",IF(COUNTIFS('(6)定期点検調書'!$B$12:$B$5000,T$145,'(6)定期点検調書'!$AH$12:$AH$5000,$C154,'(6)定期点検調書'!$BF$12:$BF$5000,$W$7)&gt;=1,$W$7,IF(COUNTIFS('(6)定期点検調書'!$B$12:$B$5000,T$145,'(6)定期点検調書'!$AH$12:$AH$5000,$C154,'(6)定期点検調書'!$BF$12:$BF$5000,$V$7)&gt;=1,$V$7,IF(COUNTIFS('(6)定期点検調書'!$B$12:$B$5000,T$145,'(6)定期点検調書'!$AH$12:$AH$5000,$C154,'(6)定期点検調書'!$BF$12:$BF$5000,$U$7)&gt;=1,$U$7,IF(COUNTIFS('(6)定期点検調書'!$B$12:$B$5000,T$145,'(6)定期点検調書'!$AH$12:$AH$5000,$C154,'(6)定期点検調書'!$BF$12:$BF$5000,$T$7)&gt;=1,$T$7,IF(COUNTIFS('(6)定期点検調書'!$B$12:$B$5000,T$145,'(6)定期点検調書'!$AH$12:$AH$5000,$C154,'(6)定期点検調書'!$BF$12:$BF$5000,$S$7)&gt;=1,$S$7,""))))))</f>
        <v/>
      </c>
      <c r="U154" s="646" t="str">
        <f>IF(U$145="","",IF(COUNTIFS('(6)定期点検調書'!$B$12:$B$5000,U$145,'(6)定期点検調書'!$AH$12:$AH$5000,$C154,'(6)定期点検調書'!$BF$12:$BF$5000,$W$7)&gt;=1,$W$7,IF(COUNTIFS('(6)定期点検調書'!$B$12:$B$5000,U$145,'(6)定期点検調書'!$AH$12:$AH$5000,$C154,'(6)定期点検調書'!$BF$12:$BF$5000,$V$7)&gt;=1,$V$7,IF(COUNTIFS('(6)定期点検調書'!$B$12:$B$5000,U$145,'(6)定期点検調書'!$AH$12:$AH$5000,$C154,'(6)定期点検調書'!$BF$12:$BF$5000,$U$7)&gt;=1,$U$7,IF(COUNTIFS('(6)定期点検調書'!$B$12:$B$5000,U$145,'(6)定期点検調書'!$AH$12:$AH$5000,$C154,'(6)定期点検調書'!$BF$12:$BF$5000,$T$7)&gt;=1,$T$7,IF(COUNTIFS('(6)定期点検調書'!$B$12:$B$5000,U$145,'(6)定期点検調書'!$AH$12:$AH$5000,$C154,'(6)定期点検調書'!$BF$12:$BF$5000,$S$7)&gt;=1,$S$7,""))))))</f>
        <v/>
      </c>
      <c r="V154" s="646" t="str">
        <f>IF(V$145="","",IF(COUNTIFS('(6)定期点検調書'!$B$12:$B$5000,V$145,'(6)定期点検調書'!$AH$12:$AH$5000,$C154,'(6)定期点検調書'!$BF$12:$BF$5000,$W$7)&gt;=1,$W$7,IF(COUNTIFS('(6)定期点検調書'!$B$12:$B$5000,V$145,'(6)定期点検調書'!$AH$12:$AH$5000,$C154,'(6)定期点検調書'!$BF$12:$BF$5000,$V$7)&gt;=1,$V$7,IF(COUNTIFS('(6)定期点検調書'!$B$12:$B$5000,V$145,'(6)定期点検調書'!$AH$12:$AH$5000,$C154,'(6)定期点検調書'!$BF$12:$BF$5000,$U$7)&gt;=1,$U$7,IF(COUNTIFS('(6)定期点検調書'!$B$12:$B$5000,V$145,'(6)定期点検調書'!$AH$12:$AH$5000,$C154,'(6)定期点検調書'!$BF$12:$BF$5000,$T$7)&gt;=1,$T$7,IF(COUNTIFS('(6)定期点検調書'!$B$12:$B$5000,V$145,'(6)定期点検調書'!$AH$12:$AH$5000,$C154,'(6)定期点検調書'!$BF$12:$BF$5000,$S$7)&gt;=1,$S$7,""))))))</f>
        <v/>
      </c>
      <c r="W154" s="646" t="str">
        <f>IF(W$145="","",IF(COUNTIFS('(6)定期点検調書'!$B$12:$B$5000,W$145,'(6)定期点検調書'!$AH$12:$AH$5000,$C154,'(6)定期点検調書'!$BF$12:$BF$5000,$W$7)&gt;=1,$W$7,IF(COUNTIFS('(6)定期点検調書'!$B$12:$B$5000,W$145,'(6)定期点検調書'!$AH$12:$AH$5000,$C154,'(6)定期点検調書'!$BF$12:$BF$5000,$V$7)&gt;=1,$V$7,IF(COUNTIFS('(6)定期点検調書'!$B$12:$B$5000,W$145,'(6)定期点検調書'!$AH$12:$AH$5000,$C154,'(6)定期点検調書'!$BF$12:$BF$5000,$U$7)&gt;=1,$U$7,IF(COUNTIFS('(6)定期点検調書'!$B$12:$B$5000,W$145,'(6)定期点検調書'!$AH$12:$AH$5000,$C154,'(6)定期点検調書'!$BF$12:$BF$5000,$T$7)&gt;=1,$T$7,IF(COUNTIFS('(6)定期点検調書'!$B$12:$B$5000,W$145,'(6)定期点検調書'!$AH$12:$AH$5000,$C154,'(6)定期点検調書'!$BF$12:$BF$5000,$S$7)&gt;=1,$S$7,""))))))</f>
        <v/>
      </c>
      <c r="X154" s="646" t="str">
        <f>IF(X$145="","",IF(COUNTIFS('(6)定期点検調書'!$B$12:$B$5000,X$145,'(6)定期点検調書'!$AH$12:$AH$5000,$C154,'(6)定期点検調書'!$BF$12:$BF$5000,$W$7)&gt;=1,$W$7,IF(COUNTIFS('(6)定期点検調書'!$B$12:$B$5000,X$145,'(6)定期点検調書'!$AH$12:$AH$5000,$C154,'(6)定期点検調書'!$BF$12:$BF$5000,$V$7)&gt;=1,$V$7,IF(COUNTIFS('(6)定期点検調書'!$B$12:$B$5000,X$145,'(6)定期点検調書'!$AH$12:$AH$5000,$C154,'(6)定期点検調書'!$BF$12:$BF$5000,$U$7)&gt;=1,$U$7,IF(COUNTIFS('(6)定期点検調書'!$B$12:$B$5000,X$145,'(6)定期点検調書'!$AH$12:$AH$5000,$C154,'(6)定期点検調書'!$BF$12:$BF$5000,$T$7)&gt;=1,$T$7,IF(COUNTIFS('(6)定期点検調書'!$B$12:$B$5000,X$145,'(6)定期点検調書'!$AH$12:$AH$5000,$C154,'(6)定期点検調書'!$BF$12:$BF$5000,$S$7)&gt;=1,$S$7,""))))))</f>
        <v/>
      </c>
      <c r="Y154" s="646" t="str">
        <f>IF(Y$145="","",IF(COUNTIFS('(6)定期点検調書'!$B$12:$B$5000,Y$145,'(6)定期点検調書'!$AH$12:$AH$5000,$C154,'(6)定期点検調書'!$BF$12:$BF$5000,$W$7)&gt;=1,$W$7,IF(COUNTIFS('(6)定期点検調書'!$B$12:$B$5000,Y$145,'(6)定期点検調書'!$AH$12:$AH$5000,$C154,'(6)定期点検調書'!$BF$12:$BF$5000,$V$7)&gt;=1,$V$7,IF(COUNTIFS('(6)定期点検調書'!$B$12:$B$5000,Y$145,'(6)定期点検調書'!$AH$12:$AH$5000,$C154,'(6)定期点検調書'!$BF$12:$BF$5000,$U$7)&gt;=1,$U$7,IF(COUNTIFS('(6)定期点検調書'!$B$12:$B$5000,Y$145,'(6)定期点検調書'!$AH$12:$AH$5000,$C154,'(6)定期点検調書'!$BF$12:$BF$5000,$T$7)&gt;=1,$T$7,IF(COUNTIFS('(6)定期点検調書'!$B$12:$B$5000,Y$145,'(6)定期点検調書'!$AH$12:$AH$5000,$C154,'(6)定期点検調書'!$BF$12:$BF$5000,$S$7)&gt;=1,$S$7,""))))))</f>
        <v/>
      </c>
      <c r="Z154" s="646" t="str">
        <f>IF(Z$145="","",IF(COUNTIFS('(6)定期点検調書'!$B$12:$B$5000,Z$145,'(6)定期点検調書'!$AH$12:$AH$5000,$C154,'(6)定期点検調書'!$BF$12:$BF$5000,$W$7)&gt;=1,$W$7,IF(COUNTIFS('(6)定期点検調書'!$B$12:$B$5000,Z$145,'(6)定期点検調書'!$AH$12:$AH$5000,$C154,'(6)定期点検調書'!$BF$12:$BF$5000,$V$7)&gt;=1,$V$7,IF(COUNTIFS('(6)定期点検調書'!$B$12:$B$5000,Z$145,'(6)定期点検調書'!$AH$12:$AH$5000,$C154,'(6)定期点検調書'!$BF$12:$BF$5000,$U$7)&gt;=1,$U$7,IF(COUNTIFS('(6)定期点検調書'!$B$12:$B$5000,Z$145,'(6)定期点検調書'!$AH$12:$AH$5000,$C154,'(6)定期点検調書'!$BF$12:$BF$5000,$T$7)&gt;=1,$T$7,IF(COUNTIFS('(6)定期点検調書'!$B$12:$B$5000,Z$145,'(6)定期点検調書'!$AH$12:$AH$5000,$C154,'(6)定期点検調書'!$BF$12:$BF$5000,$S$7)&gt;=1,$S$7,""))))))</f>
        <v/>
      </c>
      <c r="AA154" s="646" t="str">
        <f>IF(AA$145="","",IF(COUNTIFS('(6)定期点検調書'!$B$12:$B$5000,AA$145,'(6)定期点検調書'!$AH$12:$AH$5000,$C154,'(6)定期点検調書'!$BF$12:$BF$5000,$W$7)&gt;=1,$W$7,IF(COUNTIFS('(6)定期点検調書'!$B$12:$B$5000,AA$145,'(6)定期点検調書'!$AH$12:$AH$5000,$C154,'(6)定期点検調書'!$BF$12:$BF$5000,$V$7)&gt;=1,$V$7,IF(COUNTIFS('(6)定期点検調書'!$B$12:$B$5000,AA$145,'(6)定期点検調書'!$AH$12:$AH$5000,$C154,'(6)定期点検調書'!$BF$12:$BF$5000,$U$7)&gt;=1,$U$7,IF(COUNTIFS('(6)定期点検調書'!$B$12:$B$5000,AA$145,'(6)定期点検調書'!$AH$12:$AH$5000,$C154,'(6)定期点検調書'!$BF$12:$BF$5000,$T$7)&gt;=1,$T$7,IF(COUNTIFS('(6)定期点検調書'!$B$12:$B$5000,AA$145,'(6)定期点検調書'!$AH$12:$AH$5000,$C154,'(6)定期点検調書'!$BF$12:$BF$5000,$S$7)&gt;=1,$S$7,""))))))</f>
        <v/>
      </c>
      <c r="AB154" s="646" t="str">
        <f>IF(AB$145="","",IF(COUNTIFS('(6)定期点検調書'!$B$12:$B$5000,AB$145,'(6)定期点検調書'!$AH$12:$AH$5000,$C154,'(6)定期点検調書'!$BF$12:$BF$5000,$W$7)&gt;=1,$W$7,IF(COUNTIFS('(6)定期点検調書'!$B$12:$B$5000,AB$145,'(6)定期点検調書'!$AH$12:$AH$5000,$C154,'(6)定期点検調書'!$BF$12:$BF$5000,$V$7)&gt;=1,$V$7,IF(COUNTIFS('(6)定期点検調書'!$B$12:$B$5000,AB$145,'(6)定期点検調書'!$AH$12:$AH$5000,$C154,'(6)定期点検調書'!$BF$12:$BF$5000,$U$7)&gt;=1,$U$7,IF(COUNTIFS('(6)定期点検調書'!$B$12:$B$5000,AB$145,'(6)定期点検調書'!$AH$12:$AH$5000,$C154,'(6)定期点検調書'!$BF$12:$BF$5000,$T$7)&gt;=1,$T$7,IF(COUNTIFS('(6)定期点検調書'!$B$12:$B$5000,AB$145,'(6)定期点検調書'!$AH$12:$AH$5000,$C154,'(6)定期点検調書'!$BF$12:$BF$5000,$S$7)&gt;=1,$S$7,""))))))</f>
        <v/>
      </c>
      <c r="AC154" s="646" t="str">
        <f>IF(AC$145="","",IF(COUNTIFS('(6)定期点検調書'!$B$12:$B$5000,AC$145,'(6)定期点検調書'!$AH$12:$AH$5000,$C154,'(6)定期点検調書'!$BF$12:$BF$5000,$W$7)&gt;=1,$W$7,IF(COUNTIFS('(6)定期点検調書'!$B$12:$B$5000,AC$145,'(6)定期点検調書'!$AH$12:$AH$5000,$C154,'(6)定期点検調書'!$BF$12:$BF$5000,$V$7)&gt;=1,$V$7,IF(COUNTIFS('(6)定期点検調書'!$B$12:$B$5000,AC$145,'(6)定期点検調書'!$AH$12:$AH$5000,$C154,'(6)定期点検調書'!$BF$12:$BF$5000,$U$7)&gt;=1,$U$7,IF(COUNTIFS('(6)定期点検調書'!$B$12:$B$5000,AC$145,'(6)定期点検調書'!$AH$12:$AH$5000,$C154,'(6)定期点検調書'!$BF$12:$BF$5000,$T$7)&gt;=1,$T$7,IF(COUNTIFS('(6)定期点検調書'!$B$12:$B$5000,AC$145,'(6)定期点検調書'!$AH$12:$AH$5000,$C154,'(6)定期点検調書'!$BF$12:$BF$5000,$S$7)&gt;=1,$S$7,""))))))</f>
        <v/>
      </c>
      <c r="AD154" s="646" t="str">
        <f>IF(AD$145="","",IF(COUNTIFS('(6)定期点検調書'!$B$12:$B$5000,AD$145,'(6)定期点検調書'!$AH$12:$AH$5000,$C154,'(6)定期点検調書'!$BF$12:$BF$5000,$W$7)&gt;=1,$W$7,IF(COUNTIFS('(6)定期点検調書'!$B$12:$B$5000,AD$145,'(6)定期点検調書'!$AH$12:$AH$5000,$C154,'(6)定期点検調書'!$BF$12:$BF$5000,$V$7)&gt;=1,$V$7,IF(COUNTIFS('(6)定期点検調書'!$B$12:$B$5000,AD$145,'(6)定期点検調書'!$AH$12:$AH$5000,$C154,'(6)定期点検調書'!$BF$12:$BF$5000,$U$7)&gt;=1,$U$7,IF(COUNTIFS('(6)定期点検調書'!$B$12:$B$5000,AD$145,'(6)定期点検調書'!$AH$12:$AH$5000,$C154,'(6)定期点検調書'!$BF$12:$BF$5000,$T$7)&gt;=1,$T$7,IF(COUNTIFS('(6)定期点検調書'!$B$12:$B$5000,AD$145,'(6)定期点検調書'!$AH$12:$AH$5000,$C154,'(6)定期点検調書'!$BF$12:$BF$5000,$S$7)&gt;=1,$S$7,""))))))</f>
        <v/>
      </c>
      <c r="AE154" s="646" t="str">
        <f>IF(AE$145="","",IF(COUNTIFS('(6)定期点検調書'!$B$12:$B$5000,AE$145,'(6)定期点検調書'!$AH$12:$AH$5000,$C154,'(6)定期点検調書'!$BF$12:$BF$5000,$W$7)&gt;=1,$W$7,IF(COUNTIFS('(6)定期点検調書'!$B$12:$B$5000,AE$145,'(6)定期点検調書'!$AH$12:$AH$5000,$C154,'(6)定期点検調書'!$BF$12:$BF$5000,$V$7)&gt;=1,$V$7,IF(COUNTIFS('(6)定期点検調書'!$B$12:$B$5000,AE$145,'(6)定期点検調書'!$AH$12:$AH$5000,$C154,'(6)定期点検調書'!$BF$12:$BF$5000,$U$7)&gt;=1,$U$7,IF(COUNTIFS('(6)定期点検調書'!$B$12:$B$5000,AE$145,'(6)定期点検調書'!$AH$12:$AH$5000,$C154,'(6)定期点検調書'!$BF$12:$BF$5000,$T$7)&gt;=1,$T$7,IF(COUNTIFS('(6)定期点検調書'!$B$12:$B$5000,AE$145,'(6)定期点検調書'!$AH$12:$AH$5000,$C154,'(6)定期点検調書'!$BF$12:$BF$5000,$S$7)&gt;=1,$S$7,""))))))</f>
        <v/>
      </c>
      <c r="AF154" s="646" t="str">
        <f>IF(AF$145="","",IF(COUNTIFS('(6)定期点検調書'!$B$12:$B$5000,AF$145,'(6)定期点検調書'!$AH$12:$AH$5000,$C154,'(6)定期点検調書'!$BF$12:$BF$5000,$W$7)&gt;=1,$W$7,IF(COUNTIFS('(6)定期点検調書'!$B$12:$B$5000,AF$145,'(6)定期点検調書'!$AH$12:$AH$5000,$C154,'(6)定期点検調書'!$BF$12:$BF$5000,$V$7)&gt;=1,$V$7,IF(COUNTIFS('(6)定期点検調書'!$B$12:$B$5000,AF$145,'(6)定期点検調書'!$AH$12:$AH$5000,$C154,'(6)定期点検調書'!$BF$12:$BF$5000,$U$7)&gt;=1,$U$7,IF(COUNTIFS('(6)定期点検調書'!$B$12:$B$5000,AF$145,'(6)定期点検調書'!$AH$12:$AH$5000,$C154,'(6)定期点検調書'!$BF$12:$BF$5000,$T$7)&gt;=1,$T$7,IF(COUNTIFS('(6)定期点検調書'!$B$12:$B$5000,AF$145,'(6)定期点検調書'!$AH$12:$AH$5000,$C154,'(6)定期点検調書'!$BF$12:$BF$5000,$S$7)&gt;=1,$S$7,""))))))</f>
        <v/>
      </c>
      <c r="AG154" s="646" t="str">
        <f>IF(AG$145="","",IF(COUNTIFS('(6)定期点検調書'!$B$12:$B$5000,AG$145,'(6)定期点検調書'!$AH$12:$AH$5000,$C154,'(6)定期点検調書'!$BF$12:$BF$5000,$W$7)&gt;=1,$W$7,IF(COUNTIFS('(6)定期点検調書'!$B$12:$B$5000,AG$145,'(6)定期点検調書'!$AH$12:$AH$5000,$C154,'(6)定期点検調書'!$BF$12:$BF$5000,$V$7)&gt;=1,$V$7,IF(COUNTIFS('(6)定期点検調書'!$B$12:$B$5000,AG$145,'(6)定期点検調書'!$AH$12:$AH$5000,$C154,'(6)定期点検調書'!$BF$12:$BF$5000,$U$7)&gt;=1,$U$7,IF(COUNTIFS('(6)定期点検調書'!$B$12:$B$5000,AG$145,'(6)定期点検調書'!$AH$12:$AH$5000,$C154,'(6)定期点検調書'!$BF$12:$BF$5000,$T$7)&gt;=1,$T$7,IF(COUNTIFS('(6)定期点検調書'!$B$12:$B$5000,AG$145,'(6)定期点検調書'!$AH$12:$AH$5000,$C154,'(6)定期点検調書'!$BF$12:$BF$5000,$S$7)&gt;=1,$S$7,""))))))</f>
        <v/>
      </c>
      <c r="AH154" s="646" t="str">
        <f>IF(AH$145="","",IF(COUNTIFS('(6)定期点検調書'!$B$12:$B$5000,AH$145,'(6)定期点検調書'!$AH$12:$AH$5000,$C154,'(6)定期点検調書'!$BF$12:$BF$5000,$W$7)&gt;=1,$W$7,IF(COUNTIFS('(6)定期点検調書'!$B$12:$B$5000,AH$145,'(6)定期点検調書'!$AH$12:$AH$5000,$C154,'(6)定期点検調書'!$BF$12:$BF$5000,$V$7)&gt;=1,$V$7,IF(COUNTIFS('(6)定期点検調書'!$B$12:$B$5000,AH$145,'(6)定期点検調書'!$AH$12:$AH$5000,$C154,'(6)定期点検調書'!$BF$12:$BF$5000,$U$7)&gt;=1,$U$7,IF(COUNTIFS('(6)定期点検調書'!$B$12:$B$5000,AH$145,'(6)定期点検調書'!$AH$12:$AH$5000,$C154,'(6)定期点検調書'!$BF$12:$BF$5000,$T$7)&gt;=1,$T$7,IF(COUNTIFS('(6)定期点検調書'!$B$12:$B$5000,AH$145,'(6)定期点検調書'!$AH$12:$AH$5000,$C154,'(6)定期点検調書'!$BF$12:$BF$5000,$S$7)&gt;=1,$S$7,""))))))</f>
        <v/>
      </c>
      <c r="AI154" s="646" t="str">
        <f>IF(AI$145="","",IF(COUNTIFS('(6)定期点検調書'!$B$12:$B$5000,AI$145,'(6)定期点検調書'!$AH$12:$AH$5000,$C154,'(6)定期点検調書'!$BF$12:$BF$5000,$W$7)&gt;=1,$W$7,IF(COUNTIFS('(6)定期点検調書'!$B$12:$B$5000,AI$145,'(6)定期点検調書'!$AH$12:$AH$5000,$C154,'(6)定期点検調書'!$BF$12:$BF$5000,$V$7)&gt;=1,$V$7,IF(COUNTIFS('(6)定期点検調書'!$B$12:$B$5000,AI$145,'(6)定期点検調書'!$AH$12:$AH$5000,$C154,'(6)定期点検調書'!$BF$12:$BF$5000,$U$7)&gt;=1,$U$7,IF(COUNTIFS('(6)定期点検調書'!$B$12:$B$5000,AI$145,'(6)定期点検調書'!$AH$12:$AH$5000,$C154,'(6)定期点検調書'!$BF$12:$BF$5000,$T$7)&gt;=1,$T$7,IF(COUNTIFS('(6)定期点検調書'!$B$12:$B$5000,AI$145,'(6)定期点検調書'!$AH$12:$AH$5000,$C154,'(6)定期点検調書'!$BF$12:$BF$5000,$S$7)&gt;=1,$S$7,""))))))</f>
        <v/>
      </c>
      <c r="AJ154" s="646" t="str">
        <f>IF(AJ$145="","",IF(COUNTIFS('(6)定期点検調書'!$B$12:$B$5000,AJ$145,'(6)定期点検調書'!$AH$12:$AH$5000,$C154,'(6)定期点検調書'!$BF$12:$BF$5000,$W$7)&gt;=1,$W$7,IF(COUNTIFS('(6)定期点検調書'!$B$12:$B$5000,AJ$145,'(6)定期点検調書'!$AH$12:$AH$5000,$C154,'(6)定期点検調書'!$BF$12:$BF$5000,$V$7)&gt;=1,$V$7,IF(COUNTIFS('(6)定期点検調書'!$B$12:$B$5000,AJ$145,'(6)定期点検調書'!$AH$12:$AH$5000,$C154,'(6)定期点検調書'!$BF$12:$BF$5000,$U$7)&gt;=1,$U$7,IF(COUNTIFS('(6)定期点検調書'!$B$12:$B$5000,AJ$145,'(6)定期点検調書'!$AH$12:$AH$5000,$C154,'(6)定期点検調書'!$BF$12:$BF$5000,$T$7)&gt;=1,$T$7,IF(COUNTIFS('(6)定期点検調書'!$B$12:$B$5000,AJ$145,'(6)定期点検調書'!$AH$12:$AH$5000,$C154,'(6)定期点検調書'!$BF$12:$BF$5000,$S$7)&gt;=1,$S$7,""))))))</f>
        <v/>
      </c>
      <c r="AK154" s="646" t="str">
        <f>IF(AK$145="","",IF(COUNTIFS('(6)定期点検調書'!$B$12:$B$5000,AK$145,'(6)定期点検調書'!$AH$12:$AH$5000,$C154,'(6)定期点検調書'!$BF$12:$BF$5000,$W$7)&gt;=1,$W$7,IF(COUNTIFS('(6)定期点検調書'!$B$12:$B$5000,AK$145,'(6)定期点検調書'!$AH$12:$AH$5000,$C154,'(6)定期点検調書'!$BF$12:$BF$5000,$V$7)&gt;=1,$V$7,IF(COUNTIFS('(6)定期点検調書'!$B$12:$B$5000,AK$145,'(6)定期点検調書'!$AH$12:$AH$5000,$C154,'(6)定期点検調書'!$BF$12:$BF$5000,$U$7)&gt;=1,$U$7,IF(COUNTIFS('(6)定期点検調書'!$B$12:$B$5000,AK$145,'(6)定期点検調書'!$AH$12:$AH$5000,$C154,'(6)定期点検調書'!$BF$12:$BF$5000,$T$7)&gt;=1,$T$7,IF(COUNTIFS('(6)定期点検調書'!$B$12:$B$5000,AK$145,'(6)定期点検調書'!$AH$12:$AH$5000,$C154,'(6)定期点検調書'!$BF$12:$BF$5000,$S$7)&gt;=1,$S$7,""))))))</f>
        <v/>
      </c>
      <c r="AL154" s="646" t="str">
        <f>IF(AL$145="","",IF(COUNTIFS('(6)定期点検調書'!$B$12:$B$5000,AL$145,'(6)定期点検調書'!$AH$12:$AH$5000,$C154,'(6)定期点検調書'!$BF$12:$BF$5000,$W$7)&gt;=1,$W$7,IF(COUNTIFS('(6)定期点検調書'!$B$12:$B$5000,AL$145,'(6)定期点検調書'!$AH$12:$AH$5000,$C154,'(6)定期点検調書'!$BF$12:$BF$5000,$V$7)&gt;=1,$V$7,IF(COUNTIFS('(6)定期点検調書'!$B$12:$B$5000,AL$145,'(6)定期点検調書'!$AH$12:$AH$5000,$C154,'(6)定期点検調書'!$BF$12:$BF$5000,$U$7)&gt;=1,$U$7,IF(COUNTIFS('(6)定期点検調書'!$B$12:$B$5000,AL$145,'(6)定期点検調書'!$AH$12:$AH$5000,$C154,'(6)定期点検調書'!$BF$12:$BF$5000,$T$7)&gt;=1,$T$7,IF(COUNTIFS('(6)定期点検調書'!$B$12:$B$5000,AL$145,'(6)定期点検調書'!$AH$12:$AH$5000,$C154,'(6)定期点検調書'!$BF$12:$BF$5000,$S$7)&gt;=1,$S$7,""))))))</f>
        <v/>
      </c>
      <c r="AM154" s="646" t="str">
        <f>IF(AM$145="","",IF(COUNTIFS('(6)定期点検調書'!$B$12:$B$5000,AM$145,'(6)定期点検調書'!$AH$12:$AH$5000,$C154,'(6)定期点検調書'!$BF$12:$BF$5000,$W$7)&gt;=1,$W$7,IF(COUNTIFS('(6)定期点検調書'!$B$12:$B$5000,AM$145,'(6)定期点検調書'!$AH$12:$AH$5000,$C154,'(6)定期点検調書'!$BF$12:$BF$5000,$V$7)&gt;=1,$V$7,IF(COUNTIFS('(6)定期点検調書'!$B$12:$B$5000,AM$145,'(6)定期点検調書'!$AH$12:$AH$5000,$C154,'(6)定期点検調書'!$BF$12:$BF$5000,$U$7)&gt;=1,$U$7,IF(COUNTIFS('(6)定期点検調書'!$B$12:$B$5000,AM$145,'(6)定期点検調書'!$AH$12:$AH$5000,$C154,'(6)定期点検調書'!$BF$12:$BF$5000,$T$7)&gt;=1,$T$7,IF(COUNTIFS('(6)定期点検調書'!$B$12:$B$5000,AM$145,'(6)定期点検調書'!$AH$12:$AH$5000,$C154,'(6)定期点検調書'!$BF$12:$BF$5000,$S$7)&gt;=1,$S$7,""))))))</f>
        <v/>
      </c>
      <c r="AN154" s="646" t="str">
        <f>IF(AN$145="","",IF(COUNTIFS('(6)定期点検調書'!$B$12:$B$5000,AN$145,'(6)定期点検調書'!$AH$12:$AH$5000,$C154,'(6)定期点検調書'!$BF$12:$BF$5000,$W$7)&gt;=1,$W$7,IF(COUNTIFS('(6)定期点検調書'!$B$12:$B$5000,AN$145,'(6)定期点検調書'!$AH$12:$AH$5000,$C154,'(6)定期点検調書'!$BF$12:$BF$5000,$V$7)&gt;=1,$V$7,IF(COUNTIFS('(6)定期点検調書'!$B$12:$B$5000,AN$145,'(6)定期点検調書'!$AH$12:$AH$5000,$C154,'(6)定期点検調書'!$BF$12:$BF$5000,$U$7)&gt;=1,$U$7,IF(COUNTIFS('(6)定期点検調書'!$B$12:$B$5000,AN$145,'(6)定期点検調書'!$AH$12:$AH$5000,$C154,'(6)定期点検調書'!$BF$12:$BF$5000,$T$7)&gt;=1,$T$7,IF(COUNTIFS('(6)定期点検調書'!$B$12:$B$5000,AN$145,'(6)定期点検調書'!$AH$12:$AH$5000,$C154,'(6)定期点検調書'!$BF$12:$BF$5000,$S$7)&gt;=1,$S$7,""))))))</f>
        <v/>
      </c>
      <c r="AO154" s="646" t="str">
        <f>IF(AO$145="","",IF(COUNTIFS('(6)定期点検調書'!$B$12:$B$5000,AO$145,'(6)定期点検調書'!$AH$12:$AH$5000,$C154,'(6)定期点検調書'!$BF$12:$BF$5000,$W$7)&gt;=1,$W$7,IF(COUNTIFS('(6)定期点検調書'!$B$12:$B$5000,AO$145,'(6)定期点検調書'!$AH$12:$AH$5000,$C154,'(6)定期点検調書'!$BF$12:$BF$5000,$V$7)&gt;=1,$V$7,IF(COUNTIFS('(6)定期点検調書'!$B$12:$B$5000,AO$145,'(6)定期点検調書'!$AH$12:$AH$5000,$C154,'(6)定期点検調書'!$BF$12:$BF$5000,$U$7)&gt;=1,$U$7,IF(COUNTIFS('(6)定期点検調書'!$B$12:$B$5000,AO$145,'(6)定期点検調書'!$AH$12:$AH$5000,$C154,'(6)定期点検調書'!$BF$12:$BF$5000,$T$7)&gt;=1,$T$7,IF(COUNTIFS('(6)定期点検調書'!$B$12:$B$5000,AO$145,'(6)定期点検調書'!$AH$12:$AH$5000,$C154,'(6)定期点検調書'!$BF$12:$BF$5000,$S$7)&gt;=1,$S$7,""))))))</f>
        <v/>
      </c>
      <c r="AP154" s="646" t="str">
        <f>IF(AP$145="","",IF(COUNTIFS('(6)定期点検調書'!$B$12:$B$5000,AP$145,'(6)定期点検調書'!$AH$12:$AH$5000,$C154,'(6)定期点検調書'!$BF$12:$BF$5000,$W$7)&gt;=1,$W$7,IF(COUNTIFS('(6)定期点検調書'!$B$12:$B$5000,AP$145,'(6)定期点検調書'!$AH$12:$AH$5000,$C154,'(6)定期点検調書'!$BF$12:$BF$5000,$V$7)&gt;=1,$V$7,IF(COUNTIFS('(6)定期点検調書'!$B$12:$B$5000,AP$145,'(6)定期点検調書'!$AH$12:$AH$5000,$C154,'(6)定期点検調書'!$BF$12:$BF$5000,$U$7)&gt;=1,$U$7,IF(COUNTIFS('(6)定期点検調書'!$B$12:$B$5000,AP$145,'(6)定期点検調書'!$AH$12:$AH$5000,$C154,'(6)定期点検調書'!$BF$12:$BF$5000,$T$7)&gt;=1,$T$7,IF(COUNTIFS('(6)定期点検調書'!$B$12:$B$5000,AP$145,'(6)定期点検調書'!$AH$12:$AH$5000,$C154,'(6)定期点検調書'!$BF$12:$BF$5000,$S$7)&gt;=1,$S$7,""))))))</f>
        <v/>
      </c>
      <c r="AQ154" s="646" t="str">
        <f>IF(AQ$145="","",IF(COUNTIFS('(6)定期点検調書'!$B$12:$B$5000,AQ$145,'(6)定期点検調書'!$AH$12:$AH$5000,$C154,'(6)定期点検調書'!$BF$12:$BF$5000,$W$7)&gt;=1,$W$7,IF(COUNTIFS('(6)定期点検調書'!$B$12:$B$5000,AQ$145,'(6)定期点検調書'!$AH$12:$AH$5000,$C154,'(6)定期点検調書'!$BF$12:$BF$5000,$V$7)&gt;=1,$V$7,IF(COUNTIFS('(6)定期点検調書'!$B$12:$B$5000,AQ$145,'(6)定期点検調書'!$AH$12:$AH$5000,$C154,'(6)定期点検調書'!$BF$12:$BF$5000,$U$7)&gt;=1,$U$7,IF(COUNTIFS('(6)定期点検調書'!$B$12:$B$5000,AQ$145,'(6)定期点検調書'!$AH$12:$AH$5000,$C154,'(6)定期点検調書'!$BF$12:$BF$5000,$T$7)&gt;=1,$T$7,IF(COUNTIFS('(6)定期点検調書'!$B$12:$B$5000,AQ$145,'(6)定期点検調書'!$AH$12:$AH$5000,$C154,'(6)定期点検調書'!$BF$12:$BF$5000,$S$7)&gt;=1,$S$7,""))))))</f>
        <v/>
      </c>
      <c r="AR154" s="646" t="str">
        <f>IF(AR$145="","",IF(COUNTIFS('(6)定期点検調書'!$B$12:$B$5000,AR$145,'(6)定期点検調書'!$AH$12:$AH$5000,$C154,'(6)定期点検調書'!$BF$12:$BF$5000,$W$7)&gt;=1,$W$7,IF(COUNTIFS('(6)定期点検調書'!$B$12:$B$5000,AR$145,'(6)定期点検調書'!$AH$12:$AH$5000,$C154,'(6)定期点検調書'!$BF$12:$BF$5000,$V$7)&gt;=1,$V$7,IF(COUNTIFS('(6)定期点検調書'!$B$12:$B$5000,AR$145,'(6)定期点検調書'!$AH$12:$AH$5000,$C154,'(6)定期点検調書'!$BF$12:$BF$5000,$U$7)&gt;=1,$U$7,IF(COUNTIFS('(6)定期点検調書'!$B$12:$B$5000,AR$145,'(6)定期点検調書'!$AH$12:$AH$5000,$C154,'(6)定期点検調書'!$BF$12:$BF$5000,$T$7)&gt;=1,$T$7,IF(COUNTIFS('(6)定期点検調書'!$B$12:$B$5000,AR$145,'(6)定期点検調書'!$AH$12:$AH$5000,$C154,'(6)定期点検調書'!$BF$12:$BF$5000,$S$7)&gt;=1,$S$7,""))))))</f>
        <v/>
      </c>
      <c r="AS154" s="646" t="str">
        <f>IF(AS$145="","",IF(COUNTIFS('(6)定期点検調書'!$B$12:$B$5000,AS$145,'(6)定期点検調書'!$AH$12:$AH$5000,$C154,'(6)定期点検調書'!$BF$12:$BF$5000,$W$7)&gt;=1,$W$7,IF(COUNTIFS('(6)定期点検調書'!$B$12:$B$5000,AS$145,'(6)定期点検調書'!$AH$12:$AH$5000,$C154,'(6)定期点検調書'!$BF$12:$BF$5000,$V$7)&gt;=1,$V$7,IF(COUNTIFS('(6)定期点検調書'!$B$12:$B$5000,AS$145,'(6)定期点検調書'!$AH$12:$AH$5000,$C154,'(6)定期点検調書'!$BF$12:$BF$5000,$U$7)&gt;=1,$U$7,IF(COUNTIFS('(6)定期点検調書'!$B$12:$B$5000,AS$145,'(6)定期点検調書'!$AH$12:$AH$5000,$C154,'(6)定期点検調書'!$BF$12:$BF$5000,$T$7)&gt;=1,$T$7,IF(COUNTIFS('(6)定期点検調書'!$B$12:$B$5000,AS$145,'(6)定期点検調書'!$AH$12:$AH$5000,$C154,'(6)定期点検調書'!$BF$12:$BF$5000,$S$7)&gt;=1,$S$7,""))))))</f>
        <v/>
      </c>
      <c r="AT154" s="646" t="str">
        <f>IF(AT$145="","",IF(COUNTIFS('(6)定期点検調書'!$B$12:$B$5000,AT$145,'(6)定期点検調書'!$AH$12:$AH$5000,$C154,'(6)定期点検調書'!$BF$12:$BF$5000,$W$7)&gt;=1,$W$7,IF(COUNTIFS('(6)定期点検調書'!$B$12:$B$5000,AT$145,'(6)定期点検調書'!$AH$12:$AH$5000,$C154,'(6)定期点検調書'!$BF$12:$BF$5000,$V$7)&gt;=1,$V$7,IF(COUNTIFS('(6)定期点検調書'!$B$12:$B$5000,AT$145,'(6)定期点検調書'!$AH$12:$AH$5000,$C154,'(6)定期点検調書'!$BF$12:$BF$5000,$U$7)&gt;=1,$U$7,IF(COUNTIFS('(6)定期点検調書'!$B$12:$B$5000,AT$145,'(6)定期点検調書'!$AH$12:$AH$5000,$C154,'(6)定期点検調書'!$BF$12:$BF$5000,$T$7)&gt;=1,$T$7,IF(COUNTIFS('(6)定期点検調書'!$B$12:$B$5000,AT$145,'(6)定期点検調書'!$AH$12:$AH$5000,$C154,'(6)定期点検調書'!$BF$12:$BF$5000,$S$7)&gt;=1,$S$7,""))))))</f>
        <v/>
      </c>
      <c r="AU154" s="646" t="str">
        <f>IF(AU$145="","",IF(COUNTIFS('(6)定期点検調書'!$B$12:$B$5000,AU$145,'(6)定期点検調書'!$AH$12:$AH$5000,$C154,'(6)定期点検調書'!$BF$12:$BF$5000,$W$7)&gt;=1,$W$7,IF(COUNTIFS('(6)定期点検調書'!$B$12:$B$5000,AU$145,'(6)定期点検調書'!$AH$12:$AH$5000,$C154,'(6)定期点検調書'!$BF$12:$BF$5000,$V$7)&gt;=1,$V$7,IF(COUNTIFS('(6)定期点検調書'!$B$12:$B$5000,AU$145,'(6)定期点検調書'!$AH$12:$AH$5000,$C154,'(6)定期点検調書'!$BF$12:$BF$5000,$U$7)&gt;=1,$U$7,IF(COUNTIFS('(6)定期点検調書'!$B$12:$B$5000,AU$145,'(6)定期点検調書'!$AH$12:$AH$5000,$C154,'(6)定期点検調書'!$BF$12:$BF$5000,$T$7)&gt;=1,$T$7,IF(COUNTIFS('(6)定期点検調書'!$B$12:$B$5000,AU$145,'(6)定期点検調書'!$AH$12:$AH$5000,$C154,'(6)定期点検調書'!$BF$12:$BF$5000,$S$7)&gt;=1,$S$7,""))))))</f>
        <v/>
      </c>
      <c r="AV154" s="646" t="str">
        <f>IF(AV$145="","",IF(COUNTIFS('(6)定期点検調書'!$B$12:$B$5000,AV$145,'(6)定期点検調書'!$AH$12:$AH$5000,$C154,'(6)定期点検調書'!$BF$12:$BF$5000,$W$7)&gt;=1,$W$7,IF(COUNTIFS('(6)定期点検調書'!$B$12:$B$5000,AV$145,'(6)定期点検調書'!$AH$12:$AH$5000,$C154,'(6)定期点検調書'!$BF$12:$BF$5000,$V$7)&gt;=1,$V$7,IF(COUNTIFS('(6)定期点検調書'!$B$12:$B$5000,AV$145,'(6)定期点検調書'!$AH$12:$AH$5000,$C154,'(6)定期点検調書'!$BF$12:$BF$5000,$U$7)&gt;=1,$U$7,IF(COUNTIFS('(6)定期点検調書'!$B$12:$B$5000,AV$145,'(6)定期点検調書'!$AH$12:$AH$5000,$C154,'(6)定期点検調書'!$BF$12:$BF$5000,$T$7)&gt;=1,$T$7,IF(COUNTIFS('(6)定期点検調書'!$B$12:$B$5000,AV$145,'(6)定期点検調書'!$AH$12:$AH$5000,$C154,'(6)定期点検調書'!$BF$12:$BF$5000,$S$7)&gt;=1,$S$7,""))))))</f>
        <v/>
      </c>
      <c r="AW154" s="646" t="str">
        <f>IF(AW$145="","",IF(COUNTIFS('(6)定期点検調書'!$B$12:$B$5000,AW$145,'(6)定期点検調書'!$AH$12:$AH$5000,$C154,'(6)定期点検調書'!$BF$12:$BF$5000,$W$7)&gt;=1,$W$7,IF(COUNTIFS('(6)定期点検調書'!$B$12:$B$5000,AW$145,'(6)定期点検調書'!$AH$12:$AH$5000,$C154,'(6)定期点検調書'!$BF$12:$BF$5000,$V$7)&gt;=1,$V$7,IF(COUNTIFS('(6)定期点検調書'!$B$12:$B$5000,AW$145,'(6)定期点検調書'!$AH$12:$AH$5000,$C154,'(6)定期点検調書'!$BF$12:$BF$5000,$U$7)&gt;=1,$U$7,IF(COUNTIFS('(6)定期点検調書'!$B$12:$B$5000,AW$145,'(6)定期点検調書'!$AH$12:$AH$5000,$C154,'(6)定期点検調書'!$BF$12:$BF$5000,$T$7)&gt;=1,$T$7,IF(COUNTIFS('(6)定期点検調書'!$B$12:$B$5000,AW$145,'(6)定期点検調書'!$AH$12:$AH$5000,$C154,'(6)定期点検調書'!$BF$12:$BF$5000,$S$7)&gt;=1,$S$7,""))))))</f>
        <v/>
      </c>
      <c r="AX154" s="646" t="str">
        <f>IF(AX$145="","",IF(COUNTIFS('(6)定期点検調書'!$B$12:$B$5000,AX$145,'(6)定期点検調書'!$AH$12:$AH$5000,$C154,'(6)定期点検調書'!$BF$12:$BF$5000,$W$7)&gt;=1,$W$7,IF(COUNTIFS('(6)定期点検調書'!$B$12:$B$5000,AX$145,'(6)定期点検調書'!$AH$12:$AH$5000,$C154,'(6)定期点検調書'!$BF$12:$BF$5000,$V$7)&gt;=1,$V$7,IF(COUNTIFS('(6)定期点検調書'!$B$12:$B$5000,AX$145,'(6)定期点検調書'!$AH$12:$AH$5000,$C154,'(6)定期点検調書'!$BF$12:$BF$5000,$U$7)&gt;=1,$U$7,IF(COUNTIFS('(6)定期点検調書'!$B$12:$B$5000,AX$145,'(6)定期点検調書'!$AH$12:$AH$5000,$C154,'(6)定期点検調書'!$BF$12:$BF$5000,$T$7)&gt;=1,$T$7,IF(COUNTIFS('(6)定期点検調書'!$B$12:$B$5000,AX$145,'(6)定期点検調書'!$AH$12:$AH$5000,$C154,'(6)定期点検調書'!$BF$12:$BF$5000,$S$7)&gt;=1,$S$7,""))))))</f>
        <v/>
      </c>
      <c r="AY154" s="646" t="str">
        <f>IF(AY$145="","",IF(COUNTIFS('(6)定期点検調書'!$B$12:$B$5000,AY$145,'(6)定期点検調書'!$AH$12:$AH$5000,$C154,'(6)定期点検調書'!$BF$12:$BF$5000,$W$7)&gt;=1,$W$7,IF(COUNTIFS('(6)定期点検調書'!$B$12:$B$5000,AY$145,'(6)定期点検調書'!$AH$12:$AH$5000,$C154,'(6)定期点検調書'!$BF$12:$BF$5000,$V$7)&gt;=1,$V$7,IF(COUNTIFS('(6)定期点検調書'!$B$12:$B$5000,AY$145,'(6)定期点検調書'!$AH$12:$AH$5000,$C154,'(6)定期点検調書'!$BF$12:$BF$5000,$U$7)&gt;=1,$U$7,IF(COUNTIFS('(6)定期点検調書'!$B$12:$B$5000,AY$145,'(6)定期点検調書'!$AH$12:$AH$5000,$C154,'(6)定期点検調書'!$BF$12:$BF$5000,$T$7)&gt;=1,$T$7,IF(COUNTIFS('(6)定期点検調書'!$B$12:$B$5000,AY$145,'(6)定期点検調書'!$AH$12:$AH$5000,$C154,'(6)定期点検調書'!$BF$12:$BF$5000,$S$7)&gt;=1,$S$7,""))))))</f>
        <v/>
      </c>
      <c r="AZ154" s="646" t="str">
        <f>IF(AZ$145="","",IF(COUNTIFS('(6)定期点検調書'!$B$12:$B$5000,AZ$145,'(6)定期点検調書'!$AH$12:$AH$5000,$C154,'(6)定期点検調書'!$BF$12:$BF$5000,$W$7)&gt;=1,$W$7,IF(COUNTIFS('(6)定期点検調書'!$B$12:$B$5000,AZ$145,'(6)定期点検調書'!$AH$12:$AH$5000,$C154,'(6)定期点検調書'!$BF$12:$BF$5000,$V$7)&gt;=1,$V$7,IF(COUNTIFS('(6)定期点検調書'!$B$12:$B$5000,AZ$145,'(6)定期点検調書'!$AH$12:$AH$5000,$C154,'(6)定期点検調書'!$BF$12:$BF$5000,$U$7)&gt;=1,$U$7,IF(COUNTIFS('(6)定期点検調書'!$B$12:$B$5000,AZ$145,'(6)定期点検調書'!$AH$12:$AH$5000,$C154,'(6)定期点検調書'!$BF$12:$BF$5000,$T$7)&gt;=1,$T$7,IF(COUNTIFS('(6)定期点検調書'!$B$12:$B$5000,AZ$145,'(6)定期点検調書'!$AH$12:$AH$5000,$C154,'(6)定期点検調書'!$BF$12:$BF$5000,$S$7)&gt;=1,$S$7,""))))))</f>
        <v/>
      </c>
      <c r="BA154" s="647" t="str">
        <f>IF(BA$145="","",IF(COUNTIFS('(6)定期点検調書'!$B$12:$B$5000,BA$145,'(6)定期点検調書'!$AH$12:$AH$5000,$C154,'(6)定期点検調書'!$BF$12:$BF$5000,$W$7)&gt;=1,$W$7,IF(COUNTIFS('(6)定期点検調書'!$B$12:$B$5000,BA$145,'(6)定期点検調書'!$AH$12:$AH$5000,$C154,'(6)定期点検調書'!$BF$12:$BF$5000,$V$7)&gt;=1,$V$7,IF(COUNTIFS('(6)定期点検調書'!$B$12:$B$5000,BA$145,'(6)定期点検調書'!$AH$12:$AH$5000,$C154,'(6)定期点検調書'!$BF$12:$BF$5000,$U$7)&gt;=1,$U$7,IF(COUNTIFS('(6)定期点検調書'!$B$12:$B$5000,BA$145,'(6)定期点検調書'!$AH$12:$AH$5000,$C154,'(6)定期点検調書'!$BF$12:$BF$5000,$T$7)&gt;=1,$T$7,IF(COUNTIFS('(6)定期点検調書'!$B$12:$B$5000,BA$145,'(6)定期点検調書'!$AH$12:$AH$5000,$C154,'(6)定期点検調書'!$BF$12:$BF$5000,$S$7)&gt;=1,$S$7,""))))))</f>
        <v/>
      </c>
      <c r="BB154" s="1"/>
    </row>
    <row r="155" spans="2:55" ht="18.75" customHeight="1" thickTop="1" x14ac:dyDescent="0.2">
      <c r="B155" s="1850" t="s">
        <v>902</v>
      </c>
      <c r="C155" s="1851"/>
      <c r="D155" s="1851"/>
      <c r="E155" s="1851"/>
      <c r="F155" s="1851"/>
      <c r="G155" s="1852"/>
      <c r="H155" s="468" t="str">
        <f t="shared" ref="H155:BA155" si="19">IF(COUNTIF(H146:H154,$W$7),$W$7,IF(COUNTIF(H146:H154,$V$7),$V$7,IF(COUNTIF(H146:H154,$U$7),$U$7,IF(COUNTIF(H146:H154,$T$7),$T$7,IF(COUNTIF(H146:H154,$S$7),$S$7,"")))))</f>
        <v/>
      </c>
      <c r="I155" s="463" t="str">
        <f t="shared" si="19"/>
        <v/>
      </c>
      <c r="J155" s="463" t="str">
        <f t="shared" si="19"/>
        <v/>
      </c>
      <c r="K155" s="463" t="str">
        <f t="shared" si="19"/>
        <v/>
      </c>
      <c r="L155" s="463" t="str">
        <f t="shared" si="19"/>
        <v/>
      </c>
      <c r="M155" s="463" t="str">
        <f t="shared" si="19"/>
        <v/>
      </c>
      <c r="N155" s="463" t="str">
        <f t="shared" si="19"/>
        <v/>
      </c>
      <c r="O155" s="463" t="str">
        <f t="shared" si="19"/>
        <v/>
      </c>
      <c r="P155" s="463" t="str">
        <f t="shared" si="19"/>
        <v/>
      </c>
      <c r="Q155" s="463" t="str">
        <f t="shared" si="19"/>
        <v/>
      </c>
      <c r="R155" s="463" t="str">
        <f t="shared" si="19"/>
        <v/>
      </c>
      <c r="S155" s="463" t="str">
        <f t="shared" si="19"/>
        <v/>
      </c>
      <c r="T155" s="463" t="str">
        <f t="shared" si="19"/>
        <v/>
      </c>
      <c r="U155" s="463" t="str">
        <f t="shared" si="19"/>
        <v/>
      </c>
      <c r="V155" s="463" t="str">
        <f t="shared" si="19"/>
        <v/>
      </c>
      <c r="W155" s="463" t="str">
        <f t="shared" si="19"/>
        <v/>
      </c>
      <c r="X155" s="463" t="str">
        <f t="shared" si="19"/>
        <v/>
      </c>
      <c r="Y155" s="463" t="str">
        <f t="shared" si="19"/>
        <v/>
      </c>
      <c r="Z155" s="463" t="str">
        <f t="shared" si="19"/>
        <v/>
      </c>
      <c r="AA155" s="463" t="str">
        <f t="shared" si="19"/>
        <v/>
      </c>
      <c r="AB155" s="463" t="str">
        <f t="shared" si="19"/>
        <v/>
      </c>
      <c r="AC155" s="463" t="str">
        <f t="shared" si="19"/>
        <v/>
      </c>
      <c r="AD155" s="463" t="str">
        <f t="shared" si="19"/>
        <v/>
      </c>
      <c r="AE155" s="463" t="str">
        <f t="shared" si="19"/>
        <v/>
      </c>
      <c r="AF155" s="463" t="str">
        <f t="shared" si="19"/>
        <v/>
      </c>
      <c r="AG155" s="463" t="str">
        <f t="shared" si="19"/>
        <v/>
      </c>
      <c r="AH155" s="463" t="str">
        <f t="shared" si="19"/>
        <v/>
      </c>
      <c r="AI155" s="463" t="str">
        <f t="shared" si="19"/>
        <v/>
      </c>
      <c r="AJ155" s="463" t="str">
        <f t="shared" si="19"/>
        <v/>
      </c>
      <c r="AK155" s="463" t="str">
        <f t="shared" si="19"/>
        <v/>
      </c>
      <c r="AL155" s="463" t="str">
        <f t="shared" si="19"/>
        <v/>
      </c>
      <c r="AM155" s="463" t="str">
        <f t="shared" si="19"/>
        <v/>
      </c>
      <c r="AN155" s="463" t="str">
        <f t="shared" si="19"/>
        <v/>
      </c>
      <c r="AO155" s="463" t="str">
        <f t="shared" si="19"/>
        <v/>
      </c>
      <c r="AP155" s="463" t="str">
        <f t="shared" si="19"/>
        <v/>
      </c>
      <c r="AQ155" s="463" t="str">
        <f t="shared" si="19"/>
        <v/>
      </c>
      <c r="AR155" s="463" t="str">
        <f t="shared" si="19"/>
        <v/>
      </c>
      <c r="AS155" s="463" t="str">
        <f t="shared" si="19"/>
        <v/>
      </c>
      <c r="AT155" s="463" t="str">
        <f t="shared" si="19"/>
        <v/>
      </c>
      <c r="AU155" s="463" t="str">
        <f t="shared" si="19"/>
        <v/>
      </c>
      <c r="AV155" s="463" t="str">
        <f t="shared" si="19"/>
        <v/>
      </c>
      <c r="AW155" s="463" t="str">
        <f t="shared" si="19"/>
        <v/>
      </c>
      <c r="AX155" s="463" t="str">
        <f t="shared" si="19"/>
        <v/>
      </c>
      <c r="AY155" s="463" t="str">
        <f t="shared" si="19"/>
        <v/>
      </c>
      <c r="AZ155" s="463" t="str">
        <f t="shared" si="19"/>
        <v/>
      </c>
      <c r="BA155" s="464" t="str">
        <f t="shared" si="19"/>
        <v/>
      </c>
    </row>
    <row r="156" spans="2:55" ht="18.75" customHeight="1" x14ac:dyDescent="0.2">
      <c r="B156" s="1841" t="s">
        <v>927</v>
      </c>
      <c r="C156" s="1842"/>
      <c r="D156" s="1842"/>
      <c r="E156" s="1842"/>
      <c r="F156" s="1842"/>
      <c r="G156" s="1843"/>
      <c r="H156" s="467" t="str">
        <f>IF(H145="","",IF(COUNTIFS('(6)定期点検調書'!$B$12:$B$4999,H145,'(6)定期点検調書'!$BF$12:$BF$4999,$Y$7),$Y$7,IF(COUNTIFS('(6)定期点検調書'!$B$12:$B$4999,H145,'(6)定期点検調書'!$BF$12:$BF$4999,$X$7),$X$7,"")))</f>
        <v/>
      </c>
      <c r="I156" s="465" t="str">
        <f>IF(I145="","",IF(COUNTIFS('(6)定期点検調書'!$B$12:$B$4999,I145,'(6)定期点検調書'!$BF$12:$BF$4999,$Y$7),$Y$7,IF(COUNTIFS('(6)定期点検調書'!$B$12:$B$4999,I145,'(6)定期点検調書'!$BF$12:$BF$4999,$X$7),$X$7,"")))</f>
        <v/>
      </c>
      <c r="J156" s="465" t="str">
        <f>IF(J145="","",IF(COUNTIFS('(6)定期点検調書'!$B$12:$B$4999,J145,'(6)定期点検調書'!$BF$12:$BF$4999,$Y$7),$Y$7,IF(COUNTIFS('(6)定期点検調書'!$B$12:$B$4999,J145,'(6)定期点検調書'!$BF$12:$BF$4999,$X$7),$X$7,"")))</f>
        <v/>
      </c>
      <c r="K156" s="465" t="str">
        <f>IF(K145="","",IF(COUNTIFS('(6)定期点検調書'!$B$12:$B$4999,K145,'(6)定期点検調書'!$BF$12:$BF$4999,$Y$7),$Y$7,IF(COUNTIFS('(6)定期点検調書'!$B$12:$B$4999,K145,'(6)定期点検調書'!$BF$12:$BF$4999,$X$7),$X$7,"")))</f>
        <v/>
      </c>
      <c r="L156" s="465" t="str">
        <f>IF(L145="","",IF(COUNTIFS('(6)定期点検調書'!$B$12:$B$4999,L145,'(6)定期点検調書'!$BF$12:$BF$4999,$Y$7),$Y$7,IF(COUNTIFS('(6)定期点検調書'!$B$12:$B$4999,L145,'(6)定期点検調書'!$BF$12:$BF$4999,$X$7),$X$7,"")))</f>
        <v/>
      </c>
      <c r="M156" s="465" t="str">
        <f>IF(M145="","",IF(COUNTIFS('(6)定期点検調書'!$B$12:$B$4999,M145,'(6)定期点検調書'!$BF$12:$BF$4999,$Y$7),$Y$7,IF(COUNTIFS('(6)定期点検調書'!$B$12:$B$4999,M145,'(6)定期点検調書'!$BF$12:$BF$4999,$X$7),$X$7,"")))</f>
        <v/>
      </c>
      <c r="N156" s="465" t="str">
        <f>IF(N145="","",IF(COUNTIFS('(6)定期点検調書'!$B$12:$B$4999,N145,'(6)定期点検調書'!$BF$12:$BF$4999,$Y$7),$Y$7,IF(COUNTIFS('(6)定期点検調書'!$B$12:$B$4999,N145,'(6)定期点検調書'!$BF$12:$BF$4999,$X$7),$X$7,"")))</f>
        <v/>
      </c>
      <c r="O156" s="465" t="str">
        <f>IF(O145="","",IF(COUNTIFS('(6)定期点検調書'!$B$12:$B$4999,O145,'(6)定期点検調書'!$BF$12:$BF$4999,$Y$7),$Y$7,IF(COUNTIFS('(6)定期点検調書'!$B$12:$B$4999,O145,'(6)定期点検調書'!$BF$12:$BF$4999,$X$7),$X$7,"")))</f>
        <v/>
      </c>
      <c r="P156" s="465" t="str">
        <f>IF(P145="","",IF(COUNTIFS('(6)定期点検調書'!$B$12:$B$4999,P145,'(6)定期点検調書'!$BF$12:$BF$4999,$Y$7),$Y$7,IF(COUNTIFS('(6)定期点検調書'!$B$12:$B$4999,P145,'(6)定期点検調書'!$BF$12:$BF$4999,$X$7),$X$7,"")))</f>
        <v/>
      </c>
      <c r="Q156" s="465" t="str">
        <f>IF(Q145="","",IF(COUNTIFS('(6)定期点検調書'!$B$12:$B$4999,Q145,'(6)定期点検調書'!$BF$12:$BF$4999,$Y$7),$Y$7,IF(COUNTIFS('(6)定期点検調書'!$B$12:$B$4999,Q145,'(6)定期点検調書'!$BF$12:$BF$4999,$X$7),$X$7,"")))</f>
        <v/>
      </c>
      <c r="R156" s="465" t="str">
        <f>IF(R145="","",IF(COUNTIFS('(6)定期点検調書'!$B$12:$B$4999,R145,'(6)定期点検調書'!$BF$12:$BF$4999,$Y$7),$Y$7,IF(COUNTIFS('(6)定期点検調書'!$B$12:$B$4999,R145,'(6)定期点検調書'!$BF$12:$BF$4999,$X$7),$X$7,"")))</f>
        <v/>
      </c>
      <c r="S156" s="465" t="str">
        <f>IF(S145="","",IF(COUNTIFS('(6)定期点検調書'!$B$12:$B$4999,S145,'(6)定期点検調書'!$BF$12:$BF$4999,$Y$7),$Y$7,IF(COUNTIFS('(6)定期点検調書'!$B$12:$B$4999,S145,'(6)定期点検調書'!$BF$12:$BF$4999,$X$7),$X$7,"")))</f>
        <v/>
      </c>
      <c r="T156" s="465" t="str">
        <f>IF(T145="","",IF(COUNTIFS('(6)定期点検調書'!$B$12:$B$4999,T145,'(6)定期点検調書'!$BF$12:$BF$4999,$Y$7),$Y$7,IF(COUNTIFS('(6)定期点検調書'!$B$12:$B$4999,T145,'(6)定期点検調書'!$BF$12:$BF$4999,$X$7),$X$7,"")))</f>
        <v/>
      </c>
      <c r="U156" s="465" t="str">
        <f>IF(U145="","",IF(COUNTIFS('(6)定期点検調書'!$B$12:$B$4999,U145,'(6)定期点検調書'!$BF$12:$BF$4999,$Y$7),$Y$7,IF(COUNTIFS('(6)定期点検調書'!$B$12:$B$4999,U145,'(6)定期点検調書'!$BF$12:$BF$4999,$X$7),$X$7,"")))</f>
        <v/>
      </c>
      <c r="V156" s="465" t="str">
        <f>IF(V145="","",IF(COUNTIFS('(6)定期点検調書'!$B$12:$B$4999,V145,'(6)定期点検調書'!$BF$12:$BF$4999,$Y$7),$Y$7,IF(COUNTIFS('(6)定期点検調書'!$B$12:$B$4999,V145,'(6)定期点検調書'!$BF$12:$BF$4999,$X$7),$X$7,"")))</f>
        <v/>
      </c>
      <c r="W156" s="465" t="str">
        <f>IF(W145="","",IF(COUNTIFS('(6)定期点検調書'!$B$12:$B$4999,W145,'(6)定期点検調書'!$BF$12:$BF$4999,$Y$7),$Y$7,IF(COUNTIFS('(6)定期点検調書'!$B$12:$B$4999,W145,'(6)定期点検調書'!$BF$12:$BF$4999,$X$7),$X$7,"")))</f>
        <v/>
      </c>
      <c r="X156" s="465" t="str">
        <f>IF(X145="","",IF(COUNTIFS('(6)定期点検調書'!$B$12:$B$4999,X145,'(6)定期点検調書'!$BF$12:$BF$4999,$Y$7),$Y$7,IF(COUNTIFS('(6)定期点検調書'!$B$12:$B$4999,X145,'(6)定期点検調書'!$BF$12:$BF$4999,$X$7),$X$7,"")))</f>
        <v/>
      </c>
      <c r="Y156" s="465" t="str">
        <f>IF(Y145="","",IF(COUNTIFS('(6)定期点検調書'!$B$12:$B$4999,Y145,'(6)定期点検調書'!$BF$12:$BF$4999,$Y$7),$Y$7,IF(COUNTIFS('(6)定期点検調書'!$B$12:$B$4999,Y145,'(6)定期点検調書'!$BF$12:$BF$4999,$X$7),$X$7,"")))</f>
        <v/>
      </c>
      <c r="Z156" s="465" t="str">
        <f>IF(Z145="","",IF(COUNTIFS('(6)定期点検調書'!$B$12:$B$4999,Z145,'(6)定期点検調書'!$BF$12:$BF$4999,$Y$7),$Y$7,IF(COUNTIFS('(6)定期点検調書'!$B$12:$B$4999,Z145,'(6)定期点検調書'!$BF$12:$BF$4999,$X$7),$X$7,"")))</f>
        <v/>
      </c>
      <c r="AA156" s="465" t="str">
        <f>IF(AA145="","",IF(COUNTIFS('(6)定期点検調書'!$B$12:$B$4999,AA145,'(6)定期点検調書'!$BF$12:$BF$4999,$Y$7),$Y$7,IF(COUNTIFS('(6)定期点検調書'!$B$12:$B$4999,AA145,'(6)定期点検調書'!$BF$12:$BF$4999,$X$7),$X$7,"")))</f>
        <v/>
      </c>
      <c r="AB156" s="465" t="str">
        <f>IF(AB145="","",IF(COUNTIFS('(6)定期点検調書'!$B$12:$B$4999,AB145,'(6)定期点検調書'!$BF$12:$BF$4999,$Y$7),$Y$7,IF(COUNTIFS('(6)定期点検調書'!$B$12:$B$4999,AB145,'(6)定期点検調書'!$BF$12:$BF$4999,$X$7),$X$7,"")))</f>
        <v/>
      </c>
      <c r="AC156" s="465" t="str">
        <f>IF(AC145="","",IF(COUNTIFS('(6)定期点検調書'!$B$12:$B$4999,AC145,'(6)定期点検調書'!$BF$12:$BF$4999,$Y$7),$Y$7,IF(COUNTIFS('(6)定期点検調書'!$B$12:$B$4999,AC145,'(6)定期点検調書'!$BF$12:$BF$4999,$X$7),$X$7,"")))</f>
        <v/>
      </c>
      <c r="AD156" s="465" t="str">
        <f>IF(AD145="","",IF(COUNTIFS('(6)定期点検調書'!$B$12:$B$4999,AD145,'(6)定期点検調書'!$BF$12:$BF$4999,$Y$7),$Y$7,IF(COUNTIFS('(6)定期点検調書'!$B$12:$B$4999,AD145,'(6)定期点検調書'!$BF$12:$BF$4999,$X$7),$X$7,"")))</f>
        <v/>
      </c>
      <c r="AE156" s="465" t="str">
        <f>IF(AE145="","",IF(COUNTIFS('(6)定期点検調書'!$B$12:$B$4999,AE145,'(6)定期点検調書'!$BF$12:$BF$4999,$Y$7),$Y$7,IF(COUNTIFS('(6)定期点検調書'!$B$12:$B$4999,AE145,'(6)定期点検調書'!$BF$12:$BF$4999,$X$7),$X$7,"")))</f>
        <v/>
      </c>
      <c r="AF156" s="465" t="str">
        <f>IF(AF145="","",IF(COUNTIFS('(6)定期点検調書'!$B$12:$B$4999,AF145,'(6)定期点検調書'!$BF$12:$BF$4999,$Y$7),$Y$7,IF(COUNTIFS('(6)定期点検調書'!$B$12:$B$4999,AF145,'(6)定期点検調書'!$BF$12:$BF$4999,$X$7),$X$7,"")))</f>
        <v/>
      </c>
      <c r="AG156" s="465" t="str">
        <f>IF(AG145="","",IF(COUNTIFS('(6)定期点検調書'!$B$12:$B$4999,AG145,'(6)定期点検調書'!$BF$12:$BF$4999,$Y$7),$Y$7,IF(COUNTIFS('(6)定期点検調書'!$B$12:$B$4999,AG145,'(6)定期点検調書'!$BF$12:$BF$4999,$X$7),$X$7,"")))</f>
        <v/>
      </c>
      <c r="AH156" s="465" t="str">
        <f>IF(AH145="","",IF(COUNTIFS('(6)定期点検調書'!$B$12:$B$4999,AH145,'(6)定期点検調書'!$BF$12:$BF$4999,$Y$7),$Y$7,IF(COUNTIFS('(6)定期点検調書'!$B$12:$B$4999,AH145,'(6)定期点検調書'!$BF$12:$BF$4999,$X$7),$X$7,"")))</f>
        <v/>
      </c>
      <c r="AI156" s="465" t="str">
        <f>IF(AI145="","",IF(COUNTIFS('(6)定期点検調書'!$B$12:$B$4999,AI145,'(6)定期点検調書'!$BF$12:$BF$4999,$Y$7),$Y$7,IF(COUNTIFS('(6)定期点検調書'!$B$12:$B$4999,AI145,'(6)定期点検調書'!$BF$12:$BF$4999,$X$7),$X$7,"")))</f>
        <v/>
      </c>
      <c r="AJ156" s="465" t="str">
        <f>IF(AJ145="","",IF(COUNTIFS('(6)定期点検調書'!$B$12:$B$4999,AJ145,'(6)定期点検調書'!$BF$12:$BF$4999,$Y$7),$Y$7,IF(COUNTIFS('(6)定期点検調書'!$B$12:$B$4999,AJ145,'(6)定期点検調書'!$BF$12:$BF$4999,$X$7),$X$7,"")))</f>
        <v/>
      </c>
      <c r="AK156" s="465" t="str">
        <f>IF(AK145="","",IF(COUNTIFS('(6)定期点検調書'!$B$12:$B$4999,AK145,'(6)定期点検調書'!$BF$12:$BF$4999,$Y$7),$Y$7,IF(COUNTIFS('(6)定期点検調書'!$B$12:$B$4999,AK145,'(6)定期点検調書'!$BF$12:$BF$4999,$X$7),$X$7,"")))</f>
        <v/>
      </c>
      <c r="AL156" s="465" t="str">
        <f>IF(AL145="","",IF(COUNTIFS('(6)定期点検調書'!$B$12:$B$4999,AL145,'(6)定期点検調書'!$BF$12:$BF$4999,$Y$7),$Y$7,IF(COUNTIFS('(6)定期点検調書'!$B$12:$B$4999,AL145,'(6)定期点検調書'!$BF$12:$BF$4999,$X$7),$X$7,"")))</f>
        <v/>
      </c>
      <c r="AM156" s="465" t="str">
        <f>IF(AM145="","",IF(COUNTIFS('(6)定期点検調書'!$B$12:$B$4999,AM145,'(6)定期点検調書'!$BF$12:$BF$4999,$Y$7),$Y$7,IF(COUNTIFS('(6)定期点検調書'!$B$12:$B$4999,AM145,'(6)定期点検調書'!$BF$12:$BF$4999,$X$7),$X$7,"")))</f>
        <v/>
      </c>
      <c r="AN156" s="465" t="str">
        <f>IF(AN145="","",IF(COUNTIFS('(6)定期点検調書'!$B$12:$B$4999,AN145,'(6)定期点検調書'!$BF$12:$BF$4999,$Y$7),$Y$7,IF(COUNTIFS('(6)定期点検調書'!$B$12:$B$4999,AN145,'(6)定期点検調書'!$BF$12:$BF$4999,$X$7),$X$7,"")))</f>
        <v/>
      </c>
      <c r="AO156" s="465" t="str">
        <f>IF(AO145="","",IF(COUNTIFS('(6)定期点検調書'!$B$12:$B$4999,AO145,'(6)定期点検調書'!$BF$12:$BF$4999,$Y$7),$Y$7,IF(COUNTIFS('(6)定期点検調書'!$B$12:$B$4999,AO145,'(6)定期点検調書'!$BF$12:$BF$4999,$X$7),$X$7,"")))</f>
        <v/>
      </c>
      <c r="AP156" s="465" t="str">
        <f>IF(AP145="","",IF(COUNTIFS('(6)定期点検調書'!$B$12:$B$4999,AP145,'(6)定期点検調書'!$BF$12:$BF$4999,$Y$7),$Y$7,IF(COUNTIFS('(6)定期点検調書'!$B$12:$B$4999,AP145,'(6)定期点検調書'!$BF$12:$BF$4999,$X$7),$X$7,"")))</f>
        <v/>
      </c>
      <c r="AQ156" s="465" t="str">
        <f>IF(AQ145="","",IF(COUNTIFS('(6)定期点検調書'!$B$12:$B$4999,AQ145,'(6)定期点検調書'!$BF$12:$BF$4999,$Y$7),$Y$7,IF(COUNTIFS('(6)定期点検調書'!$B$12:$B$4999,AQ145,'(6)定期点検調書'!$BF$12:$BF$4999,$X$7),$X$7,"")))</f>
        <v/>
      </c>
      <c r="AR156" s="465" t="str">
        <f>IF(AR145="","",IF(COUNTIFS('(6)定期点検調書'!$B$12:$B$4999,AR145,'(6)定期点検調書'!$BF$12:$BF$4999,$Y$7),$Y$7,IF(COUNTIFS('(6)定期点検調書'!$B$12:$B$4999,AR145,'(6)定期点検調書'!$BF$12:$BF$4999,$X$7),$X$7,"")))</f>
        <v/>
      </c>
      <c r="AS156" s="465" t="str">
        <f>IF(AS145="","",IF(COUNTIFS('(6)定期点検調書'!$B$12:$B$4999,AS145,'(6)定期点検調書'!$BF$12:$BF$4999,$Y$7),$Y$7,IF(COUNTIFS('(6)定期点検調書'!$B$12:$B$4999,AS145,'(6)定期点検調書'!$BF$12:$BF$4999,$X$7),$X$7,"")))</f>
        <v/>
      </c>
      <c r="AT156" s="465" t="str">
        <f>IF(AT145="","",IF(COUNTIFS('(6)定期点検調書'!$B$12:$B$4999,AT145,'(6)定期点検調書'!$BF$12:$BF$4999,$Y$7),$Y$7,IF(COUNTIFS('(6)定期点検調書'!$B$12:$B$4999,AT145,'(6)定期点検調書'!$BF$12:$BF$4999,$X$7),$X$7,"")))</f>
        <v/>
      </c>
      <c r="AU156" s="465" t="str">
        <f>IF(AU145="","",IF(COUNTIFS('(6)定期点検調書'!$B$12:$B$4999,AU145,'(6)定期点検調書'!$BF$12:$BF$4999,$Y$7),$Y$7,IF(COUNTIFS('(6)定期点検調書'!$B$12:$B$4999,AU145,'(6)定期点検調書'!$BF$12:$BF$4999,$X$7),$X$7,"")))</f>
        <v/>
      </c>
      <c r="AV156" s="465" t="str">
        <f>IF(AV145="","",IF(COUNTIFS('(6)定期点検調書'!$B$12:$B$4999,AV145,'(6)定期点検調書'!$BF$12:$BF$4999,$Y$7),$Y$7,IF(COUNTIFS('(6)定期点検調書'!$B$12:$B$4999,AV145,'(6)定期点検調書'!$BF$12:$BF$4999,$X$7),$X$7,"")))</f>
        <v/>
      </c>
      <c r="AW156" s="465" t="str">
        <f>IF(AW145="","",IF(COUNTIFS('(6)定期点検調書'!$B$12:$B$4999,AW145,'(6)定期点検調書'!$BF$12:$BF$4999,$Y$7),$Y$7,IF(COUNTIFS('(6)定期点検調書'!$B$12:$B$4999,AW145,'(6)定期点検調書'!$BF$12:$BF$4999,$X$7),$X$7,"")))</f>
        <v/>
      </c>
      <c r="AX156" s="465" t="str">
        <f>IF(AX145="","",IF(COUNTIFS('(6)定期点検調書'!$B$12:$B$4999,AX145,'(6)定期点検調書'!$BF$12:$BF$4999,$Y$7),$Y$7,IF(COUNTIFS('(6)定期点検調書'!$B$12:$B$4999,AX145,'(6)定期点検調書'!$BF$12:$BF$4999,$X$7),$X$7,"")))</f>
        <v/>
      </c>
      <c r="AY156" s="465" t="str">
        <f>IF(AY145="","",IF(COUNTIFS('(6)定期点検調書'!$B$12:$B$4999,AY145,'(6)定期点検調書'!$BF$12:$BF$4999,$Y$7),$Y$7,IF(COUNTIFS('(6)定期点検調書'!$B$12:$B$4999,AY145,'(6)定期点検調書'!$BF$12:$BF$4999,$X$7),$X$7,"")))</f>
        <v/>
      </c>
      <c r="AZ156" s="465" t="str">
        <f>IF(AZ145="","",IF(COUNTIFS('(6)定期点検調書'!$B$12:$B$4999,AZ145,'(6)定期点検調書'!$BF$12:$BF$4999,$Y$7),$Y$7,IF(COUNTIFS('(6)定期点検調書'!$B$12:$B$4999,AZ145,'(6)定期点検調書'!$BF$12:$BF$4999,$X$7),$X$7,"")))</f>
        <v/>
      </c>
      <c r="BA156" s="466" t="str">
        <f>IF(BA145="","",IF(COUNTIFS('(6)定期点検調書'!$B$12:$B$4999,BA145,'(6)定期点検調書'!$BF$12:$BF$4999,$Y$7),$Y$7,IF(COUNTIFS('(6)定期点検調書'!$B$12:$B$4999,BA145,'(6)定期点検調書'!$BF$12:$BF$4999,$X$7),$X$7,"")))</f>
        <v/>
      </c>
    </row>
    <row r="157" spans="2:55" ht="18.75" customHeight="1" x14ac:dyDescent="0.2">
      <c r="B157" s="1841" t="s">
        <v>928</v>
      </c>
      <c r="C157" s="1842"/>
      <c r="D157" s="1842"/>
      <c r="E157" s="1842"/>
      <c r="F157" s="1842"/>
      <c r="G157" s="1843"/>
      <c r="H157" s="467" t="str">
        <f>IF(H145="","",IF(OR(COUNTIFS('(9)附属物点検表'!$L$10:$L$5000,H145,'(9)附属物点検表'!$AN$10:$AN$5000,$AB$7)&gt;=1,COUNTIFS('(9)附属物点検表'!$L$10:$L$5000,H145,'(9)附属物点検表'!$AQ$10:$AQ$5000,$AB$7)&gt;=1),$AB$7,IF(OR(COUNTIFS('(9)附属物点検表'!$L$10:$L$5000,H145,'(9)附属物点検表'!$AN$10:$AN$5000,$AA$7)&gt;=1,COUNTIFS('(9)附属物点検表'!$L$10:$L$5000,H145,'(9)附属物点検表'!$AQ$10:$AQ$5000,$AA$7)&gt;=1),$AA$7,"")))</f>
        <v/>
      </c>
      <c r="I157" s="465" t="str">
        <f>IF(I145="","",IF(OR(COUNTIFS('(9)附属物点検表'!$L$10:$L$5000,I145,'(9)附属物点検表'!$AN$10:$AN$5000,$AB$7)&gt;=1,COUNTIFS('(9)附属物点検表'!$L$10:$L$5000,I145,'(9)附属物点検表'!$AQ$10:$AQ$5000,$AB$7)&gt;=1),$AB$7,IF(OR(COUNTIFS('(9)附属物点検表'!$L$10:$L$5000,I145,'(9)附属物点検表'!$AN$10:$AN$5000,$AA$7)&gt;=1,COUNTIFS('(9)附属物点検表'!$L$10:$L$5000,I145,'(9)附属物点検表'!$AQ$10:$AQ$5000,$AA$7)&gt;=1),$AA$7,"")))</f>
        <v/>
      </c>
      <c r="J157" s="465" t="str">
        <f>IF(J145="","",IF(OR(COUNTIFS('(9)附属物点検表'!$L$10:$L$5000,J145,'(9)附属物点検表'!$AN$10:$AN$5000,$AB$7)&gt;=1,COUNTIFS('(9)附属物点検表'!$L$10:$L$5000,J145,'(9)附属物点検表'!$AQ$10:$AQ$5000,$AB$7)&gt;=1),$AB$7,IF(OR(COUNTIFS('(9)附属物点検表'!$L$10:$L$5000,J145,'(9)附属物点検表'!$AN$10:$AN$5000,$AA$7)&gt;=1,COUNTIFS('(9)附属物点検表'!$L$10:$L$5000,J145,'(9)附属物点検表'!$AQ$10:$AQ$5000,$AA$7)&gt;=1),$AA$7,"")))</f>
        <v/>
      </c>
      <c r="K157" s="465" t="str">
        <f>IF(K145="","",IF(OR(COUNTIFS('(9)附属物点検表'!$L$10:$L$5000,K145,'(9)附属物点検表'!$AN$10:$AN$5000,$AB$7)&gt;=1,COUNTIFS('(9)附属物点検表'!$L$10:$L$5000,K145,'(9)附属物点検表'!$AQ$10:$AQ$5000,$AB$7)&gt;=1),$AB$7,IF(OR(COUNTIFS('(9)附属物点検表'!$L$10:$L$5000,K145,'(9)附属物点検表'!$AN$10:$AN$5000,$AA$7)&gt;=1,COUNTIFS('(9)附属物点検表'!$L$10:$L$5000,K145,'(9)附属物点検表'!$AQ$10:$AQ$5000,$AA$7)&gt;=1),$AA$7,"")))</f>
        <v/>
      </c>
      <c r="L157" s="465" t="str">
        <f>IF(L145="","",IF(OR(COUNTIFS('(9)附属物点検表'!$L$10:$L$5000,L145,'(9)附属物点検表'!$AN$10:$AN$5000,$AB$7)&gt;=1,COUNTIFS('(9)附属物点検表'!$L$10:$L$5000,L145,'(9)附属物点検表'!$AQ$10:$AQ$5000,$AB$7)&gt;=1),$AB$7,IF(OR(COUNTIFS('(9)附属物点検表'!$L$10:$L$5000,L145,'(9)附属物点検表'!$AN$10:$AN$5000,$AA$7)&gt;=1,COUNTIFS('(9)附属物点検表'!$L$10:$L$5000,L145,'(9)附属物点検表'!$AQ$10:$AQ$5000,$AA$7)&gt;=1),$AA$7,"")))</f>
        <v/>
      </c>
      <c r="M157" s="465" t="str">
        <f>IF(M145="","",IF(OR(COUNTIFS('(9)附属物点検表'!$L$10:$L$5000,M145,'(9)附属物点検表'!$AN$10:$AN$5000,$AB$7)&gt;=1,COUNTIFS('(9)附属物点検表'!$L$10:$L$5000,M145,'(9)附属物点検表'!$AQ$10:$AQ$5000,$AB$7)&gt;=1),$AB$7,IF(OR(COUNTIFS('(9)附属物点検表'!$L$10:$L$5000,M145,'(9)附属物点検表'!$AN$10:$AN$5000,$AA$7)&gt;=1,COUNTIFS('(9)附属物点検表'!$L$10:$L$5000,M145,'(9)附属物点検表'!$AQ$10:$AQ$5000,$AA$7)&gt;=1),$AA$7,"")))</f>
        <v/>
      </c>
      <c r="N157" s="465" t="str">
        <f>IF(N145="","",IF(OR(COUNTIFS('(9)附属物点検表'!$L$10:$L$5000,N145,'(9)附属物点検表'!$AN$10:$AN$5000,$AB$7)&gt;=1,COUNTIFS('(9)附属物点検表'!$L$10:$L$5000,N145,'(9)附属物点検表'!$AQ$10:$AQ$5000,$AB$7)&gt;=1),$AB$7,IF(OR(COUNTIFS('(9)附属物点検表'!$L$10:$L$5000,N145,'(9)附属物点検表'!$AN$10:$AN$5000,$AA$7)&gt;=1,COUNTIFS('(9)附属物点検表'!$L$10:$L$5000,N145,'(9)附属物点検表'!$AQ$10:$AQ$5000,$AA$7)&gt;=1),$AA$7,"")))</f>
        <v/>
      </c>
      <c r="O157" s="465" t="str">
        <f>IF(O145="","",IF(OR(COUNTIFS('(9)附属物点検表'!$L$10:$L$5000,O145,'(9)附属物点検表'!$AN$10:$AN$5000,$AB$7)&gt;=1,COUNTIFS('(9)附属物点検表'!$L$10:$L$5000,O145,'(9)附属物点検表'!$AQ$10:$AQ$5000,$AB$7)&gt;=1),$AB$7,IF(OR(COUNTIFS('(9)附属物点検表'!$L$10:$L$5000,O145,'(9)附属物点検表'!$AN$10:$AN$5000,$AA$7)&gt;=1,COUNTIFS('(9)附属物点検表'!$L$10:$L$5000,O145,'(9)附属物点検表'!$AQ$10:$AQ$5000,$AA$7)&gt;=1),$AA$7,"")))</f>
        <v/>
      </c>
      <c r="P157" s="465" t="str">
        <f>IF(P145="","",IF(OR(COUNTIFS('(9)附属物点検表'!$L$10:$L$5000,P145,'(9)附属物点検表'!$AN$10:$AN$5000,$AB$7)&gt;=1,COUNTIFS('(9)附属物点検表'!$L$10:$L$5000,P145,'(9)附属物点検表'!$AQ$10:$AQ$5000,$AB$7)&gt;=1),$AB$7,IF(OR(COUNTIFS('(9)附属物点検表'!$L$10:$L$5000,P145,'(9)附属物点検表'!$AN$10:$AN$5000,$AA$7)&gt;=1,COUNTIFS('(9)附属物点検表'!$L$10:$L$5000,P145,'(9)附属物点検表'!$AQ$10:$AQ$5000,$AA$7)&gt;=1),$AA$7,"")))</f>
        <v/>
      </c>
      <c r="Q157" s="465" t="str">
        <f>IF(Q145="","",IF(OR(COUNTIFS('(9)附属物点検表'!$L$10:$L$5000,Q145,'(9)附属物点検表'!$AN$10:$AN$5000,$AB$7)&gt;=1,COUNTIFS('(9)附属物点検表'!$L$10:$L$5000,Q145,'(9)附属物点検表'!$AQ$10:$AQ$5000,$AB$7)&gt;=1),$AB$7,IF(OR(COUNTIFS('(9)附属物点検表'!$L$10:$L$5000,Q145,'(9)附属物点検表'!$AN$10:$AN$5000,$AA$7)&gt;=1,COUNTIFS('(9)附属物点検表'!$L$10:$L$5000,Q145,'(9)附属物点検表'!$AQ$10:$AQ$5000,$AA$7)&gt;=1),$AA$7,"")))</f>
        <v/>
      </c>
      <c r="R157" s="465" t="str">
        <f>IF(R145="","",IF(OR(COUNTIFS('(9)附属物点検表'!$L$10:$L$5000,R145,'(9)附属物点検表'!$AN$10:$AN$5000,$AB$7)&gt;=1,COUNTIFS('(9)附属物点検表'!$L$10:$L$5000,R145,'(9)附属物点検表'!$AQ$10:$AQ$5000,$AB$7)&gt;=1),$AB$7,IF(OR(COUNTIFS('(9)附属物点検表'!$L$10:$L$5000,R145,'(9)附属物点検表'!$AN$10:$AN$5000,$AA$7)&gt;=1,COUNTIFS('(9)附属物点検表'!$L$10:$L$5000,R145,'(9)附属物点検表'!$AQ$10:$AQ$5000,$AA$7)&gt;=1),$AA$7,"")))</f>
        <v/>
      </c>
      <c r="S157" s="465" t="str">
        <f>IF(S145="","",IF(OR(COUNTIFS('(9)附属物点検表'!$L$10:$L$5000,S145,'(9)附属物点検表'!$AN$10:$AN$5000,$AB$7)&gt;=1,COUNTIFS('(9)附属物点検表'!$L$10:$L$5000,S145,'(9)附属物点検表'!$AQ$10:$AQ$5000,$AB$7)&gt;=1),$AB$7,IF(OR(COUNTIFS('(9)附属物点検表'!$L$10:$L$5000,S145,'(9)附属物点検表'!$AN$10:$AN$5000,$AA$7)&gt;=1,COUNTIFS('(9)附属物点検表'!$L$10:$L$5000,S145,'(9)附属物点検表'!$AQ$10:$AQ$5000,$AA$7)&gt;=1),$AA$7,"")))</f>
        <v/>
      </c>
      <c r="T157" s="465" t="str">
        <f>IF(T145="","",IF(OR(COUNTIFS('(9)附属物点検表'!$L$10:$L$5000,T145,'(9)附属物点検表'!$AN$10:$AN$5000,$AB$7)&gt;=1,COUNTIFS('(9)附属物点検表'!$L$10:$L$5000,T145,'(9)附属物点検表'!$AQ$10:$AQ$5000,$AB$7)&gt;=1),$AB$7,IF(OR(COUNTIFS('(9)附属物点検表'!$L$10:$L$5000,T145,'(9)附属物点検表'!$AN$10:$AN$5000,$AA$7)&gt;=1,COUNTIFS('(9)附属物点検表'!$L$10:$L$5000,T145,'(9)附属物点検表'!$AQ$10:$AQ$5000,$AA$7)&gt;=1),$AA$7,"")))</f>
        <v/>
      </c>
      <c r="U157" s="465" t="str">
        <f>IF(U145="","",IF(OR(COUNTIFS('(9)附属物点検表'!$L$10:$L$5000,U145,'(9)附属物点検表'!$AN$10:$AN$5000,$AB$7)&gt;=1,COUNTIFS('(9)附属物点検表'!$L$10:$L$5000,U145,'(9)附属物点検表'!$AQ$10:$AQ$5000,$AB$7)&gt;=1),$AB$7,IF(OR(COUNTIFS('(9)附属物点検表'!$L$10:$L$5000,U145,'(9)附属物点検表'!$AN$10:$AN$5000,$AA$7)&gt;=1,COUNTIFS('(9)附属物点検表'!$L$10:$L$5000,U145,'(9)附属物点検表'!$AQ$10:$AQ$5000,$AA$7)&gt;=1),$AA$7,"")))</f>
        <v/>
      </c>
      <c r="V157" s="465" t="str">
        <f>IF(V145="","",IF(OR(COUNTIFS('(9)附属物点検表'!$L$10:$L$5000,V145,'(9)附属物点検表'!$AN$10:$AN$5000,$AB$7)&gt;=1,COUNTIFS('(9)附属物点検表'!$L$10:$L$5000,V145,'(9)附属物点検表'!$AQ$10:$AQ$5000,$AB$7)&gt;=1),$AB$7,IF(OR(COUNTIFS('(9)附属物点検表'!$L$10:$L$5000,V145,'(9)附属物点検表'!$AN$10:$AN$5000,$AA$7)&gt;=1,COUNTIFS('(9)附属物点検表'!$L$10:$L$5000,V145,'(9)附属物点検表'!$AQ$10:$AQ$5000,$AA$7)&gt;=1),$AA$7,"")))</f>
        <v/>
      </c>
      <c r="W157" s="465" t="str">
        <f>IF(W145="","",IF(OR(COUNTIFS('(9)附属物点検表'!$L$10:$L$5000,W145,'(9)附属物点検表'!$AN$10:$AN$5000,$AB$7)&gt;=1,COUNTIFS('(9)附属物点検表'!$L$10:$L$5000,W145,'(9)附属物点検表'!$AQ$10:$AQ$5000,$AB$7)&gt;=1),$AB$7,IF(OR(COUNTIFS('(9)附属物点検表'!$L$10:$L$5000,W145,'(9)附属物点検表'!$AN$10:$AN$5000,$AA$7)&gt;=1,COUNTIFS('(9)附属物点検表'!$L$10:$L$5000,W145,'(9)附属物点検表'!$AQ$10:$AQ$5000,$AA$7)&gt;=1),$AA$7,"")))</f>
        <v/>
      </c>
      <c r="X157" s="465" t="str">
        <f>IF(X145="","",IF(OR(COUNTIFS('(9)附属物点検表'!$L$10:$L$5000,X145,'(9)附属物点検表'!$AN$10:$AN$5000,$AB$7)&gt;=1,COUNTIFS('(9)附属物点検表'!$L$10:$L$5000,X145,'(9)附属物点検表'!$AQ$10:$AQ$5000,$AB$7)&gt;=1),$AB$7,IF(OR(COUNTIFS('(9)附属物点検表'!$L$10:$L$5000,X145,'(9)附属物点検表'!$AN$10:$AN$5000,$AA$7)&gt;=1,COUNTIFS('(9)附属物点検表'!$L$10:$L$5000,X145,'(9)附属物点検表'!$AQ$10:$AQ$5000,$AA$7)&gt;=1),$AA$7,"")))</f>
        <v/>
      </c>
      <c r="Y157" s="465" t="str">
        <f>IF(Y145="","",IF(OR(COUNTIFS('(9)附属物点検表'!$L$10:$L$5000,Y145,'(9)附属物点検表'!$AN$10:$AN$5000,$AB$7)&gt;=1,COUNTIFS('(9)附属物点検表'!$L$10:$L$5000,Y145,'(9)附属物点検表'!$AQ$10:$AQ$5000,$AB$7)&gt;=1),$AB$7,IF(OR(COUNTIFS('(9)附属物点検表'!$L$10:$L$5000,Y145,'(9)附属物点検表'!$AN$10:$AN$5000,$AA$7)&gt;=1,COUNTIFS('(9)附属物点検表'!$L$10:$L$5000,Y145,'(9)附属物点検表'!$AQ$10:$AQ$5000,$AA$7)&gt;=1),$AA$7,"")))</f>
        <v/>
      </c>
      <c r="Z157" s="465" t="str">
        <f>IF(Z145="","",IF(OR(COUNTIFS('(9)附属物点検表'!$L$10:$L$5000,Z145,'(9)附属物点検表'!$AN$10:$AN$5000,$AB$7)&gt;=1,COUNTIFS('(9)附属物点検表'!$L$10:$L$5000,Z145,'(9)附属物点検表'!$AQ$10:$AQ$5000,$AB$7)&gt;=1),$AB$7,IF(OR(COUNTIFS('(9)附属物点検表'!$L$10:$L$5000,Z145,'(9)附属物点検表'!$AN$10:$AN$5000,$AA$7)&gt;=1,COUNTIFS('(9)附属物点検表'!$L$10:$L$5000,Z145,'(9)附属物点検表'!$AQ$10:$AQ$5000,$AA$7)&gt;=1),$AA$7,"")))</f>
        <v/>
      </c>
      <c r="AA157" s="465" t="str">
        <f>IF(AA145="","",IF(OR(COUNTIFS('(9)附属物点検表'!$L$10:$L$5000,AA145,'(9)附属物点検表'!$AN$10:$AN$5000,$AB$7)&gt;=1,COUNTIFS('(9)附属物点検表'!$L$10:$L$5000,AA145,'(9)附属物点検表'!$AQ$10:$AQ$5000,$AB$7)&gt;=1),$AB$7,IF(OR(COUNTIFS('(9)附属物点検表'!$L$10:$L$5000,AA145,'(9)附属物点検表'!$AN$10:$AN$5000,$AA$7)&gt;=1,COUNTIFS('(9)附属物点検表'!$L$10:$L$5000,AA145,'(9)附属物点検表'!$AQ$10:$AQ$5000,$AA$7)&gt;=1),$AA$7,"")))</f>
        <v/>
      </c>
      <c r="AB157" s="465" t="str">
        <f>IF(AB145="","",IF(OR(COUNTIFS('(9)附属物点検表'!$L$10:$L$5000,AB145,'(9)附属物点検表'!$AN$10:$AN$5000,$AB$7)&gt;=1,COUNTIFS('(9)附属物点検表'!$L$10:$L$5000,AB145,'(9)附属物点検表'!$AQ$10:$AQ$5000,$AB$7)&gt;=1),$AB$7,IF(OR(COUNTIFS('(9)附属物点検表'!$L$10:$L$5000,AB145,'(9)附属物点検表'!$AN$10:$AN$5000,$AA$7)&gt;=1,COUNTIFS('(9)附属物点検表'!$L$10:$L$5000,AB145,'(9)附属物点検表'!$AQ$10:$AQ$5000,$AA$7)&gt;=1),$AA$7,"")))</f>
        <v/>
      </c>
      <c r="AC157" s="465" t="str">
        <f>IF(AC145="","",IF(OR(COUNTIFS('(9)附属物点検表'!$L$10:$L$5000,AC145,'(9)附属物点検表'!$AN$10:$AN$5000,$AB$7)&gt;=1,COUNTIFS('(9)附属物点検表'!$L$10:$L$5000,AC145,'(9)附属物点検表'!$AQ$10:$AQ$5000,$AB$7)&gt;=1),$AB$7,IF(OR(COUNTIFS('(9)附属物点検表'!$L$10:$L$5000,AC145,'(9)附属物点検表'!$AN$10:$AN$5000,$AA$7)&gt;=1,COUNTIFS('(9)附属物点検表'!$L$10:$L$5000,AC145,'(9)附属物点検表'!$AQ$10:$AQ$5000,$AA$7)&gt;=1),$AA$7,"")))</f>
        <v/>
      </c>
      <c r="AD157" s="465" t="str">
        <f>IF(AD145="","",IF(OR(COUNTIFS('(9)附属物点検表'!$L$10:$L$5000,AD145,'(9)附属物点検表'!$AN$10:$AN$5000,$AB$7)&gt;=1,COUNTIFS('(9)附属物点検表'!$L$10:$L$5000,AD145,'(9)附属物点検表'!$AQ$10:$AQ$5000,$AB$7)&gt;=1),$AB$7,IF(OR(COUNTIFS('(9)附属物点検表'!$L$10:$L$5000,AD145,'(9)附属物点検表'!$AN$10:$AN$5000,$AA$7)&gt;=1,COUNTIFS('(9)附属物点検表'!$L$10:$L$5000,AD145,'(9)附属物点検表'!$AQ$10:$AQ$5000,$AA$7)&gt;=1),$AA$7,"")))</f>
        <v/>
      </c>
      <c r="AE157" s="465" t="str">
        <f>IF(AE145="","",IF(OR(COUNTIFS('(9)附属物点検表'!$L$10:$L$5000,AE145,'(9)附属物点検表'!$AN$10:$AN$5000,$AB$7)&gt;=1,COUNTIFS('(9)附属物点検表'!$L$10:$L$5000,AE145,'(9)附属物点検表'!$AQ$10:$AQ$5000,$AB$7)&gt;=1),$AB$7,IF(OR(COUNTIFS('(9)附属物点検表'!$L$10:$L$5000,AE145,'(9)附属物点検表'!$AN$10:$AN$5000,$AA$7)&gt;=1,COUNTIFS('(9)附属物点検表'!$L$10:$L$5000,AE145,'(9)附属物点検表'!$AQ$10:$AQ$5000,$AA$7)&gt;=1),$AA$7,"")))</f>
        <v/>
      </c>
      <c r="AF157" s="465" t="str">
        <f>IF(AF145="","",IF(OR(COUNTIFS('(9)附属物点検表'!$L$10:$L$5000,AF145,'(9)附属物点検表'!$AN$10:$AN$5000,$AB$7)&gt;=1,COUNTIFS('(9)附属物点検表'!$L$10:$L$5000,AF145,'(9)附属物点検表'!$AQ$10:$AQ$5000,$AB$7)&gt;=1),$AB$7,IF(OR(COUNTIFS('(9)附属物点検表'!$L$10:$L$5000,AF145,'(9)附属物点検表'!$AN$10:$AN$5000,$AA$7)&gt;=1,COUNTIFS('(9)附属物点検表'!$L$10:$L$5000,AF145,'(9)附属物点検表'!$AQ$10:$AQ$5000,$AA$7)&gt;=1),$AA$7,"")))</f>
        <v/>
      </c>
      <c r="AG157" s="465" t="str">
        <f>IF(AG145="","",IF(OR(COUNTIFS('(9)附属物点検表'!$L$10:$L$5000,AG145,'(9)附属物点検表'!$AN$10:$AN$5000,$AB$7)&gt;=1,COUNTIFS('(9)附属物点検表'!$L$10:$L$5000,AG145,'(9)附属物点検表'!$AQ$10:$AQ$5000,$AB$7)&gt;=1),$AB$7,IF(OR(COUNTIFS('(9)附属物点検表'!$L$10:$L$5000,AG145,'(9)附属物点検表'!$AN$10:$AN$5000,$AA$7)&gt;=1,COUNTIFS('(9)附属物点検表'!$L$10:$L$5000,AG145,'(9)附属物点検表'!$AQ$10:$AQ$5000,$AA$7)&gt;=1),$AA$7,"")))</f>
        <v/>
      </c>
      <c r="AH157" s="465" t="str">
        <f>IF(AH145="","",IF(OR(COUNTIFS('(9)附属物点検表'!$L$10:$L$5000,AH145,'(9)附属物点検表'!$AN$10:$AN$5000,$AB$7)&gt;=1,COUNTIFS('(9)附属物点検表'!$L$10:$L$5000,AH145,'(9)附属物点検表'!$AQ$10:$AQ$5000,$AB$7)&gt;=1),$AB$7,IF(OR(COUNTIFS('(9)附属物点検表'!$L$10:$L$5000,AH145,'(9)附属物点検表'!$AN$10:$AN$5000,$AA$7)&gt;=1,COUNTIFS('(9)附属物点検表'!$L$10:$L$5000,AH145,'(9)附属物点検表'!$AQ$10:$AQ$5000,$AA$7)&gt;=1),$AA$7,"")))</f>
        <v/>
      </c>
      <c r="AI157" s="465" t="str">
        <f>IF(AI145="","",IF(OR(COUNTIFS('(9)附属物点検表'!$L$10:$L$5000,AI145,'(9)附属物点検表'!$AN$10:$AN$5000,$AB$7)&gt;=1,COUNTIFS('(9)附属物点検表'!$L$10:$L$5000,AI145,'(9)附属物点検表'!$AQ$10:$AQ$5000,$AB$7)&gt;=1),$AB$7,IF(OR(COUNTIFS('(9)附属物点検表'!$L$10:$L$5000,AI145,'(9)附属物点検表'!$AN$10:$AN$5000,$AA$7)&gt;=1,COUNTIFS('(9)附属物点検表'!$L$10:$L$5000,AI145,'(9)附属物点検表'!$AQ$10:$AQ$5000,$AA$7)&gt;=1),$AA$7,"")))</f>
        <v/>
      </c>
      <c r="AJ157" s="465" t="str">
        <f>IF(AJ145="","",IF(OR(COUNTIFS('(9)附属物点検表'!$L$10:$L$5000,AJ145,'(9)附属物点検表'!$AN$10:$AN$5000,$AB$7)&gt;=1,COUNTIFS('(9)附属物点検表'!$L$10:$L$5000,AJ145,'(9)附属物点検表'!$AQ$10:$AQ$5000,$AB$7)&gt;=1),$AB$7,IF(OR(COUNTIFS('(9)附属物点検表'!$L$10:$L$5000,AJ145,'(9)附属物点検表'!$AN$10:$AN$5000,$AA$7)&gt;=1,COUNTIFS('(9)附属物点検表'!$L$10:$L$5000,AJ145,'(9)附属物点検表'!$AQ$10:$AQ$5000,$AA$7)&gt;=1),$AA$7,"")))</f>
        <v/>
      </c>
      <c r="AK157" s="465" t="str">
        <f>IF(AK145="","",IF(OR(COUNTIFS('(9)附属物点検表'!$L$10:$L$5000,AK145,'(9)附属物点検表'!$AN$10:$AN$5000,$AB$7)&gt;=1,COUNTIFS('(9)附属物点検表'!$L$10:$L$5000,AK145,'(9)附属物点検表'!$AQ$10:$AQ$5000,$AB$7)&gt;=1),$AB$7,IF(OR(COUNTIFS('(9)附属物点検表'!$L$10:$L$5000,AK145,'(9)附属物点検表'!$AN$10:$AN$5000,$AA$7)&gt;=1,COUNTIFS('(9)附属物点検表'!$L$10:$L$5000,AK145,'(9)附属物点検表'!$AQ$10:$AQ$5000,$AA$7)&gt;=1),$AA$7,"")))</f>
        <v/>
      </c>
      <c r="AL157" s="465" t="str">
        <f>IF(AL145="","",IF(OR(COUNTIFS('(9)附属物点検表'!$L$10:$L$5000,AL145,'(9)附属物点検表'!$AN$10:$AN$5000,$AB$7)&gt;=1,COUNTIFS('(9)附属物点検表'!$L$10:$L$5000,AL145,'(9)附属物点検表'!$AQ$10:$AQ$5000,$AB$7)&gt;=1),$AB$7,IF(OR(COUNTIFS('(9)附属物点検表'!$L$10:$L$5000,AL145,'(9)附属物点検表'!$AN$10:$AN$5000,$AA$7)&gt;=1,COUNTIFS('(9)附属物点検表'!$L$10:$L$5000,AL145,'(9)附属物点検表'!$AQ$10:$AQ$5000,$AA$7)&gt;=1),$AA$7,"")))</f>
        <v/>
      </c>
      <c r="AM157" s="465" t="str">
        <f>IF(AM145="","",IF(OR(COUNTIFS('(9)附属物点検表'!$L$10:$L$5000,AM145,'(9)附属物点検表'!$AN$10:$AN$5000,$AB$7)&gt;=1,COUNTIFS('(9)附属物点検表'!$L$10:$L$5000,AM145,'(9)附属物点検表'!$AQ$10:$AQ$5000,$AB$7)&gt;=1),$AB$7,IF(OR(COUNTIFS('(9)附属物点検表'!$L$10:$L$5000,AM145,'(9)附属物点検表'!$AN$10:$AN$5000,$AA$7)&gt;=1,COUNTIFS('(9)附属物点検表'!$L$10:$L$5000,AM145,'(9)附属物点検表'!$AQ$10:$AQ$5000,$AA$7)&gt;=1),$AA$7,"")))</f>
        <v/>
      </c>
      <c r="AN157" s="465" t="str">
        <f>IF(AN145="","",IF(OR(COUNTIFS('(9)附属物点検表'!$L$10:$L$5000,AN145,'(9)附属物点検表'!$AN$10:$AN$5000,$AB$7)&gt;=1,COUNTIFS('(9)附属物点検表'!$L$10:$L$5000,AN145,'(9)附属物点検表'!$AQ$10:$AQ$5000,$AB$7)&gt;=1),$AB$7,IF(OR(COUNTIFS('(9)附属物点検表'!$L$10:$L$5000,AN145,'(9)附属物点検表'!$AN$10:$AN$5000,$AA$7)&gt;=1,COUNTIFS('(9)附属物点検表'!$L$10:$L$5000,AN145,'(9)附属物点検表'!$AQ$10:$AQ$5000,$AA$7)&gt;=1),$AA$7,"")))</f>
        <v/>
      </c>
      <c r="AO157" s="465" t="str">
        <f>IF(AO145="","",IF(OR(COUNTIFS('(9)附属物点検表'!$L$10:$L$5000,AO145,'(9)附属物点検表'!$AN$10:$AN$5000,$AB$7)&gt;=1,COUNTIFS('(9)附属物点検表'!$L$10:$L$5000,AO145,'(9)附属物点検表'!$AQ$10:$AQ$5000,$AB$7)&gt;=1),$AB$7,IF(OR(COUNTIFS('(9)附属物点検表'!$L$10:$L$5000,AO145,'(9)附属物点検表'!$AN$10:$AN$5000,$AA$7)&gt;=1,COUNTIFS('(9)附属物点検表'!$L$10:$L$5000,AO145,'(9)附属物点検表'!$AQ$10:$AQ$5000,$AA$7)&gt;=1),$AA$7,"")))</f>
        <v/>
      </c>
      <c r="AP157" s="465" t="str">
        <f>IF(AP145="","",IF(OR(COUNTIFS('(9)附属物点検表'!$L$10:$L$5000,AP145,'(9)附属物点検表'!$AN$10:$AN$5000,$AB$7)&gt;=1,COUNTIFS('(9)附属物点検表'!$L$10:$L$5000,AP145,'(9)附属物点検表'!$AQ$10:$AQ$5000,$AB$7)&gt;=1),$AB$7,IF(OR(COUNTIFS('(9)附属物点検表'!$L$10:$L$5000,AP145,'(9)附属物点検表'!$AN$10:$AN$5000,$AA$7)&gt;=1,COUNTIFS('(9)附属物点検表'!$L$10:$L$5000,AP145,'(9)附属物点検表'!$AQ$10:$AQ$5000,$AA$7)&gt;=1),$AA$7,"")))</f>
        <v/>
      </c>
      <c r="AQ157" s="465" t="str">
        <f>IF(AQ145="","",IF(OR(COUNTIFS('(9)附属物点検表'!$L$10:$L$5000,AQ145,'(9)附属物点検表'!$AN$10:$AN$5000,$AB$7)&gt;=1,COUNTIFS('(9)附属物点検表'!$L$10:$L$5000,AQ145,'(9)附属物点検表'!$AQ$10:$AQ$5000,$AB$7)&gt;=1),$AB$7,IF(OR(COUNTIFS('(9)附属物点検表'!$L$10:$L$5000,AQ145,'(9)附属物点検表'!$AN$10:$AN$5000,$AA$7)&gt;=1,COUNTIFS('(9)附属物点検表'!$L$10:$L$5000,AQ145,'(9)附属物点検表'!$AQ$10:$AQ$5000,$AA$7)&gt;=1),$AA$7,"")))</f>
        <v/>
      </c>
      <c r="AR157" s="465" t="str">
        <f>IF(AR145="","",IF(OR(COUNTIFS('(9)附属物点検表'!$L$10:$L$5000,AR145,'(9)附属物点検表'!$AN$10:$AN$5000,$AB$7)&gt;=1,COUNTIFS('(9)附属物点検表'!$L$10:$L$5000,AR145,'(9)附属物点検表'!$AQ$10:$AQ$5000,$AB$7)&gt;=1),$AB$7,IF(OR(COUNTIFS('(9)附属物点検表'!$L$10:$L$5000,AR145,'(9)附属物点検表'!$AN$10:$AN$5000,$AA$7)&gt;=1,COUNTIFS('(9)附属物点検表'!$L$10:$L$5000,AR145,'(9)附属物点検表'!$AQ$10:$AQ$5000,$AA$7)&gt;=1),$AA$7,"")))</f>
        <v/>
      </c>
      <c r="AS157" s="465" t="str">
        <f>IF(AS145="","",IF(OR(COUNTIFS('(9)附属物点検表'!$L$10:$L$5000,AS145,'(9)附属物点検表'!$AN$10:$AN$5000,$AB$7)&gt;=1,COUNTIFS('(9)附属物点検表'!$L$10:$L$5000,AS145,'(9)附属物点検表'!$AQ$10:$AQ$5000,$AB$7)&gt;=1),$AB$7,IF(OR(COUNTIFS('(9)附属物点検表'!$L$10:$L$5000,AS145,'(9)附属物点検表'!$AN$10:$AN$5000,$AA$7)&gt;=1,COUNTIFS('(9)附属物点検表'!$L$10:$L$5000,AS145,'(9)附属物点検表'!$AQ$10:$AQ$5000,$AA$7)&gt;=1),$AA$7,"")))</f>
        <v/>
      </c>
      <c r="AT157" s="465" t="str">
        <f>IF(AT145="","",IF(OR(COUNTIFS('(9)附属物点検表'!$L$10:$L$5000,AT145,'(9)附属物点検表'!$AN$10:$AN$5000,$AB$7)&gt;=1,COUNTIFS('(9)附属物点検表'!$L$10:$L$5000,AT145,'(9)附属物点検表'!$AQ$10:$AQ$5000,$AB$7)&gt;=1),$AB$7,IF(OR(COUNTIFS('(9)附属物点検表'!$L$10:$L$5000,AT145,'(9)附属物点検表'!$AN$10:$AN$5000,$AA$7)&gt;=1,COUNTIFS('(9)附属物点検表'!$L$10:$L$5000,AT145,'(9)附属物点検表'!$AQ$10:$AQ$5000,$AA$7)&gt;=1),$AA$7,"")))</f>
        <v/>
      </c>
      <c r="AU157" s="465" t="str">
        <f>IF(AU145="","",IF(OR(COUNTIFS('(9)附属物点検表'!$L$10:$L$5000,AU145,'(9)附属物点検表'!$AN$10:$AN$5000,$AB$7)&gt;=1,COUNTIFS('(9)附属物点検表'!$L$10:$L$5000,AU145,'(9)附属物点検表'!$AQ$10:$AQ$5000,$AB$7)&gt;=1),$AB$7,IF(OR(COUNTIFS('(9)附属物点検表'!$L$10:$L$5000,AU145,'(9)附属物点検表'!$AN$10:$AN$5000,$AA$7)&gt;=1,COUNTIFS('(9)附属物点検表'!$L$10:$L$5000,AU145,'(9)附属物点検表'!$AQ$10:$AQ$5000,$AA$7)&gt;=1),$AA$7,"")))</f>
        <v/>
      </c>
      <c r="AV157" s="465" t="str">
        <f>IF(AV145="","",IF(OR(COUNTIFS('(9)附属物点検表'!$L$10:$L$5000,AV145,'(9)附属物点検表'!$AN$10:$AN$5000,$AB$7)&gt;=1,COUNTIFS('(9)附属物点検表'!$L$10:$L$5000,AV145,'(9)附属物点検表'!$AQ$10:$AQ$5000,$AB$7)&gt;=1),$AB$7,IF(OR(COUNTIFS('(9)附属物点検表'!$L$10:$L$5000,AV145,'(9)附属物点検表'!$AN$10:$AN$5000,$AA$7)&gt;=1,COUNTIFS('(9)附属物点検表'!$L$10:$L$5000,AV145,'(9)附属物点検表'!$AQ$10:$AQ$5000,$AA$7)&gt;=1),$AA$7,"")))</f>
        <v/>
      </c>
      <c r="AW157" s="465" t="str">
        <f>IF(AW145="","",IF(OR(COUNTIFS('(9)附属物点検表'!$L$10:$L$5000,AW145,'(9)附属物点検表'!$AN$10:$AN$5000,$AB$7)&gt;=1,COUNTIFS('(9)附属物点検表'!$L$10:$L$5000,AW145,'(9)附属物点検表'!$AQ$10:$AQ$5000,$AB$7)&gt;=1),$AB$7,IF(OR(COUNTIFS('(9)附属物点検表'!$L$10:$L$5000,AW145,'(9)附属物点検表'!$AN$10:$AN$5000,$AA$7)&gt;=1,COUNTIFS('(9)附属物点検表'!$L$10:$L$5000,AW145,'(9)附属物点検表'!$AQ$10:$AQ$5000,$AA$7)&gt;=1),$AA$7,"")))</f>
        <v/>
      </c>
      <c r="AX157" s="465" t="str">
        <f>IF(AX145="","",IF(OR(COUNTIFS('(9)附属物点検表'!$L$10:$L$5000,AX145,'(9)附属物点検表'!$AN$10:$AN$5000,$AB$7)&gt;=1,COUNTIFS('(9)附属物点検表'!$L$10:$L$5000,AX145,'(9)附属物点検表'!$AQ$10:$AQ$5000,$AB$7)&gt;=1),$AB$7,IF(OR(COUNTIFS('(9)附属物点検表'!$L$10:$L$5000,AX145,'(9)附属物点検表'!$AN$10:$AN$5000,$AA$7)&gt;=1,COUNTIFS('(9)附属物点検表'!$L$10:$L$5000,AX145,'(9)附属物点検表'!$AQ$10:$AQ$5000,$AA$7)&gt;=1),$AA$7,"")))</f>
        <v/>
      </c>
      <c r="AY157" s="465" t="str">
        <f>IF(AY145="","",IF(OR(COUNTIFS('(9)附属物点検表'!$L$10:$L$5000,AY145,'(9)附属物点検表'!$AN$10:$AN$5000,$AB$7)&gt;=1,COUNTIFS('(9)附属物点検表'!$L$10:$L$5000,AY145,'(9)附属物点検表'!$AQ$10:$AQ$5000,$AB$7)&gt;=1),$AB$7,IF(OR(COUNTIFS('(9)附属物点検表'!$L$10:$L$5000,AY145,'(9)附属物点検表'!$AN$10:$AN$5000,$AA$7)&gt;=1,COUNTIFS('(9)附属物点検表'!$L$10:$L$5000,AY145,'(9)附属物点検表'!$AQ$10:$AQ$5000,$AA$7)&gt;=1),$AA$7,"")))</f>
        <v/>
      </c>
      <c r="AZ157" s="465" t="str">
        <f>IF(AZ145="","",IF(OR(COUNTIFS('(9)附属物点検表'!$L$10:$L$5000,AZ145,'(9)附属物点検表'!$AN$10:$AN$5000,$AB$7)&gt;=1,COUNTIFS('(9)附属物点検表'!$L$10:$L$5000,AZ145,'(9)附属物点検表'!$AQ$10:$AQ$5000,$AB$7)&gt;=1),$AB$7,IF(OR(COUNTIFS('(9)附属物点検表'!$L$10:$L$5000,AZ145,'(9)附属物点検表'!$AN$10:$AN$5000,$AA$7)&gt;=1,COUNTIFS('(9)附属物点検表'!$L$10:$L$5000,AZ145,'(9)附属物点検表'!$AQ$10:$AQ$5000,$AA$7)&gt;=1),$AA$7,"")))</f>
        <v/>
      </c>
      <c r="BA157" s="466" t="str">
        <f>IF(BA145="","",IF(OR(COUNTIFS('(9)附属物点検表'!$L$10:$L$5000,BA145,'(9)附属物点検表'!$AN$10:$AN$5000,$AB$7)&gt;=1,COUNTIFS('(9)附属物点検表'!$L$10:$L$5000,BA145,'(9)附属物点検表'!$AQ$10:$AQ$5000,$AB$7)&gt;=1),$AB$7,IF(OR(COUNTIFS('(9)附属物点検表'!$L$10:$L$5000,BA145,'(9)附属物点検表'!$AN$10:$AN$5000,$AA$7)&gt;=1,COUNTIFS('(9)附属物点検表'!$L$10:$L$5000,BA145,'(9)附属物点検表'!$AQ$10:$AQ$5000,$AA$7)&gt;=1),$AA$7,"")))</f>
        <v/>
      </c>
      <c r="BC157" s="1"/>
    </row>
    <row r="158" spans="2:55" ht="18.75" customHeight="1" x14ac:dyDescent="0.2"/>
    <row r="159" spans="2:55" ht="18.75" customHeight="1" thickBot="1" x14ac:dyDescent="0.25">
      <c r="B159" s="1847" t="s">
        <v>547</v>
      </c>
      <c r="C159" s="1848"/>
      <c r="D159" s="1848"/>
      <c r="E159" s="1848"/>
      <c r="F159" s="1848"/>
      <c r="G159" s="1849"/>
      <c r="H159" s="460">
        <f>IF($N$3=BA145,"PE",IF(BA145="PE","",IF(BA145="","",BA145+1)))</f>
        <v>460</v>
      </c>
      <c r="I159" s="461">
        <f t="shared" ref="I159:BA159" si="20">IF($N$3=H159,"PE",IF(H159="PE","",IF(H159="","",H159+1)))</f>
        <v>461</v>
      </c>
      <c r="J159" s="461">
        <f t="shared" si="20"/>
        <v>462</v>
      </c>
      <c r="K159" s="461">
        <f t="shared" si="20"/>
        <v>463</v>
      </c>
      <c r="L159" s="461">
        <f t="shared" si="20"/>
        <v>464</v>
      </c>
      <c r="M159" s="461">
        <f t="shared" si="20"/>
        <v>465</v>
      </c>
      <c r="N159" s="461">
        <f t="shared" si="20"/>
        <v>466</v>
      </c>
      <c r="O159" s="461">
        <f t="shared" si="20"/>
        <v>467</v>
      </c>
      <c r="P159" s="461">
        <f t="shared" si="20"/>
        <v>468</v>
      </c>
      <c r="Q159" s="461">
        <f t="shared" si="20"/>
        <v>469</v>
      </c>
      <c r="R159" s="461">
        <f t="shared" si="20"/>
        <v>470</v>
      </c>
      <c r="S159" s="461">
        <f t="shared" si="20"/>
        <v>471</v>
      </c>
      <c r="T159" s="461">
        <f t="shared" si="20"/>
        <v>472</v>
      </c>
      <c r="U159" s="461">
        <f t="shared" si="20"/>
        <v>473</v>
      </c>
      <c r="V159" s="461">
        <f t="shared" si="20"/>
        <v>474</v>
      </c>
      <c r="W159" s="461">
        <f t="shared" si="20"/>
        <v>475</v>
      </c>
      <c r="X159" s="461">
        <f t="shared" si="20"/>
        <v>476</v>
      </c>
      <c r="Y159" s="461">
        <f t="shared" si="20"/>
        <v>477</v>
      </c>
      <c r="Z159" s="461">
        <f t="shared" si="20"/>
        <v>478</v>
      </c>
      <c r="AA159" s="461">
        <f t="shared" si="20"/>
        <v>479</v>
      </c>
      <c r="AB159" s="461">
        <f t="shared" si="20"/>
        <v>480</v>
      </c>
      <c r="AC159" s="461">
        <f t="shared" si="20"/>
        <v>481</v>
      </c>
      <c r="AD159" s="461">
        <f t="shared" si="20"/>
        <v>482</v>
      </c>
      <c r="AE159" s="461">
        <f t="shared" si="20"/>
        <v>483</v>
      </c>
      <c r="AF159" s="461">
        <f t="shared" si="20"/>
        <v>484</v>
      </c>
      <c r="AG159" s="461">
        <f t="shared" si="20"/>
        <v>485</v>
      </c>
      <c r="AH159" s="461">
        <f t="shared" si="20"/>
        <v>486</v>
      </c>
      <c r="AI159" s="461">
        <f t="shared" si="20"/>
        <v>487</v>
      </c>
      <c r="AJ159" s="461">
        <f t="shared" si="20"/>
        <v>488</v>
      </c>
      <c r="AK159" s="461">
        <f t="shared" si="20"/>
        <v>489</v>
      </c>
      <c r="AL159" s="461">
        <f t="shared" si="20"/>
        <v>490</v>
      </c>
      <c r="AM159" s="461">
        <f t="shared" si="20"/>
        <v>491</v>
      </c>
      <c r="AN159" s="461">
        <f t="shared" si="20"/>
        <v>492</v>
      </c>
      <c r="AO159" s="461">
        <f t="shared" si="20"/>
        <v>493</v>
      </c>
      <c r="AP159" s="461">
        <f t="shared" si="20"/>
        <v>494</v>
      </c>
      <c r="AQ159" s="461">
        <f t="shared" si="20"/>
        <v>495</v>
      </c>
      <c r="AR159" s="461">
        <f t="shared" si="20"/>
        <v>496</v>
      </c>
      <c r="AS159" s="461">
        <f t="shared" si="20"/>
        <v>497</v>
      </c>
      <c r="AT159" s="461">
        <f t="shared" si="20"/>
        <v>498</v>
      </c>
      <c r="AU159" s="461">
        <f t="shared" si="20"/>
        <v>499</v>
      </c>
      <c r="AV159" s="461">
        <f t="shared" si="20"/>
        <v>500</v>
      </c>
      <c r="AW159" s="461">
        <f t="shared" si="20"/>
        <v>501</v>
      </c>
      <c r="AX159" s="461">
        <f t="shared" si="20"/>
        <v>502</v>
      </c>
      <c r="AY159" s="461">
        <f t="shared" si="20"/>
        <v>503</v>
      </c>
      <c r="AZ159" s="461">
        <f t="shared" si="20"/>
        <v>504</v>
      </c>
      <c r="BA159" s="462">
        <f t="shared" si="20"/>
        <v>505</v>
      </c>
    </row>
    <row r="160" spans="2:55" ht="18.75" customHeight="1" thickTop="1" x14ac:dyDescent="0.2">
      <c r="B160" s="1853" t="s">
        <v>901</v>
      </c>
      <c r="C160" s="1850" t="str">
        <f>ﾃﾞｰﾀ一覧!$U$18</f>
        <v>ひび割れ</v>
      </c>
      <c r="D160" s="1851"/>
      <c r="E160" s="1851"/>
      <c r="F160" s="1851"/>
      <c r="G160" s="1852"/>
      <c r="H160" s="468" t="str">
        <f>IF(H$159="","",IF(COUNTIFS('(6)定期点検調書'!$B$12:$B$5000,H$159,'(6)定期点検調書'!$AH$12:$AH$5000,$C160,'(6)定期点検調書'!$BF$12:$BF$5000,$W$7)&gt;=1,$W$7,IF(COUNTIFS('(6)定期点検調書'!$B$12:$B$5000,H$159,'(6)定期点検調書'!$AH$12:$AH$5000,$C160,'(6)定期点検調書'!$BF$12:$BF$5000,$V$7)&gt;=1,$V$7,IF(COUNTIFS('(6)定期点検調書'!$B$12:$B$5000,H$159,'(6)定期点検調書'!$AH$12:$AH$5000,$C160,'(6)定期点検調書'!$BF$12:$BF$5000,$U$7)&gt;=1,$U$7,IF(COUNTIFS('(6)定期点検調書'!$B$12:$B$5000,H$159,'(6)定期点検調書'!$AH$12:$AH$5000,$C160,'(6)定期点検調書'!$BF$12:$BF$5000,$T$7)&gt;=1,$T$7,IF(COUNTIFS('(6)定期点検調書'!$B$12:$B$5000,H$159,'(6)定期点検調書'!$AH$12:$AH$5000,$C160,'(6)定期点検調書'!$BF$12:$BF$5000,$S$7)&gt;=1,$S$7,""))))))</f>
        <v/>
      </c>
      <c r="I160" s="463" t="str">
        <f>IF(I$159="","",IF(COUNTIFS('(6)定期点検調書'!$B$12:$B$5000,I$159,'(6)定期点検調書'!$AH$12:$AH$5000,$C160,'(6)定期点検調書'!$BF$12:$BF$5000,$W$7)&gt;=1,$W$7,IF(COUNTIFS('(6)定期点検調書'!$B$12:$B$5000,I$159,'(6)定期点検調書'!$AH$12:$AH$5000,$C160,'(6)定期点検調書'!$BF$12:$BF$5000,$V$7)&gt;=1,$V$7,IF(COUNTIFS('(6)定期点検調書'!$B$12:$B$5000,I$159,'(6)定期点検調書'!$AH$12:$AH$5000,$C160,'(6)定期点検調書'!$BF$12:$BF$5000,$U$7)&gt;=1,$U$7,IF(COUNTIFS('(6)定期点検調書'!$B$12:$B$5000,I$159,'(6)定期点検調書'!$AH$12:$AH$5000,$C160,'(6)定期点検調書'!$BF$12:$BF$5000,$T$7)&gt;=1,$T$7,IF(COUNTIFS('(6)定期点検調書'!$B$12:$B$5000,I$159,'(6)定期点検調書'!$AH$12:$AH$5000,$C160,'(6)定期点検調書'!$BF$12:$BF$5000,$S$7)&gt;=1,$S$7,""))))))</f>
        <v/>
      </c>
      <c r="J160" s="463" t="str">
        <f>IF(J$159="","",IF(COUNTIFS('(6)定期点検調書'!$B$12:$B$5000,J$159,'(6)定期点検調書'!$AH$12:$AH$5000,$C160,'(6)定期点検調書'!$BF$12:$BF$5000,$W$7)&gt;=1,$W$7,IF(COUNTIFS('(6)定期点検調書'!$B$12:$B$5000,J$159,'(6)定期点検調書'!$AH$12:$AH$5000,$C160,'(6)定期点検調書'!$BF$12:$BF$5000,$V$7)&gt;=1,$V$7,IF(COUNTIFS('(6)定期点検調書'!$B$12:$B$5000,J$159,'(6)定期点検調書'!$AH$12:$AH$5000,$C160,'(6)定期点検調書'!$BF$12:$BF$5000,$U$7)&gt;=1,$U$7,IF(COUNTIFS('(6)定期点検調書'!$B$12:$B$5000,J$159,'(6)定期点検調書'!$AH$12:$AH$5000,$C160,'(6)定期点検調書'!$BF$12:$BF$5000,$T$7)&gt;=1,$T$7,IF(COUNTIFS('(6)定期点検調書'!$B$12:$B$5000,J$159,'(6)定期点検調書'!$AH$12:$AH$5000,$C160,'(6)定期点検調書'!$BF$12:$BF$5000,$S$7)&gt;=1,$S$7,""))))))</f>
        <v/>
      </c>
      <c r="K160" s="463" t="str">
        <f>IF(K$159="","",IF(COUNTIFS('(6)定期点検調書'!$B$12:$B$5000,K$159,'(6)定期点検調書'!$AH$12:$AH$5000,$C160,'(6)定期点検調書'!$BF$12:$BF$5000,$W$7)&gt;=1,$W$7,IF(COUNTIFS('(6)定期点検調書'!$B$12:$B$5000,K$159,'(6)定期点検調書'!$AH$12:$AH$5000,$C160,'(6)定期点検調書'!$BF$12:$BF$5000,$V$7)&gt;=1,$V$7,IF(COUNTIFS('(6)定期点検調書'!$B$12:$B$5000,K$159,'(6)定期点検調書'!$AH$12:$AH$5000,$C160,'(6)定期点検調書'!$BF$12:$BF$5000,$U$7)&gt;=1,$U$7,IF(COUNTIFS('(6)定期点検調書'!$B$12:$B$5000,K$159,'(6)定期点検調書'!$AH$12:$AH$5000,$C160,'(6)定期点検調書'!$BF$12:$BF$5000,$T$7)&gt;=1,$T$7,IF(COUNTIFS('(6)定期点検調書'!$B$12:$B$5000,K$159,'(6)定期点検調書'!$AH$12:$AH$5000,$C160,'(6)定期点検調書'!$BF$12:$BF$5000,$S$7)&gt;=1,$S$7,""))))))</f>
        <v/>
      </c>
      <c r="L160" s="463" t="str">
        <f>IF(L$159="","",IF(COUNTIFS('(6)定期点検調書'!$B$12:$B$5000,L$159,'(6)定期点検調書'!$AH$12:$AH$5000,$C160,'(6)定期点検調書'!$BF$12:$BF$5000,$W$7)&gt;=1,$W$7,IF(COUNTIFS('(6)定期点検調書'!$B$12:$B$5000,L$159,'(6)定期点検調書'!$AH$12:$AH$5000,$C160,'(6)定期点検調書'!$BF$12:$BF$5000,$V$7)&gt;=1,$V$7,IF(COUNTIFS('(6)定期点検調書'!$B$12:$B$5000,L$159,'(6)定期点検調書'!$AH$12:$AH$5000,$C160,'(6)定期点検調書'!$BF$12:$BF$5000,$U$7)&gt;=1,$U$7,IF(COUNTIFS('(6)定期点検調書'!$B$12:$B$5000,L$159,'(6)定期点検調書'!$AH$12:$AH$5000,$C160,'(6)定期点検調書'!$BF$12:$BF$5000,$T$7)&gt;=1,$T$7,IF(COUNTIFS('(6)定期点検調書'!$B$12:$B$5000,L$159,'(6)定期点検調書'!$AH$12:$AH$5000,$C160,'(6)定期点検調書'!$BF$12:$BF$5000,$S$7)&gt;=1,$S$7,""))))))</f>
        <v/>
      </c>
      <c r="M160" s="463" t="str">
        <f>IF(M$159="","",IF(COUNTIFS('(6)定期点検調書'!$B$12:$B$5000,M$159,'(6)定期点検調書'!$AH$12:$AH$5000,$C160,'(6)定期点検調書'!$BF$12:$BF$5000,$W$7)&gt;=1,$W$7,IF(COUNTIFS('(6)定期点検調書'!$B$12:$B$5000,M$159,'(6)定期点検調書'!$AH$12:$AH$5000,$C160,'(6)定期点検調書'!$BF$12:$BF$5000,$V$7)&gt;=1,$V$7,IF(COUNTIFS('(6)定期点検調書'!$B$12:$B$5000,M$159,'(6)定期点検調書'!$AH$12:$AH$5000,$C160,'(6)定期点検調書'!$BF$12:$BF$5000,$U$7)&gt;=1,$U$7,IF(COUNTIFS('(6)定期点検調書'!$B$12:$B$5000,M$159,'(6)定期点検調書'!$AH$12:$AH$5000,$C160,'(6)定期点検調書'!$BF$12:$BF$5000,$T$7)&gt;=1,$T$7,IF(COUNTIFS('(6)定期点検調書'!$B$12:$B$5000,M$159,'(6)定期点検調書'!$AH$12:$AH$5000,$C160,'(6)定期点検調書'!$BF$12:$BF$5000,$S$7)&gt;=1,$S$7,""))))))</f>
        <v/>
      </c>
      <c r="N160" s="463" t="str">
        <f>IF(N$159="","",IF(COUNTIFS('(6)定期点検調書'!$B$12:$B$5000,N$159,'(6)定期点検調書'!$AH$12:$AH$5000,$C160,'(6)定期点検調書'!$BF$12:$BF$5000,$W$7)&gt;=1,$W$7,IF(COUNTIFS('(6)定期点検調書'!$B$12:$B$5000,N$159,'(6)定期点検調書'!$AH$12:$AH$5000,$C160,'(6)定期点検調書'!$BF$12:$BF$5000,$V$7)&gt;=1,$V$7,IF(COUNTIFS('(6)定期点検調書'!$B$12:$B$5000,N$159,'(6)定期点検調書'!$AH$12:$AH$5000,$C160,'(6)定期点検調書'!$BF$12:$BF$5000,$U$7)&gt;=1,$U$7,IF(COUNTIFS('(6)定期点検調書'!$B$12:$B$5000,N$159,'(6)定期点検調書'!$AH$12:$AH$5000,$C160,'(6)定期点検調書'!$BF$12:$BF$5000,$T$7)&gt;=1,$T$7,IF(COUNTIFS('(6)定期点検調書'!$B$12:$B$5000,N$159,'(6)定期点検調書'!$AH$12:$AH$5000,$C160,'(6)定期点検調書'!$BF$12:$BF$5000,$S$7)&gt;=1,$S$7,""))))))</f>
        <v/>
      </c>
      <c r="O160" s="463" t="str">
        <f>IF(O$159="","",IF(COUNTIFS('(6)定期点検調書'!$B$12:$B$5000,O$159,'(6)定期点検調書'!$AH$12:$AH$5000,$C160,'(6)定期点検調書'!$BF$12:$BF$5000,$W$7)&gt;=1,$W$7,IF(COUNTIFS('(6)定期点検調書'!$B$12:$B$5000,O$159,'(6)定期点検調書'!$AH$12:$AH$5000,$C160,'(6)定期点検調書'!$BF$12:$BF$5000,$V$7)&gt;=1,$V$7,IF(COUNTIFS('(6)定期点検調書'!$B$12:$B$5000,O$159,'(6)定期点検調書'!$AH$12:$AH$5000,$C160,'(6)定期点検調書'!$BF$12:$BF$5000,$U$7)&gt;=1,$U$7,IF(COUNTIFS('(6)定期点検調書'!$B$12:$B$5000,O$159,'(6)定期点検調書'!$AH$12:$AH$5000,$C160,'(6)定期点検調書'!$BF$12:$BF$5000,$T$7)&gt;=1,$T$7,IF(COUNTIFS('(6)定期点検調書'!$B$12:$B$5000,O$159,'(6)定期点検調書'!$AH$12:$AH$5000,$C160,'(6)定期点検調書'!$BF$12:$BF$5000,$S$7)&gt;=1,$S$7,""))))))</f>
        <v/>
      </c>
      <c r="P160" s="463" t="str">
        <f>IF(P$159="","",IF(COUNTIFS('(6)定期点検調書'!$B$12:$B$5000,P$159,'(6)定期点検調書'!$AH$12:$AH$5000,$C160,'(6)定期点検調書'!$BF$12:$BF$5000,$W$7)&gt;=1,$W$7,IF(COUNTIFS('(6)定期点検調書'!$B$12:$B$5000,P$159,'(6)定期点検調書'!$AH$12:$AH$5000,$C160,'(6)定期点検調書'!$BF$12:$BF$5000,$V$7)&gt;=1,$V$7,IF(COUNTIFS('(6)定期点検調書'!$B$12:$B$5000,P$159,'(6)定期点検調書'!$AH$12:$AH$5000,$C160,'(6)定期点検調書'!$BF$12:$BF$5000,$U$7)&gt;=1,$U$7,IF(COUNTIFS('(6)定期点検調書'!$B$12:$B$5000,P$159,'(6)定期点検調書'!$AH$12:$AH$5000,$C160,'(6)定期点検調書'!$BF$12:$BF$5000,$T$7)&gt;=1,$T$7,IF(COUNTIFS('(6)定期点検調書'!$B$12:$B$5000,P$159,'(6)定期点検調書'!$AH$12:$AH$5000,$C160,'(6)定期点検調書'!$BF$12:$BF$5000,$S$7)&gt;=1,$S$7,""))))))</f>
        <v/>
      </c>
      <c r="Q160" s="463" t="str">
        <f>IF(Q$159="","",IF(COUNTIFS('(6)定期点検調書'!$B$12:$B$5000,Q$159,'(6)定期点検調書'!$AH$12:$AH$5000,$C160,'(6)定期点検調書'!$BF$12:$BF$5000,$W$7)&gt;=1,$W$7,IF(COUNTIFS('(6)定期点検調書'!$B$12:$B$5000,Q$159,'(6)定期点検調書'!$AH$12:$AH$5000,$C160,'(6)定期点検調書'!$BF$12:$BF$5000,$V$7)&gt;=1,$V$7,IF(COUNTIFS('(6)定期点検調書'!$B$12:$B$5000,Q$159,'(6)定期点検調書'!$AH$12:$AH$5000,$C160,'(6)定期点検調書'!$BF$12:$BF$5000,$U$7)&gt;=1,$U$7,IF(COUNTIFS('(6)定期点検調書'!$B$12:$B$5000,Q$159,'(6)定期点検調書'!$AH$12:$AH$5000,$C160,'(6)定期点検調書'!$BF$12:$BF$5000,$T$7)&gt;=1,$T$7,IF(COUNTIFS('(6)定期点検調書'!$B$12:$B$5000,Q$159,'(6)定期点検調書'!$AH$12:$AH$5000,$C160,'(6)定期点検調書'!$BF$12:$BF$5000,$S$7)&gt;=1,$S$7,""))))))</f>
        <v/>
      </c>
      <c r="R160" s="463" t="str">
        <f>IF(R$159="","",IF(COUNTIFS('(6)定期点検調書'!$B$12:$B$5000,R$159,'(6)定期点検調書'!$AH$12:$AH$5000,$C160,'(6)定期点検調書'!$BF$12:$BF$5000,$W$7)&gt;=1,$W$7,IF(COUNTIFS('(6)定期点検調書'!$B$12:$B$5000,R$159,'(6)定期点検調書'!$AH$12:$AH$5000,$C160,'(6)定期点検調書'!$BF$12:$BF$5000,$V$7)&gt;=1,$V$7,IF(COUNTIFS('(6)定期点検調書'!$B$12:$B$5000,R$159,'(6)定期点検調書'!$AH$12:$AH$5000,$C160,'(6)定期点検調書'!$BF$12:$BF$5000,$U$7)&gt;=1,$U$7,IF(COUNTIFS('(6)定期点検調書'!$B$12:$B$5000,R$159,'(6)定期点検調書'!$AH$12:$AH$5000,$C160,'(6)定期点検調書'!$BF$12:$BF$5000,$T$7)&gt;=1,$T$7,IF(COUNTIFS('(6)定期点検調書'!$B$12:$B$5000,R$159,'(6)定期点検調書'!$AH$12:$AH$5000,$C160,'(6)定期点検調書'!$BF$12:$BF$5000,$S$7)&gt;=1,$S$7,""))))))</f>
        <v/>
      </c>
      <c r="S160" s="463" t="str">
        <f>IF(S$159="","",IF(COUNTIFS('(6)定期点検調書'!$B$12:$B$5000,S$159,'(6)定期点検調書'!$AH$12:$AH$5000,$C160,'(6)定期点検調書'!$BF$12:$BF$5000,$W$7)&gt;=1,$W$7,IF(COUNTIFS('(6)定期点検調書'!$B$12:$B$5000,S$159,'(6)定期点検調書'!$AH$12:$AH$5000,$C160,'(6)定期点検調書'!$BF$12:$BF$5000,$V$7)&gt;=1,$V$7,IF(COUNTIFS('(6)定期点検調書'!$B$12:$B$5000,S$159,'(6)定期点検調書'!$AH$12:$AH$5000,$C160,'(6)定期点検調書'!$BF$12:$BF$5000,$U$7)&gt;=1,$U$7,IF(COUNTIFS('(6)定期点検調書'!$B$12:$B$5000,S$159,'(6)定期点検調書'!$AH$12:$AH$5000,$C160,'(6)定期点検調書'!$BF$12:$BF$5000,$T$7)&gt;=1,$T$7,IF(COUNTIFS('(6)定期点検調書'!$B$12:$B$5000,S$159,'(6)定期点検調書'!$AH$12:$AH$5000,$C160,'(6)定期点検調書'!$BF$12:$BF$5000,$S$7)&gt;=1,$S$7,""))))))</f>
        <v/>
      </c>
      <c r="T160" s="463" t="str">
        <f>IF(T$159="","",IF(COUNTIFS('(6)定期点検調書'!$B$12:$B$5000,T$159,'(6)定期点検調書'!$AH$12:$AH$5000,$C160,'(6)定期点検調書'!$BF$12:$BF$5000,$W$7)&gt;=1,$W$7,IF(COUNTIFS('(6)定期点検調書'!$B$12:$B$5000,T$159,'(6)定期点検調書'!$AH$12:$AH$5000,$C160,'(6)定期点検調書'!$BF$12:$BF$5000,$V$7)&gt;=1,$V$7,IF(COUNTIFS('(6)定期点検調書'!$B$12:$B$5000,T$159,'(6)定期点検調書'!$AH$12:$AH$5000,$C160,'(6)定期点検調書'!$BF$12:$BF$5000,$U$7)&gt;=1,$U$7,IF(COUNTIFS('(6)定期点検調書'!$B$12:$B$5000,T$159,'(6)定期点検調書'!$AH$12:$AH$5000,$C160,'(6)定期点検調書'!$BF$12:$BF$5000,$T$7)&gt;=1,$T$7,IF(COUNTIFS('(6)定期点検調書'!$B$12:$B$5000,T$159,'(6)定期点検調書'!$AH$12:$AH$5000,$C160,'(6)定期点検調書'!$BF$12:$BF$5000,$S$7)&gt;=1,$S$7,""))))))</f>
        <v/>
      </c>
      <c r="U160" s="463" t="str">
        <f>IF(U$159="","",IF(COUNTIFS('(6)定期点検調書'!$B$12:$B$5000,U$159,'(6)定期点検調書'!$AH$12:$AH$5000,$C160,'(6)定期点検調書'!$BF$12:$BF$5000,$W$7)&gt;=1,$W$7,IF(COUNTIFS('(6)定期点検調書'!$B$12:$B$5000,U$159,'(6)定期点検調書'!$AH$12:$AH$5000,$C160,'(6)定期点検調書'!$BF$12:$BF$5000,$V$7)&gt;=1,$V$7,IF(COUNTIFS('(6)定期点検調書'!$B$12:$B$5000,U$159,'(6)定期点検調書'!$AH$12:$AH$5000,$C160,'(6)定期点検調書'!$BF$12:$BF$5000,$U$7)&gt;=1,$U$7,IF(COUNTIFS('(6)定期点検調書'!$B$12:$B$5000,U$159,'(6)定期点検調書'!$AH$12:$AH$5000,$C160,'(6)定期点検調書'!$BF$12:$BF$5000,$T$7)&gt;=1,$T$7,IF(COUNTIFS('(6)定期点検調書'!$B$12:$B$5000,U$159,'(6)定期点検調書'!$AH$12:$AH$5000,$C160,'(6)定期点検調書'!$BF$12:$BF$5000,$S$7)&gt;=1,$S$7,""))))))</f>
        <v/>
      </c>
      <c r="V160" s="463" t="str">
        <f>IF(V$159="","",IF(COUNTIFS('(6)定期点検調書'!$B$12:$B$5000,V$159,'(6)定期点検調書'!$AH$12:$AH$5000,$C160,'(6)定期点検調書'!$BF$12:$BF$5000,$W$7)&gt;=1,$W$7,IF(COUNTIFS('(6)定期点検調書'!$B$12:$B$5000,V$159,'(6)定期点検調書'!$AH$12:$AH$5000,$C160,'(6)定期点検調書'!$BF$12:$BF$5000,$V$7)&gt;=1,$V$7,IF(COUNTIFS('(6)定期点検調書'!$B$12:$B$5000,V$159,'(6)定期点検調書'!$AH$12:$AH$5000,$C160,'(6)定期点検調書'!$BF$12:$BF$5000,$U$7)&gt;=1,$U$7,IF(COUNTIFS('(6)定期点検調書'!$B$12:$B$5000,V$159,'(6)定期点検調書'!$AH$12:$AH$5000,$C160,'(6)定期点検調書'!$BF$12:$BF$5000,$T$7)&gt;=1,$T$7,IF(COUNTIFS('(6)定期点検調書'!$B$12:$B$5000,V$159,'(6)定期点検調書'!$AH$12:$AH$5000,$C160,'(6)定期点検調書'!$BF$12:$BF$5000,$S$7)&gt;=1,$S$7,""))))))</f>
        <v/>
      </c>
      <c r="W160" s="463" t="str">
        <f>IF(W$159="","",IF(COUNTIFS('(6)定期点検調書'!$B$12:$B$5000,W$159,'(6)定期点検調書'!$AH$12:$AH$5000,$C160,'(6)定期点検調書'!$BF$12:$BF$5000,$W$7)&gt;=1,$W$7,IF(COUNTIFS('(6)定期点検調書'!$B$12:$B$5000,W$159,'(6)定期点検調書'!$AH$12:$AH$5000,$C160,'(6)定期点検調書'!$BF$12:$BF$5000,$V$7)&gt;=1,$V$7,IF(COUNTIFS('(6)定期点検調書'!$B$12:$B$5000,W$159,'(6)定期点検調書'!$AH$12:$AH$5000,$C160,'(6)定期点検調書'!$BF$12:$BF$5000,$U$7)&gt;=1,$U$7,IF(COUNTIFS('(6)定期点検調書'!$B$12:$B$5000,W$159,'(6)定期点検調書'!$AH$12:$AH$5000,$C160,'(6)定期点検調書'!$BF$12:$BF$5000,$T$7)&gt;=1,$T$7,IF(COUNTIFS('(6)定期点検調書'!$B$12:$B$5000,W$159,'(6)定期点検調書'!$AH$12:$AH$5000,$C160,'(6)定期点検調書'!$BF$12:$BF$5000,$S$7)&gt;=1,$S$7,""))))))</f>
        <v/>
      </c>
      <c r="X160" s="463" t="str">
        <f>IF(X$159="","",IF(COUNTIFS('(6)定期点検調書'!$B$12:$B$5000,X$159,'(6)定期点検調書'!$AH$12:$AH$5000,$C160,'(6)定期点検調書'!$BF$12:$BF$5000,$W$7)&gt;=1,$W$7,IF(COUNTIFS('(6)定期点検調書'!$B$12:$B$5000,X$159,'(6)定期点検調書'!$AH$12:$AH$5000,$C160,'(6)定期点検調書'!$BF$12:$BF$5000,$V$7)&gt;=1,$V$7,IF(COUNTIFS('(6)定期点検調書'!$B$12:$B$5000,X$159,'(6)定期点検調書'!$AH$12:$AH$5000,$C160,'(6)定期点検調書'!$BF$12:$BF$5000,$U$7)&gt;=1,$U$7,IF(COUNTIFS('(6)定期点検調書'!$B$12:$B$5000,X$159,'(6)定期点検調書'!$AH$12:$AH$5000,$C160,'(6)定期点検調書'!$BF$12:$BF$5000,$T$7)&gt;=1,$T$7,IF(COUNTIFS('(6)定期点検調書'!$B$12:$B$5000,X$159,'(6)定期点検調書'!$AH$12:$AH$5000,$C160,'(6)定期点検調書'!$BF$12:$BF$5000,$S$7)&gt;=1,$S$7,""))))))</f>
        <v/>
      </c>
      <c r="Y160" s="463" t="str">
        <f>IF(Y$159="","",IF(COUNTIFS('(6)定期点検調書'!$B$12:$B$5000,Y$159,'(6)定期点検調書'!$AH$12:$AH$5000,$C160,'(6)定期点検調書'!$BF$12:$BF$5000,$W$7)&gt;=1,$W$7,IF(COUNTIFS('(6)定期点検調書'!$B$12:$B$5000,Y$159,'(6)定期点検調書'!$AH$12:$AH$5000,$C160,'(6)定期点検調書'!$BF$12:$BF$5000,$V$7)&gt;=1,$V$7,IF(COUNTIFS('(6)定期点検調書'!$B$12:$B$5000,Y$159,'(6)定期点検調書'!$AH$12:$AH$5000,$C160,'(6)定期点検調書'!$BF$12:$BF$5000,$U$7)&gt;=1,$U$7,IF(COUNTIFS('(6)定期点検調書'!$B$12:$B$5000,Y$159,'(6)定期点検調書'!$AH$12:$AH$5000,$C160,'(6)定期点検調書'!$BF$12:$BF$5000,$T$7)&gt;=1,$T$7,IF(COUNTIFS('(6)定期点検調書'!$B$12:$B$5000,Y$159,'(6)定期点検調書'!$AH$12:$AH$5000,$C160,'(6)定期点検調書'!$BF$12:$BF$5000,$S$7)&gt;=1,$S$7,""))))))</f>
        <v/>
      </c>
      <c r="Z160" s="463" t="str">
        <f>IF(Z$159="","",IF(COUNTIFS('(6)定期点検調書'!$B$12:$B$5000,Z$159,'(6)定期点検調書'!$AH$12:$AH$5000,$C160,'(6)定期点検調書'!$BF$12:$BF$5000,$W$7)&gt;=1,$W$7,IF(COUNTIFS('(6)定期点検調書'!$B$12:$B$5000,Z$159,'(6)定期点検調書'!$AH$12:$AH$5000,$C160,'(6)定期点検調書'!$BF$12:$BF$5000,$V$7)&gt;=1,$V$7,IF(COUNTIFS('(6)定期点検調書'!$B$12:$B$5000,Z$159,'(6)定期点検調書'!$AH$12:$AH$5000,$C160,'(6)定期点検調書'!$BF$12:$BF$5000,$U$7)&gt;=1,$U$7,IF(COUNTIFS('(6)定期点検調書'!$B$12:$B$5000,Z$159,'(6)定期点検調書'!$AH$12:$AH$5000,$C160,'(6)定期点検調書'!$BF$12:$BF$5000,$T$7)&gt;=1,$T$7,IF(COUNTIFS('(6)定期点検調書'!$B$12:$B$5000,Z$159,'(6)定期点検調書'!$AH$12:$AH$5000,$C160,'(6)定期点検調書'!$BF$12:$BF$5000,$S$7)&gt;=1,$S$7,""))))))</f>
        <v/>
      </c>
      <c r="AA160" s="463" t="str">
        <f>IF(AA$159="","",IF(COUNTIFS('(6)定期点検調書'!$B$12:$B$5000,AA$159,'(6)定期点検調書'!$AH$12:$AH$5000,$C160,'(6)定期点検調書'!$BF$12:$BF$5000,$W$7)&gt;=1,$W$7,IF(COUNTIFS('(6)定期点検調書'!$B$12:$B$5000,AA$159,'(6)定期点検調書'!$AH$12:$AH$5000,$C160,'(6)定期点検調書'!$BF$12:$BF$5000,$V$7)&gt;=1,$V$7,IF(COUNTIFS('(6)定期点検調書'!$B$12:$B$5000,AA$159,'(6)定期点検調書'!$AH$12:$AH$5000,$C160,'(6)定期点検調書'!$BF$12:$BF$5000,$U$7)&gt;=1,$U$7,IF(COUNTIFS('(6)定期点検調書'!$B$12:$B$5000,AA$159,'(6)定期点検調書'!$AH$12:$AH$5000,$C160,'(6)定期点検調書'!$BF$12:$BF$5000,$T$7)&gt;=1,$T$7,IF(COUNTIFS('(6)定期点検調書'!$B$12:$B$5000,AA$159,'(6)定期点検調書'!$AH$12:$AH$5000,$C160,'(6)定期点検調書'!$BF$12:$BF$5000,$S$7)&gt;=1,$S$7,""))))))</f>
        <v/>
      </c>
      <c r="AB160" s="463" t="str">
        <f>IF(AB$159="","",IF(COUNTIFS('(6)定期点検調書'!$B$12:$B$5000,AB$159,'(6)定期点検調書'!$AH$12:$AH$5000,$C160,'(6)定期点検調書'!$BF$12:$BF$5000,$W$7)&gt;=1,$W$7,IF(COUNTIFS('(6)定期点検調書'!$B$12:$B$5000,AB$159,'(6)定期点検調書'!$AH$12:$AH$5000,$C160,'(6)定期点検調書'!$BF$12:$BF$5000,$V$7)&gt;=1,$V$7,IF(COUNTIFS('(6)定期点検調書'!$B$12:$B$5000,AB$159,'(6)定期点検調書'!$AH$12:$AH$5000,$C160,'(6)定期点検調書'!$BF$12:$BF$5000,$U$7)&gt;=1,$U$7,IF(COUNTIFS('(6)定期点検調書'!$B$12:$B$5000,AB$159,'(6)定期点検調書'!$AH$12:$AH$5000,$C160,'(6)定期点検調書'!$BF$12:$BF$5000,$T$7)&gt;=1,$T$7,IF(COUNTIFS('(6)定期点検調書'!$B$12:$B$5000,AB$159,'(6)定期点検調書'!$AH$12:$AH$5000,$C160,'(6)定期点検調書'!$BF$12:$BF$5000,$S$7)&gt;=1,$S$7,""))))))</f>
        <v/>
      </c>
      <c r="AC160" s="463" t="str">
        <f>IF(AC$159="","",IF(COUNTIFS('(6)定期点検調書'!$B$12:$B$5000,AC$159,'(6)定期点検調書'!$AH$12:$AH$5000,$C160,'(6)定期点検調書'!$BF$12:$BF$5000,$W$7)&gt;=1,$W$7,IF(COUNTIFS('(6)定期点検調書'!$B$12:$B$5000,AC$159,'(6)定期点検調書'!$AH$12:$AH$5000,$C160,'(6)定期点検調書'!$BF$12:$BF$5000,$V$7)&gt;=1,$V$7,IF(COUNTIFS('(6)定期点検調書'!$B$12:$B$5000,AC$159,'(6)定期点検調書'!$AH$12:$AH$5000,$C160,'(6)定期点検調書'!$BF$12:$BF$5000,$U$7)&gt;=1,$U$7,IF(COUNTIFS('(6)定期点検調書'!$B$12:$B$5000,AC$159,'(6)定期点検調書'!$AH$12:$AH$5000,$C160,'(6)定期点検調書'!$BF$12:$BF$5000,$T$7)&gt;=1,$T$7,IF(COUNTIFS('(6)定期点検調書'!$B$12:$B$5000,AC$159,'(6)定期点検調書'!$AH$12:$AH$5000,$C160,'(6)定期点検調書'!$BF$12:$BF$5000,$S$7)&gt;=1,$S$7,""))))))</f>
        <v/>
      </c>
      <c r="AD160" s="463" t="str">
        <f>IF(AD$159="","",IF(COUNTIFS('(6)定期点検調書'!$B$12:$B$5000,AD$159,'(6)定期点検調書'!$AH$12:$AH$5000,$C160,'(6)定期点検調書'!$BF$12:$BF$5000,$W$7)&gt;=1,$W$7,IF(COUNTIFS('(6)定期点検調書'!$B$12:$B$5000,AD$159,'(6)定期点検調書'!$AH$12:$AH$5000,$C160,'(6)定期点検調書'!$BF$12:$BF$5000,$V$7)&gt;=1,$V$7,IF(COUNTIFS('(6)定期点検調書'!$B$12:$B$5000,AD$159,'(6)定期点検調書'!$AH$12:$AH$5000,$C160,'(6)定期点検調書'!$BF$12:$BF$5000,$U$7)&gt;=1,$U$7,IF(COUNTIFS('(6)定期点検調書'!$B$12:$B$5000,AD$159,'(6)定期点検調書'!$AH$12:$AH$5000,$C160,'(6)定期点検調書'!$BF$12:$BF$5000,$T$7)&gt;=1,$T$7,IF(COUNTIFS('(6)定期点検調書'!$B$12:$B$5000,AD$159,'(6)定期点検調書'!$AH$12:$AH$5000,$C160,'(6)定期点検調書'!$BF$12:$BF$5000,$S$7)&gt;=1,$S$7,""))))))</f>
        <v/>
      </c>
      <c r="AE160" s="463" t="str">
        <f>IF(AE$159="","",IF(COUNTIFS('(6)定期点検調書'!$B$12:$B$5000,AE$159,'(6)定期点検調書'!$AH$12:$AH$5000,$C160,'(6)定期点検調書'!$BF$12:$BF$5000,$W$7)&gt;=1,$W$7,IF(COUNTIFS('(6)定期点検調書'!$B$12:$B$5000,AE$159,'(6)定期点検調書'!$AH$12:$AH$5000,$C160,'(6)定期点検調書'!$BF$12:$BF$5000,$V$7)&gt;=1,$V$7,IF(COUNTIFS('(6)定期点検調書'!$B$12:$B$5000,AE$159,'(6)定期点検調書'!$AH$12:$AH$5000,$C160,'(6)定期点検調書'!$BF$12:$BF$5000,$U$7)&gt;=1,$U$7,IF(COUNTIFS('(6)定期点検調書'!$B$12:$B$5000,AE$159,'(6)定期点検調書'!$AH$12:$AH$5000,$C160,'(6)定期点検調書'!$BF$12:$BF$5000,$T$7)&gt;=1,$T$7,IF(COUNTIFS('(6)定期点検調書'!$B$12:$B$5000,AE$159,'(6)定期点検調書'!$AH$12:$AH$5000,$C160,'(6)定期点検調書'!$BF$12:$BF$5000,$S$7)&gt;=1,$S$7,""))))))</f>
        <v/>
      </c>
      <c r="AF160" s="463" t="str">
        <f>IF(AF$159="","",IF(COUNTIFS('(6)定期点検調書'!$B$12:$B$5000,AF$159,'(6)定期点検調書'!$AH$12:$AH$5000,$C160,'(6)定期点検調書'!$BF$12:$BF$5000,$W$7)&gt;=1,$W$7,IF(COUNTIFS('(6)定期点検調書'!$B$12:$B$5000,AF$159,'(6)定期点検調書'!$AH$12:$AH$5000,$C160,'(6)定期点検調書'!$BF$12:$BF$5000,$V$7)&gt;=1,$V$7,IF(COUNTIFS('(6)定期点検調書'!$B$12:$B$5000,AF$159,'(6)定期点検調書'!$AH$12:$AH$5000,$C160,'(6)定期点検調書'!$BF$12:$BF$5000,$U$7)&gt;=1,$U$7,IF(COUNTIFS('(6)定期点検調書'!$B$12:$B$5000,AF$159,'(6)定期点検調書'!$AH$12:$AH$5000,$C160,'(6)定期点検調書'!$BF$12:$BF$5000,$T$7)&gt;=1,$T$7,IF(COUNTIFS('(6)定期点検調書'!$B$12:$B$5000,AF$159,'(6)定期点検調書'!$AH$12:$AH$5000,$C160,'(6)定期点検調書'!$BF$12:$BF$5000,$S$7)&gt;=1,$S$7,""))))))</f>
        <v/>
      </c>
      <c r="AG160" s="463" t="str">
        <f>IF(AG$159="","",IF(COUNTIFS('(6)定期点検調書'!$B$12:$B$5000,AG$159,'(6)定期点検調書'!$AH$12:$AH$5000,$C160,'(6)定期点検調書'!$BF$12:$BF$5000,$W$7)&gt;=1,$W$7,IF(COUNTIFS('(6)定期点検調書'!$B$12:$B$5000,AG$159,'(6)定期点検調書'!$AH$12:$AH$5000,$C160,'(6)定期点検調書'!$BF$12:$BF$5000,$V$7)&gt;=1,$V$7,IF(COUNTIFS('(6)定期点検調書'!$B$12:$B$5000,AG$159,'(6)定期点検調書'!$AH$12:$AH$5000,$C160,'(6)定期点検調書'!$BF$12:$BF$5000,$U$7)&gt;=1,$U$7,IF(COUNTIFS('(6)定期点検調書'!$B$12:$B$5000,AG$159,'(6)定期点検調書'!$AH$12:$AH$5000,$C160,'(6)定期点検調書'!$BF$12:$BF$5000,$T$7)&gt;=1,$T$7,IF(COUNTIFS('(6)定期点検調書'!$B$12:$B$5000,AG$159,'(6)定期点検調書'!$AH$12:$AH$5000,$C160,'(6)定期点検調書'!$BF$12:$BF$5000,$S$7)&gt;=1,$S$7,""))))))</f>
        <v/>
      </c>
      <c r="AH160" s="463" t="str">
        <f>IF(AH$159="","",IF(COUNTIFS('(6)定期点検調書'!$B$12:$B$5000,AH$159,'(6)定期点検調書'!$AH$12:$AH$5000,$C160,'(6)定期点検調書'!$BF$12:$BF$5000,$W$7)&gt;=1,$W$7,IF(COUNTIFS('(6)定期点検調書'!$B$12:$B$5000,AH$159,'(6)定期点検調書'!$AH$12:$AH$5000,$C160,'(6)定期点検調書'!$BF$12:$BF$5000,$V$7)&gt;=1,$V$7,IF(COUNTIFS('(6)定期点検調書'!$B$12:$B$5000,AH$159,'(6)定期点検調書'!$AH$12:$AH$5000,$C160,'(6)定期点検調書'!$BF$12:$BF$5000,$U$7)&gt;=1,$U$7,IF(COUNTIFS('(6)定期点検調書'!$B$12:$B$5000,AH$159,'(6)定期点検調書'!$AH$12:$AH$5000,$C160,'(6)定期点検調書'!$BF$12:$BF$5000,$T$7)&gt;=1,$T$7,IF(COUNTIFS('(6)定期点検調書'!$B$12:$B$5000,AH$159,'(6)定期点検調書'!$AH$12:$AH$5000,$C160,'(6)定期点検調書'!$BF$12:$BF$5000,$S$7)&gt;=1,$S$7,""))))))</f>
        <v/>
      </c>
      <c r="AI160" s="463" t="str">
        <f>IF(AI$159="","",IF(COUNTIFS('(6)定期点検調書'!$B$12:$B$5000,AI$159,'(6)定期点検調書'!$AH$12:$AH$5000,$C160,'(6)定期点検調書'!$BF$12:$BF$5000,$W$7)&gt;=1,$W$7,IF(COUNTIFS('(6)定期点検調書'!$B$12:$B$5000,AI$159,'(6)定期点検調書'!$AH$12:$AH$5000,$C160,'(6)定期点検調書'!$BF$12:$BF$5000,$V$7)&gt;=1,$V$7,IF(COUNTIFS('(6)定期点検調書'!$B$12:$B$5000,AI$159,'(6)定期点検調書'!$AH$12:$AH$5000,$C160,'(6)定期点検調書'!$BF$12:$BF$5000,$U$7)&gt;=1,$U$7,IF(COUNTIFS('(6)定期点検調書'!$B$12:$B$5000,AI$159,'(6)定期点検調書'!$AH$12:$AH$5000,$C160,'(6)定期点検調書'!$BF$12:$BF$5000,$T$7)&gt;=1,$T$7,IF(COUNTIFS('(6)定期点検調書'!$B$12:$B$5000,AI$159,'(6)定期点検調書'!$AH$12:$AH$5000,$C160,'(6)定期点検調書'!$BF$12:$BF$5000,$S$7)&gt;=1,$S$7,""))))))</f>
        <v/>
      </c>
      <c r="AJ160" s="463" t="str">
        <f>IF(AJ$159="","",IF(COUNTIFS('(6)定期点検調書'!$B$12:$B$5000,AJ$159,'(6)定期点検調書'!$AH$12:$AH$5000,$C160,'(6)定期点検調書'!$BF$12:$BF$5000,$W$7)&gt;=1,$W$7,IF(COUNTIFS('(6)定期点検調書'!$B$12:$B$5000,AJ$159,'(6)定期点検調書'!$AH$12:$AH$5000,$C160,'(6)定期点検調書'!$BF$12:$BF$5000,$V$7)&gt;=1,$V$7,IF(COUNTIFS('(6)定期点検調書'!$B$12:$B$5000,AJ$159,'(6)定期点検調書'!$AH$12:$AH$5000,$C160,'(6)定期点検調書'!$BF$12:$BF$5000,$U$7)&gt;=1,$U$7,IF(COUNTIFS('(6)定期点検調書'!$B$12:$B$5000,AJ$159,'(6)定期点検調書'!$AH$12:$AH$5000,$C160,'(6)定期点検調書'!$BF$12:$BF$5000,$T$7)&gt;=1,$T$7,IF(COUNTIFS('(6)定期点検調書'!$B$12:$B$5000,AJ$159,'(6)定期点検調書'!$AH$12:$AH$5000,$C160,'(6)定期点検調書'!$BF$12:$BF$5000,$S$7)&gt;=1,$S$7,""))))))</f>
        <v/>
      </c>
      <c r="AK160" s="463" t="str">
        <f>IF(AK$159="","",IF(COUNTIFS('(6)定期点検調書'!$B$12:$B$5000,AK$159,'(6)定期点検調書'!$AH$12:$AH$5000,$C160,'(6)定期点検調書'!$BF$12:$BF$5000,$W$7)&gt;=1,$W$7,IF(COUNTIFS('(6)定期点検調書'!$B$12:$B$5000,AK$159,'(6)定期点検調書'!$AH$12:$AH$5000,$C160,'(6)定期点検調書'!$BF$12:$BF$5000,$V$7)&gt;=1,$V$7,IF(COUNTIFS('(6)定期点検調書'!$B$12:$B$5000,AK$159,'(6)定期点検調書'!$AH$12:$AH$5000,$C160,'(6)定期点検調書'!$BF$12:$BF$5000,$U$7)&gt;=1,$U$7,IF(COUNTIFS('(6)定期点検調書'!$B$12:$B$5000,AK$159,'(6)定期点検調書'!$AH$12:$AH$5000,$C160,'(6)定期点検調書'!$BF$12:$BF$5000,$T$7)&gt;=1,$T$7,IF(COUNTIFS('(6)定期点検調書'!$B$12:$B$5000,AK$159,'(6)定期点検調書'!$AH$12:$AH$5000,$C160,'(6)定期点検調書'!$BF$12:$BF$5000,$S$7)&gt;=1,$S$7,""))))))</f>
        <v/>
      </c>
      <c r="AL160" s="463" t="str">
        <f>IF(AL$159="","",IF(COUNTIFS('(6)定期点検調書'!$B$12:$B$5000,AL$159,'(6)定期点検調書'!$AH$12:$AH$5000,$C160,'(6)定期点検調書'!$BF$12:$BF$5000,$W$7)&gt;=1,$W$7,IF(COUNTIFS('(6)定期点検調書'!$B$12:$B$5000,AL$159,'(6)定期点検調書'!$AH$12:$AH$5000,$C160,'(6)定期点検調書'!$BF$12:$BF$5000,$V$7)&gt;=1,$V$7,IF(COUNTIFS('(6)定期点検調書'!$B$12:$B$5000,AL$159,'(6)定期点検調書'!$AH$12:$AH$5000,$C160,'(6)定期点検調書'!$BF$12:$BF$5000,$U$7)&gt;=1,$U$7,IF(COUNTIFS('(6)定期点検調書'!$B$12:$B$5000,AL$159,'(6)定期点検調書'!$AH$12:$AH$5000,$C160,'(6)定期点検調書'!$BF$12:$BF$5000,$T$7)&gt;=1,$T$7,IF(COUNTIFS('(6)定期点検調書'!$B$12:$B$5000,AL$159,'(6)定期点検調書'!$AH$12:$AH$5000,$C160,'(6)定期点検調書'!$BF$12:$BF$5000,$S$7)&gt;=1,$S$7,""))))))</f>
        <v/>
      </c>
      <c r="AM160" s="463" t="str">
        <f>IF(AM$159="","",IF(COUNTIFS('(6)定期点検調書'!$B$12:$B$5000,AM$159,'(6)定期点検調書'!$AH$12:$AH$5000,$C160,'(6)定期点検調書'!$BF$12:$BF$5000,$W$7)&gt;=1,$W$7,IF(COUNTIFS('(6)定期点検調書'!$B$12:$B$5000,AM$159,'(6)定期点検調書'!$AH$12:$AH$5000,$C160,'(6)定期点検調書'!$BF$12:$BF$5000,$V$7)&gt;=1,$V$7,IF(COUNTIFS('(6)定期点検調書'!$B$12:$B$5000,AM$159,'(6)定期点検調書'!$AH$12:$AH$5000,$C160,'(6)定期点検調書'!$BF$12:$BF$5000,$U$7)&gt;=1,$U$7,IF(COUNTIFS('(6)定期点検調書'!$B$12:$B$5000,AM$159,'(6)定期点検調書'!$AH$12:$AH$5000,$C160,'(6)定期点検調書'!$BF$12:$BF$5000,$T$7)&gt;=1,$T$7,IF(COUNTIFS('(6)定期点検調書'!$B$12:$B$5000,AM$159,'(6)定期点検調書'!$AH$12:$AH$5000,$C160,'(6)定期点検調書'!$BF$12:$BF$5000,$S$7)&gt;=1,$S$7,""))))))</f>
        <v/>
      </c>
      <c r="AN160" s="463" t="str">
        <f>IF(AN$159="","",IF(COUNTIFS('(6)定期点検調書'!$B$12:$B$5000,AN$159,'(6)定期点検調書'!$AH$12:$AH$5000,$C160,'(6)定期点検調書'!$BF$12:$BF$5000,$W$7)&gt;=1,$W$7,IF(COUNTIFS('(6)定期点検調書'!$B$12:$B$5000,AN$159,'(6)定期点検調書'!$AH$12:$AH$5000,$C160,'(6)定期点検調書'!$BF$12:$BF$5000,$V$7)&gt;=1,$V$7,IF(COUNTIFS('(6)定期点検調書'!$B$12:$B$5000,AN$159,'(6)定期点検調書'!$AH$12:$AH$5000,$C160,'(6)定期点検調書'!$BF$12:$BF$5000,$U$7)&gt;=1,$U$7,IF(COUNTIFS('(6)定期点検調書'!$B$12:$B$5000,AN$159,'(6)定期点検調書'!$AH$12:$AH$5000,$C160,'(6)定期点検調書'!$BF$12:$BF$5000,$T$7)&gt;=1,$T$7,IF(COUNTIFS('(6)定期点検調書'!$B$12:$B$5000,AN$159,'(6)定期点検調書'!$AH$12:$AH$5000,$C160,'(6)定期点検調書'!$BF$12:$BF$5000,$S$7)&gt;=1,$S$7,""))))))</f>
        <v/>
      </c>
      <c r="AO160" s="463" t="str">
        <f>IF(AO$159="","",IF(COUNTIFS('(6)定期点検調書'!$B$12:$B$5000,AO$159,'(6)定期点検調書'!$AH$12:$AH$5000,$C160,'(6)定期点検調書'!$BF$12:$BF$5000,$W$7)&gt;=1,$W$7,IF(COUNTIFS('(6)定期点検調書'!$B$12:$B$5000,AO$159,'(6)定期点検調書'!$AH$12:$AH$5000,$C160,'(6)定期点検調書'!$BF$12:$BF$5000,$V$7)&gt;=1,$V$7,IF(COUNTIFS('(6)定期点検調書'!$B$12:$B$5000,AO$159,'(6)定期点検調書'!$AH$12:$AH$5000,$C160,'(6)定期点検調書'!$BF$12:$BF$5000,$U$7)&gt;=1,$U$7,IF(COUNTIFS('(6)定期点検調書'!$B$12:$B$5000,AO$159,'(6)定期点検調書'!$AH$12:$AH$5000,$C160,'(6)定期点検調書'!$BF$12:$BF$5000,$T$7)&gt;=1,$T$7,IF(COUNTIFS('(6)定期点検調書'!$B$12:$B$5000,AO$159,'(6)定期点検調書'!$AH$12:$AH$5000,$C160,'(6)定期点検調書'!$BF$12:$BF$5000,$S$7)&gt;=1,$S$7,""))))))</f>
        <v/>
      </c>
      <c r="AP160" s="463" t="str">
        <f>IF(AP$159="","",IF(COUNTIFS('(6)定期点検調書'!$B$12:$B$5000,AP$159,'(6)定期点検調書'!$AH$12:$AH$5000,$C160,'(6)定期点検調書'!$BF$12:$BF$5000,$W$7)&gt;=1,$W$7,IF(COUNTIFS('(6)定期点検調書'!$B$12:$B$5000,AP$159,'(6)定期点検調書'!$AH$12:$AH$5000,$C160,'(6)定期点検調書'!$BF$12:$BF$5000,$V$7)&gt;=1,$V$7,IF(COUNTIFS('(6)定期点検調書'!$B$12:$B$5000,AP$159,'(6)定期点検調書'!$AH$12:$AH$5000,$C160,'(6)定期点検調書'!$BF$12:$BF$5000,$U$7)&gt;=1,$U$7,IF(COUNTIFS('(6)定期点検調書'!$B$12:$B$5000,AP$159,'(6)定期点検調書'!$AH$12:$AH$5000,$C160,'(6)定期点検調書'!$BF$12:$BF$5000,$T$7)&gt;=1,$T$7,IF(COUNTIFS('(6)定期点検調書'!$B$12:$B$5000,AP$159,'(6)定期点検調書'!$AH$12:$AH$5000,$C160,'(6)定期点検調書'!$BF$12:$BF$5000,$S$7)&gt;=1,$S$7,""))))))</f>
        <v/>
      </c>
      <c r="AQ160" s="463" t="str">
        <f>IF(AQ$159="","",IF(COUNTIFS('(6)定期点検調書'!$B$12:$B$5000,AQ$159,'(6)定期点検調書'!$AH$12:$AH$5000,$C160,'(6)定期点検調書'!$BF$12:$BF$5000,$W$7)&gt;=1,$W$7,IF(COUNTIFS('(6)定期点検調書'!$B$12:$B$5000,AQ$159,'(6)定期点検調書'!$AH$12:$AH$5000,$C160,'(6)定期点検調書'!$BF$12:$BF$5000,$V$7)&gt;=1,$V$7,IF(COUNTIFS('(6)定期点検調書'!$B$12:$B$5000,AQ$159,'(6)定期点検調書'!$AH$12:$AH$5000,$C160,'(6)定期点検調書'!$BF$12:$BF$5000,$U$7)&gt;=1,$U$7,IF(COUNTIFS('(6)定期点検調書'!$B$12:$B$5000,AQ$159,'(6)定期点検調書'!$AH$12:$AH$5000,$C160,'(6)定期点検調書'!$BF$12:$BF$5000,$T$7)&gt;=1,$T$7,IF(COUNTIFS('(6)定期点検調書'!$B$12:$B$5000,AQ$159,'(6)定期点検調書'!$AH$12:$AH$5000,$C160,'(6)定期点検調書'!$BF$12:$BF$5000,$S$7)&gt;=1,$S$7,""))))))</f>
        <v/>
      </c>
      <c r="AR160" s="463" t="str">
        <f>IF(AR$159="","",IF(COUNTIFS('(6)定期点検調書'!$B$12:$B$5000,AR$159,'(6)定期点検調書'!$AH$12:$AH$5000,$C160,'(6)定期点検調書'!$BF$12:$BF$5000,$W$7)&gt;=1,$W$7,IF(COUNTIFS('(6)定期点検調書'!$B$12:$B$5000,AR$159,'(6)定期点検調書'!$AH$12:$AH$5000,$C160,'(6)定期点検調書'!$BF$12:$BF$5000,$V$7)&gt;=1,$V$7,IF(COUNTIFS('(6)定期点検調書'!$B$12:$B$5000,AR$159,'(6)定期点検調書'!$AH$12:$AH$5000,$C160,'(6)定期点検調書'!$BF$12:$BF$5000,$U$7)&gt;=1,$U$7,IF(COUNTIFS('(6)定期点検調書'!$B$12:$B$5000,AR$159,'(6)定期点検調書'!$AH$12:$AH$5000,$C160,'(6)定期点検調書'!$BF$12:$BF$5000,$T$7)&gt;=1,$T$7,IF(COUNTIFS('(6)定期点検調書'!$B$12:$B$5000,AR$159,'(6)定期点検調書'!$AH$12:$AH$5000,$C160,'(6)定期点検調書'!$BF$12:$BF$5000,$S$7)&gt;=1,$S$7,""))))))</f>
        <v/>
      </c>
      <c r="AS160" s="463" t="str">
        <f>IF(AS$159="","",IF(COUNTIFS('(6)定期点検調書'!$B$12:$B$5000,AS$159,'(6)定期点検調書'!$AH$12:$AH$5000,$C160,'(6)定期点検調書'!$BF$12:$BF$5000,$W$7)&gt;=1,$W$7,IF(COUNTIFS('(6)定期点検調書'!$B$12:$B$5000,AS$159,'(6)定期点検調書'!$AH$12:$AH$5000,$C160,'(6)定期点検調書'!$BF$12:$BF$5000,$V$7)&gt;=1,$V$7,IF(COUNTIFS('(6)定期点検調書'!$B$12:$B$5000,AS$159,'(6)定期点検調書'!$AH$12:$AH$5000,$C160,'(6)定期点検調書'!$BF$12:$BF$5000,$U$7)&gt;=1,$U$7,IF(COUNTIFS('(6)定期点検調書'!$B$12:$B$5000,AS$159,'(6)定期点検調書'!$AH$12:$AH$5000,$C160,'(6)定期点検調書'!$BF$12:$BF$5000,$T$7)&gt;=1,$T$7,IF(COUNTIFS('(6)定期点検調書'!$B$12:$B$5000,AS$159,'(6)定期点検調書'!$AH$12:$AH$5000,$C160,'(6)定期点検調書'!$BF$12:$BF$5000,$S$7)&gt;=1,$S$7,""))))))</f>
        <v/>
      </c>
      <c r="AT160" s="463" t="str">
        <f>IF(AT$159="","",IF(COUNTIFS('(6)定期点検調書'!$B$12:$B$5000,AT$159,'(6)定期点検調書'!$AH$12:$AH$5000,$C160,'(6)定期点検調書'!$BF$12:$BF$5000,$W$7)&gt;=1,$W$7,IF(COUNTIFS('(6)定期点検調書'!$B$12:$B$5000,AT$159,'(6)定期点検調書'!$AH$12:$AH$5000,$C160,'(6)定期点検調書'!$BF$12:$BF$5000,$V$7)&gt;=1,$V$7,IF(COUNTIFS('(6)定期点検調書'!$B$12:$B$5000,AT$159,'(6)定期点検調書'!$AH$12:$AH$5000,$C160,'(6)定期点検調書'!$BF$12:$BF$5000,$U$7)&gt;=1,$U$7,IF(COUNTIFS('(6)定期点検調書'!$B$12:$B$5000,AT$159,'(6)定期点検調書'!$AH$12:$AH$5000,$C160,'(6)定期点検調書'!$BF$12:$BF$5000,$T$7)&gt;=1,$T$7,IF(COUNTIFS('(6)定期点検調書'!$B$12:$B$5000,AT$159,'(6)定期点検調書'!$AH$12:$AH$5000,$C160,'(6)定期点検調書'!$BF$12:$BF$5000,$S$7)&gt;=1,$S$7,""))))))</f>
        <v/>
      </c>
      <c r="AU160" s="463" t="str">
        <f>IF(AU$159="","",IF(COUNTIFS('(6)定期点検調書'!$B$12:$B$5000,AU$159,'(6)定期点検調書'!$AH$12:$AH$5000,$C160,'(6)定期点検調書'!$BF$12:$BF$5000,$W$7)&gt;=1,$W$7,IF(COUNTIFS('(6)定期点検調書'!$B$12:$B$5000,AU$159,'(6)定期点検調書'!$AH$12:$AH$5000,$C160,'(6)定期点検調書'!$BF$12:$BF$5000,$V$7)&gt;=1,$V$7,IF(COUNTIFS('(6)定期点検調書'!$B$12:$B$5000,AU$159,'(6)定期点検調書'!$AH$12:$AH$5000,$C160,'(6)定期点検調書'!$BF$12:$BF$5000,$U$7)&gt;=1,$U$7,IF(COUNTIFS('(6)定期点検調書'!$B$12:$B$5000,AU$159,'(6)定期点検調書'!$AH$12:$AH$5000,$C160,'(6)定期点検調書'!$BF$12:$BF$5000,$T$7)&gt;=1,$T$7,IF(COUNTIFS('(6)定期点検調書'!$B$12:$B$5000,AU$159,'(6)定期点検調書'!$AH$12:$AH$5000,$C160,'(6)定期点検調書'!$BF$12:$BF$5000,$S$7)&gt;=1,$S$7,""))))))</f>
        <v/>
      </c>
      <c r="AV160" s="463" t="str">
        <f>IF(AV$159="","",IF(COUNTIFS('(6)定期点検調書'!$B$12:$B$5000,AV$159,'(6)定期点検調書'!$AH$12:$AH$5000,$C160,'(6)定期点検調書'!$BF$12:$BF$5000,$W$7)&gt;=1,$W$7,IF(COUNTIFS('(6)定期点検調書'!$B$12:$B$5000,AV$159,'(6)定期点検調書'!$AH$12:$AH$5000,$C160,'(6)定期点検調書'!$BF$12:$BF$5000,$V$7)&gt;=1,$V$7,IF(COUNTIFS('(6)定期点検調書'!$B$12:$B$5000,AV$159,'(6)定期点検調書'!$AH$12:$AH$5000,$C160,'(6)定期点検調書'!$BF$12:$BF$5000,$U$7)&gt;=1,$U$7,IF(COUNTIFS('(6)定期点検調書'!$B$12:$B$5000,AV$159,'(6)定期点検調書'!$AH$12:$AH$5000,$C160,'(6)定期点検調書'!$BF$12:$BF$5000,$T$7)&gt;=1,$T$7,IF(COUNTIFS('(6)定期点検調書'!$B$12:$B$5000,AV$159,'(6)定期点検調書'!$AH$12:$AH$5000,$C160,'(6)定期点検調書'!$BF$12:$BF$5000,$S$7)&gt;=1,$S$7,""))))))</f>
        <v/>
      </c>
      <c r="AW160" s="463" t="str">
        <f>IF(AW$159="","",IF(COUNTIFS('(6)定期点検調書'!$B$12:$B$5000,AW$159,'(6)定期点検調書'!$AH$12:$AH$5000,$C160,'(6)定期点検調書'!$BF$12:$BF$5000,$W$7)&gt;=1,$W$7,IF(COUNTIFS('(6)定期点検調書'!$B$12:$B$5000,AW$159,'(6)定期点検調書'!$AH$12:$AH$5000,$C160,'(6)定期点検調書'!$BF$12:$BF$5000,$V$7)&gt;=1,$V$7,IF(COUNTIFS('(6)定期点検調書'!$B$12:$B$5000,AW$159,'(6)定期点検調書'!$AH$12:$AH$5000,$C160,'(6)定期点検調書'!$BF$12:$BF$5000,$U$7)&gt;=1,$U$7,IF(COUNTIFS('(6)定期点検調書'!$B$12:$B$5000,AW$159,'(6)定期点検調書'!$AH$12:$AH$5000,$C160,'(6)定期点検調書'!$BF$12:$BF$5000,$T$7)&gt;=1,$T$7,IF(COUNTIFS('(6)定期点検調書'!$B$12:$B$5000,AW$159,'(6)定期点検調書'!$AH$12:$AH$5000,$C160,'(6)定期点検調書'!$BF$12:$BF$5000,$S$7)&gt;=1,$S$7,""))))))</f>
        <v/>
      </c>
      <c r="AX160" s="463" t="str">
        <f>IF(AX$159="","",IF(COUNTIFS('(6)定期点検調書'!$B$12:$B$5000,AX$159,'(6)定期点検調書'!$AH$12:$AH$5000,$C160,'(6)定期点検調書'!$BF$12:$BF$5000,$W$7)&gt;=1,$W$7,IF(COUNTIFS('(6)定期点検調書'!$B$12:$B$5000,AX$159,'(6)定期点検調書'!$AH$12:$AH$5000,$C160,'(6)定期点検調書'!$BF$12:$BF$5000,$V$7)&gt;=1,$V$7,IF(COUNTIFS('(6)定期点検調書'!$B$12:$B$5000,AX$159,'(6)定期点検調書'!$AH$12:$AH$5000,$C160,'(6)定期点検調書'!$BF$12:$BF$5000,$U$7)&gt;=1,$U$7,IF(COUNTIFS('(6)定期点検調書'!$B$12:$B$5000,AX$159,'(6)定期点検調書'!$AH$12:$AH$5000,$C160,'(6)定期点検調書'!$BF$12:$BF$5000,$T$7)&gt;=1,$T$7,IF(COUNTIFS('(6)定期点検調書'!$B$12:$B$5000,AX$159,'(6)定期点検調書'!$AH$12:$AH$5000,$C160,'(6)定期点検調書'!$BF$12:$BF$5000,$S$7)&gt;=1,$S$7,""))))))</f>
        <v/>
      </c>
      <c r="AY160" s="463" t="str">
        <f>IF(AY$159="","",IF(COUNTIFS('(6)定期点検調書'!$B$12:$B$5000,AY$159,'(6)定期点検調書'!$AH$12:$AH$5000,$C160,'(6)定期点検調書'!$BF$12:$BF$5000,$W$7)&gt;=1,$W$7,IF(COUNTIFS('(6)定期点検調書'!$B$12:$B$5000,AY$159,'(6)定期点検調書'!$AH$12:$AH$5000,$C160,'(6)定期点検調書'!$BF$12:$BF$5000,$V$7)&gt;=1,$V$7,IF(COUNTIFS('(6)定期点検調書'!$B$12:$B$5000,AY$159,'(6)定期点検調書'!$AH$12:$AH$5000,$C160,'(6)定期点検調書'!$BF$12:$BF$5000,$U$7)&gt;=1,$U$7,IF(COUNTIFS('(6)定期点検調書'!$B$12:$B$5000,AY$159,'(6)定期点検調書'!$AH$12:$AH$5000,$C160,'(6)定期点検調書'!$BF$12:$BF$5000,$T$7)&gt;=1,$T$7,IF(COUNTIFS('(6)定期点検調書'!$B$12:$B$5000,AY$159,'(6)定期点検調書'!$AH$12:$AH$5000,$C160,'(6)定期点検調書'!$BF$12:$BF$5000,$S$7)&gt;=1,$S$7,""))))))</f>
        <v/>
      </c>
      <c r="AZ160" s="463" t="str">
        <f>IF(AZ$159="","",IF(COUNTIFS('(6)定期点検調書'!$B$12:$B$5000,AZ$159,'(6)定期点検調書'!$AH$12:$AH$5000,$C160,'(6)定期点検調書'!$BF$12:$BF$5000,$W$7)&gt;=1,$W$7,IF(COUNTIFS('(6)定期点検調書'!$B$12:$B$5000,AZ$159,'(6)定期点検調書'!$AH$12:$AH$5000,$C160,'(6)定期点検調書'!$BF$12:$BF$5000,$V$7)&gt;=1,$V$7,IF(COUNTIFS('(6)定期点検調書'!$B$12:$B$5000,AZ$159,'(6)定期点検調書'!$AH$12:$AH$5000,$C160,'(6)定期点検調書'!$BF$12:$BF$5000,$U$7)&gt;=1,$U$7,IF(COUNTIFS('(6)定期点検調書'!$B$12:$B$5000,AZ$159,'(6)定期点検調書'!$AH$12:$AH$5000,$C160,'(6)定期点検調書'!$BF$12:$BF$5000,$T$7)&gt;=1,$T$7,IF(COUNTIFS('(6)定期点検調書'!$B$12:$B$5000,AZ$159,'(6)定期点検調書'!$AH$12:$AH$5000,$C160,'(6)定期点検調書'!$BF$12:$BF$5000,$S$7)&gt;=1,$S$7,""))))))</f>
        <v/>
      </c>
      <c r="BA160" s="464" t="str">
        <f>IF(BA$159="","",IF(COUNTIFS('(6)定期点検調書'!$B$12:$B$5000,BA$159,'(6)定期点検調書'!$AH$12:$AH$5000,$C160,'(6)定期点検調書'!$BF$12:$BF$5000,$W$7)&gt;=1,$W$7,IF(COUNTIFS('(6)定期点検調書'!$B$12:$B$5000,BA$159,'(6)定期点検調書'!$AH$12:$AH$5000,$C160,'(6)定期点検調書'!$BF$12:$BF$5000,$V$7)&gt;=1,$V$7,IF(COUNTIFS('(6)定期点検調書'!$B$12:$B$5000,BA$159,'(6)定期点検調書'!$AH$12:$AH$5000,$C160,'(6)定期点検調書'!$BF$12:$BF$5000,$U$7)&gt;=1,$U$7,IF(COUNTIFS('(6)定期点検調書'!$B$12:$B$5000,BA$159,'(6)定期点検調書'!$AH$12:$AH$5000,$C160,'(6)定期点検調書'!$BF$12:$BF$5000,$T$7)&gt;=1,$T$7,IF(COUNTIFS('(6)定期点検調書'!$B$12:$B$5000,BA$159,'(6)定期点検調書'!$AH$12:$AH$5000,$C160,'(6)定期点検調書'!$BF$12:$BF$5000,$S$7)&gt;=1,$S$7,""))))))</f>
        <v/>
      </c>
      <c r="BC160" s="1"/>
    </row>
    <row r="161" spans="2:55" ht="18.75" customHeight="1" x14ac:dyDescent="0.2">
      <c r="B161" s="1854"/>
      <c r="C161" s="1841" t="str">
        <f>ﾃﾞｰﾀ一覧!$U$19</f>
        <v>うき・はく離</v>
      </c>
      <c r="D161" s="1842"/>
      <c r="E161" s="1842"/>
      <c r="F161" s="1842"/>
      <c r="G161" s="1843"/>
      <c r="H161" s="467" t="str">
        <f>IF(H$159="","",IF(COUNTIFS('(6)定期点検調書'!$B$12:$B$5000,H$159,'(6)定期点検調書'!$AH$12:$AH$5000,$C161,'(6)定期点検調書'!$BF$12:$BF$5000,$W$7)&gt;=1,$W$7,IF(COUNTIFS('(6)定期点検調書'!$B$12:$B$5000,H$159,'(6)定期点検調書'!$AH$12:$AH$5000,$C161,'(6)定期点検調書'!$BF$12:$BF$5000,$V$7)&gt;=1,$V$7,IF(COUNTIFS('(6)定期点検調書'!$B$12:$B$5000,H$159,'(6)定期点検調書'!$AH$12:$AH$5000,$C161,'(6)定期点検調書'!$BF$12:$BF$5000,$U$7)&gt;=1,$U$7,IF(COUNTIFS('(6)定期点検調書'!$B$12:$B$5000,H$159,'(6)定期点検調書'!$AH$12:$AH$5000,$C161,'(6)定期点検調書'!$BF$12:$BF$5000,$T$7)&gt;=1,$T$7,IF(COUNTIFS('(6)定期点検調書'!$B$12:$B$5000,H$159,'(6)定期点検調書'!$AH$12:$AH$5000,$C161,'(6)定期点検調書'!$BF$12:$BF$5000,$S$7)&gt;=1,$S$7,""))))))</f>
        <v/>
      </c>
      <c r="I161" s="465" t="str">
        <f>IF(I$159="","",IF(COUNTIFS('(6)定期点検調書'!$B$12:$B$5000,I$159,'(6)定期点検調書'!$AH$12:$AH$5000,$C161,'(6)定期点検調書'!$BF$12:$BF$5000,$W$7)&gt;=1,$W$7,IF(COUNTIFS('(6)定期点検調書'!$B$12:$B$5000,I$159,'(6)定期点検調書'!$AH$12:$AH$5000,$C161,'(6)定期点検調書'!$BF$12:$BF$5000,$V$7)&gt;=1,$V$7,IF(COUNTIFS('(6)定期点検調書'!$B$12:$B$5000,I$159,'(6)定期点検調書'!$AH$12:$AH$5000,$C161,'(6)定期点検調書'!$BF$12:$BF$5000,$U$7)&gt;=1,$U$7,IF(COUNTIFS('(6)定期点検調書'!$B$12:$B$5000,I$159,'(6)定期点検調書'!$AH$12:$AH$5000,$C161,'(6)定期点検調書'!$BF$12:$BF$5000,$T$7)&gt;=1,$T$7,IF(COUNTIFS('(6)定期点検調書'!$B$12:$B$5000,I$159,'(6)定期点検調書'!$AH$12:$AH$5000,$C161,'(6)定期点検調書'!$BF$12:$BF$5000,$S$7)&gt;=1,$S$7,""))))))</f>
        <v/>
      </c>
      <c r="J161" s="465" t="str">
        <f>IF(J$159="","",IF(COUNTIFS('(6)定期点検調書'!$B$12:$B$5000,J$159,'(6)定期点検調書'!$AH$12:$AH$5000,$C161,'(6)定期点検調書'!$BF$12:$BF$5000,$W$7)&gt;=1,$W$7,IF(COUNTIFS('(6)定期点検調書'!$B$12:$B$5000,J$159,'(6)定期点検調書'!$AH$12:$AH$5000,$C161,'(6)定期点検調書'!$BF$12:$BF$5000,$V$7)&gt;=1,$V$7,IF(COUNTIFS('(6)定期点検調書'!$B$12:$B$5000,J$159,'(6)定期点検調書'!$AH$12:$AH$5000,$C161,'(6)定期点検調書'!$BF$12:$BF$5000,$U$7)&gt;=1,$U$7,IF(COUNTIFS('(6)定期点検調書'!$B$12:$B$5000,J$159,'(6)定期点検調書'!$AH$12:$AH$5000,$C161,'(6)定期点検調書'!$BF$12:$BF$5000,$T$7)&gt;=1,$T$7,IF(COUNTIFS('(6)定期点検調書'!$B$12:$B$5000,J$159,'(6)定期点検調書'!$AH$12:$AH$5000,$C161,'(6)定期点検調書'!$BF$12:$BF$5000,$S$7)&gt;=1,$S$7,""))))))</f>
        <v/>
      </c>
      <c r="K161" s="465" t="str">
        <f>IF(K$159="","",IF(COUNTIFS('(6)定期点検調書'!$B$12:$B$5000,K$159,'(6)定期点検調書'!$AH$12:$AH$5000,$C161,'(6)定期点検調書'!$BF$12:$BF$5000,$W$7)&gt;=1,$W$7,IF(COUNTIFS('(6)定期点検調書'!$B$12:$B$5000,K$159,'(6)定期点検調書'!$AH$12:$AH$5000,$C161,'(6)定期点検調書'!$BF$12:$BF$5000,$V$7)&gt;=1,$V$7,IF(COUNTIFS('(6)定期点検調書'!$B$12:$B$5000,K$159,'(6)定期点検調書'!$AH$12:$AH$5000,$C161,'(6)定期点検調書'!$BF$12:$BF$5000,$U$7)&gt;=1,$U$7,IF(COUNTIFS('(6)定期点検調書'!$B$12:$B$5000,K$159,'(6)定期点検調書'!$AH$12:$AH$5000,$C161,'(6)定期点検調書'!$BF$12:$BF$5000,$T$7)&gt;=1,$T$7,IF(COUNTIFS('(6)定期点検調書'!$B$12:$B$5000,K$159,'(6)定期点検調書'!$AH$12:$AH$5000,$C161,'(6)定期点検調書'!$BF$12:$BF$5000,$S$7)&gt;=1,$S$7,""))))))</f>
        <v/>
      </c>
      <c r="L161" s="465" t="str">
        <f>IF(L$159="","",IF(COUNTIFS('(6)定期点検調書'!$B$12:$B$5000,L$159,'(6)定期点検調書'!$AH$12:$AH$5000,$C161,'(6)定期点検調書'!$BF$12:$BF$5000,$W$7)&gt;=1,$W$7,IF(COUNTIFS('(6)定期点検調書'!$B$12:$B$5000,L$159,'(6)定期点検調書'!$AH$12:$AH$5000,$C161,'(6)定期点検調書'!$BF$12:$BF$5000,$V$7)&gt;=1,$V$7,IF(COUNTIFS('(6)定期点検調書'!$B$12:$B$5000,L$159,'(6)定期点検調書'!$AH$12:$AH$5000,$C161,'(6)定期点検調書'!$BF$12:$BF$5000,$U$7)&gt;=1,$U$7,IF(COUNTIFS('(6)定期点検調書'!$B$12:$B$5000,L$159,'(6)定期点検調書'!$AH$12:$AH$5000,$C161,'(6)定期点検調書'!$BF$12:$BF$5000,$T$7)&gt;=1,$T$7,IF(COUNTIFS('(6)定期点検調書'!$B$12:$B$5000,L$159,'(6)定期点検調書'!$AH$12:$AH$5000,$C161,'(6)定期点検調書'!$BF$12:$BF$5000,$S$7)&gt;=1,$S$7,""))))))</f>
        <v/>
      </c>
      <c r="M161" s="465" t="str">
        <f>IF(M$159="","",IF(COUNTIFS('(6)定期点検調書'!$B$12:$B$5000,M$159,'(6)定期点検調書'!$AH$12:$AH$5000,$C161,'(6)定期点検調書'!$BF$12:$BF$5000,$W$7)&gt;=1,$W$7,IF(COUNTIFS('(6)定期点検調書'!$B$12:$B$5000,M$159,'(6)定期点検調書'!$AH$12:$AH$5000,$C161,'(6)定期点検調書'!$BF$12:$BF$5000,$V$7)&gt;=1,$V$7,IF(COUNTIFS('(6)定期点検調書'!$B$12:$B$5000,M$159,'(6)定期点検調書'!$AH$12:$AH$5000,$C161,'(6)定期点検調書'!$BF$12:$BF$5000,$U$7)&gt;=1,$U$7,IF(COUNTIFS('(6)定期点検調書'!$B$12:$B$5000,M$159,'(6)定期点検調書'!$AH$12:$AH$5000,$C161,'(6)定期点検調書'!$BF$12:$BF$5000,$T$7)&gt;=1,$T$7,IF(COUNTIFS('(6)定期点検調書'!$B$12:$B$5000,M$159,'(6)定期点検調書'!$AH$12:$AH$5000,$C161,'(6)定期点検調書'!$BF$12:$BF$5000,$S$7)&gt;=1,$S$7,""))))))</f>
        <v/>
      </c>
      <c r="N161" s="465" t="str">
        <f>IF(N$159="","",IF(COUNTIFS('(6)定期点検調書'!$B$12:$B$5000,N$159,'(6)定期点検調書'!$AH$12:$AH$5000,$C161,'(6)定期点検調書'!$BF$12:$BF$5000,$W$7)&gt;=1,$W$7,IF(COUNTIFS('(6)定期点検調書'!$B$12:$B$5000,N$159,'(6)定期点検調書'!$AH$12:$AH$5000,$C161,'(6)定期点検調書'!$BF$12:$BF$5000,$V$7)&gt;=1,$V$7,IF(COUNTIFS('(6)定期点検調書'!$B$12:$B$5000,N$159,'(6)定期点検調書'!$AH$12:$AH$5000,$C161,'(6)定期点検調書'!$BF$12:$BF$5000,$U$7)&gt;=1,$U$7,IF(COUNTIFS('(6)定期点検調書'!$B$12:$B$5000,N$159,'(6)定期点検調書'!$AH$12:$AH$5000,$C161,'(6)定期点検調書'!$BF$12:$BF$5000,$T$7)&gt;=1,$T$7,IF(COUNTIFS('(6)定期点検調書'!$B$12:$B$5000,N$159,'(6)定期点検調書'!$AH$12:$AH$5000,$C161,'(6)定期点検調書'!$BF$12:$BF$5000,$S$7)&gt;=1,$S$7,""))))))</f>
        <v/>
      </c>
      <c r="O161" s="465" t="str">
        <f>IF(O$159="","",IF(COUNTIFS('(6)定期点検調書'!$B$12:$B$5000,O$159,'(6)定期点検調書'!$AH$12:$AH$5000,$C161,'(6)定期点検調書'!$BF$12:$BF$5000,$W$7)&gt;=1,$W$7,IF(COUNTIFS('(6)定期点検調書'!$B$12:$B$5000,O$159,'(6)定期点検調書'!$AH$12:$AH$5000,$C161,'(6)定期点検調書'!$BF$12:$BF$5000,$V$7)&gt;=1,$V$7,IF(COUNTIFS('(6)定期点検調書'!$B$12:$B$5000,O$159,'(6)定期点検調書'!$AH$12:$AH$5000,$C161,'(6)定期点検調書'!$BF$12:$BF$5000,$U$7)&gt;=1,$U$7,IF(COUNTIFS('(6)定期点検調書'!$B$12:$B$5000,O$159,'(6)定期点検調書'!$AH$12:$AH$5000,$C161,'(6)定期点検調書'!$BF$12:$BF$5000,$T$7)&gt;=1,$T$7,IF(COUNTIFS('(6)定期点検調書'!$B$12:$B$5000,O$159,'(6)定期点検調書'!$AH$12:$AH$5000,$C161,'(6)定期点検調書'!$BF$12:$BF$5000,$S$7)&gt;=1,$S$7,""))))))</f>
        <v/>
      </c>
      <c r="P161" s="465" t="str">
        <f>IF(P$159="","",IF(COUNTIFS('(6)定期点検調書'!$B$12:$B$5000,P$159,'(6)定期点検調書'!$AH$12:$AH$5000,$C161,'(6)定期点検調書'!$BF$12:$BF$5000,$W$7)&gt;=1,$W$7,IF(COUNTIFS('(6)定期点検調書'!$B$12:$B$5000,P$159,'(6)定期点検調書'!$AH$12:$AH$5000,$C161,'(6)定期点検調書'!$BF$12:$BF$5000,$V$7)&gt;=1,$V$7,IF(COUNTIFS('(6)定期点検調書'!$B$12:$B$5000,P$159,'(6)定期点検調書'!$AH$12:$AH$5000,$C161,'(6)定期点検調書'!$BF$12:$BF$5000,$U$7)&gt;=1,$U$7,IF(COUNTIFS('(6)定期点検調書'!$B$12:$B$5000,P$159,'(6)定期点検調書'!$AH$12:$AH$5000,$C161,'(6)定期点検調書'!$BF$12:$BF$5000,$T$7)&gt;=1,$T$7,IF(COUNTIFS('(6)定期点検調書'!$B$12:$B$5000,P$159,'(6)定期点検調書'!$AH$12:$AH$5000,$C161,'(6)定期点検調書'!$BF$12:$BF$5000,$S$7)&gt;=1,$S$7,""))))))</f>
        <v/>
      </c>
      <c r="Q161" s="465" t="str">
        <f>IF(Q$159="","",IF(COUNTIFS('(6)定期点検調書'!$B$12:$B$5000,Q$159,'(6)定期点検調書'!$AH$12:$AH$5000,$C161,'(6)定期点検調書'!$BF$12:$BF$5000,$W$7)&gt;=1,$W$7,IF(COUNTIFS('(6)定期点検調書'!$B$12:$B$5000,Q$159,'(6)定期点検調書'!$AH$12:$AH$5000,$C161,'(6)定期点検調書'!$BF$12:$BF$5000,$V$7)&gt;=1,$V$7,IF(COUNTIFS('(6)定期点検調書'!$B$12:$B$5000,Q$159,'(6)定期点検調書'!$AH$12:$AH$5000,$C161,'(6)定期点検調書'!$BF$12:$BF$5000,$U$7)&gt;=1,$U$7,IF(COUNTIFS('(6)定期点検調書'!$B$12:$B$5000,Q$159,'(6)定期点検調書'!$AH$12:$AH$5000,$C161,'(6)定期点検調書'!$BF$12:$BF$5000,$T$7)&gt;=1,$T$7,IF(COUNTIFS('(6)定期点検調書'!$B$12:$B$5000,Q$159,'(6)定期点検調書'!$AH$12:$AH$5000,$C161,'(6)定期点検調書'!$BF$12:$BF$5000,$S$7)&gt;=1,$S$7,""))))))</f>
        <v/>
      </c>
      <c r="R161" s="465" t="str">
        <f>IF(R$159="","",IF(COUNTIFS('(6)定期点検調書'!$B$12:$B$5000,R$159,'(6)定期点検調書'!$AH$12:$AH$5000,$C161,'(6)定期点検調書'!$BF$12:$BF$5000,$W$7)&gt;=1,$W$7,IF(COUNTIFS('(6)定期点検調書'!$B$12:$B$5000,R$159,'(6)定期点検調書'!$AH$12:$AH$5000,$C161,'(6)定期点検調書'!$BF$12:$BF$5000,$V$7)&gt;=1,$V$7,IF(COUNTIFS('(6)定期点検調書'!$B$12:$B$5000,R$159,'(6)定期点検調書'!$AH$12:$AH$5000,$C161,'(6)定期点検調書'!$BF$12:$BF$5000,$U$7)&gt;=1,$U$7,IF(COUNTIFS('(6)定期点検調書'!$B$12:$B$5000,R$159,'(6)定期点検調書'!$AH$12:$AH$5000,$C161,'(6)定期点検調書'!$BF$12:$BF$5000,$T$7)&gt;=1,$T$7,IF(COUNTIFS('(6)定期点検調書'!$B$12:$B$5000,R$159,'(6)定期点検調書'!$AH$12:$AH$5000,$C161,'(6)定期点検調書'!$BF$12:$BF$5000,$S$7)&gt;=1,$S$7,""))))))</f>
        <v/>
      </c>
      <c r="S161" s="465" t="str">
        <f>IF(S$159="","",IF(COUNTIFS('(6)定期点検調書'!$B$12:$B$5000,S$159,'(6)定期点検調書'!$AH$12:$AH$5000,$C161,'(6)定期点検調書'!$BF$12:$BF$5000,$W$7)&gt;=1,$W$7,IF(COUNTIFS('(6)定期点検調書'!$B$12:$B$5000,S$159,'(6)定期点検調書'!$AH$12:$AH$5000,$C161,'(6)定期点検調書'!$BF$12:$BF$5000,$V$7)&gt;=1,$V$7,IF(COUNTIFS('(6)定期点検調書'!$B$12:$B$5000,S$159,'(6)定期点検調書'!$AH$12:$AH$5000,$C161,'(6)定期点検調書'!$BF$12:$BF$5000,$U$7)&gt;=1,$U$7,IF(COUNTIFS('(6)定期点検調書'!$B$12:$B$5000,S$159,'(6)定期点検調書'!$AH$12:$AH$5000,$C161,'(6)定期点検調書'!$BF$12:$BF$5000,$T$7)&gt;=1,$T$7,IF(COUNTIFS('(6)定期点検調書'!$B$12:$B$5000,S$159,'(6)定期点検調書'!$AH$12:$AH$5000,$C161,'(6)定期点検調書'!$BF$12:$BF$5000,$S$7)&gt;=1,$S$7,""))))))</f>
        <v/>
      </c>
      <c r="T161" s="465" t="str">
        <f>IF(T$159="","",IF(COUNTIFS('(6)定期点検調書'!$B$12:$B$5000,T$159,'(6)定期点検調書'!$AH$12:$AH$5000,$C161,'(6)定期点検調書'!$BF$12:$BF$5000,$W$7)&gt;=1,$W$7,IF(COUNTIFS('(6)定期点検調書'!$B$12:$B$5000,T$159,'(6)定期点検調書'!$AH$12:$AH$5000,$C161,'(6)定期点検調書'!$BF$12:$BF$5000,$V$7)&gt;=1,$V$7,IF(COUNTIFS('(6)定期点検調書'!$B$12:$B$5000,T$159,'(6)定期点検調書'!$AH$12:$AH$5000,$C161,'(6)定期点検調書'!$BF$12:$BF$5000,$U$7)&gt;=1,$U$7,IF(COUNTIFS('(6)定期点検調書'!$B$12:$B$5000,T$159,'(6)定期点検調書'!$AH$12:$AH$5000,$C161,'(6)定期点検調書'!$BF$12:$BF$5000,$T$7)&gt;=1,$T$7,IF(COUNTIFS('(6)定期点検調書'!$B$12:$B$5000,T$159,'(6)定期点検調書'!$AH$12:$AH$5000,$C161,'(6)定期点検調書'!$BF$12:$BF$5000,$S$7)&gt;=1,$S$7,""))))))</f>
        <v/>
      </c>
      <c r="U161" s="465" t="str">
        <f>IF(U$159="","",IF(COUNTIFS('(6)定期点検調書'!$B$12:$B$5000,U$159,'(6)定期点検調書'!$AH$12:$AH$5000,$C161,'(6)定期点検調書'!$BF$12:$BF$5000,$W$7)&gt;=1,$W$7,IF(COUNTIFS('(6)定期点検調書'!$B$12:$B$5000,U$159,'(6)定期点検調書'!$AH$12:$AH$5000,$C161,'(6)定期点検調書'!$BF$12:$BF$5000,$V$7)&gt;=1,$V$7,IF(COUNTIFS('(6)定期点検調書'!$B$12:$B$5000,U$159,'(6)定期点検調書'!$AH$12:$AH$5000,$C161,'(6)定期点検調書'!$BF$12:$BF$5000,$U$7)&gt;=1,$U$7,IF(COUNTIFS('(6)定期点検調書'!$B$12:$B$5000,U$159,'(6)定期点検調書'!$AH$12:$AH$5000,$C161,'(6)定期点検調書'!$BF$12:$BF$5000,$T$7)&gt;=1,$T$7,IF(COUNTIFS('(6)定期点検調書'!$B$12:$B$5000,U$159,'(6)定期点検調書'!$AH$12:$AH$5000,$C161,'(6)定期点検調書'!$BF$12:$BF$5000,$S$7)&gt;=1,$S$7,""))))))</f>
        <v/>
      </c>
      <c r="V161" s="465" t="str">
        <f>IF(V$159="","",IF(COUNTIFS('(6)定期点検調書'!$B$12:$B$5000,V$159,'(6)定期点検調書'!$AH$12:$AH$5000,$C161,'(6)定期点検調書'!$BF$12:$BF$5000,$W$7)&gt;=1,$W$7,IF(COUNTIFS('(6)定期点検調書'!$B$12:$B$5000,V$159,'(6)定期点検調書'!$AH$12:$AH$5000,$C161,'(6)定期点検調書'!$BF$12:$BF$5000,$V$7)&gt;=1,$V$7,IF(COUNTIFS('(6)定期点検調書'!$B$12:$B$5000,V$159,'(6)定期点検調書'!$AH$12:$AH$5000,$C161,'(6)定期点検調書'!$BF$12:$BF$5000,$U$7)&gt;=1,$U$7,IF(COUNTIFS('(6)定期点検調書'!$B$12:$B$5000,V$159,'(6)定期点検調書'!$AH$12:$AH$5000,$C161,'(6)定期点検調書'!$BF$12:$BF$5000,$T$7)&gt;=1,$T$7,IF(COUNTIFS('(6)定期点検調書'!$B$12:$B$5000,V$159,'(6)定期点検調書'!$AH$12:$AH$5000,$C161,'(6)定期点検調書'!$BF$12:$BF$5000,$S$7)&gt;=1,$S$7,""))))))</f>
        <v/>
      </c>
      <c r="W161" s="465" t="str">
        <f>IF(W$159="","",IF(COUNTIFS('(6)定期点検調書'!$B$12:$B$5000,W$159,'(6)定期点検調書'!$AH$12:$AH$5000,$C161,'(6)定期点検調書'!$BF$12:$BF$5000,$W$7)&gt;=1,$W$7,IF(COUNTIFS('(6)定期点検調書'!$B$12:$B$5000,W$159,'(6)定期点検調書'!$AH$12:$AH$5000,$C161,'(6)定期点検調書'!$BF$12:$BF$5000,$V$7)&gt;=1,$V$7,IF(COUNTIFS('(6)定期点検調書'!$B$12:$B$5000,W$159,'(6)定期点検調書'!$AH$12:$AH$5000,$C161,'(6)定期点検調書'!$BF$12:$BF$5000,$U$7)&gt;=1,$U$7,IF(COUNTIFS('(6)定期点検調書'!$B$12:$B$5000,W$159,'(6)定期点検調書'!$AH$12:$AH$5000,$C161,'(6)定期点検調書'!$BF$12:$BF$5000,$T$7)&gt;=1,$T$7,IF(COUNTIFS('(6)定期点検調書'!$B$12:$B$5000,W$159,'(6)定期点検調書'!$AH$12:$AH$5000,$C161,'(6)定期点検調書'!$BF$12:$BF$5000,$S$7)&gt;=1,$S$7,""))))))</f>
        <v/>
      </c>
      <c r="X161" s="465" t="str">
        <f>IF(X$159="","",IF(COUNTIFS('(6)定期点検調書'!$B$12:$B$5000,X$159,'(6)定期点検調書'!$AH$12:$AH$5000,$C161,'(6)定期点検調書'!$BF$12:$BF$5000,$W$7)&gt;=1,$W$7,IF(COUNTIFS('(6)定期点検調書'!$B$12:$B$5000,X$159,'(6)定期点検調書'!$AH$12:$AH$5000,$C161,'(6)定期点検調書'!$BF$12:$BF$5000,$V$7)&gt;=1,$V$7,IF(COUNTIFS('(6)定期点検調書'!$B$12:$B$5000,X$159,'(6)定期点検調書'!$AH$12:$AH$5000,$C161,'(6)定期点検調書'!$BF$12:$BF$5000,$U$7)&gt;=1,$U$7,IF(COUNTIFS('(6)定期点検調書'!$B$12:$B$5000,X$159,'(6)定期点検調書'!$AH$12:$AH$5000,$C161,'(6)定期点検調書'!$BF$12:$BF$5000,$T$7)&gt;=1,$T$7,IF(COUNTIFS('(6)定期点検調書'!$B$12:$B$5000,X$159,'(6)定期点検調書'!$AH$12:$AH$5000,$C161,'(6)定期点検調書'!$BF$12:$BF$5000,$S$7)&gt;=1,$S$7,""))))))</f>
        <v/>
      </c>
      <c r="Y161" s="465" t="str">
        <f>IF(Y$159="","",IF(COUNTIFS('(6)定期点検調書'!$B$12:$B$5000,Y$159,'(6)定期点検調書'!$AH$12:$AH$5000,$C161,'(6)定期点検調書'!$BF$12:$BF$5000,$W$7)&gt;=1,$W$7,IF(COUNTIFS('(6)定期点検調書'!$B$12:$B$5000,Y$159,'(6)定期点検調書'!$AH$12:$AH$5000,$C161,'(6)定期点検調書'!$BF$12:$BF$5000,$V$7)&gt;=1,$V$7,IF(COUNTIFS('(6)定期点検調書'!$B$12:$B$5000,Y$159,'(6)定期点検調書'!$AH$12:$AH$5000,$C161,'(6)定期点検調書'!$BF$12:$BF$5000,$U$7)&gt;=1,$U$7,IF(COUNTIFS('(6)定期点検調書'!$B$12:$B$5000,Y$159,'(6)定期点検調書'!$AH$12:$AH$5000,$C161,'(6)定期点検調書'!$BF$12:$BF$5000,$T$7)&gt;=1,$T$7,IF(COUNTIFS('(6)定期点検調書'!$B$12:$B$5000,Y$159,'(6)定期点検調書'!$AH$12:$AH$5000,$C161,'(6)定期点検調書'!$BF$12:$BF$5000,$S$7)&gt;=1,$S$7,""))))))</f>
        <v/>
      </c>
      <c r="Z161" s="465" t="str">
        <f>IF(Z$159="","",IF(COUNTIFS('(6)定期点検調書'!$B$12:$B$5000,Z$159,'(6)定期点検調書'!$AH$12:$AH$5000,$C161,'(6)定期点検調書'!$BF$12:$BF$5000,$W$7)&gt;=1,$W$7,IF(COUNTIFS('(6)定期点検調書'!$B$12:$B$5000,Z$159,'(6)定期点検調書'!$AH$12:$AH$5000,$C161,'(6)定期点検調書'!$BF$12:$BF$5000,$V$7)&gt;=1,$V$7,IF(COUNTIFS('(6)定期点検調書'!$B$12:$B$5000,Z$159,'(6)定期点検調書'!$AH$12:$AH$5000,$C161,'(6)定期点検調書'!$BF$12:$BF$5000,$U$7)&gt;=1,$U$7,IF(COUNTIFS('(6)定期点検調書'!$B$12:$B$5000,Z$159,'(6)定期点検調書'!$AH$12:$AH$5000,$C161,'(6)定期点検調書'!$BF$12:$BF$5000,$T$7)&gt;=1,$T$7,IF(COUNTIFS('(6)定期点検調書'!$B$12:$B$5000,Z$159,'(6)定期点検調書'!$AH$12:$AH$5000,$C161,'(6)定期点検調書'!$BF$12:$BF$5000,$S$7)&gt;=1,$S$7,""))))))</f>
        <v/>
      </c>
      <c r="AA161" s="465" t="str">
        <f>IF(AA$159="","",IF(COUNTIFS('(6)定期点検調書'!$B$12:$B$5000,AA$159,'(6)定期点検調書'!$AH$12:$AH$5000,$C161,'(6)定期点検調書'!$BF$12:$BF$5000,$W$7)&gt;=1,$W$7,IF(COUNTIFS('(6)定期点検調書'!$B$12:$B$5000,AA$159,'(6)定期点検調書'!$AH$12:$AH$5000,$C161,'(6)定期点検調書'!$BF$12:$BF$5000,$V$7)&gt;=1,$V$7,IF(COUNTIFS('(6)定期点検調書'!$B$12:$B$5000,AA$159,'(6)定期点検調書'!$AH$12:$AH$5000,$C161,'(6)定期点検調書'!$BF$12:$BF$5000,$U$7)&gt;=1,$U$7,IF(COUNTIFS('(6)定期点検調書'!$B$12:$B$5000,AA$159,'(6)定期点検調書'!$AH$12:$AH$5000,$C161,'(6)定期点検調書'!$BF$12:$BF$5000,$T$7)&gt;=1,$T$7,IF(COUNTIFS('(6)定期点検調書'!$B$12:$B$5000,AA$159,'(6)定期点検調書'!$AH$12:$AH$5000,$C161,'(6)定期点検調書'!$BF$12:$BF$5000,$S$7)&gt;=1,$S$7,""))))))</f>
        <v/>
      </c>
      <c r="AB161" s="465" t="str">
        <f>IF(AB$159="","",IF(COUNTIFS('(6)定期点検調書'!$B$12:$B$5000,AB$159,'(6)定期点検調書'!$AH$12:$AH$5000,$C161,'(6)定期点検調書'!$BF$12:$BF$5000,$W$7)&gt;=1,$W$7,IF(COUNTIFS('(6)定期点検調書'!$B$12:$B$5000,AB$159,'(6)定期点検調書'!$AH$12:$AH$5000,$C161,'(6)定期点検調書'!$BF$12:$BF$5000,$V$7)&gt;=1,$V$7,IF(COUNTIFS('(6)定期点検調書'!$B$12:$B$5000,AB$159,'(6)定期点検調書'!$AH$12:$AH$5000,$C161,'(6)定期点検調書'!$BF$12:$BF$5000,$U$7)&gt;=1,$U$7,IF(COUNTIFS('(6)定期点検調書'!$B$12:$B$5000,AB$159,'(6)定期点検調書'!$AH$12:$AH$5000,$C161,'(6)定期点検調書'!$BF$12:$BF$5000,$T$7)&gt;=1,$T$7,IF(COUNTIFS('(6)定期点検調書'!$B$12:$B$5000,AB$159,'(6)定期点検調書'!$AH$12:$AH$5000,$C161,'(6)定期点検調書'!$BF$12:$BF$5000,$S$7)&gt;=1,$S$7,""))))))</f>
        <v/>
      </c>
      <c r="AC161" s="465" t="str">
        <f>IF(AC$159="","",IF(COUNTIFS('(6)定期点検調書'!$B$12:$B$5000,AC$159,'(6)定期点検調書'!$AH$12:$AH$5000,$C161,'(6)定期点検調書'!$BF$12:$BF$5000,$W$7)&gt;=1,$W$7,IF(COUNTIFS('(6)定期点検調書'!$B$12:$B$5000,AC$159,'(6)定期点検調書'!$AH$12:$AH$5000,$C161,'(6)定期点検調書'!$BF$12:$BF$5000,$V$7)&gt;=1,$V$7,IF(COUNTIFS('(6)定期点検調書'!$B$12:$B$5000,AC$159,'(6)定期点検調書'!$AH$12:$AH$5000,$C161,'(6)定期点検調書'!$BF$12:$BF$5000,$U$7)&gt;=1,$U$7,IF(COUNTIFS('(6)定期点検調書'!$B$12:$B$5000,AC$159,'(6)定期点検調書'!$AH$12:$AH$5000,$C161,'(6)定期点検調書'!$BF$12:$BF$5000,$T$7)&gt;=1,$T$7,IF(COUNTIFS('(6)定期点検調書'!$B$12:$B$5000,AC$159,'(6)定期点検調書'!$AH$12:$AH$5000,$C161,'(6)定期点検調書'!$BF$12:$BF$5000,$S$7)&gt;=1,$S$7,""))))))</f>
        <v/>
      </c>
      <c r="AD161" s="465" t="str">
        <f>IF(AD$159="","",IF(COUNTIFS('(6)定期点検調書'!$B$12:$B$5000,AD$159,'(6)定期点検調書'!$AH$12:$AH$5000,$C161,'(6)定期点検調書'!$BF$12:$BF$5000,$W$7)&gt;=1,$W$7,IF(COUNTIFS('(6)定期点検調書'!$B$12:$B$5000,AD$159,'(6)定期点検調書'!$AH$12:$AH$5000,$C161,'(6)定期点検調書'!$BF$12:$BF$5000,$V$7)&gt;=1,$V$7,IF(COUNTIFS('(6)定期点検調書'!$B$12:$B$5000,AD$159,'(6)定期点検調書'!$AH$12:$AH$5000,$C161,'(6)定期点検調書'!$BF$12:$BF$5000,$U$7)&gt;=1,$U$7,IF(COUNTIFS('(6)定期点検調書'!$B$12:$B$5000,AD$159,'(6)定期点検調書'!$AH$12:$AH$5000,$C161,'(6)定期点検調書'!$BF$12:$BF$5000,$T$7)&gt;=1,$T$7,IF(COUNTIFS('(6)定期点検調書'!$B$12:$B$5000,AD$159,'(6)定期点検調書'!$AH$12:$AH$5000,$C161,'(6)定期点検調書'!$BF$12:$BF$5000,$S$7)&gt;=1,$S$7,""))))))</f>
        <v/>
      </c>
      <c r="AE161" s="465" t="str">
        <f>IF(AE$159="","",IF(COUNTIFS('(6)定期点検調書'!$B$12:$B$5000,AE$159,'(6)定期点検調書'!$AH$12:$AH$5000,$C161,'(6)定期点検調書'!$BF$12:$BF$5000,$W$7)&gt;=1,$W$7,IF(COUNTIFS('(6)定期点検調書'!$B$12:$B$5000,AE$159,'(6)定期点検調書'!$AH$12:$AH$5000,$C161,'(6)定期点検調書'!$BF$12:$BF$5000,$V$7)&gt;=1,$V$7,IF(COUNTIFS('(6)定期点検調書'!$B$12:$B$5000,AE$159,'(6)定期点検調書'!$AH$12:$AH$5000,$C161,'(6)定期点検調書'!$BF$12:$BF$5000,$U$7)&gt;=1,$U$7,IF(COUNTIFS('(6)定期点検調書'!$B$12:$B$5000,AE$159,'(6)定期点検調書'!$AH$12:$AH$5000,$C161,'(6)定期点検調書'!$BF$12:$BF$5000,$T$7)&gt;=1,$T$7,IF(COUNTIFS('(6)定期点検調書'!$B$12:$B$5000,AE$159,'(6)定期点検調書'!$AH$12:$AH$5000,$C161,'(6)定期点検調書'!$BF$12:$BF$5000,$S$7)&gt;=1,$S$7,""))))))</f>
        <v/>
      </c>
      <c r="AF161" s="465" t="str">
        <f>IF(AF$159="","",IF(COUNTIFS('(6)定期点検調書'!$B$12:$B$5000,AF$159,'(6)定期点検調書'!$AH$12:$AH$5000,$C161,'(6)定期点検調書'!$BF$12:$BF$5000,$W$7)&gt;=1,$W$7,IF(COUNTIFS('(6)定期点検調書'!$B$12:$B$5000,AF$159,'(6)定期点検調書'!$AH$12:$AH$5000,$C161,'(6)定期点検調書'!$BF$12:$BF$5000,$V$7)&gt;=1,$V$7,IF(COUNTIFS('(6)定期点検調書'!$B$12:$B$5000,AF$159,'(6)定期点検調書'!$AH$12:$AH$5000,$C161,'(6)定期点検調書'!$BF$12:$BF$5000,$U$7)&gt;=1,$U$7,IF(COUNTIFS('(6)定期点検調書'!$B$12:$B$5000,AF$159,'(6)定期点検調書'!$AH$12:$AH$5000,$C161,'(6)定期点検調書'!$BF$12:$BF$5000,$T$7)&gt;=1,$T$7,IF(COUNTIFS('(6)定期点検調書'!$B$12:$B$5000,AF$159,'(6)定期点検調書'!$AH$12:$AH$5000,$C161,'(6)定期点検調書'!$BF$12:$BF$5000,$S$7)&gt;=1,$S$7,""))))))</f>
        <v/>
      </c>
      <c r="AG161" s="465" t="str">
        <f>IF(AG$159="","",IF(COUNTIFS('(6)定期点検調書'!$B$12:$B$5000,AG$159,'(6)定期点検調書'!$AH$12:$AH$5000,$C161,'(6)定期点検調書'!$BF$12:$BF$5000,$W$7)&gt;=1,$W$7,IF(COUNTIFS('(6)定期点検調書'!$B$12:$B$5000,AG$159,'(6)定期点検調書'!$AH$12:$AH$5000,$C161,'(6)定期点検調書'!$BF$12:$BF$5000,$V$7)&gt;=1,$V$7,IF(COUNTIFS('(6)定期点検調書'!$B$12:$B$5000,AG$159,'(6)定期点検調書'!$AH$12:$AH$5000,$C161,'(6)定期点検調書'!$BF$12:$BF$5000,$U$7)&gt;=1,$U$7,IF(COUNTIFS('(6)定期点検調書'!$B$12:$B$5000,AG$159,'(6)定期点検調書'!$AH$12:$AH$5000,$C161,'(6)定期点検調書'!$BF$12:$BF$5000,$T$7)&gt;=1,$T$7,IF(COUNTIFS('(6)定期点検調書'!$B$12:$B$5000,AG$159,'(6)定期点検調書'!$AH$12:$AH$5000,$C161,'(6)定期点検調書'!$BF$12:$BF$5000,$S$7)&gt;=1,$S$7,""))))))</f>
        <v/>
      </c>
      <c r="AH161" s="465" t="str">
        <f>IF(AH$159="","",IF(COUNTIFS('(6)定期点検調書'!$B$12:$B$5000,AH$159,'(6)定期点検調書'!$AH$12:$AH$5000,$C161,'(6)定期点検調書'!$BF$12:$BF$5000,$W$7)&gt;=1,$W$7,IF(COUNTIFS('(6)定期点検調書'!$B$12:$B$5000,AH$159,'(6)定期点検調書'!$AH$12:$AH$5000,$C161,'(6)定期点検調書'!$BF$12:$BF$5000,$V$7)&gt;=1,$V$7,IF(COUNTIFS('(6)定期点検調書'!$B$12:$B$5000,AH$159,'(6)定期点検調書'!$AH$12:$AH$5000,$C161,'(6)定期点検調書'!$BF$12:$BF$5000,$U$7)&gt;=1,$U$7,IF(COUNTIFS('(6)定期点検調書'!$B$12:$B$5000,AH$159,'(6)定期点検調書'!$AH$12:$AH$5000,$C161,'(6)定期点検調書'!$BF$12:$BF$5000,$T$7)&gt;=1,$T$7,IF(COUNTIFS('(6)定期点検調書'!$B$12:$B$5000,AH$159,'(6)定期点検調書'!$AH$12:$AH$5000,$C161,'(6)定期点検調書'!$BF$12:$BF$5000,$S$7)&gt;=1,$S$7,""))))))</f>
        <v/>
      </c>
      <c r="AI161" s="465" t="str">
        <f>IF(AI$159="","",IF(COUNTIFS('(6)定期点検調書'!$B$12:$B$5000,AI$159,'(6)定期点検調書'!$AH$12:$AH$5000,$C161,'(6)定期点検調書'!$BF$12:$BF$5000,$W$7)&gt;=1,$W$7,IF(COUNTIFS('(6)定期点検調書'!$B$12:$B$5000,AI$159,'(6)定期点検調書'!$AH$12:$AH$5000,$C161,'(6)定期点検調書'!$BF$12:$BF$5000,$V$7)&gt;=1,$V$7,IF(COUNTIFS('(6)定期点検調書'!$B$12:$B$5000,AI$159,'(6)定期点検調書'!$AH$12:$AH$5000,$C161,'(6)定期点検調書'!$BF$12:$BF$5000,$U$7)&gt;=1,$U$7,IF(COUNTIFS('(6)定期点検調書'!$B$12:$B$5000,AI$159,'(6)定期点検調書'!$AH$12:$AH$5000,$C161,'(6)定期点検調書'!$BF$12:$BF$5000,$T$7)&gt;=1,$T$7,IF(COUNTIFS('(6)定期点検調書'!$B$12:$B$5000,AI$159,'(6)定期点検調書'!$AH$12:$AH$5000,$C161,'(6)定期点検調書'!$BF$12:$BF$5000,$S$7)&gt;=1,$S$7,""))))))</f>
        <v/>
      </c>
      <c r="AJ161" s="465" t="str">
        <f>IF(AJ$159="","",IF(COUNTIFS('(6)定期点検調書'!$B$12:$B$5000,AJ$159,'(6)定期点検調書'!$AH$12:$AH$5000,$C161,'(6)定期点検調書'!$BF$12:$BF$5000,$W$7)&gt;=1,$W$7,IF(COUNTIFS('(6)定期点検調書'!$B$12:$B$5000,AJ$159,'(6)定期点検調書'!$AH$12:$AH$5000,$C161,'(6)定期点検調書'!$BF$12:$BF$5000,$V$7)&gt;=1,$V$7,IF(COUNTIFS('(6)定期点検調書'!$B$12:$B$5000,AJ$159,'(6)定期点検調書'!$AH$12:$AH$5000,$C161,'(6)定期点検調書'!$BF$12:$BF$5000,$U$7)&gt;=1,$U$7,IF(COUNTIFS('(6)定期点検調書'!$B$12:$B$5000,AJ$159,'(6)定期点検調書'!$AH$12:$AH$5000,$C161,'(6)定期点検調書'!$BF$12:$BF$5000,$T$7)&gt;=1,$T$7,IF(COUNTIFS('(6)定期点検調書'!$B$12:$B$5000,AJ$159,'(6)定期点検調書'!$AH$12:$AH$5000,$C161,'(6)定期点検調書'!$BF$12:$BF$5000,$S$7)&gt;=1,$S$7,""))))))</f>
        <v/>
      </c>
      <c r="AK161" s="465" t="str">
        <f>IF(AK$159="","",IF(COUNTIFS('(6)定期点検調書'!$B$12:$B$5000,AK$159,'(6)定期点検調書'!$AH$12:$AH$5000,$C161,'(6)定期点検調書'!$BF$12:$BF$5000,$W$7)&gt;=1,$W$7,IF(COUNTIFS('(6)定期点検調書'!$B$12:$B$5000,AK$159,'(6)定期点検調書'!$AH$12:$AH$5000,$C161,'(6)定期点検調書'!$BF$12:$BF$5000,$V$7)&gt;=1,$V$7,IF(COUNTIFS('(6)定期点検調書'!$B$12:$B$5000,AK$159,'(6)定期点検調書'!$AH$12:$AH$5000,$C161,'(6)定期点検調書'!$BF$12:$BF$5000,$U$7)&gt;=1,$U$7,IF(COUNTIFS('(6)定期点検調書'!$B$12:$B$5000,AK$159,'(6)定期点検調書'!$AH$12:$AH$5000,$C161,'(6)定期点検調書'!$BF$12:$BF$5000,$T$7)&gt;=1,$T$7,IF(COUNTIFS('(6)定期点検調書'!$B$12:$B$5000,AK$159,'(6)定期点検調書'!$AH$12:$AH$5000,$C161,'(6)定期点検調書'!$BF$12:$BF$5000,$S$7)&gt;=1,$S$7,""))))))</f>
        <v/>
      </c>
      <c r="AL161" s="465" t="str">
        <f>IF(AL$159="","",IF(COUNTIFS('(6)定期点検調書'!$B$12:$B$5000,AL$159,'(6)定期点検調書'!$AH$12:$AH$5000,$C161,'(6)定期点検調書'!$BF$12:$BF$5000,$W$7)&gt;=1,$W$7,IF(COUNTIFS('(6)定期点検調書'!$B$12:$B$5000,AL$159,'(6)定期点検調書'!$AH$12:$AH$5000,$C161,'(6)定期点検調書'!$BF$12:$BF$5000,$V$7)&gt;=1,$V$7,IF(COUNTIFS('(6)定期点検調書'!$B$12:$B$5000,AL$159,'(6)定期点検調書'!$AH$12:$AH$5000,$C161,'(6)定期点検調書'!$BF$12:$BF$5000,$U$7)&gt;=1,$U$7,IF(COUNTIFS('(6)定期点検調書'!$B$12:$B$5000,AL$159,'(6)定期点検調書'!$AH$12:$AH$5000,$C161,'(6)定期点検調書'!$BF$12:$BF$5000,$T$7)&gt;=1,$T$7,IF(COUNTIFS('(6)定期点検調書'!$B$12:$B$5000,AL$159,'(6)定期点検調書'!$AH$12:$AH$5000,$C161,'(6)定期点検調書'!$BF$12:$BF$5000,$S$7)&gt;=1,$S$7,""))))))</f>
        <v/>
      </c>
      <c r="AM161" s="465" t="str">
        <f>IF(AM$159="","",IF(COUNTIFS('(6)定期点検調書'!$B$12:$B$5000,AM$159,'(6)定期点検調書'!$AH$12:$AH$5000,$C161,'(6)定期点検調書'!$BF$12:$BF$5000,$W$7)&gt;=1,$W$7,IF(COUNTIFS('(6)定期点検調書'!$B$12:$B$5000,AM$159,'(6)定期点検調書'!$AH$12:$AH$5000,$C161,'(6)定期点検調書'!$BF$12:$BF$5000,$V$7)&gt;=1,$V$7,IF(COUNTIFS('(6)定期点検調書'!$B$12:$B$5000,AM$159,'(6)定期点検調書'!$AH$12:$AH$5000,$C161,'(6)定期点検調書'!$BF$12:$BF$5000,$U$7)&gt;=1,$U$7,IF(COUNTIFS('(6)定期点検調書'!$B$12:$B$5000,AM$159,'(6)定期点検調書'!$AH$12:$AH$5000,$C161,'(6)定期点検調書'!$BF$12:$BF$5000,$T$7)&gt;=1,$T$7,IF(COUNTIFS('(6)定期点検調書'!$B$12:$B$5000,AM$159,'(6)定期点検調書'!$AH$12:$AH$5000,$C161,'(6)定期点検調書'!$BF$12:$BF$5000,$S$7)&gt;=1,$S$7,""))))))</f>
        <v/>
      </c>
      <c r="AN161" s="465" t="str">
        <f>IF(AN$159="","",IF(COUNTIFS('(6)定期点検調書'!$B$12:$B$5000,AN$159,'(6)定期点検調書'!$AH$12:$AH$5000,$C161,'(6)定期点検調書'!$BF$12:$BF$5000,$W$7)&gt;=1,$W$7,IF(COUNTIFS('(6)定期点検調書'!$B$12:$B$5000,AN$159,'(6)定期点検調書'!$AH$12:$AH$5000,$C161,'(6)定期点検調書'!$BF$12:$BF$5000,$V$7)&gt;=1,$V$7,IF(COUNTIFS('(6)定期点検調書'!$B$12:$B$5000,AN$159,'(6)定期点検調書'!$AH$12:$AH$5000,$C161,'(6)定期点検調書'!$BF$12:$BF$5000,$U$7)&gt;=1,$U$7,IF(COUNTIFS('(6)定期点検調書'!$B$12:$B$5000,AN$159,'(6)定期点検調書'!$AH$12:$AH$5000,$C161,'(6)定期点検調書'!$BF$12:$BF$5000,$T$7)&gt;=1,$T$7,IF(COUNTIFS('(6)定期点検調書'!$B$12:$B$5000,AN$159,'(6)定期点検調書'!$AH$12:$AH$5000,$C161,'(6)定期点検調書'!$BF$12:$BF$5000,$S$7)&gt;=1,$S$7,""))))))</f>
        <v/>
      </c>
      <c r="AO161" s="465" t="str">
        <f>IF(AO$159="","",IF(COUNTIFS('(6)定期点検調書'!$B$12:$B$5000,AO$159,'(6)定期点検調書'!$AH$12:$AH$5000,$C161,'(6)定期点検調書'!$BF$12:$BF$5000,$W$7)&gt;=1,$W$7,IF(COUNTIFS('(6)定期点検調書'!$B$12:$B$5000,AO$159,'(6)定期点検調書'!$AH$12:$AH$5000,$C161,'(6)定期点検調書'!$BF$12:$BF$5000,$V$7)&gt;=1,$V$7,IF(COUNTIFS('(6)定期点検調書'!$B$12:$B$5000,AO$159,'(6)定期点検調書'!$AH$12:$AH$5000,$C161,'(6)定期点検調書'!$BF$12:$BF$5000,$U$7)&gt;=1,$U$7,IF(COUNTIFS('(6)定期点検調書'!$B$12:$B$5000,AO$159,'(6)定期点検調書'!$AH$12:$AH$5000,$C161,'(6)定期点検調書'!$BF$12:$BF$5000,$T$7)&gt;=1,$T$7,IF(COUNTIFS('(6)定期点検調書'!$B$12:$B$5000,AO$159,'(6)定期点検調書'!$AH$12:$AH$5000,$C161,'(6)定期点検調書'!$BF$12:$BF$5000,$S$7)&gt;=1,$S$7,""))))))</f>
        <v/>
      </c>
      <c r="AP161" s="465" t="str">
        <f>IF(AP$159="","",IF(COUNTIFS('(6)定期点検調書'!$B$12:$B$5000,AP$159,'(6)定期点検調書'!$AH$12:$AH$5000,$C161,'(6)定期点検調書'!$BF$12:$BF$5000,$W$7)&gt;=1,$W$7,IF(COUNTIFS('(6)定期点検調書'!$B$12:$B$5000,AP$159,'(6)定期点検調書'!$AH$12:$AH$5000,$C161,'(6)定期点検調書'!$BF$12:$BF$5000,$V$7)&gt;=1,$V$7,IF(COUNTIFS('(6)定期点検調書'!$B$12:$B$5000,AP$159,'(6)定期点検調書'!$AH$12:$AH$5000,$C161,'(6)定期点検調書'!$BF$12:$BF$5000,$U$7)&gt;=1,$U$7,IF(COUNTIFS('(6)定期点検調書'!$B$12:$B$5000,AP$159,'(6)定期点検調書'!$AH$12:$AH$5000,$C161,'(6)定期点検調書'!$BF$12:$BF$5000,$T$7)&gt;=1,$T$7,IF(COUNTIFS('(6)定期点検調書'!$B$12:$B$5000,AP$159,'(6)定期点検調書'!$AH$12:$AH$5000,$C161,'(6)定期点検調書'!$BF$12:$BF$5000,$S$7)&gt;=1,$S$7,""))))))</f>
        <v/>
      </c>
      <c r="AQ161" s="465" t="str">
        <f>IF(AQ$159="","",IF(COUNTIFS('(6)定期点検調書'!$B$12:$B$5000,AQ$159,'(6)定期点検調書'!$AH$12:$AH$5000,$C161,'(6)定期点検調書'!$BF$12:$BF$5000,$W$7)&gt;=1,$W$7,IF(COUNTIFS('(6)定期点検調書'!$B$12:$B$5000,AQ$159,'(6)定期点検調書'!$AH$12:$AH$5000,$C161,'(6)定期点検調書'!$BF$12:$BF$5000,$V$7)&gt;=1,$V$7,IF(COUNTIFS('(6)定期点検調書'!$B$12:$B$5000,AQ$159,'(6)定期点検調書'!$AH$12:$AH$5000,$C161,'(6)定期点検調書'!$BF$12:$BF$5000,$U$7)&gt;=1,$U$7,IF(COUNTIFS('(6)定期点検調書'!$B$12:$B$5000,AQ$159,'(6)定期点検調書'!$AH$12:$AH$5000,$C161,'(6)定期点検調書'!$BF$12:$BF$5000,$T$7)&gt;=1,$T$7,IF(COUNTIFS('(6)定期点検調書'!$B$12:$B$5000,AQ$159,'(6)定期点検調書'!$AH$12:$AH$5000,$C161,'(6)定期点検調書'!$BF$12:$BF$5000,$S$7)&gt;=1,$S$7,""))))))</f>
        <v/>
      </c>
      <c r="AR161" s="465" t="str">
        <f>IF(AR$159="","",IF(COUNTIFS('(6)定期点検調書'!$B$12:$B$5000,AR$159,'(6)定期点検調書'!$AH$12:$AH$5000,$C161,'(6)定期点検調書'!$BF$12:$BF$5000,$W$7)&gt;=1,$W$7,IF(COUNTIFS('(6)定期点検調書'!$B$12:$B$5000,AR$159,'(6)定期点検調書'!$AH$12:$AH$5000,$C161,'(6)定期点検調書'!$BF$12:$BF$5000,$V$7)&gt;=1,$V$7,IF(COUNTIFS('(6)定期点検調書'!$B$12:$B$5000,AR$159,'(6)定期点検調書'!$AH$12:$AH$5000,$C161,'(6)定期点検調書'!$BF$12:$BF$5000,$U$7)&gt;=1,$U$7,IF(COUNTIFS('(6)定期点検調書'!$B$12:$B$5000,AR$159,'(6)定期点検調書'!$AH$12:$AH$5000,$C161,'(6)定期点検調書'!$BF$12:$BF$5000,$T$7)&gt;=1,$T$7,IF(COUNTIFS('(6)定期点検調書'!$B$12:$B$5000,AR$159,'(6)定期点検調書'!$AH$12:$AH$5000,$C161,'(6)定期点検調書'!$BF$12:$BF$5000,$S$7)&gt;=1,$S$7,""))))))</f>
        <v/>
      </c>
      <c r="AS161" s="465" t="str">
        <f>IF(AS$159="","",IF(COUNTIFS('(6)定期点検調書'!$B$12:$B$5000,AS$159,'(6)定期点検調書'!$AH$12:$AH$5000,$C161,'(6)定期点検調書'!$BF$12:$BF$5000,$W$7)&gt;=1,$W$7,IF(COUNTIFS('(6)定期点検調書'!$B$12:$B$5000,AS$159,'(6)定期点検調書'!$AH$12:$AH$5000,$C161,'(6)定期点検調書'!$BF$12:$BF$5000,$V$7)&gt;=1,$V$7,IF(COUNTIFS('(6)定期点検調書'!$B$12:$B$5000,AS$159,'(6)定期点検調書'!$AH$12:$AH$5000,$C161,'(6)定期点検調書'!$BF$12:$BF$5000,$U$7)&gt;=1,$U$7,IF(COUNTIFS('(6)定期点検調書'!$B$12:$B$5000,AS$159,'(6)定期点検調書'!$AH$12:$AH$5000,$C161,'(6)定期点検調書'!$BF$12:$BF$5000,$T$7)&gt;=1,$T$7,IF(COUNTIFS('(6)定期点検調書'!$B$12:$B$5000,AS$159,'(6)定期点検調書'!$AH$12:$AH$5000,$C161,'(6)定期点検調書'!$BF$12:$BF$5000,$S$7)&gt;=1,$S$7,""))))))</f>
        <v/>
      </c>
      <c r="AT161" s="465" t="str">
        <f>IF(AT$159="","",IF(COUNTIFS('(6)定期点検調書'!$B$12:$B$5000,AT$159,'(6)定期点検調書'!$AH$12:$AH$5000,$C161,'(6)定期点検調書'!$BF$12:$BF$5000,$W$7)&gt;=1,$W$7,IF(COUNTIFS('(6)定期点検調書'!$B$12:$B$5000,AT$159,'(6)定期点検調書'!$AH$12:$AH$5000,$C161,'(6)定期点検調書'!$BF$12:$BF$5000,$V$7)&gt;=1,$V$7,IF(COUNTIFS('(6)定期点検調書'!$B$12:$B$5000,AT$159,'(6)定期点検調書'!$AH$12:$AH$5000,$C161,'(6)定期点検調書'!$BF$12:$BF$5000,$U$7)&gt;=1,$U$7,IF(COUNTIFS('(6)定期点検調書'!$B$12:$B$5000,AT$159,'(6)定期点検調書'!$AH$12:$AH$5000,$C161,'(6)定期点検調書'!$BF$12:$BF$5000,$T$7)&gt;=1,$T$7,IF(COUNTIFS('(6)定期点検調書'!$B$12:$B$5000,AT$159,'(6)定期点検調書'!$AH$12:$AH$5000,$C161,'(6)定期点検調書'!$BF$12:$BF$5000,$S$7)&gt;=1,$S$7,""))))))</f>
        <v/>
      </c>
      <c r="AU161" s="465" t="str">
        <f>IF(AU$159="","",IF(COUNTIFS('(6)定期点検調書'!$B$12:$B$5000,AU$159,'(6)定期点検調書'!$AH$12:$AH$5000,$C161,'(6)定期点検調書'!$BF$12:$BF$5000,$W$7)&gt;=1,$W$7,IF(COUNTIFS('(6)定期点検調書'!$B$12:$B$5000,AU$159,'(6)定期点検調書'!$AH$12:$AH$5000,$C161,'(6)定期点検調書'!$BF$12:$BF$5000,$V$7)&gt;=1,$V$7,IF(COUNTIFS('(6)定期点検調書'!$B$12:$B$5000,AU$159,'(6)定期点検調書'!$AH$12:$AH$5000,$C161,'(6)定期点検調書'!$BF$12:$BF$5000,$U$7)&gt;=1,$U$7,IF(COUNTIFS('(6)定期点検調書'!$B$12:$B$5000,AU$159,'(6)定期点検調書'!$AH$12:$AH$5000,$C161,'(6)定期点検調書'!$BF$12:$BF$5000,$T$7)&gt;=1,$T$7,IF(COUNTIFS('(6)定期点検調書'!$B$12:$B$5000,AU$159,'(6)定期点検調書'!$AH$12:$AH$5000,$C161,'(6)定期点検調書'!$BF$12:$BF$5000,$S$7)&gt;=1,$S$7,""))))))</f>
        <v/>
      </c>
      <c r="AV161" s="465" t="str">
        <f>IF(AV$159="","",IF(COUNTIFS('(6)定期点検調書'!$B$12:$B$5000,AV$159,'(6)定期点検調書'!$AH$12:$AH$5000,$C161,'(6)定期点検調書'!$BF$12:$BF$5000,$W$7)&gt;=1,$W$7,IF(COUNTIFS('(6)定期点検調書'!$B$12:$B$5000,AV$159,'(6)定期点検調書'!$AH$12:$AH$5000,$C161,'(6)定期点検調書'!$BF$12:$BF$5000,$V$7)&gt;=1,$V$7,IF(COUNTIFS('(6)定期点検調書'!$B$12:$B$5000,AV$159,'(6)定期点検調書'!$AH$12:$AH$5000,$C161,'(6)定期点検調書'!$BF$12:$BF$5000,$U$7)&gt;=1,$U$7,IF(COUNTIFS('(6)定期点検調書'!$B$12:$B$5000,AV$159,'(6)定期点検調書'!$AH$12:$AH$5000,$C161,'(6)定期点検調書'!$BF$12:$BF$5000,$T$7)&gt;=1,$T$7,IF(COUNTIFS('(6)定期点検調書'!$B$12:$B$5000,AV$159,'(6)定期点検調書'!$AH$12:$AH$5000,$C161,'(6)定期点検調書'!$BF$12:$BF$5000,$S$7)&gt;=1,$S$7,""))))))</f>
        <v/>
      </c>
      <c r="AW161" s="465" t="str">
        <f>IF(AW$159="","",IF(COUNTIFS('(6)定期点検調書'!$B$12:$B$5000,AW$159,'(6)定期点検調書'!$AH$12:$AH$5000,$C161,'(6)定期点検調書'!$BF$12:$BF$5000,$W$7)&gt;=1,$W$7,IF(COUNTIFS('(6)定期点検調書'!$B$12:$B$5000,AW$159,'(6)定期点検調書'!$AH$12:$AH$5000,$C161,'(6)定期点検調書'!$BF$12:$BF$5000,$V$7)&gt;=1,$V$7,IF(COUNTIFS('(6)定期点検調書'!$B$12:$B$5000,AW$159,'(6)定期点検調書'!$AH$12:$AH$5000,$C161,'(6)定期点検調書'!$BF$12:$BF$5000,$U$7)&gt;=1,$U$7,IF(COUNTIFS('(6)定期点検調書'!$B$12:$B$5000,AW$159,'(6)定期点検調書'!$AH$12:$AH$5000,$C161,'(6)定期点検調書'!$BF$12:$BF$5000,$T$7)&gt;=1,$T$7,IF(COUNTIFS('(6)定期点検調書'!$B$12:$B$5000,AW$159,'(6)定期点検調書'!$AH$12:$AH$5000,$C161,'(6)定期点検調書'!$BF$12:$BF$5000,$S$7)&gt;=1,$S$7,""))))))</f>
        <v/>
      </c>
      <c r="AX161" s="465" t="str">
        <f>IF(AX$159="","",IF(COUNTIFS('(6)定期点検調書'!$B$12:$B$5000,AX$159,'(6)定期点検調書'!$AH$12:$AH$5000,$C161,'(6)定期点検調書'!$BF$12:$BF$5000,$W$7)&gt;=1,$W$7,IF(COUNTIFS('(6)定期点検調書'!$B$12:$B$5000,AX$159,'(6)定期点検調書'!$AH$12:$AH$5000,$C161,'(6)定期点検調書'!$BF$12:$BF$5000,$V$7)&gt;=1,$V$7,IF(COUNTIFS('(6)定期点検調書'!$B$12:$B$5000,AX$159,'(6)定期点検調書'!$AH$12:$AH$5000,$C161,'(6)定期点検調書'!$BF$12:$BF$5000,$U$7)&gt;=1,$U$7,IF(COUNTIFS('(6)定期点検調書'!$B$12:$B$5000,AX$159,'(6)定期点検調書'!$AH$12:$AH$5000,$C161,'(6)定期点検調書'!$BF$12:$BF$5000,$T$7)&gt;=1,$T$7,IF(COUNTIFS('(6)定期点検調書'!$B$12:$B$5000,AX$159,'(6)定期点検調書'!$AH$12:$AH$5000,$C161,'(6)定期点検調書'!$BF$12:$BF$5000,$S$7)&gt;=1,$S$7,""))))))</f>
        <v/>
      </c>
      <c r="AY161" s="465" t="str">
        <f>IF(AY$159="","",IF(COUNTIFS('(6)定期点検調書'!$B$12:$B$5000,AY$159,'(6)定期点検調書'!$AH$12:$AH$5000,$C161,'(6)定期点検調書'!$BF$12:$BF$5000,$W$7)&gt;=1,$W$7,IF(COUNTIFS('(6)定期点検調書'!$B$12:$B$5000,AY$159,'(6)定期点検調書'!$AH$12:$AH$5000,$C161,'(6)定期点検調書'!$BF$12:$BF$5000,$V$7)&gt;=1,$V$7,IF(COUNTIFS('(6)定期点検調書'!$B$12:$B$5000,AY$159,'(6)定期点検調書'!$AH$12:$AH$5000,$C161,'(6)定期点検調書'!$BF$12:$BF$5000,$U$7)&gt;=1,$U$7,IF(COUNTIFS('(6)定期点検調書'!$B$12:$B$5000,AY$159,'(6)定期点検調書'!$AH$12:$AH$5000,$C161,'(6)定期点検調書'!$BF$12:$BF$5000,$T$7)&gt;=1,$T$7,IF(COUNTIFS('(6)定期点検調書'!$B$12:$B$5000,AY$159,'(6)定期点検調書'!$AH$12:$AH$5000,$C161,'(6)定期点検調書'!$BF$12:$BF$5000,$S$7)&gt;=1,$S$7,""))))))</f>
        <v/>
      </c>
      <c r="AZ161" s="465" t="str">
        <f>IF(AZ$159="","",IF(COUNTIFS('(6)定期点検調書'!$B$12:$B$5000,AZ$159,'(6)定期点検調書'!$AH$12:$AH$5000,$C161,'(6)定期点検調書'!$BF$12:$BF$5000,$W$7)&gt;=1,$W$7,IF(COUNTIFS('(6)定期点検調書'!$B$12:$B$5000,AZ$159,'(6)定期点検調書'!$AH$12:$AH$5000,$C161,'(6)定期点検調書'!$BF$12:$BF$5000,$V$7)&gt;=1,$V$7,IF(COUNTIFS('(6)定期点検調書'!$B$12:$B$5000,AZ$159,'(6)定期点検調書'!$AH$12:$AH$5000,$C161,'(6)定期点検調書'!$BF$12:$BF$5000,$U$7)&gt;=1,$U$7,IF(COUNTIFS('(6)定期点検調書'!$B$12:$B$5000,AZ$159,'(6)定期点検調書'!$AH$12:$AH$5000,$C161,'(6)定期点検調書'!$BF$12:$BF$5000,$T$7)&gt;=1,$T$7,IF(COUNTIFS('(6)定期点検調書'!$B$12:$B$5000,AZ$159,'(6)定期点検調書'!$AH$12:$AH$5000,$C161,'(6)定期点検調書'!$BF$12:$BF$5000,$S$7)&gt;=1,$S$7,""))))))</f>
        <v/>
      </c>
      <c r="BA161" s="466" t="str">
        <f>IF(BA$159="","",IF(COUNTIFS('(6)定期点検調書'!$B$12:$B$5000,BA$159,'(6)定期点検調書'!$AH$12:$AH$5000,$C161,'(6)定期点検調書'!$BF$12:$BF$5000,$W$7)&gt;=1,$W$7,IF(COUNTIFS('(6)定期点検調書'!$B$12:$B$5000,BA$159,'(6)定期点検調書'!$AH$12:$AH$5000,$C161,'(6)定期点検調書'!$BF$12:$BF$5000,$V$7)&gt;=1,$V$7,IF(COUNTIFS('(6)定期点検調書'!$B$12:$B$5000,BA$159,'(6)定期点検調書'!$AH$12:$AH$5000,$C161,'(6)定期点検調書'!$BF$12:$BF$5000,$U$7)&gt;=1,$U$7,IF(COUNTIFS('(6)定期点検調書'!$B$12:$B$5000,BA$159,'(6)定期点検調書'!$AH$12:$AH$5000,$C161,'(6)定期点検調書'!$BF$12:$BF$5000,$T$7)&gt;=1,$T$7,IF(COUNTIFS('(6)定期点検調書'!$B$12:$B$5000,BA$159,'(6)定期点検調書'!$AH$12:$AH$5000,$C161,'(6)定期点検調書'!$BF$12:$BF$5000,$S$7)&gt;=1,$S$7,""))))))</f>
        <v/>
      </c>
      <c r="BB161" s="1"/>
      <c r="BC161" s="1"/>
    </row>
    <row r="162" spans="2:55" ht="18.75" customHeight="1" x14ac:dyDescent="0.2">
      <c r="B162" s="1854"/>
      <c r="C162" s="1841" t="str">
        <f>ﾃﾞｰﾀ一覧!$U$20</f>
        <v>表面劣化</v>
      </c>
      <c r="D162" s="1842"/>
      <c r="E162" s="1842"/>
      <c r="F162" s="1842"/>
      <c r="G162" s="1843"/>
      <c r="H162" s="467" t="str">
        <f>IF(H$159="","",IF(COUNTIFS('(6)定期点検調書'!$B$12:$B$5000,H$159,'(6)定期点検調書'!$AH$12:$AH$5000,$C162,'(6)定期点検調書'!$BF$12:$BF$5000,$W$7)&gt;=1,$W$7,IF(COUNTIFS('(6)定期点検調書'!$B$12:$B$5000,H$159,'(6)定期点検調書'!$AH$12:$AH$5000,$C162,'(6)定期点検調書'!$BF$12:$BF$5000,$V$7)&gt;=1,$V$7,IF(COUNTIFS('(6)定期点検調書'!$B$12:$B$5000,H$159,'(6)定期点検調書'!$AH$12:$AH$5000,$C162,'(6)定期点検調書'!$BF$12:$BF$5000,$U$7)&gt;=1,$U$7,IF(COUNTIFS('(6)定期点検調書'!$B$12:$B$5000,H$159,'(6)定期点検調書'!$AH$12:$AH$5000,$C162,'(6)定期点検調書'!$BF$12:$BF$5000,$T$7)&gt;=1,$T$7,IF(COUNTIFS('(6)定期点検調書'!$B$12:$B$5000,H$159,'(6)定期点検調書'!$AH$12:$AH$5000,$C162,'(6)定期点検調書'!$BF$12:$BF$5000,$S$7)&gt;=1,$S$7,""))))))</f>
        <v/>
      </c>
      <c r="I162" s="465" t="str">
        <f>IF(I$159="","",IF(COUNTIFS('(6)定期点検調書'!$B$12:$B$5000,I$159,'(6)定期点検調書'!$AH$12:$AH$5000,$C162,'(6)定期点検調書'!$BF$12:$BF$5000,$W$7)&gt;=1,$W$7,IF(COUNTIFS('(6)定期点検調書'!$B$12:$B$5000,I$159,'(6)定期点検調書'!$AH$12:$AH$5000,$C162,'(6)定期点検調書'!$BF$12:$BF$5000,$V$7)&gt;=1,$V$7,IF(COUNTIFS('(6)定期点検調書'!$B$12:$B$5000,I$159,'(6)定期点検調書'!$AH$12:$AH$5000,$C162,'(6)定期点検調書'!$BF$12:$BF$5000,$U$7)&gt;=1,$U$7,IF(COUNTIFS('(6)定期点検調書'!$B$12:$B$5000,I$159,'(6)定期点検調書'!$AH$12:$AH$5000,$C162,'(6)定期点検調書'!$BF$12:$BF$5000,$T$7)&gt;=1,$T$7,IF(COUNTIFS('(6)定期点検調書'!$B$12:$B$5000,I$159,'(6)定期点検調書'!$AH$12:$AH$5000,$C162,'(6)定期点検調書'!$BF$12:$BF$5000,$S$7)&gt;=1,$S$7,""))))))</f>
        <v/>
      </c>
      <c r="J162" s="465" t="str">
        <f>IF(J$159="","",IF(COUNTIFS('(6)定期点検調書'!$B$12:$B$5000,J$159,'(6)定期点検調書'!$AH$12:$AH$5000,$C162,'(6)定期点検調書'!$BF$12:$BF$5000,$W$7)&gt;=1,$W$7,IF(COUNTIFS('(6)定期点検調書'!$B$12:$B$5000,J$159,'(6)定期点検調書'!$AH$12:$AH$5000,$C162,'(6)定期点検調書'!$BF$12:$BF$5000,$V$7)&gt;=1,$V$7,IF(COUNTIFS('(6)定期点検調書'!$B$12:$B$5000,J$159,'(6)定期点検調書'!$AH$12:$AH$5000,$C162,'(6)定期点検調書'!$BF$12:$BF$5000,$U$7)&gt;=1,$U$7,IF(COUNTIFS('(6)定期点検調書'!$B$12:$B$5000,J$159,'(6)定期点検調書'!$AH$12:$AH$5000,$C162,'(6)定期点検調書'!$BF$12:$BF$5000,$T$7)&gt;=1,$T$7,IF(COUNTIFS('(6)定期点検調書'!$B$12:$B$5000,J$159,'(6)定期点検調書'!$AH$12:$AH$5000,$C162,'(6)定期点検調書'!$BF$12:$BF$5000,$S$7)&gt;=1,$S$7,""))))))</f>
        <v/>
      </c>
      <c r="K162" s="465" t="str">
        <f>IF(K$159="","",IF(COUNTIFS('(6)定期点検調書'!$B$12:$B$5000,K$159,'(6)定期点検調書'!$AH$12:$AH$5000,$C162,'(6)定期点検調書'!$BF$12:$BF$5000,$W$7)&gt;=1,$W$7,IF(COUNTIFS('(6)定期点検調書'!$B$12:$B$5000,K$159,'(6)定期点検調書'!$AH$12:$AH$5000,$C162,'(6)定期点検調書'!$BF$12:$BF$5000,$V$7)&gt;=1,$V$7,IF(COUNTIFS('(6)定期点検調書'!$B$12:$B$5000,K$159,'(6)定期点検調書'!$AH$12:$AH$5000,$C162,'(6)定期点検調書'!$BF$12:$BF$5000,$U$7)&gt;=1,$U$7,IF(COUNTIFS('(6)定期点検調書'!$B$12:$B$5000,K$159,'(6)定期点検調書'!$AH$12:$AH$5000,$C162,'(6)定期点検調書'!$BF$12:$BF$5000,$T$7)&gt;=1,$T$7,IF(COUNTIFS('(6)定期点検調書'!$B$12:$B$5000,K$159,'(6)定期点検調書'!$AH$12:$AH$5000,$C162,'(6)定期点検調書'!$BF$12:$BF$5000,$S$7)&gt;=1,$S$7,""))))))</f>
        <v/>
      </c>
      <c r="L162" s="465" t="str">
        <f>IF(L$159="","",IF(COUNTIFS('(6)定期点検調書'!$B$12:$B$5000,L$159,'(6)定期点検調書'!$AH$12:$AH$5000,$C162,'(6)定期点検調書'!$BF$12:$BF$5000,$W$7)&gt;=1,$W$7,IF(COUNTIFS('(6)定期点検調書'!$B$12:$B$5000,L$159,'(6)定期点検調書'!$AH$12:$AH$5000,$C162,'(6)定期点検調書'!$BF$12:$BF$5000,$V$7)&gt;=1,$V$7,IF(COUNTIFS('(6)定期点検調書'!$B$12:$B$5000,L$159,'(6)定期点検調書'!$AH$12:$AH$5000,$C162,'(6)定期点検調書'!$BF$12:$BF$5000,$U$7)&gt;=1,$U$7,IF(COUNTIFS('(6)定期点検調書'!$B$12:$B$5000,L$159,'(6)定期点検調書'!$AH$12:$AH$5000,$C162,'(6)定期点検調書'!$BF$12:$BF$5000,$T$7)&gt;=1,$T$7,IF(COUNTIFS('(6)定期点検調書'!$B$12:$B$5000,L$159,'(6)定期点検調書'!$AH$12:$AH$5000,$C162,'(6)定期点検調書'!$BF$12:$BF$5000,$S$7)&gt;=1,$S$7,""))))))</f>
        <v/>
      </c>
      <c r="M162" s="465" t="str">
        <f>IF(M$159="","",IF(COUNTIFS('(6)定期点検調書'!$B$12:$B$5000,M$159,'(6)定期点検調書'!$AH$12:$AH$5000,$C162,'(6)定期点検調書'!$BF$12:$BF$5000,$W$7)&gt;=1,$W$7,IF(COUNTIFS('(6)定期点検調書'!$B$12:$B$5000,M$159,'(6)定期点検調書'!$AH$12:$AH$5000,$C162,'(6)定期点検調書'!$BF$12:$BF$5000,$V$7)&gt;=1,$V$7,IF(COUNTIFS('(6)定期点検調書'!$B$12:$B$5000,M$159,'(6)定期点検調書'!$AH$12:$AH$5000,$C162,'(6)定期点検調書'!$BF$12:$BF$5000,$U$7)&gt;=1,$U$7,IF(COUNTIFS('(6)定期点検調書'!$B$12:$B$5000,M$159,'(6)定期点検調書'!$AH$12:$AH$5000,$C162,'(6)定期点検調書'!$BF$12:$BF$5000,$T$7)&gt;=1,$T$7,IF(COUNTIFS('(6)定期点検調書'!$B$12:$B$5000,M$159,'(6)定期点検調書'!$AH$12:$AH$5000,$C162,'(6)定期点検調書'!$BF$12:$BF$5000,$S$7)&gt;=1,$S$7,""))))))</f>
        <v/>
      </c>
      <c r="N162" s="465" t="str">
        <f>IF(N$159="","",IF(COUNTIFS('(6)定期点検調書'!$B$12:$B$5000,N$159,'(6)定期点検調書'!$AH$12:$AH$5000,$C162,'(6)定期点検調書'!$BF$12:$BF$5000,$W$7)&gt;=1,$W$7,IF(COUNTIFS('(6)定期点検調書'!$B$12:$B$5000,N$159,'(6)定期点検調書'!$AH$12:$AH$5000,$C162,'(6)定期点検調書'!$BF$12:$BF$5000,$V$7)&gt;=1,$V$7,IF(COUNTIFS('(6)定期点検調書'!$B$12:$B$5000,N$159,'(6)定期点検調書'!$AH$12:$AH$5000,$C162,'(6)定期点検調書'!$BF$12:$BF$5000,$U$7)&gt;=1,$U$7,IF(COUNTIFS('(6)定期点検調書'!$B$12:$B$5000,N$159,'(6)定期点検調書'!$AH$12:$AH$5000,$C162,'(6)定期点検調書'!$BF$12:$BF$5000,$T$7)&gt;=1,$T$7,IF(COUNTIFS('(6)定期点検調書'!$B$12:$B$5000,N$159,'(6)定期点検調書'!$AH$12:$AH$5000,$C162,'(6)定期点検調書'!$BF$12:$BF$5000,$S$7)&gt;=1,$S$7,""))))))</f>
        <v/>
      </c>
      <c r="O162" s="465" t="str">
        <f>IF(O$159="","",IF(COUNTIFS('(6)定期点検調書'!$B$12:$B$5000,O$159,'(6)定期点検調書'!$AH$12:$AH$5000,$C162,'(6)定期点検調書'!$BF$12:$BF$5000,$W$7)&gt;=1,$W$7,IF(COUNTIFS('(6)定期点検調書'!$B$12:$B$5000,O$159,'(6)定期点検調書'!$AH$12:$AH$5000,$C162,'(6)定期点検調書'!$BF$12:$BF$5000,$V$7)&gt;=1,$V$7,IF(COUNTIFS('(6)定期点検調書'!$B$12:$B$5000,O$159,'(6)定期点検調書'!$AH$12:$AH$5000,$C162,'(6)定期点検調書'!$BF$12:$BF$5000,$U$7)&gt;=1,$U$7,IF(COUNTIFS('(6)定期点検調書'!$B$12:$B$5000,O$159,'(6)定期点検調書'!$AH$12:$AH$5000,$C162,'(6)定期点検調書'!$BF$12:$BF$5000,$T$7)&gt;=1,$T$7,IF(COUNTIFS('(6)定期点検調書'!$B$12:$B$5000,O$159,'(6)定期点検調書'!$AH$12:$AH$5000,$C162,'(6)定期点検調書'!$BF$12:$BF$5000,$S$7)&gt;=1,$S$7,""))))))</f>
        <v/>
      </c>
      <c r="P162" s="465" t="str">
        <f>IF(P$159="","",IF(COUNTIFS('(6)定期点検調書'!$B$12:$B$5000,P$159,'(6)定期点検調書'!$AH$12:$AH$5000,$C162,'(6)定期点検調書'!$BF$12:$BF$5000,$W$7)&gt;=1,$W$7,IF(COUNTIFS('(6)定期点検調書'!$B$12:$B$5000,P$159,'(6)定期点検調書'!$AH$12:$AH$5000,$C162,'(6)定期点検調書'!$BF$12:$BF$5000,$V$7)&gt;=1,$V$7,IF(COUNTIFS('(6)定期点検調書'!$B$12:$B$5000,P$159,'(6)定期点検調書'!$AH$12:$AH$5000,$C162,'(6)定期点検調書'!$BF$12:$BF$5000,$U$7)&gt;=1,$U$7,IF(COUNTIFS('(6)定期点検調書'!$B$12:$B$5000,P$159,'(6)定期点検調書'!$AH$12:$AH$5000,$C162,'(6)定期点検調書'!$BF$12:$BF$5000,$T$7)&gt;=1,$T$7,IF(COUNTIFS('(6)定期点検調書'!$B$12:$B$5000,P$159,'(6)定期点検調書'!$AH$12:$AH$5000,$C162,'(6)定期点検調書'!$BF$12:$BF$5000,$S$7)&gt;=1,$S$7,""))))))</f>
        <v/>
      </c>
      <c r="Q162" s="465" t="str">
        <f>IF(Q$159="","",IF(COUNTIFS('(6)定期点検調書'!$B$12:$B$5000,Q$159,'(6)定期点検調書'!$AH$12:$AH$5000,$C162,'(6)定期点検調書'!$BF$12:$BF$5000,$W$7)&gt;=1,$W$7,IF(COUNTIFS('(6)定期点検調書'!$B$12:$B$5000,Q$159,'(6)定期点検調書'!$AH$12:$AH$5000,$C162,'(6)定期点検調書'!$BF$12:$BF$5000,$V$7)&gt;=1,$V$7,IF(COUNTIFS('(6)定期点検調書'!$B$12:$B$5000,Q$159,'(6)定期点検調書'!$AH$12:$AH$5000,$C162,'(6)定期点検調書'!$BF$12:$BF$5000,$U$7)&gt;=1,$U$7,IF(COUNTIFS('(6)定期点検調書'!$B$12:$B$5000,Q$159,'(6)定期点検調書'!$AH$12:$AH$5000,$C162,'(6)定期点検調書'!$BF$12:$BF$5000,$T$7)&gt;=1,$T$7,IF(COUNTIFS('(6)定期点検調書'!$B$12:$B$5000,Q$159,'(6)定期点検調書'!$AH$12:$AH$5000,$C162,'(6)定期点検調書'!$BF$12:$BF$5000,$S$7)&gt;=1,$S$7,""))))))</f>
        <v/>
      </c>
      <c r="R162" s="465" t="str">
        <f>IF(R$159="","",IF(COUNTIFS('(6)定期点検調書'!$B$12:$B$5000,R$159,'(6)定期点検調書'!$AH$12:$AH$5000,$C162,'(6)定期点検調書'!$BF$12:$BF$5000,$W$7)&gt;=1,$W$7,IF(COUNTIFS('(6)定期点検調書'!$B$12:$B$5000,R$159,'(6)定期点検調書'!$AH$12:$AH$5000,$C162,'(6)定期点検調書'!$BF$12:$BF$5000,$V$7)&gt;=1,$V$7,IF(COUNTIFS('(6)定期点検調書'!$B$12:$B$5000,R$159,'(6)定期点検調書'!$AH$12:$AH$5000,$C162,'(6)定期点検調書'!$BF$12:$BF$5000,$U$7)&gt;=1,$U$7,IF(COUNTIFS('(6)定期点検調書'!$B$12:$B$5000,R$159,'(6)定期点検調書'!$AH$12:$AH$5000,$C162,'(6)定期点検調書'!$BF$12:$BF$5000,$T$7)&gt;=1,$T$7,IF(COUNTIFS('(6)定期点検調書'!$B$12:$B$5000,R$159,'(6)定期点検調書'!$AH$12:$AH$5000,$C162,'(6)定期点検調書'!$BF$12:$BF$5000,$S$7)&gt;=1,$S$7,""))))))</f>
        <v/>
      </c>
      <c r="S162" s="465" t="str">
        <f>IF(S$159="","",IF(COUNTIFS('(6)定期点検調書'!$B$12:$B$5000,S$159,'(6)定期点検調書'!$AH$12:$AH$5000,$C162,'(6)定期点検調書'!$BF$12:$BF$5000,$W$7)&gt;=1,$W$7,IF(COUNTIFS('(6)定期点検調書'!$B$12:$B$5000,S$159,'(6)定期点検調書'!$AH$12:$AH$5000,$C162,'(6)定期点検調書'!$BF$12:$BF$5000,$V$7)&gt;=1,$V$7,IF(COUNTIFS('(6)定期点検調書'!$B$12:$B$5000,S$159,'(6)定期点検調書'!$AH$12:$AH$5000,$C162,'(6)定期点検調書'!$BF$12:$BF$5000,$U$7)&gt;=1,$U$7,IF(COUNTIFS('(6)定期点検調書'!$B$12:$B$5000,S$159,'(6)定期点検調書'!$AH$12:$AH$5000,$C162,'(6)定期点検調書'!$BF$12:$BF$5000,$T$7)&gt;=1,$T$7,IF(COUNTIFS('(6)定期点検調書'!$B$12:$B$5000,S$159,'(6)定期点検調書'!$AH$12:$AH$5000,$C162,'(6)定期点検調書'!$BF$12:$BF$5000,$S$7)&gt;=1,$S$7,""))))))</f>
        <v/>
      </c>
      <c r="T162" s="465" t="str">
        <f>IF(T$159="","",IF(COUNTIFS('(6)定期点検調書'!$B$12:$B$5000,T$159,'(6)定期点検調書'!$AH$12:$AH$5000,$C162,'(6)定期点検調書'!$BF$12:$BF$5000,$W$7)&gt;=1,$W$7,IF(COUNTIFS('(6)定期点検調書'!$B$12:$B$5000,T$159,'(6)定期点検調書'!$AH$12:$AH$5000,$C162,'(6)定期点検調書'!$BF$12:$BF$5000,$V$7)&gt;=1,$V$7,IF(COUNTIFS('(6)定期点検調書'!$B$12:$B$5000,T$159,'(6)定期点検調書'!$AH$12:$AH$5000,$C162,'(6)定期点検調書'!$BF$12:$BF$5000,$U$7)&gt;=1,$U$7,IF(COUNTIFS('(6)定期点検調書'!$B$12:$B$5000,T$159,'(6)定期点検調書'!$AH$12:$AH$5000,$C162,'(6)定期点検調書'!$BF$12:$BF$5000,$T$7)&gt;=1,$T$7,IF(COUNTIFS('(6)定期点検調書'!$B$12:$B$5000,T$159,'(6)定期点検調書'!$AH$12:$AH$5000,$C162,'(6)定期点検調書'!$BF$12:$BF$5000,$S$7)&gt;=1,$S$7,""))))))</f>
        <v/>
      </c>
      <c r="U162" s="465" t="str">
        <f>IF(U$159="","",IF(COUNTIFS('(6)定期点検調書'!$B$12:$B$5000,U$159,'(6)定期点検調書'!$AH$12:$AH$5000,$C162,'(6)定期点検調書'!$BF$12:$BF$5000,$W$7)&gt;=1,$W$7,IF(COUNTIFS('(6)定期点検調書'!$B$12:$B$5000,U$159,'(6)定期点検調書'!$AH$12:$AH$5000,$C162,'(6)定期点検調書'!$BF$12:$BF$5000,$V$7)&gt;=1,$V$7,IF(COUNTIFS('(6)定期点検調書'!$B$12:$B$5000,U$159,'(6)定期点検調書'!$AH$12:$AH$5000,$C162,'(6)定期点検調書'!$BF$12:$BF$5000,$U$7)&gt;=1,$U$7,IF(COUNTIFS('(6)定期点検調書'!$B$12:$B$5000,U$159,'(6)定期点検調書'!$AH$12:$AH$5000,$C162,'(6)定期点検調書'!$BF$12:$BF$5000,$T$7)&gt;=1,$T$7,IF(COUNTIFS('(6)定期点検調書'!$B$12:$B$5000,U$159,'(6)定期点検調書'!$AH$12:$AH$5000,$C162,'(6)定期点検調書'!$BF$12:$BF$5000,$S$7)&gt;=1,$S$7,""))))))</f>
        <v/>
      </c>
      <c r="V162" s="465" t="str">
        <f>IF(V$159="","",IF(COUNTIFS('(6)定期点検調書'!$B$12:$B$5000,V$159,'(6)定期点検調書'!$AH$12:$AH$5000,$C162,'(6)定期点検調書'!$BF$12:$BF$5000,$W$7)&gt;=1,$W$7,IF(COUNTIFS('(6)定期点検調書'!$B$12:$B$5000,V$159,'(6)定期点検調書'!$AH$12:$AH$5000,$C162,'(6)定期点検調書'!$BF$12:$BF$5000,$V$7)&gt;=1,$V$7,IF(COUNTIFS('(6)定期点検調書'!$B$12:$B$5000,V$159,'(6)定期点検調書'!$AH$12:$AH$5000,$C162,'(6)定期点検調書'!$BF$12:$BF$5000,$U$7)&gt;=1,$U$7,IF(COUNTIFS('(6)定期点検調書'!$B$12:$B$5000,V$159,'(6)定期点検調書'!$AH$12:$AH$5000,$C162,'(6)定期点検調書'!$BF$12:$BF$5000,$T$7)&gt;=1,$T$7,IF(COUNTIFS('(6)定期点検調書'!$B$12:$B$5000,V$159,'(6)定期点検調書'!$AH$12:$AH$5000,$C162,'(6)定期点検調書'!$BF$12:$BF$5000,$S$7)&gt;=1,$S$7,""))))))</f>
        <v/>
      </c>
      <c r="W162" s="465" t="str">
        <f>IF(W$159="","",IF(COUNTIFS('(6)定期点検調書'!$B$12:$B$5000,W$159,'(6)定期点検調書'!$AH$12:$AH$5000,$C162,'(6)定期点検調書'!$BF$12:$BF$5000,$W$7)&gt;=1,$W$7,IF(COUNTIFS('(6)定期点検調書'!$B$12:$B$5000,W$159,'(6)定期点検調書'!$AH$12:$AH$5000,$C162,'(6)定期点検調書'!$BF$12:$BF$5000,$V$7)&gt;=1,$V$7,IF(COUNTIFS('(6)定期点検調書'!$B$12:$B$5000,W$159,'(6)定期点検調書'!$AH$12:$AH$5000,$C162,'(6)定期点検調書'!$BF$12:$BF$5000,$U$7)&gt;=1,$U$7,IF(COUNTIFS('(6)定期点検調書'!$B$12:$B$5000,W$159,'(6)定期点検調書'!$AH$12:$AH$5000,$C162,'(6)定期点検調書'!$BF$12:$BF$5000,$T$7)&gt;=1,$T$7,IF(COUNTIFS('(6)定期点検調書'!$B$12:$B$5000,W$159,'(6)定期点検調書'!$AH$12:$AH$5000,$C162,'(6)定期点検調書'!$BF$12:$BF$5000,$S$7)&gt;=1,$S$7,""))))))</f>
        <v/>
      </c>
      <c r="X162" s="465" t="str">
        <f>IF(X$159="","",IF(COUNTIFS('(6)定期点検調書'!$B$12:$B$5000,X$159,'(6)定期点検調書'!$AH$12:$AH$5000,$C162,'(6)定期点検調書'!$BF$12:$BF$5000,$W$7)&gt;=1,$W$7,IF(COUNTIFS('(6)定期点検調書'!$B$12:$B$5000,X$159,'(6)定期点検調書'!$AH$12:$AH$5000,$C162,'(6)定期点検調書'!$BF$12:$BF$5000,$V$7)&gt;=1,$V$7,IF(COUNTIFS('(6)定期点検調書'!$B$12:$B$5000,X$159,'(6)定期点検調書'!$AH$12:$AH$5000,$C162,'(6)定期点検調書'!$BF$12:$BF$5000,$U$7)&gt;=1,$U$7,IF(COUNTIFS('(6)定期点検調書'!$B$12:$B$5000,X$159,'(6)定期点検調書'!$AH$12:$AH$5000,$C162,'(6)定期点検調書'!$BF$12:$BF$5000,$T$7)&gt;=1,$T$7,IF(COUNTIFS('(6)定期点検調書'!$B$12:$B$5000,X$159,'(6)定期点検調書'!$AH$12:$AH$5000,$C162,'(6)定期点検調書'!$BF$12:$BF$5000,$S$7)&gt;=1,$S$7,""))))))</f>
        <v/>
      </c>
      <c r="Y162" s="465" t="str">
        <f>IF(Y$159="","",IF(COUNTIFS('(6)定期点検調書'!$B$12:$B$5000,Y$159,'(6)定期点検調書'!$AH$12:$AH$5000,$C162,'(6)定期点検調書'!$BF$12:$BF$5000,$W$7)&gt;=1,$W$7,IF(COUNTIFS('(6)定期点検調書'!$B$12:$B$5000,Y$159,'(6)定期点検調書'!$AH$12:$AH$5000,$C162,'(6)定期点検調書'!$BF$12:$BF$5000,$V$7)&gt;=1,$V$7,IF(COUNTIFS('(6)定期点検調書'!$B$12:$B$5000,Y$159,'(6)定期点検調書'!$AH$12:$AH$5000,$C162,'(6)定期点検調書'!$BF$12:$BF$5000,$U$7)&gt;=1,$U$7,IF(COUNTIFS('(6)定期点検調書'!$B$12:$B$5000,Y$159,'(6)定期点検調書'!$AH$12:$AH$5000,$C162,'(6)定期点検調書'!$BF$12:$BF$5000,$T$7)&gt;=1,$T$7,IF(COUNTIFS('(6)定期点検調書'!$B$12:$B$5000,Y$159,'(6)定期点検調書'!$AH$12:$AH$5000,$C162,'(6)定期点検調書'!$BF$12:$BF$5000,$S$7)&gt;=1,$S$7,""))))))</f>
        <v/>
      </c>
      <c r="Z162" s="465" t="str">
        <f>IF(Z$159="","",IF(COUNTIFS('(6)定期点検調書'!$B$12:$B$5000,Z$159,'(6)定期点検調書'!$AH$12:$AH$5000,$C162,'(6)定期点検調書'!$BF$12:$BF$5000,$W$7)&gt;=1,$W$7,IF(COUNTIFS('(6)定期点検調書'!$B$12:$B$5000,Z$159,'(6)定期点検調書'!$AH$12:$AH$5000,$C162,'(6)定期点検調書'!$BF$12:$BF$5000,$V$7)&gt;=1,$V$7,IF(COUNTIFS('(6)定期点検調書'!$B$12:$B$5000,Z$159,'(6)定期点検調書'!$AH$12:$AH$5000,$C162,'(6)定期点検調書'!$BF$12:$BF$5000,$U$7)&gt;=1,$U$7,IF(COUNTIFS('(6)定期点検調書'!$B$12:$B$5000,Z$159,'(6)定期点検調書'!$AH$12:$AH$5000,$C162,'(6)定期点検調書'!$BF$12:$BF$5000,$T$7)&gt;=1,$T$7,IF(COUNTIFS('(6)定期点検調書'!$B$12:$B$5000,Z$159,'(6)定期点検調書'!$AH$12:$AH$5000,$C162,'(6)定期点検調書'!$BF$12:$BF$5000,$S$7)&gt;=1,$S$7,""))))))</f>
        <v/>
      </c>
      <c r="AA162" s="465" t="str">
        <f>IF(AA$159="","",IF(COUNTIFS('(6)定期点検調書'!$B$12:$B$5000,AA$159,'(6)定期点検調書'!$AH$12:$AH$5000,$C162,'(6)定期点検調書'!$BF$12:$BF$5000,$W$7)&gt;=1,$W$7,IF(COUNTIFS('(6)定期点検調書'!$B$12:$B$5000,AA$159,'(6)定期点検調書'!$AH$12:$AH$5000,$C162,'(6)定期点検調書'!$BF$12:$BF$5000,$V$7)&gt;=1,$V$7,IF(COUNTIFS('(6)定期点検調書'!$B$12:$B$5000,AA$159,'(6)定期点検調書'!$AH$12:$AH$5000,$C162,'(6)定期点検調書'!$BF$12:$BF$5000,$U$7)&gt;=1,$U$7,IF(COUNTIFS('(6)定期点検調書'!$B$12:$B$5000,AA$159,'(6)定期点検調書'!$AH$12:$AH$5000,$C162,'(6)定期点検調書'!$BF$12:$BF$5000,$T$7)&gt;=1,$T$7,IF(COUNTIFS('(6)定期点検調書'!$B$12:$B$5000,AA$159,'(6)定期点検調書'!$AH$12:$AH$5000,$C162,'(6)定期点検調書'!$BF$12:$BF$5000,$S$7)&gt;=1,$S$7,""))))))</f>
        <v/>
      </c>
      <c r="AB162" s="465" t="str">
        <f>IF(AB$159="","",IF(COUNTIFS('(6)定期点検調書'!$B$12:$B$5000,AB$159,'(6)定期点検調書'!$AH$12:$AH$5000,$C162,'(6)定期点検調書'!$BF$12:$BF$5000,$W$7)&gt;=1,$W$7,IF(COUNTIFS('(6)定期点検調書'!$B$12:$B$5000,AB$159,'(6)定期点検調書'!$AH$12:$AH$5000,$C162,'(6)定期点検調書'!$BF$12:$BF$5000,$V$7)&gt;=1,$V$7,IF(COUNTIFS('(6)定期点検調書'!$B$12:$B$5000,AB$159,'(6)定期点検調書'!$AH$12:$AH$5000,$C162,'(6)定期点検調書'!$BF$12:$BF$5000,$U$7)&gt;=1,$U$7,IF(COUNTIFS('(6)定期点検調書'!$B$12:$B$5000,AB$159,'(6)定期点検調書'!$AH$12:$AH$5000,$C162,'(6)定期点検調書'!$BF$12:$BF$5000,$T$7)&gt;=1,$T$7,IF(COUNTIFS('(6)定期点検調書'!$B$12:$B$5000,AB$159,'(6)定期点検調書'!$AH$12:$AH$5000,$C162,'(6)定期点検調書'!$BF$12:$BF$5000,$S$7)&gt;=1,$S$7,""))))))</f>
        <v/>
      </c>
      <c r="AC162" s="465" t="str">
        <f>IF(AC$159="","",IF(COUNTIFS('(6)定期点検調書'!$B$12:$B$5000,AC$159,'(6)定期点検調書'!$AH$12:$AH$5000,$C162,'(6)定期点検調書'!$BF$12:$BF$5000,$W$7)&gt;=1,$W$7,IF(COUNTIFS('(6)定期点検調書'!$B$12:$B$5000,AC$159,'(6)定期点検調書'!$AH$12:$AH$5000,$C162,'(6)定期点検調書'!$BF$12:$BF$5000,$V$7)&gt;=1,$V$7,IF(COUNTIFS('(6)定期点検調書'!$B$12:$B$5000,AC$159,'(6)定期点検調書'!$AH$12:$AH$5000,$C162,'(6)定期点検調書'!$BF$12:$BF$5000,$U$7)&gt;=1,$U$7,IF(COUNTIFS('(6)定期点検調書'!$B$12:$B$5000,AC$159,'(6)定期点検調書'!$AH$12:$AH$5000,$C162,'(6)定期点検調書'!$BF$12:$BF$5000,$T$7)&gt;=1,$T$7,IF(COUNTIFS('(6)定期点検調書'!$B$12:$B$5000,AC$159,'(6)定期点検調書'!$AH$12:$AH$5000,$C162,'(6)定期点検調書'!$BF$12:$BF$5000,$S$7)&gt;=1,$S$7,""))))))</f>
        <v/>
      </c>
      <c r="AD162" s="465" t="str">
        <f>IF(AD$159="","",IF(COUNTIFS('(6)定期点検調書'!$B$12:$B$5000,AD$159,'(6)定期点検調書'!$AH$12:$AH$5000,$C162,'(6)定期点検調書'!$BF$12:$BF$5000,$W$7)&gt;=1,$W$7,IF(COUNTIFS('(6)定期点検調書'!$B$12:$B$5000,AD$159,'(6)定期点検調書'!$AH$12:$AH$5000,$C162,'(6)定期点検調書'!$BF$12:$BF$5000,$V$7)&gt;=1,$V$7,IF(COUNTIFS('(6)定期点検調書'!$B$12:$B$5000,AD$159,'(6)定期点検調書'!$AH$12:$AH$5000,$C162,'(6)定期点検調書'!$BF$12:$BF$5000,$U$7)&gt;=1,$U$7,IF(COUNTIFS('(6)定期点検調書'!$B$12:$B$5000,AD$159,'(6)定期点検調書'!$AH$12:$AH$5000,$C162,'(6)定期点検調書'!$BF$12:$BF$5000,$T$7)&gt;=1,$T$7,IF(COUNTIFS('(6)定期点検調書'!$B$12:$B$5000,AD$159,'(6)定期点検調書'!$AH$12:$AH$5000,$C162,'(6)定期点検調書'!$BF$12:$BF$5000,$S$7)&gt;=1,$S$7,""))))))</f>
        <v/>
      </c>
      <c r="AE162" s="465" t="str">
        <f>IF(AE$159="","",IF(COUNTIFS('(6)定期点検調書'!$B$12:$B$5000,AE$159,'(6)定期点検調書'!$AH$12:$AH$5000,$C162,'(6)定期点検調書'!$BF$12:$BF$5000,$W$7)&gt;=1,$W$7,IF(COUNTIFS('(6)定期点検調書'!$B$12:$B$5000,AE$159,'(6)定期点検調書'!$AH$12:$AH$5000,$C162,'(6)定期点検調書'!$BF$12:$BF$5000,$V$7)&gt;=1,$V$7,IF(COUNTIFS('(6)定期点検調書'!$B$12:$B$5000,AE$159,'(6)定期点検調書'!$AH$12:$AH$5000,$C162,'(6)定期点検調書'!$BF$12:$BF$5000,$U$7)&gt;=1,$U$7,IF(COUNTIFS('(6)定期点検調書'!$B$12:$B$5000,AE$159,'(6)定期点検調書'!$AH$12:$AH$5000,$C162,'(6)定期点検調書'!$BF$12:$BF$5000,$T$7)&gt;=1,$T$7,IF(COUNTIFS('(6)定期点検調書'!$B$12:$B$5000,AE$159,'(6)定期点検調書'!$AH$12:$AH$5000,$C162,'(6)定期点検調書'!$BF$12:$BF$5000,$S$7)&gt;=1,$S$7,""))))))</f>
        <v/>
      </c>
      <c r="AF162" s="465" t="str">
        <f>IF(AF$159="","",IF(COUNTIFS('(6)定期点検調書'!$B$12:$B$5000,AF$159,'(6)定期点検調書'!$AH$12:$AH$5000,$C162,'(6)定期点検調書'!$BF$12:$BF$5000,$W$7)&gt;=1,$W$7,IF(COUNTIFS('(6)定期点検調書'!$B$12:$B$5000,AF$159,'(6)定期点検調書'!$AH$12:$AH$5000,$C162,'(6)定期点検調書'!$BF$12:$BF$5000,$V$7)&gt;=1,$V$7,IF(COUNTIFS('(6)定期点検調書'!$B$12:$B$5000,AF$159,'(6)定期点検調書'!$AH$12:$AH$5000,$C162,'(6)定期点検調書'!$BF$12:$BF$5000,$U$7)&gt;=1,$U$7,IF(COUNTIFS('(6)定期点検調書'!$B$12:$B$5000,AF$159,'(6)定期点検調書'!$AH$12:$AH$5000,$C162,'(6)定期点検調書'!$BF$12:$BF$5000,$T$7)&gt;=1,$T$7,IF(COUNTIFS('(6)定期点検調書'!$B$12:$B$5000,AF$159,'(6)定期点検調書'!$AH$12:$AH$5000,$C162,'(6)定期点検調書'!$BF$12:$BF$5000,$S$7)&gt;=1,$S$7,""))))))</f>
        <v/>
      </c>
      <c r="AG162" s="465" t="str">
        <f>IF(AG$159="","",IF(COUNTIFS('(6)定期点検調書'!$B$12:$B$5000,AG$159,'(6)定期点検調書'!$AH$12:$AH$5000,$C162,'(6)定期点検調書'!$BF$12:$BF$5000,$W$7)&gt;=1,$W$7,IF(COUNTIFS('(6)定期点検調書'!$B$12:$B$5000,AG$159,'(6)定期点検調書'!$AH$12:$AH$5000,$C162,'(6)定期点検調書'!$BF$12:$BF$5000,$V$7)&gt;=1,$V$7,IF(COUNTIFS('(6)定期点検調書'!$B$12:$B$5000,AG$159,'(6)定期点検調書'!$AH$12:$AH$5000,$C162,'(6)定期点検調書'!$BF$12:$BF$5000,$U$7)&gt;=1,$U$7,IF(COUNTIFS('(6)定期点検調書'!$B$12:$B$5000,AG$159,'(6)定期点検調書'!$AH$12:$AH$5000,$C162,'(6)定期点検調書'!$BF$12:$BF$5000,$T$7)&gt;=1,$T$7,IF(COUNTIFS('(6)定期点検調書'!$B$12:$B$5000,AG$159,'(6)定期点検調書'!$AH$12:$AH$5000,$C162,'(6)定期点検調書'!$BF$12:$BF$5000,$S$7)&gt;=1,$S$7,""))))))</f>
        <v/>
      </c>
      <c r="AH162" s="465" t="str">
        <f>IF(AH$159="","",IF(COUNTIFS('(6)定期点検調書'!$B$12:$B$5000,AH$159,'(6)定期点検調書'!$AH$12:$AH$5000,$C162,'(6)定期点検調書'!$BF$12:$BF$5000,$W$7)&gt;=1,$W$7,IF(COUNTIFS('(6)定期点検調書'!$B$12:$B$5000,AH$159,'(6)定期点検調書'!$AH$12:$AH$5000,$C162,'(6)定期点検調書'!$BF$12:$BF$5000,$V$7)&gt;=1,$V$7,IF(COUNTIFS('(6)定期点検調書'!$B$12:$B$5000,AH$159,'(6)定期点検調書'!$AH$12:$AH$5000,$C162,'(6)定期点検調書'!$BF$12:$BF$5000,$U$7)&gt;=1,$U$7,IF(COUNTIFS('(6)定期点検調書'!$B$12:$B$5000,AH$159,'(6)定期点検調書'!$AH$12:$AH$5000,$C162,'(6)定期点検調書'!$BF$12:$BF$5000,$T$7)&gt;=1,$T$7,IF(COUNTIFS('(6)定期点検調書'!$B$12:$B$5000,AH$159,'(6)定期点検調書'!$AH$12:$AH$5000,$C162,'(6)定期点検調書'!$BF$12:$BF$5000,$S$7)&gt;=1,$S$7,""))))))</f>
        <v/>
      </c>
      <c r="AI162" s="465" t="str">
        <f>IF(AI$159="","",IF(COUNTIFS('(6)定期点検調書'!$B$12:$B$5000,AI$159,'(6)定期点検調書'!$AH$12:$AH$5000,$C162,'(6)定期点検調書'!$BF$12:$BF$5000,$W$7)&gt;=1,$W$7,IF(COUNTIFS('(6)定期点検調書'!$B$12:$B$5000,AI$159,'(6)定期点検調書'!$AH$12:$AH$5000,$C162,'(6)定期点検調書'!$BF$12:$BF$5000,$V$7)&gt;=1,$V$7,IF(COUNTIFS('(6)定期点検調書'!$B$12:$B$5000,AI$159,'(6)定期点検調書'!$AH$12:$AH$5000,$C162,'(6)定期点検調書'!$BF$12:$BF$5000,$U$7)&gt;=1,$U$7,IF(COUNTIFS('(6)定期点検調書'!$B$12:$B$5000,AI$159,'(6)定期点検調書'!$AH$12:$AH$5000,$C162,'(6)定期点検調書'!$BF$12:$BF$5000,$T$7)&gt;=1,$T$7,IF(COUNTIFS('(6)定期点検調書'!$B$12:$B$5000,AI$159,'(6)定期点検調書'!$AH$12:$AH$5000,$C162,'(6)定期点検調書'!$BF$12:$BF$5000,$S$7)&gt;=1,$S$7,""))))))</f>
        <v/>
      </c>
      <c r="AJ162" s="465" t="str">
        <f>IF(AJ$159="","",IF(COUNTIFS('(6)定期点検調書'!$B$12:$B$5000,AJ$159,'(6)定期点検調書'!$AH$12:$AH$5000,$C162,'(6)定期点検調書'!$BF$12:$BF$5000,$W$7)&gt;=1,$W$7,IF(COUNTIFS('(6)定期点検調書'!$B$12:$B$5000,AJ$159,'(6)定期点検調書'!$AH$12:$AH$5000,$C162,'(6)定期点検調書'!$BF$12:$BF$5000,$V$7)&gt;=1,$V$7,IF(COUNTIFS('(6)定期点検調書'!$B$12:$B$5000,AJ$159,'(6)定期点検調書'!$AH$12:$AH$5000,$C162,'(6)定期点検調書'!$BF$12:$BF$5000,$U$7)&gt;=1,$U$7,IF(COUNTIFS('(6)定期点検調書'!$B$12:$B$5000,AJ$159,'(6)定期点検調書'!$AH$12:$AH$5000,$C162,'(6)定期点検調書'!$BF$12:$BF$5000,$T$7)&gt;=1,$T$7,IF(COUNTIFS('(6)定期点検調書'!$B$12:$B$5000,AJ$159,'(6)定期点検調書'!$AH$12:$AH$5000,$C162,'(6)定期点検調書'!$BF$12:$BF$5000,$S$7)&gt;=1,$S$7,""))))))</f>
        <v/>
      </c>
      <c r="AK162" s="465" t="str">
        <f>IF(AK$159="","",IF(COUNTIFS('(6)定期点検調書'!$B$12:$B$5000,AK$159,'(6)定期点検調書'!$AH$12:$AH$5000,$C162,'(6)定期点検調書'!$BF$12:$BF$5000,$W$7)&gt;=1,$W$7,IF(COUNTIFS('(6)定期点検調書'!$B$12:$B$5000,AK$159,'(6)定期点検調書'!$AH$12:$AH$5000,$C162,'(6)定期点検調書'!$BF$12:$BF$5000,$V$7)&gt;=1,$V$7,IF(COUNTIFS('(6)定期点検調書'!$B$12:$B$5000,AK$159,'(6)定期点検調書'!$AH$12:$AH$5000,$C162,'(6)定期点検調書'!$BF$12:$BF$5000,$U$7)&gt;=1,$U$7,IF(COUNTIFS('(6)定期点検調書'!$B$12:$B$5000,AK$159,'(6)定期点検調書'!$AH$12:$AH$5000,$C162,'(6)定期点検調書'!$BF$12:$BF$5000,$T$7)&gt;=1,$T$7,IF(COUNTIFS('(6)定期点検調書'!$B$12:$B$5000,AK$159,'(6)定期点検調書'!$AH$12:$AH$5000,$C162,'(6)定期点検調書'!$BF$12:$BF$5000,$S$7)&gt;=1,$S$7,""))))))</f>
        <v/>
      </c>
      <c r="AL162" s="465" t="str">
        <f>IF(AL$159="","",IF(COUNTIFS('(6)定期点検調書'!$B$12:$B$5000,AL$159,'(6)定期点検調書'!$AH$12:$AH$5000,$C162,'(6)定期点検調書'!$BF$12:$BF$5000,$W$7)&gt;=1,$W$7,IF(COUNTIFS('(6)定期点検調書'!$B$12:$B$5000,AL$159,'(6)定期点検調書'!$AH$12:$AH$5000,$C162,'(6)定期点検調書'!$BF$12:$BF$5000,$V$7)&gt;=1,$V$7,IF(COUNTIFS('(6)定期点検調書'!$B$12:$B$5000,AL$159,'(6)定期点検調書'!$AH$12:$AH$5000,$C162,'(6)定期点検調書'!$BF$12:$BF$5000,$U$7)&gt;=1,$U$7,IF(COUNTIFS('(6)定期点検調書'!$B$12:$B$5000,AL$159,'(6)定期点検調書'!$AH$12:$AH$5000,$C162,'(6)定期点検調書'!$BF$12:$BF$5000,$T$7)&gt;=1,$T$7,IF(COUNTIFS('(6)定期点検調書'!$B$12:$B$5000,AL$159,'(6)定期点検調書'!$AH$12:$AH$5000,$C162,'(6)定期点検調書'!$BF$12:$BF$5000,$S$7)&gt;=1,$S$7,""))))))</f>
        <v/>
      </c>
      <c r="AM162" s="465" t="str">
        <f>IF(AM$159="","",IF(COUNTIFS('(6)定期点検調書'!$B$12:$B$5000,AM$159,'(6)定期点検調書'!$AH$12:$AH$5000,$C162,'(6)定期点検調書'!$BF$12:$BF$5000,$W$7)&gt;=1,$W$7,IF(COUNTIFS('(6)定期点検調書'!$B$12:$B$5000,AM$159,'(6)定期点検調書'!$AH$12:$AH$5000,$C162,'(6)定期点検調書'!$BF$12:$BF$5000,$V$7)&gt;=1,$V$7,IF(COUNTIFS('(6)定期点検調書'!$B$12:$B$5000,AM$159,'(6)定期点検調書'!$AH$12:$AH$5000,$C162,'(6)定期点検調書'!$BF$12:$BF$5000,$U$7)&gt;=1,$U$7,IF(COUNTIFS('(6)定期点検調書'!$B$12:$B$5000,AM$159,'(6)定期点検調書'!$AH$12:$AH$5000,$C162,'(6)定期点検調書'!$BF$12:$BF$5000,$T$7)&gt;=1,$T$7,IF(COUNTIFS('(6)定期点検調書'!$B$12:$B$5000,AM$159,'(6)定期点検調書'!$AH$12:$AH$5000,$C162,'(6)定期点検調書'!$BF$12:$BF$5000,$S$7)&gt;=1,$S$7,""))))))</f>
        <v/>
      </c>
      <c r="AN162" s="465" t="str">
        <f>IF(AN$159="","",IF(COUNTIFS('(6)定期点検調書'!$B$12:$B$5000,AN$159,'(6)定期点検調書'!$AH$12:$AH$5000,$C162,'(6)定期点検調書'!$BF$12:$BF$5000,$W$7)&gt;=1,$W$7,IF(COUNTIFS('(6)定期点検調書'!$B$12:$B$5000,AN$159,'(6)定期点検調書'!$AH$12:$AH$5000,$C162,'(6)定期点検調書'!$BF$12:$BF$5000,$V$7)&gt;=1,$V$7,IF(COUNTIFS('(6)定期点検調書'!$B$12:$B$5000,AN$159,'(6)定期点検調書'!$AH$12:$AH$5000,$C162,'(6)定期点検調書'!$BF$12:$BF$5000,$U$7)&gt;=1,$U$7,IF(COUNTIFS('(6)定期点検調書'!$B$12:$B$5000,AN$159,'(6)定期点検調書'!$AH$12:$AH$5000,$C162,'(6)定期点検調書'!$BF$12:$BF$5000,$T$7)&gt;=1,$T$7,IF(COUNTIFS('(6)定期点検調書'!$B$12:$B$5000,AN$159,'(6)定期点検調書'!$AH$12:$AH$5000,$C162,'(6)定期点検調書'!$BF$12:$BF$5000,$S$7)&gt;=1,$S$7,""))))))</f>
        <v/>
      </c>
      <c r="AO162" s="465" t="str">
        <f>IF(AO$159="","",IF(COUNTIFS('(6)定期点検調書'!$B$12:$B$5000,AO$159,'(6)定期点検調書'!$AH$12:$AH$5000,$C162,'(6)定期点検調書'!$BF$12:$BF$5000,$W$7)&gt;=1,$W$7,IF(COUNTIFS('(6)定期点検調書'!$B$12:$B$5000,AO$159,'(6)定期点検調書'!$AH$12:$AH$5000,$C162,'(6)定期点検調書'!$BF$12:$BF$5000,$V$7)&gt;=1,$V$7,IF(COUNTIFS('(6)定期点検調書'!$B$12:$B$5000,AO$159,'(6)定期点検調書'!$AH$12:$AH$5000,$C162,'(6)定期点検調書'!$BF$12:$BF$5000,$U$7)&gt;=1,$U$7,IF(COUNTIFS('(6)定期点検調書'!$B$12:$B$5000,AO$159,'(6)定期点検調書'!$AH$12:$AH$5000,$C162,'(6)定期点検調書'!$BF$12:$BF$5000,$T$7)&gt;=1,$T$7,IF(COUNTIFS('(6)定期点検調書'!$B$12:$B$5000,AO$159,'(6)定期点検調書'!$AH$12:$AH$5000,$C162,'(6)定期点検調書'!$BF$12:$BF$5000,$S$7)&gt;=1,$S$7,""))))))</f>
        <v/>
      </c>
      <c r="AP162" s="465" t="str">
        <f>IF(AP$159="","",IF(COUNTIFS('(6)定期点検調書'!$B$12:$B$5000,AP$159,'(6)定期点検調書'!$AH$12:$AH$5000,$C162,'(6)定期点検調書'!$BF$12:$BF$5000,$W$7)&gt;=1,$W$7,IF(COUNTIFS('(6)定期点検調書'!$B$12:$B$5000,AP$159,'(6)定期点検調書'!$AH$12:$AH$5000,$C162,'(6)定期点検調書'!$BF$12:$BF$5000,$V$7)&gt;=1,$V$7,IF(COUNTIFS('(6)定期点検調書'!$B$12:$B$5000,AP$159,'(6)定期点検調書'!$AH$12:$AH$5000,$C162,'(6)定期点検調書'!$BF$12:$BF$5000,$U$7)&gt;=1,$U$7,IF(COUNTIFS('(6)定期点検調書'!$B$12:$B$5000,AP$159,'(6)定期点検調書'!$AH$12:$AH$5000,$C162,'(6)定期点検調書'!$BF$12:$BF$5000,$T$7)&gt;=1,$T$7,IF(COUNTIFS('(6)定期点検調書'!$B$12:$B$5000,AP$159,'(6)定期点検調書'!$AH$12:$AH$5000,$C162,'(6)定期点検調書'!$BF$12:$BF$5000,$S$7)&gt;=1,$S$7,""))))))</f>
        <v/>
      </c>
      <c r="AQ162" s="465" t="str">
        <f>IF(AQ$159="","",IF(COUNTIFS('(6)定期点検調書'!$B$12:$B$5000,AQ$159,'(6)定期点検調書'!$AH$12:$AH$5000,$C162,'(6)定期点検調書'!$BF$12:$BF$5000,$W$7)&gt;=1,$W$7,IF(COUNTIFS('(6)定期点検調書'!$B$12:$B$5000,AQ$159,'(6)定期点検調書'!$AH$12:$AH$5000,$C162,'(6)定期点検調書'!$BF$12:$BF$5000,$V$7)&gt;=1,$V$7,IF(COUNTIFS('(6)定期点検調書'!$B$12:$B$5000,AQ$159,'(6)定期点検調書'!$AH$12:$AH$5000,$C162,'(6)定期点検調書'!$BF$12:$BF$5000,$U$7)&gt;=1,$U$7,IF(COUNTIFS('(6)定期点検調書'!$B$12:$B$5000,AQ$159,'(6)定期点検調書'!$AH$12:$AH$5000,$C162,'(6)定期点検調書'!$BF$12:$BF$5000,$T$7)&gt;=1,$T$7,IF(COUNTIFS('(6)定期点検調書'!$B$12:$B$5000,AQ$159,'(6)定期点検調書'!$AH$12:$AH$5000,$C162,'(6)定期点検調書'!$BF$12:$BF$5000,$S$7)&gt;=1,$S$7,""))))))</f>
        <v/>
      </c>
      <c r="AR162" s="465" t="str">
        <f>IF(AR$159="","",IF(COUNTIFS('(6)定期点検調書'!$B$12:$B$5000,AR$159,'(6)定期点検調書'!$AH$12:$AH$5000,$C162,'(6)定期点検調書'!$BF$12:$BF$5000,$W$7)&gt;=1,$W$7,IF(COUNTIFS('(6)定期点検調書'!$B$12:$B$5000,AR$159,'(6)定期点検調書'!$AH$12:$AH$5000,$C162,'(6)定期点検調書'!$BF$12:$BF$5000,$V$7)&gt;=1,$V$7,IF(COUNTIFS('(6)定期点検調書'!$B$12:$B$5000,AR$159,'(6)定期点検調書'!$AH$12:$AH$5000,$C162,'(6)定期点検調書'!$BF$12:$BF$5000,$U$7)&gt;=1,$U$7,IF(COUNTIFS('(6)定期点検調書'!$B$12:$B$5000,AR$159,'(6)定期点検調書'!$AH$12:$AH$5000,$C162,'(6)定期点検調書'!$BF$12:$BF$5000,$T$7)&gt;=1,$T$7,IF(COUNTIFS('(6)定期点検調書'!$B$12:$B$5000,AR$159,'(6)定期点検調書'!$AH$12:$AH$5000,$C162,'(6)定期点検調書'!$BF$12:$BF$5000,$S$7)&gt;=1,$S$7,""))))))</f>
        <v/>
      </c>
      <c r="AS162" s="465" t="str">
        <f>IF(AS$159="","",IF(COUNTIFS('(6)定期点検調書'!$B$12:$B$5000,AS$159,'(6)定期点検調書'!$AH$12:$AH$5000,$C162,'(6)定期点検調書'!$BF$12:$BF$5000,$W$7)&gt;=1,$W$7,IF(COUNTIFS('(6)定期点検調書'!$B$12:$B$5000,AS$159,'(6)定期点検調書'!$AH$12:$AH$5000,$C162,'(6)定期点検調書'!$BF$12:$BF$5000,$V$7)&gt;=1,$V$7,IF(COUNTIFS('(6)定期点検調書'!$B$12:$B$5000,AS$159,'(6)定期点検調書'!$AH$12:$AH$5000,$C162,'(6)定期点検調書'!$BF$12:$BF$5000,$U$7)&gt;=1,$U$7,IF(COUNTIFS('(6)定期点検調書'!$B$12:$B$5000,AS$159,'(6)定期点検調書'!$AH$12:$AH$5000,$C162,'(6)定期点検調書'!$BF$12:$BF$5000,$T$7)&gt;=1,$T$7,IF(COUNTIFS('(6)定期点検調書'!$B$12:$B$5000,AS$159,'(6)定期点検調書'!$AH$12:$AH$5000,$C162,'(6)定期点検調書'!$BF$12:$BF$5000,$S$7)&gt;=1,$S$7,""))))))</f>
        <v/>
      </c>
      <c r="AT162" s="465" t="str">
        <f>IF(AT$159="","",IF(COUNTIFS('(6)定期点検調書'!$B$12:$B$5000,AT$159,'(6)定期点検調書'!$AH$12:$AH$5000,$C162,'(6)定期点検調書'!$BF$12:$BF$5000,$W$7)&gt;=1,$W$7,IF(COUNTIFS('(6)定期点検調書'!$B$12:$B$5000,AT$159,'(6)定期点検調書'!$AH$12:$AH$5000,$C162,'(6)定期点検調書'!$BF$12:$BF$5000,$V$7)&gt;=1,$V$7,IF(COUNTIFS('(6)定期点検調書'!$B$12:$B$5000,AT$159,'(6)定期点検調書'!$AH$12:$AH$5000,$C162,'(6)定期点検調書'!$BF$12:$BF$5000,$U$7)&gt;=1,$U$7,IF(COUNTIFS('(6)定期点検調書'!$B$12:$B$5000,AT$159,'(6)定期点検調書'!$AH$12:$AH$5000,$C162,'(6)定期点検調書'!$BF$12:$BF$5000,$T$7)&gt;=1,$T$7,IF(COUNTIFS('(6)定期点検調書'!$B$12:$B$5000,AT$159,'(6)定期点検調書'!$AH$12:$AH$5000,$C162,'(6)定期点検調書'!$BF$12:$BF$5000,$S$7)&gt;=1,$S$7,""))))))</f>
        <v/>
      </c>
      <c r="AU162" s="465" t="str">
        <f>IF(AU$159="","",IF(COUNTIFS('(6)定期点検調書'!$B$12:$B$5000,AU$159,'(6)定期点検調書'!$AH$12:$AH$5000,$C162,'(6)定期点検調書'!$BF$12:$BF$5000,$W$7)&gt;=1,$W$7,IF(COUNTIFS('(6)定期点検調書'!$B$12:$B$5000,AU$159,'(6)定期点検調書'!$AH$12:$AH$5000,$C162,'(6)定期点検調書'!$BF$12:$BF$5000,$V$7)&gt;=1,$V$7,IF(COUNTIFS('(6)定期点検調書'!$B$12:$B$5000,AU$159,'(6)定期点検調書'!$AH$12:$AH$5000,$C162,'(6)定期点検調書'!$BF$12:$BF$5000,$U$7)&gt;=1,$U$7,IF(COUNTIFS('(6)定期点検調書'!$B$12:$B$5000,AU$159,'(6)定期点検調書'!$AH$12:$AH$5000,$C162,'(6)定期点検調書'!$BF$12:$BF$5000,$T$7)&gt;=1,$T$7,IF(COUNTIFS('(6)定期点検調書'!$B$12:$B$5000,AU$159,'(6)定期点検調書'!$AH$12:$AH$5000,$C162,'(6)定期点検調書'!$BF$12:$BF$5000,$S$7)&gt;=1,$S$7,""))))))</f>
        <v/>
      </c>
      <c r="AV162" s="465" t="str">
        <f>IF(AV$159="","",IF(COUNTIFS('(6)定期点検調書'!$B$12:$B$5000,AV$159,'(6)定期点検調書'!$AH$12:$AH$5000,$C162,'(6)定期点検調書'!$BF$12:$BF$5000,$W$7)&gt;=1,$W$7,IF(COUNTIFS('(6)定期点検調書'!$B$12:$B$5000,AV$159,'(6)定期点検調書'!$AH$12:$AH$5000,$C162,'(6)定期点検調書'!$BF$12:$BF$5000,$V$7)&gt;=1,$V$7,IF(COUNTIFS('(6)定期点検調書'!$B$12:$B$5000,AV$159,'(6)定期点検調書'!$AH$12:$AH$5000,$C162,'(6)定期点検調書'!$BF$12:$BF$5000,$U$7)&gt;=1,$U$7,IF(COUNTIFS('(6)定期点検調書'!$B$12:$B$5000,AV$159,'(6)定期点検調書'!$AH$12:$AH$5000,$C162,'(6)定期点検調書'!$BF$12:$BF$5000,$T$7)&gt;=1,$T$7,IF(COUNTIFS('(6)定期点検調書'!$B$12:$B$5000,AV$159,'(6)定期点検調書'!$AH$12:$AH$5000,$C162,'(6)定期点検調書'!$BF$12:$BF$5000,$S$7)&gt;=1,$S$7,""))))))</f>
        <v/>
      </c>
      <c r="AW162" s="465" t="str">
        <f>IF(AW$159="","",IF(COUNTIFS('(6)定期点検調書'!$B$12:$B$5000,AW$159,'(6)定期点検調書'!$AH$12:$AH$5000,$C162,'(6)定期点検調書'!$BF$12:$BF$5000,$W$7)&gt;=1,$W$7,IF(COUNTIFS('(6)定期点検調書'!$B$12:$B$5000,AW$159,'(6)定期点検調書'!$AH$12:$AH$5000,$C162,'(6)定期点検調書'!$BF$12:$BF$5000,$V$7)&gt;=1,$V$7,IF(COUNTIFS('(6)定期点検調書'!$B$12:$B$5000,AW$159,'(6)定期点検調書'!$AH$12:$AH$5000,$C162,'(6)定期点検調書'!$BF$12:$BF$5000,$U$7)&gt;=1,$U$7,IF(COUNTIFS('(6)定期点検調書'!$B$12:$B$5000,AW$159,'(6)定期点検調書'!$AH$12:$AH$5000,$C162,'(6)定期点検調書'!$BF$12:$BF$5000,$T$7)&gt;=1,$T$7,IF(COUNTIFS('(6)定期点検調書'!$B$12:$B$5000,AW$159,'(6)定期点検調書'!$AH$12:$AH$5000,$C162,'(6)定期点検調書'!$BF$12:$BF$5000,$S$7)&gt;=1,$S$7,""))))))</f>
        <v/>
      </c>
      <c r="AX162" s="465" t="str">
        <f>IF(AX$159="","",IF(COUNTIFS('(6)定期点検調書'!$B$12:$B$5000,AX$159,'(6)定期点検調書'!$AH$12:$AH$5000,$C162,'(6)定期点検調書'!$BF$12:$BF$5000,$W$7)&gt;=1,$W$7,IF(COUNTIFS('(6)定期点検調書'!$B$12:$B$5000,AX$159,'(6)定期点検調書'!$AH$12:$AH$5000,$C162,'(6)定期点検調書'!$BF$12:$BF$5000,$V$7)&gt;=1,$V$7,IF(COUNTIFS('(6)定期点検調書'!$B$12:$B$5000,AX$159,'(6)定期点検調書'!$AH$12:$AH$5000,$C162,'(6)定期点検調書'!$BF$12:$BF$5000,$U$7)&gt;=1,$U$7,IF(COUNTIFS('(6)定期点検調書'!$B$12:$B$5000,AX$159,'(6)定期点検調書'!$AH$12:$AH$5000,$C162,'(6)定期点検調書'!$BF$12:$BF$5000,$T$7)&gt;=1,$T$7,IF(COUNTIFS('(6)定期点検調書'!$B$12:$B$5000,AX$159,'(6)定期点検調書'!$AH$12:$AH$5000,$C162,'(6)定期点検調書'!$BF$12:$BF$5000,$S$7)&gt;=1,$S$7,""))))))</f>
        <v/>
      </c>
      <c r="AY162" s="465" t="str">
        <f>IF(AY$159="","",IF(COUNTIFS('(6)定期点検調書'!$B$12:$B$5000,AY$159,'(6)定期点検調書'!$AH$12:$AH$5000,$C162,'(6)定期点検調書'!$BF$12:$BF$5000,$W$7)&gt;=1,$W$7,IF(COUNTIFS('(6)定期点検調書'!$B$12:$B$5000,AY$159,'(6)定期点検調書'!$AH$12:$AH$5000,$C162,'(6)定期点検調書'!$BF$12:$BF$5000,$V$7)&gt;=1,$V$7,IF(COUNTIFS('(6)定期点検調書'!$B$12:$B$5000,AY$159,'(6)定期点検調書'!$AH$12:$AH$5000,$C162,'(6)定期点検調書'!$BF$12:$BF$5000,$U$7)&gt;=1,$U$7,IF(COUNTIFS('(6)定期点検調書'!$B$12:$B$5000,AY$159,'(6)定期点検調書'!$AH$12:$AH$5000,$C162,'(6)定期点検調書'!$BF$12:$BF$5000,$T$7)&gt;=1,$T$7,IF(COUNTIFS('(6)定期点検調書'!$B$12:$B$5000,AY$159,'(6)定期点検調書'!$AH$12:$AH$5000,$C162,'(6)定期点検調書'!$BF$12:$BF$5000,$S$7)&gt;=1,$S$7,""))))))</f>
        <v/>
      </c>
      <c r="AZ162" s="465" t="str">
        <f>IF(AZ$159="","",IF(COUNTIFS('(6)定期点検調書'!$B$12:$B$5000,AZ$159,'(6)定期点検調書'!$AH$12:$AH$5000,$C162,'(6)定期点検調書'!$BF$12:$BF$5000,$W$7)&gt;=1,$W$7,IF(COUNTIFS('(6)定期点検調書'!$B$12:$B$5000,AZ$159,'(6)定期点検調書'!$AH$12:$AH$5000,$C162,'(6)定期点検調書'!$BF$12:$BF$5000,$V$7)&gt;=1,$V$7,IF(COUNTIFS('(6)定期点検調書'!$B$12:$B$5000,AZ$159,'(6)定期点検調書'!$AH$12:$AH$5000,$C162,'(6)定期点検調書'!$BF$12:$BF$5000,$U$7)&gt;=1,$U$7,IF(COUNTIFS('(6)定期点検調書'!$B$12:$B$5000,AZ$159,'(6)定期点検調書'!$AH$12:$AH$5000,$C162,'(6)定期点検調書'!$BF$12:$BF$5000,$T$7)&gt;=1,$T$7,IF(COUNTIFS('(6)定期点検調書'!$B$12:$B$5000,AZ$159,'(6)定期点検調書'!$AH$12:$AH$5000,$C162,'(6)定期点検調書'!$BF$12:$BF$5000,$S$7)&gt;=1,$S$7,""))))))</f>
        <v/>
      </c>
      <c r="BA162" s="466" t="str">
        <f>IF(BA$159="","",IF(COUNTIFS('(6)定期点検調書'!$B$12:$B$5000,BA$159,'(6)定期点検調書'!$AH$12:$AH$5000,$C162,'(6)定期点検調書'!$BF$12:$BF$5000,$W$7)&gt;=1,$W$7,IF(COUNTIFS('(6)定期点検調書'!$B$12:$B$5000,BA$159,'(6)定期点検調書'!$AH$12:$AH$5000,$C162,'(6)定期点検調書'!$BF$12:$BF$5000,$V$7)&gt;=1,$V$7,IF(COUNTIFS('(6)定期点検調書'!$B$12:$B$5000,BA$159,'(6)定期点検調書'!$AH$12:$AH$5000,$C162,'(6)定期点検調書'!$BF$12:$BF$5000,$U$7)&gt;=1,$U$7,IF(COUNTIFS('(6)定期点検調書'!$B$12:$B$5000,BA$159,'(6)定期点検調書'!$AH$12:$AH$5000,$C162,'(6)定期点検調書'!$BF$12:$BF$5000,$T$7)&gt;=1,$T$7,IF(COUNTIFS('(6)定期点検調書'!$B$12:$B$5000,BA$159,'(6)定期点検調書'!$AH$12:$AH$5000,$C162,'(6)定期点検調書'!$BF$12:$BF$5000,$S$7)&gt;=1,$S$7,""))))))</f>
        <v/>
      </c>
      <c r="BB162" s="1"/>
      <c r="BC162" s="1"/>
    </row>
    <row r="163" spans="2:55" ht="18.75" customHeight="1" x14ac:dyDescent="0.2">
      <c r="B163" s="1854"/>
      <c r="C163" s="1841" t="str">
        <f>ﾃﾞｰﾀ一覧!$U$21</f>
        <v>漏水</v>
      </c>
      <c r="D163" s="1842"/>
      <c r="E163" s="1842"/>
      <c r="F163" s="1842"/>
      <c r="G163" s="1843"/>
      <c r="H163" s="467" t="str">
        <f>IF(H$159="","",IF(COUNTIFS('(6)定期点検調書'!$B$12:$B$5000,H$159,'(6)定期点検調書'!$AH$12:$AH$5000,$C163,'(6)定期点検調書'!$BF$12:$BF$5000,$W$7)&gt;=1,$W$7,IF(COUNTIFS('(6)定期点検調書'!$B$12:$B$5000,H$159,'(6)定期点検調書'!$AH$12:$AH$5000,$C163,'(6)定期点検調書'!$BF$12:$BF$5000,$V$7)&gt;=1,$V$7,IF(COUNTIFS('(6)定期点検調書'!$B$12:$B$5000,H$159,'(6)定期点検調書'!$AH$12:$AH$5000,$C163,'(6)定期点検調書'!$BF$12:$BF$5000,$U$7)&gt;=1,$U$7,IF(COUNTIFS('(6)定期点検調書'!$B$12:$B$5000,H$159,'(6)定期点検調書'!$AH$12:$AH$5000,$C163,'(6)定期点検調書'!$BF$12:$BF$5000,$T$7)&gt;=1,$T$7,IF(COUNTIFS('(6)定期点検調書'!$B$12:$B$5000,H$159,'(6)定期点検調書'!$AH$12:$AH$5000,$C163,'(6)定期点検調書'!$BF$12:$BF$5000,$S$7)&gt;=1,$S$7,""))))))</f>
        <v/>
      </c>
      <c r="I163" s="465" t="str">
        <f>IF(I$159="","",IF(COUNTIFS('(6)定期点検調書'!$B$12:$B$5000,I$159,'(6)定期点検調書'!$AH$12:$AH$5000,$C163,'(6)定期点検調書'!$BF$12:$BF$5000,$W$7)&gt;=1,$W$7,IF(COUNTIFS('(6)定期点検調書'!$B$12:$B$5000,I$159,'(6)定期点検調書'!$AH$12:$AH$5000,$C163,'(6)定期点検調書'!$BF$12:$BF$5000,$V$7)&gt;=1,$V$7,IF(COUNTIFS('(6)定期点検調書'!$B$12:$B$5000,I$159,'(6)定期点検調書'!$AH$12:$AH$5000,$C163,'(6)定期点検調書'!$BF$12:$BF$5000,$U$7)&gt;=1,$U$7,IF(COUNTIFS('(6)定期点検調書'!$B$12:$B$5000,I$159,'(6)定期点検調書'!$AH$12:$AH$5000,$C163,'(6)定期点検調書'!$BF$12:$BF$5000,$T$7)&gt;=1,$T$7,IF(COUNTIFS('(6)定期点検調書'!$B$12:$B$5000,I$159,'(6)定期点検調書'!$AH$12:$AH$5000,$C163,'(6)定期点検調書'!$BF$12:$BF$5000,$S$7)&gt;=1,$S$7,""))))))</f>
        <v/>
      </c>
      <c r="J163" s="465" t="str">
        <f>IF(J$159="","",IF(COUNTIFS('(6)定期点検調書'!$B$12:$B$5000,J$159,'(6)定期点検調書'!$AH$12:$AH$5000,$C163,'(6)定期点検調書'!$BF$12:$BF$5000,$W$7)&gt;=1,$W$7,IF(COUNTIFS('(6)定期点検調書'!$B$12:$B$5000,J$159,'(6)定期点検調書'!$AH$12:$AH$5000,$C163,'(6)定期点検調書'!$BF$12:$BF$5000,$V$7)&gt;=1,$V$7,IF(COUNTIFS('(6)定期点検調書'!$B$12:$B$5000,J$159,'(6)定期点検調書'!$AH$12:$AH$5000,$C163,'(6)定期点検調書'!$BF$12:$BF$5000,$U$7)&gt;=1,$U$7,IF(COUNTIFS('(6)定期点検調書'!$B$12:$B$5000,J$159,'(6)定期点検調書'!$AH$12:$AH$5000,$C163,'(6)定期点検調書'!$BF$12:$BF$5000,$T$7)&gt;=1,$T$7,IF(COUNTIFS('(6)定期点検調書'!$B$12:$B$5000,J$159,'(6)定期点検調書'!$AH$12:$AH$5000,$C163,'(6)定期点検調書'!$BF$12:$BF$5000,$S$7)&gt;=1,$S$7,""))))))</f>
        <v/>
      </c>
      <c r="K163" s="465" t="str">
        <f>IF(K$159="","",IF(COUNTIFS('(6)定期点検調書'!$B$12:$B$5000,K$159,'(6)定期点検調書'!$AH$12:$AH$5000,$C163,'(6)定期点検調書'!$BF$12:$BF$5000,$W$7)&gt;=1,$W$7,IF(COUNTIFS('(6)定期点検調書'!$B$12:$B$5000,K$159,'(6)定期点検調書'!$AH$12:$AH$5000,$C163,'(6)定期点検調書'!$BF$12:$BF$5000,$V$7)&gt;=1,$V$7,IF(COUNTIFS('(6)定期点検調書'!$B$12:$B$5000,K$159,'(6)定期点検調書'!$AH$12:$AH$5000,$C163,'(6)定期点検調書'!$BF$12:$BF$5000,$U$7)&gt;=1,$U$7,IF(COUNTIFS('(6)定期点検調書'!$B$12:$B$5000,K$159,'(6)定期点検調書'!$AH$12:$AH$5000,$C163,'(6)定期点検調書'!$BF$12:$BF$5000,$T$7)&gt;=1,$T$7,IF(COUNTIFS('(6)定期点検調書'!$B$12:$B$5000,K$159,'(6)定期点検調書'!$AH$12:$AH$5000,$C163,'(6)定期点検調書'!$BF$12:$BF$5000,$S$7)&gt;=1,$S$7,""))))))</f>
        <v/>
      </c>
      <c r="L163" s="465" t="str">
        <f>IF(L$159="","",IF(COUNTIFS('(6)定期点検調書'!$B$12:$B$5000,L$159,'(6)定期点検調書'!$AH$12:$AH$5000,$C163,'(6)定期点検調書'!$BF$12:$BF$5000,$W$7)&gt;=1,$W$7,IF(COUNTIFS('(6)定期点検調書'!$B$12:$B$5000,L$159,'(6)定期点検調書'!$AH$12:$AH$5000,$C163,'(6)定期点検調書'!$BF$12:$BF$5000,$V$7)&gt;=1,$V$7,IF(COUNTIFS('(6)定期点検調書'!$B$12:$B$5000,L$159,'(6)定期点検調書'!$AH$12:$AH$5000,$C163,'(6)定期点検調書'!$BF$12:$BF$5000,$U$7)&gt;=1,$U$7,IF(COUNTIFS('(6)定期点検調書'!$B$12:$B$5000,L$159,'(6)定期点検調書'!$AH$12:$AH$5000,$C163,'(6)定期点検調書'!$BF$12:$BF$5000,$T$7)&gt;=1,$T$7,IF(COUNTIFS('(6)定期点検調書'!$B$12:$B$5000,L$159,'(6)定期点検調書'!$AH$12:$AH$5000,$C163,'(6)定期点検調書'!$BF$12:$BF$5000,$S$7)&gt;=1,$S$7,""))))))</f>
        <v/>
      </c>
      <c r="M163" s="465" t="str">
        <f>IF(M$159="","",IF(COUNTIFS('(6)定期点検調書'!$B$12:$B$5000,M$159,'(6)定期点検調書'!$AH$12:$AH$5000,$C163,'(6)定期点検調書'!$BF$12:$BF$5000,$W$7)&gt;=1,$W$7,IF(COUNTIFS('(6)定期点検調書'!$B$12:$B$5000,M$159,'(6)定期点検調書'!$AH$12:$AH$5000,$C163,'(6)定期点検調書'!$BF$12:$BF$5000,$V$7)&gt;=1,$V$7,IF(COUNTIFS('(6)定期点検調書'!$B$12:$B$5000,M$159,'(6)定期点検調書'!$AH$12:$AH$5000,$C163,'(6)定期点検調書'!$BF$12:$BF$5000,$U$7)&gt;=1,$U$7,IF(COUNTIFS('(6)定期点検調書'!$B$12:$B$5000,M$159,'(6)定期点検調書'!$AH$12:$AH$5000,$C163,'(6)定期点検調書'!$BF$12:$BF$5000,$T$7)&gt;=1,$T$7,IF(COUNTIFS('(6)定期点検調書'!$B$12:$B$5000,M$159,'(6)定期点検調書'!$AH$12:$AH$5000,$C163,'(6)定期点検調書'!$BF$12:$BF$5000,$S$7)&gt;=1,$S$7,""))))))</f>
        <v/>
      </c>
      <c r="N163" s="465" t="str">
        <f>IF(N$159="","",IF(COUNTIFS('(6)定期点検調書'!$B$12:$B$5000,N$159,'(6)定期点検調書'!$AH$12:$AH$5000,$C163,'(6)定期点検調書'!$BF$12:$BF$5000,$W$7)&gt;=1,$W$7,IF(COUNTIFS('(6)定期点検調書'!$B$12:$B$5000,N$159,'(6)定期点検調書'!$AH$12:$AH$5000,$C163,'(6)定期点検調書'!$BF$12:$BF$5000,$V$7)&gt;=1,$V$7,IF(COUNTIFS('(6)定期点検調書'!$B$12:$B$5000,N$159,'(6)定期点検調書'!$AH$12:$AH$5000,$C163,'(6)定期点検調書'!$BF$12:$BF$5000,$U$7)&gt;=1,$U$7,IF(COUNTIFS('(6)定期点検調書'!$B$12:$B$5000,N$159,'(6)定期点検調書'!$AH$12:$AH$5000,$C163,'(6)定期点検調書'!$BF$12:$BF$5000,$T$7)&gt;=1,$T$7,IF(COUNTIFS('(6)定期点検調書'!$B$12:$B$5000,N$159,'(6)定期点検調書'!$AH$12:$AH$5000,$C163,'(6)定期点検調書'!$BF$12:$BF$5000,$S$7)&gt;=1,$S$7,""))))))</f>
        <v/>
      </c>
      <c r="O163" s="465" t="str">
        <f>IF(O$159="","",IF(COUNTIFS('(6)定期点検調書'!$B$12:$B$5000,O$159,'(6)定期点検調書'!$AH$12:$AH$5000,$C163,'(6)定期点検調書'!$BF$12:$BF$5000,$W$7)&gt;=1,$W$7,IF(COUNTIFS('(6)定期点検調書'!$B$12:$B$5000,O$159,'(6)定期点検調書'!$AH$12:$AH$5000,$C163,'(6)定期点検調書'!$BF$12:$BF$5000,$V$7)&gt;=1,$V$7,IF(COUNTIFS('(6)定期点検調書'!$B$12:$B$5000,O$159,'(6)定期点検調書'!$AH$12:$AH$5000,$C163,'(6)定期点検調書'!$BF$12:$BF$5000,$U$7)&gt;=1,$U$7,IF(COUNTIFS('(6)定期点検調書'!$B$12:$B$5000,O$159,'(6)定期点検調書'!$AH$12:$AH$5000,$C163,'(6)定期点検調書'!$BF$12:$BF$5000,$T$7)&gt;=1,$T$7,IF(COUNTIFS('(6)定期点検調書'!$B$12:$B$5000,O$159,'(6)定期点検調書'!$AH$12:$AH$5000,$C163,'(6)定期点検調書'!$BF$12:$BF$5000,$S$7)&gt;=1,$S$7,""))))))</f>
        <v/>
      </c>
      <c r="P163" s="465" t="str">
        <f>IF(P$159="","",IF(COUNTIFS('(6)定期点検調書'!$B$12:$B$5000,P$159,'(6)定期点検調書'!$AH$12:$AH$5000,$C163,'(6)定期点検調書'!$BF$12:$BF$5000,$W$7)&gt;=1,$W$7,IF(COUNTIFS('(6)定期点検調書'!$B$12:$B$5000,P$159,'(6)定期点検調書'!$AH$12:$AH$5000,$C163,'(6)定期点検調書'!$BF$12:$BF$5000,$V$7)&gt;=1,$V$7,IF(COUNTIFS('(6)定期点検調書'!$B$12:$B$5000,P$159,'(6)定期点検調書'!$AH$12:$AH$5000,$C163,'(6)定期点検調書'!$BF$12:$BF$5000,$U$7)&gt;=1,$U$7,IF(COUNTIFS('(6)定期点検調書'!$B$12:$B$5000,P$159,'(6)定期点検調書'!$AH$12:$AH$5000,$C163,'(6)定期点検調書'!$BF$12:$BF$5000,$T$7)&gt;=1,$T$7,IF(COUNTIFS('(6)定期点検調書'!$B$12:$B$5000,P$159,'(6)定期点検調書'!$AH$12:$AH$5000,$C163,'(6)定期点検調書'!$BF$12:$BF$5000,$S$7)&gt;=1,$S$7,""))))))</f>
        <v/>
      </c>
      <c r="Q163" s="465" t="str">
        <f>IF(Q$159="","",IF(COUNTIFS('(6)定期点検調書'!$B$12:$B$5000,Q$159,'(6)定期点検調書'!$AH$12:$AH$5000,$C163,'(6)定期点検調書'!$BF$12:$BF$5000,$W$7)&gt;=1,$W$7,IF(COUNTIFS('(6)定期点検調書'!$B$12:$B$5000,Q$159,'(6)定期点検調書'!$AH$12:$AH$5000,$C163,'(6)定期点検調書'!$BF$12:$BF$5000,$V$7)&gt;=1,$V$7,IF(COUNTIFS('(6)定期点検調書'!$B$12:$B$5000,Q$159,'(6)定期点検調書'!$AH$12:$AH$5000,$C163,'(6)定期点検調書'!$BF$12:$BF$5000,$U$7)&gt;=1,$U$7,IF(COUNTIFS('(6)定期点検調書'!$B$12:$B$5000,Q$159,'(6)定期点検調書'!$AH$12:$AH$5000,$C163,'(6)定期点検調書'!$BF$12:$BF$5000,$T$7)&gt;=1,$T$7,IF(COUNTIFS('(6)定期点検調書'!$B$12:$B$5000,Q$159,'(6)定期点検調書'!$AH$12:$AH$5000,$C163,'(6)定期点検調書'!$BF$12:$BF$5000,$S$7)&gt;=1,$S$7,""))))))</f>
        <v/>
      </c>
      <c r="R163" s="465" t="str">
        <f>IF(R$159="","",IF(COUNTIFS('(6)定期点検調書'!$B$12:$B$5000,R$159,'(6)定期点検調書'!$AH$12:$AH$5000,$C163,'(6)定期点検調書'!$BF$12:$BF$5000,$W$7)&gt;=1,$W$7,IF(COUNTIFS('(6)定期点検調書'!$B$12:$B$5000,R$159,'(6)定期点検調書'!$AH$12:$AH$5000,$C163,'(6)定期点検調書'!$BF$12:$BF$5000,$V$7)&gt;=1,$V$7,IF(COUNTIFS('(6)定期点検調書'!$B$12:$B$5000,R$159,'(6)定期点検調書'!$AH$12:$AH$5000,$C163,'(6)定期点検調書'!$BF$12:$BF$5000,$U$7)&gt;=1,$U$7,IF(COUNTIFS('(6)定期点検調書'!$B$12:$B$5000,R$159,'(6)定期点検調書'!$AH$12:$AH$5000,$C163,'(6)定期点検調書'!$BF$12:$BF$5000,$T$7)&gt;=1,$T$7,IF(COUNTIFS('(6)定期点検調書'!$B$12:$B$5000,R$159,'(6)定期点検調書'!$AH$12:$AH$5000,$C163,'(6)定期点検調書'!$BF$12:$BF$5000,$S$7)&gt;=1,$S$7,""))))))</f>
        <v/>
      </c>
      <c r="S163" s="465" t="str">
        <f>IF(S$159="","",IF(COUNTIFS('(6)定期点検調書'!$B$12:$B$5000,S$159,'(6)定期点検調書'!$AH$12:$AH$5000,$C163,'(6)定期点検調書'!$BF$12:$BF$5000,$W$7)&gt;=1,$W$7,IF(COUNTIFS('(6)定期点検調書'!$B$12:$B$5000,S$159,'(6)定期点検調書'!$AH$12:$AH$5000,$C163,'(6)定期点検調書'!$BF$12:$BF$5000,$V$7)&gt;=1,$V$7,IF(COUNTIFS('(6)定期点検調書'!$B$12:$B$5000,S$159,'(6)定期点検調書'!$AH$12:$AH$5000,$C163,'(6)定期点検調書'!$BF$12:$BF$5000,$U$7)&gt;=1,$U$7,IF(COUNTIFS('(6)定期点検調書'!$B$12:$B$5000,S$159,'(6)定期点検調書'!$AH$12:$AH$5000,$C163,'(6)定期点検調書'!$BF$12:$BF$5000,$T$7)&gt;=1,$T$7,IF(COUNTIFS('(6)定期点検調書'!$B$12:$B$5000,S$159,'(6)定期点検調書'!$AH$12:$AH$5000,$C163,'(6)定期点検調書'!$BF$12:$BF$5000,$S$7)&gt;=1,$S$7,""))))))</f>
        <v/>
      </c>
      <c r="T163" s="465" t="str">
        <f>IF(T$159="","",IF(COUNTIFS('(6)定期点検調書'!$B$12:$B$5000,T$159,'(6)定期点検調書'!$AH$12:$AH$5000,$C163,'(6)定期点検調書'!$BF$12:$BF$5000,$W$7)&gt;=1,$W$7,IF(COUNTIFS('(6)定期点検調書'!$B$12:$B$5000,T$159,'(6)定期点検調書'!$AH$12:$AH$5000,$C163,'(6)定期点検調書'!$BF$12:$BF$5000,$V$7)&gt;=1,$V$7,IF(COUNTIFS('(6)定期点検調書'!$B$12:$B$5000,T$159,'(6)定期点検調書'!$AH$12:$AH$5000,$C163,'(6)定期点検調書'!$BF$12:$BF$5000,$U$7)&gt;=1,$U$7,IF(COUNTIFS('(6)定期点検調書'!$B$12:$B$5000,T$159,'(6)定期点検調書'!$AH$12:$AH$5000,$C163,'(6)定期点検調書'!$BF$12:$BF$5000,$T$7)&gt;=1,$T$7,IF(COUNTIFS('(6)定期点検調書'!$B$12:$B$5000,T$159,'(6)定期点検調書'!$AH$12:$AH$5000,$C163,'(6)定期点検調書'!$BF$12:$BF$5000,$S$7)&gt;=1,$S$7,""))))))</f>
        <v/>
      </c>
      <c r="U163" s="465" t="str">
        <f>IF(U$159="","",IF(COUNTIFS('(6)定期点検調書'!$B$12:$B$5000,U$159,'(6)定期点検調書'!$AH$12:$AH$5000,$C163,'(6)定期点検調書'!$BF$12:$BF$5000,$W$7)&gt;=1,$W$7,IF(COUNTIFS('(6)定期点検調書'!$B$12:$B$5000,U$159,'(6)定期点検調書'!$AH$12:$AH$5000,$C163,'(6)定期点検調書'!$BF$12:$BF$5000,$V$7)&gt;=1,$V$7,IF(COUNTIFS('(6)定期点検調書'!$B$12:$B$5000,U$159,'(6)定期点検調書'!$AH$12:$AH$5000,$C163,'(6)定期点検調書'!$BF$12:$BF$5000,$U$7)&gt;=1,$U$7,IF(COUNTIFS('(6)定期点検調書'!$B$12:$B$5000,U$159,'(6)定期点検調書'!$AH$12:$AH$5000,$C163,'(6)定期点検調書'!$BF$12:$BF$5000,$T$7)&gt;=1,$T$7,IF(COUNTIFS('(6)定期点検調書'!$B$12:$B$5000,U$159,'(6)定期点検調書'!$AH$12:$AH$5000,$C163,'(6)定期点検調書'!$BF$12:$BF$5000,$S$7)&gt;=1,$S$7,""))))))</f>
        <v/>
      </c>
      <c r="V163" s="465" t="str">
        <f>IF(V$159="","",IF(COUNTIFS('(6)定期点検調書'!$B$12:$B$5000,V$159,'(6)定期点検調書'!$AH$12:$AH$5000,$C163,'(6)定期点検調書'!$BF$12:$BF$5000,$W$7)&gt;=1,$W$7,IF(COUNTIFS('(6)定期点検調書'!$B$12:$B$5000,V$159,'(6)定期点検調書'!$AH$12:$AH$5000,$C163,'(6)定期点検調書'!$BF$12:$BF$5000,$V$7)&gt;=1,$V$7,IF(COUNTIFS('(6)定期点検調書'!$B$12:$B$5000,V$159,'(6)定期点検調書'!$AH$12:$AH$5000,$C163,'(6)定期点検調書'!$BF$12:$BF$5000,$U$7)&gt;=1,$U$7,IF(COUNTIFS('(6)定期点検調書'!$B$12:$B$5000,V$159,'(6)定期点検調書'!$AH$12:$AH$5000,$C163,'(6)定期点検調書'!$BF$12:$BF$5000,$T$7)&gt;=1,$T$7,IF(COUNTIFS('(6)定期点検調書'!$B$12:$B$5000,V$159,'(6)定期点検調書'!$AH$12:$AH$5000,$C163,'(6)定期点検調書'!$BF$12:$BF$5000,$S$7)&gt;=1,$S$7,""))))))</f>
        <v/>
      </c>
      <c r="W163" s="465" t="str">
        <f>IF(W$159="","",IF(COUNTIFS('(6)定期点検調書'!$B$12:$B$5000,W$159,'(6)定期点検調書'!$AH$12:$AH$5000,$C163,'(6)定期点検調書'!$BF$12:$BF$5000,$W$7)&gt;=1,$W$7,IF(COUNTIFS('(6)定期点検調書'!$B$12:$B$5000,W$159,'(6)定期点検調書'!$AH$12:$AH$5000,$C163,'(6)定期点検調書'!$BF$12:$BF$5000,$V$7)&gt;=1,$V$7,IF(COUNTIFS('(6)定期点検調書'!$B$12:$B$5000,W$159,'(6)定期点検調書'!$AH$12:$AH$5000,$C163,'(6)定期点検調書'!$BF$12:$BF$5000,$U$7)&gt;=1,$U$7,IF(COUNTIFS('(6)定期点検調書'!$B$12:$B$5000,W$159,'(6)定期点検調書'!$AH$12:$AH$5000,$C163,'(6)定期点検調書'!$BF$12:$BF$5000,$T$7)&gt;=1,$T$7,IF(COUNTIFS('(6)定期点検調書'!$B$12:$B$5000,W$159,'(6)定期点検調書'!$AH$12:$AH$5000,$C163,'(6)定期点検調書'!$BF$12:$BF$5000,$S$7)&gt;=1,$S$7,""))))))</f>
        <v/>
      </c>
      <c r="X163" s="465" t="str">
        <f>IF(X$159="","",IF(COUNTIFS('(6)定期点検調書'!$B$12:$B$5000,X$159,'(6)定期点検調書'!$AH$12:$AH$5000,$C163,'(6)定期点検調書'!$BF$12:$BF$5000,$W$7)&gt;=1,$W$7,IF(COUNTIFS('(6)定期点検調書'!$B$12:$B$5000,X$159,'(6)定期点検調書'!$AH$12:$AH$5000,$C163,'(6)定期点検調書'!$BF$12:$BF$5000,$V$7)&gt;=1,$V$7,IF(COUNTIFS('(6)定期点検調書'!$B$12:$B$5000,X$159,'(6)定期点検調書'!$AH$12:$AH$5000,$C163,'(6)定期点検調書'!$BF$12:$BF$5000,$U$7)&gt;=1,$U$7,IF(COUNTIFS('(6)定期点検調書'!$B$12:$B$5000,X$159,'(6)定期点検調書'!$AH$12:$AH$5000,$C163,'(6)定期点検調書'!$BF$12:$BF$5000,$T$7)&gt;=1,$T$7,IF(COUNTIFS('(6)定期点検調書'!$B$12:$B$5000,X$159,'(6)定期点検調書'!$AH$12:$AH$5000,$C163,'(6)定期点検調書'!$BF$12:$BF$5000,$S$7)&gt;=1,$S$7,""))))))</f>
        <v/>
      </c>
      <c r="Y163" s="465" t="str">
        <f>IF(Y$159="","",IF(COUNTIFS('(6)定期点検調書'!$B$12:$B$5000,Y$159,'(6)定期点検調書'!$AH$12:$AH$5000,$C163,'(6)定期点検調書'!$BF$12:$BF$5000,$W$7)&gt;=1,$W$7,IF(COUNTIFS('(6)定期点検調書'!$B$12:$B$5000,Y$159,'(6)定期点検調書'!$AH$12:$AH$5000,$C163,'(6)定期点検調書'!$BF$12:$BF$5000,$V$7)&gt;=1,$V$7,IF(COUNTIFS('(6)定期点検調書'!$B$12:$B$5000,Y$159,'(6)定期点検調書'!$AH$12:$AH$5000,$C163,'(6)定期点検調書'!$BF$12:$BF$5000,$U$7)&gt;=1,$U$7,IF(COUNTIFS('(6)定期点検調書'!$B$12:$B$5000,Y$159,'(6)定期点検調書'!$AH$12:$AH$5000,$C163,'(6)定期点検調書'!$BF$12:$BF$5000,$T$7)&gt;=1,$T$7,IF(COUNTIFS('(6)定期点検調書'!$B$12:$B$5000,Y$159,'(6)定期点検調書'!$AH$12:$AH$5000,$C163,'(6)定期点検調書'!$BF$12:$BF$5000,$S$7)&gt;=1,$S$7,""))))))</f>
        <v/>
      </c>
      <c r="Z163" s="465" t="str">
        <f>IF(Z$159="","",IF(COUNTIFS('(6)定期点検調書'!$B$12:$B$5000,Z$159,'(6)定期点検調書'!$AH$12:$AH$5000,$C163,'(6)定期点検調書'!$BF$12:$BF$5000,$W$7)&gt;=1,$W$7,IF(COUNTIFS('(6)定期点検調書'!$B$12:$B$5000,Z$159,'(6)定期点検調書'!$AH$12:$AH$5000,$C163,'(6)定期点検調書'!$BF$12:$BF$5000,$V$7)&gt;=1,$V$7,IF(COUNTIFS('(6)定期点検調書'!$B$12:$B$5000,Z$159,'(6)定期点検調書'!$AH$12:$AH$5000,$C163,'(6)定期点検調書'!$BF$12:$BF$5000,$U$7)&gt;=1,$U$7,IF(COUNTIFS('(6)定期点検調書'!$B$12:$B$5000,Z$159,'(6)定期点検調書'!$AH$12:$AH$5000,$C163,'(6)定期点検調書'!$BF$12:$BF$5000,$T$7)&gt;=1,$T$7,IF(COUNTIFS('(6)定期点検調書'!$B$12:$B$5000,Z$159,'(6)定期点検調書'!$AH$12:$AH$5000,$C163,'(6)定期点検調書'!$BF$12:$BF$5000,$S$7)&gt;=1,$S$7,""))))))</f>
        <v/>
      </c>
      <c r="AA163" s="465" t="str">
        <f>IF(AA$159="","",IF(COUNTIFS('(6)定期点検調書'!$B$12:$B$5000,AA$159,'(6)定期点検調書'!$AH$12:$AH$5000,$C163,'(6)定期点検調書'!$BF$12:$BF$5000,$W$7)&gt;=1,$W$7,IF(COUNTIFS('(6)定期点検調書'!$B$12:$B$5000,AA$159,'(6)定期点検調書'!$AH$12:$AH$5000,$C163,'(6)定期点検調書'!$BF$12:$BF$5000,$V$7)&gt;=1,$V$7,IF(COUNTIFS('(6)定期点検調書'!$B$12:$B$5000,AA$159,'(6)定期点検調書'!$AH$12:$AH$5000,$C163,'(6)定期点検調書'!$BF$12:$BF$5000,$U$7)&gt;=1,$U$7,IF(COUNTIFS('(6)定期点検調書'!$B$12:$B$5000,AA$159,'(6)定期点検調書'!$AH$12:$AH$5000,$C163,'(6)定期点検調書'!$BF$12:$BF$5000,$T$7)&gt;=1,$T$7,IF(COUNTIFS('(6)定期点検調書'!$B$12:$B$5000,AA$159,'(6)定期点検調書'!$AH$12:$AH$5000,$C163,'(6)定期点検調書'!$BF$12:$BF$5000,$S$7)&gt;=1,$S$7,""))))))</f>
        <v/>
      </c>
      <c r="AB163" s="465" t="str">
        <f>IF(AB$159="","",IF(COUNTIFS('(6)定期点検調書'!$B$12:$B$5000,AB$159,'(6)定期点検調書'!$AH$12:$AH$5000,$C163,'(6)定期点検調書'!$BF$12:$BF$5000,$W$7)&gt;=1,$W$7,IF(COUNTIFS('(6)定期点検調書'!$B$12:$B$5000,AB$159,'(6)定期点検調書'!$AH$12:$AH$5000,$C163,'(6)定期点検調書'!$BF$12:$BF$5000,$V$7)&gt;=1,$V$7,IF(COUNTIFS('(6)定期点検調書'!$B$12:$B$5000,AB$159,'(6)定期点検調書'!$AH$12:$AH$5000,$C163,'(6)定期点検調書'!$BF$12:$BF$5000,$U$7)&gt;=1,$U$7,IF(COUNTIFS('(6)定期点検調書'!$B$12:$B$5000,AB$159,'(6)定期点検調書'!$AH$12:$AH$5000,$C163,'(6)定期点検調書'!$BF$12:$BF$5000,$T$7)&gt;=1,$T$7,IF(COUNTIFS('(6)定期点検調書'!$B$12:$B$5000,AB$159,'(6)定期点検調書'!$AH$12:$AH$5000,$C163,'(6)定期点検調書'!$BF$12:$BF$5000,$S$7)&gt;=1,$S$7,""))))))</f>
        <v/>
      </c>
      <c r="AC163" s="465" t="str">
        <f>IF(AC$159="","",IF(COUNTIFS('(6)定期点検調書'!$B$12:$B$5000,AC$159,'(6)定期点検調書'!$AH$12:$AH$5000,$C163,'(6)定期点検調書'!$BF$12:$BF$5000,$W$7)&gt;=1,$W$7,IF(COUNTIFS('(6)定期点検調書'!$B$12:$B$5000,AC$159,'(6)定期点検調書'!$AH$12:$AH$5000,$C163,'(6)定期点検調書'!$BF$12:$BF$5000,$V$7)&gt;=1,$V$7,IF(COUNTIFS('(6)定期点検調書'!$B$12:$B$5000,AC$159,'(6)定期点検調書'!$AH$12:$AH$5000,$C163,'(6)定期点検調書'!$BF$12:$BF$5000,$U$7)&gt;=1,$U$7,IF(COUNTIFS('(6)定期点検調書'!$B$12:$B$5000,AC$159,'(6)定期点検調書'!$AH$12:$AH$5000,$C163,'(6)定期点検調書'!$BF$12:$BF$5000,$T$7)&gt;=1,$T$7,IF(COUNTIFS('(6)定期点検調書'!$B$12:$B$5000,AC$159,'(6)定期点検調書'!$AH$12:$AH$5000,$C163,'(6)定期点検調書'!$BF$12:$BF$5000,$S$7)&gt;=1,$S$7,""))))))</f>
        <v/>
      </c>
      <c r="AD163" s="465" t="str">
        <f>IF(AD$159="","",IF(COUNTIFS('(6)定期点検調書'!$B$12:$B$5000,AD$159,'(6)定期点検調書'!$AH$12:$AH$5000,$C163,'(6)定期点検調書'!$BF$12:$BF$5000,$W$7)&gt;=1,$W$7,IF(COUNTIFS('(6)定期点検調書'!$B$12:$B$5000,AD$159,'(6)定期点検調書'!$AH$12:$AH$5000,$C163,'(6)定期点検調書'!$BF$12:$BF$5000,$V$7)&gt;=1,$V$7,IF(COUNTIFS('(6)定期点検調書'!$B$12:$B$5000,AD$159,'(6)定期点検調書'!$AH$12:$AH$5000,$C163,'(6)定期点検調書'!$BF$12:$BF$5000,$U$7)&gt;=1,$U$7,IF(COUNTIFS('(6)定期点検調書'!$B$12:$B$5000,AD$159,'(6)定期点検調書'!$AH$12:$AH$5000,$C163,'(6)定期点検調書'!$BF$12:$BF$5000,$T$7)&gt;=1,$T$7,IF(COUNTIFS('(6)定期点検調書'!$B$12:$B$5000,AD$159,'(6)定期点検調書'!$AH$12:$AH$5000,$C163,'(6)定期点検調書'!$BF$12:$BF$5000,$S$7)&gt;=1,$S$7,""))))))</f>
        <v/>
      </c>
      <c r="AE163" s="465" t="str">
        <f>IF(AE$159="","",IF(COUNTIFS('(6)定期点検調書'!$B$12:$B$5000,AE$159,'(6)定期点検調書'!$AH$12:$AH$5000,$C163,'(6)定期点検調書'!$BF$12:$BF$5000,$W$7)&gt;=1,$W$7,IF(COUNTIFS('(6)定期点検調書'!$B$12:$B$5000,AE$159,'(6)定期点検調書'!$AH$12:$AH$5000,$C163,'(6)定期点検調書'!$BF$12:$BF$5000,$V$7)&gt;=1,$V$7,IF(COUNTIFS('(6)定期点検調書'!$B$12:$B$5000,AE$159,'(6)定期点検調書'!$AH$12:$AH$5000,$C163,'(6)定期点検調書'!$BF$12:$BF$5000,$U$7)&gt;=1,$U$7,IF(COUNTIFS('(6)定期点検調書'!$B$12:$B$5000,AE$159,'(6)定期点検調書'!$AH$12:$AH$5000,$C163,'(6)定期点検調書'!$BF$12:$BF$5000,$T$7)&gt;=1,$T$7,IF(COUNTIFS('(6)定期点検調書'!$B$12:$B$5000,AE$159,'(6)定期点検調書'!$AH$12:$AH$5000,$C163,'(6)定期点検調書'!$BF$12:$BF$5000,$S$7)&gt;=1,$S$7,""))))))</f>
        <v/>
      </c>
      <c r="AF163" s="465" t="str">
        <f>IF(AF$159="","",IF(COUNTIFS('(6)定期点検調書'!$B$12:$B$5000,AF$159,'(6)定期点検調書'!$AH$12:$AH$5000,$C163,'(6)定期点検調書'!$BF$12:$BF$5000,$W$7)&gt;=1,$W$7,IF(COUNTIFS('(6)定期点検調書'!$B$12:$B$5000,AF$159,'(6)定期点検調書'!$AH$12:$AH$5000,$C163,'(6)定期点検調書'!$BF$12:$BF$5000,$V$7)&gt;=1,$V$7,IF(COUNTIFS('(6)定期点検調書'!$B$12:$B$5000,AF$159,'(6)定期点検調書'!$AH$12:$AH$5000,$C163,'(6)定期点検調書'!$BF$12:$BF$5000,$U$7)&gt;=1,$U$7,IF(COUNTIFS('(6)定期点検調書'!$B$12:$B$5000,AF$159,'(6)定期点検調書'!$AH$12:$AH$5000,$C163,'(6)定期点検調書'!$BF$12:$BF$5000,$T$7)&gt;=1,$T$7,IF(COUNTIFS('(6)定期点検調書'!$B$12:$B$5000,AF$159,'(6)定期点検調書'!$AH$12:$AH$5000,$C163,'(6)定期点検調書'!$BF$12:$BF$5000,$S$7)&gt;=1,$S$7,""))))))</f>
        <v/>
      </c>
      <c r="AG163" s="465" t="str">
        <f>IF(AG$159="","",IF(COUNTIFS('(6)定期点検調書'!$B$12:$B$5000,AG$159,'(6)定期点検調書'!$AH$12:$AH$5000,$C163,'(6)定期点検調書'!$BF$12:$BF$5000,$W$7)&gt;=1,$W$7,IF(COUNTIFS('(6)定期点検調書'!$B$12:$B$5000,AG$159,'(6)定期点検調書'!$AH$12:$AH$5000,$C163,'(6)定期点検調書'!$BF$12:$BF$5000,$V$7)&gt;=1,$V$7,IF(COUNTIFS('(6)定期点検調書'!$B$12:$B$5000,AG$159,'(6)定期点検調書'!$AH$12:$AH$5000,$C163,'(6)定期点検調書'!$BF$12:$BF$5000,$U$7)&gt;=1,$U$7,IF(COUNTIFS('(6)定期点検調書'!$B$12:$B$5000,AG$159,'(6)定期点検調書'!$AH$12:$AH$5000,$C163,'(6)定期点検調書'!$BF$12:$BF$5000,$T$7)&gt;=1,$T$7,IF(COUNTIFS('(6)定期点検調書'!$B$12:$B$5000,AG$159,'(6)定期点検調書'!$AH$12:$AH$5000,$C163,'(6)定期点検調書'!$BF$12:$BF$5000,$S$7)&gt;=1,$S$7,""))))))</f>
        <v/>
      </c>
      <c r="AH163" s="465" t="str">
        <f>IF(AH$159="","",IF(COUNTIFS('(6)定期点検調書'!$B$12:$B$5000,AH$159,'(6)定期点検調書'!$AH$12:$AH$5000,$C163,'(6)定期点検調書'!$BF$12:$BF$5000,$W$7)&gt;=1,$W$7,IF(COUNTIFS('(6)定期点検調書'!$B$12:$B$5000,AH$159,'(6)定期点検調書'!$AH$12:$AH$5000,$C163,'(6)定期点検調書'!$BF$12:$BF$5000,$V$7)&gt;=1,$V$7,IF(COUNTIFS('(6)定期点検調書'!$B$12:$B$5000,AH$159,'(6)定期点検調書'!$AH$12:$AH$5000,$C163,'(6)定期点検調書'!$BF$12:$BF$5000,$U$7)&gt;=1,$U$7,IF(COUNTIFS('(6)定期点検調書'!$B$12:$B$5000,AH$159,'(6)定期点検調書'!$AH$12:$AH$5000,$C163,'(6)定期点検調書'!$BF$12:$BF$5000,$T$7)&gt;=1,$T$7,IF(COUNTIFS('(6)定期点検調書'!$B$12:$B$5000,AH$159,'(6)定期点検調書'!$AH$12:$AH$5000,$C163,'(6)定期点検調書'!$BF$12:$BF$5000,$S$7)&gt;=1,$S$7,""))))))</f>
        <v/>
      </c>
      <c r="AI163" s="465" t="str">
        <f>IF(AI$159="","",IF(COUNTIFS('(6)定期点検調書'!$B$12:$B$5000,AI$159,'(6)定期点検調書'!$AH$12:$AH$5000,$C163,'(6)定期点検調書'!$BF$12:$BF$5000,$W$7)&gt;=1,$W$7,IF(COUNTIFS('(6)定期点検調書'!$B$12:$B$5000,AI$159,'(6)定期点検調書'!$AH$12:$AH$5000,$C163,'(6)定期点検調書'!$BF$12:$BF$5000,$V$7)&gt;=1,$V$7,IF(COUNTIFS('(6)定期点検調書'!$B$12:$B$5000,AI$159,'(6)定期点検調書'!$AH$12:$AH$5000,$C163,'(6)定期点検調書'!$BF$12:$BF$5000,$U$7)&gt;=1,$U$7,IF(COUNTIFS('(6)定期点検調書'!$B$12:$B$5000,AI$159,'(6)定期点検調書'!$AH$12:$AH$5000,$C163,'(6)定期点検調書'!$BF$12:$BF$5000,$T$7)&gt;=1,$T$7,IF(COUNTIFS('(6)定期点検調書'!$B$12:$B$5000,AI$159,'(6)定期点検調書'!$AH$12:$AH$5000,$C163,'(6)定期点検調書'!$BF$12:$BF$5000,$S$7)&gt;=1,$S$7,""))))))</f>
        <v/>
      </c>
      <c r="AJ163" s="465" t="str">
        <f>IF(AJ$159="","",IF(COUNTIFS('(6)定期点検調書'!$B$12:$B$5000,AJ$159,'(6)定期点検調書'!$AH$12:$AH$5000,$C163,'(6)定期点検調書'!$BF$12:$BF$5000,$W$7)&gt;=1,$W$7,IF(COUNTIFS('(6)定期点検調書'!$B$12:$B$5000,AJ$159,'(6)定期点検調書'!$AH$12:$AH$5000,$C163,'(6)定期点検調書'!$BF$12:$BF$5000,$V$7)&gt;=1,$V$7,IF(COUNTIFS('(6)定期点検調書'!$B$12:$B$5000,AJ$159,'(6)定期点検調書'!$AH$12:$AH$5000,$C163,'(6)定期点検調書'!$BF$12:$BF$5000,$U$7)&gt;=1,$U$7,IF(COUNTIFS('(6)定期点検調書'!$B$12:$B$5000,AJ$159,'(6)定期点検調書'!$AH$12:$AH$5000,$C163,'(6)定期点検調書'!$BF$12:$BF$5000,$T$7)&gt;=1,$T$7,IF(COUNTIFS('(6)定期点検調書'!$B$12:$B$5000,AJ$159,'(6)定期点検調書'!$AH$12:$AH$5000,$C163,'(6)定期点検調書'!$BF$12:$BF$5000,$S$7)&gt;=1,$S$7,""))))))</f>
        <v/>
      </c>
      <c r="AK163" s="465" t="str">
        <f>IF(AK$159="","",IF(COUNTIFS('(6)定期点検調書'!$B$12:$B$5000,AK$159,'(6)定期点検調書'!$AH$12:$AH$5000,$C163,'(6)定期点検調書'!$BF$12:$BF$5000,$W$7)&gt;=1,$W$7,IF(COUNTIFS('(6)定期点検調書'!$B$12:$B$5000,AK$159,'(6)定期点検調書'!$AH$12:$AH$5000,$C163,'(6)定期点検調書'!$BF$12:$BF$5000,$V$7)&gt;=1,$V$7,IF(COUNTIFS('(6)定期点検調書'!$B$12:$B$5000,AK$159,'(6)定期点検調書'!$AH$12:$AH$5000,$C163,'(6)定期点検調書'!$BF$12:$BF$5000,$U$7)&gt;=1,$U$7,IF(COUNTIFS('(6)定期点検調書'!$B$12:$B$5000,AK$159,'(6)定期点検調書'!$AH$12:$AH$5000,$C163,'(6)定期点検調書'!$BF$12:$BF$5000,$T$7)&gt;=1,$T$7,IF(COUNTIFS('(6)定期点検調書'!$B$12:$B$5000,AK$159,'(6)定期点検調書'!$AH$12:$AH$5000,$C163,'(6)定期点検調書'!$BF$12:$BF$5000,$S$7)&gt;=1,$S$7,""))))))</f>
        <v/>
      </c>
      <c r="AL163" s="465" t="str">
        <f>IF(AL$159="","",IF(COUNTIFS('(6)定期点検調書'!$B$12:$B$5000,AL$159,'(6)定期点検調書'!$AH$12:$AH$5000,$C163,'(6)定期点検調書'!$BF$12:$BF$5000,$W$7)&gt;=1,$W$7,IF(COUNTIFS('(6)定期点検調書'!$B$12:$B$5000,AL$159,'(6)定期点検調書'!$AH$12:$AH$5000,$C163,'(6)定期点検調書'!$BF$12:$BF$5000,$V$7)&gt;=1,$V$7,IF(COUNTIFS('(6)定期点検調書'!$B$12:$B$5000,AL$159,'(6)定期点検調書'!$AH$12:$AH$5000,$C163,'(6)定期点検調書'!$BF$12:$BF$5000,$U$7)&gt;=1,$U$7,IF(COUNTIFS('(6)定期点検調書'!$B$12:$B$5000,AL$159,'(6)定期点検調書'!$AH$12:$AH$5000,$C163,'(6)定期点検調書'!$BF$12:$BF$5000,$T$7)&gt;=1,$T$7,IF(COUNTIFS('(6)定期点検調書'!$B$12:$B$5000,AL$159,'(6)定期点検調書'!$AH$12:$AH$5000,$C163,'(6)定期点検調書'!$BF$12:$BF$5000,$S$7)&gt;=1,$S$7,""))))))</f>
        <v/>
      </c>
      <c r="AM163" s="465" t="str">
        <f>IF(AM$159="","",IF(COUNTIFS('(6)定期点検調書'!$B$12:$B$5000,AM$159,'(6)定期点検調書'!$AH$12:$AH$5000,$C163,'(6)定期点検調書'!$BF$12:$BF$5000,$W$7)&gt;=1,$W$7,IF(COUNTIFS('(6)定期点検調書'!$B$12:$B$5000,AM$159,'(6)定期点検調書'!$AH$12:$AH$5000,$C163,'(6)定期点検調書'!$BF$12:$BF$5000,$V$7)&gt;=1,$V$7,IF(COUNTIFS('(6)定期点検調書'!$B$12:$B$5000,AM$159,'(6)定期点検調書'!$AH$12:$AH$5000,$C163,'(6)定期点検調書'!$BF$12:$BF$5000,$U$7)&gt;=1,$U$7,IF(COUNTIFS('(6)定期点検調書'!$B$12:$B$5000,AM$159,'(6)定期点検調書'!$AH$12:$AH$5000,$C163,'(6)定期点検調書'!$BF$12:$BF$5000,$T$7)&gt;=1,$T$7,IF(COUNTIFS('(6)定期点検調書'!$B$12:$B$5000,AM$159,'(6)定期点検調書'!$AH$12:$AH$5000,$C163,'(6)定期点検調書'!$BF$12:$BF$5000,$S$7)&gt;=1,$S$7,""))))))</f>
        <v/>
      </c>
      <c r="AN163" s="465" t="str">
        <f>IF(AN$159="","",IF(COUNTIFS('(6)定期点検調書'!$B$12:$B$5000,AN$159,'(6)定期点検調書'!$AH$12:$AH$5000,$C163,'(6)定期点検調書'!$BF$12:$BF$5000,$W$7)&gt;=1,$W$7,IF(COUNTIFS('(6)定期点検調書'!$B$12:$B$5000,AN$159,'(6)定期点検調書'!$AH$12:$AH$5000,$C163,'(6)定期点検調書'!$BF$12:$BF$5000,$V$7)&gt;=1,$V$7,IF(COUNTIFS('(6)定期点検調書'!$B$12:$B$5000,AN$159,'(6)定期点検調書'!$AH$12:$AH$5000,$C163,'(6)定期点検調書'!$BF$12:$BF$5000,$U$7)&gt;=1,$U$7,IF(COUNTIFS('(6)定期点検調書'!$B$12:$B$5000,AN$159,'(6)定期点検調書'!$AH$12:$AH$5000,$C163,'(6)定期点検調書'!$BF$12:$BF$5000,$T$7)&gt;=1,$T$7,IF(COUNTIFS('(6)定期点検調書'!$B$12:$B$5000,AN$159,'(6)定期点検調書'!$AH$12:$AH$5000,$C163,'(6)定期点検調書'!$BF$12:$BF$5000,$S$7)&gt;=1,$S$7,""))))))</f>
        <v/>
      </c>
      <c r="AO163" s="465" t="str">
        <f>IF(AO$159="","",IF(COUNTIFS('(6)定期点検調書'!$B$12:$B$5000,AO$159,'(6)定期点検調書'!$AH$12:$AH$5000,$C163,'(6)定期点検調書'!$BF$12:$BF$5000,$W$7)&gt;=1,$W$7,IF(COUNTIFS('(6)定期点検調書'!$B$12:$B$5000,AO$159,'(6)定期点検調書'!$AH$12:$AH$5000,$C163,'(6)定期点検調書'!$BF$12:$BF$5000,$V$7)&gt;=1,$V$7,IF(COUNTIFS('(6)定期点検調書'!$B$12:$B$5000,AO$159,'(6)定期点検調書'!$AH$12:$AH$5000,$C163,'(6)定期点検調書'!$BF$12:$BF$5000,$U$7)&gt;=1,$U$7,IF(COUNTIFS('(6)定期点検調書'!$B$12:$B$5000,AO$159,'(6)定期点検調書'!$AH$12:$AH$5000,$C163,'(6)定期点検調書'!$BF$12:$BF$5000,$T$7)&gt;=1,$T$7,IF(COUNTIFS('(6)定期点検調書'!$B$12:$B$5000,AO$159,'(6)定期点検調書'!$AH$12:$AH$5000,$C163,'(6)定期点検調書'!$BF$12:$BF$5000,$S$7)&gt;=1,$S$7,""))))))</f>
        <v/>
      </c>
      <c r="AP163" s="465" t="str">
        <f>IF(AP$159="","",IF(COUNTIFS('(6)定期点検調書'!$B$12:$B$5000,AP$159,'(6)定期点検調書'!$AH$12:$AH$5000,$C163,'(6)定期点検調書'!$BF$12:$BF$5000,$W$7)&gt;=1,$W$7,IF(COUNTIFS('(6)定期点検調書'!$B$12:$B$5000,AP$159,'(6)定期点検調書'!$AH$12:$AH$5000,$C163,'(6)定期点検調書'!$BF$12:$BF$5000,$V$7)&gt;=1,$V$7,IF(COUNTIFS('(6)定期点検調書'!$B$12:$B$5000,AP$159,'(6)定期点検調書'!$AH$12:$AH$5000,$C163,'(6)定期点検調書'!$BF$12:$BF$5000,$U$7)&gt;=1,$U$7,IF(COUNTIFS('(6)定期点検調書'!$B$12:$B$5000,AP$159,'(6)定期点検調書'!$AH$12:$AH$5000,$C163,'(6)定期点検調書'!$BF$12:$BF$5000,$T$7)&gt;=1,$T$7,IF(COUNTIFS('(6)定期点検調書'!$B$12:$B$5000,AP$159,'(6)定期点検調書'!$AH$12:$AH$5000,$C163,'(6)定期点検調書'!$BF$12:$BF$5000,$S$7)&gt;=1,$S$7,""))))))</f>
        <v/>
      </c>
      <c r="AQ163" s="465" t="str">
        <f>IF(AQ$159="","",IF(COUNTIFS('(6)定期点検調書'!$B$12:$B$5000,AQ$159,'(6)定期点検調書'!$AH$12:$AH$5000,$C163,'(6)定期点検調書'!$BF$12:$BF$5000,$W$7)&gt;=1,$W$7,IF(COUNTIFS('(6)定期点検調書'!$B$12:$B$5000,AQ$159,'(6)定期点検調書'!$AH$12:$AH$5000,$C163,'(6)定期点検調書'!$BF$12:$BF$5000,$V$7)&gt;=1,$V$7,IF(COUNTIFS('(6)定期点検調書'!$B$12:$B$5000,AQ$159,'(6)定期点検調書'!$AH$12:$AH$5000,$C163,'(6)定期点検調書'!$BF$12:$BF$5000,$U$7)&gt;=1,$U$7,IF(COUNTIFS('(6)定期点検調書'!$B$12:$B$5000,AQ$159,'(6)定期点検調書'!$AH$12:$AH$5000,$C163,'(6)定期点検調書'!$BF$12:$BF$5000,$T$7)&gt;=1,$T$7,IF(COUNTIFS('(6)定期点検調書'!$B$12:$B$5000,AQ$159,'(6)定期点検調書'!$AH$12:$AH$5000,$C163,'(6)定期点検調書'!$BF$12:$BF$5000,$S$7)&gt;=1,$S$7,""))))))</f>
        <v/>
      </c>
      <c r="AR163" s="465" t="str">
        <f>IF(AR$159="","",IF(COUNTIFS('(6)定期点検調書'!$B$12:$B$5000,AR$159,'(6)定期点検調書'!$AH$12:$AH$5000,$C163,'(6)定期点検調書'!$BF$12:$BF$5000,$W$7)&gt;=1,$W$7,IF(COUNTIFS('(6)定期点検調書'!$B$12:$B$5000,AR$159,'(6)定期点検調書'!$AH$12:$AH$5000,$C163,'(6)定期点検調書'!$BF$12:$BF$5000,$V$7)&gt;=1,$V$7,IF(COUNTIFS('(6)定期点検調書'!$B$12:$B$5000,AR$159,'(6)定期点検調書'!$AH$12:$AH$5000,$C163,'(6)定期点検調書'!$BF$12:$BF$5000,$U$7)&gt;=1,$U$7,IF(COUNTIFS('(6)定期点検調書'!$B$12:$B$5000,AR$159,'(6)定期点検調書'!$AH$12:$AH$5000,$C163,'(6)定期点検調書'!$BF$12:$BF$5000,$T$7)&gt;=1,$T$7,IF(COUNTIFS('(6)定期点検調書'!$B$12:$B$5000,AR$159,'(6)定期点検調書'!$AH$12:$AH$5000,$C163,'(6)定期点検調書'!$BF$12:$BF$5000,$S$7)&gt;=1,$S$7,""))))))</f>
        <v/>
      </c>
      <c r="AS163" s="465" t="str">
        <f>IF(AS$159="","",IF(COUNTIFS('(6)定期点検調書'!$B$12:$B$5000,AS$159,'(6)定期点検調書'!$AH$12:$AH$5000,$C163,'(6)定期点検調書'!$BF$12:$BF$5000,$W$7)&gt;=1,$W$7,IF(COUNTIFS('(6)定期点検調書'!$B$12:$B$5000,AS$159,'(6)定期点検調書'!$AH$12:$AH$5000,$C163,'(6)定期点検調書'!$BF$12:$BF$5000,$V$7)&gt;=1,$V$7,IF(COUNTIFS('(6)定期点検調書'!$B$12:$B$5000,AS$159,'(6)定期点検調書'!$AH$12:$AH$5000,$C163,'(6)定期点検調書'!$BF$12:$BF$5000,$U$7)&gt;=1,$U$7,IF(COUNTIFS('(6)定期点検調書'!$B$12:$B$5000,AS$159,'(6)定期点検調書'!$AH$12:$AH$5000,$C163,'(6)定期点検調書'!$BF$12:$BF$5000,$T$7)&gt;=1,$T$7,IF(COUNTIFS('(6)定期点検調書'!$B$12:$B$5000,AS$159,'(6)定期点検調書'!$AH$12:$AH$5000,$C163,'(6)定期点検調書'!$BF$12:$BF$5000,$S$7)&gt;=1,$S$7,""))))))</f>
        <v/>
      </c>
      <c r="AT163" s="465" t="str">
        <f>IF(AT$159="","",IF(COUNTIFS('(6)定期点検調書'!$B$12:$B$5000,AT$159,'(6)定期点検調書'!$AH$12:$AH$5000,$C163,'(6)定期点検調書'!$BF$12:$BF$5000,$W$7)&gt;=1,$W$7,IF(COUNTIFS('(6)定期点検調書'!$B$12:$B$5000,AT$159,'(6)定期点検調書'!$AH$12:$AH$5000,$C163,'(6)定期点検調書'!$BF$12:$BF$5000,$V$7)&gt;=1,$V$7,IF(COUNTIFS('(6)定期点検調書'!$B$12:$B$5000,AT$159,'(6)定期点検調書'!$AH$12:$AH$5000,$C163,'(6)定期点検調書'!$BF$12:$BF$5000,$U$7)&gt;=1,$U$7,IF(COUNTIFS('(6)定期点検調書'!$B$12:$B$5000,AT$159,'(6)定期点検調書'!$AH$12:$AH$5000,$C163,'(6)定期点検調書'!$BF$12:$BF$5000,$T$7)&gt;=1,$T$7,IF(COUNTIFS('(6)定期点検調書'!$B$12:$B$5000,AT$159,'(6)定期点検調書'!$AH$12:$AH$5000,$C163,'(6)定期点検調書'!$BF$12:$BF$5000,$S$7)&gt;=1,$S$7,""))))))</f>
        <v/>
      </c>
      <c r="AU163" s="465" t="str">
        <f>IF(AU$159="","",IF(COUNTIFS('(6)定期点検調書'!$B$12:$B$5000,AU$159,'(6)定期点検調書'!$AH$12:$AH$5000,$C163,'(6)定期点検調書'!$BF$12:$BF$5000,$W$7)&gt;=1,$W$7,IF(COUNTIFS('(6)定期点検調書'!$B$12:$B$5000,AU$159,'(6)定期点検調書'!$AH$12:$AH$5000,$C163,'(6)定期点検調書'!$BF$12:$BF$5000,$V$7)&gt;=1,$V$7,IF(COUNTIFS('(6)定期点検調書'!$B$12:$B$5000,AU$159,'(6)定期点検調書'!$AH$12:$AH$5000,$C163,'(6)定期点検調書'!$BF$12:$BF$5000,$U$7)&gt;=1,$U$7,IF(COUNTIFS('(6)定期点検調書'!$B$12:$B$5000,AU$159,'(6)定期点検調書'!$AH$12:$AH$5000,$C163,'(6)定期点検調書'!$BF$12:$BF$5000,$T$7)&gt;=1,$T$7,IF(COUNTIFS('(6)定期点検調書'!$B$12:$B$5000,AU$159,'(6)定期点検調書'!$AH$12:$AH$5000,$C163,'(6)定期点検調書'!$BF$12:$BF$5000,$S$7)&gt;=1,$S$7,""))))))</f>
        <v/>
      </c>
      <c r="AV163" s="465" t="str">
        <f>IF(AV$159="","",IF(COUNTIFS('(6)定期点検調書'!$B$12:$B$5000,AV$159,'(6)定期点検調書'!$AH$12:$AH$5000,$C163,'(6)定期点検調書'!$BF$12:$BF$5000,$W$7)&gt;=1,$W$7,IF(COUNTIFS('(6)定期点検調書'!$B$12:$B$5000,AV$159,'(6)定期点検調書'!$AH$12:$AH$5000,$C163,'(6)定期点検調書'!$BF$12:$BF$5000,$V$7)&gt;=1,$V$7,IF(COUNTIFS('(6)定期点検調書'!$B$12:$B$5000,AV$159,'(6)定期点検調書'!$AH$12:$AH$5000,$C163,'(6)定期点検調書'!$BF$12:$BF$5000,$U$7)&gt;=1,$U$7,IF(COUNTIFS('(6)定期点検調書'!$B$12:$B$5000,AV$159,'(6)定期点検調書'!$AH$12:$AH$5000,$C163,'(6)定期点検調書'!$BF$12:$BF$5000,$T$7)&gt;=1,$T$7,IF(COUNTIFS('(6)定期点検調書'!$B$12:$B$5000,AV$159,'(6)定期点検調書'!$AH$12:$AH$5000,$C163,'(6)定期点検調書'!$BF$12:$BF$5000,$S$7)&gt;=1,$S$7,""))))))</f>
        <v/>
      </c>
      <c r="AW163" s="465" t="str">
        <f>IF(AW$159="","",IF(COUNTIFS('(6)定期点検調書'!$B$12:$B$5000,AW$159,'(6)定期点検調書'!$AH$12:$AH$5000,$C163,'(6)定期点検調書'!$BF$12:$BF$5000,$W$7)&gt;=1,$W$7,IF(COUNTIFS('(6)定期点検調書'!$B$12:$B$5000,AW$159,'(6)定期点検調書'!$AH$12:$AH$5000,$C163,'(6)定期点検調書'!$BF$12:$BF$5000,$V$7)&gt;=1,$V$7,IF(COUNTIFS('(6)定期点検調書'!$B$12:$B$5000,AW$159,'(6)定期点検調書'!$AH$12:$AH$5000,$C163,'(6)定期点検調書'!$BF$12:$BF$5000,$U$7)&gt;=1,$U$7,IF(COUNTIFS('(6)定期点検調書'!$B$12:$B$5000,AW$159,'(6)定期点検調書'!$AH$12:$AH$5000,$C163,'(6)定期点検調書'!$BF$12:$BF$5000,$T$7)&gt;=1,$T$7,IF(COUNTIFS('(6)定期点検調書'!$B$12:$B$5000,AW$159,'(6)定期点検調書'!$AH$12:$AH$5000,$C163,'(6)定期点検調書'!$BF$12:$BF$5000,$S$7)&gt;=1,$S$7,""))))))</f>
        <v/>
      </c>
      <c r="AX163" s="465" t="str">
        <f>IF(AX$159="","",IF(COUNTIFS('(6)定期点検調書'!$B$12:$B$5000,AX$159,'(6)定期点検調書'!$AH$12:$AH$5000,$C163,'(6)定期点検調書'!$BF$12:$BF$5000,$W$7)&gt;=1,$W$7,IF(COUNTIFS('(6)定期点検調書'!$B$12:$B$5000,AX$159,'(6)定期点検調書'!$AH$12:$AH$5000,$C163,'(6)定期点検調書'!$BF$12:$BF$5000,$V$7)&gt;=1,$V$7,IF(COUNTIFS('(6)定期点検調書'!$B$12:$B$5000,AX$159,'(6)定期点検調書'!$AH$12:$AH$5000,$C163,'(6)定期点検調書'!$BF$12:$BF$5000,$U$7)&gt;=1,$U$7,IF(COUNTIFS('(6)定期点検調書'!$B$12:$B$5000,AX$159,'(6)定期点検調書'!$AH$12:$AH$5000,$C163,'(6)定期点検調書'!$BF$12:$BF$5000,$T$7)&gt;=1,$T$7,IF(COUNTIFS('(6)定期点検調書'!$B$12:$B$5000,AX$159,'(6)定期点検調書'!$AH$12:$AH$5000,$C163,'(6)定期点検調書'!$BF$12:$BF$5000,$S$7)&gt;=1,$S$7,""))))))</f>
        <v/>
      </c>
      <c r="AY163" s="465" t="str">
        <f>IF(AY$159="","",IF(COUNTIFS('(6)定期点検調書'!$B$12:$B$5000,AY$159,'(6)定期点検調書'!$AH$12:$AH$5000,$C163,'(6)定期点検調書'!$BF$12:$BF$5000,$W$7)&gt;=1,$W$7,IF(COUNTIFS('(6)定期点検調書'!$B$12:$B$5000,AY$159,'(6)定期点検調書'!$AH$12:$AH$5000,$C163,'(6)定期点検調書'!$BF$12:$BF$5000,$V$7)&gt;=1,$V$7,IF(COUNTIFS('(6)定期点検調書'!$B$12:$B$5000,AY$159,'(6)定期点検調書'!$AH$12:$AH$5000,$C163,'(6)定期点検調書'!$BF$12:$BF$5000,$U$7)&gt;=1,$U$7,IF(COUNTIFS('(6)定期点検調書'!$B$12:$B$5000,AY$159,'(6)定期点検調書'!$AH$12:$AH$5000,$C163,'(6)定期点検調書'!$BF$12:$BF$5000,$T$7)&gt;=1,$T$7,IF(COUNTIFS('(6)定期点検調書'!$B$12:$B$5000,AY$159,'(6)定期点検調書'!$AH$12:$AH$5000,$C163,'(6)定期点検調書'!$BF$12:$BF$5000,$S$7)&gt;=1,$S$7,""))))))</f>
        <v/>
      </c>
      <c r="AZ163" s="465" t="str">
        <f>IF(AZ$159="","",IF(COUNTIFS('(6)定期点検調書'!$B$12:$B$5000,AZ$159,'(6)定期点検調書'!$AH$12:$AH$5000,$C163,'(6)定期点検調書'!$BF$12:$BF$5000,$W$7)&gt;=1,$W$7,IF(COUNTIFS('(6)定期点検調書'!$B$12:$B$5000,AZ$159,'(6)定期点検調書'!$AH$12:$AH$5000,$C163,'(6)定期点検調書'!$BF$12:$BF$5000,$V$7)&gt;=1,$V$7,IF(COUNTIFS('(6)定期点検調書'!$B$12:$B$5000,AZ$159,'(6)定期点検調書'!$AH$12:$AH$5000,$C163,'(6)定期点検調書'!$BF$12:$BF$5000,$U$7)&gt;=1,$U$7,IF(COUNTIFS('(6)定期点検調書'!$B$12:$B$5000,AZ$159,'(6)定期点検調書'!$AH$12:$AH$5000,$C163,'(6)定期点検調書'!$BF$12:$BF$5000,$T$7)&gt;=1,$T$7,IF(COUNTIFS('(6)定期点検調書'!$B$12:$B$5000,AZ$159,'(6)定期点検調書'!$AH$12:$AH$5000,$C163,'(6)定期点検調書'!$BF$12:$BF$5000,$S$7)&gt;=1,$S$7,""))))))</f>
        <v/>
      </c>
      <c r="BA163" s="466" t="str">
        <f>IF(BA$159="","",IF(COUNTIFS('(6)定期点検調書'!$B$12:$B$5000,BA$159,'(6)定期点検調書'!$AH$12:$AH$5000,$C163,'(6)定期点検調書'!$BF$12:$BF$5000,$W$7)&gt;=1,$W$7,IF(COUNTIFS('(6)定期点検調書'!$B$12:$B$5000,BA$159,'(6)定期点検調書'!$AH$12:$AH$5000,$C163,'(6)定期点検調書'!$BF$12:$BF$5000,$V$7)&gt;=1,$V$7,IF(COUNTIFS('(6)定期点検調書'!$B$12:$B$5000,BA$159,'(6)定期点検調書'!$AH$12:$AH$5000,$C163,'(6)定期点検調書'!$BF$12:$BF$5000,$U$7)&gt;=1,$U$7,IF(COUNTIFS('(6)定期点検調書'!$B$12:$B$5000,BA$159,'(6)定期点検調書'!$AH$12:$AH$5000,$C163,'(6)定期点検調書'!$BF$12:$BF$5000,$T$7)&gt;=1,$T$7,IF(COUNTIFS('(6)定期点検調書'!$B$12:$B$5000,BA$159,'(6)定期点検調書'!$AH$12:$AH$5000,$C163,'(6)定期点検調書'!$BF$12:$BF$5000,$S$7)&gt;=1,$S$7,""))))))</f>
        <v/>
      </c>
      <c r="BB163" s="1"/>
      <c r="BC163" s="1"/>
    </row>
    <row r="164" spans="2:55" ht="18.75" customHeight="1" x14ac:dyDescent="0.2">
      <c r="B164" s="1854"/>
      <c r="C164" s="1841" t="str">
        <f>ﾃﾞｰﾀ一覧!$U$22</f>
        <v>覆工背面変状</v>
      </c>
      <c r="D164" s="1842"/>
      <c r="E164" s="1842"/>
      <c r="F164" s="1842"/>
      <c r="G164" s="1843"/>
      <c r="H164" s="467" t="str">
        <f>IF(H$159="","",IF(COUNTIFS('(6)定期点検調書'!$B$12:$B$5000,H$159,'(6)定期点検調書'!$AH$12:$AH$5000,$C164,'(6)定期点検調書'!$BF$12:$BF$5000,$W$7)&gt;=1,$W$7,IF(COUNTIFS('(6)定期点検調書'!$B$12:$B$5000,H$159,'(6)定期点検調書'!$AH$12:$AH$5000,$C164,'(6)定期点検調書'!$BF$12:$BF$5000,$V$7)&gt;=1,$V$7,IF(COUNTIFS('(6)定期点検調書'!$B$12:$B$5000,H$159,'(6)定期点検調書'!$AH$12:$AH$5000,$C164,'(6)定期点検調書'!$BF$12:$BF$5000,$U$7)&gt;=1,$U$7,IF(COUNTIFS('(6)定期点検調書'!$B$12:$B$5000,H$159,'(6)定期点検調書'!$AH$12:$AH$5000,$C164,'(6)定期点検調書'!$BF$12:$BF$5000,$T$7)&gt;=1,$T$7,IF(COUNTIFS('(6)定期点検調書'!$B$12:$B$5000,H$159,'(6)定期点検調書'!$AH$12:$AH$5000,$C164,'(6)定期点検調書'!$BF$12:$BF$5000,$S$7)&gt;=1,$S$7,""))))))</f>
        <v/>
      </c>
      <c r="I164" s="465" t="str">
        <f>IF(I$159="","",IF(COUNTIFS('(6)定期点検調書'!$B$12:$B$5000,I$159,'(6)定期点検調書'!$AH$12:$AH$5000,$C164,'(6)定期点検調書'!$BF$12:$BF$5000,$W$7)&gt;=1,$W$7,IF(COUNTIFS('(6)定期点検調書'!$B$12:$B$5000,I$159,'(6)定期点検調書'!$AH$12:$AH$5000,$C164,'(6)定期点検調書'!$BF$12:$BF$5000,$V$7)&gt;=1,$V$7,IF(COUNTIFS('(6)定期点検調書'!$B$12:$B$5000,I$159,'(6)定期点検調書'!$AH$12:$AH$5000,$C164,'(6)定期点検調書'!$BF$12:$BF$5000,$U$7)&gt;=1,$U$7,IF(COUNTIFS('(6)定期点検調書'!$B$12:$B$5000,I$159,'(6)定期点検調書'!$AH$12:$AH$5000,$C164,'(6)定期点検調書'!$BF$12:$BF$5000,$T$7)&gt;=1,$T$7,IF(COUNTIFS('(6)定期点検調書'!$B$12:$B$5000,I$159,'(6)定期点検調書'!$AH$12:$AH$5000,$C164,'(6)定期点検調書'!$BF$12:$BF$5000,$S$7)&gt;=1,$S$7,""))))))</f>
        <v/>
      </c>
      <c r="J164" s="465" t="str">
        <f>IF(J$159="","",IF(COUNTIFS('(6)定期点検調書'!$B$12:$B$5000,J$159,'(6)定期点検調書'!$AH$12:$AH$5000,$C164,'(6)定期点検調書'!$BF$12:$BF$5000,$W$7)&gt;=1,$W$7,IF(COUNTIFS('(6)定期点検調書'!$B$12:$B$5000,J$159,'(6)定期点検調書'!$AH$12:$AH$5000,$C164,'(6)定期点検調書'!$BF$12:$BF$5000,$V$7)&gt;=1,$V$7,IF(COUNTIFS('(6)定期点検調書'!$B$12:$B$5000,J$159,'(6)定期点検調書'!$AH$12:$AH$5000,$C164,'(6)定期点検調書'!$BF$12:$BF$5000,$U$7)&gt;=1,$U$7,IF(COUNTIFS('(6)定期点検調書'!$B$12:$B$5000,J$159,'(6)定期点検調書'!$AH$12:$AH$5000,$C164,'(6)定期点検調書'!$BF$12:$BF$5000,$T$7)&gt;=1,$T$7,IF(COUNTIFS('(6)定期点検調書'!$B$12:$B$5000,J$159,'(6)定期点検調書'!$AH$12:$AH$5000,$C164,'(6)定期点検調書'!$BF$12:$BF$5000,$S$7)&gt;=1,$S$7,""))))))</f>
        <v/>
      </c>
      <c r="K164" s="465" t="str">
        <f>IF(K$159="","",IF(COUNTIFS('(6)定期点検調書'!$B$12:$B$5000,K$159,'(6)定期点検調書'!$AH$12:$AH$5000,$C164,'(6)定期点検調書'!$BF$12:$BF$5000,$W$7)&gt;=1,$W$7,IF(COUNTIFS('(6)定期点検調書'!$B$12:$B$5000,K$159,'(6)定期点検調書'!$AH$12:$AH$5000,$C164,'(6)定期点検調書'!$BF$12:$BF$5000,$V$7)&gt;=1,$V$7,IF(COUNTIFS('(6)定期点検調書'!$B$12:$B$5000,K$159,'(6)定期点検調書'!$AH$12:$AH$5000,$C164,'(6)定期点検調書'!$BF$12:$BF$5000,$U$7)&gt;=1,$U$7,IF(COUNTIFS('(6)定期点検調書'!$B$12:$B$5000,K$159,'(6)定期点検調書'!$AH$12:$AH$5000,$C164,'(6)定期点検調書'!$BF$12:$BF$5000,$T$7)&gt;=1,$T$7,IF(COUNTIFS('(6)定期点検調書'!$B$12:$B$5000,K$159,'(6)定期点検調書'!$AH$12:$AH$5000,$C164,'(6)定期点検調書'!$BF$12:$BF$5000,$S$7)&gt;=1,$S$7,""))))))</f>
        <v/>
      </c>
      <c r="L164" s="465" t="str">
        <f>IF(L$159="","",IF(COUNTIFS('(6)定期点検調書'!$B$12:$B$5000,L$159,'(6)定期点検調書'!$AH$12:$AH$5000,$C164,'(6)定期点検調書'!$BF$12:$BF$5000,$W$7)&gt;=1,$W$7,IF(COUNTIFS('(6)定期点検調書'!$B$12:$B$5000,L$159,'(6)定期点検調書'!$AH$12:$AH$5000,$C164,'(6)定期点検調書'!$BF$12:$BF$5000,$V$7)&gt;=1,$V$7,IF(COUNTIFS('(6)定期点検調書'!$B$12:$B$5000,L$159,'(6)定期点検調書'!$AH$12:$AH$5000,$C164,'(6)定期点検調書'!$BF$12:$BF$5000,$U$7)&gt;=1,$U$7,IF(COUNTIFS('(6)定期点検調書'!$B$12:$B$5000,L$159,'(6)定期点検調書'!$AH$12:$AH$5000,$C164,'(6)定期点検調書'!$BF$12:$BF$5000,$T$7)&gt;=1,$T$7,IF(COUNTIFS('(6)定期点検調書'!$B$12:$B$5000,L$159,'(6)定期点検調書'!$AH$12:$AH$5000,$C164,'(6)定期点検調書'!$BF$12:$BF$5000,$S$7)&gt;=1,$S$7,""))))))</f>
        <v/>
      </c>
      <c r="M164" s="465" t="str">
        <f>IF(M$159="","",IF(COUNTIFS('(6)定期点検調書'!$B$12:$B$5000,M$159,'(6)定期点検調書'!$AH$12:$AH$5000,$C164,'(6)定期点検調書'!$BF$12:$BF$5000,$W$7)&gt;=1,$W$7,IF(COUNTIFS('(6)定期点検調書'!$B$12:$B$5000,M$159,'(6)定期点検調書'!$AH$12:$AH$5000,$C164,'(6)定期点検調書'!$BF$12:$BF$5000,$V$7)&gt;=1,$V$7,IF(COUNTIFS('(6)定期点検調書'!$B$12:$B$5000,M$159,'(6)定期点検調書'!$AH$12:$AH$5000,$C164,'(6)定期点検調書'!$BF$12:$BF$5000,$U$7)&gt;=1,$U$7,IF(COUNTIFS('(6)定期点検調書'!$B$12:$B$5000,M$159,'(6)定期点検調書'!$AH$12:$AH$5000,$C164,'(6)定期点検調書'!$BF$12:$BF$5000,$T$7)&gt;=1,$T$7,IF(COUNTIFS('(6)定期点検調書'!$B$12:$B$5000,M$159,'(6)定期点検調書'!$AH$12:$AH$5000,$C164,'(6)定期点検調書'!$BF$12:$BF$5000,$S$7)&gt;=1,$S$7,""))))))</f>
        <v/>
      </c>
      <c r="N164" s="465" t="str">
        <f>IF(N$159="","",IF(COUNTIFS('(6)定期点検調書'!$B$12:$B$5000,N$159,'(6)定期点検調書'!$AH$12:$AH$5000,$C164,'(6)定期点検調書'!$BF$12:$BF$5000,$W$7)&gt;=1,$W$7,IF(COUNTIFS('(6)定期点検調書'!$B$12:$B$5000,N$159,'(6)定期点検調書'!$AH$12:$AH$5000,$C164,'(6)定期点検調書'!$BF$12:$BF$5000,$V$7)&gt;=1,$V$7,IF(COUNTIFS('(6)定期点検調書'!$B$12:$B$5000,N$159,'(6)定期点検調書'!$AH$12:$AH$5000,$C164,'(6)定期点検調書'!$BF$12:$BF$5000,$U$7)&gt;=1,$U$7,IF(COUNTIFS('(6)定期点検調書'!$B$12:$B$5000,N$159,'(6)定期点検調書'!$AH$12:$AH$5000,$C164,'(6)定期点検調書'!$BF$12:$BF$5000,$T$7)&gt;=1,$T$7,IF(COUNTIFS('(6)定期点検調書'!$B$12:$B$5000,N$159,'(6)定期点検調書'!$AH$12:$AH$5000,$C164,'(6)定期点検調書'!$BF$12:$BF$5000,$S$7)&gt;=1,$S$7,""))))))</f>
        <v/>
      </c>
      <c r="O164" s="465" t="str">
        <f>IF(O$159="","",IF(COUNTIFS('(6)定期点検調書'!$B$12:$B$5000,O$159,'(6)定期点検調書'!$AH$12:$AH$5000,$C164,'(6)定期点検調書'!$BF$12:$BF$5000,$W$7)&gt;=1,$W$7,IF(COUNTIFS('(6)定期点検調書'!$B$12:$B$5000,O$159,'(6)定期点検調書'!$AH$12:$AH$5000,$C164,'(6)定期点検調書'!$BF$12:$BF$5000,$V$7)&gt;=1,$V$7,IF(COUNTIFS('(6)定期点検調書'!$B$12:$B$5000,O$159,'(6)定期点検調書'!$AH$12:$AH$5000,$C164,'(6)定期点検調書'!$BF$12:$BF$5000,$U$7)&gt;=1,$U$7,IF(COUNTIFS('(6)定期点検調書'!$B$12:$B$5000,O$159,'(6)定期点検調書'!$AH$12:$AH$5000,$C164,'(6)定期点検調書'!$BF$12:$BF$5000,$T$7)&gt;=1,$T$7,IF(COUNTIFS('(6)定期点検調書'!$B$12:$B$5000,O$159,'(6)定期点検調書'!$AH$12:$AH$5000,$C164,'(6)定期点検調書'!$BF$12:$BF$5000,$S$7)&gt;=1,$S$7,""))))))</f>
        <v/>
      </c>
      <c r="P164" s="465" t="str">
        <f>IF(P$159="","",IF(COUNTIFS('(6)定期点検調書'!$B$12:$B$5000,P$159,'(6)定期点検調書'!$AH$12:$AH$5000,$C164,'(6)定期点検調書'!$BF$12:$BF$5000,$W$7)&gt;=1,$W$7,IF(COUNTIFS('(6)定期点検調書'!$B$12:$B$5000,P$159,'(6)定期点検調書'!$AH$12:$AH$5000,$C164,'(6)定期点検調書'!$BF$12:$BF$5000,$V$7)&gt;=1,$V$7,IF(COUNTIFS('(6)定期点検調書'!$B$12:$B$5000,P$159,'(6)定期点検調書'!$AH$12:$AH$5000,$C164,'(6)定期点検調書'!$BF$12:$BF$5000,$U$7)&gt;=1,$U$7,IF(COUNTIFS('(6)定期点検調書'!$B$12:$B$5000,P$159,'(6)定期点検調書'!$AH$12:$AH$5000,$C164,'(6)定期点検調書'!$BF$12:$BF$5000,$T$7)&gt;=1,$T$7,IF(COUNTIFS('(6)定期点検調書'!$B$12:$B$5000,P$159,'(6)定期点検調書'!$AH$12:$AH$5000,$C164,'(6)定期点検調書'!$BF$12:$BF$5000,$S$7)&gt;=1,$S$7,""))))))</f>
        <v/>
      </c>
      <c r="Q164" s="465" t="str">
        <f>IF(Q$159="","",IF(COUNTIFS('(6)定期点検調書'!$B$12:$B$5000,Q$159,'(6)定期点検調書'!$AH$12:$AH$5000,$C164,'(6)定期点検調書'!$BF$12:$BF$5000,$W$7)&gt;=1,$W$7,IF(COUNTIFS('(6)定期点検調書'!$B$12:$B$5000,Q$159,'(6)定期点検調書'!$AH$12:$AH$5000,$C164,'(6)定期点検調書'!$BF$12:$BF$5000,$V$7)&gt;=1,$V$7,IF(COUNTIFS('(6)定期点検調書'!$B$12:$B$5000,Q$159,'(6)定期点検調書'!$AH$12:$AH$5000,$C164,'(6)定期点検調書'!$BF$12:$BF$5000,$U$7)&gt;=1,$U$7,IF(COUNTIFS('(6)定期点検調書'!$B$12:$B$5000,Q$159,'(6)定期点検調書'!$AH$12:$AH$5000,$C164,'(6)定期点検調書'!$BF$12:$BF$5000,$T$7)&gt;=1,$T$7,IF(COUNTIFS('(6)定期点検調書'!$B$12:$B$5000,Q$159,'(6)定期点検調書'!$AH$12:$AH$5000,$C164,'(6)定期点検調書'!$BF$12:$BF$5000,$S$7)&gt;=1,$S$7,""))))))</f>
        <v/>
      </c>
      <c r="R164" s="465" t="str">
        <f>IF(R$159="","",IF(COUNTIFS('(6)定期点検調書'!$B$12:$B$5000,R$159,'(6)定期点検調書'!$AH$12:$AH$5000,$C164,'(6)定期点検調書'!$BF$12:$BF$5000,$W$7)&gt;=1,$W$7,IF(COUNTIFS('(6)定期点検調書'!$B$12:$B$5000,R$159,'(6)定期点検調書'!$AH$12:$AH$5000,$C164,'(6)定期点検調書'!$BF$12:$BF$5000,$V$7)&gt;=1,$V$7,IF(COUNTIFS('(6)定期点検調書'!$B$12:$B$5000,R$159,'(6)定期点検調書'!$AH$12:$AH$5000,$C164,'(6)定期点検調書'!$BF$12:$BF$5000,$U$7)&gt;=1,$U$7,IF(COUNTIFS('(6)定期点検調書'!$B$12:$B$5000,R$159,'(6)定期点検調書'!$AH$12:$AH$5000,$C164,'(6)定期点検調書'!$BF$12:$BF$5000,$T$7)&gt;=1,$T$7,IF(COUNTIFS('(6)定期点検調書'!$B$12:$B$5000,R$159,'(6)定期点検調書'!$AH$12:$AH$5000,$C164,'(6)定期点検調書'!$BF$12:$BF$5000,$S$7)&gt;=1,$S$7,""))))))</f>
        <v/>
      </c>
      <c r="S164" s="465" t="str">
        <f>IF(S$159="","",IF(COUNTIFS('(6)定期点検調書'!$B$12:$B$5000,S$159,'(6)定期点検調書'!$AH$12:$AH$5000,$C164,'(6)定期点検調書'!$BF$12:$BF$5000,$W$7)&gt;=1,$W$7,IF(COUNTIFS('(6)定期点検調書'!$B$12:$B$5000,S$159,'(6)定期点検調書'!$AH$12:$AH$5000,$C164,'(6)定期点検調書'!$BF$12:$BF$5000,$V$7)&gt;=1,$V$7,IF(COUNTIFS('(6)定期点検調書'!$B$12:$B$5000,S$159,'(6)定期点検調書'!$AH$12:$AH$5000,$C164,'(6)定期点検調書'!$BF$12:$BF$5000,$U$7)&gt;=1,$U$7,IF(COUNTIFS('(6)定期点検調書'!$B$12:$B$5000,S$159,'(6)定期点検調書'!$AH$12:$AH$5000,$C164,'(6)定期点検調書'!$BF$12:$BF$5000,$T$7)&gt;=1,$T$7,IF(COUNTIFS('(6)定期点検調書'!$B$12:$B$5000,S$159,'(6)定期点検調書'!$AH$12:$AH$5000,$C164,'(6)定期点検調書'!$BF$12:$BF$5000,$S$7)&gt;=1,$S$7,""))))))</f>
        <v/>
      </c>
      <c r="T164" s="465" t="str">
        <f>IF(T$159="","",IF(COUNTIFS('(6)定期点検調書'!$B$12:$B$5000,T$159,'(6)定期点検調書'!$AH$12:$AH$5000,$C164,'(6)定期点検調書'!$BF$12:$BF$5000,$W$7)&gt;=1,$W$7,IF(COUNTIFS('(6)定期点検調書'!$B$12:$B$5000,T$159,'(6)定期点検調書'!$AH$12:$AH$5000,$C164,'(6)定期点検調書'!$BF$12:$BF$5000,$V$7)&gt;=1,$V$7,IF(COUNTIFS('(6)定期点検調書'!$B$12:$B$5000,T$159,'(6)定期点検調書'!$AH$12:$AH$5000,$C164,'(6)定期点検調書'!$BF$12:$BF$5000,$U$7)&gt;=1,$U$7,IF(COUNTIFS('(6)定期点検調書'!$B$12:$B$5000,T$159,'(6)定期点検調書'!$AH$12:$AH$5000,$C164,'(6)定期点検調書'!$BF$12:$BF$5000,$T$7)&gt;=1,$T$7,IF(COUNTIFS('(6)定期点検調書'!$B$12:$B$5000,T$159,'(6)定期点検調書'!$AH$12:$AH$5000,$C164,'(6)定期点検調書'!$BF$12:$BF$5000,$S$7)&gt;=1,$S$7,""))))))</f>
        <v/>
      </c>
      <c r="U164" s="465" t="str">
        <f>IF(U$159="","",IF(COUNTIFS('(6)定期点検調書'!$B$12:$B$5000,U$159,'(6)定期点検調書'!$AH$12:$AH$5000,$C164,'(6)定期点検調書'!$BF$12:$BF$5000,$W$7)&gt;=1,$W$7,IF(COUNTIFS('(6)定期点検調書'!$B$12:$B$5000,U$159,'(6)定期点検調書'!$AH$12:$AH$5000,$C164,'(6)定期点検調書'!$BF$12:$BF$5000,$V$7)&gt;=1,$V$7,IF(COUNTIFS('(6)定期点検調書'!$B$12:$B$5000,U$159,'(6)定期点検調書'!$AH$12:$AH$5000,$C164,'(6)定期点検調書'!$BF$12:$BF$5000,$U$7)&gt;=1,$U$7,IF(COUNTIFS('(6)定期点検調書'!$B$12:$B$5000,U$159,'(6)定期点検調書'!$AH$12:$AH$5000,$C164,'(6)定期点検調書'!$BF$12:$BF$5000,$T$7)&gt;=1,$T$7,IF(COUNTIFS('(6)定期点検調書'!$B$12:$B$5000,U$159,'(6)定期点検調書'!$AH$12:$AH$5000,$C164,'(6)定期点検調書'!$BF$12:$BF$5000,$S$7)&gt;=1,$S$7,""))))))</f>
        <v/>
      </c>
      <c r="V164" s="465" t="str">
        <f>IF(V$159="","",IF(COUNTIFS('(6)定期点検調書'!$B$12:$B$5000,V$159,'(6)定期点検調書'!$AH$12:$AH$5000,$C164,'(6)定期点検調書'!$BF$12:$BF$5000,$W$7)&gt;=1,$W$7,IF(COUNTIFS('(6)定期点検調書'!$B$12:$B$5000,V$159,'(6)定期点検調書'!$AH$12:$AH$5000,$C164,'(6)定期点検調書'!$BF$12:$BF$5000,$V$7)&gt;=1,$V$7,IF(COUNTIFS('(6)定期点検調書'!$B$12:$B$5000,V$159,'(6)定期点検調書'!$AH$12:$AH$5000,$C164,'(6)定期点検調書'!$BF$12:$BF$5000,$U$7)&gt;=1,$U$7,IF(COUNTIFS('(6)定期点検調書'!$B$12:$B$5000,V$159,'(6)定期点検調書'!$AH$12:$AH$5000,$C164,'(6)定期点検調書'!$BF$12:$BF$5000,$T$7)&gt;=1,$T$7,IF(COUNTIFS('(6)定期点検調書'!$B$12:$B$5000,V$159,'(6)定期点検調書'!$AH$12:$AH$5000,$C164,'(6)定期点検調書'!$BF$12:$BF$5000,$S$7)&gt;=1,$S$7,""))))))</f>
        <v/>
      </c>
      <c r="W164" s="465" t="str">
        <f>IF(W$159="","",IF(COUNTIFS('(6)定期点検調書'!$B$12:$B$5000,W$159,'(6)定期点検調書'!$AH$12:$AH$5000,$C164,'(6)定期点検調書'!$BF$12:$BF$5000,$W$7)&gt;=1,$W$7,IF(COUNTIFS('(6)定期点検調書'!$B$12:$B$5000,W$159,'(6)定期点検調書'!$AH$12:$AH$5000,$C164,'(6)定期点検調書'!$BF$12:$BF$5000,$V$7)&gt;=1,$V$7,IF(COUNTIFS('(6)定期点検調書'!$B$12:$B$5000,W$159,'(6)定期点検調書'!$AH$12:$AH$5000,$C164,'(6)定期点検調書'!$BF$12:$BF$5000,$U$7)&gt;=1,$U$7,IF(COUNTIFS('(6)定期点検調書'!$B$12:$B$5000,W$159,'(6)定期点検調書'!$AH$12:$AH$5000,$C164,'(6)定期点検調書'!$BF$12:$BF$5000,$T$7)&gt;=1,$T$7,IF(COUNTIFS('(6)定期点検調書'!$B$12:$B$5000,W$159,'(6)定期点検調書'!$AH$12:$AH$5000,$C164,'(6)定期点検調書'!$BF$12:$BF$5000,$S$7)&gt;=1,$S$7,""))))))</f>
        <v/>
      </c>
      <c r="X164" s="465" t="str">
        <f>IF(X$159="","",IF(COUNTIFS('(6)定期点検調書'!$B$12:$B$5000,X$159,'(6)定期点検調書'!$AH$12:$AH$5000,$C164,'(6)定期点検調書'!$BF$12:$BF$5000,$W$7)&gt;=1,$W$7,IF(COUNTIFS('(6)定期点検調書'!$B$12:$B$5000,X$159,'(6)定期点検調書'!$AH$12:$AH$5000,$C164,'(6)定期点検調書'!$BF$12:$BF$5000,$V$7)&gt;=1,$V$7,IF(COUNTIFS('(6)定期点検調書'!$B$12:$B$5000,X$159,'(6)定期点検調書'!$AH$12:$AH$5000,$C164,'(6)定期点検調書'!$BF$12:$BF$5000,$U$7)&gt;=1,$U$7,IF(COUNTIFS('(6)定期点検調書'!$B$12:$B$5000,X$159,'(6)定期点検調書'!$AH$12:$AH$5000,$C164,'(6)定期点検調書'!$BF$12:$BF$5000,$T$7)&gt;=1,$T$7,IF(COUNTIFS('(6)定期点検調書'!$B$12:$B$5000,X$159,'(6)定期点検調書'!$AH$12:$AH$5000,$C164,'(6)定期点検調書'!$BF$12:$BF$5000,$S$7)&gt;=1,$S$7,""))))))</f>
        <v/>
      </c>
      <c r="Y164" s="465" t="str">
        <f>IF(Y$159="","",IF(COUNTIFS('(6)定期点検調書'!$B$12:$B$5000,Y$159,'(6)定期点検調書'!$AH$12:$AH$5000,$C164,'(6)定期点検調書'!$BF$12:$BF$5000,$W$7)&gt;=1,$W$7,IF(COUNTIFS('(6)定期点検調書'!$B$12:$B$5000,Y$159,'(6)定期点検調書'!$AH$12:$AH$5000,$C164,'(6)定期点検調書'!$BF$12:$BF$5000,$V$7)&gt;=1,$V$7,IF(COUNTIFS('(6)定期点検調書'!$B$12:$B$5000,Y$159,'(6)定期点検調書'!$AH$12:$AH$5000,$C164,'(6)定期点検調書'!$BF$12:$BF$5000,$U$7)&gt;=1,$U$7,IF(COUNTIFS('(6)定期点検調書'!$B$12:$B$5000,Y$159,'(6)定期点検調書'!$AH$12:$AH$5000,$C164,'(6)定期点検調書'!$BF$12:$BF$5000,$T$7)&gt;=1,$T$7,IF(COUNTIFS('(6)定期点検調書'!$B$12:$B$5000,Y$159,'(6)定期点検調書'!$AH$12:$AH$5000,$C164,'(6)定期点検調書'!$BF$12:$BF$5000,$S$7)&gt;=1,$S$7,""))))))</f>
        <v/>
      </c>
      <c r="Z164" s="465" t="str">
        <f>IF(Z$159="","",IF(COUNTIFS('(6)定期点検調書'!$B$12:$B$5000,Z$159,'(6)定期点検調書'!$AH$12:$AH$5000,$C164,'(6)定期点検調書'!$BF$12:$BF$5000,$W$7)&gt;=1,$W$7,IF(COUNTIFS('(6)定期点検調書'!$B$12:$B$5000,Z$159,'(6)定期点検調書'!$AH$12:$AH$5000,$C164,'(6)定期点検調書'!$BF$12:$BF$5000,$V$7)&gt;=1,$V$7,IF(COUNTIFS('(6)定期点検調書'!$B$12:$B$5000,Z$159,'(6)定期点検調書'!$AH$12:$AH$5000,$C164,'(6)定期点検調書'!$BF$12:$BF$5000,$U$7)&gt;=1,$U$7,IF(COUNTIFS('(6)定期点検調書'!$B$12:$B$5000,Z$159,'(6)定期点検調書'!$AH$12:$AH$5000,$C164,'(6)定期点検調書'!$BF$12:$BF$5000,$T$7)&gt;=1,$T$7,IF(COUNTIFS('(6)定期点検調書'!$B$12:$B$5000,Z$159,'(6)定期点検調書'!$AH$12:$AH$5000,$C164,'(6)定期点検調書'!$BF$12:$BF$5000,$S$7)&gt;=1,$S$7,""))))))</f>
        <v/>
      </c>
      <c r="AA164" s="465" t="str">
        <f>IF(AA$159="","",IF(COUNTIFS('(6)定期点検調書'!$B$12:$B$5000,AA$159,'(6)定期点検調書'!$AH$12:$AH$5000,$C164,'(6)定期点検調書'!$BF$12:$BF$5000,$W$7)&gt;=1,$W$7,IF(COUNTIFS('(6)定期点検調書'!$B$12:$B$5000,AA$159,'(6)定期点検調書'!$AH$12:$AH$5000,$C164,'(6)定期点検調書'!$BF$12:$BF$5000,$V$7)&gt;=1,$V$7,IF(COUNTIFS('(6)定期点検調書'!$B$12:$B$5000,AA$159,'(6)定期点検調書'!$AH$12:$AH$5000,$C164,'(6)定期点検調書'!$BF$12:$BF$5000,$U$7)&gt;=1,$U$7,IF(COUNTIFS('(6)定期点検調書'!$B$12:$B$5000,AA$159,'(6)定期点検調書'!$AH$12:$AH$5000,$C164,'(6)定期点検調書'!$BF$12:$BF$5000,$T$7)&gt;=1,$T$7,IF(COUNTIFS('(6)定期点検調書'!$B$12:$B$5000,AA$159,'(6)定期点検調書'!$AH$12:$AH$5000,$C164,'(6)定期点検調書'!$BF$12:$BF$5000,$S$7)&gt;=1,$S$7,""))))))</f>
        <v/>
      </c>
      <c r="AB164" s="465" t="str">
        <f>IF(AB$159="","",IF(COUNTIFS('(6)定期点検調書'!$B$12:$B$5000,AB$159,'(6)定期点検調書'!$AH$12:$AH$5000,$C164,'(6)定期点検調書'!$BF$12:$BF$5000,$W$7)&gt;=1,$W$7,IF(COUNTIFS('(6)定期点検調書'!$B$12:$B$5000,AB$159,'(6)定期点検調書'!$AH$12:$AH$5000,$C164,'(6)定期点検調書'!$BF$12:$BF$5000,$V$7)&gt;=1,$V$7,IF(COUNTIFS('(6)定期点検調書'!$B$12:$B$5000,AB$159,'(6)定期点検調書'!$AH$12:$AH$5000,$C164,'(6)定期点検調書'!$BF$12:$BF$5000,$U$7)&gt;=1,$U$7,IF(COUNTIFS('(6)定期点検調書'!$B$12:$B$5000,AB$159,'(6)定期点検調書'!$AH$12:$AH$5000,$C164,'(6)定期点検調書'!$BF$12:$BF$5000,$T$7)&gt;=1,$T$7,IF(COUNTIFS('(6)定期点検調書'!$B$12:$B$5000,AB$159,'(6)定期点検調書'!$AH$12:$AH$5000,$C164,'(6)定期点検調書'!$BF$12:$BF$5000,$S$7)&gt;=1,$S$7,""))))))</f>
        <v/>
      </c>
      <c r="AC164" s="465" t="str">
        <f>IF(AC$159="","",IF(COUNTIFS('(6)定期点検調書'!$B$12:$B$5000,AC$159,'(6)定期点検調書'!$AH$12:$AH$5000,$C164,'(6)定期点検調書'!$BF$12:$BF$5000,$W$7)&gt;=1,$W$7,IF(COUNTIFS('(6)定期点検調書'!$B$12:$B$5000,AC$159,'(6)定期点検調書'!$AH$12:$AH$5000,$C164,'(6)定期点検調書'!$BF$12:$BF$5000,$V$7)&gt;=1,$V$7,IF(COUNTIFS('(6)定期点検調書'!$B$12:$B$5000,AC$159,'(6)定期点検調書'!$AH$12:$AH$5000,$C164,'(6)定期点検調書'!$BF$12:$BF$5000,$U$7)&gt;=1,$U$7,IF(COUNTIFS('(6)定期点検調書'!$B$12:$B$5000,AC$159,'(6)定期点検調書'!$AH$12:$AH$5000,$C164,'(6)定期点検調書'!$BF$12:$BF$5000,$T$7)&gt;=1,$T$7,IF(COUNTIFS('(6)定期点検調書'!$B$12:$B$5000,AC$159,'(6)定期点検調書'!$AH$12:$AH$5000,$C164,'(6)定期点検調書'!$BF$12:$BF$5000,$S$7)&gt;=1,$S$7,""))))))</f>
        <v/>
      </c>
      <c r="AD164" s="465" t="str">
        <f>IF(AD$159="","",IF(COUNTIFS('(6)定期点検調書'!$B$12:$B$5000,AD$159,'(6)定期点検調書'!$AH$12:$AH$5000,$C164,'(6)定期点検調書'!$BF$12:$BF$5000,$W$7)&gt;=1,$W$7,IF(COUNTIFS('(6)定期点検調書'!$B$12:$B$5000,AD$159,'(6)定期点検調書'!$AH$12:$AH$5000,$C164,'(6)定期点検調書'!$BF$12:$BF$5000,$V$7)&gt;=1,$V$7,IF(COUNTIFS('(6)定期点検調書'!$B$12:$B$5000,AD$159,'(6)定期点検調書'!$AH$12:$AH$5000,$C164,'(6)定期点検調書'!$BF$12:$BF$5000,$U$7)&gt;=1,$U$7,IF(COUNTIFS('(6)定期点検調書'!$B$12:$B$5000,AD$159,'(6)定期点検調書'!$AH$12:$AH$5000,$C164,'(6)定期点検調書'!$BF$12:$BF$5000,$T$7)&gt;=1,$T$7,IF(COUNTIFS('(6)定期点検調書'!$B$12:$B$5000,AD$159,'(6)定期点検調書'!$AH$12:$AH$5000,$C164,'(6)定期点検調書'!$BF$12:$BF$5000,$S$7)&gt;=1,$S$7,""))))))</f>
        <v/>
      </c>
      <c r="AE164" s="465" t="str">
        <f>IF(AE$159="","",IF(COUNTIFS('(6)定期点検調書'!$B$12:$B$5000,AE$159,'(6)定期点検調書'!$AH$12:$AH$5000,$C164,'(6)定期点検調書'!$BF$12:$BF$5000,$W$7)&gt;=1,$W$7,IF(COUNTIFS('(6)定期点検調書'!$B$12:$B$5000,AE$159,'(6)定期点検調書'!$AH$12:$AH$5000,$C164,'(6)定期点検調書'!$BF$12:$BF$5000,$V$7)&gt;=1,$V$7,IF(COUNTIFS('(6)定期点検調書'!$B$12:$B$5000,AE$159,'(6)定期点検調書'!$AH$12:$AH$5000,$C164,'(6)定期点検調書'!$BF$12:$BF$5000,$U$7)&gt;=1,$U$7,IF(COUNTIFS('(6)定期点検調書'!$B$12:$B$5000,AE$159,'(6)定期点検調書'!$AH$12:$AH$5000,$C164,'(6)定期点検調書'!$BF$12:$BF$5000,$T$7)&gt;=1,$T$7,IF(COUNTIFS('(6)定期点検調書'!$B$12:$B$5000,AE$159,'(6)定期点検調書'!$AH$12:$AH$5000,$C164,'(6)定期点検調書'!$BF$12:$BF$5000,$S$7)&gt;=1,$S$7,""))))))</f>
        <v/>
      </c>
      <c r="AF164" s="465" t="str">
        <f>IF(AF$159="","",IF(COUNTIFS('(6)定期点検調書'!$B$12:$B$5000,AF$159,'(6)定期点検調書'!$AH$12:$AH$5000,$C164,'(6)定期点検調書'!$BF$12:$BF$5000,$W$7)&gt;=1,$W$7,IF(COUNTIFS('(6)定期点検調書'!$B$12:$B$5000,AF$159,'(6)定期点検調書'!$AH$12:$AH$5000,$C164,'(6)定期点検調書'!$BF$12:$BF$5000,$V$7)&gt;=1,$V$7,IF(COUNTIFS('(6)定期点検調書'!$B$12:$B$5000,AF$159,'(6)定期点検調書'!$AH$12:$AH$5000,$C164,'(6)定期点検調書'!$BF$12:$BF$5000,$U$7)&gt;=1,$U$7,IF(COUNTIFS('(6)定期点検調書'!$B$12:$B$5000,AF$159,'(6)定期点検調書'!$AH$12:$AH$5000,$C164,'(6)定期点検調書'!$BF$12:$BF$5000,$T$7)&gt;=1,$T$7,IF(COUNTIFS('(6)定期点検調書'!$B$12:$B$5000,AF$159,'(6)定期点検調書'!$AH$12:$AH$5000,$C164,'(6)定期点検調書'!$BF$12:$BF$5000,$S$7)&gt;=1,$S$7,""))))))</f>
        <v/>
      </c>
      <c r="AG164" s="465" t="str">
        <f>IF(AG$159="","",IF(COUNTIFS('(6)定期点検調書'!$B$12:$B$5000,AG$159,'(6)定期点検調書'!$AH$12:$AH$5000,$C164,'(6)定期点検調書'!$BF$12:$BF$5000,$W$7)&gt;=1,$W$7,IF(COUNTIFS('(6)定期点検調書'!$B$12:$B$5000,AG$159,'(6)定期点検調書'!$AH$12:$AH$5000,$C164,'(6)定期点検調書'!$BF$12:$BF$5000,$V$7)&gt;=1,$V$7,IF(COUNTIFS('(6)定期点検調書'!$B$12:$B$5000,AG$159,'(6)定期点検調書'!$AH$12:$AH$5000,$C164,'(6)定期点検調書'!$BF$12:$BF$5000,$U$7)&gt;=1,$U$7,IF(COUNTIFS('(6)定期点検調書'!$B$12:$B$5000,AG$159,'(6)定期点検調書'!$AH$12:$AH$5000,$C164,'(6)定期点検調書'!$BF$12:$BF$5000,$T$7)&gt;=1,$T$7,IF(COUNTIFS('(6)定期点検調書'!$B$12:$B$5000,AG$159,'(6)定期点検調書'!$AH$12:$AH$5000,$C164,'(6)定期点検調書'!$BF$12:$BF$5000,$S$7)&gt;=1,$S$7,""))))))</f>
        <v/>
      </c>
      <c r="AH164" s="465" t="str">
        <f>IF(AH$159="","",IF(COUNTIFS('(6)定期点検調書'!$B$12:$B$5000,AH$159,'(6)定期点検調書'!$AH$12:$AH$5000,$C164,'(6)定期点検調書'!$BF$12:$BF$5000,$W$7)&gt;=1,$W$7,IF(COUNTIFS('(6)定期点検調書'!$B$12:$B$5000,AH$159,'(6)定期点検調書'!$AH$12:$AH$5000,$C164,'(6)定期点検調書'!$BF$12:$BF$5000,$V$7)&gt;=1,$V$7,IF(COUNTIFS('(6)定期点検調書'!$B$12:$B$5000,AH$159,'(6)定期点検調書'!$AH$12:$AH$5000,$C164,'(6)定期点検調書'!$BF$12:$BF$5000,$U$7)&gt;=1,$U$7,IF(COUNTIFS('(6)定期点検調書'!$B$12:$B$5000,AH$159,'(6)定期点検調書'!$AH$12:$AH$5000,$C164,'(6)定期点検調書'!$BF$12:$BF$5000,$T$7)&gt;=1,$T$7,IF(COUNTIFS('(6)定期点検調書'!$B$12:$B$5000,AH$159,'(6)定期点検調書'!$AH$12:$AH$5000,$C164,'(6)定期点検調書'!$BF$12:$BF$5000,$S$7)&gt;=1,$S$7,""))))))</f>
        <v/>
      </c>
      <c r="AI164" s="465" t="str">
        <f>IF(AI$159="","",IF(COUNTIFS('(6)定期点検調書'!$B$12:$B$5000,AI$159,'(6)定期点検調書'!$AH$12:$AH$5000,$C164,'(6)定期点検調書'!$BF$12:$BF$5000,$W$7)&gt;=1,$W$7,IF(COUNTIFS('(6)定期点検調書'!$B$12:$B$5000,AI$159,'(6)定期点検調書'!$AH$12:$AH$5000,$C164,'(6)定期点検調書'!$BF$12:$BF$5000,$V$7)&gt;=1,$V$7,IF(COUNTIFS('(6)定期点検調書'!$B$12:$B$5000,AI$159,'(6)定期点検調書'!$AH$12:$AH$5000,$C164,'(6)定期点検調書'!$BF$12:$BF$5000,$U$7)&gt;=1,$U$7,IF(COUNTIFS('(6)定期点検調書'!$B$12:$B$5000,AI$159,'(6)定期点検調書'!$AH$12:$AH$5000,$C164,'(6)定期点検調書'!$BF$12:$BF$5000,$T$7)&gt;=1,$T$7,IF(COUNTIFS('(6)定期点検調書'!$B$12:$B$5000,AI$159,'(6)定期点検調書'!$AH$12:$AH$5000,$C164,'(6)定期点検調書'!$BF$12:$BF$5000,$S$7)&gt;=1,$S$7,""))))))</f>
        <v/>
      </c>
      <c r="AJ164" s="465" t="str">
        <f>IF(AJ$159="","",IF(COUNTIFS('(6)定期点検調書'!$B$12:$B$5000,AJ$159,'(6)定期点検調書'!$AH$12:$AH$5000,$C164,'(6)定期点検調書'!$BF$12:$BF$5000,$W$7)&gt;=1,$W$7,IF(COUNTIFS('(6)定期点検調書'!$B$12:$B$5000,AJ$159,'(6)定期点検調書'!$AH$12:$AH$5000,$C164,'(6)定期点検調書'!$BF$12:$BF$5000,$V$7)&gt;=1,$V$7,IF(COUNTIFS('(6)定期点検調書'!$B$12:$B$5000,AJ$159,'(6)定期点検調書'!$AH$12:$AH$5000,$C164,'(6)定期点検調書'!$BF$12:$BF$5000,$U$7)&gt;=1,$U$7,IF(COUNTIFS('(6)定期点検調書'!$B$12:$B$5000,AJ$159,'(6)定期点検調書'!$AH$12:$AH$5000,$C164,'(6)定期点検調書'!$BF$12:$BF$5000,$T$7)&gt;=1,$T$7,IF(COUNTIFS('(6)定期点検調書'!$B$12:$B$5000,AJ$159,'(6)定期点検調書'!$AH$12:$AH$5000,$C164,'(6)定期点検調書'!$BF$12:$BF$5000,$S$7)&gt;=1,$S$7,""))))))</f>
        <v/>
      </c>
      <c r="AK164" s="465" t="str">
        <f>IF(AK$159="","",IF(COUNTIFS('(6)定期点検調書'!$B$12:$B$5000,AK$159,'(6)定期点検調書'!$AH$12:$AH$5000,$C164,'(6)定期点検調書'!$BF$12:$BF$5000,$W$7)&gt;=1,$W$7,IF(COUNTIFS('(6)定期点検調書'!$B$12:$B$5000,AK$159,'(6)定期点検調書'!$AH$12:$AH$5000,$C164,'(6)定期点検調書'!$BF$12:$BF$5000,$V$7)&gt;=1,$V$7,IF(COUNTIFS('(6)定期点検調書'!$B$12:$B$5000,AK$159,'(6)定期点検調書'!$AH$12:$AH$5000,$C164,'(6)定期点検調書'!$BF$12:$BF$5000,$U$7)&gt;=1,$U$7,IF(COUNTIFS('(6)定期点検調書'!$B$12:$B$5000,AK$159,'(6)定期点検調書'!$AH$12:$AH$5000,$C164,'(6)定期点検調書'!$BF$12:$BF$5000,$T$7)&gt;=1,$T$7,IF(COUNTIFS('(6)定期点検調書'!$B$12:$B$5000,AK$159,'(6)定期点検調書'!$AH$12:$AH$5000,$C164,'(6)定期点検調書'!$BF$12:$BF$5000,$S$7)&gt;=1,$S$7,""))))))</f>
        <v/>
      </c>
      <c r="AL164" s="465" t="str">
        <f>IF(AL$159="","",IF(COUNTIFS('(6)定期点検調書'!$B$12:$B$5000,AL$159,'(6)定期点検調書'!$AH$12:$AH$5000,$C164,'(6)定期点検調書'!$BF$12:$BF$5000,$W$7)&gt;=1,$W$7,IF(COUNTIFS('(6)定期点検調書'!$B$12:$B$5000,AL$159,'(6)定期点検調書'!$AH$12:$AH$5000,$C164,'(6)定期点検調書'!$BF$12:$BF$5000,$V$7)&gt;=1,$V$7,IF(COUNTIFS('(6)定期点検調書'!$B$12:$B$5000,AL$159,'(6)定期点検調書'!$AH$12:$AH$5000,$C164,'(6)定期点検調書'!$BF$12:$BF$5000,$U$7)&gt;=1,$U$7,IF(COUNTIFS('(6)定期点検調書'!$B$12:$B$5000,AL$159,'(6)定期点検調書'!$AH$12:$AH$5000,$C164,'(6)定期点検調書'!$BF$12:$BF$5000,$T$7)&gt;=1,$T$7,IF(COUNTIFS('(6)定期点検調書'!$B$12:$B$5000,AL$159,'(6)定期点検調書'!$AH$12:$AH$5000,$C164,'(6)定期点検調書'!$BF$12:$BF$5000,$S$7)&gt;=1,$S$7,""))))))</f>
        <v/>
      </c>
      <c r="AM164" s="465" t="str">
        <f>IF(AM$159="","",IF(COUNTIFS('(6)定期点検調書'!$B$12:$B$5000,AM$159,'(6)定期点検調書'!$AH$12:$AH$5000,$C164,'(6)定期点検調書'!$BF$12:$BF$5000,$W$7)&gt;=1,$W$7,IF(COUNTIFS('(6)定期点検調書'!$B$12:$B$5000,AM$159,'(6)定期点検調書'!$AH$12:$AH$5000,$C164,'(6)定期点検調書'!$BF$12:$BF$5000,$V$7)&gt;=1,$V$7,IF(COUNTIFS('(6)定期点検調書'!$B$12:$B$5000,AM$159,'(6)定期点検調書'!$AH$12:$AH$5000,$C164,'(6)定期点検調書'!$BF$12:$BF$5000,$U$7)&gt;=1,$U$7,IF(COUNTIFS('(6)定期点検調書'!$B$12:$B$5000,AM$159,'(6)定期点検調書'!$AH$12:$AH$5000,$C164,'(6)定期点検調書'!$BF$12:$BF$5000,$T$7)&gt;=1,$T$7,IF(COUNTIFS('(6)定期点検調書'!$B$12:$B$5000,AM$159,'(6)定期点検調書'!$AH$12:$AH$5000,$C164,'(6)定期点検調書'!$BF$12:$BF$5000,$S$7)&gt;=1,$S$7,""))))))</f>
        <v/>
      </c>
      <c r="AN164" s="465" t="str">
        <f>IF(AN$159="","",IF(COUNTIFS('(6)定期点検調書'!$B$12:$B$5000,AN$159,'(6)定期点検調書'!$AH$12:$AH$5000,$C164,'(6)定期点検調書'!$BF$12:$BF$5000,$W$7)&gt;=1,$W$7,IF(COUNTIFS('(6)定期点検調書'!$B$12:$B$5000,AN$159,'(6)定期点検調書'!$AH$12:$AH$5000,$C164,'(6)定期点検調書'!$BF$12:$BF$5000,$V$7)&gt;=1,$V$7,IF(COUNTIFS('(6)定期点検調書'!$B$12:$B$5000,AN$159,'(6)定期点検調書'!$AH$12:$AH$5000,$C164,'(6)定期点検調書'!$BF$12:$BF$5000,$U$7)&gt;=1,$U$7,IF(COUNTIFS('(6)定期点検調書'!$B$12:$B$5000,AN$159,'(6)定期点検調書'!$AH$12:$AH$5000,$C164,'(6)定期点検調書'!$BF$12:$BF$5000,$T$7)&gt;=1,$T$7,IF(COUNTIFS('(6)定期点検調書'!$B$12:$B$5000,AN$159,'(6)定期点検調書'!$AH$12:$AH$5000,$C164,'(6)定期点検調書'!$BF$12:$BF$5000,$S$7)&gt;=1,$S$7,""))))))</f>
        <v/>
      </c>
      <c r="AO164" s="465" t="str">
        <f>IF(AO$159="","",IF(COUNTIFS('(6)定期点検調書'!$B$12:$B$5000,AO$159,'(6)定期点検調書'!$AH$12:$AH$5000,$C164,'(6)定期点検調書'!$BF$12:$BF$5000,$W$7)&gt;=1,$W$7,IF(COUNTIFS('(6)定期点検調書'!$B$12:$B$5000,AO$159,'(6)定期点検調書'!$AH$12:$AH$5000,$C164,'(6)定期点検調書'!$BF$12:$BF$5000,$V$7)&gt;=1,$V$7,IF(COUNTIFS('(6)定期点検調書'!$B$12:$B$5000,AO$159,'(6)定期点検調書'!$AH$12:$AH$5000,$C164,'(6)定期点検調書'!$BF$12:$BF$5000,$U$7)&gt;=1,$U$7,IF(COUNTIFS('(6)定期点検調書'!$B$12:$B$5000,AO$159,'(6)定期点検調書'!$AH$12:$AH$5000,$C164,'(6)定期点検調書'!$BF$12:$BF$5000,$T$7)&gt;=1,$T$7,IF(COUNTIFS('(6)定期点検調書'!$B$12:$B$5000,AO$159,'(6)定期点検調書'!$AH$12:$AH$5000,$C164,'(6)定期点検調書'!$BF$12:$BF$5000,$S$7)&gt;=1,$S$7,""))))))</f>
        <v/>
      </c>
      <c r="AP164" s="465" t="str">
        <f>IF(AP$159="","",IF(COUNTIFS('(6)定期点検調書'!$B$12:$B$5000,AP$159,'(6)定期点検調書'!$AH$12:$AH$5000,$C164,'(6)定期点検調書'!$BF$12:$BF$5000,$W$7)&gt;=1,$W$7,IF(COUNTIFS('(6)定期点検調書'!$B$12:$B$5000,AP$159,'(6)定期点検調書'!$AH$12:$AH$5000,$C164,'(6)定期点検調書'!$BF$12:$BF$5000,$V$7)&gt;=1,$V$7,IF(COUNTIFS('(6)定期点検調書'!$B$12:$B$5000,AP$159,'(6)定期点検調書'!$AH$12:$AH$5000,$C164,'(6)定期点検調書'!$BF$12:$BF$5000,$U$7)&gt;=1,$U$7,IF(COUNTIFS('(6)定期点検調書'!$B$12:$B$5000,AP$159,'(6)定期点検調書'!$AH$12:$AH$5000,$C164,'(6)定期点検調書'!$BF$12:$BF$5000,$T$7)&gt;=1,$T$7,IF(COUNTIFS('(6)定期点検調書'!$B$12:$B$5000,AP$159,'(6)定期点検調書'!$AH$12:$AH$5000,$C164,'(6)定期点検調書'!$BF$12:$BF$5000,$S$7)&gt;=1,$S$7,""))))))</f>
        <v/>
      </c>
      <c r="AQ164" s="465" t="str">
        <f>IF(AQ$159="","",IF(COUNTIFS('(6)定期点検調書'!$B$12:$B$5000,AQ$159,'(6)定期点検調書'!$AH$12:$AH$5000,$C164,'(6)定期点検調書'!$BF$12:$BF$5000,$W$7)&gt;=1,$W$7,IF(COUNTIFS('(6)定期点検調書'!$B$12:$B$5000,AQ$159,'(6)定期点検調書'!$AH$12:$AH$5000,$C164,'(6)定期点検調書'!$BF$12:$BF$5000,$V$7)&gt;=1,$V$7,IF(COUNTIFS('(6)定期点検調書'!$B$12:$B$5000,AQ$159,'(6)定期点検調書'!$AH$12:$AH$5000,$C164,'(6)定期点検調書'!$BF$12:$BF$5000,$U$7)&gt;=1,$U$7,IF(COUNTIFS('(6)定期点検調書'!$B$12:$B$5000,AQ$159,'(6)定期点検調書'!$AH$12:$AH$5000,$C164,'(6)定期点検調書'!$BF$12:$BF$5000,$T$7)&gt;=1,$T$7,IF(COUNTIFS('(6)定期点検調書'!$B$12:$B$5000,AQ$159,'(6)定期点検調書'!$AH$12:$AH$5000,$C164,'(6)定期点検調書'!$BF$12:$BF$5000,$S$7)&gt;=1,$S$7,""))))))</f>
        <v/>
      </c>
      <c r="AR164" s="465" t="str">
        <f>IF(AR$159="","",IF(COUNTIFS('(6)定期点検調書'!$B$12:$B$5000,AR$159,'(6)定期点検調書'!$AH$12:$AH$5000,$C164,'(6)定期点検調書'!$BF$12:$BF$5000,$W$7)&gt;=1,$W$7,IF(COUNTIFS('(6)定期点検調書'!$B$12:$B$5000,AR$159,'(6)定期点検調書'!$AH$12:$AH$5000,$C164,'(6)定期点検調書'!$BF$12:$BF$5000,$V$7)&gt;=1,$V$7,IF(COUNTIFS('(6)定期点検調書'!$B$12:$B$5000,AR$159,'(6)定期点検調書'!$AH$12:$AH$5000,$C164,'(6)定期点検調書'!$BF$12:$BF$5000,$U$7)&gt;=1,$U$7,IF(COUNTIFS('(6)定期点検調書'!$B$12:$B$5000,AR$159,'(6)定期点検調書'!$AH$12:$AH$5000,$C164,'(6)定期点検調書'!$BF$12:$BF$5000,$T$7)&gt;=1,$T$7,IF(COUNTIFS('(6)定期点検調書'!$B$12:$B$5000,AR$159,'(6)定期点検調書'!$AH$12:$AH$5000,$C164,'(6)定期点検調書'!$BF$12:$BF$5000,$S$7)&gt;=1,$S$7,""))))))</f>
        <v/>
      </c>
      <c r="AS164" s="465" t="str">
        <f>IF(AS$159="","",IF(COUNTIFS('(6)定期点検調書'!$B$12:$B$5000,AS$159,'(6)定期点検調書'!$AH$12:$AH$5000,$C164,'(6)定期点検調書'!$BF$12:$BF$5000,$W$7)&gt;=1,$W$7,IF(COUNTIFS('(6)定期点検調書'!$B$12:$B$5000,AS$159,'(6)定期点検調書'!$AH$12:$AH$5000,$C164,'(6)定期点検調書'!$BF$12:$BF$5000,$V$7)&gt;=1,$V$7,IF(COUNTIFS('(6)定期点検調書'!$B$12:$B$5000,AS$159,'(6)定期点検調書'!$AH$12:$AH$5000,$C164,'(6)定期点検調書'!$BF$12:$BF$5000,$U$7)&gt;=1,$U$7,IF(COUNTIFS('(6)定期点検調書'!$B$12:$B$5000,AS$159,'(6)定期点検調書'!$AH$12:$AH$5000,$C164,'(6)定期点検調書'!$BF$12:$BF$5000,$T$7)&gt;=1,$T$7,IF(COUNTIFS('(6)定期点検調書'!$B$12:$B$5000,AS$159,'(6)定期点検調書'!$AH$12:$AH$5000,$C164,'(6)定期点検調書'!$BF$12:$BF$5000,$S$7)&gt;=1,$S$7,""))))))</f>
        <v/>
      </c>
      <c r="AT164" s="465" t="str">
        <f>IF(AT$159="","",IF(COUNTIFS('(6)定期点検調書'!$B$12:$B$5000,AT$159,'(6)定期点検調書'!$AH$12:$AH$5000,$C164,'(6)定期点検調書'!$BF$12:$BF$5000,$W$7)&gt;=1,$W$7,IF(COUNTIFS('(6)定期点検調書'!$B$12:$B$5000,AT$159,'(6)定期点検調書'!$AH$12:$AH$5000,$C164,'(6)定期点検調書'!$BF$12:$BF$5000,$V$7)&gt;=1,$V$7,IF(COUNTIFS('(6)定期点検調書'!$B$12:$B$5000,AT$159,'(6)定期点検調書'!$AH$12:$AH$5000,$C164,'(6)定期点検調書'!$BF$12:$BF$5000,$U$7)&gt;=1,$U$7,IF(COUNTIFS('(6)定期点検調書'!$B$12:$B$5000,AT$159,'(6)定期点検調書'!$AH$12:$AH$5000,$C164,'(6)定期点検調書'!$BF$12:$BF$5000,$T$7)&gt;=1,$T$7,IF(COUNTIFS('(6)定期点検調書'!$B$12:$B$5000,AT$159,'(6)定期点検調書'!$AH$12:$AH$5000,$C164,'(6)定期点検調書'!$BF$12:$BF$5000,$S$7)&gt;=1,$S$7,""))))))</f>
        <v/>
      </c>
      <c r="AU164" s="465" t="str">
        <f>IF(AU$159="","",IF(COUNTIFS('(6)定期点検調書'!$B$12:$B$5000,AU$159,'(6)定期点検調書'!$AH$12:$AH$5000,$C164,'(6)定期点検調書'!$BF$12:$BF$5000,$W$7)&gt;=1,$W$7,IF(COUNTIFS('(6)定期点検調書'!$B$12:$B$5000,AU$159,'(6)定期点検調書'!$AH$12:$AH$5000,$C164,'(6)定期点検調書'!$BF$12:$BF$5000,$V$7)&gt;=1,$V$7,IF(COUNTIFS('(6)定期点検調書'!$B$12:$B$5000,AU$159,'(6)定期点検調書'!$AH$12:$AH$5000,$C164,'(6)定期点検調書'!$BF$12:$BF$5000,$U$7)&gt;=1,$U$7,IF(COUNTIFS('(6)定期点検調書'!$B$12:$B$5000,AU$159,'(6)定期点検調書'!$AH$12:$AH$5000,$C164,'(6)定期点検調書'!$BF$12:$BF$5000,$T$7)&gt;=1,$T$7,IF(COUNTIFS('(6)定期点検調書'!$B$12:$B$5000,AU$159,'(6)定期点検調書'!$AH$12:$AH$5000,$C164,'(6)定期点検調書'!$BF$12:$BF$5000,$S$7)&gt;=1,$S$7,""))))))</f>
        <v/>
      </c>
      <c r="AV164" s="465" t="str">
        <f>IF(AV$159="","",IF(COUNTIFS('(6)定期点検調書'!$B$12:$B$5000,AV$159,'(6)定期点検調書'!$AH$12:$AH$5000,$C164,'(6)定期点検調書'!$BF$12:$BF$5000,$W$7)&gt;=1,$W$7,IF(COUNTIFS('(6)定期点検調書'!$B$12:$B$5000,AV$159,'(6)定期点検調書'!$AH$12:$AH$5000,$C164,'(6)定期点検調書'!$BF$12:$BF$5000,$V$7)&gt;=1,$V$7,IF(COUNTIFS('(6)定期点検調書'!$B$12:$B$5000,AV$159,'(6)定期点検調書'!$AH$12:$AH$5000,$C164,'(6)定期点検調書'!$BF$12:$BF$5000,$U$7)&gt;=1,$U$7,IF(COUNTIFS('(6)定期点検調書'!$B$12:$B$5000,AV$159,'(6)定期点検調書'!$AH$12:$AH$5000,$C164,'(6)定期点検調書'!$BF$12:$BF$5000,$T$7)&gt;=1,$T$7,IF(COUNTIFS('(6)定期点検調書'!$B$12:$B$5000,AV$159,'(6)定期点検調書'!$AH$12:$AH$5000,$C164,'(6)定期点検調書'!$BF$12:$BF$5000,$S$7)&gt;=1,$S$7,""))))))</f>
        <v/>
      </c>
      <c r="AW164" s="465" t="str">
        <f>IF(AW$159="","",IF(COUNTIFS('(6)定期点検調書'!$B$12:$B$5000,AW$159,'(6)定期点検調書'!$AH$12:$AH$5000,$C164,'(6)定期点検調書'!$BF$12:$BF$5000,$W$7)&gt;=1,$W$7,IF(COUNTIFS('(6)定期点検調書'!$B$12:$B$5000,AW$159,'(6)定期点検調書'!$AH$12:$AH$5000,$C164,'(6)定期点検調書'!$BF$12:$BF$5000,$V$7)&gt;=1,$V$7,IF(COUNTIFS('(6)定期点検調書'!$B$12:$B$5000,AW$159,'(6)定期点検調書'!$AH$12:$AH$5000,$C164,'(6)定期点検調書'!$BF$12:$BF$5000,$U$7)&gt;=1,$U$7,IF(COUNTIFS('(6)定期点検調書'!$B$12:$B$5000,AW$159,'(6)定期点検調書'!$AH$12:$AH$5000,$C164,'(6)定期点検調書'!$BF$12:$BF$5000,$T$7)&gt;=1,$T$7,IF(COUNTIFS('(6)定期点検調書'!$B$12:$B$5000,AW$159,'(6)定期点検調書'!$AH$12:$AH$5000,$C164,'(6)定期点検調書'!$BF$12:$BF$5000,$S$7)&gt;=1,$S$7,""))))))</f>
        <v/>
      </c>
      <c r="AX164" s="465" t="str">
        <f>IF(AX$159="","",IF(COUNTIFS('(6)定期点検調書'!$B$12:$B$5000,AX$159,'(6)定期点検調書'!$AH$12:$AH$5000,$C164,'(6)定期点検調書'!$BF$12:$BF$5000,$W$7)&gt;=1,$W$7,IF(COUNTIFS('(6)定期点検調書'!$B$12:$B$5000,AX$159,'(6)定期点検調書'!$AH$12:$AH$5000,$C164,'(6)定期点検調書'!$BF$12:$BF$5000,$V$7)&gt;=1,$V$7,IF(COUNTIFS('(6)定期点検調書'!$B$12:$B$5000,AX$159,'(6)定期点検調書'!$AH$12:$AH$5000,$C164,'(6)定期点検調書'!$BF$12:$BF$5000,$U$7)&gt;=1,$U$7,IF(COUNTIFS('(6)定期点検調書'!$B$12:$B$5000,AX$159,'(6)定期点検調書'!$AH$12:$AH$5000,$C164,'(6)定期点検調書'!$BF$12:$BF$5000,$T$7)&gt;=1,$T$7,IF(COUNTIFS('(6)定期点検調書'!$B$12:$B$5000,AX$159,'(6)定期点検調書'!$AH$12:$AH$5000,$C164,'(6)定期点検調書'!$BF$12:$BF$5000,$S$7)&gt;=1,$S$7,""))))))</f>
        <v/>
      </c>
      <c r="AY164" s="465" t="str">
        <f>IF(AY$159="","",IF(COUNTIFS('(6)定期点検調書'!$B$12:$B$5000,AY$159,'(6)定期点検調書'!$AH$12:$AH$5000,$C164,'(6)定期点検調書'!$BF$12:$BF$5000,$W$7)&gt;=1,$W$7,IF(COUNTIFS('(6)定期点検調書'!$B$12:$B$5000,AY$159,'(6)定期点検調書'!$AH$12:$AH$5000,$C164,'(6)定期点検調書'!$BF$12:$BF$5000,$V$7)&gt;=1,$V$7,IF(COUNTIFS('(6)定期点検調書'!$B$12:$B$5000,AY$159,'(6)定期点検調書'!$AH$12:$AH$5000,$C164,'(6)定期点検調書'!$BF$12:$BF$5000,$U$7)&gt;=1,$U$7,IF(COUNTIFS('(6)定期点検調書'!$B$12:$B$5000,AY$159,'(6)定期点検調書'!$AH$12:$AH$5000,$C164,'(6)定期点検調書'!$BF$12:$BF$5000,$T$7)&gt;=1,$T$7,IF(COUNTIFS('(6)定期点検調書'!$B$12:$B$5000,AY$159,'(6)定期点検調書'!$AH$12:$AH$5000,$C164,'(6)定期点検調書'!$BF$12:$BF$5000,$S$7)&gt;=1,$S$7,""))))))</f>
        <v/>
      </c>
      <c r="AZ164" s="465" t="str">
        <f>IF(AZ$159="","",IF(COUNTIFS('(6)定期点検調書'!$B$12:$B$5000,AZ$159,'(6)定期点検調書'!$AH$12:$AH$5000,$C164,'(6)定期点検調書'!$BF$12:$BF$5000,$W$7)&gt;=1,$W$7,IF(COUNTIFS('(6)定期点検調書'!$B$12:$B$5000,AZ$159,'(6)定期点検調書'!$AH$12:$AH$5000,$C164,'(6)定期点検調書'!$BF$12:$BF$5000,$V$7)&gt;=1,$V$7,IF(COUNTIFS('(6)定期点検調書'!$B$12:$B$5000,AZ$159,'(6)定期点検調書'!$AH$12:$AH$5000,$C164,'(6)定期点検調書'!$BF$12:$BF$5000,$U$7)&gt;=1,$U$7,IF(COUNTIFS('(6)定期点検調書'!$B$12:$B$5000,AZ$159,'(6)定期点検調書'!$AH$12:$AH$5000,$C164,'(6)定期点検調書'!$BF$12:$BF$5000,$T$7)&gt;=1,$T$7,IF(COUNTIFS('(6)定期点検調書'!$B$12:$B$5000,AZ$159,'(6)定期点検調書'!$AH$12:$AH$5000,$C164,'(6)定期点検調書'!$BF$12:$BF$5000,$S$7)&gt;=1,$S$7,""))))))</f>
        <v/>
      </c>
      <c r="BA164" s="466" t="str">
        <f>IF(BA$159="","",IF(COUNTIFS('(6)定期点検調書'!$B$12:$B$5000,BA$159,'(6)定期点検調書'!$AH$12:$AH$5000,$C164,'(6)定期点検調書'!$BF$12:$BF$5000,$W$7)&gt;=1,$W$7,IF(COUNTIFS('(6)定期点検調書'!$B$12:$B$5000,BA$159,'(6)定期点検調書'!$AH$12:$AH$5000,$C164,'(6)定期点検調書'!$BF$12:$BF$5000,$V$7)&gt;=1,$V$7,IF(COUNTIFS('(6)定期点検調書'!$B$12:$B$5000,BA$159,'(6)定期点検調書'!$AH$12:$AH$5000,$C164,'(6)定期点検調書'!$BF$12:$BF$5000,$U$7)&gt;=1,$U$7,IF(COUNTIFS('(6)定期点検調書'!$B$12:$B$5000,BA$159,'(6)定期点検調書'!$AH$12:$AH$5000,$C164,'(6)定期点検調書'!$BF$12:$BF$5000,$T$7)&gt;=1,$T$7,IF(COUNTIFS('(6)定期点検調書'!$B$12:$B$5000,BA$159,'(6)定期点検調書'!$AH$12:$AH$5000,$C164,'(6)定期点検調書'!$BF$12:$BF$5000,$S$7)&gt;=1,$S$7,""))))))</f>
        <v/>
      </c>
      <c r="BB164" s="1"/>
      <c r="BC164" s="1"/>
    </row>
    <row r="165" spans="2:55" ht="18.75" customHeight="1" x14ac:dyDescent="0.2">
      <c r="B165" s="1854"/>
      <c r="C165" s="1841" t="str">
        <f>ﾃﾞｰﾀ一覧!$U$23</f>
        <v>鋼材露出</v>
      </c>
      <c r="D165" s="1842"/>
      <c r="E165" s="1842"/>
      <c r="F165" s="1842"/>
      <c r="G165" s="1843"/>
      <c r="H165" s="467" t="str">
        <f>IF(H$159="","",IF(COUNTIFS('(6)定期点検調書'!$B$12:$B$5000,H$159,'(6)定期点検調書'!$AH$12:$AH$5000,$C165,'(6)定期点検調書'!$BF$12:$BF$5000,$W$7)&gt;=1,$W$7,IF(COUNTIFS('(6)定期点検調書'!$B$12:$B$5000,H$159,'(6)定期点検調書'!$AH$12:$AH$5000,$C165,'(6)定期点検調書'!$BF$12:$BF$5000,$V$7)&gt;=1,$V$7,IF(COUNTIFS('(6)定期点検調書'!$B$12:$B$5000,H$159,'(6)定期点検調書'!$AH$12:$AH$5000,$C165,'(6)定期点検調書'!$BF$12:$BF$5000,$U$7)&gt;=1,$U$7,IF(COUNTIFS('(6)定期点検調書'!$B$12:$B$5000,H$159,'(6)定期点検調書'!$AH$12:$AH$5000,$C165,'(6)定期点検調書'!$BF$12:$BF$5000,$T$7)&gt;=1,$T$7,IF(COUNTIFS('(6)定期点検調書'!$B$12:$B$5000,H$159,'(6)定期点検調書'!$AH$12:$AH$5000,$C165,'(6)定期点検調書'!$BF$12:$BF$5000,$S$7)&gt;=1,$S$7,""))))))</f>
        <v/>
      </c>
      <c r="I165" s="465" t="str">
        <f>IF(I$159="","",IF(COUNTIFS('(6)定期点検調書'!$B$12:$B$5000,I$159,'(6)定期点検調書'!$AH$12:$AH$5000,$C165,'(6)定期点検調書'!$BF$12:$BF$5000,$W$7)&gt;=1,$W$7,IF(COUNTIFS('(6)定期点検調書'!$B$12:$B$5000,I$159,'(6)定期点検調書'!$AH$12:$AH$5000,$C165,'(6)定期点検調書'!$BF$12:$BF$5000,$V$7)&gt;=1,$V$7,IF(COUNTIFS('(6)定期点検調書'!$B$12:$B$5000,I$159,'(6)定期点検調書'!$AH$12:$AH$5000,$C165,'(6)定期点検調書'!$BF$12:$BF$5000,$U$7)&gt;=1,$U$7,IF(COUNTIFS('(6)定期点検調書'!$B$12:$B$5000,I$159,'(6)定期点検調書'!$AH$12:$AH$5000,$C165,'(6)定期点検調書'!$BF$12:$BF$5000,$T$7)&gt;=1,$T$7,IF(COUNTIFS('(6)定期点検調書'!$B$12:$B$5000,I$159,'(6)定期点検調書'!$AH$12:$AH$5000,$C165,'(6)定期点検調書'!$BF$12:$BF$5000,$S$7)&gt;=1,$S$7,""))))))</f>
        <v/>
      </c>
      <c r="J165" s="465" t="str">
        <f>IF(J$159="","",IF(COUNTIFS('(6)定期点検調書'!$B$12:$B$5000,J$159,'(6)定期点検調書'!$AH$12:$AH$5000,$C165,'(6)定期点検調書'!$BF$12:$BF$5000,$W$7)&gt;=1,$W$7,IF(COUNTIFS('(6)定期点検調書'!$B$12:$B$5000,J$159,'(6)定期点検調書'!$AH$12:$AH$5000,$C165,'(6)定期点検調書'!$BF$12:$BF$5000,$V$7)&gt;=1,$V$7,IF(COUNTIFS('(6)定期点検調書'!$B$12:$B$5000,J$159,'(6)定期点検調書'!$AH$12:$AH$5000,$C165,'(6)定期点検調書'!$BF$12:$BF$5000,$U$7)&gt;=1,$U$7,IF(COUNTIFS('(6)定期点検調書'!$B$12:$B$5000,J$159,'(6)定期点検調書'!$AH$12:$AH$5000,$C165,'(6)定期点検調書'!$BF$12:$BF$5000,$T$7)&gt;=1,$T$7,IF(COUNTIFS('(6)定期点検調書'!$B$12:$B$5000,J$159,'(6)定期点検調書'!$AH$12:$AH$5000,$C165,'(6)定期点検調書'!$BF$12:$BF$5000,$S$7)&gt;=1,$S$7,""))))))</f>
        <v/>
      </c>
      <c r="K165" s="465" t="str">
        <f>IF(K$159="","",IF(COUNTIFS('(6)定期点検調書'!$B$12:$B$5000,K$159,'(6)定期点検調書'!$AH$12:$AH$5000,$C165,'(6)定期点検調書'!$BF$12:$BF$5000,$W$7)&gt;=1,$W$7,IF(COUNTIFS('(6)定期点検調書'!$B$12:$B$5000,K$159,'(6)定期点検調書'!$AH$12:$AH$5000,$C165,'(6)定期点検調書'!$BF$12:$BF$5000,$V$7)&gt;=1,$V$7,IF(COUNTIFS('(6)定期点検調書'!$B$12:$B$5000,K$159,'(6)定期点検調書'!$AH$12:$AH$5000,$C165,'(6)定期点検調書'!$BF$12:$BF$5000,$U$7)&gt;=1,$U$7,IF(COUNTIFS('(6)定期点検調書'!$B$12:$B$5000,K$159,'(6)定期点検調書'!$AH$12:$AH$5000,$C165,'(6)定期点検調書'!$BF$12:$BF$5000,$T$7)&gt;=1,$T$7,IF(COUNTIFS('(6)定期点検調書'!$B$12:$B$5000,K$159,'(6)定期点検調書'!$AH$12:$AH$5000,$C165,'(6)定期点検調書'!$BF$12:$BF$5000,$S$7)&gt;=1,$S$7,""))))))</f>
        <v/>
      </c>
      <c r="L165" s="465" t="str">
        <f>IF(L$159="","",IF(COUNTIFS('(6)定期点検調書'!$B$12:$B$5000,L$159,'(6)定期点検調書'!$AH$12:$AH$5000,$C165,'(6)定期点検調書'!$BF$12:$BF$5000,$W$7)&gt;=1,$W$7,IF(COUNTIFS('(6)定期点検調書'!$B$12:$B$5000,L$159,'(6)定期点検調書'!$AH$12:$AH$5000,$C165,'(6)定期点検調書'!$BF$12:$BF$5000,$V$7)&gt;=1,$V$7,IF(COUNTIFS('(6)定期点検調書'!$B$12:$B$5000,L$159,'(6)定期点検調書'!$AH$12:$AH$5000,$C165,'(6)定期点検調書'!$BF$12:$BF$5000,$U$7)&gt;=1,$U$7,IF(COUNTIFS('(6)定期点検調書'!$B$12:$B$5000,L$159,'(6)定期点検調書'!$AH$12:$AH$5000,$C165,'(6)定期点検調書'!$BF$12:$BF$5000,$T$7)&gt;=1,$T$7,IF(COUNTIFS('(6)定期点検調書'!$B$12:$B$5000,L$159,'(6)定期点検調書'!$AH$12:$AH$5000,$C165,'(6)定期点検調書'!$BF$12:$BF$5000,$S$7)&gt;=1,$S$7,""))))))</f>
        <v/>
      </c>
      <c r="M165" s="465" t="str">
        <f>IF(M$159="","",IF(COUNTIFS('(6)定期点検調書'!$B$12:$B$5000,M$159,'(6)定期点検調書'!$AH$12:$AH$5000,$C165,'(6)定期点検調書'!$BF$12:$BF$5000,$W$7)&gt;=1,$W$7,IF(COUNTIFS('(6)定期点検調書'!$B$12:$B$5000,M$159,'(6)定期点検調書'!$AH$12:$AH$5000,$C165,'(6)定期点検調書'!$BF$12:$BF$5000,$V$7)&gt;=1,$V$7,IF(COUNTIFS('(6)定期点検調書'!$B$12:$B$5000,M$159,'(6)定期点検調書'!$AH$12:$AH$5000,$C165,'(6)定期点検調書'!$BF$12:$BF$5000,$U$7)&gt;=1,$U$7,IF(COUNTIFS('(6)定期点検調書'!$B$12:$B$5000,M$159,'(6)定期点検調書'!$AH$12:$AH$5000,$C165,'(6)定期点検調書'!$BF$12:$BF$5000,$T$7)&gt;=1,$T$7,IF(COUNTIFS('(6)定期点検調書'!$B$12:$B$5000,M$159,'(6)定期点検調書'!$AH$12:$AH$5000,$C165,'(6)定期点検調書'!$BF$12:$BF$5000,$S$7)&gt;=1,$S$7,""))))))</f>
        <v/>
      </c>
      <c r="N165" s="465" t="str">
        <f>IF(N$159="","",IF(COUNTIFS('(6)定期点検調書'!$B$12:$B$5000,N$159,'(6)定期点検調書'!$AH$12:$AH$5000,$C165,'(6)定期点検調書'!$BF$12:$BF$5000,$W$7)&gt;=1,$W$7,IF(COUNTIFS('(6)定期点検調書'!$B$12:$B$5000,N$159,'(6)定期点検調書'!$AH$12:$AH$5000,$C165,'(6)定期点検調書'!$BF$12:$BF$5000,$V$7)&gt;=1,$V$7,IF(COUNTIFS('(6)定期点検調書'!$B$12:$B$5000,N$159,'(6)定期点検調書'!$AH$12:$AH$5000,$C165,'(6)定期点検調書'!$BF$12:$BF$5000,$U$7)&gt;=1,$U$7,IF(COUNTIFS('(6)定期点検調書'!$B$12:$B$5000,N$159,'(6)定期点検調書'!$AH$12:$AH$5000,$C165,'(6)定期点検調書'!$BF$12:$BF$5000,$T$7)&gt;=1,$T$7,IF(COUNTIFS('(6)定期点検調書'!$B$12:$B$5000,N$159,'(6)定期点検調書'!$AH$12:$AH$5000,$C165,'(6)定期点検調書'!$BF$12:$BF$5000,$S$7)&gt;=1,$S$7,""))))))</f>
        <v/>
      </c>
      <c r="O165" s="465" t="str">
        <f>IF(O$159="","",IF(COUNTIFS('(6)定期点検調書'!$B$12:$B$5000,O$159,'(6)定期点検調書'!$AH$12:$AH$5000,$C165,'(6)定期点検調書'!$BF$12:$BF$5000,$W$7)&gt;=1,$W$7,IF(COUNTIFS('(6)定期点検調書'!$B$12:$B$5000,O$159,'(6)定期点検調書'!$AH$12:$AH$5000,$C165,'(6)定期点検調書'!$BF$12:$BF$5000,$V$7)&gt;=1,$V$7,IF(COUNTIFS('(6)定期点検調書'!$B$12:$B$5000,O$159,'(6)定期点検調書'!$AH$12:$AH$5000,$C165,'(6)定期点検調書'!$BF$12:$BF$5000,$U$7)&gt;=1,$U$7,IF(COUNTIFS('(6)定期点検調書'!$B$12:$B$5000,O$159,'(6)定期点検調書'!$AH$12:$AH$5000,$C165,'(6)定期点検調書'!$BF$12:$BF$5000,$T$7)&gt;=1,$T$7,IF(COUNTIFS('(6)定期点検調書'!$B$12:$B$5000,O$159,'(6)定期点検調書'!$AH$12:$AH$5000,$C165,'(6)定期点検調書'!$BF$12:$BF$5000,$S$7)&gt;=1,$S$7,""))))))</f>
        <v/>
      </c>
      <c r="P165" s="465" t="str">
        <f>IF(P$159="","",IF(COUNTIFS('(6)定期点検調書'!$B$12:$B$5000,P$159,'(6)定期点検調書'!$AH$12:$AH$5000,$C165,'(6)定期点検調書'!$BF$12:$BF$5000,$W$7)&gt;=1,$W$7,IF(COUNTIFS('(6)定期点検調書'!$B$12:$B$5000,P$159,'(6)定期点検調書'!$AH$12:$AH$5000,$C165,'(6)定期点検調書'!$BF$12:$BF$5000,$V$7)&gt;=1,$V$7,IF(COUNTIFS('(6)定期点検調書'!$B$12:$B$5000,P$159,'(6)定期点検調書'!$AH$12:$AH$5000,$C165,'(6)定期点検調書'!$BF$12:$BF$5000,$U$7)&gt;=1,$U$7,IF(COUNTIFS('(6)定期点検調書'!$B$12:$B$5000,P$159,'(6)定期点検調書'!$AH$12:$AH$5000,$C165,'(6)定期点検調書'!$BF$12:$BF$5000,$T$7)&gt;=1,$T$7,IF(COUNTIFS('(6)定期点検調書'!$B$12:$B$5000,P$159,'(6)定期点検調書'!$AH$12:$AH$5000,$C165,'(6)定期点検調書'!$BF$12:$BF$5000,$S$7)&gt;=1,$S$7,""))))))</f>
        <v/>
      </c>
      <c r="Q165" s="465" t="str">
        <f>IF(Q$159="","",IF(COUNTIFS('(6)定期点検調書'!$B$12:$B$5000,Q$159,'(6)定期点検調書'!$AH$12:$AH$5000,$C165,'(6)定期点検調書'!$BF$12:$BF$5000,$W$7)&gt;=1,$W$7,IF(COUNTIFS('(6)定期点検調書'!$B$12:$B$5000,Q$159,'(6)定期点検調書'!$AH$12:$AH$5000,$C165,'(6)定期点検調書'!$BF$12:$BF$5000,$V$7)&gt;=1,$V$7,IF(COUNTIFS('(6)定期点検調書'!$B$12:$B$5000,Q$159,'(6)定期点検調書'!$AH$12:$AH$5000,$C165,'(6)定期点検調書'!$BF$12:$BF$5000,$U$7)&gt;=1,$U$7,IF(COUNTIFS('(6)定期点検調書'!$B$12:$B$5000,Q$159,'(6)定期点検調書'!$AH$12:$AH$5000,$C165,'(6)定期点検調書'!$BF$12:$BF$5000,$T$7)&gt;=1,$T$7,IF(COUNTIFS('(6)定期点検調書'!$B$12:$B$5000,Q$159,'(6)定期点検調書'!$AH$12:$AH$5000,$C165,'(6)定期点検調書'!$BF$12:$BF$5000,$S$7)&gt;=1,$S$7,""))))))</f>
        <v/>
      </c>
      <c r="R165" s="465" t="str">
        <f>IF(R$159="","",IF(COUNTIFS('(6)定期点検調書'!$B$12:$B$5000,R$159,'(6)定期点検調書'!$AH$12:$AH$5000,$C165,'(6)定期点検調書'!$BF$12:$BF$5000,$W$7)&gt;=1,$W$7,IF(COUNTIFS('(6)定期点検調書'!$B$12:$B$5000,R$159,'(6)定期点検調書'!$AH$12:$AH$5000,$C165,'(6)定期点検調書'!$BF$12:$BF$5000,$V$7)&gt;=1,$V$7,IF(COUNTIFS('(6)定期点検調書'!$B$12:$B$5000,R$159,'(6)定期点検調書'!$AH$12:$AH$5000,$C165,'(6)定期点検調書'!$BF$12:$BF$5000,$U$7)&gt;=1,$U$7,IF(COUNTIFS('(6)定期点検調書'!$B$12:$B$5000,R$159,'(6)定期点検調書'!$AH$12:$AH$5000,$C165,'(6)定期点検調書'!$BF$12:$BF$5000,$T$7)&gt;=1,$T$7,IF(COUNTIFS('(6)定期点検調書'!$B$12:$B$5000,R$159,'(6)定期点検調書'!$AH$12:$AH$5000,$C165,'(6)定期点検調書'!$BF$12:$BF$5000,$S$7)&gt;=1,$S$7,""))))))</f>
        <v/>
      </c>
      <c r="S165" s="465" t="str">
        <f>IF(S$159="","",IF(COUNTIFS('(6)定期点検調書'!$B$12:$B$5000,S$159,'(6)定期点検調書'!$AH$12:$AH$5000,$C165,'(6)定期点検調書'!$BF$12:$BF$5000,$W$7)&gt;=1,$W$7,IF(COUNTIFS('(6)定期点検調書'!$B$12:$B$5000,S$159,'(6)定期点検調書'!$AH$12:$AH$5000,$C165,'(6)定期点検調書'!$BF$12:$BF$5000,$V$7)&gt;=1,$V$7,IF(COUNTIFS('(6)定期点検調書'!$B$12:$B$5000,S$159,'(6)定期点検調書'!$AH$12:$AH$5000,$C165,'(6)定期点検調書'!$BF$12:$BF$5000,$U$7)&gt;=1,$U$7,IF(COUNTIFS('(6)定期点検調書'!$B$12:$B$5000,S$159,'(6)定期点検調書'!$AH$12:$AH$5000,$C165,'(6)定期点検調書'!$BF$12:$BF$5000,$T$7)&gt;=1,$T$7,IF(COUNTIFS('(6)定期点検調書'!$B$12:$B$5000,S$159,'(6)定期点検調書'!$AH$12:$AH$5000,$C165,'(6)定期点検調書'!$BF$12:$BF$5000,$S$7)&gt;=1,$S$7,""))))))</f>
        <v/>
      </c>
      <c r="T165" s="465" t="str">
        <f>IF(T$159="","",IF(COUNTIFS('(6)定期点検調書'!$B$12:$B$5000,T$159,'(6)定期点検調書'!$AH$12:$AH$5000,$C165,'(6)定期点検調書'!$BF$12:$BF$5000,$W$7)&gt;=1,$W$7,IF(COUNTIFS('(6)定期点検調書'!$B$12:$B$5000,T$159,'(6)定期点検調書'!$AH$12:$AH$5000,$C165,'(6)定期点検調書'!$BF$12:$BF$5000,$V$7)&gt;=1,$V$7,IF(COUNTIFS('(6)定期点検調書'!$B$12:$B$5000,T$159,'(6)定期点検調書'!$AH$12:$AH$5000,$C165,'(6)定期点検調書'!$BF$12:$BF$5000,$U$7)&gt;=1,$U$7,IF(COUNTIFS('(6)定期点検調書'!$B$12:$B$5000,T$159,'(6)定期点検調書'!$AH$12:$AH$5000,$C165,'(6)定期点検調書'!$BF$12:$BF$5000,$T$7)&gt;=1,$T$7,IF(COUNTIFS('(6)定期点検調書'!$B$12:$B$5000,T$159,'(6)定期点検調書'!$AH$12:$AH$5000,$C165,'(6)定期点検調書'!$BF$12:$BF$5000,$S$7)&gt;=1,$S$7,""))))))</f>
        <v/>
      </c>
      <c r="U165" s="465" t="str">
        <f>IF(U$159="","",IF(COUNTIFS('(6)定期点検調書'!$B$12:$B$5000,U$159,'(6)定期点検調書'!$AH$12:$AH$5000,$C165,'(6)定期点検調書'!$BF$12:$BF$5000,$W$7)&gt;=1,$W$7,IF(COUNTIFS('(6)定期点検調書'!$B$12:$B$5000,U$159,'(6)定期点検調書'!$AH$12:$AH$5000,$C165,'(6)定期点検調書'!$BF$12:$BF$5000,$V$7)&gt;=1,$V$7,IF(COUNTIFS('(6)定期点検調書'!$B$12:$B$5000,U$159,'(6)定期点検調書'!$AH$12:$AH$5000,$C165,'(6)定期点検調書'!$BF$12:$BF$5000,$U$7)&gt;=1,$U$7,IF(COUNTIFS('(6)定期点検調書'!$B$12:$B$5000,U$159,'(6)定期点検調書'!$AH$12:$AH$5000,$C165,'(6)定期点検調書'!$BF$12:$BF$5000,$T$7)&gt;=1,$T$7,IF(COUNTIFS('(6)定期点検調書'!$B$12:$B$5000,U$159,'(6)定期点検調書'!$AH$12:$AH$5000,$C165,'(6)定期点検調書'!$BF$12:$BF$5000,$S$7)&gt;=1,$S$7,""))))))</f>
        <v/>
      </c>
      <c r="V165" s="465" t="str">
        <f>IF(V$159="","",IF(COUNTIFS('(6)定期点検調書'!$B$12:$B$5000,V$159,'(6)定期点検調書'!$AH$12:$AH$5000,$C165,'(6)定期点検調書'!$BF$12:$BF$5000,$W$7)&gt;=1,$W$7,IF(COUNTIFS('(6)定期点検調書'!$B$12:$B$5000,V$159,'(6)定期点検調書'!$AH$12:$AH$5000,$C165,'(6)定期点検調書'!$BF$12:$BF$5000,$V$7)&gt;=1,$V$7,IF(COUNTIFS('(6)定期点検調書'!$B$12:$B$5000,V$159,'(6)定期点検調書'!$AH$12:$AH$5000,$C165,'(6)定期点検調書'!$BF$12:$BF$5000,$U$7)&gt;=1,$U$7,IF(COUNTIFS('(6)定期点検調書'!$B$12:$B$5000,V$159,'(6)定期点検調書'!$AH$12:$AH$5000,$C165,'(6)定期点検調書'!$BF$12:$BF$5000,$T$7)&gt;=1,$T$7,IF(COUNTIFS('(6)定期点検調書'!$B$12:$B$5000,V$159,'(6)定期点検調書'!$AH$12:$AH$5000,$C165,'(6)定期点検調書'!$BF$12:$BF$5000,$S$7)&gt;=1,$S$7,""))))))</f>
        <v/>
      </c>
      <c r="W165" s="465" t="str">
        <f>IF(W$159="","",IF(COUNTIFS('(6)定期点検調書'!$B$12:$B$5000,W$159,'(6)定期点検調書'!$AH$12:$AH$5000,$C165,'(6)定期点検調書'!$BF$12:$BF$5000,$W$7)&gt;=1,$W$7,IF(COUNTIFS('(6)定期点検調書'!$B$12:$B$5000,W$159,'(6)定期点検調書'!$AH$12:$AH$5000,$C165,'(6)定期点検調書'!$BF$12:$BF$5000,$V$7)&gt;=1,$V$7,IF(COUNTIFS('(6)定期点検調書'!$B$12:$B$5000,W$159,'(6)定期点検調書'!$AH$12:$AH$5000,$C165,'(6)定期点検調書'!$BF$12:$BF$5000,$U$7)&gt;=1,$U$7,IF(COUNTIFS('(6)定期点検調書'!$B$12:$B$5000,W$159,'(6)定期点検調書'!$AH$12:$AH$5000,$C165,'(6)定期点検調書'!$BF$12:$BF$5000,$T$7)&gt;=1,$T$7,IF(COUNTIFS('(6)定期点検調書'!$B$12:$B$5000,W$159,'(6)定期点検調書'!$AH$12:$AH$5000,$C165,'(6)定期点検調書'!$BF$12:$BF$5000,$S$7)&gt;=1,$S$7,""))))))</f>
        <v/>
      </c>
      <c r="X165" s="465" t="str">
        <f>IF(X$159="","",IF(COUNTIFS('(6)定期点検調書'!$B$12:$B$5000,X$159,'(6)定期点検調書'!$AH$12:$AH$5000,$C165,'(6)定期点検調書'!$BF$12:$BF$5000,$W$7)&gt;=1,$W$7,IF(COUNTIFS('(6)定期点検調書'!$B$12:$B$5000,X$159,'(6)定期点検調書'!$AH$12:$AH$5000,$C165,'(6)定期点検調書'!$BF$12:$BF$5000,$V$7)&gt;=1,$V$7,IF(COUNTIFS('(6)定期点検調書'!$B$12:$B$5000,X$159,'(6)定期点検調書'!$AH$12:$AH$5000,$C165,'(6)定期点検調書'!$BF$12:$BF$5000,$U$7)&gt;=1,$U$7,IF(COUNTIFS('(6)定期点検調書'!$B$12:$B$5000,X$159,'(6)定期点検調書'!$AH$12:$AH$5000,$C165,'(6)定期点検調書'!$BF$12:$BF$5000,$T$7)&gt;=1,$T$7,IF(COUNTIFS('(6)定期点検調書'!$B$12:$B$5000,X$159,'(6)定期点検調書'!$AH$12:$AH$5000,$C165,'(6)定期点検調書'!$BF$12:$BF$5000,$S$7)&gt;=1,$S$7,""))))))</f>
        <v/>
      </c>
      <c r="Y165" s="465" t="str">
        <f>IF(Y$159="","",IF(COUNTIFS('(6)定期点検調書'!$B$12:$B$5000,Y$159,'(6)定期点検調書'!$AH$12:$AH$5000,$C165,'(6)定期点検調書'!$BF$12:$BF$5000,$W$7)&gt;=1,$W$7,IF(COUNTIFS('(6)定期点検調書'!$B$12:$B$5000,Y$159,'(6)定期点検調書'!$AH$12:$AH$5000,$C165,'(6)定期点検調書'!$BF$12:$BF$5000,$V$7)&gt;=1,$V$7,IF(COUNTIFS('(6)定期点検調書'!$B$12:$B$5000,Y$159,'(6)定期点検調書'!$AH$12:$AH$5000,$C165,'(6)定期点検調書'!$BF$12:$BF$5000,$U$7)&gt;=1,$U$7,IF(COUNTIFS('(6)定期点検調書'!$B$12:$B$5000,Y$159,'(6)定期点検調書'!$AH$12:$AH$5000,$C165,'(6)定期点検調書'!$BF$12:$BF$5000,$T$7)&gt;=1,$T$7,IF(COUNTIFS('(6)定期点検調書'!$B$12:$B$5000,Y$159,'(6)定期点検調書'!$AH$12:$AH$5000,$C165,'(6)定期点検調書'!$BF$12:$BF$5000,$S$7)&gt;=1,$S$7,""))))))</f>
        <v/>
      </c>
      <c r="Z165" s="465" t="str">
        <f>IF(Z$159="","",IF(COUNTIFS('(6)定期点検調書'!$B$12:$B$5000,Z$159,'(6)定期点検調書'!$AH$12:$AH$5000,$C165,'(6)定期点検調書'!$BF$12:$BF$5000,$W$7)&gt;=1,$W$7,IF(COUNTIFS('(6)定期点検調書'!$B$12:$B$5000,Z$159,'(6)定期点検調書'!$AH$12:$AH$5000,$C165,'(6)定期点検調書'!$BF$12:$BF$5000,$V$7)&gt;=1,$V$7,IF(COUNTIFS('(6)定期点検調書'!$B$12:$B$5000,Z$159,'(6)定期点検調書'!$AH$12:$AH$5000,$C165,'(6)定期点検調書'!$BF$12:$BF$5000,$U$7)&gt;=1,$U$7,IF(COUNTIFS('(6)定期点検調書'!$B$12:$B$5000,Z$159,'(6)定期点検調書'!$AH$12:$AH$5000,$C165,'(6)定期点検調書'!$BF$12:$BF$5000,$T$7)&gt;=1,$T$7,IF(COUNTIFS('(6)定期点検調書'!$B$12:$B$5000,Z$159,'(6)定期点検調書'!$AH$12:$AH$5000,$C165,'(6)定期点検調書'!$BF$12:$BF$5000,$S$7)&gt;=1,$S$7,""))))))</f>
        <v/>
      </c>
      <c r="AA165" s="465" t="str">
        <f>IF(AA$159="","",IF(COUNTIFS('(6)定期点検調書'!$B$12:$B$5000,AA$159,'(6)定期点検調書'!$AH$12:$AH$5000,$C165,'(6)定期点検調書'!$BF$12:$BF$5000,$W$7)&gt;=1,$W$7,IF(COUNTIFS('(6)定期点検調書'!$B$12:$B$5000,AA$159,'(6)定期点検調書'!$AH$12:$AH$5000,$C165,'(6)定期点検調書'!$BF$12:$BF$5000,$V$7)&gt;=1,$V$7,IF(COUNTIFS('(6)定期点検調書'!$B$12:$B$5000,AA$159,'(6)定期点検調書'!$AH$12:$AH$5000,$C165,'(6)定期点検調書'!$BF$12:$BF$5000,$U$7)&gt;=1,$U$7,IF(COUNTIFS('(6)定期点検調書'!$B$12:$B$5000,AA$159,'(6)定期点検調書'!$AH$12:$AH$5000,$C165,'(6)定期点検調書'!$BF$12:$BF$5000,$T$7)&gt;=1,$T$7,IF(COUNTIFS('(6)定期点検調書'!$B$12:$B$5000,AA$159,'(6)定期点検調書'!$AH$12:$AH$5000,$C165,'(6)定期点検調書'!$BF$12:$BF$5000,$S$7)&gt;=1,$S$7,""))))))</f>
        <v/>
      </c>
      <c r="AB165" s="465" t="str">
        <f>IF(AB$159="","",IF(COUNTIFS('(6)定期点検調書'!$B$12:$B$5000,AB$159,'(6)定期点検調書'!$AH$12:$AH$5000,$C165,'(6)定期点検調書'!$BF$12:$BF$5000,$W$7)&gt;=1,$W$7,IF(COUNTIFS('(6)定期点検調書'!$B$12:$B$5000,AB$159,'(6)定期点検調書'!$AH$12:$AH$5000,$C165,'(6)定期点検調書'!$BF$12:$BF$5000,$V$7)&gt;=1,$V$7,IF(COUNTIFS('(6)定期点検調書'!$B$12:$B$5000,AB$159,'(6)定期点検調書'!$AH$12:$AH$5000,$C165,'(6)定期点検調書'!$BF$12:$BF$5000,$U$7)&gt;=1,$U$7,IF(COUNTIFS('(6)定期点検調書'!$B$12:$B$5000,AB$159,'(6)定期点検調書'!$AH$12:$AH$5000,$C165,'(6)定期点検調書'!$BF$12:$BF$5000,$T$7)&gt;=1,$T$7,IF(COUNTIFS('(6)定期点検調書'!$B$12:$B$5000,AB$159,'(6)定期点検調書'!$AH$12:$AH$5000,$C165,'(6)定期点検調書'!$BF$12:$BF$5000,$S$7)&gt;=1,$S$7,""))))))</f>
        <v/>
      </c>
      <c r="AC165" s="465" t="str">
        <f>IF(AC$159="","",IF(COUNTIFS('(6)定期点検調書'!$B$12:$B$5000,AC$159,'(6)定期点検調書'!$AH$12:$AH$5000,$C165,'(6)定期点検調書'!$BF$12:$BF$5000,$W$7)&gt;=1,$W$7,IF(COUNTIFS('(6)定期点検調書'!$B$12:$B$5000,AC$159,'(6)定期点検調書'!$AH$12:$AH$5000,$C165,'(6)定期点検調書'!$BF$12:$BF$5000,$V$7)&gt;=1,$V$7,IF(COUNTIFS('(6)定期点検調書'!$B$12:$B$5000,AC$159,'(6)定期点検調書'!$AH$12:$AH$5000,$C165,'(6)定期点検調書'!$BF$12:$BF$5000,$U$7)&gt;=1,$U$7,IF(COUNTIFS('(6)定期点検調書'!$B$12:$B$5000,AC$159,'(6)定期点検調書'!$AH$12:$AH$5000,$C165,'(6)定期点検調書'!$BF$12:$BF$5000,$T$7)&gt;=1,$T$7,IF(COUNTIFS('(6)定期点検調書'!$B$12:$B$5000,AC$159,'(6)定期点検調書'!$AH$12:$AH$5000,$C165,'(6)定期点検調書'!$BF$12:$BF$5000,$S$7)&gt;=1,$S$7,""))))))</f>
        <v/>
      </c>
      <c r="AD165" s="465" t="str">
        <f>IF(AD$159="","",IF(COUNTIFS('(6)定期点検調書'!$B$12:$B$5000,AD$159,'(6)定期点検調書'!$AH$12:$AH$5000,$C165,'(6)定期点検調書'!$BF$12:$BF$5000,$W$7)&gt;=1,$W$7,IF(COUNTIFS('(6)定期点検調書'!$B$12:$B$5000,AD$159,'(6)定期点検調書'!$AH$12:$AH$5000,$C165,'(6)定期点検調書'!$BF$12:$BF$5000,$V$7)&gt;=1,$V$7,IF(COUNTIFS('(6)定期点検調書'!$B$12:$B$5000,AD$159,'(6)定期点検調書'!$AH$12:$AH$5000,$C165,'(6)定期点検調書'!$BF$12:$BF$5000,$U$7)&gt;=1,$U$7,IF(COUNTIFS('(6)定期点検調書'!$B$12:$B$5000,AD$159,'(6)定期点検調書'!$AH$12:$AH$5000,$C165,'(6)定期点検調書'!$BF$12:$BF$5000,$T$7)&gt;=1,$T$7,IF(COUNTIFS('(6)定期点検調書'!$B$12:$B$5000,AD$159,'(6)定期点検調書'!$AH$12:$AH$5000,$C165,'(6)定期点検調書'!$BF$12:$BF$5000,$S$7)&gt;=1,$S$7,""))))))</f>
        <v/>
      </c>
      <c r="AE165" s="465" t="str">
        <f>IF(AE$159="","",IF(COUNTIFS('(6)定期点検調書'!$B$12:$B$5000,AE$159,'(6)定期点検調書'!$AH$12:$AH$5000,$C165,'(6)定期点検調書'!$BF$12:$BF$5000,$W$7)&gt;=1,$W$7,IF(COUNTIFS('(6)定期点検調書'!$B$12:$B$5000,AE$159,'(6)定期点検調書'!$AH$12:$AH$5000,$C165,'(6)定期点検調書'!$BF$12:$BF$5000,$V$7)&gt;=1,$V$7,IF(COUNTIFS('(6)定期点検調書'!$B$12:$B$5000,AE$159,'(6)定期点検調書'!$AH$12:$AH$5000,$C165,'(6)定期点検調書'!$BF$12:$BF$5000,$U$7)&gt;=1,$U$7,IF(COUNTIFS('(6)定期点検調書'!$B$12:$B$5000,AE$159,'(6)定期点検調書'!$AH$12:$AH$5000,$C165,'(6)定期点検調書'!$BF$12:$BF$5000,$T$7)&gt;=1,$T$7,IF(COUNTIFS('(6)定期点検調書'!$B$12:$B$5000,AE$159,'(6)定期点検調書'!$AH$12:$AH$5000,$C165,'(6)定期点検調書'!$BF$12:$BF$5000,$S$7)&gt;=1,$S$7,""))))))</f>
        <v/>
      </c>
      <c r="AF165" s="465" t="str">
        <f>IF(AF$159="","",IF(COUNTIFS('(6)定期点検調書'!$B$12:$B$5000,AF$159,'(6)定期点検調書'!$AH$12:$AH$5000,$C165,'(6)定期点検調書'!$BF$12:$BF$5000,$W$7)&gt;=1,$W$7,IF(COUNTIFS('(6)定期点検調書'!$B$12:$B$5000,AF$159,'(6)定期点検調書'!$AH$12:$AH$5000,$C165,'(6)定期点検調書'!$BF$12:$BF$5000,$V$7)&gt;=1,$V$7,IF(COUNTIFS('(6)定期点検調書'!$B$12:$B$5000,AF$159,'(6)定期点検調書'!$AH$12:$AH$5000,$C165,'(6)定期点検調書'!$BF$12:$BF$5000,$U$7)&gt;=1,$U$7,IF(COUNTIFS('(6)定期点検調書'!$B$12:$B$5000,AF$159,'(6)定期点検調書'!$AH$12:$AH$5000,$C165,'(6)定期点検調書'!$BF$12:$BF$5000,$T$7)&gt;=1,$T$7,IF(COUNTIFS('(6)定期点検調書'!$B$12:$B$5000,AF$159,'(6)定期点検調書'!$AH$12:$AH$5000,$C165,'(6)定期点検調書'!$BF$12:$BF$5000,$S$7)&gt;=1,$S$7,""))))))</f>
        <v/>
      </c>
      <c r="AG165" s="465" t="str">
        <f>IF(AG$159="","",IF(COUNTIFS('(6)定期点検調書'!$B$12:$B$5000,AG$159,'(6)定期点検調書'!$AH$12:$AH$5000,$C165,'(6)定期点検調書'!$BF$12:$BF$5000,$W$7)&gt;=1,$W$7,IF(COUNTIFS('(6)定期点検調書'!$B$12:$B$5000,AG$159,'(6)定期点検調書'!$AH$12:$AH$5000,$C165,'(6)定期点検調書'!$BF$12:$BF$5000,$V$7)&gt;=1,$V$7,IF(COUNTIFS('(6)定期点検調書'!$B$12:$B$5000,AG$159,'(6)定期点検調書'!$AH$12:$AH$5000,$C165,'(6)定期点検調書'!$BF$12:$BF$5000,$U$7)&gt;=1,$U$7,IF(COUNTIFS('(6)定期点検調書'!$B$12:$B$5000,AG$159,'(6)定期点検調書'!$AH$12:$AH$5000,$C165,'(6)定期点検調書'!$BF$12:$BF$5000,$T$7)&gt;=1,$T$7,IF(COUNTIFS('(6)定期点検調書'!$B$12:$B$5000,AG$159,'(6)定期点検調書'!$AH$12:$AH$5000,$C165,'(6)定期点検調書'!$BF$12:$BF$5000,$S$7)&gt;=1,$S$7,""))))))</f>
        <v/>
      </c>
      <c r="AH165" s="465" t="str">
        <f>IF(AH$159="","",IF(COUNTIFS('(6)定期点検調書'!$B$12:$B$5000,AH$159,'(6)定期点検調書'!$AH$12:$AH$5000,$C165,'(6)定期点検調書'!$BF$12:$BF$5000,$W$7)&gt;=1,$W$7,IF(COUNTIFS('(6)定期点検調書'!$B$12:$B$5000,AH$159,'(6)定期点検調書'!$AH$12:$AH$5000,$C165,'(6)定期点検調書'!$BF$12:$BF$5000,$V$7)&gt;=1,$V$7,IF(COUNTIFS('(6)定期点検調書'!$B$12:$B$5000,AH$159,'(6)定期点検調書'!$AH$12:$AH$5000,$C165,'(6)定期点検調書'!$BF$12:$BF$5000,$U$7)&gt;=1,$U$7,IF(COUNTIFS('(6)定期点検調書'!$B$12:$B$5000,AH$159,'(6)定期点検調書'!$AH$12:$AH$5000,$C165,'(6)定期点検調書'!$BF$12:$BF$5000,$T$7)&gt;=1,$T$7,IF(COUNTIFS('(6)定期点検調書'!$B$12:$B$5000,AH$159,'(6)定期点検調書'!$AH$12:$AH$5000,$C165,'(6)定期点検調書'!$BF$12:$BF$5000,$S$7)&gt;=1,$S$7,""))))))</f>
        <v/>
      </c>
      <c r="AI165" s="465" t="str">
        <f>IF(AI$159="","",IF(COUNTIFS('(6)定期点検調書'!$B$12:$B$5000,AI$159,'(6)定期点検調書'!$AH$12:$AH$5000,$C165,'(6)定期点検調書'!$BF$12:$BF$5000,$W$7)&gt;=1,$W$7,IF(COUNTIFS('(6)定期点検調書'!$B$12:$B$5000,AI$159,'(6)定期点検調書'!$AH$12:$AH$5000,$C165,'(6)定期点検調書'!$BF$12:$BF$5000,$V$7)&gt;=1,$V$7,IF(COUNTIFS('(6)定期点検調書'!$B$12:$B$5000,AI$159,'(6)定期点検調書'!$AH$12:$AH$5000,$C165,'(6)定期点検調書'!$BF$12:$BF$5000,$U$7)&gt;=1,$U$7,IF(COUNTIFS('(6)定期点検調書'!$B$12:$B$5000,AI$159,'(6)定期点検調書'!$AH$12:$AH$5000,$C165,'(6)定期点検調書'!$BF$12:$BF$5000,$T$7)&gt;=1,$T$7,IF(COUNTIFS('(6)定期点検調書'!$B$12:$B$5000,AI$159,'(6)定期点検調書'!$AH$12:$AH$5000,$C165,'(6)定期点検調書'!$BF$12:$BF$5000,$S$7)&gt;=1,$S$7,""))))))</f>
        <v/>
      </c>
      <c r="AJ165" s="465" t="str">
        <f>IF(AJ$159="","",IF(COUNTIFS('(6)定期点検調書'!$B$12:$B$5000,AJ$159,'(6)定期点検調書'!$AH$12:$AH$5000,$C165,'(6)定期点検調書'!$BF$12:$BF$5000,$W$7)&gt;=1,$W$7,IF(COUNTIFS('(6)定期点検調書'!$B$12:$B$5000,AJ$159,'(6)定期点検調書'!$AH$12:$AH$5000,$C165,'(6)定期点検調書'!$BF$12:$BF$5000,$V$7)&gt;=1,$V$7,IF(COUNTIFS('(6)定期点検調書'!$B$12:$B$5000,AJ$159,'(6)定期点検調書'!$AH$12:$AH$5000,$C165,'(6)定期点検調書'!$BF$12:$BF$5000,$U$7)&gt;=1,$U$7,IF(COUNTIFS('(6)定期点検調書'!$B$12:$B$5000,AJ$159,'(6)定期点検調書'!$AH$12:$AH$5000,$C165,'(6)定期点検調書'!$BF$12:$BF$5000,$T$7)&gt;=1,$T$7,IF(COUNTIFS('(6)定期点検調書'!$B$12:$B$5000,AJ$159,'(6)定期点検調書'!$AH$12:$AH$5000,$C165,'(6)定期点検調書'!$BF$12:$BF$5000,$S$7)&gt;=1,$S$7,""))))))</f>
        <v/>
      </c>
      <c r="AK165" s="465" t="str">
        <f>IF(AK$159="","",IF(COUNTIFS('(6)定期点検調書'!$B$12:$B$5000,AK$159,'(6)定期点検調書'!$AH$12:$AH$5000,$C165,'(6)定期点検調書'!$BF$12:$BF$5000,$W$7)&gt;=1,$W$7,IF(COUNTIFS('(6)定期点検調書'!$B$12:$B$5000,AK$159,'(6)定期点検調書'!$AH$12:$AH$5000,$C165,'(6)定期点検調書'!$BF$12:$BF$5000,$V$7)&gt;=1,$V$7,IF(COUNTIFS('(6)定期点検調書'!$B$12:$B$5000,AK$159,'(6)定期点検調書'!$AH$12:$AH$5000,$C165,'(6)定期点検調書'!$BF$12:$BF$5000,$U$7)&gt;=1,$U$7,IF(COUNTIFS('(6)定期点検調書'!$B$12:$B$5000,AK$159,'(6)定期点検調書'!$AH$12:$AH$5000,$C165,'(6)定期点検調書'!$BF$12:$BF$5000,$T$7)&gt;=1,$T$7,IF(COUNTIFS('(6)定期点検調書'!$B$12:$B$5000,AK$159,'(6)定期点検調書'!$AH$12:$AH$5000,$C165,'(6)定期点検調書'!$BF$12:$BF$5000,$S$7)&gt;=1,$S$7,""))))))</f>
        <v/>
      </c>
      <c r="AL165" s="465" t="str">
        <f>IF(AL$159="","",IF(COUNTIFS('(6)定期点検調書'!$B$12:$B$5000,AL$159,'(6)定期点検調書'!$AH$12:$AH$5000,$C165,'(6)定期点検調書'!$BF$12:$BF$5000,$W$7)&gt;=1,$W$7,IF(COUNTIFS('(6)定期点検調書'!$B$12:$B$5000,AL$159,'(6)定期点検調書'!$AH$12:$AH$5000,$C165,'(6)定期点検調書'!$BF$12:$BF$5000,$V$7)&gt;=1,$V$7,IF(COUNTIFS('(6)定期点検調書'!$B$12:$B$5000,AL$159,'(6)定期点検調書'!$AH$12:$AH$5000,$C165,'(6)定期点検調書'!$BF$12:$BF$5000,$U$7)&gt;=1,$U$7,IF(COUNTIFS('(6)定期点検調書'!$B$12:$B$5000,AL$159,'(6)定期点検調書'!$AH$12:$AH$5000,$C165,'(6)定期点検調書'!$BF$12:$BF$5000,$T$7)&gt;=1,$T$7,IF(COUNTIFS('(6)定期点検調書'!$B$12:$B$5000,AL$159,'(6)定期点検調書'!$AH$12:$AH$5000,$C165,'(6)定期点検調書'!$BF$12:$BF$5000,$S$7)&gt;=1,$S$7,""))))))</f>
        <v/>
      </c>
      <c r="AM165" s="465" t="str">
        <f>IF(AM$159="","",IF(COUNTIFS('(6)定期点検調書'!$B$12:$B$5000,AM$159,'(6)定期点検調書'!$AH$12:$AH$5000,$C165,'(6)定期点検調書'!$BF$12:$BF$5000,$W$7)&gt;=1,$W$7,IF(COUNTIFS('(6)定期点検調書'!$B$12:$B$5000,AM$159,'(6)定期点検調書'!$AH$12:$AH$5000,$C165,'(6)定期点検調書'!$BF$12:$BF$5000,$V$7)&gt;=1,$V$7,IF(COUNTIFS('(6)定期点検調書'!$B$12:$B$5000,AM$159,'(6)定期点検調書'!$AH$12:$AH$5000,$C165,'(6)定期点検調書'!$BF$12:$BF$5000,$U$7)&gt;=1,$U$7,IF(COUNTIFS('(6)定期点検調書'!$B$12:$B$5000,AM$159,'(6)定期点検調書'!$AH$12:$AH$5000,$C165,'(6)定期点検調書'!$BF$12:$BF$5000,$T$7)&gt;=1,$T$7,IF(COUNTIFS('(6)定期点検調書'!$B$12:$B$5000,AM$159,'(6)定期点検調書'!$AH$12:$AH$5000,$C165,'(6)定期点検調書'!$BF$12:$BF$5000,$S$7)&gt;=1,$S$7,""))))))</f>
        <v/>
      </c>
      <c r="AN165" s="465" t="str">
        <f>IF(AN$159="","",IF(COUNTIFS('(6)定期点検調書'!$B$12:$B$5000,AN$159,'(6)定期点検調書'!$AH$12:$AH$5000,$C165,'(6)定期点検調書'!$BF$12:$BF$5000,$W$7)&gt;=1,$W$7,IF(COUNTIFS('(6)定期点検調書'!$B$12:$B$5000,AN$159,'(6)定期点検調書'!$AH$12:$AH$5000,$C165,'(6)定期点検調書'!$BF$12:$BF$5000,$V$7)&gt;=1,$V$7,IF(COUNTIFS('(6)定期点検調書'!$B$12:$B$5000,AN$159,'(6)定期点検調書'!$AH$12:$AH$5000,$C165,'(6)定期点検調書'!$BF$12:$BF$5000,$U$7)&gt;=1,$U$7,IF(COUNTIFS('(6)定期点検調書'!$B$12:$B$5000,AN$159,'(6)定期点検調書'!$AH$12:$AH$5000,$C165,'(6)定期点検調書'!$BF$12:$BF$5000,$T$7)&gt;=1,$T$7,IF(COUNTIFS('(6)定期点検調書'!$B$12:$B$5000,AN$159,'(6)定期点検調書'!$AH$12:$AH$5000,$C165,'(6)定期点検調書'!$BF$12:$BF$5000,$S$7)&gt;=1,$S$7,""))))))</f>
        <v/>
      </c>
      <c r="AO165" s="465" t="str">
        <f>IF(AO$159="","",IF(COUNTIFS('(6)定期点検調書'!$B$12:$B$5000,AO$159,'(6)定期点検調書'!$AH$12:$AH$5000,$C165,'(6)定期点検調書'!$BF$12:$BF$5000,$W$7)&gt;=1,$W$7,IF(COUNTIFS('(6)定期点検調書'!$B$12:$B$5000,AO$159,'(6)定期点検調書'!$AH$12:$AH$5000,$C165,'(6)定期点検調書'!$BF$12:$BF$5000,$V$7)&gt;=1,$V$7,IF(COUNTIFS('(6)定期点検調書'!$B$12:$B$5000,AO$159,'(6)定期点検調書'!$AH$12:$AH$5000,$C165,'(6)定期点検調書'!$BF$12:$BF$5000,$U$7)&gt;=1,$U$7,IF(COUNTIFS('(6)定期点検調書'!$B$12:$B$5000,AO$159,'(6)定期点検調書'!$AH$12:$AH$5000,$C165,'(6)定期点検調書'!$BF$12:$BF$5000,$T$7)&gt;=1,$T$7,IF(COUNTIFS('(6)定期点検調書'!$B$12:$B$5000,AO$159,'(6)定期点検調書'!$AH$12:$AH$5000,$C165,'(6)定期点検調書'!$BF$12:$BF$5000,$S$7)&gt;=1,$S$7,""))))))</f>
        <v/>
      </c>
      <c r="AP165" s="465" t="str">
        <f>IF(AP$159="","",IF(COUNTIFS('(6)定期点検調書'!$B$12:$B$5000,AP$159,'(6)定期点検調書'!$AH$12:$AH$5000,$C165,'(6)定期点検調書'!$BF$12:$BF$5000,$W$7)&gt;=1,$W$7,IF(COUNTIFS('(6)定期点検調書'!$B$12:$B$5000,AP$159,'(6)定期点検調書'!$AH$12:$AH$5000,$C165,'(6)定期点検調書'!$BF$12:$BF$5000,$V$7)&gt;=1,$V$7,IF(COUNTIFS('(6)定期点検調書'!$B$12:$B$5000,AP$159,'(6)定期点検調書'!$AH$12:$AH$5000,$C165,'(6)定期点検調書'!$BF$12:$BF$5000,$U$7)&gt;=1,$U$7,IF(COUNTIFS('(6)定期点検調書'!$B$12:$B$5000,AP$159,'(6)定期点検調書'!$AH$12:$AH$5000,$C165,'(6)定期点検調書'!$BF$12:$BF$5000,$T$7)&gt;=1,$T$7,IF(COUNTIFS('(6)定期点検調書'!$B$12:$B$5000,AP$159,'(6)定期点検調書'!$AH$12:$AH$5000,$C165,'(6)定期点検調書'!$BF$12:$BF$5000,$S$7)&gt;=1,$S$7,""))))))</f>
        <v/>
      </c>
      <c r="AQ165" s="465" t="str">
        <f>IF(AQ$159="","",IF(COUNTIFS('(6)定期点検調書'!$B$12:$B$5000,AQ$159,'(6)定期点検調書'!$AH$12:$AH$5000,$C165,'(6)定期点検調書'!$BF$12:$BF$5000,$W$7)&gt;=1,$W$7,IF(COUNTIFS('(6)定期点検調書'!$B$12:$B$5000,AQ$159,'(6)定期点検調書'!$AH$12:$AH$5000,$C165,'(6)定期点検調書'!$BF$12:$BF$5000,$V$7)&gt;=1,$V$7,IF(COUNTIFS('(6)定期点検調書'!$B$12:$B$5000,AQ$159,'(6)定期点検調書'!$AH$12:$AH$5000,$C165,'(6)定期点検調書'!$BF$12:$BF$5000,$U$7)&gt;=1,$U$7,IF(COUNTIFS('(6)定期点検調書'!$B$12:$B$5000,AQ$159,'(6)定期点検調書'!$AH$12:$AH$5000,$C165,'(6)定期点検調書'!$BF$12:$BF$5000,$T$7)&gt;=1,$T$7,IF(COUNTIFS('(6)定期点検調書'!$B$12:$B$5000,AQ$159,'(6)定期点検調書'!$AH$12:$AH$5000,$C165,'(6)定期点検調書'!$BF$12:$BF$5000,$S$7)&gt;=1,$S$7,""))))))</f>
        <v/>
      </c>
      <c r="AR165" s="465" t="str">
        <f>IF(AR$159="","",IF(COUNTIFS('(6)定期点検調書'!$B$12:$B$5000,AR$159,'(6)定期点検調書'!$AH$12:$AH$5000,$C165,'(6)定期点検調書'!$BF$12:$BF$5000,$W$7)&gt;=1,$W$7,IF(COUNTIFS('(6)定期点検調書'!$B$12:$B$5000,AR$159,'(6)定期点検調書'!$AH$12:$AH$5000,$C165,'(6)定期点検調書'!$BF$12:$BF$5000,$V$7)&gt;=1,$V$7,IF(COUNTIFS('(6)定期点検調書'!$B$12:$B$5000,AR$159,'(6)定期点検調書'!$AH$12:$AH$5000,$C165,'(6)定期点検調書'!$BF$12:$BF$5000,$U$7)&gt;=1,$U$7,IF(COUNTIFS('(6)定期点検調書'!$B$12:$B$5000,AR$159,'(6)定期点検調書'!$AH$12:$AH$5000,$C165,'(6)定期点検調書'!$BF$12:$BF$5000,$T$7)&gt;=1,$T$7,IF(COUNTIFS('(6)定期点検調書'!$B$12:$B$5000,AR$159,'(6)定期点検調書'!$AH$12:$AH$5000,$C165,'(6)定期点検調書'!$BF$12:$BF$5000,$S$7)&gt;=1,$S$7,""))))))</f>
        <v/>
      </c>
      <c r="AS165" s="465" t="str">
        <f>IF(AS$159="","",IF(COUNTIFS('(6)定期点検調書'!$B$12:$B$5000,AS$159,'(6)定期点検調書'!$AH$12:$AH$5000,$C165,'(6)定期点検調書'!$BF$12:$BF$5000,$W$7)&gt;=1,$W$7,IF(COUNTIFS('(6)定期点検調書'!$B$12:$B$5000,AS$159,'(6)定期点検調書'!$AH$12:$AH$5000,$C165,'(6)定期点検調書'!$BF$12:$BF$5000,$V$7)&gt;=1,$V$7,IF(COUNTIFS('(6)定期点検調書'!$B$12:$B$5000,AS$159,'(6)定期点検調書'!$AH$12:$AH$5000,$C165,'(6)定期点検調書'!$BF$12:$BF$5000,$U$7)&gt;=1,$U$7,IF(COUNTIFS('(6)定期点検調書'!$B$12:$B$5000,AS$159,'(6)定期点検調書'!$AH$12:$AH$5000,$C165,'(6)定期点検調書'!$BF$12:$BF$5000,$T$7)&gt;=1,$T$7,IF(COUNTIFS('(6)定期点検調書'!$B$12:$B$5000,AS$159,'(6)定期点検調書'!$AH$12:$AH$5000,$C165,'(6)定期点検調書'!$BF$12:$BF$5000,$S$7)&gt;=1,$S$7,""))))))</f>
        <v/>
      </c>
      <c r="AT165" s="465" t="str">
        <f>IF(AT$159="","",IF(COUNTIFS('(6)定期点検調書'!$B$12:$B$5000,AT$159,'(6)定期点検調書'!$AH$12:$AH$5000,$C165,'(6)定期点検調書'!$BF$12:$BF$5000,$W$7)&gt;=1,$W$7,IF(COUNTIFS('(6)定期点検調書'!$B$12:$B$5000,AT$159,'(6)定期点検調書'!$AH$12:$AH$5000,$C165,'(6)定期点検調書'!$BF$12:$BF$5000,$V$7)&gt;=1,$V$7,IF(COUNTIFS('(6)定期点検調書'!$B$12:$B$5000,AT$159,'(6)定期点検調書'!$AH$12:$AH$5000,$C165,'(6)定期点検調書'!$BF$12:$BF$5000,$U$7)&gt;=1,$U$7,IF(COUNTIFS('(6)定期点検調書'!$B$12:$B$5000,AT$159,'(6)定期点検調書'!$AH$12:$AH$5000,$C165,'(6)定期点検調書'!$BF$12:$BF$5000,$T$7)&gt;=1,$T$7,IF(COUNTIFS('(6)定期点検調書'!$B$12:$B$5000,AT$159,'(6)定期点検調書'!$AH$12:$AH$5000,$C165,'(6)定期点検調書'!$BF$12:$BF$5000,$S$7)&gt;=1,$S$7,""))))))</f>
        <v/>
      </c>
      <c r="AU165" s="465" t="str">
        <f>IF(AU$159="","",IF(COUNTIFS('(6)定期点検調書'!$B$12:$B$5000,AU$159,'(6)定期点検調書'!$AH$12:$AH$5000,$C165,'(6)定期点検調書'!$BF$12:$BF$5000,$W$7)&gt;=1,$W$7,IF(COUNTIFS('(6)定期点検調書'!$B$12:$B$5000,AU$159,'(6)定期点検調書'!$AH$12:$AH$5000,$C165,'(6)定期点検調書'!$BF$12:$BF$5000,$V$7)&gt;=1,$V$7,IF(COUNTIFS('(6)定期点検調書'!$B$12:$B$5000,AU$159,'(6)定期点検調書'!$AH$12:$AH$5000,$C165,'(6)定期点検調書'!$BF$12:$BF$5000,$U$7)&gt;=1,$U$7,IF(COUNTIFS('(6)定期点検調書'!$B$12:$B$5000,AU$159,'(6)定期点検調書'!$AH$12:$AH$5000,$C165,'(6)定期点検調書'!$BF$12:$BF$5000,$T$7)&gt;=1,$T$7,IF(COUNTIFS('(6)定期点検調書'!$B$12:$B$5000,AU$159,'(6)定期点検調書'!$AH$12:$AH$5000,$C165,'(6)定期点検調書'!$BF$12:$BF$5000,$S$7)&gt;=1,$S$7,""))))))</f>
        <v/>
      </c>
      <c r="AV165" s="465" t="str">
        <f>IF(AV$159="","",IF(COUNTIFS('(6)定期点検調書'!$B$12:$B$5000,AV$159,'(6)定期点検調書'!$AH$12:$AH$5000,$C165,'(6)定期点検調書'!$BF$12:$BF$5000,$W$7)&gt;=1,$W$7,IF(COUNTIFS('(6)定期点検調書'!$B$12:$B$5000,AV$159,'(6)定期点検調書'!$AH$12:$AH$5000,$C165,'(6)定期点検調書'!$BF$12:$BF$5000,$V$7)&gt;=1,$V$7,IF(COUNTIFS('(6)定期点検調書'!$B$12:$B$5000,AV$159,'(6)定期点検調書'!$AH$12:$AH$5000,$C165,'(6)定期点検調書'!$BF$12:$BF$5000,$U$7)&gt;=1,$U$7,IF(COUNTIFS('(6)定期点検調書'!$B$12:$B$5000,AV$159,'(6)定期点検調書'!$AH$12:$AH$5000,$C165,'(6)定期点検調書'!$BF$12:$BF$5000,$T$7)&gt;=1,$T$7,IF(COUNTIFS('(6)定期点検調書'!$B$12:$B$5000,AV$159,'(6)定期点検調書'!$AH$12:$AH$5000,$C165,'(6)定期点検調書'!$BF$12:$BF$5000,$S$7)&gt;=1,$S$7,""))))))</f>
        <v/>
      </c>
      <c r="AW165" s="465" t="str">
        <f>IF(AW$159="","",IF(COUNTIFS('(6)定期点検調書'!$B$12:$B$5000,AW$159,'(6)定期点検調書'!$AH$12:$AH$5000,$C165,'(6)定期点検調書'!$BF$12:$BF$5000,$W$7)&gt;=1,$W$7,IF(COUNTIFS('(6)定期点検調書'!$B$12:$B$5000,AW$159,'(6)定期点検調書'!$AH$12:$AH$5000,$C165,'(6)定期点検調書'!$BF$12:$BF$5000,$V$7)&gt;=1,$V$7,IF(COUNTIFS('(6)定期点検調書'!$B$12:$B$5000,AW$159,'(6)定期点検調書'!$AH$12:$AH$5000,$C165,'(6)定期点検調書'!$BF$12:$BF$5000,$U$7)&gt;=1,$U$7,IF(COUNTIFS('(6)定期点検調書'!$B$12:$B$5000,AW$159,'(6)定期点検調書'!$AH$12:$AH$5000,$C165,'(6)定期点検調書'!$BF$12:$BF$5000,$T$7)&gt;=1,$T$7,IF(COUNTIFS('(6)定期点検調書'!$B$12:$B$5000,AW$159,'(6)定期点検調書'!$AH$12:$AH$5000,$C165,'(6)定期点検調書'!$BF$12:$BF$5000,$S$7)&gt;=1,$S$7,""))))))</f>
        <v/>
      </c>
      <c r="AX165" s="465" t="str">
        <f>IF(AX$159="","",IF(COUNTIFS('(6)定期点検調書'!$B$12:$B$5000,AX$159,'(6)定期点検調書'!$AH$12:$AH$5000,$C165,'(6)定期点検調書'!$BF$12:$BF$5000,$W$7)&gt;=1,$W$7,IF(COUNTIFS('(6)定期点検調書'!$B$12:$B$5000,AX$159,'(6)定期点検調書'!$AH$12:$AH$5000,$C165,'(6)定期点検調書'!$BF$12:$BF$5000,$V$7)&gt;=1,$V$7,IF(COUNTIFS('(6)定期点検調書'!$B$12:$B$5000,AX$159,'(6)定期点検調書'!$AH$12:$AH$5000,$C165,'(6)定期点検調書'!$BF$12:$BF$5000,$U$7)&gt;=1,$U$7,IF(COUNTIFS('(6)定期点検調書'!$B$12:$B$5000,AX$159,'(6)定期点検調書'!$AH$12:$AH$5000,$C165,'(6)定期点検調書'!$BF$12:$BF$5000,$T$7)&gt;=1,$T$7,IF(COUNTIFS('(6)定期点検調書'!$B$12:$B$5000,AX$159,'(6)定期点検調書'!$AH$12:$AH$5000,$C165,'(6)定期点検調書'!$BF$12:$BF$5000,$S$7)&gt;=1,$S$7,""))))))</f>
        <v/>
      </c>
      <c r="AY165" s="465" t="str">
        <f>IF(AY$159="","",IF(COUNTIFS('(6)定期点検調書'!$B$12:$B$5000,AY$159,'(6)定期点検調書'!$AH$12:$AH$5000,$C165,'(6)定期点検調書'!$BF$12:$BF$5000,$W$7)&gt;=1,$W$7,IF(COUNTIFS('(6)定期点検調書'!$B$12:$B$5000,AY$159,'(6)定期点検調書'!$AH$12:$AH$5000,$C165,'(6)定期点検調書'!$BF$12:$BF$5000,$V$7)&gt;=1,$V$7,IF(COUNTIFS('(6)定期点検調書'!$B$12:$B$5000,AY$159,'(6)定期点検調書'!$AH$12:$AH$5000,$C165,'(6)定期点検調書'!$BF$12:$BF$5000,$U$7)&gt;=1,$U$7,IF(COUNTIFS('(6)定期点検調書'!$B$12:$B$5000,AY$159,'(6)定期点検調書'!$AH$12:$AH$5000,$C165,'(6)定期点検調書'!$BF$12:$BF$5000,$T$7)&gt;=1,$T$7,IF(COUNTIFS('(6)定期点検調書'!$B$12:$B$5000,AY$159,'(6)定期点検調書'!$AH$12:$AH$5000,$C165,'(6)定期点検調書'!$BF$12:$BF$5000,$S$7)&gt;=1,$S$7,""))))))</f>
        <v/>
      </c>
      <c r="AZ165" s="465" t="str">
        <f>IF(AZ$159="","",IF(COUNTIFS('(6)定期点検調書'!$B$12:$B$5000,AZ$159,'(6)定期点検調書'!$AH$12:$AH$5000,$C165,'(6)定期点検調書'!$BF$12:$BF$5000,$W$7)&gt;=1,$W$7,IF(COUNTIFS('(6)定期点検調書'!$B$12:$B$5000,AZ$159,'(6)定期点検調書'!$AH$12:$AH$5000,$C165,'(6)定期点検調書'!$BF$12:$BF$5000,$V$7)&gt;=1,$V$7,IF(COUNTIFS('(6)定期点検調書'!$B$12:$B$5000,AZ$159,'(6)定期点検調書'!$AH$12:$AH$5000,$C165,'(6)定期点検調書'!$BF$12:$BF$5000,$U$7)&gt;=1,$U$7,IF(COUNTIFS('(6)定期点検調書'!$B$12:$B$5000,AZ$159,'(6)定期点検調書'!$AH$12:$AH$5000,$C165,'(6)定期点検調書'!$BF$12:$BF$5000,$T$7)&gt;=1,$T$7,IF(COUNTIFS('(6)定期点検調書'!$B$12:$B$5000,AZ$159,'(6)定期点検調書'!$AH$12:$AH$5000,$C165,'(6)定期点検調書'!$BF$12:$BF$5000,$S$7)&gt;=1,$S$7,""))))))</f>
        <v/>
      </c>
      <c r="BA165" s="466" t="str">
        <f>IF(BA$159="","",IF(COUNTIFS('(6)定期点検調書'!$B$12:$B$5000,BA$159,'(6)定期点検調書'!$AH$12:$AH$5000,$C165,'(6)定期点検調書'!$BF$12:$BF$5000,$W$7)&gt;=1,$W$7,IF(COUNTIFS('(6)定期点検調書'!$B$12:$B$5000,BA$159,'(6)定期点検調書'!$AH$12:$AH$5000,$C165,'(6)定期点検調書'!$BF$12:$BF$5000,$V$7)&gt;=1,$V$7,IF(COUNTIFS('(6)定期点検調書'!$B$12:$B$5000,BA$159,'(6)定期点検調書'!$AH$12:$AH$5000,$C165,'(6)定期点検調書'!$BF$12:$BF$5000,$U$7)&gt;=1,$U$7,IF(COUNTIFS('(6)定期点検調書'!$B$12:$B$5000,BA$159,'(6)定期点検調書'!$AH$12:$AH$5000,$C165,'(6)定期点検調書'!$BF$12:$BF$5000,$T$7)&gt;=1,$T$7,IF(COUNTIFS('(6)定期点検調書'!$B$12:$B$5000,BA$159,'(6)定期点検調書'!$AH$12:$AH$5000,$C165,'(6)定期点検調書'!$BF$12:$BF$5000,$S$7)&gt;=1,$S$7,""))))))</f>
        <v/>
      </c>
      <c r="BB165" s="1"/>
      <c r="BC165" s="1"/>
    </row>
    <row r="166" spans="2:55" ht="18.75" customHeight="1" x14ac:dyDescent="0.2">
      <c r="B166" s="1854"/>
      <c r="C166" s="1841" t="str">
        <f>ﾃﾞｰﾀ一覧!$U$24</f>
        <v>傾き・変形</v>
      </c>
      <c r="D166" s="1842"/>
      <c r="E166" s="1842"/>
      <c r="F166" s="1842"/>
      <c r="G166" s="1843"/>
      <c r="H166" s="467" t="str">
        <f>IF(H$159="","",IF(COUNTIFS('(6)定期点検調書'!$B$12:$B$5000,H$159,'(6)定期点検調書'!$AH$12:$AH$5000,$C166,'(6)定期点検調書'!$BF$12:$BF$5000,$W$7)&gt;=1,$W$7,IF(COUNTIFS('(6)定期点検調書'!$B$12:$B$5000,H$159,'(6)定期点検調書'!$AH$12:$AH$5000,$C166,'(6)定期点検調書'!$BF$12:$BF$5000,$V$7)&gt;=1,$V$7,IF(COUNTIFS('(6)定期点検調書'!$B$12:$B$5000,H$159,'(6)定期点検調書'!$AH$12:$AH$5000,$C166,'(6)定期点検調書'!$BF$12:$BF$5000,$U$7)&gt;=1,$U$7,IF(COUNTIFS('(6)定期点検調書'!$B$12:$B$5000,H$159,'(6)定期点検調書'!$AH$12:$AH$5000,$C166,'(6)定期点検調書'!$BF$12:$BF$5000,$T$7)&gt;=1,$T$7,IF(COUNTIFS('(6)定期点検調書'!$B$12:$B$5000,H$159,'(6)定期点検調書'!$AH$12:$AH$5000,$C166,'(6)定期点検調書'!$BF$12:$BF$5000,$S$7)&gt;=1,$S$7,""))))))</f>
        <v/>
      </c>
      <c r="I166" s="465" t="str">
        <f>IF(I$159="","",IF(COUNTIFS('(6)定期点検調書'!$B$12:$B$5000,I$159,'(6)定期点検調書'!$AH$12:$AH$5000,$C166,'(6)定期点検調書'!$BF$12:$BF$5000,$W$7)&gt;=1,$W$7,IF(COUNTIFS('(6)定期点検調書'!$B$12:$B$5000,I$159,'(6)定期点検調書'!$AH$12:$AH$5000,$C166,'(6)定期点検調書'!$BF$12:$BF$5000,$V$7)&gt;=1,$V$7,IF(COUNTIFS('(6)定期点検調書'!$B$12:$B$5000,I$159,'(6)定期点検調書'!$AH$12:$AH$5000,$C166,'(6)定期点検調書'!$BF$12:$BF$5000,$U$7)&gt;=1,$U$7,IF(COUNTIFS('(6)定期点検調書'!$B$12:$B$5000,I$159,'(6)定期点検調書'!$AH$12:$AH$5000,$C166,'(6)定期点検調書'!$BF$12:$BF$5000,$T$7)&gt;=1,$T$7,IF(COUNTIFS('(6)定期点検調書'!$B$12:$B$5000,I$159,'(6)定期点検調書'!$AH$12:$AH$5000,$C166,'(6)定期点検調書'!$BF$12:$BF$5000,$S$7)&gt;=1,$S$7,""))))))</f>
        <v/>
      </c>
      <c r="J166" s="465" t="str">
        <f>IF(J$159="","",IF(COUNTIFS('(6)定期点検調書'!$B$12:$B$5000,J$159,'(6)定期点検調書'!$AH$12:$AH$5000,$C166,'(6)定期点検調書'!$BF$12:$BF$5000,$W$7)&gt;=1,$W$7,IF(COUNTIFS('(6)定期点検調書'!$B$12:$B$5000,J$159,'(6)定期点検調書'!$AH$12:$AH$5000,$C166,'(6)定期点検調書'!$BF$12:$BF$5000,$V$7)&gt;=1,$V$7,IF(COUNTIFS('(6)定期点検調書'!$B$12:$B$5000,J$159,'(6)定期点検調書'!$AH$12:$AH$5000,$C166,'(6)定期点検調書'!$BF$12:$BF$5000,$U$7)&gt;=1,$U$7,IF(COUNTIFS('(6)定期点検調書'!$B$12:$B$5000,J$159,'(6)定期点検調書'!$AH$12:$AH$5000,$C166,'(6)定期点検調書'!$BF$12:$BF$5000,$T$7)&gt;=1,$T$7,IF(COUNTIFS('(6)定期点検調書'!$B$12:$B$5000,J$159,'(6)定期点検調書'!$AH$12:$AH$5000,$C166,'(6)定期点検調書'!$BF$12:$BF$5000,$S$7)&gt;=1,$S$7,""))))))</f>
        <v/>
      </c>
      <c r="K166" s="465" t="str">
        <f>IF(K$159="","",IF(COUNTIFS('(6)定期点検調書'!$B$12:$B$5000,K$159,'(6)定期点検調書'!$AH$12:$AH$5000,$C166,'(6)定期点検調書'!$BF$12:$BF$5000,$W$7)&gt;=1,$W$7,IF(COUNTIFS('(6)定期点検調書'!$B$12:$B$5000,K$159,'(6)定期点検調書'!$AH$12:$AH$5000,$C166,'(6)定期点検調書'!$BF$12:$BF$5000,$V$7)&gt;=1,$V$7,IF(COUNTIFS('(6)定期点検調書'!$B$12:$B$5000,K$159,'(6)定期点検調書'!$AH$12:$AH$5000,$C166,'(6)定期点検調書'!$BF$12:$BF$5000,$U$7)&gt;=1,$U$7,IF(COUNTIFS('(6)定期点検調書'!$B$12:$B$5000,K$159,'(6)定期点検調書'!$AH$12:$AH$5000,$C166,'(6)定期点検調書'!$BF$12:$BF$5000,$T$7)&gt;=1,$T$7,IF(COUNTIFS('(6)定期点検調書'!$B$12:$B$5000,K$159,'(6)定期点検調書'!$AH$12:$AH$5000,$C166,'(6)定期点検調書'!$BF$12:$BF$5000,$S$7)&gt;=1,$S$7,""))))))</f>
        <v/>
      </c>
      <c r="L166" s="465" t="str">
        <f>IF(L$159="","",IF(COUNTIFS('(6)定期点検調書'!$B$12:$B$5000,L$159,'(6)定期点検調書'!$AH$12:$AH$5000,$C166,'(6)定期点検調書'!$BF$12:$BF$5000,$W$7)&gt;=1,$W$7,IF(COUNTIFS('(6)定期点検調書'!$B$12:$B$5000,L$159,'(6)定期点検調書'!$AH$12:$AH$5000,$C166,'(6)定期点検調書'!$BF$12:$BF$5000,$V$7)&gt;=1,$V$7,IF(COUNTIFS('(6)定期点検調書'!$B$12:$B$5000,L$159,'(6)定期点検調書'!$AH$12:$AH$5000,$C166,'(6)定期点検調書'!$BF$12:$BF$5000,$U$7)&gt;=1,$U$7,IF(COUNTIFS('(6)定期点検調書'!$B$12:$B$5000,L$159,'(6)定期点検調書'!$AH$12:$AH$5000,$C166,'(6)定期点検調書'!$BF$12:$BF$5000,$T$7)&gt;=1,$T$7,IF(COUNTIFS('(6)定期点検調書'!$B$12:$B$5000,L$159,'(6)定期点検調書'!$AH$12:$AH$5000,$C166,'(6)定期点検調書'!$BF$12:$BF$5000,$S$7)&gt;=1,$S$7,""))))))</f>
        <v/>
      </c>
      <c r="M166" s="465" t="str">
        <f>IF(M$159="","",IF(COUNTIFS('(6)定期点検調書'!$B$12:$B$5000,M$159,'(6)定期点検調書'!$AH$12:$AH$5000,$C166,'(6)定期点検調書'!$BF$12:$BF$5000,$W$7)&gt;=1,$W$7,IF(COUNTIFS('(6)定期点検調書'!$B$12:$B$5000,M$159,'(6)定期点検調書'!$AH$12:$AH$5000,$C166,'(6)定期点検調書'!$BF$12:$BF$5000,$V$7)&gt;=1,$V$7,IF(COUNTIFS('(6)定期点検調書'!$B$12:$B$5000,M$159,'(6)定期点検調書'!$AH$12:$AH$5000,$C166,'(6)定期点検調書'!$BF$12:$BF$5000,$U$7)&gt;=1,$U$7,IF(COUNTIFS('(6)定期点検調書'!$B$12:$B$5000,M$159,'(6)定期点検調書'!$AH$12:$AH$5000,$C166,'(6)定期点検調書'!$BF$12:$BF$5000,$T$7)&gt;=1,$T$7,IF(COUNTIFS('(6)定期点検調書'!$B$12:$B$5000,M$159,'(6)定期点検調書'!$AH$12:$AH$5000,$C166,'(6)定期点検調書'!$BF$12:$BF$5000,$S$7)&gt;=1,$S$7,""))))))</f>
        <v/>
      </c>
      <c r="N166" s="465" t="str">
        <f>IF(N$159="","",IF(COUNTIFS('(6)定期点検調書'!$B$12:$B$5000,N$159,'(6)定期点検調書'!$AH$12:$AH$5000,$C166,'(6)定期点検調書'!$BF$12:$BF$5000,$W$7)&gt;=1,$W$7,IF(COUNTIFS('(6)定期点検調書'!$B$12:$B$5000,N$159,'(6)定期点検調書'!$AH$12:$AH$5000,$C166,'(6)定期点検調書'!$BF$12:$BF$5000,$V$7)&gt;=1,$V$7,IF(COUNTIFS('(6)定期点検調書'!$B$12:$B$5000,N$159,'(6)定期点検調書'!$AH$12:$AH$5000,$C166,'(6)定期点検調書'!$BF$12:$BF$5000,$U$7)&gt;=1,$U$7,IF(COUNTIFS('(6)定期点検調書'!$B$12:$B$5000,N$159,'(6)定期点検調書'!$AH$12:$AH$5000,$C166,'(6)定期点検調書'!$BF$12:$BF$5000,$T$7)&gt;=1,$T$7,IF(COUNTIFS('(6)定期点検調書'!$B$12:$B$5000,N$159,'(6)定期点検調書'!$AH$12:$AH$5000,$C166,'(6)定期点検調書'!$BF$12:$BF$5000,$S$7)&gt;=1,$S$7,""))))))</f>
        <v/>
      </c>
      <c r="O166" s="465" t="str">
        <f>IF(O$159="","",IF(COUNTIFS('(6)定期点検調書'!$B$12:$B$5000,O$159,'(6)定期点検調書'!$AH$12:$AH$5000,$C166,'(6)定期点検調書'!$BF$12:$BF$5000,$W$7)&gt;=1,$W$7,IF(COUNTIFS('(6)定期点検調書'!$B$12:$B$5000,O$159,'(6)定期点検調書'!$AH$12:$AH$5000,$C166,'(6)定期点検調書'!$BF$12:$BF$5000,$V$7)&gt;=1,$V$7,IF(COUNTIFS('(6)定期点検調書'!$B$12:$B$5000,O$159,'(6)定期点検調書'!$AH$12:$AH$5000,$C166,'(6)定期点検調書'!$BF$12:$BF$5000,$U$7)&gt;=1,$U$7,IF(COUNTIFS('(6)定期点検調書'!$B$12:$B$5000,O$159,'(6)定期点検調書'!$AH$12:$AH$5000,$C166,'(6)定期点検調書'!$BF$12:$BF$5000,$T$7)&gt;=1,$T$7,IF(COUNTIFS('(6)定期点検調書'!$B$12:$B$5000,O$159,'(6)定期点検調書'!$AH$12:$AH$5000,$C166,'(6)定期点検調書'!$BF$12:$BF$5000,$S$7)&gt;=1,$S$7,""))))))</f>
        <v/>
      </c>
      <c r="P166" s="465" t="str">
        <f>IF(P$159="","",IF(COUNTIFS('(6)定期点検調書'!$B$12:$B$5000,P$159,'(6)定期点検調書'!$AH$12:$AH$5000,$C166,'(6)定期点検調書'!$BF$12:$BF$5000,$W$7)&gt;=1,$W$7,IF(COUNTIFS('(6)定期点検調書'!$B$12:$B$5000,P$159,'(6)定期点検調書'!$AH$12:$AH$5000,$C166,'(6)定期点検調書'!$BF$12:$BF$5000,$V$7)&gt;=1,$V$7,IF(COUNTIFS('(6)定期点検調書'!$B$12:$B$5000,P$159,'(6)定期点検調書'!$AH$12:$AH$5000,$C166,'(6)定期点検調書'!$BF$12:$BF$5000,$U$7)&gt;=1,$U$7,IF(COUNTIFS('(6)定期点検調書'!$B$12:$B$5000,P$159,'(6)定期点検調書'!$AH$12:$AH$5000,$C166,'(6)定期点検調書'!$BF$12:$BF$5000,$T$7)&gt;=1,$T$7,IF(COUNTIFS('(6)定期点検調書'!$B$12:$B$5000,P$159,'(6)定期点検調書'!$AH$12:$AH$5000,$C166,'(6)定期点検調書'!$BF$12:$BF$5000,$S$7)&gt;=1,$S$7,""))))))</f>
        <v/>
      </c>
      <c r="Q166" s="465" t="str">
        <f>IF(Q$159="","",IF(COUNTIFS('(6)定期点検調書'!$B$12:$B$5000,Q$159,'(6)定期点検調書'!$AH$12:$AH$5000,$C166,'(6)定期点検調書'!$BF$12:$BF$5000,$W$7)&gt;=1,$W$7,IF(COUNTIFS('(6)定期点検調書'!$B$12:$B$5000,Q$159,'(6)定期点検調書'!$AH$12:$AH$5000,$C166,'(6)定期点検調書'!$BF$12:$BF$5000,$V$7)&gt;=1,$V$7,IF(COUNTIFS('(6)定期点検調書'!$B$12:$B$5000,Q$159,'(6)定期点検調書'!$AH$12:$AH$5000,$C166,'(6)定期点検調書'!$BF$12:$BF$5000,$U$7)&gt;=1,$U$7,IF(COUNTIFS('(6)定期点検調書'!$B$12:$B$5000,Q$159,'(6)定期点検調書'!$AH$12:$AH$5000,$C166,'(6)定期点検調書'!$BF$12:$BF$5000,$T$7)&gt;=1,$T$7,IF(COUNTIFS('(6)定期点検調書'!$B$12:$B$5000,Q$159,'(6)定期点検調書'!$AH$12:$AH$5000,$C166,'(6)定期点検調書'!$BF$12:$BF$5000,$S$7)&gt;=1,$S$7,""))))))</f>
        <v/>
      </c>
      <c r="R166" s="465" t="str">
        <f>IF(R$159="","",IF(COUNTIFS('(6)定期点検調書'!$B$12:$B$5000,R$159,'(6)定期点検調書'!$AH$12:$AH$5000,$C166,'(6)定期点検調書'!$BF$12:$BF$5000,$W$7)&gt;=1,$W$7,IF(COUNTIFS('(6)定期点検調書'!$B$12:$B$5000,R$159,'(6)定期点検調書'!$AH$12:$AH$5000,$C166,'(6)定期点検調書'!$BF$12:$BF$5000,$V$7)&gt;=1,$V$7,IF(COUNTIFS('(6)定期点検調書'!$B$12:$B$5000,R$159,'(6)定期点検調書'!$AH$12:$AH$5000,$C166,'(6)定期点検調書'!$BF$12:$BF$5000,$U$7)&gt;=1,$U$7,IF(COUNTIFS('(6)定期点検調書'!$B$12:$B$5000,R$159,'(6)定期点検調書'!$AH$12:$AH$5000,$C166,'(6)定期点検調書'!$BF$12:$BF$5000,$T$7)&gt;=1,$T$7,IF(COUNTIFS('(6)定期点検調書'!$B$12:$B$5000,R$159,'(6)定期点検調書'!$AH$12:$AH$5000,$C166,'(6)定期点検調書'!$BF$12:$BF$5000,$S$7)&gt;=1,$S$7,""))))))</f>
        <v/>
      </c>
      <c r="S166" s="465" t="str">
        <f>IF(S$159="","",IF(COUNTIFS('(6)定期点検調書'!$B$12:$B$5000,S$159,'(6)定期点検調書'!$AH$12:$AH$5000,$C166,'(6)定期点検調書'!$BF$12:$BF$5000,$W$7)&gt;=1,$W$7,IF(COUNTIFS('(6)定期点検調書'!$B$12:$B$5000,S$159,'(6)定期点検調書'!$AH$12:$AH$5000,$C166,'(6)定期点検調書'!$BF$12:$BF$5000,$V$7)&gt;=1,$V$7,IF(COUNTIFS('(6)定期点検調書'!$B$12:$B$5000,S$159,'(6)定期点検調書'!$AH$12:$AH$5000,$C166,'(6)定期点検調書'!$BF$12:$BF$5000,$U$7)&gt;=1,$U$7,IF(COUNTIFS('(6)定期点検調書'!$B$12:$B$5000,S$159,'(6)定期点検調書'!$AH$12:$AH$5000,$C166,'(6)定期点検調書'!$BF$12:$BF$5000,$T$7)&gt;=1,$T$7,IF(COUNTIFS('(6)定期点検調書'!$B$12:$B$5000,S$159,'(6)定期点検調書'!$AH$12:$AH$5000,$C166,'(6)定期点検調書'!$BF$12:$BF$5000,$S$7)&gt;=1,$S$7,""))))))</f>
        <v/>
      </c>
      <c r="T166" s="465" t="str">
        <f>IF(T$159="","",IF(COUNTIFS('(6)定期点検調書'!$B$12:$B$5000,T$159,'(6)定期点検調書'!$AH$12:$AH$5000,$C166,'(6)定期点検調書'!$BF$12:$BF$5000,$W$7)&gt;=1,$W$7,IF(COUNTIFS('(6)定期点検調書'!$B$12:$B$5000,T$159,'(6)定期点検調書'!$AH$12:$AH$5000,$C166,'(6)定期点検調書'!$BF$12:$BF$5000,$V$7)&gt;=1,$V$7,IF(COUNTIFS('(6)定期点検調書'!$B$12:$B$5000,T$159,'(6)定期点検調書'!$AH$12:$AH$5000,$C166,'(6)定期点検調書'!$BF$12:$BF$5000,$U$7)&gt;=1,$U$7,IF(COUNTIFS('(6)定期点検調書'!$B$12:$B$5000,T$159,'(6)定期点検調書'!$AH$12:$AH$5000,$C166,'(6)定期点検調書'!$BF$12:$BF$5000,$T$7)&gt;=1,$T$7,IF(COUNTIFS('(6)定期点検調書'!$B$12:$B$5000,T$159,'(6)定期点検調書'!$AH$12:$AH$5000,$C166,'(6)定期点検調書'!$BF$12:$BF$5000,$S$7)&gt;=1,$S$7,""))))))</f>
        <v/>
      </c>
      <c r="U166" s="465" t="str">
        <f>IF(U$159="","",IF(COUNTIFS('(6)定期点検調書'!$B$12:$B$5000,U$159,'(6)定期点検調書'!$AH$12:$AH$5000,$C166,'(6)定期点検調書'!$BF$12:$BF$5000,$W$7)&gt;=1,$W$7,IF(COUNTIFS('(6)定期点検調書'!$B$12:$B$5000,U$159,'(6)定期点検調書'!$AH$12:$AH$5000,$C166,'(6)定期点検調書'!$BF$12:$BF$5000,$V$7)&gt;=1,$V$7,IF(COUNTIFS('(6)定期点検調書'!$B$12:$B$5000,U$159,'(6)定期点検調書'!$AH$12:$AH$5000,$C166,'(6)定期点検調書'!$BF$12:$BF$5000,$U$7)&gt;=1,$U$7,IF(COUNTIFS('(6)定期点検調書'!$B$12:$B$5000,U$159,'(6)定期点検調書'!$AH$12:$AH$5000,$C166,'(6)定期点検調書'!$BF$12:$BF$5000,$T$7)&gt;=1,$T$7,IF(COUNTIFS('(6)定期点検調書'!$B$12:$B$5000,U$159,'(6)定期点検調書'!$AH$12:$AH$5000,$C166,'(6)定期点検調書'!$BF$12:$BF$5000,$S$7)&gt;=1,$S$7,""))))))</f>
        <v/>
      </c>
      <c r="V166" s="465" t="str">
        <f>IF(V$159="","",IF(COUNTIFS('(6)定期点検調書'!$B$12:$B$5000,V$159,'(6)定期点検調書'!$AH$12:$AH$5000,$C166,'(6)定期点検調書'!$BF$12:$BF$5000,$W$7)&gt;=1,$W$7,IF(COUNTIFS('(6)定期点検調書'!$B$12:$B$5000,V$159,'(6)定期点検調書'!$AH$12:$AH$5000,$C166,'(6)定期点検調書'!$BF$12:$BF$5000,$V$7)&gt;=1,$V$7,IF(COUNTIFS('(6)定期点検調書'!$B$12:$B$5000,V$159,'(6)定期点検調書'!$AH$12:$AH$5000,$C166,'(6)定期点検調書'!$BF$12:$BF$5000,$U$7)&gt;=1,$U$7,IF(COUNTIFS('(6)定期点検調書'!$B$12:$B$5000,V$159,'(6)定期点検調書'!$AH$12:$AH$5000,$C166,'(6)定期点検調書'!$BF$12:$BF$5000,$T$7)&gt;=1,$T$7,IF(COUNTIFS('(6)定期点検調書'!$B$12:$B$5000,V$159,'(6)定期点検調書'!$AH$12:$AH$5000,$C166,'(6)定期点検調書'!$BF$12:$BF$5000,$S$7)&gt;=1,$S$7,""))))))</f>
        <v/>
      </c>
      <c r="W166" s="465" t="str">
        <f>IF(W$159="","",IF(COUNTIFS('(6)定期点検調書'!$B$12:$B$5000,W$159,'(6)定期点検調書'!$AH$12:$AH$5000,$C166,'(6)定期点検調書'!$BF$12:$BF$5000,$W$7)&gt;=1,$W$7,IF(COUNTIFS('(6)定期点検調書'!$B$12:$B$5000,W$159,'(6)定期点検調書'!$AH$12:$AH$5000,$C166,'(6)定期点検調書'!$BF$12:$BF$5000,$V$7)&gt;=1,$V$7,IF(COUNTIFS('(6)定期点検調書'!$B$12:$B$5000,W$159,'(6)定期点検調書'!$AH$12:$AH$5000,$C166,'(6)定期点検調書'!$BF$12:$BF$5000,$U$7)&gt;=1,$U$7,IF(COUNTIFS('(6)定期点検調書'!$B$12:$B$5000,W$159,'(6)定期点検調書'!$AH$12:$AH$5000,$C166,'(6)定期点検調書'!$BF$12:$BF$5000,$T$7)&gt;=1,$T$7,IF(COUNTIFS('(6)定期点検調書'!$B$12:$B$5000,W$159,'(6)定期点検調書'!$AH$12:$AH$5000,$C166,'(6)定期点検調書'!$BF$12:$BF$5000,$S$7)&gt;=1,$S$7,""))))))</f>
        <v/>
      </c>
      <c r="X166" s="465" t="str">
        <f>IF(X$159="","",IF(COUNTIFS('(6)定期点検調書'!$B$12:$B$5000,X$159,'(6)定期点検調書'!$AH$12:$AH$5000,$C166,'(6)定期点検調書'!$BF$12:$BF$5000,$W$7)&gt;=1,$W$7,IF(COUNTIFS('(6)定期点検調書'!$B$12:$B$5000,X$159,'(6)定期点検調書'!$AH$12:$AH$5000,$C166,'(6)定期点検調書'!$BF$12:$BF$5000,$V$7)&gt;=1,$V$7,IF(COUNTIFS('(6)定期点検調書'!$B$12:$B$5000,X$159,'(6)定期点検調書'!$AH$12:$AH$5000,$C166,'(6)定期点検調書'!$BF$12:$BF$5000,$U$7)&gt;=1,$U$7,IF(COUNTIFS('(6)定期点検調書'!$B$12:$B$5000,X$159,'(6)定期点検調書'!$AH$12:$AH$5000,$C166,'(6)定期点検調書'!$BF$12:$BF$5000,$T$7)&gt;=1,$T$7,IF(COUNTIFS('(6)定期点検調書'!$B$12:$B$5000,X$159,'(6)定期点検調書'!$AH$12:$AH$5000,$C166,'(6)定期点検調書'!$BF$12:$BF$5000,$S$7)&gt;=1,$S$7,""))))))</f>
        <v/>
      </c>
      <c r="Y166" s="465" t="str">
        <f>IF(Y$159="","",IF(COUNTIFS('(6)定期点検調書'!$B$12:$B$5000,Y$159,'(6)定期点検調書'!$AH$12:$AH$5000,$C166,'(6)定期点検調書'!$BF$12:$BF$5000,$W$7)&gt;=1,$W$7,IF(COUNTIFS('(6)定期点検調書'!$B$12:$B$5000,Y$159,'(6)定期点検調書'!$AH$12:$AH$5000,$C166,'(6)定期点検調書'!$BF$12:$BF$5000,$V$7)&gt;=1,$V$7,IF(COUNTIFS('(6)定期点検調書'!$B$12:$B$5000,Y$159,'(6)定期点検調書'!$AH$12:$AH$5000,$C166,'(6)定期点検調書'!$BF$12:$BF$5000,$U$7)&gt;=1,$U$7,IF(COUNTIFS('(6)定期点検調書'!$B$12:$B$5000,Y$159,'(6)定期点検調書'!$AH$12:$AH$5000,$C166,'(6)定期点検調書'!$BF$12:$BF$5000,$T$7)&gt;=1,$T$7,IF(COUNTIFS('(6)定期点検調書'!$B$12:$B$5000,Y$159,'(6)定期点検調書'!$AH$12:$AH$5000,$C166,'(6)定期点検調書'!$BF$12:$BF$5000,$S$7)&gt;=1,$S$7,""))))))</f>
        <v/>
      </c>
      <c r="Z166" s="465" t="str">
        <f>IF(Z$159="","",IF(COUNTIFS('(6)定期点検調書'!$B$12:$B$5000,Z$159,'(6)定期点検調書'!$AH$12:$AH$5000,$C166,'(6)定期点検調書'!$BF$12:$BF$5000,$W$7)&gt;=1,$W$7,IF(COUNTIFS('(6)定期点検調書'!$B$12:$B$5000,Z$159,'(6)定期点検調書'!$AH$12:$AH$5000,$C166,'(6)定期点検調書'!$BF$12:$BF$5000,$V$7)&gt;=1,$V$7,IF(COUNTIFS('(6)定期点検調書'!$B$12:$B$5000,Z$159,'(6)定期点検調書'!$AH$12:$AH$5000,$C166,'(6)定期点検調書'!$BF$12:$BF$5000,$U$7)&gt;=1,$U$7,IF(COUNTIFS('(6)定期点検調書'!$B$12:$B$5000,Z$159,'(6)定期点検調書'!$AH$12:$AH$5000,$C166,'(6)定期点検調書'!$BF$12:$BF$5000,$T$7)&gt;=1,$T$7,IF(COUNTIFS('(6)定期点検調書'!$B$12:$B$5000,Z$159,'(6)定期点検調書'!$AH$12:$AH$5000,$C166,'(6)定期点検調書'!$BF$12:$BF$5000,$S$7)&gt;=1,$S$7,""))))))</f>
        <v/>
      </c>
      <c r="AA166" s="465" t="str">
        <f>IF(AA$159="","",IF(COUNTIFS('(6)定期点検調書'!$B$12:$B$5000,AA$159,'(6)定期点検調書'!$AH$12:$AH$5000,$C166,'(6)定期点検調書'!$BF$12:$BF$5000,$W$7)&gt;=1,$W$7,IF(COUNTIFS('(6)定期点検調書'!$B$12:$B$5000,AA$159,'(6)定期点検調書'!$AH$12:$AH$5000,$C166,'(6)定期点検調書'!$BF$12:$BF$5000,$V$7)&gt;=1,$V$7,IF(COUNTIFS('(6)定期点検調書'!$B$12:$B$5000,AA$159,'(6)定期点検調書'!$AH$12:$AH$5000,$C166,'(6)定期点検調書'!$BF$12:$BF$5000,$U$7)&gt;=1,$U$7,IF(COUNTIFS('(6)定期点検調書'!$B$12:$B$5000,AA$159,'(6)定期点検調書'!$AH$12:$AH$5000,$C166,'(6)定期点検調書'!$BF$12:$BF$5000,$T$7)&gt;=1,$T$7,IF(COUNTIFS('(6)定期点検調書'!$B$12:$B$5000,AA$159,'(6)定期点検調書'!$AH$12:$AH$5000,$C166,'(6)定期点検調書'!$BF$12:$BF$5000,$S$7)&gt;=1,$S$7,""))))))</f>
        <v/>
      </c>
      <c r="AB166" s="465" t="str">
        <f>IF(AB$159="","",IF(COUNTIFS('(6)定期点検調書'!$B$12:$B$5000,AB$159,'(6)定期点検調書'!$AH$12:$AH$5000,$C166,'(6)定期点検調書'!$BF$12:$BF$5000,$W$7)&gt;=1,$W$7,IF(COUNTIFS('(6)定期点検調書'!$B$12:$B$5000,AB$159,'(6)定期点検調書'!$AH$12:$AH$5000,$C166,'(6)定期点検調書'!$BF$12:$BF$5000,$V$7)&gt;=1,$V$7,IF(COUNTIFS('(6)定期点検調書'!$B$12:$B$5000,AB$159,'(6)定期点検調書'!$AH$12:$AH$5000,$C166,'(6)定期点検調書'!$BF$12:$BF$5000,$U$7)&gt;=1,$U$7,IF(COUNTIFS('(6)定期点検調書'!$B$12:$B$5000,AB$159,'(6)定期点検調書'!$AH$12:$AH$5000,$C166,'(6)定期点検調書'!$BF$12:$BF$5000,$T$7)&gt;=1,$T$7,IF(COUNTIFS('(6)定期点検調書'!$B$12:$B$5000,AB$159,'(6)定期点検調書'!$AH$12:$AH$5000,$C166,'(6)定期点検調書'!$BF$12:$BF$5000,$S$7)&gt;=1,$S$7,""))))))</f>
        <v/>
      </c>
      <c r="AC166" s="465" t="str">
        <f>IF(AC$159="","",IF(COUNTIFS('(6)定期点検調書'!$B$12:$B$5000,AC$159,'(6)定期点検調書'!$AH$12:$AH$5000,$C166,'(6)定期点検調書'!$BF$12:$BF$5000,$W$7)&gt;=1,$W$7,IF(COUNTIFS('(6)定期点検調書'!$B$12:$B$5000,AC$159,'(6)定期点検調書'!$AH$12:$AH$5000,$C166,'(6)定期点検調書'!$BF$12:$BF$5000,$V$7)&gt;=1,$V$7,IF(COUNTIFS('(6)定期点検調書'!$B$12:$B$5000,AC$159,'(6)定期点検調書'!$AH$12:$AH$5000,$C166,'(6)定期点検調書'!$BF$12:$BF$5000,$U$7)&gt;=1,$U$7,IF(COUNTIFS('(6)定期点検調書'!$B$12:$B$5000,AC$159,'(6)定期点検調書'!$AH$12:$AH$5000,$C166,'(6)定期点検調書'!$BF$12:$BF$5000,$T$7)&gt;=1,$T$7,IF(COUNTIFS('(6)定期点検調書'!$B$12:$B$5000,AC$159,'(6)定期点検調書'!$AH$12:$AH$5000,$C166,'(6)定期点検調書'!$BF$12:$BF$5000,$S$7)&gt;=1,$S$7,""))))))</f>
        <v/>
      </c>
      <c r="AD166" s="465" t="str">
        <f>IF(AD$159="","",IF(COUNTIFS('(6)定期点検調書'!$B$12:$B$5000,AD$159,'(6)定期点検調書'!$AH$12:$AH$5000,$C166,'(6)定期点検調書'!$BF$12:$BF$5000,$W$7)&gt;=1,$W$7,IF(COUNTIFS('(6)定期点検調書'!$B$12:$B$5000,AD$159,'(6)定期点検調書'!$AH$12:$AH$5000,$C166,'(6)定期点検調書'!$BF$12:$BF$5000,$V$7)&gt;=1,$V$7,IF(COUNTIFS('(6)定期点検調書'!$B$12:$B$5000,AD$159,'(6)定期点検調書'!$AH$12:$AH$5000,$C166,'(6)定期点検調書'!$BF$12:$BF$5000,$U$7)&gt;=1,$U$7,IF(COUNTIFS('(6)定期点検調書'!$B$12:$B$5000,AD$159,'(6)定期点検調書'!$AH$12:$AH$5000,$C166,'(6)定期点検調書'!$BF$12:$BF$5000,$T$7)&gt;=1,$T$7,IF(COUNTIFS('(6)定期点検調書'!$B$12:$B$5000,AD$159,'(6)定期点検調書'!$AH$12:$AH$5000,$C166,'(6)定期点検調書'!$BF$12:$BF$5000,$S$7)&gt;=1,$S$7,""))))))</f>
        <v/>
      </c>
      <c r="AE166" s="465" t="str">
        <f>IF(AE$159="","",IF(COUNTIFS('(6)定期点検調書'!$B$12:$B$5000,AE$159,'(6)定期点検調書'!$AH$12:$AH$5000,$C166,'(6)定期点検調書'!$BF$12:$BF$5000,$W$7)&gt;=1,$W$7,IF(COUNTIFS('(6)定期点検調書'!$B$12:$B$5000,AE$159,'(6)定期点検調書'!$AH$12:$AH$5000,$C166,'(6)定期点検調書'!$BF$12:$BF$5000,$V$7)&gt;=1,$V$7,IF(COUNTIFS('(6)定期点検調書'!$B$12:$B$5000,AE$159,'(6)定期点検調書'!$AH$12:$AH$5000,$C166,'(6)定期点検調書'!$BF$12:$BF$5000,$U$7)&gt;=1,$U$7,IF(COUNTIFS('(6)定期点検調書'!$B$12:$B$5000,AE$159,'(6)定期点検調書'!$AH$12:$AH$5000,$C166,'(6)定期点検調書'!$BF$12:$BF$5000,$T$7)&gt;=1,$T$7,IF(COUNTIFS('(6)定期点検調書'!$B$12:$B$5000,AE$159,'(6)定期点検調書'!$AH$12:$AH$5000,$C166,'(6)定期点検調書'!$BF$12:$BF$5000,$S$7)&gt;=1,$S$7,""))))))</f>
        <v/>
      </c>
      <c r="AF166" s="465" t="str">
        <f>IF(AF$159="","",IF(COUNTIFS('(6)定期点検調書'!$B$12:$B$5000,AF$159,'(6)定期点検調書'!$AH$12:$AH$5000,$C166,'(6)定期点検調書'!$BF$12:$BF$5000,$W$7)&gt;=1,$W$7,IF(COUNTIFS('(6)定期点検調書'!$B$12:$B$5000,AF$159,'(6)定期点検調書'!$AH$12:$AH$5000,$C166,'(6)定期点検調書'!$BF$12:$BF$5000,$V$7)&gt;=1,$V$7,IF(COUNTIFS('(6)定期点検調書'!$B$12:$B$5000,AF$159,'(6)定期点検調書'!$AH$12:$AH$5000,$C166,'(6)定期点検調書'!$BF$12:$BF$5000,$U$7)&gt;=1,$U$7,IF(COUNTIFS('(6)定期点検調書'!$B$12:$B$5000,AF$159,'(6)定期点検調書'!$AH$12:$AH$5000,$C166,'(6)定期点検調書'!$BF$12:$BF$5000,$T$7)&gt;=1,$T$7,IF(COUNTIFS('(6)定期点検調書'!$B$12:$B$5000,AF$159,'(6)定期点検調書'!$AH$12:$AH$5000,$C166,'(6)定期点検調書'!$BF$12:$BF$5000,$S$7)&gt;=1,$S$7,""))))))</f>
        <v/>
      </c>
      <c r="AG166" s="465" t="str">
        <f>IF(AG$159="","",IF(COUNTIFS('(6)定期点検調書'!$B$12:$B$5000,AG$159,'(6)定期点検調書'!$AH$12:$AH$5000,$C166,'(6)定期点検調書'!$BF$12:$BF$5000,$W$7)&gt;=1,$W$7,IF(COUNTIFS('(6)定期点検調書'!$B$12:$B$5000,AG$159,'(6)定期点検調書'!$AH$12:$AH$5000,$C166,'(6)定期点検調書'!$BF$12:$BF$5000,$V$7)&gt;=1,$V$7,IF(COUNTIFS('(6)定期点検調書'!$B$12:$B$5000,AG$159,'(6)定期点検調書'!$AH$12:$AH$5000,$C166,'(6)定期点検調書'!$BF$12:$BF$5000,$U$7)&gt;=1,$U$7,IF(COUNTIFS('(6)定期点検調書'!$B$12:$B$5000,AG$159,'(6)定期点検調書'!$AH$12:$AH$5000,$C166,'(6)定期点検調書'!$BF$12:$BF$5000,$T$7)&gt;=1,$T$7,IF(COUNTIFS('(6)定期点検調書'!$B$12:$B$5000,AG$159,'(6)定期点検調書'!$AH$12:$AH$5000,$C166,'(6)定期点検調書'!$BF$12:$BF$5000,$S$7)&gt;=1,$S$7,""))))))</f>
        <v/>
      </c>
      <c r="AH166" s="465" t="str">
        <f>IF(AH$159="","",IF(COUNTIFS('(6)定期点検調書'!$B$12:$B$5000,AH$159,'(6)定期点検調書'!$AH$12:$AH$5000,$C166,'(6)定期点検調書'!$BF$12:$BF$5000,$W$7)&gt;=1,$W$7,IF(COUNTIFS('(6)定期点検調書'!$B$12:$B$5000,AH$159,'(6)定期点検調書'!$AH$12:$AH$5000,$C166,'(6)定期点検調書'!$BF$12:$BF$5000,$V$7)&gt;=1,$V$7,IF(COUNTIFS('(6)定期点検調書'!$B$12:$B$5000,AH$159,'(6)定期点検調書'!$AH$12:$AH$5000,$C166,'(6)定期点検調書'!$BF$12:$BF$5000,$U$7)&gt;=1,$U$7,IF(COUNTIFS('(6)定期点検調書'!$B$12:$B$5000,AH$159,'(6)定期点検調書'!$AH$12:$AH$5000,$C166,'(6)定期点検調書'!$BF$12:$BF$5000,$T$7)&gt;=1,$T$7,IF(COUNTIFS('(6)定期点検調書'!$B$12:$B$5000,AH$159,'(6)定期点検調書'!$AH$12:$AH$5000,$C166,'(6)定期点検調書'!$BF$12:$BF$5000,$S$7)&gt;=1,$S$7,""))))))</f>
        <v/>
      </c>
      <c r="AI166" s="465" t="str">
        <f>IF(AI$159="","",IF(COUNTIFS('(6)定期点検調書'!$B$12:$B$5000,AI$159,'(6)定期点検調書'!$AH$12:$AH$5000,$C166,'(6)定期点検調書'!$BF$12:$BF$5000,$W$7)&gt;=1,$W$7,IF(COUNTIFS('(6)定期点検調書'!$B$12:$B$5000,AI$159,'(6)定期点検調書'!$AH$12:$AH$5000,$C166,'(6)定期点検調書'!$BF$12:$BF$5000,$V$7)&gt;=1,$V$7,IF(COUNTIFS('(6)定期点検調書'!$B$12:$B$5000,AI$159,'(6)定期点検調書'!$AH$12:$AH$5000,$C166,'(6)定期点検調書'!$BF$12:$BF$5000,$U$7)&gt;=1,$U$7,IF(COUNTIFS('(6)定期点検調書'!$B$12:$B$5000,AI$159,'(6)定期点検調書'!$AH$12:$AH$5000,$C166,'(6)定期点検調書'!$BF$12:$BF$5000,$T$7)&gt;=1,$T$7,IF(COUNTIFS('(6)定期点検調書'!$B$12:$B$5000,AI$159,'(6)定期点検調書'!$AH$12:$AH$5000,$C166,'(6)定期点検調書'!$BF$12:$BF$5000,$S$7)&gt;=1,$S$7,""))))))</f>
        <v/>
      </c>
      <c r="AJ166" s="465" t="str">
        <f>IF(AJ$159="","",IF(COUNTIFS('(6)定期点検調書'!$B$12:$B$5000,AJ$159,'(6)定期点検調書'!$AH$12:$AH$5000,$C166,'(6)定期点検調書'!$BF$12:$BF$5000,$W$7)&gt;=1,$W$7,IF(COUNTIFS('(6)定期点検調書'!$B$12:$B$5000,AJ$159,'(6)定期点検調書'!$AH$12:$AH$5000,$C166,'(6)定期点検調書'!$BF$12:$BF$5000,$V$7)&gt;=1,$V$7,IF(COUNTIFS('(6)定期点検調書'!$B$12:$B$5000,AJ$159,'(6)定期点検調書'!$AH$12:$AH$5000,$C166,'(6)定期点検調書'!$BF$12:$BF$5000,$U$7)&gt;=1,$U$7,IF(COUNTIFS('(6)定期点検調書'!$B$12:$B$5000,AJ$159,'(6)定期点検調書'!$AH$12:$AH$5000,$C166,'(6)定期点検調書'!$BF$12:$BF$5000,$T$7)&gt;=1,$T$7,IF(COUNTIFS('(6)定期点検調書'!$B$12:$B$5000,AJ$159,'(6)定期点検調書'!$AH$12:$AH$5000,$C166,'(6)定期点検調書'!$BF$12:$BF$5000,$S$7)&gt;=1,$S$7,""))))))</f>
        <v/>
      </c>
      <c r="AK166" s="465" t="str">
        <f>IF(AK$159="","",IF(COUNTIFS('(6)定期点検調書'!$B$12:$B$5000,AK$159,'(6)定期点検調書'!$AH$12:$AH$5000,$C166,'(6)定期点検調書'!$BF$12:$BF$5000,$W$7)&gt;=1,$W$7,IF(COUNTIFS('(6)定期点検調書'!$B$12:$B$5000,AK$159,'(6)定期点検調書'!$AH$12:$AH$5000,$C166,'(6)定期点検調書'!$BF$12:$BF$5000,$V$7)&gt;=1,$V$7,IF(COUNTIFS('(6)定期点検調書'!$B$12:$B$5000,AK$159,'(6)定期点検調書'!$AH$12:$AH$5000,$C166,'(6)定期点検調書'!$BF$12:$BF$5000,$U$7)&gt;=1,$U$7,IF(COUNTIFS('(6)定期点検調書'!$B$12:$B$5000,AK$159,'(6)定期点検調書'!$AH$12:$AH$5000,$C166,'(6)定期点検調書'!$BF$12:$BF$5000,$T$7)&gt;=1,$T$7,IF(COUNTIFS('(6)定期点検調書'!$B$12:$B$5000,AK$159,'(6)定期点検調書'!$AH$12:$AH$5000,$C166,'(6)定期点検調書'!$BF$12:$BF$5000,$S$7)&gt;=1,$S$7,""))))))</f>
        <v/>
      </c>
      <c r="AL166" s="465" t="str">
        <f>IF(AL$159="","",IF(COUNTIFS('(6)定期点検調書'!$B$12:$B$5000,AL$159,'(6)定期点検調書'!$AH$12:$AH$5000,$C166,'(6)定期点検調書'!$BF$12:$BF$5000,$W$7)&gt;=1,$W$7,IF(COUNTIFS('(6)定期点検調書'!$B$12:$B$5000,AL$159,'(6)定期点検調書'!$AH$12:$AH$5000,$C166,'(6)定期点検調書'!$BF$12:$BF$5000,$V$7)&gt;=1,$V$7,IF(COUNTIFS('(6)定期点検調書'!$B$12:$B$5000,AL$159,'(6)定期点検調書'!$AH$12:$AH$5000,$C166,'(6)定期点検調書'!$BF$12:$BF$5000,$U$7)&gt;=1,$U$7,IF(COUNTIFS('(6)定期点検調書'!$B$12:$B$5000,AL$159,'(6)定期点検調書'!$AH$12:$AH$5000,$C166,'(6)定期点検調書'!$BF$12:$BF$5000,$T$7)&gt;=1,$T$7,IF(COUNTIFS('(6)定期点検調書'!$B$12:$B$5000,AL$159,'(6)定期点検調書'!$AH$12:$AH$5000,$C166,'(6)定期点検調書'!$BF$12:$BF$5000,$S$7)&gt;=1,$S$7,""))))))</f>
        <v/>
      </c>
      <c r="AM166" s="465" t="str">
        <f>IF(AM$159="","",IF(COUNTIFS('(6)定期点検調書'!$B$12:$B$5000,AM$159,'(6)定期点検調書'!$AH$12:$AH$5000,$C166,'(6)定期点検調書'!$BF$12:$BF$5000,$W$7)&gt;=1,$W$7,IF(COUNTIFS('(6)定期点検調書'!$B$12:$B$5000,AM$159,'(6)定期点検調書'!$AH$12:$AH$5000,$C166,'(6)定期点検調書'!$BF$12:$BF$5000,$V$7)&gt;=1,$V$7,IF(COUNTIFS('(6)定期点検調書'!$B$12:$B$5000,AM$159,'(6)定期点検調書'!$AH$12:$AH$5000,$C166,'(6)定期点検調書'!$BF$12:$BF$5000,$U$7)&gt;=1,$U$7,IF(COUNTIFS('(6)定期点検調書'!$B$12:$B$5000,AM$159,'(6)定期点検調書'!$AH$12:$AH$5000,$C166,'(6)定期点検調書'!$BF$12:$BF$5000,$T$7)&gt;=1,$T$7,IF(COUNTIFS('(6)定期点検調書'!$B$12:$B$5000,AM$159,'(6)定期点検調書'!$AH$12:$AH$5000,$C166,'(6)定期点検調書'!$BF$12:$BF$5000,$S$7)&gt;=1,$S$7,""))))))</f>
        <v/>
      </c>
      <c r="AN166" s="465" t="str">
        <f>IF(AN$159="","",IF(COUNTIFS('(6)定期点検調書'!$B$12:$B$5000,AN$159,'(6)定期点検調書'!$AH$12:$AH$5000,$C166,'(6)定期点検調書'!$BF$12:$BF$5000,$W$7)&gt;=1,$W$7,IF(COUNTIFS('(6)定期点検調書'!$B$12:$B$5000,AN$159,'(6)定期点検調書'!$AH$12:$AH$5000,$C166,'(6)定期点検調書'!$BF$12:$BF$5000,$V$7)&gt;=1,$V$7,IF(COUNTIFS('(6)定期点検調書'!$B$12:$B$5000,AN$159,'(6)定期点検調書'!$AH$12:$AH$5000,$C166,'(6)定期点検調書'!$BF$12:$BF$5000,$U$7)&gt;=1,$U$7,IF(COUNTIFS('(6)定期点検調書'!$B$12:$B$5000,AN$159,'(6)定期点検調書'!$AH$12:$AH$5000,$C166,'(6)定期点検調書'!$BF$12:$BF$5000,$T$7)&gt;=1,$T$7,IF(COUNTIFS('(6)定期点検調書'!$B$12:$B$5000,AN$159,'(6)定期点検調書'!$AH$12:$AH$5000,$C166,'(6)定期点検調書'!$BF$12:$BF$5000,$S$7)&gt;=1,$S$7,""))))))</f>
        <v/>
      </c>
      <c r="AO166" s="465" t="str">
        <f>IF(AO$159="","",IF(COUNTIFS('(6)定期点検調書'!$B$12:$B$5000,AO$159,'(6)定期点検調書'!$AH$12:$AH$5000,$C166,'(6)定期点検調書'!$BF$12:$BF$5000,$W$7)&gt;=1,$W$7,IF(COUNTIFS('(6)定期点検調書'!$B$12:$B$5000,AO$159,'(6)定期点検調書'!$AH$12:$AH$5000,$C166,'(6)定期点検調書'!$BF$12:$BF$5000,$V$7)&gt;=1,$V$7,IF(COUNTIFS('(6)定期点検調書'!$B$12:$B$5000,AO$159,'(6)定期点検調書'!$AH$12:$AH$5000,$C166,'(6)定期点検調書'!$BF$12:$BF$5000,$U$7)&gt;=1,$U$7,IF(COUNTIFS('(6)定期点検調書'!$B$12:$B$5000,AO$159,'(6)定期点検調書'!$AH$12:$AH$5000,$C166,'(6)定期点検調書'!$BF$12:$BF$5000,$T$7)&gt;=1,$T$7,IF(COUNTIFS('(6)定期点検調書'!$B$12:$B$5000,AO$159,'(6)定期点検調書'!$AH$12:$AH$5000,$C166,'(6)定期点検調書'!$BF$12:$BF$5000,$S$7)&gt;=1,$S$7,""))))))</f>
        <v/>
      </c>
      <c r="AP166" s="465" t="str">
        <f>IF(AP$159="","",IF(COUNTIFS('(6)定期点検調書'!$B$12:$B$5000,AP$159,'(6)定期点検調書'!$AH$12:$AH$5000,$C166,'(6)定期点検調書'!$BF$12:$BF$5000,$W$7)&gt;=1,$W$7,IF(COUNTIFS('(6)定期点検調書'!$B$12:$B$5000,AP$159,'(6)定期点検調書'!$AH$12:$AH$5000,$C166,'(6)定期点検調書'!$BF$12:$BF$5000,$V$7)&gt;=1,$V$7,IF(COUNTIFS('(6)定期点検調書'!$B$12:$B$5000,AP$159,'(6)定期点検調書'!$AH$12:$AH$5000,$C166,'(6)定期点検調書'!$BF$12:$BF$5000,$U$7)&gt;=1,$U$7,IF(COUNTIFS('(6)定期点検調書'!$B$12:$B$5000,AP$159,'(6)定期点検調書'!$AH$12:$AH$5000,$C166,'(6)定期点検調書'!$BF$12:$BF$5000,$T$7)&gt;=1,$T$7,IF(COUNTIFS('(6)定期点検調書'!$B$12:$B$5000,AP$159,'(6)定期点検調書'!$AH$12:$AH$5000,$C166,'(6)定期点検調書'!$BF$12:$BF$5000,$S$7)&gt;=1,$S$7,""))))))</f>
        <v/>
      </c>
      <c r="AQ166" s="465" t="str">
        <f>IF(AQ$159="","",IF(COUNTIFS('(6)定期点検調書'!$B$12:$B$5000,AQ$159,'(6)定期点検調書'!$AH$12:$AH$5000,$C166,'(6)定期点検調書'!$BF$12:$BF$5000,$W$7)&gt;=1,$W$7,IF(COUNTIFS('(6)定期点検調書'!$B$12:$B$5000,AQ$159,'(6)定期点検調書'!$AH$12:$AH$5000,$C166,'(6)定期点検調書'!$BF$12:$BF$5000,$V$7)&gt;=1,$V$7,IF(COUNTIFS('(6)定期点検調書'!$B$12:$B$5000,AQ$159,'(6)定期点検調書'!$AH$12:$AH$5000,$C166,'(6)定期点検調書'!$BF$12:$BF$5000,$U$7)&gt;=1,$U$7,IF(COUNTIFS('(6)定期点検調書'!$B$12:$B$5000,AQ$159,'(6)定期点検調書'!$AH$12:$AH$5000,$C166,'(6)定期点検調書'!$BF$12:$BF$5000,$T$7)&gt;=1,$T$7,IF(COUNTIFS('(6)定期点検調書'!$B$12:$B$5000,AQ$159,'(6)定期点検調書'!$AH$12:$AH$5000,$C166,'(6)定期点検調書'!$BF$12:$BF$5000,$S$7)&gt;=1,$S$7,""))))))</f>
        <v/>
      </c>
      <c r="AR166" s="465" t="str">
        <f>IF(AR$159="","",IF(COUNTIFS('(6)定期点検調書'!$B$12:$B$5000,AR$159,'(6)定期点検調書'!$AH$12:$AH$5000,$C166,'(6)定期点検調書'!$BF$12:$BF$5000,$W$7)&gt;=1,$W$7,IF(COUNTIFS('(6)定期点検調書'!$B$12:$B$5000,AR$159,'(6)定期点検調書'!$AH$12:$AH$5000,$C166,'(6)定期点検調書'!$BF$12:$BF$5000,$V$7)&gt;=1,$V$7,IF(COUNTIFS('(6)定期点検調書'!$B$12:$B$5000,AR$159,'(6)定期点検調書'!$AH$12:$AH$5000,$C166,'(6)定期点検調書'!$BF$12:$BF$5000,$U$7)&gt;=1,$U$7,IF(COUNTIFS('(6)定期点検調書'!$B$12:$B$5000,AR$159,'(6)定期点検調書'!$AH$12:$AH$5000,$C166,'(6)定期点検調書'!$BF$12:$BF$5000,$T$7)&gt;=1,$T$7,IF(COUNTIFS('(6)定期点検調書'!$B$12:$B$5000,AR$159,'(6)定期点検調書'!$AH$12:$AH$5000,$C166,'(6)定期点検調書'!$BF$12:$BF$5000,$S$7)&gt;=1,$S$7,""))))))</f>
        <v/>
      </c>
      <c r="AS166" s="465" t="str">
        <f>IF(AS$159="","",IF(COUNTIFS('(6)定期点検調書'!$B$12:$B$5000,AS$159,'(6)定期点検調書'!$AH$12:$AH$5000,$C166,'(6)定期点検調書'!$BF$12:$BF$5000,$W$7)&gt;=1,$W$7,IF(COUNTIFS('(6)定期点検調書'!$B$12:$B$5000,AS$159,'(6)定期点検調書'!$AH$12:$AH$5000,$C166,'(6)定期点検調書'!$BF$12:$BF$5000,$V$7)&gt;=1,$V$7,IF(COUNTIFS('(6)定期点検調書'!$B$12:$B$5000,AS$159,'(6)定期点検調書'!$AH$12:$AH$5000,$C166,'(6)定期点検調書'!$BF$12:$BF$5000,$U$7)&gt;=1,$U$7,IF(COUNTIFS('(6)定期点検調書'!$B$12:$B$5000,AS$159,'(6)定期点検調書'!$AH$12:$AH$5000,$C166,'(6)定期点検調書'!$BF$12:$BF$5000,$T$7)&gt;=1,$T$7,IF(COUNTIFS('(6)定期点検調書'!$B$12:$B$5000,AS$159,'(6)定期点検調書'!$AH$12:$AH$5000,$C166,'(6)定期点検調書'!$BF$12:$BF$5000,$S$7)&gt;=1,$S$7,""))))))</f>
        <v/>
      </c>
      <c r="AT166" s="465" t="str">
        <f>IF(AT$159="","",IF(COUNTIFS('(6)定期点検調書'!$B$12:$B$5000,AT$159,'(6)定期点検調書'!$AH$12:$AH$5000,$C166,'(6)定期点検調書'!$BF$12:$BF$5000,$W$7)&gt;=1,$W$7,IF(COUNTIFS('(6)定期点検調書'!$B$12:$B$5000,AT$159,'(6)定期点検調書'!$AH$12:$AH$5000,$C166,'(6)定期点検調書'!$BF$12:$BF$5000,$V$7)&gt;=1,$V$7,IF(COUNTIFS('(6)定期点検調書'!$B$12:$B$5000,AT$159,'(6)定期点検調書'!$AH$12:$AH$5000,$C166,'(6)定期点検調書'!$BF$12:$BF$5000,$U$7)&gt;=1,$U$7,IF(COUNTIFS('(6)定期点検調書'!$B$12:$B$5000,AT$159,'(6)定期点検調書'!$AH$12:$AH$5000,$C166,'(6)定期点検調書'!$BF$12:$BF$5000,$T$7)&gt;=1,$T$7,IF(COUNTIFS('(6)定期点検調書'!$B$12:$B$5000,AT$159,'(6)定期点検調書'!$AH$12:$AH$5000,$C166,'(6)定期点検調書'!$BF$12:$BF$5000,$S$7)&gt;=1,$S$7,""))))))</f>
        <v/>
      </c>
      <c r="AU166" s="465" t="str">
        <f>IF(AU$159="","",IF(COUNTIFS('(6)定期点検調書'!$B$12:$B$5000,AU$159,'(6)定期点検調書'!$AH$12:$AH$5000,$C166,'(6)定期点検調書'!$BF$12:$BF$5000,$W$7)&gt;=1,$W$7,IF(COUNTIFS('(6)定期点検調書'!$B$12:$B$5000,AU$159,'(6)定期点検調書'!$AH$12:$AH$5000,$C166,'(6)定期点検調書'!$BF$12:$BF$5000,$V$7)&gt;=1,$V$7,IF(COUNTIFS('(6)定期点検調書'!$B$12:$B$5000,AU$159,'(6)定期点検調書'!$AH$12:$AH$5000,$C166,'(6)定期点検調書'!$BF$12:$BF$5000,$U$7)&gt;=1,$U$7,IF(COUNTIFS('(6)定期点検調書'!$B$12:$B$5000,AU$159,'(6)定期点検調書'!$AH$12:$AH$5000,$C166,'(6)定期点検調書'!$BF$12:$BF$5000,$T$7)&gt;=1,$T$7,IF(COUNTIFS('(6)定期点検調書'!$B$12:$B$5000,AU$159,'(6)定期点検調書'!$AH$12:$AH$5000,$C166,'(6)定期点検調書'!$BF$12:$BF$5000,$S$7)&gt;=1,$S$7,""))))))</f>
        <v/>
      </c>
      <c r="AV166" s="465" t="str">
        <f>IF(AV$159="","",IF(COUNTIFS('(6)定期点検調書'!$B$12:$B$5000,AV$159,'(6)定期点検調書'!$AH$12:$AH$5000,$C166,'(6)定期点検調書'!$BF$12:$BF$5000,$W$7)&gt;=1,$W$7,IF(COUNTIFS('(6)定期点検調書'!$B$12:$B$5000,AV$159,'(6)定期点検調書'!$AH$12:$AH$5000,$C166,'(6)定期点検調書'!$BF$12:$BF$5000,$V$7)&gt;=1,$V$7,IF(COUNTIFS('(6)定期点検調書'!$B$12:$B$5000,AV$159,'(6)定期点検調書'!$AH$12:$AH$5000,$C166,'(6)定期点検調書'!$BF$12:$BF$5000,$U$7)&gt;=1,$U$7,IF(COUNTIFS('(6)定期点検調書'!$B$12:$B$5000,AV$159,'(6)定期点検調書'!$AH$12:$AH$5000,$C166,'(6)定期点検調書'!$BF$12:$BF$5000,$T$7)&gt;=1,$T$7,IF(COUNTIFS('(6)定期点検調書'!$B$12:$B$5000,AV$159,'(6)定期点検調書'!$AH$12:$AH$5000,$C166,'(6)定期点検調書'!$BF$12:$BF$5000,$S$7)&gt;=1,$S$7,""))))))</f>
        <v/>
      </c>
      <c r="AW166" s="465" t="str">
        <f>IF(AW$159="","",IF(COUNTIFS('(6)定期点検調書'!$B$12:$B$5000,AW$159,'(6)定期点検調書'!$AH$12:$AH$5000,$C166,'(6)定期点検調書'!$BF$12:$BF$5000,$W$7)&gt;=1,$W$7,IF(COUNTIFS('(6)定期点検調書'!$B$12:$B$5000,AW$159,'(6)定期点検調書'!$AH$12:$AH$5000,$C166,'(6)定期点検調書'!$BF$12:$BF$5000,$V$7)&gt;=1,$V$7,IF(COUNTIFS('(6)定期点検調書'!$B$12:$B$5000,AW$159,'(6)定期点検調書'!$AH$12:$AH$5000,$C166,'(6)定期点検調書'!$BF$12:$BF$5000,$U$7)&gt;=1,$U$7,IF(COUNTIFS('(6)定期点検調書'!$B$12:$B$5000,AW$159,'(6)定期点検調書'!$AH$12:$AH$5000,$C166,'(6)定期点検調書'!$BF$12:$BF$5000,$T$7)&gt;=1,$T$7,IF(COUNTIFS('(6)定期点検調書'!$B$12:$B$5000,AW$159,'(6)定期点検調書'!$AH$12:$AH$5000,$C166,'(6)定期点検調書'!$BF$12:$BF$5000,$S$7)&gt;=1,$S$7,""))))))</f>
        <v/>
      </c>
      <c r="AX166" s="465" t="str">
        <f>IF(AX$159="","",IF(COUNTIFS('(6)定期点検調書'!$B$12:$B$5000,AX$159,'(6)定期点検調書'!$AH$12:$AH$5000,$C166,'(6)定期点検調書'!$BF$12:$BF$5000,$W$7)&gt;=1,$W$7,IF(COUNTIFS('(6)定期点検調書'!$B$12:$B$5000,AX$159,'(6)定期点検調書'!$AH$12:$AH$5000,$C166,'(6)定期点検調書'!$BF$12:$BF$5000,$V$7)&gt;=1,$V$7,IF(COUNTIFS('(6)定期点検調書'!$B$12:$B$5000,AX$159,'(6)定期点検調書'!$AH$12:$AH$5000,$C166,'(6)定期点検調書'!$BF$12:$BF$5000,$U$7)&gt;=1,$U$7,IF(COUNTIFS('(6)定期点検調書'!$B$12:$B$5000,AX$159,'(6)定期点検調書'!$AH$12:$AH$5000,$C166,'(6)定期点検調書'!$BF$12:$BF$5000,$T$7)&gt;=1,$T$7,IF(COUNTIFS('(6)定期点検調書'!$B$12:$B$5000,AX$159,'(6)定期点検調書'!$AH$12:$AH$5000,$C166,'(6)定期点検調書'!$BF$12:$BF$5000,$S$7)&gt;=1,$S$7,""))))))</f>
        <v/>
      </c>
      <c r="AY166" s="465" t="str">
        <f>IF(AY$159="","",IF(COUNTIFS('(6)定期点検調書'!$B$12:$B$5000,AY$159,'(6)定期点検調書'!$AH$12:$AH$5000,$C166,'(6)定期点検調書'!$BF$12:$BF$5000,$W$7)&gt;=1,$W$7,IF(COUNTIFS('(6)定期点検調書'!$B$12:$B$5000,AY$159,'(6)定期点検調書'!$AH$12:$AH$5000,$C166,'(6)定期点検調書'!$BF$12:$BF$5000,$V$7)&gt;=1,$V$7,IF(COUNTIFS('(6)定期点検調書'!$B$12:$B$5000,AY$159,'(6)定期点検調書'!$AH$12:$AH$5000,$C166,'(6)定期点検調書'!$BF$12:$BF$5000,$U$7)&gt;=1,$U$7,IF(COUNTIFS('(6)定期点検調書'!$B$12:$B$5000,AY$159,'(6)定期点検調書'!$AH$12:$AH$5000,$C166,'(6)定期点検調書'!$BF$12:$BF$5000,$T$7)&gt;=1,$T$7,IF(COUNTIFS('(6)定期点検調書'!$B$12:$B$5000,AY$159,'(6)定期点検調書'!$AH$12:$AH$5000,$C166,'(6)定期点検調書'!$BF$12:$BF$5000,$S$7)&gt;=1,$S$7,""))))))</f>
        <v/>
      </c>
      <c r="AZ166" s="465" t="str">
        <f>IF(AZ$159="","",IF(COUNTIFS('(6)定期点検調書'!$B$12:$B$5000,AZ$159,'(6)定期点検調書'!$AH$12:$AH$5000,$C166,'(6)定期点検調書'!$BF$12:$BF$5000,$W$7)&gt;=1,$W$7,IF(COUNTIFS('(6)定期点検調書'!$B$12:$B$5000,AZ$159,'(6)定期点検調書'!$AH$12:$AH$5000,$C166,'(6)定期点検調書'!$BF$12:$BF$5000,$V$7)&gt;=1,$V$7,IF(COUNTIFS('(6)定期点検調書'!$B$12:$B$5000,AZ$159,'(6)定期点検調書'!$AH$12:$AH$5000,$C166,'(6)定期点検調書'!$BF$12:$BF$5000,$U$7)&gt;=1,$U$7,IF(COUNTIFS('(6)定期点検調書'!$B$12:$B$5000,AZ$159,'(6)定期点検調書'!$AH$12:$AH$5000,$C166,'(6)定期点検調書'!$BF$12:$BF$5000,$T$7)&gt;=1,$T$7,IF(COUNTIFS('(6)定期点検調書'!$B$12:$B$5000,AZ$159,'(6)定期点検調書'!$AH$12:$AH$5000,$C166,'(6)定期点検調書'!$BF$12:$BF$5000,$S$7)&gt;=1,$S$7,""))))))</f>
        <v/>
      </c>
      <c r="BA166" s="466" t="str">
        <f>IF(BA$159="","",IF(COUNTIFS('(6)定期点検調書'!$B$12:$B$5000,BA$159,'(6)定期点検調書'!$AH$12:$AH$5000,$C166,'(6)定期点検調書'!$BF$12:$BF$5000,$W$7)&gt;=1,$W$7,IF(COUNTIFS('(6)定期点検調書'!$B$12:$B$5000,BA$159,'(6)定期点検調書'!$AH$12:$AH$5000,$C166,'(6)定期点検調書'!$BF$12:$BF$5000,$V$7)&gt;=1,$V$7,IF(COUNTIFS('(6)定期点検調書'!$B$12:$B$5000,BA$159,'(6)定期点検調書'!$AH$12:$AH$5000,$C166,'(6)定期点検調書'!$BF$12:$BF$5000,$U$7)&gt;=1,$U$7,IF(COUNTIFS('(6)定期点検調書'!$B$12:$B$5000,BA$159,'(6)定期点検調書'!$AH$12:$AH$5000,$C166,'(6)定期点検調書'!$BF$12:$BF$5000,$T$7)&gt;=1,$T$7,IF(COUNTIFS('(6)定期点検調書'!$B$12:$B$5000,BA$159,'(6)定期点検調書'!$AH$12:$AH$5000,$C166,'(6)定期点検調書'!$BF$12:$BF$5000,$S$7)&gt;=1,$S$7,""))))))</f>
        <v/>
      </c>
      <c r="BB166" s="1"/>
      <c r="BC166" s="1"/>
    </row>
    <row r="167" spans="2:55" ht="18.75" customHeight="1" x14ac:dyDescent="0.2">
      <c r="B167" s="1854"/>
      <c r="C167" s="1841" t="str">
        <f>ﾃﾞｰﾀ一覧!$U$25</f>
        <v>路面変状</v>
      </c>
      <c r="D167" s="1842"/>
      <c r="E167" s="1842"/>
      <c r="F167" s="1842"/>
      <c r="G167" s="1843"/>
      <c r="H167" s="467" t="str">
        <f>IF(H$159="","",IF(COUNTIFS('(6)定期点検調書'!$B$12:$B$5000,H$159,'(6)定期点検調書'!$AH$12:$AH$5000,$C167,'(6)定期点検調書'!$BF$12:$BF$5000,$W$7)&gt;=1,$W$7,IF(COUNTIFS('(6)定期点検調書'!$B$12:$B$5000,H$159,'(6)定期点検調書'!$AH$12:$AH$5000,$C167,'(6)定期点検調書'!$BF$12:$BF$5000,$V$7)&gt;=1,$V$7,IF(COUNTIFS('(6)定期点検調書'!$B$12:$B$5000,H$159,'(6)定期点検調書'!$AH$12:$AH$5000,$C167,'(6)定期点検調書'!$BF$12:$BF$5000,$U$7)&gt;=1,$U$7,IF(COUNTIFS('(6)定期点検調書'!$B$12:$B$5000,H$159,'(6)定期点検調書'!$AH$12:$AH$5000,$C167,'(6)定期点検調書'!$BF$12:$BF$5000,$T$7)&gt;=1,$T$7,IF(COUNTIFS('(6)定期点検調書'!$B$12:$B$5000,H$159,'(6)定期点検調書'!$AH$12:$AH$5000,$C167,'(6)定期点検調書'!$BF$12:$BF$5000,$S$7)&gt;=1,$S$7,""))))))</f>
        <v/>
      </c>
      <c r="I167" s="465" t="str">
        <f>IF(I$159="","",IF(COUNTIFS('(6)定期点検調書'!$B$12:$B$5000,I$159,'(6)定期点検調書'!$AH$12:$AH$5000,$C167,'(6)定期点検調書'!$BF$12:$BF$5000,$W$7)&gt;=1,$W$7,IF(COUNTIFS('(6)定期点検調書'!$B$12:$B$5000,I$159,'(6)定期点検調書'!$AH$12:$AH$5000,$C167,'(6)定期点検調書'!$BF$12:$BF$5000,$V$7)&gt;=1,$V$7,IF(COUNTIFS('(6)定期点検調書'!$B$12:$B$5000,I$159,'(6)定期点検調書'!$AH$12:$AH$5000,$C167,'(6)定期点検調書'!$BF$12:$BF$5000,$U$7)&gt;=1,$U$7,IF(COUNTIFS('(6)定期点検調書'!$B$12:$B$5000,I$159,'(6)定期点検調書'!$AH$12:$AH$5000,$C167,'(6)定期点検調書'!$BF$12:$BF$5000,$T$7)&gt;=1,$T$7,IF(COUNTIFS('(6)定期点検調書'!$B$12:$B$5000,I$159,'(6)定期点検調書'!$AH$12:$AH$5000,$C167,'(6)定期点検調書'!$BF$12:$BF$5000,$S$7)&gt;=1,$S$7,""))))))</f>
        <v/>
      </c>
      <c r="J167" s="465" t="str">
        <f>IF(J$159="","",IF(COUNTIFS('(6)定期点検調書'!$B$12:$B$5000,J$159,'(6)定期点検調書'!$AH$12:$AH$5000,$C167,'(6)定期点検調書'!$BF$12:$BF$5000,$W$7)&gt;=1,$W$7,IF(COUNTIFS('(6)定期点検調書'!$B$12:$B$5000,J$159,'(6)定期点検調書'!$AH$12:$AH$5000,$C167,'(6)定期点検調書'!$BF$12:$BF$5000,$V$7)&gt;=1,$V$7,IF(COUNTIFS('(6)定期点検調書'!$B$12:$B$5000,J$159,'(6)定期点検調書'!$AH$12:$AH$5000,$C167,'(6)定期点検調書'!$BF$12:$BF$5000,$U$7)&gt;=1,$U$7,IF(COUNTIFS('(6)定期点検調書'!$B$12:$B$5000,J$159,'(6)定期点検調書'!$AH$12:$AH$5000,$C167,'(6)定期点検調書'!$BF$12:$BF$5000,$T$7)&gt;=1,$T$7,IF(COUNTIFS('(6)定期点検調書'!$B$12:$B$5000,J$159,'(6)定期点検調書'!$AH$12:$AH$5000,$C167,'(6)定期点検調書'!$BF$12:$BF$5000,$S$7)&gt;=1,$S$7,""))))))</f>
        <v/>
      </c>
      <c r="K167" s="465" t="str">
        <f>IF(K$159="","",IF(COUNTIFS('(6)定期点検調書'!$B$12:$B$5000,K$159,'(6)定期点検調書'!$AH$12:$AH$5000,$C167,'(6)定期点検調書'!$BF$12:$BF$5000,$W$7)&gt;=1,$W$7,IF(COUNTIFS('(6)定期点検調書'!$B$12:$B$5000,K$159,'(6)定期点検調書'!$AH$12:$AH$5000,$C167,'(6)定期点検調書'!$BF$12:$BF$5000,$V$7)&gt;=1,$V$7,IF(COUNTIFS('(6)定期点検調書'!$B$12:$B$5000,K$159,'(6)定期点検調書'!$AH$12:$AH$5000,$C167,'(6)定期点検調書'!$BF$12:$BF$5000,$U$7)&gt;=1,$U$7,IF(COUNTIFS('(6)定期点検調書'!$B$12:$B$5000,K$159,'(6)定期点検調書'!$AH$12:$AH$5000,$C167,'(6)定期点検調書'!$BF$12:$BF$5000,$T$7)&gt;=1,$T$7,IF(COUNTIFS('(6)定期点検調書'!$B$12:$B$5000,K$159,'(6)定期点検調書'!$AH$12:$AH$5000,$C167,'(6)定期点検調書'!$BF$12:$BF$5000,$S$7)&gt;=1,$S$7,""))))))</f>
        <v/>
      </c>
      <c r="L167" s="465" t="str">
        <f>IF(L$159="","",IF(COUNTIFS('(6)定期点検調書'!$B$12:$B$5000,L$159,'(6)定期点検調書'!$AH$12:$AH$5000,$C167,'(6)定期点検調書'!$BF$12:$BF$5000,$W$7)&gt;=1,$W$7,IF(COUNTIFS('(6)定期点検調書'!$B$12:$B$5000,L$159,'(6)定期点検調書'!$AH$12:$AH$5000,$C167,'(6)定期点検調書'!$BF$12:$BF$5000,$V$7)&gt;=1,$V$7,IF(COUNTIFS('(6)定期点検調書'!$B$12:$B$5000,L$159,'(6)定期点検調書'!$AH$12:$AH$5000,$C167,'(6)定期点検調書'!$BF$12:$BF$5000,$U$7)&gt;=1,$U$7,IF(COUNTIFS('(6)定期点検調書'!$B$12:$B$5000,L$159,'(6)定期点検調書'!$AH$12:$AH$5000,$C167,'(6)定期点検調書'!$BF$12:$BF$5000,$T$7)&gt;=1,$T$7,IF(COUNTIFS('(6)定期点検調書'!$B$12:$B$5000,L$159,'(6)定期点検調書'!$AH$12:$AH$5000,$C167,'(6)定期点検調書'!$BF$12:$BF$5000,$S$7)&gt;=1,$S$7,""))))))</f>
        <v/>
      </c>
      <c r="M167" s="465" t="str">
        <f>IF(M$159="","",IF(COUNTIFS('(6)定期点検調書'!$B$12:$B$5000,M$159,'(6)定期点検調書'!$AH$12:$AH$5000,$C167,'(6)定期点検調書'!$BF$12:$BF$5000,$W$7)&gt;=1,$W$7,IF(COUNTIFS('(6)定期点検調書'!$B$12:$B$5000,M$159,'(6)定期点検調書'!$AH$12:$AH$5000,$C167,'(6)定期点検調書'!$BF$12:$BF$5000,$V$7)&gt;=1,$V$7,IF(COUNTIFS('(6)定期点検調書'!$B$12:$B$5000,M$159,'(6)定期点検調書'!$AH$12:$AH$5000,$C167,'(6)定期点検調書'!$BF$12:$BF$5000,$U$7)&gt;=1,$U$7,IF(COUNTIFS('(6)定期点検調書'!$B$12:$B$5000,M$159,'(6)定期点検調書'!$AH$12:$AH$5000,$C167,'(6)定期点検調書'!$BF$12:$BF$5000,$T$7)&gt;=1,$T$7,IF(COUNTIFS('(6)定期点検調書'!$B$12:$B$5000,M$159,'(6)定期点検調書'!$AH$12:$AH$5000,$C167,'(6)定期点検調書'!$BF$12:$BF$5000,$S$7)&gt;=1,$S$7,""))))))</f>
        <v/>
      </c>
      <c r="N167" s="465" t="str">
        <f>IF(N$159="","",IF(COUNTIFS('(6)定期点検調書'!$B$12:$B$5000,N$159,'(6)定期点検調書'!$AH$12:$AH$5000,$C167,'(6)定期点検調書'!$BF$12:$BF$5000,$W$7)&gt;=1,$W$7,IF(COUNTIFS('(6)定期点検調書'!$B$12:$B$5000,N$159,'(6)定期点検調書'!$AH$12:$AH$5000,$C167,'(6)定期点検調書'!$BF$12:$BF$5000,$V$7)&gt;=1,$V$7,IF(COUNTIFS('(6)定期点検調書'!$B$12:$B$5000,N$159,'(6)定期点検調書'!$AH$12:$AH$5000,$C167,'(6)定期点検調書'!$BF$12:$BF$5000,$U$7)&gt;=1,$U$7,IF(COUNTIFS('(6)定期点検調書'!$B$12:$B$5000,N$159,'(6)定期点検調書'!$AH$12:$AH$5000,$C167,'(6)定期点検調書'!$BF$12:$BF$5000,$T$7)&gt;=1,$T$7,IF(COUNTIFS('(6)定期点検調書'!$B$12:$B$5000,N$159,'(6)定期点検調書'!$AH$12:$AH$5000,$C167,'(6)定期点検調書'!$BF$12:$BF$5000,$S$7)&gt;=1,$S$7,""))))))</f>
        <v/>
      </c>
      <c r="O167" s="465" t="str">
        <f>IF(O$159="","",IF(COUNTIFS('(6)定期点検調書'!$B$12:$B$5000,O$159,'(6)定期点検調書'!$AH$12:$AH$5000,$C167,'(6)定期点検調書'!$BF$12:$BF$5000,$W$7)&gt;=1,$W$7,IF(COUNTIFS('(6)定期点検調書'!$B$12:$B$5000,O$159,'(6)定期点検調書'!$AH$12:$AH$5000,$C167,'(6)定期点検調書'!$BF$12:$BF$5000,$V$7)&gt;=1,$V$7,IF(COUNTIFS('(6)定期点検調書'!$B$12:$B$5000,O$159,'(6)定期点検調書'!$AH$12:$AH$5000,$C167,'(6)定期点検調書'!$BF$12:$BF$5000,$U$7)&gt;=1,$U$7,IF(COUNTIFS('(6)定期点検調書'!$B$12:$B$5000,O$159,'(6)定期点検調書'!$AH$12:$AH$5000,$C167,'(6)定期点検調書'!$BF$12:$BF$5000,$T$7)&gt;=1,$T$7,IF(COUNTIFS('(6)定期点検調書'!$B$12:$B$5000,O$159,'(6)定期点検調書'!$AH$12:$AH$5000,$C167,'(6)定期点検調書'!$BF$12:$BF$5000,$S$7)&gt;=1,$S$7,""))))))</f>
        <v/>
      </c>
      <c r="P167" s="465" t="str">
        <f>IF(P$159="","",IF(COUNTIFS('(6)定期点検調書'!$B$12:$B$5000,P$159,'(6)定期点検調書'!$AH$12:$AH$5000,$C167,'(6)定期点検調書'!$BF$12:$BF$5000,$W$7)&gt;=1,$W$7,IF(COUNTIFS('(6)定期点検調書'!$B$12:$B$5000,P$159,'(6)定期点検調書'!$AH$12:$AH$5000,$C167,'(6)定期点検調書'!$BF$12:$BF$5000,$V$7)&gt;=1,$V$7,IF(COUNTIFS('(6)定期点検調書'!$B$12:$B$5000,P$159,'(6)定期点検調書'!$AH$12:$AH$5000,$C167,'(6)定期点検調書'!$BF$12:$BF$5000,$U$7)&gt;=1,$U$7,IF(COUNTIFS('(6)定期点検調書'!$B$12:$B$5000,P$159,'(6)定期点検調書'!$AH$12:$AH$5000,$C167,'(6)定期点検調書'!$BF$12:$BF$5000,$T$7)&gt;=1,$T$7,IF(COUNTIFS('(6)定期点検調書'!$B$12:$B$5000,P$159,'(6)定期点検調書'!$AH$12:$AH$5000,$C167,'(6)定期点検調書'!$BF$12:$BF$5000,$S$7)&gt;=1,$S$7,""))))))</f>
        <v/>
      </c>
      <c r="Q167" s="465" t="str">
        <f>IF(Q$159="","",IF(COUNTIFS('(6)定期点検調書'!$B$12:$B$5000,Q$159,'(6)定期点検調書'!$AH$12:$AH$5000,$C167,'(6)定期点検調書'!$BF$12:$BF$5000,$W$7)&gt;=1,$W$7,IF(COUNTIFS('(6)定期点検調書'!$B$12:$B$5000,Q$159,'(6)定期点検調書'!$AH$12:$AH$5000,$C167,'(6)定期点検調書'!$BF$12:$BF$5000,$V$7)&gt;=1,$V$7,IF(COUNTIFS('(6)定期点検調書'!$B$12:$B$5000,Q$159,'(6)定期点検調書'!$AH$12:$AH$5000,$C167,'(6)定期点検調書'!$BF$12:$BF$5000,$U$7)&gt;=1,$U$7,IF(COUNTIFS('(6)定期点検調書'!$B$12:$B$5000,Q$159,'(6)定期点検調書'!$AH$12:$AH$5000,$C167,'(6)定期点検調書'!$BF$12:$BF$5000,$T$7)&gt;=1,$T$7,IF(COUNTIFS('(6)定期点検調書'!$B$12:$B$5000,Q$159,'(6)定期点検調書'!$AH$12:$AH$5000,$C167,'(6)定期点検調書'!$BF$12:$BF$5000,$S$7)&gt;=1,$S$7,""))))))</f>
        <v/>
      </c>
      <c r="R167" s="465" t="str">
        <f>IF(R$159="","",IF(COUNTIFS('(6)定期点検調書'!$B$12:$B$5000,R$159,'(6)定期点検調書'!$AH$12:$AH$5000,$C167,'(6)定期点検調書'!$BF$12:$BF$5000,$W$7)&gt;=1,$W$7,IF(COUNTIFS('(6)定期点検調書'!$B$12:$B$5000,R$159,'(6)定期点検調書'!$AH$12:$AH$5000,$C167,'(6)定期点検調書'!$BF$12:$BF$5000,$V$7)&gt;=1,$V$7,IF(COUNTIFS('(6)定期点検調書'!$B$12:$B$5000,R$159,'(6)定期点検調書'!$AH$12:$AH$5000,$C167,'(6)定期点検調書'!$BF$12:$BF$5000,$U$7)&gt;=1,$U$7,IF(COUNTIFS('(6)定期点検調書'!$B$12:$B$5000,R$159,'(6)定期点検調書'!$AH$12:$AH$5000,$C167,'(6)定期点検調書'!$BF$12:$BF$5000,$T$7)&gt;=1,$T$7,IF(COUNTIFS('(6)定期点検調書'!$B$12:$B$5000,R$159,'(6)定期点検調書'!$AH$12:$AH$5000,$C167,'(6)定期点検調書'!$BF$12:$BF$5000,$S$7)&gt;=1,$S$7,""))))))</f>
        <v/>
      </c>
      <c r="S167" s="465" t="str">
        <f>IF(S$159="","",IF(COUNTIFS('(6)定期点検調書'!$B$12:$B$5000,S$159,'(6)定期点検調書'!$AH$12:$AH$5000,$C167,'(6)定期点検調書'!$BF$12:$BF$5000,$W$7)&gt;=1,$W$7,IF(COUNTIFS('(6)定期点検調書'!$B$12:$B$5000,S$159,'(6)定期点検調書'!$AH$12:$AH$5000,$C167,'(6)定期点検調書'!$BF$12:$BF$5000,$V$7)&gt;=1,$V$7,IF(COUNTIFS('(6)定期点検調書'!$B$12:$B$5000,S$159,'(6)定期点検調書'!$AH$12:$AH$5000,$C167,'(6)定期点検調書'!$BF$12:$BF$5000,$U$7)&gt;=1,$U$7,IF(COUNTIFS('(6)定期点検調書'!$B$12:$B$5000,S$159,'(6)定期点検調書'!$AH$12:$AH$5000,$C167,'(6)定期点検調書'!$BF$12:$BF$5000,$T$7)&gt;=1,$T$7,IF(COUNTIFS('(6)定期点検調書'!$B$12:$B$5000,S$159,'(6)定期点検調書'!$AH$12:$AH$5000,$C167,'(6)定期点検調書'!$BF$12:$BF$5000,$S$7)&gt;=1,$S$7,""))))))</f>
        <v/>
      </c>
      <c r="T167" s="465" t="str">
        <f>IF(T$159="","",IF(COUNTIFS('(6)定期点検調書'!$B$12:$B$5000,T$159,'(6)定期点検調書'!$AH$12:$AH$5000,$C167,'(6)定期点検調書'!$BF$12:$BF$5000,$W$7)&gt;=1,$W$7,IF(COUNTIFS('(6)定期点検調書'!$B$12:$B$5000,T$159,'(6)定期点検調書'!$AH$12:$AH$5000,$C167,'(6)定期点検調書'!$BF$12:$BF$5000,$V$7)&gt;=1,$V$7,IF(COUNTIFS('(6)定期点検調書'!$B$12:$B$5000,T$159,'(6)定期点検調書'!$AH$12:$AH$5000,$C167,'(6)定期点検調書'!$BF$12:$BF$5000,$U$7)&gt;=1,$U$7,IF(COUNTIFS('(6)定期点検調書'!$B$12:$B$5000,T$159,'(6)定期点検調書'!$AH$12:$AH$5000,$C167,'(6)定期点検調書'!$BF$12:$BF$5000,$T$7)&gt;=1,$T$7,IF(COUNTIFS('(6)定期点検調書'!$B$12:$B$5000,T$159,'(6)定期点検調書'!$AH$12:$AH$5000,$C167,'(6)定期点検調書'!$BF$12:$BF$5000,$S$7)&gt;=1,$S$7,""))))))</f>
        <v/>
      </c>
      <c r="U167" s="465" t="str">
        <f>IF(U$159="","",IF(COUNTIFS('(6)定期点検調書'!$B$12:$B$5000,U$159,'(6)定期点検調書'!$AH$12:$AH$5000,$C167,'(6)定期点検調書'!$BF$12:$BF$5000,$W$7)&gt;=1,$W$7,IF(COUNTIFS('(6)定期点検調書'!$B$12:$B$5000,U$159,'(6)定期点検調書'!$AH$12:$AH$5000,$C167,'(6)定期点検調書'!$BF$12:$BF$5000,$V$7)&gt;=1,$V$7,IF(COUNTIFS('(6)定期点検調書'!$B$12:$B$5000,U$159,'(6)定期点検調書'!$AH$12:$AH$5000,$C167,'(6)定期点検調書'!$BF$12:$BF$5000,$U$7)&gt;=1,$U$7,IF(COUNTIFS('(6)定期点検調書'!$B$12:$B$5000,U$159,'(6)定期点検調書'!$AH$12:$AH$5000,$C167,'(6)定期点検調書'!$BF$12:$BF$5000,$T$7)&gt;=1,$T$7,IF(COUNTIFS('(6)定期点検調書'!$B$12:$B$5000,U$159,'(6)定期点検調書'!$AH$12:$AH$5000,$C167,'(6)定期点検調書'!$BF$12:$BF$5000,$S$7)&gt;=1,$S$7,""))))))</f>
        <v/>
      </c>
      <c r="V167" s="465" t="str">
        <f>IF(V$159="","",IF(COUNTIFS('(6)定期点検調書'!$B$12:$B$5000,V$159,'(6)定期点検調書'!$AH$12:$AH$5000,$C167,'(6)定期点検調書'!$BF$12:$BF$5000,$W$7)&gt;=1,$W$7,IF(COUNTIFS('(6)定期点検調書'!$B$12:$B$5000,V$159,'(6)定期点検調書'!$AH$12:$AH$5000,$C167,'(6)定期点検調書'!$BF$12:$BF$5000,$V$7)&gt;=1,$V$7,IF(COUNTIFS('(6)定期点検調書'!$B$12:$B$5000,V$159,'(6)定期点検調書'!$AH$12:$AH$5000,$C167,'(6)定期点検調書'!$BF$12:$BF$5000,$U$7)&gt;=1,$U$7,IF(COUNTIFS('(6)定期点検調書'!$B$12:$B$5000,V$159,'(6)定期点検調書'!$AH$12:$AH$5000,$C167,'(6)定期点検調書'!$BF$12:$BF$5000,$T$7)&gt;=1,$T$7,IF(COUNTIFS('(6)定期点検調書'!$B$12:$B$5000,V$159,'(6)定期点検調書'!$AH$12:$AH$5000,$C167,'(6)定期点検調書'!$BF$12:$BF$5000,$S$7)&gt;=1,$S$7,""))))))</f>
        <v/>
      </c>
      <c r="W167" s="465" t="str">
        <f>IF(W$159="","",IF(COUNTIFS('(6)定期点検調書'!$B$12:$B$5000,W$159,'(6)定期点検調書'!$AH$12:$AH$5000,$C167,'(6)定期点検調書'!$BF$12:$BF$5000,$W$7)&gt;=1,$W$7,IF(COUNTIFS('(6)定期点検調書'!$B$12:$B$5000,W$159,'(6)定期点検調書'!$AH$12:$AH$5000,$C167,'(6)定期点検調書'!$BF$12:$BF$5000,$V$7)&gt;=1,$V$7,IF(COUNTIFS('(6)定期点検調書'!$B$12:$B$5000,W$159,'(6)定期点検調書'!$AH$12:$AH$5000,$C167,'(6)定期点検調書'!$BF$12:$BF$5000,$U$7)&gt;=1,$U$7,IF(COUNTIFS('(6)定期点検調書'!$B$12:$B$5000,W$159,'(6)定期点検調書'!$AH$12:$AH$5000,$C167,'(6)定期点検調書'!$BF$12:$BF$5000,$T$7)&gt;=1,$T$7,IF(COUNTIFS('(6)定期点検調書'!$B$12:$B$5000,W$159,'(6)定期点検調書'!$AH$12:$AH$5000,$C167,'(6)定期点検調書'!$BF$12:$BF$5000,$S$7)&gt;=1,$S$7,""))))))</f>
        <v/>
      </c>
      <c r="X167" s="465" t="str">
        <f>IF(X$159="","",IF(COUNTIFS('(6)定期点検調書'!$B$12:$B$5000,X$159,'(6)定期点検調書'!$AH$12:$AH$5000,$C167,'(6)定期点検調書'!$BF$12:$BF$5000,$W$7)&gt;=1,$W$7,IF(COUNTIFS('(6)定期点検調書'!$B$12:$B$5000,X$159,'(6)定期点検調書'!$AH$12:$AH$5000,$C167,'(6)定期点検調書'!$BF$12:$BF$5000,$V$7)&gt;=1,$V$7,IF(COUNTIFS('(6)定期点検調書'!$B$12:$B$5000,X$159,'(6)定期点検調書'!$AH$12:$AH$5000,$C167,'(6)定期点検調書'!$BF$12:$BF$5000,$U$7)&gt;=1,$U$7,IF(COUNTIFS('(6)定期点検調書'!$B$12:$B$5000,X$159,'(6)定期点検調書'!$AH$12:$AH$5000,$C167,'(6)定期点検調書'!$BF$12:$BF$5000,$T$7)&gt;=1,$T$7,IF(COUNTIFS('(6)定期点検調書'!$B$12:$B$5000,X$159,'(6)定期点検調書'!$AH$12:$AH$5000,$C167,'(6)定期点検調書'!$BF$12:$BF$5000,$S$7)&gt;=1,$S$7,""))))))</f>
        <v/>
      </c>
      <c r="Y167" s="465" t="str">
        <f>IF(Y$159="","",IF(COUNTIFS('(6)定期点検調書'!$B$12:$B$5000,Y$159,'(6)定期点検調書'!$AH$12:$AH$5000,$C167,'(6)定期点検調書'!$BF$12:$BF$5000,$W$7)&gt;=1,$W$7,IF(COUNTIFS('(6)定期点検調書'!$B$12:$B$5000,Y$159,'(6)定期点検調書'!$AH$12:$AH$5000,$C167,'(6)定期点検調書'!$BF$12:$BF$5000,$V$7)&gt;=1,$V$7,IF(COUNTIFS('(6)定期点検調書'!$B$12:$B$5000,Y$159,'(6)定期点検調書'!$AH$12:$AH$5000,$C167,'(6)定期点検調書'!$BF$12:$BF$5000,$U$7)&gt;=1,$U$7,IF(COUNTIFS('(6)定期点検調書'!$B$12:$B$5000,Y$159,'(6)定期点検調書'!$AH$12:$AH$5000,$C167,'(6)定期点検調書'!$BF$12:$BF$5000,$T$7)&gt;=1,$T$7,IF(COUNTIFS('(6)定期点検調書'!$B$12:$B$5000,Y$159,'(6)定期点検調書'!$AH$12:$AH$5000,$C167,'(6)定期点検調書'!$BF$12:$BF$5000,$S$7)&gt;=1,$S$7,""))))))</f>
        <v/>
      </c>
      <c r="Z167" s="465" t="str">
        <f>IF(Z$159="","",IF(COUNTIFS('(6)定期点検調書'!$B$12:$B$5000,Z$159,'(6)定期点検調書'!$AH$12:$AH$5000,$C167,'(6)定期点検調書'!$BF$12:$BF$5000,$W$7)&gt;=1,$W$7,IF(COUNTIFS('(6)定期点検調書'!$B$12:$B$5000,Z$159,'(6)定期点検調書'!$AH$12:$AH$5000,$C167,'(6)定期点検調書'!$BF$12:$BF$5000,$V$7)&gt;=1,$V$7,IF(COUNTIFS('(6)定期点検調書'!$B$12:$B$5000,Z$159,'(6)定期点検調書'!$AH$12:$AH$5000,$C167,'(6)定期点検調書'!$BF$12:$BF$5000,$U$7)&gt;=1,$U$7,IF(COUNTIFS('(6)定期点検調書'!$B$12:$B$5000,Z$159,'(6)定期点検調書'!$AH$12:$AH$5000,$C167,'(6)定期点検調書'!$BF$12:$BF$5000,$T$7)&gt;=1,$T$7,IF(COUNTIFS('(6)定期点検調書'!$B$12:$B$5000,Z$159,'(6)定期点検調書'!$AH$12:$AH$5000,$C167,'(6)定期点検調書'!$BF$12:$BF$5000,$S$7)&gt;=1,$S$7,""))))))</f>
        <v/>
      </c>
      <c r="AA167" s="465" t="str">
        <f>IF(AA$159="","",IF(COUNTIFS('(6)定期点検調書'!$B$12:$B$5000,AA$159,'(6)定期点検調書'!$AH$12:$AH$5000,$C167,'(6)定期点検調書'!$BF$12:$BF$5000,$W$7)&gt;=1,$W$7,IF(COUNTIFS('(6)定期点検調書'!$B$12:$B$5000,AA$159,'(6)定期点検調書'!$AH$12:$AH$5000,$C167,'(6)定期点検調書'!$BF$12:$BF$5000,$V$7)&gt;=1,$V$7,IF(COUNTIFS('(6)定期点検調書'!$B$12:$B$5000,AA$159,'(6)定期点検調書'!$AH$12:$AH$5000,$C167,'(6)定期点検調書'!$BF$12:$BF$5000,$U$7)&gt;=1,$U$7,IF(COUNTIFS('(6)定期点検調書'!$B$12:$B$5000,AA$159,'(6)定期点検調書'!$AH$12:$AH$5000,$C167,'(6)定期点検調書'!$BF$12:$BF$5000,$T$7)&gt;=1,$T$7,IF(COUNTIFS('(6)定期点検調書'!$B$12:$B$5000,AA$159,'(6)定期点検調書'!$AH$12:$AH$5000,$C167,'(6)定期点検調書'!$BF$12:$BF$5000,$S$7)&gt;=1,$S$7,""))))))</f>
        <v/>
      </c>
      <c r="AB167" s="465" t="str">
        <f>IF(AB$159="","",IF(COUNTIFS('(6)定期点検調書'!$B$12:$B$5000,AB$159,'(6)定期点検調書'!$AH$12:$AH$5000,$C167,'(6)定期点検調書'!$BF$12:$BF$5000,$W$7)&gt;=1,$W$7,IF(COUNTIFS('(6)定期点検調書'!$B$12:$B$5000,AB$159,'(6)定期点検調書'!$AH$12:$AH$5000,$C167,'(6)定期点検調書'!$BF$12:$BF$5000,$V$7)&gt;=1,$V$7,IF(COUNTIFS('(6)定期点検調書'!$B$12:$B$5000,AB$159,'(6)定期点検調書'!$AH$12:$AH$5000,$C167,'(6)定期点検調書'!$BF$12:$BF$5000,$U$7)&gt;=1,$U$7,IF(COUNTIFS('(6)定期点検調書'!$B$12:$B$5000,AB$159,'(6)定期点検調書'!$AH$12:$AH$5000,$C167,'(6)定期点検調書'!$BF$12:$BF$5000,$T$7)&gt;=1,$T$7,IF(COUNTIFS('(6)定期点検調書'!$B$12:$B$5000,AB$159,'(6)定期点検調書'!$AH$12:$AH$5000,$C167,'(6)定期点検調書'!$BF$12:$BF$5000,$S$7)&gt;=1,$S$7,""))))))</f>
        <v/>
      </c>
      <c r="AC167" s="465" t="str">
        <f>IF(AC$159="","",IF(COUNTIFS('(6)定期点検調書'!$B$12:$B$5000,AC$159,'(6)定期点検調書'!$AH$12:$AH$5000,$C167,'(6)定期点検調書'!$BF$12:$BF$5000,$W$7)&gt;=1,$W$7,IF(COUNTIFS('(6)定期点検調書'!$B$12:$B$5000,AC$159,'(6)定期点検調書'!$AH$12:$AH$5000,$C167,'(6)定期点検調書'!$BF$12:$BF$5000,$V$7)&gt;=1,$V$7,IF(COUNTIFS('(6)定期点検調書'!$B$12:$B$5000,AC$159,'(6)定期点検調書'!$AH$12:$AH$5000,$C167,'(6)定期点検調書'!$BF$12:$BF$5000,$U$7)&gt;=1,$U$7,IF(COUNTIFS('(6)定期点検調書'!$B$12:$B$5000,AC$159,'(6)定期点検調書'!$AH$12:$AH$5000,$C167,'(6)定期点検調書'!$BF$12:$BF$5000,$T$7)&gt;=1,$T$7,IF(COUNTIFS('(6)定期点検調書'!$B$12:$B$5000,AC$159,'(6)定期点検調書'!$AH$12:$AH$5000,$C167,'(6)定期点検調書'!$BF$12:$BF$5000,$S$7)&gt;=1,$S$7,""))))))</f>
        <v/>
      </c>
      <c r="AD167" s="465" t="str">
        <f>IF(AD$159="","",IF(COUNTIFS('(6)定期点検調書'!$B$12:$B$5000,AD$159,'(6)定期点検調書'!$AH$12:$AH$5000,$C167,'(6)定期点検調書'!$BF$12:$BF$5000,$W$7)&gt;=1,$W$7,IF(COUNTIFS('(6)定期点検調書'!$B$12:$B$5000,AD$159,'(6)定期点検調書'!$AH$12:$AH$5000,$C167,'(6)定期点検調書'!$BF$12:$BF$5000,$V$7)&gt;=1,$V$7,IF(COUNTIFS('(6)定期点検調書'!$B$12:$B$5000,AD$159,'(6)定期点検調書'!$AH$12:$AH$5000,$C167,'(6)定期点検調書'!$BF$12:$BF$5000,$U$7)&gt;=1,$U$7,IF(COUNTIFS('(6)定期点検調書'!$B$12:$B$5000,AD$159,'(6)定期点検調書'!$AH$12:$AH$5000,$C167,'(6)定期点検調書'!$BF$12:$BF$5000,$T$7)&gt;=1,$T$7,IF(COUNTIFS('(6)定期点検調書'!$B$12:$B$5000,AD$159,'(6)定期点検調書'!$AH$12:$AH$5000,$C167,'(6)定期点検調書'!$BF$12:$BF$5000,$S$7)&gt;=1,$S$7,""))))))</f>
        <v/>
      </c>
      <c r="AE167" s="465" t="str">
        <f>IF(AE$159="","",IF(COUNTIFS('(6)定期点検調書'!$B$12:$B$5000,AE$159,'(6)定期点検調書'!$AH$12:$AH$5000,$C167,'(6)定期点検調書'!$BF$12:$BF$5000,$W$7)&gt;=1,$W$7,IF(COUNTIFS('(6)定期点検調書'!$B$12:$B$5000,AE$159,'(6)定期点検調書'!$AH$12:$AH$5000,$C167,'(6)定期点検調書'!$BF$12:$BF$5000,$V$7)&gt;=1,$V$7,IF(COUNTIFS('(6)定期点検調書'!$B$12:$B$5000,AE$159,'(6)定期点検調書'!$AH$12:$AH$5000,$C167,'(6)定期点検調書'!$BF$12:$BF$5000,$U$7)&gt;=1,$U$7,IF(COUNTIFS('(6)定期点検調書'!$B$12:$B$5000,AE$159,'(6)定期点検調書'!$AH$12:$AH$5000,$C167,'(6)定期点検調書'!$BF$12:$BF$5000,$T$7)&gt;=1,$T$7,IF(COUNTIFS('(6)定期点検調書'!$B$12:$B$5000,AE$159,'(6)定期点検調書'!$AH$12:$AH$5000,$C167,'(6)定期点検調書'!$BF$12:$BF$5000,$S$7)&gt;=1,$S$7,""))))))</f>
        <v/>
      </c>
      <c r="AF167" s="465" t="str">
        <f>IF(AF$159="","",IF(COUNTIFS('(6)定期点検調書'!$B$12:$B$5000,AF$159,'(6)定期点検調書'!$AH$12:$AH$5000,$C167,'(6)定期点検調書'!$BF$12:$BF$5000,$W$7)&gt;=1,$W$7,IF(COUNTIFS('(6)定期点検調書'!$B$12:$B$5000,AF$159,'(6)定期点検調書'!$AH$12:$AH$5000,$C167,'(6)定期点検調書'!$BF$12:$BF$5000,$V$7)&gt;=1,$V$7,IF(COUNTIFS('(6)定期点検調書'!$B$12:$B$5000,AF$159,'(6)定期点検調書'!$AH$12:$AH$5000,$C167,'(6)定期点検調書'!$BF$12:$BF$5000,$U$7)&gt;=1,$U$7,IF(COUNTIFS('(6)定期点検調書'!$B$12:$B$5000,AF$159,'(6)定期点検調書'!$AH$12:$AH$5000,$C167,'(6)定期点検調書'!$BF$12:$BF$5000,$T$7)&gt;=1,$T$7,IF(COUNTIFS('(6)定期点検調書'!$B$12:$B$5000,AF$159,'(6)定期点検調書'!$AH$12:$AH$5000,$C167,'(6)定期点検調書'!$BF$12:$BF$5000,$S$7)&gt;=1,$S$7,""))))))</f>
        <v/>
      </c>
      <c r="AG167" s="465" t="str">
        <f>IF(AG$159="","",IF(COUNTIFS('(6)定期点検調書'!$B$12:$B$5000,AG$159,'(6)定期点検調書'!$AH$12:$AH$5000,$C167,'(6)定期点検調書'!$BF$12:$BF$5000,$W$7)&gt;=1,$W$7,IF(COUNTIFS('(6)定期点検調書'!$B$12:$B$5000,AG$159,'(6)定期点検調書'!$AH$12:$AH$5000,$C167,'(6)定期点検調書'!$BF$12:$BF$5000,$V$7)&gt;=1,$V$7,IF(COUNTIFS('(6)定期点検調書'!$B$12:$B$5000,AG$159,'(6)定期点検調書'!$AH$12:$AH$5000,$C167,'(6)定期点検調書'!$BF$12:$BF$5000,$U$7)&gt;=1,$U$7,IF(COUNTIFS('(6)定期点検調書'!$B$12:$B$5000,AG$159,'(6)定期点検調書'!$AH$12:$AH$5000,$C167,'(6)定期点検調書'!$BF$12:$BF$5000,$T$7)&gt;=1,$T$7,IF(COUNTIFS('(6)定期点検調書'!$B$12:$B$5000,AG$159,'(6)定期点検調書'!$AH$12:$AH$5000,$C167,'(6)定期点検調書'!$BF$12:$BF$5000,$S$7)&gt;=1,$S$7,""))))))</f>
        <v/>
      </c>
      <c r="AH167" s="465" t="str">
        <f>IF(AH$159="","",IF(COUNTIFS('(6)定期点検調書'!$B$12:$B$5000,AH$159,'(6)定期点検調書'!$AH$12:$AH$5000,$C167,'(6)定期点検調書'!$BF$12:$BF$5000,$W$7)&gt;=1,$W$7,IF(COUNTIFS('(6)定期点検調書'!$B$12:$B$5000,AH$159,'(6)定期点検調書'!$AH$12:$AH$5000,$C167,'(6)定期点検調書'!$BF$12:$BF$5000,$V$7)&gt;=1,$V$7,IF(COUNTIFS('(6)定期点検調書'!$B$12:$B$5000,AH$159,'(6)定期点検調書'!$AH$12:$AH$5000,$C167,'(6)定期点検調書'!$BF$12:$BF$5000,$U$7)&gt;=1,$U$7,IF(COUNTIFS('(6)定期点検調書'!$B$12:$B$5000,AH$159,'(6)定期点検調書'!$AH$12:$AH$5000,$C167,'(6)定期点検調書'!$BF$12:$BF$5000,$T$7)&gt;=1,$T$7,IF(COUNTIFS('(6)定期点検調書'!$B$12:$B$5000,AH$159,'(6)定期点検調書'!$AH$12:$AH$5000,$C167,'(6)定期点検調書'!$BF$12:$BF$5000,$S$7)&gt;=1,$S$7,""))))))</f>
        <v/>
      </c>
      <c r="AI167" s="465" t="str">
        <f>IF(AI$159="","",IF(COUNTIFS('(6)定期点検調書'!$B$12:$B$5000,AI$159,'(6)定期点検調書'!$AH$12:$AH$5000,$C167,'(6)定期点検調書'!$BF$12:$BF$5000,$W$7)&gt;=1,$W$7,IF(COUNTIFS('(6)定期点検調書'!$B$12:$B$5000,AI$159,'(6)定期点検調書'!$AH$12:$AH$5000,$C167,'(6)定期点検調書'!$BF$12:$BF$5000,$V$7)&gt;=1,$V$7,IF(COUNTIFS('(6)定期点検調書'!$B$12:$B$5000,AI$159,'(6)定期点検調書'!$AH$12:$AH$5000,$C167,'(6)定期点検調書'!$BF$12:$BF$5000,$U$7)&gt;=1,$U$7,IF(COUNTIFS('(6)定期点検調書'!$B$12:$B$5000,AI$159,'(6)定期点検調書'!$AH$12:$AH$5000,$C167,'(6)定期点検調書'!$BF$12:$BF$5000,$T$7)&gt;=1,$T$7,IF(COUNTIFS('(6)定期点検調書'!$B$12:$B$5000,AI$159,'(6)定期点検調書'!$AH$12:$AH$5000,$C167,'(6)定期点検調書'!$BF$12:$BF$5000,$S$7)&gt;=1,$S$7,""))))))</f>
        <v/>
      </c>
      <c r="AJ167" s="465" t="str">
        <f>IF(AJ$159="","",IF(COUNTIFS('(6)定期点検調書'!$B$12:$B$5000,AJ$159,'(6)定期点検調書'!$AH$12:$AH$5000,$C167,'(6)定期点検調書'!$BF$12:$BF$5000,$W$7)&gt;=1,$W$7,IF(COUNTIFS('(6)定期点検調書'!$B$12:$B$5000,AJ$159,'(6)定期点検調書'!$AH$12:$AH$5000,$C167,'(6)定期点検調書'!$BF$12:$BF$5000,$V$7)&gt;=1,$V$7,IF(COUNTIFS('(6)定期点検調書'!$B$12:$B$5000,AJ$159,'(6)定期点検調書'!$AH$12:$AH$5000,$C167,'(6)定期点検調書'!$BF$12:$BF$5000,$U$7)&gt;=1,$U$7,IF(COUNTIFS('(6)定期点検調書'!$B$12:$B$5000,AJ$159,'(6)定期点検調書'!$AH$12:$AH$5000,$C167,'(6)定期点検調書'!$BF$12:$BF$5000,$T$7)&gt;=1,$T$7,IF(COUNTIFS('(6)定期点検調書'!$B$12:$B$5000,AJ$159,'(6)定期点検調書'!$AH$12:$AH$5000,$C167,'(6)定期点検調書'!$BF$12:$BF$5000,$S$7)&gt;=1,$S$7,""))))))</f>
        <v/>
      </c>
      <c r="AK167" s="465" t="str">
        <f>IF(AK$159="","",IF(COUNTIFS('(6)定期点検調書'!$B$12:$B$5000,AK$159,'(6)定期点検調書'!$AH$12:$AH$5000,$C167,'(6)定期点検調書'!$BF$12:$BF$5000,$W$7)&gt;=1,$W$7,IF(COUNTIFS('(6)定期点検調書'!$B$12:$B$5000,AK$159,'(6)定期点検調書'!$AH$12:$AH$5000,$C167,'(6)定期点検調書'!$BF$12:$BF$5000,$V$7)&gt;=1,$V$7,IF(COUNTIFS('(6)定期点検調書'!$B$12:$B$5000,AK$159,'(6)定期点検調書'!$AH$12:$AH$5000,$C167,'(6)定期点検調書'!$BF$12:$BF$5000,$U$7)&gt;=1,$U$7,IF(COUNTIFS('(6)定期点検調書'!$B$12:$B$5000,AK$159,'(6)定期点検調書'!$AH$12:$AH$5000,$C167,'(6)定期点検調書'!$BF$12:$BF$5000,$T$7)&gt;=1,$T$7,IF(COUNTIFS('(6)定期点検調書'!$B$12:$B$5000,AK$159,'(6)定期点検調書'!$AH$12:$AH$5000,$C167,'(6)定期点検調書'!$BF$12:$BF$5000,$S$7)&gt;=1,$S$7,""))))))</f>
        <v/>
      </c>
      <c r="AL167" s="465" t="str">
        <f>IF(AL$159="","",IF(COUNTIFS('(6)定期点検調書'!$B$12:$B$5000,AL$159,'(6)定期点検調書'!$AH$12:$AH$5000,$C167,'(6)定期点検調書'!$BF$12:$BF$5000,$W$7)&gt;=1,$W$7,IF(COUNTIFS('(6)定期点検調書'!$B$12:$B$5000,AL$159,'(6)定期点検調書'!$AH$12:$AH$5000,$C167,'(6)定期点検調書'!$BF$12:$BF$5000,$V$7)&gt;=1,$V$7,IF(COUNTIFS('(6)定期点検調書'!$B$12:$B$5000,AL$159,'(6)定期点検調書'!$AH$12:$AH$5000,$C167,'(6)定期点検調書'!$BF$12:$BF$5000,$U$7)&gt;=1,$U$7,IF(COUNTIFS('(6)定期点検調書'!$B$12:$B$5000,AL$159,'(6)定期点検調書'!$AH$12:$AH$5000,$C167,'(6)定期点検調書'!$BF$12:$BF$5000,$T$7)&gt;=1,$T$7,IF(COUNTIFS('(6)定期点検調書'!$B$12:$B$5000,AL$159,'(6)定期点検調書'!$AH$12:$AH$5000,$C167,'(6)定期点検調書'!$BF$12:$BF$5000,$S$7)&gt;=1,$S$7,""))))))</f>
        <v/>
      </c>
      <c r="AM167" s="465" t="str">
        <f>IF(AM$159="","",IF(COUNTIFS('(6)定期点検調書'!$B$12:$B$5000,AM$159,'(6)定期点検調書'!$AH$12:$AH$5000,$C167,'(6)定期点検調書'!$BF$12:$BF$5000,$W$7)&gt;=1,$W$7,IF(COUNTIFS('(6)定期点検調書'!$B$12:$B$5000,AM$159,'(6)定期点検調書'!$AH$12:$AH$5000,$C167,'(6)定期点検調書'!$BF$12:$BF$5000,$V$7)&gt;=1,$V$7,IF(COUNTIFS('(6)定期点検調書'!$B$12:$B$5000,AM$159,'(6)定期点検調書'!$AH$12:$AH$5000,$C167,'(6)定期点検調書'!$BF$12:$BF$5000,$U$7)&gt;=1,$U$7,IF(COUNTIFS('(6)定期点検調書'!$B$12:$B$5000,AM$159,'(6)定期点検調書'!$AH$12:$AH$5000,$C167,'(6)定期点検調書'!$BF$12:$BF$5000,$T$7)&gt;=1,$T$7,IF(COUNTIFS('(6)定期点検調書'!$B$12:$B$5000,AM$159,'(6)定期点検調書'!$AH$12:$AH$5000,$C167,'(6)定期点検調書'!$BF$12:$BF$5000,$S$7)&gt;=1,$S$7,""))))))</f>
        <v/>
      </c>
      <c r="AN167" s="465" t="str">
        <f>IF(AN$159="","",IF(COUNTIFS('(6)定期点検調書'!$B$12:$B$5000,AN$159,'(6)定期点検調書'!$AH$12:$AH$5000,$C167,'(6)定期点検調書'!$BF$12:$BF$5000,$W$7)&gt;=1,$W$7,IF(COUNTIFS('(6)定期点検調書'!$B$12:$B$5000,AN$159,'(6)定期点検調書'!$AH$12:$AH$5000,$C167,'(6)定期点検調書'!$BF$12:$BF$5000,$V$7)&gt;=1,$V$7,IF(COUNTIFS('(6)定期点検調書'!$B$12:$B$5000,AN$159,'(6)定期点検調書'!$AH$12:$AH$5000,$C167,'(6)定期点検調書'!$BF$12:$BF$5000,$U$7)&gt;=1,$U$7,IF(COUNTIFS('(6)定期点検調書'!$B$12:$B$5000,AN$159,'(6)定期点検調書'!$AH$12:$AH$5000,$C167,'(6)定期点検調書'!$BF$12:$BF$5000,$T$7)&gt;=1,$T$7,IF(COUNTIFS('(6)定期点検調書'!$B$12:$B$5000,AN$159,'(6)定期点検調書'!$AH$12:$AH$5000,$C167,'(6)定期点検調書'!$BF$12:$BF$5000,$S$7)&gt;=1,$S$7,""))))))</f>
        <v/>
      </c>
      <c r="AO167" s="465" t="str">
        <f>IF(AO$159="","",IF(COUNTIFS('(6)定期点検調書'!$B$12:$B$5000,AO$159,'(6)定期点検調書'!$AH$12:$AH$5000,$C167,'(6)定期点検調書'!$BF$12:$BF$5000,$W$7)&gt;=1,$W$7,IF(COUNTIFS('(6)定期点検調書'!$B$12:$B$5000,AO$159,'(6)定期点検調書'!$AH$12:$AH$5000,$C167,'(6)定期点検調書'!$BF$12:$BF$5000,$V$7)&gt;=1,$V$7,IF(COUNTIFS('(6)定期点検調書'!$B$12:$B$5000,AO$159,'(6)定期点検調書'!$AH$12:$AH$5000,$C167,'(6)定期点検調書'!$BF$12:$BF$5000,$U$7)&gt;=1,$U$7,IF(COUNTIFS('(6)定期点検調書'!$B$12:$B$5000,AO$159,'(6)定期点検調書'!$AH$12:$AH$5000,$C167,'(6)定期点検調書'!$BF$12:$BF$5000,$T$7)&gt;=1,$T$7,IF(COUNTIFS('(6)定期点検調書'!$B$12:$B$5000,AO$159,'(6)定期点検調書'!$AH$12:$AH$5000,$C167,'(6)定期点検調書'!$BF$12:$BF$5000,$S$7)&gt;=1,$S$7,""))))))</f>
        <v/>
      </c>
      <c r="AP167" s="465" t="str">
        <f>IF(AP$159="","",IF(COUNTIFS('(6)定期点検調書'!$B$12:$B$5000,AP$159,'(6)定期点検調書'!$AH$12:$AH$5000,$C167,'(6)定期点検調書'!$BF$12:$BF$5000,$W$7)&gt;=1,$W$7,IF(COUNTIFS('(6)定期点検調書'!$B$12:$B$5000,AP$159,'(6)定期点検調書'!$AH$12:$AH$5000,$C167,'(6)定期点検調書'!$BF$12:$BF$5000,$V$7)&gt;=1,$V$7,IF(COUNTIFS('(6)定期点検調書'!$B$12:$B$5000,AP$159,'(6)定期点検調書'!$AH$12:$AH$5000,$C167,'(6)定期点検調書'!$BF$12:$BF$5000,$U$7)&gt;=1,$U$7,IF(COUNTIFS('(6)定期点検調書'!$B$12:$B$5000,AP$159,'(6)定期点検調書'!$AH$12:$AH$5000,$C167,'(6)定期点検調書'!$BF$12:$BF$5000,$T$7)&gt;=1,$T$7,IF(COUNTIFS('(6)定期点検調書'!$B$12:$B$5000,AP$159,'(6)定期点検調書'!$AH$12:$AH$5000,$C167,'(6)定期点検調書'!$BF$12:$BF$5000,$S$7)&gt;=1,$S$7,""))))))</f>
        <v/>
      </c>
      <c r="AQ167" s="465" t="str">
        <f>IF(AQ$159="","",IF(COUNTIFS('(6)定期点検調書'!$B$12:$B$5000,AQ$159,'(6)定期点検調書'!$AH$12:$AH$5000,$C167,'(6)定期点検調書'!$BF$12:$BF$5000,$W$7)&gt;=1,$W$7,IF(COUNTIFS('(6)定期点検調書'!$B$12:$B$5000,AQ$159,'(6)定期点検調書'!$AH$12:$AH$5000,$C167,'(6)定期点検調書'!$BF$12:$BF$5000,$V$7)&gt;=1,$V$7,IF(COUNTIFS('(6)定期点検調書'!$B$12:$B$5000,AQ$159,'(6)定期点検調書'!$AH$12:$AH$5000,$C167,'(6)定期点検調書'!$BF$12:$BF$5000,$U$7)&gt;=1,$U$7,IF(COUNTIFS('(6)定期点検調書'!$B$12:$B$5000,AQ$159,'(6)定期点検調書'!$AH$12:$AH$5000,$C167,'(6)定期点検調書'!$BF$12:$BF$5000,$T$7)&gt;=1,$T$7,IF(COUNTIFS('(6)定期点検調書'!$B$12:$B$5000,AQ$159,'(6)定期点検調書'!$AH$12:$AH$5000,$C167,'(6)定期点検調書'!$BF$12:$BF$5000,$S$7)&gt;=1,$S$7,""))))))</f>
        <v/>
      </c>
      <c r="AR167" s="465" t="str">
        <f>IF(AR$159="","",IF(COUNTIFS('(6)定期点検調書'!$B$12:$B$5000,AR$159,'(6)定期点検調書'!$AH$12:$AH$5000,$C167,'(6)定期点検調書'!$BF$12:$BF$5000,$W$7)&gt;=1,$W$7,IF(COUNTIFS('(6)定期点検調書'!$B$12:$B$5000,AR$159,'(6)定期点検調書'!$AH$12:$AH$5000,$C167,'(6)定期点検調書'!$BF$12:$BF$5000,$V$7)&gt;=1,$V$7,IF(COUNTIFS('(6)定期点検調書'!$B$12:$B$5000,AR$159,'(6)定期点検調書'!$AH$12:$AH$5000,$C167,'(6)定期点検調書'!$BF$12:$BF$5000,$U$7)&gt;=1,$U$7,IF(COUNTIFS('(6)定期点検調書'!$B$12:$B$5000,AR$159,'(6)定期点検調書'!$AH$12:$AH$5000,$C167,'(6)定期点検調書'!$BF$12:$BF$5000,$T$7)&gt;=1,$T$7,IF(COUNTIFS('(6)定期点検調書'!$B$12:$B$5000,AR$159,'(6)定期点検調書'!$AH$12:$AH$5000,$C167,'(6)定期点検調書'!$BF$12:$BF$5000,$S$7)&gt;=1,$S$7,""))))))</f>
        <v/>
      </c>
      <c r="AS167" s="465" t="str">
        <f>IF(AS$159="","",IF(COUNTIFS('(6)定期点検調書'!$B$12:$B$5000,AS$159,'(6)定期点検調書'!$AH$12:$AH$5000,$C167,'(6)定期点検調書'!$BF$12:$BF$5000,$W$7)&gt;=1,$W$7,IF(COUNTIFS('(6)定期点検調書'!$B$12:$B$5000,AS$159,'(6)定期点検調書'!$AH$12:$AH$5000,$C167,'(6)定期点検調書'!$BF$12:$BF$5000,$V$7)&gt;=1,$V$7,IF(COUNTIFS('(6)定期点検調書'!$B$12:$B$5000,AS$159,'(6)定期点検調書'!$AH$12:$AH$5000,$C167,'(6)定期点検調書'!$BF$12:$BF$5000,$U$7)&gt;=1,$U$7,IF(COUNTIFS('(6)定期点検調書'!$B$12:$B$5000,AS$159,'(6)定期点検調書'!$AH$12:$AH$5000,$C167,'(6)定期点検調書'!$BF$12:$BF$5000,$T$7)&gt;=1,$T$7,IF(COUNTIFS('(6)定期点検調書'!$B$12:$B$5000,AS$159,'(6)定期点検調書'!$AH$12:$AH$5000,$C167,'(6)定期点検調書'!$BF$12:$BF$5000,$S$7)&gt;=1,$S$7,""))))))</f>
        <v/>
      </c>
      <c r="AT167" s="465" t="str">
        <f>IF(AT$159="","",IF(COUNTIFS('(6)定期点検調書'!$B$12:$B$5000,AT$159,'(6)定期点検調書'!$AH$12:$AH$5000,$C167,'(6)定期点検調書'!$BF$12:$BF$5000,$W$7)&gt;=1,$W$7,IF(COUNTIFS('(6)定期点検調書'!$B$12:$B$5000,AT$159,'(6)定期点検調書'!$AH$12:$AH$5000,$C167,'(6)定期点検調書'!$BF$12:$BF$5000,$V$7)&gt;=1,$V$7,IF(COUNTIFS('(6)定期点検調書'!$B$12:$B$5000,AT$159,'(6)定期点検調書'!$AH$12:$AH$5000,$C167,'(6)定期点検調書'!$BF$12:$BF$5000,$U$7)&gt;=1,$U$7,IF(COUNTIFS('(6)定期点検調書'!$B$12:$B$5000,AT$159,'(6)定期点検調書'!$AH$12:$AH$5000,$C167,'(6)定期点検調書'!$BF$12:$BF$5000,$T$7)&gt;=1,$T$7,IF(COUNTIFS('(6)定期点検調書'!$B$12:$B$5000,AT$159,'(6)定期点検調書'!$AH$12:$AH$5000,$C167,'(6)定期点検調書'!$BF$12:$BF$5000,$S$7)&gt;=1,$S$7,""))))))</f>
        <v/>
      </c>
      <c r="AU167" s="465" t="str">
        <f>IF(AU$159="","",IF(COUNTIFS('(6)定期点検調書'!$B$12:$B$5000,AU$159,'(6)定期点検調書'!$AH$12:$AH$5000,$C167,'(6)定期点検調書'!$BF$12:$BF$5000,$W$7)&gt;=1,$W$7,IF(COUNTIFS('(6)定期点検調書'!$B$12:$B$5000,AU$159,'(6)定期点検調書'!$AH$12:$AH$5000,$C167,'(6)定期点検調書'!$BF$12:$BF$5000,$V$7)&gt;=1,$V$7,IF(COUNTIFS('(6)定期点検調書'!$B$12:$B$5000,AU$159,'(6)定期点検調書'!$AH$12:$AH$5000,$C167,'(6)定期点検調書'!$BF$12:$BF$5000,$U$7)&gt;=1,$U$7,IF(COUNTIFS('(6)定期点検調書'!$B$12:$B$5000,AU$159,'(6)定期点検調書'!$AH$12:$AH$5000,$C167,'(6)定期点検調書'!$BF$12:$BF$5000,$T$7)&gt;=1,$T$7,IF(COUNTIFS('(6)定期点検調書'!$B$12:$B$5000,AU$159,'(6)定期点検調書'!$AH$12:$AH$5000,$C167,'(6)定期点検調書'!$BF$12:$BF$5000,$S$7)&gt;=1,$S$7,""))))))</f>
        <v/>
      </c>
      <c r="AV167" s="465" t="str">
        <f>IF(AV$159="","",IF(COUNTIFS('(6)定期点検調書'!$B$12:$B$5000,AV$159,'(6)定期点検調書'!$AH$12:$AH$5000,$C167,'(6)定期点検調書'!$BF$12:$BF$5000,$W$7)&gt;=1,$W$7,IF(COUNTIFS('(6)定期点検調書'!$B$12:$B$5000,AV$159,'(6)定期点検調書'!$AH$12:$AH$5000,$C167,'(6)定期点検調書'!$BF$12:$BF$5000,$V$7)&gt;=1,$V$7,IF(COUNTIFS('(6)定期点検調書'!$B$12:$B$5000,AV$159,'(6)定期点検調書'!$AH$12:$AH$5000,$C167,'(6)定期点検調書'!$BF$12:$BF$5000,$U$7)&gt;=1,$U$7,IF(COUNTIFS('(6)定期点検調書'!$B$12:$B$5000,AV$159,'(6)定期点検調書'!$AH$12:$AH$5000,$C167,'(6)定期点検調書'!$BF$12:$BF$5000,$T$7)&gt;=1,$T$7,IF(COUNTIFS('(6)定期点検調書'!$B$12:$B$5000,AV$159,'(6)定期点検調書'!$AH$12:$AH$5000,$C167,'(6)定期点検調書'!$BF$12:$BF$5000,$S$7)&gt;=1,$S$7,""))))))</f>
        <v/>
      </c>
      <c r="AW167" s="465" t="str">
        <f>IF(AW$159="","",IF(COUNTIFS('(6)定期点検調書'!$B$12:$B$5000,AW$159,'(6)定期点検調書'!$AH$12:$AH$5000,$C167,'(6)定期点検調書'!$BF$12:$BF$5000,$W$7)&gt;=1,$W$7,IF(COUNTIFS('(6)定期点検調書'!$B$12:$B$5000,AW$159,'(6)定期点検調書'!$AH$12:$AH$5000,$C167,'(6)定期点検調書'!$BF$12:$BF$5000,$V$7)&gt;=1,$V$7,IF(COUNTIFS('(6)定期点検調書'!$B$12:$B$5000,AW$159,'(6)定期点検調書'!$AH$12:$AH$5000,$C167,'(6)定期点検調書'!$BF$12:$BF$5000,$U$7)&gt;=1,$U$7,IF(COUNTIFS('(6)定期点検調書'!$B$12:$B$5000,AW$159,'(6)定期点検調書'!$AH$12:$AH$5000,$C167,'(6)定期点検調書'!$BF$12:$BF$5000,$T$7)&gt;=1,$T$7,IF(COUNTIFS('(6)定期点検調書'!$B$12:$B$5000,AW$159,'(6)定期点検調書'!$AH$12:$AH$5000,$C167,'(6)定期点検調書'!$BF$12:$BF$5000,$S$7)&gt;=1,$S$7,""))))))</f>
        <v/>
      </c>
      <c r="AX167" s="465" t="str">
        <f>IF(AX$159="","",IF(COUNTIFS('(6)定期点検調書'!$B$12:$B$5000,AX$159,'(6)定期点検調書'!$AH$12:$AH$5000,$C167,'(6)定期点検調書'!$BF$12:$BF$5000,$W$7)&gt;=1,$W$7,IF(COUNTIFS('(6)定期点検調書'!$B$12:$B$5000,AX$159,'(6)定期点検調書'!$AH$12:$AH$5000,$C167,'(6)定期点検調書'!$BF$12:$BF$5000,$V$7)&gt;=1,$V$7,IF(COUNTIFS('(6)定期点検調書'!$B$12:$B$5000,AX$159,'(6)定期点検調書'!$AH$12:$AH$5000,$C167,'(6)定期点検調書'!$BF$12:$BF$5000,$U$7)&gt;=1,$U$7,IF(COUNTIFS('(6)定期点検調書'!$B$12:$B$5000,AX$159,'(6)定期点検調書'!$AH$12:$AH$5000,$C167,'(6)定期点検調書'!$BF$12:$BF$5000,$T$7)&gt;=1,$T$7,IF(COUNTIFS('(6)定期点検調書'!$B$12:$B$5000,AX$159,'(6)定期点検調書'!$AH$12:$AH$5000,$C167,'(6)定期点検調書'!$BF$12:$BF$5000,$S$7)&gt;=1,$S$7,""))))))</f>
        <v/>
      </c>
      <c r="AY167" s="465" t="str">
        <f>IF(AY$159="","",IF(COUNTIFS('(6)定期点検調書'!$B$12:$B$5000,AY$159,'(6)定期点検調書'!$AH$12:$AH$5000,$C167,'(6)定期点検調書'!$BF$12:$BF$5000,$W$7)&gt;=1,$W$7,IF(COUNTIFS('(6)定期点検調書'!$B$12:$B$5000,AY$159,'(6)定期点検調書'!$AH$12:$AH$5000,$C167,'(6)定期点検調書'!$BF$12:$BF$5000,$V$7)&gt;=1,$V$7,IF(COUNTIFS('(6)定期点検調書'!$B$12:$B$5000,AY$159,'(6)定期点検調書'!$AH$12:$AH$5000,$C167,'(6)定期点検調書'!$BF$12:$BF$5000,$U$7)&gt;=1,$U$7,IF(COUNTIFS('(6)定期点検調書'!$B$12:$B$5000,AY$159,'(6)定期点検調書'!$AH$12:$AH$5000,$C167,'(6)定期点検調書'!$BF$12:$BF$5000,$T$7)&gt;=1,$T$7,IF(COUNTIFS('(6)定期点検調書'!$B$12:$B$5000,AY$159,'(6)定期点検調書'!$AH$12:$AH$5000,$C167,'(6)定期点検調書'!$BF$12:$BF$5000,$S$7)&gt;=1,$S$7,""))))))</f>
        <v/>
      </c>
      <c r="AZ167" s="465" t="str">
        <f>IF(AZ$159="","",IF(COUNTIFS('(6)定期点検調書'!$B$12:$B$5000,AZ$159,'(6)定期点検調書'!$AH$12:$AH$5000,$C167,'(6)定期点検調書'!$BF$12:$BF$5000,$W$7)&gt;=1,$W$7,IF(COUNTIFS('(6)定期点検調書'!$B$12:$B$5000,AZ$159,'(6)定期点検調書'!$AH$12:$AH$5000,$C167,'(6)定期点検調書'!$BF$12:$BF$5000,$V$7)&gt;=1,$V$7,IF(COUNTIFS('(6)定期点検調書'!$B$12:$B$5000,AZ$159,'(6)定期点検調書'!$AH$12:$AH$5000,$C167,'(6)定期点検調書'!$BF$12:$BF$5000,$U$7)&gt;=1,$U$7,IF(COUNTIFS('(6)定期点検調書'!$B$12:$B$5000,AZ$159,'(6)定期点検調書'!$AH$12:$AH$5000,$C167,'(6)定期点検調書'!$BF$12:$BF$5000,$T$7)&gt;=1,$T$7,IF(COUNTIFS('(6)定期点検調書'!$B$12:$B$5000,AZ$159,'(6)定期点検調書'!$AH$12:$AH$5000,$C167,'(6)定期点検調書'!$BF$12:$BF$5000,$S$7)&gt;=1,$S$7,""))))))</f>
        <v/>
      </c>
      <c r="BA167" s="466" t="str">
        <f>IF(BA$159="","",IF(COUNTIFS('(6)定期点検調書'!$B$12:$B$5000,BA$159,'(6)定期点検調書'!$AH$12:$AH$5000,$C167,'(6)定期点検調書'!$BF$12:$BF$5000,$W$7)&gt;=1,$W$7,IF(COUNTIFS('(6)定期点検調書'!$B$12:$B$5000,BA$159,'(6)定期点検調書'!$AH$12:$AH$5000,$C167,'(6)定期点検調書'!$BF$12:$BF$5000,$V$7)&gt;=1,$V$7,IF(COUNTIFS('(6)定期点検調書'!$B$12:$B$5000,BA$159,'(6)定期点検調書'!$AH$12:$AH$5000,$C167,'(6)定期点検調書'!$BF$12:$BF$5000,$U$7)&gt;=1,$U$7,IF(COUNTIFS('(6)定期点検調書'!$B$12:$B$5000,BA$159,'(6)定期点検調書'!$AH$12:$AH$5000,$C167,'(6)定期点検調書'!$BF$12:$BF$5000,$T$7)&gt;=1,$T$7,IF(COUNTIFS('(6)定期点検調書'!$B$12:$B$5000,BA$159,'(6)定期点検調書'!$AH$12:$AH$5000,$C167,'(6)定期点検調書'!$BF$12:$BF$5000,$S$7)&gt;=1,$S$7,""))))))</f>
        <v/>
      </c>
      <c r="BB167" s="1"/>
    </row>
    <row r="168" spans="2:55" ht="18.75" customHeight="1" thickBot="1" x14ac:dyDescent="0.25">
      <c r="B168" s="1855"/>
      <c r="C168" s="1847" t="str">
        <f>ﾃﾞｰﾀ一覧!$U$27</f>
        <v>その他変状</v>
      </c>
      <c r="D168" s="1848"/>
      <c r="E168" s="1848"/>
      <c r="F168" s="1848"/>
      <c r="G168" s="1849"/>
      <c r="H168" s="645" t="str">
        <f>IF(H$159="","",IF(COUNTIFS('(6)定期点検調書'!$B$12:$B$5000,H$159,'(6)定期点検調書'!$AH$12:$AH$5000,$C168,'(6)定期点検調書'!$BF$12:$BF$5000,$W$7)&gt;=1,$W$7,IF(COUNTIFS('(6)定期点検調書'!$B$12:$B$5000,H$159,'(6)定期点検調書'!$AH$12:$AH$5000,$C168,'(6)定期点検調書'!$BF$12:$BF$5000,$V$7)&gt;=1,$V$7,IF(COUNTIFS('(6)定期点検調書'!$B$12:$B$5000,H$159,'(6)定期点検調書'!$AH$12:$AH$5000,$C168,'(6)定期点検調書'!$BF$12:$BF$5000,$U$7)&gt;=1,$U$7,IF(COUNTIFS('(6)定期点検調書'!$B$12:$B$5000,H$159,'(6)定期点検調書'!$AH$12:$AH$5000,$C168,'(6)定期点検調書'!$BF$12:$BF$5000,$T$7)&gt;=1,$T$7,IF(COUNTIFS('(6)定期点検調書'!$B$12:$B$5000,H$159,'(6)定期点検調書'!$AH$12:$AH$5000,$C168,'(6)定期点検調書'!$BF$12:$BF$5000,$S$7)&gt;=1,$S$7,""))))))</f>
        <v/>
      </c>
      <c r="I168" s="646" t="str">
        <f>IF(I$159="","",IF(COUNTIFS('(6)定期点検調書'!$B$12:$B$5000,I$159,'(6)定期点検調書'!$AH$12:$AH$5000,$C168,'(6)定期点検調書'!$BF$12:$BF$5000,$W$7)&gt;=1,$W$7,IF(COUNTIFS('(6)定期点検調書'!$B$12:$B$5000,I$159,'(6)定期点検調書'!$AH$12:$AH$5000,$C168,'(6)定期点検調書'!$BF$12:$BF$5000,$V$7)&gt;=1,$V$7,IF(COUNTIFS('(6)定期点検調書'!$B$12:$B$5000,I$159,'(6)定期点検調書'!$AH$12:$AH$5000,$C168,'(6)定期点検調書'!$BF$12:$BF$5000,$U$7)&gt;=1,$U$7,IF(COUNTIFS('(6)定期点検調書'!$B$12:$B$5000,I$159,'(6)定期点検調書'!$AH$12:$AH$5000,$C168,'(6)定期点検調書'!$BF$12:$BF$5000,$T$7)&gt;=1,$T$7,IF(COUNTIFS('(6)定期点検調書'!$B$12:$B$5000,I$159,'(6)定期点検調書'!$AH$12:$AH$5000,$C168,'(6)定期点検調書'!$BF$12:$BF$5000,$S$7)&gt;=1,$S$7,""))))))</f>
        <v/>
      </c>
      <c r="J168" s="646" t="str">
        <f>IF(J$159="","",IF(COUNTIFS('(6)定期点検調書'!$B$12:$B$5000,J$159,'(6)定期点検調書'!$AH$12:$AH$5000,$C168,'(6)定期点検調書'!$BF$12:$BF$5000,$W$7)&gt;=1,$W$7,IF(COUNTIFS('(6)定期点検調書'!$B$12:$B$5000,J$159,'(6)定期点検調書'!$AH$12:$AH$5000,$C168,'(6)定期点検調書'!$BF$12:$BF$5000,$V$7)&gt;=1,$V$7,IF(COUNTIFS('(6)定期点検調書'!$B$12:$B$5000,J$159,'(6)定期点検調書'!$AH$12:$AH$5000,$C168,'(6)定期点検調書'!$BF$12:$BF$5000,$U$7)&gt;=1,$U$7,IF(COUNTIFS('(6)定期点検調書'!$B$12:$B$5000,J$159,'(6)定期点検調書'!$AH$12:$AH$5000,$C168,'(6)定期点検調書'!$BF$12:$BF$5000,$T$7)&gt;=1,$T$7,IF(COUNTIFS('(6)定期点検調書'!$B$12:$B$5000,J$159,'(6)定期点検調書'!$AH$12:$AH$5000,$C168,'(6)定期点検調書'!$BF$12:$BF$5000,$S$7)&gt;=1,$S$7,""))))))</f>
        <v/>
      </c>
      <c r="K168" s="646" t="str">
        <f>IF(K$159="","",IF(COUNTIFS('(6)定期点検調書'!$B$12:$B$5000,K$159,'(6)定期点検調書'!$AH$12:$AH$5000,$C168,'(6)定期点検調書'!$BF$12:$BF$5000,$W$7)&gt;=1,$W$7,IF(COUNTIFS('(6)定期点検調書'!$B$12:$B$5000,K$159,'(6)定期点検調書'!$AH$12:$AH$5000,$C168,'(6)定期点検調書'!$BF$12:$BF$5000,$V$7)&gt;=1,$V$7,IF(COUNTIFS('(6)定期点検調書'!$B$12:$B$5000,K$159,'(6)定期点検調書'!$AH$12:$AH$5000,$C168,'(6)定期点検調書'!$BF$12:$BF$5000,$U$7)&gt;=1,$U$7,IF(COUNTIFS('(6)定期点検調書'!$B$12:$B$5000,K$159,'(6)定期点検調書'!$AH$12:$AH$5000,$C168,'(6)定期点検調書'!$BF$12:$BF$5000,$T$7)&gt;=1,$T$7,IF(COUNTIFS('(6)定期点検調書'!$B$12:$B$5000,K$159,'(6)定期点検調書'!$AH$12:$AH$5000,$C168,'(6)定期点検調書'!$BF$12:$BF$5000,$S$7)&gt;=1,$S$7,""))))))</f>
        <v/>
      </c>
      <c r="L168" s="646" t="str">
        <f>IF(L$159="","",IF(COUNTIFS('(6)定期点検調書'!$B$12:$B$5000,L$159,'(6)定期点検調書'!$AH$12:$AH$5000,$C168,'(6)定期点検調書'!$BF$12:$BF$5000,$W$7)&gt;=1,$W$7,IF(COUNTIFS('(6)定期点検調書'!$B$12:$B$5000,L$159,'(6)定期点検調書'!$AH$12:$AH$5000,$C168,'(6)定期点検調書'!$BF$12:$BF$5000,$V$7)&gt;=1,$V$7,IF(COUNTIFS('(6)定期点検調書'!$B$12:$B$5000,L$159,'(6)定期点検調書'!$AH$12:$AH$5000,$C168,'(6)定期点検調書'!$BF$12:$BF$5000,$U$7)&gt;=1,$U$7,IF(COUNTIFS('(6)定期点検調書'!$B$12:$B$5000,L$159,'(6)定期点検調書'!$AH$12:$AH$5000,$C168,'(6)定期点検調書'!$BF$12:$BF$5000,$T$7)&gt;=1,$T$7,IF(COUNTIFS('(6)定期点検調書'!$B$12:$B$5000,L$159,'(6)定期点検調書'!$AH$12:$AH$5000,$C168,'(6)定期点検調書'!$BF$12:$BF$5000,$S$7)&gt;=1,$S$7,""))))))</f>
        <v/>
      </c>
      <c r="M168" s="646" t="str">
        <f>IF(M$159="","",IF(COUNTIFS('(6)定期点検調書'!$B$12:$B$5000,M$159,'(6)定期点検調書'!$AH$12:$AH$5000,$C168,'(6)定期点検調書'!$BF$12:$BF$5000,$W$7)&gt;=1,$W$7,IF(COUNTIFS('(6)定期点検調書'!$B$12:$B$5000,M$159,'(6)定期点検調書'!$AH$12:$AH$5000,$C168,'(6)定期点検調書'!$BF$12:$BF$5000,$V$7)&gt;=1,$V$7,IF(COUNTIFS('(6)定期点検調書'!$B$12:$B$5000,M$159,'(6)定期点検調書'!$AH$12:$AH$5000,$C168,'(6)定期点検調書'!$BF$12:$BF$5000,$U$7)&gt;=1,$U$7,IF(COUNTIFS('(6)定期点検調書'!$B$12:$B$5000,M$159,'(6)定期点検調書'!$AH$12:$AH$5000,$C168,'(6)定期点検調書'!$BF$12:$BF$5000,$T$7)&gt;=1,$T$7,IF(COUNTIFS('(6)定期点検調書'!$B$12:$B$5000,M$159,'(6)定期点検調書'!$AH$12:$AH$5000,$C168,'(6)定期点検調書'!$BF$12:$BF$5000,$S$7)&gt;=1,$S$7,""))))))</f>
        <v/>
      </c>
      <c r="N168" s="646" t="str">
        <f>IF(N$159="","",IF(COUNTIFS('(6)定期点検調書'!$B$12:$B$5000,N$159,'(6)定期点検調書'!$AH$12:$AH$5000,$C168,'(6)定期点検調書'!$BF$12:$BF$5000,$W$7)&gt;=1,$W$7,IF(COUNTIFS('(6)定期点検調書'!$B$12:$B$5000,N$159,'(6)定期点検調書'!$AH$12:$AH$5000,$C168,'(6)定期点検調書'!$BF$12:$BF$5000,$V$7)&gt;=1,$V$7,IF(COUNTIFS('(6)定期点検調書'!$B$12:$B$5000,N$159,'(6)定期点検調書'!$AH$12:$AH$5000,$C168,'(6)定期点検調書'!$BF$12:$BF$5000,$U$7)&gt;=1,$U$7,IF(COUNTIFS('(6)定期点検調書'!$B$12:$B$5000,N$159,'(6)定期点検調書'!$AH$12:$AH$5000,$C168,'(6)定期点検調書'!$BF$12:$BF$5000,$T$7)&gt;=1,$T$7,IF(COUNTIFS('(6)定期点検調書'!$B$12:$B$5000,N$159,'(6)定期点検調書'!$AH$12:$AH$5000,$C168,'(6)定期点検調書'!$BF$12:$BF$5000,$S$7)&gt;=1,$S$7,""))))))</f>
        <v/>
      </c>
      <c r="O168" s="646" t="str">
        <f>IF(O$159="","",IF(COUNTIFS('(6)定期点検調書'!$B$12:$B$5000,O$159,'(6)定期点検調書'!$AH$12:$AH$5000,$C168,'(6)定期点検調書'!$BF$12:$BF$5000,$W$7)&gt;=1,$W$7,IF(COUNTIFS('(6)定期点検調書'!$B$12:$B$5000,O$159,'(6)定期点検調書'!$AH$12:$AH$5000,$C168,'(6)定期点検調書'!$BF$12:$BF$5000,$V$7)&gt;=1,$V$7,IF(COUNTIFS('(6)定期点検調書'!$B$12:$B$5000,O$159,'(6)定期点検調書'!$AH$12:$AH$5000,$C168,'(6)定期点検調書'!$BF$12:$BF$5000,$U$7)&gt;=1,$U$7,IF(COUNTIFS('(6)定期点検調書'!$B$12:$B$5000,O$159,'(6)定期点検調書'!$AH$12:$AH$5000,$C168,'(6)定期点検調書'!$BF$12:$BF$5000,$T$7)&gt;=1,$T$7,IF(COUNTIFS('(6)定期点検調書'!$B$12:$B$5000,O$159,'(6)定期点検調書'!$AH$12:$AH$5000,$C168,'(6)定期点検調書'!$BF$12:$BF$5000,$S$7)&gt;=1,$S$7,""))))))</f>
        <v/>
      </c>
      <c r="P168" s="646" t="str">
        <f>IF(P$159="","",IF(COUNTIFS('(6)定期点検調書'!$B$12:$B$5000,P$159,'(6)定期点検調書'!$AH$12:$AH$5000,$C168,'(6)定期点検調書'!$BF$12:$BF$5000,$W$7)&gt;=1,$W$7,IF(COUNTIFS('(6)定期点検調書'!$B$12:$B$5000,P$159,'(6)定期点検調書'!$AH$12:$AH$5000,$C168,'(6)定期点検調書'!$BF$12:$BF$5000,$V$7)&gt;=1,$V$7,IF(COUNTIFS('(6)定期点検調書'!$B$12:$B$5000,P$159,'(6)定期点検調書'!$AH$12:$AH$5000,$C168,'(6)定期点検調書'!$BF$12:$BF$5000,$U$7)&gt;=1,$U$7,IF(COUNTIFS('(6)定期点検調書'!$B$12:$B$5000,P$159,'(6)定期点検調書'!$AH$12:$AH$5000,$C168,'(6)定期点検調書'!$BF$12:$BF$5000,$T$7)&gt;=1,$T$7,IF(COUNTIFS('(6)定期点検調書'!$B$12:$B$5000,P$159,'(6)定期点検調書'!$AH$12:$AH$5000,$C168,'(6)定期点検調書'!$BF$12:$BF$5000,$S$7)&gt;=1,$S$7,""))))))</f>
        <v/>
      </c>
      <c r="Q168" s="646" t="str">
        <f>IF(Q$159="","",IF(COUNTIFS('(6)定期点検調書'!$B$12:$B$5000,Q$159,'(6)定期点検調書'!$AH$12:$AH$5000,$C168,'(6)定期点検調書'!$BF$12:$BF$5000,$W$7)&gt;=1,$W$7,IF(COUNTIFS('(6)定期点検調書'!$B$12:$B$5000,Q$159,'(6)定期点検調書'!$AH$12:$AH$5000,$C168,'(6)定期点検調書'!$BF$12:$BF$5000,$V$7)&gt;=1,$V$7,IF(COUNTIFS('(6)定期点検調書'!$B$12:$B$5000,Q$159,'(6)定期点検調書'!$AH$12:$AH$5000,$C168,'(6)定期点検調書'!$BF$12:$BF$5000,$U$7)&gt;=1,$U$7,IF(COUNTIFS('(6)定期点検調書'!$B$12:$B$5000,Q$159,'(6)定期点検調書'!$AH$12:$AH$5000,$C168,'(6)定期点検調書'!$BF$12:$BF$5000,$T$7)&gt;=1,$T$7,IF(COUNTIFS('(6)定期点検調書'!$B$12:$B$5000,Q$159,'(6)定期点検調書'!$AH$12:$AH$5000,$C168,'(6)定期点検調書'!$BF$12:$BF$5000,$S$7)&gt;=1,$S$7,""))))))</f>
        <v/>
      </c>
      <c r="R168" s="646" t="str">
        <f>IF(R$159="","",IF(COUNTIFS('(6)定期点検調書'!$B$12:$B$5000,R$159,'(6)定期点検調書'!$AH$12:$AH$5000,$C168,'(6)定期点検調書'!$BF$12:$BF$5000,$W$7)&gt;=1,$W$7,IF(COUNTIFS('(6)定期点検調書'!$B$12:$B$5000,R$159,'(6)定期点検調書'!$AH$12:$AH$5000,$C168,'(6)定期点検調書'!$BF$12:$BF$5000,$V$7)&gt;=1,$V$7,IF(COUNTIFS('(6)定期点検調書'!$B$12:$B$5000,R$159,'(6)定期点検調書'!$AH$12:$AH$5000,$C168,'(6)定期点検調書'!$BF$12:$BF$5000,$U$7)&gt;=1,$U$7,IF(COUNTIFS('(6)定期点検調書'!$B$12:$B$5000,R$159,'(6)定期点検調書'!$AH$12:$AH$5000,$C168,'(6)定期点検調書'!$BF$12:$BF$5000,$T$7)&gt;=1,$T$7,IF(COUNTIFS('(6)定期点検調書'!$B$12:$B$5000,R$159,'(6)定期点検調書'!$AH$12:$AH$5000,$C168,'(6)定期点検調書'!$BF$12:$BF$5000,$S$7)&gt;=1,$S$7,""))))))</f>
        <v/>
      </c>
      <c r="S168" s="646" t="str">
        <f>IF(S$159="","",IF(COUNTIFS('(6)定期点検調書'!$B$12:$B$5000,S$159,'(6)定期点検調書'!$AH$12:$AH$5000,$C168,'(6)定期点検調書'!$BF$12:$BF$5000,$W$7)&gt;=1,$W$7,IF(COUNTIFS('(6)定期点検調書'!$B$12:$B$5000,S$159,'(6)定期点検調書'!$AH$12:$AH$5000,$C168,'(6)定期点検調書'!$BF$12:$BF$5000,$V$7)&gt;=1,$V$7,IF(COUNTIFS('(6)定期点検調書'!$B$12:$B$5000,S$159,'(6)定期点検調書'!$AH$12:$AH$5000,$C168,'(6)定期点検調書'!$BF$12:$BF$5000,$U$7)&gt;=1,$U$7,IF(COUNTIFS('(6)定期点検調書'!$B$12:$B$5000,S$159,'(6)定期点検調書'!$AH$12:$AH$5000,$C168,'(6)定期点検調書'!$BF$12:$BF$5000,$T$7)&gt;=1,$T$7,IF(COUNTIFS('(6)定期点検調書'!$B$12:$B$5000,S$159,'(6)定期点検調書'!$AH$12:$AH$5000,$C168,'(6)定期点検調書'!$BF$12:$BF$5000,$S$7)&gt;=1,$S$7,""))))))</f>
        <v/>
      </c>
      <c r="T168" s="646" t="str">
        <f>IF(T$159="","",IF(COUNTIFS('(6)定期点検調書'!$B$12:$B$5000,T$159,'(6)定期点検調書'!$AH$12:$AH$5000,$C168,'(6)定期点検調書'!$BF$12:$BF$5000,$W$7)&gt;=1,$W$7,IF(COUNTIFS('(6)定期点検調書'!$B$12:$B$5000,T$159,'(6)定期点検調書'!$AH$12:$AH$5000,$C168,'(6)定期点検調書'!$BF$12:$BF$5000,$V$7)&gt;=1,$V$7,IF(COUNTIFS('(6)定期点検調書'!$B$12:$B$5000,T$159,'(6)定期点検調書'!$AH$12:$AH$5000,$C168,'(6)定期点検調書'!$BF$12:$BF$5000,$U$7)&gt;=1,$U$7,IF(COUNTIFS('(6)定期点検調書'!$B$12:$B$5000,T$159,'(6)定期点検調書'!$AH$12:$AH$5000,$C168,'(6)定期点検調書'!$BF$12:$BF$5000,$T$7)&gt;=1,$T$7,IF(COUNTIFS('(6)定期点検調書'!$B$12:$B$5000,T$159,'(6)定期点検調書'!$AH$12:$AH$5000,$C168,'(6)定期点検調書'!$BF$12:$BF$5000,$S$7)&gt;=1,$S$7,""))))))</f>
        <v/>
      </c>
      <c r="U168" s="646" t="str">
        <f>IF(U$159="","",IF(COUNTIFS('(6)定期点検調書'!$B$12:$B$5000,U$159,'(6)定期点検調書'!$AH$12:$AH$5000,$C168,'(6)定期点検調書'!$BF$12:$BF$5000,$W$7)&gt;=1,$W$7,IF(COUNTIFS('(6)定期点検調書'!$B$12:$B$5000,U$159,'(6)定期点検調書'!$AH$12:$AH$5000,$C168,'(6)定期点検調書'!$BF$12:$BF$5000,$V$7)&gt;=1,$V$7,IF(COUNTIFS('(6)定期点検調書'!$B$12:$B$5000,U$159,'(6)定期点検調書'!$AH$12:$AH$5000,$C168,'(6)定期点検調書'!$BF$12:$BF$5000,$U$7)&gt;=1,$U$7,IF(COUNTIFS('(6)定期点検調書'!$B$12:$B$5000,U$159,'(6)定期点検調書'!$AH$12:$AH$5000,$C168,'(6)定期点検調書'!$BF$12:$BF$5000,$T$7)&gt;=1,$T$7,IF(COUNTIFS('(6)定期点検調書'!$B$12:$B$5000,U$159,'(6)定期点検調書'!$AH$12:$AH$5000,$C168,'(6)定期点検調書'!$BF$12:$BF$5000,$S$7)&gt;=1,$S$7,""))))))</f>
        <v/>
      </c>
      <c r="V168" s="646" t="str">
        <f>IF(V$159="","",IF(COUNTIFS('(6)定期点検調書'!$B$12:$B$5000,V$159,'(6)定期点検調書'!$AH$12:$AH$5000,$C168,'(6)定期点検調書'!$BF$12:$BF$5000,$W$7)&gt;=1,$W$7,IF(COUNTIFS('(6)定期点検調書'!$B$12:$B$5000,V$159,'(6)定期点検調書'!$AH$12:$AH$5000,$C168,'(6)定期点検調書'!$BF$12:$BF$5000,$V$7)&gt;=1,$V$7,IF(COUNTIFS('(6)定期点検調書'!$B$12:$B$5000,V$159,'(6)定期点検調書'!$AH$12:$AH$5000,$C168,'(6)定期点検調書'!$BF$12:$BF$5000,$U$7)&gt;=1,$U$7,IF(COUNTIFS('(6)定期点検調書'!$B$12:$B$5000,V$159,'(6)定期点検調書'!$AH$12:$AH$5000,$C168,'(6)定期点検調書'!$BF$12:$BF$5000,$T$7)&gt;=1,$T$7,IF(COUNTIFS('(6)定期点検調書'!$B$12:$B$5000,V$159,'(6)定期点検調書'!$AH$12:$AH$5000,$C168,'(6)定期点検調書'!$BF$12:$BF$5000,$S$7)&gt;=1,$S$7,""))))))</f>
        <v/>
      </c>
      <c r="W168" s="646" t="str">
        <f>IF(W$159="","",IF(COUNTIFS('(6)定期点検調書'!$B$12:$B$5000,W$159,'(6)定期点検調書'!$AH$12:$AH$5000,$C168,'(6)定期点検調書'!$BF$12:$BF$5000,$W$7)&gt;=1,$W$7,IF(COUNTIFS('(6)定期点検調書'!$B$12:$B$5000,W$159,'(6)定期点検調書'!$AH$12:$AH$5000,$C168,'(6)定期点検調書'!$BF$12:$BF$5000,$V$7)&gt;=1,$V$7,IF(COUNTIFS('(6)定期点検調書'!$B$12:$B$5000,W$159,'(6)定期点検調書'!$AH$12:$AH$5000,$C168,'(6)定期点検調書'!$BF$12:$BF$5000,$U$7)&gt;=1,$U$7,IF(COUNTIFS('(6)定期点検調書'!$B$12:$B$5000,W$159,'(6)定期点検調書'!$AH$12:$AH$5000,$C168,'(6)定期点検調書'!$BF$12:$BF$5000,$T$7)&gt;=1,$T$7,IF(COUNTIFS('(6)定期点検調書'!$B$12:$B$5000,W$159,'(6)定期点検調書'!$AH$12:$AH$5000,$C168,'(6)定期点検調書'!$BF$12:$BF$5000,$S$7)&gt;=1,$S$7,""))))))</f>
        <v/>
      </c>
      <c r="X168" s="646" t="str">
        <f>IF(X$159="","",IF(COUNTIFS('(6)定期点検調書'!$B$12:$B$5000,X$159,'(6)定期点検調書'!$AH$12:$AH$5000,$C168,'(6)定期点検調書'!$BF$12:$BF$5000,$W$7)&gt;=1,$W$7,IF(COUNTIFS('(6)定期点検調書'!$B$12:$B$5000,X$159,'(6)定期点検調書'!$AH$12:$AH$5000,$C168,'(6)定期点検調書'!$BF$12:$BF$5000,$V$7)&gt;=1,$V$7,IF(COUNTIFS('(6)定期点検調書'!$B$12:$B$5000,X$159,'(6)定期点検調書'!$AH$12:$AH$5000,$C168,'(6)定期点検調書'!$BF$12:$BF$5000,$U$7)&gt;=1,$U$7,IF(COUNTIFS('(6)定期点検調書'!$B$12:$B$5000,X$159,'(6)定期点検調書'!$AH$12:$AH$5000,$C168,'(6)定期点検調書'!$BF$12:$BF$5000,$T$7)&gt;=1,$T$7,IF(COUNTIFS('(6)定期点検調書'!$B$12:$B$5000,X$159,'(6)定期点検調書'!$AH$12:$AH$5000,$C168,'(6)定期点検調書'!$BF$12:$BF$5000,$S$7)&gt;=1,$S$7,""))))))</f>
        <v/>
      </c>
      <c r="Y168" s="646" t="str">
        <f>IF(Y$159="","",IF(COUNTIFS('(6)定期点検調書'!$B$12:$B$5000,Y$159,'(6)定期点検調書'!$AH$12:$AH$5000,$C168,'(6)定期点検調書'!$BF$12:$BF$5000,$W$7)&gt;=1,$W$7,IF(COUNTIFS('(6)定期点検調書'!$B$12:$B$5000,Y$159,'(6)定期点検調書'!$AH$12:$AH$5000,$C168,'(6)定期点検調書'!$BF$12:$BF$5000,$V$7)&gt;=1,$V$7,IF(COUNTIFS('(6)定期点検調書'!$B$12:$B$5000,Y$159,'(6)定期点検調書'!$AH$12:$AH$5000,$C168,'(6)定期点検調書'!$BF$12:$BF$5000,$U$7)&gt;=1,$U$7,IF(COUNTIFS('(6)定期点検調書'!$B$12:$B$5000,Y$159,'(6)定期点検調書'!$AH$12:$AH$5000,$C168,'(6)定期点検調書'!$BF$12:$BF$5000,$T$7)&gt;=1,$T$7,IF(COUNTIFS('(6)定期点検調書'!$B$12:$B$5000,Y$159,'(6)定期点検調書'!$AH$12:$AH$5000,$C168,'(6)定期点検調書'!$BF$12:$BF$5000,$S$7)&gt;=1,$S$7,""))))))</f>
        <v/>
      </c>
      <c r="Z168" s="646" t="str">
        <f>IF(Z$159="","",IF(COUNTIFS('(6)定期点検調書'!$B$12:$B$5000,Z$159,'(6)定期点検調書'!$AH$12:$AH$5000,$C168,'(6)定期点検調書'!$BF$12:$BF$5000,$W$7)&gt;=1,$W$7,IF(COUNTIFS('(6)定期点検調書'!$B$12:$B$5000,Z$159,'(6)定期点検調書'!$AH$12:$AH$5000,$C168,'(6)定期点検調書'!$BF$12:$BF$5000,$V$7)&gt;=1,$V$7,IF(COUNTIFS('(6)定期点検調書'!$B$12:$B$5000,Z$159,'(6)定期点検調書'!$AH$12:$AH$5000,$C168,'(6)定期点検調書'!$BF$12:$BF$5000,$U$7)&gt;=1,$U$7,IF(COUNTIFS('(6)定期点検調書'!$B$12:$B$5000,Z$159,'(6)定期点検調書'!$AH$12:$AH$5000,$C168,'(6)定期点検調書'!$BF$12:$BF$5000,$T$7)&gt;=1,$T$7,IF(COUNTIFS('(6)定期点検調書'!$B$12:$B$5000,Z$159,'(6)定期点検調書'!$AH$12:$AH$5000,$C168,'(6)定期点検調書'!$BF$12:$BF$5000,$S$7)&gt;=1,$S$7,""))))))</f>
        <v/>
      </c>
      <c r="AA168" s="646" t="str">
        <f>IF(AA$159="","",IF(COUNTIFS('(6)定期点検調書'!$B$12:$B$5000,AA$159,'(6)定期点検調書'!$AH$12:$AH$5000,$C168,'(6)定期点検調書'!$BF$12:$BF$5000,$W$7)&gt;=1,$W$7,IF(COUNTIFS('(6)定期点検調書'!$B$12:$B$5000,AA$159,'(6)定期点検調書'!$AH$12:$AH$5000,$C168,'(6)定期点検調書'!$BF$12:$BF$5000,$V$7)&gt;=1,$V$7,IF(COUNTIFS('(6)定期点検調書'!$B$12:$B$5000,AA$159,'(6)定期点検調書'!$AH$12:$AH$5000,$C168,'(6)定期点検調書'!$BF$12:$BF$5000,$U$7)&gt;=1,$U$7,IF(COUNTIFS('(6)定期点検調書'!$B$12:$B$5000,AA$159,'(6)定期点検調書'!$AH$12:$AH$5000,$C168,'(6)定期点検調書'!$BF$12:$BF$5000,$T$7)&gt;=1,$T$7,IF(COUNTIFS('(6)定期点検調書'!$B$12:$B$5000,AA$159,'(6)定期点検調書'!$AH$12:$AH$5000,$C168,'(6)定期点検調書'!$BF$12:$BF$5000,$S$7)&gt;=1,$S$7,""))))))</f>
        <v/>
      </c>
      <c r="AB168" s="646" t="str">
        <f>IF(AB$159="","",IF(COUNTIFS('(6)定期点検調書'!$B$12:$B$5000,AB$159,'(6)定期点検調書'!$AH$12:$AH$5000,$C168,'(6)定期点検調書'!$BF$12:$BF$5000,$W$7)&gt;=1,$W$7,IF(COUNTIFS('(6)定期点検調書'!$B$12:$B$5000,AB$159,'(6)定期点検調書'!$AH$12:$AH$5000,$C168,'(6)定期点検調書'!$BF$12:$BF$5000,$V$7)&gt;=1,$V$7,IF(COUNTIFS('(6)定期点検調書'!$B$12:$B$5000,AB$159,'(6)定期点検調書'!$AH$12:$AH$5000,$C168,'(6)定期点検調書'!$BF$12:$BF$5000,$U$7)&gt;=1,$U$7,IF(COUNTIFS('(6)定期点検調書'!$B$12:$B$5000,AB$159,'(6)定期点検調書'!$AH$12:$AH$5000,$C168,'(6)定期点検調書'!$BF$12:$BF$5000,$T$7)&gt;=1,$T$7,IF(COUNTIFS('(6)定期点検調書'!$B$12:$B$5000,AB$159,'(6)定期点検調書'!$AH$12:$AH$5000,$C168,'(6)定期点検調書'!$BF$12:$BF$5000,$S$7)&gt;=1,$S$7,""))))))</f>
        <v/>
      </c>
      <c r="AC168" s="646" t="str">
        <f>IF(AC$159="","",IF(COUNTIFS('(6)定期点検調書'!$B$12:$B$5000,AC$159,'(6)定期点検調書'!$AH$12:$AH$5000,$C168,'(6)定期点検調書'!$BF$12:$BF$5000,$W$7)&gt;=1,$W$7,IF(COUNTIFS('(6)定期点検調書'!$B$12:$B$5000,AC$159,'(6)定期点検調書'!$AH$12:$AH$5000,$C168,'(6)定期点検調書'!$BF$12:$BF$5000,$V$7)&gt;=1,$V$7,IF(COUNTIFS('(6)定期点検調書'!$B$12:$B$5000,AC$159,'(6)定期点検調書'!$AH$12:$AH$5000,$C168,'(6)定期点検調書'!$BF$12:$BF$5000,$U$7)&gt;=1,$U$7,IF(COUNTIFS('(6)定期点検調書'!$B$12:$B$5000,AC$159,'(6)定期点検調書'!$AH$12:$AH$5000,$C168,'(6)定期点検調書'!$BF$12:$BF$5000,$T$7)&gt;=1,$T$7,IF(COUNTIFS('(6)定期点検調書'!$B$12:$B$5000,AC$159,'(6)定期点検調書'!$AH$12:$AH$5000,$C168,'(6)定期点検調書'!$BF$12:$BF$5000,$S$7)&gt;=1,$S$7,""))))))</f>
        <v/>
      </c>
      <c r="AD168" s="646" t="str">
        <f>IF(AD$159="","",IF(COUNTIFS('(6)定期点検調書'!$B$12:$B$5000,AD$159,'(6)定期点検調書'!$AH$12:$AH$5000,$C168,'(6)定期点検調書'!$BF$12:$BF$5000,$W$7)&gt;=1,$W$7,IF(COUNTIFS('(6)定期点検調書'!$B$12:$B$5000,AD$159,'(6)定期点検調書'!$AH$12:$AH$5000,$C168,'(6)定期点検調書'!$BF$12:$BF$5000,$V$7)&gt;=1,$V$7,IF(COUNTIFS('(6)定期点検調書'!$B$12:$B$5000,AD$159,'(6)定期点検調書'!$AH$12:$AH$5000,$C168,'(6)定期点検調書'!$BF$12:$BF$5000,$U$7)&gt;=1,$U$7,IF(COUNTIFS('(6)定期点検調書'!$B$12:$B$5000,AD$159,'(6)定期点検調書'!$AH$12:$AH$5000,$C168,'(6)定期点検調書'!$BF$12:$BF$5000,$T$7)&gt;=1,$T$7,IF(COUNTIFS('(6)定期点検調書'!$B$12:$B$5000,AD$159,'(6)定期点検調書'!$AH$12:$AH$5000,$C168,'(6)定期点検調書'!$BF$12:$BF$5000,$S$7)&gt;=1,$S$7,""))))))</f>
        <v/>
      </c>
      <c r="AE168" s="646" t="str">
        <f>IF(AE$159="","",IF(COUNTIFS('(6)定期点検調書'!$B$12:$B$5000,AE$159,'(6)定期点検調書'!$AH$12:$AH$5000,$C168,'(6)定期点検調書'!$BF$12:$BF$5000,$W$7)&gt;=1,$W$7,IF(COUNTIFS('(6)定期点検調書'!$B$12:$B$5000,AE$159,'(6)定期点検調書'!$AH$12:$AH$5000,$C168,'(6)定期点検調書'!$BF$12:$BF$5000,$V$7)&gt;=1,$V$7,IF(COUNTIFS('(6)定期点検調書'!$B$12:$B$5000,AE$159,'(6)定期点検調書'!$AH$12:$AH$5000,$C168,'(6)定期点検調書'!$BF$12:$BF$5000,$U$7)&gt;=1,$U$7,IF(COUNTIFS('(6)定期点検調書'!$B$12:$B$5000,AE$159,'(6)定期点検調書'!$AH$12:$AH$5000,$C168,'(6)定期点検調書'!$BF$12:$BF$5000,$T$7)&gt;=1,$T$7,IF(COUNTIFS('(6)定期点検調書'!$B$12:$B$5000,AE$159,'(6)定期点検調書'!$AH$12:$AH$5000,$C168,'(6)定期点検調書'!$BF$12:$BF$5000,$S$7)&gt;=1,$S$7,""))))))</f>
        <v/>
      </c>
      <c r="AF168" s="646" t="str">
        <f>IF(AF$159="","",IF(COUNTIFS('(6)定期点検調書'!$B$12:$B$5000,AF$159,'(6)定期点検調書'!$AH$12:$AH$5000,$C168,'(6)定期点検調書'!$BF$12:$BF$5000,$W$7)&gt;=1,$W$7,IF(COUNTIFS('(6)定期点検調書'!$B$12:$B$5000,AF$159,'(6)定期点検調書'!$AH$12:$AH$5000,$C168,'(6)定期点検調書'!$BF$12:$BF$5000,$V$7)&gt;=1,$V$7,IF(COUNTIFS('(6)定期点検調書'!$B$12:$B$5000,AF$159,'(6)定期点検調書'!$AH$12:$AH$5000,$C168,'(6)定期点検調書'!$BF$12:$BF$5000,$U$7)&gt;=1,$U$7,IF(COUNTIFS('(6)定期点検調書'!$B$12:$B$5000,AF$159,'(6)定期点検調書'!$AH$12:$AH$5000,$C168,'(6)定期点検調書'!$BF$12:$BF$5000,$T$7)&gt;=1,$T$7,IF(COUNTIFS('(6)定期点検調書'!$B$12:$B$5000,AF$159,'(6)定期点検調書'!$AH$12:$AH$5000,$C168,'(6)定期点検調書'!$BF$12:$BF$5000,$S$7)&gt;=1,$S$7,""))))))</f>
        <v/>
      </c>
      <c r="AG168" s="646" t="str">
        <f>IF(AG$159="","",IF(COUNTIFS('(6)定期点検調書'!$B$12:$B$5000,AG$159,'(6)定期点検調書'!$AH$12:$AH$5000,$C168,'(6)定期点検調書'!$BF$12:$BF$5000,$W$7)&gt;=1,$W$7,IF(COUNTIFS('(6)定期点検調書'!$B$12:$B$5000,AG$159,'(6)定期点検調書'!$AH$12:$AH$5000,$C168,'(6)定期点検調書'!$BF$12:$BF$5000,$V$7)&gt;=1,$V$7,IF(COUNTIFS('(6)定期点検調書'!$B$12:$B$5000,AG$159,'(6)定期点検調書'!$AH$12:$AH$5000,$C168,'(6)定期点検調書'!$BF$12:$BF$5000,$U$7)&gt;=1,$U$7,IF(COUNTIFS('(6)定期点検調書'!$B$12:$B$5000,AG$159,'(6)定期点検調書'!$AH$12:$AH$5000,$C168,'(6)定期点検調書'!$BF$12:$BF$5000,$T$7)&gt;=1,$T$7,IF(COUNTIFS('(6)定期点検調書'!$B$12:$B$5000,AG$159,'(6)定期点検調書'!$AH$12:$AH$5000,$C168,'(6)定期点検調書'!$BF$12:$BF$5000,$S$7)&gt;=1,$S$7,""))))))</f>
        <v/>
      </c>
      <c r="AH168" s="646" t="str">
        <f>IF(AH$159="","",IF(COUNTIFS('(6)定期点検調書'!$B$12:$B$5000,AH$159,'(6)定期点検調書'!$AH$12:$AH$5000,$C168,'(6)定期点検調書'!$BF$12:$BF$5000,$W$7)&gt;=1,$W$7,IF(COUNTIFS('(6)定期点検調書'!$B$12:$B$5000,AH$159,'(6)定期点検調書'!$AH$12:$AH$5000,$C168,'(6)定期点検調書'!$BF$12:$BF$5000,$V$7)&gt;=1,$V$7,IF(COUNTIFS('(6)定期点検調書'!$B$12:$B$5000,AH$159,'(6)定期点検調書'!$AH$12:$AH$5000,$C168,'(6)定期点検調書'!$BF$12:$BF$5000,$U$7)&gt;=1,$U$7,IF(COUNTIFS('(6)定期点検調書'!$B$12:$B$5000,AH$159,'(6)定期点検調書'!$AH$12:$AH$5000,$C168,'(6)定期点検調書'!$BF$12:$BF$5000,$T$7)&gt;=1,$T$7,IF(COUNTIFS('(6)定期点検調書'!$B$12:$B$5000,AH$159,'(6)定期点検調書'!$AH$12:$AH$5000,$C168,'(6)定期点検調書'!$BF$12:$BF$5000,$S$7)&gt;=1,$S$7,""))))))</f>
        <v/>
      </c>
      <c r="AI168" s="646" t="str">
        <f>IF(AI$159="","",IF(COUNTIFS('(6)定期点検調書'!$B$12:$B$5000,AI$159,'(6)定期点検調書'!$AH$12:$AH$5000,$C168,'(6)定期点検調書'!$BF$12:$BF$5000,$W$7)&gt;=1,$W$7,IF(COUNTIFS('(6)定期点検調書'!$B$12:$B$5000,AI$159,'(6)定期点検調書'!$AH$12:$AH$5000,$C168,'(6)定期点検調書'!$BF$12:$BF$5000,$V$7)&gt;=1,$V$7,IF(COUNTIFS('(6)定期点検調書'!$B$12:$B$5000,AI$159,'(6)定期点検調書'!$AH$12:$AH$5000,$C168,'(6)定期点検調書'!$BF$12:$BF$5000,$U$7)&gt;=1,$U$7,IF(COUNTIFS('(6)定期点検調書'!$B$12:$B$5000,AI$159,'(6)定期点検調書'!$AH$12:$AH$5000,$C168,'(6)定期点検調書'!$BF$12:$BF$5000,$T$7)&gt;=1,$T$7,IF(COUNTIFS('(6)定期点検調書'!$B$12:$B$5000,AI$159,'(6)定期点検調書'!$AH$12:$AH$5000,$C168,'(6)定期点検調書'!$BF$12:$BF$5000,$S$7)&gt;=1,$S$7,""))))))</f>
        <v/>
      </c>
      <c r="AJ168" s="646" t="str">
        <f>IF(AJ$159="","",IF(COUNTIFS('(6)定期点検調書'!$B$12:$B$5000,AJ$159,'(6)定期点検調書'!$AH$12:$AH$5000,$C168,'(6)定期点検調書'!$BF$12:$BF$5000,$W$7)&gt;=1,$W$7,IF(COUNTIFS('(6)定期点検調書'!$B$12:$B$5000,AJ$159,'(6)定期点検調書'!$AH$12:$AH$5000,$C168,'(6)定期点検調書'!$BF$12:$BF$5000,$V$7)&gt;=1,$V$7,IF(COUNTIFS('(6)定期点検調書'!$B$12:$B$5000,AJ$159,'(6)定期点検調書'!$AH$12:$AH$5000,$C168,'(6)定期点検調書'!$BF$12:$BF$5000,$U$7)&gt;=1,$U$7,IF(COUNTIFS('(6)定期点検調書'!$B$12:$B$5000,AJ$159,'(6)定期点検調書'!$AH$12:$AH$5000,$C168,'(6)定期点検調書'!$BF$12:$BF$5000,$T$7)&gt;=1,$T$7,IF(COUNTIFS('(6)定期点検調書'!$B$12:$B$5000,AJ$159,'(6)定期点検調書'!$AH$12:$AH$5000,$C168,'(6)定期点検調書'!$BF$12:$BF$5000,$S$7)&gt;=1,$S$7,""))))))</f>
        <v/>
      </c>
      <c r="AK168" s="646" t="str">
        <f>IF(AK$159="","",IF(COUNTIFS('(6)定期点検調書'!$B$12:$B$5000,AK$159,'(6)定期点検調書'!$AH$12:$AH$5000,$C168,'(6)定期点検調書'!$BF$12:$BF$5000,$W$7)&gt;=1,$W$7,IF(COUNTIFS('(6)定期点検調書'!$B$12:$B$5000,AK$159,'(6)定期点検調書'!$AH$12:$AH$5000,$C168,'(6)定期点検調書'!$BF$12:$BF$5000,$V$7)&gt;=1,$V$7,IF(COUNTIFS('(6)定期点検調書'!$B$12:$B$5000,AK$159,'(6)定期点検調書'!$AH$12:$AH$5000,$C168,'(6)定期点検調書'!$BF$12:$BF$5000,$U$7)&gt;=1,$U$7,IF(COUNTIFS('(6)定期点検調書'!$B$12:$B$5000,AK$159,'(6)定期点検調書'!$AH$12:$AH$5000,$C168,'(6)定期点検調書'!$BF$12:$BF$5000,$T$7)&gt;=1,$T$7,IF(COUNTIFS('(6)定期点検調書'!$B$12:$B$5000,AK$159,'(6)定期点検調書'!$AH$12:$AH$5000,$C168,'(6)定期点検調書'!$BF$12:$BF$5000,$S$7)&gt;=1,$S$7,""))))))</f>
        <v/>
      </c>
      <c r="AL168" s="646" t="str">
        <f>IF(AL$159="","",IF(COUNTIFS('(6)定期点検調書'!$B$12:$B$5000,AL$159,'(6)定期点検調書'!$AH$12:$AH$5000,$C168,'(6)定期点検調書'!$BF$12:$BF$5000,$W$7)&gt;=1,$W$7,IF(COUNTIFS('(6)定期点検調書'!$B$12:$B$5000,AL$159,'(6)定期点検調書'!$AH$12:$AH$5000,$C168,'(6)定期点検調書'!$BF$12:$BF$5000,$V$7)&gt;=1,$V$7,IF(COUNTIFS('(6)定期点検調書'!$B$12:$B$5000,AL$159,'(6)定期点検調書'!$AH$12:$AH$5000,$C168,'(6)定期点検調書'!$BF$12:$BF$5000,$U$7)&gt;=1,$U$7,IF(COUNTIFS('(6)定期点検調書'!$B$12:$B$5000,AL$159,'(6)定期点検調書'!$AH$12:$AH$5000,$C168,'(6)定期点検調書'!$BF$12:$BF$5000,$T$7)&gt;=1,$T$7,IF(COUNTIFS('(6)定期点検調書'!$B$12:$B$5000,AL$159,'(6)定期点検調書'!$AH$12:$AH$5000,$C168,'(6)定期点検調書'!$BF$12:$BF$5000,$S$7)&gt;=1,$S$7,""))))))</f>
        <v/>
      </c>
      <c r="AM168" s="646" t="str">
        <f>IF(AM$159="","",IF(COUNTIFS('(6)定期点検調書'!$B$12:$B$5000,AM$159,'(6)定期点検調書'!$AH$12:$AH$5000,$C168,'(6)定期点検調書'!$BF$12:$BF$5000,$W$7)&gt;=1,$W$7,IF(COUNTIFS('(6)定期点検調書'!$B$12:$B$5000,AM$159,'(6)定期点検調書'!$AH$12:$AH$5000,$C168,'(6)定期点検調書'!$BF$12:$BF$5000,$V$7)&gt;=1,$V$7,IF(COUNTIFS('(6)定期点検調書'!$B$12:$B$5000,AM$159,'(6)定期点検調書'!$AH$12:$AH$5000,$C168,'(6)定期点検調書'!$BF$12:$BF$5000,$U$7)&gt;=1,$U$7,IF(COUNTIFS('(6)定期点検調書'!$B$12:$B$5000,AM$159,'(6)定期点検調書'!$AH$12:$AH$5000,$C168,'(6)定期点検調書'!$BF$12:$BF$5000,$T$7)&gt;=1,$T$7,IF(COUNTIFS('(6)定期点検調書'!$B$12:$B$5000,AM$159,'(6)定期点検調書'!$AH$12:$AH$5000,$C168,'(6)定期点検調書'!$BF$12:$BF$5000,$S$7)&gt;=1,$S$7,""))))))</f>
        <v/>
      </c>
      <c r="AN168" s="646" t="str">
        <f>IF(AN$159="","",IF(COUNTIFS('(6)定期点検調書'!$B$12:$B$5000,AN$159,'(6)定期点検調書'!$AH$12:$AH$5000,$C168,'(6)定期点検調書'!$BF$12:$BF$5000,$W$7)&gt;=1,$W$7,IF(COUNTIFS('(6)定期点検調書'!$B$12:$B$5000,AN$159,'(6)定期点検調書'!$AH$12:$AH$5000,$C168,'(6)定期点検調書'!$BF$12:$BF$5000,$V$7)&gt;=1,$V$7,IF(COUNTIFS('(6)定期点検調書'!$B$12:$B$5000,AN$159,'(6)定期点検調書'!$AH$12:$AH$5000,$C168,'(6)定期点検調書'!$BF$12:$BF$5000,$U$7)&gt;=1,$U$7,IF(COUNTIFS('(6)定期点検調書'!$B$12:$B$5000,AN$159,'(6)定期点検調書'!$AH$12:$AH$5000,$C168,'(6)定期点検調書'!$BF$12:$BF$5000,$T$7)&gt;=1,$T$7,IF(COUNTIFS('(6)定期点検調書'!$B$12:$B$5000,AN$159,'(6)定期点検調書'!$AH$12:$AH$5000,$C168,'(6)定期点検調書'!$BF$12:$BF$5000,$S$7)&gt;=1,$S$7,""))))))</f>
        <v/>
      </c>
      <c r="AO168" s="646" t="str">
        <f>IF(AO$159="","",IF(COUNTIFS('(6)定期点検調書'!$B$12:$B$5000,AO$159,'(6)定期点検調書'!$AH$12:$AH$5000,$C168,'(6)定期点検調書'!$BF$12:$BF$5000,$W$7)&gt;=1,$W$7,IF(COUNTIFS('(6)定期点検調書'!$B$12:$B$5000,AO$159,'(6)定期点検調書'!$AH$12:$AH$5000,$C168,'(6)定期点検調書'!$BF$12:$BF$5000,$V$7)&gt;=1,$V$7,IF(COUNTIFS('(6)定期点検調書'!$B$12:$B$5000,AO$159,'(6)定期点検調書'!$AH$12:$AH$5000,$C168,'(6)定期点検調書'!$BF$12:$BF$5000,$U$7)&gt;=1,$U$7,IF(COUNTIFS('(6)定期点検調書'!$B$12:$B$5000,AO$159,'(6)定期点検調書'!$AH$12:$AH$5000,$C168,'(6)定期点検調書'!$BF$12:$BF$5000,$T$7)&gt;=1,$T$7,IF(COUNTIFS('(6)定期点検調書'!$B$12:$B$5000,AO$159,'(6)定期点検調書'!$AH$12:$AH$5000,$C168,'(6)定期点検調書'!$BF$12:$BF$5000,$S$7)&gt;=1,$S$7,""))))))</f>
        <v/>
      </c>
      <c r="AP168" s="646" t="str">
        <f>IF(AP$159="","",IF(COUNTIFS('(6)定期点検調書'!$B$12:$B$5000,AP$159,'(6)定期点検調書'!$AH$12:$AH$5000,$C168,'(6)定期点検調書'!$BF$12:$BF$5000,$W$7)&gt;=1,$W$7,IF(COUNTIFS('(6)定期点検調書'!$B$12:$B$5000,AP$159,'(6)定期点検調書'!$AH$12:$AH$5000,$C168,'(6)定期点検調書'!$BF$12:$BF$5000,$V$7)&gt;=1,$V$7,IF(COUNTIFS('(6)定期点検調書'!$B$12:$B$5000,AP$159,'(6)定期点検調書'!$AH$12:$AH$5000,$C168,'(6)定期点検調書'!$BF$12:$BF$5000,$U$7)&gt;=1,$U$7,IF(COUNTIFS('(6)定期点検調書'!$B$12:$B$5000,AP$159,'(6)定期点検調書'!$AH$12:$AH$5000,$C168,'(6)定期点検調書'!$BF$12:$BF$5000,$T$7)&gt;=1,$T$7,IF(COUNTIFS('(6)定期点検調書'!$B$12:$B$5000,AP$159,'(6)定期点検調書'!$AH$12:$AH$5000,$C168,'(6)定期点検調書'!$BF$12:$BF$5000,$S$7)&gt;=1,$S$7,""))))))</f>
        <v/>
      </c>
      <c r="AQ168" s="646" t="str">
        <f>IF(AQ$159="","",IF(COUNTIFS('(6)定期点検調書'!$B$12:$B$5000,AQ$159,'(6)定期点検調書'!$AH$12:$AH$5000,$C168,'(6)定期点検調書'!$BF$12:$BF$5000,$W$7)&gt;=1,$W$7,IF(COUNTIFS('(6)定期点検調書'!$B$12:$B$5000,AQ$159,'(6)定期点検調書'!$AH$12:$AH$5000,$C168,'(6)定期点検調書'!$BF$12:$BF$5000,$V$7)&gt;=1,$V$7,IF(COUNTIFS('(6)定期点検調書'!$B$12:$B$5000,AQ$159,'(6)定期点検調書'!$AH$12:$AH$5000,$C168,'(6)定期点検調書'!$BF$12:$BF$5000,$U$7)&gt;=1,$U$7,IF(COUNTIFS('(6)定期点検調書'!$B$12:$B$5000,AQ$159,'(6)定期点検調書'!$AH$12:$AH$5000,$C168,'(6)定期点検調書'!$BF$12:$BF$5000,$T$7)&gt;=1,$T$7,IF(COUNTIFS('(6)定期点検調書'!$B$12:$B$5000,AQ$159,'(6)定期点検調書'!$AH$12:$AH$5000,$C168,'(6)定期点検調書'!$BF$12:$BF$5000,$S$7)&gt;=1,$S$7,""))))))</f>
        <v/>
      </c>
      <c r="AR168" s="646" t="str">
        <f>IF(AR$159="","",IF(COUNTIFS('(6)定期点検調書'!$B$12:$B$5000,AR$159,'(6)定期点検調書'!$AH$12:$AH$5000,$C168,'(6)定期点検調書'!$BF$12:$BF$5000,$W$7)&gt;=1,$W$7,IF(COUNTIFS('(6)定期点検調書'!$B$12:$B$5000,AR$159,'(6)定期点検調書'!$AH$12:$AH$5000,$C168,'(6)定期点検調書'!$BF$12:$BF$5000,$V$7)&gt;=1,$V$7,IF(COUNTIFS('(6)定期点検調書'!$B$12:$B$5000,AR$159,'(6)定期点検調書'!$AH$12:$AH$5000,$C168,'(6)定期点検調書'!$BF$12:$BF$5000,$U$7)&gt;=1,$U$7,IF(COUNTIFS('(6)定期点検調書'!$B$12:$B$5000,AR$159,'(6)定期点検調書'!$AH$12:$AH$5000,$C168,'(6)定期点検調書'!$BF$12:$BF$5000,$T$7)&gt;=1,$T$7,IF(COUNTIFS('(6)定期点検調書'!$B$12:$B$5000,AR$159,'(6)定期点検調書'!$AH$12:$AH$5000,$C168,'(6)定期点検調書'!$BF$12:$BF$5000,$S$7)&gt;=1,$S$7,""))))))</f>
        <v/>
      </c>
      <c r="AS168" s="646" t="str">
        <f>IF(AS$159="","",IF(COUNTIFS('(6)定期点検調書'!$B$12:$B$5000,AS$159,'(6)定期点検調書'!$AH$12:$AH$5000,$C168,'(6)定期点検調書'!$BF$12:$BF$5000,$W$7)&gt;=1,$W$7,IF(COUNTIFS('(6)定期点検調書'!$B$12:$B$5000,AS$159,'(6)定期点検調書'!$AH$12:$AH$5000,$C168,'(6)定期点検調書'!$BF$12:$BF$5000,$V$7)&gt;=1,$V$7,IF(COUNTIFS('(6)定期点検調書'!$B$12:$B$5000,AS$159,'(6)定期点検調書'!$AH$12:$AH$5000,$C168,'(6)定期点検調書'!$BF$12:$BF$5000,$U$7)&gt;=1,$U$7,IF(COUNTIFS('(6)定期点検調書'!$B$12:$B$5000,AS$159,'(6)定期点検調書'!$AH$12:$AH$5000,$C168,'(6)定期点検調書'!$BF$12:$BF$5000,$T$7)&gt;=1,$T$7,IF(COUNTIFS('(6)定期点検調書'!$B$12:$B$5000,AS$159,'(6)定期点検調書'!$AH$12:$AH$5000,$C168,'(6)定期点検調書'!$BF$12:$BF$5000,$S$7)&gt;=1,$S$7,""))))))</f>
        <v/>
      </c>
      <c r="AT168" s="646" t="str">
        <f>IF(AT$159="","",IF(COUNTIFS('(6)定期点検調書'!$B$12:$B$5000,AT$159,'(6)定期点検調書'!$AH$12:$AH$5000,$C168,'(6)定期点検調書'!$BF$12:$BF$5000,$W$7)&gt;=1,$W$7,IF(COUNTIFS('(6)定期点検調書'!$B$12:$B$5000,AT$159,'(6)定期点検調書'!$AH$12:$AH$5000,$C168,'(6)定期点検調書'!$BF$12:$BF$5000,$V$7)&gt;=1,$V$7,IF(COUNTIFS('(6)定期点検調書'!$B$12:$B$5000,AT$159,'(6)定期点検調書'!$AH$12:$AH$5000,$C168,'(6)定期点検調書'!$BF$12:$BF$5000,$U$7)&gt;=1,$U$7,IF(COUNTIFS('(6)定期点検調書'!$B$12:$B$5000,AT$159,'(6)定期点検調書'!$AH$12:$AH$5000,$C168,'(6)定期点検調書'!$BF$12:$BF$5000,$T$7)&gt;=1,$T$7,IF(COUNTIFS('(6)定期点検調書'!$B$12:$B$5000,AT$159,'(6)定期点検調書'!$AH$12:$AH$5000,$C168,'(6)定期点検調書'!$BF$12:$BF$5000,$S$7)&gt;=1,$S$7,""))))))</f>
        <v/>
      </c>
      <c r="AU168" s="646" t="str">
        <f>IF(AU$159="","",IF(COUNTIFS('(6)定期点検調書'!$B$12:$B$5000,AU$159,'(6)定期点検調書'!$AH$12:$AH$5000,$C168,'(6)定期点検調書'!$BF$12:$BF$5000,$W$7)&gt;=1,$W$7,IF(COUNTIFS('(6)定期点検調書'!$B$12:$B$5000,AU$159,'(6)定期点検調書'!$AH$12:$AH$5000,$C168,'(6)定期点検調書'!$BF$12:$BF$5000,$V$7)&gt;=1,$V$7,IF(COUNTIFS('(6)定期点検調書'!$B$12:$B$5000,AU$159,'(6)定期点検調書'!$AH$12:$AH$5000,$C168,'(6)定期点検調書'!$BF$12:$BF$5000,$U$7)&gt;=1,$U$7,IF(COUNTIFS('(6)定期点検調書'!$B$12:$B$5000,AU$159,'(6)定期点検調書'!$AH$12:$AH$5000,$C168,'(6)定期点検調書'!$BF$12:$BF$5000,$T$7)&gt;=1,$T$7,IF(COUNTIFS('(6)定期点検調書'!$B$12:$B$5000,AU$159,'(6)定期点検調書'!$AH$12:$AH$5000,$C168,'(6)定期点検調書'!$BF$12:$BF$5000,$S$7)&gt;=1,$S$7,""))))))</f>
        <v/>
      </c>
      <c r="AV168" s="646" t="str">
        <f>IF(AV$159="","",IF(COUNTIFS('(6)定期点検調書'!$B$12:$B$5000,AV$159,'(6)定期点検調書'!$AH$12:$AH$5000,$C168,'(6)定期点検調書'!$BF$12:$BF$5000,$W$7)&gt;=1,$W$7,IF(COUNTIFS('(6)定期点検調書'!$B$12:$B$5000,AV$159,'(6)定期点検調書'!$AH$12:$AH$5000,$C168,'(6)定期点検調書'!$BF$12:$BF$5000,$V$7)&gt;=1,$V$7,IF(COUNTIFS('(6)定期点検調書'!$B$12:$B$5000,AV$159,'(6)定期点検調書'!$AH$12:$AH$5000,$C168,'(6)定期点検調書'!$BF$12:$BF$5000,$U$7)&gt;=1,$U$7,IF(COUNTIFS('(6)定期点検調書'!$B$12:$B$5000,AV$159,'(6)定期点検調書'!$AH$12:$AH$5000,$C168,'(6)定期点検調書'!$BF$12:$BF$5000,$T$7)&gt;=1,$T$7,IF(COUNTIFS('(6)定期点検調書'!$B$12:$B$5000,AV$159,'(6)定期点検調書'!$AH$12:$AH$5000,$C168,'(6)定期点検調書'!$BF$12:$BF$5000,$S$7)&gt;=1,$S$7,""))))))</f>
        <v/>
      </c>
      <c r="AW168" s="646" t="str">
        <f>IF(AW$159="","",IF(COUNTIFS('(6)定期点検調書'!$B$12:$B$5000,AW$159,'(6)定期点検調書'!$AH$12:$AH$5000,$C168,'(6)定期点検調書'!$BF$12:$BF$5000,$W$7)&gt;=1,$W$7,IF(COUNTIFS('(6)定期点検調書'!$B$12:$B$5000,AW$159,'(6)定期点検調書'!$AH$12:$AH$5000,$C168,'(6)定期点検調書'!$BF$12:$BF$5000,$V$7)&gt;=1,$V$7,IF(COUNTIFS('(6)定期点検調書'!$B$12:$B$5000,AW$159,'(6)定期点検調書'!$AH$12:$AH$5000,$C168,'(6)定期点検調書'!$BF$12:$BF$5000,$U$7)&gt;=1,$U$7,IF(COUNTIFS('(6)定期点検調書'!$B$12:$B$5000,AW$159,'(6)定期点検調書'!$AH$12:$AH$5000,$C168,'(6)定期点検調書'!$BF$12:$BF$5000,$T$7)&gt;=1,$T$7,IF(COUNTIFS('(6)定期点検調書'!$B$12:$B$5000,AW$159,'(6)定期点検調書'!$AH$12:$AH$5000,$C168,'(6)定期点検調書'!$BF$12:$BF$5000,$S$7)&gt;=1,$S$7,""))))))</f>
        <v/>
      </c>
      <c r="AX168" s="646" t="str">
        <f>IF(AX$159="","",IF(COUNTIFS('(6)定期点検調書'!$B$12:$B$5000,AX$159,'(6)定期点検調書'!$AH$12:$AH$5000,$C168,'(6)定期点検調書'!$BF$12:$BF$5000,$W$7)&gt;=1,$W$7,IF(COUNTIFS('(6)定期点検調書'!$B$12:$B$5000,AX$159,'(6)定期点検調書'!$AH$12:$AH$5000,$C168,'(6)定期点検調書'!$BF$12:$BF$5000,$V$7)&gt;=1,$V$7,IF(COUNTIFS('(6)定期点検調書'!$B$12:$B$5000,AX$159,'(6)定期点検調書'!$AH$12:$AH$5000,$C168,'(6)定期点検調書'!$BF$12:$BF$5000,$U$7)&gt;=1,$U$7,IF(COUNTIFS('(6)定期点検調書'!$B$12:$B$5000,AX$159,'(6)定期点検調書'!$AH$12:$AH$5000,$C168,'(6)定期点検調書'!$BF$12:$BF$5000,$T$7)&gt;=1,$T$7,IF(COUNTIFS('(6)定期点検調書'!$B$12:$B$5000,AX$159,'(6)定期点検調書'!$AH$12:$AH$5000,$C168,'(6)定期点検調書'!$BF$12:$BF$5000,$S$7)&gt;=1,$S$7,""))))))</f>
        <v/>
      </c>
      <c r="AY168" s="646" t="str">
        <f>IF(AY$159="","",IF(COUNTIFS('(6)定期点検調書'!$B$12:$B$5000,AY$159,'(6)定期点検調書'!$AH$12:$AH$5000,$C168,'(6)定期点検調書'!$BF$12:$BF$5000,$W$7)&gt;=1,$W$7,IF(COUNTIFS('(6)定期点検調書'!$B$12:$B$5000,AY$159,'(6)定期点検調書'!$AH$12:$AH$5000,$C168,'(6)定期点検調書'!$BF$12:$BF$5000,$V$7)&gt;=1,$V$7,IF(COUNTIFS('(6)定期点検調書'!$B$12:$B$5000,AY$159,'(6)定期点検調書'!$AH$12:$AH$5000,$C168,'(6)定期点検調書'!$BF$12:$BF$5000,$U$7)&gt;=1,$U$7,IF(COUNTIFS('(6)定期点検調書'!$B$12:$B$5000,AY$159,'(6)定期点検調書'!$AH$12:$AH$5000,$C168,'(6)定期点検調書'!$BF$12:$BF$5000,$T$7)&gt;=1,$T$7,IF(COUNTIFS('(6)定期点検調書'!$B$12:$B$5000,AY$159,'(6)定期点検調書'!$AH$12:$AH$5000,$C168,'(6)定期点検調書'!$BF$12:$BF$5000,$S$7)&gt;=1,$S$7,""))))))</f>
        <v/>
      </c>
      <c r="AZ168" s="646" t="str">
        <f>IF(AZ$159="","",IF(COUNTIFS('(6)定期点検調書'!$B$12:$B$5000,AZ$159,'(6)定期点検調書'!$AH$12:$AH$5000,$C168,'(6)定期点検調書'!$BF$12:$BF$5000,$W$7)&gt;=1,$W$7,IF(COUNTIFS('(6)定期点検調書'!$B$12:$B$5000,AZ$159,'(6)定期点検調書'!$AH$12:$AH$5000,$C168,'(6)定期点検調書'!$BF$12:$BF$5000,$V$7)&gt;=1,$V$7,IF(COUNTIFS('(6)定期点検調書'!$B$12:$B$5000,AZ$159,'(6)定期点検調書'!$AH$12:$AH$5000,$C168,'(6)定期点検調書'!$BF$12:$BF$5000,$U$7)&gt;=1,$U$7,IF(COUNTIFS('(6)定期点検調書'!$B$12:$B$5000,AZ$159,'(6)定期点検調書'!$AH$12:$AH$5000,$C168,'(6)定期点検調書'!$BF$12:$BF$5000,$T$7)&gt;=1,$T$7,IF(COUNTIFS('(6)定期点検調書'!$B$12:$B$5000,AZ$159,'(6)定期点検調書'!$AH$12:$AH$5000,$C168,'(6)定期点検調書'!$BF$12:$BF$5000,$S$7)&gt;=1,$S$7,""))))))</f>
        <v/>
      </c>
      <c r="BA168" s="647" t="str">
        <f>IF(BA$159="","",IF(COUNTIFS('(6)定期点検調書'!$B$12:$B$5000,BA$159,'(6)定期点検調書'!$AH$12:$AH$5000,$C168,'(6)定期点検調書'!$BF$12:$BF$5000,$W$7)&gt;=1,$W$7,IF(COUNTIFS('(6)定期点検調書'!$B$12:$B$5000,BA$159,'(6)定期点検調書'!$AH$12:$AH$5000,$C168,'(6)定期点検調書'!$BF$12:$BF$5000,$V$7)&gt;=1,$V$7,IF(COUNTIFS('(6)定期点検調書'!$B$12:$B$5000,BA$159,'(6)定期点検調書'!$AH$12:$AH$5000,$C168,'(6)定期点検調書'!$BF$12:$BF$5000,$U$7)&gt;=1,$U$7,IF(COUNTIFS('(6)定期点検調書'!$B$12:$B$5000,BA$159,'(6)定期点検調書'!$AH$12:$AH$5000,$C168,'(6)定期点検調書'!$BF$12:$BF$5000,$T$7)&gt;=1,$T$7,IF(COUNTIFS('(6)定期点検調書'!$B$12:$B$5000,BA$159,'(6)定期点検調書'!$AH$12:$AH$5000,$C168,'(6)定期点検調書'!$BF$12:$BF$5000,$S$7)&gt;=1,$S$7,""))))))</f>
        <v/>
      </c>
      <c r="BB168" s="1"/>
    </row>
    <row r="169" spans="2:55" ht="18.75" customHeight="1" thickTop="1" x14ac:dyDescent="0.2">
      <c r="B169" s="1850" t="s">
        <v>902</v>
      </c>
      <c r="C169" s="1851"/>
      <c r="D169" s="1851"/>
      <c r="E169" s="1851"/>
      <c r="F169" s="1851"/>
      <c r="G169" s="1852"/>
      <c r="H169" s="468" t="str">
        <f t="shared" ref="H169:BA169" si="21">IF(COUNTIF(H160:H168,$W$7),$W$7,IF(COUNTIF(H160:H168,$V$7),$V$7,IF(COUNTIF(H160:H168,$U$7),$U$7,IF(COUNTIF(H160:H168,$T$7),$T$7,IF(COUNTIF(H160:H168,$S$7),$S$7,"")))))</f>
        <v/>
      </c>
      <c r="I169" s="463" t="str">
        <f t="shared" si="21"/>
        <v/>
      </c>
      <c r="J169" s="463" t="str">
        <f t="shared" si="21"/>
        <v/>
      </c>
      <c r="K169" s="463" t="str">
        <f t="shared" si="21"/>
        <v/>
      </c>
      <c r="L169" s="463" t="str">
        <f t="shared" si="21"/>
        <v/>
      </c>
      <c r="M169" s="463" t="str">
        <f t="shared" si="21"/>
        <v/>
      </c>
      <c r="N169" s="463" t="str">
        <f t="shared" si="21"/>
        <v/>
      </c>
      <c r="O169" s="463" t="str">
        <f t="shared" si="21"/>
        <v/>
      </c>
      <c r="P169" s="463" t="str">
        <f t="shared" si="21"/>
        <v/>
      </c>
      <c r="Q169" s="463" t="str">
        <f t="shared" si="21"/>
        <v/>
      </c>
      <c r="R169" s="463" t="str">
        <f t="shared" si="21"/>
        <v/>
      </c>
      <c r="S169" s="463" t="str">
        <f t="shared" si="21"/>
        <v/>
      </c>
      <c r="T169" s="463" t="str">
        <f t="shared" si="21"/>
        <v/>
      </c>
      <c r="U169" s="463" t="str">
        <f t="shared" si="21"/>
        <v/>
      </c>
      <c r="V169" s="463" t="str">
        <f t="shared" si="21"/>
        <v/>
      </c>
      <c r="W169" s="463" t="str">
        <f t="shared" si="21"/>
        <v/>
      </c>
      <c r="X169" s="463" t="str">
        <f t="shared" si="21"/>
        <v/>
      </c>
      <c r="Y169" s="463" t="str">
        <f t="shared" si="21"/>
        <v/>
      </c>
      <c r="Z169" s="463" t="str">
        <f t="shared" si="21"/>
        <v/>
      </c>
      <c r="AA169" s="463" t="str">
        <f t="shared" si="21"/>
        <v/>
      </c>
      <c r="AB169" s="463" t="str">
        <f t="shared" si="21"/>
        <v/>
      </c>
      <c r="AC169" s="463" t="str">
        <f t="shared" si="21"/>
        <v/>
      </c>
      <c r="AD169" s="463" t="str">
        <f t="shared" si="21"/>
        <v/>
      </c>
      <c r="AE169" s="463" t="str">
        <f t="shared" si="21"/>
        <v/>
      </c>
      <c r="AF169" s="463" t="str">
        <f t="shared" si="21"/>
        <v/>
      </c>
      <c r="AG169" s="463" t="str">
        <f t="shared" si="21"/>
        <v/>
      </c>
      <c r="AH169" s="463" t="str">
        <f t="shared" si="21"/>
        <v/>
      </c>
      <c r="AI169" s="463" t="str">
        <f t="shared" si="21"/>
        <v/>
      </c>
      <c r="AJ169" s="463" t="str">
        <f t="shared" si="21"/>
        <v/>
      </c>
      <c r="AK169" s="463" t="str">
        <f t="shared" si="21"/>
        <v/>
      </c>
      <c r="AL169" s="463" t="str">
        <f t="shared" si="21"/>
        <v/>
      </c>
      <c r="AM169" s="463" t="str">
        <f t="shared" si="21"/>
        <v/>
      </c>
      <c r="AN169" s="463" t="str">
        <f t="shared" si="21"/>
        <v/>
      </c>
      <c r="AO169" s="463" t="str">
        <f t="shared" si="21"/>
        <v/>
      </c>
      <c r="AP169" s="463" t="str">
        <f t="shared" si="21"/>
        <v/>
      </c>
      <c r="AQ169" s="463" t="str">
        <f t="shared" si="21"/>
        <v/>
      </c>
      <c r="AR169" s="463" t="str">
        <f t="shared" si="21"/>
        <v/>
      </c>
      <c r="AS169" s="463" t="str">
        <f t="shared" si="21"/>
        <v/>
      </c>
      <c r="AT169" s="463" t="str">
        <f t="shared" si="21"/>
        <v/>
      </c>
      <c r="AU169" s="463" t="str">
        <f t="shared" si="21"/>
        <v/>
      </c>
      <c r="AV169" s="463" t="str">
        <f t="shared" si="21"/>
        <v/>
      </c>
      <c r="AW169" s="463" t="str">
        <f t="shared" si="21"/>
        <v/>
      </c>
      <c r="AX169" s="463" t="str">
        <f t="shared" si="21"/>
        <v/>
      </c>
      <c r="AY169" s="463" t="str">
        <f t="shared" si="21"/>
        <v/>
      </c>
      <c r="AZ169" s="463" t="str">
        <f t="shared" si="21"/>
        <v/>
      </c>
      <c r="BA169" s="464" t="str">
        <f t="shared" si="21"/>
        <v/>
      </c>
    </row>
    <row r="170" spans="2:55" ht="18.75" customHeight="1" x14ac:dyDescent="0.2">
      <c r="B170" s="1841" t="s">
        <v>927</v>
      </c>
      <c r="C170" s="1842"/>
      <c r="D170" s="1842"/>
      <c r="E170" s="1842"/>
      <c r="F170" s="1842"/>
      <c r="G170" s="1843"/>
      <c r="H170" s="467" t="str">
        <f>IF(H159="","",IF(COUNTIFS('(6)定期点検調書'!$B$12:$B$4999,H159,'(6)定期点検調書'!$BF$12:$BF$4999,$Y$7),$Y$7,IF(COUNTIFS('(6)定期点検調書'!$B$12:$B$4999,H159,'(6)定期点検調書'!$BF$12:$BF$4999,$X$7),$X$7,"")))</f>
        <v/>
      </c>
      <c r="I170" s="465" t="str">
        <f>IF(I159="","",IF(COUNTIFS('(6)定期点検調書'!$B$12:$B$4999,I159,'(6)定期点検調書'!$BF$12:$BF$4999,$Y$7),$Y$7,IF(COUNTIFS('(6)定期点検調書'!$B$12:$B$4999,I159,'(6)定期点検調書'!$BF$12:$BF$4999,$X$7),$X$7,"")))</f>
        <v/>
      </c>
      <c r="J170" s="465" t="str">
        <f>IF(J159="","",IF(COUNTIFS('(6)定期点検調書'!$B$12:$B$4999,J159,'(6)定期点検調書'!$BF$12:$BF$4999,$Y$7),$Y$7,IF(COUNTIFS('(6)定期点検調書'!$B$12:$B$4999,J159,'(6)定期点検調書'!$BF$12:$BF$4999,$X$7),$X$7,"")))</f>
        <v/>
      </c>
      <c r="K170" s="465" t="str">
        <f>IF(K159="","",IF(COUNTIFS('(6)定期点検調書'!$B$12:$B$4999,K159,'(6)定期点検調書'!$BF$12:$BF$4999,$Y$7),$Y$7,IF(COUNTIFS('(6)定期点検調書'!$B$12:$B$4999,K159,'(6)定期点検調書'!$BF$12:$BF$4999,$X$7),$X$7,"")))</f>
        <v/>
      </c>
      <c r="L170" s="465" t="str">
        <f>IF(L159="","",IF(COUNTIFS('(6)定期点検調書'!$B$12:$B$4999,L159,'(6)定期点検調書'!$BF$12:$BF$4999,$Y$7),$Y$7,IF(COUNTIFS('(6)定期点検調書'!$B$12:$B$4999,L159,'(6)定期点検調書'!$BF$12:$BF$4999,$X$7),$X$7,"")))</f>
        <v/>
      </c>
      <c r="M170" s="465" t="str">
        <f>IF(M159="","",IF(COUNTIFS('(6)定期点検調書'!$B$12:$B$4999,M159,'(6)定期点検調書'!$BF$12:$BF$4999,$Y$7),$Y$7,IF(COUNTIFS('(6)定期点検調書'!$B$12:$B$4999,M159,'(6)定期点検調書'!$BF$12:$BF$4999,$X$7),$X$7,"")))</f>
        <v/>
      </c>
      <c r="N170" s="465" t="str">
        <f>IF(N159="","",IF(COUNTIFS('(6)定期点検調書'!$B$12:$B$4999,N159,'(6)定期点検調書'!$BF$12:$BF$4999,$Y$7),$Y$7,IF(COUNTIFS('(6)定期点検調書'!$B$12:$B$4999,N159,'(6)定期点検調書'!$BF$12:$BF$4999,$X$7),$X$7,"")))</f>
        <v/>
      </c>
      <c r="O170" s="465" t="str">
        <f>IF(O159="","",IF(COUNTIFS('(6)定期点検調書'!$B$12:$B$4999,O159,'(6)定期点検調書'!$BF$12:$BF$4999,$Y$7),$Y$7,IF(COUNTIFS('(6)定期点検調書'!$B$12:$B$4999,O159,'(6)定期点検調書'!$BF$12:$BF$4999,$X$7),$X$7,"")))</f>
        <v/>
      </c>
      <c r="P170" s="465" t="str">
        <f>IF(P159="","",IF(COUNTIFS('(6)定期点検調書'!$B$12:$B$4999,P159,'(6)定期点検調書'!$BF$12:$BF$4999,$Y$7),$Y$7,IF(COUNTIFS('(6)定期点検調書'!$B$12:$B$4999,P159,'(6)定期点検調書'!$BF$12:$BF$4999,$X$7),$X$7,"")))</f>
        <v/>
      </c>
      <c r="Q170" s="465" t="str">
        <f>IF(Q159="","",IF(COUNTIFS('(6)定期点検調書'!$B$12:$B$4999,Q159,'(6)定期点検調書'!$BF$12:$BF$4999,$Y$7),$Y$7,IF(COUNTIFS('(6)定期点検調書'!$B$12:$B$4999,Q159,'(6)定期点検調書'!$BF$12:$BF$4999,$X$7),$X$7,"")))</f>
        <v/>
      </c>
      <c r="R170" s="465" t="str">
        <f>IF(R159="","",IF(COUNTIFS('(6)定期点検調書'!$B$12:$B$4999,R159,'(6)定期点検調書'!$BF$12:$BF$4999,$Y$7),$Y$7,IF(COUNTIFS('(6)定期点検調書'!$B$12:$B$4999,R159,'(6)定期点検調書'!$BF$12:$BF$4999,$X$7),$X$7,"")))</f>
        <v/>
      </c>
      <c r="S170" s="465" t="str">
        <f>IF(S159="","",IF(COUNTIFS('(6)定期点検調書'!$B$12:$B$4999,S159,'(6)定期点検調書'!$BF$12:$BF$4999,$Y$7),$Y$7,IF(COUNTIFS('(6)定期点検調書'!$B$12:$B$4999,S159,'(6)定期点検調書'!$BF$12:$BF$4999,$X$7),$X$7,"")))</f>
        <v/>
      </c>
      <c r="T170" s="465" t="str">
        <f>IF(T159="","",IF(COUNTIFS('(6)定期点検調書'!$B$12:$B$4999,T159,'(6)定期点検調書'!$BF$12:$BF$4999,$Y$7),$Y$7,IF(COUNTIFS('(6)定期点検調書'!$B$12:$B$4999,T159,'(6)定期点検調書'!$BF$12:$BF$4999,$X$7),$X$7,"")))</f>
        <v/>
      </c>
      <c r="U170" s="465" t="str">
        <f>IF(U159="","",IF(COUNTIFS('(6)定期点検調書'!$B$12:$B$4999,U159,'(6)定期点検調書'!$BF$12:$BF$4999,$Y$7),$Y$7,IF(COUNTIFS('(6)定期点検調書'!$B$12:$B$4999,U159,'(6)定期点検調書'!$BF$12:$BF$4999,$X$7),$X$7,"")))</f>
        <v/>
      </c>
      <c r="V170" s="465" t="str">
        <f>IF(V159="","",IF(COUNTIFS('(6)定期点検調書'!$B$12:$B$4999,V159,'(6)定期点検調書'!$BF$12:$BF$4999,$Y$7),$Y$7,IF(COUNTIFS('(6)定期点検調書'!$B$12:$B$4999,V159,'(6)定期点検調書'!$BF$12:$BF$4999,$X$7),$X$7,"")))</f>
        <v/>
      </c>
      <c r="W170" s="465" t="str">
        <f>IF(W159="","",IF(COUNTIFS('(6)定期点検調書'!$B$12:$B$4999,W159,'(6)定期点検調書'!$BF$12:$BF$4999,$Y$7),$Y$7,IF(COUNTIFS('(6)定期点検調書'!$B$12:$B$4999,W159,'(6)定期点検調書'!$BF$12:$BF$4999,$X$7),$X$7,"")))</f>
        <v/>
      </c>
      <c r="X170" s="465" t="str">
        <f>IF(X159="","",IF(COUNTIFS('(6)定期点検調書'!$B$12:$B$4999,X159,'(6)定期点検調書'!$BF$12:$BF$4999,$Y$7),$Y$7,IF(COUNTIFS('(6)定期点検調書'!$B$12:$B$4999,X159,'(6)定期点検調書'!$BF$12:$BF$4999,$X$7),$X$7,"")))</f>
        <v/>
      </c>
      <c r="Y170" s="465" t="str">
        <f>IF(Y159="","",IF(COUNTIFS('(6)定期点検調書'!$B$12:$B$4999,Y159,'(6)定期点検調書'!$BF$12:$BF$4999,$Y$7),$Y$7,IF(COUNTIFS('(6)定期点検調書'!$B$12:$B$4999,Y159,'(6)定期点検調書'!$BF$12:$BF$4999,$X$7),$X$7,"")))</f>
        <v/>
      </c>
      <c r="Z170" s="465" t="str">
        <f>IF(Z159="","",IF(COUNTIFS('(6)定期点検調書'!$B$12:$B$4999,Z159,'(6)定期点検調書'!$BF$12:$BF$4999,$Y$7),$Y$7,IF(COUNTIFS('(6)定期点検調書'!$B$12:$B$4999,Z159,'(6)定期点検調書'!$BF$12:$BF$4999,$X$7),$X$7,"")))</f>
        <v/>
      </c>
      <c r="AA170" s="465" t="str">
        <f>IF(AA159="","",IF(COUNTIFS('(6)定期点検調書'!$B$12:$B$4999,AA159,'(6)定期点検調書'!$BF$12:$BF$4999,$Y$7),$Y$7,IF(COUNTIFS('(6)定期点検調書'!$B$12:$B$4999,AA159,'(6)定期点検調書'!$BF$12:$BF$4999,$X$7),$X$7,"")))</f>
        <v/>
      </c>
      <c r="AB170" s="465" t="str">
        <f>IF(AB159="","",IF(COUNTIFS('(6)定期点検調書'!$B$12:$B$4999,AB159,'(6)定期点検調書'!$BF$12:$BF$4999,$Y$7),$Y$7,IF(COUNTIFS('(6)定期点検調書'!$B$12:$B$4999,AB159,'(6)定期点検調書'!$BF$12:$BF$4999,$X$7),$X$7,"")))</f>
        <v/>
      </c>
      <c r="AC170" s="465" t="str">
        <f>IF(AC159="","",IF(COUNTIFS('(6)定期点検調書'!$B$12:$B$4999,AC159,'(6)定期点検調書'!$BF$12:$BF$4999,$Y$7),$Y$7,IF(COUNTIFS('(6)定期点検調書'!$B$12:$B$4999,AC159,'(6)定期点検調書'!$BF$12:$BF$4999,$X$7),$X$7,"")))</f>
        <v/>
      </c>
      <c r="AD170" s="465" t="str">
        <f>IF(AD159="","",IF(COUNTIFS('(6)定期点検調書'!$B$12:$B$4999,AD159,'(6)定期点検調書'!$BF$12:$BF$4999,$Y$7),$Y$7,IF(COUNTIFS('(6)定期点検調書'!$B$12:$B$4999,AD159,'(6)定期点検調書'!$BF$12:$BF$4999,$X$7),$X$7,"")))</f>
        <v/>
      </c>
      <c r="AE170" s="465" t="str">
        <f>IF(AE159="","",IF(COUNTIFS('(6)定期点検調書'!$B$12:$B$4999,AE159,'(6)定期点検調書'!$BF$12:$BF$4999,$Y$7),$Y$7,IF(COUNTIFS('(6)定期点検調書'!$B$12:$B$4999,AE159,'(6)定期点検調書'!$BF$12:$BF$4999,$X$7),$X$7,"")))</f>
        <v/>
      </c>
      <c r="AF170" s="465" t="str">
        <f>IF(AF159="","",IF(COUNTIFS('(6)定期点検調書'!$B$12:$B$4999,AF159,'(6)定期点検調書'!$BF$12:$BF$4999,$Y$7),$Y$7,IF(COUNTIFS('(6)定期点検調書'!$B$12:$B$4999,AF159,'(6)定期点検調書'!$BF$12:$BF$4999,$X$7),$X$7,"")))</f>
        <v/>
      </c>
      <c r="AG170" s="465" t="str">
        <f>IF(AG159="","",IF(COUNTIFS('(6)定期点検調書'!$B$12:$B$4999,AG159,'(6)定期点検調書'!$BF$12:$BF$4999,$Y$7),$Y$7,IF(COUNTIFS('(6)定期点検調書'!$B$12:$B$4999,AG159,'(6)定期点検調書'!$BF$12:$BF$4999,$X$7),$X$7,"")))</f>
        <v/>
      </c>
      <c r="AH170" s="465" t="str">
        <f>IF(AH159="","",IF(COUNTIFS('(6)定期点検調書'!$B$12:$B$4999,AH159,'(6)定期点検調書'!$BF$12:$BF$4999,$Y$7),$Y$7,IF(COUNTIFS('(6)定期点検調書'!$B$12:$B$4999,AH159,'(6)定期点検調書'!$BF$12:$BF$4999,$X$7),$X$7,"")))</f>
        <v/>
      </c>
      <c r="AI170" s="465" t="str">
        <f>IF(AI159="","",IF(COUNTIFS('(6)定期点検調書'!$B$12:$B$4999,AI159,'(6)定期点検調書'!$BF$12:$BF$4999,$Y$7),$Y$7,IF(COUNTIFS('(6)定期点検調書'!$B$12:$B$4999,AI159,'(6)定期点検調書'!$BF$12:$BF$4999,$X$7),$X$7,"")))</f>
        <v/>
      </c>
      <c r="AJ170" s="465" t="str">
        <f>IF(AJ159="","",IF(COUNTIFS('(6)定期点検調書'!$B$12:$B$4999,AJ159,'(6)定期点検調書'!$BF$12:$BF$4999,$Y$7),$Y$7,IF(COUNTIFS('(6)定期点検調書'!$B$12:$B$4999,AJ159,'(6)定期点検調書'!$BF$12:$BF$4999,$X$7),$X$7,"")))</f>
        <v/>
      </c>
      <c r="AK170" s="465" t="str">
        <f>IF(AK159="","",IF(COUNTIFS('(6)定期点検調書'!$B$12:$B$4999,AK159,'(6)定期点検調書'!$BF$12:$BF$4999,$Y$7),$Y$7,IF(COUNTIFS('(6)定期点検調書'!$B$12:$B$4999,AK159,'(6)定期点検調書'!$BF$12:$BF$4999,$X$7),$X$7,"")))</f>
        <v/>
      </c>
      <c r="AL170" s="465" t="str">
        <f>IF(AL159="","",IF(COUNTIFS('(6)定期点検調書'!$B$12:$B$4999,AL159,'(6)定期点検調書'!$BF$12:$BF$4999,$Y$7),$Y$7,IF(COUNTIFS('(6)定期点検調書'!$B$12:$B$4999,AL159,'(6)定期点検調書'!$BF$12:$BF$4999,$X$7),$X$7,"")))</f>
        <v/>
      </c>
      <c r="AM170" s="465" t="str">
        <f>IF(AM159="","",IF(COUNTIFS('(6)定期点検調書'!$B$12:$B$4999,AM159,'(6)定期点検調書'!$BF$12:$BF$4999,$Y$7),$Y$7,IF(COUNTIFS('(6)定期点検調書'!$B$12:$B$4999,AM159,'(6)定期点検調書'!$BF$12:$BF$4999,$X$7),$X$7,"")))</f>
        <v/>
      </c>
      <c r="AN170" s="465" t="str">
        <f>IF(AN159="","",IF(COUNTIFS('(6)定期点検調書'!$B$12:$B$4999,AN159,'(6)定期点検調書'!$BF$12:$BF$4999,$Y$7),$Y$7,IF(COUNTIFS('(6)定期点検調書'!$B$12:$B$4999,AN159,'(6)定期点検調書'!$BF$12:$BF$4999,$X$7),$X$7,"")))</f>
        <v/>
      </c>
      <c r="AO170" s="465" t="str">
        <f>IF(AO159="","",IF(COUNTIFS('(6)定期点検調書'!$B$12:$B$4999,AO159,'(6)定期点検調書'!$BF$12:$BF$4999,$Y$7),$Y$7,IF(COUNTIFS('(6)定期点検調書'!$B$12:$B$4999,AO159,'(6)定期点検調書'!$BF$12:$BF$4999,$X$7),$X$7,"")))</f>
        <v/>
      </c>
      <c r="AP170" s="465" t="str">
        <f>IF(AP159="","",IF(COUNTIFS('(6)定期点検調書'!$B$12:$B$4999,AP159,'(6)定期点検調書'!$BF$12:$BF$4999,$Y$7),$Y$7,IF(COUNTIFS('(6)定期点検調書'!$B$12:$B$4999,AP159,'(6)定期点検調書'!$BF$12:$BF$4999,$X$7),$X$7,"")))</f>
        <v/>
      </c>
      <c r="AQ170" s="465" t="str">
        <f>IF(AQ159="","",IF(COUNTIFS('(6)定期点検調書'!$B$12:$B$4999,AQ159,'(6)定期点検調書'!$BF$12:$BF$4999,$Y$7),$Y$7,IF(COUNTIFS('(6)定期点検調書'!$B$12:$B$4999,AQ159,'(6)定期点検調書'!$BF$12:$BF$4999,$X$7),$X$7,"")))</f>
        <v/>
      </c>
      <c r="AR170" s="465" t="str">
        <f>IF(AR159="","",IF(COUNTIFS('(6)定期点検調書'!$B$12:$B$4999,AR159,'(6)定期点検調書'!$BF$12:$BF$4999,$Y$7),$Y$7,IF(COUNTIFS('(6)定期点検調書'!$B$12:$B$4999,AR159,'(6)定期点検調書'!$BF$12:$BF$4999,$X$7),$X$7,"")))</f>
        <v/>
      </c>
      <c r="AS170" s="465" t="str">
        <f>IF(AS159="","",IF(COUNTIFS('(6)定期点検調書'!$B$12:$B$4999,AS159,'(6)定期点検調書'!$BF$12:$BF$4999,$Y$7),$Y$7,IF(COUNTIFS('(6)定期点検調書'!$B$12:$B$4999,AS159,'(6)定期点検調書'!$BF$12:$BF$4999,$X$7),$X$7,"")))</f>
        <v/>
      </c>
      <c r="AT170" s="465" t="str">
        <f>IF(AT159="","",IF(COUNTIFS('(6)定期点検調書'!$B$12:$B$4999,AT159,'(6)定期点検調書'!$BF$12:$BF$4999,$Y$7),$Y$7,IF(COUNTIFS('(6)定期点検調書'!$B$12:$B$4999,AT159,'(6)定期点検調書'!$BF$12:$BF$4999,$X$7),$X$7,"")))</f>
        <v/>
      </c>
      <c r="AU170" s="465" t="str">
        <f>IF(AU159="","",IF(COUNTIFS('(6)定期点検調書'!$B$12:$B$4999,AU159,'(6)定期点検調書'!$BF$12:$BF$4999,$Y$7),$Y$7,IF(COUNTIFS('(6)定期点検調書'!$B$12:$B$4999,AU159,'(6)定期点検調書'!$BF$12:$BF$4999,$X$7),$X$7,"")))</f>
        <v/>
      </c>
      <c r="AV170" s="465" t="str">
        <f>IF(AV159="","",IF(COUNTIFS('(6)定期点検調書'!$B$12:$B$4999,AV159,'(6)定期点検調書'!$BF$12:$BF$4999,$Y$7),$Y$7,IF(COUNTIFS('(6)定期点検調書'!$B$12:$B$4999,AV159,'(6)定期点検調書'!$BF$12:$BF$4999,$X$7),$X$7,"")))</f>
        <v/>
      </c>
      <c r="AW170" s="465" t="str">
        <f>IF(AW159="","",IF(COUNTIFS('(6)定期点検調書'!$B$12:$B$4999,AW159,'(6)定期点検調書'!$BF$12:$BF$4999,$Y$7),$Y$7,IF(COUNTIFS('(6)定期点検調書'!$B$12:$B$4999,AW159,'(6)定期点検調書'!$BF$12:$BF$4999,$X$7),$X$7,"")))</f>
        <v/>
      </c>
      <c r="AX170" s="465" t="str">
        <f>IF(AX159="","",IF(COUNTIFS('(6)定期点検調書'!$B$12:$B$4999,AX159,'(6)定期点検調書'!$BF$12:$BF$4999,$Y$7),$Y$7,IF(COUNTIFS('(6)定期点検調書'!$B$12:$B$4999,AX159,'(6)定期点検調書'!$BF$12:$BF$4999,$X$7),$X$7,"")))</f>
        <v/>
      </c>
      <c r="AY170" s="465" t="str">
        <f>IF(AY159="","",IF(COUNTIFS('(6)定期点検調書'!$B$12:$B$4999,AY159,'(6)定期点検調書'!$BF$12:$BF$4999,$Y$7),$Y$7,IF(COUNTIFS('(6)定期点検調書'!$B$12:$B$4999,AY159,'(6)定期点検調書'!$BF$12:$BF$4999,$X$7),$X$7,"")))</f>
        <v/>
      </c>
      <c r="AZ170" s="465" t="str">
        <f>IF(AZ159="","",IF(COUNTIFS('(6)定期点検調書'!$B$12:$B$4999,AZ159,'(6)定期点検調書'!$BF$12:$BF$4999,$Y$7),$Y$7,IF(COUNTIFS('(6)定期点検調書'!$B$12:$B$4999,AZ159,'(6)定期点検調書'!$BF$12:$BF$4999,$X$7),$X$7,"")))</f>
        <v/>
      </c>
      <c r="BA170" s="466" t="str">
        <f>IF(BA159="","",IF(COUNTIFS('(6)定期点検調書'!$B$12:$B$4999,BA159,'(6)定期点検調書'!$BF$12:$BF$4999,$Y$7),$Y$7,IF(COUNTIFS('(6)定期点検調書'!$B$12:$B$4999,BA159,'(6)定期点検調書'!$BF$12:$BF$4999,$X$7),$X$7,"")))</f>
        <v/>
      </c>
    </row>
    <row r="171" spans="2:55" ht="18.75" customHeight="1" x14ac:dyDescent="0.2">
      <c r="B171" s="1841" t="s">
        <v>928</v>
      </c>
      <c r="C171" s="1842"/>
      <c r="D171" s="1842"/>
      <c r="E171" s="1842"/>
      <c r="F171" s="1842"/>
      <c r="G171" s="1843"/>
      <c r="H171" s="467" t="str">
        <f>IF(H159="","",IF(OR(COUNTIFS('(9)附属物点検表'!$L$10:$L$5000,H159,'(9)附属物点検表'!$AN$10:$AN$5000,$AB$7)&gt;=1,COUNTIFS('(9)附属物点検表'!$L$10:$L$5000,H159,'(9)附属物点検表'!$AQ$10:$AQ$5000,$AB$7)&gt;=1),$AB$7,IF(OR(COUNTIFS('(9)附属物点検表'!$L$10:$L$5000,H159,'(9)附属物点検表'!$AN$10:$AN$5000,$AA$7)&gt;=1,COUNTIFS('(9)附属物点検表'!$L$10:$L$5000,H159,'(9)附属物点検表'!$AQ$10:$AQ$5000,$AA$7)&gt;=1),$AA$7,"")))</f>
        <v/>
      </c>
      <c r="I171" s="465" t="str">
        <f>IF(I159="","",IF(OR(COUNTIFS('(9)附属物点検表'!$L$10:$L$5000,I159,'(9)附属物点検表'!$AN$10:$AN$5000,$AB$7)&gt;=1,COUNTIFS('(9)附属物点検表'!$L$10:$L$5000,I159,'(9)附属物点検表'!$AQ$10:$AQ$5000,$AB$7)&gt;=1),$AB$7,IF(OR(COUNTIFS('(9)附属物点検表'!$L$10:$L$5000,I159,'(9)附属物点検表'!$AN$10:$AN$5000,$AA$7)&gt;=1,COUNTIFS('(9)附属物点検表'!$L$10:$L$5000,I159,'(9)附属物点検表'!$AQ$10:$AQ$5000,$AA$7)&gt;=1),$AA$7,"")))</f>
        <v/>
      </c>
      <c r="J171" s="465" t="str">
        <f>IF(J159="","",IF(OR(COUNTIFS('(9)附属物点検表'!$L$10:$L$5000,J159,'(9)附属物点検表'!$AN$10:$AN$5000,$AB$7)&gt;=1,COUNTIFS('(9)附属物点検表'!$L$10:$L$5000,J159,'(9)附属物点検表'!$AQ$10:$AQ$5000,$AB$7)&gt;=1),$AB$7,IF(OR(COUNTIFS('(9)附属物点検表'!$L$10:$L$5000,J159,'(9)附属物点検表'!$AN$10:$AN$5000,$AA$7)&gt;=1,COUNTIFS('(9)附属物点検表'!$L$10:$L$5000,J159,'(9)附属物点検表'!$AQ$10:$AQ$5000,$AA$7)&gt;=1),$AA$7,"")))</f>
        <v/>
      </c>
      <c r="K171" s="465" t="str">
        <f>IF(K159="","",IF(OR(COUNTIFS('(9)附属物点検表'!$L$10:$L$5000,K159,'(9)附属物点検表'!$AN$10:$AN$5000,$AB$7)&gt;=1,COUNTIFS('(9)附属物点検表'!$L$10:$L$5000,K159,'(9)附属物点検表'!$AQ$10:$AQ$5000,$AB$7)&gt;=1),$AB$7,IF(OR(COUNTIFS('(9)附属物点検表'!$L$10:$L$5000,K159,'(9)附属物点検表'!$AN$10:$AN$5000,$AA$7)&gt;=1,COUNTIFS('(9)附属物点検表'!$L$10:$L$5000,K159,'(9)附属物点検表'!$AQ$10:$AQ$5000,$AA$7)&gt;=1),$AA$7,"")))</f>
        <v/>
      </c>
      <c r="L171" s="465" t="str">
        <f>IF(L159="","",IF(OR(COUNTIFS('(9)附属物点検表'!$L$10:$L$5000,L159,'(9)附属物点検表'!$AN$10:$AN$5000,$AB$7)&gt;=1,COUNTIFS('(9)附属物点検表'!$L$10:$L$5000,L159,'(9)附属物点検表'!$AQ$10:$AQ$5000,$AB$7)&gt;=1),$AB$7,IF(OR(COUNTIFS('(9)附属物点検表'!$L$10:$L$5000,L159,'(9)附属物点検表'!$AN$10:$AN$5000,$AA$7)&gt;=1,COUNTIFS('(9)附属物点検表'!$L$10:$L$5000,L159,'(9)附属物点検表'!$AQ$10:$AQ$5000,$AA$7)&gt;=1),$AA$7,"")))</f>
        <v/>
      </c>
      <c r="M171" s="465" t="str">
        <f>IF(M159="","",IF(OR(COUNTIFS('(9)附属物点検表'!$L$10:$L$5000,M159,'(9)附属物点検表'!$AN$10:$AN$5000,$AB$7)&gt;=1,COUNTIFS('(9)附属物点検表'!$L$10:$L$5000,M159,'(9)附属物点検表'!$AQ$10:$AQ$5000,$AB$7)&gt;=1),$AB$7,IF(OR(COUNTIFS('(9)附属物点検表'!$L$10:$L$5000,M159,'(9)附属物点検表'!$AN$10:$AN$5000,$AA$7)&gt;=1,COUNTIFS('(9)附属物点検表'!$L$10:$L$5000,M159,'(9)附属物点検表'!$AQ$10:$AQ$5000,$AA$7)&gt;=1),$AA$7,"")))</f>
        <v/>
      </c>
      <c r="N171" s="465" t="str">
        <f>IF(N159="","",IF(OR(COUNTIFS('(9)附属物点検表'!$L$10:$L$5000,N159,'(9)附属物点検表'!$AN$10:$AN$5000,$AB$7)&gt;=1,COUNTIFS('(9)附属物点検表'!$L$10:$L$5000,N159,'(9)附属物点検表'!$AQ$10:$AQ$5000,$AB$7)&gt;=1),$AB$7,IF(OR(COUNTIFS('(9)附属物点検表'!$L$10:$L$5000,N159,'(9)附属物点検表'!$AN$10:$AN$5000,$AA$7)&gt;=1,COUNTIFS('(9)附属物点検表'!$L$10:$L$5000,N159,'(9)附属物点検表'!$AQ$10:$AQ$5000,$AA$7)&gt;=1),$AA$7,"")))</f>
        <v/>
      </c>
      <c r="O171" s="465" t="str">
        <f>IF(O159="","",IF(OR(COUNTIFS('(9)附属物点検表'!$L$10:$L$5000,O159,'(9)附属物点検表'!$AN$10:$AN$5000,$AB$7)&gt;=1,COUNTIFS('(9)附属物点検表'!$L$10:$L$5000,O159,'(9)附属物点検表'!$AQ$10:$AQ$5000,$AB$7)&gt;=1),$AB$7,IF(OR(COUNTIFS('(9)附属物点検表'!$L$10:$L$5000,O159,'(9)附属物点検表'!$AN$10:$AN$5000,$AA$7)&gt;=1,COUNTIFS('(9)附属物点検表'!$L$10:$L$5000,O159,'(9)附属物点検表'!$AQ$10:$AQ$5000,$AA$7)&gt;=1),$AA$7,"")))</f>
        <v/>
      </c>
      <c r="P171" s="465" t="str">
        <f>IF(P159="","",IF(OR(COUNTIFS('(9)附属物点検表'!$L$10:$L$5000,P159,'(9)附属物点検表'!$AN$10:$AN$5000,$AB$7)&gt;=1,COUNTIFS('(9)附属物点検表'!$L$10:$L$5000,P159,'(9)附属物点検表'!$AQ$10:$AQ$5000,$AB$7)&gt;=1),$AB$7,IF(OR(COUNTIFS('(9)附属物点検表'!$L$10:$L$5000,P159,'(9)附属物点検表'!$AN$10:$AN$5000,$AA$7)&gt;=1,COUNTIFS('(9)附属物点検表'!$L$10:$L$5000,P159,'(9)附属物点検表'!$AQ$10:$AQ$5000,$AA$7)&gt;=1),$AA$7,"")))</f>
        <v/>
      </c>
      <c r="Q171" s="465" t="str">
        <f>IF(Q159="","",IF(OR(COUNTIFS('(9)附属物点検表'!$L$10:$L$5000,Q159,'(9)附属物点検表'!$AN$10:$AN$5000,$AB$7)&gt;=1,COUNTIFS('(9)附属物点検表'!$L$10:$L$5000,Q159,'(9)附属物点検表'!$AQ$10:$AQ$5000,$AB$7)&gt;=1),$AB$7,IF(OR(COUNTIFS('(9)附属物点検表'!$L$10:$L$5000,Q159,'(9)附属物点検表'!$AN$10:$AN$5000,$AA$7)&gt;=1,COUNTIFS('(9)附属物点検表'!$L$10:$L$5000,Q159,'(9)附属物点検表'!$AQ$10:$AQ$5000,$AA$7)&gt;=1),$AA$7,"")))</f>
        <v/>
      </c>
      <c r="R171" s="465" t="str">
        <f>IF(R159="","",IF(OR(COUNTIFS('(9)附属物点検表'!$L$10:$L$5000,R159,'(9)附属物点検表'!$AN$10:$AN$5000,$AB$7)&gt;=1,COUNTIFS('(9)附属物点検表'!$L$10:$L$5000,R159,'(9)附属物点検表'!$AQ$10:$AQ$5000,$AB$7)&gt;=1),$AB$7,IF(OR(COUNTIFS('(9)附属物点検表'!$L$10:$L$5000,R159,'(9)附属物点検表'!$AN$10:$AN$5000,$AA$7)&gt;=1,COUNTIFS('(9)附属物点検表'!$L$10:$L$5000,R159,'(9)附属物点検表'!$AQ$10:$AQ$5000,$AA$7)&gt;=1),$AA$7,"")))</f>
        <v/>
      </c>
      <c r="S171" s="465" t="str">
        <f>IF(S159="","",IF(OR(COUNTIFS('(9)附属物点検表'!$L$10:$L$5000,S159,'(9)附属物点検表'!$AN$10:$AN$5000,$AB$7)&gt;=1,COUNTIFS('(9)附属物点検表'!$L$10:$L$5000,S159,'(9)附属物点検表'!$AQ$10:$AQ$5000,$AB$7)&gt;=1),$AB$7,IF(OR(COUNTIFS('(9)附属物点検表'!$L$10:$L$5000,S159,'(9)附属物点検表'!$AN$10:$AN$5000,$AA$7)&gt;=1,COUNTIFS('(9)附属物点検表'!$L$10:$L$5000,S159,'(9)附属物点検表'!$AQ$10:$AQ$5000,$AA$7)&gt;=1),$AA$7,"")))</f>
        <v/>
      </c>
      <c r="T171" s="465" t="str">
        <f>IF(T159="","",IF(OR(COUNTIFS('(9)附属物点検表'!$L$10:$L$5000,T159,'(9)附属物点検表'!$AN$10:$AN$5000,$AB$7)&gt;=1,COUNTIFS('(9)附属物点検表'!$L$10:$L$5000,T159,'(9)附属物点検表'!$AQ$10:$AQ$5000,$AB$7)&gt;=1),$AB$7,IF(OR(COUNTIFS('(9)附属物点検表'!$L$10:$L$5000,T159,'(9)附属物点検表'!$AN$10:$AN$5000,$AA$7)&gt;=1,COUNTIFS('(9)附属物点検表'!$L$10:$L$5000,T159,'(9)附属物点検表'!$AQ$10:$AQ$5000,$AA$7)&gt;=1),$AA$7,"")))</f>
        <v/>
      </c>
      <c r="U171" s="465" t="str">
        <f>IF(U159="","",IF(OR(COUNTIFS('(9)附属物点検表'!$L$10:$L$5000,U159,'(9)附属物点検表'!$AN$10:$AN$5000,$AB$7)&gt;=1,COUNTIFS('(9)附属物点検表'!$L$10:$L$5000,U159,'(9)附属物点検表'!$AQ$10:$AQ$5000,$AB$7)&gt;=1),$AB$7,IF(OR(COUNTIFS('(9)附属物点検表'!$L$10:$L$5000,U159,'(9)附属物点検表'!$AN$10:$AN$5000,$AA$7)&gt;=1,COUNTIFS('(9)附属物点検表'!$L$10:$L$5000,U159,'(9)附属物点検表'!$AQ$10:$AQ$5000,$AA$7)&gt;=1),$AA$7,"")))</f>
        <v/>
      </c>
      <c r="V171" s="465" t="str">
        <f>IF(V159="","",IF(OR(COUNTIFS('(9)附属物点検表'!$L$10:$L$5000,V159,'(9)附属物点検表'!$AN$10:$AN$5000,$AB$7)&gt;=1,COUNTIFS('(9)附属物点検表'!$L$10:$L$5000,V159,'(9)附属物点検表'!$AQ$10:$AQ$5000,$AB$7)&gt;=1),$AB$7,IF(OR(COUNTIFS('(9)附属物点検表'!$L$10:$L$5000,V159,'(9)附属物点検表'!$AN$10:$AN$5000,$AA$7)&gt;=1,COUNTIFS('(9)附属物点検表'!$L$10:$L$5000,V159,'(9)附属物点検表'!$AQ$10:$AQ$5000,$AA$7)&gt;=1),$AA$7,"")))</f>
        <v/>
      </c>
      <c r="W171" s="465" t="str">
        <f>IF(W159="","",IF(OR(COUNTIFS('(9)附属物点検表'!$L$10:$L$5000,W159,'(9)附属物点検表'!$AN$10:$AN$5000,$AB$7)&gt;=1,COUNTIFS('(9)附属物点検表'!$L$10:$L$5000,W159,'(9)附属物点検表'!$AQ$10:$AQ$5000,$AB$7)&gt;=1),$AB$7,IF(OR(COUNTIFS('(9)附属物点検表'!$L$10:$L$5000,W159,'(9)附属物点検表'!$AN$10:$AN$5000,$AA$7)&gt;=1,COUNTIFS('(9)附属物点検表'!$L$10:$L$5000,W159,'(9)附属物点検表'!$AQ$10:$AQ$5000,$AA$7)&gt;=1),$AA$7,"")))</f>
        <v/>
      </c>
      <c r="X171" s="465" t="str">
        <f>IF(X159="","",IF(OR(COUNTIFS('(9)附属物点検表'!$L$10:$L$5000,X159,'(9)附属物点検表'!$AN$10:$AN$5000,$AB$7)&gt;=1,COUNTIFS('(9)附属物点検表'!$L$10:$L$5000,X159,'(9)附属物点検表'!$AQ$10:$AQ$5000,$AB$7)&gt;=1),$AB$7,IF(OR(COUNTIFS('(9)附属物点検表'!$L$10:$L$5000,X159,'(9)附属物点検表'!$AN$10:$AN$5000,$AA$7)&gt;=1,COUNTIFS('(9)附属物点検表'!$L$10:$L$5000,X159,'(9)附属物点検表'!$AQ$10:$AQ$5000,$AA$7)&gt;=1),$AA$7,"")))</f>
        <v/>
      </c>
      <c r="Y171" s="465" t="str">
        <f>IF(Y159="","",IF(OR(COUNTIFS('(9)附属物点検表'!$L$10:$L$5000,Y159,'(9)附属物点検表'!$AN$10:$AN$5000,$AB$7)&gt;=1,COUNTIFS('(9)附属物点検表'!$L$10:$L$5000,Y159,'(9)附属物点検表'!$AQ$10:$AQ$5000,$AB$7)&gt;=1),$AB$7,IF(OR(COUNTIFS('(9)附属物点検表'!$L$10:$L$5000,Y159,'(9)附属物点検表'!$AN$10:$AN$5000,$AA$7)&gt;=1,COUNTIFS('(9)附属物点検表'!$L$10:$L$5000,Y159,'(9)附属物点検表'!$AQ$10:$AQ$5000,$AA$7)&gt;=1),$AA$7,"")))</f>
        <v/>
      </c>
      <c r="Z171" s="465" t="str">
        <f>IF(Z159="","",IF(OR(COUNTIFS('(9)附属物点検表'!$L$10:$L$5000,Z159,'(9)附属物点検表'!$AN$10:$AN$5000,$AB$7)&gt;=1,COUNTIFS('(9)附属物点検表'!$L$10:$L$5000,Z159,'(9)附属物点検表'!$AQ$10:$AQ$5000,$AB$7)&gt;=1),$AB$7,IF(OR(COUNTIFS('(9)附属物点検表'!$L$10:$L$5000,Z159,'(9)附属物点検表'!$AN$10:$AN$5000,$AA$7)&gt;=1,COUNTIFS('(9)附属物点検表'!$L$10:$L$5000,Z159,'(9)附属物点検表'!$AQ$10:$AQ$5000,$AA$7)&gt;=1),$AA$7,"")))</f>
        <v/>
      </c>
      <c r="AA171" s="465" t="str">
        <f>IF(AA159="","",IF(OR(COUNTIFS('(9)附属物点検表'!$L$10:$L$5000,AA159,'(9)附属物点検表'!$AN$10:$AN$5000,$AB$7)&gt;=1,COUNTIFS('(9)附属物点検表'!$L$10:$L$5000,AA159,'(9)附属物点検表'!$AQ$10:$AQ$5000,$AB$7)&gt;=1),$AB$7,IF(OR(COUNTIFS('(9)附属物点検表'!$L$10:$L$5000,AA159,'(9)附属物点検表'!$AN$10:$AN$5000,$AA$7)&gt;=1,COUNTIFS('(9)附属物点検表'!$L$10:$L$5000,AA159,'(9)附属物点検表'!$AQ$10:$AQ$5000,$AA$7)&gt;=1),$AA$7,"")))</f>
        <v/>
      </c>
      <c r="AB171" s="465" t="str">
        <f>IF(AB159="","",IF(OR(COUNTIFS('(9)附属物点検表'!$L$10:$L$5000,AB159,'(9)附属物点検表'!$AN$10:$AN$5000,$AB$7)&gt;=1,COUNTIFS('(9)附属物点検表'!$L$10:$L$5000,AB159,'(9)附属物点検表'!$AQ$10:$AQ$5000,$AB$7)&gt;=1),$AB$7,IF(OR(COUNTIFS('(9)附属物点検表'!$L$10:$L$5000,AB159,'(9)附属物点検表'!$AN$10:$AN$5000,$AA$7)&gt;=1,COUNTIFS('(9)附属物点検表'!$L$10:$L$5000,AB159,'(9)附属物点検表'!$AQ$10:$AQ$5000,$AA$7)&gt;=1),$AA$7,"")))</f>
        <v/>
      </c>
      <c r="AC171" s="465" t="str">
        <f>IF(AC159="","",IF(OR(COUNTIFS('(9)附属物点検表'!$L$10:$L$5000,AC159,'(9)附属物点検表'!$AN$10:$AN$5000,$AB$7)&gt;=1,COUNTIFS('(9)附属物点検表'!$L$10:$L$5000,AC159,'(9)附属物点検表'!$AQ$10:$AQ$5000,$AB$7)&gt;=1),$AB$7,IF(OR(COUNTIFS('(9)附属物点検表'!$L$10:$L$5000,AC159,'(9)附属物点検表'!$AN$10:$AN$5000,$AA$7)&gt;=1,COUNTIFS('(9)附属物点検表'!$L$10:$L$5000,AC159,'(9)附属物点検表'!$AQ$10:$AQ$5000,$AA$7)&gt;=1),$AA$7,"")))</f>
        <v/>
      </c>
      <c r="AD171" s="465" t="str">
        <f>IF(AD159="","",IF(OR(COUNTIFS('(9)附属物点検表'!$L$10:$L$5000,AD159,'(9)附属物点検表'!$AN$10:$AN$5000,$AB$7)&gt;=1,COUNTIFS('(9)附属物点検表'!$L$10:$L$5000,AD159,'(9)附属物点検表'!$AQ$10:$AQ$5000,$AB$7)&gt;=1),$AB$7,IF(OR(COUNTIFS('(9)附属物点検表'!$L$10:$L$5000,AD159,'(9)附属物点検表'!$AN$10:$AN$5000,$AA$7)&gt;=1,COUNTIFS('(9)附属物点検表'!$L$10:$L$5000,AD159,'(9)附属物点検表'!$AQ$10:$AQ$5000,$AA$7)&gt;=1),$AA$7,"")))</f>
        <v/>
      </c>
      <c r="AE171" s="465" t="str">
        <f>IF(AE159="","",IF(OR(COUNTIFS('(9)附属物点検表'!$L$10:$L$5000,AE159,'(9)附属物点検表'!$AN$10:$AN$5000,$AB$7)&gt;=1,COUNTIFS('(9)附属物点検表'!$L$10:$L$5000,AE159,'(9)附属物点検表'!$AQ$10:$AQ$5000,$AB$7)&gt;=1),$AB$7,IF(OR(COUNTIFS('(9)附属物点検表'!$L$10:$L$5000,AE159,'(9)附属物点検表'!$AN$10:$AN$5000,$AA$7)&gt;=1,COUNTIFS('(9)附属物点検表'!$L$10:$L$5000,AE159,'(9)附属物点検表'!$AQ$10:$AQ$5000,$AA$7)&gt;=1),$AA$7,"")))</f>
        <v/>
      </c>
      <c r="AF171" s="465" t="str">
        <f>IF(AF159="","",IF(OR(COUNTIFS('(9)附属物点検表'!$L$10:$L$5000,AF159,'(9)附属物点検表'!$AN$10:$AN$5000,$AB$7)&gt;=1,COUNTIFS('(9)附属物点検表'!$L$10:$L$5000,AF159,'(9)附属物点検表'!$AQ$10:$AQ$5000,$AB$7)&gt;=1),$AB$7,IF(OR(COUNTIFS('(9)附属物点検表'!$L$10:$L$5000,AF159,'(9)附属物点検表'!$AN$10:$AN$5000,$AA$7)&gt;=1,COUNTIFS('(9)附属物点検表'!$L$10:$L$5000,AF159,'(9)附属物点検表'!$AQ$10:$AQ$5000,$AA$7)&gt;=1),$AA$7,"")))</f>
        <v/>
      </c>
      <c r="AG171" s="465" t="str">
        <f>IF(AG159="","",IF(OR(COUNTIFS('(9)附属物点検表'!$L$10:$L$5000,AG159,'(9)附属物点検表'!$AN$10:$AN$5000,$AB$7)&gt;=1,COUNTIFS('(9)附属物点検表'!$L$10:$L$5000,AG159,'(9)附属物点検表'!$AQ$10:$AQ$5000,$AB$7)&gt;=1),$AB$7,IF(OR(COUNTIFS('(9)附属物点検表'!$L$10:$L$5000,AG159,'(9)附属物点検表'!$AN$10:$AN$5000,$AA$7)&gt;=1,COUNTIFS('(9)附属物点検表'!$L$10:$L$5000,AG159,'(9)附属物点検表'!$AQ$10:$AQ$5000,$AA$7)&gt;=1),$AA$7,"")))</f>
        <v/>
      </c>
      <c r="AH171" s="465" t="str">
        <f>IF(AH159="","",IF(OR(COUNTIFS('(9)附属物点検表'!$L$10:$L$5000,AH159,'(9)附属物点検表'!$AN$10:$AN$5000,$AB$7)&gt;=1,COUNTIFS('(9)附属物点検表'!$L$10:$L$5000,AH159,'(9)附属物点検表'!$AQ$10:$AQ$5000,$AB$7)&gt;=1),$AB$7,IF(OR(COUNTIFS('(9)附属物点検表'!$L$10:$L$5000,AH159,'(9)附属物点検表'!$AN$10:$AN$5000,$AA$7)&gt;=1,COUNTIFS('(9)附属物点検表'!$L$10:$L$5000,AH159,'(9)附属物点検表'!$AQ$10:$AQ$5000,$AA$7)&gt;=1),$AA$7,"")))</f>
        <v/>
      </c>
      <c r="AI171" s="465" t="str">
        <f>IF(AI159="","",IF(OR(COUNTIFS('(9)附属物点検表'!$L$10:$L$5000,AI159,'(9)附属物点検表'!$AN$10:$AN$5000,$AB$7)&gt;=1,COUNTIFS('(9)附属物点検表'!$L$10:$L$5000,AI159,'(9)附属物点検表'!$AQ$10:$AQ$5000,$AB$7)&gt;=1),$AB$7,IF(OR(COUNTIFS('(9)附属物点検表'!$L$10:$L$5000,AI159,'(9)附属物点検表'!$AN$10:$AN$5000,$AA$7)&gt;=1,COUNTIFS('(9)附属物点検表'!$L$10:$L$5000,AI159,'(9)附属物点検表'!$AQ$10:$AQ$5000,$AA$7)&gt;=1),$AA$7,"")))</f>
        <v/>
      </c>
      <c r="AJ171" s="465" t="str">
        <f>IF(AJ159="","",IF(OR(COUNTIFS('(9)附属物点検表'!$L$10:$L$5000,AJ159,'(9)附属物点検表'!$AN$10:$AN$5000,$AB$7)&gt;=1,COUNTIFS('(9)附属物点検表'!$L$10:$L$5000,AJ159,'(9)附属物点検表'!$AQ$10:$AQ$5000,$AB$7)&gt;=1),$AB$7,IF(OR(COUNTIFS('(9)附属物点検表'!$L$10:$L$5000,AJ159,'(9)附属物点検表'!$AN$10:$AN$5000,$AA$7)&gt;=1,COUNTIFS('(9)附属物点検表'!$L$10:$L$5000,AJ159,'(9)附属物点検表'!$AQ$10:$AQ$5000,$AA$7)&gt;=1),$AA$7,"")))</f>
        <v/>
      </c>
      <c r="AK171" s="465" t="str">
        <f>IF(AK159="","",IF(OR(COUNTIFS('(9)附属物点検表'!$L$10:$L$5000,AK159,'(9)附属物点検表'!$AN$10:$AN$5000,$AB$7)&gt;=1,COUNTIFS('(9)附属物点検表'!$L$10:$L$5000,AK159,'(9)附属物点検表'!$AQ$10:$AQ$5000,$AB$7)&gt;=1),$AB$7,IF(OR(COUNTIFS('(9)附属物点検表'!$L$10:$L$5000,AK159,'(9)附属物点検表'!$AN$10:$AN$5000,$AA$7)&gt;=1,COUNTIFS('(9)附属物点検表'!$L$10:$L$5000,AK159,'(9)附属物点検表'!$AQ$10:$AQ$5000,$AA$7)&gt;=1),$AA$7,"")))</f>
        <v/>
      </c>
      <c r="AL171" s="465" t="str">
        <f>IF(AL159="","",IF(OR(COUNTIFS('(9)附属物点検表'!$L$10:$L$5000,AL159,'(9)附属物点検表'!$AN$10:$AN$5000,$AB$7)&gt;=1,COUNTIFS('(9)附属物点検表'!$L$10:$L$5000,AL159,'(9)附属物点検表'!$AQ$10:$AQ$5000,$AB$7)&gt;=1),$AB$7,IF(OR(COUNTIFS('(9)附属物点検表'!$L$10:$L$5000,AL159,'(9)附属物点検表'!$AN$10:$AN$5000,$AA$7)&gt;=1,COUNTIFS('(9)附属物点検表'!$L$10:$L$5000,AL159,'(9)附属物点検表'!$AQ$10:$AQ$5000,$AA$7)&gt;=1),$AA$7,"")))</f>
        <v/>
      </c>
      <c r="AM171" s="465" t="str">
        <f>IF(AM159="","",IF(OR(COUNTIFS('(9)附属物点検表'!$L$10:$L$5000,AM159,'(9)附属物点検表'!$AN$10:$AN$5000,$AB$7)&gt;=1,COUNTIFS('(9)附属物点検表'!$L$10:$L$5000,AM159,'(9)附属物点検表'!$AQ$10:$AQ$5000,$AB$7)&gt;=1),$AB$7,IF(OR(COUNTIFS('(9)附属物点検表'!$L$10:$L$5000,AM159,'(9)附属物点検表'!$AN$10:$AN$5000,$AA$7)&gt;=1,COUNTIFS('(9)附属物点検表'!$L$10:$L$5000,AM159,'(9)附属物点検表'!$AQ$10:$AQ$5000,$AA$7)&gt;=1),$AA$7,"")))</f>
        <v/>
      </c>
      <c r="AN171" s="465" t="str">
        <f>IF(AN159="","",IF(OR(COUNTIFS('(9)附属物点検表'!$L$10:$L$5000,AN159,'(9)附属物点検表'!$AN$10:$AN$5000,$AB$7)&gt;=1,COUNTIFS('(9)附属物点検表'!$L$10:$L$5000,AN159,'(9)附属物点検表'!$AQ$10:$AQ$5000,$AB$7)&gt;=1),$AB$7,IF(OR(COUNTIFS('(9)附属物点検表'!$L$10:$L$5000,AN159,'(9)附属物点検表'!$AN$10:$AN$5000,$AA$7)&gt;=1,COUNTIFS('(9)附属物点検表'!$L$10:$L$5000,AN159,'(9)附属物点検表'!$AQ$10:$AQ$5000,$AA$7)&gt;=1),$AA$7,"")))</f>
        <v/>
      </c>
      <c r="AO171" s="465" t="str">
        <f>IF(AO159="","",IF(OR(COUNTIFS('(9)附属物点検表'!$L$10:$L$5000,AO159,'(9)附属物点検表'!$AN$10:$AN$5000,$AB$7)&gt;=1,COUNTIFS('(9)附属物点検表'!$L$10:$L$5000,AO159,'(9)附属物点検表'!$AQ$10:$AQ$5000,$AB$7)&gt;=1),$AB$7,IF(OR(COUNTIFS('(9)附属物点検表'!$L$10:$L$5000,AO159,'(9)附属物点検表'!$AN$10:$AN$5000,$AA$7)&gt;=1,COUNTIFS('(9)附属物点検表'!$L$10:$L$5000,AO159,'(9)附属物点検表'!$AQ$10:$AQ$5000,$AA$7)&gt;=1),$AA$7,"")))</f>
        <v/>
      </c>
      <c r="AP171" s="465" t="str">
        <f>IF(AP159="","",IF(OR(COUNTIFS('(9)附属物点検表'!$L$10:$L$5000,AP159,'(9)附属物点検表'!$AN$10:$AN$5000,$AB$7)&gt;=1,COUNTIFS('(9)附属物点検表'!$L$10:$L$5000,AP159,'(9)附属物点検表'!$AQ$10:$AQ$5000,$AB$7)&gt;=1),$AB$7,IF(OR(COUNTIFS('(9)附属物点検表'!$L$10:$L$5000,AP159,'(9)附属物点検表'!$AN$10:$AN$5000,$AA$7)&gt;=1,COUNTIFS('(9)附属物点検表'!$L$10:$L$5000,AP159,'(9)附属物点検表'!$AQ$10:$AQ$5000,$AA$7)&gt;=1),$AA$7,"")))</f>
        <v/>
      </c>
      <c r="AQ171" s="465" t="str">
        <f>IF(AQ159="","",IF(OR(COUNTIFS('(9)附属物点検表'!$L$10:$L$5000,AQ159,'(9)附属物点検表'!$AN$10:$AN$5000,$AB$7)&gt;=1,COUNTIFS('(9)附属物点検表'!$L$10:$L$5000,AQ159,'(9)附属物点検表'!$AQ$10:$AQ$5000,$AB$7)&gt;=1),$AB$7,IF(OR(COUNTIFS('(9)附属物点検表'!$L$10:$L$5000,AQ159,'(9)附属物点検表'!$AN$10:$AN$5000,$AA$7)&gt;=1,COUNTIFS('(9)附属物点検表'!$L$10:$L$5000,AQ159,'(9)附属物点検表'!$AQ$10:$AQ$5000,$AA$7)&gt;=1),$AA$7,"")))</f>
        <v/>
      </c>
      <c r="AR171" s="465" t="str">
        <f>IF(AR159="","",IF(OR(COUNTIFS('(9)附属物点検表'!$L$10:$L$5000,AR159,'(9)附属物点検表'!$AN$10:$AN$5000,$AB$7)&gt;=1,COUNTIFS('(9)附属物点検表'!$L$10:$L$5000,AR159,'(9)附属物点検表'!$AQ$10:$AQ$5000,$AB$7)&gt;=1),$AB$7,IF(OR(COUNTIFS('(9)附属物点検表'!$L$10:$L$5000,AR159,'(9)附属物点検表'!$AN$10:$AN$5000,$AA$7)&gt;=1,COUNTIFS('(9)附属物点検表'!$L$10:$L$5000,AR159,'(9)附属物点検表'!$AQ$10:$AQ$5000,$AA$7)&gt;=1),$AA$7,"")))</f>
        <v/>
      </c>
      <c r="AS171" s="465" t="str">
        <f>IF(AS159="","",IF(OR(COUNTIFS('(9)附属物点検表'!$L$10:$L$5000,AS159,'(9)附属物点検表'!$AN$10:$AN$5000,$AB$7)&gt;=1,COUNTIFS('(9)附属物点検表'!$L$10:$L$5000,AS159,'(9)附属物点検表'!$AQ$10:$AQ$5000,$AB$7)&gt;=1),$AB$7,IF(OR(COUNTIFS('(9)附属物点検表'!$L$10:$L$5000,AS159,'(9)附属物点検表'!$AN$10:$AN$5000,$AA$7)&gt;=1,COUNTIFS('(9)附属物点検表'!$L$10:$L$5000,AS159,'(9)附属物点検表'!$AQ$10:$AQ$5000,$AA$7)&gt;=1),$AA$7,"")))</f>
        <v/>
      </c>
      <c r="AT171" s="465" t="str">
        <f>IF(AT159="","",IF(OR(COUNTIFS('(9)附属物点検表'!$L$10:$L$5000,AT159,'(9)附属物点検表'!$AN$10:$AN$5000,$AB$7)&gt;=1,COUNTIFS('(9)附属物点検表'!$L$10:$L$5000,AT159,'(9)附属物点検表'!$AQ$10:$AQ$5000,$AB$7)&gt;=1),$AB$7,IF(OR(COUNTIFS('(9)附属物点検表'!$L$10:$L$5000,AT159,'(9)附属物点検表'!$AN$10:$AN$5000,$AA$7)&gt;=1,COUNTIFS('(9)附属物点検表'!$L$10:$L$5000,AT159,'(9)附属物点検表'!$AQ$10:$AQ$5000,$AA$7)&gt;=1),$AA$7,"")))</f>
        <v/>
      </c>
      <c r="AU171" s="465" t="str">
        <f>IF(AU159="","",IF(OR(COUNTIFS('(9)附属物点検表'!$L$10:$L$5000,AU159,'(9)附属物点検表'!$AN$10:$AN$5000,$AB$7)&gt;=1,COUNTIFS('(9)附属物点検表'!$L$10:$L$5000,AU159,'(9)附属物点検表'!$AQ$10:$AQ$5000,$AB$7)&gt;=1),$AB$7,IF(OR(COUNTIFS('(9)附属物点検表'!$L$10:$L$5000,AU159,'(9)附属物点検表'!$AN$10:$AN$5000,$AA$7)&gt;=1,COUNTIFS('(9)附属物点検表'!$L$10:$L$5000,AU159,'(9)附属物点検表'!$AQ$10:$AQ$5000,$AA$7)&gt;=1),$AA$7,"")))</f>
        <v/>
      </c>
      <c r="AV171" s="465" t="str">
        <f>IF(AV159="","",IF(OR(COUNTIFS('(9)附属物点検表'!$L$10:$L$5000,AV159,'(9)附属物点検表'!$AN$10:$AN$5000,$AB$7)&gt;=1,COUNTIFS('(9)附属物点検表'!$L$10:$L$5000,AV159,'(9)附属物点検表'!$AQ$10:$AQ$5000,$AB$7)&gt;=1),$AB$7,IF(OR(COUNTIFS('(9)附属物点検表'!$L$10:$L$5000,AV159,'(9)附属物点検表'!$AN$10:$AN$5000,$AA$7)&gt;=1,COUNTIFS('(9)附属物点検表'!$L$10:$L$5000,AV159,'(9)附属物点検表'!$AQ$10:$AQ$5000,$AA$7)&gt;=1),$AA$7,"")))</f>
        <v/>
      </c>
      <c r="AW171" s="465" t="str">
        <f>IF(AW159="","",IF(OR(COUNTIFS('(9)附属物点検表'!$L$10:$L$5000,AW159,'(9)附属物点検表'!$AN$10:$AN$5000,$AB$7)&gt;=1,COUNTIFS('(9)附属物点検表'!$L$10:$L$5000,AW159,'(9)附属物点検表'!$AQ$10:$AQ$5000,$AB$7)&gt;=1),$AB$7,IF(OR(COUNTIFS('(9)附属物点検表'!$L$10:$L$5000,AW159,'(9)附属物点検表'!$AN$10:$AN$5000,$AA$7)&gt;=1,COUNTIFS('(9)附属物点検表'!$L$10:$L$5000,AW159,'(9)附属物点検表'!$AQ$10:$AQ$5000,$AA$7)&gt;=1),$AA$7,"")))</f>
        <v/>
      </c>
      <c r="AX171" s="465" t="str">
        <f>IF(AX159="","",IF(OR(COUNTIFS('(9)附属物点検表'!$L$10:$L$5000,AX159,'(9)附属物点検表'!$AN$10:$AN$5000,$AB$7)&gt;=1,COUNTIFS('(9)附属物点検表'!$L$10:$L$5000,AX159,'(9)附属物点検表'!$AQ$10:$AQ$5000,$AB$7)&gt;=1),$AB$7,IF(OR(COUNTIFS('(9)附属物点検表'!$L$10:$L$5000,AX159,'(9)附属物点検表'!$AN$10:$AN$5000,$AA$7)&gt;=1,COUNTIFS('(9)附属物点検表'!$L$10:$L$5000,AX159,'(9)附属物点検表'!$AQ$10:$AQ$5000,$AA$7)&gt;=1),$AA$7,"")))</f>
        <v/>
      </c>
      <c r="AY171" s="465" t="str">
        <f>IF(AY159="","",IF(OR(COUNTIFS('(9)附属物点検表'!$L$10:$L$5000,AY159,'(9)附属物点検表'!$AN$10:$AN$5000,$AB$7)&gt;=1,COUNTIFS('(9)附属物点検表'!$L$10:$L$5000,AY159,'(9)附属物点検表'!$AQ$10:$AQ$5000,$AB$7)&gt;=1),$AB$7,IF(OR(COUNTIFS('(9)附属物点検表'!$L$10:$L$5000,AY159,'(9)附属物点検表'!$AN$10:$AN$5000,$AA$7)&gt;=1,COUNTIFS('(9)附属物点検表'!$L$10:$L$5000,AY159,'(9)附属物点検表'!$AQ$10:$AQ$5000,$AA$7)&gt;=1),$AA$7,"")))</f>
        <v/>
      </c>
      <c r="AZ171" s="465" t="str">
        <f>IF(AZ159="","",IF(OR(COUNTIFS('(9)附属物点検表'!$L$10:$L$5000,AZ159,'(9)附属物点検表'!$AN$10:$AN$5000,$AB$7)&gt;=1,COUNTIFS('(9)附属物点検表'!$L$10:$L$5000,AZ159,'(9)附属物点検表'!$AQ$10:$AQ$5000,$AB$7)&gt;=1),$AB$7,IF(OR(COUNTIFS('(9)附属物点検表'!$L$10:$L$5000,AZ159,'(9)附属物点検表'!$AN$10:$AN$5000,$AA$7)&gt;=1,COUNTIFS('(9)附属物点検表'!$L$10:$L$5000,AZ159,'(9)附属物点検表'!$AQ$10:$AQ$5000,$AA$7)&gt;=1),$AA$7,"")))</f>
        <v/>
      </c>
      <c r="BA171" s="466" t="str">
        <f>IF(BA159="","",IF(OR(COUNTIFS('(9)附属物点検表'!$L$10:$L$5000,BA159,'(9)附属物点検表'!$AN$10:$AN$5000,$AB$7)&gt;=1,COUNTIFS('(9)附属物点検表'!$L$10:$L$5000,BA159,'(9)附属物点検表'!$AQ$10:$AQ$5000,$AB$7)&gt;=1),$AB$7,IF(OR(COUNTIFS('(9)附属物点検表'!$L$10:$L$5000,BA159,'(9)附属物点検表'!$AN$10:$AN$5000,$AA$7)&gt;=1,COUNTIFS('(9)附属物点検表'!$L$10:$L$5000,BA159,'(9)附属物点検表'!$AQ$10:$AQ$5000,$AA$7)&gt;=1),$AA$7,"")))</f>
        <v/>
      </c>
      <c r="BC171" s="1"/>
    </row>
    <row r="172" spans="2:55" ht="18.75" customHeight="1" x14ac:dyDescent="0.2"/>
    <row r="173" spans="2:55" ht="18.75" customHeight="1" thickBot="1" x14ac:dyDescent="0.25">
      <c r="B173" s="1847" t="s">
        <v>547</v>
      </c>
      <c r="C173" s="1848"/>
      <c r="D173" s="1848"/>
      <c r="E173" s="1848"/>
      <c r="F173" s="1848"/>
      <c r="G173" s="1849"/>
      <c r="H173" s="460">
        <f>IF($N$3=BA159,"PE",IF(BA159="PE","",IF(BA159="","",BA159+1)))</f>
        <v>506</v>
      </c>
      <c r="I173" s="461">
        <f t="shared" ref="I173:BA173" si="22">IF($N$3=H173,"PE",IF(H173="PE","",IF(H173="","",H173+1)))</f>
        <v>507</v>
      </c>
      <c r="J173" s="461">
        <f t="shared" si="22"/>
        <v>508</v>
      </c>
      <c r="K173" s="461">
        <f t="shared" si="22"/>
        <v>509</v>
      </c>
      <c r="L173" s="461">
        <f t="shared" si="22"/>
        <v>510</v>
      </c>
      <c r="M173" s="461">
        <f t="shared" si="22"/>
        <v>511</v>
      </c>
      <c r="N173" s="461">
        <f t="shared" si="22"/>
        <v>512</v>
      </c>
      <c r="O173" s="461">
        <f t="shared" si="22"/>
        <v>513</v>
      </c>
      <c r="P173" s="461">
        <f t="shared" si="22"/>
        <v>514</v>
      </c>
      <c r="Q173" s="461">
        <f t="shared" si="22"/>
        <v>515</v>
      </c>
      <c r="R173" s="461">
        <f t="shared" si="22"/>
        <v>516</v>
      </c>
      <c r="S173" s="461">
        <f t="shared" si="22"/>
        <v>517</v>
      </c>
      <c r="T173" s="461">
        <f t="shared" si="22"/>
        <v>518</v>
      </c>
      <c r="U173" s="461">
        <f t="shared" si="22"/>
        <v>519</v>
      </c>
      <c r="V173" s="461">
        <f t="shared" si="22"/>
        <v>520</v>
      </c>
      <c r="W173" s="461">
        <f t="shared" si="22"/>
        <v>521</v>
      </c>
      <c r="X173" s="461">
        <f t="shared" si="22"/>
        <v>522</v>
      </c>
      <c r="Y173" s="461">
        <f t="shared" si="22"/>
        <v>523</v>
      </c>
      <c r="Z173" s="461">
        <f t="shared" si="22"/>
        <v>524</v>
      </c>
      <c r="AA173" s="461">
        <f t="shared" si="22"/>
        <v>525</v>
      </c>
      <c r="AB173" s="461">
        <f t="shared" si="22"/>
        <v>526</v>
      </c>
      <c r="AC173" s="461">
        <f t="shared" si="22"/>
        <v>527</v>
      </c>
      <c r="AD173" s="461">
        <f t="shared" si="22"/>
        <v>528</v>
      </c>
      <c r="AE173" s="461">
        <f t="shared" si="22"/>
        <v>529</v>
      </c>
      <c r="AF173" s="461">
        <f t="shared" si="22"/>
        <v>530</v>
      </c>
      <c r="AG173" s="461">
        <f t="shared" si="22"/>
        <v>531</v>
      </c>
      <c r="AH173" s="461">
        <f t="shared" si="22"/>
        <v>532</v>
      </c>
      <c r="AI173" s="461">
        <f t="shared" si="22"/>
        <v>533</v>
      </c>
      <c r="AJ173" s="461">
        <f t="shared" si="22"/>
        <v>534</v>
      </c>
      <c r="AK173" s="461">
        <f t="shared" si="22"/>
        <v>535</v>
      </c>
      <c r="AL173" s="461">
        <f t="shared" si="22"/>
        <v>536</v>
      </c>
      <c r="AM173" s="461">
        <f t="shared" si="22"/>
        <v>537</v>
      </c>
      <c r="AN173" s="461">
        <f t="shared" si="22"/>
        <v>538</v>
      </c>
      <c r="AO173" s="461">
        <f t="shared" si="22"/>
        <v>539</v>
      </c>
      <c r="AP173" s="461">
        <f t="shared" si="22"/>
        <v>540</v>
      </c>
      <c r="AQ173" s="461">
        <f t="shared" si="22"/>
        <v>541</v>
      </c>
      <c r="AR173" s="461">
        <f t="shared" si="22"/>
        <v>542</v>
      </c>
      <c r="AS173" s="461">
        <f t="shared" si="22"/>
        <v>543</v>
      </c>
      <c r="AT173" s="461">
        <f t="shared" si="22"/>
        <v>544</v>
      </c>
      <c r="AU173" s="461">
        <f t="shared" si="22"/>
        <v>545</v>
      </c>
      <c r="AV173" s="461">
        <f t="shared" si="22"/>
        <v>546</v>
      </c>
      <c r="AW173" s="461">
        <f t="shared" si="22"/>
        <v>547</v>
      </c>
      <c r="AX173" s="461">
        <f t="shared" si="22"/>
        <v>548</v>
      </c>
      <c r="AY173" s="461">
        <f t="shared" si="22"/>
        <v>549</v>
      </c>
      <c r="AZ173" s="461">
        <f t="shared" si="22"/>
        <v>550</v>
      </c>
      <c r="BA173" s="462">
        <f t="shared" si="22"/>
        <v>551</v>
      </c>
    </row>
    <row r="174" spans="2:55" ht="18.75" customHeight="1" thickTop="1" x14ac:dyDescent="0.2">
      <c r="B174" s="1853" t="s">
        <v>901</v>
      </c>
      <c r="C174" s="1850" t="str">
        <f>ﾃﾞｰﾀ一覧!$U$18</f>
        <v>ひび割れ</v>
      </c>
      <c r="D174" s="1851"/>
      <c r="E174" s="1851"/>
      <c r="F174" s="1851"/>
      <c r="G174" s="1852"/>
      <c r="H174" s="468" t="str">
        <f>IF(H$173="","",IF(COUNTIFS('(6)定期点検調書'!$B$12:$B$5000,H$173,'(6)定期点検調書'!$AH$12:$AH$5000,$C174,'(6)定期点検調書'!$BF$12:$BF$5000,$W$7)&gt;=1,$W$7,IF(COUNTIFS('(6)定期点検調書'!$B$12:$B$5000,H$173,'(6)定期点検調書'!$AH$12:$AH$5000,$C174,'(6)定期点検調書'!$BF$12:$BF$5000,$V$7)&gt;=1,$V$7,IF(COUNTIFS('(6)定期点検調書'!$B$12:$B$5000,H$173,'(6)定期点検調書'!$AH$12:$AH$5000,$C174,'(6)定期点検調書'!$BF$12:$BF$5000,$U$7)&gt;=1,$U$7,IF(COUNTIFS('(6)定期点検調書'!$B$12:$B$5000,H$173,'(6)定期点検調書'!$AH$12:$AH$5000,$C174,'(6)定期点検調書'!$BF$12:$BF$5000,$T$7)&gt;=1,$T$7,IF(COUNTIFS('(6)定期点検調書'!$B$12:$B$5000,H$173,'(6)定期点検調書'!$AH$12:$AH$5000,$C174,'(6)定期点検調書'!$BF$12:$BF$5000,$S$7)&gt;=1,$S$7,""))))))</f>
        <v/>
      </c>
      <c r="I174" s="463" t="str">
        <f>IF(I$173="","",IF(COUNTIFS('(6)定期点検調書'!$B$12:$B$5000,I$173,'(6)定期点検調書'!$AH$12:$AH$5000,$C174,'(6)定期点検調書'!$BF$12:$BF$5000,$W$7)&gt;=1,$W$7,IF(COUNTIFS('(6)定期点検調書'!$B$12:$B$5000,I$173,'(6)定期点検調書'!$AH$12:$AH$5000,$C174,'(6)定期点検調書'!$BF$12:$BF$5000,$V$7)&gt;=1,$V$7,IF(COUNTIFS('(6)定期点検調書'!$B$12:$B$5000,I$173,'(6)定期点検調書'!$AH$12:$AH$5000,$C174,'(6)定期点検調書'!$BF$12:$BF$5000,$U$7)&gt;=1,$U$7,IF(COUNTIFS('(6)定期点検調書'!$B$12:$B$5000,I$173,'(6)定期点検調書'!$AH$12:$AH$5000,$C174,'(6)定期点検調書'!$BF$12:$BF$5000,$T$7)&gt;=1,$T$7,IF(COUNTIFS('(6)定期点検調書'!$B$12:$B$5000,I$173,'(6)定期点検調書'!$AH$12:$AH$5000,$C174,'(6)定期点検調書'!$BF$12:$BF$5000,$S$7)&gt;=1,$S$7,""))))))</f>
        <v/>
      </c>
      <c r="J174" s="463" t="str">
        <f>IF(J$173="","",IF(COUNTIFS('(6)定期点検調書'!$B$12:$B$5000,J$173,'(6)定期点検調書'!$AH$12:$AH$5000,$C174,'(6)定期点検調書'!$BF$12:$BF$5000,$W$7)&gt;=1,$W$7,IF(COUNTIFS('(6)定期点検調書'!$B$12:$B$5000,J$173,'(6)定期点検調書'!$AH$12:$AH$5000,$C174,'(6)定期点検調書'!$BF$12:$BF$5000,$V$7)&gt;=1,$V$7,IF(COUNTIFS('(6)定期点検調書'!$B$12:$B$5000,J$173,'(6)定期点検調書'!$AH$12:$AH$5000,$C174,'(6)定期点検調書'!$BF$12:$BF$5000,$U$7)&gt;=1,$U$7,IF(COUNTIFS('(6)定期点検調書'!$B$12:$B$5000,J$173,'(6)定期点検調書'!$AH$12:$AH$5000,$C174,'(6)定期点検調書'!$BF$12:$BF$5000,$T$7)&gt;=1,$T$7,IF(COUNTIFS('(6)定期点検調書'!$B$12:$B$5000,J$173,'(6)定期点検調書'!$AH$12:$AH$5000,$C174,'(6)定期点検調書'!$BF$12:$BF$5000,$S$7)&gt;=1,$S$7,""))))))</f>
        <v/>
      </c>
      <c r="K174" s="463" t="str">
        <f>IF(K$173="","",IF(COUNTIFS('(6)定期点検調書'!$B$12:$B$5000,K$173,'(6)定期点検調書'!$AH$12:$AH$5000,$C174,'(6)定期点検調書'!$BF$12:$BF$5000,$W$7)&gt;=1,$W$7,IF(COUNTIFS('(6)定期点検調書'!$B$12:$B$5000,K$173,'(6)定期点検調書'!$AH$12:$AH$5000,$C174,'(6)定期点検調書'!$BF$12:$BF$5000,$V$7)&gt;=1,$V$7,IF(COUNTIFS('(6)定期点検調書'!$B$12:$B$5000,K$173,'(6)定期点検調書'!$AH$12:$AH$5000,$C174,'(6)定期点検調書'!$BF$12:$BF$5000,$U$7)&gt;=1,$U$7,IF(COUNTIFS('(6)定期点検調書'!$B$12:$B$5000,K$173,'(6)定期点検調書'!$AH$12:$AH$5000,$C174,'(6)定期点検調書'!$BF$12:$BF$5000,$T$7)&gt;=1,$T$7,IF(COUNTIFS('(6)定期点検調書'!$B$12:$B$5000,K$173,'(6)定期点検調書'!$AH$12:$AH$5000,$C174,'(6)定期点検調書'!$BF$12:$BF$5000,$S$7)&gt;=1,$S$7,""))))))</f>
        <v/>
      </c>
      <c r="L174" s="463" t="str">
        <f>IF(L$173="","",IF(COUNTIFS('(6)定期点検調書'!$B$12:$B$5000,L$173,'(6)定期点検調書'!$AH$12:$AH$5000,$C174,'(6)定期点検調書'!$BF$12:$BF$5000,$W$7)&gt;=1,$W$7,IF(COUNTIFS('(6)定期点検調書'!$B$12:$B$5000,L$173,'(6)定期点検調書'!$AH$12:$AH$5000,$C174,'(6)定期点検調書'!$BF$12:$BF$5000,$V$7)&gt;=1,$V$7,IF(COUNTIFS('(6)定期点検調書'!$B$12:$B$5000,L$173,'(6)定期点検調書'!$AH$12:$AH$5000,$C174,'(6)定期点検調書'!$BF$12:$BF$5000,$U$7)&gt;=1,$U$7,IF(COUNTIFS('(6)定期点検調書'!$B$12:$B$5000,L$173,'(6)定期点検調書'!$AH$12:$AH$5000,$C174,'(6)定期点検調書'!$BF$12:$BF$5000,$T$7)&gt;=1,$T$7,IF(COUNTIFS('(6)定期点検調書'!$B$12:$B$5000,L$173,'(6)定期点検調書'!$AH$12:$AH$5000,$C174,'(6)定期点検調書'!$BF$12:$BF$5000,$S$7)&gt;=1,$S$7,""))))))</f>
        <v/>
      </c>
      <c r="M174" s="463" t="str">
        <f>IF(M$173="","",IF(COUNTIFS('(6)定期点検調書'!$B$12:$B$5000,M$173,'(6)定期点検調書'!$AH$12:$AH$5000,$C174,'(6)定期点検調書'!$BF$12:$BF$5000,$W$7)&gt;=1,$W$7,IF(COUNTIFS('(6)定期点検調書'!$B$12:$B$5000,M$173,'(6)定期点検調書'!$AH$12:$AH$5000,$C174,'(6)定期点検調書'!$BF$12:$BF$5000,$V$7)&gt;=1,$V$7,IF(COUNTIFS('(6)定期点検調書'!$B$12:$B$5000,M$173,'(6)定期点検調書'!$AH$12:$AH$5000,$C174,'(6)定期点検調書'!$BF$12:$BF$5000,$U$7)&gt;=1,$U$7,IF(COUNTIFS('(6)定期点検調書'!$B$12:$B$5000,M$173,'(6)定期点検調書'!$AH$12:$AH$5000,$C174,'(6)定期点検調書'!$BF$12:$BF$5000,$T$7)&gt;=1,$T$7,IF(COUNTIFS('(6)定期点検調書'!$B$12:$B$5000,M$173,'(6)定期点検調書'!$AH$12:$AH$5000,$C174,'(6)定期点検調書'!$BF$12:$BF$5000,$S$7)&gt;=1,$S$7,""))))))</f>
        <v/>
      </c>
      <c r="N174" s="463" t="str">
        <f>IF(N$173="","",IF(COUNTIFS('(6)定期点検調書'!$B$12:$B$5000,N$173,'(6)定期点検調書'!$AH$12:$AH$5000,$C174,'(6)定期点検調書'!$BF$12:$BF$5000,$W$7)&gt;=1,$W$7,IF(COUNTIFS('(6)定期点検調書'!$B$12:$B$5000,N$173,'(6)定期点検調書'!$AH$12:$AH$5000,$C174,'(6)定期点検調書'!$BF$12:$BF$5000,$V$7)&gt;=1,$V$7,IF(COUNTIFS('(6)定期点検調書'!$B$12:$B$5000,N$173,'(6)定期点検調書'!$AH$12:$AH$5000,$C174,'(6)定期点検調書'!$BF$12:$BF$5000,$U$7)&gt;=1,$U$7,IF(COUNTIFS('(6)定期点検調書'!$B$12:$B$5000,N$173,'(6)定期点検調書'!$AH$12:$AH$5000,$C174,'(6)定期点検調書'!$BF$12:$BF$5000,$T$7)&gt;=1,$T$7,IF(COUNTIFS('(6)定期点検調書'!$B$12:$B$5000,N$173,'(6)定期点検調書'!$AH$12:$AH$5000,$C174,'(6)定期点検調書'!$BF$12:$BF$5000,$S$7)&gt;=1,$S$7,""))))))</f>
        <v/>
      </c>
      <c r="O174" s="463" t="str">
        <f>IF(O$173="","",IF(COUNTIFS('(6)定期点検調書'!$B$12:$B$5000,O$173,'(6)定期点検調書'!$AH$12:$AH$5000,$C174,'(6)定期点検調書'!$BF$12:$BF$5000,$W$7)&gt;=1,$W$7,IF(COUNTIFS('(6)定期点検調書'!$B$12:$B$5000,O$173,'(6)定期点検調書'!$AH$12:$AH$5000,$C174,'(6)定期点検調書'!$BF$12:$BF$5000,$V$7)&gt;=1,$V$7,IF(COUNTIFS('(6)定期点検調書'!$B$12:$B$5000,O$173,'(6)定期点検調書'!$AH$12:$AH$5000,$C174,'(6)定期点検調書'!$BF$12:$BF$5000,$U$7)&gt;=1,$U$7,IF(COUNTIFS('(6)定期点検調書'!$B$12:$B$5000,O$173,'(6)定期点検調書'!$AH$12:$AH$5000,$C174,'(6)定期点検調書'!$BF$12:$BF$5000,$T$7)&gt;=1,$T$7,IF(COUNTIFS('(6)定期点検調書'!$B$12:$B$5000,O$173,'(6)定期点検調書'!$AH$12:$AH$5000,$C174,'(6)定期点検調書'!$BF$12:$BF$5000,$S$7)&gt;=1,$S$7,""))))))</f>
        <v/>
      </c>
      <c r="P174" s="463" t="str">
        <f>IF(P$173="","",IF(COUNTIFS('(6)定期点検調書'!$B$12:$B$5000,P$173,'(6)定期点検調書'!$AH$12:$AH$5000,$C174,'(6)定期点検調書'!$BF$12:$BF$5000,$W$7)&gt;=1,$W$7,IF(COUNTIFS('(6)定期点検調書'!$B$12:$B$5000,P$173,'(6)定期点検調書'!$AH$12:$AH$5000,$C174,'(6)定期点検調書'!$BF$12:$BF$5000,$V$7)&gt;=1,$V$7,IF(COUNTIFS('(6)定期点検調書'!$B$12:$B$5000,P$173,'(6)定期点検調書'!$AH$12:$AH$5000,$C174,'(6)定期点検調書'!$BF$12:$BF$5000,$U$7)&gt;=1,$U$7,IF(COUNTIFS('(6)定期点検調書'!$B$12:$B$5000,P$173,'(6)定期点検調書'!$AH$12:$AH$5000,$C174,'(6)定期点検調書'!$BF$12:$BF$5000,$T$7)&gt;=1,$T$7,IF(COUNTIFS('(6)定期点検調書'!$B$12:$B$5000,P$173,'(6)定期点検調書'!$AH$12:$AH$5000,$C174,'(6)定期点検調書'!$BF$12:$BF$5000,$S$7)&gt;=1,$S$7,""))))))</f>
        <v/>
      </c>
      <c r="Q174" s="463" t="str">
        <f>IF(Q$173="","",IF(COUNTIFS('(6)定期点検調書'!$B$12:$B$5000,Q$173,'(6)定期点検調書'!$AH$12:$AH$5000,$C174,'(6)定期点検調書'!$BF$12:$BF$5000,$W$7)&gt;=1,$W$7,IF(COUNTIFS('(6)定期点検調書'!$B$12:$B$5000,Q$173,'(6)定期点検調書'!$AH$12:$AH$5000,$C174,'(6)定期点検調書'!$BF$12:$BF$5000,$V$7)&gt;=1,$V$7,IF(COUNTIFS('(6)定期点検調書'!$B$12:$B$5000,Q$173,'(6)定期点検調書'!$AH$12:$AH$5000,$C174,'(6)定期点検調書'!$BF$12:$BF$5000,$U$7)&gt;=1,$U$7,IF(COUNTIFS('(6)定期点検調書'!$B$12:$B$5000,Q$173,'(6)定期点検調書'!$AH$12:$AH$5000,$C174,'(6)定期点検調書'!$BF$12:$BF$5000,$T$7)&gt;=1,$T$7,IF(COUNTIFS('(6)定期点検調書'!$B$12:$B$5000,Q$173,'(6)定期点検調書'!$AH$12:$AH$5000,$C174,'(6)定期点検調書'!$BF$12:$BF$5000,$S$7)&gt;=1,$S$7,""))))))</f>
        <v/>
      </c>
      <c r="R174" s="463" t="str">
        <f>IF(R$173="","",IF(COUNTIFS('(6)定期点検調書'!$B$12:$B$5000,R$173,'(6)定期点検調書'!$AH$12:$AH$5000,$C174,'(6)定期点検調書'!$BF$12:$BF$5000,$W$7)&gt;=1,$W$7,IF(COUNTIFS('(6)定期点検調書'!$B$12:$B$5000,R$173,'(6)定期点検調書'!$AH$12:$AH$5000,$C174,'(6)定期点検調書'!$BF$12:$BF$5000,$V$7)&gt;=1,$V$7,IF(COUNTIFS('(6)定期点検調書'!$B$12:$B$5000,R$173,'(6)定期点検調書'!$AH$12:$AH$5000,$C174,'(6)定期点検調書'!$BF$12:$BF$5000,$U$7)&gt;=1,$U$7,IF(COUNTIFS('(6)定期点検調書'!$B$12:$B$5000,R$173,'(6)定期点検調書'!$AH$12:$AH$5000,$C174,'(6)定期点検調書'!$BF$12:$BF$5000,$T$7)&gt;=1,$T$7,IF(COUNTIFS('(6)定期点検調書'!$B$12:$B$5000,R$173,'(6)定期点検調書'!$AH$12:$AH$5000,$C174,'(6)定期点検調書'!$BF$12:$BF$5000,$S$7)&gt;=1,$S$7,""))))))</f>
        <v/>
      </c>
      <c r="S174" s="463" t="str">
        <f>IF(S$173="","",IF(COUNTIFS('(6)定期点検調書'!$B$12:$B$5000,S$173,'(6)定期点検調書'!$AH$12:$AH$5000,$C174,'(6)定期点検調書'!$BF$12:$BF$5000,$W$7)&gt;=1,$W$7,IF(COUNTIFS('(6)定期点検調書'!$B$12:$B$5000,S$173,'(6)定期点検調書'!$AH$12:$AH$5000,$C174,'(6)定期点検調書'!$BF$12:$BF$5000,$V$7)&gt;=1,$V$7,IF(COUNTIFS('(6)定期点検調書'!$B$12:$B$5000,S$173,'(6)定期点検調書'!$AH$12:$AH$5000,$C174,'(6)定期点検調書'!$BF$12:$BF$5000,$U$7)&gt;=1,$U$7,IF(COUNTIFS('(6)定期点検調書'!$B$12:$B$5000,S$173,'(6)定期点検調書'!$AH$12:$AH$5000,$C174,'(6)定期点検調書'!$BF$12:$BF$5000,$T$7)&gt;=1,$T$7,IF(COUNTIFS('(6)定期点検調書'!$B$12:$B$5000,S$173,'(6)定期点検調書'!$AH$12:$AH$5000,$C174,'(6)定期点検調書'!$BF$12:$BF$5000,$S$7)&gt;=1,$S$7,""))))))</f>
        <v/>
      </c>
      <c r="T174" s="463" t="str">
        <f>IF(T$173="","",IF(COUNTIFS('(6)定期点検調書'!$B$12:$B$5000,T$173,'(6)定期点検調書'!$AH$12:$AH$5000,$C174,'(6)定期点検調書'!$BF$12:$BF$5000,$W$7)&gt;=1,$W$7,IF(COUNTIFS('(6)定期点検調書'!$B$12:$B$5000,T$173,'(6)定期点検調書'!$AH$12:$AH$5000,$C174,'(6)定期点検調書'!$BF$12:$BF$5000,$V$7)&gt;=1,$V$7,IF(COUNTIFS('(6)定期点検調書'!$B$12:$B$5000,T$173,'(6)定期点検調書'!$AH$12:$AH$5000,$C174,'(6)定期点検調書'!$BF$12:$BF$5000,$U$7)&gt;=1,$U$7,IF(COUNTIFS('(6)定期点検調書'!$B$12:$B$5000,T$173,'(6)定期点検調書'!$AH$12:$AH$5000,$C174,'(6)定期点検調書'!$BF$12:$BF$5000,$T$7)&gt;=1,$T$7,IF(COUNTIFS('(6)定期点検調書'!$B$12:$B$5000,T$173,'(6)定期点検調書'!$AH$12:$AH$5000,$C174,'(6)定期点検調書'!$BF$12:$BF$5000,$S$7)&gt;=1,$S$7,""))))))</f>
        <v/>
      </c>
      <c r="U174" s="463" t="str">
        <f>IF(U$173="","",IF(COUNTIFS('(6)定期点検調書'!$B$12:$B$5000,U$173,'(6)定期点検調書'!$AH$12:$AH$5000,$C174,'(6)定期点検調書'!$BF$12:$BF$5000,$W$7)&gt;=1,$W$7,IF(COUNTIFS('(6)定期点検調書'!$B$12:$B$5000,U$173,'(6)定期点検調書'!$AH$12:$AH$5000,$C174,'(6)定期点検調書'!$BF$12:$BF$5000,$V$7)&gt;=1,$V$7,IF(COUNTIFS('(6)定期点検調書'!$B$12:$B$5000,U$173,'(6)定期点検調書'!$AH$12:$AH$5000,$C174,'(6)定期点検調書'!$BF$12:$BF$5000,$U$7)&gt;=1,$U$7,IF(COUNTIFS('(6)定期点検調書'!$B$12:$B$5000,U$173,'(6)定期点検調書'!$AH$12:$AH$5000,$C174,'(6)定期点検調書'!$BF$12:$BF$5000,$T$7)&gt;=1,$T$7,IF(COUNTIFS('(6)定期点検調書'!$B$12:$B$5000,U$173,'(6)定期点検調書'!$AH$12:$AH$5000,$C174,'(6)定期点検調書'!$BF$12:$BF$5000,$S$7)&gt;=1,$S$7,""))))))</f>
        <v/>
      </c>
      <c r="V174" s="463" t="str">
        <f>IF(V$173="","",IF(COUNTIFS('(6)定期点検調書'!$B$12:$B$5000,V$173,'(6)定期点検調書'!$AH$12:$AH$5000,$C174,'(6)定期点検調書'!$BF$12:$BF$5000,$W$7)&gt;=1,$W$7,IF(COUNTIFS('(6)定期点検調書'!$B$12:$B$5000,V$173,'(6)定期点検調書'!$AH$12:$AH$5000,$C174,'(6)定期点検調書'!$BF$12:$BF$5000,$V$7)&gt;=1,$V$7,IF(COUNTIFS('(6)定期点検調書'!$B$12:$B$5000,V$173,'(6)定期点検調書'!$AH$12:$AH$5000,$C174,'(6)定期点検調書'!$BF$12:$BF$5000,$U$7)&gt;=1,$U$7,IF(COUNTIFS('(6)定期点検調書'!$B$12:$B$5000,V$173,'(6)定期点検調書'!$AH$12:$AH$5000,$C174,'(6)定期点検調書'!$BF$12:$BF$5000,$T$7)&gt;=1,$T$7,IF(COUNTIFS('(6)定期点検調書'!$B$12:$B$5000,V$173,'(6)定期点検調書'!$AH$12:$AH$5000,$C174,'(6)定期点検調書'!$BF$12:$BF$5000,$S$7)&gt;=1,$S$7,""))))))</f>
        <v/>
      </c>
      <c r="W174" s="463" t="str">
        <f>IF(W$173="","",IF(COUNTIFS('(6)定期点検調書'!$B$12:$B$5000,W$173,'(6)定期点検調書'!$AH$12:$AH$5000,$C174,'(6)定期点検調書'!$BF$12:$BF$5000,$W$7)&gt;=1,$W$7,IF(COUNTIFS('(6)定期点検調書'!$B$12:$B$5000,W$173,'(6)定期点検調書'!$AH$12:$AH$5000,$C174,'(6)定期点検調書'!$BF$12:$BF$5000,$V$7)&gt;=1,$V$7,IF(COUNTIFS('(6)定期点検調書'!$B$12:$B$5000,W$173,'(6)定期点検調書'!$AH$12:$AH$5000,$C174,'(6)定期点検調書'!$BF$12:$BF$5000,$U$7)&gt;=1,$U$7,IF(COUNTIFS('(6)定期点検調書'!$B$12:$B$5000,W$173,'(6)定期点検調書'!$AH$12:$AH$5000,$C174,'(6)定期点検調書'!$BF$12:$BF$5000,$T$7)&gt;=1,$T$7,IF(COUNTIFS('(6)定期点検調書'!$B$12:$B$5000,W$173,'(6)定期点検調書'!$AH$12:$AH$5000,$C174,'(6)定期点検調書'!$BF$12:$BF$5000,$S$7)&gt;=1,$S$7,""))))))</f>
        <v/>
      </c>
      <c r="X174" s="463" t="str">
        <f>IF(X$173="","",IF(COUNTIFS('(6)定期点検調書'!$B$12:$B$5000,X$173,'(6)定期点検調書'!$AH$12:$AH$5000,$C174,'(6)定期点検調書'!$BF$12:$BF$5000,$W$7)&gt;=1,$W$7,IF(COUNTIFS('(6)定期点検調書'!$B$12:$B$5000,X$173,'(6)定期点検調書'!$AH$12:$AH$5000,$C174,'(6)定期点検調書'!$BF$12:$BF$5000,$V$7)&gt;=1,$V$7,IF(COUNTIFS('(6)定期点検調書'!$B$12:$B$5000,X$173,'(6)定期点検調書'!$AH$12:$AH$5000,$C174,'(6)定期点検調書'!$BF$12:$BF$5000,$U$7)&gt;=1,$U$7,IF(COUNTIFS('(6)定期点検調書'!$B$12:$B$5000,X$173,'(6)定期点検調書'!$AH$12:$AH$5000,$C174,'(6)定期点検調書'!$BF$12:$BF$5000,$T$7)&gt;=1,$T$7,IF(COUNTIFS('(6)定期点検調書'!$B$12:$B$5000,X$173,'(6)定期点検調書'!$AH$12:$AH$5000,$C174,'(6)定期点検調書'!$BF$12:$BF$5000,$S$7)&gt;=1,$S$7,""))))))</f>
        <v/>
      </c>
      <c r="Y174" s="463" t="str">
        <f>IF(Y$173="","",IF(COUNTIFS('(6)定期点検調書'!$B$12:$B$5000,Y$173,'(6)定期点検調書'!$AH$12:$AH$5000,$C174,'(6)定期点検調書'!$BF$12:$BF$5000,$W$7)&gt;=1,$W$7,IF(COUNTIFS('(6)定期点検調書'!$B$12:$B$5000,Y$173,'(6)定期点検調書'!$AH$12:$AH$5000,$C174,'(6)定期点検調書'!$BF$12:$BF$5000,$V$7)&gt;=1,$V$7,IF(COUNTIFS('(6)定期点検調書'!$B$12:$B$5000,Y$173,'(6)定期点検調書'!$AH$12:$AH$5000,$C174,'(6)定期点検調書'!$BF$12:$BF$5000,$U$7)&gt;=1,$U$7,IF(COUNTIFS('(6)定期点検調書'!$B$12:$B$5000,Y$173,'(6)定期点検調書'!$AH$12:$AH$5000,$C174,'(6)定期点検調書'!$BF$12:$BF$5000,$T$7)&gt;=1,$T$7,IF(COUNTIFS('(6)定期点検調書'!$B$12:$B$5000,Y$173,'(6)定期点検調書'!$AH$12:$AH$5000,$C174,'(6)定期点検調書'!$BF$12:$BF$5000,$S$7)&gt;=1,$S$7,""))))))</f>
        <v/>
      </c>
      <c r="Z174" s="463" t="str">
        <f>IF(Z$173="","",IF(COUNTIFS('(6)定期点検調書'!$B$12:$B$5000,Z$173,'(6)定期点検調書'!$AH$12:$AH$5000,$C174,'(6)定期点検調書'!$BF$12:$BF$5000,$W$7)&gt;=1,$W$7,IF(COUNTIFS('(6)定期点検調書'!$B$12:$B$5000,Z$173,'(6)定期点検調書'!$AH$12:$AH$5000,$C174,'(6)定期点検調書'!$BF$12:$BF$5000,$V$7)&gt;=1,$V$7,IF(COUNTIFS('(6)定期点検調書'!$B$12:$B$5000,Z$173,'(6)定期点検調書'!$AH$12:$AH$5000,$C174,'(6)定期点検調書'!$BF$12:$BF$5000,$U$7)&gt;=1,$U$7,IF(COUNTIFS('(6)定期点検調書'!$B$12:$B$5000,Z$173,'(6)定期点検調書'!$AH$12:$AH$5000,$C174,'(6)定期点検調書'!$BF$12:$BF$5000,$T$7)&gt;=1,$T$7,IF(COUNTIFS('(6)定期点検調書'!$B$12:$B$5000,Z$173,'(6)定期点検調書'!$AH$12:$AH$5000,$C174,'(6)定期点検調書'!$BF$12:$BF$5000,$S$7)&gt;=1,$S$7,""))))))</f>
        <v/>
      </c>
      <c r="AA174" s="463" t="str">
        <f>IF(AA$173="","",IF(COUNTIFS('(6)定期点検調書'!$B$12:$B$5000,AA$173,'(6)定期点検調書'!$AH$12:$AH$5000,$C174,'(6)定期点検調書'!$BF$12:$BF$5000,$W$7)&gt;=1,$W$7,IF(COUNTIFS('(6)定期点検調書'!$B$12:$B$5000,AA$173,'(6)定期点検調書'!$AH$12:$AH$5000,$C174,'(6)定期点検調書'!$BF$12:$BF$5000,$V$7)&gt;=1,$V$7,IF(COUNTIFS('(6)定期点検調書'!$B$12:$B$5000,AA$173,'(6)定期点検調書'!$AH$12:$AH$5000,$C174,'(6)定期点検調書'!$BF$12:$BF$5000,$U$7)&gt;=1,$U$7,IF(COUNTIFS('(6)定期点検調書'!$B$12:$B$5000,AA$173,'(6)定期点検調書'!$AH$12:$AH$5000,$C174,'(6)定期点検調書'!$BF$12:$BF$5000,$T$7)&gt;=1,$T$7,IF(COUNTIFS('(6)定期点検調書'!$B$12:$B$5000,AA$173,'(6)定期点検調書'!$AH$12:$AH$5000,$C174,'(6)定期点検調書'!$BF$12:$BF$5000,$S$7)&gt;=1,$S$7,""))))))</f>
        <v/>
      </c>
      <c r="AB174" s="463" t="str">
        <f>IF(AB$173="","",IF(COUNTIFS('(6)定期点検調書'!$B$12:$B$5000,AB$173,'(6)定期点検調書'!$AH$12:$AH$5000,$C174,'(6)定期点検調書'!$BF$12:$BF$5000,$W$7)&gt;=1,$W$7,IF(COUNTIFS('(6)定期点検調書'!$B$12:$B$5000,AB$173,'(6)定期点検調書'!$AH$12:$AH$5000,$C174,'(6)定期点検調書'!$BF$12:$BF$5000,$V$7)&gt;=1,$V$7,IF(COUNTIFS('(6)定期点検調書'!$B$12:$B$5000,AB$173,'(6)定期点検調書'!$AH$12:$AH$5000,$C174,'(6)定期点検調書'!$BF$12:$BF$5000,$U$7)&gt;=1,$U$7,IF(COUNTIFS('(6)定期点検調書'!$B$12:$B$5000,AB$173,'(6)定期点検調書'!$AH$12:$AH$5000,$C174,'(6)定期点検調書'!$BF$12:$BF$5000,$T$7)&gt;=1,$T$7,IF(COUNTIFS('(6)定期点検調書'!$B$12:$B$5000,AB$173,'(6)定期点検調書'!$AH$12:$AH$5000,$C174,'(6)定期点検調書'!$BF$12:$BF$5000,$S$7)&gt;=1,$S$7,""))))))</f>
        <v/>
      </c>
      <c r="AC174" s="463" t="str">
        <f>IF(AC$173="","",IF(COUNTIFS('(6)定期点検調書'!$B$12:$B$5000,AC$173,'(6)定期点検調書'!$AH$12:$AH$5000,$C174,'(6)定期点検調書'!$BF$12:$BF$5000,$W$7)&gt;=1,$W$7,IF(COUNTIFS('(6)定期点検調書'!$B$12:$B$5000,AC$173,'(6)定期点検調書'!$AH$12:$AH$5000,$C174,'(6)定期点検調書'!$BF$12:$BF$5000,$V$7)&gt;=1,$V$7,IF(COUNTIFS('(6)定期点検調書'!$B$12:$B$5000,AC$173,'(6)定期点検調書'!$AH$12:$AH$5000,$C174,'(6)定期点検調書'!$BF$12:$BF$5000,$U$7)&gt;=1,$U$7,IF(COUNTIFS('(6)定期点検調書'!$B$12:$B$5000,AC$173,'(6)定期点検調書'!$AH$12:$AH$5000,$C174,'(6)定期点検調書'!$BF$12:$BF$5000,$T$7)&gt;=1,$T$7,IF(COUNTIFS('(6)定期点検調書'!$B$12:$B$5000,AC$173,'(6)定期点検調書'!$AH$12:$AH$5000,$C174,'(6)定期点検調書'!$BF$12:$BF$5000,$S$7)&gt;=1,$S$7,""))))))</f>
        <v/>
      </c>
      <c r="AD174" s="463" t="str">
        <f>IF(AD$173="","",IF(COUNTIFS('(6)定期点検調書'!$B$12:$B$5000,AD$173,'(6)定期点検調書'!$AH$12:$AH$5000,$C174,'(6)定期点検調書'!$BF$12:$BF$5000,$W$7)&gt;=1,$W$7,IF(COUNTIFS('(6)定期点検調書'!$B$12:$B$5000,AD$173,'(6)定期点検調書'!$AH$12:$AH$5000,$C174,'(6)定期点検調書'!$BF$12:$BF$5000,$V$7)&gt;=1,$V$7,IF(COUNTIFS('(6)定期点検調書'!$B$12:$B$5000,AD$173,'(6)定期点検調書'!$AH$12:$AH$5000,$C174,'(6)定期点検調書'!$BF$12:$BF$5000,$U$7)&gt;=1,$U$7,IF(COUNTIFS('(6)定期点検調書'!$B$12:$B$5000,AD$173,'(6)定期点検調書'!$AH$12:$AH$5000,$C174,'(6)定期点検調書'!$BF$12:$BF$5000,$T$7)&gt;=1,$T$7,IF(COUNTIFS('(6)定期点検調書'!$B$12:$B$5000,AD$173,'(6)定期点検調書'!$AH$12:$AH$5000,$C174,'(6)定期点検調書'!$BF$12:$BF$5000,$S$7)&gt;=1,$S$7,""))))))</f>
        <v/>
      </c>
      <c r="AE174" s="463" t="str">
        <f>IF(AE$173="","",IF(COUNTIFS('(6)定期点検調書'!$B$12:$B$5000,AE$173,'(6)定期点検調書'!$AH$12:$AH$5000,$C174,'(6)定期点検調書'!$BF$12:$BF$5000,$W$7)&gt;=1,$W$7,IF(COUNTIFS('(6)定期点検調書'!$B$12:$B$5000,AE$173,'(6)定期点検調書'!$AH$12:$AH$5000,$C174,'(6)定期点検調書'!$BF$12:$BF$5000,$V$7)&gt;=1,$V$7,IF(COUNTIFS('(6)定期点検調書'!$B$12:$B$5000,AE$173,'(6)定期点検調書'!$AH$12:$AH$5000,$C174,'(6)定期点検調書'!$BF$12:$BF$5000,$U$7)&gt;=1,$U$7,IF(COUNTIFS('(6)定期点検調書'!$B$12:$B$5000,AE$173,'(6)定期点検調書'!$AH$12:$AH$5000,$C174,'(6)定期点検調書'!$BF$12:$BF$5000,$T$7)&gt;=1,$T$7,IF(COUNTIFS('(6)定期点検調書'!$B$12:$B$5000,AE$173,'(6)定期点検調書'!$AH$12:$AH$5000,$C174,'(6)定期点検調書'!$BF$12:$BF$5000,$S$7)&gt;=1,$S$7,""))))))</f>
        <v/>
      </c>
      <c r="AF174" s="463" t="str">
        <f>IF(AF$173="","",IF(COUNTIFS('(6)定期点検調書'!$B$12:$B$5000,AF$173,'(6)定期点検調書'!$AH$12:$AH$5000,$C174,'(6)定期点検調書'!$BF$12:$BF$5000,$W$7)&gt;=1,$W$7,IF(COUNTIFS('(6)定期点検調書'!$B$12:$B$5000,AF$173,'(6)定期点検調書'!$AH$12:$AH$5000,$C174,'(6)定期点検調書'!$BF$12:$BF$5000,$V$7)&gt;=1,$V$7,IF(COUNTIFS('(6)定期点検調書'!$B$12:$B$5000,AF$173,'(6)定期点検調書'!$AH$12:$AH$5000,$C174,'(6)定期点検調書'!$BF$12:$BF$5000,$U$7)&gt;=1,$U$7,IF(COUNTIFS('(6)定期点検調書'!$B$12:$B$5000,AF$173,'(6)定期点検調書'!$AH$12:$AH$5000,$C174,'(6)定期点検調書'!$BF$12:$BF$5000,$T$7)&gt;=1,$T$7,IF(COUNTIFS('(6)定期点検調書'!$B$12:$B$5000,AF$173,'(6)定期点検調書'!$AH$12:$AH$5000,$C174,'(6)定期点検調書'!$BF$12:$BF$5000,$S$7)&gt;=1,$S$7,""))))))</f>
        <v/>
      </c>
      <c r="AG174" s="463" t="str">
        <f>IF(AG$173="","",IF(COUNTIFS('(6)定期点検調書'!$B$12:$B$5000,AG$173,'(6)定期点検調書'!$AH$12:$AH$5000,$C174,'(6)定期点検調書'!$BF$12:$BF$5000,$W$7)&gt;=1,$W$7,IF(COUNTIFS('(6)定期点検調書'!$B$12:$B$5000,AG$173,'(6)定期点検調書'!$AH$12:$AH$5000,$C174,'(6)定期点検調書'!$BF$12:$BF$5000,$V$7)&gt;=1,$V$7,IF(COUNTIFS('(6)定期点検調書'!$B$12:$B$5000,AG$173,'(6)定期点検調書'!$AH$12:$AH$5000,$C174,'(6)定期点検調書'!$BF$12:$BF$5000,$U$7)&gt;=1,$U$7,IF(COUNTIFS('(6)定期点検調書'!$B$12:$B$5000,AG$173,'(6)定期点検調書'!$AH$12:$AH$5000,$C174,'(6)定期点検調書'!$BF$12:$BF$5000,$T$7)&gt;=1,$T$7,IF(COUNTIFS('(6)定期点検調書'!$B$12:$B$5000,AG$173,'(6)定期点検調書'!$AH$12:$AH$5000,$C174,'(6)定期点検調書'!$BF$12:$BF$5000,$S$7)&gt;=1,$S$7,""))))))</f>
        <v/>
      </c>
      <c r="AH174" s="463" t="str">
        <f>IF(AH$173="","",IF(COUNTIFS('(6)定期点検調書'!$B$12:$B$5000,AH$173,'(6)定期点検調書'!$AH$12:$AH$5000,$C174,'(6)定期点検調書'!$BF$12:$BF$5000,$W$7)&gt;=1,$W$7,IF(COUNTIFS('(6)定期点検調書'!$B$12:$B$5000,AH$173,'(6)定期点検調書'!$AH$12:$AH$5000,$C174,'(6)定期点検調書'!$BF$12:$BF$5000,$V$7)&gt;=1,$V$7,IF(COUNTIFS('(6)定期点検調書'!$B$12:$B$5000,AH$173,'(6)定期点検調書'!$AH$12:$AH$5000,$C174,'(6)定期点検調書'!$BF$12:$BF$5000,$U$7)&gt;=1,$U$7,IF(COUNTIFS('(6)定期点検調書'!$B$12:$B$5000,AH$173,'(6)定期点検調書'!$AH$12:$AH$5000,$C174,'(6)定期点検調書'!$BF$12:$BF$5000,$T$7)&gt;=1,$T$7,IF(COUNTIFS('(6)定期点検調書'!$B$12:$B$5000,AH$173,'(6)定期点検調書'!$AH$12:$AH$5000,$C174,'(6)定期点検調書'!$BF$12:$BF$5000,$S$7)&gt;=1,$S$7,""))))))</f>
        <v/>
      </c>
      <c r="AI174" s="463" t="str">
        <f>IF(AI$173="","",IF(COUNTIFS('(6)定期点検調書'!$B$12:$B$5000,AI$173,'(6)定期点検調書'!$AH$12:$AH$5000,$C174,'(6)定期点検調書'!$BF$12:$BF$5000,$W$7)&gt;=1,$W$7,IF(COUNTIFS('(6)定期点検調書'!$B$12:$B$5000,AI$173,'(6)定期点検調書'!$AH$12:$AH$5000,$C174,'(6)定期点検調書'!$BF$12:$BF$5000,$V$7)&gt;=1,$V$7,IF(COUNTIFS('(6)定期点検調書'!$B$12:$B$5000,AI$173,'(6)定期点検調書'!$AH$12:$AH$5000,$C174,'(6)定期点検調書'!$BF$12:$BF$5000,$U$7)&gt;=1,$U$7,IF(COUNTIFS('(6)定期点検調書'!$B$12:$B$5000,AI$173,'(6)定期点検調書'!$AH$12:$AH$5000,$C174,'(6)定期点検調書'!$BF$12:$BF$5000,$T$7)&gt;=1,$T$7,IF(COUNTIFS('(6)定期点検調書'!$B$12:$B$5000,AI$173,'(6)定期点検調書'!$AH$12:$AH$5000,$C174,'(6)定期点検調書'!$BF$12:$BF$5000,$S$7)&gt;=1,$S$7,""))))))</f>
        <v/>
      </c>
      <c r="AJ174" s="463" t="str">
        <f>IF(AJ$173="","",IF(COUNTIFS('(6)定期点検調書'!$B$12:$B$5000,AJ$173,'(6)定期点検調書'!$AH$12:$AH$5000,$C174,'(6)定期点検調書'!$BF$12:$BF$5000,$W$7)&gt;=1,$W$7,IF(COUNTIFS('(6)定期点検調書'!$B$12:$B$5000,AJ$173,'(6)定期点検調書'!$AH$12:$AH$5000,$C174,'(6)定期点検調書'!$BF$12:$BF$5000,$V$7)&gt;=1,$V$7,IF(COUNTIFS('(6)定期点検調書'!$B$12:$B$5000,AJ$173,'(6)定期点検調書'!$AH$12:$AH$5000,$C174,'(6)定期点検調書'!$BF$12:$BF$5000,$U$7)&gt;=1,$U$7,IF(COUNTIFS('(6)定期点検調書'!$B$12:$B$5000,AJ$173,'(6)定期点検調書'!$AH$12:$AH$5000,$C174,'(6)定期点検調書'!$BF$12:$BF$5000,$T$7)&gt;=1,$T$7,IF(COUNTIFS('(6)定期点検調書'!$B$12:$B$5000,AJ$173,'(6)定期点検調書'!$AH$12:$AH$5000,$C174,'(6)定期点検調書'!$BF$12:$BF$5000,$S$7)&gt;=1,$S$7,""))))))</f>
        <v/>
      </c>
      <c r="AK174" s="463" t="str">
        <f>IF(AK$173="","",IF(COUNTIFS('(6)定期点検調書'!$B$12:$B$5000,AK$173,'(6)定期点検調書'!$AH$12:$AH$5000,$C174,'(6)定期点検調書'!$BF$12:$BF$5000,$W$7)&gt;=1,$W$7,IF(COUNTIFS('(6)定期点検調書'!$B$12:$B$5000,AK$173,'(6)定期点検調書'!$AH$12:$AH$5000,$C174,'(6)定期点検調書'!$BF$12:$BF$5000,$V$7)&gt;=1,$V$7,IF(COUNTIFS('(6)定期点検調書'!$B$12:$B$5000,AK$173,'(6)定期点検調書'!$AH$12:$AH$5000,$C174,'(6)定期点検調書'!$BF$12:$BF$5000,$U$7)&gt;=1,$U$7,IF(COUNTIFS('(6)定期点検調書'!$B$12:$B$5000,AK$173,'(6)定期点検調書'!$AH$12:$AH$5000,$C174,'(6)定期点検調書'!$BF$12:$BF$5000,$T$7)&gt;=1,$T$7,IF(COUNTIFS('(6)定期点検調書'!$B$12:$B$5000,AK$173,'(6)定期点検調書'!$AH$12:$AH$5000,$C174,'(6)定期点検調書'!$BF$12:$BF$5000,$S$7)&gt;=1,$S$7,""))))))</f>
        <v/>
      </c>
      <c r="AL174" s="463" t="str">
        <f>IF(AL$173="","",IF(COUNTIFS('(6)定期点検調書'!$B$12:$B$5000,AL$173,'(6)定期点検調書'!$AH$12:$AH$5000,$C174,'(6)定期点検調書'!$BF$12:$BF$5000,$W$7)&gt;=1,$W$7,IF(COUNTIFS('(6)定期点検調書'!$B$12:$B$5000,AL$173,'(6)定期点検調書'!$AH$12:$AH$5000,$C174,'(6)定期点検調書'!$BF$12:$BF$5000,$V$7)&gt;=1,$V$7,IF(COUNTIFS('(6)定期点検調書'!$B$12:$B$5000,AL$173,'(6)定期点検調書'!$AH$12:$AH$5000,$C174,'(6)定期点検調書'!$BF$12:$BF$5000,$U$7)&gt;=1,$U$7,IF(COUNTIFS('(6)定期点検調書'!$B$12:$B$5000,AL$173,'(6)定期点検調書'!$AH$12:$AH$5000,$C174,'(6)定期点検調書'!$BF$12:$BF$5000,$T$7)&gt;=1,$T$7,IF(COUNTIFS('(6)定期点検調書'!$B$12:$B$5000,AL$173,'(6)定期点検調書'!$AH$12:$AH$5000,$C174,'(6)定期点検調書'!$BF$12:$BF$5000,$S$7)&gt;=1,$S$7,""))))))</f>
        <v/>
      </c>
      <c r="AM174" s="463" t="str">
        <f>IF(AM$173="","",IF(COUNTIFS('(6)定期点検調書'!$B$12:$B$5000,AM$173,'(6)定期点検調書'!$AH$12:$AH$5000,$C174,'(6)定期点検調書'!$BF$12:$BF$5000,$W$7)&gt;=1,$W$7,IF(COUNTIFS('(6)定期点検調書'!$B$12:$B$5000,AM$173,'(6)定期点検調書'!$AH$12:$AH$5000,$C174,'(6)定期点検調書'!$BF$12:$BF$5000,$V$7)&gt;=1,$V$7,IF(COUNTIFS('(6)定期点検調書'!$B$12:$B$5000,AM$173,'(6)定期点検調書'!$AH$12:$AH$5000,$C174,'(6)定期点検調書'!$BF$12:$BF$5000,$U$7)&gt;=1,$U$7,IF(COUNTIFS('(6)定期点検調書'!$B$12:$B$5000,AM$173,'(6)定期点検調書'!$AH$12:$AH$5000,$C174,'(6)定期点検調書'!$BF$12:$BF$5000,$T$7)&gt;=1,$T$7,IF(COUNTIFS('(6)定期点検調書'!$B$12:$B$5000,AM$173,'(6)定期点検調書'!$AH$12:$AH$5000,$C174,'(6)定期点検調書'!$BF$12:$BF$5000,$S$7)&gt;=1,$S$7,""))))))</f>
        <v/>
      </c>
      <c r="AN174" s="463" t="str">
        <f>IF(AN$173="","",IF(COUNTIFS('(6)定期点検調書'!$B$12:$B$5000,AN$173,'(6)定期点検調書'!$AH$12:$AH$5000,$C174,'(6)定期点検調書'!$BF$12:$BF$5000,$W$7)&gt;=1,$W$7,IF(COUNTIFS('(6)定期点検調書'!$B$12:$B$5000,AN$173,'(6)定期点検調書'!$AH$12:$AH$5000,$C174,'(6)定期点検調書'!$BF$12:$BF$5000,$V$7)&gt;=1,$V$7,IF(COUNTIFS('(6)定期点検調書'!$B$12:$B$5000,AN$173,'(6)定期点検調書'!$AH$12:$AH$5000,$C174,'(6)定期点検調書'!$BF$12:$BF$5000,$U$7)&gt;=1,$U$7,IF(COUNTIFS('(6)定期点検調書'!$B$12:$B$5000,AN$173,'(6)定期点検調書'!$AH$12:$AH$5000,$C174,'(6)定期点検調書'!$BF$12:$BF$5000,$T$7)&gt;=1,$T$7,IF(COUNTIFS('(6)定期点検調書'!$B$12:$B$5000,AN$173,'(6)定期点検調書'!$AH$12:$AH$5000,$C174,'(6)定期点検調書'!$BF$12:$BF$5000,$S$7)&gt;=1,$S$7,""))))))</f>
        <v/>
      </c>
      <c r="AO174" s="463" t="str">
        <f>IF(AO$173="","",IF(COUNTIFS('(6)定期点検調書'!$B$12:$B$5000,AO$173,'(6)定期点検調書'!$AH$12:$AH$5000,$C174,'(6)定期点検調書'!$BF$12:$BF$5000,$W$7)&gt;=1,$W$7,IF(COUNTIFS('(6)定期点検調書'!$B$12:$B$5000,AO$173,'(6)定期点検調書'!$AH$12:$AH$5000,$C174,'(6)定期点検調書'!$BF$12:$BF$5000,$V$7)&gt;=1,$V$7,IF(COUNTIFS('(6)定期点検調書'!$B$12:$B$5000,AO$173,'(6)定期点検調書'!$AH$12:$AH$5000,$C174,'(6)定期点検調書'!$BF$12:$BF$5000,$U$7)&gt;=1,$U$7,IF(COUNTIFS('(6)定期点検調書'!$B$12:$B$5000,AO$173,'(6)定期点検調書'!$AH$12:$AH$5000,$C174,'(6)定期点検調書'!$BF$12:$BF$5000,$T$7)&gt;=1,$T$7,IF(COUNTIFS('(6)定期点検調書'!$B$12:$B$5000,AO$173,'(6)定期点検調書'!$AH$12:$AH$5000,$C174,'(6)定期点検調書'!$BF$12:$BF$5000,$S$7)&gt;=1,$S$7,""))))))</f>
        <v/>
      </c>
      <c r="AP174" s="463" t="str">
        <f>IF(AP$173="","",IF(COUNTIFS('(6)定期点検調書'!$B$12:$B$5000,AP$173,'(6)定期点検調書'!$AH$12:$AH$5000,$C174,'(6)定期点検調書'!$BF$12:$BF$5000,$W$7)&gt;=1,$W$7,IF(COUNTIFS('(6)定期点検調書'!$B$12:$B$5000,AP$173,'(6)定期点検調書'!$AH$12:$AH$5000,$C174,'(6)定期点検調書'!$BF$12:$BF$5000,$V$7)&gt;=1,$V$7,IF(COUNTIFS('(6)定期点検調書'!$B$12:$B$5000,AP$173,'(6)定期点検調書'!$AH$12:$AH$5000,$C174,'(6)定期点検調書'!$BF$12:$BF$5000,$U$7)&gt;=1,$U$7,IF(COUNTIFS('(6)定期点検調書'!$B$12:$B$5000,AP$173,'(6)定期点検調書'!$AH$12:$AH$5000,$C174,'(6)定期点検調書'!$BF$12:$BF$5000,$T$7)&gt;=1,$T$7,IF(COUNTIFS('(6)定期点検調書'!$B$12:$B$5000,AP$173,'(6)定期点検調書'!$AH$12:$AH$5000,$C174,'(6)定期点検調書'!$BF$12:$BF$5000,$S$7)&gt;=1,$S$7,""))))))</f>
        <v/>
      </c>
      <c r="AQ174" s="463" t="str">
        <f>IF(AQ$173="","",IF(COUNTIFS('(6)定期点検調書'!$B$12:$B$5000,AQ$173,'(6)定期点検調書'!$AH$12:$AH$5000,$C174,'(6)定期点検調書'!$BF$12:$BF$5000,$W$7)&gt;=1,$W$7,IF(COUNTIFS('(6)定期点検調書'!$B$12:$B$5000,AQ$173,'(6)定期点検調書'!$AH$12:$AH$5000,$C174,'(6)定期点検調書'!$BF$12:$BF$5000,$V$7)&gt;=1,$V$7,IF(COUNTIFS('(6)定期点検調書'!$B$12:$B$5000,AQ$173,'(6)定期点検調書'!$AH$12:$AH$5000,$C174,'(6)定期点検調書'!$BF$12:$BF$5000,$U$7)&gt;=1,$U$7,IF(COUNTIFS('(6)定期点検調書'!$B$12:$B$5000,AQ$173,'(6)定期点検調書'!$AH$12:$AH$5000,$C174,'(6)定期点検調書'!$BF$12:$BF$5000,$T$7)&gt;=1,$T$7,IF(COUNTIFS('(6)定期点検調書'!$B$12:$B$5000,AQ$173,'(6)定期点検調書'!$AH$12:$AH$5000,$C174,'(6)定期点検調書'!$BF$12:$BF$5000,$S$7)&gt;=1,$S$7,""))))))</f>
        <v/>
      </c>
      <c r="AR174" s="463" t="str">
        <f>IF(AR$173="","",IF(COUNTIFS('(6)定期点検調書'!$B$12:$B$5000,AR$173,'(6)定期点検調書'!$AH$12:$AH$5000,$C174,'(6)定期点検調書'!$BF$12:$BF$5000,$W$7)&gt;=1,$W$7,IF(COUNTIFS('(6)定期点検調書'!$B$12:$B$5000,AR$173,'(6)定期点検調書'!$AH$12:$AH$5000,$C174,'(6)定期点検調書'!$BF$12:$BF$5000,$V$7)&gt;=1,$V$7,IF(COUNTIFS('(6)定期点検調書'!$B$12:$B$5000,AR$173,'(6)定期点検調書'!$AH$12:$AH$5000,$C174,'(6)定期点検調書'!$BF$12:$BF$5000,$U$7)&gt;=1,$U$7,IF(COUNTIFS('(6)定期点検調書'!$B$12:$B$5000,AR$173,'(6)定期点検調書'!$AH$12:$AH$5000,$C174,'(6)定期点検調書'!$BF$12:$BF$5000,$T$7)&gt;=1,$T$7,IF(COUNTIFS('(6)定期点検調書'!$B$12:$B$5000,AR$173,'(6)定期点検調書'!$AH$12:$AH$5000,$C174,'(6)定期点検調書'!$BF$12:$BF$5000,$S$7)&gt;=1,$S$7,""))))))</f>
        <v/>
      </c>
      <c r="AS174" s="463" t="str">
        <f>IF(AS$173="","",IF(COUNTIFS('(6)定期点検調書'!$B$12:$B$5000,AS$173,'(6)定期点検調書'!$AH$12:$AH$5000,$C174,'(6)定期点検調書'!$BF$12:$BF$5000,$W$7)&gt;=1,$W$7,IF(COUNTIFS('(6)定期点検調書'!$B$12:$B$5000,AS$173,'(6)定期点検調書'!$AH$12:$AH$5000,$C174,'(6)定期点検調書'!$BF$12:$BF$5000,$V$7)&gt;=1,$V$7,IF(COUNTIFS('(6)定期点検調書'!$B$12:$B$5000,AS$173,'(6)定期点検調書'!$AH$12:$AH$5000,$C174,'(6)定期点検調書'!$BF$12:$BF$5000,$U$7)&gt;=1,$U$7,IF(COUNTIFS('(6)定期点検調書'!$B$12:$B$5000,AS$173,'(6)定期点検調書'!$AH$12:$AH$5000,$C174,'(6)定期点検調書'!$BF$12:$BF$5000,$T$7)&gt;=1,$T$7,IF(COUNTIFS('(6)定期点検調書'!$B$12:$B$5000,AS$173,'(6)定期点検調書'!$AH$12:$AH$5000,$C174,'(6)定期点検調書'!$BF$12:$BF$5000,$S$7)&gt;=1,$S$7,""))))))</f>
        <v/>
      </c>
      <c r="AT174" s="463" t="str">
        <f>IF(AT$173="","",IF(COUNTIFS('(6)定期点検調書'!$B$12:$B$5000,AT$173,'(6)定期点検調書'!$AH$12:$AH$5000,$C174,'(6)定期点検調書'!$BF$12:$BF$5000,$W$7)&gt;=1,$W$7,IF(COUNTIFS('(6)定期点検調書'!$B$12:$B$5000,AT$173,'(6)定期点検調書'!$AH$12:$AH$5000,$C174,'(6)定期点検調書'!$BF$12:$BF$5000,$V$7)&gt;=1,$V$7,IF(COUNTIFS('(6)定期点検調書'!$B$12:$B$5000,AT$173,'(6)定期点検調書'!$AH$12:$AH$5000,$C174,'(6)定期点検調書'!$BF$12:$BF$5000,$U$7)&gt;=1,$U$7,IF(COUNTIFS('(6)定期点検調書'!$B$12:$B$5000,AT$173,'(6)定期点検調書'!$AH$12:$AH$5000,$C174,'(6)定期点検調書'!$BF$12:$BF$5000,$T$7)&gt;=1,$T$7,IF(COUNTIFS('(6)定期点検調書'!$B$12:$B$5000,AT$173,'(6)定期点検調書'!$AH$12:$AH$5000,$C174,'(6)定期点検調書'!$BF$12:$BF$5000,$S$7)&gt;=1,$S$7,""))))))</f>
        <v/>
      </c>
      <c r="AU174" s="463" t="str">
        <f>IF(AU$173="","",IF(COUNTIFS('(6)定期点検調書'!$B$12:$B$5000,AU$173,'(6)定期点検調書'!$AH$12:$AH$5000,$C174,'(6)定期点検調書'!$BF$12:$BF$5000,$W$7)&gt;=1,$W$7,IF(COUNTIFS('(6)定期点検調書'!$B$12:$B$5000,AU$173,'(6)定期点検調書'!$AH$12:$AH$5000,$C174,'(6)定期点検調書'!$BF$12:$BF$5000,$V$7)&gt;=1,$V$7,IF(COUNTIFS('(6)定期点検調書'!$B$12:$B$5000,AU$173,'(6)定期点検調書'!$AH$12:$AH$5000,$C174,'(6)定期点検調書'!$BF$12:$BF$5000,$U$7)&gt;=1,$U$7,IF(COUNTIFS('(6)定期点検調書'!$B$12:$B$5000,AU$173,'(6)定期点検調書'!$AH$12:$AH$5000,$C174,'(6)定期点検調書'!$BF$12:$BF$5000,$T$7)&gt;=1,$T$7,IF(COUNTIFS('(6)定期点検調書'!$B$12:$B$5000,AU$173,'(6)定期点検調書'!$AH$12:$AH$5000,$C174,'(6)定期点検調書'!$BF$12:$BF$5000,$S$7)&gt;=1,$S$7,""))))))</f>
        <v/>
      </c>
      <c r="AV174" s="463" t="str">
        <f>IF(AV$173="","",IF(COUNTIFS('(6)定期点検調書'!$B$12:$B$5000,AV$173,'(6)定期点検調書'!$AH$12:$AH$5000,$C174,'(6)定期点検調書'!$BF$12:$BF$5000,$W$7)&gt;=1,$W$7,IF(COUNTIFS('(6)定期点検調書'!$B$12:$B$5000,AV$173,'(6)定期点検調書'!$AH$12:$AH$5000,$C174,'(6)定期点検調書'!$BF$12:$BF$5000,$V$7)&gt;=1,$V$7,IF(COUNTIFS('(6)定期点検調書'!$B$12:$B$5000,AV$173,'(6)定期点検調書'!$AH$12:$AH$5000,$C174,'(6)定期点検調書'!$BF$12:$BF$5000,$U$7)&gt;=1,$U$7,IF(COUNTIFS('(6)定期点検調書'!$B$12:$B$5000,AV$173,'(6)定期点検調書'!$AH$12:$AH$5000,$C174,'(6)定期点検調書'!$BF$12:$BF$5000,$T$7)&gt;=1,$T$7,IF(COUNTIFS('(6)定期点検調書'!$B$12:$B$5000,AV$173,'(6)定期点検調書'!$AH$12:$AH$5000,$C174,'(6)定期点検調書'!$BF$12:$BF$5000,$S$7)&gt;=1,$S$7,""))))))</f>
        <v/>
      </c>
      <c r="AW174" s="463" t="str">
        <f>IF(AW$173="","",IF(COUNTIFS('(6)定期点検調書'!$B$12:$B$5000,AW$173,'(6)定期点検調書'!$AH$12:$AH$5000,$C174,'(6)定期点検調書'!$BF$12:$BF$5000,$W$7)&gt;=1,$W$7,IF(COUNTIFS('(6)定期点検調書'!$B$12:$B$5000,AW$173,'(6)定期点検調書'!$AH$12:$AH$5000,$C174,'(6)定期点検調書'!$BF$12:$BF$5000,$V$7)&gt;=1,$V$7,IF(COUNTIFS('(6)定期点検調書'!$B$12:$B$5000,AW$173,'(6)定期点検調書'!$AH$12:$AH$5000,$C174,'(6)定期点検調書'!$BF$12:$BF$5000,$U$7)&gt;=1,$U$7,IF(COUNTIFS('(6)定期点検調書'!$B$12:$B$5000,AW$173,'(6)定期点検調書'!$AH$12:$AH$5000,$C174,'(6)定期点検調書'!$BF$12:$BF$5000,$T$7)&gt;=1,$T$7,IF(COUNTIFS('(6)定期点検調書'!$B$12:$B$5000,AW$173,'(6)定期点検調書'!$AH$12:$AH$5000,$C174,'(6)定期点検調書'!$BF$12:$BF$5000,$S$7)&gt;=1,$S$7,""))))))</f>
        <v/>
      </c>
      <c r="AX174" s="463" t="str">
        <f>IF(AX$173="","",IF(COUNTIFS('(6)定期点検調書'!$B$12:$B$5000,AX$173,'(6)定期点検調書'!$AH$12:$AH$5000,$C174,'(6)定期点検調書'!$BF$12:$BF$5000,$W$7)&gt;=1,$W$7,IF(COUNTIFS('(6)定期点検調書'!$B$12:$B$5000,AX$173,'(6)定期点検調書'!$AH$12:$AH$5000,$C174,'(6)定期点検調書'!$BF$12:$BF$5000,$V$7)&gt;=1,$V$7,IF(COUNTIFS('(6)定期点検調書'!$B$12:$B$5000,AX$173,'(6)定期点検調書'!$AH$12:$AH$5000,$C174,'(6)定期点検調書'!$BF$12:$BF$5000,$U$7)&gt;=1,$U$7,IF(COUNTIFS('(6)定期点検調書'!$B$12:$B$5000,AX$173,'(6)定期点検調書'!$AH$12:$AH$5000,$C174,'(6)定期点検調書'!$BF$12:$BF$5000,$T$7)&gt;=1,$T$7,IF(COUNTIFS('(6)定期点検調書'!$B$12:$B$5000,AX$173,'(6)定期点検調書'!$AH$12:$AH$5000,$C174,'(6)定期点検調書'!$BF$12:$BF$5000,$S$7)&gt;=1,$S$7,""))))))</f>
        <v/>
      </c>
      <c r="AY174" s="463" t="str">
        <f>IF(AY$173="","",IF(COUNTIFS('(6)定期点検調書'!$B$12:$B$5000,AY$173,'(6)定期点検調書'!$AH$12:$AH$5000,$C174,'(6)定期点検調書'!$BF$12:$BF$5000,$W$7)&gt;=1,$W$7,IF(COUNTIFS('(6)定期点検調書'!$B$12:$B$5000,AY$173,'(6)定期点検調書'!$AH$12:$AH$5000,$C174,'(6)定期点検調書'!$BF$12:$BF$5000,$V$7)&gt;=1,$V$7,IF(COUNTIFS('(6)定期点検調書'!$B$12:$B$5000,AY$173,'(6)定期点検調書'!$AH$12:$AH$5000,$C174,'(6)定期点検調書'!$BF$12:$BF$5000,$U$7)&gt;=1,$U$7,IF(COUNTIFS('(6)定期点検調書'!$B$12:$B$5000,AY$173,'(6)定期点検調書'!$AH$12:$AH$5000,$C174,'(6)定期点検調書'!$BF$12:$BF$5000,$T$7)&gt;=1,$T$7,IF(COUNTIFS('(6)定期点検調書'!$B$12:$B$5000,AY$173,'(6)定期点検調書'!$AH$12:$AH$5000,$C174,'(6)定期点検調書'!$BF$12:$BF$5000,$S$7)&gt;=1,$S$7,""))))))</f>
        <v/>
      </c>
      <c r="AZ174" s="463" t="str">
        <f>IF(AZ$173="","",IF(COUNTIFS('(6)定期点検調書'!$B$12:$B$5000,AZ$173,'(6)定期点検調書'!$AH$12:$AH$5000,$C174,'(6)定期点検調書'!$BF$12:$BF$5000,$W$7)&gt;=1,$W$7,IF(COUNTIFS('(6)定期点検調書'!$B$12:$B$5000,AZ$173,'(6)定期点検調書'!$AH$12:$AH$5000,$C174,'(6)定期点検調書'!$BF$12:$BF$5000,$V$7)&gt;=1,$V$7,IF(COUNTIFS('(6)定期点検調書'!$B$12:$B$5000,AZ$173,'(6)定期点検調書'!$AH$12:$AH$5000,$C174,'(6)定期点検調書'!$BF$12:$BF$5000,$U$7)&gt;=1,$U$7,IF(COUNTIFS('(6)定期点検調書'!$B$12:$B$5000,AZ$173,'(6)定期点検調書'!$AH$12:$AH$5000,$C174,'(6)定期点検調書'!$BF$12:$BF$5000,$T$7)&gt;=1,$T$7,IF(COUNTIFS('(6)定期点検調書'!$B$12:$B$5000,AZ$173,'(6)定期点検調書'!$AH$12:$AH$5000,$C174,'(6)定期点検調書'!$BF$12:$BF$5000,$S$7)&gt;=1,$S$7,""))))))</f>
        <v/>
      </c>
      <c r="BA174" s="464" t="str">
        <f>IF(BA$173="","",IF(COUNTIFS('(6)定期点検調書'!$B$12:$B$5000,BA$173,'(6)定期点検調書'!$AH$12:$AH$5000,$C174,'(6)定期点検調書'!$BF$12:$BF$5000,$W$7)&gt;=1,$W$7,IF(COUNTIFS('(6)定期点検調書'!$B$12:$B$5000,BA$173,'(6)定期点検調書'!$AH$12:$AH$5000,$C174,'(6)定期点検調書'!$BF$12:$BF$5000,$V$7)&gt;=1,$V$7,IF(COUNTIFS('(6)定期点検調書'!$B$12:$B$5000,BA$173,'(6)定期点検調書'!$AH$12:$AH$5000,$C174,'(6)定期点検調書'!$BF$12:$BF$5000,$U$7)&gt;=1,$U$7,IF(COUNTIFS('(6)定期点検調書'!$B$12:$B$5000,BA$173,'(6)定期点検調書'!$AH$12:$AH$5000,$C174,'(6)定期点検調書'!$BF$12:$BF$5000,$T$7)&gt;=1,$T$7,IF(COUNTIFS('(6)定期点検調書'!$B$12:$B$5000,BA$173,'(6)定期点検調書'!$AH$12:$AH$5000,$C174,'(6)定期点検調書'!$BF$12:$BF$5000,$S$7)&gt;=1,$S$7,""))))))</f>
        <v/>
      </c>
      <c r="BC174" s="1"/>
    </row>
    <row r="175" spans="2:55" ht="18.75" customHeight="1" x14ac:dyDescent="0.2">
      <c r="B175" s="1854"/>
      <c r="C175" s="1841" t="str">
        <f>ﾃﾞｰﾀ一覧!$U$19</f>
        <v>うき・はく離</v>
      </c>
      <c r="D175" s="1842"/>
      <c r="E175" s="1842"/>
      <c r="F175" s="1842"/>
      <c r="G175" s="1843"/>
      <c r="H175" s="467" t="str">
        <f>IF(H$173="","",IF(COUNTIFS('(6)定期点検調書'!$B$12:$B$5000,H$173,'(6)定期点検調書'!$AH$12:$AH$5000,$C175,'(6)定期点検調書'!$BF$12:$BF$5000,$W$7)&gt;=1,$W$7,IF(COUNTIFS('(6)定期点検調書'!$B$12:$B$5000,H$173,'(6)定期点検調書'!$AH$12:$AH$5000,$C175,'(6)定期点検調書'!$BF$12:$BF$5000,$V$7)&gt;=1,$V$7,IF(COUNTIFS('(6)定期点検調書'!$B$12:$B$5000,H$173,'(6)定期点検調書'!$AH$12:$AH$5000,$C175,'(6)定期点検調書'!$BF$12:$BF$5000,$U$7)&gt;=1,$U$7,IF(COUNTIFS('(6)定期点検調書'!$B$12:$B$5000,H$173,'(6)定期点検調書'!$AH$12:$AH$5000,$C175,'(6)定期点検調書'!$BF$12:$BF$5000,$T$7)&gt;=1,$T$7,IF(COUNTIFS('(6)定期点検調書'!$B$12:$B$5000,H$173,'(6)定期点検調書'!$AH$12:$AH$5000,$C175,'(6)定期点検調書'!$BF$12:$BF$5000,$S$7)&gt;=1,$S$7,""))))))</f>
        <v/>
      </c>
      <c r="I175" s="465" t="str">
        <f>IF(I$173="","",IF(COUNTIFS('(6)定期点検調書'!$B$12:$B$5000,I$173,'(6)定期点検調書'!$AH$12:$AH$5000,$C175,'(6)定期点検調書'!$BF$12:$BF$5000,$W$7)&gt;=1,$W$7,IF(COUNTIFS('(6)定期点検調書'!$B$12:$B$5000,I$173,'(6)定期点検調書'!$AH$12:$AH$5000,$C175,'(6)定期点検調書'!$BF$12:$BF$5000,$V$7)&gt;=1,$V$7,IF(COUNTIFS('(6)定期点検調書'!$B$12:$B$5000,I$173,'(6)定期点検調書'!$AH$12:$AH$5000,$C175,'(6)定期点検調書'!$BF$12:$BF$5000,$U$7)&gt;=1,$U$7,IF(COUNTIFS('(6)定期点検調書'!$B$12:$B$5000,I$173,'(6)定期点検調書'!$AH$12:$AH$5000,$C175,'(6)定期点検調書'!$BF$12:$BF$5000,$T$7)&gt;=1,$T$7,IF(COUNTIFS('(6)定期点検調書'!$B$12:$B$5000,I$173,'(6)定期点検調書'!$AH$12:$AH$5000,$C175,'(6)定期点検調書'!$BF$12:$BF$5000,$S$7)&gt;=1,$S$7,""))))))</f>
        <v/>
      </c>
      <c r="J175" s="465" t="str">
        <f>IF(J$173="","",IF(COUNTIFS('(6)定期点検調書'!$B$12:$B$5000,J$173,'(6)定期点検調書'!$AH$12:$AH$5000,$C175,'(6)定期点検調書'!$BF$12:$BF$5000,$W$7)&gt;=1,$W$7,IF(COUNTIFS('(6)定期点検調書'!$B$12:$B$5000,J$173,'(6)定期点検調書'!$AH$12:$AH$5000,$C175,'(6)定期点検調書'!$BF$12:$BF$5000,$V$7)&gt;=1,$V$7,IF(COUNTIFS('(6)定期点検調書'!$B$12:$B$5000,J$173,'(6)定期点検調書'!$AH$12:$AH$5000,$C175,'(6)定期点検調書'!$BF$12:$BF$5000,$U$7)&gt;=1,$U$7,IF(COUNTIFS('(6)定期点検調書'!$B$12:$B$5000,J$173,'(6)定期点検調書'!$AH$12:$AH$5000,$C175,'(6)定期点検調書'!$BF$12:$BF$5000,$T$7)&gt;=1,$T$7,IF(COUNTIFS('(6)定期点検調書'!$B$12:$B$5000,J$173,'(6)定期点検調書'!$AH$12:$AH$5000,$C175,'(6)定期点検調書'!$BF$12:$BF$5000,$S$7)&gt;=1,$S$7,""))))))</f>
        <v/>
      </c>
      <c r="K175" s="465" t="str">
        <f>IF(K$173="","",IF(COUNTIFS('(6)定期点検調書'!$B$12:$B$5000,K$173,'(6)定期点検調書'!$AH$12:$AH$5000,$C175,'(6)定期点検調書'!$BF$12:$BF$5000,$W$7)&gt;=1,$W$7,IF(COUNTIFS('(6)定期点検調書'!$B$12:$B$5000,K$173,'(6)定期点検調書'!$AH$12:$AH$5000,$C175,'(6)定期点検調書'!$BF$12:$BF$5000,$V$7)&gt;=1,$V$7,IF(COUNTIFS('(6)定期点検調書'!$B$12:$B$5000,K$173,'(6)定期点検調書'!$AH$12:$AH$5000,$C175,'(6)定期点検調書'!$BF$12:$BF$5000,$U$7)&gt;=1,$U$7,IF(COUNTIFS('(6)定期点検調書'!$B$12:$B$5000,K$173,'(6)定期点検調書'!$AH$12:$AH$5000,$C175,'(6)定期点検調書'!$BF$12:$BF$5000,$T$7)&gt;=1,$T$7,IF(COUNTIFS('(6)定期点検調書'!$B$12:$B$5000,K$173,'(6)定期点検調書'!$AH$12:$AH$5000,$C175,'(6)定期点検調書'!$BF$12:$BF$5000,$S$7)&gt;=1,$S$7,""))))))</f>
        <v/>
      </c>
      <c r="L175" s="465" t="str">
        <f>IF(L$173="","",IF(COUNTIFS('(6)定期点検調書'!$B$12:$B$5000,L$173,'(6)定期点検調書'!$AH$12:$AH$5000,$C175,'(6)定期点検調書'!$BF$12:$BF$5000,$W$7)&gt;=1,$W$7,IF(COUNTIFS('(6)定期点検調書'!$B$12:$B$5000,L$173,'(6)定期点検調書'!$AH$12:$AH$5000,$C175,'(6)定期点検調書'!$BF$12:$BF$5000,$V$7)&gt;=1,$V$7,IF(COUNTIFS('(6)定期点検調書'!$B$12:$B$5000,L$173,'(6)定期点検調書'!$AH$12:$AH$5000,$C175,'(6)定期点検調書'!$BF$12:$BF$5000,$U$7)&gt;=1,$U$7,IF(COUNTIFS('(6)定期点検調書'!$B$12:$B$5000,L$173,'(6)定期点検調書'!$AH$12:$AH$5000,$C175,'(6)定期点検調書'!$BF$12:$BF$5000,$T$7)&gt;=1,$T$7,IF(COUNTIFS('(6)定期点検調書'!$B$12:$B$5000,L$173,'(6)定期点検調書'!$AH$12:$AH$5000,$C175,'(6)定期点検調書'!$BF$12:$BF$5000,$S$7)&gt;=1,$S$7,""))))))</f>
        <v/>
      </c>
      <c r="M175" s="465" t="str">
        <f>IF(M$173="","",IF(COUNTIFS('(6)定期点検調書'!$B$12:$B$5000,M$173,'(6)定期点検調書'!$AH$12:$AH$5000,$C175,'(6)定期点検調書'!$BF$12:$BF$5000,$W$7)&gt;=1,$W$7,IF(COUNTIFS('(6)定期点検調書'!$B$12:$B$5000,M$173,'(6)定期点検調書'!$AH$12:$AH$5000,$C175,'(6)定期点検調書'!$BF$12:$BF$5000,$V$7)&gt;=1,$V$7,IF(COUNTIFS('(6)定期点検調書'!$B$12:$B$5000,M$173,'(6)定期点検調書'!$AH$12:$AH$5000,$C175,'(6)定期点検調書'!$BF$12:$BF$5000,$U$7)&gt;=1,$U$7,IF(COUNTIFS('(6)定期点検調書'!$B$12:$B$5000,M$173,'(6)定期点検調書'!$AH$12:$AH$5000,$C175,'(6)定期点検調書'!$BF$12:$BF$5000,$T$7)&gt;=1,$T$7,IF(COUNTIFS('(6)定期点検調書'!$B$12:$B$5000,M$173,'(6)定期点検調書'!$AH$12:$AH$5000,$C175,'(6)定期点検調書'!$BF$12:$BF$5000,$S$7)&gt;=1,$S$7,""))))))</f>
        <v/>
      </c>
      <c r="N175" s="465" t="str">
        <f>IF(N$173="","",IF(COUNTIFS('(6)定期点検調書'!$B$12:$B$5000,N$173,'(6)定期点検調書'!$AH$12:$AH$5000,$C175,'(6)定期点検調書'!$BF$12:$BF$5000,$W$7)&gt;=1,$W$7,IF(COUNTIFS('(6)定期点検調書'!$B$12:$B$5000,N$173,'(6)定期点検調書'!$AH$12:$AH$5000,$C175,'(6)定期点検調書'!$BF$12:$BF$5000,$V$7)&gt;=1,$V$7,IF(COUNTIFS('(6)定期点検調書'!$B$12:$B$5000,N$173,'(6)定期点検調書'!$AH$12:$AH$5000,$C175,'(6)定期点検調書'!$BF$12:$BF$5000,$U$7)&gt;=1,$U$7,IF(COUNTIFS('(6)定期点検調書'!$B$12:$B$5000,N$173,'(6)定期点検調書'!$AH$12:$AH$5000,$C175,'(6)定期点検調書'!$BF$12:$BF$5000,$T$7)&gt;=1,$T$7,IF(COUNTIFS('(6)定期点検調書'!$B$12:$B$5000,N$173,'(6)定期点検調書'!$AH$12:$AH$5000,$C175,'(6)定期点検調書'!$BF$12:$BF$5000,$S$7)&gt;=1,$S$7,""))))))</f>
        <v/>
      </c>
      <c r="O175" s="465" t="str">
        <f>IF(O$173="","",IF(COUNTIFS('(6)定期点検調書'!$B$12:$B$5000,O$173,'(6)定期点検調書'!$AH$12:$AH$5000,$C175,'(6)定期点検調書'!$BF$12:$BF$5000,$W$7)&gt;=1,$W$7,IF(COUNTIFS('(6)定期点検調書'!$B$12:$B$5000,O$173,'(6)定期点検調書'!$AH$12:$AH$5000,$C175,'(6)定期点検調書'!$BF$12:$BF$5000,$V$7)&gt;=1,$V$7,IF(COUNTIFS('(6)定期点検調書'!$B$12:$B$5000,O$173,'(6)定期点検調書'!$AH$12:$AH$5000,$C175,'(6)定期点検調書'!$BF$12:$BF$5000,$U$7)&gt;=1,$U$7,IF(COUNTIFS('(6)定期点検調書'!$B$12:$B$5000,O$173,'(6)定期点検調書'!$AH$12:$AH$5000,$C175,'(6)定期点検調書'!$BF$12:$BF$5000,$T$7)&gt;=1,$T$7,IF(COUNTIFS('(6)定期点検調書'!$B$12:$B$5000,O$173,'(6)定期点検調書'!$AH$12:$AH$5000,$C175,'(6)定期点検調書'!$BF$12:$BF$5000,$S$7)&gt;=1,$S$7,""))))))</f>
        <v/>
      </c>
      <c r="P175" s="465" t="str">
        <f>IF(P$173="","",IF(COUNTIFS('(6)定期点検調書'!$B$12:$B$5000,P$173,'(6)定期点検調書'!$AH$12:$AH$5000,$C175,'(6)定期点検調書'!$BF$12:$BF$5000,$W$7)&gt;=1,$W$7,IF(COUNTIFS('(6)定期点検調書'!$B$12:$B$5000,P$173,'(6)定期点検調書'!$AH$12:$AH$5000,$C175,'(6)定期点検調書'!$BF$12:$BF$5000,$V$7)&gt;=1,$V$7,IF(COUNTIFS('(6)定期点検調書'!$B$12:$B$5000,P$173,'(6)定期点検調書'!$AH$12:$AH$5000,$C175,'(6)定期点検調書'!$BF$12:$BF$5000,$U$7)&gt;=1,$U$7,IF(COUNTIFS('(6)定期点検調書'!$B$12:$B$5000,P$173,'(6)定期点検調書'!$AH$12:$AH$5000,$C175,'(6)定期点検調書'!$BF$12:$BF$5000,$T$7)&gt;=1,$T$7,IF(COUNTIFS('(6)定期点検調書'!$B$12:$B$5000,P$173,'(6)定期点検調書'!$AH$12:$AH$5000,$C175,'(6)定期点検調書'!$BF$12:$BF$5000,$S$7)&gt;=1,$S$7,""))))))</f>
        <v/>
      </c>
      <c r="Q175" s="465" t="str">
        <f>IF(Q$173="","",IF(COUNTIFS('(6)定期点検調書'!$B$12:$B$5000,Q$173,'(6)定期点検調書'!$AH$12:$AH$5000,$C175,'(6)定期点検調書'!$BF$12:$BF$5000,$W$7)&gt;=1,$W$7,IF(COUNTIFS('(6)定期点検調書'!$B$12:$B$5000,Q$173,'(6)定期点検調書'!$AH$12:$AH$5000,$C175,'(6)定期点検調書'!$BF$12:$BF$5000,$V$7)&gt;=1,$V$7,IF(COUNTIFS('(6)定期点検調書'!$B$12:$B$5000,Q$173,'(6)定期点検調書'!$AH$12:$AH$5000,$C175,'(6)定期点検調書'!$BF$12:$BF$5000,$U$7)&gt;=1,$U$7,IF(COUNTIFS('(6)定期点検調書'!$B$12:$B$5000,Q$173,'(6)定期点検調書'!$AH$12:$AH$5000,$C175,'(6)定期点検調書'!$BF$12:$BF$5000,$T$7)&gt;=1,$T$7,IF(COUNTIFS('(6)定期点検調書'!$B$12:$B$5000,Q$173,'(6)定期点検調書'!$AH$12:$AH$5000,$C175,'(6)定期点検調書'!$BF$12:$BF$5000,$S$7)&gt;=1,$S$7,""))))))</f>
        <v/>
      </c>
      <c r="R175" s="465" t="str">
        <f>IF(R$173="","",IF(COUNTIFS('(6)定期点検調書'!$B$12:$B$5000,R$173,'(6)定期点検調書'!$AH$12:$AH$5000,$C175,'(6)定期点検調書'!$BF$12:$BF$5000,$W$7)&gt;=1,$W$7,IF(COUNTIFS('(6)定期点検調書'!$B$12:$B$5000,R$173,'(6)定期点検調書'!$AH$12:$AH$5000,$C175,'(6)定期点検調書'!$BF$12:$BF$5000,$V$7)&gt;=1,$V$7,IF(COUNTIFS('(6)定期点検調書'!$B$12:$B$5000,R$173,'(6)定期点検調書'!$AH$12:$AH$5000,$C175,'(6)定期点検調書'!$BF$12:$BF$5000,$U$7)&gt;=1,$U$7,IF(COUNTIFS('(6)定期点検調書'!$B$12:$B$5000,R$173,'(6)定期点検調書'!$AH$12:$AH$5000,$C175,'(6)定期点検調書'!$BF$12:$BF$5000,$T$7)&gt;=1,$T$7,IF(COUNTIFS('(6)定期点検調書'!$B$12:$B$5000,R$173,'(6)定期点検調書'!$AH$12:$AH$5000,$C175,'(6)定期点検調書'!$BF$12:$BF$5000,$S$7)&gt;=1,$S$7,""))))))</f>
        <v/>
      </c>
      <c r="S175" s="465" t="str">
        <f>IF(S$173="","",IF(COUNTIFS('(6)定期点検調書'!$B$12:$B$5000,S$173,'(6)定期点検調書'!$AH$12:$AH$5000,$C175,'(6)定期点検調書'!$BF$12:$BF$5000,$W$7)&gt;=1,$W$7,IF(COUNTIFS('(6)定期点検調書'!$B$12:$B$5000,S$173,'(6)定期点検調書'!$AH$12:$AH$5000,$C175,'(6)定期点検調書'!$BF$12:$BF$5000,$V$7)&gt;=1,$V$7,IF(COUNTIFS('(6)定期点検調書'!$B$12:$B$5000,S$173,'(6)定期点検調書'!$AH$12:$AH$5000,$C175,'(6)定期点検調書'!$BF$12:$BF$5000,$U$7)&gt;=1,$U$7,IF(COUNTIFS('(6)定期点検調書'!$B$12:$B$5000,S$173,'(6)定期点検調書'!$AH$12:$AH$5000,$C175,'(6)定期点検調書'!$BF$12:$BF$5000,$T$7)&gt;=1,$T$7,IF(COUNTIFS('(6)定期点検調書'!$B$12:$B$5000,S$173,'(6)定期点検調書'!$AH$12:$AH$5000,$C175,'(6)定期点検調書'!$BF$12:$BF$5000,$S$7)&gt;=1,$S$7,""))))))</f>
        <v/>
      </c>
      <c r="T175" s="465" t="str">
        <f>IF(T$173="","",IF(COUNTIFS('(6)定期点検調書'!$B$12:$B$5000,T$173,'(6)定期点検調書'!$AH$12:$AH$5000,$C175,'(6)定期点検調書'!$BF$12:$BF$5000,$W$7)&gt;=1,$W$7,IF(COUNTIFS('(6)定期点検調書'!$B$12:$B$5000,T$173,'(6)定期点検調書'!$AH$12:$AH$5000,$C175,'(6)定期点検調書'!$BF$12:$BF$5000,$V$7)&gt;=1,$V$7,IF(COUNTIFS('(6)定期点検調書'!$B$12:$B$5000,T$173,'(6)定期点検調書'!$AH$12:$AH$5000,$C175,'(6)定期点検調書'!$BF$12:$BF$5000,$U$7)&gt;=1,$U$7,IF(COUNTIFS('(6)定期点検調書'!$B$12:$B$5000,T$173,'(6)定期点検調書'!$AH$12:$AH$5000,$C175,'(6)定期点検調書'!$BF$12:$BF$5000,$T$7)&gt;=1,$T$7,IF(COUNTIFS('(6)定期点検調書'!$B$12:$B$5000,T$173,'(6)定期点検調書'!$AH$12:$AH$5000,$C175,'(6)定期点検調書'!$BF$12:$BF$5000,$S$7)&gt;=1,$S$7,""))))))</f>
        <v/>
      </c>
      <c r="U175" s="465" t="str">
        <f>IF(U$173="","",IF(COUNTIFS('(6)定期点検調書'!$B$12:$B$5000,U$173,'(6)定期点検調書'!$AH$12:$AH$5000,$C175,'(6)定期点検調書'!$BF$12:$BF$5000,$W$7)&gt;=1,$W$7,IF(COUNTIFS('(6)定期点検調書'!$B$12:$B$5000,U$173,'(6)定期点検調書'!$AH$12:$AH$5000,$C175,'(6)定期点検調書'!$BF$12:$BF$5000,$V$7)&gt;=1,$V$7,IF(COUNTIFS('(6)定期点検調書'!$B$12:$B$5000,U$173,'(6)定期点検調書'!$AH$12:$AH$5000,$C175,'(6)定期点検調書'!$BF$12:$BF$5000,$U$7)&gt;=1,$U$7,IF(COUNTIFS('(6)定期点検調書'!$B$12:$B$5000,U$173,'(6)定期点検調書'!$AH$12:$AH$5000,$C175,'(6)定期点検調書'!$BF$12:$BF$5000,$T$7)&gt;=1,$T$7,IF(COUNTIFS('(6)定期点検調書'!$B$12:$B$5000,U$173,'(6)定期点検調書'!$AH$12:$AH$5000,$C175,'(6)定期点検調書'!$BF$12:$BF$5000,$S$7)&gt;=1,$S$7,""))))))</f>
        <v/>
      </c>
      <c r="V175" s="465" t="str">
        <f>IF(V$173="","",IF(COUNTIFS('(6)定期点検調書'!$B$12:$B$5000,V$173,'(6)定期点検調書'!$AH$12:$AH$5000,$C175,'(6)定期点検調書'!$BF$12:$BF$5000,$W$7)&gt;=1,$W$7,IF(COUNTIFS('(6)定期点検調書'!$B$12:$B$5000,V$173,'(6)定期点検調書'!$AH$12:$AH$5000,$C175,'(6)定期点検調書'!$BF$12:$BF$5000,$V$7)&gt;=1,$V$7,IF(COUNTIFS('(6)定期点検調書'!$B$12:$B$5000,V$173,'(6)定期点検調書'!$AH$12:$AH$5000,$C175,'(6)定期点検調書'!$BF$12:$BF$5000,$U$7)&gt;=1,$U$7,IF(COUNTIFS('(6)定期点検調書'!$B$12:$B$5000,V$173,'(6)定期点検調書'!$AH$12:$AH$5000,$C175,'(6)定期点検調書'!$BF$12:$BF$5000,$T$7)&gt;=1,$T$7,IF(COUNTIFS('(6)定期点検調書'!$B$12:$B$5000,V$173,'(6)定期点検調書'!$AH$12:$AH$5000,$C175,'(6)定期点検調書'!$BF$12:$BF$5000,$S$7)&gt;=1,$S$7,""))))))</f>
        <v/>
      </c>
      <c r="W175" s="465" t="str">
        <f>IF(W$173="","",IF(COUNTIFS('(6)定期点検調書'!$B$12:$B$5000,W$173,'(6)定期点検調書'!$AH$12:$AH$5000,$C175,'(6)定期点検調書'!$BF$12:$BF$5000,$W$7)&gt;=1,$W$7,IF(COUNTIFS('(6)定期点検調書'!$B$12:$B$5000,W$173,'(6)定期点検調書'!$AH$12:$AH$5000,$C175,'(6)定期点検調書'!$BF$12:$BF$5000,$V$7)&gt;=1,$V$7,IF(COUNTIFS('(6)定期点検調書'!$B$12:$B$5000,W$173,'(6)定期点検調書'!$AH$12:$AH$5000,$C175,'(6)定期点検調書'!$BF$12:$BF$5000,$U$7)&gt;=1,$U$7,IF(COUNTIFS('(6)定期点検調書'!$B$12:$B$5000,W$173,'(6)定期点検調書'!$AH$12:$AH$5000,$C175,'(6)定期点検調書'!$BF$12:$BF$5000,$T$7)&gt;=1,$T$7,IF(COUNTIFS('(6)定期点検調書'!$B$12:$B$5000,W$173,'(6)定期点検調書'!$AH$12:$AH$5000,$C175,'(6)定期点検調書'!$BF$12:$BF$5000,$S$7)&gt;=1,$S$7,""))))))</f>
        <v/>
      </c>
      <c r="X175" s="465" t="str">
        <f>IF(X$173="","",IF(COUNTIFS('(6)定期点検調書'!$B$12:$B$5000,X$173,'(6)定期点検調書'!$AH$12:$AH$5000,$C175,'(6)定期点検調書'!$BF$12:$BF$5000,$W$7)&gt;=1,$W$7,IF(COUNTIFS('(6)定期点検調書'!$B$12:$B$5000,X$173,'(6)定期点検調書'!$AH$12:$AH$5000,$C175,'(6)定期点検調書'!$BF$12:$BF$5000,$V$7)&gt;=1,$V$7,IF(COUNTIFS('(6)定期点検調書'!$B$12:$B$5000,X$173,'(6)定期点検調書'!$AH$12:$AH$5000,$C175,'(6)定期点検調書'!$BF$12:$BF$5000,$U$7)&gt;=1,$U$7,IF(COUNTIFS('(6)定期点検調書'!$B$12:$B$5000,X$173,'(6)定期点検調書'!$AH$12:$AH$5000,$C175,'(6)定期点検調書'!$BF$12:$BF$5000,$T$7)&gt;=1,$T$7,IF(COUNTIFS('(6)定期点検調書'!$B$12:$B$5000,X$173,'(6)定期点検調書'!$AH$12:$AH$5000,$C175,'(6)定期点検調書'!$BF$12:$BF$5000,$S$7)&gt;=1,$S$7,""))))))</f>
        <v/>
      </c>
      <c r="Y175" s="465" t="str">
        <f>IF(Y$173="","",IF(COUNTIFS('(6)定期点検調書'!$B$12:$B$5000,Y$173,'(6)定期点検調書'!$AH$12:$AH$5000,$C175,'(6)定期点検調書'!$BF$12:$BF$5000,$W$7)&gt;=1,$W$7,IF(COUNTIFS('(6)定期点検調書'!$B$12:$B$5000,Y$173,'(6)定期点検調書'!$AH$12:$AH$5000,$C175,'(6)定期点検調書'!$BF$12:$BF$5000,$V$7)&gt;=1,$V$7,IF(COUNTIFS('(6)定期点検調書'!$B$12:$B$5000,Y$173,'(6)定期点検調書'!$AH$12:$AH$5000,$C175,'(6)定期点検調書'!$BF$12:$BF$5000,$U$7)&gt;=1,$U$7,IF(COUNTIFS('(6)定期点検調書'!$B$12:$B$5000,Y$173,'(6)定期点検調書'!$AH$12:$AH$5000,$C175,'(6)定期点検調書'!$BF$12:$BF$5000,$T$7)&gt;=1,$T$7,IF(COUNTIFS('(6)定期点検調書'!$B$12:$B$5000,Y$173,'(6)定期点検調書'!$AH$12:$AH$5000,$C175,'(6)定期点検調書'!$BF$12:$BF$5000,$S$7)&gt;=1,$S$7,""))))))</f>
        <v/>
      </c>
      <c r="Z175" s="465" t="str">
        <f>IF(Z$173="","",IF(COUNTIFS('(6)定期点検調書'!$B$12:$B$5000,Z$173,'(6)定期点検調書'!$AH$12:$AH$5000,$C175,'(6)定期点検調書'!$BF$12:$BF$5000,$W$7)&gt;=1,$W$7,IF(COUNTIFS('(6)定期点検調書'!$B$12:$B$5000,Z$173,'(6)定期点検調書'!$AH$12:$AH$5000,$C175,'(6)定期点検調書'!$BF$12:$BF$5000,$V$7)&gt;=1,$V$7,IF(COUNTIFS('(6)定期点検調書'!$B$12:$B$5000,Z$173,'(6)定期点検調書'!$AH$12:$AH$5000,$C175,'(6)定期点検調書'!$BF$12:$BF$5000,$U$7)&gt;=1,$U$7,IF(COUNTIFS('(6)定期点検調書'!$B$12:$B$5000,Z$173,'(6)定期点検調書'!$AH$12:$AH$5000,$C175,'(6)定期点検調書'!$BF$12:$BF$5000,$T$7)&gt;=1,$T$7,IF(COUNTIFS('(6)定期点検調書'!$B$12:$B$5000,Z$173,'(6)定期点検調書'!$AH$12:$AH$5000,$C175,'(6)定期点検調書'!$BF$12:$BF$5000,$S$7)&gt;=1,$S$7,""))))))</f>
        <v/>
      </c>
      <c r="AA175" s="465" t="str">
        <f>IF(AA$173="","",IF(COUNTIFS('(6)定期点検調書'!$B$12:$B$5000,AA$173,'(6)定期点検調書'!$AH$12:$AH$5000,$C175,'(6)定期点検調書'!$BF$12:$BF$5000,$W$7)&gt;=1,$W$7,IF(COUNTIFS('(6)定期点検調書'!$B$12:$B$5000,AA$173,'(6)定期点検調書'!$AH$12:$AH$5000,$C175,'(6)定期点検調書'!$BF$12:$BF$5000,$V$7)&gt;=1,$V$7,IF(COUNTIFS('(6)定期点検調書'!$B$12:$B$5000,AA$173,'(6)定期点検調書'!$AH$12:$AH$5000,$C175,'(6)定期点検調書'!$BF$12:$BF$5000,$U$7)&gt;=1,$U$7,IF(COUNTIFS('(6)定期点検調書'!$B$12:$B$5000,AA$173,'(6)定期点検調書'!$AH$12:$AH$5000,$C175,'(6)定期点検調書'!$BF$12:$BF$5000,$T$7)&gt;=1,$T$7,IF(COUNTIFS('(6)定期点検調書'!$B$12:$B$5000,AA$173,'(6)定期点検調書'!$AH$12:$AH$5000,$C175,'(6)定期点検調書'!$BF$12:$BF$5000,$S$7)&gt;=1,$S$7,""))))))</f>
        <v/>
      </c>
      <c r="AB175" s="465" t="str">
        <f>IF(AB$173="","",IF(COUNTIFS('(6)定期点検調書'!$B$12:$B$5000,AB$173,'(6)定期点検調書'!$AH$12:$AH$5000,$C175,'(6)定期点検調書'!$BF$12:$BF$5000,$W$7)&gt;=1,$W$7,IF(COUNTIFS('(6)定期点検調書'!$B$12:$B$5000,AB$173,'(6)定期点検調書'!$AH$12:$AH$5000,$C175,'(6)定期点検調書'!$BF$12:$BF$5000,$V$7)&gt;=1,$V$7,IF(COUNTIFS('(6)定期点検調書'!$B$12:$B$5000,AB$173,'(6)定期点検調書'!$AH$12:$AH$5000,$C175,'(6)定期点検調書'!$BF$12:$BF$5000,$U$7)&gt;=1,$U$7,IF(COUNTIFS('(6)定期点検調書'!$B$12:$B$5000,AB$173,'(6)定期点検調書'!$AH$12:$AH$5000,$C175,'(6)定期点検調書'!$BF$12:$BF$5000,$T$7)&gt;=1,$T$7,IF(COUNTIFS('(6)定期点検調書'!$B$12:$B$5000,AB$173,'(6)定期点検調書'!$AH$12:$AH$5000,$C175,'(6)定期点検調書'!$BF$12:$BF$5000,$S$7)&gt;=1,$S$7,""))))))</f>
        <v/>
      </c>
      <c r="AC175" s="465" t="str">
        <f>IF(AC$173="","",IF(COUNTIFS('(6)定期点検調書'!$B$12:$B$5000,AC$173,'(6)定期点検調書'!$AH$12:$AH$5000,$C175,'(6)定期点検調書'!$BF$12:$BF$5000,$W$7)&gt;=1,$W$7,IF(COUNTIFS('(6)定期点検調書'!$B$12:$B$5000,AC$173,'(6)定期点検調書'!$AH$12:$AH$5000,$C175,'(6)定期点検調書'!$BF$12:$BF$5000,$V$7)&gt;=1,$V$7,IF(COUNTIFS('(6)定期点検調書'!$B$12:$B$5000,AC$173,'(6)定期点検調書'!$AH$12:$AH$5000,$C175,'(6)定期点検調書'!$BF$12:$BF$5000,$U$7)&gt;=1,$U$7,IF(COUNTIFS('(6)定期点検調書'!$B$12:$B$5000,AC$173,'(6)定期点検調書'!$AH$12:$AH$5000,$C175,'(6)定期点検調書'!$BF$12:$BF$5000,$T$7)&gt;=1,$T$7,IF(COUNTIFS('(6)定期点検調書'!$B$12:$B$5000,AC$173,'(6)定期点検調書'!$AH$12:$AH$5000,$C175,'(6)定期点検調書'!$BF$12:$BF$5000,$S$7)&gt;=1,$S$7,""))))))</f>
        <v/>
      </c>
      <c r="AD175" s="465" t="str">
        <f>IF(AD$173="","",IF(COUNTIFS('(6)定期点検調書'!$B$12:$B$5000,AD$173,'(6)定期点検調書'!$AH$12:$AH$5000,$C175,'(6)定期点検調書'!$BF$12:$BF$5000,$W$7)&gt;=1,$W$7,IF(COUNTIFS('(6)定期点検調書'!$B$12:$B$5000,AD$173,'(6)定期点検調書'!$AH$12:$AH$5000,$C175,'(6)定期点検調書'!$BF$12:$BF$5000,$V$7)&gt;=1,$V$7,IF(COUNTIFS('(6)定期点検調書'!$B$12:$B$5000,AD$173,'(6)定期点検調書'!$AH$12:$AH$5000,$C175,'(6)定期点検調書'!$BF$12:$BF$5000,$U$7)&gt;=1,$U$7,IF(COUNTIFS('(6)定期点検調書'!$B$12:$B$5000,AD$173,'(6)定期点検調書'!$AH$12:$AH$5000,$C175,'(6)定期点検調書'!$BF$12:$BF$5000,$T$7)&gt;=1,$T$7,IF(COUNTIFS('(6)定期点検調書'!$B$12:$B$5000,AD$173,'(6)定期点検調書'!$AH$12:$AH$5000,$C175,'(6)定期点検調書'!$BF$12:$BF$5000,$S$7)&gt;=1,$S$7,""))))))</f>
        <v/>
      </c>
      <c r="AE175" s="465" t="str">
        <f>IF(AE$173="","",IF(COUNTIFS('(6)定期点検調書'!$B$12:$B$5000,AE$173,'(6)定期点検調書'!$AH$12:$AH$5000,$C175,'(6)定期点検調書'!$BF$12:$BF$5000,$W$7)&gt;=1,$W$7,IF(COUNTIFS('(6)定期点検調書'!$B$12:$B$5000,AE$173,'(6)定期点検調書'!$AH$12:$AH$5000,$C175,'(6)定期点検調書'!$BF$12:$BF$5000,$V$7)&gt;=1,$V$7,IF(COUNTIFS('(6)定期点検調書'!$B$12:$B$5000,AE$173,'(6)定期点検調書'!$AH$12:$AH$5000,$C175,'(6)定期点検調書'!$BF$12:$BF$5000,$U$7)&gt;=1,$U$7,IF(COUNTIFS('(6)定期点検調書'!$B$12:$B$5000,AE$173,'(6)定期点検調書'!$AH$12:$AH$5000,$C175,'(6)定期点検調書'!$BF$12:$BF$5000,$T$7)&gt;=1,$T$7,IF(COUNTIFS('(6)定期点検調書'!$B$12:$B$5000,AE$173,'(6)定期点検調書'!$AH$12:$AH$5000,$C175,'(6)定期点検調書'!$BF$12:$BF$5000,$S$7)&gt;=1,$S$7,""))))))</f>
        <v/>
      </c>
      <c r="AF175" s="465" t="str">
        <f>IF(AF$173="","",IF(COUNTIFS('(6)定期点検調書'!$B$12:$B$5000,AF$173,'(6)定期点検調書'!$AH$12:$AH$5000,$C175,'(6)定期点検調書'!$BF$12:$BF$5000,$W$7)&gt;=1,$W$7,IF(COUNTIFS('(6)定期点検調書'!$B$12:$B$5000,AF$173,'(6)定期点検調書'!$AH$12:$AH$5000,$C175,'(6)定期点検調書'!$BF$12:$BF$5000,$V$7)&gt;=1,$V$7,IF(COUNTIFS('(6)定期点検調書'!$B$12:$B$5000,AF$173,'(6)定期点検調書'!$AH$12:$AH$5000,$C175,'(6)定期点検調書'!$BF$12:$BF$5000,$U$7)&gt;=1,$U$7,IF(COUNTIFS('(6)定期点検調書'!$B$12:$B$5000,AF$173,'(6)定期点検調書'!$AH$12:$AH$5000,$C175,'(6)定期点検調書'!$BF$12:$BF$5000,$T$7)&gt;=1,$T$7,IF(COUNTIFS('(6)定期点検調書'!$B$12:$B$5000,AF$173,'(6)定期点検調書'!$AH$12:$AH$5000,$C175,'(6)定期点検調書'!$BF$12:$BF$5000,$S$7)&gt;=1,$S$7,""))))))</f>
        <v/>
      </c>
      <c r="AG175" s="465" t="str">
        <f>IF(AG$173="","",IF(COUNTIFS('(6)定期点検調書'!$B$12:$B$5000,AG$173,'(6)定期点検調書'!$AH$12:$AH$5000,$C175,'(6)定期点検調書'!$BF$12:$BF$5000,$W$7)&gt;=1,$W$7,IF(COUNTIFS('(6)定期点検調書'!$B$12:$B$5000,AG$173,'(6)定期点検調書'!$AH$12:$AH$5000,$C175,'(6)定期点検調書'!$BF$12:$BF$5000,$V$7)&gt;=1,$V$7,IF(COUNTIFS('(6)定期点検調書'!$B$12:$B$5000,AG$173,'(6)定期点検調書'!$AH$12:$AH$5000,$C175,'(6)定期点検調書'!$BF$12:$BF$5000,$U$7)&gt;=1,$U$7,IF(COUNTIFS('(6)定期点検調書'!$B$12:$B$5000,AG$173,'(6)定期点検調書'!$AH$12:$AH$5000,$C175,'(6)定期点検調書'!$BF$12:$BF$5000,$T$7)&gt;=1,$T$7,IF(COUNTIFS('(6)定期点検調書'!$B$12:$B$5000,AG$173,'(6)定期点検調書'!$AH$12:$AH$5000,$C175,'(6)定期点検調書'!$BF$12:$BF$5000,$S$7)&gt;=1,$S$7,""))))))</f>
        <v/>
      </c>
      <c r="AH175" s="465" t="str">
        <f>IF(AH$173="","",IF(COUNTIFS('(6)定期点検調書'!$B$12:$B$5000,AH$173,'(6)定期点検調書'!$AH$12:$AH$5000,$C175,'(6)定期点検調書'!$BF$12:$BF$5000,$W$7)&gt;=1,$W$7,IF(COUNTIFS('(6)定期点検調書'!$B$12:$B$5000,AH$173,'(6)定期点検調書'!$AH$12:$AH$5000,$C175,'(6)定期点検調書'!$BF$12:$BF$5000,$V$7)&gt;=1,$V$7,IF(COUNTIFS('(6)定期点検調書'!$B$12:$B$5000,AH$173,'(6)定期点検調書'!$AH$12:$AH$5000,$C175,'(6)定期点検調書'!$BF$12:$BF$5000,$U$7)&gt;=1,$U$7,IF(COUNTIFS('(6)定期点検調書'!$B$12:$B$5000,AH$173,'(6)定期点検調書'!$AH$12:$AH$5000,$C175,'(6)定期点検調書'!$BF$12:$BF$5000,$T$7)&gt;=1,$T$7,IF(COUNTIFS('(6)定期点検調書'!$B$12:$B$5000,AH$173,'(6)定期点検調書'!$AH$12:$AH$5000,$C175,'(6)定期点検調書'!$BF$12:$BF$5000,$S$7)&gt;=1,$S$7,""))))))</f>
        <v/>
      </c>
      <c r="AI175" s="465" t="str">
        <f>IF(AI$173="","",IF(COUNTIFS('(6)定期点検調書'!$B$12:$B$5000,AI$173,'(6)定期点検調書'!$AH$12:$AH$5000,$C175,'(6)定期点検調書'!$BF$12:$BF$5000,$W$7)&gt;=1,$W$7,IF(COUNTIFS('(6)定期点検調書'!$B$12:$B$5000,AI$173,'(6)定期点検調書'!$AH$12:$AH$5000,$C175,'(6)定期点検調書'!$BF$12:$BF$5000,$V$7)&gt;=1,$V$7,IF(COUNTIFS('(6)定期点検調書'!$B$12:$B$5000,AI$173,'(6)定期点検調書'!$AH$12:$AH$5000,$C175,'(6)定期点検調書'!$BF$12:$BF$5000,$U$7)&gt;=1,$U$7,IF(COUNTIFS('(6)定期点検調書'!$B$12:$B$5000,AI$173,'(6)定期点検調書'!$AH$12:$AH$5000,$C175,'(6)定期点検調書'!$BF$12:$BF$5000,$T$7)&gt;=1,$T$7,IF(COUNTIFS('(6)定期点検調書'!$B$12:$B$5000,AI$173,'(6)定期点検調書'!$AH$12:$AH$5000,$C175,'(6)定期点検調書'!$BF$12:$BF$5000,$S$7)&gt;=1,$S$7,""))))))</f>
        <v/>
      </c>
      <c r="AJ175" s="465" t="str">
        <f>IF(AJ$173="","",IF(COUNTIFS('(6)定期点検調書'!$B$12:$B$5000,AJ$173,'(6)定期点検調書'!$AH$12:$AH$5000,$C175,'(6)定期点検調書'!$BF$12:$BF$5000,$W$7)&gt;=1,$W$7,IF(COUNTIFS('(6)定期点検調書'!$B$12:$B$5000,AJ$173,'(6)定期点検調書'!$AH$12:$AH$5000,$C175,'(6)定期点検調書'!$BF$12:$BF$5000,$V$7)&gt;=1,$V$7,IF(COUNTIFS('(6)定期点検調書'!$B$12:$B$5000,AJ$173,'(6)定期点検調書'!$AH$12:$AH$5000,$C175,'(6)定期点検調書'!$BF$12:$BF$5000,$U$7)&gt;=1,$U$7,IF(COUNTIFS('(6)定期点検調書'!$B$12:$B$5000,AJ$173,'(6)定期点検調書'!$AH$12:$AH$5000,$C175,'(6)定期点検調書'!$BF$12:$BF$5000,$T$7)&gt;=1,$T$7,IF(COUNTIFS('(6)定期点検調書'!$B$12:$B$5000,AJ$173,'(6)定期点検調書'!$AH$12:$AH$5000,$C175,'(6)定期点検調書'!$BF$12:$BF$5000,$S$7)&gt;=1,$S$7,""))))))</f>
        <v/>
      </c>
      <c r="AK175" s="465" t="str">
        <f>IF(AK$173="","",IF(COUNTIFS('(6)定期点検調書'!$B$12:$B$5000,AK$173,'(6)定期点検調書'!$AH$12:$AH$5000,$C175,'(6)定期点検調書'!$BF$12:$BF$5000,$W$7)&gt;=1,$W$7,IF(COUNTIFS('(6)定期点検調書'!$B$12:$B$5000,AK$173,'(6)定期点検調書'!$AH$12:$AH$5000,$C175,'(6)定期点検調書'!$BF$12:$BF$5000,$V$7)&gt;=1,$V$7,IF(COUNTIFS('(6)定期点検調書'!$B$12:$B$5000,AK$173,'(6)定期点検調書'!$AH$12:$AH$5000,$C175,'(6)定期点検調書'!$BF$12:$BF$5000,$U$7)&gt;=1,$U$7,IF(COUNTIFS('(6)定期点検調書'!$B$12:$B$5000,AK$173,'(6)定期点検調書'!$AH$12:$AH$5000,$C175,'(6)定期点検調書'!$BF$12:$BF$5000,$T$7)&gt;=1,$T$7,IF(COUNTIFS('(6)定期点検調書'!$B$12:$B$5000,AK$173,'(6)定期点検調書'!$AH$12:$AH$5000,$C175,'(6)定期点検調書'!$BF$12:$BF$5000,$S$7)&gt;=1,$S$7,""))))))</f>
        <v/>
      </c>
      <c r="AL175" s="465" t="str">
        <f>IF(AL$173="","",IF(COUNTIFS('(6)定期点検調書'!$B$12:$B$5000,AL$173,'(6)定期点検調書'!$AH$12:$AH$5000,$C175,'(6)定期点検調書'!$BF$12:$BF$5000,$W$7)&gt;=1,$W$7,IF(COUNTIFS('(6)定期点検調書'!$B$12:$B$5000,AL$173,'(6)定期点検調書'!$AH$12:$AH$5000,$C175,'(6)定期点検調書'!$BF$12:$BF$5000,$V$7)&gt;=1,$V$7,IF(COUNTIFS('(6)定期点検調書'!$B$12:$B$5000,AL$173,'(6)定期点検調書'!$AH$12:$AH$5000,$C175,'(6)定期点検調書'!$BF$12:$BF$5000,$U$7)&gt;=1,$U$7,IF(COUNTIFS('(6)定期点検調書'!$B$12:$B$5000,AL$173,'(6)定期点検調書'!$AH$12:$AH$5000,$C175,'(6)定期点検調書'!$BF$12:$BF$5000,$T$7)&gt;=1,$T$7,IF(COUNTIFS('(6)定期点検調書'!$B$12:$B$5000,AL$173,'(6)定期点検調書'!$AH$12:$AH$5000,$C175,'(6)定期点検調書'!$BF$12:$BF$5000,$S$7)&gt;=1,$S$7,""))))))</f>
        <v/>
      </c>
      <c r="AM175" s="465" t="str">
        <f>IF(AM$173="","",IF(COUNTIFS('(6)定期点検調書'!$B$12:$B$5000,AM$173,'(6)定期点検調書'!$AH$12:$AH$5000,$C175,'(6)定期点検調書'!$BF$12:$BF$5000,$W$7)&gt;=1,$W$7,IF(COUNTIFS('(6)定期点検調書'!$B$12:$B$5000,AM$173,'(6)定期点検調書'!$AH$12:$AH$5000,$C175,'(6)定期点検調書'!$BF$12:$BF$5000,$V$7)&gt;=1,$V$7,IF(COUNTIFS('(6)定期点検調書'!$B$12:$B$5000,AM$173,'(6)定期点検調書'!$AH$12:$AH$5000,$C175,'(6)定期点検調書'!$BF$12:$BF$5000,$U$7)&gt;=1,$U$7,IF(COUNTIFS('(6)定期点検調書'!$B$12:$B$5000,AM$173,'(6)定期点検調書'!$AH$12:$AH$5000,$C175,'(6)定期点検調書'!$BF$12:$BF$5000,$T$7)&gt;=1,$T$7,IF(COUNTIFS('(6)定期点検調書'!$B$12:$B$5000,AM$173,'(6)定期点検調書'!$AH$12:$AH$5000,$C175,'(6)定期点検調書'!$BF$12:$BF$5000,$S$7)&gt;=1,$S$7,""))))))</f>
        <v/>
      </c>
      <c r="AN175" s="465" t="str">
        <f>IF(AN$173="","",IF(COUNTIFS('(6)定期点検調書'!$B$12:$B$5000,AN$173,'(6)定期点検調書'!$AH$12:$AH$5000,$C175,'(6)定期点検調書'!$BF$12:$BF$5000,$W$7)&gt;=1,$W$7,IF(COUNTIFS('(6)定期点検調書'!$B$12:$B$5000,AN$173,'(6)定期点検調書'!$AH$12:$AH$5000,$C175,'(6)定期点検調書'!$BF$12:$BF$5000,$V$7)&gt;=1,$V$7,IF(COUNTIFS('(6)定期点検調書'!$B$12:$B$5000,AN$173,'(6)定期点検調書'!$AH$12:$AH$5000,$C175,'(6)定期点検調書'!$BF$12:$BF$5000,$U$7)&gt;=1,$U$7,IF(COUNTIFS('(6)定期点検調書'!$B$12:$B$5000,AN$173,'(6)定期点検調書'!$AH$12:$AH$5000,$C175,'(6)定期点検調書'!$BF$12:$BF$5000,$T$7)&gt;=1,$T$7,IF(COUNTIFS('(6)定期点検調書'!$B$12:$B$5000,AN$173,'(6)定期点検調書'!$AH$12:$AH$5000,$C175,'(6)定期点検調書'!$BF$12:$BF$5000,$S$7)&gt;=1,$S$7,""))))))</f>
        <v/>
      </c>
      <c r="AO175" s="465" t="str">
        <f>IF(AO$173="","",IF(COUNTIFS('(6)定期点検調書'!$B$12:$B$5000,AO$173,'(6)定期点検調書'!$AH$12:$AH$5000,$C175,'(6)定期点検調書'!$BF$12:$BF$5000,$W$7)&gt;=1,$W$7,IF(COUNTIFS('(6)定期点検調書'!$B$12:$B$5000,AO$173,'(6)定期点検調書'!$AH$12:$AH$5000,$C175,'(6)定期点検調書'!$BF$12:$BF$5000,$V$7)&gt;=1,$V$7,IF(COUNTIFS('(6)定期点検調書'!$B$12:$B$5000,AO$173,'(6)定期点検調書'!$AH$12:$AH$5000,$C175,'(6)定期点検調書'!$BF$12:$BF$5000,$U$7)&gt;=1,$U$7,IF(COUNTIFS('(6)定期点検調書'!$B$12:$B$5000,AO$173,'(6)定期点検調書'!$AH$12:$AH$5000,$C175,'(6)定期点検調書'!$BF$12:$BF$5000,$T$7)&gt;=1,$T$7,IF(COUNTIFS('(6)定期点検調書'!$B$12:$B$5000,AO$173,'(6)定期点検調書'!$AH$12:$AH$5000,$C175,'(6)定期点検調書'!$BF$12:$BF$5000,$S$7)&gt;=1,$S$7,""))))))</f>
        <v/>
      </c>
      <c r="AP175" s="465" t="str">
        <f>IF(AP$173="","",IF(COUNTIFS('(6)定期点検調書'!$B$12:$B$5000,AP$173,'(6)定期点検調書'!$AH$12:$AH$5000,$C175,'(6)定期点検調書'!$BF$12:$BF$5000,$W$7)&gt;=1,$W$7,IF(COUNTIFS('(6)定期点検調書'!$B$12:$B$5000,AP$173,'(6)定期点検調書'!$AH$12:$AH$5000,$C175,'(6)定期点検調書'!$BF$12:$BF$5000,$V$7)&gt;=1,$V$7,IF(COUNTIFS('(6)定期点検調書'!$B$12:$B$5000,AP$173,'(6)定期点検調書'!$AH$12:$AH$5000,$C175,'(6)定期点検調書'!$BF$12:$BF$5000,$U$7)&gt;=1,$U$7,IF(COUNTIFS('(6)定期点検調書'!$B$12:$B$5000,AP$173,'(6)定期点検調書'!$AH$12:$AH$5000,$C175,'(6)定期点検調書'!$BF$12:$BF$5000,$T$7)&gt;=1,$T$7,IF(COUNTIFS('(6)定期点検調書'!$B$12:$B$5000,AP$173,'(6)定期点検調書'!$AH$12:$AH$5000,$C175,'(6)定期点検調書'!$BF$12:$BF$5000,$S$7)&gt;=1,$S$7,""))))))</f>
        <v/>
      </c>
      <c r="AQ175" s="465" t="str">
        <f>IF(AQ$173="","",IF(COUNTIFS('(6)定期点検調書'!$B$12:$B$5000,AQ$173,'(6)定期点検調書'!$AH$12:$AH$5000,$C175,'(6)定期点検調書'!$BF$12:$BF$5000,$W$7)&gt;=1,$W$7,IF(COUNTIFS('(6)定期点検調書'!$B$12:$B$5000,AQ$173,'(6)定期点検調書'!$AH$12:$AH$5000,$C175,'(6)定期点検調書'!$BF$12:$BF$5000,$V$7)&gt;=1,$V$7,IF(COUNTIFS('(6)定期点検調書'!$B$12:$B$5000,AQ$173,'(6)定期点検調書'!$AH$12:$AH$5000,$C175,'(6)定期点検調書'!$BF$12:$BF$5000,$U$7)&gt;=1,$U$7,IF(COUNTIFS('(6)定期点検調書'!$B$12:$B$5000,AQ$173,'(6)定期点検調書'!$AH$12:$AH$5000,$C175,'(6)定期点検調書'!$BF$12:$BF$5000,$T$7)&gt;=1,$T$7,IF(COUNTIFS('(6)定期点検調書'!$B$12:$B$5000,AQ$173,'(6)定期点検調書'!$AH$12:$AH$5000,$C175,'(6)定期点検調書'!$BF$12:$BF$5000,$S$7)&gt;=1,$S$7,""))))))</f>
        <v/>
      </c>
      <c r="AR175" s="465" t="str">
        <f>IF(AR$173="","",IF(COUNTIFS('(6)定期点検調書'!$B$12:$B$5000,AR$173,'(6)定期点検調書'!$AH$12:$AH$5000,$C175,'(6)定期点検調書'!$BF$12:$BF$5000,$W$7)&gt;=1,$W$7,IF(COUNTIFS('(6)定期点検調書'!$B$12:$B$5000,AR$173,'(6)定期点検調書'!$AH$12:$AH$5000,$C175,'(6)定期点検調書'!$BF$12:$BF$5000,$V$7)&gt;=1,$V$7,IF(COUNTIFS('(6)定期点検調書'!$B$12:$B$5000,AR$173,'(6)定期点検調書'!$AH$12:$AH$5000,$C175,'(6)定期点検調書'!$BF$12:$BF$5000,$U$7)&gt;=1,$U$7,IF(COUNTIFS('(6)定期点検調書'!$B$12:$B$5000,AR$173,'(6)定期点検調書'!$AH$12:$AH$5000,$C175,'(6)定期点検調書'!$BF$12:$BF$5000,$T$7)&gt;=1,$T$7,IF(COUNTIFS('(6)定期点検調書'!$B$12:$B$5000,AR$173,'(6)定期点検調書'!$AH$12:$AH$5000,$C175,'(6)定期点検調書'!$BF$12:$BF$5000,$S$7)&gt;=1,$S$7,""))))))</f>
        <v/>
      </c>
      <c r="AS175" s="465" t="str">
        <f>IF(AS$173="","",IF(COUNTIFS('(6)定期点検調書'!$B$12:$B$5000,AS$173,'(6)定期点検調書'!$AH$12:$AH$5000,$C175,'(6)定期点検調書'!$BF$12:$BF$5000,$W$7)&gt;=1,$W$7,IF(COUNTIFS('(6)定期点検調書'!$B$12:$B$5000,AS$173,'(6)定期点検調書'!$AH$12:$AH$5000,$C175,'(6)定期点検調書'!$BF$12:$BF$5000,$V$7)&gt;=1,$V$7,IF(COUNTIFS('(6)定期点検調書'!$B$12:$B$5000,AS$173,'(6)定期点検調書'!$AH$12:$AH$5000,$C175,'(6)定期点検調書'!$BF$12:$BF$5000,$U$7)&gt;=1,$U$7,IF(COUNTIFS('(6)定期点検調書'!$B$12:$B$5000,AS$173,'(6)定期点検調書'!$AH$12:$AH$5000,$C175,'(6)定期点検調書'!$BF$12:$BF$5000,$T$7)&gt;=1,$T$7,IF(COUNTIFS('(6)定期点検調書'!$B$12:$B$5000,AS$173,'(6)定期点検調書'!$AH$12:$AH$5000,$C175,'(6)定期点検調書'!$BF$12:$BF$5000,$S$7)&gt;=1,$S$7,""))))))</f>
        <v/>
      </c>
      <c r="AT175" s="465" t="str">
        <f>IF(AT$173="","",IF(COUNTIFS('(6)定期点検調書'!$B$12:$B$5000,AT$173,'(6)定期点検調書'!$AH$12:$AH$5000,$C175,'(6)定期点検調書'!$BF$12:$BF$5000,$W$7)&gt;=1,$W$7,IF(COUNTIFS('(6)定期点検調書'!$B$12:$B$5000,AT$173,'(6)定期点検調書'!$AH$12:$AH$5000,$C175,'(6)定期点検調書'!$BF$12:$BF$5000,$V$7)&gt;=1,$V$7,IF(COUNTIFS('(6)定期点検調書'!$B$12:$B$5000,AT$173,'(6)定期点検調書'!$AH$12:$AH$5000,$C175,'(6)定期点検調書'!$BF$12:$BF$5000,$U$7)&gt;=1,$U$7,IF(COUNTIFS('(6)定期点検調書'!$B$12:$B$5000,AT$173,'(6)定期点検調書'!$AH$12:$AH$5000,$C175,'(6)定期点検調書'!$BF$12:$BF$5000,$T$7)&gt;=1,$T$7,IF(COUNTIFS('(6)定期点検調書'!$B$12:$B$5000,AT$173,'(6)定期点検調書'!$AH$12:$AH$5000,$C175,'(6)定期点検調書'!$BF$12:$BF$5000,$S$7)&gt;=1,$S$7,""))))))</f>
        <v/>
      </c>
      <c r="AU175" s="465" t="str">
        <f>IF(AU$173="","",IF(COUNTIFS('(6)定期点検調書'!$B$12:$B$5000,AU$173,'(6)定期点検調書'!$AH$12:$AH$5000,$C175,'(6)定期点検調書'!$BF$12:$BF$5000,$W$7)&gt;=1,$W$7,IF(COUNTIFS('(6)定期点検調書'!$B$12:$B$5000,AU$173,'(6)定期点検調書'!$AH$12:$AH$5000,$C175,'(6)定期点検調書'!$BF$12:$BF$5000,$V$7)&gt;=1,$V$7,IF(COUNTIFS('(6)定期点検調書'!$B$12:$B$5000,AU$173,'(6)定期点検調書'!$AH$12:$AH$5000,$C175,'(6)定期点検調書'!$BF$12:$BF$5000,$U$7)&gt;=1,$U$7,IF(COUNTIFS('(6)定期点検調書'!$B$12:$B$5000,AU$173,'(6)定期点検調書'!$AH$12:$AH$5000,$C175,'(6)定期点検調書'!$BF$12:$BF$5000,$T$7)&gt;=1,$T$7,IF(COUNTIFS('(6)定期点検調書'!$B$12:$B$5000,AU$173,'(6)定期点検調書'!$AH$12:$AH$5000,$C175,'(6)定期点検調書'!$BF$12:$BF$5000,$S$7)&gt;=1,$S$7,""))))))</f>
        <v/>
      </c>
      <c r="AV175" s="465" t="str">
        <f>IF(AV$173="","",IF(COUNTIFS('(6)定期点検調書'!$B$12:$B$5000,AV$173,'(6)定期点検調書'!$AH$12:$AH$5000,$C175,'(6)定期点検調書'!$BF$12:$BF$5000,$W$7)&gt;=1,$W$7,IF(COUNTIFS('(6)定期点検調書'!$B$12:$B$5000,AV$173,'(6)定期点検調書'!$AH$12:$AH$5000,$C175,'(6)定期点検調書'!$BF$12:$BF$5000,$V$7)&gt;=1,$V$7,IF(COUNTIFS('(6)定期点検調書'!$B$12:$B$5000,AV$173,'(6)定期点検調書'!$AH$12:$AH$5000,$C175,'(6)定期点検調書'!$BF$12:$BF$5000,$U$7)&gt;=1,$U$7,IF(COUNTIFS('(6)定期点検調書'!$B$12:$B$5000,AV$173,'(6)定期点検調書'!$AH$12:$AH$5000,$C175,'(6)定期点検調書'!$BF$12:$BF$5000,$T$7)&gt;=1,$T$7,IF(COUNTIFS('(6)定期点検調書'!$B$12:$B$5000,AV$173,'(6)定期点検調書'!$AH$12:$AH$5000,$C175,'(6)定期点検調書'!$BF$12:$BF$5000,$S$7)&gt;=1,$S$7,""))))))</f>
        <v/>
      </c>
      <c r="AW175" s="465" t="str">
        <f>IF(AW$173="","",IF(COUNTIFS('(6)定期点検調書'!$B$12:$B$5000,AW$173,'(6)定期点検調書'!$AH$12:$AH$5000,$C175,'(6)定期点検調書'!$BF$12:$BF$5000,$W$7)&gt;=1,$W$7,IF(COUNTIFS('(6)定期点検調書'!$B$12:$B$5000,AW$173,'(6)定期点検調書'!$AH$12:$AH$5000,$C175,'(6)定期点検調書'!$BF$12:$BF$5000,$V$7)&gt;=1,$V$7,IF(COUNTIFS('(6)定期点検調書'!$B$12:$B$5000,AW$173,'(6)定期点検調書'!$AH$12:$AH$5000,$C175,'(6)定期点検調書'!$BF$12:$BF$5000,$U$7)&gt;=1,$U$7,IF(COUNTIFS('(6)定期点検調書'!$B$12:$B$5000,AW$173,'(6)定期点検調書'!$AH$12:$AH$5000,$C175,'(6)定期点検調書'!$BF$12:$BF$5000,$T$7)&gt;=1,$T$7,IF(COUNTIFS('(6)定期点検調書'!$B$12:$B$5000,AW$173,'(6)定期点検調書'!$AH$12:$AH$5000,$C175,'(6)定期点検調書'!$BF$12:$BF$5000,$S$7)&gt;=1,$S$7,""))))))</f>
        <v/>
      </c>
      <c r="AX175" s="465" t="str">
        <f>IF(AX$173="","",IF(COUNTIFS('(6)定期点検調書'!$B$12:$B$5000,AX$173,'(6)定期点検調書'!$AH$12:$AH$5000,$C175,'(6)定期点検調書'!$BF$12:$BF$5000,$W$7)&gt;=1,$W$7,IF(COUNTIFS('(6)定期点検調書'!$B$12:$B$5000,AX$173,'(6)定期点検調書'!$AH$12:$AH$5000,$C175,'(6)定期点検調書'!$BF$12:$BF$5000,$V$7)&gt;=1,$V$7,IF(COUNTIFS('(6)定期点検調書'!$B$12:$B$5000,AX$173,'(6)定期点検調書'!$AH$12:$AH$5000,$C175,'(6)定期点検調書'!$BF$12:$BF$5000,$U$7)&gt;=1,$U$7,IF(COUNTIFS('(6)定期点検調書'!$B$12:$B$5000,AX$173,'(6)定期点検調書'!$AH$12:$AH$5000,$C175,'(6)定期点検調書'!$BF$12:$BF$5000,$T$7)&gt;=1,$T$7,IF(COUNTIFS('(6)定期点検調書'!$B$12:$B$5000,AX$173,'(6)定期点検調書'!$AH$12:$AH$5000,$C175,'(6)定期点検調書'!$BF$12:$BF$5000,$S$7)&gt;=1,$S$7,""))))))</f>
        <v/>
      </c>
      <c r="AY175" s="465" t="str">
        <f>IF(AY$173="","",IF(COUNTIFS('(6)定期点検調書'!$B$12:$B$5000,AY$173,'(6)定期点検調書'!$AH$12:$AH$5000,$C175,'(6)定期点検調書'!$BF$12:$BF$5000,$W$7)&gt;=1,$W$7,IF(COUNTIFS('(6)定期点検調書'!$B$12:$B$5000,AY$173,'(6)定期点検調書'!$AH$12:$AH$5000,$C175,'(6)定期点検調書'!$BF$12:$BF$5000,$V$7)&gt;=1,$V$7,IF(COUNTIFS('(6)定期点検調書'!$B$12:$B$5000,AY$173,'(6)定期点検調書'!$AH$12:$AH$5000,$C175,'(6)定期点検調書'!$BF$12:$BF$5000,$U$7)&gt;=1,$U$7,IF(COUNTIFS('(6)定期点検調書'!$B$12:$B$5000,AY$173,'(6)定期点検調書'!$AH$12:$AH$5000,$C175,'(6)定期点検調書'!$BF$12:$BF$5000,$T$7)&gt;=1,$T$7,IF(COUNTIFS('(6)定期点検調書'!$B$12:$B$5000,AY$173,'(6)定期点検調書'!$AH$12:$AH$5000,$C175,'(6)定期点検調書'!$BF$12:$BF$5000,$S$7)&gt;=1,$S$7,""))))))</f>
        <v/>
      </c>
      <c r="AZ175" s="465" t="str">
        <f>IF(AZ$173="","",IF(COUNTIFS('(6)定期点検調書'!$B$12:$B$5000,AZ$173,'(6)定期点検調書'!$AH$12:$AH$5000,$C175,'(6)定期点検調書'!$BF$12:$BF$5000,$W$7)&gt;=1,$W$7,IF(COUNTIFS('(6)定期点検調書'!$B$12:$B$5000,AZ$173,'(6)定期点検調書'!$AH$12:$AH$5000,$C175,'(6)定期点検調書'!$BF$12:$BF$5000,$V$7)&gt;=1,$V$7,IF(COUNTIFS('(6)定期点検調書'!$B$12:$B$5000,AZ$173,'(6)定期点検調書'!$AH$12:$AH$5000,$C175,'(6)定期点検調書'!$BF$12:$BF$5000,$U$7)&gt;=1,$U$7,IF(COUNTIFS('(6)定期点検調書'!$B$12:$B$5000,AZ$173,'(6)定期点検調書'!$AH$12:$AH$5000,$C175,'(6)定期点検調書'!$BF$12:$BF$5000,$T$7)&gt;=1,$T$7,IF(COUNTIFS('(6)定期点検調書'!$B$12:$B$5000,AZ$173,'(6)定期点検調書'!$AH$12:$AH$5000,$C175,'(6)定期点検調書'!$BF$12:$BF$5000,$S$7)&gt;=1,$S$7,""))))))</f>
        <v/>
      </c>
      <c r="BA175" s="466" t="str">
        <f>IF(BA$173="","",IF(COUNTIFS('(6)定期点検調書'!$B$12:$B$5000,BA$173,'(6)定期点検調書'!$AH$12:$AH$5000,$C175,'(6)定期点検調書'!$BF$12:$BF$5000,$W$7)&gt;=1,$W$7,IF(COUNTIFS('(6)定期点検調書'!$B$12:$B$5000,BA$173,'(6)定期点検調書'!$AH$12:$AH$5000,$C175,'(6)定期点検調書'!$BF$12:$BF$5000,$V$7)&gt;=1,$V$7,IF(COUNTIFS('(6)定期点検調書'!$B$12:$B$5000,BA$173,'(6)定期点検調書'!$AH$12:$AH$5000,$C175,'(6)定期点検調書'!$BF$12:$BF$5000,$U$7)&gt;=1,$U$7,IF(COUNTIFS('(6)定期点検調書'!$B$12:$B$5000,BA$173,'(6)定期点検調書'!$AH$12:$AH$5000,$C175,'(6)定期点検調書'!$BF$12:$BF$5000,$T$7)&gt;=1,$T$7,IF(COUNTIFS('(6)定期点検調書'!$B$12:$B$5000,BA$173,'(6)定期点検調書'!$AH$12:$AH$5000,$C175,'(6)定期点検調書'!$BF$12:$BF$5000,$S$7)&gt;=1,$S$7,""))))))</f>
        <v/>
      </c>
      <c r="BB175" s="1"/>
      <c r="BC175" s="1"/>
    </row>
    <row r="176" spans="2:55" ht="18.75" customHeight="1" x14ac:dyDescent="0.2">
      <c r="B176" s="1854"/>
      <c r="C176" s="1841" t="str">
        <f>ﾃﾞｰﾀ一覧!$U$20</f>
        <v>表面劣化</v>
      </c>
      <c r="D176" s="1842"/>
      <c r="E176" s="1842"/>
      <c r="F176" s="1842"/>
      <c r="G176" s="1843"/>
      <c r="H176" s="467" t="str">
        <f>IF(H$173="","",IF(COUNTIFS('(6)定期点検調書'!$B$12:$B$5000,H$173,'(6)定期点検調書'!$AH$12:$AH$5000,$C176,'(6)定期点検調書'!$BF$12:$BF$5000,$W$7)&gt;=1,$W$7,IF(COUNTIFS('(6)定期点検調書'!$B$12:$B$5000,H$173,'(6)定期点検調書'!$AH$12:$AH$5000,$C176,'(6)定期点検調書'!$BF$12:$BF$5000,$V$7)&gt;=1,$V$7,IF(COUNTIFS('(6)定期点検調書'!$B$12:$B$5000,H$173,'(6)定期点検調書'!$AH$12:$AH$5000,$C176,'(6)定期点検調書'!$BF$12:$BF$5000,$U$7)&gt;=1,$U$7,IF(COUNTIFS('(6)定期点検調書'!$B$12:$B$5000,H$173,'(6)定期点検調書'!$AH$12:$AH$5000,$C176,'(6)定期点検調書'!$BF$12:$BF$5000,$T$7)&gt;=1,$T$7,IF(COUNTIFS('(6)定期点検調書'!$B$12:$B$5000,H$173,'(6)定期点検調書'!$AH$12:$AH$5000,$C176,'(6)定期点検調書'!$BF$12:$BF$5000,$S$7)&gt;=1,$S$7,""))))))</f>
        <v/>
      </c>
      <c r="I176" s="465" t="str">
        <f>IF(I$173="","",IF(COUNTIFS('(6)定期点検調書'!$B$12:$B$5000,I$173,'(6)定期点検調書'!$AH$12:$AH$5000,$C176,'(6)定期点検調書'!$BF$12:$BF$5000,$W$7)&gt;=1,$W$7,IF(COUNTIFS('(6)定期点検調書'!$B$12:$B$5000,I$173,'(6)定期点検調書'!$AH$12:$AH$5000,$C176,'(6)定期点検調書'!$BF$12:$BF$5000,$V$7)&gt;=1,$V$7,IF(COUNTIFS('(6)定期点検調書'!$B$12:$B$5000,I$173,'(6)定期点検調書'!$AH$12:$AH$5000,$C176,'(6)定期点検調書'!$BF$12:$BF$5000,$U$7)&gt;=1,$U$7,IF(COUNTIFS('(6)定期点検調書'!$B$12:$B$5000,I$173,'(6)定期点検調書'!$AH$12:$AH$5000,$C176,'(6)定期点検調書'!$BF$12:$BF$5000,$T$7)&gt;=1,$T$7,IF(COUNTIFS('(6)定期点検調書'!$B$12:$B$5000,I$173,'(6)定期点検調書'!$AH$12:$AH$5000,$C176,'(6)定期点検調書'!$BF$12:$BF$5000,$S$7)&gt;=1,$S$7,""))))))</f>
        <v/>
      </c>
      <c r="J176" s="465" t="str">
        <f>IF(J$173="","",IF(COUNTIFS('(6)定期点検調書'!$B$12:$B$5000,J$173,'(6)定期点検調書'!$AH$12:$AH$5000,$C176,'(6)定期点検調書'!$BF$12:$BF$5000,$W$7)&gt;=1,$W$7,IF(COUNTIFS('(6)定期点検調書'!$B$12:$B$5000,J$173,'(6)定期点検調書'!$AH$12:$AH$5000,$C176,'(6)定期点検調書'!$BF$12:$BF$5000,$V$7)&gt;=1,$V$7,IF(COUNTIFS('(6)定期点検調書'!$B$12:$B$5000,J$173,'(6)定期点検調書'!$AH$12:$AH$5000,$C176,'(6)定期点検調書'!$BF$12:$BF$5000,$U$7)&gt;=1,$U$7,IF(COUNTIFS('(6)定期点検調書'!$B$12:$B$5000,J$173,'(6)定期点検調書'!$AH$12:$AH$5000,$C176,'(6)定期点検調書'!$BF$12:$BF$5000,$T$7)&gt;=1,$T$7,IF(COUNTIFS('(6)定期点検調書'!$B$12:$B$5000,J$173,'(6)定期点検調書'!$AH$12:$AH$5000,$C176,'(6)定期点検調書'!$BF$12:$BF$5000,$S$7)&gt;=1,$S$7,""))))))</f>
        <v/>
      </c>
      <c r="K176" s="465" t="str">
        <f>IF(K$173="","",IF(COUNTIFS('(6)定期点検調書'!$B$12:$B$5000,K$173,'(6)定期点検調書'!$AH$12:$AH$5000,$C176,'(6)定期点検調書'!$BF$12:$BF$5000,$W$7)&gt;=1,$W$7,IF(COUNTIFS('(6)定期点検調書'!$B$12:$B$5000,K$173,'(6)定期点検調書'!$AH$12:$AH$5000,$C176,'(6)定期点検調書'!$BF$12:$BF$5000,$V$7)&gt;=1,$V$7,IF(COUNTIFS('(6)定期点検調書'!$B$12:$B$5000,K$173,'(6)定期点検調書'!$AH$12:$AH$5000,$C176,'(6)定期点検調書'!$BF$12:$BF$5000,$U$7)&gt;=1,$U$7,IF(COUNTIFS('(6)定期点検調書'!$B$12:$B$5000,K$173,'(6)定期点検調書'!$AH$12:$AH$5000,$C176,'(6)定期点検調書'!$BF$12:$BF$5000,$T$7)&gt;=1,$T$7,IF(COUNTIFS('(6)定期点検調書'!$B$12:$B$5000,K$173,'(6)定期点検調書'!$AH$12:$AH$5000,$C176,'(6)定期点検調書'!$BF$12:$BF$5000,$S$7)&gt;=1,$S$7,""))))))</f>
        <v/>
      </c>
      <c r="L176" s="465" t="str">
        <f>IF(L$173="","",IF(COUNTIFS('(6)定期点検調書'!$B$12:$B$5000,L$173,'(6)定期点検調書'!$AH$12:$AH$5000,$C176,'(6)定期点検調書'!$BF$12:$BF$5000,$W$7)&gt;=1,$W$7,IF(COUNTIFS('(6)定期点検調書'!$B$12:$B$5000,L$173,'(6)定期点検調書'!$AH$12:$AH$5000,$C176,'(6)定期点検調書'!$BF$12:$BF$5000,$V$7)&gt;=1,$V$7,IF(COUNTIFS('(6)定期点検調書'!$B$12:$B$5000,L$173,'(6)定期点検調書'!$AH$12:$AH$5000,$C176,'(6)定期点検調書'!$BF$12:$BF$5000,$U$7)&gt;=1,$U$7,IF(COUNTIFS('(6)定期点検調書'!$B$12:$B$5000,L$173,'(6)定期点検調書'!$AH$12:$AH$5000,$C176,'(6)定期点検調書'!$BF$12:$BF$5000,$T$7)&gt;=1,$T$7,IF(COUNTIFS('(6)定期点検調書'!$B$12:$B$5000,L$173,'(6)定期点検調書'!$AH$12:$AH$5000,$C176,'(6)定期点検調書'!$BF$12:$BF$5000,$S$7)&gt;=1,$S$7,""))))))</f>
        <v/>
      </c>
      <c r="M176" s="465" t="str">
        <f>IF(M$173="","",IF(COUNTIFS('(6)定期点検調書'!$B$12:$B$5000,M$173,'(6)定期点検調書'!$AH$12:$AH$5000,$C176,'(6)定期点検調書'!$BF$12:$BF$5000,$W$7)&gt;=1,$W$7,IF(COUNTIFS('(6)定期点検調書'!$B$12:$B$5000,M$173,'(6)定期点検調書'!$AH$12:$AH$5000,$C176,'(6)定期点検調書'!$BF$12:$BF$5000,$V$7)&gt;=1,$V$7,IF(COUNTIFS('(6)定期点検調書'!$B$12:$B$5000,M$173,'(6)定期点検調書'!$AH$12:$AH$5000,$C176,'(6)定期点検調書'!$BF$12:$BF$5000,$U$7)&gt;=1,$U$7,IF(COUNTIFS('(6)定期点検調書'!$B$12:$B$5000,M$173,'(6)定期点検調書'!$AH$12:$AH$5000,$C176,'(6)定期点検調書'!$BF$12:$BF$5000,$T$7)&gt;=1,$T$7,IF(COUNTIFS('(6)定期点検調書'!$B$12:$B$5000,M$173,'(6)定期点検調書'!$AH$12:$AH$5000,$C176,'(6)定期点検調書'!$BF$12:$BF$5000,$S$7)&gt;=1,$S$7,""))))))</f>
        <v/>
      </c>
      <c r="N176" s="465" t="str">
        <f>IF(N$173="","",IF(COUNTIFS('(6)定期点検調書'!$B$12:$B$5000,N$173,'(6)定期点検調書'!$AH$12:$AH$5000,$C176,'(6)定期点検調書'!$BF$12:$BF$5000,$W$7)&gt;=1,$W$7,IF(COUNTIFS('(6)定期点検調書'!$B$12:$B$5000,N$173,'(6)定期点検調書'!$AH$12:$AH$5000,$C176,'(6)定期点検調書'!$BF$12:$BF$5000,$V$7)&gt;=1,$V$7,IF(COUNTIFS('(6)定期点検調書'!$B$12:$B$5000,N$173,'(6)定期点検調書'!$AH$12:$AH$5000,$C176,'(6)定期点検調書'!$BF$12:$BF$5000,$U$7)&gt;=1,$U$7,IF(COUNTIFS('(6)定期点検調書'!$B$12:$B$5000,N$173,'(6)定期点検調書'!$AH$12:$AH$5000,$C176,'(6)定期点検調書'!$BF$12:$BF$5000,$T$7)&gt;=1,$T$7,IF(COUNTIFS('(6)定期点検調書'!$B$12:$B$5000,N$173,'(6)定期点検調書'!$AH$12:$AH$5000,$C176,'(6)定期点検調書'!$BF$12:$BF$5000,$S$7)&gt;=1,$S$7,""))))))</f>
        <v/>
      </c>
      <c r="O176" s="465" t="str">
        <f>IF(O$173="","",IF(COUNTIFS('(6)定期点検調書'!$B$12:$B$5000,O$173,'(6)定期点検調書'!$AH$12:$AH$5000,$C176,'(6)定期点検調書'!$BF$12:$BF$5000,$W$7)&gt;=1,$W$7,IF(COUNTIFS('(6)定期点検調書'!$B$12:$B$5000,O$173,'(6)定期点検調書'!$AH$12:$AH$5000,$C176,'(6)定期点検調書'!$BF$12:$BF$5000,$V$7)&gt;=1,$V$7,IF(COUNTIFS('(6)定期点検調書'!$B$12:$B$5000,O$173,'(6)定期点検調書'!$AH$12:$AH$5000,$C176,'(6)定期点検調書'!$BF$12:$BF$5000,$U$7)&gt;=1,$U$7,IF(COUNTIFS('(6)定期点検調書'!$B$12:$B$5000,O$173,'(6)定期点検調書'!$AH$12:$AH$5000,$C176,'(6)定期点検調書'!$BF$12:$BF$5000,$T$7)&gt;=1,$T$7,IF(COUNTIFS('(6)定期点検調書'!$B$12:$B$5000,O$173,'(6)定期点検調書'!$AH$12:$AH$5000,$C176,'(6)定期点検調書'!$BF$12:$BF$5000,$S$7)&gt;=1,$S$7,""))))))</f>
        <v/>
      </c>
      <c r="P176" s="465" t="str">
        <f>IF(P$173="","",IF(COUNTIFS('(6)定期点検調書'!$B$12:$B$5000,P$173,'(6)定期点検調書'!$AH$12:$AH$5000,$C176,'(6)定期点検調書'!$BF$12:$BF$5000,$W$7)&gt;=1,$W$7,IF(COUNTIFS('(6)定期点検調書'!$B$12:$B$5000,P$173,'(6)定期点検調書'!$AH$12:$AH$5000,$C176,'(6)定期点検調書'!$BF$12:$BF$5000,$V$7)&gt;=1,$V$7,IF(COUNTIFS('(6)定期点検調書'!$B$12:$B$5000,P$173,'(6)定期点検調書'!$AH$12:$AH$5000,$C176,'(6)定期点検調書'!$BF$12:$BF$5000,$U$7)&gt;=1,$U$7,IF(COUNTIFS('(6)定期点検調書'!$B$12:$B$5000,P$173,'(6)定期点検調書'!$AH$12:$AH$5000,$C176,'(6)定期点検調書'!$BF$12:$BF$5000,$T$7)&gt;=1,$T$7,IF(COUNTIFS('(6)定期点検調書'!$B$12:$B$5000,P$173,'(6)定期点検調書'!$AH$12:$AH$5000,$C176,'(6)定期点検調書'!$BF$12:$BF$5000,$S$7)&gt;=1,$S$7,""))))))</f>
        <v/>
      </c>
      <c r="Q176" s="465" t="str">
        <f>IF(Q$173="","",IF(COUNTIFS('(6)定期点検調書'!$B$12:$B$5000,Q$173,'(6)定期点検調書'!$AH$12:$AH$5000,$C176,'(6)定期点検調書'!$BF$12:$BF$5000,$W$7)&gt;=1,$W$7,IF(COUNTIFS('(6)定期点検調書'!$B$12:$B$5000,Q$173,'(6)定期点検調書'!$AH$12:$AH$5000,$C176,'(6)定期点検調書'!$BF$12:$BF$5000,$V$7)&gt;=1,$V$7,IF(COUNTIFS('(6)定期点検調書'!$B$12:$B$5000,Q$173,'(6)定期点検調書'!$AH$12:$AH$5000,$C176,'(6)定期点検調書'!$BF$12:$BF$5000,$U$7)&gt;=1,$U$7,IF(COUNTIFS('(6)定期点検調書'!$B$12:$B$5000,Q$173,'(6)定期点検調書'!$AH$12:$AH$5000,$C176,'(6)定期点検調書'!$BF$12:$BF$5000,$T$7)&gt;=1,$T$7,IF(COUNTIFS('(6)定期点検調書'!$B$12:$B$5000,Q$173,'(6)定期点検調書'!$AH$12:$AH$5000,$C176,'(6)定期点検調書'!$BF$12:$BF$5000,$S$7)&gt;=1,$S$7,""))))))</f>
        <v/>
      </c>
      <c r="R176" s="465" t="str">
        <f>IF(R$173="","",IF(COUNTIFS('(6)定期点検調書'!$B$12:$B$5000,R$173,'(6)定期点検調書'!$AH$12:$AH$5000,$C176,'(6)定期点検調書'!$BF$12:$BF$5000,$W$7)&gt;=1,$W$7,IF(COUNTIFS('(6)定期点検調書'!$B$12:$B$5000,R$173,'(6)定期点検調書'!$AH$12:$AH$5000,$C176,'(6)定期点検調書'!$BF$12:$BF$5000,$V$7)&gt;=1,$V$7,IF(COUNTIFS('(6)定期点検調書'!$B$12:$B$5000,R$173,'(6)定期点検調書'!$AH$12:$AH$5000,$C176,'(6)定期点検調書'!$BF$12:$BF$5000,$U$7)&gt;=1,$U$7,IF(COUNTIFS('(6)定期点検調書'!$B$12:$B$5000,R$173,'(6)定期点検調書'!$AH$12:$AH$5000,$C176,'(6)定期点検調書'!$BF$12:$BF$5000,$T$7)&gt;=1,$T$7,IF(COUNTIFS('(6)定期点検調書'!$B$12:$B$5000,R$173,'(6)定期点検調書'!$AH$12:$AH$5000,$C176,'(6)定期点検調書'!$BF$12:$BF$5000,$S$7)&gt;=1,$S$7,""))))))</f>
        <v/>
      </c>
      <c r="S176" s="465" t="str">
        <f>IF(S$173="","",IF(COUNTIFS('(6)定期点検調書'!$B$12:$B$5000,S$173,'(6)定期点検調書'!$AH$12:$AH$5000,$C176,'(6)定期点検調書'!$BF$12:$BF$5000,$W$7)&gt;=1,$W$7,IF(COUNTIFS('(6)定期点検調書'!$B$12:$B$5000,S$173,'(6)定期点検調書'!$AH$12:$AH$5000,$C176,'(6)定期点検調書'!$BF$12:$BF$5000,$V$7)&gt;=1,$V$7,IF(COUNTIFS('(6)定期点検調書'!$B$12:$B$5000,S$173,'(6)定期点検調書'!$AH$12:$AH$5000,$C176,'(6)定期点検調書'!$BF$12:$BF$5000,$U$7)&gt;=1,$U$7,IF(COUNTIFS('(6)定期点検調書'!$B$12:$B$5000,S$173,'(6)定期点検調書'!$AH$12:$AH$5000,$C176,'(6)定期点検調書'!$BF$12:$BF$5000,$T$7)&gt;=1,$T$7,IF(COUNTIFS('(6)定期点検調書'!$B$12:$B$5000,S$173,'(6)定期点検調書'!$AH$12:$AH$5000,$C176,'(6)定期点検調書'!$BF$12:$BF$5000,$S$7)&gt;=1,$S$7,""))))))</f>
        <v/>
      </c>
      <c r="T176" s="465" t="str">
        <f>IF(T$173="","",IF(COUNTIFS('(6)定期点検調書'!$B$12:$B$5000,T$173,'(6)定期点検調書'!$AH$12:$AH$5000,$C176,'(6)定期点検調書'!$BF$12:$BF$5000,$W$7)&gt;=1,$W$7,IF(COUNTIFS('(6)定期点検調書'!$B$12:$B$5000,T$173,'(6)定期点検調書'!$AH$12:$AH$5000,$C176,'(6)定期点検調書'!$BF$12:$BF$5000,$V$7)&gt;=1,$V$7,IF(COUNTIFS('(6)定期点検調書'!$B$12:$B$5000,T$173,'(6)定期点検調書'!$AH$12:$AH$5000,$C176,'(6)定期点検調書'!$BF$12:$BF$5000,$U$7)&gt;=1,$U$7,IF(COUNTIFS('(6)定期点検調書'!$B$12:$B$5000,T$173,'(6)定期点検調書'!$AH$12:$AH$5000,$C176,'(6)定期点検調書'!$BF$12:$BF$5000,$T$7)&gt;=1,$T$7,IF(COUNTIFS('(6)定期点検調書'!$B$12:$B$5000,T$173,'(6)定期点検調書'!$AH$12:$AH$5000,$C176,'(6)定期点検調書'!$BF$12:$BF$5000,$S$7)&gt;=1,$S$7,""))))))</f>
        <v/>
      </c>
      <c r="U176" s="465" t="str">
        <f>IF(U$173="","",IF(COUNTIFS('(6)定期点検調書'!$B$12:$B$5000,U$173,'(6)定期点検調書'!$AH$12:$AH$5000,$C176,'(6)定期点検調書'!$BF$12:$BF$5000,$W$7)&gt;=1,$W$7,IF(COUNTIFS('(6)定期点検調書'!$B$12:$B$5000,U$173,'(6)定期点検調書'!$AH$12:$AH$5000,$C176,'(6)定期点検調書'!$BF$12:$BF$5000,$V$7)&gt;=1,$V$7,IF(COUNTIFS('(6)定期点検調書'!$B$12:$B$5000,U$173,'(6)定期点検調書'!$AH$12:$AH$5000,$C176,'(6)定期点検調書'!$BF$12:$BF$5000,$U$7)&gt;=1,$U$7,IF(COUNTIFS('(6)定期点検調書'!$B$12:$B$5000,U$173,'(6)定期点検調書'!$AH$12:$AH$5000,$C176,'(6)定期点検調書'!$BF$12:$BF$5000,$T$7)&gt;=1,$T$7,IF(COUNTIFS('(6)定期点検調書'!$B$12:$B$5000,U$173,'(6)定期点検調書'!$AH$12:$AH$5000,$C176,'(6)定期点検調書'!$BF$12:$BF$5000,$S$7)&gt;=1,$S$7,""))))))</f>
        <v/>
      </c>
      <c r="V176" s="465" t="str">
        <f>IF(V$173="","",IF(COUNTIFS('(6)定期点検調書'!$B$12:$B$5000,V$173,'(6)定期点検調書'!$AH$12:$AH$5000,$C176,'(6)定期点検調書'!$BF$12:$BF$5000,$W$7)&gt;=1,$W$7,IF(COUNTIFS('(6)定期点検調書'!$B$12:$B$5000,V$173,'(6)定期点検調書'!$AH$12:$AH$5000,$C176,'(6)定期点検調書'!$BF$12:$BF$5000,$V$7)&gt;=1,$V$7,IF(COUNTIFS('(6)定期点検調書'!$B$12:$B$5000,V$173,'(6)定期点検調書'!$AH$12:$AH$5000,$C176,'(6)定期点検調書'!$BF$12:$BF$5000,$U$7)&gt;=1,$U$7,IF(COUNTIFS('(6)定期点検調書'!$B$12:$B$5000,V$173,'(6)定期点検調書'!$AH$12:$AH$5000,$C176,'(6)定期点検調書'!$BF$12:$BF$5000,$T$7)&gt;=1,$T$7,IF(COUNTIFS('(6)定期点検調書'!$B$12:$B$5000,V$173,'(6)定期点検調書'!$AH$12:$AH$5000,$C176,'(6)定期点検調書'!$BF$12:$BF$5000,$S$7)&gt;=1,$S$7,""))))))</f>
        <v/>
      </c>
      <c r="W176" s="465" t="str">
        <f>IF(W$173="","",IF(COUNTIFS('(6)定期点検調書'!$B$12:$B$5000,W$173,'(6)定期点検調書'!$AH$12:$AH$5000,$C176,'(6)定期点検調書'!$BF$12:$BF$5000,$W$7)&gt;=1,$W$7,IF(COUNTIFS('(6)定期点検調書'!$B$12:$B$5000,W$173,'(6)定期点検調書'!$AH$12:$AH$5000,$C176,'(6)定期点検調書'!$BF$12:$BF$5000,$V$7)&gt;=1,$V$7,IF(COUNTIFS('(6)定期点検調書'!$B$12:$B$5000,W$173,'(6)定期点検調書'!$AH$12:$AH$5000,$C176,'(6)定期点検調書'!$BF$12:$BF$5000,$U$7)&gt;=1,$U$7,IF(COUNTIFS('(6)定期点検調書'!$B$12:$B$5000,W$173,'(6)定期点検調書'!$AH$12:$AH$5000,$C176,'(6)定期点検調書'!$BF$12:$BF$5000,$T$7)&gt;=1,$T$7,IF(COUNTIFS('(6)定期点検調書'!$B$12:$B$5000,W$173,'(6)定期点検調書'!$AH$12:$AH$5000,$C176,'(6)定期点検調書'!$BF$12:$BF$5000,$S$7)&gt;=1,$S$7,""))))))</f>
        <v/>
      </c>
      <c r="X176" s="465" t="str">
        <f>IF(X$173="","",IF(COUNTIFS('(6)定期点検調書'!$B$12:$B$5000,X$173,'(6)定期点検調書'!$AH$12:$AH$5000,$C176,'(6)定期点検調書'!$BF$12:$BF$5000,$W$7)&gt;=1,$W$7,IF(COUNTIFS('(6)定期点検調書'!$B$12:$B$5000,X$173,'(6)定期点検調書'!$AH$12:$AH$5000,$C176,'(6)定期点検調書'!$BF$12:$BF$5000,$V$7)&gt;=1,$V$7,IF(COUNTIFS('(6)定期点検調書'!$B$12:$B$5000,X$173,'(6)定期点検調書'!$AH$12:$AH$5000,$C176,'(6)定期点検調書'!$BF$12:$BF$5000,$U$7)&gt;=1,$U$7,IF(COUNTIFS('(6)定期点検調書'!$B$12:$B$5000,X$173,'(6)定期点検調書'!$AH$12:$AH$5000,$C176,'(6)定期点検調書'!$BF$12:$BF$5000,$T$7)&gt;=1,$T$7,IF(COUNTIFS('(6)定期点検調書'!$B$12:$B$5000,X$173,'(6)定期点検調書'!$AH$12:$AH$5000,$C176,'(6)定期点検調書'!$BF$12:$BF$5000,$S$7)&gt;=1,$S$7,""))))))</f>
        <v/>
      </c>
      <c r="Y176" s="465" t="str">
        <f>IF(Y$173="","",IF(COUNTIFS('(6)定期点検調書'!$B$12:$B$5000,Y$173,'(6)定期点検調書'!$AH$12:$AH$5000,$C176,'(6)定期点検調書'!$BF$12:$BF$5000,$W$7)&gt;=1,$W$7,IF(COUNTIFS('(6)定期点検調書'!$B$12:$B$5000,Y$173,'(6)定期点検調書'!$AH$12:$AH$5000,$C176,'(6)定期点検調書'!$BF$12:$BF$5000,$V$7)&gt;=1,$V$7,IF(COUNTIFS('(6)定期点検調書'!$B$12:$B$5000,Y$173,'(6)定期点検調書'!$AH$12:$AH$5000,$C176,'(6)定期点検調書'!$BF$12:$BF$5000,$U$7)&gt;=1,$U$7,IF(COUNTIFS('(6)定期点検調書'!$B$12:$B$5000,Y$173,'(6)定期点検調書'!$AH$12:$AH$5000,$C176,'(6)定期点検調書'!$BF$12:$BF$5000,$T$7)&gt;=1,$T$7,IF(COUNTIFS('(6)定期点検調書'!$B$12:$B$5000,Y$173,'(6)定期点検調書'!$AH$12:$AH$5000,$C176,'(6)定期点検調書'!$BF$12:$BF$5000,$S$7)&gt;=1,$S$7,""))))))</f>
        <v/>
      </c>
      <c r="Z176" s="465" t="str">
        <f>IF(Z$173="","",IF(COUNTIFS('(6)定期点検調書'!$B$12:$B$5000,Z$173,'(6)定期点検調書'!$AH$12:$AH$5000,$C176,'(6)定期点検調書'!$BF$12:$BF$5000,$W$7)&gt;=1,$W$7,IF(COUNTIFS('(6)定期点検調書'!$B$12:$B$5000,Z$173,'(6)定期点検調書'!$AH$12:$AH$5000,$C176,'(6)定期点検調書'!$BF$12:$BF$5000,$V$7)&gt;=1,$V$7,IF(COUNTIFS('(6)定期点検調書'!$B$12:$B$5000,Z$173,'(6)定期点検調書'!$AH$12:$AH$5000,$C176,'(6)定期点検調書'!$BF$12:$BF$5000,$U$7)&gt;=1,$U$7,IF(COUNTIFS('(6)定期点検調書'!$B$12:$B$5000,Z$173,'(6)定期点検調書'!$AH$12:$AH$5000,$C176,'(6)定期点検調書'!$BF$12:$BF$5000,$T$7)&gt;=1,$T$7,IF(COUNTIFS('(6)定期点検調書'!$B$12:$B$5000,Z$173,'(6)定期点検調書'!$AH$12:$AH$5000,$C176,'(6)定期点検調書'!$BF$12:$BF$5000,$S$7)&gt;=1,$S$7,""))))))</f>
        <v/>
      </c>
      <c r="AA176" s="465" t="str">
        <f>IF(AA$173="","",IF(COUNTIFS('(6)定期点検調書'!$B$12:$B$5000,AA$173,'(6)定期点検調書'!$AH$12:$AH$5000,$C176,'(6)定期点検調書'!$BF$12:$BF$5000,$W$7)&gt;=1,$W$7,IF(COUNTIFS('(6)定期点検調書'!$B$12:$B$5000,AA$173,'(6)定期点検調書'!$AH$12:$AH$5000,$C176,'(6)定期点検調書'!$BF$12:$BF$5000,$V$7)&gt;=1,$V$7,IF(COUNTIFS('(6)定期点検調書'!$B$12:$B$5000,AA$173,'(6)定期点検調書'!$AH$12:$AH$5000,$C176,'(6)定期点検調書'!$BF$12:$BF$5000,$U$7)&gt;=1,$U$7,IF(COUNTIFS('(6)定期点検調書'!$B$12:$B$5000,AA$173,'(6)定期点検調書'!$AH$12:$AH$5000,$C176,'(6)定期点検調書'!$BF$12:$BF$5000,$T$7)&gt;=1,$T$7,IF(COUNTIFS('(6)定期点検調書'!$B$12:$B$5000,AA$173,'(6)定期点検調書'!$AH$12:$AH$5000,$C176,'(6)定期点検調書'!$BF$12:$BF$5000,$S$7)&gt;=1,$S$7,""))))))</f>
        <v/>
      </c>
      <c r="AB176" s="465" t="str">
        <f>IF(AB$173="","",IF(COUNTIFS('(6)定期点検調書'!$B$12:$B$5000,AB$173,'(6)定期点検調書'!$AH$12:$AH$5000,$C176,'(6)定期点検調書'!$BF$12:$BF$5000,$W$7)&gt;=1,$W$7,IF(COUNTIFS('(6)定期点検調書'!$B$12:$B$5000,AB$173,'(6)定期点検調書'!$AH$12:$AH$5000,$C176,'(6)定期点検調書'!$BF$12:$BF$5000,$V$7)&gt;=1,$V$7,IF(COUNTIFS('(6)定期点検調書'!$B$12:$B$5000,AB$173,'(6)定期点検調書'!$AH$12:$AH$5000,$C176,'(6)定期点検調書'!$BF$12:$BF$5000,$U$7)&gt;=1,$U$7,IF(COUNTIFS('(6)定期点検調書'!$B$12:$B$5000,AB$173,'(6)定期点検調書'!$AH$12:$AH$5000,$C176,'(6)定期点検調書'!$BF$12:$BF$5000,$T$7)&gt;=1,$T$7,IF(COUNTIFS('(6)定期点検調書'!$B$12:$B$5000,AB$173,'(6)定期点検調書'!$AH$12:$AH$5000,$C176,'(6)定期点検調書'!$BF$12:$BF$5000,$S$7)&gt;=1,$S$7,""))))))</f>
        <v/>
      </c>
      <c r="AC176" s="465" t="str">
        <f>IF(AC$173="","",IF(COUNTIFS('(6)定期点検調書'!$B$12:$B$5000,AC$173,'(6)定期点検調書'!$AH$12:$AH$5000,$C176,'(6)定期点検調書'!$BF$12:$BF$5000,$W$7)&gt;=1,$W$7,IF(COUNTIFS('(6)定期点検調書'!$B$12:$B$5000,AC$173,'(6)定期点検調書'!$AH$12:$AH$5000,$C176,'(6)定期点検調書'!$BF$12:$BF$5000,$V$7)&gt;=1,$V$7,IF(COUNTIFS('(6)定期点検調書'!$B$12:$B$5000,AC$173,'(6)定期点検調書'!$AH$12:$AH$5000,$C176,'(6)定期点検調書'!$BF$12:$BF$5000,$U$7)&gt;=1,$U$7,IF(COUNTIFS('(6)定期点検調書'!$B$12:$B$5000,AC$173,'(6)定期点検調書'!$AH$12:$AH$5000,$C176,'(6)定期点検調書'!$BF$12:$BF$5000,$T$7)&gt;=1,$T$7,IF(COUNTIFS('(6)定期点検調書'!$B$12:$B$5000,AC$173,'(6)定期点検調書'!$AH$12:$AH$5000,$C176,'(6)定期点検調書'!$BF$12:$BF$5000,$S$7)&gt;=1,$S$7,""))))))</f>
        <v/>
      </c>
      <c r="AD176" s="465" t="str">
        <f>IF(AD$173="","",IF(COUNTIFS('(6)定期点検調書'!$B$12:$B$5000,AD$173,'(6)定期点検調書'!$AH$12:$AH$5000,$C176,'(6)定期点検調書'!$BF$12:$BF$5000,$W$7)&gt;=1,$W$7,IF(COUNTIFS('(6)定期点検調書'!$B$12:$B$5000,AD$173,'(6)定期点検調書'!$AH$12:$AH$5000,$C176,'(6)定期点検調書'!$BF$12:$BF$5000,$V$7)&gt;=1,$V$7,IF(COUNTIFS('(6)定期点検調書'!$B$12:$B$5000,AD$173,'(6)定期点検調書'!$AH$12:$AH$5000,$C176,'(6)定期点検調書'!$BF$12:$BF$5000,$U$7)&gt;=1,$U$7,IF(COUNTIFS('(6)定期点検調書'!$B$12:$B$5000,AD$173,'(6)定期点検調書'!$AH$12:$AH$5000,$C176,'(6)定期点検調書'!$BF$12:$BF$5000,$T$7)&gt;=1,$T$7,IF(COUNTIFS('(6)定期点検調書'!$B$12:$B$5000,AD$173,'(6)定期点検調書'!$AH$12:$AH$5000,$C176,'(6)定期点検調書'!$BF$12:$BF$5000,$S$7)&gt;=1,$S$7,""))))))</f>
        <v/>
      </c>
      <c r="AE176" s="465" t="str">
        <f>IF(AE$173="","",IF(COUNTIFS('(6)定期点検調書'!$B$12:$B$5000,AE$173,'(6)定期点検調書'!$AH$12:$AH$5000,$C176,'(6)定期点検調書'!$BF$12:$BF$5000,$W$7)&gt;=1,$W$7,IF(COUNTIFS('(6)定期点検調書'!$B$12:$B$5000,AE$173,'(6)定期点検調書'!$AH$12:$AH$5000,$C176,'(6)定期点検調書'!$BF$12:$BF$5000,$V$7)&gt;=1,$V$7,IF(COUNTIFS('(6)定期点検調書'!$B$12:$B$5000,AE$173,'(6)定期点検調書'!$AH$12:$AH$5000,$C176,'(6)定期点検調書'!$BF$12:$BF$5000,$U$7)&gt;=1,$U$7,IF(COUNTIFS('(6)定期点検調書'!$B$12:$B$5000,AE$173,'(6)定期点検調書'!$AH$12:$AH$5000,$C176,'(6)定期点検調書'!$BF$12:$BF$5000,$T$7)&gt;=1,$T$7,IF(COUNTIFS('(6)定期点検調書'!$B$12:$B$5000,AE$173,'(6)定期点検調書'!$AH$12:$AH$5000,$C176,'(6)定期点検調書'!$BF$12:$BF$5000,$S$7)&gt;=1,$S$7,""))))))</f>
        <v/>
      </c>
      <c r="AF176" s="465" t="str">
        <f>IF(AF$173="","",IF(COUNTIFS('(6)定期点検調書'!$B$12:$B$5000,AF$173,'(6)定期点検調書'!$AH$12:$AH$5000,$C176,'(6)定期点検調書'!$BF$12:$BF$5000,$W$7)&gt;=1,$W$7,IF(COUNTIFS('(6)定期点検調書'!$B$12:$B$5000,AF$173,'(6)定期点検調書'!$AH$12:$AH$5000,$C176,'(6)定期点検調書'!$BF$12:$BF$5000,$V$7)&gt;=1,$V$7,IF(COUNTIFS('(6)定期点検調書'!$B$12:$B$5000,AF$173,'(6)定期点検調書'!$AH$12:$AH$5000,$C176,'(6)定期点検調書'!$BF$12:$BF$5000,$U$7)&gt;=1,$U$7,IF(COUNTIFS('(6)定期点検調書'!$B$12:$B$5000,AF$173,'(6)定期点検調書'!$AH$12:$AH$5000,$C176,'(6)定期点検調書'!$BF$12:$BF$5000,$T$7)&gt;=1,$T$7,IF(COUNTIFS('(6)定期点検調書'!$B$12:$B$5000,AF$173,'(6)定期点検調書'!$AH$12:$AH$5000,$C176,'(6)定期点検調書'!$BF$12:$BF$5000,$S$7)&gt;=1,$S$7,""))))))</f>
        <v/>
      </c>
      <c r="AG176" s="465" t="str">
        <f>IF(AG$173="","",IF(COUNTIFS('(6)定期点検調書'!$B$12:$B$5000,AG$173,'(6)定期点検調書'!$AH$12:$AH$5000,$C176,'(6)定期点検調書'!$BF$12:$BF$5000,$W$7)&gt;=1,$W$7,IF(COUNTIFS('(6)定期点検調書'!$B$12:$B$5000,AG$173,'(6)定期点検調書'!$AH$12:$AH$5000,$C176,'(6)定期点検調書'!$BF$12:$BF$5000,$V$7)&gt;=1,$V$7,IF(COUNTIFS('(6)定期点検調書'!$B$12:$B$5000,AG$173,'(6)定期点検調書'!$AH$12:$AH$5000,$C176,'(6)定期点検調書'!$BF$12:$BF$5000,$U$7)&gt;=1,$U$7,IF(COUNTIFS('(6)定期点検調書'!$B$12:$B$5000,AG$173,'(6)定期点検調書'!$AH$12:$AH$5000,$C176,'(6)定期点検調書'!$BF$12:$BF$5000,$T$7)&gt;=1,$T$7,IF(COUNTIFS('(6)定期点検調書'!$B$12:$B$5000,AG$173,'(6)定期点検調書'!$AH$12:$AH$5000,$C176,'(6)定期点検調書'!$BF$12:$BF$5000,$S$7)&gt;=1,$S$7,""))))))</f>
        <v/>
      </c>
      <c r="AH176" s="465" t="str">
        <f>IF(AH$173="","",IF(COUNTIFS('(6)定期点検調書'!$B$12:$B$5000,AH$173,'(6)定期点検調書'!$AH$12:$AH$5000,$C176,'(6)定期点検調書'!$BF$12:$BF$5000,$W$7)&gt;=1,$W$7,IF(COUNTIFS('(6)定期点検調書'!$B$12:$B$5000,AH$173,'(6)定期点検調書'!$AH$12:$AH$5000,$C176,'(6)定期点検調書'!$BF$12:$BF$5000,$V$7)&gt;=1,$V$7,IF(COUNTIFS('(6)定期点検調書'!$B$12:$B$5000,AH$173,'(6)定期点検調書'!$AH$12:$AH$5000,$C176,'(6)定期点検調書'!$BF$12:$BF$5000,$U$7)&gt;=1,$U$7,IF(COUNTIFS('(6)定期点検調書'!$B$12:$B$5000,AH$173,'(6)定期点検調書'!$AH$12:$AH$5000,$C176,'(6)定期点検調書'!$BF$12:$BF$5000,$T$7)&gt;=1,$T$7,IF(COUNTIFS('(6)定期点検調書'!$B$12:$B$5000,AH$173,'(6)定期点検調書'!$AH$12:$AH$5000,$C176,'(6)定期点検調書'!$BF$12:$BF$5000,$S$7)&gt;=1,$S$7,""))))))</f>
        <v/>
      </c>
      <c r="AI176" s="465" t="str">
        <f>IF(AI$173="","",IF(COUNTIFS('(6)定期点検調書'!$B$12:$B$5000,AI$173,'(6)定期点検調書'!$AH$12:$AH$5000,$C176,'(6)定期点検調書'!$BF$12:$BF$5000,$W$7)&gt;=1,$W$7,IF(COUNTIFS('(6)定期点検調書'!$B$12:$B$5000,AI$173,'(6)定期点検調書'!$AH$12:$AH$5000,$C176,'(6)定期点検調書'!$BF$12:$BF$5000,$V$7)&gt;=1,$V$7,IF(COUNTIFS('(6)定期点検調書'!$B$12:$B$5000,AI$173,'(6)定期点検調書'!$AH$12:$AH$5000,$C176,'(6)定期点検調書'!$BF$12:$BF$5000,$U$7)&gt;=1,$U$7,IF(COUNTIFS('(6)定期点検調書'!$B$12:$B$5000,AI$173,'(6)定期点検調書'!$AH$12:$AH$5000,$C176,'(6)定期点検調書'!$BF$12:$BF$5000,$T$7)&gt;=1,$T$7,IF(COUNTIFS('(6)定期点検調書'!$B$12:$B$5000,AI$173,'(6)定期点検調書'!$AH$12:$AH$5000,$C176,'(6)定期点検調書'!$BF$12:$BF$5000,$S$7)&gt;=1,$S$7,""))))))</f>
        <v/>
      </c>
      <c r="AJ176" s="465" t="str">
        <f>IF(AJ$173="","",IF(COUNTIFS('(6)定期点検調書'!$B$12:$B$5000,AJ$173,'(6)定期点検調書'!$AH$12:$AH$5000,$C176,'(6)定期点検調書'!$BF$12:$BF$5000,$W$7)&gt;=1,$W$7,IF(COUNTIFS('(6)定期点検調書'!$B$12:$B$5000,AJ$173,'(6)定期点検調書'!$AH$12:$AH$5000,$C176,'(6)定期点検調書'!$BF$12:$BF$5000,$V$7)&gt;=1,$V$7,IF(COUNTIFS('(6)定期点検調書'!$B$12:$B$5000,AJ$173,'(6)定期点検調書'!$AH$12:$AH$5000,$C176,'(6)定期点検調書'!$BF$12:$BF$5000,$U$7)&gt;=1,$U$7,IF(COUNTIFS('(6)定期点検調書'!$B$12:$B$5000,AJ$173,'(6)定期点検調書'!$AH$12:$AH$5000,$C176,'(6)定期点検調書'!$BF$12:$BF$5000,$T$7)&gt;=1,$T$7,IF(COUNTIFS('(6)定期点検調書'!$B$12:$B$5000,AJ$173,'(6)定期点検調書'!$AH$12:$AH$5000,$C176,'(6)定期点検調書'!$BF$12:$BF$5000,$S$7)&gt;=1,$S$7,""))))))</f>
        <v/>
      </c>
      <c r="AK176" s="465" t="str">
        <f>IF(AK$173="","",IF(COUNTIFS('(6)定期点検調書'!$B$12:$B$5000,AK$173,'(6)定期点検調書'!$AH$12:$AH$5000,$C176,'(6)定期点検調書'!$BF$12:$BF$5000,$W$7)&gt;=1,$W$7,IF(COUNTIFS('(6)定期点検調書'!$B$12:$B$5000,AK$173,'(6)定期点検調書'!$AH$12:$AH$5000,$C176,'(6)定期点検調書'!$BF$12:$BF$5000,$V$7)&gt;=1,$V$7,IF(COUNTIFS('(6)定期点検調書'!$B$12:$B$5000,AK$173,'(6)定期点検調書'!$AH$12:$AH$5000,$C176,'(6)定期点検調書'!$BF$12:$BF$5000,$U$7)&gt;=1,$U$7,IF(COUNTIFS('(6)定期点検調書'!$B$12:$B$5000,AK$173,'(6)定期点検調書'!$AH$12:$AH$5000,$C176,'(6)定期点検調書'!$BF$12:$BF$5000,$T$7)&gt;=1,$T$7,IF(COUNTIFS('(6)定期点検調書'!$B$12:$B$5000,AK$173,'(6)定期点検調書'!$AH$12:$AH$5000,$C176,'(6)定期点検調書'!$BF$12:$BF$5000,$S$7)&gt;=1,$S$7,""))))))</f>
        <v/>
      </c>
      <c r="AL176" s="465" t="str">
        <f>IF(AL$173="","",IF(COUNTIFS('(6)定期点検調書'!$B$12:$B$5000,AL$173,'(6)定期点検調書'!$AH$12:$AH$5000,$C176,'(6)定期点検調書'!$BF$12:$BF$5000,$W$7)&gt;=1,$W$7,IF(COUNTIFS('(6)定期点検調書'!$B$12:$B$5000,AL$173,'(6)定期点検調書'!$AH$12:$AH$5000,$C176,'(6)定期点検調書'!$BF$12:$BF$5000,$V$7)&gt;=1,$V$7,IF(COUNTIFS('(6)定期点検調書'!$B$12:$B$5000,AL$173,'(6)定期点検調書'!$AH$12:$AH$5000,$C176,'(6)定期点検調書'!$BF$12:$BF$5000,$U$7)&gt;=1,$U$7,IF(COUNTIFS('(6)定期点検調書'!$B$12:$B$5000,AL$173,'(6)定期点検調書'!$AH$12:$AH$5000,$C176,'(6)定期点検調書'!$BF$12:$BF$5000,$T$7)&gt;=1,$T$7,IF(COUNTIFS('(6)定期点検調書'!$B$12:$B$5000,AL$173,'(6)定期点検調書'!$AH$12:$AH$5000,$C176,'(6)定期点検調書'!$BF$12:$BF$5000,$S$7)&gt;=1,$S$7,""))))))</f>
        <v/>
      </c>
      <c r="AM176" s="465" t="str">
        <f>IF(AM$173="","",IF(COUNTIFS('(6)定期点検調書'!$B$12:$B$5000,AM$173,'(6)定期点検調書'!$AH$12:$AH$5000,$C176,'(6)定期点検調書'!$BF$12:$BF$5000,$W$7)&gt;=1,$W$7,IF(COUNTIFS('(6)定期点検調書'!$B$12:$B$5000,AM$173,'(6)定期点検調書'!$AH$12:$AH$5000,$C176,'(6)定期点検調書'!$BF$12:$BF$5000,$V$7)&gt;=1,$V$7,IF(COUNTIFS('(6)定期点検調書'!$B$12:$B$5000,AM$173,'(6)定期点検調書'!$AH$12:$AH$5000,$C176,'(6)定期点検調書'!$BF$12:$BF$5000,$U$7)&gt;=1,$U$7,IF(COUNTIFS('(6)定期点検調書'!$B$12:$B$5000,AM$173,'(6)定期点検調書'!$AH$12:$AH$5000,$C176,'(6)定期点検調書'!$BF$12:$BF$5000,$T$7)&gt;=1,$T$7,IF(COUNTIFS('(6)定期点検調書'!$B$12:$B$5000,AM$173,'(6)定期点検調書'!$AH$12:$AH$5000,$C176,'(6)定期点検調書'!$BF$12:$BF$5000,$S$7)&gt;=1,$S$7,""))))))</f>
        <v/>
      </c>
      <c r="AN176" s="465" t="str">
        <f>IF(AN$173="","",IF(COUNTIFS('(6)定期点検調書'!$B$12:$B$5000,AN$173,'(6)定期点検調書'!$AH$12:$AH$5000,$C176,'(6)定期点検調書'!$BF$12:$BF$5000,$W$7)&gt;=1,$W$7,IF(COUNTIFS('(6)定期点検調書'!$B$12:$B$5000,AN$173,'(6)定期点検調書'!$AH$12:$AH$5000,$C176,'(6)定期点検調書'!$BF$12:$BF$5000,$V$7)&gt;=1,$V$7,IF(COUNTIFS('(6)定期点検調書'!$B$12:$B$5000,AN$173,'(6)定期点検調書'!$AH$12:$AH$5000,$C176,'(6)定期点検調書'!$BF$12:$BF$5000,$U$7)&gt;=1,$U$7,IF(COUNTIFS('(6)定期点検調書'!$B$12:$B$5000,AN$173,'(6)定期点検調書'!$AH$12:$AH$5000,$C176,'(6)定期点検調書'!$BF$12:$BF$5000,$T$7)&gt;=1,$T$7,IF(COUNTIFS('(6)定期点検調書'!$B$12:$B$5000,AN$173,'(6)定期点検調書'!$AH$12:$AH$5000,$C176,'(6)定期点検調書'!$BF$12:$BF$5000,$S$7)&gt;=1,$S$7,""))))))</f>
        <v/>
      </c>
      <c r="AO176" s="465" t="str">
        <f>IF(AO$173="","",IF(COUNTIFS('(6)定期点検調書'!$B$12:$B$5000,AO$173,'(6)定期点検調書'!$AH$12:$AH$5000,$C176,'(6)定期点検調書'!$BF$12:$BF$5000,$W$7)&gt;=1,$W$7,IF(COUNTIFS('(6)定期点検調書'!$B$12:$B$5000,AO$173,'(6)定期点検調書'!$AH$12:$AH$5000,$C176,'(6)定期点検調書'!$BF$12:$BF$5000,$V$7)&gt;=1,$V$7,IF(COUNTIFS('(6)定期点検調書'!$B$12:$B$5000,AO$173,'(6)定期点検調書'!$AH$12:$AH$5000,$C176,'(6)定期点検調書'!$BF$12:$BF$5000,$U$7)&gt;=1,$U$7,IF(COUNTIFS('(6)定期点検調書'!$B$12:$B$5000,AO$173,'(6)定期点検調書'!$AH$12:$AH$5000,$C176,'(6)定期点検調書'!$BF$12:$BF$5000,$T$7)&gt;=1,$T$7,IF(COUNTIFS('(6)定期点検調書'!$B$12:$B$5000,AO$173,'(6)定期点検調書'!$AH$12:$AH$5000,$C176,'(6)定期点検調書'!$BF$12:$BF$5000,$S$7)&gt;=1,$S$7,""))))))</f>
        <v/>
      </c>
      <c r="AP176" s="465" t="str">
        <f>IF(AP$173="","",IF(COUNTIFS('(6)定期点検調書'!$B$12:$B$5000,AP$173,'(6)定期点検調書'!$AH$12:$AH$5000,$C176,'(6)定期点検調書'!$BF$12:$BF$5000,$W$7)&gt;=1,$W$7,IF(COUNTIFS('(6)定期点検調書'!$B$12:$B$5000,AP$173,'(6)定期点検調書'!$AH$12:$AH$5000,$C176,'(6)定期点検調書'!$BF$12:$BF$5000,$V$7)&gt;=1,$V$7,IF(COUNTIFS('(6)定期点検調書'!$B$12:$B$5000,AP$173,'(6)定期点検調書'!$AH$12:$AH$5000,$C176,'(6)定期点検調書'!$BF$12:$BF$5000,$U$7)&gt;=1,$U$7,IF(COUNTIFS('(6)定期点検調書'!$B$12:$B$5000,AP$173,'(6)定期点検調書'!$AH$12:$AH$5000,$C176,'(6)定期点検調書'!$BF$12:$BF$5000,$T$7)&gt;=1,$T$7,IF(COUNTIFS('(6)定期点検調書'!$B$12:$B$5000,AP$173,'(6)定期点検調書'!$AH$12:$AH$5000,$C176,'(6)定期点検調書'!$BF$12:$BF$5000,$S$7)&gt;=1,$S$7,""))))))</f>
        <v/>
      </c>
      <c r="AQ176" s="465" t="str">
        <f>IF(AQ$173="","",IF(COUNTIFS('(6)定期点検調書'!$B$12:$B$5000,AQ$173,'(6)定期点検調書'!$AH$12:$AH$5000,$C176,'(6)定期点検調書'!$BF$12:$BF$5000,$W$7)&gt;=1,$W$7,IF(COUNTIFS('(6)定期点検調書'!$B$12:$B$5000,AQ$173,'(6)定期点検調書'!$AH$12:$AH$5000,$C176,'(6)定期点検調書'!$BF$12:$BF$5000,$V$7)&gt;=1,$V$7,IF(COUNTIFS('(6)定期点検調書'!$B$12:$B$5000,AQ$173,'(6)定期点検調書'!$AH$12:$AH$5000,$C176,'(6)定期点検調書'!$BF$12:$BF$5000,$U$7)&gt;=1,$U$7,IF(COUNTIFS('(6)定期点検調書'!$B$12:$B$5000,AQ$173,'(6)定期点検調書'!$AH$12:$AH$5000,$C176,'(6)定期点検調書'!$BF$12:$BF$5000,$T$7)&gt;=1,$T$7,IF(COUNTIFS('(6)定期点検調書'!$B$12:$B$5000,AQ$173,'(6)定期点検調書'!$AH$12:$AH$5000,$C176,'(6)定期点検調書'!$BF$12:$BF$5000,$S$7)&gt;=1,$S$7,""))))))</f>
        <v/>
      </c>
      <c r="AR176" s="465" t="str">
        <f>IF(AR$173="","",IF(COUNTIFS('(6)定期点検調書'!$B$12:$B$5000,AR$173,'(6)定期点検調書'!$AH$12:$AH$5000,$C176,'(6)定期点検調書'!$BF$12:$BF$5000,$W$7)&gt;=1,$W$7,IF(COUNTIFS('(6)定期点検調書'!$B$12:$B$5000,AR$173,'(6)定期点検調書'!$AH$12:$AH$5000,$C176,'(6)定期点検調書'!$BF$12:$BF$5000,$V$7)&gt;=1,$V$7,IF(COUNTIFS('(6)定期点検調書'!$B$12:$B$5000,AR$173,'(6)定期点検調書'!$AH$12:$AH$5000,$C176,'(6)定期点検調書'!$BF$12:$BF$5000,$U$7)&gt;=1,$U$7,IF(COUNTIFS('(6)定期点検調書'!$B$12:$B$5000,AR$173,'(6)定期点検調書'!$AH$12:$AH$5000,$C176,'(6)定期点検調書'!$BF$12:$BF$5000,$T$7)&gt;=1,$T$7,IF(COUNTIFS('(6)定期点検調書'!$B$12:$B$5000,AR$173,'(6)定期点検調書'!$AH$12:$AH$5000,$C176,'(6)定期点検調書'!$BF$12:$BF$5000,$S$7)&gt;=1,$S$7,""))))))</f>
        <v/>
      </c>
      <c r="AS176" s="465" t="str">
        <f>IF(AS$173="","",IF(COUNTIFS('(6)定期点検調書'!$B$12:$B$5000,AS$173,'(6)定期点検調書'!$AH$12:$AH$5000,$C176,'(6)定期点検調書'!$BF$12:$BF$5000,$W$7)&gt;=1,$W$7,IF(COUNTIFS('(6)定期点検調書'!$B$12:$B$5000,AS$173,'(6)定期点検調書'!$AH$12:$AH$5000,$C176,'(6)定期点検調書'!$BF$12:$BF$5000,$V$7)&gt;=1,$V$7,IF(COUNTIFS('(6)定期点検調書'!$B$12:$B$5000,AS$173,'(6)定期点検調書'!$AH$12:$AH$5000,$C176,'(6)定期点検調書'!$BF$12:$BF$5000,$U$7)&gt;=1,$U$7,IF(COUNTIFS('(6)定期点検調書'!$B$12:$B$5000,AS$173,'(6)定期点検調書'!$AH$12:$AH$5000,$C176,'(6)定期点検調書'!$BF$12:$BF$5000,$T$7)&gt;=1,$T$7,IF(COUNTIFS('(6)定期点検調書'!$B$12:$B$5000,AS$173,'(6)定期点検調書'!$AH$12:$AH$5000,$C176,'(6)定期点検調書'!$BF$12:$BF$5000,$S$7)&gt;=1,$S$7,""))))))</f>
        <v/>
      </c>
      <c r="AT176" s="465" t="str">
        <f>IF(AT$173="","",IF(COUNTIFS('(6)定期点検調書'!$B$12:$B$5000,AT$173,'(6)定期点検調書'!$AH$12:$AH$5000,$C176,'(6)定期点検調書'!$BF$12:$BF$5000,$W$7)&gt;=1,$W$7,IF(COUNTIFS('(6)定期点検調書'!$B$12:$B$5000,AT$173,'(6)定期点検調書'!$AH$12:$AH$5000,$C176,'(6)定期点検調書'!$BF$12:$BF$5000,$V$7)&gt;=1,$V$7,IF(COUNTIFS('(6)定期点検調書'!$B$12:$B$5000,AT$173,'(6)定期点検調書'!$AH$12:$AH$5000,$C176,'(6)定期点検調書'!$BF$12:$BF$5000,$U$7)&gt;=1,$U$7,IF(COUNTIFS('(6)定期点検調書'!$B$12:$B$5000,AT$173,'(6)定期点検調書'!$AH$12:$AH$5000,$C176,'(6)定期点検調書'!$BF$12:$BF$5000,$T$7)&gt;=1,$T$7,IF(COUNTIFS('(6)定期点検調書'!$B$12:$B$5000,AT$173,'(6)定期点検調書'!$AH$12:$AH$5000,$C176,'(6)定期点検調書'!$BF$12:$BF$5000,$S$7)&gt;=1,$S$7,""))))))</f>
        <v/>
      </c>
      <c r="AU176" s="465" t="str">
        <f>IF(AU$173="","",IF(COUNTIFS('(6)定期点検調書'!$B$12:$B$5000,AU$173,'(6)定期点検調書'!$AH$12:$AH$5000,$C176,'(6)定期点検調書'!$BF$12:$BF$5000,$W$7)&gt;=1,$W$7,IF(COUNTIFS('(6)定期点検調書'!$B$12:$B$5000,AU$173,'(6)定期点検調書'!$AH$12:$AH$5000,$C176,'(6)定期点検調書'!$BF$12:$BF$5000,$V$7)&gt;=1,$V$7,IF(COUNTIFS('(6)定期点検調書'!$B$12:$B$5000,AU$173,'(6)定期点検調書'!$AH$12:$AH$5000,$C176,'(6)定期点検調書'!$BF$12:$BF$5000,$U$7)&gt;=1,$U$7,IF(COUNTIFS('(6)定期点検調書'!$B$12:$B$5000,AU$173,'(6)定期点検調書'!$AH$12:$AH$5000,$C176,'(6)定期点検調書'!$BF$12:$BF$5000,$T$7)&gt;=1,$T$7,IF(COUNTIFS('(6)定期点検調書'!$B$12:$B$5000,AU$173,'(6)定期点検調書'!$AH$12:$AH$5000,$C176,'(6)定期点検調書'!$BF$12:$BF$5000,$S$7)&gt;=1,$S$7,""))))))</f>
        <v/>
      </c>
      <c r="AV176" s="465" t="str">
        <f>IF(AV$173="","",IF(COUNTIFS('(6)定期点検調書'!$B$12:$B$5000,AV$173,'(6)定期点検調書'!$AH$12:$AH$5000,$C176,'(6)定期点検調書'!$BF$12:$BF$5000,$W$7)&gt;=1,$W$7,IF(COUNTIFS('(6)定期点検調書'!$B$12:$B$5000,AV$173,'(6)定期点検調書'!$AH$12:$AH$5000,$C176,'(6)定期点検調書'!$BF$12:$BF$5000,$V$7)&gt;=1,$V$7,IF(COUNTIFS('(6)定期点検調書'!$B$12:$B$5000,AV$173,'(6)定期点検調書'!$AH$12:$AH$5000,$C176,'(6)定期点検調書'!$BF$12:$BF$5000,$U$7)&gt;=1,$U$7,IF(COUNTIFS('(6)定期点検調書'!$B$12:$B$5000,AV$173,'(6)定期点検調書'!$AH$12:$AH$5000,$C176,'(6)定期点検調書'!$BF$12:$BF$5000,$T$7)&gt;=1,$T$7,IF(COUNTIFS('(6)定期点検調書'!$B$12:$B$5000,AV$173,'(6)定期点検調書'!$AH$12:$AH$5000,$C176,'(6)定期点検調書'!$BF$12:$BF$5000,$S$7)&gt;=1,$S$7,""))))))</f>
        <v/>
      </c>
      <c r="AW176" s="465" t="str">
        <f>IF(AW$173="","",IF(COUNTIFS('(6)定期点検調書'!$B$12:$B$5000,AW$173,'(6)定期点検調書'!$AH$12:$AH$5000,$C176,'(6)定期点検調書'!$BF$12:$BF$5000,$W$7)&gt;=1,$W$7,IF(COUNTIFS('(6)定期点検調書'!$B$12:$B$5000,AW$173,'(6)定期点検調書'!$AH$12:$AH$5000,$C176,'(6)定期点検調書'!$BF$12:$BF$5000,$V$7)&gt;=1,$V$7,IF(COUNTIFS('(6)定期点検調書'!$B$12:$B$5000,AW$173,'(6)定期点検調書'!$AH$12:$AH$5000,$C176,'(6)定期点検調書'!$BF$12:$BF$5000,$U$7)&gt;=1,$U$7,IF(COUNTIFS('(6)定期点検調書'!$B$12:$B$5000,AW$173,'(6)定期点検調書'!$AH$12:$AH$5000,$C176,'(6)定期点検調書'!$BF$12:$BF$5000,$T$7)&gt;=1,$T$7,IF(COUNTIFS('(6)定期点検調書'!$B$12:$B$5000,AW$173,'(6)定期点検調書'!$AH$12:$AH$5000,$C176,'(6)定期点検調書'!$BF$12:$BF$5000,$S$7)&gt;=1,$S$7,""))))))</f>
        <v/>
      </c>
      <c r="AX176" s="465" t="str">
        <f>IF(AX$173="","",IF(COUNTIFS('(6)定期点検調書'!$B$12:$B$5000,AX$173,'(6)定期点検調書'!$AH$12:$AH$5000,$C176,'(6)定期点検調書'!$BF$12:$BF$5000,$W$7)&gt;=1,$W$7,IF(COUNTIFS('(6)定期点検調書'!$B$12:$B$5000,AX$173,'(6)定期点検調書'!$AH$12:$AH$5000,$C176,'(6)定期点検調書'!$BF$12:$BF$5000,$V$7)&gt;=1,$V$7,IF(COUNTIFS('(6)定期点検調書'!$B$12:$B$5000,AX$173,'(6)定期点検調書'!$AH$12:$AH$5000,$C176,'(6)定期点検調書'!$BF$12:$BF$5000,$U$7)&gt;=1,$U$7,IF(COUNTIFS('(6)定期点検調書'!$B$12:$B$5000,AX$173,'(6)定期点検調書'!$AH$12:$AH$5000,$C176,'(6)定期点検調書'!$BF$12:$BF$5000,$T$7)&gt;=1,$T$7,IF(COUNTIFS('(6)定期点検調書'!$B$12:$B$5000,AX$173,'(6)定期点検調書'!$AH$12:$AH$5000,$C176,'(6)定期点検調書'!$BF$12:$BF$5000,$S$7)&gt;=1,$S$7,""))))))</f>
        <v/>
      </c>
      <c r="AY176" s="465" t="str">
        <f>IF(AY$173="","",IF(COUNTIFS('(6)定期点検調書'!$B$12:$B$5000,AY$173,'(6)定期点検調書'!$AH$12:$AH$5000,$C176,'(6)定期点検調書'!$BF$12:$BF$5000,$W$7)&gt;=1,$W$7,IF(COUNTIFS('(6)定期点検調書'!$B$12:$B$5000,AY$173,'(6)定期点検調書'!$AH$12:$AH$5000,$C176,'(6)定期点検調書'!$BF$12:$BF$5000,$V$7)&gt;=1,$V$7,IF(COUNTIFS('(6)定期点検調書'!$B$12:$B$5000,AY$173,'(6)定期点検調書'!$AH$12:$AH$5000,$C176,'(6)定期点検調書'!$BF$12:$BF$5000,$U$7)&gt;=1,$U$7,IF(COUNTIFS('(6)定期点検調書'!$B$12:$B$5000,AY$173,'(6)定期点検調書'!$AH$12:$AH$5000,$C176,'(6)定期点検調書'!$BF$12:$BF$5000,$T$7)&gt;=1,$T$7,IF(COUNTIFS('(6)定期点検調書'!$B$12:$B$5000,AY$173,'(6)定期点検調書'!$AH$12:$AH$5000,$C176,'(6)定期点検調書'!$BF$12:$BF$5000,$S$7)&gt;=1,$S$7,""))))))</f>
        <v/>
      </c>
      <c r="AZ176" s="465" t="str">
        <f>IF(AZ$173="","",IF(COUNTIFS('(6)定期点検調書'!$B$12:$B$5000,AZ$173,'(6)定期点検調書'!$AH$12:$AH$5000,$C176,'(6)定期点検調書'!$BF$12:$BF$5000,$W$7)&gt;=1,$W$7,IF(COUNTIFS('(6)定期点検調書'!$B$12:$B$5000,AZ$173,'(6)定期点検調書'!$AH$12:$AH$5000,$C176,'(6)定期点検調書'!$BF$12:$BF$5000,$V$7)&gt;=1,$V$7,IF(COUNTIFS('(6)定期点検調書'!$B$12:$B$5000,AZ$173,'(6)定期点検調書'!$AH$12:$AH$5000,$C176,'(6)定期点検調書'!$BF$12:$BF$5000,$U$7)&gt;=1,$U$7,IF(COUNTIFS('(6)定期点検調書'!$B$12:$B$5000,AZ$173,'(6)定期点検調書'!$AH$12:$AH$5000,$C176,'(6)定期点検調書'!$BF$12:$BF$5000,$T$7)&gt;=1,$T$7,IF(COUNTIFS('(6)定期点検調書'!$B$12:$B$5000,AZ$173,'(6)定期点検調書'!$AH$12:$AH$5000,$C176,'(6)定期点検調書'!$BF$12:$BF$5000,$S$7)&gt;=1,$S$7,""))))))</f>
        <v/>
      </c>
      <c r="BA176" s="466" t="str">
        <f>IF(BA$173="","",IF(COUNTIFS('(6)定期点検調書'!$B$12:$B$5000,BA$173,'(6)定期点検調書'!$AH$12:$AH$5000,$C176,'(6)定期点検調書'!$BF$12:$BF$5000,$W$7)&gt;=1,$W$7,IF(COUNTIFS('(6)定期点検調書'!$B$12:$B$5000,BA$173,'(6)定期点検調書'!$AH$12:$AH$5000,$C176,'(6)定期点検調書'!$BF$12:$BF$5000,$V$7)&gt;=1,$V$7,IF(COUNTIFS('(6)定期点検調書'!$B$12:$B$5000,BA$173,'(6)定期点検調書'!$AH$12:$AH$5000,$C176,'(6)定期点検調書'!$BF$12:$BF$5000,$U$7)&gt;=1,$U$7,IF(COUNTIFS('(6)定期点検調書'!$B$12:$B$5000,BA$173,'(6)定期点検調書'!$AH$12:$AH$5000,$C176,'(6)定期点検調書'!$BF$12:$BF$5000,$T$7)&gt;=1,$T$7,IF(COUNTIFS('(6)定期点検調書'!$B$12:$B$5000,BA$173,'(6)定期点検調書'!$AH$12:$AH$5000,$C176,'(6)定期点検調書'!$BF$12:$BF$5000,$S$7)&gt;=1,$S$7,""))))))</f>
        <v/>
      </c>
      <c r="BB176" s="1"/>
      <c r="BC176" s="1"/>
    </row>
    <row r="177" spans="2:55" ht="18.75" customHeight="1" x14ac:dyDescent="0.2">
      <c r="B177" s="1854"/>
      <c r="C177" s="1841" t="str">
        <f>ﾃﾞｰﾀ一覧!$U$21</f>
        <v>漏水</v>
      </c>
      <c r="D177" s="1842"/>
      <c r="E177" s="1842"/>
      <c r="F177" s="1842"/>
      <c r="G177" s="1843"/>
      <c r="H177" s="467" t="str">
        <f>IF(H$173="","",IF(COUNTIFS('(6)定期点検調書'!$B$12:$B$5000,H$173,'(6)定期点検調書'!$AH$12:$AH$5000,$C177,'(6)定期点検調書'!$BF$12:$BF$5000,$W$7)&gt;=1,$W$7,IF(COUNTIFS('(6)定期点検調書'!$B$12:$B$5000,H$173,'(6)定期点検調書'!$AH$12:$AH$5000,$C177,'(6)定期点検調書'!$BF$12:$BF$5000,$V$7)&gt;=1,$V$7,IF(COUNTIFS('(6)定期点検調書'!$B$12:$B$5000,H$173,'(6)定期点検調書'!$AH$12:$AH$5000,$C177,'(6)定期点検調書'!$BF$12:$BF$5000,$U$7)&gt;=1,$U$7,IF(COUNTIFS('(6)定期点検調書'!$B$12:$B$5000,H$173,'(6)定期点検調書'!$AH$12:$AH$5000,$C177,'(6)定期点検調書'!$BF$12:$BF$5000,$T$7)&gt;=1,$T$7,IF(COUNTIFS('(6)定期点検調書'!$B$12:$B$5000,H$173,'(6)定期点検調書'!$AH$12:$AH$5000,$C177,'(6)定期点検調書'!$BF$12:$BF$5000,$S$7)&gt;=1,$S$7,""))))))</f>
        <v/>
      </c>
      <c r="I177" s="465" t="str">
        <f>IF(I$173="","",IF(COUNTIFS('(6)定期点検調書'!$B$12:$B$5000,I$173,'(6)定期点検調書'!$AH$12:$AH$5000,$C177,'(6)定期点検調書'!$BF$12:$BF$5000,$W$7)&gt;=1,$W$7,IF(COUNTIFS('(6)定期点検調書'!$B$12:$B$5000,I$173,'(6)定期点検調書'!$AH$12:$AH$5000,$C177,'(6)定期点検調書'!$BF$12:$BF$5000,$V$7)&gt;=1,$V$7,IF(COUNTIFS('(6)定期点検調書'!$B$12:$B$5000,I$173,'(6)定期点検調書'!$AH$12:$AH$5000,$C177,'(6)定期点検調書'!$BF$12:$BF$5000,$U$7)&gt;=1,$U$7,IF(COUNTIFS('(6)定期点検調書'!$B$12:$B$5000,I$173,'(6)定期点検調書'!$AH$12:$AH$5000,$C177,'(6)定期点検調書'!$BF$12:$BF$5000,$T$7)&gt;=1,$T$7,IF(COUNTIFS('(6)定期点検調書'!$B$12:$B$5000,I$173,'(6)定期点検調書'!$AH$12:$AH$5000,$C177,'(6)定期点検調書'!$BF$12:$BF$5000,$S$7)&gt;=1,$S$7,""))))))</f>
        <v/>
      </c>
      <c r="J177" s="465" t="str">
        <f>IF(J$173="","",IF(COUNTIFS('(6)定期点検調書'!$B$12:$B$5000,J$173,'(6)定期点検調書'!$AH$12:$AH$5000,$C177,'(6)定期点検調書'!$BF$12:$BF$5000,$W$7)&gt;=1,$W$7,IF(COUNTIFS('(6)定期点検調書'!$B$12:$B$5000,J$173,'(6)定期点検調書'!$AH$12:$AH$5000,$C177,'(6)定期点検調書'!$BF$12:$BF$5000,$V$7)&gt;=1,$V$7,IF(COUNTIFS('(6)定期点検調書'!$B$12:$B$5000,J$173,'(6)定期点検調書'!$AH$12:$AH$5000,$C177,'(6)定期点検調書'!$BF$12:$BF$5000,$U$7)&gt;=1,$U$7,IF(COUNTIFS('(6)定期点検調書'!$B$12:$B$5000,J$173,'(6)定期点検調書'!$AH$12:$AH$5000,$C177,'(6)定期点検調書'!$BF$12:$BF$5000,$T$7)&gt;=1,$T$7,IF(COUNTIFS('(6)定期点検調書'!$B$12:$B$5000,J$173,'(6)定期点検調書'!$AH$12:$AH$5000,$C177,'(6)定期点検調書'!$BF$12:$BF$5000,$S$7)&gt;=1,$S$7,""))))))</f>
        <v/>
      </c>
      <c r="K177" s="465" t="str">
        <f>IF(K$173="","",IF(COUNTIFS('(6)定期点検調書'!$B$12:$B$5000,K$173,'(6)定期点検調書'!$AH$12:$AH$5000,$C177,'(6)定期点検調書'!$BF$12:$BF$5000,$W$7)&gt;=1,$W$7,IF(COUNTIFS('(6)定期点検調書'!$B$12:$B$5000,K$173,'(6)定期点検調書'!$AH$12:$AH$5000,$C177,'(6)定期点検調書'!$BF$12:$BF$5000,$V$7)&gt;=1,$V$7,IF(COUNTIFS('(6)定期点検調書'!$B$12:$B$5000,K$173,'(6)定期点検調書'!$AH$12:$AH$5000,$C177,'(6)定期点検調書'!$BF$12:$BF$5000,$U$7)&gt;=1,$U$7,IF(COUNTIFS('(6)定期点検調書'!$B$12:$B$5000,K$173,'(6)定期点検調書'!$AH$12:$AH$5000,$C177,'(6)定期点検調書'!$BF$12:$BF$5000,$T$7)&gt;=1,$T$7,IF(COUNTIFS('(6)定期点検調書'!$B$12:$B$5000,K$173,'(6)定期点検調書'!$AH$12:$AH$5000,$C177,'(6)定期点検調書'!$BF$12:$BF$5000,$S$7)&gt;=1,$S$7,""))))))</f>
        <v/>
      </c>
      <c r="L177" s="465" t="str">
        <f>IF(L$173="","",IF(COUNTIFS('(6)定期点検調書'!$B$12:$B$5000,L$173,'(6)定期点検調書'!$AH$12:$AH$5000,$C177,'(6)定期点検調書'!$BF$12:$BF$5000,$W$7)&gt;=1,$W$7,IF(COUNTIFS('(6)定期点検調書'!$B$12:$B$5000,L$173,'(6)定期点検調書'!$AH$12:$AH$5000,$C177,'(6)定期点検調書'!$BF$12:$BF$5000,$V$7)&gt;=1,$V$7,IF(COUNTIFS('(6)定期点検調書'!$B$12:$B$5000,L$173,'(6)定期点検調書'!$AH$12:$AH$5000,$C177,'(6)定期点検調書'!$BF$12:$BF$5000,$U$7)&gt;=1,$U$7,IF(COUNTIFS('(6)定期点検調書'!$B$12:$B$5000,L$173,'(6)定期点検調書'!$AH$12:$AH$5000,$C177,'(6)定期点検調書'!$BF$12:$BF$5000,$T$7)&gt;=1,$T$7,IF(COUNTIFS('(6)定期点検調書'!$B$12:$B$5000,L$173,'(6)定期点検調書'!$AH$12:$AH$5000,$C177,'(6)定期点検調書'!$BF$12:$BF$5000,$S$7)&gt;=1,$S$7,""))))))</f>
        <v/>
      </c>
      <c r="M177" s="465" t="str">
        <f>IF(M$173="","",IF(COUNTIFS('(6)定期点検調書'!$B$12:$B$5000,M$173,'(6)定期点検調書'!$AH$12:$AH$5000,$C177,'(6)定期点検調書'!$BF$12:$BF$5000,$W$7)&gt;=1,$W$7,IF(COUNTIFS('(6)定期点検調書'!$B$12:$B$5000,M$173,'(6)定期点検調書'!$AH$12:$AH$5000,$C177,'(6)定期点検調書'!$BF$12:$BF$5000,$V$7)&gt;=1,$V$7,IF(COUNTIFS('(6)定期点検調書'!$B$12:$B$5000,M$173,'(6)定期点検調書'!$AH$12:$AH$5000,$C177,'(6)定期点検調書'!$BF$12:$BF$5000,$U$7)&gt;=1,$U$7,IF(COUNTIFS('(6)定期点検調書'!$B$12:$B$5000,M$173,'(6)定期点検調書'!$AH$12:$AH$5000,$C177,'(6)定期点検調書'!$BF$12:$BF$5000,$T$7)&gt;=1,$T$7,IF(COUNTIFS('(6)定期点検調書'!$B$12:$B$5000,M$173,'(6)定期点検調書'!$AH$12:$AH$5000,$C177,'(6)定期点検調書'!$BF$12:$BF$5000,$S$7)&gt;=1,$S$7,""))))))</f>
        <v/>
      </c>
      <c r="N177" s="465" t="str">
        <f>IF(N$173="","",IF(COUNTIFS('(6)定期点検調書'!$B$12:$B$5000,N$173,'(6)定期点検調書'!$AH$12:$AH$5000,$C177,'(6)定期点検調書'!$BF$12:$BF$5000,$W$7)&gt;=1,$W$7,IF(COUNTIFS('(6)定期点検調書'!$B$12:$B$5000,N$173,'(6)定期点検調書'!$AH$12:$AH$5000,$C177,'(6)定期点検調書'!$BF$12:$BF$5000,$V$7)&gt;=1,$V$7,IF(COUNTIFS('(6)定期点検調書'!$B$12:$B$5000,N$173,'(6)定期点検調書'!$AH$12:$AH$5000,$C177,'(6)定期点検調書'!$BF$12:$BF$5000,$U$7)&gt;=1,$U$7,IF(COUNTIFS('(6)定期点検調書'!$B$12:$B$5000,N$173,'(6)定期点検調書'!$AH$12:$AH$5000,$C177,'(6)定期点検調書'!$BF$12:$BF$5000,$T$7)&gt;=1,$T$7,IF(COUNTIFS('(6)定期点検調書'!$B$12:$B$5000,N$173,'(6)定期点検調書'!$AH$12:$AH$5000,$C177,'(6)定期点検調書'!$BF$12:$BF$5000,$S$7)&gt;=1,$S$7,""))))))</f>
        <v/>
      </c>
      <c r="O177" s="465" t="str">
        <f>IF(O$173="","",IF(COUNTIFS('(6)定期点検調書'!$B$12:$B$5000,O$173,'(6)定期点検調書'!$AH$12:$AH$5000,$C177,'(6)定期点検調書'!$BF$12:$BF$5000,$W$7)&gt;=1,$W$7,IF(COUNTIFS('(6)定期点検調書'!$B$12:$B$5000,O$173,'(6)定期点検調書'!$AH$12:$AH$5000,$C177,'(6)定期点検調書'!$BF$12:$BF$5000,$V$7)&gt;=1,$V$7,IF(COUNTIFS('(6)定期点検調書'!$B$12:$B$5000,O$173,'(6)定期点検調書'!$AH$12:$AH$5000,$C177,'(6)定期点検調書'!$BF$12:$BF$5000,$U$7)&gt;=1,$U$7,IF(COUNTIFS('(6)定期点検調書'!$B$12:$B$5000,O$173,'(6)定期点検調書'!$AH$12:$AH$5000,$C177,'(6)定期点検調書'!$BF$12:$BF$5000,$T$7)&gt;=1,$T$7,IF(COUNTIFS('(6)定期点検調書'!$B$12:$B$5000,O$173,'(6)定期点検調書'!$AH$12:$AH$5000,$C177,'(6)定期点検調書'!$BF$12:$BF$5000,$S$7)&gt;=1,$S$7,""))))))</f>
        <v/>
      </c>
      <c r="P177" s="465" t="str">
        <f>IF(P$173="","",IF(COUNTIFS('(6)定期点検調書'!$B$12:$B$5000,P$173,'(6)定期点検調書'!$AH$12:$AH$5000,$C177,'(6)定期点検調書'!$BF$12:$BF$5000,$W$7)&gt;=1,$W$7,IF(COUNTIFS('(6)定期点検調書'!$B$12:$B$5000,P$173,'(6)定期点検調書'!$AH$12:$AH$5000,$C177,'(6)定期点検調書'!$BF$12:$BF$5000,$V$7)&gt;=1,$V$7,IF(COUNTIFS('(6)定期点検調書'!$B$12:$B$5000,P$173,'(6)定期点検調書'!$AH$12:$AH$5000,$C177,'(6)定期点検調書'!$BF$12:$BF$5000,$U$7)&gt;=1,$U$7,IF(COUNTIFS('(6)定期点検調書'!$B$12:$B$5000,P$173,'(6)定期点検調書'!$AH$12:$AH$5000,$C177,'(6)定期点検調書'!$BF$12:$BF$5000,$T$7)&gt;=1,$T$7,IF(COUNTIFS('(6)定期点検調書'!$B$12:$B$5000,P$173,'(6)定期点検調書'!$AH$12:$AH$5000,$C177,'(6)定期点検調書'!$BF$12:$BF$5000,$S$7)&gt;=1,$S$7,""))))))</f>
        <v/>
      </c>
      <c r="Q177" s="465" t="str">
        <f>IF(Q$173="","",IF(COUNTIFS('(6)定期点検調書'!$B$12:$B$5000,Q$173,'(6)定期点検調書'!$AH$12:$AH$5000,$C177,'(6)定期点検調書'!$BF$12:$BF$5000,$W$7)&gt;=1,$W$7,IF(COUNTIFS('(6)定期点検調書'!$B$12:$B$5000,Q$173,'(6)定期点検調書'!$AH$12:$AH$5000,$C177,'(6)定期点検調書'!$BF$12:$BF$5000,$V$7)&gt;=1,$V$7,IF(COUNTIFS('(6)定期点検調書'!$B$12:$B$5000,Q$173,'(6)定期点検調書'!$AH$12:$AH$5000,$C177,'(6)定期点検調書'!$BF$12:$BF$5000,$U$7)&gt;=1,$U$7,IF(COUNTIFS('(6)定期点検調書'!$B$12:$B$5000,Q$173,'(6)定期点検調書'!$AH$12:$AH$5000,$C177,'(6)定期点検調書'!$BF$12:$BF$5000,$T$7)&gt;=1,$T$7,IF(COUNTIFS('(6)定期点検調書'!$B$12:$B$5000,Q$173,'(6)定期点検調書'!$AH$12:$AH$5000,$C177,'(6)定期点検調書'!$BF$12:$BF$5000,$S$7)&gt;=1,$S$7,""))))))</f>
        <v/>
      </c>
      <c r="R177" s="465" t="str">
        <f>IF(R$173="","",IF(COUNTIFS('(6)定期点検調書'!$B$12:$B$5000,R$173,'(6)定期点検調書'!$AH$12:$AH$5000,$C177,'(6)定期点検調書'!$BF$12:$BF$5000,$W$7)&gt;=1,$W$7,IF(COUNTIFS('(6)定期点検調書'!$B$12:$B$5000,R$173,'(6)定期点検調書'!$AH$12:$AH$5000,$C177,'(6)定期点検調書'!$BF$12:$BF$5000,$V$7)&gt;=1,$V$7,IF(COUNTIFS('(6)定期点検調書'!$B$12:$B$5000,R$173,'(6)定期点検調書'!$AH$12:$AH$5000,$C177,'(6)定期点検調書'!$BF$12:$BF$5000,$U$7)&gt;=1,$U$7,IF(COUNTIFS('(6)定期点検調書'!$B$12:$B$5000,R$173,'(6)定期点検調書'!$AH$12:$AH$5000,$C177,'(6)定期点検調書'!$BF$12:$BF$5000,$T$7)&gt;=1,$T$7,IF(COUNTIFS('(6)定期点検調書'!$B$12:$B$5000,R$173,'(6)定期点検調書'!$AH$12:$AH$5000,$C177,'(6)定期点検調書'!$BF$12:$BF$5000,$S$7)&gt;=1,$S$7,""))))))</f>
        <v/>
      </c>
      <c r="S177" s="465" t="str">
        <f>IF(S$173="","",IF(COUNTIFS('(6)定期点検調書'!$B$12:$B$5000,S$173,'(6)定期点検調書'!$AH$12:$AH$5000,$C177,'(6)定期点検調書'!$BF$12:$BF$5000,$W$7)&gt;=1,$W$7,IF(COUNTIFS('(6)定期点検調書'!$B$12:$B$5000,S$173,'(6)定期点検調書'!$AH$12:$AH$5000,$C177,'(6)定期点検調書'!$BF$12:$BF$5000,$V$7)&gt;=1,$V$7,IF(COUNTIFS('(6)定期点検調書'!$B$12:$B$5000,S$173,'(6)定期点検調書'!$AH$12:$AH$5000,$C177,'(6)定期点検調書'!$BF$12:$BF$5000,$U$7)&gt;=1,$U$7,IF(COUNTIFS('(6)定期点検調書'!$B$12:$B$5000,S$173,'(6)定期点検調書'!$AH$12:$AH$5000,$C177,'(6)定期点検調書'!$BF$12:$BF$5000,$T$7)&gt;=1,$T$7,IF(COUNTIFS('(6)定期点検調書'!$B$12:$B$5000,S$173,'(6)定期点検調書'!$AH$12:$AH$5000,$C177,'(6)定期点検調書'!$BF$12:$BF$5000,$S$7)&gt;=1,$S$7,""))))))</f>
        <v/>
      </c>
      <c r="T177" s="465" t="str">
        <f>IF(T$173="","",IF(COUNTIFS('(6)定期点検調書'!$B$12:$B$5000,T$173,'(6)定期点検調書'!$AH$12:$AH$5000,$C177,'(6)定期点検調書'!$BF$12:$BF$5000,$W$7)&gt;=1,$W$7,IF(COUNTIFS('(6)定期点検調書'!$B$12:$B$5000,T$173,'(6)定期点検調書'!$AH$12:$AH$5000,$C177,'(6)定期点検調書'!$BF$12:$BF$5000,$V$7)&gt;=1,$V$7,IF(COUNTIFS('(6)定期点検調書'!$B$12:$B$5000,T$173,'(6)定期点検調書'!$AH$12:$AH$5000,$C177,'(6)定期点検調書'!$BF$12:$BF$5000,$U$7)&gt;=1,$U$7,IF(COUNTIFS('(6)定期点検調書'!$B$12:$B$5000,T$173,'(6)定期点検調書'!$AH$12:$AH$5000,$C177,'(6)定期点検調書'!$BF$12:$BF$5000,$T$7)&gt;=1,$T$7,IF(COUNTIFS('(6)定期点検調書'!$B$12:$B$5000,T$173,'(6)定期点検調書'!$AH$12:$AH$5000,$C177,'(6)定期点検調書'!$BF$12:$BF$5000,$S$7)&gt;=1,$S$7,""))))))</f>
        <v/>
      </c>
      <c r="U177" s="465" t="str">
        <f>IF(U$173="","",IF(COUNTIFS('(6)定期点検調書'!$B$12:$B$5000,U$173,'(6)定期点検調書'!$AH$12:$AH$5000,$C177,'(6)定期点検調書'!$BF$12:$BF$5000,$W$7)&gt;=1,$W$7,IF(COUNTIFS('(6)定期点検調書'!$B$12:$B$5000,U$173,'(6)定期点検調書'!$AH$12:$AH$5000,$C177,'(6)定期点検調書'!$BF$12:$BF$5000,$V$7)&gt;=1,$V$7,IF(COUNTIFS('(6)定期点検調書'!$B$12:$B$5000,U$173,'(6)定期点検調書'!$AH$12:$AH$5000,$C177,'(6)定期点検調書'!$BF$12:$BF$5000,$U$7)&gt;=1,$U$7,IF(COUNTIFS('(6)定期点検調書'!$B$12:$B$5000,U$173,'(6)定期点検調書'!$AH$12:$AH$5000,$C177,'(6)定期点検調書'!$BF$12:$BF$5000,$T$7)&gt;=1,$T$7,IF(COUNTIFS('(6)定期点検調書'!$B$12:$B$5000,U$173,'(6)定期点検調書'!$AH$12:$AH$5000,$C177,'(6)定期点検調書'!$BF$12:$BF$5000,$S$7)&gt;=1,$S$7,""))))))</f>
        <v/>
      </c>
      <c r="V177" s="465" t="str">
        <f>IF(V$173="","",IF(COUNTIFS('(6)定期点検調書'!$B$12:$B$5000,V$173,'(6)定期点検調書'!$AH$12:$AH$5000,$C177,'(6)定期点検調書'!$BF$12:$BF$5000,$W$7)&gt;=1,$W$7,IF(COUNTIFS('(6)定期点検調書'!$B$12:$B$5000,V$173,'(6)定期点検調書'!$AH$12:$AH$5000,$C177,'(6)定期点検調書'!$BF$12:$BF$5000,$V$7)&gt;=1,$V$7,IF(COUNTIFS('(6)定期点検調書'!$B$12:$B$5000,V$173,'(6)定期点検調書'!$AH$12:$AH$5000,$C177,'(6)定期点検調書'!$BF$12:$BF$5000,$U$7)&gt;=1,$U$7,IF(COUNTIFS('(6)定期点検調書'!$B$12:$B$5000,V$173,'(6)定期点検調書'!$AH$12:$AH$5000,$C177,'(6)定期点検調書'!$BF$12:$BF$5000,$T$7)&gt;=1,$T$7,IF(COUNTIFS('(6)定期点検調書'!$B$12:$B$5000,V$173,'(6)定期点検調書'!$AH$12:$AH$5000,$C177,'(6)定期点検調書'!$BF$12:$BF$5000,$S$7)&gt;=1,$S$7,""))))))</f>
        <v/>
      </c>
      <c r="W177" s="465" t="str">
        <f>IF(W$173="","",IF(COUNTIFS('(6)定期点検調書'!$B$12:$B$5000,W$173,'(6)定期点検調書'!$AH$12:$AH$5000,$C177,'(6)定期点検調書'!$BF$12:$BF$5000,$W$7)&gt;=1,$W$7,IF(COUNTIFS('(6)定期点検調書'!$B$12:$B$5000,W$173,'(6)定期点検調書'!$AH$12:$AH$5000,$C177,'(6)定期点検調書'!$BF$12:$BF$5000,$V$7)&gt;=1,$V$7,IF(COUNTIFS('(6)定期点検調書'!$B$12:$B$5000,W$173,'(6)定期点検調書'!$AH$12:$AH$5000,$C177,'(6)定期点検調書'!$BF$12:$BF$5000,$U$7)&gt;=1,$U$7,IF(COUNTIFS('(6)定期点検調書'!$B$12:$B$5000,W$173,'(6)定期点検調書'!$AH$12:$AH$5000,$C177,'(6)定期点検調書'!$BF$12:$BF$5000,$T$7)&gt;=1,$T$7,IF(COUNTIFS('(6)定期点検調書'!$B$12:$B$5000,W$173,'(6)定期点検調書'!$AH$12:$AH$5000,$C177,'(6)定期点検調書'!$BF$12:$BF$5000,$S$7)&gt;=1,$S$7,""))))))</f>
        <v/>
      </c>
      <c r="X177" s="465" t="str">
        <f>IF(X$173="","",IF(COUNTIFS('(6)定期点検調書'!$B$12:$B$5000,X$173,'(6)定期点検調書'!$AH$12:$AH$5000,$C177,'(6)定期点検調書'!$BF$12:$BF$5000,$W$7)&gt;=1,$W$7,IF(COUNTIFS('(6)定期点検調書'!$B$12:$B$5000,X$173,'(6)定期点検調書'!$AH$12:$AH$5000,$C177,'(6)定期点検調書'!$BF$12:$BF$5000,$V$7)&gt;=1,$V$7,IF(COUNTIFS('(6)定期点検調書'!$B$12:$B$5000,X$173,'(6)定期点検調書'!$AH$12:$AH$5000,$C177,'(6)定期点検調書'!$BF$12:$BF$5000,$U$7)&gt;=1,$U$7,IF(COUNTIFS('(6)定期点検調書'!$B$12:$B$5000,X$173,'(6)定期点検調書'!$AH$12:$AH$5000,$C177,'(6)定期点検調書'!$BF$12:$BF$5000,$T$7)&gt;=1,$T$7,IF(COUNTIFS('(6)定期点検調書'!$B$12:$B$5000,X$173,'(6)定期点検調書'!$AH$12:$AH$5000,$C177,'(6)定期点検調書'!$BF$12:$BF$5000,$S$7)&gt;=1,$S$7,""))))))</f>
        <v/>
      </c>
      <c r="Y177" s="465" t="str">
        <f>IF(Y$173="","",IF(COUNTIFS('(6)定期点検調書'!$B$12:$B$5000,Y$173,'(6)定期点検調書'!$AH$12:$AH$5000,$C177,'(6)定期点検調書'!$BF$12:$BF$5000,$W$7)&gt;=1,$W$7,IF(COUNTIFS('(6)定期点検調書'!$B$12:$B$5000,Y$173,'(6)定期点検調書'!$AH$12:$AH$5000,$C177,'(6)定期点検調書'!$BF$12:$BF$5000,$V$7)&gt;=1,$V$7,IF(COUNTIFS('(6)定期点検調書'!$B$12:$B$5000,Y$173,'(6)定期点検調書'!$AH$12:$AH$5000,$C177,'(6)定期点検調書'!$BF$12:$BF$5000,$U$7)&gt;=1,$U$7,IF(COUNTIFS('(6)定期点検調書'!$B$12:$B$5000,Y$173,'(6)定期点検調書'!$AH$12:$AH$5000,$C177,'(6)定期点検調書'!$BF$12:$BF$5000,$T$7)&gt;=1,$T$7,IF(COUNTIFS('(6)定期点検調書'!$B$12:$B$5000,Y$173,'(6)定期点検調書'!$AH$12:$AH$5000,$C177,'(6)定期点検調書'!$BF$12:$BF$5000,$S$7)&gt;=1,$S$7,""))))))</f>
        <v/>
      </c>
      <c r="Z177" s="465" t="str">
        <f>IF(Z$173="","",IF(COUNTIFS('(6)定期点検調書'!$B$12:$B$5000,Z$173,'(6)定期点検調書'!$AH$12:$AH$5000,$C177,'(6)定期点検調書'!$BF$12:$BF$5000,$W$7)&gt;=1,$W$7,IF(COUNTIFS('(6)定期点検調書'!$B$12:$B$5000,Z$173,'(6)定期点検調書'!$AH$12:$AH$5000,$C177,'(6)定期点検調書'!$BF$12:$BF$5000,$V$7)&gt;=1,$V$7,IF(COUNTIFS('(6)定期点検調書'!$B$12:$B$5000,Z$173,'(6)定期点検調書'!$AH$12:$AH$5000,$C177,'(6)定期点検調書'!$BF$12:$BF$5000,$U$7)&gt;=1,$U$7,IF(COUNTIFS('(6)定期点検調書'!$B$12:$B$5000,Z$173,'(6)定期点検調書'!$AH$12:$AH$5000,$C177,'(6)定期点検調書'!$BF$12:$BF$5000,$T$7)&gt;=1,$T$7,IF(COUNTIFS('(6)定期点検調書'!$B$12:$B$5000,Z$173,'(6)定期点検調書'!$AH$12:$AH$5000,$C177,'(6)定期点検調書'!$BF$12:$BF$5000,$S$7)&gt;=1,$S$7,""))))))</f>
        <v/>
      </c>
      <c r="AA177" s="465" t="str">
        <f>IF(AA$173="","",IF(COUNTIFS('(6)定期点検調書'!$B$12:$B$5000,AA$173,'(6)定期点検調書'!$AH$12:$AH$5000,$C177,'(6)定期点検調書'!$BF$12:$BF$5000,$W$7)&gt;=1,$W$7,IF(COUNTIFS('(6)定期点検調書'!$B$12:$B$5000,AA$173,'(6)定期点検調書'!$AH$12:$AH$5000,$C177,'(6)定期点検調書'!$BF$12:$BF$5000,$V$7)&gt;=1,$V$7,IF(COUNTIFS('(6)定期点検調書'!$B$12:$B$5000,AA$173,'(6)定期点検調書'!$AH$12:$AH$5000,$C177,'(6)定期点検調書'!$BF$12:$BF$5000,$U$7)&gt;=1,$U$7,IF(COUNTIFS('(6)定期点検調書'!$B$12:$B$5000,AA$173,'(6)定期点検調書'!$AH$12:$AH$5000,$C177,'(6)定期点検調書'!$BF$12:$BF$5000,$T$7)&gt;=1,$T$7,IF(COUNTIFS('(6)定期点検調書'!$B$12:$B$5000,AA$173,'(6)定期点検調書'!$AH$12:$AH$5000,$C177,'(6)定期点検調書'!$BF$12:$BF$5000,$S$7)&gt;=1,$S$7,""))))))</f>
        <v/>
      </c>
      <c r="AB177" s="465" t="str">
        <f>IF(AB$173="","",IF(COUNTIFS('(6)定期点検調書'!$B$12:$B$5000,AB$173,'(6)定期点検調書'!$AH$12:$AH$5000,$C177,'(6)定期点検調書'!$BF$12:$BF$5000,$W$7)&gt;=1,$W$7,IF(COUNTIFS('(6)定期点検調書'!$B$12:$B$5000,AB$173,'(6)定期点検調書'!$AH$12:$AH$5000,$C177,'(6)定期点検調書'!$BF$12:$BF$5000,$V$7)&gt;=1,$V$7,IF(COUNTIFS('(6)定期点検調書'!$B$12:$B$5000,AB$173,'(6)定期点検調書'!$AH$12:$AH$5000,$C177,'(6)定期点検調書'!$BF$12:$BF$5000,$U$7)&gt;=1,$U$7,IF(COUNTIFS('(6)定期点検調書'!$B$12:$B$5000,AB$173,'(6)定期点検調書'!$AH$12:$AH$5000,$C177,'(6)定期点検調書'!$BF$12:$BF$5000,$T$7)&gt;=1,$T$7,IF(COUNTIFS('(6)定期点検調書'!$B$12:$B$5000,AB$173,'(6)定期点検調書'!$AH$12:$AH$5000,$C177,'(6)定期点検調書'!$BF$12:$BF$5000,$S$7)&gt;=1,$S$7,""))))))</f>
        <v/>
      </c>
      <c r="AC177" s="465" t="str">
        <f>IF(AC$173="","",IF(COUNTIFS('(6)定期点検調書'!$B$12:$B$5000,AC$173,'(6)定期点検調書'!$AH$12:$AH$5000,$C177,'(6)定期点検調書'!$BF$12:$BF$5000,$W$7)&gt;=1,$W$7,IF(COUNTIFS('(6)定期点検調書'!$B$12:$B$5000,AC$173,'(6)定期点検調書'!$AH$12:$AH$5000,$C177,'(6)定期点検調書'!$BF$12:$BF$5000,$V$7)&gt;=1,$V$7,IF(COUNTIFS('(6)定期点検調書'!$B$12:$B$5000,AC$173,'(6)定期点検調書'!$AH$12:$AH$5000,$C177,'(6)定期点検調書'!$BF$12:$BF$5000,$U$7)&gt;=1,$U$7,IF(COUNTIFS('(6)定期点検調書'!$B$12:$B$5000,AC$173,'(6)定期点検調書'!$AH$12:$AH$5000,$C177,'(6)定期点検調書'!$BF$12:$BF$5000,$T$7)&gt;=1,$T$7,IF(COUNTIFS('(6)定期点検調書'!$B$12:$B$5000,AC$173,'(6)定期点検調書'!$AH$12:$AH$5000,$C177,'(6)定期点検調書'!$BF$12:$BF$5000,$S$7)&gt;=1,$S$7,""))))))</f>
        <v/>
      </c>
      <c r="AD177" s="465" t="str">
        <f>IF(AD$173="","",IF(COUNTIFS('(6)定期点検調書'!$B$12:$B$5000,AD$173,'(6)定期点検調書'!$AH$12:$AH$5000,$C177,'(6)定期点検調書'!$BF$12:$BF$5000,$W$7)&gt;=1,$W$7,IF(COUNTIFS('(6)定期点検調書'!$B$12:$B$5000,AD$173,'(6)定期点検調書'!$AH$12:$AH$5000,$C177,'(6)定期点検調書'!$BF$12:$BF$5000,$V$7)&gt;=1,$V$7,IF(COUNTIFS('(6)定期点検調書'!$B$12:$B$5000,AD$173,'(6)定期点検調書'!$AH$12:$AH$5000,$C177,'(6)定期点検調書'!$BF$12:$BF$5000,$U$7)&gt;=1,$U$7,IF(COUNTIFS('(6)定期点検調書'!$B$12:$B$5000,AD$173,'(6)定期点検調書'!$AH$12:$AH$5000,$C177,'(6)定期点検調書'!$BF$12:$BF$5000,$T$7)&gt;=1,$T$7,IF(COUNTIFS('(6)定期点検調書'!$B$12:$B$5000,AD$173,'(6)定期点検調書'!$AH$12:$AH$5000,$C177,'(6)定期点検調書'!$BF$12:$BF$5000,$S$7)&gt;=1,$S$7,""))))))</f>
        <v/>
      </c>
      <c r="AE177" s="465" t="str">
        <f>IF(AE$173="","",IF(COUNTIFS('(6)定期点検調書'!$B$12:$B$5000,AE$173,'(6)定期点検調書'!$AH$12:$AH$5000,$C177,'(6)定期点検調書'!$BF$12:$BF$5000,$W$7)&gt;=1,$W$7,IF(COUNTIFS('(6)定期点検調書'!$B$12:$B$5000,AE$173,'(6)定期点検調書'!$AH$12:$AH$5000,$C177,'(6)定期点検調書'!$BF$12:$BF$5000,$V$7)&gt;=1,$V$7,IF(COUNTIFS('(6)定期点検調書'!$B$12:$B$5000,AE$173,'(6)定期点検調書'!$AH$12:$AH$5000,$C177,'(6)定期点検調書'!$BF$12:$BF$5000,$U$7)&gt;=1,$U$7,IF(COUNTIFS('(6)定期点検調書'!$B$12:$B$5000,AE$173,'(6)定期点検調書'!$AH$12:$AH$5000,$C177,'(6)定期点検調書'!$BF$12:$BF$5000,$T$7)&gt;=1,$T$7,IF(COUNTIFS('(6)定期点検調書'!$B$12:$B$5000,AE$173,'(6)定期点検調書'!$AH$12:$AH$5000,$C177,'(6)定期点検調書'!$BF$12:$BF$5000,$S$7)&gt;=1,$S$7,""))))))</f>
        <v/>
      </c>
      <c r="AF177" s="465" t="str">
        <f>IF(AF$173="","",IF(COUNTIFS('(6)定期点検調書'!$B$12:$B$5000,AF$173,'(6)定期点検調書'!$AH$12:$AH$5000,$C177,'(6)定期点検調書'!$BF$12:$BF$5000,$W$7)&gt;=1,$W$7,IF(COUNTIFS('(6)定期点検調書'!$B$12:$B$5000,AF$173,'(6)定期点検調書'!$AH$12:$AH$5000,$C177,'(6)定期点検調書'!$BF$12:$BF$5000,$V$7)&gt;=1,$V$7,IF(COUNTIFS('(6)定期点検調書'!$B$12:$B$5000,AF$173,'(6)定期点検調書'!$AH$12:$AH$5000,$C177,'(6)定期点検調書'!$BF$12:$BF$5000,$U$7)&gt;=1,$U$7,IF(COUNTIFS('(6)定期点検調書'!$B$12:$B$5000,AF$173,'(6)定期点検調書'!$AH$12:$AH$5000,$C177,'(6)定期点検調書'!$BF$12:$BF$5000,$T$7)&gt;=1,$T$7,IF(COUNTIFS('(6)定期点検調書'!$B$12:$B$5000,AF$173,'(6)定期点検調書'!$AH$12:$AH$5000,$C177,'(6)定期点検調書'!$BF$12:$BF$5000,$S$7)&gt;=1,$S$7,""))))))</f>
        <v/>
      </c>
      <c r="AG177" s="465" t="str">
        <f>IF(AG$173="","",IF(COUNTIFS('(6)定期点検調書'!$B$12:$B$5000,AG$173,'(6)定期点検調書'!$AH$12:$AH$5000,$C177,'(6)定期点検調書'!$BF$12:$BF$5000,$W$7)&gt;=1,$W$7,IF(COUNTIFS('(6)定期点検調書'!$B$12:$B$5000,AG$173,'(6)定期点検調書'!$AH$12:$AH$5000,$C177,'(6)定期点検調書'!$BF$12:$BF$5000,$V$7)&gt;=1,$V$7,IF(COUNTIFS('(6)定期点検調書'!$B$12:$B$5000,AG$173,'(6)定期点検調書'!$AH$12:$AH$5000,$C177,'(6)定期点検調書'!$BF$12:$BF$5000,$U$7)&gt;=1,$U$7,IF(COUNTIFS('(6)定期点検調書'!$B$12:$B$5000,AG$173,'(6)定期点検調書'!$AH$12:$AH$5000,$C177,'(6)定期点検調書'!$BF$12:$BF$5000,$T$7)&gt;=1,$T$7,IF(COUNTIFS('(6)定期点検調書'!$B$12:$B$5000,AG$173,'(6)定期点検調書'!$AH$12:$AH$5000,$C177,'(6)定期点検調書'!$BF$12:$BF$5000,$S$7)&gt;=1,$S$7,""))))))</f>
        <v/>
      </c>
      <c r="AH177" s="465" t="str">
        <f>IF(AH$173="","",IF(COUNTIFS('(6)定期点検調書'!$B$12:$B$5000,AH$173,'(6)定期点検調書'!$AH$12:$AH$5000,$C177,'(6)定期点検調書'!$BF$12:$BF$5000,$W$7)&gt;=1,$W$7,IF(COUNTIFS('(6)定期点検調書'!$B$12:$B$5000,AH$173,'(6)定期点検調書'!$AH$12:$AH$5000,$C177,'(6)定期点検調書'!$BF$12:$BF$5000,$V$7)&gt;=1,$V$7,IF(COUNTIFS('(6)定期点検調書'!$B$12:$B$5000,AH$173,'(6)定期点検調書'!$AH$12:$AH$5000,$C177,'(6)定期点検調書'!$BF$12:$BF$5000,$U$7)&gt;=1,$U$7,IF(COUNTIFS('(6)定期点検調書'!$B$12:$B$5000,AH$173,'(6)定期点検調書'!$AH$12:$AH$5000,$C177,'(6)定期点検調書'!$BF$12:$BF$5000,$T$7)&gt;=1,$T$7,IF(COUNTIFS('(6)定期点検調書'!$B$12:$B$5000,AH$173,'(6)定期点検調書'!$AH$12:$AH$5000,$C177,'(6)定期点検調書'!$BF$12:$BF$5000,$S$7)&gt;=1,$S$7,""))))))</f>
        <v/>
      </c>
      <c r="AI177" s="465" t="str">
        <f>IF(AI$173="","",IF(COUNTIFS('(6)定期点検調書'!$B$12:$B$5000,AI$173,'(6)定期点検調書'!$AH$12:$AH$5000,$C177,'(6)定期点検調書'!$BF$12:$BF$5000,$W$7)&gt;=1,$W$7,IF(COUNTIFS('(6)定期点検調書'!$B$12:$B$5000,AI$173,'(6)定期点検調書'!$AH$12:$AH$5000,$C177,'(6)定期点検調書'!$BF$12:$BF$5000,$V$7)&gt;=1,$V$7,IF(COUNTIFS('(6)定期点検調書'!$B$12:$B$5000,AI$173,'(6)定期点検調書'!$AH$12:$AH$5000,$C177,'(6)定期点検調書'!$BF$12:$BF$5000,$U$7)&gt;=1,$U$7,IF(COUNTIFS('(6)定期点検調書'!$B$12:$B$5000,AI$173,'(6)定期点検調書'!$AH$12:$AH$5000,$C177,'(6)定期点検調書'!$BF$12:$BF$5000,$T$7)&gt;=1,$T$7,IF(COUNTIFS('(6)定期点検調書'!$B$12:$B$5000,AI$173,'(6)定期点検調書'!$AH$12:$AH$5000,$C177,'(6)定期点検調書'!$BF$12:$BF$5000,$S$7)&gt;=1,$S$7,""))))))</f>
        <v/>
      </c>
      <c r="AJ177" s="465" t="str">
        <f>IF(AJ$173="","",IF(COUNTIFS('(6)定期点検調書'!$B$12:$B$5000,AJ$173,'(6)定期点検調書'!$AH$12:$AH$5000,$C177,'(6)定期点検調書'!$BF$12:$BF$5000,$W$7)&gt;=1,$W$7,IF(COUNTIFS('(6)定期点検調書'!$B$12:$B$5000,AJ$173,'(6)定期点検調書'!$AH$12:$AH$5000,$C177,'(6)定期点検調書'!$BF$12:$BF$5000,$V$7)&gt;=1,$V$7,IF(COUNTIFS('(6)定期点検調書'!$B$12:$B$5000,AJ$173,'(6)定期点検調書'!$AH$12:$AH$5000,$C177,'(6)定期点検調書'!$BF$12:$BF$5000,$U$7)&gt;=1,$U$7,IF(COUNTIFS('(6)定期点検調書'!$B$12:$B$5000,AJ$173,'(6)定期点検調書'!$AH$12:$AH$5000,$C177,'(6)定期点検調書'!$BF$12:$BF$5000,$T$7)&gt;=1,$T$7,IF(COUNTIFS('(6)定期点検調書'!$B$12:$B$5000,AJ$173,'(6)定期点検調書'!$AH$12:$AH$5000,$C177,'(6)定期点検調書'!$BF$12:$BF$5000,$S$7)&gt;=1,$S$7,""))))))</f>
        <v/>
      </c>
      <c r="AK177" s="465" t="str">
        <f>IF(AK$173="","",IF(COUNTIFS('(6)定期点検調書'!$B$12:$B$5000,AK$173,'(6)定期点検調書'!$AH$12:$AH$5000,$C177,'(6)定期点検調書'!$BF$12:$BF$5000,$W$7)&gt;=1,$W$7,IF(COUNTIFS('(6)定期点検調書'!$B$12:$B$5000,AK$173,'(6)定期点検調書'!$AH$12:$AH$5000,$C177,'(6)定期点検調書'!$BF$12:$BF$5000,$V$7)&gt;=1,$V$7,IF(COUNTIFS('(6)定期点検調書'!$B$12:$B$5000,AK$173,'(6)定期点検調書'!$AH$12:$AH$5000,$C177,'(6)定期点検調書'!$BF$12:$BF$5000,$U$7)&gt;=1,$U$7,IF(COUNTIFS('(6)定期点検調書'!$B$12:$B$5000,AK$173,'(6)定期点検調書'!$AH$12:$AH$5000,$C177,'(6)定期点検調書'!$BF$12:$BF$5000,$T$7)&gt;=1,$T$7,IF(COUNTIFS('(6)定期点検調書'!$B$12:$B$5000,AK$173,'(6)定期点検調書'!$AH$12:$AH$5000,$C177,'(6)定期点検調書'!$BF$12:$BF$5000,$S$7)&gt;=1,$S$7,""))))))</f>
        <v/>
      </c>
      <c r="AL177" s="465" t="str">
        <f>IF(AL$173="","",IF(COUNTIFS('(6)定期点検調書'!$B$12:$B$5000,AL$173,'(6)定期点検調書'!$AH$12:$AH$5000,$C177,'(6)定期点検調書'!$BF$12:$BF$5000,$W$7)&gt;=1,$W$7,IF(COUNTIFS('(6)定期点検調書'!$B$12:$B$5000,AL$173,'(6)定期点検調書'!$AH$12:$AH$5000,$C177,'(6)定期点検調書'!$BF$12:$BF$5000,$V$7)&gt;=1,$V$7,IF(COUNTIFS('(6)定期点検調書'!$B$12:$B$5000,AL$173,'(6)定期点検調書'!$AH$12:$AH$5000,$C177,'(6)定期点検調書'!$BF$12:$BF$5000,$U$7)&gt;=1,$U$7,IF(COUNTIFS('(6)定期点検調書'!$B$12:$B$5000,AL$173,'(6)定期点検調書'!$AH$12:$AH$5000,$C177,'(6)定期点検調書'!$BF$12:$BF$5000,$T$7)&gt;=1,$T$7,IF(COUNTIFS('(6)定期点検調書'!$B$12:$B$5000,AL$173,'(6)定期点検調書'!$AH$12:$AH$5000,$C177,'(6)定期点検調書'!$BF$12:$BF$5000,$S$7)&gt;=1,$S$7,""))))))</f>
        <v/>
      </c>
      <c r="AM177" s="465" t="str">
        <f>IF(AM$173="","",IF(COUNTIFS('(6)定期点検調書'!$B$12:$B$5000,AM$173,'(6)定期点検調書'!$AH$12:$AH$5000,$C177,'(6)定期点検調書'!$BF$12:$BF$5000,$W$7)&gt;=1,$W$7,IF(COUNTIFS('(6)定期点検調書'!$B$12:$B$5000,AM$173,'(6)定期点検調書'!$AH$12:$AH$5000,$C177,'(6)定期点検調書'!$BF$12:$BF$5000,$V$7)&gt;=1,$V$7,IF(COUNTIFS('(6)定期点検調書'!$B$12:$B$5000,AM$173,'(6)定期点検調書'!$AH$12:$AH$5000,$C177,'(6)定期点検調書'!$BF$12:$BF$5000,$U$7)&gt;=1,$U$7,IF(COUNTIFS('(6)定期点検調書'!$B$12:$B$5000,AM$173,'(6)定期点検調書'!$AH$12:$AH$5000,$C177,'(6)定期点検調書'!$BF$12:$BF$5000,$T$7)&gt;=1,$T$7,IF(COUNTIFS('(6)定期点検調書'!$B$12:$B$5000,AM$173,'(6)定期点検調書'!$AH$12:$AH$5000,$C177,'(6)定期点検調書'!$BF$12:$BF$5000,$S$7)&gt;=1,$S$7,""))))))</f>
        <v/>
      </c>
      <c r="AN177" s="465" t="str">
        <f>IF(AN$173="","",IF(COUNTIFS('(6)定期点検調書'!$B$12:$B$5000,AN$173,'(6)定期点検調書'!$AH$12:$AH$5000,$C177,'(6)定期点検調書'!$BF$12:$BF$5000,$W$7)&gt;=1,$W$7,IF(COUNTIFS('(6)定期点検調書'!$B$12:$B$5000,AN$173,'(6)定期点検調書'!$AH$12:$AH$5000,$C177,'(6)定期点検調書'!$BF$12:$BF$5000,$V$7)&gt;=1,$V$7,IF(COUNTIFS('(6)定期点検調書'!$B$12:$B$5000,AN$173,'(6)定期点検調書'!$AH$12:$AH$5000,$C177,'(6)定期点検調書'!$BF$12:$BF$5000,$U$7)&gt;=1,$U$7,IF(COUNTIFS('(6)定期点検調書'!$B$12:$B$5000,AN$173,'(6)定期点検調書'!$AH$12:$AH$5000,$C177,'(6)定期点検調書'!$BF$12:$BF$5000,$T$7)&gt;=1,$T$7,IF(COUNTIFS('(6)定期点検調書'!$B$12:$B$5000,AN$173,'(6)定期点検調書'!$AH$12:$AH$5000,$C177,'(6)定期点検調書'!$BF$12:$BF$5000,$S$7)&gt;=1,$S$7,""))))))</f>
        <v/>
      </c>
      <c r="AO177" s="465" t="str">
        <f>IF(AO$173="","",IF(COUNTIFS('(6)定期点検調書'!$B$12:$B$5000,AO$173,'(6)定期点検調書'!$AH$12:$AH$5000,$C177,'(6)定期点検調書'!$BF$12:$BF$5000,$W$7)&gt;=1,$W$7,IF(COUNTIFS('(6)定期点検調書'!$B$12:$B$5000,AO$173,'(6)定期点検調書'!$AH$12:$AH$5000,$C177,'(6)定期点検調書'!$BF$12:$BF$5000,$V$7)&gt;=1,$V$7,IF(COUNTIFS('(6)定期点検調書'!$B$12:$B$5000,AO$173,'(6)定期点検調書'!$AH$12:$AH$5000,$C177,'(6)定期点検調書'!$BF$12:$BF$5000,$U$7)&gt;=1,$U$7,IF(COUNTIFS('(6)定期点検調書'!$B$12:$B$5000,AO$173,'(6)定期点検調書'!$AH$12:$AH$5000,$C177,'(6)定期点検調書'!$BF$12:$BF$5000,$T$7)&gt;=1,$T$7,IF(COUNTIFS('(6)定期点検調書'!$B$12:$B$5000,AO$173,'(6)定期点検調書'!$AH$12:$AH$5000,$C177,'(6)定期点検調書'!$BF$12:$BF$5000,$S$7)&gt;=1,$S$7,""))))))</f>
        <v/>
      </c>
      <c r="AP177" s="465" t="str">
        <f>IF(AP$173="","",IF(COUNTIFS('(6)定期点検調書'!$B$12:$B$5000,AP$173,'(6)定期点検調書'!$AH$12:$AH$5000,$C177,'(6)定期点検調書'!$BF$12:$BF$5000,$W$7)&gt;=1,$W$7,IF(COUNTIFS('(6)定期点検調書'!$B$12:$B$5000,AP$173,'(6)定期点検調書'!$AH$12:$AH$5000,$C177,'(6)定期点検調書'!$BF$12:$BF$5000,$V$7)&gt;=1,$V$7,IF(COUNTIFS('(6)定期点検調書'!$B$12:$B$5000,AP$173,'(6)定期点検調書'!$AH$12:$AH$5000,$C177,'(6)定期点検調書'!$BF$12:$BF$5000,$U$7)&gt;=1,$U$7,IF(COUNTIFS('(6)定期点検調書'!$B$12:$B$5000,AP$173,'(6)定期点検調書'!$AH$12:$AH$5000,$C177,'(6)定期点検調書'!$BF$12:$BF$5000,$T$7)&gt;=1,$T$7,IF(COUNTIFS('(6)定期点検調書'!$B$12:$B$5000,AP$173,'(6)定期点検調書'!$AH$12:$AH$5000,$C177,'(6)定期点検調書'!$BF$12:$BF$5000,$S$7)&gt;=1,$S$7,""))))))</f>
        <v/>
      </c>
      <c r="AQ177" s="465" t="str">
        <f>IF(AQ$173="","",IF(COUNTIFS('(6)定期点検調書'!$B$12:$B$5000,AQ$173,'(6)定期点検調書'!$AH$12:$AH$5000,$C177,'(6)定期点検調書'!$BF$12:$BF$5000,$W$7)&gt;=1,$W$7,IF(COUNTIFS('(6)定期点検調書'!$B$12:$B$5000,AQ$173,'(6)定期点検調書'!$AH$12:$AH$5000,$C177,'(6)定期点検調書'!$BF$12:$BF$5000,$V$7)&gt;=1,$V$7,IF(COUNTIFS('(6)定期点検調書'!$B$12:$B$5000,AQ$173,'(6)定期点検調書'!$AH$12:$AH$5000,$C177,'(6)定期点検調書'!$BF$12:$BF$5000,$U$7)&gt;=1,$U$7,IF(COUNTIFS('(6)定期点検調書'!$B$12:$B$5000,AQ$173,'(6)定期点検調書'!$AH$12:$AH$5000,$C177,'(6)定期点検調書'!$BF$12:$BF$5000,$T$7)&gt;=1,$T$7,IF(COUNTIFS('(6)定期点検調書'!$B$12:$B$5000,AQ$173,'(6)定期点検調書'!$AH$12:$AH$5000,$C177,'(6)定期点検調書'!$BF$12:$BF$5000,$S$7)&gt;=1,$S$7,""))))))</f>
        <v/>
      </c>
      <c r="AR177" s="465" t="str">
        <f>IF(AR$173="","",IF(COUNTIFS('(6)定期点検調書'!$B$12:$B$5000,AR$173,'(6)定期点検調書'!$AH$12:$AH$5000,$C177,'(6)定期点検調書'!$BF$12:$BF$5000,$W$7)&gt;=1,$W$7,IF(COUNTIFS('(6)定期点検調書'!$B$12:$B$5000,AR$173,'(6)定期点検調書'!$AH$12:$AH$5000,$C177,'(6)定期点検調書'!$BF$12:$BF$5000,$V$7)&gt;=1,$V$7,IF(COUNTIFS('(6)定期点検調書'!$B$12:$B$5000,AR$173,'(6)定期点検調書'!$AH$12:$AH$5000,$C177,'(6)定期点検調書'!$BF$12:$BF$5000,$U$7)&gt;=1,$U$7,IF(COUNTIFS('(6)定期点検調書'!$B$12:$B$5000,AR$173,'(6)定期点検調書'!$AH$12:$AH$5000,$C177,'(6)定期点検調書'!$BF$12:$BF$5000,$T$7)&gt;=1,$T$7,IF(COUNTIFS('(6)定期点検調書'!$B$12:$B$5000,AR$173,'(6)定期点検調書'!$AH$12:$AH$5000,$C177,'(6)定期点検調書'!$BF$12:$BF$5000,$S$7)&gt;=1,$S$7,""))))))</f>
        <v/>
      </c>
      <c r="AS177" s="465" t="str">
        <f>IF(AS$173="","",IF(COUNTIFS('(6)定期点検調書'!$B$12:$B$5000,AS$173,'(6)定期点検調書'!$AH$12:$AH$5000,$C177,'(6)定期点検調書'!$BF$12:$BF$5000,$W$7)&gt;=1,$W$7,IF(COUNTIFS('(6)定期点検調書'!$B$12:$B$5000,AS$173,'(6)定期点検調書'!$AH$12:$AH$5000,$C177,'(6)定期点検調書'!$BF$12:$BF$5000,$V$7)&gt;=1,$V$7,IF(COUNTIFS('(6)定期点検調書'!$B$12:$B$5000,AS$173,'(6)定期点検調書'!$AH$12:$AH$5000,$C177,'(6)定期点検調書'!$BF$12:$BF$5000,$U$7)&gt;=1,$U$7,IF(COUNTIFS('(6)定期点検調書'!$B$12:$B$5000,AS$173,'(6)定期点検調書'!$AH$12:$AH$5000,$C177,'(6)定期点検調書'!$BF$12:$BF$5000,$T$7)&gt;=1,$T$7,IF(COUNTIFS('(6)定期点検調書'!$B$12:$B$5000,AS$173,'(6)定期点検調書'!$AH$12:$AH$5000,$C177,'(6)定期点検調書'!$BF$12:$BF$5000,$S$7)&gt;=1,$S$7,""))))))</f>
        <v/>
      </c>
      <c r="AT177" s="465" t="str">
        <f>IF(AT$173="","",IF(COUNTIFS('(6)定期点検調書'!$B$12:$B$5000,AT$173,'(6)定期点検調書'!$AH$12:$AH$5000,$C177,'(6)定期点検調書'!$BF$12:$BF$5000,$W$7)&gt;=1,$W$7,IF(COUNTIFS('(6)定期点検調書'!$B$12:$B$5000,AT$173,'(6)定期点検調書'!$AH$12:$AH$5000,$C177,'(6)定期点検調書'!$BF$12:$BF$5000,$V$7)&gt;=1,$V$7,IF(COUNTIFS('(6)定期点検調書'!$B$12:$B$5000,AT$173,'(6)定期点検調書'!$AH$12:$AH$5000,$C177,'(6)定期点検調書'!$BF$12:$BF$5000,$U$7)&gt;=1,$U$7,IF(COUNTIFS('(6)定期点検調書'!$B$12:$B$5000,AT$173,'(6)定期点検調書'!$AH$12:$AH$5000,$C177,'(6)定期点検調書'!$BF$12:$BF$5000,$T$7)&gt;=1,$T$7,IF(COUNTIFS('(6)定期点検調書'!$B$12:$B$5000,AT$173,'(6)定期点検調書'!$AH$12:$AH$5000,$C177,'(6)定期点検調書'!$BF$12:$BF$5000,$S$7)&gt;=1,$S$7,""))))))</f>
        <v/>
      </c>
      <c r="AU177" s="465" t="str">
        <f>IF(AU$173="","",IF(COUNTIFS('(6)定期点検調書'!$B$12:$B$5000,AU$173,'(6)定期点検調書'!$AH$12:$AH$5000,$C177,'(6)定期点検調書'!$BF$12:$BF$5000,$W$7)&gt;=1,$W$7,IF(COUNTIFS('(6)定期点検調書'!$B$12:$B$5000,AU$173,'(6)定期点検調書'!$AH$12:$AH$5000,$C177,'(6)定期点検調書'!$BF$12:$BF$5000,$V$7)&gt;=1,$V$7,IF(COUNTIFS('(6)定期点検調書'!$B$12:$B$5000,AU$173,'(6)定期点検調書'!$AH$12:$AH$5000,$C177,'(6)定期点検調書'!$BF$12:$BF$5000,$U$7)&gt;=1,$U$7,IF(COUNTIFS('(6)定期点検調書'!$B$12:$B$5000,AU$173,'(6)定期点検調書'!$AH$12:$AH$5000,$C177,'(6)定期点検調書'!$BF$12:$BF$5000,$T$7)&gt;=1,$T$7,IF(COUNTIFS('(6)定期点検調書'!$B$12:$B$5000,AU$173,'(6)定期点検調書'!$AH$12:$AH$5000,$C177,'(6)定期点検調書'!$BF$12:$BF$5000,$S$7)&gt;=1,$S$7,""))))))</f>
        <v/>
      </c>
      <c r="AV177" s="465" t="str">
        <f>IF(AV$173="","",IF(COUNTIFS('(6)定期点検調書'!$B$12:$B$5000,AV$173,'(6)定期点検調書'!$AH$12:$AH$5000,$C177,'(6)定期点検調書'!$BF$12:$BF$5000,$W$7)&gt;=1,$W$7,IF(COUNTIFS('(6)定期点検調書'!$B$12:$B$5000,AV$173,'(6)定期点検調書'!$AH$12:$AH$5000,$C177,'(6)定期点検調書'!$BF$12:$BF$5000,$V$7)&gt;=1,$V$7,IF(COUNTIFS('(6)定期点検調書'!$B$12:$B$5000,AV$173,'(6)定期点検調書'!$AH$12:$AH$5000,$C177,'(6)定期点検調書'!$BF$12:$BF$5000,$U$7)&gt;=1,$U$7,IF(COUNTIFS('(6)定期点検調書'!$B$12:$B$5000,AV$173,'(6)定期点検調書'!$AH$12:$AH$5000,$C177,'(6)定期点検調書'!$BF$12:$BF$5000,$T$7)&gt;=1,$T$7,IF(COUNTIFS('(6)定期点検調書'!$B$12:$B$5000,AV$173,'(6)定期点検調書'!$AH$12:$AH$5000,$C177,'(6)定期点検調書'!$BF$12:$BF$5000,$S$7)&gt;=1,$S$7,""))))))</f>
        <v/>
      </c>
      <c r="AW177" s="465" t="str">
        <f>IF(AW$173="","",IF(COUNTIFS('(6)定期点検調書'!$B$12:$B$5000,AW$173,'(6)定期点検調書'!$AH$12:$AH$5000,$C177,'(6)定期点検調書'!$BF$12:$BF$5000,$W$7)&gt;=1,$W$7,IF(COUNTIFS('(6)定期点検調書'!$B$12:$B$5000,AW$173,'(6)定期点検調書'!$AH$12:$AH$5000,$C177,'(6)定期点検調書'!$BF$12:$BF$5000,$V$7)&gt;=1,$V$7,IF(COUNTIFS('(6)定期点検調書'!$B$12:$B$5000,AW$173,'(6)定期点検調書'!$AH$12:$AH$5000,$C177,'(6)定期点検調書'!$BF$12:$BF$5000,$U$7)&gt;=1,$U$7,IF(COUNTIFS('(6)定期点検調書'!$B$12:$B$5000,AW$173,'(6)定期点検調書'!$AH$12:$AH$5000,$C177,'(6)定期点検調書'!$BF$12:$BF$5000,$T$7)&gt;=1,$T$7,IF(COUNTIFS('(6)定期点検調書'!$B$12:$B$5000,AW$173,'(6)定期点検調書'!$AH$12:$AH$5000,$C177,'(6)定期点検調書'!$BF$12:$BF$5000,$S$7)&gt;=1,$S$7,""))))))</f>
        <v/>
      </c>
      <c r="AX177" s="465" t="str">
        <f>IF(AX$173="","",IF(COUNTIFS('(6)定期点検調書'!$B$12:$B$5000,AX$173,'(6)定期点検調書'!$AH$12:$AH$5000,$C177,'(6)定期点検調書'!$BF$12:$BF$5000,$W$7)&gt;=1,$W$7,IF(COUNTIFS('(6)定期点検調書'!$B$12:$B$5000,AX$173,'(6)定期点検調書'!$AH$12:$AH$5000,$C177,'(6)定期点検調書'!$BF$12:$BF$5000,$V$7)&gt;=1,$V$7,IF(COUNTIFS('(6)定期点検調書'!$B$12:$B$5000,AX$173,'(6)定期点検調書'!$AH$12:$AH$5000,$C177,'(6)定期点検調書'!$BF$12:$BF$5000,$U$7)&gt;=1,$U$7,IF(COUNTIFS('(6)定期点検調書'!$B$12:$B$5000,AX$173,'(6)定期点検調書'!$AH$12:$AH$5000,$C177,'(6)定期点検調書'!$BF$12:$BF$5000,$T$7)&gt;=1,$T$7,IF(COUNTIFS('(6)定期点検調書'!$B$12:$B$5000,AX$173,'(6)定期点検調書'!$AH$12:$AH$5000,$C177,'(6)定期点検調書'!$BF$12:$BF$5000,$S$7)&gt;=1,$S$7,""))))))</f>
        <v/>
      </c>
      <c r="AY177" s="465" t="str">
        <f>IF(AY$173="","",IF(COUNTIFS('(6)定期点検調書'!$B$12:$B$5000,AY$173,'(6)定期点検調書'!$AH$12:$AH$5000,$C177,'(6)定期点検調書'!$BF$12:$BF$5000,$W$7)&gt;=1,$W$7,IF(COUNTIFS('(6)定期点検調書'!$B$12:$B$5000,AY$173,'(6)定期点検調書'!$AH$12:$AH$5000,$C177,'(6)定期点検調書'!$BF$12:$BF$5000,$V$7)&gt;=1,$V$7,IF(COUNTIFS('(6)定期点検調書'!$B$12:$B$5000,AY$173,'(6)定期点検調書'!$AH$12:$AH$5000,$C177,'(6)定期点検調書'!$BF$12:$BF$5000,$U$7)&gt;=1,$U$7,IF(COUNTIFS('(6)定期点検調書'!$B$12:$B$5000,AY$173,'(6)定期点検調書'!$AH$12:$AH$5000,$C177,'(6)定期点検調書'!$BF$12:$BF$5000,$T$7)&gt;=1,$T$7,IF(COUNTIFS('(6)定期点検調書'!$B$12:$B$5000,AY$173,'(6)定期点検調書'!$AH$12:$AH$5000,$C177,'(6)定期点検調書'!$BF$12:$BF$5000,$S$7)&gt;=1,$S$7,""))))))</f>
        <v/>
      </c>
      <c r="AZ177" s="465" t="str">
        <f>IF(AZ$173="","",IF(COUNTIFS('(6)定期点検調書'!$B$12:$B$5000,AZ$173,'(6)定期点検調書'!$AH$12:$AH$5000,$C177,'(6)定期点検調書'!$BF$12:$BF$5000,$W$7)&gt;=1,$W$7,IF(COUNTIFS('(6)定期点検調書'!$B$12:$B$5000,AZ$173,'(6)定期点検調書'!$AH$12:$AH$5000,$C177,'(6)定期点検調書'!$BF$12:$BF$5000,$V$7)&gt;=1,$V$7,IF(COUNTIFS('(6)定期点検調書'!$B$12:$B$5000,AZ$173,'(6)定期点検調書'!$AH$12:$AH$5000,$C177,'(6)定期点検調書'!$BF$12:$BF$5000,$U$7)&gt;=1,$U$7,IF(COUNTIFS('(6)定期点検調書'!$B$12:$B$5000,AZ$173,'(6)定期点検調書'!$AH$12:$AH$5000,$C177,'(6)定期点検調書'!$BF$12:$BF$5000,$T$7)&gt;=1,$T$7,IF(COUNTIFS('(6)定期点検調書'!$B$12:$B$5000,AZ$173,'(6)定期点検調書'!$AH$12:$AH$5000,$C177,'(6)定期点検調書'!$BF$12:$BF$5000,$S$7)&gt;=1,$S$7,""))))))</f>
        <v/>
      </c>
      <c r="BA177" s="466" t="str">
        <f>IF(BA$173="","",IF(COUNTIFS('(6)定期点検調書'!$B$12:$B$5000,BA$173,'(6)定期点検調書'!$AH$12:$AH$5000,$C177,'(6)定期点検調書'!$BF$12:$BF$5000,$W$7)&gt;=1,$W$7,IF(COUNTIFS('(6)定期点検調書'!$B$12:$B$5000,BA$173,'(6)定期点検調書'!$AH$12:$AH$5000,$C177,'(6)定期点検調書'!$BF$12:$BF$5000,$V$7)&gt;=1,$V$7,IF(COUNTIFS('(6)定期点検調書'!$B$12:$B$5000,BA$173,'(6)定期点検調書'!$AH$12:$AH$5000,$C177,'(6)定期点検調書'!$BF$12:$BF$5000,$U$7)&gt;=1,$U$7,IF(COUNTIFS('(6)定期点検調書'!$B$12:$B$5000,BA$173,'(6)定期点検調書'!$AH$12:$AH$5000,$C177,'(6)定期点検調書'!$BF$12:$BF$5000,$T$7)&gt;=1,$T$7,IF(COUNTIFS('(6)定期点検調書'!$B$12:$B$5000,BA$173,'(6)定期点検調書'!$AH$12:$AH$5000,$C177,'(6)定期点検調書'!$BF$12:$BF$5000,$S$7)&gt;=1,$S$7,""))))))</f>
        <v/>
      </c>
      <c r="BB177" s="1"/>
      <c r="BC177" s="1"/>
    </row>
    <row r="178" spans="2:55" ht="18.75" customHeight="1" x14ac:dyDescent="0.2">
      <c r="B178" s="1854"/>
      <c r="C178" s="1841" t="str">
        <f>ﾃﾞｰﾀ一覧!$U$22</f>
        <v>覆工背面変状</v>
      </c>
      <c r="D178" s="1842"/>
      <c r="E178" s="1842"/>
      <c r="F178" s="1842"/>
      <c r="G178" s="1843"/>
      <c r="H178" s="467" t="str">
        <f>IF(H$173="","",IF(COUNTIFS('(6)定期点検調書'!$B$12:$B$5000,H$173,'(6)定期点検調書'!$AH$12:$AH$5000,$C178,'(6)定期点検調書'!$BF$12:$BF$5000,$W$7)&gt;=1,$W$7,IF(COUNTIFS('(6)定期点検調書'!$B$12:$B$5000,H$173,'(6)定期点検調書'!$AH$12:$AH$5000,$C178,'(6)定期点検調書'!$BF$12:$BF$5000,$V$7)&gt;=1,$V$7,IF(COUNTIFS('(6)定期点検調書'!$B$12:$B$5000,H$173,'(6)定期点検調書'!$AH$12:$AH$5000,$C178,'(6)定期点検調書'!$BF$12:$BF$5000,$U$7)&gt;=1,$U$7,IF(COUNTIFS('(6)定期点検調書'!$B$12:$B$5000,H$173,'(6)定期点検調書'!$AH$12:$AH$5000,$C178,'(6)定期点検調書'!$BF$12:$BF$5000,$T$7)&gt;=1,$T$7,IF(COUNTIFS('(6)定期点検調書'!$B$12:$B$5000,H$173,'(6)定期点検調書'!$AH$12:$AH$5000,$C178,'(6)定期点検調書'!$BF$12:$BF$5000,$S$7)&gt;=1,$S$7,""))))))</f>
        <v/>
      </c>
      <c r="I178" s="465" t="str">
        <f>IF(I$173="","",IF(COUNTIFS('(6)定期点検調書'!$B$12:$B$5000,I$173,'(6)定期点検調書'!$AH$12:$AH$5000,$C178,'(6)定期点検調書'!$BF$12:$BF$5000,$W$7)&gt;=1,$W$7,IF(COUNTIFS('(6)定期点検調書'!$B$12:$B$5000,I$173,'(6)定期点検調書'!$AH$12:$AH$5000,$C178,'(6)定期点検調書'!$BF$12:$BF$5000,$V$7)&gt;=1,$V$7,IF(COUNTIFS('(6)定期点検調書'!$B$12:$B$5000,I$173,'(6)定期点検調書'!$AH$12:$AH$5000,$C178,'(6)定期点検調書'!$BF$12:$BF$5000,$U$7)&gt;=1,$U$7,IF(COUNTIFS('(6)定期点検調書'!$B$12:$B$5000,I$173,'(6)定期点検調書'!$AH$12:$AH$5000,$C178,'(6)定期点検調書'!$BF$12:$BF$5000,$T$7)&gt;=1,$T$7,IF(COUNTIFS('(6)定期点検調書'!$B$12:$B$5000,I$173,'(6)定期点検調書'!$AH$12:$AH$5000,$C178,'(6)定期点検調書'!$BF$12:$BF$5000,$S$7)&gt;=1,$S$7,""))))))</f>
        <v/>
      </c>
      <c r="J178" s="465" t="str">
        <f>IF(J$173="","",IF(COUNTIFS('(6)定期点検調書'!$B$12:$B$5000,J$173,'(6)定期点検調書'!$AH$12:$AH$5000,$C178,'(6)定期点検調書'!$BF$12:$BF$5000,$W$7)&gt;=1,$W$7,IF(COUNTIFS('(6)定期点検調書'!$B$12:$B$5000,J$173,'(6)定期点検調書'!$AH$12:$AH$5000,$C178,'(6)定期点検調書'!$BF$12:$BF$5000,$V$7)&gt;=1,$V$7,IF(COUNTIFS('(6)定期点検調書'!$B$12:$B$5000,J$173,'(6)定期点検調書'!$AH$12:$AH$5000,$C178,'(6)定期点検調書'!$BF$12:$BF$5000,$U$7)&gt;=1,$U$7,IF(COUNTIFS('(6)定期点検調書'!$B$12:$B$5000,J$173,'(6)定期点検調書'!$AH$12:$AH$5000,$C178,'(6)定期点検調書'!$BF$12:$BF$5000,$T$7)&gt;=1,$T$7,IF(COUNTIFS('(6)定期点検調書'!$B$12:$B$5000,J$173,'(6)定期点検調書'!$AH$12:$AH$5000,$C178,'(6)定期点検調書'!$BF$12:$BF$5000,$S$7)&gt;=1,$S$7,""))))))</f>
        <v/>
      </c>
      <c r="K178" s="465" t="str">
        <f>IF(K$173="","",IF(COUNTIFS('(6)定期点検調書'!$B$12:$B$5000,K$173,'(6)定期点検調書'!$AH$12:$AH$5000,$C178,'(6)定期点検調書'!$BF$12:$BF$5000,$W$7)&gt;=1,$W$7,IF(COUNTIFS('(6)定期点検調書'!$B$12:$B$5000,K$173,'(6)定期点検調書'!$AH$12:$AH$5000,$C178,'(6)定期点検調書'!$BF$12:$BF$5000,$V$7)&gt;=1,$V$7,IF(COUNTIFS('(6)定期点検調書'!$B$12:$B$5000,K$173,'(6)定期点検調書'!$AH$12:$AH$5000,$C178,'(6)定期点検調書'!$BF$12:$BF$5000,$U$7)&gt;=1,$U$7,IF(COUNTIFS('(6)定期点検調書'!$B$12:$B$5000,K$173,'(6)定期点検調書'!$AH$12:$AH$5000,$C178,'(6)定期点検調書'!$BF$12:$BF$5000,$T$7)&gt;=1,$T$7,IF(COUNTIFS('(6)定期点検調書'!$B$12:$B$5000,K$173,'(6)定期点検調書'!$AH$12:$AH$5000,$C178,'(6)定期点検調書'!$BF$12:$BF$5000,$S$7)&gt;=1,$S$7,""))))))</f>
        <v/>
      </c>
      <c r="L178" s="465" t="str">
        <f>IF(L$173="","",IF(COUNTIFS('(6)定期点検調書'!$B$12:$B$5000,L$173,'(6)定期点検調書'!$AH$12:$AH$5000,$C178,'(6)定期点検調書'!$BF$12:$BF$5000,$W$7)&gt;=1,$W$7,IF(COUNTIFS('(6)定期点検調書'!$B$12:$B$5000,L$173,'(6)定期点検調書'!$AH$12:$AH$5000,$C178,'(6)定期点検調書'!$BF$12:$BF$5000,$V$7)&gt;=1,$V$7,IF(COUNTIFS('(6)定期点検調書'!$B$12:$B$5000,L$173,'(6)定期点検調書'!$AH$12:$AH$5000,$C178,'(6)定期点検調書'!$BF$12:$BF$5000,$U$7)&gt;=1,$U$7,IF(COUNTIFS('(6)定期点検調書'!$B$12:$B$5000,L$173,'(6)定期点検調書'!$AH$12:$AH$5000,$C178,'(6)定期点検調書'!$BF$12:$BF$5000,$T$7)&gt;=1,$T$7,IF(COUNTIFS('(6)定期点検調書'!$B$12:$B$5000,L$173,'(6)定期点検調書'!$AH$12:$AH$5000,$C178,'(6)定期点検調書'!$BF$12:$BF$5000,$S$7)&gt;=1,$S$7,""))))))</f>
        <v/>
      </c>
      <c r="M178" s="465" t="str">
        <f>IF(M$173="","",IF(COUNTIFS('(6)定期点検調書'!$B$12:$B$5000,M$173,'(6)定期点検調書'!$AH$12:$AH$5000,$C178,'(6)定期点検調書'!$BF$12:$BF$5000,$W$7)&gt;=1,$W$7,IF(COUNTIFS('(6)定期点検調書'!$B$12:$B$5000,M$173,'(6)定期点検調書'!$AH$12:$AH$5000,$C178,'(6)定期点検調書'!$BF$12:$BF$5000,$V$7)&gt;=1,$V$7,IF(COUNTIFS('(6)定期点検調書'!$B$12:$B$5000,M$173,'(6)定期点検調書'!$AH$12:$AH$5000,$C178,'(6)定期点検調書'!$BF$12:$BF$5000,$U$7)&gt;=1,$U$7,IF(COUNTIFS('(6)定期点検調書'!$B$12:$B$5000,M$173,'(6)定期点検調書'!$AH$12:$AH$5000,$C178,'(6)定期点検調書'!$BF$12:$BF$5000,$T$7)&gt;=1,$T$7,IF(COUNTIFS('(6)定期点検調書'!$B$12:$B$5000,M$173,'(6)定期点検調書'!$AH$12:$AH$5000,$C178,'(6)定期点検調書'!$BF$12:$BF$5000,$S$7)&gt;=1,$S$7,""))))))</f>
        <v/>
      </c>
      <c r="N178" s="465" t="str">
        <f>IF(N$173="","",IF(COUNTIFS('(6)定期点検調書'!$B$12:$B$5000,N$173,'(6)定期点検調書'!$AH$12:$AH$5000,$C178,'(6)定期点検調書'!$BF$12:$BF$5000,$W$7)&gt;=1,$W$7,IF(COUNTIFS('(6)定期点検調書'!$B$12:$B$5000,N$173,'(6)定期点検調書'!$AH$12:$AH$5000,$C178,'(6)定期点検調書'!$BF$12:$BF$5000,$V$7)&gt;=1,$V$7,IF(COUNTIFS('(6)定期点検調書'!$B$12:$B$5000,N$173,'(6)定期点検調書'!$AH$12:$AH$5000,$C178,'(6)定期点検調書'!$BF$12:$BF$5000,$U$7)&gt;=1,$U$7,IF(COUNTIFS('(6)定期点検調書'!$B$12:$B$5000,N$173,'(6)定期点検調書'!$AH$12:$AH$5000,$C178,'(6)定期点検調書'!$BF$12:$BF$5000,$T$7)&gt;=1,$T$7,IF(COUNTIFS('(6)定期点検調書'!$B$12:$B$5000,N$173,'(6)定期点検調書'!$AH$12:$AH$5000,$C178,'(6)定期点検調書'!$BF$12:$BF$5000,$S$7)&gt;=1,$S$7,""))))))</f>
        <v/>
      </c>
      <c r="O178" s="465" t="str">
        <f>IF(O$173="","",IF(COUNTIFS('(6)定期点検調書'!$B$12:$B$5000,O$173,'(6)定期点検調書'!$AH$12:$AH$5000,$C178,'(6)定期点検調書'!$BF$12:$BF$5000,$W$7)&gt;=1,$W$7,IF(COUNTIFS('(6)定期点検調書'!$B$12:$B$5000,O$173,'(6)定期点検調書'!$AH$12:$AH$5000,$C178,'(6)定期点検調書'!$BF$12:$BF$5000,$V$7)&gt;=1,$V$7,IF(COUNTIFS('(6)定期点検調書'!$B$12:$B$5000,O$173,'(6)定期点検調書'!$AH$12:$AH$5000,$C178,'(6)定期点検調書'!$BF$12:$BF$5000,$U$7)&gt;=1,$U$7,IF(COUNTIFS('(6)定期点検調書'!$B$12:$B$5000,O$173,'(6)定期点検調書'!$AH$12:$AH$5000,$C178,'(6)定期点検調書'!$BF$12:$BF$5000,$T$7)&gt;=1,$T$7,IF(COUNTIFS('(6)定期点検調書'!$B$12:$B$5000,O$173,'(6)定期点検調書'!$AH$12:$AH$5000,$C178,'(6)定期点検調書'!$BF$12:$BF$5000,$S$7)&gt;=1,$S$7,""))))))</f>
        <v/>
      </c>
      <c r="P178" s="465" t="str">
        <f>IF(P$173="","",IF(COUNTIFS('(6)定期点検調書'!$B$12:$B$5000,P$173,'(6)定期点検調書'!$AH$12:$AH$5000,$C178,'(6)定期点検調書'!$BF$12:$BF$5000,$W$7)&gt;=1,$W$7,IF(COUNTIFS('(6)定期点検調書'!$B$12:$B$5000,P$173,'(6)定期点検調書'!$AH$12:$AH$5000,$C178,'(6)定期点検調書'!$BF$12:$BF$5000,$V$7)&gt;=1,$V$7,IF(COUNTIFS('(6)定期点検調書'!$B$12:$B$5000,P$173,'(6)定期点検調書'!$AH$12:$AH$5000,$C178,'(6)定期点検調書'!$BF$12:$BF$5000,$U$7)&gt;=1,$U$7,IF(COUNTIFS('(6)定期点検調書'!$B$12:$B$5000,P$173,'(6)定期点検調書'!$AH$12:$AH$5000,$C178,'(6)定期点検調書'!$BF$12:$BF$5000,$T$7)&gt;=1,$T$7,IF(COUNTIFS('(6)定期点検調書'!$B$12:$B$5000,P$173,'(6)定期点検調書'!$AH$12:$AH$5000,$C178,'(6)定期点検調書'!$BF$12:$BF$5000,$S$7)&gt;=1,$S$7,""))))))</f>
        <v/>
      </c>
      <c r="Q178" s="465" t="str">
        <f>IF(Q$173="","",IF(COUNTIFS('(6)定期点検調書'!$B$12:$B$5000,Q$173,'(6)定期点検調書'!$AH$12:$AH$5000,$C178,'(6)定期点検調書'!$BF$12:$BF$5000,$W$7)&gt;=1,$W$7,IF(COUNTIFS('(6)定期点検調書'!$B$12:$B$5000,Q$173,'(6)定期点検調書'!$AH$12:$AH$5000,$C178,'(6)定期点検調書'!$BF$12:$BF$5000,$V$7)&gt;=1,$V$7,IF(COUNTIFS('(6)定期点検調書'!$B$12:$B$5000,Q$173,'(6)定期点検調書'!$AH$12:$AH$5000,$C178,'(6)定期点検調書'!$BF$12:$BF$5000,$U$7)&gt;=1,$U$7,IF(COUNTIFS('(6)定期点検調書'!$B$12:$B$5000,Q$173,'(6)定期点検調書'!$AH$12:$AH$5000,$C178,'(6)定期点検調書'!$BF$12:$BF$5000,$T$7)&gt;=1,$T$7,IF(COUNTIFS('(6)定期点検調書'!$B$12:$B$5000,Q$173,'(6)定期点検調書'!$AH$12:$AH$5000,$C178,'(6)定期点検調書'!$BF$12:$BF$5000,$S$7)&gt;=1,$S$7,""))))))</f>
        <v/>
      </c>
      <c r="R178" s="465" t="str">
        <f>IF(R$173="","",IF(COUNTIFS('(6)定期点検調書'!$B$12:$B$5000,R$173,'(6)定期点検調書'!$AH$12:$AH$5000,$C178,'(6)定期点検調書'!$BF$12:$BF$5000,$W$7)&gt;=1,$W$7,IF(COUNTIFS('(6)定期点検調書'!$B$12:$B$5000,R$173,'(6)定期点検調書'!$AH$12:$AH$5000,$C178,'(6)定期点検調書'!$BF$12:$BF$5000,$V$7)&gt;=1,$V$7,IF(COUNTIFS('(6)定期点検調書'!$B$12:$B$5000,R$173,'(6)定期点検調書'!$AH$12:$AH$5000,$C178,'(6)定期点検調書'!$BF$12:$BF$5000,$U$7)&gt;=1,$U$7,IF(COUNTIFS('(6)定期点検調書'!$B$12:$B$5000,R$173,'(6)定期点検調書'!$AH$12:$AH$5000,$C178,'(6)定期点検調書'!$BF$12:$BF$5000,$T$7)&gt;=1,$T$7,IF(COUNTIFS('(6)定期点検調書'!$B$12:$B$5000,R$173,'(6)定期点検調書'!$AH$12:$AH$5000,$C178,'(6)定期点検調書'!$BF$12:$BF$5000,$S$7)&gt;=1,$S$7,""))))))</f>
        <v/>
      </c>
      <c r="S178" s="465" t="str">
        <f>IF(S$173="","",IF(COUNTIFS('(6)定期点検調書'!$B$12:$B$5000,S$173,'(6)定期点検調書'!$AH$12:$AH$5000,$C178,'(6)定期点検調書'!$BF$12:$BF$5000,$W$7)&gt;=1,$W$7,IF(COUNTIFS('(6)定期点検調書'!$B$12:$B$5000,S$173,'(6)定期点検調書'!$AH$12:$AH$5000,$C178,'(6)定期点検調書'!$BF$12:$BF$5000,$V$7)&gt;=1,$V$7,IF(COUNTIFS('(6)定期点検調書'!$B$12:$B$5000,S$173,'(6)定期点検調書'!$AH$12:$AH$5000,$C178,'(6)定期点検調書'!$BF$12:$BF$5000,$U$7)&gt;=1,$U$7,IF(COUNTIFS('(6)定期点検調書'!$B$12:$B$5000,S$173,'(6)定期点検調書'!$AH$12:$AH$5000,$C178,'(6)定期点検調書'!$BF$12:$BF$5000,$T$7)&gt;=1,$T$7,IF(COUNTIFS('(6)定期点検調書'!$B$12:$B$5000,S$173,'(6)定期点検調書'!$AH$12:$AH$5000,$C178,'(6)定期点検調書'!$BF$12:$BF$5000,$S$7)&gt;=1,$S$7,""))))))</f>
        <v/>
      </c>
      <c r="T178" s="465" t="str">
        <f>IF(T$173="","",IF(COUNTIFS('(6)定期点検調書'!$B$12:$B$5000,T$173,'(6)定期点検調書'!$AH$12:$AH$5000,$C178,'(6)定期点検調書'!$BF$12:$BF$5000,$W$7)&gt;=1,$W$7,IF(COUNTIFS('(6)定期点検調書'!$B$12:$B$5000,T$173,'(6)定期点検調書'!$AH$12:$AH$5000,$C178,'(6)定期点検調書'!$BF$12:$BF$5000,$V$7)&gt;=1,$V$7,IF(COUNTIFS('(6)定期点検調書'!$B$12:$B$5000,T$173,'(6)定期点検調書'!$AH$12:$AH$5000,$C178,'(6)定期点検調書'!$BF$12:$BF$5000,$U$7)&gt;=1,$U$7,IF(COUNTIFS('(6)定期点検調書'!$B$12:$B$5000,T$173,'(6)定期点検調書'!$AH$12:$AH$5000,$C178,'(6)定期点検調書'!$BF$12:$BF$5000,$T$7)&gt;=1,$T$7,IF(COUNTIFS('(6)定期点検調書'!$B$12:$B$5000,T$173,'(6)定期点検調書'!$AH$12:$AH$5000,$C178,'(6)定期点検調書'!$BF$12:$BF$5000,$S$7)&gt;=1,$S$7,""))))))</f>
        <v/>
      </c>
      <c r="U178" s="465" t="str">
        <f>IF(U$173="","",IF(COUNTIFS('(6)定期点検調書'!$B$12:$B$5000,U$173,'(6)定期点検調書'!$AH$12:$AH$5000,$C178,'(6)定期点検調書'!$BF$12:$BF$5000,$W$7)&gt;=1,$W$7,IF(COUNTIFS('(6)定期点検調書'!$B$12:$B$5000,U$173,'(6)定期点検調書'!$AH$12:$AH$5000,$C178,'(6)定期点検調書'!$BF$12:$BF$5000,$V$7)&gt;=1,$V$7,IF(COUNTIFS('(6)定期点検調書'!$B$12:$B$5000,U$173,'(6)定期点検調書'!$AH$12:$AH$5000,$C178,'(6)定期点検調書'!$BF$12:$BF$5000,$U$7)&gt;=1,$U$7,IF(COUNTIFS('(6)定期点検調書'!$B$12:$B$5000,U$173,'(6)定期点検調書'!$AH$12:$AH$5000,$C178,'(6)定期点検調書'!$BF$12:$BF$5000,$T$7)&gt;=1,$T$7,IF(COUNTIFS('(6)定期点検調書'!$B$12:$B$5000,U$173,'(6)定期点検調書'!$AH$12:$AH$5000,$C178,'(6)定期点検調書'!$BF$12:$BF$5000,$S$7)&gt;=1,$S$7,""))))))</f>
        <v/>
      </c>
      <c r="V178" s="465" t="str">
        <f>IF(V$173="","",IF(COUNTIFS('(6)定期点検調書'!$B$12:$B$5000,V$173,'(6)定期点検調書'!$AH$12:$AH$5000,$C178,'(6)定期点検調書'!$BF$12:$BF$5000,$W$7)&gt;=1,$W$7,IF(COUNTIFS('(6)定期点検調書'!$B$12:$B$5000,V$173,'(6)定期点検調書'!$AH$12:$AH$5000,$C178,'(6)定期点検調書'!$BF$12:$BF$5000,$V$7)&gt;=1,$V$7,IF(COUNTIFS('(6)定期点検調書'!$B$12:$B$5000,V$173,'(6)定期点検調書'!$AH$12:$AH$5000,$C178,'(6)定期点検調書'!$BF$12:$BF$5000,$U$7)&gt;=1,$U$7,IF(COUNTIFS('(6)定期点検調書'!$B$12:$B$5000,V$173,'(6)定期点検調書'!$AH$12:$AH$5000,$C178,'(6)定期点検調書'!$BF$12:$BF$5000,$T$7)&gt;=1,$T$7,IF(COUNTIFS('(6)定期点検調書'!$B$12:$B$5000,V$173,'(6)定期点検調書'!$AH$12:$AH$5000,$C178,'(6)定期点検調書'!$BF$12:$BF$5000,$S$7)&gt;=1,$S$7,""))))))</f>
        <v/>
      </c>
      <c r="W178" s="465" t="str">
        <f>IF(W$173="","",IF(COUNTIFS('(6)定期点検調書'!$B$12:$B$5000,W$173,'(6)定期点検調書'!$AH$12:$AH$5000,$C178,'(6)定期点検調書'!$BF$12:$BF$5000,$W$7)&gt;=1,$W$7,IF(COUNTIFS('(6)定期点検調書'!$B$12:$B$5000,W$173,'(6)定期点検調書'!$AH$12:$AH$5000,$C178,'(6)定期点検調書'!$BF$12:$BF$5000,$V$7)&gt;=1,$V$7,IF(COUNTIFS('(6)定期点検調書'!$B$12:$B$5000,W$173,'(6)定期点検調書'!$AH$12:$AH$5000,$C178,'(6)定期点検調書'!$BF$12:$BF$5000,$U$7)&gt;=1,$U$7,IF(COUNTIFS('(6)定期点検調書'!$B$12:$B$5000,W$173,'(6)定期点検調書'!$AH$12:$AH$5000,$C178,'(6)定期点検調書'!$BF$12:$BF$5000,$T$7)&gt;=1,$T$7,IF(COUNTIFS('(6)定期点検調書'!$B$12:$B$5000,W$173,'(6)定期点検調書'!$AH$12:$AH$5000,$C178,'(6)定期点検調書'!$BF$12:$BF$5000,$S$7)&gt;=1,$S$7,""))))))</f>
        <v/>
      </c>
      <c r="X178" s="465" t="str">
        <f>IF(X$173="","",IF(COUNTIFS('(6)定期点検調書'!$B$12:$B$5000,X$173,'(6)定期点検調書'!$AH$12:$AH$5000,$C178,'(6)定期点検調書'!$BF$12:$BF$5000,$W$7)&gt;=1,$W$7,IF(COUNTIFS('(6)定期点検調書'!$B$12:$B$5000,X$173,'(6)定期点検調書'!$AH$12:$AH$5000,$C178,'(6)定期点検調書'!$BF$12:$BF$5000,$V$7)&gt;=1,$V$7,IF(COUNTIFS('(6)定期点検調書'!$B$12:$B$5000,X$173,'(6)定期点検調書'!$AH$12:$AH$5000,$C178,'(6)定期点検調書'!$BF$12:$BF$5000,$U$7)&gt;=1,$U$7,IF(COUNTIFS('(6)定期点検調書'!$B$12:$B$5000,X$173,'(6)定期点検調書'!$AH$12:$AH$5000,$C178,'(6)定期点検調書'!$BF$12:$BF$5000,$T$7)&gt;=1,$T$7,IF(COUNTIFS('(6)定期点検調書'!$B$12:$B$5000,X$173,'(6)定期点検調書'!$AH$12:$AH$5000,$C178,'(6)定期点検調書'!$BF$12:$BF$5000,$S$7)&gt;=1,$S$7,""))))))</f>
        <v/>
      </c>
      <c r="Y178" s="465" t="str">
        <f>IF(Y$173="","",IF(COUNTIFS('(6)定期点検調書'!$B$12:$B$5000,Y$173,'(6)定期点検調書'!$AH$12:$AH$5000,$C178,'(6)定期点検調書'!$BF$12:$BF$5000,$W$7)&gt;=1,$W$7,IF(COUNTIFS('(6)定期点検調書'!$B$12:$B$5000,Y$173,'(6)定期点検調書'!$AH$12:$AH$5000,$C178,'(6)定期点検調書'!$BF$12:$BF$5000,$V$7)&gt;=1,$V$7,IF(COUNTIFS('(6)定期点検調書'!$B$12:$B$5000,Y$173,'(6)定期点検調書'!$AH$12:$AH$5000,$C178,'(6)定期点検調書'!$BF$12:$BF$5000,$U$7)&gt;=1,$U$7,IF(COUNTIFS('(6)定期点検調書'!$B$12:$B$5000,Y$173,'(6)定期点検調書'!$AH$12:$AH$5000,$C178,'(6)定期点検調書'!$BF$12:$BF$5000,$T$7)&gt;=1,$T$7,IF(COUNTIFS('(6)定期点検調書'!$B$12:$B$5000,Y$173,'(6)定期点検調書'!$AH$12:$AH$5000,$C178,'(6)定期点検調書'!$BF$12:$BF$5000,$S$7)&gt;=1,$S$7,""))))))</f>
        <v/>
      </c>
      <c r="Z178" s="465" t="str">
        <f>IF(Z$173="","",IF(COUNTIFS('(6)定期点検調書'!$B$12:$B$5000,Z$173,'(6)定期点検調書'!$AH$12:$AH$5000,$C178,'(6)定期点検調書'!$BF$12:$BF$5000,$W$7)&gt;=1,$W$7,IF(COUNTIFS('(6)定期点検調書'!$B$12:$B$5000,Z$173,'(6)定期点検調書'!$AH$12:$AH$5000,$C178,'(6)定期点検調書'!$BF$12:$BF$5000,$V$7)&gt;=1,$V$7,IF(COUNTIFS('(6)定期点検調書'!$B$12:$B$5000,Z$173,'(6)定期点検調書'!$AH$12:$AH$5000,$C178,'(6)定期点検調書'!$BF$12:$BF$5000,$U$7)&gt;=1,$U$7,IF(COUNTIFS('(6)定期点検調書'!$B$12:$B$5000,Z$173,'(6)定期点検調書'!$AH$12:$AH$5000,$C178,'(6)定期点検調書'!$BF$12:$BF$5000,$T$7)&gt;=1,$T$7,IF(COUNTIFS('(6)定期点検調書'!$B$12:$B$5000,Z$173,'(6)定期点検調書'!$AH$12:$AH$5000,$C178,'(6)定期点検調書'!$BF$12:$BF$5000,$S$7)&gt;=1,$S$7,""))))))</f>
        <v/>
      </c>
      <c r="AA178" s="465" t="str">
        <f>IF(AA$173="","",IF(COUNTIFS('(6)定期点検調書'!$B$12:$B$5000,AA$173,'(6)定期点検調書'!$AH$12:$AH$5000,$C178,'(6)定期点検調書'!$BF$12:$BF$5000,$W$7)&gt;=1,$W$7,IF(COUNTIFS('(6)定期点検調書'!$B$12:$B$5000,AA$173,'(6)定期点検調書'!$AH$12:$AH$5000,$C178,'(6)定期点検調書'!$BF$12:$BF$5000,$V$7)&gt;=1,$V$7,IF(COUNTIFS('(6)定期点検調書'!$B$12:$B$5000,AA$173,'(6)定期点検調書'!$AH$12:$AH$5000,$C178,'(6)定期点検調書'!$BF$12:$BF$5000,$U$7)&gt;=1,$U$7,IF(COUNTIFS('(6)定期点検調書'!$B$12:$B$5000,AA$173,'(6)定期点検調書'!$AH$12:$AH$5000,$C178,'(6)定期点検調書'!$BF$12:$BF$5000,$T$7)&gt;=1,$T$7,IF(COUNTIFS('(6)定期点検調書'!$B$12:$B$5000,AA$173,'(6)定期点検調書'!$AH$12:$AH$5000,$C178,'(6)定期点検調書'!$BF$12:$BF$5000,$S$7)&gt;=1,$S$7,""))))))</f>
        <v/>
      </c>
      <c r="AB178" s="465" t="str">
        <f>IF(AB$173="","",IF(COUNTIFS('(6)定期点検調書'!$B$12:$B$5000,AB$173,'(6)定期点検調書'!$AH$12:$AH$5000,$C178,'(6)定期点検調書'!$BF$12:$BF$5000,$W$7)&gt;=1,$W$7,IF(COUNTIFS('(6)定期点検調書'!$B$12:$B$5000,AB$173,'(6)定期点検調書'!$AH$12:$AH$5000,$C178,'(6)定期点検調書'!$BF$12:$BF$5000,$V$7)&gt;=1,$V$7,IF(COUNTIFS('(6)定期点検調書'!$B$12:$B$5000,AB$173,'(6)定期点検調書'!$AH$12:$AH$5000,$C178,'(6)定期点検調書'!$BF$12:$BF$5000,$U$7)&gt;=1,$U$7,IF(COUNTIFS('(6)定期点検調書'!$B$12:$B$5000,AB$173,'(6)定期点検調書'!$AH$12:$AH$5000,$C178,'(6)定期点検調書'!$BF$12:$BF$5000,$T$7)&gt;=1,$T$7,IF(COUNTIFS('(6)定期点検調書'!$B$12:$B$5000,AB$173,'(6)定期点検調書'!$AH$12:$AH$5000,$C178,'(6)定期点検調書'!$BF$12:$BF$5000,$S$7)&gt;=1,$S$7,""))))))</f>
        <v/>
      </c>
      <c r="AC178" s="465" t="str">
        <f>IF(AC$173="","",IF(COUNTIFS('(6)定期点検調書'!$B$12:$B$5000,AC$173,'(6)定期点検調書'!$AH$12:$AH$5000,$C178,'(6)定期点検調書'!$BF$12:$BF$5000,$W$7)&gt;=1,$W$7,IF(COUNTIFS('(6)定期点検調書'!$B$12:$B$5000,AC$173,'(6)定期点検調書'!$AH$12:$AH$5000,$C178,'(6)定期点検調書'!$BF$12:$BF$5000,$V$7)&gt;=1,$V$7,IF(COUNTIFS('(6)定期点検調書'!$B$12:$B$5000,AC$173,'(6)定期点検調書'!$AH$12:$AH$5000,$C178,'(6)定期点検調書'!$BF$12:$BF$5000,$U$7)&gt;=1,$U$7,IF(COUNTIFS('(6)定期点検調書'!$B$12:$B$5000,AC$173,'(6)定期点検調書'!$AH$12:$AH$5000,$C178,'(6)定期点検調書'!$BF$12:$BF$5000,$T$7)&gt;=1,$T$7,IF(COUNTIFS('(6)定期点検調書'!$B$12:$B$5000,AC$173,'(6)定期点検調書'!$AH$12:$AH$5000,$C178,'(6)定期点検調書'!$BF$12:$BF$5000,$S$7)&gt;=1,$S$7,""))))))</f>
        <v/>
      </c>
      <c r="AD178" s="465" t="str">
        <f>IF(AD$173="","",IF(COUNTIFS('(6)定期点検調書'!$B$12:$B$5000,AD$173,'(6)定期点検調書'!$AH$12:$AH$5000,$C178,'(6)定期点検調書'!$BF$12:$BF$5000,$W$7)&gt;=1,$W$7,IF(COUNTIFS('(6)定期点検調書'!$B$12:$B$5000,AD$173,'(6)定期点検調書'!$AH$12:$AH$5000,$C178,'(6)定期点検調書'!$BF$12:$BF$5000,$V$7)&gt;=1,$V$7,IF(COUNTIFS('(6)定期点検調書'!$B$12:$B$5000,AD$173,'(6)定期点検調書'!$AH$12:$AH$5000,$C178,'(6)定期点検調書'!$BF$12:$BF$5000,$U$7)&gt;=1,$U$7,IF(COUNTIFS('(6)定期点検調書'!$B$12:$B$5000,AD$173,'(6)定期点検調書'!$AH$12:$AH$5000,$C178,'(6)定期点検調書'!$BF$12:$BF$5000,$T$7)&gt;=1,$T$7,IF(COUNTIFS('(6)定期点検調書'!$B$12:$B$5000,AD$173,'(6)定期点検調書'!$AH$12:$AH$5000,$C178,'(6)定期点検調書'!$BF$12:$BF$5000,$S$7)&gt;=1,$S$7,""))))))</f>
        <v/>
      </c>
      <c r="AE178" s="465" t="str">
        <f>IF(AE$173="","",IF(COUNTIFS('(6)定期点検調書'!$B$12:$B$5000,AE$173,'(6)定期点検調書'!$AH$12:$AH$5000,$C178,'(6)定期点検調書'!$BF$12:$BF$5000,$W$7)&gt;=1,$W$7,IF(COUNTIFS('(6)定期点検調書'!$B$12:$B$5000,AE$173,'(6)定期点検調書'!$AH$12:$AH$5000,$C178,'(6)定期点検調書'!$BF$12:$BF$5000,$V$7)&gt;=1,$V$7,IF(COUNTIFS('(6)定期点検調書'!$B$12:$B$5000,AE$173,'(6)定期点検調書'!$AH$12:$AH$5000,$C178,'(6)定期点検調書'!$BF$12:$BF$5000,$U$7)&gt;=1,$U$7,IF(COUNTIFS('(6)定期点検調書'!$B$12:$B$5000,AE$173,'(6)定期点検調書'!$AH$12:$AH$5000,$C178,'(6)定期点検調書'!$BF$12:$BF$5000,$T$7)&gt;=1,$T$7,IF(COUNTIFS('(6)定期点検調書'!$B$12:$B$5000,AE$173,'(6)定期点検調書'!$AH$12:$AH$5000,$C178,'(6)定期点検調書'!$BF$12:$BF$5000,$S$7)&gt;=1,$S$7,""))))))</f>
        <v/>
      </c>
      <c r="AF178" s="465" t="str">
        <f>IF(AF$173="","",IF(COUNTIFS('(6)定期点検調書'!$B$12:$B$5000,AF$173,'(6)定期点検調書'!$AH$12:$AH$5000,$C178,'(6)定期点検調書'!$BF$12:$BF$5000,$W$7)&gt;=1,$W$7,IF(COUNTIFS('(6)定期点検調書'!$B$12:$B$5000,AF$173,'(6)定期点検調書'!$AH$12:$AH$5000,$C178,'(6)定期点検調書'!$BF$12:$BF$5000,$V$7)&gt;=1,$V$7,IF(COUNTIFS('(6)定期点検調書'!$B$12:$B$5000,AF$173,'(6)定期点検調書'!$AH$12:$AH$5000,$C178,'(6)定期点検調書'!$BF$12:$BF$5000,$U$7)&gt;=1,$U$7,IF(COUNTIFS('(6)定期点検調書'!$B$12:$B$5000,AF$173,'(6)定期点検調書'!$AH$12:$AH$5000,$C178,'(6)定期点検調書'!$BF$12:$BF$5000,$T$7)&gt;=1,$T$7,IF(COUNTIFS('(6)定期点検調書'!$B$12:$B$5000,AF$173,'(6)定期点検調書'!$AH$12:$AH$5000,$C178,'(6)定期点検調書'!$BF$12:$BF$5000,$S$7)&gt;=1,$S$7,""))))))</f>
        <v/>
      </c>
      <c r="AG178" s="465" t="str">
        <f>IF(AG$173="","",IF(COUNTIFS('(6)定期点検調書'!$B$12:$B$5000,AG$173,'(6)定期点検調書'!$AH$12:$AH$5000,$C178,'(6)定期点検調書'!$BF$12:$BF$5000,$W$7)&gt;=1,$W$7,IF(COUNTIFS('(6)定期点検調書'!$B$12:$B$5000,AG$173,'(6)定期点検調書'!$AH$12:$AH$5000,$C178,'(6)定期点検調書'!$BF$12:$BF$5000,$V$7)&gt;=1,$V$7,IF(COUNTIFS('(6)定期点検調書'!$B$12:$B$5000,AG$173,'(6)定期点検調書'!$AH$12:$AH$5000,$C178,'(6)定期点検調書'!$BF$12:$BF$5000,$U$7)&gt;=1,$U$7,IF(COUNTIFS('(6)定期点検調書'!$B$12:$B$5000,AG$173,'(6)定期点検調書'!$AH$12:$AH$5000,$C178,'(6)定期点検調書'!$BF$12:$BF$5000,$T$7)&gt;=1,$T$7,IF(COUNTIFS('(6)定期点検調書'!$B$12:$B$5000,AG$173,'(6)定期点検調書'!$AH$12:$AH$5000,$C178,'(6)定期点検調書'!$BF$12:$BF$5000,$S$7)&gt;=1,$S$7,""))))))</f>
        <v/>
      </c>
      <c r="AH178" s="465" t="str">
        <f>IF(AH$173="","",IF(COUNTIFS('(6)定期点検調書'!$B$12:$B$5000,AH$173,'(6)定期点検調書'!$AH$12:$AH$5000,$C178,'(6)定期点検調書'!$BF$12:$BF$5000,$W$7)&gt;=1,$W$7,IF(COUNTIFS('(6)定期点検調書'!$B$12:$B$5000,AH$173,'(6)定期点検調書'!$AH$12:$AH$5000,$C178,'(6)定期点検調書'!$BF$12:$BF$5000,$V$7)&gt;=1,$V$7,IF(COUNTIFS('(6)定期点検調書'!$B$12:$B$5000,AH$173,'(6)定期点検調書'!$AH$12:$AH$5000,$C178,'(6)定期点検調書'!$BF$12:$BF$5000,$U$7)&gt;=1,$U$7,IF(COUNTIFS('(6)定期点検調書'!$B$12:$B$5000,AH$173,'(6)定期点検調書'!$AH$12:$AH$5000,$C178,'(6)定期点検調書'!$BF$12:$BF$5000,$T$7)&gt;=1,$T$7,IF(COUNTIFS('(6)定期点検調書'!$B$12:$B$5000,AH$173,'(6)定期点検調書'!$AH$12:$AH$5000,$C178,'(6)定期点検調書'!$BF$12:$BF$5000,$S$7)&gt;=1,$S$7,""))))))</f>
        <v/>
      </c>
      <c r="AI178" s="465" t="str">
        <f>IF(AI$173="","",IF(COUNTIFS('(6)定期点検調書'!$B$12:$B$5000,AI$173,'(6)定期点検調書'!$AH$12:$AH$5000,$C178,'(6)定期点検調書'!$BF$12:$BF$5000,$W$7)&gt;=1,$W$7,IF(COUNTIFS('(6)定期点検調書'!$B$12:$B$5000,AI$173,'(6)定期点検調書'!$AH$12:$AH$5000,$C178,'(6)定期点検調書'!$BF$12:$BF$5000,$V$7)&gt;=1,$V$7,IF(COUNTIFS('(6)定期点検調書'!$B$12:$B$5000,AI$173,'(6)定期点検調書'!$AH$12:$AH$5000,$C178,'(6)定期点検調書'!$BF$12:$BF$5000,$U$7)&gt;=1,$U$7,IF(COUNTIFS('(6)定期点検調書'!$B$12:$B$5000,AI$173,'(6)定期点検調書'!$AH$12:$AH$5000,$C178,'(6)定期点検調書'!$BF$12:$BF$5000,$T$7)&gt;=1,$T$7,IF(COUNTIFS('(6)定期点検調書'!$B$12:$B$5000,AI$173,'(6)定期点検調書'!$AH$12:$AH$5000,$C178,'(6)定期点検調書'!$BF$12:$BF$5000,$S$7)&gt;=1,$S$7,""))))))</f>
        <v/>
      </c>
      <c r="AJ178" s="465" t="str">
        <f>IF(AJ$173="","",IF(COUNTIFS('(6)定期点検調書'!$B$12:$B$5000,AJ$173,'(6)定期点検調書'!$AH$12:$AH$5000,$C178,'(6)定期点検調書'!$BF$12:$BF$5000,$W$7)&gt;=1,$W$7,IF(COUNTIFS('(6)定期点検調書'!$B$12:$B$5000,AJ$173,'(6)定期点検調書'!$AH$12:$AH$5000,$C178,'(6)定期点検調書'!$BF$12:$BF$5000,$V$7)&gt;=1,$V$7,IF(COUNTIFS('(6)定期点検調書'!$B$12:$B$5000,AJ$173,'(6)定期点検調書'!$AH$12:$AH$5000,$C178,'(6)定期点検調書'!$BF$12:$BF$5000,$U$7)&gt;=1,$U$7,IF(COUNTIFS('(6)定期点検調書'!$B$12:$B$5000,AJ$173,'(6)定期点検調書'!$AH$12:$AH$5000,$C178,'(6)定期点検調書'!$BF$12:$BF$5000,$T$7)&gt;=1,$T$7,IF(COUNTIFS('(6)定期点検調書'!$B$12:$B$5000,AJ$173,'(6)定期点検調書'!$AH$12:$AH$5000,$C178,'(6)定期点検調書'!$BF$12:$BF$5000,$S$7)&gt;=1,$S$7,""))))))</f>
        <v/>
      </c>
      <c r="AK178" s="465" t="str">
        <f>IF(AK$173="","",IF(COUNTIFS('(6)定期点検調書'!$B$12:$B$5000,AK$173,'(6)定期点検調書'!$AH$12:$AH$5000,$C178,'(6)定期点検調書'!$BF$12:$BF$5000,$W$7)&gt;=1,$W$7,IF(COUNTIFS('(6)定期点検調書'!$B$12:$B$5000,AK$173,'(6)定期点検調書'!$AH$12:$AH$5000,$C178,'(6)定期点検調書'!$BF$12:$BF$5000,$V$7)&gt;=1,$V$7,IF(COUNTIFS('(6)定期点検調書'!$B$12:$B$5000,AK$173,'(6)定期点検調書'!$AH$12:$AH$5000,$C178,'(6)定期点検調書'!$BF$12:$BF$5000,$U$7)&gt;=1,$U$7,IF(COUNTIFS('(6)定期点検調書'!$B$12:$B$5000,AK$173,'(6)定期点検調書'!$AH$12:$AH$5000,$C178,'(6)定期点検調書'!$BF$12:$BF$5000,$T$7)&gt;=1,$T$7,IF(COUNTIFS('(6)定期点検調書'!$B$12:$B$5000,AK$173,'(6)定期点検調書'!$AH$12:$AH$5000,$C178,'(6)定期点検調書'!$BF$12:$BF$5000,$S$7)&gt;=1,$S$7,""))))))</f>
        <v/>
      </c>
      <c r="AL178" s="465" t="str">
        <f>IF(AL$173="","",IF(COUNTIFS('(6)定期点検調書'!$B$12:$B$5000,AL$173,'(6)定期点検調書'!$AH$12:$AH$5000,$C178,'(6)定期点検調書'!$BF$12:$BF$5000,$W$7)&gt;=1,$W$7,IF(COUNTIFS('(6)定期点検調書'!$B$12:$B$5000,AL$173,'(6)定期点検調書'!$AH$12:$AH$5000,$C178,'(6)定期点検調書'!$BF$12:$BF$5000,$V$7)&gt;=1,$V$7,IF(COUNTIFS('(6)定期点検調書'!$B$12:$B$5000,AL$173,'(6)定期点検調書'!$AH$12:$AH$5000,$C178,'(6)定期点検調書'!$BF$12:$BF$5000,$U$7)&gt;=1,$U$7,IF(COUNTIFS('(6)定期点検調書'!$B$12:$B$5000,AL$173,'(6)定期点検調書'!$AH$12:$AH$5000,$C178,'(6)定期点検調書'!$BF$12:$BF$5000,$T$7)&gt;=1,$T$7,IF(COUNTIFS('(6)定期点検調書'!$B$12:$B$5000,AL$173,'(6)定期点検調書'!$AH$12:$AH$5000,$C178,'(6)定期点検調書'!$BF$12:$BF$5000,$S$7)&gt;=1,$S$7,""))))))</f>
        <v/>
      </c>
      <c r="AM178" s="465" t="str">
        <f>IF(AM$173="","",IF(COUNTIFS('(6)定期点検調書'!$B$12:$B$5000,AM$173,'(6)定期点検調書'!$AH$12:$AH$5000,$C178,'(6)定期点検調書'!$BF$12:$BF$5000,$W$7)&gt;=1,$W$7,IF(COUNTIFS('(6)定期点検調書'!$B$12:$B$5000,AM$173,'(6)定期点検調書'!$AH$12:$AH$5000,$C178,'(6)定期点検調書'!$BF$12:$BF$5000,$V$7)&gt;=1,$V$7,IF(COUNTIFS('(6)定期点検調書'!$B$12:$B$5000,AM$173,'(6)定期点検調書'!$AH$12:$AH$5000,$C178,'(6)定期点検調書'!$BF$12:$BF$5000,$U$7)&gt;=1,$U$7,IF(COUNTIFS('(6)定期点検調書'!$B$12:$B$5000,AM$173,'(6)定期点検調書'!$AH$12:$AH$5000,$C178,'(6)定期点検調書'!$BF$12:$BF$5000,$T$7)&gt;=1,$T$7,IF(COUNTIFS('(6)定期点検調書'!$B$12:$B$5000,AM$173,'(6)定期点検調書'!$AH$12:$AH$5000,$C178,'(6)定期点検調書'!$BF$12:$BF$5000,$S$7)&gt;=1,$S$7,""))))))</f>
        <v/>
      </c>
      <c r="AN178" s="465" t="str">
        <f>IF(AN$173="","",IF(COUNTIFS('(6)定期点検調書'!$B$12:$B$5000,AN$173,'(6)定期点検調書'!$AH$12:$AH$5000,$C178,'(6)定期点検調書'!$BF$12:$BF$5000,$W$7)&gt;=1,$W$7,IF(COUNTIFS('(6)定期点検調書'!$B$12:$B$5000,AN$173,'(6)定期点検調書'!$AH$12:$AH$5000,$C178,'(6)定期点検調書'!$BF$12:$BF$5000,$V$7)&gt;=1,$V$7,IF(COUNTIFS('(6)定期点検調書'!$B$12:$B$5000,AN$173,'(6)定期点検調書'!$AH$12:$AH$5000,$C178,'(6)定期点検調書'!$BF$12:$BF$5000,$U$7)&gt;=1,$U$7,IF(COUNTIFS('(6)定期点検調書'!$B$12:$B$5000,AN$173,'(6)定期点検調書'!$AH$12:$AH$5000,$C178,'(6)定期点検調書'!$BF$12:$BF$5000,$T$7)&gt;=1,$T$7,IF(COUNTIFS('(6)定期点検調書'!$B$12:$B$5000,AN$173,'(6)定期点検調書'!$AH$12:$AH$5000,$C178,'(6)定期点検調書'!$BF$12:$BF$5000,$S$7)&gt;=1,$S$7,""))))))</f>
        <v/>
      </c>
      <c r="AO178" s="465" t="str">
        <f>IF(AO$173="","",IF(COUNTIFS('(6)定期点検調書'!$B$12:$B$5000,AO$173,'(6)定期点検調書'!$AH$12:$AH$5000,$C178,'(6)定期点検調書'!$BF$12:$BF$5000,$W$7)&gt;=1,$W$7,IF(COUNTIFS('(6)定期点検調書'!$B$12:$B$5000,AO$173,'(6)定期点検調書'!$AH$12:$AH$5000,$C178,'(6)定期点検調書'!$BF$12:$BF$5000,$V$7)&gt;=1,$V$7,IF(COUNTIFS('(6)定期点検調書'!$B$12:$B$5000,AO$173,'(6)定期点検調書'!$AH$12:$AH$5000,$C178,'(6)定期点検調書'!$BF$12:$BF$5000,$U$7)&gt;=1,$U$7,IF(COUNTIFS('(6)定期点検調書'!$B$12:$B$5000,AO$173,'(6)定期点検調書'!$AH$12:$AH$5000,$C178,'(6)定期点検調書'!$BF$12:$BF$5000,$T$7)&gt;=1,$T$7,IF(COUNTIFS('(6)定期点検調書'!$B$12:$B$5000,AO$173,'(6)定期点検調書'!$AH$12:$AH$5000,$C178,'(6)定期点検調書'!$BF$12:$BF$5000,$S$7)&gt;=1,$S$7,""))))))</f>
        <v/>
      </c>
      <c r="AP178" s="465" t="str">
        <f>IF(AP$173="","",IF(COUNTIFS('(6)定期点検調書'!$B$12:$B$5000,AP$173,'(6)定期点検調書'!$AH$12:$AH$5000,$C178,'(6)定期点検調書'!$BF$12:$BF$5000,$W$7)&gt;=1,$W$7,IF(COUNTIFS('(6)定期点検調書'!$B$12:$B$5000,AP$173,'(6)定期点検調書'!$AH$12:$AH$5000,$C178,'(6)定期点検調書'!$BF$12:$BF$5000,$V$7)&gt;=1,$V$7,IF(COUNTIFS('(6)定期点検調書'!$B$12:$B$5000,AP$173,'(6)定期点検調書'!$AH$12:$AH$5000,$C178,'(6)定期点検調書'!$BF$12:$BF$5000,$U$7)&gt;=1,$U$7,IF(COUNTIFS('(6)定期点検調書'!$B$12:$B$5000,AP$173,'(6)定期点検調書'!$AH$12:$AH$5000,$C178,'(6)定期点検調書'!$BF$12:$BF$5000,$T$7)&gt;=1,$T$7,IF(COUNTIFS('(6)定期点検調書'!$B$12:$B$5000,AP$173,'(6)定期点検調書'!$AH$12:$AH$5000,$C178,'(6)定期点検調書'!$BF$12:$BF$5000,$S$7)&gt;=1,$S$7,""))))))</f>
        <v/>
      </c>
      <c r="AQ178" s="465" t="str">
        <f>IF(AQ$173="","",IF(COUNTIFS('(6)定期点検調書'!$B$12:$B$5000,AQ$173,'(6)定期点検調書'!$AH$12:$AH$5000,$C178,'(6)定期点検調書'!$BF$12:$BF$5000,$W$7)&gt;=1,$W$7,IF(COUNTIFS('(6)定期点検調書'!$B$12:$B$5000,AQ$173,'(6)定期点検調書'!$AH$12:$AH$5000,$C178,'(6)定期点検調書'!$BF$12:$BF$5000,$V$7)&gt;=1,$V$7,IF(COUNTIFS('(6)定期点検調書'!$B$12:$B$5000,AQ$173,'(6)定期点検調書'!$AH$12:$AH$5000,$C178,'(6)定期点検調書'!$BF$12:$BF$5000,$U$7)&gt;=1,$U$7,IF(COUNTIFS('(6)定期点検調書'!$B$12:$B$5000,AQ$173,'(6)定期点検調書'!$AH$12:$AH$5000,$C178,'(6)定期点検調書'!$BF$12:$BF$5000,$T$7)&gt;=1,$T$7,IF(COUNTIFS('(6)定期点検調書'!$B$12:$B$5000,AQ$173,'(6)定期点検調書'!$AH$12:$AH$5000,$C178,'(6)定期点検調書'!$BF$12:$BF$5000,$S$7)&gt;=1,$S$7,""))))))</f>
        <v/>
      </c>
      <c r="AR178" s="465" t="str">
        <f>IF(AR$173="","",IF(COUNTIFS('(6)定期点検調書'!$B$12:$B$5000,AR$173,'(6)定期点検調書'!$AH$12:$AH$5000,$C178,'(6)定期点検調書'!$BF$12:$BF$5000,$W$7)&gt;=1,$W$7,IF(COUNTIFS('(6)定期点検調書'!$B$12:$B$5000,AR$173,'(6)定期点検調書'!$AH$12:$AH$5000,$C178,'(6)定期点検調書'!$BF$12:$BF$5000,$V$7)&gt;=1,$V$7,IF(COUNTIFS('(6)定期点検調書'!$B$12:$B$5000,AR$173,'(6)定期点検調書'!$AH$12:$AH$5000,$C178,'(6)定期点検調書'!$BF$12:$BF$5000,$U$7)&gt;=1,$U$7,IF(COUNTIFS('(6)定期点検調書'!$B$12:$B$5000,AR$173,'(6)定期点検調書'!$AH$12:$AH$5000,$C178,'(6)定期点検調書'!$BF$12:$BF$5000,$T$7)&gt;=1,$T$7,IF(COUNTIFS('(6)定期点検調書'!$B$12:$B$5000,AR$173,'(6)定期点検調書'!$AH$12:$AH$5000,$C178,'(6)定期点検調書'!$BF$12:$BF$5000,$S$7)&gt;=1,$S$7,""))))))</f>
        <v/>
      </c>
      <c r="AS178" s="465" t="str">
        <f>IF(AS$173="","",IF(COUNTIFS('(6)定期点検調書'!$B$12:$B$5000,AS$173,'(6)定期点検調書'!$AH$12:$AH$5000,$C178,'(6)定期点検調書'!$BF$12:$BF$5000,$W$7)&gt;=1,$W$7,IF(COUNTIFS('(6)定期点検調書'!$B$12:$B$5000,AS$173,'(6)定期点検調書'!$AH$12:$AH$5000,$C178,'(6)定期点検調書'!$BF$12:$BF$5000,$V$7)&gt;=1,$V$7,IF(COUNTIFS('(6)定期点検調書'!$B$12:$B$5000,AS$173,'(6)定期点検調書'!$AH$12:$AH$5000,$C178,'(6)定期点検調書'!$BF$12:$BF$5000,$U$7)&gt;=1,$U$7,IF(COUNTIFS('(6)定期点検調書'!$B$12:$B$5000,AS$173,'(6)定期点検調書'!$AH$12:$AH$5000,$C178,'(6)定期点検調書'!$BF$12:$BF$5000,$T$7)&gt;=1,$T$7,IF(COUNTIFS('(6)定期点検調書'!$B$12:$B$5000,AS$173,'(6)定期点検調書'!$AH$12:$AH$5000,$C178,'(6)定期点検調書'!$BF$12:$BF$5000,$S$7)&gt;=1,$S$7,""))))))</f>
        <v/>
      </c>
      <c r="AT178" s="465" t="str">
        <f>IF(AT$173="","",IF(COUNTIFS('(6)定期点検調書'!$B$12:$B$5000,AT$173,'(6)定期点検調書'!$AH$12:$AH$5000,$C178,'(6)定期点検調書'!$BF$12:$BF$5000,$W$7)&gt;=1,$W$7,IF(COUNTIFS('(6)定期点検調書'!$B$12:$B$5000,AT$173,'(6)定期点検調書'!$AH$12:$AH$5000,$C178,'(6)定期点検調書'!$BF$12:$BF$5000,$V$7)&gt;=1,$V$7,IF(COUNTIFS('(6)定期点検調書'!$B$12:$B$5000,AT$173,'(6)定期点検調書'!$AH$12:$AH$5000,$C178,'(6)定期点検調書'!$BF$12:$BF$5000,$U$7)&gt;=1,$U$7,IF(COUNTIFS('(6)定期点検調書'!$B$12:$B$5000,AT$173,'(6)定期点検調書'!$AH$12:$AH$5000,$C178,'(6)定期点検調書'!$BF$12:$BF$5000,$T$7)&gt;=1,$T$7,IF(COUNTIFS('(6)定期点検調書'!$B$12:$B$5000,AT$173,'(6)定期点検調書'!$AH$12:$AH$5000,$C178,'(6)定期点検調書'!$BF$12:$BF$5000,$S$7)&gt;=1,$S$7,""))))))</f>
        <v/>
      </c>
      <c r="AU178" s="465" t="str">
        <f>IF(AU$173="","",IF(COUNTIFS('(6)定期点検調書'!$B$12:$B$5000,AU$173,'(6)定期点検調書'!$AH$12:$AH$5000,$C178,'(6)定期点検調書'!$BF$12:$BF$5000,$W$7)&gt;=1,$W$7,IF(COUNTIFS('(6)定期点検調書'!$B$12:$B$5000,AU$173,'(6)定期点検調書'!$AH$12:$AH$5000,$C178,'(6)定期点検調書'!$BF$12:$BF$5000,$V$7)&gt;=1,$V$7,IF(COUNTIFS('(6)定期点検調書'!$B$12:$B$5000,AU$173,'(6)定期点検調書'!$AH$12:$AH$5000,$C178,'(6)定期点検調書'!$BF$12:$BF$5000,$U$7)&gt;=1,$U$7,IF(COUNTIFS('(6)定期点検調書'!$B$12:$B$5000,AU$173,'(6)定期点検調書'!$AH$12:$AH$5000,$C178,'(6)定期点検調書'!$BF$12:$BF$5000,$T$7)&gt;=1,$T$7,IF(COUNTIFS('(6)定期点検調書'!$B$12:$B$5000,AU$173,'(6)定期点検調書'!$AH$12:$AH$5000,$C178,'(6)定期点検調書'!$BF$12:$BF$5000,$S$7)&gt;=1,$S$7,""))))))</f>
        <v/>
      </c>
      <c r="AV178" s="465" t="str">
        <f>IF(AV$173="","",IF(COUNTIFS('(6)定期点検調書'!$B$12:$B$5000,AV$173,'(6)定期点検調書'!$AH$12:$AH$5000,$C178,'(6)定期点検調書'!$BF$12:$BF$5000,$W$7)&gt;=1,$W$7,IF(COUNTIFS('(6)定期点検調書'!$B$12:$B$5000,AV$173,'(6)定期点検調書'!$AH$12:$AH$5000,$C178,'(6)定期点検調書'!$BF$12:$BF$5000,$V$7)&gt;=1,$V$7,IF(COUNTIFS('(6)定期点検調書'!$B$12:$B$5000,AV$173,'(6)定期点検調書'!$AH$12:$AH$5000,$C178,'(6)定期点検調書'!$BF$12:$BF$5000,$U$7)&gt;=1,$U$7,IF(COUNTIFS('(6)定期点検調書'!$B$12:$B$5000,AV$173,'(6)定期点検調書'!$AH$12:$AH$5000,$C178,'(6)定期点検調書'!$BF$12:$BF$5000,$T$7)&gt;=1,$T$7,IF(COUNTIFS('(6)定期点検調書'!$B$12:$B$5000,AV$173,'(6)定期点検調書'!$AH$12:$AH$5000,$C178,'(6)定期点検調書'!$BF$12:$BF$5000,$S$7)&gt;=1,$S$7,""))))))</f>
        <v/>
      </c>
      <c r="AW178" s="465" t="str">
        <f>IF(AW$173="","",IF(COUNTIFS('(6)定期点検調書'!$B$12:$B$5000,AW$173,'(6)定期点検調書'!$AH$12:$AH$5000,$C178,'(6)定期点検調書'!$BF$12:$BF$5000,$W$7)&gt;=1,$W$7,IF(COUNTIFS('(6)定期点検調書'!$B$12:$B$5000,AW$173,'(6)定期点検調書'!$AH$12:$AH$5000,$C178,'(6)定期点検調書'!$BF$12:$BF$5000,$V$7)&gt;=1,$V$7,IF(COUNTIFS('(6)定期点検調書'!$B$12:$B$5000,AW$173,'(6)定期点検調書'!$AH$12:$AH$5000,$C178,'(6)定期点検調書'!$BF$12:$BF$5000,$U$7)&gt;=1,$U$7,IF(COUNTIFS('(6)定期点検調書'!$B$12:$B$5000,AW$173,'(6)定期点検調書'!$AH$12:$AH$5000,$C178,'(6)定期点検調書'!$BF$12:$BF$5000,$T$7)&gt;=1,$T$7,IF(COUNTIFS('(6)定期点検調書'!$B$12:$B$5000,AW$173,'(6)定期点検調書'!$AH$12:$AH$5000,$C178,'(6)定期点検調書'!$BF$12:$BF$5000,$S$7)&gt;=1,$S$7,""))))))</f>
        <v/>
      </c>
      <c r="AX178" s="465" t="str">
        <f>IF(AX$173="","",IF(COUNTIFS('(6)定期点検調書'!$B$12:$B$5000,AX$173,'(6)定期点検調書'!$AH$12:$AH$5000,$C178,'(6)定期点検調書'!$BF$12:$BF$5000,$W$7)&gt;=1,$W$7,IF(COUNTIFS('(6)定期点検調書'!$B$12:$B$5000,AX$173,'(6)定期点検調書'!$AH$12:$AH$5000,$C178,'(6)定期点検調書'!$BF$12:$BF$5000,$V$7)&gt;=1,$V$7,IF(COUNTIFS('(6)定期点検調書'!$B$12:$B$5000,AX$173,'(6)定期点検調書'!$AH$12:$AH$5000,$C178,'(6)定期点検調書'!$BF$12:$BF$5000,$U$7)&gt;=1,$U$7,IF(COUNTIFS('(6)定期点検調書'!$B$12:$B$5000,AX$173,'(6)定期点検調書'!$AH$12:$AH$5000,$C178,'(6)定期点検調書'!$BF$12:$BF$5000,$T$7)&gt;=1,$T$7,IF(COUNTIFS('(6)定期点検調書'!$B$12:$B$5000,AX$173,'(6)定期点検調書'!$AH$12:$AH$5000,$C178,'(6)定期点検調書'!$BF$12:$BF$5000,$S$7)&gt;=1,$S$7,""))))))</f>
        <v/>
      </c>
      <c r="AY178" s="465" t="str">
        <f>IF(AY$173="","",IF(COUNTIFS('(6)定期点検調書'!$B$12:$B$5000,AY$173,'(6)定期点検調書'!$AH$12:$AH$5000,$C178,'(6)定期点検調書'!$BF$12:$BF$5000,$W$7)&gt;=1,$W$7,IF(COUNTIFS('(6)定期点検調書'!$B$12:$B$5000,AY$173,'(6)定期点検調書'!$AH$12:$AH$5000,$C178,'(6)定期点検調書'!$BF$12:$BF$5000,$V$7)&gt;=1,$V$7,IF(COUNTIFS('(6)定期点検調書'!$B$12:$B$5000,AY$173,'(6)定期点検調書'!$AH$12:$AH$5000,$C178,'(6)定期点検調書'!$BF$12:$BF$5000,$U$7)&gt;=1,$U$7,IF(COUNTIFS('(6)定期点検調書'!$B$12:$B$5000,AY$173,'(6)定期点検調書'!$AH$12:$AH$5000,$C178,'(6)定期点検調書'!$BF$12:$BF$5000,$T$7)&gt;=1,$T$7,IF(COUNTIFS('(6)定期点検調書'!$B$12:$B$5000,AY$173,'(6)定期点検調書'!$AH$12:$AH$5000,$C178,'(6)定期点検調書'!$BF$12:$BF$5000,$S$7)&gt;=1,$S$7,""))))))</f>
        <v/>
      </c>
      <c r="AZ178" s="465" t="str">
        <f>IF(AZ$173="","",IF(COUNTIFS('(6)定期点検調書'!$B$12:$B$5000,AZ$173,'(6)定期点検調書'!$AH$12:$AH$5000,$C178,'(6)定期点検調書'!$BF$12:$BF$5000,$W$7)&gt;=1,$W$7,IF(COUNTIFS('(6)定期点検調書'!$B$12:$B$5000,AZ$173,'(6)定期点検調書'!$AH$12:$AH$5000,$C178,'(6)定期点検調書'!$BF$12:$BF$5000,$V$7)&gt;=1,$V$7,IF(COUNTIFS('(6)定期点検調書'!$B$12:$B$5000,AZ$173,'(6)定期点検調書'!$AH$12:$AH$5000,$C178,'(6)定期点検調書'!$BF$12:$BF$5000,$U$7)&gt;=1,$U$7,IF(COUNTIFS('(6)定期点検調書'!$B$12:$B$5000,AZ$173,'(6)定期点検調書'!$AH$12:$AH$5000,$C178,'(6)定期点検調書'!$BF$12:$BF$5000,$T$7)&gt;=1,$T$7,IF(COUNTIFS('(6)定期点検調書'!$B$12:$B$5000,AZ$173,'(6)定期点検調書'!$AH$12:$AH$5000,$C178,'(6)定期点検調書'!$BF$12:$BF$5000,$S$7)&gt;=1,$S$7,""))))))</f>
        <v/>
      </c>
      <c r="BA178" s="466" t="str">
        <f>IF(BA$173="","",IF(COUNTIFS('(6)定期点検調書'!$B$12:$B$5000,BA$173,'(6)定期点検調書'!$AH$12:$AH$5000,$C178,'(6)定期点検調書'!$BF$12:$BF$5000,$W$7)&gt;=1,$W$7,IF(COUNTIFS('(6)定期点検調書'!$B$12:$B$5000,BA$173,'(6)定期点検調書'!$AH$12:$AH$5000,$C178,'(6)定期点検調書'!$BF$12:$BF$5000,$V$7)&gt;=1,$V$7,IF(COUNTIFS('(6)定期点検調書'!$B$12:$B$5000,BA$173,'(6)定期点検調書'!$AH$12:$AH$5000,$C178,'(6)定期点検調書'!$BF$12:$BF$5000,$U$7)&gt;=1,$U$7,IF(COUNTIFS('(6)定期点検調書'!$B$12:$B$5000,BA$173,'(6)定期点検調書'!$AH$12:$AH$5000,$C178,'(6)定期点検調書'!$BF$12:$BF$5000,$T$7)&gt;=1,$T$7,IF(COUNTIFS('(6)定期点検調書'!$B$12:$B$5000,BA$173,'(6)定期点検調書'!$AH$12:$AH$5000,$C178,'(6)定期点検調書'!$BF$12:$BF$5000,$S$7)&gt;=1,$S$7,""))))))</f>
        <v/>
      </c>
      <c r="BB178" s="1"/>
      <c r="BC178" s="1"/>
    </row>
    <row r="179" spans="2:55" ht="18.75" customHeight="1" x14ac:dyDescent="0.2">
      <c r="B179" s="1854"/>
      <c r="C179" s="1841" t="str">
        <f>ﾃﾞｰﾀ一覧!$U$23</f>
        <v>鋼材露出</v>
      </c>
      <c r="D179" s="1842"/>
      <c r="E179" s="1842"/>
      <c r="F179" s="1842"/>
      <c r="G179" s="1843"/>
      <c r="H179" s="467" t="str">
        <f>IF(H$173="","",IF(COUNTIFS('(6)定期点検調書'!$B$12:$B$5000,H$173,'(6)定期点検調書'!$AH$12:$AH$5000,$C179,'(6)定期点検調書'!$BF$12:$BF$5000,$W$7)&gt;=1,$W$7,IF(COUNTIFS('(6)定期点検調書'!$B$12:$B$5000,H$173,'(6)定期点検調書'!$AH$12:$AH$5000,$C179,'(6)定期点検調書'!$BF$12:$BF$5000,$V$7)&gt;=1,$V$7,IF(COUNTIFS('(6)定期点検調書'!$B$12:$B$5000,H$173,'(6)定期点検調書'!$AH$12:$AH$5000,$C179,'(6)定期点検調書'!$BF$12:$BF$5000,$U$7)&gt;=1,$U$7,IF(COUNTIFS('(6)定期点検調書'!$B$12:$B$5000,H$173,'(6)定期点検調書'!$AH$12:$AH$5000,$C179,'(6)定期点検調書'!$BF$12:$BF$5000,$T$7)&gt;=1,$T$7,IF(COUNTIFS('(6)定期点検調書'!$B$12:$B$5000,H$173,'(6)定期点検調書'!$AH$12:$AH$5000,$C179,'(6)定期点検調書'!$BF$12:$BF$5000,$S$7)&gt;=1,$S$7,""))))))</f>
        <v/>
      </c>
      <c r="I179" s="465" t="str">
        <f>IF(I$173="","",IF(COUNTIFS('(6)定期点検調書'!$B$12:$B$5000,I$173,'(6)定期点検調書'!$AH$12:$AH$5000,$C179,'(6)定期点検調書'!$BF$12:$BF$5000,$W$7)&gt;=1,$W$7,IF(COUNTIFS('(6)定期点検調書'!$B$12:$B$5000,I$173,'(6)定期点検調書'!$AH$12:$AH$5000,$C179,'(6)定期点検調書'!$BF$12:$BF$5000,$V$7)&gt;=1,$V$7,IF(COUNTIFS('(6)定期点検調書'!$B$12:$B$5000,I$173,'(6)定期点検調書'!$AH$12:$AH$5000,$C179,'(6)定期点検調書'!$BF$12:$BF$5000,$U$7)&gt;=1,$U$7,IF(COUNTIFS('(6)定期点検調書'!$B$12:$B$5000,I$173,'(6)定期点検調書'!$AH$12:$AH$5000,$C179,'(6)定期点検調書'!$BF$12:$BF$5000,$T$7)&gt;=1,$T$7,IF(COUNTIFS('(6)定期点検調書'!$B$12:$B$5000,I$173,'(6)定期点検調書'!$AH$12:$AH$5000,$C179,'(6)定期点検調書'!$BF$12:$BF$5000,$S$7)&gt;=1,$S$7,""))))))</f>
        <v/>
      </c>
      <c r="J179" s="465" t="str">
        <f>IF(J$173="","",IF(COUNTIFS('(6)定期点検調書'!$B$12:$B$5000,J$173,'(6)定期点検調書'!$AH$12:$AH$5000,$C179,'(6)定期点検調書'!$BF$12:$BF$5000,$W$7)&gt;=1,$W$7,IF(COUNTIFS('(6)定期点検調書'!$B$12:$B$5000,J$173,'(6)定期点検調書'!$AH$12:$AH$5000,$C179,'(6)定期点検調書'!$BF$12:$BF$5000,$V$7)&gt;=1,$V$7,IF(COUNTIFS('(6)定期点検調書'!$B$12:$B$5000,J$173,'(6)定期点検調書'!$AH$12:$AH$5000,$C179,'(6)定期点検調書'!$BF$12:$BF$5000,$U$7)&gt;=1,$U$7,IF(COUNTIFS('(6)定期点検調書'!$B$12:$B$5000,J$173,'(6)定期点検調書'!$AH$12:$AH$5000,$C179,'(6)定期点検調書'!$BF$12:$BF$5000,$T$7)&gt;=1,$T$7,IF(COUNTIFS('(6)定期点検調書'!$B$12:$B$5000,J$173,'(6)定期点検調書'!$AH$12:$AH$5000,$C179,'(6)定期点検調書'!$BF$12:$BF$5000,$S$7)&gt;=1,$S$7,""))))))</f>
        <v/>
      </c>
      <c r="K179" s="465" t="str">
        <f>IF(K$173="","",IF(COUNTIFS('(6)定期点検調書'!$B$12:$B$5000,K$173,'(6)定期点検調書'!$AH$12:$AH$5000,$C179,'(6)定期点検調書'!$BF$12:$BF$5000,$W$7)&gt;=1,$W$7,IF(COUNTIFS('(6)定期点検調書'!$B$12:$B$5000,K$173,'(6)定期点検調書'!$AH$12:$AH$5000,$C179,'(6)定期点検調書'!$BF$12:$BF$5000,$V$7)&gt;=1,$V$7,IF(COUNTIFS('(6)定期点検調書'!$B$12:$B$5000,K$173,'(6)定期点検調書'!$AH$12:$AH$5000,$C179,'(6)定期点検調書'!$BF$12:$BF$5000,$U$7)&gt;=1,$U$7,IF(COUNTIFS('(6)定期点検調書'!$B$12:$B$5000,K$173,'(6)定期点検調書'!$AH$12:$AH$5000,$C179,'(6)定期点検調書'!$BF$12:$BF$5000,$T$7)&gt;=1,$T$7,IF(COUNTIFS('(6)定期点検調書'!$B$12:$B$5000,K$173,'(6)定期点検調書'!$AH$12:$AH$5000,$C179,'(6)定期点検調書'!$BF$12:$BF$5000,$S$7)&gt;=1,$S$7,""))))))</f>
        <v/>
      </c>
      <c r="L179" s="465" t="str">
        <f>IF(L$173="","",IF(COUNTIFS('(6)定期点検調書'!$B$12:$B$5000,L$173,'(6)定期点検調書'!$AH$12:$AH$5000,$C179,'(6)定期点検調書'!$BF$12:$BF$5000,$W$7)&gt;=1,$W$7,IF(COUNTIFS('(6)定期点検調書'!$B$12:$B$5000,L$173,'(6)定期点検調書'!$AH$12:$AH$5000,$C179,'(6)定期点検調書'!$BF$12:$BF$5000,$V$7)&gt;=1,$V$7,IF(COUNTIFS('(6)定期点検調書'!$B$12:$B$5000,L$173,'(6)定期点検調書'!$AH$12:$AH$5000,$C179,'(6)定期点検調書'!$BF$12:$BF$5000,$U$7)&gt;=1,$U$7,IF(COUNTIFS('(6)定期点検調書'!$B$12:$B$5000,L$173,'(6)定期点検調書'!$AH$12:$AH$5000,$C179,'(6)定期点検調書'!$BF$12:$BF$5000,$T$7)&gt;=1,$T$7,IF(COUNTIFS('(6)定期点検調書'!$B$12:$B$5000,L$173,'(6)定期点検調書'!$AH$12:$AH$5000,$C179,'(6)定期点検調書'!$BF$12:$BF$5000,$S$7)&gt;=1,$S$7,""))))))</f>
        <v/>
      </c>
      <c r="M179" s="465" t="str">
        <f>IF(M$173="","",IF(COUNTIFS('(6)定期点検調書'!$B$12:$B$5000,M$173,'(6)定期点検調書'!$AH$12:$AH$5000,$C179,'(6)定期点検調書'!$BF$12:$BF$5000,$W$7)&gt;=1,$W$7,IF(COUNTIFS('(6)定期点検調書'!$B$12:$B$5000,M$173,'(6)定期点検調書'!$AH$12:$AH$5000,$C179,'(6)定期点検調書'!$BF$12:$BF$5000,$V$7)&gt;=1,$V$7,IF(COUNTIFS('(6)定期点検調書'!$B$12:$B$5000,M$173,'(6)定期点検調書'!$AH$12:$AH$5000,$C179,'(6)定期点検調書'!$BF$12:$BF$5000,$U$7)&gt;=1,$U$7,IF(COUNTIFS('(6)定期点検調書'!$B$12:$B$5000,M$173,'(6)定期点検調書'!$AH$12:$AH$5000,$C179,'(6)定期点検調書'!$BF$12:$BF$5000,$T$7)&gt;=1,$T$7,IF(COUNTIFS('(6)定期点検調書'!$B$12:$B$5000,M$173,'(6)定期点検調書'!$AH$12:$AH$5000,$C179,'(6)定期点検調書'!$BF$12:$BF$5000,$S$7)&gt;=1,$S$7,""))))))</f>
        <v/>
      </c>
      <c r="N179" s="465" t="str">
        <f>IF(N$173="","",IF(COUNTIFS('(6)定期点検調書'!$B$12:$B$5000,N$173,'(6)定期点検調書'!$AH$12:$AH$5000,$C179,'(6)定期点検調書'!$BF$12:$BF$5000,$W$7)&gt;=1,$W$7,IF(COUNTIFS('(6)定期点検調書'!$B$12:$B$5000,N$173,'(6)定期点検調書'!$AH$12:$AH$5000,$C179,'(6)定期点検調書'!$BF$12:$BF$5000,$V$7)&gt;=1,$V$7,IF(COUNTIFS('(6)定期点検調書'!$B$12:$B$5000,N$173,'(6)定期点検調書'!$AH$12:$AH$5000,$C179,'(6)定期点検調書'!$BF$12:$BF$5000,$U$7)&gt;=1,$U$7,IF(COUNTIFS('(6)定期点検調書'!$B$12:$B$5000,N$173,'(6)定期点検調書'!$AH$12:$AH$5000,$C179,'(6)定期点検調書'!$BF$12:$BF$5000,$T$7)&gt;=1,$T$7,IF(COUNTIFS('(6)定期点検調書'!$B$12:$B$5000,N$173,'(6)定期点検調書'!$AH$12:$AH$5000,$C179,'(6)定期点検調書'!$BF$12:$BF$5000,$S$7)&gt;=1,$S$7,""))))))</f>
        <v/>
      </c>
      <c r="O179" s="465" t="str">
        <f>IF(O$173="","",IF(COUNTIFS('(6)定期点検調書'!$B$12:$B$5000,O$173,'(6)定期点検調書'!$AH$12:$AH$5000,$C179,'(6)定期点検調書'!$BF$12:$BF$5000,$W$7)&gt;=1,$W$7,IF(COUNTIFS('(6)定期点検調書'!$B$12:$B$5000,O$173,'(6)定期点検調書'!$AH$12:$AH$5000,$C179,'(6)定期点検調書'!$BF$12:$BF$5000,$V$7)&gt;=1,$V$7,IF(COUNTIFS('(6)定期点検調書'!$B$12:$B$5000,O$173,'(6)定期点検調書'!$AH$12:$AH$5000,$C179,'(6)定期点検調書'!$BF$12:$BF$5000,$U$7)&gt;=1,$U$7,IF(COUNTIFS('(6)定期点検調書'!$B$12:$B$5000,O$173,'(6)定期点検調書'!$AH$12:$AH$5000,$C179,'(6)定期点検調書'!$BF$12:$BF$5000,$T$7)&gt;=1,$T$7,IF(COUNTIFS('(6)定期点検調書'!$B$12:$B$5000,O$173,'(6)定期点検調書'!$AH$12:$AH$5000,$C179,'(6)定期点検調書'!$BF$12:$BF$5000,$S$7)&gt;=1,$S$7,""))))))</f>
        <v/>
      </c>
      <c r="P179" s="465" t="str">
        <f>IF(P$173="","",IF(COUNTIFS('(6)定期点検調書'!$B$12:$B$5000,P$173,'(6)定期点検調書'!$AH$12:$AH$5000,$C179,'(6)定期点検調書'!$BF$12:$BF$5000,$W$7)&gt;=1,$W$7,IF(COUNTIFS('(6)定期点検調書'!$B$12:$B$5000,P$173,'(6)定期点検調書'!$AH$12:$AH$5000,$C179,'(6)定期点検調書'!$BF$12:$BF$5000,$V$7)&gt;=1,$V$7,IF(COUNTIFS('(6)定期点検調書'!$B$12:$B$5000,P$173,'(6)定期点検調書'!$AH$12:$AH$5000,$C179,'(6)定期点検調書'!$BF$12:$BF$5000,$U$7)&gt;=1,$U$7,IF(COUNTIFS('(6)定期点検調書'!$B$12:$B$5000,P$173,'(6)定期点検調書'!$AH$12:$AH$5000,$C179,'(6)定期点検調書'!$BF$12:$BF$5000,$T$7)&gt;=1,$T$7,IF(COUNTIFS('(6)定期点検調書'!$B$12:$B$5000,P$173,'(6)定期点検調書'!$AH$12:$AH$5000,$C179,'(6)定期点検調書'!$BF$12:$BF$5000,$S$7)&gt;=1,$S$7,""))))))</f>
        <v/>
      </c>
      <c r="Q179" s="465" t="str">
        <f>IF(Q$173="","",IF(COUNTIFS('(6)定期点検調書'!$B$12:$B$5000,Q$173,'(6)定期点検調書'!$AH$12:$AH$5000,$C179,'(6)定期点検調書'!$BF$12:$BF$5000,$W$7)&gt;=1,$W$7,IF(COUNTIFS('(6)定期点検調書'!$B$12:$B$5000,Q$173,'(6)定期点検調書'!$AH$12:$AH$5000,$C179,'(6)定期点検調書'!$BF$12:$BF$5000,$V$7)&gt;=1,$V$7,IF(COUNTIFS('(6)定期点検調書'!$B$12:$B$5000,Q$173,'(6)定期点検調書'!$AH$12:$AH$5000,$C179,'(6)定期点検調書'!$BF$12:$BF$5000,$U$7)&gt;=1,$U$7,IF(COUNTIFS('(6)定期点検調書'!$B$12:$B$5000,Q$173,'(6)定期点検調書'!$AH$12:$AH$5000,$C179,'(6)定期点検調書'!$BF$12:$BF$5000,$T$7)&gt;=1,$T$7,IF(COUNTIFS('(6)定期点検調書'!$B$12:$B$5000,Q$173,'(6)定期点検調書'!$AH$12:$AH$5000,$C179,'(6)定期点検調書'!$BF$12:$BF$5000,$S$7)&gt;=1,$S$7,""))))))</f>
        <v/>
      </c>
      <c r="R179" s="465" t="str">
        <f>IF(R$173="","",IF(COUNTIFS('(6)定期点検調書'!$B$12:$B$5000,R$173,'(6)定期点検調書'!$AH$12:$AH$5000,$C179,'(6)定期点検調書'!$BF$12:$BF$5000,$W$7)&gt;=1,$W$7,IF(COUNTIFS('(6)定期点検調書'!$B$12:$B$5000,R$173,'(6)定期点検調書'!$AH$12:$AH$5000,$C179,'(6)定期点検調書'!$BF$12:$BF$5000,$V$7)&gt;=1,$V$7,IF(COUNTIFS('(6)定期点検調書'!$B$12:$B$5000,R$173,'(6)定期点検調書'!$AH$12:$AH$5000,$C179,'(6)定期点検調書'!$BF$12:$BF$5000,$U$7)&gt;=1,$U$7,IF(COUNTIFS('(6)定期点検調書'!$B$12:$B$5000,R$173,'(6)定期点検調書'!$AH$12:$AH$5000,$C179,'(6)定期点検調書'!$BF$12:$BF$5000,$T$7)&gt;=1,$T$7,IF(COUNTIFS('(6)定期点検調書'!$B$12:$B$5000,R$173,'(6)定期点検調書'!$AH$12:$AH$5000,$C179,'(6)定期点検調書'!$BF$12:$BF$5000,$S$7)&gt;=1,$S$7,""))))))</f>
        <v/>
      </c>
      <c r="S179" s="465" t="str">
        <f>IF(S$173="","",IF(COUNTIFS('(6)定期点検調書'!$B$12:$B$5000,S$173,'(6)定期点検調書'!$AH$12:$AH$5000,$C179,'(6)定期点検調書'!$BF$12:$BF$5000,$W$7)&gt;=1,$W$7,IF(COUNTIFS('(6)定期点検調書'!$B$12:$B$5000,S$173,'(6)定期点検調書'!$AH$12:$AH$5000,$C179,'(6)定期点検調書'!$BF$12:$BF$5000,$V$7)&gt;=1,$V$7,IF(COUNTIFS('(6)定期点検調書'!$B$12:$B$5000,S$173,'(6)定期点検調書'!$AH$12:$AH$5000,$C179,'(6)定期点検調書'!$BF$12:$BF$5000,$U$7)&gt;=1,$U$7,IF(COUNTIFS('(6)定期点検調書'!$B$12:$B$5000,S$173,'(6)定期点検調書'!$AH$12:$AH$5000,$C179,'(6)定期点検調書'!$BF$12:$BF$5000,$T$7)&gt;=1,$T$7,IF(COUNTIFS('(6)定期点検調書'!$B$12:$B$5000,S$173,'(6)定期点検調書'!$AH$12:$AH$5000,$C179,'(6)定期点検調書'!$BF$12:$BF$5000,$S$7)&gt;=1,$S$7,""))))))</f>
        <v/>
      </c>
      <c r="T179" s="465" t="str">
        <f>IF(T$173="","",IF(COUNTIFS('(6)定期点検調書'!$B$12:$B$5000,T$173,'(6)定期点検調書'!$AH$12:$AH$5000,$C179,'(6)定期点検調書'!$BF$12:$BF$5000,$W$7)&gt;=1,$W$7,IF(COUNTIFS('(6)定期点検調書'!$B$12:$B$5000,T$173,'(6)定期点検調書'!$AH$12:$AH$5000,$C179,'(6)定期点検調書'!$BF$12:$BF$5000,$V$7)&gt;=1,$V$7,IF(COUNTIFS('(6)定期点検調書'!$B$12:$B$5000,T$173,'(6)定期点検調書'!$AH$12:$AH$5000,$C179,'(6)定期点検調書'!$BF$12:$BF$5000,$U$7)&gt;=1,$U$7,IF(COUNTIFS('(6)定期点検調書'!$B$12:$B$5000,T$173,'(6)定期点検調書'!$AH$12:$AH$5000,$C179,'(6)定期点検調書'!$BF$12:$BF$5000,$T$7)&gt;=1,$T$7,IF(COUNTIFS('(6)定期点検調書'!$B$12:$B$5000,T$173,'(6)定期点検調書'!$AH$12:$AH$5000,$C179,'(6)定期点検調書'!$BF$12:$BF$5000,$S$7)&gt;=1,$S$7,""))))))</f>
        <v/>
      </c>
      <c r="U179" s="465" t="str">
        <f>IF(U$173="","",IF(COUNTIFS('(6)定期点検調書'!$B$12:$B$5000,U$173,'(6)定期点検調書'!$AH$12:$AH$5000,$C179,'(6)定期点検調書'!$BF$12:$BF$5000,$W$7)&gt;=1,$W$7,IF(COUNTIFS('(6)定期点検調書'!$B$12:$B$5000,U$173,'(6)定期点検調書'!$AH$12:$AH$5000,$C179,'(6)定期点検調書'!$BF$12:$BF$5000,$V$7)&gt;=1,$V$7,IF(COUNTIFS('(6)定期点検調書'!$B$12:$B$5000,U$173,'(6)定期点検調書'!$AH$12:$AH$5000,$C179,'(6)定期点検調書'!$BF$12:$BF$5000,$U$7)&gt;=1,$U$7,IF(COUNTIFS('(6)定期点検調書'!$B$12:$B$5000,U$173,'(6)定期点検調書'!$AH$12:$AH$5000,$C179,'(6)定期点検調書'!$BF$12:$BF$5000,$T$7)&gt;=1,$T$7,IF(COUNTIFS('(6)定期点検調書'!$B$12:$B$5000,U$173,'(6)定期点検調書'!$AH$12:$AH$5000,$C179,'(6)定期点検調書'!$BF$12:$BF$5000,$S$7)&gt;=1,$S$7,""))))))</f>
        <v/>
      </c>
      <c r="V179" s="465" t="str">
        <f>IF(V$173="","",IF(COUNTIFS('(6)定期点検調書'!$B$12:$B$5000,V$173,'(6)定期点検調書'!$AH$12:$AH$5000,$C179,'(6)定期点検調書'!$BF$12:$BF$5000,$W$7)&gt;=1,$W$7,IF(COUNTIFS('(6)定期点検調書'!$B$12:$B$5000,V$173,'(6)定期点検調書'!$AH$12:$AH$5000,$C179,'(6)定期点検調書'!$BF$12:$BF$5000,$V$7)&gt;=1,$V$7,IF(COUNTIFS('(6)定期点検調書'!$B$12:$B$5000,V$173,'(6)定期点検調書'!$AH$12:$AH$5000,$C179,'(6)定期点検調書'!$BF$12:$BF$5000,$U$7)&gt;=1,$U$7,IF(COUNTIFS('(6)定期点検調書'!$B$12:$B$5000,V$173,'(6)定期点検調書'!$AH$12:$AH$5000,$C179,'(6)定期点検調書'!$BF$12:$BF$5000,$T$7)&gt;=1,$T$7,IF(COUNTIFS('(6)定期点検調書'!$B$12:$B$5000,V$173,'(6)定期点検調書'!$AH$12:$AH$5000,$C179,'(6)定期点検調書'!$BF$12:$BF$5000,$S$7)&gt;=1,$S$7,""))))))</f>
        <v/>
      </c>
      <c r="W179" s="465" t="str">
        <f>IF(W$173="","",IF(COUNTIFS('(6)定期点検調書'!$B$12:$B$5000,W$173,'(6)定期点検調書'!$AH$12:$AH$5000,$C179,'(6)定期点検調書'!$BF$12:$BF$5000,$W$7)&gt;=1,$W$7,IF(COUNTIFS('(6)定期点検調書'!$B$12:$B$5000,W$173,'(6)定期点検調書'!$AH$12:$AH$5000,$C179,'(6)定期点検調書'!$BF$12:$BF$5000,$V$7)&gt;=1,$V$7,IF(COUNTIFS('(6)定期点検調書'!$B$12:$B$5000,W$173,'(6)定期点検調書'!$AH$12:$AH$5000,$C179,'(6)定期点検調書'!$BF$12:$BF$5000,$U$7)&gt;=1,$U$7,IF(COUNTIFS('(6)定期点検調書'!$B$12:$B$5000,W$173,'(6)定期点検調書'!$AH$12:$AH$5000,$C179,'(6)定期点検調書'!$BF$12:$BF$5000,$T$7)&gt;=1,$T$7,IF(COUNTIFS('(6)定期点検調書'!$B$12:$B$5000,W$173,'(6)定期点検調書'!$AH$12:$AH$5000,$C179,'(6)定期点検調書'!$BF$12:$BF$5000,$S$7)&gt;=1,$S$7,""))))))</f>
        <v/>
      </c>
      <c r="X179" s="465" t="str">
        <f>IF(X$173="","",IF(COUNTIFS('(6)定期点検調書'!$B$12:$B$5000,X$173,'(6)定期点検調書'!$AH$12:$AH$5000,$C179,'(6)定期点検調書'!$BF$12:$BF$5000,$W$7)&gt;=1,$W$7,IF(COUNTIFS('(6)定期点検調書'!$B$12:$B$5000,X$173,'(6)定期点検調書'!$AH$12:$AH$5000,$C179,'(6)定期点検調書'!$BF$12:$BF$5000,$V$7)&gt;=1,$V$7,IF(COUNTIFS('(6)定期点検調書'!$B$12:$B$5000,X$173,'(6)定期点検調書'!$AH$12:$AH$5000,$C179,'(6)定期点検調書'!$BF$12:$BF$5000,$U$7)&gt;=1,$U$7,IF(COUNTIFS('(6)定期点検調書'!$B$12:$B$5000,X$173,'(6)定期点検調書'!$AH$12:$AH$5000,$C179,'(6)定期点検調書'!$BF$12:$BF$5000,$T$7)&gt;=1,$T$7,IF(COUNTIFS('(6)定期点検調書'!$B$12:$B$5000,X$173,'(6)定期点検調書'!$AH$12:$AH$5000,$C179,'(6)定期点検調書'!$BF$12:$BF$5000,$S$7)&gt;=1,$S$7,""))))))</f>
        <v/>
      </c>
      <c r="Y179" s="465" t="str">
        <f>IF(Y$173="","",IF(COUNTIFS('(6)定期点検調書'!$B$12:$B$5000,Y$173,'(6)定期点検調書'!$AH$12:$AH$5000,$C179,'(6)定期点検調書'!$BF$12:$BF$5000,$W$7)&gt;=1,$W$7,IF(COUNTIFS('(6)定期点検調書'!$B$12:$B$5000,Y$173,'(6)定期点検調書'!$AH$12:$AH$5000,$C179,'(6)定期点検調書'!$BF$12:$BF$5000,$V$7)&gt;=1,$V$7,IF(COUNTIFS('(6)定期点検調書'!$B$12:$B$5000,Y$173,'(6)定期点検調書'!$AH$12:$AH$5000,$C179,'(6)定期点検調書'!$BF$12:$BF$5000,$U$7)&gt;=1,$U$7,IF(COUNTIFS('(6)定期点検調書'!$B$12:$B$5000,Y$173,'(6)定期点検調書'!$AH$12:$AH$5000,$C179,'(6)定期点検調書'!$BF$12:$BF$5000,$T$7)&gt;=1,$T$7,IF(COUNTIFS('(6)定期点検調書'!$B$12:$B$5000,Y$173,'(6)定期点検調書'!$AH$12:$AH$5000,$C179,'(6)定期点検調書'!$BF$12:$BF$5000,$S$7)&gt;=1,$S$7,""))))))</f>
        <v/>
      </c>
      <c r="Z179" s="465" t="str">
        <f>IF(Z$173="","",IF(COUNTIFS('(6)定期点検調書'!$B$12:$B$5000,Z$173,'(6)定期点検調書'!$AH$12:$AH$5000,$C179,'(6)定期点検調書'!$BF$12:$BF$5000,$W$7)&gt;=1,$W$7,IF(COUNTIFS('(6)定期点検調書'!$B$12:$B$5000,Z$173,'(6)定期点検調書'!$AH$12:$AH$5000,$C179,'(6)定期点検調書'!$BF$12:$BF$5000,$V$7)&gt;=1,$V$7,IF(COUNTIFS('(6)定期点検調書'!$B$12:$B$5000,Z$173,'(6)定期点検調書'!$AH$12:$AH$5000,$C179,'(6)定期点検調書'!$BF$12:$BF$5000,$U$7)&gt;=1,$U$7,IF(COUNTIFS('(6)定期点検調書'!$B$12:$B$5000,Z$173,'(6)定期点検調書'!$AH$12:$AH$5000,$C179,'(6)定期点検調書'!$BF$12:$BF$5000,$T$7)&gt;=1,$T$7,IF(COUNTIFS('(6)定期点検調書'!$B$12:$B$5000,Z$173,'(6)定期点検調書'!$AH$12:$AH$5000,$C179,'(6)定期点検調書'!$BF$12:$BF$5000,$S$7)&gt;=1,$S$7,""))))))</f>
        <v/>
      </c>
      <c r="AA179" s="465" t="str">
        <f>IF(AA$173="","",IF(COUNTIFS('(6)定期点検調書'!$B$12:$B$5000,AA$173,'(6)定期点検調書'!$AH$12:$AH$5000,$C179,'(6)定期点検調書'!$BF$12:$BF$5000,$W$7)&gt;=1,$W$7,IF(COUNTIFS('(6)定期点検調書'!$B$12:$B$5000,AA$173,'(6)定期点検調書'!$AH$12:$AH$5000,$C179,'(6)定期点検調書'!$BF$12:$BF$5000,$V$7)&gt;=1,$V$7,IF(COUNTIFS('(6)定期点検調書'!$B$12:$B$5000,AA$173,'(6)定期点検調書'!$AH$12:$AH$5000,$C179,'(6)定期点検調書'!$BF$12:$BF$5000,$U$7)&gt;=1,$U$7,IF(COUNTIFS('(6)定期点検調書'!$B$12:$B$5000,AA$173,'(6)定期点検調書'!$AH$12:$AH$5000,$C179,'(6)定期点検調書'!$BF$12:$BF$5000,$T$7)&gt;=1,$T$7,IF(COUNTIFS('(6)定期点検調書'!$B$12:$B$5000,AA$173,'(6)定期点検調書'!$AH$12:$AH$5000,$C179,'(6)定期点検調書'!$BF$12:$BF$5000,$S$7)&gt;=1,$S$7,""))))))</f>
        <v/>
      </c>
      <c r="AB179" s="465" t="str">
        <f>IF(AB$173="","",IF(COUNTIFS('(6)定期点検調書'!$B$12:$B$5000,AB$173,'(6)定期点検調書'!$AH$12:$AH$5000,$C179,'(6)定期点検調書'!$BF$12:$BF$5000,$W$7)&gt;=1,$W$7,IF(COUNTIFS('(6)定期点検調書'!$B$12:$B$5000,AB$173,'(6)定期点検調書'!$AH$12:$AH$5000,$C179,'(6)定期点検調書'!$BF$12:$BF$5000,$V$7)&gt;=1,$V$7,IF(COUNTIFS('(6)定期点検調書'!$B$12:$B$5000,AB$173,'(6)定期点検調書'!$AH$12:$AH$5000,$C179,'(6)定期点検調書'!$BF$12:$BF$5000,$U$7)&gt;=1,$U$7,IF(COUNTIFS('(6)定期点検調書'!$B$12:$B$5000,AB$173,'(6)定期点検調書'!$AH$12:$AH$5000,$C179,'(6)定期点検調書'!$BF$12:$BF$5000,$T$7)&gt;=1,$T$7,IF(COUNTIFS('(6)定期点検調書'!$B$12:$B$5000,AB$173,'(6)定期点検調書'!$AH$12:$AH$5000,$C179,'(6)定期点検調書'!$BF$12:$BF$5000,$S$7)&gt;=1,$S$7,""))))))</f>
        <v/>
      </c>
      <c r="AC179" s="465" t="str">
        <f>IF(AC$173="","",IF(COUNTIFS('(6)定期点検調書'!$B$12:$B$5000,AC$173,'(6)定期点検調書'!$AH$12:$AH$5000,$C179,'(6)定期点検調書'!$BF$12:$BF$5000,$W$7)&gt;=1,$W$7,IF(COUNTIFS('(6)定期点検調書'!$B$12:$B$5000,AC$173,'(6)定期点検調書'!$AH$12:$AH$5000,$C179,'(6)定期点検調書'!$BF$12:$BF$5000,$V$7)&gt;=1,$V$7,IF(COUNTIFS('(6)定期点検調書'!$B$12:$B$5000,AC$173,'(6)定期点検調書'!$AH$12:$AH$5000,$C179,'(6)定期点検調書'!$BF$12:$BF$5000,$U$7)&gt;=1,$U$7,IF(COUNTIFS('(6)定期点検調書'!$B$12:$B$5000,AC$173,'(6)定期点検調書'!$AH$12:$AH$5000,$C179,'(6)定期点検調書'!$BF$12:$BF$5000,$T$7)&gt;=1,$T$7,IF(COUNTIFS('(6)定期点検調書'!$B$12:$B$5000,AC$173,'(6)定期点検調書'!$AH$12:$AH$5000,$C179,'(6)定期点検調書'!$BF$12:$BF$5000,$S$7)&gt;=1,$S$7,""))))))</f>
        <v/>
      </c>
      <c r="AD179" s="465" t="str">
        <f>IF(AD$173="","",IF(COUNTIFS('(6)定期点検調書'!$B$12:$B$5000,AD$173,'(6)定期点検調書'!$AH$12:$AH$5000,$C179,'(6)定期点検調書'!$BF$12:$BF$5000,$W$7)&gt;=1,$W$7,IF(COUNTIFS('(6)定期点検調書'!$B$12:$B$5000,AD$173,'(6)定期点検調書'!$AH$12:$AH$5000,$C179,'(6)定期点検調書'!$BF$12:$BF$5000,$V$7)&gt;=1,$V$7,IF(COUNTIFS('(6)定期点検調書'!$B$12:$B$5000,AD$173,'(6)定期点検調書'!$AH$12:$AH$5000,$C179,'(6)定期点検調書'!$BF$12:$BF$5000,$U$7)&gt;=1,$U$7,IF(COUNTIFS('(6)定期点検調書'!$B$12:$B$5000,AD$173,'(6)定期点検調書'!$AH$12:$AH$5000,$C179,'(6)定期点検調書'!$BF$12:$BF$5000,$T$7)&gt;=1,$T$7,IF(COUNTIFS('(6)定期点検調書'!$B$12:$B$5000,AD$173,'(6)定期点検調書'!$AH$12:$AH$5000,$C179,'(6)定期点検調書'!$BF$12:$BF$5000,$S$7)&gt;=1,$S$7,""))))))</f>
        <v/>
      </c>
      <c r="AE179" s="465" t="str">
        <f>IF(AE$173="","",IF(COUNTIFS('(6)定期点検調書'!$B$12:$B$5000,AE$173,'(6)定期点検調書'!$AH$12:$AH$5000,$C179,'(6)定期点検調書'!$BF$12:$BF$5000,$W$7)&gt;=1,$W$7,IF(COUNTIFS('(6)定期点検調書'!$B$12:$B$5000,AE$173,'(6)定期点検調書'!$AH$12:$AH$5000,$C179,'(6)定期点検調書'!$BF$12:$BF$5000,$V$7)&gt;=1,$V$7,IF(COUNTIFS('(6)定期点検調書'!$B$12:$B$5000,AE$173,'(6)定期点検調書'!$AH$12:$AH$5000,$C179,'(6)定期点検調書'!$BF$12:$BF$5000,$U$7)&gt;=1,$U$7,IF(COUNTIFS('(6)定期点検調書'!$B$12:$B$5000,AE$173,'(6)定期点検調書'!$AH$12:$AH$5000,$C179,'(6)定期点検調書'!$BF$12:$BF$5000,$T$7)&gt;=1,$T$7,IF(COUNTIFS('(6)定期点検調書'!$B$12:$B$5000,AE$173,'(6)定期点検調書'!$AH$12:$AH$5000,$C179,'(6)定期点検調書'!$BF$12:$BF$5000,$S$7)&gt;=1,$S$7,""))))))</f>
        <v/>
      </c>
      <c r="AF179" s="465" t="str">
        <f>IF(AF$173="","",IF(COUNTIFS('(6)定期点検調書'!$B$12:$B$5000,AF$173,'(6)定期点検調書'!$AH$12:$AH$5000,$C179,'(6)定期点検調書'!$BF$12:$BF$5000,$W$7)&gt;=1,$W$7,IF(COUNTIFS('(6)定期点検調書'!$B$12:$B$5000,AF$173,'(6)定期点検調書'!$AH$12:$AH$5000,$C179,'(6)定期点検調書'!$BF$12:$BF$5000,$V$7)&gt;=1,$V$7,IF(COUNTIFS('(6)定期点検調書'!$B$12:$B$5000,AF$173,'(6)定期点検調書'!$AH$12:$AH$5000,$C179,'(6)定期点検調書'!$BF$12:$BF$5000,$U$7)&gt;=1,$U$7,IF(COUNTIFS('(6)定期点検調書'!$B$12:$B$5000,AF$173,'(6)定期点検調書'!$AH$12:$AH$5000,$C179,'(6)定期点検調書'!$BF$12:$BF$5000,$T$7)&gt;=1,$T$7,IF(COUNTIFS('(6)定期点検調書'!$B$12:$B$5000,AF$173,'(6)定期点検調書'!$AH$12:$AH$5000,$C179,'(6)定期点検調書'!$BF$12:$BF$5000,$S$7)&gt;=1,$S$7,""))))))</f>
        <v/>
      </c>
      <c r="AG179" s="465" t="str">
        <f>IF(AG$173="","",IF(COUNTIFS('(6)定期点検調書'!$B$12:$B$5000,AG$173,'(6)定期点検調書'!$AH$12:$AH$5000,$C179,'(6)定期点検調書'!$BF$12:$BF$5000,$W$7)&gt;=1,$W$7,IF(COUNTIFS('(6)定期点検調書'!$B$12:$B$5000,AG$173,'(6)定期点検調書'!$AH$12:$AH$5000,$C179,'(6)定期点検調書'!$BF$12:$BF$5000,$V$7)&gt;=1,$V$7,IF(COUNTIFS('(6)定期点検調書'!$B$12:$B$5000,AG$173,'(6)定期点検調書'!$AH$12:$AH$5000,$C179,'(6)定期点検調書'!$BF$12:$BF$5000,$U$7)&gt;=1,$U$7,IF(COUNTIFS('(6)定期点検調書'!$B$12:$B$5000,AG$173,'(6)定期点検調書'!$AH$12:$AH$5000,$C179,'(6)定期点検調書'!$BF$12:$BF$5000,$T$7)&gt;=1,$T$7,IF(COUNTIFS('(6)定期点検調書'!$B$12:$B$5000,AG$173,'(6)定期点検調書'!$AH$12:$AH$5000,$C179,'(6)定期点検調書'!$BF$12:$BF$5000,$S$7)&gt;=1,$S$7,""))))))</f>
        <v/>
      </c>
      <c r="AH179" s="465" t="str">
        <f>IF(AH$173="","",IF(COUNTIFS('(6)定期点検調書'!$B$12:$B$5000,AH$173,'(6)定期点検調書'!$AH$12:$AH$5000,$C179,'(6)定期点検調書'!$BF$12:$BF$5000,$W$7)&gt;=1,$W$7,IF(COUNTIFS('(6)定期点検調書'!$B$12:$B$5000,AH$173,'(6)定期点検調書'!$AH$12:$AH$5000,$C179,'(6)定期点検調書'!$BF$12:$BF$5000,$V$7)&gt;=1,$V$7,IF(COUNTIFS('(6)定期点検調書'!$B$12:$B$5000,AH$173,'(6)定期点検調書'!$AH$12:$AH$5000,$C179,'(6)定期点検調書'!$BF$12:$BF$5000,$U$7)&gt;=1,$U$7,IF(COUNTIFS('(6)定期点検調書'!$B$12:$B$5000,AH$173,'(6)定期点検調書'!$AH$12:$AH$5000,$C179,'(6)定期点検調書'!$BF$12:$BF$5000,$T$7)&gt;=1,$T$7,IF(COUNTIFS('(6)定期点検調書'!$B$12:$B$5000,AH$173,'(6)定期点検調書'!$AH$12:$AH$5000,$C179,'(6)定期点検調書'!$BF$12:$BF$5000,$S$7)&gt;=1,$S$7,""))))))</f>
        <v/>
      </c>
      <c r="AI179" s="465" t="str">
        <f>IF(AI$173="","",IF(COUNTIFS('(6)定期点検調書'!$B$12:$B$5000,AI$173,'(6)定期点検調書'!$AH$12:$AH$5000,$C179,'(6)定期点検調書'!$BF$12:$BF$5000,$W$7)&gt;=1,$W$7,IF(COUNTIFS('(6)定期点検調書'!$B$12:$B$5000,AI$173,'(6)定期点検調書'!$AH$12:$AH$5000,$C179,'(6)定期点検調書'!$BF$12:$BF$5000,$V$7)&gt;=1,$V$7,IF(COUNTIFS('(6)定期点検調書'!$B$12:$B$5000,AI$173,'(6)定期点検調書'!$AH$12:$AH$5000,$C179,'(6)定期点検調書'!$BF$12:$BF$5000,$U$7)&gt;=1,$U$7,IF(COUNTIFS('(6)定期点検調書'!$B$12:$B$5000,AI$173,'(6)定期点検調書'!$AH$12:$AH$5000,$C179,'(6)定期点検調書'!$BF$12:$BF$5000,$T$7)&gt;=1,$T$7,IF(COUNTIFS('(6)定期点検調書'!$B$12:$B$5000,AI$173,'(6)定期点検調書'!$AH$12:$AH$5000,$C179,'(6)定期点検調書'!$BF$12:$BF$5000,$S$7)&gt;=1,$S$7,""))))))</f>
        <v/>
      </c>
      <c r="AJ179" s="465" t="str">
        <f>IF(AJ$173="","",IF(COUNTIFS('(6)定期点検調書'!$B$12:$B$5000,AJ$173,'(6)定期点検調書'!$AH$12:$AH$5000,$C179,'(6)定期点検調書'!$BF$12:$BF$5000,$W$7)&gt;=1,$W$7,IF(COUNTIFS('(6)定期点検調書'!$B$12:$B$5000,AJ$173,'(6)定期点検調書'!$AH$12:$AH$5000,$C179,'(6)定期点検調書'!$BF$12:$BF$5000,$V$7)&gt;=1,$V$7,IF(COUNTIFS('(6)定期点検調書'!$B$12:$B$5000,AJ$173,'(6)定期点検調書'!$AH$12:$AH$5000,$C179,'(6)定期点検調書'!$BF$12:$BF$5000,$U$7)&gt;=1,$U$7,IF(COUNTIFS('(6)定期点検調書'!$B$12:$B$5000,AJ$173,'(6)定期点検調書'!$AH$12:$AH$5000,$C179,'(6)定期点検調書'!$BF$12:$BF$5000,$T$7)&gt;=1,$T$7,IF(COUNTIFS('(6)定期点検調書'!$B$12:$B$5000,AJ$173,'(6)定期点検調書'!$AH$12:$AH$5000,$C179,'(6)定期点検調書'!$BF$12:$BF$5000,$S$7)&gt;=1,$S$7,""))))))</f>
        <v/>
      </c>
      <c r="AK179" s="465" t="str">
        <f>IF(AK$173="","",IF(COUNTIFS('(6)定期点検調書'!$B$12:$B$5000,AK$173,'(6)定期点検調書'!$AH$12:$AH$5000,$C179,'(6)定期点検調書'!$BF$12:$BF$5000,$W$7)&gt;=1,$W$7,IF(COUNTIFS('(6)定期点検調書'!$B$12:$B$5000,AK$173,'(6)定期点検調書'!$AH$12:$AH$5000,$C179,'(6)定期点検調書'!$BF$12:$BF$5000,$V$7)&gt;=1,$V$7,IF(COUNTIFS('(6)定期点検調書'!$B$12:$B$5000,AK$173,'(6)定期点検調書'!$AH$12:$AH$5000,$C179,'(6)定期点検調書'!$BF$12:$BF$5000,$U$7)&gt;=1,$U$7,IF(COUNTIFS('(6)定期点検調書'!$B$12:$B$5000,AK$173,'(6)定期点検調書'!$AH$12:$AH$5000,$C179,'(6)定期点検調書'!$BF$12:$BF$5000,$T$7)&gt;=1,$T$7,IF(COUNTIFS('(6)定期点検調書'!$B$12:$B$5000,AK$173,'(6)定期点検調書'!$AH$12:$AH$5000,$C179,'(6)定期点検調書'!$BF$12:$BF$5000,$S$7)&gt;=1,$S$7,""))))))</f>
        <v/>
      </c>
      <c r="AL179" s="465" t="str">
        <f>IF(AL$173="","",IF(COUNTIFS('(6)定期点検調書'!$B$12:$B$5000,AL$173,'(6)定期点検調書'!$AH$12:$AH$5000,$C179,'(6)定期点検調書'!$BF$12:$BF$5000,$W$7)&gt;=1,$W$7,IF(COUNTIFS('(6)定期点検調書'!$B$12:$B$5000,AL$173,'(6)定期点検調書'!$AH$12:$AH$5000,$C179,'(6)定期点検調書'!$BF$12:$BF$5000,$V$7)&gt;=1,$V$7,IF(COUNTIFS('(6)定期点検調書'!$B$12:$B$5000,AL$173,'(6)定期点検調書'!$AH$12:$AH$5000,$C179,'(6)定期点検調書'!$BF$12:$BF$5000,$U$7)&gt;=1,$U$7,IF(COUNTIFS('(6)定期点検調書'!$B$12:$B$5000,AL$173,'(6)定期点検調書'!$AH$12:$AH$5000,$C179,'(6)定期点検調書'!$BF$12:$BF$5000,$T$7)&gt;=1,$T$7,IF(COUNTIFS('(6)定期点検調書'!$B$12:$B$5000,AL$173,'(6)定期点検調書'!$AH$12:$AH$5000,$C179,'(6)定期点検調書'!$BF$12:$BF$5000,$S$7)&gt;=1,$S$7,""))))))</f>
        <v/>
      </c>
      <c r="AM179" s="465" t="str">
        <f>IF(AM$173="","",IF(COUNTIFS('(6)定期点検調書'!$B$12:$B$5000,AM$173,'(6)定期点検調書'!$AH$12:$AH$5000,$C179,'(6)定期点検調書'!$BF$12:$BF$5000,$W$7)&gt;=1,$W$7,IF(COUNTIFS('(6)定期点検調書'!$B$12:$B$5000,AM$173,'(6)定期点検調書'!$AH$12:$AH$5000,$C179,'(6)定期点検調書'!$BF$12:$BF$5000,$V$7)&gt;=1,$V$7,IF(COUNTIFS('(6)定期点検調書'!$B$12:$B$5000,AM$173,'(6)定期点検調書'!$AH$12:$AH$5000,$C179,'(6)定期点検調書'!$BF$12:$BF$5000,$U$7)&gt;=1,$U$7,IF(COUNTIFS('(6)定期点検調書'!$B$12:$B$5000,AM$173,'(6)定期点検調書'!$AH$12:$AH$5000,$C179,'(6)定期点検調書'!$BF$12:$BF$5000,$T$7)&gt;=1,$T$7,IF(COUNTIFS('(6)定期点検調書'!$B$12:$B$5000,AM$173,'(6)定期点検調書'!$AH$12:$AH$5000,$C179,'(6)定期点検調書'!$BF$12:$BF$5000,$S$7)&gt;=1,$S$7,""))))))</f>
        <v/>
      </c>
      <c r="AN179" s="465" t="str">
        <f>IF(AN$173="","",IF(COUNTIFS('(6)定期点検調書'!$B$12:$B$5000,AN$173,'(6)定期点検調書'!$AH$12:$AH$5000,$C179,'(6)定期点検調書'!$BF$12:$BF$5000,$W$7)&gt;=1,$W$7,IF(COUNTIFS('(6)定期点検調書'!$B$12:$B$5000,AN$173,'(6)定期点検調書'!$AH$12:$AH$5000,$C179,'(6)定期点検調書'!$BF$12:$BF$5000,$V$7)&gt;=1,$V$7,IF(COUNTIFS('(6)定期点検調書'!$B$12:$B$5000,AN$173,'(6)定期点検調書'!$AH$12:$AH$5000,$C179,'(6)定期点検調書'!$BF$12:$BF$5000,$U$7)&gt;=1,$U$7,IF(COUNTIFS('(6)定期点検調書'!$B$12:$B$5000,AN$173,'(6)定期点検調書'!$AH$12:$AH$5000,$C179,'(6)定期点検調書'!$BF$12:$BF$5000,$T$7)&gt;=1,$T$7,IF(COUNTIFS('(6)定期点検調書'!$B$12:$B$5000,AN$173,'(6)定期点検調書'!$AH$12:$AH$5000,$C179,'(6)定期点検調書'!$BF$12:$BF$5000,$S$7)&gt;=1,$S$7,""))))))</f>
        <v/>
      </c>
      <c r="AO179" s="465" t="str">
        <f>IF(AO$173="","",IF(COUNTIFS('(6)定期点検調書'!$B$12:$B$5000,AO$173,'(6)定期点検調書'!$AH$12:$AH$5000,$C179,'(6)定期点検調書'!$BF$12:$BF$5000,$W$7)&gt;=1,$W$7,IF(COUNTIFS('(6)定期点検調書'!$B$12:$B$5000,AO$173,'(6)定期点検調書'!$AH$12:$AH$5000,$C179,'(6)定期点検調書'!$BF$12:$BF$5000,$V$7)&gt;=1,$V$7,IF(COUNTIFS('(6)定期点検調書'!$B$12:$B$5000,AO$173,'(6)定期点検調書'!$AH$12:$AH$5000,$C179,'(6)定期点検調書'!$BF$12:$BF$5000,$U$7)&gt;=1,$U$7,IF(COUNTIFS('(6)定期点検調書'!$B$12:$B$5000,AO$173,'(6)定期点検調書'!$AH$12:$AH$5000,$C179,'(6)定期点検調書'!$BF$12:$BF$5000,$T$7)&gt;=1,$T$7,IF(COUNTIFS('(6)定期点検調書'!$B$12:$B$5000,AO$173,'(6)定期点検調書'!$AH$12:$AH$5000,$C179,'(6)定期点検調書'!$BF$12:$BF$5000,$S$7)&gt;=1,$S$7,""))))))</f>
        <v/>
      </c>
      <c r="AP179" s="465" t="str">
        <f>IF(AP$173="","",IF(COUNTIFS('(6)定期点検調書'!$B$12:$B$5000,AP$173,'(6)定期点検調書'!$AH$12:$AH$5000,$C179,'(6)定期点検調書'!$BF$12:$BF$5000,$W$7)&gt;=1,$W$7,IF(COUNTIFS('(6)定期点検調書'!$B$12:$B$5000,AP$173,'(6)定期点検調書'!$AH$12:$AH$5000,$C179,'(6)定期点検調書'!$BF$12:$BF$5000,$V$7)&gt;=1,$V$7,IF(COUNTIFS('(6)定期点検調書'!$B$12:$B$5000,AP$173,'(6)定期点検調書'!$AH$12:$AH$5000,$C179,'(6)定期点検調書'!$BF$12:$BF$5000,$U$7)&gt;=1,$U$7,IF(COUNTIFS('(6)定期点検調書'!$B$12:$B$5000,AP$173,'(6)定期点検調書'!$AH$12:$AH$5000,$C179,'(6)定期点検調書'!$BF$12:$BF$5000,$T$7)&gt;=1,$T$7,IF(COUNTIFS('(6)定期点検調書'!$B$12:$B$5000,AP$173,'(6)定期点検調書'!$AH$12:$AH$5000,$C179,'(6)定期点検調書'!$BF$12:$BF$5000,$S$7)&gt;=1,$S$7,""))))))</f>
        <v/>
      </c>
      <c r="AQ179" s="465" t="str">
        <f>IF(AQ$173="","",IF(COUNTIFS('(6)定期点検調書'!$B$12:$B$5000,AQ$173,'(6)定期点検調書'!$AH$12:$AH$5000,$C179,'(6)定期点検調書'!$BF$12:$BF$5000,$W$7)&gt;=1,$W$7,IF(COUNTIFS('(6)定期点検調書'!$B$12:$B$5000,AQ$173,'(6)定期点検調書'!$AH$12:$AH$5000,$C179,'(6)定期点検調書'!$BF$12:$BF$5000,$V$7)&gt;=1,$V$7,IF(COUNTIFS('(6)定期点検調書'!$B$12:$B$5000,AQ$173,'(6)定期点検調書'!$AH$12:$AH$5000,$C179,'(6)定期点検調書'!$BF$12:$BF$5000,$U$7)&gt;=1,$U$7,IF(COUNTIFS('(6)定期点検調書'!$B$12:$B$5000,AQ$173,'(6)定期点検調書'!$AH$12:$AH$5000,$C179,'(6)定期点検調書'!$BF$12:$BF$5000,$T$7)&gt;=1,$T$7,IF(COUNTIFS('(6)定期点検調書'!$B$12:$B$5000,AQ$173,'(6)定期点検調書'!$AH$12:$AH$5000,$C179,'(6)定期点検調書'!$BF$12:$BF$5000,$S$7)&gt;=1,$S$7,""))))))</f>
        <v/>
      </c>
      <c r="AR179" s="465" t="str">
        <f>IF(AR$173="","",IF(COUNTIFS('(6)定期点検調書'!$B$12:$B$5000,AR$173,'(6)定期点検調書'!$AH$12:$AH$5000,$C179,'(6)定期点検調書'!$BF$12:$BF$5000,$W$7)&gt;=1,$W$7,IF(COUNTIFS('(6)定期点検調書'!$B$12:$B$5000,AR$173,'(6)定期点検調書'!$AH$12:$AH$5000,$C179,'(6)定期点検調書'!$BF$12:$BF$5000,$V$7)&gt;=1,$V$7,IF(COUNTIFS('(6)定期点検調書'!$B$12:$B$5000,AR$173,'(6)定期点検調書'!$AH$12:$AH$5000,$C179,'(6)定期点検調書'!$BF$12:$BF$5000,$U$7)&gt;=1,$U$7,IF(COUNTIFS('(6)定期点検調書'!$B$12:$B$5000,AR$173,'(6)定期点検調書'!$AH$12:$AH$5000,$C179,'(6)定期点検調書'!$BF$12:$BF$5000,$T$7)&gt;=1,$T$7,IF(COUNTIFS('(6)定期点検調書'!$B$12:$B$5000,AR$173,'(6)定期点検調書'!$AH$12:$AH$5000,$C179,'(6)定期点検調書'!$BF$12:$BF$5000,$S$7)&gt;=1,$S$7,""))))))</f>
        <v/>
      </c>
      <c r="AS179" s="465" t="str">
        <f>IF(AS$173="","",IF(COUNTIFS('(6)定期点検調書'!$B$12:$B$5000,AS$173,'(6)定期点検調書'!$AH$12:$AH$5000,$C179,'(6)定期点検調書'!$BF$12:$BF$5000,$W$7)&gt;=1,$W$7,IF(COUNTIFS('(6)定期点検調書'!$B$12:$B$5000,AS$173,'(6)定期点検調書'!$AH$12:$AH$5000,$C179,'(6)定期点検調書'!$BF$12:$BF$5000,$V$7)&gt;=1,$V$7,IF(COUNTIFS('(6)定期点検調書'!$B$12:$B$5000,AS$173,'(6)定期点検調書'!$AH$12:$AH$5000,$C179,'(6)定期点検調書'!$BF$12:$BF$5000,$U$7)&gt;=1,$U$7,IF(COUNTIFS('(6)定期点検調書'!$B$12:$B$5000,AS$173,'(6)定期点検調書'!$AH$12:$AH$5000,$C179,'(6)定期点検調書'!$BF$12:$BF$5000,$T$7)&gt;=1,$T$7,IF(COUNTIFS('(6)定期点検調書'!$B$12:$B$5000,AS$173,'(6)定期点検調書'!$AH$12:$AH$5000,$C179,'(6)定期点検調書'!$BF$12:$BF$5000,$S$7)&gt;=1,$S$7,""))))))</f>
        <v/>
      </c>
      <c r="AT179" s="465" t="str">
        <f>IF(AT$173="","",IF(COUNTIFS('(6)定期点検調書'!$B$12:$B$5000,AT$173,'(6)定期点検調書'!$AH$12:$AH$5000,$C179,'(6)定期点検調書'!$BF$12:$BF$5000,$W$7)&gt;=1,$W$7,IF(COUNTIFS('(6)定期点検調書'!$B$12:$B$5000,AT$173,'(6)定期点検調書'!$AH$12:$AH$5000,$C179,'(6)定期点検調書'!$BF$12:$BF$5000,$V$7)&gt;=1,$V$7,IF(COUNTIFS('(6)定期点検調書'!$B$12:$B$5000,AT$173,'(6)定期点検調書'!$AH$12:$AH$5000,$C179,'(6)定期点検調書'!$BF$12:$BF$5000,$U$7)&gt;=1,$U$7,IF(COUNTIFS('(6)定期点検調書'!$B$12:$B$5000,AT$173,'(6)定期点検調書'!$AH$12:$AH$5000,$C179,'(6)定期点検調書'!$BF$12:$BF$5000,$T$7)&gt;=1,$T$7,IF(COUNTIFS('(6)定期点検調書'!$B$12:$B$5000,AT$173,'(6)定期点検調書'!$AH$12:$AH$5000,$C179,'(6)定期点検調書'!$BF$12:$BF$5000,$S$7)&gt;=1,$S$7,""))))))</f>
        <v/>
      </c>
      <c r="AU179" s="465" t="str">
        <f>IF(AU$173="","",IF(COUNTIFS('(6)定期点検調書'!$B$12:$B$5000,AU$173,'(6)定期点検調書'!$AH$12:$AH$5000,$C179,'(6)定期点検調書'!$BF$12:$BF$5000,$W$7)&gt;=1,$W$7,IF(COUNTIFS('(6)定期点検調書'!$B$12:$B$5000,AU$173,'(6)定期点検調書'!$AH$12:$AH$5000,$C179,'(6)定期点検調書'!$BF$12:$BF$5000,$V$7)&gt;=1,$V$7,IF(COUNTIFS('(6)定期点検調書'!$B$12:$B$5000,AU$173,'(6)定期点検調書'!$AH$12:$AH$5000,$C179,'(6)定期点検調書'!$BF$12:$BF$5000,$U$7)&gt;=1,$U$7,IF(COUNTIFS('(6)定期点検調書'!$B$12:$B$5000,AU$173,'(6)定期点検調書'!$AH$12:$AH$5000,$C179,'(6)定期点検調書'!$BF$12:$BF$5000,$T$7)&gt;=1,$T$7,IF(COUNTIFS('(6)定期点検調書'!$B$12:$B$5000,AU$173,'(6)定期点検調書'!$AH$12:$AH$5000,$C179,'(6)定期点検調書'!$BF$12:$BF$5000,$S$7)&gt;=1,$S$7,""))))))</f>
        <v/>
      </c>
      <c r="AV179" s="465" t="str">
        <f>IF(AV$173="","",IF(COUNTIFS('(6)定期点検調書'!$B$12:$B$5000,AV$173,'(6)定期点検調書'!$AH$12:$AH$5000,$C179,'(6)定期点検調書'!$BF$12:$BF$5000,$W$7)&gt;=1,$W$7,IF(COUNTIFS('(6)定期点検調書'!$B$12:$B$5000,AV$173,'(6)定期点検調書'!$AH$12:$AH$5000,$C179,'(6)定期点検調書'!$BF$12:$BF$5000,$V$7)&gt;=1,$V$7,IF(COUNTIFS('(6)定期点検調書'!$B$12:$B$5000,AV$173,'(6)定期点検調書'!$AH$12:$AH$5000,$C179,'(6)定期点検調書'!$BF$12:$BF$5000,$U$7)&gt;=1,$U$7,IF(COUNTIFS('(6)定期点検調書'!$B$12:$B$5000,AV$173,'(6)定期点検調書'!$AH$12:$AH$5000,$C179,'(6)定期点検調書'!$BF$12:$BF$5000,$T$7)&gt;=1,$T$7,IF(COUNTIFS('(6)定期点検調書'!$B$12:$B$5000,AV$173,'(6)定期点検調書'!$AH$12:$AH$5000,$C179,'(6)定期点検調書'!$BF$12:$BF$5000,$S$7)&gt;=1,$S$7,""))))))</f>
        <v/>
      </c>
      <c r="AW179" s="465" t="str">
        <f>IF(AW$173="","",IF(COUNTIFS('(6)定期点検調書'!$B$12:$B$5000,AW$173,'(6)定期点検調書'!$AH$12:$AH$5000,$C179,'(6)定期点検調書'!$BF$12:$BF$5000,$W$7)&gt;=1,$W$7,IF(COUNTIFS('(6)定期点検調書'!$B$12:$B$5000,AW$173,'(6)定期点検調書'!$AH$12:$AH$5000,$C179,'(6)定期点検調書'!$BF$12:$BF$5000,$V$7)&gt;=1,$V$7,IF(COUNTIFS('(6)定期点検調書'!$B$12:$B$5000,AW$173,'(6)定期点検調書'!$AH$12:$AH$5000,$C179,'(6)定期点検調書'!$BF$12:$BF$5000,$U$7)&gt;=1,$U$7,IF(COUNTIFS('(6)定期点検調書'!$B$12:$B$5000,AW$173,'(6)定期点検調書'!$AH$12:$AH$5000,$C179,'(6)定期点検調書'!$BF$12:$BF$5000,$T$7)&gt;=1,$T$7,IF(COUNTIFS('(6)定期点検調書'!$B$12:$B$5000,AW$173,'(6)定期点検調書'!$AH$12:$AH$5000,$C179,'(6)定期点検調書'!$BF$12:$BF$5000,$S$7)&gt;=1,$S$7,""))))))</f>
        <v/>
      </c>
      <c r="AX179" s="465" t="str">
        <f>IF(AX$173="","",IF(COUNTIFS('(6)定期点検調書'!$B$12:$B$5000,AX$173,'(6)定期点検調書'!$AH$12:$AH$5000,$C179,'(6)定期点検調書'!$BF$12:$BF$5000,$W$7)&gt;=1,$W$7,IF(COUNTIFS('(6)定期点検調書'!$B$12:$B$5000,AX$173,'(6)定期点検調書'!$AH$12:$AH$5000,$C179,'(6)定期点検調書'!$BF$12:$BF$5000,$V$7)&gt;=1,$V$7,IF(COUNTIFS('(6)定期点検調書'!$B$12:$B$5000,AX$173,'(6)定期点検調書'!$AH$12:$AH$5000,$C179,'(6)定期点検調書'!$BF$12:$BF$5000,$U$7)&gt;=1,$U$7,IF(COUNTIFS('(6)定期点検調書'!$B$12:$B$5000,AX$173,'(6)定期点検調書'!$AH$12:$AH$5000,$C179,'(6)定期点検調書'!$BF$12:$BF$5000,$T$7)&gt;=1,$T$7,IF(COUNTIFS('(6)定期点検調書'!$B$12:$B$5000,AX$173,'(6)定期点検調書'!$AH$12:$AH$5000,$C179,'(6)定期点検調書'!$BF$12:$BF$5000,$S$7)&gt;=1,$S$7,""))))))</f>
        <v/>
      </c>
      <c r="AY179" s="465" t="str">
        <f>IF(AY$173="","",IF(COUNTIFS('(6)定期点検調書'!$B$12:$B$5000,AY$173,'(6)定期点検調書'!$AH$12:$AH$5000,$C179,'(6)定期点検調書'!$BF$12:$BF$5000,$W$7)&gt;=1,$W$7,IF(COUNTIFS('(6)定期点検調書'!$B$12:$B$5000,AY$173,'(6)定期点検調書'!$AH$12:$AH$5000,$C179,'(6)定期点検調書'!$BF$12:$BF$5000,$V$7)&gt;=1,$V$7,IF(COUNTIFS('(6)定期点検調書'!$B$12:$B$5000,AY$173,'(6)定期点検調書'!$AH$12:$AH$5000,$C179,'(6)定期点検調書'!$BF$12:$BF$5000,$U$7)&gt;=1,$U$7,IF(COUNTIFS('(6)定期点検調書'!$B$12:$B$5000,AY$173,'(6)定期点検調書'!$AH$12:$AH$5000,$C179,'(6)定期点検調書'!$BF$12:$BF$5000,$T$7)&gt;=1,$T$7,IF(COUNTIFS('(6)定期点検調書'!$B$12:$B$5000,AY$173,'(6)定期点検調書'!$AH$12:$AH$5000,$C179,'(6)定期点検調書'!$BF$12:$BF$5000,$S$7)&gt;=1,$S$7,""))))))</f>
        <v/>
      </c>
      <c r="AZ179" s="465" t="str">
        <f>IF(AZ$173="","",IF(COUNTIFS('(6)定期点検調書'!$B$12:$B$5000,AZ$173,'(6)定期点検調書'!$AH$12:$AH$5000,$C179,'(6)定期点検調書'!$BF$12:$BF$5000,$W$7)&gt;=1,$W$7,IF(COUNTIFS('(6)定期点検調書'!$B$12:$B$5000,AZ$173,'(6)定期点検調書'!$AH$12:$AH$5000,$C179,'(6)定期点検調書'!$BF$12:$BF$5000,$V$7)&gt;=1,$V$7,IF(COUNTIFS('(6)定期点検調書'!$B$12:$B$5000,AZ$173,'(6)定期点検調書'!$AH$12:$AH$5000,$C179,'(6)定期点検調書'!$BF$12:$BF$5000,$U$7)&gt;=1,$U$7,IF(COUNTIFS('(6)定期点検調書'!$B$12:$B$5000,AZ$173,'(6)定期点検調書'!$AH$12:$AH$5000,$C179,'(6)定期点検調書'!$BF$12:$BF$5000,$T$7)&gt;=1,$T$7,IF(COUNTIFS('(6)定期点検調書'!$B$12:$B$5000,AZ$173,'(6)定期点検調書'!$AH$12:$AH$5000,$C179,'(6)定期点検調書'!$BF$12:$BF$5000,$S$7)&gt;=1,$S$7,""))))))</f>
        <v/>
      </c>
      <c r="BA179" s="466" t="str">
        <f>IF(BA$173="","",IF(COUNTIFS('(6)定期点検調書'!$B$12:$B$5000,BA$173,'(6)定期点検調書'!$AH$12:$AH$5000,$C179,'(6)定期点検調書'!$BF$12:$BF$5000,$W$7)&gt;=1,$W$7,IF(COUNTIFS('(6)定期点検調書'!$B$12:$B$5000,BA$173,'(6)定期点検調書'!$AH$12:$AH$5000,$C179,'(6)定期点検調書'!$BF$12:$BF$5000,$V$7)&gt;=1,$V$7,IF(COUNTIFS('(6)定期点検調書'!$B$12:$B$5000,BA$173,'(6)定期点検調書'!$AH$12:$AH$5000,$C179,'(6)定期点検調書'!$BF$12:$BF$5000,$U$7)&gt;=1,$U$7,IF(COUNTIFS('(6)定期点検調書'!$B$12:$B$5000,BA$173,'(6)定期点検調書'!$AH$12:$AH$5000,$C179,'(6)定期点検調書'!$BF$12:$BF$5000,$T$7)&gt;=1,$T$7,IF(COUNTIFS('(6)定期点検調書'!$B$12:$B$5000,BA$173,'(6)定期点検調書'!$AH$12:$AH$5000,$C179,'(6)定期点検調書'!$BF$12:$BF$5000,$S$7)&gt;=1,$S$7,""))))))</f>
        <v/>
      </c>
      <c r="BB179" s="1"/>
      <c r="BC179" s="1"/>
    </row>
    <row r="180" spans="2:55" ht="18.75" customHeight="1" x14ac:dyDescent="0.2">
      <c r="B180" s="1854"/>
      <c r="C180" s="1841" t="str">
        <f>ﾃﾞｰﾀ一覧!$U$24</f>
        <v>傾き・変形</v>
      </c>
      <c r="D180" s="1842"/>
      <c r="E180" s="1842"/>
      <c r="F180" s="1842"/>
      <c r="G180" s="1843"/>
      <c r="H180" s="467" t="str">
        <f>IF(H$173="","",IF(COUNTIFS('(6)定期点検調書'!$B$12:$B$5000,H$173,'(6)定期点検調書'!$AH$12:$AH$5000,$C180,'(6)定期点検調書'!$BF$12:$BF$5000,$W$7)&gt;=1,$W$7,IF(COUNTIFS('(6)定期点検調書'!$B$12:$B$5000,H$173,'(6)定期点検調書'!$AH$12:$AH$5000,$C180,'(6)定期点検調書'!$BF$12:$BF$5000,$V$7)&gt;=1,$V$7,IF(COUNTIFS('(6)定期点検調書'!$B$12:$B$5000,H$173,'(6)定期点検調書'!$AH$12:$AH$5000,$C180,'(6)定期点検調書'!$BF$12:$BF$5000,$U$7)&gt;=1,$U$7,IF(COUNTIFS('(6)定期点検調書'!$B$12:$B$5000,H$173,'(6)定期点検調書'!$AH$12:$AH$5000,$C180,'(6)定期点検調書'!$BF$12:$BF$5000,$T$7)&gt;=1,$T$7,IF(COUNTIFS('(6)定期点検調書'!$B$12:$B$5000,H$173,'(6)定期点検調書'!$AH$12:$AH$5000,$C180,'(6)定期点検調書'!$BF$12:$BF$5000,$S$7)&gt;=1,$S$7,""))))))</f>
        <v/>
      </c>
      <c r="I180" s="465" t="str">
        <f>IF(I$173="","",IF(COUNTIFS('(6)定期点検調書'!$B$12:$B$5000,I$173,'(6)定期点検調書'!$AH$12:$AH$5000,$C180,'(6)定期点検調書'!$BF$12:$BF$5000,$W$7)&gt;=1,$W$7,IF(COUNTIFS('(6)定期点検調書'!$B$12:$B$5000,I$173,'(6)定期点検調書'!$AH$12:$AH$5000,$C180,'(6)定期点検調書'!$BF$12:$BF$5000,$V$7)&gt;=1,$V$7,IF(COUNTIFS('(6)定期点検調書'!$B$12:$B$5000,I$173,'(6)定期点検調書'!$AH$12:$AH$5000,$C180,'(6)定期点検調書'!$BF$12:$BF$5000,$U$7)&gt;=1,$U$7,IF(COUNTIFS('(6)定期点検調書'!$B$12:$B$5000,I$173,'(6)定期点検調書'!$AH$12:$AH$5000,$C180,'(6)定期点検調書'!$BF$12:$BF$5000,$T$7)&gt;=1,$T$7,IF(COUNTIFS('(6)定期点検調書'!$B$12:$B$5000,I$173,'(6)定期点検調書'!$AH$12:$AH$5000,$C180,'(6)定期点検調書'!$BF$12:$BF$5000,$S$7)&gt;=1,$S$7,""))))))</f>
        <v/>
      </c>
      <c r="J180" s="465" t="str">
        <f>IF(J$173="","",IF(COUNTIFS('(6)定期点検調書'!$B$12:$B$5000,J$173,'(6)定期点検調書'!$AH$12:$AH$5000,$C180,'(6)定期点検調書'!$BF$12:$BF$5000,$W$7)&gt;=1,$W$7,IF(COUNTIFS('(6)定期点検調書'!$B$12:$B$5000,J$173,'(6)定期点検調書'!$AH$12:$AH$5000,$C180,'(6)定期点検調書'!$BF$12:$BF$5000,$V$7)&gt;=1,$V$7,IF(COUNTIFS('(6)定期点検調書'!$B$12:$B$5000,J$173,'(6)定期点検調書'!$AH$12:$AH$5000,$C180,'(6)定期点検調書'!$BF$12:$BF$5000,$U$7)&gt;=1,$U$7,IF(COUNTIFS('(6)定期点検調書'!$B$12:$B$5000,J$173,'(6)定期点検調書'!$AH$12:$AH$5000,$C180,'(6)定期点検調書'!$BF$12:$BF$5000,$T$7)&gt;=1,$T$7,IF(COUNTIFS('(6)定期点検調書'!$B$12:$B$5000,J$173,'(6)定期点検調書'!$AH$12:$AH$5000,$C180,'(6)定期点検調書'!$BF$12:$BF$5000,$S$7)&gt;=1,$S$7,""))))))</f>
        <v/>
      </c>
      <c r="K180" s="465" t="str">
        <f>IF(K$173="","",IF(COUNTIFS('(6)定期点検調書'!$B$12:$B$5000,K$173,'(6)定期点検調書'!$AH$12:$AH$5000,$C180,'(6)定期点検調書'!$BF$12:$BF$5000,$W$7)&gt;=1,$W$7,IF(COUNTIFS('(6)定期点検調書'!$B$12:$B$5000,K$173,'(6)定期点検調書'!$AH$12:$AH$5000,$C180,'(6)定期点検調書'!$BF$12:$BF$5000,$V$7)&gt;=1,$V$7,IF(COUNTIFS('(6)定期点検調書'!$B$12:$B$5000,K$173,'(6)定期点検調書'!$AH$12:$AH$5000,$C180,'(6)定期点検調書'!$BF$12:$BF$5000,$U$7)&gt;=1,$U$7,IF(COUNTIFS('(6)定期点検調書'!$B$12:$B$5000,K$173,'(6)定期点検調書'!$AH$12:$AH$5000,$C180,'(6)定期点検調書'!$BF$12:$BF$5000,$T$7)&gt;=1,$T$7,IF(COUNTIFS('(6)定期点検調書'!$B$12:$B$5000,K$173,'(6)定期点検調書'!$AH$12:$AH$5000,$C180,'(6)定期点検調書'!$BF$12:$BF$5000,$S$7)&gt;=1,$S$7,""))))))</f>
        <v/>
      </c>
      <c r="L180" s="465" t="str">
        <f>IF(L$173="","",IF(COUNTIFS('(6)定期点検調書'!$B$12:$B$5000,L$173,'(6)定期点検調書'!$AH$12:$AH$5000,$C180,'(6)定期点検調書'!$BF$12:$BF$5000,$W$7)&gt;=1,$W$7,IF(COUNTIFS('(6)定期点検調書'!$B$12:$B$5000,L$173,'(6)定期点検調書'!$AH$12:$AH$5000,$C180,'(6)定期点検調書'!$BF$12:$BF$5000,$V$7)&gt;=1,$V$7,IF(COUNTIFS('(6)定期点検調書'!$B$12:$B$5000,L$173,'(6)定期点検調書'!$AH$12:$AH$5000,$C180,'(6)定期点検調書'!$BF$12:$BF$5000,$U$7)&gt;=1,$U$7,IF(COUNTIFS('(6)定期点検調書'!$B$12:$B$5000,L$173,'(6)定期点検調書'!$AH$12:$AH$5000,$C180,'(6)定期点検調書'!$BF$12:$BF$5000,$T$7)&gt;=1,$T$7,IF(COUNTIFS('(6)定期点検調書'!$B$12:$B$5000,L$173,'(6)定期点検調書'!$AH$12:$AH$5000,$C180,'(6)定期点検調書'!$BF$12:$BF$5000,$S$7)&gt;=1,$S$7,""))))))</f>
        <v/>
      </c>
      <c r="M180" s="465" t="str">
        <f>IF(M$173="","",IF(COUNTIFS('(6)定期点検調書'!$B$12:$B$5000,M$173,'(6)定期点検調書'!$AH$12:$AH$5000,$C180,'(6)定期点検調書'!$BF$12:$BF$5000,$W$7)&gt;=1,$W$7,IF(COUNTIFS('(6)定期点検調書'!$B$12:$B$5000,M$173,'(6)定期点検調書'!$AH$12:$AH$5000,$C180,'(6)定期点検調書'!$BF$12:$BF$5000,$V$7)&gt;=1,$V$7,IF(COUNTIFS('(6)定期点検調書'!$B$12:$B$5000,M$173,'(6)定期点検調書'!$AH$12:$AH$5000,$C180,'(6)定期点検調書'!$BF$12:$BF$5000,$U$7)&gt;=1,$U$7,IF(COUNTIFS('(6)定期点検調書'!$B$12:$B$5000,M$173,'(6)定期点検調書'!$AH$12:$AH$5000,$C180,'(6)定期点検調書'!$BF$12:$BF$5000,$T$7)&gt;=1,$T$7,IF(COUNTIFS('(6)定期点検調書'!$B$12:$B$5000,M$173,'(6)定期点検調書'!$AH$12:$AH$5000,$C180,'(6)定期点検調書'!$BF$12:$BF$5000,$S$7)&gt;=1,$S$7,""))))))</f>
        <v/>
      </c>
      <c r="N180" s="465" t="str">
        <f>IF(N$173="","",IF(COUNTIFS('(6)定期点検調書'!$B$12:$B$5000,N$173,'(6)定期点検調書'!$AH$12:$AH$5000,$C180,'(6)定期点検調書'!$BF$12:$BF$5000,$W$7)&gt;=1,$W$7,IF(COUNTIFS('(6)定期点検調書'!$B$12:$B$5000,N$173,'(6)定期点検調書'!$AH$12:$AH$5000,$C180,'(6)定期点検調書'!$BF$12:$BF$5000,$V$7)&gt;=1,$V$7,IF(COUNTIFS('(6)定期点検調書'!$B$12:$B$5000,N$173,'(6)定期点検調書'!$AH$12:$AH$5000,$C180,'(6)定期点検調書'!$BF$12:$BF$5000,$U$7)&gt;=1,$U$7,IF(COUNTIFS('(6)定期点検調書'!$B$12:$B$5000,N$173,'(6)定期点検調書'!$AH$12:$AH$5000,$C180,'(6)定期点検調書'!$BF$12:$BF$5000,$T$7)&gt;=1,$T$7,IF(COUNTIFS('(6)定期点検調書'!$B$12:$B$5000,N$173,'(6)定期点検調書'!$AH$12:$AH$5000,$C180,'(6)定期点検調書'!$BF$12:$BF$5000,$S$7)&gt;=1,$S$7,""))))))</f>
        <v/>
      </c>
      <c r="O180" s="465" t="str">
        <f>IF(O$173="","",IF(COUNTIFS('(6)定期点検調書'!$B$12:$B$5000,O$173,'(6)定期点検調書'!$AH$12:$AH$5000,$C180,'(6)定期点検調書'!$BF$12:$BF$5000,$W$7)&gt;=1,$W$7,IF(COUNTIFS('(6)定期点検調書'!$B$12:$B$5000,O$173,'(6)定期点検調書'!$AH$12:$AH$5000,$C180,'(6)定期点検調書'!$BF$12:$BF$5000,$V$7)&gt;=1,$V$7,IF(COUNTIFS('(6)定期点検調書'!$B$12:$B$5000,O$173,'(6)定期点検調書'!$AH$12:$AH$5000,$C180,'(6)定期点検調書'!$BF$12:$BF$5000,$U$7)&gt;=1,$U$7,IF(COUNTIFS('(6)定期点検調書'!$B$12:$B$5000,O$173,'(6)定期点検調書'!$AH$12:$AH$5000,$C180,'(6)定期点検調書'!$BF$12:$BF$5000,$T$7)&gt;=1,$T$7,IF(COUNTIFS('(6)定期点検調書'!$B$12:$B$5000,O$173,'(6)定期点検調書'!$AH$12:$AH$5000,$C180,'(6)定期点検調書'!$BF$12:$BF$5000,$S$7)&gt;=1,$S$7,""))))))</f>
        <v/>
      </c>
      <c r="P180" s="465" t="str">
        <f>IF(P$173="","",IF(COUNTIFS('(6)定期点検調書'!$B$12:$B$5000,P$173,'(6)定期点検調書'!$AH$12:$AH$5000,$C180,'(6)定期点検調書'!$BF$12:$BF$5000,$W$7)&gt;=1,$W$7,IF(COUNTIFS('(6)定期点検調書'!$B$12:$B$5000,P$173,'(6)定期点検調書'!$AH$12:$AH$5000,$C180,'(6)定期点検調書'!$BF$12:$BF$5000,$V$7)&gt;=1,$V$7,IF(COUNTIFS('(6)定期点検調書'!$B$12:$B$5000,P$173,'(6)定期点検調書'!$AH$12:$AH$5000,$C180,'(6)定期点検調書'!$BF$12:$BF$5000,$U$7)&gt;=1,$U$7,IF(COUNTIFS('(6)定期点検調書'!$B$12:$B$5000,P$173,'(6)定期点検調書'!$AH$12:$AH$5000,$C180,'(6)定期点検調書'!$BF$12:$BF$5000,$T$7)&gt;=1,$T$7,IF(COUNTIFS('(6)定期点検調書'!$B$12:$B$5000,P$173,'(6)定期点検調書'!$AH$12:$AH$5000,$C180,'(6)定期点検調書'!$BF$12:$BF$5000,$S$7)&gt;=1,$S$7,""))))))</f>
        <v/>
      </c>
      <c r="Q180" s="465" t="str">
        <f>IF(Q$173="","",IF(COUNTIFS('(6)定期点検調書'!$B$12:$B$5000,Q$173,'(6)定期点検調書'!$AH$12:$AH$5000,$C180,'(6)定期点検調書'!$BF$12:$BF$5000,$W$7)&gt;=1,$W$7,IF(COUNTIFS('(6)定期点検調書'!$B$12:$B$5000,Q$173,'(6)定期点検調書'!$AH$12:$AH$5000,$C180,'(6)定期点検調書'!$BF$12:$BF$5000,$V$7)&gt;=1,$V$7,IF(COUNTIFS('(6)定期点検調書'!$B$12:$B$5000,Q$173,'(6)定期点検調書'!$AH$12:$AH$5000,$C180,'(6)定期点検調書'!$BF$12:$BF$5000,$U$7)&gt;=1,$U$7,IF(COUNTIFS('(6)定期点検調書'!$B$12:$B$5000,Q$173,'(6)定期点検調書'!$AH$12:$AH$5000,$C180,'(6)定期点検調書'!$BF$12:$BF$5000,$T$7)&gt;=1,$T$7,IF(COUNTIFS('(6)定期点検調書'!$B$12:$B$5000,Q$173,'(6)定期点検調書'!$AH$12:$AH$5000,$C180,'(6)定期点検調書'!$BF$12:$BF$5000,$S$7)&gt;=1,$S$7,""))))))</f>
        <v/>
      </c>
      <c r="R180" s="465" t="str">
        <f>IF(R$173="","",IF(COUNTIFS('(6)定期点検調書'!$B$12:$B$5000,R$173,'(6)定期点検調書'!$AH$12:$AH$5000,$C180,'(6)定期点検調書'!$BF$12:$BF$5000,$W$7)&gt;=1,$W$7,IF(COUNTIFS('(6)定期点検調書'!$B$12:$B$5000,R$173,'(6)定期点検調書'!$AH$12:$AH$5000,$C180,'(6)定期点検調書'!$BF$12:$BF$5000,$V$7)&gt;=1,$V$7,IF(COUNTIFS('(6)定期点検調書'!$B$12:$B$5000,R$173,'(6)定期点検調書'!$AH$12:$AH$5000,$C180,'(6)定期点検調書'!$BF$12:$BF$5000,$U$7)&gt;=1,$U$7,IF(COUNTIFS('(6)定期点検調書'!$B$12:$B$5000,R$173,'(6)定期点検調書'!$AH$12:$AH$5000,$C180,'(6)定期点検調書'!$BF$12:$BF$5000,$T$7)&gt;=1,$T$7,IF(COUNTIFS('(6)定期点検調書'!$B$12:$B$5000,R$173,'(6)定期点検調書'!$AH$12:$AH$5000,$C180,'(6)定期点検調書'!$BF$12:$BF$5000,$S$7)&gt;=1,$S$7,""))))))</f>
        <v/>
      </c>
      <c r="S180" s="465" t="str">
        <f>IF(S$173="","",IF(COUNTIFS('(6)定期点検調書'!$B$12:$B$5000,S$173,'(6)定期点検調書'!$AH$12:$AH$5000,$C180,'(6)定期点検調書'!$BF$12:$BF$5000,$W$7)&gt;=1,$W$7,IF(COUNTIFS('(6)定期点検調書'!$B$12:$B$5000,S$173,'(6)定期点検調書'!$AH$12:$AH$5000,$C180,'(6)定期点検調書'!$BF$12:$BF$5000,$V$7)&gt;=1,$V$7,IF(COUNTIFS('(6)定期点検調書'!$B$12:$B$5000,S$173,'(6)定期点検調書'!$AH$12:$AH$5000,$C180,'(6)定期点検調書'!$BF$12:$BF$5000,$U$7)&gt;=1,$U$7,IF(COUNTIFS('(6)定期点検調書'!$B$12:$B$5000,S$173,'(6)定期点検調書'!$AH$12:$AH$5000,$C180,'(6)定期点検調書'!$BF$12:$BF$5000,$T$7)&gt;=1,$T$7,IF(COUNTIFS('(6)定期点検調書'!$B$12:$B$5000,S$173,'(6)定期点検調書'!$AH$12:$AH$5000,$C180,'(6)定期点検調書'!$BF$12:$BF$5000,$S$7)&gt;=1,$S$7,""))))))</f>
        <v/>
      </c>
      <c r="T180" s="465" t="str">
        <f>IF(T$173="","",IF(COUNTIFS('(6)定期点検調書'!$B$12:$B$5000,T$173,'(6)定期点検調書'!$AH$12:$AH$5000,$C180,'(6)定期点検調書'!$BF$12:$BF$5000,$W$7)&gt;=1,$W$7,IF(COUNTIFS('(6)定期点検調書'!$B$12:$B$5000,T$173,'(6)定期点検調書'!$AH$12:$AH$5000,$C180,'(6)定期点検調書'!$BF$12:$BF$5000,$V$7)&gt;=1,$V$7,IF(COUNTIFS('(6)定期点検調書'!$B$12:$B$5000,T$173,'(6)定期点検調書'!$AH$12:$AH$5000,$C180,'(6)定期点検調書'!$BF$12:$BF$5000,$U$7)&gt;=1,$U$7,IF(COUNTIFS('(6)定期点検調書'!$B$12:$B$5000,T$173,'(6)定期点検調書'!$AH$12:$AH$5000,$C180,'(6)定期点検調書'!$BF$12:$BF$5000,$T$7)&gt;=1,$T$7,IF(COUNTIFS('(6)定期点検調書'!$B$12:$B$5000,T$173,'(6)定期点検調書'!$AH$12:$AH$5000,$C180,'(6)定期点検調書'!$BF$12:$BF$5000,$S$7)&gt;=1,$S$7,""))))))</f>
        <v/>
      </c>
      <c r="U180" s="465" t="str">
        <f>IF(U$173="","",IF(COUNTIFS('(6)定期点検調書'!$B$12:$B$5000,U$173,'(6)定期点検調書'!$AH$12:$AH$5000,$C180,'(6)定期点検調書'!$BF$12:$BF$5000,$W$7)&gt;=1,$W$7,IF(COUNTIFS('(6)定期点検調書'!$B$12:$B$5000,U$173,'(6)定期点検調書'!$AH$12:$AH$5000,$C180,'(6)定期点検調書'!$BF$12:$BF$5000,$V$7)&gt;=1,$V$7,IF(COUNTIFS('(6)定期点検調書'!$B$12:$B$5000,U$173,'(6)定期点検調書'!$AH$12:$AH$5000,$C180,'(6)定期点検調書'!$BF$12:$BF$5000,$U$7)&gt;=1,$U$7,IF(COUNTIFS('(6)定期点検調書'!$B$12:$B$5000,U$173,'(6)定期点検調書'!$AH$12:$AH$5000,$C180,'(6)定期点検調書'!$BF$12:$BF$5000,$T$7)&gt;=1,$T$7,IF(COUNTIFS('(6)定期点検調書'!$B$12:$B$5000,U$173,'(6)定期点検調書'!$AH$12:$AH$5000,$C180,'(6)定期点検調書'!$BF$12:$BF$5000,$S$7)&gt;=1,$S$7,""))))))</f>
        <v/>
      </c>
      <c r="V180" s="465" t="str">
        <f>IF(V$173="","",IF(COUNTIFS('(6)定期点検調書'!$B$12:$B$5000,V$173,'(6)定期点検調書'!$AH$12:$AH$5000,$C180,'(6)定期点検調書'!$BF$12:$BF$5000,$W$7)&gt;=1,$W$7,IF(COUNTIFS('(6)定期点検調書'!$B$12:$B$5000,V$173,'(6)定期点検調書'!$AH$12:$AH$5000,$C180,'(6)定期点検調書'!$BF$12:$BF$5000,$V$7)&gt;=1,$V$7,IF(COUNTIFS('(6)定期点検調書'!$B$12:$B$5000,V$173,'(6)定期点検調書'!$AH$12:$AH$5000,$C180,'(6)定期点検調書'!$BF$12:$BF$5000,$U$7)&gt;=1,$U$7,IF(COUNTIFS('(6)定期点検調書'!$B$12:$B$5000,V$173,'(6)定期点検調書'!$AH$12:$AH$5000,$C180,'(6)定期点検調書'!$BF$12:$BF$5000,$T$7)&gt;=1,$T$7,IF(COUNTIFS('(6)定期点検調書'!$B$12:$B$5000,V$173,'(6)定期点検調書'!$AH$12:$AH$5000,$C180,'(6)定期点検調書'!$BF$12:$BF$5000,$S$7)&gt;=1,$S$7,""))))))</f>
        <v/>
      </c>
      <c r="W180" s="465" t="str">
        <f>IF(W$173="","",IF(COUNTIFS('(6)定期点検調書'!$B$12:$B$5000,W$173,'(6)定期点検調書'!$AH$12:$AH$5000,$C180,'(6)定期点検調書'!$BF$12:$BF$5000,$W$7)&gt;=1,$W$7,IF(COUNTIFS('(6)定期点検調書'!$B$12:$B$5000,W$173,'(6)定期点検調書'!$AH$12:$AH$5000,$C180,'(6)定期点検調書'!$BF$12:$BF$5000,$V$7)&gt;=1,$V$7,IF(COUNTIFS('(6)定期点検調書'!$B$12:$B$5000,W$173,'(6)定期点検調書'!$AH$12:$AH$5000,$C180,'(6)定期点検調書'!$BF$12:$BF$5000,$U$7)&gt;=1,$U$7,IF(COUNTIFS('(6)定期点検調書'!$B$12:$B$5000,W$173,'(6)定期点検調書'!$AH$12:$AH$5000,$C180,'(6)定期点検調書'!$BF$12:$BF$5000,$T$7)&gt;=1,$T$7,IF(COUNTIFS('(6)定期点検調書'!$B$12:$B$5000,W$173,'(6)定期点検調書'!$AH$12:$AH$5000,$C180,'(6)定期点検調書'!$BF$12:$BF$5000,$S$7)&gt;=1,$S$7,""))))))</f>
        <v/>
      </c>
      <c r="X180" s="465" t="str">
        <f>IF(X$173="","",IF(COUNTIFS('(6)定期点検調書'!$B$12:$B$5000,X$173,'(6)定期点検調書'!$AH$12:$AH$5000,$C180,'(6)定期点検調書'!$BF$12:$BF$5000,$W$7)&gt;=1,$W$7,IF(COUNTIFS('(6)定期点検調書'!$B$12:$B$5000,X$173,'(6)定期点検調書'!$AH$12:$AH$5000,$C180,'(6)定期点検調書'!$BF$12:$BF$5000,$V$7)&gt;=1,$V$7,IF(COUNTIFS('(6)定期点検調書'!$B$12:$B$5000,X$173,'(6)定期点検調書'!$AH$12:$AH$5000,$C180,'(6)定期点検調書'!$BF$12:$BF$5000,$U$7)&gt;=1,$U$7,IF(COUNTIFS('(6)定期点検調書'!$B$12:$B$5000,X$173,'(6)定期点検調書'!$AH$12:$AH$5000,$C180,'(6)定期点検調書'!$BF$12:$BF$5000,$T$7)&gt;=1,$T$7,IF(COUNTIFS('(6)定期点検調書'!$B$12:$B$5000,X$173,'(6)定期点検調書'!$AH$12:$AH$5000,$C180,'(6)定期点検調書'!$BF$12:$BF$5000,$S$7)&gt;=1,$S$7,""))))))</f>
        <v/>
      </c>
      <c r="Y180" s="465" t="str">
        <f>IF(Y$173="","",IF(COUNTIFS('(6)定期点検調書'!$B$12:$B$5000,Y$173,'(6)定期点検調書'!$AH$12:$AH$5000,$C180,'(6)定期点検調書'!$BF$12:$BF$5000,$W$7)&gt;=1,$W$7,IF(COUNTIFS('(6)定期点検調書'!$B$12:$B$5000,Y$173,'(6)定期点検調書'!$AH$12:$AH$5000,$C180,'(6)定期点検調書'!$BF$12:$BF$5000,$V$7)&gt;=1,$V$7,IF(COUNTIFS('(6)定期点検調書'!$B$12:$B$5000,Y$173,'(6)定期点検調書'!$AH$12:$AH$5000,$C180,'(6)定期点検調書'!$BF$12:$BF$5000,$U$7)&gt;=1,$U$7,IF(COUNTIFS('(6)定期点検調書'!$B$12:$B$5000,Y$173,'(6)定期点検調書'!$AH$12:$AH$5000,$C180,'(6)定期点検調書'!$BF$12:$BF$5000,$T$7)&gt;=1,$T$7,IF(COUNTIFS('(6)定期点検調書'!$B$12:$B$5000,Y$173,'(6)定期点検調書'!$AH$12:$AH$5000,$C180,'(6)定期点検調書'!$BF$12:$BF$5000,$S$7)&gt;=1,$S$7,""))))))</f>
        <v/>
      </c>
      <c r="Z180" s="465" t="str">
        <f>IF(Z$173="","",IF(COUNTIFS('(6)定期点検調書'!$B$12:$B$5000,Z$173,'(6)定期点検調書'!$AH$12:$AH$5000,$C180,'(6)定期点検調書'!$BF$12:$BF$5000,$W$7)&gt;=1,$W$7,IF(COUNTIFS('(6)定期点検調書'!$B$12:$B$5000,Z$173,'(6)定期点検調書'!$AH$12:$AH$5000,$C180,'(6)定期点検調書'!$BF$12:$BF$5000,$V$7)&gt;=1,$V$7,IF(COUNTIFS('(6)定期点検調書'!$B$12:$B$5000,Z$173,'(6)定期点検調書'!$AH$12:$AH$5000,$C180,'(6)定期点検調書'!$BF$12:$BF$5000,$U$7)&gt;=1,$U$7,IF(COUNTIFS('(6)定期点検調書'!$B$12:$B$5000,Z$173,'(6)定期点検調書'!$AH$12:$AH$5000,$C180,'(6)定期点検調書'!$BF$12:$BF$5000,$T$7)&gt;=1,$T$7,IF(COUNTIFS('(6)定期点検調書'!$B$12:$B$5000,Z$173,'(6)定期点検調書'!$AH$12:$AH$5000,$C180,'(6)定期点検調書'!$BF$12:$BF$5000,$S$7)&gt;=1,$S$7,""))))))</f>
        <v/>
      </c>
      <c r="AA180" s="465" t="str">
        <f>IF(AA$173="","",IF(COUNTIFS('(6)定期点検調書'!$B$12:$B$5000,AA$173,'(6)定期点検調書'!$AH$12:$AH$5000,$C180,'(6)定期点検調書'!$BF$12:$BF$5000,$W$7)&gt;=1,$W$7,IF(COUNTIFS('(6)定期点検調書'!$B$12:$B$5000,AA$173,'(6)定期点検調書'!$AH$12:$AH$5000,$C180,'(6)定期点検調書'!$BF$12:$BF$5000,$V$7)&gt;=1,$V$7,IF(COUNTIFS('(6)定期点検調書'!$B$12:$B$5000,AA$173,'(6)定期点検調書'!$AH$12:$AH$5000,$C180,'(6)定期点検調書'!$BF$12:$BF$5000,$U$7)&gt;=1,$U$7,IF(COUNTIFS('(6)定期点検調書'!$B$12:$B$5000,AA$173,'(6)定期点検調書'!$AH$12:$AH$5000,$C180,'(6)定期点検調書'!$BF$12:$BF$5000,$T$7)&gt;=1,$T$7,IF(COUNTIFS('(6)定期点検調書'!$B$12:$B$5000,AA$173,'(6)定期点検調書'!$AH$12:$AH$5000,$C180,'(6)定期点検調書'!$BF$12:$BF$5000,$S$7)&gt;=1,$S$7,""))))))</f>
        <v/>
      </c>
      <c r="AB180" s="465" t="str">
        <f>IF(AB$173="","",IF(COUNTIFS('(6)定期点検調書'!$B$12:$B$5000,AB$173,'(6)定期点検調書'!$AH$12:$AH$5000,$C180,'(6)定期点検調書'!$BF$12:$BF$5000,$W$7)&gt;=1,$W$7,IF(COUNTIFS('(6)定期点検調書'!$B$12:$B$5000,AB$173,'(6)定期点検調書'!$AH$12:$AH$5000,$C180,'(6)定期点検調書'!$BF$12:$BF$5000,$V$7)&gt;=1,$V$7,IF(COUNTIFS('(6)定期点検調書'!$B$12:$B$5000,AB$173,'(6)定期点検調書'!$AH$12:$AH$5000,$C180,'(6)定期点検調書'!$BF$12:$BF$5000,$U$7)&gt;=1,$U$7,IF(COUNTIFS('(6)定期点検調書'!$B$12:$B$5000,AB$173,'(6)定期点検調書'!$AH$12:$AH$5000,$C180,'(6)定期点検調書'!$BF$12:$BF$5000,$T$7)&gt;=1,$T$7,IF(COUNTIFS('(6)定期点検調書'!$B$12:$B$5000,AB$173,'(6)定期点検調書'!$AH$12:$AH$5000,$C180,'(6)定期点検調書'!$BF$12:$BF$5000,$S$7)&gt;=1,$S$7,""))))))</f>
        <v/>
      </c>
      <c r="AC180" s="465" t="str">
        <f>IF(AC$173="","",IF(COUNTIFS('(6)定期点検調書'!$B$12:$B$5000,AC$173,'(6)定期点検調書'!$AH$12:$AH$5000,$C180,'(6)定期点検調書'!$BF$12:$BF$5000,$W$7)&gt;=1,$W$7,IF(COUNTIFS('(6)定期点検調書'!$B$12:$B$5000,AC$173,'(6)定期点検調書'!$AH$12:$AH$5000,$C180,'(6)定期点検調書'!$BF$12:$BF$5000,$V$7)&gt;=1,$V$7,IF(COUNTIFS('(6)定期点検調書'!$B$12:$B$5000,AC$173,'(6)定期点検調書'!$AH$12:$AH$5000,$C180,'(6)定期点検調書'!$BF$12:$BF$5000,$U$7)&gt;=1,$U$7,IF(COUNTIFS('(6)定期点検調書'!$B$12:$B$5000,AC$173,'(6)定期点検調書'!$AH$12:$AH$5000,$C180,'(6)定期点検調書'!$BF$12:$BF$5000,$T$7)&gt;=1,$T$7,IF(COUNTIFS('(6)定期点検調書'!$B$12:$B$5000,AC$173,'(6)定期点検調書'!$AH$12:$AH$5000,$C180,'(6)定期点検調書'!$BF$12:$BF$5000,$S$7)&gt;=1,$S$7,""))))))</f>
        <v/>
      </c>
      <c r="AD180" s="465" t="str">
        <f>IF(AD$173="","",IF(COUNTIFS('(6)定期点検調書'!$B$12:$B$5000,AD$173,'(6)定期点検調書'!$AH$12:$AH$5000,$C180,'(6)定期点検調書'!$BF$12:$BF$5000,$W$7)&gt;=1,$W$7,IF(COUNTIFS('(6)定期点検調書'!$B$12:$B$5000,AD$173,'(6)定期点検調書'!$AH$12:$AH$5000,$C180,'(6)定期点検調書'!$BF$12:$BF$5000,$V$7)&gt;=1,$V$7,IF(COUNTIFS('(6)定期点検調書'!$B$12:$B$5000,AD$173,'(6)定期点検調書'!$AH$12:$AH$5000,$C180,'(6)定期点検調書'!$BF$12:$BF$5000,$U$7)&gt;=1,$U$7,IF(COUNTIFS('(6)定期点検調書'!$B$12:$B$5000,AD$173,'(6)定期点検調書'!$AH$12:$AH$5000,$C180,'(6)定期点検調書'!$BF$12:$BF$5000,$T$7)&gt;=1,$T$7,IF(COUNTIFS('(6)定期点検調書'!$B$12:$B$5000,AD$173,'(6)定期点検調書'!$AH$12:$AH$5000,$C180,'(6)定期点検調書'!$BF$12:$BF$5000,$S$7)&gt;=1,$S$7,""))))))</f>
        <v/>
      </c>
      <c r="AE180" s="465" t="str">
        <f>IF(AE$173="","",IF(COUNTIFS('(6)定期点検調書'!$B$12:$B$5000,AE$173,'(6)定期点検調書'!$AH$12:$AH$5000,$C180,'(6)定期点検調書'!$BF$12:$BF$5000,$W$7)&gt;=1,$W$7,IF(COUNTIFS('(6)定期点検調書'!$B$12:$B$5000,AE$173,'(6)定期点検調書'!$AH$12:$AH$5000,$C180,'(6)定期点検調書'!$BF$12:$BF$5000,$V$7)&gt;=1,$V$7,IF(COUNTIFS('(6)定期点検調書'!$B$12:$B$5000,AE$173,'(6)定期点検調書'!$AH$12:$AH$5000,$C180,'(6)定期点検調書'!$BF$12:$BF$5000,$U$7)&gt;=1,$U$7,IF(COUNTIFS('(6)定期点検調書'!$B$12:$B$5000,AE$173,'(6)定期点検調書'!$AH$12:$AH$5000,$C180,'(6)定期点検調書'!$BF$12:$BF$5000,$T$7)&gt;=1,$T$7,IF(COUNTIFS('(6)定期点検調書'!$B$12:$B$5000,AE$173,'(6)定期点検調書'!$AH$12:$AH$5000,$C180,'(6)定期点検調書'!$BF$12:$BF$5000,$S$7)&gt;=1,$S$7,""))))))</f>
        <v/>
      </c>
      <c r="AF180" s="465" t="str">
        <f>IF(AF$173="","",IF(COUNTIFS('(6)定期点検調書'!$B$12:$B$5000,AF$173,'(6)定期点検調書'!$AH$12:$AH$5000,$C180,'(6)定期点検調書'!$BF$12:$BF$5000,$W$7)&gt;=1,$W$7,IF(COUNTIFS('(6)定期点検調書'!$B$12:$B$5000,AF$173,'(6)定期点検調書'!$AH$12:$AH$5000,$C180,'(6)定期点検調書'!$BF$12:$BF$5000,$V$7)&gt;=1,$V$7,IF(COUNTIFS('(6)定期点検調書'!$B$12:$B$5000,AF$173,'(6)定期点検調書'!$AH$12:$AH$5000,$C180,'(6)定期点検調書'!$BF$12:$BF$5000,$U$7)&gt;=1,$U$7,IF(COUNTIFS('(6)定期点検調書'!$B$12:$B$5000,AF$173,'(6)定期点検調書'!$AH$12:$AH$5000,$C180,'(6)定期点検調書'!$BF$12:$BF$5000,$T$7)&gt;=1,$T$7,IF(COUNTIFS('(6)定期点検調書'!$B$12:$B$5000,AF$173,'(6)定期点検調書'!$AH$12:$AH$5000,$C180,'(6)定期点検調書'!$BF$12:$BF$5000,$S$7)&gt;=1,$S$7,""))))))</f>
        <v/>
      </c>
      <c r="AG180" s="465" t="str">
        <f>IF(AG$173="","",IF(COUNTIFS('(6)定期点検調書'!$B$12:$B$5000,AG$173,'(6)定期点検調書'!$AH$12:$AH$5000,$C180,'(6)定期点検調書'!$BF$12:$BF$5000,$W$7)&gt;=1,$W$7,IF(COUNTIFS('(6)定期点検調書'!$B$12:$B$5000,AG$173,'(6)定期点検調書'!$AH$12:$AH$5000,$C180,'(6)定期点検調書'!$BF$12:$BF$5000,$V$7)&gt;=1,$V$7,IF(COUNTIFS('(6)定期点検調書'!$B$12:$B$5000,AG$173,'(6)定期点検調書'!$AH$12:$AH$5000,$C180,'(6)定期点検調書'!$BF$12:$BF$5000,$U$7)&gt;=1,$U$7,IF(COUNTIFS('(6)定期点検調書'!$B$12:$B$5000,AG$173,'(6)定期点検調書'!$AH$12:$AH$5000,$C180,'(6)定期点検調書'!$BF$12:$BF$5000,$T$7)&gt;=1,$T$7,IF(COUNTIFS('(6)定期点検調書'!$B$12:$B$5000,AG$173,'(6)定期点検調書'!$AH$12:$AH$5000,$C180,'(6)定期点検調書'!$BF$12:$BF$5000,$S$7)&gt;=1,$S$7,""))))))</f>
        <v/>
      </c>
      <c r="AH180" s="465" t="str">
        <f>IF(AH$173="","",IF(COUNTIFS('(6)定期点検調書'!$B$12:$B$5000,AH$173,'(6)定期点検調書'!$AH$12:$AH$5000,$C180,'(6)定期点検調書'!$BF$12:$BF$5000,$W$7)&gt;=1,$W$7,IF(COUNTIFS('(6)定期点検調書'!$B$12:$B$5000,AH$173,'(6)定期点検調書'!$AH$12:$AH$5000,$C180,'(6)定期点検調書'!$BF$12:$BF$5000,$V$7)&gt;=1,$V$7,IF(COUNTIFS('(6)定期点検調書'!$B$12:$B$5000,AH$173,'(6)定期点検調書'!$AH$12:$AH$5000,$C180,'(6)定期点検調書'!$BF$12:$BF$5000,$U$7)&gt;=1,$U$7,IF(COUNTIFS('(6)定期点検調書'!$B$12:$B$5000,AH$173,'(6)定期点検調書'!$AH$12:$AH$5000,$C180,'(6)定期点検調書'!$BF$12:$BF$5000,$T$7)&gt;=1,$T$7,IF(COUNTIFS('(6)定期点検調書'!$B$12:$B$5000,AH$173,'(6)定期点検調書'!$AH$12:$AH$5000,$C180,'(6)定期点検調書'!$BF$12:$BF$5000,$S$7)&gt;=1,$S$7,""))))))</f>
        <v/>
      </c>
      <c r="AI180" s="465" t="str">
        <f>IF(AI$173="","",IF(COUNTIFS('(6)定期点検調書'!$B$12:$B$5000,AI$173,'(6)定期点検調書'!$AH$12:$AH$5000,$C180,'(6)定期点検調書'!$BF$12:$BF$5000,$W$7)&gt;=1,$W$7,IF(COUNTIFS('(6)定期点検調書'!$B$12:$B$5000,AI$173,'(6)定期点検調書'!$AH$12:$AH$5000,$C180,'(6)定期点検調書'!$BF$12:$BF$5000,$V$7)&gt;=1,$V$7,IF(COUNTIFS('(6)定期点検調書'!$B$12:$B$5000,AI$173,'(6)定期点検調書'!$AH$12:$AH$5000,$C180,'(6)定期点検調書'!$BF$12:$BF$5000,$U$7)&gt;=1,$U$7,IF(COUNTIFS('(6)定期点検調書'!$B$12:$B$5000,AI$173,'(6)定期点検調書'!$AH$12:$AH$5000,$C180,'(6)定期点検調書'!$BF$12:$BF$5000,$T$7)&gt;=1,$T$7,IF(COUNTIFS('(6)定期点検調書'!$B$12:$B$5000,AI$173,'(6)定期点検調書'!$AH$12:$AH$5000,$C180,'(6)定期点検調書'!$BF$12:$BF$5000,$S$7)&gt;=1,$S$7,""))))))</f>
        <v/>
      </c>
      <c r="AJ180" s="465" t="str">
        <f>IF(AJ$173="","",IF(COUNTIFS('(6)定期点検調書'!$B$12:$B$5000,AJ$173,'(6)定期点検調書'!$AH$12:$AH$5000,$C180,'(6)定期点検調書'!$BF$12:$BF$5000,$W$7)&gt;=1,$W$7,IF(COUNTIFS('(6)定期点検調書'!$B$12:$B$5000,AJ$173,'(6)定期点検調書'!$AH$12:$AH$5000,$C180,'(6)定期点検調書'!$BF$12:$BF$5000,$V$7)&gt;=1,$V$7,IF(COUNTIFS('(6)定期点検調書'!$B$12:$B$5000,AJ$173,'(6)定期点検調書'!$AH$12:$AH$5000,$C180,'(6)定期点検調書'!$BF$12:$BF$5000,$U$7)&gt;=1,$U$7,IF(COUNTIFS('(6)定期点検調書'!$B$12:$B$5000,AJ$173,'(6)定期点検調書'!$AH$12:$AH$5000,$C180,'(6)定期点検調書'!$BF$12:$BF$5000,$T$7)&gt;=1,$T$7,IF(COUNTIFS('(6)定期点検調書'!$B$12:$B$5000,AJ$173,'(6)定期点検調書'!$AH$12:$AH$5000,$C180,'(6)定期点検調書'!$BF$12:$BF$5000,$S$7)&gt;=1,$S$7,""))))))</f>
        <v/>
      </c>
      <c r="AK180" s="465" t="str">
        <f>IF(AK$173="","",IF(COUNTIFS('(6)定期点検調書'!$B$12:$B$5000,AK$173,'(6)定期点検調書'!$AH$12:$AH$5000,$C180,'(6)定期点検調書'!$BF$12:$BF$5000,$W$7)&gt;=1,$W$7,IF(COUNTIFS('(6)定期点検調書'!$B$12:$B$5000,AK$173,'(6)定期点検調書'!$AH$12:$AH$5000,$C180,'(6)定期点検調書'!$BF$12:$BF$5000,$V$7)&gt;=1,$V$7,IF(COUNTIFS('(6)定期点検調書'!$B$12:$B$5000,AK$173,'(6)定期点検調書'!$AH$12:$AH$5000,$C180,'(6)定期点検調書'!$BF$12:$BF$5000,$U$7)&gt;=1,$U$7,IF(COUNTIFS('(6)定期点検調書'!$B$12:$B$5000,AK$173,'(6)定期点検調書'!$AH$12:$AH$5000,$C180,'(6)定期点検調書'!$BF$12:$BF$5000,$T$7)&gt;=1,$T$7,IF(COUNTIFS('(6)定期点検調書'!$B$12:$B$5000,AK$173,'(6)定期点検調書'!$AH$12:$AH$5000,$C180,'(6)定期点検調書'!$BF$12:$BF$5000,$S$7)&gt;=1,$S$7,""))))))</f>
        <v/>
      </c>
      <c r="AL180" s="465" t="str">
        <f>IF(AL$173="","",IF(COUNTIFS('(6)定期点検調書'!$B$12:$B$5000,AL$173,'(6)定期点検調書'!$AH$12:$AH$5000,$C180,'(6)定期点検調書'!$BF$12:$BF$5000,$W$7)&gt;=1,$W$7,IF(COUNTIFS('(6)定期点検調書'!$B$12:$B$5000,AL$173,'(6)定期点検調書'!$AH$12:$AH$5000,$C180,'(6)定期点検調書'!$BF$12:$BF$5000,$V$7)&gt;=1,$V$7,IF(COUNTIFS('(6)定期点検調書'!$B$12:$B$5000,AL$173,'(6)定期点検調書'!$AH$12:$AH$5000,$C180,'(6)定期点検調書'!$BF$12:$BF$5000,$U$7)&gt;=1,$U$7,IF(COUNTIFS('(6)定期点検調書'!$B$12:$B$5000,AL$173,'(6)定期点検調書'!$AH$12:$AH$5000,$C180,'(6)定期点検調書'!$BF$12:$BF$5000,$T$7)&gt;=1,$T$7,IF(COUNTIFS('(6)定期点検調書'!$B$12:$B$5000,AL$173,'(6)定期点検調書'!$AH$12:$AH$5000,$C180,'(6)定期点検調書'!$BF$12:$BF$5000,$S$7)&gt;=1,$S$7,""))))))</f>
        <v/>
      </c>
      <c r="AM180" s="465" t="str">
        <f>IF(AM$173="","",IF(COUNTIFS('(6)定期点検調書'!$B$12:$B$5000,AM$173,'(6)定期点検調書'!$AH$12:$AH$5000,$C180,'(6)定期点検調書'!$BF$12:$BF$5000,$W$7)&gt;=1,$W$7,IF(COUNTIFS('(6)定期点検調書'!$B$12:$B$5000,AM$173,'(6)定期点検調書'!$AH$12:$AH$5000,$C180,'(6)定期点検調書'!$BF$12:$BF$5000,$V$7)&gt;=1,$V$7,IF(COUNTIFS('(6)定期点検調書'!$B$12:$B$5000,AM$173,'(6)定期点検調書'!$AH$12:$AH$5000,$C180,'(6)定期点検調書'!$BF$12:$BF$5000,$U$7)&gt;=1,$U$7,IF(COUNTIFS('(6)定期点検調書'!$B$12:$B$5000,AM$173,'(6)定期点検調書'!$AH$12:$AH$5000,$C180,'(6)定期点検調書'!$BF$12:$BF$5000,$T$7)&gt;=1,$T$7,IF(COUNTIFS('(6)定期点検調書'!$B$12:$B$5000,AM$173,'(6)定期点検調書'!$AH$12:$AH$5000,$C180,'(6)定期点検調書'!$BF$12:$BF$5000,$S$7)&gt;=1,$S$7,""))))))</f>
        <v/>
      </c>
      <c r="AN180" s="465" t="str">
        <f>IF(AN$173="","",IF(COUNTIFS('(6)定期点検調書'!$B$12:$B$5000,AN$173,'(6)定期点検調書'!$AH$12:$AH$5000,$C180,'(6)定期点検調書'!$BF$12:$BF$5000,$W$7)&gt;=1,$W$7,IF(COUNTIFS('(6)定期点検調書'!$B$12:$B$5000,AN$173,'(6)定期点検調書'!$AH$12:$AH$5000,$C180,'(6)定期点検調書'!$BF$12:$BF$5000,$V$7)&gt;=1,$V$7,IF(COUNTIFS('(6)定期点検調書'!$B$12:$B$5000,AN$173,'(6)定期点検調書'!$AH$12:$AH$5000,$C180,'(6)定期点検調書'!$BF$12:$BF$5000,$U$7)&gt;=1,$U$7,IF(COUNTIFS('(6)定期点検調書'!$B$12:$B$5000,AN$173,'(6)定期点検調書'!$AH$12:$AH$5000,$C180,'(6)定期点検調書'!$BF$12:$BF$5000,$T$7)&gt;=1,$T$7,IF(COUNTIFS('(6)定期点検調書'!$B$12:$B$5000,AN$173,'(6)定期点検調書'!$AH$12:$AH$5000,$C180,'(6)定期点検調書'!$BF$12:$BF$5000,$S$7)&gt;=1,$S$7,""))))))</f>
        <v/>
      </c>
      <c r="AO180" s="465" t="str">
        <f>IF(AO$173="","",IF(COUNTIFS('(6)定期点検調書'!$B$12:$B$5000,AO$173,'(6)定期点検調書'!$AH$12:$AH$5000,$C180,'(6)定期点検調書'!$BF$12:$BF$5000,$W$7)&gt;=1,$W$7,IF(COUNTIFS('(6)定期点検調書'!$B$12:$B$5000,AO$173,'(6)定期点検調書'!$AH$12:$AH$5000,$C180,'(6)定期点検調書'!$BF$12:$BF$5000,$V$7)&gt;=1,$V$7,IF(COUNTIFS('(6)定期点検調書'!$B$12:$B$5000,AO$173,'(6)定期点検調書'!$AH$12:$AH$5000,$C180,'(6)定期点検調書'!$BF$12:$BF$5000,$U$7)&gt;=1,$U$7,IF(COUNTIFS('(6)定期点検調書'!$B$12:$B$5000,AO$173,'(6)定期点検調書'!$AH$12:$AH$5000,$C180,'(6)定期点検調書'!$BF$12:$BF$5000,$T$7)&gt;=1,$T$7,IF(COUNTIFS('(6)定期点検調書'!$B$12:$B$5000,AO$173,'(6)定期点検調書'!$AH$12:$AH$5000,$C180,'(6)定期点検調書'!$BF$12:$BF$5000,$S$7)&gt;=1,$S$7,""))))))</f>
        <v/>
      </c>
      <c r="AP180" s="465" t="str">
        <f>IF(AP$173="","",IF(COUNTIFS('(6)定期点検調書'!$B$12:$B$5000,AP$173,'(6)定期点検調書'!$AH$12:$AH$5000,$C180,'(6)定期点検調書'!$BF$12:$BF$5000,$W$7)&gt;=1,$W$7,IF(COUNTIFS('(6)定期点検調書'!$B$12:$B$5000,AP$173,'(6)定期点検調書'!$AH$12:$AH$5000,$C180,'(6)定期点検調書'!$BF$12:$BF$5000,$V$7)&gt;=1,$V$7,IF(COUNTIFS('(6)定期点検調書'!$B$12:$B$5000,AP$173,'(6)定期点検調書'!$AH$12:$AH$5000,$C180,'(6)定期点検調書'!$BF$12:$BF$5000,$U$7)&gt;=1,$U$7,IF(COUNTIFS('(6)定期点検調書'!$B$12:$B$5000,AP$173,'(6)定期点検調書'!$AH$12:$AH$5000,$C180,'(6)定期点検調書'!$BF$12:$BF$5000,$T$7)&gt;=1,$T$7,IF(COUNTIFS('(6)定期点検調書'!$B$12:$B$5000,AP$173,'(6)定期点検調書'!$AH$12:$AH$5000,$C180,'(6)定期点検調書'!$BF$12:$BF$5000,$S$7)&gt;=1,$S$7,""))))))</f>
        <v/>
      </c>
      <c r="AQ180" s="465" t="str">
        <f>IF(AQ$173="","",IF(COUNTIFS('(6)定期点検調書'!$B$12:$B$5000,AQ$173,'(6)定期点検調書'!$AH$12:$AH$5000,$C180,'(6)定期点検調書'!$BF$12:$BF$5000,$W$7)&gt;=1,$W$7,IF(COUNTIFS('(6)定期点検調書'!$B$12:$B$5000,AQ$173,'(6)定期点検調書'!$AH$12:$AH$5000,$C180,'(6)定期点検調書'!$BF$12:$BF$5000,$V$7)&gt;=1,$V$7,IF(COUNTIFS('(6)定期点検調書'!$B$12:$B$5000,AQ$173,'(6)定期点検調書'!$AH$12:$AH$5000,$C180,'(6)定期点検調書'!$BF$12:$BF$5000,$U$7)&gt;=1,$U$7,IF(COUNTIFS('(6)定期点検調書'!$B$12:$B$5000,AQ$173,'(6)定期点検調書'!$AH$12:$AH$5000,$C180,'(6)定期点検調書'!$BF$12:$BF$5000,$T$7)&gt;=1,$T$7,IF(COUNTIFS('(6)定期点検調書'!$B$12:$B$5000,AQ$173,'(6)定期点検調書'!$AH$12:$AH$5000,$C180,'(6)定期点検調書'!$BF$12:$BF$5000,$S$7)&gt;=1,$S$7,""))))))</f>
        <v/>
      </c>
      <c r="AR180" s="465" t="str">
        <f>IF(AR$173="","",IF(COUNTIFS('(6)定期点検調書'!$B$12:$B$5000,AR$173,'(6)定期点検調書'!$AH$12:$AH$5000,$C180,'(6)定期点検調書'!$BF$12:$BF$5000,$W$7)&gt;=1,$W$7,IF(COUNTIFS('(6)定期点検調書'!$B$12:$B$5000,AR$173,'(6)定期点検調書'!$AH$12:$AH$5000,$C180,'(6)定期点検調書'!$BF$12:$BF$5000,$V$7)&gt;=1,$V$7,IF(COUNTIFS('(6)定期点検調書'!$B$12:$B$5000,AR$173,'(6)定期点検調書'!$AH$12:$AH$5000,$C180,'(6)定期点検調書'!$BF$12:$BF$5000,$U$7)&gt;=1,$U$7,IF(COUNTIFS('(6)定期点検調書'!$B$12:$B$5000,AR$173,'(6)定期点検調書'!$AH$12:$AH$5000,$C180,'(6)定期点検調書'!$BF$12:$BF$5000,$T$7)&gt;=1,$T$7,IF(COUNTIFS('(6)定期点検調書'!$B$12:$B$5000,AR$173,'(6)定期点検調書'!$AH$12:$AH$5000,$C180,'(6)定期点検調書'!$BF$12:$BF$5000,$S$7)&gt;=1,$S$7,""))))))</f>
        <v/>
      </c>
      <c r="AS180" s="465" t="str">
        <f>IF(AS$173="","",IF(COUNTIFS('(6)定期点検調書'!$B$12:$B$5000,AS$173,'(6)定期点検調書'!$AH$12:$AH$5000,$C180,'(6)定期点検調書'!$BF$12:$BF$5000,$W$7)&gt;=1,$W$7,IF(COUNTIFS('(6)定期点検調書'!$B$12:$B$5000,AS$173,'(6)定期点検調書'!$AH$12:$AH$5000,$C180,'(6)定期点検調書'!$BF$12:$BF$5000,$V$7)&gt;=1,$V$7,IF(COUNTIFS('(6)定期点検調書'!$B$12:$B$5000,AS$173,'(6)定期点検調書'!$AH$12:$AH$5000,$C180,'(6)定期点検調書'!$BF$12:$BF$5000,$U$7)&gt;=1,$U$7,IF(COUNTIFS('(6)定期点検調書'!$B$12:$B$5000,AS$173,'(6)定期点検調書'!$AH$12:$AH$5000,$C180,'(6)定期点検調書'!$BF$12:$BF$5000,$T$7)&gt;=1,$T$7,IF(COUNTIFS('(6)定期点検調書'!$B$12:$B$5000,AS$173,'(6)定期点検調書'!$AH$12:$AH$5000,$C180,'(6)定期点検調書'!$BF$12:$BF$5000,$S$7)&gt;=1,$S$7,""))))))</f>
        <v/>
      </c>
      <c r="AT180" s="465" t="str">
        <f>IF(AT$173="","",IF(COUNTIFS('(6)定期点検調書'!$B$12:$B$5000,AT$173,'(6)定期点検調書'!$AH$12:$AH$5000,$C180,'(6)定期点検調書'!$BF$12:$BF$5000,$W$7)&gt;=1,$W$7,IF(COUNTIFS('(6)定期点検調書'!$B$12:$B$5000,AT$173,'(6)定期点検調書'!$AH$12:$AH$5000,$C180,'(6)定期点検調書'!$BF$12:$BF$5000,$V$7)&gt;=1,$V$7,IF(COUNTIFS('(6)定期点検調書'!$B$12:$B$5000,AT$173,'(6)定期点検調書'!$AH$12:$AH$5000,$C180,'(6)定期点検調書'!$BF$12:$BF$5000,$U$7)&gt;=1,$U$7,IF(COUNTIFS('(6)定期点検調書'!$B$12:$B$5000,AT$173,'(6)定期点検調書'!$AH$12:$AH$5000,$C180,'(6)定期点検調書'!$BF$12:$BF$5000,$T$7)&gt;=1,$T$7,IF(COUNTIFS('(6)定期点検調書'!$B$12:$B$5000,AT$173,'(6)定期点検調書'!$AH$12:$AH$5000,$C180,'(6)定期点検調書'!$BF$12:$BF$5000,$S$7)&gt;=1,$S$7,""))))))</f>
        <v/>
      </c>
      <c r="AU180" s="465" t="str">
        <f>IF(AU$173="","",IF(COUNTIFS('(6)定期点検調書'!$B$12:$B$5000,AU$173,'(6)定期点検調書'!$AH$12:$AH$5000,$C180,'(6)定期点検調書'!$BF$12:$BF$5000,$W$7)&gt;=1,$W$7,IF(COUNTIFS('(6)定期点検調書'!$B$12:$B$5000,AU$173,'(6)定期点検調書'!$AH$12:$AH$5000,$C180,'(6)定期点検調書'!$BF$12:$BF$5000,$V$7)&gt;=1,$V$7,IF(COUNTIFS('(6)定期点検調書'!$B$12:$B$5000,AU$173,'(6)定期点検調書'!$AH$12:$AH$5000,$C180,'(6)定期点検調書'!$BF$12:$BF$5000,$U$7)&gt;=1,$U$7,IF(COUNTIFS('(6)定期点検調書'!$B$12:$B$5000,AU$173,'(6)定期点検調書'!$AH$12:$AH$5000,$C180,'(6)定期点検調書'!$BF$12:$BF$5000,$T$7)&gt;=1,$T$7,IF(COUNTIFS('(6)定期点検調書'!$B$12:$B$5000,AU$173,'(6)定期点検調書'!$AH$12:$AH$5000,$C180,'(6)定期点検調書'!$BF$12:$BF$5000,$S$7)&gt;=1,$S$7,""))))))</f>
        <v/>
      </c>
      <c r="AV180" s="465" t="str">
        <f>IF(AV$173="","",IF(COUNTIFS('(6)定期点検調書'!$B$12:$B$5000,AV$173,'(6)定期点検調書'!$AH$12:$AH$5000,$C180,'(6)定期点検調書'!$BF$12:$BF$5000,$W$7)&gt;=1,$W$7,IF(COUNTIFS('(6)定期点検調書'!$B$12:$B$5000,AV$173,'(6)定期点検調書'!$AH$12:$AH$5000,$C180,'(6)定期点検調書'!$BF$12:$BF$5000,$V$7)&gt;=1,$V$7,IF(COUNTIFS('(6)定期点検調書'!$B$12:$B$5000,AV$173,'(6)定期点検調書'!$AH$12:$AH$5000,$C180,'(6)定期点検調書'!$BF$12:$BF$5000,$U$7)&gt;=1,$U$7,IF(COUNTIFS('(6)定期点検調書'!$B$12:$B$5000,AV$173,'(6)定期点検調書'!$AH$12:$AH$5000,$C180,'(6)定期点検調書'!$BF$12:$BF$5000,$T$7)&gt;=1,$T$7,IF(COUNTIFS('(6)定期点検調書'!$B$12:$B$5000,AV$173,'(6)定期点検調書'!$AH$12:$AH$5000,$C180,'(6)定期点検調書'!$BF$12:$BF$5000,$S$7)&gt;=1,$S$7,""))))))</f>
        <v/>
      </c>
      <c r="AW180" s="465" t="str">
        <f>IF(AW$173="","",IF(COUNTIFS('(6)定期点検調書'!$B$12:$B$5000,AW$173,'(6)定期点検調書'!$AH$12:$AH$5000,$C180,'(6)定期点検調書'!$BF$12:$BF$5000,$W$7)&gt;=1,$W$7,IF(COUNTIFS('(6)定期点検調書'!$B$12:$B$5000,AW$173,'(6)定期点検調書'!$AH$12:$AH$5000,$C180,'(6)定期点検調書'!$BF$12:$BF$5000,$V$7)&gt;=1,$V$7,IF(COUNTIFS('(6)定期点検調書'!$B$12:$B$5000,AW$173,'(6)定期点検調書'!$AH$12:$AH$5000,$C180,'(6)定期点検調書'!$BF$12:$BF$5000,$U$7)&gt;=1,$U$7,IF(COUNTIFS('(6)定期点検調書'!$B$12:$B$5000,AW$173,'(6)定期点検調書'!$AH$12:$AH$5000,$C180,'(6)定期点検調書'!$BF$12:$BF$5000,$T$7)&gt;=1,$T$7,IF(COUNTIFS('(6)定期点検調書'!$B$12:$B$5000,AW$173,'(6)定期点検調書'!$AH$12:$AH$5000,$C180,'(6)定期点検調書'!$BF$12:$BF$5000,$S$7)&gt;=1,$S$7,""))))))</f>
        <v/>
      </c>
      <c r="AX180" s="465" t="str">
        <f>IF(AX$173="","",IF(COUNTIFS('(6)定期点検調書'!$B$12:$B$5000,AX$173,'(6)定期点検調書'!$AH$12:$AH$5000,$C180,'(6)定期点検調書'!$BF$12:$BF$5000,$W$7)&gt;=1,$W$7,IF(COUNTIFS('(6)定期点検調書'!$B$12:$B$5000,AX$173,'(6)定期点検調書'!$AH$12:$AH$5000,$C180,'(6)定期点検調書'!$BF$12:$BF$5000,$V$7)&gt;=1,$V$7,IF(COUNTIFS('(6)定期点検調書'!$B$12:$B$5000,AX$173,'(6)定期点検調書'!$AH$12:$AH$5000,$C180,'(6)定期点検調書'!$BF$12:$BF$5000,$U$7)&gt;=1,$U$7,IF(COUNTIFS('(6)定期点検調書'!$B$12:$B$5000,AX$173,'(6)定期点検調書'!$AH$12:$AH$5000,$C180,'(6)定期点検調書'!$BF$12:$BF$5000,$T$7)&gt;=1,$T$7,IF(COUNTIFS('(6)定期点検調書'!$B$12:$B$5000,AX$173,'(6)定期点検調書'!$AH$12:$AH$5000,$C180,'(6)定期点検調書'!$BF$12:$BF$5000,$S$7)&gt;=1,$S$7,""))))))</f>
        <v/>
      </c>
      <c r="AY180" s="465" t="str">
        <f>IF(AY$173="","",IF(COUNTIFS('(6)定期点検調書'!$B$12:$B$5000,AY$173,'(6)定期点検調書'!$AH$12:$AH$5000,$C180,'(6)定期点検調書'!$BF$12:$BF$5000,$W$7)&gt;=1,$W$7,IF(COUNTIFS('(6)定期点検調書'!$B$12:$B$5000,AY$173,'(6)定期点検調書'!$AH$12:$AH$5000,$C180,'(6)定期点検調書'!$BF$12:$BF$5000,$V$7)&gt;=1,$V$7,IF(COUNTIFS('(6)定期点検調書'!$B$12:$B$5000,AY$173,'(6)定期点検調書'!$AH$12:$AH$5000,$C180,'(6)定期点検調書'!$BF$12:$BF$5000,$U$7)&gt;=1,$U$7,IF(COUNTIFS('(6)定期点検調書'!$B$12:$B$5000,AY$173,'(6)定期点検調書'!$AH$12:$AH$5000,$C180,'(6)定期点検調書'!$BF$12:$BF$5000,$T$7)&gt;=1,$T$7,IF(COUNTIFS('(6)定期点検調書'!$B$12:$B$5000,AY$173,'(6)定期点検調書'!$AH$12:$AH$5000,$C180,'(6)定期点検調書'!$BF$12:$BF$5000,$S$7)&gt;=1,$S$7,""))))))</f>
        <v/>
      </c>
      <c r="AZ180" s="465" t="str">
        <f>IF(AZ$173="","",IF(COUNTIFS('(6)定期点検調書'!$B$12:$B$5000,AZ$173,'(6)定期点検調書'!$AH$12:$AH$5000,$C180,'(6)定期点検調書'!$BF$12:$BF$5000,$W$7)&gt;=1,$W$7,IF(COUNTIFS('(6)定期点検調書'!$B$12:$B$5000,AZ$173,'(6)定期点検調書'!$AH$12:$AH$5000,$C180,'(6)定期点検調書'!$BF$12:$BF$5000,$V$7)&gt;=1,$V$7,IF(COUNTIFS('(6)定期点検調書'!$B$12:$B$5000,AZ$173,'(6)定期点検調書'!$AH$12:$AH$5000,$C180,'(6)定期点検調書'!$BF$12:$BF$5000,$U$7)&gt;=1,$U$7,IF(COUNTIFS('(6)定期点検調書'!$B$12:$B$5000,AZ$173,'(6)定期点検調書'!$AH$12:$AH$5000,$C180,'(6)定期点検調書'!$BF$12:$BF$5000,$T$7)&gt;=1,$T$7,IF(COUNTIFS('(6)定期点検調書'!$B$12:$B$5000,AZ$173,'(6)定期点検調書'!$AH$12:$AH$5000,$C180,'(6)定期点検調書'!$BF$12:$BF$5000,$S$7)&gt;=1,$S$7,""))))))</f>
        <v/>
      </c>
      <c r="BA180" s="466" t="str">
        <f>IF(BA$173="","",IF(COUNTIFS('(6)定期点検調書'!$B$12:$B$5000,BA$173,'(6)定期点検調書'!$AH$12:$AH$5000,$C180,'(6)定期点検調書'!$BF$12:$BF$5000,$W$7)&gt;=1,$W$7,IF(COUNTIFS('(6)定期点検調書'!$B$12:$B$5000,BA$173,'(6)定期点検調書'!$AH$12:$AH$5000,$C180,'(6)定期点検調書'!$BF$12:$BF$5000,$V$7)&gt;=1,$V$7,IF(COUNTIFS('(6)定期点検調書'!$B$12:$B$5000,BA$173,'(6)定期点検調書'!$AH$12:$AH$5000,$C180,'(6)定期点検調書'!$BF$12:$BF$5000,$U$7)&gt;=1,$U$7,IF(COUNTIFS('(6)定期点検調書'!$B$12:$B$5000,BA$173,'(6)定期点検調書'!$AH$12:$AH$5000,$C180,'(6)定期点検調書'!$BF$12:$BF$5000,$T$7)&gt;=1,$T$7,IF(COUNTIFS('(6)定期点検調書'!$B$12:$B$5000,BA$173,'(6)定期点検調書'!$AH$12:$AH$5000,$C180,'(6)定期点検調書'!$BF$12:$BF$5000,$S$7)&gt;=1,$S$7,""))))))</f>
        <v/>
      </c>
      <c r="BB180" s="1"/>
      <c r="BC180" s="1"/>
    </row>
    <row r="181" spans="2:55" ht="18.75" customHeight="1" x14ac:dyDescent="0.2">
      <c r="B181" s="1854"/>
      <c r="C181" s="1841" t="str">
        <f>ﾃﾞｰﾀ一覧!$U$25</f>
        <v>路面変状</v>
      </c>
      <c r="D181" s="1842"/>
      <c r="E181" s="1842"/>
      <c r="F181" s="1842"/>
      <c r="G181" s="1843"/>
      <c r="H181" s="467" t="str">
        <f>IF(H$173="","",IF(COUNTIFS('(6)定期点検調書'!$B$12:$B$5000,H$173,'(6)定期点検調書'!$AH$12:$AH$5000,$C181,'(6)定期点検調書'!$BF$12:$BF$5000,$W$7)&gt;=1,$W$7,IF(COUNTIFS('(6)定期点検調書'!$B$12:$B$5000,H$173,'(6)定期点検調書'!$AH$12:$AH$5000,$C181,'(6)定期点検調書'!$BF$12:$BF$5000,$V$7)&gt;=1,$V$7,IF(COUNTIFS('(6)定期点検調書'!$B$12:$B$5000,H$173,'(6)定期点検調書'!$AH$12:$AH$5000,$C181,'(6)定期点検調書'!$BF$12:$BF$5000,$U$7)&gt;=1,$U$7,IF(COUNTIFS('(6)定期点検調書'!$B$12:$B$5000,H$173,'(6)定期点検調書'!$AH$12:$AH$5000,$C181,'(6)定期点検調書'!$BF$12:$BF$5000,$T$7)&gt;=1,$T$7,IF(COUNTIFS('(6)定期点検調書'!$B$12:$B$5000,H$173,'(6)定期点検調書'!$AH$12:$AH$5000,$C181,'(6)定期点検調書'!$BF$12:$BF$5000,$S$7)&gt;=1,$S$7,""))))))</f>
        <v/>
      </c>
      <c r="I181" s="465" t="str">
        <f>IF(I$173="","",IF(COUNTIFS('(6)定期点検調書'!$B$12:$B$5000,I$173,'(6)定期点検調書'!$AH$12:$AH$5000,$C181,'(6)定期点検調書'!$BF$12:$BF$5000,$W$7)&gt;=1,$W$7,IF(COUNTIFS('(6)定期点検調書'!$B$12:$B$5000,I$173,'(6)定期点検調書'!$AH$12:$AH$5000,$C181,'(6)定期点検調書'!$BF$12:$BF$5000,$V$7)&gt;=1,$V$7,IF(COUNTIFS('(6)定期点検調書'!$B$12:$B$5000,I$173,'(6)定期点検調書'!$AH$12:$AH$5000,$C181,'(6)定期点検調書'!$BF$12:$BF$5000,$U$7)&gt;=1,$U$7,IF(COUNTIFS('(6)定期点検調書'!$B$12:$B$5000,I$173,'(6)定期点検調書'!$AH$12:$AH$5000,$C181,'(6)定期点検調書'!$BF$12:$BF$5000,$T$7)&gt;=1,$T$7,IF(COUNTIFS('(6)定期点検調書'!$B$12:$B$5000,I$173,'(6)定期点検調書'!$AH$12:$AH$5000,$C181,'(6)定期点検調書'!$BF$12:$BF$5000,$S$7)&gt;=1,$S$7,""))))))</f>
        <v/>
      </c>
      <c r="J181" s="465" t="str">
        <f>IF(J$173="","",IF(COUNTIFS('(6)定期点検調書'!$B$12:$B$5000,J$173,'(6)定期点検調書'!$AH$12:$AH$5000,$C181,'(6)定期点検調書'!$BF$12:$BF$5000,$W$7)&gt;=1,$W$7,IF(COUNTIFS('(6)定期点検調書'!$B$12:$B$5000,J$173,'(6)定期点検調書'!$AH$12:$AH$5000,$C181,'(6)定期点検調書'!$BF$12:$BF$5000,$V$7)&gt;=1,$V$7,IF(COUNTIFS('(6)定期点検調書'!$B$12:$B$5000,J$173,'(6)定期点検調書'!$AH$12:$AH$5000,$C181,'(6)定期点検調書'!$BF$12:$BF$5000,$U$7)&gt;=1,$U$7,IF(COUNTIFS('(6)定期点検調書'!$B$12:$B$5000,J$173,'(6)定期点検調書'!$AH$12:$AH$5000,$C181,'(6)定期点検調書'!$BF$12:$BF$5000,$T$7)&gt;=1,$T$7,IF(COUNTIFS('(6)定期点検調書'!$B$12:$B$5000,J$173,'(6)定期点検調書'!$AH$12:$AH$5000,$C181,'(6)定期点検調書'!$BF$12:$BF$5000,$S$7)&gt;=1,$S$7,""))))))</f>
        <v/>
      </c>
      <c r="K181" s="465" t="str">
        <f>IF(K$173="","",IF(COUNTIFS('(6)定期点検調書'!$B$12:$B$5000,K$173,'(6)定期点検調書'!$AH$12:$AH$5000,$C181,'(6)定期点検調書'!$BF$12:$BF$5000,$W$7)&gt;=1,$W$7,IF(COUNTIFS('(6)定期点検調書'!$B$12:$B$5000,K$173,'(6)定期点検調書'!$AH$12:$AH$5000,$C181,'(6)定期点検調書'!$BF$12:$BF$5000,$V$7)&gt;=1,$V$7,IF(COUNTIFS('(6)定期点検調書'!$B$12:$B$5000,K$173,'(6)定期点検調書'!$AH$12:$AH$5000,$C181,'(6)定期点検調書'!$BF$12:$BF$5000,$U$7)&gt;=1,$U$7,IF(COUNTIFS('(6)定期点検調書'!$B$12:$B$5000,K$173,'(6)定期点検調書'!$AH$12:$AH$5000,$C181,'(6)定期点検調書'!$BF$12:$BF$5000,$T$7)&gt;=1,$T$7,IF(COUNTIFS('(6)定期点検調書'!$B$12:$B$5000,K$173,'(6)定期点検調書'!$AH$12:$AH$5000,$C181,'(6)定期点検調書'!$BF$12:$BF$5000,$S$7)&gt;=1,$S$7,""))))))</f>
        <v/>
      </c>
      <c r="L181" s="465" t="str">
        <f>IF(L$173="","",IF(COUNTIFS('(6)定期点検調書'!$B$12:$B$5000,L$173,'(6)定期点検調書'!$AH$12:$AH$5000,$C181,'(6)定期点検調書'!$BF$12:$BF$5000,$W$7)&gt;=1,$W$7,IF(COUNTIFS('(6)定期点検調書'!$B$12:$B$5000,L$173,'(6)定期点検調書'!$AH$12:$AH$5000,$C181,'(6)定期点検調書'!$BF$12:$BF$5000,$V$7)&gt;=1,$V$7,IF(COUNTIFS('(6)定期点検調書'!$B$12:$B$5000,L$173,'(6)定期点検調書'!$AH$12:$AH$5000,$C181,'(6)定期点検調書'!$BF$12:$BF$5000,$U$7)&gt;=1,$U$7,IF(COUNTIFS('(6)定期点検調書'!$B$12:$B$5000,L$173,'(6)定期点検調書'!$AH$12:$AH$5000,$C181,'(6)定期点検調書'!$BF$12:$BF$5000,$T$7)&gt;=1,$T$7,IF(COUNTIFS('(6)定期点検調書'!$B$12:$B$5000,L$173,'(6)定期点検調書'!$AH$12:$AH$5000,$C181,'(6)定期点検調書'!$BF$12:$BF$5000,$S$7)&gt;=1,$S$7,""))))))</f>
        <v/>
      </c>
      <c r="M181" s="465" t="str">
        <f>IF(M$173="","",IF(COUNTIFS('(6)定期点検調書'!$B$12:$B$5000,M$173,'(6)定期点検調書'!$AH$12:$AH$5000,$C181,'(6)定期点検調書'!$BF$12:$BF$5000,$W$7)&gt;=1,$W$7,IF(COUNTIFS('(6)定期点検調書'!$B$12:$B$5000,M$173,'(6)定期点検調書'!$AH$12:$AH$5000,$C181,'(6)定期点検調書'!$BF$12:$BF$5000,$V$7)&gt;=1,$V$7,IF(COUNTIFS('(6)定期点検調書'!$B$12:$B$5000,M$173,'(6)定期点検調書'!$AH$12:$AH$5000,$C181,'(6)定期点検調書'!$BF$12:$BF$5000,$U$7)&gt;=1,$U$7,IF(COUNTIFS('(6)定期点検調書'!$B$12:$B$5000,M$173,'(6)定期点検調書'!$AH$12:$AH$5000,$C181,'(6)定期点検調書'!$BF$12:$BF$5000,$T$7)&gt;=1,$T$7,IF(COUNTIFS('(6)定期点検調書'!$B$12:$B$5000,M$173,'(6)定期点検調書'!$AH$12:$AH$5000,$C181,'(6)定期点検調書'!$BF$12:$BF$5000,$S$7)&gt;=1,$S$7,""))))))</f>
        <v/>
      </c>
      <c r="N181" s="465" t="str">
        <f>IF(N$173="","",IF(COUNTIFS('(6)定期点検調書'!$B$12:$B$5000,N$173,'(6)定期点検調書'!$AH$12:$AH$5000,$C181,'(6)定期点検調書'!$BF$12:$BF$5000,$W$7)&gt;=1,$W$7,IF(COUNTIFS('(6)定期点検調書'!$B$12:$B$5000,N$173,'(6)定期点検調書'!$AH$12:$AH$5000,$C181,'(6)定期点検調書'!$BF$12:$BF$5000,$V$7)&gt;=1,$V$7,IF(COUNTIFS('(6)定期点検調書'!$B$12:$B$5000,N$173,'(6)定期点検調書'!$AH$12:$AH$5000,$C181,'(6)定期点検調書'!$BF$12:$BF$5000,$U$7)&gt;=1,$U$7,IF(COUNTIFS('(6)定期点検調書'!$B$12:$B$5000,N$173,'(6)定期点検調書'!$AH$12:$AH$5000,$C181,'(6)定期点検調書'!$BF$12:$BF$5000,$T$7)&gt;=1,$T$7,IF(COUNTIFS('(6)定期点検調書'!$B$12:$B$5000,N$173,'(6)定期点検調書'!$AH$12:$AH$5000,$C181,'(6)定期点検調書'!$BF$12:$BF$5000,$S$7)&gt;=1,$S$7,""))))))</f>
        <v/>
      </c>
      <c r="O181" s="465" t="str">
        <f>IF(O$173="","",IF(COUNTIFS('(6)定期点検調書'!$B$12:$B$5000,O$173,'(6)定期点検調書'!$AH$12:$AH$5000,$C181,'(6)定期点検調書'!$BF$12:$BF$5000,$W$7)&gt;=1,$W$7,IF(COUNTIFS('(6)定期点検調書'!$B$12:$B$5000,O$173,'(6)定期点検調書'!$AH$12:$AH$5000,$C181,'(6)定期点検調書'!$BF$12:$BF$5000,$V$7)&gt;=1,$V$7,IF(COUNTIFS('(6)定期点検調書'!$B$12:$B$5000,O$173,'(6)定期点検調書'!$AH$12:$AH$5000,$C181,'(6)定期点検調書'!$BF$12:$BF$5000,$U$7)&gt;=1,$U$7,IF(COUNTIFS('(6)定期点検調書'!$B$12:$B$5000,O$173,'(6)定期点検調書'!$AH$12:$AH$5000,$C181,'(6)定期点検調書'!$BF$12:$BF$5000,$T$7)&gt;=1,$T$7,IF(COUNTIFS('(6)定期点検調書'!$B$12:$B$5000,O$173,'(6)定期点検調書'!$AH$12:$AH$5000,$C181,'(6)定期点検調書'!$BF$12:$BF$5000,$S$7)&gt;=1,$S$7,""))))))</f>
        <v/>
      </c>
      <c r="P181" s="465" t="str">
        <f>IF(P$173="","",IF(COUNTIFS('(6)定期点検調書'!$B$12:$B$5000,P$173,'(6)定期点検調書'!$AH$12:$AH$5000,$C181,'(6)定期点検調書'!$BF$12:$BF$5000,$W$7)&gt;=1,$W$7,IF(COUNTIFS('(6)定期点検調書'!$B$12:$B$5000,P$173,'(6)定期点検調書'!$AH$12:$AH$5000,$C181,'(6)定期点検調書'!$BF$12:$BF$5000,$V$7)&gt;=1,$V$7,IF(COUNTIFS('(6)定期点検調書'!$B$12:$B$5000,P$173,'(6)定期点検調書'!$AH$12:$AH$5000,$C181,'(6)定期点検調書'!$BF$12:$BF$5000,$U$7)&gt;=1,$U$7,IF(COUNTIFS('(6)定期点検調書'!$B$12:$B$5000,P$173,'(6)定期点検調書'!$AH$12:$AH$5000,$C181,'(6)定期点検調書'!$BF$12:$BF$5000,$T$7)&gt;=1,$T$7,IF(COUNTIFS('(6)定期点検調書'!$B$12:$B$5000,P$173,'(6)定期点検調書'!$AH$12:$AH$5000,$C181,'(6)定期点検調書'!$BF$12:$BF$5000,$S$7)&gt;=1,$S$7,""))))))</f>
        <v/>
      </c>
      <c r="Q181" s="465" t="str">
        <f>IF(Q$173="","",IF(COUNTIFS('(6)定期点検調書'!$B$12:$B$5000,Q$173,'(6)定期点検調書'!$AH$12:$AH$5000,$C181,'(6)定期点検調書'!$BF$12:$BF$5000,$W$7)&gt;=1,$W$7,IF(COUNTIFS('(6)定期点検調書'!$B$12:$B$5000,Q$173,'(6)定期点検調書'!$AH$12:$AH$5000,$C181,'(6)定期点検調書'!$BF$12:$BF$5000,$V$7)&gt;=1,$V$7,IF(COUNTIFS('(6)定期点検調書'!$B$12:$B$5000,Q$173,'(6)定期点検調書'!$AH$12:$AH$5000,$C181,'(6)定期点検調書'!$BF$12:$BF$5000,$U$7)&gt;=1,$U$7,IF(COUNTIFS('(6)定期点検調書'!$B$12:$B$5000,Q$173,'(6)定期点検調書'!$AH$12:$AH$5000,$C181,'(6)定期点検調書'!$BF$12:$BF$5000,$T$7)&gt;=1,$T$7,IF(COUNTIFS('(6)定期点検調書'!$B$12:$B$5000,Q$173,'(6)定期点検調書'!$AH$12:$AH$5000,$C181,'(6)定期点検調書'!$BF$12:$BF$5000,$S$7)&gt;=1,$S$7,""))))))</f>
        <v/>
      </c>
      <c r="R181" s="465" t="str">
        <f>IF(R$173="","",IF(COUNTIFS('(6)定期点検調書'!$B$12:$B$5000,R$173,'(6)定期点検調書'!$AH$12:$AH$5000,$C181,'(6)定期点検調書'!$BF$12:$BF$5000,$W$7)&gt;=1,$W$7,IF(COUNTIFS('(6)定期点検調書'!$B$12:$B$5000,R$173,'(6)定期点検調書'!$AH$12:$AH$5000,$C181,'(6)定期点検調書'!$BF$12:$BF$5000,$V$7)&gt;=1,$V$7,IF(COUNTIFS('(6)定期点検調書'!$B$12:$B$5000,R$173,'(6)定期点検調書'!$AH$12:$AH$5000,$C181,'(6)定期点検調書'!$BF$12:$BF$5000,$U$7)&gt;=1,$U$7,IF(COUNTIFS('(6)定期点検調書'!$B$12:$B$5000,R$173,'(6)定期点検調書'!$AH$12:$AH$5000,$C181,'(6)定期点検調書'!$BF$12:$BF$5000,$T$7)&gt;=1,$T$7,IF(COUNTIFS('(6)定期点検調書'!$B$12:$B$5000,R$173,'(6)定期点検調書'!$AH$12:$AH$5000,$C181,'(6)定期点検調書'!$BF$12:$BF$5000,$S$7)&gt;=1,$S$7,""))))))</f>
        <v/>
      </c>
      <c r="S181" s="465" t="str">
        <f>IF(S$173="","",IF(COUNTIFS('(6)定期点検調書'!$B$12:$B$5000,S$173,'(6)定期点検調書'!$AH$12:$AH$5000,$C181,'(6)定期点検調書'!$BF$12:$BF$5000,$W$7)&gt;=1,$W$7,IF(COUNTIFS('(6)定期点検調書'!$B$12:$B$5000,S$173,'(6)定期点検調書'!$AH$12:$AH$5000,$C181,'(6)定期点検調書'!$BF$12:$BF$5000,$V$7)&gt;=1,$V$7,IF(COUNTIFS('(6)定期点検調書'!$B$12:$B$5000,S$173,'(6)定期点検調書'!$AH$12:$AH$5000,$C181,'(6)定期点検調書'!$BF$12:$BF$5000,$U$7)&gt;=1,$U$7,IF(COUNTIFS('(6)定期点検調書'!$B$12:$B$5000,S$173,'(6)定期点検調書'!$AH$12:$AH$5000,$C181,'(6)定期点検調書'!$BF$12:$BF$5000,$T$7)&gt;=1,$T$7,IF(COUNTIFS('(6)定期点検調書'!$B$12:$B$5000,S$173,'(6)定期点検調書'!$AH$12:$AH$5000,$C181,'(6)定期点検調書'!$BF$12:$BF$5000,$S$7)&gt;=1,$S$7,""))))))</f>
        <v/>
      </c>
      <c r="T181" s="465" t="str">
        <f>IF(T$173="","",IF(COUNTIFS('(6)定期点検調書'!$B$12:$B$5000,T$173,'(6)定期点検調書'!$AH$12:$AH$5000,$C181,'(6)定期点検調書'!$BF$12:$BF$5000,$W$7)&gt;=1,$W$7,IF(COUNTIFS('(6)定期点検調書'!$B$12:$B$5000,T$173,'(6)定期点検調書'!$AH$12:$AH$5000,$C181,'(6)定期点検調書'!$BF$12:$BF$5000,$V$7)&gt;=1,$V$7,IF(COUNTIFS('(6)定期点検調書'!$B$12:$B$5000,T$173,'(6)定期点検調書'!$AH$12:$AH$5000,$C181,'(6)定期点検調書'!$BF$12:$BF$5000,$U$7)&gt;=1,$U$7,IF(COUNTIFS('(6)定期点検調書'!$B$12:$B$5000,T$173,'(6)定期点検調書'!$AH$12:$AH$5000,$C181,'(6)定期点検調書'!$BF$12:$BF$5000,$T$7)&gt;=1,$T$7,IF(COUNTIFS('(6)定期点検調書'!$B$12:$B$5000,T$173,'(6)定期点検調書'!$AH$12:$AH$5000,$C181,'(6)定期点検調書'!$BF$12:$BF$5000,$S$7)&gt;=1,$S$7,""))))))</f>
        <v/>
      </c>
      <c r="U181" s="465" t="str">
        <f>IF(U$173="","",IF(COUNTIFS('(6)定期点検調書'!$B$12:$B$5000,U$173,'(6)定期点検調書'!$AH$12:$AH$5000,$C181,'(6)定期点検調書'!$BF$12:$BF$5000,$W$7)&gt;=1,$W$7,IF(COUNTIFS('(6)定期点検調書'!$B$12:$B$5000,U$173,'(6)定期点検調書'!$AH$12:$AH$5000,$C181,'(6)定期点検調書'!$BF$12:$BF$5000,$V$7)&gt;=1,$V$7,IF(COUNTIFS('(6)定期点検調書'!$B$12:$B$5000,U$173,'(6)定期点検調書'!$AH$12:$AH$5000,$C181,'(6)定期点検調書'!$BF$12:$BF$5000,$U$7)&gt;=1,$U$7,IF(COUNTIFS('(6)定期点検調書'!$B$12:$B$5000,U$173,'(6)定期点検調書'!$AH$12:$AH$5000,$C181,'(6)定期点検調書'!$BF$12:$BF$5000,$T$7)&gt;=1,$T$7,IF(COUNTIFS('(6)定期点検調書'!$B$12:$B$5000,U$173,'(6)定期点検調書'!$AH$12:$AH$5000,$C181,'(6)定期点検調書'!$BF$12:$BF$5000,$S$7)&gt;=1,$S$7,""))))))</f>
        <v/>
      </c>
      <c r="V181" s="465" t="str">
        <f>IF(V$173="","",IF(COUNTIFS('(6)定期点検調書'!$B$12:$B$5000,V$173,'(6)定期点検調書'!$AH$12:$AH$5000,$C181,'(6)定期点検調書'!$BF$12:$BF$5000,$W$7)&gt;=1,$W$7,IF(COUNTIFS('(6)定期点検調書'!$B$12:$B$5000,V$173,'(6)定期点検調書'!$AH$12:$AH$5000,$C181,'(6)定期点検調書'!$BF$12:$BF$5000,$V$7)&gt;=1,$V$7,IF(COUNTIFS('(6)定期点検調書'!$B$12:$B$5000,V$173,'(6)定期点検調書'!$AH$12:$AH$5000,$C181,'(6)定期点検調書'!$BF$12:$BF$5000,$U$7)&gt;=1,$U$7,IF(COUNTIFS('(6)定期点検調書'!$B$12:$B$5000,V$173,'(6)定期点検調書'!$AH$12:$AH$5000,$C181,'(6)定期点検調書'!$BF$12:$BF$5000,$T$7)&gt;=1,$T$7,IF(COUNTIFS('(6)定期点検調書'!$B$12:$B$5000,V$173,'(6)定期点検調書'!$AH$12:$AH$5000,$C181,'(6)定期点検調書'!$BF$12:$BF$5000,$S$7)&gt;=1,$S$7,""))))))</f>
        <v/>
      </c>
      <c r="W181" s="465" t="str">
        <f>IF(W$173="","",IF(COUNTIFS('(6)定期点検調書'!$B$12:$B$5000,W$173,'(6)定期点検調書'!$AH$12:$AH$5000,$C181,'(6)定期点検調書'!$BF$12:$BF$5000,$W$7)&gt;=1,$W$7,IF(COUNTIFS('(6)定期点検調書'!$B$12:$B$5000,W$173,'(6)定期点検調書'!$AH$12:$AH$5000,$C181,'(6)定期点検調書'!$BF$12:$BF$5000,$V$7)&gt;=1,$V$7,IF(COUNTIFS('(6)定期点検調書'!$B$12:$B$5000,W$173,'(6)定期点検調書'!$AH$12:$AH$5000,$C181,'(6)定期点検調書'!$BF$12:$BF$5000,$U$7)&gt;=1,$U$7,IF(COUNTIFS('(6)定期点検調書'!$B$12:$B$5000,W$173,'(6)定期点検調書'!$AH$12:$AH$5000,$C181,'(6)定期点検調書'!$BF$12:$BF$5000,$T$7)&gt;=1,$T$7,IF(COUNTIFS('(6)定期点検調書'!$B$12:$B$5000,W$173,'(6)定期点検調書'!$AH$12:$AH$5000,$C181,'(6)定期点検調書'!$BF$12:$BF$5000,$S$7)&gt;=1,$S$7,""))))))</f>
        <v/>
      </c>
      <c r="X181" s="465" t="str">
        <f>IF(X$173="","",IF(COUNTIFS('(6)定期点検調書'!$B$12:$B$5000,X$173,'(6)定期点検調書'!$AH$12:$AH$5000,$C181,'(6)定期点検調書'!$BF$12:$BF$5000,$W$7)&gt;=1,$W$7,IF(COUNTIFS('(6)定期点検調書'!$B$12:$B$5000,X$173,'(6)定期点検調書'!$AH$12:$AH$5000,$C181,'(6)定期点検調書'!$BF$12:$BF$5000,$V$7)&gt;=1,$V$7,IF(COUNTIFS('(6)定期点検調書'!$B$12:$B$5000,X$173,'(6)定期点検調書'!$AH$12:$AH$5000,$C181,'(6)定期点検調書'!$BF$12:$BF$5000,$U$7)&gt;=1,$U$7,IF(COUNTIFS('(6)定期点検調書'!$B$12:$B$5000,X$173,'(6)定期点検調書'!$AH$12:$AH$5000,$C181,'(6)定期点検調書'!$BF$12:$BF$5000,$T$7)&gt;=1,$T$7,IF(COUNTIFS('(6)定期点検調書'!$B$12:$B$5000,X$173,'(6)定期点検調書'!$AH$12:$AH$5000,$C181,'(6)定期点検調書'!$BF$12:$BF$5000,$S$7)&gt;=1,$S$7,""))))))</f>
        <v/>
      </c>
      <c r="Y181" s="465" t="str">
        <f>IF(Y$173="","",IF(COUNTIFS('(6)定期点検調書'!$B$12:$B$5000,Y$173,'(6)定期点検調書'!$AH$12:$AH$5000,$C181,'(6)定期点検調書'!$BF$12:$BF$5000,$W$7)&gt;=1,$W$7,IF(COUNTIFS('(6)定期点検調書'!$B$12:$B$5000,Y$173,'(6)定期点検調書'!$AH$12:$AH$5000,$C181,'(6)定期点検調書'!$BF$12:$BF$5000,$V$7)&gt;=1,$V$7,IF(COUNTIFS('(6)定期点検調書'!$B$12:$B$5000,Y$173,'(6)定期点検調書'!$AH$12:$AH$5000,$C181,'(6)定期点検調書'!$BF$12:$BF$5000,$U$7)&gt;=1,$U$7,IF(COUNTIFS('(6)定期点検調書'!$B$12:$B$5000,Y$173,'(6)定期点検調書'!$AH$12:$AH$5000,$C181,'(6)定期点検調書'!$BF$12:$BF$5000,$T$7)&gt;=1,$T$7,IF(COUNTIFS('(6)定期点検調書'!$B$12:$B$5000,Y$173,'(6)定期点検調書'!$AH$12:$AH$5000,$C181,'(6)定期点検調書'!$BF$12:$BF$5000,$S$7)&gt;=1,$S$7,""))))))</f>
        <v/>
      </c>
      <c r="Z181" s="465" t="str">
        <f>IF(Z$173="","",IF(COUNTIFS('(6)定期点検調書'!$B$12:$B$5000,Z$173,'(6)定期点検調書'!$AH$12:$AH$5000,$C181,'(6)定期点検調書'!$BF$12:$BF$5000,$W$7)&gt;=1,$W$7,IF(COUNTIFS('(6)定期点検調書'!$B$12:$B$5000,Z$173,'(6)定期点検調書'!$AH$12:$AH$5000,$C181,'(6)定期点検調書'!$BF$12:$BF$5000,$V$7)&gt;=1,$V$7,IF(COUNTIFS('(6)定期点検調書'!$B$12:$B$5000,Z$173,'(6)定期点検調書'!$AH$12:$AH$5000,$C181,'(6)定期点検調書'!$BF$12:$BF$5000,$U$7)&gt;=1,$U$7,IF(COUNTIFS('(6)定期点検調書'!$B$12:$B$5000,Z$173,'(6)定期点検調書'!$AH$12:$AH$5000,$C181,'(6)定期点検調書'!$BF$12:$BF$5000,$T$7)&gt;=1,$T$7,IF(COUNTIFS('(6)定期点検調書'!$B$12:$B$5000,Z$173,'(6)定期点検調書'!$AH$12:$AH$5000,$C181,'(6)定期点検調書'!$BF$12:$BF$5000,$S$7)&gt;=1,$S$7,""))))))</f>
        <v/>
      </c>
      <c r="AA181" s="465" t="str">
        <f>IF(AA$173="","",IF(COUNTIFS('(6)定期点検調書'!$B$12:$B$5000,AA$173,'(6)定期点検調書'!$AH$12:$AH$5000,$C181,'(6)定期点検調書'!$BF$12:$BF$5000,$W$7)&gt;=1,$W$7,IF(COUNTIFS('(6)定期点検調書'!$B$12:$B$5000,AA$173,'(6)定期点検調書'!$AH$12:$AH$5000,$C181,'(6)定期点検調書'!$BF$12:$BF$5000,$V$7)&gt;=1,$V$7,IF(COUNTIFS('(6)定期点検調書'!$B$12:$B$5000,AA$173,'(6)定期点検調書'!$AH$12:$AH$5000,$C181,'(6)定期点検調書'!$BF$12:$BF$5000,$U$7)&gt;=1,$U$7,IF(COUNTIFS('(6)定期点検調書'!$B$12:$B$5000,AA$173,'(6)定期点検調書'!$AH$12:$AH$5000,$C181,'(6)定期点検調書'!$BF$12:$BF$5000,$T$7)&gt;=1,$T$7,IF(COUNTIFS('(6)定期点検調書'!$B$12:$B$5000,AA$173,'(6)定期点検調書'!$AH$12:$AH$5000,$C181,'(6)定期点検調書'!$BF$12:$BF$5000,$S$7)&gt;=1,$S$7,""))))))</f>
        <v/>
      </c>
      <c r="AB181" s="465" t="str">
        <f>IF(AB$173="","",IF(COUNTIFS('(6)定期点検調書'!$B$12:$B$5000,AB$173,'(6)定期点検調書'!$AH$12:$AH$5000,$C181,'(6)定期点検調書'!$BF$12:$BF$5000,$W$7)&gt;=1,$W$7,IF(COUNTIFS('(6)定期点検調書'!$B$12:$B$5000,AB$173,'(6)定期点検調書'!$AH$12:$AH$5000,$C181,'(6)定期点検調書'!$BF$12:$BF$5000,$V$7)&gt;=1,$V$7,IF(COUNTIFS('(6)定期点検調書'!$B$12:$B$5000,AB$173,'(6)定期点検調書'!$AH$12:$AH$5000,$C181,'(6)定期点検調書'!$BF$12:$BF$5000,$U$7)&gt;=1,$U$7,IF(COUNTIFS('(6)定期点検調書'!$B$12:$B$5000,AB$173,'(6)定期点検調書'!$AH$12:$AH$5000,$C181,'(6)定期点検調書'!$BF$12:$BF$5000,$T$7)&gt;=1,$T$7,IF(COUNTIFS('(6)定期点検調書'!$B$12:$B$5000,AB$173,'(6)定期点検調書'!$AH$12:$AH$5000,$C181,'(6)定期点検調書'!$BF$12:$BF$5000,$S$7)&gt;=1,$S$7,""))))))</f>
        <v/>
      </c>
      <c r="AC181" s="465" t="str">
        <f>IF(AC$173="","",IF(COUNTIFS('(6)定期点検調書'!$B$12:$B$5000,AC$173,'(6)定期点検調書'!$AH$12:$AH$5000,$C181,'(6)定期点検調書'!$BF$12:$BF$5000,$W$7)&gt;=1,$W$7,IF(COUNTIFS('(6)定期点検調書'!$B$12:$B$5000,AC$173,'(6)定期点検調書'!$AH$12:$AH$5000,$C181,'(6)定期点検調書'!$BF$12:$BF$5000,$V$7)&gt;=1,$V$7,IF(COUNTIFS('(6)定期点検調書'!$B$12:$B$5000,AC$173,'(6)定期点検調書'!$AH$12:$AH$5000,$C181,'(6)定期点検調書'!$BF$12:$BF$5000,$U$7)&gt;=1,$U$7,IF(COUNTIFS('(6)定期点検調書'!$B$12:$B$5000,AC$173,'(6)定期点検調書'!$AH$12:$AH$5000,$C181,'(6)定期点検調書'!$BF$12:$BF$5000,$T$7)&gt;=1,$T$7,IF(COUNTIFS('(6)定期点検調書'!$B$12:$B$5000,AC$173,'(6)定期点検調書'!$AH$12:$AH$5000,$C181,'(6)定期点検調書'!$BF$12:$BF$5000,$S$7)&gt;=1,$S$7,""))))))</f>
        <v/>
      </c>
      <c r="AD181" s="465" t="str">
        <f>IF(AD$173="","",IF(COUNTIFS('(6)定期点検調書'!$B$12:$B$5000,AD$173,'(6)定期点検調書'!$AH$12:$AH$5000,$C181,'(6)定期点検調書'!$BF$12:$BF$5000,$W$7)&gt;=1,$W$7,IF(COUNTIFS('(6)定期点検調書'!$B$12:$B$5000,AD$173,'(6)定期点検調書'!$AH$12:$AH$5000,$C181,'(6)定期点検調書'!$BF$12:$BF$5000,$V$7)&gt;=1,$V$7,IF(COUNTIFS('(6)定期点検調書'!$B$12:$B$5000,AD$173,'(6)定期点検調書'!$AH$12:$AH$5000,$C181,'(6)定期点検調書'!$BF$12:$BF$5000,$U$7)&gt;=1,$U$7,IF(COUNTIFS('(6)定期点検調書'!$B$12:$B$5000,AD$173,'(6)定期点検調書'!$AH$12:$AH$5000,$C181,'(6)定期点検調書'!$BF$12:$BF$5000,$T$7)&gt;=1,$T$7,IF(COUNTIFS('(6)定期点検調書'!$B$12:$B$5000,AD$173,'(6)定期点検調書'!$AH$12:$AH$5000,$C181,'(6)定期点検調書'!$BF$12:$BF$5000,$S$7)&gt;=1,$S$7,""))))))</f>
        <v/>
      </c>
      <c r="AE181" s="465" t="str">
        <f>IF(AE$173="","",IF(COUNTIFS('(6)定期点検調書'!$B$12:$B$5000,AE$173,'(6)定期点検調書'!$AH$12:$AH$5000,$C181,'(6)定期点検調書'!$BF$12:$BF$5000,$W$7)&gt;=1,$W$7,IF(COUNTIFS('(6)定期点検調書'!$B$12:$B$5000,AE$173,'(6)定期点検調書'!$AH$12:$AH$5000,$C181,'(6)定期点検調書'!$BF$12:$BF$5000,$V$7)&gt;=1,$V$7,IF(COUNTIFS('(6)定期点検調書'!$B$12:$B$5000,AE$173,'(6)定期点検調書'!$AH$12:$AH$5000,$C181,'(6)定期点検調書'!$BF$12:$BF$5000,$U$7)&gt;=1,$U$7,IF(COUNTIFS('(6)定期点検調書'!$B$12:$B$5000,AE$173,'(6)定期点検調書'!$AH$12:$AH$5000,$C181,'(6)定期点検調書'!$BF$12:$BF$5000,$T$7)&gt;=1,$T$7,IF(COUNTIFS('(6)定期点検調書'!$B$12:$B$5000,AE$173,'(6)定期点検調書'!$AH$12:$AH$5000,$C181,'(6)定期点検調書'!$BF$12:$BF$5000,$S$7)&gt;=1,$S$7,""))))))</f>
        <v/>
      </c>
      <c r="AF181" s="465" t="str">
        <f>IF(AF$173="","",IF(COUNTIFS('(6)定期点検調書'!$B$12:$B$5000,AF$173,'(6)定期点検調書'!$AH$12:$AH$5000,$C181,'(6)定期点検調書'!$BF$12:$BF$5000,$W$7)&gt;=1,$W$7,IF(COUNTIFS('(6)定期点検調書'!$B$12:$B$5000,AF$173,'(6)定期点検調書'!$AH$12:$AH$5000,$C181,'(6)定期点検調書'!$BF$12:$BF$5000,$V$7)&gt;=1,$V$7,IF(COUNTIFS('(6)定期点検調書'!$B$12:$B$5000,AF$173,'(6)定期点検調書'!$AH$12:$AH$5000,$C181,'(6)定期点検調書'!$BF$12:$BF$5000,$U$7)&gt;=1,$U$7,IF(COUNTIFS('(6)定期点検調書'!$B$12:$B$5000,AF$173,'(6)定期点検調書'!$AH$12:$AH$5000,$C181,'(6)定期点検調書'!$BF$12:$BF$5000,$T$7)&gt;=1,$T$7,IF(COUNTIFS('(6)定期点検調書'!$B$12:$B$5000,AF$173,'(6)定期点検調書'!$AH$12:$AH$5000,$C181,'(6)定期点検調書'!$BF$12:$BF$5000,$S$7)&gt;=1,$S$7,""))))))</f>
        <v/>
      </c>
      <c r="AG181" s="465" t="str">
        <f>IF(AG$173="","",IF(COUNTIFS('(6)定期点検調書'!$B$12:$B$5000,AG$173,'(6)定期点検調書'!$AH$12:$AH$5000,$C181,'(6)定期点検調書'!$BF$12:$BF$5000,$W$7)&gt;=1,$W$7,IF(COUNTIFS('(6)定期点検調書'!$B$12:$B$5000,AG$173,'(6)定期点検調書'!$AH$12:$AH$5000,$C181,'(6)定期点検調書'!$BF$12:$BF$5000,$V$7)&gt;=1,$V$7,IF(COUNTIFS('(6)定期点検調書'!$B$12:$B$5000,AG$173,'(6)定期点検調書'!$AH$12:$AH$5000,$C181,'(6)定期点検調書'!$BF$12:$BF$5000,$U$7)&gt;=1,$U$7,IF(COUNTIFS('(6)定期点検調書'!$B$12:$B$5000,AG$173,'(6)定期点検調書'!$AH$12:$AH$5000,$C181,'(6)定期点検調書'!$BF$12:$BF$5000,$T$7)&gt;=1,$T$7,IF(COUNTIFS('(6)定期点検調書'!$B$12:$B$5000,AG$173,'(6)定期点検調書'!$AH$12:$AH$5000,$C181,'(6)定期点検調書'!$BF$12:$BF$5000,$S$7)&gt;=1,$S$7,""))))))</f>
        <v/>
      </c>
      <c r="AH181" s="465" t="str">
        <f>IF(AH$173="","",IF(COUNTIFS('(6)定期点検調書'!$B$12:$B$5000,AH$173,'(6)定期点検調書'!$AH$12:$AH$5000,$C181,'(6)定期点検調書'!$BF$12:$BF$5000,$W$7)&gt;=1,$W$7,IF(COUNTIFS('(6)定期点検調書'!$B$12:$B$5000,AH$173,'(6)定期点検調書'!$AH$12:$AH$5000,$C181,'(6)定期点検調書'!$BF$12:$BF$5000,$V$7)&gt;=1,$V$7,IF(COUNTIFS('(6)定期点検調書'!$B$12:$B$5000,AH$173,'(6)定期点検調書'!$AH$12:$AH$5000,$C181,'(6)定期点検調書'!$BF$12:$BF$5000,$U$7)&gt;=1,$U$7,IF(COUNTIFS('(6)定期点検調書'!$B$12:$B$5000,AH$173,'(6)定期点検調書'!$AH$12:$AH$5000,$C181,'(6)定期点検調書'!$BF$12:$BF$5000,$T$7)&gt;=1,$T$7,IF(COUNTIFS('(6)定期点検調書'!$B$12:$B$5000,AH$173,'(6)定期点検調書'!$AH$12:$AH$5000,$C181,'(6)定期点検調書'!$BF$12:$BF$5000,$S$7)&gt;=1,$S$7,""))))))</f>
        <v/>
      </c>
      <c r="AI181" s="465" t="str">
        <f>IF(AI$173="","",IF(COUNTIFS('(6)定期点検調書'!$B$12:$B$5000,AI$173,'(6)定期点検調書'!$AH$12:$AH$5000,$C181,'(6)定期点検調書'!$BF$12:$BF$5000,$W$7)&gt;=1,$W$7,IF(COUNTIFS('(6)定期点検調書'!$B$12:$B$5000,AI$173,'(6)定期点検調書'!$AH$12:$AH$5000,$C181,'(6)定期点検調書'!$BF$12:$BF$5000,$V$7)&gt;=1,$V$7,IF(COUNTIFS('(6)定期点検調書'!$B$12:$B$5000,AI$173,'(6)定期点検調書'!$AH$12:$AH$5000,$C181,'(6)定期点検調書'!$BF$12:$BF$5000,$U$7)&gt;=1,$U$7,IF(COUNTIFS('(6)定期点検調書'!$B$12:$B$5000,AI$173,'(6)定期点検調書'!$AH$12:$AH$5000,$C181,'(6)定期点検調書'!$BF$12:$BF$5000,$T$7)&gt;=1,$T$7,IF(COUNTIFS('(6)定期点検調書'!$B$12:$B$5000,AI$173,'(6)定期点検調書'!$AH$12:$AH$5000,$C181,'(6)定期点検調書'!$BF$12:$BF$5000,$S$7)&gt;=1,$S$7,""))))))</f>
        <v/>
      </c>
      <c r="AJ181" s="465" t="str">
        <f>IF(AJ$173="","",IF(COUNTIFS('(6)定期点検調書'!$B$12:$B$5000,AJ$173,'(6)定期点検調書'!$AH$12:$AH$5000,$C181,'(6)定期点検調書'!$BF$12:$BF$5000,$W$7)&gt;=1,$W$7,IF(COUNTIFS('(6)定期点検調書'!$B$12:$B$5000,AJ$173,'(6)定期点検調書'!$AH$12:$AH$5000,$C181,'(6)定期点検調書'!$BF$12:$BF$5000,$V$7)&gt;=1,$V$7,IF(COUNTIFS('(6)定期点検調書'!$B$12:$B$5000,AJ$173,'(6)定期点検調書'!$AH$12:$AH$5000,$C181,'(6)定期点検調書'!$BF$12:$BF$5000,$U$7)&gt;=1,$U$7,IF(COUNTIFS('(6)定期点検調書'!$B$12:$B$5000,AJ$173,'(6)定期点検調書'!$AH$12:$AH$5000,$C181,'(6)定期点検調書'!$BF$12:$BF$5000,$T$7)&gt;=1,$T$7,IF(COUNTIFS('(6)定期点検調書'!$B$12:$B$5000,AJ$173,'(6)定期点検調書'!$AH$12:$AH$5000,$C181,'(6)定期点検調書'!$BF$12:$BF$5000,$S$7)&gt;=1,$S$7,""))))))</f>
        <v/>
      </c>
      <c r="AK181" s="465" t="str">
        <f>IF(AK$173="","",IF(COUNTIFS('(6)定期点検調書'!$B$12:$B$5000,AK$173,'(6)定期点検調書'!$AH$12:$AH$5000,$C181,'(6)定期点検調書'!$BF$12:$BF$5000,$W$7)&gt;=1,$W$7,IF(COUNTIFS('(6)定期点検調書'!$B$12:$B$5000,AK$173,'(6)定期点検調書'!$AH$12:$AH$5000,$C181,'(6)定期点検調書'!$BF$12:$BF$5000,$V$7)&gt;=1,$V$7,IF(COUNTIFS('(6)定期点検調書'!$B$12:$B$5000,AK$173,'(6)定期点検調書'!$AH$12:$AH$5000,$C181,'(6)定期点検調書'!$BF$12:$BF$5000,$U$7)&gt;=1,$U$7,IF(COUNTIFS('(6)定期点検調書'!$B$12:$B$5000,AK$173,'(6)定期点検調書'!$AH$12:$AH$5000,$C181,'(6)定期点検調書'!$BF$12:$BF$5000,$T$7)&gt;=1,$T$7,IF(COUNTIFS('(6)定期点検調書'!$B$12:$B$5000,AK$173,'(6)定期点検調書'!$AH$12:$AH$5000,$C181,'(6)定期点検調書'!$BF$12:$BF$5000,$S$7)&gt;=1,$S$7,""))))))</f>
        <v/>
      </c>
      <c r="AL181" s="465" t="str">
        <f>IF(AL$173="","",IF(COUNTIFS('(6)定期点検調書'!$B$12:$B$5000,AL$173,'(6)定期点検調書'!$AH$12:$AH$5000,$C181,'(6)定期点検調書'!$BF$12:$BF$5000,$W$7)&gt;=1,$W$7,IF(COUNTIFS('(6)定期点検調書'!$B$12:$B$5000,AL$173,'(6)定期点検調書'!$AH$12:$AH$5000,$C181,'(6)定期点検調書'!$BF$12:$BF$5000,$V$7)&gt;=1,$V$7,IF(COUNTIFS('(6)定期点検調書'!$B$12:$B$5000,AL$173,'(6)定期点検調書'!$AH$12:$AH$5000,$C181,'(6)定期点検調書'!$BF$12:$BF$5000,$U$7)&gt;=1,$U$7,IF(COUNTIFS('(6)定期点検調書'!$B$12:$B$5000,AL$173,'(6)定期点検調書'!$AH$12:$AH$5000,$C181,'(6)定期点検調書'!$BF$12:$BF$5000,$T$7)&gt;=1,$T$7,IF(COUNTIFS('(6)定期点検調書'!$B$12:$B$5000,AL$173,'(6)定期点検調書'!$AH$12:$AH$5000,$C181,'(6)定期点検調書'!$BF$12:$BF$5000,$S$7)&gt;=1,$S$7,""))))))</f>
        <v/>
      </c>
      <c r="AM181" s="465" t="str">
        <f>IF(AM$173="","",IF(COUNTIFS('(6)定期点検調書'!$B$12:$B$5000,AM$173,'(6)定期点検調書'!$AH$12:$AH$5000,$C181,'(6)定期点検調書'!$BF$12:$BF$5000,$W$7)&gt;=1,$W$7,IF(COUNTIFS('(6)定期点検調書'!$B$12:$B$5000,AM$173,'(6)定期点検調書'!$AH$12:$AH$5000,$C181,'(6)定期点検調書'!$BF$12:$BF$5000,$V$7)&gt;=1,$V$7,IF(COUNTIFS('(6)定期点検調書'!$B$12:$B$5000,AM$173,'(6)定期点検調書'!$AH$12:$AH$5000,$C181,'(6)定期点検調書'!$BF$12:$BF$5000,$U$7)&gt;=1,$U$7,IF(COUNTIFS('(6)定期点検調書'!$B$12:$B$5000,AM$173,'(6)定期点検調書'!$AH$12:$AH$5000,$C181,'(6)定期点検調書'!$BF$12:$BF$5000,$T$7)&gt;=1,$T$7,IF(COUNTIFS('(6)定期点検調書'!$B$12:$B$5000,AM$173,'(6)定期点検調書'!$AH$12:$AH$5000,$C181,'(6)定期点検調書'!$BF$12:$BF$5000,$S$7)&gt;=1,$S$7,""))))))</f>
        <v/>
      </c>
      <c r="AN181" s="465" t="str">
        <f>IF(AN$173="","",IF(COUNTIFS('(6)定期点検調書'!$B$12:$B$5000,AN$173,'(6)定期点検調書'!$AH$12:$AH$5000,$C181,'(6)定期点検調書'!$BF$12:$BF$5000,$W$7)&gt;=1,$W$7,IF(COUNTIFS('(6)定期点検調書'!$B$12:$B$5000,AN$173,'(6)定期点検調書'!$AH$12:$AH$5000,$C181,'(6)定期点検調書'!$BF$12:$BF$5000,$V$7)&gt;=1,$V$7,IF(COUNTIFS('(6)定期点検調書'!$B$12:$B$5000,AN$173,'(6)定期点検調書'!$AH$12:$AH$5000,$C181,'(6)定期点検調書'!$BF$12:$BF$5000,$U$7)&gt;=1,$U$7,IF(COUNTIFS('(6)定期点検調書'!$B$12:$B$5000,AN$173,'(6)定期点検調書'!$AH$12:$AH$5000,$C181,'(6)定期点検調書'!$BF$12:$BF$5000,$T$7)&gt;=1,$T$7,IF(COUNTIFS('(6)定期点検調書'!$B$12:$B$5000,AN$173,'(6)定期点検調書'!$AH$12:$AH$5000,$C181,'(6)定期点検調書'!$BF$12:$BF$5000,$S$7)&gt;=1,$S$7,""))))))</f>
        <v/>
      </c>
      <c r="AO181" s="465" t="str">
        <f>IF(AO$173="","",IF(COUNTIFS('(6)定期点検調書'!$B$12:$B$5000,AO$173,'(6)定期点検調書'!$AH$12:$AH$5000,$C181,'(6)定期点検調書'!$BF$12:$BF$5000,$W$7)&gt;=1,$W$7,IF(COUNTIFS('(6)定期点検調書'!$B$12:$B$5000,AO$173,'(6)定期点検調書'!$AH$12:$AH$5000,$C181,'(6)定期点検調書'!$BF$12:$BF$5000,$V$7)&gt;=1,$V$7,IF(COUNTIFS('(6)定期点検調書'!$B$12:$B$5000,AO$173,'(6)定期点検調書'!$AH$12:$AH$5000,$C181,'(6)定期点検調書'!$BF$12:$BF$5000,$U$7)&gt;=1,$U$7,IF(COUNTIFS('(6)定期点検調書'!$B$12:$B$5000,AO$173,'(6)定期点検調書'!$AH$12:$AH$5000,$C181,'(6)定期点検調書'!$BF$12:$BF$5000,$T$7)&gt;=1,$T$7,IF(COUNTIFS('(6)定期点検調書'!$B$12:$B$5000,AO$173,'(6)定期点検調書'!$AH$12:$AH$5000,$C181,'(6)定期点検調書'!$BF$12:$BF$5000,$S$7)&gt;=1,$S$7,""))))))</f>
        <v/>
      </c>
      <c r="AP181" s="465" t="str">
        <f>IF(AP$173="","",IF(COUNTIFS('(6)定期点検調書'!$B$12:$B$5000,AP$173,'(6)定期点検調書'!$AH$12:$AH$5000,$C181,'(6)定期点検調書'!$BF$12:$BF$5000,$W$7)&gt;=1,$W$7,IF(COUNTIFS('(6)定期点検調書'!$B$12:$B$5000,AP$173,'(6)定期点検調書'!$AH$12:$AH$5000,$C181,'(6)定期点検調書'!$BF$12:$BF$5000,$V$7)&gt;=1,$V$7,IF(COUNTIFS('(6)定期点検調書'!$B$12:$B$5000,AP$173,'(6)定期点検調書'!$AH$12:$AH$5000,$C181,'(6)定期点検調書'!$BF$12:$BF$5000,$U$7)&gt;=1,$U$7,IF(COUNTIFS('(6)定期点検調書'!$B$12:$B$5000,AP$173,'(6)定期点検調書'!$AH$12:$AH$5000,$C181,'(6)定期点検調書'!$BF$12:$BF$5000,$T$7)&gt;=1,$T$7,IF(COUNTIFS('(6)定期点検調書'!$B$12:$B$5000,AP$173,'(6)定期点検調書'!$AH$12:$AH$5000,$C181,'(6)定期点検調書'!$BF$12:$BF$5000,$S$7)&gt;=1,$S$7,""))))))</f>
        <v/>
      </c>
      <c r="AQ181" s="465" t="str">
        <f>IF(AQ$173="","",IF(COUNTIFS('(6)定期点検調書'!$B$12:$B$5000,AQ$173,'(6)定期点検調書'!$AH$12:$AH$5000,$C181,'(6)定期点検調書'!$BF$12:$BF$5000,$W$7)&gt;=1,$W$7,IF(COUNTIFS('(6)定期点検調書'!$B$12:$B$5000,AQ$173,'(6)定期点検調書'!$AH$12:$AH$5000,$C181,'(6)定期点検調書'!$BF$12:$BF$5000,$V$7)&gt;=1,$V$7,IF(COUNTIFS('(6)定期点検調書'!$B$12:$B$5000,AQ$173,'(6)定期点検調書'!$AH$12:$AH$5000,$C181,'(6)定期点検調書'!$BF$12:$BF$5000,$U$7)&gt;=1,$U$7,IF(COUNTIFS('(6)定期点検調書'!$B$12:$B$5000,AQ$173,'(6)定期点検調書'!$AH$12:$AH$5000,$C181,'(6)定期点検調書'!$BF$12:$BF$5000,$T$7)&gt;=1,$T$7,IF(COUNTIFS('(6)定期点検調書'!$B$12:$B$5000,AQ$173,'(6)定期点検調書'!$AH$12:$AH$5000,$C181,'(6)定期点検調書'!$BF$12:$BF$5000,$S$7)&gt;=1,$S$7,""))))))</f>
        <v/>
      </c>
      <c r="AR181" s="465" t="str">
        <f>IF(AR$173="","",IF(COUNTIFS('(6)定期点検調書'!$B$12:$B$5000,AR$173,'(6)定期点検調書'!$AH$12:$AH$5000,$C181,'(6)定期点検調書'!$BF$12:$BF$5000,$W$7)&gt;=1,$W$7,IF(COUNTIFS('(6)定期点検調書'!$B$12:$B$5000,AR$173,'(6)定期点検調書'!$AH$12:$AH$5000,$C181,'(6)定期点検調書'!$BF$12:$BF$5000,$V$7)&gt;=1,$V$7,IF(COUNTIFS('(6)定期点検調書'!$B$12:$B$5000,AR$173,'(6)定期点検調書'!$AH$12:$AH$5000,$C181,'(6)定期点検調書'!$BF$12:$BF$5000,$U$7)&gt;=1,$U$7,IF(COUNTIFS('(6)定期点検調書'!$B$12:$B$5000,AR$173,'(6)定期点検調書'!$AH$12:$AH$5000,$C181,'(6)定期点検調書'!$BF$12:$BF$5000,$T$7)&gt;=1,$T$7,IF(COUNTIFS('(6)定期点検調書'!$B$12:$B$5000,AR$173,'(6)定期点検調書'!$AH$12:$AH$5000,$C181,'(6)定期点検調書'!$BF$12:$BF$5000,$S$7)&gt;=1,$S$7,""))))))</f>
        <v/>
      </c>
      <c r="AS181" s="465" t="str">
        <f>IF(AS$173="","",IF(COUNTIFS('(6)定期点検調書'!$B$12:$B$5000,AS$173,'(6)定期点検調書'!$AH$12:$AH$5000,$C181,'(6)定期点検調書'!$BF$12:$BF$5000,$W$7)&gt;=1,$W$7,IF(COUNTIFS('(6)定期点検調書'!$B$12:$B$5000,AS$173,'(6)定期点検調書'!$AH$12:$AH$5000,$C181,'(6)定期点検調書'!$BF$12:$BF$5000,$V$7)&gt;=1,$V$7,IF(COUNTIFS('(6)定期点検調書'!$B$12:$B$5000,AS$173,'(6)定期点検調書'!$AH$12:$AH$5000,$C181,'(6)定期点検調書'!$BF$12:$BF$5000,$U$7)&gt;=1,$U$7,IF(COUNTIFS('(6)定期点検調書'!$B$12:$B$5000,AS$173,'(6)定期点検調書'!$AH$12:$AH$5000,$C181,'(6)定期点検調書'!$BF$12:$BF$5000,$T$7)&gt;=1,$T$7,IF(COUNTIFS('(6)定期点検調書'!$B$12:$B$5000,AS$173,'(6)定期点検調書'!$AH$12:$AH$5000,$C181,'(6)定期点検調書'!$BF$12:$BF$5000,$S$7)&gt;=1,$S$7,""))))))</f>
        <v/>
      </c>
      <c r="AT181" s="465" t="str">
        <f>IF(AT$173="","",IF(COUNTIFS('(6)定期点検調書'!$B$12:$B$5000,AT$173,'(6)定期点検調書'!$AH$12:$AH$5000,$C181,'(6)定期点検調書'!$BF$12:$BF$5000,$W$7)&gt;=1,$W$7,IF(COUNTIFS('(6)定期点検調書'!$B$12:$B$5000,AT$173,'(6)定期点検調書'!$AH$12:$AH$5000,$C181,'(6)定期点検調書'!$BF$12:$BF$5000,$V$7)&gt;=1,$V$7,IF(COUNTIFS('(6)定期点検調書'!$B$12:$B$5000,AT$173,'(6)定期点検調書'!$AH$12:$AH$5000,$C181,'(6)定期点検調書'!$BF$12:$BF$5000,$U$7)&gt;=1,$U$7,IF(COUNTIFS('(6)定期点検調書'!$B$12:$B$5000,AT$173,'(6)定期点検調書'!$AH$12:$AH$5000,$C181,'(6)定期点検調書'!$BF$12:$BF$5000,$T$7)&gt;=1,$T$7,IF(COUNTIFS('(6)定期点検調書'!$B$12:$B$5000,AT$173,'(6)定期点検調書'!$AH$12:$AH$5000,$C181,'(6)定期点検調書'!$BF$12:$BF$5000,$S$7)&gt;=1,$S$7,""))))))</f>
        <v/>
      </c>
      <c r="AU181" s="465" t="str">
        <f>IF(AU$173="","",IF(COUNTIFS('(6)定期点検調書'!$B$12:$B$5000,AU$173,'(6)定期点検調書'!$AH$12:$AH$5000,$C181,'(6)定期点検調書'!$BF$12:$BF$5000,$W$7)&gt;=1,$W$7,IF(COUNTIFS('(6)定期点検調書'!$B$12:$B$5000,AU$173,'(6)定期点検調書'!$AH$12:$AH$5000,$C181,'(6)定期点検調書'!$BF$12:$BF$5000,$V$7)&gt;=1,$V$7,IF(COUNTIFS('(6)定期点検調書'!$B$12:$B$5000,AU$173,'(6)定期点検調書'!$AH$12:$AH$5000,$C181,'(6)定期点検調書'!$BF$12:$BF$5000,$U$7)&gt;=1,$U$7,IF(COUNTIFS('(6)定期点検調書'!$B$12:$B$5000,AU$173,'(6)定期点検調書'!$AH$12:$AH$5000,$C181,'(6)定期点検調書'!$BF$12:$BF$5000,$T$7)&gt;=1,$T$7,IF(COUNTIFS('(6)定期点検調書'!$B$12:$B$5000,AU$173,'(6)定期点検調書'!$AH$12:$AH$5000,$C181,'(6)定期点検調書'!$BF$12:$BF$5000,$S$7)&gt;=1,$S$7,""))))))</f>
        <v/>
      </c>
      <c r="AV181" s="465" t="str">
        <f>IF(AV$173="","",IF(COUNTIFS('(6)定期点検調書'!$B$12:$B$5000,AV$173,'(6)定期点検調書'!$AH$12:$AH$5000,$C181,'(6)定期点検調書'!$BF$12:$BF$5000,$W$7)&gt;=1,$W$7,IF(COUNTIFS('(6)定期点検調書'!$B$12:$B$5000,AV$173,'(6)定期点検調書'!$AH$12:$AH$5000,$C181,'(6)定期点検調書'!$BF$12:$BF$5000,$V$7)&gt;=1,$V$7,IF(COUNTIFS('(6)定期点検調書'!$B$12:$B$5000,AV$173,'(6)定期点検調書'!$AH$12:$AH$5000,$C181,'(6)定期点検調書'!$BF$12:$BF$5000,$U$7)&gt;=1,$U$7,IF(COUNTIFS('(6)定期点検調書'!$B$12:$B$5000,AV$173,'(6)定期点検調書'!$AH$12:$AH$5000,$C181,'(6)定期点検調書'!$BF$12:$BF$5000,$T$7)&gt;=1,$T$7,IF(COUNTIFS('(6)定期点検調書'!$B$12:$B$5000,AV$173,'(6)定期点検調書'!$AH$12:$AH$5000,$C181,'(6)定期点検調書'!$BF$12:$BF$5000,$S$7)&gt;=1,$S$7,""))))))</f>
        <v/>
      </c>
      <c r="AW181" s="465" t="str">
        <f>IF(AW$173="","",IF(COUNTIFS('(6)定期点検調書'!$B$12:$B$5000,AW$173,'(6)定期点検調書'!$AH$12:$AH$5000,$C181,'(6)定期点検調書'!$BF$12:$BF$5000,$W$7)&gt;=1,$W$7,IF(COUNTIFS('(6)定期点検調書'!$B$12:$B$5000,AW$173,'(6)定期点検調書'!$AH$12:$AH$5000,$C181,'(6)定期点検調書'!$BF$12:$BF$5000,$V$7)&gt;=1,$V$7,IF(COUNTIFS('(6)定期点検調書'!$B$12:$B$5000,AW$173,'(6)定期点検調書'!$AH$12:$AH$5000,$C181,'(6)定期点検調書'!$BF$12:$BF$5000,$U$7)&gt;=1,$U$7,IF(COUNTIFS('(6)定期点検調書'!$B$12:$B$5000,AW$173,'(6)定期点検調書'!$AH$12:$AH$5000,$C181,'(6)定期点検調書'!$BF$12:$BF$5000,$T$7)&gt;=1,$T$7,IF(COUNTIFS('(6)定期点検調書'!$B$12:$B$5000,AW$173,'(6)定期点検調書'!$AH$12:$AH$5000,$C181,'(6)定期点検調書'!$BF$12:$BF$5000,$S$7)&gt;=1,$S$7,""))))))</f>
        <v/>
      </c>
      <c r="AX181" s="465" t="str">
        <f>IF(AX$173="","",IF(COUNTIFS('(6)定期点検調書'!$B$12:$B$5000,AX$173,'(6)定期点検調書'!$AH$12:$AH$5000,$C181,'(6)定期点検調書'!$BF$12:$BF$5000,$W$7)&gt;=1,$W$7,IF(COUNTIFS('(6)定期点検調書'!$B$12:$B$5000,AX$173,'(6)定期点検調書'!$AH$12:$AH$5000,$C181,'(6)定期点検調書'!$BF$12:$BF$5000,$V$7)&gt;=1,$V$7,IF(COUNTIFS('(6)定期点検調書'!$B$12:$B$5000,AX$173,'(6)定期点検調書'!$AH$12:$AH$5000,$C181,'(6)定期点検調書'!$BF$12:$BF$5000,$U$7)&gt;=1,$U$7,IF(COUNTIFS('(6)定期点検調書'!$B$12:$B$5000,AX$173,'(6)定期点検調書'!$AH$12:$AH$5000,$C181,'(6)定期点検調書'!$BF$12:$BF$5000,$T$7)&gt;=1,$T$7,IF(COUNTIFS('(6)定期点検調書'!$B$12:$B$5000,AX$173,'(6)定期点検調書'!$AH$12:$AH$5000,$C181,'(6)定期点検調書'!$BF$12:$BF$5000,$S$7)&gt;=1,$S$7,""))))))</f>
        <v/>
      </c>
      <c r="AY181" s="465" t="str">
        <f>IF(AY$173="","",IF(COUNTIFS('(6)定期点検調書'!$B$12:$B$5000,AY$173,'(6)定期点検調書'!$AH$12:$AH$5000,$C181,'(6)定期点検調書'!$BF$12:$BF$5000,$W$7)&gt;=1,$W$7,IF(COUNTIFS('(6)定期点検調書'!$B$12:$B$5000,AY$173,'(6)定期点検調書'!$AH$12:$AH$5000,$C181,'(6)定期点検調書'!$BF$12:$BF$5000,$V$7)&gt;=1,$V$7,IF(COUNTIFS('(6)定期点検調書'!$B$12:$B$5000,AY$173,'(6)定期点検調書'!$AH$12:$AH$5000,$C181,'(6)定期点検調書'!$BF$12:$BF$5000,$U$7)&gt;=1,$U$7,IF(COUNTIFS('(6)定期点検調書'!$B$12:$B$5000,AY$173,'(6)定期点検調書'!$AH$12:$AH$5000,$C181,'(6)定期点検調書'!$BF$12:$BF$5000,$T$7)&gt;=1,$T$7,IF(COUNTIFS('(6)定期点検調書'!$B$12:$B$5000,AY$173,'(6)定期点検調書'!$AH$12:$AH$5000,$C181,'(6)定期点検調書'!$BF$12:$BF$5000,$S$7)&gt;=1,$S$7,""))))))</f>
        <v/>
      </c>
      <c r="AZ181" s="465" t="str">
        <f>IF(AZ$173="","",IF(COUNTIFS('(6)定期点検調書'!$B$12:$B$5000,AZ$173,'(6)定期点検調書'!$AH$12:$AH$5000,$C181,'(6)定期点検調書'!$BF$12:$BF$5000,$W$7)&gt;=1,$W$7,IF(COUNTIFS('(6)定期点検調書'!$B$12:$B$5000,AZ$173,'(6)定期点検調書'!$AH$12:$AH$5000,$C181,'(6)定期点検調書'!$BF$12:$BF$5000,$V$7)&gt;=1,$V$7,IF(COUNTIFS('(6)定期点検調書'!$B$12:$B$5000,AZ$173,'(6)定期点検調書'!$AH$12:$AH$5000,$C181,'(6)定期点検調書'!$BF$12:$BF$5000,$U$7)&gt;=1,$U$7,IF(COUNTIFS('(6)定期点検調書'!$B$12:$B$5000,AZ$173,'(6)定期点検調書'!$AH$12:$AH$5000,$C181,'(6)定期点検調書'!$BF$12:$BF$5000,$T$7)&gt;=1,$T$7,IF(COUNTIFS('(6)定期点検調書'!$B$12:$B$5000,AZ$173,'(6)定期点検調書'!$AH$12:$AH$5000,$C181,'(6)定期点検調書'!$BF$12:$BF$5000,$S$7)&gt;=1,$S$7,""))))))</f>
        <v/>
      </c>
      <c r="BA181" s="466" t="str">
        <f>IF(BA$173="","",IF(COUNTIFS('(6)定期点検調書'!$B$12:$B$5000,BA$173,'(6)定期点検調書'!$AH$12:$AH$5000,$C181,'(6)定期点検調書'!$BF$12:$BF$5000,$W$7)&gt;=1,$W$7,IF(COUNTIFS('(6)定期点検調書'!$B$12:$B$5000,BA$173,'(6)定期点検調書'!$AH$12:$AH$5000,$C181,'(6)定期点検調書'!$BF$12:$BF$5000,$V$7)&gt;=1,$V$7,IF(COUNTIFS('(6)定期点検調書'!$B$12:$B$5000,BA$173,'(6)定期点検調書'!$AH$12:$AH$5000,$C181,'(6)定期点検調書'!$BF$12:$BF$5000,$U$7)&gt;=1,$U$7,IF(COUNTIFS('(6)定期点検調書'!$B$12:$B$5000,BA$173,'(6)定期点検調書'!$AH$12:$AH$5000,$C181,'(6)定期点検調書'!$BF$12:$BF$5000,$T$7)&gt;=1,$T$7,IF(COUNTIFS('(6)定期点検調書'!$B$12:$B$5000,BA$173,'(6)定期点検調書'!$AH$12:$AH$5000,$C181,'(6)定期点検調書'!$BF$12:$BF$5000,$S$7)&gt;=1,$S$7,""))))))</f>
        <v/>
      </c>
      <c r="BB181" s="1"/>
    </row>
    <row r="182" spans="2:55" ht="18.75" customHeight="1" thickBot="1" x14ac:dyDescent="0.25">
      <c r="B182" s="1855"/>
      <c r="C182" s="1847" t="str">
        <f>ﾃﾞｰﾀ一覧!$U$27</f>
        <v>その他変状</v>
      </c>
      <c r="D182" s="1848"/>
      <c r="E182" s="1848"/>
      <c r="F182" s="1848"/>
      <c r="G182" s="1849"/>
      <c r="H182" s="645" t="str">
        <f>IF(H$173="","",IF(COUNTIFS('(6)定期点検調書'!$B$12:$B$5000,H$173,'(6)定期点検調書'!$AH$12:$AH$5000,$C182,'(6)定期点検調書'!$BF$12:$BF$5000,$W$7)&gt;=1,$W$7,IF(COUNTIFS('(6)定期点検調書'!$B$12:$B$5000,H$173,'(6)定期点検調書'!$AH$12:$AH$5000,$C182,'(6)定期点検調書'!$BF$12:$BF$5000,$V$7)&gt;=1,$V$7,IF(COUNTIFS('(6)定期点検調書'!$B$12:$B$5000,H$173,'(6)定期点検調書'!$AH$12:$AH$5000,$C182,'(6)定期点検調書'!$BF$12:$BF$5000,$U$7)&gt;=1,$U$7,IF(COUNTIFS('(6)定期点検調書'!$B$12:$B$5000,H$173,'(6)定期点検調書'!$AH$12:$AH$5000,$C182,'(6)定期点検調書'!$BF$12:$BF$5000,$T$7)&gt;=1,$T$7,IF(COUNTIFS('(6)定期点検調書'!$B$12:$B$5000,H$173,'(6)定期点検調書'!$AH$12:$AH$5000,$C182,'(6)定期点検調書'!$BF$12:$BF$5000,$S$7)&gt;=1,$S$7,""))))))</f>
        <v/>
      </c>
      <c r="I182" s="646" t="str">
        <f>IF(I$173="","",IF(COUNTIFS('(6)定期点検調書'!$B$12:$B$5000,I$173,'(6)定期点検調書'!$AH$12:$AH$5000,$C182,'(6)定期点検調書'!$BF$12:$BF$5000,$W$7)&gt;=1,$W$7,IF(COUNTIFS('(6)定期点検調書'!$B$12:$B$5000,I$173,'(6)定期点検調書'!$AH$12:$AH$5000,$C182,'(6)定期点検調書'!$BF$12:$BF$5000,$V$7)&gt;=1,$V$7,IF(COUNTIFS('(6)定期点検調書'!$B$12:$B$5000,I$173,'(6)定期点検調書'!$AH$12:$AH$5000,$C182,'(6)定期点検調書'!$BF$12:$BF$5000,$U$7)&gt;=1,$U$7,IF(COUNTIFS('(6)定期点検調書'!$B$12:$B$5000,I$173,'(6)定期点検調書'!$AH$12:$AH$5000,$C182,'(6)定期点検調書'!$BF$12:$BF$5000,$T$7)&gt;=1,$T$7,IF(COUNTIFS('(6)定期点検調書'!$B$12:$B$5000,I$173,'(6)定期点検調書'!$AH$12:$AH$5000,$C182,'(6)定期点検調書'!$BF$12:$BF$5000,$S$7)&gt;=1,$S$7,""))))))</f>
        <v/>
      </c>
      <c r="J182" s="646" t="str">
        <f>IF(J$173="","",IF(COUNTIFS('(6)定期点検調書'!$B$12:$B$5000,J$173,'(6)定期点検調書'!$AH$12:$AH$5000,$C182,'(6)定期点検調書'!$BF$12:$BF$5000,$W$7)&gt;=1,$W$7,IF(COUNTIFS('(6)定期点検調書'!$B$12:$B$5000,J$173,'(6)定期点検調書'!$AH$12:$AH$5000,$C182,'(6)定期点検調書'!$BF$12:$BF$5000,$V$7)&gt;=1,$V$7,IF(COUNTIFS('(6)定期点検調書'!$B$12:$B$5000,J$173,'(6)定期点検調書'!$AH$12:$AH$5000,$C182,'(6)定期点検調書'!$BF$12:$BF$5000,$U$7)&gt;=1,$U$7,IF(COUNTIFS('(6)定期点検調書'!$B$12:$B$5000,J$173,'(6)定期点検調書'!$AH$12:$AH$5000,$C182,'(6)定期点検調書'!$BF$12:$BF$5000,$T$7)&gt;=1,$T$7,IF(COUNTIFS('(6)定期点検調書'!$B$12:$B$5000,J$173,'(6)定期点検調書'!$AH$12:$AH$5000,$C182,'(6)定期点検調書'!$BF$12:$BF$5000,$S$7)&gt;=1,$S$7,""))))))</f>
        <v/>
      </c>
      <c r="K182" s="646" t="str">
        <f>IF(K$173="","",IF(COUNTIFS('(6)定期点検調書'!$B$12:$B$5000,K$173,'(6)定期点検調書'!$AH$12:$AH$5000,$C182,'(6)定期点検調書'!$BF$12:$BF$5000,$W$7)&gt;=1,$W$7,IF(COUNTIFS('(6)定期点検調書'!$B$12:$B$5000,K$173,'(6)定期点検調書'!$AH$12:$AH$5000,$C182,'(6)定期点検調書'!$BF$12:$BF$5000,$V$7)&gt;=1,$V$7,IF(COUNTIFS('(6)定期点検調書'!$B$12:$B$5000,K$173,'(6)定期点検調書'!$AH$12:$AH$5000,$C182,'(6)定期点検調書'!$BF$12:$BF$5000,$U$7)&gt;=1,$U$7,IF(COUNTIFS('(6)定期点検調書'!$B$12:$B$5000,K$173,'(6)定期点検調書'!$AH$12:$AH$5000,$C182,'(6)定期点検調書'!$BF$12:$BF$5000,$T$7)&gt;=1,$T$7,IF(COUNTIFS('(6)定期点検調書'!$B$12:$B$5000,K$173,'(6)定期点検調書'!$AH$12:$AH$5000,$C182,'(6)定期点検調書'!$BF$12:$BF$5000,$S$7)&gt;=1,$S$7,""))))))</f>
        <v/>
      </c>
      <c r="L182" s="646" t="str">
        <f>IF(L$173="","",IF(COUNTIFS('(6)定期点検調書'!$B$12:$B$5000,L$173,'(6)定期点検調書'!$AH$12:$AH$5000,$C182,'(6)定期点検調書'!$BF$12:$BF$5000,$W$7)&gt;=1,$W$7,IF(COUNTIFS('(6)定期点検調書'!$B$12:$B$5000,L$173,'(6)定期点検調書'!$AH$12:$AH$5000,$C182,'(6)定期点検調書'!$BF$12:$BF$5000,$V$7)&gt;=1,$V$7,IF(COUNTIFS('(6)定期点検調書'!$B$12:$B$5000,L$173,'(6)定期点検調書'!$AH$12:$AH$5000,$C182,'(6)定期点検調書'!$BF$12:$BF$5000,$U$7)&gt;=1,$U$7,IF(COUNTIFS('(6)定期点検調書'!$B$12:$B$5000,L$173,'(6)定期点検調書'!$AH$12:$AH$5000,$C182,'(6)定期点検調書'!$BF$12:$BF$5000,$T$7)&gt;=1,$T$7,IF(COUNTIFS('(6)定期点検調書'!$B$12:$B$5000,L$173,'(6)定期点検調書'!$AH$12:$AH$5000,$C182,'(6)定期点検調書'!$BF$12:$BF$5000,$S$7)&gt;=1,$S$7,""))))))</f>
        <v/>
      </c>
      <c r="M182" s="646" t="str">
        <f>IF(M$173="","",IF(COUNTIFS('(6)定期点検調書'!$B$12:$B$5000,M$173,'(6)定期点検調書'!$AH$12:$AH$5000,$C182,'(6)定期点検調書'!$BF$12:$BF$5000,$W$7)&gt;=1,$W$7,IF(COUNTIFS('(6)定期点検調書'!$B$12:$B$5000,M$173,'(6)定期点検調書'!$AH$12:$AH$5000,$C182,'(6)定期点検調書'!$BF$12:$BF$5000,$V$7)&gt;=1,$V$7,IF(COUNTIFS('(6)定期点検調書'!$B$12:$B$5000,M$173,'(6)定期点検調書'!$AH$12:$AH$5000,$C182,'(6)定期点検調書'!$BF$12:$BF$5000,$U$7)&gt;=1,$U$7,IF(COUNTIFS('(6)定期点検調書'!$B$12:$B$5000,M$173,'(6)定期点検調書'!$AH$12:$AH$5000,$C182,'(6)定期点検調書'!$BF$12:$BF$5000,$T$7)&gt;=1,$T$7,IF(COUNTIFS('(6)定期点検調書'!$B$12:$B$5000,M$173,'(6)定期点検調書'!$AH$12:$AH$5000,$C182,'(6)定期点検調書'!$BF$12:$BF$5000,$S$7)&gt;=1,$S$7,""))))))</f>
        <v/>
      </c>
      <c r="N182" s="646" t="str">
        <f>IF(N$173="","",IF(COUNTIFS('(6)定期点検調書'!$B$12:$B$5000,N$173,'(6)定期点検調書'!$AH$12:$AH$5000,$C182,'(6)定期点検調書'!$BF$12:$BF$5000,$W$7)&gt;=1,$W$7,IF(COUNTIFS('(6)定期点検調書'!$B$12:$B$5000,N$173,'(6)定期点検調書'!$AH$12:$AH$5000,$C182,'(6)定期点検調書'!$BF$12:$BF$5000,$V$7)&gt;=1,$V$7,IF(COUNTIFS('(6)定期点検調書'!$B$12:$B$5000,N$173,'(6)定期点検調書'!$AH$12:$AH$5000,$C182,'(6)定期点検調書'!$BF$12:$BF$5000,$U$7)&gt;=1,$U$7,IF(COUNTIFS('(6)定期点検調書'!$B$12:$B$5000,N$173,'(6)定期点検調書'!$AH$12:$AH$5000,$C182,'(6)定期点検調書'!$BF$12:$BF$5000,$T$7)&gt;=1,$T$7,IF(COUNTIFS('(6)定期点検調書'!$B$12:$B$5000,N$173,'(6)定期点検調書'!$AH$12:$AH$5000,$C182,'(6)定期点検調書'!$BF$12:$BF$5000,$S$7)&gt;=1,$S$7,""))))))</f>
        <v/>
      </c>
      <c r="O182" s="646" t="str">
        <f>IF(O$173="","",IF(COUNTIFS('(6)定期点検調書'!$B$12:$B$5000,O$173,'(6)定期点検調書'!$AH$12:$AH$5000,$C182,'(6)定期点検調書'!$BF$12:$BF$5000,$W$7)&gt;=1,$W$7,IF(COUNTIFS('(6)定期点検調書'!$B$12:$B$5000,O$173,'(6)定期点検調書'!$AH$12:$AH$5000,$C182,'(6)定期点検調書'!$BF$12:$BF$5000,$V$7)&gt;=1,$V$7,IF(COUNTIFS('(6)定期点検調書'!$B$12:$B$5000,O$173,'(6)定期点検調書'!$AH$12:$AH$5000,$C182,'(6)定期点検調書'!$BF$12:$BF$5000,$U$7)&gt;=1,$U$7,IF(COUNTIFS('(6)定期点検調書'!$B$12:$B$5000,O$173,'(6)定期点検調書'!$AH$12:$AH$5000,$C182,'(6)定期点検調書'!$BF$12:$BF$5000,$T$7)&gt;=1,$T$7,IF(COUNTIFS('(6)定期点検調書'!$B$12:$B$5000,O$173,'(6)定期点検調書'!$AH$12:$AH$5000,$C182,'(6)定期点検調書'!$BF$12:$BF$5000,$S$7)&gt;=1,$S$7,""))))))</f>
        <v/>
      </c>
      <c r="P182" s="646" t="str">
        <f>IF(P$173="","",IF(COUNTIFS('(6)定期点検調書'!$B$12:$B$5000,P$173,'(6)定期点検調書'!$AH$12:$AH$5000,$C182,'(6)定期点検調書'!$BF$12:$BF$5000,$W$7)&gt;=1,$W$7,IF(COUNTIFS('(6)定期点検調書'!$B$12:$B$5000,P$173,'(6)定期点検調書'!$AH$12:$AH$5000,$C182,'(6)定期点検調書'!$BF$12:$BF$5000,$V$7)&gt;=1,$V$7,IF(COUNTIFS('(6)定期点検調書'!$B$12:$B$5000,P$173,'(6)定期点検調書'!$AH$12:$AH$5000,$C182,'(6)定期点検調書'!$BF$12:$BF$5000,$U$7)&gt;=1,$U$7,IF(COUNTIFS('(6)定期点検調書'!$B$12:$B$5000,P$173,'(6)定期点検調書'!$AH$12:$AH$5000,$C182,'(6)定期点検調書'!$BF$12:$BF$5000,$T$7)&gt;=1,$T$7,IF(COUNTIFS('(6)定期点検調書'!$B$12:$B$5000,P$173,'(6)定期点検調書'!$AH$12:$AH$5000,$C182,'(6)定期点検調書'!$BF$12:$BF$5000,$S$7)&gt;=1,$S$7,""))))))</f>
        <v/>
      </c>
      <c r="Q182" s="646" t="str">
        <f>IF(Q$173="","",IF(COUNTIFS('(6)定期点検調書'!$B$12:$B$5000,Q$173,'(6)定期点検調書'!$AH$12:$AH$5000,$C182,'(6)定期点検調書'!$BF$12:$BF$5000,$W$7)&gt;=1,$W$7,IF(COUNTIFS('(6)定期点検調書'!$B$12:$B$5000,Q$173,'(6)定期点検調書'!$AH$12:$AH$5000,$C182,'(6)定期点検調書'!$BF$12:$BF$5000,$V$7)&gt;=1,$V$7,IF(COUNTIFS('(6)定期点検調書'!$B$12:$B$5000,Q$173,'(6)定期点検調書'!$AH$12:$AH$5000,$C182,'(6)定期点検調書'!$BF$12:$BF$5000,$U$7)&gt;=1,$U$7,IF(COUNTIFS('(6)定期点検調書'!$B$12:$B$5000,Q$173,'(6)定期点検調書'!$AH$12:$AH$5000,$C182,'(6)定期点検調書'!$BF$12:$BF$5000,$T$7)&gt;=1,$T$7,IF(COUNTIFS('(6)定期点検調書'!$B$12:$B$5000,Q$173,'(6)定期点検調書'!$AH$12:$AH$5000,$C182,'(6)定期点検調書'!$BF$12:$BF$5000,$S$7)&gt;=1,$S$7,""))))))</f>
        <v/>
      </c>
      <c r="R182" s="646" t="str">
        <f>IF(R$173="","",IF(COUNTIFS('(6)定期点検調書'!$B$12:$B$5000,R$173,'(6)定期点検調書'!$AH$12:$AH$5000,$C182,'(6)定期点検調書'!$BF$12:$BF$5000,$W$7)&gt;=1,$W$7,IF(COUNTIFS('(6)定期点検調書'!$B$12:$B$5000,R$173,'(6)定期点検調書'!$AH$12:$AH$5000,$C182,'(6)定期点検調書'!$BF$12:$BF$5000,$V$7)&gt;=1,$V$7,IF(COUNTIFS('(6)定期点検調書'!$B$12:$B$5000,R$173,'(6)定期点検調書'!$AH$12:$AH$5000,$C182,'(6)定期点検調書'!$BF$12:$BF$5000,$U$7)&gt;=1,$U$7,IF(COUNTIFS('(6)定期点検調書'!$B$12:$B$5000,R$173,'(6)定期点検調書'!$AH$12:$AH$5000,$C182,'(6)定期点検調書'!$BF$12:$BF$5000,$T$7)&gt;=1,$T$7,IF(COUNTIFS('(6)定期点検調書'!$B$12:$B$5000,R$173,'(6)定期点検調書'!$AH$12:$AH$5000,$C182,'(6)定期点検調書'!$BF$12:$BF$5000,$S$7)&gt;=1,$S$7,""))))))</f>
        <v/>
      </c>
      <c r="S182" s="646" t="str">
        <f>IF(S$173="","",IF(COUNTIFS('(6)定期点検調書'!$B$12:$B$5000,S$173,'(6)定期点検調書'!$AH$12:$AH$5000,$C182,'(6)定期点検調書'!$BF$12:$BF$5000,$W$7)&gt;=1,$W$7,IF(COUNTIFS('(6)定期点検調書'!$B$12:$B$5000,S$173,'(6)定期点検調書'!$AH$12:$AH$5000,$C182,'(6)定期点検調書'!$BF$12:$BF$5000,$V$7)&gt;=1,$V$7,IF(COUNTIFS('(6)定期点検調書'!$B$12:$B$5000,S$173,'(6)定期点検調書'!$AH$12:$AH$5000,$C182,'(6)定期点検調書'!$BF$12:$BF$5000,$U$7)&gt;=1,$U$7,IF(COUNTIFS('(6)定期点検調書'!$B$12:$B$5000,S$173,'(6)定期点検調書'!$AH$12:$AH$5000,$C182,'(6)定期点検調書'!$BF$12:$BF$5000,$T$7)&gt;=1,$T$7,IF(COUNTIFS('(6)定期点検調書'!$B$12:$B$5000,S$173,'(6)定期点検調書'!$AH$12:$AH$5000,$C182,'(6)定期点検調書'!$BF$12:$BF$5000,$S$7)&gt;=1,$S$7,""))))))</f>
        <v/>
      </c>
      <c r="T182" s="646" t="str">
        <f>IF(T$173="","",IF(COUNTIFS('(6)定期点検調書'!$B$12:$B$5000,T$173,'(6)定期点検調書'!$AH$12:$AH$5000,$C182,'(6)定期点検調書'!$BF$12:$BF$5000,$W$7)&gt;=1,$W$7,IF(COUNTIFS('(6)定期点検調書'!$B$12:$B$5000,T$173,'(6)定期点検調書'!$AH$12:$AH$5000,$C182,'(6)定期点検調書'!$BF$12:$BF$5000,$V$7)&gt;=1,$V$7,IF(COUNTIFS('(6)定期点検調書'!$B$12:$B$5000,T$173,'(6)定期点検調書'!$AH$12:$AH$5000,$C182,'(6)定期点検調書'!$BF$12:$BF$5000,$U$7)&gt;=1,$U$7,IF(COUNTIFS('(6)定期点検調書'!$B$12:$B$5000,T$173,'(6)定期点検調書'!$AH$12:$AH$5000,$C182,'(6)定期点検調書'!$BF$12:$BF$5000,$T$7)&gt;=1,$T$7,IF(COUNTIFS('(6)定期点検調書'!$B$12:$B$5000,T$173,'(6)定期点検調書'!$AH$12:$AH$5000,$C182,'(6)定期点検調書'!$BF$12:$BF$5000,$S$7)&gt;=1,$S$7,""))))))</f>
        <v/>
      </c>
      <c r="U182" s="646" t="str">
        <f>IF(U$173="","",IF(COUNTIFS('(6)定期点検調書'!$B$12:$B$5000,U$173,'(6)定期点検調書'!$AH$12:$AH$5000,$C182,'(6)定期点検調書'!$BF$12:$BF$5000,$W$7)&gt;=1,$W$7,IF(COUNTIFS('(6)定期点検調書'!$B$12:$B$5000,U$173,'(6)定期点検調書'!$AH$12:$AH$5000,$C182,'(6)定期点検調書'!$BF$12:$BF$5000,$V$7)&gt;=1,$V$7,IF(COUNTIFS('(6)定期点検調書'!$B$12:$B$5000,U$173,'(6)定期点検調書'!$AH$12:$AH$5000,$C182,'(6)定期点検調書'!$BF$12:$BF$5000,$U$7)&gt;=1,$U$7,IF(COUNTIFS('(6)定期点検調書'!$B$12:$B$5000,U$173,'(6)定期点検調書'!$AH$12:$AH$5000,$C182,'(6)定期点検調書'!$BF$12:$BF$5000,$T$7)&gt;=1,$T$7,IF(COUNTIFS('(6)定期点検調書'!$B$12:$B$5000,U$173,'(6)定期点検調書'!$AH$12:$AH$5000,$C182,'(6)定期点検調書'!$BF$12:$BF$5000,$S$7)&gt;=1,$S$7,""))))))</f>
        <v/>
      </c>
      <c r="V182" s="646" t="str">
        <f>IF(V$173="","",IF(COUNTIFS('(6)定期点検調書'!$B$12:$B$5000,V$173,'(6)定期点検調書'!$AH$12:$AH$5000,$C182,'(6)定期点検調書'!$BF$12:$BF$5000,$W$7)&gt;=1,$W$7,IF(COUNTIFS('(6)定期点検調書'!$B$12:$B$5000,V$173,'(6)定期点検調書'!$AH$12:$AH$5000,$C182,'(6)定期点検調書'!$BF$12:$BF$5000,$V$7)&gt;=1,$V$7,IF(COUNTIFS('(6)定期点検調書'!$B$12:$B$5000,V$173,'(6)定期点検調書'!$AH$12:$AH$5000,$C182,'(6)定期点検調書'!$BF$12:$BF$5000,$U$7)&gt;=1,$U$7,IF(COUNTIFS('(6)定期点検調書'!$B$12:$B$5000,V$173,'(6)定期点検調書'!$AH$12:$AH$5000,$C182,'(6)定期点検調書'!$BF$12:$BF$5000,$T$7)&gt;=1,$T$7,IF(COUNTIFS('(6)定期点検調書'!$B$12:$B$5000,V$173,'(6)定期点検調書'!$AH$12:$AH$5000,$C182,'(6)定期点検調書'!$BF$12:$BF$5000,$S$7)&gt;=1,$S$7,""))))))</f>
        <v/>
      </c>
      <c r="W182" s="646" t="str">
        <f>IF(W$173="","",IF(COUNTIFS('(6)定期点検調書'!$B$12:$B$5000,W$173,'(6)定期点検調書'!$AH$12:$AH$5000,$C182,'(6)定期点検調書'!$BF$12:$BF$5000,$W$7)&gt;=1,$W$7,IF(COUNTIFS('(6)定期点検調書'!$B$12:$B$5000,W$173,'(6)定期点検調書'!$AH$12:$AH$5000,$C182,'(6)定期点検調書'!$BF$12:$BF$5000,$V$7)&gt;=1,$V$7,IF(COUNTIFS('(6)定期点検調書'!$B$12:$B$5000,W$173,'(6)定期点検調書'!$AH$12:$AH$5000,$C182,'(6)定期点検調書'!$BF$12:$BF$5000,$U$7)&gt;=1,$U$7,IF(COUNTIFS('(6)定期点検調書'!$B$12:$B$5000,W$173,'(6)定期点検調書'!$AH$12:$AH$5000,$C182,'(6)定期点検調書'!$BF$12:$BF$5000,$T$7)&gt;=1,$T$7,IF(COUNTIFS('(6)定期点検調書'!$B$12:$B$5000,W$173,'(6)定期点検調書'!$AH$12:$AH$5000,$C182,'(6)定期点検調書'!$BF$12:$BF$5000,$S$7)&gt;=1,$S$7,""))))))</f>
        <v/>
      </c>
      <c r="X182" s="646" t="str">
        <f>IF(X$173="","",IF(COUNTIFS('(6)定期点検調書'!$B$12:$B$5000,X$173,'(6)定期点検調書'!$AH$12:$AH$5000,$C182,'(6)定期点検調書'!$BF$12:$BF$5000,$W$7)&gt;=1,$W$7,IF(COUNTIFS('(6)定期点検調書'!$B$12:$B$5000,X$173,'(6)定期点検調書'!$AH$12:$AH$5000,$C182,'(6)定期点検調書'!$BF$12:$BF$5000,$V$7)&gt;=1,$V$7,IF(COUNTIFS('(6)定期点検調書'!$B$12:$B$5000,X$173,'(6)定期点検調書'!$AH$12:$AH$5000,$C182,'(6)定期点検調書'!$BF$12:$BF$5000,$U$7)&gt;=1,$U$7,IF(COUNTIFS('(6)定期点検調書'!$B$12:$B$5000,X$173,'(6)定期点検調書'!$AH$12:$AH$5000,$C182,'(6)定期点検調書'!$BF$12:$BF$5000,$T$7)&gt;=1,$T$7,IF(COUNTIFS('(6)定期点検調書'!$B$12:$B$5000,X$173,'(6)定期点検調書'!$AH$12:$AH$5000,$C182,'(6)定期点検調書'!$BF$12:$BF$5000,$S$7)&gt;=1,$S$7,""))))))</f>
        <v/>
      </c>
      <c r="Y182" s="646" t="str">
        <f>IF(Y$173="","",IF(COUNTIFS('(6)定期点検調書'!$B$12:$B$5000,Y$173,'(6)定期点検調書'!$AH$12:$AH$5000,$C182,'(6)定期点検調書'!$BF$12:$BF$5000,$W$7)&gt;=1,$W$7,IF(COUNTIFS('(6)定期点検調書'!$B$12:$B$5000,Y$173,'(6)定期点検調書'!$AH$12:$AH$5000,$C182,'(6)定期点検調書'!$BF$12:$BF$5000,$V$7)&gt;=1,$V$7,IF(COUNTIFS('(6)定期点検調書'!$B$12:$B$5000,Y$173,'(6)定期点検調書'!$AH$12:$AH$5000,$C182,'(6)定期点検調書'!$BF$12:$BF$5000,$U$7)&gt;=1,$U$7,IF(COUNTIFS('(6)定期点検調書'!$B$12:$B$5000,Y$173,'(6)定期点検調書'!$AH$12:$AH$5000,$C182,'(6)定期点検調書'!$BF$12:$BF$5000,$T$7)&gt;=1,$T$7,IF(COUNTIFS('(6)定期点検調書'!$B$12:$B$5000,Y$173,'(6)定期点検調書'!$AH$12:$AH$5000,$C182,'(6)定期点検調書'!$BF$12:$BF$5000,$S$7)&gt;=1,$S$7,""))))))</f>
        <v/>
      </c>
      <c r="Z182" s="646" t="str">
        <f>IF(Z$173="","",IF(COUNTIFS('(6)定期点検調書'!$B$12:$B$5000,Z$173,'(6)定期点検調書'!$AH$12:$AH$5000,$C182,'(6)定期点検調書'!$BF$12:$BF$5000,$W$7)&gt;=1,$W$7,IF(COUNTIFS('(6)定期点検調書'!$B$12:$B$5000,Z$173,'(6)定期点検調書'!$AH$12:$AH$5000,$C182,'(6)定期点検調書'!$BF$12:$BF$5000,$V$7)&gt;=1,$V$7,IF(COUNTIFS('(6)定期点検調書'!$B$12:$B$5000,Z$173,'(6)定期点検調書'!$AH$12:$AH$5000,$C182,'(6)定期点検調書'!$BF$12:$BF$5000,$U$7)&gt;=1,$U$7,IF(COUNTIFS('(6)定期点検調書'!$B$12:$B$5000,Z$173,'(6)定期点検調書'!$AH$12:$AH$5000,$C182,'(6)定期点検調書'!$BF$12:$BF$5000,$T$7)&gt;=1,$T$7,IF(COUNTIFS('(6)定期点検調書'!$B$12:$B$5000,Z$173,'(6)定期点検調書'!$AH$12:$AH$5000,$C182,'(6)定期点検調書'!$BF$12:$BF$5000,$S$7)&gt;=1,$S$7,""))))))</f>
        <v/>
      </c>
      <c r="AA182" s="646" t="str">
        <f>IF(AA$173="","",IF(COUNTIFS('(6)定期点検調書'!$B$12:$B$5000,AA$173,'(6)定期点検調書'!$AH$12:$AH$5000,$C182,'(6)定期点検調書'!$BF$12:$BF$5000,$W$7)&gt;=1,$W$7,IF(COUNTIFS('(6)定期点検調書'!$B$12:$B$5000,AA$173,'(6)定期点検調書'!$AH$12:$AH$5000,$C182,'(6)定期点検調書'!$BF$12:$BF$5000,$V$7)&gt;=1,$V$7,IF(COUNTIFS('(6)定期点検調書'!$B$12:$B$5000,AA$173,'(6)定期点検調書'!$AH$12:$AH$5000,$C182,'(6)定期点検調書'!$BF$12:$BF$5000,$U$7)&gt;=1,$U$7,IF(COUNTIFS('(6)定期点検調書'!$B$12:$B$5000,AA$173,'(6)定期点検調書'!$AH$12:$AH$5000,$C182,'(6)定期点検調書'!$BF$12:$BF$5000,$T$7)&gt;=1,$T$7,IF(COUNTIFS('(6)定期点検調書'!$B$12:$B$5000,AA$173,'(6)定期点検調書'!$AH$12:$AH$5000,$C182,'(6)定期点検調書'!$BF$12:$BF$5000,$S$7)&gt;=1,$S$7,""))))))</f>
        <v/>
      </c>
      <c r="AB182" s="646" t="str">
        <f>IF(AB$173="","",IF(COUNTIFS('(6)定期点検調書'!$B$12:$B$5000,AB$173,'(6)定期点検調書'!$AH$12:$AH$5000,$C182,'(6)定期点検調書'!$BF$12:$BF$5000,$W$7)&gt;=1,$W$7,IF(COUNTIFS('(6)定期点検調書'!$B$12:$B$5000,AB$173,'(6)定期点検調書'!$AH$12:$AH$5000,$C182,'(6)定期点検調書'!$BF$12:$BF$5000,$V$7)&gt;=1,$V$7,IF(COUNTIFS('(6)定期点検調書'!$B$12:$B$5000,AB$173,'(6)定期点検調書'!$AH$12:$AH$5000,$C182,'(6)定期点検調書'!$BF$12:$BF$5000,$U$7)&gt;=1,$U$7,IF(COUNTIFS('(6)定期点検調書'!$B$12:$B$5000,AB$173,'(6)定期点検調書'!$AH$12:$AH$5000,$C182,'(6)定期点検調書'!$BF$12:$BF$5000,$T$7)&gt;=1,$T$7,IF(COUNTIFS('(6)定期点検調書'!$B$12:$B$5000,AB$173,'(6)定期点検調書'!$AH$12:$AH$5000,$C182,'(6)定期点検調書'!$BF$12:$BF$5000,$S$7)&gt;=1,$S$7,""))))))</f>
        <v/>
      </c>
      <c r="AC182" s="646" t="str">
        <f>IF(AC$173="","",IF(COUNTIFS('(6)定期点検調書'!$B$12:$B$5000,AC$173,'(6)定期点検調書'!$AH$12:$AH$5000,$C182,'(6)定期点検調書'!$BF$12:$BF$5000,$W$7)&gt;=1,$W$7,IF(COUNTIFS('(6)定期点検調書'!$B$12:$B$5000,AC$173,'(6)定期点検調書'!$AH$12:$AH$5000,$C182,'(6)定期点検調書'!$BF$12:$BF$5000,$V$7)&gt;=1,$V$7,IF(COUNTIFS('(6)定期点検調書'!$B$12:$B$5000,AC$173,'(6)定期点検調書'!$AH$12:$AH$5000,$C182,'(6)定期点検調書'!$BF$12:$BF$5000,$U$7)&gt;=1,$U$7,IF(COUNTIFS('(6)定期点検調書'!$B$12:$B$5000,AC$173,'(6)定期点検調書'!$AH$12:$AH$5000,$C182,'(6)定期点検調書'!$BF$12:$BF$5000,$T$7)&gt;=1,$T$7,IF(COUNTIFS('(6)定期点検調書'!$B$12:$B$5000,AC$173,'(6)定期点検調書'!$AH$12:$AH$5000,$C182,'(6)定期点検調書'!$BF$12:$BF$5000,$S$7)&gt;=1,$S$7,""))))))</f>
        <v/>
      </c>
      <c r="AD182" s="646" t="str">
        <f>IF(AD$173="","",IF(COUNTIFS('(6)定期点検調書'!$B$12:$B$5000,AD$173,'(6)定期点検調書'!$AH$12:$AH$5000,$C182,'(6)定期点検調書'!$BF$12:$BF$5000,$W$7)&gt;=1,$W$7,IF(COUNTIFS('(6)定期点検調書'!$B$12:$B$5000,AD$173,'(6)定期点検調書'!$AH$12:$AH$5000,$C182,'(6)定期点検調書'!$BF$12:$BF$5000,$V$7)&gt;=1,$V$7,IF(COUNTIFS('(6)定期点検調書'!$B$12:$B$5000,AD$173,'(6)定期点検調書'!$AH$12:$AH$5000,$C182,'(6)定期点検調書'!$BF$12:$BF$5000,$U$7)&gt;=1,$U$7,IF(COUNTIFS('(6)定期点検調書'!$B$12:$B$5000,AD$173,'(6)定期点検調書'!$AH$12:$AH$5000,$C182,'(6)定期点検調書'!$BF$12:$BF$5000,$T$7)&gt;=1,$T$7,IF(COUNTIFS('(6)定期点検調書'!$B$12:$B$5000,AD$173,'(6)定期点検調書'!$AH$12:$AH$5000,$C182,'(6)定期点検調書'!$BF$12:$BF$5000,$S$7)&gt;=1,$S$7,""))))))</f>
        <v/>
      </c>
      <c r="AE182" s="646" t="str">
        <f>IF(AE$173="","",IF(COUNTIFS('(6)定期点検調書'!$B$12:$B$5000,AE$173,'(6)定期点検調書'!$AH$12:$AH$5000,$C182,'(6)定期点検調書'!$BF$12:$BF$5000,$W$7)&gt;=1,$W$7,IF(COUNTIFS('(6)定期点検調書'!$B$12:$B$5000,AE$173,'(6)定期点検調書'!$AH$12:$AH$5000,$C182,'(6)定期点検調書'!$BF$12:$BF$5000,$V$7)&gt;=1,$V$7,IF(COUNTIFS('(6)定期点検調書'!$B$12:$B$5000,AE$173,'(6)定期点検調書'!$AH$12:$AH$5000,$C182,'(6)定期点検調書'!$BF$12:$BF$5000,$U$7)&gt;=1,$U$7,IF(COUNTIFS('(6)定期点検調書'!$B$12:$B$5000,AE$173,'(6)定期点検調書'!$AH$12:$AH$5000,$C182,'(6)定期点検調書'!$BF$12:$BF$5000,$T$7)&gt;=1,$T$7,IF(COUNTIFS('(6)定期点検調書'!$B$12:$B$5000,AE$173,'(6)定期点検調書'!$AH$12:$AH$5000,$C182,'(6)定期点検調書'!$BF$12:$BF$5000,$S$7)&gt;=1,$S$7,""))))))</f>
        <v/>
      </c>
      <c r="AF182" s="646" t="str">
        <f>IF(AF$173="","",IF(COUNTIFS('(6)定期点検調書'!$B$12:$B$5000,AF$173,'(6)定期点検調書'!$AH$12:$AH$5000,$C182,'(6)定期点検調書'!$BF$12:$BF$5000,$W$7)&gt;=1,$W$7,IF(COUNTIFS('(6)定期点検調書'!$B$12:$B$5000,AF$173,'(6)定期点検調書'!$AH$12:$AH$5000,$C182,'(6)定期点検調書'!$BF$12:$BF$5000,$V$7)&gt;=1,$V$7,IF(COUNTIFS('(6)定期点検調書'!$B$12:$B$5000,AF$173,'(6)定期点検調書'!$AH$12:$AH$5000,$C182,'(6)定期点検調書'!$BF$12:$BF$5000,$U$7)&gt;=1,$U$7,IF(COUNTIFS('(6)定期点検調書'!$B$12:$B$5000,AF$173,'(6)定期点検調書'!$AH$12:$AH$5000,$C182,'(6)定期点検調書'!$BF$12:$BF$5000,$T$7)&gt;=1,$T$7,IF(COUNTIFS('(6)定期点検調書'!$B$12:$B$5000,AF$173,'(6)定期点検調書'!$AH$12:$AH$5000,$C182,'(6)定期点検調書'!$BF$12:$BF$5000,$S$7)&gt;=1,$S$7,""))))))</f>
        <v/>
      </c>
      <c r="AG182" s="646" t="str">
        <f>IF(AG$173="","",IF(COUNTIFS('(6)定期点検調書'!$B$12:$B$5000,AG$173,'(6)定期点検調書'!$AH$12:$AH$5000,$C182,'(6)定期点検調書'!$BF$12:$BF$5000,$W$7)&gt;=1,$W$7,IF(COUNTIFS('(6)定期点検調書'!$B$12:$B$5000,AG$173,'(6)定期点検調書'!$AH$12:$AH$5000,$C182,'(6)定期点検調書'!$BF$12:$BF$5000,$V$7)&gt;=1,$V$7,IF(COUNTIFS('(6)定期点検調書'!$B$12:$B$5000,AG$173,'(6)定期点検調書'!$AH$12:$AH$5000,$C182,'(6)定期点検調書'!$BF$12:$BF$5000,$U$7)&gt;=1,$U$7,IF(COUNTIFS('(6)定期点検調書'!$B$12:$B$5000,AG$173,'(6)定期点検調書'!$AH$12:$AH$5000,$C182,'(6)定期点検調書'!$BF$12:$BF$5000,$T$7)&gt;=1,$T$7,IF(COUNTIFS('(6)定期点検調書'!$B$12:$B$5000,AG$173,'(6)定期点検調書'!$AH$12:$AH$5000,$C182,'(6)定期点検調書'!$BF$12:$BF$5000,$S$7)&gt;=1,$S$7,""))))))</f>
        <v/>
      </c>
      <c r="AH182" s="646" t="str">
        <f>IF(AH$173="","",IF(COUNTIFS('(6)定期点検調書'!$B$12:$B$5000,AH$173,'(6)定期点検調書'!$AH$12:$AH$5000,$C182,'(6)定期点検調書'!$BF$12:$BF$5000,$W$7)&gt;=1,$W$7,IF(COUNTIFS('(6)定期点検調書'!$B$12:$B$5000,AH$173,'(6)定期点検調書'!$AH$12:$AH$5000,$C182,'(6)定期点検調書'!$BF$12:$BF$5000,$V$7)&gt;=1,$V$7,IF(COUNTIFS('(6)定期点検調書'!$B$12:$B$5000,AH$173,'(6)定期点検調書'!$AH$12:$AH$5000,$C182,'(6)定期点検調書'!$BF$12:$BF$5000,$U$7)&gt;=1,$U$7,IF(COUNTIFS('(6)定期点検調書'!$B$12:$B$5000,AH$173,'(6)定期点検調書'!$AH$12:$AH$5000,$C182,'(6)定期点検調書'!$BF$12:$BF$5000,$T$7)&gt;=1,$T$7,IF(COUNTIFS('(6)定期点検調書'!$B$12:$B$5000,AH$173,'(6)定期点検調書'!$AH$12:$AH$5000,$C182,'(6)定期点検調書'!$BF$12:$BF$5000,$S$7)&gt;=1,$S$7,""))))))</f>
        <v/>
      </c>
      <c r="AI182" s="646" t="str">
        <f>IF(AI$173="","",IF(COUNTIFS('(6)定期点検調書'!$B$12:$B$5000,AI$173,'(6)定期点検調書'!$AH$12:$AH$5000,$C182,'(6)定期点検調書'!$BF$12:$BF$5000,$W$7)&gt;=1,$W$7,IF(COUNTIFS('(6)定期点検調書'!$B$12:$B$5000,AI$173,'(6)定期点検調書'!$AH$12:$AH$5000,$C182,'(6)定期点検調書'!$BF$12:$BF$5000,$V$7)&gt;=1,$V$7,IF(COUNTIFS('(6)定期点検調書'!$B$12:$B$5000,AI$173,'(6)定期点検調書'!$AH$12:$AH$5000,$C182,'(6)定期点検調書'!$BF$12:$BF$5000,$U$7)&gt;=1,$U$7,IF(COUNTIFS('(6)定期点検調書'!$B$12:$B$5000,AI$173,'(6)定期点検調書'!$AH$12:$AH$5000,$C182,'(6)定期点検調書'!$BF$12:$BF$5000,$T$7)&gt;=1,$T$7,IF(COUNTIFS('(6)定期点検調書'!$B$12:$B$5000,AI$173,'(6)定期点検調書'!$AH$12:$AH$5000,$C182,'(6)定期点検調書'!$BF$12:$BF$5000,$S$7)&gt;=1,$S$7,""))))))</f>
        <v/>
      </c>
      <c r="AJ182" s="646" t="str">
        <f>IF(AJ$173="","",IF(COUNTIFS('(6)定期点検調書'!$B$12:$B$5000,AJ$173,'(6)定期点検調書'!$AH$12:$AH$5000,$C182,'(6)定期点検調書'!$BF$12:$BF$5000,$W$7)&gt;=1,$W$7,IF(COUNTIFS('(6)定期点検調書'!$B$12:$B$5000,AJ$173,'(6)定期点検調書'!$AH$12:$AH$5000,$C182,'(6)定期点検調書'!$BF$12:$BF$5000,$V$7)&gt;=1,$V$7,IF(COUNTIFS('(6)定期点検調書'!$B$12:$B$5000,AJ$173,'(6)定期点検調書'!$AH$12:$AH$5000,$C182,'(6)定期点検調書'!$BF$12:$BF$5000,$U$7)&gt;=1,$U$7,IF(COUNTIFS('(6)定期点検調書'!$B$12:$B$5000,AJ$173,'(6)定期点検調書'!$AH$12:$AH$5000,$C182,'(6)定期点検調書'!$BF$12:$BF$5000,$T$7)&gt;=1,$T$7,IF(COUNTIFS('(6)定期点検調書'!$B$12:$B$5000,AJ$173,'(6)定期点検調書'!$AH$12:$AH$5000,$C182,'(6)定期点検調書'!$BF$12:$BF$5000,$S$7)&gt;=1,$S$7,""))))))</f>
        <v/>
      </c>
      <c r="AK182" s="646" t="str">
        <f>IF(AK$173="","",IF(COUNTIFS('(6)定期点検調書'!$B$12:$B$5000,AK$173,'(6)定期点検調書'!$AH$12:$AH$5000,$C182,'(6)定期点検調書'!$BF$12:$BF$5000,$W$7)&gt;=1,$W$7,IF(COUNTIFS('(6)定期点検調書'!$B$12:$B$5000,AK$173,'(6)定期点検調書'!$AH$12:$AH$5000,$C182,'(6)定期点検調書'!$BF$12:$BF$5000,$V$7)&gt;=1,$V$7,IF(COUNTIFS('(6)定期点検調書'!$B$12:$B$5000,AK$173,'(6)定期点検調書'!$AH$12:$AH$5000,$C182,'(6)定期点検調書'!$BF$12:$BF$5000,$U$7)&gt;=1,$U$7,IF(COUNTIFS('(6)定期点検調書'!$B$12:$B$5000,AK$173,'(6)定期点検調書'!$AH$12:$AH$5000,$C182,'(6)定期点検調書'!$BF$12:$BF$5000,$T$7)&gt;=1,$T$7,IF(COUNTIFS('(6)定期点検調書'!$B$12:$B$5000,AK$173,'(6)定期点検調書'!$AH$12:$AH$5000,$C182,'(6)定期点検調書'!$BF$12:$BF$5000,$S$7)&gt;=1,$S$7,""))))))</f>
        <v/>
      </c>
      <c r="AL182" s="646" t="str">
        <f>IF(AL$173="","",IF(COUNTIFS('(6)定期点検調書'!$B$12:$B$5000,AL$173,'(6)定期点検調書'!$AH$12:$AH$5000,$C182,'(6)定期点検調書'!$BF$12:$BF$5000,$W$7)&gt;=1,$W$7,IF(COUNTIFS('(6)定期点検調書'!$B$12:$B$5000,AL$173,'(6)定期点検調書'!$AH$12:$AH$5000,$C182,'(6)定期点検調書'!$BF$12:$BF$5000,$V$7)&gt;=1,$V$7,IF(COUNTIFS('(6)定期点検調書'!$B$12:$B$5000,AL$173,'(6)定期点検調書'!$AH$12:$AH$5000,$C182,'(6)定期点検調書'!$BF$12:$BF$5000,$U$7)&gt;=1,$U$7,IF(COUNTIFS('(6)定期点検調書'!$B$12:$B$5000,AL$173,'(6)定期点検調書'!$AH$12:$AH$5000,$C182,'(6)定期点検調書'!$BF$12:$BF$5000,$T$7)&gt;=1,$T$7,IF(COUNTIFS('(6)定期点検調書'!$B$12:$B$5000,AL$173,'(6)定期点検調書'!$AH$12:$AH$5000,$C182,'(6)定期点検調書'!$BF$12:$BF$5000,$S$7)&gt;=1,$S$7,""))))))</f>
        <v/>
      </c>
      <c r="AM182" s="646" t="str">
        <f>IF(AM$173="","",IF(COUNTIFS('(6)定期点検調書'!$B$12:$B$5000,AM$173,'(6)定期点検調書'!$AH$12:$AH$5000,$C182,'(6)定期点検調書'!$BF$12:$BF$5000,$W$7)&gt;=1,$W$7,IF(COUNTIFS('(6)定期点検調書'!$B$12:$B$5000,AM$173,'(6)定期点検調書'!$AH$12:$AH$5000,$C182,'(6)定期点検調書'!$BF$12:$BF$5000,$V$7)&gt;=1,$V$7,IF(COUNTIFS('(6)定期点検調書'!$B$12:$B$5000,AM$173,'(6)定期点検調書'!$AH$12:$AH$5000,$C182,'(6)定期点検調書'!$BF$12:$BF$5000,$U$7)&gt;=1,$U$7,IF(COUNTIFS('(6)定期点検調書'!$B$12:$B$5000,AM$173,'(6)定期点検調書'!$AH$12:$AH$5000,$C182,'(6)定期点検調書'!$BF$12:$BF$5000,$T$7)&gt;=1,$T$7,IF(COUNTIFS('(6)定期点検調書'!$B$12:$B$5000,AM$173,'(6)定期点検調書'!$AH$12:$AH$5000,$C182,'(6)定期点検調書'!$BF$12:$BF$5000,$S$7)&gt;=1,$S$7,""))))))</f>
        <v/>
      </c>
      <c r="AN182" s="646" t="str">
        <f>IF(AN$173="","",IF(COUNTIFS('(6)定期点検調書'!$B$12:$B$5000,AN$173,'(6)定期点検調書'!$AH$12:$AH$5000,$C182,'(6)定期点検調書'!$BF$12:$BF$5000,$W$7)&gt;=1,$W$7,IF(COUNTIFS('(6)定期点検調書'!$B$12:$B$5000,AN$173,'(6)定期点検調書'!$AH$12:$AH$5000,$C182,'(6)定期点検調書'!$BF$12:$BF$5000,$V$7)&gt;=1,$V$7,IF(COUNTIFS('(6)定期点検調書'!$B$12:$B$5000,AN$173,'(6)定期点検調書'!$AH$12:$AH$5000,$C182,'(6)定期点検調書'!$BF$12:$BF$5000,$U$7)&gt;=1,$U$7,IF(COUNTIFS('(6)定期点検調書'!$B$12:$B$5000,AN$173,'(6)定期点検調書'!$AH$12:$AH$5000,$C182,'(6)定期点検調書'!$BF$12:$BF$5000,$T$7)&gt;=1,$T$7,IF(COUNTIFS('(6)定期点検調書'!$B$12:$B$5000,AN$173,'(6)定期点検調書'!$AH$12:$AH$5000,$C182,'(6)定期点検調書'!$BF$12:$BF$5000,$S$7)&gt;=1,$S$7,""))))))</f>
        <v/>
      </c>
      <c r="AO182" s="646" t="str">
        <f>IF(AO$173="","",IF(COUNTIFS('(6)定期点検調書'!$B$12:$B$5000,AO$173,'(6)定期点検調書'!$AH$12:$AH$5000,$C182,'(6)定期点検調書'!$BF$12:$BF$5000,$W$7)&gt;=1,$W$7,IF(COUNTIFS('(6)定期点検調書'!$B$12:$B$5000,AO$173,'(6)定期点検調書'!$AH$12:$AH$5000,$C182,'(6)定期点検調書'!$BF$12:$BF$5000,$V$7)&gt;=1,$V$7,IF(COUNTIFS('(6)定期点検調書'!$B$12:$B$5000,AO$173,'(6)定期点検調書'!$AH$12:$AH$5000,$C182,'(6)定期点検調書'!$BF$12:$BF$5000,$U$7)&gt;=1,$U$7,IF(COUNTIFS('(6)定期点検調書'!$B$12:$B$5000,AO$173,'(6)定期点検調書'!$AH$12:$AH$5000,$C182,'(6)定期点検調書'!$BF$12:$BF$5000,$T$7)&gt;=1,$T$7,IF(COUNTIFS('(6)定期点検調書'!$B$12:$B$5000,AO$173,'(6)定期点検調書'!$AH$12:$AH$5000,$C182,'(6)定期点検調書'!$BF$12:$BF$5000,$S$7)&gt;=1,$S$7,""))))))</f>
        <v/>
      </c>
      <c r="AP182" s="646" t="str">
        <f>IF(AP$173="","",IF(COUNTIFS('(6)定期点検調書'!$B$12:$B$5000,AP$173,'(6)定期点検調書'!$AH$12:$AH$5000,$C182,'(6)定期点検調書'!$BF$12:$BF$5000,$W$7)&gt;=1,$W$7,IF(COUNTIFS('(6)定期点検調書'!$B$12:$B$5000,AP$173,'(6)定期点検調書'!$AH$12:$AH$5000,$C182,'(6)定期点検調書'!$BF$12:$BF$5000,$V$7)&gt;=1,$V$7,IF(COUNTIFS('(6)定期点検調書'!$B$12:$B$5000,AP$173,'(6)定期点検調書'!$AH$12:$AH$5000,$C182,'(6)定期点検調書'!$BF$12:$BF$5000,$U$7)&gt;=1,$U$7,IF(COUNTIFS('(6)定期点検調書'!$B$12:$B$5000,AP$173,'(6)定期点検調書'!$AH$12:$AH$5000,$C182,'(6)定期点検調書'!$BF$12:$BF$5000,$T$7)&gt;=1,$T$7,IF(COUNTIFS('(6)定期点検調書'!$B$12:$B$5000,AP$173,'(6)定期点検調書'!$AH$12:$AH$5000,$C182,'(6)定期点検調書'!$BF$12:$BF$5000,$S$7)&gt;=1,$S$7,""))))))</f>
        <v/>
      </c>
      <c r="AQ182" s="646" t="str">
        <f>IF(AQ$173="","",IF(COUNTIFS('(6)定期点検調書'!$B$12:$B$5000,AQ$173,'(6)定期点検調書'!$AH$12:$AH$5000,$C182,'(6)定期点検調書'!$BF$12:$BF$5000,$W$7)&gt;=1,$W$7,IF(COUNTIFS('(6)定期点検調書'!$B$12:$B$5000,AQ$173,'(6)定期点検調書'!$AH$12:$AH$5000,$C182,'(6)定期点検調書'!$BF$12:$BF$5000,$V$7)&gt;=1,$V$7,IF(COUNTIFS('(6)定期点検調書'!$B$12:$B$5000,AQ$173,'(6)定期点検調書'!$AH$12:$AH$5000,$C182,'(6)定期点検調書'!$BF$12:$BF$5000,$U$7)&gt;=1,$U$7,IF(COUNTIFS('(6)定期点検調書'!$B$12:$B$5000,AQ$173,'(6)定期点検調書'!$AH$12:$AH$5000,$C182,'(6)定期点検調書'!$BF$12:$BF$5000,$T$7)&gt;=1,$T$7,IF(COUNTIFS('(6)定期点検調書'!$B$12:$B$5000,AQ$173,'(6)定期点検調書'!$AH$12:$AH$5000,$C182,'(6)定期点検調書'!$BF$12:$BF$5000,$S$7)&gt;=1,$S$7,""))))))</f>
        <v/>
      </c>
      <c r="AR182" s="646" t="str">
        <f>IF(AR$173="","",IF(COUNTIFS('(6)定期点検調書'!$B$12:$B$5000,AR$173,'(6)定期点検調書'!$AH$12:$AH$5000,$C182,'(6)定期点検調書'!$BF$12:$BF$5000,$W$7)&gt;=1,$W$7,IF(COUNTIFS('(6)定期点検調書'!$B$12:$B$5000,AR$173,'(6)定期点検調書'!$AH$12:$AH$5000,$C182,'(6)定期点検調書'!$BF$12:$BF$5000,$V$7)&gt;=1,$V$7,IF(COUNTIFS('(6)定期点検調書'!$B$12:$B$5000,AR$173,'(6)定期点検調書'!$AH$12:$AH$5000,$C182,'(6)定期点検調書'!$BF$12:$BF$5000,$U$7)&gt;=1,$U$7,IF(COUNTIFS('(6)定期点検調書'!$B$12:$B$5000,AR$173,'(6)定期点検調書'!$AH$12:$AH$5000,$C182,'(6)定期点検調書'!$BF$12:$BF$5000,$T$7)&gt;=1,$T$7,IF(COUNTIFS('(6)定期点検調書'!$B$12:$B$5000,AR$173,'(6)定期点検調書'!$AH$12:$AH$5000,$C182,'(6)定期点検調書'!$BF$12:$BF$5000,$S$7)&gt;=1,$S$7,""))))))</f>
        <v/>
      </c>
      <c r="AS182" s="646" t="str">
        <f>IF(AS$173="","",IF(COUNTIFS('(6)定期点検調書'!$B$12:$B$5000,AS$173,'(6)定期点検調書'!$AH$12:$AH$5000,$C182,'(6)定期点検調書'!$BF$12:$BF$5000,$W$7)&gt;=1,$W$7,IF(COUNTIFS('(6)定期点検調書'!$B$12:$B$5000,AS$173,'(6)定期点検調書'!$AH$12:$AH$5000,$C182,'(6)定期点検調書'!$BF$12:$BF$5000,$V$7)&gt;=1,$V$7,IF(COUNTIFS('(6)定期点検調書'!$B$12:$B$5000,AS$173,'(6)定期点検調書'!$AH$12:$AH$5000,$C182,'(6)定期点検調書'!$BF$12:$BF$5000,$U$7)&gt;=1,$U$7,IF(COUNTIFS('(6)定期点検調書'!$B$12:$B$5000,AS$173,'(6)定期点検調書'!$AH$12:$AH$5000,$C182,'(6)定期点検調書'!$BF$12:$BF$5000,$T$7)&gt;=1,$T$7,IF(COUNTIFS('(6)定期点検調書'!$B$12:$B$5000,AS$173,'(6)定期点検調書'!$AH$12:$AH$5000,$C182,'(6)定期点検調書'!$BF$12:$BF$5000,$S$7)&gt;=1,$S$7,""))))))</f>
        <v/>
      </c>
      <c r="AT182" s="646" t="str">
        <f>IF(AT$173="","",IF(COUNTIFS('(6)定期点検調書'!$B$12:$B$5000,AT$173,'(6)定期点検調書'!$AH$12:$AH$5000,$C182,'(6)定期点検調書'!$BF$12:$BF$5000,$W$7)&gt;=1,$W$7,IF(COUNTIFS('(6)定期点検調書'!$B$12:$B$5000,AT$173,'(6)定期点検調書'!$AH$12:$AH$5000,$C182,'(6)定期点検調書'!$BF$12:$BF$5000,$V$7)&gt;=1,$V$7,IF(COUNTIFS('(6)定期点検調書'!$B$12:$B$5000,AT$173,'(6)定期点検調書'!$AH$12:$AH$5000,$C182,'(6)定期点検調書'!$BF$12:$BF$5000,$U$7)&gt;=1,$U$7,IF(COUNTIFS('(6)定期点検調書'!$B$12:$B$5000,AT$173,'(6)定期点検調書'!$AH$12:$AH$5000,$C182,'(6)定期点検調書'!$BF$12:$BF$5000,$T$7)&gt;=1,$T$7,IF(COUNTIFS('(6)定期点検調書'!$B$12:$B$5000,AT$173,'(6)定期点検調書'!$AH$12:$AH$5000,$C182,'(6)定期点検調書'!$BF$12:$BF$5000,$S$7)&gt;=1,$S$7,""))))))</f>
        <v/>
      </c>
      <c r="AU182" s="646" t="str">
        <f>IF(AU$173="","",IF(COUNTIFS('(6)定期点検調書'!$B$12:$B$5000,AU$173,'(6)定期点検調書'!$AH$12:$AH$5000,$C182,'(6)定期点検調書'!$BF$12:$BF$5000,$W$7)&gt;=1,$W$7,IF(COUNTIFS('(6)定期点検調書'!$B$12:$B$5000,AU$173,'(6)定期点検調書'!$AH$12:$AH$5000,$C182,'(6)定期点検調書'!$BF$12:$BF$5000,$V$7)&gt;=1,$V$7,IF(COUNTIFS('(6)定期点検調書'!$B$12:$B$5000,AU$173,'(6)定期点検調書'!$AH$12:$AH$5000,$C182,'(6)定期点検調書'!$BF$12:$BF$5000,$U$7)&gt;=1,$U$7,IF(COUNTIFS('(6)定期点検調書'!$B$12:$B$5000,AU$173,'(6)定期点検調書'!$AH$12:$AH$5000,$C182,'(6)定期点検調書'!$BF$12:$BF$5000,$T$7)&gt;=1,$T$7,IF(COUNTIFS('(6)定期点検調書'!$B$12:$B$5000,AU$173,'(6)定期点検調書'!$AH$12:$AH$5000,$C182,'(6)定期点検調書'!$BF$12:$BF$5000,$S$7)&gt;=1,$S$7,""))))))</f>
        <v/>
      </c>
      <c r="AV182" s="646" t="str">
        <f>IF(AV$173="","",IF(COUNTIFS('(6)定期点検調書'!$B$12:$B$5000,AV$173,'(6)定期点検調書'!$AH$12:$AH$5000,$C182,'(6)定期点検調書'!$BF$12:$BF$5000,$W$7)&gt;=1,$W$7,IF(COUNTIFS('(6)定期点検調書'!$B$12:$B$5000,AV$173,'(6)定期点検調書'!$AH$12:$AH$5000,$C182,'(6)定期点検調書'!$BF$12:$BF$5000,$V$7)&gt;=1,$V$7,IF(COUNTIFS('(6)定期点検調書'!$B$12:$B$5000,AV$173,'(6)定期点検調書'!$AH$12:$AH$5000,$C182,'(6)定期点検調書'!$BF$12:$BF$5000,$U$7)&gt;=1,$U$7,IF(COUNTIFS('(6)定期点検調書'!$B$12:$B$5000,AV$173,'(6)定期点検調書'!$AH$12:$AH$5000,$C182,'(6)定期点検調書'!$BF$12:$BF$5000,$T$7)&gt;=1,$T$7,IF(COUNTIFS('(6)定期点検調書'!$B$12:$B$5000,AV$173,'(6)定期点検調書'!$AH$12:$AH$5000,$C182,'(6)定期点検調書'!$BF$12:$BF$5000,$S$7)&gt;=1,$S$7,""))))))</f>
        <v/>
      </c>
      <c r="AW182" s="646" t="str">
        <f>IF(AW$173="","",IF(COUNTIFS('(6)定期点検調書'!$B$12:$B$5000,AW$173,'(6)定期点検調書'!$AH$12:$AH$5000,$C182,'(6)定期点検調書'!$BF$12:$BF$5000,$W$7)&gt;=1,$W$7,IF(COUNTIFS('(6)定期点検調書'!$B$12:$B$5000,AW$173,'(6)定期点検調書'!$AH$12:$AH$5000,$C182,'(6)定期点検調書'!$BF$12:$BF$5000,$V$7)&gt;=1,$V$7,IF(COUNTIFS('(6)定期点検調書'!$B$12:$B$5000,AW$173,'(6)定期点検調書'!$AH$12:$AH$5000,$C182,'(6)定期点検調書'!$BF$12:$BF$5000,$U$7)&gt;=1,$U$7,IF(COUNTIFS('(6)定期点検調書'!$B$12:$B$5000,AW$173,'(6)定期点検調書'!$AH$12:$AH$5000,$C182,'(6)定期点検調書'!$BF$12:$BF$5000,$T$7)&gt;=1,$T$7,IF(COUNTIFS('(6)定期点検調書'!$B$12:$B$5000,AW$173,'(6)定期点検調書'!$AH$12:$AH$5000,$C182,'(6)定期点検調書'!$BF$12:$BF$5000,$S$7)&gt;=1,$S$7,""))))))</f>
        <v/>
      </c>
      <c r="AX182" s="646" t="str">
        <f>IF(AX$173="","",IF(COUNTIFS('(6)定期点検調書'!$B$12:$B$5000,AX$173,'(6)定期点検調書'!$AH$12:$AH$5000,$C182,'(6)定期点検調書'!$BF$12:$BF$5000,$W$7)&gt;=1,$W$7,IF(COUNTIFS('(6)定期点検調書'!$B$12:$B$5000,AX$173,'(6)定期点検調書'!$AH$12:$AH$5000,$C182,'(6)定期点検調書'!$BF$12:$BF$5000,$V$7)&gt;=1,$V$7,IF(COUNTIFS('(6)定期点検調書'!$B$12:$B$5000,AX$173,'(6)定期点検調書'!$AH$12:$AH$5000,$C182,'(6)定期点検調書'!$BF$12:$BF$5000,$U$7)&gt;=1,$U$7,IF(COUNTIFS('(6)定期点検調書'!$B$12:$B$5000,AX$173,'(6)定期点検調書'!$AH$12:$AH$5000,$C182,'(6)定期点検調書'!$BF$12:$BF$5000,$T$7)&gt;=1,$T$7,IF(COUNTIFS('(6)定期点検調書'!$B$12:$B$5000,AX$173,'(6)定期点検調書'!$AH$12:$AH$5000,$C182,'(6)定期点検調書'!$BF$12:$BF$5000,$S$7)&gt;=1,$S$7,""))))))</f>
        <v/>
      </c>
      <c r="AY182" s="646" t="str">
        <f>IF(AY$173="","",IF(COUNTIFS('(6)定期点検調書'!$B$12:$B$5000,AY$173,'(6)定期点検調書'!$AH$12:$AH$5000,$C182,'(6)定期点検調書'!$BF$12:$BF$5000,$W$7)&gt;=1,$W$7,IF(COUNTIFS('(6)定期点検調書'!$B$12:$B$5000,AY$173,'(6)定期点検調書'!$AH$12:$AH$5000,$C182,'(6)定期点検調書'!$BF$12:$BF$5000,$V$7)&gt;=1,$V$7,IF(COUNTIFS('(6)定期点検調書'!$B$12:$B$5000,AY$173,'(6)定期点検調書'!$AH$12:$AH$5000,$C182,'(6)定期点検調書'!$BF$12:$BF$5000,$U$7)&gt;=1,$U$7,IF(COUNTIFS('(6)定期点検調書'!$B$12:$B$5000,AY$173,'(6)定期点検調書'!$AH$12:$AH$5000,$C182,'(6)定期点検調書'!$BF$12:$BF$5000,$T$7)&gt;=1,$T$7,IF(COUNTIFS('(6)定期点検調書'!$B$12:$B$5000,AY$173,'(6)定期点検調書'!$AH$12:$AH$5000,$C182,'(6)定期点検調書'!$BF$12:$BF$5000,$S$7)&gt;=1,$S$7,""))))))</f>
        <v/>
      </c>
      <c r="AZ182" s="646" t="str">
        <f>IF(AZ$173="","",IF(COUNTIFS('(6)定期点検調書'!$B$12:$B$5000,AZ$173,'(6)定期点検調書'!$AH$12:$AH$5000,$C182,'(6)定期点検調書'!$BF$12:$BF$5000,$W$7)&gt;=1,$W$7,IF(COUNTIFS('(6)定期点検調書'!$B$12:$B$5000,AZ$173,'(6)定期点検調書'!$AH$12:$AH$5000,$C182,'(6)定期点検調書'!$BF$12:$BF$5000,$V$7)&gt;=1,$V$7,IF(COUNTIFS('(6)定期点検調書'!$B$12:$B$5000,AZ$173,'(6)定期点検調書'!$AH$12:$AH$5000,$C182,'(6)定期点検調書'!$BF$12:$BF$5000,$U$7)&gt;=1,$U$7,IF(COUNTIFS('(6)定期点検調書'!$B$12:$B$5000,AZ$173,'(6)定期点検調書'!$AH$12:$AH$5000,$C182,'(6)定期点検調書'!$BF$12:$BF$5000,$T$7)&gt;=1,$T$7,IF(COUNTIFS('(6)定期点検調書'!$B$12:$B$5000,AZ$173,'(6)定期点検調書'!$AH$12:$AH$5000,$C182,'(6)定期点検調書'!$BF$12:$BF$5000,$S$7)&gt;=1,$S$7,""))))))</f>
        <v/>
      </c>
      <c r="BA182" s="647" t="str">
        <f>IF(BA$173="","",IF(COUNTIFS('(6)定期点検調書'!$B$12:$B$5000,BA$173,'(6)定期点検調書'!$AH$12:$AH$5000,$C182,'(6)定期点検調書'!$BF$12:$BF$5000,$W$7)&gt;=1,$W$7,IF(COUNTIFS('(6)定期点検調書'!$B$12:$B$5000,BA$173,'(6)定期点検調書'!$AH$12:$AH$5000,$C182,'(6)定期点検調書'!$BF$12:$BF$5000,$V$7)&gt;=1,$V$7,IF(COUNTIFS('(6)定期点検調書'!$B$12:$B$5000,BA$173,'(6)定期点検調書'!$AH$12:$AH$5000,$C182,'(6)定期点検調書'!$BF$12:$BF$5000,$U$7)&gt;=1,$U$7,IF(COUNTIFS('(6)定期点検調書'!$B$12:$B$5000,BA$173,'(6)定期点検調書'!$AH$12:$AH$5000,$C182,'(6)定期点検調書'!$BF$12:$BF$5000,$T$7)&gt;=1,$T$7,IF(COUNTIFS('(6)定期点検調書'!$B$12:$B$5000,BA$173,'(6)定期点検調書'!$AH$12:$AH$5000,$C182,'(6)定期点検調書'!$BF$12:$BF$5000,$S$7)&gt;=1,$S$7,""))))))</f>
        <v/>
      </c>
      <c r="BB182" s="1"/>
    </row>
    <row r="183" spans="2:55" ht="18.75" customHeight="1" thickTop="1" x14ac:dyDescent="0.2">
      <c r="B183" s="1850" t="s">
        <v>902</v>
      </c>
      <c r="C183" s="1851"/>
      <c r="D183" s="1851"/>
      <c r="E183" s="1851"/>
      <c r="F183" s="1851"/>
      <c r="G183" s="1852"/>
      <c r="H183" s="468" t="str">
        <f t="shared" ref="H183:BA183" si="23">IF(COUNTIF(H174:H182,$W$7),$W$7,IF(COUNTIF(H174:H182,$V$7),$V$7,IF(COUNTIF(H174:H182,$U$7),$U$7,IF(COUNTIF(H174:H182,$T$7),$T$7,IF(COUNTIF(H174:H182,$S$7),$S$7,"")))))</f>
        <v/>
      </c>
      <c r="I183" s="463" t="str">
        <f t="shared" si="23"/>
        <v/>
      </c>
      <c r="J183" s="463" t="str">
        <f t="shared" si="23"/>
        <v/>
      </c>
      <c r="K183" s="463" t="str">
        <f t="shared" si="23"/>
        <v/>
      </c>
      <c r="L183" s="463" t="str">
        <f t="shared" si="23"/>
        <v/>
      </c>
      <c r="M183" s="463" t="str">
        <f t="shared" si="23"/>
        <v/>
      </c>
      <c r="N183" s="463" t="str">
        <f t="shared" si="23"/>
        <v/>
      </c>
      <c r="O183" s="463" t="str">
        <f t="shared" si="23"/>
        <v/>
      </c>
      <c r="P183" s="463" t="str">
        <f t="shared" si="23"/>
        <v/>
      </c>
      <c r="Q183" s="463" t="str">
        <f t="shared" si="23"/>
        <v/>
      </c>
      <c r="R183" s="463" t="str">
        <f t="shared" si="23"/>
        <v/>
      </c>
      <c r="S183" s="463" t="str">
        <f t="shared" si="23"/>
        <v/>
      </c>
      <c r="T183" s="463" t="str">
        <f t="shared" si="23"/>
        <v/>
      </c>
      <c r="U183" s="463" t="str">
        <f t="shared" si="23"/>
        <v/>
      </c>
      <c r="V183" s="463" t="str">
        <f t="shared" si="23"/>
        <v/>
      </c>
      <c r="W183" s="463" t="str">
        <f t="shared" si="23"/>
        <v/>
      </c>
      <c r="X183" s="463" t="str">
        <f t="shared" si="23"/>
        <v/>
      </c>
      <c r="Y183" s="463" t="str">
        <f t="shared" si="23"/>
        <v/>
      </c>
      <c r="Z183" s="463" t="str">
        <f t="shared" si="23"/>
        <v/>
      </c>
      <c r="AA183" s="463" t="str">
        <f t="shared" si="23"/>
        <v/>
      </c>
      <c r="AB183" s="463" t="str">
        <f t="shared" si="23"/>
        <v/>
      </c>
      <c r="AC183" s="463" t="str">
        <f t="shared" si="23"/>
        <v/>
      </c>
      <c r="AD183" s="463" t="str">
        <f t="shared" si="23"/>
        <v/>
      </c>
      <c r="AE183" s="463" t="str">
        <f t="shared" si="23"/>
        <v/>
      </c>
      <c r="AF183" s="463" t="str">
        <f t="shared" si="23"/>
        <v/>
      </c>
      <c r="AG183" s="463" t="str">
        <f t="shared" si="23"/>
        <v/>
      </c>
      <c r="AH183" s="463" t="str">
        <f t="shared" si="23"/>
        <v/>
      </c>
      <c r="AI183" s="463" t="str">
        <f t="shared" si="23"/>
        <v/>
      </c>
      <c r="AJ183" s="463" t="str">
        <f t="shared" si="23"/>
        <v/>
      </c>
      <c r="AK183" s="463" t="str">
        <f t="shared" si="23"/>
        <v/>
      </c>
      <c r="AL183" s="463" t="str">
        <f t="shared" si="23"/>
        <v/>
      </c>
      <c r="AM183" s="463" t="str">
        <f t="shared" si="23"/>
        <v/>
      </c>
      <c r="AN183" s="463" t="str">
        <f t="shared" si="23"/>
        <v/>
      </c>
      <c r="AO183" s="463" t="str">
        <f t="shared" si="23"/>
        <v/>
      </c>
      <c r="AP183" s="463" t="str">
        <f t="shared" si="23"/>
        <v/>
      </c>
      <c r="AQ183" s="463" t="str">
        <f t="shared" si="23"/>
        <v/>
      </c>
      <c r="AR183" s="463" t="str">
        <f t="shared" si="23"/>
        <v/>
      </c>
      <c r="AS183" s="463" t="str">
        <f t="shared" si="23"/>
        <v/>
      </c>
      <c r="AT183" s="463" t="str">
        <f t="shared" si="23"/>
        <v/>
      </c>
      <c r="AU183" s="463" t="str">
        <f t="shared" si="23"/>
        <v/>
      </c>
      <c r="AV183" s="463" t="str">
        <f t="shared" si="23"/>
        <v/>
      </c>
      <c r="AW183" s="463" t="str">
        <f t="shared" si="23"/>
        <v/>
      </c>
      <c r="AX183" s="463" t="str">
        <f t="shared" si="23"/>
        <v/>
      </c>
      <c r="AY183" s="463" t="str">
        <f t="shared" si="23"/>
        <v/>
      </c>
      <c r="AZ183" s="463" t="str">
        <f t="shared" si="23"/>
        <v/>
      </c>
      <c r="BA183" s="464" t="str">
        <f t="shared" si="23"/>
        <v/>
      </c>
    </row>
    <row r="184" spans="2:55" ht="18.75" customHeight="1" x14ac:dyDescent="0.2">
      <c r="B184" s="1841" t="s">
        <v>927</v>
      </c>
      <c r="C184" s="1842"/>
      <c r="D184" s="1842"/>
      <c r="E184" s="1842"/>
      <c r="F184" s="1842"/>
      <c r="G184" s="1843"/>
      <c r="H184" s="467" t="str">
        <f>IF(H173="","",IF(COUNTIFS('(6)定期点検調書'!$B$12:$B$4999,H173,'(6)定期点検調書'!$BF$12:$BF$4999,$Y$7),$Y$7,IF(COUNTIFS('(6)定期点検調書'!$B$12:$B$4999,H173,'(6)定期点検調書'!$BF$12:$BF$4999,$X$7),$X$7,"")))</f>
        <v/>
      </c>
      <c r="I184" s="465" t="str">
        <f>IF(I173="","",IF(COUNTIFS('(6)定期点検調書'!$B$12:$B$4999,I173,'(6)定期点検調書'!$BF$12:$BF$4999,$Y$7),$Y$7,IF(COUNTIFS('(6)定期点検調書'!$B$12:$B$4999,I173,'(6)定期点検調書'!$BF$12:$BF$4999,$X$7),$X$7,"")))</f>
        <v/>
      </c>
      <c r="J184" s="465" t="str">
        <f>IF(J173="","",IF(COUNTIFS('(6)定期点検調書'!$B$12:$B$4999,J173,'(6)定期点検調書'!$BF$12:$BF$4999,$Y$7),$Y$7,IF(COUNTIFS('(6)定期点検調書'!$B$12:$B$4999,J173,'(6)定期点検調書'!$BF$12:$BF$4999,$X$7),$X$7,"")))</f>
        <v/>
      </c>
      <c r="K184" s="465" t="str">
        <f>IF(K173="","",IF(COUNTIFS('(6)定期点検調書'!$B$12:$B$4999,K173,'(6)定期点検調書'!$BF$12:$BF$4999,$Y$7),$Y$7,IF(COUNTIFS('(6)定期点検調書'!$B$12:$B$4999,K173,'(6)定期点検調書'!$BF$12:$BF$4999,$X$7),$X$7,"")))</f>
        <v/>
      </c>
      <c r="L184" s="465" t="str">
        <f>IF(L173="","",IF(COUNTIFS('(6)定期点検調書'!$B$12:$B$4999,L173,'(6)定期点検調書'!$BF$12:$BF$4999,$Y$7),$Y$7,IF(COUNTIFS('(6)定期点検調書'!$B$12:$B$4999,L173,'(6)定期点検調書'!$BF$12:$BF$4999,$X$7),$X$7,"")))</f>
        <v/>
      </c>
      <c r="M184" s="465" t="str">
        <f>IF(M173="","",IF(COUNTIFS('(6)定期点検調書'!$B$12:$B$4999,M173,'(6)定期点検調書'!$BF$12:$BF$4999,$Y$7),$Y$7,IF(COUNTIFS('(6)定期点検調書'!$B$12:$B$4999,M173,'(6)定期点検調書'!$BF$12:$BF$4999,$X$7),$X$7,"")))</f>
        <v/>
      </c>
      <c r="N184" s="465" t="str">
        <f>IF(N173="","",IF(COUNTIFS('(6)定期点検調書'!$B$12:$B$4999,N173,'(6)定期点検調書'!$BF$12:$BF$4999,$Y$7),$Y$7,IF(COUNTIFS('(6)定期点検調書'!$B$12:$B$4999,N173,'(6)定期点検調書'!$BF$12:$BF$4999,$X$7),$X$7,"")))</f>
        <v/>
      </c>
      <c r="O184" s="465" t="str">
        <f>IF(O173="","",IF(COUNTIFS('(6)定期点検調書'!$B$12:$B$4999,O173,'(6)定期点検調書'!$BF$12:$BF$4999,$Y$7),$Y$7,IF(COUNTIFS('(6)定期点検調書'!$B$12:$B$4999,O173,'(6)定期点検調書'!$BF$12:$BF$4999,$X$7),$X$7,"")))</f>
        <v/>
      </c>
      <c r="P184" s="465" t="str">
        <f>IF(P173="","",IF(COUNTIFS('(6)定期点検調書'!$B$12:$B$4999,P173,'(6)定期点検調書'!$BF$12:$BF$4999,$Y$7),$Y$7,IF(COUNTIFS('(6)定期点検調書'!$B$12:$B$4999,P173,'(6)定期点検調書'!$BF$12:$BF$4999,$X$7),$X$7,"")))</f>
        <v/>
      </c>
      <c r="Q184" s="465" t="str">
        <f>IF(Q173="","",IF(COUNTIFS('(6)定期点検調書'!$B$12:$B$4999,Q173,'(6)定期点検調書'!$BF$12:$BF$4999,$Y$7),$Y$7,IF(COUNTIFS('(6)定期点検調書'!$B$12:$B$4999,Q173,'(6)定期点検調書'!$BF$12:$BF$4999,$X$7),$X$7,"")))</f>
        <v/>
      </c>
      <c r="R184" s="465" t="str">
        <f>IF(R173="","",IF(COUNTIFS('(6)定期点検調書'!$B$12:$B$4999,R173,'(6)定期点検調書'!$BF$12:$BF$4999,$Y$7),$Y$7,IF(COUNTIFS('(6)定期点検調書'!$B$12:$B$4999,R173,'(6)定期点検調書'!$BF$12:$BF$4999,$X$7),$X$7,"")))</f>
        <v/>
      </c>
      <c r="S184" s="465" t="str">
        <f>IF(S173="","",IF(COUNTIFS('(6)定期点検調書'!$B$12:$B$4999,S173,'(6)定期点検調書'!$BF$12:$BF$4999,$Y$7),$Y$7,IF(COUNTIFS('(6)定期点検調書'!$B$12:$B$4999,S173,'(6)定期点検調書'!$BF$12:$BF$4999,$X$7),$X$7,"")))</f>
        <v/>
      </c>
      <c r="T184" s="465" t="str">
        <f>IF(T173="","",IF(COUNTIFS('(6)定期点検調書'!$B$12:$B$4999,T173,'(6)定期点検調書'!$BF$12:$BF$4999,$Y$7),$Y$7,IF(COUNTIFS('(6)定期点検調書'!$B$12:$B$4999,T173,'(6)定期点検調書'!$BF$12:$BF$4999,$X$7),$X$7,"")))</f>
        <v/>
      </c>
      <c r="U184" s="465" t="str">
        <f>IF(U173="","",IF(COUNTIFS('(6)定期点検調書'!$B$12:$B$4999,U173,'(6)定期点検調書'!$BF$12:$BF$4999,$Y$7),$Y$7,IF(COUNTIFS('(6)定期点検調書'!$B$12:$B$4999,U173,'(6)定期点検調書'!$BF$12:$BF$4999,$X$7),$X$7,"")))</f>
        <v/>
      </c>
      <c r="V184" s="465" t="str">
        <f>IF(V173="","",IF(COUNTIFS('(6)定期点検調書'!$B$12:$B$4999,V173,'(6)定期点検調書'!$BF$12:$BF$4999,$Y$7),$Y$7,IF(COUNTIFS('(6)定期点検調書'!$B$12:$B$4999,V173,'(6)定期点検調書'!$BF$12:$BF$4999,$X$7),$X$7,"")))</f>
        <v/>
      </c>
      <c r="W184" s="465" t="str">
        <f>IF(W173="","",IF(COUNTIFS('(6)定期点検調書'!$B$12:$B$4999,W173,'(6)定期点検調書'!$BF$12:$BF$4999,$Y$7),$Y$7,IF(COUNTIFS('(6)定期点検調書'!$B$12:$B$4999,W173,'(6)定期点検調書'!$BF$12:$BF$4999,$X$7),$X$7,"")))</f>
        <v/>
      </c>
      <c r="X184" s="465" t="str">
        <f>IF(X173="","",IF(COUNTIFS('(6)定期点検調書'!$B$12:$B$4999,X173,'(6)定期点検調書'!$BF$12:$BF$4999,$Y$7),$Y$7,IF(COUNTIFS('(6)定期点検調書'!$B$12:$B$4999,X173,'(6)定期点検調書'!$BF$12:$BF$4999,$X$7),$X$7,"")))</f>
        <v/>
      </c>
      <c r="Y184" s="465" t="str">
        <f>IF(Y173="","",IF(COUNTIFS('(6)定期点検調書'!$B$12:$B$4999,Y173,'(6)定期点検調書'!$BF$12:$BF$4999,$Y$7),$Y$7,IF(COUNTIFS('(6)定期点検調書'!$B$12:$B$4999,Y173,'(6)定期点検調書'!$BF$12:$BF$4999,$X$7),$X$7,"")))</f>
        <v/>
      </c>
      <c r="Z184" s="465" t="str">
        <f>IF(Z173="","",IF(COUNTIFS('(6)定期点検調書'!$B$12:$B$4999,Z173,'(6)定期点検調書'!$BF$12:$BF$4999,$Y$7),$Y$7,IF(COUNTIFS('(6)定期点検調書'!$B$12:$B$4999,Z173,'(6)定期点検調書'!$BF$12:$BF$4999,$X$7),$X$7,"")))</f>
        <v/>
      </c>
      <c r="AA184" s="465" t="str">
        <f>IF(AA173="","",IF(COUNTIFS('(6)定期点検調書'!$B$12:$B$4999,AA173,'(6)定期点検調書'!$BF$12:$BF$4999,$Y$7),$Y$7,IF(COUNTIFS('(6)定期点検調書'!$B$12:$B$4999,AA173,'(6)定期点検調書'!$BF$12:$BF$4999,$X$7),$X$7,"")))</f>
        <v/>
      </c>
      <c r="AB184" s="465" t="str">
        <f>IF(AB173="","",IF(COUNTIFS('(6)定期点検調書'!$B$12:$B$4999,AB173,'(6)定期点検調書'!$BF$12:$BF$4999,$Y$7),$Y$7,IF(COUNTIFS('(6)定期点検調書'!$B$12:$B$4999,AB173,'(6)定期点検調書'!$BF$12:$BF$4999,$X$7),$X$7,"")))</f>
        <v/>
      </c>
      <c r="AC184" s="465" t="str">
        <f>IF(AC173="","",IF(COUNTIFS('(6)定期点検調書'!$B$12:$B$4999,AC173,'(6)定期点検調書'!$BF$12:$BF$4999,$Y$7),$Y$7,IF(COUNTIFS('(6)定期点検調書'!$B$12:$B$4999,AC173,'(6)定期点検調書'!$BF$12:$BF$4999,$X$7),$X$7,"")))</f>
        <v/>
      </c>
      <c r="AD184" s="465" t="str">
        <f>IF(AD173="","",IF(COUNTIFS('(6)定期点検調書'!$B$12:$B$4999,AD173,'(6)定期点検調書'!$BF$12:$BF$4999,$Y$7),$Y$7,IF(COUNTIFS('(6)定期点検調書'!$B$12:$B$4999,AD173,'(6)定期点検調書'!$BF$12:$BF$4999,$X$7),$X$7,"")))</f>
        <v/>
      </c>
      <c r="AE184" s="465" t="str">
        <f>IF(AE173="","",IF(COUNTIFS('(6)定期点検調書'!$B$12:$B$4999,AE173,'(6)定期点検調書'!$BF$12:$BF$4999,$Y$7),$Y$7,IF(COUNTIFS('(6)定期点検調書'!$B$12:$B$4999,AE173,'(6)定期点検調書'!$BF$12:$BF$4999,$X$7),$X$7,"")))</f>
        <v/>
      </c>
      <c r="AF184" s="465" t="str">
        <f>IF(AF173="","",IF(COUNTIFS('(6)定期点検調書'!$B$12:$B$4999,AF173,'(6)定期点検調書'!$BF$12:$BF$4999,$Y$7),$Y$7,IF(COUNTIFS('(6)定期点検調書'!$B$12:$B$4999,AF173,'(6)定期点検調書'!$BF$12:$BF$4999,$X$7),$X$7,"")))</f>
        <v/>
      </c>
      <c r="AG184" s="465" t="str">
        <f>IF(AG173="","",IF(COUNTIFS('(6)定期点検調書'!$B$12:$B$4999,AG173,'(6)定期点検調書'!$BF$12:$BF$4999,$Y$7),$Y$7,IF(COUNTIFS('(6)定期点検調書'!$B$12:$B$4999,AG173,'(6)定期点検調書'!$BF$12:$BF$4999,$X$7),$X$7,"")))</f>
        <v/>
      </c>
      <c r="AH184" s="465" t="str">
        <f>IF(AH173="","",IF(COUNTIFS('(6)定期点検調書'!$B$12:$B$4999,AH173,'(6)定期点検調書'!$BF$12:$BF$4999,$Y$7),$Y$7,IF(COUNTIFS('(6)定期点検調書'!$B$12:$B$4999,AH173,'(6)定期点検調書'!$BF$12:$BF$4999,$X$7),$X$7,"")))</f>
        <v/>
      </c>
      <c r="AI184" s="465" t="str">
        <f>IF(AI173="","",IF(COUNTIFS('(6)定期点検調書'!$B$12:$B$4999,AI173,'(6)定期点検調書'!$BF$12:$BF$4999,$Y$7),$Y$7,IF(COUNTIFS('(6)定期点検調書'!$B$12:$B$4999,AI173,'(6)定期点検調書'!$BF$12:$BF$4999,$X$7),$X$7,"")))</f>
        <v/>
      </c>
      <c r="AJ184" s="465" t="str">
        <f>IF(AJ173="","",IF(COUNTIFS('(6)定期点検調書'!$B$12:$B$4999,AJ173,'(6)定期点検調書'!$BF$12:$BF$4999,$Y$7),$Y$7,IF(COUNTIFS('(6)定期点検調書'!$B$12:$B$4999,AJ173,'(6)定期点検調書'!$BF$12:$BF$4999,$X$7),$X$7,"")))</f>
        <v/>
      </c>
      <c r="AK184" s="465" t="str">
        <f>IF(AK173="","",IF(COUNTIFS('(6)定期点検調書'!$B$12:$B$4999,AK173,'(6)定期点検調書'!$BF$12:$BF$4999,$Y$7),$Y$7,IF(COUNTIFS('(6)定期点検調書'!$B$12:$B$4999,AK173,'(6)定期点検調書'!$BF$12:$BF$4999,$X$7),$X$7,"")))</f>
        <v/>
      </c>
      <c r="AL184" s="465" t="str">
        <f>IF(AL173="","",IF(COUNTIFS('(6)定期点検調書'!$B$12:$B$4999,AL173,'(6)定期点検調書'!$BF$12:$BF$4999,$Y$7),$Y$7,IF(COUNTIFS('(6)定期点検調書'!$B$12:$B$4999,AL173,'(6)定期点検調書'!$BF$12:$BF$4999,$X$7),$X$7,"")))</f>
        <v/>
      </c>
      <c r="AM184" s="465" t="str">
        <f>IF(AM173="","",IF(COUNTIFS('(6)定期点検調書'!$B$12:$B$4999,AM173,'(6)定期点検調書'!$BF$12:$BF$4999,$Y$7),$Y$7,IF(COUNTIFS('(6)定期点検調書'!$B$12:$B$4999,AM173,'(6)定期点検調書'!$BF$12:$BF$4999,$X$7),$X$7,"")))</f>
        <v/>
      </c>
      <c r="AN184" s="465" t="str">
        <f>IF(AN173="","",IF(COUNTIFS('(6)定期点検調書'!$B$12:$B$4999,AN173,'(6)定期点検調書'!$BF$12:$BF$4999,$Y$7),$Y$7,IF(COUNTIFS('(6)定期点検調書'!$B$12:$B$4999,AN173,'(6)定期点検調書'!$BF$12:$BF$4999,$X$7),$X$7,"")))</f>
        <v/>
      </c>
      <c r="AO184" s="465" t="str">
        <f>IF(AO173="","",IF(COUNTIFS('(6)定期点検調書'!$B$12:$B$4999,AO173,'(6)定期点検調書'!$BF$12:$BF$4999,$Y$7),$Y$7,IF(COUNTIFS('(6)定期点検調書'!$B$12:$B$4999,AO173,'(6)定期点検調書'!$BF$12:$BF$4999,$X$7),$X$7,"")))</f>
        <v/>
      </c>
      <c r="AP184" s="465" t="str">
        <f>IF(AP173="","",IF(COUNTIFS('(6)定期点検調書'!$B$12:$B$4999,AP173,'(6)定期点検調書'!$BF$12:$BF$4999,$Y$7),$Y$7,IF(COUNTIFS('(6)定期点検調書'!$B$12:$B$4999,AP173,'(6)定期点検調書'!$BF$12:$BF$4999,$X$7),$X$7,"")))</f>
        <v/>
      </c>
      <c r="AQ184" s="465" t="str">
        <f>IF(AQ173="","",IF(COUNTIFS('(6)定期点検調書'!$B$12:$B$4999,AQ173,'(6)定期点検調書'!$BF$12:$BF$4999,$Y$7),$Y$7,IF(COUNTIFS('(6)定期点検調書'!$B$12:$B$4999,AQ173,'(6)定期点検調書'!$BF$12:$BF$4999,$X$7),$X$7,"")))</f>
        <v/>
      </c>
      <c r="AR184" s="465" t="str">
        <f>IF(AR173="","",IF(COUNTIFS('(6)定期点検調書'!$B$12:$B$4999,AR173,'(6)定期点検調書'!$BF$12:$BF$4999,$Y$7),$Y$7,IF(COUNTIFS('(6)定期点検調書'!$B$12:$B$4999,AR173,'(6)定期点検調書'!$BF$12:$BF$4999,$X$7),$X$7,"")))</f>
        <v/>
      </c>
      <c r="AS184" s="465" t="str">
        <f>IF(AS173="","",IF(COUNTIFS('(6)定期点検調書'!$B$12:$B$4999,AS173,'(6)定期点検調書'!$BF$12:$BF$4999,$Y$7),$Y$7,IF(COUNTIFS('(6)定期点検調書'!$B$12:$B$4999,AS173,'(6)定期点検調書'!$BF$12:$BF$4999,$X$7),$X$7,"")))</f>
        <v/>
      </c>
      <c r="AT184" s="465" t="str">
        <f>IF(AT173="","",IF(COUNTIFS('(6)定期点検調書'!$B$12:$B$4999,AT173,'(6)定期点検調書'!$BF$12:$BF$4999,$Y$7),$Y$7,IF(COUNTIFS('(6)定期点検調書'!$B$12:$B$4999,AT173,'(6)定期点検調書'!$BF$12:$BF$4999,$X$7),$X$7,"")))</f>
        <v/>
      </c>
      <c r="AU184" s="465" t="str">
        <f>IF(AU173="","",IF(COUNTIFS('(6)定期点検調書'!$B$12:$B$4999,AU173,'(6)定期点検調書'!$BF$12:$BF$4999,$Y$7),$Y$7,IF(COUNTIFS('(6)定期点検調書'!$B$12:$B$4999,AU173,'(6)定期点検調書'!$BF$12:$BF$4999,$X$7),$X$7,"")))</f>
        <v/>
      </c>
      <c r="AV184" s="465" t="str">
        <f>IF(AV173="","",IF(COUNTIFS('(6)定期点検調書'!$B$12:$B$4999,AV173,'(6)定期点検調書'!$BF$12:$BF$4999,$Y$7),$Y$7,IF(COUNTIFS('(6)定期点検調書'!$B$12:$B$4999,AV173,'(6)定期点検調書'!$BF$12:$BF$4999,$X$7),$X$7,"")))</f>
        <v/>
      </c>
      <c r="AW184" s="465" t="str">
        <f>IF(AW173="","",IF(COUNTIFS('(6)定期点検調書'!$B$12:$B$4999,AW173,'(6)定期点検調書'!$BF$12:$BF$4999,$Y$7),$Y$7,IF(COUNTIFS('(6)定期点検調書'!$B$12:$B$4999,AW173,'(6)定期点検調書'!$BF$12:$BF$4999,$X$7),$X$7,"")))</f>
        <v/>
      </c>
      <c r="AX184" s="465" t="str">
        <f>IF(AX173="","",IF(COUNTIFS('(6)定期点検調書'!$B$12:$B$4999,AX173,'(6)定期点検調書'!$BF$12:$BF$4999,$Y$7),$Y$7,IF(COUNTIFS('(6)定期点検調書'!$B$12:$B$4999,AX173,'(6)定期点検調書'!$BF$12:$BF$4999,$X$7),$X$7,"")))</f>
        <v/>
      </c>
      <c r="AY184" s="465" t="str">
        <f>IF(AY173="","",IF(COUNTIFS('(6)定期点検調書'!$B$12:$B$4999,AY173,'(6)定期点検調書'!$BF$12:$BF$4999,$Y$7),$Y$7,IF(COUNTIFS('(6)定期点検調書'!$B$12:$B$4999,AY173,'(6)定期点検調書'!$BF$12:$BF$4999,$X$7),$X$7,"")))</f>
        <v/>
      </c>
      <c r="AZ184" s="465" t="str">
        <f>IF(AZ173="","",IF(COUNTIFS('(6)定期点検調書'!$B$12:$B$4999,AZ173,'(6)定期点検調書'!$BF$12:$BF$4999,$Y$7),$Y$7,IF(COUNTIFS('(6)定期点検調書'!$B$12:$B$4999,AZ173,'(6)定期点検調書'!$BF$12:$BF$4999,$X$7),$X$7,"")))</f>
        <v/>
      </c>
      <c r="BA184" s="466" t="str">
        <f>IF(BA173="","",IF(COUNTIFS('(6)定期点検調書'!$B$12:$B$4999,BA173,'(6)定期点検調書'!$BF$12:$BF$4999,$Y$7),$Y$7,IF(COUNTIFS('(6)定期点検調書'!$B$12:$B$4999,BA173,'(6)定期点検調書'!$BF$12:$BF$4999,$X$7),$X$7,"")))</f>
        <v/>
      </c>
    </row>
    <row r="185" spans="2:55" ht="18.75" customHeight="1" x14ac:dyDescent="0.2">
      <c r="B185" s="1841" t="s">
        <v>928</v>
      </c>
      <c r="C185" s="1842"/>
      <c r="D185" s="1842"/>
      <c r="E185" s="1842"/>
      <c r="F185" s="1842"/>
      <c r="G185" s="1843"/>
      <c r="H185" s="467" t="str">
        <f>IF(H173="","",IF(OR(COUNTIFS('(9)附属物点検表'!$L$10:$L$5000,H173,'(9)附属物点検表'!$AN$10:$AN$5000,$AB$7)&gt;=1,COUNTIFS('(9)附属物点検表'!$L$10:$L$5000,H173,'(9)附属物点検表'!$AQ$10:$AQ$5000,$AB$7)&gt;=1),$AB$7,IF(OR(COUNTIFS('(9)附属物点検表'!$L$10:$L$5000,H173,'(9)附属物点検表'!$AN$10:$AN$5000,$AA$7)&gt;=1,COUNTIFS('(9)附属物点検表'!$L$10:$L$5000,H173,'(9)附属物点検表'!$AQ$10:$AQ$5000,$AA$7)&gt;=1),$AA$7,"")))</f>
        <v/>
      </c>
      <c r="I185" s="465" t="str">
        <f>IF(I173="","",IF(OR(COUNTIFS('(9)附属物点検表'!$L$10:$L$5000,I173,'(9)附属物点検表'!$AN$10:$AN$5000,$AB$7)&gt;=1,COUNTIFS('(9)附属物点検表'!$L$10:$L$5000,I173,'(9)附属物点検表'!$AQ$10:$AQ$5000,$AB$7)&gt;=1),$AB$7,IF(OR(COUNTIFS('(9)附属物点検表'!$L$10:$L$5000,I173,'(9)附属物点検表'!$AN$10:$AN$5000,$AA$7)&gt;=1,COUNTIFS('(9)附属物点検表'!$L$10:$L$5000,I173,'(9)附属物点検表'!$AQ$10:$AQ$5000,$AA$7)&gt;=1),$AA$7,"")))</f>
        <v/>
      </c>
      <c r="J185" s="465" t="str">
        <f>IF(J173="","",IF(OR(COUNTIFS('(9)附属物点検表'!$L$10:$L$5000,J173,'(9)附属物点検表'!$AN$10:$AN$5000,$AB$7)&gt;=1,COUNTIFS('(9)附属物点検表'!$L$10:$L$5000,J173,'(9)附属物点検表'!$AQ$10:$AQ$5000,$AB$7)&gt;=1),$AB$7,IF(OR(COUNTIFS('(9)附属物点検表'!$L$10:$L$5000,J173,'(9)附属物点検表'!$AN$10:$AN$5000,$AA$7)&gt;=1,COUNTIFS('(9)附属物点検表'!$L$10:$L$5000,J173,'(9)附属物点検表'!$AQ$10:$AQ$5000,$AA$7)&gt;=1),$AA$7,"")))</f>
        <v/>
      </c>
      <c r="K185" s="465" t="str">
        <f>IF(K173="","",IF(OR(COUNTIFS('(9)附属物点検表'!$L$10:$L$5000,K173,'(9)附属物点検表'!$AN$10:$AN$5000,$AB$7)&gt;=1,COUNTIFS('(9)附属物点検表'!$L$10:$L$5000,K173,'(9)附属物点検表'!$AQ$10:$AQ$5000,$AB$7)&gt;=1),$AB$7,IF(OR(COUNTIFS('(9)附属物点検表'!$L$10:$L$5000,K173,'(9)附属物点検表'!$AN$10:$AN$5000,$AA$7)&gt;=1,COUNTIFS('(9)附属物点検表'!$L$10:$L$5000,K173,'(9)附属物点検表'!$AQ$10:$AQ$5000,$AA$7)&gt;=1),$AA$7,"")))</f>
        <v/>
      </c>
      <c r="L185" s="465" t="str">
        <f>IF(L173="","",IF(OR(COUNTIFS('(9)附属物点検表'!$L$10:$L$5000,L173,'(9)附属物点検表'!$AN$10:$AN$5000,$AB$7)&gt;=1,COUNTIFS('(9)附属物点検表'!$L$10:$L$5000,L173,'(9)附属物点検表'!$AQ$10:$AQ$5000,$AB$7)&gt;=1),$AB$7,IF(OR(COUNTIFS('(9)附属物点検表'!$L$10:$L$5000,L173,'(9)附属物点検表'!$AN$10:$AN$5000,$AA$7)&gt;=1,COUNTIFS('(9)附属物点検表'!$L$10:$L$5000,L173,'(9)附属物点検表'!$AQ$10:$AQ$5000,$AA$7)&gt;=1),$AA$7,"")))</f>
        <v/>
      </c>
      <c r="M185" s="465" t="str">
        <f>IF(M173="","",IF(OR(COUNTIFS('(9)附属物点検表'!$L$10:$L$5000,M173,'(9)附属物点検表'!$AN$10:$AN$5000,$AB$7)&gt;=1,COUNTIFS('(9)附属物点検表'!$L$10:$L$5000,M173,'(9)附属物点検表'!$AQ$10:$AQ$5000,$AB$7)&gt;=1),$AB$7,IF(OR(COUNTIFS('(9)附属物点検表'!$L$10:$L$5000,M173,'(9)附属物点検表'!$AN$10:$AN$5000,$AA$7)&gt;=1,COUNTIFS('(9)附属物点検表'!$L$10:$L$5000,M173,'(9)附属物点検表'!$AQ$10:$AQ$5000,$AA$7)&gt;=1),$AA$7,"")))</f>
        <v/>
      </c>
      <c r="N185" s="465" t="str">
        <f>IF(N173="","",IF(OR(COUNTIFS('(9)附属物点検表'!$L$10:$L$5000,N173,'(9)附属物点検表'!$AN$10:$AN$5000,$AB$7)&gt;=1,COUNTIFS('(9)附属物点検表'!$L$10:$L$5000,N173,'(9)附属物点検表'!$AQ$10:$AQ$5000,$AB$7)&gt;=1),$AB$7,IF(OR(COUNTIFS('(9)附属物点検表'!$L$10:$L$5000,N173,'(9)附属物点検表'!$AN$10:$AN$5000,$AA$7)&gt;=1,COUNTIFS('(9)附属物点検表'!$L$10:$L$5000,N173,'(9)附属物点検表'!$AQ$10:$AQ$5000,$AA$7)&gt;=1),$AA$7,"")))</f>
        <v/>
      </c>
      <c r="O185" s="465" t="str">
        <f>IF(O173="","",IF(OR(COUNTIFS('(9)附属物点検表'!$L$10:$L$5000,O173,'(9)附属物点検表'!$AN$10:$AN$5000,$AB$7)&gt;=1,COUNTIFS('(9)附属物点検表'!$L$10:$L$5000,O173,'(9)附属物点検表'!$AQ$10:$AQ$5000,$AB$7)&gt;=1),$AB$7,IF(OR(COUNTIFS('(9)附属物点検表'!$L$10:$L$5000,O173,'(9)附属物点検表'!$AN$10:$AN$5000,$AA$7)&gt;=1,COUNTIFS('(9)附属物点検表'!$L$10:$L$5000,O173,'(9)附属物点検表'!$AQ$10:$AQ$5000,$AA$7)&gt;=1),$AA$7,"")))</f>
        <v/>
      </c>
      <c r="P185" s="465" t="str">
        <f>IF(P173="","",IF(OR(COUNTIFS('(9)附属物点検表'!$L$10:$L$5000,P173,'(9)附属物点検表'!$AN$10:$AN$5000,$AB$7)&gt;=1,COUNTIFS('(9)附属物点検表'!$L$10:$L$5000,P173,'(9)附属物点検表'!$AQ$10:$AQ$5000,$AB$7)&gt;=1),$AB$7,IF(OR(COUNTIFS('(9)附属物点検表'!$L$10:$L$5000,P173,'(9)附属物点検表'!$AN$10:$AN$5000,$AA$7)&gt;=1,COUNTIFS('(9)附属物点検表'!$L$10:$L$5000,P173,'(9)附属物点検表'!$AQ$10:$AQ$5000,$AA$7)&gt;=1),$AA$7,"")))</f>
        <v/>
      </c>
      <c r="Q185" s="465" t="str">
        <f>IF(Q173="","",IF(OR(COUNTIFS('(9)附属物点検表'!$L$10:$L$5000,Q173,'(9)附属物点検表'!$AN$10:$AN$5000,$AB$7)&gt;=1,COUNTIFS('(9)附属物点検表'!$L$10:$L$5000,Q173,'(9)附属物点検表'!$AQ$10:$AQ$5000,$AB$7)&gt;=1),$AB$7,IF(OR(COUNTIFS('(9)附属物点検表'!$L$10:$L$5000,Q173,'(9)附属物点検表'!$AN$10:$AN$5000,$AA$7)&gt;=1,COUNTIFS('(9)附属物点検表'!$L$10:$L$5000,Q173,'(9)附属物点検表'!$AQ$10:$AQ$5000,$AA$7)&gt;=1),$AA$7,"")))</f>
        <v/>
      </c>
      <c r="R185" s="465" t="str">
        <f>IF(R173="","",IF(OR(COUNTIFS('(9)附属物点検表'!$L$10:$L$5000,R173,'(9)附属物点検表'!$AN$10:$AN$5000,$AB$7)&gt;=1,COUNTIFS('(9)附属物点検表'!$L$10:$L$5000,R173,'(9)附属物点検表'!$AQ$10:$AQ$5000,$AB$7)&gt;=1),$AB$7,IF(OR(COUNTIFS('(9)附属物点検表'!$L$10:$L$5000,R173,'(9)附属物点検表'!$AN$10:$AN$5000,$AA$7)&gt;=1,COUNTIFS('(9)附属物点検表'!$L$10:$L$5000,R173,'(9)附属物点検表'!$AQ$10:$AQ$5000,$AA$7)&gt;=1),$AA$7,"")))</f>
        <v/>
      </c>
      <c r="S185" s="465" t="str">
        <f>IF(S173="","",IF(OR(COUNTIFS('(9)附属物点検表'!$L$10:$L$5000,S173,'(9)附属物点検表'!$AN$10:$AN$5000,$AB$7)&gt;=1,COUNTIFS('(9)附属物点検表'!$L$10:$L$5000,S173,'(9)附属物点検表'!$AQ$10:$AQ$5000,$AB$7)&gt;=1),$AB$7,IF(OR(COUNTIFS('(9)附属物点検表'!$L$10:$L$5000,S173,'(9)附属物点検表'!$AN$10:$AN$5000,$AA$7)&gt;=1,COUNTIFS('(9)附属物点検表'!$L$10:$L$5000,S173,'(9)附属物点検表'!$AQ$10:$AQ$5000,$AA$7)&gt;=1),$AA$7,"")))</f>
        <v/>
      </c>
      <c r="T185" s="465" t="str">
        <f>IF(T173="","",IF(OR(COUNTIFS('(9)附属物点検表'!$L$10:$L$5000,T173,'(9)附属物点検表'!$AN$10:$AN$5000,$AB$7)&gt;=1,COUNTIFS('(9)附属物点検表'!$L$10:$L$5000,T173,'(9)附属物点検表'!$AQ$10:$AQ$5000,$AB$7)&gt;=1),$AB$7,IF(OR(COUNTIFS('(9)附属物点検表'!$L$10:$L$5000,T173,'(9)附属物点検表'!$AN$10:$AN$5000,$AA$7)&gt;=1,COUNTIFS('(9)附属物点検表'!$L$10:$L$5000,T173,'(9)附属物点検表'!$AQ$10:$AQ$5000,$AA$7)&gt;=1),$AA$7,"")))</f>
        <v/>
      </c>
      <c r="U185" s="465" t="str">
        <f>IF(U173="","",IF(OR(COUNTIFS('(9)附属物点検表'!$L$10:$L$5000,U173,'(9)附属物点検表'!$AN$10:$AN$5000,$AB$7)&gt;=1,COUNTIFS('(9)附属物点検表'!$L$10:$L$5000,U173,'(9)附属物点検表'!$AQ$10:$AQ$5000,$AB$7)&gt;=1),$AB$7,IF(OR(COUNTIFS('(9)附属物点検表'!$L$10:$L$5000,U173,'(9)附属物点検表'!$AN$10:$AN$5000,$AA$7)&gt;=1,COUNTIFS('(9)附属物点検表'!$L$10:$L$5000,U173,'(9)附属物点検表'!$AQ$10:$AQ$5000,$AA$7)&gt;=1),$AA$7,"")))</f>
        <v/>
      </c>
      <c r="V185" s="465" t="str">
        <f>IF(V173="","",IF(OR(COUNTIFS('(9)附属物点検表'!$L$10:$L$5000,V173,'(9)附属物点検表'!$AN$10:$AN$5000,$AB$7)&gt;=1,COUNTIFS('(9)附属物点検表'!$L$10:$L$5000,V173,'(9)附属物点検表'!$AQ$10:$AQ$5000,$AB$7)&gt;=1),$AB$7,IF(OR(COUNTIFS('(9)附属物点検表'!$L$10:$L$5000,V173,'(9)附属物点検表'!$AN$10:$AN$5000,$AA$7)&gt;=1,COUNTIFS('(9)附属物点検表'!$L$10:$L$5000,V173,'(9)附属物点検表'!$AQ$10:$AQ$5000,$AA$7)&gt;=1),$AA$7,"")))</f>
        <v/>
      </c>
      <c r="W185" s="465" t="str">
        <f>IF(W173="","",IF(OR(COUNTIFS('(9)附属物点検表'!$L$10:$L$5000,W173,'(9)附属物点検表'!$AN$10:$AN$5000,$AB$7)&gt;=1,COUNTIFS('(9)附属物点検表'!$L$10:$L$5000,W173,'(9)附属物点検表'!$AQ$10:$AQ$5000,$AB$7)&gt;=1),$AB$7,IF(OR(COUNTIFS('(9)附属物点検表'!$L$10:$L$5000,W173,'(9)附属物点検表'!$AN$10:$AN$5000,$AA$7)&gt;=1,COUNTIFS('(9)附属物点検表'!$L$10:$L$5000,W173,'(9)附属物点検表'!$AQ$10:$AQ$5000,$AA$7)&gt;=1),$AA$7,"")))</f>
        <v/>
      </c>
      <c r="X185" s="465" t="str">
        <f>IF(X173="","",IF(OR(COUNTIFS('(9)附属物点検表'!$L$10:$L$5000,X173,'(9)附属物点検表'!$AN$10:$AN$5000,$AB$7)&gt;=1,COUNTIFS('(9)附属物点検表'!$L$10:$L$5000,X173,'(9)附属物点検表'!$AQ$10:$AQ$5000,$AB$7)&gt;=1),$AB$7,IF(OR(COUNTIFS('(9)附属物点検表'!$L$10:$L$5000,X173,'(9)附属物点検表'!$AN$10:$AN$5000,$AA$7)&gt;=1,COUNTIFS('(9)附属物点検表'!$L$10:$L$5000,X173,'(9)附属物点検表'!$AQ$10:$AQ$5000,$AA$7)&gt;=1),$AA$7,"")))</f>
        <v/>
      </c>
      <c r="Y185" s="465" t="str">
        <f>IF(Y173="","",IF(OR(COUNTIFS('(9)附属物点検表'!$L$10:$L$5000,Y173,'(9)附属物点検表'!$AN$10:$AN$5000,$AB$7)&gt;=1,COUNTIFS('(9)附属物点検表'!$L$10:$L$5000,Y173,'(9)附属物点検表'!$AQ$10:$AQ$5000,$AB$7)&gt;=1),$AB$7,IF(OR(COUNTIFS('(9)附属物点検表'!$L$10:$L$5000,Y173,'(9)附属物点検表'!$AN$10:$AN$5000,$AA$7)&gt;=1,COUNTIFS('(9)附属物点検表'!$L$10:$L$5000,Y173,'(9)附属物点検表'!$AQ$10:$AQ$5000,$AA$7)&gt;=1),$AA$7,"")))</f>
        <v/>
      </c>
      <c r="Z185" s="465" t="str">
        <f>IF(Z173="","",IF(OR(COUNTIFS('(9)附属物点検表'!$L$10:$L$5000,Z173,'(9)附属物点検表'!$AN$10:$AN$5000,$AB$7)&gt;=1,COUNTIFS('(9)附属物点検表'!$L$10:$L$5000,Z173,'(9)附属物点検表'!$AQ$10:$AQ$5000,$AB$7)&gt;=1),$AB$7,IF(OR(COUNTIFS('(9)附属物点検表'!$L$10:$L$5000,Z173,'(9)附属物点検表'!$AN$10:$AN$5000,$AA$7)&gt;=1,COUNTIFS('(9)附属物点検表'!$L$10:$L$5000,Z173,'(9)附属物点検表'!$AQ$10:$AQ$5000,$AA$7)&gt;=1),$AA$7,"")))</f>
        <v/>
      </c>
      <c r="AA185" s="465" t="str">
        <f>IF(AA173="","",IF(OR(COUNTIFS('(9)附属物点検表'!$L$10:$L$5000,AA173,'(9)附属物点検表'!$AN$10:$AN$5000,$AB$7)&gt;=1,COUNTIFS('(9)附属物点検表'!$L$10:$L$5000,AA173,'(9)附属物点検表'!$AQ$10:$AQ$5000,$AB$7)&gt;=1),$AB$7,IF(OR(COUNTIFS('(9)附属物点検表'!$L$10:$L$5000,AA173,'(9)附属物点検表'!$AN$10:$AN$5000,$AA$7)&gt;=1,COUNTIFS('(9)附属物点検表'!$L$10:$L$5000,AA173,'(9)附属物点検表'!$AQ$10:$AQ$5000,$AA$7)&gt;=1),$AA$7,"")))</f>
        <v/>
      </c>
      <c r="AB185" s="465" t="str">
        <f>IF(AB173="","",IF(OR(COUNTIFS('(9)附属物点検表'!$L$10:$L$5000,AB173,'(9)附属物点検表'!$AN$10:$AN$5000,$AB$7)&gt;=1,COUNTIFS('(9)附属物点検表'!$L$10:$L$5000,AB173,'(9)附属物点検表'!$AQ$10:$AQ$5000,$AB$7)&gt;=1),$AB$7,IF(OR(COUNTIFS('(9)附属物点検表'!$L$10:$L$5000,AB173,'(9)附属物点検表'!$AN$10:$AN$5000,$AA$7)&gt;=1,COUNTIFS('(9)附属物点検表'!$L$10:$L$5000,AB173,'(9)附属物点検表'!$AQ$10:$AQ$5000,$AA$7)&gt;=1),$AA$7,"")))</f>
        <v/>
      </c>
      <c r="AC185" s="465" t="str">
        <f>IF(AC173="","",IF(OR(COUNTIFS('(9)附属物点検表'!$L$10:$L$5000,AC173,'(9)附属物点検表'!$AN$10:$AN$5000,$AB$7)&gt;=1,COUNTIFS('(9)附属物点検表'!$L$10:$L$5000,AC173,'(9)附属物点検表'!$AQ$10:$AQ$5000,$AB$7)&gt;=1),$AB$7,IF(OR(COUNTIFS('(9)附属物点検表'!$L$10:$L$5000,AC173,'(9)附属物点検表'!$AN$10:$AN$5000,$AA$7)&gt;=1,COUNTIFS('(9)附属物点検表'!$L$10:$L$5000,AC173,'(9)附属物点検表'!$AQ$10:$AQ$5000,$AA$7)&gt;=1),$AA$7,"")))</f>
        <v/>
      </c>
      <c r="AD185" s="465" t="str">
        <f>IF(AD173="","",IF(OR(COUNTIFS('(9)附属物点検表'!$L$10:$L$5000,AD173,'(9)附属物点検表'!$AN$10:$AN$5000,$AB$7)&gt;=1,COUNTIFS('(9)附属物点検表'!$L$10:$L$5000,AD173,'(9)附属物点検表'!$AQ$10:$AQ$5000,$AB$7)&gt;=1),$AB$7,IF(OR(COUNTIFS('(9)附属物点検表'!$L$10:$L$5000,AD173,'(9)附属物点検表'!$AN$10:$AN$5000,$AA$7)&gt;=1,COUNTIFS('(9)附属物点検表'!$L$10:$L$5000,AD173,'(9)附属物点検表'!$AQ$10:$AQ$5000,$AA$7)&gt;=1),$AA$7,"")))</f>
        <v/>
      </c>
      <c r="AE185" s="465" t="str">
        <f>IF(AE173="","",IF(OR(COUNTIFS('(9)附属物点検表'!$L$10:$L$5000,AE173,'(9)附属物点検表'!$AN$10:$AN$5000,$AB$7)&gt;=1,COUNTIFS('(9)附属物点検表'!$L$10:$L$5000,AE173,'(9)附属物点検表'!$AQ$10:$AQ$5000,$AB$7)&gt;=1),$AB$7,IF(OR(COUNTIFS('(9)附属物点検表'!$L$10:$L$5000,AE173,'(9)附属物点検表'!$AN$10:$AN$5000,$AA$7)&gt;=1,COUNTIFS('(9)附属物点検表'!$L$10:$L$5000,AE173,'(9)附属物点検表'!$AQ$10:$AQ$5000,$AA$7)&gt;=1),$AA$7,"")))</f>
        <v/>
      </c>
      <c r="AF185" s="465" t="str">
        <f>IF(AF173="","",IF(OR(COUNTIFS('(9)附属物点検表'!$L$10:$L$5000,AF173,'(9)附属物点検表'!$AN$10:$AN$5000,$AB$7)&gt;=1,COUNTIFS('(9)附属物点検表'!$L$10:$L$5000,AF173,'(9)附属物点検表'!$AQ$10:$AQ$5000,$AB$7)&gt;=1),$AB$7,IF(OR(COUNTIFS('(9)附属物点検表'!$L$10:$L$5000,AF173,'(9)附属物点検表'!$AN$10:$AN$5000,$AA$7)&gt;=1,COUNTIFS('(9)附属物点検表'!$L$10:$L$5000,AF173,'(9)附属物点検表'!$AQ$10:$AQ$5000,$AA$7)&gt;=1),$AA$7,"")))</f>
        <v/>
      </c>
      <c r="AG185" s="465" t="str">
        <f>IF(AG173="","",IF(OR(COUNTIFS('(9)附属物点検表'!$L$10:$L$5000,AG173,'(9)附属物点検表'!$AN$10:$AN$5000,$AB$7)&gt;=1,COUNTIFS('(9)附属物点検表'!$L$10:$L$5000,AG173,'(9)附属物点検表'!$AQ$10:$AQ$5000,$AB$7)&gt;=1),$AB$7,IF(OR(COUNTIFS('(9)附属物点検表'!$L$10:$L$5000,AG173,'(9)附属物点検表'!$AN$10:$AN$5000,$AA$7)&gt;=1,COUNTIFS('(9)附属物点検表'!$L$10:$L$5000,AG173,'(9)附属物点検表'!$AQ$10:$AQ$5000,$AA$7)&gt;=1),$AA$7,"")))</f>
        <v/>
      </c>
      <c r="AH185" s="465" t="str">
        <f>IF(AH173="","",IF(OR(COUNTIFS('(9)附属物点検表'!$L$10:$L$5000,AH173,'(9)附属物点検表'!$AN$10:$AN$5000,$AB$7)&gt;=1,COUNTIFS('(9)附属物点検表'!$L$10:$L$5000,AH173,'(9)附属物点検表'!$AQ$10:$AQ$5000,$AB$7)&gt;=1),$AB$7,IF(OR(COUNTIFS('(9)附属物点検表'!$L$10:$L$5000,AH173,'(9)附属物点検表'!$AN$10:$AN$5000,$AA$7)&gt;=1,COUNTIFS('(9)附属物点検表'!$L$10:$L$5000,AH173,'(9)附属物点検表'!$AQ$10:$AQ$5000,$AA$7)&gt;=1),$AA$7,"")))</f>
        <v/>
      </c>
      <c r="AI185" s="465" t="str">
        <f>IF(AI173="","",IF(OR(COUNTIFS('(9)附属物点検表'!$L$10:$L$5000,AI173,'(9)附属物点検表'!$AN$10:$AN$5000,$AB$7)&gt;=1,COUNTIFS('(9)附属物点検表'!$L$10:$L$5000,AI173,'(9)附属物点検表'!$AQ$10:$AQ$5000,$AB$7)&gt;=1),$AB$7,IF(OR(COUNTIFS('(9)附属物点検表'!$L$10:$L$5000,AI173,'(9)附属物点検表'!$AN$10:$AN$5000,$AA$7)&gt;=1,COUNTIFS('(9)附属物点検表'!$L$10:$L$5000,AI173,'(9)附属物点検表'!$AQ$10:$AQ$5000,$AA$7)&gt;=1),$AA$7,"")))</f>
        <v/>
      </c>
      <c r="AJ185" s="465" t="str">
        <f>IF(AJ173="","",IF(OR(COUNTIFS('(9)附属物点検表'!$L$10:$L$5000,AJ173,'(9)附属物点検表'!$AN$10:$AN$5000,$AB$7)&gt;=1,COUNTIFS('(9)附属物点検表'!$L$10:$L$5000,AJ173,'(9)附属物点検表'!$AQ$10:$AQ$5000,$AB$7)&gt;=1),$AB$7,IF(OR(COUNTIFS('(9)附属物点検表'!$L$10:$L$5000,AJ173,'(9)附属物点検表'!$AN$10:$AN$5000,$AA$7)&gt;=1,COUNTIFS('(9)附属物点検表'!$L$10:$L$5000,AJ173,'(9)附属物点検表'!$AQ$10:$AQ$5000,$AA$7)&gt;=1),$AA$7,"")))</f>
        <v/>
      </c>
      <c r="AK185" s="465" t="str">
        <f>IF(AK173="","",IF(OR(COUNTIFS('(9)附属物点検表'!$L$10:$L$5000,AK173,'(9)附属物点検表'!$AN$10:$AN$5000,$AB$7)&gt;=1,COUNTIFS('(9)附属物点検表'!$L$10:$L$5000,AK173,'(9)附属物点検表'!$AQ$10:$AQ$5000,$AB$7)&gt;=1),$AB$7,IF(OR(COUNTIFS('(9)附属物点検表'!$L$10:$L$5000,AK173,'(9)附属物点検表'!$AN$10:$AN$5000,$AA$7)&gt;=1,COUNTIFS('(9)附属物点検表'!$L$10:$L$5000,AK173,'(9)附属物点検表'!$AQ$10:$AQ$5000,$AA$7)&gt;=1),$AA$7,"")))</f>
        <v/>
      </c>
      <c r="AL185" s="465" t="str">
        <f>IF(AL173="","",IF(OR(COUNTIFS('(9)附属物点検表'!$L$10:$L$5000,AL173,'(9)附属物点検表'!$AN$10:$AN$5000,$AB$7)&gt;=1,COUNTIFS('(9)附属物点検表'!$L$10:$L$5000,AL173,'(9)附属物点検表'!$AQ$10:$AQ$5000,$AB$7)&gt;=1),$AB$7,IF(OR(COUNTIFS('(9)附属物点検表'!$L$10:$L$5000,AL173,'(9)附属物点検表'!$AN$10:$AN$5000,$AA$7)&gt;=1,COUNTIFS('(9)附属物点検表'!$L$10:$L$5000,AL173,'(9)附属物点検表'!$AQ$10:$AQ$5000,$AA$7)&gt;=1),$AA$7,"")))</f>
        <v/>
      </c>
      <c r="AM185" s="465" t="str">
        <f>IF(AM173="","",IF(OR(COUNTIFS('(9)附属物点検表'!$L$10:$L$5000,AM173,'(9)附属物点検表'!$AN$10:$AN$5000,$AB$7)&gt;=1,COUNTIFS('(9)附属物点検表'!$L$10:$L$5000,AM173,'(9)附属物点検表'!$AQ$10:$AQ$5000,$AB$7)&gt;=1),$AB$7,IF(OR(COUNTIFS('(9)附属物点検表'!$L$10:$L$5000,AM173,'(9)附属物点検表'!$AN$10:$AN$5000,$AA$7)&gt;=1,COUNTIFS('(9)附属物点検表'!$L$10:$L$5000,AM173,'(9)附属物点検表'!$AQ$10:$AQ$5000,$AA$7)&gt;=1),$AA$7,"")))</f>
        <v/>
      </c>
      <c r="AN185" s="465" t="str">
        <f>IF(AN173="","",IF(OR(COUNTIFS('(9)附属物点検表'!$L$10:$L$5000,AN173,'(9)附属物点検表'!$AN$10:$AN$5000,$AB$7)&gt;=1,COUNTIFS('(9)附属物点検表'!$L$10:$L$5000,AN173,'(9)附属物点検表'!$AQ$10:$AQ$5000,$AB$7)&gt;=1),$AB$7,IF(OR(COUNTIFS('(9)附属物点検表'!$L$10:$L$5000,AN173,'(9)附属物点検表'!$AN$10:$AN$5000,$AA$7)&gt;=1,COUNTIFS('(9)附属物点検表'!$L$10:$L$5000,AN173,'(9)附属物点検表'!$AQ$10:$AQ$5000,$AA$7)&gt;=1),$AA$7,"")))</f>
        <v/>
      </c>
      <c r="AO185" s="465" t="str">
        <f>IF(AO173="","",IF(OR(COUNTIFS('(9)附属物点検表'!$L$10:$L$5000,AO173,'(9)附属物点検表'!$AN$10:$AN$5000,$AB$7)&gt;=1,COUNTIFS('(9)附属物点検表'!$L$10:$L$5000,AO173,'(9)附属物点検表'!$AQ$10:$AQ$5000,$AB$7)&gt;=1),$AB$7,IF(OR(COUNTIFS('(9)附属物点検表'!$L$10:$L$5000,AO173,'(9)附属物点検表'!$AN$10:$AN$5000,$AA$7)&gt;=1,COUNTIFS('(9)附属物点検表'!$L$10:$L$5000,AO173,'(9)附属物点検表'!$AQ$10:$AQ$5000,$AA$7)&gt;=1),$AA$7,"")))</f>
        <v/>
      </c>
      <c r="AP185" s="465" t="str">
        <f>IF(AP173="","",IF(OR(COUNTIFS('(9)附属物点検表'!$L$10:$L$5000,AP173,'(9)附属物点検表'!$AN$10:$AN$5000,$AB$7)&gt;=1,COUNTIFS('(9)附属物点検表'!$L$10:$L$5000,AP173,'(9)附属物点検表'!$AQ$10:$AQ$5000,$AB$7)&gt;=1),$AB$7,IF(OR(COUNTIFS('(9)附属物点検表'!$L$10:$L$5000,AP173,'(9)附属物点検表'!$AN$10:$AN$5000,$AA$7)&gt;=1,COUNTIFS('(9)附属物点検表'!$L$10:$L$5000,AP173,'(9)附属物点検表'!$AQ$10:$AQ$5000,$AA$7)&gt;=1),$AA$7,"")))</f>
        <v/>
      </c>
      <c r="AQ185" s="465" t="str">
        <f>IF(AQ173="","",IF(OR(COUNTIFS('(9)附属物点検表'!$L$10:$L$5000,AQ173,'(9)附属物点検表'!$AN$10:$AN$5000,$AB$7)&gt;=1,COUNTIFS('(9)附属物点検表'!$L$10:$L$5000,AQ173,'(9)附属物点検表'!$AQ$10:$AQ$5000,$AB$7)&gt;=1),$AB$7,IF(OR(COUNTIFS('(9)附属物点検表'!$L$10:$L$5000,AQ173,'(9)附属物点検表'!$AN$10:$AN$5000,$AA$7)&gt;=1,COUNTIFS('(9)附属物点検表'!$L$10:$L$5000,AQ173,'(9)附属物点検表'!$AQ$10:$AQ$5000,$AA$7)&gt;=1),$AA$7,"")))</f>
        <v/>
      </c>
      <c r="AR185" s="465" t="str">
        <f>IF(AR173="","",IF(OR(COUNTIFS('(9)附属物点検表'!$L$10:$L$5000,AR173,'(9)附属物点検表'!$AN$10:$AN$5000,$AB$7)&gt;=1,COUNTIFS('(9)附属物点検表'!$L$10:$L$5000,AR173,'(9)附属物点検表'!$AQ$10:$AQ$5000,$AB$7)&gt;=1),$AB$7,IF(OR(COUNTIFS('(9)附属物点検表'!$L$10:$L$5000,AR173,'(9)附属物点検表'!$AN$10:$AN$5000,$AA$7)&gt;=1,COUNTIFS('(9)附属物点検表'!$L$10:$L$5000,AR173,'(9)附属物点検表'!$AQ$10:$AQ$5000,$AA$7)&gt;=1),$AA$7,"")))</f>
        <v/>
      </c>
      <c r="AS185" s="465" t="str">
        <f>IF(AS173="","",IF(OR(COUNTIFS('(9)附属物点検表'!$L$10:$L$5000,AS173,'(9)附属物点検表'!$AN$10:$AN$5000,$AB$7)&gt;=1,COUNTIFS('(9)附属物点検表'!$L$10:$L$5000,AS173,'(9)附属物点検表'!$AQ$10:$AQ$5000,$AB$7)&gt;=1),$AB$7,IF(OR(COUNTIFS('(9)附属物点検表'!$L$10:$L$5000,AS173,'(9)附属物点検表'!$AN$10:$AN$5000,$AA$7)&gt;=1,COUNTIFS('(9)附属物点検表'!$L$10:$L$5000,AS173,'(9)附属物点検表'!$AQ$10:$AQ$5000,$AA$7)&gt;=1),$AA$7,"")))</f>
        <v/>
      </c>
      <c r="AT185" s="465" t="str">
        <f>IF(AT173="","",IF(OR(COUNTIFS('(9)附属物点検表'!$L$10:$L$5000,AT173,'(9)附属物点検表'!$AN$10:$AN$5000,$AB$7)&gt;=1,COUNTIFS('(9)附属物点検表'!$L$10:$L$5000,AT173,'(9)附属物点検表'!$AQ$10:$AQ$5000,$AB$7)&gt;=1),$AB$7,IF(OR(COUNTIFS('(9)附属物点検表'!$L$10:$L$5000,AT173,'(9)附属物点検表'!$AN$10:$AN$5000,$AA$7)&gt;=1,COUNTIFS('(9)附属物点検表'!$L$10:$L$5000,AT173,'(9)附属物点検表'!$AQ$10:$AQ$5000,$AA$7)&gt;=1),$AA$7,"")))</f>
        <v/>
      </c>
      <c r="AU185" s="465" t="str">
        <f>IF(AU173="","",IF(OR(COUNTIFS('(9)附属物点検表'!$L$10:$L$5000,AU173,'(9)附属物点検表'!$AN$10:$AN$5000,$AB$7)&gt;=1,COUNTIFS('(9)附属物点検表'!$L$10:$L$5000,AU173,'(9)附属物点検表'!$AQ$10:$AQ$5000,$AB$7)&gt;=1),$AB$7,IF(OR(COUNTIFS('(9)附属物点検表'!$L$10:$L$5000,AU173,'(9)附属物点検表'!$AN$10:$AN$5000,$AA$7)&gt;=1,COUNTIFS('(9)附属物点検表'!$L$10:$L$5000,AU173,'(9)附属物点検表'!$AQ$10:$AQ$5000,$AA$7)&gt;=1),$AA$7,"")))</f>
        <v/>
      </c>
      <c r="AV185" s="465" t="str">
        <f>IF(AV173="","",IF(OR(COUNTIFS('(9)附属物点検表'!$L$10:$L$5000,AV173,'(9)附属物点検表'!$AN$10:$AN$5000,$AB$7)&gt;=1,COUNTIFS('(9)附属物点検表'!$L$10:$L$5000,AV173,'(9)附属物点検表'!$AQ$10:$AQ$5000,$AB$7)&gt;=1),$AB$7,IF(OR(COUNTIFS('(9)附属物点検表'!$L$10:$L$5000,AV173,'(9)附属物点検表'!$AN$10:$AN$5000,$AA$7)&gt;=1,COUNTIFS('(9)附属物点検表'!$L$10:$L$5000,AV173,'(9)附属物点検表'!$AQ$10:$AQ$5000,$AA$7)&gt;=1),$AA$7,"")))</f>
        <v/>
      </c>
      <c r="AW185" s="465" t="str">
        <f>IF(AW173="","",IF(OR(COUNTIFS('(9)附属物点検表'!$L$10:$L$5000,AW173,'(9)附属物点検表'!$AN$10:$AN$5000,$AB$7)&gt;=1,COUNTIFS('(9)附属物点検表'!$L$10:$L$5000,AW173,'(9)附属物点検表'!$AQ$10:$AQ$5000,$AB$7)&gt;=1),$AB$7,IF(OR(COUNTIFS('(9)附属物点検表'!$L$10:$L$5000,AW173,'(9)附属物点検表'!$AN$10:$AN$5000,$AA$7)&gt;=1,COUNTIFS('(9)附属物点検表'!$L$10:$L$5000,AW173,'(9)附属物点検表'!$AQ$10:$AQ$5000,$AA$7)&gt;=1),$AA$7,"")))</f>
        <v/>
      </c>
      <c r="AX185" s="465" t="str">
        <f>IF(AX173="","",IF(OR(COUNTIFS('(9)附属物点検表'!$L$10:$L$5000,AX173,'(9)附属物点検表'!$AN$10:$AN$5000,$AB$7)&gt;=1,COUNTIFS('(9)附属物点検表'!$L$10:$L$5000,AX173,'(9)附属物点検表'!$AQ$10:$AQ$5000,$AB$7)&gt;=1),$AB$7,IF(OR(COUNTIFS('(9)附属物点検表'!$L$10:$L$5000,AX173,'(9)附属物点検表'!$AN$10:$AN$5000,$AA$7)&gt;=1,COUNTIFS('(9)附属物点検表'!$L$10:$L$5000,AX173,'(9)附属物点検表'!$AQ$10:$AQ$5000,$AA$7)&gt;=1),$AA$7,"")))</f>
        <v/>
      </c>
      <c r="AY185" s="465" t="str">
        <f>IF(AY173="","",IF(OR(COUNTIFS('(9)附属物点検表'!$L$10:$L$5000,AY173,'(9)附属物点検表'!$AN$10:$AN$5000,$AB$7)&gt;=1,COUNTIFS('(9)附属物点検表'!$L$10:$L$5000,AY173,'(9)附属物点検表'!$AQ$10:$AQ$5000,$AB$7)&gt;=1),$AB$7,IF(OR(COUNTIFS('(9)附属物点検表'!$L$10:$L$5000,AY173,'(9)附属物点検表'!$AN$10:$AN$5000,$AA$7)&gt;=1,COUNTIFS('(9)附属物点検表'!$L$10:$L$5000,AY173,'(9)附属物点検表'!$AQ$10:$AQ$5000,$AA$7)&gt;=1),$AA$7,"")))</f>
        <v/>
      </c>
      <c r="AZ185" s="465" t="str">
        <f>IF(AZ173="","",IF(OR(COUNTIFS('(9)附属物点検表'!$L$10:$L$5000,AZ173,'(9)附属物点検表'!$AN$10:$AN$5000,$AB$7)&gt;=1,COUNTIFS('(9)附属物点検表'!$L$10:$L$5000,AZ173,'(9)附属物点検表'!$AQ$10:$AQ$5000,$AB$7)&gt;=1),$AB$7,IF(OR(COUNTIFS('(9)附属物点検表'!$L$10:$L$5000,AZ173,'(9)附属物点検表'!$AN$10:$AN$5000,$AA$7)&gt;=1,COUNTIFS('(9)附属物点検表'!$L$10:$L$5000,AZ173,'(9)附属物点検表'!$AQ$10:$AQ$5000,$AA$7)&gt;=1),$AA$7,"")))</f>
        <v/>
      </c>
      <c r="BA185" s="466" t="str">
        <f>IF(BA173="","",IF(OR(COUNTIFS('(9)附属物点検表'!$L$10:$L$5000,BA173,'(9)附属物点検表'!$AN$10:$AN$5000,$AB$7)&gt;=1,COUNTIFS('(9)附属物点検表'!$L$10:$L$5000,BA173,'(9)附属物点検表'!$AQ$10:$AQ$5000,$AB$7)&gt;=1),$AB$7,IF(OR(COUNTIFS('(9)附属物点検表'!$L$10:$L$5000,BA173,'(9)附属物点検表'!$AN$10:$AN$5000,$AA$7)&gt;=1,COUNTIFS('(9)附属物点検表'!$L$10:$L$5000,BA173,'(9)附属物点検表'!$AQ$10:$AQ$5000,$AA$7)&gt;=1),$AA$7,"")))</f>
        <v/>
      </c>
      <c r="BC185" s="1"/>
    </row>
  </sheetData>
  <mergeCells count="292">
    <mergeCell ref="AQ9:AR12"/>
    <mergeCell ref="AQ13:AR16"/>
    <mergeCell ref="AQ6:BA7"/>
    <mergeCell ref="AS8:AU8"/>
    <mergeCell ref="AV8:AX8"/>
    <mergeCell ref="AY8:BA8"/>
    <mergeCell ref="AS9:AU12"/>
    <mergeCell ref="AS13:AU16"/>
    <mergeCell ref="AV9:AX12"/>
    <mergeCell ref="AY9:BA12"/>
    <mergeCell ref="AY13:BA16"/>
    <mergeCell ref="AV13:AX16"/>
    <mergeCell ref="P12:T12"/>
    <mergeCell ref="P10:T10"/>
    <mergeCell ref="S6:W6"/>
    <mergeCell ref="AC16:AF16"/>
    <mergeCell ref="AG16:AJ16"/>
    <mergeCell ref="X6:Y6"/>
    <mergeCell ref="AK7:AL7"/>
    <mergeCell ref="AN6:AO6"/>
    <mergeCell ref="AD8:AF8"/>
    <mergeCell ref="AH8:AI8"/>
    <mergeCell ref="AN7:AO7"/>
    <mergeCell ref="AN8:AO8"/>
    <mergeCell ref="AM6:AM8"/>
    <mergeCell ref="AK6:AL6"/>
    <mergeCell ref="AG6:AG8"/>
    <mergeCell ref="AJ6:AJ8"/>
    <mergeCell ref="AH6:AI6"/>
    <mergeCell ref="AH7:AI7"/>
    <mergeCell ref="AD6:AF6"/>
    <mergeCell ref="AD7:AF7"/>
    <mergeCell ref="AK8:AL8"/>
    <mergeCell ref="AG15:AJ15"/>
    <mergeCell ref="P6:R7"/>
    <mergeCell ref="P8:R8"/>
    <mergeCell ref="B159:G159"/>
    <mergeCell ref="C161:G161"/>
    <mergeCell ref="C162:G162"/>
    <mergeCell ref="C163:G163"/>
    <mergeCell ref="Z6:AB6"/>
    <mergeCell ref="Y10:AB10"/>
    <mergeCell ref="C164:G164"/>
    <mergeCell ref="C165:G165"/>
    <mergeCell ref="C166:G166"/>
    <mergeCell ref="C10:G10"/>
    <mergeCell ref="C9:G9"/>
    <mergeCell ref="H6:L6"/>
    <mergeCell ref="M6:N6"/>
    <mergeCell ref="B156:G156"/>
    <mergeCell ref="B157:G157"/>
    <mergeCell ref="C151:G151"/>
    <mergeCell ref="C84:G84"/>
    <mergeCell ref="C98:G98"/>
    <mergeCell ref="C146:G146"/>
    <mergeCell ref="C147:G147"/>
    <mergeCell ref="C150:G150"/>
    <mergeCell ref="C134:G134"/>
    <mergeCell ref="C135:G135"/>
    <mergeCell ref="B155:G155"/>
    <mergeCell ref="C167:G167"/>
    <mergeCell ref="C168:G168"/>
    <mergeCell ref="B184:G184"/>
    <mergeCell ref="B169:G169"/>
    <mergeCell ref="B170:G170"/>
    <mergeCell ref="B171:G171"/>
    <mergeCell ref="B173:G173"/>
    <mergeCell ref="B160:B168"/>
    <mergeCell ref="C160:G160"/>
    <mergeCell ref="C181:G181"/>
    <mergeCell ref="B185:G185"/>
    <mergeCell ref="B174:B182"/>
    <mergeCell ref="C174:G174"/>
    <mergeCell ref="C175:G175"/>
    <mergeCell ref="C176:G176"/>
    <mergeCell ref="C177:G177"/>
    <mergeCell ref="C178:G178"/>
    <mergeCell ref="C179:G179"/>
    <mergeCell ref="C180:G180"/>
    <mergeCell ref="B183:G183"/>
    <mergeCell ref="C182:G182"/>
    <mergeCell ref="C79:G79"/>
    <mergeCell ref="C97:G97"/>
    <mergeCell ref="B100:G100"/>
    <mergeCell ref="C82:G82"/>
    <mergeCell ref="C94:G94"/>
    <mergeCell ref="C152:G152"/>
    <mergeCell ref="C153:G153"/>
    <mergeCell ref="C154:G154"/>
    <mergeCell ref="B90:B98"/>
    <mergeCell ref="C136:G136"/>
    <mergeCell ref="C125:G125"/>
    <mergeCell ref="B146:B154"/>
    <mergeCell ref="C110:G110"/>
    <mergeCell ref="C148:G148"/>
    <mergeCell ref="C107:G107"/>
    <mergeCell ref="B141:G141"/>
    <mergeCell ref="B127:G127"/>
    <mergeCell ref="B113:G113"/>
    <mergeCell ref="C139:G139"/>
    <mergeCell ref="C124:G124"/>
    <mergeCell ref="B128:G128"/>
    <mergeCell ref="C137:G137"/>
    <mergeCell ref="C111:G111"/>
    <mergeCell ref="B103:G103"/>
    <mergeCell ref="C93:G93"/>
    <mergeCell ref="B104:B112"/>
    <mergeCell ref="C104:G104"/>
    <mergeCell ref="C92:G92"/>
    <mergeCell ref="C105:G105"/>
    <mergeCell ref="C106:G106"/>
    <mergeCell ref="C96:G96"/>
    <mergeCell ref="C109:G109"/>
    <mergeCell ref="C112:G112"/>
    <mergeCell ref="C108:G108"/>
    <mergeCell ref="B99:G99"/>
    <mergeCell ref="B101:G101"/>
    <mergeCell ref="C6:E7"/>
    <mergeCell ref="C48:G48"/>
    <mergeCell ref="B131:G131"/>
    <mergeCell ref="C11:G11"/>
    <mergeCell ref="F6:G7"/>
    <mergeCell ref="C78:G78"/>
    <mergeCell ref="C83:G83"/>
    <mergeCell ref="C122:G122"/>
    <mergeCell ref="C123:G123"/>
    <mergeCell ref="B117:G117"/>
    <mergeCell ref="B118:B126"/>
    <mergeCell ref="B85:G85"/>
    <mergeCell ref="C119:G119"/>
    <mergeCell ref="C120:G120"/>
    <mergeCell ref="B114:G114"/>
    <mergeCell ref="C121:G121"/>
    <mergeCell ref="B115:G115"/>
    <mergeCell ref="C118:G118"/>
    <mergeCell ref="C90:G90"/>
    <mergeCell ref="C77:G77"/>
    <mergeCell ref="C81:G81"/>
    <mergeCell ref="B73:G73"/>
    <mergeCell ref="B76:B84"/>
    <mergeCell ref="B86:G86"/>
    <mergeCell ref="AC15:AF15"/>
    <mergeCell ref="P15:T15"/>
    <mergeCell ref="AC14:AF14"/>
    <mergeCell ref="P11:T11"/>
    <mergeCell ref="AG10:AJ10"/>
    <mergeCell ref="AG11:AJ11"/>
    <mergeCell ref="C67:G67"/>
    <mergeCell ref="C39:G39"/>
    <mergeCell ref="P14:T14"/>
    <mergeCell ref="C17:G17"/>
    <mergeCell ref="C41:G41"/>
    <mergeCell ref="AC12:AF12"/>
    <mergeCell ref="AG12:AJ12"/>
    <mergeCell ref="U14:X14"/>
    <mergeCell ref="AG14:AJ14"/>
    <mergeCell ref="U12:X12"/>
    <mergeCell ref="U15:X15"/>
    <mergeCell ref="Y14:AB14"/>
    <mergeCell ref="Y15:AB15"/>
    <mergeCell ref="Y11:AB11"/>
    <mergeCell ref="U11:X11"/>
    <mergeCell ref="U16:X16"/>
    <mergeCell ref="P16:T16"/>
    <mergeCell ref="C13:G13"/>
    <mergeCell ref="C12:G12"/>
    <mergeCell ref="B57:G57"/>
    <mergeCell ref="B59:G59"/>
    <mergeCell ref="B61:G61"/>
    <mergeCell ref="C51:G51"/>
    <mergeCell ref="C35:G35"/>
    <mergeCell ref="C53:G53"/>
    <mergeCell ref="B48:B56"/>
    <mergeCell ref="C55:G55"/>
    <mergeCell ref="B20:B28"/>
    <mergeCell ref="C14:G14"/>
    <mergeCell ref="B58:G58"/>
    <mergeCell ref="C15:G15"/>
    <mergeCell ref="B34:B42"/>
    <mergeCell ref="AL16:AO16"/>
    <mergeCell ref="AL10:AO11"/>
    <mergeCell ref="C149:G149"/>
    <mergeCell ref="AF2:AT2"/>
    <mergeCell ref="B30:G30"/>
    <mergeCell ref="B29:G29"/>
    <mergeCell ref="N2:S2"/>
    <mergeCell ref="C16:G16"/>
    <mergeCell ref="B142:G142"/>
    <mergeCell ref="B143:G143"/>
    <mergeCell ref="B145:G145"/>
    <mergeCell ref="C42:G42"/>
    <mergeCell ref="C132:G132"/>
    <mergeCell ref="C133:G133"/>
    <mergeCell ref="B132:B140"/>
    <mergeCell ref="C140:G140"/>
    <mergeCell ref="C126:G126"/>
    <mergeCell ref="C138:G138"/>
    <mergeCell ref="B129:G129"/>
    <mergeCell ref="B87:G87"/>
    <mergeCell ref="C64:G64"/>
    <mergeCell ref="B72:G72"/>
    <mergeCell ref="C65:G65"/>
    <mergeCell ref="C49:G49"/>
    <mergeCell ref="AU1:BA1"/>
    <mergeCell ref="AU2:BA2"/>
    <mergeCell ref="T2:Y2"/>
    <mergeCell ref="Z2:AE2"/>
    <mergeCell ref="B2:G2"/>
    <mergeCell ref="AF3:AG3"/>
    <mergeCell ref="AF4:AG4"/>
    <mergeCell ref="AM4:AN4"/>
    <mergeCell ref="AH3:AT3"/>
    <mergeCell ref="AU3:BA4"/>
    <mergeCell ref="AH4:AL4"/>
    <mergeCell ref="AO4:AT4"/>
    <mergeCell ref="Z3:AE4"/>
    <mergeCell ref="B3:G4"/>
    <mergeCell ref="H3:M4"/>
    <mergeCell ref="N3:S4"/>
    <mergeCell ref="T3:Y4"/>
    <mergeCell ref="H2:M2"/>
    <mergeCell ref="B1:AT1"/>
    <mergeCell ref="C8:G8"/>
    <mergeCell ref="B44:G44"/>
    <mergeCell ref="C52:G52"/>
    <mergeCell ref="B31:G31"/>
    <mergeCell ref="B43:G43"/>
    <mergeCell ref="C54:G54"/>
    <mergeCell ref="AL14:AO15"/>
    <mergeCell ref="AC10:AF10"/>
    <mergeCell ref="AC11:AF11"/>
    <mergeCell ref="C38:G38"/>
    <mergeCell ref="B47:G47"/>
    <mergeCell ref="C40:G40"/>
    <mergeCell ref="C25:G25"/>
    <mergeCell ref="B6:B16"/>
    <mergeCell ref="C23:G23"/>
    <mergeCell ref="C26:G26"/>
    <mergeCell ref="B45:G45"/>
    <mergeCell ref="C21:G21"/>
    <mergeCell ref="Y16:AB16"/>
    <mergeCell ref="C34:G34"/>
    <mergeCell ref="B19:G19"/>
    <mergeCell ref="AL12:AO12"/>
    <mergeCell ref="U10:X10"/>
    <mergeCell ref="Y12:AB12"/>
    <mergeCell ref="C66:G66"/>
    <mergeCell ref="C95:G95"/>
    <mergeCell ref="C80:G80"/>
    <mergeCell ref="C91:G91"/>
    <mergeCell ref="B75:G75"/>
    <mergeCell ref="C76:G76"/>
    <mergeCell ref="B62:B70"/>
    <mergeCell ref="C20:G20"/>
    <mergeCell ref="C22:G22"/>
    <mergeCell ref="C27:G27"/>
    <mergeCell ref="B33:G33"/>
    <mergeCell ref="C56:G56"/>
    <mergeCell ref="C36:G36"/>
    <mergeCell ref="C37:G37"/>
    <mergeCell ref="C50:G50"/>
    <mergeCell ref="C68:G68"/>
    <mergeCell ref="C63:G63"/>
    <mergeCell ref="C24:G24"/>
    <mergeCell ref="C28:G28"/>
    <mergeCell ref="C70:G70"/>
    <mergeCell ref="B71:G71"/>
    <mergeCell ref="C62:G62"/>
    <mergeCell ref="C69:G69"/>
    <mergeCell ref="B89:G89"/>
    <mergeCell ref="BL6:BL8"/>
    <mergeCell ref="BL10:BL12"/>
    <mergeCell ref="BL5:BN5"/>
    <mergeCell ref="CD10:CD12"/>
    <mergeCell ref="CD6:CD8"/>
    <mergeCell ref="CD5:CF5"/>
    <mergeCell ref="BE15:BF15"/>
    <mergeCell ref="BG15:BI15"/>
    <mergeCell ref="BE16:BF16"/>
    <mergeCell ref="BG16:BI16"/>
    <mergeCell ref="BE11:BF11"/>
    <mergeCell ref="BG11:BI11"/>
    <mergeCell ref="BE12:BF13"/>
    <mergeCell ref="BG12:BI13"/>
    <mergeCell ref="BE14:BF14"/>
    <mergeCell ref="BG14:BI14"/>
    <mergeCell ref="BE7:BF8"/>
    <mergeCell ref="BG7:BI8"/>
    <mergeCell ref="BE9:BF9"/>
    <mergeCell ref="BG9:BI9"/>
    <mergeCell ref="BE10:BF10"/>
    <mergeCell ref="BG10:BI10"/>
  </mergeCells>
  <phoneticPr fontId="2"/>
  <conditionalFormatting sqref="H20:BA29">
    <cfRule type="cellIs" dxfId="107" priority="544" stopIfTrue="1" operator="equal">
      <formula>$W$7</formula>
    </cfRule>
    <cfRule type="cellIs" dxfId="106" priority="548" stopIfTrue="1" operator="equal">
      <formula>$S$7</formula>
    </cfRule>
    <cfRule type="cellIs" dxfId="105" priority="547" stopIfTrue="1" operator="equal">
      <formula>$T$7</formula>
    </cfRule>
    <cfRule type="cellIs" dxfId="104" priority="546" stopIfTrue="1" operator="equal">
      <formula>$U$7</formula>
    </cfRule>
    <cfRule type="cellIs" dxfId="103" priority="545" stopIfTrue="1" operator="equal">
      <formula>$V$7</formula>
    </cfRule>
  </conditionalFormatting>
  <conditionalFormatting sqref="H30:BA30">
    <cfRule type="cellIs" dxfId="102" priority="543" stopIfTrue="1" operator="equal">
      <formula>$X$7</formula>
    </cfRule>
    <cfRule type="cellIs" dxfId="101" priority="542" stopIfTrue="1" operator="equal">
      <formula>$Y$7</formula>
    </cfRule>
  </conditionalFormatting>
  <conditionalFormatting sqref="H31:BA31">
    <cfRule type="cellIs" dxfId="100" priority="541" stopIfTrue="1" operator="equal">
      <formula>$AA$7</formula>
    </cfRule>
    <cfRule type="cellIs" dxfId="99" priority="539" stopIfTrue="1" operator="equal">
      <formula>$AB$7</formula>
    </cfRule>
  </conditionalFormatting>
  <conditionalFormatting sqref="H34:BA43">
    <cfRule type="cellIs" dxfId="98" priority="106" stopIfTrue="1" operator="equal">
      <formula>$W$7</formula>
    </cfRule>
    <cfRule type="cellIs" dxfId="97" priority="110" stopIfTrue="1" operator="equal">
      <formula>$S$7</formula>
    </cfRule>
    <cfRule type="cellIs" dxfId="96" priority="107" stopIfTrue="1" operator="equal">
      <formula>$V$7</formula>
    </cfRule>
    <cfRule type="cellIs" dxfId="95" priority="108" stopIfTrue="1" operator="equal">
      <formula>$U$7</formula>
    </cfRule>
    <cfRule type="cellIs" dxfId="94" priority="109" stopIfTrue="1" operator="equal">
      <formula>$T$7</formula>
    </cfRule>
  </conditionalFormatting>
  <conditionalFormatting sqref="H44:BA44">
    <cfRule type="cellIs" dxfId="93" priority="434" stopIfTrue="1" operator="equal">
      <formula>$X$7</formula>
    </cfRule>
    <cfRule type="cellIs" dxfId="92" priority="433" stopIfTrue="1" operator="equal">
      <formula>$Y$7</formula>
    </cfRule>
  </conditionalFormatting>
  <conditionalFormatting sqref="H45:BA45">
    <cfRule type="cellIs" dxfId="91" priority="432" stopIfTrue="1" operator="equal">
      <formula>$AA$7</formula>
    </cfRule>
    <cfRule type="cellIs" dxfId="90" priority="431" stopIfTrue="1" operator="equal">
      <formula>$AB$7</formula>
    </cfRule>
  </conditionalFormatting>
  <conditionalFormatting sqref="H48:BA57">
    <cfRule type="cellIs" dxfId="89" priority="46" stopIfTrue="1" operator="equal">
      <formula>$W$7</formula>
    </cfRule>
    <cfRule type="cellIs" dxfId="88" priority="47" stopIfTrue="1" operator="equal">
      <formula>$V$7</formula>
    </cfRule>
    <cfRule type="cellIs" dxfId="87" priority="48" stopIfTrue="1" operator="equal">
      <formula>$U$7</formula>
    </cfRule>
    <cfRule type="cellIs" dxfId="86" priority="49" stopIfTrue="1" operator="equal">
      <formula>$T$7</formula>
    </cfRule>
    <cfRule type="cellIs" dxfId="85" priority="50" stopIfTrue="1" operator="equal">
      <formula>$S$7</formula>
    </cfRule>
  </conditionalFormatting>
  <conditionalFormatting sqref="H58:BA58">
    <cfRule type="cellIs" dxfId="84" priority="424" stopIfTrue="1" operator="equal">
      <formula>$Y$7</formula>
    </cfRule>
    <cfRule type="cellIs" dxfId="83" priority="425" stopIfTrue="1" operator="equal">
      <formula>$X$7</formula>
    </cfRule>
  </conditionalFormatting>
  <conditionalFormatting sqref="H59:BA59">
    <cfRule type="cellIs" dxfId="82" priority="423" stopIfTrue="1" operator="equal">
      <formula>$AA$7</formula>
    </cfRule>
    <cfRule type="cellIs" dxfId="81" priority="422" stopIfTrue="1" operator="equal">
      <formula>$AB$7</formula>
    </cfRule>
  </conditionalFormatting>
  <conditionalFormatting sqref="H62:BA71">
    <cfRule type="cellIs" dxfId="80" priority="44" stopIfTrue="1" operator="equal">
      <formula>$T$7</formula>
    </cfRule>
    <cfRule type="cellIs" dxfId="79" priority="45" stopIfTrue="1" operator="equal">
      <formula>$S$7</formula>
    </cfRule>
    <cfRule type="cellIs" dxfId="78" priority="42" stopIfTrue="1" operator="equal">
      <formula>$V$7</formula>
    </cfRule>
    <cfRule type="cellIs" dxfId="77" priority="41" stopIfTrue="1" operator="equal">
      <formula>$W$7</formula>
    </cfRule>
    <cfRule type="cellIs" dxfId="76" priority="43" stopIfTrue="1" operator="equal">
      <formula>$U$7</formula>
    </cfRule>
  </conditionalFormatting>
  <conditionalFormatting sqref="H72:BA72">
    <cfRule type="cellIs" dxfId="75" priority="416" stopIfTrue="1" operator="equal">
      <formula>$X$7</formula>
    </cfRule>
    <cfRule type="cellIs" dxfId="74" priority="415" stopIfTrue="1" operator="equal">
      <formula>$Y$7</formula>
    </cfRule>
  </conditionalFormatting>
  <conditionalFormatting sqref="H73:BA73">
    <cfRule type="cellIs" dxfId="73" priority="414" stopIfTrue="1" operator="equal">
      <formula>$AA$7</formula>
    </cfRule>
    <cfRule type="cellIs" dxfId="72" priority="413" stopIfTrue="1" operator="equal">
      <formula>$AB$7</formula>
    </cfRule>
  </conditionalFormatting>
  <conditionalFormatting sqref="H76:BA85">
    <cfRule type="cellIs" dxfId="71" priority="36" stopIfTrue="1" operator="equal">
      <formula>$W$7</formula>
    </cfRule>
    <cfRule type="cellIs" dxfId="70" priority="37" stopIfTrue="1" operator="equal">
      <formula>$V$7</formula>
    </cfRule>
    <cfRule type="cellIs" dxfId="69" priority="38" stopIfTrue="1" operator="equal">
      <formula>$U$7</formula>
    </cfRule>
    <cfRule type="cellIs" dxfId="68" priority="39" stopIfTrue="1" operator="equal">
      <formula>$T$7</formula>
    </cfRule>
    <cfRule type="cellIs" dxfId="67" priority="40" stopIfTrue="1" operator="equal">
      <formula>$S$7</formula>
    </cfRule>
  </conditionalFormatting>
  <conditionalFormatting sqref="H86:BA86">
    <cfRule type="cellIs" dxfId="66" priority="407" stopIfTrue="1" operator="equal">
      <formula>$X$7</formula>
    </cfRule>
    <cfRule type="cellIs" dxfId="65" priority="406" stopIfTrue="1" operator="equal">
      <formula>$Y$7</formula>
    </cfRule>
  </conditionalFormatting>
  <conditionalFormatting sqref="H87:BA87">
    <cfRule type="cellIs" dxfId="64" priority="404" stopIfTrue="1" operator="equal">
      <formula>$AB$7</formula>
    </cfRule>
    <cfRule type="cellIs" dxfId="63" priority="405" stopIfTrue="1" operator="equal">
      <formula>$AA$7</formula>
    </cfRule>
  </conditionalFormatting>
  <conditionalFormatting sqref="H90:BA99">
    <cfRule type="cellIs" dxfId="62" priority="31" stopIfTrue="1" operator="equal">
      <formula>$W$7</formula>
    </cfRule>
    <cfRule type="cellIs" dxfId="61" priority="32" stopIfTrue="1" operator="equal">
      <formula>$V$7</formula>
    </cfRule>
    <cfRule type="cellIs" dxfId="60" priority="34" stopIfTrue="1" operator="equal">
      <formula>$T$7</formula>
    </cfRule>
    <cfRule type="cellIs" dxfId="59" priority="35" stopIfTrue="1" operator="equal">
      <formula>$S$7</formula>
    </cfRule>
    <cfRule type="cellIs" dxfId="58" priority="33" stopIfTrue="1" operator="equal">
      <formula>$U$7</formula>
    </cfRule>
  </conditionalFormatting>
  <conditionalFormatting sqref="H100:BA100">
    <cfRule type="cellIs" dxfId="57" priority="397" stopIfTrue="1" operator="equal">
      <formula>$Y$7</formula>
    </cfRule>
    <cfRule type="cellIs" dxfId="56" priority="398" stopIfTrue="1" operator="equal">
      <formula>$X$7</formula>
    </cfRule>
  </conditionalFormatting>
  <conditionalFormatting sqref="H101:BA101">
    <cfRule type="cellIs" dxfId="55" priority="396" stopIfTrue="1" operator="equal">
      <formula>$AA$7</formula>
    </cfRule>
    <cfRule type="cellIs" dxfId="54" priority="395" stopIfTrue="1" operator="equal">
      <formula>$AB$7</formula>
    </cfRule>
  </conditionalFormatting>
  <conditionalFormatting sqref="H104:BA113">
    <cfRule type="cellIs" dxfId="53" priority="27" stopIfTrue="1" operator="equal">
      <formula>$V$7</formula>
    </cfRule>
    <cfRule type="cellIs" dxfId="52" priority="30" stopIfTrue="1" operator="equal">
      <formula>$S$7</formula>
    </cfRule>
    <cfRule type="cellIs" dxfId="51" priority="29" stopIfTrue="1" operator="equal">
      <formula>$T$7</formula>
    </cfRule>
    <cfRule type="cellIs" dxfId="50" priority="28" stopIfTrue="1" operator="equal">
      <formula>$U$7</formula>
    </cfRule>
    <cfRule type="cellIs" dxfId="49" priority="26" stopIfTrue="1" operator="equal">
      <formula>$W$7</formula>
    </cfRule>
  </conditionalFormatting>
  <conditionalFormatting sqref="H114:BA114">
    <cfRule type="cellIs" dxfId="48" priority="389" stopIfTrue="1" operator="equal">
      <formula>$X$7</formula>
    </cfRule>
    <cfRule type="cellIs" dxfId="47" priority="388" stopIfTrue="1" operator="equal">
      <formula>$Y$7</formula>
    </cfRule>
  </conditionalFormatting>
  <conditionalFormatting sqref="H115:BA115">
    <cfRule type="cellIs" dxfId="46" priority="387" stopIfTrue="1" operator="equal">
      <formula>$AA$7</formula>
    </cfRule>
    <cfRule type="cellIs" dxfId="45" priority="386" stopIfTrue="1" operator="equal">
      <formula>$AB$7</formula>
    </cfRule>
  </conditionalFormatting>
  <conditionalFormatting sqref="H118:BA127">
    <cfRule type="cellIs" dxfId="44" priority="23" stopIfTrue="1" operator="equal">
      <formula>$U$7</formula>
    </cfRule>
    <cfRule type="cellIs" dxfId="43" priority="24" stopIfTrue="1" operator="equal">
      <formula>$T$7</formula>
    </cfRule>
    <cfRule type="cellIs" dxfId="42" priority="21" stopIfTrue="1" operator="equal">
      <formula>$W$7</formula>
    </cfRule>
    <cfRule type="cellIs" dxfId="41" priority="25" stopIfTrue="1" operator="equal">
      <formula>$S$7</formula>
    </cfRule>
    <cfRule type="cellIs" dxfId="40" priority="22" stopIfTrue="1" operator="equal">
      <formula>$V$7</formula>
    </cfRule>
  </conditionalFormatting>
  <conditionalFormatting sqref="H128:BA128">
    <cfRule type="cellIs" dxfId="39" priority="380" stopIfTrue="1" operator="equal">
      <formula>$X$7</formula>
    </cfRule>
    <cfRule type="cellIs" dxfId="38" priority="379" stopIfTrue="1" operator="equal">
      <formula>$Y$7</formula>
    </cfRule>
  </conditionalFormatting>
  <conditionalFormatting sqref="H129:BA129">
    <cfRule type="cellIs" dxfId="37" priority="377" stopIfTrue="1" operator="equal">
      <formula>$AB$7</formula>
    </cfRule>
    <cfRule type="cellIs" dxfId="36" priority="378" stopIfTrue="1" operator="equal">
      <formula>$AA$7</formula>
    </cfRule>
  </conditionalFormatting>
  <conditionalFormatting sqref="H132:BA141">
    <cfRule type="cellIs" dxfId="35" priority="17" stopIfTrue="1" operator="equal">
      <formula>$V$7</formula>
    </cfRule>
    <cfRule type="cellIs" dxfId="34" priority="18" stopIfTrue="1" operator="equal">
      <formula>$U$7</formula>
    </cfRule>
    <cfRule type="cellIs" dxfId="33" priority="19" stopIfTrue="1" operator="equal">
      <formula>$T$7</formula>
    </cfRule>
    <cfRule type="cellIs" dxfId="32" priority="20" stopIfTrue="1" operator="equal">
      <formula>$S$7</formula>
    </cfRule>
    <cfRule type="cellIs" dxfId="31" priority="16" stopIfTrue="1" operator="equal">
      <formula>$W$7</formula>
    </cfRule>
  </conditionalFormatting>
  <conditionalFormatting sqref="H142:BA142">
    <cfRule type="cellIs" dxfId="30" priority="371" stopIfTrue="1" operator="equal">
      <formula>$X$7</formula>
    </cfRule>
    <cfRule type="cellIs" dxfId="29" priority="370" stopIfTrue="1" operator="equal">
      <formula>$Y$7</formula>
    </cfRule>
  </conditionalFormatting>
  <conditionalFormatting sqref="H143:BA143">
    <cfRule type="cellIs" dxfId="28" priority="369" stopIfTrue="1" operator="equal">
      <formula>$AA$7</formula>
    </cfRule>
    <cfRule type="cellIs" dxfId="27" priority="368" stopIfTrue="1" operator="equal">
      <formula>$AB$7</formula>
    </cfRule>
  </conditionalFormatting>
  <conditionalFormatting sqref="H146:BA155">
    <cfRule type="cellIs" dxfId="26" priority="15" stopIfTrue="1" operator="equal">
      <formula>$S$7</formula>
    </cfRule>
    <cfRule type="cellIs" dxfId="25" priority="13" stopIfTrue="1" operator="equal">
      <formula>$U$7</formula>
    </cfRule>
    <cfRule type="cellIs" dxfId="24" priority="12" stopIfTrue="1" operator="equal">
      <formula>$V$7</formula>
    </cfRule>
    <cfRule type="cellIs" dxfId="23" priority="11" stopIfTrue="1" operator="equal">
      <formula>$W$7</formula>
    </cfRule>
    <cfRule type="cellIs" dxfId="22" priority="14" stopIfTrue="1" operator="equal">
      <formula>$T$7</formula>
    </cfRule>
  </conditionalFormatting>
  <conditionalFormatting sqref="H156:BA156">
    <cfRule type="cellIs" dxfId="21" priority="362" stopIfTrue="1" operator="equal">
      <formula>$X$7</formula>
    </cfRule>
    <cfRule type="cellIs" dxfId="20" priority="361" stopIfTrue="1" operator="equal">
      <formula>$Y$7</formula>
    </cfRule>
  </conditionalFormatting>
  <conditionalFormatting sqref="H157:BA157">
    <cfRule type="cellIs" dxfId="19" priority="359" stopIfTrue="1" operator="equal">
      <formula>$AB$7</formula>
    </cfRule>
    <cfRule type="cellIs" dxfId="18" priority="360" stopIfTrue="1" operator="equal">
      <formula>$AA$7</formula>
    </cfRule>
  </conditionalFormatting>
  <conditionalFormatting sqref="H160:BA169">
    <cfRule type="cellIs" dxfId="17" priority="10" stopIfTrue="1" operator="equal">
      <formula>$S$7</formula>
    </cfRule>
    <cfRule type="cellIs" dxfId="16" priority="9" stopIfTrue="1" operator="equal">
      <formula>$T$7</formula>
    </cfRule>
    <cfRule type="cellIs" dxfId="15" priority="8" stopIfTrue="1" operator="equal">
      <formula>$U$7</formula>
    </cfRule>
    <cfRule type="cellIs" dxfId="14" priority="7" stopIfTrue="1" operator="equal">
      <formula>$V$7</formula>
    </cfRule>
    <cfRule type="cellIs" dxfId="13" priority="6" stopIfTrue="1" operator="equal">
      <formula>$W$7</formula>
    </cfRule>
  </conditionalFormatting>
  <conditionalFormatting sqref="H170:BA170">
    <cfRule type="cellIs" dxfId="12" priority="353" stopIfTrue="1" operator="equal">
      <formula>$X$7</formula>
    </cfRule>
    <cfRule type="cellIs" dxfId="11" priority="352" stopIfTrue="1" operator="equal">
      <formula>$Y$7</formula>
    </cfRule>
  </conditionalFormatting>
  <conditionalFormatting sqref="H171:BA171">
    <cfRule type="cellIs" dxfId="10" priority="351" stopIfTrue="1" operator="equal">
      <formula>$AA$7</formula>
    </cfRule>
    <cfRule type="cellIs" dxfId="9" priority="350" stopIfTrue="1" operator="equal">
      <formula>$AB$7</formula>
    </cfRule>
  </conditionalFormatting>
  <conditionalFormatting sqref="H174:BA183">
    <cfRule type="cellIs" dxfId="8" priority="5" stopIfTrue="1" operator="equal">
      <formula>$S$7</formula>
    </cfRule>
    <cfRule type="cellIs" dxfId="7" priority="4" stopIfTrue="1" operator="equal">
      <formula>$T$7</formula>
    </cfRule>
    <cfRule type="cellIs" dxfId="6" priority="3" stopIfTrue="1" operator="equal">
      <formula>$U$7</formula>
    </cfRule>
    <cfRule type="cellIs" dxfId="5" priority="2" stopIfTrue="1" operator="equal">
      <formula>$V$7</formula>
    </cfRule>
    <cfRule type="cellIs" dxfId="4" priority="1" stopIfTrue="1" operator="equal">
      <formula>$W$7</formula>
    </cfRule>
  </conditionalFormatting>
  <conditionalFormatting sqref="H184:BA184">
    <cfRule type="cellIs" dxfId="3" priority="344" stopIfTrue="1" operator="equal">
      <formula>$X$7</formula>
    </cfRule>
    <cfRule type="cellIs" dxfId="2" priority="343" stopIfTrue="1" operator="equal">
      <formula>$Y$7</formula>
    </cfRule>
  </conditionalFormatting>
  <conditionalFormatting sqref="H185:BA185">
    <cfRule type="cellIs" dxfId="1" priority="342" stopIfTrue="1" operator="equal">
      <formula>$AA$7</formula>
    </cfRule>
    <cfRule type="cellIs" dxfId="0" priority="341" stopIfTrue="1" operator="equal">
      <formula>$AB$7</formula>
    </cfRule>
  </conditionalFormatting>
  <pageMargins left="0.78740157480314965" right="0.39370078740157483" top="0.78740157480314965" bottom="0.78740157480314965" header="0.51181102362204722" footer="0.51181102362204722"/>
  <pageSetup paperSize="8" scale="98" fitToHeight="0" orientation="landscape" r:id="rId1"/>
  <headerFooter alignWithMargins="0">
    <oddHeader>&amp;Lトンネルカルテ様式－１２</oddHeader>
  </headerFooter>
  <rowBreaks count="2" manualBreakCount="2">
    <brk id="45" max="54" man="1"/>
    <brk id="73" max="63" man="1"/>
  </rowBreaks>
  <colBreaks count="1" manualBreakCount="1">
    <brk id="71" max="69"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B1:Z17"/>
  <sheetViews>
    <sheetView view="pageBreakPreview" zoomScale="70" zoomScaleNormal="55" zoomScaleSheetLayoutView="70" workbookViewId="0">
      <selection activeCell="AC11" sqref="AC11"/>
    </sheetView>
  </sheetViews>
  <sheetFormatPr defaultColWidth="9" defaultRowHeight="12" x14ac:dyDescent="0.15"/>
  <cols>
    <col min="1" max="1" width="1.6640625" style="610" customWidth="1"/>
    <col min="2" max="26" width="8.77734375" style="610" customWidth="1"/>
    <col min="27" max="27" width="1.33203125" style="610" customWidth="1"/>
    <col min="28" max="16384" width="9" style="610"/>
  </cols>
  <sheetData>
    <row r="1" spans="2:26" ht="12" customHeight="1" x14ac:dyDescent="0.15">
      <c r="Z1" s="611"/>
    </row>
    <row r="2" spans="2:26" ht="24.9" customHeight="1" x14ac:dyDescent="0.15">
      <c r="B2" s="612" t="s">
        <v>1246</v>
      </c>
      <c r="C2" s="613"/>
      <c r="D2" s="613"/>
      <c r="E2" s="613"/>
      <c r="F2" s="613"/>
      <c r="G2" s="613"/>
      <c r="H2" s="613"/>
      <c r="I2" s="613"/>
      <c r="J2" s="613"/>
      <c r="K2" s="613"/>
      <c r="L2" s="613"/>
      <c r="M2" s="613"/>
      <c r="N2" s="613"/>
      <c r="O2" s="614"/>
      <c r="P2" s="615"/>
      <c r="Q2" s="2024"/>
      <c r="R2" s="2025"/>
      <c r="S2" s="2025"/>
      <c r="T2" s="2025"/>
      <c r="U2" s="2026" t="s">
        <v>1224</v>
      </c>
      <c r="V2" s="2027"/>
      <c r="W2" s="2028"/>
      <c r="X2" s="2029" t="str">
        <f>'(１)ﾄﾝﾈﾙ台帳'!$AW$4</f>
        <v/>
      </c>
      <c r="Y2" s="2030"/>
      <c r="Z2" s="2031"/>
    </row>
    <row r="3" spans="2:26" s="616" customFormat="1" ht="25.2" customHeight="1" x14ac:dyDescent="0.2">
      <c r="B3" s="2032" t="s">
        <v>628</v>
      </c>
      <c r="C3" s="2033"/>
      <c r="D3" s="2034"/>
      <c r="E3" s="2035" t="str">
        <f>IF(台帳ｼｰﾄ!C8="","",台帳ｼｰﾄ!C8)</f>
        <v/>
      </c>
      <c r="F3" s="2036"/>
      <c r="G3" s="2036"/>
      <c r="H3" s="2037"/>
      <c r="I3" s="2038" t="s">
        <v>1247</v>
      </c>
      <c r="J3" s="2039"/>
      <c r="K3" s="2040"/>
      <c r="L3" s="2021" t="str">
        <f>IF(台帳ｼｰﾄ!C9="","",台帳ｼｰﾄ!C9)</f>
        <v/>
      </c>
      <c r="M3" s="2022"/>
      <c r="N3" s="2023"/>
      <c r="O3" s="2041" t="s">
        <v>1248</v>
      </c>
      <c r="P3" s="2042"/>
      <c r="Q3" s="2043"/>
      <c r="R3" s="2035" t="str">
        <f>IF('(6)定期点検調書'!AW9="","",'(6)定期点検調書'!AW9)</f>
        <v/>
      </c>
      <c r="S3" s="2036"/>
      <c r="T3" s="2037"/>
      <c r="U3" s="2047" t="s">
        <v>1249</v>
      </c>
      <c r="V3" s="2048"/>
      <c r="W3" s="2048"/>
      <c r="X3" s="2006" t="str">
        <f>IF('(6)定期点検調書'!AH9="","",'(6)定期点検調書'!AH9)</f>
        <v/>
      </c>
      <c r="Y3" s="2007"/>
      <c r="Z3" s="2008"/>
    </row>
    <row r="4" spans="2:26" s="616" customFormat="1" ht="25.2" customHeight="1" x14ac:dyDescent="0.2">
      <c r="B4" s="2012" t="s">
        <v>1250</v>
      </c>
      <c r="C4" s="2013"/>
      <c r="D4" s="2014"/>
      <c r="E4" s="2015" t="str">
        <f>IF(台帳ｼｰﾄ!C7="","",台帳ｼｰﾄ!C7)</f>
        <v/>
      </c>
      <c r="F4" s="2016"/>
      <c r="G4" s="2016"/>
      <c r="H4" s="2017"/>
      <c r="I4" s="2018" t="s">
        <v>1251</v>
      </c>
      <c r="J4" s="2019"/>
      <c r="K4" s="2020"/>
      <c r="L4" s="2021" t="str">
        <f>IF(台帳ｼｰﾄ!C5="","",台帳ｼｰﾄ!C5)</f>
        <v/>
      </c>
      <c r="M4" s="2022"/>
      <c r="N4" s="2023"/>
      <c r="O4" s="2044"/>
      <c r="P4" s="2045"/>
      <c r="Q4" s="2046"/>
      <c r="R4" s="2015" t="str">
        <f>IF('(6)定期点検調書'!BO9="","",'(6)定期点検調書'!BO9)</f>
        <v/>
      </c>
      <c r="S4" s="2016"/>
      <c r="T4" s="2017"/>
      <c r="U4" s="2049"/>
      <c r="V4" s="2050"/>
      <c r="W4" s="2050"/>
      <c r="X4" s="2009"/>
      <c r="Y4" s="2010"/>
      <c r="Z4" s="2011"/>
    </row>
    <row r="5" spans="2:26" ht="49.95" customHeight="1" x14ac:dyDescent="0.15">
      <c r="B5" s="1994" t="s">
        <v>1252</v>
      </c>
      <c r="C5" s="1995"/>
      <c r="D5" s="1995"/>
      <c r="E5" s="1995"/>
      <c r="F5" s="1995"/>
      <c r="G5" s="1995"/>
      <c r="H5" s="1995"/>
      <c r="I5" s="1995"/>
      <c r="J5" s="1995"/>
      <c r="K5" s="1995"/>
      <c r="L5" s="1995"/>
      <c r="M5" s="1995"/>
      <c r="N5" s="1995"/>
      <c r="O5" s="1995"/>
      <c r="P5" s="1995"/>
      <c r="Q5" s="1995"/>
      <c r="R5" s="1995"/>
      <c r="S5" s="1995"/>
      <c r="T5" s="1995"/>
      <c r="U5" s="1995"/>
      <c r="V5" s="1995"/>
      <c r="W5" s="1995"/>
      <c r="X5" s="1995"/>
      <c r="Y5" s="1995"/>
      <c r="Z5" s="1996"/>
    </row>
    <row r="6" spans="2:26" ht="49.95" customHeight="1" x14ac:dyDescent="0.15">
      <c r="B6" s="1997"/>
      <c r="C6" s="1998"/>
      <c r="D6" s="1998"/>
      <c r="E6" s="1998"/>
      <c r="F6" s="1998"/>
      <c r="G6" s="1998"/>
      <c r="H6" s="1998"/>
      <c r="I6" s="1998"/>
      <c r="J6" s="1998"/>
      <c r="K6" s="1998"/>
      <c r="L6" s="1998"/>
      <c r="M6" s="1998"/>
      <c r="N6" s="1998"/>
      <c r="O6" s="1998"/>
      <c r="P6" s="1998"/>
      <c r="Q6" s="1998"/>
      <c r="R6" s="1998"/>
      <c r="S6" s="1998"/>
      <c r="T6" s="1998"/>
      <c r="U6" s="1998"/>
      <c r="V6" s="1998"/>
      <c r="W6" s="1998"/>
      <c r="X6" s="1998"/>
      <c r="Y6" s="1998"/>
      <c r="Z6" s="1999"/>
    </row>
    <row r="7" spans="2:26" ht="100.2" customHeight="1" x14ac:dyDescent="0.15">
      <c r="B7" s="2000"/>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2"/>
    </row>
    <row r="8" spans="2:26" ht="49.95" customHeight="1" x14ac:dyDescent="0.15">
      <c r="B8" s="2000"/>
      <c r="C8" s="2001"/>
      <c r="D8" s="2001"/>
      <c r="E8" s="2001"/>
      <c r="F8" s="2001"/>
      <c r="G8" s="2001"/>
      <c r="H8" s="2001"/>
      <c r="I8" s="2001"/>
      <c r="J8" s="2001"/>
      <c r="K8" s="2001"/>
      <c r="L8" s="2001"/>
      <c r="M8" s="2001"/>
      <c r="N8" s="2001"/>
      <c r="O8" s="2001"/>
      <c r="P8" s="2001"/>
      <c r="Q8" s="2001"/>
      <c r="R8" s="2001"/>
      <c r="S8" s="2001"/>
      <c r="T8" s="2001"/>
      <c r="U8" s="2001"/>
      <c r="V8" s="2001"/>
      <c r="W8" s="2001"/>
      <c r="X8" s="2001"/>
      <c r="Y8" s="2001"/>
      <c r="Z8" s="2002"/>
    </row>
    <row r="9" spans="2:26" ht="100.2" customHeight="1" x14ac:dyDescent="0.15">
      <c r="B9" s="2000"/>
      <c r="C9" s="2001"/>
      <c r="D9" s="2001"/>
      <c r="E9" s="2001"/>
      <c r="F9" s="2001"/>
      <c r="G9" s="2001"/>
      <c r="H9" s="2001"/>
      <c r="I9" s="2001"/>
      <c r="J9" s="2001"/>
      <c r="K9" s="2001"/>
      <c r="L9" s="2001"/>
      <c r="M9" s="2001"/>
      <c r="N9" s="2001"/>
      <c r="O9" s="2001"/>
      <c r="P9" s="2001"/>
      <c r="Q9" s="2001"/>
      <c r="R9" s="2001"/>
      <c r="S9" s="2001"/>
      <c r="T9" s="2001"/>
      <c r="U9" s="2001"/>
      <c r="V9" s="2001"/>
      <c r="W9" s="2001"/>
      <c r="X9" s="2001"/>
      <c r="Y9" s="2001"/>
      <c r="Z9" s="2002"/>
    </row>
    <row r="10" spans="2:26" ht="49.95" customHeight="1" x14ac:dyDescent="0.15">
      <c r="B10" s="2000"/>
      <c r="C10" s="2001"/>
      <c r="D10" s="2001"/>
      <c r="E10" s="2001"/>
      <c r="F10" s="2001"/>
      <c r="G10" s="2001"/>
      <c r="H10" s="2001"/>
      <c r="I10" s="2001"/>
      <c r="J10" s="2001"/>
      <c r="K10" s="2001"/>
      <c r="L10" s="2001"/>
      <c r="M10" s="2001"/>
      <c r="N10" s="2001"/>
      <c r="O10" s="2001"/>
      <c r="P10" s="2001"/>
      <c r="Q10" s="2001"/>
      <c r="R10" s="2001"/>
      <c r="S10" s="2001"/>
      <c r="T10" s="2001"/>
      <c r="U10" s="2001"/>
      <c r="V10" s="2001"/>
      <c r="W10" s="2001"/>
      <c r="X10" s="2001"/>
      <c r="Y10" s="2001"/>
      <c r="Z10" s="2002"/>
    </row>
    <row r="11" spans="2:26" ht="100.2" customHeight="1" x14ac:dyDescent="0.15">
      <c r="B11" s="2000"/>
      <c r="C11" s="2001"/>
      <c r="D11" s="2001"/>
      <c r="E11" s="2001"/>
      <c r="F11" s="2001"/>
      <c r="G11" s="2001"/>
      <c r="H11" s="2001"/>
      <c r="I11" s="2001"/>
      <c r="J11" s="2001"/>
      <c r="K11" s="2001"/>
      <c r="L11" s="2001"/>
      <c r="M11" s="2001"/>
      <c r="N11" s="2001"/>
      <c r="O11" s="2001"/>
      <c r="P11" s="2001"/>
      <c r="Q11" s="2001"/>
      <c r="R11" s="2001"/>
      <c r="S11" s="2001"/>
      <c r="T11" s="2001"/>
      <c r="U11" s="2001"/>
      <c r="V11" s="2001"/>
      <c r="W11" s="2001"/>
      <c r="X11" s="2001"/>
      <c r="Y11" s="2001"/>
      <c r="Z11" s="2002"/>
    </row>
    <row r="12" spans="2:26" ht="49.95" customHeight="1" x14ac:dyDescent="0.15">
      <c r="B12" s="2000"/>
      <c r="C12" s="2001"/>
      <c r="D12" s="2001"/>
      <c r="E12" s="2001"/>
      <c r="F12" s="2001"/>
      <c r="G12" s="2001"/>
      <c r="H12" s="2001"/>
      <c r="I12" s="2001"/>
      <c r="J12" s="2001"/>
      <c r="K12" s="2001"/>
      <c r="L12" s="2001"/>
      <c r="M12" s="2001"/>
      <c r="N12" s="2001"/>
      <c r="O12" s="2001"/>
      <c r="P12" s="2001"/>
      <c r="Q12" s="2001"/>
      <c r="R12" s="2001"/>
      <c r="S12" s="2001"/>
      <c r="T12" s="2001"/>
      <c r="U12" s="2001"/>
      <c r="V12" s="2001"/>
      <c r="W12" s="2001"/>
      <c r="X12" s="2001"/>
      <c r="Y12" s="2001"/>
      <c r="Z12" s="2002"/>
    </row>
    <row r="13" spans="2:26" ht="100.2" customHeight="1" x14ac:dyDescent="0.15">
      <c r="B13" s="2000"/>
      <c r="C13" s="2001"/>
      <c r="D13" s="2001"/>
      <c r="E13" s="2001"/>
      <c r="F13" s="2001"/>
      <c r="G13" s="2001"/>
      <c r="H13" s="2001"/>
      <c r="I13" s="2001"/>
      <c r="J13" s="2001"/>
      <c r="K13" s="2001"/>
      <c r="L13" s="2001"/>
      <c r="M13" s="2001"/>
      <c r="N13" s="2001"/>
      <c r="O13" s="2001"/>
      <c r="P13" s="2001"/>
      <c r="Q13" s="2001"/>
      <c r="R13" s="2001"/>
      <c r="S13" s="2001"/>
      <c r="T13" s="2001"/>
      <c r="U13" s="2001"/>
      <c r="V13" s="2001"/>
      <c r="W13" s="2001"/>
      <c r="X13" s="2001"/>
      <c r="Y13" s="2001"/>
      <c r="Z13" s="2002"/>
    </row>
    <row r="14" spans="2:26" ht="49.95" customHeight="1" x14ac:dyDescent="0.15">
      <c r="B14" s="2000"/>
      <c r="C14" s="2001"/>
      <c r="D14" s="2001"/>
      <c r="E14" s="2001"/>
      <c r="F14" s="2001"/>
      <c r="G14" s="2001"/>
      <c r="H14" s="2001"/>
      <c r="I14" s="2001"/>
      <c r="J14" s="2001"/>
      <c r="K14" s="2001"/>
      <c r="L14" s="2001"/>
      <c r="M14" s="2001"/>
      <c r="N14" s="2001"/>
      <c r="O14" s="2001"/>
      <c r="P14" s="2001"/>
      <c r="Q14" s="2001"/>
      <c r="R14" s="2001"/>
      <c r="S14" s="2001"/>
      <c r="T14" s="2001"/>
      <c r="U14" s="2001"/>
      <c r="V14" s="2001"/>
      <c r="W14" s="2001"/>
      <c r="X14" s="2001"/>
      <c r="Y14" s="2001"/>
      <c r="Z14" s="2002"/>
    </row>
    <row r="15" spans="2:26" ht="100.2" customHeight="1" x14ac:dyDescent="0.15">
      <c r="B15" s="2003"/>
      <c r="C15" s="2004"/>
      <c r="D15" s="2004"/>
      <c r="E15" s="2004"/>
      <c r="F15" s="2004"/>
      <c r="G15" s="2004"/>
      <c r="H15" s="2004"/>
      <c r="I15" s="2004"/>
      <c r="J15" s="2004"/>
      <c r="K15" s="2004"/>
      <c r="L15" s="2004"/>
      <c r="M15" s="2004"/>
      <c r="N15" s="2004"/>
      <c r="O15" s="2004"/>
      <c r="P15" s="2004"/>
      <c r="Q15" s="2004"/>
      <c r="R15" s="2004"/>
      <c r="S15" s="2004"/>
      <c r="T15" s="2004"/>
      <c r="U15" s="2004"/>
      <c r="V15" s="2004"/>
      <c r="W15" s="2004"/>
      <c r="X15" s="2004"/>
      <c r="Y15" s="2004"/>
      <c r="Z15" s="2005"/>
    </row>
    <row r="16" spans="2:26" ht="12" customHeight="1" x14ac:dyDescent="0.15">
      <c r="B16" s="617"/>
      <c r="C16" s="618"/>
      <c r="D16" s="619"/>
      <c r="E16" s="620"/>
      <c r="F16" s="620"/>
      <c r="G16" s="620"/>
      <c r="H16" s="620"/>
      <c r="I16" s="620"/>
      <c r="J16" s="620"/>
      <c r="K16" s="620"/>
      <c r="L16" s="620"/>
      <c r="M16" s="620"/>
      <c r="N16" s="620"/>
      <c r="O16" s="620"/>
      <c r="P16" s="620"/>
      <c r="Q16" s="620"/>
      <c r="R16" s="620"/>
      <c r="S16" s="620"/>
      <c r="T16" s="620"/>
      <c r="U16" s="620"/>
      <c r="V16" s="620"/>
      <c r="W16" s="620"/>
      <c r="X16" s="620"/>
      <c r="Y16" s="620"/>
      <c r="Z16" s="620"/>
    </row>
    <row r="17" spans="2:2" ht="30" customHeight="1" x14ac:dyDescent="0.15">
      <c r="B17" s="621" t="s">
        <v>1253</v>
      </c>
    </row>
  </sheetData>
  <mergeCells count="18">
    <mergeCell ref="Q2:T2"/>
    <mergeCell ref="U2:W2"/>
    <mergeCell ref="X2:Z2"/>
    <mergeCell ref="B3:D3"/>
    <mergeCell ref="E3:H3"/>
    <mergeCell ref="I3:K3"/>
    <mergeCell ref="L3:N3"/>
    <mergeCell ref="O3:Q4"/>
    <mergeCell ref="R3:T3"/>
    <mergeCell ref="U3:W4"/>
    <mergeCell ref="B5:Z5"/>
    <mergeCell ref="B6:Z15"/>
    <mergeCell ref="X3:Z4"/>
    <mergeCell ref="B4:D4"/>
    <mergeCell ref="E4:H4"/>
    <mergeCell ref="I4:K4"/>
    <mergeCell ref="L4:N4"/>
    <mergeCell ref="R4:T4"/>
  </mergeCells>
  <phoneticPr fontId="2"/>
  <dataValidations xWindow="1286" yWindow="435" count="1">
    <dataValidation allowBlank="1" showErrorMessage="1" sqref="B6:Z15" xr:uid="{00000000-0002-0000-0F00-000000000000}"/>
  </dataValidations>
  <pageMargins left="0.70866141732283472" right="0.70866141732283472" top="0.74803149606299213" bottom="0.74803149606299213" header="0.31496062992125984" footer="0.31496062992125984"/>
  <pageSetup paperSize="8" scale="87" orientation="landscape" r:id="rId1"/>
  <headerFooter>
    <oddHeader>&amp;Lトンネルカルテ様式ー１３</oddHeader>
  </headerFooter>
  <rowBreaks count="1" manualBreakCount="1">
    <brk id="16"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dimension ref="A1:HT96"/>
  <sheetViews>
    <sheetView view="pageBreakPreview" zoomScale="85" zoomScaleNormal="100" zoomScaleSheetLayoutView="85" workbookViewId="0">
      <selection activeCell="BC9" sqref="BC9"/>
    </sheetView>
  </sheetViews>
  <sheetFormatPr defaultColWidth="2.6640625" defaultRowHeight="13.2" x14ac:dyDescent="0.2"/>
  <cols>
    <col min="1" max="41" width="2.6640625" style="66"/>
    <col min="42" max="42" width="2.77734375" style="66" customWidth="1"/>
    <col min="43" max="58" width="2.6640625" style="66"/>
    <col min="59" max="60" width="2.6640625" style="66" customWidth="1"/>
    <col min="61" max="75" width="2.6640625" style="66"/>
    <col min="76" max="76" width="2.6640625" style="66" customWidth="1"/>
    <col min="77" max="16384" width="2.6640625" style="66"/>
  </cols>
  <sheetData>
    <row r="1" spans="1:76" ht="24" customHeight="1" x14ac:dyDescent="0.2">
      <c r="A1" s="91"/>
      <c r="B1" s="91"/>
      <c r="C1" s="91"/>
      <c r="D1" s="91"/>
      <c r="E1" s="91"/>
      <c r="F1" s="91"/>
      <c r="G1" s="91"/>
      <c r="H1" s="92"/>
      <c r="I1" s="92"/>
      <c r="J1" s="92"/>
      <c r="K1" s="92"/>
      <c r="L1" s="92"/>
      <c r="M1" s="92"/>
      <c r="N1" s="92"/>
      <c r="O1" s="92"/>
      <c r="P1" s="92"/>
      <c r="Q1" s="92"/>
      <c r="R1" s="92"/>
      <c r="S1" s="92"/>
      <c r="T1" s="92"/>
      <c r="U1" s="92"/>
      <c r="V1" s="92"/>
      <c r="W1" s="92"/>
      <c r="X1" s="92"/>
      <c r="Y1" s="92"/>
      <c r="Z1" s="92"/>
      <c r="AA1" s="92"/>
      <c r="AB1" s="92"/>
      <c r="AC1" s="92"/>
      <c r="AD1" s="92"/>
      <c r="AE1" s="232" t="s">
        <v>963</v>
      </c>
      <c r="AF1" s="232"/>
      <c r="AG1" s="232"/>
      <c r="AH1" s="232"/>
      <c r="AI1" s="232"/>
      <c r="AJ1" s="232"/>
      <c r="AK1" s="232"/>
      <c r="AL1" s="232"/>
      <c r="AM1" s="232"/>
      <c r="AN1" s="232" t="s">
        <v>964</v>
      </c>
      <c r="AO1" s="232"/>
      <c r="AP1" s="1779">
        <v>1</v>
      </c>
      <c r="AQ1" s="1779"/>
      <c r="AR1" s="232" t="s">
        <v>965</v>
      </c>
      <c r="AS1" s="1779"/>
      <c r="AT1" s="1779"/>
      <c r="AU1" s="232" t="s">
        <v>966</v>
      </c>
      <c r="AV1" s="92" t="s">
        <v>613</v>
      </c>
      <c r="AW1" s="92"/>
      <c r="AX1" s="92"/>
      <c r="AY1" s="92"/>
      <c r="AZ1" s="92"/>
      <c r="BA1" s="92"/>
      <c r="BB1" s="232"/>
      <c r="BC1" s="232"/>
      <c r="BD1" s="232"/>
      <c r="BE1" s="232"/>
      <c r="BF1" s="232"/>
      <c r="BG1" s="1779"/>
      <c r="BH1" s="1779"/>
      <c r="BI1" s="232"/>
      <c r="BJ1" s="1779"/>
      <c r="BK1" s="1779"/>
      <c r="BL1" s="1779"/>
      <c r="BM1" s="1161" t="str">
        <f>IF(台帳ｼｰﾄ!$C$5="","",+台帳ｼｰﾄ!$C$5)</f>
        <v/>
      </c>
      <c r="BN1" s="1161"/>
      <c r="BO1" s="1161"/>
      <c r="BP1" s="1161"/>
      <c r="BQ1" s="1161"/>
      <c r="BR1" s="1161"/>
      <c r="BS1" s="1161"/>
      <c r="BT1" s="1161"/>
      <c r="BU1" s="1161"/>
      <c r="BV1" s="1161"/>
      <c r="BW1" s="1161"/>
      <c r="BX1" s="1161"/>
    </row>
    <row r="2" spans="1:76" ht="30" customHeight="1" x14ac:dyDescent="0.2">
      <c r="A2" s="1761" t="s">
        <v>94</v>
      </c>
      <c r="B2" s="1762"/>
      <c r="C2" s="1762"/>
      <c r="D2" s="1762"/>
      <c r="E2" s="1762"/>
      <c r="F2" s="1762"/>
      <c r="G2" s="1763"/>
      <c r="H2" s="1116" t="str">
        <f>IF(台帳ｼｰﾄ!$C$7="","",台帳ｼｰﾄ!$C$7)</f>
        <v/>
      </c>
      <c r="I2" s="1117"/>
      <c r="J2" s="1117"/>
      <c r="K2" s="1117"/>
      <c r="L2" s="1117"/>
      <c r="M2" s="1117"/>
      <c r="N2" s="1117"/>
      <c r="O2" s="1117"/>
      <c r="P2" s="1117"/>
      <c r="Q2" s="1117"/>
      <c r="R2" s="1117"/>
      <c r="S2" s="1732"/>
      <c r="T2" s="1819" t="s">
        <v>97</v>
      </c>
      <c r="U2" s="1762"/>
      <c r="V2" s="1762"/>
      <c r="W2" s="1762"/>
      <c r="X2" s="1762"/>
      <c r="Y2" s="1762"/>
      <c r="Z2" s="1763"/>
      <c r="AA2" s="1116" t="str">
        <f>IF(台帳ｼｰﾄ!$C$12="","",台帳ｼｰﾄ!$C$12&amp;" ｍ")</f>
        <v/>
      </c>
      <c r="AB2" s="1117"/>
      <c r="AC2" s="1117"/>
      <c r="AD2" s="1117"/>
      <c r="AE2" s="1117"/>
      <c r="AF2" s="1117"/>
      <c r="AG2" s="1117"/>
      <c r="AH2" s="1117"/>
      <c r="AI2" s="1117"/>
      <c r="AJ2" s="1117"/>
      <c r="AK2" s="1117"/>
      <c r="AL2" s="1118"/>
      <c r="AM2" s="1819" t="s">
        <v>75</v>
      </c>
      <c r="AN2" s="1762"/>
      <c r="AO2" s="1762"/>
      <c r="AP2" s="1762"/>
      <c r="AQ2" s="1762"/>
      <c r="AR2" s="1762"/>
      <c r="AS2" s="1763"/>
      <c r="AT2" s="1116" t="str">
        <f>IF(台帳ｼｰﾄ!$C$13="","",台帳ｼｰﾄ!$C$13)</f>
        <v/>
      </c>
      <c r="AU2" s="1117"/>
      <c r="AV2" s="1117"/>
      <c r="AW2" s="1117"/>
      <c r="AX2" s="1117"/>
      <c r="AY2" s="1117"/>
      <c r="AZ2" s="1117"/>
      <c r="BA2" s="1117"/>
      <c r="BB2" s="1117"/>
      <c r="BC2" s="1117"/>
      <c r="BD2" s="1117"/>
      <c r="BE2" s="1118"/>
      <c r="BF2" s="1819" t="s">
        <v>76</v>
      </c>
      <c r="BG2" s="1762"/>
      <c r="BH2" s="1762"/>
      <c r="BI2" s="1762"/>
      <c r="BJ2" s="1762"/>
      <c r="BK2" s="1762"/>
      <c r="BL2" s="1763"/>
      <c r="BM2" s="1116" t="str">
        <f>IF(台帳ｼｰﾄ!$H$42="","",台帳ｼｰﾄ!$H$42)</f>
        <v/>
      </c>
      <c r="BN2" s="1117"/>
      <c r="BO2" s="1117"/>
      <c r="BP2" s="1117"/>
      <c r="BQ2" s="1117"/>
      <c r="BR2" s="1117"/>
      <c r="BS2" s="1117"/>
      <c r="BT2" s="1117"/>
      <c r="BU2" s="1117"/>
      <c r="BV2" s="1117"/>
      <c r="BW2" s="1117"/>
      <c r="BX2" s="1118"/>
    </row>
    <row r="3" spans="1:76" ht="30" customHeight="1" x14ac:dyDescent="0.2">
      <c r="A3" s="2052" t="s">
        <v>580</v>
      </c>
      <c r="B3" s="2052"/>
      <c r="C3" s="2052"/>
      <c r="D3" s="2052"/>
      <c r="E3" s="2051" t="s">
        <v>1220</v>
      </c>
      <c r="F3" s="1117"/>
      <c r="G3" s="1117"/>
      <c r="H3" s="1117"/>
      <c r="I3" s="1117" t="str">
        <f>IF('(6)定期点検調書'!AW9="","",'(6)定期点検調書'!AW9)</f>
        <v/>
      </c>
      <c r="J3" s="1117"/>
      <c r="K3" s="1117"/>
      <c r="L3" s="1117"/>
      <c r="M3" s="1117"/>
      <c r="N3" s="1117"/>
      <c r="O3" s="1117"/>
      <c r="P3" s="1117"/>
      <c r="Q3" s="1117"/>
      <c r="R3" s="1117"/>
      <c r="S3" s="1117"/>
      <c r="T3" s="1117"/>
      <c r="U3" s="1117"/>
      <c r="V3" s="1117"/>
      <c r="W3" s="1117"/>
      <c r="X3" s="1117"/>
      <c r="Y3" s="1117"/>
      <c r="Z3" s="1117"/>
      <c r="AA3" s="1117" t="s">
        <v>1219</v>
      </c>
      <c r="AB3" s="1117"/>
      <c r="AC3" s="1117"/>
      <c r="AD3" s="1117"/>
      <c r="AE3" s="1117" t="str">
        <f>IF('(6)定期点検調書'!BO9="","",'(6)定期点検調書'!BO9)</f>
        <v/>
      </c>
      <c r="AF3" s="1117"/>
      <c r="AG3" s="1117"/>
      <c r="AH3" s="1117"/>
      <c r="AI3" s="1117"/>
      <c r="AJ3" s="1117"/>
      <c r="AK3" s="1117"/>
      <c r="AL3" s="1117"/>
      <c r="AM3" s="1117"/>
      <c r="AN3" s="1117"/>
      <c r="AO3" s="1117"/>
      <c r="AP3" s="1117" t="s">
        <v>1221</v>
      </c>
      <c r="AQ3" s="1117"/>
      <c r="AR3" s="1117"/>
      <c r="AS3" s="1117"/>
      <c r="AT3" s="1117" t="str">
        <f>IF('(6)定期点検調書'!CC9="","",'(6)定期点検調書'!CC9)</f>
        <v/>
      </c>
      <c r="AU3" s="1117"/>
      <c r="AV3" s="1117"/>
      <c r="AW3" s="1117"/>
      <c r="AX3" s="1117"/>
      <c r="AY3" s="1117"/>
      <c r="AZ3" s="1117"/>
      <c r="BA3" s="1117"/>
      <c r="BB3" s="1117"/>
      <c r="BC3" s="1117"/>
      <c r="BD3" s="1117"/>
      <c r="BE3" s="1118"/>
      <c r="BF3" s="1819" t="s">
        <v>985</v>
      </c>
      <c r="BG3" s="1762"/>
      <c r="BH3" s="1762"/>
      <c r="BI3" s="1762"/>
      <c r="BJ3" s="1762"/>
      <c r="BK3" s="1762"/>
      <c r="BL3" s="1763"/>
      <c r="BM3" s="1116" t="str">
        <f>IF('(6)定期点検調書'!BY8="","",'(6)定期点検調書'!BY8)</f>
        <v/>
      </c>
      <c r="BN3" s="1117"/>
      <c r="BO3" s="1117"/>
      <c r="BP3" s="1117"/>
      <c r="BQ3" s="1117"/>
      <c r="BR3" s="1117"/>
      <c r="BS3" s="1117"/>
      <c r="BT3" s="1117"/>
      <c r="BU3" s="1117"/>
      <c r="BV3" s="1117"/>
      <c r="BW3" s="1117"/>
      <c r="BX3" s="1118"/>
    </row>
    <row r="4" spans="1:76" ht="6" customHeight="1" x14ac:dyDescent="0.2">
      <c r="AL4" s="506"/>
      <c r="AO4" s="506"/>
      <c r="AP4" s="506"/>
      <c r="AQ4" s="506"/>
      <c r="AR4" s="506"/>
      <c r="AS4" s="506"/>
      <c r="AT4" s="506"/>
      <c r="AU4" s="506"/>
      <c r="AV4" s="506"/>
      <c r="AW4" s="506"/>
      <c r="AX4" s="506"/>
      <c r="AY4" s="506"/>
      <c r="AZ4" s="506"/>
      <c r="BA4" s="506"/>
      <c r="BB4" s="506"/>
      <c r="BC4" s="506"/>
      <c r="BD4" s="506"/>
      <c r="BE4" s="506"/>
      <c r="BF4" s="506"/>
      <c r="BG4" s="506"/>
      <c r="BH4" s="506"/>
      <c r="BI4" s="506"/>
      <c r="BL4" s="506"/>
      <c r="BM4" s="506"/>
      <c r="BP4" s="506"/>
      <c r="BQ4" s="506"/>
      <c r="BR4" s="506"/>
      <c r="BS4" s="506"/>
      <c r="BT4" s="506"/>
      <c r="BU4" s="506"/>
      <c r="BV4" s="506"/>
      <c r="BW4" s="506"/>
      <c r="BX4" s="507"/>
    </row>
    <row r="5" spans="1:76" ht="48" customHeight="1" x14ac:dyDescent="0.2">
      <c r="A5" s="2058" t="s">
        <v>103</v>
      </c>
      <c r="B5" s="2058"/>
      <c r="C5" s="2058"/>
      <c r="D5" s="2058"/>
      <c r="E5" s="2053" t="s">
        <v>635</v>
      </c>
      <c r="F5" s="2054"/>
      <c r="G5" s="2059" t="s">
        <v>589</v>
      </c>
      <c r="H5" s="2059"/>
      <c r="I5" s="2059"/>
      <c r="J5" s="2059"/>
      <c r="K5" s="2059"/>
      <c r="L5" s="2059"/>
      <c r="M5" s="2059"/>
      <c r="N5" s="2059"/>
      <c r="O5" s="2059"/>
      <c r="P5" s="2059"/>
      <c r="Q5" s="2059"/>
      <c r="R5" s="2059"/>
      <c r="S5" s="2059"/>
      <c r="T5" s="2060"/>
      <c r="U5" s="2061" t="s">
        <v>575</v>
      </c>
      <c r="V5" s="2062"/>
      <c r="W5" s="2059" t="s">
        <v>1104</v>
      </c>
      <c r="X5" s="2059"/>
      <c r="Y5" s="2059"/>
      <c r="Z5" s="2059"/>
      <c r="AA5" s="2059"/>
      <c r="AB5" s="2059"/>
      <c r="AC5" s="2059"/>
      <c r="AD5" s="2059"/>
      <c r="AE5" s="2059"/>
      <c r="AF5" s="2059"/>
      <c r="AG5" s="2059"/>
      <c r="AH5" s="2059"/>
      <c r="AI5" s="2059"/>
      <c r="AJ5" s="2060"/>
      <c r="AK5" s="2053" t="s">
        <v>642</v>
      </c>
      <c r="AL5" s="2054"/>
      <c r="AM5" s="2059" t="s">
        <v>590</v>
      </c>
      <c r="AN5" s="2059"/>
      <c r="AO5" s="2059"/>
      <c r="AP5" s="2059"/>
      <c r="AQ5" s="2059"/>
      <c r="AR5" s="2059"/>
      <c r="AS5" s="2059"/>
      <c r="AT5" s="2059"/>
      <c r="AU5" s="2059"/>
      <c r="AV5" s="2059"/>
      <c r="AW5" s="2059"/>
      <c r="AX5" s="2059"/>
      <c r="AY5" s="2059"/>
      <c r="AZ5" s="2060"/>
      <c r="BA5" s="2053" t="s">
        <v>830</v>
      </c>
      <c r="BB5" s="2054"/>
      <c r="BC5" s="2059" t="s">
        <v>588</v>
      </c>
      <c r="BD5" s="2059"/>
      <c r="BE5" s="2059"/>
      <c r="BF5" s="2059"/>
      <c r="BG5" s="2059"/>
      <c r="BH5" s="2059"/>
      <c r="BI5" s="2059"/>
      <c r="BJ5" s="2059"/>
      <c r="BK5" s="2059"/>
      <c r="BL5" s="2060"/>
      <c r="BM5" s="2053" t="s">
        <v>644</v>
      </c>
      <c r="BN5" s="2054"/>
      <c r="BO5" s="2059" t="s">
        <v>0</v>
      </c>
      <c r="BP5" s="2059"/>
      <c r="BQ5" s="2059"/>
      <c r="BR5" s="2059"/>
      <c r="BS5" s="2059"/>
      <c r="BT5" s="2059"/>
      <c r="BU5" s="2059"/>
      <c r="BV5" s="2059"/>
      <c r="BW5" s="2059"/>
      <c r="BX5" s="2060"/>
    </row>
    <row r="6" spans="1:76" ht="105" customHeight="1" x14ac:dyDescent="0.2">
      <c r="A6" s="163"/>
      <c r="B6" s="164"/>
      <c r="C6" s="164"/>
      <c r="D6" s="164"/>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4"/>
      <c r="AW6" s="164"/>
      <c r="AX6" s="164"/>
      <c r="AY6" s="164"/>
      <c r="AZ6" s="164"/>
      <c r="BA6" s="164"/>
      <c r="BB6" s="164"/>
      <c r="BC6" s="164"/>
      <c r="BD6" s="164"/>
      <c r="BE6" s="164"/>
      <c r="BF6" s="2082" t="s">
        <v>967</v>
      </c>
      <c r="BG6" s="2083"/>
      <c r="BH6" s="2083"/>
      <c r="BI6" s="2083"/>
      <c r="BJ6" s="2083"/>
      <c r="BK6" s="2083"/>
      <c r="BL6" s="2083"/>
      <c r="BM6" s="2083"/>
      <c r="BN6" s="2083"/>
      <c r="BO6" s="2083"/>
      <c r="BP6" s="2083"/>
      <c r="BQ6" s="2083"/>
      <c r="BR6" s="2083"/>
      <c r="BS6" s="2083"/>
      <c r="BT6" s="2083"/>
      <c r="BU6" s="2083"/>
      <c r="BV6" s="2083"/>
      <c r="BW6" s="2083"/>
      <c r="BX6" s="2084"/>
    </row>
    <row r="7" spans="1:76" ht="20.25" customHeight="1" x14ac:dyDescent="0.2">
      <c r="A7" s="2072" t="s">
        <v>61</v>
      </c>
      <c r="B7" s="2072"/>
      <c r="C7" s="2063" t="s">
        <v>62</v>
      </c>
      <c r="D7" s="2063"/>
      <c r="E7" s="1737" t="s">
        <v>971</v>
      </c>
      <c r="F7" s="1737"/>
      <c r="G7" s="1737"/>
      <c r="H7" s="1737"/>
      <c r="I7" s="1737"/>
      <c r="J7" s="1737"/>
      <c r="K7" s="1737"/>
      <c r="L7" s="1737"/>
      <c r="M7" s="1737" t="s">
        <v>968</v>
      </c>
      <c r="N7" s="1737"/>
      <c r="O7" s="1737"/>
      <c r="P7" s="1737"/>
      <c r="Q7" s="95">
        <v>1</v>
      </c>
      <c r="R7" s="87"/>
      <c r="S7" s="87"/>
      <c r="T7" s="87"/>
      <c r="U7" s="95"/>
      <c r="V7" s="87"/>
      <c r="W7" s="87"/>
      <c r="X7" s="87"/>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6"/>
    </row>
    <row r="8" spans="1:76" ht="20.25" customHeight="1" x14ac:dyDescent="0.2">
      <c r="A8" s="2072"/>
      <c r="B8" s="2072"/>
      <c r="C8" s="2063"/>
      <c r="D8" s="2063"/>
      <c r="E8" s="97"/>
      <c r="F8" s="13"/>
      <c r="G8" s="97"/>
      <c r="H8" s="98"/>
      <c r="I8" s="99"/>
      <c r="J8" s="97"/>
      <c r="K8" s="97"/>
      <c r="L8" s="97"/>
      <c r="M8" s="97"/>
      <c r="N8" s="100"/>
      <c r="O8" s="100"/>
      <c r="P8" s="100"/>
      <c r="Q8" s="101"/>
      <c r="R8" s="102"/>
      <c r="S8" s="102"/>
      <c r="T8" s="102"/>
      <c r="U8" s="102"/>
      <c r="V8" s="102"/>
      <c r="W8" s="102"/>
      <c r="X8" s="102"/>
      <c r="Y8" s="102"/>
      <c r="Z8" s="102"/>
      <c r="AA8" s="103"/>
      <c r="AB8" s="103"/>
      <c r="AC8" s="102"/>
      <c r="AD8" s="103"/>
      <c r="AE8" s="103"/>
      <c r="AF8" s="103"/>
      <c r="AG8" s="102"/>
      <c r="AH8" s="103"/>
      <c r="AI8" s="103"/>
      <c r="AJ8" s="103"/>
      <c r="AK8" s="102"/>
      <c r="AL8" s="103"/>
      <c r="AM8" s="103"/>
      <c r="AN8" s="103"/>
      <c r="AO8" s="102"/>
      <c r="AP8" s="103"/>
      <c r="AQ8" s="103"/>
      <c r="AR8" s="103"/>
      <c r="AS8" s="102"/>
      <c r="AT8" s="103"/>
      <c r="AU8" s="103"/>
      <c r="AV8" s="103"/>
      <c r="AW8" s="102"/>
      <c r="AX8" s="103"/>
      <c r="AY8" s="103"/>
      <c r="AZ8" s="103"/>
      <c r="BA8" s="102"/>
      <c r="BB8" s="87"/>
      <c r="BC8" s="87"/>
      <c r="BD8" s="87"/>
      <c r="BE8" s="102"/>
      <c r="BF8" s="87"/>
      <c r="BG8" s="87"/>
      <c r="BH8" s="87"/>
      <c r="BI8" s="102"/>
      <c r="BJ8" s="87"/>
      <c r="BK8" s="87"/>
      <c r="BL8" s="87"/>
      <c r="BM8" s="102"/>
      <c r="BN8" s="87"/>
      <c r="BO8" s="87"/>
      <c r="BP8" s="87"/>
      <c r="BQ8" s="102"/>
      <c r="BR8" s="87"/>
      <c r="BS8" s="87"/>
      <c r="BT8" s="87"/>
      <c r="BU8" s="102"/>
      <c r="BV8" s="87"/>
      <c r="BW8" s="87"/>
      <c r="BX8" s="96"/>
    </row>
    <row r="9" spans="1:76" ht="20.25" customHeight="1" x14ac:dyDescent="0.2">
      <c r="A9" s="2072"/>
      <c r="B9" s="2072"/>
      <c r="C9" s="2063"/>
      <c r="D9" s="2063"/>
      <c r="E9" s="97"/>
      <c r="F9" s="13"/>
      <c r="G9" s="97"/>
      <c r="H9" s="98"/>
      <c r="I9" s="99"/>
      <c r="J9" s="13"/>
      <c r="K9" s="13"/>
      <c r="L9" s="13"/>
      <c r="M9" s="13"/>
      <c r="N9" s="13"/>
      <c r="O9" s="13"/>
      <c r="P9" s="100"/>
      <c r="Q9" s="104"/>
      <c r="R9" s="63"/>
      <c r="S9" s="63"/>
      <c r="T9" s="63"/>
      <c r="U9" s="63"/>
      <c r="V9" s="63"/>
      <c r="W9" s="63"/>
      <c r="X9" s="63"/>
      <c r="Y9" s="63"/>
      <c r="Z9" s="63"/>
      <c r="AA9" s="3"/>
      <c r="AB9" s="13"/>
      <c r="AC9" s="13"/>
      <c r="AD9" s="13"/>
      <c r="AE9" s="13"/>
      <c r="AF9" s="13"/>
      <c r="AG9" s="13"/>
      <c r="AH9" s="3"/>
      <c r="AI9" s="3"/>
      <c r="AJ9" s="3"/>
      <c r="AK9" s="63"/>
      <c r="AL9" s="3"/>
      <c r="AM9" s="3"/>
      <c r="AN9" s="3"/>
      <c r="AO9" s="63"/>
      <c r="AP9" s="3"/>
      <c r="AQ9" s="3"/>
      <c r="AR9" s="3"/>
      <c r="AS9" s="63"/>
      <c r="AT9" s="3"/>
      <c r="AU9" s="3"/>
      <c r="AV9" s="3"/>
      <c r="AW9" s="97"/>
      <c r="AX9" s="97"/>
      <c r="AY9" s="97"/>
      <c r="AZ9" s="97"/>
      <c r="BA9" s="100"/>
      <c r="BB9" s="100"/>
      <c r="BC9" s="13"/>
      <c r="BD9" s="13"/>
      <c r="BE9" s="63"/>
      <c r="BF9" s="13"/>
      <c r="BG9" s="13"/>
      <c r="BH9" s="13"/>
      <c r="BI9" s="63"/>
      <c r="BJ9" s="13"/>
      <c r="BK9" s="13"/>
      <c r="BL9" s="13"/>
      <c r="BM9" s="63"/>
      <c r="BN9" s="13"/>
      <c r="BO9" s="13"/>
      <c r="BP9" s="13"/>
      <c r="BQ9" s="63"/>
      <c r="BR9" s="13"/>
      <c r="BS9" s="13"/>
      <c r="BT9" s="13"/>
      <c r="BU9" s="63"/>
      <c r="BV9" s="13"/>
      <c r="BW9" s="13"/>
      <c r="BX9" s="90"/>
    </row>
    <row r="10" spans="1:76" ht="20.25" customHeight="1" x14ac:dyDescent="0.2">
      <c r="A10" s="2072"/>
      <c r="B10" s="2072"/>
      <c r="C10" s="2063"/>
      <c r="D10" s="2063"/>
      <c r="E10" s="97"/>
      <c r="F10" s="13"/>
      <c r="G10" s="97"/>
      <c r="H10" s="98"/>
      <c r="I10" s="99"/>
      <c r="J10" s="13"/>
      <c r="K10" s="13"/>
      <c r="L10" s="13"/>
      <c r="M10" s="13"/>
      <c r="N10" s="13"/>
      <c r="O10" s="13"/>
      <c r="P10" s="100"/>
      <c r="Q10" s="104"/>
      <c r="R10" s="63"/>
      <c r="S10" s="63"/>
      <c r="T10" s="63"/>
      <c r="U10" s="63"/>
      <c r="V10" s="63"/>
      <c r="W10" s="63"/>
      <c r="X10" s="63"/>
      <c r="Y10" s="63"/>
      <c r="Z10" s="63"/>
      <c r="AA10" s="3"/>
      <c r="AB10" s="13"/>
      <c r="AC10" s="13"/>
      <c r="AD10" s="13"/>
      <c r="AE10" s="13"/>
      <c r="AF10" s="13"/>
      <c r="AG10" s="13"/>
      <c r="AH10" s="3"/>
      <c r="AI10" s="3"/>
      <c r="AJ10" s="3"/>
      <c r="AK10" s="63"/>
      <c r="AL10" s="3"/>
      <c r="AM10" s="3"/>
      <c r="AN10" s="3"/>
      <c r="AO10" s="63"/>
      <c r="AP10" s="3"/>
      <c r="AQ10" s="3"/>
      <c r="AR10" s="3"/>
      <c r="AS10" s="63"/>
      <c r="AT10" s="3"/>
      <c r="AU10" s="3"/>
      <c r="AV10" s="3"/>
      <c r="AW10" s="97"/>
      <c r="AX10" s="97"/>
      <c r="AY10" s="97"/>
      <c r="AZ10" s="97"/>
      <c r="BA10" s="100"/>
      <c r="BB10" s="100"/>
      <c r="BC10" s="13"/>
      <c r="BD10" s="13"/>
      <c r="BE10" s="63"/>
      <c r="BF10" s="13"/>
      <c r="BG10" s="13"/>
      <c r="BH10" s="13"/>
      <c r="BI10" s="63"/>
      <c r="BJ10" s="13"/>
      <c r="BK10" s="13"/>
      <c r="BL10" s="13"/>
      <c r="BM10" s="63"/>
      <c r="BN10" s="13"/>
      <c r="BO10" s="13"/>
      <c r="BP10" s="13"/>
      <c r="BQ10" s="63"/>
      <c r="BR10" s="13"/>
      <c r="BS10" s="13"/>
      <c r="BT10" s="13"/>
      <c r="BU10" s="63"/>
      <c r="BV10" s="13"/>
      <c r="BW10" s="13"/>
      <c r="BX10" s="90"/>
    </row>
    <row r="11" spans="1:76" ht="20.25" customHeight="1" x14ac:dyDescent="0.2">
      <c r="A11" s="2072"/>
      <c r="B11" s="2072"/>
      <c r="C11" s="2063"/>
      <c r="D11" s="2063"/>
      <c r="E11" s="97"/>
      <c r="F11" s="13"/>
      <c r="G11" s="97"/>
      <c r="H11" s="98"/>
      <c r="I11" s="99"/>
      <c r="J11" s="13"/>
      <c r="K11" s="13"/>
      <c r="L11" s="13"/>
      <c r="M11" s="13"/>
      <c r="N11" s="13"/>
      <c r="O11" s="13"/>
      <c r="P11" s="13"/>
      <c r="Q11" s="105"/>
      <c r="R11" s="63"/>
      <c r="S11" s="63"/>
      <c r="T11" s="63"/>
      <c r="U11" s="63"/>
      <c r="V11" s="63"/>
      <c r="W11" s="63"/>
      <c r="X11" s="63"/>
      <c r="Y11" s="63"/>
      <c r="Z11" s="63"/>
      <c r="AA11" s="3"/>
      <c r="AB11" s="13"/>
      <c r="AC11" s="13"/>
      <c r="AD11" s="13"/>
      <c r="AE11" s="13"/>
      <c r="AF11" s="13"/>
      <c r="AG11" s="13"/>
      <c r="AH11" s="3"/>
      <c r="AI11" s="3"/>
      <c r="AJ11" s="3"/>
      <c r="AK11" s="63"/>
      <c r="AL11" s="3"/>
      <c r="AM11" s="3"/>
      <c r="AN11" s="3"/>
      <c r="AO11" s="63"/>
      <c r="AP11" s="3"/>
      <c r="AQ11" s="3"/>
      <c r="AR11" s="3"/>
      <c r="AS11" s="63"/>
      <c r="AT11" s="3"/>
      <c r="AU11" s="3"/>
      <c r="AV11" s="3"/>
      <c r="AW11" s="13"/>
      <c r="AX11" s="13"/>
      <c r="AY11" s="13"/>
      <c r="AZ11" s="13"/>
      <c r="BA11" s="13"/>
      <c r="BB11" s="13"/>
      <c r="BC11" s="13"/>
      <c r="BD11" s="13"/>
      <c r="BE11" s="63"/>
      <c r="BF11" s="13"/>
      <c r="BG11" s="13"/>
      <c r="BH11" s="13"/>
      <c r="BI11" s="63"/>
      <c r="BJ11" s="13"/>
      <c r="BK11" s="13"/>
      <c r="BL11" s="13"/>
      <c r="BM11" s="63"/>
      <c r="BN11" s="13"/>
      <c r="BO11" s="13"/>
      <c r="BP11" s="13"/>
      <c r="BQ11" s="63"/>
      <c r="BR11" s="13"/>
      <c r="BS11" s="13"/>
      <c r="BT11" s="13"/>
      <c r="BU11" s="63"/>
      <c r="BV11" s="13"/>
      <c r="BW11" s="13"/>
      <c r="BX11" s="90"/>
    </row>
    <row r="12" spans="1:76" ht="20.25" customHeight="1" x14ac:dyDescent="0.2">
      <c r="A12" s="2072"/>
      <c r="B12" s="2072"/>
      <c r="C12" s="2063"/>
      <c r="D12" s="2063"/>
      <c r="E12" s="97"/>
      <c r="F12" s="13"/>
      <c r="G12" s="97"/>
      <c r="H12" s="98"/>
      <c r="I12" s="99"/>
      <c r="J12" s="13"/>
      <c r="K12" s="13"/>
      <c r="L12" s="13"/>
      <c r="M12" s="13"/>
      <c r="N12" s="13"/>
      <c r="O12" s="13"/>
      <c r="P12" s="13"/>
      <c r="Q12" s="105"/>
      <c r="R12" s="63"/>
      <c r="S12" s="63"/>
      <c r="T12" s="63"/>
      <c r="U12" s="63"/>
      <c r="V12" s="63"/>
      <c r="W12" s="63"/>
      <c r="X12" s="63"/>
      <c r="Y12" s="63"/>
      <c r="Z12" s="63"/>
      <c r="AA12" s="3"/>
      <c r="AB12" s="13"/>
      <c r="AC12" s="13"/>
      <c r="AD12" s="13"/>
      <c r="AE12" s="13"/>
      <c r="AF12" s="13"/>
      <c r="AG12" s="13"/>
      <c r="AH12" s="3"/>
      <c r="AI12" s="3"/>
      <c r="AJ12" s="3"/>
      <c r="AK12" s="63"/>
      <c r="AL12" s="3"/>
      <c r="AM12" s="3"/>
      <c r="AN12" s="3"/>
      <c r="AO12" s="63"/>
      <c r="AP12" s="3"/>
      <c r="AQ12" s="3"/>
      <c r="AR12" s="3"/>
      <c r="AS12" s="63"/>
      <c r="AT12" s="3"/>
      <c r="AU12" s="3"/>
      <c r="AV12" s="3"/>
      <c r="AW12" s="13"/>
      <c r="AX12" s="13"/>
      <c r="AY12" s="13"/>
      <c r="AZ12" s="13"/>
      <c r="BA12" s="13"/>
      <c r="BB12" s="13"/>
      <c r="BC12" s="13"/>
      <c r="BD12" s="13"/>
      <c r="BE12" s="63"/>
      <c r="BF12" s="13"/>
      <c r="BG12" s="13"/>
      <c r="BH12" s="13"/>
      <c r="BI12" s="63"/>
      <c r="BJ12" s="13"/>
      <c r="BK12" s="13"/>
      <c r="BL12" s="13"/>
      <c r="BM12" s="63"/>
      <c r="BN12" s="13"/>
      <c r="BO12" s="13"/>
      <c r="BP12" s="13"/>
      <c r="BQ12" s="63"/>
      <c r="BR12" s="13"/>
      <c r="BS12" s="13"/>
      <c r="BT12" s="13"/>
      <c r="BU12" s="63"/>
      <c r="BV12" s="13"/>
      <c r="BW12" s="13"/>
      <c r="BX12" s="90"/>
    </row>
    <row r="13" spans="1:76" ht="20.25" customHeight="1" x14ac:dyDescent="0.2">
      <c r="A13" s="2072"/>
      <c r="B13" s="2072"/>
      <c r="C13" s="2063"/>
      <c r="D13" s="2063"/>
      <c r="E13" s="14"/>
      <c r="F13" s="13"/>
      <c r="G13" s="14"/>
      <c r="H13" s="106"/>
      <c r="I13" s="107"/>
      <c r="J13" s="13"/>
      <c r="K13" s="13"/>
      <c r="L13" s="13"/>
      <c r="M13" s="13"/>
      <c r="N13" s="13"/>
      <c r="O13" s="13"/>
      <c r="P13" s="13"/>
      <c r="Q13" s="105"/>
      <c r="R13" s="14"/>
      <c r="S13" s="14"/>
      <c r="T13" s="3"/>
      <c r="U13" s="3"/>
      <c r="V13" s="3"/>
      <c r="W13" s="14"/>
      <c r="X13" s="14"/>
      <c r="Y13" s="3"/>
      <c r="Z13" s="14"/>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13"/>
      <c r="BC13" s="13"/>
      <c r="BD13" s="13"/>
      <c r="BE13" s="3"/>
      <c r="BF13" s="13"/>
      <c r="BG13" s="13"/>
      <c r="BH13" s="13"/>
      <c r="BI13" s="3"/>
      <c r="BJ13" s="13"/>
      <c r="BK13" s="13"/>
      <c r="BL13" s="13"/>
      <c r="BM13" s="3"/>
      <c r="BN13" s="13"/>
      <c r="BO13" s="13"/>
      <c r="BP13" s="13"/>
      <c r="BQ13" s="3"/>
      <c r="BR13" s="13"/>
      <c r="BS13" s="13"/>
      <c r="BT13" s="13"/>
      <c r="BU13" s="3"/>
      <c r="BV13" s="13"/>
      <c r="BW13" s="13"/>
      <c r="BX13" s="90"/>
    </row>
    <row r="14" spans="1:76" ht="20.25" customHeight="1" x14ac:dyDescent="0.2">
      <c r="A14" s="2072"/>
      <c r="B14" s="2072"/>
      <c r="C14" s="2063"/>
      <c r="D14" s="2063"/>
      <c r="E14" s="108"/>
      <c r="F14" s="109"/>
      <c r="G14" s="108"/>
      <c r="H14" s="110"/>
      <c r="I14" s="111"/>
      <c r="J14" s="108"/>
      <c r="K14" s="108"/>
      <c r="L14" s="108"/>
      <c r="M14" s="108"/>
      <c r="N14" s="108"/>
      <c r="O14" s="108"/>
      <c r="P14" s="108"/>
      <c r="Q14" s="112"/>
      <c r="R14" s="108"/>
      <c r="S14" s="108"/>
      <c r="T14" s="113"/>
      <c r="U14" s="113"/>
      <c r="V14" s="113"/>
      <c r="W14" s="108"/>
      <c r="X14" s="108"/>
      <c r="Y14" s="113"/>
      <c r="Z14" s="108"/>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09"/>
      <c r="BC14" s="109"/>
      <c r="BD14" s="109"/>
      <c r="BE14" s="113"/>
      <c r="BF14" s="109"/>
      <c r="BG14" s="109"/>
      <c r="BH14" s="109"/>
      <c r="BI14" s="113"/>
      <c r="BJ14" s="109"/>
      <c r="BK14" s="109"/>
      <c r="BL14" s="109"/>
      <c r="BM14" s="113"/>
      <c r="BN14" s="109"/>
      <c r="BO14" s="109"/>
      <c r="BP14" s="109"/>
      <c r="BQ14" s="113"/>
      <c r="BR14" s="109"/>
      <c r="BS14" s="109"/>
      <c r="BT14" s="109"/>
      <c r="BU14" s="113"/>
      <c r="BV14" s="109"/>
      <c r="BW14" s="109"/>
      <c r="BX14" s="114"/>
    </row>
    <row r="15" spans="1:76" ht="20.25" customHeight="1" x14ac:dyDescent="0.2">
      <c r="A15" s="2072"/>
      <c r="B15" s="2072"/>
      <c r="C15" s="2063"/>
      <c r="D15" s="2063"/>
      <c r="E15" s="115"/>
      <c r="F15" s="13"/>
      <c r="G15" s="115"/>
      <c r="H15" s="116"/>
      <c r="I15" s="117"/>
      <c r="J15" s="3"/>
      <c r="K15" s="3"/>
      <c r="L15" s="3"/>
      <c r="M15" s="3"/>
      <c r="N15" s="3"/>
      <c r="O15" s="3"/>
      <c r="P15" s="3"/>
      <c r="Q15" s="118"/>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13"/>
      <c r="BC15" s="13"/>
      <c r="BD15" s="13"/>
      <c r="BE15" s="3"/>
      <c r="BF15" s="13"/>
      <c r="BG15" s="13"/>
      <c r="BH15" s="13"/>
      <c r="BI15" s="3"/>
      <c r="BJ15" s="13"/>
      <c r="BK15" s="13"/>
      <c r="BL15" s="13"/>
      <c r="BM15" s="3"/>
      <c r="BN15" s="13"/>
      <c r="BO15" s="13"/>
      <c r="BP15" s="13"/>
      <c r="BQ15" s="3"/>
      <c r="BR15" s="13"/>
      <c r="BS15" s="13"/>
      <c r="BT15" s="13"/>
      <c r="BU15" s="3"/>
      <c r="BV15" s="13"/>
      <c r="BW15" s="13"/>
      <c r="BX15" s="90"/>
    </row>
    <row r="16" spans="1:76" ht="20.25" customHeight="1" x14ac:dyDescent="0.2">
      <c r="A16" s="2072"/>
      <c r="B16" s="2072"/>
      <c r="C16" s="2063"/>
      <c r="D16" s="2063"/>
      <c r="E16" s="115"/>
      <c r="F16" s="13"/>
      <c r="G16" s="115"/>
      <c r="H16" s="116"/>
      <c r="I16" s="117"/>
      <c r="J16" s="3"/>
      <c r="K16" s="3"/>
      <c r="L16" s="3"/>
      <c r="M16" s="3"/>
      <c r="N16" s="3"/>
      <c r="O16" s="3"/>
      <c r="P16" s="3"/>
      <c r="Q16" s="118"/>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13"/>
      <c r="BC16" s="13"/>
      <c r="BD16" s="13"/>
      <c r="BE16" s="3"/>
      <c r="BF16" s="13"/>
      <c r="BG16" s="13"/>
      <c r="BH16" s="13"/>
      <c r="BI16" s="3"/>
      <c r="BJ16" s="13"/>
      <c r="BK16" s="13"/>
      <c r="BL16" s="13"/>
      <c r="BM16" s="3"/>
      <c r="BN16" s="13"/>
      <c r="BO16" s="13"/>
      <c r="BP16" s="13"/>
      <c r="BQ16" s="3"/>
      <c r="BR16" s="13"/>
      <c r="BS16" s="13"/>
      <c r="BT16" s="13"/>
      <c r="BU16" s="3"/>
      <c r="BV16" s="13"/>
      <c r="BW16" s="13"/>
      <c r="BX16" s="90"/>
    </row>
    <row r="17" spans="1:76" ht="20.25" customHeight="1" x14ac:dyDescent="0.2">
      <c r="A17" s="2072"/>
      <c r="B17" s="2072"/>
      <c r="C17" s="2063"/>
      <c r="D17" s="2063"/>
      <c r="E17" s="115"/>
      <c r="F17" s="13"/>
      <c r="G17" s="115"/>
      <c r="H17" s="116"/>
      <c r="I17" s="117"/>
      <c r="J17" s="3"/>
      <c r="K17" s="3"/>
      <c r="L17" s="3"/>
      <c r="M17" s="3"/>
      <c r="N17" s="3"/>
      <c r="O17" s="3"/>
      <c r="P17" s="3"/>
      <c r="Q17" s="118"/>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13"/>
      <c r="BC17" s="13"/>
      <c r="BD17" s="13"/>
      <c r="BE17" s="3"/>
      <c r="BF17" s="13"/>
      <c r="BG17" s="13"/>
      <c r="BH17" s="13"/>
      <c r="BI17" s="3"/>
      <c r="BJ17" s="13"/>
      <c r="BK17" s="13"/>
      <c r="BL17" s="13"/>
      <c r="BM17" s="3"/>
      <c r="BN17" s="13"/>
      <c r="BO17" s="13"/>
      <c r="BP17" s="13"/>
      <c r="BQ17" s="3"/>
      <c r="BR17" s="13"/>
      <c r="BS17" s="13"/>
      <c r="BT17" s="13"/>
      <c r="BU17" s="3"/>
      <c r="BV17" s="13"/>
      <c r="BW17" s="13"/>
      <c r="BX17" s="90"/>
    </row>
    <row r="18" spans="1:76" ht="20.25" customHeight="1" x14ac:dyDescent="0.2">
      <c r="A18" s="2072"/>
      <c r="B18" s="2072"/>
      <c r="C18" s="2063"/>
      <c r="D18" s="2063"/>
      <c r="E18" s="115"/>
      <c r="F18" s="13"/>
      <c r="G18" s="115"/>
      <c r="H18" s="116"/>
      <c r="I18" s="117"/>
      <c r="J18" s="3"/>
      <c r="K18" s="3"/>
      <c r="L18" s="3"/>
      <c r="M18" s="3"/>
      <c r="N18" s="3"/>
      <c r="O18" s="3"/>
      <c r="P18" s="3"/>
      <c r="Q18" s="118"/>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13"/>
      <c r="BC18" s="13"/>
      <c r="BD18" s="13"/>
      <c r="BE18" s="3"/>
      <c r="BF18" s="13"/>
      <c r="BG18" s="13"/>
      <c r="BH18" s="13"/>
      <c r="BI18" s="3"/>
      <c r="BJ18" s="13"/>
      <c r="BK18" s="13"/>
      <c r="BL18" s="13"/>
      <c r="BM18" s="3"/>
      <c r="BN18" s="13"/>
      <c r="BO18" s="13"/>
      <c r="BP18" s="13"/>
      <c r="BQ18" s="3"/>
      <c r="BR18" s="13"/>
      <c r="BS18" s="13"/>
      <c r="BT18" s="13"/>
      <c r="BU18" s="3"/>
      <c r="BV18" s="13"/>
      <c r="BW18" s="13"/>
      <c r="BX18" s="90"/>
    </row>
    <row r="19" spans="1:76" ht="20.25" customHeight="1" x14ac:dyDescent="0.2">
      <c r="A19" s="2072"/>
      <c r="B19" s="2072"/>
      <c r="C19" s="2063"/>
      <c r="D19" s="2063"/>
      <c r="E19" s="115"/>
      <c r="F19" s="13"/>
      <c r="G19" s="115"/>
      <c r="H19" s="116"/>
      <c r="I19" s="117"/>
      <c r="J19" s="3"/>
      <c r="K19" s="3"/>
      <c r="L19" s="3"/>
      <c r="M19" s="3"/>
      <c r="N19" s="3"/>
      <c r="O19" s="3"/>
      <c r="P19" s="3"/>
      <c r="Q19" s="119"/>
      <c r="R19" s="89"/>
      <c r="S19" s="89"/>
      <c r="T19" s="89"/>
      <c r="U19" s="89"/>
      <c r="V19" s="89"/>
      <c r="W19" s="89"/>
      <c r="X19" s="89"/>
      <c r="Y19" s="89"/>
      <c r="Z19" s="89"/>
      <c r="AA19" s="89"/>
      <c r="AB19" s="89"/>
      <c r="AC19" s="89"/>
      <c r="AD19" s="89"/>
      <c r="AE19" s="89"/>
      <c r="AF19" s="89"/>
      <c r="AG19" s="89"/>
      <c r="AH19" s="89"/>
      <c r="AI19" s="89"/>
      <c r="AJ19" s="89"/>
      <c r="AK19" s="89"/>
      <c r="AL19" s="89"/>
      <c r="AM19" s="89"/>
      <c r="AN19" s="89"/>
      <c r="AO19" s="89"/>
      <c r="AP19" s="89"/>
      <c r="AQ19" s="89"/>
      <c r="AR19" s="89"/>
      <c r="AS19" s="89"/>
      <c r="AT19" s="89"/>
      <c r="AU19" s="89"/>
      <c r="AV19" s="89"/>
      <c r="AW19" s="89"/>
      <c r="AX19" s="89"/>
      <c r="AY19" s="89"/>
      <c r="AZ19" s="89"/>
      <c r="BA19" s="89"/>
      <c r="BB19" s="120"/>
      <c r="BC19" s="120"/>
      <c r="BD19" s="120"/>
      <c r="BE19" s="89"/>
      <c r="BF19" s="120"/>
      <c r="BG19" s="120"/>
      <c r="BH19" s="120"/>
      <c r="BI19" s="89"/>
      <c r="BJ19" s="120"/>
      <c r="BK19" s="120"/>
      <c r="BL19" s="120"/>
      <c r="BM19" s="89"/>
      <c r="BN19" s="120"/>
      <c r="BO19" s="120"/>
      <c r="BP19" s="120"/>
      <c r="BQ19" s="89"/>
      <c r="BR19" s="120"/>
      <c r="BS19" s="120"/>
      <c r="BT19" s="120"/>
      <c r="BU19" s="89"/>
      <c r="BV19" s="120"/>
      <c r="BW19" s="120"/>
      <c r="BX19" s="121"/>
    </row>
    <row r="20" spans="1:76" ht="20.25" customHeight="1" x14ac:dyDescent="0.2">
      <c r="A20" s="2072"/>
      <c r="B20" s="2072"/>
      <c r="C20" s="2063"/>
      <c r="D20" s="2063"/>
      <c r="E20" s="115"/>
      <c r="F20" s="13"/>
      <c r="G20" s="115"/>
      <c r="H20" s="115"/>
      <c r="I20" s="115"/>
      <c r="J20" s="3"/>
      <c r="K20" s="156"/>
      <c r="L20" s="156"/>
      <c r="M20" s="895" t="s">
        <v>970</v>
      </c>
      <c r="N20" s="895"/>
      <c r="O20" s="895"/>
      <c r="P20" s="895"/>
      <c r="Q20" s="89"/>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90"/>
    </row>
    <row r="21" spans="1:76" ht="20.25" customHeight="1" x14ac:dyDescent="0.2">
      <c r="A21" s="2072"/>
      <c r="B21" s="2072"/>
      <c r="C21" s="2063" t="s">
        <v>74</v>
      </c>
      <c r="D21" s="2063"/>
      <c r="E21" s="87"/>
      <c r="F21" s="87"/>
      <c r="G21" s="87"/>
      <c r="H21" s="87"/>
      <c r="I21" s="94"/>
      <c r="J21" s="94"/>
      <c r="K21" s="94"/>
      <c r="L21" s="94"/>
      <c r="M21" s="87"/>
      <c r="N21" s="87"/>
      <c r="O21" s="87"/>
      <c r="P21" s="87"/>
      <c r="Q21" s="95"/>
      <c r="R21" s="87"/>
      <c r="S21" s="87"/>
      <c r="T21" s="87"/>
      <c r="U21" s="87"/>
      <c r="V21" s="87"/>
      <c r="W21" s="87"/>
      <c r="X21" s="87"/>
      <c r="Y21" s="87"/>
      <c r="Z21" s="87"/>
      <c r="AA21" s="87"/>
      <c r="AB21" s="87"/>
      <c r="AC21" s="87"/>
      <c r="AD21" s="87"/>
      <c r="AE21" s="87"/>
      <c r="AF21" s="87"/>
      <c r="AG21" s="87"/>
      <c r="AH21" s="87"/>
      <c r="AI21" s="87"/>
      <c r="AJ21" s="87"/>
      <c r="AK21" s="87"/>
      <c r="AL21" s="87"/>
      <c r="AM21" s="87"/>
      <c r="AN21" s="87"/>
      <c r="AO21" s="87"/>
      <c r="AP21" s="87"/>
      <c r="AQ21" s="87"/>
      <c r="AR21" s="87"/>
      <c r="AS21" s="87"/>
      <c r="AT21" s="87"/>
      <c r="AU21" s="87"/>
      <c r="AV21" s="87"/>
      <c r="AW21" s="87"/>
      <c r="AX21" s="87"/>
      <c r="AY21" s="87"/>
      <c r="AZ21" s="87"/>
      <c r="BA21" s="87"/>
      <c r="BB21" s="87"/>
      <c r="BC21" s="87"/>
      <c r="BD21" s="87"/>
      <c r="BE21" s="87"/>
      <c r="BF21" s="87"/>
      <c r="BG21" s="87"/>
      <c r="BH21" s="87"/>
      <c r="BI21" s="87"/>
      <c r="BJ21" s="87"/>
      <c r="BK21" s="87"/>
      <c r="BL21" s="87"/>
      <c r="BM21" s="87"/>
      <c r="BN21" s="87"/>
      <c r="BO21" s="87"/>
      <c r="BP21" s="87"/>
      <c r="BQ21" s="87"/>
      <c r="BR21" s="87"/>
      <c r="BS21" s="87"/>
      <c r="BT21" s="87"/>
      <c r="BU21" s="87"/>
      <c r="BV21" s="87"/>
      <c r="BW21" s="87"/>
      <c r="BX21" s="96"/>
    </row>
    <row r="22" spans="1:76" ht="20.25" customHeight="1" x14ac:dyDescent="0.2">
      <c r="A22" s="2072"/>
      <c r="B22" s="2072"/>
      <c r="C22" s="2063"/>
      <c r="D22" s="2063"/>
      <c r="E22" s="13"/>
      <c r="F22" s="13"/>
      <c r="G22" s="13"/>
      <c r="H22" s="123"/>
      <c r="I22" s="63"/>
      <c r="J22" s="63"/>
      <c r="K22" s="63"/>
      <c r="L22" s="63"/>
      <c r="M22" s="63"/>
      <c r="N22" s="63"/>
      <c r="O22" s="63"/>
      <c r="P22" s="124"/>
      <c r="Q22" s="102"/>
      <c r="R22" s="102"/>
      <c r="S22" s="102"/>
      <c r="T22" s="102"/>
      <c r="U22" s="102"/>
      <c r="V22" s="102"/>
      <c r="W22" s="102"/>
      <c r="X22" s="102"/>
      <c r="Y22" s="102"/>
      <c r="Z22" s="102"/>
      <c r="AA22" s="103"/>
      <c r="AB22" s="103"/>
      <c r="AC22" s="102"/>
      <c r="AD22" s="103"/>
      <c r="AE22" s="103"/>
      <c r="AF22" s="103"/>
      <c r="AG22" s="102"/>
      <c r="AH22" s="103"/>
      <c r="AI22" s="103"/>
      <c r="AJ22" s="103"/>
      <c r="AK22" s="102"/>
      <c r="AL22" s="103"/>
      <c r="AM22" s="103"/>
      <c r="AN22" s="103"/>
      <c r="AO22" s="102"/>
      <c r="AP22" s="103"/>
      <c r="AQ22" s="103"/>
      <c r="AR22" s="103"/>
      <c r="AS22" s="102"/>
      <c r="AT22" s="103"/>
      <c r="AU22" s="103"/>
      <c r="AV22" s="103"/>
      <c r="AW22" s="102"/>
      <c r="AX22" s="103"/>
      <c r="AY22" s="103"/>
      <c r="AZ22" s="103"/>
      <c r="BA22" s="102"/>
      <c r="BB22" s="87"/>
      <c r="BC22" s="87"/>
      <c r="BD22" s="87"/>
      <c r="BE22" s="102"/>
      <c r="BF22" s="87"/>
      <c r="BG22" s="87"/>
      <c r="BH22" s="87"/>
      <c r="BI22" s="102"/>
      <c r="BJ22" s="87"/>
      <c r="BK22" s="87"/>
      <c r="BL22" s="87"/>
      <c r="BM22" s="102"/>
      <c r="BN22" s="87"/>
      <c r="BO22" s="87"/>
      <c r="BP22" s="87"/>
      <c r="BQ22" s="102"/>
      <c r="BR22" s="87"/>
      <c r="BS22" s="87"/>
      <c r="BT22" s="87"/>
      <c r="BU22" s="102"/>
      <c r="BV22" s="87"/>
      <c r="BW22" s="87"/>
      <c r="BX22" s="96"/>
    </row>
    <row r="23" spans="1:76" ht="20.25" customHeight="1" x14ac:dyDescent="0.2">
      <c r="A23" s="2072"/>
      <c r="B23" s="2072"/>
      <c r="C23" s="2063"/>
      <c r="D23" s="2063"/>
      <c r="E23" s="13"/>
      <c r="F23" s="13"/>
      <c r="G23" s="13"/>
      <c r="H23" s="123"/>
      <c r="I23" s="63"/>
      <c r="J23" s="63"/>
      <c r="K23" s="63"/>
      <c r="L23" s="63"/>
      <c r="M23" s="63"/>
      <c r="N23" s="63"/>
      <c r="O23" s="63"/>
      <c r="P23" s="124"/>
      <c r="Q23" s="63"/>
      <c r="R23" s="63"/>
      <c r="S23" s="63"/>
      <c r="T23" s="63"/>
      <c r="U23" s="63"/>
      <c r="V23" s="63"/>
      <c r="W23" s="63"/>
      <c r="X23" s="63"/>
      <c r="Y23" s="63"/>
      <c r="Z23" s="63"/>
      <c r="AA23" s="14"/>
      <c r="AB23" s="14"/>
      <c r="AC23" s="63"/>
      <c r="AD23" s="14"/>
      <c r="AE23" s="14"/>
      <c r="AF23" s="14"/>
      <c r="AG23" s="63"/>
      <c r="AH23" s="14"/>
      <c r="AI23" s="14"/>
      <c r="AJ23" s="14"/>
      <c r="AK23" s="63"/>
      <c r="AL23" s="14"/>
      <c r="AM23" s="14"/>
      <c r="AN23" s="14"/>
      <c r="AO23" s="63"/>
      <c r="AP23" s="14"/>
      <c r="AQ23" s="14"/>
      <c r="AR23" s="14"/>
      <c r="AS23" s="63"/>
      <c r="AT23" s="14"/>
      <c r="AU23" s="14"/>
      <c r="AV23" s="14"/>
      <c r="AW23" s="63"/>
      <c r="AX23" s="14"/>
      <c r="AY23" s="14"/>
      <c r="AZ23" s="14"/>
      <c r="BA23" s="63"/>
      <c r="BB23" s="13"/>
      <c r="BC23" s="13"/>
      <c r="BD23" s="13"/>
      <c r="BE23" s="63"/>
      <c r="BF23" s="13"/>
      <c r="BG23" s="13"/>
      <c r="BH23" s="13"/>
      <c r="BI23" s="63"/>
      <c r="BJ23" s="13"/>
      <c r="BK23" s="13"/>
      <c r="BL23" s="13"/>
      <c r="BM23" s="63"/>
      <c r="BN23" s="13"/>
      <c r="BO23" s="13"/>
      <c r="BP23" s="13"/>
      <c r="BQ23" s="63"/>
      <c r="BR23" s="13"/>
      <c r="BS23" s="13"/>
      <c r="BT23" s="13"/>
      <c r="BU23" s="63"/>
      <c r="BV23" s="13"/>
      <c r="BW23" s="13"/>
      <c r="BX23" s="90"/>
    </row>
    <row r="24" spans="1:76" ht="20.25" customHeight="1" x14ac:dyDescent="0.2">
      <c r="A24" s="2072"/>
      <c r="B24" s="2072"/>
      <c r="C24" s="2063"/>
      <c r="D24" s="2063"/>
      <c r="E24" s="13"/>
      <c r="F24" s="13"/>
      <c r="G24" s="13"/>
      <c r="H24" s="123"/>
      <c r="I24" s="63"/>
      <c r="J24" s="63"/>
      <c r="K24" s="63"/>
      <c r="L24" s="63"/>
      <c r="M24" s="63"/>
      <c r="N24" s="63"/>
      <c r="O24" s="63"/>
      <c r="P24" s="124"/>
      <c r="Q24" s="63"/>
      <c r="R24" s="63"/>
      <c r="S24" s="63"/>
      <c r="T24" s="63"/>
      <c r="U24" s="63"/>
      <c r="V24" s="63"/>
      <c r="W24" s="63"/>
      <c r="X24" s="63"/>
      <c r="Y24" s="63"/>
      <c r="Z24" s="63"/>
      <c r="AA24" s="3"/>
      <c r="AB24" s="3"/>
      <c r="AC24" s="63"/>
      <c r="AD24" s="3"/>
      <c r="AE24" s="3"/>
      <c r="AF24" s="3"/>
      <c r="AG24" s="63"/>
      <c r="AH24" s="3"/>
      <c r="AI24" s="3"/>
      <c r="AJ24" s="3"/>
      <c r="AK24" s="63"/>
      <c r="AL24" s="3"/>
      <c r="AM24" s="3"/>
      <c r="AN24" s="3"/>
      <c r="AO24" s="63"/>
      <c r="AP24" s="3"/>
      <c r="AQ24" s="3"/>
      <c r="AR24" s="3"/>
      <c r="AS24" s="63"/>
      <c r="AT24" s="3"/>
      <c r="AU24" s="3"/>
      <c r="AV24" s="3"/>
      <c r="AW24" s="63"/>
      <c r="AX24" s="3"/>
      <c r="AY24" s="3"/>
      <c r="AZ24" s="3"/>
      <c r="BA24" s="63"/>
      <c r="BB24" s="13"/>
      <c r="BC24" s="13"/>
      <c r="BD24" s="13"/>
      <c r="BE24" s="63"/>
      <c r="BF24" s="13"/>
      <c r="BG24" s="13"/>
      <c r="BH24" s="13"/>
      <c r="BI24" s="63"/>
      <c r="BJ24" s="13"/>
      <c r="BK24" s="13"/>
      <c r="BL24" s="13"/>
      <c r="BM24" s="63"/>
      <c r="BN24" s="13"/>
      <c r="BO24" s="13"/>
      <c r="BP24" s="13"/>
      <c r="BQ24" s="63"/>
      <c r="BR24" s="13"/>
      <c r="BS24" s="13"/>
      <c r="BT24" s="13"/>
      <c r="BU24" s="63"/>
      <c r="BV24" s="13"/>
      <c r="BW24" s="13"/>
      <c r="BX24" s="90"/>
    </row>
    <row r="25" spans="1:76" ht="20.25" customHeight="1" x14ac:dyDescent="0.2">
      <c r="A25" s="2072"/>
      <c r="B25" s="2072"/>
      <c r="C25" s="2063"/>
      <c r="D25" s="2063"/>
      <c r="E25" s="13"/>
      <c r="F25" s="13"/>
      <c r="G25" s="13"/>
      <c r="H25" s="123"/>
      <c r="I25" s="63"/>
      <c r="J25" s="63"/>
      <c r="K25" s="63"/>
      <c r="L25" s="63"/>
      <c r="M25" s="63"/>
      <c r="N25" s="63"/>
      <c r="O25" s="63"/>
      <c r="P25" s="124"/>
      <c r="Q25" s="63"/>
      <c r="R25" s="63"/>
      <c r="S25" s="63"/>
      <c r="T25" s="63"/>
      <c r="U25" s="63"/>
      <c r="V25" s="63"/>
      <c r="W25" s="63"/>
      <c r="X25" s="63"/>
      <c r="Y25" s="63"/>
      <c r="Z25" s="63"/>
      <c r="AA25" s="3"/>
      <c r="AB25" s="3"/>
      <c r="AC25" s="63"/>
      <c r="AD25" s="3"/>
      <c r="AE25" s="3"/>
      <c r="AF25" s="3"/>
      <c r="AG25" s="63"/>
      <c r="AH25" s="3"/>
      <c r="AI25" s="3"/>
      <c r="AJ25" s="3"/>
      <c r="AK25" s="63"/>
      <c r="AL25" s="3"/>
      <c r="AM25" s="3"/>
      <c r="AN25" s="3"/>
      <c r="AO25" s="63"/>
      <c r="AP25" s="3"/>
      <c r="AQ25" s="3"/>
      <c r="AR25" s="3"/>
      <c r="AS25" s="63"/>
      <c r="AT25" s="3"/>
      <c r="AU25" s="3"/>
      <c r="AV25" s="3"/>
      <c r="AW25" s="63"/>
      <c r="AX25" s="3"/>
      <c r="AY25" s="3"/>
      <c r="AZ25" s="3"/>
      <c r="BA25" s="63"/>
      <c r="BB25" s="13"/>
      <c r="BC25" s="13"/>
      <c r="BD25" s="13"/>
      <c r="BE25" s="63"/>
      <c r="BF25" s="13"/>
      <c r="BG25" s="13"/>
      <c r="BH25" s="13"/>
      <c r="BI25" s="63"/>
      <c r="BJ25" s="13"/>
      <c r="BK25" s="13"/>
      <c r="BL25" s="13"/>
      <c r="BM25" s="63"/>
      <c r="BN25" s="13"/>
      <c r="BO25" s="13"/>
      <c r="BP25" s="13"/>
      <c r="BQ25" s="63"/>
      <c r="BR25" s="13"/>
      <c r="BS25" s="13"/>
      <c r="BT25" s="13"/>
      <c r="BU25" s="63"/>
      <c r="BV25" s="13"/>
      <c r="BW25" s="13"/>
      <c r="BX25" s="90"/>
    </row>
    <row r="26" spans="1:76" ht="20.25" customHeight="1" x14ac:dyDescent="0.2">
      <c r="A26" s="2072"/>
      <c r="B26" s="2072"/>
      <c r="C26" s="2063"/>
      <c r="D26" s="2063"/>
      <c r="E26" s="109"/>
      <c r="F26" s="109"/>
      <c r="G26" s="109"/>
      <c r="H26" s="125"/>
      <c r="I26" s="109"/>
      <c r="J26" s="126"/>
      <c r="K26" s="126"/>
      <c r="L26" s="126"/>
      <c r="M26" s="109"/>
      <c r="N26" s="126"/>
      <c r="O26" s="126"/>
      <c r="P26" s="127"/>
      <c r="Q26" s="109"/>
      <c r="R26" s="126"/>
      <c r="S26" s="126"/>
      <c r="T26" s="126"/>
      <c r="U26" s="126"/>
      <c r="V26" s="126"/>
      <c r="W26" s="126"/>
      <c r="X26" s="126"/>
      <c r="Y26" s="126"/>
      <c r="Z26" s="126"/>
      <c r="AA26" s="113"/>
      <c r="AB26" s="113"/>
      <c r="AC26" s="126"/>
      <c r="AD26" s="113"/>
      <c r="AE26" s="113"/>
      <c r="AF26" s="113"/>
      <c r="AG26" s="126"/>
      <c r="AH26" s="113"/>
      <c r="AI26" s="113"/>
      <c r="AJ26" s="113"/>
      <c r="AK26" s="126"/>
      <c r="AL26" s="113"/>
      <c r="AM26" s="113"/>
      <c r="AN26" s="113"/>
      <c r="AO26" s="126"/>
      <c r="AP26" s="113"/>
      <c r="AQ26" s="113"/>
      <c r="AR26" s="113"/>
      <c r="AS26" s="126"/>
      <c r="AT26" s="113"/>
      <c r="AU26" s="113"/>
      <c r="AV26" s="113"/>
      <c r="AW26" s="126"/>
      <c r="AX26" s="113"/>
      <c r="AY26" s="113"/>
      <c r="AZ26" s="113"/>
      <c r="BA26" s="126"/>
      <c r="BB26" s="109"/>
      <c r="BC26" s="109"/>
      <c r="BD26" s="109"/>
      <c r="BE26" s="126"/>
      <c r="BF26" s="109"/>
      <c r="BG26" s="109"/>
      <c r="BH26" s="109"/>
      <c r="BI26" s="126"/>
      <c r="BJ26" s="109"/>
      <c r="BK26" s="109"/>
      <c r="BL26" s="109"/>
      <c r="BM26" s="126"/>
      <c r="BN26" s="109"/>
      <c r="BO26" s="109"/>
      <c r="BP26" s="109"/>
      <c r="BQ26" s="126"/>
      <c r="BR26" s="109"/>
      <c r="BS26" s="109"/>
      <c r="BT26" s="109"/>
      <c r="BU26" s="126"/>
      <c r="BV26" s="109"/>
      <c r="BW26" s="109"/>
      <c r="BX26" s="114"/>
    </row>
    <row r="27" spans="1:76" ht="20.25" customHeight="1" x14ac:dyDescent="0.2">
      <c r="A27" s="2072"/>
      <c r="B27" s="2072"/>
      <c r="C27" s="2063"/>
      <c r="D27" s="2063"/>
      <c r="E27" s="13"/>
      <c r="F27" s="13"/>
      <c r="G27" s="13"/>
      <c r="H27" s="123"/>
      <c r="I27" s="13"/>
      <c r="J27" s="63"/>
      <c r="K27" s="63"/>
      <c r="L27" s="63"/>
      <c r="M27" s="13"/>
      <c r="N27" s="63"/>
      <c r="O27" s="63"/>
      <c r="P27" s="124"/>
      <c r="Q27" s="13"/>
      <c r="R27" s="63"/>
      <c r="S27" s="63"/>
      <c r="T27" s="63"/>
      <c r="U27" s="63"/>
      <c r="V27" s="63"/>
      <c r="W27" s="63"/>
      <c r="X27" s="63"/>
      <c r="Y27" s="63"/>
      <c r="Z27" s="63"/>
      <c r="AA27" s="3"/>
      <c r="AB27" s="3"/>
      <c r="AC27" s="63"/>
      <c r="AD27" s="3"/>
      <c r="AE27" s="3"/>
      <c r="AF27" s="3"/>
      <c r="AG27" s="63"/>
      <c r="AH27" s="3"/>
      <c r="AI27" s="3"/>
      <c r="AJ27" s="3"/>
      <c r="AK27" s="63"/>
      <c r="AL27" s="3"/>
      <c r="AM27" s="3"/>
      <c r="AN27" s="3"/>
      <c r="AO27" s="63"/>
      <c r="AP27" s="3"/>
      <c r="AQ27" s="3"/>
      <c r="AR27" s="3"/>
      <c r="AS27" s="63"/>
      <c r="AT27" s="3"/>
      <c r="AU27" s="3"/>
      <c r="AV27" s="3"/>
      <c r="AW27" s="63"/>
      <c r="AX27" s="3"/>
      <c r="AY27" s="3"/>
      <c r="AZ27" s="3"/>
      <c r="BA27" s="63"/>
      <c r="BB27" s="13"/>
      <c r="BC27" s="13"/>
      <c r="BD27" s="13"/>
      <c r="BE27" s="63"/>
      <c r="BF27" s="13"/>
      <c r="BG27" s="13"/>
      <c r="BH27" s="13"/>
      <c r="BI27" s="63"/>
      <c r="BJ27" s="13"/>
      <c r="BK27" s="13"/>
      <c r="BL27" s="13"/>
      <c r="BM27" s="63"/>
      <c r="BN27" s="13"/>
      <c r="BO27" s="13"/>
      <c r="BP27" s="13"/>
      <c r="BQ27" s="63"/>
      <c r="BR27" s="13"/>
      <c r="BS27" s="13"/>
      <c r="BT27" s="13"/>
      <c r="BU27" s="63"/>
      <c r="BV27" s="13"/>
      <c r="BW27" s="13"/>
      <c r="BX27" s="90"/>
    </row>
    <row r="28" spans="1:76" ht="20.25" customHeight="1" x14ac:dyDescent="0.2">
      <c r="A28" s="2072"/>
      <c r="B28" s="2072"/>
      <c r="C28" s="2063"/>
      <c r="D28" s="2063"/>
      <c r="E28" s="13"/>
      <c r="F28" s="13"/>
      <c r="G28" s="13"/>
      <c r="H28" s="123"/>
      <c r="I28" s="13"/>
      <c r="J28" s="63"/>
      <c r="K28" s="63"/>
      <c r="L28" s="63"/>
      <c r="M28" s="13"/>
      <c r="N28" s="63"/>
      <c r="O28" s="63"/>
      <c r="P28" s="124"/>
      <c r="Q28" s="13"/>
      <c r="R28" s="63"/>
      <c r="S28" s="63"/>
      <c r="T28" s="63"/>
      <c r="U28" s="63"/>
      <c r="V28" s="63"/>
      <c r="W28" s="63"/>
      <c r="X28" s="63"/>
      <c r="Y28" s="63"/>
      <c r="Z28" s="63"/>
      <c r="AA28" s="3"/>
      <c r="AB28" s="3"/>
      <c r="AC28" s="63"/>
      <c r="AD28" s="3"/>
      <c r="AE28" s="3"/>
      <c r="AF28" s="3"/>
      <c r="AG28" s="63"/>
      <c r="AH28" s="3"/>
      <c r="AI28" s="3"/>
      <c r="AJ28" s="3"/>
      <c r="AK28" s="63"/>
      <c r="AL28" s="3"/>
      <c r="AM28" s="3"/>
      <c r="AN28" s="3"/>
      <c r="AO28" s="63"/>
      <c r="AP28" s="3"/>
      <c r="AQ28" s="3"/>
      <c r="AR28" s="3"/>
      <c r="AS28" s="63"/>
      <c r="AT28" s="3"/>
      <c r="AU28" s="3"/>
      <c r="AV28" s="3"/>
      <c r="AW28" s="63"/>
      <c r="AX28" s="3"/>
      <c r="AY28" s="3"/>
      <c r="AZ28" s="3"/>
      <c r="BA28" s="63"/>
      <c r="BB28" s="13"/>
      <c r="BC28" s="13"/>
      <c r="BD28" s="13"/>
      <c r="BE28" s="63"/>
      <c r="BF28" s="13"/>
      <c r="BG28" s="13"/>
      <c r="BH28" s="13"/>
      <c r="BI28" s="63"/>
      <c r="BJ28" s="13"/>
      <c r="BK28" s="13"/>
      <c r="BL28" s="13"/>
      <c r="BM28" s="63"/>
      <c r="BN28" s="13"/>
      <c r="BO28" s="13"/>
      <c r="BP28" s="13"/>
      <c r="BQ28" s="63"/>
      <c r="BR28" s="13"/>
      <c r="BS28" s="13"/>
      <c r="BT28" s="13"/>
      <c r="BU28" s="63"/>
      <c r="BV28" s="13"/>
      <c r="BW28" s="13"/>
      <c r="BX28" s="90"/>
    </row>
    <row r="29" spans="1:76" ht="20.25" customHeight="1" x14ac:dyDescent="0.2">
      <c r="A29" s="2072"/>
      <c r="B29" s="2072"/>
      <c r="C29" s="2063"/>
      <c r="D29" s="2063"/>
      <c r="E29" s="13"/>
      <c r="F29" s="13"/>
      <c r="G29" s="13"/>
      <c r="H29" s="123"/>
      <c r="I29" s="13"/>
      <c r="J29" s="14"/>
      <c r="K29" s="14"/>
      <c r="L29" s="3"/>
      <c r="M29" s="13"/>
      <c r="N29" s="14"/>
      <c r="O29" s="14"/>
      <c r="P29" s="128"/>
      <c r="Q29" s="120"/>
      <c r="R29" s="129"/>
      <c r="S29" s="129"/>
      <c r="T29" s="89"/>
      <c r="U29" s="89"/>
      <c r="V29" s="89"/>
      <c r="W29" s="129"/>
      <c r="X29" s="129"/>
      <c r="Y29" s="89"/>
      <c r="Z29" s="129"/>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89"/>
      <c r="AY29" s="89"/>
      <c r="AZ29" s="89"/>
      <c r="BA29" s="89"/>
      <c r="BB29" s="120"/>
      <c r="BC29" s="120"/>
      <c r="BD29" s="120"/>
      <c r="BE29" s="89"/>
      <c r="BF29" s="120"/>
      <c r="BG29" s="120"/>
      <c r="BH29" s="120"/>
      <c r="BI29" s="89"/>
      <c r="BJ29" s="120"/>
      <c r="BK29" s="120"/>
      <c r="BL29" s="120"/>
      <c r="BM29" s="89"/>
      <c r="BN29" s="120"/>
      <c r="BO29" s="120"/>
      <c r="BP29" s="120"/>
      <c r="BQ29" s="89"/>
      <c r="BR29" s="120"/>
      <c r="BS29" s="120"/>
      <c r="BT29" s="120"/>
      <c r="BU29" s="89"/>
      <c r="BV29" s="120"/>
      <c r="BW29" s="120"/>
      <c r="BX29" s="121"/>
    </row>
    <row r="30" spans="1:76" ht="20.25" customHeight="1" x14ac:dyDescent="0.2">
      <c r="A30" s="2072"/>
      <c r="B30" s="2072"/>
      <c r="C30" s="2063"/>
      <c r="D30" s="2063"/>
      <c r="E30" s="130"/>
      <c r="F30" s="130"/>
      <c r="G30" s="130"/>
      <c r="H30" s="130"/>
      <c r="I30" s="115"/>
      <c r="J30" s="3"/>
      <c r="K30" s="131"/>
      <c r="L30" s="131"/>
      <c r="M30" s="131"/>
      <c r="N30" s="131"/>
      <c r="O30" s="131"/>
      <c r="P30" s="131"/>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90"/>
    </row>
    <row r="31" spans="1:76" ht="90" customHeight="1" x14ac:dyDescent="0.2">
      <c r="A31" s="2064" t="s">
        <v>536</v>
      </c>
      <c r="B31" s="2065"/>
      <c r="C31" s="2065"/>
      <c r="D31" s="2065"/>
      <c r="E31" s="2065"/>
      <c r="F31" s="2065"/>
      <c r="G31" s="2065"/>
      <c r="H31" s="2066"/>
      <c r="I31" s="132"/>
      <c r="J31" s="132"/>
      <c r="K31" s="132"/>
      <c r="L31" s="132"/>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AK31" s="133"/>
      <c r="AL31" s="133"/>
      <c r="AM31" s="133"/>
      <c r="AN31" s="133"/>
      <c r="AO31" s="133"/>
      <c r="AP31" s="133"/>
      <c r="AQ31" s="133"/>
      <c r="AR31" s="133"/>
      <c r="AS31" s="133"/>
      <c r="AT31" s="133"/>
      <c r="AU31" s="133"/>
      <c r="AV31" s="133"/>
      <c r="AW31" s="133"/>
      <c r="AX31" s="133"/>
      <c r="AY31" s="133"/>
      <c r="AZ31" s="133"/>
      <c r="BA31" s="133"/>
      <c r="BB31" s="134"/>
      <c r="BC31" s="134"/>
      <c r="BD31" s="134"/>
      <c r="BE31" s="133"/>
      <c r="BF31" s="134"/>
      <c r="BG31" s="134"/>
      <c r="BH31" s="134"/>
      <c r="BI31" s="133"/>
      <c r="BJ31" s="134"/>
      <c r="BK31" s="134"/>
      <c r="BL31" s="134"/>
      <c r="BM31" s="133"/>
      <c r="BN31" s="134"/>
      <c r="BO31" s="134"/>
      <c r="BP31" s="134"/>
      <c r="BQ31" s="133"/>
      <c r="BR31" s="134"/>
      <c r="BS31" s="134"/>
      <c r="BT31" s="134"/>
      <c r="BU31" s="133"/>
      <c r="BV31" s="134"/>
      <c r="BW31" s="134"/>
      <c r="BX31" s="135"/>
    </row>
    <row r="32" spans="1:76" ht="30" customHeight="1" x14ac:dyDescent="0.2">
      <c r="A32" s="2055" t="s">
        <v>77</v>
      </c>
      <c r="B32" s="2056"/>
      <c r="C32" s="2056"/>
      <c r="D32" s="2056"/>
      <c r="E32" s="2056"/>
      <c r="F32" s="2056"/>
      <c r="G32" s="2056"/>
      <c r="H32" s="2057"/>
      <c r="I32" s="136"/>
      <c r="J32" s="136"/>
      <c r="K32" s="136"/>
      <c r="L32" s="136"/>
      <c r="M32" s="136"/>
      <c r="N32" s="136"/>
      <c r="O32" s="136"/>
      <c r="P32" s="136"/>
      <c r="Q32" s="136"/>
      <c r="R32" s="136"/>
      <c r="S32" s="136"/>
      <c r="T32" s="136"/>
      <c r="U32" s="136"/>
      <c r="V32" s="136"/>
      <c r="W32" s="136"/>
      <c r="X32" s="136"/>
      <c r="Y32" s="136"/>
      <c r="Z32" s="136"/>
      <c r="AA32" s="136"/>
      <c r="AB32" s="136"/>
      <c r="AC32" s="136"/>
      <c r="AD32" s="136"/>
      <c r="AE32" s="136"/>
      <c r="AF32" s="136"/>
      <c r="AG32" s="136"/>
      <c r="AH32" s="136"/>
      <c r="AI32" s="136"/>
      <c r="AJ32" s="136"/>
      <c r="AK32" s="136"/>
      <c r="AL32" s="136"/>
      <c r="AM32" s="136"/>
      <c r="AN32" s="136"/>
      <c r="AO32" s="136"/>
      <c r="AP32" s="136"/>
      <c r="AQ32" s="136"/>
      <c r="AR32" s="136"/>
      <c r="AS32" s="136"/>
      <c r="AT32" s="136"/>
      <c r="AU32" s="136"/>
      <c r="AV32" s="136"/>
      <c r="AW32" s="136"/>
      <c r="AX32" s="136"/>
      <c r="AY32" s="136"/>
      <c r="AZ32" s="136"/>
      <c r="BA32" s="136"/>
      <c r="BB32" s="136"/>
      <c r="BC32" s="136"/>
      <c r="BD32" s="136"/>
      <c r="BE32" s="136"/>
      <c r="BF32" s="136"/>
      <c r="BG32" s="136"/>
      <c r="BH32" s="136"/>
      <c r="BI32" s="136"/>
      <c r="BJ32" s="136"/>
      <c r="BK32" s="136"/>
      <c r="BL32" s="136"/>
      <c r="BM32" s="136"/>
      <c r="BN32" s="136"/>
      <c r="BO32" s="136"/>
      <c r="BP32" s="136"/>
      <c r="BQ32" s="136"/>
      <c r="BR32" s="136"/>
      <c r="BS32" s="136"/>
      <c r="BT32" s="136"/>
      <c r="BU32" s="136"/>
      <c r="BV32" s="136"/>
      <c r="BW32" s="136"/>
      <c r="BX32" s="137"/>
    </row>
    <row r="33" spans="1:228" s="13" customFormat="1" ht="24" customHeight="1" x14ac:dyDescent="0.2">
      <c r="A33" s="91"/>
      <c r="B33" s="91"/>
      <c r="C33" s="91"/>
      <c r="D33" s="91"/>
      <c r="E33" s="91"/>
      <c r="F33" s="91"/>
      <c r="G33" s="91"/>
      <c r="H33" s="92"/>
      <c r="I33" s="92"/>
      <c r="J33" s="92"/>
      <c r="K33" s="92"/>
      <c r="L33" s="92"/>
      <c r="M33" s="92"/>
      <c r="N33" s="92"/>
      <c r="O33" s="92"/>
      <c r="P33" s="92"/>
      <c r="Q33" s="92"/>
      <c r="R33" s="92"/>
      <c r="S33" s="92"/>
      <c r="T33" s="92"/>
      <c r="U33" s="92"/>
      <c r="V33" s="92"/>
      <c r="W33" s="92"/>
      <c r="X33" s="92"/>
      <c r="Y33" s="92"/>
      <c r="Z33" s="92"/>
      <c r="AA33" s="92"/>
      <c r="AB33" s="92"/>
      <c r="AC33" s="92"/>
      <c r="AD33" s="92"/>
      <c r="AE33" s="232" t="str">
        <f>$AE$1</f>
        <v xml:space="preserve">変 状 展 開 図 </v>
      </c>
      <c r="AF33" s="232"/>
      <c r="AG33" s="232"/>
      <c r="AH33" s="232"/>
      <c r="AI33" s="232"/>
      <c r="AJ33" s="232"/>
      <c r="AK33" s="232"/>
      <c r="AL33" s="232"/>
      <c r="AM33" s="232"/>
      <c r="AN33" s="232" t="str">
        <f>$AN$1</f>
        <v>（</v>
      </c>
      <c r="AO33" s="232"/>
      <c r="AP33" s="1779">
        <f>AP1+1</f>
        <v>2</v>
      </c>
      <c r="AQ33" s="1779"/>
      <c r="AR33" s="232" t="str">
        <f>$AR$1</f>
        <v>/</v>
      </c>
      <c r="AS33" s="1779">
        <f>$AS$1</f>
        <v>0</v>
      </c>
      <c r="AT33" s="1779"/>
      <c r="AU33" s="232" t="str">
        <f>$AU$1</f>
        <v>）</v>
      </c>
      <c r="AV33" s="92" t="s">
        <v>613</v>
      </c>
      <c r="AW33" s="92"/>
      <c r="AX33" s="92"/>
      <c r="AY33" s="92"/>
      <c r="AZ33" s="92"/>
      <c r="BA33" s="92"/>
      <c r="BB33" s="232"/>
      <c r="BC33" s="232"/>
      <c r="BD33" s="232"/>
      <c r="BE33" s="232"/>
      <c r="BF33" s="232"/>
      <c r="BG33" s="1779"/>
      <c r="BH33" s="1779"/>
      <c r="BI33" s="232"/>
      <c r="BJ33" s="1779"/>
      <c r="BK33" s="1779"/>
      <c r="BL33" s="1779"/>
      <c r="BM33" s="1161" t="str">
        <f>IF(台帳ｼｰﾄ!$C$5="","",+台帳ｼｰﾄ!$C$5)</f>
        <v/>
      </c>
      <c r="BN33" s="1161"/>
      <c r="BO33" s="1161"/>
      <c r="BP33" s="1161"/>
      <c r="BQ33" s="1161"/>
      <c r="BR33" s="1161"/>
      <c r="BS33" s="1161"/>
      <c r="BT33" s="1161"/>
      <c r="BU33" s="1161"/>
      <c r="BV33" s="1161"/>
      <c r="BW33" s="1161"/>
      <c r="BX33" s="1161"/>
      <c r="BY33" s="234"/>
      <c r="BZ33" s="234"/>
      <c r="CA33" s="234"/>
      <c r="CB33" s="234"/>
      <c r="CC33" s="234"/>
      <c r="CD33" s="234"/>
      <c r="CE33" s="234"/>
      <c r="CF33" s="235"/>
      <c r="CG33" s="235"/>
      <c r="CH33" s="235"/>
      <c r="CI33" s="235"/>
      <c r="CJ33" s="235"/>
      <c r="CK33" s="235"/>
      <c r="CL33" s="235"/>
      <c r="CM33" s="235"/>
      <c r="CN33" s="235"/>
      <c r="CO33" s="235"/>
      <c r="CP33" s="235"/>
      <c r="CQ33" s="235"/>
      <c r="CR33" s="235"/>
      <c r="CS33" s="235"/>
      <c r="CT33" s="235"/>
      <c r="CU33" s="235"/>
      <c r="CV33" s="235"/>
      <c r="CW33" s="235"/>
      <c r="CX33" s="235"/>
      <c r="CY33" s="235"/>
      <c r="CZ33" s="235"/>
      <c r="DA33" s="235"/>
      <c r="DB33" s="235"/>
      <c r="DC33" s="236"/>
      <c r="DD33" s="236"/>
      <c r="DE33" s="236"/>
      <c r="DF33" s="236"/>
      <c r="DG33" s="236"/>
      <c r="DH33" s="236"/>
      <c r="DI33" s="236"/>
      <c r="DJ33" s="236"/>
      <c r="DK33" s="236"/>
      <c r="DL33" s="236"/>
      <c r="DM33" s="236"/>
      <c r="DN33" s="1780"/>
      <c r="DO33" s="1780"/>
      <c r="DP33" s="236"/>
      <c r="DQ33" s="1780"/>
      <c r="DR33" s="1780"/>
      <c r="DS33" s="236"/>
      <c r="DT33" s="235"/>
      <c r="DU33" s="235"/>
      <c r="DV33" s="235"/>
      <c r="DW33" s="235"/>
      <c r="DX33" s="235"/>
      <c r="DY33" s="235"/>
      <c r="DZ33" s="236"/>
      <c r="EA33" s="236"/>
      <c r="EB33" s="236"/>
      <c r="EC33" s="236"/>
      <c r="ED33" s="236"/>
      <c r="EF33" s="236"/>
      <c r="EG33" s="236"/>
      <c r="EH33" s="1780"/>
      <c r="EI33" s="1780"/>
      <c r="EJ33" s="1780"/>
      <c r="EK33" s="1781"/>
      <c r="EL33" s="1781"/>
      <c r="EM33" s="1781"/>
      <c r="EN33" s="1781"/>
      <c r="EO33" s="1781"/>
      <c r="EP33" s="1781"/>
      <c r="EQ33" s="1781"/>
      <c r="ER33" s="1781"/>
      <c r="ES33" s="1781"/>
      <c r="ET33" s="1781"/>
      <c r="EU33" s="1781"/>
      <c r="EV33" s="1781"/>
      <c r="EW33" s="234"/>
      <c r="EX33" s="234"/>
      <c r="EY33" s="234"/>
      <c r="EZ33" s="234"/>
      <c r="FA33" s="234"/>
      <c r="FB33" s="234"/>
      <c r="FC33" s="234"/>
      <c r="FD33" s="235"/>
      <c r="FE33" s="235"/>
      <c r="FF33" s="235"/>
      <c r="FG33" s="235"/>
      <c r="FH33" s="235"/>
      <c r="FI33" s="235"/>
      <c r="FJ33" s="235"/>
      <c r="FK33" s="235"/>
      <c r="FL33" s="235"/>
      <c r="FM33" s="235"/>
      <c r="FN33" s="235"/>
      <c r="FO33" s="235"/>
      <c r="FP33" s="235"/>
      <c r="FQ33" s="235"/>
      <c r="FR33" s="235"/>
      <c r="FS33" s="235"/>
      <c r="FT33" s="235"/>
      <c r="FU33" s="235"/>
      <c r="FV33" s="235"/>
      <c r="FW33" s="235"/>
      <c r="FX33" s="235"/>
      <c r="FY33" s="235"/>
      <c r="FZ33" s="235"/>
      <c r="GA33" s="236"/>
      <c r="GB33" s="236"/>
      <c r="GC33" s="236"/>
      <c r="GD33" s="236"/>
      <c r="GE33" s="236"/>
      <c r="GF33" s="236"/>
      <c r="GG33" s="236"/>
      <c r="GH33" s="236"/>
      <c r="GI33" s="236"/>
      <c r="GJ33" s="236"/>
      <c r="GK33" s="236"/>
      <c r="GL33" s="1780"/>
      <c r="GM33" s="1780"/>
      <c r="GN33" s="236"/>
      <c r="GO33" s="1780"/>
      <c r="GP33" s="1780"/>
      <c r="GQ33" s="236"/>
      <c r="GR33" s="235"/>
      <c r="GS33" s="235"/>
      <c r="GT33" s="235"/>
      <c r="GU33" s="235"/>
      <c r="GV33" s="235"/>
      <c r="GW33" s="235"/>
      <c r="GX33" s="236"/>
      <c r="GY33" s="236"/>
      <c r="GZ33" s="236"/>
      <c r="HA33" s="236"/>
      <c r="HB33" s="236"/>
      <c r="HD33" s="236"/>
      <c r="HE33" s="236"/>
      <c r="HF33" s="1780"/>
      <c r="HG33" s="1780"/>
      <c r="HH33" s="1780"/>
      <c r="HI33" s="1781"/>
      <c r="HJ33" s="1781"/>
      <c r="HK33" s="1781"/>
      <c r="HL33" s="1781"/>
      <c r="HM33" s="1781"/>
      <c r="HN33" s="1781"/>
      <c r="HO33" s="1781"/>
      <c r="HP33" s="1781"/>
      <c r="HQ33" s="1781"/>
      <c r="HR33" s="1781"/>
      <c r="HS33" s="1781"/>
      <c r="HT33" s="1781"/>
    </row>
    <row r="34" spans="1:228" ht="30" customHeight="1" x14ac:dyDescent="0.2">
      <c r="A34" s="1761" t="s">
        <v>94</v>
      </c>
      <c r="B34" s="1762"/>
      <c r="C34" s="1762"/>
      <c r="D34" s="1762"/>
      <c r="E34" s="1762"/>
      <c r="F34" s="1762"/>
      <c r="G34" s="1763"/>
      <c r="H34" s="2079" t="str">
        <f>$H$2</f>
        <v/>
      </c>
      <c r="I34" s="2080"/>
      <c r="J34" s="2080"/>
      <c r="K34" s="2080"/>
      <c r="L34" s="2080"/>
      <c r="M34" s="2080"/>
      <c r="N34" s="2080"/>
      <c r="O34" s="2080"/>
      <c r="P34" s="2080"/>
      <c r="Q34" s="2080"/>
      <c r="R34" s="2080"/>
      <c r="S34" s="2081"/>
      <c r="T34" s="1819" t="s">
        <v>97</v>
      </c>
      <c r="U34" s="1762"/>
      <c r="V34" s="1762"/>
      <c r="W34" s="1762"/>
      <c r="X34" s="1762"/>
      <c r="Y34" s="1762"/>
      <c r="Z34" s="1763"/>
      <c r="AA34" s="2076" t="str">
        <f>$AA$2</f>
        <v/>
      </c>
      <c r="AB34" s="2077"/>
      <c r="AC34" s="2077"/>
      <c r="AD34" s="2077"/>
      <c r="AE34" s="2077"/>
      <c r="AF34" s="2077"/>
      <c r="AG34" s="2077"/>
      <c r="AH34" s="2077"/>
      <c r="AI34" s="2077"/>
      <c r="AJ34" s="2077"/>
      <c r="AK34" s="2077"/>
      <c r="AL34" s="2078"/>
      <c r="AM34" s="1819" t="s">
        <v>75</v>
      </c>
      <c r="AN34" s="1762"/>
      <c r="AO34" s="1762"/>
      <c r="AP34" s="1762"/>
      <c r="AQ34" s="1762"/>
      <c r="AR34" s="1762"/>
      <c r="AS34" s="1763"/>
      <c r="AT34" s="2076" t="str">
        <f>$AT$2</f>
        <v/>
      </c>
      <c r="AU34" s="2077"/>
      <c r="AV34" s="2077"/>
      <c r="AW34" s="2077"/>
      <c r="AX34" s="2077"/>
      <c r="AY34" s="2077"/>
      <c r="AZ34" s="2077"/>
      <c r="BA34" s="2077"/>
      <c r="BB34" s="2077"/>
      <c r="BC34" s="2077"/>
      <c r="BD34" s="2077"/>
      <c r="BE34" s="2078"/>
      <c r="BF34" s="1819" t="s">
        <v>65</v>
      </c>
      <c r="BG34" s="1762"/>
      <c r="BH34" s="1762"/>
      <c r="BI34" s="1762"/>
      <c r="BJ34" s="1762"/>
      <c r="BK34" s="1762"/>
      <c r="BL34" s="1763"/>
      <c r="BM34" s="2076" t="str">
        <f>$BM$2</f>
        <v/>
      </c>
      <c r="BN34" s="2077"/>
      <c r="BO34" s="2077"/>
      <c r="BP34" s="2077"/>
      <c r="BQ34" s="2077"/>
      <c r="BR34" s="2077"/>
      <c r="BS34" s="2077"/>
      <c r="BT34" s="2077"/>
      <c r="BU34" s="2077"/>
      <c r="BV34" s="2077"/>
      <c r="BW34" s="2077"/>
      <c r="BX34" s="2078"/>
      <c r="BY34" s="2073"/>
      <c r="BZ34" s="2073"/>
      <c r="CA34" s="2073"/>
      <c r="CB34" s="2073"/>
      <c r="CC34" s="2073"/>
      <c r="CD34" s="2073"/>
      <c r="CE34" s="2073"/>
      <c r="CF34" s="2074"/>
      <c r="CG34" s="2074"/>
      <c r="CH34" s="2074"/>
      <c r="CI34" s="2074"/>
      <c r="CJ34" s="2074"/>
      <c r="CK34" s="2074"/>
      <c r="CL34" s="2074"/>
      <c r="CM34" s="2074"/>
      <c r="CN34" s="2074"/>
      <c r="CO34" s="2074"/>
      <c r="CP34" s="2074"/>
      <c r="CQ34" s="2074"/>
      <c r="CR34" s="2073"/>
      <c r="CS34" s="2073"/>
      <c r="CT34" s="2073"/>
      <c r="CU34" s="2073"/>
      <c r="CV34" s="2073"/>
      <c r="CW34" s="2073"/>
      <c r="CX34" s="2073"/>
      <c r="CY34" s="2075"/>
      <c r="CZ34" s="2075"/>
      <c r="DA34" s="2075"/>
      <c r="DB34" s="2075"/>
      <c r="DC34" s="2075"/>
      <c r="DD34" s="2075"/>
      <c r="DE34" s="2075"/>
      <c r="DF34" s="2075"/>
      <c r="DG34" s="2075"/>
      <c r="DH34" s="2075"/>
      <c r="DI34" s="2075"/>
      <c r="DJ34" s="2075"/>
      <c r="DK34" s="2073"/>
      <c r="DL34" s="2073"/>
      <c r="DM34" s="2073"/>
      <c r="DN34" s="2073"/>
      <c r="DO34" s="2073"/>
      <c r="DP34" s="2073"/>
      <c r="DQ34" s="2073"/>
      <c r="DR34" s="2075"/>
      <c r="DS34" s="2075"/>
      <c r="DT34" s="2075"/>
      <c r="DU34" s="2075"/>
      <c r="DV34" s="2075"/>
      <c r="DW34" s="2075"/>
      <c r="DX34" s="2075"/>
      <c r="DY34" s="2075"/>
      <c r="DZ34" s="2075"/>
      <c r="EA34" s="2075"/>
      <c r="EB34" s="2075"/>
      <c r="EC34" s="2075"/>
      <c r="ED34" s="2073"/>
      <c r="EE34" s="2073"/>
      <c r="EF34" s="2073"/>
      <c r="EG34" s="2073"/>
      <c r="EH34" s="2073"/>
      <c r="EI34" s="2073"/>
      <c r="EJ34" s="2073"/>
      <c r="EK34" s="2075"/>
      <c r="EL34" s="2075"/>
      <c r="EM34" s="2075"/>
      <c r="EN34" s="2075"/>
      <c r="EO34" s="2075"/>
      <c r="EP34" s="2075"/>
      <c r="EQ34" s="2075"/>
      <c r="ER34" s="2075"/>
      <c r="ES34" s="2075"/>
      <c r="ET34" s="2075"/>
      <c r="EU34" s="2075"/>
      <c r="EV34" s="2075"/>
      <c r="EW34" s="2073"/>
      <c r="EX34" s="2073"/>
      <c r="EY34" s="2073"/>
      <c r="EZ34" s="2073"/>
      <c r="FA34" s="2073"/>
      <c r="FB34" s="2073"/>
      <c r="FC34" s="2073"/>
      <c r="FD34" s="2074"/>
      <c r="FE34" s="2074"/>
      <c r="FF34" s="2074"/>
      <c r="FG34" s="2074"/>
      <c r="FH34" s="2074"/>
      <c r="FI34" s="2074"/>
      <c r="FJ34" s="2074"/>
      <c r="FK34" s="2074"/>
      <c r="FL34" s="2074"/>
      <c r="FM34" s="2074"/>
      <c r="FN34" s="2074"/>
      <c r="FO34" s="2074"/>
      <c r="FP34" s="2073"/>
      <c r="FQ34" s="2073"/>
      <c r="FR34" s="2073"/>
      <c r="FS34" s="2073"/>
      <c r="FT34" s="2073"/>
      <c r="FU34" s="2073"/>
      <c r="FV34" s="2073"/>
      <c r="FW34" s="2075"/>
      <c r="FX34" s="2075"/>
      <c r="FY34" s="2075"/>
      <c r="FZ34" s="2075"/>
      <c r="GA34" s="2075"/>
      <c r="GB34" s="2075"/>
      <c r="GC34" s="2075"/>
      <c r="GD34" s="2075"/>
      <c r="GE34" s="2075"/>
      <c r="GF34" s="2075"/>
      <c r="GG34" s="2075"/>
      <c r="GH34" s="2075"/>
      <c r="GI34" s="2073"/>
      <c r="GJ34" s="2073"/>
      <c r="GK34" s="2073"/>
      <c r="GL34" s="2073"/>
      <c r="GM34" s="2073"/>
      <c r="GN34" s="2073"/>
      <c r="GO34" s="2073"/>
      <c r="GP34" s="2075"/>
      <c r="GQ34" s="2075"/>
      <c r="GR34" s="2075"/>
      <c r="GS34" s="2075"/>
      <c r="GT34" s="2075"/>
      <c r="GU34" s="2075"/>
      <c r="GV34" s="2075"/>
      <c r="GW34" s="2075"/>
      <c r="GX34" s="2075"/>
      <c r="GY34" s="2075"/>
      <c r="GZ34" s="2075"/>
      <c r="HA34" s="2075"/>
      <c r="HB34" s="2073"/>
      <c r="HC34" s="2073"/>
      <c r="HD34" s="2073"/>
      <c r="HE34" s="2073"/>
      <c r="HF34" s="2073"/>
      <c r="HG34" s="2073"/>
      <c r="HH34" s="2073"/>
      <c r="HI34" s="2075"/>
      <c r="HJ34" s="2075"/>
      <c r="HK34" s="2075"/>
      <c r="HL34" s="2075"/>
      <c r="HM34" s="2075"/>
      <c r="HN34" s="2075"/>
      <c r="HO34" s="2075"/>
      <c r="HP34" s="2075"/>
      <c r="HQ34" s="2075"/>
      <c r="HR34" s="2075"/>
      <c r="HS34" s="2075"/>
      <c r="HT34" s="2075"/>
    </row>
    <row r="35" spans="1:228" ht="30" customHeight="1" x14ac:dyDescent="0.2">
      <c r="A35" s="2052" t="s">
        <v>580</v>
      </c>
      <c r="B35" s="2052"/>
      <c r="C35" s="2052"/>
      <c r="D35" s="2052"/>
      <c r="E35" s="2051" t="s">
        <v>1220</v>
      </c>
      <c r="F35" s="1117"/>
      <c r="G35" s="1117"/>
      <c r="H35" s="1117"/>
      <c r="I35" s="1117" t="str">
        <f>$I$3</f>
        <v/>
      </c>
      <c r="J35" s="1117"/>
      <c r="K35" s="1117"/>
      <c r="L35" s="1117"/>
      <c r="M35" s="1117"/>
      <c r="N35" s="1117"/>
      <c r="O35" s="1117"/>
      <c r="P35" s="1117"/>
      <c r="Q35" s="1117"/>
      <c r="R35" s="1117"/>
      <c r="S35" s="1117"/>
      <c r="T35" s="1117"/>
      <c r="U35" s="1117"/>
      <c r="V35" s="1117"/>
      <c r="W35" s="1117"/>
      <c r="X35" s="1117"/>
      <c r="Y35" s="1117"/>
      <c r="Z35" s="1117"/>
      <c r="AA35" s="1117" t="s">
        <v>1219</v>
      </c>
      <c r="AB35" s="1117"/>
      <c r="AC35" s="1117"/>
      <c r="AD35" s="1117"/>
      <c r="AE35" s="1117" t="str">
        <f>$AE$3</f>
        <v/>
      </c>
      <c r="AF35" s="1117"/>
      <c r="AG35" s="1117"/>
      <c r="AH35" s="1117"/>
      <c r="AI35" s="1117"/>
      <c r="AJ35" s="1117"/>
      <c r="AK35" s="1117"/>
      <c r="AL35" s="1117"/>
      <c r="AM35" s="1117"/>
      <c r="AN35" s="1117"/>
      <c r="AO35" s="1117"/>
      <c r="AP35" s="1117" t="s">
        <v>1221</v>
      </c>
      <c r="AQ35" s="1117"/>
      <c r="AR35" s="1117"/>
      <c r="AS35" s="1117"/>
      <c r="AT35" s="1117" t="str">
        <f>$AT$3</f>
        <v/>
      </c>
      <c r="AU35" s="1117"/>
      <c r="AV35" s="1117"/>
      <c r="AW35" s="1117"/>
      <c r="AX35" s="1117"/>
      <c r="AY35" s="1117"/>
      <c r="AZ35" s="1117"/>
      <c r="BA35" s="1117"/>
      <c r="BB35" s="1117"/>
      <c r="BC35" s="1117"/>
      <c r="BD35" s="1117"/>
      <c r="BE35" s="1118"/>
      <c r="BF35" s="1819" t="s">
        <v>985</v>
      </c>
      <c r="BG35" s="1762"/>
      <c r="BH35" s="1762"/>
      <c r="BI35" s="1762"/>
      <c r="BJ35" s="1762"/>
      <c r="BK35" s="1762"/>
      <c r="BL35" s="1763"/>
      <c r="BM35" s="2076" t="str">
        <f>$BM$3</f>
        <v/>
      </c>
      <c r="BN35" s="2077"/>
      <c r="BO35" s="2077"/>
      <c r="BP35" s="2077"/>
      <c r="BQ35" s="2077"/>
      <c r="BR35" s="2077"/>
      <c r="BS35" s="2077"/>
      <c r="BT35" s="2077"/>
      <c r="BU35" s="2077"/>
      <c r="BV35" s="2077"/>
      <c r="BW35" s="2077"/>
      <c r="BX35" s="2078"/>
    </row>
    <row r="36" spans="1:228" ht="6" customHeight="1" x14ac:dyDescent="0.2">
      <c r="A36" s="13"/>
      <c r="B36" s="13"/>
      <c r="C36" s="13"/>
      <c r="D36" s="13"/>
      <c r="E36" s="13"/>
      <c r="F36" s="13"/>
      <c r="G36" s="13"/>
      <c r="H36" s="13"/>
      <c r="I36" s="13"/>
      <c r="J36" s="13"/>
      <c r="K36" s="13"/>
      <c r="L36" s="13"/>
      <c r="M36" s="13"/>
      <c r="N36" s="13"/>
      <c r="O36" s="13"/>
      <c r="P36" s="13"/>
      <c r="Q36" s="13"/>
      <c r="R36" s="13"/>
      <c r="S36" s="13"/>
      <c r="T36" s="13"/>
      <c r="U36" s="13"/>
      <c r="AL36" s="87"/>
      <c r="AO36" s="87"/>
      <c r="AP36" s="87"/>
      <c r="AQ36" s="87"/>
      <c r="AR36" s="87"/>
      <c r="AS36" s="87"/>
      <c r="AT36" s="87"/>
      <c r="AU36" s="87"/>
      <c r="AV36" s="87"/>
      <c r="AW36" s="87"/>
      <c r="AX36" s="87"/>
      <c r="AY36" s="87"/>
      <c r="AZ36" s="87"/>
      <c r="BA36" s="87"/>
      <c r="BB36" s="87"/>
      <c r="BC36" s="87"/>
      <c r="BD36" s="87"/>
      <c r="BE36" s="87"/>
      <c r="BF36" s="87"/>
      <c r="BG36" s="87"/>
      <c r="BH36" s="87"/>
      <c r="BI36" s="87"/>
      <c r="BL36" s="87"/>
      <c r="BM36" s="87"/>
      <c r="BP36" s="87"/>
      <c r="BQ36" s="87"/>
      <c r="BR36" s="87"/>
      <c r="BS36" s="87"/>
      <c r="BT36" s="87"/>
      <c r="BU36" s="87"/>
      <c r="BV36" s="87"/>
      <c r="BW36" s="87"/>
      <c r="BX36" s="87"/>
      <c r="BY36" s="13"/>
      <c r="BZ36" s="13"/>
      <c r="CA36" s="13"/>
      <c r="CB36" s="13"/>
      <c r="CC36" s="13"/>
      <c r="CD36" s="13"/>
      <c r="CE36" s="13"/>
      <c r="CF36" s="13"/>
      <c r="CG36" s="13"/>
      <c r="CH36" s="13"/>
      <c r="CI36" s="13"/>
      <c r="CJ36" s="13"/>
      <c r="CK36" s="13"/>
      <c r="CL36" s="13"/>
      <c r="CM36" s="13"/>
      <c r="CN36" s="13"/>
      <c r="CO36" s="13"/>
      <c r="CP36" s="13"/>
      <c r="CQ36" s="13"/>
      <c r="CR36" s="13"/>
      <c r="CS36" s="13"/>
      <c r="DJ36" s="13"/>
      <c r="DM36" s="13"/>
      <c r="DN36" s="13"/>
      <c r="DO36" s="13"/>
      <c r="DP36" s="13"/>
      <c r="DQ36" s="13"/>
      <c r="DR36" s="13"/>
      <c r="DS36" s="13"/>
      <c r="DT36" s="13"/>
      <c r="DU36" s="13"/>
      <c r="DV36" s="13"/>
      <c r="DW36" s="13"/>
      <c r="DX36" s="13"/>
      <c r="DY36" s="13"/>
      <c r="DZ36" s="13"/>
      <c r="EA36" s="13"/>
      <c r="EB36" s="13"/>
      <c r="EC36" s="13"/>
      <c r="ED36" s="13"/>
      <c r="EE36" s="13"/>
      <c r="EF36" s="13"/>
      <c r="EG36" s="13"/>
      <c r="EJ36" s="13"/>
      <c r="EK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GH36" s="13"/>
      <c r="GK36" s="13"/>
      <c r="GL36" s="13"/>
      <c r="GM36" s="13"/>
      <c r="GN36" s="13"/>
      <c r="GO36" s="13"/>
      <c r="GP36" s="13"/>
      <c r="GQ36" s="13"/>
      <c r="GR36" s="13"/>
      <c r="GS36" s="13"/>
      <c r="GT36" s="13"/>
      <c r="GU36" s="13"/>
      <c r="GV36" s="13"/>
      <c r="GW36" s="13"/>
      <c r="GX36" s="13"/>
      <c r="GY36" s="13"/>
      <c r="GZ36" s="13"/>
      <c r="HA36" s="13"/>
      <c r="HB36" s="13"/>
      <c r="HC36" s="13"/>
      <c r="HD36" s="13"/>
      <c r="HE36" s="13"/>
      <c r="HH36" s="13"/>
      <c r="HI36" s="13"/>
      <c r="HL36" s="13"/>
      <c r="HM36" s="13"/>
      <c r="HN36" s="13"/>
      <c r="HO36" s="13"/>
      <c r="HP36" s="13"/>
      <c r="HQ36" s="13"/>
      <c r="HR36" s="13"/>
      <c r="HS36" s="13"/>
      <c r="HT36" s="13"/>
    </row>
    <row r="37" spans="1:228" ht="48" customHeight="1" x14ac:dyDescent="0.2">
      <c r="A37" s="2058" t="s">
        <v>103</v>
      </c>
      <c r="B37" s="2058"/>
      <c r="C37" s="2058"/>
      <c r="D37" s="2058"/>
      <c r="E37" s="2053" t="s">
        <v>635</v>
      </c>
      <c r="F37" s="2054"/>
      <c r="G37" s="2059" t="s">
        <v>589</v>
      </c>
      <c r="H37" s="2059"/>
      <c r="I37" s="2059"/>
      <c r="J37" s="2059"/>
      <c r="K37" s="2059"/>
      <c r="L37" s="2059"/>
      <c r="M37" s="2059"/>
      <c r="N37" s="2059"/>
      <c r="O37" s="2059"/>
      <c r="P37" s="2059"/>
      <c r="Q37" s="2059"/>
      <c r="R37" s="2059"/>
      <c r="S37" s="2059"/>
      <c r="T37" s="2060"/>
      <c r="U37" s="2061" t="s">
        <v>575</v>
      </c>
      <c r="V37" s="2062"/>
      <c r="W37" s="2059" t="s">
        <v>1105</v>
      </c>
      <c r="X37" s="2059"/>
      <c r="Y37" s="2059"/>
      <c r="Z37" s="2059"/>
      <c r="AA37" s="2059"/>
      <c r="AB37" s="2059"/>
      <c r="AC37" s="2059"/>
      <c r="AD37" s="2059"/>
      <c r="AE37" s="2059"/>
      <c r="AF37" s="2059"/>
      <c r="AG37" s="2059"/>
      <c r="AH37" s="2059"/>
      <c r="AI37" s="2059"/>
      <c r="AJ37" s="2060"/>
      <c r="AK37" s="2053" t="s">
        <v>642</v>
      </c>
      <c r="AL37" s="2054"/>
      <c r="AM37" s="2059" t="s">
        <v>590</v>
      </c>
      <c r="AN37" s="2059"/>
      <c r="AO37" s="2059"/>
      <c r="AP37" s="2059"/>
      <c r="AQ37" s="2059"/>
      <c r="AR37" s="2059"/>
      <c r="AS37" s="2059"/>
      <c r="AT37" s="2059"/>
      <c r="AU37" s="2059"/>
      <c r="AV37" s="2059"/>
      <c r="AW37" s="2059"/>
      <c r="AX37" s="2059"/>
      <c r="AY37" s="2059"/>
      <c r="AZ37" s="2060"/>
      <c r="BA37" s="2053" t="s">
        <v>643</v>
      </c>
      <c r="BB37" s="2054"/>
      <c r="BC37" s="2059" t="s">
        <v>588</v>
      </c>
      <c r="BD37" s="2059"/>
      <c r="BE37" s="2059"/>
      <c r="BF37" s="2059"/>
      <c r="BG37" s="2059"/>
      <c r="BH37" s="2059"/>
      <c r="BI37" s="2059"/>
      <c r="BJ37" s="2059"/>
      <c r="BK37" s="2059"/>
      <c r="BL37" s="2060"/>
      <c r="BM37" s="2053" t="s">
        <v>644</v>
      </c>
      <c r="BN37" s="2054"/>
      <c r="BO37" s="2059" t="s">
        <v>0</v>
      </c>
      <c r="BP37" s="2059"/>
      <c r="BQ37" s="2059"/>
      <c r="BR37" s="2059"/>
      <c r="BS37" s="2059"/>
      <c r="BT37" s="2059"/>
      <c r="BU37" s="2059"/>
      <c r="BV37" s="2059"/>
      <c r="BW37" s="2059"/>
      <c r="BX37" s="2060"/>
      <c r="BY37" s="2094"/>
      <c r="BZ37" s="2094"/>
      <c r="CA37" s="2094"/>
      <c r="CB37" s="2094"/>
      <c r="CC37" s="2085"/>
      <c r="CD37" s="2085"/>
      <c r="CE37" s="2086"/>
      <c r="CF37" s="2086"/>
      <c r="CG37" s="2086"/>
      <c r="CH37" s="2086"/>
      <c r="CI37" s="2086"/>
      <c r="CJ37" s="2086"/>
      <c r="CK37" s="2086"/>
      <c r="CL37" s="2086"/>
      <c r="CM37" s="2086"/>
      <c r="CN37" s="2086"/>
      <c r="CO37" s="2086"/>
      <c r="CP37" s="2086"/>
      <c r="CQ37" s="2086"/>
      <c r="CR37" s="2086"/>
      <c r="CS37" s="2087"/>
      <c r="CT37" s="2087"/>
      <c r="CU37" s="2086"/>
      <c r="CV37" s="2086"/>
      <c r="CW37" s="2086"/>
      <c r="CX37" s="2086"/>
      <c r="CY37" s="2086"/>
      <c r="CZ37" s="2086"/>
      <c r="DA37" s="2086"/>
      <c r="DB37" s="2086"/>
      <c r="DC37" s="2086"/>
      <c r="DD37" s="2086"/>
      <c r="DE37" s="2086"/>
      <c r="DF37" s="2086"/>
      <c r="DG37" s="2086"/>
      <c r="DH37" s="2086"/>
      <c r="DI37" s="2085"/>
      <c r="DJ37" s="2085"/>
      <c r="DK37" s="2086"/>
      <c r="DL37" s="2086"/>
      <c r="DM37" s="2086"/>
      <c r="DN37" s="2086"/>
      <c r="DO37" s="2086"/>
      <c r="DP37" s="2086"/>
      <c r="DQ37" s="2086"/>
      <c r="DR37" s="2086"/>
      <c r="DS37" s="2086"/>
      <c r="DT37" s="2086"/>
      <c r="DU37" s="2086"/>
      <c r="DV37" s="2086"/>
      <c r="DW37" s="2086"/>
      <c r="DX37" s="2086"/>
      <c r="DY37" s="2085"/>
      <c r="DZ37" s="2085"/>
      <c r="EA37" s="2086"/>
      <c r="EB37" s="2086"/>
      <c r="EC37" s="2086"/>
      <c r="ED37" s="2086"/>
      <c r="EE37" s="2086"/>
      <c r="EF37" s="2086"/>
      <c r="EG37" s="2086"/>
      <c r="EH37" s="2086"/>
      <c r="EI37" s="2086"/>
      <c r="EJ37" s="2086"/>
      <c r="EK37" s="2085"/>
      <c r="EL37" s="2085"/>
      <c r="EM37" s="2086"/>
      <c r="EN37" s="2086"/>
      <c r="EO37" s="2086"/>
      <c r="EP37" s="2086"/>
      <c r="EQ37" s="2086"/>
      <c r="ER37" s="2086"/>
      <c r="ES37" s="2086"/>
      <c r="ET37" s="2086"/>
      <c r="EU37" s="2086"/>
      <c r="EV37" s="2086"/>
      <c r="EW37" s="2094"/>
      <c r="EX37" s="2094"/>
      <c r="EY37" s="2094"/>
      <c r="EZ37" s="2094"/>
      <c r="FA37" s="2085"/>
      <c r="FB37" s="2085"/>
      <c r="FC37" s="2086"/>
      <c r="FD37" s="2086"/>
      <c r="FE37" s="2086"/>
      <c r="FF37" s="2086"/>
      <c r="FG37" s="2086"/>
      <c r="FH37" s="2086"/>
      <c r="FI37" s="2086"/>
      <c r="FJ37" s="2086"/>
      <c r="FK37" s="2086"/>
      <c r="FL37" s="2086"/>
      <c r="FM37" s="2086"/>
      <c r="FN37" s="2086"/>
      <c r="FO37" s="2086"/>
      <c r="FP37" s="2086"/>
      <c r="FQ37" s="2087"/>
      <c r="FR37" s="2087"/>
      <c r="FS37" s="2086"/>
      <c r="FT37" s="2086"/>
      <c r="FU37" s="2086"/>
      <c r="FV37" s="2086"/>
      <c r="FW37" s="2086"/>
      <c r="FX37" s="2086"/>
      <c r="FY37" s="2086"/>
      <c r="FZ37" s="2086"/>
      <c r="GA37" s="2086"/>
      <c r="GB37" s="2086"/>
      <c r="GC37" s="2086"/>
      <c r="GD37" s="2086"/>
      <c r="GE37" s="2086"/>
      <c r="GF37" s="2086"/>
      <c r="GG37" s="2085"/>
      <c r="GH37" s="2085"/>
      <c r="GI37" s="2086"/>
      <c r="GJ37" s="2086"/>
      <c r="GK37" s="2086"/>
      <c r="GL37" s="2086"/>
      <c r="GM37" s="2086"/>
      <c r="GN37" s="2086"/>
      <c r="GO37" s="2086"/>
      <c r="GP37" s="2086"/>
      <c r="GQ37" s="2086"/>
      <c r="GR37" s="2086"/>
      <c r="GS37" s="2086"/>
      <c r="GT37" s="2086"/>
      <c r="GU37" s="2086"/>
      <c r="GV37" s="2086"/>
      <c r="GW37" s="2085"/>
      <c r="GX37" s="2085"/>
      <c r="GY37" s="2086"/>
      <c r="GZ37" s="2086"/>
      <c r="HA37" s="2086"/>
      <c r="HB37" s="2086"/>
      <c r="HC37" s="2086"/>
      <c r="HD37" s="2086"/>
      <c r="HE37" s="2086"/>
      <c r="HF37" s="2086"/>
      <c r="HG37" s="2086"/>
      <c r="HH37" s="2086"/>
      <c r="HI37" s="2085"/>
      <c r="HJ37" s="2085"/>
      <c r="HK37" s="2086"/>
      <c r="HL37" s="2086"/>
      <c r="HM37" s="2086"/>
      <c r="HN37" s="2086"/>
      <c r="HO37" s="2086"/>
      <c r="HP37" s="2086"/>
      <c r="HQ37" s="2086"/>
      <c r="HR37" s="2086"/>
      <c r="HS37" s="2086"/>
      <c r="HT37" s="2086"/>
    </row>
    <row r="38" spans="1:228" ht="105" customHeight="1" x14ac:dyDescent="0.2">
      <c r="A38" s="163"/>
      <c r="B38" s="164"/>
      <c r="C38" s="164"/>
      <c r="D38" s="164"/>
      <c r="E38" s="164"/>
      <c r="F38" s="164"/>
      <c r="G38" s="164"/>
      <c r="H38" s="164"/>
      <c r="I38" s="164"/>
      <c r="J38" s="164"/>
      <c r="K38" s="164"/>
      <c r="L38" s="164"/>
      <c r="M38" s="164"/>
      <c r="N38" s="164"/>
      <c r="O38" s="164"/>
      <c r="P38" s="164"/>
      <c r="Q38" s="164"/>
      <c r="R38" s="164"/>
      <c r="S38" s="164"/>
      <c r="T38" s="164"/>
      <c r="U38" s="164"/>
      <c r="V38" s="164"/>
      <c r="W38" s="164"/>
      <c r="X38" s="164"/>
      <c r="Y38" s="164"/>
      <c r="Z38" s="164"/>
      <c r="AA38" s="164"/>
      <c r="AB38" s="164"/>
      <c r="AC38" s="164"/>
      <c r="AD38" s="164"/>
      <c r="AE38" s="164"/>
      <c r="AF38" s="164"/>
      <c r="AG38" s="164"/>
      <c r="AH38" s="164"/>
      <c r="AI38" s="164"/>
      <c r="AJ38" s="164"/>
      <c r="AK38" s="164"/>
      <c r="AL38" s="164"/>
      <c r="AM38" s="164"/>
      <c r="AN38" s="164"/>
      <c r="AO38" s="164"/>
      <c r="AP38" s="164"/>
      <c r="AQ38" s="164"/>
      <c r="AR38" s="164"/>
      <c r="AS38" s="164"/>
      <c r="AT38" s="164"/>
      <c r="AU38" s="164"/>
      <c r="AV38" s="164"/>
      <c r="AW38" s="164"/>
      <c r="AX38" s="164"/>
      <c r="AY38" s="164"/>
      <c r="AZ38" s="164"/>
      <c r="BA38" s="164"/>
      <c r="BB38" s="164"/>
      <c r="BC38" s="164"/>
      <c r="BD38" s="164"/>
      <c r="BE38" s="164"/>
      <c r="BF38" s="2067"/>
      <c r="BG38" s="2068"/>
      <c r="BH38" s="2068"/>
      <c r="BI38" s="2068"/>
      <c r="BJ38" s="2068"/>
      <c r="BK38" s="2068"/>
      <c r="BL38" s="2068"/>
      <c r="BM38" s="2068"/>
      <c r="BN38" s="2068"/>
      <c r="BO38" s="2068"/>
      <c r="BP38" s="2068"/>
      <c r="BQ38" s="2068"/>
      <c r="BR38" s="2068"/>
      <c r="BS38" s="2068"/>
      <c r="BT38" s="2068"/>
      <c r="BU38" s="2068"/>
      <c r="BV38" s="2068"/>
      <c r="BW38" s="2068"/>
      <c r="BX38" s="2069"/>
      <c r="BY38" s="191"/>
      <c r="BZ38" s="191"/>
      <c r="CA38" s="191"/>
      <c r="CB38" s="191"/>
      <c r="CC38" s="191"/>
      <c r="CD38" s="191"/>
      <c r="CE38" s="191"/>
      <c r="CF38" s="191"/>
      <c r="CG38" s="191"/>
      <c r="CH38" s="191"/>
      <c r="CI38" s="191"/>
      <c r="CJ38" s="191"/>
      <c r="CK38" s="191"/>
      <c r="CL38" s="191"/>
      <c r="CM38" s="191"/>
      <c r="CN38" s="191"/>
      <c r="CO38" s="191"/>
      <c r="CP38" s="191"/>
      <c r="CQ38" s="191"/>
      <c r="CR38" s="191"/>
      <c r="CS38" s="191"/>
      <c r="CT38" s="191"/>
      <c r="CU38" s="191"/>
      <c r="CV38" s="191"/>
      <c r="CW38" s="191"/>
      <c r="CX38" s="191"/>
      <c r="CY38" s="191"/>
      <c r="CZ38" s="191"/>
      <c r="DA38" s="191"/>
      <c r="DB38" s="191"/>
      <c r="DC38" s="191"/>
      <c r="DD38" s="191"/>
      <c r="DE38" s="191"/>
      <c r="DF38" s="191"/>
      <c r="DG38" s="191"/>
      <c r="DH38" s="191"/>
      <c r="DI38" s="191"/>
      <c r="DJ38" s="191"/>
      <c r="DK38" s="191"/>
      <c r="DL38" s="191"/>
      <c r="DM38" s="191"/>
      <c r="DN38" s="191"/>
      <c r="DO38" s="191"/>
      <c r="DP38" s="191"/>
      <c r="DQ38" s="191"/>
      <c r="DR38" s="191"/>
      <c r="DS38" s="191"/>
      <c r="DT38" s="191"/>
      <c r="DU38" s="191"/>
      <c r="DV38" s="191"/>
      <c r="DW38" s="191"/>
      <c r="DX38" s="191"/>
      <c r="DY38" s="191"/>
      <c r="DZ38" s="191"/>
      <c r="EA38" s="191"/>
      <c r="EB38" s="191"/>
      <c r="EC38" s="191"/>
      <c r="ED38" s="2091"/>
      <c r="EE38" s="2092"/>
      <c r="EF38" s="2092"/>
      <c r="EG38" s="2092"/>
      <c r="EH38" s="2092"/>
      <c r="EI38" s="2092"/>
      <c r="EJ38" s="2092"/>
      <c r="EK38" s="2092"/>
      <c r="EL38" s="2092"/>
      <c r="EM38" s="2092"/>
      <c r="EN38" s="2092"/>
      <c r="EO38" s="2092"/>
      <c r="EP38" s="2092"/>
      <c r="EQ38" s="2092"/>
      <c r="ER38" s="2092"/>
      <c r="ES38" s="2092"/>
      <c r="ET38" s="2092"/>
      <c r="EU38" s="2092"/>
      <c r="EV38" s="2092"/>
      <c r="EW38" s="191"/>
      <c r="EX38" s="191"/>
      <c r="EY38" s="191"/>
      <c r="EZ38" s="191"/>
      <c r="FA38" s="191"/>
      <c r="FB38" s="191"/>
      <c r="FC38" s="191"/>
      <c r="FD38" s="191"/>
      <c r="FE38" s="191"/>
      <c r="FF38" s="191"/>
      <c r="FG38" s="191"/>
      <c r="FH38" s="191"/>
      <c r="FI38" s="191"/>
      <c r="FJ38" s="191"/>
      <c r="FK38" s="191"/>
      <c r="FL38" s="191"/>
      <c r="FM38" s="191"/>
      <c r="FN38" s="191"/>
      <c r="FO38" s="191"/>
      <c r="FP38" s="191"/>
      <c r="FQ38" s="191"/>
      <c r="FR38" s="191"/>
      <c r="FS38" s="191"/>
      <c r="FT38" s="191"/>
      <c r="FU38" s="191"/>
      <c r="FV38" s="191"/>
      <c r="FW38" s="191"/>
      <c r="FX38" s="191"/>
      <c r="FY38" s="191"/>
      <c r="FZ38" s="191"/>
      <c r="GA38" s="191"/>
      <c r="GB38" s="191"/>
      <c r="GC38" s="191"/>
      <c r="GD38" s="191"/>
      <c r="GE38" s="191"/>
      <c r="GF38" s="191"/>
      <c r="GG38" s="191"/>
      <c r="GH38" s="191"/>
      <c r="GI38" s="191"/>
      <c r="GJ38" s="191"/>
      <c r="GK38" s="191"/>
      <c r="GL38" s="191"/>
      <c r="GM38" s="191"/>
      <c r="GN38" s="191"/>
      <c r="GO38" s="191"/>
      <c r="GP38" s="191"/>
      <c r="GQ38" s="191"/>
      <c r="GR38" s="191"/>
      <c r="GS38" s="191"/>
      <c r="GT38" s="191"/>
      <c r="GU38" s="191"/>
      <c r="GV38" s="191"/>
      <c r="GW38" s="191"/>
      <c r="GX38" s="191"/>
      <c r="GY38" s="191"/>
      <c r="GZ38" s="191"/>
      <c r="HA38" s="191"/>
      <c r="HB38" s="2091"/>
      <c r="HC38" s="2092"/>
      <c r="HD38" s="2092"/>
      <c r="HE38" s="2092"/>
      <c r="HF38" s="2092"/>
      <c r="HG38" s="2092"/>
      <c r="HH38" s="2092"/>
      <c r="HI38" s="2092"/>
      <c r="HJ38" s="2092"/>
      <c r="HK38" s="2092"/>
      <c r="HL38" s="2092"/>
      <c r="HM38" s="2092"/>
      <c r="HN38" s="2092"/>
      <c r="HO38" s="2092"/>
      <c r="HP38" s="2092"/>
      <c r="HQ38" s="2092"/>
      <c r="HR38" s="2092"/>
      <c r="HS38" s="2092"/>
      <c r="HT38" s="2092"/>
    </row>
    <row r="39" spans="1:228" ht="20.25" customHeight="1" x14ac:dyDescent="0.2">
      <c r="A39" s="2072" t="s">
        <v>61</v>
      </c>
      <c r="B39" s="2072"/>
      <c r="C39" s="2063" t="s">
        <v>62</v>
      </c>
      <c r="D39" s="2063"/>
      <c r="E39" s="1736" t="s">
        <v>969</v>
      </c>
      <c r="F39" s="1737"/>
      <c r="G39" s="1737"/>
      <c r="H39" s="1737"/>
      <c r="I39" s="87"/>
      <c r="J39" s="87"/>
      <c r="K39" s="87"/>
      <c r="L39" s="87"/>
      <c r="M39" s="233"/>
      <c r="N39" s="233"/>
      <c r="O39" s="233"/>
      <c r="P39" s="233"/>
      <c r="Q39" s="95"/>
      <c r="R39" s="87"/>
      <c r="S39" s="87"/>
      <c r="T39" s="87"/>
      <c r="U39" s="95"/>
      <c r="V39" s="87"/>
      <c r="W39" s="87"/>
      <c r="X39" s="87"/>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T39" s="95"/>
      <c r="BU39" s="95"/>
      <c r="BV39" s="95"/>
      <c r="BW39" s="95"/>
      <c r="BX39" s="96"/>
      <c r="BY39" s="2088"/>
      <c r="BZ39" s="2088"/>
      <c r="CA39" s="2089"/>
      <c r="CB39" s="2089"/>
      <c r="CC39" s="892"/>
      <c r="CD39" s="892"/>
      <c r="CE39" s="892"/>
      <c r="CF39" s="892"/>
      <c r="CG39" s="13"/>
      <c r="CH39" s="13"/>
      <c r="CI39" s="13"/>
      <c r="CJ39" s="13"/>
      <c r="CK39" s="13"/>
      <c r="CL39" s="13"/>
      <c r="CM39" s="13"/>
      <c r="CN39" s="13"/>
      <c r="CO39" s="237"/>
      <c r="CP39" s="13"/>
      <c r="CQ39" s="13"/>
      <c r="CR39" s="13"/>
      <c r="CS39" s="237"/>
      <c r="CT39" s="13"/>
      <c r="CU39" s="13"/>
      <c r="CV39" s="13"/>
      <c r="CW39" s="237"/>
      <c r="CX39" s="237"/>
      <c r="CY39" s="237"/>
      <c r="CZ39" s="237"/>
      <c r="DA39" s="237"/>
      <c r="DB39" s="237"/>
      <c r="DC39" s="237"/>
      <c r="DD39" s="237"/>
      <c r="DE39" s="237"/>
      <c r="DF39" s="237"/>
      <c r="DG39" s="237"/>
      <c r="DH39" s="237"/>
      <c r="DI39" s="237"/>
      <c r="DJ39" s="237"/>
      <c r="DK39" s="237"/>
      <c r="DL39" s="237"/>
      <c r="DM39" s="237"/>
      <c r="DN39" s="237"/>
      <c r="DO39" s="237"/>
      <c r="DP39" s="237"/>
      <c r="DQ39" s="237"/>
      <c r="DR39" s="237"/>
      <c r="DS39" s="237"/>
      <c r="DT39" s="237"/>
      <c r="DU39" s="237"/>
      <c r="DV39" s="237"/>
      <c r="DW39" s="237"/>
      <c r="DX39" s="237"/>
      <c r="DY39" s="237"/>
      <c r="DZ39" s="237"/>
      <c r="EA39" s="237"/>
      <c r="EB39" s="237"/>
      <c r="EC39" s="237"/>
      <c r="ED39" s="237"/>
      <c r="EE39" s="237"/>
      <c r="EF39" s="237"/>
      <c r="EG39" s="237"/>
      <c r="EH39" s="237"/>
      <c r="EI39" s="237"/>
      <c r="EJ39" s="237"/>
      <c r="EK39" s="237"/>
      <c r="EL39" s="237"/>
      <c r="EM39" s="237"/>
      <c r="EN39" s="237"/>
      <c r="EO39" s="892"/>
      <c r="EP39" s="892"/>
      <c r="EQ39" s="892"/>
      <c r="ER39" s="892"/>
      <c r="ES39" s="892"/>
      <c r="ET39" s="892"/>
      <c r="EU39" s="892"/>
      <c r="EV39" s="892"/>
      <c r="EW39" s="2088"/>
      <c r="EX39" s="2088"/>
      <c r="EY39" s="2089"/>
      <c r="EZ39" s="2089"/>
      <c r="FA39" s="892"/>
      <c r="FB39" s="892"/>
      <c r="FC39" s="892"/>
      <c r="FD39" s="892"/>
      <c r="FE39" s="13"/>
      <c r="FF39" s="13"/>
      <c r="FG39" s="13"/>
      <c r="FH39" s="13"/>
      <c r="FI39" s="13"/>
      <c r="FJ39" s="13"/>
      <c r="FK39" s="13"/>
      <c r="FL39" s="13"/>
      <c r="FM39" s="237"/>
      <c r="FN39" s="13"/>
      <c r="FO39" s="13"/>
      <c r="FP39" s="13"/>
      <c r="FQ39" s="237"/>
      <c r="FR39" s="13"/>
      <c r="FS39" s="13"/>
      <c r="FT39" s="13"/>
      <c r="FU39" s="237"/>
      <c r="FV39" s="237"/>
      <c r="FW39" s="237"/>
      <c r="FX39" s="237"/>
      <c r="FY39" s="237"/>
      <c r="FZ39" s="237"/>
      <c r="GA39" s="237"/>
      <c r="GB39" s="237"/>
      <c r="GC39" s="237"/>
      <c r="GD39" s="237"/>
      <c r="GE39" s="237"/>
      <c r="GF39" s="237"/>
      <c r="GG39" s="237"/>
      <c r="GH39" s="237"/>
      <c r="GI39" s="237"/>
      <c r="GJ39" s="237"/>
      <c r="GK39" s="237"/>
      <c r="GL39" s="237"/>
      <c r="GM39" s="237"/>
      <c r="GN39" s="237"/>
      <c r="GO39" s="237"/>
      <c r="GP39" s="237"/>
      <c r="GQ39" s="237"/>
      <c r="GR39" s="237"/>
      <c r="GS39" s="237"/>
      <c r="GT39" s="237"/>
      <c r="GU39" s="237"/>
      <c r="GV39" s="237"/>
      <c r="GW39" s="237"/>
      <c r="GX39" s="237"/>
      <c r="GY39" s="237"/>
      <c r="GZ39" s="237"/>
      <c r="HA39" s="237"/>
      <c r="HB39" s="237"/>
      <c r="HC39" s="237"/>
      <c r="HD39" s="237"/>
      <c r="HE39" s="237"/>
      <c r="HF39" s="237"/>
      <c r="HG39" s="237"/>
      <c r="HH39" s="237"/>
      <c r="HI39" s="237"/>
      <c r="HJ39" s="237"/>
      <c r="HK39" s="237"/>
      <c r="HL39" s="237"/>
      <c r="HM39" s="892"/>
      <c r="HN39" s="892"/>
      <c r="HO39" s="892"/>
      <c r="HP39" s="892"/>
      <c r="HQ39" s="892"/>
      <c r="HR39" s="892"/>
      <c r="HS39" s="892"/>
      <c r="HT39" s="892"/>
    </row>
    <row r="40" spans="1:228" ht="20.25" customHeight="1" x14ac:dyDescent="0.2">
      <c r="A40" s="2072"/>
      <c r="B40" s="2072"/>
      <c r="C40" s="2063"/>
      <c r="D40" s="2063"/>
      <c r="E40" s="97"/>
      <c r="F40" s="13"/>
      <c r="G40" s="97"/>
      <c r="H40" s="98"/>
      <c r="I40" s="224"/>
      <c r="J40" s="225"/>
      <c r="K40" s="225"/>
      <c r="L40" s="225"/>
      <c r="M40" s="225"/>
      <c r="N40" s="226"/>
      <c r="O40" s="226"/>
      <c r="P40" s="226"/>
      <c r="Q40" s="102"/>
      <c r="R40" s="102"/>
      <c r="S40" s="102"/>
      <c r="T40" s="102"/>
      <c r="U40" s="102"/>
      <c r="V40" s="102"/>
      <c r="W40" s="102"/>
      <c r="X40" s="102"/>
      <c r="Y40" s="102"/>
      <c r="Z40" s="102"/>
      <c r="AA40" s="103"/>
      <c r="AB40" s="103"/>
      <c r="AC40" s="102"/>
      <c r="AD40" s="103"/>
      <c r="AE40" s="103"/>
      <c r="AF40" s="103"/>
      <c r="AG40" s="102"/>
      <c r="AH40" s="103"/>
      <c r="AI40" s="103"/>
      <c r="AJ40" s="103"/>
      <c r="AK40" s="102"/>
      <c r="AL40" s="103"/>
      <c r="AM40" s="103"/>
      <c r="AN40" s="103"/>
      <c r="AO40" s="102"/>
      <c r="AP40" s="103"/>
      <c r="AQ40" s="103"/>
      <c r="AR40" s="103"/>
      <c r="AS40" s="102"/>
      <c r="AT40" s="103"/>
      <c r="AU40" s="103"/>
      <c r="AV40" s="103"/>
      <c r="AW40" s="102"/>
      <c r="AX40" s="103"/>
      <c r="AY40" s="103"/>
      <c r="AZ40" s="103"/>
      <c r="BA40" s="102"/>
      <c r="BB40" s="87"/>
      <c r="BC40" s="87"/>
      <c r="BD40" s="87"/>
      <c r="BE40" s="102"/>
      <c r="BF40" s="87"/>
      <c r="BG40" s="87"/>
      <c r="BH40" s="87"/>
      <c r="BI40" s="102"/>
      <c r="BJ40" s="87"/>
      <c r="BK40" s="87"/>
      <c r="BL40" s="87"/>
      <c r="BM40" s="102"/>
      <c r="BN40" s="87"/>
      <c r="BO40" s="87"/>
      <c r="BP40" s="87"/>
      <c r="BQ40" s="102"/>
      <c r="BR40" s="87"/>
      <c r="BS40" s="87"/>
      <c r="BT40" s="87"/>
      <c r="BU40" s="102"/>
      <c r="BV40" s="87"/>
      <c r="BW40" s="87"/>
      <c r="BX40" s="96"/>
      <c r="BY40" s="2088"/>
      <c r="BZ40" s="2088"/>
      <c r="CA40" s="2089"/>
      <c r="CB40" s="2089"/>
      <c r="CC40" s="97"/>
      <c r="CD40" s="13"/>
      <c r="CE40" s="97"/>
      <c r="CF40" s="97"/>
      <c r="CG40" s="97"/>
      <c r="CH40" s="97"/>
      <c r="CI40" s="97"/>
      <c r="CJ40" s="97"/>
      <c r="CK40" s="97"/>
      <c r="CL40" s="100"/>
      <c r="CM40" s="100"/>
      <c r="CN40" s="100"/>
      <c r="CO40" s="63"/>
      <c r="CP40" s="63"/>
      <c r="CQ40" s="63"/>
      <c r="CR40" s="63"/>
      <c r="CS40" s="63"/>
      <c r="CT40" s="63"/>
      <c r="CU40" s="63"/>
      <c r="CV40" s="63"/>
      <c r="CW40" s="63"/>
      <c r="CX40" s="63"/>
      <c r="CY40" s="14"/>
      <c r="CZ40" s="14"/>
      <c r="DA40" s="63"/>
      <c r="DB40" s="14"/>
      <c r="DC40" s="14"/>
      <c r="DD40" s="14"/>
      <c r="DE40" s="63"/>
      <c r="DF40" s="14"/>
      <c r="DG40" s="14"/>
      <c r="DH40" s="14"/>
      <c r="DI40" s="63"/>
      <c r="DJ40" s="14"/>
      <c r="DK40" s="14"/>
      <c r="DL40" s="14"/>
      <c r="DM40" s="63"/>
      <c r="DN40" s="14"/>
      <c r="DO40" s="14"/>
      <c r="DP40" s="14"/>
      <c r="DQ40" s="63"/>
      <c r="DR40" s="14"/>
      <c r="DS40" s="14"/>
      <c r="DT40" s="14"/>
      <c r="DU40" s="63"/>
      <c r="DV40" s="14"/>
      <c r="DW40" s="14"/>
      <c r="DX40" s="14"/>
      <c r="DY40" s="63"/>
      <c r="DZ40" s="13"/>
      <c r="EA40" s="13"/>
      <c r="EB40" s="13"/>
      <c r="EC40" s="63"/>
      <c r="ED40" s="13"/>
      <c r="EE40" s="13"/>
      <c r="EF40" s="13"/>
      <c r="EG40" s="63"/>
      <c r="EH40" s="13"/>
      <c r="EI40" s="13"/>
      <c r="EJ40" s="13"/>
      <c r="EK40" s="13"/>
      <c r="EL40" s="13"/>
      <c r="EM40" s="13"/>
      <c r="EN40" s="63"/>
      <c r="EO40" s="97"/>
      <c r="EP40" s="13"/>
      <c r="EQ40" s="97"/>
      <c r="ER40" s="97"/>
      <c r="ES40" s="97"/>
      <c r="ET40" s="97"/>
      <c r="EU40" s="97"/>
      <c r="EV40" s="97"/>
      <c r="EW40" s="2088"/>
      <c r="EX40" s="2088"/>
      <c r="EY40" s="2089"/>
      <c r="EZ40" s="2089"/>
      <c r="FA40" s="97"/>
      <c r="FB40" s="13"/>
      <c r="FC40" s="97"/>
      <c r="FD40" s="97"/>
      <c r="FE40" s="97"/>
      <c r="FF40" s="97"/>
      <c r="FG40" s="97"/>
      <c r="FH40" s="97"/>
      <c r="FI40" s="97"/>
      <c r="FJ40" s="100"/>
      <c r="FK40" s="100"/>
      <c r="FL40" s="100"/>
      <c r="FM40" s="63"/>
      <c r="FN40" s="63"/>
      <c r="FO40" s="63"/>
      <c r="FP40" s="63"/>
      <c r="FQ40" s="63"/>
      <c r="FR40" s="63"/>
      <c r="FS40" s="63"/>
      <c r="FT40" s="63"/>
      <c r="FU40" s="63"/>
      <c r="FV40" s="63"/>
      <c r="FW40" s="14"/>
      <c r="FX40" s="14"/>
      <c r="FY40" s="63"/>
      <c r="FZ40" s="14"/>
      <c r="GA40" s="14"/>
      <c r="GB40" s="14"/>
      <c r="GC40" s="63"/>
      <c r="GD40" s="14"/>
      <c r="GE40" s="14"/>
      <c r="GF40" s="14"/>
      <c r="GG40" s="63"/>
      <c r="GH40" s="14"/>
      <c r="GI40" s="14"/>
      <c r="GJ40" s="14"/>
      <c r="GK40" s="63"/>
      <c r="GL40" s="14"/>
      <c r="GM40" s="14"/>
      <c r="GN40" s="14"/>
      <c r="GO40" s="63"/>
      <c r="GP40" s="14"/>
      <c r="GQ40" s="14"/>
      <c r="GR40" s="14"/>
      <c r="GS40" s="63"/>
      <c r="GT40" s="14"/>
      <c r="GU40" s="14"/>
      <c r="GV40" s="14"/>
      <c r="GW40" s="63"/>
      <c r="GX40" s="13"/>
      <c r="GY40" s="13"/>
      <c r="GZ40" s="13"/>
      <c r="HA40" s="63"/>
      <c r="HB40" s="13"/>
      <c r="HC40" s="13"/>
      <c r="HD40" s="13"/>
      <c r="HE40" s="63"/>
      <c r="HF40" s="13"/>
      <c r="HG40" s="13"/>
      <c r="HH40" s="13"/>
      <c r="HI40" s="13"/>
      <c r="HJ40" s="13"/>
      <c r="HK40" s="13"/>
      <c r="HL40" s="63"/>
      <c r="HM40" s="97"/>
      <c r="HN40" s="13"/>
      <c r="HO40" s="97"/>
      <c r="HP40" s="97"/>
      <c r="HQ40" s="97"/>
      <c r="HR40" s="97"/>
      <c r="HS40" s="97"/>
      <c r="HT40" s="97"/>
    </row>
    <row r="41" spans="1:228" ht="20.25" customHeight="1" x14ac:dyDescent="0.2">
      <c r="A41" s="2072"/>
      <c r="B41" s="2072"/>
      <c r="C41" s="2063"/>
      <c r="D41" s="2063"/>
      <c r="E41" s="97"/>
      <c r="F41" s="13"/>
      <c r="G41" s="97"/>
      <c r="H41" s="98"/>
      <c r="I41" s="99"/>
      <c r="J41" s="13"/>
      <c r="K41" s="13"/>
      <c r="L41" s="13"/>
      <c r="M41" s="13"/>
      <c r="N41" s="13"/>
      <c r="O41" s="13"/>
      <c r="P41" s="100"/>
      <c r="Q41" s="63"/>
      <c r="R41" s="63"/>
      <c r="S41" s="63"/>
      <c r="T41" s="63"/>
      <c r="U41" s="63"/>
      <c r="V41" s="63"/>
      <c r="W41" s="63"/>
      <c r="X41" s="63"/>
      <c r="Y41" s="63"/>
      <c r="Z41" s="63"/>
      <c r="AA41" s="3"/>
      <c r="AB41" s="13"/>
      <c r="AC41" s="13"/>
      <c r="AD41" s="13"/>
      <c r="AE41" s="13"/>
      <c r="AF41" s="13"/>
      <c r="AG41" s="13"/>
      <c r="AH41" s="3"/>
      <c r="AI41" s="3"/>
      <c r="AJ41" s="3"/>
      <c r="AK41" s="63"/>
      <c r="AL41" s="3"/>
      <c r="AM41" s="3"/>
      <c r="AN41" s="3"/>
      <c r="AO41" s="63"/>
      <c r="AP41" s="3"/>
      <c r="AQ41" s="3"/>
      <c r="AR41" s="3"/>
      <c r="AS41" s="63"/>
      <c r="AT41" s="3"/>
      <c r="AU41" s="3"/>
      <c r="AV41" s="3"/>
      <c r="AW41" s="97"/>
      <c r="AX41" s="97"/>
      <c r="AY41" s="97"/>
      <c r="AZ41" s="97"/>
      <c r="BA41" s="100"/>
      <c r="BB41" s="100"/>
      <c r="BC41" s="13"/>
      <c r="BD41" s="13"/>
      <c r="BE41" s="63"/>
      <c r="BF41" s="13"/>
      <c r="BG41" s="13"/>
      <c r="BH41" s="13"/>
      <c r="BI41" s="63"/>
      <c r="BJ41" s="13"/>
      <c r="BK41" s="13"/>
      <c r="BL41" s="13"/>
      <c r="BM41" s="63"/>
      <c r="BN41" s="13"/>
      <c r="BO41" s="13"/>
      <c r="BP41" s="13"/>
      <c r="BQ41" s="63"/>
      <c r="BR41" s="13"/>
      <c r="BS41" s="13"/>
      <c r="BT41" s="13"/>
      <c r="BU41" s="63"/>
      <c r="BV41" s="13"/>
      <c r="BW41" s="13"/>
      <c r="BX41" s="90"/>
      <c r="BY41" s="2088"/>
      <c r="BZ41" s="2088"/>
      <c r="CA41" s="2089"/>
      <c r="CB41" s="2089"/>
      <c r="CC41" s="97"/>
      <c r="CD41" s="13"/>
      <c r="CE41" s="97"/>
      <c r="CF41" s="97"/>
      <c r="CG41" s="97"/>
      <c r="CH41" s="13"/>
      <c r="CI41" s="13"/>
      <c r="CJ41" s="13"/>
      <c r="CK41" s="13"/>
      <c r="CL41" s="13"/>
      <c r="CM41" s="13"/>
      <c r="CN41" s="100"/>
      <c r="CO41" s="63"/>
      <c r="CP41" s="63"/>
      <c r="CQ41" s="63"/>
      <c r="CR41" s="63"/>
      <c r="CS41" s="63"/>
      <c r="CT41" s="63"/>
      <c r="CU41" s="63"/>
      <c r="CV41" s="63"/>
      <c r="CW41" s="63"/>
      <c r="CX41" s="63"/>
      <c r="CY41" s="3"/>
      <c r="CZ41" s="13"/>
      <c r="DA41" s="13"/>
      <c r="DB41" s="13"/>
      <c r="DC41" s="13"/>
      <c r="DD41" s="13"/>
      <c r="DE41" s="13"/>
      <c r="DF41" s="3"/>
      <c r="DG41" s="3"/>
      <c r="DH41" s="3"/>
      <c r="DI41" s="63"/>
      <c r="DJ41" s="3"/>
      <c r="DK41" s="3"/>
      <c r="DL41" s="3"/>
      <c r="DM41" s="63"/>
      <c r="DN41" s="3"/>
      <c r="DO41" s="3"/>
      <c r="DP41" s="3"/>
      <c r="DQ41" s="63"/>
      <c r="DR41" s="3"/>
      <c r="DS41" s="3"/>
      <c r="DT41" s="3"/>
      <c r="DU41" s="97"/>
      <c r="DV41" s="97"/>
      <c r="DW41" s="97"/>
      <c r="DX41" s="97"/>
      <c r="DY41" s="100"/>
      <c r="DZ41" s="100"/>
      <c r="EA41" s="13"/>
      <c r="EB41" s="13"/>
      <c r="EC41" s="63"/>
      <c r="ED41" s="13"/>
      <c r="EE41" s="13"/>
      <c r="EF41" s="13"/>
      <c r="EG41" s="63"/>
      <c r="EH41" s="13"/>
      <c r="EI41" s="13"/>
      <c r="EJ41" s="13"/>
      <c r="EK41" s="13"/>
      <c r="EL41" s="13"/>
      <c r="EM41" s="13"/>
      <c r="EN41" s="63"/>
      <c r="EO41" s="97"/>
      <c r="EP41" s="13"/>
      <c r="EQ41" s="97"/>
      <c r="ER41" s="97"/>
      <c r="ES41" s="97"/>
      <c r="ET41" s="13"/>
      <c r="EU41" s="13"/>
      <c r="EV41" s="13"/>
      <c r="EW41" s="2088"/>
      <c r="EX41" s="2088"/>
      <c r="EY41" s="2089"/>
      <c r="EZ41" s="2089"/>
      <c r="FA41" s="97"/>
      <c r="FB41" s="13"/>
      <c r="FC41" s="97"/>
      <c r="FD41" s="97"/>
      <c r="FE41" s="97"/>
      <c r="FF41" s="13"/>
      <c r="FG41" s="13"/>
      <c r="FH41" s="13"/>
      <c r="FI41" s="13"/>
      <c r="FJ41" s="13"/>
      <c r="FK41" s="13"/>
      <c r="FL41" s="100"/>
      <c r="FM41" s="63"/>
      <c r="FN41" s="63"/>
      <c r="FO41" s="63"/>
      <c r="FP41" s="63"/>
      <c r="FQ41" s="63"/>
      <c r="FR41" s="63"/>
      <c r="FS41" s="63"/>
      <c r="FT41" s="63"/>
      <c r="FU41" s="63"/>
      <c r="FV41" s="63"/>
      <c r="FW41" s="3"/>
      <c r="FX41" s="13"/>
      <c r="FY41" s="13"/>
      <c r="FZ41" s="13"/>
      <c r="GA41" s="13"/>
      <c r="GB41" s="13"/>
      <c r="GC41" s="13"/>
      <c r="GD41" s="3"/>
      <c r="GE41" s="3"/>
      <c r="GF41" s="3"/>
      <c r="GG41" s="63"/>
      <c r="GH41" s="3"/>
      <c r="GI41" s="3"/>
      <c r="GJ41" s="3"/>
      <c r="GK41" s="63"/>
      <c r="GL41" s="3"/>
      <c r="GM41" s="3"/>
      <c r="GN41" s="3"/>
      <c r="GO41" s="63"/>
      <c r="GP41" s="3"/>
      <c r="GQ41" s="3"/>
      <c r="GR41" s="3"/>
      <c r="GS41" s="97"/>
      <c r="GT41" s="97"/>
      <c r="GU41" s="97"/>
      <c r="GV41" s="97"/>
      <c r="GW41" s="100"/>
      <c r="GX41" s="100"/>
      <c r="GY41" s="13"/>
      <c r="GZ41" s="13"/>
      <c r="HA41" s="63"/>
      <c r="HB41" s="13"/>
      <c r="HC41" s="13"/>
      <c r="HD41" s="13"/>
      <c r="HE41" s="63"/>
      <c r="HF41" s="13"/>
      <c r="HG41" s="13"/>
      <c r="HH41" s="13"/>
      <c r="HI41" s="13"/>
      <c r="HJ41" s="13"/>
      <c r="HK41" s="13"/>
      <c r="HL41" s="63"/>
      <c r="HM41" s="97"/>
      <c r="HN41" s="13"/>
      <c r="HO41" s="97"/>
      <c r="HP41" s="97"/>
      <c r="HQ41" s="97"/>
      <c r="HR41" s="13"/>
      <c r="HS41" s="13"/>
      <c r="HT41" s="13"/>
    </row>
    <row r="42" spans="1:228" ht="20.25" customHeight="1" x14ac:dyDescent="0.2">
      <c r="A42" s="2072"/>
      <c r="B42" s="2072"/>
      <c r="C42" s="2063"/>
      <c r="D42" s="2063"/>
      <c r="E42" s="97"/>
      <c r="F42" s="13"/>
      <c r="G42" s="97"/>
      <c r="H42" s="98"/>
      <c r="I42" s="99"/>
      <c r="J42" s="13"/>
      <c r="K42" s="13"/>
      <c r="L42" s="13"/>
      <c r="M42" s="13"/>
      <c r="N42" s="13"/>
      <c r="O42" s="13"/>
      <c r="P42" s="100"/>
      <c r="Q42" s="63"/>
      <c r="R42" s="63"/>
      <c r="S42" s="63"/>
      <c r="T42" s="63"/>
      <c r="U42" s="63"/>
      <c r="V42" s="63"/>
      <c r="W42" s="63"/>
      <c r="X42" s="63"/>
      <c r="Y42" s="63"/>
      <c r="Z42" s="63"/>
      <c r="AA42" s="3"/>
      <c r="AB42" s="13"/>
      <c r="AC42" s="13"/>
      <c r="AD42" s="13"/>
      <c r="AE42" s="13"/>
      <c r="AF42" s="13"/>
      <c r="AG42" s="13"/>
      <c r="AH42" s="3"/>
      <c r="AI42" s="3"/>
      <c r="AJ42" s="3"/>
      <c r="AK42" s="63"/>
      <c r="AL42" s="3"/>
      <c r="AM42" s="3"/>
      <c r="AN42" s="3"/>
      <c r="AO42" s="63"/>
      <c r="AP42" s="3"/>
      <c r="AQ42" s="3"/>
      <c r="AR42" s="3"/>
      <c r="AS42" s="63"/>
      <c r="AT42" s="3"/>
      <c r="AU42" s="3"/>
      <c r="AV42" s="3"/>
      <c r="AW42" s="97"/>
      <c r="AX42" s="97"/>
      <c r="AY42" s="97"/>
      <c r="AZ42" s="97"/>
      <c r="BA42" s="100"/>
      <c r="BB42" s="100"/>
      <c r="BC42" s="13"/>
      <c r="BD42" s="13"/>
      <c r="BE42" s="63"/>
      <c r="BF42" s="13"/>
      <c r="BG42" s="13"/>
      <c r="BH42" s="13"/>
      <c r="BI42" s="63"/>
      <c r="BJ42" s="13"/>
      <c r="BK42" s="13"/>
      <c r="BL42" s="13"/>
      <c r="BM42" s="63"/>
      <c r="BN42" s="13"/>
      <c r="BO42" s="13"/>
      <c r="BP42" s="13"/>
      <c r="BQ42" s="63"/>
      <c r="BR42" s="13"/>
      <c r="BS42" s="13"/>
      <c r="BT42" s="13"/>
      <c r="BU42" s="63"/>
      <c r="BV42" s="13"/>
      <c r="BW42" s="13"/>
      <c r="BX42" s="90"/>
      <c r="BY42" s="2088"/>
      <c r="BZ42" s="2088"/>
      <c r="CA42" s="2089"/>
      <c r="CB42" s="2089"/>
      <c r="CC42" s="97"/>
      <c r="CD42" s="13"/>
      <c r="CE42" s="97"/>
      <c r="CF42" s="97"/>
      <c r="CG42" s="97"/>
      <c r="CH42" s="13"/>
      <c r="CI42" s="13"/>
      <c r="CJ42" s="13"/>
      <c r="CK42" s="13"/>
      <c r="CL42" s="13"/>
      <c r="CM42" s="13"/>
      <c r="CN42" s="100"/>
      <c r="CO42" s="63"/>
      <c r="CP42" s="63"/>
      <c r="CQ42" s="63"/>
      <c r="CR42" s="63"/>
      <c r="CS42" s="63"/>
      <c r="CT42" s="63"/>
      <c r="CU42" s="63"/>
      <c r="CV42" s="63"/>
      <c r="CW42" s="63"/>
      <c r="CX42" s="63"/>
      <c r="CY42" s="3"/>
      <c r="CZ42" s="13"/>
      <c r="DA42" s="13"/>
      <c r="DB42" s="13"/>
      <c r="DC42" s="13"/>
      <c r="DD42" s="13"/>
      <c r="DE42" s="13"/>
      <c r="DF42" s="3"/>
      <c r="DG42" s="3"/>
      <c r="DH42" s="3"/>
      <c r="DI42" s="63"/>
      <c r="DJ42" s="3"/>
      <c r="DK42" s="3"/>
      <c r="DL42" s="3"/>
      <c r="DM42" s="63"/>
      <c r="DN42" s="3"/>
      <c r="DO42" s="3"/>
      <c r="DP42" s="3"/>
      <c r="DQ42" s="63"/>
      <c r="DR42" s="3"/>
      <c r="DS42" s="3"/>
      <c r="DT42" s="3"/>
      <c r="DU42" s="97"/>
      <c r="DV42" s="97"/>
      <c r="DW42" s="97"/>
      <c r="DX42" s="97"/>
      <c r="DY42" s="100"/>
      <c r="DZ42" s="100"/>
      <c r="EA42" s="13"/>
      <c r="EB42" s="13"/>
      <c r="EC42" s="63"/>
      <c r="ED42" s="13"/>
      <c r="EE42" s="13"/>
      <c r="EF42" s="13"/>
      <c r="EG42" s="63"/>
      <c r="EH42" s="13"/>
      <c r="EI42" s="13"/>
      <c r="EJ42" s="13"/>
      <c r="EK42" s="13"/>
      <c r="EL42" s="13"/>
      <c r="EM42" s="13"/>
      <c r="EN42" s="63"/>
      <c r="EO42" s="97"/>
      <c r="EP42" s="13"/>
      <c r="EQ42" s="97"/>
      <c r="ER42" s="97"/>
      <c r="ES42" s="97"/>
      <c r="ET42" s="13"/>
      <c r="EU42" s="13"/>
      <c r="EV42" s="13"/>
      <c r="EW42" s="2088"/>
      <c r="EX42" s="2088"/>
      <c r="EY42" s="2089"/>
      <c r="EZ42" s="2089"/>
      <c r="FA42" s="97"/>
      <c r="FB42" s="13"/>
      <c r="FC42" s="97"/>
      <c r="FD42" s="97"/>
      <c r="FE42" s="97"/>
      <c r="FF42" s="13"/>
      <c r="FG42" s="13"/>
      <c r="FH42" s="13"/>
      <c r="FI42" s="13"/>
      <c r="FJ42" s="13"/>
      <c r="FK42" s="13"/>
      <c r="FL42" s="100"/>
      <c r="FM42" s="63"/>
      <c r="FN42" s="63"/>
      <c r="FO42" s="63"/>
      <c r="FP42" s="63"/>
      <c r="FQ42" s="63"/>
      <c r="FR42" s="63"/>
      <c r="FS42" s="63"/>
      <c r="FT42" s="63"/>
      <c r="FU42" s="63"/>
      <c r="FV42" s="63"/>
      <c r="FW42" s="3"/>
      <c r="FX42" s="13"/>
      <c r="FY42" s="13"/>
      <c r="FZ42" s="13"/>
      <c r="GA42" s="13"/>
      <c r="GB42" s="13"/>
      <c r="GC42" s="13"/>
      <c r="GD42" s="3"/>
      <c r="GE42" s="3"/>
      <c r="GF42" s="3"/>
      <c r="GG42" s="63"/>
      <c r="GH42" s="3"/>
      <c r="GI42" s="3"/>
      <c r="GJ42" s="3"/>
      <c r="GK42" s="63"/>
      <c r="GL42" s="3"/>
      <c r="GM42" s="3"/>
      <c r="GN42" s="3"/>
      <c r="GO42" s="63"/>
      <c r="GP42" s="3"/>
      <c r="GQ42" s="3"/>
      <c r="GR42" s="3"/>
      <c r="GS42" s="97"/>
      <c r="GT42" s="97"/>
      <c r="GU42" s="97"/>
      <c r="GV42" s="97"/>
      <c r="GW42" s="100"/>
      <c r="GX42" s="100"/>
      <c r="GY42" s="13"/>
      <c r="GZ42" s="13"/>
      <c r="HA42" s="63"/>
      <c r="HB42" s="13"/>
      <c r="HC42" s="13"/>
      <c r="HD42" s="13"/>
      <c r="HE42" s="63"/>
      <c r="HF42" s="13"/>
      <c r="HG42" s="13"/>
      <c r="HH42" s="13"/>
      <c r="HI42" s="13"/>
      <c r="HJ42" s="13"/>
      <c r="HK42" s="13"/>
      <c r="HL42" s="63"/>
      <c r="HM42" s="97"/>
      <c r="HN42" s="13"/>
      <c r="HO42" s="97"/>
      <c r="HP42" s="97"/>
      <c r="HQ42" s="97"/>
      <c r="HR42" s="13"/>
      <c r="HS42" s="13"/>
      <c r="HT42" s="13"/>
    </row>
    <row r="43" spans="1:228" ht="20.25" customHeight="1" x14ac:dyDescent="0.2">
      <c r="A43" s="2072"/>
      <c r="B43" s="2072"/>
      <c r="C43" s="2063"/>
      <c r="D43" s="2063"/>
      <c r="E43" s="97"/>
      <c r="F43" s="13"/>
      <c r="G43" s="97"/>
      <c r="H43" s="98"/>
      <c r="I43" s="99"/>
      <c r="J43" s="13"/>
      <c r="K43" s="13"/>
      <c r="L43" s="13"/>
      <c r="M43" s="13"/>
      <c r="N43" s="13"/>
      <c r="O43" s="13"/>
      <c r="P43" s="13"/>
      <c r="Q43" s="13"/>
      <c r="R43" s="63"/>
      <c r="S43" s="63"/>
      <c r="T43" s="63"/>
      <c r="U43" s="63"/>
      <c r="V43" s="63"/>
      <c r="W43" s="63"/>
      <c r="X43" s="63"/>
      <c r="Y43" s="63"/>
      <c r="Z43" s="63"/>
      <c r="AA43" s="3"/>
      <c r="AB43" s="13"/>
      <c r="AC43" s="13"/>
      <c r="AD43" s="13"/>
      <c r="AE43" s="13"/>
      <c r="AF43" s="13"/>
      <c r="AG43" s="13"/>
      <c r="AH43" s="3"/>
      <c r="AI43" s="3"/>
      <c r="AJ43" s="3"/>
      <c r="AK43" s="63"/>
      <c r="AL43" s="3"/>
      <c r="AM43" s="3"/>
      <c r="AN43" s="3"/>
      <c r="AO43" s="63"/>
      <c r="AP43" s="3"/>
      <c r="AQ43" s="3"/>
      <c r="AR43" s="3"/>
      <c r="AS43" s="63"/>
      <c r="AT43" s="3"/>
      <c r="AU43" s="3"/>
      <c r="AV43" s="3"/>
      <c r="AW43" s="13"/>
      <c r="AX43" s="13"/>
      <c r="AY43" s="13"/>
      <c r="AZ43" s="13"/>
      <c r="BA43" s="13"/>
      <c r="BB43" s="13"/>
      <c r="BC43" s="13"/>
      <c r="BD43" s="13"/>
      <c r="BE43" s="63"/>
      <c r="BF43" s="13"/>
      <c r="BG43" s="13"/>
      <c r="BH43" s="13"/>
      <c r="BI43" s="63"/>
      <c r="BJ43" s="13"/>
      <c r="BK43" s="13"/>
      <c r="BL43" s="13"/>
      <c r="BM43" s="63"/>
      <c r="BN43" s="13"/>
      <c r="BO43" s="13"/>
      <c r="BP43" s="13"/>
      <c r="BQ43" s="63"/>
      <c r="BR43" s="13"/>
      <c r="BS43" s="13"/>
      <c r="BT43" s="13"/>
      <c r="BU43" s="63"/>
      <c r="BV43" s="13"/>
      <c r="BW43" s="13"/>
      <c r="BX43" s="90"/>
      <c r="BY43" s="2088"/>
      <c r="BZ43" s="2088"/>
      <c r="CA43" s="2089"/>
      <c r="CB43" s="2089"/>
      <c r="CC43" s="97"/>
      <c r="CD43" s="13"/>
      <c r="CE43" s="97"/>
      <c r="CF43" s="97"/>
      <c r="CG43" s="97"/>
      <c r="CH43" s="13"/>
      <c r="CQ43" s="63"/>
      <c r="CR43" s="63"/>
      <c r="CS43" s="63"/>
      <c r="CT43" s="63"/>
      <c r="CU43" s="63"/>
      <c r="CV43" s="63"/>
      <c r="CW43" s="63"/>
      <c r="CX43" s="63"/>
      <c r="CY43" s="3"/>
      <c r="CZ43" s="13"/>
      <c r="DA43" s="13"/>
      <c r="DB43" s="13"/>
      <c r="DC43" s="13"/>
      <c r="DD43" s="13"/>
      <c r="DE43" s="13"/>
      <c r="DF43" s="3"/>
      <c r="DG43" s="3"/>
      <c r="DH43" s="3"/>
      <c r="DI43" s="63"/>
      <c r="DJ43" s="3"/>
      <c r="DK43" s="3"/>
      <c r="DL43" s="3"/>
      <c r="DM43" s="63"/>
      <c r="DN43" s="3"/>
      <c r="DO43" s="3"/>
      <c r="DP43" s="3"/>
      <c r="DQ43" s="63"/>
      <c r="DR43" s="3"/>
      <c r="DS43" s="3"/>
      <c r="DT43" s="3"/>
      <c r="DU43" s="13"/>
      <c r="DV43" s="13"/>
      <c r="DW43" s="13"/>
      <c r="DX43" s="13"/>
      <c r="DY43" s="13"/>
      <c r="DZ43" s="13"/>
      <c r="EA43" s="13"/>
      <c r="EB43" s="13"/>
      <c r="EC43" s="63"/>
      <c r="ED43" s="13"/>
      <c r="EE43" s="13"/>
      <c r="EF43" s="13"/>
      <c r="EG43" s="63"/>
      <c r="EH43" s="13"/>
      <c r="EI43" s="13"/>
      <c r="EJ43" s="13"/>
      <c r="EK43" s="13"/>
      <c r="EL43" s="13"/>
      <c r="EM43" s="13"/>
      <c r="EN43" s="63"/>
      <c r="EO43" s="97"/>
      <c r="EP43" s="13"/>
      <c r="EQ43" s="97"/>
      <c r="ER43" s="97"/>
      <c r="ES43" s="97"/>
      <c r="ET43" s="13"/>
      <c r="EU43" s="13"/>
      <c r="EV43" s="13"/>
      <c r="EW43" s="2088"/>
      <c r="EX43" s="2088"/>
      <c r="EY43" s="2089"/>
      <c r="EZ43" s="2089"/>
      <c r="FA43" s="97"/>
      <c r="FB43" s="13"/>
      <c r="FC43" s="97"/>
      <c r="FD43" s="97"/>
      <c r="FE43" s="97"/>
      <c r="FF43" s="13"/>
      <c r="FG43" s="13"/>
      <c r="FH43" s="13"/>
      <c r="FI43" s="13"/>
      <c r="FJ43" s="13"/>
      <c r="FK43" s="13"/>
      <c r="FL43" s="13"/>
      <c r="FM43" s="13"/>
      <c r="FN43" s="63"/>
      <c r="FO43" s="63"/>
      <c r="FP43" s="63"/>
      <c r="FQ43" s="63"/>
      <c r="FR43" s="63"/>
      <c r="FS43" s="63"/>
      <c r="FT43" s="63"/>
      <c r="FU43" s="63"/>
      <c r="FV43" s="63"/>
      <c r="FW43" s="3"/>
      <c r="FX43" s="13"/>
      <c r="FY43" s="13"/>
      <c r="FZ43" s="13"/>
      <c r="GA43" s="13"/>
      <c r="GB43" s="13"/>
      <c r="GC43" s="13"/>
      <c r="GD43" s="3"/>
      <c r="GE43" s="3"/>
      <c r="GF43" s="3"/>
      <c r="GG43" s="63"/>
      <c r="GH43" s="3"/>
      <c r="GI43" s="3"/>
      <c r="GJ43" s="3"/>
      <c r="GK43" s="63"/>
      <c r="GL43" s="3"/>
      <c r="GM43" s="3"/>
      <c r="GN43" s="3"/>
      <c r="GO43" s="63"/>
      <c r="GP43" s="3"/>
      <c r="GQ43" s="3"/>
      <c r="GR43" s="3"/>
      <c r="GS43" s="13"/>
      <c r="GT43" s="13"/>
      <c r="GU43" s="13"/>
      <c r="GV43" s="13"/>
      <c r="GW43" s="13"/>
      <c r="GX43" s="13"/>
      <c r="GY43" s="13"/>
      <c r="GZ43" s="13"/>
      <c r="HA43" s="63"/>
      <c r="HB43" s="13"/>
      <c r="HC43" s="13"/>
      <c r="HD43" s="13"/>
      <c r="HE43" s="63"/>
      <c r="HF43" s="13"/>
      <c r="HG43" s="13"/>
      <c r="HH43" s="13"/>
      <c r="HI43" s="13"/>
      <c r="HJ43" s="13"/>
      <c r="HK43" s="13"/>
      <c r="HL43" s="63"/>
      <c r="HM43" s="97"/>
      <c r="HN43" s="13"/>
      <c r="HO43" s="97"/>
      <c r="HP43" s="97"/>
      <c r="HQ43" s="97"/>
      <c r="HR43" s="13"/>
      <c r="HS43" s="13"/>
      <c r="HT43" s="13"/>
    </row>
    <row r="44" spans="1:228" ht="20.25" customHeight="1" x14ac:dyDescent="0.2">
      <c r="A44" s="2072"/>
      <c r="B44" s="2072"/>
      <c r="C44" s="2063"/>
      <c r="D44" s="2063"/>
      <c r="E44" s="97"/>
      <c r="F44" s="13"/>
      <c r="G44" s="97"/>
      <c r="H44" s="98"/>
      <c r="I44" s="99"/>
      <c r="J44" s="13"/>
      <c r="K44" s="13"/>
      <c r="L44" s="13"/>
      <c r="M44" s="13"/>
      <c r="N44" s="13"/>
      <c r="O44" s="13"/>
      <c r="P44" s="13"/>
      <c r="Q44" s="13"/>
      <c r="R44" s="63"/>
      <c r="S44" s="63"/>
      <c r="T44" s="63"/>
      <c r="U44" s="63"/>
      <c r="V44" s="63"/>
      <c r="W44" s="63"/>
      <c r="X44" s="63"/>
      <c r="Y44" s="63"/>
      <c r="Z44" s="63"/>
      <c r="AA44" s="3"/>
      <c r="AB44" s="13"/>
      <c r="AC44" s="13"/>
      <c r="AD44" s="13"/>
      <c r="AE44" s="13"/>
      <c r="AF44" s="13"/>
      <c r="AG44" s="13"/>
      <c r="AH44" s="3"/>
      <c r="AI44" s="3"/>
      <c r="AJ44" s="3"/>
      <c r="AK44" s="63"/>
      <c r="AL44" s="3"/>
      <c r="AM44" s="3"/>
      <c r="AN44" s="3"/>
      <c r="AO44" s="63"/>
      <c r="AP44" s="3"/>
      <c r="AQ44" s="3"/>
      <c r="AR44" s="3"/>
      <c r="AS44" s="63"/>
      <c r="AT44" s="3"/>
      <c r="AU44" s="3"/>
      <c r="AV44" s="3"/>
      <c r="AW44" s="13"/>
      <c r="AX44" s="13"/>
      <c r="AY44" s="13"/>
      <c r="AZ44" s="13"/>
      <c r="BA44" s="13"/>
      <c r="BB44" s="13"/>
      <c r="BC44" s="13"/>
      <c r="BD44" s="13"/>
      <c r="BE44" s="63"/>
      <c r="BF44" s="13"/>
      <c r="BG44" s="13"/>
      <c r="BH44" s="13"/>
      <c r="BI44" s="63"/>
      <c r="BJ44" s="13"/>
      <c r="BK44" s="13"/>
      <c r="BL44" s="13"/>
      <c r="BM44" s="63"/>
      <c r="BN44" s="13"/>
      <c r="BO44" s="13"/>
      <c r="BP44" s="13"/>
      <c r="BQ44" s="63"/>
      <c r="BR44" s="13"/>
      <c r="BS44" s="13"/>
      <c r="BT44" s="13"/>
      <c r="BU44" s="63"/>
      <c r="BV44" s="13"/>
      <c r="BW44" s="13"/>
      <c r="BX44" s="90"/>
      <c r="BY44" s="2088"/>
      <c r="BZ44" s="2088"/>
      <c r="CA44" s="2089"/>
      <c r="CB44" s="2089"/>
      <c r="CC44" s="97"/>
      <c r="CD44" s="13"/>
      <c r="CE44" s="97"/>
      <c r="CF44" s="97"/>
      <c r="CG44" s="97"/>
      <c r="CH44" s="13"/>
      <c r="CQ44" s="63"/>
      <c r="CR44" s="63"/>
      <c r="CS44" s="63"/>
      <c r="CT44" s="63"/>
      <c r="CU44" s="63"/>
      <c r="CV44" s="63"/>
      <c r="CW44" s="63"/>
      <c r="CX44" s="63"/>
      <c r="CY44" s="3"/>
      <c r="CZ44" s="13"/>
      <c r="DA44" s="13"/>
      <c r="DB44" s="13"/>
      <c r="DC44" s="13"/>
      <c r="DD44" s="13"/>
      <c r="DE44" s="13"/>
      <c r="DF44" s="3"/>
      <c r="DG44" s="3"/>
      <c r="DH44" s="3"/>
      <c r="DI44" s="63"/>
      <c r="DJ44" s="3"/>
      <c r="DK44" s="3"/>
      <c r="DL44" s="3"/>
      <c r="DM44" s="63"/>
      <c r="DN44" s="3"/>
      <c r="DO44" s="3"/>
      <c r="DP44" s="3"/>
      <c r="DQ44" s="63"/>
      <c r="DR44" s="3"/>
      <c r="DS44" s="3"/>
      <c r="DT44" s="3"/>
      <c r="DU44" s="13"/>
      <c r="DV44" s="13"/>
      <c r="DW44" s="13"/>
      <c r="DX44" s="13"/>
      <c r="DY44" s="13"/>
      <c r="DZ44" s="13"/>
      <c r="EA44" s="13"/>
      <c r="EB44" s="13"/>
      <c r="EC44" s="63"/>
      <c r="ED44" s="13"/>
      <c r="EE44" s="13"/>
      <c r="EF44" s="13"/>
      <c r="EG44" s="63"/>
      <c r="EH44" s="13"/>
      <c r="EI44" s="13"/>
      <c r="EJ44" s="13"/>
      <c r="EK44" s="13"/>
      <c r="EL44" s="13"/>
      <c r="EM44" s="13"/>
      <c r="EN44" s="63"/>
      <c r="EO44" s="97"/>
      <c r="EP44" s="13"/>
      <c r="EQ44" s="97"/>
      <c r="ER44" s="97"/>
      <c r="ES44" s="97"/>
      <c r="ET44" s="13"/>
      <c r="EU44" s="13"/>
      <c r="EV44" s="13"/>
      <c r="EW44" s="2088"/>
      <c r="EX44" s="2088"/>
      <c r="EY44" s="2089"/>
      <c r="EZ44" s="2089"/>
      <c r="FA44" s="97"/>
      <c r="FB44" s="13"/>
      <c r="FC44" s="97"/>
      <c r="FD44" s="97"/>
      <c r="FE44" s="97"/>
      <c r="FF44" s="13"/>
      <c r="FG44" s="13"/>
      <c r="FH44" s="13"/>
      <c r="FI44" s="13"/>
      <c r="FJ44" s="13"/>
      <c r="FK44" s="13"/>
      <c r="FL44" s="13"/>
      <c r="FM44" s="13"/>
      <c r="FN44" s="63"/>
      <c r="FO44" s="63"/>
      <c r="FP44" s="63"/>
      <c r="FQ44" s="63"/>
      <c r="FR44" s="63"/>
      <c r="FS44" s="63"/>
      <c r="FT44" s="63"/>
      <c r="FU44" s="63"/>
      <c r="FV44" s="63"/>
      <c r="FW44" s="3"/>
      <c r="FX44" s="13"/>
      <c r="FY44" s="13"/>
      <c r="FZ44" s="13"/>
      <c r="GA44" s="13"/>
      <c r="GB44" s="13"/>
      <c r="GC44" s="13"/>
      <c r="GD44" s="3"/>
      <c r="GE44" s="3"/>
      <c r="GF44" s="3"/>
      <c r="GG44" s="63"/>
      <c r="GH44" s="3"/>
      <c r="GI44" s="3"/>
      <c r="GJ44" s="3"/>
      <c r="GK44" s="63"/>
      <c r="GL44" s="3"/>
      <c r="GM44" s="3"/>
      <c r="GN44" s="3"/>
      <c r="GO44" s="63"/>
      <c r="GP44" s="3"/>
      <c r="GQ44" s="3"/>
      <c r="GR44" s="3"/>
      <c r="GS44" s="13"/>
      <c r="GT44" s="13"/>
      <c r="GU44" s="13"/>
      <c r="GV44" s="13"/>
      <c r="GW44" s="13"/>
      <c r="GX44" s="13"/>
      <c r="GY44" s="13"/>
      <c r="GZ44" s="13"/>
      <c r="HA44" s="63"/>
      <c r="HB44" s="13"/>
      <c r="HC44" s="13"/>
      <c r="HD44" s="13"/>
      <c r="HE44" s="63"/>
      <c r="HF44" s="13"/>
      <c r="HG44" s="13"/>
      <c r="HH44" s="13"/>
      <c r="HI44" s="13"/>
      <c r="HJ44" s="13"/>
      <c r="HK44" s="13"/>
      <c r="HL44" s="63"/>
      <c r="HM44" s="97"/>
      <c r="HN44" s="13"/>
      <c r="HO44" s="97"/>
      <c r="HP44" s="97"/>
      <c r="HQ44" s="97"/>
      <c r="HR44" s="13"/>
      <c r="HS44" s="13"/>
      <c r="HT44" s="13"/>
    </row>
    <row r="45" spans="1:228" ht="20.25" customHeight="1" x14ac:dyDescent="0.2">
      <c r="A45" s="2072"/>
      <c r="B45" s="2072"/>
      <c r="C45" s="2063"/>
      <c r="D45" s="2063"/>
      <c r="E45" s="14"/>
      <c r="F45" s="13"/>
      <c r="G45" s="14"/>
      <c r="H45" s="106"/>
      <c r="I45" s="107"/>
      <c r="J45" s="13"/>
      <c r="K45" s="13"/>
      <c r="L45" s="13"/>
      <c r="M45" s="13"/>
      <c r="N45" s="13"/>
      <c r="O45" s="13"/>
      <c r="P45" s="13"/>
      <c r="Q45" s="13"/>
      <c r="R45" s="14"/>
      <c r="S45" s="14"/>
      <c r="T45" s="3"/>
      <c r="U45" s="3"/>
      <c r="V45" s="3"/>
      <c r="W45" s="14"/>
      <c r="X45" s="14"/>
      <c r="Y45" s="3"/>
      <c r="Z45" s="14"/>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13"/>
      <c r="BC45" s="13"/>
      <c r="BD45" s="13"/>
      <c r="BE45" s="3"/>
      <c r="BF45" s="13"/>
      <c r="BG45" s="13"/>
      <c r="BH45" s="13"/>
      <c r="BI45" s="3"/>
      <c r="BJ45" s="13"/>
      <c r="BK45" s="13"/>
      <c r="BL45" s="13"/>
      <c r="BM45" s="3"/>
      <c r="BN45" s="13"/>
      <c r="BO45" s="13"/>
      <c r="BP45" s="13"/>
      <c r="BQ45" s="3"/>
      <c r="BR45" s="13"/>
      <c r="BS45" s="13"/>
      <c r="BT45" s="13"/>
      <c r="BU45" s="3"/>
      <c r="BV45" s="13"/>
      <c r="BW45" s="13"/>
      <c r="BX45" s="90"/>
      <c r="BY45" s="2088"/>
      <c r="BZ45" s="2088"/>
      <c r="CA45" s="2089"/>
      <c r="CB45" s="2089"/>
      <c r="CC45" s="14"/>
      <c r="CD45" s="13"/>
      <c r="CE45" s="14"/>
      <c r="CF45" s="14"/>
      <c r="CG45" s="14"/>
      <c r="CH45" s="13"/>
      <c r="CQ45" s="14"/>
      <c r="CR45" s="3"/>
      <c r="CS45" s="3"/>
      <c r="CT45" s="3"/>
      <c r="CU45" s="14"/>
      <c r="CV45" s="14"/>
      <c r="CW45" s="3"/>
      <c r="CX45" s="14"/>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13"/>
      <c r="EA45" s="13"/>
      <c r="EB45" s="13"/>
      <c r="EC45" s="3"/>
      <c r="ED45" s="13"/>
      <c r="EE45" s="13"/>
      <c r="EF45" s="13"/>
      <c r="EG45" s="3"/>
      <c r="EH45" s="13"/>
      <c r="EI45" s="13"/>
      <c r="EJ45" s="13"/>
      <c r="EK45" s="13"/>
      <c r="EL45" s="13"/>
      <c r="EM45" s="13"/>
      <c r="EN45" s="3"/>
      <c r="EO45" s="14"/>
      <c r="EP45" s="13"/>
      <c r="EQ45" s="14"/>
      <c r="ER45" s="14"/>
      <c r="ES45" s="14"/>
      <c r="ET45" s="13"/>
      <c r="EU45" s="13"/>
      <c r="EV45" s="13"/>
      <c r="EW45" s="2088"/>
      <c r="EX45" s="2088"/>
      <c r="EY45" s="2089"/>
      <c r="EZ45" s="2089"/>
      <c r="FA45" s="14"/>
      <c r="FB45" s="13"/>
      <c r="FC45" s="14"/>
      <c r="FD45" s="14"/>
      <c r="FE45" s="14"/>
      <c r="FF45" s="13"/>
      <c r="FG45" s="13"/>
      <c r="FH45" s="13"/>
      <c r="FI45" s="13"/>
      <c r="FJ45" s="13"/>
      <c r="FK45" s="13"/>
      <c r="FL45" s="13"/>
      <c r="FM45" s="13"/>
      <c r="FN45" s="14"/>
      <c r="FO45" s="14"/>
      <c r="FP45" s="3"/>
      <c r="FQ45" s="3"/>
      <c r="FR45" s="3"/>
      <c r="FS45" s="14"/>
      <c r="FT45" s="14"/>
      <c r="FU45" s="3"/>
      <c r="FV45" s="14"/>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13"/>
      <c r="GY45" s="13"/>
      <c r="GZ45" s="13"/>
      <c r="HA45" s="3"/>
      <c r="HB45" s="13"/>
      <c r="HC45" s="13"/>
      <c r="HD45" s="13"/>
      <c r="HE45" s="3"/>
      <c r="HF45" s="13"/>
      <c r="HG45" s="13"/>
      <c r="HH45" s="13"/>
      <c r="HI45" s="13"/>
      <c r="HJ45" s="13"/>
      <c r="HK45" s="13"/>
      <c r="HL45" s="3"/>
      <c r="HM45" s="14"/>
      <c r="HN45" s="13"/>
      <c r="HO45" s="14"/>
      <c r="HP45" s="14"/>
      <c r="HQ45" s="14"/>
      <c r="HR45" s="13"/>
      <c r="HS45" s="13"/>
      <c r="HT45" s="13"/>
    </row>
    <row r="46" spans="1:228" ht="20.25" customHeight="1" x14ac:dyDescent="0.2">
      <c r="A46" s="2072"/>
      <c r="B46" s="2072"/>
      <c r="C46" s="2063"/>
      <c r="D46" s="2063"/>
      <c r="E46" s="108"/>
      <c r="F46" s="109"/>
      <c r="G46" s="108"/>
      <c r="H46" s="110"/>
      <c r="I46" s="111"/>
      <c r="J46" s="108"/>
      <c r="K46" s="108"/>
      <c r="L46" s="108"/>
      <c r="M46" s="108"/>
      <c r="N46" s="108"/>
      <c r="O46" s="108"/>
      <c r="P46" s="108"/>
      <c r="Q46" s="108"/>
      <c r="R46" s="108"/>
      <c r="S46" s="108"/>
      <c r="T46" s="113"/>
      <c r="U46" s="113"/>
      <c r="V46" s="113"/>
      <c r="W46" s="108"/>
      <c r="X46" s="108"/>
      <c r="Y46" s="113"/>
      <c r="Z46" s="108"/>
      <c r="AA46" s="113"/>
      <c r="AB46" s="113"/>
      <c r="AC46" s="113"/>
      <c r="AD46" s="113"/>
      <c r="AE46" s="113"/>
      <c r="AF46" s="113"/>
      <c r="AG46" s="113"/>
      <c r="AH46" s="113"/>
      <c r="AI46" s="113"/>
      <c r="AJ46" s="113"/>
      <c r="AK46" s="113"/>
      <c r="AL46" s="113"/>
      <c r="AM46" s="113"/>
      <c r="AN46" s="113"/>
      <c r="AO46" s="113"/>
      <c r="AP46" s="113"/>
      <c r="AQ46" s="113"/>
      <c r="AR46" s="113"/>
      <c r="AS46" s="113"/>
      <c r="AT46" s="113"/>
      <c r="AU46" s="113"/>
      <c r="AV46" s="113"/>
      <c r="AW46" s="113"/>
      <c r="AX46" s="113"/>
      <c r="AY46" s="113"/>
      <c r="AZ46" s="113"/>
      <c r="BA46" s="113"/>
      <c r="BB46" s="109"/>
      <c r="BC46" s="109"/>
      <c r="BD46" s="109"/>
      <c r="BE46" s="113"/>
      <c r="BF46" s="109"/>
      <c r="BG46" s="109"/>
      <c r="BH46" s="109"/>
      <c r="BI46" s="113"/>
      <c r="BJ46" s="109"/>
      <c r="BK46" s="109"/>
      <c r="BL46" s="109"/>
      <c r="BM46" s="113"/>
      <c r="BN46" s="109"/>
      <c r="BO46" s="109"/>
      <c r="BP46" s="109"/>
      <c r="BQ46" s="113"/>
      <c r="BR46" s="109"/>
      <c r="BS46" s="109"/>
      <c r="BT46" s="109"/>
      <c r="BU46" s="113"/>
      <c r="BV46" s="109"/>
      <c r="BW46" s="109"/>
      <c r="BX46" s="114"/>
      <c r="BY46" s="2088"/>
      <c r="BZ46" s="2088"/>
      <c r="CA46" s="2089"/>
      <c r="CB46" s="2089"/>
      <c r="CC46" s="14"/>
      <c r="CD46" s="13"/>
      <c r="CE46" s="14"/>
      <c r="CF46" s="14"/>
      <c r="CG46" s="14"/>
      <c r="CH46" s="14"/>
      <c r="CQ46" s="14"/>
      <c r="CR46" s="3"/>
      <c r="CS46" s="3"/>
      <c r="CT46" s="3"/>
      <c r="CU46" s="14"/>
      <c r="CV46" s="14"/>
      <c r="CW46" s="3"/>
      <c r="CX46" s="14"/>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13"/>
      <c r="EA46" s="13"/>
      <c r="EB46" s="13"/>
      <c r="EC46" s="3"/>
      <c r="ED46" s="13"/>
      <c r="EE46" s="13"/>
      <c r="EF46" s="13"/>
      <c r="EG46" s="3"/>
      <c r="EH46" s="13"/>
      <c r="EI46" s="13"/>
      <c r="EJ46" s="13"/>
      <c r="EK46" s="13"/>
      <c r="EL46" s="13"/>
      <c r="EM46" s="13"/>
      <c r="EN46" s="3"/>
      <c r="EO46" s="14"/>
      <c r="EP46" s="13"/>
      <c r="EQ46" s="14"/>
      <c r="ER46" s="14"/>
      <c r="ES46" s="14"/>
      <c r="ET46" s="14"/>
      <c r="EU46" s="14"/>
      <c r="EV46" s="14"/>
      <c r="EW46" s="2088"/>
      <c r="EX46" s="2088"/>
      <c r="EY46" s="2089"/>
      <c r="EZ46" s="2089"/>
      <c r="FA46" s="14"/>
      <c r="FB46" s="13"/>
      <c r="FC46" s="14"/>
      <c r="FD46" s="14"/>
      <c r="FE46" s="14"/>
      <c r="FF46" s="14"/>
      <c r="FG46" s="14"/>
      <c r="FH46" s="14"/>
      <c r="FI46" s="14"/>
      <c r="FJ46" s="14"/>
      <c r="FK46" s="14"/>
      <c r="FL46" s="14"/>
      <c r="FM46" s="14"/>
      <c r="FN46" s="14"/>
      <c r="FO46" s="14"/>
      <c r="FP46" s="3"/>
      <c r="FQ46" s="3"/>
      <c r="FR46" s="3"/>
      <c r="FS46" s="14"/>
      <c r="FT46" s="14"/>
      <c r="FU46" s="3"/>
      <c r="FV46" s="14"/>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13"/>
      <c r="GY46" s="13"/>
      <c r="GZ46" s="13"/>
      <c r="HA46" s="3"/>
      <c r="HB46" s="13"/>
      <c r="HC46" s="13"/>
      <c r="HD46" s="13"/>
      <c r="HE46" s="3"/>
      <c r="HF46" s="13"/>
      <c r="HG46" s="13"/>
      <c r="HH46" s="13"/>
      <c r="HI46" s="13"/>
      <c r="HJ46" s="13"/>
      <c r="HK46" s="13"/>
      <c r="HL46" s="3"/>
      <c r="HM46" s="14"/>
      <c r="HN46" s="13"/>
      <c r="HO46" s="14"/>
      <c r="HP46" s="14"/>
      <c r="HQ46" s="14"/>
      <c r="HR46" s="14"/>
      <c r="HS46" s="14"/>
      <c r="HT46" s="14"/>
    </row>
    <row r="47" spans="1:228" ht="20.25" customHeight="1" x14ac:dyDescent="0.2">
      <c r="A47" s="2072"/>
      <c r="B47" s="2072"/>
      <c r="C47" s="2063"/>
      <c r="D47" s="2063"/>
      <c r="E47" s="115"/>
      <c r="F47" s="13"/>
      <c r="G47" s="115"/>
      <c r="H47" s="116"/>
      <c r="I47" s="117"/>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13"/>
      <c r="BC47" s="13"/>
      <c r="BD47" s="13"/>
      <c r="BE47" s="3"/>
      <c r="BF47" s="13"/>
      <c r="BG47" s="13"/>
      <c r="BH47" s="13"/>
      <c r="BI47" s="3"/>
      <c r="BJ47" s="13"/>
      <c r="BK47" s="13"/>
      <c r="BL47" s="13"/>
      <c r="BM47" s="3"/>
      <c r="BN47" s="13"/>
      <c r="BO47" s="13"/>
      <c r="BP47" s="13"/>
      <c r="BQ47" s="3"/>
      <c r="BR47" s="13"/>
      <c r="BS47" s="13"/>
      <c r="BT47" s="13"/>
      <c r="BU47" s="3"/>
      <c r="BV47" s="13"/>
      <c r="BW47" s="13"/>
      <c r="BX47" s="90"/>
      <c r="BY47" s="2088"/>
      <c r="BZ47" s="2088"/>
      <c r="CA47" s="2089"/>
      <c r="CB47" s="2089"/>
      <c r="CC47" s="115"/>
      <c r="CD47" s="13"/>
      <c r="CE47" s="115"/>
      <c r="CF47" s="115"/>
      <c r="CG47" s="115"/>
      <c r="CH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13"/>
      <c r="EA47" s="13"/>
      <c r="EB47" s="13"/>
      <c r="EC47" s="3"/>
      <c r="ED47" s="13"/>
      <c r="EE47" s="13"/>
      <c r="EF47" s="13"/>
      <c r="EG47" s="3"/>
      <c r="EH47" s="13"/>
      <c r="EI47" s="13"/>
      <c r="EJ47" s="13"/>
      <c r="EK47" s="13"/>
      <c r="EL47" s="13"/>
      <c r="EM47" s="13"/>
      <c r="EN47" s="3"/>
      <c r="EO47" s="115"/>
      <c r="EP47" s="13"/>
      <c r="EQ47" s="115"/>
      <c r="ER47" s="115"/>
      <c r="ES47" s="115"/>
      <c r="ET47" s="3"/>
      <c r="EU47" s="3"/>
      <c r="EV47" s="3"/>
      <c r="EW47" s="2088"/>
      <c r="EX47" s="2088"/>
      <c r="EY47" s="2089"/>
      <c r="EZ47" s="2089"/>
      <c r="FA47" s="115"/>
      <c r="FB47" s="13"/>
      <c r="FC47" s="115"/>
      <c r="FD47" s="115"/>
      <c r="FE47" s="115"/>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13"/>
      <c r="GY47" s="13"/>
      <c r="GZ47" s="13"/>
      <c r="HA47" s="3"/>
      <c r="HB47" s="13"/>
      <c r="HC47" s="13"/>
      <c r="HD47" s="13"/>
      <c r="HE47" s="3"/>
      <c r="HF47" s="13"/>
      <c r="HG47" s="13"/>
      <c r="HH47" s="13"/>
      <c r="HI47" s="13"/>
      <c r="HJ47" s="13"/>
      <c r="HK47" s="13"/>
      <c r="HL47" s="3"/>
      <c r="HM47" s="115"/>
      <c r="HN47" s="13"/>
      <c r="HO47" s="115"/>
      <c r="HP47" s="115"/>
      <c r="HQ47" s="115"/>
      <c r="HR47" s="3"/>
      <c r="HS47" s="3"/>
      <c r="HT47" s="3"/>
    </row>
    <row r="48" spans="1:228" ht="20.25" customHeight="1" x14ac:dyDescent="0.2">
      <c r="A48" s="2072"/>
      <c r="B48" s="2072"/>
      <c r="C48" s="2063"/>
      <c r="D48" s="2063"/>
      <c r="E48" s="115"/>
      <c r="F48" s="13"/>
      <c r="G48" s="115"/>
      <c r="H48" s="116"/>
      <c r="I48" s="117"/>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13"/>
      <c r="BC48" s="13"/>
      <c r="BD48" s="13"/>
      <c r="BE48" s="3"/>
      <c r="BF48" s="13"/>
      <c r="BG48" s="13"/>
      <c r="BH48" s="13"/>
      <c r="BI48" s="3"/>
      <c r="BJ48" s="13"/>
      <c r="BK48" s="13"/>
      <c r="BL48" s="13"/>
      <c r="BM48" s="3"/>
      <c r="BN48" s="13"/>
      <c r="BO48" s="13"/>
      <c r="BP48" s="13"/>
      <c r="BQ48" s="3"/>
      <c r="BR48" s="13"/>
      <c r="BS48" s="13"/>
      <c r="BT48" s="13"/>
      <c r="BU48" s="3"/>
      <c r="BV48" s="13"/>
      <c r="BW48" s="13"/>
      <c r="BX48" s="90"/>
      <c r="BY48" s="2088"/>
      <c r="BZ48" s="2088"/>
      <c r="CA48" s="2089"/>
      <c r="CB48" s="2089"/>
      <c r="CC48" s="115"/>
      <c r="CD48" s="13"/>
      <c r="CE48" s="115"/>
      <c r="CF48" s="115"/>
      <c r="CG48" s="115"/>
      <c r="CH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13"/>
      <c r="EA48" s="13"/>
      <c r="EB48" s="13"/>
      <c r="EC48" s="3"/>
      <c r="ED48" s="13"/>
      <c r="EE48" s="13"/>
      <c r="EF48" s="13"/>
      <c r="EG48" s="3"/>
      <c r="EH48" s="13"/>
      <c r="EI48" s="13"/>
      <c r="EJ48" s="13"/>
      <c r="EK48" s="13"/>
      <c r="EL48" s="13"/>
      <c r="EM48" s="13"/>
      <c r="EN48" s="3"/>
      <c r="EO48" s="115"/>
      <c r="EP48" s="13"/>
      <c r="EQ48" s="115"/>
      <c r="ER48" s="115"/>
      <c r="ES48" s="115"/>
      <c r="ET48" s="3"/>
      <c r="EU48" s="3"/>
      <c r="EV48" s="3"/>
      <c r="EW48" s="2088"/>
      <c r="EX48" s="2088"/>
      <c r="EY48" s="2089"/>
      <c r="EZ48" s="2089"/>
      <c r="FA48" s="115"/>
      <c r="FB48" s="13"/>
      <c r="FC48" s="115"/>
      <c r="FD48" s="115"/>
      <c r="FE48" s="115"/>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13"/>
      <c r="GY48" s="13"/>
      <c r="GZ48" s="13"/>
      <c r="HA48" s="3"/>
      <c r="HB48" s="13"/>
      <c r="HC48" s="13"/>
      <c r="HD48" s="13"/>
      <c r="HE48" s="3"/>
      <c r="HF48" s="13"/>
      <c r="HG48" s="13"/>
      <c r="HH48" s="13"/>
      <c r="HI48" s="13"/>
      <c r="HJ48" s="13"/>
      <c r="HK48" s="13"/>
      <c r="HL48" s="3"/>
      <c r="HM48" s="115"/>
      <c r="HN48" s="13"/>
      <c r="HO48" s="115"/>
      <c r="HP48" s="115"/>
      <c r="HQ48" s="115"/>
      <c r="HR48" s="3"/>
      <c r="HS48" s="3"/>
      <c r="HT48" s="3"/>
    </row>
    <row r="49" spans="1:228" ht="20.25" customHeight="1" x14ac:dyDescent="0.2">
      <c r="A49" s="2072"/>
      <c r="B49" s="2072"/>
      <c r="C49" s="2063"/>
      <c r="D49" s="2063"/>
      <c r="E49" s="115"/>
      <c r="F49" s="13"/>
      <c r="G49" s="115"/>
      <c r="H49" s="116"/>
      <c r="I49" s="117"/>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13"/>
      <c r="BC49" s="13"/>
      <c r="BD49" s="13"/>
      <c r="BE49" s="3"/>
      <c r="BF49" s="13"/>
      <c r="BG49" s="13"/>
      <c r="BH49" s="13"/>
      <c r="BI49" s="3"/>
      <c r="BJ49" s="13"/>
      <c r="BK49" s="13"/>
      <c r="BL49" s="13"/>
      <c r="BM49" s="3"/>
      <c r="BN49" s="13"/>
      <c r="BO49" s="13"/>
      <c r="BP49" s="13"/>
      <c r="BQ49" s="3"/>
      <c r="BR49" s="13"/>
      <c r="BS49" s="13"/>
      <c r="BT49" s="13"/>
      <c r="BU49" s="3"/>
      <c r="BV49" s="13"/>
      <c r="BW49" s="13"/>
      <c r="BX49" s="90"/>
      <c r="BY49" s="2088"/>
      <c r="BZ49" s="2088"/>
      <c r="CA49" s="2089"/>
      <c r="CB49" s="2089"/>
      <c r="CC49" s="115"/>
      <c r="CD49" s="13"/>
      <c r="CE49" s="115"/>
      <c r="CF49" s="115"/>
      <c r="CG49" s="115"/>
      <c r="CH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13"/>
      <c r="EA49" s="13"/>
      <c r="EB49" s="13"/>
      <c r="EC49" s="3"/>
      <c r="ED49" s="13"/>
      <c r="EE49" s="13"/>
      <c r="EF49" s="13"/>
      <c r="EG49" s="3"/>
      <c r="EH49" s="13"/>
      <c r="EI49" s="13"/>
      <c r="EJ49" s="13"/>
      <c r="EK49" s="13"/>
      <c r="EL49" s="13"/>
      <c r="EM49" s="13"/>
      <c r="EN49" s="3"/>
      <c r="EO49" s="115"/>
      <c r="EP49" s="13"/>
      <c r="EQ49" s="115"/>
      <c r="ER49" s="115"/>
      <c r="ES49" s="115"/>
      <c r="ET49" s="3"/>
      <c r="EU49" s="3"/>
      <c r="EV49" s="3"/>
      <c r="EW49" s="2088"/>
      <c r="EX49" s="2088"/>
      <c r="EY49" s="2089"/>
      <c r="EZ49" s="2089"/>
      <c r="FA49" s="115"/>
      <c r="FB49" s="13"/>
      <c r="FC49" s="115"/>
      <c r="FD49" s="115"/>
      <c r="FE49" s="115"/>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13"/>
      <c r="GY49" s="13"/>
      <c r="GZ49" s="13"/>
      <c r="HA49" s="3"/>
      <c r="HB49" s="13"/>
      <c r="HC49" s="13"/>
      <c r="HD49" s="13"/>
      <c r="HE49" s="3"/>
      <c r="HF49" s="13"/>
      <c r="HG49" s="13"/>
      <c r="HH49" s="13"/>
      <c r="HI49" s="13"/>
      <c r="HJ49" s="13"/>
      <c r="HK49" s="13"/>
      <c r="HL49" s="3"/>
      <c r="HM49" s="115"/>
      <c r="HN49" s="13"/>
      <c r="HO49" s="115"/>
      <c r="HP49" s="115"/>
      <c r="HQ49" s="115"/>
      <c r="HR49" s="3"/>
      <c r="HS49" s="3"/>
      <c r="HT49" s="3"/>
    </row>
    <row r="50" spans="1:228" ht="20.25" customHeight="1" x14ac:dyDescent="0.2">
      <c r="A50" s="2072"/>
      <c r="B50" s="2072"/>
      <c r="C50" s="2063"/>
      <c r="D50" s="2063"/>
      <c r="E50" s="115"/>
      <c r="F50" s="13"/>
      <c r="G50" s="115"/>
      <c r="H50" s="116"/>
      <c r="I50" s="117"/>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13"/>
      <c r="BC50" s="13"/>
      <c r="BD50" s="13"/>
      <c r="BE50" s="3"/>
      <c r="BF50" s="13"/>
      <c r="BG50" s="13"/>
      <c r="BH50" s="13"/>
      <c r="BI50" s="3"/>
      <c r="BJ50" s="13"/>
      <c r="BK50" s="13"/>
      <c r="BL50" s="13"/>
      <c r="BM50" s="3"/>
      <c r="BN50" s="13"/>
      <c r="BO50" s="13"/>
      <c r="BP50" s="13"/>
      <c r="BQ50" s="3"/>
      <c r="BR50" s="13"/>
      <c r="BS50" s="13"/>
      <c r="BT50" s="13"/>
      <c r="BU50" s="3"/>
      <c r="BV50" s="13"/>
      <c r="BW50" s="13"/>
      <c r="BX50" s="90"/>
      <c r="BY50" s="2088"/>
      <c r="BZ50" s="2088"/>
      <c r="CA50" s="2089"/>
      <c r="CB50" s="2089"/>
      <c r="CC50" s="115"/>
      <c r="CD50" s="13"/>
      <c r="CE50" s="115"/>
      <c r="CF50" s="115"/>
      <c r="CG50" s="115"/>
      <c r="CH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13"/>
      <c r="EA50" s="13"/>
      <c r="EB50" s="13"/>
      <c r="EC50" s="3"/>
      <c r="ED50" s="13"/>
      <c r="EE50" s="13"/>
      <c r="EF50" s="13"/>
      <c r="EG50" s="3"/>
      <c r="EH50" s="13"/>
      <c r="EI50" s="13"/>
      <c r="EJ50" s="13"/>
      <c r="EK50" s="13"/>
      <c r="EL50" s="13"/>
      <c r="EM50" s="13"/>
      <c r="EN50" s="3"/>
      <c r="EO50" s="115"/>
      <c r="EP50" s="13"/>
      <c r="EQ50" s="115"/>
      <c r="ER50" s="115"/>
      <c r="ES50" s="115"/>
      <c r="ET50" s="3"/>
      <c r="EU50" s="3"/>
      <c r="EV50" s="3"/>
      <c r="EW50" s="2088"/>
      <c r="EX50" s="2088"/>
      <c r="EY50" s="2089"/>
      <c r="EZ50" s="2089"/>
      <c r="FA50" s="115"/>
      <c r="FB50" s="13"/>
      <c r="FC50" s="115"/>
      <c r="FD50" s="115"/>
      <c r="FE50" s="115"/>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13"/>
      <c r="GY50" s="13"/>
      <c r="GZ50" s="13"/>
      <c r="HA50" s="3"/>
      <c r="HB50" s="13"/>
      <c r="HC50" s="13"/>
      <c r="HD50" s="13"/>
      <c r="HE50" s="3"/>
      <c r="HF50" s="13"/>
      <c r="HG50" s="13"/>
      <c r="HH50" s="13"/>
      <c r="HI50" s="13"/>
      <c r="HJ50" s="13"/>
      <c r="HK50" s="13"/>
      <c r="HL50" s="3"/>
      <c r="HM50" s="115"/>
      <c r="HN50" s="13"/>
      <c r="HO50" s="115"/>
      <c r="HP50" s="115"/>
      <c r="HQ50" s="115"/>
      <c r="HR50" s="3"/>
      <c r="HS50" s="3"/>
      <c r="HT50" s="3"/>
    </row>
    <row r="51" spans="1:228" ht="20.25" customHeight="1" x14ac:dyDescent="0.2">
      <c r="A51" s="2072"/>
      <c r="B51" s="2072"/>
      <c r="C51" s="2063"/>
      <c r="D51" s="2063"/>
      <c r="E51" s="115"/>
      <c r="F51" s="13"/>
      <c r="G51" s="115"/>
      <c r="H51" s="116"/>
      <c r="I51" s="227"/>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c r="AN51" s="89"/>
      <c r="AO51" s="89"/>
      <c r="AP51" s="89"/>
      <c r="AQ51" s="89"/>
      <c r="AR51" s="89"/>
      <c r="AS51" s="89"/>
      <c r="AT51" s="89"/>
      <c r="AU51" s="89"/>
      <c r="AV51" s="89"/>
      <c r="AW51" s="89"/>
      <c r="AX51" s="89"/>
      <c r="AY51" s="89"/>
      <c r="AZ51" s="89"/>
      <c r="BA51" s="89"/>
      <c r="BB51" s="120"/>
      <c r="BC51" s="120"/>
      <c r="BD51" s="120"/>
      <c r="BE51" s="89"/>
      <c r="BF51" s="120"/>
      <c r="BG51" s="120"/>
      <c r="BH51" s="120"/>
      <c r="BI51" s="89"/>
      <c r="BJ51" s="120"/>
      <c r="BK51" s="120"/>
      <c r="BL51" s="120"/>
      <c r="BM51" s="89"/>
      <c r="BN51" s="120"/>
      <c r="BO51" s="120"/>
      <c r="BP51" s="120"/>
      <c r="BQ51" s="89"/>
      <c r="BR51" s="120"/>
      <c r="BS51" s="120"/>
      <c r="BT51" s="120"/>
      <c r="BU51" s="89"/>
      <c r="BV51" s="120"/>
      <c r="BW51" s="120"/>
      <c r="BX51" s="121"/>
      <c r="BY51" s="2088"/>
      <c r="BZ51" s="2088"/>
      <c r="CA51" s="2089"/>
      <c r="CB51" s="2089"/>
      <c r="CC51" s="115"/>
      <c r="CD51" s="13"/>
      <c r="CE51" s="115"/>
      <c r="CF51" s="115"/>
      <c r="CG51" s="115"/>
      <c r="CH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13"/>
      <c r="EA51" s="13"/>
      <c r="EB51" s="13"/>
      <c r="EC51" s="3"/>
      <c r="ED51" s="13"/>
      <c r="EE51" s="13"/>
      <c r="EF51" s="13"/>
      <c r="EG51" s="3"/>
      <c r="EH51" s="13"/>
      <c r="EI51" s="13"/>
      <c r="EJ51" s="13"/>
      <c r="EK51" s="13"/>
      <c r="EL51" s="13"/>
      <c r="EM51" s="13"/>
      <c r="EN51" s="3"/>
      <c r="EO51" s="115"/>
      <c r="EP51" s="13"/>
      <c r="EQ51" s="115"/>
      <c r="ER51" s="115"/>
      <c r="ES51" s="115"/>
      <c r="ET51" s="3"/>
      <c r="EU51" s="3"/>
      <c r="EV51" s="3"/>
      <c r="EW51" s="2088"/>
      <c r="EX51" s="2088"/>
      <c r="EY51" s="2089"/>
      <c r="EZ51" s="2089"/>
      <c r="FA51" s="115"/>
      <c r="FB51" s="13"/>
      <c r="FC51" s="115"/>
      <c r="FD51" s="115"/>
      <c r="FE51" s="115"/>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13"/>
      <c r="GY51" s="13"/>
      <c r="GZ51" s="13"/>
      <c r="HA51" s="3"/>
      <c r="HB51" s="13"/>
      <c r="HC51" s="13"/>
      <c r="HD51" s="13"/>
      <c r="HE51" s="3"/>
      <c r="HF51" s="13"/>
      <c r="HG51" s="13"/>
      <c r="HH51" s="13"/>
      <c r="HI51" s="13"/>
      <c r="HJ51" s="13"/>
      <c r="HK51" s="13"/>
      <c r="HL51" s="3"/>
      <c r="HM51" s="115"/>
      <c r="HN51" s="13"/>
      <c r="HO51" s="115"/>
      <c r="HP51" s="115"/>
      <c r="HQ51" s="115"/>
      <c r="HR51" s="3"/>
      <c r="HS51" s="3"/>
      <c r="HT51" s="3"/>
    </row>
    <row r="52" spans="1:228" ht="20.25" customHeight="1" x14ac:dyDescent="0.2">
      <c r="A52" s="2072"/>
      <c r="B52" s="2072"/>
      <c r="C52" s="2063"/>
      <c r="D52" s="2063"/>
      <c r="E52" s="2070" t="s">
        <v>970</v>
      </c>
      <c r="F52" s="2071"/>
      <c r="G52" s="2071"/>
      <c r="H52" s="2071"/>
      <c r="I52" s="115"/>
      <c r="J52" s="3"/>
      <c r="K52" s="1760"/>
      <c r="L52" s="1760"/>
      <c r="M52" s="1760"/>
      <c r="N52" s="1760"/>
      <c r="O52" s="1760"/>
      <c r="P52" s="1760"/>
      <c r="Q52" s="89"/>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90"/>
      <c r="BY52" s="2088"/>
      <c r="BZ52" s="2088"/>
      <c r="CA52" s="2089"/>
      <c r="CB52" s="2089"/>
      <c r="CC52" s="115"/>
      <c r="CD52" s="13"/>
      <c r="CE52" s="115"/>
      <c r="CF52" s="115"/>
      <c r="CG52" s="115"/>
      <c r="CH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13"/>
      <c r="DZ52" s="13"/>
      <c r="EA52" s="13"/>
      <c r="EB52" s="13"/>
      <c r="EC52" s="13"/>
      <c r="ED52" s="13"/>
      <c r="EE52" s="13"/>
      <c r="EF52" s="13"/>
      <c r="EG52" s="13"/>
      <c r="EH52" s="13"/>
      <c r="EI52" s="13"/>
      <c r="EJ52" s="13"/>
      <c r="EK52" s="115"/>
      <c r="EL52" s="13"/>
      <c r="EM52" s="115"/>
      <c r="EN52" s="115"/>
      <c r="EO52" s="115"/>
      <c r="EP52" s="3"/>
      <c r="EQ52" s="2090"/>
      <c r="ER52" s="2090"/>
      <c r="ES52" s="2090"/>
      <c r="ET52" s="2090"/>
      <c r="EU52" s="2090"/>
      <c r="EV52" s="2090"/>
      <c r="EW52" s="2088"/>
      <c r="EX52" s="2088"/>
      <c r="EY52" s="2089"/>
      <c r="EZ52" s="2089"/>
      <c r="FA52" s="115"/>
      <c r="FB52" s="13"/>
      <c r="FC52" s="115"/>
      <c r="FD52" s="115"/>
      <c r="FE52" s="115"/>
      <c r="FF52" s="3"/>
      <c r="FG52" s="2090"/>
      <c r="FH52" s="2090"/>
      <c r="FI52" s="2090"/>
      <c r="FJ52" s="2090"/>
      <c r="FK52" s="2090"/>
      <c r="FL52" s="2090"/>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13"/>
      <c r="GX52" s="13"/>
      <c r="GY52" s="13"/>
      <c r="GZ52" s="13"/>
      <c r="HA52" s="13"/>
      <c r="HB52" s="13"/>
      <c r="HC52" s="13"/>
      <c r="HD52" s="13"/>
      <c r="HE52" s="13"/>
      <c r="HF52" s="13"/>
      <c r="HG52" s="13"/>
      <c r="HH52" s="13"/>
      <c r="HI52" s="115"/>
      <c r="HJ52" s="13"/>
      <c r="HK52" s="115"/>
      <c r="HL52" s="115"/>
      <c r="HM52" s="115"/>
      <c r="HN52" s="3"/>
      <c r="HO52" s="2090"/>
      <c r="HP52" s="2090"/>
      <c r="HQ52" s="2090"/>
      <c r="HR52" s="2090"/>
      <c r="HS52" s="2090"/>
      <c r="HT52" s="2090"/>
    </row>
    <row r="53" spans="1:228" ht="20.25" customHeight="1" x14ac:dyDescent="0.2">
      <c r="A53" s="2072"/>
      <c r="B53" s="2072"/>
      <c r="C53" s="2063" t="s">
        <v>74</v>
      </c>
      <c r="D53" s="2063"/>
      <c r="E53" s="87"/>
      <c r="F53" s="87"/>
      <c r="G53" s="87"/>
      <c r="H53" s="87"/>
      <c r="I53" s="94"/>
      <c r="J53" s="94"/>
      <c r="K53" s="94"/>
      <c r="L53" s="94"/>
      <c r="M53" s="87"/>
      <c r="N53" s="87"/>
      <c r="O53" s="87"/>
      <c r="P53" s="87"/>
      <c r="Q53" s="95"/>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U53" s="87"/>
      <c r="AV53" s="87"/>
      <c r="AW53" s="87"/>
      <c r="AX53" s="87"/>
      <c r="AY53" s="87"/>
      <c r="AZ53" s="87"/>
      <c r="BA53" s="87"/>
      <c r="BB53" s="87"/>
      <c r="BC53" s="87"/>
      <c r="BD53" s="87"/>
      <c r="BE53" s="87"/>
      <c r="BF53" s="87"/>
      <c r="BG53" s="87"/>
      <c r="BH53" s="87"/>
      <c r="BI53" s="87"/>
      <c r="BJ53" s="87"/>
      <c r="BK53" s="87"/>
      <c r="BL53" s="87"/>
      <c r="BM53" s="87"/>
      <c r="BN53" s="87"/>
      <c r="BO53" s="87"/>
      <c r="BP53" s="87"/>
      <c r="BQ53" s="87"/>
      <c r="BR53" s="87"/>
      <c r="BS53" s="87"/>
      <c r="BT53" s="87"/>
      <c r="BU53" s="87"/>
      <c r="BV53" s="87"/>
      <c r="BW53" s="87"/>
      <c r="BX53" s="96"/>
      <c r="BY53" s="2088"/>
      <c r="BZ53" s="2088"/>
      <c r="CA53" s="2089"/>
      <c r="CB53" s="2089"/>
      <c r="CC53" s="13"/>
      <c r="CD53" s="13"/>
      <c r="CE53" s="13"/>
      <c r="CF53" s="13"/>
      <c r="CG53" s="3"/>
      <c r="CH53" s="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3"/>
      <c r="EP53" s="3"/>
      <c r="EQ53" s="3"/>
      <c r="ER53" s="3"/>
      <c r="ES53" s="13"/>
      <c r="ET53" s="13"/>
      <c r="EU53" s="13"/>
      <c r="EV53" s="13"/>
      <c r="EW53" s="2088"/>
      <c r="EX53" s="2088"/>
      <c r="EY53" s="2089"/>
      <c r="EZ53" s="2089"/>
      <c r="FA53" s="13"/>
      <c r="FB53" s="13"/>
      <c r="FC53" s="13"/>
      <c r="FD53" s="13"/>
      <c r="FE53" s="3"/>
      <c r="FF53" s="3"/>
      <c r="FG53" s="3"/>
      <c r="FH53" s="3"/>
      <c r="FI53" s="13"/>
      <c r="FJ53" s="13"/>
      <c r="FK53" s="13"/>
      <c r="FL53" s="13"/>
      <c r="FM53" s="237"/>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3"/>
      <c r="HN53" s="3"/>
      <c r="HO53" s="3"/>
      <c r="HP53" s="3"/>
      <c r="HQ53" s="13"/>
      <c r="HR53" s="13"/>
      <c r="HS53" s="13"/>
      <c r="HT53" s="13"/>
    </row>
    <row r="54" spans="1:228" ht="20.25" customHeight="1" x14ac:dyDescent="0.2">
      <c r="A54" s="2072"/>
      <c r="B54" s="2072"/>
      <c r="C54" s="2063"/>
      <c r="D54" s="2063"/>
      <c r="E54" s="13"/>
      <c r="F54" s="13"/>
      <c r="G54" s="13"/>
      <c r="H54" s="123"/>
      <c r="I54" s="228"/>
      <c r="J54" s="102"/>
      <c r="K54" s="102"/>
      <c r="L54" s="102"/>
      <c r="M54" s="102"/>
      <c r="N54" s="102"/>
      <c r="O54" s="102"/>
      <c r="P54" s="102"/>
      <c r="Q54" s="102"/>
      <c r="R54" s="102"/>
      <c r="S54" s="102"/>
      <c r="T54" s="102"/>
      <c r="U54" s="102"/>
      <c r="V54" s="102"/>
      <c r="W54" s="102"/>
      <c r="X54" s="102"/>
      <c r="Y54" s="102"/>
      <c r="Z54" s="102"/>
      <c r="AA54" s="103"/>
      <c r="AB54" s="103"/>
      <c r="AC54" s="102"/>
      <c r="AD54" s="103"/>
      <c r="AE54" s="103"/>
      <c r="AF54" s="103"/>
      <c r="AG54" s="102"/>
      <c r="AH54" s="103"/>
      <c r="AI54" s="103"/>
      <c r="AJ54" s="103"/>
      <c r="AK54" s="102"/>
      <c r="AL54" s="103"/>
      <c r="AM54" s="103"/>
      <c r="AN54" s="103"/>
      <c r="AO54" s="102"/>
      <c r="AP54" s="103"/>
      <c r="AQ54" s="103"/>
      <c r="AR54" s="103"/>
      <c r="AS54" s="102"/>
      <c r="AT54" s="103"/>
      <c r="AU54" s="103"/>
      <c r="AV54" s="103"/>
      <c r="AW54" s="102"/>
      <c r="AX54" s="103"/>
      <c r="AY54" s="103"/>
      <c r="AZ54" s="103"/>
      <c r="BA54" s="102"/>
      <c r="BB54" s="87"/>
      <c r="BC54" s="87"/>
      <c r="BD54" s="87"/>
      <c r="BE54" s="102"/>
      <c r="BF54" s="87"/>
      <c r="BG54" s="87"/>
      <c r="BH54" s="87"/>
      <c r="BI54" s="102"/>
      <c r="BJ54" s="87"/>
      <c r="BK54" s="87"/>
      <c r="BL54" s="87"/>
      <c r="BM54" s="102"/>
      <c r="BN54" s="87"/>
      <c r="BO54" s="87"/>
      <c r="BP54" s="87"/>
      <c r="BQ54" s="102"/>
      <c r="BR54" s="87"/>
      <c r="BS54" s="87"/>
      <c r="BT54" s="87"/>
      <c r="BU54" s="102"/>
      <c r="BV54" s="87"/>
      <c r="BW54" s="87"/>
      <c r="BX54" s="96"/>
      <c r="BY54" s="2088"/>
      <c r="BZ54" s="2088"/>
      <c r="CA54" s="2089"/>
      <c r="CB54" s="2089"/>
      <c r="CC54" s="13"/>
      <c r="CD54" s="13"/>
      <c r="CE54" s="13"/>
      <c r="CF54" s="13"/>
      <c r="CG54" s="63"/>
      <c r="CH54" s="63"/>
      <c r="CQ54" s="63"/>
      <c r="CR54" s="63"/>
      <c r="CS54" s="63"/>
      <c r="CT54" s="63"/>
      <c r="CU54" s="63"/>
      <c r="CV54" s="63"/>
      <c r="CW54" s="63"/>
      <c r="CX54" s="63"/>
      <c r="CY54" s="14"/>
      <c r="CZ54" s="14"/>
      <c r="DA54" s="63"/>
      <c r="DB54" s="14"/>
      <c r="DC54" s="14"/>
      <c r="DD54" s="14"/>
      <c r="DE54" s="63"/>
      <c r="DF54" s="14"/>
      <c r="DG54" s="14"/>
      <c r="DH54" s="14"/>
      <c r="DI54" s="63"/>
      <c r="DJ54" s="14"/>
      <c r="DK54" s="14"/>
      <c r="DL54" s="14"/>
      <c r="DM54" s="63"/>
      <c r="DN54" s="14"/>
      <c r="DO54" s="14"/>
      <c r="DP54" s="14"/>
      <c r="DQ54" s="63"/>
      <c r="DR54" s="14"/>
      <c r="DS54" s="14"/>
      <c r="DT54" s="14"/>
      <c r="DU54" s="63"/>
      <c r="DV54" s="14"/>
      <c r="DW54" s="14"/>
      <c r="DX54" s="14"/>
      <c r="DY54" s="63"/>
      <c r="DZ54" s="13"/>
      <c r="EA54" s="13"/>
      <c r="EB54" s="13"/>
      <c r="EC54" s="63"/>
      <c r="ED54" s="13"/>
      <c r="EE54" s="13"/>
      <c r="EF54" s="13"/>
      <c r="EG54" s="63"/>
      <c r="EH54" s="13"/>
      <c r="EI54" s="13"/>
      <c r="EJ54" s="13"/>
      <c r="EK54" s="13"/>
      <c r="EL54" s="13"/>
      <c r="EM54" s="13"/>
      <c r="EN54" s="13"/>
      <c r="EO54" s="13"/>
      <c r="EP54" s="63"/>
      <c r="EQ54" s="63"/>
      <c r="ER54" s="13"/>
      <c r="ES54" s="63"/>
      <c r="ET54" s="63"/>
      <c r="EU54" s="63"/>
      <c r="EV54" s="63"/>
      <c r="EW54" s="2088"/>
      <c r="EX54" s="2088"/>
      <c r="EY54" s="2089"/>
      <c r="EZ54" s="2089"/>
      <c r="FA54" s="13"/>
      <c r="FB54" s="13"/>
      <c r="FC54" s="13"/>
      <c r="FD54" s="13"/>
      <c r="FE54" s="63"/>
      <c r="FF54" s="63"/>
      <c r="FG54" s="63"/>
      <c r="FH54" s="63"/>
      <c r="FI54" s="63"/>
      <c r="FJ54" s="63"/>
      <c r="FK54" s="63"/>
      <c r="FL54" s="63"/>
      <c r="FM54" s="63"/>
      <c r="FN54" s="63"/>
      <c r="FO54" s="63"/>
      <c r="FP54" s="63"/>
      <c r="FQ54" s="63"/>
      <c r="FR54" s="63"/>
      <c r="FS54" s="63"/>
      <c r="FT54" s="63"/>
      <c r="FU54" s="63"/>
      <c r="FV54" s="63"/>
      <c r="FW54" s="14"/>
      <c r="FX54" s="14"/>
      <c r="FY54" s="63"/>
      <c r="FZ54" s="14"/>
      <c r="GA54" s="14"/>
      <c r="GB54" s="14"/>
      <c r="GC54" s="63"/>
      <c r="GD54" s="14"/>
      <c r="GE54" s="14"/>
      <c r="GF54" s="14"/>
      <c r="GG54" s="63"/>
      <c r="GH54" s="14"/>
      <c r="GI54" s="14"/>
      <c r="GJ54" s="14"/>
      <c r="GK54" s="63"/>
      <c r="GL54" s="14"/>
      <c r="GM54" s="14"/>
      <c r="GN54" s="14"/>
      <c r="GO54" s="63"/>
      <c r="GP54" s="14"/>
      <c r="GQ54" s="14"/>
      <c r="GR54" s="14"/>
      <c r="GS54" s="63"/>
      <c r="GT54" s="14"/>
      <c r="GU54" s="14"/>
      <c r="GV54" s="14"/>
      <c r="GW54" s="63"/>
      <c r="GX54" s="13"/>
      <c r="GY54" s="13"/>
      <c r="GZ54" s="13"/>
      <c r="HA54" s="63"/>
      <c r="HB54" s="13"/>
      <c r="HC54" s="13"/>
      <c r="HD54" s="13"/>
      <c r="HE54" s="63"/>
      <c r="HF54" s="13"/>
      <c r="HG54" s="13"/>
      <c r="HH54" s="13"/>
      <c r="HI54" s="13"/>
      <c r="HJ54" s="13"/>
      <c r="HK54" s="13"/>
      <c r="HL54" s="13"/>
      <c r="HM54" s="13"/>
      <c r="HN54" s="63"/>
      <c r="HO54" s="63"/>
      <c r="HP54" s="13"/>
      <c r="HQ54" s="63"/>
      <c r="HR54" s="63"/>
      <c r="HS54" s="63"/>
      <c r="HT54" s="63"/>
    </row>
    <row r="55" spans="1:228" ht="20.25" customHeight="1" x14ac:dyDescent="0.2">
      <c r="A55" s="2072"/>
      <c r="B55" s="2072"/>
      <c r="C55" s="2063"/>
      <c r="D55" s="2063"/>
      <c r="E55" s="13"/>
      <c r="F55" s="13"/>
      <c r="G55" s="13"/>
      <c r="H55" s="123"/>
      <c r="I55" s="229"/>
      <c r="J55" s="63"/>
      <c r="K55" s="63"/>
      <c r="L55" s="63"/>
      <c r="M55" s="63"/>
      <c r="N55" s="63"/>
      <c r="O55" s="63"/>
      <c r="P55" s="63"/>
      <c r="Q55" s="63"/>
      <c r="R55" s="63"/>
      <c r="S55" s="63"/>
      <c r="T55" s="63"/>
      <c r="U55" s="63"/>
      <c r="V55" s="63"/>
      <c r="W55" s="63"/>
      <c r="X55" s="63"/>
      <c r="Y55" s="63"/>
      <c r="Z55" s="63"/>
      <c r="AA55" s="14"/>
      <c r="AB55" s="14"/>
      <c r="AC55" s="63"/>
      <c r="AD55" s="14"/>
      <c r="AE55" s="14"/>
      <c r="AF55" s="14"/>
      <c r="AG55" s="63"/>
      <c r="AH55" s="14"/>
      <c r="AI55" s="14"/>
      <c r="AJ55" s="14"/>
      <c r="AK55" s="63"/>
      <c r="AL55" s="14"/>
      <c r="AM55" s="14"/>
      <c r="AN55" s="14"/>
      <c r="AO55" s="63"/>
      <c r="AP55" s="14"/>
      <c r="AQ55" s="14"/>
      <c r="AR55" s="14"/>
      <c r="AS55" s="63"/>
      <c r="AT55" s="14"/>
      <c r="AU55" s="14"/>
      <c r="AV55" s="14"/>
      <c r="AW55" s="63"/>
      <c r="AX55" s="14"/>
      <c r="AY55" s="14"/>
      <c r="AZ55" s="14"/>
      <c r="BA55" s="63"/>
      <c r="BB55" s="13"/>
      <c r="BC55" s="13"/>
      <c r="BD55" s="13"/>
      <c r="BE55" s="63"/>
      <c r="BF55" s="13"/>
      <c r="BG55" s="13"/>
      <c r="BH55" s="13"/>
      <c r="BI55" s="63"/>
      <c r="BJ55" s="13"/>
      <c r="BK55" s="13"/>
      <c r="BL55" s="13"/>
      <c r="BM55" s="63"/>
      <c r="BN55" s="13"/>
      <c r="BO55" s="13"/>
      <c r="BP55" s="13"/>
      <c r="BQ55" s="63"/>
      <c r="BR55" s="13"/>
      <c r="BS55" s="13"/>
      <c r="BT55" s="13"/>
      <c r="BU55" s="63"/>
      <c r="BV55" s="13"/>
      <c r="BW55" s="13"/>
      <c r="BX55" s="90"/>
      <c r="BY55" s="2088"/>
      <c r="BZ55" s="2088"/>
      <c r="CA55" s="2089"/>
      <c r="CB55" s="2089"/>
      <c r="CC55" s="13"/>
      <c r="CD55" s="13"/>
      <c r="CE55" s="13"/>
      <c r="CF55" s="13"/>
      <c r="CG55" s="63"/>
      <c r="CH55" s="63"/>
      <c r="CQ55" s="63"/>
      <c r="CR55" s="63"/>
      <c r="CS55" s="63"/>
      <c r="CT55" s="63"/>
      <c r="CU55" s="63"/>
      <c r="CV55" s="63"/>
      <c r="CW55" s="63"/>
      <c r="CX55" s="63"/>
      <c r="CY55" s="14"/>
      <c r="CZ55" s="14"/>
      <c r="DA55" s="63"/>
      <c r="DB55" s="14"/>
      <c r="DC55" s="14"/>
      <c r="DD55" s="14"/>
      <c r="DE55" s="63"/>
      <c r="DF55" s="14"/>
      <c r="DG55" s="14"/>
      <c r="DH55" s="14"/>
      <c r="DI55" s="63"/>
      <c r="DJ55" s="14"/>
      <c r="DK55" s="14"/>
      <c r="DL55" s="14"/>
      <c r="DM55" s="63"/>
      <c r="DN55" s="14"/>
      <c r="DO55" s="14"/>
      <c r="DP55" s="14"/>
      <c r="DQ55" s="63"/>
      <c r="DR55" s="14"/>
      <c r="DS55" s="14"/>
      <c r="DT55" s="14"/>
      <c r="DU55" s="63"/>
      <c r="DV55" s="14"/>
      <c r="DW55" s="14"/>
      <c r="DX55" s="14"/>
      <c r="DY55" s="63"/>
      <c r="DZ55" s="13"/>
      <c r="EA55" s="13"/>
      <c r="EB55" s="13"/>
      <c r="EC55" s="63"/>
      <c r="ED55" s="13"/>
      <c r="EE55" s="13"/>
      <c r="EF55" s="13"/>
      <c r="EG55" s="63"/>
      <c r="EH55" s="13"/>
      <c r="EI55" s="13"/>
      <c r="EJ55" s="13"/>
      <c r="EK55" s="13"/>
      <c r="EL55" s="13"/>
      <c r="EM55" s="13"/>
      <c r="EN55" s="13"/>
      <c r="EO55" s="13"/>
      <c r="EP55" s="63"/>
      <c r="EQ55" s="63"/>
      <c r="ER55" s="13"/>
      <c r="ES55" s="63"/>
      <c r="ET55" s="63"/>
      <c r="EU55" s="63"/>
      <c r="EV55" s="63"/>
      <c r="EW55" s="2088"/>
      <c r="EX55" s="2088"/>
      <c r="EY55" s="2089"/>
      <c r="EZ55" s="2089"/>
      <c r="FA55" s="13"/>
      <c r="FB55" s="13"/>
      <c r="FC55" s="13"/>
      <c r="FD55" s="13"/>
      <c r="FE55" s="63"/>
      <c r="FF55" s="63"/>
      <c r="FG55" s="63"/>
      <c r="FH55" s="63"/>
      <c r="FI55" s="63"/>
      <c r="FJ55" s="63"/>
      <c r="FK55" s="63"/>
      <c r="FL55" s="63"/>
      <c r="FM55" s="63"/>
      <c r="FN55" s="63"/>
      <c r="FO55" s="63"/>
      <c r="FP55" s="63"/>
      <c r="FQ55" s="63"/>
      <c r="FR55" s="63"/>
      <c r="FS55" s="63"/>
      <c r="FT55" s="63"/>
      <c r="FU55" s="63"/>
      <c r="FV55" s="63"/>
      <c r="FW55" s="14"/>
      <c r="FX55" s="14"/>
      <c r="FY55" s="63"/>
      <c r="FZ55" s="14"/>
      <c r="GA55" s="14"/>
      <c r="GB55" s="14"/>
      <c r="GC55" s="63"/>
      <c r="GD55" s="14"/>
      <c r="GE55" s="14"/>
      <c r="GF55" s="14"/>
      <c r="GG55" s="63"/>
      <c r="GH55" s="14"/>
      <c r="GI55" s="14"/>
      <c r="GJ55" s="14"/>
      <c r="GK55" s="63"/>
      <c r="GL55" s="14"/>
      <c r="GM55" s="14"/>
      <c r="GN55" s="14"/>
      <c r="GO55" s="63"/>
      <c r="GP55" s="14"/>
      <c r="GQ55" s="14"/>
      <c r="GR55" s="14"/>
      <c r="GS55" s="63"/>
      <c r="GT55" s="14"/>
      <c r="GU55" s="14"/>
      <c r="GV55" s="14"/>
      <c r="GW55" s="63"/>
      <c r="GX55" s="13"/>
      <c r="GY55" s="13"/>
      <c r="GZ55" s="13"/>
      <c r="HA55" s="63"/>
      <c r="HB55" s="13"/>
      <c r="HC55" s="13"/>
      <c r="HD55" s="13"/>
      <c r="HE55" s="63"/>
      <c r="HF55" s="13"/>
      <c r="HG55" s="13"/>
      <c r="HH55" s="13"/>
      <c r="HI55" s="13"/>
      <c r="HJ55" s="13"/>
      <c r="HK55" s="13"/>
      <c r="HL55" s="13"/>
      <c r="HM55" s="13"/>
      <c r="HN55" s="63"/>
      <c r="HO55" s="63"/>
      <c r="HP55" s="13"/>
      <c r="HQ55" s="63"/>
      <c r="HR55" s="63"/>
      <c r="HS55" s="63"/>
      <c r="HT55" s="63"/>
    </row>
    <row r="56" spans="1:228" ht="20.25" customHeight="1" x14ac:dyDescent="0.2">
      <c r="A56" s="2072"/>
      <c r="B56" s="2072"/>
      <c r="C56" s="2063"/>
      <c r="D56" s="2063"/>
      <c r="E56" s="13"/>
      <c r="F56" s="13"/>
      <c r="G56" s="13"/>
      <c r="H56" s="123"/>
      <c r="I56" s="229"/>
      <c r="J56" s="63"/>
      <c r="K56" s="63"/>
      <c r="L56" s="63"/>
      <c r="M56" s="63"/>
      <c r="N56" s="63"/>
      <c r="O56" s="63"/>
      <c r="P56" s="63"/>
      <c r="Q56" s="63"/>
      <c r="R56" s="63"/>
      <c r="S56" s="63"/>
      <c r="T56" s="63"/>
      <c r="U56" s="63"/>
      <c r="V56" s="63"/>
      <c r="W56" s="63"/>
      <c r="X56" s="63"/>
      <c r="Y56" s="63"/>
      <c r="Z56" s="63"/>
      <c r="AA56" s="3"/>
      <c r="AB56" s="3"/>
      <c r="AC56" s="63"/>
      <c r="AD56" s="3"/>
      <c r="AE56" s="3"/>
      <c r="AF56" s="3"/>
      <c r="AG56" s="63"/>
      <c r="AH56" s="3"/>
      <c r="AI56" s="3"/>
      <c r="AJ56" s="3"/>
      <c r="AK56" s="63"/>
      <c r="AL56" s="3"/>
      <c r="AM56" s="3"/>
      <c r="AN56" s="3"/>
      <c r="AO56" s="63"/>
      <c r="AP56" s="3"/>
      <c r="AQ56" s="3"/>
      <c r="AR56" s="3"/>
      <c r="AS56" s="63"/>
      <c r="AT56" s="3"/>
      <c r="AU56" s="3"/>
      <c r="AV56" s="3"/>
      <c r="AW56" s="63"/>
      <c r="AX56" s="3"/>
      <c r="AY56" s="3"/>
      <c r="AZ56" s="3"/>
      <c r="BA56" s="63"/>
      <c r="BB56" s="13"/>
      <c r="BC56" s="13"/>
      <c r="BD56" s="13"/>
      <c r="BE56" s="63"/>
      <c r="BF56" s="13"/>
      <c r="BG56" s="13"/>
      <c r="BH56" s="13"/>
      <c r="BI56" s="63"/>
      <c r="BJ56" s="13"/>
      <c r="BK56" s="13"/>
      <c r="BL56" s="13"/>
      <c r="BM56" s="63"/>
      <c r="BN56" s="13"/>
      <c r="BO56" s="13"/>
      <c r="BP56" s="13"/>
      <c r="BQ56" s="63"/>
      <c r="BR56" s="13"/>
      <c r="BS56" s="13"/>
      <c r="BT56" s="13"/>
      <c r="BU56" s="63"/>
      <c r="BV56" s="13"/>
      <c r="BW56" s="13"/>
      <c r="BX56" s="90"/>
      <c r="BY56" s="2088"/>
      <c r="BZ56" s="2088"/>
      <c r="CA56" s="2089"/>
      <c r="CB56" s="2089"/>
      <c r="CC56" s="13"/>
      <c r="CD56" s="13"/>
      <c r="CE56" s="13"/>
      <c r="CF56" s="13"/>
      <c r="CG56" s="63"/>
      <c r="CH56" s="63"/>
      <c r="CI56" s="63"/>
      <c r="CJ56" s="63"/>
      <c r="CK56" s="63"/>
      <c r="CL56" s="63"/>
      <c r="CM56" s="63"/>
      <c r="CN56" s="63"/>
      <c r="CO56" s="63"/>
      <c r="CP56" s="63"/>
      <c r="CQ56" s="63"/>
      <c r="CR56" s="63"/>
      <c r="CS56" s="63"/>
      <c r="CT56" s="63"/>
      <c r="CU56" s="63"/>
      <c r="CV56" s="63"/>
      <c r="CW56" s="63"/>
      <c r="CX56" s="63"/>
      <c r="CY56" s="3"/>
      <c r="CZ56" s="3"/>
      <c r="DA56" s="63"/>
      <c r="DB56" s="3"/>
      <c r="DC56" s="3"/>
      <c r="DD56" s="3"/>
      <c r="DE56" s="63"/>
      <c r="DF56" s="3"/>
      <c r="DG56" s="3"/>
      <c r="DH56" s="3"/>
      <c r="DI56" s="63"/>
      <c r="DJ56" s="3"/>
      <c r="DK56" s="3"/>
      <c r="DL56" s="3"/>
      <c r="DM56" s="63"/>
      <c r="DN56" s="3"/>
      <c r="DO56" s="3"/>
      <c r="DP56" s="3"/>
      <c r="DQ56" s="63"/>
      <c r="DR56" s="3"/>
      <c r="DS56" s="3"/>
      <c r="DT56" s="3"/>
      <c r="DU56" s="63"/>
      <c r="DV56" s="3"/>
      <c r="DW56" s="3"/>
      <c r="DX56" s="3"/>
      <c r="DY56" s="63"/>
      <c r="DZ56" s="13"/>
      <c r="EA56" s="13"/>
      <c r="EB56" s="13"/>
      <c r="EC56" s="63"/>
      <c r="ED56" s="13"/>
      <c r="EE56" s="13"/>
      <c r="EF56" s="13"/>
      <c r="EG56" s="63"/>
      <c r="EH56" s="13"/>
      <c r="EI56" s="13"/>
      <c r="EJ56" s="13"/>
      <c r="EK56" s="13"/>
      <c r="EL56" s="13"/>
      <c r="EM56" s="13"/>
      <c r="EN56" s="13"/>
      <c r="EO56" s="13"/>
      <c r="EP56" s="63"/>
      <c r="EQ56" s="63"/>
      <c r="ER56" s="13"/>
      <c r="ES56" s="63"/>
      <c r="ET56" s="63"/>
      <c r="EU56" s="63"/>
      <c r="EV56" s="63"/>
      <c r="EW56" s="2088"/>
      <c r="EX56" s="2088"/>
      <c r="EY56" s="2089"/>
      <c r="EZ56" s="2089"/>
      <c r="FA56" s="13"/>
      <c r="FB56" s="13"/>
      <c r="FC56" s="13"/>
      <c r="FD56" s="13"/>
      <c r="FE56" s="63"/>
      <c r="FF56" s="63"/>
      <c r="FG56" s="63"/>
      <c r="FH56" s="63"/>
      <c r="FI56" s="63"/>
      <c r="FJ56" s="63"/>
      <c r="FK56" s="63"/>
      <c r="FL56" s="63"/>
      <c r="FM56" s="63"/>
      <c r="FN56" s="63"/>
      <c r="FO56" s="63"/>
      <c r="FP56" s="63"/>
      <c r="FQ56" s="63"/>
      <c r="FR56" s="63"/>
      <c r="FS56" s="63"/>
      <c r="FT56" s="63"/>
      <c r="FU56" s="63"/>
      <c r="FV56" s="63"/>
      <c r="FW56" s="3"/>
      <c r="FX56" s="3"/>
      <c r="FY56" s="63"/>
      <c r="FZ56" s="3"/>
      <c r="GA56" s="3"/>
      <c r="GB56" s="3"/>
      <c r="GC56" s="63"/>
      <c r="GD56" s="3"/>
      <c r="GE56" s="3"/>
      <c r="GF56" s="3"/>
      <c r="GG56" s="63"/>
      <c r="GH56" s="3"/>
      <c r="GI56" s="3"/>
      <c r="GJ56" s="3"/>
      <c r="GK56" s="63"/>
      <c r="GL56" s="3"/>
      <c r="GM56" s="3"/>
      <c r="GN56" s="3"/>
      <c r="GO56" s="63"/>
      <c r="GP56" s="3"/>
      <c r="GQ56" s="3"/>
      <c r="GR56" s="3"/>
      <c r="GS56" s="63"/>
      <c r="GT56" s="3"/>
      <c r="GU56" s="3"/>
      <c r="GV56" s="3"/>
      <c r="GW56" s="63"/>
      <c r="GX56" s="13"/>
      <c r="GY56" s="13"/>
      <c r="GZ56" s="13"/>
      <c r="HA56" s="63"/>
      <c r="HB56" s="13"/>
      <c r="HC56" s="13"/>
      <c r="HD56" s="13"/>
      <c r="HE56" s="63"/>
      <c r="HF56" s="13"/>
      <c r="HG56" s="13"/>
      <c r="HH56" s="13"/>
      <c r="HI56" s="13"/>
      <c r="HJ56" s="13"/>
      <c r="HK56" s="13"/>
      <c r="HL56" s="13"/>
      <c r="HM56" s="13"/>
      <c r="HN56" s="63"/>
      <c r="HO56" s="63"/>
      <c r="HP56" s="13"/>
      <c r="HQ56" s="63"/>
      <c r="HR56" s="63"/>
      <c r="HS56" s="63"/>
      <c r="HT56" s="63"/>
    </row>
    <row r="57" spans="1:228" ht="20.25" customHeight="1" x14ac:dyDescent="0.2">
      <c r="A57" s="2072"/>
      <c r="B57" s="2072"/>
      <c r="C57" s="2063"/>
      <c r="D57" s="2063"/>
      <c r="E57" s="13"/>
      <c r="F57" s="13"/>
      <c r="G57" s="13"/>
      <c r="H57" s="123"/>
      <c r="I57" s="229"/>
      <c r="J57" s="63"/>
      <c r="K57" s="63"/>
      <c r="L57" s="63"/>
      <c r="M57" s="63"/>
      <c r="N57" s="63"/>
      <c r="O57" s="63"/>
      <c r="P57" s="63"/>
      <c r="Q57" s="63"/>
      <c r="R57" s="63"/>
      <c r="S57" s="63"/>
      <c r="T57" s="63"/>
      <c r="U57" s="63"/>
      <c r="V57" s="63"/>
      <c r="W57" s="63"/>
      <c r="X57" s="63"/>
      <c r="Y57" s="63"/>
      <c r="Z57" s="63"/>
      <c r="AA57" s="3"/>
      <c r="AB57" s="3"/>
      <c r="AC57" s="63"/>
      <c r="AD57" s="3"/>
      <c r="AE57" s="3"/>
      <c r="AF57" s="3"/>
      <c r="AG57" s="63"/>
      <c r="AH57" s="3"/>
      <c r="AI57" s="3"/>
      <c r="AJ57" s="3"/>
      <c r="AK57" s="63"/>
      <c r="AL57" s="3"/>
      <c r="AM57" s="3"/>
      <c r="AN57" s="3"/>
      <c r="AO57" s="63"/>
      <c r="AP57" s="3"/>
      <c r="AQ57" s="3"/>
      <c r="AR57" s="3"/>
      <c r="AS57" s="63"/>
      <c r="AT57" s="3"/>
      <c r="AU57" s="3"/>
      <c r="AV57" s="3"/>
      <c r="AW57" s="63"/>
      <c r="AX57" s="3"/>
      <c r="AY57" s="3"/>
      <c r="AZ57" s="3"/>
      <c r="BA57" s="63"/>
      <c r="BB57" s="13"/>
      <c r="BC57" s="13"/>
      <c r="BD57" s="13"/>
      <c r="BE57" s="63"/>
      <c r="BF57" s="13"/>
      <c r="BG57" s="13"/>
      <c r="BH57" s="13"/>
      <c r="BI57" s="63"/>
      <c r="BJ57" s="13"/>
      <c r="BK57" s="13"/>
      <c r="BL57" s="13"/>
      <c r="BM57" s="63"/>
      <c r="BN57" s="13"/>
      <c r="BO57" s="13"/>
      <c r="BP57" s="13"/>
      <c r="BQ57" s="63"/>
      <c r="BR57" s="13"/>
      <c r="BS57" s="13"/>
      <c r="BT57" s="13"/>
      <c r="BU57" s="63"/>
      <c r="BV57" s="13"/>
      <c r="BW57" s="13"/>
      <c r="BX57" s="90"/>
      <c r="BY57" s="2088"/>
      <c r="BZ57" s="2088"/>
      <c r="CA57" s="2089"/>
      <c r="CB57" s="2089"/>
      <c r="CC57" s="13"/>
      <c r="CD57" s="13"/>
      <c r="CE57" s="13"/>
      <c r="CF57" s="13"/>
      <c r="CG57" s="63"/>
      <c r="CH57" s="63"/>
      <c r="CI57" s="63"/>
      <c r="CJ57" s="63"/>
      <c r="CK57" s="63"/>
      <c r="CL57" s="63"/>
      <c r="CM57" s="63"/>
      <c r="CN57" s="63"/>
      <c r="CO57" s="63"/>
      <c r="CP57" s="63"/>
      <c r="CQ57" s="63"/>
      <c r="CR57" s="63"/>
      <c r="CS57" s="63"/>
      <c r="CT57" s="63"/>
      <c r="CU57" s="63"/>
      <c r="CV57" s="63"/>
      <c r="CW57" s="63"/>
      <c r="CX57" s="63"/>
      <c r="CY57" s="3"/>
      <c r="CZ57" s="3"/>
      <c r="DA57" s="63"/>
      <c r="DB57" s="3"/>
      <c r="DC57" s="3"/>
      <c r="DD57" s="3"/>
      <c r="DE57" s="63"/>
      <c r="DF57" s="3"/>
      <c r="DG57" s="3"/>
      <c r="DH57" s="3"/>
      <c r="DI57" s="63"/>
      <c r="DJ57" s="3"/>
      <c r="DK57" s="3"/>
      <c r="DL57" s="3"/>
      <c r="DM57" s="63"/>
      <c r="DN57" s="3"/>
      <c r="DO57" s="3"/>
      <c r="DP57" s="3"/>
      <c r="DQ57" s="63"/>
      <c r="DR57" s="3"/>
      <c r="DS57" s="3"/>
      <c r="DT57" s="3"/>
      <c r="DU57" s="63"/>
      <c r="DV57" s="3"/>
      <c r="DW57" s="3"/>
      <c r="DX57" s="3"/>
      <c r="DY57" s="63"/>
      <c r="DZ57" s="13"/>
      <c r="EA57" s="13"/>
      <c r="EB57" s="13"/>
      <c r="EC57" s="63"/>
      <c r="ED57" s="13"/>
      <c r="EE57" s="13"/>
      <c r="EF57" s="13"/>
      <c r="EG57" s="63"/>
      <c r="EH57" s="13"/>
      <c r="EI57" s="13"/>
      <c r="EJ57" s="13"/>
      <c r="EK57" s="13"/>
      <c r="EL57" s="13"/>
      <c r="EM57" s="13"/>
      <c r="EN57" s="13"/>
      <c r="EO57" s="13"/>
      <c r="EP57" s="63"/>
      <c r="EQ57" s="63"/>
      <c r="ER57" s="13"/>
      <c r="ES57" s="63"/>
      <c r="ET57" s="63"/>
      <c r="EU57" s="63"/>
      <c r="EV57" s="63"/>
      <c r="EW57" s="2088"/>
      <c r="EX57" s="2088"/>
      <c r="EY57" s="2089"/>
      <c r="EZ57" s="2089"/>
      <c r="FA57" s="13"/>
      <c r="FB57" s="13"/>
      <c r="FC57" s="13"/>
      <c r="FD57" s="13"/>
      <c r="FE57" s="63"/>
      <c r="FF57" s="63"/>
      <c r="FG57" s="63"/>
      <c r="FH57" s="63"/>
      <c r="FI57" s="63"/>
      <c r="FJ57" s="63"/>
      <c r="FK57" s="63"/>
      <c r="FL57" s="63"/>
      <c r="FM57" s="63"/>
      <c r="FN57" s="63"/>
      <c r="FO57" s="63"/>
      <c r="FP57" s="63"/>
      <c r="FQ57" s="63"/>
      <c r="FR57" s="63"/>
      <c r="FS57" s="63"/>
      <c r="FT57" s="63"/>
      <c r="FU57" s="63"/>
      <c r="FV57" s="63"/>
      <c r="FW57" s="3"/>
      <c r="FX57" s="3"/>
      <c r="FY57" s="63"/>
      <c r="FZ57" s="3"/>
      <c r="GA57" s="3"/>
      <c r="GB57" s="3"/>
      <c r="GC57" s="63"/>
      <c r="GD57" s="3"/>
      <c r="GE57" s="3"/>
      <c r="GF57" s="3"/>
      <c r="GG57" s="63"/>
      <c r="GH57" s="3"/>
      <c r="GI57" s="3"/>
      <c r="GJ57" s="3"/>
      <c r="GK57" s="63"/>
      <c r="GL57" s="3"/>
      <c r="GM57" s="3"/>
      <c r="GN57" s="3"/>
      <c r="GO57" s="63"/>
      <c r="GP57" s="3"/>
      <c r="GQ57" s="3"/>
      <c r="GR57" s="3"/>
      <c r="GS57" s="63"/>
      <c r="GT57" s="3"/>
      <c r="GU57" s="3"/>
      <c r="GV57" s="3"/>
      <c r="GW57" s="63"/>
      <c r="GX57" s="13"/>
      <c r="GY57" s="13"/>
      <c r="GZ57" s="13"/>
      <c r="HA57" s="63"/>
      <c r="HB57" s="13"/>
      <c r="HC57" s="13"/>
      <c r="HD57" s="13"/>
      <c r="HE57" s="63"/>
      <c r="HF57" s="13"/>
      <c r="HG57" s="13"/>
      <c r="HH57" s="13"/>
      <c r="HI57" s="13"/>
      <c r="HJ57" s="13"/>
      <c r="HK57" s="13"/>
      <c r="HL57" s="13"/>
      <c r="HM57" s="13"/>
      <c r="HN57" s="63"/>
      <c r="HO57" s="63"/>
      <c r="HP57" s="13"/>
      <c r="HQ57" s="63"/>
      <c r="HR57" s="63"/>
      <c r="HS57" s="63"/>
      <c r="HT57" s="63"/>
    </row>
    <row r="58" spans="1:228" ht="20.25" customHeight="1" x14ac:dyDescent="0.2">
      <c r="A58" s="2072"/>
      <c r="B58" s="2072"/>
      <c r="C58" s="2063"/>
      <c r="D58" s="2063"/>
      <c r="E58" s="109"/>
      <c r="F58" s="109"/>
      <c r="G58" s="109"/>
      <c r="H58" s="125"/>
      <c r="I58" s="230"/>
      <c r="J58" s="126"/>
      <c r="K58" s="126"/>
      <c r="L58" s="126"/>
      <c r="M58" s="109"/>
      <c r="N58" s="126"/>
      <c r="O58" s="126"/>
      <c r="P58" s="126"/>
      <c r="Q58" s="109"/>
      <c r="R58" s="126"/>
      <c r="S58" s="126"/>
      <c r="T58" s="126"/>
      <c r="U58" s="126"/>
      <c r="V58" s="126"/>
      <c r="W58" s="126"/>
      <c r="X58" s="126"/>
      <c r="Y58" s="126"/>
      <c r="Z58" s="126"/>
      <c r="AA58" s="113"/>
      <c r="AB58" s="113"/>
      <c r="AC58" s="126"/>
      <c r="AD58" s="113"/>
      <c r="AE58" s="113"/>
      <c r="AF58" s="113"/>
      <c r="AG58" s="126"/>
      <c r="AH58" s="113"/>
      <c r="AI58" s="113"/>
      <c r="AJ58" s="113"/>
      <c r="AK58" s="126"/>
      <c r="AL58" s="113"/>
      <c r="AM58" s="113"/>
      <c r="AN58" s="113"/>
      <c r="AO58" s="126"/>
      <c r="AP58" s="113"/>
      <c r="AQ58" s="113"/>
      <c r="AR58" s="113"/>
      <c r="AS58" s="126"/>
      <c r="AT58" s="113"/>
      <c r="AU58" s="113"/>
      <c r="AV58" s="113"/>
      <c r="AW58" s="126"/>
      <c r="AX58" s="113"/>
      <c r="AY58" s="113"/>
      <c r="AZ58" s="113"/>
      <c r="BA58" s="126"/>
      <c r="BB58" s="109"/>
      <c r="BC58" s="109"/>
      <c r="BD58" s="109"/>
      <c r="BE58" s="126"/>
      <c r="BF58" s="109"/>
      <c r="BG58" s="109"/>
      <c r="BH58" s="109"/>
      <c r="BI58" s="126"/>
      <c r="BJ58" s="109"/>
      <c r="BK58" s="109"/>
      <c r="BL58" s="109"/>
      <c r="BM58" s="126"/>
      <c r="BN58" s="109"/>
      <c r="BO58" s="109"/>
      <c r="BP58" s="109"/>
      <c r="BQ58" s="126"/>
      <c r="BR58" s="109"/>
      <c r="BS58" s="109"/>
      <c r="BT58" s="109"/>
      <c r="BU58" s="126"/>
      <c r="BV58" s="109"/>
      <c r="BW58" s="109"/>
      <c r="BX58" s="114"/>
      <c r="BY58" s="2088"/>
      <c r="BZ58" s="2088"/>
      <c r="CA58" s="2089"/>
      <c r="CB58" s="2089"/>
      <c r="CC58" s="13"/>
      <c r="CD58" s="13"/>
      <c r="CE58" s="13"/>
      <c r="CF58" s="13"/>
      <c r="CG58" s="13"/>
      <c r="CH58" s="63"/>
      <c r="CI58" s="63"/>
      <c r="CJ58" s="63"/>
      <c r="CK58" s="13"/>
      <c r="CL58" s="63"/>
      <c r="CM58" s="63"/>
      <c r="CN58" s="63"/>
      <c r="CO58" s="13"/>
      <c r="CP58" s="63"/>
      <c r="CQ58" s="63"/>
      <c r="CR58" s="63"/>
      <c r="CS58" s="63"/>
      <c r="CT58" s="63"/>
      <c r="CU58" s="63"/>
      <c r="CV58" s="63"/>
      <c r="CW58" s="63"/>
      <c r="CX58" s="63"/>
      <c r="CY58" s="3"/>
      <c r="CZ58" s="3"/>
      <c r="DA58" s="63"/>
      <c r="DB58" s="3"/>
      <c r="DC58" s="3"/>
      <c r="DD58" s="3"/>
      <c r="DE58" s="63"/>
      <c r="DF58" s="3"/>
      <c r="DG58" s="3"/>
      <c r="DH58" s="3"/>
      <c r="DI58" s="63"/>
      <c r="DJ58" s="3"/>
      <c r="DK58" s="3"/>
      <c r="DL58" s="3"/>
      <c r="DM58" s="63"/>
      <c r="DN58" s="3"/>
      <c r="DO58" s="3"/>
      <c r="DP58" s="3"/>
      <c r="DQ58" s="63"/>
      <c r="DR58" s="3"/>
      <c r="DS58" s="3"/>
      <c r="DT58" s="3"/>
      <c r="DU58" s="63"/>
      <c r="DV58" s="3"/>
      <c r="DW58" s="3"/>
      <c r="DX58" s="3"/>
      <c r="DY58" s="63"/>
      <c r="DZ58" s="13"/>
      <c r="EA58" s="13"/>
      <c r="EB58" s="13"/>
      <c r="EC58" s="63"/>
      <c r="ED58" s="13"/>
      <c r="EE58" s="13"/>
      <c r="EF58" s="13"/>
      <c r="EG58" s="63"/>
      <c r="EH58" s="13"/>
      <c r="EI58" s="13"/>
      <c r="EJ58" s="13"/>
      <c r="EK58" s="13"/>
      <c r="EL58" s="13"/>
      <c r="EM58" s="13"/>
      <c r="EN58" s="13"/>
      <c r="EO58" s="13"/>
      <c r="EP58" s="63"/>
      <c r="EQ58" s="63"/>
      <c r="ER58" s="13"/>
      <c r="ES58" s="13"/>
      <c r="ET58" s="63"/>
      <c r="EU58" s="63"/>
      <c r="EV58" s="63"/>
      <c r="EW58" s="2088"/>
      <c r="EX58" s="2088"/>
      <c r="EY58" s="2089"/>
      <c r="EZ58" s="2089"/>
      <c r="FA58" s="13"/>
      <c r="FB58" s="13"/>
      <c r="FC58" s="13"/>
      <c r="FD58" s="13"/>
      <c r="FE58" s="13"/>
      <c r="FF58" s="63"/>
      <c r="FG58" s="63"/>
      <c r="FH58" s="63"/>
      <c r="FI58" s="13"/>
      <c r="FJ58" s="63"/>
      <c r="FK58" s="63"/>
      <c r="FL58" s="63"/>
      <c r="FM58" s="13"/>
      <c r="FN58" s="63"/>
      <c r="FO58" s="63"/>
      <c r="FP58" s="63"/>
      <c r="FQ58" s="63"/>
      <c r="FR58" s="63"/>
      <c r="FS58" s="63"/>
      <c r="FT58" s="63"/>
      <c r="FU58" s="63"/>
      <c r="FV58" s="63"/>
      <c r="FW58" s="3"/>
      <c r="FX58" s="3"/>
      <c r="FY58" s="63"/>
      <c r="FZ58" s="3"/>
      <c r="GA58" s="3"/>
      <c r="GB58" s="3"/>
      <c r="GC58" s="63"/>
      <c r="GD58" s="3"/>
      <c r="GE58" s="3"/>
      <c r="GF58" s="3"/>
      <c r="GG58" s="63"/>
      <c r="GH58" s="3"/>
      <c r="GI58" s="3"/>
      <c r="GJ58" s="3"/>
      <c r="GK58" s="63"/>
      <c r="GL58" s="3"/>
      <c r="GM58" s="3"/>
      <c r="GN58" s="3"/>
      <c r="GO58" s="63"/>
      <c r="GP58" s="3"/>
      <c r="GQ58" s="3"/>
      <c r="GR58" s="3"/>
      <c r="GS58" s="63"/>
      <c r="GT58" s="3"/>
      <c r="GU58" s="3"/>
      <c r="GV58" s="3"/>
      <c r="GW58" s="63"/>
      <c r="GX58" s="13"/>
      <c r="GY58" s="13"/>
      <c r="GZ58" s="13"/>
      <c r="HA58" s="63"/>
      <c r="HB58" s="13"/>
      <c r="HC58" s="13"/>
      <c r="HD58" s="13"/>
      <c r="HE58" s="63"/>
      <c r="HF58" s="13"/>
      <c r="HG58" s="13"/>
      <c r="HH58" s="13"/>
      <c r="HI58" s="13"/>
      <c r="HJ58" s="13"/>
      <c r="HK58" s="13"/>
      <c r="HL58" s="13"/>
      <c r="HM58" s="13"/>
      <c r="HN58" s="63"/>
      <c r="HO58" s="63"/>
      <c r="HP58" s="13"/>
      <c r="HQ58" s="13"/>
      <c r="HR58" s="63"/>
      <c r="HS58" s="63"/>
      <c r="HT58" s="63"/>
    </row>
    <row r="59" spans="1:228" ht="20.25" customHeight="1" x14ac:dyDescent="0.2">
      <c r="A59" s="2072"/>
      <c r="B59" s="2072"/>
      <c r="C59" s="2063"/>
      <c r="D59" s="2063"/>
      <c r="E59" s="13"/>
      <c r="F59" s="13"/>
      <c r="G59" s="13"/>
      <c r="H59" s="123"/>
      <c r="I59" s="158"/>
      <c r="J59" s="63"/>
      <c r="K59" s="63"/>
      <c r="L59" s="63"/>
      <c r="M59" s="13"/>
      <c r="N59" s="63"/>
      <c r="O59" s="63"/>
      <c r="P59" s="63"/>
      <c r="Q59" s="13"/>
      <c r="R59" s="63"/>
      <c r="S59" s="63"/>
      <c r="T59" s="63"/>
      <c r="U59" s="63"/>
      <c r="V59" s="63"/>
      <c r="W59" s="63"/>
      <c r="X59" s="63"/>
      <c r="Y59" s="63"/>
      <c r="Z59" s="63"/>
      <c r="AA59" s="3"/>
      <c r="AB59" s="3"/>
      <c r="AC59" s="63"/>
      <c r="AD59" s="3"/>
      <c r="AE59" s="3"/>
      <c r="AF59" s="3"/>
      <c r="AG59" s="63"/>
      <c r="AH59" s="3"/>
      <c r="AI59" s="3"/>
      <c r="AJ59" s="3"/>
      <c r="AK59" s="63"/>
      <c r="AL59" s="3"/>
      <c r="AM59" s="3"/>
      <c r="AN59" s="3"/>
      <c r="AO59" s="63"/>
      <c r="AP59" s="3"/>
      <c r="AQ59" s="3"/>
      <c r="AR59" s="3"/>
      <c r="AS59" s="63"/>
      <c r="AT59" s="3"/>
      <c r="AU59" s="3"/>
      <c r="AV59" s="3"/>
      <c r="AW59" s="63"/>
      <c r="AX59" s="3"/>
      <c r="AY59" s="3"/>
      <c r="AZ59" s="3"/>
      <c r="BA59" s="63"/>
      <c r="BB59" s="13"/>
      <c r="BC59" s="13"/>
      <c r="BD59" s="13"/>
      <c r="BE59" s="63"/>
      <c r="BF59" s="13"/>
      <c r="BG59" s="13"/>
      <c r="BH59" s="13"/>
      <c r="BI59" s="63"/>
      <c r="BJ59" s="13"/>
      <c r="BK59" s="13"/>
      <c r="BL59" s="13"/>
      <c r="BM59" s="63"/>
      <c r="BN59" s="13"/>
      <c r="BO59" s="13"/>
      <c r="BP59" s="13"/>
      <c r="BQ59" s="63"/>
      <c r="BR59" s="13"/>
      <c r="BS59" s="13"/>
      <c r="BT59" s="13"/>
      <c r="BU59" s="63"/>
      <c r="BV59" s="13"/>
      <c r="BW59" s="13"/>
      <c r="BX59" s="90"/>
      <c r="BY59" s="2088"/>
      <c r="BZ59" s="2088"/>
      <c r="CA59" s="2089"/>
      <c r="CB59" s="2089"/>
      <c r="CC59" s="13"/>
      <c r="CD59" s="13"/>
      <c r="CE59" s="13"/>
      <c r="CF59" s="13"/>
      <c r="CG59" s="13"/>
      <c r="CH59" s="63"/>
      <c r="CI59" s="63"/>
      <c r="CJ59" s="63"/>
      <c r="CK59" s="13"/>
      <c r="CL59" s="63"/>
      <c r="CM59" s="63"/>
      <c r="CN59" s="63"/>
      <c r="CO59" s="13"/>
      <c r="CP59" s="63"/>
      <c r="CQ59" s="63"/>
      <c r="CR59" s="63"/>
      <c r="CS59" s="63"/>
      <c r="CT59" s="63"/>
      <c r="CU59" s="63"/>
      <c r="CV59" s="63"/>
      <c r="CW59" s="63"/>
      <c r="CX59" s="63"/>
      <c r="CY59" s="3"/>
      <c r="CZ59" s="3"/>
      <c r="DA59" s="63"/>
      <c r="DB59" s="3"/>
      <c r="DC59" s="3"/>
      <c r="DD59" s="3"/>
      <c r="DE59" s="63"/>
      <c r="DF59" s="3"/>
      <c r="DG59" s="3"/>
      <c r="DH59" s="3"/>
      <c r="DI59" s="63"/>
      <c r="DJ59" s="3"/>
      <c r="DK59" s="3"/>
      <c r="DL59" s="3"/>
      <c r="DM59" s="63"/>
      <c r="DN59" s="3"/>
      <c r="DO59" s="3"/>
      <c r="DP59" s="3"/>
      <c r="DQ59" s="63"/>
      <c r="DR59" s="3"/>
      <c r="DS59" s="3"/>
      <c r="DT59" s="3"/>
      <c r="DU59" s="63"/>
      <c r="DV59" s="3"/>
      <c r="DW59" s="3"/>
      <c r="DX59" s="3"/>
      <c r="DY59" s="63"/>
      <c r="DZ59" s="13"/>
      <c r="EA59" s="13"/>
      <c r="EB59" s="13"/>
      <c r="EC59" s="63"/>
      <c r="ED59" s="13"/>
      <c r="EE59" s="13"/>
      <c r="EF59" s="13"/>
      <c r="EG59" s="63"/>
      <c r="EH59" s="13"/>
      <c r="EI59" s="13"/>
      <c r="EJ59" s="13"/>
      <c r="EK59" s="13"/>
      <c r="EL59" s="13"/>
      <c r="EM59" s="13"/>
      <c r="EN59" s="13"/>
      <c r="EO59" s="13"/>
      <c r="EP59" s="63"/>
      <c r="EQ59" s="63"/>
      <c r="ER59" s="13"/>
      <c r="ES59" s="13"/>
      <c r="ET59" s="63"/>
      <c r="EU59" s="63"/>
      <c r="EV59" s="63"/>
      <c r="EW59" s="2088"/>
      <c r="EX59" s="2088"/>
      <c r="EY59" s="2089"/>
      <c r="EZ59" s="2089"/>
      <c r="FA59" s="13"/>
      <c r="FB59" s="13"/>
      <c r="FC59" s="13"/>
      <c r="FD59" s="13"/>
      <c r="FE59" s="13"/>
      <c r="FF59" s="63"/>
      <c r="FG59" s="63"/>
      <c r="FH59" s="63"/>
      <c r="FI59" s="13"/>
      <c r="FJ59" s="63"/>
      <c r="FK59" s="63"/>
      <c r="FL59" s="63"/>
      <c r="FM59" s="13"/>
      <c r="FN59" s="63"/>
      <c r="FO59" s="63"/>
      <c r="FP59" s="63"/>
      <c r="FQ59" s="63"/>
      <c r="FR59" s="63"/>
      <c r="FS59" s="63"/>
      <c r="FT59" s="63"/>
      <c r="FU59" s="63"/>
      <c r="FV59" s="63"/>
      <c r="FW59" s="3"/>
      <c r="FX59" s="3"/>
      <c r="FY59" s="63"/>
      <c r="FZ59" s="3"/>
      <c r="GA59" s="3"/>
      <c r="GB59" s="3"/>
      <c r="GC59" s="63"/>
      <c r="GD59" s="3"/>
      <c r="GE59" s="3"/>
      <c r="GF59" s="3"/>
      <c r="GG59" s="63"/>
      <c r="GH59" s="3"/>
      <c r="GI59" s="3"/>
      <c r="GJ59" s="3"/>
      <c r="GK59" s="63"/>
      <c r="GL59" s="3"/>
      <c r="GM59" s="3"/>
      <c r="GN59" s="3"/>
      <c r="GO59" s="63"/>
      <c r="GP59" s="3"/>
      <c r="GQ59" s="3"/>
      <c r="GR59" s="3"/>
      <c r="GS59" s="63"/>
      <c r="GT59" s="3"/>
      <c r="GU59" s="3"/>
      <c r="GV59" s="3"/>
      <c r="GW59" s="63"/>
      <c r="GX59" s="13"/>
      <c r="GY59" s="13"/>
      <c r="GZ59" s="13"/>
      <c r="HA59" s="63"/>
      <c r="HB59" s="13"/>
      <c r="HC59" s="13"/>
      <c r="HD59" s="13"/>
      <c r="HE59" s="63"/>
      <c r="HF59" s="13"/>
      <c r="HG59" s="13"/>
      <c r="HH59" s="13"/>
      <c r="HI59" s="13"/>
      <c r="HJ59" s="13"/>
      <c r="HK59" s="13"/>
      <c r="HL59" s="13"/>
      <c r="HM59" s="13"/>
      <c r="HN59" s="63"/>
      <c r="HO59" s="63"/>
      <c r="HP59" s="13"/>
      <c r="HQ59" s="13"/>
      <c r="HR59" s="63"/>
      <c r="HS59" s="63"/>
      <c r="HT59" s="63"/>
    </row>
    <row r="60" spans="1:228" ht="20.25" customHeight="1" x14ac:dyDescent="0.2">
      <c r="A60" s="2072"/>
      <c r="B60" s="2072"/>
      <c r="C60" s="2063"/>
      <c r="D60" s="2063"/>
      <c r="E60" s="13"/>
      <c r="F60" s="13"/>
      <c r="G60" s="13"/>
      <c r="H60" s="123"/>
      <c r="I60" s="158"/>
      <c r="J60" s="63"/>
      <c r="K60" s="63"/>
      <c r="L60" s="63"/>
      <c r="M60" s="13"/>
      <c r="N60" s="63"/>
      <c r="O60" s="63"/>
      <c r="P60" s="63"/>
      <c r="Q60" s="13"/>
      <c r="R60" s="63"/>
      <c r="S60" s="63"/>
      <c r="T60" s="63"/>
      <c r="U60" s="63"/>
      <c r="V60" s="63"/>
      <c r="W60" s="63"/>
      <c r="X60" s="63"/>
      <c r="Y60" s="63"/>
      <c r="Z60" s="63"/>
      <c r="AA60" s="3"/>
      <c r="AB60" s="3"/>
      <c r="AC60" s="63"/>
      <c r="AD60" s="3"/>
      <c r="AE60" s="3"/>
      <c r="AF60" s="3"/>
      <c r="AG60" s="63"/>
      <c r="AH60" s="3"/>
      <c r="AI60" s="3"/>
      <c r="AJ60" s="3"/>
      <c r="AK60" s="63"/>
      <c r="AL60" s="3"/>
      <c r="AM60" s="3"/>
      <c r="AN60" s="3"/>
      <c r="AO60" s="63"/>
      <c r="AP60" s="3"/>
      <c r="AQ60" s="3"/>
      <c r="AR60" s="3"/>
      <c r="AS60" s="63"/>
      <c r="AT60" s="3"/>
      <c r="AU60" s="3"/>
      <c r="AV60" s="3"/>
      <c r="AW60" s="63"/>
      <c r="AX60" s="3"/>
      <c r="AY60" s="3"/>
      <c r="AZ60" s="3"/>
      <c r="BA60" s="63"/>
      <c r="BB60" s="13"/>
      <c r="BC60" s="13"/>
      <c r="BD60" s="13"/>
      <c r="BE60" s="63"/>
      <c r="BF60" s="13"/>
      <c r="BG60" s="13"/>
      <c r="BH60" s="13"/>
      <c r="BI60" s="63"/>
      <c r="BJ60" s="13"/>
      <c r="BK60" s="13"/>
      <c r="BL60" s="13"/>
      <c r="BM60" s="63"/>
      <c r="BN60" s="13"/>
      <c r="BO60" s="13"/>
      <c r="BP60" s="13"/>
      <c r="BQ60" s="63"/>
      <c r="BR60" s="13"/>
      <c r="BS60" s="13"/>
      <c r="BT60" s="13"/>
      <c r="BU60" s="63"/>
      <c r="BV60" s="13"/>
      <c r="BW60" s="13"/>
      <c r="BX60" s="90"/>
      <c r="BY60" s="2088"/>
      <c r="BZ60" s="2088"/>
      <c r="CA60" s="2089"/>
      <c r="CB60" s="2089"/>
      <c r="CC60" s="13"/>
      <c r="CD60" s="13"/>
      <c r="CE60" s="13"/>
      <c r="CF60" s="13"/>
      <c r="CG60" s="13"/>
      <c r="CH60" s="63"/>
      <c r="CI60" s="63"/>
      <c r="CJ60" s="63"/>
      <c r="CK60" s="13"/>
      <c r="CL60" s="63"/>
      <c r="CM60" s="63"/>
      <c r="CN60" s="63"/>
      <c r="CO60" s="13"/>
      <c r="CP60" s="63"/>
      <c r="CQ60" s="63"/>
      <c r="CR60" s="63"/>
      <c r="CS60" s="63"/>
      <c r="CT60" s="63"/>
      <c r="CU60" s="63"/>
      <c r="CV60" s="63"/>
      <c r="CW60" s="63"/>
      <c r="CX60" s="63"/>
      <c r="CY60" s="3"/>
      <c r="CZ60" s="3"/>
      <c r="DA60" s="63"/>
      <c r="DB60" s="3"/>
      <c r="DC60" s="3"/>
      <c r="DD60" s="3"/>
      <c r="DE60" s="63"/>
      <c r="DF60" s="3"/>
      <c r="DG60" s="3"/>
      <c r="DH60" s="3"/>
      <c r="DI60" s="63"/>
      <c r="DJ60" s="3"/>
      <c r="DK60" s="3"/>
      <c r="DL60" s="3"/>
      <c r="DM60" s="63"/>
      <c r="DN60" s="3"/>
      <c r="DO60" s="3"/>
      <c r="DP60" s="3"/>
      <c r="DQ60" s="63"/>
      <c r="DR60" s="3"/>
      <c r="DS60" s="3"/>
      <c r="DT60" s="3"/>
      <c r="DU60" s="63"/>
      <c r="DV60" s="3"/>
      <c r="DW60" s="3"/>
      <c r="DX60" s="3"/>
      <c r="DY60" s="63"/>
      <c r="DZ60" s="13"/>
      <c r="EA60" s="13"/>
      <c r="EB60" s="13"/>
      <c r="EC60" s="63"/>
      <c r="ED60" s="13"/>
      <c r="EE60" s="13"/>
      <c r="EF60" s="13"/>
      <c r="EG60" s="63"/>
      <c r="EH60" s="13"/>
      <c r="EI60" s="13"/>
      <c r="EJ60" s="13"/>
      <c r="EK60" s="13"/>
      <c r="EL60" s="13"/>
      <c r="EM60" s="13"/>
      <c r="EN60" s="13"/>
      <c r="EO60" s="13"/>
      <c r="EP60" s="63"/>
      <c r="EQ60" s="63"/>
      <c r="ER60" s="13"/>
      <c r="ES60" s="13"/>
      <c r="ET60" s="63"/>
      <c r="EU60" s="63"/>
      <c r="EV60" s="63"/>
      <c r="EW60" s="2088"/>
      <c r="EX60" s="2088"/>
      <c r="EY60" s="2089"/>
      <c r="EZ60" s="2089"/>
      <c r="FA60" s="13"/>
      <c r="FB60" s="13"/>
      <c r="FC60" s="13"/>
      <c r="FD60" s="13"/>
      <c r="FE60" s="13"/>
      <c r="FF60" s="63"/>
      <c r="FG60" s="63"/>
      <c r="FH60" s="63"/>
      <c r="FI60" s="13"/>
      <c r="FJ60" s="63"/>
      <c r="FK60" s="63"/>
      <c r="FL60" s="63"/>
      <c r="FM60" s="13"/>
      <c r="FN60" s="63"/>
      <c r="FO60" s="63"/>
      <c r="FP60" s="63"/>
      <c r="FQ60" s="63"/>
      <c r="FR60" s="63"/>
      <c r="FS60" s="63"/>
      <c r="FT60" s="63"/>
      <c r="FU60" s="63"/>
      <c r="FV60" s="63"/>
      <c r="FW60" s="3"/>
      <c r="FX60" s="3"/>
      <c r="FY60" s="63"/>
      <c r="FZ60" s="3"/>
      <c r="GA60" s="3"/>
      <c r="GB60" s="3"/>
      <c r="GC60" s="63"/>
      <c r="GD60" s="3"/>
      <c r="GE60" s="3"/>
      <c r="GF60" s="3"/>
      <c r="GG60" s="63"/>
      <c r="GH60" s="3"/>
      <c r="GI60" s="3"/>
      <c r="GJ60" s="3"/>
      <c r="GK60" s="63"/>
      <c r="GL60" s="3"/>
      <c r="GM60" s="3"/>
      <c r="GN60" s="3"/>
      <c r="GO60" s="63"/>
      <c r="GP60" s="3"/>
      <c r="GQ60" s="3"/>
      <c r="GR60" s="3"/>
      <c r="GS60" s="63"/>
      <c r="GT60" s="3"/>
      <c r="GU60" s="3"/>
      <c r="GV60" s="3"/>
      <c r="GW60" s="63"/>
      <c r="GX60" s="13"/>
      <c r="GY60" s="13"/>
      <c r="GZ60" s="13"/>
      <c r="HA60" s="63"/>
      <c r="HB60" s="13"/>
      <c r="HC60" s="13"/>
      <c r="HD60" s="13"/>
      <c r="HE60" s="63"/>
      <c r="HF60" s="13"/>
      <c r="HG60" s="13"/>
      <c r="HH60" s="13"/>
      <c r="HI60" s="13"/>
      <c r="HJ60" s="13"/>
      <c r="HK60" s="13"/>
      <c r="HL60" s="13"/>
      <c r="HM60" s="13"/>
      <c r="HN60" s="63"/>
      <c r="HO60" s="63"/>
      <c r="HP60" s="13"/>
      <c r="HQ60" s="13"/>
      <c r="HR60" s="63"/>
      <c r="HS60" s="63"/>
      <c r="HT60" s="63"/>
    </row>
    <row r="61" spans="1:228" ht="20.25" customHeight="1" x14ac:dyDescent="0.2">
      <c r="A61" s="2072"/>
      <c r="B61" s="2072"/>
      <c r="C61" s="2063"/>
      <c r="D61" s="2063"/>
      <c r="E61" s="13"/>
      <c r="F61" s="13"/>
      <c r="G61" s="13"/>
      <c r="H61" s="123"/>
      <c r="I61" s="231"/>
      <c r="J61" s="129"/>
      <c r="K61" s="129"/>
      <c r="L61" s="89"/>
      <c r="M61" s="120"/>
      <c r="N61" s="129"/>
      <c r="O61" s="129"/>
      <c r="P61" s="89"/>
      <c r="Q61" s="120"/>
      <c r="R61" s="129"/>
      <c r="S61" s="129"/>
      <c r="T61" s="89"/>
      <c r="U61" s="89"/>
      <c r="V61" s="89"/>
      <c r="W61" s="129"/>
      <c r="X61" s="129"/>
      <c r="Y61" s="89"/>
      <c r="Z61" s="129"/>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89"/>
      <c r="AZ61" s="89"/>
      <c r="BA61" s="89"/>
      <c r="BB61" s="120"/>
      <c r="BC61" s="120"/>
      <c r="BD61" s="120"/>
      <c r="BE61" s="89"/>
      <c r="BF61" s="120"/>
      <c r="BG61" s="120"/>
      <c r="BH61" s="120"/>
      <c r="BI61" s="89"/>
      <c r="BJ61" s="120"/>
      <c r="BK61" s="120"/>
      <c r="BL61" s="120"/>
      <c r="BM61" s="89"/>
      <c r="BN61" s="120"/>
      <c r="BO61" s="120"/>
      <c r="BP61" s="120"/>
      <c r="BQ61" s="89"/>
      <c r="BR61" s="120"/>
      <c r="BS61" s="120"/>
      <c r="BT61" s="120"/>
      <c r="BU61" s="89"/>
      <c r="BV61" s="120"/>
      <c r="BW61" s="120"/>
      <c r="BX61" s="121"/>
      <c r="BY61" s="2088"/>
      <c r="BZ61" s="2088"/>
      <c r="CA61" s="2089"/>
      <c r="CB61" s="2089"/>
      <c r="CC61" s="13"/>
      <c r="CD61" s="13"/>
      <c r="CE61" s="13"/>
      <c r="CF61" s="13"/>
      <c r="CG61" s="13"/>
      <c r="CH61" s="14"/>
      <c r="CI61" s="14"/>
      <c r="CJ61" s="3"/>
      <c r="CK61" s="13"/>
      <c r="CL61" s="14"/>
      <c r="CM61" s="14"/>
      <c r="CN61" s="3"/>
      <c r="CO61" s="13"/>
      <c r="CP61" s="14"/>
      <c r="CQ61" s="14"/>
      <c r="CR61" s="3"/>
      <c r="CS61" s="3"/>
      <c r="CT61" s="3"/>
      <c r="CU61" s="14"/>
      <c r="CV61" s="14"/>
      <c r="CW61" s="3"/>
      <c r="CX61" s="14"/>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13"/>
      <c r="EA61" s="13"/>
      <c r="EB61" s="13"/>
      <c r="EC61" s="3"/>
      <c r="ED61" s="13"/>
      <c r="EE61" s="13"/>
      <c r="EF61" s="13"/>
      <c r="EG61" s="3"/>
      <c r="EH61" s="13"/>
      <c r="EI61" s="13"/>
      <c r="EJ61" s="13"/>
      <c r="EK61" s="13"/>
      <c r="EL61" s="13"/>
      <c r="EM61" s="13"/>
      <c r="EN61" s="13"/>
      <c r="EO61" s="13"/>
      <c r="EP61" s="14"/>
      <c r="EQ61" s="14"/>
      <c r="ER61" s="13"/>
      <c r="ES61" s="13"/>
      <c r="ET61" s="14"/>
      <c r="EU61" s="14"/>
      <c r="EV61" s="3"/>
      <c r="EW61" s="2088"/>
      <c r="EX61" s="2088"/>
      <c r="EY61" s="2089"/>
      <c r="EZ61" s="2089"/>
      <c r="FA61" s="13"/>
      <c r="FB61" s="13"/>
      <c r="FC61" s="13"/>
      <c r="FD61" s="13"/>
      <c r="FE61" s="13"/>
      <c r="FF61" s="14"/>
      <c r="FG61" s="14"/>
      <c r="FH61" s="3"/>
      <c r="FI61" s="13"/>
      <c r="FJ61" s="14"/>
      <c r="FK61" s="14"/>
      <c r="FL61" s="3"/>
      <c r="FM61" s="13"/>
      <c r="FN61" s="14"/>
      <c r="FO61" s="14"/>
      <c r="FP61" s="3"/>
      <c r="FQ61" s="3"/>
      <c r="FR61" s="3"/>
      <c r="FS61" s="14"/>
      <c r="FT61" s="14"/>
      <c r="FU61" s="3"/>
      <c r="FV61" s="14"/>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13"/>
      <c r="GY61" s="13"/>
      <c r="GZ61" s="13"/>
      <c r="HA61" s="3"/>
      <c r="HB61" s="13"/>
      <c r="HC61" s="13"/>
      <c r="HD61" s="13"/>
      <c r="HE61" s="3"/>
      <c r="HF61" s="13"/>
      <c r="HG61" s="13"/>
      <c r="HH61" s="13"/>
      <c r="HI61" s="13"/>
      <c r="HJ61" s="13"/>
      <c r="HK61" s="13"/>
      <c r="HL61" s="13"/>
      <c r="HM61" s="13"/>
      <c r="HN61" s="14"/>
      <c r="HO61" s="14"/>
      <c r="HP61" s="13"/>
      <c r="HQ61" s="13"/>
      <c r="HR61" s="14"/>
      <c r="HS61" s="14"/>
      <c r="HT61" s="3"/>
    </row>
    <row r="62" spans="1:228" ht="20.25" customHeight="1" x14ac:dyDescent="0.2">
      <c r="A62" s="2072"/>
      <c r="B62" s="2072"/>
      <c r="C62" s="2063"/>
      <c r="D62" s="2063"/>
      <c r="E62" s="130"/>
      <c r="F62" s="130"/>
      <c r="G62" s="130"/>
      <c r="H62" s="130"/>
      <c r="I62" s="115"/>
      <c r="J62" s="3"/>
      <c r="K62" s="131"/>
      <c r="L62" s="131"/>
      <c r="M62" s="131"/>
      <c r="N62" s="131"/>
      <c r="O62" s="131"/>
      <c r="P62" s="131"/>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90"/>
      <c r="BY62" s="2088"/>
      <c r="BZ62" s="2088"/>
      <c r="CA62" s="2089"/>
      <c r="CB62" s="2089"/>
      <c r="CC62" s="151"/>
      <c r="CD62" s="151"/>
      <c r="CE62" s="151"/>
      <c r="CF62" s="151"/>
      <c r="CG62" s="115"/>
      <c r="CH62" s="3"/>
      <c r="CI62" s="152"/>
      <c r="CJ62" s="152"/>
      <c r="CK62" s="152"/>
      <c r="CL62" s="152"/>
      <c r="CM62" s="152"/>
      <c r="CN62" s="152"/>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2088"/>
      <c r="EX62" s="2088"/>
      <c r="EY62" s="2089"/>
      <c r="EZ62" s="2089"/>
      <c r="FA62" s="151"/>
      <c r="FB62" s="151"/>
      <c r="FC62" s="151"/>
      <c r="FD62" s="151"/>
      <c r="FE62" s="115"/>
      <c r="FF62" s="3"/>
      <c r="FG62" s="152"/>
      <c r="FH62" s="152"/>
      <c r="FI62" s="152"/>
      <c r="FJ62" s="152"/>
      <c r="FK62" s="152"/>
      <c r="FL62" s="152"/>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row>
    <row r="63" spans="1:228" ht="90" customHeight="1" x14ac:dyDescent="0.2">
      <c r="A63" s="2064" t="s">
        <v>536</v>
      </c>
      <c r="B63" s="2065"/>
      <c r="C63" s="2065"/>
      <c r="D63" s="2065"/>
      <c r="E63" s="2065"/>
      <c r="F63" s="2065"/>
      <c r="G63" s="2065"/>
      <c r="H63" s="2066"/>
      <c r="I63" s="132"/>
      <c r="J63" s="132"/>
      <c r="K63" s="132"/>
      <c r="L63" s="132"/>
      <c r="M63" s="133"/>
      <c r="N63" s="133"/>
      <c r="O63" s="133"/>
      <c r="P63" s="133"/>
      <c r="Q63" s="133"/>
      <c r="R63" s="133"/>
      <c r="S63" s="133"/>
      <c r="T63" s="133"/>
      <c r="U63" s="133"/>
      <c r="V63" s="133"/>
      <c r="W63" s="133"/>
      <c r="X63" s="133"/>
      <c r="Y63" s="133"/>
      <c r="Z63" s="133"/>
      <c r="AA63" s="133"/>
      <c r="AB63" s="133"/>
      <c r="AC63" s="133"/>
      <c r="AD63" s="133"/>
      <c r="AE63" s="133"/>
      <c r="AF63" s="133"/>
      <c r="AG63" s="133"/>
      <c r="AH63" s="133"/>
      <c r="AI63" s="133"/>
      <c r="AJ63" s="133"/>
      <c r="AK63" s="133"/>
      <c r="AL63" s="133"/>
      <c r="AM63" s="133"/>
      <c r="AN63" s="133"/>
      <c r="AO63" s="133"/>
      <c r="AP63" s="133"/>
      <c r="AQ63" s="133"/>
      <c r="AR63" s="133"/>
      <c r="AS63" s="133"/>
      <c r="AT63" s="133"/>
      <c r="AU63" s="133"/>
      <c r="AV63" s="133"/>
      <c r="AW63" s="133"/>
      <c r="AX63" s="133"/>
      <c r="AY63" s="133"/>
      <c r="AZ63" s="133"/>
      <c r="BA63" s="133"/>
      <c r="BB63" s="134"/>
      <c r="BC63" s="134"/>
      <c r="BD63" s="134"/>
      <c r="BE63" s="133"/>
      <c r="BF63" s="134"/>
      <c r="BG63" s="134"/>
      <c r="BH63" s="134"/>
      <c r="BI63" s="133"/>
      <c r="BJ63" s="134"/>
      <c r="BK63" s="134"/>
      <c r="BL63" s="134"/>
      <c r="BM63" s="133"/>
      <c r="BN63" s="134"/>
      <c r="BO63" s="134"/>
      <c r="BP63" s="134"/>
      <c r="BQ63" s="133"/>
      <c r="BR63" s="134"/>
      <c r="BS63" s="134"/>
      <c r="BT63" s="134"/>
      <c r="BU63" s="133"/>
      <c r="BV63" s="134"/>
      <c r="BW63" s="134"/>
      <c r="BX63" s="135"/>
      <c r="BY63" s="2093"/>
      <c r="BZ63" s="2093"/>
      <c r="CA63" s="2093"/>
      <c r="CB63" s="2093"/>
      <c r="CC63" s="2093"/>
      <c r="CD63" s="2093"/>
      <c r="CE63" s="2093"/>
      <c r="CF63" s="2093"/>
      <c r="CG63" s="238"/>
      <c r="CH63" s="238"/>
      <c r="CI63" s="238"/>
      <c r="CJ63" s="238"/>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13"/>
      <c r="EA63" s="13"/>
      <c r="EB63" s="13"/>
      <c r="EC63" s="3"/>
      <c r="ED63" s="13"/>
      <c r="EE63" s="13"/>
      <c r="EF63" s="13"/>
      <c r="EG63" s="3"/>
      <c r="EH63" s="13"/>
      <c r="EI63" s="13"/>
      <c r="EJ63" s="13"/>
      <c r="EK63" s="3"/>
      <c r="EL63" s="13"/>
      <c r="EM63" s="13"/>
      <c r="EN63" s="13"/>
      <c r="EO63" s="3"/>
      <c r="EP63" s="13"/>
      <c r="EQ63" s="13"/>
      <c r="ER63" s="13"/>
      <c r="ES63" s="3"/>
      <c r="ET63" s="13"/>
      <c r="EU63" s="13"/>
      <c r="EV63" s="13"/>
      <c r="EW63" s="2093"/>
      <c r="EX63" s="2093"/>
      <c r="EY63" s="2093"/>
      <c r="EZ63" s="2093"/>
      <c r="FA63" s="2093"/>
      <c r="FB63" s="2093"/>
      <c r="FC63" s="2093"/>
      <c r="FD63" s="2093"/>
      <c r="FE63" s="238"/>
      <c r="FF63" s="238"/>
      <c r="FG63" s="238"/>
      <c r="FH63" s="238"/>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13"/>
      <c r="GY63" s="13"/>
      <c r="GZ63" s="13"/>
      <c r="HA63" s="3"/>
      <c r="HB63" s="13"/>
      <c r="HC63" s="13"/>
      <c r="HD63" s="13"/>
      <c r="HE63" s="3"/>
      <c r="HF63" s="13"/>
      <c r="HG63" s="13"/>
      <c r="HH63" s="13"/>
      <c r="HI63" s="3"/>
      <c r="HJ63" s="13"/>
      <c r="HK63" s="13"/>
      <c r="HL63" s="13"/>
      <c r="HM63" s="3"/>
      <c r="HN63" s="13"/>
      <c r="HO63" s="13"/>
      <c r="HP63" s="13"/>
      <c r="HQ63" s="3"/>
      <c r="HR63" s="13"/>
      <c r="HS63" s="13"/>
      <c r="HT63" s="13"/>
    </row>
    <row r="64" spans="1:228" ht="30" customHeight="1" x14ac:dyDescent="0.2">
      <c r="A64" s="2055" t="s">
        <v>77</v>
      </c>
      <c r="B64" s="2056"/>
      <c r="C64" s="2056"/>
      <c r="D64" s="2056"/>
      <c r="E64" s="2056"/>
      <c r="F64" s="2056"/>
      <c r="G64" s="2056"/>
      <c r="H64" s="2057"/>
      <c r="I64" s="136"/>
      <c r="J64" s="136"/>
      <c r="K64" s="136"/>
      <c r="L64" s="136"/>
      <c r="M64" s="136"/>
      <c r="N64" s="136"/>
      <c r="O64" s="136"/>
      <c r="P64" s="136"/>
      <c r="Q64" s="136"/>
      <c r="R64" s="136"/>
      <c r="S64" s="136"/>
      <c r="T64" s="136"/>
      <c r="U64" s="136"/>
      <c r="V64" s="136"/>
      <c r="W64" s="136"/>
      <c r="X64" s="136"/>
      <c r="Y64" s="136"/>
      <c r="Z64" s="136"/>
      <c r="AA64" s="136"/>
      <c r="AB64" s="136"/>
      <c r="AC64" s="136"/>
      <c r="AD64" s="136"/>
      <c r="AE64" s="136"/>
      <c r="AF64" s="136"/>
      <c r="AG64" s="136"/>
      <c r="AH64" s="136"/>
      <c r="AI64" s="136"/>
      <c r="AJ64" s="136"/>
      <c r="AK64" s="136"/>
      <c r="AL64" s="136"/>
      <c r="AM64" s="136"/>
      <c r="AN64" s="136"/>
      <c r="AO64" s="136"/>
      <c r="AP64" s="136"/>
      <c r="AQ64" s="136"/>
      <c r="AR64" s="136"/>
      <c r="AS64" s="136"/>
      <c r="AT64" s="136"/>
      <c r="AU64" s="136"/>
      <c r="AV64" s="136"/>
      <c r="AW64" s="136"/>
      <c r="AX64" s="136"/>
      <c r="AY64" s="136"/>
      <c r="AZ64" s="136"/>
      <c r="BA64" s="136"/>
      <c r="BB64" s="136"/>
      <c r="BC64" s="136"/>
      <c r="BD64" s="136"/>
      <c r="BE64" s="136"/>
      <c r="BF64" s="136"/>
      <c r="BG64" s="136"/>
      <c r="BH64" s="136"/>
      <c r="BI64" s="136"/>
      <c r="BJ64" s="136"/>
      <c r="BK64" s="136"/>
      <c r="BL64" s="136"/>
      <c r="BM64" s="136"/>
      <c r="BN64" s="136"/>
      <c r="BO64" s="136"/>
      <c r="BP64" s="136"/>
      <c r="BQ64" s="136"/>
      <c r="BR64" s="136"/>
      <c r="BS64" s="136"/>
      <c r="BT64" s="136"/>
      <c r="BU64" s="136"/>
      <c r="BV64" s="136"/>
      <c r="BW64" s="136"/>
      <c r="BX64" s="137"/>
      <c r="BY64" s="2095"/>
      <c r="BZ64" s="2095"/>
      <c r="CA64" s="2095"/>
      <c r="CB64" s="2095"/>
      <c r="CC64" s="2095"/>
      <c r="CD64" s="2095"/>
      <c r="CE64" s="2095"/>
      <c r="CF64" s="2095"/>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2095"/>
      <c r="EX64" s="2095"/>
      <c r="EY64" s="2095"/>
      <c r="EZ64" s="2095"/>
      <c r="FA64" s="2095"/>
      <c r="FB64" s="2095"/>
      <c r="FC64" s="2095"/>
      <c r="FD64" s="2095"/>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row>
    <row r="65" spans="1:228" s="13" customFormat="1" ht="24" customHeight="1" x14ac:dyDescent="0.2">
      <c r="A65" s="91"/>
      <c r="B65" s="91"/>
      <c r="C65" s="91"/>
      <c r="D65" s="91"/>
      <c r="E65" s="91"/>
      <c r="F65" s="91"/>
      <c r="G65" s="91"/>
      <c r="H65" s="92"/>
      <c r="I65" s="92"/>
      <c r="J65" s="92"/>
      <c r="K65" s="92"/>
      <c r="L65" s="92"/>
      <c r="M65" s="92"/>
      <c r="N65" s="92"/>
      <c r="O65" s="92"/>
      <c r="P65" s="92"/>
      <c r="Q65" s="92"/>
      <c r="R65" s="92"/>
      <c r="S65" s="92"/>
      <c r="T65" s="92"/>
      <c r="U65" s="92"/>
      <c r="V65" s="92"/>
      <c r="W65" s="92"/>
      <c r="X65" s="92"/>
      <c r="Y65" s="92"/>
      <c r="Z65" s="92"/>
      <c r="AA65" s="92"/>
      <c r="AB65" s="92"/>
      <c r="AC65" s="92"/>
      <c r="AD65" s="92"/>
      <c r="AE65" s="232" t="str">
        <f>$AE$1</f>
        <v xml:space="preserve">変 状 展 開 図 </v>
      </c>
      <c r="AF65" s="232"/>
      <c r="AG65" s="232"/>
      <c r="AH65" s="232"/>
      <c r="AI65" s="232"/>
      <c r="AJ65" s="232"/>
      <c r="AK65" s="232"/>
      <c r="AL65" s="232"/>
      <c r="AM65" s="232"/>
      <c r="AN65" s="232" t="s">
        <v>964</v>
      </c>
      <c r="AO65" s="232"/>
      <c r="AP65" s="1779">
        <f>AP33+1</f>
        <v>3</v>
      </c>
      <c r="AQ65" s="1779"/>
      <c r="AR65" s="232" t="s">
        <v>965</v>
      </c>
      <c r="AS65" s="1779">
        <f>$AS$1</f>
        <v>0</v>
      </c>
      <c r="AT65" s="1779"/>
      <c r="AU65" s="232" t="s">
        <v>966</v>
      </c>
      <c r="AV65" s="92" t="s">
        <v>613</v>
      </c>
      <c r="AW65" s="92"/>
      <c r="AX65" s="92"/>
      <c r="AY65" s="92"/>
      <c r="AZ65" s="92"/>
      <c r="BA65" s="92"/>
      <c r="BB65" s="232"/>
      <c r="BC65" s="232"/>
      <c r="BD65" s="232"/>
      <c r="BE65" s="232"/>
      <c r="BF65" s="232"/>
      <c r="BG65" s="1779"/>
      <c r="BH65" s="1779"/>
      <c r="BI65" s="232"/>
      <c r="BJ65" s="1779"/>
      <c r="BK65" s="1779"/>
      <c r="BL65" s="1779"/>
      <c r="BM65" s="1161"/>
      <c r="BN65" s="1161"/>
      <c r="BO65" s="1161"/>
      <c r="BP65" s="1161"/>
      <c r="BQ65" s="1161"/>
      <c r="BR65" s="1161"/>
      <c r="BS65" s="1161"/>
      <c r="BT65" s="1161"/>
      <c r="BU65" s="1161"/>
      <c r="BV65" s="1161"/>
      <c r="BW65" s="1161"/>
      <c r="BX65" s="1161"/>
      <c r="BY65" s="234"/>
      <c r="BZ65" s="234"/>
      <c r="CA65" s="234"/>
      <c r="CB65" s="234"/>
      <c r="CC65" s="234"/>
      <c r="CD65" s="234"/>
      <c r="CE65" s="234"/>
      <c r="CF65" s="235"/>
      <c r="CG65" s="235"/>
      <c r="CH65" s="235"/>
      <c r="CI65" s="235"/>
      <c r="CJ65" s="235"/>
      <c r="CK65" s="235"/>
      <c r="CL65" s="235"/>
      <c r="CM65" s="235"/>
      <c r="CN65" s="235"/>
      <c r="CO65" s="235"/>
      <c r="CP65" s="235"/>
      <c r="CQ65" s="235"/>
      <c r="CR65" s="235"/>
      <c r="CS65" s="235"/>
      <c r="CT65" s="235"/>
      <c r="CU65" s="235"/>
      <c r="CV65" s="235"/>
      <c r="CW65" s="235"/>
      <c r="CX65" s="235"/>
      <c r="CY65" s="235"/>
      <c r="CZ65" s="235"/>
      <c r="DA65" s="235"/>
      <c r="DB65" s="235"/>
      <c r="DC65" s="236"/>
      <c r="DD65" s="236"/>
      <c r="DE65" s="236"/>
      <c r="DF65" s="236"/>
      <c r="DG65" s="236"/>
      <c r="DH65" s="236"/>
      <c r="DI65" s="236"/>
      <c r="DJ65" s="236"/>
      <c r="DK65" s="236"/>
      <c r="DL65" s="236"/>
      <c r="DM65" s="236"/>
      <c r="DN65" s="1780"/>
      <c r="DO65" s="1780"/>
      <c r="DP65" s="236"/>
      <c r="DQ65" s="1780"/>
      <c r="DR65" s="1780"/>
      <c r="DS65" s="236"/>
      <c r="DT65" s="235"/>
      <c r="DU65" s="235"/>
      <c r="DV65" s="235"/>
      <c r="DW65" s="235"/>
      <c r="DX65" s="235"/>
      <c r="DY65" s="235"/>
      <c r="DZ65" s="236"/>
      <c r="EA65" s="236"/>
      <c r="EB65" s="236"/>
      <c r="EC65" s="236"/>
      <c r="ED65" s="236"/>
      <c r="EF65" s="236"/>
      <c r="EG65" s="236"/>
      <c r="EH65" s="1780"/>
      <c r="EI65" s="1780"/>
      <c r="EJ65" s="1780"/>
      <c r="EK65" s="1781"/>
      <c r="EL65" s="1781"/>
      <c r="EM65" s="1781"/>
      <c r="EN65" s="1781"/>
      <c r="EO65" s="1781"/>
      <c r="EP65" s="1781"/>
      <c r="EQ65" s="1781"/>
      <c r="ER65" s="1781"/>
      <c r="ES65" s="1781"/>
      <c r="ET65" s="1781"/>
      <c r="EU65" s="1781"/>
      <c r="EV65" s="1781"/>
      <c r="EW65" s="234"/>
      <c r="EX65" s="234"/>
      <c r="EY65" s="234"/>
      <c r="EZ65" s="234"/>
      <c r="FA65" s="234"/>
      <c r="FB65" s="234"/>
      <c r="FC65" s="234"/>
      <c r="FD65" s="235"/>
      <c r="FE65" s="235"/>
      <c r="FF65" s="235"/>
      <c r="FG65" s="235"/>
      <c r="FH65" s="235"/>
      <c r="FI65" s="235"/>
      <c r="FJ65" s="235"/>
      <c r="FK65" s="235"/>
      <c r="FL65" s="235"/>
      <c r="FM65" s="235"/>
      <c r="FN65" s="235"/>
      <c r="FO65" s="235"/>
      <c r="FP65" s="235"/>
      <c r="FQ65" s="235"/>
      <c r="FR65" s="235"/>
      <c r="FS65" s="235"/>
      <c r="FT65" s="235"/>
      <c r="FU65" s="235"/>
      <c r="FV65" s="235"/>
      <c r="FW65" s="235"/>
      <c r="FX65" s="235"/>
      <c r="FY65" s="235"/>
      <c r="FZ65" s="235"/>
      <c r="GA65" s="236"/>
      <c r="GB65" s="236"/>
      <c r="GC65" s="236"/>
      <c r="GD65" s="236"/>
      <c r="GE65" s="236"/>
      <c r="GF65" s="236"/>
      <c r="GG65" s="236"/>
      <c r="GH65" s="236"/>
      <c r="GI65" s="236"/>
      <c r="GJ65" s="236"/>
      <c r="GK65" s="236"/>
      <c r="GL65" s="1780"/>
      <c r="GM65" s="1780"/>
      <c r="GN65" s="236"/>
      <c r="GO65" s="1780"/>
      <c r="GP65" s="1780"/>
      <c r="GQ65" s="236"/>
      <c r="GR65" s="235"/>
      <c r="GS65" s="235"/>
      <c r="GT65" s="235"/>
      <c r="GU65" s="235"/>
      <c r="GV65" s="235"/>
      <c r="GW65" s="235"/>
      <c r="GX65" s="236"/>
      <c r="GY65" s="236"/>
      <c r="GZ65" s="236"/>
      <c r="HA65" s="236"/>
      <c r="HB65" s="236"/>
      <c r="HD65" s="236"/>
      <c r="HE65" s="236"/>
      <c r="HF65" s="1780"/>
      <c r="HG65" s="1780"/>
      <c r="HH65" s="1780"/>
      <c r="HI65" s="1781"/>
      <c r="HJ65" s="1781"/>
      <c r="HK65" s="1781"/>
      <c r="HL65" s="1781"/>
      <c r="HM65" s="1781"/>
      <c r="HN65" s="1781"/>
      <c r="HO65" s="1781"/>
      <c r="HP65" s="1781"/>
      <c r="HQ65" s="1781"/>
      <c r="HR65" s="1781"/>
      <c r="HS65" s="1781"/>
      <c r="HT65" s="1781"/>
    </row>
    <row r="66" spans="1:228" ht="30" customHeight="1" x14ac:dyDescent="0.2">
      <c r="A66" s="1761" t="s">
        <v>94</v>
      </c>
      <c r="B66" s="1762"/>
      <c r="C66" s="1762"/>
      <c r="D66" s="1762"/>
      <c r="E66" s="1762"/>
      <c r="F66" s="1762"/>
      <c r="G66" s="1763"/>
      <c r="H66" s="2079" t="str">
        <f>$H$2</f>
        <v/>
      </c>
      <c r="I66" s="2080"/>
      <c r="J66" s="2080"/>
      <c r="K66" s="2080"/>
      <c r="L66" s="2080"/>
      <c r="M66" s="2080"/>
      <c r="N66" s="2080"/>
      <c r="O66" s="2080"/>
      <c r="P66" s="2080"/>
      <c r="Q66" s="2080"/>
      <c r="R66" s="2080"/>
      <c r="S66" s="2081"/>
      <c r="T66" s="1819" t="s">
        <v>97</v>
      </c>
      <c r="U66" s="1762"/>
      <c r="V66" s="1762"/>
      <c r="W66" s="1762"/>
      <c r="X66" s="1762"/>
      <c r="Y66" s="1762"/>
      <c r="Z66" s="1763"/>
      <c r="AA66" s="2076" t="str">
        <f>$AA$2</f>
        <v/>
      </c>
      <c r="AB66" s="2077"/>
      <c r="AC66" s="2077"/>
      <c r="AD66" s="2077"/>
      <c r="AE66" s="2077"/>
      <c r="AF66" s="2077"/>
      <c r="AG66" s="2077"/>
      <c r="AH66" s="2077"/>
      <c r="AI66" s="2077"/>
      <c r="AJ66" s="2077"/>
      <c r="AK66" s="2077"/>
      <c r="AL66" s="2078"/>
      <c r="AM66" s="1819" t="s">
        <v>75</v>
      </c>
      <c r="AN66" s="1762"/>
      <c r="AO66" s="1762"/>
      <c r="AP66" s="1762"/>
      <c r="AQ66" s="1762"/>
      <c r="AR66" s="1762"/>
      <c r="AS66" s="1763"/>
      <c r="AT66" s="2076" t="str">
        <f>$AT$2</f>
        <v/>
      </c>
      <c r="AU66" s="2077"/>
      <c r="AV66" s="2077"/>
      <c r="AW66" s="2077"/>
      <c r="AX66" s="2077"/>
      <c r="AY66" s="2077"/>
      <c r="AZ66" s="2077"/>
      <c r="BA66" s="2077"/>
      <c r="BB66" s="2077"/>
      <c r="BC66" s="2077"/>
      <c r="BD66" s="2077"/>
      <c r="BE66" s="2078"/>
      <c r="BF66" s="1819" t="s">
        <v>65</v>
      </c>
      <c r="BG66" s="1762"/>
      <c r="BH66" s="1762"/>
      <c r="BI66" s="1762"/>
      <c r="BJ66" s="1762"/>
      <c r="BK66" s="1762"/>
      <c r="BL66" s="1763"/>
      <c r="BM66" s="2076" t="str">
        <f>$BM$2</f>
        <v/>
      </c>
      <c r="BN66" s="2077"/>
      <c r="BO66" s="2077"/>
      <c r="BP66" s="2077"/>
      <c r="BQ66" s="2077"/>
      <c r="BR66" s="2077"/>
      <c r="BS66" s="2077"/>
      <c r="BT66" s="2077"/>
      <c r="BU66" s="2077"/>
      <c r="BV66" s="2077"/>
      <c r="BW66" s="2077"/>
      <c r="BX66" s="2078"/>
      <c r="BY66" s="2073"/>
      <c r="BZ66" s="2073"/>
      <c r="CA66" s="2073"/>
      <c r="CB66" s="2073"/>
      <c r="CC66" s="2073"/>
      <c r="CD66" s="2073"/>
      <c r="CE66" s="2073"/>
      <c r="CF66" s="2074"/>
      <c r="CG66" s="2074"/>
      <c r="CH66" s="2074"/>
      <c r="CI66" s="2074"/>
      <c r="CJ66" s="2074"/>
      <c r="CK66" s="2074"/>
      <c r="CL66" s="2074"/>
      <c r="CM66" s="2074"/>
      <c r="CN66" s="2074"/>
      <c r="CO66" s="2074"/>
      <c r="CP66" s="2074"/>
      <c r="CQ66" s="2074"/>
      <c r="CR66" s="2073"/>
      <c r="CS66" s="2073"/>
      <c r="CT66" s="2073"/>
      <c r="CU66" s="2073"/>
      <c r="CV66" s="2073"/>
      <c r="CW66" s="2073"/>
      <c r="CX66" s="2073"/>
      <c r="CY66" s="2075"/>
      <c r="CZ66" s="2075"/>
      <c r="DA66" s="2075"/>
      <c r="DB66" s="2075"/>
      <c r="DC66" s="2075"/>
      <c r="DD66" s="2075"/>
      <c r="DE66" s="2075"/>
      <c r="DF66" s="2075"/>
      <c r="DG66" s="2075"/>
      <c r="DH66" s="2075"/>
      <c r="DI66" s="2075"/>
      <c r="DJ66" s="2075"/>
      <c r="DK66" s="2073"/>
      <c r="DL66" s="2073"/>
      <c r="DM66" s="2073"/>
      <c r="DN66" s="2073"/>
      <c r="DO66" s="2073"/>
      <c r="DP66" s="2073"/>
      <c r="DQ66" s="2073"/>
      <c r="DR66" s="2075"/>
      <c r="DS66" s="2075"/>
      <c r="DT66" s="2075"/>
      <c r="DU66" s="2075"/>
      <c r="DV66" s="2075"/>
      <c r="DW66" s="2075"/>
      <c r="DX66" s="2075"/>
      <c r="DY66" s="2075"/>
      <c r="DZ66" s="2075"/>
      <c r="EA66" s="2075"/>
      <c r="EB66" s="2075"/>
      <c r="EC66" s="2075"/>
      <c r="ED66" s="2073"/>
      <c r="EE66" s="2073"/>
      <c r="EF66" s="2073"/>
      <c r="EG66" s="2073"/>
      <c r="EH66" s="2073"/>
      <c r="EI66" s="2073"/>
      <c r="EJ66" s="2073"/>
      <c r="EK66" s="2075"/>
      <c r="EL66" s="2075"/>
      <c r="EM66" s="2075"/>
      <c r="EN66" s="2075"/>
      <c r="EO66" s="2075"/>
      <c r="EP66" s="2075"/>
      <c r="EQ66" s="2075"/>
      <c r="ER66" s="2075"/>
      <c r="ES66" s="2075"/>
      <c r="ET66" s="2075"/>
      <c r="EU66" s="2075"/>
      <c r="EV66" s="2075"/>
      <c r="EW66" s="2073"/>
      <c r="EX66" s="2073"/>
      <c r="EY66" s="2073"/>
      <c r="EZ66" s="2073"/>
      <c r="FA66" s="2073"/>
      <c r="FB66" s="2073"/>
      <c r="FC66" s="2073"/>
      <c r="FD66" s="2074"/>
      <c r="FE66" s="2074"/>
      <c r="FF66" s="2074"/>
      <c r="FG66" s="2074"/>
      <c r="FH66" s="2074"/>
      <c r="FI66" s="2074"/>
      <c r="FJ66" s="2074"/>
      <c r="FK66" s="2074"/>
      <c r="FL66" s="2074"/>
      <c r="FM66" s="2074"/>
      <c r="FN66" s="2074"/>
      <c r="FO66" s="2074"/>
      <c r="FP66" s="2073"/>
      <c r="FQ66" s="2073"/>
      <c r="FR66" s="2073"/>
      <c r="FS66" s="2073"/>
      <c r="FT66" s="2073"/>
      <c r="FU66" s="2073"/>
      <c r="FV66" s="2073"/>
      <c r="FW66" s="2075"/>
      <c r="FX66" s="2075"/>
      <c r="FY66" s="2075"/>
      <c r="FZ66" s="2075"/>
      <c r="GA66" s="2075"/>
      <c r="GB66" s="2075"/>
      <c r="GC66" s="2075"/>
      <c r="GD66" s="2075"/>
      <c r="GE66" s="2075"/>
      <c r="GF66" s="2075"/>
      <c r="GG66" s="2075"/>
      <c r="GH66" s="2075"/>
      <c r="GI66" s="2073"/>
      <c r="GJ66" s="2073"/>
      <c r="GK66" s="2073"/>
      <c r="GL66" s="2073"/>
      <c r="GM66" s="2073"/>
      <c r="GN66" s="2073"/>
      <c r="GO66" s="2073"/>
      <c r="GP66" s="2075"/>
      <c r="GQ66" s="2075"/>
      <c r="GR66" s="2075"/>
      <c r="GS66" s="2075"/>
      <c r="GT66" s="2075"/>
      <c r="GU66" s="2075"/>
      <c r="GV66" s="2075"/>
      <c r="GW66" s="2075"/>
      <c r="GX66" s="2075"/>
      <c r="GY66" s="2075"/>
      <c r="GZ66" s="2075"/>
      <c r="HA66" s="2075"/>
      <c r="HB66" s="2073"/>
      <c r="HC66" s="2073"/>
      <c r="HD66" s="2073"/>
      <c r="HE66" s="2073"/>
      <c r="HF66" s="2073"/>
      <c r="HG66" s="2073"/>
      <c r="HH66" s="2073"/>
      <c r="HI66" s="2075"/>
      <c r="HJ66" s="2075"/>
      <c r="HK66" s="2075"/>
      <c r="HL66" s="2075"/>
      <c r="HM66" s="2075"/>
      <c r="HN66" s="2075"/>
      <c r="HO66" s="2075"/>
      <c r="HP66" s="2075"/>
      <c r="HQ66" s="2075"/>
      <c r="HR66" s="2075"/>
      <c r="HS66" s="2075"/>
      <c r="HT66" s="2075"/>
    </row>
    <row r="67" spans="1:228" ht="30" customHeight="1" x14ac:dyDescent="0.2">
      <c r="A67" s="2052" t="s">
        <v>580</v>
      </c>
      <c r="B67" s="2052"/>
      <c r="C67" s="2052"/>
      <c r="D67" s="2052"/>
      <c r="E67" s="2051" t="s">
        <v>1220</v>
      </c>
      <c r="F67" s="1117"/>
      <c r="G67" s="1117"/>
      <c r="H67" s="1117"/>
      <c r="I67" s="1117" t="str">
        <f>$I$3</f>
        <v/>
      </c>
      <c r="J67" s="1117"/>
      <c r="K67" s="1117"/>
      <c r="L67" s="1117"/>
      <c r="M67" s="1117"/>
      <c r="N67" s="1117"/>
      <c r="O67" s="1117"/>
      <c r="P67" s="1117"/>
      <c r="Q67" s="1117"/>
      <c r="R67" s="1117"/>
      <c r="S67" s="1117"/>
      <c r="T67" s="1117"/>
      <c r="U67" s="1117"/>
      <c r="V67" s="1117"/>
      <c r="W67" s="1117"/>
      <c r="X67" s="1117"/>
      <c r="Y67" s="1117"/>
      <c r="Z67" s="1117"/>
      <c r="AA67" s="1117" t="s">
        <v>1219</v>
      </c>
      <c r="AB67" s="1117"/>
      <c r="AC67" s="1117"/>
      <c r="AD67" s="1117"/>
      <c r="AE67" s="1117" t="str">
        <f>$AE$3</f>
        <v/>
      </c>
      <c r="AF67" s="1117"/>
      <c r="AG67" s="1117"/>
      <c r="AH67" s="1117"/>
      <c r="AI67" s="1117"/>
      <c r="AJ67" s="1117"/>
      <c r="AK67" s="1117"/>
      <c r="AL67" s="1117"/>
      <c r="AM67" s="1117"/>
      <c r="AN67" s="1117"/>
      <c r="AO67" s="1117"/>
      <c r="AP67" s="1117" t="s">
        <v>1221</v>
      </c>
      <c r="AQ67" s="1117"/>
      <c r="AR67" s="1117"/>
      <c r="AS67" s="1117"/>
      <c r="AT67" s="1117" t="str">
        <f>$AT$3</f>
        <v/>
      </c>
      <c r="AU67" s="1117"/>
      <c r="AV67" s="1117"/>
      <c r="AW67" s="1117"/>
      <c r="AX67" s="1117"/>
      <c r="AY67" s="1117"/>
      <c r="AZ67" s="1117"/>
      <c r="BA67" s="1117"/>
      <c r="BB67" s="1117"/>
      <c r="BC67" s="1117"/>
      <c r="BD67" s="1117"/>
      <c r="BE67" s="1118"/>
      <c r="BF67" s="1819" t="s">
        <v>985</v>
      </c>
      <c r="BG67" s="1762"/>
      <c r="BH67" s="1762"/>
      <c r="BI67" s="1762"/>
      <c r="BJ67" s="1762"/>
      <c r="BK67" s="1762"/>
      <c r="BL67" s="1763"/>
      <c r="BM67" s="2076" t="str">
        <f>$BM$3</f>
        <v/>
      </c>
      <c r="BN67" s="2077"/>
      <c r="BO67" s="2077"/>
      <c r="BP67" s="2077"/>
      <c r="BQ67" s="2077"/>
      <c r="BR67" s="2077"/>
      <c r="BS67" s="2077"/>
      <c r="BT67" s="2077"/>
      <c r="BU67" s="2077"/>
      <c r="BV67" s="2077"/>
      <c r="BW67" s="2077"/>
      <c r="BX67" s="2078"/>
    </row>
    <row r="68" spans="1:228" ht="6" customHeight="1" x14ac:dyDescent="0.2">
      <c r="A68" s="13"/>
      <c r="B68" s="13"/>
      <c r="C68" s="13"/>
      <c r="D68" s="13"/>
      <c r="E68" s="13"/>
      <c r="F68" s="13"/>
      <c r="G68" s="13"/>
      <c r="H68" s="13"/>
      <c r="I68" s="13"/>
      <c r="J68" s="13"/>
      <c r="K68" s="13"/>
      <c r="L68" s="13"/>
      <c r="M68" s="13"/>
      <c r="N68" s="13"/>
      <c r="O68" s="13"/>
      <c r="P68" s="13"/>
      <c r="Q68" s="13"/>
      <c r="R68" s="13"/>
      <c r="S68" s="13"/>
      <c r="T68" s="13"/>
      <c r="U68" s="13"/>
      <c r="AL68" s="87"/>
      <c r="AO68" s="87"/>
      <c r="AP68" s="87"/>
      <c r="AQ68" s="87"/>
      <c r="AR68" s="87"/>
      <c r="AS68" s="87"/>
      <c r="AT68" s="87"/>
      <c r="AU68" s="87"/>
      <c r="AV68" s="87"/>
      <c r="AW68" s="87"/>
      <c r="AX68" s="87"/>
      <c r="AY68" s="87"/>
      <c r="AZ68" s="87"/>
      <c r="BA68" s="87"/>
      <c r="BB68" s="87"/>
      <c r="BC68" s="87"/>
      <c r="BD68" s="87"/>
      <c r="BE68" s="87"/>
      <c r="BF68" s="87"/>
      <c r="BG68" s="87"/>
      <c r="BH68" s="87"/>
      <c r="BI68" s="87"/>
      <c r="BL68" s="87"/>
      <c r="BM68" s="87"/>
      <c r="BP68" s="87"/>
      <c r="BQ68" s="87"/>
      <c r="BR68" s="87"/>
      <c r="BS68" s="87"/>
      <c r="BT68" s="87"/>
      <c r="BU68" s="87"/>
      <c r="BV68" s="87"/>
      <c r="BW68" s="87"/>
      <c r="BX68" s="87"/>
      <c r="BY68" s="13"/>
      <c r="BZ68" s="13"/>
      <c r="CA68" s="13"/>
      <c r="CB68" s="13"/>
      <c r="CC68" s="13"/>
      <c r="CD68" s="13"/>
      <c r="CE68" s="13"/>
      <c r="CF68" s="13"/>
      <c r="CG68" s="13"/>
      <c r="CH68" s="13"/>
      <c r="CI68" s="13"/>
      <c r="CJ68" s="13"/>
      <c r="CK68" s="13"/>
      <c r="CL68" s="13"/>
      <c r="CM68" s="13"/>
      <c r="CN68" s="13"/>
      <c r="CO68" s="13"/>
      <c r="CP68" s="13"/>
      <c r="CQ68" s="13"/>
      <c r="CR68" s="13"/>
      <c r="CS68" s="13"/>
      <c r="DJ68" s="13"/>
      <c r="DM68" s="13"/>
      <c r="DN68" s="13"/>
      <c r="DO68" s="13"/>
      <c r="DP68" s="13"/>
      <c r="DQ68" s="13"/>
      <c r="DR68" s="13"/>
      <c r="DS68" s="13"/>
      <c r="DT68" s="13"/>
      <c r="DU68" s="13"/>
      <c r="DV68" s="13"/>
      <c r="DW68" s="13"/>
      <c r="DX68" s="13"/>
      <c r="DY68" s="13"/>
      <c r="DZ68" s="13"/>
      <c r="EA68" s="13"/>
      <c r="EB68" s="13"/>
      <c r="EC68" s="13"/>
      <c r="ED68" s="13"/>
      <c r="EE68" s="13"/>
      <c r="EF68" s="13"/>
      <c r="EG68" s="13"/>
      <c r="EJ68" s="13"/>
      <c r="EK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GH68" s="13"/>
      <c r="GK68" s="13"/>
      <c r="GL68" s="13"/>
      <c r="GM68" s="13"/>
      <c r="GN68" s="13"/>
      <c r="GO68" s="13"/>
      <c r="GP68" s="13"/>
      <c r="GQ68" s="13"/>
      <c r="GR68" s="13"/>
      <c r="GS68" s="13"/>
      <c r="GT68" s="13"/>
      <c r="GU68" s="13"/>
      <c r="GV68" s="13"/>
      <c r="GW68" s="13"/>
      <c r="GX68" s="13"/>
      <c r="GY68" s="13"/>
      <c r="GZ68" s="13"/>
      <c r="HA68" s="13"/>
      <c r="HB68" s="13"/>
      <c r="HC68" s="13"/>
      <c r="HD68" s="13"/>
      <c r="HE68" s="13"/>
      <c r="HH68" s="13"/>
      <c r="HI68" s="13"/>
      <c r="HL68" s="13"/>
      <c r="HM68" s="13"/>
      <c r="HN68" s="13"/>
      <c r="HO68" s="13"/>
      <c r="HP68" s="13"/>
      <c r="HQ68" s="13"/>
      <c r="HR68" s="13"/>
      <c r="HS68" s="13"/>
      <c r="HT68" s="13"/>
    </row>
    <row r="69" spans="1:228" ht="48" customHeight="1" x14ac:dyDescent="0.2">
      <c r="A69" s="2058" t="s">
        <v>103</v>
      </c>
      <c r="B69" s="2058"/>
      <c r="C69" s="2058"/>
      <c r="D69" s="2058"/>
      <c r="E69" s="2053" t="s">
        <v>635</v>
      </c>
      <c r="F69" s="2054"/>
      <c r="G69" s="2059" t="s">
        <v>589</v>
      </c>
      <c r="H69" s="2059"/>
      <c r="I69" s="2059"/>
      <c r="J69" s="2059"/>
      <c r="K69" s="2059"/>
      <c r="L69" s="2059"/>
      <c r="M69" s="2059"/>
      <c r="N69" s="2059"/>
      <c r="O69" s="2059"/>
      <c r="P69" s="2059"/>
      <c r="Q69" s="2059"/>
      <c r="R69" s="2059"/>
      <c r="S69" s="2059"/>
      <c r="T69" s="2060"/>
      <c r="U69" s="2061" t="s">
        <v>575</v>
      </c>
      <c r="V69" s="2062"/>
      <c r="W69" s="2059" t="s">
        <v>1105</v>
      </c>
      <c r="X69" s="2059"/>
      <c r="Y69" s="2059"/>
      <c r="Z69" s="2059"/>
      <c r="AA69" s="2059"/>
      <c r="AB69" s="2059"/>
      <c r="AC69" s="2059"/>
      <c r="AD69" s="2059"/>
      <c r="AE69" s="2059"/>
      <c r="AF69" s="2059"/>
      <c r="AG69" s="2059"/>
      <c r="AH69" s="2059"/>
      <c r="AI69" s="2059"/>
      <c r="AJ69" s="2060"/>
      <c r="AK69" s="2053" t="s">
        <v>642</v>
      </c>
      <c r="AL69" s="2054"/>
      <c r="AM69" s="2059" t="s">
        <v>590</v>
      </c>
      <c r="AN69" s="2059"/>
      <c r="AO69" s="2059"/>
      <c r="AP69" s="2059"/>
      <c r="AQ69" s="2059"/>
      <c r="AR69" s="2059"/>
      <c r="AS69" s="2059"/>
      <c r="AT69" s="2059"/>
      <c r="AU69" s="2059"/>
      <c r="AV69" s="2059"/>
      <c r="AW69" s="2059"/>
      <c r="AX69" s="2059"/>
      <c r="AY69" s="2059"/>
      <c r="AZ69" s="2060"/>
      <c r="BA69" s="2053" t="s">
        <v>643</v>
      </c>
      <c r="BB69" s="2054"/>
      <c r="BC69" s="2059" t="s">
        <v>588</v>
      </c>
      <c r="BD69" s="2059"/>
      <c r="BE69" s="2059"/>
      <c r="BF69" s="2059"/>
      <c r="BG69" s="2059"/>
      <c r="BH69" s="2059"/>
      <c r="BI69" s="2059"/>
      <c r="BJ69" s="2059"/>
      <c r="BK69" s="2059"/>
      <c r="BL69" s="2060"/>
      <c r="BM69" s="2053" t="s">
        <v>644</v>
      </c>
      <c r="BN69" s="2054"/>
      <c r="BO69" s="2059" t="s">
        <v>0</v>
      </c>
      <c r="BP69" s="2059"/>
      <c r="BQ69" s="2059"/>
      <c r="BR69" s="2059"/>
      <c r="BS69" s="2059"/>
      <c r="BT69" s="2059"/>
      <c r="BU69" s="2059"/>
      <c r="BV69" s="2059"/>
      <c r="BW69" s="2059"/>
      <c r="BX69" s="2060"/>
      <c r="BY69" s="2094"/>
      <c r="BZ69" s="2094"/>
      <c r="CA69" s="2094"/>
      <c r="CB69" s="2094"/>
      <c r="CC69" s="2085"/>
      <c r="CD69" s="2085"/>
      <c r="CE69" s="2086"/>
      <c r="CF69" s="2086"/>
      <c r="CG69" s="2086"/>
      <c r="CH69" s="2086"/>
      <c r="CI69" s="2086"/>
      <c r="CJ69" s="2086"/>
      <c r="CK69" s="2086"/>
      <c r="CL69" s="2086"/>
      <c r="CM69" s="2086"/>
      <c r="CN69" s="2086"/>
      <c r="CO69" s="2086"/>
      <c r="CP69" s="2086"/>
      <c r="CQ69" s="2086"/>
      <c r="CR69" s="2086"/>
      <c r="CS69" s="2087"/>
      <c r="CT69" s="2087"/>
      <c r="CU69" s="2086"/>
      <c r="CV69" s="2086"/>
      <c r="CW69" s="2086"/>
      <c r="CX69" s="2086"/>
      <c r="CY69" s="2086"/>
      <c r="CZ69" s="2086"/>
      <c r="DA69" s="2086"/>
      <c r="DB69" s="2086"/>
      <c r="DC69" s="2086"/>
      <c r="DD69" s="2086"/>
      <c r="DE69" s="2086"/>
      <c r="DF69" s="2086"/>
      <c r="DG69" s="2086"/>
      <c r="DH69" s="2086"/>
      <c r="DI69" s="2085"/>
      <c r="DJ69" s="2085"/>
      <c r="DK69" s="2086"/>
      <c r="DL69" s="2086"/>
      <c r="DM69" s="2086"/>
      <c r="DN69" s="2086"/>
      <c r="DO69" s="2086"/>
      <c r="DP69" s="2086"/>
      <c r="DQ69" s="2086"/>
      <c r="DR69" s="2086"/>
      <c r="DS69" s="2086"/>
      <c r="DT69" s="2086"/>
      <c r="DU69" s="2086"/>
      <c r="DV69" s="2086"/>
      <c r="DW69" s="2086"/>
      <c r="DX69" s="2086"/>
      <c r="DY69" s="2085"/>
      <c r="DZ69" s="2085"/>
      <c r="EA69" s="2086"/>
      <c r="EB69" s="2086"/>
      <c r="EC69" s="2086"/>
      <c r="ED69" s="2086"/>
      <c r="EE69" s="2086"/>
      <c r="EF69" s="2086"/>
      <c r="EG69" s="2086"/>
      <c r="EH69" s="2086"/>
      <c r="EI69" s="2086"/>
      <c r="EJ69" s="2086"/>
      <c r="EK69" s="2085"/>
      <c r="EL69" s="2085"/>
      <c r="EM69" s="2086"/>
      <c r="EN69" s="2086"/>
      <c r="EO69" s="2086"/>
      <c r="EP69" s="2086"/>
      <c r="EQ69" s="2086"/>
      <c r="ER69" s="2086"/>
      <c r="ES69" s="2086"/>
      <c r="ET69" s="2086"/>
      <c r="EU69" s="2086"/>
      <c r="EV69" s="2086"/>
      <c r="EW69" s="2094"/>
      <c r="EX69" s="2094"/>
      <c r="EY69" s="2094"/>
      <c r="EZ69" s="2094"/>
      <c r="FA69" s="2085"/>
      <c r="FB69" s="2085"/>
      <c r="FC69" s="2086"/>
      <c r="FD69" s="2086"/>
      <c r="FE69" s="2086"/>
      <c r="FF69" s="2086"/>
      <c r="FG69" s="2086"/>
      <c r="FH69" s="2086"/>
      <c r="FI69" s="2086"/>
      <c r="FJ69" s="2086"/>
      <c r="FK69" s="2086"/>
      <c r="FL69" s="2086"/>
      <c r="FM69" s="2086"/>
      <c r="FN69" s="2086"/>
      <c r="FO69" s="2086"/>
      <c r="FP69" s="2086"/>
      <c r="FQ69" s="2087"/>
      <c r="FR69" s="2087"/>
      <c r="FS69" s="2086"/>
      <c r="FT69" s="2086"/>
      <c r="FU69" s="2086"/>
      <c r="FV69" s="2086"/>
      <c r="FW69" s="2086"/>
      <c r="FX69" s="2086"/>
      <c r="FY69" s="2086"/>
      <c r="FZ69" s="2086"/>
      <c r="GA69" s="2086"/>
      <c r="GB69" s="2086"/>
      <c r="GC69" s="2086"/>
      <c r="GD69" s="2086"/>
      <c r="GE69" s="2086"/>
      <c r="GF69" s="2086"/>
      <c r="GG69" s="2085"/>
      <c r="GH69" s="2085"/>
      <c r="GI69" s="2086"/>
      <c r="GJ69" s="2086"/>
      <c r="GK69" s="2086"/>
      <c r="GL69" s="2086"/>
      <c r="GM69" s="2086"/>
      <c r="GN69" s="2086"/>
      <c r="GO69" s="2086"/>
      <c r="GP69" s="2086"/>
      <c r="GQ69" s="2086"/>
      <c r="GR69" s="2086"/>
      <c r="GS69" s="2086"/>
      <c r="GT69" s="2086"/>
      <c r="GU69" s="2086"/>
      <c r="GV69" s="2086"/>
      <c r="GW69" s="2085"/>
      <c r="GX69" s="2085"/>
      <c r="GY69" s="2086"/>
      <c r="GZ69" s="2086"/>
      <c r="HA69" s="2086"/>
      <c r="HB69" s="2086"/>
      <c r="HC69" s="2086"/>
      <c r="HD69" s="2086"/>
      <c r="HE69" s="2086"/>
      <c r="HF69" s="2086"/>
      <c r="HG69" s="2086"/>
      <c r="HH69" s="2086"/>
      <c r="HI69" s="2085"/>
      <c r="HJ69" s="2085"/>
      <c r="HK69" s="2086"/>
      <c r="HL69" s="2086"/>
      <c r="HM69" s="2086"/>
      <c r="HN69" s="2086"/>
      <c r="HO69" s="2086"/>
      <c r="HP69" s="2086"/>
      <c r="HQ69" s="2086"/>
      <c r="HR69" s="2086"/>
      <c r="HS69" s="2086"/>
      <c r="HT69" s="2086"/>
    </row>
    <row r="70" spans="1:228" ht="105" customHeight="1" x14ac:dyDescent="0.2">
      <c r="A70" s="163"/>
      <c r="B70" s="164"/>
      <c r="C70" s="164"/>
      <c r="D70" s="164"/>
      <c r="E70" s="164"/>
      <c r="F70" s="164"/>
      <c r="G70" s="164"/>
      <c r="H70" s="164"/>
      <c r="I70" s="164"/>
      <c r="J70" s="164"/>
      <c r="K70" s="164"/>
      <c r="L70" s="164"/>
      <c r="M70" s="164"/>
      <c r="N70" s="164"/>
      <c r="O70" s="164"/>
      <c r="P70" s="164"/>
      <c r="Q70" s="164"/>
      <c r="R70" s="164"/>
      <c r="S70" s="164"/>
      <c r="T70" s="164"/>
      <c r="U70" s="164"/>
      <c r="V70" s="164"/>
      <c r="W70" s="164"/>
      <c r="X70" s="164"/>
      <c r="Y70" s="164"/>
      <c r="Z70" s="164"/>
      <c r="AA70" s="164"/>
      <c r="AB70" s="164"/>
      <c r="AC70" s="164"/>
      <c r="AD70" s="164"/>
      <c r="AE70" s="164"/>
      <c r="AF70" s="164"/>
      <c r="AG70" s="164"/>
      <c r="AH70" s="164"/>
      <c r="AI70" s="164"/>
      <c r="AJ70" s="164"/>
      <c r="AK70" s="164"/>
      <c r="AL70" s="164"/>
      <c r="AM70" s="164"/>
      <c r="AN70" s="164"/>
      <c r="AO70" s="164"/>
      <c r="AP70" s="164"/>
      <c r="AQ70" s="164"/>
      <c r="AR70" s="164"/>
      <c r="AS70" s="164"/>
      <c r="AT70" s="164"/>
      <c r="AU70" s="164"/>
      <c r="AV70" s="164"/>
      <c r="AW70" s="164"/>
      <c r="AX70" s="164"/>
      <c r="AY70" s="164"/>
      <c r="AZ70" s="164"/>
      <c r="BA70" s="164"/>
      <c r="BB70" s="164"/>
      <c r="BC70" s="164"/>
      <c r="BD70" s="164"/>
      <c r="BE70" s="164"/>
      <c r="BF70" s="2067"/>
      <c r="BG70" s="2068"/>
      <c r="BH70" s="2068"/>
      <c r="BI70" s="2068"/>
      <c r="BJ70" s="2068"/>
      <c r="BK70" s="2068"/>
      <c r="BL70" s="2068"/>
      <c r="BM70" s="2068"/>
      <c r="BN70" s="2068"/>
      <c r="BO70" s="2068"/>
      <c r="BP70" s="2068"/>
      <c r="BQ70" s="2068"/>
      <c r="BR70" s="2068"/>
      <c r="BS70" s="2068"/>
      <c r="BT70" s="2068"/>
      <c r="BU70" s="2068"/>
      <c r="BV70" s="2068"/>
      <c r="BW70" s="2068"/>
      <c r="BX70" s="2069"/>
      <c r="BY70" s="191"/>
      <c r="BZ70" s="191"/>
      <c r="CA70" s="191"/>
      <c r="CB70" s="191"/>
      <c r="CC70" s="191"/>
      <c r="CD70" s="191"/>
      <c r="CE70" s="191"/>
      <c r="CF70" s="191"/>
      <c r="CG70" s="191"/>
      <c r="CH70" s="191"/>
      <c r="CI70" s="191"/>
      <c r="CJ70" s="191"/>
      <c r="CK70" s="191"/>
      <c r="CL70" s="191"/>
      <c r="CM70" s="191"/>
      <c r="CN70" s="191"/>
      <c r="CO70" s="191"/>
      <c r="CP70" s="191"/>
      <c r="CQ70" s="191"/>
      <c r="CR70" s="191"/>
      <c r="CS70" s="191"/>
      <c r="CT70" s="191"/>
      <c r="CU70" s="191"/>
      <c r="CV70" s="191"/>
      <c r="CW70" s="191"/>
      <c r="CX70" s="191"/>
      <c r="CY70" s="191"/>
      <c r="CZ70" s="191"/>
      <c r="DA70" s="191"/>
      <c r="DB70" s="191"/>
      <c r="DC70" s="191"/>
      <c r="DD70" s="191"/>
      <c r="DE70" s="191"/>
      <c r="DF70" s="191"/>
      <c r="DG70" s="191"/>
      <c r="DH70" s="191"/>
      <c r="DI70" s="191"/>
      <c r="DJ70" s="191"/>
      <c r="DK70" s="191"/>
      <c r="DL70" s="191"/>
      <c r="DM70" s="191"/>
      <c r="DN70" s="191"/>
      <c r="DO70" s="191"/>
      <c r="DP70" s="191"/>
      <c r="DQ70" s="191"/>
      <c r="DR70" s="191"/>
      <c r="DS70" s="191"/>
      <c r="DT70" s="191"/>
      <c r="DU70" s="191"/>
      <c r="DV70" s="191"/>
      <c r="DW70" s="191"/>
      <c r="DX70" s="191"/>
      <c r="DY70" s="191"/>
      <c r="DZ70" s="191"/>
      <c r="EA70" s="191"/>
      <c r="EB70" s="191"/>
      <c r="EC70" s="191"/>
      <c r="ED70" s="2091"/>
      <c r="EE70" s="2092"/>
      <c r="EF70" s="2092"/>
      <c r="EG70" s="2092"/>
      <c r="EH70" s="2092"/>
      <c r="EI70" s="2092"/>
      <c r="EJ70" s="2092"/>
      <c r="EK70" s="2092"/>
      <c r="EL70" s="2092"/>
      <c r="EM70" s="2092"/>
      <c r="EN70" s="2092"/>
      <c r="EO70" s="2092"/>
      <c r="EP70" s="2092"/>
      <c r="EQ70" s="2092"/>
      <c r="ER70" s="2092"/>
      <c r="ES70" s="2092"/>
      <c r="ET70" s="2092"/>
      <c r="EU70" s="2092"/>
      <c r="EV70" s="2092"/>
      <c r="EW70" s="191"/>
      <c r="EX70" s="191"/>
      <c r="EY70" s="191"/>
      <c r="EZ70" s="191"/>
      <c r="FA70" s="191"/>
      <c r="FB70" s="191"/>
      <c r="FC70" s="191"/>
      <c r="FD70" s="191"/>
      <c r="FE70" s="191"/>
      <c r="FF70" s="191"/>
      <c r="FG70" s="191"/>
      <c r="FH70" s="191"/>
      <c r="FI70" s="191"/>
      <c r="FJ70" s="191"/>
      <c r="FK70" s="191"/>
      <c r="FL70" s="191"/>
      <c r="FM70" s="191"/>
      <c r="FN70" s="191"/>
      <c r="FO70" s="191"/>
      <c r="FP70" s="191"/>
      <c r="FQ70" s="191"/>
      <c r="FR70" s="191"/>
      <c r="FS70" s="191"/>
      <c r="FT70" s="191"/>
      <c r="FU70" s="191"/>
      <c r="FV70" s="191"/>
      <c r="FW70" s="191"/>
      <c r="FX70" s="191"/>
      <c r="FY70" s="191"/>
      <c r="FZ70" s="191"/>
      <c r="GA70" s="191"/>
      <c r="GB70" s="191"/>
      <c r="GC70" s="191"/>
      <c r="GD70" s="191"/>
      <c r="GE70" s="191"/>
      <c r="GF70" s="191"/>
      <c r="GG70" s="191"/>
      <c r="GH70" s="191"/>
      <c r="GI70" s="191"/>
      <c r="GJ70" s="191"/>
      <c r="GK70" s="191"/>
      <c r="GL70" s="191"/>
      <c r="GM70" s="191"/>
      <c r="GN70" s="191"/>
      <c r="GO70" s="191"/>
      <c r="GP70" s="191"/>
      <c r="GQ70" s="191"/>
      <c r="GR70" s="191"/>
      <c r="GS70" s="191"/>
      <c r="GT70" s="191"/>
      <c r="GU70" s="191"/>
      <c r="GV70" s="191"/>
      <c r="GW70" s="191"/>
      <c r="GX70" s="191"/>
      <c r="GY70" s="191"/>
      <c r="GZ70" s="191"/>
      <c r="HA70" s="191"/>
      <c r="HB70" s="2091"/>
      <c r="HC70" s="2092"/>
      <c r="HD70" s="2092"/>
      <c r="HE70" s="2092"/>
      <c r="HF70" s="2092"/>
      <c r="HG70" s="2092"/>
      <c r="HH70" s="2092"/>
      <c r="HI70" s="2092"/>
      <c r="HJ70" s="2092"/>
      <c r="HK70" s="2092"/>
      <c r="HL70" s="2092"/>
      <c r="HM70" s="2092"/>
      <c r="HN70" s="2092"/>
      <c r="HO70" s="2092"/>
      <c r="HP70" s="2092"/>
      <c r="HQ70" s="2092"/>
      <c r="HR70" s="2092"/>
      <c r="HS70" s="2092"/>
      <c r="HT70" s="2092"/>
    </row>
    <row r="71" spans="1:228" ht="20.25" customHeight="1" x14ac:dyDescent="0.2">
      <c r="A71" s="2072" t="s">
        <v>61</v>
      </c>
      <c r="B71" s="2072"/>
      <c r="C71" s="2063" t="s">
        <v>62</v>
      </c>
      <c r="D71" s="2063"/>
      <c r="E71" s="1736" t="s">
        <v>969</v>
      </c>
      <c r="F71" s="1737"/>
      <c r="G71" s="1737"/>
      <c r="H71" s="1737"/>
      <c r="I71" s="87"/>
      <c r="J71" s="87"/>
      <c r="K71" s="87"/>
      <c r="L71" s="87"/>
      <c r="M71" s="233"/>
      <c r="N71" s="233"/>
      <c r="O71" s="233"/>
      <c r="P71" s="233"/>
      <c r="Q71" s="95"/>
      <c r="R71" s="87"/>
      <c r="S71" s="87"/>
      <c r="T71" s="87"/>
      <c r="U71" s="95"/>
      <c r="V71" s="87"/>
      <c r="W71" s="87"/>
      <c r="X71" s="87"/>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95"/>
      <c r="BH71" s="95"/>
      <c r="BI71" s="95"/>
      <c r="BJ71" s="95"/>
      <c r="BK71" s="95"/>
      <c r="BL71" s="95"/>
      <c r="BM71" s="95"/>
      <c r="BN71" s="95"/>
      <c r="BO71" s="95"/>
      <c r="BP71" s="95"/>
      <c r="BQ71" s="1737" t="s">
        <v>971</v>
      </c>
      <c r="BR71" s="1737"/>
      <c r="BS71" s="1737"/>
      <c r="BT71" s="1737"/>
      <c r="BU71" s="1737"/>
      <c r="BV71" s="1737"/>
      <c r="BW71" s="1737"/>
      <c r="BX71" s="1737"/>
      <c r="BY71" s="2088"/>
      <c r="BZ71" s="2088"/>
      <c r="CA71" s="2089"/>
      <c r="CB71" s="2089"/>
      <c r="CC71" s="892"/>
      <c r="CD71" s="892"/>
      <c r="CE71" s="892"/>
      <c r="CF71" s="892"/>
      <c r="CG71" s="13"/>
      <c r="CH71" s="13"/>
      <c r="CI71" s="13"/>
      <c r="CJ71" s="13"/>
      <c r="CK71" s="13"/>
      <c r="CL71" s="13"/>
      <c r="CM71" s="13"/>
      <c r="CN71" s="13"/>
      <c r="CO71" s="237"/>
      <c r="CP71" s="13"/>
      <c r="CQ71" s="13"/>
      <c r="CR71" s="13"/>
      <c r="CS71" s="237"/>
      <c r="CT71" s="13"/>
      <c r="CU71" s="13"/>
      <c r="CV71" s="13"/>
      <c r="CW71" s="237"/>
      <c r="CX71" s="237"/>
      <c r="CY71" s="237"/>
      <c r="CZ71" s="237"/>
      <c r="DA71" s="237"/>
      <c r="DB71" s="237"/>
      <c r="DC71" s="237"/>
      <c r="DD71" s="237"/>
      <c r="DE71" s="237"/>
      <c r="DF71" s="237"/>
      <c r="DG71" s="237"/>
      <c r="DH71" s="237"/>
      <c r="DI71" s="237"/>
      <c r="DJ71" s="237"/>
      <c r="DK71" s="237"/>
      <c r="DL71" s="237"/>
      <c r="DM71" s="237"/>
      <c r="DN71" s="237"/>
      <c r="DO71" s="237"/>
      <c r="DP71" s="237"/>
      <c r="DQ71" s="237"/>
      <c r="DR71" s="237"/>
      <c r="DS71" s="237"/>
      <c r="DT71" s="237"/>
      <c r="DU71" s="237"/>
      <c r="DV71" s="237"/>
      <c r="DW71" s="237"/>
      <c r="DX71" s="237"/>
      <c r="DY71" s="237"/>
      <c r="DZ71" s="237"/>
      <c r="EA71" s="237"/>
      <c r="EB71" s="237"/>
      <c r="EC71" s="237"/>
      <c r="ED71" s="237"/>
      <c r="EE71" s="237"/>
      <c r="EF71" s="237"/>
      <c r="EG71" s="237"/>
      <c r="EH71" s="237"/>
      <c r="EI71" s="237"/>
      <c r="EJ71" s="237"/>
      <c r="EK71" s="237"/>
      <c r="EL71" s="237"/>
      <c r="EM71" s="237"/>
      <c r="EN71" s="237"/>
      <c r="EO71" s="892"/>
      <c r="EP71" s="892"/>
      <c r="EQ71" s="892"/>
      <c r="ER71" s="892"/>
      <c r="ES71" s="892"/>
      <c r="ET71" s="892"/>
      <c r="EU71" s="892"/>
      <c r="EV71" s="892"/>
      <c r="EW71" s="2088"/>
      <c r="EX71" s="2088"/>
      <c r="EY71" s="2089"/>
      <c r="EZ71" s="2089"/>
      <c r="FA71" s="892"/>
      <c r="FB71" s="892"/>
      <c r="FC71" s="892"/>
      <c r="FD71" s="892"/>
      <c r="FE71" s="13"/>
      <c r="FF71" s="13"/>
      <c r="FG71" s="13"/>
      <c r="FH71" s="13"/>
      <c r="FI71" s="13"/>
      <c r="FJ71" s="13"/>
      <c r="FK71" s="13"/>
      <c r="FL71" s="13"/>
      <c r="FM71" s="237"/>
      <c r="FN71" s="13"/>
      <c r="FO71" s="13"/>
      <c r="FP71" s="13"/>
      <c r="FQ71" s="237"/>
      <c r="FR71" s="13"/>
      <c r="FS71" s="13"/>
      <c r="FT71" s="13"/>
      <c r="FU71" s="237"/>
      <c r="FV71" s="237"/>
      <c r="FW71" s="237"/>
      <c r="FX71" s="237"/>
      <c r="FY71" s="237"/>
      <c r="FZ71" s="237"/>
      <c r="GA71" s="237"/>
      <c r="GB71" s="237"/>
      <c r="GC71" s="237"/>
      <c r="GD71" s="237"/>
      <c r="GE71" s="237"/>
      <c r="GF71" s="237"/>
      <c r="GG71" s="237"/>
      <c r="GH71" s="237"/>
      <c r="GI71" s="237"/>
      <c r="GJ71" s="237"/>
      <c r="GK71" s="237"/>
      <c r="GL71" s="237"/>
      <c r="GM71" s="237"/>
      <c r="GN71" s="237"/>
      <c r="GO71" s="237"/>
      <c r="GP71" s="237"/>
      <c r="GQ71" s="237"/>
      <c r="GR71" s="237"/>
      <c r="GS71" s="237"/>
      <c r="GT71" s="237"/>
      <c r="GU71" s="237"/>
      <c r="GV71" s="237"/>
      <c r="GW71" s="237"/>
      <c r="GX71" s="237"/>
      <c r="GY71" s="237"/>
      <c r="GZ71" s="237"/>
      <c r="HA71" s="237"/>
      <c r="HB71" s="237"/>
      <c r="HC71" s="237"/>
      <c r="HD71" s="237"/>
      <c r="HE71" s="237"/>
      <c r="HF71" s="237"/>
      <c r="HG71" s="237"/>
      <c r="HH71" s="237"/>
      <c r="HI71" s="237"/>
      <c r="HJ71" s="237"/>
      <c r="HK71" s="237"/>
      <c r="HL71" s="237"/>
      <c r="HM71" s="892"/>
      <c r="HN71" s="892"/>
      <c r="HO71" s="892"/>
      <c r="HP71" s="892"/>
      <c r="HQ71" s="892"/>
      <c r="HR71" s="892"/>
      <c r="HS71" s="892"/>
      <c r="HT71" s="892"/>
    </row>
    <row r="72" spans="1:228" ht="20.25" customHeight="1" x14ac:dyDescent="0.2">
      <c r="A72" s="2072"/>
      <c r="B72" s="2072"/>
      <c r="C72" s="2063"/>
      <c r="D72" s="2063"/>
      <c r="E72" s="97"/>
      <c r="F72" s="13"/>
      <c r="G72" s="97"/>
      <c r="H72" s="98"/>
      <c r="I72" s="224"/>
      <c r="J72" s="225"/>
      <c r="K72" s="225"/>
      <c r="L72" s="225"/>
      <c r="M72" s="225"/>
      <c r="N72" s="226"/>
      <c r="O72" s="226"/>
      <c r="P72" s="226"/>
      <c r="Q72" s="102"/>
      <c r="R72" s="102"/>
      <c r="S72" s="102"/>
      <c r="T72" s="102"/>
      <c r="U72" s="102"/>
      <c r="V72" s="102"/>
      <c r="W72" s="102"/>
      <c r="X72" s="102"/>
      <c r="Y72" s="102"/>
      <c r="Z72" s="102"/>
      <c r="AA72" s="103"/>
      <c r="AB72" s="103"/>
      <c r="AC72" s="102"/>
      <c r="AD72" s="103"/>
      <c r="AE72" s="103"/>
      <c r="AF72" s="103"/>
      <c r="AG72" s="102"/>
      <c r="AH72" s="103"/>
      <c r="AI72" s="103"/>
      <c r="AJ72" s="103"/>
      <c r="AK72" s="102"/>
      <c r="AL72" s="103"/>
      <c r="AM72" s="103"/>
      <c r="AN72" s="103"/>
      <c r="AO72" s="102"/>
      <c r="AP72" s="103"/>
      <c r="AQ72" s="103"/>
      <c r="AR72" s="103"/>
      <c r="AS72" s="102"/>
      <c r="AT72" s="103"/>
      <c r="AU72" s="103"/>
      <c r="AV72" s="103"/>
      <c r="AW72" s="102"/>
      <c r="AX72" s="103"/>
      <c r="AY72" s="103"/>
      <c r="AZ72" s="103"/>
      <c r="BA72" s="102"/>
      <c r="BB72" s="87"/>
      <c r="BC72" s="87"/>
      <c r="BD72" s="87"/>
      <c r="BE72" s="102"/>
      <c r="BF72" s="87"/>
      <c r="BG72" s="87"/>
      <c r="BH72" s="87"/>
      <c r="BI72" s="102"/>
      <c r="BJ72" s="87"/>
      <c r="BK72" s="87"/>
      <c r="BL72" s="87"/>
      <c r="BM72" s="63"/>
      <c r="BN72" s="13"/>
      <c r="BO72" s="13"/>
      <c r="BP72" s="13"/>
      <c r="BQ72" s="97"/>
      <c r="BR72" s="13"/>
      <c r="BS72" s="97"/>
      <c r="BT72" s="98"/>
      <c r="BU72" s="99"/>
      <c r="BV72" s="97"/>
      <c r="BW72" s="97"/>
      <c r="BX72" s="97"/>
      <c r="BY72" s="2088"/>
      <c r="BZ72" s="2088"/>
      <c r="CA72" s="2089"/>
      <c r="CB72" s="2089"/>
      <c r="CC72" s="97"/>
      <c r="CD72" s="13"/>
      <c r="CE72" s="97"/>
      <c r="CF72" s="97"/>
      <c r="CG72" s="97"/>
      <c r="CH72" s="97"/>
      <c r="CI72" s="97"/>
      <c r="CJ72" s="97"/>
      <c r="CK72" s="97"/>
      <c r="CL72" s="100"/>
      <c r="CM72" s="100"/>
      <c r="CN72" s="100"/>
      <c r="CO72" s="63"/>
      <c r="CP72" s="63"/>
      <c r="CQ72" s="63"/>
      <c r="CR72" s="63"/>
      <c r="CS72" s="63"/>
      <c r="CT72" s="63"/>
      <c r="CU72" s="63"/>
      <c r="CV72" s="63"/>
      <c r="CW72" s="63"/>
      <c r="CX72" s="63"/>
      <c r="CY72" s="14"/>
      <c r="CZ72" s="14"/>
      <c r="DA72" s="63"/>
      <c r="DB72" s="14"/>
      <c r="DC72" s="14"/>
      <c r="DD72" s="14"/>
      <c r="DE72" s="63"/>
      <c r="DF72" s="14"/>
      <c r="DG72" s="14"/>
      <c r="DH72" s="14"/>
      <c r="DI72" s="63"/>
      <c r="DJ72" s="14"/>
      <c r="DK72" s="14"/>
      <c r="DL72" s="14"/>
      <c r="DM72" s="63"/>
      <c r="DN72" s="14"/>
      <c r="DO72" s="14"/>
      <c r="DP72" s="14"/>
      <c r="DQ72" s="63"/>
      <c r="DR72" s="14"/>
      <c r="DS72" s="14"/>
      <c r="DT72" s="14"/>
      <c r="DU72" s="63"/>
      <c r="DV72" s="14"/>
      <c r="DW72" s="14"/>
      <c r="DX72" s="14"/>
      <c r="DY72" s="63"/>
      <c r="DZ72" s="13"/>
      <c r="EA72" s="13"/>
      <c r="EB72" s="13"/>
      <c r="EC72" s="63"/>
      <c r="ED72" s="13"/>
      <c r="EE72" s="13"/>
      <c r="EF72" s="13"/>
      <c r="EG72" s="63"/>
      <c r="EH72" s="13"/>
      <c r="EI72" s="13"/>
      <c r="EJ72" s="13"/>
      <c r="EK72" s="13"/>
      <c r="EL72" s="13"/>
      <c r="EM72" s="13"/>
      <c r="EN72" s="63"/>
      <c r="EO72" s="97"/>
      <c r="EP72" s="13"/>
      <c r="EQ72" s="97"/>
      <c r="ER72" s="97"/>
      <c r="ES72" s="97"/>
      <c r="ET72" s="97"/>
      <c r="EU72" s="97"/>
      <c r="EV72" s="97"/>
      <c r="EW72" s="2088"/>
      <c r="EX72" s="2088"/>
      <c r="EY72" s="2089"/>
      <c r="EZ72" s="2089"/>
      <c r="FA72" s="97"/>
      <c r="FB72" s="13"/>
      <c r="FC72" s="97"/>
      <c r="FD72" s="97"/>
      <c r="FE72" s="97"/>
      <c r="FF72" s="97"/>
      <c r="FG72" s="97"/>
      <c r="FH72" s="97"/>
      <c r="FI72" s="97"/>
      <c r="FJ72" s="100"/>
      <c r="FK72" s="100"/>
      <c r="FL72" s="100"/>
      <c r="FM72" s="63"/>
      <c r="FN72" s="63"/>
      <c r="FO72" s="63"/>
      <c r="FP72" s="63"/>
      <c r="FQ72" s="63"/>
      <c r="FR72" s="63"/>
      <c r="FS72" s="63"/>
      <c r="FT72" s="63"/>
      <c r="FU72" s="63"/>
      <c r="FV72" s="63"/>
      <c r="FW72" s="14"/>
      <c r="FX72" s="14"/>
      <c r="FY72" s="63"/>
      <c r="FZ72" s="14"/>
      <c r="GA72" s="14"/>
      <c r="GB72" s="14"/>
      <c r="GC72" s="63"/>
      <c r="GD72" s="14"/>
      <c r="GE72" s="14"/>
      <c r="GF72" s="14"/>
      <c r="GG72" s="63"/>
      <c r="GH72" s="14"/>
      <c r="GI72" s="14"/>
      <c r="GJ72" s="14"/>
      <c r="GK72" s="63"/>
      <c r="GL72" s="14"/>
      <c r="GM72" s="14"/>
      <c r="GN72" s="14"/>
      <c r="GO72" s="63"/>
      <c r="GP72" s="14"/>
      <c r="GQ72" s="14"/>
      <c r="GR72" s="14"/>
      <c r="GS72" s="63"/>
      <c r="GT72" s="14"/>
      <c r="GU72" s="14"/>
      <c r="GV72" s="14"/>
      <c r="GW72" s="63"/>
      <c r="GX72" s="13"/>
      <c r="GY72" s="13"/>
      <c r="GZ72" s="13"/>
      <c r="HA72" s="63"/>
      <c r="HB72" s="13"/>
      <c r="HC72" s="13"/>
      <c r="HD72" s="13"/>
      <c r="HE72" s="63"/>
      <c r="HF72" s="13"/>
      <c r="HG72" s="13"/>
      <c r="HH72" s="13"/>
      <c r="HI72" s="13"/>
      <c r="HJ72" s="13"/>
      <c r="HK72" s="13"/>
      <c r="HL72" s="63"/>
      <c r="HM72" s="97"/>
      <c r="HN72" s="13"/>
      <c r="HO72" s="97"/>
      <c r="HP72" s="97"/>
      <c r="HQ72" s="97"/>
      <c r="HR72" s="97"/>
      <c r="HS72" s="97"/>
      <c r="HT72" s="97"/>
    </row>
    <row r="73" spans="1:228" ht="20.25" customHeight="1" x14ac:dyDescent="0.2">
      <c r="A73" s="2072"/>
      <c r="B73" s="2072"/>
      <c r="C73" s="2063"/>
      <c r="D73" s="2063"/>
      <c r="E73" s="97"/>
      <c r="F73" s="13"/>
      <c r="G73" s="97"/>
      <c r="H73" s="98"/>
      <c r="I73" s="99"/>
      <c r="J73" s="13"/>
      <c r="K73" s="13"/>
      <c r="L73" s="13"/>
      <c r="M73" s="13"/>
      <c r="N73" s="13"/>
      <c r="O73" s="13"/>
      <c r="P73" s="100"/>
      <c r="Q73" s="63"/>
      <c r="R73" s="63"/>
      <c r="S73" s="63"/>
      <c r="T73" s="63"/>
      <c r="U73" s="63"/>
      <c r="V73" s="63"/>
      <c r="W73" s="63"/>
      <c r="X73" s="63"/>
      <c r="Y73" s="63"/>
      <c r="Z73" s="63"/>
      <c r="AA73" s="3"/>
      <c r="AB73" s="13"/>
      <c r="AC73" s="13"/>
      <c r="AD73" s="13"/>
      <c r="AE73" s="13"/>
      <c r="AF73" s="13"/>
      <c r="AG73" s="13"/>
      <c r="AH73" s="3"/>
      <c r="AI73" s="3"/>
      <c r="AJ73" s="3"/>
      <c r="AK73" s="63"/>
      <c r="AL73" s="3"/>
      <c r="AM73" s="3"/>
      <c r="AN73" s="3"/>
      <c r="AO73" s="63"/>
      <c r="AP73" s="3"/>
      <c r="AQ73" s="3"/>
      <c r="AR73" s="3"/>
      <c r="AS73" s="63"/>
      <c r="AT73" s="3"/>
      <c r="AU73" s="3"/>
      <c r="AV73" s="3"/>
      <c r="AW73" s="97"/>
      <c r="AX73" s="97"/>
      <c r="AY73" s="97"/>
      <c r="AZ73" s="97"/>
      <c r="BA73" s="100"/>
      <c r="BB73" s="100"/>
      <c r="BC73" s="13"/>
      <c r="BD73" s="13"/>
      <c r="BE73" s="63"/>
      <c r="BF73" s="13"/>
      <c r="BG73" s="13"/>
      <c r="BH73" s="13"/>
      <c r="BI73" s="63"/>
      <c r="BJ73" s="13"/>
      <c r="BK73" s="13"/>
      <c r="BL73" s="13"/>
      <c r="BM73" s="63"/>
      <c r="BN73" s="13"/>
      <c r="BO73" s="13"/>
      <c r="BP73" s="13"/>
      <c r="BQ73" s="97"/>
      <c r="BR73" s="13"/>
      <c r="BS73" s="97"/>
      <c r="BT73" s="98"/>
      <c r="BU73" s="99"/>
      <c r="BV73" s="13"/>
      <c r="BW73" s="13"/>
      <c r="BX73" s="13"/>
      <c r="BY73" s="2088"/>
      <c r="BZ73" s="2088"/>
      <c r="CA73" s="2089"/>
      <c r="CB73" s="2089"/>
      <c r="CC73" s="97"/>
      <c r="CD73" s="13"/>
      <c r="CE73" s="97"/>
      <c r="CF73" s="97"/>
      <c r="CG73" s="97"/>
      <c r="CH73" s="13"/>
      <c r="CI73" s="13"/>
      <c r="CJ73" s="13"/>
      <c r="CK73" s="13"/>
      <c r="CL73" s="13"/>
      <c r="CM73" s="13"/>
      <c r="CN73" s="100"/>
      <c r="CO73" s="63"/>
      <c r="CP73" s="63"/>
      <c r="CQ73" s="63"/>
      <c r="CR73" s="63"/>
      <c r="CS73" s="63"/>
      <c r="CT73" s="63"/>
      <c r="CU73" s="63"/>
      <c r="CV73" s="63"/>
      <c r="CW73" s="63"/>
      <c r="CX73" s="63"/>
      <c r="CY73" s="3"/>
      <c r="CZ73" s="13"/>
      <c r="DA73" s="13"/>
      <c r="DB73" s="13"/>
      <c r="DC73" s="13"/>
      <c r="DD73" s="13"/>
      <c r="DE73" s="13"/>
      <c r="DF73" s="3"/>
      <c r="DG73" s="3"/>
      <c r="DH73" s="3"/>
      <c r="DI73" s="63"/>
      <c r="DJ73" s="3"/>
      <c r="DK73" s="3"/>
      <c r="DL73" s="3"/>
      <c r="DM73" s="63"/>
      <c r="DN73" s="3"/>
      <c r="DO73" s="3"/>
      <c r="DP73" s="3"/>
      <c r="DQ73" s="63"/>
      <c r="DR73" s="3"/>
      <c r="DS73" s="3"/>
      <c r="DT73" s="3"/>
      <c r="DU73" s="97"/>
      <c r="DV73" s="97"/>
      <c r="DW73" s="97"/>
      <c r="DX73" s="97"/>
      <c r="DY73" s="100"/>
      <c r="DZ73" s="100"/>
      <c r="EA73" s="13"/>
      <c r="EB73" s="13"/>
      <c r="EC73" s="63"/>
      <c r="ED73" s="13"/>
      <c r="EE73" s="13"/>
      <c r="EF73" s="13"/>
      <c r="EG73" s="63"/>
      <c r="EH73" s="13"/>
      <c r="EI73" s="13"/>
      <c r="EJ73" s="13"/>
      <c r="EK73" s="13"/>
      <c r="EL73" s="13"/>
      <c r="EM73" s="13"/>
      <c r="EN73" s="63"/>
      <c r="EO73" s="97"/>
      <c r="EP73" s="13"/>
      <c r="EQ73" s="97"/>
      <c r="ER73" s="97"/>
      <c r="ES73" s="97"/>
      <c r="ET73" s="13"/>
      <c r="EU73" s="13"/>
      <c r="EV73" s="13"/>
      <c r="EW73" s="2088"/>
      <c r="EX73" s="2088"/>
      <c r="EY73" s="2089"/>
      <c r="EZ73" s="2089"/>
      <c r="FA73" s="97"/>
      <c r="FB73" s="13"/>
      <c r="FC73" s="97"/>
      <c r="FD73" s="97"/>
      <c r="FE73" s="97"/>
      <c r="FF73" s="13"/>
      <c r="FG73" s="13"/>
      <c r="FH73" s="13"/>
      <c r="FI73" s="13"/>
      <c r="FJ73" s="13"/>
      <c r="FK73" s="13"/>
      <c r="FL73" s="100"/>
      <c r="FM73" s="63"/>
      <c r="FN73" s="63"/>
      <c r="FO73" s="63"/>
      <c r="FP73" s="63"/>
      <c r="FQ73" s="63"/>
      <c r="FR73" s="63"/>
      <c r="FS73" s="63"/>
      <c r="FT73" s="63"/>
      <c r="FU73" s="63"/>
      <c r="FV73" s="63"/>
      <c r="FW73" s="3"/>
      <c r="FX73" s="13"/>
      <c r="FY73" s="13"/>
      <c r="FZ73" s="13"/>
      <c r="GA73" s="13"/>
      <c r="GB73" s="13"/>
      <c r="GC73" s="13"/>
      <c r="GD73" s="3"/>
      <c r="GE73" s="3"/>
      <c r="GF73" s="3"/>
      <c r="GG73" s="63"/>
      <c r="GH73" s="3"/>
      <c r="GI73" s="3"/>
      <c r="GJ73" s="3"/>
      <c r="GK73" s="63"/>
      <c r="GL73" s="3"/>
      <c r="GM73" s="3"/>
      <c r="GN73" s="3"/>
      <c r="GO73" s="63"/>
      <c r="GP73" s="3"/>
      <c r="GQ73" s="3"/>
      <c r="GR73" s="3"/>
      <c r="GS73" s="97"/>
      <c r="GT73" s="97"/>
      <c r="GU73" s="97"/>
      <c r="GV73" s="97"/>
      <c r="GW73" s="100"/>
      <c r="GX73" s="100"/>
      <c r="GY73" s="13"/>
      <c r="GZ73" s="13"/>
      <c r="HA73" s="63"/>
      <c r="HB73" s="13"/>
      <c r="HC73" s="13"/>
      <c r="HD73" s="13"/>
      <c r="HE73" s="63"/>
      <c r="HF73" s="13"/>
      <c r="HG73" s="13"/>
      <c r="HH73" s="13"/>
      <c r="HI73" s="13"/>
      <c r="HJ73" s="13"/>
      <c r="HK73" s="13"/>
      <c r="HL73" s="63"/>
      <c r="HM73" s="97"/>
      <c r="HN73" s="13"/>
      <c r="HO73" s="97"/>
      <c r="HP73" s="97"/>
      <c r="HQ73" s="97"/>
      <c r="HR73" s="13"/>
      <c r="HS73" s="13"/>
      <c r="HT73" s="13"/>
    </row>
    <row r="74" spans="1:228" ht="20.25" customHeight="1" x14ac:dyDescent="0.2">
      <c r="A74" s="2072"/>
      <c r="B74" s="2072"/>
      <c r="C74" s="2063"/>
      <c r="D74" s="2063"/>
      <c r="E74" s="97"/>
      <c r="F74" s="13"/>
      <c r="G74" s="97"/>
      <c r="H74" s="98"/>
      <c r="I74" s="99"/>
      <c r="J74" s="13"/>
      <c r="K74" s="13"/>
      <c r="L74" s="13"/>
      <c r="M74" s="13"/>
      <c r="N74" s="13"/>
      <c r="O74" s="13"/>
      <c r="P74" s="100"/>
      <c r="Q74" s="63"/>
      <c r="R74" s="63"/>
      <c r="S74" s="63"/>
      <c r="T74" s="63"/>
      <c r="U74" s="63"/>
      <c r="V74" s="63"/>
      <c r="W74" s="63"/>
      <c r="X74" s="63"/>
      <c r="Y74" s="63"/>
      <c r="Z74" s="63"/>
      <c r="AA74" s="3"/>
      <c r="AB74" s="13"/>
      <c r="AC74" s="13"/>
      <c r="AD74" s="13"/>
      <c r="AE74" s="13"/>
      <c r="AF74" s="13"/>
      <c r="AG74" s="13"/>
      <c r="AH74" s="3"/>
      <c r="AI74" s="3"/>
      <c r="AJ74" s="3"/>
      <c r="AK74" s="63"/>
      <c r="AL74" s="3"/>
      <c r="AM74" s="3"/>
      <c r="AN74" s="3"/>
      <c r="AO74" s="63"/>
      <c r="AP74" s="3"/>
      <c r="AQ74" s="3"/>
      <c r="AR74" s="3"/>
      <c r="AS74" s="63"/>
      <c r="AT74" s="3"/>
      <c r="AU74" s="3"/>
      <c r="AV74" s="3"/>
      <c r="AW74" s="97"/>
      <c r="AX74" s="97"/>
      <c r="AY74" s="97"/>
      <c r="AZ74" s="97"/>
      <c r="BA74" s="100"/>
      <c r="BB74" s="100"/>
      <c r="BC74" s="13"/>
      <c r="BD74" s="13"/>
      <c r="BE74" s="63"/>
      <c r="BF74" s="13"/>
      <c r="BG74" s="13"/>
      <c r="BH74" s="13"/>
      <c r="BI74" s="63"/>
      <c r="BJ74" s="13"/>
      <c r="BK74" s="13"/>
      <c r="BL74" s="13"/>
      <c r="BM74" s="63"/>
      <c r="BN74" s="13"/>
      <c r="BO74" s="13"/>
      <c r="BP74" s="13"/>
      <c r="BQ74" s="97"/>
      <c r="BR74" s="13"/>
      <c r="BS74" s="97"/>
      <c r="BT74" s="98"/>
      <c r="BU74" s="99"/>
      <c r="BV74" s="13"/>
      <c r="BW74" s="13"/>
      <c r="BX74" s="13"/>
      <c r="BY74" s="2088"/>
      <c r="BZ74" s="2088"/>
      <c r="CA74" s="2089"/>
      <c r="CB74" s="2089"/>
      <c r="CC74" s="97"/>
      <c r="CD74" s="13"/>
      <c r="CE74" s="97"/>
      <c r="CF74" s="97"/>
      <c r="CG74" s="97"/>
      <c r="CH74" s="13"/>
      <c r="CI74" s="13"/>
      <c r="CJ74" s="13"/>
      <c r="CK74" s="13"/>
      <c r="CL74" s="13"/>
      <c r="CM74" s="13"/>
      <c r="CN74" s="100"/>
      <c r="CO74" s="63"/>
      <c r="CP74" s="63"/>
      <c r="CQ74" s="63"/>
      <c r="CR74" s="63"/>
      <c r="CS74" s="63"/>
      <c r="CT74" s="63"/>
      <c r="CU74" s="63"/>
      <c r="CV74" s="63"/>
      <c r="CW74" s="63"/>
      <c r="CX74" s="63"/>
      <c r="CY74" s="3"/>
      <c r="CZ74" s="13"/>
      <c r="DA74" s="13"/>
      <c r="DB74" s="13"/>
      <c r="DC74" s="13"/>
      <c r="DD74" s="13"/>
      <c r="DE74" s="13"/>
      <c r="DF74" s="3"/>
      <c r="DG74" s="3"/>
      <c r="DH74" s="3"/>
      <c r="DI74" s="63"/>
      <c r="DJ74" s="3"/>
      <c r="DK74" s="3"/>
      <c r="DL74" s="3"/>
      <c r="DM74" s="63"/>
      <c r="DN74" s="3"/>
      <c r="DO74" s="3"/>
      <c r="DP74" s="3"/>
      <c r="DQ74" s="63"/>
      <c r="DR74" s="3"/>
      <c r="DS74" s="3"/>
      <c r="DT74" s="3"/>
      <c r="DU74" s="97"/>
      <c r="DV74" s="97"/>
      <c r="DW74" s="97"/>
      <c r="DX74" s="97"/>
      <c r="DY74" s="100"/>
      <c r="DZ74" s="100"/>
      <c r="EA74" s="13"/>
      <c r="EB74" s="13"/>
      <c r="EC74" s="63"/>
      <c r="ED74" s="13"/>
      <c r="EE74" s="13"/>
      <c r="EF74" s="13"/>
      <c r="EG74" s="63"/>
      <c r="EH74" s="13"/>
      <c r="EI74" s="13"/>
      <c r="EJ74" s="13"/>
      <c r="EK74" s="13"/>
      <c r="EL74" s="13"/>
      <c r="EM74" s="13"/>
      <c r="EN74" s="63"/>
      <c r="EO74" s="97"/>
      <c r="EP74" s="13"/>
      <c r="EQ74" s="97"/>
      <c r="ER74" s="97"/>
      <c r="ES74" s="97"/>
      <c r="ET74" s="13"/>
      <c r="EU74" s="13"/>
      <c r="EV74" s="13"/>
      <c r="EW74" s="2088"/>
      <c r="EX74" s="2088"/>
      <c r="EY74" s="2089"/>
      <c r="EZ74" s="2089"/>
      <c r="FA74" s="97"/>
      <c r="FB74" s="13"/>
      <c r="FC74" s="97"/>
      <c r="FD74" s="97"/>
      <c r="FE74" s="97"/>
      <c r="FF74" s="13"/>
      <c r="FG74" s="13"/>
      <c r="FH74" s="13"/>
      <c r="FI74" s="13"/>
      <c r="FJ74" s="13"/>
      <c r="FK74" s="13"/>
      <c r="FL74" s="100"/>
      <c r="FM74" s="63"/>
      <c r="FN74" s="63"/>
      <c r="FO74" s="63"/>
      <c r="FP74" s="63"/>
      <c r="FQ74" s="63"/>
      <c r="FR74" s="63"/>
      <c r="FS74" s="63"/>
      <c r="FT74" s="63"/>
      <c r="FU74" s="63"/>
      <c r="FV74" s="63"/>
      <c r="FW74" s="3"/>
      <c r="FX74" s="13"/>
      <c r="FY74" s="13"/>
      <c r="FZ74" s="13"/>
      <c r="GA74" s="13"/>
      <c r="GB74" s="13"/>
      <c r="GC74" s="13"/>
      <c r="GD74" s="3"/>
      <c r="GE74" s="3"/>
      <c r="GF74" s="3"/>
      <c r="GG74" s="63"/>
      <c r="GH74" s="3"/>
      <c r="GI74" s="3"/>
      <c r="GJ74" s="3"/>
      <c r="GK74" s="63"/>
      <c r="GL74" s="3"/>
      <c r="GM74" s="3"/>
      <c r="GN74" s="3"/>
      <c r="GO74" s="63"/>
      <c r="GP74" s="3"/>
      <c r="GQ74" s="3"/>
      <c r="GR74" s="3"/>
      <c r="GS74" s="97"/>
      <c r="GT74" s="97"/>
      <c r="GU74" s="97"/>
      <c r="GV74" s="97"/>
      <c r="GW74" s="100"/>
      <c r="GX74" s="100"/>
      <c r="GY74" s="13"/>
      <c r="GZ74" s="13"/>
      <c r="HA74" s="63"/>
      <c r="HB74" s="13"/>
      <c r="HC74" s="13"/>
      <c r="HD74" s="13"/>
      <c r="HE74" s="63"/>
      <c r="HF74" s="13"/>
      <c r="HG74" s="13"/>
      <c r="HH74" s="13"/>
      <c r="HI74" s="13"/>
      <c r="HJ74" s="13"/>
      <c r="HK74" s="13"/>
      <c r="HL74" s="63"/>
      <c r="HM74" s="97"/>
      <c r="HN74" s="13"/>
      <c r="HO74" s="97"/>
      <c r="HP74" s="97"/>
      <c r="HQ74" s="97"/>
      <c r="HR74" s="13"/>
      <c r="HS74" s="13"/>
      <c r="HT74" s="13"/>
    </row>
    <row r="75" spans="1:228" ht="20.25" customHeight="1" x14ac:dyDescent="0.2">
      <c r="A75" s="2072"/>
      <c r="B75" s="2072"/>
      <c r="C75" s="2063"/>
      <c r="D75" s="2063"/>
      <c r="E75" s="97"/>
      <c r="F75" s="13"/>
      <c r="G75" s="97"/>
      <c r="H75" s="98"/>
      <c r="I75" s="99"/>
      <c r="J75" s="13"/>
      <c r="K75" s="13"/>
      <c r="L75" s="13"/>
      <c r="M75" s="13"/>
      <c r="N75" s="13"/>
      <c r="O75" s="13"/>
      <c r="P75" s="13"/>
      <c r="Q75" s="13"/>
      <c r="R75" s="63"/>
      <c r="S75" s="63"/>
      <c r="T75" s="63"/>
      <c r="U75" s="63"/>
      <c r="V75" s="63"/>
      <c r="W75" s="63"/>
      <c r="X75" s="63"/>
      <c r="Y75" s="63"/>
      <c r="Z75" s="63"/>
      <c r="AA75" s="3"/>
      <c r="AB75" s="13"/>
      <c r="AC75" s="13"/>
      <c r="AD75" s="13"/>
      <c r="AE75" s="13"/>
      <c r="AF75" s="13"/>
      <c r="AG75" s="13"/>
      <c r="AH75" s="3"/>
      <c r="AI75" s="3"/>
      <c r="AJ75" s="3"/>
      <c r="AK75" s="63"/>
      <c r="AL75" s="3"/>
      <c r="AM75" s="3"/>
      <c r="AN75" s="3"/>
      <c r="AO75" s="63"/>
      <c r="AP75" s="3"/>
      <c r="AQ75" s="3"/>
      <c r="AR75" s="3"/>
      <c r="AS75" s="63"/>
      <c r="AT75" s="3"/>
      <c r="AU75" s="3"/>
      <c r="AV75" s="3"/>
      <c r="AW75" s="13"/>
      <c r="AX75" s="13"/>
      <c r="AY75" s="13"/>
      <c r="AZ75" s="13"/>
      <c r="BA75" s="13"/>
      <c r="BB75" s="13"/>
      <c r="BC75" s="13"/>
      <c r="BD75" s="13"/>
      <c r="BE75" s="63"/>
      <c r="BF75" s="13"/>
      <c r="BG75" s="13"/>
      <c r="BH75" s="13"/>
      <c r="BI75" s="63"/>
      <c r="BJ75" s="13"/>
      <c r="BK75" s="13"/>
      <c r="BL75" s="13"/>
      <c r="BM75" s="63"/>
      <c r="BN75" s="13"/>
      <c r="BO75" s="13"/>
      <c r="BP75" s="13"/>
      <c r="BQ75" s="97"/>
      <c r="BR75" s="13"/>
      <c r="BS75" s="97"/>
      <c r="BT75" s="98"/>
      <c r="BU75" s="99"/>
      <c r="BV75" s="13"/>
      <c r="BW75" s="13"/>
      <c r="BX75" s="13"/>
      <c r="BY75" s="2088"/>
      <c r="BZ75" s="2088"/>
      <c r="CA75" s="2089"/>
      <c r="CB75" s="2089"/>
      <c r="CC75" s="97"/>
      <c r="CD75" s="13"/>
      <c r="CE75" s="97"/>
      <c r="CF75" s="97"/>
      <c r="CG75" s="97"/>
      <c r="CH75" s="13"/>
      <c r="CI75" s="13"/>
      <c r="CJ75" s="13"/>
      <c r="CK75" s="13"/>
      <c r="CL75" s="13"/>
      <c r="CM75" s="13"/>
      <c r="CN75" s="13"/>
      <c r="CO75" s="13"/>
      <c r="CP75" s="63"/>
      <c r="CQ75" s="63"/>
      <c r="CR75" s="63"/>
      <c r="CS75" s="63"/>
      <c r="CT75" s="63"/>
      <c r="CU75" s="63"/>
      <c r="CV75" s="63"/>
      <c r="CW75" s="63"/>
      <c r="CX75" s="63"/>
      <c r="CY75" s="3"/>
      <c r="CZ75" s="13"/>
      <c r="DA75" s="13"/>
      <c r="DB75" s="13"/>
      <c r="DC75" s="13"/>
      <c r="DD75" s="13"/>
      <c r="DE75" s="13"/>
      <c r="DF75" s="3"/>
      <c r="DG75" s="3"/>
      <c r="DH75" s="3"/>
      <c r="DI75" s="63"/>
      <c r="DJ75" s="3"/>
      <c r="DK75" s="3"/>
      <c r="DL75" s="3"/>
      <c r="DM75" s="63"/>
      <c r="DN75" s="3"/>
      <c r="DO75" s="3"/>
      <c r="DP75" s="3"/>
      <c r="DQ75" s="63"/>
      <c r="DR75" s="3"/>
      <c r="DS75" s="3"/>
      <c r="DT75" s="3"/>
      <c r="DU75" s="13"/>
      <c r="DV75" s="13"/>
      <c r="DW75" s="13"/>
      <c r="DX75" s="13"/>
      <c r="DY75" s="13"/>
      <c r="DZ75" s="13"/>
      <c r="EA75" s="13"/>
      <c r="EB75" s="13"/>
      <c r="EC75" s="63"/>
      <c r="ED75" s="13"/>
      <c r="EE75" s="13"/>
      <c r="EF75" s="13"/>
      <c r="EG75" s="63"/>
      <c r="EH75" s="13"/>
      <c r="EI75" s="13"/>
      <c r="EJ75" s="13"/>
      <c r="EK75" s="13"/>
      <c r="EL75" s="13"/>
      <c r="EM75" s="13"/>
      <c r="EN75" s="63"/>
      <c r="EO75" s="97"/>
      <c r="EP75" s="13"/>
      <c r="EQ75" s="97"/>
      <c r="ER75" s="97"/>
      <c r="ES75" s="97"/>
      <c r="ET75" s="13"/>
      <c r="EU75" s="13"/>
      <c r="EV75" s="13"/>
      <c r="EW75" s="2088"/>
      <c r="EX75" s="2088"/>
      <c r="EY75" s="2089"/>
      <c r="EZ75" s="2089"/>
      <c r="FA75" s="97"/>
      <c r="FB75" s="13"/>
      <c r="FC75" s="97"/>
      <c r="FD75" s="97"/>
      <c r="FE75" s="97"/>
      <c r="FF75" s="13"/>
      <c r="FG75" s="13"/>
      <c r="FH75" s="13"/>
      <c r="FI75" s="13"/>
      <c r="FJ75" s="13"/>
      <c r="FK75" s="13"/>
      <c r="FL75" s="13"/>
      <c r="FM75" s="13"/>
      <c r="FN75" s="63"/>
      <c r="FO75" s="63"/>
      <c r="FP75" s="63"/>
      <c r="FQ75" s="63"/>
      <c r="FR75" s="63"/>
      <c r="FS75" s="63"/>
      <c r="FT75" s="63"/>
      <c r="FU75" s="63"/>
      <c r="FV75" s="63"/>
      <c r="FW75" s="3"/>
      <c r="FX75" s="13"/>
      <c r="FY75" s="13"/>
      <c r="FZ75" s="13"/>
      <c r="GA75" s="13"/>
      <c r="GB75" s="13"/>
      <c r="GC75" s="13"/>
      <c r="GD75" s="3"/>
      <c r="GE75" s="3"/>
      <c r="GF75" s="3"/>
      <c r="GG75" s="63"/>
      <c r="GH75" s="3"/>
      <c r="GI75" s="3"/>
      <c r="GJ75" s="3"/>
      <c r="GK75" s="63"/>
      <c r="GL75" s="3"/>
      <c r="GM75" s="3"/>
      <c r="GN75" s="3"/>
      <c r="GO75" s="63"/>
      <c r="GP75" s="3"/>
      <c r="GQ75" s="3"/>
      <c r="GR75" s="3"/>
      <c r="GS75" s="13"/>
      <c r="GT75" s="13"/>
      <c r="GU75" s="13"/>
      <c r="GV75" s="13"/>
      <c r="GW75" s="13"/>
      <c r="GX75" s="13"/>
      <c r="GY75" s="13"/>
      <c r="GZ75" s="13"/>
      <c r="HA75" s="63"/>
      <c r="HB75" s="13"/>
      <c r="HC75" s="13"/>
      <c r="HD75" s="13"/>
      <c r="HE75" s="63"/>
      <c r="HF75" s="13"/>
      <c r="HG75" s="13"/>
      <c r="HH75" s="13"/>
      <c r="HI75" s="13"/>
      <c r="HJ75" s="13"/>
      <c r="HK75" s="13"/>
      <c r="HL75" s="63"/>
      <c r="HM75" s="97"/>
      <c r="HN75" s="13"/>
      <c r="HO75" s="97"/>
      <c r="HP75" s="97"/>
      <c r="HQ75" s="97"/>
      <c r="HR75" s="13"/>
      <c r="HS75" s="13"/>
      <c r="HT75" s="13"/>
    </row>
    <row r="76" spans="1:228" ht="20.25" customHeight="1" x14ac:dyDescent="0.2">
      <c r="A76" s="2072"/>
      <c r="B76" s="2072"/>
      <c r="C76" s="2063"/>
      <c r="D76" s="2063"/>
      <c r="E76" s="97"/>
      <c r="F76" s="13"/>
      <c r="G76" s="97"/>
      <c r="H76" s="98"/>
      <c r="I76" s="99"/>
      <c r="J76" s="13"/>
      <c r="K76" s="13"/>
      <c r="L76" s="13"/>
      <c r="M76" s="13"/>
      <c r="N76" s="13"/>
      <c r="O76" s="13"/>
      <c r="P76" s="13"/>
      <c r="Q76" s="13"/>
      <c r="R76" s="63"/>
      <c r="S76" s="63"/>
      <c r="T76" s="63"/>
      <c r="U76" s="63"/>
      <c r="V76" s="63"/>
      <c r="W76" s="63"/>
      <c r="X76" s="63"/>
      <c r="Y76" s="63"/>
      <c r="Z76" s="63"/>
      <c r="AA76" s="3"/>
      <c r="AB76" s="13"/>
      <c r="AC76" s="13"/>
      <c r="AD76" s="13"/>
      <c r="AE76" s="13"/>
      <c r="AF76" s="13"/>
      <c r="AG76" s="13"/>
      <c r="AH76" s="3"/>
      <c r="AI76" s="3"/>
      <c r="AJ76" s="3"/>
      <c r="AK76" s="63"/>
      <c r="AL76" s="3"/>
      <c r="AM76" s="3"/>
      <c r="AN76" s="3"/>
      <c r="AO76" s="63"/>
      <c r="AP76" s="3"/>
      <c r="AQ76" s="3"/>
      <c r="AR76" s="3"/>
      <c r="AS76" s="63"/>
      <c r="AT76" s="3"/>
      <c r="AU76" s="3"/>
      <c r="AV76" s="3"/>
      <c r="AW76" s="13"/>
      <c r="AX76" s="13"/>
      <c r="AY76" s="13"/>
      <c r="AZ76" s="13"/>
      <c r="BA76" s="13"/>
      <c r="BB76" s="13"/>
      <c r="BC76" s="13"/>
      <c r="BD76" s="13"/>
      <c r="BE76" s="63"/>
      <c r="BF76" s="13"/>
      <c r="BG76" s="13"/>
      <c r="BH76" s="13"/>
      <c r="BI76" s="63"/>
      <c r="BJ76" s="13"/>
      <c r="BK76" s="13"/>
      <c r="BL76" s="13"/>
      <c r="BM76" s="63"/>
      <c r="BN76" s="13"/>
      <c r="BO76" s="13"/>
      <c r="BP76" s="13"/>
      <c r="BQ76" s="97"/>
      <c r="BR76" s="13"/>
      <c r="BS76" s="97"/>
      <c r="BT76" s="98"/>
      <c r="BU76" s="99"/>
      <c r="BV76" s="13"/>
      <c r="BW76" s="13"/>
      <c r="BX76" s="13"/>
      <c r="BY76" s="2088"/>
      <c r="BZ76" s="2088"/>
      <c r="CA76" s="2089"/>
      <c r="CB76" s="2089"/>
      <c r="CC76" s="97"/>
      <c r="CD76" s="13"/>
      <c r="CE76" s="97"/>
      <c r="CF76" s="97"/>
      <c r="CG76" s="97"/>
      <c r="CH76" s="13"/>
      <c r="CI76" s="13"/>
      <c r="CJ76" s="13"/>
      <c r="CK76" s="13"/>
      <c r="CL76" s="13"/>
      <c r="CM76" s="13"/>
      <c r="CN76" s="13"/>
      <c r="CO76" s="13"/>
      <c r="CP76" s="63"/>
      <c r="CQ76" s="63"/>
      <c r="CR76" s="63"/>
      <c r="CS76" s="63"/>
      <c r="CT76" s="63"/>
      <c r="CU76" s="63"/>
      <c r="CV76" s="63"/>
      <c r="CW76" s="63"/>
      <c r="CX76" s="63"/>
      <c r="CY76" s="3"/>
      <c r="CZ76" s="13"/>
      <c r="DA76" s="13"/>
      <c r="DB76" s="13"/>
      <c r="DC76" s="13"/>
      <c r="DD76" s="13"/>
      <c r="DE76" s="13"/>
      <c r="DF76" s="3"/>
      <c r="DG76" s="3"/>
      <c r="DH76" s="3"/>
      <c r="DI76" s="63"/>
      <c r="DJ76" s="3"/>
      <c r="DK76" s="3"/>
      <c r="DL76" s="3"/>
      <c r="DM76" s="63"/>
      <c r="DN76" s="3"/>
      <c r="DO76" s="3"/>
      <c r="DP76" s="3"/>
      <c r="DQ76" s="63"/>
      <c r="DR76" s="3"/>
      <c r="DS76" s="3"/>
      <c r="DT76" s="3"/>
      <c r="DU76" s="13"/>
      <c r="DV76" s="13"/>
      <c r="DW76" s="13"/>
      <c r="DX76" s="13"/>
      <c r="DY76" s="13"/>
      <c r="DZ76" s="13"/>
      <c r="EA76" s="13"/>
      <c r="EB76" s="13"/>
      <c r="EC76" s="63"/>
      <c r="ED76" s="13"/>
      <c r="EE76" s="13"/>
      <c r="EF76" s="13"/>
      <c r="EG76" s="63"/>
      <c r="EH76" s="13"/>
      <c r="EI76" s="13"/>
      <c r="EJ76" s="13"/>
      <c r="EK76" s="13"/>
      <c r="EL76" s="13"/>
      <c r="EM76" s="13"/>
      <c r="EN76" s="63"/>
      <c r="EO76" s="97"/>
      <c r="EP76" s="13"/>
      <c r="EQ76" s="97"/>
      <c r="ER76" s="97"/>
      <c r="ES76" s="97"/>
      <c r="ET76" s="13"/>
      <c r="EU76" s="13"/>
      <c r="EV76" s="13"/>
      <c r="EW76" s="2088"/>
      <c r="EX76" s="2088"/>
      <c r="EY76" s="2089"/>
      <c r="EZ76" s="2089"/>
      <c r="FA76" s="97"/>
      <c r="FB76" s="13"/>
      <c r="FC76" s="97"/>
      <c r="FD76" s="97"/>
      <c r="FE76" s="97"/>
      <c r="FF76" s="13"/>
      <c r="FG76" s="13"/>
      <c r="FH76" s="13"/>
      <c r="FI76" s="13"/>
      <c r="FJ76" s="13"/>
      <c r="FK76" s="13"/>
      <c r="FL76" s="13"/>
      <c r="FM76" s="13"/>
      <c r="FN76" s="63"/>
      <c r="FO76" s="63"/>
      <c r="FP76" s="63"/>
      <c r="FQ76" s="63"/>
      <c r="FR76" s="63"/>
      <c r="FS76" s="63"/>
      <c r="FT76" s="63"/>
      <c r="FU76" s="63"/>
      <c r="FV76" s="63"/>
      <c r="FW76" s="3"/>
      <c r="FX76" s="13"/>
      <c r="FY76" s="13"/>
      <c r="FZ76" s="13"/>
      <c r="GA76" s="13"/>
      <c r="GB76" s="13"/>
      <c r="GC76" s="13"/>
      <c r="GD76" s="3"/>
      <c r="GE76" s="3"/>
      <c r="GF76" s="3"/>
      <c r="GG76" s="63"/>
      <c r="GH76" s="3"/>
      <c r="GI76" s="3"/>
      <c r="GJ76" s="3"/>
      <c r="GK76" s="63"/>
      <c r="GL76" s="3"/>
      <c r="GM76" s="3"/>
      <c r="GN76" s="3"/>
      <c r="GO76" s="63"/>
      <c r="GP76" s="3"/>
      <c r="GQ76" s="3"/>
      <c r="GR76" s="3"/>
      <c r="GS76" s="13"/>
      <c r="GT76" s="13"/>
      <c r="GU76" s="13"/>
      <c r="GV76" s="13"/>
      <c r="GW76" s="13"/>
      <c r="GX76" s="13"/>
      <c r="GY76" s="13"/>
      <c r="GZ76" s="13"/>
      <c r="HA76" s="63"/>
      <c r="HB76" s="13"/>
      <c r="HC76" s="13"/>
      <c r="HD76" s="13"/>
      <c r="HE76" s="63"/>
      <c r="HF76" s="13"/>
      <c r="HG76" s="13"/>
      <c r="HH76" s="13"/>
      <c r="HI76" s="13"/>
      <c r="HJ76" s="13"/>
      <c r="HK76" s="13"/>
      <c r="HL76" s="63"/>
      <c r="HM76" s="97"/>
      <c r="HN76" s="13"/>
      <c r="HO76" s="97"/>
      <c r="HP76" s="97"/>
      <c r="HQ76" s="97"/>
      <c r="HR76" s="13"/>
      <c r="HS76" s="13"/>
      <c r="HT76" s="13"/>
    </row>
    <row r="77" spans="1:228" ht="20.25" customHeight="1" x14ac:dyDescent="0.2">
      <c r="A77" s="2072"/>
      <c r="B77" s="2072"/>
      <c r="C77" s="2063"/>
      <c r="D77" s="2063"/>
      <c r="E77" s="14"/>
      <c r="F77" s="13"/>
      <c r="G77" s="14"/>
      <c r="H77" s="106"/>
      <c r="I77" s="107"/>
      <c r="J77" s="13"/>
      <c r="K77" s="13"/>
      <c r="L77" s="13"/>
      <c r="M77" s="13"/>
      <c r="N77" s="13"/>
      <c r="O77" s="13"/>
      <c r="P77" s="13"/>
      <c r="Q77" s="13"/>
      <c r="R77" s="14"/>
      <c r="S77" s="14"/>
      <c r="T77" s="3"/>
      <c r="U77" s="3"/>
      <c r="V77" s="3"/>
      <c r="W77" s="14"/>
      <c r="X77" s="14"/>
      <c r="Y77" s="3"/>
      <c r="Z77" s="14"/>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13"/>
      <c r="BC77" s="13"/>
      <c r="BD77" s="13"/>
      <c r="BE77" s="3"/>
      <c r="BF77" s="13"/>
      <c r="BG77" s="13"/>
      <c r="BH77" s="13"/>
      <c r="BI77" s="3"/>
      <c r="BJ77" s="13"/>
      <c r="BK77" s="13"/>
      <c r="BL77" s="13"/>
      <c r="BM77" s="3"/>
      <c r="BN77" s="13"/>
      <c r="BO77" s="13"/>
      <c r="BP77" s="13"/>
      <c r="BQ77" s="14"/>
      <c r="BR77" s="13"/>
      <c r="BS77" s="14"/>
      <c r="BT77" s="106"/>
      <c r="BU77" s="107"/>
      <c r="BV77" s="13"/>
      <c r="BW77" s="13"/>
      <c r="BX77" s="13"/>
      <c r="BY77" s="2088"/>
      <c r="BZ77" s="2088"/>
      <c r="CA77" s="2089"/>
      <c r="CB77" s="2089"/>
      <c r="CC77" s="14"/>
      <c r="CD77" s="13"/>
      <c r="CE77" s="14"/>
      <c r="CF77" s="14"/>
      <c r="CG77" s="14"/>
      <c r="CH77" s="13"/>
      <c r="CI77" s="13"/>
      <c r="CJ77" s="13"/>
      <c r="CK77" s="13"/>
      <c r="CL77" s="13"/>
      <c r="CM77" s="13"/>
      <c r="CN77" s="13"/>
      <c r="CO77" s="13"/>
      <c r="CP77" s="14"/>
      <c r="CQ77" s="14"/>
      <c r="CR77" s="3"/>
      <c r="CS77" s="3"/>
      <c r="CT77" s="3"/>
      <c r="CU77" s="14"/>
      <c r="CV77" s="14"/>
      <c r="CW77" s="3"/>
      <c r="CX77" s="14"/>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13"/>
      <c r="EA77" s="13"/>
      <c r="EB77" s="13"/>
      <c r="EC77" s="3"/>
      <c r="ED77" s="13"/>
      <c r="EE77" s="13"/>
      <c r="EF77" s="13"/>
      <c r="EG77" s="3"/>
      <c r="EH77" s="13"/>
      <c r="EI77" s="13"/>
      <c r="EJ77" s="13"/>
      <c r="EK77" s="13"/>
      <c r="EL77" s="13"/>
      <c r="EM77" s="13"/>
      <c r="EN77" s="3"/>
      <c r="EO77" s="14"/>
      <c r="EP77" s="13"/>
      <c r="EQ77" s="14"/>
      <c r="ER77" s="14"/>
      <c r="ES77" s="14"/>
      <c r="ET77" s="13"/>
      <c r="EU77" s="13"/>
      <c r="EV77" s="13"/>
      <c r="EW77" s="2088"/>
      <c r="EX77" s="2088"/>
      <c r="EY77" s="2089"/>
      <c r="EZ77" s="2089"/>
      <c r="FA77" s="14"/>
      <c r="FB77" s="13"/>
      <c r="FC77" s="14"/>
      <c r="FD77" s="14"/>
      <c r="FE77" s="14"/>
      <c r="FF77" s="13"/>
      <c r="FG77" s="13"/>
      <c r="FH77" s="13"/>
      <c r="FI77" s="13"/>
      <c r="FJ77" s="13"/>
      <c r="FK77" s="13"/>
      <c r="FL77" s="13"/>
      <c r="FM77" s="13"/>
      <c r="FN77" s="14"/>
      <c r="FO77" s="14"/>
      <c r="FP77" s="3"/>
      <c r="FQ77" s="3"/>
      <c r="FR77" s="3"/>
      <c r="FS77" s="14"/>
      <c r="FT77" s="14"/>
      <c r="FU77" s="3"/>
      <c r="FV77" s="14"/>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13"/>
      <c r="GY77" s="13"/>
      <c r="GZ77" s="13"/>
      <c r="HA77" s="3"/>
      <c r="HB77" s="13"/>
      <c r="HC77" s="13"/>
      <c r="HD77" s="13"/>
      <c r="HE77" s="3"/>
      <c r="HF77" s="13"/>
      <c r="HG77" s="13"/>
      <c r="HH77" s="13"/>
      <c r="HI77" s="13"/>
      <c r="HJ77" s="13"/>
      <c r="HK77" s="13"/>
      <c r="HL77" s="3"/>
      <c r="HM77" s="14"/>
      <c r="HN77" s="13"/>
      <c r="HO77" s="14"/>
      <c r="HP77" s="14"/>
      <c r="HQ77" s="14"/>
      <c r="HR77" s="13"/>
      <c r="HS77" s="13"/>
      <c r="HT77" s="13"/>
    </row>
    <row r="78" spans="1:228" ht="20.25" customHeight="1" x14ac:dyDescent="0.2">
      <c r="A78" s="2072"/>
      <c r="B78" s="2072"/>
      <c r="C78" s="2063"/>
      <c r="D78" s="2063"/>
      <c r="E78" s="108"/>
      <c r="F78" s="109"/>
      <c r="G78" s="108"/>
      <c r="H78" s="110"/>
      <c r="I78" s="111"/>
      <c r="J78" s="108"/>
      <c r="K78" s="108"/>
      <c r="L78" s="108"/>
      <c r="M78" s="108"/>
      <c r="N78" s="108"/>
      <c r="O78" s="108"/>
      <c r="P78" s="108"/>
      <c r="Q78" s="108"/>
      <c r="R78" s="108"/>
      <c r="S78" s="108"/>
      <c r="T78" s="113"/>
      <c r="U78" s="113"/>
      <c r="V78" s="113"/>
      <c r="W78" s="108"/>
      <c r="X78" s="108"/>
      <c r="Y78" s="113"/>
      <c r="Z78" s="108"/>
      <c r="AA78" s="113"/>
      <c r="AB78" s="113"/>
      <c r="AC78" s="113"/>
      <c r="AD78" s="113"/>
      <c r="AE78" s="113"/>
      <c r="AF78" s="113"/>
      <c r="AG78" s="113"/>
      <c r="AH78" s="113"/>
      <c r="AI78" s="113"/>
      <c r="AJ78" s="113"/>
      <c r="AK78" s="113"/>
      <c r="AL78" s="113"/>
      <c r="AM78" s="113"/>
      <c r="AN78" s="113"/>
      <c r="AO78" s="113"/>
      <c r="AP78" s="113"/>
      <c r="AQ78" s="113"/>
      <c r="AR78" s="113"/>
      <c r="AS78" s="113"/>
      <c r="AT78" s="113"/>
      <c r="AU78" s="113"/>
      <c r="AV78" s="113"/>
      <c r="AW78" s="113"/>
      <c r="AX78" s="113"/>
      <c r="AY78" s="113"/>
      <c r="AZ78" s="113"/>
      <c r="BA78" s="113"/>
      <c r="BB78" s="109"/>
      <c r="BC78" s="109"/>
      <c r="BD78" s="109"/>
      <c r="BE78" s="113"/>
      <c r="BF78" s="109"/>
      <c r="BG78" s="109"/>
      <c r="BH78" s="109"/>
      <c r="BI78" s="113"/>
      <c r="BJ78" s="109"/>
      <c r="BK78" s="109"/>
      <c r="BL78" s="109"/>
      <c r="BM78" s="113"/>
      <c r="BN78" s="109"/>
      <c r="BO78" s="109"/>
      <c r="BP78" s="109"/>
      <c r="BQ78" s="108"/>
      <c r="BR78" s="109"/>
      <c r="BS78" s="108"/>
      <c r="BT78" s="110"/>
      <c r="BU78" s="111"/>
      <c r="BV78" s="108"/>
      <c r="BW78" s="108"/>
      <c r="BX78" s="108"/>
      <c r="BY78" s="2088"/>
      <c r="BZ78" s="2088"/>
      <c r="CA78" s="2089"/>
      <c r="CB78" s="2089"/>
      <c r="CC78" s="14"/>
      <c r="CD78" s="13"/>
      <c r="CE78" s="14"/>
      <c r="CF78" s="14"/>
      <c r="CG78" s="14"/>
      <c r="CH78" s="14"/>
      <c r="CI78" s="14"/>
      <c r="CJ78" s="14"/>
      <c r="CK78" s="14"/>
      <c r="CL78" s="14"/>
      <c r="CM78" s="14"/>
      <c r="CN78" s="14"/>
      <c r="CO78" s="14"/>
      <c r="CP78" s="14"/>
      <c r="CQ78" s="14"/>
      <c r="CR78" s="3"/>
      <c r="CS78" s="3"/>
      <c r="CT78" s="3"/>
      <c r="CU78" s="14"/>
      <c r="CV78" s="14"/>
      <c r="CW78" s="3"/>
      <c r="CX78" s="14"/>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13"/>
      <c r="EA78" s="13"/>
      <c r="EB78" s="13"/>
      <c r="EC78" s="3"/>
      <c r="ED78" s="13"/>
      <c r="EE78" s="13"/>
      <c r="EF78" s="13"/>
      <c r="EG78" s="3"/>
      <c r="EH78" s="13"/>
      <c r="EI78" s="13"/>
      <c r="EJ78" s="13"/>
      <c r="EK78" s="13"/>
      <c r="EL78" s="13"/>
      <c r="EM78" s="13"/>
      <c r="EN78" s="3"/>
      <c r="EO78" s="14"/>
      <c r="EP78" s="13"/>
      <c r="EQ78" s="14"/>
      <c r="ER78" s="14"/>
      <c r="ES78" s="14"/>
      <c r="ET78" s="14"/>
      <c r="EU78" s="14"/>
      <c r="EV78" s="14"/>
      <c r="EW78" s="2088"/>
      <c r="EX78" s="2088"/>
      <c r="EY78" s="2089"/>
      <c r="EZ78" s="2089"/>
      <c r="FA78" s="14"/>
      <c r="FB78" s="13"/>
      <c r="FC78" s="14"/>
      <c r="FD78" s="14"/>
      <c r="FE78" s="14"/>
      <c r="FF78" s="14"/>
      <c r="FG78" s="14"/>
      <c r="FH78" s="14"/>
      <c r="FI78" s="14"/>
      <c r="FJ78" s="14"/>
      <c r="FK78" s="14"/>
      <c r="FL78" s="14"/>
      <c r="FM78" s="14"/>
      <c r="FN78" s="14"/>
      <c r="FO78" s="14"/>
      <c r="FP78" s="3"/>
      <c r="FQ78" s="3"/>
      <c r="FR78" s="3"/>
      <c r="FS78" s="14"/>
      <c r="FT78" s="14"/>
      <c r="FU78" s="3"/>
      <c r="FV78" s="14"/>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13"/>
      <c r="GY78" s="13"/>
      <c r="GZ78" s="13"/>
      <c r="HA78" s="3"/>
      <c r="HB78" s="13"/>
      <c r="HC78" s="13"/>
      <c r="HD78" s="13"/>
      <c r="HE78" s="3"/>
      <c r="HF78" s="13"/>
      <c r="HG78" s="13"/>
      <c r="HH78" s="13"/>
      <c r="HI78" s="13"/>
      <c r="HJ78" s="13"/>
      <c r="HK78" s="13"/>
      <c r="HL78" s="3"/>
      <c r="HM78" s="14"/>
      <c r="HN78" s="13"/>
      <c r="HO78" s="14"/>
      <c r="HP78" s="14"/>
      <c r="HQ78" s="14"/>
      <c r="HR78" s="14"/>
      <c r="HS78" s="14"/>
      <c r="HT78" s="14"/>
    </row>
    <row r="79" spans="1:228" ht="20.25" customHeight="1" x14ac:dyDescent="0.2">
      <c r="A79" s="2072"/>
      <c r="B79" s="2072"/>
      <c r="C79" s="2063"/>
      <c r="D79" s="2063"/>
      <c r="E79" s="115"/>
      <c r="F79" s="13"/>
      <c r="G79" s="115"/>
      <c r="H79" s="116"/>
      <c r="I79" s="117"/>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13"/>
      <c r="BC79" s="13"/>
      <c r="BD79" s="13"/>
      <c r="BE79" s="3"/>
      <c r="BF79" s="13"/>
      <c r="BG79" s="13"/>
      <c r="BH79" s="13"/>
      <c r="BI79" s="3"/>
      <c r="BJ79" s="13"/>
      <c r="BK79" s="13"/>
      <c r="BL79" s="13"/>
      <c r="BM79" s="3"/>
      <c r="BN79" s="13"/>
      <c r="BO79" s="13"/>
      <c r="BP79" s="13"/>
      <c r="BQ79" s="115"/>
      <c r="BR79" s="13"/>
      <c r="BS79" s="115"/>
      <c r="BT79" s="116"/>
      <c r="BU79" s="117"/>
      <c r="BV79" s="3"/>
      <c r="BW79" s="3"/>
      <c r="BX79" s="3"/>
      <c r="BY79" s="2088"/>
      <c r="BZ79" s="2088"/>
      <c r="CA79" s="2089"/>
      <c r="CB79" s="2089"/>
      <c r="CC79" s="115"/>
      <c r="CD79" s="13"/>
      <c r="CE79" s="115"/>
      <c r="CF79" s="115"/>
      <c r="CG79" s="115"/>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13"/>
      <c r="EA79" s="13"/>
      <c r="EB79" s="13"/>
      <c r="EC79" s="3"/>
      <c r="ED79" s="13"/>
      <c r="EE79" s="13"/>
      <c r="EF79" s="13"/>
      <c r="EG79" s="3"/>
      <c r="EH79" s="13"/>
      <c r="EI79" s="13"/>
      <c r="EJ79" s="13"/>
      <c r="EK79" s="13"/>
      <c r="EL79" s="13"/>
      <c r="EM79" s="13"/>
      <c r="EN79" s="3"/>
      <c r="EO79" s="115"/>
      <c r="EP79" s="13"/>
      <c r="EQ79" s="115"/>
      <c r="ER79" s="115"/>
      <c r="ES79" s="115"/>
      <c r="ET79" s="3"/>
      <c r="EU79" s="3"/>
      <c r="EV79" s="3"/>
      <c r="EW79" s="2088"/>
      <c r="EX79" s="2088"/>
      <c r="EY79" s="2089"/>
      <c r="EZ79" s="2089"/>
      <c r="FA79" s="115"/>
      <c r="FB79" s="13"/>
      <c r="FC79" s="115"/>
      <c r="FD79" s="115"/>
      <c r="FE79" s="115"/>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13"/>
      <c r="GY79" s="13"/>
      <c r="GZ79" s="13"/>
      <c r="HA79" s="3"/>
      <c r="HB79" s="13"/>
      <c r="HC79" s="13"/>
      <c r="HD79" s="13"/>
      <c r="HE79" s="3"/>
      <c r="HF79" s="13"/>
      <c r="HG79" s="13"/>
      <c r="HH79" s="13"/>
      <c r="HI79" s="13"/>
      <c r="HJ79" s="13"/>
      <c r="HK79" s="13"/>
      <c r="HL79" s="3"/>
      <c r="HM79" s="115"/>
      <c r="HN79" s="13"/>
      <c r="HO79" s="115"/>
      <c r="HP79" s="115"/>
      <c r="HQ79" s="115"/>
      <c r="HR79" s="3"/>
      <c r="HS79" s="3"/>
      <c r="HT79" s="3"/>
    </row>
    <row r="80" spans="1:228" ht="20.25" customHeight="1" x14ac:dyDescent="0.2">
      <c r="A80" s="2072"/>
      <c r="B80" s="2072"/>
      <c r="C80" s="2063"/>
      <c r="D80" s="2063"/>
      <c r="E80" s="115"/>
      <c r="F80" s="13"/>
      <c r="G80" s="115"/>
      <c r="H80" s="116"/>
      <c r="I80" s="117"/>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13"/>
      <c r="BC80" s="13"/>
      <c r="BD80" s="13"/>
      <c r="BE80" s="3"/>
      <c r="BF80" s="13"/>
      <c r="BG80" s="13"/>
      <c r="BH80" s="13"/>
      <c r="BI80" s="3"/>
      <c r="BJ80" s="13"/>
      <c r="BK80" s="13"/>
      <c r="BL80" s="13"/>
      <c r="BM80" s="3"/>
      <c r="BN80" s="13"/>
      <c r="BO80" s="13"/>
      <c r="BP80" s="13"/>
      <c r="BQ80" s="115"/>
      <c r="BR80" s="13"/>
      <c r="BS80" s="115"/>
      <c r="BT80" s="116"/>
      <c r="BU80" s="117"/>
      <c r="BV80" s="3"/>
      <c r="BW80" s="3"/>
      <c r="BX80" s="3"/>
      <c r="BY80" s="2088"/>
      <c r="BZ80" s="2088"/>
      <c r="CA80" s="2089"/>
      <c r="CB80" s="2089"/>
      <c r="CC80" s="115"/>
      <c r="CD80" s="13"/>
      <c r="CE80" s="115"/>
      <c r="CF80" s="115"/>
      <c r="CG80" s="115"/>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13"/>
      <c r="EA80" s="13"/>
      <c r="EB80" s="13"/>
      <c r="EC80" s="3"/>
      <c r="ED80" s="13"/>
      <c r="EE80" s="13"/>
      <c r="EF80" s="13"/>
      <c r="EG80" s="3"/>
      <c r="EH80" s="13"/>
      <c r="EI80" s="13"/>
      <c r="EJ80" s="13"/>
      <c r="EK80" s="13"/>
      <c r="EL80" s="13"/>
      <c r="EM80" s="13"/>
      <c r="EN80" s="3"/>
      <c r="EO80" s="115"/>
      <c r="EP80" s="13"/>
      <c r="EQ80" s="115"/>
      <c r="ER80" s="115"/>
      <c r="ES80" s="115"/>
      <c r="ET80" s="3"/>
      <c r="EU80" s="3"/>
      <c r="EV80" s="3"/>
      <c r="EW80" s="2088"/>
      <c r="EX80" s="2088"/>
      <c r="EY80" s="2089"/>
      <c r="EZ80" s="2089"/>
      <c r="FA80" s="115"/>
      <c r="FB80" s="13"/>
      <c r="FC80" s="115"/>
      <c r="FD80" s="115"/>
      <c r="FE80" s="115"/>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13"/>
      <c r="GY80" s="13"/>
      <c r="GZ80" s="13"/>
      <c r="HA80" s="3"/>
      <c r="HB80" s="13"/>
      <c r="HC80" s="13"/>
      <c r="HD80" s="13"/>
      <c r="HE80" s="3"/>
      <c r="HF80" s="13"/>
      <c r="HG80" s="13"/>
      <c r="HH80" s="13"/>
      <c r="HI80" s="13"/>
      <c r="HJ80" s="13"/>
      <c r="HK80" s="13"/>
      <c r="HL80" s="3"/>
      <c r="HM80" s="115"/>
      <c r="HN80" s="13"/>
      <c r="HO80" s="115"/>
      <c r="HP80" s="115"/>
      <c r="HQ80" s="115"/>
      <c r="HR80" s="3"/>
      <c r="HS80" s="3"/>
      <c r="HT80" s="3"/>
    </row>
    <row r="81" spans="1:228" ht="20.25" customHeight="1" x14ac:dyDescent="0.2">
      <c r="A81" s="2072"/>
      <c r="B81" s="2072"/>
      <c r="C81" s="2063"/>
      <c r="D81" s="2063"/>
      <c r="E81" s="115"/>
      <c r="F81" s="13"/>
      <c r="G81" s="115"/>
      <c r="H81" s="116"/>
      <c r="I81" s="117"/>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13"/>
      <c r="BC81" s="13"/>
      <c r="BD81" s="13"/>
      <c r="BE81" s="3"/>
      <c r="BF81" s="13"/>
      <c r="BG81" s="13"/>
      <c r="BH81" s="13"/>
      <c r="BI81" s="3"/>
      <c r="BJ81" s="13"/>
      <c r="BK81" s="13"/>
      <c r="BL81" s="13"/>
      <c r="BM81" s="3"/>
      <c r="BN81" s="13"/>
      <c r="BO81" s="13"/>
      <c r="BP81" s="13"/>
      <c r="BQ81" s="115"/>
      <c r="BR81" s="13"/>
      <c r="BS81" s="115"/>
      <c r="BT81" s="116"/>
      <c r="BU81" s="117"/>
      <c r="BV81" s="3"/>
      <c r="BW81" s="3"/>
      <c r="BX81" s="3"/>
      <c r="BY81" s="2088"/>
      <c r="BZ81" s="2088"/>
      <c r="CA81" s="2089"/>
      <c r="CB81" s="2089"/>
      <c r="CC81" s="115"/>
      <c r="CD81" s="13"/>
      <c r="CE81" s="115"/>
      <c r="CF81" s="115"/>
      <c r="CG81" s="115"/>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13"/>
      <c r="EA81" s="13"/>
      <c r="EB81" s="13"/>
      <c r="EC81" s="3"/>
      <c r="ED81" s="13"/>
      <c r="EE81" s="13"/>
      <c r="EF81" s="13"/>
      <c r="EG81" s="3"/>
      <c r="EH81" s="13"/>
      <c r="EI81" s="13"/>
      <c r="EJ81" s="13"/>
      <c r="EK81" s="13"/>
      <c r="EL81" s="13"/>
      <c r="EM81" s="13"/>
      <c r="EN81" s="3"/>
      <c r="EO81" s="115"/>
      <c r="EP81" s="13"/>
      <c r="EQ81" s="115"/>
      <c r="ER81" s="115"/>
      <c r="ES81" s="115"/>
      <c r="ET81" s="3"/>
      <c r="EU81" s="3"/>
      <c r="EV81" s="3"/>
      <c r="EW81" s="2088"/>
      <c r="EX81" s="2088"/>
      <c r="EY81" s="2089"/>
      <c r="EZ81" s="2089"/>
      <c r="FA81" s="115"/>
      <c r="FB81" s="13"/>
      <c r="FC81" s="115"/>
      <c r="FD81" s="115"/>
      <c r="FE81" s="115"/>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13"/>
      <c r="GY81" s="13"/>
      <c r="GZ81" s="13"/>
      <c r="HA81" s="3"/>
      <c r="HB81" s="13"/>
      <c r="HC81" s="13"/>
      <c r="HD81" s="13"/>
      <c r="HE81" s="3"/>
      <c r="HF81" s="13"/>
      <c r="HG81" s="13"/>
      <c r="HH81" s="13"/>
      <c r="HI81" s="13"/>
      <c r="HJ81" s="13"/>
      <c r="HK81" s="13"/>
      <c r="HL81" s="3"/>
      <c r="HM81" s="115"/>
      <c r="HN81" s="13"/>
      <c r="HO81" s="115"/>
      <c r="HP81" s="115"/>
      <c r="HQ81" s="115"/>
      <c r="HR81" s="3"/>
      <c r="HS81" s="3"/>
      <c r="HT81" s="3"/>
    </row>
    <row r="82" spans="1:228" ht="20.25" customHeight="1" x14ac:dyDescent="0.2">
      <c r="A82" s="2072"/>
      <c r="B82" s="2072"/>
      <c r="C82" s="2063"/>
      <c r="D82" s="2063"/>
      <c r="E82" s="115"/>
      <c r="F82" s="13"/>
      <c r="G82" s="115"/>
      <c r="H82" s="116"/>
      <c r="I82" s="117"/>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13"/>
      <c r="BC82" s="13"/>
      <c r="BD82" s="13"/>
      <c r="BE82" s="3"/>
      <c r="BF82" s="13"/>
      <c r="BG82" s="13"/>
      <c r="BH82" s="13"/>
      <c r="BI82" s="3"/>
      <c r="BJ82" s="13"/>
      <c r="BK82" s="13"/>
      <c r="BL82" s="13"/>
      <c r="BM82" s="3"/>
      <c r="BN82" s="13"/>
      <c r="BO82" s="13"/>
      <c r="BP82" s="13"/>
      <c r="BQ82" s="115"/>
      <c r="BR82" s="13"/>
      <c r="BS82" s="115"/>
      <c r="BT82" s="116"/>
      <c r="BU82" s="117"/>
      <c r="BV82" s="3"/>
      <c r="BW82" s="3"/>
      <c r="BX82" s="3"/>
      <c r="BY82" s="2088"/>
      <c r="BZ82" s="2088"/>
      <c r="CA82" s="2089"/>
      <c r="CB82" s="2089"/>
      <c r="CC82" s="115"/>
      <c r="CD82" s="13"/>
      <c r="CE82" s="115"/>
      <c r="CF82" s="115"/>
      <c r="CG82" s="115"/>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13"/>
      <c r="EA82" s="13"/>
      <c r="EB82" s="13"/>
      <c r="EC82" s="3"/>
      <c r="ED82" s="13"/>
      <c r="EE82" s="13"/>
      <c r="EF82" s="13"/>
      <c r="EG82" s="3"/>
      <c r="EH82" s="13"/>
      <c r="EI82" s="13"/>
      <c r="EJ82" s="13"/>
      <c r="EK82" s="13"/>
      <c r="EL82" s="13"/>
      <c r="EM82" s="13"/>
      <c r="EN82" s="3"/>
      <c r="EO82" s="115"/>
      <c r="EP82" s="13"/>
      <c r="EQ82" s="115"/>
      <c r="ER82" s="115"/>
      <c r="ES82" s="115"/>
      <c r="ET82" s="3"/>
      <c r="EU82" s="3"/>
      <c r="EV82" s="3"/>
      <c r="EW82" s="2088"/>
      <c r="EX82" s="2088"/>
      <c r="EY82" s="2089"/>
      <c r="EZ82" s="2089"/>
      <c r="FA82" s="115"/>
      <c r="FB82" s="13"/>
      <c r="FC82" s="115"/>
      <c r="FD82" s="115"/>
      <c r="FE82" s="115"/>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13"/>
      <c r="GY82" s="13"/>
      <c r="GZ82" s="13"/>
      <c r="HA82" s="3"/>
      <c r="HB82" s="13"/>
      <c r="HC82" s="13"/>
      <c r="HD82" s="13"/>
      <c r="HE82" s="3"/>
      <c r="HF82" s="13"/>
      <c r="HG82" s="13"/>
      <c r="HH82" s="13"/>
      <c r="HI82" s="13"/>
      <c r="HJ82" s="13"/>
      <c r="HK82" s="13"/>
      <c r="HL82" s="3"/>
      <c r="HM82" s="115"/>
      <c r="HN82" s="13"/>
      <c r="HO82" s="115"/>
      <c r="HP82" s="115"/>
      <c r="HQ82" s="115"/>
      <c r="HR82" s="3"/>
      <c r="HS82" s="3"/>
      <c r="HT82" s="3"/>
    </row>
    <row r="83" spans="1:228" ht="20.25" customHeight="1" x14ac:dyDescent="0.2">
      <c r="A83" s="2072"/>
      <c r="B83" s="2072"/>
      <c r="C83" s="2063"/>
      <c r="D83" s="2063"/>
      <c r="E83" s="115"/>
      <c r="F83" s="13"/>
      <c r="G83" s="115"/>
      <c r="H83" s="116"/>
      <c r="I83" s="227"/>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120"/>
      <c r="BC83" s="120"/>
      <c r="BD83" s="120"/>
      <c r="BE83" s="89"/>
      <c r="BF83" s="120"/>
      <c r="BG83" s="120"/>
      <c r="BH83" s="120"/>
      <c r="BI83" s="89"/>
      <c r="BJ83" s="120"/>
      <c r="BK83" s="120"/>
      <c r="BL83" s="120"/>
      <c r="BM83" s="3"/>
      <c r="BN83" s="13"/>
      <c r="BO83" s="13"/>
      <c r="BP83" s="13"/>
      <c r="BQ83" s="115"/>
      <c r="BR83" s="13"/>
      <c r="BS83" s="115"/>
      <c r="BT83" s="116"/>
      <c r="BU83" s="117"/>
      <c r="BV83" s="3"/>
      <c r="BW83" s="3"/>
      <c r="BX83" s="3"/>
      <c r="BY83" s="2088"/>
      <c r="BZ83" s="2088"/>
      <c r="CA83" s="2089"/>
      <c r="CB83" s="2089"/>
      <c r="CC83" s="115"/>
      <c r="CD83" s="13"/>
      <c r="CE83" s="115"/>
      <c r="CF83" s="115"/>
      <c r="CG83" s="115"/>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13"/>
      <c r="EA83" s="13"/>
      <c r="EB83" s="13"/>
      <c r="EC83" s="3"/>
      <c r="ED83" s="13"/>
      <c r="EE83" s="13"/>
      <c r="EF83" s="13"/>
      <c r="EG83" s="3"/>
      <c r="EH83" s="13"/>
      <c r="EI83" s="13"/>
      <c r="EJ83" s="13"/>
      <c r="EK83" s="13"/>
      <c r="EL83" s="13"/>
      <c r="EM83" s="13"/>
      <c r="EN83" s="3"/>
      <c r="EO83" s="115"/>
      <c r="EP83" s="13"/>
      <c r="EQ83" s="115"/>
      <c r="ER83" s="115"/>
      <c r="ES83" s="115"/>
      <c r="ET83" s="3"/>
      <c r="EU83" s="3"/>
      <c r="EV83" s="3"/>
      <c r="EW83" s="2088"/>
      <c r="EX83" s="2088"/>
      <c r="EY83" s="2089"/>
      <c r="EZ83" s="2089"/>
      <c r="FA83" s="115"/>
      <c r="FB83" s="13"/>
      <c r="FC83" s="115"/>
      <c r="FD83" s="115"/>
      <c r="FE83" s="115"/>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13"/>
      <c r="GY83" s="13"/>
      <c r="GZ83" s="13"/>
      <c r="HA83" s="3"/>
      <c r="HB83" s="13"/>
      <c r="HC83" s="13"/>
      <c r="HD83" s="13"/>
      <c r="HE83" s="3"/>
      <c r="HF83" s="13"/>
      <c r="HG83" s="13"/>
      <c r="HH83" s="13"/>
      <c r="HI83" s="13"/>
      <c r="HJ83" s="13"/>
      <c r="HK83" s="13"/>
      <c r="HL83" s="3"/>
      <c r="HM83" s="115"/>
      <c r="HN83" s="13"/>
      <c r="HO83" s="115"/>
      <c r="HP83" s="115"/>
      <c r="HQ83" s="115"/>
      <c r="HR83" s="3"/>
      <c r="HS83" s="3"/>
      <c r="HT83" s="3"/>
    </row>
    <row r="84" spans="1:228" ht="20.25" customHeight="1" x14ac:dyDescent="0.2">
      <c r="A84" s="2072"/>
      <c r="B84" s="2072"/>
      <c r="C84" s="2063"/>
      <c r="D84" s="2063"/>
      <c r="E84" s="2070" t="s">
        <v>970</v>
      </c>
      <c r="F84" s="2071"/>
      <c r="G84" s="2071"/>
      <c r="H84" s="2071"/>
      <c r="I84" s="115"/>
      <c r="J84" s="3"/>
      <c r="K84" s="1760"/>
      <c r="L84" s="1760"/>
      <c r="M84" s="1760"/>
      <c r="N84" s="1760"/>
      <c r="O84" s="1760"/>
      <c r="P84" s="1760"/>
      <c r="Q84" s="89"/>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90"/>
      <c r="BY84" s="2088"/>
      <c r="BZ84" s="2088"/>
      <c r="CA84" s="2089"/>
      <c r="CB84" s="2089"/>
      <c r="CC84" s="115"/>
      <c r="CD84" s="13"/>
      <c r="CE84" s="115"/>
      <c r="CF84" s="115"/>
      <c r="CG84" s="115"/>
      <c r="CH84" s="3"/>
      <c r="CI84" s="2090"/>
      <c r="CJ84" s="2090"/>
      <c r="CK84" s="2090"/>
      <c r="CL84" s="2090"/>
      <c r="CM84" s="2090"/>
      <c r="CN84" s="2090"/>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13"/>
      <c r="DZ84" s="13"/>
      <c r="EA84" s="13"/>
      <c r="EB84" s="13"/>
      <c r="EC84" s="13"/>
      <c r="ED84" s="13"/>
      <c r="EE84" s="13"/>
      <c r="EF84" s="13"/>
      <c r="EG84" s="13"/>
      <c r="EH84" s="13"/>
      <c r="EI84" s="13"/>
      <c r="EJ84" s="13"/>
      <c r="EK84" s="115"/>
      <c r="EL84" s="13"/>
      <c r="EM84" s="115"/>
      <c r="EN84" s="115"/>
      <c r="EO84" s="115"/>
      <c r="EP84" s="3"/>
      <c r="EQ84" s="2090"/>
      <c r="ER84" s="2090"/>
      <c r="ES84" s="2090"/>
      <c r="ET84" s="2090"/>
      <c r="EU84" s="2090"/>
      <c r="EV84" s="2090"/>
      <c r="EW84" s="2088"/>
      <c r="EX84" s="2088"/>
      <c r="EY84" s="2089"/>
      <c r="EZ84" s="2089"/>
      <c r="FA84" s="115"/>
      <c r="FB84" s="13"/>
      <c r="FC84" s="115"/>
      <c r="FD84" s="115"/>
      <c r="FE84" s="115"/>
      <c r="FF84" s="3"/>
      <c r="FG84" s="2090"/>
      <c r="FH84" s="2090"/>
      <c r="FI84" s="2090"/>
      <c r="FJ84" s="2090"/>
      <c r="FK84" s="2090"/>
      <c r="FL84" s="2090"/>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13"/>
      <c r="GX84" s="13"/>
      <c r="GY84" s="13"/>
      <c r="GZ84" s="13"/>
      <c r="HA84" s="13"/>
      <c r="HB84" s="13"/>
      <c r="HC84" s="13"/>
      <c r="HD84" s="13"/>
      <c r="HE84" s="13"/>
      <c r="HF84" s="13"/>
      <c r="HG84" s="13"/>
      <c r="HH84" s="13"/>
      <c r="HI84" s="115"/>
      <c r="HJ84" s="13"/>
      <c r="HK84" s="115"/>
      <c r="HL84" s="115"/>
      <c r="HM84" s="115"/>
      <c r="HN84" s="3"/>
      <c r="HO84" s="2090"/>
      <c r="HP84" s="2090"/>
      <c r="HQ84" s="2090"/>
      <c r="HR84" s="2090"/>
      <c r="HS84" s="2090"/>
      <c r="HT84" s="2090"/>
    </row>
    <row r="85" spans="1:228" ht="20.25" customHeight="1" x14ac:dyDescent="0.2">
      <c r="A85" s="2072"/>
      <c r="B85" s="2072"/>
      <c r="C85" s="2063" t="s">
        <v>74</v>
      </c>
      <c r="D85" s="2063"/>
      <c r="E85" s="87"/>
      <c r="F85" s="87"/>
      <c r="G85" s="87"/>
      <c r="H85" s="87"/>
      <c r="I85" s="94"/>
      <c r="J85" s="94"/>
      <c r="K85" s="94"/>
      <c r="L85" s="94"/>
      <c r="M85" s="87"/>
      <c r="N85" s="87"/>
      <c r="O85" s="87"/>
      <c r="P85" s="87"/>
      <c r="Q85" s="95"/>
      <c r="R85" s="87"/>
      <c r="S85" s="87"/>
      <c r="T85" s="87"/>
      <c r="U85" s="87"/>
      <c r="V85" s="87"/>
      <c r="W85" s="87"/>
      <c r="X85" s="87"/>
      <c r="Y85" s="87"/>
      <c r="Z85" s="87"/>
      <c r="AA85" s="87"/>
      <c r="AB85" s="87"/>
      <c r="AC85" s="87"/>
      <c r="AD85" s="87"/>
      <c r="AE85" s="87"/>
      <c r="AF85" s="87"/>
      <c r="AG85" s="87"/>
      <c r="AH85" s="87"/>
      <c r="AI85" s="87"/>
      <c r="AJ85" s="87"/>
      <c r="AK85" s="87"/>
      <c r="AL85" s="87"/>
      <c r="AM85" s="87"/>
      <c r="AN85" s="87"/>
      <c r="AO85" s="87"/>
      <c r="AP85" s="87"/>
      <c r="AQ85" s="87"/>
      <c r="AR85" s="87"/>
      <c r="AS85" s="87"/>
      <c r="AT85" s="87"/>
      <c r="AU85" s="87"/>
      <c r="AV85" s="87"/>
      <c r="AW85" s="87"/>
      <c r="AX85" s="87"/>
      <c r="AY85" s="87"/>
      <c r="AZ85" s="87"/>
      <c r="BA85" s="87"/>
      <c r="BB85" s="87"/>
      <c r="BC85" s="87"/>
      <c r="BD85" s="87"/>
      <c r="BE85" s="87"/>
      <c r="BF85" s="87"/>
      <c r="BG85" s="87"/>
      <c r="BH85" s="87"/>
      <c r="BI85" s="87"/>
      <c r="BJ85" s="87"/>
      <c r="BK85" s="87"/>
      <c r="BL85" s="87"/>
      <c r="BM85" s="87"/>
      <c r="BN85" s="87"/>
      <c r="BO85" s="87"/>
      <c r="BP85" s="87"/>
      <c r="BQ85" s="87"/>
      <c r="BR85" s="87"/>
      <c r="BS85" s="87"/>
      <c r="BT85" s="87"/>
      <c r="BU85" s="87"/>
      <c r="BV85" s="87"/>
      <c r="BW85" s="87"/>
      <c r="BX85" s="96"/>
      <c r="BY85" s="2088"/>
      <c r="BZ85" s="2088"/>
      <c r="CA85" s="2089"/>
      <c r="CB85" s="2089"/>
      <c r="CC85" s="13"/>
      <c r="CD85" s="13"/>
      <c r="CE85" s="13"/>
      <c r="CF85" s="13"/>
      <c r="CG85" s="3"/>
      <c r="CH85" s="3"/>
      <c r="CI85" s="3"/>
      <c r="CJ85" s="3"/>
      <c r="CK85" s="13"/>
      <c r="CL85" s="13"/>
      <c r="CM85" s="13"/>
      <c r="CN85" s="13"/>
      <c r="CO85" s="237"/>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3"/>
      <c r="EP85" s="3"/>
      <c r="EQ85" s="3"/>
      <c r="ER85" s="3"/>
      <c r="ES85" s="13"/>
      <c r="ET85" s="13"/>
      <c r="EU85" s="13"/>
      <c r="EV85" s="13"/>
      <c r="EW85" s="2088"/>
      <c r="EX85" s="2088"/>
      <c r="EY85" s="2089"/>
      <c r="EZ85" s="2089"/>
      <c r="FA85" s="13"/>
      <c r="FB85" s="13"/>
      <c r="FC85" s="13"/>
      <c r="FD85" s="13"/>
      <c r="FE85" s="3"/>
      <c r="FF85" s="3"/>
      <c r="FG85" s="3"/>
      <c r="FH85" s="3"/>
      <c r="FI85" s="13"/>
      <c r="FJ85" s="13"/>
      <c r="FK85" s="13"/>
      <c r="FL85" s="13"/>
      <c r="FM85" s="237"/>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3"/>
      <c r="HN85" s="3"/>
      <c r="HO85" s="3"/>
      <c r="HP85" s="3"/>
      <c r="HQ85" s="13"/>
      <c r="HR85" s="13"/>
      <c r="HS85" s="13"/>
      <c r="HT85" s="13"/>
    </row>
    <row r="86" spans="1:228" ht="20.25" customHeight="1" x14ac:dyDescent="0.2">
      <c r="A86" s="2072"/>
      <c r="B86" s="2072"/>
      <c r="C86" s="2063"/>
      <c r="D86" s="2063"/>
      <c r="E86" s="13"/>
      <c r="F86" s="13"/>
      <c r="G86" s="13"/>
      <c r="H86" s="123"/>
      <c r="I86" s="228"/>
      <c r="J86" s="102"/>
      <c r="K86" s="102"/>
      <c r="L86" s="102"/>
      <c r="M86" s="102"/>
      <c r="N86" s="102"/>
      <c r="O86" s="102"/>
      <c r="P86" s="102"/>
      <c r="Q86" s="102"/>
      <c r="R86" s="102"/>
      <c r="S86" s="102"/>
      <c r="T86" s="102"/>
      <c r="U86" s="102"/>
      <c r="V86" s="102"/>
      <c r="W86" s="102"/>
      <c r="X86" s="102"/>
      <c r="Y86" s="102"/>
      <c r="Z86" s="102"/>
      <c r="AA86" s="103"/>
      <c r="AB86" s="103"/>
      <c r="AC86" s="102"/>
      <c r="AD86" s="103"/>
      <c r="AE86" s="103"/>
      <c r="AF86" s="103"/>
      <c r="AG86" s="102"/>
      <c r="AH86" s="103"/>
      <c r="AI86" s="103"/>
      <c r="AJ86" s="103"/>
      <c r="AK86" s="102"/>
      <c r="AL86" s="103"/>
      <c r="AM86" s="103"/>
      <c r="AN86" s="103"/>
      <c r="AO86" s="102"/>
      <c r="AP86" s="103"/>
      <c r="AQ86" s="103"/>
      <c r="AR86" s="103"/>
      <c r="AS86" s="102"/>
      <c r="AT86" s="103"/>
      <c r="AU86" s="103"/>
      <c r="AV86" s="103"/>
      <c r="AW86" s="102"/>
      <c r="AX86" s="103"/>
      <c r="AY86" s="103"/>
      <c r="AZ86" s="103"/>
      <c r="BA86" s="102"/>
      <c r="BB86" s="87"/>
      <c r="BC86" s="87"/>
      <c r="BD86" s="87"/>
      <c r="BE86" s="102"/>
      <c r="BF86" s="87"/>
      <c r="BG86" s="87"/>
      <c r="BH86" s="87"/>
      <c r="BI86" s="102"/>
      <c r="BJ86" s="87"/>
      <c r="BK86" s="87"/>
      <c r="BL86" s="87"/>
      <c r="BM86" s="63"/>
      <c r="BN86" s="13"/>
      <c r="BO86" s="13"/>
      <c r="BP86" s="13"/>
      <c r="BQ86" s="63"/>
      <c r="BR86" s="13"/>
      <c r="BS86" s="13"/>
      <c r="BT86" s="123"/>
      <c r="BU86" s="63"/>
      <c r="BV86" s="13"/>
      <c r="BW86" s="13"/>
      <c r="BX86" s="90"/>
      <c r="BY86" s="2088"/>
      <c r="BZ86" s="2088"/>
      <c r="CA86" s="2089"/>
      <c r="CB86" s="2089"/>
      <c r="CC86" s="13"/>
      <c r="CD86" s="13"/>
      <c r="CE86" s="13"/>
      <c r="CF86" s="13"/>
      <c r="CG86" s="63"/>
      <c r="CH86" s="63"/>
      <c r="CI86" s="63"/>
      <c r="CJ86" s="63"/>
      <c r="CK86" s="63"/>
      <c r="CL86" s="63"/>
      <c r="CM86" s="63"/>
      <c r="CN86" s="63"/>
      <c r="CO86" s="63"/>
      <c r="CP86" s="63"/>
      <c r="CQ86" s="63"/>
      <c r="CR86" s="63"/>
      <c r="CS86" s="63"/>
      <c r="CT86" s="63"/>
      <c r="CU86" s="63"/>
      <c r="CV86" s="63"/>
      <c r="CW86" s="63"/>
      <c r="CX86" s="63"/>
      <c r="CY86" s="14"/>
      <c r="CZ86" s="14"/>
      <c r="DA86" s="63"/>
      <c r="DB86" s="14"/>
      <c r="DC86" s="14"/>
      <c r="DD86" s="14"/>
      <c r="DE86" s="63"/>
      <c r="DF86" s="14"/>
      <c r="DG86" s="14"/>
      <c r="DH86" s="14"/>
      <c r="DI86" s="63"/>
      <c r="DJ86" s="14"/>
      <c r="DK86" s="14"/>
      <c r="DL86" s="14"/>
      <c r="DM86" s="63"/>
      <c r="DN86" s="14"/>
      <c r="DO86" s="14"/>
      <c r="DP86" s="14"/>
      <c r="DQ86" s="63"/>
      <c r="DR86" s="14"/>
      <c r="DS86" s="14"/>
      <c r="DT86" s="14"/>
      <c r="DU86" s="63"/>
      <c r="DV86" s="14"/>
      <c r="DW86" s="14"/>
      <c r="DX86" s="14"/>
      <c r="DY86" s="63"/>
      <c r="DZ86" s="13"/>
      <c r="EA86" s="13"/>
      <c r="EB86" s="13"/>
      <c r="EC86" s="63"/>
      <c r="ED86" s="13"/>
      <c r="EE86" s="13"/>
      <c r="EF86" s="13"/>
      <c r="EG86" s="63"/>
      <c r="EH86" s="13"/>
      <c r="EI86" s="13"/>
      <c r="EJ86" s="13"/>
      <c r="EK86" s="13"/>
      <c r="EL86" s="13"/>
      <c r="EM86" s="13"/>
      <c r="EN86" s="13"/>
      <c r="EO86" s="13"/>
      <c r="EP86" s="63"/>
      <c r="EQ86" s="63"/>
      <c r="ER86" s="13"/>
      <c r="ES86" s="63"/>
      <c r="ET86" s="63"/>
      <c r="EU86" s="63"/>
      <c r="EV86" s="63"/>
      <c r="EW86" s="2088"/>
      <c r="EX86" s="2088"/>
      <c r="EY86" s="2089"/>
      <c r="EZ86" s="2089"/>
      <c r="FA86" s="13"/>
      <c r="FB86" s="13"/>
      <c r="FC86" s="13"/>
      <c r="FD86" s="13"/>
      <c r="FE86" s="63"/>
      <c r="FF86" s="63"/>
      <c r="FG86" s="63"/>
      <c r="FH86" s="63"/>
      <c r="FI86" s="63"/>
      <c r="FJ86" s="63"/>
      <c r="FK86" s="63"/>
      <c r="FL86" s="63"/>
      <c r="FM86" s="63"/>
      <c r="FN86" s="63"/>
      <c r="FO86" s="63"/>
      <c r="FP86" s="63"/>
      <c r="FQ86" s="63"/>
      <c r="FR86" s="63"/>
      <c r="FS86" s="63"/>
      <c r="FT86" s="63"/>
      <c r="FU86" s="63"/>
      <c r="FV86" s="63"/>
      <c r="FW86" s="14"/>
      <c r="FX86" s="14"/>
      <c r="FY86" s="63"/>
      <c r="FZ86" s="14"/>
      <c r="GA86" s="14"/>
      <c r="GB86" s="14"/>
      <c r="GC86" s="63"/>
      <c r="GD86" s="14"/>
      <c r="GE86" s="14"/>
      <c r="GF86" s="14"/>
      <c r="GG86" s="63"/>
      <c r="GH86" s="14"/>
      <c r="GI86" s="14"/>
      <c r="GJ86" s="14"/>
      <c r="GK86" s="63"/>
      <c r="GL86" s="14"/>
      <c r="GM86" s="14"/>
      <c r="GN86" s="14"/>
      <c r="GO86" s="63"/>
      <c r="GP86" s="14"/>
      <c r="GQ86" s="14"/>
      <c r="GR86" s="14"/>
      <c r="GS86" s="63"/>
      <c r="GT86" s="14"/>
      <c r="GU86" s="14"/>
      <c r="GV86" s="14"/>
      <c r="GW86" s="63"/>
      <c r="GX86" s="13"/>
      <c r="GY86" s="13"/>
      <c r="GZ86" s="13"/>
      <c r="HA86" s="63"/>
      <c r="HB86" s="13"/>
      <c r="HC86" s="13"/>
      <c r="HD86" s="13"/>
      <c r="HE86" s="63"/>
      <c r="HF86" s="13"/>
      <c r="HG86" s="13"/>
      <c r="HH86" s="13"/>
      <c r="HI86" s="13"/>
      <c r="HJ86" s="13"/>
      <c r="HK86" s="13"/>
      <c r="HL86" s="13"/>
      <c r="HM86" s="13"/>
      <c r="HN86" s="63"/>
      <c r="HO86" s="63"/>
      <c r="HP86" s="13"/>
      <c r="HQ86" s="63"/>
      <c r="HR86" s="63"/>
      <c r="HS86" s="63"/>
      <c r="HT86" s="63"/>
    </row>
    <row r="87" spans="1:228" ht="20.25" customHeight="1" x14ac:dyDescent="0.2">
      <c r="A87" s="2072"/>
      <c r="B87" s="2072"/>
      <c r="C87" s="2063"/>
      <c r="D87" s="2063"/>
      <c r="E87" s="13"/>
      <c r="F87" s="13"/>
      <c r="G87" s="13"/>
      <c r="H87" s="123"/>
      <c r="I87" s="229"/>
      <c r="J87" s="63"/>
      <c r="K87" s="63"/>
      <c r="L87" s="63"/>
      <c r="M87" s="63"/>
      <c r="N87" s="63"/>
      <c r="O87" s="63"/>
      <c r="P87" s="63"/>
      <c r="Q87" s="63"/>
      <c r="R87" s="63"/>
      <c r="S87" s="63"/>
      <c r="T87" s="63"/>
      <c r="U87" s="63"/>
      <c r="V87" s="63"/>
      <c r="W87" s="63"/>
      <c r="X87" s="63"/>
      <c r="Y87" s="63"/>
      <c r="Z87" s="63"/>
      <c r="AA87" s="14"/>
      <c r="AB87" s="14"/>
      <c r="AC87" s="63"/>
      <c r="AD87" s="14"/>
      <c r="AE87" s="14"/>
      <c r="AF87" s="14"/>
      <c r="AG87" s="63"/>
      <c r="AH87" s="14"/>
      <c r="AI87" s="14"/>
      <c r="AJ87" s="14"/>
      <c r="AK87" s="63"/>
      <c r="AL87" s="14"/>
      <c r="AM87" s="14"/>
      <c r="AN87" s="14"/>
      <c r="AO87" s="63"/>
      <c r="AP87" s="14"/>
      <c r="AQ87" s="14"/>
      <c r="AR87" s="14"/>
      <c r="AS87" s="63"/>
      <c r="AT87" s="14"/>
      <c r="AU87" s="14"/>
      <c r="AV87" s="14"/>
      <c r="AW87" s="63"/>
      <c r="AX87" s="14"/>
      <c r="AY87" s="14"/>
      <c r="AZ87" s="14"/>
      <c r="BA87" s="63"/>
      <c r="BB87" s="13"/>
      <c r="BC87" s="13"/>
      <c r="BD87" s="13"/>
      <c r="BE87" s="63"/>
      <c r="BF87" s="13"/>
      <c r="BG87" s="13"/>
      <c r="BH87" s="13"/>
      <c r="BI87" s="63"/>
      <c r="BJ87" s="13"/>
      <c r="BK87" s="13"/>
      <c r="BL87" s="13"/>
      <c r="BM87" s="63"/>
      <c r="BN87" s="13"/>
      <c r="BO87" s="13"/>
      <c r="BP87" s="13"/>
      <c r="BQ87" s="63"/>
      <c r="BR87" s="13"/>
      <c r="BS87" s="13"/>
      <c r="BT87" s="123"/>
      <c r="BU87" s="63"/>
      <c r="BV87" s="13"/>
      <c r="BW87" s="13"/>
      <c r="BX87" s="90"/>
      <c r="BY87" s="2088"/>
      <c r="BZ87" s="2088"/>
      <c r="CA87" s="2089"/>
      <c r="CB87" s="2089"/>
      <c r="CC87" s="13"/>
      <c r="CD87" s="13"/>
      <c r="CE87" s="13"/>
      <c r="CF87" s="13"/>
      <c r="CG87" s="63"/>
      <c r="CH87" s="63"/>
      <c r="CI87" s="63"/>
      <c r="CJ87" s="63"/>
      <c r="CK87" s="63"/>
      <c r="CL87" s="63"/>
      <c r="CM87" s="63"/>
      <c r="CN87" s="63"/>
      <c r="CO87" s="63"/>
      <c r="CP87" s="63"/>
      <c r="CQ87" s="63"/>
      <c r="CR87" s="63"/>
      <c r="CS87" s="63"/>
      <c r="CT87" s="63"/>
      <c r="CU87" s="63"/>
      <c r="CV87" s="63"/>
      <c r="CW87" s="63"/>
      <c r="CX87" s="63"/>
      <c r="CY87" s="14"/>
      <c r="CZ87" s="14"/>
      <c r="DA87" s="63"/>
      <c r="DB87" s="14"/>
      <c r="DC87" s="14"/>
      <c r="DD87" s="14"/>
      <c r="DE87" s="63"/>
      <c r="DF87" s="14"/>
      <c r="DG87" s="14"/>
      <c r="DH87" s="14"/>
      <c r="DI87" s="63"/>
      <c r="DJ87" s="14"/>
      <c r="DK87" s="14"/>
      <c r="DL87" s="14"/>
      <c r="DM87" s="63"/>
      <c r="DN87" s="14"/>
      <c r="DO87" s="14"/>
      <c r="DP87" s="14"/>
      <c r="DQ87" s="63"/>
      <c r="DR87" s="14"/>
      <c r="DS87" s="14"/>
      <c r="DT87" s="14"/>
      <c r="DU87" s="63"/>
      <c r="DV87" s="14"/>
      <c r="DW87" s="14"/>
      <c r="DX87" s="14"/>
      <c r="DY87" s="63"/>
      <c r="DZ87" s="13"/>
      <c r="EA87" s="13"/>
      <c r="EB87" s="13"/>
      <c r="EC87" s="63"/>
      <c r="ED87" s="13"/>
      <c r="EE87" s="13"/>
      <c r="EF87" s="13"/>
      <c r="EG87" s="63"/>
      <c r="EH87" s="13"/>
      <c r="EI87" s="13"/>
      <c r="EJ87" s="13"/>
      <c r="EK87" s="13"/>
      <c r="EL87" s="13"/>
      <c r="EM87" s="13"/>
      <c r="EN87" s="13"/>
      <c r="EO87" s="13"/>
      <c r="EP87" s="63"/>
      <c r="EQ87" s="63"/>
      <c r="ER87" s="13"/>
      <c r="ES87" s="63"/>
      <c r="ET87" s="63"/>
      <c r="EU87" s="63"/>
      <c r="EV87" s="63"/>
      <c r="EW87" s="2088"/>
      <c r="EX87" s="2088"/>
      <c r="EY87" s="2089"/>
      <c r="EZ87" s="2089"/>
      <c r="FA87" s="13"/>
      <c r="FB87" s="13"/>
      <c r="FC87" s="13"/>
      <c r="FD87" s="13"/>
      <c r="FE87" s="63"/>
      <c r="FF87" s="63"/>
      <c r="FG87" s="63"/>
      <c r="FH87" s="63"/>
      <c r="FI87" s="63"/>
      <c r="FJ87" s="63"/>
      <c r="FK87" s="63"/>
      <c r="FL87" s="63"/>
      <c r="FM87" s="63"/>
      <c r="FN87" s="63"/>
      <c r="FO87" s="63"/>
      <c r="FP87" s="63"/>
      <c r="FQ87" s="63"/>
      <c r="FR87" s="63"/>
      <c r="FS87" s="63"/>
      <c r="FT87" s="63"/>
      <c r="FU87" s="63"/>
      <c r="FV87" s="63"/>
      <c r="FW87" s="14"/>
      <c r="FX87" s="14"/>
      <c r="FY87" s="63"/>
      <c r="FZ87" s="14"/>
      <c r="GA87" s="14"/>
      <c r="GB87" s="14"/>
      <c r="GC87" s="63"/>
      <c r="GD87" s="14"/>
      <c r="GE87" s="14"/>
      <c r="GF87" s="14"/>
      <c r="GG87" s="63"/>
      <c r="GH87" s="14"/>
      <c r="GI87" s="14"/>
      <c r="GJ87" s="14"/>
      <c r="GK87" s="63"/>
      <c r="GL87" s="14"/>
      <c r="GM87" s="14"/>
      <c r="GN87" s="14"/>
      <c r="GO87" s="63"/>
      <c r="GP87" s="14"/>
      <c r="GQ87" s="14"/>
      <c r="GR87" s="14"/>
      <c r="GS87" s="63"/>
      <c r="GT87" s="14"/>
      <c r="GU87" s="14"/>
      <c r="GV87" s="14"/>
      <c r="GW87" s="63"/>
      <c r="GX87" s="13"/>
      <c r="GY87" s="13"/>
      <c r="GZ87" s="13"/>
      <c r="HA87" s="63"/>
      <c r="HB87" s="13"/>
      <c r="HC87" s="13"/>
      <c r="HD87" s="13"/>
      <c r="HE87" s="63"/>
      <c r="HF87" s="13"/>
      <c r="HG87" s="13"/>
      <c r="HH87" s="13"/>
      <c r="HI87" s="13"/>
      <c r="HJ87" s="13"/>
      <c r="HK87" s="13"/>
      <c r="HL87" s="13"/>
      <c r="HM87" s="13"/>
      <c r="HN87" s="63"/>
      <c r="HO87" s="63"/>
      <c r="HP87" s="13"/>
      <c r="HQ87" s="63"/>
      <c r="HR87" s="63"/>
      <c r="HS87" s="63"/>
      <c r="HT87" s="63"/>
    </row>
    <row r="88" spans="1:228" ht="20.25" customHeight="1" x14ac:dyDescent="0.2">
      <c r="A88" s="2072"/>
      <c r="B88" s="2072"/>
      <c r="C88" s="2063"/>
      <c r="D88" s="2063"/>
      <c r="E88" s="13"/>
      <c r="F88" s="13"/>
      <c r="G88" s="13"/>
      <c r="H88" s="123"/>
      <c r="I88" s="229"/>
      <c r="J88" s="63"/>
      <c r="K88" s="63"/>
      <c r="L88" s="63"/>
      <c r="M88" s="63"/>
      <c r="N88" s="63"/>
      <c r="O88" s="63"/>
      <c r="P88" s="63"/>
      <c r="Q88" s="63"/>
      <c r="R88" s="63"/>
      <c r="S88" s="63"/>
      <c r="T88" s="63"/>
      <c r="U88" s="63"/>
      <c r="V88" s="63"/>
      <c r="W88" s="63"/>
      <c r="X88" s="63"/>
      <c r="Y88" s="63"/>
      <c r="Z88" s="63"/>
      <c r="AA88" s="3"/>
      <c r="AB88" s="3"/>
      <c r="AC88" s="63"/>
      <c r="AD88" s="3"/>
      <c r="AE88" s="3"/>
      <c r="AF88" s="3"/>
      <c r="AG88" s="63"/>
      <c r="AH88" s="3"/>
      <c r="AI88" s="3"/>
      <c r="AJ88" s="3"/>
      <c r="AK88" s="63"/>
      <c r="AL88" s="3"/>
      <c r="AM88" s="3"/>
      <c r="AN88" s="3"/>
      <c r="AO88" s="63"/>
      <c r="AP88" s="3"/>
      <c r="AQ88" s="3"/>
      <c r="AR88" s="3"/>
      <c r="AS88" s="63"/>
      <c r="AT88" s="3"/>
      <c r="AU88" s="3"/>
      <c r="AV88" s="3"/>
      <c r="AW88" s="63"/>
      <c r="AX88" s="3"/>
      <c r="AY88" s="3"/>
      <c r="AZ88" s="3"/>
      <c r="BA88" s="63"/>
      <c r="BB88" s="13"/>
      <c r="BC88" s="13"/>
      <c r="BD88" s="13"/>
      <c r="BE88" s="63"/>
      <c r="BF88" s="13"/>
      <c r="BG88" s="13"/>
      <c r="BH88" s="13"/>
      <c r="BI88" s="63"/>
      <c r="BJ88" s="13"/>
      <c r="BK88" s="13"/>
      <c r="BL88" s="13"/>
      <c r="BM88" s="63"/>
      <c r="BN88" s="13"/>
      <c r="BO88" s="13"/>
      <c r="BP88" s="13"/>
      <c r="BQ88" s="63"/>
      <c r="BR88" s="13"/>
      <c r="BS88" s="13"/>
      <c r="BT88" s="123"/>
      <c r="BU88" s="63"/>
      <c r="BV88" s="13"/>
      <c r="BW88" s="13"/>
      <c r="BX88" s="90"/>
      <c r="BY88" s="2088"/>
      <c r="BZ88" s="2088"/>
      <c r="CA88" s="2089"/>
      <c r="CB88" s="2089"/>
      <c r="CC88" s="13"/>
      <c r="CD88" s="13"/>
      <c r="CE88" s="13"/>
      <c r="CF88" s="13"/>
      <c r="CG88" s="63"/>
      <c r="CH88" s="63"/>
      <c r="CI88" s="63"/>
      <c r="CJ88" s="63"/>
      <c r="CK88" s="63"/>
      <c r="CL88" s="63"/>
      <c r="CM88" s="63"/>
      <c r="CN88" s="63"/>
      <c r="CO88" s="63"/>
      <c r="CP88" s="63"/>
      <c r="CQ88" s="63"/>
      <c r="CR88" s="63"/>
      <c r="CS88" s="63"/>
      <c r="CT88" s="63"/>
      <c r="CU88" s="63"/>
      <c r="CV88" s="63"/>
      <c r="CW88" s="63"/>
      <c r="CX88" s="63"/>
      <c r="CY88" s="3"/>
      <c r="CZ88" s="3"/>
      <c r="DA88" s="63"/>
      <c r="DB88" s="3"/>
      <c r="DC88" s="3"/>
      <c r="DD88" s="3"/>
      <c r="DE88" s="63"/>
      <c r="DF88" s="3"/>
      <c r="DG88" s="3"/>
      <c r="DH88" s="3"/>
      <c r="DI88" s="63"/>
      <c r="DJ88" s="3"/>
      <c r="DK88" s="3"/>
      <c r="DL88" s="3"/>
      <c r="DM88" s="63"/>
      <c r="DN88" s="3"/>
      <c r="DO88" s="3"/>
      <c r="DP88" s="3"/>
      <c r="DQ88" s="63"/>
      <c r="DR88" s="3"/>
      <c r="DS88" s="3"/>
      <c r="DT88" s="3"/>
      <c r="DU88" s="63"/>
      <c r="DV88" s="3"/>
      <c r="DW88" s="3"/>
      <c r="DX88" s="3"/>
      <c r="DY88" s="63"/>
      <c r="DZ88" s="13"/>
      <c r="EA88" s="13"/>
      <c r="EB88" s="13"/>
      <c r="EC88" s="63"/>
      <c r="ED88" s="13"/>
      <c r="EE88" s="13"/>
      <c r="EF88" s="13"/>
      <c r="EG88" s="63"/>
      <c r="EH88" s="13"/>
      <c r="EI88" s="13"/>
      <c r="EJ88" s="13"/>
      <c r="EK88" s="13"/>
      <c r="EL88" s="13"/>
      <c r="EM88" s="13"/>
      <c r="EN88" s="13"/>
      <c r="EO88" s="13"/>
      <c r="EP88" s="63"/>
      <c r="EQ88" s="63"/>
      <c r="ER88" s="13"/>
      <c r="ES88" s="63"/>
      <c r="ET88" s="63"/>
      <c r="EU88" s="63"/>
      <c r="EV88" s="63"/>
      <c r="EW88" s="2088"/>
      <c r="EX88" s="2088"/>
      <c r="EY88" s="2089"/>
      <c r="EZ88" s="2089"/>
      <c r="FA88" s="13"/>
      <c r="FB88" s="13"/>
      <c r="FC88" s="13"/>
      <c r="FD88" s="13"/>
      <c r="FE88" s="63"/>
      <c r="FF88" s="63"/>
      <c r="FG88" s="63"/>
      <c r="FH88" s="63"/>
      <c r="FI88" s="63"/>
      <c r="FJ88" s="63"/>
      <c r="FK88" s="63"/>
      <c r="FL88" s="63"/>
      <c r="FM88" s="63"/>
      <c r="FN88" s="63"/>
      <c r="FO88" s="63"/>
      <c r="FP88" s="63"/>
      <c r="FQ88" s="63"/>
      <c r="FR88" s="63"/>
      <c r="FS88" s="63"/>
      <c r="FT88" s="63"/>
      <c r="FU88" s="63"/>
      <c r="FV88" s="63"/>
      <c r="FW88" s="3"/>
      <c r="FX88" s="3"/>
      <c r="FY88" s="63"/>
      <c r="FZ88" s="3"/>
      <c r="GA88" s="3"/>
      <c r="GB88" s="3"/>
      <c r="GC88" s="63"/>
      <c r="GD88" s="3"/>
      <c r="GE88" s="3"/>
      <c r="GF88" s="3"/>
      <c r="GG88" s="63"/>
      <c r="GH88" s="3"/>
      <c r="GI88" s="3"/>
      <c r="GJ88" s="3"/>
      <c r="GK88" s="63"/>
      <c r="GL88" s="3"/>
      <c r="GM88" s="3"/>
      <c r="GN88" s="3"/>
      <c r="GO88" s="63"/>
      <c r="GP88" s="3"/>
      <c r="GQ88" s="3"/>
      <c r="GR88" s="3"/>
      <c r="GS88" s="63"/>
      <c r="GT88" s="3"/>
      <c r="GU88" s="3"/>
      <c r="GV88" s="3"/>
      <c r="GW88" s="63"/>
      <c r="GX88" s="13"/>
      <c r="GY88" s="13"/>
      <c r="GZ88" s="13"/>
      <c r="HA88" s="63"/>
      <c r="HB88" s="13"/>
      <c r="HC88" s="13"/>
      <c r="HD88" s="13"/>
      <c r="HE88" s="63"/>
      <c r="HF88" s="13"/>
      <c r="HG88" s="13"/>
      <c r="HH88" s="13"/>
      <c r="HI88" s="13"/>
      <c r="HJ88" s="13"/>
      <c r="HK88" s="13"/>
      <c r="HL88" s="13"/>
      <c r="HM88" s="13"/>
      <c r="HN88" s="63"/>
      <c r="HO88" s="63"/>
      <c r="HP88" s="13"/>
      <c r="HQ88" s="63"/>
      <c r="HR88" s="63"/>
      <c r="HS88" s="63"/>
      <c r="HT88" s="63"/>
    </row>
    <row r="89" spans="1:228" ht="20.25" customHeight="1" x14ac:dyDescent="0.2">
      <c r="A89" s="2072"/>
      <c r="B89" s="2072"/>
      <c r="C89" s="2063"/>
      <c r="D89" s="2063"/>
      <c r="E89" s="13"/>
      <c r="F89" s="13"/>
      <c r="G89" s="13"/>
      <c r="H89" s="123"/>
      <c r="I89" s="229"/>
      <c r="J89" s="63"/>
      <c r="K89" s="63"/>
      <c r="L89" s="63"/>
      <c r="M89" s="63"/>
      <c r="N89" s="63"/>
      <c r="O89" s="63"/>
      <c r="P89" s="63"/>
      <c r="Q89" s="63"/>
      <c r="R89" s="63"/>
      <c r="S89" s="63"/>
      <c r="T89" s="63"/>
      <c r="U89" s="63"/>
      <c r="V89" s="63"/>
      <c r="W89" s="63"/>
      <c r="X89" s="63"/>
      <c r="Y89" s="63"/>
      <c r="Z89" s="63"/>
      <c r="AA89" s="3"/>
      <c r="AB89" s="3"/>
      <c r="AC89" s="63"/>
      <c r="AD89" s="3"/>
      <c r="AE89" s="3"/>
      <c r="AF89" s="3"/>
      <c r="AG89" s="63"/>
      <c r="AH89" s="3"/>
      <c r="AI89" s="3"/>
      <c r="AJ89" s="3"/>
      <c r="AK89" s="63"/>
      <c r="AL89" s="3"/>
      <c r="AM89" s="3"/>
      <c r="AN89" s="3"/>
      <c r="AO89" s="63"/>
      <c r="AP89" s="3"/>
      <c r="AQ89" s="3"/>
      <c r="AR89" s="3"/>
      <c r="AS89" s="63"/>
      <c r="AT89" s="3"/>
      <c r="AU89" s="3"/>
      <c r="AV89" s="3"/>
      <c r="AW89" s="63"/>
      <c r="AX89" s="3"/>
      <c r="AY89" s="3"/>
      <c r="AZ89" s="3"/>
      <c r="BA89" s="63"/>
      <c r="BB89" s="13"/>
      <c r="BC89" s="13"/>
      <c r="BD89" s="13"/>
      <c r="BE89" s="63"/>
      <c r="BF89" s="13"/>
      <c r="BG89" s="13"/>
      <c r="BH89" s="13"/>
      <c r="BI89" s="63"/>
      <c r="BJ89" s="13"/>
      <c r="BK89" s="13"/>
      <c r="BL89" s="13"/>
      <c r="BM89" s="63"/>
      <c r="BN89" s="13"/>
      <c r="BO89" s="13"/>
      <c r="BP89" s="13"/>
      <c r="BQ89" s="63"/>
      <c r="BR89" s="13"/>
      <c r="BS89" s="13"/>
      <c r="BT89" s="123"/>
      <c r="BU89" s="63"/>
      <c r="BV89" s="13"/>
      <c r="BW89" s="13"/>
      <c r="BX89" s="90"/>
      <c r="BY89" s="2088"/>
      <c r="BZ89" s="2088"/>
      <c r="CA89" s="2089"/>
      <c r="CB89" s="2089"/>
      <c r="CC89" s="13"/>
      <c r="CD89" s="13"/>
      <c r="CE89" s="13"/>
      <c r="CF89" s="13"/>
      <c r="CG89" s="63"/>
      <c r="CH89" s="63"/>
      <c r="CI89" s="63"/>
      <c r="CJ89" s="63"/>
      <c r="CK89" s="63"/>
      <c r="CL89" s="63"/>
      <c r="CM89" s="63"/>
      <c r="CN89" s="63"/>
      <c r="CO89" s="63"/>
      <c r="CP89" s="63"/>
      <c r="CQ89" s="63"/>
      <c r="CR89" s="63"/>
      <c r="CS89" s="63"/>
      <c r="CT89" s="63"/>
      <c r="CU89" s="63"/>
      <c r="CV89" s="63"/>
      <c r="CW89" s="63"/>
      <c r="CX89" s="63"/>
      <c r="CY89" s="3"/>
      <c r="CZ89" s="3"/>
      <c r="DA89" s="63"/>
      <c r="DB89" s="3"/>
      <c r="DC89" s="3"/>
      <c r="DD89" s="3"/>
      <c r="DE89" s="63"/>
      <c r="DF89" s="3"/>
      <c r="DG89" s="3"/>
      <c r="DH89" s="3"/>
      <c r="DI89" s="63"/>
      <c r="DJ89" s="3"/>
      <c r="DK89" s="3"/>
      <c r="DL89" s="3"/>
      <c r="DM89" s="63"/>
      <c r="DN89" s="3"/>
      <c r="DO89" s="3"/>
      <c r="DP89" s="3"/>
      <c r="DQ89" s="63"/>
      <c r="DR89" s="3"/>
      <c r="DS89" s="3"/>
      <c r="DT89" s="3"/>
      <c r="DU89" s="63"/>
      <c r="DV89" s="3"/>
      <c r="DW89" s="3"/>
      <c r="DX89" s="3"/>
      <c r="DY89" s="63"/>
      <c r="DZ89" s="13"/>
      <c r="EA89" s="13"/>
      <c r="EB89" s="13"/>
      <c r="EC89" s="63"/>
      <c r="ED89" s="13"/>
      <c r="EE89" s="13"/>
      <c r="EF89" s="13"/>
      <c r="EG89" s="63"/>
      <c r="EH89" s="13"/>
      <c r="EI89" s="13"/>
      <c r="EJ89" s="13"/>
      <c r="EK89" s="13"/>
      <c r="EL89" s="13"/>
      <c r="EM89" s="13"/>
      <c r="EN89" s="13"/>
      <c r="EO89" s="13"/>
      <c r="EP89" s="63"/>
      <c r="EQ89" s="63"/>
      <c r="ER89" s="13"/>
      <c r="ES89" s="63"/>
      <c r="ET89" s="63"/>
      <c r="EU89" s="63"/>
      <c r="EV89" s="63"/>
      <c r="EW89" s="2088"/>
      <c r="EX89" s="2088"/>
      <c r="EY89" s="2089"/>
      <c r="EZ89" s="2089"/>
      <c r="FA89" s="13"/>
      <c r="FB89" s="13"/>
      <c r="FC89" s="13"/>
      <c r="FD89" s="13"/>
      <c r="FE89" s="63"/>
      <c r="FF89" s="63"/>
      <c r="FG89" s="63"/>
      <c r="FH89" s="63"/>
      <c r="FI89" s="63"/>
      <c r="FJ89" s="63"/>
      <c r="FK89" s="63"/>
      <c r="FL89" s="63"/>
      <c r="FM89" s="63"/>
      <c r="FN89" s="63"/>
      <c r="FO89" s="63"/>
      <c r="FP89" s="63"/>
      <c r="FQ89" s="63"/>
      <c r="FR89" s="63"/>
      <c r="FS89" s="63"/>
      <c r="FT89" s="63"/>
      <c r="FU89" s="63"/>
      <c r="FV89" s="63"/>
      <c r="FW89" s="3"/>
      <c r="FX89" s="3"/>
      <c r="FY89" s="63"/>
      <c r="FZ89" s="3"/>
      <c r="GA89" s="3"/>
      <c r="GB89" s="3"/>
      <c r="GC89" s="63"/>
      <c r="GD89" s="3"/>
      <c r="GE89" s="3"/>
      <c r="GF89" s="3"/>
      <c r="GG89" s="63"/>
      <c r="GH89" s="3"/>
      <c r="GI89" s="3"/>
      <c r="GJ89" s="3"/>
      <c r="GK89" s="63"/>
      <c r="GL89" s="3"/>
      <c r="GM89" s="3"/>
      <c r="GN89" s="3"/>
      <c r="GO89" s="63"/>
      <c r="GP89" s="3"/>
      <c r="GQ89" s="3"/>
      <c r="GR89" s="3"/>
      <c r="GS89" s="63"/>
      <c r="GT89" s="3"/>
      <c r="GU89" s="3"/>
      <c r="GV89" s="3"/>
      <c r="GW89" s="63"/>
      <c r="GX89" s="13"/>
      <c r="GY89" s="13"/>
      <c r="GZ89" s="13"/>
      <c r="HA89" s="63"/>
      <c r="HB89" s="13"/>
      <c r="HC89" s="13"/>
      <c r="HD89" s="13"/>
      <c r="HE89" s="63"/>
      <c r="HF89" s="13"/>
      <c r="HG89" s="13"/>
      <c r="HH89" s="13"/>
      <c r="HI89" s="13"/>
      <c r="HJ89" s="13"/>
      <c r="HK89" s="13"/>
      <c r="HL89" s="13"/>
      <c r="HM89" s="13"/>
      <c r="HN89" s="63"/>
      <c r="HO89" s="63"/>
      <c r="HP89" s="13"/>
      <c r="HQ89" s="63"/>
      <c r="HR89" s="63"/>
      <c r="HS89" s="63"/>
      <c r="HT89" s="63"/>
    </row>
    <row r="90" spans="1:228" ht="20.25" customHeight="1" x14ac:dyDescent="0.2">
      <c r="A90" s="2072"/>
      <c r="B90" s="2072"/>
      <c r="C90" s="2063"/>
      <c r="D90" s="2063"/>
      <c r="E90" s="109"/>
      <c r="F90" s="109"/>
      <c r="G90" s="109"/>
      <c r="H90" s="125"/>
      <c r="I90" s="230"/>
      <c r="J90" s="126"/>
      <c r="K90" s="126"/>
      <c r="L90" s="126"/>
      <c r="M90" s="109"/>
      <c r="N90" s="126"/>
      <c r="O90" s="126"/>
      <c r="P90" s="126"/>
      <c r="Q90" s="109"/>
      <c r="R90" s="126"/>
      <c r="S90" s="126"/>
      <c r="T90" s="126"/>
      <c r="U90" s="126"/>
      <c r="V90" s="126"/>
      <c r="W90" s="126"/>
      <c r="X90" s="126"/>
      <c r="Y90" s="126"/>
      <c r="Z90" s="126"/>
      <c r="AA90" s="113"/>
      <c r="AB90" s="113"/>
      <c r="AC90" s="126"/>
      <c r="AD90" s="113"/>
      <c r="AE90" s="113"/>
      <c r="AF90" s="113"/>
      <c r="AG90" s="126"/>
      <c r="AH90" s="113"/>
      <c r="AI90" s="113"/>
      <c r="AJ90" s="113"/>
      <c r="AK90" s="126"/>
      <c r="AL90" s="113"/>
      <c r="AM90" s="113"/>
      <c r="AN90" s="113"/>
      <c r="AO90" s="126"/>
      <c r="AP90" s="113"/>
      <c r="AQ90" s="113"/>
      <c r="AR90" s="113"/>
      <c r="AS90" s="126"/>
      <c r="AT90" s="113"/>
      <c r="AU90" s="113"/>
      <c r="AV90" s="113"/>
      <c r="AW90" s="126"/>
      <c r="AX90" s="113"/>
      <c r="AY90" s="113"/>
      <c r="AZ90" s="113"/>
      <c r="BA90" s="126"/>
      <c r="BB90" s="109"/>
      <c r="BC90" s="109"/>
      <c r="BD90" s="109"/>
      <c r="BE90" s="126"/>
      <c r="BF90" s="109"/>
      <c r="BG90" s="109"/>
      <c r="BH90" s="109"/>
      <c r="BI90" s="126"/>
      <c r="BJ90" s="109"/>
      <c r="BK90" s="109"/>
      <c r="BL90" s="109"/>
      <c r="BM90" s="126"/>
      <c r="BN90" s="109"/>
      <c r="BO90" s="109"/>
      <c r="BP90" s="109"/>
      <c r="BQ90" s="126"/>
      <c r="BR90" s="109"/>
      <c r="BS90" s="109"/>
      <c r="BT90" s="125"/>
      <c r="BU90" s="126"/>
      <c r="BV90" s="109"/>
      <c r="BW90" s="109"/>
      <c r="BX90" s="114"/>
      <c r="BY90" s="2088"/>
      <c r="BZ90" s="2088"/>
      <c r="CA90" s="2089"/>
      <c r="CB90" s="2089"/>
      <c r="CC90" s="13"/>
      <c r="CD90" s="13"/>
      <c r="CE90" s="13"/>
      <c r="CF90" s="13"/>
      <c r="CG90" s="13"/>
      <c r="CH90" s="63"/>
      <c r="CI90" s="63"/>
      <c r="CJ90" s="63"/>
      <c r="CK90" s="13"/>
      <c r="CL90" s="63"/>
      <c r="CM90" s="63"/>
      <c r="CN90" s="63"/>
      <c r="CO90" s="13"/>
      <c r="CP90" s="63"/>
      <c r="CQ90" s="63"/>
      <c r="CR90" s="63"/>
      <c r="CS90" s="63"/>
      <c r="CT90" s="63"/>
      <c r="CU90" s="63"/>
      <c r="CV90" s="63"/>
      <c r="CW90" s="63"/>
      <c r="CX90" s="63"/>
      <c r="CY90" s="3"/>
      <c r="CZ90" s="3"/>
      <c r="DA90" s="63"/>
      <c r="DB90" s="3"/>
      <c r="DC90" s="3"/>
      <c r="DD90" s="3"/>
      <c r="DE90" s="63"/>
      <c r="DF90" s="3"/>
      <c r="DG90" s="3"/>
      <c r="DH90" s="3"/>
      <c r="DI90" s="63"/>
      <c r="DJ90" s="3"/>
      <c r="DK90" s="3"/>
      <c r="DL90" s="3"/>
      <c r="DM90" s="63"/>
      <c r="DN90" s="3"/>
      <c r="DO90" s="3"/>
      <c r="DP90" s="3"/>
      <c r="DQ90" s="63"/>
      <c r="DR90" s="3"/>
      <c r="DS90" s="3"/>
      <c r="DT90" s="3"/>
      <c r="DU90" s="63"/>
      <c r="DV90" s="3"/>
      <c r="DW90" s="3"/>
      <c r="DX90" s="3"/>
      <c r="DY90" s="63"/>
      <c r="DZ90" s="13"/>
      <c r="EA90" s="13"/>
      <c r="EB90" s="13"/>
      <c r="EC90" s="63"/>
      <c r="ED90" s="13"/>
      <c r="EE90" s="13"/>
      <c r="EF90" s="13"/>
      <c r="EG90" s="63"/>
      <c r="EH90" s="13"/>
      <c r="EI90" s="13"/>
      <c r="EJ90" s="13"/>
      <c r="EK90" s="13"/>
      <c r="EL90" s="13"/>
      <c r="EM90" s="13"/>
      <c r="EN90" s="13"/>
      <c r="EO90" s="13"/>
      <c r="EP90" s="63"/>
      <c r="EQ90" s="63"/>
      <c r="ER90" s="13"/>
      <c r="ES90" s="13"/>
      <c r="ET90" s="63"/>
      <c r="EU90" s="63"/>
      <c r="EV90" s="63"/>
      <c r="EW90" s="2088"/>
      <c r="EX90" s="2088"/>
      <c r="EY90" s="2089"/>
      <c r="EZ90" s="2089"/>
      <c r="FA90" s="13"/>
      <c r="FB90" s="13"/>
      <c r="FC90" s="13"/>
      <c r="FD90" s="13"/>
      <c r="FE90" s="13"/>
      <c r="FF90" s="63"/>
      <c r="FG90" s="63"/>
      <c r="FH90" s="63"/>
      <c r="FI90" s="13"/>
      <c r="FJ90" s="63"/>
      <c r="FK90" s="63"/>
      <c r="FL90" s="63"/>
      <c r="FM90" s="13"/>
      <c r="FN90" s="63"/>
      <c r="FO90" s="63"/>
      <c r="FP90" s="63"/>
      <c r="FQ90" s="63"/>
      <c r="FR90" s="63"/>
      <c r="FS90" s="63"/>
      <c r="FT90" s="63"/>
      <c r="FU90" s="63"/>
      <c r="FV90" s="63"/>
      <c r="FW90" s="3"/>
      <c r="FX90" s="3"/>
      <c r="FY90" s="63"/>
      <c r="FZ90" s="3"/>
      <c r="GA90" s="3"/>
      <c r="GB90" s="3"/>
      <c r="GC90" s="63"/>
      <c r="GD90" s="3"/>
      <c r="GE90" s="3"/>
      <c r="GF90" s="3"/>
      <c r="GG90" s="63"/>
      <c r="GH90" s="3"/>
      <c r="GI90" s="3"/>
      <c r="GJ90" s="3"/>
      <c r="GK90" s="63"/>
      <c r="GL90" s="3"/>
      <c r="GM90" s="3"/>
      <c r="GN90" s="3"/>
      <c r="GO90" s="63"/>
      <c r="GP90" s="3"/>
      <c r="GQ90" s="3"/>
      <c r="GR90" s="3"/>
      <c r="GS90" s="63"/>
      <c r="GT90" s="3"/>
      <c r="GU90" s="3"/>
      <c r="GV90" s="3"/>
      <c r="GW90" s="63"/>
      <c r="GX90" s="13"/>
      <c r="GY90" s="13"/>
      <c r="GZ90" s="13"/>
      <c r="HA90" s="63"/>
      <c r="HB90" s="13"/>
      <c r="HC90" s="13"/>
      <c r="HD90" s="13"/>
      <c r="HE90" s="63"/>
      <c r="HF90" s="13"/>
      <c r="HG90" s="13"/>
      <c r="HH90" s="13"/>
      <c r="HI90" s="13"/>
      <c r="HJ90" s="13"/>
      <c r="HK90" s="13"/>
      <c r="HL90" s="13"/>
      <c r="HM90" s="13"/>
      <c r="HN90" s="63"/>
      <c r="HO90" s="63"/>
      <c r="HP90" s="13"/>
      <c r="HQ90" s="13"/>
      <c r="HR90" s="63"/>
      <c r="HS90" s="63"/>
      <c r="HT90" s="63"/>
    </row>
    <row r="91" spans="1:228" ht="20.25" customHeight="1" x14ac:dyDescent="0.2">
      <c r="A91" s="2072"/>
      <c r="B91" s="2072"/>
      <c r="C91" s="2063"/>
      <c r="D91" s="2063"/>
      <c r="E91" s="13"/>
      <c r="F91" s="13"/>
      <c r="G91" s="13"/>
      <c r="H91" s="123"/>
      <c r="I91" s="158"/>
      <c r="J91" s="63"/>
      <c r="K91" s="63"/>
      <c r="L91" s="63"/>
      <c r="M91" s="13"/>
      <c r="N91" s="63"/>
      <c r="O91" s="63"/>
      <c r="P91" s="63"/>
      <c r="Q91" s="13"/>
      <c r="R91" s="63"/>
      <c r="S91" s="63"/>
      <c r="T91" s="63"/>
      <c r="U91" s="63"/>
      <c r="V91" s="63"/>
      <c r="W91" s="63"/>
      <c r="X91" s="63"/>
      <c r="Y91" s="63"/>
      <c r="Z91" s="63"/>
      <c r="AA91" s="3"/>
      <c r="AB91" s="3"/>
      <c r="AC91" s="63"/>
      <c r="AD91" s="3"/>
      <c r="AE91" s="3"/>
      <c r="AF91" s="3"/>
      <c r="AG91" s="63"/>
      <c r="AH91" s="3"/>
      <c r="AI91" s="3"/>
      <c r="AJ91" s="3"/>
      <c r="AK91" s="63"/>
      <c r="AL91" s="3"/>
      <c r="AM91" s="3"/>
      <c r="AN91" s="3"/>
      <c r="AO91" s="63"/>
      <c r="AP91" s="3"/>
      <c r="AQ91" s="3"/>
      <c r="AR91" s="3"/>
      <c r="AS91" s="63"/>
      <c r="AT91" s="3"/>
      <c r="AU91" s="3"/>
      <c r="AV91" s="3"/>
      <c r="AW91" s="63"/>
      <c r="AX91" s="3"/>
      <c r="AY91" s="3"/>
      <c r="AZ91" s="3"/>
      <c r="BA91" s="63"/>
      <c r="BB91" s="13"/>
      <c r="BC91" s="13"/>
      <c r="BD91" s="13"/>
      <c r="BE91" s="63"/>
      <c r="BF91" s="13"/>
      <c r="BG91" s="13"/>
      <c r="BH91" s="13"/>
      <c r="BI91" s="63"/>
      <c r="BJ91" s="13"/>
      <c r="BK91" s="13"/>
      <c r="BL91" s="13"/>
      <c r="BM91" s="63"/>
      <c r="BN91" s="13"/>
      <c r="BO91" s="13"/>
      <c r="BP91" s="13"/>
      <c r="BQ91" s="63"/>
      <c r="BR91" s="13"/>
      <c r="BS91" s="13"/>
      <c r="BT91" s="123"/>
      <c r="BU91" s="63"/>
      <c r="BV91" s="13"/>
      <c r="BW91" s="13"/>
      <c r="BX91" s="90"/>
      <c r="BY91" s="2088"/>
      <c r="BZ91" s="2088"/>
      <c r="CA91" s="2089"/>
      <c r="CB91" s="2089"/>
      <c r="CC91" s="13"/>
      <c r="CD91" s="13"/>
      <c r="CE91" s="13"/>
      <c r="CF91" s="13"/>
      <c r="CG91" s="13"/>
      <c r="CH91" s="63"/>
      <c r="CI91" s="63"/>
      <c r="CJ91" s="63"/>
      <c r="CK91" s="13"/>
      <c r="CL91" s="63"/>
      <c r="CM91" s="63"/>
      <c r="CN91" s="63"/>
      <c r="CO91" s="13"/>
      <c r="CP91" s="63"/>
      <c r="CQ91" s="63"/>
      <c r="CR91" s="63"/>
      <c r="CS91" s="63"/>
      <c r="CT91" s="63"/>
      <c r="CU91" s="63"/>
      <c r="CV91" s="63"/>
      <c r="CW91" s="63"/>
      <c r="CX91" s="63"/>
      <c r="CY91" s="3"/>
      <c r="CZ91" s="3"/>
      <c r="DA91" s="63"/>
      <c r="DB91" s="3"/>
      <c r="DC91" s="3"/>
      <c r="DD91" s="3"/>
      <c r="DE91" s="63"/>
      <c r="DF91" s="3"/>
      <c r="DG91" s="3"/>
      <c r="DH91" s="3"/>
      <c r="DI91" s="63"/>
      <c r="DJ91" s="3"/>
      <c r="DK91" s="3"/>
      <c r="DL91" s="3"/>
      <c r="DM91" s="63"/>
      <c r="DN91" s="3"/>
      <c r="DO91" s="3"/>
      <c r="DP91" s="3"/>
      <c r="DQ91" s="63"/>
      <c r="DR91" s="3"/>
      <c r="DS91" s="3"/>
      <c r="DT91" s="3"/>
      <c r="DU91" s="63"/>
      <c r="DV91" s="3"/>
      <c r="DW91" s="3"/>
      <c r="DX91" s="3"/>
      <c r="DY91" s="63"/>
      <c r="DZ91" s="13"/>
      <c r="EA91" s="13"/>
      <c r="EB91" s="13"/>
      <c r="EC91" s="63"/>
      <c r="ED91" s="13"/>
      <c r="EE91" s="13"/>
      <c r="EF91" s="13"/>
      <c r="EG91" s="63"/>
      <c r="EH91" s="13"/>
      <c r="EI91" s="13"/>
      <c r="EJ91" s="13"/>
      <c r="EK91" s="13"/>
      <c r="EL91" s="13"/>
      <c r="EM91" s="13"/>
      <c r="EN91" s="13"/>
      <c r="EO91" s="13"/>
      <c r="EP91" s="63"/>
      <c r="EQ91" s="63"/>
      <c r="ER91" s="13"/>
      <c r="ES91" s="13"/>
      <c r="ET91" s="63"/>
      <c r="EU91" s="63"/>
      <c r="EV91" s="63"/>
      <c r="EW91" s="2088"/>
      <c r="EX91" s="2088"/>
      <c r="EY91" s="2089"/>
      <c r="EZ91" s="2089"/>
      <c r="FA91" s="13"/>
      <c r="FB91" s="13"/>
      <c r="FC91" s="13"/>
      <c r="FD91" s="13"/>
      <c r="FE91" s="13"/>
      <c r="FF91" s="63"/>
      <c r="FG91" s="63"/>
      <c r="FH91" s="63"/>
      <c r="FI91" s="13"/>
      <c r="FJ91" s="63"/>
      <c r="FK91" s="63"/>
      <c r="FL91" s="63"/>
      <c r="FM91" s="13"/>
      <c r="FN91" s="63"/>
      <c r="FO91" s="63"/>
      <c r="FP91" s="63"/>
      <c r="FQ91" s="63"/>
      <c r="FR91" s="63"/>
      <c r="FS91" s="63"/>
      <c r="FT91" s="63"/>
      <c r="FU91" s="63"/>
      <c r="FV91" s="63"/>
      <c r="FW91" s="3"/>
      <c r="FX91" s="3"/>
      <c r="FY91" s="63"/>
      <c r="FZ91" s="3"/>
      <c r="GA91" s="3"/>
      <c r="GB91" s="3"/>
      <c r="GC91" s="63"/>
      <c r="GD91" s="3"/>
      <c r="GE91" s="3"/>
      <c r="GF91" s="3"/>
      <c r="GG91" s="63"/>
      <c r="GH91" s="3"/>
      <c r="GI91" s="3"/>
      <c r="GJ91" s="3"/>
      <c r="GK91" s="63"/>
      <c r="GL91" s="3"/>
      <c r="GM91" s="3"/>
      <c r="GN91" s="3"/>
      <c r="GO91" s="63"/>
      <c r="GP91" s="3"/>
      <c r="GQ91" s="3"/>
      <c r="GR91" s="3"/>
      <c r="GS91" s="63"/>
      <c r="GT91" s="3"/>
      <c r="GU91" s="3"/>
      <c r="GV91" s="3"/>
      <c r="GW91" s="63"/>
      <c r="GX91" s="13"/>
      <c r="GY91" s="13"/>
      <c r="GZ91" s="13"/>
      <c r="HA91" s="63"/>
      <c r="HB91" s="13"/>
      <c r="HC91" s="13"/>
      <c r="HD91" s="13"/>
      <c r="HE91" s="63"/>
      <c r="HF91" s="13"/>
      <c r="HG91" s="13"/>
      <c r="HH91" s="13"/>
      <c r="HI91" s="13"/>
      <c r="HJ91" s="13"/>
      <c r="HK91" s="13"/>
      <c r="HL91" s="13"/>
      <c r="HM91" s="13"/>
      <c r="HN91" s="63"/>
      <c r="HO91" s="63"/>
      <c r="HP91" s="13"/>
      <c r="HQ91" s="13"/>
      <c r="HR91" s="63"/>
      <c r="HS91" s="63"/>
      <c r="HT91" s="63"/>
    </row>
    <row r="92" spans="1:228" ht="20.25" customHeight="1" x14ac:dyDescent="0.2">
      <c r="A92" s="2072"/>
      <c r="B92" s="2072"/>
      <c r="C92" s="2063"/>
      <c r="D92" s="2063"/>
      <c r="E92" s="13"/>
      <c r="F92" s="13"/>
      <c r="G92" s="13"/>
      <c r="H92" s="123"/>
      <c r="I92" s="158"/>
      <c r="J92" s="63"/>
      <c r="K92" s="63"/>
      <c r="L92" s="63"/>
      <c r="M92" s="13"/>
      <c r="N92" s="63"/>
      <c r="O92" s="63"/>
      <c r="P92" s="63"/>
      <c r="Q92" s="13"/>
      <c r="R92" s="63"/>
      <c r="S92" s="63"/>
      <c r="T92" s="63"/>
      <c r="U92" s="63"/>
      <c r="V92" s="63"/>
      <c r="W92" s="63"/>
      <c r="X92" s="63"/>
      <c r="Y92" s="63"/>
      <c r="Z92" s="63"/>
      <c r="AA92" s="3"/>
      <c r="AB92" s="3"/>
      <c r="AC92" s="63"/>
      <c r="AD92" s="3"/>
      <c r="AE92" s="3"/>
      <c r="AF92" s="3"/>
      <c r="AG92" s="63"/>
      <c r="AH92" s="3"/>
      <c r="AI92" s="3"/>
      <c r="AJ92" s="3"/>
      <c r="AK92" s="63"/>
      <c r="AL92" s="3"/>
      <c r="AM92" s="3"/>
      <c r="AN92" s="3"/>
      <c r="AO92" s="63"/>
      <c r="AP92" s="3"/>
      <c r="AQ92" s="3"/>
      <c r="AR92" s="3"/>
      <c r="AS92" s="63"/>
      <c r="AT92" s="3"/>
      <c r="AU92" s="3"/>
      <c r="AV92" s="3"/>
      <c r="AW92" s="63"/>
      <c r="AX92" s="3"/>
      <c r="AY92" s="3"/>
      <c r="AZ92" s="3"/>
      <c r="BA92" s="63"/>
      <c r="BB92" s="13"/>
      <c r="BC92" s="13"/>
      <c r="BD92" s="13"/>
      <c r="BE92" s="63"/>
      <c r="BF92" s="13"/>
      <c r="BG92" s="13"/>
      <c r="BH92" s="13"/>
      <c r="BI92" s="63"/>
      <c r="BJ92" s="13"/>
      <c r="BK92" s="13"/>
      <c r="BL92" s="13"/>
      <c r="BM92" s="63"/>
      <c r="BN92" s="13"/>
      <c r="BO92" s="13"/>
      <c r="BP92" s="13"/>
      <c r="BQ92" s="63"/>
      <c r="BR92" s="13"/>
      <c r="BS92" s="13"/>
      <c r="BT92" s="123"/>
      <c r="BU92" s="63"/>
      <c r="BV92" s="13"/>
      <c r="BW92" s="13"/>
      <c r="BX92" s="90"/>
      <c r="BY92" s="2088"/>
      <c r="BZ92" s="2088"/>
      <c r="CA92" s="2089"/>
      <c r="CB92" s="2089"/>
      <c r="CC92" s="13"/>
      <c r="CD92" s="13"/>
      <c r="CE92" s="13"/>
      <c r="CF92" s="13"/>
      <c r="CG92" s="13"/>
      <c r="CH92" s="63"/>
      <c r="CI92" s="63"/>
      <c r="CJ92" s="63"/>
      <c r="CK92" s="13"/>
      <c r="CL92" s="63"/>
      <c r="CM92" s="63"/>
      <c r="CN92" s="63"/>
      <c r="CO92" s="13"/>
      <c r="CP92" s="63"/>
      <c r="CQ92" s="63"/>
      <c r="CR92" s="63"/>
      <c r="CS92" s="63"/>
      <c r="CT92" s="63"/>
      <c r="CU92" s="63"/>
      <c r="CV92" s="63"/>
      <c r="CW92" s="63"/>
      <c r="CX92" s="63"/>
      <c r="CY92" s="3"/>
      <c r="CZ92" s="3"/>
      <c r="DA92" s="63"/>
      <c r="DB92" s="3"/>
      <c r="DC92" s="3"/>
      <c r="DD92" s="3"/>
      <c r="DE92" s="63"/>
      <c r="DF92" s="3"/>
      <c r="DG92" s="3"/>
      <c r="DH92" s="3"/>
      <c r="DI92" s="63"/>
      <c r="DJ92" s="3"/>
      <c r="DK92" s="3"/>
      <c r="DL92" s="3"/>
      <c r="DM92" s="63"/>
      <c r="DN92" s="3"/>
      <c r="DO92" s="3"/>
      <c r="DP92" s="3"/>
      <c r="DQ92" s="63"/>
      <c r="DR92" s="3"/>
      <c r="DS92" s="3"/>
      <c r="DT92" s="3"/>
      <c r="DU92" s="63"/>
      <c r="DV92" s="3"/>
      <c r="DW92" s="3"/>
      <c r="DX92" s="3"/>
      <c r="DY92" s="63"/>
      <c r="DZ92" s="13"/>
      <c r="EA92" s="13"/>
      <c r="EB92" s="13"/>
      <c r="EC92" s="63"/>
      <c r="ED92" s="13"/>
      <c r="EE92" s="13"/>
      <c r="EF92" s="13"/>
      <c r="EG92" s="63"/>
      <c r="EH92" s="13"/>
      <c r="EI92" s="13"/>
      <c r="EJ92" s="13"/>
      <c r="EK92" s="13"/>
      <c r="EL92" s="13"/>
      <c r="EM92" s="13"/>
      <c r="EN92" s="13"/>
      <c r="EO92" s="13"/>
      <c r="EP92" s="63"/>
      <c r="EQ92" s="63"/>
      <c r="ER92" s="13"/>
      <c r="ES92" s="13"/>
      <c r="ET92" s="63"/>
      <c r="EU92" s="63"/>
      <c r="EV92" s="63"/>
      <c r="EW92" s="2088"/>
      <c r="EX92" s="2088"/>
      <c r="EY92" s="2089"/>
      <c r="EZ92" s="2089"/>
      <c r="FA92" s="13"/>
      <c r="FB92" s="13"/>
      <c r="FC92" s="13"/>
      <c r="FD92" s="13"/>
      <c r="FE92" s="13"/>
      <c r="FF92" s="63"/>
      <c r="FG92" s="63"/>
      <c r="FH92" s="63"/>
      <c r="FI92" s="13"/>
      <c r="FJ92" s="63"/>
      <c r="FK92" s="63"/>
      <c r="FL92" s="63"/>
      <c r="FM92" s="13"/>
      <c r="FN92" s="63"/>
      <c r="FO92" s="63"/>
      <c r="FP92" s="63"/>
      <c r="FQ92" s="63"/>
      <c r="FR92" s="63"/>
      <c r="FS92" s="63"/>
      <c r="FT92" s="63"/>
      <c r="FU92" s="63"/>
      <c r="FV92" s="63"/>
      <c r="FW92" s="3"/>
      <c r="FX92" s="3"/>
      <c r="FY92" s="63"/>
      <c r="FZ92" s="3"/>
      <c r="GA92" s="3"/>
      <c r="GB92" s="3"/>
      <c r="GC92" s="63"/>
      <c r="GD92" s="3"/>
      <c r="GE92" s="3"/>
      <c r="GF92" s="3"/>
      <c r="GG92" s="63"/>
      <c r="GH92" s="3"/>
      <c r="GI92" s="3"/>
      <c r="GJ92" s="3"/>
      <c r="GK92" s="63"/>
      <c r="GL92" s="3"/>
      <c r="GM92" s="3"/>
      <c r="GN92" s="3"/>
      <c r="GO92" s="63"/>
      <c r="GP92" s="3"/>
      <c r="GQ92" s="3"/>
      <c r="GR92" s="3"/>
      <c r="GS92" s="63"/>
      <c r="GT92" s="3"/>
      <c r="GU92" s="3"/>
      <c r="GV92" s="3"/>
      <c r="GW92" s="63"/>
      <c r="GX92" s="13"/>
      <c r="GY92" s="13"/>
      <c r="GZ92" s="13"/>
      <c r="HA92" s="63"/>
      <c r="HB92" s="13"/>
      <c r="HC92" s="13"/>
      <c r="HD92" s="13"/>
      <c r="HE92" s="63"/>
      <c r="HF92" s="13"/>
      <c r="HG92" s="13"/>
      <c r="HH92" s="13"/>
      <c r="HI92" s="13"/>
      <c r="HJ92" s="13"/>
      <c r="HK92" s="13"/>
      <c r="HL92" s="13"/>
      <c r="HM92" s="13"/>
      <c r="HN92" s="63"/>
      <c r="HO92" s="63"/>
      <c r="HP92" s="13"/>
      <c r="HQ92" s="13"/>
      <c r="HR92" s="63"/>
      <c r="HS92" s="63"/>
      <c r="HT92" s="63"/>
    </row>
    <row r="93" spans="1:228" ht="20.25" customHeight="1" x14ac:dyDescent="0.2">
      <c r="A93" s="2072"/>
      <c r="B93" s="2072"/>
      <c r="C93" s="2063"/>
      <c r="D93" s="2063"/>
      <c r="E93" s="13"/>
      <c r="F93" s="13"/>
      <c r="G93" s="13"/>
      <c r="H93" s="123"/>
      <c r="I93" s="231"/>
      <c r="J93" s="129"/>
      <c r="K93" s="129"/>
      <c r="L93" s="89"/>
      <c r="M93" s="120"/>
      <c r="N93" s="129"/>
      <c r="O93" s="129"/>
      <c r="P93" s="89"/>
      <c r="Q93" s="120"/>
      <c r="R93" s="129"/>
      <c r="S93" s="129"/>
      <c r="T93" s="89"/>
      <c r="U93" s="89"/>
      <c r="V93" s="89"/>
      <c r="W93" s="129"/>
      <c r="X93" s="129"/>
      <c r="Y93" s="89"/>
      <c r="Z93" s="129"/>
      <c r="AA93" s="89"/>
      <c r="AB93" s="89"/>
      <c r="AC93" s="89"/>
      <c r="AD93" s="89"/>
      <c r="AE93" s="89"/>
      <c r="AF93" s="89"/>
      <c r="AG93" s="89"/>
      <c r="AH93" s="89"/>
      <c r="AI93" s="89"/>
      <c r="AJ93" s="89"/>
      <c r="AK93" s="89"/>
      <c r="AL93" s="89"/>
      <c r="AM93" s="89"/>
      <c r="AN93" s="89"/>
      <c r="AO93" s="89"/>
      <c r="AP93" s="89"/>
      <c r="AQ93" s="89"/>
      <c r="AR93" s="89"/>
      <c r="AS93" s="89"/>
      <c r="AT93" s="89"/>
      <c r="AU93" s="89"/>
      <c r="AV93" s="89"/>
      <c r="AW93" s="89"/>
      <c r="AX93" s="89"/>
      <c r="AY93" s="89"/>
      <c r="AZ93" s="89"/>
      <c r="BA93" s="89"/>
      <c r="BB93" s="120"/>
      <c r="BC93" s="120"/>
      <c r="BD93" s="120"/>
      <c r="BE93" s="89"/>
      <c r="BF93" s="120"/>
      <c r="BG93" s="120"/>
      <c r="BH93" s="120"/>
      <c r="BI93" s="89"/>
      <c r="BJ93" s="120"/>
      <c r="BK93" s="120"/>
      <c r="BL93" s="120"/>
      <c r="BM93" s="3"/>
      <c r="BN93" s="13"/>
      <c r="BO93" s="13"/>
      <c r="BP93" s="13"/>
      <c r="BQ93" s="3"/>
      <c r="BR93" s="13"/>
      <c r="BS93" s="13"/>
      <c r="BT93" s="123"/>
      <c r="BU93" s="3"/>
      <c r="BV93" s="13"/>
      <c r="BW93" s="13"/>
      <c r="BX93" s="90"/>
      <c r="BY93" s="2088"/>
      <c r="BZ93" s="2088"/>
      <c r="CA93" s="2089"/>
      <c r="CB93" s="2089"/>
      <c r="CC93" s="13"/>
      <c r="CD93" s="13"/>
      <c r="CE93" s="13"/>
      <c r="CF93" s="13"/>
      <c r="CG93" s="13"/>
      <c r="CH93" s="14"/>
      <c r="CI93" s="14"/>
      <c r="CJ93" s="3"/>
      <c r="CK93" s="13"/>
      <c r="CL93" s="14"/>
      <c r="CM93" s="14"/>
      <c r="CN93" s="3"/>
      <c r="CO93" s="13"/>
      <c r="CP93" s="14"/>
      <c r="CQ93" s="14"/>
      <c r="CR93" s="3"/>
      <c r="CS93" s="3"/>
      <c r="CT93" s="3"/>
      <c r="CU93" s="14"/>
      <c r="CV93" s="14"/>
      <c r="CW93" s="3"/>
      <c r="CX93" s="14"/>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13"/>
      <c r="EA93" s="13"/>
      <c r="EB93" s="13"/>
      <c r="EC93" s="3"/>
      <c r="ED93" s="13"/>
      <c r="EE93" s="13"/>
      <c r="EF93" s="13"/>
      <c r="EG93" s="3"/>
      <c r="EH93" s="13"/>
      <c r="EI93" s="13"/>
      <c r="EJ93" s="13"/>
      <c r="EK93" s="13"/>
      <c r="EL93" s="13"/>
      <c r="EM93" s="13"/>
      <c r="EN93" s="13"/>
      <c r="EO93" s="13"/>
      <c r="EP93" s="14"/>
      <c r="EQ93" s="14"/>
      <c r="ER93" s="13"/>
      <c r="ES93" s="13"/>
      <c r="ET93" s="14"/>
      <c r="EU93" s="14"/>
      <c r="EV93" s="3"/>
      <c r="EW93" s="2088"/>
      <c r="EX93" s="2088"/>
      <c r="EY93" s="2089"/>
      <c r="EZ93" s="2089"/>
      <c r="FA93" s="13"/>
      <c r="FB93" s="13"/>
      <c r="FC93" s="13"/>
      <c r="FD93" s="13"/>
      <c r="FE93" s="13"/>
      <c r="FF93" s="14"/>
      <c r="FG93" s="14"/>
      <c r="FH93" s="3"/>
      <c r="FI93" s="13"/>
      <c r="FJ93" s="14"/>
      <c r="FK93" s="14"/>
      <c r="FL93" s="3"/>
      <c r="FM93" s="13"/>
      <c r="FN93" s="14"/>
      <c r="FO93" s="14"/>
      <c r="FP93" s="3"/>
      <c r="FQ93" s="3"/>
      <c r="FR93" s="3"/>
      <c r="FS93" s="14"/>
      <c r="FT93" s="14"/>
      <c r="FU93" s="3"/>
      <c r="FV93" s="14"/>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13"/>
      <c r="GY93" s="13"/>
      <c r="GZ93" s="13"/>
      <c r="HA93" s="3"/>
      <c r="HB93" s="13"/>
      <c r="HC93" s="13"/>
      <c r="HD93" s="13"/>
      <c r="HE93" s="3"/>
      <c r="HF93" s="13"/>
      <c r="HG93" s="13"/>
      <c r="HH93" s="13"/>
      <c r="HI93" s="13"/>
      <c r="HJ93" s="13"/>
      <c r="HK93" s="13"/>
      <c r="HL93" s="13"/>
      <c r="HM93" s="13"/>
      <c r="HN93" s="14"/>
      <c r="HO93" s="14"/>
      <c r="HP93" s="13"/>
      <c r="HQ93" s="13"/>
      <c r="HR93" s="14"/>
      <c r="HS93" s="14"/>
      <c r="HT93" s="3"/>
    </row>
    <row r="94" spans="1:228" ht="20.25" customHeight="1" x14ac:dyDescent="0.2">
      <c r="A94" s="2072"/>
      <c r="B94" s="2072"/>
      <c r="C94" s="2063"/>
      <c r="D94" s="2063"/>
      <c r="E94" s="130"/>
      <c r="F94" s="130"/>
      <c r="G94" s="130"/>
      <c r="H94" s="130"/>
      <c r="I94" s="115"/>
      <c r="J94" s="3"/>
      <c r="K94" s="131"/>
      <c r="L94" s="131"/>
      <c r="M94" s="131"/>
      <c r="N94" s="131"/>
      <c r="O94" s="131"/>
      <c r="P94" s="131"/>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90"/>
      <c r="BY94" s="2088"/>
      <c r="BZ94" s="2088"/>
      <c r="CA94" s="2089"/>
      <c r="CB94" s="2089"/>
      <c r="CC94" s="151"/>
      <c r="CD94" s="151"/>
      <c r="CE94" s="151"/>
      <c r="CF94" s="151"/>
      <c r="CG94" s="115"/>
      <c r="CH94" s="3"/>
      <c r="CI94" s="152"/>
      <c r="CJ94" s="152"/>
      <c r="CK94" s="152"/>
      <c r="CL94" s="152"/>
      <c r="CM94" s="152"/>
      <c r="CN94" s="152"/>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2088"/>
      <c r="EX94" s="2088"/>
      <c r="EY94" s="2089"/>
      <c r="EZ94" s="2089"/>
      <c r="FA94" s="151"/>
      <c r="FB94" s="151"/>
      <c r="FC94" s="151"/>
      <c r="FD94" s="151"/>
      <c r="FE94" s="115"/>
      <c r="FF94" s="3"/>
      <c r="FG94" s="152"/>
      <c r="FH94" s="152"/>
      <c r="FI94" s="152"/>
      <c r="FJ94" s="152"/>
      <c r="FK94" s="152"/>
      <c r="FL94" s="152"/>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13"/>
      <c r="GX94" s="13"/>
      <c r="GY94" s="13"/>
      <c r="GZ94" s="13"/>
      <c r="HA94" s="13"/>
      <c r="HB94" s="13"/>
      <c r="HC94" s="13"/>
      <c r="HD94" s="13"/>
      <c r="HE94" s="13"/>
      <c r="HF94" s="13"/>
      <c r="HG94" s="13"/>
      <c r="HH94" s="13"/>
      <c r="HI94" s="13"/>
      <c r="HJ94" s="13"/>
      <c r="HK94" s="13"/>
      <c r="HL94" s="13"/>
      <c r="HM94" s="13"/>
      <c r="HN94" s="13"/>
      <c r="HO94" s="13"/>
      <c r="HP94" s="13"/>
      <c r="HQ94" s="13"/>
      <c r="HR94" s="13"/>
      <c r="HS94" s="13"/>
      <c r="HT94" s="13"/>
    </row>
    <row r="95" spans="1:228" ht="90" customHeight="1" x14ac:dyDescent="0.2">
      <c r="A95" s="2064" t="s">
        <v>536</v>
      </c>
      <c r="B95" s="2065"/>
      <c r="C95" s="2065"/>
      <c r="D95" s="2065"/>
      <c r="E95" s="2065"/>
      <c r="F95" s="2065"/>
      <c r="G95" s="2065"/>
      <c r="H95" s="2066"/>
      <c r="I95" s="132"/>
      <c r="J95" s="132"/>
      <c r="K95" s="132"/>
      <c r="L95" s="132"/>
      <c r="M95" s="133"/>
      <c r="N95" s="133"/>
      <c r="O95" s="133"/>
      <c r="P95" s="133"/>
      <c r="Q95" s="133"/>
      <c r="R95" s="133"/>
      <c r="S95" s="133"/>
      <c r="T95" s="133"/>
      <c r="U95" s="133"/>
      <c r="V95" s="133"/>
      <c r="W95" s="133"/>
      <c r="X95" s="133"/>
      <c r="Y95" s="133"/>
      <c r="Z95" s="133"/>
      <c r="AA95" s="133"/>
      <c r="AB95" s="133"/>
      <c r="AC95" s="133"/>
      <c r="AD95" s="133"/>
      <c r="AE95" s="133"/>
      <c r="AF95" s="133"/>
      <c r="AG95" s="133"/>
      <c r="AH95" s="133"/>
      <c r="AI95" s="133"/>
      <c r="AJ95" s="133"/>
      <c r="AK95" s="133"/>
      <c r="AL95" s="133"/>
      <c r="AM95" s="133"/>
      <c r="AN95" s="133"/>
      <c r="AO95" s="133"/>
      <c r="AP95" s="133"/>
      <c r="AQ95" s="133"/>
      <c r="AR95" s="133"/>
      <c r="AS95" s="133"/>
      <c r="AT95" s="133"/>
      <c r="AU95" s="133"/>
      <c r="AV95" s="133"/>
      <c r="AW95" s="133"/>
      <c r="AX95" s="133"/>
      <c r="AY95" s="133"/>
      <c r="AZ95" s="133"/>
      <c r="BA95" s="133"/>
      <c r="BB95" s="134"/>
      <c r="BC95" s="134"/>
      <c r="BD95" s="134"/>
      <c r="BE95" s="133"/>
      <c r="BF95" s="134"/>
      <c r="BG95" s="134"/>
      <c r="BH95" s="134"/>
      <c r="BI95" s="133"/>
      <c r="BJ95" s="134"/>
      <c r="BK95" s="134"/>
      <c r="BL95" s="134"/>
      <c r="BM95" s="133"/>
      <c r="BN95" s="134"/>
      <c r="BO95" s="134"/>
      <c r="BP95" s="134"/>
      <c r="BQ95" s="133"/>
      <c r="BR95" s="134"/>
      <c r="BS95" s="134"/>
      <c r="BT95" s="134"/>
      <c r="BU95" s="133"/>
      <c r="BV95" s="134"/>
      <c r="BW95" s="134"/>
      <c r="BX95" s="135"/>
      <c r="BY95" s="2093"/>
      <c r="BZ95" s="2093"/>
      <c r="CA95" s="2093"/>
      <c r="CB95" s="2093"/>
      <c r="CC95" s="2093"/>
      <c r="CD95" s="2093"/>
      <c r="CE95" s="2093"/>
      <c r="CF95" s="2093"/>
      <c r="CG95" s="238"/>
      <c r="CH95" s="238"/>
      <c r="CI95" s="238"/>
      <c r="CJ95" s="238"/>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13"/>
      <c r="EA95" s="13"/>
      <c r="EB95" s="13"/>
      <c r="EC95" s="3"/>
      <c r="ED95" s="13"/>
      <c r="EE95" s="13"/>
      <c r="EF95" s="13"/>
      <c r="EG95" s="3"/>
      <c r="EH95" s="13"/>
      <c r="EI95" s="13"/>
      <c r="EJ95" s="13"/>
      <c r="EK95" s="3"/>
      <c r="EL95" s="13"/>
      <c r="EM95" s="13"/>
      <c r="EN95" s="13"/>
      <c r="EO95" s="3"/>
      <c r="EP95" s="13"/>
      <c r="EQ95" s="13"/>
      <c r="ER95" s="13"/>
      <c r="ES95" s="3"/>
      <c r="ET95" s="13"/>
      <c r="EU95" s="13"/>
      <c r="EV95" s="13"/>
      <c r="EW95" s="2093"/>
      <c r="EX95" s="2093"/>
      <c r="EY95" s="2093"/>
      <c r="EZ95" s="2093"/>
      <c r="FA95" s="2093"/>
      <c r="FB95" s="2093"/>
      <c r="FC95" s="2093"/>
      <c r="FD95" s="2093"/>
      <c r="FE95" s="238"/>
      <c r="FF95" s="238"/>
      <c r="FG95" s="238"/>
      <c r="FH95" s="238"/>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13"/>
      <c r="GY95" s="13"/>
      <c r="GZ95" s="13"/>
      <c r="HA95" s="3"/>
      <c r="HB95" s="13"/>
      <c r="HC95" s="13"/>
      <c r="HD95" s="13"/>
      <c r="HE95" s="3"/>
      <c r="HF95" s="13"/>
      <c r="HG95" s="13"/>
      <c r="HH95" s="13"/>
      <c r="HI95" s="3"/>
      <c r="HJ95" s="13"/>
      <c r="HK95" s="13"/>
      <c r="HL95" s="13"/>
      <c r="HM95" s="3"/>
      <c r="HN95" s="13"/>
      <c r="HO95" s="13"/>
      <c r="HP95" s="13"/>
      <c r="HQ95" s="3"/>
      <c r="HR95" s="13"/>
      <c r="HS95" s="13"/>
      <c r="HT95" s="13"/>
    </row>
    <row r="96" spans="1:228" ht="30" customHeight="1" x14ac:dyDescent="0.2">
      <c r="A96" s="2055" t="s">
        <v>77</v>
      </c>
      <c r="B96" s="2056"/>
      <c r="C96" s="2056"/>
      <c r="D96" s="2056"/>
      <c r="E96" s="2056"/>
      <c r="F96" s="2056"/>
      <c r="G96" s="2056"/>
      <c r="H96" s="2057"/>
      <c r="I96" s="136"/>
      <c r="J96" s="136"/>
      <c r="K96" s="136"/>
      <c r="L96" s="136"/>
      <c r="M96" s="136"/>
      <c r="N96" s="136"/>
      <c r="O96" s="136"/>
      <c r="P96" s="136"/>
      <c r="Q96" s="136"/>
      <c r="R96" s="136"/>
      <c r="S96" s="136"/>
      <c r="T96" s="136"/>
      <c r="U96" s="136"/>
      <c r="V96" s="136"/>
      <c r="W96" s="136"/>
      <c r="X96" s="136"/>
      <c r="Y96" s="136"/>
      <c r="Z96" s="136"/>
      <c r="AA96" s="136"/>
      <c r="AB96" s="136"/>
      <c r="AC96" s="136"/>
      <c r="AD96" s="136"/>
      <c r="AE96" s="136"/>
      <c r="AF96" s="136"/>
      <c r="AG96" s="136"/>
      <c r="AH96" s="136"/>
      <c r="AI96" s="136"/>
      <c r="AJ96" s="136"/>
      <c r="AK96" s="136"/>
      <c r="AL96" s="136"/>
      <c r="AM96" s="136"/>
      <c r="AN96" s="136"/>
      <c r="AO96" s="136"/>
      <c r="AP96" s="136"/>
      <c r="AQ96" s="136"/>
      <c r="AR96" s="136"/>
      <c r="AS96" s="136"/>
      <c r="AT96" s="136"/>
      <c r="AU96" s="136"/>
      <c r="AV96" s="136"/>
      <c r="AW96" s="136"/>
      <c r="AX96" s="136"/>
      <c r="AY96" s="136"/>
      <c r="AZ96" s="136"/>
      <c r="BA96" s="136"/>
      <c r="BB96" s="136"/>
      <c r="BC96" s="136"/>
      <c r="BD96" s="136"/>
      <c r="BE96" s="136"/>
      <c r="BF96" s="136"/>
      <c r="BG96" s="136"/>
      <c r="BH96" s="136"/>
      <c r="BI96" s="136"/>
      <c r="BJ96" s="136"/>
      <c r="BK96" s="136"/>
      <c r="BL96" s="136"/>
      <c r="BM96" s="136"/>
      <c r="BN96" s="136"/>
      <c r="BO96" s="136"/>
      <c r="BP96" s="136"/>
      <c r="BQ96" s="136"/>
      <c r="BR96" s="136"/>
      <c r="BS96" s="136"/>
      <c r="BT96" s="136"/>
      <c r="BU96" s="136"/>
      <c r="BV96" s="136"/>
      <c r="BW96" s="136"/>
      <c r="BX96" s="137"/>
      <c r="BY96" s="2095"/>
      <c r="BZ96" s="2095"/>
      <c r="CA96" s="2095"/>
      <c r="CB96" s="2095"/>
      <c r="CC96" s="2095"/>
      <c r="CD96" s="2095"/>
      <c r="CE96" s="2095"/>
      <c r="CF96" s="2095"/>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2095"/>
      <c r="EX96" s="2095"/>
      <c r="EY96" s="2095"/>
      <c r="EZ96" s="2095"/>
      <c r="FA96" s="2095"/>
      <c r="FB96" s="2095"/>
      <c r="FC96" s="2095"/>
      <c r="FD96" s="2095"/>
      <c r="FE96" s="13"/>
      <c r="FF96" s="13"/>
      <c r="FG96" s="13"/>
      <c r="FH96" s="13"/>
      <c r="FI96" s="13"/>
      <c r="FJ96" s="13"/>
      <c r="FK96" s="13"/>
      <c r="FL96" s="13"/>
      <c r="FM96" s="13"/>
      <c r="FN96" s="13"/>
      <c r="FO96" s="13"/>
      <c r="FP96" s="13"/>
      <c r="FQ96" s="13"/>
      <c r="FR96" s="13"/>
      <c r="FS96" s="13"/>
      <c r="FT96" s="13"/>
      <c r="FU96" s="13"/>
      <c r="FV96" s="13"/>
      <c r="FW96" s="13"/>
      <c r="FX96" s="13"/>
      <c r="FY96" s="13"/>
      <c r="FZ96" s="13"/>
      <c r="GA96" s="13"/>
      <c r="GB96" s="13"/>
      <c r="GC96" s="13"/>
      <c r="GD96" s="13"/>
      <c r="GE96" s="13"/>
      <c r="GF96" s="13"/>
      <c r="GG96" s="13"/>
      <c r="GH96" s="13"/>
      <c r="GI96" s="13"/>
      <c r="GJ96" s="13"/>
      <c r="GK96" s="13"/>
      <c r="GL96" s="13"/>
      <c r="GM96" s="13"/>
      <c r="GN96" s="13"/>
      <c r="GO96" s="13"/>
      <c r="GP96" s="13"/>
      <c r="GQ96" s="13"/>
      <c r="GR96" s="13"/>
      <c r="GS96" s="13"/>
      <c r="GT96" s="13"/>
      <c r="GU96" s="13"/>
      <c r="GV96" s="13"/>
      <c r="GW96" s="13"/>
      <c r="GX96" s="13"/>
      <c r="GY96" s="13"/>
      <c r="GZ96" s="13"/>
      <c r="HA96" s="13"/>
      <c r="HB96" s="13"/>
      <c r="HC96" s="13"/>
      <c r="HD96" s="13"/>
      <c r="HE96" s="13"/>
      <c r="HF96" s="13"/>
      <c r="HG96" s="13"/>
      <c r="HH96" s="13"/>
      <c r="HI96" s="13"/>
      <c r="HJ96" s="13"/>
      <c r="HK96" s="13"/>
      <c r="HL96" s="13"/>
      <c r="HM96" s="13"/>
      <c r="HN96" s="13"/>
      <c r="HO96" s="13"/>
      <c r="HP96" s="13"/>
      <c r="HQ96" s="13"/>
      <c r="HR96" s="13"/>
      <c r="HS96" s="13"/>
      <c r="HT96" s="13"/>
    </row>
  </sheetData>
  <mergeCells count="258">
    <mergeCell ref="A96:H96"/>
    <mergeCell ref="BY96:CF96"/>
    <mergeCell ref="EW96:FD96"/>
    <mergeCell ref="E71:H71"/>
    <mergeCell ref="EO71:EV71"/>
    <mergeCell ref="EW71:EX94"/>
    <mergeCell ref="EY71:EZ84"/>
    <mergeCell ref="FA71:FD71"/>
    <mergeCell ref="C85:D94"/>
    <mergeCell ref="E84:H84"/>
    <mergeCell ref="BQ71:BX71"/>
    <mergeCell ref="EY85:EZ94"/>
    <mergeCell ref="CC71:CF71"/>
    <mergeCell ref="CA85:CB94"/>
    <mergeCell ref="A71:B94"/>
    <mergeCell ref="C71:D84"/>
    <mergeCell ref="ED70:EV70"/>
    <mergeCell ref="HB70:HT70"/>
    <mergeCell ref="FC69:FP69"/>
    <mergeCell ref="FQ69:FR69"/>
    <mergeCell ref="FS69:GF69"/>
    <mergeCell ref="GI69:GV69"/>
    <mergeCell ref="GG69:GH69"/>
    <mergeCell ref="GW69:GX69"/>
    <mergeCell ref="A95:H95"/>
    <mergeCell ref="BY95:CF95"/>
    <mergeCell ref="EW95:FD95"/>
    <mergeCell ref="HM71:HT71"/>
    <mergeCell ref="K84:P84"/>
    <mergeCell ref="CI84:CN84"/>
    <mergeCell ref="EQ84:EV84"/>
    <mergeCell ref="FG84:FL84"/>
    <mergeCell ref="HO84:HT84"/>
    <mergeCell ref="BY71:BZ94"/>
    <mergeCell ref="CA71:CB84"/>
    <mergeCell ref="DY69:DZ69"/>
    <mergeCell ref="EA69:EJ69"/>
    <mergeCell ref="EK69:EL69"/>
    <mergeCell ref="EM69:EV69"/>
    <mergeCell ref="EW69:EZ69"/>
    <mergeCell ref="FA69:FB69"/>
    <mergeCell ref="BM69:BN69"/>
    <mergeCell ref="BO69:BX69"/>
    <mergeCell ref="BY69:CB69"/>
    <mergeCell ref="CC69:CD69"/>
    <mergeCell ref="CE69:CR69"/>
    <mergeCell ref="CS69:CT69"/>
    <mergeCell ref="CU69:DH69"/>
    <mergeCell ref="DI69:DJ69"/>
    <mergeCell ref="DK69:DX69"/>
    <mergeCell ref="BF70:BX70"/>
    <mergeCell ref="A69:D69"/>
    <mergeCell ref="E69:F69"/>
    <mergeCell ref="G69:T69"/>
    <mergeCell ref="U69:V69"/>
    <mergeCell ref="W69:AJ69"/>
    <mergeCell ref="AK69:AL69"/>
    <mergeCell ref="AM69:AZ69"/>
    <mergeCell ref="BA69:BB69"/>
    <mergeCell ref="BC69:BL69"/>
    <mergeCell ref="BF67:BL67"/>
    <mergeCell ref="BM67:BX67"/>
    <mergeCell ref="HK69:HT69"/>
    <mergeCell ref="CY66:DJ66"/>
    <mergeCell ref="BY64:CF64"/>
    <mergeCell ref="AS65:AT65"/>
    <mergeCell ref="GL65:GM65"/>
    <mergeCell ref="GO65:GP65"/>
    <mergeCell ref="HF65:HH65"/>
    <mergeCell ref="FP66:FV66"/>
    <mergeCell ref="FW66:GH66"/>
    <mergeCell ref="GI66:GO66"/>
    <mergeCell ref="GP66:HA66"/>
    <mergeCell ref="HB66:HH66"/>
    <mergeCell ref="EK65:EV65"/>
    <mergeCell ref="BG65:BH65"/>
    <mergeCell ref="AT67:BE67"/>
    <mergeCell ref="GY69:HH69"/>
    <mergeCell ref="HI69:HJ69"/>
    <mergeCell ref="HI66:HT66"/>
    <mergeCell ref="DK66:DQ66"/>
    <mergeCell ref="DR66:EC66"/>
    <mergeCell ref="ED66:EJ66"/>
    <mergeCell ref="EK66:EV66"/>
    <mergeCell ref="HI65:HT65"/>
    <mergeCell ref="A66:G66"/>
    <mergeCell ref="H66:S66"/>
    <mergeCell ref="T66:Z66"/>
    <mergeCell ref="AA66:AL66"/>
    <mergeCell ref="AM66:AS66"/>
    <mergeCell ref="AT66:BE66"/>
    <mergeCell ref="AP65:AQ65"/>
    <mergeCell ref="EW64:FD64"/>
    <mergeCell ref="BJ65:BL65"/>
    <mergeCell ref="BM65:BX65"/>
    <mergeCell ref="DN65:DO65"/>
    <mergeCell ref="DQ65:DR65"/>
    <mergeCell ref="EH65:EJ65"/>
    <mergeCell ref="BF66:BL66"/>
    <mergeCell ref="BM66:BX66"/>
    <mergeCell ref="BY66:CE66"/>
    <mergeCell ref="CF66:CQ66"/>
    <mergeCell ref="CR66:CX66"/>
    <mergeCell ref="EW66:FC66"/>
    <mergeCell ref="FD66:FO66"/>
    <mergeCell ref="A64:H64"/>
    <mergeCell ref="EW63:FD63"/>
    <mergeCell ref="EW37:EZ37"/>
    <mergeCell ref="FA37:FB37"/>
    <mergeCell ref="HI34:HT34"/>
    <mergeCell ref="GG37:GH37"/>
    <mergeCell ref="FP34:FV34"/>
    <mergeCell ref="BY63:CF63"/>
    <mergeCell ref="EM37:EV37"/>
    <mergeCell ref="ED38:EV38"/>
    <mergeCell ref="BY37:CB37"/>
    <mergeCell ref="HM39:HT39"/>
    <mergeCell ref="FG52:FL52"/>
    <mergeCell ref="HO52:HT52"/>
    <mergeCell ref="FS37:GF37"/>
    <mergeCell ref="GI34:GO34"/>
    <mergeCell ref="GP34:HA34"/>
    <mergeCell ref="HB34:HH34"/>
    <mergeCell ref="GY37:HH37"/>
    <mergeCell ref="GI37:GV37"/>
    <mergeCell ref="GW37:GX37"/>
    <mergeCell ref="FW34:GH34"/>
    <mergeCell ref="HI37:HJ37"/>
    <mergeCell ref="DY37:DZ37"/>
    <mergeCell ref="EA37:EJ37"/>
    <mergeCell ref="HF33:HH33"/>
    <mergeCell ref="HI33:HT33"/>
    <mergeCell ref="EQ52:EV52"/>
    <mergeCell ref="GL33:GM33"/>
    <mergeCell ref="GO33:GP33"/>
    <mergeCell ref="HK37:HT37"/>
    <mergeCell ref="HB38:HT38"/>
    <mergeCell ref="EK33:EV33"/>
    <mergeCell ref="FC37:FP37"/>
    <mergeCell ref="FQ37:FR37"/>
    <mergeCell ref="EO39:EV39"/>
    <mergeCell ref="EW34:FC34"/>
    <mergeCell ref="FD34:FO34"/>
    <mergeCell ref="EK37:EL37"/>
    <mergeCell ref="EW39:EX62"/>
    <mergeCell ref="EY39:EZ52"/>
    <mergeCell ref="FA39:FD39"/>
    <mergeCell ref="EY53:EZ62"/>
    <mergeCell ref="CC37:CD37"/>
    <mergeCell ref="CE37:CR37"/>
    <mergeCell ref="CS37:CT37"/>
    <mergeCell ref="DI37:DJ37"/>
    <mergeCell ref="CU37:DH37"/>
    <mergeCell ref="DK37:DX37"/>
    <mergeCell ref="BY39:BZ62"/>
    <mergeCell ref="CA39:CB52"/>
    <mergeCell ref="CA53:CB62"/>
    <mergeCell ref="CC39:CF39"/>
    <mergeCell ref="BM1:BX1"/>
    <mergeCell ref="BJ1:BL1"/>
    <mergeCell ref="AS33:AT33"/>
    <mergeCell ref="BM33:BX33"/>
    <mergeCell ref="BF34:BL34"/>
    <mergeCell ref="BF35:BL35"/>
    <mergeCell ref="BM35:BX35"/>
    <mergeCell ref="BM34:BX34"/>
    <mergeCell ref="C53:D62"/>
    <mergeCell ref="A35:D35"/>
    <mergeCell ref="AM37:AZ37"/>
    <mergeCell ref="BA37:BB37"/>
    <mergeCell ref="BC37:BL37"/>
    <mergeCell ref="A37:D37"/>
    <mergeCell ref="A34:G34"/>
    <mergeCell ref="A3:D3"/>
    <mergeCell ref="W5:AJ5"/>
    <mergeCell ref="BC5:BL5"/>
    <mergeCell ref="BF3:BL3"/>
    <mergeCell ref="BF6:BX6"/>
    <mergeCell ref="BA5:BB5"/>
    <mergeCell ref="BM3:BX3"/>
    <mergeCell ref="AA2:AL2"/>
    <mergeCell ref="AM2:AS2"/>
    <mergeCell ref="DN33:DO33"/>
    <mergeCell ref="BY34:CE34"/>
    <mergeCell ref="CF34:CQ34"/>
    <mergeCell ref="CR34:CX34"/>
    <mergeCell ref="CY34:DJ34"/>
    <mergeCell ref="DR34:EC34"/>
    <mergeCell ref="ED34:EJ34"/>
    <mergeCell ref="EK34:EV34"/>
    <mergeCell ref="A31:H31"/>
    <mergeCell ref="DK34:DQ34"/>
    <mergeCell ref="DQ33:DR33"/>
    <mergeCell ref="EH33:EJ33"/>
    <mergeCell ref="AP33:AQ33"/>
    <mergeCell ref="AT34:BE34"/>
    <mergeCell ref="H34:S34"/>
    <mergeCell ref="T34:Z34"/>
    <mergeCell ref="AA34:AL34"/>
    <mergeCell ref="AM34:AS34"/>
    <mergeCell ref="E52:H52"/>
    <mergeCell ref="A39:B62"/>
    <mergeCell ref="C39:D52"/>
    <mergeCell ref="K52:P52"/>
    <mergeCell ref="BM37:BN37"/>
    <mergeCell ref="BO37:BX37"/>
    <mergeCell ref="BF2:BL2"/>
    <mergeCell ref="T2:Z2"/>
    <mergeCell ref="M7:P7"/>
    <mergeCell ref="AT3:BE3"/>
    <mergeCell ref="AE3:AO3"/>
    <mergeCell ref="I3:Z3"/>
    <mergeCell ref="E3:H3"/>
    <mergeCell ref="BJ33:BL33"/>
    <mergeCell ref="BO5:BX5"/>
    <mergeCell ref="BM5:BN5"/>
    <mergeCell ref="AT2:BE2"/>
    <mergeCell ref="BM2:BX2"/>
    <mergeCell ref="E7:L7"/>
    <mergeCell ref="H2:S2"/>
    <mergeCell ref="A2:G2"/>
    <mergeCell ref="C7:D20"/>
    <mergeCell ref="A7:B30"/>
    <mergeCell ref="W37:AJ37"/>
    <mergeCell ref="AK37:AL37"/>
    <mergeCell ref="BF38:BX38"/>
    <mergeCell ref="E39:H39"/>
    <mergeCell ref="E35:H35"/>
    <mergeCell ref="AA35:AD35"/>
    <mergeCell ref="AE35:AO35"/>
    <mergeCell ref="AP35:AS35"/>
    <mergeCell ref="AT35:BE35"/>
    <mergeCell ref="G37:T37"/>
    <mergeCell ref="U37:V37"/>
    <mergeCell ref="E67:H67"/>
    <mergeCell ref="I67:Z67"/>
    <mergeCell ref="AA67:AD67"/>
    <mergeCell ref="AE67:AO67"/>
    <mergeCell ref="AP67:AS67"/>
    <mergeCell ref="A67:D67"/>
    <mergeCell ref="BG1:BH1"/>
    <mergeCell ref="BG33:BH33"/>
    <mergeCell ref="AP1:AQ1"/>
    <mergeCell ref="AS1:AT1"/>
    <mergeCell ref="AP3:AS3"/>
    <mergeCell ref="AA3:AD3"/>
    <mergeCell ref="AK5:AL5"/>
    <mergeCell ref="A32:H32"/>
    <mergeCell ref="E37:F37"/>
    <mergeCell ref="A5:D5"/>
    <mergeCell ref="G5:T5"/>
    <mergeCell ref="AM5:AZ5"/>
    <mergeCell ref="E5:F5"/>
    <mergeCell ref="M20:P20"/>
    <mergeCell ref="U5:V5"/>
    <mergeCell ref="C21:D30"/>
    <mergeCell ref="I35:Z35"/>
    <mergeCell ref="A63:H63"/>
  </mergeCells>
  <phoneticPr fontId="2"/>
  <printOptions horizontalCentered="1"/>
  <pageMargins left="0.78740157480314965" right="0.39370078740157483" top="0.78740157480314965" bottom="0.78740157480314965" header="0.51181102362204722" footer="0.51181102362204722"/>
  <pageSetup paperSize="8" scale="94" orientation="landscape" r:id="rId1"/>
  <headerFooter alignWithMargins="0">
    <oddHeader>&amp;Lトンネルカルテ様式－８</oddHeader>
  </headerFooter>
  <rowBreaks count="1" manualBreakCount="1">
    <brk id="32" max="75"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BP106"/>
  <sheetViews>
    <sheetView view="pageBreakPreview" topLeftCell="D1" zoomScale="70" zoomScaleNormal="100" zoomScaleSheetLayoutView="70" workbookViewId="0">
      <selection activeCell="BZ29" sqref="BZ29"/>
    </sheetView>
  </sheetViews>
  <sheetFormatPr defaultColWidth="9" defaultRowHeight="13.2" x14ac:dyDescent="0.2"/>
  <cols>
    <col min="1" max="52" width="3.77734375" style="66" customWidth="1"/>
    <col min="53" max="95" width="2.6640625" style="66" customWidth="1"/>
    <col min="96" max="16384" width="9" style="66"/>
  </cols>
  <sheetData>
    <row r="1" spans="1:68" ht="30" customHeight="1" x14ac:dyDescent="0.2">
      <c r="A1" s="502"/>
      <c r="B1" s="502"/>
      <c r="C1" s="502"/>
      <c r="D1" s="502"/>
      <c r="E1" s="502"/>
      <c r="F1" s="502"/>
      <c r="G1" s="502"/>
      <c r="H1" s="502"/>
      <c r="I1" s="502"/>
      <c r="J1" s="502"/>
      <c r="K1" s="502"/>
      <c r="L1" s="502"/>
      <c r="M1" s="502"/>
      <c r="N1" s="502"/>
      <c r="O1" s="502"/>
      <c r="P1" s="502"/>
      <c r="Q1" s="502"/>
      <c r="R1" s="502"/>
      <c r="S1" s="502"/>
      <c r="T1" s="502"/>
      <c r="U1" s="502"/>
      <c r="V1" s="502"/>
      <c r="W1" s="1438" t="s">
        <v>59</v>
      </c>
      <c r="X1" s="1438"/>
      <c r="Y1" s="1438"/>
      <c r="Z1" s="1438"/>
      <c r="AA1" s="1438"/>
      <c r="AB1" s="1438"/>
      <c r="AC1" s="1438"/>
      <c r="AD1" s="1438"/>
      <c r="AE1" s="502"/>
      <c r="AF1" s="502"/>
      <c r="AG1" s="502"/>
      <c r="AH1" s="502"/>
      <c r="AI1" s="502"/>
      <c r="AJ1" s="502"/>
      <c r="AK1" s="502"/>
      <c r="AL1" s="502"/>
      <c r="AM1" s="502"/>
      <c r="AN1" s="502"/>
      <c r="AO1" s="502"/>
      <c r="AP1" s="502"/>
      <c r="AQ1" s="502"/>
      <c r="AR1" s="502"/>
      <c r="AS1" s="1790" t="str">
        <f>IF(台帳ｼｰﾄ!$C$5="","",+台帳ｼｰﾄ!$C$5)</f>
        <v/>
      </c>
      <c r="AT1" s="1790"/>
      <c r="AU1" s="1790"/>
      <c r="AV1" s="1790"/>
      <c r="AW1" s="1790"/>
      <c r="AX1" s="1790"/>
      <c r="AY1" s="1790"/>
      <c r="AZ1" s="1790"/>
    </row>
    <row r="2" spans="1:68" ht="30" customHeight="1" x14ac:dyDescent="0.2">
      <c r="A2" s="2052" t="s">
        <v>94</v>
      </c>
      <c r="B2" s="2052"/>
      <c r="C2" s="1761"/>
      <c r="D2" s="1116" t="str">
        <f>IF(台帳ｼｰﾄ!$C$7="","",台帳ｼｰﾄ!$C$7)</f>
        <v/>
      </c>
      <c r="E2" s="1117"/>
      <c r="F2" s="1117"/>
      <c r="G2" s="1117"/>
      <c r="H2" s="1118"/>
      <c r="I2" s="2140" t="s">
        <v>521</v>
      </c>
      <c r="J2" s="2140"/>
      <c r="K2" s="2141"/>
      <c r="L2" s="1700" t="str">
        <f>IF(台帳ｼｰﾄ!$C$13="","",台帳ｼｰﾄ!$C$13)</f>
        <v/>
      </c>
      <c r="M2" s="2142"/>
      <c r="N2" s="2142"/>
      <c r="O2" s="2142"/>
      <c r="P2" s="2142"/>
      <c r="Q2" s="2144" t="s">
        <v>615</v>
      </c>
      <c r="R2" s="2052"/>
      <c r="S2" s="1761"/>
      <c r="T2" s="1700" t="str">
        <f>IF(台帳ｼｰﾄ!$C$12="","",台帳ｼｰﾄ!$C$12&amp;" ｍ")</f>
        <v/>
      </c>
      <c r="U2" s="2142"/>
      <c r="V2" s="2142"/>
      <c r="W2" s="2142"/>
      <c r="X2" s="2142"/>
      <c r="Y2" s="2144" t="s">
        <v>614</v>
      </c>
      <c r="Z2" s="2052"/>
      <c r="AA2" s="1761"/>
      <c r="AB2" s="1116" t="str">
        <f>IF(台帳ｼｰﾄ!$C$9="","",台帳ｼｰﾄ!$C$9)</f>
        <v/>
      </c>
      <c r="AC2" s="1117"/>
      <c r="AD2" s="1117"/>
      <c r="AE2" s="1117"/>
      <c r="AF2" s="1117"/>
      <c r="AG2" s="1117"/>
      <c r="AH2" s="1118"/>
      <c r="AI2" s="2140" t="s">
        <v>96</v>
      </c>
      <c r="AJ2" s="2140"/>
      <c r="AK2" s="2141"/>
      <c r="AL2" s="200" t="s">
        <v>833</v>
      </c>
      <c r="AM2" s="1117" t="str">
        <f>IF(台帳ｼｰﾄ!$C$10="","－",台帳ｼｰﾄ!$C$10)</f>
        <v>－</v>
      </c>
      <c r="AN2" s="1117"/>
      <c r="AO2" s="1117"/>
      <c r="AP2" s="1117"/>
      <c r="AQ2" s="1117"/>
      <c r="AR2" s="1117"/>
      <c r="AS2" s="201" t="s">
        <v>834</v>
      </c>
      <c r="AT2" s="1117" t="str">
        <f>IF(台帳ｼｰﾄ!$C$11="","－",台帳ｼｰﾄ!$C$11)</f>
        <v>－</v>
      </c>
      <c r="AU2" s="1117"/>
      <c r="AV2" s="1117"/>
      <c r="AW2" s="1117"/>
      <c r="AX2" s="1117"/>
      <c r="AY2" s="1117"/>
      <c r="AZ2" s="1118"/>
    </row>
    <row r="3" spans="1:68" ht="7.5" customHeight="1" x14ac:dyDescent="0.2">
      <c r="N3" s="506"/>
      <c r="O3" s="506"/>
      <c r="P3" s="506"/>
      <c r="Q3" s="506"/>
      <c r="R3" s="506" t="s">
        <v>613</v>
      </c>
      <c r="S3" s="506"/>
      <c r="T3" s="506"/>
      <c r="U3" s="506"/>
      <c r="V3" s="506"/>
      <c r="W3" s="506"/>
      <c r="X3" s="506"/>
      <c r="Y3" s="506"/>
      <c r="Z3" s="506"/>
      <c r="AA3" s="506"/>
      <c r="AB3" s="506"/>
      <c r="AC3" s="506"/>
      <c r="AD3" s="506"/>
      <c r="AE3" s="506"/>
      <c r="AF3" s="506"/>
      <c r="AG3" s="506"/>
      <c r="AH3" s="506"/>
      <c r="AI3" s="506"/>
      <c r="AJ3" s="506"/>
      <c r="AK3" s="506"/>
      <c r="AL3" s="506"/>
      <c r="AM3" s="506"/>
    </row>
    <row r="4" spans="1:68" ht="19.5" customHeight="1" x14ac:dyDescent="0.2">
      <c r="A4" s="2125" t="s">
        <v>624</v>
      </c>
      <c r="B4" s="2126"/>
      <c r="C4" s="2126"/>
      <c r="D4" s="2126"/>
      <c r="E4" s="2126"/>
      <c r="F4" s="2126"/>
      <c r="G4" s="2126"/>
      <c r="H4" s="2126"/>
      <c r="I4" s="2126"/>
      <c r="J4" s="2126"/>
      <c r="K4" s="2126"/>
      <c r="L4" s="2126"/>
      <c r="M4" s="2126"/>
      <c r="N4" s="2126"/>
      <c r="O4" s="2126"/>
      <c r="P4" s="2126"/>
      <c r="Q4" s="2126"/>
      <c r="R4" s="2126"/>
      <c r="S4" s="2126"/>
      <c r="T4" s="2126"/>
      <c r="U4" s="2126"/>
      <c r="V4" s="2126"/>
      <c r="W4" s="2126"/>
      <c r="X4" s="2126"/>
      <c r="Y4" s="2126"/>
      <c r="Z4" s="2126"/>
      <c r="AA4" s="2126"/>
      <c r="AB4" s="2126"/>
      <c r="AC4" s="2126"/>
      <c r="AD4" s="2126"/>
      <c r="AE4" s="2126"/>
      <c r="AF4" s="2126"/>
      <c r="AG4" s="2126"/>
      <c r="AH4" s="2126"/>
      <c r="AI4" s="2126"/>
      <c r="AJ4" s="2126"/>
      <c r="AK4" s="2126"/>
      <c r="AL4" s="2126"/>
      <c r="AM4" s="2126"/>
      <c r="AN4" s="2126"/>
      <c r="AO4" s="2126"/>
      <c r="AP4" s="2126"/>
      <c r="AQ4" s="2126"/>
      <c r="AR4" s="2126"/>
      <c r="AS4" s="2126"/>
      <c r="AT4" s="2126"/>
      <c r="AU4" s="2126"/>
      <c r="AV4" s="2126"/>
      <c r="AW4" s="2126"/>
      <c r="AX4" s="2126"/>
      <c r="AY4" s="2126"/>
      <c r="AZ4" s="2127"/>
    </row>
    <row r="5" spans="1:68" s="191" customFormat="1" ht="21.75" customHeight="1" x14ac:dyDescent="0.2">
      <c r="A5" s="2131" t="s">
        <v>494</v>
      </c>
      <c r="B5" s="2132"/>
      <c r="C5" s="2132"/>
      <c r="D5" s="2132"/>
      <c r="E5" s="2132"/>
      <c r="F5" s="2132"/>
      <c r="G5" s="2132"/>
      <c r="H5" s="2132"/>
      <c r="I5" s="2132"/>
      <c r="J5" s="2132"/>
      <c r="K5" s="2132"/>
      <c r="L5" s="2132"/>
      <c r="M5" s="2133"/>
      <c r="N5" s="2143" t="s">
        <v>619</v>
      </c>
      <c r="O5" s="2132"/>
      <c r="P5" s="2132"/>
      <c r="Q5" s="2132"/>
      <c r="R5" s="2132"/>
      <c r="S5" s="2132"/>
      <c r="T5" s="2132"/>
      <c r="U5" s="2132"/>
      <c r="V5" s="2132"/>
      <c r="W5" s="2132"/>
      <c r="X5" s="2132"/>
      <c r="Y5" s="2132"/>
      <c r="Z5" s="2132"/>
      <c r="AA5" s="2132"/>
      <c r="AB5" s="2128" t="s">
        <v>586</v>
      </c>
      <c r="AC5" s="2129"/>
      <c r="AD5" s="2129"/>
      <c r="AE5" s="2129"/>
      <c r="AF5" s="2129"/>
      <c r="AG5" s="2129"/>
      <c r="AH5" s="2129"/>
      <c r="AI5" s="2129"/>
      <c r="AJ5" s="2129"/>
      <c r="AK5" s="2129"/>
      <c r="AL5" s="2129"/>
      <c r="AM5" s="2129"/>
      <c r="AN5" s="2129"/>
      <c r="AO5" s="2129"/>
      <c r="AP5" s="2139"/>
      <c r="AQ5" s="2128" t="s">
        <v>587</v>
      </c>
      <c r="AR5" s="2129"/>
      <c r="AS5" s="2129"/>
      <c r="AT5" s="2129"/>
      <c r="AU5" s="2129"/>
      <c r="AV5" s="2129"/>
      <c r="AW5" s="2129"/>
      <c r="AX5" s="2129"/>
      <c r="AY5" s="2129"/>
      <c r="AZ5" s="2130"/>
    </row>
    <row r="6" spans="1:68" ht="30" customHeight="1" x14ac:dyDescent="0.2">
      <c r="A6" s="2114" t="s">
        <v>616</v>
      </c>
      <c r="B6" s="2115"/>
      <c r="C6" s="2115"/>
      <c r="D6" s="2115"/>
      <c r="E6" s="2115"/>
      <c r="F6" s="2115"/>
      <c r="G6" s="2115"/>
      <c r="H6" s="2115"/>
      <c r="I6" s="2115"/>
      <c r="J6" s="2115"/>
      <c r="K6" s="2115"/>
      <c r="L6" s="2115"/>
      <c r="M6" s="2115"/>
      <c r="N6" s="2115"/>
      <c r="O6" s="2115"/>
      <c r="P6" s="2115"/>
      <c r="Q6" s="2115"/>
      <c r="R6" s="2115"/>
      <c r="S6" s="2115"/>
      <c r="T6" s="2115"/>
      <c r="U6" s="2115"/>
      <c r="V6" s="2115"/>
      <c r="W6" s="2115"/>
      <c r="X6" s="2115"/>
      <c r="Y6" s="2115"/>
      <c r="Z6" s="2115"/>
      <c r="AA6" s="2115"/>
      <c r="AB6" s="2107" t="s">
        <v>617</v>
      </c>
      <c r="AC6" s="2108"/>
      <c r="AD6" s="2108"/>
      <c r="AE6" s="2108"/>
      <c r="AF6" s="2108"/>
      <c r="AG6" s="2108"/>
      <c r="AH6" s="2108"/>
      <c r="AI6" s="2108"/>
      <c r="AJ6" s="2108"/>
      <c r="AK6" s="2108"/>
      <c r="AL6" s="2108"/>
      <c r="AM6" s="2108"/>
      <c r="AN6" s="2108"/>
      <c r="AO6" s="2108"/>
      <c r="AP6" s="2109"/>
      <c r="AQ6" s="2135" t="s">
        <v>618</v>
      </c>
      <c r="AR6" s="2135"/>
      <c r="AS6" s="2135"/>
      <c r="AT6" s="2135"/>
      <c r="AU6" s="2135"/>
      <c r="AV6" s="2135"/>
      <c r="AW6" s="2135"/>
      <c r="AX6" s="2135"/>
      <c r="AY6" s="2135"/>
      <c r="AZ6" s="2136"/>
    </row>
    <row r="7" spans="1:68" ht="15" customHeight="1" x14ac:dyDescent="0.2">
      <c r="A7" s="2116"/>
      <c r="B7" s="2117"/>
      <c r="C7" s="2117"/>
      <c r="D7" s="2117"/>
      <c r="E7" s="2117"/>
      <c r="F7" s="2117"/>
      <c r="G7" s="2117"/>
      <c r="H7" s="2117"/>
      <c r="I7" s="2117"/>
      <c r="J7" s="2117"/>
      <c r="K7" s="2117"/>
      <c r="L7" s="2117"/>
      <c r="M7" s="2117"/>
      <c r="N7" s="2117"/>
      <c r="O7" s="2117"/>
      <c r="P7" s="2117"/>
      <c r="Q7" s="2117"/>
      <c r="R7" s="2117"/>
      <c r="S7" s="2117"/>
      <c r="T7" s="2117"/>
      <c r="U7" s="2117"/>
      <c r="V7" s="2117"/>
      <c r="W7" s="2117"/>
      <c r="X7" s="2117"/>
      <c r="Y7" s="2117"/>
      <c r="Z7" s="2117"/>
      <c r="AA7" s="2117"/>
      <c r="AB7" s="2110"/>
      <c r="AC7" s="2111"/>
      <c r="AD7" s="2111"/>
      <c r="AE7" s="2111"/>
      <c r="AF7" s="2111"/>
      <c r="AG7" s="2111"/>
      <c r="AH7" s="2111"/>
      <c r="AI7" s="2111"/>
      <c r="AJ7" s="2111"/>
      <c r="AK7" s="2111"/>
      <c r="AL7" s="2111"/>
      <c r="AM7" s="2111"/>
      <c r="AN7" s="2111"/>
      <c r="AO7" s="2111"/>
      <c r="AP7" s="2112"/>
      <c r="AQ7" s="2117"/>
      <c r="AR7" s="2117"/>
      <c r="AS7" s="2117"/>
      <c r="AT7" s="2117"/>
      <c r="AU7" s="2117"/>
      <c r="AV7" s="2117"/>
      <c r="AW7" s="2117"/>
      <c r="AX7" s="2117"/>
      <c r="AY7" s="2117"/>
      <c r="AZ7" s="2137"/>
      <c r="BJ7" s="68"/>
      <c r="BK7" s="68"/>
      <c r="BL7" s="68"/>
      <c r="BM7" s="68"/>
    </row>
    <row r="8" spans="1:68" ht="6.75" customHeight="1" x14ac:dyDescent="0.2">
      <c r="A8" s="88"/>
      <c r="B8" s="895"/>
      <c r="C8" s="895"/>
      <c r="D8" s="895"/>
      <c r="E8" s="895"/>
      <c r="F8" s="895"/>
      <c r="G8" s="895"/>
      <c r="H8" s="895"/>
      <c r="I8" s="895"/>
      <c r="J8" s="895"/>
      <c r="K8" s="895"/>
      <c r="L8" s="895"/>
      <c r="M8" s="895"/>
      <c r="N8" s="895"/>
      <c r="O8" s="895"/>
      <c r="P8" s="895"/>
      <c r="Q8" s="895"/>
      <c r="R8" s="895"/>
      <c r="S8" s="895"/>
      <c r="T8" s="895"/>
      <c r="U8" s="895"/>
      <c r="V8" s="895"/>
      <c r="W8" s="895"/>
      <c r="X8" s="895"/>
      <c r="Y8" s="895"/>
      <c r="Z8" s="895"/>
      <c r="AA8" s="895"/>
      <c r="AB8" s="895"/>
      <c r="AC8" s="895"/>
      <c r="AD8" s="895"/>
      <c r="AE8" s="895"/>
      <c r="AF8" s="895"/>
      <c r="AG8" s="895"/>
      <c r="AH8" s="895"/>
      <c r="AI8" s="895"/>
      <c r="AJ8" s="895"/>
      <c r="AK8" s="895"/>
      <c r="AL8" s="895"/>
      <c r="AM8" s="895"/>
      <c r="AN8" s="895"/>
      <c r="AO8" s="895"/>
      <c r="AP8" s="895"/>
      <c r="AQ8" s="895"/>
      <c r="AR8" s="895"/>
      <c r="AS8" s="895"/>
      <c r="AT8" s="895"/>
      <c r="AU8" s="895"/>
      <c r="AV8" s="895"/>
      <c r="AW8" s="895"/>
      <c r="AX8" s="895"/>
      <c r="AY8" s="895"/>
      <c r="AZ8" s="895"/>
      <c r="BD8" s="67"/>
      <c r="BE8" s="67"/>
      <c r="BF8" s="68"/>
      <c r="BG8" s="68"/>
      <c r="BH8" s="68"/>
      <c r="BI8" s="68"/>
      <c r="BJ8" s="68"/>
      <c r="BK8" s="68"/>
      <c r="BL8" s="68"/>
      <c r="BM8" s="68"/>
    </row>
    <row r="9" spans="1:68" ht="34.5" customHeight="1" thickBot="1" x14ac:dyDescent="0.25">
      <c r="A9" s="2118" t="s">
        <v>620</v>
      </c>
      <c r="B9" s="2119"/>
      <c r="C9" s="2119"/>
      <c r="D9" s="2118" t="s">
        <v>832</v>
      </c>
      <c r="E9" s="2119"/>
      <c r="F9" s="2119"/>
      <c r="G9" s="2124" t="s">
        <v>831</v>
      </c>
      <c r="H9" s="2124"/>
      <c r="I9" s="2124"/>
      <c r="J9" s="2124"/>
      <c r="K9" s="2124"/>
      <c r="L9" s="2124"/>
      <c r="M9" s="2124"/>
      <c r="N9" s="2124"/>
      <c r="O9" s="2121" t="s">
        <v>623</v>
      </c>
      <c r="P9" s="2122"/>
      <c r="Q9" s="2122"/>
      <c r="R9" s="2122"/>
      <c r="S9" s="2122"/>
      <c r="T9" s="2123"/>
      <c r="U9" s="2113" t="s">
        <v>621</v>
      </c>
      <c r="V9" s="2113"/>
      <c r="W9" s="2113"/>
      <c r="X9" s="2113"/>
      <c r="Y9" s="2113"/>
      <c r="Z9" s="2138"/>
      <c r="AA9" s="2118" t="s">
        <v>620</v>
      </c>
      <c r="AB9" s="2119"/>
      <c r="AC9" s="2119"/>
      <c r="AD9" s="2118" t="s">
        <v>625</v>
      </c>
      <c r="AE9" s="2119"/>
      <c r="AF9" s="2119"/>
      <c r="AG9" s="2120" t="s">
        <v>622</v>
      </c>
      <c r="AH9" s="2120"/>
      <c r="AI9" s="2120"/>
      <c r="AJ9" s="2120"/>
      <c r="AK9" s="2120"/>
      <c r="AL9" s="2120"/>
      <c r="AM9" s="2120"/>
      <c r="AN9" s="2120"/>
      <c r="AO9" s="2121" t="s">
        <v>623</v>
      </c>
      <c r="AP9" s="2122"/>
      <c r="AQ9" s="2122"/>
      <c r="AR9" s="2122"/>
      <c r="AS9" s="2122"/>
      <c r="AT9" s="2123"/>
      <c r="AU9" s="2113" t="s">
        <v>621</v>
      </c>
      <c r="AV9" s="2113"/>
      <c r="AW9" s="2113"/>
      <c r="AX9" s="2113"/>
      <c r="AY9" s="2113"/>
      <c r="AZ9" s="2113"/>
      <c r="BF9" s="67"/>
      <c r="BG9" s="67"/>
      <c r="BH9" s="192"/>
      <c r="BI9" s="192"/>
      <c r="BJ9" s="192"/>
      <c r="BK9" s="192"/>
      <c r="BL9" s="192"/>
      <c r="BM9" s="192"/>
      <c r="BN9" s="192"/>
      <c r="BO9" s="192"/>
      <c r="BP9" s="192"/>
    </row>
    <row r="10" spans="1:68" ht="27" customHeight="1" thickTop="1" x14ac:dyDescent="0.2">
      <c r="A10" s="2099"/>
      <c r="B10" s="2100"/>
      <c r="C10" s="2100"/>
      <c r="D10" s="2099"/>
      <c r="E10" s="2100"/>
      <c r="F10" s="2100"/>
      <c r="G10" s="2134"/>
      <c r="H10" s="2134"/>
      <c r="I10" s="2134"/>
      <c r="J10" s="2134"/>
      <c r="K10" s="2134"/>
      <c r="L10" s="2134"/>
      <c r="M10" s="2134"/>
      <c r="N10" s="2134"/>
      <c r="O10" s="2099"/>
      <c r="P10" s="2100"/>
      <c r="Q10" s="2100"/>
      <c r="R10" s="2100"/>
      <c r="S10" s="2100"/>
      <c r="T10" s="2101"/>
      <c r="U10" s="2134"/>
      <c r="V10" s="2134"/>
      <c r="W10" s="2134"/>
      <c r="X10" s="2134"/>
      <c r="Y10" s="2134"/>
      <c r="Z10" s="2102"/>
      <c r="AA10" s="2099"/>
      <c r="AB10" s="2100"/>
      <c r="AC10" s="2100"/>
      <c r="AD10" s="2099"/>
      <c r="AE10" s="2100"/>
      <c r="AF10" s="2100"/>
      <c r="AG10" s="2134"/>
      <c r="AH10" s="2134"/>
      <c r="AI10" s="2134"/>
      <c r="AJ10" s="2134"/>
      <c r="AK10" s="2134"/>
      <c r="AL10" s="2134"/>
      <c r="AM10" s="2134"/>
      <c r="AN10" s="2134"/>
      <c r="AO10" s="2099"/>
      <c r="AP10" s="2100"/>
      <c r="AQ10" s="2100"/>
      <c r="AR10" s="2100"/>
      <c r="AS10" s="2100"/>
      <c r="AT10" s="2101"/>
      <c r="AU10" s="2134"/>
      <c r="AV10" s="2134"/>
      <c r="AW10" s="2134"/>
      <c r="AX10" s="2134"/>
      <c r="AY10" s="2134"/>
      <c r="AZ10" s="2134"/>
      <c r="BD10" s="67"/>
      <c r="BE10" s="67"/>
      <c r="BF10" s="68"/>
      <c r="BG10" s="68"/>
      <c r="BH10" s="68"/>
      <c r="BI10" s="68"/>
      <c r="BJ10" s="68"/>
      <c r="BK10" s="68"/>
      <c r="BL10" s="68"/>
      <c r="BM10" s="68"/>
    </row>
    <row r="11" spans="1:68" ht="27" customHeight="1" x14ac:dyDescent="0.2">
      <c r="A11" s="2099"/>
      <c r="B11" s="2100"/>
      <c r="C11" s="2100"/>
      <c r="D11" s="2099"/>
      <c r="E11" s="2100"/>
      <c r="F11" s="2100"/>
      <c r="G11" s="2105"/>
      <c r="H11" s="2105"/>
      <c r="I11" s="2105"/>
      <c r="J11" s="2105"/>
      <c r="K11" s="2105"/>
      <c r="L11" s="2105"/>
      <c r="M11" s="2105"/>
      <c r="N11" s="2105"/>
      <c r="O11" s="2099"/>
      <c r="P11" s="2100"/>
      <c r="Q11" s="2100"/>
      <c r="R11" s="2100"/>
      <c r="S11" s="2100"/>
      <c r="T11" s="2101"/>
      <c r="U11" s="2105"/>
      <c r="V11" s="2105"/>
      <c r="W11" s="2105"/>
      <c r="X11" s="2105"/>
      <c r="Y11" s="2105"/>
      <c r="Z11" s="2106"/>
      <c r="AA11" s="2099"/>
      <c r="AB11" s="2100"/>
      <c r="AC11" s="2100"/>
      <c r="AD11" s="2099"/>
      <c r="AE11" s="2100"/>
      <c r="AF11" s="2100"/>
      <c r="AG11" s="2105"/>
      <c r="AH11" s="2105"/>
      <c r="AI11" s="2105"/>
      <c r="AJ11" s="2105"/>
      <c r="AK11" s="2105"/>
      <c r="AL11" s="2105"/>
      <c r="AM11" s="2105"/>
      <c r="AN11" s="2105"/>
      <c r="AO11" s="2099"/>
      <c r="AP11" s="2100"/>
      <c r="AQ11" s="2100"/>
      <c r="AR11" s="2100"/>
      <c r="AS11" s="2100"/>
      <c r="AT11" s="2101"/>
      <c r="AU11" s="2105"/>
      <c r="AV11" s="2105"/>
      <c r="AW11" s="2105"/>
      <c r="AX11" s="2105"/>
      <c r="AY11" s="2105"/>
      <c r="AZ11" s="2105"/>
      <c r="BD11" s="67"/>
      <c r="BE11" s="67"/>
      <c r="BF11" s="68"/>
      <c r="BG11" s="68"/>
      <c r="BH11" s="68"/>
      <c r="BI11" s="68"/>
      <c r="BJ11" s="68"/>
      <c r="BK11" s="68"/>
      <c r="BL11" s="68"/>
      <c r="BM11" s="68"/>
    </row>
    <row r="12" spans="1:68" ht="27" customHeight="1" x14ac:dyDescent="0.2">
      <c r="A12" s="2099"/>
      <c r="B12" s="2100"/>
      <c r="C12" s="2100"/>
      <c r="D12" s="2099"/>
      <c r="E12" s="2100"/>
      <c r="F12" s="2100"/>
      <c r="G12" s="2105"/>
      <c r="H12" s="2105"/>
      <c r="I12" s="2105"/>
      <c r="J12" s="2105"/>
      <c r="K12" s="2105"/>
      <c r="L12" s="2105"/>
      <c r="M12" s="2105"/>
      <c r="N12" s="2105"/>
      <c r="O12" s="2099"/>
      <c r="P12" s="2100"/>
      <c r="Q12" s="2100"/>
      <c r="R12" s="2100"/>
      <c r="S12" s="2100"/>
      <c r="T12" s="2101"/>
      <c r="U12" s="2105"/>
      <c r="V12" s="2105"/>
      <c r="W12" s="2105"/>
      <c r="X12" s="2105"/>
      <c r="Y12" s="2105"/>
      <c r="Z12" s="2106"/>
      <c r="AA12" s="2099"/>
      <c r="AB12" s="2100"/>
      <c r="AC12" s="2100"/>
      <c r="AD12" s="2099"/>
      <c r="AE12" s="2100"/>
      <c r="AF12" s="2100"/>
      <c r="AG12" s="2105"/>
      <c r="AH12" s="2105"/>
      <c r="AI12" s="2105"/>
      <c r="AJ12" s="2105"/>
      <c r="AK12" s="2105"/>
      <c r="AL12" s="2105"/>
      <c r="AM12" s="2105"/>
      <c r="AN12" s="2105"/>
      <c r="AO12" s="2099"/>
      <c r="AP12" s="2100"/>
      <c r="AQ12" s="2100"/>
      <c r="AR12" s="2100"/>
      <c r="AS12" s="2100"/>
      <c r="AT12" s="2101"/>
      <c r="AU12" s="2105"/>
      <c r="AV12" s="2105"/>
      <c r="AW12" s="2105"/>
      <c r="AX12" s="2105"/>
      <c r="AY12" s="2105"/>
      <c r="AZ12" s="2105"/>
      <c r="BD12" s="67"/>
      <c r="BE12" s="67"/>
      <c r="BF12" s="68"/>
      <c r="BG12" s="68"/>
      <c r="BH12" s="68"/>
      <c r="BI12" s="68"/>
      <c r="BJ12" s="68"/>
      <c r="BK12" s="68"/>
      <c r="BL12" s="68"/>
      <c r="BM12" s="68"/>
    </row>
    <row r="13" spans="1:68" ht="27" customHeight="1" x14ac:dyDescent="0.2">
      <c r="A13" s="2102"/>
      <c r="B13" s="2103"/>
      <c r="C13" s="2103"/>
      <c r="D13" s="2102"/>
      <c r="E13" s="2103"/>
      <c r="F13" s="2103"/>
      <c r="G13" s="2105"/>
      <c r="H13" s="2105"/>
      <c r="I13" s="2105"/>
      <c r="J13" s="2105"/>
      <c r="K13" s="2105"/>
      <c r="L13" s="2105"/>
      <c r="M13" s="2105"/>
      <c r="N13" s="2105"/>
      <c r="O13" s="2102"/>
      <c r="P13" s="2103"/>
      <c r="Q13" s="2103"/>
      <c r="R13" s="2103"/>
      <c r="S13" s="2103"/>
      <c r="T13" s="2104"/>
      <c r="U13" s="2105"/>
      <c r="V13" s="2105"/>
      <c r="W13" s="2105"/>
      <c r="X13" s="2105"/>
      <c r="Y13" s="2105"/>
      <c r="Z13" s="2106"/>
      <c r="AA13" s="2102"/>
      <c r="AB13" s="2103"/>
      <c r="AC13" s="2103"/>
      <c r="AD13" s="2102"/>
      <c r="AE13" s="2103"/>
      <c r="AF13" s="2103"/>
      <c r="AG13" s="2105"/>
      <c r="AH13" s="2105"/>
      <c r="AI13" s="2105"/>
      <c r="AJ13" s="2105"/>
      <c r="AK13" s="2105"/>
      <c r="AL13" s="2105"/>
      <c r="AM13" s="2105"/>
      <c r="AN13" s="2105"/>
      <c r="AO13" s="2102"/>
      <c r="AP13" s="2103"/>
      <c r="AQ13" s="2103"/>
      <c r="AR13" s="2103"/>
      <c r="AS13" s="2103"/>
      <c r="AT13" s="2104"/>
      <c r="AU13" s="2105"/>
      <c r="AV13" s="2105"/>
      <c r="AW13" s="2105"/>
      <c r="AX13" s="2105"/>
      <c r="AY13" s="2105"/>
      <c r="AZ13" s="2105"/>
      <c r="BD13" s="67"/>
      <c r="BE13" s="67"/>
      <c r="BF13" s="68"/>
      <c r="BG13" s="68"/>
      <c r="BH13" s="68"/>
      <c r="BI13" s="68"/>
      <c r="BJ13" s="68"/>
      <c r="BK13" s="68"/>
      <c r="BL13" s="68"/>
      <c r="BM13" s="68"/>
    </row>
    <row r="14" spans="1:68" ht="27" customHeight="1" x14ac:dyDescent="0.2">
      <c r="A14" s="2096"/>
      <c r="B14" s="2097"/>
      <c r="C14" s="2097"/>
      <c r="D14" s="2096"/>
      <c r="E14" s="2097"/>
      <c r="F14" s="2097"/>
      <c r="G14" s="2105"/>
      <c r="H14" s="2105"/>
      <c r="I14" s="2105"/>
      <c r="J14" s="2105"/>
      <c r="K14" s="2105"/>
      <c r="L14" s="2105"/>
      <c r="M14" s="2105"/>
      <c r="N14" s="2105"/>
      <c r="O14" s="2096"/>
      <c r="P14" s="2097"/>
      <c r="Q14" s="2097"/>
      <c r="R14" s="2097"/>
      <c r="S14" s="2097"/>
      <c r="T14" s="2098"/>
      <c r="U14" s="2105"/>
      <c r="V14" s="2105"/>
      <c r="W14" s="2105"/>
      <c r="X14" s="2105"/>
      <c r="Y14" s="2105"/>
      <c r="Z14" s="2106"/>
      <c r="AA14" s="2096"/>
      <c r="AB14" s="2097"/>
      <c r="AC14" s="2097"/>
      <c r="AD14" s="2096"/>
      <c r="AE14" s="2097"/>
      <c r="AF14" s="2097"/>
      <c r="AG14" s="2105"/>
      <c r="AH14" s="2105"/>
      <c r="AI14" s="2105"/>
      <c r="AJ14" s="2105"/>
      <c r="AK14" s="2105"/>
      <c r="AL14" s="2105"/>
      <c r="AM14" s="2105"/>
      <c r="AN14" s="2105"/>
      <c r="AO14" s="2096"/>
      <c r="AP14" s="2097"/>
      <c r="AQ14" s="2097"/>
      <c r="AR14" s="2097"/>
      <c r="AS14" s="2097"/>
      <c r="AT14" s="2098"/>
      <c r="AU14" s="2105"/>
      <c r="AV14" s="2105"/>
      <c r="AW14" s="2105"/>
      <c r="AX14" s="2105"/>
      <c r="AY14" s="2105"/>
      <c r="AZ14" s="2105"/>
      <c r="BD14" s="67"/>
      <c r="BE14" s="67"/>
      <c r="BF14" s="68"/>
      <c r="BG14" s="68"/>
      <c r="BH14" s="68"/>
      <c r="BI14" s="68"/>
      <c r="BJ14" s="68"/>
      <c r="BK14" s="68"/>
      <c r="BL14" s="68"/>
      <c r="BM14" s="68"/>
    </row>
    <row r="15" spans="1:68" ht="27" customHeight="1" x14ac:dyDescent="0.2">
      <c r="A15" s="2099"/>
      <c r="B15" s="2100"/>
      <c r="C15" s="2100"/>
      <c r="D15" s="2099"/>
      <c r="E15" s="2100"/>
      <c r="F15" s="2100"/>
      <c r="G15" s="2105"/>
      <c r="H15" s="2105"/>
      <c r="I15" s="2105"/>
      <c r="J15" s="2105"/>
      <c r="K15" s="2105"/>
      <c r="L15" s="2105"/>
      <c r="M15" s="2105"/>
      <c r="N15" s="2105"/>
      <c r="O15" s="2099"/>
      <c r="P15" s="2100"/>
      <c r="Q15" s="2100"/>
      <c r="R15" s="2100"/>
      <c r="S15" s="2100"/>
      <c r="T15" s="2101"/>
      <c r="U15" s="2105"/>
      <c r="V15" s="2105"/>
      <c r="W15" s="2105"/>
      <c r="X15" s="2105"/>
      <c r="Y15" s="2105"/>
      <c r="Z15" s="2106"/>
      <c r="AA15" s="2099"/>
      <c r="AB15" s="2100"/>
      <c r="AC15" s="2100"/>
      <c r="AD15" s="2099"/>
      <c r="AE15" s="2100"/>
      <c r="AF15" s="2100"/>
      <c r="AG15" s="2105"/>
      <c r="AH15" s="2105"/>
      <c r="AI15" s="2105"/>
      <c r="AJ15" s="2105"/>
      <c r="AK15" s="2105"/>
      <c r="AL15" s="2105"/>
      <c r="AM15" s="2105"/>
      <c r="AN15" s="2105"/>
      <c r="AO15" s="2099"/>
      <c r="AP15" s="2100"/>
      <c r="AQ15" s="2100"/>
      <c r="AR15" s="2100"/>
      <c r="AS15" s="2100"/>
      <c r="AT15" s="2101"/>
      <c r="AU15" s="2105"/>
      <c r="AV15" s="2105"/>
      <c r="AW15" s="2105"/>
      <c r="AX15" s="2105"/>
      <c r="AY15" s="2105"/>
      <c r="AZ15" s="2105"/>
      <c r="BD15" s="67"/>
      <c r="BE15" s="67"/>
      <c r="BF15" s="68"/>
      <c r="BG15" s="68"/>
      <c r="BH15" s="68"/>
      <c r="BI15" s="68"/>
      <c r="BJ15" s="68"/>
      <c r="BK15" s="68"/>
      <c r="BL15" s="68"/>
      <c r="BM15" s="68"/>
    </row>
    <row r="16" spans="1:68" ht="27" customHeight="1" x14ac:dyDescent="0.2">
      <c r="A16" s="2099"/>
      <c r="B16" s="2100"/>
      <c r="C16" s="2100"/>
      <c r="D16" s="2099"/>
      <c r="E16" s="2100"/>
      <c r="F16" s="2100"/>
      <c r="G16" s="2105"/>
      <c r="H16" s="2105"/>
      <c r="I16" s="2105"/>
      <c r="J16" s="2105"/>
      <c r="K16" s="2105"/>
      <c r="L16" s="2105"/>
      <c r="M16" s="2105"/>
      <c r="N16" s="2105"/>
      <c r="O16" s="2099"/>
      <c r="P16" s="2100"/>
      <c r="Q16" s="2100"/>
      <c r="R16" s="2100"/>
      <c r="S16" s="2100"/>
      <c r="T16" s="2101"/>
      <c r="U16" s="2105"/>
      <c r="V16" s="2105"/>
      <c r="W16" s="2105"/>
      <c r="X16" s="2105"/>
      <c r="Y16" s="2105"/>
      <c r="Z16" s="2106"/>
      <c r="AA16" s="2099"/>
      <c r="AB16" s="2100"/>
      <c r="AC16" s="2100"/>
      <c r="AD16" s="2099"/>
      <c r="AE16" s="2100"/>
      <c r="AF16" s="2100"/>
      <c r="AG16" s="2105"/>
      <c r="AH16" s="2105"/>
      <c r="AI16" s="2105"/>
      <c r="AJ16" s="2105"/>
      <c r="AK16" s="2105"/>
      <c r="AL16" s="2105"/>
      <c r="AM16" s="2105"/>
      <c r="AN16" s="2105"/>
      <c r="AO16" s="2099"/>
      <c r="AP16" s="2100"/>
      <c r="AQ16" s="2100"/>
      <c r="AR16" s="2100"/>
      <c r="AS16" s="2100"/>
      <c r="AT16" s="2101"/>
      <c r="AU16" s="2105"/>
      <c r="AV16" s="2105"/>
      <c r="AW16" s="2105"/>
      <c r="AX16" s="2105"/>
      <c r="AY16" s="2105"/>
      <c r="AZ16" s="2105"/>
      <c r="BD16" s="67"/>
      <c r="BE16" s="67"/>
      <c r="BF16" s="68"/>
      <c r="BG16" s="68"/>
      <c r="BH16" s="68"/>
      <c r="BI16" s="68"/>
      <c r="BJ16" s="68"/>
      <c r="BK16" s="68"/>
      <c r="BL16" s="68"/>
      <c r="BM16" s="68"/>
    </row>
    <row r="17" spans="1:65" ht="27" customHeight="1" x14ac:dyDescent="0.2">
      <c r="A17" s="2102"/>
      <c r="B17" s="2103"/>
      <c r="C17" s="2103"/>
      <c r="D17" s="2102"/>
      <c r="E17" s="2103"/>
      <c r="F17" s="2103"/>
      <c r="G17" s="2105"/>
      <c r="H17" s="2105"/>
      <c r="I17" s="2105"/>
      <c r="J17" s="2105"/>
      <c r="K17" s="2105"/>
      <c r="L17" s="2105"/>
      <c r="M17" s="2105"/>
      <c r="N17" s="2105"/>
      <c r="O17" s="2102"/>
      <c r="P17" s="2103"/>
      <c r="Q17" s="2103"/>
      <c r="R17" s="2103"/>
      <c r="S17" s="2103"/>
      <c r="T17" s="2104"/>
      <c r="U17" s="2105"/>
      <c r="V17" s="2105"/>
      <c r="W17" s="2105"/>
      <c r="X17" s="2105"/>
      <c r="Y17" s="2105"/>
      <c r="Z17" s="2106"/>
      <c r="AA17" s="2102"/>
      <c r="AB17" s="2103"/>
      <c r="AC17" s="2103"/>
      <c r="AD17" s="2102"/>
      <c r="AE17" s="2103"/>
      <c r="AF17" s="2103"/>
      <c r="AG17" s="2105"/>
      <c r="AH17" s="2105"/>
      <c r="AI17" s="2105"/>
      <c r="AJ17" s="2105"/>
      <c r="AK17" s="2105"/>
      <c r="AL17" s="2105"/>
      <c r="AM17" s="2105"/>
      <c r="AN17" s="2105"/>
      <c r="AO17" s="2102"/>
      <c r="AP17" s="2103"/>
      <c r="AQ17" s="2103"/>
      <c r="AR17" s="2103"/>
      <c r="AS17" s="2103"/>
      <c r="AT17" s="2104"/>
      <c r="AU17" s="2105"/>
      <c r="AV17" s="2105"/>
      <c r="AW17" s="2105"/>
      <c r="AX17" s="2105"/>
      <c r="AY17" s="2105"/>
      <c r="AZ17" s="2105"/>
      <c r="BD17" s="67"/>
      <c r="BE17" s="67"/>
      <c r="BF17" s="68"/>
      <c r="BG17" s="68"/>
      <c r="BH17" s="68"/>
      <c r="BI17" s="68"/>
      <c r="BJ17" s="68"/>
      <c r="BK17" s="68"/>
      <c r="BL17" s="68"/>
      <c r="BM17" s="68"/>
    </row>
    <row r="18" spans="1:65" ht="27" customHeight="1" x14ac:dyDescent="0.2">
      <c r="A18" s="2096"/>
      <c r="B18" s="2097"/>
      <c r="C18" s="2097"/>
      <c r="D18" s="2096"/>
      <c r="E18" s="2097"/>
      <c r="F18" s="2097"/>
      <c r="G18" s="2105"/>
      <c r="H18" s="2105"/>
      <c r="I18" s="2105"/>
      <c r="J18" s="2105"/>
      <c r="K18" s="2105"/>
      <c r="L18" s="2105"/>
      <c r="M18" s="2105"/>
      <c r="N18" s="2105"/>
      <c r="O18" s="2096"/>
      <c r="P18" s="2097"/>
      <c r="Q18" s="2097"/>
      <c r="R18" s="2097"/>
      <c r="S18" s="2097"/>
      <c r="T18" s="2098"/>
      <c r="U18" s="2105"/>
      <c r="V18" s="2105"/>
      <c r="W18" s="2105"/>
      <c r="X18" s="2105"/>
      <c r="Y18" s="2105"/>
      <c r="Z18" s="2106"/>
      <c r="AA18" s="2096"/>
      <c r="AB18" s="2097"/>
      <c r="AC18" s="2097"/>
      <c r="AD18" s="2096"/>
      <c r="AE18" s="2097"/>
      <c r="AF18" s="2097"/>
      <c r="AG18" s="2105"/>
      <c r="AH18" s="2105"/>
      <c r="AI18" s="2105"/>
      <c r="AJ18" s="2105"/>
      <c r="AK18" s="2105"/>
      <c r="AL18" s="2105"/>
      <c r="AM18" s="2105"/>
      <c r="AN18" s="2105"/>
      <c r="AO18" s="2096"/>
      <c r="AP18" s="2097"/>
      <c r="AQ18" s="2097"/>
      <c r="AR18" s="2097"/>
      <c r="AS18" s="2097"/>
      <c r="AT18" s="2098"/>
      <c r="AU18" s="2105"/>
      <c r="AV18" s="2105"/>
      <c r="AW18" s="2105"/>
      <c r="AX18" s="2105"/>
      <c r="AY18" s="2105"/>
      <c r="AZ18" s="2105"/>
      <c r="BD18" s="67"/>
      <c r="BE18" s="67"/>
      <c r="BF18" s="68"/>
      <c r="BG18" s="68"/>
      <c r="BH18" s="68"/>
      <c r="BI18" s="68"/>
      <c r="BJ18" s="68"/>
      <c r="BK18" s="68"/>
      <c r="BL18" s="68"/>
      <c r="BM18" s="68"/>
    </row>
    <row r="19" spans="1:65" ht="27" customHeight="1" x14ac:dyDescent="0.2">
      <c r="A19" s="2099"/>
      <c r="B19" s="2100"/>
      <c r="C19" s="2100"/>
      <c r="D19" s="2099"/>
      <c r="E19" s="2100"/>
      <c r="F19" s="2100"/>
      <c r="G19" s="2105"/>
      <c r="H19" s="2105"/>
      <c r="I19" s="2105"/>
      <c r="J19" s="2105"/>
      <c r="K19" s="2105"/>
      <c r="L19" s="2105"/>
      <c r="M19" s="2105"/>
      <c r="N19" s="2105"/>
      <c r="O19" s="2099"/>
      <c r="P19" s="2100"/>
      <c r="Q19" s="2100"/>
      <c r="R19" s="2100"/>
      <c r="S19" s="2100"/>
      <c r="T19" s="2101"/>
      <c r="U19" s="2105"/>
      <c r="V19" s="2105"/>
      <c r="W19" s="2105"/>
      <c r="X19" s="2105"/>
      <c r="Y19" s="2105"/>
      <c r="Z19" s="2106"/>
      <c r="AA19" s="2099"/>
      <c r="AB19" s="2100"/>
      <c r="AC19" s="2100"/>
      <c r="AD19" s="2099"/>
      <c r="AE19" s="2100"/>
      <c r="AF19" s="2100"/>
      <c r="AG19" s="2105"/>
      <c r="AH19" s="2105"/>
      <c r="AI19" s="2105"/>
      <c r="AJ19" s="2105"/>
      <c r="AK19" s="2105"/>
      <c r="AL19" s="2105"/>
      <c r="AM19" s="2105"/>
      <c r="AN19" s="2105"/>
      <c r="AO19" s="2099"/>
      <c r="AP19" s="2100"/>
      <c r="AQ19" s="2100"/>
      <c r="AR19" s="2100"/>
      <c r="AS19" s="2100"/>
      <c r="AT19" s="2101"/>
      <c r="AU19" s="2105"/>
      <c r="AV19" s="2105"/>
      <c r="AW19" s="2105"/>
      <c r="AX19" s="2105"/>
      <c r="AY19" s="2105"/>
      <c r="AZ19" s="2105"/>
      <c r="BD19" s="67"/>
      <c r="BE19" s="67"/>
      <c r="BF19" s="68"/>
      <c r="BG19" s="68"/>
      <c r="BH19" s="68"/>
      <c r="BI19" s="68"/>
      <c r="BJ19" s="68"/>
      <c r="BK19" s="68"/>
      <c r="BL19" s="68"/>
      <c r="BM19" s="68"/>
    </row>
    <row r="20" spans="1:65" ht="27" customHeight="1" x14ac:dyDescent="0.2">
      <c r="A20" s="2099"/>
      <c r="B20" s="2100"/>
      <c r="C20" s="2100"/>
      <c r="D20" s="2099"/>
      <c r="E20" s="2100"/>
      <c r="F20" s="2100"/>
      <c r="G20" s="2105"/>
      <c r="H20" s="2105"/>
      <c r="I20" s="2105"/>
      <c r="J20" s="2105"/>
      <c r="K20" s="2105"/>
      <c r="L20" s="2105"/>
      <c r="M20" s="2105"/>
      <c r="N20" s="2105"/>
      <c r="O20" s="2099"/>
      <c r="P20" s="2100"/>
      <c r="Q20" s="2100"/>
      <c r="R20" s="2100"/>
      <c r="S20" s="2100"/>
      <c r="T20" s="2101"/>
      <c r="U20" s="2105"/>
      <c r="V20" s="2105"/>
      <c r="W20" s="2105"/>
      <c r="X20" s="2105"/>
      <c r="Y20" s="2105"/>
      <c r="Z20" s="2106"/>
      <c r="AA20" s="2099"/>
      <c r="AB20" s="2100"/>
      <c r="AC20" s="2100"/>
      <c r="AD20" s="2099"/>
      <c r="AE20" s="2100"/>
      <c r="AF20" s="2100"/>
      <c r="AG20" s="2105"/>
      <c r="AH20" s="2105"/>
      <c r="AI20" s="2105"/>
      <c r="AJ20" s="2105"/>
      <c r="AK20" s="2105"/>
      <c r="AL20" s="2105"/>
      <c r="AM20" s="2105"/>
      <c r="AN20" s="2105"/>
      <c r="AO20" s="2099"/>
      <c r="AP20" s="2100"/>
      <c r="AQ20" s="2100"/>
      <c r="AR20" s="2100"/>
      <c r="AS20" s="2100"/>
      <c r="AT20" s="2101"/>
      <c r="AU20" s="2105"/>
      <c r="AV20" s="2105"/>
      <c r="AW20" s="2105"/>
      <c r="AX20" s="2105"/>
      <c r="AY20" s="2105"/>
      <c r="AZ20" s="2105"/>
      <c r="BD20" s="67"/>
      <c r="BE20" s="67"/>
      <c r="BF20" s="68"/>
      <c r="BG20" s="68"/>
      <c r="BH20" s="68"/>
      <c r="BI20" s="68"/>
      <c r="BJ20" s="68"/>
      <c r="BK20" s="68"/>
      <c r="BL20" s="68"/>
      <c r="BM20" s="68"/>
    </row>
    <row r="21" spans="1:65" ht="27" customHeight="1" x14ac:dyDescent="0.2">
      <c r="A21" s="2102"/>
      <c r="B21" s="2103"/>
      <c r="C21" s="2103"/>
      <c r="D21" s="2102"/>
      <c r="E21" s="2103"/>
      <c r="F21" s="2103"/>
      <c r="G21" s="2105"/>
      <c r="H21" s="2105"/>
      <c r="I21" s="2105"/>
      <c r="J21" s="2105"/>
      <c r="K21" s="2105"/>
      <c r="L21" s="2105"/>
      <c r="M21" s="2105"/>
      <c r="N21" s="2105"/>
      <c r="O21" s="2102"/>
      <c r="P21" s="2103"/>
      <c r="Q21" s="2103"/>
      <c r="R21" s="2103"/>
      <c r="S21" s="2103"/>
      <c r="T21" s="2104"/>
      <c r="U21" s="2105"/>
      <c r="V21" s="2105"/>
      <c r="W21" s="2105"/>
      <c r="X21" s="2105"/>
      <c r="Y21" s="2105"/>
      <c r="Z21" s="2106"/>
      <c r="AA21" s="2102"/>
      <c r="AB21" s="2103"/>
      <c r="AC21" s="2103"/>
      <c r="AD21" s="2102"/>
      <c r="AE21" s="2103"/>
      <c r="AF21" s="2103"/>
      <c r="AG21" s="2105"/>
      <c r="AH21" s="2105"/>
      <c r="AI21" s="2105"/>
      <c r="AJ21" s="2105"/>
      <c r="AK21" s="2105"/>
      <c r="AL21" s="2105"/>
      <c r="AM21" s="2105"/>
      <c r="AN21" s="2105"/>
      <c r="AO21" s="2102"/>
      <c r="AP21" s="2103"/>
      <c r="AQ21" s="2103"/>
      <c r="AR21" s="2103"/>
      <c r="AS21" s="2103"/>
      <c r="AT21" s="2104"/>
      <c r="AU21" s="2105"/>
      <c r="AV21" s="2105"/>
      <c r="AW21" s="2105"/>
      <c r="AX21" s="2105"/>
      <c r="AY21" s="2105"/>
      <c r="AZ21" s="2105"/>
      <c r="BD21" s="67"/>
      <c r="BE21" s="67"/>
      <c r="BF21" s="68"/>
      <c r="BG21" s="68"/>
      <c r="BH21" s="68"/>
      <c r="BI21" s="68"/>
      <c r="BJ21" s="68"/>
      <c r="BK21" s="68"/>
      <c r="BL21" s="68"/>
      <c r="BM21" s="68"/>
    </row>
    <row r="22" spans="1:65" ht="27" customHeight="1" x14ac:dyDescent="0.2">
      <c r="A22" s="2096"/>
      <c r="B22" s="2097"/>
      <c r="C22" s="2097"/>
      <c r="D22" s="2096"/>
      <c r="E22" s="2097"/>
      <c r="F22" s="2097"/>
      <c r="G22" s="2105"/>
      <c r="H22" s="2105"/>
      <c r="I22" s="2105"/>
      <c r="J22" s="2105"/>
      <c r="K22" s="2105"/>
      <c r="L22" s="2105"/>
      <c r="M22" s="2105"/>
      <c r="N22" s="2105"/>
      <c r="O22" s="2096"/>
      <c r="P22" s="2097"/>
      <c r="Q22" s="2097"/>
      <c r="R22" s="2097"/>
      <c r="S22" s="2097"/>
      <c r="T22" s="2098"/>
      <c r="U22" s="2105"/>
      <c r="V22" s="2105"/>
      <c r="W22" s="2105"/>
      <c r="X22" s="2105"/>
      <c r="Y22" s="2105"/>
      <c r="Z22" s="2106"/>
      <c r="AA22" s="2096"/>
      <c r="AB22" s="2097"/>
      <c r="AC22" s="2097"/>
      <c r="AD22" s="2096"/>
      <c r="AE22" s="2097"/>
      <c r="AF22" s="2097"/>
      <c r="AG22" s="2105"/>
      <c r="AH22" s="2105"/>
      <c r="AI22" s="2105"/>
      <c r="AJ22" s="2105"/>
      <c r="AK22" s="2105"/>
      <c r="AL22" s="2105"/>
      <c r="AM22" s="2105"/>
      <c r="AN22" s="2105"/>
      <c r="AO22" s="2096"/>
      <c r="AP22" s="2097"/>
      <c r="AQ22" s="2097"/>
      <c r="AR22" s="2097"/>
      <c r="AS22" s="2097"/>
      <c r="AT22" s="2098"/>
      <c r="AU22" s="2105"/>
      <c r="AV22" s="2105"/>
      <c r="AW22" s="2105"/>
      <c r="AX22" s="2105"/>
      <c r="AY22" s="2105"/>
      <c r="AZ22" s="2105"/>
      <c r="BD22" s="67"/>
      <c r="BE22" s="67"/>
      <c r="BF22" s="68"/>
      <c r="BG22" s="68"/>
      <c r="BH22" s="68"/>
      <c r="BI22" s="68"/>
      <c r="BJ22" s="68"/>
      <c r="BK22" s="68"/>
      <c r="BL22" s="68"/>
      <c r="BM22" s="68"/>
    </row>
    <row r="23" spans="1:65" ht="27" customHeight="1" x14ac:dyDescent="0.2">
      <c r="A23" s="2099"/>
      <c r="B23" s="2100"/>
      <c r="C23" s="2100"/>
      <c r="D23" s="2099"/>
      <c r="E23" s="2100"/>
      <c r="F23" s="2100"/>
      <c r="G23" s="2105"/>
      <c r="H23" s="2105"/>
      <c r="I23" s="2105"/>
      <c r="J23" s="2105"/>
      <c r="K23" s="2105"/>
      <c r="L23" s="2105"/>
      <c r="M23" s="2105"/>
      <c r="N23" s="2105"/>
      <c r="O23" s="2099"/>
      <c r="P23" s="2100"/>
      <c r="Q23" s="2100"/>
      <c r="R23" s="2100"/>
      <c r="S23" s="2100"/>
      <c r="T23" s="2101"/>
      <c r="U23" s="2105"/>
      <c r="V23" s="2105"/>
      <c r="W23" s="2105"/>
      <c r="X23" s="2105"/>
      <c r="Y23" s="2105"/>
      <c r="Z23" s="2106"/>
      <c r="AA23" s="2099"/>
      <c r="AB23" s="2100"/>
      <c r="AC23" s="2100"/>
      <c r="AD23" s="2099"/>
      <c r="AE23" s="2100"/>
      <c r="AF23" s="2100"/>
      <c r="AG23" s="2105"/>
      <c r="AH23" s="2105"/>
      <c r="AI23" s="2105"/>
      <c r="AJ23" s="2105"/>
      <c r="AK23" s="2105"/>
      <c r="AL23" s="2105"/>
      <c r="AM23" s="2105"/>
      <c r="AN23" s="2105"/>
      <c r="AO23" s="2099"/>
      <c r="AP23" s="2100"/>
      <c r="AQ23" s="2100"/>
      <c r="AR23" s="2100"/>
      <c r="AS23" s="2100"/>
      <c r="AT23" s="2101"/>
      <c r="AU23" s="2105"/>
      <c r="AV23" s="2105"/>
      <c r="AW23" s="2105"/>
      <c r="AX23" s="2105"/>
      <c r="AY23" s="2105"/>
      <c r="AZ23" s="2105"/>
      <c r="BD23" s="67"/>
      <c r="BE23" s="67"/>
      <c r="BF23" s="68"/>
      <c r="BG23" s="68"/>
      <c r="BH23" s="68"/>
      <c r="BI23" s="68"/>
      <c r="BJ23" s="68"/>
      <c r="BK23" s="68"/>
      <c r="BL23" s="68"/>
      <c r="BM23" s="68"/>
    </row>
    <row r="24" spans="1:65" ht="27" customHeight="1" x14ac:dyDescent="0.2">
      <c r="A24" s="2099"/>
      <c r="B24" s="2100"/>
      <c r="C24" s="2100"/>
      <c r="D24" s="2099"/>
      <c r="E24" s="2100"/>
      <c r="F24" s="2100"/>
      <c r="G24" s="2105"/>
      <c r="H24" s="2105"/>
      <c r="I24" s="2105"/>
      <c r="J24" s="2105"/>
      <c r="K24" s="2105"/>
      <c r="L24" s="2105"/>
      <c r="M24" s="2105"/>
      <c r="N24" s="2105"/>
      <c r="O24" s="2099"/>
      <c r="P24" s="2100"/>
      <c r="Q24" s="2100"/>
      <c r="R24" s="2100"/>
      <c r="S24" s="2100"/>
      <c r="T24" s="2101"/>
      <c r="U24" s="2105"/>
      <c r="V24" s="2105"/>
      <c r="W24" s="2105"/>
      <c r="X24" s="2105"/>
      <c r="Y24" s="2105"/>
      <c r="Z24" s="2106"/>
      <c r="AA24" s="2099"/>
      <c r="AB24" s="2100"/>
      <c r="AC24" s="2100"/>
      <c r="AD24" s="2099"/>
      <c r="AE24" s="2100"/>
      <c r="AF24" s="2100"/>
      <c r="AG24" s="2105"/>
      <c r="AH24" s="2105"/>
      <c r="AI24" s="2105"/>
      <c r="AJ24" s="2105"/>
      <c r="AK24" s="2105"/>
      <c r="AL24" s="2105"/>
      <c r="AM24" s="2105"/>
      <c r="AN24" s="2105"/>
      <c r="AO24" s="2099"/>
      <c r="AP24" s="2100"/>
      <c r="AQ24" s="2100"/>
      <c r="AR24" s="2100"/>
      <c r="AS24" s="2100"/>
      <c r="AT24" s="2101"/>
      <c r="AU24" s="2105"/>
      <c r="AV24" s="2105"/>
      <c r="AW24" s="2105"/>
      <c r="AX24" s="2105"/>
      <c r="AY24" s="2105"/>
      <c r="AZ24" s="2105"/>
      <c r="BD24" s="67"/>
      <c r="BE24" s="67"/>
      <c r="BF24" s="68"/>
      <c r="BG24" s="68"/>
      <c r="BH24" s="68"/>
      <c r="BI24" s="68"/>
      <c r="BJ24" s="68"/>
      <c r="BK24" s="68"/>
      <c r="BL24" s="68"/>
      <c r="BM24" s="68"/>
    </row>
    <row r="25" spans="1:65" ht="27" customHeight="1" x14ac:dyDescent="0.2">
      <c r="A25" s="2102"/>
      <c r="B25" s="2103"/>
      <c r="C25" s="2103"/>
      <c r="D25" s="2102"/>
      <c r="E25" s="2103"/>
      <c r="F25" s="2103"/>
      <c r="G25" s="2105"/>
      <c r="H25" s="2105"/>
      <c r="I25" s="2105"/>
      <c r="J25" s="2105"/>
      <c r="K25" s="2105"/>
      <c r="L25" s="2105"/>
      <c r="M25" s="2105"/>
      <c r="N25" s="2105"/>
      <c r="O25" s="2102"/>
      <c r="P25" s="2103"/>
      <c r="Q25" s="2103"/>
      <c r="R25" s="2103"/>
      <c r="S25" s="2103"/>
      <c r="T25" s="2104"/>
      <c r="U25" s="2105"/>
      <c r="V25" s="2105"/>
      <c r="W25" s="2105"/>
      <c r="X25" s="2105"/>
      <c r="Y25" s="2105"/>
      <c r="Z25" s="2106"/>
      <c r="AA25" s="2102"/>
      <c r="AB25" s="2103"/>
      <c r="AC25" s="2103"/>
      <c r="AD25" s="2102"/>
      <c r="AE25" s="2103"/>
      <c r="AF25" s="2103"/>
      <c r="AG25" s="2105"/>
      <c r="AH25" s="2105"/>
      <c r="AI25" s="2105"/>
      <c r="AJ25" s="2105"/>
      <c r="AK25" s="2105"/>
      <c r="AL25" s="2105"/>
      <c r="AM25" s="2105"/>
      <c r="AN25" s="2105"/>
      <c r="AO25" s="2102"/>
      <c r="AP25" s="2103"/>
      <c r="AQ25" s="2103"/>
      <c r="AR25" s="2103"/>
      <c r="AS25" s="2103"/>
      <c r="AT25" s="2104"/>
      <c r="AU25" s="2105"/>
      <c r="AV25" s="2105"/>
      <c r="AW25" s="2105"/>
      <c r="AX25" s="2105"/>
      <c r="AY25" s="2105"/>
      <c r="AZ25" s="2105"/>
      <c r="BD25" s="67"/>
      <c r="BE25" s="67"/>
      <c r="BF25" s="68"/>
      <c r="BG25" s="68"/>
      <c r="BH25" s="68"/>
      <c r="BI25" s="68"/>
      <c r="BJ25" s="68"/>
      <c r="BK25" s="68"/>
      <c r="BL25" s="68"/>
      <c r="BM25" s="68"/>
    </row>
    <row r="26" spans="1:65" ht="27" customHeight="1" x14ac:dyDescent="0.2">
      <c r="A26" s="2096"/>
      <c r="B26" s="2097"/>
      <c r="C26" s="2097"/>
      <c r="D26" s="2096"/>
      <c r="E26" s="2097"/>
      <c r="F26" s="2097"/>
      <c r="G26" s="2105"/>
      <c r="H26" s="2105"/>
      <c r="I26" s="2105"/>
      <c r="J26" s="2105"/>
      <c r="K26" s="2105"/>
      <c r="L26" s="2105"/>
      <c r="M26" s="2105"/>
      <c r="N26" s="2105"/>
      <c r="O26" s="2096"/>
      <c r="P26" s="2097"/>
      <c r="Q26" s="2097"/>
      <c r="R26" s="2097"/>
      <c r="S26" s="2097"/>
      <c r="T26" s="2098"/>
      <c r="U26" s="2105"/>
      <c r="V26" s="2105"/>
      <c r="W26" s="2105"/>
      <c r="X26" s="2105"/>
      <c r="Y26" s="2105"/>
      <c r="Z26" s="2106"/>
      <c r="AA26" s="2096"/>
      <c r="AB26" s="2097"/>
      <c r="AC26" s="2097"/>
      <c r="AD26" s="2096"/>
      <c r="AE26" s="2097"/>
      <c r="AF26" s="2097"/>
      <c r="AG26" s="2105"/>
      <c r="AH26" s="2105"/>
      <c r="AI26" s="2105"/>
      <c r="AJ26" s="2105"/>
      <c r="AK26" s="2105"/>
      <c r="AL26" s="2105"/>
      <c r="AM26" s="2105"/>
      <c r="AN26" s="2105"/>
      <c r="AO26" s="2096"/>
      <c r="AP26" s="2097"/>
      <c r="AQ26" s="2097"/>
      <c r="AR26" s="2097"/>
      <c r="AS26" s="2097"/>
      <c r="AT26" s="2098"/>
      <c r="AU26" s="2105"/>
      <c r="AV26" s="2105"/>
      <c r="AW26" s="2105"/>
      <c r="AX26" s="2105"/>
      <c r="AY26" s="2105"/>
      <c r="AZ26" s="2105"/>
      <c r="BD26" s="67"/>
      <c r="BE26" s="67"/>
      <c r="BF26" s="68"/>
      <c r="BG26" s="68"/>
      <c r="BH26" s="68"/>
      <c r="BI26" s="68"/>
      <c r="BJ26" s="68"/>
      <c r="BK26" s="68"/>
      <c r="BL26" s="68"/>
      <c r="BM26" s="68"/>
    </row>
    <row r="27" spans="1:65" ht="27" customHeight="1" x14ac:dyDescent="0.2">
      <c r="A27" s="2099"/>
      <c r="B27" s="2100"/>
      <c r="C27" s="2100"/>
      <c r="D27" s="2099"/>
      <c r="E27" s="2100"/>
      <c r="F27" s="2100"/>
      <c r="G27" s="2105"/>
      <c r="H27" s="2105"/>
      <c r="I27" s="2105"/>
      <c r="J27" s="2105"/>
      <c r="K27" s="2105"/>
      <c r="L27" s="2105"/>
      <c r="M27" s="2105"/>
      <c r="N27" s="2105"/>
      <c r="O27" s="2099"/>
      <c r="P27" s="2100"/>
      <c r="Q27" s="2100"/>
      <c r="R27" s="2100"/>
      <c r="S27" s="2100"/>
      <c r="T27" s="2101"/>
      <c r="U27" s="2105"/>
      <c r="V27" s="2105"/>
      <c r="W27" s="2105"/>
      <c r="X27" s="2105"/>
      <c r="Y27" s="2105"/>
      <c r="Z27" s="2106"/>
      <c r="AA27" s="2099"/>
      <c r="AB27" s="2100"/>
      <c r="AC27" s="2100"/>
      <c r="AD27" s="2099"/>
      <c r="AE27" s="2100"/>
      <c r="AF27" s="2100"/>
      <c r="AG27" s="2105"/>
      <c r="AH27" s="2105"/>
      <c r="AI27" s="2105"/>
      <c r="AJ27" s="2105"/>
      <c r="AK27" s="2105"/>
      <c r="AL27" s="2105"/>
      <c r="AM27" s="2105"/>
      <c r="AN27" s="2105"/>
      <c r="AO27" s="2099"/>
      <c r="AP27" s="2100"/>
      <c r="AQ27" s="2100"/>
      <c r="AR27" s="2100"/>
      <c r="AS27" s="2100"/>
      <c r="AT27" s="2101"/>
      <c r="AU27" s="2105"/>
      <c r="AV27" s="2105"/>
      <c r="AW27" s="2105"/>
      <c r="AX27" s="2105"/>
      <c r="AY27" s="2105"/>
      <c r="AZ27" s="2105"/>
      <c r="BD27" s="67"/>
      <c r="BE27" s="67"/>
      <c r="BF27" s="68"/>
      <c r="BG27" s="68"/>
      <c r="BH27" s="68"/>
      <c r="BI27" s="68"/>
      <c r="BJ27" s="68"/>
      <c r="BK27" s="68"/>
      <c r="BL27" s="68"/>
      <c r="BM27" s="68"/>
    </row>
    <row r="28" spans="1:65" ht="27" customHeight="1" x14ac:dyDescent="0.2">
      <c r="A28" s="2099"/>
      <c r="B28" s="2100"/>
      <c r="C28" s="2100"/>
      <c r="D28" s="2099"/>
      <c r="E28" s="2100"/>
      <c r="F28" s="2100"/>
      <c r="G28" s="2105"/>
      <c r="H28" s="2105"/>
      <c r="I28" s="2105"/>
      <c r="J28" s="2105"/>
      <c r="K28" s="2105"/>
      <c r="L28" s="2105"/>
      <c r="M28" s="2105"/>
      <c r="N28" s="2105"/>
      <c r="O28" s="2099"/>
      <c r="P28" s="2100"/>
      <c r="Q28" s="2100"/>
      <c r="R28" s="2100"/>
      <c r="S28" s="2100"/>
      <c r="T28" s="2101"/>
      <c r="U28" s="2105"/>
      <c r="V28" s="2105"/>
      <c r="W28" s="2105"/>
      <c r="X28" s="2105"/>
      <c r="Y28" s="2105"/>
      <c r="Z28" s="2106"/>
      <c r="AA28" s="2099"/>
      <c r="AB28" s="2100"/>
      <c r="AC28" s="2100"/>
      <c r="AD28" s="2099"/>
      <c r="AE28" s="2100"/>
      <c r="AF28" s="2100"/>
      <c r="AG28" s="2105"/>
      <c r="AH28" s="2105"/>
      <c r="AI28" s="2105"/>
      <c r="AJ28" s="2105"/>
      <c r="AK28" s="2105"/>
      <c r="AL28" s="2105"/>
      <c r="AM28" s="2105"/>
      <c r="AN28" s="2105"/>
      <c r="AO28" s="2099"/>
      <c r="AP28" s="2100"/>
      <c r="AQ28" s="2100"/>
      <c r="AR28" s="2100"/>
      <c r="AS28" s="2100"/>
      <c r="AT28" s="2101"/>
      <c r="AU28" s="2105"/>
      <c r="AV28" s="2105"/>
      <c r="AW28" s="2105"/>
      <c r="AX28" s="2105"/>
      <c r="AY28" s="2105"/>
      <c r="AZ28" s="2105"/>
      <c r="BD28" s="67"/>
      <c r="BE28" s="67"/>
      <c r="BF28" s="68"/>
      <c r="BG28" s="68"/>
      <c r="BH28" s="68"/>
      <c r="BI28" s="68"/>
      <c r="BJ28" s="68"/>
      <c r="BK28" s="68"/>
      <c r="BL28" s="68"/>
      <c r="BM28" s="68"/>
    </row>
    <row r="29" spans="1:65" ht="27" customHeight="1" x14ac:dyDescent="0.2">
      <c r="A29" s="2102"/>
      <c r="B29" s="2103"/>
      <c r="C29" s="2103"/>
      <c r="D29" s="2102"/>
      <c r="E29" s="2103"/>
      <c r="F29" s="2103"/>
      <c r="G29" s="2105"/>
      <c r="H29" s="2105"/>
      <c r="I29" s="2105"/>
      <c r="J29" s="2105"/>
      <c r="K29" s="2105"/>
      <c r="L29" s="2105"/>
      <c r="M29" s="2105"/>
      <c r="N29" s="2105"/>
      <c r="O29" s="2102"/>
      <c r="P29" s="2103"/>
      <c r="Q29" s="2103"/>
      <c r="R29" s="2103"/>
      <c r="S29" s="2103"/>
      <c r="T29" s="2104"/>
      <c r="U29" s="2105"/>
      <c r="V29" s="2105"/>
      <c r="W29" s="2105"/>
      <c r="X29" s="2105"/>
      <c r="Y29" s="2105"/>
      <c r="Z29" s="2106"/>
      <c r="AA29" s="2102"/>
      <c r="AB29" s="2103"/>
      <c r="AC29" s="2103"/>
      <c r="AD29" s="2102"/>
      <c r="AE29" s="2103"/>
      <c r="AF29" s="2103"/>
      <c r="AG29" s="2105"/>
      <c r="AH29" s="2105"/>
      <c r="AI29" s="2105"/>
      <c r="AJ29" s="2105"/>
      <c r="AK29" s="2105"/>
      <c r="AL29" s="2105"/>
      <c r="AM29" s="2105"/>
      <c r="AN29" s="2105"/>
      <c r="AO29" s="2102"/>
      <c r="AP29" s="2103"/>
      <c r="AQ29" s="2103"/>
      <c r="AR29" s="2103"/>
      <c r="AS29" s="2103"/>
      <c r="AT29" s="2104"/>
      <c r="AU29" s="2105"/>
      <c r="AV29" s="2105"/>
      <c r="AW29" s="2105"/>
      <c r="AX29" s="2105"/>
      <c r="AY29" s="2105"/>
      <c r="AZ29" s="2105"/>
      <c r="BD29" s="67"/>
      <c r="BE29" s="67"/>
      <c r="BF29" s="68"/>
      <c r="BG29" s="68"/>
      <c r="BH29" s="68"/>
      <c r="BI29" s="68"/>
      <c r="BJ29" s="68"/>
      <c r="BK29" s="68"/>
      <c r="BL29" s="68"/>
      <c r="BM29" s="68"/>
    </row>
    <row r="30" spans="1:65" ht="27" customHeight="1" x14ac:dyDescent="0.2">
      <c r="A30" s="2096"/>
      <c r="B30" s="2097"/>
      <c r="C30" s="2097"/>
      <c r="D30" s="2096"/>
      <c r="E30" s="2097"/>
      <c r="F30" s="2097"/>
      <c r="G30" s="2105"/>
      <c r="H30" s="2105"/>
      <c r="I30" s="2105"/>
      <c r="J30" s="2105"/>
      <c r="K30" s="2105"/>
      <c r="L30" s="2105"/>
      <c r="M30" s="2105"/>
      <c r="N30" s="2105"/>
      <c r="O30" s="2096"/>
      <c r="P30" s="2097"/>
      <c r="Q30" s="2097"/>
      <c r="R30" s="2097"/>
      <c r="S30" s="2097"/>
      <c r="T30" s="2098"/>
      <c r="U30" s="2105"/>
      <c r="V30" s="2105"/>
      <c r="W30" s="2105"/>
      <c r="X30" s="2105"/>
      <c r="Y30" s="2105"/>
      <c r="Z30" s="2106"/>
      <c r="AA30" s="2096"/>
      <c r="AB30" s="2097"/>
      <c r="AC30" s="2097"/>
      <c r="AD30" s="2096"/>
      <c r="AE30" s="2097"/>
      <c r="AF30" s="2097"/>
      <c r="AG30" s="2105"/>
      <c r="AH30" s="2105"/>
      <c r="AI30" s="2105"/>
      <c r="AJ30" s="2105"/>
      <c r="AK30" s="2105"/>
      <c r="AL30" s="2105"/>
      <c r="AM30" s="2105"/>
      <c r="AN30" s="2105"/>
      <c r="AO30" s="2096"/>
      <c r="AP30" s="2097"/>
      <c r="AQ30" s="2097"/>
      <c r="AR30" s="2097"/>
      <c r="AS30" s="2097"/>
      <c r="AT30" s="2098"/>
      <c r="AU30" s="2105"/>
      <c r="AV30" s="2105"/>
      <c r="AW30" s="2105"/>
      <c r="AX30" s="2105"/>
      <c r="AY30" s="2105"/>
      <c r="AZ30" s="2105"/>
      <c r="BD30" s="67"/>
      <c r="BE30" s="67"/>
      <c r="BF30" s="68"/>
      <c r="BG30" s="68"/>
      <c r="BH30" s="68"/>
      <c r="BI30" s="68"/>
      <c r="BJ30" s="68"/>
      <c r="BK30" s="68"/>
      <c r="BL30" s="68"/>
      <c r="BM30" s="68"/>
    </row>
    <row r="31" spans="1:65" ht="27" customHeight="1" x14ac:dyDescent="0.2">
      <c r="A31" s="2099"/>
      <c r="B31" s="2100"/>
      <c r="C31" s="2100"/>
      <c r="D31" s="2099"/>
      <c r="E31" s="2100"/>
      <c r="F31" s="2100"/>
      <c r="G31" s="2105"/>
      <c r="H31" s="2105"/>
      <c r="I31" s="2105"/>
      <c r="J31" s="2105"/>
      <c r="K31" s="2105"/>
      <c r="L31" s="2105"/>
      <c r="M31" s="2105"/>
      <c r="N31" s="2105"/>
      <c r="O31" s="2099"/>
      <c r="P31" s="2100"/>
      <c r="Q31" s="2100"/>
      <c r="R31" s="2100"/>
      <c r="S31" s="2100"/>
      <c r="T31" s="2101"/>
      <c r="U31" s="2105"/>
      <c r="V31" s="2105"/>
      <c r="W31" s="2105"/>
      <c r="X31" s="2105"/>
      <c r="Y31" s="2105"/>
      <c r="Z31" s="2106"/>
      <c r="AA31" s="2099"/>
      <c r="AB31" s="2100"/>
      <c r="AC31" s="2100"/>
      <c r="AD31" s="2099"/>
      <c r="AE31" s="2100"/>
      <c r="AF31" s="2100"/>
      <c r="AG31" s="2105"/>
      <c r="AH31" s="2105"/>
      <c r="AI31" s="2105"/>
      <c r="AJ31" s="2105"/>
      <c r="AK31" s="2105"/>
      <c r="AL31" s="2105"/>
      <c r="AM31" s="2105"/>
      <c r="AN31" s="2105"/>
      <c r="AO31" s="2099"/>
      <c r="AP31" s="2100"/>
      <c r="AQ31" s="2100"/>
      <c r="AR31" s="2100"/>
      <c r="AS31" s="2100"/>
      <c r="AT31" s="2101"/>
      <c r="AU31" s="2105"/>
      <c r="AV31" s="2105"/>
      <c r="AW31" s="2105"/>
      <c r="AX31" s="2105"/>
      <c r="AY31" s="2105"/>
      <c r="AZ31" s="2105"/>
      <c r="BD31" s="67"/>
      <c r="BE31" s="67"/>
      <c r="BF31" s="68"/>
      <c r="BG31" s="68"/>
      <c r="BH31" s="68"/>
      <c r="BI31" s="68"/>
      <c r="BJ31" s="68"/>
      <c r="BK31" s="68"/>
      <c r="BL31" s="68"/>
      <c r="BM31" s="68"/>
    </row>
    <row r="32" spans="1:65" ht="27" customHeight="1" x14ac:dyDescent="0.2">
      <c r="A32" s="2099"/>
      <c r="B32" s="2100"/>
      <c r="C32" s="2100"/>
      <c r="D32" s="2099"/>
      <c r="E32" s="2100"/>
      <c r="F32" s="2100"/>
      <c r="G32" s="2105"/>
      <c r="H32" s="2105"/>
      <c r="I32" s="2105"/>
      <c r="J32" s="2105"/>
      <c r="K32" s="2105"/>
      <c r="L32" s="2105"/>
      <c r="M32" s="2105"/>
      <c r="N32" s="2105"/>
      <c r="O32" s="2099"/>
      <c r="P32" s="2100"/>
      <c r="Q32" s="2100"/>
      <c r="R32" s="2100"/>
      <c r="S32" s="2100"/>
      <c r="T32" s="2101"/>
      <c r="U32" s="2105"/>
      <c r="V32" s="2105"/>
      <c r="W32" s="2105"/>
      <c r="X32" s="2105"/>
      <c r="Y32" s="2105"/>
      <c r="Z32" s="2106"/>
      <c r="AA32" s="2099"/>
      <c r="AB32" s="2100"/>
      <c r="AC32" s="2100"/>
      <c r="AD32" s="2099"/>
      <c r="AE32" s="2100"/>
      <c r="AF32" s="2100"/>
      <c r="AG32" s="2105"/>
      <c r="AH32" s="2105"/>
      <c r="AI32" s="2105"/>
      <c r="AJ32" s="2105"/>
      <c r="AK32" s="2105"/>
      <c r="AL32" s="2105"/>
      <c r="AM32" s="2105"/>
      <c r="AN32" s="2105"/>
      <c r="AO32" s="2099"/>
      <c r="AP32" s="2100"/>
      <c r="AQ32" s="2100"/>
      <c r="AR32" s="2100"/>
      <c r="AS32" s="2100"/>
      <c r="AT32" s="2101"/>
      <c r="AU32" s="2105"/>
      <c r="AV32" s="2105"/>
      <c r="AW32" s="2105"/>
      <c r="AX32" s="2105"/>
      <c r="AY32" s="2105"/>
      <c r="AZ32" s="2105"/>
      <c r="BD32" s="67"/>
      <c r="BE32" s="67"/>
      <c r="BF32" s="68"/>
      <c r="BG32" s="68"/>
      <c r="BH32" s="68"/>
      <c r="BI32" s="68"/>
      <c r="BJ32" s="68"/>
      <c r="BK32" s="68"/>
      <c r="BL32" s="68"/>
      <c r="BM32" s="68"/>
    </row>
    <row r="33" spans="1:65" ht="27" customHeight="1" x14ac:dyDescent="0.2">
      <c r="A33" s="2102"/>
      <c r="B33" s="2103"/>
      <c r="C33" s="2103"/>
      <c r="D33" s="2102"/>
      <c r="E33" s="2103"/>
      <c r="F33" s="2103"/>
      <c r="G33" s="2105"/>
      <c r="H33" s="2105"/>
      <c r="I33" s="2105"/>
      <c r="J33" s="2105"/>
      <c r="K33" s="2105"/>
      <c r="L33" s="2105"/>
      <c r="M33" s="2105"/>
      <c r="N33" s="2105"/>
      <c r="O33" s="2102"/>
      <c r="P33" s="2103"/>
      <c r="Q33" s="2103"/>
      <c r="R33" s="2103"/>
      <c r="S33" s="2103"/>
      <c r="T33" s="2104"/>
      <c r="U33" s="2105"/>
      <c r="V33" s="2105"/>
      <c r="W33" s="2105"/>
      <c r="X33" s="2105"/>
      <c r="Y33" s="2105"/>
      <c r="Z33" s="2106"/>
      <c r="AA33" s="2102"/>
      <c r="AB33" s="2103"/>
      <c r="AC33" s="2103"/>
      <c r="AD33" s="2102"/>
      <c r="AE33" s="2103"/>
      <c r="AF33" s="2103"/>
      <c r="AG33" s="2105"/>
      <c r="AH33" s="2105"/>
      <c r="AI33" s="2105"/>
      <c r="AJ33" s="2105"/>
      <c r="AK33" s="2105"/>
      <c r="AL33" s="2105"/>
      <c r="AM33" s="2105"/>
      <c r="AN33" s="2105"/>
      <c r="AO33" s="2102"/>
      <c r="AP33" s="2103"/>
      <c r="AQ33" s="2103"/>
      <c r="AR33" s="2103"/>
      <c r="AS33" s="2103"/>
      <c r="AT33" s="2104"/>
      <c r="AU33" s="2105"/>
      <c r="AV33" s="2105"/>
      <c r="AW33" s="2105"/>
      <c r="AX33" s="2105"/>
      <c r="AY33" s="2105"/>
      <c r="AZ33" s="2105"/>
      <c r="BD33" s="67"/>
      <c r="BE33" s="67"/>
      <c r="BF33" s="68"/>
      <c r="BG33" s="68"/>
      <c r="BH33" s="68"/>
      <c r="BI33" s="68"/>
      <c r="BJ33" s="68"/>
      <c r="BK33" s="68"/>
      <c r="BL33" s="68"/>
      <c r="BM33" s="68"/>
    </row>
    <row r="34" spans="1:65" ht="27" customHeight="1" x14ac:dyDescent="0.2">
      <c r="A34" s="2096"/>
      <c r="B34" s="2097"/>
      <c r="C34" s="2097"/>
      <c r="D34" s="2096"/>
      <c r="E34" s="2097"/>
      <c r="F34" s="2097"/>
      <c r="G34" s="2105"/>
      <c r="H34" s="2105"/>
      <c r="I34" s="2105"/>
      <c r="J34" s="2105"/>
      <c r="K34" s="2105"/>
      <c r="L34" s="2105"/>
      <c r="M34" s="2105"/>
      <c r="N34" s="2105"/>
      <c r="O34" s="2096"/>
      <c r="P34" s="2097"/>
      <c r="Q34" s="2097"/>
      <c r="R34" s="2097"/>
      <c r="S34" s="2097"/>
      <c r="T34" s="2098"/>
      <c r="U34" s="2105"/>
      <c r="V34" s="2105"/>
      <c r="W34" s="2105"/>
      <c r="X34" s="2105"/>
      <c r="Y34" s="2105"/>
      <c r="Z34" s="2106"/>
      <c r="AA34" s="2096"/>
      <c r="AB34" s="2097"/>
      <c r="AC34" s="2097"/>
      <c r="AD34" s="2096"/>
      <c r="AE34" s="2097"/>
      <c r="AF34" s="2097"/>
      <c r="AG34" s="2105"/>
      <c r="AH34" s="2105"/>
      <c r="AI34" s="2105"/>
      <c r="AJ34" s="2105"/>
      <c r="AK34" s="2105"/>
      <c r="AL34" s="2105"/>
      <c r="AM34" s="2105"/>
      <c r="AN34" s="2105"/>
      <c r="AO34" s="2096"/>
      <c r="AP34" s="2097"/>
      <c r="AQ34" s="2097"/>
      <c r="AR34" s="2097"/>
      <c r="AS34" s="2097"/>
      <c r="AT34" s="2098"/>
      <c r="AU34" s="2105"/>
      <c r="AV34" s="2105"/>
      <c r="AW34" s="2105"/>
      <c r="AX34" s="2105"/>
      <c r="AY34" s="2105"/>
      <c r="AZ34" s="2105"/>
      <c r="BD34" s="67"/>
      <c r="BE34" s="67"/>
      <c r="BF34" s="68"/>
      <c r="BG34" s="68"/>
      <c r="BH34" s="68"/>
      <c r="BI34" s="68"/>
      <c r="BJ34" s="68"/>
      <c r="BK34" s="68"/>
      <c r="BL34" s="68"/>
      <c r="BM34" s="68"/>
    </row>
    <row r="35" spans="1:65" ht="27" customHeight="1" x14ac:dyDescent="0.2">
      <c r="A35" s="2099"/>
      <c r="B35" s="2100"/>
      <c r="C35" s="2100"/>
      <c r="D35" s="2099"/>
      <c r="E35" s="2100"/>
      <c r="F35" s="2100"/>
      <c r="G35" s="2105"/>
      <c r="H35" s="2105"/>
      <c r="I35" s="2105"/>
      <c r="J35" s="2105"/>
      <c r="K35" s="2105"/>
      <c r="L35" s="2105"/>
      <c r="M35" s="2105"/>
      <c r="N35" s="2105"/>
      <c r="O35" s="2099"/>
      <c r="P35" s="2100"/>
      <c r="Q35" s="2100"/>
      <c r="R35" s="2100"/>
      <c r="S35" s="2100"/>
      <c r="T35" s="2101"/>
      <c r="U35" s="2105"/>
      <c r="V35" s="2105"/>
      <c r="W35" s="2105"/>
      <c r="X35" s="2105"/>
      <c r="Y35" s="2105"/>
      <c r="Z35" s="2106"/>
      <c r="AA35" s="2099"/>
      <c r="AB35" s="2100"/>
      <c r="AC35" s="2100"/>
      <c r="AD35" s="2099"/>
      <c r="AE35" s="2100"/>
      <c r="AF35" s="2100"/>
      <c r="AG35" s="2105"/>
      <c r="AH35" s="2105"/>
      <c r="AI35" s="2105"/>
      <c r="AJ35" s="2105"/>
      <c r="AK35" s="2105"/>
      <c r="AL35" s="2105"/>
      <c r="AM35" s="2105"/>
      <c r="AN35" s="2105"/>
      <c r="AO35" s="2099"/>
      <c r="AP35" s="2100"/>
      <c r="AQ35" s="2100"/>
      <c r="AR35" s="2100"/>
      <c r="AS35" s="2100"/>
      <c r="AT35" s="2101"/>
      <c r="AU35" s="2105"/>
      <c r="AV35" s="2105"/>
      <c r="AW35" s="2105"/>
      <c r="AX35" s="2105"/>
      <c r="AY35" s="2105"/>
      <c r="AZ35" s="2105"/>
      <c r="BD35" s="67"/>
      <c r="BE35" s="67"/>
      <c r="BF35" s="68"/>
      <c r="BG35" s="68"/>
      <c r="BH35" s="68"/>
      <c r="BI35" s="68"/>
      <c r="BJ35" s="68"/>
      <c r="BK35" s="68"/>
      <c r="BL35" s="68"/>
      <c r="BM35" s="68"/>
    </row>
    <row r="36" spans="1:65" ht="27" customHeight="1" x14ac:dyDescent="0.2">
      <c r="A36" s="2099"/>
      <c r="B36" s="2100"/>
      <c r="C36" s="2100"/>
      <c r="D36" s="2099"/>
      <c r="E36" s="2100"/>
      <c r="F36" s="2100"/>
      <c r="G36" s="2105"/>
      <c r="H36" s="2105"/>
      <c r="I36" s="2105"/>
      <c r="J36" s="2105"/>
      <c r="K36" s="2105"/>
      <c r="L36" s="2105"/>
      <c r="M36" s="2105"/>
      <c r="N36" s="2105"/>
      <c r="O36" s="2099"/>
      <c r="P36" s="2100"/>
      <c r="Q36" s="2100"/>
      <c r="R36" s="2100"/>
      <c r="S36" s="2100"/>
      <c r="T36" s="2101"/>
      <c r="U36" s="2105"/>
      <c r="V36" s="2105"/>
      <c r="W36" s="2105"/>
      <c r="X36" s="2105"/>
      <c r="Y36" s="2105"/>
      <c r="Z36" s="2106"/>
      <c r="AA36" s="2099"/>
      <c r="AB36" s="2100"/>
      <c r="AC36" s="2100"/>
      <c r="AD36" s="2099"/>
      <c r="AE36" s="2100"/>
      <c r="AF36" s="2100"/>
      <c r="AG36" s="2105"/>
      <c r="AH36" s="2105"/>
      <c r="AI36" s="2105"/>
      <c r="AJ36" s="2105"/>
      <c r="AK36" s="2105"/>
      <c r="AL36" s="2105"/>
      <c r="AM36" s="2105"/>
      <c r="AN36" s="2105"/>
      <c r="AO36" s="2099"/>
      <c r="AP36" s="2100"/>
      <c r="AQ36" s="2100"/>
      <c r="AR36" s="2100"/>
      <c r="AS36" s="2100"/>
      <c r="AT36" s="2101"/>
      <c r="AU36" s="2105"/>
      <c r="AV36" s="2105"/>
      <c r="AW36" s="2105"/>
      <c r="AX36" s="2105"/>
      <c r="AY36" s="2105"/>
      <c r="AZ36" s="2105"/>
      <c r="BD36" s="67"/>
      <c r="BE36" s="67"/>
      <c r="BF36" s="68"/>
      <c r="BG36" s="68"/>
      <c r="BH36" s="68"/>
      <c r="BI36" s="68"/>
      <c r="BJ36" s="68"/>
      <c r="BK36" s="68"/>
      <c r="BL36" s="68"/>
      <c r="BM36" s="68"/>
    </row>
    <row r="37" spans="1:65" ht="27" customHeight="1" x14ac:dyDescent="0.2">
      <c r="A37" s="2102"/>
      <c r="B37" s="2103"/>
      <c r="C37" s="2103"/>
      <c r="D37" s="2102"/>
      <c r="E37" s="2103"/>
      <c r="F37" s="2103"/>
      <c r="G37" s="2105"/>
      <c r="H37" s="2105"/>
      <c r="I37" s="2105"/>
      <c r="J37" s="2105"/>
      <c r="K37" s="2105"/>
      <c r="L37" s="2105"/>
      <c r="M37" s="2105"/>
      <c r="N37" s="2105"/>
      <c r="O37" s="2102"/>
      <c r="P37" s="2103"/>
      <c r="Q37" s="2103"/>
      <c r="R37" s="2103"/>
      <c r="S37" s="2103"/>
      <c r="T37" s="2104"/>
      <c r="U37" s="2105"/>
      <c r="V37" s="2105"/>
      <c r="W37" s="2105"/>
      <c r="X37" s="2105"/>
      <c r="Y37" s="2105"/>
      <c r="Z37" s="2106"/>
      <c r="AA37" s="2102"/>
      <c r="AB37" s="2103"/>
      <c r="AC37" s="2103"/>
      <c r="AD37" s="2102"/>
      <c r="AE37" s="2103"/>
      <c r="AF37" s="2103"/>
      <c r="AG37" s="2105"/>
      <c r="AH37" s="2105"/>
      <c r="AI37" s="2105"/>
      <c r="AJ37" s="2105"/>
      <c r="AK37" s="2105"/>
      <c r="AL37" s="2105"/>
      <c r="AM37" s="2105"/>
      <c r="AN37" s="2105"/>
      <c r="AO37" s="2102"/>
      <c r="AP37" s="2103"/>
      <c r="AQ37" s="2103"/>
      <c r="AR37" s="2103"/>
      <c r="AS37" s="2103"/>
      <c r="AT37" s="2104"/>
      <c r="AU37" s="2105"/>
      <c r="AV37" s="2105"/>
      <c r="AW37" s="2105"/>
      <c r="AX37" s="2105"/>
      <c r="AY37" s="2105"/>
      <c r="AZ37" s="2105"/>
      <c r="BD37" s="67"/>
      <c r="BE37" s="67"/>
      <c r="BF37" s="68"/>
      <c r="BG37" s="68"/>
      <c r="BH37" s="68"/>
      <c r="BI37" s="68"/>
      <c r="BJ37" s="68"/>
      <c r="BK37" s="68"/>
      <c r="BL37" s="68"/>
      <c r="BM37" s="68"/>
    </row>
    <row r="38" spans="1:65" ht="27" customHeight="1" x14ac:dyDescent="0.2">
      <c r="A38" s="2096"/>
      <c r="B38" s="2097"/>
      <c r="C38" s="2097"/>
      <c r="D38" s="2096"/>
      <c r="E38" s="2097"/>
      <c r="F38" s="2097"/>
      <c r="G38" s="2105"/>
      <c r="H38" s="2105"/>
      <c r="I38" s="2105"/>
      <c r="J38" s="2105"/>
      <c r="K38" s="2105"/>
      <c r="L38" s="2105"/>
      <c r="M38" s="2105"/>
      <c r="N38" s="2105"/>
      <c r="O38" s="2096"/>
      <c r="P38" s="2097"/>
      <c r="Q38" s="2097"/>
      <c r="R38" s="2097"/>
      <c r="S38" s="2097"/>
      <c r="T38" s="2098"/>
      <c r="U38" s="2105"/>
      <c r="V38" s="2105"/>
      <c r="W38" s="2105"/>
      <c r="X38" s="2105"/>
      <c r="Y38" s="2105"/>
      <c r="Z38" s="2106"/>
      <c r="AA38" s="2096"/>
      <c r="AB38" s="2097"/>
      <c r="AC38" s="2097"/>
      <c r="AD38" s="2096"/>
      <c r="AE38" s="2097"/>
      <c r="AF38" s="2097"/>
      <c r="AG38" s="2105"/>
      <c r="AH38" s="2105"/>
      <c r="AI38" s="2105"/>
      <c r="AJ38" s="2105"/>
      <c r="AK38" s="2105"/>
      <c r="AL38" s="2105"/>
      <c r="AM38" s="2105"/>
      <c r="AN38" s="2105"/>
      <c r="AO38" s="2096"/>
      <c r="AP38" s="2097"/>
      <c r="AQ38" s="2097"/>
      <c r="AR38" s="2097"/>
      <c r="AS38" s="2097"/>
      <c r="AT38" s="2098"/>
      <c r="AU38" s="2105"/>
      <c r="AV38" s="2105"/>
      <c r="AW38" s="2105"/>
      <c r="AX38" s="2105"/>
      <c r="AY38" s="2105"/>
      <c r="AZ38" s="2105"/>
      <c r="BD38" s="67"/>
      <c r="BE38" s="67"/>
      <c r="BF38" s="68"/>
      <c r="BG38" s="68"/>
      <c r="BH38" s="68"/>
      <c r="BI38" s="68"/>
      <c r="BJ38" s="68"/>
      <c r="BK38" s="68"/>
      <c r="BL38" s="68"/>
      <c r="BM38" s="68"/>
    </row>
    <row r="39" spans="1:65" ht="27" customHeight="1" x14ac:dyDescent="0.2">
      <c r="A39" s="2099"/>
      <c r="B39" s="2100"/>
      <c r="C39" s="2100"/>
      <c r="D39" s="2099"/>
      <c r="E39" s="2100"/>
      <c r="F39" s="2100"/>
      <c r="G39" s="2105"/>
      <c r="H39" s="2105"/>
      <c r="I39" s="2105"/>
      <c r="J39" s="2105"/>
      <c r="K39" s="2105"/>
      <c r="L39" s="2105"/>
      <c r="M39" s="2105"/>
      <c r="N39" s="2105"/>
      <c r="O39" s="2099"/>
      <c r="P39" s="2100"/>
      <c r="Q39" s="2100"/>
      <c r="R39" s="2100"/>
      <c r="S39" s="2100"/>
      <c r="T39" s="2101"/>
      <c r="U39" s="2105"/>
      <c r="V39" s="2105"/>
      <c r="W39" s="2105"/>
      <c r="X39" s="2105"/>
      <c r="Y39" s="2105"/>
      <c r="Z39" s="2106"/>
      <c r="AA39" s="2099"/>
      <c r="AB39" s="2100"/>
      <c r="AC39" s="2100"/>
      <c r="AD39" s="2099"/>
      <c r="AE39" s="2100"/>
      <c r="AF39" s="2100"/>
      <c r="AG39" s="2105"/>
      <c r="AH39" s="2105"/>
      <c r="AI39" s="2105"/>
      <c r="AJ39" s="2105"/>
      <c r="AK39" s="2105"/>
      <c r="AL39" s="2105"/>
      <c r="AM39" s="2105"/>
      <c r="AN39" s="2105"/>
      <c r="AO39" s="2099"/>
      <c r="AP39" s="2100"/>
      <c r="AQ39" s="2100"/>
      <c r="AR39" s="2100"/>
      <c r="AS39" s="2100"/>
      <c r="AT39" s="2101"/>
      <c r="AU39" s="2105"/>
      <c r="AV39" s="2105"/>
      <c r="AW39" s="2105"/>
      <c r="AX39" s="2105"/>
      <c r="AY39" s="2105"/>
      <c r="AZ39" s="2105"/>
      <c r="BD39" s="67"/>
      <c r="BE39" s="67"/>
      <c r="BF39" s="68"/>
      <c r="BG39" s="68"/>
      <c r="BH39" s="68"/>
      <c r="BI39" s="68"/>
      <c r="BJ39" s="68"/>
      <c r="BK39" s="68"/>
      <c r="BL39" s="68"/>
      <c r="BM39" s="68"/>
    </row>
    <row r="40" spans="1:65" ht="27" customHeight="1" x14ac:dyDescent="0.2">
      <c r="A40" s="2099"/>
      <c r="B40" s="2100"/>
      <c r="C40" s="2100"/>
      <c r="D40" s="2099"/>
      <c r="E40" s="2100"/>
      <c r="F40" s="2100"/>
      <c r="G40" s="2105"/>
      <c r="H40" s="2105"/>
      <c r="I40" s="2105"/>
      <c r="J40" s="2105"/>
      <c r="K40" s="2105"/>
      <c r="L40" s="2105"/>
      <c r="M40" s="2105"/>
      <c r="N40" s="2105"/>
      <c r="O40" s="2099"/>
      <c r="P40" s="2100"/>
      <c r="Q40" s="2100"/>
      <c r="R40" s="2100"/>
      <c r="S40" s="2100"/>
      <c r="T40" s="2101"/>
      <c r="U40" s="2105"/>
      <c r="V40" s="2105"/>
      <c r="W40" s="2105"/>
      <c r="X40" s="2105"/>
      <c r="Y40" s="2105"/>
      <c r="Z40" s="2106"/>
      <c r="AA40" s="2099"/>
      <c r="AB40" s="2100"/>
      <c r="AC40" s="2100"/>
      <c r="AD40" s="2099"/>
      <c r="AE40" s="2100"/>
      <c r="AF40" s="2100"/>
      <c r="AG40" s="2105"/>
      <c r="AH40" s="2105"/>
      <c r="AI40" s="2105"/>
      <c r="AJ40" s="2105"/>
      <c r="AK40" s="2105"/>
      <c r="AL40" s="2105"/>
      <c r="AM40" s="2105"/>
      <c r="AN40" s="2105"/>
      <c r="AO40" s="2099"/>
      <c r="AP40" s="2100"/>
      <c r="AQ40" s="2100"/>
      <c r="AR40" s="2100"/>
      <c r="AS40" s="2100"/>
      <c r="AT40" s="2101"/>
      <c r="AU40" s="2105"/>
      <c r="AV40" s="2105"/>
      <c r="AW40" s="2105"/>
      <c r="AX40" s="2105"/>
      <c r="AY40" s="2105"/>
      <c r="AZ40" s="2105"/>
      <c r="BD40" s="67"/>
      <c r="BE40" s="67"/>
      <c r="BF40" s="68"/>
      <c r="BG40" s="68"/>
      <c r="BH40" s="68"/>
      <c r="BI40" s="68"/>
      <c r="BJ40" s="68"/>
      <c r="BK40" s="68"/>
      <c r="BL40" s="68"/>
      <c r="BM40" s="68"/>
    </row>
    <row r="41" spans="1:65" ht="27" customHeight="1" x14ac:dyDescent="0.2">
      <c r="A41" s="2102"/>
      <c r="B41" s="2103"/>
      <c r="C41" s="2103"/>
      <c r="D41" s="2102"/>
      <c r="E41" s="2103"/>
      <c r="F41" s="2103"/>
      <c r="G41" s="2105"/>
      <c r="H41" s="2105"/>
      <c r="I41" s="2105"/>
      <c r="J41" s="2105"/>
      <c r="K41" s="2105"/>
      <c r="L41" s="2105"/>
      <c r="M41" s="2105"/>
      <c r="N41" s="2105"/>
      <c r="O41" s="2102"/>
      <c r="P41" s="2103"/>
      <c r="Q41" s="2103"/>
      <c r="R41" s="2103"/>
      <c r="S41" s="2103"/>
      <c r="T41" s="2104"/>
      <c r="U41" s="2105"/>
      <c r="V41" s="2105"/>
      <c r="W41" s="2105"/>
      <c r="X41" s="2105"/>
      <c r="Y41" s="2105"/>
      <c r="Z41" s="2106"/>
      <c r="AA41" s="2102"/>
      <c r="AB41" s="2103"/>
      <c r="AC41" s="2103"/>
      <c r="AD41" s="2102"/>
      <c r="AE41" s="2103"/>
      <c r="AF41" s="2103"/>
      <c r="AG41" s="2105"/>
      <c r="AH41" s="2105"/>
      <c r="AI41" s="2105"/>
      <c r="AJ41" s="2105"/>
      <c r="AK41" s="2105"/>
      <c r="AL41" s="2105"/>
      <c r="AM41" s="2105"/>
      <c r="AN41" s="2105"/>
      <c r="AO41" s="2102"/>
      <c r="AP41" s="2103"/>
      <c r="AQ41" s="2103"/>
      <c r="AR41" s="2103"/>
      <c r="AS41" s="2103"/>
      <c r="AT41" s="2104"/>
      <c r="AU41" s="2105"/>
      <c r="AV41" s="2105"/>
      <c r="AW41" s="2105"/>
      <c r="AX41" s="2105"/>
      <c r="AY41" s="2105"/>
      <c r="AZ41" s="2105"/>
      <c r="BD41" s="67"/>
      <c r="BE41" s="67"/>
      <c r="BF41" s="68"/>
      <c r="BG41" s="68"/>
      <c r="BH41" s="68"/>
      <c r="BI41" s="68"/>
      <c r="BJ41" s="68"/>
      <c r="BK41" s="68"/>
      <c r="BL41" s="68"/>
      <c r="BM41" s="68"/>
    </row>
    <row r="42" spans="1:65" ht="27" customHeight="1" x14ac:dyDescent="0.2">
      <c r="A42" s="2096"/>
      <c r="B42" s="2097"/>
      <c r="C42" s="2097"/>
      <c r="D42" s="2096"/>
      <c r="E42" s="2097"/>
      <c r="F42" s="2097"/>
      <c r="G42" s="2105"/>
      <c r="H42" s="2105"/>
      <c r="I42" s="2105"/>
      <c r="J42" s="2105"/>
      <c r="K42" s="2105"/>
      <c r="L42" s="2105"/>
      <c r="M42" s="2105"/>
      <c r="N42" s="2105"/>
      <c r="O42" s="2096"/>
      <c r="P42" s="2097"/>
      <c r="Q42" s="2097"/>
      <c r="R42" s="2097"/>
      <c r="S42" s="2097"/>
      <c r="T42" s="2098"/>
      <c r="U42" s="2105"/>
      <c r="V42" s="2105"/>
      <c r="W42" s="2105"/>
      <c r="X42" s="2105"/>
      <c r="Y42" s="2105"/>
      <c r="Z42" s="2106"/>
      <c r="AA42" s="2096"/>
      <c r="AB42" s="2097"/>
      <c r="AC42" s="2097"/>
      <c r="AD42" s="2096"/>
      <c r="AE42" s="2097"/>
      <c r="AF42" s="2097"/>
      <c r="AG42" s="2105"/>
      <c r="AH42" s="2105"/>
      <c r="AI42" s="2105"/>
      <c r="AJ42" s="2105"/>
      <c r="AK42" s="2105"/>
      <c r="AL42" s="2105"/>
      <c r="AM42" s="2105"/>
      <c r="AN42" s="2105"/>
      <c r="AO42" s="2096"/>
      <c r="AP42" s="2097"/>
      <c r="AQ42" s="2097"/>
      <c r="AR42" s="2097"/>
      <c r="AS42" s="2097"/>
      <c r="AT42" s="2098"/>
      <c r="AU42" s="2105"/>
      <c r="AV42" s="2105"/>
      <c r="AW42" s="2105"/>
      <c r="AX42" s="2105"/>
      <c r="AY42" s="2105"/>
      <c r="AZ42" s="2105"/>
      <c r="BD42" s="67"/>
      <c r="BE42" s="67"/>
      <c r="BF42" s="68"/>
      <c r="BG42" s="68"/>
      <c r="BH42" s="68"/>
      <c r="BI42" s="68"/>
      <c r="BJ42" s="68"/>
      <c r="BK42" s="68"/>
      <c r="BL42" s="68"/>
      <c r="BM42" s="68"/>
    </row>
    <row r="43" spans="1:65" ht="27" customHeight="1" x14ac:dyDescent="0.2">
      <c r="A43" s="2099"/>
      <c r="B43" s="2100"/>
      <c r="C43" s="2100"/>
      <c r="D43" s="2099"/>
      <c r="E43" s="2100"/>
      <c r="F43" s="2100"/>
      <c r="G43" s="2105"/>
      <c r="H43" s="2105"/>
      <c r="I43" s="2105"/>
      <c r="J43" s="2105"/>
      <c r="K43" s="2105"/>
      <c r="L43" s="2105"/>
      <c r="M43" s="2105"/>
      <c r="N43" s="2105"/>
      <c r="O43" s="2099"/>
      <c r="P43" s="2100"/>
      <c r="Q43" s="2100"/>
      <c r="R43" s="2100"/>
      <c r="S43" s="2100"/>
      <c r="T43" s="2101"/>
      <c r="U43" s="2105"/>
      <c r="V43" s="2105"/>
      <c r="W43" s="2105"/>
      <c r="X43" s="2105"/>
      <c r="Y43" s="2105"/>
      <c r="Z43" s="2106"/>
      <c r="AA43" s="2099"/>
      <c r="AB43" s="2100"/>
      <c r="AC43" s="2100"/>
      <c r="AD43" s="2099"/>
      <c r="AE43" s="2100"/>
      <c r="AF43" s="2100"/>
      <c r="AG43" s="2105"/>
      <c r="AH43" s="2105"/>
      <c r="AI43" s="2105"/>
      <c r="AJ43" s="2105"/>
      <c r="AK43" s="2105"/>
      <c r="AL43" s="2105"/>
      <c r="AM43" s="2105"/>
      <c r="AN43" s="2105"/>
      <c r="AO43" s="2099"/>
      <c r="AP43" s="2100"/>
      <c r="AQ43" s="2100"/>
      <c r="AR43" s="2100"/>
      <c r="AS43" s="2100"/>
      <c r="AT43" s="2101"/>
      <c r="AU43" s="2105"/>
      <c r="AV43" s="2105"/>
      <c r="AW43" s="2105"/>
      <c r="AX43" s="2105"/>
      <c r="AY43" s="2105"/>
      <c r="AZ43" s="2105"/>
      <c r="BD43" s="67"/>
      <c r="BE43" s="67"/>
      <c r="BF43" s="68"/>
      <c r="BG43" s="68"/>
      <c r="BH43" s="68"/>
      <c r="BI43" s="68"/>
      <c r="BJ43" s="68"/>
      <c r="BK43" s="68"/>
      <c r="BL43" s="68"/>
      <c r="BM43" s="68"/>
    </row>
    <row r="44" spans="1:65" ht="27" customHeight="1" x14ac:dyDescent="0.2">
      <c r="A44" s="2099"/>
      <c r="B44" s="2100"/>
      <c r="C44" s="2100"/>
      <c r="D44" s="2099"/>
      <c r="E44" s="2100"/>
      <c r="F44" s="2100"/>
      <c r="G44" s="2105"/>
      <c r="H44" s="2105"/>
      <c r="I44" s="2105"/>
      <c r="J44" s="2105"/>
      <c r="K44" s="2105"/>
      <c r="L44" s="2105"/>
      <c r="M44" s="2105"/>
      <c r="N44" s="2105"/>
      <c r="O44" s="2099"/>
      <c r="P44" s="2100"/>
      <c r="Q44" s="2100"/>
      <c r="R44" s="2100"/>
      <c r="S44" s="2100"/>
      <c r="T44" s="2101"/>
      <c r="U44" s="2105"/>
      <c r="V44" s="2105"/>
      <c r="W44" s="2105"/>
      <c r="X44" s="2105"/>
      <c r="Y44" s="2105"/>
      <c r="Z44" s="2106"/>
      <c r="AA44" s="2099"/>
      <c r="AB44" s="2100"/>
      <c r="AC44" s="2100"/>
      <c r="AD44" s="2099"/>
      <c r="AE44" s="2100"/>
      <c r="AF44" s="2100"/>
      <c r="AG44" s="2105"/>
      <c r="AH44" s="2105"/>
      <c r="AI44" s="2105"/>
      <c r="AJ44" s="2105"/>
      <c r="AK44" s="2105"/>
      <c r="AL44" s="2105"/>
      <c r="AM44" s="2105"/>
      <c r="AN44" s="2105"/>
      <c r="AO44" s="2099"/>
      <c r="AP44" s="2100"/>
      <c r="AQ44" s="2100"/>
      <c r="AR44" s="2100"/>
      <c r="AS44" s="2100"/>
      <c r="AT44" s="2101"/>
      <c r="AU44" s="2105"/>
      <c r="AV44" s="2105"/>
      <c r="AW44" s="2105"/>
      <c r="AX44" s="2105"/>
      <c r="AY44" s="2105"/>
      <c r="AZ44" s="2105"/>
      <c r="BD44" s="67"/>
      <c r="BE44" s="67"/>
      <c r="BF44" s="68"/>
      <c r="BG44" s="68"/>
      <c r="BH44" s="68"/>
      <c r="BI44" s="68"/>
      <c r="BJ44" s="68"/>
      <c r="BK44" s="68"/>
      <c r="BL44" s="68"/>
      <c r="BM44" s="68"/>
    </row>
    <row r="45" spans="1:65" ht="27" customHeight="1" x14ac:dyDescent="0.2">
      <c r="A45" s="2102"/>
      <c r="B45" s="2103"/>
      <c r="C45" s="2103"/>
      <c r="D45" s="2102"/>
      <c r="E45" s="2103"/>
      <c r="F45" s="2103"/>
      <c r="G45" s="2105"/>
      <c r="H45" s="2105"/>
      <c r="I45" s="2105"/>
      <c r="J45" s="2105"/>
      <c r="K45" s="2105"/>
      <c r="L45" s="2105"/>
      <c r="M45" s="2105"/>
      <c r="N45" s="2105"/>
      <c r="O45" s="2102"/>
      <c r="P45" s="2103"/>
      <c r="Q45" s="2103"/>
      <c r="R45" s="2103"/>
      <c r="S45" s="2103"/>
      <c r="T45" s="2104"/>
      <c r="U45" s="2105"/>
      <c r="V45" s="2105"/>
      <c r="W45" s="2105"/>
      <c r="X45" s="2105"/>
      <c r="Y45" s="2105"/>
      <c r="Z45" s="2106"/>
      <c r="AA45" s="2102"/>
      <c r="AB45" s="2103"/>
      <c r="AC45" s="2103"/>
      <c r="AD45" s="2102"/>
      <c r="AE45" s="2103"/>
      <c r="AF45" s="2103"/>
      <c r="AG45" s="2105"/>
      <c r="AH45" s="2105"/>
      <c r="AI45" s="2105"/>
      <c r="AJ45" s="2105"/>
      <c r="AK45" s="2105"/>
      <c r="AL45" s="2105"/>
      <c r="AM45" s="2105"/>
      <c r="AN45" s="2105"/>
      <c r="AO45" s="2102"/>
      <c r="AP45" s="2103"/>
      <c r="AQ45" s="2103"/>
      <c r="AR45" s="2103"/>
      <c r="AS45" s="2103"/>
      <c r="AT45" s="2104"/>
      <c r="AU45" s="2105"/>
      <c r="AV45" s="2105"/>
      <c r="AW45" s="2105"/>
      <c r="AX45" s="2105"/>
      <c r="AY45" s="2105"/>
      <c r="AZ45" s="2105"/>
      <c r="BD45" s="67"/>
      <c r="BE45" s="67"/>
      <c r="BF45" s="68"/>
      <c r="BG45" s="68"/>
      <c r="BH45" s="68"/>
      <c r="BI45" s="68"/>
      <c r="BJ45" s="68"/>
      <c r="BK45" s="68"/>
      <c r="BL45" s="68"/>
      <c r="BM45" s="68"/>
    </row>
    <row r="46" spans="1:65" ht="27" customHeight="1" x14ac:dyDescent="0.2">
      <c r="A46" s="2096"/>
      <c r="B46" s="2097"/>
      <c r="C46" s="2097"/>
      <c r="D46" s="2096"/>
      <c r="E46" s="2097"/>
      <c r="F46" s="2097"/>
      <c r="G46" s="2105"/>
      <c r="H46" s="2105"/>
      <c r="I46" s="2105"/>
      <c r="J46" s="2105"/>
      <c r="K46" s="2105"/>
      <c r="L46" s="2105"/>
      <c r="M46" s="2105"/>
      <c r="N46" s="2105"/>
      <c r="O46" s="2096"/>
      <c r="P46" s="2097"/>
      <c r="Q46" s="2097"/>
      <c r="R46" s="2097"/>
      <c r="S46" s="2097"/>
      <c r="T46" s="2098"/>
      <c r="U46" s="2105"/>
      <c r="V46" s="2105"/>
      <c r="W46" s="2105"/>
      <c r="X46" s="2105"/>
      <c r="Y46" s="2105"/>
      <c r="Z46" s="2106"/>
      <c r="AA46" s="2096"/>
      <c r="AB46" s="2097"/>
      <c r="AC46" s="2097"/>
      <c r="AD46" s="2096"/>
      <c r="AE46" s="2097"/>
      <c r="AF46" s="2097"/>
      <c r="AG46" s="2105"/>
      <c r="AH46" s="2105"/>
      <c r="AI46" s="2105"/>
      <c r="AJ46" s="2105"/>
      <c r="AK46" s="2105"/>
      <c r="AL46" s="2105"/>
      <c r="AM46" s="2105"/>
      <c r="AN46" s="2105"/>
      <c r="AO46" s="2096"/>
      <c r="AP46" s="2097"/>
      <c r="AQ46" s="2097"/>
      <c r="AR46" s="2097"/>
      <c r="AS46" s="2097"/>
      <c r="AT46" s="2098"/>
      <c r="AU46" s="2105"/>
      <c r="AV46" s="2105"/>
      <c r="AW46" s="2105"/>
      <c r="AX46" s="2105"/>
      <c r="AY46" s="2105"/>
      <c r="AZ46" s="2105"/>
      <c r="BD46" s="67"/>
      <c r="BE46" s="67"/>
      <c r="BF46" s="68"/>
      <c r="BG46" s="68"/>
      <c r="BH46" s="68"/>
      <c r="BI46" s="68"/>
      <c r="BJ46" s="68"/>
      <c r="BK46" s="68"/>
      <c r="BL46" s="68"/>
      <c r="BM46" s="68"/>
    </row>
    <row r="47" spans="1:65" ht="27" customHeight="1" x14ac:dyDescent="0.2">
      <c r="A47" s="2099"/>
      <c r="B47" s="2100"/>
      <c r="C47" s="2100"/>
      <c r="D47" s="2099"/>
      <c r="E47" s="2100"/>
      <c r="F47" s="2100"/>
      <c r="G47" s="2105"/>
      <c r="H47" s="2105"/>
      <c r="I47" s="2105"/>
      <c r="J47" s="2105"/>
      <c r="K47" s="2105"/>
      <c r="L47" s="2105"/>
      <c r="M47" s="2105"/>
      <c r="N47" s="2105"/>
      <c r="O47" s="2099"/>
      <c r="P47" s="2100"/>
      <c r="Q47" s="2100"/>
      <c r="R47" s="2100"/>
      <c r="S47" s="2100"/>
      <c r="T47" s="2101"/>
      <c r="U47" s="2105"/>
      <c r="V47" s="2105"/>
      <c r="W47" s="2105"/>
      <c r="X47" s="2105"/>
      <c r="Y47" s="2105"/>
      <c r="Z47" s="2106"/>
      <c r="AA47" s="2099"/>
      <c r="AB47" s="2100"/>
      <c r="AC47" s="2100"/>
      <c r="AD47" s="2099"/>
      <c r="AE47" s="2100"/>
      <c r="AF47" s="2100"/>
      <c r="AG47" s="2105"/>
      <c r="AH47" s="2105"/>
      <c r="AI47" s="2105"/>
      <c r="AJ47" s="2105"/>
      <c r="AK47" s="2105"/>
      <c r="AL47" s="2105"/>
      <c r="AM47" s="2105"/>
      <c r="AN47" s="2105"/>
      <c r="AO47" s="2099"/>
      <c r="AP47" s="2100"/>
      <c r="AQ47" s="2100"/>
      <c r="AR47" s="2100"/>
      <c r="AS47" s="2100"/>
      <c r="AT47" s="2101"/>
      <c r="AU47" s="2105"/>
      <c r="AV47" s="2105"/>
      <c r="AW47" s="2105"/>
      <c r="AX47" s="2105"/>
      <c r="AY47" s="2105"/>
      <c r="AZ47" s="2105"/>
      <c r="BD47" s="67"/>
      <c r="BE47" s="67"/>
      <c r="BF47" s="68"/>
      <c r="BG47" s="68"/>
      <c r="BH47" s="68"/>
      <c r="BI47" s="68"/>
      <c r="BJ47" s="68"/>
      <c r="BK47" s="68"/>
      <c r="BL47" s="68"/>
      <c r="BM47" s="68"/>
    </row>
    <row r="48" spans="1:65" ht="27" customHeight="1" x14ac:dyDescent="0.2">
      <c r="A48" s="2099"/>
      <c r="B48" s="2100"/>
      <c r="C48" s="2100"/>
      <c r="D48" s="2099"/>
      <c r="E48" s="2100"/>
      <c r="F48" s="2100"/>
      <c r="G48" s="2105"/>
      <c r="H48" s="2105"/>
      <c r="I48" s="2105"/>
      <c r="J48" s="2105"/>
      <c r="K48" s="2105"/>
      <c r="L48" s="2105"/>
      <c r="M48" s="2105"/>
      <c r="N48" s="2105"/>
      <c r="O48" s="2099"/>
      <c r="P48" s="2100"/>
      <c r="Q48" s="2100"/>
      <c r="R48" s="2100"/>
      <c r="S48" s="2100"/>
      <c r="T48" s="2101"/>
      <c r="U48" s="2105"/>
      <c r="V48" s="2105"/>
      <c r="W48" s="2105"/>
      <c r="X48" s="2105"/>
      <c r="Y48" s="2105"/>
      <c r="Z48" s="2106"/>
      <c r="AA48" s="2099"/>
      <c r="AB48" s="2100"/>
      <c r="AC48" s="2100"/>
      <c r="AD48" s="2099"/>
      <c r="AE48" s="2100"/>
      <c r="AF48" s="2100"/>
      <c r="AG48" s="2105"/>
      <c r="AH48" s="2105"/>
      <c r="AI48" s="2105"/>
      <c r="AJ48" s="2105"/>
      <c r="AK48" s="2105"/>
      <c r="AL48" s="2105"/>
      <c r="AM48" s="2105"/>
      <c r="AN48" s="2105"/>
      <c r="AO48" s="2099"/>
      <c r="AP48" s="2100"/>
      <c r="AQ48" s="2100"/>
      <c r="AR48" s="2100"/>
      <c r="AS48" s="2100"/>
      <c r="AT48" s="2101"/>
      <c r="AU48" s="2105"/>
      <c r="AV48" s="2105"/>
      <c r="AW48" s="2105"/>
      <c r="AX48" s="2105"/>
      <c r="AY48" s="2105"/>
      <c r="AZ48" s="2105"/>
      <c r="BD48" s="67"/>
      <c r="BE48" s="67"/>
      <c r="BF48" s="68"/>
      <c r="BG48" s="68"/>
      <c r="BH48" s="68"/>
      <c r="BI48" s="68"/>
      <c r="BJ48" s="68"/>
      <c r="BK48" s="68"/>
      <c r="BL48" s="68"/>
      <c r="BM48" s="68"/>
    </row>
    <row r="49" spans="1:65" ht="27" customHeight="1" x14ac:dyDescent="0.2">
      <c r="A49" s="2102"/>
      <c r="B49" s="2103"/>
      <c r="C49" s="2103"/>
      <c r="D49" s="2102"/>
      <c r="E49" s="2103"/>
      <c r="F49" s="2103"/>
      <c r="G49" s="2105"/>
      <c r="H49" s="2105"/>
      <c r="I49" s="2105"/>
      <c r="J49" s="2105"/>
      <c r="K49" s="2105"/>
      <c r="L49" s="2105"/>
      <c r="M49" s="2105"/>
      <c r="N49" s="2105"/>
      <c r="O49" s="2102"/>
      <c r="P49" s="2103"/>
      <c r="Q49" s="2103"/>
      <c r="R49" s="2103"/>
      <c r="S49" s="2103"/>
      <c r="T49" s="2104"/>
      <c r="U49" s="2105"/>
      <c r="V49" s="2105"/>
      <c r="W49" s="2105"/>
      <c r="X49" s="2105"/>
      <c r="Y49" s="2105"/>
      <c r="Z49" s="2106"/>
      <c r="AA49" s="2102"/>
      <c r="AB49" s="2103"/>
      <c r="AC49" s="2103"/>
      <c r="AD49" s="2102"/>
      <c r="AE49" s="2103"/>
      <c r="AF49" s="2103"/>
      <c r="AG49" s="2105"/>
      <c r="AH49" s="2105"/>
      <c r="AI49" s="2105"/>
      <c r="AJ49" s="2105"/>
      <c r="AK49" s="2105"/>
      <c r="AL49" s="2105"/>
      <c r="AM49" s="2105"/>
      <c r="AN49" s="2105"/>
      <c r="AO49" s="2102"/>
      <c r="AP49" s="2103"/>
      <c r="AQ49" s="2103"/>
      <c r="AR49" s="2103"/>
      <c r="AS49" s="2103"/>
      <c r="AT49" s="2104"/>
      <c r="AU49" s="2105"/>
      <c r="AV49" s="2105"/>
      <c r="AW49" s="2105"/>
      <c r="AX49" s="2105"/>
      <c r="AY49" s="2105"/>
      <c r="AZ49" s="2105"/>
      <c r="BD49" s="67"/>
      <c r="BE49" s="67"/>
      <c r="BF49" s="68"/>
      <c r="BG49" s="68"/>
      <c r="BH49" s="68"/>
      <c r="BI49" s="68"/>
      <c r="BJ49" s="68"/>
      <c r="BK49" s="68"/>
      <c r="BL49" s="68"/>
      <c r="BM49" s="68"/>
    </row>
    <row r="50" spans="1:65" ht="27" customHeight="1" x14ac:dyDescent="0.2">
      <c r="A50" s="2096"/>
      <c r="B50" s="2097"/>
      <c r="C50" s="2097"/>
      <c r="D50" s="2096"/>
      <c r="E50" s="2097"/>
      <c r="F50" s="2097"/>
      <c r="G50" s="2105"/>
      <c r="H50" s="2105"/>
      <c r="I50" s="2105"/>
      <c r="J50" s="2105"/>
      <c r="K50" s="2105"/>
      <c r="L50" s="2105"/>
      <c r="M50" s="2105"/>
      <c r="N50" s="2105"/>
      <c r="O50" s="2096"/>
      <c r="P50" s="2097"/>
      <c r="Q50" s="2097"/>
      <c r="R50" s="2097"/>
      <c r="S50" s="2097"/>
      <c r="T50" s="2098"/>
      <c r="U50" s="2105"/>
      <c r="V50" s="2105"/>
      <c r="W50" s="2105"/>
      <c r="X50" s="2105"/>
      <c r="Y50" s="2105"/>
      <c r="Z50" s="2106"/>
      <c r="AA50" s="2096"/>
      <c r="AB50" s="2097"/>
      <c r="AC50" s="2097"/>
      <c r="AD50" s="2096"/>
      <c r="AE50" s="2097"/>
      <c r="AF50" s="2097"/>
      <c r="AG50" s="2105"/>
      <c r="AH50" s="2105"/>
      <c r="AI50" s="2105"/>
      <c r="AJ50" s="2105"/>
      <c r="AK50" s="2105"/>
      <c r="AL50" s="2105"/>
      <c r="AM50" s="2105"/>
      <c r="AN50" s="2105"/>
      <c r="AO50" s="2096"/>
      <c r="AP50" s="2097"/>
      <c r="AQ50" s="2097"/>
      <c r="AR50" s="2097"/>
      <c r="AS50" s="2097"/>
      <c r="AT50" s="2098"/>
      <c r="AU50" s="2105"/>
      <c r="AV50" s="2105"/>
      <c r="AW50" s="2105"/>
      <c r="AX50" s="2105"/>
      <c r="AY50" s="2105"/>
      <c r="AZ50" s="2105"/>
      <c r="BD50" s="67"/>
      <c r="BE50" s="67"/>
      <c r="BF50" s="68"/>
      <c r="BG50" s="68"/>
      <c r="BH50" s="68"/>
      <c r="BI50" s="68"/>
      <c r="BJ50" s="68"/>
      <c r="BK50" s="68"/>
      <c r="BL50" s="68"/>
      <c r="BM50" s="68"/>
    </row>
    <row r="51" spans="1:65" ht="27" customHeight="1" x14ac:dyDescent="0.2">
      <c r="A51" s="2099"/>
      <c r="B51" s="2100"/>
      <c r="C51" s="2100"/>
      <c r="D51" s="2099"/>
      <c r="E51" s="2100"/>
      <c r="F51" s="2100"/>
      <c r="G51" s="2105"/>
      <c r="H51" s="2105"/>
      <c r="I51" s="2105"/>
      <c r="J51" s="2105"/>
      <c r="K51" s="2105"/>
      <c r="L51" s="2105"/>
      <c r="M51" s="2105"/>
      <c r="N51" s="2105"/>
      <c r="O51" s="2099"/>
      <c r="P51" s="2100"/>
      <c r="Q51" s="2100"/>
      <c r="R51" s="2100"/>
      <c r="S51" s="2100"/>
      <c r="T51" s="2101"/>
      <c r="U51" s="2105"/>
      <c r="V51" s="2105"/>
      <c r="W51" s="2105"/>
      <c r="X51" s="2105"/>
      <c r="Y51" s="2105"/>
      <c r="Z51" s="2106"/>
      <c r="AA51" s="2099"/>
      <c r="AB51" s="2100"/>
      <c r="AC51" s="2100"/>
      <c r="AD51" s="2099"/>
      <c r="AE51" s="2100"/>
      <c r="AF51" s="2100"/>
      <c r="AG51" s="2105"/>
      <c r="AH51" s="2105"/>
      <c r="AI51" s="2105"/>
      <c r="AJ51" s="2105"/>
      <c r="AK51" s="2105"/>
      <c r="AL51" s="2105"/>
      <c r="AM51" s="2105"/>
      <c r="AN51" s="2105"/>
      <c r="AO51" s="2099"/>
      <c r="AP51" s="2100"/>
      <c r="AQ51" s="2100"/>
      <c r="AR51" s="2100"/>
      <c r="AS51" s="2100"/>
      <c r="AT51" s="2101"/>
      <c r="AU51" s="2105"/>
      <c r="AV51" s="2105"/>
      <c r="AW51" s="2105"/>
      <c r="AX51" s="2105"/>
      <c r="AY51" s="2105"/>
      <c r="AZ51" s="2105"/>
      <c r="BD51" s="67"/>
      <c r="BE51" s="67"/>
      <c r="BF51" s="68"/>
      <c r="BG51" s="68"/>
      <c r="BH51" s="68"/>
      <c r="BI51" s="68"/>
      <c r="BJ51" s="68"/>
      <c r="BK51" s="68"/>
      <c r="BL51" s="68"/>
      <c r="BM51" s="68"/>
    </row>
    <row r="52" spans="1:65" ht="27" customHeight="1" x14ac:dyDescent="0.2">
      <c r="A52" s="2099"/>
      <c r="B52" s="2100"/>
      <c r="C52" s="2100"/>
      <c r="D52" s="2099"/>
      <c r="E52" s="2100"/>
      <c r="F52" s="2100"/>
      <c r="G52" s="2105"/>
      <c r="H52" s="2105"/>
      <c r="I52" s="2105"/>
      <c r="J52" s="2105"/>
      <c r="K52" s="2105"/>
      <c r="L52" s="2105"/>
      <c r="M52" s="2105"/>
      <c r="N52" s="2105"/>
      <c r="O52" s="2099"/>
      <c r="P52" s="2100"/>
      <c r="Q52" s="2100"/>
      <c r="R52" s="2100"/>
      <c r="S52" s="2100"/>
      <c r="T52" s="2101"/>
      <c r="U52" s="2105"/>
      <c r="V52" s="2105"/>
      <c r="W52" s="2105"/>
      <c r="X52" s="2105"/>
      <c r="Y52" s="2105"/>
      <c r="Z52" s="2106"/>
      <c r="AA52" s="2099"/>
      <c r="AB52" s="2100"/>
      <c r="AC52" s="2100"/>
      <c r="AD52" s="2099"/>
      <c r="AE52" s="2100"/>
      <c r="AF52" s="2100"/>
      <c r="AG52" s="2105"/>
      <c r="AH52" s="2105"/>
      <c r="AI52" s="2105"/>
      <c r="AJ52" s="2105"/>
      <c r="AK52" s="2105"/>
      <c r="AL52" s="2105"/>
      <c r="AM52" s="2105"/>
      <c r="AN52" s="2105"/>
      <c r="AO52" s="2099"/>
      <c r="AP52" s="2100"/>
      <c r="AQ52" s="2100"/>
      <c r="AR52" s="2100"/>
      <c r="AS52" s="2100"/>
      <c r="AT52" s="2101"/>
      <c r="AU52" s="2105"/>
      <c r="AV52" s="2105"/>
      <c r="AW52" s="2105"/>
      <c r="AX52" s="2105"/>
      <c r="AY52" s="2105"/>
      <c r="AZ52" s="2105"/>
      <c r="BD52" s="67"/>
      <c r="BE52" s="67"/>
      <c r="BF52" s="68"/>
      <c r="BG52" s="68"/>
      <c r="BH52" s="68"/>
      <c r="BI52" s="68"/>
      <c r="BJ52" s="68"/>
      <c r="BK52" s="68"/>
      <c r="BL52" s="68"/>
      <c r="BM52" s="68"/>
    </row>
    <row r="53" spans="1:65" ht="27" customHeight="1" x14ac:dyDescent="0.2">
      <c r="A53" s="2102"/>
      <c r="B53" s="2103"/>
      <c r="C53" s="2103"/>
      <c r="D53" s="2102"/>
      <c r="E53" s="2103"/>
      <c r="F53" s="2103"/>
      <c r="G53" s="2105"/>
      <c r="H53" s="2105"/>
      <c r="I53" s="2105"/>
      <c r="J53" s="2105"/>
      <c r="K53" s="2105"/>
      <c r="L53" s="2105"/>
      <c r="M53" s="2105"/>
      <c r="N53" s="2105"/>
      <c r="O53" s="2102"/>
      <c r="P53" s="2103"/>
      <c r="Q53" s="2103"/>
      <c r="R53" s="2103"/>
      <c r="S53" s="2103"/>
      <c r="T53" s="2104"/>
      <c r="U53" s="2105"/>
      <c r="V53" s="2105"/>
      <c r="W53" s="2105"/>
      <c r="X53" s="2105"/>
      <c r="Y53" s="2105"/>
      <c r="Z53" s="2106"/>
      <c r="AA53" s="2102"/>
      <c r="AB53" s="2103"/>
      <c r="AC53" s="2103"/>
      <c r="AD53" s="2102"/>
      <c r="AE53" s="2103"/>
      <c r="AF53" s="2103"/>
      <c r="AG53" s="2105"/>
      <c r="AH53" s="2105"/>
      <c r="AI53" s="2105"/>
      <c r="AJ53" s="2105"/>
      <c r="AK53" s="2105"/>
      <c r="AL53" s="2105"/>
      <c r="AM53" s="2105"/>
      <c r="AN53" s="2105"/>
      <c r="AO53" s="2102"/>
      <c r="AP53" s="2103"/>
      <c r="AQ53" s="2103"/>
      <c r="AR53" s="2103"/>
      <c r="AS53" s="2103"/>
      <c r="AT53" s="2104"/>
      <c r="AU53" s="2105"/>
      <c r="AV53" s="2105"/>
      <c r="AW53" s="2105"/>
      <c r="AX53" s="2105"/>
      <c r="AY53" s="2105"/>
      <c r="AZ53" s="2105"/>
      <c r="BD53" s="67"/>
      <c r="BE53" s="67"/>
      <c r="BF53" s="68"/>
      <c r="BG53" s="68"/>
      <c r="BH53" s="68"/>
      <c r="BI53" s="68"/>
      <c r="BJ53" s="68"/>
      <c r="BK53" s="68"/>
      <c r="BL53" s="68"/>
      <c r="BM53" s="68"/>
    </row>
    <row r="54" spans="1:65" ht="27" customHeight="1" x14ac:dyDescent="0.2">
      <c r="A54" s="2096"/>
      <c r="B54" s="2097"/>
      <c r="C54" s="2097"/>
      <c r="D54" s="2096"/>
      <c r="E54" s="2097"/>
      <c r="F54" s="2097"/>
      <c r="G54" s="2105"/>
      <c r="H54" s="2105"/>
      <c r="I54" s="2105"/>
      <c r="J54" s="2105"/>
      <c r="K54" s="2105"/>
      <c r="L54" s="2105"/>
      <c r="M54" s="2105"/>
      <c r="N54" s="2105"/>
      <c r="O54" s="2096"/>
      <c r="P54" s="2097"/>
      <c r="Q54" s="2097"/>
      <c r="R54" s="2097"/>
      <c r="S54" s="2097"/>
      <c r="T54" s="2098"/>
      <c r="U54" s="2105"/>
      <c r="V54" s="2105"/>
      <c r="W54" s="2105"/>
      <c r="X54" s="2105"/>
      <c r="Y54" s="2105"/>
      <c r="Z54" s="2106"/>
      <c r="AA54" s="2096"/>
      <c r="AB54" s="2097"/>
      <c r="AC54" s="2097"/>
      <c r="AD54" s="2096"/>
      <c r="AE54" s="2097"/>
      <c r="AF54" s="2097"/>
      <c r="AG54" s="2105"/>
      <c r="AH54" s="2105"/>
      <c r="AI54" s="2105"/>
      <c r="AJ54" s="2105"/>
      <c r="AK54" s="2105"/>
      <c r="AL54" s="2105"/>
      <c r="AM54" s="2105"/>
      <c r="AN54" s="2105"/>
      <c r="AO54" s="2096"/>
      <c r="AP54" s="2097"/>
      <c r="AQ54" s="2097"/>
      <c r="AR54" s="2097"/>
      <c r="AS54" s="2097"/>
      <c r="AT54" s="2098"/>
      <c r="AU54" s="2105"/>
      <c r="AV54" s="2105"/>
      <c r="AW54" s="2105"/>
      <c r="AX54" s="2105"/>
      <c r="AY54" s="2105"/>
      <c r="AZ54" s="2105"/>
      <c r="BD54" s="67"/>
      <c r="BE54" s="67"/>
      <c r="BF54" s="68"/>
      <c r="BG54" s="68"/>
      <c r="BH54" s="68"/>
      <c r="BI54" s="68"/>
      <c r="BJ54" s="68"/>
      <c r="BK54" s="68"/>
      <c r="BL54" s="68"/>
      <c r="BM54" s="68"/>
    </row>
    <row r="55" spans="1:65" ht="27" customHeight="1" x14ac:dyDescent="0.2">
      <c r="A55" s="2099"/>
      <c r="B55" s="2100"/>
      <c r="C55" s="2100"/>
      <c r="D55" s="2099"/>
      <c r="E55" s="2100"/>
      <c r="F55" s="2100"/>
      <c r="G55" s="2105"/>
      <c r="H55" s="2105"/>
      <c r="I55" s="2105"/>
      <c r="J55" s="2105"/>
      <c r="K55" s="2105"/>
      <c r="L55" s="2105"/>
      <c r="M55" s="2105"/>
      <c r="N55" s="2105"/>
      <c r="O55" s="2099"/>
      <c r="P55" s="2100"/>
      <c r="Q55" s="2100"/>
      <c r="R55" s="2100"/>
      <c r="S55" s="2100"/>
      <c r="T55" s="2101"/>
      <c r="U55" s="2105"/>
      <c r="V55" s="2105"/>
      <c r="W55" s="2105"/>
      <c r="X55" s="2105"/>
      <c r="Y55" s="2105"/>
      <c r="Z55" s="2106"/>
      <c r="AA55" s="2099"/>
      <c r="AB55" s="2100"/>
      <c r="AC55" s="2100"/>
      <c r="AD55" s="2099"/>
      <c r="AE55" s="2100"/>
      <c r="AF55" s="2100"/>
      <c r="AG55" s="2105"/>
      <c r="AH55" s="2105"/>
      <c r="AI55" s="2105"/>
      <c r="AJ55" s="2105"/>
      <c r="AK55" s="2105"/>
      <c r="AL55" s="2105"/>
      <c r="AM55" s="2105"/>
      <c r="AN55" s="2105"/>
      <c r="AO55" s="2099"/>
      <c r="AP55" s="2100"/>
      <c r="AQ55" s="2100"/>
      <c r="AR55" s="2100"/>
      <c r="AS55" s="2100"/>
      <c r="AT55" s="2101"/>
      <c r="AU55" s="2105"/>
      <c r="AV55" s="2105"/>
      <c r="AW55" s="2105"/>
      <c r="AX55" s="2105"/>
      <c r="AY55" s="2105"/>
      <c r="AZ55" s="2105"/>
      <c r="BD55" s="67"/>
      <c r="BE55" s="67"/>
      <c r="BF55" s="68"/>
      <c r="BG55" s="68"/>
      <c r="BH55" s="68"/>
      <c r="BI55" s="68"/>
      <c r="BJ55" s="68"/>
      <c r="BK55" s="68"/>
      <c r="BL55" s="68"/>
      <c r="BM55" s="68"/>
    </row>
    <row r="56" spans="1:65" ht="27" customHeight="1" x14ac:dyDescent="0.2">
      <c r="A56" s="2099"/>
      <c r="B56" s="2100"/>
      <c r="C56" s="2100"/>
      <c r="D56" s="2099"/>
      <c r="E56" s="2100"/>
      <c r="F56" s="2100"/>
      <c r="G56" s="2105"/>
      <c r="H56" s="2105"/>
      <c r="I56" s="2105"/>
      <c r="J56" s="2105"/>
      <c r="K56" s="2105"/>
      <c r="L56" s="2105"/>
      <c r="M56" s="2105"/>
      <c r="N56" s="2105"/>
      <c r="O56" s="2099"/>
      <c r="P56" s="2100"/>
      <c r="Q56" s="2100"/>
      <c r="R56" s="2100"/>
      <c r="S56" s="2100"/>
      <c r="T56" s="2101"/>
      <c r="U56" s="2105"/>
      <c r="V56" s="2105"/>
      <c r="W56" s="2105"/>
      <c r="X56" s="2105"/>
      <c r="Y56" s="2105"/>
      <c r="Z56" s="2106"/>
      <c r="AA56" s="2099"/>
      <c r="AB56" s="2100"/>
      <c r="AC56" s="2100"/>
      <c r="AD56" s="2099"/>
      <c r="AE56" s="2100"/>
      <c r="AF56" s="2100"/>
      <c r="AG56" s="2105"/>
      <c r="AH56" s="2105"/>
      <c r="AI56" s="2105"/>
      <c r="AJ56" s="2105"/>
      <c r="AK56" s="2105"/>
      <c r="AL56" s="2105"/>
      <c r="AM56" s="2105"/>
      <c r="AN56" s="2105"/>
      <c r="AO56" s="2099"/>
      <c r="AP56" s="2100"/>
      <c r="AQ56" s="2100"/>
      <c r="AR56" s="2100"/>
      <c r="AS56" s="2100"/>
      <c r="AT56" s="2101"/>
      <c r="AU56" s="2105"/>
      <c r="AV56" s="2105"/>
      <c r="AW56" s="2105"/>
      <c r="AX56" s="2105"/>
      <c r="AY56" s="2105"/>
      <c r="AZ56" s="2105"/>
      <c r="BD56" s="67"/>
      <c r="BE56" s="67"/>
      <c r="BF56" s="68"/>
      <c r="BG56" s="68"/>
      <c r="BH56" s="68"/>
      <c r="BI56" s="68"/>
      <c r="BJ56" s="68"/>
      <c r="BK56" s="68"/>
      <c r="BL56" s="68"/>
      <c r="BM56" s="68"/>
    </row>
    <row r="57" spans="1:65" ht="27" customHeight="1" x14ac:dyDescent="0.2">
      <c r="A57" s="2102"/>
      <c r="B57" s="2103"/>
      <c r="C57" s="2103"/>
      <c r="D57" s="2102"/>
      <c r="E57" s="2103"/>
      <c r="F57" s="2103"/>
      <c r="G57" s="2105"/>
      <c r="H57" s="2105"/>
      <c r="I57" s="2105"/>
      <c r="J57" s="2105"/>
      <c r="K57" s="2105"/>
      <c r="L57" s="2105"/>
      <c r="M57" s="2105"/>
      <c r="N57" s="2105"/>
      <c r="O57" s="2102"/>
      <c r="P57" s="2103"/>
      <c r="Q57" s="2103"/>
      <c r="R57" s="2103"/>
      <c r="S57" s="2103"/>
      <c r="T57" s="2104"/>
      <c r="U57" s="2105"/>
      <c r="V57" s="2105"/>
      <c r="W57" s="2105"/>
      <c r="X57" s="2105"/>
      <c r="Y57" s="2105"/>
      <c r="Z57" s="2106"/>
      <c r="AA57" s="2102"/>
      <c r="AB57" s="2103"/>
      <c r="AC57" s="2103"/>
      <c r="AD57" s="2102"/>
      <c r="AE57" s="2103"/>
      <c r="AF57" s="2103"/>
      <c r="AG57" s="2105"/>
      <c r="AH57" s="2105"/>
      <c r="AI57" s="2105"/>
      <c r="AJ57" s="2105"/>
      <c r="AK57" s="2105"/>
      <c r="AL57" s="2105"/>
      <c r="AM57" s="2105"/>
      <c r="AN57" s="2105"/>
      <c r="AO57" s="2102"/>
      <c r="AP57" s="2103"/>
      <c r="AQ57" s="2103"/>
      <c r="AR57" s="2103"/>
      <c r="AS57" s="2103"/>
      <c r="AT57" s="2104"/>
      <c r="AU57" s="2105"/>
      <c r="AV57" s="2105"/>
      <c r="AW57" s="2105"/>
      <c r="AX57" s="2105"/>
      <c r="AY57" s="2105"/>
      <c r="AZ57" s="2105"/>
      <c r="BD57" s="67"/>
      <c r="BE57" s="67"/>
      <c r="BF57" s="68"/>
      <c r="BG57" s="68"/>
      <c r="BH57" s="68"/>
      <c r="BI57" s="68"/>
      <c r="BJ57" s="68"/>
      <c r="BK57" s="68"/>
      <c r="BL57" s="68"/>
      <c r="BM57" s="68"/>
    </row>
    <row r="58" spans="1:65" ht="27" customHeight="1" x14ac:dyDescent="0.2">
      <c r="A58" s="2096"/>
      <c r="B58" s="2097"/>
      <c r="C58" s="2097"/>
      <c r="D58" s="2096"/>
      <c r="E58" s="2097"/>
      <c r="F58" s="2097"/>
      <c r="G58" s="2105"/>
      <c r="H58" s="2105"/>
      <c r="I58" s="2105"/>
      <c r="J58" s="2105"/>
      <c r="K58" s="2105"/>
      <c r="L58" s="2105"/>
      <c r="M58" s="2105"/>
      <c r="N58" s="2105"/>
      <c r="O58" s="2096"/>
      <c r="P58" s="2097"/>
      <c r="Q58" s="2097"/>
      <c r="R58" s="2097"/>
      <c r="S58" s="2097"/>
      <c r="T58" s="2098"/>
      <c r="U58" s="2105"/>
      <c r="V58" s="2105"/>
      <c r="W58" s="2105"/>
      <c r="X58" s="2105"/>
      <c r="Y58" s="2105"/>
      <c r="Z58" s="2106"/>
      <c r="AA58" s="2096"/>
      <c r="AB58" s="2097"/>
      <c r="AC58" s="2097"/>
      <c r="AD58" s="2096"/>
      <c r="AE58" s="2097"/>
      <c r="AF58" s="2097"/>
      <c r="AG58" s="2105"/>
      <c r="AH58" s="2105"/>
      <c r="AI58" s="2105"/>
      <c r="AJ58" s="2105"/>
      <c r="AK58" s="2105"/>
      <c r="AL58" s="2105"/>
      <c r="AM58" s="2105"/>
      <c r="AN58" s="2105"/>
      <c r="AO58" s="2096"/>
      <c r="AP58" s="2097"/>
      <c r="AQ58" s="2097"/>
      <c r="AR58" s="2097"/>
      <c r="AS58" s="2097"/>
      <c r="AT58" s="2098"/>
      <c r="AU58" s="2105"/>
      <c r="AV58" s="2105"/>
      <c r="AW58" s="2105"/>
      <c r="AX58" s="2105"/>
      <c r="AY58" s="2105"/>
      <c r="AZ58" s="2105"/>
      <c r="BD58" s="67"/>
      <c r="BE58" s="67"/>
      <c r="BF58" s="68"/>
      <c r="BG58" s="68"/>
      <c r="BH58" s="68"/>
      <c r="BI58" s="68"/>
      <c r="BJ58" s="68"/>
      <c r="BK58" s="68"/>
      <c r="BL58" s="68"/>
      <c r="BM58" s="68"/>
    </row>
    <row r="59" spans="1:65" ht="27" customHeight="1" x14ac:dyDescent="0.2">
      <c r="A59" s="2099"/>
      <c r="B59" s="2100"/>
      <c r="C59" s="2100"/>
      <c r="D59" s="2099"/>
      <c r="E59" s="2100"/>
      <c r="F59" s="2100"/>
      <c r="G59" s="2105"/>
      <c r="H59" s="2105"/>
      <c r="I59" s="2105"/>
      <c r="J59" s="2105"/>
      <c r="K59" s="2105"/>
      <c r="L59" s="2105"/>
      <c r="M59" s="2105"/>
      <c r="N59" s="2105"/>
      <c r="O59" s="2099"/>
      <c r="P59" s="2100"/>
      <c r="Q59" s="2100"/>
      <c r="R59" s="2100"/>
      <c r="S59" s="2100"/>
      <c r="T59" s="2101"/>
      <c r="U59" s="2105"/>
      <c r="V59" s="2105"/>
      <c r="W59" s="2105"/>
      <c r="X59" s="2105"/>
      <c r="Y59" s="2105"/>
      <c r="Z59" s="2106"/>
      <c r="AA59" s="2099"/>
      <c r="AB59" s="2100"/>
      <c r="AC59" s="2100"/>
      <c r="AD59" s="2099"/>
      <c r="AE59" s="2100"/>
      <c r="AF59" s="2100"/>
      <c r="AG59" s="2105"/>
      <c r="AH59" s="2105"/>
      <c r="AI59" s="2105"/>
      <c r="AJ59" s="2105"/>
      <c r="AK59" s="2105"/>
      <c r="AL59" s="2105"/>
      <c r="AM59" s="2105"/>
      <c r="AN59" s="2105"/>
      <c r="AO59" s="2099"/>
      <c r="AP59" s="2100"/>
      <c r="AQ59" s="2100"/>
      <c r="AR59" s="2100"/>
      <c r="AS59" s="2100"/>
      <c r="AT59" s="2101"/>
      <c r="AU59" s="2105"/>
      <c r="AV59" s="2105"/>
      <c r="AW59" s="2105"/>
      <c r="AX59" s="2105"/>
      <c r="AY59" s="2105"/>
      <c r="AZ59" s="2105"/>
      <c r="BD59" s="67"/>
      <c r="BE59" s="67"/>
      <c r="BF59" s="68"/>
      <c r="BG59" s="68"/>
      <c r="BH59" s="68"/>
      <c r="BI59" s="68"/>
      <c r="BJ59" s="68"/>
      <c r="BK59" s="68"/>
      <c r="BL59" s="68"/>
      <c r="BM59" s="68"/>
    </row>
    <row r="60" spans="1:65" ht="27" customHeight="1" x14ac:dyDescent="0.2">
      <c r="A60" s="2099"/>
      <c r="B60" s="2100"/>
      <c r="C60" s="2100"/>
      <c r="D60" s="2099"/>
      <c r="E60" s="2100"/>
      <c r="F60" s="2100"/>
      <c r="G60" s="2105"/>
      <c r="H60" s="2105"/>
      <c r="I60" s="2105"/>
      <c r="J60" s="2105"/>
      <c r="K60" s="2105"/>
      <c r="L60" s="2105"/>
      <c r="M60" s="2105"/>
      <c r="N60" s="2105"/>
      <c r="O60" s="2099"/>
      <c r="P60" s="2100"/>
      <c r="Q60" s="2100"/>
      <c r="R60" s="2100"/>
      <c r="S60" s="2100"/>
      <c r="T60" s="2101"/>
      <c r="U60" s="2105"/>
      <c r="V60" s="2105"/>
      <c r="W60" s="2105"/>
      <c r="X60" s="2105"/>
      <c r="Y60" s="2105"/>
      <c r="Z60" s="2106"/>
      <c r="AA60" s="2099"/>
      <c r="AB60" s="2100"/>
      <c r="AC60" s="2100"/>
      <c r="AD60" s="2099"/>
      <c r="AE60" s="2100"/>
      <c r="AF60" s="2100"/>
      <c r="AG60" s="2105"/>
      <c r="AH60" s="2105"/>
      <c r="AI60" s="2105"/>
      <c r="AJ60" s="2105"/>
      <c r="AK60" s="2105"/>
      <c r="AL60" s="2105"/>
      <c r="AM60" s="2105"/>
      <c r="AN60" s="2105"/>
      <c r="AO60" s="2099"/>
      <c r="AP60" s="2100"/>
      <c r="AQ60" s="2100"/>
      <c r="AR60" s="2100"/>
      <c r="AS60" s="2100"/>
      <c r="AT60" s="2101"/>
      <c r="AU60" s="2105"/>
      <c r="AV60" s="2105"/>
      <c r="AW60" s="2105"/>
      <c r="AX60" s="2105"/>
      <c r="AY60" s="2105"/>
      <c r="AZ60" s="2105"/>
      <c r="BD60" s="67"/>
      <c r="BE60" s="67"/>
      <c r="BF60" s="68"/>
      <c r="BG60" s="68"/>
      <c r="BH60" s="68"/>
      <c r="BI60" s="68"/>
      <c r="BJ60" s="68"/>
      <c r="BK60" s="68"/>
      <c r="BL60" s="68"/>
      <c r="BM60" s="68"/>
    </row>
    <row r="61" spans="1:65" ht="27" customHeight="1" x14ac:dyDescent="0.2">
      <c r="A61" s="2102"/>
      <c r="B61" s="2103"/>
      <c r="C61" s="2103"/>
      <c r="D61" s="2102"/>
      <c r="E61" s="2103"/>
      <c r="F61" s="2103"/>
      <c r="G61" s="2105"/>
      <c r="H61" s="2105"/>
      <c r="I61" s="2105"/>
      <c r="J61" s="2105"/>
      <c r="K61" s="2105"/>
      <c r="L61" s="2105"/>
      <c r="M61" s="2105"/>
      <c r="N61" s="2105"/>
      <c r="O61" s="2102"/>
      <c r="P61" s="2103"/>
      <c r="Q61" s="2103"/>
      <c r="R61" s="2103"/>
      <c r="S61" s="2103"/>
      <c r="T61" s="2104"/>
      <c r="U61" s="2105"/>
      <c r="V61" s="2105"/>
      <c r="W61" s="2105"/>
      <c r="X61" s="2105"/>
      <c r="Y61" s="2105"/>
      <c r="Z61" s="2106"/>
      <c r="AA61" s="2102"/>
      <c r="AB61" s="2103"/>
      <c r="AC61" s="2103"/>
      <c r="AD61" s="2102"/>
      <c r="AE61" s="2103"/>
      <c r="AF61" s="2103"/>
      <c r="AG61" s="2105"/>
      <c r="AH61" s="2105"/>
      <c r="AI61" s="2105"/>
      <c r="AJ61" s="2105"/>
      <c r="AK61" s="2105"/>
      <c r="AL61" s="2105"/>
      <c r="AM61" s="2105"/>
      <c r="AN61" s="2105"/>
      <c r="AO61" s="2102"/>
      <c r="AP61" s="2103"/>
      <c r="AQ61" s="2103"/>
      <c r="AR61" s="2103"/>
      <c r="AS61" s="2103"/>
      <c r="AT61" s="2104"/>
      <c r="AU61" s="2105"/>
      <c r="AV61" s="2105"/>
      <c r="AW61" s="2105"/>
      <c r="AX61" s="2105"/>
      <c r="AY61" s="2105"/>
      <c r="AZ61" s="2105"/>
      <c r="BD61" s="67"/>
      <c r="BE61" s="67"/>
      <c r="BF61" s="68"/>
      <c r="BG61" s="68"/>
      <c r="BH61" s="68"/>
      <c r="BI61" s="68"/>
      <c r="BJ61" s="68"/>
      <c r="BK61" s="68"/>
      <c r="BL61" s="68"/>
      <c r="BM61" s="68"/>
    </row>
    <row r="62" spans="1:65" ht="27" customHeight="1" x14ac:dyDescent="0.2">
      <c r="A62" s="2096"/>
      <c r="B62" s="2097"/>
      <c r="C62" s="2097"/>
      <c r="D62" s="2096"/>
      <c r="E62" s="2097"/>
      <c r="F62" s="2097"/>
      <c r="G62" s="2105"/>
      <c r="H62" s="2105"/>
      <c r="I62" s="2105"/>
      <c r="J62" s="2105"/>
      <c r="K62" s="2105"/>
      <c r="L62" s="2105"/>
      <c r="M62" s="2105"/>
      <c r="N62" s="2105"/>
      <c r="O62" s="2096"/>
      <c r="P62" s="2097"/>
      <c r="Q62" s="2097"/>
      <c r="R62" s="2097"/>
      <c r="S62" s="2097"/>
      <c r="T62" s="2098"/>
      <c r="U62" s="2105"/>
      <c r="V62" s="2105"/>
      <c r="W62" s="2105"/>
      <c r="X62" s="2105"/>
      <c r="Y62" s="2105"/>
      <c r="Z62" s="2106"/>
      <c r="AA62" s="2096"/>
      <c r="AB62" s="2097"/>
      <c r="AC62" s="2097"/>
      <c r="AD62" s="2096"/>
      <c r="AE62" s="2097"/>
      <c r="AF62" s="2097"/>
      <c r="AG62" s="2105"/>
      <c r="AH62" s="2105"/>
      <c r="AI62" s="2105"/>
      <c r="AJ62" s="2105"/>
      <c r="AK62" s="2105"/>
      <c r="AL62" s="2105"/>
      <c r="AM62" s="2105"/>
      <c r="AN62" s="2105"/>
      <c r="AO62" s="2096"/>
      <c r="AP62" s="2097"/>
      <c r="AQ62" s="2097"/>
      <c r="AR62" s="2097"/>
      <c r="AS62" s="2097"/>
      <c r="AT62" s="2098"/>
      <c r="AU62" s="2105"/>
      <c r="AV62" s="2105"/>
      <c r="AW62" s="2105"/>
      <c r="AX62" s="2105"/>
      <c r="AY62" s="2105"/>
      <c r="AZ62" s="2105"/>
      <c r="BD62" s="67"/>
      <c r="BE62" s="67"/>
      <c r="BF62" s="68"/>
      <c r="BG62" s="68"/>
      <c r="BH62" s="68"/>
      <c r="BI62" s="68"/>
      <c r="BJ62" s="68"/>
      <c r="BK62" s="68"/>
      <c r="BL62" s="68"/>
      <c r="BM62" s="68"/>
    </row>
    <row r="63" spans="1:65" ht="27" customHeight="1" x14ac:dyDescent="0.2">
      <c r="A63" s="2099"/>
      <c r="B63" s="2100"/>
      <c r="C63" s="2100"/>
      <c r="D63" s="2099"/>
      <c r="E63" s="2100"/>
      <c r="F63" s="2100"/>
      <c r="G63" s="2105"/>
      <c r="H63" s="2105"/>
      <c r="I63" s="2105"/>
      <c r="J63" s="2105"/>
      <c r="K63" s="2105"/>
      <c r="L63" s="2105"/>
      <c r="M63" s="2105"/>
      <c r="N63" s="2105"/>
      <c r="O63" s="2099"/>
      <c r="P63" s="2100"/>
      <c r="Q63" s="2100"/>
      <c r="R63" s="2100"/>
      <c r="S63" s="2100"/>
      <c r="T63" s="2101"/>
      <c r="U63" s="2105"/>
      <c r="V63" s="2105"/>
      <c r="W63" s="2105"/>
      <c r="X63" s="2105"/>
      <c r="Y63" s="2105"/>
      <c r="Z63" s="2106"/>
      <c r="AA63" s="2099"/>
      <c r="AB63" s="2100"/>
      <c r="AC63" s="2100"/>
      <c r="AD63" s="2099"/>
      <c r="AE63" s="2100"/>
      <c r="AF63" s="2100"/>
      <c r="AG63" s="2105"/>
      <c r="AH63" s="2105"/>
      <c r="AI63" s="2105"/>
      <c r="AJ63" s="2105"/>
      <c r="AK63" s="2105"/>
      <c r="AL63" s="2105"/>
      <c r="AM63" s="2105"/>
      <c r="AN63" s="2105"/>
      <c r="AO63" s="2099"/>
      <c r="AP63" s="2100"/>
      <c r="AQ63" s="2100"/>
      <c r="AR63" s="2100"/>
      <c r="AS63" s="2100"/>
      <c r="AT63" s="2101"/>
      <c r="AU63" s="2105"/>
      <c r="AV63" s="2105"/>
      <c r="AW63" s="2105"/>
      <c r="AX63" s="2105"/>
      <c r="AY63" s="2105"/>
      <c r="AZ63" s="2105"/>
      <c r="BD63" s="67"/>
      <c r="BE63" s="67"/>
      <c r="BF63" s="68"/>
      <c r="BG63" s="68"/>
      <c r="BH63" s="68"/>
      <c r="BI63" s="68"/>
      <c r="BJ63" s="68"/>
      <c r="BK63" s="68"/>
      <c r="BL63" s="68"/>
      <c r="BM63" s="68"/>
    </row>
    <row r="64" spans="1:65" ht="27" customHeight="1" x14ac:dyDescent="0.2">
      <c r="A64" s="2099"/>
      <c r="B64" s="2100"/>
      <c r="C64" s="2100"/>
      <c r="D64" s="2099"/>
      <c r="E64" s="2100"/>
      <c r="F64" s="2100"/>
      <c r="G64" s="2105"/>
      <c r="H64" s="2105"/>
      <c r="I64" s="2105"/>
      <c r="J64" s="2105"/>
      <c r="K64" s="2105"/>
      <c r="L64" s="2105"/>
      <c r="M64" s="2105"/>
      <c r="N64" s="2105"/>
      <c r="O64" s="2099"/>
      <c r="P64" s="2100"/>
      <c r="Q64" s="2100"/>
      <c r="R64" s="2100"/>
      <c r="S64" s="2100"/>
      <c r="T64" s="2101"/>
      <c r="U64" s="2105"/>
      <c r="V64" s="2105"/>
      <c r="W64" s="2105"/>
      <c r="X64" s="2105"/>
      <c r="Y64" s="2105"/>
      <c r="Z64" s="2106"/>
      <c r="AA64" s="2099"/>
      <c r="AB64" s="2100"/>
      <c r="AC64" s="2100"/>
      <c r="AD64" s="2099"/>
      <c r="AE64" s="2100"/>
      <c r="AF64" s="2100"/>
      <c r="AG64" s="2105"/>
      <c r="AH64" s="2105"/>
      <c r="AI64" s="2105"/>
      <c r="AJ64" s="2105"/>
      <c r="AK64" s="2105"/>
      <c r="AL64" s="2105"/>
      <c r="AM64" s="2105"/>
      <c r="AN64" s="2105"/>
      <c r="AO64" s="2099"/>
      <c r="AP64" s="2100"/>
      <c r="AQ64" s="2100"/>
      <c r="AR64" s="2100"/>
      <c r="AS64" s="2100"/>
      <c r="AT64" s="2101"/>
      <c r="AU64" s="2105"/>
      <c r="AV64" s="2105"/>
      <c r="AW64" s="2105"/>
      <c r="AX64" s="2105"/>
      <c r="AY64" s="2105"/>
      <c r="AZ64" s="2105"/>
      <c r="BD64" s="67"/>
      <c r="BE64" s="67"/>
      <c r="BF64" s="68"/>
      <c r="BG64" s="68"/>
      <c r="BH64" s="68"/>
      <c r="BI64" s="68"/>
      <c r="BJ64" s="68"/>
      <c r="BK64" s="68"/>
      <c r="BL64" s="68"/>
      <c r="BM64" s="68"/>
    </row>
    <row r="65" spans="1:65" ht="27" customHeight="1" x14ac:dyDescent="0.2">
      <c r="A65" s="2102"/>
      <c r="B65" s="2103"/>
      <c r="C65" s="2103"/>
      <c r="D65" s="2102"/>
      <c r="E65" s="2103"/>
      <c r="F65" s="2103"/>
      <c r="G65" s="2105"/>
      <c r="H65" s="2105"/>
      <c r="I65" s="2105"/>
      <c r="J65" s="2105"/>
      <c r="K65" s="2105"/>
      <c r="L65" s="2105"/>
      <c r="M65" s="2105"/>
      <c r="N65" s="2105"/>
      <c r="O65" s="2102"/>
      <c r="P65" s="2103"/>
      <c r="Q65" s="2103"/>
      <c r="R65" s="2103"/>
      <c r="S65" s="2103"/>
      <c r="T65" s="2104"/>
      <c r="U65" s="2105"/>
      <c r="V65" s="2105"/>
      <c r="W65" s="2105"/>
      <c r="X65" s="2105"/>
      <c r="Y65" s="2105"/>
      <c r="Z65" s="2106"/>
      <c r="AA65" s="2102"/>
      <c r="AB65" s="2103"/>
      <c r="AC65" s="2103"/>
      <c r="AD65" s="2102"/>
      <c r="AE65" s="2103"/>
      <c r="AF65" s="2103"/>
      <c r="AG65" s="2105"/>
      <c r="AH65" s="2105"/>
      <c r="AI65" s="2105"/>
      <c r="AJ65" s="2105"/>
      <c r="AK65" s="2105"/>
      <c r="AL65" s="2105"/>
      <c r="AM65" s="2105"/>
      <c r="AN65" s="2105"/>
      <c r="AO65" s="2102"/>
      <c r="AP65" s="2103"/>
      <c r="AQ65" s="2103"/>
      <c r="AR65" s="2103"/>
      <c r="AS65" s="2103"/>
      <c r="AT65" s="2104"/>
      <c r="AU65" s="2105"/>
      <c r="AV65" s="2105"/>
      <c r="AW65" s="2105"/>
      <c r="AX65" s="2105"/>
      <c r="AY65" s="2105"/>
      <c r="AZ65" s="2105"/>
      <c r="BD65" s="67"/>
      <c r="BE65" s="67"/>
      <c r="BF65" s="68"/>
      <c r="BG65" s="68"/>
      <c r="BH65" s="68"/>
      <c r="BI65" s="68"/>
      <c r="BJ65" s="68"/>
      <c r="BK65" s="68"/>
      <c r="BL65" s="68"/>
      <c r="BM65" s="68"/>
    </row>
    <row r="66" spans="1:65" ht="27" customHeight="1" x14ac:dyDescent="0.2">
      <c r="A66" s="2096"/>
      <c r="B66" s="2097"/>
      <c r="C66" s="2097"/>
      <c r="D66" s="2096"/>
      <c r="E66" s="2097"/>
      <c r="F66" s="2097"/>
      <c r="G66" s="2105"/>
      <c r="H66" s="2105"/>
      <c r="I66" s="2105"/>
      <c r="J66" s="2105"/>
      <c r="K66" s="2105"/>
      <c r="L66" s="2105"/>
      <c r="M66" s="2105"/>
      <c r="N66" s="2105"/>
      <c r="O66" s="2096"/>
      <c r="P66" s="2097"/>
      <c r="Q66" s="2097"/>
      <c r="R66" s="2097"/>
      <c r="S66" s="2097"/>
      <c r="T66" s="2098"/>
      <c r="U66" s="2105"/>
      <c r="V66" s="2105"/>
      <c r="W66" s="2105"/>
      <c r="X66" s="2105"/>
      <c r="Y66" s="2105"/>
      <c r="Z66" s="2106"/>
      <c r="AA66" s="2096"/>
      <c r="AB66" s="2097"/>
      <c r="AC66" s="2097"/>
      <c r="AD66" s="2096"/>
      <c r="AE66" s="2097"/>
      <c r="AF66" s="2097"/>
      <c r="AG66" s="2105"/>
      <c r="AH66" s="2105"/>
      <c r="AI66" s="2105"/>
      <c r="AJ66" s="2105"/>
      <c r="AK66" s="2105"/>
      <c r="AL66" s="2105"/>
      <c r="AM66" s="2105"/>
      <c r="AN66" s="2105"/>
      <c r="AO66" s="2096"/>
      <c r="AP66" s="2097"/>
      <c r="AQ66" s="2097"/>
      <c r="AR66" s="2097"/>
      <c r="AS66" s="2097"/>
      <c r="AT66" s="2098"/>
      <c r="AU66" s="2105"/>
      <c r="AV66" s="2105"/>
      <c r="AW66" s="2105"/>
      <c r="AX66" s="2105"/>
      <c r="AY66" s="2105"/>
      <c r="AZ66" s="2105"/>
      <c r="BD66" s="67"/>
      <c r="BE66" s="67"/>
      <c r="BF66" s="68"/>
      <c r="BG66" s="68"/>
      <c r="BH66" s="68"/>
      <c r="BI66" s="68"/>
      <c r="BJ66" s="68"/>
      <c r="BK66" s="68"/>
      <c r="BL66" s="68"/>
      <c r="BM66" s="68"/>
    </row>
    <row r="67" spans="1:65" ht="27" customHeight="1" x14ac:dyDescent="0.2">
      <c r="A67" s="2099"/>
      <c r="B67" s="2100"/>
      <c r="C67" s="2100"/>
      <c r="D67" s="2099"/>
      <c r="E67" s="2100"/>
      <c r="F67" s="2100"/>
      <c r="G67" s="2105"/>
      <c r="H67" s="2105"/>
      <c r="I67" s="2105"/>
      <c r="J67" s="2105"/>
      <c r="K67" s="2105"/>
      <c r="L67" s="2105"/>
      <c r="M67" s="2105"/>
      <c r="N67" s="2105"/>
      <c r="O67" s="2099"/>
      <c r="P67" s="2100"/>
      <c r="Q67" s="2100"/>
      <c r="R67" s="2100"/>
      <c r="S67" s="2100"/>
      <c r="T67" s="2101"/>
      <c r="U67" s="2105"/>
      <c r="V67" s="2105"/>
      <c r="W67" s="2105"/>
      <c r="X67" s="2105"/>
      <c r="Y67" s="2105"/>
      <c r="Z67" s="2106"/>
      <c r="AA67" s="2099"/>
      <c r="AB67" s="2100"/>
      <c r="AC67" s="2100"/>
      <c r="AD67" s="2099"/>
      <c r="AE67" s="2100"/>
      <c r="AF67" s="2100"/>
      <c r="AG67" s="2105"/>
      <c r="AH67" s="2105"/>
      <c r="AI67" s="2105"/>
      <c r="AJ67" s="2105"/>
      <c r="AK67" s="2105"/>
      <c r="AL67" s="2105"/>
      <c r="AM67" s="2105"/>
      <c r="AN67" s="2105"/>
      <c r="AO67" s="2099"/>
      <c r="AP67" s="2100"/>
      <c r="AQ67" s="2100"/>
      <c r="AR67" s="2100"/>
      <c r="AS67" s="2100"/>
      <c r="AT67" s="2101"/>
      <c r="AU67" s="2105"/>
      <c r="AV67" s="2105"/>
      <c r="AW67" s="2105"/>
      <c r="AX67" s="2105"/>
      <c r="AY67" s="2105"/>
      <c r="AZ67" s="2105"/>
      <c r="BD67" s="67"/>
      <c r="BE67" s="67"/>
      <c r="BF67" s="68"/>
      <c r="BG67" s="68"/>
      <c r="BH67" s="68"/>
      <c r="BI67" s="68"/>
      <c r="BJ67" s="68"/>
      <c r="BK67" s="68"/>
      <c r="BL67" s="68"/>
      <c r="BM67" s="68"/>
    </row>
    <row r="68" spans="1:65" ht="27" customHeight="1" x14ac:dyDescent="0.2">
      <c r="A68" s="2099"/>
      <c r="B68" s="2100"/>
      <c r="C68" s="2100"/>
      <c r="D68" s="2099"/>
      <c r="E68" s="2100"/>
      <c r="F68" s="2100"/>
      <c r="G68" s="2105"/>
      <c r="H68" s="2105"/>
      <c r="I68" s="2105"/>
      <c r="J68" s="2105"/>
      <c r="K68" s="2105"/>
      <c r="L68" s="2105"/>
      <c r="M68" s="2105"/>
      <c r="N68" s="2105"/>
      <c r="O68" s="2099"/>
      <c r="P68" s="2100"/>
      <c r="Q68" s="2100"/>
      <c r="R68" s="2100"/>
      <c r="S68" s="2100"/>
      <c r="T68" s="2101"/>
      <c r="U68" s="2105"/>
      <c r="V68" s="2105"/>
      <c r="W68" s="2105"/>
      <c r="X68" s="2105"/>
      <c r="Y68" s="2105"/>
      <c r="Z68" s="2106"/>
      <c r="AA68" s="2099"/>
      <c r="AB68" s="2100"/>
      <c r="AC68" s="2100"/>
      <c r="AD68" s="2099"/>
      <c r="AE68" s="2100"/>
      <c r="AF68" s="2100"/>
      <c r="AG68" s="2105"/>
      <c r="AH68" s="2105"/>
      <c r="AI68" s="2105"/>
      <c r="AJ68" s="2105"/>
      <c r="AK68" s="2105"/>
      <c r="AL68" s="2105"/>
      <c r="AM68" s="2105"/>
      <c r="AN68" s="2105"/>
      <c r="AO68" s="2099"/>
      <c r="AP68" s="2100"/>
      <c r="AQ68" s="2100"/>
      <c r="AR68" s="2100"/>
      <c r="AS68" s="2100"/>
      <c r="AT68" s="2101"/>
      <c r="AU68" s="2105"/>
      <c r="AV68" s="2105"/>
      <c r="AW68" s="2105"/>
      <c r="AX68" s="2105"/>
      <c r="AY68" s="2105"/>
      <c r="AZ68" s="2105"/>
      <c r="BD68" s="67"/>
      <c r="BE68" s="67"/>
      <c r="BF68" s="68"/>
      <c r="BG68" s="68"/>
      <c r="BH68" s="68"/>
      <c r="BI68" s="68"/>
      <c r="BJ68" s="68"/>
      <c r="BK68" s="68"/>
      <c r="BL68" s="68"/>
      <c r="BM68" s="68"/>
    </row>
    <row r="69" spans="1:65" ht="27" customHeight="1" x14ac:dyDescent="0.2">
      <c r="A69" s="2102"/>
      <c r="B69" s="2103"/>
      <c r="C69" s="2103"/>
      <c r="D69" s="2102"/>
      <c r="E69" s="2103"/>
      <c r="F69" s="2103"/>
      <c r="G69" s="2105"/>
      <c r="H69" s="2105"/>
      <c r="I69" s="2105"/>
      <c r="J69" s="2105"/>
      <c r="K69" s="2105"/>
      <c r="L69" s="2105"/>
      <c r="M69" s="2105"/>
      <c r="N69" s="2105"/>
      <c r="O69" s="2102"/>
      <c r="P69" s="2103"/>
      <c r="Q69" s="2103"/>
      <c r="R69" s="2103"/>
      <c r="S69" s="2103"/>
      <c r="T69" s="2104"/>
      <c r="U69" s="2105"/>
      <c r="V69" s="2105"/>
      <c r="W69" s="2105"/>
      <c r="X69" s="2105"/>
      <c r="Y69" s="2105"/>
      <c r="Z69" s="2106"/>
      <c r="AA69" s="2102"/>
      <c r="AB69" s="2103"/>
      <c r="AC69" s="2103"/>
      <c r="AD69" s="2102"/>
      <c r="AE69" s="2103"/>
      <c r="AF69" s="2103"/>
      <c r="AG69" s="2105"/>
      <c r="AH69" s="2105"/>
      <c r="AI69" s="2105"/>
      <c r="AJ69" s="2105"/>
      <c r="AK69" s="2105"/>
      <c r="AL69" s="2105"/>
      <c r="AM69" s="2105"/>
      <c r="AN69" s="2105"/>
      <c r="AO69" s="2102"/>
      <c r="AP69" s="2103"/>
      <c r="AQ69" s="2103"/>
      <c r="AR69" s="2103"/>
      <c r="AS69" s="2103"/>
      <c r="AT69" s="2104"/>
      <c r="AU69" s="2105"/>
      <c r="AV69" s="2105"/>
      <c r="AW69" s="2105"/>
      <c r="AX69" s="2105"/>
      <c r="AY69" s="2105"/>
      <c r="AZ69" s="2105"/>
      <c r="BD69" s="67"/>
      <c r="BE69" s="67"/>
      <c r="BF69" s="68"/>
      <c r="BG69" s="68"/>
      <c r="BH69" s="68"/>
      <c r="BI69" s="68"/>
      <c r="BJ69" s="68"/>
      <c r="BK69" s="68"/>
      <c r="BL69" s="68"/>
      <c r="BM69" s="68"/>
    </row>
    <row r="70" spans="1:65" ht="27" customHeight="1" x14ac:dyDescent="0.2">
      <c r="A70" s="80"/>
      <c r="B70" s="75"/>
      <c r="C70" s="76"/>
      <c r="D70" s="74"/>
      <c r="E70" s="76"/>
      <c r="F70" s="74"/>
      <c r="G70" s="75"/>
      <c r="H70" s="75"/>
      <c r="I70" s="75"/>
      <c r="J70" s="76"/>
      <c r="K70" s="74"/>
      <c r="L70" s="75"/>
      <c r="M70" s="75"/>
      <c r="N70" s="75"/>
      <c r="O70" s="75"/>
      <c r="P70" s="75"/>
      <c r="Q70" s="75"/>
      <c r="R70" s="75"/>
      <c r="S70" s="75"/>
      <c r="T70" s="76"/>
      <c r="U70" s="74"/>
      <c r="V70" s="75"/>
      <c r="W70" s="75"/>
      <c r="X70" s="75"/>
      <c r="Y70" s="75"/>
      <c r="Z70" s="81"/>
      <c r="AA70" s="80"/>
      <c r="AB70" s="75"/>
      <c r="AC70" s="76"/>
      <c r="AD70" s="74"/>
      <c r="AE70" s="76"/>
      <c r="AF70" s="74"/>
      <c r="AG70" s="75"/>
      <c r="AH70" s="75"/>
      <c r="AI70" s="75"/>
      <c r="AJ70" s="76"/>
      <c r="AK70" s="74"/>
      <c r="AL70" s="75"/>
      <c r="AM70" s="75"/>
      <c r="AN70" s="75"/>
      <c r="AO70" s="75"/>
      <c r="AP70" s="75"/>
      <c r="AQ70" s="75"/>
      <c r="AR70" s="75"/>
      <c r="AS70" s="75"/>
      <c r="AT70" s="76"/>
      <c r="AU70" s="74"/>
      <c r="AV70" s="75"/>
      <c r="AW70" s="75"/>
      <c r="AX70" s="75"/>
      <c r="AY70" s="75"/>
      <c r="AZ70" s="81"/>
    </row>
    <row r="71" spans="1:65" ht="27" customHeight="1" x14ac:dyDescent="0.2">
      <c r="A71" s="80"/>
      <c r="B71" s="75"/>
      <c r="C71" s="76"/>
      <c r="D71" s="74"/>
      <c r="E71" s="76"/>
      <c r="F71" s="74"/>
      <c r="G71" s="75"/>
      <c r="H71" s="75"/>
      <c r="I71" s="75"/>
      <c r="J71" s="76"/>
      <c r="K71" s="74"/>
      <c r="L71" s="75"/>
      <c r="M71" s="75"/>
      <c r="N71" s="75"/>
      <c r="O71" s="75"/>
      <c r="P71" s="75"/>
      <c r="Q71" s="75"/>
      <c r="R71" s="75"/>
      <c r="S71" s="75"/>
      <c r="T71" s="76"/>
      <c r="U71" s="74"/>
      <c r="V71" s="75"/>
      <c r="W71" s="75"/>
      <c r="X71" s="75"/>
      <c r="Y71" s="75"/>
      <c r="Z71" s="81"/>
      <c r="AA71" s="80"/>
      <c r="AB71" s="75"/>
      <c r="AC71" s="76"/>
      <c r="AD71" s="74"/>
      <c r="AE71" s="76"/>
      <c r="AF71" s="74"/>
      <c r="AG71" s="75"/>
      <c r="AH71" s="75"/>
      <c r="AI71" s="75"/>
      <c r="AJ71" s="76"/>
      <c r="AK71" s="74"/>
      <c r="AL71" s="75"/>
      <c r="AM71" s="75"/>
      <c r="AN71" s="75"/>
      <c r="AO71" s="75"/>
      <c r="AP71" s="75"/>
      <c r="AQ71" s="75"/>
      <c r="AR71" s="75"/>
      <c r="AS71" s="75"/>
      <c r="AT71" s="76"/>
      <c r="AU71" s="74"/>
      <c r="AV71" s="75"/>
      <c r="AW71" s="75"/>
      <c r="AX71" s="75"/>
      <c r="AY71" s="75"/>
      <c r="AZ71" s="81"/>
    </row>
    <row r="72" spans="1:65" ht="27" customHeight="1" x14ac:dyDescent="0.2">
      <c r="A72" s="80"/>
      <c r="B72" s="75"/>
      <c r="C72" s="76"/>
      <c r="D72" s="74"/>
      <c r="E72" s="76"/>
      <c r="F72" s="74"/>
      <c r="G72" s="75"/>
      <c r="H72" s="75"/>
      <c r="I72" s="75"/>
      <c r="J72" s="76"/>
      <c r="K72" s="74"/>
      <c r="L72" s="75"/>
      <c r="M72" s="75"/>
      <c r="N72" s="75"/>
      <c r="O72" s="75"/>
      <c r="P72" s="75"/>
      <c r="Q72" s="75"/>
      <c r="R72" s="75"/>
      <c r="S72" s="75"/>
      <c r="T72" s="76"/>
      <c r="U72" s="74"/>
      <c r="V72" s="75"/>
      <c r="W72" s="75"/>
      <c r="X72" s="75"/>
      <c r="Y72" s="75"/>
      <c r="Z72" s="81"/>
      <c r="AA72" s="80"/>
      <c r="AB72" s="75"/>
      <c r="AC72" s="76"/>
      <c r="AD72" s="74"/>
      <c r="AE72" s="76"/>
      <c r="AF72" s="74"/>
      <c r="AG72" s="75"/>
      <c r="AH72" s="75"/>
      <c r="AI72" s="75"/>
      <c r="AJ72" s="76"/>
      <c r="AK72" s="74"/>
      <c r="AL72" s="75"/>
      <c r="AM72" s="75"/>
      <c r="AN72" s="75"/>
      <c r="AO72" s="75"/>
      <c r="AP72" s="75"/>
      <c r="AQ72" s="75"/>
      <c r="AR72" s="75"/>
      <c r="AS72" s="75"/>
      <c r="AT72" s="76"/>
      <c r="AU72" s="74"/>
      <c r="AV72" s="75"/>
      <c r="AW72" s="75"/>
      <c r="AX72" s="75"/>
      <c r="AY72" s="75"/>
      <c r="AZ72" s="81"/>
    </row>
    <row r="73" spans="1:65" ht="27" customHeight="1" x14ac:dyDescent="0.2">
      <c r="A73" s="80"/>
      <c r="B73" s="75"/>
      <c r="C73" s="76"/>
      <c r="D73" s="74"/>
      <c r="E73" s="76"/>
      <c r="F73" s="74"/>
      <c r="G73" s="75"/>
      <c r="H73" s="75"/>
      <c r="I73" s="75"/>
      <c r="J73" s="76"/>
      <c r="K73" s="74"/>
      <c r="L73" s="75"/>
      <c r="M73" s="75"/>
      <c r="N73" s="75"/>
      <c r="O73" s="75"/>
      <c r="P73" s="75"/>
      <c r="Q73" s="75"/>
      <c r="R73" s="75"/>
      <c r="S73" s="75"/>
      <c r="T73" s="76"/>
      <c r="U73" s="74"/>
      <c r="V73" s="75"/>
      <c r="W73" s="75"/>
      <c r="X73" s="75"/>
      <c r="Y73" s="75"/>
      <c r="Z73" s="81"/>
      <c r="AA73" s="80"/>
      <c r="AB73" s="75"/>
      <c r="AC73" s="76"/>
      <c r="AD73" s="74"/>
      <c r="AE73" s="76"/>
      <c r="AF73" s="74"/>
      <c r="AG73" s="75"/>
      <c r="AH73" s="75"/>
      <c r="AI73" s="75"/>
      <c r="AJ73" s="76"/>
      <c r="AK73" s="74"/>
      <c r="AL73" s="75"/>
      <c r="AM73" s="75"/>
      <c r="AN73" s="75"/>
      <c r="AO73" s="75"/>
      <c r="AP73" s="75"/>
      <c r="AQ73" s="75"/>
      <c r="AR73" s="75"/>
      <c r="AS73" s="75"/>
      <c r="AT73" s="76"/>
      <c r="AU73" s="74"/>
      <c r="AV73" s="75"/>
      <c r="AW73" s="75"/>
      <c r="AX73" s="75"/>
      <c r="AY73" s="75"/>
      <c r="AZ73" s="81"/>
    </row>
    <row r="74" spans="1:65" ht="27" customHeight="1" x14ac:dyDescent="0.2">
      <c r="A74" s="80"/>
      <c r="B74" s="75"/>
      <c r="C74" s="76"/>
      <c r="D74" s="74"/>
      <c r="E74" s="76"/>
      <c r="F74" s="74"/>
      <c r="G74" s="75"/>
      <c r="H74" s="75"/>
      <c r="I74" s="75"/>
      <c r="J74" s="76"/>
      <c r="K74" s="74"/>
      <c r="L74" s="75"/>
      <c r="M74" s="75"/>
      <c r="N74" s="75"/>
      <c r="O74" s="75"/>
      <c r="P74" s="75"/>
      <c r="Q74" s="75"/>
      <c r="R74" s="75"/>
      <c r="S74" s="75"/>
      <c r="T74" s="76"/>
      <c r="U74" s="74"/>
      <c r="V74" s="75"/>
      <c r="W74" s="75"/>
      <c r="X74" s="75"/>
      <c r="Y74" s="75"/>
      <c r="Z74" s="81"/>
      <c r="AA74" s="80"/>
      <c r="AB74" s="75"/>
      <c r="AC74" s="76"/>
      <c r="AD74" s="74"/>
      <c r="AE74" s="76"/>
      <c r="AF74" s="74"/>
      <c r="AG74" s="75"/>
      <c r="AH74" s="75"/>
      <c r="AI74" s="75"/>
      <c r="AJ74" s="76"/>
      <c r="AK74" s="74"/>
      <c r="AL74" s="75"/>
      <c r="AM74" s="75"/>
      <c r="AN74" s="75"/>
      <c r="AO74" s="75"/>
      <c r="AP74" s="75"/>
      <c r="AQ74" s="75"/>
      <c r="AR74" s="75"/>
      <c r="AS74" s="75"/>
      <c r="AT74" s="76"/>
      <c r="AU74" s="74"/>
      <c r="AV74" s="75"/>
      <c r="AW74" s="75"/>
      <c r="AX74" s="75"/>
      <c r="AY74" s="75"/>
      <c r="AZ74" s="81"/>
    </row>
    <row r="75" spans="1:65" ht="27" customHeight="1" x14ac:dyDescent="0.2">
      <c r="A75" s="80"/>
      <c r="B75" s="75"/>
      <c r="C75" s="76"/>
      <c r="D75" s="74"/>
      <c r="E75" s="76"/>
      <c r="F75" s="74"/>
      <c r="G75" s="75"/>
      <c r="H75" s="75"/>
      <c r="I75" s="75"/>
      <c r="J75" s="76"/>
      <c r="K75" s="74"/>
      <c r="L75" s="75"/>
      <c r="M75" s="75"/>
      <c r="N75" s="75"/>
      <c r="O75" s="75"/>
      <c r="P75" s="75"/>
      <c r="Q75" s="75"/>
      <c r="R75" s="75"/>
      <c r="S75" s="75"/>
      <c r="T75" s="76"/>
      <c r="U75" s="74"/>
      <c r="V75" s="75"/>
      <c r="W75" s="75"/>
      <c r="X75" s="75"/>
      <c r="Y75" s="75"/>
      <c r="Z75" s="81"/>
      <c r="AA75" s="80"/>
      <c r="AB75" s="75"/>
      <c r="AC75" s="76"/>
      <c r="AD75" s="74"/>
      <c r="AE75" s="76"/>
      <c r="AF75" s="74"/>
      <c r="AG75" s="75"/>
      <c r="AH75" s="75"/>
      <c r="AI75" s="75"/>
      <c r="AJ75" s="76"/>
      <c r="AK75" s="74"/>
      <c r="AL75" s="75"/>
      <c r="AM75" s="75"/>
      <c r="AN75" s="75"/>
      <c r="AO75" s="75"/>
      <c r="AP75" s="75"/>
      <c r="AQ75" s="75"/>
      <c r="AR75" s="75"/>
      <c r="AS75" s="75"/>
      <c r="AT75" s="76"/>
      <c r="AU75" s="74"/>
      <c r="AV75" s="75"/>
      <c r="AW75" s="75"/>
      <c r="AX75" s="75"/>
      <c r="AY75" s="75"/>
      <c r="AZ75" s="81"/>
    </row>
    <row r="76" spans="1:65" ht="27" customHeight="1" x14ac:dyDescent="0.2">
      <c r="A76" s="80"/>
      <c r="B76" s="75"/>
      <c r="C76" s="76"/>
      <c r="D76" s="74"/>
      <c r="E76" s="76"/>
      <c r="F76" s="74"/>
      <c r="G76" s="75"/>
      <c r="H76" s="75"/>
      <c r="I76" s="75"/>
      <c r="J76" s="76"/>
      <c r="K76" s="74"/>
      <c r="L76" s="75"/>
      <c r="M76" s="75"/>
      <c r="N76" s="75"/>
      <c r="O76" s="75"/>
      <c r="P76" s="75"/>
      <c r="Q76" s="75"/>
      <c r="R76" s="75"/>
      <c r="S76" s="75"/>
      <c r="T76" s="76"/>
      <c r="U76" s="74"/>
      <c r="V76" s="75"/>
      <c r="W76" s="75"/>
      <c r="X76" s="75"/>
      <c r="Y76" s="75"/>
      <c r="Z76" s="81"/>
      <c r="AA76" s="80"/>
      <c r="AB76" s="75"/>
      <c r="AC76" s="76"/>
      <c r="AD76" s="74"/>
      <c r="AE76" s="76"/>
      <c r="AF76" s="74"/>
      <c r="AG76" s="75"/>
      <c r="AH76" s="75"/>
      <c r="AI76" s="75"/>
      <c r="AJ76" s="76"/>
      <c r="AK76" s="74"/>
      <c r="AL76" s="75"/>
      <c r="AM76" s="75"/>
      <c r="AN76" s="75"/>
      <c r="AO76" s="75"/>
      <c r="AP76" s="75"/>
      <c r="AQ76" s="75"/>
      <c r="AR76" s="75"/>
      <c r="AS76" s="75"/>
      <c r="AT76" s="76"/>
      <c r="AU76" s="74"/>
      <c r="AV76" s="75"/>
      <c r="AW76" s="75"/>
      <c r="AX76" s="75"/>
      <c r="AY76" s="75"/>
      <c r="AZ76" s="81"/>
    </row>
    <row r="77" spans="1:65" ht="27" customHeight="1" x14ac:dyDescent="0.2">
      <c r="A77" s="80"/>
      <c r="B77" s="75"/>
      <c r="C77" s="76"/>
      <c r="D77" s="74"/>
      <c r="E77" s="76"/>
      <c r="F77" s="74"/>
      <c r="G77" s="75"/>
      <c r="H77" s="75"/>
      <c r="I77" s="75"/>
      <c r="J77" s="76"/>
      <c r="K77" s="74"/>
      <c r="L77" s="75"/>
      <c r="M77" s="75"/>
      <c r="N77" s="75"/>
      <c r="O77" s="75"/>
      <c r="P77" s="75"/>
      <c r="Q77" s="75"/>
      <c r="R77" s="75"/>
      <c r="S77" s="75"/>
      <c r="T77" s="76"/>
      <c r="U77" s="74"/>
      <c r="V77" s="75"/>
      <c r="W77" s="75"/>
      <c r="X77" s="75"/>
      <c r="Y77" s="75"/>
      <c r="Z77" s="81"/>
      <c r="AA77" s="80"/>
      <c r="AB77" s="75"/>
      <c r="AC77" s="76"/>
      <c r="AD77" s="74"/>
      <c r="AE77" s="76"/>
      <c r="AF77" s="74"/>
      <c r="AG77" s="75"/>
      <c r="AH77" s="75"/>
      <c r="AI77" s="75"/>
      <c r="AJ77" s="76"/>
      <c r="AK77" s="74"/>
      <c r="AL77" s="75"/>
      <c r="AM77" s="75"/>
      <c r="AN77" s="75"/>
      <c r="AO77" s="75"/>
      <c r="AP77" s="75"/>
      <c r="AQ77" s="75"/>
      <c r="AR77" s="75"/>
      <c r="AS77" s="75"/>
      <c r="AT77" s="76"/>
      <c r="AU77" s="74"/>
      <c r="AV77" s="75"/>
      <c r="AW77" s="75"/>
      <c r="AX77" s="75"/>
      <c r="AY77" s="75"/>
      <c r="AZ77" s="81"/>
    </row>
    <row r="78" spans="1:65" ht="27" customHeight="1" x14ac:dyDescent="0.2">
      <c r="A78" s="80"/>
      <c r="B78" s="75"/>
      <c r="C78" s="76"/>
      <c r="D78" s="74"/>
      <c r="E78" s="76"/>
      <c r="F78" s="74"/>
      <c r="G78" s="75"/>
      <c r="H78" s="75"/>
      <c r="I78" s="75"/>
      <c r="J78" s="76"/>
      <c r="K78" s="74"/>
      <c r="L78" s="75"/>
      <c r="M78" s="75"/>
      <c r="N78" s="75"/>
      <c r="O78" s="75"/>
      <c r="P78" s="75"/>
      <c r="Q78" s="75"/>
      <c r="R78" s="75"/>
      <c r="S78" s="75"/>
      <c r="T78" s="76"/>
      <c r="U78" s="74"/>
      <c r="V78" s="75"/>
      <c r="W78" s="75"/>
      <c r="X78" s="75"/>
      <c r="Y78" s="75"/>
      <c r="Z78" s="81"/>
      <c r="AA78" s="80"/>
      <c r="AB78" s="75"/>
      <c r="AC78" s="76"/>
      <c r="AD78" s="74"/>
      <c r="AE78" s="76"/>
      <c r="AF78" s="74"/>
      <c r="AG78" s="75"/>
      <c r="AH78" s="75"/>
      <c r="AI78" s="75"/>
      <c r="AJ78" s="76"/>
      <c r="AK78" s="74"/>
      <c r="AL78" s="75"/>
      <c r="AM78" s="75"/>
      <c r="AN78" s="75"/>
      <c r="AO78" s="75"/>
      <c r="AP78" s="75"/>
      <c r="AQ78" s="75"/>
      <c r="AR78" s="75"/>
      <c r="AS78" s="75"/>
      <c r="AT78" s="76"/>
      <c r="AU78" s="74"/>
      <c r="AV78" s="75"/>
      <c r="AW78" s="75"/>
      <c r="AX78" s="75"/>
      <c r="AY78" s="75"/>
      <c r="AZ78" s="81"/>
    </row>
    <row r="79" spans="1:65" ht="27" customHeight="1" x14ac:dyDescent="0.2">
      <c r="A79" s="80"/>
      <c r="B79" s="75"/>
      <c r="C79" s="76"/>
      <c r="D79" s="74"/>
      <c r="E79" s="76"/>
      <c r="F79" s="74"/>
      <c r="G79" s="75"/>
      <c r="H79" s="75"/>
      <c r="I79" s="75"/>
      <c r="J79" s="76"/>
      <c r="K79" s="74"/>
      <c r="L79" s="75"/>
      <c r="M79" s="75"/>
      <c r="N79" s="75"/>
      <c r="O79" s="75"/>
      <c r="P79" s="75"/>
      <c r="Q79" s="75"/>
      <c r="R79" s="75"/>
      <c r="S79" s="75"/>
      <c r="T79" s="76"/>
      <c r="U79" s="74"/>
      <c r="V79" s="75"/>
      <c r="W79" s="75"/>
      <c r="X79" s="75"/>
      <c r="Y79" s="75"/>
      <c r="Z79" s="81"/>
      <c r="AA79" s="80"/>
      <c r="AB79" s="75"/>
      <c r="AC79" s="76"/>
      <c r="AD79" s="74"/>
      <c r="AE79" s="76"/>
      <c r="AF79" s="74"/>
      <c r="AG79" s="75"/>
      <c r="AH79" s="75"/>
      <c r="AI79" s="75"/>
      <c r="AJ79" s="76"/>
      <c r="AK79" s="74"/>
      <c r="AL79" s="75"/>
      <c r="AM79" s="75"/>
      <c r="AN79" s="75"/>
      <c r="AO79" s="75"/>
      <c r="AP79" s="75"/>
      <c r="AQ79" s="75"/>
      <c r="AR79" s="75"/>
      <c r="AS79" s="75"/>
      <c r="AT79" s="76"/>
      <c r="AU79" s="74"/>
      <c r="AV79" s="75"/>
      <c r="AW79" s="75"/>
      <c r="AX79" s="75"/>
      <c r="AY79" s="75"/>
      <c r="AZ79" s="81"/>
    </row>
    <row r="80" spans="1:65" ht="27" customHeight="1" x14ac:dyDescent="0.2">
      <c r="A80" s="80"/>
      <c r="B80" s="75"/>
      <c r="C80" s="76"/>
      <c r="D80" s="74"/>
      <c r="E80" s="76"/>
      <c r="F80" s="74"/>
      <c r="G80" s="75"/>
      <c r="H80" s="75"/>
      <c r="I80" s="75"/>
      <c r="J80" s="76"/>
      <c r="K80" s="74"/>
      <c r="L80" s="75"/>
      <c r="M80" s="75"/>
      <c r="N80" s="75"/>
      <c r="O80" s="75"/>
      <c r="P80" s="75"/>
      <c r="Q80" s="75"/>
      <c r="R80" s="75"/>
      <c r="S80" s="75"/>
      <c r="T80" s="76"/>
      <c r="U80" s="74"/>
      <c r="V80" s="75"/>
      <c r="W80" s="75"/>
      <c r="X80" s="75"/>
      <c r="Y80" s="75"/>
      <c r="Z80" s="81"/>
      <c r="AA80" s="80"/>
      <c r="AB80" s="75"/>
      <c r="AC80" s="76"/>
      <c r="AD80" s="74"/>
      <c r="AE80" s="76"/>
      <c r="AF80" s="74"/>
      <c r="AG80" s="75"/>
      <c r="AH80" s="75"/>
      <c r="AI80" s="75"/>
      <c r="AJ80" s="76"/>
      <c r="AK80" s="74"/>
      <c r="AL80" s="75"/>
      <c r="AM80" s="75"/>
      <c r="AN80" s="75"/>
      <c r="AO80" s="75"/>
      <c r="AP80" s="75"/>
      <c r="AQ80" s="75"/>
      <c r="AR80" s="75"/>
      <c r="AS80" s="75"/>
      <c r="AT80" s="76"/>
      <c r="AU80" s="74"/>
      <c r="AV80" s="75"/>
      <c r="AW80" s="75"/>
      <c r="AX80" s="75"/>
      <c r="AY80" s="75"/>
      <c r="AZ80" s="81"/>
    </row>
    <row r="81" spans="1:52" ht="27" customHeight="1" x14ac:dyDescent="0.2">
      <c r="A81" s="80"/>
      <c r="B81" s="75"/>
      <c r="C81" s="76"/>
      <c r="D81" s="74"/>
      <c r="E81" s="76"/>
      <c r="F81" s="74"/>
      <c r="G81" s="75"/>
      <c r="H81" s="75"/>
      <c r="I81" s="75"/>
      <c r="J81" s="76"/>
      <c r="K81" s="74"/>
      <c r="L81" s="75"/>
      <c r="M81" s="75"/>
      <c r="N81" s="75"/>
      <c r="O81" s="75"/>
      <c r="P81" s="75"/>
      <c r="Q81" s="75"/>
      <c r="R81" s="75"/>
      <c r="S81" s="75"/>
      <c r="T81" s="76"/>
      <c r="U81" s="74"/>
      <c r="V81" s="75"/>
      <c r="W81" s="75"/>
      <c r="X81" s="75"/>
      <c r="Y81" s="75"/>
      <c r="Z81" s="81"/>
      <c r="AA81" s="80"/>
      <c r="AB81" s="75"/>
      <c r="AC81" s="76"/>
      <c r="AD81" s="74"/>
      <c r="AE81" s="76"/>
      <c r="AF81" s="74"/>
      <c r="AG81" s="75"/>
      <c r="AH81" s="75"/>
      <c r="AI81" s="75"/>
      <c r="AJ81" s="76"/>
      <c r="AK81" s="74"/>
      <c r="AL81" s="75"/>
      <c r="AM81" s="75"/>
      <c r="AN81" s="75"/>
      <c r="AO81" s="75"/>
      <c r="AP81" s="75"/>
      <c r="AQ81" s="75"/>
      <c r="AR81" s="75"/>
      <c r="AS81" s="75"/>
      <c r="AT81" s="76"/>
      <c r="AU81" s="74"/>
      <c r="AV81" s="75"/>
      <c r="AW81" s="75"/>
      <c r="AX81" s="75"/>
      <c r="AY81" s="75"/>
      <c r="AZ81" s="81"/>
    </row>
    <row r="82" spans="1:52" ht="27" customHeight="1" x14ac:dyDescent="0.2">
      <c r="A82" s="80"/>
      <c r="B82" s="75"/>
      <c r="C82" s="76"/>
      <c r="D82" s="74"/>
      <c r="E82" s="76"/>
      <c r="F82" s="74"/>
      <c r="G82" s="75"/>
      <c r="H82" s="75"/>
      <c r="I82" s="75"/>
      <c r="J82" s="76"/>
      <c r="K82" s="74"/>
      <c r="L82" s="75"/>
      <c r="M82" s="75"/>
      <c r="N82" s="75"/>
      <c r="O82" s="75"/>
      <c r="P82" s="75"/>
      <c r="Q82" s="75"/>
      <c r="R82" s="75"/>
      <c r="S82" s="75"/>
      <c r="T82" s="76"/>
      <c r="U82" s="74"/>
      <c r="V82" s="75"/>
      <c r="W82" s="75"/>
      <c r="X82" s="75"/>
      <c r="Y82" s="75"/>
      <c r="Z82" s="81"/>
      <c r="AA82" s="80"/>
      <c r="AB82" s="75"/>
      <c r="AC82" s="76"/>
      <c r="AD82" s="74"/>
      <c r="AE82" s="76"/>
      <c r="AF82" s="74"/>
      <c r="AG82" s="75"/>
      <c r="AH82" s="75"/>
      <c r="AI82" s="75"/>
      <c r="AJ82" s="76"/>
      <c r="AK82" s="74"/>
      <c r="AL82" s="75"/>
      <c r="AM82" s="75"/>
      <c r="AN82" s="75"/>
      <c r="AO82" s="75"/>
      <c r="AP82" s="75"/>
      <c r="AQ82" s="75"/>
      <c r="AR82" s="75"/>
      <c r="AS82" s="75"/>
      <c r="AT82" s="76"/>
      <c r="AU82" s="74"/>
      <c r="AV82" s="75"/>
      <c r="AW82" s="75"/>
      <c r="AX82" s="75"/>
      <c r="AY82" s="75"/>
      <c r="AZ82" s="81"/>
    </row>
    <row r="83" spans="1:52" ht="27" customHeight="1" x14ac:dyDescent="0.2">
      <c r="A83" s="80"/>
      <c r="B83" s="75"/>
      <c r="C83" s="76"/>
      <c r="D83" s="74"/>
      <c r="E83" s="76"/>
      <c r="F83" s="74"/>
      <c r="G83" s="75"/>
      <c r="H83" s="75"/>
      <c r="I83" s="75"/>
      <c r="J83" s="76"/>
      <c r="K83" s="74"/>
      <c r="L83" s="75"/>
      <c r="M83" s="75"/>
      <c r="N83" s="75"/>
      <c r="O83" s="75"/>
      <c r="P83" s="75"/>
      <c r="Q83" s="75"/>
      <c r="R83" s="75"/>
      <c r="S83" s="75"/>
      <c r="T83" s="76"/>
      <c r="U83" s="74"/>
      <c r="V83" s="75"/>
      <c r="W83" s="75"/>
      <c r="X83" s="75"/>
      <c r="Y83" s="75"/>
      <c r="Z83" s="81"/>
      <c r="AA83" s="80"/>
      <c r="AB83" s="75"/>
      <c r="AC83" s="76"/>
      <c r="AD83" s="74"/>
      <c r="AE83" s="76"/>
      <c r="AF83" s="74"/>
      <c r="AG83" s="75"/>
      <c r="AH83" s="75"/>
      <c r="AI83" s="75"/>
      <c r="AJ83" s="76"/>
      <c r="AK83" s="74"/>
      <c r="AL83" s="75"/>
      <c r="AM83" s="75"/>
      <c r="AN83" s="75"/>
      <c r="AO83" s="75"/>
      <c r="AP83" s="75"/>
      <c r="AQ83" s="75"/>
      <c r="AR83" s="75"/>
      <c r="AS83" s="75"/>
      <c r="AT83" s="76"/>
      <c r="AU83" s="74"/>
      <c r="AV83" s="75"/>
      <c r="AW83" s="75"/>
      <c r="AX83" s="75"/>
      <c r="AY83" s="75"/>
      <c r="AZ83" s="81"/>
    </row>
    <row r="84" spans="1:52" ht="27" customHeight="1" x14ac:dyDescent="0.2">
      <c r="A84" s="80"/>
      <c r="B84" s="75"/>
      <c r="C84" s="76"/>
      <c r="D84" s="74"/>
      <c r="E84" s="76"/>
      <c r="F84" s="74"/>
      <c r="G84" s="75"/>
      <c r="H84" s="75"/>
      <c r="I84" s="75"/>
      <c r="J84" s="76"/>
      <c r="K84" s="74"/>
      <c r="L84" s="75"/>
      <c r="M84" s="75"/>
      <c r="N84" s="75"/>
      <c r="O84" s="75"/>
      <c r="P84" s="75"/>
      <c r="Q84" s="75"/>
      <c r="R84" s="75"/>
      <c r="S84" s="75"/>
      <c r="T84" s="76"/>
      <c r="U84" s="74"/>
      <c r="V84" s="75"/>
      <c r="W84" s="75"/>
      <c r="X84" s="75"/>
      <c r="Y84" s="75"/>
      <c r="Z84" s="81"/>
      <c r="AA84" s="80"/>
      <c r="AB84" s="75"/>
      <c r="AC84" s="76"/>
      <c r="AD84" s="74"/>
      <c r="AE84" s="76"/>
      <c r="AF84" s="74"/>
      <c r="AG84" s="75"/>
      <c r="AH84" s="75"/>
      <c r="AI84" s="75"/>
      <c r="AJ84" s="76"/>
      <c r="AK84" s="74"/>
      <c r="AL84" s="75"/>
      <c r="AM84" s="75"/>
      <c r="AN84" s="75"/>
      <c r="AO84" s="75"/>
      <c r="AP84" s="75"/>
      <c r="AQ84" s="75"/>
      <c r="AR84" s="75"/>
      <c r="AS84" s="75"/>
      <c r="AT84" s="76"/>
      <c r="AU84" s="74"/>
      <c r="AV84" s="75"/>
      <c r="AW84" s="75"/>
      <c r="AX84" s="75"/>
      <c r="AY84" s="75"/>
      <c r="AZ84" s="81"/>
    </row>
    <row r="85" spans="1:52" ht="27" customHeight="1" x14ac:dyDescent="0.2">
      <c r="A85" s="80"/>
      <c r="B85" s="75"/>
      <c r="C85" s="76"/>
      <c r="D85" s="74"/>
      <c r="E85" s="76"/>
      <c r="F85" s="74"/>
      <c r="G85" s="75"/>
      <c r="H85" s="75"/>
      <c r="I85" s="75"/>
      <c r="J85" s="76"/>
      <c r="K85" s="74"/>
      <c r="L85" s="75"/>
      <c r="M85" s="75"/>
      <c r="N85" s="75"/>
      <c r="O85" s="75"/>
      <c r="P85" s="75"/>
      <c r="Q85" s="75"/>
      <c r="R85" s="75"/>
      <c r="S85" s="75"/>
      <c r="T85" s="76"/>
      <c r="U85" s="74"/>
      <c r="V85" s="75"/>
      <c r="W85" s="75"/>
      <c r="X85" s="75"/>
      <c r="Y85" s="75"/>
      <c r="Z85" s="81"/>
      <c r="AA85" s="80"/>
      <c r="AB85" s="75"/>
      <c r="AC85" s="76"/>
      <c r="AD85" s="74"/>
      <c r="AE85" s="76"/>
      <c r="AF85" s="74"/>
      <c r="AG85" s="75"/>
      <c r="AH85" s="75"/>
      <c r="AI85" s="75"/>
      <c r="AJ85" s="76"/>
      <c r="AK85" s="74"/>
      <c r="AL85" s="75"/>
      <c r="AM85" s="75"/>
      <c r="AN85" s="75"/>
      <c r="AO85" s="75"/>
      <c r="AP85" s="75"/>
      <c r="AQ85" s="75"/>
      <c r="AR85" s="75"/>
      <c r="AS85" s="75"/>
      <c r="AT85" s="76"/>
      <c r="AU85" s="74"/>
      <c r="AV85" s="75"/>
      <c r="AW85" s="75"/>
      <c r="AX85" s="75"/>
      <c r="AY85" s="75"/>
      <c r="AZ85" s="81"/>
    </row>
    <row r="86" spans="1:52" ht="27" customHeight="1" x14ac:dyDescent="0.2">
      <c r="A86" s="80"/>
      <c r="B86" s="75"/>
      <c r="C86" s="76"/>
      <c r="D86" s="74"/>
      <c r="E86" s="76"/>
      <c r="F86" s="74"/>
      <c r="G86" s="75"/>
      <c r="H86" s="75"/>
      <c r="I86" s="75"/>
      <c r="J86" s="76"/>
      <c r="K86" s="74"/>
      <c r="L86" s="75"/>
      <c r="M86" s="75"/>
      <c r="N86" s="75"/>
      <c r="O86" s="75"/>
      <c r="P86" s="75"/>
      <c r="Q86" s="75"/>
      <c r="R86" s="75"/>
      <c r="S86" s="75"/>
      <c r="T86" s="76"/>
      <c r="U86" s="74"/>
      <c r="V86" s="75"/>
      <c r="W86" s="75"/>
      <c r="X86" s="75"/>
      <c r="Y86" s="75"/>
      <c r="Z86" s="81"/>
      <c r="AA86" s="80"/>
      <c r="AB86" s="75"/>
      <c r="AC86" s="76"/>
      <c r="AD86" s="74"/>
      <c r="AE86" s="76"/>
      <c r="AF86" s="74"/>
      <c r="AG86" s="75"/>
      <c r="AH86" s="75"/>
      <c r="AI86" s="75"/>
      <c r="AJ86" s="76"/>
      <c r="AK86" s="74"/>
      <c r="AL86" s="75"/>
      <c r="AM86" s="75"/>
      <c r="AN86" s="75"/>
      <c r="AO86" s="75"/>
      <c r="AP86" s="75"/>
      <c r="AQ86" s="75"/>
      <c r="AR86" s="75"/>
      <c r="AS86" s="75"/>
      <c r="AT86" s="76"/>
      <c r="AU86" s="74"/>
      <c r="AV86" s="75"/>
      <c r="AW86" s="75"/>
      <c r="AX86" s="75"/>
      <c r="AY86" s="75"/>
      <c r="AZ86" s="81"/>
    </row>
    <row r="87" spans="1:52" ht="27" customHeight="1" x14ac:dyDescent="0.2">
      <c r="A87" s="84"/>
      <c r="B87" s="78"/>
      <c r="C87" s="79"/>
      <c r="D87" s="77"/>
      <c r="E87" s="79"/>
      <c r="F87" s="77"/>
      <c r="G87" s="78"/>
      <c r="H87" s="78"/>
      <c r="I87" s="78"/>
      <c r="J87" s="79"/>
      <c r="K87" s="77"/>
      <c r="L87" s="78"/>
      <c r="M87" s="78"/>
      <c r="N87" s="78"/>
      <c r="O87" s="78"/>
      <c r="P87" s="78"/>
      <c r="Q87" s="78"/>
      <c r="R87" s="78"/>
      <c r="S87" s="78"/>
      <c r="T87" s="79"/>
      <c r="U87" s="77"/>
      <c r="V87" s="78"/>
      <c r="W87" s="78"/>
      <c r="X87" s="78"/>
      <c r="Y87" s="78"/>
      <c r="Z87" s="85"/>
      <c r="AA87" s="84"/>
      <c r="AB87" s="78"/>
      <c r="AC87" s="79"/>
      <c r="AD87" s="77"/>
      <c r="AE87" s="79"/>
      <c r="AF87" s="77"/>
      <c r="AG87" s="78"/>
      <c r="AH87" s="78"/>
      <c r="AI87" s="78"/>
      <c r="AJ87" s="79"/>
      <c r="AK87" s="77"/>
      <c r="AL87" s="78"/>
      <c r="AM87" s="78"/>
      <c r="AN87" s="78"/>
      <c r="AO87" s="78"/>
      <c r="AP87" s="78"/>
      <c r="AQ87" s="78"/>
      <c r="AR87" s="78"/>
      <c r="AS87" s="78"/>
      <c r="AT87" s="79"/>
      <c r="AU87" s="77"/>
      <c r="AV87" s="78"/>
      <c r="AW87" s="78"/>
      <c r="AX87" s="78"/>
      <c r="AY87" s="78"/>
      <c r="AZ87" s="85"/>
    </row>
    <row r="88" spans="1:52" ht="27" customHeight="1" x14ac:dyDescent="0.2">
      <c r="A88" s="82"/>
      <c r="B88" s="72"/>
      <c r="C88" s="73"/>
      <c r="D88" s="71"/>
      <c r="E88" s="73"/>
      <c r="F88" s="71"/>
      <c r="G88" s="72"/>
      <c r="H88" s="72"/>
      <c r="I88" s="72"/>
      <c r="J88" s="73"/>
      <c r="K88" s="71"/>
      <c r="L88" s="72"/>
      <c r="M88" s="72"/>
      <c r="N88" s="72"/>
      <c r="O88" s="72"/>
      <c r="P88" s="72"/>
      <c r="Q88" s="72"/>
      <c r="R88" s="72"/>
      <c r="S88" s="72"/>
      <c r="T88" s="73"/>
      <c r="U88" s="71"/>
      <c r="V88" s="72"/>
      <c r="W88" s="72"/>
      <c r="X88" s="72"/>
      <c r="Y88" s="72"/>
      <c r="Z88" s="83"/>
      <c r="AA88" s="82"/>
      <c r="AB88" s="72"/>
      <c r="AC88" s="73"/>
      <c r="AD88" s="71"/>
      <c r="AE88" s="73"/>
      <c r="AF88" s="71"/>
      <c r="AG88" s="72"/>
      <c r="AH88" s="72"/>
      <c r="AI88" s="72"/>
      <c r="AJ88" s="73"/>
      <c r="AK88" s="71"/>
      <c r="AL88" s="72"/>
      <c r="AM88" s="72"/>
      <c r="AN88" s="72"/>
      <c r="AO88" s="72"/>
      <c r="AP88" s="72"/>
      <c r="AQ88" s="72"/>
      <c r="AR88" s="72"/>
      <c r="AS88" s="72"/>
      <c r="AT88" s="73"/>
      <c r="AU88" s="71"/>
      <c r="AV88" s="72"/>
      <c r="AW88" s="72"/>
      <c r="AX88" s="72"/>
      <c r="AY88" s="72"/>
      <c r="AZ88" s="83"/>
    </row>
    <row r="89" spans="1:52" ht="27" customHeight="1" x14ac:dyDescent="0.2">
      <c r="A89" s="80"/>
      <c r="B89" s="75"/>
      <c r="C89" s="76"/>
      <c r="D89" s="74"/>
      <c r="E89" s="76"/>
      <c r="F89" s="74"/>
      <c r="G89" s="75"/>
      <c r="H89" s="75"/>
      <c r="I89" s="75"/>
      <c r="J89" s="76"/>
      <c r="K89" s="74"/>
      <c r="L89" s="75"/>
      <c r="M89" s="75"/>
      <c r="N89" s="75"/>
      <c r="O89" s="75"/>
      <c r="P89" s="75"/>
      <c r="Q89" s="75"/>
      <c r="R89" s="75"/>
      <c r="S89" s="75"/>
      <c r="T89" s="76"/>
      <c r="U89" s="74"/>
      <c r="V89" s="75"/>
      <c r="W89" s="75"/>
      <c r="X89" s="75"/>
      <c r="Y89" s="75"/>
      <c r="Z89" s="81"/>
      <c r="AA89" s="80"/>
      <c r="AB89" s="75"/>
      <c r="AC89" s="76"/>
      <c r="AD89" s="74"/>
      <c r="AE89" s="76"/>
      <c r="AF89" s="74"/>
      <c r="AG89" s="75"/>
      <c r="AH89" s="75"/>
      <c r="AI89" s="75"/>
      <c r="AJ89" s="76"/>
      <c r="AK89" s="74"/>
      <c r="AL89" s="75"/>
      <c r="AM89" s="75"/>
      <c r="AN89" s="75"/>
      <c r="AO89" s="75"/>
      <c r="AP89" s="75"/>
      <c r="AQ89" s="75"/>
      <c r="AR89" s="75"/>
      <c r="AS89" s="75"/>
      <c r="AT89" s="76"/>
      <c r="AU89" s="74"/>
      <c r="AV89" s="75"/>
      <c r="AW89" s="75"/>
      <c r="AX89" s="75"/>
      <c r="AY89" s="75"/>
      <c r="AZ89" s="81"/>
    </row>
    <row r="90" spans="1:52" ht="27" customHeight="1" x14ac:dyDescent="0.2">
      <c r="A90" s="80"/>
      <c r="B90" s="75"/>
      <c r="C90" s="76"/>
      <c r="D90" s="74"/>
      <c r="E90" s="76"/>
      <c r="F90" s="74"/>
      <c r="G90" s="75"/>
      <c r="H90" s="75"/>
      <c r="I90" s="75"/>
      <c r="J90" s="76"/>
      <c r="K90" s="74"/>
      <c r="L90" s="75"/>
      <c r="M90" s="75"/>
      <c r="N90" s="75"/>
      <c r="O90" s="75"/>
      <c r="P90" s="75"/>
      <c r="Q90" s="75"/>
      <c r="R90" s="75"/>
      <c r="S90" s="75"/>
      <c r="T90" s="76"/>
      <c r="U90" s="74"/>
      <c r="V90" s="75"/>
      <c r="W90" s="75"/>
      <c r="X90" s="75"/>
      <c r="Y90" s="75"/>
      <c r="Z90" s="81"/>
      <c r="AA90" s="80"/>
      <c r="AB90" s="75"/>
      <c r="AC90" s="76"/>
      <c r="AD90" s="74"/>
      <c r="AE90" s="76"/>
      <c r="AF90" s="74"/>
      <c r="AG90" s="75"/>
      <c r="AH90" s="75"/>
      <c r="AI90" s="75"/>
      <c r="AJ90" s="76"/>
      <c r="AK90" s="74"/>
      <c r="AL90" s="75"/>
      <c r="AM90" s="75"/>
      <c r="AN90" s="75"/>
      <c r="AO90" s="75"/>
      <c r="AP90" s="75"/>
      <c r="AQ90" s="75"/>
      <c r="AR90" s="75"/>
      <c r="AS90" s="75"/>
      <c r="AT90" s="76"/>
      <c r="AU90" s="74"/>
      <c r="AV90" s="75"/>
      <c r="AW90" s="75"/>
      <c r="AX90" s="75"/>
      <c r="AY90" s="75"/>
      <c r="AZ90" s="81"/>
    </row>
    <row r="91" spans="1:52" ht="27" customHeight="1" x14ac:dyDescent="0.2">
      <c r="A91" s="80"/>
      <c r="B91" s="75"/>
      <c r="C91" s="76"/>
      <c r="D91" s="74"/>
      <c r="E91" s="76"/>
      <c r="F91" s="74"/>
      <c r="G91" s="75"/>
      <c r="H91" s="75"/>
      <c r="I91" s="75"/>
      <c r="J91" s="76"/>
      <c r="K91" s="74"/>
      <c r="L91" s="75"/>
      <c r="M91" s="75"/>
      <c r="N91" s="75"/>
      <c r="O91" s="75"/>
      <c r="P91" s="75"/>
      <c r="Q91" s="75"/>
      <c r="R91" s="75"/>
      <c r="S91" s="75"/>
      <c r="T91" s="76"/>
      <c r="U91" s="74"/>
      <c r="V91" s="75"/>
      <c r="W91" s="75"/>
      <c r="X91" s="75"/>
      <c r="Y91" s="75"/>
      <c r="Z91" s="81"/>
      <c r="AA91" s="80"/>
      <c r="AB91" s="75"/>
      <c r="AC91" s="76"/>
      <c r="AD91" s="74"/>
      <c r="AE91" s="76"/>
      <c r="AF91" s="74"/>
      <c r="AG91" s="75"/>
      <c r="AH91" s="75"/>
      <c r="AI91" s="75"/>
      <c r="AJ91" s="76"/>
      <c r="AK91" s="74"/>
      <c r="AL91" s="75"/>
      <c r="AM91" s="75"/>
      <c r="AN91" s="75"/>
      <c r="AO91" s="75"/>
      <c r="AP91" s="75"/>
      <c r="AQ91" s="75"/>
      <c r="AR91" s="75"/>
      <c r="AS91" s="75"/>
      <c r="AT91" s="76"/>
      <c r="AU91" s="74"/>
      <c r="AV91" s="75"/>
      <c r="AW91" s="75"/>
      <c r="AX91" s="75"/>
      <c r="AY91" s="75"/>
      <c r="AZ91" s="81"/>
    </row>
    <row r="92" spans="1:52" ht="27" customHeight="1" x14ac:dyDescent="0.2">
      <c r="A92" s="80"/>
      <c r="B92" s="75"/>
      <c r="C92" s="76"/>
      <c r="D92" s="74"/>
      <c r="E92" s="76"/>
      <c r="F92" s="74"/>
      <c r="G92" s="75"/>
      <c r="H92" s="75"/>
      <c r="I92" s="75"/>
      <c r="J92" s="76"/>
      <c r="K92" s="74"/>
      <c r="L92" s="75"/>
      <c r="M92" s="75"/>
      <c r="N92" s="75"/>
      <c r="O92" s="75"/>
      <c r="P92" s="75"/>
      <c r="Q92" s="75"/>
      <c r="R92" s="75"/>
      <c r="S92" s="75"/>
      <c r="T92" s="76"/>
      <c r="U92" s="74"/>
      <c r="V92" s="75"/>
      <c r="W92" s="75"/>
      <c r="X92" s="75"/>
      <c r="Y92" s="75"/>
      <c r="Z92" s="81"/>
      <c r="AA92" s="80"/>
      <c r="AB92" s="75"/>
      <c r="AC92" s="76"/>
      <c r="AD92" s="74"/>
      <c r="AE92" s="76"/>
      <c r="AF92" s="74"/>
      <c r="AG92" s="75"/>
      <c r="AH92" s="75"/>
      <c r="AI92" s="75"/>
      <c r="AJ92" s="76"/>
      <c r="AK92" s="74"/>
      <c r="AL92" s="75"/>
      <c r="AM92" s="75"/>
      <c r="AN92" s="75"/>
      <c r="AO92" s="75"/>
      <c r="AP92" s="75"/>
      <c r="AQ92" s="75"/>
      <c r="AR92" s="75"/>
      <c r="AS92" s="75"/>
      <c r="AT92" s="76"/>
      <c r="AU92" s="74"/>
      <c r="AV92" s="75"/>
      <c r="AW92" s="75"/>
      <c r="AX92" s="75"/>
      <c r="AY92" s="75"/>
      <c r="AZ92" s="81"/>
    </row>
    <row r="93" spans="1:52" ht="27" customHeight="1" x14ac:dyDescent="0.2">
      <c r="A93" s="80"/>
      <c r="B93" s="75"/>
      <c r="C93" s="76"/>
      <c r="D93" s="74"/>
      <c r="E93" s="76"/>
      <c r="F93" s="74"/>
      <c r="G93" s="75"/>
      <c r="H93" s="75"/>
      <c r="I93" s="75"/>
      <c r="J93" s="76"/>
      <c r="K93" s="74"/>
      <c r="L93" s="75"/>
      <c r="M93" s="75"/>
      <c r="N93" s="75"/>
      <c r="O93" s="75"/>
      <c r="P93" s="75"/>
      <c r="Q93" s="75"/>
      <c r="R93" s="75"/>
      <c r="S93" s="75"/>
      <c r="T93" s="76"/>
      <c r="U93" s="74"/>
      <c r="V93" s="75"/>
      <c r="W93" s="75"/>
      <c r="X93" s="75"/>
      <c r="Y93" s="75"/>
      <c r="Z93" s="81"/>
      <c r="AA93" s="80"/>
      <c r="AB93" s="75"/>
      <c r="AC93" s="76"/>
      <c r="AD93" s="74"/>
      <c r="AE93" s="76"/>
      <c r="AF93" s="74"/>
      <c r="AG93" s="75"/>
      <c r="AH93" s="75"/>
      <c r="AI93" s="75"/>
      <c r="AJ93" s="76"/>
      <c r="AK93" s="74"/>
      <c r="AL93" s="75"/>
      <c r="AM93" s="75"/>
      <c r="AN93" s="75"/>
      <c r="AO93" s="75"/>
      <c r="AP93" s="75"/>
      <c r="AQ93" s="75"/>
      <c r="AR93" s="75"/>
      <c r="AS93" s="75"/>
      <c r="AT93" s="76"/>
      <c r="AU93" s="74"/>
      <c r="AV93" s="75"/>
      <c r="AW93" s="75"/>
      <c r="AX93" s="75"/>
      <c r="AY93" s="75"/>
      <c r="AZ93" s="81"/>
    </row>
    <row r="94" spans="1:52" ht="27" customHeight="1" x14ac:dyDescent="0.2">
      <c r="A94" s="80"/>
      <c r="B94" s="75"/>
      <c r="C94" s="76"/>
      <c r="D94" s="74"/>
      <c r="E94" s="76"/>
      <c r="F94" s="74"/>
      <c r="G94" s="75"/>
      <c r="H94" s="75"/>
      <c r="I94" s="75"/>
      <c r="J94" s="76"/>
      <c r="K94" s="74"/>
      <c r="L94" s="75"/>
      <c r="M94" s="75"/>
      <c r="N94" s="75"/>
      <c r="O94" s="75"/>
      <c r="P94" s="75"/>
      <c r="Q94" s="75"/>
      <c r="R94" s="75"/>
      <c r="S94" s="75"/>
      <c r="T94" s="76"/>
      <c r="U94" s="74"/>
      <c r="V94" s="75"/>
      <c r="W94" s="75"/>
      <c r="X94" s="75"/>
      <c r="Y94" s="75"/>
      <c r="Z94" s="81"/>
      <c r="AA94" s="80"/>
      <c r="AB94" s="75"/>
      <c r="AC94" s="76"/>
      <c r="AD94" s="74"/>
      <c r="AE94" s="76"/>
      <c r="AF94" s="74"/>
      <c r="AG94" s="75"/>
      <c r="AH94" s="75"/>
      <c r="AI94" s="75"/>
      <c r="AJ94" s="76"/>
      <c r="AK94" s="74"/>
      <c r="AL94" s="75"/>
      <c r="AM94" s="75"/>
      <c r="AN94" s="75"/>
      <c r="AO94" s="75"/>
      <c r="AP94" s="75"/>
      <c r="AQ94" s="75"/>
      <c r="AR94" s="75"/>
      <c r="AS94" s="75"/>
      <c r="AT94" s="76"/>
      <c r="AU94" s="74"/>
      <c r="AV94" s="75"/>
      <c r="AW94" s="75"/>
      <c r="AX94" s="75"/>
      <c r="AY94" s="75"/>
      <c r="AZ94" s="81"/>
    </row>
    <row r="95" spans="1:52" ht="27" customHeight="1" x14ac:dyDescent="0.2">
      <c r="A95" s="80"/>
      <c r="B95" s="75"/>
      <c r="C95" s="76"/>
      <c r="D95" s="74"/>
      <c r="E95" s="76"/>
      <c r="F95" s="74"/>
      <c r="G95" s="75"/>
      <c r="H95" s="75"/>
      <c r="I95" s="75"/>
      <c r="J95" s="76"/>
      <c r="K95" s="74"/>
      <c r="L95" s="75"/>
      <c r="M95" s="75"/>
      <c r="N95" s="75"/>
      <c r="O95" s="75"/>
      <c r="P95" s="75"/>
      <c r="Q95" s="75"/>
      <c r="R95" s="75"/>
      <c r="S95" s="75"/>
      <c r="T95" s="76"/>
      <c r="U95" s="74"/>
      <c r="V95" s="75"/>
      <c r="W95" s="75"/>
      <c r="X95" s="75"/>
      <c r="Y95" s="75"/>
      <c r="Z95" s="81"/>
      <c r="AA95" s="80"/>
      <c r="AB95" s="75"/>
      <c r="AC95" s="76"/>
      <c r="AD95" s="74"/>
      <c r="AE95" s="76"/>
      <c r="AF95" s="74"/>
      <c r="AG95" s="75"/>
      <c r="AH95" s="75"/>
      <c r="AI95" s="75"/>
      <c r="AJ95" s="76"/>
      <c r="AK95" s="74"/>
      <c r="AL95" s="75"/>
      <c r="AM95" s="75"/>
      <c r="AN95" s="75"/>
      <c r="AO95" s="75"/>
      <c r="AP95" s="75"/>
      <c r="AQ95" s="75"/>
      <c r="AR95" s="75"/>
      <c r="AS95" s="75"/>
      <c r="AT95" s="76"/>
      <c r="AU95" s="74"/>
      <c r="AV95" s="75"/>
      <c r="AW95" s="75"/>
      <c r="AX95" s="75"/>
      <c r="AY95" s="75"/>
      <c r="AZ95" s="81"/>
    </row>
    <row r="96" spans="1:52" ht="27" customHeight="1" x14ac:dyDescent="0.2">
      <c r="A96" s="80"/>
      <c r="B96" s="75"/>
      <c r="C96" s="76"/>
      <c r="D96" s="74"/>
      <c r="E96" s="76"/>
      <c r="F96" s="74"/>
      <c r="G96" s="75"/>
      <c r="H96" s="75"/>
      <c r="I96" s="75"/>
      <c r="J96" s="76"/>
      <c r="K96" s="74"/>
      <c r="L96" s="75"/>
      <c r="M96" s="75"/>
      <c r="N96" s="75"/>
      <c r="O96" s="75"/>
      <c r="P96" s="75"/>
      <c r="Q96" s="75"/>
      <c r="R96" s="75"/>
      <c r="S96" s="75"/>
      <c r="T96" s="76"/>
      <c r="U96" s="74"/>
      <c r="V96" s="75"/>
      <c r="W96" s="75"/>
      <c r="X96" s="75"/>
      <c r="Y96" s="75"/>
      <c r="Z96" s="81"/>
      <c r="AA96" s="80"/>
      <c r="AB96" s="75"/>
      <c r="AC96" s="76"/>
      <c r="AD96" s="74"/>
      <c r="AE96" s="76"/>
      <c r="AF96" s="74"/>
      <c r="AG96" s="75"/>
      <c r="AH96" s="75"/>
      <c r="AI96" s="75"/>
      <c r="AJ96" s="76"/>
      <c r="AK96" s="74"/>
      <c r="AL96" s="75"/>
      <c r="AM96" s="75"/>
      <c r="AN96" s="75"/>
      <c r="AO96" s="75"/>
      <c r="AP96" s="75"/>
      <c r="AQ96" s="75"/>
      <c r="AR96" s="75"/>
      <c r="AS96" s="75"/>
      <c r="AT96" s="76"/>
      <c r="AU96" s="74"/>
      <c r="AV96" s="75"/>
      <c r="AW96" s="75"/>
      <c r="AX96" s="75"/>
      <c r="AY96" s="75"/>
      <c r="AZ96" s="81"/>
    </row>
    <row r="97" spans="1:52" ht="27" customHeight="1" x14ac:dyDescent="0.2">
      <c r="A97" s="80"/>
      <c r="B97" s="75"/>
      <c r="C97" s="76"/>
      <c r="D97" s="74"/>
      <c r="E97" s="76"/>
      <c r="F97" s="74"/>
      <c r="G97" s="75"/>
      <c r="H97" s="75"/>
      <c r="I97" s="75"/>
      <c r="J97" s="76"/>
      <c r="K97" s="74"/>
      <c r="L97" s="75"/>
      <c r="M97" s="75"/>
      <c r="N97" s="75"/>
      <c r="O97" s="75"/>
      <c r="P97" s="75"/>
      <c r="Q97" s="75"/>
      <c r="R97" s="75"/>
      <c r="S97" s="75"/>
      <c r="T97" s="76"/>
      <c r="U97" s="74"/>
      <c r="V97" s="75"/>
      <c r="W97" s="75"/>
      <c r="X97" s="75"/>
      <c r="Y97" s="75"/>
      <c r="Z97" s="81"/>
      <c r="AA97" s="80"/>
      <c r="AB97" s="75"/>
      <c r="AC97" s="76"/>
      <c r="AD97" s="74"/>
      <c r="AE97" s="76"/>
      <c r="AF97" s="74"/>
      <c r="AG97" s="75"/>
      <c r="AH97" s="75"/>
      <c r="AI97" s="75"/>
      <c r="AJ97" s="76"/>
      <c r="AK97" s="74"/>
      <c r="AL97" s="75"/>
      <c r="AM97" s="75"/>
      <c r="AN97" s="75"/>
      <c r="AO97" s="75"/>
      <c r="AP97" s="75"/>
      <c r="AQ97" s="75"/>
      <c r="AR97" s="75"/>
      <c r="AS97" s="75"/>
      <c r="AT97" s="76"/>
      <c r="AU97" s="74"/>
      <c r="AV97" s="75"/>
      <c r="AW97" s="75"/>
      <c r="AX97" s="75"/>
      <c r="AY97" s="75"/>
      <c r="AZ97" s="81"/>
    </row>
    <row r="98" spans="1:52" ht="27" customHeight="1" x14ac:dyDescent="0.2">
      <c r="A98" s="80"/>
      <c r="B98" s="75"/>
      <c r="C98" s="76"/>
      <c r="D98" s="74"/>
      <c r="E98" s="76"/>
      <c r="F98" s="74"/>
      <c r="G98" s="75"/>
      <c r="H98" s="75"/>
      <c r="I98" s="75"/>
      <c r="J98" s="76"/>
      <c r="K98" s="74"/>
      <c r="L98" s="75"/>
      <c r="M98" s="75"/>
      <c r="N98" s="75"/>
      <c r="O98" s="75"/>
      <c r="P98" s="75"/>
      <c r="Q98" s="75"/>
      <c r="R98" s="75"/>
      <c r="S98" s="75"/>
      <c r="T98" s="76"/>
      <c r="U98" s="74"/>
      <c r="V98" s="75"/>
      <c r="W98" s="75"/>
      <c r="X98" s="75"/>
      <c r="Y98" s="75"/>
      <c r="Z98" s="81"/>
      <c r="AA98" s="80"/>
      <c r="AB98" s="75"/>
      <c r="AC98" s="76"/>
      <c r="AD98" s="74"/>
      <c r="AE98" s="76"/>
      <c r="AF98" s="74"/>
      <c r="AG98" s="75"/>
      <c r="AH98" s="75"/>
      <c r="AI98" s="75"/>
      <c r="AJ98" s="76"/>
      <c r="AK98" s="74"/>
      <c r="AL98" s="75"/>
      <c r="AM98" s="75"/>
      <c r="AN98" s="75"/>
      <c r="AO98" s="75"/>
      <c r="AP98" s="75"/>
      <c r="AQ98" s="75"/>
      <c r="AR98" s="75"/>
      <c r="AS98" s="75"/>
      <c r="AT98" s="76"/>
      <c r="AU98" s="74"/>
      <c r="AV98" s="75"/>
      <c r="AW98" s="75"/>
      <c r="AX98" s="75"/>
      <c r="AY98" s="75"/>
      <c r="AZ98" s="81"/>
    </row>
    <row r="99" spans="1:52" ht="27" customHeight="1" x14ac:dyDescent="0.2">
      <c r="A99" s="80"/>
      <c r="B99" s="75"/>
      <c r="C99" s="76"/>
      <c r="D99" s="74"/>
      <c r="E99" s="76"/>
      <c r="F99" s="74"/>
      <c r="G99" s="75"/>
      <c r="H99" s="75"/>
      <c r="I99" s="75"/>
      <c r="J99" s="76"/>
      <c r="K99" s="74"/>
      <c r="L99" s="75"/>
      <c r="M99" s="75"/>
      <c r="N99" s="75"/>
      <c r="O99" s="75"/>
      <c r="P99" s="75"/>
      <c r="Q99" s="75"/>
      <c r="R99" s="75"/>
      <c r="S99" s="75"/>
      <c r="T99" s="76"/>
      <c r="U99" s="74"/>
      <c r="V99" s="75"/>
      <c r="W99" s="75"/>
      <c r="X99" s="75"/>
      <c r="Y99" s="75"/>
      <c r="Z99" s="81"/>
      <c r="AA99" s="80"/>
      <c r="AB99" s="75"/>
      <c r="AC99" s="76"/>
      <c r="AD99" s="74"/>
      <c r="AE99" s="76"/>
      <c r="AF99" s="74"/>
      <c r="AG99" s="75"/>
      <c r="AH99" s="75"/>
      <c r="AI99" s="75"/>
      <c r="AJ99" s="76"/>
      <c r="AK99" s="74"/>
      <c r="AL99" s="75"/>
      <c r="AM99" s="75"/>
      <c r="AN99" s="75"/>
      <c r="AO99" s="75"/>
      <c r="AP99" s="75"/>
      <c r="AQ99" s="75"/>
      <c r="AR99" s="75"/>
      <c r="AS99" s="75"/>
      <c r="AT99" s="76"/>
      <c r="AU99" s="74"/>
      <c r="AV99" s="75"/>
      <c r="AW99" s="75"/>
      <c r="AX99" s="75"/>
      <c r="AY99" s="75"/>
      <c r="AZ99" s="81"/>
    </row>
    <row r="100" spans="1:52" ht="26.25" customHeight="1" x14ac:dyDescent="0.2">
      <c r="A100" s="80"/>
      <c r="B100" s="75"/>
      <c r="C100" s="76"/>
      <c r="D100" s="74"/>
      <c r="E100" s="76"/>
      <c r="F100" s="74"/>
      <c r="G100" s="75"/>
      <c r="H100" s="75"/>
      <c r="I100" s="75"/>
      <c r="J100" s="76"/>
      <c r="K100" s="74"/>
      <c r="L100" s="75"/>
      <c r="M100" s="75"/>
      <c r="N100" s="75"/>
      <c r="O100" s="75"/>
      <c r="P100" s="75"/>
      <c r="Q100" s="75"/>
      <c r="R100" s="75"/>
      <c r="S100" s="75"/>
      <c r="T100" s="76"/>
      <c r="U100" s="74"/>
      <c r="V100" s="75"/>
      <c r="W100" s="75"/>
      <c r="X100" s="75"/>
      <c r="Y100" s="75"/>
      <c r="Z100" s="81"/>
      <c r="AA100" s="80"/>
      <c r="AB100" s="75"/>
      <c r="AC100" s="76"/>
      <c r="AD100" s="74"/>
      <c r="AE100" s="76"/>
      <c r="AF100" s="74"/>
      <c r="AG100" s="75"/>
      <c r="AH100" s="75"/>
      <c r="AI100" s="75"/>
      <c r="AJ100" s="76"/>
      <c r="AK100" s="74"/>
      <c r="AL100" s="75"/>
      <c r="AM100" s="75"/>
      <c r="AN100" s="75"/>
      <c r="AO100" s="75"/>
      <c r="AP100" s="75"/>
      <c r="AQ100" s="75"/>
      <c r="AR100" s="75"/>
      <c r="AS100" s="75"/>
      <c r="AT100" s="76"/>
      <c r="AU100" s="74"/>
      <c r="AV100" s="75"/>
      <c r="AW100" s="75"/>
      <c r="AX100" s="75"/>
      <c r="AY100" s="75"/>
      <c r="AZ100" s="81"/>
    </row>
    <row r="101" spans="1:52" ht="26.25" customHeight="1" x14ac:dyDescent="0.2">
      <c r="A101" s="80"/>
      <c r="B101" s="75"/>
      <c r="C101" s="76"/>
      <c r="D101" s="74"/>
      <c r="E101" s="76"/>
      <c r="F101" s="74"/>
      <c r="G101" s="75"/>
      <c r="H101" s="75"/>
      <c r="I101" s="75"/>
      <c r="J101" s="76"/>
      <c r="K101" s="74"/>
      <c r="L101" s="75"/>
      <c r="M101" s="75"/>
      <c r="N101" s="75"/>
      <c r="O101" s="75"/>
      <c r="P101" s="75"/>
      <c r="Q101" s="75"/>
      <c r="R101" s="75"/>
      <c r="S101" s="75"/>
      <c r="T101" s="76"/>
      <c r="U101" s="74"/>
      <c r="V101" s="75"/>
      <c r="W101" s="75"/>
      <c r="X101" s="75"/>
      <c r="Y101" s="75"/>
      <c r="Z101" s="81"/>
      <c r="AA101" s="80"/>
      <c r="AB101" s="75"/>
      <c r="AC101" s="76"/>
      <c r="AD101" s="74"/>
      <c r="AE101" s="76"/>
      <c r="AF101" s="74"/>
      <c r="AG101" s="75"/>
      <c r="AH101" s="75"/>
      <c r="AI101" s="75"/>
      <c r="AJ101" s="76"/>
      <c r="AK101" s="74"/>
      <c r="AL101" s="75"/>
      <c r="AM101" s="75"/>
      <c r="AN101" s="75"/>
      <c r="AO101" s="75"/>
      <c r="AP101" s="75"/>
      <c r="AQ101" s="75"/>
      <c r="AR101" s="75"/>
      <c r="AS101" s="75"/>
      <c r="AT101" s="76"/>
      <c r="AU101" s="74"/>
      <c r="AV101" s="75"/>
      <c r="AW101" s="75"/>
      <c r="AX101" s="75"/>
      <c r="AY101" s="75"/>
      <c r="AZ101" s="81"/>
    </row>
    <row r="102" spans="1:52" ht="26.25" customHeight="1" x14ac:dyDescent="0.2">
      <c r="A102" s="80"/>
      <c r="B102" s="75"/>
      <c r="C102" s="76"/>
      <c r="D102" s="74"/>
      <c r="E102" s="76"/>
      <c r="F102" s="74"/>
      <c r="G102" s="75"/>
      <c r="H102" s="75"/>
      <c r="I102" s="75"/>
      <c r="J102" s="76"/>
      <c r="K102" s="74"/>
      <c r="L102" s="75"/>
      <c r="M102" s="75"/>
      <c r="N102" s="75"/>
      <c r="O102" s="75"/>
      <c r="P102" s="75"/>
      <c r="Q102" s="75"/>
      <c r="R102" s="75"/>
      <c r="S102" s="75"/>
      <c r="T102" s="76"/>
      <c r="U102" s="74"/>
      <c r="V102" s="75"/>
      <c r="W102" s="75"/>
      <c r="X102" s="75"/>
      <c r="Y102" s="75"/>
      <c r="Z102" s="81"/>
      <c r="AA102" s="80"/>
      <c r="AB102" s="75"/>
      <c r="AC102" s="76"/>
      <c r="AD102" s="74"/>
      <c r="AE102" s="76"/>
      <c r="AF102" s="74"/>
      <c r="AG102" s="75"/>
      <c r="AH102" s="75"/>
      <c r="AI102" s="75"/>
      <c r="AJ102" s="76"/>
      <c r="AK102" s="74"/>
      <c r="AL102" s="75"/>
      <c r="AM102" s="75"/>
      <c r="AN102" s="75"/>
      <c r="AO102" s="75"/>
      <c r="AP102" s="75"/>
      <c r="AQ102" s="75"/>
      <c r="AR102" s="75"/>
      <c r="AS102" s="75"/>
      <c r="AT102" s="76"/>
      <c r="AU102" s="74"/>
      <c r="AV102" s="75"/>
      <c r="AW102" s="75"/>
      <c r="AX102" s="75"/>
      <c r="AY102" s="75"/>
      <c r="AZ102" s="81"/>
    </row>
    <row r="103" spans="1:52" ht="26.25" customHeight="1" x14ac:dyDescent="0.2">
      <c r="A103" s="80"/>
      <c r="B103" s="75"/>
      <c r="C103" s="76"/>
      <c r="D103" s="74"/>
      <c r="E103" s="76"/>
      <c r="F103" s="74"/>
      <c r="G103" s="75"/>
      <c r="H103" s="75"/>
      <c r="I103" s="75"/>
      <c r="J103" s="76"/>
      <c r="K103" s="74"/>
      <c r="L103" s="75"/>
      <c r="M103" s="75"/>
      <c r="N103" s="75"/>
      <c r="O103" s="75"/>
      <c r="P103" s="75"/>
      <c r="Q103" s="75"/>
      <c r="R103" s="75"/>
      <c r="S103" s="75"/>
      <c r="T103" s="76"/>
      <c r="U103" s="74"/>
      <c r="V103" s="75"/>
      <c r="W103" s="75"/>
      <c r="X103" s="75"/>
      <c r="Y103" s="75"/>
      <c r="Z103" s="81"/>
      <c r="AA103" s="80"/>
      <c r="AB103" s="75"/>
      <c r="AC103" s="76"/>
      <c r="AD103" s="74"/>
      <c r="AE103" s="76"/>
      <c r="AF103" s="74"/>
      <c r="AG103" s="75"/>
      <c r="AH103" s="75"/>
      <c r="AI103" s="75"/>
      <c r="AJ103" s="76"/>
      <c r="AK103" s="74"/>
      <c r="AL103" s="75"/>
      <c r="AM103" s="75"/>
      <c r="AN103" s="75"/>
      <c r="AO103" s="75"/>
      <c r="AP103" s="75"/>
      <c r="AQ103" s="75"/>
      <c r="AR103" s="75"/>
      <c r="AS103" s="75"/>
      <c r="AT103" s="76"/>
      <c r="AU103" s="74"/>
      <c r="AV103" s="75"/>
      <c r="AW103" s="75"/>
      <c r="AX103" s="75"/>
      <c r="AY103" s="75"/>
      <c r="AZ103" s="81"/>
    </row>
    <row r="104" spans="1:52" ht="26.25" customHeight="1" x14ac:dyDescent="0.2">
      <c r="A104" s="80"/>
      <c r="B104" s="75"/>
      <c r="C104" s="76"/>
      <c r="D104" s="74"/>
      <c r="E104" s="76"/>
      <c r="F104" s="74"/>
      <c r="G104" s="75"/>
      <c r="H104" s="75"/>
      <c r="I104" s="75"/>
      <c r="J104" s="76"/>
      <c r="K104" s="74"/>
      <c r="L104" s="75"/>
      <c r="M104" s="75"/>
      <c r="N104" s="75"/>
      <c r="O104" s="75"/>
      <c r="P104" s="75"/>
      <c r="Q104" s="75"/>
      <c r="R104" s="75"/>
      <c r="S104" s="75"/>
      <c r="T104" s="76"/>
      <c r="U104" s="74"/>
      <c r="V104" s="75"/>
      <c r="W104" s="75"/>
      <c r="X104" s="75"/>
      <c r="Y104" s="75"/>
      <c r="Z104" s="81"/>
      <c r="AA104" s="80"/>
      <c r="AB104" s="75"/>
      <c r="AC104" s="76"/>
      <c r="AD104" s="74"/>
      <c r="AE104" s="76"/>
      <c r="AF104" s="74"/>
      <c r="AG104" s="75"/>
      <c r="AH104" s="75"/>
      <c r="AI104" s="75"/>
      <c r="AJ104" s="76"/>
      <c r="AK104" s="74"/>
      <c r="AL104" s="75"/>
      <c r="AM104" s="75"/>
      <c r="AN104" s="75"/>
      <c r="AO104" s="75"/>
      <c r="AP104" s="75"/>
      <c r="AQ104" s="75"/>
      <c r="AR104" s="75"/>
      <c r="AS104" s="75"/>
      <c r="AT104" s="76"/>
      <c r="AU104" s="74"/>
      <c r="AV104" s="75"/>
      <c r="AW104" s="75"/>
      <c r="AX104" s="75"/>
      <c r="AY104" s="75"/>
      <c r="AZ104" s="81"/>
    </row>
    <row r="105" spans="1:52" ht="26.25" customHeight="1" x14ac:dyDescent="0.2">
      <c r="A105" s="80"/>
      <c r="B105" s="75"/>
      <c r="C105" s="76"/>
      <c r="D105" s="74"/>
      <c r="E105" s="76"/>
      <c r="F105" s="74"/>
      <c r="G105" s="75"/>
      <c r="H105" s="75"/>
      <c r="I105" s="75"/>
      <c r="J105" s="76"/>
      <c r="K105" s="74"/>
      <c r="L105" s="75"/>
      <c r="M105" s="75"/>
      <c r="N105" s="75"/>
      <c r="O105" s="75"/>
      <c r="P105" s="75"/>
      <c r="Q105" s="75"/>
      <c r="R105" s="75"/>
      <c r="S105" s="75"/>
      <c r="T105" s="76"/>
      <c r="U105" s="74"/>
      <c r="V105" s="75"/>
      <c r="W105" s="75"/>
      <c r="X105" s="75"/>
      <c r="Y105" s="75"/>
      <c r="Z105" s="81"/>
      <c r="AA105" s="80"/>
      <c r="AB105" s="75"/>
      <c r="AC105" s="76"/>
      <c r="AD105" s="74"/>
      <c r="AE105" s="76"/>
      <c r="AF105" s="74"/>
      <c r="AG105" s="75"/>
      <c r="AH105" s="75"/>
      <c r="AI105" s="75"/>
      <c r="AJ105" s="76"/>
      <c r="AK105" s="74"/>
      <c r="AL105" s="75"/>
      <c r="AM105" s="75"/>
      <c r="AN105" s="75"/>
      <c r="AO105" s="75"/>
      <c r="AP105" s="75"/>
      <c r="AQ105" s="75"/>
      <c r="AR105" s="75"/>
      <c r="AS105" s="75"/>
      <c r="AT105" s="76"/>
      <c r="AU105" s="74"/>
      <c r="AV105" s="75"/>
      <c r="AW105" s="75"/>
      <c r="AX105" s="75"/>
      <c r="AY105" s="75"/>
      <c r="AZ105" s="81"/>
    </row>
    <row r="106" spans="1:52" ht="26.25" customHeight="1" x14ac:dyDescent="0.2">
      <c r="A106" s="84"/>
      <c r="B106" s="78"/>
      <c r="C106" s="79"/>
      <c r="D106" s="77"/>
      <c r="E106" s="79"/>
      <c r="F106" s="77"/>
      <c r="G106" s="78"/>
      <c r="H106" s="78"/>
      <c r="I106" s="78"/>
      <c r="J106" s="79"/>
      <c r="K106" s="77"/>
      <c r="L106" s="78"/>
      <c r="M106" s="78"/>
      <c r="N106" s="78"/>
      <c r="O106" s="78"/>
      <c r="P106" s="78"/>
      <c r="Q106" s="78"/>
      <c r="R106" s="78"/>
      <c r="S106" s="78"/>
      <c r="T106" s="79"/>
      <c r="U106" s="77"/>
      <c r="V106" s="78"/>
      <c r="W106" s="78"/>
      <c r="X106" s="78"/>
      <c r="Y106" s="78"/>
      <c r="Z106" s="85"/>
      <c r="AA106" s="84"/>
      <c r="AB106" s="78"/>
      <c r="AC106" s="79"/>
      <c r="AD106" s="77"/>
      <c r="AE106" s="79"/>
      <c r="AF106" s="77"/>
      <c r="AG106" s="78"/>
      <c r="AH106" s="78"/>
      <c r="AI106" s="78"/>
      <c r="AJ106" s="79"/>
      <c r="AK106" s="77"/>
      <c r="AL106" s="78"/>
      <c r="AM106" s="78"/>
      <c r="AN106" s="78"/>
      <c r="AO106" s="78"/>
      <c r="AP106" s="78"/>
      <c r="AQ106" s="78"/>
      <c r="AR106" s="78"/>
      <c r="AS106" s="78"/>
      <c r="AT106" s="79"/>
      <c r="AU106" s="77"/>
      <c r="AV106" s="78"/>
      <c r="AW106" s="78"/>
      <c r="AX106" s="78"/>
      <c r="AY106" s="78"/>
      <c r="AZ106" s="85"/>
    </row>
  </sheetData>
  <mergeCells count="189">
    <mergeCell ref="AO30:AT33"/>
    <mergeCell ref="AU30:AZ33"/>
    <mergeCell ref="AG34:AN37"/>
    <mergeCell ref="AU42:AZ45"/>
    <mergeCell ref="A34:C37"/>
    <mergeCell ref="D34:F37"/>
    <mergeCell ref="G34:N37"/>
    <mergeCell ref="O34:T37"/>
    <mergeCell ref="U34:Z37"/>
    <mergeCell ref="AA34:AC37"/>
    <mergeCell ref="AD30:AF33"/>
    <mergeCell ref="O10:T13"/>
    <mergeCell ref="AA10:AC13"/>
    <mergeCell ref="AA14:AC17"/>
    <mergeCell ref="AA18:AC21"/>
    <mergeCell ref="AA26:AC29"/>
    <mergeCell ref="A42:C45"/>
    <mergeCell ref="D42:F45"/>
    <mergeCell ref="G42:N45"/>
    <mergeCell ref="O42:T45"/>
    <mergeCell ref="U42:Z45"/>
    <mergeCell ref="AA42:AC45"/>
    <mergeCell ref="A38:C41"/>
    <mergeCell ref="D38:F41"/>
    <mergeCell ref="G38:N41"/>
    <mergeCell ref="O38:T41"/>
    <mergeCell ref="U38:Z41"/>
    <mergeCell ref="AA38:AC41"/>
    <mergeCell ref="A30:C33"/>
    <mergeCell ref="D30:F33"/>
    <mergeCell ref="G30:N33"/>
    <mergeCell ref="O30:T33"/>
    <mergeCell ref="U30:Z33"/>
    <mergeCell ref="AA30:AC33"/>
    <mergeCell ref="O22:T25"/>
    <mergeCell ref="A14:C17"/>
    <mergeCell ref="G14:N17"/>
    <mergeCell ref="U14:Z17"/>
    <mergeCell ref="O14:T17"/>
    <mergeCell ref="AD26:AF29"/>
    <mergeCell ref="W1:AD1"/>
    <mergeCell ref="AS1:AZ1"/>
    <mergeCell ref="F8:M8"/>
    <mergeCell ref="AN8:AR8"/>
    <mergeCell ref="B8:E8"/>
    <mergeCell ref="S8:Z8"/>
    <mergeCell ref="AF8:AM8"/>
    <mergeCell ref="I2:K2"/>
    <mergeCell ref="L2:P2"/>
    <mergeCell ref="N5:AA5"/>
    <mergeCell ref="T2:X2"/>
    <mergeCell ref="AB2:AH2"/>
    <mergeCell ref="AI2:AK2"/>
    <mergeCell ref="AM2:AR2"/>
    <mergeCell ref="AT2:AZ2"/>
    <mergeCell ref="A2:C2"/>
    <mergeCell ref="D2:H2"/>
    <mergeCell ref="Y2:AA2"/>
    <mergeCell ref="Q2:S2"/>
    <mergeCell ref="A4:AZ4"/>
    <mergeCell ref="AQ5:AZ5"/>
    <mergeCell ref="A5:M5"/>
    <mergeCell ref="N8:R8"/>
    <mergeCell ref="A18:C21"/>
    <mergeCell ref="A22:C25"/>
    <mergeCell ref="A26:C29"/>
    <mergeCell ref="AU10:AZ13"/>
    <mergeCell ref="AD10:AF13"/>
    <mergeCell ref="AG10:AN13"/>
    <mergeCell ref="AO10:AT13"/>
    <mergeCell ref="AD14:AF17"/>
    <mergeCell ref="AG14:AN17"/>
    <mergeCell ref="D14:F17"/>
    <mergeCell ref="U22:Z25"/>
    <mergeCell ref="U10:Z13"/>
    <mergeCell ref="G10:N13"/>
    <mergeCell ref="A10:C13"/>
    <mergeCell ref="AO14:AT17"/>
    <mergeCell ref="AO22:AT25"/>
    <mergeCell ref="D10:F13"/>
    <mergeCell ref="AQ6:AZ7"/>
    <mergeCell ref="U9:Z9"/>
    <mergeCell ref="AB5:AP5"/>
    <mergeCell ref="AB6:AP7"/>
    <mergeCell ref="AU9:AZ9"/>
    <mergeCell ref="A6:AA7"/>
    <mergeCell ref="AS8:AZ8"/>
    <mergeCell ref="AA8:AE8"/>
    <mergeCell ref="AD9:AF9"/>
    <mergeCell ref="AG9:AN9"/>
    <mergeCell ref="D9:F9"/>
    <mergeCell ref="AO9:AT9"/>
    <mergeCell ref="AA9:AC9"/>
    <mergeCell ref="G9:N9"/>
    <mergeCell ref="O9:T9"/>
    <mergeCell ref="A9:C9"/>
    <mergeCell ref="AU14:AZ17"/>
    <mergeCell ref="AU18:AZ21"/>
    <mergeCell ref="G26:N29"/>
    <mergeCell ref="U18:Z21"/>
    <mergeCell ref="AU22:AZ25"/>
    <mergeCell ref="AU26:AZ29"/>
    <mergeCell ref="O18:T21"/>
    <mergeCell ref="G22:N25"/>
    <mergeCell ref="AG26:AN29"/>
    <mergeCell ref="AO26:AT29"/>
    <mergeCell ref="AD22:AF25"/>
    <mergeCell ref="AU46:AZ49"/>
    <mergeCell ref="D18:F21"/>
    <mergeCell ref="AO46:AT49"/>
    <mergeCell ref="AD18:AF21"/>
    <mergeCell ref="AG18:AN21"/>
    <mergeCell ref="AO18:AT21"/>
    <mergeCell ref="AG22:AN25"/>
    <mergeCell ref="D22:F25"/>
    <mergeCell ref="D26:F29"/>
    <mergeCell ref="U26:Z29"/>
    <mergeCell ref="AD42:AF45"/>
    <mergeCell ref="G18:N21"/>
    <mergeCell ref="O26:T29"/>
    <mergeCell ref="AD34:AF37"/>
    <mergeCell ref="AA22:AC25"/>
    <mergeCell ref="AU34:AZ37"/>
    <mergeCell ref="AD38:AF41"/>
    <mergeCell ref="AG38:AN41"/>
    <mergeCell ref="AO38:AT41"/>
    <mergeCell ref="AO34:AT37"/>
    <mergeCell ref="AU38:AZ41"/>
    <mergeCell ref="AG42:AN45"/>
    <mergeCell ref="AO42:AT45"/>
    <mergeCell ref="AG30:AN33"/>
    <mergeCell ref="AG50:AN53"/>
    <mergeCell ref="AO50:AT53"/>
    <mergeCell ref="A46:C49"/>
    <mergeCell ref="D46:F49"/>
    <mergeCell ref="G46:N49"/>
    <mergeCell ref="O46:T49"/>
    <mergeCell ref="U46:Z49"/>
    <mergeCell ref="AA46:AC49"/>
    <mergeCell ref="AD46:AF49"/>
    <mergeCell ref="AG46:AN49"/>
    <mergeCell ref="O58:T61"/>
    <mergeCell ref="U58:Z61"/>
    <mergeCell ref="AA58:AC61"/>
    <mergeCell ref="AD58:AF61"/>
    <mergeCell ref="AG58:AN61"/>
    <mergeCell ref="AO58:AT61"/>
    <mergeCell ref="AU50:AZ53"/>
    <mergeCell ref="A54:C57"/>
    <mergeCell ref="D54:F57"/>
    <mergeCell ref="G54:N57"/>
    <mergeCell ref="O54:T57"/>
    <mergeCell ref="U54:Z57"/>
    <mergeCell ref="AA54:AC57"/>
    <mergeCell ref="AD54:AF57"/>
    <mergeCell ref="AG54:AN57"/>
    <mergeCell ref="AO54:AT57"/>
    <mergeCell ref="AU54:AZ57"/>
    <mergeCell ref="A50:C53"/>
    <mergeCell ref="D50:F53"/>
    <mergeCell ref="G50:N53"/>
    <mergeCell ref="O50:T53"/>
    <mergeCell ref="U50:Z53"/>
    <mergeCell ref="AA50:AC53"/>
    <mergeCell ref="AD50:AF53"/>
    <mergeCell ref="AO66:AT69"/>
    <mergeCell ref="AU58:AZ61"/>
    <mergeCell ref="A62:C65"/>
    <mergeCell ref="D62:F65"/>
    <mergeCell ref="G62:N65"/>
    <mergeCell ref="O62:T65"/>
    <mergeCell ref="U62:Z65"/>
    <mergeCell ref="AA62:AC65"/>
    <mergeCell ref="AD62:AF65"/>
    <mergeCell ref="AG62:AN65"/>
    <mergeCell ref="AU66:AZ69"/>
    <mergeCell ref="AU62:AZ65"/>
    <mergeCell ref="A66:C69"/>
    <mergeCell ref="D66:F69"/>
    <mergeCell ref="G66:N69"/>
    <mergeCell ref="O66:T69"/>
    <mergeCell ref="U66:Z69"/>
    <mergeCell ref="AA66:AC69"/>
    <mergeCell ref="AD66:AF69"/>
    <mergeCell ref="AG66:AN69"/>
    <mergeCell ref="AO62:AT65"/>
    <mergeCell ref="A58:C61"/>
    <mergeCell ref="D58:F61"/>
    <mergeCell ref="G58:N61"/>
  </mergeCells>
  <phoneticPr fontId="2"/>
  <printOptions horizontalCentered="1"/>
  <pageMargins left="0.78740157480314965" right="0.39370078740157483" top="0.78740157480314965" bottom="0.78740157480314965" header="0.51181102362204722" footer="0.51181102362204722"/>
  <pageSetup paperSize="8" orientation="landscape" r:id="rId1"/>
  <headerFooter alignWithMargins="0">
    <oddHeader>&amp;Lトンネルカルテ様式－５</oddHeader>
  </headerFooter>
  <rowBreaks count="1" manualBreakCount="1">
    <brk id="29" max="51" man="1"/>
  </rowBreaks>
  <colBreaks count="1" manualBreakCount="1">
    <brk id="52" max="41"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O41"/>
  <sheetViews>
    <sheetView view="pageBreakPreview" topLeftCell="A4" zoomScaleNormal="115" zoomScaleSheetLayoutView="100" workbookViewId="0">
      <selection activeCell="K19" sqref="K19:O19"/>
    </sheetView>
  </sheetViews>
  <sheetFormatPr defaultColWidth="9" defaultRowHeight="13.2" x14ac:dyDescent="0.2"/>
  <cols>
    <col min="1" max="1" width="6" style="1" customWidth="1"/>
    <col min="2" max="2" width="4.33203125" style="1" customWidth="1"/>
    <col min="3" max="3" width="8.33203125" style="1" customWidth="1"/>
    <col min="4" max="5" width="9" style="1"/>
    <col min="6" max="6" width="11.77734375" style="1" customWidth="1"/>
    <col min="7" max="7" width="9" style="1" bestFit="1"/>
    <col min="8" max="8" width="10.33203125" style="1" customWidth="1"/>
    <col min="9" max="9" width="14.6640625" style="1" customWidth="1"/>
    <col min="10" max="10" width="8" style="1" customWidth="1"/>
    <col min="11" max="11" width="11.77734375" style="1" customWidth="1"/>
    <col min="12" max="14" width="9" style="1"/>
    <col min="15" max="15" width="7.33203125" style="1" customWidth="1"/>
    <col min="16" max="16384" width="9" style="1"/>
  </cols>
  <sheetData>
    <row r="1" spans="1:15" ht="16.2" x14ac:dyDescent="0.2">
      <c r="A1" s="2158" t="s">
        <v>1094</v>
      </c>
      <c r="B1" s="2158"/>
      <c r="C1" s="2158"/>
      <c r="D1" s="2158"/>
      <c r="E1" s="2158"/>
      <c r="F1" s="2158"/>
      <c r="G1" s="2158"/>
      <c r="H1" s="2158"/>
      <c r="I1" s="2158"/>
      <c r="J1" s="2158"/>
      <c r="K1" s="2158"/>
      <c r="L1" s="2158"/>
      <c r="M1" s="2158"/>
      <c r="N1" s="2158"/>
      <c r="O1" s="2158"/>
    </row>
    <row r="2" spans="1:15" ht="6" customHeight="1" x14ac:dyDescent="0.2">
      <c r="A2" s="168"/>
      <c r="B2" s="168"/>
      <c r="C2" s="168"/>
      <c r="D2" s="168"/>
      <c r="E2" s="168"/>
      <c r="F2" s="168"/>
      <c r="G2" s="168"/>
      <c r="H2" s="168"/>
      <c r="I2" s="168"/>
      <c r="J2" s="168"/>
      <c r="K2" s="168"/>
      <c r="M2" s="168"/>
      <c r="N2" s="168"/>
    </row>
    <row r="3" spans="1:15" ht="18" customHeight="1" x14ac:dyDescent="0.2">
      <c r="A3" s="2159" t="s">
        <v>601</v>
      </c>
      <c r="B3" s="2159"/>
      <c r="C3" s="2160" t="s">
        <v>591</v>
      </c>
      <c r="D3" s="2160"/>
      <c r="E3" s="2160"/>
      <c r="F3" s="2160"/>
      <c r="G3" s="169" t="s">
        <v>602</v>
      </c>
      <c r="H3" s="169"/>
      <c r="I3" s="169"/>
      <c r="J3" s="169" t="s">
        <v>603</v>
      </c>
      <c r="K3" s="169"/>
      <c r="L3" s="169"/>
      <c r="M3" s="170"/>
      <c r="N3" s="170"/>
      <c r="O3" s="170"/>
    </row>
    <row r="4" spans="1:15" ht="14.25" customHeight="1" thickBot="1" x14ac:dyDescent="0.25">
      <c r="A4" s="65"/>
      <c r="B4" s="65"/>
      <c r="C4" s="171"/>
      <c r="D4" s="171"/>
      <c r="E4" s="171"/>
      <c r="F4" s="171"/>
      <c r="G4" s="65"/>
    </row>
    <row r="5" spans="1:15" ht="21.75" customHeight="1" thickBot="1" x14ac:dyDescent="0.25">
      <c r="A5" s="2161" t="s">
        <v>600</v>
      </c>
      <c r="B5" s="2150"/>
      <c r="C5" s="2150"/>
      <c r="D5" s="2150"/>
      <c r="E5" s="2150"/>
      <c r="F5" s="2150"/>
      <c r="G5" s="2150"/>
      <c r="H5" s="2150"/>
      <c r="I5" s="2150"/>
      <c r="J5" s="172" t="s">
        <v>592</v>
      </c>
      <c r="K5" s="2162" t="s">
        <v>80</v>
      </c>
      <c r="L5" s="2163"/>
      <c r="M5" s="2163"/>
      <c r="N5" s="2163"/>
      <c r="O5" s="2164"/>
    </row>
    <row r="6" spans="1:15" s="175" customFormat="1" ht="20.25" customHeight="1" thickTop="1" x14ac:dyDescent="0.2">
      <c r="A6" s="173" t="s">
        <v>593</v>
      </c>
      <c r="B6" s="187" t="s">
        <v>605</v>
      </c>
      <c r="C6" s="186"/>
      <c r="D6" s="186"/>
      <c r="E6" s="186"/>
      <c r="F6" s="186"/>
      <c r="G6" s="186"/>
      <c r="H6" s="186"/>
      <c r="I6" s="186"/>
      <c r="J6" s="174"/>
      <c r="K6" s="2165"/>
      <c r="L6" s="2166"/>
      <c r="M6" s="2166"/>
      <c r="N6" s="2166"/>
      <c r="O6" s="2167"/>
    </row>
    <row r="7" spans="1:15" s="175" customFormat="1" ht="20.25" customHeight="1" x14ac:dyDescent="0.2">
      <c r="A7" s="176" t="s">
        <v>599</v>
      </c>
      <c r="B7" s="188" t="s">
        <v>606</v>
      </c>
      <c r="C7" s="177"/>
      <c r="D7" s="177"/>
      <c r="E7" s="177"/>
      <c r="F7" s="177"/>
      <c r="G7" s="177"/>
      <c r="H7" s="177"/>
      <c r="I7" s="177"/>
      <c r="J7" s="178"/>
      <c r="K7" s="2168"/>
      <c r="L7" s="2169"/>
      <c r="M7" s="2169"/>
      <c r="N7" s="2169"/>
      <c r="O7" s="2170"/>
    </row>
    <row r="8" spans="1:15" s="175" customFormat="1" ht="20.25" customHeight="1" x14ac:dyDescent="0.2">
      <c r="A8" s="176" t="s">
        <v>594</v>
      </c>
      <c r="B8" s="188" t="s">
        <v>607</v>
      </c>
      <c r="C8" s="177"/>
      <c r="D8" s="177"/>
      <c r="E8" s="177"/>
      <c r="F8" s="177"/>
      <c r="G8" s="177"/>
      <c r="H8" s="177"/>
      <c r="I8" s="177"/>
      <c r="J8" s="178"/>
      <c r="K8" s="2168"/>
      <c r="L8" s="2169"/>
      <c r="M8" s="2169"/>
      <c r="N8" s="2169"/>
      <c r="O8" s="2170"/>
    </row>
    <row r="9" spans="1:15" s="175" customFormat="1" ht="20.25" customHeight="1" x14ac:dyDescent="0.2">
      <c r="A9" s="176" t="s">
        <v>595</v>
      </c>
      <c r="B9" s="189" t="s">
        <v>608</v>
      </c>
      <c r="C9" s="179"/>
      <c r="D9" s="179"/>
      <c r="E9" s="179"/>
      <c r="F9" s="179"/>
      <c r="G9" s="179"/>
      <c r="H9" s="177"/>
      <c r="I9" s="177"/>
      <c r="J9" s="178"/>
      <c r="K9" s="2168"/>
      <c r="L9" s="2169"/>
      <c r="M9" s="2169"/>
      <c r="N9" s="2169"/>
      <c r="O9" s="2170"/>
    </row>
    <row r="10" spans="1:15" s="175" customFormat="1" ht="20.25" customHeight="1" x14ac:dyDescent="0.2">
      <c r="A10" s="176" t="s">
        <v>596</v>
      </c>
      <c r="B10" s="190" t="s">
        <v>609</v>
      </c>
      <c r="C10" s="177"/>
      <c r="D10" s="177"/>
      <c r="E10" s="177"/>
      <c r="F10" s="177"/>
      <c r="G10" s="177"/>
      <c r="H10" s="179"/>
      <c r="I10" s="177"/>
      <c r="J10" s="178"/>
      <c r="K10" s="2168"/>
      <c r="L10" s="2169"/>
      <c r="M10" s="2169"/>
      <c r="N10" s="2169"/>
      <c r="O10" s="2170"/>
    </row>
    <row r="11" spans="1:15" s="175" customFormat="1" ht="20.25" customHeight="1" x14ac:dyDescent="0.2">
      <c r="A11" s="176" t="s">
        <v>597</v>
      </c>
      <c r="B11" s="188" t="s">
        <v>610</v>
      </c>
      <c r="C11" s="177"/>
      <c r="D11" s="177"/>
      <c r="E11" s="177"/>
      <c r="F11" s="177"/>
      <c r="G11" s="177"/>
      <c r="H11" s="177"/>
      <c r="I11" s="177"/>
      <c r="J11" s="178"/>
      <c r="K11" s="2168"/>
      <c r="L11" s="2169"/>
      <c r="M11" s="2169"/>
      <c r="N11" s="2169"/>
      <c r="O11" s="2170"/>
    </row>
    <row r="12" spans="1:15" s="175" customFormat="1" ht="20.25" customHeight="1" x14ac:dyDescent="0.2">
      <c r="A12" s="176" t="s">
        <v>598</v>
      </c>
      <c r="B12" s="188" t="s">
        <v>612</v>
      </c>
      <c r="C12" s="180"/>
      <c r="D12" s="180"/>
      <c r="E12" s="180"/>
      <c r="F12" s="180"/>
      <c r="G12" s="180"/>
      <c r="H12" s="177"/>
      <c r="I12" s="177"/>
      <c r="J12" s="178"/>
      <c r="K12" s="2168"/>
      <c r="L12" s="2169"/>
      <c r="M12" s="2169"/>
      <c r="N12" s="2169"/>
      <c r="O12" s="2170"/>
    </row>
    <row r="13" spans="1:15" s="175" customFormat="1" ht="20.25" customHeight="1" thickBot="1" x14ac:dyDescent="0.25">
      <c r="A13" s="181" t="s">
        <v>611</v>
      </c>
      <c r="B13" s="182" t="s">
        <v>604</v>
      </c>
      <c r="C13" s="183"/>
      <c r="D13" s="183"/>
      <c r="E13" s="183"/>
      <c r="F13" s="183"/>
      <c r="G13" s="183"/>
      <c r="H13" s="183"/>
      <c r="I13" s="183"/>
      <c r="J13" s="184"/>
      <c r="K13" s="2171"/>
      <c r="L13" s="2172"/>
      <c r="M13" s="2172"/>
      <c r="N13" s="2172"/>
      <c r="O13" s="2173"/>
    </row>
    <row r="14" spans="1:15" ht="12.75" customHeight="1" thickBot="1" x14ac:dyDescent="0.25"/>
    <row r="15" spans="1:15" ht="20.25" customHeight="1" thickBot="1" x14ac:dyDescent="0.25">
      <c r="A15" s="801"/>
      <c r="B15" s="801"/>
      <c r="C15" s="801"/>
      <c r="D15" s="801"/>
      <c r="E15" s="801"/>
      <c r="F15" s="801"/>
      <c r="G15" s="64"/>
      <c r="J15" s="193" t="s">
        <v>83</v>
      </c>
      <c r="K15" s="2149" t="s">
        <v>627</v>
      </c>
      <c r="L15" s="2150"/>
      <c r="M15" s="2150"/>
      <c r="N15" s="2150"/>
      <c r="O15" s="2151"/>
    </row>
    <row r="16" spans="1:15" ht="21" customHeight="1" thickTop="1" x14ac:dyDescent="0.2">
      <c r="A16" s="2145"/>
      <c r="B16" s="2145"/>
      <c r="C16" s="606"/>
      <c r="D16" s="606"/>
      <c r="E16" s="606"/>
      <c r="F16" s="606"/>
      <c r="G16" s="180"/>
      <c r="J16" s="194"/>
      <c r="K16" s="2152"/>
      <c r="L16" s="2153"/>
      <c r="M16" s="2153"/>
      <c r="N16" s="2153"/>
      <c r="O16" s="2154"/>
    </row>
    <row r="17" spans="1:15" ht="21" customHeight="1" x14ac:dyDescent="0.2">
      <c r="A17" s="2145"/>
      <c r="B17" s="2145"/>
      <c r="C17" s="606"/>
      <c r="D17" s="606"/>
      <c r="E17" s="606"/>
      <c r="F17" s="606"/>
      <c r="G17" s="180"/>
      <c r="J17" s="195"/>
      <c r="K17" s="2155"/>
      <c r="L17" s="2156"/>
      <c r="M17" s="2156"/>
      <c r="N17" s="2156"/>
      <c r="O17" s="2157"/>
    </row>
    <row r="18" spans="1:15" ht="21" customHeight="1" x14ac:dyDescent="0.2">
      <c r="A18" s="2145"/>
      <c r="B18" s="2145"/>
      <c r="C18" s="606"/>
      <c r="D18" s="606"/>
      <c r="E18" s="606"/>
      <c r="F18" s="606"/>
      <c r="G18" s="180"/>
      <c r="J18" s="195"/>
      <c r="K18" s="2155"/>
      <c r="L18" s="2156"/>
      <c r="M18" s="2156"/>
      <c r="N18" s="2156"/>
      <c r="O18" s="2157"/>
    </row>
    <row r="19" spans="1:15" ht="21" customHeight="1" x14ac:dyDescent="0.2">
      <c r="A19" s="2145"/>
      <c r="B19" s="2145"/>
      <c r="C19" s="606"/>
      <c r="D19" s="606"/>
      <c r="E19" s="606"/>
      <c r="F19" s="606"/>
      <c r="G19" s="180"/>
      <c r="J19" s="195"/>
      <c r="K19" s="2155"/>
      <c r="L19" s="2156"/>
      <c r="M19" s="2156"/>
      <c r="N19" s="2156"/>
      <c r="O19" s="2157"/>
    </row>
    <row r="20" spans="1:15" ht="21" customHeight="1" thickBot="1" x14ac:dyDescent="0.25">
      <c r="A20" s="2145"/>
      <c r="B20" s="2145"/>
      <c r="C20" s="606"/>
      <c r="D20" s="606"/>
      <c r="E20" s="606"/>
      <c r="F20" s="606"/>
      <c r="G20" s="180"/>
      <c r="J20" s="196"/>
      <c r="K20" s="2146"/>
      <c r="L20" s="2147"/>
      <c r="M20" s="2147"/>
      <c r="N20" s="2147"/>
      <c r="O20" s="2148"/>
    </row>
    <row r="21" spans="1:15" ht="8.25" customHeight="1" x14ac:dyDescent="0.2"/>
    <row r="31" spans="1:15" ht="15.75" customHeight="1" x14ac:dyDescent="0.2"/>
    <row r="32" spans="1:15" x14ac:dyDescent="0.2">
      <c r="A32" s="1" t="s">
        <v>626</v>
      </c>
    </row>
    <row r="37" spans="12:12" x14ac:dyDescent="0.2">
      <c r="L37" s="185"/>
    </row>
    <row r="41" spans="12:12" ht="18" customHeight="1" x14ac:dyDescent="0.2"/>
  </sheetData>
  <mergeCells count="26">
    <mergeCell ref="K6:O6"/>
    <mergeCell ref="K7:O7"/>
    <mergeCell ref="K8:O8"/>
    <mergeCell ref="K9:O9"/>
    <mergeCell ref="A18:B18"/>
    <mergeCell ref="K10:O10"/>
    <mergeCell ref="K11:O11"/>
    <mergeCell ref="K12:O12"/>
    <mergeCell ref="K13:O13"/>
    <mergeCell ref="A1:O1"/>
    <mergeCell ref="A3:B3"/>
    <mergeCell ref="C3:F3"/>
    <mergeCell ref="A5:I5"/>
    <mergeCell ref="K5:O5"/>
    <mergeCell ref="A20:B20"/>
    <mergeCell ref="A15:B15"/>
    <mergeCell ref="A16:B16"/>
    <mergeCell ref="A17:B17"/>
    <mergeCell ref="K20:O20"/>
    <mergeCell ref="K15:O15"/>
    <mergeCell ref="K16:O16"/>
    <mergeCell ref="K17:O17"/>
    <mergeCell ref="K18:O18"/>
    <mergeCell ref="K19:O19"/>
    <mergeCell ref="C15:F15"/>
    <mergeCell ref="A19:B19"/>
  </mergeCells>
  <phoneticPr fontId="2"/>
  <pageMargins left="0.59055118110236227" right="0.59055118110236227" top="0.78740157480314965" bottom="0.59055118110236227" header="0.51181102362204722" footer="0.51181102362204722"/>
  <pageSetup paperSize="9" orientation="landscape"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4"/>
  </sheetPr>
  <dimension ref="B1:BE114"/>
  <sheetViews>
    <sheetView view="pageBreakPreview" topLeftCell="A126" zoomScale="85" zoomScaleNormal="70" zoomScaleSheetLayoutView="85" workbookViewId="0">
      <selection activeCell="B68" sqref="B68"/>
    </sheetView>
  </sheetViews>
  <sheetFormatPr defaultColWidth="9" defaultRowHeight="13.2" x14ac:dyDescent="0.2"/>
  <cols>
    <col min="1" max="1" width="4.6640625" style="1" customWidth="1"/>
    <col min="2" max="2" width="14.109375" style="1" customWidth="1"/>
    <col min="3" max="3" width="17.88671875" style="1" customWidth="1"/>
    <col min="4" max="4" width="4" style="1" customWidth="1"/>
    <col min="5" max="5" width="13.6640625" style="1" customWidth="1"/>
    <col min="6" max="6" width="25.109375" style="1" customWidth="1"/>
    <col min="7" max="8" width="6.77734375" style="1" bestFit="1" customWidth="1"/>
    <col min="9" max="10" width="4.88671875" style="1" bestFit="1" customWidth="1"/>
    <col min="11" max="11" width="5.44140625" style="1" bestFit="1" customWidth="1"/>
    <col min="12" max="13" width="4.88671875" style="1" bestFit="1" customWidth="1"/>
    <col min="14" max="14" width="5.44140625" style="1" bestFit="1" customWidth="1"/>
    <col min="15" max="15" width="4.88671875" style="1" customWidth="1"/>
    <col min="16" max="16" width="42.77734375" style="1" customWidth="1"/>
    <col min="17" max="18" width="15" style="1" customWidth="1"/>
    <col min="19" max="19" width="5.33203125" style="1" customWidth="1"/>
    <col min="20" max="20" width="79.33203125" style="270" customWidth="1"/>
    <col min="21" max="21" width="14.33203125" style="270" customWidth="1"/>
    <col min="22" max="22" width="4.109375" style="270" customWidth="1"/>
    <col min="23" max="23" width="18.44140625" style="270" customWidth="1"/>
    <col min="24" max="24" width="15.44140625" style="270" bestFit="1" customWidth="1"/>
    <col min="25" max="25" width="12.33203125" style="270" bestFit="1" customWidth="1"/>
    <col min="26" max="26" width="15.44140625" style="270" bestFit="1" customWidth="1"/>
    <col min="27" max="27" width="14.6640625" style="270" bestFit="1" customWidth="1"/>
    <col min="28" max="29" width="11.44140625" style="270" customWidth="1"/>
    <col min="30" max="30" width="24.77734375" style="270" customWidth="1"/>
    <col min="31" max="31" width="30.44140625" style="270" bestFit="1" customWidth="1"/>
    <col min="32" max="32" width="11.44140625" style="270" customWidth="1"/>
    <col min="33" max="33" width="9" style="270"/>
    <col min="34" max="34" width="17.6640625" style="271" customWidth="1"/>
    <col min="35" max="36" width="5.6640625" style="271" bestFit="1" customWidth="1"/>
    <col min="37" max="38" width="3.88671875" style="271" bestFit="1" customWidth="1"/>
    <col min="39" max="39" width="4.6640625" style="271" bestFit="1" customWidth="1"/>
    <col min="40" max="41" width="3.88671875" style="271" bestFit="1" customWidth="1"/>
    <col min="42" max="42" width="4.6640625" style="271" bestFit="1" customWidth="1"/>
    <col min="43" max="43" width="12.6640625" style="271" customWidth="1"/>
    <col min="44" max="44" width="13.77734375" style="271" customWidth="1"/>
    <col min="45" max="45" width="9" style="271"/>
    <col min="46" max="46" width="15.6640625" style="271" customWidth="1"/>
    <col min="47" max="47" width="14.44140625" style="271" customWidth="1"/>
    <col min="48" max="48" width="5.77734375" style="271" bestFit="1" customWidth="1"/>
    <col min="49" max="49" width="8.21875" style="271" customWidth="1"/>
    <col min="50" max="50" width="9" style="271"/>
    <col min="51" max="51" width="4.6640625" style="270" customWidth="1"/>
    <col min="52" max="52" width="19" style="270" bestFit="1" customWidth="1"/>
    <col min="53" max="53" width="10.33203125" style="270" customWidth="1"/>
    <col min="54" max="54" width="8.44140625" style="270" customWidth="1"/>
    <col min="55" max="55" width="12.6640625" style="270" customWidth="1"/>
    <col min="56" max="56" width="3.109375" style="271" customWidth="1"/>
    <col min="57" max="57" width="21.88671875" style="271" customWidth="1"/>
    <col min="58" max="16384" width="9" style="1"/>
  </cols>
  <sheetData>
    <row r="1" spans="2:57" ht="8.25" customHeight="1" x14ac:dyDescent="0.2">
      <c r="T1" s="206"/>
      <c r="U1" s="311"/>
      <c r="V1" s="311"/>
      <c r="W1" s="311"/>
      <c r="X1" s="311"/>
      <c r="Y1" s="311"/>
      <c r="Z1" s="311"/>
      <c r="AA1" s="311"/>
      <c r="AB1" s="311"/>
      <c r="AC1" s="311"/>
      <c r="AD1" s="311"/>
      <c r="AE1" s="311"/>
      <c r="AF1" s="311"/>
      <c r="AG1" s="311"/>
      <c r="AY1" s="311"/>
      <c r="AZ1" s="311"/>
      <c r="BA1" s="311"/>
      <c r="BB1" s="311"/>
      <c r="BC1" s="311"/>
    </row>
    <row r="2" spans="2:57" ht="18.75" customHeight="1" x14ac:dyDescent="0.25">
      <c r="B2" s="485" t="s">
        <v>1026</v>
      </c>
      <c r="C2" s="268"/>
      <c r="E2" s="264" t="s">
        <v>1027</v>
      </c>
      <c r="P2" s="269" t="s">
        <v>1030</v>
      </c>
      <c r="T2" s="269"/>
      <c r="U2" s="311" t="s">
        <v>1019</v>
      </c>
      <c r="V2" s="311"/>
      <c r="W2" s="311"/>
      <c r="X2" s="311"/>
      <c r="Y2" s="311"/>
      <c r="Z2" s="311"/>
      <c r="AA2" s="311"/>
      <c r="AB2" s="311"/>
      <c r="AC2" s="311"/>
      <c r="AD2" s="311"/>
      <c r="AE2" s="311"/>
      <c r="AF2" s="311"/>
      <c r="AG2" s="311"/>
      <c r="AH2" s="287" t="s">
        <v>1031</v>
      </c>
      <c r="AI2" s="311"/>
      <c r="AJ2" s="311"/>
      <c r="AL2" s="311"/>
      <c r="AM2" s="312"/>
      <c r="AN2" s="311"/>
      <c r="AO2" s="311"/>
      <c r="AP2" s="311"/>
      <c r="AQ2" s="311"/>
      <c r="AR2" s="311"/>
      <c r="AS2" s="311"/>
      <c r="AV2" s="311"/>
      <c r="AW2" s="311"/>
      <c r="AX2" s="311"/>
      <c r="AY2" s="287" t="s">
        <v>1014</v>
      </c>
      <c r="AZ2" s="311"/>
      <c r="BA2" s="287"/>
      <c r="BB2" s="321"/>
      <c r="BC2" s="311"/>
    </row>
    <row r="3" spans="2:57" ht="19.8" thickBot="1" x14ac:dyDescent="0.25">
      <c r="B3" s="406" t="s">
        <v>1009</v>
      </c>
      <c r="C3" s="407" t="s">
        <v>1010</v>
      </c>
      <c r="D3" s="263"/>
      <c r="E3" s="406" t="s">
        <v>1009</v>
      </c>
      <c r="F3" s="484" t="s">
        <v>1010</v>
      </c>
      <c r="G3" s="810" t="s">
        <v>1028</v>
      </c>
      <c r="H3" s="811"/>
      <c r="I3" s="811"/>
      <c r="J3" s="811"/>
      <c r="K3" s="811"/>
      <c r="L3" s="811"/>
      <c r="M3" s="811"/>
      <c r="N3" s="812"/>
      <c r="P3" s="409" t="s">
        <v>1029</v>
      </c>
      <c r="T3" s="206"/>
      <c r="U3" s="273" t="str">
        <f>$W$3</f>
        <v>坑門工</v>
      </c>
      <c r="V3" s="311"/>
      <c r="W3" s="313" t="s">
        <v>84</v>
      </c>
      <c r="X3" s="313" t="s">
        <v>857</v>
      </c>
      <c r="Y3" s="313" t="s">
        <v>856</v>
      </c>
      <c r="Z3" s="313" t="s">
        <v>860</v>
      </c>
      <c r="AA3" s="313" t="s">
        <v>861</v>
      </c>
      <c r="AB3" s="313" t="s">
        <v>578</v>
      </c>
      <c r="AC3" s="313" t="s">
        <v>1050</v>
      </c>
      <c r="AD3" s="313" t="s">
        <v>977</v>
      </c>
      <c r="AE3" s="313" t="s">
        <v>978</v>
      </c>
      <c r="AF3" s="313" t="s">
        <v>931</v>
      </c>
      <c r="AG3" s="311"/>
      <c r="AH3" s="314" t="s">
        <v>106</v>
      </c>
      <c r="AI3" s="315" t="s">
        <v>881</v>
      </c>
      <c r="AJ3" s="316"/>
      <c r="AK3" s="316"/>
      <c r="AL3" s="316"/>
      <c r="AM3" s="316"/>
      <c r="AN3" s="316"/>
      <c r="AO3" s="316"/>
      <c r="AP3" s="317"/>
      <c r="AQ3" s="314" t="s">
        <v>87</v>
      </c>
      <c r="AR3" s="314" t="s">
        <v>879</v>
      </c>
      <c r="AS3" s="311"/>
      <c r="AT3" s="805" t="s">
        <v>872</v>
      </c>
      <c r="AU3" s="806"/>
      <c r="AV3" s="311"/>
      <c r="AW3" s="311"/>
      <c r="AX3" s="311"/>
      <c r="AY3" s="323"/>
      <c r="AZ3" s="324"/>
      <c r="BA3" s="325" t="s">
        <v>1017</v>
      </c>
      <c r="BB3" s="326" t="s">
        <v>1015</v>
      </c>
      <c r="BC3" s="325" t="s">
        <v>1016</v>
      </c>
      <c r="BE3" s="311" t="s">
        <v>850</v>
      </c>
    </row>
    <row r="4" spans="2:57" ht="12.75" customHeight="1" thickTop="1" x14ac:dyDescent="0.2">
      <c r="B4" s="802" t="str">
        <f>$W3</f>
        <v>坑門工</v>
      </c>
      <c r="C4" s="408" t="str">
        <f t="shared" ref="C4:C9" si="0">$W4</f>
        <v>天端</v>
      </c>
      <c r="E4" s="802" t="str">
        <f>$U18</f>
        <v>ひび割れ</v>
      </c>
      <c r="F4" s="495" t="str">
        <f>AH4</f>
        <v>ひび割れ</v>
      </c>
      <c r="G4" s="495" t="str">
        <f t="shared" ref="G4:N17" si="1">AI4</f>
        <v>長</v>
      </c>
      <c r="H4" s="495" t="str">
        <f t="shared" si="1"/>
        <v>m</v>
      </c>
      <c r="I4" s="495" t="str">
        <f t="shared" si="1"/>
        <v>×</v>
      </c>
      <c r="J4" s="495" t="str">
        <f t="shared" si="1"/>
        <v>幅</v>
      </c>
      <c r="K4" s="495" t="str">
        <f t="shared" si="1"/>
        <v>mm</v>
      </c>
      <c r="L4" s="495">
        <f t="shared" si="1"/>
        <v>0</v>
      </c>
      <c r="M4" s="495">
        <f t="shared" si="1"/>
        <v>0</v>
      </c>
      <c r="N4" s="495">
        <f>AP4</f>
        <v>0</v>
      </c>
      <c r="P4" s="410" t="str">
        <f>$AY$4&amp;"　"&amp;$AZ$4</f>
        <v>1　電磁波レーダー探査</v>
      </c>
      <c r="T4" s="206"/>
      <c r="U4" s="274" t="str">
        <f>$X$3</f>
        <v>覆工アーチ</v>
      </c>
      <c r="V4" s="311"/>
      <c r="W4" s="288" t="s">
        <v>10</v>
      </c>
      <c r="X4" s="318" t="s">
        <v>10</v>
      </c>
      <c r="Y4" s="288" t="s">
        <v>954</v>
      </c>
      <c r="Z4" s="288" t="s">
        <v>1075</v>
      </c>
      <c r="AA4" s="299" t="s">
        <v>858</v>
      </c>
      <c r="AB4" s="288" t="s">
        <v>866</v>
      </c>
      <c r="AC4" s="288" t="s">
        <v>10</v>
      </c>
      <c r="AD4" s="288" t="s">
        <v>10</v>
      </c>
      <c r="AE4" s="288" t="s">
        <v>10</v>
      </c>
      <c r="AF4" s="276" t="s">
        <v>976</v>
      </c>
      <c r="AG4" s="311"/>
      <c r="AH4" s="275" t="str">
        <f>$W$19</f>
        <v>ひび割れ</v>
      </c>
      <c r="AI4" s="275" t="str">
        <f>$AT$5</f>
        <v>長</v>
      </c>
      <c r="AJ4" s="275" t="str">
        <f t="shared" ref="AJ4:AJ21" si="2">VLOOKUP(AI4,$AT$4:$AU$12,2,FALSE)</f>
        <v>m</v>
      </c>
      <c r="AK4" s="276" t="str">
        <f t="shared" ref="AK4:AK18" si="3">$AT$14</f>
        <v>×</v>
      </c>
      <c r="AL4" s="275" t="str">
        <f>$AT$4</f>
        <v>幅</v>
      </c>
      <c r="AM4" s="275" t="str">
        <f t="shared" ref="AM4:AM18" si="4">VLOOKUP(AL4,$AT$4:$AU$12,2,FALSE)</f>
        <v>mm</v>
      </c>
      <c r="AN4" s="276"/>
      <c r="AO4" s="275"/>
      <c r="AP4" s="275"/>
      <c r="AQ4" s="277" t="str">
        <f>$AT$21</f>
        <v>ひび割れ注入</v>
      </c>
      <c r="AR4" s="278">
        <f>概算工事費!$I$4</f>
        <v>110</v>
      </c>
      <c r="AT4" s="295" t="s">
        <v>873</v>
      </c>
      <c r="AU4" s="295" t="s">
        <v>870</v>
      </c>
      <c r="AV4" s="311"/>
      <c r="AW4" s="311"/>
      <c r="AX4" s="311"/>
      <c r="AY4" s="327">
        <v>1</v>
      </c>
      <c r="AZ4" s="328" t="s">
        <v>130</v>
      </c>
      <c r="BA4" s="329">
        <f>概算工事費!$C$24</f>
        <v>1000</v>
      </c>
      <c r="BB4" s="330">
        <v>2</v>
      </c>
      <c r="BC4" s="276" t="s">
        <v>924</v>
      </c>
      <c r="BE4" s="288" t="s">
        <v>849</v>
      </c>
    </row>
    <row r="5" spans="2:57" ht="12.75" customHeight="1" x14ac:dyDescent="0.2">
      <c r="B5" s="804"/>
      <c r="C5" s="480" t="str">
        <f t="shared" si="0"/>
        <v>右肩</v>
      </c>
      <c r="E5" s="804"/>
      <c r="F5" s="496" t="str">
        <f>AH5</f>
        <v>閉合ひび割れ</v>
      </c>
      <c r="G5" s="496" t="str">
        <f t="shared" si="1"/>
        <v>横</v>
      </c>
      <c r="H5" s="496" t="str">
        <f t="shared" si="1"/>
        <v>m</v>
      </c>
      <c r="I5" s="496" t="str">
        <f t="shared" si="1"/>
        <v>×</v>
      </c>
      <c r="J5" s="496" t="str">
        <f t="shared" si="1"/>
        <v>縦</v>
      </c>
      <c r="K5" s="496" t="str">
        <f t="shared" si="1"/>
        <v>m</v>
      </c>
      <c r="L5" s="496" t="str">
        <f t="shared" si="1"/>
        <v>×</v>
      </c>
      <c r="M5" s="496" t="str">
        <f t="shared" si="1"/>
        <v>幅</v>
      </c>
      <c r="N5" s="496" t="str">
        <f t="shared" si="1"/>
        <v>mm</v>
      </c>
      <c r="P5" s="411" t="str">
        <f>$AY$5&amp;"　"&amp;$AZ$5</f>
        <v>2　ひび割れ進行性調査</v>
      </c>
      <c r="T5" s="206"/>
      <c r="U5" s="274" t="str">
        <f>$Y$3</f>
        <v>覆工側壁</v>
      </c>
      <c r="V5" s="311"/>
      <c r="W5" s="299" t="s">
        <v>862</v>
      </c>
      <c r="X5" s="319" t="s">
        <v>11</v>
      </c>
      <c r="Y5" s="299" t="s">
        <v>957</v>
      </c>
      <c r="Z5" s="299" t="s">
        <v>972</v>
      </c>
      <c r="AA5" s="299" t="s">
        <v>859</v>
      </c>
      <c r="AB5" s="299" t="s">
        <v>867</v>
      </c>
      <c r="AC5" s="299" t="s">
        <v>862</v>
      </c>
      <c r="AD5" s="299" t="s">
        <v>862</v>
      </c>
      <c r="AE5" s="299" t="s">
        <v>862</v>
      </c>
      <c r="AF5" s="299" t="s">
        <v>975</v>
      </c>
      <c r="AG5" s="311"/>
      <c r="AH5" s="275" t="str">
        <f>$W$20</f>
        <v>閉合ひび割れ</v>
      </c>
      <c r="AI5" s="279" t="str">
        <f>$AT$7</f>
        <v>横</v>
      </c>
      <c r="AJ5" s="279" t="str">
        <f t="shared" si="2"/>
        <v>m</v>
      </c>
      <c r="AK5" s="280" t="str">
        <f t="shared" si="3"/>
        <v>×</v>
      </c>
      <c r="AL5" s="279" t="str">
        <f>$AT$6</f>
        <v>縦</v>
      </c>
      <c r="AM5" s="279" t="str">
        <f t="shared" si="4"/>
        <v>m</v>
      </c>
      <c r="AN5" s="280" t="str">
        <f>$AT$14</f>
        <v>×</v>
      </c>
      <c r="AO5" s="279" t="str">
        <f>$AT$4</f>
        <v>幅</v>
      </c>
      <c r="AP5" s="279" t="str">
        <f>VLOOKUP(AO5,$AT$4:$AU$12,2,FALSE)</f>
        <v>mm</v>
      </c>
      <c r="AQ5" s="281" t="str">
        <f>$AT$17</f>
        <v>はく落対策</v>
      </c>
      <c r="AR5" s="278">
        <f>概算工事費!$I$5</f>
        <v>45</v>
      </c>
      <c r="AT5" s="276" t="s">
        <v>874</v>
      </c>
      <c r="AU5" s="276" t="s">
        <v>529</v>
      </c>
      <c r="AV5" s="311"/>
      <c r="AW5" s="311"/>
      <c r="AX5" s="311"/>
      <c r="AY5" s="331">
        <v>2</v>
      </c>
      <c r="AZ5" s="332" t="s">
        <v>852</v>
      </c>
      <c r="BA5" s="329">
        <f>概算工事費!$C$25</f>
        <v>1000</v>
      </c>
      <c r="BB5" s="300">
        <v>3</v>
      </c>
      <c r="BC5" s="276"/>
      <c r="BE5" s="299" t="s">
        <v>848</v>
      </c>
    </row>
    <row r="6" spans="2:57" ht="12.75" customHeight="1" x14ac:dyDescent="0.2">
      <c r="B6" s="804"/>
      <c r="C6" s="480" t="str">
        <f t="shared" si="0"/>
        <v>左肩</v>
      </c>
      <c r="E6" s="804"/>
      <c r="F6" s="496" t="str">
        <f t="shared" ref="F6:F66" si="5">AH6</f>
        <v>放射状ひび割れ</v>
      </c>
      <c r="G6" s="496" t="str">
        <f t="shared" si="1"/>
        <v>横</v>
      </c>
      <c r="H6" s="496" t="str">
        <f t="shared" si="1"/>
        <v>m</v>
      </c>
      <c r="I6" s="496" t="str">
        <f t="shared" si="1"/>
        <v>×</v>
      </c>
      <c r="J6" s="496" t="str">
        <f t="shared" si="1"/>
        <v>縦</v>
      </c>
      <c r="K6" s="496" t="str">
        <f t="shared" si="1"/>
        <v>m</v>
      </c>
      <c r="L6" s="496" t="str">
        <f t="shared" si="1"/>
        <v>×</v>
      </c>
      <c r="M6" s="496" t="str">
        <f t="shared" si="1"/>
        <v>幅</v>
      </c>
      <c r="N6" s="496" t="str">
        <f t="shared" si="1"/>
        <v>mm</v>
      </c>
      <c r="P6" s="411" t="str">
        <f>$AY$6&amp;"　"&amp;$AZ$6</f>
        <v>3　中性化深さ試験</v>
      </c>
      <c r="T6" s="206"/>
      <c r="U6" s="274" t="str">
        <f>$Z$3</f>
        <v>横断目地</v>
      </c>
      <c r="V6" s="311"/>
      <c r="W6" s="299" t="s">
        <v>863</v>
      </c>
      <c r="X6" s="319" t="s">
        <v>12</v>
      </c>
      <c r="Y6" s="276"/>
      <c r="Z6" s="299" t="s">
        <v>12</v>
      </c>
      <c r="AA6" s="299"/>
      <c r="AB6" s="299" t="s">
        <v>14</v>
      </c>
      <c r="AC6" s="299" t="s">
        <v>979</v>
      </c>
      <c r="AD6" s="299" t="s">
        <v>979</v>
      </c>
      <c r="AE6" s="299" t="s">
        <v>979</v>
      </c>
      <c r="AF6" s="276"/>
      <c r="AG6" s="311"/>
      <c r="AH6" s="275" t="str">
        <f>$W$21</f>
        <v>放射状ひび割れ</v>
      </c>
      <c r="AI6" s="279" t="str">
        <f t="shared" ref="AI6:AI9" si="6">$AT$7</f>
        <v>横</v>
      </c>
      <c r="AJ6" s="279" t="str">
        <f t="shared" si="2"/>
        <v>m</v>
      </c>
      <c r="AK6" s="280" t="str">
        <f t="shared" si="3"/>
        <v>×</v>
      </c>
      <c r="AL6" s="279" t="str">
        <f t="shared" ref="AL6:AL9" si="7">$AT$6</f>
        <v>縦</v>
      </c>
      <c r="AM6" s="279" t="str">
        <f t="shared" si="4"/>
        <v>m</v>
      </c>
      <c r="AN6" s="280" t="str">
        <f>$AT$14</f>
        <v>×</v>
      </c>
      <c r="AO6" s="279" t="str">
        <f>$AT$4</f>
        <v>幅</v>
      </c>
      <c r="AP6" s="279" t="str">
        <f>VLOOKUP(AO6,$AT$4:$AU$12,2,FALSE)</f>
        <v>mm</v>
      </c>
      <c r="AQ6" s="281" t="str">
        <f>$AT$27</f>
        <v>要検討</v>
      </c>
      <c r="AR6" s="278" t="str">
        <f>概算工事費!$I$6</f>
        <v>要検討</v>
      </c>
      <c r="AT6" s="276" t="s">
        <v>876</v>
      </c>
      <c r="AU6" s="276" t="s">
        <v>529</v>
      </c>
      <c r="AV6" s="311"/>
      <c r="AW6" s="311"/>
      <c r="AX6" s="311"/>
      <c r="AY6" s="331">
        <v>3</v>
      </c>
      <c r="AZ6" s="332" t="s">
        <v>497</v>
      </c>
      <c r="BA6" s="329">
        <f>概算工事費!$C$26</f>
        <v>200</v>
      </c>
      <c r="BB6" s="300">
        <v>1</v>
      </c>
      <c r="BC6" s="276" t="s">
        <v>925</v>
      </c>
      <c r="BE6" s="299" t="s">
        <v>847</v>
      </c>
    </row>
    <row r="7" spans="2:57" ht="12.75" customHeight="1" x14ac:dyDescent="0.2">
      <c r="B7" s="804"/>
      <c r="C7" s="480" t="str">
        <f t="shared" si="0"/>
        <v>右側壁</v>
      </c>
      <c r="E7" s="804"/>
      <c r="F7" s="496" t="str">
        <f t="shared" si="5"/>
        <v>同心円状ひび割れ</v>
      </c>
      <c r="G7" s="496" t="str">
        <f t="shared" si="1"/>
        <v>横</v>
      </c>
      <c r="H7" s="496" t="str">
        <f t="shared" si="1"/>
        <v>m</v>
      </c>
      <c r="I7" s="496" t="str">
        <f t="shared" si="1"/>
        <v>×</v>
      </c>
      <c r="J7" s="496" t="str">
        <f t="shared" si="1"/>
        <v>縦</v>
      </c>
      <c r="K7" s="496" t="str">
        <f t="shared" si="1"/>
        <v>m</v>
      </c>
      <c r="L7" s="496" t="str">
        <f t="shared" si="1"/>
        <v>×</v>
      </c>
      <c r="M7" s="496" t="str">
        <f t="shared" si="1"/>
        <v>幅</v>
      </c>
      <c r="N7" s="496" t="str">
        <f t="shared" si="1"/>
        <v>mm</v>
      </c>
      <c r="P7" s="411" t="str">
        <f>$AY$7&amp;"　"&amp;$AZ$7</f>
        <v>4　腐食状況確認</v>
      </c>
      <c r="T7" s="206"/>
      <c r="U7" s="274" t="str">
        <f>$AA$3</f>
        <v>水平目地</v>
      </c>
      <c r="V7" s="311"/>
      <c r="W7" s="299" t="s">
        <v>864</v>
      </c>
      <c r="X7" s="287" t="s">
        <v>1071</v>
      </c>
      <c r="Y7" s="322"/>
      <c r="Z7" s="299" t="s">
        <v>973</v>
      </c>
      <c r="AA7" s="299"/>
      <c r="AB7" s="299" t="s">
        <v>216</v>
      </c>
      <c r="AC7" s="299" t="s">
        <v>980</v>
      </c>
      <c r="AD7" s="299" t="s">
        <v>980</v>
      </c>
      <c r="AE7" s="299" t="s">
        <v>980</v>
      </c>
      <c r="AF7" s="276"/>
      <c r="AG7" s="311"/>
      <c r="AH7" s="275" t="str">
        <f>$W$22</f>
        <v>同心円状ひび割れ</v>
      </c>
      <c r="AI7" s="279" t="str">
        <f t="shared" si="6"/>
        <v>横</v>
      </c>
      <c r="AJ7" s="279" t="str">
        <f t="shared" si="2"/>
        <v>m</v>
      </c>
      <c r="AK7" s="280" t="str">
        <f t="shared" si="3"/>
        <v>×</v>
      </c>
      <c r="AL7" s="279" t="str">
        <f t="shared" si="7"/>
        <v>縦</v>
      </c>
      <c r="AM7" s="279" t="str">
        <f t="shared" si="4"/>
        <v>m</v>
      </c>
      <c r="AN7" s="280" t="str">
        <f>$AT$14</f>
        <v>×</v>
      </c>
      <c r="AO7" s="279" t="str">
        <f>$AT$4</f>
        <v>幅</v>
      </c>
      <c r="AP7" s="279" t="str">
        <f>VLOOKUP(AO7,$AT$4:$AU$12,2,FALSE)</f>
        <v>mm</v>
      </c>
      <c r="AQ7" s="281" t="str">
        <f>$AT$27</f>
        <v>要検討</v>
      </c>
      <c r="AR7" s="278" t="str">
        <f>概算工事費!$I$7</f>
        <v>要検討</v>
      </c>
      <c r="AT7" s="276" t="s">
        <v>877</v>
      </c>
      <c r="AU7" s="276" t="s">
        <v>529</v>
      </c>
      <c r="AV7" s="311"/>
      <c r="AW7" s="311"/>
      <c r="AX7" s="311"/>
      <c r="AY7" s="331">
        <v>4</v>
      </c>
      <c r="AZ7" s="332" t="s">
        <v>498</v>
      </c>
      <c r="BA7" s="329">
        <f>概算工事費!$C$27</f>
        <v>600</v>
      </c>
      <c r="BB7" s="300">
        <v>1</v>
      </c>
      <c r="BC7" s="276"/>
      <c r="BE7" s="301" t="s">
        <v>846</v>
      </c>
    </row>
    <row r="8" spans="2:57" ht="12.75" customHeight="1" x14ac:dyDescent="0.2">
      <c r="B8" s="804"/>
      <c r="C8" s="480" t="str">
        <f t="shared" si="0"/>
        <v>左側壁</v>
      </c>
      <c r="E8" s="804"/>
      <c r="F8" s="496" t="str">
        <f t="shared" si="5"/>
        <v>網目状ひび割れ</v>
      </c>
      <c r="G8" s="496" t="str">
        <f t="shared" si="1"/>
        <v>横</v>
      </c>
      <c r="H8" s="496" t="str">
        <f t="shared" si="1"/>
        <v>m</v>
      </c>
      <c r="I8" s="496" t="str">
        <f t="shared" si="1"/>
        <v>×</v>
      </c>
      <c r="J8" s="496" t="str">
        <f t="shared" si="1"/>
        <v>縦</v>
      </c>
      <c r="K8" s="496" t="str">
        <f t="shared" si="1"/>
        <v>m</v>
      </c>
      <c r="L8" s="496" t="str">
        <f>AN8</f>
        <v>×</v>
      </c>
      <c r="M8" s="496" t="str">
        <f>AO8</f>
        <v>幅</v>
      </c>
      <c r="N8" s="496" t="str">
        <f>AP8</f>
        <v>mm</v>
      </c>
      <c r="P8" s="411" t="str">
        <f>$AY$8&amp;"　"&amp;$AZ$8</f>
        <v>5　圧縮強度試験</v>
      </c>
      <c r="T8" s="206"/>
      <c r="U8" s="274" t="str">
        <f>$AB$3</f>
        <v>路面</v>
      </c>
      <c r="V8" s="311"/>
      <c r="W8" s="299" t="s">
        <v>865</v>
      </c>
      <c r="X8" s="287" t="s">
        <v>1072</v>
      </c>
      <c r="Y8" s="276"/>
      <c r="Z8" s="299" t="s">
        <v>974</v>
      </c>
      <c r="AA8" s="299"/>
      <c r="AB8" s="299" t="s">
        <v>13</v>
      </c>
      <c r="AC8" s="299" t="s">
        <v>981</v>
      </c>
      <c r="AD8" s="299" t="s">
        <v>981</v>
      </c>
      <c r="AE8" s="299" t="s">
        <v>981</v>
      </c>
      <c r="AF8" s="276"/>
      <c r="AG8" s="311"/>
      <c r="AH8" s="275" t="str">
        <f>$W$23</f>
        <v>網目状ひび割れ</v>
      </c>
      <c r="AI8" s="279" t="str">
        <f t="shared" si="6"/>
        <v>横</v>
      </c>
      <c r="AJ8" s="279" t="str">
        <f t="shared" si="2"/>
        <v>m</v>
      </c>
      <c r="AK8" s="280" t="str">
        <f t="shared" si="3"/>
        <v>×</v>
      </c>
      <c r="AL8" s="279" t="str">
        <f t="shared" si="7"/>
        <v>縦</v>
      </c>
      <c r="AM8" s="279" t="str">
        <f t="shared" si="4"/>
        <v>m</v>
      </c>
      <c r="AN8" s="280" t="str">
        <f>$AT$14</f>
        <v>×</v>
      </c>
      <c r="AO8" s="279" t="str">
        <f>$AT$4</f>
        <v>幅</v>
      </c>
      <c r="AP8" s="279" t="str">
        <f>VLOOKUP(AO8,$AT$4:$AU$12,2,FALSE)</f>
        <v>mm</v>
      </c>
      <c r="AQ8" s="281" t="str">
        <f>$AT$27</f>
        <v>要検討</v>
      </c>
      <c r="AR8" s="278" t="str">
        <f>概算工事費!$I$8</f>
        <v>要検討</v>
      </c>
      <c r="AT8" s="276" t="s">
        <v>90</v>
      </c>
      <c r="AU8" s="276" t="s">
        <v>870</v>
      </c>
      <c r="AV8" s="311"/>
      <c r="AW8" s="311"/>
      <c r="AX8" s="311"/>
      <c r="AY8" s="331">
        <v>5</v>
      </c>
      <c r="AZ8" s="332" t="s">
        <v>842</v>
      </c>
      <c r="BA8" s="329">
        <f>概算工事費!$C$28</f>
        <v>200</v>
      </c>
      <c r="BB8" s="300">
        <v>1</v>
      </c>
      <c r="BC8" s="276" t="s">
        <v>925</v>
      </c>
    </row>
    <row r="9" spans="2:57" ht="12.75" customHeight="1" x14ac:dyDescent="0.2">
      <c r="B9" s="803"/>
      <c r="C9" s="482" t="str">
        <f t="shared" si="0"/>
        <v>土留壁</v>
      </c>
      <c r="E9" s="804"/>
      <c r="F9" s="496" t="str">
        <f t="shared" si="5"/>
        <v>亀甲状ひび割れ</v>
      </c>
      <c r="G9" s="496" t="str">
        <f t="shared" si="1"/>
        <v>横</v>
      </c>
      <c r="H9" s="496" t="str">
        <f t="shared" si="1"/>
        <v>m</v>
      </c>
      <c r="I9" s="496" t="str">
        <f t="shared" si="1"/>
        <v>×</v>
      </c>
      <c r="J9" s="496" t="str">
        <f t="shared" si="1"/>
        <v>縦</v>
      </c>
      <c r="K9" s="496" t="str">
        <f t="shared" si="1"/>
        <v>m</v>
      </c>
      <c r="L9" s="496" t="str">
        <f t="shared" si="1"/>
        <v>×</v>
      </c>
      <c r="M9" s="496" t="str">
        <f t="shared" si="1"/>
        <v>幅</v>
      </c>
      <c r="N9" s="496" t="str">
        <f t="shared" si="1"/>
        <v>mm</v>
      </c>
      <c r="P9" s="411" t="str">
        <f>$AY$9&amp;"　"&amp;$AZ$9</f>
        <v>6　劣化深さ調査</v>
      </c>
      <c r="T9" s="206"/>
      <c r="U9" s="274" t="str">
        <f>$AC$3</f>
        <v>吹付C</v>
      </c>
      <c r="V9" s="311"/>
      <c r="W9" s="299" t="s">
        <v>496</v>
      </c>
      <c r="X9" s="287" t="s">
        <v>1073</v>
      </c>
      <c r="Y9" s="276"/>
      <c r="Z9" s="287" t="s">
        <v>1071</v>
      </c>
      <c r="AA9" s="276"/>
      <c r="AB9" s="299" t="s">
        <v>508</v>
      </c>
      <c r="AC9" s="299"/>
      <c r="AD9" s="299"/>
      <c r="AE9" s="299"/>
      <c r="AF9" s="276"/>
      <c r="AG9" s="311"/>
      <c r="AH9" s="275" t="str">
        <f>$W$24</f>
        <v>亀甲状ひび割れ</v>
      </c>
      <c r="AI9" s="279" t="str">
        <f t="shared" si="6"/>
        <v>横</v>
      </c>
      <c r="AJ9" s="279" t="str">
        <f t="shared" si="2"/>
        <v>m</v>
      </c>
      <c r="AK9" s="280" t="str">
        <f t="shared" si="3"/>
        <v>×</v>
      </c>
      <c r="AL9" s="279" t="str">
        <f t="shared" si="7"/>
        <v>縦</v>
      </c>
      <c r="AM9" s="279" t="str">
        <f t="shared" si="4"/>
        <v>m</v>
      </c>
      <c r="AN9" s="280" t="str">
        <f>$AT$14</f>
        <v>×</v>
      </c>
      <c r="AO9" s="279" t="str">
        <f>$AT$4</f>
        <v>幅</v>
      </c>
      <c r="AP9" s="279" t="str">
        <f>VLOOKUP(AO9,$AT$4:$AU$12,2,FALSE)</f>
        <v>mm</v>
      </c>
      <c r="AQ9" s="281" t="str">
        <f>$AT$27</f>
        <v>要検討</v>
      </c>
      <c r="AR9" s="278" t="str">
        <f>概算工事費!$I$9</f>
        <v>要検討</v>
      </c>
      <c r="AT9" s="276" t="s">
        <v>878</v>
      </c>
      <c r="AU9" s="276" t="s">
        <v>297</v>
      </c>
      <c r="AV9" s="311"/>
      <c r="AW9" s="311"/>
      <c r="AX9" s="311"/>
      <c r="AY9" s="331">
        <v>6</v>
      </c>
      <c r="AZ9" s="332" t="s">
        <v>837</v>
      </c>
      <c r="BA9" s="329">
        <f>概算工事費!$C$29</f>
        <v>600</v>
      </c>
      <c r="BB9" s="300">
        <v>1</v>
      </c>
      <c r="BC9" s="276"/>
    </row>
    <row r="10" spans="2:57" ht="12.75" customHeight="1" x14ac:dyDescent="0.2">
      <c r="B10" s="802" t="str">
        <f>$U4</f>
        <v>覆工アーチ</v>
      </c>
      <c r="C10" s="408" t="str">
        <f t="shared" ref="C10:C19" si="8">$X4</f>
        <v>天端</v>
      </c>
      <c r="E10" s="804"/>
      <c r="F10" s="496" t="str">
        <f t="shared" si="5"/>
        <v>角欠け/圧ざ</v>
      </c>
      <c r="G10" s="496" t="str">
        <f t="shared" si="1"/>
        <v>長</v>
      </c>
      <c r="H10" s="496" t="str">
        <f t="shared" si="1"/>
        <v>m</v>
      </c>
      <c r="I10" s="496" t="str">
        <f t="shared" si="1"/>
        <v>×</v>
      </c>
      <c r="J10" s="496" t="str">
        <f t="shared" si="1"/>
        <v>幅</v>
      </c>
      <c r="K10" s="496" t="str">
        <f t="shared" si="1"/>
        <v>mm</v>
      </c>
      <c r="L10" s="496">
        <f t="shared" si="1"/>
        <v>0</v>
      </c>
      <c r="M10" s="496">
        <f t="shared" si="1"/>
        <v>0</v>
      </c>
      <c r="N10" s="496">
        <f t="shared" si="1"/>
        <v>0</v>
      </c>
      <c r="P10" s="411" t="str">
        <f>$AY$10&amp;"　"&amp;$AZ$10</f>
        <v>7　地表調査</v>
      </c>
      <c r="T10" s="206"/>
      <c r="U10" s="274" t="str">
        <f>$AD$3</f>
        <v>補修材</v>
      </c>
      <c r="V10" s="311"/>
      <c r="W10" s="276"/>
      <c r="X10" s="287" t="s">
        <v>1074</v>
      </c>
      <c r="Y10" s="276"/>
      <c r="Z10" s="287" t="s">
        <v>1072</v>
      </c>
      <c r="AA10" s="276"/>
      <c r="AB10" s="299" t="s">
        <v>914</v>
      </c>
      <c r="AC10" s="299"/>
      <c r="AD10" s="299"/>
      <c r="AE10" s="299"/>
      <c r="AF10" s="276"/>
      <c r="AG10" s="311"/>
      <c r="AH10" s="275" t="str">
        <f>$W$25</f>
        <v>角欠け/圧ざ</v>
      </c>
      <c r="AI10" s="275" t="str">
        <f>$AT$5</f>
        <v>長</v>
      </c>
      <c r="AJ10" s="275" t="str">
        <f>VLOOKUP(AI10,$AT$4:$AU$12,2,FALSE)</f>
        <v>m</v>
      </c>
      <c r="AK10" s="276" t="str">
        <f t="shared" si="3"/>
        <v>×</v>
      </c>
      <c r="AL10" s="275" t="str">
        <f>$AT$4</f>
        <v>幅</v>
      </c>
      <c r="AM10" s="275" t="str">
        <f>VLOOKUP(AL10,$AT$4:$AU$12,2,FALSE)</f>
        <v>mm</v>
      </c>
      <c r="AN10" s="280"/>
      <c r="AO10" s="279"/>
      <c r="AP10" s="279"/>
      <c r="AQ10" s="281" t="str">
        <f>$AT$17</f>
        <v>はく落対策</v>
      </c>
      <c r="AR10" s="278">
        <f>概算工事費!$I$10</f>
        <v>45</v>
      </c>
      <c r="AT10" s="276" t="s">
        <v>880</v>
      </c>
      <c r="AU10" s="276" t="s">
        <v>297</v>
      </c>
      <c r="AV10" s="311"/>
      <c r="AW10" s="311"/>
      <c r="AX10" s="311"/>
      <c r="AY10" s="331">
        <v>7</v>
      </c>
      <c r="AZ10" s="332" t="s">
        <v>500</v>
      </c>
      <c r="BA10" s="329">
        <f>概算工事費!$C$30</f>
        <v>500</v>
      </c>
      <c r="BB10" s="300">
        <v>4</v>
      </c>
      <c r="BC10" s="276"/>
    </row>
    <row r="11" spans="2:57" ht="12.75" customHeight="1" x14ac:dyDescent="0.2">
      <c r="B11" s="804"/>
      <c r="C11" s="480" t="str">
        <f t="shared" si="8"/>
        <v>左肩</v>
      </c>
      <c r="E11" s="804"/>
      <c r="F11" s="496" t="str">
        <f t="shared" si="5"/>
        <v>段差</v>
      </c>
      <c r="G11" s="496" t="str">
        <f t="shared" si="1"/>
        <v>長</v>
      </c>
      <c r="H11" s="496" t="str">
        <f t="shared" si="1"/>
        <v>m</v>
      </c>
      <c r="I11" s="496" t="str">
        <f t="shared" si="1"/>
        <v>×</v>
      </c>
      <c r="J11" s="496" t="str">
        <f t="shared" si="1"/>
        <v>段差</v>
      </c>
      <c r="K11" s="496" t="str">
        <f t="shared" si="1"/>
        <v>mm</v>
      </c>
      <c r="L11" s="496">
        <f t="shared" si="1"/>
        <v>0</v>
      </c>
      <c r="M11" s="496">
        <f t="shared" si="1"/>
        <v>0</v>
      </c>
      <c r="N11" s="496">
        <f t="shared" si="1"/>
        <v>0</v>
      </c>
      <c r="P11" s="411" t="str">
        <f>$AY$11&amp;"　"&amp;$AZ$11</f>
        <v>8　湧水量調査</v>
      </c>
      <c r="T11" s="206"/>
      <c r="U11" s="274" t="str">
        <f>$AE$3</f>
        <v>内巻き工</v>
      </c>
      <c r="V11" s="311"/>
      <c r="W11" s="276"/>
      <c r="X11" s="287" t="s">
        <v>953</v>
      </c>
      <c r="Y11" s="276"/>
      <c r="Z11" s="287" t="s">
        <v>1073</v>
      </c>
      <c r="AA11" s="276"/>
      <c r="AB11" s="299" t="s">
        <v>509</v>
      </c>
      <c r="AC11" s="299"/>
      <c r="AD11" s="299"/>
      <c r="AE11" s="299"/>
      <c r="AF11" s="276"/>
      <c r="AG11" s="311"/>
      <c r="AH11" s="275" t="str">
        <f>$W$26</f>
        <v>段差</v>
      </c>
      <c r="AI11" s="279" t="str">
        <f>$AT$5</f>
        <v>長</v>
      </c>
      <c r="AJ11" s="279" t="str">
        <f t="shared" si="2"/>
        <v>m</v>
      </c>
      <c r="AK11" s="280" t="str">
        <f t="shared" si="3"/>
        <v>×</v>
      </c>
      <c r="AL11" s="279" t="str">
        <f>$AT$8</f>
        <v>段差</v>
      </c>
      <c r="AM11" s="279" t="str">
        <f t="shared" si="4"/>
        <v>mm</v>
      </c>
      <c r="AN11" s="280"/>
      <c r="AO11" s="279"/>
      <c r="AP11" s="279"/>
      <c r="AQ11" s="281" t="str">
        <f>$AT$21</f>
        <v>ひび割れ注入</v>
      </c>
      <c r="AR11" s="278">
        <f>概算工事費!$I$11</f>
        <v>110</v>
      </c>
      <c r="AT11" s="276" t="s">
        <v>875</v>
      </c>
      <c r="AU11" s="276" t="s">
        <v>930</v>
      </c>
      <c r="AV11" s="311"/>
      <c r="AW11" s="311"/>
      <c r="AX11" s="311"/>
      <c r="AY11" s="331">
        <v>8</v>
      </c>
      <c r="AZ11" s="332" t="s">
        <v>836</v>
      </c>
      <c r="BA11" s="329">
        <f>概算工事費!$C$31</f>
        <v>200</v>
      </c>
      <c r="BB11" s="300">
        <v>1</v>
      </c>
      <c r="BC11" s="276"/>
    </row>
    <row r="12" spans="2:57" ht="12.75" customHeight="1" x14ac:dyDescent="0.2">
      <c r="B12" s="804"/>
      <c r="C12" s="480" t="str">
        <f t="shared" si="8"/>
        <v>右肩</v>
      </c>
      <c r="E12" s="803"/>
      <c r="F12" s="497" t="str">
        <f t="shared" si="5"/>
        <v>スパン連続ひび割れ</v>
      </c>
      <c r="G12" s="497" t="str">
        <f t="shared" si="1"/>
        <v>長</v>
      </c>
      <c r="H12" s="497" t="str">
        <f t="shared" si="1"/>
        <v>m</v>
      </c>
      <c r="I12" s="497" t="str">
        <f t="shared" si="1"/>
        <v>×</v>
      </c>
      <c r="J12" s="497" t="str">
        <f t="shared" si="1"/>
        <v>幅</v>
      </c>
      <c r="K12" s="497" t="str">
        <f t="shared" si="1"/>
        <v>mm</v>
      </c>
      <c r="L12" s="497">
        <f t="shared" si="1"/>
        <v>0</v>
      </c>
      <c r="M12" s="497">
        <f t="shared" si="1"/>
        <v>0</v>
      </c>
      <c r="N12" s="497">
        <f t="shared" si="1"/>
        <v>0</v>
      </c>
      <c r="P12" s="411" t="str">
        <f>$AY$12&amp;"　"&amp;$AZ$12</f>
        <v>9　水質・化学分析</v>
      </c>
      <c r="T12" s="206"/>
      <c r="U12" s="282" t="str">
        <f>$AF$3</f>
        <v>その他</v>
      </c>
      <c r="V12" s="311"/>
      <c r="W12" s="276"/>
      <c r="X12" s="287" t="s">
        <v>956</v>
      </c>
      <c r="Y12" s="276"/>
      <c r="Z12" s="287" t="s">
        <v>1074</v>
      </c>
      <c r="AA12" s="276"/>
      <c r="AB12" s="276"/>
      <c r="AC12" s="276"/>
      <c r="AD12" s="276"/>
      <c r="AE12" s="276"/>
      <c r="AF12" s="276"/>
      <c r="AG12" s="311"/>
      <c r="AH12" s="275" t="str">
        <f>$W$27</f>
        <v>スパン連続ひび割れ</v>
      </c>
      <c r="AI12" s="283" t="str">
        <f>$AT$5</f>
        <v>長</v>
      </c>
      <c r="AJ12" s="283" t="str">
        <f t="shared" si="2"/>
        <v>m</v>
      </c>
      <c r="AK12" s="284" t="str">
        <f t="shared" si="3"/>
        <v>×</v>
      </c>
      <c r="AL12" s="283" t="str">
        <f>$AT$4</f>
        <v>幅</v>
      </c>
      <c r="AM12" s="283" t="str">
        <f t="shared" si="4"/>
        <v>mm</v>
      </c>
      <c r="AN12" s="284"/>
      <c r="AO12" s="283"/>
      <c r="AP12" s="283"/>
      <c r="AQ12" s="285" t="str">
        <f>$AT$27</f>
        <v>要検討</v>
      </c>
      <c r="AR12" s="286" t="str">
        <f>概算工事費!$I$12</f>
        <v>要検討</v>
      </c>
      <c r="AT12" s="333" t="s">
        <v>984</v>
      </c>
      <c r="AU12" s="334" t="s">
        <v>983</v>
      </c>
      <c r="AV12" s="311"/>
      <c r="AW12" s="311"/>
      <c r="AX12" s="311"/>
      <c r="AY12" s="331">
        <v>9</v>
      </c>
      <c r="AZ12" s="332" t="s">
        <v>843</v>
      </c>
      <c r="BA12" s="329">
        <f>概算工事費!$C$32</f>
        <v>300</v>
      </c>
      <c r="BB12" s="300">
        <v>1</v>
      </c>
      <c r="BC12" s="276"/>
    </row>
    <row r="13" spans="2:57" ht="12.75" customHeight="1" x14ac:dyDescent="0.2">
      <c r="B13" s="804"/>
      <c r="C13" s="480" t="str">
        <f>$X7</f>
        <v>天端～左肩</v>
      </c>
      <c r="E13" s="807" t="str">
        <f>$U19</f>
        <v>うき・はく離</v>
      </c>
      <c r="F13" s="499" t="str">
        <f t="shared" si="5"/>
        <v>うき</v>
      </c>
      <c r="G13" s="499" t="str">
        <f t="shared" si="1"/>
        <v>横</v>
      </c>
      <c r="H13" s="499" t="str">
        <f t="shared" si="1"/>
        <v>m</v>
      </c>
      <c r="I13" s="499" t="str">
        <f t="shared" si="1"/>
        <v>×</v>
      </c>
      <c r="J13" s="499" t="str">
        <f t="shared" si="1"/>
        <v>縦</v>
      </c>
      <c r="K13" s="499" t="str">
        <f t="shared" si="1"/>
        <v>m</v>
      </c>
      <c r="L13" s="499">
        <f t="shared" si="1"/>
        <v>0</v>
      </c>
      <c r="M13" s="499">
        <f t="shared" si="1"/>
        <v>0</v>
      </c>
      <c r="N13" s="499">
        <f t="shared" si="1"/>
        <v>0</v>
      </c>
      <c r="P13" s="411" t="str">
        <f>$AY$13&amp;"　"&amp;$AZ$13</f>
        <v>10　鉄筋かぶり探査</v>
      </c>
      <c r="T13" s="206"/>
      <c r="V13" s="311"/>
      <c r="W13" s="276"/>
      <c r="X13" s="274" t="s">
        <v>955</v>
      </c>
      <c r="Y13" s="276"/>
      <c r="Z13" s="287" t="s">
        <v>953</v>
      </c>
      <c r="AA13" s="276"/>
      <c r="AB13" s="276"/>
      <c r="AC13" s="276"/>
      <c r="AD13" s="276"/>
      <c r="AE13" s="276"/>
      <c r="AF13" s="276"/>
      <c r="AG13" s="311"/>
      <c r="AH13" s="288" t="str">
        <f>$X$19</f>
        <v>うき</v>
      </c>
      <c r="AI13" s="289" t="str">
        <f>$AT$7</f>
        <v>横</v>
      </c>
      <c r="AJ13" s="289" t="str">
        <f t="shared" si="2"/>
        <v>m</v>
      </c>
      <c r="AK13" s="290" t="str">
        <f t="shared" si="3"/>
        <v>×</v>
      </c>
      <c r="AL13" s="289" t="str">
        <f>$AT$6</f>
        <v>縦</v>
      </c>
      <c r="AM13" s="289" t="str">
        <f t="shared" si="4"/>
        <v>m</v>
      </c>
      <c r="AN13" s="290"/>
      <c r="AO13" s="289"/>
      <c r="AP13" s="289"/>
      <c r="AQ13" s="277" t="str">
        <f t="shared" ref="AQ13:AQ18" si="9">$AT$17</f>
        <v>はく落対策</v>
      </c>
      <c r="AR13" s="291">
        <f>概算工事費!$I$13</f>
        <v>45</v>
      </c>
      <c r="AT13" s="311"/>
      <c r="AU13" s="311"/>
      <c r="AV13" s="311"/>
      <c r="AW13" s="311"/>
      <c r="AX13" s="311"/>
      <c r="AY13" s="331">
        <v>10</v>
      </c>
      <c r="AZ13" s="332" t="s">
        <v>569</v>
      </c>
      <c r="BA13" s="329">
        <f>概算工事費!$C$33</f>
        <v>600</v>
      </c>
      <c r="BB13" s="300">
        <v>2</v>
      </c>
      <c r="BC13" s="276"/>
    </row>
    <row r="14" spans="2:57" ht="12.75" customHeight="1" x14ac:dyDescent="0.2">
      <c r="B14" s="804"/>
      <c r="C14" s="480" t="str">
        <f t="shared" si="8"/>
        <v>天端～右肩</v>
      </c>
      <c r="E14" s="808"/>
      <c r="F14" s="496" t="str">
        <f t="shared" si="5"/>
        <v>はく離</v>
      </c>
      <c r="G14" s="496" t="str">
        <f t="shared" si="1"/>
        <v>横</v>
      </c>
      <c r="H14" s="496" t="str">
        <f t="shared" si="1"/>
        <v>m</v>
      </c>
      <c r="I14" s="496" t="str">
        <f t="shared" si="1"/>
        <v>×</v>
      </c>
      <c r="J14" s="496" t="str">
        <f t="shared" si="1"/>
        <v>縦</v>
      </c>
      <c r="K14" s="496" t="str">
        <f t="shared" si="1"/>
        <v>m</v>
      </c>
      <c r="L14" s="496">
        <f t="shared" si="1"/>
        <v>0</v>
      </c>
      <c r="M14" s="496">
        <f t="shared" si="1"/>
        <v>0</v>
      </c>
      <c r="N14" s="496">
        <f t="shared" si="1"/>
        <v>0</v>
      </c>
      <c r="P14" s="411" t="str">
        <f>$AY$14&amp;"　"&amp;$AZ$14</f>
        <v>11　内空断面測量</v>
      </c>
      <c r="T14" s="206"/>
      <c r="U14" s="287"/>
      <c r="V14" s="311"/>
      <c r="W14" s="276"/>
      <c r="X14" s="274"/>
      <c r="Y14" s="276"/>
      <c r="Z14" s="274" t="s">
        <v>956</v>
      </c>
      <c r="AA14" s="276"/>
      <c r="AB14" s="276"/>
      <c r="AC14" s="276"/>
      <c r="AD14" s="276"/>
      <c r="AE14" s="276"/>
      <c r="AF14" s="276"/>
      <c r="AG14" s="311"/>
      <c r="AH14" s="279" t="str">
        <f>$X$20</f>
        <v>はく離</v>
      </c>
      <c r="AI14" s="289" t="str">
        <f t="shared" ref="AI14:AI15" si="10">$AT$7</f>
        <v>横</v>
      </c>
      <c r="AJ14" s="279" t="str">
        <f t="shared" si="2"/>
        <v>m</v>
      </c>
      <c r="AK14" s="280" t="str">
        <f t="shared" si="3"/>
        <v>×</v>
      </c>
      <c r="AL14" s="289" t="str">
        <f t="shared" ref="AL14:AL15" si="11">$AT$6</f>
        <v>縦</v>
      </c>
      <c r="AM14" s="279" t="str">
        <f t="shared" si="4"/>
        <v>m</v>
      </c>
      <c r="AN14" s="280"/>
      <c r="AO14" s="279"/>
      <c r="AP14" s="279"/>
      <c r="AQ14" s="281" t="str">
        <f t="shared" si="9"/>
        <v>はく落対策</v>
      </c>
      <c r="AR14" s="300">
        <f>概算工事費!$I$14</f>
        <v>45</v>
      </c>
      <c r="AT14" s="335" t="s">
        <v>636</v>
      </c>
      <c r="AU14" s="311"/>
      <c r="AV14" s="311"/>
      <c r="AW14" s="311"/>
      <c r="AX14" s="311"/>
      <c r="AY14" s="331">
        <v>11</v>
      </c>
      <c r="AZ14" s="332" t="s">
        <v>501</v>
      </c>
      <c r="BA14" s="329">
        <f>概算工事費!$C$34</f>
        <v>1500</v>
      </c>
      <c r="BB14" s="300">
        <v>3</v>
      </c>
      <c r="BC14" s="276"/>
    </row>
    <row r="15" spans="2:57" ht="12.75" customHeight="1" x14ac:dyDescent="0.2">
      <c r="B15" s="804"/>
      <c r="C15" s="480" t="str">
        <f t="shared" si="8"/>
        <v>天端～左側壁</v>
      </c>
      <c r="E15" s="809"/>
      <c r="F15" s="500" t="str">
        <f t="shared" si="5"/>
        <v>はく落</v>
      </c>
      <c r="G15" s="500" t="str">
        <f t="shared" si="1"/>
        <v>横</v>
      </c>
      <c r="H15" s="500" t="str">
        <f t="shared" si="1"/>
        <v>m</v>
      </c>
      <c r="I15" s="500" t="str">
        <f t="shared" si="1"/>
        <v>×</v>
      </c>
      <c r="J15" s="500" t="str">
        <f t="shared" si="1"/>
        <v>縦</v>
      </c>
      <c r="K15" s="500" t="str">
        <f t="shared" si="1"/>
        <v>m</v>
      </c>
      <c r="L15" s="500">
        <f t="shared" si="1"/>
        <v>0</v>
      </c>
      <c r="M15" s="500">
        <f t="shared" si="1"/>
        <v>0</v>
      </c>
      <c r="N15" s="500">
        <f t="shared" si="1"/>
        <v>0</v>
      </c>
      <c r="P15" s="411" t="str">
        <f>$AY$15&amp;"　"&amp;$AZ$15</f>
        <v>12　地すべり動態観測</v>
      </c>
      <c r="T15" s="206"/>
      <c r="U15" s="311"/>
      <c r="V15" s="311"/>
      <c r="W15" s="334"/>
      <c r="X15" s="282"/>
      <c r="Y15" s="334"/>
      <c r="Z15" s="282" t="s">
        <v>955</v>
      </c>
      <c r="AA15" s="334"/>
      <c r="AB15" s="334"/>
      <c r="AC15" s="334"/>
      <c r="AD15" s="334"/>
      <c r="AE15" s="334"/>
      <c r="AF15" s="334"/>
      <c r="AG15" s="311"/>
      <c r="AH15" s="275" t="str">
        <f>$X$21</f>
        <v>はく落</v>
      </c>
      <c r="AI15" s="289" t="str">
        <f t="shared" si="10"/>
        <v>横</v>
      </c>
      <c r="AJ15" s="292" t="str">
        <f t="shared" si="2"/>
        <v>m</v>
      </c>
      <c r="AK15" s="293" t="str">
        <f t="shared" si="3"/>
        <v>×</v>
      </c>
      <c r="AL15" s="289" t="str">
        <f t="shared" si="11"/>
        <v>縦</v>
      </c>
      <c r="AM15" s="292" t="str">
        <f t="shared" si="4"/>
        <v>m</v>
      </c>
      <c r="AN15" s="293"/>
      <c r="AO15" s="292"/>
      <c r="AP15" s="292"/>
      <c r="AQ15" s="285" t="str">
        <f t="shared" si="9"/>
        <v>はく落対策</v>
      </c>
      <c r="AR15" s="302">
        <f>概算工事費!$I$15</f>
        <v>45</v>
      </c>
      <c r="AT15" s="311"/>
      <c r="AU15" s="312"/>
      <c r="AX15" s="311"/>
      <c r="AY15" s="331">
        <v>12</v>
      </c>
      <c r="AZ15" s="332" t="s">
        <v>502</v>
      </c>
      <c r="BA15" s="329">
        <f>概算工事費!$C$35</f>
        <v>2500</v>
      </c>
      <c r="BB15" s="300">
        <v>3</v>
      </c>
      <c r="BC15" s="276"/>
    </row>
    <row r="16" spans="2:57" ht="12.75" customHeight="1" x14ac:dyDescent="0.2">
      <c r="B16" s="804"/>
      <c r="C16" s="480" t="str">
        <f t="shared" si="8"/>
        <v>天端～右側壁</v>
      </c>
      <c r="E16" s="807" t="str">
        <f>$U20</f>
        <v>表面劣化</v>
      </c>
      <c r="F16" s="498" t="str">
        <f t="shared" si="5"/>
        <v>豆板（ジャンカ）</v>
      </c>
      <c r="G16" s="498" t="str">
        <f t="shared" si="1"/>
        <v>横</v>
      </c>
      <c r="H16" s="498" t="str">
        <f t="shared" si="1"/>
        <v>m</v>
      </c>
      <c r="I16" s="498" t="str">
        <f t="shared" si="1"/>
        <v>×</v>
      </c>
      <c r="J16" s="498" t="str">
        <f t="shared" si="1"/>
        <v>縦</v>
      </c>
      <c r="K16" s="498" t="str">
        <f t="shared" si="1"/>
        <v>m</v>
      </c>
      <c r="L16" s="498">
        <f t="shared" si="1"/>
        <v>0</v>
      </c>
      <c r="M16" s="498">
        <f t="shared" si="1"/>
        <v>0</v>
      </c>
      <c r="N16" s="498">
        <f t="shared" si="1"/>
        <v>0</v>
      </c>
      <c r="P16" s="412" t="str">
        <f>$AY$16&amp;"　"&amp;$AZ$16</f>
        <v>13　その他の調査</v>
      </c>
      <c r="T16" s="206"/>
      <c r="U16" s="311"/>
      <c r="V16" s="311"/>
      <c r="W16" s="311"/>
      <c r="X16" s="311"/>
      <c r="Y16" s="311"/>
      <c r="Z16" s="311"/>
      <c r="AA16" s="311"/>
      <c r="AB16" s="311"/>
      <c r="AC16" s="311"/>
      <c r="AD16" s="311"/>
      <c r="AE16" s="311"/>
      <c r="AF16" s="311"/>
      <c r="AG16" s="311"/>
      <c r="AH16" s="289" t="str">
        <f>$Y$19</f>
        <v>豆板（ジャンカ）</v>
      </c>
      <c r="AI16" s="288" t="str">
        <f>$AT$7</f>
        <v>横</v>
      </c>
      <c r="AJ16" s="288" t="str">
        <f t="shared" si="2"/>
        <v>m</v>
      </c>
      <c r="AK16" s="295" t="str">
        <f t="shared" si="3"/>
        <v>×</v>
      </c>
      <c r="AL16" s="288" t="str">
        <f>$AT$6</f>
        <v>縦</v>
      </c>
      <c r="AM16" s="288" t="str">
        <f t="shared" si="4"/>
        <v>m</v>
      </c>
      <c r="AN16" s="295"/>
      <c r="AO16" s="288"/>
      <c r="AP16" s="288"/>
      <c r="AQ16" s="277" t="str">
        <f t="shared" si="9"/>
        <v>はく落対策</v>
      </c>
      <c r="AR16" s="278">
        <f>概算工事費!$I$16</f>
        <v>45</v>
      </c>
      <c r="AT16" s="336" t="s">
        <v>87</v>
      </c>
      <c r="AU16" s="335" t="s">
        <v>883</v>
      </c>
      <c r="AV16" s="336" t="s">
        <v>872</v>
      </c>
      <c r="AW16" s="367" t="s">
        <v>920</v>
      </c>
      <c r="AX16" s="311"/>
      <c r="AY16" s="344">
        <v>13</v>
      </c>
      <c r="AZ16" s="345" t="s">
        <v>923</v>
      </c>
      <c r="BA16" s="329">
        <f>概算工事費!$C$36</f>
        <v>500</v>
      </c>
      <c r="BB16" s="286">
        <v>4</v>
      </c>
      <c r="BC16" s="276"/>
    </row>
    <row r="17" spans="2:55" ht="12.75" customHeight="1" x14ac:dyDescent="0.2">
      <c r="B17" s="804"/>
      <c r="C17" s="480" t="str">
        <f t="shared" si="8"/>
        <v>左肩～左側壁</v>
      </c>
      <c r="D17" s="206"/>
      <c r="E17" s="808"/>
      <c r="F17" s="496" t="str">
        <f t="shared" si="5"/>
        <v>コールドジョイント</v>
      </c>
      <c r="G17" s="496" t="str">
        <f t="shared" si="1"/>
        <v>長</v>
      </c>
      <c r="H17" s="496" t="str">
        <f t="shared" si="1"/>
        <v>m</v>
      </c>
      <c r="I17" s="496" t="str">
        <f t="shared" si="1"/>
        <v>×</v>
      </c>
      <c r="J17" s="496" t="str">
        <f t="shared" si="1"/>
        <v>幅</v>
      </c>
      <c r="K17" s="496" t="str">
        <f t="shared" si="1"/>
        <v>mm</v>
      </c>
      <c r="L17" s="496">
        <f t="shared" si="1"/>
        <v>0</v>
      </c>
      <c r="M17" s="496">
        <f t="shared" si="1"/>
        <v>0</v>
      </c>
      <c r="N17" s="496">
        <f t="shared" si="1"/>
        <v>0</v>
      </c>
      <c r="T17" s="206"/>
      <c r="U17" s="311" t="s">
        <v>1018</v>
      </c>
      <c r="V17" s="311"/>
      <c r="W17" s="311"/>
      <c r="X17" s="311"/>
      <c r="Y17" s="311"/>
      <c r="Z17" s="311"/>
      <c r="AA17" s="311"/>
      <c r="AB17" s="311"/>
      <c r="AC17" s="311"/>
      <c r="AD17" s="311"/>
      <c r="AE17" s="311"/>
      <c r="AF17" s="311"/>
      <c r="AG17" s="311"/>
      <c r="AH17" s="279" t="str">
        <f>$Y$20</f>
        <v>コールドジョイント</v>
      </c>
      <c r="AI17" s="279" t="str">
        <f>$AT$5</f>
        <v>長</v>
      </c>
      <c r="AJ17" s="279" t="str">
        <f t="shared" si="2"/>
        <v>m</v>
      </c>
      <c r="AK17" s="280" t="str">
        <f t="shared" si="3"/>
        <v>×</v>
      </c>
      <c r="AL17" s="279" t="str">
        <f>$AT$4</f>
        <v>幅</v>
      </c>
      <c r="AM17" s="279" t="str">
        <f t="shared" si="4"/>
        <v>mm</v>
      </c>
      <c r="AN17" s="280"/>
      <c r="AO17" s="279"/>
      <c r="AP17" s="279"/>
      <c r="AQ17" s="281" t="str">
        <f t="shared" si="9"/>
        <v>はく落対策</v>
      </c>
      <c r="AR17" s="278">
        <f>概算工事費!$I$17</f>
        <v>45</v>
      </c>
      <c r="AT17" s="337" t="s">
        <v>841</v>
      </c>
      <c r="AU17" s="276">
        <f>概算工事費!$C$4</f>
        <v>45</v>
      </c>
      <c r="AV17" s="337"/>
      <c r="AW17" s="351" t="s">
        <v>514</v>
      </c>
      <c r="AX17" s="311"/>
      <c r="AY17" s="346"/>
      <c r="AZ17" s="347"/>
      <c r="BA17" s="348"/>
      <c r="BB17" s="302"/>
      <c r="BC17" s="334"/>
    </row>
    <row r="18" spans="2:55" ht="12.75" customHeight="1" x14ac:dyDescent="0.2">
      <c r="B18" s="804"/>
      <c r="C18" s="480" t="str">
        <f t="shared" si="8"/>
        <v>右肩～右側壁</v>
      </c>
      <c r="E18" s="809"/>
      <c r="F18" s="497" t="str">
        <f t="shared" ref="F18:F32" si="12">AH18</f>
        <v>材料劣化</v>
      </c>
      <c r="G18" s="497" t="str">
        <f t="shared" ref="G18:G32" si="13">AI18</f>
        <v>横</v>
      </c>
      <c r="H18" s="497" t="str">
        <f t="shared" ref="H18:H32" si="14">AJ18</f>
        <v>m</v>
      </c>
      <c r="I18" s="497" t="str">
        <f t="shared" ref="I18:I32" si="15">AK18</f>
        <v>×</v>
      </c>
      <c r="J18" s="497" t="str">
        <f t="shared" ref="J18:J32" si="16">AL18</f>
        <v>縦</v>
      </c>
      <c r="K18" s="497" t="str">
        <f t="shared" ref="K18:K32" si="17">AM18</f>
        <v>m</v>
      </c>
      <c r="L18" s="497">
        <f t="shared" ref="L18:L32" si="18">AN18</f>
        <v>0</v>
      </c>
      <c r="M18" s="497">
        <f t="shared" ref="M18:M32" si="19">AO18</f>
        <v>0</v>
      </c>
      <c r="N18" s="497">
        <f t="shared" ref="N18:N32" si="20">AP18</f>
        <v>0</v>
      </c>
      <c r="T18" s="206"/>
      <c r="U18" s="273" t="str">
        <f>$W$18</f>
        <v>ひび割れ</v>
      </c>
      <c r="V18" s="311"/>
      <c r="W18" s="338" t="s">
        <v>88</v>
      </c>
      <c r="X18" s="339" t="s">
        <v>891</v>
      </c>
      <c r="Y18" s="339" t="s">
        <v>583</v>
      </c>
      <c r="Z18" s="338" t="s">
        <v>868</v>
      </c>
      <c r="AA18" s="339" t="s">
        <v>944</v>
      </c>
      <c r="AB18" s="338" t="s">
        <v>945</v>
      </c>
      <c r="AC18" s="338" t="s">
        <v>946</v>
      </c>
      <c r="AD18" s="490" t="s">
        <v>1107</v>
      </c>
      <c r="AE18" s="338" t="s">
        <v>1109</v>
      </c>
      <c r="AF18" s="338" t="s">
        <v>869</v>
      </c>
      <c r="AG18" s="311"/>
      <c r="AH18" s="283" t="str">
        <f>$Y$21</f>
        <v>材料劣化</v>
      </c>
      <c r="AI18" s="283" t="str">
        <f>$AT$7</f>
        <v>横</v>
      </c>
      <c r="AJ18" s="283" t="str">
        <f t="shared" si="2"/>
        <v>m</v>
      </c>
      <c r="AK18" s="284" t="str">
        <f t="shared" si="3"/>
        <v>×</v>
      </c>
      <c r="AL18" s="283" t="str">
        <f>$AT$6</f>
        <v>縦</v>
      </c>
      <c r="AM18" s="283" t="str">
        <f t="shared" si="4"/>
        <v>m</v>
      </c>
      <c r="AN18" s="284"/>
      <c r="AO18" s="283"/>
      <c r="AP18" s="283"/>
      <c r="AQ18" s="296" t="str">
        <f t="shared" si="9"/>
        <v>はく落対策</v>
      </c>
      <c r="AR18" s="302">
        <f>概算工事費!$I$18</f>
        <v>45</v>
      </c>
      <c r="AT18" s="340" t="s">
        <v>909</v>
      </c>
      <c r="AU18" s="276">
        <f>概算工事費!$C$5</f>
        <v>23</v>
      </c>
      <c r="AV18" s="340"/>
      <c r="AW18" s="351" t="s">
        <v>921</v>
      </c>
      <c r="AX18" s="311"/>
      <c r="AY18" s="320"/>
      <c r="AZ18" s="311"/>
      <c r="BA18" s="287"/>
      <c r="BB18" s="311"/>
      <c r="BC18" s="311"/>
    </row>
    <row r="19" spans="2:55" ht="12.75" customHeight="1" x14ac:dyDescent="0.2">
      <c r="B19" s="803"/>
      <c r="C19" s="481" t="str">
        <f t="shared" si="8"/>
        <v>左肩～右肩</v>
      </c>
      <c r="E19" s="802" t="str">
        <f>$U21</f>
        <v>漏水</v>
      </c>
      <c r="F19" s="499" t="str">
        <f t="shared" si="12"/>
        <v>噴出</v>
      </c>
      <c r="G19" s="499" t="str">
        <f t="shared" si="13"/>
        <v>量</v>
      </c>
      <c r="H19" s="499" t="str">
        <f t="shared" si="14"/>
        <v>ℓ/分</v>
      </c>
      <c r="I19" s="499">
        <f t="shared" si="15"/>
        <v>0</v>
      </c>
      <c r="J19" s="499">
        <f t="shared" si="16"/>
        <v>0</v>
      </c>
      <c r="K19" s="499">
        <f t="shared" si="17"/>
        <v>0</v>
      </c>
      <c r="L19" s="499">
        <f t="shared" si="18"/>
        <v>0</v>
      </c>
      <c r="M19" s="499">
        <f t="shared" si="19"/>
        <v>0</v>
      </c>
      <c r="N19" s="499">
        <f t="shared" si="20"/>
        <v>0</v>
      </c>
      <c r="P19" s="413" t="s">
        <v>915</v>
      </c>
      <c r="T19" s="206"/>
      <c r="U19" s="274" t="str">
        <f>$X$18</f>
        <v>うき・はく離</v>
      </c>
      <c r="V19" s="311"/>
      <c r="W19" s="288" t="s">
        <v>88</v>
      </c>
      <c r="X19" s="288" t="s">
        <v>15</v>
      </c>
      <c r="Y19" s="299" t="s">
        <v>1005</v>
      </c>
      <c r="Z19" s="288" t="s">
        <v>6</v>
      </c>
      <c r="AA19" s="288" t="s">
        <v>91</v>
      </c>
      <c r="AB19" s="288" t="s">
        <v>538</v>
      </c>
      <c r="AC19" s="341" t="s">
        <v>947</v>
      </c>
      <c r="AD19" s="491" t="s">
        <v>1082</v>
      </c>
      <c r="AE19" s="492" t="s">
        <v>1084</v>
      </c>
      <c r="AF19" s="288" t="s">
        <v>507</v>
      </c>
      <c r="AG19" s="311"/>
      <c r="AH19" s="288" t="str">
        <f>$Z$19</f>
        <v>噴出</v>
      </c>
      <c r="AI19" s="289" t="str">
        <f>$AT$11</f>
        <v>量</v>
      </c>
      <c r="AJ19" s="289" t="str">
        <f t="shared" si="2"/>
        <v>ℓ/分</v>
      </c>
      <c r="AK19" s="289"/>
      <c r="AL19" s="289"/>
      <c r="AM19" s="289"/>
      <c r="AN19" s="289"/>
      <c r="AO19" s="289"/>
      <c r="AP19" s="289"/>
      <c r="AQ19" s="290" t="str">
        <f t="shared" ref="AQ19:AQ24" si="21">$AT$22</f>
        <v>導水樋</v>
      </c>
      <c r="AR19" s="278">
        <f>概算工事費!$I$19</f>
        <v>20</v>
      </c>
      <c r="AT19" s="342" t="s">
        <v>910</v>
      </c>
      <c r="AU19" s="276">
        <f>概算工事費!$C$6</f>
        <v>22</v>
      </c>
      <c r="AV19" s="337"/>
      <c r="AW19" s="351" t="s">
        <v>921</v>
      </c>
      <c r="AX19" s="311"/>
      <c r="AY19" s="311"/>
      <c r="AZ19" s="311"/>
      <c r="BA19" s="311"/>
      <c r="BB19" s="311"/>
      <c r="BC19" s="311"/>
    </row>
    <row r="20" spans="2:55" ht="12.75" customHeight="1" x14ac:dyDescent="0.2">
      <c r="B20" s="802" t="str">
        <f>$U5</f>
        <v>覆工側壁</v>
      </c>
      <c r="C20" s="483" t="str">
        <f>$Y4</f>
        <v>左側壁</v>
      </c>
      <c r="E20" s="804"/>
      <c r="F20" s="496" t="str">
        <f t="shared" si="12"/>
        <v>流下</v>
      </c>
      <c r="G20" s="496" t="str">
        <f t="shared" si="13"/>
        <v>量</v>
      </c>
      <c r="H20" s="496" t="str">
        <f t="shared" si="14"/>
        <v>ℓ/分</v>
      </c>
      <c r="I20" s="496">
        <f t="shared" si="15"/>
        <v>0</v>
      </c>
      <c r="J20" s="496">
        <f t="shared" si="16"/>
        <v>0</v>
      </c>
      <c r="K20" s="496">
        <f t="shared" si="17"/>
        <v>0</v>
      </c>
      <c r="L20" s="496">
        <f t="shared" si="18"/>
        <v>0</v>
      </c>
      <c r="M20" s="496">
        <f t="shared" si="19"/>
        <v>0</v>
      </c>
      <c r="N20" s="496">
        <f t="shared" si="20"/>
        <v>0</v>
      </c>
      <c r="P20" s="414" t="s">
        <v>130</v>
      </c>
      <c r="T20" s="206"/>
      <c r="U20" s="297" t="str">
        <f>$Y$18</f>
        <v>表面劣化</v>
      </c>
      <c r="V20" s="311"/>
      <c r="W20" s="299" t="s">
        <v>999</v>
      </c>
      <c r="X20" s="299" t="s">
        <v>495</v>
      </c>
      <c r="Y20" s="299" t="s">
        <v>926</v>
      </c>
      <c r="Z20" s="299" t="s">
        <v>5</v>
      </c>
      <c r="AA20" s="299" t="s">
        <v>503</v>
      </c>
      <c r="AB20" s="299" t="s">
        <v>539</v>
      </c>
      <c r="AC20" s="341" t="s">
        <v>948</v>
      </c>
      <c r="AD20" s="311" t="s">
        <v>1081</v>
      </c>
      <c r="AE20" s="337" t="s">
        <v>1089</v>
      </c>
      <c r="AF20" s="299" t="s">
        <v>510</v>
      </c>
      <c r="AG20" s="311"/>
      <c r="AH20" s="279" t="str">
        <f>$Z$20</f>
        <v>流下</v>
      </c>
      <c r="AI20" s="279" t="str">
        <f>$AT$11</f>
        <v>量</v>
      </c>
      <c r="AJ20" s="279" t="str">
        <f t="shared" si="2"/>
        <v>ℓ/分</v>
      </c>
      <c r="AK20" s="279"/>
      <c r="AL20" s="279"/>
      <c r="AM20" s="279"/>
      <c r="AN20" s="279"/>
      <c r="AO20" s="279"/>
      <c r="AP20" s="279"/>
      <c r="AQ20" s="298" t="str">
        <f t="shared" si="21"/>
        <v>導水樋</v>
      </c>
      <c r="AR20" s="278">
        <f>概算工事費!$I$20</f>
        <v>20</v>
      </c>
      <c r="AT20" s="343" t="s">
        <v>905</v>
      </c>
      <c r="AU20" s="276">
        <f>概算工事費!$C$7</f>
        <v>100</v>
      </c>
      <c r="AV20" s="337"/>
      <c r="AW20" s="351" t="s">
        <v>921</v>
      </c>
      <c r="AX20" s="311"/>
      <c r="AY20" s="311"/>
      <c r="AZ20" s="311"/>
      <c r="BA20" s="349"/>
      <c r="BB20" s="311"/>
      <c r="BC20" s="311"/>
    </row>
    <row r="21" spans="2:55" ht="12.75" customHeight="1" x14ac:dyDescent="0.2">
      <c r="B21" s="803"/>
      <c r="C21" s="482" t="str">
        <f>$Y5</f>
        <v>右側壁</v>
      </c>
      <c r="E21" s="804"/>
      <c r="F21" s="496" t="str">
        <f t="shared" si="12"/>
        <v>滴水</v>
      </c>
      <c r="G21" s="496" t="str">
        <f t="shared" si="13"/>
        <v>量</v>
      </c>
      <c r="H21" s="496" t="str">
        <f t="shared" si="14"/>
        <v>ℓ/分</v>
      </c>
      <c r="I21" s="496">
        <f t="shared" si="15"/>
        <v>0</v>
      </c>
      <c r="J21" s="496">
        <f t="shared" si="16"/>
        <v>0</v>
      </c>
      <c r="K21" s="496">
        <f t="shared" si="17"/>
        <v>0</v>
      </c>
      <c r="L21" s="496">
        <f t="shared" si="18"/>
        <v>0</v>
      </c>
      <c r="M21" s="496">
        <f t="shared" si="19"/>
        <v>0</v>
      </c>
      <c r="N21" s="496">
        <f t="shared" si="20"/>
        <v>0</v>
      </c>
      <c r="P21" s="415" t="s">
        <v>129</v>
      </c>
      <c r="T21" s="206"/>
      <c r="U21" s="274" t="str">
        <f>$Z$18</f>
        <v>漏水</v>
      </c>
      <c r="V21" s="311"/>
      <c r="W21" s="299" t="s">
        <v>1001</v>
      </c>
      <c r="X21" s="299" t="s">
        <v>92</v>
      </c>
      <c r="Y21" s="299" t="s">
        <v>506</v>
      </c>
      <c r="Z21" s="299" t="s">
        <v>566</v>
      </c>
      <c r="AA21" s="299" t="s">
        <v>929</v>
      </c>
      <c r="AB21" s="299" t="s">
        <v>505</v>
      </c>
      <c r="AC21" s="341" t="s">
        <v>949</v>
      </c>
      <c r="AD21" s="271" t="s">
        <v>1080</v>
      </c>
      <c r="AE21" s="337" t="s">
        <v>1090</v>
      </c>
      <c r="AF21" s="299" t="s">
        <v>64</v>
      </c>
      <c r="AG21" s="311"/>
      <c r="AH21" s="279" t="str">
        <f>$Z$21</f>
        <v>滴水</v>
      </c>
      <c r="AI21" s="279" t="str">
        <f>$AT$11</f>
        <v>量</v>
      </c>
      <c r="AJ21" s="279" t="str">
        <f t="shared" si="2"/>
        <v>ℓ/分</v>
      </c>
      <c r="AK21" s="279"/>
      <c r="AL21" s="279"/>
      <c r="AM21" s="279"/>
      <c r="AN21" s="279"/>
      <c r="AO21" s="279"/>
      <c r="AP21" s="279"/>
      <c r="AQ21" s="298" t="str">
        <f t="shared" si="21"/>
        <v>導水樋</v>
      </c>
      <c r="AR21" s="278">
        <f>概算工事費!$I$21</f>
        <v>20</v>
      </c>
      <c r="AT21" s="343" t="s">
        <v>908</v>
      </c>
      <c r="AU21" s="276">
        <f>概算工事費!$C$8</f>
        <v>110</v>
      </c>
      <c r="AV21" s="337" t="s">
        <v>67</v>
      </c>
      <c r="AW21" s="351" t="s">
        <v>921</v>
      </c>
      <c r="AX21" s="311"/>
      <c r="AY21" s="311"/>
      <c r="AZ21" s="311"/>
      <c r="BA21" s="311"/>
      <c r="BB21" s="311"/>
      <c r="BC21" s="311"/>
    </row>
    <row r="22" spans="2:55" ht="12.75" customHeight="1" x14ac:dyDescent="0.2">
      <c r="B22" s="802" t="str">
        <f>$U6</f>
        <v>横断目地</v>
      </c>
      <c r="C22" s="408" t="str">
        <f t="shared" ref="C22:C33" si="22">$Z4</f>
        <v>天端</v>
      </c>
      <c r="E22" s="804"/>
      <c r="F22" s="496" t="str">
        <f t="shared" si="12"/>
        <v>滲水</v>
      </c>
      <c r="G22" s="496">
        <f t="shared" si="13"/>
        <v>0</v>
      </c>
      <c r="H22" s="496">
        <f t="shared" si="14"/>
        <v>0</v>
      </c>
      <c r="I22" s="496">
        <f t="shared" si="15"/>
        <v>0</v>
      </c>
      <c r="J22" s="496">
        <f t="shared" si="16"/>
        <v>0</v>
      </c>
      <c r="K22" s="496">
        <f t="shared" si="17"/>
        <v>0</v>
      </c>
      <c r="L22" s="496">
        <f t="shared" si="18"/>
        <v>0</v>
      </c>
      <c r="M22" s="496">
        <f t="shared" si="19"/>
        <v>0</v>
      </c>
      <c r="N22" s="496">
        <f t="shared" si="20"/>
        <v>0</v>
      </c>
      <c r="P22" s="415" t="s">
        <v>131</v>
      </c>
      <c r="T22" s="206"/>
      <c r="U22" s="274" t="str">
        <f>$AA$18</f>
        <v>覆工背面変状</v>
      </c>
      <c r="V22" s="311"/>
      <c r="W22" s="299" t="s">
        <v>997</v>
      </c>
      <c r="X22" s="311"/>
      <c r="Y22" s="299"/>
      <c r="Z22" s="299" t="s">
        <v>3</v>
      </c>
      <c r="AA22" s="276"/>
      <c r="AB22" s="299" t="s">
        <v>504</v>
      </c>
      <c r="AC22" s="299" t="s">
        <v>541</v>
      </c>
      <c r="AD22" s="311" t="s">
        <v>1083</v>
      </c>
      <c r="AE22" s="492"/>
      <c r="AF22" s="299" t="s">
        <v>942</v>
      </c>
      <c r="AG22" s="311"/>
      <c r="AH22" s="279" t="str">
        <f>$Z$22</f>
        <v>滲水</v>
      </c>
      <c r="AI22" s="279"/>
      <c r="AJ22" s="279"/>
      <c r="AK22" s="279"/>
      <c r="AL22" s="279"/>
      <c r="AM22" s="279"/>
      <c r="AN22" s="279"/>
      <c r="AO22" s="279"/>
      <c r="AP22" s="279"/>
      <c r="AQ22" s="298" t="str">
        <f t="shared" si="21"/>
        <v>導水樋</v>
      </c>
      <c r="AR22" s="278">
        <f>概算工事費!$I$22</f>
        <v>20</v>
      </c>
      <c r="AT22" s="343" t="s">
        <v>904</v>
      </c>
      <c r="AU22" s="276">
        <f>概算工事費!$C$9</f>
        <v>20</v>
      </c>
      <c r="AV22" s="337"/>
      <c r="AW22" s="351" t="s">
        <v>921</v>
      </c>
      <c r="AX22" s="311"/>
      <c r="AY22" s="311"/>
      <c r="AZ22" s="311"/>
      <c r="BA22" s="311"/>
      <c r="BB22" s="311"/>
      <c r="BC22" s="321"/>
    </row>
    <row r="23" spans="2:55" ht="12.75" customHeight="1" x14ac:dyDescent="0.2">
      <c r="B23" s="804"/>
      <c r="C23" s="480" t="str">
        <f t="shared" si="22"/>
        <v>左肩</v>
      </c>
      <c r="E23" s="804"/>
      <c r="F23" s="496" t="str">
        <f t="shared" si="12"/>
        <v>漏水跡</v>
      </c>
      <c r="G23" s="496">
        <f t="shared" si="13"/>
        <v>0</v>
      </c>
      <c r="H23" s="496">
        <f t="shared" si="14"/>
        <v>0</v>
      </c>
      <c r="I23" s="496">
        <f t="shared" si="15"/>
        <v>0</v>
      </c>
      <c r="J23" s="496">
        <f t="shared" si="16"/>
        <v>0</v>
      </c>
      <c r="K23" s="496">
        <f t="shared" si="17"/>
        <v>0</v>
      </c>
      <c r="L23" s="496">
        <f t="shared" si="18"/>
        <v>0</v>
      </c>
      <c r="M23" s="496">
        <f t="shared" si="19"/>
        <v>0</v>
      </c>
      <c r="N23" s="496">
        <f t="shared" si="20"/>
        <v>0</v>
      </c>
      <c r="P23" s="415" t="s">
        <v>132</v>
      </c>
      <c r="T23" s="206"/>
      <c r="U23" s="274" t="str">
        <f>$AB$18</f>
        <v>鋼材露出</v>
      </c>
      <c r="V23" s="311"/>
      <c r="W23" s="299" t="s">
        <v>998</v>
      </c>
      <c r="X23" s="311"/>
      <c r="Y23" s="299"/>
      <c r="Z23" s="299" t="s">
        <v>511</v>
      </c>
      <c r="AA23" s="276"/>
      <c r="AB23" s="299" t="s">
        <v>73</v>
      </c>
      <c r="AC23" s="299" t="s">
        <v>540</v>
      </c>
      <c r="AD23" s="311" t="s">
        <v>950</v>
      </c>
      <c r="AE23" s="492"/>
      <c r="AF23" s="299" t="s">
        <v>493</v>
      </c>
      <c r="AG23" s="311"/>
      <c r="AH23" s="279" t="str">
        <f>$Z$23</f>
        <v>漏水跡</v>
      </c>
      <c r="AI23" s="279"/>
      <c r="AJ23" s="279"/>
      <c r="AK23" s="279"/>
      <c r="AL23" s="279"/>
      <c r="AM23" s="279"/>
      <c r="AN23" s="279"/>
      <c r="AO23" s="279"/>
      <c r="AP23" s="279"/>
      <c r="AQ23" s="298" t="str">
        <f t="shared" si="21"/>
        <v>導水樋</v>
      </c>
      <c r="AR23" s="278">
        <f>概算工事費!$I$23</f>
        <v>20</v>
      </c>
      <c r="AT23" s="343" t="s">
        <v>907</v>
      </c>
      <c r="AU23" s="276">
        <f>概算工事費!$C$10</f>
        <v>200</v>
      </c>
      <c r="AV23" s="340"/>
      <c r="AW23" s="351" t="s">
        <v>921</v>
      </c>
      <c r="AX23" s="311"/>
      <c r="AY23" s="311"/>
      <c r="AZ23" s="311"/>
      <c r="BA23" s="311"/>
      <c r="BB23" s="311"/>
      <c r="BC23" s="321"/>
    </row>
    <row r="24" spans="2:55" ht="12.75" customHeight="1" x14ac:dyDescent="0.2">
      <c r="B24" s="804"/>
      <c r="C24" s="480" t="str">
        <f t="shared" si="22"/>
        <v>右肩</v>
      </c>
      <c r="E24" s="804"/>
      <c r="F24" s="496" t="str">
        <f t="shared" si="12"/>
        <v>エフロレッセンス</v>
      </c>
      <c r="G24" s="496">
        <f t="shared" si="13"/>
        <v>0</v>
      </c>
      <c r="H24" s="496">
        <f t="shared" si="14"/>
        <v>0</v>
      </c>
      <c r="I24" s="496">
        <f t="shared" si="15"/>
        <v>0</v>
      </c>
      <c r="J24" s="496">
        <f t="shared" si="16"/>
        <v>0</v>
      </c>
      <c r="K24" s="496">
        <f t="shared" si="17"/>
        <v>0</v>
      </c>
      <c r="L24" s="496">
        <f t="shared" si="18"/>
        <v>0</v>
      </c>
      <c r="M24" s="496">
        <f t="shared" si="19"/>
        <v>0</v>
      </c>
      <c r="N24" s="496">
        <f t="shared" si="20"/>
        <v>0</v>
      </c>
      <c r="P24" s="415" t="s">
        <v>499</v>
      </c>
      <c r="T24" s="206"/>
      <c r="U24" s="274" t="str">
        <f>$AC$18</f>
        <v>傾き・変形</v>
      </c>
      <c r="V24" s="311"/>
      <c r="W24" s="299" t="s">
        <v>1000</v>
      </c>
      <c r="X24" s="311"/>
      <c r="Y24" s="299"/>
      <c r="Z24" s="299" t="s">
        <v>943</v>
      </c>
      <c r="AA24" s="276"/>
      <c r="AB24" s="276" t="s">
        <v>1063</v>
      </c>
      <c r="AC24" s="341"/>
      <c r="AD24" s="271" t="s">
        <v>1088</v>
      </c>
      <c r="AE24" s="492"/>
      <c r="AF24" s="276" t="s">
        <v>951</v>
      </c>
      <c r="AG24" s="311"/>
      <c r="AH24" s="279" t="str">
        <f>$Z$24</f>
        <v>エフロレッセンス</v>
      </c>
      <c r="AI24" s="279"/>
      <c r="AJ24" s="279"/>
      <c r="AK24" s="279"/>
      <c r="AL24" s="279"/>
      <c r="AM24" s="279"/>
      <c r="AN24" s="279"/>
      <c r="AO24" s="279"/>
      <c r="AP24" s="279"/>
      <c r="AQ24" s="298" t="str">
        <f t="shared" si="21"/>
        <v>導水樋</v>
      </c>
      <c r="AR24" s="278">
        <f>概算工事費!$I$24</f>
        <v>20</v>
      </c>
      <c r="AT24" s="343" t="s">
        <v>958</v>
      </c>
      <c r="AU24" s="276">
        <f>概算工事費!$C$11</f>
        <v>40</v>
      </c>
      <c r="AV24" s="340"/>
      <c r="AW24" s="351" t="s">
        <v>921</v>
      </c>
      <c r="AX24" s="311"/>
      <c r="AY24" s="320"/>
      <c r="AZ24" s="311"/>
      <c r="BA24" s="311"/>
      <c r="BB24" s="311"/>
      <c r="BC24" s="321"/>
    </row>
    <row r="25" spans="2:55" ht="12.75" customHeight="1" x14ac:dyDescent="0.2">
      <c r="B25" s="804"/>
      <c r="C25" s="480" t="str">
        <f t="shared" si="22"/>
        <v>左側壁</v>
      </c>
      <c r="E25" s="804"/>
      <c r="F25" s="496" t="str">
        <f t="shared" si="12"/>
        <v>錆汁</v>
      </c>
      <c r="G25" s="496">
        <f t="shared" si="13"/>
        <v>0</v>
      </c>
      <c r="H25" s="496">
        <f t="shared" si="14"/>
        <v>0</v>
      </c>
      <c r="I25" s="496">
        <f t="shared" si="15"/>
        <v>0</v>
      </c>
      <c r="J25" s="496">
        <f t="shared" si="16"/>
        <v>0</v>
      </c>
      <c r="K25" s="496">
        <f t="shared" si="17"/>
        <v>0</v>
      </c>
      <c r="L25" s="496">
        <f t="shared" si="18"/>
        <v>0</v>
      </c>
      <c r="M25" s="496">
        <f t="shared" si="19"/>
        <v>0</v>
      </c>
      <c r="N25" s="496">
        <f t="shared" si="20"/>
        <v>0</v>
      </c>
      <c r="P25" s="415" t="s">
        <v>133</v>
      </c>
      <c r="T25" s="206"/>
      <c r="U25" s="274" t="str">
        <f>$AD$18</f>
        <v>路面変状</v>
      </c>
      <c r="V25" s="349"/>
      <c r="W25" s="299" t="s">
        <v>982</v>
      </c>
      <c r="X25" s="276"/>
      <c r="Y25" s="276"/>
      <c r="Z25" s="299" t="s">
        <v>513</v>
      </c>
      <c r="AA25" s="276"/>
      <c r="AB25" s="276"/>
      <c r="AC25" s="341"/>
      <c r="AD25" s="311" t="s">
        <v>949</v>
      </c>
      <c r="AE25" s="492"/>
      <c r="AF25" s="299" t="s">
        <v>940</v>
      </c>
      <c r="AG25" s="311"/>
      <c r="AH25" s="279" t="str">
        <f>$Z$25</f>
        <v>錆汁</v>
      </c>
      <c r="AI25" s="279"/>
      <c r="AJ25" s="279"/>
      <c r="AK25" s="279"/>
      <c r="AL25" s="279"/>
      <c r="AM25" s="279"/>
      <c r="AN25" s="279"/>
      <c r="AO25" s="279"/>
      <c r="AP25" s="279"/>
      <c r="AQ25" s="298" t="str">
        <f>$AT$27</f>
        <v>要検討</v>
      </c>
      <c r="AR25" s="278" t="str">
        <f>概算工事費!$I$25</f>
        <v>要検討</v>
      </c>
      <c r="AT25" s="343" t="s">
        <v>906</v>
      </c>
      <c r="AU25" s="276">
        <f>概算工事費!$C$12</f>
        <v>0.45600000000000002</v>
      </c>
      <c r="AV25" s="337" t="s">
        <v>922</v>
      </c>
      <c r="AW25" s="351" t="s">
        <v>1033</v>
      </c>
      <c r="AX25" s="311"/>
      <c r="AY25" s="311"/>
      <c r="AZ25" s="311"/>
      <c r="BA25" s="311"/>
      <c r="BB25" s="311"/>
      <c r="BC25" s="321"/>
    </row>
    <row r="26" spans="2:55" ht="12.75" customHeight="1" x14ac:dyDescent="0.2">
      <c r="B26" s="804"/>
      <c r="C26" s="480" t="str">
        <f t="shared" si="22"/>
        <v>右側壁</v>
      </c>
      <c r="E26" s="804"/>
      <c r="F26" s="496" t="str">
        <f t="shared" si="12"/>
        <v>析出物</v>
      </c>
      <c r="G26" s="496">
        <f t="shared" si="13"/>
        <v>0</v>
      </c>
      <c r="H26" s="496">
        <f t="shared" si="14"/>
        <v>0</v>
      </c>
      <c r="I26" s="496">
        <f t="shared" si="15"/>
        <v>0</v>
      </c>
      <c r="J26" s="496">
        <f t="shared" si="16"/>
        <v>0</v>
      </c>
      <c r="K26" s="496">
        <f t="shared" si="17"/>
        <v>0</v>
      </c>
      <c r="L26" s="496">
        <f t="shared" si="18"/>
        <v>0</v>
      </c>
      <c r="M26" s="496">
        <f t="shared" si="19"/>
        <v>0</v>
      </c>
      <c r="N26" s="496">
        <f t="shared" si="20"/>
        <v>0</v>
      </c>
      <c r="P26" s="415" t="s">
        <v>134</v>
      </c>
      <c r="T26" s="206"/>
      <c r="U26" s="274" t="str">
        <f>$AE$18</f>
        <v>すべり抵抗</v>
      </c>
      <c r="V26" s="311"/>
      <c r="W26" s="299" t="s">
        <v>90</v>
      </c>
      <c r="X26" s="350"/>
      <c r="Y26" s="350"/>
      <c r="Z26" s="299" t="s">
        <v>512</v>
      </c>
      <c r="AA26" s="350"/>
      <c r="AB26" s="350"/>
      <c r="AC26" s="351"/>
      <c r="AD26" s="271" t="s">
        <v>89</v>
      </c>
      <c r="AE26" s="492"/>
      <c r="AF26" s="299" t="s">
        <v>1006</v>
      </c>
      <c r="AG26" s="349"/>
      <c r="AH26" s="299" t="str">
        <f>$Z$26</f>
        <v>析出物</v>
      </c>
      <c r="AI26" s="283"/>
      <c r="AJ26" s="283"/>
      <c r="AK26" s="283"/>
      <c r="AL26" s="283"/>
      <c r="AM26" s="283"/>
      <c r="AN26" s="283"/>
      <c r="AO26" s="283"/>
      <c r="AP26" s="283"/>
      <c r="AQ26" s="284" t="str">
        <f>$AT$22</f>
        <v>導水樋</v>
      </c>
      <c r="AR26" s="278">
        <f>概算工事費!$I$26</f>
        <v>20</v>
      </c>
      <c r="AT26" s="343" t="s">
        <v>1091</v>
      </c>
      <c r="AU26" s="276">
        <f>概算工事費!$C$13</f>
        <v>30</v>
      </c>
      <c r="AV26" s="337" t="s">
        <v>1092</v>
      </c>
      <c r="AW26" s="351" t="s">
        <v>1093</v>
      </c>
      <c r="AX26" s="311"/>
      <c r="AY26" s="311"/>
      <c r="AZ26" s="311"/>
      <c r="BA26" s="311"/>
      <c r="BB26" s="311"/>
      <c r="BC26" s="321"/>
    </row>
    <row r="27" spans="2:55" ht="12.75" customHeight="1" x14ac:dyDescent="0.2">
      <c r="B27" s="804"/>
      <c r="C27" s="480" t="str">
        <f t="shared" si="22"/>
        <v>天端～左肩</v>
      </c>
      <c r="E27" s="804"/>
      <c r="F27" s="496" t="str">
        <f t="shared" si="12"/>
        <v>つらら</v>
      </c>
      <c r="G27" s="496" t="str">
        <f t="shared" si="13"/>
        <v>高</v>
      </c>
      <c r="H27" s="496" t="str">
        <f t="shared" si="14"/>
        <v>cm</v>
      </c>
      <c r="I27" s="496">
        <f t="shared" si="15"/>
        <v>0</v>
      </c>
      <c r="J27" s="496">
        <f t="shared" si="16"/>
        <v>0</v>
      </c>
      <c r="K27" s="496">
        <f t="shared" si="17"/>
        <v>0</v>
      </c>
      <c r="L27" s="496">
        <f t="shared" si="18"/>
        <v>0</v>
      </c>
      <c r="M27" s="496">
        <f t="shared" si="19"/>
        <v>0</v>
      </c>
      <c r="N27" s="496">
        <f t="shared" si="20"/>
        <v>0</v>
      </c>
      <c r="P27" s="415" t="s">
        <v>567</v>
      </c>
      <c r="T27" s="206"/>
      <c r="U27" s="282" t="str">
        <f>$AF$18</f>
        <v>その他変状</v>
      </c>
      <c r="V27" s="311"/>
      <c r="W27" s="299" t="s">
        <v>1002</v>
      </c>
      <c r="X27" s="276"/>
      <c r="Y27" s="276"/>
      <c r="Z27" s="299" t="s">
        <v>7</v>
      </c>
      <c r="AA27" s="276"/>
      <c r="AB27" s="276"/>
      <c r="AC27" s="341"/>
      <c r="AD27" s="271" t="s">
        <v>4</v>
      </c>
      <c r="AE27" s="492"/>
      <c r="AF27" s="299" t="s">
        <v>85</v>
      </c>
      <c r="AG27" s="311"/>
      <c r="AH27" s="279" t="str">
        <f>$Z$27</f>
        <v>つらら</v>
      </c>
      <c r="AI27" s="279" t="str">
        <f>$AT$9</f>
        <v>高</v>
      </c>
      <c r="AJ27" s="279" t="str">
        <f>VLOOKUP(AI27,$AT$4:$AU$12,2,FALSE)</f>
        <v>cm</v>
      </c>
      <c r="AK27" s="279"/>
      <c r="AL27" s="279"/>
      <c r="AM27" s="279"/>
      <c r="AN27" s="279"/>
      <c r="AO27" s="279"/>
      <c r="AP27" s="279"/>
      <c r="AQ27" s="280" t="str">
        <f>$AT$22</f>
        <v>導水樋</v>
      </c>
      <c r="AR27" s="278">
        <f>概算工事費!$I$27</f>
        <v>20</v>
      </c>
      <c r="AT27" s="343" t="s">
        <v>903</v>
      </c>
      <c r="AU27" s="286" t="str">
        <f>概算工事費!$C$14</f>
        <v>要検討</v>
      </c>
      <c r="AV27" s="337"/>
      <c r="AW27" s="351"/>
      <c r="AX27" s="311"/>
      <c r="AY27" s="311"/>
      <c r="AZ27" s="311"/>
      <c r="BA27" s="311"/>
      <c r="BB27" s="311"/>
      <c r="BC27" s="321"/>
    </row>
    <row r="28" spans="2:55" ht="12.75" customHeight="1" x14ac:dyDescent="0.2">
      <c r="B28" s="804"/>
      <c r="C28" s="480" t="str">
        <f t="shared" si="22"/>
        <v>天端～右肩</v>
      </c>
      <c r="E28" s="803"/>
      <c r="F28" s="500" t="str">
        <f t="shared" si="12"/>
        <v>側氷</v>
      </c>
      <c r="G28" s="500">
        <f t="shared" si="13"/>
        <v>0</v>
      </c>
      <c r="H28" s="500">
        <f t="shared" si="14"/>
        <v>0</v>
      </c>
      <c r="I28" s="500">
        <f t="shared" si="15"/>
        <v>0</v>
      </c>
      <c r="J28" s="500">
        <f t="shared" si="16"/>
        <v>0</v>
      </c>
      <c r="K28" s="500">
        <f t="shared" si="17"/>
        <v>0</v>
      </c>
      <c r="L28" s="500">
        <f t="shared" si="18"/>
        <v>0</v>
      </c>
      <c r="M28" s="500">
        <f t="shared" si="19"/>
        <v>0</v>
      </c>
      <c r="N28" s="500">
        <f t="shared" si="20"/>
        <v>0</v>
      </c>
      <c r="P28" s="415" t="s">
        <v>568</v>
      </c>
      <c r="T28" s="206"/>
      <c r="U28" s="311"/>
      <c r="V28" s="311"/>
      <c r="W28" s="299"/>
      <c r="X28" s="276"/>
      <c r="Y28" s="276"/>
      <c r="Z28" s="299" t="s">
        <v>8</v>
      </c>
      <c r="AA28" s="276"/>
      <c r="AB28" s="276"/>
      <c r="AC28" s="341"/>
      <c r="AD28" s="311" t="s">
        <v>9</v>
      </c>
      <c r="AE28" s="492"/>
      <c r="AF28" s="276"/>
      <c r="AG28" s="311"/>
      <c r="AH28" s="301" t="str">
        <f>$Z$28</f>
        <v>側氷</v>
      </c>
      <c r="AI28" s="301"/>
      <c r="AJ28" s="301"/>
      <c r="AK28" s="301"/>
      <c r="AL28" s="301"/>
      <c r="AM28" s="301"/>
      <c r="AN28" s="301"/>
      <c r="AO28" s="301"/>
      <c r="AP28" s="301"/>
      <c r="AQ28" s="293" t="str">
        <f>$AT$22</f>
        <v>導水樋</v>
      </c>
      <c r="AR28" s="286">
        <f>概算工事費!$I$28</f>
        <v>20</v>
      </c>
      <c r="AT28" s="352" t="s">
        <v>514</v>
      </c>
      <c r="AU28" s="276">
        <f>概算工事費!$C$15</f>
        <v>0</v>
      </c>
      <c r="AV28" s="340"/>
      <c r="AW28" s="351"/>
      <c r="AX28" s="311"/>
      <c r="AY28" s="311"/>
      <c r="AZ28" s="311"/>
      <c r="BA28" s="271"/>
      <c r="BB28" s="311"/>
      <c r="BC28" s="321"/>
    </row>
    <row r="29" spans="2:55" ht="12.75" customHeight="1" x14ac:dyDescent="0.2">
      <c r="B29" s="804"/>
      <c r="C29" s="480" t="str">
        <f t="shared" si="22"/>
        <v>天端～左側壁</v>
      </c>
      <c r="E29" s="807" t="str">
        <f>$U22</f>
        <v>覆工背面変状</v>
      </c>
      <c r="F29" s="498" t="str">
        <f t="shared" si="12"/>
        <v>背面空洞</v>
      </c>
      <c r="G29" s="498" t="str">
        <f t="shared" si="13"/>
        <v>高</v>
      </c>
      <c r="H29" s="498" t="str">
        <f t="shared" si="14"/>
        <v>cm</v>
      </c>
      <c r="I29" s="498">
        <f t="shared" si="15"/>
        <v>0</v>
      </c>
      <c r="J29" s="498">
        <f t="shared" si="16"/>
        <v>0</v>
      </c>
      <c r="K29" s="498">
        <f t="shared" si="17"/>
        <v>0</v>
      </c>
      <c r="L29" s="498">
        <f t="shared" si="18"/>
        <v>0</v>
      </c>
      <c r="M29" s="498">
        <f t="shared" si="19"/>
        <v>0</v>
      </c>
      <c r="N29" s="498">
        <f t="shared" si="20"/>
        <v>0</v>
      </c>
      <c r="P29" s="415" t="s">
        <v>569</v>
      </c>
      <c r="T29" s="206"/>
      <c r="U29" s="311"/>
      <c r="V29" s="311"/>
      <c r="W29" s="299"/>
      <c r="X29" s="276"/>
      <c r="Y29" s="276"/>
      <c r="Z29" s="337"/>
      <c r="AA29" s="276"/>
      <c r="AB29" s="276"/>
      <c r="AC29" s="341"/>
      <c r="AD29" s="271" t="s">
        <v>941</v>
      </c>
      <c r="AE29" s="492"/>
      <c r="AF29" s="276"/>
      <c r="AG29" s="311"/>
      <c r="AH29" s="289" t="str">
        <f>$AA$19</f>
        <v>背面空洞</v>
      </c>
      <c r="AI29" s="289" t="str">
        <f>$AT$9</f>
        <v>高</v>
      </c>
      <c r="AJ29" s="289" t="str">
        <f t="shared" ref="AJ29:AJ36" si="23">VLOOKUP(AI29,$AT$4:$AU$12,2,FALSE)</f>
        <v>cm</v>
      </c>
      <c r="AK29" s="289"/>
      <c r="AL29" s="289"/>
      <c r="AM29" s="289"/>
      <c r="AN29" s="289"/>
      <c r="AO29" s="289"/>
      <c r="AP29" s="289"/>
      <c r="AQ29" s="290" t="str">
        <f>$AT$23</f>
        <v>裏込め注入</v>
      </c>
      <c r="AR29" s="291">
        <f>概算工事費!$I$29</f>
        <v>200</v>
      </c>
      <c r="AT29" s="353" t="s">
        <v>919</v>
      </c>
      <c r="AU29" s="295">
        <f>概算工事費!$C$16</f>
        <v>2</v>
      </c>
      <c r="AV29" s="366"/>
      <c r="AW29" s="362"/>
      <c r="AX29" s="311"/>
      <c r="AY29" s="311"/>
      <c r="AZ29" s="311"/>
      <c r="BA29" s="311"/>
      <c r="BB29" s="311"/>
      <c r="BC29" s="321"/>
    </row>
    <row r="30" spans="2:55" ht="12.75" customHeight="1" x14ac:dyDescent="0.2">
      <c r="B30" s="804"/>
      <c r="C30" s="480" t="str">
        <f t="shared" si="22"/>
        <v>天端～右側壁</v>
      </c>
      <c r="E30" s="808"/>
      <c r="F30" s="496" t="str">
        <f t="shared" si="12"/>
        <v>覆工巻厚不足</v>
      </c>
      <c r="G30" s="496" t="str">
        <f t="shared" si="13"/>
        <v>厚</v>
      </c>
      <c r="H30" s="496" t="str">
        <f t="shared" si="14"/>
        <v>cm</v>
      </c>
      <c r="I30" s="496">
        <f t="shared" si="15"/>
        <v>0</v>
      </c>
      <c r="J30" s="496">
        <f t="shared" si="16"/>
        <v>0</v>
      </c>
      <c r="K30" s="496">
        <f t="shared" si="17"/>
        <v>0</v>
      </c>
      <c r="L30" s="496">
        <f t="shared" si="18"/>
        <v>0</v>
      </c>
      <c r="M30" s="496">
        <f t="shared" si="19"/>
        <v>0</v>
      </c>
      <c r="N30" s="496">
        <f t="shared" si="20"/>
        <v>0</v>
      </c>
      <c r="P30" s="415" t="s">
        <v>570</v>
      </c>
      <c r="T30" s="206"/>
      <c r="U30" s="311"/>
      <c r="V30" s="311"/>
      <c r="W30" s="337"/>
      <c r="X30" s="276"/>
      <c r="Y30" s="276"/>
      <c r="Z30" s="276"/>
      <c r="AA30" s="276"/>
      <c r="AB30" s="276"/>
      <c r="AC30" s="276"/>
      <c r="AD30" s="311" t="s">
        <v>952</v>
      </c>
      <c r="AE30" s="492"/>
      <c r="AF30" s="276"/>
      <c r="AG30" s="311"/>
      <c r="AH30" s="279" t="str">
        <f>$AA$20</f>
        <v>覆工巻厚不足</v>
      </c>
      <c r="AI30" s="279" t="str">
        <f>$AT$10</f>
        <v>厚</v>
      </c>
      <c r="AJ30" s="279" t="str">
        <f t="shared" si="23"/>
        <v>cm</v>
      </c>
      <c r="AK30" s="279"/>
      <c r="AL30" s="279"/>
      <c r="AM30" s="279"/>
      <c r="AN30" s="279"/>
      <c r="AO30" s="279"/>
      <c r="AP30" s="279"/>
      <c r="AQ30" s="280" t="str">
        <f>$AT$24</f>
        <v>内面補強</v>
      </c>
      <c r="AR30" s="300">
        <f>概算工事費!$I$30</f>
        <v>40</v>
      </c>
      <c r="AT30" s="354" t="s">
        <v>916</v>
      </c>
      <c r="AU30" s="276">
        <f>概算工事費!$C$17</f>
        <v>3</v>
      </c>
      <c r="AV30" s="363"/>
      <c r="AW30" s="351"/>
      <c r="AX30" s="311"/>
      <c r="AY30" s="311"/>
      <c r="AZ30" s="311"/>
      <c r="BA30" s="311"/>
      <c r="BB30" s="311"/>
      <c r="BC30" s="321"/>
    </row>
    <row r="31" spans="2:55" ht="12.75" customHeight="1" x14ac:dyDescent="0.2">
      <c r="B31" s="804"/>
      <c r="C31" s="480" t="str">
        <f t="shared" si="22"/>
        <v>左肩～左側壁</v>
      </c>
      <c r="E31" s="809"/>
      <c r="F31" s="497" t="str">
        <f t="shared" si="12"/>
        <v>地山露出</v>
      </c>
      <c r="G31" s="497" t="str">
        <f t="shared" si="13"/>
        <v>横</v>
      </c>
      <c r="H31" s="497" t="str">
        <f t="shared" si="14"/>
        <v>m</v>
      </c>
      <c r="I31" s="497" t="str">
        <f t="shared" si="15"/>
        <v>×</v>
      </c>
      <c r="J31" s="497" t="str">
        <f t="shared" si="16"/>
        <v>縦</v>
      </c>
      <c r="K31" s="497" t="str">
        <f t="shared" si="17"/>
        <v>m</v>
      </c>
      <c r="L31" s="497">
        <f t="shared" si="18"/>
        <v>0</v>
      </c>
      <c r="M31" s="497">
        <f t="shared" si="19"/>
        <v>0</v>
      </c>
      <c r="N31" s="497">
        <f t="shared" si="20"/>
        <v>0</v>
      </c>
      <c r="P31" s="416" t="s">
        <v>571</v>
      </c>
      <c r="T31" s="206"/>
      <c r="U31" s="311"/>
      <c r="V31" s="311"/>
      <c r="W31" s="337"/>
      <c r="X31" s="276"/>
      <c r="Y31" s="276"/>
      <c r="Z31" s="276"/>
      <c r="AA31" s="276"/>
      <c r="AB31" s="276"/>
      <c r="AC31" s="276"/>
      <c r="AE31" s="492"/>
      <c r="AF31" s="276"/>
      <c r="AG31" s="311"/>
      <c r="AH31" s="292" t="str">
        <f>$AA$21</f>
        <v>地山露出</v>
      </c>
      <c r="AI31" s="292" t="str">
        <f>$AT$7</f>
        <v>横</v>
      </c>
      <c r="AJ31" s="292" t="str">
        <f t="shared" si="23"/>
        <v>m</v>
      </c>
      <c r="AK31" s="293" t="str">
        <f t="shared" ref="AK31:AK37" si="24">$AT$14</f>
        <v>×</v>
      </c>
      <c r="AL31" s="292" t="str">
        <f>$AT$6</f>
        <v>縦</v>
      </c>
      <c r="AM31" s="292" t="str">
        <f t="shared" ref="AM31:AM36" si="25">VLOOKUP(AL31,$AT$4:$AU$12,2,FALSE)</f>
        <v>m</v>
      </c>
      <c r="AN31" s="293"/>
      <c r="AO31" s="292"/>
      <c r="AP31" s="292"/>
      <c r="AQ31" s="293" t="str">
        <f>$AT$24</f>
        <v>内面補強</v>
      </c>
      <c r="AR31" s="302">
        <f>概算工事費!$I$31</f>
        <v>40</v>
      </c>
      <c r="AT31" s="355" t="s">
        <v>917</v>
      </c>
      <c r="AU31" s="276">
        <f>概算工事費!$C$18</f>
        <v>4</v>
      </c>
      <c r="AV31" s="363"/>
      <c r="AW31" s="351"/>
      <c r="AX31" s="311"/>
      <c r="AY31" s="311"/>
      <c r="AZ31" s="311"/>
      <c r="BA31" s="311"/>
      <c r="BB31" s="311"/>
      <c r="BC31" s="311"/>
    </row>
    <row r="32" spans="2:55" ht="12.75" customHeight="1" x14ac:dyDescent="0.2">
      <c r="B32" s="804"/>
      <c r="C32" s="480" t="str">
        <f t="shared" si="22"/>
        <v>右肩～右側壁</v>
      </c>
      <c r="E32" s="802" t="str">
        <f>$U23</f>
        <v>鋼材露出</v>
      </c>
      <c r="F32" s="499" t="str">
        <f t="shared" si="12"/>
        <v>補強鉄筋</v>
      </c>
      <c r="G32" s="499" t="str">
        <f t="shared" si="13"/>
        <v>横</v>
      </c>
      <c r="H32" s="499" t="str">
        <f t="shared" si="14"/>
        <v>m</v>
      </c>
      <c r="I32" s="499" t="str">
        <f t="shared" si="15"/>
        <v>×</v>
      </c>
      <c r="J32" s="499" t="str">
        <f t="shared" si="16"/>
        <v>縦</v>
      </c>
      <c r="K32" s="499" t="str">
        <f t="shared" si="17"/>
        <v>m</v>
      </c>
      <c r="L32" s="499">
        <f t="shared" si="18"/>
        <v>0</v>
      </c>
      <c r="M32" s="499">
        <f t="shared" si="19"/>
        <v>0</v>
      </c>
      <c r="N32" s="499">
        <f t="shared" si="20"/>
        <v>0</v>
      </c>
      <c r="T32" s="206"/>
      <c r="U32" s="311"/>
      <c r="V32" s="311"/>
      <c r="W32" s="333"/>
      <c r="X32" s="334"/>
      <c r="Y32" s="334"/>
      <c r="Z32" s="334"/>
      <c r="AA32" s="334"/>
      <c r="AB32" s="334"/>
      <c r="AC32" s="334"/>
      <c r="AD32" s="493"/>
      <c r="AE32" s="493"/>
      <c r="AF32" s="334"/>
      <c r="AG32" s="311"/>
      <c r="AH32" s="275" t="str">
        <f>$AB$19</f>
        <v>補強鉄筋</v>
      </c>
      <c r="AI32" s="292" t="str">
        <f t="shared" ref="AI32:AI37" si="26">$AT$7</f>
        <v>横</v>
      </c>
      <c r="AJ32" s="275" t="str">
        <f t="shared" si="23"/>
        <v>m</v>
      </c>
      <c r="AK32" s="298" t="str">
        <f t="shared" si="24"/>
        <v>×</v>
      </c>
      <c r="AL32" s="292" t="str">
        <f t="shared" ref="AL32:AL37" si="27">$AT$6</f>
        <v>縦</v>
      </c>
      <c r="AM32" s="275" t="str">
        <f t="shared" si="25"/>
        <v>m</v>
      </c>
      <c r="AN32" s="298"/>
      <c r="AO32" s="275"/>
      <c r="AP32" s="275"/>
      <c r="AQ32" s="277" t="str">
        <f t="shared" ref="AQ32:AQ37" si="28">$AT$17</f>
        <v>はく落対策</v>
      </c>
      <c r="AR32" s="278">
        <f>概算工事費!$I$32</f>
        <v>45</v>
      </c>
      <c r="AT32" s="356" t="s">
        <v>918</v>
      </c>
      <c r="AU32" s="334">
        <f>概算工事費!$C$19</f>
        <v>30</v>
      </c>
      <c r="AV32" s="364"/>
      <c r="AW32" s="365"/>
      <c r="AX32" s="311"/>
      <c r="AY32" s="311"/>
      <c r="AZ32" s="311"/>
      <c r="BA32" s="311"/>
      <c r="BB32" s="311"/>
      <c r="BC32" s="311"/>
    </row>
    <row r="33" spans="2:57" ht="12.75" customHeight="1" x14ac:dyDescent="0.2">
      <c r="B33" s="803"/>
      <c r="C33" s="482" t="str">
        <f t="shared" si="22"/>
        <v>左肩～右肩</v>
      </c>
      <c r="D33" s="206"/>
      <c r="E33" s="804"/>
      <c r="F33" s="496" t="str">
        <f t="shared" si="5"/>
        <v>構造鉄筋</v>
      </c>
      <c r="G33" s="496" t="str">
        <f t="shared" ref="G33:G66" si="29">AI33</f>
        <v>横</v>
      </c>
      <c r="H33" s="496" t="str">
        <f t="shared" ref="H33:H66" si="30">AJ33</f>
        <v>m</v>
      </c>
      <c r="I33" s="496" t="str">
        <f t="shared" ref="I33:I66" si="31">AK33</f>
        <v>×</v>
      </c>
      <c r="J33" s="496" t="str">
        <f t="shared" ref="J33:J66" si="32">AL33</f>
        <v>縦</v>
      </c>
      <c r="K33" s="496" t="str">
        <f t="shared" ref="K33:K66" si="33">AM33</f>
        <v>m</v>
      </c>
      <c r="L33" s="496">
        <f t="shared" ref="L33:L66" si="34">AN33</f>
        <v>0</v>
      </c>
      <c r="M33" s="496">
        <f t="shared" ref="M33:N66" si="35">AO33</f>
        <v>0</v>
      </c>
      <c r="N33" s="496">
        <f t="shared" si="35"/>
        <v>0</v>
      </c>
      <c r="P33" s="267" t="s">
        <v>1079</v>
      </c>
      <c r="S33" s="267"/>
      <c r="T33" s="206"/>
      <c r="U33" s="311"/>
      <c r="V33" s="311"/>
      <c r="W33" s="311"/>
      <c r="X33" s="311"/>
      <c r="Y33" s="311"/>
      <c r="Z33" s="311"/>
      <c r="AA33" s="311"/>
      <c r="AB33" s="311"/>
      <c r="AC33" s="311"/>
      <c r="AD33" s="476"/>
      <c r="AE33" s="311"/>
      <c r="AF33" s="311"/>
      <c r="AG33" s="311"/>
      <c r="AH33" s="275" t="str">
        <f>$AB$20</f>
        <v>構造鉄筋</v>
      </c>
      <c r="AI33" s="292" t="str">
        <f t="shared" si="26"/>
        <v>横</v>
      </c>
      <c r="AJ33" s="279" t="str">
        <f t="shared" si="23"/>
        <v>m</v>
      </c>
      <c r="AK33" s="280" t="str">
        <f t="shared" si="24"/>
        <v>×</v>
      </c>
      <c r="AL33" s="292" t="str">
        <f t="shared" si="27"/>
        <v>縦</v>
      </c>
      <c r="AM33" s="279" t="str">
        <f t="shared" si="25"/>
        <v>m</v>
      </c>
      <c r="AN33" s="280"/>
      <c r="AO33" s="279"/>
      <c r="AP33" s="279"/>
      <c r="AQ33" s="281" t="str">
        <f t="shared" si="28"/>
        <v>はく落対策</v>
      </c>
      <c r="AR33" s="278">
        <f>概算工事費!$I$33</f>
        <v>45</v>
      </c>
      <c r="AT33" s="311"/>
      <c r="AU33" s="312"/>
      <c r="AV33" s="312"/>
      <c r="AW33" s="311"/>
      <c r="AX33" s="311"/>
      <c r="AY33" s="311"/>
      <c r="AZ33" s="311"/>
      <c r="BA33" s="311"/>
      <c r="BB33" s="311"/>
      <c r="BC33" s="311"/>
    </row>
    <row r="34" spans="2:57" ht="12.75" customHeight="1" x14ac:dyDescent="0.2">
      <c r="B34" s="802" t="str">
        <f>$U7</f>
        <v>水平目地</v>
      </c>
      <c r="C34" s="408" t="str">
        <f>$AA4</f>
        <v>左側</v>
      </c>
      <c r="E34" s="804"/>
      <c r="F34" s="496" t="str">
        <f t="shared" si="5"/>
        <v>鋼製支保工</v>
      </c>
      <c r="G34" s="496" t="str">
        <f t="shared" si="29"/>
        <v>横</v>
      </c>
      <c r="H34" s="496" t="str">
        <f t="shared" si="30"/>
        <v>m</v>
      </c>
      <c r="I34" s="496" t="str">
        <f t="shared" si="31"/>
        <v>×</v>
      </c>
      <c r="J34" s="496" t="str">
        <f t="shared" si="32"/>
        <v>縦</v>
      </c>
      <c r="K34" s="496" t="str">
        <f t="shared" si="33"/>
        <v>m</v>
      </c>
      <c r="L34" s="496">
        <f t="shared" si="34"/>
        <v>0</v>
      </c>
      <c r="M34" s="496">
        <f t="shared" si="35"/>
        <v>0</v>
      </c>
      <c r="N34" s="496">
        <f t="shared" si="35"/>
        <v>0</v>
      </c>
      <c r="P34" s="417" t="s">
        <v>1021</v>
      </c>
      <c r="Q34" s="417" t="s">
        <v>1022</v>
      </c>
      <c r="R34" s="418" t="s">
        <v>1023</v>
      </c>
      <c r="T34" s="206"/>
      <c r="U34" s="311"/>
      <c r="V34" s="311"/>
      <c r="W34" s="311"/>
      <c r="X34" s="311"/>
      <c r="Y34" s="311"/>
      <c r="Z34" s="311"/>
      <c r="AA34" s="311"/>
      <c r="AB34" s="311"/>
      <c r="AC34" s="311"/>
      <c r="AD34" s="311"/>
      <c r="AE34" s="311"/>
      <c r="AF34" s="311"/>
      <c r="AG34" s="311"/>
      <c r="AH34" s="275" t="str">
        <f>$AB$21</f>
        <v>鋼製支保工</v>
      </c>
      <c r="AI34" s="292" t="str">
        <f t="shared" si="26"/>
        <v>横</v>
      </c>
      <c r="AJ34" s="279" t="str">
        <f t="shared" si="23"/>
        <v>m</v>
      </c>
      <c r="AK34" s="280" t="str">
        <f t="shared" si="24"/>
        <v>×</v>
      </c>
      <c r="AL34" s="292" t="str">
        <f t="shared" si="27"/>
        <v>縦</v>
      </c>
      <c r="AM34" s="279" t="str">
        <f t="shared" si="25"/>
        <v>m</v>
      </c>
      <c r="AN34" s="280"/>
      <c r="AO34" s="279"/>
      <c r="AP34" s="279"/>
      <c r="AQ34" s="296" t="str">
        <f t="shared" si="28"/>
        <v>はく落対策</v>
      </c>
      <c r="AR34" s="278">
        <f>概算工事費!$I$34</f>
        <v>45</v>
      </c>
      <c r="AS34" s="311"/>
      <c r="AU34" s="311"/>
      <c r="AV34" s="311"/>
      <c r="AW34" s="311"/>
      <c r="AX34" s="311"/>
      <c r="AY34" s="311"/>
      <c r="AZ34" s="311"/>
      <c r="BA34" s="311"/>
      <c r="BB34" s="311"/>
      <c r="BC34" s="311"/>
    </row>
    <row r="35" spans="2:57" ht="12.75" customHeight="1" x14ac:dyDescent="0.2">
      <c r="B35" s="803"/>
      <c r="C35" s="481" t="str">
        <f>$AA5</f>
        <v>右側</v>
      </c>
      <c r="E35" s="804"/>
      <c r="F35" s="496" t="str">
        <f t="shared" si="5"/>
        <v>鋼繊維</v>
      </c>
      <c r="G35" s="496" t="str">
        <f t="shared" si="29"/>
        <v>横</v>
      </c>
      <c r="H35" s="496" t="str">
        <f t="shared" si="30"/>
        <v>m</v>
      </c>
      <c r="I35" s="496" t="str">
        <f t="shared" si="31"/>
        <v>×</v>
      </c>
      <c r="J35" s="496" t="str">
        <f t="shared" si="32"/>
        <v>縦</v>
      </c>
      <c r="K35" s="496" t="str">
        <f t="shared" si="33"/>
        <v>m</v>
      </c>
      <c r="L35" s="496">
        <f t="shared" si="34"/>
        <v>0</v>
      </c>
      <c r="M35" s="496">
        <f t="shared" si="35"/>
        <v>0</v>
      </c>
      <c r="N35" s="496">
        <f t="shared" si="35"/>
        <v>0</v>
      </c>
      <c r="P35" s="418" t="s">
        <v>1024</v>
      </c>
      <c r="Q35" s="418" t="s">
        <v>1025</v>
      </c>
      <c r="R35" s="417" t="s">
        <v>1020</v>
      </c>
      <c r="S35" s="361"/>
      <c r="T35" s="206"/>
      <c r="U35" s="311"/>
      <c r="V35" s="311"/>
      <c r="W35" s="311"/>
      <c r="X35" s="311"/>
      <c r="Y35" s="311"/>
      <c r="Z35" s="311"/>
      <c r="AA35" s="311"/>
      <c r="AB35" s="311"/>
      <c r="AC35" s="311"/>
      <c r="AD35" s="311"/>
      <c r="AE35" s="311"/>
      <c r="AF35" s="311"/>
      <c r="AG35" s="311"/>
      <c r="AH35" s="275" t="str">
        <f>$AB$22</f>
        <v>鋼繊維</v>
      </c>
      <c r="AI35" s="292" t="str">
        <f t="shared" si="26"/>
        <v>横</v>
      </c>
      <c r="AJ35" s="279" t="str">
        <f t="shared" si="23"/>
        <v>m</v>
      </c>
      <c r="AK35" s="280" t="str">
        <f t="shared" si="24"/>
        <v>×</v>
      </c>
      <c r="AL35" s="292" t="str">
        <f t="shared" si="27"/>
        <v>縦</v>
      </c>
      <c r="AM35" s="279" t="str">
        <f t="shared" si="25"/>
        <v>m</v>
      </c>
      <c r="AN35" s="280"/>
      <c r="AO35" s="279"/>
      <c r="AP35" s="279"/>
      <c r="AQ35" s="281" t="str">
        <f t="shared" si="28"/>
        <v>はく落対策</v>
      </c>
      <c r="AR35" s="278">
        <f>概算工事費!$I$35</f>
        <v>45</v>
      </c>
      <c r="AS35" s="311"/>
      <c r="AT35" s="311" t="s">
        <v>1034</v>
      </c>
      <c r="AU35" s="311"/>
      <c r="AV35" s="311"/>
      <c r="AW35" s="311"/>
      <c r="AX35" s="311"/>
      <c r="AY35" s="311"/>
      <c r="AZ35" s="311"/>
      <c r="BA35" s="311"/>
      <c r="BB35" s="311"/>
      <c r="BC35" s="311"/>
    </row>
    <row r="36" spans="2:57" ht="12.75" customHeight="1" x14ac:dyDescent="0.2">
      <c r="B36" s="802" t="str">
        <f>$U8</f>
        <v>路面</v>
      </c>
      <c r="C36" s="483" t="str">
        <f t="shared" ref="C36:C43" si="36">$AB4</f>
        <v>車道上り線</v>
      </c>
      <c r="E36" s="804"/>
      <c r="F36" s="496" t="str">
        <f t="shared" si="5"/>
        <v>金属片</v>
      </c>
      <c r="G36" s="496" t="str">
        <f t="shared" si="29"/>
        <v>横</v>
      </c>
      <c r="H36" s="496" t="str">
        <f t="shared" si="30"/>
        <v>m</v>
      </c>
      <c r="I36" s="496" t="str">
        <f t="shared" si="31"/>
        <v>×</v>
      </c>
      <c r="J36" s="496" t="str">
        <f t="shared" si="32"/>
        <v>縦</v>
      </c>
      <c r="K36" s="496" t="str">
        <f t="shared" si="33"/>
        <v>m</v>
      </c>
      <c r="L36" s="496">
        <f t="shared" si="34"/>
        <v>0</v>
      </c>
      <c r="M36" s="496">
        <f t="shared" si="35"/>
        <v>0</v>
      </c>
      <c r="N36" s="496">
        <f t="shared" si="35"/>
        <v>0</v>
      </c>
      <c r="T36" s="206"/>
      <c r="U36" s="311" t="s">
        <v>1011</v>
      </c>
      <c r="V36" s="311"/>
      <c r="W36" s="311"/>
      <c r="X36" s="311"/>
      <c r="Y36" s="311"/>
      <c r="Z36" s="311"/>
      <c r="AA36" s="311"/>
      <c r="AB36" s="311"/>
      <c r="AC36" s="311"/>
      <c r="AD36" s="311"/>
      <c r="AE36" s="311"/>
      <c r="AF36" s="311"/>
      <c r="AG36" s="311"/>
      <c r="AH36" s="299" t="str">
        <f>$AB$23</f>
        <v>金属片</v>
      </c>
      <c r="AI36" s="292" t="str">
        <f t="shared" si="26"/>
        <v>横</v>
      </c>
      <c r="AJ36" s="283" t="str">
        <f t="shared" si="23"/>
        <v>m</v>
      </c>
      <c r="AK36" s="284" t="str">
        <f t="shared" si="24"/>
        <v>×</v>
      </c>
      <c r="AL36" s="292" t="str">
        <f t="shared" si="27"/>
        <v>縦</v>
      </c>
      <c r="AM36" s="283" t="str">
        <f t="shared" si="25"/>
        <v>m</v>
      </c>
      <c r="AN36" s="284"/>
      <c r="AO36" s="283"/>
      <c r="AP36" s="283"/>
      <c r="AQ36" s="296" t="str">
        <f t="shared" si="28"/>
        <v>はく落対策</v>
      </c>
      <c r="AR36" s="278">
        <f>概算工事費!$I$36</f>
        <v>45</v>
      </c>
      <c r="AS36" s="311"/>
      <c r="AT36" s="295" t="s">
        <v>960</v>
      </c>
      <c r="AU36" s="475" t="str">
        <f>$AT$17</f>
        <v>はく落対策</v>
      </c>
      <c r="AV36" s="476" t="str">
        <f>$AT$21</f>
        <v>ひび割れ注入</v>
      </c>
      <c r="AW36" s="476"/>
      <c r="AX36" s="477" t="str">
        <f>$AT$20</f>
        <v>断面修復</v>
      </c>
      <c r="AY36" s="311"/>
      <c r="AZ36" s="311"/>
      <c r="BA36" s="311"/>
      <c r="BB36" s="311"/>
      <c r="BC36" s="311"/>
    </row>
    <row r="37" spans="2:57" ht="12.75" customHeight="1" x14ac:dyDescent="0.2">
      <c r="B37" s="804"/>
      <c r="C37" s="480" t="str">
        <f t="shared" si="36"/>
        <v>車道下り線</v>
      </c>
      <c r="E37" s="803"/>
      <c r="F37" s="500" t="str">
        <f t="shared" si="5"/>
        <v>金網</v>
      </c>
      <c r="G37" s="500" t="str">
        <f t="shared" si="29"/>
        <v>横</v>
      </c>
      <c r="H37" s="500" t="str">
        <f t="shared" si="30"/>
        <v>m</v>
      </c>
      <c r="I37" s="500" t="str">
        <f t="shared" si="31"/>
        <v>×</v>
      </c>
      <c r="J37" s="500" t="str">
        <f t="shared" si="32"/>
        <v>縦</v>
      </c>
      <c r="K37" s="500" t="str">
        <f t="shared" si="33"/>
        <v>m</v>
      </c>
      <c r="L37" s="500">
        <f t="shared" si="34"/>
        <v>0</v>
      </c>
      <c r="M37" s="500">
        <f t="shared" si="35"/>
        <v>0</v>
      </c>
      <c r="N37" s="500">
        <f t="shared" si="35"/>
        <v>0</v>
      </c>
      <c r="T37" s="206"/>
      <c r="U37" s="357" t="s">
        <v>871</v>
      </c>
      <c r="V37" s="311"/>
      <c r="W37" s="311"/>
      <c r="X37" s="311"/>
      <c r="Y37" s="311"/>
      <c r="Z37" s="311"/>
      <c r="AA37" s="311"/>
      <c r="AB37" s="311"/>
      <c r="AC37" s="311"/>
      <c r="AD37" s="311"/>
      <c r="AE37" s="311"/>
      <c r="AF37" s="311"/>
      <c r="AG37" s="311"/>
      <c r="AH37" s="292" t="str">
        <f>$AB$24</f>
        <v>金網</v>
      </c>
      <c r="AI37" s="292" t="str">
        <f t="shared" si="26"/>
        <v>横</v>
      </c>
      <c r="AJ37" s="283" t="str">
        <f>VLOOKUP(AI37,$AT$4:$AU$12,2,FALSE)</f>
        <v>m</v>
      </c>
      <c r="AK37" s="284" t="str">
        <f t="shared" si="24"/>
        <v>×</v>
      </c>
      <c r="AL37" s="292" t="str">
        <f t="shared" si="27"/>
        <v>縦</v>
      </c>
      <c r="AM37" s="283" t="str">
        <f>VLOOKUP(AL37,$AT$4:$AU$12,2,FALSE)</f>
        <v>m</v>
      </c>
      <c r="AN37" s="284"/>
      <c r="AO37" s="283"/>
      <c r="AP37" s="283"/>
      <c r="AQ37" s="296" t="str">
        <f t="shared" si="28"/>
        <v>はく落対策</v>
      </c>
      <c r="AR37" s="286">
        <f>概算工事費!$I$37</f>
        <v>45</v>
      </c>
      <c r="AS37" s="311"/>
      <c r="AT37" s="276" t="s">
        <v>959</v>
      </c>
      <c r="AU37" s="337" t="str">
        <f>$AT$22</f>
        <v>導水樋</v>
      </c>
      <c r="AV37" s="311"/>
      <c r="AW37" s="311"/>
      <c r="AX37" s="341"/>
      <c r="AY37" s="311"/>
      <c r="AZ37" s="311"/>
      <c r="BA37" s="311"/>
      <c r="BB37" s="311"/>
      <c r="BC37" s="311"/>
    </row>
    <row r="38" spans="2:57" ht="12.75" customHeight="1" x14ac:dyDescent="0.2">
      <c r="B38" s="804"/>
      <c r="C38" s="480" t="str">
        <f t="shared" si="36"/>
        <v>歩道</v>
      </c>
      <c r="E38" s="802" t="str">
        <f>$U24</f>
        <v>傾き・変形</v>
      </c>
      <c r="F38" s="498" t="str">
        <f t="shared" si="5"/>
        <v>傾斜</v>
      </c>
      <c r="G38" s="498">
        <f t="shared" si="29"/>
        <v>0</v>
      </c>
      <c r="H38" s="498">
        <f t="shared" si="30"/>
        <v>0</v>
      </c>
      <c r="I38" s="498">
        <f t="shared" si="31"/>
        <v>0</v>
      </c>
      <c r="J38" s="498">
        <f t="shared" si="32"/>
        <v>0</v>
      </c>
      <c r="K38" s="498">
        <f t="shared" si="33"/>
        <v>0</v>
      </c>
      <c r="L38" s="498">
        <f t="shared" si="34"/>
        <v>0</v>
      </c>
      <c r="M38" s="498">
        <f t="shared" si="35"/>
        <v>0</v>
      </c>
      <c r="N38" s="498">
        <f t="shared" si="35"/>
        <v>0</v>
      </c>
      <c r="T38" s="206"/>
      <c r="U38" s="276" t="s">
        <v>643</v>
      </c>
      <c r="V38" s="311"/>
      <c r="W38" s="320"/>
      <c r="X38" s="311"/>
      <c r="Y38" s="311"/>
      <c r="Z38" s="311"/>
      <c r="AA38" s="311"/>
      <c r="AB38" s="311"/>
      <c r="AC38" s="311"/>
      <c r="AD38" s="311"/>
      <c r="AE38" s="311"/>
      <c r="AF38" s="311"/>
      <c r="AG38" s="311"/>
      <c r="AH38" s="289" t="str">
        <f>$AC$19</f>
        <v>傾斜</v>
      </c>
      <c r="AI38" s="289"/>
      <c r="AJ38" s="289"/>
      <c r="AK38" s="290"/>
      <c r="AL38" s="289"/>
      <c r="AM38" s="289"/>
      <c r="AN38" s="290"/>
      <c r="AO38" s="289"/>
      <c r="AP38" s="289"/>
      <c r="AQ38" s="290" t="str">
        <f>$AT$27</f>
        <v>要検討</v>
      </c>
      <c r="AR38" s="291" t="str">
        <f>概算工事費!$I$38</f>
        <v>要検討</v>
      </c>
      <c r="AS38" s="311"/>
      <c r="AT38" s="276" t="s">
        <v>961</v>
      </c>
      <c r="AU38" s="337" t="str">
        <f>$AT$23</f>
        <v>裏込め注入</v>
      </c>
      <c r="AV38" s="311" t="str">
        <f>$AT$24</f>
        <v>内面補強</v>
      </c>
      <c r="AW38" s="311"/>
      <c r="AX38" s="341"/>
      <c r="AY38" s="311"/>
      <c r="AZ38" s="311"/>
      <c r="BA38" s="311"/>
      <c r="BB38" s="311"/>
      <c r="BC38" s="311"/>
    </row>
    <row r="39" spans="2:57" ht="12.75" customHeight="1" x14ac:dyDescent="0.2">
      <c r="B39" s="804"/>
      <c r="C39" s="480" t="str">
        <f t="shared" si="36"/>
        <v>監査歩廊</v>
      </c>
      <c r="E39" s="804"/>
      <c r="F39" s="496" t="str">
        <f t="shared" si="5"/>
        <v>沈下</v>
      </c>
      <c r="G39" s="496">
        <f t="shared" si="29"/>
        <v>0</v>
      </c>
      <c r="H39" s="496">
        <f t="shared" si="30"/>
        <v>0</v>
      </c>
      <c r="I39" s="496">
        <f t="shared" si="31"/>
        <v>0</v>
      </c>
      <c r="J39" s="496">
        <f t="shared" si="32"/>
        <v>0</v>
      </c>
      <c r="K39" s="496">
        <f t="shared" si="33"/>
        <v>0</v>
      </c>
      <c r="L39" s="496">
        <f t="shared" si="34"/>
        <v>0</v>
      </c>
      <c r="M39" s="496">
        <f t="shared" si="35"/>
        <v>0</v>
      </c>
      <c r="N39" s="496">
        <f t="shared" si="35"/>
        <v>0</v>
      </c>
      <c r="T39" s="206"/>
      <c r="U39" s="276" t="s">
        <v>642</v>
      </c>
      <c r="V39" s="311"/>
      <c r="W39" s="311"/>
      <c r="X39" s="311"/>
      <c r="Y39" s="311"/>
      <c r="Z39" s="311"/>
      <c r="AA39" s="311"/>
      <c r="AB39" s="311"/>
      <c r="AC39" s="311"/>
      <c r="AF39" s="311"/>
      <c r="AG39" s="311"/>
      <c r="AH39" s="279" t="str">
        <f>$AC$20</f>
        <v>沈下</v>
      </c>
      <c r="AI39" s="279"/>
      <c r="AJ39" s="279"/>
      <c r="AK39" s="280"/>
      <c r="AL39" s="279"/>
      <c r="AM39" s="279"/>
      <c r="AN39" s="280"/>
      <c r="AO39" s="279"/>
      <c r="AP39" s="279"/>
      <c r="AQ39" s="280" t="str">
        <f>$AT$27</f>
        <v>要検討</v>
      </c>
      <c r="AR39" s="300" t="str">
        <f>概算工事費!$I$39</f>
        <v>要検討</v>
      </c>
      <c r="AS39" s="311"/>
      <c r="AT39" s="334" t="s">
        <v>85</v>
      </c>
      <c r="AU39" s="333"/>
      <c r="AV39" s="478"/>
      <c r="AW39" s="358"/>
      <c r="AX39" s="479"/>
      <c r="AY39" s="311"/>
      <c r="AZ39" s="311"/>
      <c r="BA39" s="311"/>
      <c r="BB39" s="311"/>
      <c r="BC39" s="311"/>
    </row>
    <row r="40" spans="2:57" ht="12.75" customHeight="1" x14ac:dyDescent="0.2">
      <c r="B40" s="804"/>
      <c r="C40" s="480" t="str">
        <f t="shared" si="36"/>
        <v>監視員通路</v>
      </c>
      <c r="E40" s="804"/>
      <c r="F40" s="496" t="str">
        <f t="shared" si="5"/>
        <v>変形</v>
      </c>
      <c r="G40" s="496">
        <f t="shared" si="29"/>
        <v>0</v>
      </c>
      <c r="H40" s="496">
        <f t="shared" si="30"/>
        <v>0</v>
      </c>
      <c r="I40" s="496">
        <f t="shared" si="31"/>
        <v>0</v>
      </c>
      <c r="J40" s="496">
        <f t="shared" si="32"/>
        <v>0</v>
      </c>
      <c r="K40" s="496">
        <f t="shared" si="33"/>
        <v>0</v>
      </c>
      <c r="L40" s="496">
        <f t="shared" si="34"/>
        <v>0</v>
      </c>
      <c r="M40" s="496">
        <f t="shared" si="35"/>
        <v>0</v>
      </c>
      <c r="N40" s="496">
        <f t="shared" si="35"/>
        <v>0</v>
      </c>
      <c r="T40" s="206"/>
      <c r="U40" s="276" t="s">
        <v>575</v>
      </c>
      <c r="V40" s="311"/>
      <c r="W40" s="311"/>
      <c r="X40" s="311"/>
      <c r="Y40" s="311"/>
      <c r="Z40" s="311"/>
      <c r="AA40" s="311"/>
      <c r="AB40" s="311"/>
      <c r="AC40" s="311"/>
      <c r="AD40" s="311"/>
      <c r="AE40" s="311"/>
      <c r="AF40" s="311"/>
      <c r="AG40" s="311"/>
      <c r="AH40" s="279" t="str">
        <f>$AC$21</f>
        <v>変形</v>
      </c>
      <c r="AI40" s="279"/>
      <c r="AJ40" s="279"/>
      <c r="AK40" s="279"/>
      <c r="AL40" s="279"/>
      <c r="AM40" s="279"/>
      <c r="AN40" s="279"/>
      <c r="AO40" s="279"/>
      <c r="AP40" s="279"/>
      <c r="AQ40" s="280" t="str">
        <f>$AT$27</f>
        <v>要検討</v>
      </c>
      <c r="AR40" s="300" t="str">
        <f>概算工事費!$I$40</f>
        <v>要検討</v>
      </c>
      <c r="AS40" s="311"/>
      <c r="AT40" s="311"/>
      <c r="AU40" s="311"/>
      <c r="AV40" s="311"/>
      <c r="AW40" s="311"/>
      <c r="AX40" s="311"/>
      <c r="AY40" s="311"/>
      <c r="AZ40" s="311"/>
      <c r="BA40" s="311"/>
      <c r="BB40" s="311"/>
      <c r="BC40" s="311"/>
    </row>
    <row r="41" spans="2:57" ht="12.75" customHeight="1" x14ac:dyDescent="0.2">
      <c r="B41" s="804"/>
      <c r="C41" s="480" t="str">
        <f t="shared" si="36"/>
        <v>縁石</v>
      </c>
      <c r="E41" s="804"/>
      <c r="F41" s="496" t="str">
        <f t="shared" si="5"/>
        <v>目地開き</v>
      </c>
      <c r="G41" s="496" t="str">
        <f t="shared" si="29"/>
        <v>開</v>
      </c>
      <c r="H41" s="496" t="str">
        <f t="shared" si="30"/>
        <v>mm</v>
      </c>
      <c r="I41" s="496">
        <f t="shared" si="31"/>
        <v>0</v>
      </c>
      <c r="J41" s="496">
        <f t="shared" si="32"/>
        <v>0</v>
      </c>
      <c r="K41" s="496">
        <f t="shared" si="33"/>
        <v>0</v>
      </c>
      <c r="L41" s="496">
        <f t="shared" si="34"/>
        <v>0</v>
      </c>
      <c r="M41" s="496">
        <f t="shared" si="35"/>
        <v>0</v>
      </c>
      <c r="N41" s="496">
        <f t="shared" si="35"/>
        <v>0</v>
      </c>
      <c r="T41" s="206"/>
      <c r="U41" s="276" t="s">
        <v>635</v>
      </c>
      <c r="V41" s="311"/>
      <c r="W41" s="311"/>
      <c r="X41" s="311"/>
      <c r="Y41" s="311"/>
      <c r="Z41" s="311"/>
      <c r="AA41" s="311"/>
      <c r="AB41" s="311"/>
      <c r="AC41" s="311"/>
      <c r="AD41" s="311"/>
      <c r="AE41" s="311"/>
      <c r="AF41" s="311"/>
      <c r="AG41" s="311"/>
      <c r="AH41" s="279" t="str">
        <f>$AC$22</f>
        <v>目地開き</v>
      </c>
      <c r="AI41" s="283" t="str">
        <f>$AT$12</f>
        <v>開</v>
      </c>
      <c r="AJ41" s="283" t="str">
        <f t="shared" ref="AJ41:AJ53" si="37">VLOOKUP(AI41,$AT$4:$AU$12,2,FALSE)</f>
        <v>mm</v>
      </c>
      <c r="AK41" s="280"/>
      <c r="AL41" s="279"/>
      <c r="AM41" s="279"/>
      <c r="AN41" s="279"/>
      <c r="AO41" s="279"/>
      <c r="AP41" s="279"/>
      <c r="AQ41" s="280" t="str">
        <f>$AT$27</f>
        <v>要検討</v>
      </c>
      <c r="AR41" s="300" t="str">
        <f>概算工事費!$I$41</f>
        <v>要検討</v>
      </c>
      <c r="AS41" s="311"/>
      <c r="AT41" s="311"/>
      <c r="AU41" s="311"/>
      <c r="AV41" s="311"/>
      <c r="AW41" s="311"/>
      <c r="AX41" s="311"/>
      <c r="AY41" s="311"/>
      <c r="AZ41" s="311"/>
      <c r="BA41" s="311"/>
      <c r="BB41" s="311"/>
      <c r="BC41" s="311"/>
    </row>
    <row r="42" spans="2:57" ht="12.75" customHeight="1" x14ac:dyDescent="0.2">
      <c r="B42" s="804"/>
      <c r="C42" s="480" t="str">
        <f t="shared" si="36"/>
        <v>路側排水溝</v>
      </c>
      <c r="E42" s="803"/>
      <c r="F42" s="497" t="str">
        <f t="shared" si="5"/>
        <v>目地段差</v>
      </c>
      <c r="G42" s="497" t="str">
        <f t="shared" si="29"/>
        <v>段差</v>
      </c>
      <c r="H42" s="497" t="str">
        <f t="shared" si="30"/>
        <v>mm</v>
      </c>
      <c r="I42" s="497">
        <f t="shared" si="31"/>
        <v>0</v>
      </c>
      <c r="J42" s="497">
        <f t="shared" si="32"/>
        <v>0</v>
      </c>
      <c r="K42" s="497">
        <f t="shared" si="33"/>
        <v>0</v>
      </c>
      <c r="L42" s="497">
        <f t="shared" si="34"/>
        <v>0</v>
      </c>
      <c r="M42" s="497">
        <f t="shared" si="35"/>
        <v>0</v>
      </c>
      <c r="N42" s="497">
        <f t="shared" si="35"/>
        <v>0</v>
      </c>
      <c r="T42" s="206"/>
      <c r="U42" s="334" t="s">
        <v>1265</v>
      </c>
      <c r="V42" s="311"/>
      <c r="W42" s="311"/>
      <c r="X42" s="311"/>
      <c r="Y42" s="311"/>
      <c r="Z42" s="311"/>
      <c r="AA42" s="311"/>
      <c r="AB42" s="311"/>
      <c r="AC42" s="311"/>
      <c r="AD42" s="311"/>
      <c r="AE42" s="311"/>
      <c r="AF42" s="311"/>
      <c r="AG42" s="311"/>
      <c r="AH42" s="292" t="str">
        <f>$AC$23</f>
        <v>目地段差</v>
      </c>
      <c r="AI42" s="283" t="str">
        <f>$AT$8</f>
        <v>段差</v>
      </c>
      <c r="AJ42" s="283" t="str">
        <f t="shared" si="37"/>
        <v>mm</v>
      </c>
      <c r="AK42" s="280"/>
      <c r="AL42" s="279"/>
      <c r="AM42" s="279"/>
      <c r="AN42" s="292"/>
      <c r="AO42" s="292"/>
      <c r="AP42" s="292"/>
      <c r="AQ42" s="293" t="str">
        <f>$AT$27</f>
        <v>要検討</v>
      </c>
      <c r="AR42" s="302" t="str">
        <f>概算工事費!$I$42</f>
        <v>要検討</v>
      </c>
      <c r="AS42" s="311"/>
      <c r="AT42" s="287" t="s">
        <v>1035</v>
      </c>
      <c r="AU42" s="311"/>
      <c r="AV42" s="311"/>
      <c r="AW42" s="311"/>
      <c r="AX42" s="311"/>
      <c r="AY42" s="311"/>
      <c r="AZ42" s="311"/>
      <c r="BA42" s="311"/>
      <c r="BB42" s="311"/>
      <c r="BC42" s="311"/>
    </row>
    <row r="43" spans="2:57" ht="12.75" customHeight="1" x14ac:dyDescent="0.2">
      <c r="B43" s="803"/>
      <c r="C43" s="482" t="str">
        <f t="shared" si="36"/>
        <v>排水ます</v>
      </c>
      <c r="E43" s="802" t="str">
        <f>$U25</f>
        <v>路面変状</v>
      </c>
      <c r="F43" s="499" t="str">
        <f t="shared" si="5"/>
        <v>路面ひび割れ</v>
      </c>
      <c r="G43" s="499" t="str">
        <f t="shared" si="29"/>
        <v>長</v>
      </c>
      <c r="H43" s="499" t="str">
        <f t="shared" si="30"/>
        <v>m</v>
      </c>
      <c r="I43" s="499" t="str">
        <f t="shared" si="31"/>
        <v>×</v>
      </c>
      <c r="J43" s="499" t="str">
        <f t="shared" si="32"/>
        <v>幅</v>
      </c>
      <c r="K43" s="499" t="str">
        <f t="shared" si="33"/>
        <v>mm</v>
      </c>
      <c r="L43" s="499">
        <f t="shared" si="34"/>
        <v>0</v>
      </c>
      <c r="M43" s="499">
        <f t="shared" si="35"/>
        <v>0</v>
      </c>
      <c r="N43" s="499">
        <f t="shared" si="35"/>
        <v>0</v>
      </c>
      <c r="T43" s="206"/>
      <c r="U43" s="311"/>
      <c r="V43" s="311"/>
      <c r="W43" s="311"/>
      <c r="X43" s="311"/>
      <c r="Y43" s="311"/>
      <c r="Z43" s="311"/>
      <c r="AA43" s="311"/>
      <c r="AB43" s="311"/>
      <c r="AC43" s="311"/>
      <c r="AD43" s="311"/>
      <c r="AE43" s="311"/>
      <c r="AF43" s="311"/>
      <c r="AG43" s="311"/>
      <c r="AH43" s="288" t="str">
        <f>$AD$19</f>
        <v>路面ひび割れ</v>
      </c>
      <c r="AI43" s="289" t="str">
        <f>$AT$5</f>
        <v>長</v>
      </c>
      <c r="AJ43" s="289" t="str">
        <f t="shared" si="37"/>
        <v>m</v>
      </c>
      <c r="AK43" s="295" t="str">
        <f>$AT$14</f>
        <v>×</v>
      </c>
      <c r="AL43" s="289" t="str">
        <f>$AT$4</f>
        <v>幅</v>
      </c>
      <c r="AM43" s="289" t="str">
        <f>VLOOKUP(AL43,$AT$4:$AU$12,2,FALSE)</f>
        <v>mm</v>
      </c>
      <c r="AN43" s="295"/>
      <c r="AO43" s="289"/>
      <c r="AP43" s="289"/>
      <c r="AQ43" s="290" t="str">
        <f t="shared" ref="AQ43:AQ49" si="38">$AT$26</f>
        <v>路面補修</v>
      </c>
      <c r="AR43" s="278">
        <f>概算工事費!$I$43</f>
        <v>30</v>
      </c>
      <c r="AS43" s="311"/>
      <c r="AT43" s="358" t="s">
        <v>1032</v>
      </c>
      <c r="AU43" s="303">
        <f>(SUM(台帳ｼｰﾄ!C21:D25)+1)*PI()*(1/2)+1.5*2</f>
        <v>4.5707963267948966</v>
      </c>
      <c r="AV43" s="311"/>
      <c r="AW43" s="311"/>
      <c r="AX43" s="311"/>
      <c r="AY43" s="311"/>
      <c r="AZ43" s="311"/>
      <c r="BA43" s="311"/>
      <c r="BB43" s="311"/>
      <c r="BC43" s="311"/>
    </row>
    <row r="44" spans="2:57" ht="12.75" customHeight="1" x14ac:dyDescent="0.2">
      <c r="B44" s="802" t="str">
        <f>$U9</f>
        <v>吹付C</v>
      </c>
      <c r="C44" s="408" t="str">
        <f>$AC4</f>
        <v>天端</v>
      </c>
      <c r="E44" s="804"/>
      <c r="F44" s="496" t="str">
        <f t="shared" si="5"/>
        <v>路面うき/はく離</v>
      </c>
      <c r="G44" s="496" t="str">
        <f t="shared" si="29"/>
        <v>横</v>
      </c>
      <c r="H44" s="496" t="str">
        <f t="shared" si="30"/>
        <v>m</v>
      </c>
      <c r="I44" s="496" t="str">
        <f t="shared" si="31"/>
        <v>×</v>
      </c>
      <c r="J44" s="496" t="str">
        <f t="shared" si="32"/>
        <v>縦</v>
      </c>
      <c r="K44" s="496" t="str">
        <f t="shared" si="33"/>
        <v>m</v>
      </c>
      <c r="L44" s="496">
        <f t="shared" si="34"/>
        <v>0</v>
      </c>
      <c r="M44" s="496">
        <f t="shared" si="35"/>
        <v>0</v>
      </c>
      <c r="N44" s="496">
        <f t="shared" si="35"/>
        <v>0</v>
      </c>
      <c r="T44" s="206"/>
      <c r="U44" s="311"/>
      <c r="V44" s="311"/>
      <c r="W44" s="311"/>
      <c r="X44" s="311"/>
      <c r="Y44" s="311"/>
      <c r="Z44" s="311"/>
      <c r="AA44" s="311"/>
      <c r="AB44" s="311"/>
      <c r="AC44" s="311"/>
      <c r="AD44" s="311"/>
      <c r="AE44" s="311"/>
      <c r="AF44" s="311"/>
      <c r="AG44" s="311"/>
      <c r="AH44" s="279" t="str">
        <f>$AD$20</f>
        <v>路面うき/はく離</v>
      </c>
      <c r="AI44" s="279" t="str">
        <f>$AT$7</f>
        <v>横</v>
      </c>
      <c r="AJ44" s="279" t="str">
        <f t="shared" si="37"/>
        <v>m</v>
      </c>
      <c r="AK44" s="280" t="str">
        <f>$AT$14</f>
        <v>×</v>
      </c>
      <c r="AL44" s="279" t="str">
        <f>$AT$6</f>
        <v>縦</v>
      </c>
      <c r="AM44" s="279" t="str">
        <f>VLOOKUP(AL44,$AT$4:$AU$12,2,FALSE)</f>
        <v>m</v>
      </c>
      <c r="AN44" s="280"/>
      <c r="AO44" s="279"/>
      <c r="AP44" s="279"/>
      <c r="AQ44" s="280" t="str">
        <f t="shared" si="38"/>
        <v>路面補修</v>
      </c>
      <c r="AR44" s="278">
        <f>概算工事費!$I$44</f>
        <v>30</v>
      </c>
      <c r="AS44" s="311"/>
      <c r="AT44" s="311" t="s">
        <v>1013</v>
      </c>
      <c r="AU44" s="311"/>
      <c r="AV44" s="311"/>
      <c r="AW44" s="311"/>
      <c r="AX44" s="311"/>
      <c r="AY44" s="311"/>
      <c r="AZ44" s="311"/>
      <c r="BA44" s="311"/>
      <c r="BB44" s="311"/>
      <c r="BC44" s="311"/>
    </row>
    <row r="45" spans="2:57" ht="12.75" customHeight="1" x14ac:dyDescent="0.2">
      <c r="B45" s="804"/>
      <c r="C45" s="480" t="str">
        <f>$AC5</f>
        <v>右肩</v>
      </c>
      <c r="E45" s="804"/>
      <c r="F45" s="496" t="str">
        <f t="shared" si="5"/>
        <v>路面段差</v>
      </c>
      <c r="G45" s="496" t="str">
        <f t="shared" si="29"/>
        <v>段差</v>
      </c>
      <c r="H45" s="496" t="str">
        <f t="shared" si="30"/>
        <v>mm</v>
      </c>
      <c r="I45" s="496">
        <f t="shared" si="31"/>
        <v>0</v>
      </c>
      <c r="J45" s="496">
        <f t="shared" si="32"/>
        <v>0</v>
      </c>
      <c r="K45" s="496">
        <f t="shared" si="33"/>
        <v>0</v>
      </c>
      <c r="L45" s="496">
        <f t="shared" si="34"/>
        <v>0</v>
      </c>
      <c r="M45" s="496">
        <f t="shared" si="35"/>
        <v>0</v>
      </c>
      <c r="N45" s="496">
        <f t="shared" si="35"/>
        <v>0</v>
      </c>
      <c r="T45" s="206"/>
      <c r="U45" s="311" t="s">
        <v>1012</v>
      </c>
      <c r="V45" s="311"/>
      <c r="W45" s="311"/>
      <c r="X45" s="311"/>
      <c r="Y45" s="311"/>
      <c r="Z45" s="311"/>
      <c r="AA45" s="311"/>
      <c r="AB45" s="311"/>
      <c r="AC45" s="311"/>
      <c r="AD45" s="311"/>
      <c r="AE45" s="311"/>
      <c r="AF45" s="311"/>
      <c r="AG45" s="311"/>
      <c r="AH45" s="279" t="str">
        <f>$AD$21</f>
        <v>路面段差</v>
      </c>
      <c r="AI45" s="279" t="str">
        <f>$AT$8</f>
        <v>段差</v>
      </c>
      <c r="AJ45" s="279" t="str">
        <f>VLOOKUP(AI45,$AT$4:$AU$12,2,FALSE)</f>
        <v>mm</v>
      </c>
      <c r="AK45" s="280"/>
      <c r="AL45" s="279"/>
      <c r="AM45" s="279"/>
      <c r="AN45" s="280"/>
      <c r="AO45" s="279"/>
      <c r="AP45" s="279"/>
      <c r="AQ45" s="280" t="str">
        <f t="shared" si="38"/>
        <v>路面補修</v>
      </c>
      <c r="AR45" s="278">
        <f>概算工事費!$I$45</f>
        <v>30</v>
      </c>
      <c r="AS45" s="311"/>
      <c r="AT45" s="311"/>
      <c r="AU45" s="311"/>
      <c r="AV45" s="311"/>
      <c r="AW45" s="311"/>
      <c r="AX45" s="311"/>
      <c r="AY45" s="311"/>
      <c r="AZ45" s="311"/>
      <c r="BA45" s="311"/>
      <c r="BB45" s="311"/>
      <c r="BC45" s="311"/>
    </row>
    <row r="46" spans="2:57" ht="12.75" customHeight="1" x14ac:dyDescent="0.2">
      <c r="B46" s="804"/>
      <c r="C46" s="480" t="str">
        <f>$AC6</f>
        <v>左肩</v>
      </c>
      <c r="E46" s="804"/>
      <c r="F46" s="496" t="str">
        <f t="shared" si="5"/>
        <v>ポットホール</v>
      </c>
      <c r="G46" s="496" t="str">
        <f t="shared" si="29"/>
        <v>段差</v>
      </c>
      <c r="H46" s="496" t="str">
        <f t="shared" si="30"/>
        <v>mm</v>
      </c>
      <c r="I46" s="496" t="str">
        <f t="shared" si="31"/>
        <v>×</v>
      </c>
      <c r="J46" s="496" t="str">
        <f t="shared" si="32"/>
        <v>横</v>
      </c>
      <c r="K46" s="496" t="str">
        <f t="shared" si="33"/>
        <v>m</v>
      </c>
      <c r="L46" s="496" t="str">
        <f t="shared" si="34"/>
        <v>×</v>
      </c>
      <c r="M46" s="496" t="str">
        <f t="shared" si="35"/>
        <v>縦</v>
      </c>
      <c r="N46" s="496" t="str">
        <f t="shared" si="35"/>
        <v>m</v>
      </c>
      <c r="T46" s="206"/>
      <c r="U46" s="295" t="s">
        <v>1</v>
      </c>
      <c r="V46" s="311"/>
      <c r="W46" s="311"/>
      <c r="X46" s="311"/>
      <c r="Y46" s="311"/>
      <c r="Z46" s="311"/>
      <c r="AA46" s="311"/>
      <c r="AB46" s="311"/>
      <c r="AC46" s="311"/>
      <c r="AD46" s="311"/>
      <c r="AE46" s="311"/>
      <c r="AF46" s="311"/>
      <c r="AG46" s="311"/>
      <c r="AH46" s="279" t="str">
        <f>$AD$22</f>
        <v>ポットホール</v>
      </c>
      <c r="AI46" s="279" t="str">
        <f>$AT$8</f>
        <v>段差</v>
      </c>
      <c r="AJ46" s="279" t="str">
        <f>VLOOKUP(AI46,$AT$4:$AU$12,2,FALSE)</f>
        <v>mm</v>
      </c>
      <c r="AK46" s="280" t="str">
        <f>$AT$14</f>
        <v>×</v>
      </c>
      <c r="AL46" s="279" t="str">
        <f>$AT$7</f>
        <v>横</v>
      </c>
      <c r="AM46" s="279" t="str">
        <f>VLOOKUP(AL46,$AT$4:$AU$12,2,FALSE)</f>
        <v>m</v>
      </c>
      <c r="AN46" s="280" t="str">
        <f>$AT$14</f>
        <v>×</v>
      </c>
      <c r="AO46" s="279" t="str">
        <f>$AT$6</f>
        <v>縦</v>
      </c>
      <c r="AP46" s="279" t="str">
        <f>VLOOKUP(AO46,$AT$4:$AU$12,2,FALSE)</f>
        <v>m</v>
      </c>
      <c r="AQ46" s="280" t="str">
        <f t="shared" si="38"/>
        <v>路面補修</v>
      </c>
      <c r="AR46" s="278">
        <f>概算工事費!$I$46</f>
        <v>30</v>
      </c>
      <c r="AS46" s="311"/>
      <c r="AU46" s="311"/>
      <c r="AV46" s="311"/>
      <c r="AW46" s="311"/>
      <c r="AX46" s="311"/>
      <c r="AY46" s="311"/>
      <c r="AZ46" s="311"/>
      <c r="BA46" s="311"/>
      <c r="BB46" s="311"/>
      <c r="BC46" s="311"/>
      <c r="BD46" s="360"/>
      <c r="BE46" s="360"/>
    </row>
    <row r="47" spans="2:57" ht="12.75" customHeight="1" x14ac:dyDescent="0.2">
      <c r="B47" s="804"/>
      <c r="C47" s="480" t="str">
        <f>$AC7</f>
        <v>右側壁</v>
      </c>
      <c r="E47" s="804"/>
      <c r="F47" s="496" t="str">
        <f t="shared" si="5"/>
        <v>わだち掘れ</v>
      </c>
      <c r="G47" s="496" t="str">
        <f t="shared" si="29"/>
        <v>段差</v>
      </c>
      <c r="H47" s="496" t="str">
        <f t="shared" si="30"/>
        <v>mm</v>
      </c>
      <c r="I47" s="496">
        <f t="shared" si="31"/>
        <v>0</v>
      </c>
      <c r="J47" s="496">
        <f t="shared" si="32"/>
        <v>0</v>
      </c>
      <c r="K47" s="496">
        <f t="shared" si="33"/>
        <v>0</v>
      </c>
      <c r="L47" s="496">
        <f t="shared" si="34"/>
        <v>0</v>
      </c>
      <c r="M47" s="496">
        <f t="shared" si="35"/>
        <v>0</v>
      </c>
      <c r="N47" s="496">
        <f t="shared" si="35"/>
        <v>0</v>
      </c>
      <c r="T47" s="206"/>
      <c r="U47" s="276" t="s">
        <v>2</v>
      </c>
      <c r="V47" s="311"/>
      <c r="W47" s="311"/>
      <c r="X47" s="311"/>
      <c r="Y47" s="311"/>
      <c r="Z47" s="311"/>
      <c r="AA47" s="311"/>
      <c r="AB47" s="311"/>
      <c r="AC47" s="311"/>
      <c r="AD47" s="311"/>
      <c r="AE47" s="311"/>
      <c r="AF47" s="311"/>
      <c r="AG47" s="311"/>
      <c r="AH47" s="279" t="str">
        <f>$AD$23</f>
        <v>わだち掘れ</v>
      </c>
      <c r="AI47" s="279" t="str">
        <f>$AT$8</f>
        <v>段差</v>
      </c>
      <c r="AJ47" s="279" t="str">
        <f>VLOOKUP(AI47,$AT$4:$AU$12,2,FALSE)</f>
        <v>mm</v>
      </c>
      <c r="AK47" s="280"/>
      <c r="AL47" s="279"/>
      <c r="AM47" s="279"/>
      <c r="AN47" s="280"/>
      <c r="AO47" s="279"/>
      <c r="AP47" s="279"/>
      <c r="AQ47" s="280" t="str">
        <f t="shared" si="38"/>
        <v>路面補修</v>
      </c>
      <c r="AR47" s="278">
        <f>概算工事費!$I$47</f>
        <v>30</v>
      </c>
      <c r="AS47" s="311"/>
      <c r="AT47" s="311"/>
      <c r="AU47" s="311"/>
      <c r="AV47" s="311"/>
      <c r="AW47" s="311"/>
      <c r="AX47" s="311"/>
      <c r="AY47" s="311"/>
      <c r="AZ47" s="311"/>
      <c r="BA47" s="311"/>
      <c r="BB47" s="311"/>
      <c r="BC47" s="311"/>
    </row>
    <row r="48" spans="2:57" ht="12.75" customHeight="1" x14ac:dyDescent="0.2">
      <c r="B48" s="803"/>
      <c r="C48" s="481" t="str">
        <f>$AC8</f>
        <v>左側壁</v>
      </c>
      <c r="E48" s="804"/>
      <c r="F48" s="496" t="str">
        <f t="shared" si="5"/>
        <v>隙間</v>
      </c>
      <c r="G48" s="496" t="str">
        <f t="shared" ref="G48:M48" si="39">AI48</f>
        <v>開</v>
      </c>
      <c r="H48" s="496" t="str">
        <f t="shared" si="39"/>
        <v>mm</v>
      </c>
      <c r="I48" s="496">
        <f t="shared" si="39"/>
        <v>0</v>
      </c>
      <c r="J48" s="496">
        <f t="shared" si="39"/>
        <v>0</v>
      </c>
      <c r="K48" s="496">
        <f t="shared" si="39"/>
        <v>0</v>
      </c>
      <c r="L48" s="496">
        <f t="shared" si="39"/>
        <v>0</v>
      </c>
      <c r="M48" s="496">
        <f t="shared" si="39"/>
        <v>0</v>
      </c>
      <c r="N48" s="496">
        <f t="shared" si="35"/>
        <v>0</v>
      </c>
      <c r="T48" s="206"/>
      <c r="U48" s="276"/>
      <c r="V48" s="271"/>
      <c r="W48" s="359"/>
      <c r="X48" s="311"/>
      <c r="Y48" s="311"/>
      <c r="Z48" s="311"/>
      <c r="AA48" s="311"/>
      <c r="AB48" s="311"/>
      <c r="AC48" s="311"/>
      <c r="AD48" s="311"/>
      <c r="AE48" s="311"/>
      <c r="AF48" s="311"/>
      <c r="AG48" s="311"/>
      <c r="AH48" s="279" t="str">
        <f>$AD$24</f>
        <v>隙間</v>
      </c>
      <c r="AI48" s="279" t="str">
        <f>$AT$12</f>
        <v>開</v>
      </c>
      <c r="AJ48" s="279" t="str">
        <f>VLOOKUP(AI48,$AT$4:$AU$12,2,FALSE)</f>
        <v>mm</v>
      </c>
      <c r="AK48" s="280"/>
      <c r="AL48" s="279"/>
      <c r="AM48" s="279"/>
      <c r="AN48" s="280"/>
      <c r="AO48" s="279"/>
      <c r="AP48" s="279"/>
      <c r="AQ48" s="280" t="str">
        <f t="shared" si="38"/>
        <v>路面補修</v>
      </c>
      <c r="AR48" s="278">
        <f>概算工事費!$I$48</f>
        <v>30</v>
      </c>
      <c r="AS48" s="311"/>
      <c r="AT48" s="311"/>
      <c r="AU48" s="311"/>
      <c r="AV48" s="311"/>
      <c r="AW48" s="311"/>
      <c r="AX48" s="311"/>
      <c r="AY48" s="311"/>
      <c r="AZ48" s="311"/>
      <c r="BA48" s="311"/>
      <c r="BB48" s="360"/>
      <c r="BC48" s="311"/>
    </row>
    <row r="49" spans="2:57" ht="12.75" customHeight="1" x14ac:dyDescent="0.2">
      <c r="B49" s="802" t="str">
        <f>$U10</f>
        <v>補修材</v>
      </c>
      <c r="C49" s="483" t="str">
        <f>$AD4</f>
        <v>天端</v>
      </c>
      <c r="E49" s="804"/>
      <c r="F49" s="496" t="str">
        <f t="shared" si="5"/>
        <v>変形</v>
      </c>
      <c r="G49" s="496" t="str">
        <f t="shared" si="29"/>
        <v>長</v>
      </c>
      <c r="H49" s="496" t="str">
        <f t="shared" si="30"/>
        <v>m</v>
      </c>
      <c r="I49" s="496">
        <f t="shared" si="31"/>
        <v>0</v>
      </c>
      <c r="J49" s="496">
        <f t="shared" si="32"/>
        <v>0</v>
      </c>
      <c r="K49" s="496">
        <f t="shared" si="33"/>
        <v>0</v>
      </c>
      <c r="L49" s="496">
        <f t="shared" si="34"/>
        <v>0</v>
      </c>
      <c r="M49" s="496">
        <f t="shared" si="35"/>
        <v>0</v>
      </c>
      <c r="N49" s="496">
        <f t="shared" si="35"/>
        <v>0</v>
      </c>
      <c r="T49" s="206"/>
      <c r="U49" s="334"/>
      <c r="V49" s="271"/>
      <c r="W49" s="359"/>
      <c r="X49" s="311"/>
      <c r="Y49" s="311"/>
      <c r="Z49" s="311"/>
      <c r="AA49" s="311"/>
      <c r="AB49" s="311"/>
      <c r="AC49" s="311"/>
      <c r="AD49" s="311"/>
      <c r="AE49" s="311"/>
      <c r="AF49" s="311"/>
      <c r="AG49" s="311"/>
      <c r="AH49" s="279" t="str">
        <f>$AD$25</f>
        <v>変形</v>
      </c>
      <c r="AI49" s="279" t="str">
        <f>$AT$5</f>
        <v>長</v>
      </c>
      <c r="AJ49" s="279" t="str">
        <f t="shared" si="37"/>
        <v>m</v>
      </c>
      <c r="AK49" s="280"/>
      <c r="AL49" s="279"/>
      <c r="AM49" s="279"/>
      <c r="AN49" s="280"/>
      <c r="AO49" s="279"/>
      <c r="AP49" s="279"/>
      <c r="AQ49" s="280" t="str">
        <f t="shared" si="38"/>
        <v>路面補修</v>
      </c>
      <c r="AR49" s="278">
        <f>概算工事費!$I$49</f>
        <v>30</v>
      </c>
      <c r="AS49" s="311"/>
      <c r="AU49" s="311"/>
      <c r="AV49" s="311"/>
      <c r="AW49" s="311"/>
      <c r="AX49" s="311"/>
      <c r="AY49" s="360"/>
      <c r="AZ49" s="360"/>
      <c r="BA49" s="360"/>
      <c r="BB49" s="311"/>
      <c r="BC49" s="311"/>
    </row>
    <row r="50" spans="2:57" s="65" customFormat="1" ht="12.75" customHeight="1" x14ac:dyDescent="0.2">
      <c r="B50" s="804"/>
      <c r="C50" s="480" t="str">
        <f>$AD5</f>
        <v>右肩</v>
      </c>
      <c r="D50" s="1"/>
      <c r="E50" s="804"/>
      <c r="F50" s="496" t="str">
        <f t="shared" si="5"/>
        <v>湧水</v>
      </c>
      <c r="G50" s="496" t="str">
        <f t="shared" si="29"/>
        <v>量</v>
      </c>
      <c r="H50" s="496" t="str">
        <f t="shared" si="30"/>
        <v>ℓ/分</v>
      </c>
      <c r="I50" s="496">
        <f t="shared" si="31"/>
        <v>0</v>
      </c>
      <c r="J50" s="496">
        <f t="shared" si="32"/>
        <v>0</v>
      </c>
      <c r="K50" s="496">
        <f t="shared" si="33"/>
        <v>0</v>
      </c>
      <c r="L50" s="496">
        <f t="shared" si="34"/>
        <v>0</v>
      </c>
      <c r="M50" s="496">
        <f t="shared" si="35"/>
        <v>0</v>
      </c>
      <c r="N50" s="496">
        <f t="shared" si="35"/>
        <v>0</v>
      </c>
      <c r="U50" s="311"/>
      <c r="V50" s="271"/>
      <c r="W50" s="359"/>
      <c r="X50" s="360"/>
      <c r="Y50" s="311"/>
      <c r="Z50" s="311"/>
      <c r="AA50" s="311"/>
      <c r="AB50" s="311"/>
      <c r="AC50" s="311"/>
      <c r="AD50" s="311"/>
      <c r="AE50" s="311"/>
      <c r="AF50" s="311"/>
      <c r="AG50" s="311"/>
      <c r="AH50" s="279" t="str">
        <f>$AD$26</f>
        <v>湧水</v>
      </c>
      <c r="AI50" s="279" t="str">
        <f>$AT$11</f>
        <v>量</v>
      </c>
      <c r="AJ50" s="279" t="str">
        <f t="shared" si="37"/>
        <v>ℓ/分</v>
      </c>
      <c r="AK50" s="304"/>
      <c r="AL50" s="305"/>
      <c r="AM50" s="305"/>
      <c r="AN50" s="304"/>
      <c r="AO50" s="305"/>
      <c r="AP50" s="305"/>
      <c r="AQ50" s="280" t="str">
        <f t="shared" ref="AQ50:AQ58" si="40">$AT$27</f>
        <v>要検討</v>
      </c>
      <c r="AR50" s="278" t="str">
        <f>概算工事費!$I$50</f>
        <v>要検討</v>
      </c>
      <c r="AS50" s="311"/>
      <c r="AT50" s="271"/>
      <c r="AU50" s="311"/>
      <c r="AV50" s="311"/>
      <c r="AW50" s="311"/>
      <c r="AX50" s="311"/>
      <c r="AY50" s="311"/>
      <c r="AZ50" s="311"/>
      <c r="BA50" s="311"/>
      <c r="BB50" s="311"/>
      <c r="BC50" s="311"/>
      <c r="BD50" s="271"/>
      <c r="BE50" s="271"/>
    </row>
    <row r="51" spans="2:57" ht="12.75" customHeight="1" x14ac:dyDescent="0.2">
      <c r="B51" s="804"/>
      <c r="C51" s="480" t="str">
        <f>$AD6</f>
        <v>左肩</v>
      </c>
      <c r="D51" s="65"/>
      <c r="E51" s="804"/>
      <c r="F51" s="496" t="str">
        <f t="shared" si="5"/>
        <v>滞水</v>
      </c>
      <c r="G51" s="496" t="str">
        <f t="shared" si="29"/>
        <v>横</v>
      </c>
      <c r="H51" s="496" t="str">
        <f t="shared" si="30"/>
        <v>m</v>
      </c>
      <c r="I51" s="496" t="str">
        <f t="shared" si="31"/>
        <v>×</v>
      </c>
      <c r="J51" s="496" t="str">
        <f t="shared" si="32"/>
        <v>縦</v>
      </c>
      <c r="K51" s="496" t="str">
        <f t="shared" si="33"/>
        <v>m</v>
      </c>
      <c r="L51" s="496">
        <f t="shared" si="34"/>
        <v>0</v>
      </c>
      <c r="M51" s="496">
        <f t="shared" si="35"/>
        <v>0</v>
      </c>
      <c r="N51" s="496">
        <f t="shared" si="35"/>
        <v>0</v>
      </c>
      <c r="T51" s="206"/>
      <c r="U51" s="311"/>
      <c r="V51" s="271"/>
      <c r="W51" s="311"/>
      <c r="X51" s="311"/>
      <c r="Y51" s="311"/>
      <c r="Z51" s="311"/>
      <c r="AA51" s="311"/>
      <c r="AB51" s="311"/>
      <c r="AC51" s="311"/>
      <c r="AD51" s="311"/>
      <c r="AE51" s="311"/>
      <c r="AF51" s="311"/>
      <c r="AG51" s="311"/>
      <c r="AH51" s="279" t="str">
        <f>$AD$27</f>
        <v>滞水</v>
      </c>
      <c r="AI51" s="279" t="str">
        <f>$AT$7</f>
        <v>横</v>
      </c>
      <c r="AJ51" s="279" t="str">
        <f t="shared" si="37"/>
        <v>m</v>
      </c>
      <c r="AK51" s="280" t="str">
        <f>$AT$14</f>
        <v>×</v>
      </c>
      <c r="AL51" s="279" t="str">
        <f>$AT$6</f>
        <v>縦</v>
      </c>
      <c r="AM51" s="279" t="str">
        <f>VLOOKUP(AL51,$AT$4:$AU$12,2,FALSE)</f>
        <v>m</v>
      </c>
      <c r="AN51" s="280"/>
      <c r="AO51" s="279"/>
      <c r="AP51" s="279"/>
      <c r="AQ51" s="280" t="str">
        <f t="shared" si="40"/>
        <v>要検討</v>
      </c>
      <c r="AR51" s="278" t="str">
        <f>概算工事費!$I$51</f>
        <v>要検討</v>
      </c>
      <c r="AS51" s="311"/>
      <c r="AT51" s="311"/>
      <c r="AU51" s="311"/>
      <c r="AV51" s="311"/>
      <c r="AW51" s="311"/>
      <c r="AX51" s="311"/>
      <c r="AY51" s="311"/>
      <c r="AZ51" s="311"/>
      <c r="BA51" s="311"/>
      <c r="BB51" s="311"/>
      <c r="BC51" s="311"/>
    </row>
    <row r="52" spans="2:57" ht="12.75" customHeight="1" x14ac:dyDescent="0.2">
      <c r="B52" s="804"/>
      <c r="C52" s="480" t="str">
        <f>$AD7</f>
        <v>右側壁</v>
      </c>
      <c r="E52" s="804"/>
      <c r="F52" s="496" t="str">
        <f t="shared" si="5"/>
        <v>氷盤</v>
      </c>
      <c r="G52" s="496" t="str">
        <f t="shared" si="29"/>
        <v>横</v>
      </c>
      <c r="H52" s="496" t="str">
        <f t="shared" si="30"/>
        <v>m</v>
      </c>
      <c r="I52" s="496" t="str">
        <f t="shared" si="31"/>
        <v>×</v>
      </c>
      <c r="J52" s="496" t="str">
        <f t="shared" si="32"/>
        <v>縦</v>
      </c>
      <c r="K52" s="496" t="str">
        <f t="shared" si="33"/>
        <v>m</v>
      </c>
      <c r="L52" s="496">
        <f t="shared" si="34"/>
        <v>0</v>
      </c>
      <c r="M52" s="496">
        <f t="shared" si="35"/>
        <v>0</v>
      </c>
      <c r="N52" s="496">
        <f t="shared" si="35"/>
        <v>0</v>
      </c>
      <c r="T52" s="206"/>
      <c r="U52" s="287" t="s">
        <v>988</v>
      </c>
      <c r="V52" s="271"/>
      <c r="W52" s="311"/>
      <c r="X52" s="311"/>
      <c r="Y52" s="311"/>
      <c r="Z52" s="311"/>
      <c r="AA52" s="311"/>
      <c r="AB52" s="311"/>
      <c r="AC52" s="311"/>
      <c r="AD52" s="311"/>
      <c r="AE52" s="311"/>
      <c r="AF52" s="311"/>
      <c r="AG52" s="360"/>
      <c r="AH52" s="279" t="str">
        <f>$AD$28</f>
        <v>氷盤</v>
      </c>
      <c r="AI52" s="279" t="str">
        <f t="shared" ref="AI52:AI53" si="41">$AT$7</f>
        <v>横</v>
      </c>
      <c r="AJ52" s="279" t="str">
        <f t="shared" si="37"/>
        <v>m</v>
      </c>
      <c r="AK52" s="280" t="str">
        <f>$AT$14</f>
        <v>×</v>
      </c>
      <c r="AL52" s="279" t="str">
        <f t="shared" ref="AL52:AL53" si="42">$AT$6</f>
        <v>縦</v>
      </c>
      <c r="AM52" s="279" t="str">
        <f>VLOOKUP(AL52,$AT$4:$AU$12,2,FALSE)</f>
        <v>m</v>
      </c>
      <c r="AN52" s="280"/>
      <c r="AO52" s="279"/>
      <c r="AP52" s="279"/>
      <c r="AQ52" s="280" t="str">
        <f t="shared" si="40"/>
        <v>要検討</v>
      </c>
      <c r="AR52" s="278" t="str">
        <f>概算工事費!$I$52</f>
        <v>要検討</v>
      </c>
      <c r="AS52" s="311"/>
      <c r="AU52" s="311"/>
      <c r="AV52" s="311"/>
      <c r="AW52" s="311"/>
      <c r="AX52" s="311"/>
      <c r="AY52" s="311"/>
      <c r="AZ52" s="311"/>
      <c r="BA52" s="311"/>
      <c r="BB52" s="311"/>
      <c r="BC52" s="311"/>
    </row>
    <row r="53" spans="2:57" ht="12.75" customHeight="1" x14ac:dyDescent="0.2">
      <c r="B53" s="803"/>
      <c r="C53" s="482" t="str">
        <f>$AD8</f>
        <v>左側壁</v>
      </c>
      <c r="E53" s="804"/>
      <c r="F53" s="496" t="str">
        <f t="shared" si="5"/>
        <v>土砂堆積</v>
      </c>
      <c r="G53" s="496" t="str">
        <f t="shared" si="29"/>
        <v>横</v>
      </c>
      <c r="H53" s="496" t="str">
        <f t="shared" si="30"/>
        <v>m</v>
      </c>
      <c r="I53" s="496" t="str">
        <f t="shared" si="31"/>
        <v>×</v>
      </c>
      <c r="J53" s="496" t="str">
        <f t="shared" si="32"/>
        <v>縦</v>
      </c>
      <c r="K53" s="496" t="str">
        <f t="shared" si="33"/>
        <v>m</v>
      </c>
      <c r="L53" s="496">
        <f t="shared" si="34"/>
        <v>0</v>
      </c>
      <c r="M53" s="496">
        <f t="shared" si="35"/>
        <v>0</v>
      </c>
      <c r="N53" s="496">
        <f t="shared" si="35"/>
        <v>0</v>
      </c>
      <c r="T53" s="206"/>
      <c r="U53" s="273" t="s">
        <v>989</v>
      </c>
      <c r="V53" s="271"/>
      <c r="W53" s="311"/>
      <c r="X53" s="311"/>
      <c r="Y53" s="360"/>
      <c r="Z53" s="360"/>
      <c r="AA53" s="360"/>
      <c r="AB53" s="360"/>
      <c r="AC53" s="360"/>
      <c r="AD53" s="311"/>
      <c r="AE53" s="360"/>
      <c r="AF53" s="360"/>
      <c r="AG53" s="311"/>
      <c r="AH53" s="279" t="str">
        <f>$AD$29</f>
        <v>土砂堆積</v>
      </c>
      <c r="AI53" s="279" t="str">
        <f t="shared" si="41"/>
        <v>横</v>
      </c>
      <c r="AJ53" s="283" t="str">
        <f t="shared" si="37"/>
        <v>m</v>
      </c>
      <c r="AK53" s="284" t="str">
        <f>$AT$14</f>
        <v>×</v>
      </c>
      <c r="AL53" s="279" t="str">
        <f t="shared" si="42"/>
        <v>縦</v>
      </c>
      <c r="AM53" s="283" t="str">
        <f>VLOOKUP(AL53,$AT$4:$AU$12,2,FALSE)</f>
        <v>m</v>
      </c>
      <c r="AN53" s="284"/>
      <c r="AO53" s="283"/>
      <c r="AP53" s="283"/>
      <c r="AQ53" s="280" t="str">
        <f t="shared" si="40"/>
        <v>要検討</v>
      </c>
      <c r="AR53" s="278" t="str">
        <f>概算工事費!$I$53</f>
        <v>要検討</v>
      </c>
      <c r="AS53" s="311"/>
      <c r="AT53" s="311"/>
      <c r="AU53" s="311"/>
      <c r="AV53" s="311"/>
      <c r="AW53" s="311"/>
      <c r="AX53" s="311"/>
      <c r="AY53" s="311"/>
      <c r="AZ53" s="311"/>
      <c r="BA53" s="311"/>
      <c r="BB53" s="311"/>
      <c r="BC53" s="311"/>
    </row>
    <row r="54" spans="2:57" ht="12.75" customHeight="1" x14ac:dyDescent="0.2">
      <c r="B54" s="802" t="str">
        <f>$U11</f>
        <v>内巻き工</v>
      </c>
      <c r="C54" s="408" t="str">
        <f>$AE4</f>
        <v>天端</v>
      </c>
      <c r="E54" s="803"/>
      <c r="F54" s="500" t="str">
        <f t="shared" si="5"/>
        <v>目詰り</v>
      </c>
      <c r="G54" s="500">
        <f t="shared" si="29"/>
        <v>0</v>
      </c>
      <c r="H54" s="500">
        <f t="shared" si="30"/>
        <v>0</v>
      </c>
      <c r="I54" s="500">
        <f t="shared" si="31"/>
        <v>0</v>
      </c>
      <c r="J54" s="500">
        <f t="shared" si="32"/>
        <v>0</v>
      </c>
      <c r="K54" s="500">
        <f t="shared" si="33"/>
        <v>0</v>
      </c>
      <c r="L54" s="500">
        <f t="shared" si="34"/>
        <v>0</v>
      </c>
      <c r="M54" s="500">
        <f t="shared" si="35"/>
        <v>0</v>
      </c>
      <c r="N54" s="500">
        <f t="shared" si="35"/>
        <v>0</v>
      </c>
      <c r="T54" s="206"/>
      <c r="U54" s="274"/>
      <c r="V54" s="271"/>
      <c r="W54" s="311"/>
      <c r="X54" s="311"/>
      <c r="Y54" s="311"/>
      <c r="Z54" s="311"/>
      <c r="AA54" s="311"/>
      <c r="AB54" s="311"/>
      <c r="AC54" s="311"/>
      <c r="AD54" s="360"/>
      <c r="AE54" s="311"/>
      <c r="AF54" s="311"/>
      <c r="AG54" s="311"/>
      <c r="AH54" s="283" t="str">
        <f>$AD$30</f>
        <v>目詰り</v>
      </c>
      <c r="AI54" s="283"/>
      <c r="AJ54" s="283"/>
      <c r="AK54" s="283"/>
      <c r="AL54" s="283"/>
      <c r="AM54" s="283"/>
      <c r="AN54" s="283"/>
      <c r="AO54" s="283"/>
      <c r="AP54" s="283"/>
      <c r="AQ54" s="284" t="str">
        <f t="shared" si="40"/>
        <v>要検討</v>
      </c>
      <c r="AR54" s="286" t="str">
        <f>概算工事費!$I$54</f>
        <v>要検討</v>
      </c>
      <c r="AS54" s="311"/>
      <c r="AT54" s="311"/>
      <c r="AU54" s="311"/>
      <c r="AV54" s="311"/>
      <c r="AW54" s="311"/>
      <c r="AX54" s="311"/>
      <c r="AY54" s="311"/>
      <c r="AZ54" s="311"/>
      <c r="BA54" s="311"/>
      <c r="BB54" s="311"/>
      <c r="BC54" s="311"/>
    </row>
    <row r="55" spans="2:57" ht="12.75" customHeight="1" x14ac:dyDescent="0.2">
      <c r="B55" s="804"/>
      <c r="C55" s="480" t="str">
        <f>$AE5</f>
        <v>右肩</v>
      </c>
      <c r="E55" s="802" t="str">
        <f>$U26</f>
        <v>すべり抵抗</v>
      </c>
      <c r="F55" s="498" t="str">
        <f t="shared" si="5"/>
        <v>遊離石灰成分の付着</v>
      </c>
      <c r="G55" s="498" t="str">
        <f t="shared" si="29"/>
        <v>横</v>
      </c>
      <c r="H55" s="498" t="str">
        <f t="shared" si="30"/>
        <v>m</v>
      </c>
      <c r="I55" s="498" t="str">
        <f t="shared" si="31"/>
        <v>×</v>
      </c>
      <c r="J55" s="498" t="str">
        <f t="shared" si="32"/>
        <v>縦</v>
      </c>
      <c r="K55" s="498" t="str">
        <f t="shared" si="33"/>
        <v>m</v>
      </c>
      <c r="L55" s="498">
        <f t="shared" si="34"/>
        <v>0</v>
      </c>
      <c r="M55" s="498">
        <f t="shared" si="35"/>
        <v>0</v>
      </c>
      <c r="N55" s="498">
        <f t="shared" si="35"/>
        <v>0</v>
      </c>
      <c r="T55" s="206"/>
      <c r="U55" s="282"/>
      <c r="V55" s="271"/>
      <c r="W55" s="311"/>
      <c r="X55" s="311"/>
      <c r="Y55" s="311"/>
      <c r="Z55" s="311"/>
      <c r="AA55" s="311"/>
      <c r="AB55" s="311"/>
      <c r="AC55" s="311"/>
      <c r="AD55" s="311"/>
      <c r="AE55" s="311"/>
      <c r="AF55" s="311"/>
      <c r="AG55" s="311"/>
      <c r="AH55" s="289" t="str">
        <f>$AE$19</f>
        <v>遊離石灰成分の付着</v>
      </c>
      <c r="AI55" s="289" t="str">
        <f>$AT$7</f>
        <v>横</v>
      </c>
      <c r="AJ55" s="289" t="str">
        <f>VLOOKUP(AI55,$AT$4:$AU$12,2,FALSE)</f>
        <v>m</v>
      </c>
      <c r="AK55" s="290" t="str">
        <f>$AT$14</f>
        <v>×</v>
      </c>
      <c r="AL55" s="289" t="str">
        <f>$AT$6</f>
        <v>縦</v>
      </c>
      <c r="AM55" s="289" t="str">
        <f>VLOOKUP(AL55,$AT$4:$AU$12,2,FALSE)</f>
        <v>m</v>
      </c>
      <c r="AN55" s="289"/>
      <c r="AO55" s="289"/>
      <c r="AP55" s="289"/>
      <c r="AQ55" s="494" t="str">
        <f t="shared" si="40"/>
        <v>要検討</v>
      </c>
      <c r="AR55" s="291" t="str">
        <f>概算工事費!$I$55</f>
        <v>要検討</v>
      </c>
      <c r="AS55" s="311"/>
      <c r="AT55" s="311"/>
      <c r="AU55" s="311"/>
      <c r="AV55" s="311"/>
      <c r="AW55" s="311"/>
      <c r="AX55" s="311"/>
      <c r="AY55" s="311"/>
      <c r="AZ55" s="311"/>
      <c r="BA55" s="311"/>
      <c r="BB55" s="311"/>
      <c r="BC55" s="311"/>
    </row>
    <row r="56" spans="2:57" ht="12.75" customHeight="1" x14ac:dyDescent="0.2">
      <c r="B56" s="804"/>
      <c r="C56" s="480" t="str">
        <f>$AE6</f>
        <v>左肩</v>
      </c>
      <c r="E56" s="804"/>
      <c r="F56" s="496" t="str">
        <f>AH56</f>
        <v>振り子式ｽｷｯﾄﾞﾚｼﾞｽﾀﾝｽﾃｽﾀ</v>
      </c>
      <c r="G56" s="496" t="str">
        <f t="shared" si="29"/>
        <v>左</v>
      </c>
      <c r="H56" s="496">
        <f t="shared" si="30"/>
        <v>0</v>
      </c>
      <c r="I56" s="496">
        <f t="shared" si="31"/>
        <v>0</v>
      </c>
      <c r="J56" s="496" t="str">
        <f t="shared" si="32"/>
        <v>中</v>
      </c>
      <c r="K56" s="496">
        <f t="shared" si="33"/>
        <v>0</v>
      </c>
      <c r="L56" s="496">
        <f t="shared" si="34"/>
        <v>0</v>
      </c>
      <c r="M56" s="496" t="str">
        <f t="shared" si="35"/>
        <v>右</v>
      </c>
      <c r="N56" s="496">
        <f t="shared" si="35"/>
        <v>0</v>
      </c>
      <c r="T56" s="206"/>
      <c r="U56" s="311"/>
      <c r="V56" s="271"/>
      <c r="W56" s="311"/>
      <c r="X56" s="311"/>
      <c r="Y56" s="311"/>
      <c r="Z56" s="311"/>
      <c r="AA56" s="311"/>
      <c r="AB56" s="311"/>
      <c r="AC56" s="311"/>
      <c r="AD56" s="311"/>
      <c r="AE56" s="311"/>
      <c r="AF56" s="311"/>
      <c r="AG56" s="311"/>
      <c r="AH56" s="279" t="str">
        <f>$AE$20</f>
        <v>振り子式ｽｷｯﾄﾞﾚｼﾞｽﾀﾝｽﾃｽﾀ</v>
      </c>
      <c r="AI56" s="279" t="s">
        <v>1085</v>
      </c>
      <c r="AJ56" s="279"/>
      <c r="AK56" s="279"/>
      <c r="AL56" s="279" t="s">
        <v>1086</v>
      </c>
      <c r="AM56" s="279"/>
      <c r="AN56" s="279"/>
      <c r="AO56" s="279" t="s">
        <v>1087</v>
      </c>
      <c r="AP56" s="279"/>
      <c r="AQ56" s="306" t="str">
        <f t="shared" si="40"/>
        <v>要検討</v>
      </c>
      <c r="AR56" s="300" t="str">
        <f>概算工事費!$I$56</f>
        <v>要検討</v>
      </c>
      <c r="AS56" s="311"/>
      <c r="AU56" s="311"/>
      <c r="AV56" s="311"/>
      <c r="AW56" s="311"/>
      <c r="AX56" s="311"/>
      <c r="AY56" s="311"/>
      <c r="AZ56" s="311"/>
      <c r="BA56" s="311"/>
      <c r="BB56" s="311"/>
      <c r="BC56" s="311"/>
    </row>
    <row r="57" spans="2:57" ht="12.75" customHeight="1" x14ac:dyDescent="0.2">
      <c r="B57" s="804"/>
      <c r="C57" s="480" t="str">
        <f>$AE7</f>
        <v>右側壁</v>
      </c>
      <c r="E57" s="803"/>
      <c r="F57" s="497" t="str">
        <f t="shared" si="5"/>
        <v>回転式すべり抵抗測定器</v>
      </c>
      <c r="G57" s="497" t="str">
        <f t="shared" si="29"/>
        <v>左</v>
      </c>
      <c r="H57" s="497">
        <f t="shared" si="30"/>
        <v>0</v>
      </c>
      <c r="I57" s="497">
        <f t="shared" si="31"/>
        <v>0</v>
      </c>
      <c r="J57" s="497" t="str">
        <f t="shared" si="32"/>
        <v>中</v>
      </c>
      <c r="K57" s="497">
        <f t="shared" si="33"/>
        <v>0</v>
      </c>
      <c r="L57" s="497">
        <f t="shared" si="34"/>
        <v>0</v>
      </c>
      <c r="M57" s="497" t="str">
        <f t="shared" si="35"/>
        <v>右</v>
      </c>
      <c r="N57" s="497">
        <f t="shared" si="35"/>
        <v>0</v>
      </c>
      <c r="T57" s="206"/>
      <c r="U57" s="311"/>
      <c r="V57" s="271"/>
      <c r="W57" s="311"/>
      <c r="X57" s="311"/>
      <c r="Y57" s="311"/>
      <c r="Z57" s="311"/>
      <c r="AA57" s="311"/>
      <c r="AB57" s="311"/>
      <c r="AC57" s="311"/>
      <c r="AD57" s="311"/>
      <c r="AE57" s="311"/>
      <c r="AF57" s="311"/>
      <c r="AG57" s="311"/>
      <c r="AH57" s="301" t="str">
        <f>$AE$21</f>
        <v>回転式すべり抵抗測定器</v>
      </c>
      <c r="AI57" s="292" t="s">
        <v>1085</v>
      </c>
      <c r="AJ57" s="292"/>
      <c r="AK57" s="292"/>
      <c r="AL57" s="292" t="s">
        <v>1086</v>
      </c>
      <c r="AM57" s="292"/>
      <c r="AN57" s="292"/>
      <c r="AO57" s="292" t="s">
        <v>1087</v>
      </c>
      <c r="AP57" s="301"/>
      <c r="AQ57" s="292" t="str">
        <f t="shared" si="40"/>
        <v>要検討</v>
      </c>
      <c r="AR57" s="302" t="str">
        <f>概算工事費!$I$57</f>
        <v>要検討</v>
      </c>
      <c r="AS57" s="311"/>
      <c r="AU57" s="311"/>
      <c r="AV57" s="311"/>
      <c r="AW57" s="311"/>
      <c r="AX57" s="311"/>
      <c r="AY57" s="311"/>
      <c r="AZ57" s="311"/>
      <c r="BA57" s="311"/>
      <c r="BB57" s="311"/>
      <c r="BC57" s="311"/>
    </row>
    <row r="58" spans="2:57" ht="12.75" customHeight="1" x14ac:dyDescent="0.2">
      <c r="B58" s="803"/>
      <c r="C58" s="481" t="str">
        <f>$AE8</f>
        <v>左側壁</v>
      </c>
      <c r="E58" s="802" t="str">
        <f>$U27</f>
        <v>その他変状</v>
      </c>
      <c r="F58" s="499" t="str">
        <f t="shared" si="5"/>
        <v>植生</v>
      </c>
      <c r="G58" s="499">
        <f t="shared" si="29"/>
        <v>0</v>
      </c>
      <c r="H58" s="499">
        <f t="shared" si="30"/>
        <v>0</v>
      </c>
      <c r="I58" s="499">
        <f t="shared" si="31"/>
        <v>0</v>
      </c>
      <c r="J58" s="499">
        <f t="shared" si="32"/>
        <v>0</v>
      </c>
      <c r="K58" s="499">
        <f t="shared" si="33"/>
        <v>0</v>
      </c>
      <c r="L58" s="499">
        <f t="shared" si="34"/>
        <v>0</v>
      </c>
      <c r="M58" s="499">
        <f t="shared" si="35"/>
        <v>0</v>
      </c>
      <c r="N58" s="499">
        <f t="shared" si="35"/>
        <v>0</v>
      </c>
      <c r="T58" s="206"/>
      <c r="U58" s="287" t="s">
        <v>1003</v>
      </c>
      <c r="V58" s="311"/>
      <c r="W58" s="311"/>
      <c r="X58" s="311"/>
      <c r="Y58" s="311"/>
      <c r="Z58" s="311"/>
      <c r="AA58" s="311"/>
      <c r="AB58" s="311"/>
      <c r="AC58" s="311"/>
      <c r="AD58" s="311"/>
      <c r="AE58" s="311"/>
      <c r="AF58" s="311"/>
      <c r="AG58" s="311"/>
      <c r="AH58" s="289" t="str">
        <f>$AF$19</f>
        <v>植生</v>
      </c>
      <c r="AI58" s="275"/>
      <c r="AJ58" s="275"/>
      <c r="AK58" s="275"/>
      <c r="AL58" s="275"/>
      <c r="AM58" s="275"/>
      <c r="AN58" s="275"/>
      <c r="AO58" s="275"/>
      <c r="AP58" s="275"/>
      <c r="AQ58" s="280" t="str">
        <f t="shared" si="40"/>
        <v>要検討</v>
      </c>
      <c r="AR58" s="291" t="str">
        <f>概算工事費!$I$58</f>
        <v>要検討</v>
      </c>
      <c r="AS58" s="311"/>
      <c r="AU58" s="311"/>
      <c r="AV58" s="311"/>
      <c r="AW58" s="311"/>
      <c r="AX58" s="311"/>
      <c r="AY58" s="311"/>
      <c r="AZ58" s="311"/>
      <c r="BA58" s="311"/>
      <c r="BB58" s="311"/>
      <c r="BC58" s="311"/>
    </row>
    <row r="59" spans="2:57" ht="12.75" customHeight="1" x14ac:dyDescent="0.2">
      <c r="B59" s="802" t="str">
        <f>$U12</f>
        <v>その他</v>
      </c>
      <c r="C59" s="483" t="str">
        <f>$AF4</f>
        <v>補強材</v>
      </c>
      <c r="E59" s="804"/>
      <c r="F59" s="496" t="str">
        <f t="shared" si="5"/>
        <v>異物混入</v>
      </c>
      <c r="G59" s="496">
        <f t="shared" si="29"/>
        <v>0</v>
      </c>
      <c r="H59" s="496">
        <f t="shared" si="30"/>
        <v>0</v>
      </c>
      <c r="I59" s="496">
        <f t="shared" si="31"/>
        <v>0</v>
      </c>
      <c r="J59" s="496">
        <f t="shared" si="32"/>
        <v>0</v>
      </c>
      <c r="K59" s="496">
        <f t="shared" si="33"/>
        <v>0</v>
      </c>
      <c r="L59" s="496">
        <f t="shared" si="34"/>
        <v>0</v>
      </c>
      <c r="M59" s="496">
        <f t="shared" si="35"/>
        <v>0</v>
      </c>
      <c r="N59" s="496">
        <f t="shared" si="35"/>
        <v>0</v>
      </c>
      <c r="T59" s="206"/>
      <c r="U59" s="295" t="s">
        <v>1004</v>
      </c>
      <c r="V59" s="349"/>
      <c r="W59" s="311"/>
      <c r="X59" s="311"/>
      <c r="Y59" s="311"/>
      <c r="Z59" s="311"/>
      <c r="AA59" s="311"/>
      <c r="AB59" s="311"/>
      <c r="AC59" s="311"/>
      <c r="AD59" s="311"/>
      <c r="AE59" s="311"/>
      <c r="AF59" s="311"/>
      <c r="AG59" s="311"/>
      <c r="AH59" s="279" t="str">
        <f>$AF$20</f>
        <v>異物混入</v>
      </c>
      <c r="AI59" s="279"/>
      <c r="AJ59" s="279"/>
      <c r="AK59" s="279"/>
      <c r="AL59" s="279"/>
      <c r="AM59" s="279"/>
      <c r="AN59" s="279"/>
      <c r="AO59" s="279"/>
      <c r="AP59" s="279"/>
      <c r="AQ59" s="281" t="str">
        <f>$AT$17</f>
        <v>はく落対策</v>
      </c>
      <c r="AR59" s="278">
        <f>概算工事費!$I$59</f>
        <v>45</v>
      </c>
      <c r="AS59" s="311"/>
      <c r="AU59" s="311"/>
      <c r="AV59" s="311"/>
      <c r="AW59" s="311"/>
      <c r="AX59" s="311"/>
      <c r="AY59" s="311"/>
      <c r="AZ59" s="311"/>
      <c r="BA59" s="311"/>
      <c r="BB59" s="311"/>
      <c r="BC59" s="311"/>
    </row>
    <row r="60" spans="2:57" ht="12.75" customHeight="1" x14ac:dyDescent="0.2">
      <c r="B60" s="803"/>
      <c r="C60" s="481" t="str">
        <f>$AF5</f>
        <v>その他</v>
      </c>
      <c r="E60" s="804"/>
      <c r="F60" s="496" t="str">
        <f t="shared" si="5"/>
        <v>断面欠損</v>
      </c>
      <c r="G60" s="496" t="str">
        <f t="shared" si="29"/>
        <v>横</v>
      </c>
      <c r="H60" s="496" t="str">
        <f t="shared" si="30"/>
        <v>m</v>
      </c>
      <c r="I60" s="496" t="str">
        <f t="shared" si="31"/>
        <v>×</v>
      </c>
      <c r="J60" s="496" t="str">
        <f t="shared" si="32"/>
        <v>縦</v>
      </c>
      <c r="K60" s="496" t="str">
        <f t="shared" si="33"/>
        <v>m</v>
      </c>
      <c r="L60" s="496">
        <f t="shared" si="34"/>
        <v>0</v>
      </c>
      <c r="M60" s="496">
        <f t="shared" si="35"/>
        <v>0</v>
      </c>
      <c r="N60" s="496">
        <f t="shared" si="35"/>
        <v>0</v>
      </c>
      <c r="T60" s="206"/>
      <c r="U60" s="276" t="s">
        <v>840</v>
      </c>
      <c r="V60" s="311"/>
      <c r="W60" s="311"/>
      <c r="X60" s="311"/>
      <c r="Y60" s="311"/>
      <c r="Z60" s="311"/>
      <c r="AA60" s="311"/>
      <c r="AB60" s="311"/>
      <c r="AC60" s="311"/>
      <c r="AD60" s="311"/>
      <c r="AE60" s="311"/>
      <c r="AF60" s="311"/>
      <c r="AG60" s="311"/>
      <c r="AH60" s="279" t="str">
        <f>$AF$21</f>
        <v>断面欠損</v>
      </c>
      <c r="AI60" s="279" t="str">
        <f>$AT$7</f>
        <v>横</v>
      </c>
      <c r="AJ60" s="279" t="str">
        <f>VLOOKUP(AI60,$AT$4:$AU$12,2,FALSE)</f>
        <v>m</v>
      </c>
      <c r="AK60" s="280" t="str">
        <f>$AT$14</f>
        <v>×</v>
      </c>
      <c r="AL60" s="279" t="str">
        <f>$AT$6</f>
        <v>縦</v>
      </c>
      <c r="AM60" s="279" t="str">
        <f>VLOOKUP(AL60,$AT$4:$AU$12,2,FALSE)</f>
        <v>m</v>
      </c>
      <c r="AN60" s="280"/>
      <c r="AO60" s="279"/>
      <c r="AP60" s="279"/>
      <c r="AQ60" s="280" t="str">
        <f>$AT$20</f>
        <v>断面修復</v>
      </c>
      <c r="AR60" s="278">
        <f>概算工事費!$I$60</f>
        <v>100</v>
      </c>
      <c r="AS60" s="311"/>
      <c r="AU60" s="311"/>
      <c r="AV60" s="311"/>
      <c r="AW60" s="311"/>
      <c r="AX60" s="311"/>
      <c r="AY60" s="311"/>
      <c r="AZ60" s="311"/>
      <c r="BA60" s="311"/>
      <c r="BB60" s="311"/>
      <c r="BC60" s="311"/>
    </row>
    <row r="61" spans="2:57" ht="12.75" customHeight="1" x14ac:dyDescent="0.2">
      <c r="E61" s="804"/>
      <c r="F61" s="496" t="str">
        <f t="shared" si="5"/>
        <v>削孔跡・穴</v>
      </c>
      <c r="G61" s="496">
        <f t="shared" si="29"/>
        <v>0</v>
      </c>
      <c r="H61" s="496">
        <f t="shared" si="30"/>
        <v>0</v>
      </c>
      <c r="I61" s="496">
        <f t="shared" si="31"/>
        <v>0</v>
      </c>
      <c r="J61" s="496">
        <f t="shared" si="32"/>
        <v>0</v>
      </c>
      <c r="K61" s="496">
        <f t="shared" si="33"/>
        <v>0</v>
      </c>
      <c r="L61" s="496">
        <f t="shared" si="34"/>
        <v>0</v>
      </c>
      <c r="M61" s="496">
        <f t="shared" si="35"/>
        <v>0</v>
      </c>
      <c r="N61" s="496">
        <f t="shared" si="35"/>
        <v>0</v>
      </c>
      <c r="T61" s="206"/>
      <c r="U61" s="276" t="s">
        <v>634</v>
      </c>
      <c r="V61" s="311"/>
      <c r="W61" s="311"/>
      <c r="X61" s="311"/>
      <c r="Y61" s="311"/>
      <c r="Z61" s="311"/>
      <c r="AA61" s="311"/>
      <c r="AB61" s="311"/>
      <c r="AC61" s="311"/>
      <c r="AD61" s="311"/>
      <c r="AE61" s="311"/>
      <c r="AF61" s="311"/>
      <c r="AG61" s="311"/>
      <c r="AH61" s="279" t="str">
        <f>$AF$23</f>
        <v>削孔跡・穴</v>
      </c>
      <c r="AI61" s="279"/>
      <c r="AJ61" s="279"/>
      <c r="AK61" s="279"/>
      <c r="AL61" s="279"/>
      <c r="AM61" s="279"/>
      <c r="AN61" s="279"/>
      <c r="AO61" s="279"/>
      <c r="AP61" s="279"/>
      <c r="AQ61" s="281" t="str">
        <f>$AT$17</f>
        <v>はく落対策</v>
      </c>
      <c r="AR61" s="278">
        <f>概算工事費!$I$61</f>
        <v>45</v>
      </c>
      <c r="AS61" s="311"/>
      <c r="AT61" s="311"/>
      <c r="AU61" s="311"/>
      <c r="AV61" s="311"/>
      <c r="AW61" s="311"/>
      <c r="AX61" s="311"/>
      <c r="AY61" s="311"/>
      <c r="AZ61" s="311"/>
      <c r="BA61" s="311"/>
      <c r="BB61" s="311"/>
      <c r="BC61" s="360"/>
    </row>
    <row r="62" spans="2:57" ht="12.75" customHeight="1" x14ac:dyDescent="0.2">
      <c r="E62" s="804"/>
      <c r="F62" s="496" t="str">
        <f t="shared" si="5"/>
        <v>破損・欠損</v>
      </c>
      <c r="G62" s="496">
        <f t="shared" si="29"/>
        <v>0</v>
      </c>
      <c r="H62" s="496">
        <f t="shared" si="30"/>
        <v>0</v>
      </c>
      <c r="I62" s="496">
        <f t="shared" si="31"/>
        <v>0</v>
      </c>
      <c r="J62" s="496">
        <f t="shared" si="32"/>
        <v>0</v>
      </c>
      <c r="K62" s="496">
        <f t="shared" si="33"/>
        <v>0</v>
      </c>
      <c r="L62" s="496">
        <f t="shared" si="34"/>
        <v>0</v>
      </c>
      <c r="M62" s="496">
        <f t="shared" si="35"/>
        <v>0</v>
      </c>
      <c r="N62" s="496">
        <f t="shared" si="35"/>
        <v>0</v>
      </c>
      <c r="T62" s="206"/>
      <c r="U62" s="334" t="s">
        <v>85</v>
      </c>
      <c r="V62" s="311"/>
      <c r="W62" s="311"/>
      <c r="X62" s="311"/>
      <c r="Y62" s="311"/>
      <c r="Z62" s="311"/>
      <c r="AA62" s="311"/>
      <c r="AB62" s="311"/>
      <c r="AC62" s="311"/>
      <c r="AD62" s="311"/>
      <c r="AE62" s="311"/>
      <c r="AF62" s="311"/>
      <c r="AG62" s="311"/>
      <c r="AH62" s="279" t="str">
        <f>$AF$22</f>
        <v>破損・欠損</v>
      </c>
      <c r="AI62" s="283"/>
      <c r="AJ62" s="283"/>
      <c r="AK62" s="283"/>
      <c r="AL62" s="283"/>
      <c r="AM62" s="283"/>
      <c r="AN62" s="283"/>
      <c r="AO62" s="283"/>
      <c r="AP62" s="283"/>
      <c r="AQ62" s="280" t="str">
        <f>$AT$27</f>
        <v>要検討</v>
      </c>
      <c r="AR62" s="278" t="str">
        <f>概算工事費!$I$62</f>
        <v>要検討</v>
      </c>
      <c r="AS62" s="311"/>
      <c r="AU62" s="311"/>
      <c r="AV62" s="311"/>
      <c r="AW62" s="311"/>
      <c r="AX62" s="311"/>
      <c r="AY62" s="311"/>
      <c r="AZ62" s="311"/>
      <c r="BA62" s="311"/>
      <c r="BB62" s="311"/>
      <c r="BC62" s="311"/>
    </row>
    <row r="63" spans="2:57" ht="12.75" customHeight="1" x14ac:dyDescent="0.2">
      <c r="E63" s="804"/>
      <c r="F63" s="496" t="str">
        <f t="shared" si="5"/>
        <v>機能不全</v>
      </c>
      <c r="G63" s="496">
        <f t="shared" si="29"/>
        <v>0</v>
      </c>
      <c r="H63" s="496">
        <f t="shared" si="30"/>
        <v>0</v>
      </c>
      <c r="I63" s="496">
        <f t="shared" si="31"/>
        <v>0</v>
      </c>
      <c r="J63" s="496">
        <f t="shared" si="32"/>
        <v>0</v>
      </c>
      <c r="K63" s="496">
        <f t="shared" si="33"/>
        <v>0</v>
      </c>
      <c r="L63" s="496">
        <f t="shared" si="34"/>
        <v>0</v>
      </c>
      <c r="M63" s="496">
        <f t="shared" si="35"/>
        <v>0</v>
      </c>
      <c r="N63" s="496">
        <f t="shared" si="35"/>
        <v>0</v>
      </c>
      <c r="T63" s="206"/>
      <c r="U63" s="311"/>
      <c r="AD63" s="311"/>
      <c r="AH63" s="279" t="str">
        <f>$AF$24</f>
        <v>機能不全</v>
      </c>
      <c r="AI63" s="283"/>
      <c r="AJ63" s="283"/>
      <c r="AK63" s="283"/>
      <c r="AL63" s="283"/>
      <c r="AM63" s="283"/>
      <c r="AN63" s="283"/>
      <c r="AO63" s="283"/>
      <c r="AP63" s="283"/>
      <c r="AQ63" s="280" t="str">
        <f>$AT$27</f>
        <v>要検討</v>
      </c>
      <c r="AR63" s="278" t="str">
        <f>概算工事費!$I$63</f>
        <v>要検討</v>
      </c>
      <c r="AS63" s="270"/>
      <c r="AU63" s="311"/>
      <c r="AV63" s="311"/>
      <c r="AW63" s="311"/>
      <c r="AX63" s="311"/>
    </row>
    <row r="64" spans="2:57" x14ac:dyDescent="0.2">
      <c r="E64" s="804"/>
      <c r="F64" s="496" t="str">
        <f t="shared" si="5"/>
        <v>補修跡</v>
      </c>
      <c r="G64" s="496">
        <f t="shared" si="29"/>
        <v>0</v>
      </c>
      <c r="H64" s="496">
        <f t="shared" si="30"/>
        <v>0</v>
      </c>
      <c r="I64" s="496">
        <f t="shared" si="31"/>
        <v>0</v>
      </c>
      <c r="J64" s="496">
        <f t="shared" si="32"/>
        <v>0</v>
      </c>
      <c r="K64" s="496">
        <f t="shared" si="33"/>
        <v>0</v>
      </c>
      <c r="L64" s="496">
        <f t="shared" si="34"/>
        <v>0</v>
      </c>
      <c r="M64" s="496">
        <f t="shared" si="35"/>
        <v>0</v>
      </c>
      <c r="N64" s="496">
        <f t="shared" si="35"/>
        <v>0</v>
      </c>
      <c r="P64" s="653" t="s">
        <v>1272</v>
      </c>
      <c r="T64" s="206"/>
      <c r="U64" s="311"/>
      <c r="AH64" s="279" t="str">
        <f>$AF$25</f>
        <v>補修跡</v>
      </c>
      <c r="AI64" s="283"/>
      <c r="AJ64" s="283"/>
      <c r="AK64" s="283"/>
      <c r="AL64" s="283"/>
      <c r="AM64" s="283"/>
      <c r="AN64" s="283"/>
      <c r="AO64" s="283"/>
      <c r="AP64" s="283"/>
      <c r="AQ64" s="280" t="str">
        <f>$AT$27</f>
        <v>要検討</v>
      </c>
      <c r="AR64" s="278" t="str">
        <f>概算工事費!$I$64</f>
        <v>要検討</v>
      </c>
      <c r="AS64" s="270"/>
      <c r="AT64" s="270"/>
      <c r="AU64" s="270"/>
      <c r="AV64" s="270"/>
      <c r="AW64" s="270"/>
      <c r="AX64" s="270"/>
      <c r="BB64" s="271"/>
    </row>
    <row r="65" spans="2:55" x14ac:dyDescent="0.2">
      <c r="E65" s="804"/>
      <c r="F65" s="496" t="str">
        <f t="shared" si="5"/>
        <v>化粧材うき</v>
      </c>
      <c r="G65" s="496">
        <f t="shared" si="29"/>
        <v>0</v>
      </c>
      <c r="H65" s="496">
        <f t="shared" si="30"/>
        <v>0</v>
      </c>
      <c r="I65" s="496">
        <f t="shared" si="31"/>
        <v>0</v>
      </c>
      <c r="J65" s="496">
        <f t="shared" si="32"/>
        <v>0</v>
      </c>
      <c r="K65" s="496">
        <f t="shared" si="33"/>
        <v>0</v>
      </c>
      <c r="L65" s="496">
        <f t="shared" si="34"/>
        <v>0</v>
      </c>
      <c r="M65" s="496">
        <f t="shared" si="35"/>
        <v>0</v>
      </c>
      <c r="N65" s="496">
        <f t="shared" si="35"/>
        <v>0</v>
      </c>
      <c r="P65" s="653" t="s">
        <v>1271</v>
      </c>
      <c r="T65" s="206"/>
      <c r="U65" s="311"/>
      <c r="AH65" s="279" t="str">
        <f>$AF$26</f>
        <v>化粧材うき</v>
      </c>
      <c r="AI65" s="283"/>
      <c r="AJ65" s="283"/>
      <c r="AK65" s="283"/>
      <c r="AL65" s="283"/>
      <c r="AM65" s="283"/>
      <c r="AN65" s="283"/>
      <c r="AO65" s="283"/>
      <c r="AP65" s="283"/>
      <c r="AQ65" s="280" t="str">
        <f>$AT$27</f>
        <v>要検討</v>
      </c>
      <c r="AR65" s="278" t="str">
        <f>概算工事費!$I$65</f>
        <v>要検討</v>
      </c>
      <c r="AT65" s="270"/>
      <c r="AU65" s="270"/>
      <c r="AV65" s="270"/>
      <c r="AW65" s="270"/>
      <c r="AX65" s="270"/>
      <c r="AY65" s="271"/>
      <c r="AZ65" s="271"/>
      <c r="BA65" s="271"/>
      <c r="BB65" s="271"/>
    </row>
    <row r="66" spans="2:55" x14ac:dyDescent="0.2">
      <c r="E66" s="803"/>
      <c r="F66" s="501" t="str">
        <f t="shared" si="5"/>
        <v>その他</v>
      </c>
      <c r="G66" s="501">
        <f t="shared" si="29"/>
        <v>0</v>
      </c>
      <c r="H66" s="501">
        <f t="shared" si="30"/>
        <v>0</v>
      </c>
      <c r="I66" s="501">
        <f t="shared" si="31"/>
        <v>0</v>
      </c>
      <c r="J66" s="501">
        <f t="shared" si="32"/>
        <v>0</v>
      </c>
      <c r="K66" s="501">
        <f t="shared" si="33"/>
        <v>0</v>
      </c>
      <c r="L66" s="501">
        <f t="shared" si="34"/>
        <v>0</v>
      </c>
      <c r="M66" s="501">
        <f t="shared" si="35"/>
        <v>0</v>
      </c>
      <c r="N66" s="501">
        <f t="shared" si="35"/>
        <v>0</v>
      </c>
      <c r="Q66" s="653" t="s">
        <v>1270</v>
      </c>
      <c r="T66" s="206"/>
      <c r="U66" s="311"/>
      <c r="AH66" s="292" t="str">
        <f>$AF$27</f>
        <v>その他</v>
      </c>
      <c r="AI66" s="293"/>
      <c r="AJ66" s="293"/>
      <c r="AK66" s="293"/>
      <c r="AL66" s="293"/>
      <c r="AM66" s="293"/>
      <c r="AN66" s="293"/>
      <c r="AO66" s="293"/>
      <c r="AP66" s="293"/>
      <c r="AQ66" s="293" t="str">
        <f>$AT$27</f>
        <v>要検討</v>
      </c>
      <c r="AR66" s="294" t="str">
        <f>概算工事費!$I$66</f>
        <v>要検討</v>
      </c>
      <c r="AT66" s="270"/>
      <c r="AU66" s="270"/>
      <c r="AY66" s="271"/>
      <c r="AZ66" s="271"/>
      <c r="BA66" s="271"/>
      <c r="BB66" s="271"/>
    </row>
    <row r="67" spans="2:55" x14ac:dyDescent="0.2">
      <c r="T67" s="271"/>
      <c r="V67" s="271"/>
      <c r="W67" s="271"/>
      <c r="X67" s="271"/>
      <c r="AH67" s="307"/>
      <c r="AI67" s="270"/>
      <c r="AJ67" s="270"/>
      <c r="AK67" s="270"/>
      <c r="AL67" s="270"/>
      <c r="AM67" s="270"/>
      <c r="AN67" s="270"/>
      <c r="AO67" s="270"/>
      <c r="AP67" s="270"/>
      <c r="AQ67" s="270"/>
      <c r="AR67" s="270"/>
      <c r="AT67" s="270"/>
      <c r="AU67" s="270"/>
      <c r="AY67" s="271"/>
      <c r="AZ67" s="271"/>
      <c r="BA67" s="271"/>
      <c r="BB67" s="271"/>
    </row>
    <row r="68" spans="2:55" ht="19.2" x14ac:dyDescent="0.25">
      <c r="B68" s="489" t="s">
        <v>1273</v>
      </c>
      <c r="T68" s="271"/>
      <c r="V68" s="271"/>
      <c r="W68" s="271"/>
      <c r="X68" s="271"/>
      <c r="AH68" s="270"/>
      <c r="AI68" s="270"/>
      <c r="AJ68" s="270"/>
      <c r="AK68" s="270"/>
      <c r="AL68" s="270"/>
      <c r="AM68" s="270"/>
      <c r="AN68" s="270"/>
      <c r="AO68" s="270"/>
      <c r="AP68" s="270"/>
      <c r="AQ68" s="270"/>
      <c r="AR68" s="270"/>
      <c r="AY68" s="271"/>
      <c r="AZ68" s="271"/>
      <c r="BA68" s="271"/>
      <c r="BB68" s="271"/>
    </row>
    <row r="69" spans="2:55" x14ac:dyDescent="0.2">
      <c r="T69" s="271"/>
      <c r="V69" s="271"/>
      <c r="W69" s="271"/>
      <c r="X69" s="271"/>
      <c r="AG69" s="271"/>
      <c r="AH69" s="272"/>
      <c r="AI69" s="272"/>
      <c r="AJ69" s="272"/>
      <c r="AK69" s="270"/>
      <c r="AL69" s="272"/>
      <c r="AM69" s="272"/>
      <c r="AN69" s="270"/>
      <c r="AO69" s="308"/>
      <c r="AP69" s="270"/>
      <c r="AQ69" s="270"/>
      <c r="AR69" s="270"/>
      <c r="AY69" s="271"/>
      <c r="AZ69" s="271"/>
      <c r="BA69" s="271"/>
      <c r="BB69" s="271"/>
    </row>
    <row r="70" spans="2:55" x14ac:dyDescent="0.2">
      <c r="T70" s="271"/>
      <c r="V70" s="271"/>
      <c r="W70" s="271"/>
      <c r="X70" s="271"/>
      <c r="Y70" s="271"/>
      <c r="Z70" s="271"/>
      <c r="AA70" s="271"/>
      <c r="AB70" s="271"/>
      <c r="AC70" s="271"/>
      <c r="AE70" s="271"/>
      <c r="AF70" s="271"/>
      <c r="AG70" s="271"/>
      <c r="AY70" s="271"/>
      <c r="AZ70" s="271"/>
      <c r="BA70" s="271"/>
      <c r="BB70" s="271"/>
    </row>
    <row r="71" spans="2:55" x14ac:dyDescent="0.2">
      <c r="T71" s="271"/>
      <c r="U71" s="271"/>
      <c r="V71" s="271"/>
      <c r="W71" s="271"/>
      <c r="X71" s="271"/>
      <c r="Y71" s="271"/>
      <c r="Z71" s="271"/>
      <c r="AA71" s="271"/>
      <c r="AB71" s="271"/>
      <c r="AC71" s="271"/>
      <c r="AD71" s="271"/>
      <c r="AE71" s="271"/>
      <c r="AF71" s="271"/>
      <c r="AG71" s="271"/>
      <c r="AY71" s="271"/>
      <c r="AZ71" s="271"/>
      <c r="BA71" s="271"/>
      <c r="BB71" s="271"/>
    </row>
    <row r="72" spans="2:55" x14ac:dyDescent="0.2">
      <c r="T72" s="271"/>
      <c r="U72" s="271"/>
      <c r="V72" s="271"/>
      <c r="W72" s="271"/>
      <c r="X72" s="271"/>
      <c r="Y72" s="271"/>
      <c r="Z72" s="271"/>
      <c r="AA72" s="271"/>
      <c r="AB72" s="271"/>
      <c r="AC72" s="271"/>
      <c r="AD72" s="271"/>
      <c r="AE72" s="271"/>
      <c r="AF72" s="271"/>
      <c r="AG72" s="271"/>
      <c r="AY72" s="271"/>
      <c r="AZ72" s="271"/>
      <c r="BA72" s="271"/>
    </row>
    <row r="73" spans="2:55" x14ac:dyDescent="0.2">
      <c r="T73" s="271"/>
      <c r="U73" s="271"/>
      <c r="V73" s="271"/>
      <c r="W73" s="271"/>
      <c r="X73" s="271"/>
      <c r="Y73" s="271"/>
      <c r="Z73" s="271"/>
      <c r="AA73" s="271"/>
      <c r="AB73" s="271"/>
      <c r="AC73" s="271"/>
      <c r="AD73" s="271"/>
      <c r="AE73" s="271"/>
      <c r="AF73" s="271"/>
      <c r="AG73" s="271"/>
    </row>
    <row r="74" spans="2:55" x14ac:dyDescent="0.2">
      <c r="U74" s="271"/>
      <c r="Y74" s="271"/>
      <c r="Z74" s="271"/>
      <c r="AA74" s="271"/>
      <c r="AB74" s="271"/>
      <c r="AC74" s="271"/>
      <c r="AD74" s="271"/>
      <c r="AE74" s="271"/>
      <c r="AF74" s="271"/>
      <c r="AG74" s="271"/>
    </row>
    <row r="75" spans="2:55" x14ac:dyDescent="0.2">
      <c r="U75" s="271"/>
      <c r="Y75" s="271"/>
      <c r="Z75" s="271"/>
      <c r="AA75" s="271"/>
      <c r="AB75" s="271"/>
      <c r="AC75" s="271"/>
      <c r="AD75" s="271"/>
      <c r="AE75" s="271"/>
      <c r="AF75" s="271"/>
      <c r="AG75" s="271"/>
    </row>
    <row r="76" spans="2:55" x14ac:dyDescent="0.2">
      <c r="U76" s="271"/>
      <c r="Y76" s="271"/>
      <c r="Z76" s="271"/>
      <c r="AA76" s="271"/>
      <c r="AB76" s="271"/>
      <c r="AC76" s="271"/>
      <c r="AD76" s="271"/>
      <c r="AE76" s="271"/>
      <c r="AF76" s="271"/>
    </row>
    <row r="77" spans="2:55" x14ac:dyDescent="0.2">
      <c r="U77" s="271"/>
      <c r="AD77" s="271"/>
    </row>
    <row r="78" spans="2:55" x14ac:dyDescent="0.2">
      <c r="BC78" s="271"/>
    </row>
    <row r="79" spans="2:55" x14ac:dyDescent="0.2">
      <c r="BC79" s="271"/>
    </row>
    <row r="80" spans="2:55" x14ac:dyDescent="0.2">
      <c r="BC80" s="271"/>
    </row>
    <row r="81" spans="20:55" x14ac:dyDescent="0.2">
      <c r="BC81" s="271"/>
    </row>
    <row r="82" spans="20:55" x14ac:dyDescent="0.2">
      <c r="BC82" s="271"/>
    </row>
    <row r="83" spans="20:55" x14ac:dyDescent="0.2">
      <c r="BC83" s="271"/>
    </row>
    <row r="84" spans="20:55" x14ac:dyDescent="0.2">
      <c r="BC84" s="271"/>
    </row>
    <row r="96" spans="20:55" x14ac:dyDescent="0.2">
      <c r="T96" s="272"/>
      <c r="W96" s="272"/>
    </row>
    <row r="97" spans="4:25" ht="21.75" customHeight="1" x14ac:dyDescent="0.2">
      <c r="T97" s="272"/>
      <c r="W97" s="272"/>
    </row>
    <row r="98" spans="4:25" ht="18.75" customHeight="1" x14ac:dyDescent="0.2">
      <c r="D98" s="265"/>
      <c r="T98" s="272"/>
      <c r="W98" s="272"/>
    </row>
    <row r="99" spans="4:25" ht="18.75" customHeight="1" x14ac:dyDescent="0.2">
      <c r="D99" s="266"/>
      <c r="T99" s="272"/>
      <c r="W99" s="272"/>
      <c r="Y99" s="308"/>
    </row>
    <row r="100" spans="4:25" ht="18.75" customHeight="1" x14ac:dyDescent="0.2">
      <c r="D100" s="266"/>
      <c r="T100" s="272"/>
      <c r="U100" s="272"/>
      <c r="W100" s="272"/>
      <c r="Y100" s="308"/>
    </row>
    <row r="101" spans="4:25" ht="18.75" customHeight="1" x14ac:dyDescent="0.2">
      <c r="D101" s="266"/>
      <c r="T101" s="272"/>
      <c r="U101" s="272"/>
      <c r="V101" s="309"/>
      <c r="W101" s="310"/>
      <c r="Y101" s="308"/>
    </row>
    <row r="102" spans="4:25" ht="18.75" customHeight="1" x14ac:dyDescent="0.2">
      <c r="D102" s="266"/>
      <c r="T102" s="272"/>
      <c r="U102" s="272"/>
      <c r="W102" s="272"/>
      <c r="Y102" s="308"/>
    </row>
    <row r="103" spans="4:25" ht="18.75" customHeight="1" x14ac:dyDescent="0.2">
      <c r="D103" s="266"/>
      <c r="T103" s="272"/>
      <c r="U103" s="272"/>
      <c r="W103" s="272"/>
      <c r="Y103" s="308"/>
    </row>
    <row r="104" spans="4:25" ht="18.75" customHeight="1" x14ac:dyDescent="0.2">
      <c r="D104" s="266"/>
      <c r="T104" s="272"/>
      <c r="U104" s="272"/>
      <c r="V104" s="272"/>
      <c r="W104" s="272"/>
      <c r="Y104" s="308"/>
    </row>
    <row r="105" spans="4:25" ht="18.75" customHeight="1" x14ac:dyDescent="0.2">
      <c r="D105" s="266"/>
      <c r="T105" s="272"/>
      <c r="U105" s="272"/>
      <c r="V105" s="272"/>
      <c r="W105" s="272"/>
      <c r="X105" s="272"/>
      <c r="Y105" s="308"/>
    </row>
    <row r="106" spans="4:25" ht="18.75" customHeight="1" x14ac:dyDescent="0.2">
      <c r="D106" s="266"/>
      <c r="T106" s="272"/>
      <c r="U106" s="272"/>
      <c r="V106" s="272"/>
      <c r="W106" s="272"/>
      <c r="X106" s="272"/>
      <c r="Y106" s="308"/>
    </row>
    <row r="107" spans="4:25" ht="18.75" customHeight="1" x14ac:dyDescent="0.2">
      <c r="D107" s="266"/>
      <c r="U107" s="272"/>
      <c r="Y107" s="308"/>
    </row>
    <row r="108" spans="4:25" ht="18.75" customHeight="1" x14ac:dyDescent="0.2">
      <c r="D108" s="266"/>
      <c r="U108" s="272"/>
      <c r="Y108" s="308"/>
    </row>
    <row r="109" spans="4:25" ht="18.75" customHeight="1" x14ac:dyDescent="0.2">
      <c r="D109" s="266"/>
      <c r="U109" s="272"/>
      <c r="Y109" s="308"/>
    </row>
    <row r="110" spans="4:25" ht="18.75" customHeight="1" x14ac:dyDescent="0.2">
      <c r="D110" s="266"/>
      <c r="U110" s="272"/>
    </row>
    <row r="111" spans="4:25" ht="14.4" x14ac:dyDescent="0.2">
      <c r="D111" s="266"/>
    </row>
    <row r="114" ht="15.75" customHeight="1" x14ac:dyDescent="0.2"/>
  </sheetData>
  <mergeCells count="22">
    <mergeCell ref="B34:B35"/>
    <mergeCell ref="B36:B43"/>
    <mergeCell ref="B4:B9"/>
    <mergeCell ref="B20:B21"/>
    <mergeCell ref="E29:E31"/>
    <mergeCell ref="E43:E54"/>
    <mergeCell ref="B22:B33"/>
    <mergeCell ref="E32:E37"/>
    <mergeCell ref="B10:B19"/>
    <mergeCell ref="E13:E15"/>
    <mergeCell ref="E4:E12"/>
    <mergeCell ref="AT3:AU3"/>
    <mergeCell ref="E38:E42"/>
    <mergeCell ref="E19:E28"/>
    <mergeCell ref="E16:E18"/>
    <mergeCell ref="G3:N3"/>
    <mergeCell ref="B59:B60"/>
    <mergeCell ref="E58:E66"/>
    <mergeCell ref="B54:B58"/>
    <mergeCell ref="B44:B48"/>
    <mergeCell ref="E55:E57"/>
    <mergeCell ref="B49:B53"/>
  </mergeCells>
  <phoneticPr fontId="2"/>
  <pageMargins left="0" right="0" top="0.31496062992125984" bottom="0" header="0" footer="0"/>
  <pageSetup paperSize="8" orientation="landscape" horizontalDpi="360" verticalDpi="360" r:id="rId1"/>
  <headerFooter alignWithMargins="0"/>
  <rowBreaks count="1" manualBreakCount="1">
    <brk id="66" max="18" man="1"/>
  </rowBreaks>
  <colBreaks count="1" manualBreakCount="1">
    <brk id="3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4"/>
  </sheetPr>
  <dimension ref="A1:U178"/>
  <sheetViews>
    <sheetView zoomScale="85" zoomScaleNormal="85" workbookViewId="0">
      <selection activeCell="S13" sqref="S13"/>
    </sheetView>
  </sheetViews>
  <sheetFormatPr defaultColWidth="9" defaultRowHeight="13.2" x14ac:dyDescent="0.2"/>
  <cols>
    <col min="1" max="1" width="2.88671875" style="1" customWidth="1"/>
    <col min="2" max="2" width="17.21875" style="1" bestFit="1" customWidth="1"/>
    <col min="3" max="3" width="9" style="1" customWidth="1"/>
    <col min="4" max="5" width="9" style="1"/>
    <col min="6" max="6" width="2.109375" style="1" customWidth="1"/>
    <col min="7" max="7" width="17.21875" style="1" bestFit="1" customWidth="1"/>
    <col min="8" max="10" width="20.6640625" style="1" customWidth="1"/>
    <col min="11" max="11" width="9" style="1"/>
    <col min="12" max="12" width="11.88671875" style="1" customWidth="1"/>
    <col min="13" max="13" width="4.77734375" style="1" customWidth="1"/>
    <col min="14" max="14" width="9" style="65"/>
    <col min="15" max="15" width="16.33203125" style="65" customWidth="1"/>
    <col min="16" max="16" width="14.109375" style="65" customWidth="1"/>
    <col min="17" max="17" width="8" style="1" customWidth="1"/>
    <col min="18" max="18" width="4.77734375" style="1" customWidth="1"/>
    <col min="19" max="19" width="21" style="370" customWidth="1"/>
    <col min="20" max="20" width="7.109375" style="370" customWidth="1"/>
    <col min="21" max="21" width="5.21875" style="370" customWidth="1"/>
    <col min="22" max="22" width="11.6640625" style="370" customWidth="1"/>
    <col min="23" max="16384" width="9" style="370"/>
  </cols>
  <sheetData>
    <row r="1" spans="1:21" x14ac:dyDescent="0.2">
      <c r="A1" s="823" t="s">
        <v>118</v>
      </c>
      <c r="B1" s="823"/>
      <c r="C1" s="813"/>
      <c r="D1" s="814"/>
      <c r="E1" s="5"/>
      <c r="F1" s="247"/>
      <c r="G1" s="825" t="s">
        <v>119</v>
      </c>
      <c r="H1" s="825"/>
      <c r="I1" s="825"/>
      <c r="J1" s="825"/>
      <c r="N1" s="252" t="s">
        <v>646</v>
      </c>
      <c r="O1" s="253" t="s">
        <v>647</v>
      </c>
      <c r="P1" s="254" t="s">
        <v>645</v>
      </c>
      <c r="S1" s="370" t="s">
        <v>522</v>
      </c>
      <c r="T1" s="370" t="s">
        <v>120</v>
      </c>
      <c r="U1" s="370" t="s">
        <v>121</v>
      </c>
    </row>
    <row r="2" spans="1:21" x14ac:dyDescent="0.2">
      <c r="A2" s="824" t="s">
        <v>122</v>
      </c>
      <c r="B2" s="824"/>
      <c r="C2" s="816"/>
      <c r="D2" s="815"/>
      <c r="E2" s="814"/>
      <c r="F2" s="247"/>
      <c r="G2" s="826"/>
      <c r="H2" s="827"/>
      <c r="I2" s="827"/>
      <c r="J2" s="828"/>
      <c r="N2" s="419" t="s">
        <v>727</v>
      </c>
      <c r="O2" s="420" t="s">
        <v>728</v>
      </c>
      <c r="P2" s="421">
        <v>10000042</v>
      </c>
      <c r="S2" s="370" t="s">
        <v>515</v>
      </c>
      <c r="T2" s="370" t="s">
        <v>123</v>
      </c>
      <c r="U2" s="370" t="s">
        <v>108</v>
      </c>
    </row>
    <row r="3" spans="1:21" x14ac:dyDescent="0.2">
      <c r="A3" s="824" t="s">
        <v>523</v>
      </c>
      <c r="B3" s="824"/>
      <c r="C3" s="813"/>
      <c r="D3" s="815"/>
      <c r="E3" s="814"/>
      <c r="F3" s="247"/>
      <c r="G3" s="829"/>
      <c r="H3" s="830"/>
      <c r="I3" s="830"/>
      <c r="J3" s="831"/>
      <c r="N3" s="422" t="s">
        <v>727</v>
      </c>
      <c r="O3" s="423" t="s">
        <v>729</v>
      </c>
      <c r="P3" s="424">
        <v>10000044</v>
      </c>
      <c r="S3" s="370" t="s">
        <v>751</v>
      </c>
      <c r="T3" s="370" t="s">
        <v>548</v>
      </c>
      <c r="U3" s="370" t="s">
        <v>549</v>
      </c>
    </row>
    <row r="4" spans="1:21" x14ac:dyDescent="0.2">
      <c r="A4" s="824" t="s">
        <v>124</v>
      </c>
      <c r="B4" s="824"/>
      <c r="C4" s="816"/>
      <c r="D4" s="815"/>
      <c r="E4" s="814"/>
      <c r="F4" s="247"/>
      <c r="G4" s="832"/>
      <c r="H4" s="833"/>
      <c r="I4" s="833"/>
      <c r="J4" s="834"/>
      <c r="N4" s="422" t="s">
        <v>727</v>
      </c>
      <c r="O4" s="423" t="s">
        <v>734</v>
      </c>
      <c r="P4" s="424">
        <v>10000013</v>
      </c>
      <c r="S4" s="370" t="s">
        <v>516</v>
      </c>
      <c r="T4" s="370" t="s">
        <v>125</v>
      </c>
      <c r="U4" s="370" t="s">
        <v>109</v>
      </c>
    </row>
    <row r="5" spans="1:21" x14ac:dyDescent="0.2">
      <c r="A5" s="824" t="s">
        <v>524</v>
      </c>
      <c r="B5" s="824"/>
      <c r="C5" s="813"/>
      <c r="D5" s="815"/>
      <c r="E5" s="814"/>
      <c r="F5" s="65"/>
      <c r="G5" s="251" t="s">
        <v>135</v>
      </c>
      <c r="H5" s="6" t="s">
        <v>136</v>
      </c>
      <c r="I5" s="7"/>
      <c r="J5" s="7"/>
      <c r="N5" s="422" t="s">
        <v>727</v>
      </c>
      <c r="O5" s="423" t="s">
        <v>735</v>
      </c>
      <c r="P5" s="424">
        <v>10000012</v>
      </c>
      <c r="S5" s="370" t="s">
        <v>750</v>
      </c>
      <c r="T5" s="370" t="s">
        <v>137</v>
      </c>
      <c r="U5" s="370" t="s">
        <v>110</v>
      </c>
    </row>
    <row r="6" spans="1:21" x14ac:dyDescent="0.2">
      <c r="A6" s="824" t="s">
        <v>985</v>
      </c>
      <c r="B6" s="824"/>
      <c r="C6" s="260"/>
      <c r="D6" s="261"/>
      <c r="E6" s="369"/>
      <c r="F6" s="248"/>
      <c r="G6" s="251" t="s">
        <v>138</v>
      </c>
      <c r="H6" s="813"/>
      <c r="I6" s="814"/>
      <c r="J6" s="255" t="s">
        <v>1053</v>
      </c>
      <c r="N6" s="422" t="s">
        <v>727</v>
      </c>
      <c r="O6" s="423" t="s">
        <v>738</v>
      </c>
      <c r="P6" s="424">
        <v>10000160</v>
      </c>
      <c r="S6" s="370" t="s">
        <v>525</v>
      </c>
      <c r="T6" s="370" t="s">
        <v>139</v>
      </c>
      <c r="U6" s="370" t="s">
        <v>111</v>
      </c>
    </row>
    <row r="7" spans="1:21" x14ac:dyDescent="0.2">
      <c r="A7" s="824" t="s">
        <v>94</v>
      </c>
      <c r="B7" s="824"/>
      <c r="C7" s="813"/>
      <c r="D7" s="815"/>
      <c r="E7" s="814"/>
      <c r="G7" s="251" t="s">
        <v>526</v>
      </c>
      <c r="H7" s="813"/>
      <c r="I7" s="814"/>
      <c r="J7" s="256"/>
      <c r="N7" s="422" t="s">
        <v>727</v>
      </c>
      <c r="O7" s="423" t="s">
        <v>739</v>
      </c>
      <c r="P7" s="424">
        <v>10000161</v>
      </c>
      <c r="S7" s="370" t="s">
        <v>517</v>
      </c>
      <c r="T7" s="370" t="s">
        <v>141</v>
      </c>
      <c r="U7" s="370" t="s">
        <v>112</v>
      </c>
    </row>
    <row r="8" spans="1:21" x14ac:dyDescent="0.2">
      <c r="A8" s="824" t="s">
        <v>527</v>
      </c>
      <c r="B8" s="824"/>
      <c r="C8" s="813"/>
      <c r="D8" s="815"/>
      <c r="E8" s="814"/>
      <c r="G8" s="251" t="s">
        <v>528</v>
      </c>
      <c r="H8" s="813"/>
      <c r="I8" s="814"/>
      <c r="J8" s="256"/>
      <c r="N8" s="422" t="s">
        <v>727</v>
      </c>
      <c r="O8" s="423" t="s">
        <v>741</v>
      </c>
      <c r="P8" s="424">
        <v>10000002</v>
      </c>
      <c r="S8" s="370" t="s">
        <v>518</v>
      </c>
      <c r="T8" s="370" t="s">
        <v>143</v>
      </c>
      <c r="U8" s="370" t="s">
        <v>113</v>
      </c>
    </row>
    <row r="9" spans="1:21" x14ac:dyDescent="0.2">
      <c r="A9" s="824" t="s">
        <v>95</v>
      </c>
      <c r="B9" s="824"/>
      <c r="C9" s="813"/>
      <c r="D9" s="815"/>
      <c r="E9" s="814"/>
      <c r="G9" s="251" t="s">
        <v>140</v>
      </c>
      <c r="H9" s="813"/>
      <c r="I9" s="814"/>
      <c r="J9" s="256" t="s">
        <v>1058</v>
      </c>
      <c r="N9" s="422" t="s">
        <v>727</v>
      </c>
      <c r="O9" s="423" t="s">
        <v>744</v>
      </c>
      <c r="P9" s="424">
        <v>10000006</v>
      </c>
      <c r="S9" s="370" t="s">
        <v>752</v>
      </c>
      <c r="T9" s="370" t="s">
        <v>145</v>
      </c>
      <c r="U9" s="370" t="s">
        <v>114</v>
      </c>
    </row>
    <row r="10" spans="1:21" x14ac:dyDescent="0.2">
      <c r="A10" s="824" t="s">
        <v>146</v>
      </c>
      <c r="B10" s="824"/>
      <c r="C10" s="813"/>
      <c r="D10" s="815"/>
      <c r="E10" s="814"/>
      <c r="F10" s="65"/>
      <c r="G10" s="251" t="s">
        <v>142</v>
      </c>
      <c r="H10" s="813"/>
      <c r="I10" s="814"/>
      <c r="J10" s="257" t="s">
        <v>1058</v>
      </c>
      <c r="N10" s="422" t="s">
        <v>727</v>
      </c>
      <c r="O10" s="423" t="s">
        <v>745</v>
      </c>
      <c r="P10" s="424">
        <v>10000004</v>
      </c>
      <c r="S10" s="370" t="s">
        <v>519</v>
      </c>
      <c r="T10" s="370" t="s">
        <v>147</v>
      </c>
      <c r="U10" s="370" t="s">
        <v>115</v>
      </c>
    </row>
    <row r="11" spans="1:21" x14ac:dyDescent="0.2">
      <c r="A11" s="251"/>
      <c r="B11" s="249" t="s">
        <v>148</v>
      </c>
      <c r="C11" s="813"/>
      <c r="D11" s="815"/>
      <c r="E11" s="814"/>
      <c r="F11" s="65"/>
      <c r="G11" s="251" t="s">
        <v>149</v>
      </c>
      <c r="H11" s="816"/>
      <c r="I11" s="818"/>
      <c r="J11" s="819"/>
      <c r="N11" s="422" t="s">
        <v>727</v>
      </c>
      <c r="O11" s="423" t="s">
        <v>746</v>
      </c>
      <c r="P11" s="424">
        <v>10000011</v>
      </c>
      <c r="S11" s="370" t="s">
        <v>520</v>
      </c>
      <c r="T11" s="370" t="s">
        <v>150</v>
      </c>
      <c r="U11" s="370" t="s">
        <v>116</v>
      </c>
    </row>
    <row r="12" spans="1:21" x14ac:dyDescent="0.2">
      <c r="A12" s="824" t="s">
        <v>97</v>
      </c>
      <c r="B12" s="824"/>
      <c r="C12" s="813"/>
      <c r="D12" s="814"/>
      <c r="E12" s="8" t="s">
        <v>1053</v>
      </c>
      <c r="G12" s="251" t="s">
        <v>151</v>
      </c>
      <c r="H12" s="816"/>
      <c r="I12" s="818"/>
      <c r="J12" s="819"/>
      <c r="N12" s="422" t="s">
        <v>727</v>
      </c>
      <c r="O12" s="423" t="s">
        <v>748</v>
      </c>
      <c r="P12" s="424">
        <v>10000007</v>
      </c>
      <c r="S12" s="370" t="s">
        <v>152</v>
      </c>
      <c r="T12" s="370" t="s">
        <v>153</v>
      </c>
      <c r="U12" s="370" t="s">
        <v>117</v>
      </c>
    </row>
    <row r="13" spans="1:21" x14ac:dyDescent="0.2">
      <c r="A13" s="824" t="s">
        <v>100</v>
      </c>
      <c r="B13" s="824"/>
      <c r="C13" s="813"/>
      <c r="D13" s="815"/>
      <c r="E13" s="814"/>
      <c r="G13" s="251" t="s">
        <v>154</v>
      </c>
      <c r="H13" s="816"/>
      <c r="I13" s="818"/>
      <c r="J13" s="819"/>
      <c r="N13" s="422" t="s">
        <v>727</v>
      </c>
      <c r="O13" s="423" t="s">
        <v>749</v>
      </c>
      <c r="P13" s="424">
        <v>10000003</v>
      </c>
      <c r="S13" s="370" t="s">
        <v>155</v>
      </c>
      <c r="T13" s="370" t="s">
        <v>156</v>
      </c>
      <c r="U13" s="370" t="s">
        <v>550</v>
      </c>
    </row>
    <row r="14" spans="1:21" x14ac:dyDescent="0.2">
      <c r="A14" s="824" t="s">
        <v>98</v>
      </c>
      <c r="B14" s="824"/>
      <c r="C14" s="813"/>
      <c r="D14" s="815"/>
      <c r="E14" s="814"/>
      <c r="G14" s="251" t="s">
        <v>157</v>
      </c>
      <c r="H14" s="7"/>
      <c r="I14" s="7"/>
      <c r="J14" s="9"/>
      <c r="N14" s="422" t="s">
        <v>727</v>
      </c>
      <c r="O14" s="423" t="s">
        <v>754</v>
      </c>
      <c r="P14" s="424">
        <v>10000043</v>
      </c>
      <c r="S14" s="370" t="s">
        <v>158</v>
      </c>
      <c r="T14" s="370" t="s">
        <v>159</v>
      </c>
      <c r="U14" s="370" t="s">
        <v>160</v>
      </c>
    </row>
    <row r="15" spans="1:21" x14ac:dyDescent="0.2">
      <c r="A15" s="824" t="s">
        <v>161</v>
      </c>
      <c r="B15" s="824"/>
      <c r="C15" s="813"/>
      <c r="D15" s="815"/>
      <c r="E15" s="814"/>
      <c r="G15" s="251" t="s">
        <v>162</v>
      </c>
      <c r="H15" s="816"/>
      <c r="I15" s="815"/>
      <c r="J15" s="814"/>
      <c r="N15" s="422" t="s">
        <v>727</v>
      </c>
      <c r="O15" s="423" t="s">
        <v>799</v>
      </c>
      <c r="P15" s="424">
        <v>10000045</v>
      </c>
      <c r="S15" s="370" t="s">
        <v>163</v>
      </c>
      <c r="T15" s="370" t="s">
        <v>164</v>
      </c>
      <c r="U15" s="370" t="s">
        <v>165</v>
      </c>
    </row>
    <row r="16" spans="1:21" x14ac:dyDescent="0.2">
      <c r="A16" s="824" t="s">
        <v>166</v>
      </c>
      <c r="B16" s="824"/>
      <c r="C16" s="813"/>
      <c r="D16" s="815"/>
      <c r="E16" s="814"/>
      <c r="F16" s="65"/>
      <c r="G16" s="251" t="s">
        <v>167</v>
      </c>
      <c r="H16" s="816"/>
      <c r="I16" s="815"/>
      <c r="J16" s="814"/>
      <c r="N16" s="422" t="s">
        <v>727</v>
      </c>
      <c r="O16" s="423" t="s">
        <v>800</v>
      </c>
      <c r="P16" s="424">
        <v>10000041</v>
      </c>
      <c r="S16" s="370" t="s">
        <v>168</v>
      </c>
      <c r="T16" s="370" t="s">
        <v>169</v>
      </c>
      <c r="U16" s="370" t="s">
        <v>170</v>
      </c>
    </row>
    <row r="17" spans="1:21" x14ac:dyDescent="0.2">
      <c r="A17" s="824" t="s">
        <v>171</v>
      </c>
      <c r="B17" s="824"/>
      <c r="C17" s="816"/>
      <c r="D17" s="815"/>
      <c r="E17" s="814"/>
      <c r="F17" s="65"/>
      <c r="G17" s="251" t="s">
        <v>172</v>
      </c>
      <c r="H17" s="816"/>
      <c r="I17" s="815"/>
      <c r="J17" s="814"/>
      <c r="N17" s="422" t="s">
        <v>727</v>
      </c>
      <c r="O17" s="423" t="s">
        <v>827</v>
      </c>
      <c r="P17" s="424">
        <v>90000004</v>
      </c>
      <c r="S17" s="370" t="s">
        <v>173</v>
      </c>
      <c r="T17" s="370" t="s">
        <v>174</v>
      </c>
      <c r="U17" s="370" t="s">
        <v>175</v>
      </c>
    </row>
    <row r="18" spans="1:21" x14ac:dyDescent="0.2">
      <c r="A18" s="824" t="s">
        <v>176</v>
      </c>
      <c r="B18" s="824"/>
      <c r="C18" s="820"/>
      <c r="D18" s="821"/>
      <c r="E18" s="822"/>
      <c r="G18" s="251" t="s">
        <v>177</v>
      </c>
      <c r="H18" s="816"/>
      <c r="I18" s="815"/>
      <c r="J18" s="814"/>
      <c r="N18" s="422" t="s">
        <v>727</v>
      </c>
      <c r="O18" s="423" t="s">
        <v>828</v>
      </c>
      <c r="P18" s="424">
        <v>90000003</v>
      </c>
      <c r="S18" s="370" t="s">
        <v>178</v>
      </c>
      <c r="T18" s="370" t="s">
        <v>179</v>
      </c>
      <c r="U18" s="370" t="s">
        <v>180</v>
      </c>
    </row>
    <row r="19" spans="1:21" x14ac:dyDescent="0.2">
      <c r="A19" s="824" t="s">
        <v>181</v>
      </c>
      <c r="B19" s="824"/>
      <c r="C19" s="813"/>
      <c r="D19" s="814"/>
      <c r="E19" s="255" t="s">
        <v>1054</v>
      </c>
      <c r="G19" s="251" t="s">
        <v>182</v>
      </c>
      <c r="H19" s="816"/>
      <c r="I19" s="815"/>
      <c r="J19" s="814"/>
      <c r="N19" s="422" t="s">
        <v>727</v>
      </c>
      <c r="O19" s="423" t="s">
        <v>815</v>
      </c>
      <c r="P19" s="424">
        <v>10000008</v>
      </c>
      <c r="S19" s="370" t="s">
        <v>183</v>
      </c>
      <c r="T19" s="370" t="s">
        <v>184</v>
      </c>
      <c r="U19" s="370" t="s">
        <v>185</v>
      </c>
    </row>
    <row r="20" spans="1:21" x14ac:dyDescent="0.2">
      <c r="A20" s="824" t="s">
        <v>186</v>
      </c>
      <c r="B20" s="824"/>
      <c r="C20" s="813"/>
      <c r="D20" s="814"/>
      <c r="E20" s="256" t="s">
        <v>1053</v>
      </c>
      <c r="G20" s="251" t="s">
        <v>188</v>
      </c>
      <c r="H20" s="813"/>
      <c r="I20" s="815"/>
      <c r="J20" s="814"/>
      <c r="N20" s="422" t="s">
        <v>727</v>
      </c>
      <c r="O20" s="423" t="s">
        <v>816</v>
      </c>
      <c r="P20" s="424">
        <v>90000001</v>
      </c>
      <c r="S20" s="370" t="s">
        <v>189</v>
      </c>
      <c r="T20" s="370" t="s">
        <v>190</v>
      </c>
      <c r="U20" s="370" t="s">
        <v>191</v>
      </c>
    </row>
    <row r="21" spans="1:21" x14ac:dyDescent="0.2">
      <c r="A21" s="837" t="s">
        <v>192</v>
      </c>
      <c r="B21" s="250" t="s">
        <v>193</v>
      </c>
      <c r="C21" s="835"/>
      <c r="D21" s="836"/>
      <c r="E21" s="256" t="s">
        <v>1053</v>
      </c>
      <c r="G21" s="251" t="s">
        <v>194</v>
      </c>
      <c r="H21" s="816"/>
      <c r="I21" s="815"/>
      <c r="J21" s="814"/>
      <c r="N21" s="422" t="s">
        <v>727</v>
      </c>
      <c r="O21" s="423" t="s">
        <v>817</v>
      </c>
      <c r="P21" s="424">
        <v>10000159</v>
      </c>
      <c r="S21" s="370" t="s">
        <v>195</v>
      </c>
      <c r="T21" s="370" t="s">
        <v>196</v>
      </c>
      <c r="U21" s="370" t="s">
        <v>197</v>
      </c>
    </row>
    <row r="22" spans="1:21" x14ac:dyDescent="0.2">
      <c r="A22" s="837"/>
      <c r="B22" s="250" t="s">
        <v>198</v>
      </c>
      <c r="C22" s="835"/>
      <c r="D22" s="836"/>
      <c r="E22" s="256" t="s">
        <v>1053</v>
      </c>
      <c r="G22" s="251" t="s">
        <v>200</v>
      </c>
      <c r="H22" s="816"/>
      <c r="I22" s="815"/>
      <c r="J22" s="814"/>
      <c r="N22" s="422" t="s">
        <v>727</v>
      </c>
      <c r="O22" s="423" t="s">
        <v>818</v>
      </c>
      <c r="P22" s="424">
        <v>10000001</v>
      </c>
      <c r="S22" s="370" t="s">
        <v>201</v>
      </c>
      <c r="T22" s="370" t="s">
        <v>202</v>
      </c>
      <c r="U22" s="370" t="s">
        <v>203</v>
      </c>
    </row>
    <row r="23" spans="1:21" x14ac:dyDescent="0.2">
      <c r="A23" s="837"/>
      <c r="B23" s="250" t="s">
        <v>204</v>
      </c>
      <c r="C23" s="813"/>
      <c r="D23" s="814"/>
      <c r="E23" s="256" t="s">
        <v>1053</v>
      </c>
      <c r="G23" s="251" t="s">
        <v>206</v>
      </c>
      <c r="H23" s="816"/>
      <c r="I23" s="818"/>
      <c r="J23" s="819"/>
      <c r="N23" s="422" t="s">
        <v>727</v>
      </c>
      <c r="O23" s="423" t="s">
        <v>820</v>
      </c>
      <c r="P23" s="424">
        <v>10000009</v>
      </c>
      <c r="S23" s="370" t="s">
        <v>207</v>
      </c>
      <c r="T23" s="370" t="s">
        <v>208</v>
      </c>
      <c r="U23" s="370" t="s">
        <v>209</v>
      </c>
    </row>
    <row r="24" spans="1:21" x14ac:dyDescent="0.2">
      <c r="A24" s="837"/>
      <c r="B24" s="250" t="s">
        <v>210</v>
      </c>
      <c r="C24" s="813"/>
      <c r="D24" s="814"/>
      <c r="E24" s="256" t="s">
        <v>1053</v>
      </c>
      <c r="G24" s="251" t="s">
        <v>212</v>
      </c>
      <c r="H24" s="7"/>
      <c r="I24" s="7"/>
      <c r="J24" s="7"/>
      <c r="N24" s="422" t="s">
        <v>727</v>
      </c>
      <c r="O24" s="423" t="s">
        <v>829</v>
      </c>
      <c r="P24" s="424">
        <v>90000002</v>
      </c>
      <c r="S24" s="370" t="s">
        <v>213</v>
      </c>
      <c r="T24" s="370" t="s">
        <v>214</v>
      </c>
      <c r="U24" s="370" t="s">
        <v>215</v>
      </c>
    </row>
    <row r="25" spans="1:21" x14ac:dyDescent="0.2">
      <c r="A25" s="837"/>
      <c r="B25" s="250" t="s">
        <v>216</v>
      </c>
      <c r="C25" s="813"/>
      <c r="D25" s="814"/>
      <c r="E25" s="257" t="s">
        <v>1053</v>
      </c>
      <c r="G25" s="251" t="s">
        <v>217</v>
      </c>
      <c r="H25" s="69"/>
      <c r="I25" s="9" t="s">
        <v>1059</v>
      </c>
      <c r="J25" s="7"/>
      <c r="K25" s="65" t="s">
        <v>218</v>
      </c>
      <c r="L25" s="4"/>
      <c r="N25" s="422" t="s">
        <v>727</v>
      </c>
      <c r="O25" s="423" t="s">
        <v>823</v>
      </c>
      <c r="P25" s="424">
        <v>10000172</v>
      </c>
      <c r="S25" s="370" t="s">
        <v>219</v>
      </c>
      <c r="T25" s="370" t="s">
        <v>220</v>
      </c>
      <c r="U25" s="370" t="s">
        <v>221</v>
      </c>
    </row>
    <row r="26" spans="1:21" x14ac:dyDescent="0.2">
      <c r="A26" s="824" t="s">
        <v>222</v>
      </c>
      <c r="B26" s="824"/>
      <c r="C26" s="813"/>
      <c r="D26" s="815"/>
      <c r="E26" s="814"/>
      <c r="G26" s="251" t="s">
        <v>223</v>
      </c>
      <c r="H26" s="816"/>
      <c r="I26" s="815"/>
      <c r="J26" s="814"/>
      <c r="N26" s="422" t="s">
        <v>727</v>
      </c>
      <c r="O26" s="423" t="s">
        <v>826</v>
      </c>
      <c r="P26" s="424">
        <v>10000005</v>
      </c>
      <c r="S26" s="370" t="s">
        <v>224</v>
      </c>
      <c r="T26" s="370" t="s">
        <v>225</v>
      </c>
      <c r="U26" s="370" t="s">
        <v>226</v>
      </c>
    </row>
    <row r="27" spans="1:21" x14ac:dyDescent="0.2">
      <c r="A27" s="824" t="s">
        <v>227</v>
      </c>
      <c r="B27" s="824"/>
      <c r="C27" s="813"/>
      <c r="D27" s="815"/>
      <c r="E27" s="814"/>
      <c r="G27" s="251" t="s">
        <v>228</v>
      </c>
      <c r="H27" s="816"/>
      <c r="I27" s="815"/>
      <c r="J27" s="814"/>
      <c r="N27" s="431" t="s">
        <v>727</v>
      </c>
      <c r="O27" s="432" t="s">
        <v>819</v>
      </c>
      <c r="P27" s="433">
        <v>10000187</v>
      </c>
      <c r="S27" s="370" t="s">
        <v>229</v>
      </c>
      <c r="T27" s="370" t="s">
        <v>230</v>
      </c>
      <c r="U27" s="370" t="s">
        <v>231</v>
      </c>
    </row>
    <row r="28" spans="1:21" x14ac:dyDescent="0.2">
      <c r="A28" s="824" t="s">
        <v>232</v>
      </c>
      <c r="B28" s="824"/>
      <c r="C28" s="813"/>
      <c r="D28" s="814"/>
      <c r="E28" s="255" t="s">
        <v>1055</v>
      </c>
      <c r="G28" s="251" t="s">
        <v>233</v>
      </c>
      <c r="H28" s="813"/>
      <c r="I28" s="814"/>
      <c r="J28" s="255" t="s">
        <v>1060</v>
      </c>
      <c r="N28" s="425" t="s">
        <v>727</v>
      </c>
      <c r="O28" s="426" t="s">
        <v>1106</v>
      </c>
      <c r="P28" s="427">
        <v>10000188</v>
      </c>
      <c r="S28" s="370" t="s">
        <v>234</v>
      </c>
      <c r="T28" s="370" t="s">
        <v>235</v>
      </c>
      <c r="U28" s="370" t="s">
        <v>236</v>
      </c>
    </row>
    <row r="29" spans="1:21" x14ac:dyDescent="0.2">
      <c r="A29" s="824" t="s">
        <v>237</v>
      </c>
      <c r="B29" s="824"/>
      <c r="C29" s="813"/>
      <c r="D29" s="814"/>
      <c r="E29" s="257" t="s">
        <v>1056</v>
      </c>
      <c r="G29" s="251" t="s">
        <v>238</v>
      </c>
      <c r="H29" s="813"/>
      <c r="I29" s="814"/>
      <c r="J29" s="256" t="s">
        <v>1060</v>
      </c>
      <c r="N29" s="428" t="s">
        <v>695</v>
      </c>
      <c r="O29" s="429" t="s">
        <v>696</v>
      </c>
      <c r="P29" s="430">
        <v>10000014</v>
      </c>
      <c r="S29" s="370" t="s">
        <v>239</v>
      </c>
      <c r="T29" s="370" t="s">
        <v>240</v>
      </c>
      <c r="U29" s="370" t="s">
        <v>241</v>
      </c>
    </row>
    <row r="30" spans="1:21" x14ac:dyDescent="0.2">
      <c r="A30" s="824" t="s">
        <v>242</v>
      </c>
      <c r="B30" s="824"/>
      <c r="C30" s="820"/>
      <c r="D30" s="821"/>
      <c r="E30" s="822"/>
      <c r="G30" s="251" t="s">
        <v>243</v>
      </c>
      <c r="H30" s="813"/>
      <c r="I30" s="814"/>
      <c r="J30" s="256" t="s">
        <v>1060</v>
      </c>
      <c r="N30" s="422" t="s">
        <v>695</v>
      </c>
      <c r="O30" s="423" t="s">
        <v>712</v>
      </c>
      <c r="P30" s="424">
        <v>10000015</v>
      </c>
      <c r="S30" s="370" t="s">
        <v>244</v>
      </c>
      <c r="T30" s="370" t="s">
        <v>245</v>
      </c>
      <c r="U30" s="370" t="s">
        <v>246</v>
      </c>
    </row>
    <row r="31" spans="1:21" x14ac:dyDescent="0.2">
      <c r="A31" s="824" t="s">
        <v>247</v>
      </c>
      <c r="B31" s="824"/>
      <c r="C31" s="813"/>
      <c r="D31" s="815"/>
      <c r="E31" s="814"/>
      <c r="G31" s="251" t="s">
        <v>248</v>
      </c>
      <c r="H31" s="813"/>
      <c r="I31" s="814"/>
      <c r="J31" s="257" t="s">
        <v>1061</v>
      </c>
      <c r="N31" s="422" t="s">
        <v>695</v>
      </c>
      <c r="O31" s="423" t="s">
        <v>713</v>
      </c>
      <c r="P31" s="424">
        <v>10000016</v>
      </c>
      <c r="S31" s="370" t="s">
        <v>249</v>
      </c>
      <c r="T31" s="370" t="s">
        <v>250</v>
      </c>
      <c r="U31" s="370" t="s">
        <v>251</v>
      </c>
    </row>
    <row r="32" spans="1:21" x14ac:dyDescent="0.2">
      <c r="A32" s="824"/>
      <c r="B32" s="824"/>
      <c r="C32" s="817"/>
      <c r="D32" s="817"/>
      <c r="E32" s="817"/>
      <c r="F32" s="65"/>
      <c r="G32" s="251" t="s">
        <v>252</v>
      </c>
      <c r="H32" s="816"/>
      <c r="I32" s="815"/>
      <c r="J32" s="814"/>
      <c r="N32" s="431" t="s">
        <v>695</v>
      </c>
      <c r="O32" s="432" t="s">
        <v>813</v>
      </c>
      <c r="P32" s="433">
        <v>10000018</v>
      </c>
      <c r="S32" s="370" t="s">
        <v>253</v>
      </c>
      <c r="T32" s="370" t="s">
        <v>254</v>
      </c>
      <c r="U32" s="370" t="s">
        <v>255</v>
      </c>
    </row>
    <row r="33" spans="1:21" x14ac:dyDescent="0.2">
      <c r="A33" s="824" t="s">
        <v>256</v>
      </c>
      <c r="B33" s="824"/>
      <c r="C33" s="813"/>
      <c r="D33" s="815"/>
      <c r="E33" s="814"/>
      <c r="G33" s="251" t="s">
        <v>257</v>
      </c>
      <c r="H33" s="7"/>
      <c r="I33" s="813"/>
      <c r="J33" s="814"/>
      <c r="N33" s="419" t="s">
        <v>659</v>
      </c>
      <c r="O33" s="420" t="s">
        <v>660</v>
      </c>
      <c r="P33" s="421">
        <v>10000024</v>
      </c>
      <c r="S33" s="370" t="s">
        <v>258</v>
      </c>
      <c r="T33" s="370" t="s">
        <v>259</v>
      </c>
      <c r="U33" s="370" t="s">
        <v>260</v>
      </c>
    </row>
    <row r="34" spans="1:21" x14ac:dyDescent="0.2">
      <c r="A34" s="824" t="s">
        <v>261</v>
      </c>
      <c r="B34" s="824"/>
      <c r="C34" s="813"/>
      <c r="D34" s="815"/>
      <c r="E34" s="814"/>
      <c r="G34" s="251" t="s">
        <v>262</v>
      </c>
      <c r="H34" s="7"/>
      <c r="I34" s="7"/>
      <c r="J34" s="258" t="s">
        <v>1053</v>
      </c>
      <c r="N34" s="422" t="s">
        <v>659</v>
      </c>
      <c r="O34" s="423" t="s">
        <v>688</v>
      </c>
      <c r="P34" s="424">
        <v>10000036</v>
      </c>
      <c r="S34" s="370" t="s">
        <v>263</v>
      </c>
      <c r="T34" s="370" t="s">
        <v>264</v>
      </c>
      <c r="U34" s="370" t="s">
        <v>265</v>
      </c>
    </row>
    <row r="35" spans="1:21" x14ac:dyDescent="0.2">
      <c r="G35" s="251" t="s">
        <v>266</v>
      </c>
      <c r="H35" s="7"/>
      <c r="I35" s="9" t="s">
        <v>1062</v>
      </c>
      <c r="J35" s="7"/>
      <c r="N35" s="422" t="s">
        <v>659</v>
      </c>
      <c r="O35" s="423" t="s">
        <v>692</v>
      </c>
      <c r="P35" s="424">
        <v>10000040</v>
      </c>
      <c r="S35" s="370" t="s">
        <v>85</v>
      </c>
      <c r="T35" s="370" t="s">
        <v>267</v>
      </c>
      <c r="U35" s="370" t="s">
        <v>268</v>
      </c>
    </row>
    <row r="36" spans="1:21" x14ac:dyDescent="0.2">
      <c r="A36" s="837" t="s">
        <v>269</v>
      </c>
      <c r="B36" s="251" t="s">
        <v>270</v>
      </c>
      <c r="C36" s="816"/>
      <c r="D36" s="815"/>
      <c r="E36" s="814"/>
      <c r="F36" s="65"/>
      <c r="G36" s="251" t="s">
        <v>271</v>
      </c>
      <c r="H36" s="813"/>
      <c r="I36" s="814"/>
      <c r="J36" s="255" t="s">
        <v>1061</v>
      </c>
      <c r="N36" s="422" t="s">
        <v>659</v>
      </c>
      <c r="O36" s="423" t="s">
        <v>699</v>
      </c>
      <c r="P36" s="424">
        <v>10000020</v>
      </c>
      <c r="S36" s="370" t="s">
        <v>272</v>
      </c>
      <c r="T36" s="370" t="s">
        <v>273</v>
      </c>
      <c r="U36" s="370" t="s">
        <v>274</v>
      </c>
    </row>
    <row r="37" spans="1:21" x14ac:dyDescent="0.2">
      <c r="A37" s="837"/>
      <c r="B37" s="251" t="s">
        <v>101</v>
      </c>
      <c r="C37" s="816"/>
      <c r="D37" s="815"/>
      <c r="E37" s="814"/>
      <c r="G37" s="251" t="s">
        <v>275</v>
      </c>
      <c r="H37" s="7"/>
      <c r="I37" s="7"/>
      <c r="J37" s="259" t="s">
        <v>1053</v>
      </c>
      <c r="N37" s="422" t="s">
        <v>659</v>
      </c>
      <c r="O37" s="423" t="s">
        <v>705</v>
      </c>
      <c r="P37" s="424">
        <v>10000019</v>
      </c>
      <c r="S37" s="370" t="s">
        <v>276</v>
      </c>
      <c r="T37" s="370" t="s">
        <v>277</v>
      </c>
      <c r="U37" s="370" t="s">
        <v>278</v>
      </c>
    </row>
    <row r="38" spans="1:21" x14ac:dyDescent="0.2">
      <c r="A38" s="837"/>
      <c r="B38" s="251" t="s">
        <v>95</v>
      </c>
      <c r="C38" s="816"/>
      <c r="D38" s="815"/>
      <c r="E38" s="814"/>
      <c r="G38" s="251" t="s">
        <v>279</v>
      </c>
      <c r="H38" s="7"/>
      <c r="I38" s="9" t="s">
        <v>1062</v>
      </c>
      <c r="J38" s="7"/>
      <c r="N38" s="422" t="s">
        <v>659</v>
      </c>
      <c r="O38" s="423" t="s">
        <v>716</v>
      </c>
      <c r="P38" s="424">
        <v>10000021</v>
      </c>
      <c r="S38" s="370" t="s">
        <v>280</v>
      </c>
      <c r="T38" s="370" t="s">
        <v>281</v>
      </c>
      <c r="U38" s="370" t="s">
        <v>282</v>
      </c>
    </row>
    <row r="39" spans="1:21" x14ac:dyDescent="0.2">
      <c r="A39" s="837"/>
      <c r="B39" s="251" t="s">
        <v>283</v>
      </c>
      <c r="C39" s="813"/>
      <c r="D39" s="814"/>
      <c r="E39" s="11" t="s">
        <v>1052</v>
      </c>
      <c r="G39" s="251" t="s">
        <v>284</v>
      </c>
      <c r="H39" s="813"/>
      <c r="I39" s="814"/>
      <c r="J39" s="255" t="s">
        <v>1061</v>
      </c>
      <c r="N39" s="422" t="s">
        <v>659</v>
      </c>
      <c r="O39" s="423" t="s">
        <v>717</v>
      </c>
      <c r="P39" s="424">
        <v>10000022</v>
      </c>
      <c r="S39" s="370" t="s">
        <v>285</v>
      </c>
      <c r="T39" s="370" t="s">
        <v>286</v>
      </c>
      <c r="U39" s="370" t="s">
        <v>287</v>
      </c>
    </row>
    <row r="40" spans="1:21" x14ac:dyDescent="0.2">
      <c r="F40" s="65"/>
      <c r="N40" s="422" t="s">
        <v>659</v>
      </c>
      <c r="O40" s="423" t="s">
        <v>718</v>
      </c>
      <c r="P40" s="424">
        <v>10000023</v>
      </c>
      <c r="S40" s="370" t="s">
        <v>288</v>
      </c>
      <c r="T40" s="370" t="s">
        <v>289</v>
      </c>
      <c r="U40" s="370" t="s">
        <v>290</v>
      </c>
    </row>
    <row r="41" spans="1:21" x14ac:dyDescent="0.2">
      <c r="A41" s="837" t="s">
        <v>291</v>
      </c>
      <c r="B41" s="251" t="s">
        <v>292</v>
      </c>
      <c r="C41" s="813"/>
      <c r="D41" s="815"/>
      <c r="E41" s="814"/>
      <c r="F41" s="65"/>
      <c r="N41" s="422" t="s">
        <v>659</v>
      </c>
      <c r="O41" s="423" t="s">
        <v>731</v>
      </c>
      <c r="P41" s="424">
        <v>10000037</v>
      </c>
      <c r="S41" s="370" t="s">
        <v>293</v>
      </c>
      <c r="T41" s="370" t="s">
        <v>294</v>
      </c>
      <c r="U41" s="370" t="s">
        <v>295</v>
      </c>
    </row>
    <row r="42" spans="1:21" x14ac:dyDescent="0.2">
      <c r="A42" s="837"/>
      <c r="B42" s="251" t="s">
        <v>296</v>
      </c>
      <c r="C42" s="813"/>
      <c r="D42" s="814"/>
      <c r="E42" s="12" t="s">
        <v>1057</v>
      </c>
      <c r="F42" s="64"/>
      <c r="G42" s="368" t="s">
        <v>1036</v>
      </c>
      <c r="H42" s="635"/>
      <c r="I42" s="248" t="s">
        <v>1115</v>
      </c>
      <c r="J42" s="650"/>
      <c r="N42" s="422" t="s">
        <v>659</v>
      </c>
      <c r="O42" s="423" t="s">
        <v>760</v>
      </c>
      <c r="P42" s="424">
        <v>10000027</v>
      </c>
      <c r="S42" s="370" t="s">
        <v>85</v>
      </c>
      <c r="T42" s="370" t="s">
        <v>298</v>
      </c>
      <c r="U42" s="370" t="s">
        <v>299</v>
      </c>
    </row>
    <row r="43" spans="1:21" x14ac:dyDescent="0.2">
      <c r="A43" s="839" t="s">
        <v>300</v>
      </c>
      <c r="B43" s="251" t="s">
        <v>301</v>
      </c>
      <c r="C43" s="10"/>
      <c r="D43" s="813"/>
      <c r="E43" s="814"/>
      <c r="G43" s="204" t="s">
        <v>572</v>
      </c>
      <c r="H43" s="636"/>
      <c r="I43" s="65" t="s">
        <v>1116</v>
      </c>
      <c r="J43" s="650"/>
      <c r="N43" s="422" t="s">
        <v>659</v>
      </c>
      <c r="O43" s="423" t="s">
        <v>766</v>
      </c>
      <c r="P43" s="424">
        <v>90000005</v>
      </c>
      <c r="S43" s="371" t="s">
        <v>302</v>
      </c>
      <c r="T43" s="370" t="s">
        <v>303</v>
      </c>
      <c r="U43" s="370" t="s">
        <v>304</v>
      </c>
    </row>
    <row r="44" spans="1:21" x14ac:dyDescent="0.2">
      <c r="A44" s="839"/>
      <c r="B44" s="251" t="s">
        <v>305</v>
      </c>
      <c r="C44" s="10"/>
      <c r="D44" s="813"/>
      <c r="E44" s="814"/>
      <c r="G44" s="65" t="s">
        <v>1064</v>
      </c>
      <c r="H44" s="637"/>
      <c r="I44" s="65" t="s">
        <v>1117</v>
      </c>
      <c r="J44" s="650"/>
      <c r="N44" s="422" t="s">
        <v>659</v>
      </c>
      <c r="O44" s="423" t="s">
        <v>767</v>
      </c>
      <c r="P44" s="424">
        <v>10000033</v>
      </c>
      <c r="S44" s="371" t="s">
        <v>306</v>
      </c>
      <c r="T44" s="370" t="s">
        <v>307</v>
      </c>
      <c r="U44" s="372">
        <v>0</v>
      </c>
    </row>
    <row r="45" spans="1:21" x14ac:dyDescent="0.2">
      <c r="A45" s="824" t="s">
        <v>308</v>
      </c>
      <c r="B45" s="824"/>
      <c r="C45" s="813"/>
      <c r="D45" s="815"/>
      <c r="E45" s="814"/>
      <c r="G45" s="65"/>
      <c r="I45" s="523" t="s">
        <v>1118</v>
      </c>
      <c r="J45" s="650"/>
      <c r="N45" s="422" t="s">
        <v>659</v>
      </c>
      <c r="O45" s="423" t="s">
        <v>769</v>
      </c>
      <c r="P45" s="424">
        <v>90000010</v>
      </c>
      <c r="S45" s="370" t="s">
        <v>1267</v>
      </c>
      <c r="T45" s="370" t="s">
        <v>309</v>
      </c>
      <c r="U45" s="372">
        <v>0.25</v>
      </c>
    </row>
    <row r="46" spans="1:21" x14ac:dyDescent="0.2">
      <c r="A46" s="824" t="s">
        <v>310</v>
      </c>
      <c r="B46" s="824"/>
      <c r="C46" s="522"/>
      <c r="D46" s="813"/>
      <c r="E46" s="814"/>
      <c r="G46" s="523"/>
      <c r="N46" s="422" t="s">
        <v>659</v>
      </c>
      <c r="O46" s="423" t="s">
        <v>775</v>
      </c>
      <c r="P46" s="424">
        <v>90000022</v>
      </c>
      <c r="S46" s="370" t="s">
        <v>1266</v>
      </c>
      <c r="T46" s="370" t="s">
        <v>311</v>
      </c>
      <c r="U46" s="372">
        <v>0.5</v>
      </c>
    </row>
    <row r="47" spans="1:21" x14ac:dyDescent="0.2">
      <c r="A47" s="824" t="s">
        <v>312</v>
      </c>
      <c r="B47" s="824"/>
      <c r="C47" s="813"/>
      <c r="D47" s="815"/>
      <c r="E47" s="814"/>
      <c r="N47" s="422" t="s">
        <v>659</v>
      </c>
      <c r="O47" s="423" t="s">
        <v>776</v>
      </c>
      <c r="P47" s="424">
        <v>10000038</v>
      </c>
      <c r="S47" s="370" t="s">
        <v>313</v>
      </c>
      <c r="T47" s="370" t="s">
        <v>314</v>
      </c>
      <c r="U47" s="372">
        <v>0.75</v>
      </c>
    </row>
    <row r="48" spans="1:21" x14ac:dyDescent="0.2">
      <c r="N48" s="422" t="s">
        <v>659</v>
      </c>
      <c r="O48" s="423" t="s">
        <v>782</v>
      </c>
      <c r="P48" s="424">
        <v>10000026</v>
      </c>
      <c r="S48" s="370" t="s">
        <v>315</v>
      </c>
      <c r="T48" s="370" t="s">
        <v>316</v>
      </c>
      <c r="U48" s="372">
        <v>1</v>
      </c>
    </row>
    <row r="49" spans="1:21" x14ac:dyDescent="0.2">
      <c r="N49" s="422" t="s">
        <v>659</v>
      </c>
      <c r="O49" s="423" t="s">
        <v>783</v>
      </c>
      <c r="P49" s="424">
        <v>10000025</v>
      </c>
      <c r="S49" s="370" t="s">
        <v>317</v>
      </c>
      <c r="T49" s="370" t="s">
        <v>318</v>
      </c>
      <c r="U49" s="372">
        <v>1.25</v>
      </c>
    </row>
    <row r="50" spans="1:21" ht="13.5" customHeight="1" x14ac:dyDescent="0.2">
      <c r="A50" s="838"/>
      <c r="B50" s="838"/>
      <c r="N50" s="422" t="s">
        <v>659</v>
      </c>
      <c r="O50" s="423" t="s">
        <v>787</v>
      </c>
      <c r="P50" s="424">
        <v>90000009</v>
      </c>
      <c r="S50" s="370" t="s">
        <v>319</v>
      </c>
      <c r="T50" s="370" t="s">
        <v>320</v>
      </c>
      <c r="U50" s="372">
        <v>1.5</v>
      </c>
    </row>
    <row r="51" spans="1:21" x14ac:dyDescent="0.2">
      <c r="A51" s="838"/>
      <c r="B51" s="838"/>
      <c r="N51" s="422" t="s">
        <v>659</v>
      </c>
      <c r="O51" s="423" t="s">
        <v>788</v>
      </c>
      <c r="P51" s="424">
        <v>90000008</v>
      </c>
      <c r="S51" s="370" t="s">
        <v>530</v>
      </c>
      <c r="T51" s="370" t="s">
        <v>321</v>
      </c>
      <c r="U51" s="372">
        <v>1.75</v>
      </c>
    </row>
    <row r="52" spans="1:21" ht="13.5" customHeight="1" x14ac:dyDescent="0.2">
      <c r="A52" s="838"/>
      <c r="B52" s="838"/>
      <c r="N52" s="422" t="s">
        <v>659</v>
      </c>
      <c r="O52" s="423" t="s">
        <v>789</v>
      </c>
      <c r="P52" s="424">
        <v>90000007</v>
      </c>
      <c r="S52" s="370" t="s">
        <v>531</v>
      </c>
      <c r="T52" s="370" t="s">
        <v>322</v>
      </c>
      <c r="U52" s="372">
        <v>2</v>
      </c>
    </row>
    <row r="53" spans="1:21" x14ac:dyDescent="0.2">
      <c r="N53" s="422" t="s">
        <v>659</v>
      </c>
      <c r="O53" s="423" t="s">
        <v>790</v>
      </c>
      <c r="P53" s="424">
        <v>90000006</v>
      </c>
      <c r="S53" s="370" t="s">
        <v>329</v>
      </c>
      <c r="T53" s="370" t="s">
        <v>324</v>
      </c>
      <c r="U53" s="372">
        <v>2.25</v>
      </c>
    </row>
    <row r="54" spans="1:21" x14ac:dyDescent="0.2">
      <c r="N54" s="422" t="s">
        <v>659</v>
      </c>
      <c r="O54" s="423" t="s">
        <v>792</v>
      </c>
      <c r="P54" s="424">
        <v>10000034</v>
      </c>
      <c r="S54" s="370" t="s">
        <v>331</v>
      </c>
      <c r="T54" s="370" t="s">
        <v>326</v>
      </c>
      <c r="U54" s="372">
        <v>2.5</v>
      </c>
    </row>
    <row r="55" spans="1:21" x14ac:dyDescent="0.2">
      <c r="N55" s="422" t="s">
        <v>659</v>
      </c>
      <c r="O55" s="423" t="s">
        <v>793</v>
      </c>
      <c r="P55" s="424">
        <v>10000030</v>
      </c>
      <c r="S55" s="370" t="s">
        <v>333</v>
      </c>
      <c r="T55" s="370" t="s">
        <v>328</v>
      </c>
      <c r="U55" s="372">
        <v>2.75</v>
      </c>
    </row>
    <row r="56" spans="1:21" x14ac:dyDescent="0.2">
      <c r="N56" s="422" t="s">
        <v>659</v>
      </c>
      <c r="O56" s="423" t="s">
        <v>794</v>
      </c>
      <c r="P56" s="424">
        <v>10000029</v>
      </c>
      <c r="S56" s="370" t="s">
        <v>335</v>
      </c>
      <c r="T56" s="370" t="s">
        <v>330</v>
      </c>
      <c r="U56" s="372">
        <v>3</v>
      </c>
    </row>
    <row r="57" spans="1:21" x14ac:dyDescent="0.2">
      <c r="N57" s="422" t="s">
        <v>659</v>
      </c>
      <c r="O57" s="423" t="s">
        <v>795</v>
      </c>
      <c r="P57" s="424">
        <v>10000028</v>
      </c>
      <c r="S57" s="370" t="s">
        <v>337</v>
      </c>
      <c r="T57" s="370" t="s">
        <v>332</v>
      </c>
      <c r="U57" s="372">
        <v>3.25</v>
      </c>
    </row>
    <row r="58" spans="1:21" x14ac:dyDescent="0.2">
      <c r="N58" s="422" t="s">
        <v>659</v>
      </c>
      <c r="O58" s="423" t="s">
        <v>797</v>
      </c>
      <c r="P58" s="424">
        <v>10000035</v>
      </c>
      <c r="S58" s="370" t="s">
        <v>339</v>
      </c>
      <c r="T58" s="370" t="s">
        <v>334</v>
      </c>
      <c r="U58" s="372">
        <v>3.5</v>
      </c>
    </row>
    <row r="59" spans="1:21" x14ac:dyDescent="0.2">
      <c r="N59" s="422" t="s">
        <v>659</v>
      </c>
      <c r="O59" s="423" t="s">
        <v>804</v>
      </c>
      <c r="P59" s="424">
        <v>10000039</v>
      </c>
      <c r="S59" s="370" t="s">
        <v>341</v>
      </c>
      <c r="T59" s="370" t="s">
        <v>336</v>
      </c>
      <c r="U59" s="372">
        <v>3.75</v>
      </c>
    </row>
    <row r="60" spans="1:21" x14ac:dyDescent="0.2">
      <c r="N60" s="422" t="s">
        <v>659</v>
      </c>
      <c r="O60" s="423" t="s">
        <v>1201</v>
      </c>
      <c r="P60" s="424">
        <v>10000186</v>
      </c>
      <c r="S60" s="370" t="s">
        <v>323</v>
      </c>
      <c r="T60" s="370" t="s">
        <v>338</v>
      </c>
      <c r="U60" s="372">
        <v>4</v>
      </c>
    </row>
    <row r="61" spans="1:21" x14ac:dyDescent="0.2">
      <c r="N61" s="425" t="s">
        <v>659</v>
      </c>
      <c r="O61" s="426" t="s">
        <v>822</v>
      </c>
      <c r="P61" s="427">
        <v>10000173</v>
      </c>
      <c r="S61" s="370" t="s">
        <v>325</v>
      </c>
      <c r="T61" s="370" t="s">
        <v>340</v>
      </c>
      <c r="U61" s="372">
        <v>4.25</v>
      </c>
    </row>
    <row r="62" spans="1:21" x14ac:dyDescent="0.2">
      <c r="N62" s="428" t="s">
        <v>784</v>
      </c>
      <c r="O62" s="429" t="s">
        <v>785</v>
      </c>
      <c r="P62" s="430">
        <v>10000174</v>
      </c>
      <c r="S62" s="370" t="s">
        <v>327</v>
      </c>
      <c r="T62" s="370" t="s">
        <v>342</v>
      </c>
      <c r="U62" s="372">
        <v>4.5</v>
      </c>
    </row>
    <row r="63" spans="1:21" x14ac:dyDescent="0.2">
      <c r="N63" s="422" t="s">
        <v>784</v>
      </c>
      <c r="O63" s="423" t="s">
        <v>810</v>
      </c>
      <c r="P63" s="424">
        <v>10000050</v>
      </c>
      <c r="S63" s="370" t="s">
        <v>531</v>
      </c>
      <c r="T63" s="370" t="s">
        <v>344</v>
      </c>
      <c r="U63" s="372">
        <v>4.75</v>
      </c>
    </row>
    <row r="64" spans="1:21" x14ac:dyDescent="0.2">
      <c r="N64" s="422" t="s">
        <v>784</v>
      </c>
      <c r="O64" s="423" t="s">
        <v>811</v>
      </c>
      <c r="P64" s="424">
        <v>10000047</v>
      </c>
      <c r="S64" s="370" t="s">
        <v>853</v>
      </c>
      <c r="T64" s="370" t="s">
        <v>346</v>
      </c>
      <c r="U64" s="372">
        <v>5</v>
      </c>
    </row>
    <row r="65" spans="14:21" x14ac:dyDescent="0.2">
      <c r="N65" s="422" t="s">
        <v>784</v>
      </c>
      <c r="O65" s="423" t="s">
        <v>812</v>
      </c>
      <c r="P65" s="424">
        <v>10000046</v>
      </c>
      <c r="S65" s="370" t="s">
        <v>854</v>
      </c>
      <c r="T65" s="370" t="s">
        <v>348</v>
      </c>
      <c r="U65" s="372">
        <v>5.25</v>
      </c>
    </row>
    <row r="66" spans="14:21" x14ac:dyDescent="0.2">
      <c r="N66" s="422" t="s">
        <v>784</v>
      </c>
      <c r="O66" s="423" t="s">
        <v>824</v>
      </c>
      <c r="P66" s="424">
        <v>10000049</v>
      </c>
      <c r="S66" s="370" t="s">
        <v>855</v>
      </c>
      <c r="T66" s="370" t="s">
        <v>350</v>
      </c>
      <c r="U66" s="372">
        <v>5.5</v>
      </c>
    </row>
    <row r="67" spans="14:21" x14ac:dyDescent="0.2">
      <c r="N67" s="431" t="s">
        <v>784</v>
      </c>
      <c r="O67" s="432" t="s">
        <v>825</v>
      </c>
      <c r="P67" s="433">
        <v>10000048</v>
      </c>
      <c r="S67" s="370" t="s">
        <v>343</v>
      </c>
      <c r="T67" s="370" t="s">
        <v>352</v>
      </c>
      <c r="U67" s="372">
        <v>5.75</v>
      </c>
    </row>
    <row r="68" spans="14:21" x14ac:dyDescent="0.2">
      <c r="N68" s="419" t="s">
        <v>650</v>
      </c>
      <c r="O68" s="420" t="s">
        <v>651</v>
      </c>
      <c r="P68" s="421">
        <v>10000056</v>
      </c>
      <c r="S68" s="373" t="s">
        <v>345</v>
      </c>
      <c r="T68" s="370" t="s">
        <v>354</v>
      </c>
      <c r="U68" s="372">
        <v>6</v>
      </c>
    </row>
    <row r="69" spans="14:21" x14ac:dyDescent="0.2">
      <c r="N69" s="422" t="s">
        <v>650</v>
      </c>
      <c r="O69" s="423" t="s">
        <v>652</v>
      </c>
      <c r="P69" s="424">
        <v>10000051</v>
      </c>
      <c r="S69" s="373" t="s">
        <v>347</v>
      </c>
      <c r="T69" s="370" t="s">
        <v>356</v>
      </c>
      <c r="U69" s="372">
        <v>6.25</v>
      </c>
    </row>
    <row r="70" spans="14:21" x14ac:dyDescent="0.2">
      <c r="N70" s="422" t="s">
        <v>650</v>
      </c>
      <c r="O70" s="423" t="s">
        <v>668</v>
      </c>
      <c r="P70" s="424">
        <v>10000061</v>
      </c>
      <c r="S70" s="373" t="s">
        <v>349</v>
      </c>
      <c r="T70" s="370" t="s">
        <v>358</v>
      </c>
      <c r="U70" s="372">
        <v>6.5</v>
      </c>
    </row>
    <row r="71" spans="14:21" x14ac:dyDescent="0.2">
      <c r="N71" s="422" t="s">
        <v>650</v>
      </c>
      <c r="O71" s="423" t="s">
        <v>687</v>
      </c>
      <c r="P71" s="424">
        <v>10000052</v>
      </c>
      <c r="S71" s="373" t="s">
        <v>351</v>
      </c>
      <c r="T71" s="370" t="s">
        <v>360</v>
      </c>
      <c r="U71" s="372">
        <v>6.75</v>
      </c>
    </row>
    <row r="72" spans="14:21" x14ac:dyDescent="0.2">
      <c r="N72" s="422" t="s">
        <v>650</v>
      </c>
      <c r="O72" s="423" t="s">
        <v>703</v>
      </c>
      <c r="P72" s="424">
        <v>90000023</v>
      </c>
      <c r="S72" s="370" t="s">
        <v>353</v>
      </c>
      <c r="T72" s="370" t="s">
        <v>362</v>
      </c>
      <c r="U72" s="372">
        <v>7</v>
      </c>
    </row>
    <row r="73" spans="14:21" x14ac:dyDescent="0.2">
      <c r="N73" s="422" t="s">
        <v>650</v>
      </c>
      <c r="O73" s="423" t="s">
        <v>711</v>
      </c>
      <c r="P73" s="424">
        <v>10000054</v>
      </c>
      <c r="S73" s="370" t="s">
        <v>355</v>
      </c>
      <c r="T73" s="370" t="s">
        <v>363</v>
      </c>
      <c r="U73" s="372">
        <v>7.25</v>
      </c>
    </row>
    <row r="74" spans="14:21" x14ac:dyDescent="0.2">
      <c r="N74" s="422" t="s">
        <v>650</v>
      </c>
      <c r="O74" s="423" t="s">
        <v>722</v>
      </c>
      <c r="P74" s="424">
        <v>10000057</v>
      </c>
      <c r="S74" s="370" t="s">
        <v>357</v>
      </c>
      <c r="T74" s="370" t="s">
        <v>365</v>
      </c>
      <c r="U74" s="372">
        <v>7.5</v>
      </c>
    </row>
    <row r="75" spans="14:21" x14ac:dyDescent="0.2">
      <c r="N75" s="422" t="s">
        <v>650</v>
      </c>
      <c r="O75" s="423" t="s">
        <v>725</v>
      </c>
      <c r="P75" s="424">
        <v>10000053</v>
      </c>
      <c r="S75" s="370" t="s">
        <v>359</v>
      </c>
      <c r="T75" s="370" t="s">
        <v>367</v>
      </c>
      <c r="U75" s="372">
        <v>7.75</v>
      </c>
    </row>
    <row r="76" spans="14:21" x14ac:dyDescent="0.2">
      <c r="N76" s="422" t="s">
        <v>650</v>
      </c>
      <c r="O76" s="423" t="s">
        <v>733</v>
      </c>
      <c r="P76" s="424">
        <v>10000055</v>
      </c>
      <c r="S76" s="370" t="s">
        <v>361</v>
      </c>
      <c r="T76" s="370" t="s">
        <v>369</v>
      </c>
      <c r="U76" s="372">
        <v>8</v>
      </c>
    </row>
    <row r="77" spans="14:21" x14ac:dyDescent="0.2">
      <c r="N77" s="601" t="s">
        <v>650</v>
      </c>
      <c r="O77" s="602" t="s">
        <v>1202</v>
      </c>
      <c r="P77" s="603"/>
      <c r="S77" s="370" t="s">
        <v>532</v>
      </c>
      <c r="T77" s="370" t="s">
        <v>370</v>
      </c>
      <c r="U77" s="372">
        <v>8.25</v>
      </c>
    </row>
    <row r="78" spans="14:21" x14ac:dyDescent="0.2">
      <c r="N78" s="425" t="s">
        <v>650</v>
      </c>
      <c r="O78" s="426" t="s">
        <v>808</v>
      </c>
      <c r="P78" s="427">
        <v>10000060</v>
      </c>
      <c r="S78" s="370" t="s">
        <v>364</v>
      </c>
      <c r="T78" s="370" t="s">
        <v>371</v>
      </c>
      <c r="U78" s="372">
        <v>8.5</v>
      </c>
    </row>
    <row r="79" spans="14:21" x14ac:dyDescent="0.2">
      <c r="N79" s="428" t="s">
        <v>689</v>
      </c>
      <c r="O79" s="429" t="s">
        <v>690</v>
      </c>
      <c r="P79" s="430">
        <v>10000075</v>
      </c>
      <c r="S79" s="370" t="s">
        <v>366</v>
      </c>
      <c r="T79" s="370" t="s">
        <v>372</v>
      </c>
      <c r="U79" s="372">
        <v>8.75</v>
      </c>
    </row>
    <row r="80" spans="14:21" x14ac:dyDescent="0.2">
      <c r="N80" s="422" t="s">
        <v>689</v>
      </c>
      <c r="O80" s="423" t="s">
        <v>693</v>
      </c>
      <c r="P80" s="424">
        <v>10000067</v>
      </c>
      <c r="S80" s="370" t="s">
        <v>368</v>
      </c>
      <c r="T80" s="370" t="s">
        <v>374</v>
      </c>
      <c r="U80" s="372">
        <v>9</v>
      </c>
    </row>
    <row r="81" spans="14:21" x14ac:dyDescent="0.2">
      <c r="N81" s="422" t="s">
        <v>689</v>
      </c>
      <c r="O81" s="423" t="s">
        <v>701</v>
      </c>
      <c r="P81" s="424">
        <v>10000074</v>
      </c>
      <c r="S81" s="370" t="s">
        <v>533</v>
      </c>
      <c r="T81" s="370" t="s">
        <v>376</v>
      </c>
      <c r="U81" s="372">
        <v>9.25</v>
      </c>
    </row>
    <row r="82" spans="14:21" x14ac:dyDescent="0.2">
      <c r="N82" s="422" t="s">
        <v>689</v>
      </c>
      <c r="O82" s="423" t="s">
        <v>709</v>
      </c>
      <c r="P82" s="424">
        <v>10000065</v>
      </c>
      <c r="S82" s="370" t="s">
        <v>85</v>
      </c>
      <c r="T82" s="370" t="s">
        <v>378</v>
      </c>
      <c r="U82" s="372">
        <v>9.5</v>
      </c>
    </row>
    <row r="83" spans="14:21" x14ac:dyDescent="0.2">
      <c r="N83" s="422" t="s">
        <v>689</v>
      </c>
      <c r="O83" s="423" t="s">
        <v>710</v>
      </c>
      <c r="P83" s="424">
        <v>10000066</v>
      </c>
      <c r="S83" s="370" t="s">
        <v>349</v>
      </c>
      <c r="T83" s="370" t="s">
        <v>379</v>
      </c>
      <c r="U83" s="372">
        <v>9.75</v>
      </c>
    </row>
    <row r="84" spans="14:21" x14ac:dyDescent="0.2">
      <c r="N84" s="422" t="s">
        <v>689</v>
      </c>
      <c r="O84" s="423" t="s">
        <v>742</v>
      </c>
      <c r="P84" s="424">
        <v>10000073</v>
      </c>
      <c r="S84" s="370" t="s">
        <v>373</v>
      </c>
      <c r="T84" s="370" t="s">
        <v>380</v>
      </c>
      <c r="U84" s="372">
        <v>10</v>
      </c>
    </row>
    <row r="85" spans="14:21" x14ac:dyDescent="0.2">
      <c r="N85" s="422" t="s">
        <v>689</v>
      </c>
      <c r="O85" s="423" t="s">
        <v>747</v>
      </c>
      <c r="P85" s="424">
        <v>10000072</v>
      </c>
      <c r="S85" s="370" t="s">
        <v>375</v>
      </c>
      <c r="T85" s="370" t="s">
        <v>551</v>
      </c>
      <c r="U85" s="372">
        <v>10.25</v>
      </c>
    </row>
    <row r="86" spans="14:21" x14ac:dyDescent="0.2">
      <c r="N86" s="422" t="s">
        <v>689</v>
      </c>
      <c r="O86" s="423" t="s">
        <v>762</v>
      </c>
      <c r="P86" s="424">
        <v>10000171</v>
      </c>
      <c r="S86" s="370" t="s">
        <v>377</v>
      </c>
      <c r="T86" s="370" t="s">
        <v>383</v>
      </c>
      <c r="U86" s="372">
        <v>10.5</v>
      </c>
    </row>
    <row r="87" spans="14:21" x14ac:dyDescent="0.2">
      <c r="N87" s="422" t="s">
        <v>689</v>
      </c>
      <c r="O87" s="423" t="s">
        <v>763</v>
      </c>
      <c r="P87" s="424">
        <v>10000170</v>
      </c>
      <c r="S87" s="370" t="s">
        <v>534</v>
      </c>
      <c r="T87" s="370" t="s">
        <v>385</v>
      </c>
      <c r="U87" s="372">
        <v>10.75</v>
      </c>
    </row>
    <row r="88" spans="14:21" x14ac:dyDescent="0.2">
      <c r="N88" s="422" t="s">
        <v>689</v>
      </c>
      <c r="O88" s="423" t="s">
        <v>764</v>
      </c>
      <c r="P88" s="424">
        <v>10000064</v>
      </c>
      <c r="S88" s="370" t="s">
        <v>85</v>
      </c>
      <c r="T88" s="370" t="s">
        <v>387</v>
      </c>
      <c r="U88" s="372">
        <v>11</v>
      </c>
    </row>
    <row r="89" spans="14:21" x14ac:dyDescent="0.2">
      <c r="N89" s="422" t="s">
        <v>689</v>
      </c>
      <c r="O89" s="423" t="s">
        <v>780</v>
      </c>
      <c r="P89" s="424">
        <v>10000062</v>
      </c>
      <c r="S89" s="370" t="s">
        <v>381</v>
      </c>
      <c r="T89" s="370" t="s">
        <v>388</v>
      </c>
      <c r="U89" s="372">
        <v>11.25</v>
      </c>
    </row>
    <row r="90" spans="14:21" x14ac:dyDescent="0.2">
      <c r="N90" s="422" t="s">
        <v>689</v>
      </c>
      <c r="O90" s="423" t="s">
        <v>809</v>
      </c>
      <c r="P90" s="424">
        <v>90000012</v>
      </c>
      <c r="S90" s="370" t="s">
        <v>382</v>
      </c>
      <c r="T90" s="370" t="s">
        <v>389</v>
      </c>
      <c r="U90" s="372">
        <v>11.5</v>
      </c>
    </row>
    <row r="91" spans="14:21" x14ac:dyDescent="0.2">
      <c r="N91" s="422" t="s">
        <v>689</v>
      </c>
      <c r="O91" s="423" t="s">
        <v>814</v>
      </c>
      <c r="P91" s="424">
        <v>10000063</v>
      </c>
      <c r="S91" s="370" t="s">
        <v>384</v>
      </c>
      <c r="T91" s="370" t="s">
        <v>391</v>
      </c>
      <c r="U91" s="372">
        <v>11.75</v>
      </c>
    </row>
    <row r="92" spans="14:21" x14ac:dyDescent="0.2">
      <c r="N92" s="431" t="s">
        <v>689</v>
      </c>
      <c r="O92" s="432" t="s">
        <v>821</v>
      </c>
      <c r="P92" s="433">
        <v>90000024</v>
      </c>
      <c r="U92" s="372"/>
    </row>
    <row r="93" spans="14:21" x14ac:dyDescent="0.2">
      <c r="N93" s="601" t="s">
        <v>689</v>
      </c>
      <c r="O93" s="602" t="s">
        <v>1198</v>
      </c>
      <c r="P93" s="603">
        <v>1</v>
      </c>
      <c r="S93" s="370" t="s">
        <v>386</v>
      </c>
      <c r="T93" s="370" t="s">
        <v>393</v>
      </c>
      <c r="U93" s="372">
        <v>12</v>
      </c>
    </row>
    <row r="94" spans="14:21" x14ac:dyDescent="0.2">
      <c r="N94" s="419" t="s">
        <v>736</v>
      </c>
      <c r="O94" s="420" t="s">
        <v>737</v>
      </c>
      <c r="P94" s="421">
        <v>10000076</v>
      </c>
      <c r="S94" s="370" t="s">
        <v>85</v>
      </c>
      <c r="T94" s="370" t="s">
        <v>395</v>
      </c>
      <c r="U94" s="372">
        <v>12.25</v>
      </c>
    </row>
    <row r="95" spans="14:21" x14ac:dyDescent="0.2">
      <c r="N95" s="422" t="s">
        <v>736</v>
      </c>
      <c r="O95" s="423" t="s">
        <v>740</v>
      </c>
      <c r="P95" s="424">
        <v>10000077</v>
      </c>
      <c r="S95" s="370" t="s">
        <v>349</v>
      </c>
      <c r="T95" s="370" t="s">
        <v>396</v>
      </c>
      <c r="U95" s="372">
        <v>12.5</v>
      </c>
    </row>
    <row r="96" spans="14:21" x14ac:dyDescent="0.2">
      <c r="N96" s="425" t="s">
        <v>736</v>
      </c>
      <c r="O96" s="426" t="s">
        <v>743</v>
      </c>
      <c r="P96" s="427">
        <v>10000078</v>
      </c>
      <c r="S96" s="370" t="s">
        <v>390</v>
      </c>
      <c r="T96" s="370" t="s">
        <v>397</v>
      </c>
      <c r="U96" s="372">
        <v>12.75</v>
      </c>
    </row>
    <row r="97" spans="14:21" x14ac:dyDescent="0.2">
      <c r="N97" s="428" t="s">
        <v>662</v>
      </c>
      <c r="O97" s="429" t="s">
        <v>663</v>
      </c>
      <c r="P97" s="430">
        <v>10000080</v>
      </c>
      <c r="S97" s="370" t="s">
        <v>392</v>
      </c>
      <c r="T97" s="370" t="s">
        <v>398</v>
      </c>
      <c r="U97" s="372">
        <v>13</v>
      </c>
    </row>
    <row r="98" spans="14:21" x14ac:dyDescent="0.2">
      <c r="N98" s="422" t="s">
        <v>662</v>
      </c>
      <c r="O98" s="423" t="s">
        <v>664</v>
      </c>
      <c r="P98" s="424">
        <v>10000081</v>
      </c>
      <c r="S98" s="370" t="s">
        <v>394</v>
      </c>
      <c r="T98" s="370" t="s">
        <v>400</v>
      </c>
      <c r="U98" s="372">
        <v>13.25</v>
      </c>
    </row>
    <row r="99" spans="14:21" x14ac:dyDescent="0.2">
      <c r="N99" s="422" t="s">
        <v>662</v>
      </c>
      <c r="O99" s="423" t="s">
        <v>665</v>
      </c>
      <c r="P99" s="424">
        <v>10000084</v>
      </c>
      <c r="S99" s="370" t="s">
        <v>377</v>
      </c>
      <c r="T99" s="370" t="s">
        <v>402</v>
      </c>
      <c r="U99" s="372">
        <v>13.5</v>
      </c>
    </row>
    <row r="100" spans="14:21" x14ac:dyDescent="0.2">
      <c r="N100" s="422" t="s">
        <v>662</v>
      </c>
      <c r="O100" s="423" t="s">
        <v>669</v>
      </c>
      <c r="P100" s="424">
        <v>90000013</v>
      </c>
      <c r="S100" s="370" t="s">
        <v>85</v>
      </c>
      <c r="T100" s="370" t="s">
        <v>403</v>
      </c>
      <c r="U100" s="372">
        <v>13.75</v>
      </c>
    </row>
    <row r="101" spans="14:21" x14ac:dyDescent="0.2">
      <c r="N101" s="422" t="s">
        <v>662</v>
      </c>
      <c r="O101" s="423" t="s">
        <v>670</v>
      </c>
      <c r="P101" s="424">
        <v>10000090</v>
      </c>
      <c r="S101" s="370" t="s">
        <v>531</v>
      </c>
      <c r="T101" s="370" t="s">
        <v>405</v>
      </c>
      <c r="U101" s="372">
        <v>14</v>
      </c>
    </row>
    <row r="102" spans="14:21" x14ac:dyDescent="0.2">
      <c r="N102" s="422" t="s">
        <v>662</v>
      </c>
      <c r="O102" s="423" t="s">
        <v>686</v>
      </c>
      <c r="P102" s="424">
        <v>10000086</v>
      </c>
      <c r="S102" s="370" t="s">
        <v>1112</v>
      </c>
      <c r="T102" s="370" t="s">
        <v>407</v>
      </c>
      <c r="U102" s="370" t="s">
        <v>408</v>
      </c>
    </row>
    <row r="103" spans="14:21" x14ac:dyDescent="0.2">
      <c r="N103" s="422" t="s">
        <v>662</v>
      </c>
      <c r="O103" s="423" t="s">
        <v>700</v>
      </c>
      <c r="P103" s="424">
        <v>10000085</v>
      </c>
      <c r="S103" s="370" t="s">
        <v>399</v>
      </c>
      <c r="T103" s="370" t="s">
        <v>410</v>
      </c>
      <c r="U103" s="370" t="s">
        <v>411</v>
      </c>
    </row>
    <row r="104" spans="14:21" x14ac:dyDescent="0.2">
      <c r="N104" s="422" t="s">
        <v>662</v>
      </c>
      <c r="O104" s="423" t="s">
        <v>714</v>
      </c>
      <c r="P104" s="424">
        <v>10000079</v>
      </c>
      <c r="S104" s="370" t="s">
        <v>401</v>
      </c>
      <c r="T104" s="370" t="s">
        <v>413</v>
      </c>
      <c r="U104" s="370" t="s">
        <v>414</v>
      </c>
    </row>
    <row r="105" spans="14:21" x14ac:dyDescent="0.2">
      <c r="N105" s="422" t="s">
        <v>662</v>
      </c>
      <c r="O105" s="423" t="s">
        <v>719</v>
      </c>
      <c r="P105" s="424">
        <v>10000082</v>
      </c>
      <c r="S105" s="370" t="s">
        <v>535</v>
      </c>
      <c r="T105" s="370" t="s">
        <v>416</v>
      </c>
      <c r="U105" s="370" t="s">
        <v>85</v>
      </c>
    </row>
    <row r="106" spans="14:21" x14ac:dyDescent="0.2">
      <c r="N106" s="422" t="s">
        <v>662</v>
      </c>
      <c r="O106" s="423" t="s">
        <v>720</v>
      </c>
      <c r="P106" s="424">
        <v>10000083</v>
      </c>
      <c r="S106" s="370" t="s">
        <v>404</v>
      </c>
      <c r="T106" s="370" t="s">
        <v>418</v>
      </c>
    </row>
    <row r="107" spans="14:21" x14ac:dyDescent="0.2">
      <c r="N107" s="422" t="s">
        <v>662</v>
      </c>
      <c r="O107" s="423" t="s">
        <v>723</v>
      </c>
      <c r="P107" s="424">
        <v>10000087</v>
      </c>
      <c r="S107" s="370" t="s">
        <v>406</v>
      </c>
      <c r="T107" s="370" t="s">
        <v>420</v>
      </c>
    </row>
    <row r="108" spans="14:21" x14ac:dyDescent="0.2">
      <c r="N108" s="422" t="s">
        <v>662</v>
      </c>
      <c r="O108" s="423" t="s">
        <v>724</v>
      </c>
      <c r="P108" s="424">
        <v>10000088</v>
      </c>
      <c r="S108" s="370" t="s">
        <v>409</v>
      </c>
      <c r="T108" s="370" t="s">
        <v>422</v>
      </c>
    </row>
    <row r="109" spans="14:21" x14ac:dyDescent="0.2">
      <c r="N109" s="431" t="s">
        <v>662</v>
      </c>
      <c r="O109" s="432" t="s">
        <v>732</v>
      </c>
      <c r="P109" s="433">
        <v>10000089</v>
      </c>
      <c r="S109" s="370" t="s">
        <v>412</v>
      </c>
      <c r="T109" s="370" t="s">
        <v>85</v>
      </c>
    </row>
    <row r="110" spans="14:21" x14ac:dyDescent="0.2">
      <c r="N110" s="419" t="s">
        <v>655</v>
      </c>
      <c r="O110" s="420" t="s">
        <v>656</v>
      </c>
      <c r="P110" s="421">
        <v>10000094</v>
      </c>
      <c r="S110" s="370" t="s">
        <v>415</v>
      </c>
    </row>
    <row r="111" spans="14:21" x14ac:dyDescent="0.2">
      <c r="N111" s="422" t="s">
        <v>655</v>
      </c>
      <c r="O111" s="423" t="s">
        <v>698</v>
      </c>
      <c r="P111" s="424">
        <v>10000162</v>
      </c>
      <c r="S111" s="370" t="s">
        <v>417</v>
      </c>
    </row>
    <row r="112" spans="14:21" x14ac:dyDescent="0.2">
      <c r="N112" s="422" t="s">
        <v>655</v>
      </c>
      <c r="O112" s="423" t="s">
        <v>702</v>
      </c>
      <c r="P112" s="424">
        <v>10000163</v>
      </c>
      <c r="S112" s="370" t="s">
        <v>419</v>
      </c>
    </row>
    <row r="113" spans="14:19" x14ac:dyDescent="0.2">
      <c r="N113" s="422" t="s">
        <v>655</v>
      </c>
      <c r="O113" s="423" t="s">
        <v>721</v>
      </c>
      <c r="P113" s="424">
        <v>10000092</v>
      </c>
      <c r="S113" s="370" t="s">
        <v>421</v>
      </c>
    </row>
    <row r="114" spans="14:19" x14ac:dyDescent="0.2">
      <c r="N114" s="422" t="s">
        <v>655</v>
      </c>
      <c r="O114" s="423" t="s">
        <v>726</v>
      </c>
      <c r="P114" s="424">
        <v>10000093</v>
      </c>
      <c r="S114" s="370" t="s">
        <v>423</v>
      </c>
    </row>
    <row r="115" spans="14:19" x14ac:dyDescent="0.2">
      <c r="N115" s="422" t="s">
        <v>655</v>
      </c>
      <c r="O115" s="423" t="s">
        <v>753</v>
      </c>
      <c r="P115" s="424">
        <v>10000177</v>
      </c>
      <c r="S115" s="370" t="s">
        <v>424</v>
      </c>
    </row>
    <row r="116" spans="14:19" x14ac:dyDescent="0.2">
      <c r="N116" s="422" t="s">
        <v>655</v>
      </c>
      <c r="O116" s="423" t="s">
        <v>782</v>
      </c>
      <c r="P116" s="424">
        <v>10000095</v>
      </c>
      <c r="S116" s="370" t="s">
        <v>425</v>
      </c>
    </row>
    <row r="117" spans="14:19" x14ac:dyDescent="0.2">
      <c r="N117" s="425" t="s">
        <v>655</v>
      </c>
      <c r="O117" s="426" t="s">
        <v>802</v>
      </c>
      <c r="P117" s="427">
        <v>10000091</v>
      </c>
      <c r="S117" s="370" t="s">
        <v>426</v>
      </c>
    </row>
    <row r="118" spans="14:19" x14ac:dyDescent="0.2">
      <c r="N118" s="428" t="s">
        <v>657</v>
      </c>
      <c r="O118" s="429" t="s">
        <v>658</v>
      </c>
      <c r="P118" s="430">
        <v>10000139</v>
      </c>
    </row>
    <row r="119" spans="14:19" x14ac:dyDescent="0.2">
      <c r="N119" s="422" t="s">
        <v>657</v>
      </c>
      <c r="O119" s="423" t="s">
        <v>674</v>
      </c>
      <c r="P119" s="424">
        <v>10000140</v>
      </c>
    </row>
    <row r="120" spans="14:19" x14ac:dyDescent="0.2">
      <c r="N120" s="422" t="s">
        <v>657</v>
      </c>
      <c r="O120" s="423" t="s">
        <v>677</v>
      </c>
      <c r="P120" s="424">
        <v>10000117</v>
      </c>
    </row>
    <row r="121" spans="14:19" x14ac:dyDescent="0.2">
      <c r="N121" s="422" t="s">
        <v>657</v>
      </c>
      <c r="O121" s="423" t="s">
        <v>678</v>
      </c>
      <c r="P121" s="424">
        <v>10000118</v>
      </c>
    </row>
    <row r="122" spans="14:19" x14ac:dyDescent="0.2">
      <c r="N122" s="422" t="s">
        <v>657</v>
      </c>
      <c r="O122" s="423" t="s">
        <v>679</v>
      </c>
      <c r="P122" s="424">
        <v>10000096</v>
      </c>
    </row>
    <row r="123" spans="14:19" x14ac:dyDescent="0.2">
      <c r="N123" s="422" t="s">
        <v>657</v>
      </c>
      <c r="O123" s="423" t="s">
        <v>680</v>
      </c>
      <c r="P123" s="424">
        <v>10000097</v>
      </c>
    </row>
    <row r="124" spans="14:19" x14ac:dyDescent="0.2">
      <c r="N124" s="422" t="s">
        <v>657</v>
      </c>
      <c r="O124" s="423" t="s">
        <v>681</v>
      </c>
      <c r="P124" s="424">
        <v>10000098</v>
      </c>
    </row>
    <row r="125" spans="14:19" x14ac:dyDescent="0.2">
      <c r="N125" s="422" t="s">
        <v>657</v>
      </c>
      <c r="O125" s="423" t="s">
        <v>682</v>
      </c>
      <c r="P125" s="424">
        <v>10000100</v>
      </c>
    </row>
    <row r="126" spans="14:19" x14ac:dyDescent="0.2">
      <c r="N126" s="422" t="s">
        <v>657</v>
      </c>
      <c r="O126" s="423" t="s">
        <v>683</v>
      </c>
      <c r="P126" s="424">
        <v>10000106</v>
      </c>
    </row>
    <row r="127" spans="14:19" x14ac:dyDescent="0.2">
      <c r="N127" s="422" t="s">
        <v>657</v>
      </c>
      <c r="O127" s="423" t="s">
        <v>684</v>
      </c>
      <c r="P127" s="424">
        <v>10000108</v>
      </c>
    </row>
    <row r="128" spans="14:19" x14ac:dyDescent="0.2">
      <c r="N128" s="422" t="s">
        <v>657</v>
      </c>
      <c r="O128" s="423" t="s">
        <v>685</v>
      </c>
      <c r="P128" s="424">
        <v>10000111</v>
      </c>
    </row>
    <row r="129" spans="14:16" x14ac:dyDescent="0.2">
      <c r="N129" s="422" t="s">
        <v>657</v>
      </c>
      <c r="O129" s="423" t="s">
        <v>691</v>
      </c>
      <c r="P129" s="424">
        <v>10000133</v>
      </c>
    </row>
    <row r="130" spans="14:16" x14ac:dyDescent="0.2">
      <c r="N130" s="422" t="s">
        <v>657</v>
      </c>
      <c r="O130" s="423" t="s">
        <v>694</v>
      </c>
      <c r="P130" s="424">
        <v>10000138</v>
      </c>
    </row>
    <row r="131" spans="14:16" x14ac:dyDescent="0.2">
      <c r="N131" s="422" t="s">
        <v>657</v>
      </c>
      <c r="O131" s="423" t="s">
        <v>697</v>
      </c>
      <c r="P131" s="424">
        <v>10000105</v>
      </c>
    </row>
    <row r="132" spans="14:16" x14ac:dyDescent="0.2">
      <c r="N132" s="422" t="s">
        <v>657</v>
      </c>
      <c r="O132" s="423" t="s">
        <v>708</v>
      </c>
      <c r="P132" s="424">
        <v>10000134</v>
      </c>
    </row>
    <row r="133" spans="14:16" x14ac:dyDescent="0.2">
      <c r="N133" s="601" t="s">
        <v>657</v>
      </c>
      <c r="O133" s="602" t="s">
        <v>1200</v>
      </c>
      <c r="P133" s="603">
        <v>1</v>
      </c>
    </row>
    <row r="134" spans="14:16" x14ac:dyDescent="0.2">
      <c r="N134" s="422" t="s">
        <v>657</v>
      </c>
      <c r="O134" s="423" t="s">
        <v>715</v>
      </c>
      <c r="P134" s="424">
        <v>10000099</v>
      </c>
    </row>
    <row r="135" spans="14:16" x14ac:dyDescent="0.2">
      <c r="N135" s="422" t="s">
        <v>657</v>
      </c>
      <c r="O135" s="423" t="s">
        <v>730</v>
      </c>
      <c r="P135" s="424">
        <v>10000137</v>
      </c>
    </row>
    <row r="136" spans="14:16" x14ac:dyDescent="0.2">
      <c r="N136" s="422" t="s">
        <v>657</v>
      </c>
      <c r="O136" s="423" t="s">
        <v>755</v>
      </c>
      <c r="P136" s="424">
        <v>90000025</v>
      </c>
    </row>
    <row r="137" spans="14:16" x14ac:dyDescent="0.2">
      <c r="N137" s="422" t="s">
        <v>657</v>
      </c>
      <c r="O137" s="423" t="s">
        <v>756</v>
      </c>
      <c r="P137" s="424">
        <v>90000017</v>
      </c>
    </row>
    <row r="138" spans="14:16" x14ac:dyDescent="0.2">
      <c r="N138" s="422" t="s">
        <v>657</v>
      </c>
      <c r="O138" s="423" t="s">
        <v>759</v>
      </c>
      <c r="P138" s="424">
        <v>10000141</v>
      </c>
    </row>
    <row r="139" spans="14:16" x14ac:dyDescent="0.2">
      <c r="N139" s="422" t="s">
        <v>657</v>
      </c>
      <c r="O139" s="423" t="s">
        <v>761</v>
      </c>
      <c r="P139" s="424">
        <v>10000169</v>
      </c>
    </row>
    <row r="140" spans="14:16" x14ac:dyDescent="0.2">
      <c r="N140" s="422" t="s">
        <v>657</v>
      </c>
      <c r="O140" s="423" t="s">
        <v>765</v>
      </c>
      <c r="P140" s="424">
        <v>90000015</v>
      </c>
    </row>
    <row r="141" spans="14:16" x14ac:dyDescent="0.2">
      <c r="N141" s="422" t="s">
        <v>657</v>
      </c>
      <c r="O141" s="423" t="s">
        <v>768</v>
      </c>
      <c r="P141" s="424">
        <v>10000115</v>
      </c>
    </row>
    <row r="142" spans="14:16" x14ac:dyDescent="0.2">
      <c r="N142" s="422" t="s">
        <v>657</v>
      </c>
      <c r="O142" s="423" t="s">
        <v>772</v>
      </c>
      <c r="P142" s="424">
        <v>10000185</v>
      </c>
    </row>
    <row r="143" spans="14:16" x14ac:dyDescent="0.2">
      <c r="N143" s="422" t="s">
        <v>657</v>
      </c>
      <c r="O143" s="423" t="s">
        <v>773</v>
      </c>
      <c r="P143" s="424">
        <v>10000110</v>
      </c>
    </row>
    <row r="144" spans="14:16" x14ac:dyDescent="0.2">
      <c r="N144" s="422" t="s">
        <v>657</v>
      </c>
      <c r="O144" s="423" t="s">
        <v>774</v>
      </c>
      <c r="P144" s="424">
        <v>10000109</v>
      </c>
    </row>
    <row r="145" spans="14:16" x14ac:dyDescent="0.2">
      <c r="N145" s="422" t="s">
        <v>657</v>
      </c>
      <c r="O145" s="423" t="s">
        <v>777</v>
      </c>
      <c r="P145" s="424">
        <v>90000016</v>
      </c>
    </row>
    <row r="146" spans="14:16" x14ac:dyDescent="0.2">
      <c r="N146" s="422" t="s">
        <v>657</v>
      </c>
      <c r="O146" s="423" t="s">
        <v>779</v>
      </c>
      <c r="P146" s="424">
        <v>10000128</v>
      </c>
    </row>
    <row r="147" spans="14:16" x14ac:dyDescent="0.2">
      <c r="N147" s="422" t="s">
        <v>657</v>
      </c>
      <c r="O147" s="423" t="s">
        <v>781</v>
      </c>
      <c r="P147" s="424">
        <v>90000014</v>
      </c>
    </row>
    <row r="148" spans="14:16" x14ac:dyDescent="0.2">
      <c r="N148" s="422" t="s">
        <v>657</v>
      </c>
      <c r="O148" s="423" t="s">
        <v>786</v>
      </c>
      <c r="P148" s="424">
        <v>90000018</v>
      </c>
    </row>
    <row r="149" spans="14:16" x14ac:dyDescent="0.2">
      <c r="N149" s="422" t="s">
        <v>657</v>
      </c>
      <c r="O149" s="423" t="s">
        <v>791</v>
      </c>
      <c r="P149" s="424">
        <v>10000119</v>
      </c>
    </row>
    <row r="150" spans="14:16" x14ac:dyDescent="0.2">
      <c r="N150" s="422" t="s">
        <v>657</v>
      </c>
      <c r="O150" s="423" t="s">
        <v>796</v>
      </c>
      <c r="P150" s="424">
        <v>10000116</v>
      </c>
    </row>
    <row r="151" spans="14:16" x14ac:dyDescent="0.2">
      <c r="N151" s="422" t="s">
        <v>657</v>
      </c>
      <c r="O151" s="423" t="s">
        <v>798</v>
      </c>
      <c r="P151" s="424">
        <v>10000101</v>
      </c>
    </row>
    <row r="152" spans="14:16" x14ac:dyDescent="0.2">
      <c r="N152" s="422" t="s">
        <v>657</v>
      </c>
      <c r="O152" s="423" t="s">
        <v>805</v>
      </c>
      <c r="P152" s="424">
        <v>10000114</v>
      </c>
    </row>
    <row r="153" spans="14:16" x14ac:dyDescent="0.2">
      <c r="N153" s="422" t="s">
        <v>657</v>
      </c>
      <c r="O153" s="423" t="s">
        <v>806</v>
      </c>
      <c r="P153" s="424">
        <v>10000113</v>
      </c>
    </row>
    <row r="154" spans="14:16" x14ac:dyDescent="0.2">
      <c r="N154" s="431" t="s">
        <v>657</v>
      </c>
      <c r="O154" s="432" t="s">
        <v>807</v>
      </c>
      <c r="P154" s="433">
        <v>10000112</v>
      </c>
    </row>
    <row r="155" spans="14:16" x14ac:dyDescent="0.2">
      <c r="N155" s="419" t="s">
        <v>648</v>
      </c>
      <c r="O155" s="420" t="s">
        <v>649</v>
      </c>
      <c r="P155" s="421">
        <v>90000026</v>
      </c>
    </row>
    <row r="156" spans="14:16" x14ac:dyDescent="0.2">
      <c r="N156" s="422" t="s">
        <v>648</v>
      </c>
      <c r="O156" s="423" t="s">
        <v>653</v>
      </c>
      <c r="P156" s="424">
        <v>10000155</v>
      </c>
    </row>
    <row r="157" spans="14:16" x14ac:dyDescent="0.2">
      <c r="N157" s="422" t="s">
        <v>648</v>
      </c>
      <c r="O157" s="423" t="s">
        <v>654</v>
      </c>
      <c r="P157" s="424">
        <v>10000145</v>
      </c>
    </row>
    <row r="158" spans="14:16" x14ac:dyDescent="0.2">
      <c r="N158" s="422" t="s">
        <v>648</v>
      </c>
      <c r="O158" s="423" t="s">
        <v>661</v>
      </c>
      <c r="P158" s="424">
        <v>10000147</v>
      </c>
    </row>
    <row r="159" spans="14:16" x14ac:dyDescent="0.2">
      <c r="N159" s="422" t="s">
        <v>648</v>
      </c>
      <c r="O159" s="423" t="s">
        <v>666</v>
      </c>
      <c r="P159" s="424">
        <v>10000157</v>
      </c>
    </row>
    <row r="160" spans="14:16" x14ac:dyDescent="0.2">
      <c r="N160" s="422" t="s">
        <v>648</v>
      </c>
      <c r="O160" s="423" t="s">
        <v>667</v>
      </c>
      <c r="P160" s="424">
        <v>90000021</v>
      </c>
    </row>
    <row r="161" spans="14:16" x14ac:dyDescent="0.2">
      <c r="N161" s="422" t="s">
        <v>648</v>
      </c>
      <c r="O161" s="423" t="s">
        <v>671</v>
      </c>
      <c r="P161" s="424">
        <v>10000146</v>
      </c>
    </row>
    <row r="162" spans="14:16" x14ac:dyDescent="0.2">
      <c r="N162" s="422" t="s">
        <v>648</v>
      </c>
      <c r="O162" s="423" t="s">
        <v>672</v>
      </c>
      <c r="P162" s="424">
        <v>90000019</v>
      </c>
    </row>
    <row r="163" spans="14:16" x14ac:dyDescent="0.2">
      <c r="N163" s="422" t="s">
        <v>648</v>
      </c>
      <c r="O163" s="423" t="s">
        <v>673</v>
      </c>
      <c r="P163" s="424">
        <v>90000020</v>
      </c>
    </row>
    <row r="164" spans="14:16" x14ac:dyDescent="0.2">
      <c r="N164" s="422" t="s">
        <v>648</v>
      </c>
      <c r="O164" s="423" t="s">
        <v>675</v>
      </c>
      <c r="P164" s="424">
        <v>10000154</v>
      </c>
    </row>
    <row r="165" spans="14:16" x14ac:dyDescent="0.2">
      <c r="N165" s="422" t="s">
        <v>648</v>
      </c>
      <c r="O165" s="423" t="s">
        <v>676</v>
      </c>
      <c r="P165" s="424">
        <v>10000158</v>
      </c>
    </row>
    <row r="166" spans="14:16" x14ac:dyDescent="0.2">
      <c r="N166" s="422" t="s">
        <v>648</v>
      </c>
      <c r="O166" s="423" t="s">
        <v>704</v>
      </c>
      <c r="P166" s="424">
        <v>10000142</v>
      </c>
    </row>
    <row r="167" spans="14:16" x14ac:dyDescent="0.2">
      <c r="N167" s="422" t="s">
        <v>648</v>
      </c>
      <c r="O167" s="423" t="s">
        <v>706</v>
      </c>
      <c r="P167" s="424">
        <v>10000152</v>
      </c>
    </row>
    <row r="168" spans="14:16" x14ac:dyDescent="0.2">
      <c r="N168" s="422" t="s">
        <v>648</v>
      </c>
      <c r="O168" s="423" t="s">
        <v>707</v>
      </c>
      <c r="P168" s="424">
        <v>10000156</v>
      </c>
    </row>
    <row r="169" spans="14:16" x14ac:dyDescent="0.2">
      <c r="N169" s="422" t="s">
        <v>648</v>
      </c>
      <c r="O169" s="423" t="s">
        <v>757</v>
      </c>
      <c r="P169" s="424">
        <v>10000175</v>
      </c>
    </row>
    <row r="170" spans="14:16" x14ac:dyDescent="0.2">
      <c r="N170" s="422" t="s">
        <v>648</v>
      </c>
      <c r="O170" s="423" t="s">
        <v>758</v>
      </c>
      <c r="P170" s="424">
        <v>10000148</v>
      </c>
    </row>
    <row r="171" spans="14:16" x14ac:dyDescent="0.2">
      <c r="N171" s="422" t="s">
        <v>648</v>
      </c>
      <c r="O171" s="423" t="s">
        <v>770</v>
      </c>
      <c r="P171" s="424">
        <v>10000151</v>
      </c>
    </row>
    <row r="172" spans="14:16" x14ac:dyDescent="0.2">
      <c r="N172" s="422" t="s">
        <v>648</v>
      </c>
      <c r="O172" s="423" t="s">
        <v>771</v>
      </c>
      <c r="P172" s="424">
        <v>10000150</v>
      </c>
    </row>
    <row r="173" spans="14:16" x14ac:dyDescent="0.2">
      <c r="N173" s="422" t="s">
        <v>648</v>
      </c>
      <c r="O173" s="423" t="s">
        <v>778</v>
      </c>
      <c r="P173" s="424">
        <v>10000176</v>
      </c>
    </row>
    <row r="174" spans="14:16" x14ac:dyDescent="0.2">
      <c r="N174" s="422" t="s">
        <v>648</v>
      </c>
      <c r="O174" s="423" t="s">
        <v>720</v>
      </c>
      <c r="P174" s="424">
        <v>10000153</v>
      </c>
    </row>
    <row r="175" spans="14:16" x14ac:dyDescent="0.2">
      <c r="N175" s="422" t="s">
        <v>648</v>
      </c>
      <c r="O175" s="423" t="s">
        <v>801</v>
      </c>
      <c r="P175" s="424">
        <v>10000149</v>
      </c>
    </row>
    <row r="176" spans="14:16" x14ac:dyDescent="0.2">
      <c r="N176" s="422" t="s">
        <v>648</v>
      </c>
      <c r="O176" s="423" t="s">
        <v>1199</v>
      </c>
      <c r="P176" s="424">
        <v>90000029</v>
      </c>
    </row>
    <row r="177" spans="14:16" ht="13.8" thickBot="1" x14ac:dyDescent="0.25">
      <c r="N177" s="434" t="s">
        <v>648</v>
      </c>
      <c r="O177" s="435" t="s">
        <v>803</v>
      </c>
      <c r="P177" s="436">
        <v>10000144</v>
      </c>
    </row>
    <row r="178" spans="14:16" ht="13.8" thickBot="1" x14ac:dyDescent="0.25">
      <c r="N178" s="486" t="s">
        <v>85</v>
      </c>
      <c r="O178" s="487" t="s">
        <v>85</v>
      </c>
      <c r="P178" s="488" t="s">
        <v>1078</v>
      </c>
    </row>
  </sheetData>
  <mergeCells count="111">
    <mergeCell ref="A52:B52"/>
    <mergeCell ref="D43:E43"/>
    <mergeCell ref="D44:E44"/>
    <mergeCell ref="A47:B47"/>
    <mergeCell ref="C47:E47"/>
    <mergeCell ref="A46:B46"/>
    <mergeCell ref="A43:A44"/>
    <mergeCell ref="A45:B45"/>
    <mergeCell ref="D46:E46"/>
    <mergeCell ref="A50:B50"/>
    <mergeCell ref="C45:E45"/>
    <mergeCell ref="A51:B51"/>
    <mergeCell ref="C41:E41"/>
    <mergeCell ref="C42:D42"/>
    <mergeCell ref="A41:A42"/>
    <mergeCell ref="C39:D39"/>
    <mergeCell ref="C7:E7"/>
    <mergeCell ref="C8:E8"/>
    <mergeCell ref="C9:E9"/>
    <mergeCell ref="A21:A25"/>
    <mergeCell ref="A26:B26"/>
    <mergeCell ref="C29:D29"/>
    <mergeCell ref="C30:E30"/>
    <mergeCell ref="A28:B28"/>
    <mergeCell ref="C38:E38"/>
    <mergeCell ref="A32:B32"/>
    <mergeCell ref="A33:B33"/>
    <mergeCell ref="A36:A39"/>
    <mergeCell ref="A34:B34"/>
    <mergeCell ref="A29:B29"/>
    <mergeCell ref="A30:B30"/>
    <mergeCell ref="A31:B31"/>
    <mergeCell ref="A12:B12"/>
    <mergeCell ref="A18:B18"/>
    <mergeCell ref="A19:B19"/>
    <mergeCell ref="A20:B20"/>
    <mergeCell ref="A5:B5"/>
    <mergeCell ref="A6:B6"/>
    <mergeCell ref="A7:B7"/>
    <mergeCell ref="A8:B8"/>
    <mergeCell ref="A9:B9"/>
    <mergeCell ref="A10:B10"/>
    <mergeCell ref="A13:B13"/>
    <mergeCell ref="A14:B14"/>
    <mergeCell ref="A15:B15"/>
    <mergeCell ref="A27:B27"/>
    <mergeCell ref="A16:B16"/>
    <mergeCell ref="A17:B17"/>
    <mergeCell ref="H15:J15"/>
    <mergeCell ref="C17:E17"/>
    <mergeCell ref="C16:E16"/>
    <mergeCell ref="H13:J13"/>
    <mergeCell ref="H17:J17"/>
    <mergeCell ref="H20:J20"/>
    <mergeCell ref="C23:D23"/>
    <mergeCell ref="H21:J21"/>
    <mergeCell ref="H26:J26"/>
    <mergeCell ref="C19:D19"/>
    <mergeCell ref="H22:J22"/>
    <mergeCell ref="H23:J23"/>
    <mergeCell ref="C20:D20"/>
    <mergeCell ref="C22:D22"/>
    <mergeCell ref="C21:D21"/>
    <mergeCell ref="H19:J19"/>
    <mergeCell ref="C24:D24"/>
    <mergeCell ref="C25:D25"/>
    <mergeCell ref="C26:E26"/>
    <mergeCell ref="A1:B1"/>
    <mergeCell ref="A2:B2"/>
    <mergeCell ref="A3:B3"/>
    <mergeCell ref="A4:B4"/>
    <mergeCell ref="G1:J1"/>
    <mergeCell ref="C2:E2"/>
    <mergeCell ref="C3:E3"/>
    <mergeCell ref="C4:E4"/>
    <mergeCell ref="C1:D1"/>
    <mergeCell ref="G2:J4"/>
    <mergeCell ref="C5:E5"/>
    <mergeCell ref="H10:I10"/>
    <mergeCell ref="C11:E11"/>
    <mergeCell ref="C15:E15"/>
    <mergeCell ref="C14:E14"/>
    <mergeCell ref="H11:J11"/>
    <mergeCell ref="H12:J12"/>
    <mergeCell ref="C12:D12"/>
    <mergeCell ref="C18:E18"/>
    <mergeCell ref="C13:E13"/>
    <mergeCell ref="H6:I6"/>
    <mergeCell ref="H7:I7"/>
    <mergeCell ref="H8:I8"/>
    <mergeCell ref="H9:I9"/>
    <mergeCell ref="H16:J16"/>
    <mergeCell ref="H18:J18"/>
    <mergeCell ref="C10:E10"/>
    <mergeCell ref="H39:I39"/>
    <mergeCell ref="C34:E34"/>
    <mergeCell ref="C28:D28"/>
    <mergeCell ref="H29:I29"/>
    <mergeCell ref="H27:J27"/>
    <mergeCell ref="C32:E32"/>
    <mergeCell ref="C33:E33"/>
    <mergeCell ref="H36:I36"/>
    <mergeCell ref="C31:E31"/>
    <mergeCell ref="H30:I30"/>
    <mergeCell ref="I33:J33"/>
    <mergeCell ref="H31:I31"/>
    <mergeCell ref="H32:J32"/>
    <mergeCell ref="H28:I28"/>
    <mergeCell ref="C27:E27"/>
    <mergeCell ref="C36:E36"/>
    <mergeCell ref="C37:E37"/>
  </mergeCells>
  <phoneticPr fontId="2"/>
  <dataValidations xWindow="820" yWindow="721" count="36">
    <dataValidation type="whole" allowBlank="1" showInputMessage="1" showErrorMessage="1" sqref="C32:E32 C12" xr:uid="{A0C03D53-1900-49A9-A8F7-B5C0A87AFAC7}">
      <formula1>1</formula1>
      <formula2>10000</formula2>
    </dataValidation>
    <dataValidation allowBlank="1" showInputMessage="1" showErrorMessage="1" sqref="H13:J13 H39:I39 I33:J33 H36:I36 F4 J37 H6:I10 J34 C36:F36 C19:D25 H17:J17 H28:I31 H19:J19 H15:J15 D43:E44 C28:D29 C16:E17 C2:E4 C45:E45 C37:E39 C42:E42 D46:E46 C8:E11 H44" xr:uid="{00000000-0002-0000-0200-000001000000}"/>
    <dataValidation type="list" allowBlank="1" showInputMessage="1" showErrorMessage="1" sqref="C41:E41" xr:uid="{B52E2026-149C-42D7-9B1D-78105A7AEA97}">
      <formula1>$S$71:$S$76</formula1>
    </dataValidation>
    <dataValidation type="list" allowBlank="1" showInputMessage="1" showErrorMessage="1" sqref="H18:J18 H32:J32 H33 C43:C44 C31:E31" xr:uid="{00000000-0002-0000-0200-000005000000}">
      <formula1>$S$51:$S$52</formula1>
    </dataValidation>
    <dataValidation type="list" allowBlank="1" showInputMessage="1" showErrorMessage="1" sqref="C47:E47" xr:uid="{81543A81-010D-4795-B137-D28B5D1F132F}">
      <formula1>$T$106:$T$109</formula1>
    </dataValidation>
    <dataValidation type="custom" showInputMessage="1" showErrorMessage="1" sqref="F19:F25 E19:E24" xr:uid="{00000000-0002-0000-0200-000007000000}">
      <formula1>"ｍ"</formula1>
    </dataValidation>
    <dataValidation type="list" allowBlank="1" showInputMessage="1" showErrorMessage="1" sqref="C26:E26" xr:uid="{4E357601-54D2-400B-87AC-CF72801BA3A9}">
      <formula1>$S$43:$S$44</formula1>
    </dataValidation>
    <dataValidation type="list" allowBlank="1" showInputMessage="1" showErrorMessage="1" errorTitle="西暦の入力" error="選択入力でお願いします。" sqref="C6" xr:uid="{4AD88DD2-AF5E-47D9-B342-2B2218C188F6}">
      <formula1>$T$74:$T$105</formula1>
    </dataValidation>
    <dataValidation type="list" allowBlank="1" showInputMessage="1" showErrorMessage="1" errorTitle="月の入力" error="選択入力でお願いします。" sqref="D6" xr:uid="{EFD4A855-615C-4E03-AC46-8E867F620328}">
      <formula1>$U$1:$U$12</formula1>
    </dataValidation>
    <dataValidation type="list" allowBlank="1" showInputMessage="1" showErrorMessage="1" errorTitle="日にちの入力" error="選択入力でお願いします。" sqref="E6" xr:uid="{D2BE6C08-44A2-4A47-BE2C-0875979F53B4}">
      <formula1>$U$13:$U$43</formula1>
    </dataValidation>
    <dataValidation type="whole" allowBlank="1" showInputMessage="1" showErrorMessage="1" sqref="F2" xr:uid="{00000000-0002-0000-0200-00000D000000}">
      <formula1>0</formula1>
      <formula2>1000</formula2>
    </dataValidation>
    <dataValidation type="whole" allowBlank="1" showInputMessage="1" showErrorMessage="1" sqref="E1:F1 C1" xr:uid="{00000000-0002-0000-0200-00000E000000}">
      <formula1>0</formula1>
      <formula2>999</formula2>
    </dataValidation>
    <dataValidation operator="greaterThanOrEqual" allowBlank="1" showInputMessage="1" showErrorMessage="1" sqref="F3" xr:uid="{00000000-0002-0000-0200-00000F000000}"/>
    <dataValidation type="decimal" allowBlank="1" showInputMessage="1" showErrorMessage="1" sqref="F41" xr:uid="{00000000-0002-0000-0200-000010000000}">
      <formula1>0</formula1>
      <formula2>10000</formula2>
    </dataValidation>
    <dataValidation showInputMessage="1" showErrorMessage="1" sqref="J6:J10 J28:J31 J36 J39" xr:uid="{E984BACC-9A23-4736-9020-68227B18E687}"/>
    <dataValidation type="list" allowBlank="1" showInputMessage="1" showErrorMessage="1" sqref="C5" xr:uid="{4BB6601E-DA1A-4AA5-AF74-AF207297CF88}">
      <formula1>$S$1:$S$11</formula1>
    </dataValidation>
    <dataValidation type="list" allowBlank="1" showInputMessage="1" showErrorMessage="1" sqref="C18" xr:uid="{728F5059-C3EB-4E0B-B271-1AACB9897281}">
      <formula1>$S$36:$S$42</formula1>
    </dataValidation>
    <dataValidation type="list" allowBlank="1" showInputMessage="1" showErrorMessage="1" sqref="C27:E27" xr:uid="{AB440471-4308-4BAD-BE4F-AE5EE11EB956}">
      <formula1>$S$45:$S$46</formula1>
    </dataValidation>
    <dataValidation type="list" allowBlank="1" showInputMessage="1" showErrorMessage="1" sqref="H20:J20" xr:uid="{339C9E5D-2BA2-4339-8828-C196285932FC}">
      <formula1>$S$77:$S$83</formula1>
    </dataValidation>
    <dataValidation type="list" allowBlank="1" showInputMessage="1" showErrorMessage="1" sqref="H34 H37" xr:uid="{E19418FA-46AD-4E3C-98C1-3787B327AF38}">
      <formula1>$U$102:$U$105</formula1>
    </dataValidation>
    <dataValidation type="list" allowBlank="1" showInputMessage="1" showErrorMessage="1" sqref="H43" xr:uid="{2DC75B33-047E-4ACD-A2E1-E79ADE7936F6}">
      <formula1>$S$63:$S$66</formula1>
    </dataValidation>
    <dataValidation type="list" allowBlank="1" showInputMessage="1" showErrorMessage="1" sqref="C13:E13" xr:uid="{68C1C7BA-A5B1-46D6-A8C1-ECF137EC7A53}">
      <formula1>$T$1:$T$105</formula1>
    </dataValidation>
    <dataValidation type="list" allowBlank="1" showInputMessage="1" showErrorMessage="1" sqref="C30" xr:uid="{2CEA5901-4B3F-48A7-A2BF-6924AE0E1E82}">
      <formula1>$S$47:$S$50</formula1>
    </dataValidation>
    <dataValidation type="list" allowBlank="1" showInputMessage="1" showErrorMessage="1" sqref="C15:E15" xr:uid="{90EEF7D2-B6F6-404E-9BD5-8955B4043A4F}">
      <formula1>$S$27:$S$35</formula1>
    </dataValidation>
    <dataValidation type="list" allowBlank="1" showInputMessage="1" showErrorMessage="1" sqref="C14:E14" xr:uid="{9BC531E2-F3F3-49D0-BC85-077AC4654068}">
      <formula1>$S$12:$S$26</formula1>
    </dataValidation>
    <dataValidation type="list" allowBlank="1" showInputMessage="1" showErrorMessage="1" sqref="C33:E33" xr:uid="{E420ED81-0601-4522-9C14-4CD3FFFB12B6}">
      <formula1>$S$53:$S$59</formula1>
    </dataValidation>
    <dataValidation type="list" allowBlank="1" showInputMessage="1" showErrorMessage="1" sqref="C34:E34" xr:uid="{CFCD67D6-3861-4EE6-B53D-54FAC22D462B}">
      <formula1>$S$60:$S$62</formula1>
    </dataValidation>
    <dataValidation type="list" errorStyle="information" allowBlank="1" showInputMessage="1" showErrorMessage="1" errorTitle="岐阜県トンネルID入力" error="岐阜県トンネルIDをを直接入力します。" sqref="H42" xr:uid="{63347020-C8B5-410D-9131-FAC4661B308B}">
      <formula1>$P$2:$P$178</formula1>
    </dataValidation>
    <dataValidation type="list" allowBlank="1" showInputMessage="1" sqref="H26:J27 H11:J12 H16:J16 C46" xr:uid="{BEAE613C-D657-4DE1-B0E2-760D61C643D3}">
      <formula1>$S$51:$S$52</formula1>
    </dataValidation>
    <dataValidation type="list" errorStyle="information" allowBlank="1" showInputMessage="1" errorTitle="補助工法の入力②" error="補助工法データを直接入力しますか。" sqref="I24" xr:uid="{E9B648DC-F864-4182-992E-8F1D90675C7D}">
      <formula1>$S$101:$S$117</formula1>
    </dataValidation>
    <dataValidation type="list" errorStyle="information" allowBlank="1" showInputMessage="1" errorTitle="補助工法の入力①" error="補助工法データを直接入力しますか。" sqref="H24" xr:uid="{9B8A7517-0A26-4CB2-84D5-DD34E61FDCEA}">
      <formula1>$S$101:$S$117</formula1>
    </dataValidation>
    <dataValidation type="list" errorStyle="information" allowBlank="1" showInputMessage="1" errorTitle="補助工法の入力③" error="補助工法データを直接入力しますか。" sqref="J24" xr:uid="{7B6CC981-79F4-4BA0-B6E7-965BE5ED42CA}">
      <formula1>$S$101:$S$117</formula1>
    </dataValidation>
    <dataValidation type="list" allowBlank="1" showInputMessage="1" sqref="H23:J23" xr:uid="{C79AF524-58B7-4E98-8F58-F90413D43657}">
      <formula1>$S$96:$S$100</formula1>
    </dataValidation>
    <dataValidation type="list" allowBlank="1" showInputMessage="1" sqref="H22:J22" xr:uid="{E50DA7ED-7EA7-45C7-B6B1-1E58555985EB}">
      <formula1>$S$89:$S$95</formula1>
    </dataValidation>
    <dataValidation type="list" allowBlank="1" showInputMessage="1" sqref="H21:J21" xr:uid="{3F1E0D34-11AB-42F3-9E78-C4FF1680A25D}">
      <formula1>$S$84:$S$88</formula1>
    </dataValidation>
    <dataValidation allowBlank="1" showInputMessage="1" showErrorMessage="1" prompt="10進数で小数点以下５桁まで記入する。_x000a_(例)135.12345" sqref="J42:J45" xr:uid="{1391D371-7AEA-4C04-BC46-15FDC12421FB}"/>
  </dataValidations>
  <pageMargins left="0.74803149606299213" right="0.74803149606299213" top="0.98425196850393704" bottom="0.98425196850393704" header="0.51181102362204722" footer="0.51181102362204722"/>
  <pageSetup paperSize="9" scale="65" fitToHeight="0" orientation="landscape"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1"/>
  </sheetPr>
  <dimension ref="A1:DT108"/>
  <sheetViews>
    <sheetView view="pageBreakPreview" zoomScale="70" zoomScaleNormal="40" zoomScaleSheetLayoutView="70" workbookViewId="0">
      <selection activeCell="DZ5" sqref="DZ5"/>
    </sheetView>
  </sheetViews>
  <sheetFormatPr defaultColWidth="9" defaultRowHeight="13.2" x14ac:dyDescent="0.2"/>
  <cols>
    <col min="1" max="78" width="1.6640625" style="13" customWidth="1"/>
    <col min="79" max="83" width="1.77734375" style="13" customWidth="1"/>
    <col min="84" max="129" width="1.6640625" style="13" customWidth="1"/>
    <col min="130" max="16384" width="9" style="13"/>
  </cols>
  <sheetData>
    <row r="1" spans="1:124" ht="18" customHeight="1" x14ac:dyDescent="0.2">
      <c r="A1" s="1036" t="s">
        <v>427</v>
      </c>
      <c r="B1" s="1036"/>
      <c r="C1" s="1036"/>
      <c r="D1" s="1036"/>
      <c r="E1" s="1036"/>
      <c r="F1" s="1036"/>
      <c r="G1" s="1036"/>
      <c r="H1" s="1036"/>
      <c r="I1" s="1036"/>
      <c r="J1" s="1036"/>
      <c r="K1" s="1036"/>
      <c r="L1" s="1036"/>
      <c r="M1" s="1036"/>
      <c r="N1" s="1036"/>
      <c r="O1" s="1036"/>
      <c r="P1" s="1036"/>
      <c r="Q1" s="1036"/>
      <c r="R1" s="1036"/>
      <c r="S1" s="1036"/>
      <c r="T1" s="1036"/>
      <c r="U1" s="1036"/>
      <c r="V1" s="1036"/>
      <c r="W1" s="1036"/>
      <c r="X1" s="1036"/>
      <c r="Y1" s="1036"/>
      <c r="Z1" s="1036"/>
      <c r="AA1" s="1036"/>
      <c r="AB1" s="1036"/>
      <c r="AC1" s="1036"/>
      <c r="AD1" s="1036"/>
      <c r="AE1" s="1036"/>
      <c r="AF1" s="1036"/>
      <c r="AG1" s="1036"/>
      <c r="AH1" s="1036"/>
      <c r="AI1" s="1036"/>
      <c r="AJ1" s="1036"/>
      <c r="AK1" s="1036"/>
      <c r="AL1" s="1036"/>
      <c r="AM1" s="1036"/>
      <c r="AN1" s="1036"/>
      <c r="AO1" s="1036"/>
      <c r="AP1" s="1036"/>
      <c r="AQ1" s="1036"/>
      <c r="AR1" s="1036"/>
      <c r="AS1" s="1036"/>
      <c r="AT1" s="1036"/>
      <c r="AU1" s="1036"/>
      <c r="AV1" s="1036"/>
      <c r="AW1" s="1036"/>
      <c r="AX1" s="1036"/>
      <c r="AY1" s="1036"/>
      <c r="AZ1" s="1036"/>
      <c r="BA1" s="1036"/>
      <c r="BB1" s="1036"/>
      <c r="BC1" s="1036"/>
      <c r="BD1" s="1036"/>
      <c r="BE1" s="1036"/>
      <c r="BF1" s="1036"/>
      <c r="BG1" s="1036"/>
      <c r="BH1" s="1036"/>
      <c r="BI1" s="1036"/>
      <c r="BJ1" s="1036"/>
      <c r="BK1" s="1036"/>
      <c r="BL1" s="1036"/>
      <c r="BM1" s="1036"/>
      <c r="BN1" s="1036"/>
      <c r="BO1" s="1036"/>
      <c r="BP1" s="1036"/>
      <c r="BQ1" s="1036"/>
      <c r="BR1" s="1036"/>
      <c r="BS1" s="1036"/>
      <c r="BT1" s="1036"/>
      <c r="BU1" s="1036"/>
      <c r="BV1" s="1036"/>
      <c r="BW1" s="1036"/>
      <c r="BX1" s="1036"/>
      <c r="BY1" s="1036"/>
      <c r="BZ1" s="1036"/>
      <c r="CA1" s="1036"/>
      <c r="CB1" s="1036"/>
      <c r="CC1" s="1036"/>
      <c r="CD1" s="1036"/>
      <c r="CE1" s="1036"/>
      <c r="CF1" s="1036"/>
      <c r="CG1" s="1036"/>
      <c r="CH1" s="1036"/>
      <c r="CI1" s="1036"/>
      <c r="CJ1" s="1036"/>
      <c r="CK1" s="1036"/>
      <c r="CL1" s="1036"/>
      <c r="CM1" s="1036"/>
      <c r="CN1" s="1036"/>
      <c r="CO1" s="1036"/>
      <c r="CP1" s="1036"/>
      <c r="CQ1" s="1036"/>
      <c r="CR1" s="1036"/>
      <c r="CS1" s="1036"/>
      <c r="CT1" s="1036"/>
      <c r="CU1" s="1036"/>
      <c r="CV1" s="1036"/>
      <c r="CW1" s="1036"/>
      <c r="CX1" s="1036"/>
      <c r="CY1" s="1030" t="str">
        <f>IF(台帳ｼｰﾄ!C5="","－",+台帳ｼｰﾄ!C5)</f>
        <v>－</v>
      </c>
      <c r="CZ1" s="1030"/>
      <c r="DA1" s="1030"/>
      <c r="DB1" s="1030"/>
      <c r="DC1" s="1030"/>
      <c r="DD1" s="1030"/>
      <c r="DE1" s="1030"/>
      <c r="DF1" s="1030"/>
      <c r="DG1" s="1030"/>
      <c r="DH1" s="1030"/>
      <c r="DI1" s="1030"/>
      <c r="DJ1" s="1030"/>
      <c r="DK1" s="1030"/>
      <c r="DL1" s="1030"/>
      <c r="DM1" s="1030"/>
      <c r="DN1" s="1030"/>
      <c r="DO1" s="1030"/>
      <c r="DP1" s="1030"/>
      <c r="DQ1" s="1030"/>
      <c r="DR1" s="1030"/>
      <c r="DS1" s="1030"/>
      <c r="DT1" s="1030"/>
    </row>
    <row r="2" spans="1:124" ht="18" customHeight="1" x14ac:dyDescent="0.2">
      <c r="A2" s="1036"/>
      <c r="B2" s="1036"/>
      <c r="C2" s="1036"/>
      <c r="D2" s="1036"/>
      <c r="E2" s="1036"/>
      <c r="F2" s="1036"/>
      <c r="G2" s="1036"/>
      <c r="H2" s="1036"/>
      <c r="I2" s="1036"/>
      <c r="J2" s="1036"/>
      <c r="K2" s="1036"/>
      <c r="L2" s="1036"/>
      <c r="M2" s="1036"/>
      <c r="N2" s="1036"/>
      <c r="O2" s="1036"/>
      <c r="P2" s="1036"/>
      <c r="Q2" s="1036"/>
      <c r="R2" s="1036"/>
      <c r="S2" s="1036"/>
      <c r="T2" s="1036"/>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c r="AT2" s="1036"/>
      <c r="AU2" s="1036"/>
      <c r="AV2" s="1036"/>
      <c r="AW2" s="1036"/>
      <c r="AX2" s="1036"/>
      <c r="AY2" s="1036"/>
      <c r="AZ2" s="1036"/>
      <c r="BA2" s="1036"/>
      <c r="BB2" s="1036"/>
      <c r="BC2" s="1036"/>
      <c r="BD2" s="1036"/>
      <c r="BE2" s="1036"/>
      <c r="BF2" s="1036"/>
      <c r="BG2" s="1036"/>
      <c r="BH2" s="1036"/>
      <c r="BI2" s="1036"/>
      <c r="BJ2" s="1036"/>
      <c r="BK2" s="1036"/>
      <c r="BL2" s="1036"/>
      <c r="BM2" s="1036"/>
      <c r="BN2" s="1036"/>
      <c r="BO2" s="1036"/>
      <c r="BP2" s="1036"/>
      <c r="BQ2" s="1036"/>
      <c r="BR2" s="1036"/>
      <c r="BS2" s="1036"/>
      <c r="BT2" s="1036"/>
      <c r="BU2" s="1036"/>
      <c r="BV2" s="1036"/>
      <c r="BW2" s="1036"/>
      <c r="BX2" s="1036"/>
      <c r="BY2" s="1036"/>
      <c r="BZ2" s="1036"/>
      <c r="CA2" s="1036"/>
      <c r="CB2" s="1036"/>
      <c r="CC2" s="1036"/>
      <c r="CD2" s="1036"/>
      <c r="CE2" s="1036"/>
      <c r="CF2" s="1036"/>
      <c r="CG2" s="1036"/>
      <c r="CH2" s="1036"/>
      <c r="CI2" s="1036"/>
      <c r="CJ2" s="1036"/>
      <c r="CK2" s="1036"/>
      <c r="CL2" s="1036"/>
      <c r="CM2" s="1036"/>
      <c r="CN2" s="1036"/>
      <c r="CO2" s="1036"/>
      <c r="CP2" s="1036"/>
      <c r="CQ2" s="1036"/>
      <c r="CR2" s="1036"/>
      <c r="CS2" s="1036"/>
      <c r="CT2" s="1036"/>
      <c r="CU2" s="1036"/>
      <c r="CV2" s="1036"/>
      <c r="CW2" s="1036"/>
      <c r="CX2" s="1036"/>
      <c r="CY2" s="1030" t="str">
        <f>IF(台帳ｼｰﾄ!C6="","作成年月日：－","作成年月日："&amp;台帳ｼｰﾄ!C6&amp;台帳ｼｰﾄ!D6&amp;台帳ｼｰﾄ!E6)</f>
        <v>作成年月日：－</v>
      </c>
      <c r="CZ2" s="1030"/>
      <c r="DA2" s="1030"/>
      <c r="DB2" s="1030"/>
      <c r="DC2" s="1030"/>
      <c r="DD2" s="1030"/>
      <c r="DE2" s="1030"/>
      <c r="DF2" s="1030"/>
      <c r="DG2" s="1030"/>
      <c r="DH2" s="1030"/>
      <c r="DI2" s="1030"/>
      <c r="DJ2" s="1030"/>
      <c r="DK2" s="1030"/>
      <c r="DL2" s="1030"/>
      <c r="DM2" s="1030"/>
      <c r="DN2" s="1030"/>
      <c r="DO2" s="1030"/>
      <c r="DP2" s="1030"/>
      <c r="DQ2" s="1030"/>
      <c r="DR2" s="1030"/>
      <c r="DS2" s="1030"/>
      <c r="DT2" s="1030"/>
    </row>
    <row r="3" spans="1:124" ht="6" customHeight="1" x14ac:dyDescent="0.2">
      <c r="A3" s="66"/>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511"/>
      <c r="BL3" s="511"/>
      <c r="BM3" s="512"/>
      <c r="BN3" s="512"/>
      <c r="BO3" s="512"/>
      <c r="BP3" s="512"/>
      <c r="BQ3" s="512"/>
      <c r="BR3" s="512"/>
      <c r="BS3" s="512"/>
      <c r="BT3" s="512"/>
      <c r="BU3" s="512"/>
      <c r="BV3" s="513"/>
      <c r="BW3" s="513"/>
      <c r="BX3" s="513"/>
      <c r="BY3" s="513"/>
      <c r="BZ3" s="513"/>
      <c r="CA3" s="513"/>
      <c r="CB3" s="513"/>
      <c r="CC3" s="513"/>
      <c r="CD3" s="513"/>
      <c r="CE3" s="513"/>
      <c r="CF3" s="513"/>
      <c r="CG3" s="513"/>
      <c r="CH3" s="513"/>
      <c r="CI3" s="513"/>
      <c r="CJ3" s="513"/>
      <c r="CK3" s="513"/>
      <c r="CL3" s="513"/>
      <c r="CM3" s="513"/>
      <c r="CN3" s="513"/>
      <c r="CO3" s="513"/>
      <c r="CP3" s="511"/>
      <c r="CQ3" s="511"/>
      <c r="CR3" s="511"/>
      <c r="CS3" s="511"/>
      <c r="CT3" s="512"/>
      <c r="CU3" s="512"/>
      <c r="CV3" s="512"/>
      <c r="CW3" s="512"/>
      <c r="CX3" s="512"/>
      <c r="CY3" s="512"/>
      <c r="CZ3" s="512"/>
      <c r="DA3" s="512"/>
      <c r="DB3" s="512"/>
      <c r="DC3" s="512"/>
      <c r="DD3" s="513"/>
      <c r="DE3" s="513"/>
      <c r="DF3" s="513"/>
      <c r="DG3" s="513"/>
      <c r="DH3" s="513"/>
      <c r="DI3" s="513"/>
      <c r="DJ3" s="513"/>
      <c r="DK3" s="513"/>
      <c r="DL3" s="513"/>
      <c r="DM3" s="513"/>
      <c r="DN3" s="513"/>
      <c r="DO3" s="513"/>
      <c r="DP3" s="513"/>
      <c r="DQ3" s="513"/>
      <c r="DR3" s="513"/>
      <c r="DS3" s="513"/>
      <c r="DT3" s="513"/>
    </row>
    <row r="4" spans="1:124" ht="20.25" customHeight="1" x14ac:dyDescent="0.2">
      <c r="A4" s="982" t="s">
        <v>94</v>
      </c>
      <c r="B4" s="943"/>
      <c r="C4" s="943"/>
      <c r="D4" s="943"/>
      <c r="E4" s="943"/>
      <c r="F4" s="943"/>
      <c r="G4" s="943"/>
      <c r="H4" s="943"/>
      <c r="I4" s="943"/>
      <c r="J4" s="943"/>
      <c r="K4" s="943"/>
      <c r="L4" s="943"/>
      <c r="M4" s="850" t="str">
        <f>IF(台帳ｼｰﾄ!C7="","",台帳ｼｰﾄ!C7)</f>
        <v/>
      </c>
      <c r="N4" s="851"/>
      <c r="O4" s="851"/>
      <c r="P4" s="851"/>
      <c r="Q4" s="851"/>
      <c r="R4" s="851"/>
      <c r="S4" s="851"/>
      <c r="T4" s="851"/>
      <c r="U4" s="851"/>
      <c r="V4" s="851"/>
      <c r="W4" s="851"/>
      <c r="X4" s="851"/>
      <c r="Y4" s="851"/>
      <c r="Z4" s="851"/>
      <c r="AA4" s="851"/>
      <c r="AB4" s="851"/>
      <c r="AC4" s="851"/>
      <c r="AD4" s="851"/>
      <c r="AE4" s="851"/>
      <c r="AF4" s="70" t="s">
        <v>69</v>
      </c>
      <c r="AG4" s="851" t="str">
        <f>IF(台帳ｼｰﾄ!C8="","－",台帳ｼｰﾄ!C8)</f>
        <v>－</v>
      </c>
      <c r="AH4" s="851"/>
      <c r="AI4" s="851"/>
      <c r="AJ4" s="851"/>
      <c r="AK4" s="851"/>
      <c r="AL4" s="851"/>
      <c r="AM4" s="851"/>
      <c r="AN4" s="851"/>
      <c r="AO4" s="851"/>
      <c r="AP4" s="851"/>
      <c r="AQ4" s="70" t="s">
        <v>68</v>
      </c>
      <c r="AR4" s="850" t="s">
        <v>70</v>
      </c>
      <c r="AS4" s="851"/>
      <c r="AT4" s="851"/>
      <c r="AU4" s="851"/>
      <c r="AV4" s="851"/>
      <c r="AW4" s="851" t="str">
        <f>IF(台帳ｼｰﾄ!H42="","",台帳ｼｰﾄ!H42)</f>
        <v/>
      </c>
      <c r="AX4" s="851"/>
      <c r="AY4" s="851"/>
      <c r="AZ4" s="851"/>
      <c r="BA4" s="851"/>
      <c r="BB4" s="851"/>
      <c r="BC4" s="851"/>
      <c r="BD4" s="851"/>
      <c r="BE4" s="851"/>
      <c r="BF4" s="851"/>
      <c r="BG4" s="851"/>
      <c r="BH4" s="851"/>
      <c r="BI4" s="851"/>
      <c r="BJ4" s="1037"/>
      <c r="BK4" s="983" t="s">
        <v>291</v>
      </c>
      <c r="BL4" s="984"/>
      <c r="BM4" s="943" t="s">
        <v>292</v>
      </c>
      <c r="BN4" s="943"/>
      <c r="BO4" s="943"/>
      <c r="BP4" s="943"/>
      <c r="BQ4" s="943"/>
      <c r="BR4" s="943"/>
      <c r="BS4" s="943"/>
      <c r="BT4" s="943"/>
      <c r="BU4" s="943"/>
      <c r="BV4" s="943"/>
      <c r="BW4" s="944" t="str">
        <f>IF(台帳ｼｰﾄ!C41="","",台帳ｼｰﾄ!C41)</f>
        <v/>
      </c>
      <c r="BX4" s="944"/>
      <c r="BY4" s="944"/>
      <c r="BZ4" s="944"/>
      <c r="CA4" s="944"/>
      <c r="CB4" s="944"/>
      <c r="CC4" s="944"/>
      <c r="CD4" s="944"/>
      <c r="CE4" s="944"/>
      <c r="CF4" s="944"/>
      <c r="CG4" s="944"/>
      <c r="CH4" s="944"/>
      <c r="CI4" s="944"/>
      <c r="CJ4" s="944"/>
      <c r="CK4" s="944"/>
      <c r="CL4" s="944"/>
      <c r="CM4" s="944"/>
      <c r="CN4" s="944"/>
      <c r="CO4" s="945"/>
      <c r="CP4" s="955" t="s">
        <v>428</v>
      </c>
      <c r="CQ4" s="947"/>
      <c r="CR4" s="947"/>
      <c r="CS4" s="947"/>
      <c r="CT4" s="947"/>
      <c r="CU4" s="947"/>
      <c r="CV4" s="947"/>
      <c r="CW4" s="947"/>
      <c r="CX4" s="947"/>
      <c r="CY4" s="947"/>
      <c r="CZ4" s="947"/>
      <c r="DA4" s="947"/>
      <c r="DB4" s="947"/>
      <c r="DC4" s="947"/>
      <c r="DD4" s="947"/>
      <c r="DE4" s="947"/>
      <c r="DF4" s="947"/>
      <c r="DG4" s="947"/>
      <c r="DH4" s="947"/>
      <c r="DI4" s="947"/>
      <c r="DJ4" s="947"/>
      <c r="DK4" s="947"/>
      <c r="DL4" s="947"/>
      <c r="DM4" s="947"/>
      <c r="DN4" s="947"/>
      <c r="DO4" s="947"/>
      <c r="DP4" s="947"/>
      <c r="DQ4" s="947"/>
      <c r="DR4" s="947"/>
      <c r="DS4" s="947"/>
      <c r="DT4" s="947"/>
    </row>
    <row r="5" spans="1:124" ht="20.25" customHeight="1" x14ac:dyDescent="0.2">
      <c r="A5" s="952" t="s">
        <v>95</v>
      </c>
      <c r="B5" s="864"/>
      <c r="C5" s="864"/>
      <c r="D5" s="864"/>
      <c r="E5" s="864"/>
      <c r="F5" s="864"/>
      <c r="G5" s="864"/>
      <c r="H5" s="864"/>
      <c r="I5" s="864"/>
      <c r="J5" s="864"/>
      <c r="K5" s="864"/>
      <c r="L5" s="864"/>
      <c r="M5" s="987" t="str">
        <f>IF(台帳ｼｰﾄ!C9="","",台帳ｼｰﾄ!C9)</f>
        <v/>
      </c>
      <c r="N5" s="987"/>
      <c r="O5" s="987"/>
      <c r="P5" s="987"/>
      <c r="Q5" s="987"/>
      <c r="R5" s="987"/>
      <c r="S5" s="987"/>
      <c r="T5" s="987"/>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c r="AT5" s="987"/>
      <c r="AU5" s="987"/>
      <c r="AV5" s="987"/>
      <c r="AW5" s="987"/>
      <c r="AX5" s="987"/>
      <c r="AY5" s="987"/>
      <c r="AZ5" s="987"/>
      <c r="BA5" s="987"/>
      <c r="BB5" s="987"/>
      <c r="BC5" s="987"/>
      <c r="BD5" s="987"/>
      <c r="BE5" s="987"/>
      <c r="BF5" s="987"/>
      <c r="BG5" s="987"/>
      <c r="BH5" s="987"/>
      <c r="BI5" s="987"/>
      <c r="BJ5" s="988"/>
      <c r="BK5" s="860"/>
      <c r="BL5" s="861"/>
      <c r="BM5" s="864" t="s">
        <v>296</v>
      </c>
      <c r="BN5" s="864"/>
      <c r="BO5" s="864"/>
      <c r="BP5" s="864"/>
      <c r="BQ5" s="864"/>
      <c r="BR5" s="864"/>
      <c r="BS5" s="864"/>
      <c r="BT5" s="864"/>
      <c r="BU5" s="864"/>
      <c r="BV5" s="864"/>
      <c r="BW5" s="846" t="str">
        <f>IF(台帳ｼｰﾄ!C42="","",台帳ｼｰﾄ!C42)</f>
        <v/>
      </c>
      <c r="BX5" s="847"/>
      <c r="BY5" s="847"/>
      <c r="BZ5" s="847"/>
      <c r="CA5" s="847"/>
      <c r="CB5" s="847"/>
      <c r="CC5" s="847"/>
      <c r="CD5" s="847"/>
      <c r="CE5" s="847"/>
      <c r="CF5" s="847"/>
      <c r="CG5" s="848" t="s">
        <v>1113</v>
      </c>
      <c r="CH5" s="848"/>
      <c r="CI5" s="848"/>
      <c r="CJ5" s="848"/>
      <c r="CK5" s="848"/>
      <c r="CL5" s="848"/>
      <c r="CM5" s="848"/>
      <c r="CN5" s="848"/>
      <c r="CO5" s="849"/>
      <c r="CP5" s="935"/>
      <c r="CQ5" s="936"/>
      <c r="CR5" s="936"/>
      <c r="CS5" s="936"/>
      <c r="CT5" s="936"/>
      <c r="CU5" s="936"/>
      <c r="CV5" s="936"/>
      <c r="CW5" s="936"/>
      <c r="CX5" s="936"/>
      <c r="CY5" s="936"/>
      <c r="CZ5" s="936"/>
      <c r="DA5" s="936"/>
      <c r="DB5" s="936"/>
      <c r="DC5" s="936"/>
      <c r="DD5" s="936"/>
      <c r="DE5" s="936"/>
      <c r="DF5" s="936"/>
      <c r="DG5" s="936"/>
      <c r="DH5" s="936"/>
      <c r="DI5" s="936"/>
      <c r="DJ5" s="936"/>
      <c r="DK5" s="936"/>
      <c r="DL5" s="936"/>
      <c r="DM5" s="936"/>
      <c r="DN5" s="936"/>
      <c r="DO5" s="936"/>
      <c r="DP5" s="936"/>
      <c r="DQ5" s="936"/>
      <c r="DR5" s="936"/>
      <c r="DS5" s="936"/>
      <c r="DT5" s="936"/>
    </row>
    <row r="6" spans="1:124" ht="20.25" customHeight="1" x14ac:dyDescent="0.2">
      <c r="A6" s="1034" t="s">
        <v>96</v>
      </c>
      <c r="B6" s="965"/>
      <c r="C6" s="965"/>
      <c r="D6" s="965"/>
      <c r="E6" s="965"/>
      <c r="F6" s="965"/>
      <c r="G6" s="965"/>
      <c r="H6" s="965"/>
      <c r="I6" s="965"/>
      <c r="J6" s="966"/>
      <c r="K6" s="917" t="s">
        <v>429</v>
      </c>
      <c r="L6" s="917"/>
      <c r="M6" s="987" t="str">
        <f>IF(台帳ｼｰﾄ!C10="","",台帳ｼｰﾄ!C10)</f>
        <v/>
      </c>
      <c r="N6" s="987"/>
      <c r="O6" s="987"/>
      <c r="P6" s="987"/>
      <c r="Q6" s="987"/>
      <c r="R6" s="987"/>
      <c r="S6" s="987"/>
      <c r="T6" s="987"/>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c r="AT6" s="987"/>
      <c r="AU6" s="987"/>
      <c r="AV6" s="987"/>
      <c r="AW6" s="987"/>
      <c r="AX6" s="987"/>
      <c r="AY6" s="987"/>
      <c r="AZ6" s="987"/>
      <c r="BA6" s="987"/>
      <c r="BB6" s="987"/>
      <c r="BC6" s="987"/>
      <c r="BD6" s="987"/>
      <c r="BE6" s="987"/>
      <c r="BF6" s="987"/>
      <c r="BG6" s="987"/>
      <c r="BH6" s="987"/>
      <c r="BI6" s="987"/>
      <c r="BJ6" s="988"/>
      <c r="BK6" s="860" t="s">
        <v>300</v>
      </c>
      <c r="BL6" s="861"/>
      <c r="BM6" s="864" t="s">
        <v>301</v>
      </c>
      <c r="BN6" s="864"/>
      <c r="BO6" s="864"/>
      <c r="BP6" s="864"/>
      <c r="BQ6" s="864"/>
      <c r="BR6" s="864"/>
      <c r="BS6" s="864"/>
      <c r="BT6" s="864"/>
      <c r="BU6" s="864"/>
      <c r="BV6" s="864"/>
      <c r="BW6" s="862" t="str">
        <f>IF(台帳ｼｰﾄ!C43="","",IF(台帳ｼｰﾄ!C43="なし",台帳ｼｰﾄ!C43,台帳ｼｰﾄ!C43&amp;"("&amp;台帳ｼｰﾄ!D43&amp;"）"))</f>
        <v/>
      </c>
      <c r="BX6" s="862"/>
      <c r="BY6" s="862"/>
      <c r="BZ6" s="862"/>
      <c r="CA6" s="862"/>
      <c r="CB6" s="862"/>
      <c r="CC6" s="862"/>
      <c r="CD6" s="862"/>
      <c r="CE6" s="862"/>
      <c r="CF6" s="862"/>
      <c r="CG6" s="862"/>
      <c r="CH6" s="862"/>
      <c r="CI6" s="862"/>
      <c r="CJ6" s="862"/>
      <c r="CK6" s="862"/>
      <c r="CL6" s="862"/>
      <c r="CM6" s="862"/>
      <c r="CN6" s="862"/>
      <c r="CO6" s="863"/>
      <c r="CP6" s="935"/>
      <c r="CQ6" s="936"/>
      <c r="CR6" s="936"/>
      <c r="CS6" s="936"/>
      <c r="CT6" s="936"/>
      <c r="CU6" s="936"/>
      <c r="CV6" s="936"/>
      <c r="CW6" s="936"/>
      <c r="CX6" s="936"/>
      <c r="CY6" s="936"/>
      <c r="CZ6" s="936"/>
      <c r="DA6" s="936"/>
      <c r="DB6" s="936"/>
      <c r="DC6" s="936"/>
      <c r="DD6" s="936"/>
      <c r="DE6" s="936"/>
      <c r="DF6" s="936"/>
      <c r="DG6" s="936"/>
      <c r="DH6" s="936"/>
      <c r="DI6" s="936"/>
      <c r="DJ6" s="936"/>
      <c r="DK6" s="936"/>
      <c r="DL6" s="936"/>
      <c r="DM6" s="936"/>
      <c r="DN6" s="936"/>
      <c r="DO6" s="936"/>
      <c r="DP6" s="936"/>
      <c r="DQ6" s="936"/>
      <c r="DR6" s="936"/>
      <c r="DS6" s="936"/>
      <c r="DT6" s="936"/>
    </row>
    <row r="7" spans="1:124" ht="20.25" customHeight="1" x14ac:dyDescent="0.2">
      <c r="A7" s="1035"/>
      <c r="B7" s="968"/>
      <c r="C7" s="968"/>
      <c r="D7" s="968"/>
      <c r="E7" s="968"/>
      <c r="F7" s="968"/>
      <c r="G7" s="968"/>
      <c r="H7" s="968"/>
      <c r="I7" s="968"/>
      <c r="J7" s="969"/>
      <c r="K7" s="917" t="s">
        <v>99</v>
      </c>
      <c r="L7" s="917"/>
      <c r="M7" s="987" t="str">
        <f>IF(台帳ｼｰﾄ!C11="","",台帳ｼｰﾄ!C11)</f>
        <v/>
      </c>
      <c r="N7" s="987"/>
      <c r="O7" s="987"/>
      <c r="P7" s="987"/>
      <c r="Q7" s="987"/>
      <c r="R7" s="987"/>
      <c r="S7" s="987"/>
      <c r="T7" s="987"/>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c r="AT7" s="987"/>
      <c r="AU7" s="987"/>
      <c r="AV7" s="987"/>
      <c r="AW7" s="987"/>
      <c r="AX7" s="987"/>
      <c r="AY7" s="987"/>
      <c r="AZ7" s="987"/>
      <c r="BA7" s="987"/>
      <c r="BB7" s="987"/>
      <c r="BC7" s="987"/>
      <c r="BD7" s="987"/>
      <c r="BE7" s="987"/>
      <c r="BF7" s="987"/>
      <c r="BG7" s="987"/>
      <c r="BH7" s="987"/>
      <c r="BI7" s="987"/>
      <c r="BJ7" s="988"/>
      <c r="BK7" s="860"/>
      <c r="BL7" s="861"/>
      <c r="BM7" s="864" t="s">
        <v>305</v>
      </c>
      <c r="BN7" s="864"/>
      <c r="BO7" s="864"/>
      <c r="BP7" s="864"/>
      <c r="BQ7" s="864"/>
      <c r="BR7" s="864"/>
      <c r="BS7" s="864"/>
      <c r="BT7" s="864"/>
      <c r="BU7" s="864"/>
      <c r="BV7" s="864"/>
      <c r="BW7" s="862" t="str">
        <f>IF(台帳ｼｰﾄ!C44="","",IF(台帳ｼｰﾄ!C44="なし",台帳ｼｰﾄ!C44,台帳ｼｰﾄ!C44&amp;"("&amp;台帳ｼｰﾄ!D44&amp;"）"))</f>
        <v/>
      </c>
      <c r="BX7" s="862"/>
      <c r="BY7" s="862"/>
      <c r="BZ7" s="862"/>
      <c r="CA7" s="862"/>
      <c r="CB7" s="862"/>
      <c r="CC7" s="862"/>
      <c r="CD7" s="862"/>
      <c r="CE7" s="862"/>
      <c r="CF7" s="862"/>
      <c r="CG7" s="862"/>
      <c r="CH7" s="862"/>
      <c r="CI7" s="862"/>
      <c r="CJ7" s="862"/>
      <c r="CK7" s="862"/>
      <c r="CL7" s="862"/>
      <c r="CM7" s="862"/>
      <c r="CN7" s="862"/>
      <c r="CO7" s="863"/>
      <c r="CP7" s="935"/>
      <c r="CQ7" s="936"/>
      <c r="CR7" s="936"/>
      <c r="CS7" s="936"/>
      <c r="CT7" s="936"/>
      <c r="CU7" s="936"/>
      <c r="CV7" s="936"/>
      <c r="CW7" s="936"/>
      <c r="CX7" s="936"/>
      <c r="CY7" s="936"/>
      <c r="CZ7" s="936"/>
      <c r="DA7" s="936"/>
      <c r="DB7" s="936"/>
      <c r="DC7" s="936"/>
      <c r="DD7" s="936"/>
      <c r="DE7" s="936"/>
      <c r="DF7" s="936"/>
      <c r="DG7" s="936"/>
      <c r="DH7" s="936"/>
      <c r="DI7" s="936"/>
      <c r="DJ7" s="936"/>
      <c r="DK7" s="936"/>
      <c r="DL7" s="936"/>
      <c r="DM7" s="936"/>
      <c r="DN7" s="936"/>
      <c r="DO7" s="936"/>
      <c r="DP7" s="936"/>
      <c r="DQ7" s="936"/>
      <c r="DR7" s="936"/>
      <c r="DS7" s="936"/>
      <c r="DT7" s="936"/>
    </row>
    <row r="8" spans="1:124" ht="20.25" customHeight="1" x14ac:dyDescent="0.2">
      <c r="A8" s="952" t="s">
        <v>97</v>
      </c>
      <c r="B8" s="864"/>
      <c r="C8" s="864"/>
      <c r="D8" s="864"/>
      <c r="E8" s="864"/>
      <c r="F8" s="864"/>
      <c r="G8" s="864"/>
      <c r="H8" s="864"/>
      <c r="I8" s="864"/>
      <c r="J8" s="864"/>
      <c r="K8" s="864"/>
      <c r="L8" s="864"/>
      <c r="M8" s="1033" t="str">
        <f>IF(台帳ｼｰﾄ!C12="","",台帳ｼｰﾄ!C12)</f>
        <v/>
      </c>
      <c r="N8" s="1033"/>
      <c r="O8" s="1033"/>
      <c r="P8" s="1033"/>
      <c r="Q8" s="1033"/>
      <c r="R8" s="1033"/>
      <c r="S8" s="1033"/>
      <c r="T8" s="1033"/>
      <c r="U8" s="1033"/>
      <c r="V8" s="1033"/>
      <c r="W8" s="1033"/>
      <c r="X8" s="1033"/>
      <c r="Y8" s="1033"/>
      <c r="Z8" s="1033"/>
      <c r="AA8" s="1033"/>
      <c r="AB8" s="1033"/>
      <c r="AC8" s="1033"/>
      <c r="AD8" s="1033"/>
      <c r="AE8" s="1033"/>
      <c r="AF8" s="993" t="s">
        <v>100</v>
      </c>
      <c r="AG8" s="993"/>
      <c r="AH8" s="993"/>
      <c r="AI8" s="993"/>
      <c r="AJ8" s="993"/>
      <c r="AK8" s="993"/>
      <c r="AL8" s="993"/>
      <c r="AM8" s="993"/>
      <c r="AN8" s="993"/>
      <c r="AO8" s="993"/>
      <c r="AP8" s="993"/>
      <c r="AQ8" s="993"/>
      <c r="AR8" s="1003" t="str">
        <f>IF(台帳ｼｰﾄ!C13="","",台帳ｼｰﾄ!C13)</f>
        <v/>
      </c>
      <c r="AS8" s="1003"/>
      <c r="AT8" s="1003"/>
      <c r="AU8" s="1003"/>
      <c r="AV8" s="1003"/>
      <c r="AW8" s="1003"/>
      <c r="AX8" s="1003"/>
      <c r="AY8" s="1003"/>
      <c r="AZ8" s="1003"/>
      <c r="BA8" s="1003"/>
      <c r="BB8" s="1003"/>
      <c r="BC8" s="1003"/>
      <c r="BD8" s="1003"/>
      <c r="BE8" s="1003"/>
      <c r="BF8" s="1003"/>
      <c r="BG8" s="1003"/>
      <c r="BH8" s="1003"/>
      <c r="BI8" s="1003"/>
      <c r="BJ8" s="1004"/>
      <c r="BK8" s="952" t="s">
        <v>308</v>
      </c>
      <c r="BL8" s="864"/>
      <c r="BM8" s="864"/>
      <c r="BN8" s="864"/>
      <c r="BO8" s="864"/>
      <c r="BP8" s="864"/>
      <c r="BQ8" s="864"/>
      <c r="BR8" s="864"/>
      <c r="BS8" s="864"/>
      <c r="BT8" s="864"/>
      <c r="BU8" s="864"/>
      <c r="BV8" s="864"/>
      <c r="BW8" s="862" t="str">
        <f>IF(台帳ｼｰﾄ!C45="","",台帳ｼｰﾄ!C45)</f>
        <v/>
      </c>
      <c r="BX8" s="862"/>
      <c r="BY8" s="862"/>
      <c r="BZ8" s="862"/>
      <c r="CA8" s="862"/>
      <c r="CB8" s="862"/>
      <c r="CC8" s="862"/>
      <c r="CD8" s="862"/>
      <c r="CE8" s="862"/>
      <c r="CF8" s="862"/>
      <c r="CG8" s="862"/>
      <c r="CH8" s="862"/>
      <c r="CI8" s="862"/>
      <c r="CJ8" s="862"/>
      <c r="CK8" s="862"/>
      <c r="CL8" s="862"/>
      <c r="CM8" s="862"/>
      <c r="CN8" s="862"/>
      <c r="CO8" s="863"/>
      <c r="CP8" s="935"/>
      <c r="CQ8" s="936"/>
      <c r="CR8" s="936"/>
      <c r="CS8" s="936"/>
      <c r="CT8" s="936"/>
      <c r="CU8" s="936"/>
      <c r="CV8" s="936"/>
      <c r="CW8" s="936"/>
      <c r="CX8" s="936"/>
      <c r="CY8" s="936"/>
      <c r="CZ8" s="936"/>
      <c r="DA8" s="936"/>
      <c r="DB8" s="936"/>
      <c r="DC8" s="936"/>
      <c r="DD8" s="936"/>
      <c r="DE8" s="936"/>
      <c r="DF8" s="936"/>
      <c r="DG8" s="936"/>
      <c r="DH8" s="936"/>
      <c r="DI8" s="936"/>
      <c r="DJ8" s="936"/>
      <c r="DK8" s="936"/>
      <c r="DL8" s="936"/>
      <c r="DM8" s="936"/>
      <c r="DN8" s="936"/>
      <c r="DO8" s="936"/>
      <c r="DP8" s="936"/>
      <c r="DQ8" s="936"/>
      <c r="DR8" s="936"/>
      <c r="DS8" s="936"/>
      <c r="DT8" s="936"/>
    </row>
    <row r="9" spans="1:124" ht="20.25" customHeight="1" x14ac:dyDescent="0.2">
      <c r="A9" s="952" t="s">
        <v>98</v>
      </c>
      <c r="B9" s="864"/>
      <c r="C9" s="864"/>
      <c r="D9" s="864"/>
      <c r="E9" s="864"/>
      <c r="F9" s="864"/>
      <c r="G9" s="864"/>
      <c r="H9" s="864"/>
      <c r="I9" s="864"/>
      <c r="J9" s="864"/>
      <c r="K9" s="864"/>
      <c r="L9" s="864"/>
      <c r="M9" s="862" t="str">
        <f>IF(台帳ｼｰﾄ!C14="","",台帳ｼｰﾄ!C14)</f>
        <v/>
      </c>
      <c r="N9" s="862"/>
      <c r="O9" s="862"/>
      <c r="P9" s="862"/>
      <c r="Q9" s="862"/>
      <c r="R9" s="862"/>
      <c r="S9" s="862"/>
      <c r="T9" s="862"/>
      <c r="U9" s="862"/>
      <c r="V9" s="862"/>
      <c r="W9" s="862"/>
      <c r="X9" s="862"/>
      <c r="Y9" s="862"/>
      <c r="Z9" s="862"/>
      <c r="AA9" s="862"/>
      <c r="AB9" s="862"/>
      <c r="AC9" s="862"/>
      <c r="AD9" s="862"/>
      <c r="AE9" s="862"/>
      <c r="AF9" s="993" t="s">
        <v>101</v>
      </c>
      <c r="AG9" s="993"/>
      <c r="AH9" s="993"/>
      <c r="AI9" s="993"/>
      <c r="AJ9" s="993"/>
      <c r="AK9" s="993"/>
      <c r="AL9" s="993"/>
      <c r="AM9" s="993"/>
      <c r="AN9" s="993"/>
      <c r="AO9" s="993"/>
      <c r="AP9" s="993"/>
      <c r="AQ9" s="993"/>
      <c r="AR9" s="862" t="str">
        <f>IF(台帳ｼｰﾄ!C15="","",台帳ｼｰﾄ!C15)</f>
        <v/>
      </c>
      <c r="AS9" s="862"/>
      <c r="AT9" s="862"/>
      <c r="AU9" s="862"/>
      <c r="AV9" s="862"/>
      <c r="AW9" s="862"/>
      <c r="AX9" s="862"/>
      <c r="AY9" s="862"/>
      <c r="AZ9" s="862"/>
      <c r="BA9" s="862"/>
      <c r="BB9" s="862"/>
      <c r="BC9" s="862"/>
      <c r="BD9" s="862"/>
      <c r="BE9" s="862"/>
      <c r="BF9" s="862"/>
      <c r="BG9" s="862"/>
      <c r="BH9" s="862"/>
      <c r="BI9" s="862"/>
      <c r="BJ9" s="863"/>
      <c r="BK9" s="953" t="s">
        <v>310</v>
      </c>
      <c r="BL9" s="954"/>
      <c r="BM9" s="954"/>
      <c r="BN9" s="954"/>
      <c r="BO9" s="954"/>
      <c r="BP9" s="954"/>
      <c r="BQ9" s="954"/>
      <c r="BR9" s="954"/>
      <c r="BS9" s="954"/>
      <c r="BT9" s="954"/>
      <c r="BU9" s="954"/>
      <c r="BV9" s="954"/>
      <c r="BW9" s="862" t="str">
        <f>IF(台帳ｼｰﾄ!C46="","",IF(台帳ｼｰﾄ!C46="なし",台帳ｼｰﾄ!C46,台帳ｼｰﾄ!C46&amp;"("&amp;台帳ｼｰﾄ!D46&amp;"）"))</f>
        <v/>
      </c>
      <c r="BX9" s="862"/>
      <c r="BY9" s="862"/>
      <c r="BZ9" s="862"/>
      <c r="CA9" s="862"/>
      <c r="CB9" s="862"/>
      <c r="CC9" s="862"/>
      <c r="CD9" s="862"/>
      <c r="CE9" s="862"/>
      <c r="CF9" s="862"/>
      <c r="CG9" s="862"/>
      <c r="CH9" s="862"/>
      <c r="CI9" s="862"/>
      <c r="CJ9" s="862"/>
      <c r="CK9" s="862"/>
      <c r="CL9" s="862"/>
      <c r="CM9" s="862"/>
      <c r="CN9" s="862"/>
      <c r="CO9" s="863"/>
      <c r="CP9" s="935"/>
      <c r="CQ9" s="936"/>
      <c r="CR9" s="936"/>
      <c r="CS9" s="936"/>
      <c r="CT9" s="936"/>
      <c r="CU9" s="936"/>
      <c r="CV9" s="936"/>
      <c r="CW9" s="936"/>
      <c r="CX9" s="936"/>
      <c r="CY9" s="936"/>
      <c r="CZ9" s="936"/>
      <c r="DA9" s="936"/>
      <c r="DB9" s="936"/>
      <c r="DC9" s="936"/>
      <c r="DD9" s="936"/>
      <c r="DE9" s="936"/>
      <c r="DF9" s="936"/>
      <c r="DG9" s="936"/>
      <c r="DH9" s="936"/>
      <c r="DI9" s="936"/>
      <c r="DJ9" s="936"/>
      <c r="DK9" s="936"/>
      <c r="DL9" s="936"/>
      <c r="DM9" s="936"/>
      <c r="DN9" s="936"/>
      <c r="DO9" s="936"/>
      <c r="DP9" s="936"/>
      <c r="DQ9" s="936"/>
      <c r="DR9" s="936"/>
      <c r="DS9" s="936"/>
      <c r="DT9" s="936"/>
    </row>
    <row r="10" spans="1:124" ht="20.25" customHeight="1" x14ac:dyDescent="0.2">
      <c r="A10" s="952" t="s">
        <v>166</v>
      </c>
      <c r="B10" s="864"/>
      <c r="C10" s="864"/>
      <c r="D10" s="864"/>
      <c r="E10" s="864"/>
      <c r="F10" s="864"/>
      <c r="G10" s="864"/>
      <c r="H10" s="864"/>
      <c r="I10" s="864"/>
      <c r="J10" s="864"/>
      <c r="K10" s="864"/>
      <c r="L10" s="864"/>
      <c r="M10" s="862" t="str">
        <f>IF(台帳ｼｰﾄ!C16="","",台帳ｼｰﾄ!C16)</f>
        <v/>
      </c>
      <c r="N10" s="862"/>
      <c r="O10" s="862"/>
      <c r="P10" s="862"/>
      <c r="Q10" s="862"/>
      <c r="R10" s="862"/>
      <c r="S10" s="862"/>
      <c r="T10" s="862"/>
      <c r="U10" s="862"/>
      <c r="V10" s="862"/>
      <c r="W10" s="862"/>
      <c r="X10" s="862"/>
      <c r="Y10" s="862"/>
      <c r="Z10" s="862"/>
      <c r="AA10" s="862"/>
      <c r="AB10" s="862"/>
      <c r="AC10" s="862"/>
      <c r="AD10" s="862"/>
      <c r="AE10" s="862"/>
      <c r="AF10" s="993" t="s">
        <v>171</v>
      </c>
      <c r="AG10" s="993"/>
      <c r="AH10" s="993"/>
      <c r="AI10" s="993"/>
      <c r="AJ10" s="993"/>
      <c r="AK10" s="993"/>
      <c r="AL10" s="993"/>
      <c r="AM10" s="993"/>
      <c r="AN10" s="993"/>
      <c r="AO10" s="993"/>
      <c r="AP10" s="993"/>
      <c r="AQ10" s="993"/>
      <c r="AR10" s="989" t="str">
        <f>IF(台帳ｼｰﾄ!C17="","",台帳ｼｰﾄ!C17)</f>
        <v/>
      </c>
      <c r="AS10" s="989"/>
      <c r="AT10" s="989"/>
      <c r="AU10" s="989"/>
      <c r="AV10" s="989"/>
      <c r="AW10" s="989"/>
      <c r="AX10" s="989"/>
      <c r="AY10" s="989"/>
      <c r="AZ10" s="989"/>
      <c r="BA10" s="989"/>
      <c r="BB10" s="989"/>
      <c r="BC10" s="989"/>
      <c r="BD10" s="989"/>
      <c r="BE10" s="989"/>
      <c r="BF10" s="989"/>
      <c r="BG10" s="989"/>
      <c r="BH10" s="989"/>
      <c r="BI10" s="989"/>
      <c r="BJ10" s="990"/>
      <c r="BK10" s="868" t="s">
        <v>430</v>
      </c>
      <c r="BL10" s="869"/>
      <c r="BM10" s="995"/>
      <c r="BN10" s="996"/>
      <c r="BO10" s="996"/>
      <c r="BP10" s="996"/>
      <c r="BQ10" s="997"/>
      <c r="BR10" s="852" t="s">
        <v>431</v>
      </c>
      <c r="BS10" s="853"/>
      <c r="BT10" s="853"/>
      <c r="BU10" s="853"/>
      <c r="BV10" s="853"/>
      <c r="BW10" s="853"/>
      <c r="BX10" s="853"/>
      <c r="BY10" s="854"/>
      <c r="BZ10" s="852" t="s">
        <v>432</v>
      </c>
      <c r="CA10" s="853"/>
      <c r="CB10" s="853"/>
      <c r="CC10" s="854"/>
      <c r="CD10" s="888" t="s">
        <v>433</v>
      </c>
      <c r="CE10" s="889"/>
      <c r="CF10" s="889"/>
      <c r="CG10" s="890"/>
      <c r="CH10" s="888" t="s">
        <v>434</v>
      </c>
      <c r="CI10" s="889"/>
      <c r="CJ10" s="889"/>
      <c r="CK10" s="890"/>
      <c r="CL10" s="874" t="s">
        <v>435</v>
      </c>
      <c r="CM10" s="875"/>
      <c r="CN10" s="875"/>
      <c r="CO10" s="994"/>
      <c r="CP10" s="935"/>
      <c r="CQ10" s="936"/>
      <c r="CR10" s="936"/>
      <c r="CS10" s="936"/>
      <c r="CT10" s="936"/>
      <c r="CU10" s="936"/>
      <c r="CV10" s="936"/>
      <c r="CW10" s="936"/>
      <c r="CX10" s="936"/>
      <c r="CY10" s="936"/>
      <c r="CZ10" s="936"/>
      <c r="DA10" s="936"/>
      <c r="DB10" s="936"/>
      <c r="DC10" s="936"/>
      <c r="DD10" s="936"/>
      <c r="DE10" s="936"/>
      <c r="DF10" s="936"/>
      <c r="DG10" s="936"/>
      <c r="DH10" s="936"/>
      <c r="DI10" s="936"/>
      <c r="DJ10" s="936"/>
      <c r="DK10" s="936"/>
      <c r="DL10" s="936"/>
      <c r="DM10" s="936"/>
      <c r="DN10" s="936"/>
      <c r="DO10" s="936"/>
      <c r="DP10" s="936"/>
      <c r="DQ10" s="936"/>
      <c r="DR10" s="936"/>
      <c r="DS10" s="936"/>
      <c r="DT10" s="936"/>
    </row>
    <row r="11" spans="1:124" ht="20.25" customHeight="1" x14ac:dyDescent="0.2">
      <c r="A11" s="952" t="s">
        <v>176</v>
      </c>
      <c r="B11" s="864"/>
      <c r="C11" s="864"/>
      <c r="D11" s="864"/>
      <c r="E11" s="864"/>
      <c r="F11" s="864"/>
      <c r="G11" s="864"/>
      <c r="H11" s="864"/>
      <c r="I11" s="864"/>
      <c r="J11" s="864"/>
      <c r="K11" s="864"/>
      <c r="L11" s="864"/>
      <c r="M11" s="862" t="str">
        <f>IF(台帳ｼｰﾄ!C18="","",台帳ｼｰﾄ!C18)</f>
        <v/>
      </c>
      <c r="N11" s="862"/>
      <c r="O11" s="862"/>
      <c r="P11" s="862"/>
      <c r="Q11" s="862"/>
      <c r="R11" s="862"/>
      <c r="S11" s="862"/>
      <c r="T11" s="862"/>
      <c r="U11" s="862"/>
      <c r="V11" s="862"/>
      <c r="W11" s="862"/>
      <c r="X11" s="862"/>
      <c r="Y11" s="862"/>
      <c r="Z11" s="862"/>
      <c r="AA11" s="862"/>
      <c r="AB11" s="862"/>
      <c r="AC11" s="862"/>
      <c r="AD11" s="862"/>
      <c r="AE11" s="862"/>
      <c r="AF11" s="861" t="s">
        <v>192</v>
      </c>
      <c r="AG11" s="861"/>
      <c r="AH11" s="993" t="s">
        <v>436</v>
      </c>
      <c r="AI11" s="993"/>
      <c r="AJ11" s="993"/>
      <c r="AK11" s="993"/>
      <c r="AL11" s="993"/>
      <c r="AM11" s="993"/>
      <c r="AN11" s="993"/>
      <c r="AO11" s="993"/>
      <c r="AP11" s="993"/>
      <c r="AQ11" s="993"/>
      <c r="AR11" s="985" t="str">
        <f>IF(台帳ｼｰﾄ!C21="","",台帳ｼｰﾄ!C21)</f>
        <v/>
      </c>
      <c r="AS11" s="986"/>
      <c r="AT11" s="986"/>
      <c r="AU11" s="986"/>
      <c r="AV11" s="986"/>
      <c r="AW11" s="986"/>
      <c r="AX11" s="986"/>
      <c r="AY11" s="986"/>
      <c r="AZ11" s="986"/>
      <c r="BA11" s="986"/>
      <c r="BB11" s="991" t="s">
        <v>437</v>
      </c>
      <c r="BC11" s="991"/>
      <c r="BD11" s="991"/>
      <c r="BE11" s="991"/>
      <c r="BF11" s="991"/>
      <c r="BG11" s="991"/>
      <c r="BH11" s="991"/>
      <c r="BI11" s="991"/>
      <c r="BJ11" s="992"/>
      <c r="BK11" s="870"/>
      <c r="BL11" s="871"/>
      <c r="BM11" s="852" t="s">
        <v>438</v>
      </c>
      <c r="BN11" s="853"/>
      <c r="BO11" s="853"/>
      <c r="BP11" s="853"/>
      <c r="BQ11" s="854"/>
      <c r="BR11" s="840"/>
      <c r="BS11" s="841"/>
      <c r="BT11" s="841"/>
      <c r="BU11" s="841"/>
      <c r="BV11" s="841"/>
      <c r="BW11" s="841"/>
      <c r="BX11" s="841"/>
      <c r="BY11" s="842"/>
      <c r="BZ11" s="840"/>
      <c r="CA11" s="841"/>
      <c r="CB11" s="841"/>
      <c r="CC11" s="842"/>
      <c r="CD11" s="840"/>
      <c r="CE11" s="841"/>
      <c r="CF11" s="841"/>
      <c r="CG11" s="842"/>
      <c r="CH11" s="840"/>
      <c r="CI11" s="841"/>
      <c r="CJ11" s="841"/>
      <c r="CK11" s="842"/>
      <c r="CL11" s="856"/>
      <c r="CM11" s="857"/>
      <c r="CN11" s="857"/>
      <c r="CO11" s="858"/>
      <c r="CP11" s="935"/>
      <c r="CQ11" s="936"/>
      <c r="CR11" s="936"/>
      <c r="CS11" s="936"/>
      <c r="CT11" s="936"/>
      <c r="CU11" s="936"/>
      <c r="CV11" s="936"/>
      <c r="CW11" s="936"/>
      <c r="CX11" s="936"/>
      <c r="CY11" s="936"/>
      <c r="CZ11" s="936"/>
      <c r="DA11" s="936"/>
      <c r="DB11" s="936"/>
      <c r="DC11" s="936"/>
      <c r="DD11" s="936"/>
      <c r="DE11" s="936"/>
      <c r="DF11" s="936"/>
      <c r="DG11" s="936"/>
      <c r="DH11" s="936"/>
      <c r="DI11" s="936"/>
      <c r="DJ11" s="936"/>
      <c r="DK11" s="936"/>
      <c r="DL11" s="936"/>
      <c r="DM11" s="936"/>
      <c r="DN11" s="936"/>
      <c r="DO11" s="936"/>
      <c r="DP11" s="936"/>
      <c r="DQ11" s="936"/>
      <c r="DR11" s="936"/>
      <c r="DS11" s="936"/>
      <c r="DT11" s="936"/>
    </row>
    <row r="12" spans="1:124" ht="20.25" customHeight="1" x14ac:dyDescent="0.2">
      <c r="A12" s="952" t="s">
        <v>181</v>
      </c>
      <c r="B12" s="864"/>
      <c r="C12" s="864"/>
      <c r="D12" s="864"/>
      <c r="E12" s="864"/>
      <c r="F12" s="864"/>
      <c r="G12" s="864"/>
      <c r="H12" s="864"/>
      <c r="I12" s="864"/>
      <c r="J12" s="864"/>
      <c r="K12" s="864"/>
      <c r="L12" s="864"/>
      <c r="M12" s="972" t="str">
        <f>IF(台帳ｼｰﾄ!C19="","",台帳ｼｰﾄ!C19)</f>
        <v/>
      </c>
      <c r="N12" s="973"/>
      <c r="O12" s="973"/>
      <c r="P12" s="973"/>
      <c r="Q12" s="973"/>
      <c r="R12" s="973"/>
      <c r="S12" s="973"/>
      <c r="T12" s="973"/>
      <c r="U12" s="973"/>
      <c r="V12" s="973"/>
      <c r="W12" s="991" t="s">
        <v>66</v>
      </c>
      <c r="X12" s="991"/>
      <c r="Y12" s="991"/>
      <c r="Z12" s="991"/>
      <c r="AA12" s="991"/>
      <c r="AB12" s="991"/>
      <c r="AC12" s="991"/>
      <c r="AD12" s="991"/>
      <c r="AE12" s="1032"/>
      <c r="AF12" s="861"/>
      <c r="AG12" s="861"/>
      <c r="AH12" s="993" t="s">
        <v>198</v>
      </c>
      <c r="AI12" s="993"/>
      <c r="AJ12" s="993"/>
      <c r="AK12" s="993"/>
      <c r="AL12" s="993"/>
      <c r="AM12" s="993"/>
      <c r="AN12" s="993"/>
      <c r="AO12" s="993"/>
      <c r="AP12" s="993"/>
      <c r="AQ12" s="993"/>
      <c r="AR12" s="985" t="str">
        <f>IF(台帳ｼｰﾄ!C22="","",台帳ｼｰﾄ!C22)</f>
        <v/>
      </c>
      <c r="AS12" s="986"/>
      <c r="AT12" s="986"/>
      <c r="AU12" s="986"/>
      <c r="AV12" s="986"/>
      <c r="AW12" s="986"/>
      <c r="AX12" s="986"/>
      <c r="AY12" s="986"/>
      <c r="AZ12" s="986"/>
      <c r="BA12" s="986"/>
      <c r="BB12" s="991" t="s">
        <v>199</v>
      </c>
      <c r="BC12" s="991"/>
      <c r="BD12" s="991"/>
      <c r="BE12" s="991"/>
      <c r="BF12" s="991"/>
      <c r="BG12" s="991"/>
      <c r="BH12" s="991"/>
      <c r="BI12" s="991"/>
      <c r="BJ12" s="992"/>
      <c r="BK12" s="870"/>
      <c r="BL12" s="871"/>
      <c r="BM12" s="852" t="s">
        <v>204</v>
      </c>
      <c r="BN12" s="853"/>
      <c r="BO12" s="853"/>
      <c r="BP12" s="853"/>
      <c r="BQ12" s="854"/>
      <c r="BR12" s="840"/>
      <c r="BS12" s="841"/>
      <c r="BT12" s="841"/>
      <c r="BU12" s="841"/>
      <c r="BV12" s="841"/>
      <c r="BW12" s="841"/>
      <c r="BX12" s="841"/>
      <c r="BY12" s="842"/>
      <c r="BZ12" s="840"/>
      <c r="CA12" s="841"/>
      <c r="CB12" s="841"/>
      <c r="CC12" s="842"/>
      <c r="CD12" s="843"/>
      <c r="CE12" s="844"/>
      <c r="CF12" s="844"/>
      <c r="CG12" s="855"/>
      <c r="CH12" s="840"/>
      <c r="CI12" s="841"/>
      <c r="CJ12" s="841"/>
      <c r="CK12" s="842"/>
      <c r="CL12" s="840"/>
      <c r="CM12" s="841"/>
      <c r="CN12" s="841"/>
      <c r="CO12" s="859"/>
      <c r="CP12" s="935"/>
      <c r="CQ12" s="936"/>
      <c r="CR12" s="936"/>
      <c r="CS12" s="936"/>
      <c r="CT12" s="936"/>
      <c r="CU12" s="936"/>
      <c r="CV12" s="936"/>
      <c r="CW12" s="936"/>
      <c r="CX12" s="936"/>
      <c r="CY12" s="936"/>
      <c r="CZ12" s="936"/>
      <c r="DA12" s="936"/>
      <c r="DB12" s="936"/>
      <c r="DC12" s="936"/>
      <c r="DD12" s="936"/>
      <c r="DE12" s="936"/>
      <c r="DF12" s="936"/>
      <c r="DG12" s="936"/>
      <c r="DH12" s="936"/>
      <c r="DI12" s="936"/>
      <c r="DJ12" s="936"/>
      <c r="DK12" s="936"/>
      <c r="DL12" s="936"/>
      <c r="DM12" s="936"/>
      <c r="DN12" s="936"/>
      <c r="DO12" s="936"/>
      <c r="DP12" s="936"/>
      <c r="DQ12" s="936"/>
      <c r="DR12" s="936"/>
      <c r="DS12" s="936"/>
      <c r="DT12" s="936"/>
    </row>
    <row r="13" spans="1:124" ht="20.25" customHeight="1" x14ac:dyDescent="0.2">
      <c r="A13" s="952" t="s">
        <v>186</v>
      </c>
      <c r="B13" s="864"/>
      <c r="C13" s="864"/>
      <c r="D13" s="864"/>
      <c r="E13" s="864"/>
      <c r="F13" s="864"/>
      <c r="G13" s="864"/>
      <c r="H13" s="864"/>
      <c r="I13" s="864"/>
      <c r="J13" s="864"/>
      <c r="K13" s="864"/>
      <c r="L13" s="864"/>
      <c r="M13" s="972" t="str">
        <f>IF(台帳ｼｰﾄ!C20="","",台帳ｼｰﾄ!C20)</f>
        <v/>
      </c>
      <c r="N13" s="973"/>
      <c r="O13" s="973"/>
      <c r="P13" s="973"/>
      <c r="Q13" s="973"/>
      <c r="R13" s="973"/>
      <c r="S13" s="973"/>
      <c r="T13" s="973"/>
      <c r="U13" s="973"/>
      <c r="V13" s="973"/>
      <c r="W13" s="991" t="s">
        <v>187</v>
      </c>
      <c r="X13" s="991"/>
      <c r="Y13" s="991"/>
      <c r="Z13" s="991"/>
      <c r="AA13" s="991"/>
      <c r="AB13" s="991"/>
      <c r="AC13" s="991"/>
      <c r="AD13" s="991"/>
      <c r="AE13" s="1032"/>
      <c r="AF13" s="861"/>
      <c r="AG13" s="861"/>
      <c r="AH13" s="993" t="s">
        <v>204</v>
      </c>
      <c r="AI13" s="993"/>
      <c r="AJ13" s="993"/>
      <c r="AK13" s="993"/>
      <c r="AL13" s="993"/>
      <c r="AM13" s="993"/>
      <c r="AN13" s="993"/>
      <c r="AO13" s="993"/>
      <c r="AP13" s="993"/>
      <c r="AQ13" s="993"/>
      <c r="AR13" s="985" t="str">
        <f>IF(台帳ｼｰﾄ!C23="","",台帳ｼｰﾄ!C23)</f>
        <v/>
      </c>
      <c r="AS13" s="986"/>
      <c r="AT13" s="986"/>
      <c r="AU13" s="986"/>
      <c r="AV13" s="986"/>
      <c r="AW13" s="986"/>
      <c r="AX13" s="986"/>
      <c r="AY13" s="986"/>
      <c r="AZ13" s="986"/>
      <c r="BA13" s="986"/>
      <c r="BB13" s="991" t="s">
        <v>205</v>
      </c>
      <c r="BC13" s="991"/>
      <c r="BD13" s="991"/>
      <c r="BE13" s="991"/>
      <c r="BF13" s="991"/>
      <c r="BG13" s="991"/>
      <c r="BH13" s="991"/>
      <c r="BI13" s="991"/>
      <c r="BJ13" s="992"/>
      <c r="BK13" s="870"/>
      <c r="BL13" s="871"/>
      <c r="BM13" s="852" t="s">
        <v>439</v>
      </c>
      <c r="BN13" s="853"/>
      <c r="BO13" s="853"/>
      <c r="BP13" s="853"/>
      <c r="BQ13" s="854"/>
      <c r="BR13" s="840"/>
      <c r="BS13" s="841"/>
      <c r="BT13" s="841"/>
      <c r="BU13" s="841"/>
      <c r="BV13" s="841"/>
      <c r="BW13" s="841"/>
      <c r="BX13" s="841"/>
      <c r="BY13" s="842"/>
      <c r="BZ13" s="840"/>
      <c r="CA13" s="841"/>
      <c r="CB13" s="841"/>
      <c r="CC13" s="842"/>
      <c r="CD13" s="843"/>
      <c r="CE13" s="844"/>
      <c r="CF13" s="844"/>
      <c r="CG13" s="855"/>
      <c r="CH13" s="843"/>
      <c r="CI13" s="844"/>
      <c r="CJ13" s="844"/>
      <c r="CK13" s="855"/>
      <c r="CL13" s="843"/>
      <c r="CM13" s="844"/>
      <c r="CN13" s="844"/>
      <c r="CO13" s="845"/>
      <c r="CP13" s="935"/>
      <c r="CQ13" s="936"/>
      <c r="CR13" s="936"/>
      <c r="CS13" s="936"/>
      <c r="CT13" s="936"/>
      <c r="CU13" s="936"/>
      <c r="CV13" s="936"/>
      <c r="CW13" s="936"/>
      <c r="CX13" s="936"/>
      <c r="CY13" s="936"/>
      <c r="CZ13" s="936"/>
      <c r="DA13" s="936"/>
      <c r="DB13" s="936"/>
      <c r="DC13" s="936"/>
      <c r="DD13" s="936"/>
      <c r="DE13" s="936"/>
      <c r="DF13" s="936"/>
      <c r="DG13" s="936"/>
      <c r="DH13" s="936"/>
      <c r="DI13" s="936"/>
      <c r="DJ13" s="936"/>
      <c r="DK13" s="936"/>
      <c r="DL13" s="936"/>
      <c r="DM13" s="936"/>
      <c r="DN13" s="936"/>
      <c r="DO13" s="936"/>
      <c r="DP13" s="936"/>
      <c r="DQ13" s="936"/>
      <c r="DR13" s="936"/>
      <c r="DS13" s="936"/>
      <c r="DT13" s="936"/>
    </row>
    <row r="14" spans="1:124" ht="20.25" customHeight="1" x14ac:dyDescent="0.2">
      <c r="A14" s="1038" t="s">
        <v>440</v>
      </c>
      <c r="B14" s="1039"/>
      <c r="C14" s="1039"/>
      <c r="D14" s="1039"/>
      <c r="E14" s="1039"/>
      <c r="F14" s="1039"/>
      <c r="G14" s="1039"/>
      <c r="H14" s="1039"/>
      <c r="I14" s="1039"/>
      <c r="J14" s="1039"/>
      <c r="K14" s="1039"/>
      <c r="L14" s="1040"/>
      <c r="M14" s="862" t="str">
        <f>IF(台帳ｼｰﾄ!C26="","",台帳ｼｰﾄ!C26)</f>
        <v/>
      </c>
      <c r="N14" s="862"/>
      <c r="O14" s="862"/>
      <c r="P14" s="862"/>
      <c r="Q14" s="862"/>
      <c r="R14" s="862"/>
      <c r="S14" s="862"/>
      <c r="T14" s="862"/>
      <c r="U14" s="862"/>
      <c r="V14" s="862"/>
      <c r="W14" s="862"/>
      <c r="X14" s="862"/>
      <c r="Y14" s="862"/>
      <c r="Z14" s="862"/>
      <c r="AA14" s="862"/>
      <c r="AB14" s="862"/>
      <c r="AC14" s="862"/>
      <c r="AD14" s="862"/>
      <c r="AE14" s="862"/>
      <c r="AF14" s="861"/>
      <c r="AG14" s="861"/>
      <c r="AH14" s="993" t="s">
        <v>210</v>
      </c>
      <c r="AI14" s="993"/>
      <c r="AJ14" s="993"/>
      <c r="AK14" s="993"/>
      <c r="AL14" s="993"/>
      <c r="AM14" s="993"/>
      <c r="AN14" s="993"/>
      <c r="AO14" s="993"/>
      <c r="AP14" s="993"/>
      <c r="AQ14" s="993"/>
      <c r="AR14" s="985" t="str">
        <f>IF(台帳ｼｰﾄ!C24="","",台帳ｼｰﾄ!C24)</f>
        <v/>
      </c>
      <c r="AS14" s="986"/>
      <c r="AT14" s="986"/>
      <c r="AU14" s="986"/>
      <c r="AV14" s="986"/>
      <c r="AW14" s="986"/>
      <c r="AX14" s="986"/>
      <c r="AY14" s="986"/>
      <c r="AZ14" s="986"/>
      <c r="BA14" s="986"/>
      <c r="BB14" s="991" t="s">
        <v>211</v>
      </c>
      <c r="BC14" s="991"/>
      <c r="BD14" s="991"/>
      <c r="BE14" s="991"/>
      <c r="BF14" s="991"/>
      <c r="BG14" s="991"/>
      <c r="BH14" s="991"/>
      <c r="BI14" s="991"/>
      <c r="BJ14" s="992"/>
      <c r="BK14" s="870"/>
      <c r="BL14" s="871"/>
      <c r="BM14" s="852" t="s">
        <v>441</v>
      </c>
      <c r="BN14" s="853"/>
      <c r="BO14" s="853"/>
      <c r="BP14" s="853"/>
      <c r="BQ14" s="854"/>
      <c r="BR14" s="840"/>
      <c r="BS14" s="841"/>
      <c r="BT14" s="841"/>
      <c r="BU14" s="841"/>
      <c r="BV14" s="841"/>
      <c r="BW14" s="841"/>
      <c r="BX14" s="841"/>
      <c r="BY14" s="842"/>
      <c r="BZ14" s="840"/>
      <c r="CA14" s="841"/>
      <c r="CB14" s="841"/>
      <c r="CC14" s="842"/>
      <c r="CD14" s="843"/>
      <c r="CE14" s="844"/>
      <c r="CF14" s="844"/>
      <c r="CG14" s="855"/>
      <c r="CH14" s="843"/>
      <c r="CI14" s="844"/>
      <c r="CJ14" s="844"/>
      <c r="CK14" s="855"/>
      <c r="CL14" s="843"/>
      <c r="CM14" s="844"/>
      <c r="CN14" s="844"/>
      <c r="CO14" s="845"/>
      <c r="CP14" s="937"/>
      <c r="CQ14" s="938"/>
      <c r="CR14" s="938"/>
      <c r="CS14" s="938"/>
      <c r="CT14" s="938"/>
      <c r="CU14" s="938"/>
      <c r="CV14" s="938"/>
      <c r="CW14" s="938"/>
      <c r="CX14" s="938"/>
      <c r="CY14" s="938"/>
      <c r="CZ14" s="938"/>
      <c r="DA14" s="938"/>
      <c r="DB14" s="938"/>
      <c r="DC14" s="938"/>
      <c r="DD14" s="938"/>
      <c r="DE14" s="938"/>
      <c r="DF14" s="938"/>
      <c r="DG14" s="938"/>
      <c r="DH14" s="938"/>
      <c r="DI14" s="938"/>
      <c r="DJ14" s="938"/>
      <c r="DK14" s="938"/>
      <c r="DL14" s="938"/>
      <c r="DM14" s="938"/>
      <c r="DN14" s="938"/>
      <c r="DO14" s="938"/>
      <c r="DP14" s="938"/>
      <c r="DQ14" s="938"/>
      <c r="DR14" s="938"/>
      <c r="DS14" s="938"/>
      <c r="DT14" s="938"/>
    </row>
    <row r="15" spans="1:124" ht="20.25" customHeight="1" x14ac:dyDescent="0.2">
      <c r="A15" s="952" t="s">
        <v>442</v>
      </c>
      <c r="B15" s="864"/>
      <c r="C15" s="864"/>
      <c r="D15" s="864"/>
      <c r="E15" s="864"/>
      <c r="F15" s="864"/>
      <c r="G15" s="864"/>
      <c r="H15" s="864"/>
      <c r="I15" s="864"/>
      <c r="J15" s="864"/>
      <c r="K15" s="864"/>
      <c r="L15" s="864"/>
      <c r="M15" s="862" t="str">
        <f>IF(台帳ｼｰﾄ!C27="","",台帳ｼｰﾄ!C27)</f>
        <v/>
      </c>
      <c r="N15" s="862"/>
      <c r="O15" s="862"/>
      <c r="P15" s="862"/>
      <c r="Q15" s="862"/>
      <c r="R15" s="862"/>
      <c r="S15" s="862"/>
      <c r="T15" s="862"/>
      <c r="U15" s="862"/>
      <c r="V15" s="862"/>
      <c r="W15" s="862"/>
      <c r="X15" s="862"/>
      <c r="Y15" s="862"/>
      <c r="Z15" s="862"/>
      <c r="AA15" s="862"/>
      <c r="AB15" s="862"/>
      <c r="AC15" s="862"/>
      <c r="AD15" s="862"/>
      <c r="AE15" s="862"/>
      <c r="AF15" s="861"/>
      <c r="AG15" s="861"/>
      <c r="AH15" s="993" t="s">
        <v>216</v>
      </c>
      <c r="AI15" s="993"/>
      <c r="AJ15" s="993"/>
      <c r="AK15" s="993"/>
      <c r="AL15" s="993"/>
      <c r="AM15" s="993"/>
      <c r="AN15" s="993"/>
      <c r="AO15" s="993"/>
      <c r="AP15" s="993"/>
      <c r="AQ15" s="993"/>
      <c r="AR15" s="985" t="str">
        <f>IF(台帳ｼｰﾄ!C25="","",台帳ｼｰﾄ!C25)</f>
        <v/>
      </c>
      <c r="AS15" s="986"/>
      <c r="AT15" s="986"/>
      <c r="AU15" s="986"/>
      <c r="AV15" s="986"/>
      <c r="AW15" s="986"/>
      <c r="AX15" s="986"/>
      <c r="AY15" s="986"/>
      <c r="AZ15" s="986"/>
      <c r="BA15" s="986"/>
      <c r="BB15" s="991" t="s">
        <v>199</v>
      </c>
      <c r="BC15" s="991"/>
      <c r="BD15" s="991"/>
      <c r="BE15" s="991"/>
      <c r="BF15" s="991"/>
      <c r="BG15" s="991"/>
      <c r="BH15" s="991"/>
      <c r="BI15" s="991"/>
      <c r="BJ15" s="992"/>
      <c r="BK15" s="870"/>
      <c r="BL15" s="871"/>
      <c r="BM15" s="852" t="s">
        <v>443</v>
      </c>
      <c r="BN15" s="853"/>
      <c r="BO15" s="853"/>
      <c r="BP15" s="853"/>
      <c r="BQ15" s="854"/>
      <c r="BR15" s="840"/>
      <c r="BS15" s="841"/>
      <c r="BT15" s="841"/>
      <c r="BU15" s="841"/>
      <c r="BV15" s="841"/>
      <c r="BW15" s="841"/>
      <c r="BX15" s="841"/>
      <c r="BY15" s="841"/>
      <c r="BZ15" s="842"/>
      <c r="CA15" s="877" t="s">
        <v>444</v>
      </c>
      <c r="CB15" s="878"/>
      <c r="CC15" s="878"/>
      <c r="CD15" s="878"/>
      <c r="CE15" s="879"/>
      <c r="CF15" s="852" t="s">
        <v>445</v>
      </c>
      <c r="CG15" s="853"/>
      <c r="CH15" s="853"/>
      <c r="CI15" s="854"/>
      <c r="CJ15" s="865"/>
      <c r="CK15" s="866"/>
      <c r="CL15" s="866"/>
      <c r="CM15" s="866"/>
      <c r="CN15" s="866"/>
      <c r="CO15" s="867"/>
      <c r="CP15" s="955" t="s">
        <v>446</v>
      </c>
      <c r="CQ15" s="947"/>
      <c r="CR15" s="947"/>
      <c r="CS15" s="947"/>
      <c r="CT15" s="947"/>
      <c r="CU15" s="947"/>
      <c r="CV15" s="947"/>
      <c r="CW15" s="947"/>
      <c r="CX15" s="947"/>
      <c r="CY15" s="947"/>
      <c r="CZ15" s="947"/>
      <c r="DA15" s="947"/>
      <c r="DB15" s="947"/>
      <c r="DC15" s="947"/>
      <c r="DD15" s="947"/>
      <c r="DE15" s="947"/>
      <c r="DF15" s="947"/>
      <c r="DG15" s="947"/>
      <c r="DH15" s="947"/>
      <c r="DI15" s="947"/>
      <c r="DJ15" s="947"/>
      <c r="DK15" s="947"/>
      <c r="DL15" s="947"/>
      <c r="DM15" s="947"/>
      <c r="DN15" s="947"/>
      <c r="DO15" s="947"/>
      <c r="DP15" s="947"/>
      <c r="DQ15" s="947"/>
      <c r="DR15" s="947"/>
      <c r="DS15" s="947"/>
      <c r="DT15" s="947"/>
    </row>
    <row r="16" spans="1:124" ht="20.25" customHeight="1" x14ac:dyDescent="0.2">
      <c r="A16" s="952" t="s">
        <v>232</v>
      </c>
      <c r="B16" s="864"/>
      <c r="C16" s="864"/>
      <c r="D16" s="864"/>
      <c r="E16" s="864"/>
      <c r="F16" s="864"/>
      <c r="G16" s="864"/>
      <c r="H16" s="864"/>
      <c r="I16" s="864"/>
      <c r="J16" s="864"/>
      <c r="K16" s="864"/>
      <c r="L16" s="864"/>
      <c r="M16" s="998" t="str">
        <f>IF(台帳ｼｰﾄ!C28="","",台帳ｼｰﾄ!C28)</f>
        <v/>
      </c>
      <c r="N16" s="999"/>
      <c r="O16" s="999"/>
      <c r="P16" s="999"/>
      <c r="Q16" s="999"/>
      <c r="R16" s="999"/>
      <c r="S16" s="999"/>
      <c r="T16" s="999"/>
      <c r="U16" s="999"/>
      <c r="V16" s="999"/>
      <c r="W16" s="991" t="s">
        <v>107</v>
      </c>
      <c r="X16" s="991"/>
      <c r="Y16" s="991"/>
      <c r="Z16" s="991"/>
      <c r="AA16" s="991"/>
      <c r="AB16" s="991"/>
      <c r="AC16" s="991"/>
      <c r="AD16" s="991"/>
      <c r="AE16" s="1032"/>
      <c r="AF16" s="864" t="s">
        <v>447</v>
      </c>
      <c r="AG16" s="864"/>
      <c r="AH16" s="864"/>
      <c r="AI16" s="864"/>
      <c r="AJ16" s="864"/>
      <c r="AK16" s="864"/>
      <c r="AL16" s="864"/>
      <c r="AM16" s="864"/>
      <c r="AN16" s="864"/>
      <c r="AO16" s="864"/>
      <c r="AP16" s="864"/>
      <c r="AQ16" s="864"/>
      <c r="AR16" s="862" t="str">
        <f>IF(台帳ｼｰﾄ!C30="","",台帳ｼｰﾄ!C30)</f>
        <v/>
      </c>
      <c r="AS16" s="862"/>
      <c r="AT16" s="862"/>
      <c r="AU16" s="862"/>
      <c r="AV16" s="862"/>
      <c r="AW16" s="862"/>
      <c r="AX16" s="862"/>
      <c r="AY16" s="862"/>
      <c r="AZ16" s="862"/>
      <c r="BA16" s="862"/>
      <c r="BB16" s="862"/>
      <c r="BC16" s="862"/>
      <c r="BD16" s="862"/>
      <c r="BE16" s="862"/>
      <c r="BF16" s="862"/>
      <c r="BG16" s="862"/>
      <c r="BH16" s="862"/>
      <c r="BI16" s="862"/>
      <c r="BJ16" s="863"/>
      <c r="BK16" s="872"/>
      <c r="BL16" s="873"/>
      <c r="BM16" s="852" t="s">
        <v>448</v>
      </c>
      <c r="BN16" s="853"/>
      <c r="BO16" s="853"/>
      <c r="BP16" s="853"/>
      <c r="BQ16" s="854"/>
      <c r="BR16" s="865"/>
      <c r="BS16" s="866"/>
      <c r="BT16" s="866"/>
      <c r="BU16" s="866"/>
      <c r="BV16" s="866"/>
      <c r="BW16" s="866"/>
      <c r="BX16" s="866"/>
      <c r="BY16" s="866"/>
      <c r="BZ16" s="886"/>
      <c r="CA16" s="880"/>
      <c r="CB16" s="881"/>
      <c r="CC16" s="881"/>
      <c r="CD16" s="881"/>
      <c r="CE16" s="882"/>
      <c r="CF16" s="852" t="s">
        <v>449</v>
      </c>
      <c r="CG16" s="853"/>
      <c r="CH16" s="853"/>
      <c r="CI16" s="854"/>
      <c r="CJ16" s="865"/>
      <c r="CK16" s="866"/>
      <c r="CL16" s="866"/>
      <c r="CM16" s="866"/>
      <c r="CN16" s="866"/>
      <c r="CO16" s="867"/>
      <c r="CP16" s="935"/>
      <c r="CQ16" s="936"/>
      <c r="CR16" s="936"/>
      <c r="CS16" s="936"/>
      <c r="CT16" s="936"/>
      <c r="CU16" s="936"/>
      <c r="CV16" s="936"/>
      <c r="CW16" s="936"/>
      <c r="CX16" s="936"/>
      <c r="CY16" s="936"/>
      <c r="CZ16" s="936"/>
      <c r="DA16" s="936"/>
      <c r="DB16" s="936"/>
      <c r="DC16" s="936"/>
      <c r="DD16" s="936"/>
      <c r="DE16" s="936"/>
      <c r="DF16" s="936"/>
      <c r="DG16" s="936"/>
      <c r="DH16" s="936"/>
      <c r="DI16" s="936"/>
      <c r="DJ16" s="936"/>
      <c r="DK16" s="936"/>
      <c r="DL16" s="936"/>
      <c r="DM16" s="936"/>
      <c r="DN16" s="936"/>
      <c r="DO16" s="936"/>
      <c r="DP16" s="936"/>
      <c r="DQ16" s="936"/>
      <c r="DR16" s="936"/>
      <c r="DS16" s="936"/>
      <c r="DT16" s="936"/>
    </row>
    <row r="17" spans="1:124" ht="20.25" customHeight="1" x14ac:dyDescent="0.2">
      <c r="A17" s="952" t="s">
        <v>237</v>
      </c>
      <c r="B17" s="864"/>
      <c r="C17" s="864"/>
      <c r="D17" s="864"/>
      <c r="E17" s="864"/>
      <c r="F17" s="864"/>
      <c r="G17" s="864"/>
      <c r="H17" s="864"/>
      <c r="I17" s="864"/>
      <c r="J17" s="864"/>
      <c r="K17" s="864"/>
      <c r="L17" s="864"/>
      <c r="M17" s="972" t="str">
        <f>IF(台帳ｼｰﾄ!C29="","",台帳ｼｰﾄ!C29)</f>
        <v/>
      </c>
      <c r="N17" s="973"/>
      <c r="O17" s="973"/>
      <c r="P17" s="973"/>
      <c r="Q17" s="973"/>
      <c r="R17" s="973"/>
      <c r="S17" s="973"/>
      <c r="T17" s="973"/>
      <c r="U17" s="973"/>
      <c r="V17" s="973"/>
      <c r="W17" s="991" t="s">
        <v>450</v>
      </c>
      <c r="X17" s="991"/>
      <c r="Y17" s="991"/>
      <c r="Z17" s="991"/>
      <c r="AA17" s="991"/>
      <c r="AB17" s="991"/>
      <c r="AC17" s="991"/>
      <c r="AD17" s="991"/>
      <c r="AE17" s="1032"/>
      <c r="AF17" s="1005" t="s">
        <v>269</v>
      </c>
      <c r="AG17" s="1005"/>
      <c r="AH17" s="923" t="s">
        <v>270</v>
      </c>
      <c r="AI17" s="923"/>
      <c r="AJ17" s="923"/>
      <c r="AK17" s="923"/>
      <c r="AL17" s="923"/>
      <c r="AM17" s="923"/>
      <c r="AN17" s="923"/>
      <c r="AO17" s="923"/>
      <c r="AP17" s="923"/>
      <c r="AQ17" s="923"/>
      <c r="AR17" s="862" t="str">
        <f>IF(台帳ｼｰﾄ!C36="","",台帳ｼｰﾄ!C36)</f>
        <v/>
      </c>
      <c r="AS17" s="862"/>
      <c r="AT17" s="862"/>
      <c r="AU17" s="862"/>
      <c r="AV17" s="862"/>
      <c r="AW17" s="862"/>
      <c r="AX17" s="862"/>
      <c r="AY17" s="862"/>
      <c r="AZ17" s="862"/>
      <c r="BA17" s="862"/>
      <c r="BB17" s="862"/>
      <c r="BC17" s="862"/>
      <c r="BD17" s="862"/>
      <c r="BE17" s="862"/>
      <c r="BF17" s="862"/>
      <c r="BG17" s="862"/>
      <c r="BH17" s="862"/>
      <c r="BI17" s="862"/>
      <c r="BJ17" s="863"/>
      <c r="BK17" s="868" t="s">
        <v>451</v>
      </c>
      <c r="BL17" s="869"/>
      <c r="BM17" s="874" t="s">
        <v>452</v>
      </c>
      <c r="BN17" s="875"/>
      <c r="BO17" s="875"/>
      <c r="BP17" s="875"/>
      <c r="BQ17" s="875"/>
      <c r="BR17" s="875"/>
      <c r="BS17" s="875"/>
      <c r="BT17" s="876"/>
      <c r="BU17" s="883"/>
      <c r="BV17" s="884"/>
      <c r="BW17" s="884"/>
      <c r="BX17" s="884"/>
      <c r="BY17" s="884"/>
      <c r="BZ17" s="884"/>
      <c r="CA17" s="885"/>
      <c r="CB17" s="874" t="s">
        <v>453</v>
      </c>
      <c r="CC17" s="875"/>
      <c r="CD17" s="875"/>
      <c r="CE17" s="875"/>
      <c r="CF17" s="875"/>
      <c r="CG17" s="875"/>
      <c r="CH17" s="876"/>
      <c r="CI17" s="846"/>
      <c r="CJ17" s="847"/>
      <c r="CK17" s="847"/>
      <c r="CL17" s="847"/>
      <c r="CM17" s="847"/>
      <c r="CN17" s="847"/>
      <c r="CO17" s="887"/>
      <c r="CP17" s="935"/>
      <c r="CQ17" s="936"/>
      <c r="CR17" s="936"/>
      <c r="CS17" s="936"/>
      <c r="CT17" s="936"/>
      <c r="CU17" s="936"/>
      <c r="CV17" s="936"/>
      <c r="CW17" s="936"/>
      <c r="CX17" s="936"/>
      <c r="CY17" s="936"/>
      <c r="CZ17" s="936"/>
      <c r="DA17" s="936"/>
      <c r="DB17" s="936"/>
      <c r="DC17" s="936"/>
      <c r="DD17" s="936"/>
      <c r="DE17" s="936"/>
      <c r="DF17" s="936"/>
      <c r="DG17" s="936"/>
      <c r="DH17" s="936"/>
      <c r="DI17" s="936"/>
      <c r="DJ17" s="936"/>
      <c r="DK17" s="936"/>
      <c r="DL17" s="936"/>
      <c r="DM17" s="936"/>
      <c r="DN17" s="936"/>
      <c r="DO17" s="936"/>
      <c r="DP17" s="936"/>
      <c r="DQ17" s="936"/>
      <c r="DR17" s="936"/>
      <c r="DS17" s="936"/>
      <c r="DT17" s="936"/>
    </row>
    <row r="18" spans="1:124" ht="20.25" customHeight="1" x14ac:dyDescent="0.2">
      <c r="A18" s="952" t="s">
        <v>247</v>
      </c>
      <c r="B18" s="864"/>
      <c r="C18" s="864"/>
      <c r="D18" s="864"/>
      <c r="E18" s="864"/>
      <c r="F18" s="864"/>
      <c r="G18" s="864"/>
      <c r="H18" s="864"/>
      <c r="I18" s="864"/>
      <c r="J18" s="864"/>
      <c r="K18" s="864"/>
      <c r="L18" s="864"/>
      <c r="M18" s="862" t="str">
        <f>IF(台帳ｼｰﾄ!C31="","",台帳ｼｰﾄ!C31)</f>
        <v/>
      </c>
      <c r="N18" s="862"/>
      <c r="O18" s="862"/>
      <c r="P18" s="862"/>
      <c r="Q18" s="862"/>
      <c r="R18" s="862"/>
      <c r="S18" s="862"/>
      <c r="T18" s="862"/>
      <c r="U18" s="862"/>
      <c r="V18" s="862"/>
      <c r="W18" s="862"/>
      <c r="X18" s="862"/>
      <c r="Y18" s="862"/>
      <c r="Z18" s="862"/>
      <c r="AA18" s="862"/>
      <c r="AB18" s="862"/>
      <c r="AC18" s="862"/>
      <c r="AD18" s="862"/>
      <c r="AE18" s="862"/>
      <c r="AF18" s="1005"/>
      <c r="AG18" s="1005"/>
      <c r="AH18" s="864" t="s">
        <v>101</v>
      </c>
      <c r="AI18" s="864"/>
      <c r="AJ18" s="864"/>
      <c r="AK18" s="864"/>
      <c r="AL18" s="864"/>
      <c r="AM18" s="864"/>
      <c r="AN18" s="864"/>
      <c r="AO18" s="864"/>
      <c r="AP18" s="864"/>
      <c r="AQ18" s="864"/>
      <c r="AR18" s="862" t="str">
        <f>IF(台帳ｼｰﾄ!C37="","",台帳ｼｰﾄ!C37)</f>
        <v/>
      </c>
      <c r="AS18" s="862"/>
      <c r="AT18" s="862"/>
      <c r="AU18" s="862"/>
      <c r="AV18" s="862"/>
      <c r="AW18" s="862"/>
      <c r="AX18" s="862"/>
      <c r="AY18" s="862"/>
      <c r="AZ18" s="862"/>
      <c r="BA18" s="862"/>
      <c r="BB18" s="862"/>
      <c r="BC18" s="862"/>
      <c r="BD18" s="862"/>
      <c r="BE18" s="862"/>
      <c r="BF18" s="862"/>
      <c r="BG18" s="862"/>
      <c r="BH18" s="862"/>
      <c r="BI18" s="862"/>
      <c r="BJ18" s="863"/>
      <c r="BK18" s="870"/>
      <c r="BL18" s="871"/>
      <c r="BM18" s="888" t="s">
        <v>454</v>
      </c>
      <c r="BN18" s="889"/>
      <c r="BO18" s="889"/>
      <c r="BP18" s="889"/>
      <c r="BQ18" s="889"/>
      <c r="BR18" s="889"/>
      <c r="BS18" s="889"/>
      <c r="BT18" s="890"/>
      <c r="BU18" s="883"/>
      <c r="BV18" s="884"/>
      <c r="BW18" s="884"/>
      <c r="BX18" s="884"/>
      <c r="BY18" s="884"/>
      <c r="BZ18" s="884"/>
      <c r="CA18" s="885"/>
      <c r="CB18" s="874" t="s">
        <v>455</v>
      </c>
      <c r="CC18" s="875"/>
      <c r="CD18" s="875"/>
      <c r="CE18" s="875"/>
      <c r="CF18" s="875"/>
      <c r="CG18" s="875"/>
      <c r="CH18" s="876"/>
      <c r="CI18" s="846"/>
      <c r="CJ18" s="847"/>
      <c r="CK18" s="847"/>
      <c r="CL18" s="847"/>
      <c r="CM18" s="847"/>
      <c r="CN18" s="847"/>
      <c r="CO18" s="887"/>
      <c r="CP18" s="935"/>
      <c r="CQ18" s="936"/>
      <c r="CR18" s="936"/>
      <c r="CS18" s="936"/>
      <c r="CT18" s="936"/>
      <c r="CU18" s="936"/>
      <c r="CV18" s="936"/>
      <c r="CW18" s="936"/>
      <c r="CX18" s="936"/>
      <c r="CY18" s="936"/>
      <c r="CZ18" s="936"/>
      <c r="DA18" s="936"/>
      <c r="DB18" s="936"/>
      <c r="DC18" s="936"/>
      <c r="DD18" s="936"/>
      <c r="DE18" s="936"/>
      <c r="DF18" s="936"/>
      <c r="DG18" s="936"/>
      <c r="DH18" s="936"/>
      <c r="DI18" s="936"/>
      <c r="DJ18" s="936"/>
      <c r="DK18" s="936"/>
      <c r="DL18" s="936"/>
      <c r="DM18" s="936"/>
      <c r="DN18" s="936"/>
      <c r="DO18" s="936"/>
      <c r="DP18" s="936"/>
      <c r="DQ18" s="936"/>
      <c r="DR18" s="936"/>
      <c r="DS18" s="936"/>
      <c r="DT18" s="936"/>
    </row>
    <row r="19" spans="1:124" ht="20.25" customHeight="1" x14ac:dyDescent="0.2">
      <c r="A19" s="952" t="s">
        <v>256</v>
      </c>
      <c r="B19" s="864"/>
      <c r="C19" s="864"/>
      <c r="D19" s="864"/>
      <c r="E19" s="864"/>
      <c r="F19" s="864"/>
      <c r="G19" s="864"/>
      <c r="H19" s="864"/>
      <c r="I19" s="864"/>
      <c r="J19" s="864"/>
      <c r="K19" s="864"/>
      <c r="L19" s="864"/>
      <c r="M19" s="862" t="str">
        <f>IF(台帳ｼｰﾄ!C33="","",台帳ｼｰﾄ!C33)</f>
        <v/>
      </c>
      <c r="N19" s="862"/>
      <c r="O19" s="862"/>
      <c r="P19" s="862"/>
      <c r="Q19" s="862"/>
      <c r="R19" s="862"/>
      <c r="S19" s="862"/>
      <c r="T19" s="862"/>
      <c r="U19" s="862"/>
      <c r="V19" s="862"/>
      <c r="W19" s="862"/>
      <c r="X19" s="862"/>
      <c r="Y19" s="862"/>
      <c r="Z19" s="862"/>
      <c r="AA19" s="862"/>
      <c r="AB19" s="862"/>
      <c r="AC19" s="862"/>
      <c r="AD19" s="862"/>
      <c r="AE19" s="862"/>
      <c r="AF19" s="1005"/>
      <c r="AG19" s="1005"/>
      <c r="AH19" s="864" t="s">
        <v>95</v>
      </c>
      <c r="AI19" s="864"/>
      <c r="AJ19" s="864"/>
      <c r="AK19" s="864"/>
      <c r="AL19" s="864"/>
      <c r="AM19" s="864"/>
      <c r="AN19" s="864"/>
      <c r="AO19" s="864"/>
      <c r="AP19" s="864"/>
      <c r="AQ19" s="864"/>
      <c r="AR19" s="862" t="str">
        <f>IF(台帳ｼｰﾄ!C38="","",台帳ｼｰﾄ!C38)</f>
        <v/>
      </c>
      <c r="AS19" s="862"/>
      <c r="AT19" s="862"/>
      <c r="AU19" s="862"/>
      <c r="AV19" s="862"/>
      <c r="AW19" s="862"/>
      <c r="AX19" s="862"/>
      <c r="AY19" s="862"/>
      <c r="AZ19" s="862"/>
      <c r="BA19" s="862"/>
      <c r="BB19" s="862"/>
      <c r="BC19" s="862"/>
      <c r="BD19" s="862"/>
      <c r="BE19" s="862"/>
      <c r="BF19" s="862"/>
      <c r="BG19" s="862"/>
      <c r="BH19" s="862"/>
      <c r="BI19" s="862"/>
      <c r="BJ19" s="863"/>
      <c r="BK19" s="870"/>
      <c r="BL19" s="871"/>
      <c r="BM19" s="874" t="s">
        <v>456</v>
      </c>
      <c r="BN19" s="875"/>
      <c r="BO19" s="875"/>
      <c r="BP19" s="875"/>
      <c r="BQ19" s="875"/>
      <c r="BR19" s="875"/>
      <c r="BS19" s="875"/>
      <c r="BT19" s="876"/>
      <c r="BU19" s="883"/>
      <c r="BV19" s="884"/>
      <c r="BW19" s="884"/>
      <c r="BX19" s="884"/>
      <c r="BY19" s="884"/>
      <c r="BZ19" s="884"/>
      <c r="CA19" s="885"/>
      <c r="CB19" s="874" t="s">
        <v>457</v>
      </c>
      <c r="CC19" s="875"/>
      <c r="CD19" s="875"/>
      <c r="CE19" s="875"/>
      <c r="CF19" s="875"/>
      <c r="CG19" s="875"/>
      <c r="CH19" s="876"/>
      <c r="CI19" s="846"/>
      <c r="CJ19" s="847"/>
      <c r="CK19" s="847"/>
      <c r="CL19" s="847"/>
      <c r="CM19" s="847"/>
      <c r="CN19" s="847"/>
      <c r="CO19" s="887"/>
      <c r="CP19" s="935"/>
      <c r="CQ19" s="936"/>
      <c r="CR19" s="936"/>
      <c r="CS19" s="936"/>
      <c r="CT19" s="936"/>
      <c r="CU19" s="936"/>
      <c r="CV19" s="936"/>
      <c r="CW19" s="936"/>
      <c r="CX19" s="936"/>
      <c r="CY19" s="936"/>
      <c r="CZ19" s="936"/>
      <c r="DA19" s="936"/>
      <c r="DB19" s="936"/>
      <c r="DC19" s="936"/>
      <c r="DD19" s="936"/>
      <c r="DE19" s="936"/>
      <c r="DF19" s="936"/>
      <c r="DG19" s="936"/>
      <c r="DH19" s="936"/>
      <c r="DI19" s="936"/>
      <c r="DJ19" s="936"/>
      <c r="DK19" s="936"/>
      <c r="DL19" s="936"/>
      <c r="DM19" s="936"/>
      <c r="DN19" s="936"/>
      <c r="DO19" s="936"/>
      <c r="DP19" s="936"/>
      <c r="DQ19" s="936"/>
      <c r="DR19" s="936"/>
      <c r="DS19" s="936"/>
      <c r="DT19" s="936"/>
    </row>
    <row r="20" spans="1:124" ht="20.25" customHeight="1" x14ac:dyDescent="0.2">
      <c r="A20" s="974" t="s">
        <v>261</v>
      </c>
      <c r="B20" s="927"/>
      <c r="C20" s="927"/>
      <c r="D20" s="927"/>
      <c r="E20" s="927"/>
      <c r="F20" s="927"/>
      <c r="G20" s="927"/>
      <c r="H20" s="927"/>
      <c r="I20" s="927"/>
      <c r="J20" s="927"/>
      <c r="K20" s="927"/>
      <c r="L20" s="927"/>
      <c r="M20" s="924" t="str">
        <f>IF(台帳ｼｰﾄ!C34="","",台帳ｼｰﾄ!C34)</f>
        <v/>
      </c>
      <c r="N20" s="924"/>
      <c r="O20" s="924"/>
      <c r="P20" s="924"/>
      <c r="Q20" s="924"/>
      <c r="R20" s="924"/>
      <c r="S20" s="924"/>
      <c r="T20" s="924"/>
      <c r="U20" s="924"/>
      <c r="V20" s="924"/>
      <c r="W20" s="924"/>
      <c r="X20" s="924"/>
      <c r="Y20" s="924"/>
      <c r="Z20" s="924"/>
      <c r="AA20" s="924"/>
      <c r="AB20" s="924"/>
      <c r="AC20" s="924"/>
      <c r="AD20" s="924"/>
      <c r="AE20" s="924"/>
      <c r="AF20" s="1006"/>
      <c r="AG20" s="1006"/>
      <c r="AH20" s="1002" t="s">
        <v>283</v>
      </c>
      <c r="AI20" s="1002"/>
      <c r="AJ20" s="1002"/>
      <c r="AK20" s="1002"/>
      <c r="AL20" s="1002"/>
      <c r="AM20" s="1002"/>
      <c r="AN20" s="1002"/>
      <c r="AO20" s="1002"/>
      <c r="AP20" s="1002"/>
      <c r="AQ20" s="1002"/>
      <c r="AR20" s="1000" t="str">
        <f>IF(台帳ｼｰﾄ!C39="","",台帳ｼｰﾄ!C39)</f>
        <v/>
      </c>
      <c r="AS20" s="1001"/>
      <c r="AT20" s="1001"/>
      <c r="AU20" s="1001"/>
      <c r="AV20" s="1001"/>
      <c r="AW20" s="1001"/>
      <c r="AX20" s="1001"/>
      <c r="AY20" s="1001"/>
      <c r="AZ20" s="1001"/>
      <c r="BA20" s="1001"/>
      <c r="BB20" s="941" t="s">
        <v>67</v>
      </c>
      <c r="BC20" s="941"/>
      <c r="BD20" s="941"/>
      <c r="BE20" s="941"/>
      <c r="BF20" s="941"/>
      <c r="BG20" s="941"/>
      <c r="BH20" s="941"/>
      <c r="BI20" s="941"/>
      <c r="BJ20" s="946"/>
      <c r="BK20" s="870"/>
      <c r="BL20" s="871"/>
      <c r="BM20" s="874" t="s">
        <v>458</v>
      </c>
      <c r="BN20" s="875"/>
      <c r="BO20" s="875"/>
      <c r="BP20" s="875"/>
      <c r="BQ20" s="875"/>
      <c r="BR20" s="875"/>
      <c r="BS20" s="875"/>
      <c r="BT20" s="876"/>
      <c r="BU20" s="883"/>
      <c r="BV20" s="884"/>
      <c r="BW20" s="884"/>
      <c r="BX20" s="884"/>
      <c r="BY20" s="884"/>
      <c r="BZ20" s="884"/>
      <c r="CA20" s="885"/>
      <c r="CB20" s="874" t="s">
        <v>459</v>
      </c>
      <c r="CC20" s="875"/>
      <c r="CD20" s="875"/>
      <c r="CE20" s="875"/>
      <c r="CF20" s="875"/>
      <c r="CG20" s="875"/>
      <c r="CH20" s="876"/>
      <c r="CI20" s="846"/>
      <c r="CJ20" s="847"/>
      <c r="CK20" s="847"/>
      <c r="CL20" s="847"/>
      <c r="CM20" s="847"/>
      <c r="CN20" s="847"/>
      <c r="CO20" s="887"/>
      <c r="CP20" s="935"/>
      <c r="CQ20" s="936"/>
      <c r="CR20" s="936"/>
      <c r="CS20" s="936"/>
      <c r="CT20" s="936"/>
      <c r="CU20" s="936"/>
      <c r="CV20" s="936"/>
      <c r="CW20" s="936"/>
      <c r="CX20" s="936"/>
      <c r="CY20" s="936"/>
      <c r="CZ20" s="936"/>
      <c r="DA20" s="936"/>
      <c r="DB20" s="936"/>
      <c r="DC20" s="936"/>
      <c r="DD20" s="936"/>
      <c r="DE20" s="936"/>
      <c r="DF20" s="936"/>
      <c r="DG20" s="936"/>
      <c r="DH20" s="936"/>
      <c r="DI20" s="936"/>
      <c r="DJ20" s="936"/>
      <c r="DK20" s="936"/>
      <c r="DL20" s="936"/>
      <c r="DM20" s="936"/>
      <c r="DN20" s="936"/>
      <c r="DO20" s="936"/>
      <c r="DP20" s="936"/>
      <c r="DQ20" s="936"/>
      <c r="DR20" s="936"/>
      <c r="DS20" s="936"/>
      <c r="DT20" s="936"/>
    </row>
    <row r="21" spans="1:124" ht="20.25" customHeight="1" x14ac:dyDescent="0.2">
      <c r="A21" s="1019" t="s">
        <v>460</v>
      </c>
      <c r="B21" s="1020"/>
      <c r="C21" s="1021" t="s">
        <v>119</v>
      </c>
      <c r="D21" s="1022"/>
      <c r="E21" s="1022"/>
      <c r="F21" s="1022"/>
      <c r="G21" s="1022"/>
      <c r="H21" s="1022"/>
      <c r="I21" s="1022"/>
      <c r="J21" s="1022"/>
      <c r="K21" s="1022"/>
      <c r="L21" s="1023"/>
      <c r="M21" s="1024" t="str">
        <f>IF(台帳ｼｰﾄ!G2="","",台帳ｼｰﾄ!G2)</f>
        <v/>
      </c>
      <c r="N21" s="1025"/>
      <c r="O21" s="1025"/>
      <c r="P21" s="1025"/>
      <c r="Q21" s="1025"/>
      <c r="R21" s="1025"/>
      <c r="S21" s="1025"/>
      <c r="T21" s="1025"/>
      <c r="U21" s="1025"/>
      <c r="V21" s="1025"/>
      <c r="W21" s="1025"/>
      <c r="X21" s="1025"/>
      <c r="Y21" s="1025"/>
      <c r="Z21" s="1025"/>
      <c r="AA21" s="1025"/>
      <c r="AB21" s="1025"/>
      <c r="AC21" s="1025"/>
      <c r="AD21" s="1025"/>
      <c r="AE21" s="1025"/>
      <c r="AF21" s="1025"/>
      <c r="AG21" s="1025"/>
      <c r="AH21" s="1025"/>
      <c r="AI21" s="1025"/>
      <c r="AJ21" s="1025"/>
      <c r="AK21" s="1025"/>
      <c r="AL21" s="1025"/>
      <c r="AM21" s="1025"/>
      <c r="AN21" s="1025"/>
      <c r="AO21" s="1025"/>
      <c r="AP21" s="1025"/>
      <c r="AQ21" s="1025"/>
      <c r="AR21" s="1025"/>
      <c r="AS21" s="1025"/>
      <c r="AT21" s="1025"/>
      <c r="AU21" s="1025"/>
      <c r="AV21" s="1025"/>
      <c r="AW21" s="1025"/>
      <c r="AX21" s="1025"/>
      <c r="AY21" s="1025"/>
      <c r="AZ21" s="1025"/>
      <c r="BA21" s="1025"/>
      <c r="BB21" s="1025"/>
      <c r="BC21" s="1025"/>
      <c r="BD21" s="1025"/>
      <c r="BE21" s="1025"/>
      <c r="BF21" s="1025"/>
      <c r="BG21" s="1025"/>
      <c r="BH21" s="1025"/>
      <c r="BI21" s="1025"/>
      <c r="BJ21" s="1026"/>
      <c r="BK21" s="870"/>
      <c r="BL21" s="871"/>
      <c r="BM21" s="888" t="s">
        <v>461</v>
      </c>
      <c r="BN21" s="889"/>
      <c r="BO21" s="889"/>
      <c r="BP21" s="889"/>
      <c r="BQ21" s="889"/>
      <c r="BR21" s="889"/>
      <c r="BS21" s="889"/>
      <c r="BT21" s="890"/>
      <c r="BU21" s="883"/>
      <c r="BV21" s="884"/>
      <c r="BW21" s="884"/>
      <c r="BX21" s="884"/>
      <c r="BY21" s="884"/>
      <c r="BZ21" s="884"/>
      <c r="CA21" s="885"/>
      <c r="CB21" s="874" t="s">
        <v>462</v>
      </c>
      <c r="CC21" s="875"/>
      <c r="CD21" s="875"/>
      <c r="CE21" s="875"/>
      <c r="CF21" s="875"/>
      <c r="CG21" s="875"/>
      <c r="CH21" s="876"/>
      <c r="CI21" s="846"/>
      <c r="CJ21" s="847"/>
      <c r="CK21" s="847"/>
      <c r="CL21" s="847"/>
      <c r="CM21" s="847"/>
      <c r="CN21" s="847"/>
      <c r="CO21" s="887"/>
      <c r="CP21" s="935"/>
      <c r="CQ21" s="936"/>
      <c r="CR21" s="936"/>
      <c r="CS21" s="936"/>
      <c r="CT21" s="936"/>
      <c r="CU21" s="936"/>
      <c r="CV21" s="936"/>
      <c r="CW21" s="936"/>
      <c r="CX21" s="936"/>
      <c r="CY21" s="936"/>
      <c r="CZ21" s="936"/>
      <c r="DA21" s="936"/>
      <c r="DB21" s="936"/>
      <c r="DC21" s="936"/>
      <c r="DD21" s="936"/>
      <c r="DE21" s="936"/>
      <c r="DF21" s="936"/>
      <c r="DG21" s="936"/>
      <c r="DH21" s="936"/>
      <c r="DI21" s="936"/>
      <c r="DJ21" s="936"/>
      <c r="DK21" s="936"/>
      <c r="DL21" s="936"/>
      <c r="DM21" s="936"/>
      <c r="DN21" s="936"/>
      <c r="DO21" s="936"/>
      <c r="DP21" s="936"/>
      <c r="DQ21" s="936"/>
      <c r="DR21" s="936"/>
      <c r="DS21" s="936"/>
      <c r="DT21" s="936"/>
    </row>
    <row r="22" spans="1:124" ht="20.25" customHeight="1" x14ac:dyDescent="0.2">
      <c r="A22" s="870"/>
      <c r="B22" s="871"/>
      <c r="C22" s="967"/>
      <c r="D22" s="968"/>
      <c r="E22" s="968"/>
      <c r="F22" s="968"/>
      <c r="G22" s="968"/>
      <c r="H22" s="968"/>
      <c r="I22" s="968"/>
      <c r="J22" s="968"/>
      <c r="K22" s="968"/>
      <c r="L22" s="969"/>
      <c r="M22" s="1027"/>
      <c r="N22" s="1028"/>
      <c r="O22" s="1028"/>
      <c r="P22" s="1028"/>
      <c r="Q22" s="1028"/>
      <c r="R22" s="1028"/>
      <c r="S22" s="1028"/>
      <c r="T22" s="1028"/>
      <c r="U22" s="1028"/>
      <c r="V22" s="1028"/>
      <c r="W22" s="1028"/>
      <c r="X22" s="1028"/>
      <c r="Y22" s="1028"/>
      <c r="Z22" s="1028"/>
      <c r="AA22" s="1028"/>
      <c r="AB22" s="1028"/>
      <c r="AC22" s="1028"/>
      <c r="AD22" s="1028"/>
      <c r="AE22" s="1028"/>
      <c r="AF22" s="1028"/>
      <c r="AG22" s="1028"/>
      <c r="AH22" s="1028"/>
      <c r="AI22" s="1028"/>
      <c r="AJ22" s="1028"/>
      <c r="AK22" s="1028"/>
      <c r="AL22" s="1028"/>
      <c r="AM22" s="1028"/>
      <c r="AN22" s="1028"/>
      <c r="AO22" s="1028"/>
      <c r="AP22" s="1028"/>
      <c r="AQ22" s="1028"/>
      <c r="AR22" s="1028"/>
      <c r="AS22" s="1028"/>
      <c r="AT22" s="1028"/>
      <c r="AU22" s="1028"/>
      <c r="AV22" s="1028"/>
      <c r="AW22" s="1028"/>
      <c r="AX22" s="1028"/>
      <c r="AY22" s="1028"/>
      <c r="AZ22" s="1028"/>
      <c r="BA22" s="1028"/>
      <c r="BB22" s="1028"/>
      <c r="BC22" s="1028"/>
      <c r="BD22" s="1028"/>
      <c r="BE22" s="1028"/>
      <c r="BF22" s="1028"/>
      <c r="BG22" s="1028"/>
      <c r="BH22" s="1028"/>
      <c r="BI22" s="1028"/>
      <c r="BJ22" s="1029"/>
      <c r="BK22" s="870"/>
      <c r="BL22" s="871"/>
      <c r="BM22" s="888" t="s">
        <v>463</v>
      </c>
      <c r="BN22" s="889"/>
      <c r="BO22" s="889"/>
      <c r="BP22" s="889"/>
      <c r="BQ22" s="889"/>
      <c r="BR22" s="889"/>
      <c r="BS22" s="889"/>
      <c r="BT22" s="890"/>
      <c r="BU22" s="883"/>
      <c r="BV22" s="884"/>
      <c r="BW22" s="884"/>
      <c r="BX22" s="884"/>
      <c r="BY22" s="884"/>
      <c r="BZ22" s="884"/>
      <c r="CA22" s="885"/>
      <c r="CB22" s="874" t="s">
        <v>464</v>
      </c>
      <c r="CC22" s="875"/>
      <c r="CD22" s="875"/>
      <c r="CE22" s="875"/>
      <c r="CF22" s="875"/>
      <c r="CG22" s="875"/>
      <c r="CH22" s="876"/>
      <c r="CI22" s="846"/>
      <c r="CJ22" s="847"/>
      <c r="CK22" s="847"/>
      <c r="CL22" s="847"/>
      <c r="CM22" s="847"/>
      <c r="CN22" s="847"/>
      <c r="CO22" s="887"/>
      <c r="CP22" s="935"/>
      <c r="CQ22" s="936"/>
      <c r="CR22" s="936"/>
      <c r="CS22" s="936"/>
      <c r="CT22" s="936"/>
      <c r="CU22" s="936"/>
      <c r="CV22" s="936"/>
      <c r="CW22" s="936"/>
      <c r="CX22" s="936"/>
      <c r="CY22" s="936"/>
      <c r="CZ22" s="936"/>
      <c r="DA22" s="936"/>
      <c r="DB22" s="936"/>
      <c r="DC22" s="936"/>
      <c r="DD22" s="936"/>
      <c r="DE22" s="936"/>
      <c r="DF22" s="936"/>
      <c r="DG22" s="936"/>
      <c r="DH22" s="936"/>
      <c r="DI22" s="936"/>
      <c r="DJ22" s="936"/>
      <c r="DK22" s="936"/>
      <c r="DL22" s="936"/>
      <c r="DM22" s="936"/>
      <c r="DN22" s="936"/>
      <c r="DO22" s="936"/>
      <c r="DP22" s="936"/>
      <c r="DQ22" s="936"/>
      <c r="DR22" s="936"/>
      <c r="DS22" s="936"/>
      <c r="DT22" s="936"/>
    </row>
    <row r="23" spans="1:124" ht="20.25" customHeight="1" x14ac:dyDescent="0.2">
      <c r="A23" s="870"/>
      <c r="B23" s="871"/>
      <c r="C23" s="949" t="s">
        <v>135</v>
      </c>
      <c r="D23" s="950"/>
      <c r="E23" s="950"/>
      <c r="F23" s="950"/>
      <c r="G23" s="950"/>
      <c r="H23" s="950"/>
      <c r="I23" s="950"/>
      <c r="J23" s="950"/>
      <c r="K23" s="950"/>
      <c r="L23" s="951"/>
      <c r="M23" s="846" t="str">
        <f>IF(台帳ｼｰﾄ!I5="","","最大"&amp;台帳ｼｰﾄ!I5&amp;"m 、"&amp;"最小"&amp;台帳ｼｰﾄ!J5&amp;"m")</f>
        <v/>
      </c>
      <c r="N23" s="847"/>
      <c r="O23" s="847"/>
      <c r="P23" s="847"/>
      <c r="Q23" s="847"/>
      <c r="R23" s="847"/>
      <c r="S23" s="847"/>
      <c r="T23" s="847"/>
      <c r="U23" s="847"/>
      <c r="V23" s="847"/>
      <c r="W23" s="847"/>
      <c r="X23" s="847"/>
      <c r="Y23" s="847"/>
      <c r="Z23" s="847"/>
      <c r="AA23" s="847"/>
      <c r="AB23" s="847"/>
      <c r="AC23" s="847"/>
      <c r="AD23" s="847"/>
      <c r="AE23" s="934"/>
      <c r="AF23" s="864" t="s">
        <v>138</v>
      </c>
      <c r="AG23" s="864"/>
      <c r="AH23" s="864"/>
      <c r="AI23" s="864"/>
      <c r="AJ23" s="864"/>
      <c r="AK23" s="864"/>
      <c r="AL23" s="864"/>
      <c r="AM23" s="864"/>
      <c r="AN23" s="864"/>
      <c r="AO23" s="864"/>
      <c r="AP23" s="864"/>
      <c r="AQ23" s="864"/>
      <c r="AR23" s="980" t="str">
        <f>IF(台帳ｼｰﾄ!H6="","",台帳ｼｰﾄ!H6)</f>
        <v/>
      </c>
      <c r="AS23" s="981"/>
      <c r="AT23" s="981"/>
      <c r="AU23" s="981"/>
      <c r="AV23" s="981"/>
      <c r="AW23" s="981"/>
      <c r="AX23" s="981"/>
      <c r="AY23" s="981"/>
      <c r="AZ23" s="981"/>
      <c r="BA23" s="981"/>
      <c r="BB23" s="958" t="s">
        <v>465</v>
      </c>
      <c r="BC23" s="958"/>
      <c r="BD23" s="958"/>
      <c r="BE23" s="958"/>
      <c r="BF23" s="958"/>
      <c r="BG23" s="958"/>
      <c r="BH23" s="958"/>
      <c r="BI23" s="958"/>
      <c r="BJ23" s="958"/>
      <c r="BK23" s="870"/>
      <c r="BL23" s="871"/>
      <c r="BM23" s="874" t="s">
        <v>466</v>
      </c>
      <c r="BN23" s="875"/>
      <c r="BO23" s="875"/>
      <c r="BP23" s="875"/>
      <c r="BQ23" s="875"/>
      <c r="BR23" s="875"/>
      <c r="BS23" s="875"/>
      <c r="BT23" s="876"/>
      <c r="BU23" s="883"/>
      <c r="BV23" s="884"/>
      <c r="BW23" s="884"/>
      <c r="BX23" s="884"/>
      <c r="BY23" s="884"/>
      <c r="BZ23" s="884"/>
      <c r="CA23" s="885"/>
      <c r="CB23" s="874" t="s">
        <v>467</v>
      </c>
      <c r="CC23" s="875"/>
      <c r="CD23" s="875"/>
      <c r="CE23" s="875"/>
      <c r="CF23" s="875"/>
      <c r="CG23" s="875"/>
      <c r="CH23" s="876"/>
      <c r="CI23" s="846"/>
      <c r="CJ23" s="847"/>
      <c r="CK23" s="847"/>
      <c r="CL23" s="847"/>
      <c r="CM23" s="847"/>
      <c r="CN23" s="847"/>
      <c r="CO23" s="887"/>
      <c r="CP23" s="935"/>
      <c r="CQ23" s="936"/>
      <c r="CR23" s="936"/>
      <c r="CS23" s="936"/>
      <c r="CT23" s="936"/>
      <c r="CU23" s="936"/>
      <c r="CV23" s="936"/>
      <c r="CW23" s="936"/>
      <c r="CX23" s="936"/>
      <c r="CY23" s="936"/>
      <c r="CZ23" s="936"/>
      <c r="DA23" s="936"/>
      <c r="DB23" s="936"/>
      <c r="DC23" s="936"/>
      <c r="DD23" s="936"/>
      <c r="DE23" s="936"/>
      <c r="DF23" s="936"/>
      <c r="DG23" s="936"/>
      <c r="DH23" s="936"/>
      <c r="DI23" s="936"/>
      <c r="DJ23" s="936"/>
      <c r="DK23" s="936"/>
      <c r="DL23" s="936"/>
      <c r="DM23" s="936"/>
      <c r="DN23" s="936"/>
      <c r="DO23" s="936"/>
      <c r="DP23" s="936"/>
      <c r="DQ23" s="936"/>
      <c r="DR23" s="936"/>
      <c r="DS23" s="936"/>
      <c r="DT23" s="936"/>
    </row>
    <row r="24" spans="1:124" ht="20.25" customHeight="1" x14ac:dyDescent="0.2">
      <c r="A24" s="870"/>
      <c r="B24" s="871"/>
      <c r="C24" s="964" t="s">
        <v>468</v>
      </c>
      <c r="D24" s="965"/>
      <c r="E24" s="965"/>
      <c r="F24" s="965"/>
      <c r="G24" s="965"/>
      <c r="H24" s="965"/>
      <c r="I24" s="965"/>
      <c r="J24" s="965"/>
      <c r="K24" s="965"/>
      <c r="L24" s="966"/>
      <c r="M24" s="864" t="s">
        <v>445</v>
      </c>
      <c r="N24" s="864"/>
      <c r="O24" s="864"/>
      <c r="P24" s="864"/>
      <c r="Q24" s="864"/>
      <c r="R24" s="864"/>
      <c r="S24" s="970" t="str">
        <f>IF(台帳ｼｰﾄ!H7="","",台帳ｼｰﾄ!H7)</f>
        <v/>
      </c>
      <c r="T24" s="971"/>
      <c r="U24" s="971"/>
      <c r="V24" s="971"/>
      <c r="W24" s="971"/>
      <c r="X24" s="971"/>
      <c r="Y24" s="971"/>
      <c r="Z24" s="971"/>
      <c r="AA24" s="959" t="s">
        <v>144</v>
      </c>
      <c r="AB24" s="959"/>
      <c r="AC24" s="959"/>
      <c r="AD24" s="959"/>
      <c r="AE24" s="960"/>
      <c r="AF24" s="864" t="s">
        <v>469</v>
      </c>
      <c r="AG24" s="864"/>
      <c r="AH24" s="864"/>
      <c r="AI24" s="864"/>
      <c r="AJ24" s="864"/>
      <c r="AK24" s="864"/>
      <c r="AL24" s="864"/>
      <c r="AM24" s="864"/>
      <c r="AN24" s="864"/>
      <c r="AO24" s="864"/>
      <c r="AP24" s="864"/>
      <c r="AQ24" s="864"/>
      <c r="AR24" s="864" t="s">
        <v>445</v>
      </c>
      <c r="AS24" s="864"/>
      <c r="AT24" s="864"/>
      <c r="AU24" s="864"/>
      <c r="AV24" s="864"/>
      <c r="AW24" s="864"/>
      <c r="AX24" s="970" t="str">
        <f>IF(台帳ｼｰﾄ!H9="","",台帳ｼｰﾄ!H9)</f>
        <v/>
      </c>
      <c r="AY24" s="971"/>
      <c r="AZ24" s="971"/>
      <c r="BA24" s="971"/>
      <c r="BB24" s="971"/>
      <c r="BC24" s="971"/>
      <c r="BD24" s="971"/>
      <c r="BE24" s="971"/>
      <c r="BF24" s="959" t="s">
        <v>144</v>
      </c>
      <c r="BG24" s="959"/>
      <c r="BH24" s="959"/>
      <c r="BI24" s="959"/>
      <c r="BJ24" s="960"/>
      <c r="BK24" s="870"/>
      <c r="BL24" s="871"/>
      <c r="BM24" s="874" t="s">
        <v>470</v>
      </c>
      <c r="BN24" s="875"/>
      <c r="BO24" s="875"/>
      <c r="BP24" s="875"/>
      <c r="BQ24" s="875"/>
      <c r="BR24" s="875"/>
      <c r="BS24" s="875"/>
      <c r="BT24" s="876"/>
      <c r="BU24" s="883"/>
      <c r="BV24" s="884"/>
      <c r="BW24" s="884"/>
      <c r="BX24" s="884"/>
      <c r="BY24" s="884"/>
      <c r="BZ24" s="884"/>
      <c r="CA24" s="885"/>
      <c r="CB24" s="874" t="s">
        <v>471</v>
      </c>
      <c r="CC24" s="875"/>
      <c r="CD24" s="875"/>
      <c r="CE24" s="875"/>
      <c r="CF24" s="875"/>
      <c r="CG24" s="875"/>
      <c r="CH24" s="876"/>
      <c r="CI24" s="846"/>
      <c r="CJ24" s="847"/>
      <c r="CK24" s="847"/>
      <c r="CL24" s="847"/>
      <c r="CM24" s="847"/>
      <c r="CN24" s="847"/>
      <c r="CO24" s="887"/>
      <c r="CP24" s="935"/>
      <c r="CQ24" s="936"/>
      <c r="CR24" s="936"/>
      <c r="CS24" s="936"/>
      <c r="CT24" s="936"/>
      <c r="CU24" s="936"/>
      <c r="CV24" s="936"/>
      <c r="CW24" s="936"/>
      <c r="CX24" s="936"/>
      <c r="CY24" s="936"/>
      <c r="CZ24" s="936"/>
      <c r="DA24" s="936"/>
      <c r="DB24" s="936"/>
      <c r="DC24" s="936"/>
      <c r="DD24" s="936"/>
      <c r="DE24" s="936"/>
      <c r="DF24" s="936"/>
      <c r="DG24" s="936"/>
      <c r="DH24" s="936"/>
      <c r="DI24" s="936"/>
      <c r="DJ24" s="936"/>
      <c r="DK24" s="936"/>
      <c r="DL24" s="936"/>
      <c r="DM24" s="936"/>
      <c r="DN24" s="936"/>
      <c r="DO24" s="936"/>
      <c r="DP24" s="936"/>
      <c r="DQ24" s="936"/>
      <c r="DR24" s="936"/>
      <c r="DS24" s="936"/>
      <c r="DT24" s="936"/>
    </row>
    <row r="25" spans="1:124" ht="20.25" customHeight="1" x14ac:dyDescent="0.2">
      <c r="A25" s="872"/>
      <c r="B25" s="873"/>
      <c r="C25" s="967"/>
      <c r="D25" s="968"/>
      <c r="E25" s="968"/>
      <c r="F25" s="968"/>
      <c r="G25" s="968"/>
      <c r="H25" s="968"/>
      <c r="I25" s="968"/>
      <c r="J25" s="968"/>
      <c r="K25" s="968"/>
      <c r="L25" s="969"/>
      <c r="M25" s="864" t="s">
        <v>449</v>
      </c>
      <c r="N25" s="864"/>
      <c r="O25" s="864"/>
      <c r="P25" s="864"/>
      <c r="Q25" s="864"/>
      <c r="R25" s="864"/>
      <c r="S25" s="970" t="str">
        <f>IF(台帳ｼｰﾄ!H8="","",台帳ｼｰﾄ!H8)</f>
        <v/>
      </c>
      <c r="T25" s="971"/>
      <c r="U25" s="971"/>
      <c r="V25" s="971"/>
      <c r="W25" s="971"/>
      <c r="X25" s="971"/>
      <c r="Y25" s="971"/>
      <c r="Z25" s="971"/>
      <c r="AA25" s="959" t="s">
        <v>472</v>
      </c>
      <c r="AB25" s="959"/>
      <c r="AC25" s="959"/>
      <c r="AD25" s="959"/>
      <c r="AE25" s="960"/>
      <c r="AF25" s="864"/>
      <c r="AG25" s="864"/>
      <c r="AH25" s="864"/>
      <c r="AI25" s="864"/>
      <c r="AJ25" s="864"/>
      <c r="AK25" s="864"/>
      <c r="AL25" s="864"/>
      <c r="AM25" s="864"/>
      <c r="AN25" s="864"/>
      <c r="AO25" s="864"/>
      <c r="AP25" s="864"/>
      <c r="AQ25" s="864"/>
      <c r="AR25" s="864" t="s">
        <v>449</v>
      </c>
      <c r="AS25" s="864"/>
      <c r="AT25" s="864"/>
      <c r="AU25" s="864"/>
      <c r="AV25" s="864"/>
      <c r="AW25" s="864"/>
      <c r="AX25" s="970" t="str">
        <f>IF(台帳ｼｰﾄ!H10="","",台帳ｼｰﾄ!H10)</f>
        <v/>
      </c>
      <c r="AY25" s="971"/>
      <c r="AZ25" s="971"/>
      <c r="BA25" s="971"/>
      <c r="BB25" s="971"/>
      <c r="BC25" s="971"/>
      <c r="BD25" s="971"/>
      <c r="BE25" s="971"/>
      <c r="BF25" s="959" t="s">
        <v>472</v>
      </c>
      <c r="BG25" s="959"/>
      <c r="BH25" s="959"/>
      <c r="BI25" s="959"/>
      <c r="BJ25" s="960"/>
      <c r="BK25" s="870"/>
      <c r="BL25" s="871"/>
      <c r="BM25" s="874" t="s">
        <v>473</v>
      </c>
      <c r="BN25" s="875"/>
      <c r="BO25" s="875"/>
      <c r="BP25" s="875"/>
      <c r="BQ25" s="875"/>
      <c r="BR25" s="875"/>
      <c r="BS25" s="875"/>
      <c r="BT25" s="876"/>
      <c r="BU25" s="883"/>
      <c r="BV25" s="884"/>
      <c r="BW25" s="884"/>
      <c r="BX25" s="884"/>
      <c r="BY25" s="884"/>
      <c r="BZ25" s="884"/>
      <c r="CA25" s="885"/>
      <c r="CB25" s="874" t="s">
        <v>474</v>
      </c>
      <c r="CC25" s="875"/>
      <c r="CD25" s="875"/>
      <c r="CE25" s="875"/>
      <c r="CF25" s="875"/>
      <c r="CG25" s="875"/>
      <c r="CH25" s="876"/>
      <c r="CI25" s="846"/>
      <c r="CJ25" s="847"/>
      <c r="CK25" s="847"/>
      <c r="CL25" s="847"/>
      <c r="CM25" s="847"/>
      <c r="CN25" s="847"/>
      <c r="CO25" s="887"/>
      <c r="CP25" s="937"/>
      <c r="CQ25" s="938"/>
      <c r="CR25" s="938"/>
      <c r="CS25" s="938"/>
      <c r="CT25" s="938"/>
      <c r="CU25" s="938"/>
      <c r="CV25" s="938"/>
      <c r="CW25" s="938"/>
      <c r="CX25" s="938"/>
      <c r="CY25" s="938"/>
      <c r="CZ25" s="938"/>
      <c r="DA25" s="938"/>
      <c r="DB25" s="938"/>
      <c r="DC25" s="938"/>
      <c r="DD25" s="938"/>
      <c r="DE25" s="938"/>
      <c r="DF25" s="938"/>
      <c r="DG25" s="938"/>
      <c r="DH25" s="938"/>
      <c r="DI25" s="938"/>
      <c r="DJ25" s="938"/>
      <c r="DK25" s="938"/>
      <c r="DL25" s="938"/>
      <c r="DM25" s="938"/>
      <c r="DN25" s="938"/>
      <c r="DO25" s="938"/>
      <c r="DP25" s="938"/>
      <c r="DQ25" s="938"/>
      <c r="DR25" s="938"/>
      <c r="DS25" s="938"/>
      <c r="DT25" s="938"/>
    </row>
    <row r="26" spans="1:124" ht="20.25" customHeight="1" x14ac:dyDescent="0.2">
      <c r="A26" s="1014" t="s">
        <v>149</v>
      </c>
      <c r="B26" s="950"/>
      <c r="C26" s="950"/>
      <c r="D26" s="950"/>
      <c r="E26" s="950"/>
      <c r="F26" s="950"/>
      <c r="G26" s="950"/>
      <c r="H26" s="950"/>
      <c r="I26" s="950"/>
      <c r="J26" s="950"/>
      <c r="K26" s="950"/>
      <c r="L26" s="951"/>
      <c r="M26" s="862" t="str">
        <f>IF(台帳ｼｰﾄ!H11="","",台帳ｼｰﾄ!H11)</f>
        <v/>
      </c>
      <c r="N26" s="862"/>
      <c r="O26" s="862"/>
      <c r="P26" s="862"/>
      <c r="Q26" s="862"/>
      <c r="R26" s="862"/>
      <c r="S26" s="862"/>
      <c r="T26" s="862"/>
      <c r="U26" s="862"/>
      <c r="V26" s="862"/>
      <c r="W26" s="862"/>
      <c r="X26" s="862"/>
      <c r="Y26" s="862"/>
      <c r="Z26" s="862"/>
      <c r="AA26" s="862"/>
      <c r="AB26" s="862"/>
      <c r="AC26" s="862"/>
      <c r="AD26" s="862"/>
      <c r="AE26" s="862"/>
      <c r="AF26" s="864" t="s">
        <v>475</v>
      </c>
      <c r="AG26" s="864"/>
      <c r="AH26" s="864"/>
      <c r="AI26" s="864"/>
      <c r="AJ26" s="864"/>
      <c r="AK26" s="864"/>
      <c r="AL26" s="864"/>
      <c r="AM26" s="864"/>
      <c r="AN26" s="864"/>
      <c r="AO26" s="864"/>
      <c r="AP26" s="864"/>
      <c r="AQ26" s="864"/>
      <c r="AR26" s="862" t="str">
        <f>IF(台帳ｼｰﾄ!H12="","",台帳ｼｰﾄ!H12)</f>
        <v/>
      </c>
      <c r="AS26" s="862"/>
      <c r="AT26" s="862"/>
      <c r="AU26" s="862"/>
      <c r="AV26" s="862"/>
      <c r="AW26" s="862"/>
      <c r="AX26" s="862"/>
      <c r="AY26" s="862"/>
      <c r="AZ26" s="862"/>
      <c r="BA26" s="862"/>
      <c r="BB26" s="862"/>
      <c r="BC26" s="862"/>
      <c r="BD26" s="862"/>
      <c r="BE26" s="862"/>
      <c r="BF26" s="862"/>
      <c r="BG26" s="862"/>
      <c r="BH26" s="862"/>
      <c r="BI26" s="862"/>
      <c r="BJ26" s="863"/>
      <c r="BK26" s="870"/>
      <c r="BL26" s="871"/>
      <c r="BM26" s="906" t="s">
        <v>476</v>
      </c>
      <c r="BN26" s="906"/>
      <c r="BO26" s="906"/>
      <c r="BP26" s="906"/>
      <c r="BQ26" s="906"/>
      <c r="BR26" s="906"/>
      <c r="BS26" s="906"/>
      <c r="BT26" s="906"/>
      <c r="BU26" s="906"/>
      <c r="BV26" s="906"/>
      <c r="BW26" s="862"/>
      <c r="BX26" s="862"/>
      <c r="BY26" s="862"/>
      <c r="BZ26" s="862"/>
      <c r="CA26" s="862"/>
      <c r="CB26" s="862"/>
      <c r="CC26" s="862"/>
      <c r="CD26" s="862"/>
      <c r="CE26" s="862"/>
      <c r="CF26" s="862"/>
      <c r="CG26" s="862"/>
      <c r="CH26" s="862"/>
      <c r="CI26" s="862"/>
      <c r="CJ26" s="862"/>
      <c r="CK26" s="862"/>
      <c r="CL26" s="862"/>
      <c r="CM26" s="862"/>
      <c r="CN26" s="862"/>
      <c r="CO26" s="863"/>
      <c r="CP26" s="947" t="s">
        <v>477</v>
      </c>
      <c r="CQ26" s="947"/>
      <c r="CR26" s="947"/>
      <c r="CS26" s="947"/>
      <c r="CT26" s="947"/>
      <c r="CU26" s="947"/>
      <c r="CV26" s="947"/>
      <c r="CW26" s="947"/>
      <c r="CX26" s="947"/>
      <c r="CY26" s="947"/>
      <c r="CZ26" s="947"/>
      <c r="DA26" s="947"/>
      <c r="DB26" s="947"/>
      <c r="DC26" s="947"/>
      <c r="DD26" s="947"/>
      <c r="DE26" s="947"/>
      <c r="DF26" s="947"/>
      <c r="DG26" s="947"/>
      <c r="DH26" s="947"/>
      <c r="DI26" s="947"/>
      <c r="DJ26" s="947"/>
      <c r="DK26" s="947"/>
      <c r="DL26" s="947"/>
      <c r="DM26" s="947"/>
      <c r="DN26" s="947"/>
      <c r="DO26" s="947"/>
      <c r="DP26" s="947"/>
      <c r="DQ26" s="947"/>
      <c r="DR26" s="947"/>
      <c r="DS26" s="947"/>
      <c r="DT26" s="947"/>
    </row>
    <row r="27" spans="1:124" ht="20.25" customHeight="1" x14ac:dyDescent="0.2">
      <c r="A27" s="976" t="s">
        <v>478</v>
      </c>
      <c r="B27" s="977"/>
      <c r="C27" s="864" t="s">
        <v>154</v>
      </c>
      <c r="D27" s="864"/>
      <c r="E27" s="864"/>
      <c r="F27" s="864"/>
      <c r="G27" s="864"/>
      <c r="H27" s="864"/>
      <c r="I27" s="864"/>
      <c r="J27" s="864"/>
      <c r="K27" s="864"/>
      <c r="L27" s="864"/>
      <c r="M27" s="846" t="str">
        <f>IF(台帳ｼｰﾄ!H13="","",台帳ｼｰﾄ!H13)</f>
        <v/>
      </c>
      <c r="N27" s="847"/>
      <c r="O27" s="847"/>
      <c r="P27" s="847"/>
      <c r="Q27" s="847"/>
      <c r="R27" s="847"/>
      <c r="S27" s="847"/>
      <c r="T27" s="847"/>
      <c r="U27" s="847"/>
      <c r="V27" s="847"/>
      <c r="W27" s="847"/>
      <c r="X27" s="847"/>
      <c r="Y27" s="847"/>
      <c r="Z27" s="847"/>
      <c r="AA27" s="847"/>
      <c r="AB27" s="847"/>
      <c r="AC27" s="847"/>
      <c r="AD27" s="847"/>
      <c r="AE27" s="934"/>
      <c r="AF27" s="949" t="s">
        <v>157</v>
      </c>
      <c r="AG27" s="950"/>
      <c r="AH27" s="950"/>
      <c r="AI27" s="950"/>
      <c r="AJ27" s="950"/>
      <c r="AK27" s="950"/>
      <c r="AL27" s="950"/>
      <c r="AM27" s="950"/>
      <c r="AN27" s="950"/>
      <c r="AO27" s="950"/>
      <c r="AP27" s="950"/>
      <c r="AQ27" s="951"/>
      <c r="AR27" s="961" t="str">
        <f>IF(台帳ｼｰﾄ!H14="","","起点側："&amp;台帳ｼｰﾄ!H14&amp;"　終点側："&amp;台帳ｼｰﾄ!I14)</f>
        <v/>
      </c>
      <c r="AS27" s="962"/>
      <c r="AT27" s="962"/>
      <c r="AU27" s="962"/>
      <c r="AV27" s="962"/>
      <c r="AW27" s="962"/>
      <c r="AX27" s="962"/>
      <c r="AY27" s="962"/>
      <c r="AZ27" s="962"/>
      <c r="BA27" s="962"/>
      <c r="BB27" s="962"/>
      <c r="BC27" s="962"/>
      <c r="BD27" s="962"/>
      <c r="BE27" s="962"/>
      <c r="BF27" s="962"/>
      <c r="BG27" s="962"/>
      <c r="BH27" s="962"/>
      <c r="BI27" s="962"/>
      <c r="BJ27" s="963"/>
      <c r="BK27" s="872"/>
      <c r="BL27" s="873"/>
      <c r="BM27" s="906" t="s">
        <v>479</v>
      </c>
      <c r="BN27" s="906"/>
      <c r="BO27" s="906"/>
      <c r="BP27" s="906"/>
      <c r="BQ27" s="906"/>
      <c r="BR27" s="906"/>
      <c r="BS27" s="906"/>
      <c r="BT27" s="906"/>
      <c r="BU27" s="906"/>
      <c r="BV27" s="906"/>
      <c r="BW27" s="862"/>
      <c r="BX27" s="862"/>
      <c r="BY27" s="862"/>
      <c r="BZ27" s="862"/>
      <c r="CA27" s="862"/>
      <c r="CB27" s="862"/>
      <c r="CC27" s="862"/>
      <c r="CD27" s="862"/>
      <c r="CE27" s="862"/>
      <c r="CF27" s="862"/>
      <c r="CG27" s="862"/>
      <c r="CH27" s="862"/>
      <c r="CI27" s="862"/>
      <c r="CJ27" s="862"/>
      <c r="CK27" s="862"/>
      <c r="CL27" s="862"/>
      <c r="CM27" s="862"/>
      <c r="CN27" s="862"/>
      <c r="CO27" s="863"/>
      <c r="CP27" s="891"/>
      <c r="CQ27" s="892"/>
      <c r="CR27" s="892"/>
      <c r="CS27" s="892"/>
      <c r="CT27" s="892"/>
      <c r="CU27" s="892"/>
      <c r="CV27" s="892"/>
      <c r="CW27" s="892"/>
      <c r="CX27" s="892"/>
      <c r="CY27" s="892"/>
      <c r="CZ27" s="892"/>
      <c r="DA27" s="892"/>
      <c r="DB27" s="892"/>
      <c r="DC27" s="892"/>
      <c r="DD27" s="892"/>
      <c r="DE27" s="892"/>
      <c r="DF27" s="892"/>
      <c r="DG27" s="892"/>
      <c r="DH27" s="892"/>
      <c r="DI27" s="892"/>
      <c r="DJ27" s="892"/>
      <c r="DK27" s="892"/>
      <c r="DL27" s="892"/>
      <c r="DM27" s="892"/>
      <c r="DN27" s="892"/>
      <c r="DO27" s="892"/>
      <c r="DP27" s="892"/>
      <c r="DQ27" s="892"/>
      <c r="DR27" s="892"/>
      <c r="DS27" s="892"/>
      <c r="DT27" s="893"/>
    </row>
    <row r="28" spans="1:124" ht="20.25" customHeight="1" x14ac:dyDescent="0.2">
      <c r="A28" s="978"/>
      <c r="B28" s="979"/>
      <c r="C28" s="864" t="s">
        <v>162</v>
      </c>
      <c r="D28" s="864"/>
      <c r="E28" s="864"/>
      <c r="F28" s="864"/>
      <c r="G28" s="864"/>
      <c r="H28" s="864"/>
      <c r="I28" s="864"/>
      <c r="J28" s="864"/>
      <c r="K28" s="864"/>
      <c r="L28" s="864"/>
      <c r="M28" s="862" t="str">
        <f>IF(台帳ｼｰﾄ!H15="","",台帳ｼｰﾄ!H15&amp;"　l/min")</f>
        <v/>
      </c>
      <c r="N28" s="862"/>
      <c r="O28" s="862"/>
      <c r="P28" s="862"/>
      <c r="Q28" s="862"/>
      <c r="R28" s="862"/>
      <c r="S28" s="862"/>
      <c r="T28" s="862"/>
      <c r="U28" s="862"/>
      <c r="V28" s="862"/>
      <c r="W28" s="862"/>
      <c r="X28" s="862"/>
      <c r="Y28" s="862"/>
      <c r="Z28" s="862"/>
      <c r="AA28" s="862"/>
      <c r="AB28" s="862"/>
      <c r="AC28" s="862"/>
      <c r="AD28" s="862"/>
      <c r="AE28" s="862"/>
      <c r="AF28" s="949" t="s">
        <v>167</v>
      </c>
      <c r="AG28" s="950"/>
      <c r="AH28" s="950"/>
      <c r="AI28" s="950"/>
      <c r="AJ28" s="950"/>
      <c r="AK28" s="950"/>
      <c r="AL28" s="950"/>
      <c r="AM28" s="950"/>
      <c r="AN28" s="950"/>
      <c r="AO28" s="950"/>
      <c r="AP28" s="950"/>
      <c r="AQ28" s="951"/>
      <c r="AR28" s="862" t="str">
        <f>IF(台帳ｼｰﾄ!H16="","",台帳ｼｰﾄ!H16)</f>
        <v/>
      </c>
      <c r="AS28" s="862"/>
      <c r="AT28" s="862"/>
      <c r="AU28" s="862"/>
      <c r="AV28" s="862"/>
      <c r="AW28" s="862"/>
      <c r="AX28" s="862"/>
      <c r="AY28" s="862"/>
      <c r="AZ28" s="862"/>
      <c r="BA28" s="862"/>
      <c r="BB28" s="862"/>
      <c r="BC28" s="862"/>
      <c r="BD28" s="862"/>
      <c r="BE28" s="862"/>
      <c r="BF28" s="862"/>
      <c r="BG28" s="862"/>
      <c r="BH28" s="862"/>
      <c r="BI28" s="862"/>
      <c r="BJ28" s="863"/>
      <c r="BK28" s="956" t="s">
        <v>312</v>
      </c>
      <c r="BL28" s="957"/>
      <c r="BM28" s="906" t="s">
        <v>480</v>
      </c>
      <c r="BN28" s="906"/>
      <c r="BO28" s="906"/>
      <c r="BP28" s="906"/>
      <c r="BQ28" s="906"/>
      <c r="BR28" s="906"/>
      <c r="BS28" s="906"/>
      <c r="BT28" s="906"/>
      <c r="BU28" s="906"/>
      <c r="BV28" s="906"/>
      <c r="BW28" s="862" t="str">
        <f>IF(台帳ｼｰﾄ!C47="","",台帳ｼｰﾄ!C47)</f>
        <v/>
      </c>
      <c r="BX28" s="862"/>
      <c r="BY28" s="862"/>
      <c r="BZ28" s="862"/>
      <c r="CA28" s="862"/>
      <c r="CB28" s="862"/>
      <c r="CC28" s="862"/>
      <c r="CD28" s="862"/>
      <c r="CE28" s="862"/>
      <c r="CF28" s="862"/>
      <c r="CG28" s="862"/>
      <c r="CH28" s="862"/>
      <c r="CI28" s="862"/>
      <c r="CJ28" s="862"/>
      <c r="CK28" s="862"/>
      <c r="CL28" s="862"/>
      <c r="CM28" s="862"/>
      <c r="CN28" s="862"/>
      <c r="CO28" s="863"/>
      <c r="CP28" s="891"/>
      <c r="CQ28" s="892"/>
      <c r="CR28" s="892"/>
      <c r="CS28" s="892"/>
      <c r="CT28" s="892"/>
      <c r="CU28" s="892"/>
      <c r="CV28" s="892"/>
      <c r="CW28" s="892"/>
      <c r="CX28" s="892"/>
      <c r="CY28" s="892"/>
      <c r="CZ28" s="892"/>
      <c r="DA28" s="892"/>
      <c r="DB28" s="892"/>
      <c r="DC28" s="892"/>
      <c r="DD28" s="892"/>
      <c r="DE28" s="892"/>
      <c r="DF28" s="892"/>
      <c r="DG28" s="892"/>
      <c r="DH28" s="892"/>
      <c r="DI28" s="892"/>
      <c r="DJ28" s="892"/>
      <c r="DK28" s="892"/>
      <c r="DL28" s="892"/>
      <c r="DM28" s="892"/>
      <c r="DN28" s="892"/>
      <c r="DO28" s="892"/>
      <c r="DP28" s="892"/>
      <c r="DQ28" s="892"/>
      <c r="DR28" s="892"/>
      <c r="DS28" s="892"/>
      <c r="DT28" s="893"/>
    </row>
    <row r="29" spans="1:124" ht="20.25" customHeight="1" x14ac:dyDescent="0.2">
      <c r="A29" s="952" t="s">
        <v>172</v>
      </c>
      <c r="B29" s="864"/>
      <c r="C29" s="864"/>
      <c r="D29" s="864"/>
      <c r="E29" s="864"/>
      <c r="F29" s="864"/>
      <c r="G29" s="864"/>
      <c r="H29" s="864"/>
      <c r="I29" s="864"/>
      <c r="J29" s="864"/>
      <c r="K29" s="864"/>
      <c r="L29" s="864"/>
      <c r="M29" s="924" t="str">
        <f>IF(台帳ｼｰﾄ!H17="","",台帳ｼｰﾄ!H17)</f>
        <v/>
      </c>
      <c r="N29" s="924"/>
      <c r="O29" s="924"/>
      <c r="P29" s="924"/>
      <c r="Q29" s="924"/>
      <c r="R29" s="924"/>
      <c r="S29" s="924"/>
      <c r="T29" s="924"/>
      <c r="U29" s="924"/>
      <c r="V29" s="924"/>
      <c r="W29" s="924"/>
      <c r="X29" s="924"/>
      <c r="Y29" s="924"/>
      <c r="Z29" s="924"/>
      <c r="AA29" s="924"/>
      <c r="AB29" s="924"/>
      <c r="AC29" s="924"/>
      <c r="AD29" s="924"/>
      <c r="AE29" s="924"/>
      <c r="AF29" s="927" t="s">
        <v>177</v>
      </c>
      <c r="AG29" s="927"/>
      <c r="AH29" s="927"/>
      <c r="AI29" s="927"/>
      <c r="AJ29" s="927"/>
      <c r="AK29" s="927"/>
      <c r="AL29" s="927"/>
      <c r="AM29" s="927"/>
      <c r="AN29" s="927"/>
      <c r="AO29" s="927"/>
      <c r="AP29" s="927"/>
      <c r="AQ29" s="927"/>
      <c r="AR29" s="924" t="str">
        <f>IF(台帳ｼｰﾄ!H18="","",台帳ｼｰﾄ!H18)</f>
        <v/>
      </c>
      <c r="AS29" s="924"/>
      <c r="AT29" s="924"/>
      <c r="AU29" s="924"/>
      <c r="AV29" s="924"/>
      <c r="AW29" s="924"/>
      <c r="AX29" s="924"/>
      <c r="AY29" s="924"/>
      <c r="AZ29" s="924"/>
      <c r="BA29" s="924"/>
      <c r="BB29" s="924"/>
      <c r="BC29" s="924"/>
      <c r="BD29" s="924"/>
      <c r="BE29" s="924"/>
      <c r="BF29" s="924"/>
      <c r="BG29" s="924"/>
      <c r="BH29" s="924"/>
      <c r="BI29" s="924"/>
      <c r="BJ29" s="925"/>
      <c r="BK29" s="956"/>
      <c r="BL29" s="957"/>
      <c r="BM29" s="907" t="s">
        <v>481</v>
      </c>
      <c r="BN29" s="907"/>
      <c r="BO29" s="907"/>
      <c r="BP29" s="907"/>
      <c r="BQ29" s="907"/>
      <c r="BR29" s="907"/>
      <c r="BS29" s="907"/>
      <c r="BT29" s="907"/>
      <c r="BU29" s="907"/>
      <c r="BV29" s="907"/>
      <c r="BW29" s="846"/>
      <c r="BX29" s="847"/>
      <c r="BY29" s="847"/>
      <c r="BZ29" s="847"/>
      <c r="CA29" s="847"/>
      <c r="CB29" s="847"/>
      <c r="CC29" s="847"/>
      <c r="CD29" s="847"/>
      <c r="CE29" s="847"/>
      <c r="CF29" s="847"/>
      <c r="CG29" s="848" t="s">
        <v>482</v>
      </c>
      <c r="CH29" s="848"/>
      <c r="CI29" s="848"/>
      <c r="CJ29" s="848"/>
      <c r="CK29" s="848"/>
      <c r="CL29" s="848"/>
      <c r="CM29" s="848"/>
      <c r="CN29" s="848"/>
      <c r="CO29" s="849"/>
      <c r="CP29" s="891"/>
      <c r="CQ29" s="892"/>
      <c r="CR29" s="892"/>
      <c r="CS29" s="892"/>
      <c r="CT29" s="892"/>
      <c r="CU29" s="892"/>
      <c r="CV29" s="892"/>
      <c r="CW29" s="892"/>
      <c r="CX29" s="892"/>
      <c r="CY29" s="892"/>
      <c r="CZ29" s="892"/>
      <c r="DA29" s="892"/>
      <c r="DB29" s="892"/>
      <c r="DC29" s="892"/>
      <c r="DD29" s="892"/>
      <c r="DE29" s="892"/>
      <c r="DF29" s="892"/>
      <c r="DG29" s="892"/>
      <c r="DH29" s="892"/>
      <c r="DI29" s="892"/>
      <c r="DJ29" s="892"/>
      <c r="DK29" s="892"/>
      <c r="DL29" s="892"/>
      <c r="DM29" s="892"/>
      <c r="DN29" s="892"/>
      <c r="DO29" s="892"/>
      <c r="DP29" s="892"/>
      <c r="DQ29" s="892"/>
      <c r="DR29" s="892"/>
      <c r="DS29" s="892"/>
      <c r="DT29" s="893"/>
    </row>
    <row r="30" spans="1:124" ht="20.25" customHeight="1" x14ac:dyDescent="0.2">
      <c r="A30" s="982" t="s">
        <v>188</v>
      </c>
      <c r="B30" s="943"/>
      <c r="C30" s="943"/>
      <c r="D30" s="943"/>
      <c r="E30" s="943"/>
      <c r="F30" s="943"/>
      <c r="G30" s="943"/>
      <c r="H30" s="943"/>
      <c r="I30" s="943"/>
      <c r="J30" s="943"/>
      <c r="K30" s="943"/>
      <c r="L30" s="943"/>
      <c r="M30" s="948" t="str">
        <f>IF(台帳ｼｰﾄ!H20="","",台帳ｼｰﾄ!H20)</f>
        <v/>
      </c>
      <c r="N30" s="944"/>
      <c r="O30" s="944"/>
      <c r="P30" s="944"/>
      <c r="Q30" s="944"/>
      <c r="R30" s="944"/>
      <c r="S30" s="944"/>
      <c r="T30" s="944"/>
      <c r="U30" s="944"/>
      <c r="V30" s="944"/>
      <c r="W30" s="944"/>
      <c r="X30" s="944"/>
      <c r="Y30" s="944"/>
      <c r="Z30" s="944"/>
      <c r="AA30" s="944"/>
      <c r="AB30" s="944"/>
      <c r="AC30" s="944"/>
      <c r="AD30" s="944"/>
      <c r="AE30" s="944"/>
      <c r="AF30" s="943" t="s">
        <v>194</v>
      </c>
      <c r="AG30" s="943"/>
      <c r="AH30" s="943"/>
      <c r="AI30" s="943"/>
      <c r="AJ30" s="943"/>
      <c r="AK30" s="943"/>
      <c r="AL30" s="943"/>
      <c r="AM30" s="943"/>
      <c r="AN30" s="943"/>
      <c r="AO30" s="943"/>
      <c r="AP30" s="943"/>
      <c r="AQ30" s="943"/>
      <c r="AR30" s="944" t="str">
        <f>IF(台帳ｼｰﾄ!H21="","",台帳ｼｰﾄ!H21)</f>
        <v/>
      </c>
      <c r="AS30" s="944"/>
      <c r="AT30" s="944"/>
      <c r="AU30" s="944"/>
      <c r="AV30" s="944"/>
      <c r="AW30" s="944"/>
      <c r="AX30" s="944"/>
      <c r="AY30" s="944"/>
      <c r="AZ30" s="944"/>
      <c r="BA30" s="944"/>
      <c r="BB30" s="944"/>
      <c r="BC30" s="944"/>
      <c r="BD30" s="944"/>
      <c r="BE30" s="944"/>
      <c r="BF30" s="944"/>
      <c r="BG30" s="944"/>
      <c r="BH30" s="944"/>
      <c r="BI30" s="944"/>
      <c r="BJ30" s="945"/>
      <c r="BK30" s="956"/>
      <c r="BL30" s="957"/>
      <c r="BM30" s="907" t="s">
        <v>483</v>
      </c>
      <c r="BN30" s="907"/>
      <c r="BO30" s="907"/>
      <c r="BP30" s="907"/>
      <c r="BQ30" s="907"/>
      <c r="BR30" s="907"/>
      <c r="BS30" s="907"/>
      <c r="BT30" s="907"/>
      <c r="BU30" s="907"/>
      <c r="BV30" s="907"/>
      <c r="BW30" s="846"/>
      <c r="BX30" s="847"/>
      <c r="BY30" s="847"/>
      <c r="BZ30" s="847"/>
      <c r="CA30" s="847"/>
      <c r="CB30" s="847"/>
      <c r="CC30" s="847"/>
      <c r="CD30" s="847"/>
      <c r="CE30" s="847"/>
      <c r="CF30" s="847"/>
      <c r="CG30" s="848" t="s">
        <v>484</v>
      </c>
      <c r="CH30" s="848"/>
      <c r="CI30" s="848"/>
      <c r="CJ30" s="848"/>
      <c r="CK30" s="848"/>
      <c r="CL30" s="848"/>
      <c r="CM30" s="848"/>
      <c r="CN30" s="848"/>
      <c r="CO30" s="849"/>
      <c r="CP30" s="891"/>
      <c r="CQ30" s="892"/>
      <c r="CR30" s="892"/>
      <c r="CS30" s="892"/>
      <c r="CT30" s="892"/>
      <c r="CU30" s="892"/>
      <c r="CV30" s="892"/>
      <c r="CW30" s="892"/>
      <c r="CX30" s="892"/>
      <c r="CY30" s="892"/>
      <c r="CZ30" s="892"/>
      <c r="DA30" s="892"/>
      <c r="DB30" s="892"/>
      <c r="DC30" s="892"/>
      <c r="DD30" s="892"/>
      <c r="DE30" s="892"/>
      <c r="DF30" s="892"/>
      <c r="DG30" s="892"/>
      <c r="DH30" s="892"/>
      <c r="DI30" s="892"/>
      <c r="DJ30" s="892"/>
      <c r="DK30" s="892"/>
      <c r="DL30" s="892"/>
      <c r="DM30" s="892"/>
      <c r="DN30" s="892"/>
      <c r="DO30" s="892"/>
      <c r="DP30" s="892"/>
      <c r="DQ30" s="892"/>
      <c r="DR30" s="892"/>
      <c r="DS30" s="892"/>
      <c r="DT30" s="893"/>
    </row>
    <row r="31" spans="1:124" ht="20.25" customHeight="1" x14ac:dyDescent="0.2">
      <c r="A31" s="952" t="s">
        <v>200</v>
      </c>
      <c r="B31" s="864"/>
      <c r="C31" s="864"/>
      <c r="D31" s="864"/>
      <c r="E31" s="864"/>
      <c r="F31" s="864"/>
      <c r="G31" s="864"/>
      <c r="H31" s="864"/>
      <c r="I31" s="864"/>
      <c r="J31" s="864"/>
      <c r="K31" s="864"/>
      <c r="L31" s="864"/>
      <c r="M31" s="846" t="str">
        <f>IF(台帳ｼｰﾄ!H22="","",台帳ｼｰﾄ!H22)</f>
        <v/>
      </c>
      <c r="N31" s="847"/>
      <c r="O31" s="847"/>
      <c r="P31" s="847"/>
      <c r="Q31" s="847"/>
      <c r="R31" s="847"/>
      <c r="S31" s="847"/>
      <c r="T31" s="847"/>
      <c r="U31" s="847"/>
      <c r="V31" s="847"/>
      <c r="W31" s="847"/>
      <c r="X31" s="847"/>
      <c r="Y31" s="847"/>
      <c r="Z31" s="847"/>
      <c r="AA31" s="847"/>
      <c r="AB31" s="847"/>
      <c r="AC31" s="847"/>
      <c r="AD31" s="847"/>
      <c r="AE31" s="934"/>
      <c r="AF31" s="864" t="s">
        <v>485</v>
      </c>
      <c r="AG31" s="864"/>
      <c r="AH31" s="864"/>
      <c r="AI31" s="864"/>
      <c r="AJ31" s="864"/>
      <c r="AK31" s="864"/>
      <c r="AL31" s="864"/>
      <c r="AM31" s="864"/>
      <c r="AN31" s="864"/>
      <c r="AO31" s="864"/>
      <c r="AP31" s="864"/>
      <c r="AQ31" s="864"/>
      <c r="AR31" s="862" t="str">
        <f>IF(台帳ｼｰﾄ!H23="","",台帳ｼｰﾄ!H23)</f>
        <v/>
      </c>
      <c r="AS31" s="862"/>
      <c r="AT31" s="862"/>
      <c r="AU31" s="862"/>
      <c r="AV31" s="862"/>
      <c r="AW31" s="862"/>
      <c r="AX31" s="862"/>
      <c r="AY31" s="862"/>
      <c r="AZ31" s="862"/>
      <c r="BA31" s="862"/>
      <c r="BB31" s="862"/>
      <c r="BC31" s="862"/>
      <c r="BD31" s="862"/>
      <c r="BE31" s="862"/>
      <c r="BF31" s="862"/>
      <c r="BG31" s="862"/>
      <c r="BH31" s="862"/>
      <c r="BI31" s="862"/>
      <c r="BJ31" s="863"/>
      <c r="BK31" s="956"/>
      <c r="BL31" s="957"/>
      <c r="BM31" s="906" t="s">
        <v>486</v>
      </c>
      <c r="BN31" s="906"/>
      <c r="BO31" s="906"/>
      <c r="BP31" s="906"/>
      <c r="BQ31" s="906"/>
      <c r="BR31" s="906"/>
      <c r="BS31" s="906"/>
      <c r="BT31" s="906"/>
      <c r="BU31" s="906"/>
      <c r="BV31" s="906"/>
      <c r="BW31" s="846"/>
      <c r="BX31" s="847"/>
      <c r="BY31" s="847"/>
      <c r="BZ31" s="847"/>
      <c r="CA31" s="847"/>
      <c r="CB31" s="847"/>
      <c r="CC31" s="847"/>
      <c r="CD31" s="847"/>
      <c r="CE31" s="847"/>
      <c r="CF31" s="847"/>
      <c r="CG31" s="848" t="s">
        <v>487</v>
      </c>
      <c r="CH31" s="848"/>
      <c r="CI31" s="848"/>
      <c r="CJ31" s="848"/>
      <c r="CK31" s="848"/>
      <c r="CL31" s="848"/>
      <c r="CM31" s="848"/>
      <c r="CN31" s="848"/>
      <c r="CO31" s="849"/>
      <c r="CP31" s="891"/>
      <c r="CQ31" s="892"/>
      <c r="CR31" s="892"/>
      <c r="CS31" s="892"/>
      <c r="CT31" s="892"/>
      <c r="CU31" s="892"/>
      <c r="CV31" s="892"/>
      <c r="CW31" s="892"/>
      <c r="CX31" s="892"/>
      <c r="CY31" s="892"/>
      <c r="CZ31" s="892"/>
      <c r="DA31" s="892"/>
      <c r="DB31" s="892"/>
      <c r="DC31" s="892"/>
      <c r="DD31" s="892"/>
      <c r="DE31" s="892"/>
      <c r="DF31" s="892"/>
      <c r="DG31" s="892"/>
      <c r="DH31" s="892"/>
      <c r="DI31" s="892"/>
      <c r="DJ31" s="892"/>
      <c r="DK31" s="892"/>
      <c r="DL31" s="892"/>
      <c r="DM31" s="892"/>
      <c r="DN31" s="892"/>
      <c r="DO31" s="892"/>
      <c r="DP31" s="892"/>
      <c r="DQ31" s="892"/>
      <c r="DR31" s="892"/>
      <c r="DS31" s="892"/>
      <c r="DT31" s="893"/>
    </row>
    <row r="32" spans="1:124" ht="20.25" customHeight="1" x14ac:dyDescent="0.2">
      <c r="A32" s="952" t="s">
        <v>212</v>
      </c>
      <c r="B32" s="864"/>
      <c r="C32" s="864"/>
      <c r="D32" s="864"/>
      <c r="E32" s="864"/>
      <c r="F32" s="864"/>
      <c r="G32" s="864"/>
      <c r="H32" s="864"/>
      <c r="I32" s="864"/>
      <c r="J32" s="864"/>
      <c r="K32" s="864"/>
      <c r="L32" s="864"/>
      <c r="M32" s="934" t="str">
        <f>IF(台帳ｼｰﾄ!H24="","　",台帳ｼｰﾄ!H24)</f>
        <v>　</v>
      </c>
      <c r="N32" s="862"/>
      <c r="O32" s="862"/>
      <c r="P32" s="862"/>
      <c r="Q32" s="862"/>
      <c r="R32" s="862"/>
      <c r="S32" s="862"/>
      <c r="T32" s="862"/>
      <c r="U32" s="862"/>
      <c r="V32" s="862"/>
      <c r="W32" s="862"/>
      <c r="X32" s="862"/>
      <c r="Y32" s="862"/>
      <c r="Z32" s="862"/>
      <c r="AA32" s="862"/>
      <c r="AB32" s="862"/>
      <c r="AC32" s="862"/>
      <c r="AD32" s="846" t="str">
        <f>IF(台帳ｼｰﾄ!I24="","－",台帳ｼｰﾄ!I24)</f>
        <v>－</v>
      </c>
      <c r="AE32" s="847"/>
      <c r="AF32" s="847"/>
      <c r="AG32" s="847"/>
      <c r="AH32" s="847"/>
      <c r="AI32" s="847"/>
      <c r="AJ32" s="847"/>
      <c r="AK32" s="847"/>
      <c r="AL32" s="847"/>
      <c r="AM32" s="847"/>
      <c r="AN32" s="847"/>
      <c r="AO32" s="847"/>
      <c r="AP32" s="847"/>
      <c r="AQ32" s="847"/>
      <c r="AR32" s="847"/>
      <c r="AS32" s="847"/>
      <c r="AT32" s="934"/>
      <c r="AU32" s="862" t="str">
        <f>IF(台帳ｼｰﾄ!J24="","－",台帳ｼｰﾄ!J24)</f>
        <v>－</v>
      </c>
      <c r="AV32" s="862"/>
      <c r="AW32" s="862"/>
      <c r="AX32" s="862"/>
      <c r="AY32" s="862"/>
      <c r="AZ32" s="862"/>
      <c r="BA32" s="862"/>
      <c r="BB32" s="862"/>
      <c r="BC32" s="862"/>
      <c r="BD32" s="862"/>
      <c r="BE32" s="862"/>
      <c r="BF32" s="862"/>
      <c r="BG32" s="862"/>
      <c r="BH32" s="862"/>
      <c r="BI32" s="862"/>
      <c r="BJ32" s="863"/>
      <c r="BK32" s="956"/>
      <c r="BL32" s="957"/>
      <c r="BM32" s="926" t="s">
        <v>488</v>
      </c>
      <c r="BN32" s="926"/>
      <c r="BO32" s="864" t="s">
        <v>489</v>
      </c>
      <c r="BP32" s="864"/>
      <c r="BQ32" s="864"/>
      <c r="BR32" s="864"/>
      <c r="BS32" s="864"/>
      <c r="BT32" s="864"/>
      <c r="BU32" s="864"/>
      <c r="BV32" s="864"/>
      <c r="BW32" s="862"/>
      <c r="BX32" s="862"/>
      <c r="BY32" s="862"/>
      <c r="BZ32" s="862"/>
      <c r="CA32" s="862"/>
      <c r="CB32" s="862"/>
      <c r="CC32" s="862"/>
      <c r="CD32" s="862"/>
      <c r="CE32" s="862"/>
      <c r="CF32" s="862"/>
      <c r="CG32" s="862"/>
      <c r="CH32" s="862"/>
      <c r="CI32" s="862"/>
      <c r="CJ32" s="862"/>
      <c r="CK32" s="862"/>
      <c r="CL32" s="862"/>
      <c r="CM32" s="862"/>
      <c r="CN32" s="862"/>
      <c r="CO32" s="863"/>
      <c r="CP32" s="891"/>
      <c r="CQ32" s="892"/>
      <c r="CR32" s="892"/>
      <c r="CS32" s="892"/>
      <c r="CT32" s="892"/>
      <c r="CU32" s="892"/>
      <c r="CV32" s="892"/>
      <c r="CW32" s="892"/>
      <c r="CX32" s="892"/>
      <c r="CY32" s="892"/>
      <c r="CZ32" s="892"/>
      <c r="DA32" s="892"/>
      <c r="DB32" s="892"/>
      <c r="DC32" s="892"/>
      <c r="DD32" s="892"/>
      <c r="DE32" s="892"/>
      <c r="DF32" s="892"/>
      <c r="DG32" s="892"/>
      <c r="DH32" s="892"/>
      <c r="DI32" s="892"/>
      <c r="DJ32" s="892"/>
      <c r="DK32" s="892"/>
      <c r="DL32" s="892"/>
      <c r="DM32" s="892"/>
      <c r="DN32" s="892"/>
      <c r="DO32" s="892"/>
      <c r="DP32" s="892"/>
      <c r="DQ32" s="892"/>
      <c r="DR32" s="892"/>
      <c r="DS32" s="892"/>
      <c r="DT32" s="893"/>
    </row>
    <row r="33" spans="1:124" ht="20.25" customHeight="1" x14ac:dyDescent="0.2">
      <c r="A33" s="952" t="s">
        <v>490</v>
      </c>
      <c r="B33" s="864"/>
      <c r="C33" s="864"/>
      <c r="D33" s="864"/>
      <c r="E33" s="864"/>
      <c r="F33" s="864"/>
      <c r="G33" s="864"/>
      <c r="H33" s="864"/>
      <c r="I33" s="864"/>
      <c r="J33" s="864"/>
      <c r="K33" s="864"/>
      <c r="L33" s="864"/>
      <c r="M33" s="846" t="str">
        <f>IF(台帳ｼｰﾄ!H25="","",台帳ｼｰﾄ!H25&amp;"　Tel："&amp;台帳ｼｰﾄ!J25&amp;"　担当："&amp;台帳ｼｰﾄ!L25)</f>
        <v/>
      </c>
      <c r="N33" s="847"/>
      <c r="O33" s="847"/>
      <c r="P33" s="847"/>
      <c r="Q33" s="847"/>
      <c r="R33" s="847"/>
      <c r="S33" s="847"/>
      <c r="T33" s="847"/>
      <c r="U33" s="847"/>
      <c r="V33" s="847"/>
      <c r="W33" s="847"/>
      <c r="X33" s="847"/>
      <c r="Y33" s="847"/>
      <c r="Z33" s="847"/>
      <c r="AA33" s="847"/>
      <c r="AB33" s="847"/>
      <c r="AC33" s="847"/>
      <c r="AD33" s="847"/>
      <c r="AE33" s="847"/>
      <c r="AF33" s="847"/>
      <c r="AG33" s="847"/>
      <c r="AH33" s="847"/>
      <c r="AI33" s="847"/>
      <c r="AJ33" s="847"/>
      <c r="AK33" s="847"/>
      <c r="AL33" s="847"/>
      <c r="AM33" s="847"/>
      <c r="AN33" s="847"/>
      <c r="AO33" s="847"/>
      <c r="AP33" s="847"/>
      <c r="AQ33" s="847"/>
      <c r="AR33" s="847"/>
      <c r="AS33" s="847"/>
      <c r="AT33" s="847"/>
      <c r="AU33" s="847"/>
      <c r="AV33" s="847"/>
      <c r="AW33" s="847"/>
      <c r="AX33" s="847"/>
      <c r="AY33" s="847"/>
      <c r="AZ33" s="847"/>
      <c r="BA33" s="847"/>
      <c r="BB33" s="847"/>
      <c r="BC33" s="847"/>
      <c r="BD33" s="847"/>
      <c r="BE33" s="847"/>
      <c r="BF33" s="847"/>
      <c r="BG33" s="847"/>
      <c r="BH33" s="847"/>
      <c r="BI33" s="847"/>
      <c r="BJ33" s="887"/>
      <c r="BK33" s="956"/>
      <c r="BL33" s="957"/>
      <c r="BM33" s="926"/>
      <c r="BN33" s="926"/>
      <c r="BO33" s="864" t="s">
        <v>491</v>
      </c>
      <c r="BP33" s="864"/>
      <c r="BQ33" s="864"/>
      <c r="BR33" s="864"/>
      <c r="BS33" s="864"/>
      <c r="BT33" s="864"/>
      <c r="BU33" s="864"/>
      <c r="BV33" s="864"/>
      <c r="BW33" s="846"/>
      <c r="BX33" s="847"/>
      <c r="BY33" s="847"/>
      <c r="BZ33" s="847"/>
      <c r="CA33" s="847"/>
      <c r="CB33" s="847"/>
      <c r="CC33" s="847"/>
      <c r="CD33" s="847"/>
      <c r="CE33" s="847"/>
      <c r="CF33" s="847"/>
      <c r="CG33" s="848" t="s">
        <v>492</v>
      </c>
      <c r="CH33" s="848"/>
      <c r="CI33" s="848"/>
      <c r="CJ33" s="848"/>
      <c r="CK33" s="848"/>
      <c r="CL33" s="848"/>
      <c r="CM33" s="848"/>
      <c r="CN33" s="848"/>
      <c r="CO33" s="849"/>
      <c r="CP33" s="891"/>
      <c r="CQ33" s="892"/>
      <c r="CR33" s="892"/>
      <c r="CS33" s="892"/>
      <c r="CT33" s="892"/>
      <c r="CU33" s="892"/>
      <c r="CV33" s="892"/>
      <c r="CW33" s="892"/>
      <c r="CX33" s="892"/>
      <c r="CY33" s="892"/>
      <c r="CZ33" s="892"/>
      <c r="DA33" s="892"/>
      <c r="DB33" s="892"/>
      <c r="DC33" s="892"/>
      <c r="DD33" s="892"/>
      <c r="DE33" s="892"/>
      <c r="DF33" s="892"/>
      <c r="DG33" s="892"/>
      <c r="DH33" s="892"/>
      <c r="DI33" s="892"/>
      <c r="DJ33" s="892"/>
      <c r="DK33" s="892"/>
      <c r="DL33" s="892"/>
      <c r="DM33" s="892"/>
      <c r="DN33" s="892"/>
      <c r="DO33" s="892"/>
      <c r="DP33" s="892"/>
      <c r="DQ33" s="892"/>
      <c r="DR33" s="892"/>
      <c r="DS33" s="892"/>
      <c r="DT33" s="893"/>
    </row>
    <row r="34" spans="1:124" ht="20.25" customHeight="1" x14ac:dyDescent="0.2">
      <c r="A34" s="974" t="s">
        <v>223</v>
      </c>
      <c r="B34" s="927"/>
      <c r="C34" s="927"/>
      <c r="D34" s="927"/>
      <c r="E34" s="927"/>
      <c r="F34" s="927"/>
      <c r="G34" s="927"/>
      <c r="H34" s="927"/>
      <c r="I34" s="927"/>
      <c r="J34" s="927"/>
      <c r="K34" s="927"/>
      <c r="L34" s="927"/>
      <c r="M34" s="975" t="str">
        <f>IF(台帳ｼｰﾄ!H26="","",台帳ｼｰﾄ!H26)</f>
        <v/>
      </c>
      <c r="N34" s="928"/>
      <c r="O34" s="928"/>
      <c r="P34" s="928"/>
      <c r="Q34" s="928"/>
      <c r="R34" s="928"/>
      <c r="S34" s="928"/>
      <c r="T34" s="928"/>
      <c r="U34" s="928"/>
      <c r="V34" s="928"/>
      <c r="W34" s="928"/>
      <c r="X34" s="928"/>
      <c r="Y34" s="928"/>
      <c r="Z34" s="928"/>
      <c r="AA34" s="928"/>
      <c r="AB34" s="928"/>
      <c r="AC34" s="928"/>
      <c r="AD34" s="928"/>
      <c r="AE34" s="928"/>
      <c r="AF34" s="927" t="s">
        <v>228</v>
      </c>
      <c r="AG34" s="927"/>
      <c r="AH34" s="927"/>
      <c r="AI34" s="927"/>
      <c r="AJ34" s="927"/>
      <c r="AK34" s="927"/>
      <c r="AL34" s="927"/>
      <c r="AM34" s="927"/>
      <c r="AN34" s="927"/>
      <c r="AO34" s="927"/>
      <c r="AP34" s="927"/>
      <c r="AQ34" s="927"/>
      <c r="AR34" s="928" t="str">
        <f>IF(台帳ｼｰﾄ!H27="","",台帳ｼｰﾄ!H27)</f>
        <v/>
      </c>
      <c r="AS34" s="928"/>
      <c r="AT34" s="928"/>
      <c r="AU34" s="928"/>
      <c r="AV34" s="928"/>
      <c r="AW34" s="928"/>
      <c r="AX34" s="928"/>
      <c r="AY34" s="928"/>
      <c r="AZ34" s="928"/>
      <c r="BA34" s="928"/>
      <c r="BB34" s="928"/>
      <c r="BC34" s="928"/>
      <c r="BD34" s="928"/>
      <c r="BE34" s="928"/>
      <c r="BF34" s="928"/>
      <c r="BG34" s="928"/>
      <c r="BH34" s="928"/>
      <c r="BI34" s="928"/>
      <c r="BJ34" s="929"/>
      <c r="BK34" s="956"/>
      <c r="BL34" s="957"/>
      <c r="BM34" s="926"/>
      <c r="BN34" s="926"/>
      <c r="BO34" s="864" t="s">
        <v>16</v>
      </c>
      <c r="BP34" s="864"/>
      <c r="BQ34" s="864"/>
      <c r="BR34" s="864"/>
      <c r="BS34" s="864"/>
      <c r="BT34" s="864"/>
      <c r="BU34" s="864"/>
      <c r="BV34" s="864"/>
      <c r="BW34" s="846"/>
      <c r="BX34" s="847"/>
      <c r="BY34" s="847"/>
      <c r="BZ34" s="847"/>
      <c r="CA34" s="847"/>
      <c r="CB34" s="847"/>
      <c r="CC34" s="847"/>
      <c r="CD34" s="847"/>
      <c r="CE34" s="847"/>
      <c r="CF34" s="847"/>
      <c r="CG34" s="848" t="s">
        <v>17</v>
      </c>
      <c r="CH34" s="848"/>
      <c r="CI34" s="848"/>
      <c r="CJ34" s="848"/>
      <c r="CK34" s="848"/>
      <c r="CL34" s="848"/>
      <c r="CM34" s="848"/>
      <c r="CN34" s="848"/>
      <c r="CO34" s="849"/>
      <c r="CP34" s="891"/>
      <c r="CQ34" s="892"/>
      <c r="CR34" s="892"/>
      <c r="CS34" s="892"/>
      <c r="CT34" s="892"/>
      <c r="CU34" s="892"/>
      <c r="CV34" s="892"/>
      <c r="CW34" s="892"/>
      <c r="CX34" s="892"/>
      <c r="CY34" s="892"/>
      <c r="CZ34" s="892"/>
      <c r="DA34" s="892"/>
      <c r="DB34" s="892"/>
      <c r="DC34" s="892"/>
      <c r="DD34" s="892"/>
      <c r="DE34" s="892"/>
      <c r="DF34" s="892"/>
      <c r="DG34" s="892"/>
      <c r="DH34" s="892"/>
      <c r="DI34" s="892"/>
      <c r="DJ34" s="892"/>
      <c r="DK34" s="892"/>
      <c r="DL34" s="892"/>
      <c r="DM34" s="892"/>
      <c r="DN34" s="892"/>
      <c r="DO34" s="892"/>
      <c r="DP34" s="892"/>
      <c r="DQ34" s="892"/>
      <c r="DR34" s="892"/>
      <c r="DS34" s="892"/>
      <c r="DT34" s="893"/>
    </row>
    <row r="35" spans="1:124" ht="20.25" customHeight="1" x14ac:dyDescent="0.2">
      <c r="A35" s="1015" t="s">
        <v>18</v>
      </c>
      <c r="B35" s="1016"/>
      <c r="C35" s="943" t="s">
        <v>19</v>
      </c>
      <c r="D35" s="943"/>
      <c r="E35" s="943"/>
      <c r="F35" s="943"/>
      <c r="G35" s="943"/>
      <c r="H35" s="943"/>
      <c r="I35" s="943"/>
      <c r="J35" s="943"/>
      <c r="K35" s="943"/>
      <c r="L35" s="943"/>
      <c r="M35" s="944" t="str">
        <f>+台帳ｼｰﾄ!H28&amp;"　ｃｍ"</f>
        <v>　ｃｍ</v>
      </c>
      <c r="N35" s="944"/>
      <c r="O35" s="944"/>
      <c r="P35" s="944"/>
      <c r="Q35" s="944"/>
      <c r="R35" s="944"/>
      <c r="S35" s="944"/>
      <c r="T35" s="944"/>
      <c r="U35" s="944"/>
      <c r="V35" s="944"/>
      <c r="W35" s="944"/>
      <c r="X35" s="944"/>
      <c r="Y35" s="944"/>
      <c r="Z35" s="944"/>
      <c r="AA35" s="944"/>
      <c r="AB35" s="944"/>
      <c r="AC35" s="944"/>
      <c r="AD35" s="944"/>
      <c r="AE35" s="944"/>
      <c r="AF35" s="943" t="s">
        <v>248</v>
      </c>
      <c r="AG35" s="943"/>
      <c r="AH35" s="943"/>
      <c r="AI35" s="943"/>
      <c r="AJ35" s="943"/>
      <c r="AK35" s="943"/>
      <c r="AL35" s="943"/>
      <c r="AM35" s="943"/>
      <c r="AN35" s="943"/>
      <c r="AO35" s="943"/>
      <c r="AP35" s="943"/>
      <c r="AQ35" s="943"/>
      <c r="AR35" s="930" t="str">
        <f>IF(台帳ｼｰﾄ!H31="","",台帳ｼｰﾄ!H31)</f>
        <v/>
      </c>
      <c r="AS35" s="931"/>
      <c r="AT35" s="931"/>
      <c r="AU35" s="931"/>
      <c r="AV35" s="931"/>
      <c r="AW35" s="931"/>
      <c r="AX35" s="931"/>
      <c r="AY35" s="931"/>
      <c r="AZ35" s="931"/>
      <c r="BA35" s="931"/>
      <c r="BB35" s="932" t="s">
        <v>20</v>
      </c>
      <c r="BC35" s="932"/>
      <c r="BD35" s="932"/>
      <c r="BE35" s="932"/>
      <c r="BF35" s="932"/>
      <c r="BG35" s="932"/>
      <c r="BH35" s="932"/>
      <c r="BI35" s="932"/>
      <c r="BJ35" s="933"/>
      <c r="BK35" s="956"/>
      <c r="BL35" s="957"/>
      <c r="BM35" s="926"/>
      <c r="BN35" s="926"/>
      <c r="BO35" s="864" t="s">
        <v>21</v>
      </c>
      <c r="BP35" s="864"/>
      <c r="BQ35" s="864"/>
      <c r="BR35" s="864"/>
      <c r="BS35" s="864"/>
      <c r="BT35" s="864"/>
      <c r="BU35" s="864"/>
      <c r="BV35" s="864"/>
      <c r="BW35" s="846"/>
      <c r="BX35" s="847"/>
      <c r="BY35" s="847"/>
      <c r="BZ35" s="847"/>
      <c r="CA35" s="847"/>
      <c r="CB35" s="847"/>
      <c r="CC35" s="847"/>
      <c r="CD35" s="847"/>
      <c r="CE35" s="847"/>
      <c r="CF35" s="847"/>
      <c r="CG35" s="848" t="s">
        <v>22</v>
      </c>
      <c r="CH35" s="848"/>
      <c r="CI35" s="848"/>
      <c r="CJ35" s="848"/>
      <c r="CK35" s="848"/>
      <c r="CL35" s="848"/>
      <c r="CM35" s="848"/>
      <c r="CN35" s="848"/>
      <c r="CO35" s="849"/>
      <c r="CP35" s="891"/>
      <c r="CQ35" s="892"/>
      <c r="CR35" s="892"/>
      <c r="CS35" s="892"/>
      <c r="CT35" s="892"/>
      <c r="CU35" s="892"/>
      <c r="CV35" s="892"/>
      <c r="CW35" s="892"/>
      <c r="CX35" s="892"/>
      <c r="CY35" s="892"/>
      <c r="CZ35" s="892"/>
      <c r="DA35" s="892"/>
      <c r="DB35" s="892"/>
      <c r="DC35" s="892"/>
      <c r="DD35" s="892"/>
      <c r="DE35" s="892"/>
      <c r="DF35" s="892"/>
      <c r="DG35" s="892"/>
      <c r="DH35" s="892"/>
      <c r="DI35" s="892"/>
      <c r="DJ35" s="892"/>
      <c r="DK35" s="892"/>
      <c r="DL35" s="892"/>
      <c r="DM35" s="892"/>
      <c r="DN35" s="892"/>
      <c r="DO35" s="892"/>
      <c r="DP35" s="892"/>
      <c r="DQ35" s="892"/>
      <c r="DR35" s="892"/>
      <c r="DS35" s="892"/>
      <c r="DT35" s="893"/>
    </row>
    <row r="36" spans="1:124" ht="20.25" customHeight="1" x14ac:dyDescent="0.2">
      <c r="A36" s="1017"/>
      <c r="B36" s="1018"/>
      <c r="C36" s="864" t="s">
        <v>23</v>
      </c>
      <c r="D36" s="864"/>
      <c r="E36" s="864"/>
      <c r="F36" s="864"/>
      <c r="G36" s="864"/>
      <c r="H36" s="864"/>
      <c r="I36" s="864"/>
      <c r="J36" s="864"/>
      <c r="K36" s="864"/>
      <c r="L36" s="864"/>
      <c r="M36" s="862" t="str">
        <f>+台帳ｼｰﾄ!H29&amp;"　ｃｍ"</f>
        <v>　ｃｍ</v>
      </c>
      <c r="N36" s="862"/>
      <c r="O36" s="862"/>
      <c r="P36" s="862"/>
      <c r="Q36" s="862"/>
      <c r="R36" s="862"/>
      <c r="S36" s="862"/>
      <c r="T36" s="862"/>
      <c r="U36" s="862"/>
      <c r="V36" s="862"/>
      <c r="W36" s="862"/>
      <c r="X36" s="862"/>
      <c r="Y36" s="862"/>
      <c r="Z36" s="862"/>
      <c r="AA36" s="862"/>
      <c r="AB36" s="862"/>
      <c r="AC36" s="862"/>
      <c r="AD36" s="862"/>
      <c r="AE36" s="862"/>
      <c r="AF36" s="864" t="s">
        <v>252</v>
      </c>
      <c r="AG36" s="864"/>
      <c r="AH36" s="864"/>
      <c r="AI36" s="864"/>
      <c r="AJ36" s="864"/>
      <c r="AK36" s="864"/>
      <c r="AL36" s="864"/>
      <c r="AM36" s="864"/>
      <c r="AN36" s="864"/>
      <c r="AO36" s="864"/>
      <c r="AP36" s="864"/>
      <c r="AQ36" s="864"/>
      <c r="AR36" s="862" t="str">
        <f>IF(台帳ｼｰﾄ!H32="","",台帳ｼｰﾄ!H32)</f>
        <v/>
      </c>
      <c r="AS36" s="862"/>
      <c r="AT36" s="862"/>
      <c r="AU36" s="862"/>
      <c r="AV36" s="862"/>
      <c r="AW36" s="862"/>
      <c r="AX36" s="862"/>
      <c r="AY36" s="862"/>
      <c r="AZ36" s="862"/>
      <c r="BA36" s="862"/>
      <c r="BB36" s="862"/>
      <c r="BC36" s="862"/>
      <c r="BD36" s="862"/>
      <c r="BE36" s="862"/>
      <c r="BF36" s="862"/>
      <c r="BG36" s="862"/>
      <c r="BH36" s="862"/>
      <c r="BI36" s="862"/>
      <c r="BJ36" s="863"/>
      <c r="BK36" s="956"/>
      <c r="BL36" s="957"/>
      <c r="BM36" s="926"/>
      <c r="BN36" s="926"/>
      <c r="BO36" s="864" t="s">
        <v>24</v>
      </c>
      <c r="BP36" s="864"/>
      <c r="BQ36" s="864"/>
      <c r="BR36" s="864"/>
      <c r="BS36" s="864"/>
      <c r="BT36" s="864"/>
      <c r="BU36" s="864"/>
      <c r="BV36" s="864"/>
      <c r="BW36" s="862"/>
      <c r="BX36" s="862"/>
      <c r="BY36" s="862"/>
      <c r="BZ36" s="862"/>
      <c r="CA36" s="862"/>
      <c r="CB36" s="862"/>
      <c r="CC36" s="862"/>
      <c r="CD36" s="862"/>
      <c r="CE36" s="862"/>
      <c r="CF36" s="862"/>
      <c r="CG36" s="862"/>
      <c r="CH36" s="862"/>
      <c r="CI36" s="862"/>
      <c r="CJ36" s="862"/>
      <c r="CK36" s="862"/>
      <c r="CL36" s="862"/>
      <c r="CM36" s="862"/>
      <c r="CN36" s="862"/>
      <c r="CO36" s="863"/>
      <c r="CP36" s="894"/>
      <c r="CQ36" s="895"/>
      <c r="CR36" s="895"/>
      <c r="CS36" s="895"/>
      <c r="CT36" s="895"/>
      <c r="CU36" s="895"/>
      <c r="CV36" s="895"/>
      <c r="CW36" s="895"/>
      <c r="CX36" s="895"/>
      <c r="CY36" s="895"/>
      <c r="CZ36" s="895"/>
      <c r="DA36" s="895"/>
      <c r="DB36" s="895"/>
      <c r="DC36" s="895"/>
      <c r="DD36" s="895"/>
      <c r="DE36" s="895"/>
      <c r="DF36" s="895"/>
      <c r="DG36" s="895"/>
      <c r="DH36" s="895"/>
      <c r="DI36" s="895"/>
      <c r="DJ36" s="895"/>
      <c r="DK36" s="895"/>
      <c r="DL36" s="895"/>
      <c r="DM36" s="895"/>
      <c r="DN36" s="895"/>
      <c r="DO36" s="895"/>
      <c r="DP36" s="895"/>
      <c r="DQ36" s="895"/>
      <c r="DR36" s="895"/>
      <c r="DS36" s="895"/>
      <c r="DT36" s="896"/>
    </row>
    <row r="37" spans="1:124" ht="20.25" customHeight="1" x14ac:dyDescent="0.2">
      <c r="A37" s="1017"/>
      <c r="B37" s="1018"/>
      <c r="C37" s="864" t="s">
        <v>25</v>
      </c>
      <c r="D37" s="864"/>
      <c r="E37" s="864"/>
      <c r="F37" s="864"/>
      <c r="G37" s="864"/>
      <c r="H37" s="864"/>
      <c r="I37" s="864"/>
      <c r="J37" s="864"/>
      <c r="K37" s="864"/>
      <c r="L37" s="864"/>
      <c r="M37" s="862" t="str">
        <f>+台帳ｼｰﾄ!H30&amp;"　ｃｍ"</f>
        <v>　ｃｍ</v>
      </c>
      <c r="N37" s="862"/>
      <c r="O37" s="862"/>
      <c r="P37" s="862"/>
      <c r="Q37" s="862"/>
      <c r="R37" s="862"/>
      <c r="S37" s="862"/>
      <c r="T37" s="862"/>
      <c r="U37" s="862"/>
      <c r="V37" s="862"/>
      <c r="W37" s="862"/>
      <c r="X37" s="862"/>
      <c r="Y37" s="862"/>
      <c r="Z37" s="862"/>
      <c r="AA37" s="862"/>
      <c r="AB37" s="862"/>
      <c r="AC37" s="862"/>
      <c r="AD37" s="862"/>
      <c r="AE37" s="862"/>
      <c r="AF37" s="864" t="s">
        <v>257</v>
      </c>
      <c r="AG37" s="864"/>
      <c r="AH37" s="864"/>
      <c r="AI37" s="864"/>
      <c r="AJ37" s="864"/>
      <c r="AK37" s="864"/>
      <c r="AL37" s="864"/>
      <c r="AM37" s="864"/>
      <c r="AN37" s="864"/>
      <c r="AO37" s="864"/>
      <c r="AP37" s="864"/>
      <c r="AQ37" s="864"/>
      <c r="AR37" s="862" t="str">
        <f>IF(台帳ｼｰﾄ!H33="","",IF(台帳ｼｰﾄ!H33="なし",台帳ｼｰﾄ!H33,台帳ｼｰﾄ!H33&amp;"("&amp;台帳ｼｰﾄ!I33&amp;"）"))</f>
        <v/>
      </c>
      <c r="AS37" s="862"/>
      <c r="AT37" s="862"/>
      <c r="AU37" s="862"/>
      <c r="AV37" s="862"/>
      <c r="AW37" s="862"/>
      <c r="AX37" s="862"/>
      <c r="AY37" s="862"/>
      <c r="AZ37" s="862"/>
      <c r="BA37" s="862"/>
      <c r="BB37" s="862"/>
      <c r="BC37" s="862"/>
      <c r="BD37" s="862"/>
      <c r="BE37" s="862"/>
      <c r="BF37" s="862"/>
      <c r="BG37" s="862"/>
      <c r="BH37" s="862"/>
      <c r="BI37" s="862"/>
      <c r="BJ37" s="863"/>
      <c r="BK37" s="956"/>
      <c r="BL37" s="957"/>
      <c r="BM37" s="911" t="s">
        <v>26</v>
      </c>
      <c r="BN37" s="912"/>
      <c r="BO37" s="912"/>
      <c r="BP37" s="913"/>
      <c r="BQ37" s="923" t="s">
        <v>27</v>
      </c>
      <c r="BR37" s="923"/>
      <c r="BS37" s="923"/>
      <c r="BT37" s="923"/>
      <c r="BU37" s="923"/>
      <c r="BV37" s="923"/>
      <c r="BW37" s="846"/>
      <c r="BX37" s="847"/>
      <c r="BY37" s="847"/>
      <c r="BZ37" s="847"/>
      <c r="CA37" s="847"/>
      <c r="CB37" s="847"/>
      <c r="CC37" s="847"/>
      <c r="CD37" s="847"/>
      <c r="CE37" s="847"/>
      <c r="CF37" s="847"/>
      <c r="CG37" s="848" t="s">
        <v>28</v>
      </c>
      <c r="CH37" s="848"/>
      <c r="CI37" s="848"/>
      <c r="CJ37" s="848"/>
      <c r="CK37" s="848"/>
      <c r="CL37" s="848"/>
      <c r="CM37" s="848"/>
      <c r="CN37" s="848"/>
      <c r="CO37" s="849"/>
      <c r="CP37" s="897" t="s">
        <v>29</v>
      </c>
      <c r="CQ37" s="898"/>
      <c r="CR37" s="898"/>
      <c r="CS37" s="898"/>
      <c r="CT37" s="898"/>
      <c r="CU37" s="898"/>
      <c r="CV37" s="898"/>
      <c r="CW37" s="898"/>
      <c r="CX37" s="898"/>
      <c r="CY37" s="898"/>
      <c r="CZ37" s="898"/>
      <c r="DA37" s="898"/>
      <c r="DB37" s="898"/>
      <c r="DC37" s="898"/>
      <c r="DD37" s="898"/>
      <c r="DE37" s="898"/>
      <c r="DF37" s="898"/>
      <c r="DG37" s="898"/>
      <c r="DH37" s="898"/>
      <c r="DI37" s="898"/>
      <c r="DJ37" s="898"/>
      <c r="DK37" s="898"/>
      <c r="DL37" s="898"/>
      <c r="DM37" s="898"/>
      <c r="DN37" s="898"/>
      <c r="DO37" s="898"/>
      <c r="DP37" s="898"/>
      <c r="DQ37" s="898"/>
      <c r="DR37" s="898"/>
      <c r="DS37" s="898"/>
      <c r="DT37" s="899"/>
    </row>
    <row r="38" spans="1:124" ht="20.25" customHeight="1" x14ac:dyDescent="0.2">
      <c r="A38" s="1007" t="s">
        <v>30</v>
      </c>
      <c r="B38" s="1008"/>
      <c r="C38" s="861" t="s">
        <v>445</v>
      </c>
      <c r="D38" s="861"/>
      <c r="E38" s="864" t="s">
        <v>31</v>
      </c>
      <c r="F38" s="864"/>
      <c r="G38" s="864"/>
      <c r="H38" s="864"/>
      <c r="I38" s="864"/>
      <c r="J38" s="864"/>
      <c r="K38" s="864"/>
      <c r="L38" s="864"/>
      <c r="M38" s="862" t="str">
        <f>+台帳ｼｰﾄ!H34&amp;"　・　"&amp;台帳ｼｰﾄ!I34&amp;"ｍ"</f>
        <v>　・　ｍ</v>
      </c>
      <c r="N38" s="862"/>
      <c r="O38" s="862"/>
      <c r="P38" s="862"/>
      <c r="Q38" s="862"/>
      <c r="R38" s="862"/>
      <c r="S38" s="862"/>
      <c r="T38" s="862"/>
      <c r="U38" s="862"/>
      <c r="V38" s="862"/>
      <c r="W38" s="862"/>
      <c r="X38" s="862"/>
      <c r="Y38" s="862"/>
      <c r="Z38" s="862"/>
      <c r="AA38" s="862"/>
      <c r="AB38" s="862"/>
      <c r="AC38" s="862"/>
      <c r="AD38" s="862"/>
      <c r="AE38" s="862"/>
      <c r="AF38" s="861" t="s">
        <v>449</v>
      </c>
      <c r="AG38" s="861"/>
      <c r="AH38" s="917" t="s">
        <v>31</v>
      </c>
      <c r="AI38" s="917"/>
      <c r="AJ38" s="917"/>
      <c r="AK38" s="917"/>
      <c r="AL38" s="917"/>
      <c r="AM38" s="917"/>
      <c r="AN38" s="917"/>
      <c r="AO38" s="917"/>
      <c r="AP38" s="917"/>
      <c r="AQ38" s="917"/>
      <c r="AR38" s="862" t="str">
        <f>+台帳ｼｰﾄ!H37&amp;"　・　"&amp;台帳ｼｰﾄ!I37&amp;"ｍ"</f>
        <v>　・　ｍ</v>
      </c>
      <c r="AS38" s="862"/>
      <c r="AT38" s="862"/>
      <c r="AU38" s="862"/>
      <c r="AV38" s="862"/>
      <c r="AW38" s="862"/>
      <c r="AX38" s="862"/>
      <c r="AY38" s="862"/>
      <c r="AZ38" s="862"/>
      <c r="BA38" s="862"/>
      <c r="BB38" s="862"/>
      <c r="BC38" s="862"/>
      <c r="BD38" s="862"/>
      <c r="BE38" s="862"/>
      <c r="BF38" s="862"/>
      <c r="BG38" s="862"/>
      <c r="BH38" s="862"/>
      <c r="BI38" s="862"/>
      <c r="BJ38" s="863"/>
      <c r="BK38" s="956"/>
      <c r="BL38" s="957"/>
      <c r="BM38" s="914"/>
      <c r="BN38" s="915"/>
      <c r="BO38" s="915"/>
      <c r="BP38" s="916"/>
      <c r="BQ38" s="923" t="s">
        <v>32</v>
      </c>
      <c r="BR38" s="923"/>
      <c r="BS38" s="923"/>
      <c r="BT38" s="923"/>
      <c r="BU38" s="923"/>
      <c r="BV38" s="923"/>
      <c r="BW38" s="862"/>
      <c r="BX38" s="862"/>
      <c r="BY38" s="862"/>
      <c r="BZ38" s="862"/>
      <c r="CA38" s="862"/>
      <c r="CB38" s="862"/>
      <c r="CC38" s="862"/>
      <c r="CD38" s="862"/>
      <c r="CE38" s="862"/>
      <c r="CF38" s="862"/>
      <c r="CG38" s="862"/>
      <c r="CH38" s="862"/>
      <c r="CI38" s="862"/>
      <c r="CJ38" s="862"/>
      <c r="CK38" s="862"/>
      <c r="CL38" s="862"/>
      <c r="CM38" s="862"/>
      <c r="CN38" s="862"/>
      <c r="CO38" s="863"/>
      <c r="CP38" s="900"/>
      <c r="CQ38" s="901"/>
      <c r="CR38" s="901"/>
      <c r="CS38" s="901"/>
      <c r="CT38" s="901"/>
      <c r="CU38" s="901"/>
      <c r="CV38" s="901"/>
      <c r="CW38" s="901"/>
      <c r="CX38" s="901"/>
      <c r="CY38" s="901"/>
      <c r="CZ38" s="901"/>
      <c r="DA38" s="901"/>
      <c r="DB38" s="901"/>
      <c r="DC38" s="901"/>
      <c r="DD38" s="901"/>
      <c r="DE38" s="901"/>
      <c r="DF38" s="901"/>
      <c r="DG38" s="901"/>
      <c r="DH38" s="901"/>
      <c r="DI38" s="901"/>
      <c r="DJ38" s="901"/>
      <c r="DK38" s="901"/>
      <c r="DL38" s="901"/>
      <c r="DM38" s="901"/>
      <c r="DN38" s="901"/>
      <c r="DO38" s="901"/>
      <c r="DP38" s="901"/>
      <c r="DQ38" s="901"/>
      <c r="DR38" s="901"/>
      <c r="DS38" s="901"/>
      <c r="DT38" s="902"/>
    </row>
    <row r="39" spans="1:124" ht="20.25" customHeight="1" x14ac:dyDescent="0.2">
      <c r="A39" s="1009"/>
      <c r="B39" s="1010"/>
      <c r="C39" s="861"/>
      <c r="D39" s="861"/>
      <c r="E39" s="864" t="s">
        <v>33</v>
      </c>
      <c r="F39" s="864"/>
      <c r="G39" s="864"/>
      <c r="H39" s="864"/>
      <c r="I39" s="864"/>
      <c r="J39" s="864"/>
      <c r="K39" s="864"/>
      <c r="L39" s="864"/>
      <c r="M39" s="862" t="str">
        <f>+台帳ｼｰﾄ!H35&amp;"＠"&amp;台帳ｼｰﾄ!J35</f>
        <v>＠</v>
      </c>
      <c r="N39" s="862"/>
      <c r="O39" s="862"/>
      <c r="P39" s="862"/>
      <c r="Q39" s="862"/>
      <c r="R39" s="862"/>
      <c r="S39" s="862"/>
      <c r="T39" s="862"/>
      <c r="U39" s="862"/>
      <c r="V39" s="862"/>
      <c r="W39" s="862"/>
      <c r="X39" s="862"/>
      <c r="Y39" s="862"/>
      <c r="Z39" s="862"/>
      <c r="AA39" s="862"/>
      <c r="AB39" s="862"/>
      <c r="AC39" s="862"/>
      <c r="AD39" s="862"/>
      <c r="AE39" s="862"/>
      <c r="AF39" s="861"/>
      <c r="AG39" s="861"/>
      <c r="AH39" s="917" t="s">
        <v>33</v>
      </c>
      <c r="AI39" s="917"/>
      <c r="AJ39" s="917"/>
      <c r="AK39" s="917"/>
      <c r="AL39" s="917"/>
      <c r="AM39" s="917"/>
      <c r="AN39" s="917"/>
      <c r="AO39" s="917"/>
      <c r="AP39" s="917"/>
      <c r="AQ39" s="917"/>
      <c r="AR39" s="862" t="str">
        <f>+台帳ｼｰﾄ!H38&amp;"＠"&amp;台帳ｼｰﾄ!J38</f>
        <v>＠</v>
      </c>
      <c r="AS39" s="862"/>
      <c r="AT39" s="862"/>
      <c r="AU39" s="862"/>
      <c r="AV39" s="862"/>
      <c r="AW39" s="862"/>
      <c r="AX39" s="862"/>
      <c r="AY39" s="862"/>
      <c r="AZ39" s="862"/>
      <c r="BA39" s="862"/>
      <c r="BB39" s="862"/>
      <c r="BC39" s="862"/>
      <c r="BD39" s="862"/>
      <c r="BE39" s="862"/>
      <c r="BF39" s="862"/>
      <c r="BG39" s="862"/>
      <c r="BH39" s="862"/>
      <c r="BI39" s="862"/>
      <c r="BJ39" s="863"/>
      <c r="BK39" s="918" t="s">
        <v>85</v>
      </c>
      <c r="BL39" s="919"/>
      <c r="BM39" s="908" t="s">
        <v>34</v>
      </c>
      <c r="BN39" s="909"/>
      <c r="BO39" s="909"/>
      <c r="BP39" s="909"/>
      <c r="BQ39" s="909"/>
      <c r="BR39" s="909"/>
      <c r="BS39" s="909"/>
      <c r="BT39" s="909"/>
      <c r="BU39" s="909"/>
      <c r="BV39" s="910"/>
      <c r="BW39" s="862"/>
      <c r="BX39" s="862"/>
      <c r="BY39" s="862"/>
      <c r="BZ39" s="862"/>
      <c r="CA39" s="862"/>
      <c r="CB39" s="862"/>
      <c r="CC39" s="862"/>
      <c r="CD39" s="862"/>
      <c r="CE39" s="862"/>
      <c r="CF39" s="862"/>
      <c r="CG39" s="862"/>
      <c r="CH39" s="862"/>
      <c r="CI39" s="862"/>
      <c r="CJ39" s="862"/>
      <c r="CK39" s="862"/>
      <c r="CL39" s="862"/>
      <c r="CM39" s="862"/>
      <c r="CN39" s="862"/>
      <c r="CO39" s="863"/>
      <c r="CP39" s="900"/>
      <c r="CQ39" s="901"/>
      <c r="CR39" s="901"/>
      <c r="CS39" s="901"/>
      <c r="CT39" s="901"/>
      <c r="CU39" s="901"/>
      <c r="CV39" s="901"/>
      <c r="CW39" s="901"/>
      <c r="CX39" s="901"/>
      <c r="CY39" s="901"/>
      <c r="CZ39" s="901"/>
      <c r="DA39" s="901"/>
      <c r="DB39" s="901"/>
      <c r="DC39" s="901"/>
      <c r="DD39" s="901"/>
      <c r="DE39" s="901"/>
      <c r="DF39" s="901"/>
      <c r="DG39" s="901"/>
      <c r="DH39" s="901"/>
      <c r="DI39" s="901"/>
      <c r="DJ39" s="901"/>
      <c r="DK39" s="901"/>
      <c r="DL39" s="901"/>
      <c r="DM39" s="901"/>
      <c r="DN39" s="901"/>
      <c r="DO39" s="901"/>
      <c r="DP39" s="901"/>
      <c r="DQ39" s="901"/>
      <c r="DR39" s="901"/>
      <c r="DS39" s="901"/>
      <c r="DT39" s="902"/>
    </row>
    <row r="40" spans="1:124" ht="20.25" customHeight="1" x14ac:dyDescent="0.2">
      <c r="A40" s="1011"/>
      <c r="B40" s="1012"/>
      <c r="C40" s="1013"/>
      <c r="D40" s="1013"/>
      <c r="E40" s="927" t="s">
        <v>35</v>
      </c>
      <c r="F40" s="927"/>
      <c r="G40" s="927"/>
      <c r="H40" s="927"/>
      <c r="I40" s="927"/>
      <c r="J40" s="927"/>
      <c r="K40" s="927"/>
      <c r="L40" s="927"/>
      <c r="M40" s="939" t="str">
        <f>IF(台帳ｼｰﾄ!H36="","",台帳ｼｰﾄ!H36)</f>
        <v/>
      </c>
      <c r="N40" s="940"/>
      <c r="O40" s="940"/>
      <c r="P40" s="940"/>
      <c r="Q40" s="940"/>
      <c r="R40" s="940"/>
      <c r="S40" s="940"/>
      <c r="T40" s="940"/>
      <c r="U40" s="940"/>
      <c r="V40" s="940"/>
      <c r="W40" s="941" t="s">
        <v>36</v>
      </c>
      <c r="X40" s="941"/>
      <c r="Y40" s="941"/>
      <c r="Z40" s="941"/>
      <c r="AA40" s="941"/>
      <c r="AB40" s="941"/>
      <c r="AC40" s="941"/>
      <c r="AD40" s="941"/>
      <c r="AE40" s="942"/>
      <c r="AF40" s="1013"/>
      <c r="AG40" s="1013"/>
      <c r="AH40" s="1031" t="s">
        <v>35</v>
      </c>
      <c r="AI40" s="1031"/>
      <c r="AJ40" s="1031"/>
      <c r="AK40" s="1031"/>
      <c r="AL40" s="1031"/>
      <c r="AM40" s="1031"/>
      <c r="AN40" s="1031"/>
      <c r="AO40" s="1031"/>
      <c r="AP40" s="1031"/>
      <c r="AQ40" s="1031"/>
      <c r="AR40" s="939" t="str">
        <f>IF(台帳ｼｰﾄ!H39="","",台帳ｼｰﾄ!H39)</f>
        <v/>
      </c>
      <c r="AS40" s="940"/>
      <c r="AT40" s="940"/>
      <c r="AU40" s="940"/>
      <c r="AV40" s="940"/>
      <c r="AW40" s="940"/>
      <c r="AX40" s="940"/>
      <c r="AY40" s="940"/>
      <c r="AZ40" s="940"/>
      <c r="BA40" s="940"/>
      <c r="BB40" s="941" t="s">
        <v>36</v>
      </c>
      <c r="BC40" s="941"/>
      <c r="BD40" s="941"/>
      <c r="BE40" s="941"/>
      <c r="BF40" s="941"/>
      <c r="BG40" s="941"/>
      <c r="BH40" s="941"/>
      <c r="BI40" s="941"/>
      <c r="BJ40" s="946"/>
      <c r="BK40" s="920"/>
      <c r="BL40" s="921"/>
      <c r="BM40" s="922" t="s">
        <v>37</v>
      </c>
      <c r="BN40" s="922"/>
      <c r="BO40" s="922"/>
      <c r="BP40" s="922"/>
      <c r="BQ40" s="922"/>
      <c r="BR40" s="922"/>
      <c r="BS40" s="922"/>
      <c r="BT40" s="922"/>
      <c r="BU40" s="922"/>
      <c r="BV40" s="922"/>
      <c r="BW40" s="924"/>
      <c r="BX40" s="924"/>
      <c r="BY40" s="924"/>
      <c r="BZ40" s="924"/>
      <c r="CA40" s="924"/>
      <c r="CB40" s="924"/>
      <c r="CC40" s="924"/>
      <c r="CD40" s="924"/>
      <c r="CE40" s="924"/>
      <c r="CF40" s="924"/>
      <c r="CG40" s="924"/>
      <c r="CH40" s="924"/>
      <c r="CI40" s="924"/>
      <c r="CJ40" s="924"/>
      <c r="CK40" s="924"/>
      <c r="CL40" s="924"/>
      <c r="CM40" s="924"/>
      <c r="CN40" s="924"/>
      <c r="CO40" s="925"/>
      <c r="CP40" s="903"/>
      <c r="CQ40" s="904"/>
      <c r="CR40" s="904"/>
      <c r="CS40" s="904"/>
      <c r="CT40" s="904"/>
      <c r="CU40" s="904"/>
      <c r="CV40" s="904"/>
      <c r="CW40" s="904"/>
      <c r="CX40" s="904"/>
      <c r="CY40" s="904"/>
      <c r="CZ40" s="904"/>
      <c r="DA40" s="904"/>
      <c r="DB40" s="904"/>
      <c r="DC40" s="904"/>
      <c r="DD40" s="904"/>
      <c r="DE40" s="904"/>
      <c r="DF40" s="904"/>
      <c r="DG40" s="904"/>
      <c r="DH40" s="904"/>
      <c r="DI40" s="904"/>
      <c r="DJ40" s="904"/>
      <c r="DK40" s="904"/>
      <c r="DL40" s="904"/>
      <c r="DM40" s="904"/>
      <c r="DN40" s="904"/>
      <c r="DO40" s="904"/>
      <c r="DP40" s="904"/>
      <c r="DQ40" s="904"/>
      <c r="DR40" s="904"/>
      <c r="DS40" s="904"/>
      <c r="DT40" s="905"/>
    </row>
    <row r="41" spans="1:124" ht="21" customHeight="1" x14ac:dyDescent="0.2"/>
    <row r="42" spans="1:124" ht="21" customHeight="1" x14ac:dyDescent="0.2"/>
    <row r="43" spans="1:124" ht="21" customHeight="1" x14ac:dyDescent="0.2"/>
    <row r="44" spans="1:124" ht="21" customHeight="1" x14ac:dyDescent="0.2"/>
    <row r="45" spans="1:124" ht="21" customHeight="1" x14ac:dyDescent="0.2"/>
    <row r="46" spans="1:124" ht="21" customHeight="1" x14ac:dyDescent="0.2"/>
    <row r="47" spans="1:124" ht="21" customHeight="1" x14ac:dyDescent="0.2"/>
    <row r="48" spans="1:124" ht="21" customHeight="1" x14ac:dyDescent="0.2"/>
    <row r="49" ht="21" customHeight="1" x14ac:dyDescent="0.2"/>
    <row r="50" ht="21" customHeight="1" x14ac:dyDescent="0.2"/>
    <row r="51" ht="21" customHeight="1" x14ac:dyDescent="0.2"/>
    <row r="52" ht="21" customHeight="1" x14ac:dyDescent="0.2"/>
    <row r="53" ht="21" customHeight="1" x14ac:dyDescent="0.2"/>
    <row r="54" ht="21" customHeight="1" x14ac:dyDescent="0.2"/>
    <row r="55" ht="21" customHeight="1" x14ac:dyDescent="0.2"/>
    <row r="56" ht="21" customHeight="1" x14ac:dyDescent="0.2"/>
    <row r="57" ht="21" customHeight="1" x14ac:dyDescent="0.2"/>
    <row r="58" ht="21" customHeight="1" x14ac:dyDescent="0.2"/>
    <row r="59" ht="21"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4" customHeight="1" x14ac:dyDescent="0.2"/>
    <row r="79" ht="24" customHeight="1" x14ac:dyDescent="0.2"/>
    <row r="80" ht="24" customHeight="1" x14ac:dyDescent="0.2"/>
    <row r="81" ht="24" customHeight="1" x14ac:dyDescent="0.2"/>
    <row r="82" ht="24" customHeight="1" x14ac:dyDescent="0.2"/>
    <row r="83" ht="24" customHeight="1" x14ac:dyDescent="0.2"/>
    <row r="84" ht="24" customHeight="1" x14ac:dyDescent="0.2"/>
    <row r="85" ht="24" customHeight="1" x14ac:dyDescent="0.2"/>
    <row r="86" ht="24" customHeight="1" x14ac:dyDescent="0.2"/>
    <row r="87" ht="24" customHeight="1" x14ac:dyDescent="0.2"/>
    <row r="88" ht="24" customHeight="1" x14ac:dyDescent="0.2"/>
    <row r="89" ht="24" customHeight="1" x14ac:dyDescent="0.2"/>
    <row r="90" ht="24" customHeight="1" x14ac:dyDescent="0.2"/>
    <row r="91" ht="24" customHeight="1" x14ac:dyDescent="0.2"/>
    <row r="92" ht="24" customHeight="1" x14ac:dyDescent="0.2"/>
    <row r="93" ht="24" customHeight="1" x14ac:dyDescent="0.2"/>
    <row r="94" ht="24" customHeight="1" x14ac:dyDescent="0.2"/>
    <row r="95" ht="24" customHeight="1" x14ac:dyDescent="0.2"/>
    <row r="96" ht="24" customHeight="1" x14ac:dyDescent="0.2"/>
    <row r="97" ht="24" customHeight="1" x14ac:dyDescent="0.2"/>
    <row r="98" ht="24" customHeight="1" x14ac:dyDescent="0.2"/>
    <row r="99" ht="24" customHeight="1" x14ac:dyDescent="0.2"/>
    <row r="100" ht="24" customHeight="1" x14ac:dyDescent="0.2"/>
    <row r="101" ht="24" customHeight="1" x14ac:dyDescent="0.2"/>
    <row r="102" ht="24" customHeight="1" x14ac:dyDescent="0.2"/>
    <row r="103" ht="24" customHeight="1" x14ac:dyDescent="0.2"/>
    <row r="104" ht="24" customHeight="1" x14ac:dyDescent="0.2"/>
    <row r="105" ht="24" customHeight="1" x14ac:dyDescent="0.2"/>
    <row r="106" ht="24" customHeight="1" x14ac:dyDescent="0.2"/>
    <row r="107" ht="24" customHeight="1" x14ac:dyDescent="0.2"/>
    <row r="108" ht="24" customHeight="1" thickBot="1" x14ac:dyDescent="0.25"/>
  </sheetData>
  <mergeCells count="307">
    <mergeCell ref="A6:J7"/>
    <mergeCell ref="M10:AE10"/>
    <mergeCell ref="M11:AE11"/>
    <mergeCell ref="CY1:DT1"/>
    <mergeCell ref="W16:AE16"/>
    <mergeCell ref="BB12:BJ12"/>
    <mergeCell ref="W13:AE13"/>
    <mergeCell ref="AH13:AQ13"/>
    <mergeCell ref="AH14:AQ14"/>
    <mergeCell ref="A1:CX2"/>
    <mergeCell ref="AW4:BJ4"/>
    <mergeCell ref="CP4:DT4"/>
    <mergeCell ref="AR4:AV4"/>
    <mergeCell ref="M5:BJ5"/>
    <mergeCell ref="A5:L5"/>
    <mergeCell ref="A15:L15"/>
    <mergeCell ref="AH15:AQ15"/>
    <mergeCell ref="M15:AE15"/>
    <mergeCell ref="AH12:AQ12"/>
    <mergeCell ref="AF11:AG15"/>
    <mergeCell ref="A12:L12"/>
    <mergeCell ref="A14:L14"/>
    <mergeCell ref="M14:AE14"/>
    <mergeCell ref="A8:L8"/>
    <mergeCell ref="CY2:DT2"/>
    <mergeCell ref="BW4:CO4"/>
    <mergeCell ref="AH40:AQ40"/>
    <mergeCell ref="AF38:AG40"/>
    <mergeCell ref="M39:AE39"/>
    <mergeCell ref="M38:AE38"/>
    <mergeCell ref="W12:AE12"/>
    <mergeCell ref="AR12:BA12"/>
    <mergeCell ref="AR39:BJ39"/>
    <mergeCell ref="AF37:AQ37"/>
    <mergeCell ref="M35:AE35"/>
    <mergeCell ref="M36:AE36"/>
    <mergeCell ref="M37:AE37"/>
    <mergeCell ref="BM7:BV7"/>
    <mergeCell ref="AF9:AQ9"/>
    <mergeCell ref="M9:AE9"/>
    <mergeCell ref="M7:BJ7"/>
    <mergeCell ref="M8:AE8"/>
    <mergeCell ref="AR38:BJ38"/>
    <mergeCell ref="M24:R24"/>
    <mergeCell ref="W17:AE17"/>
    <mergeCell ref="M26:AE26"/>
    <mergeCell ref="AR26:BJ26"/>
    <mergeCell ref="AF26:AQ26"/>
    <mergeCell ref="E38:L38"/>
    <mergeCell ref="A38:B40"/>
    <mergeCell ref="M20:AE20"/>
    <mergeCell ref="C37:L37"/>
    <mergeCell ref="C38:D40"/>
    <mergeCell ref="A20:L20"/>
    <mergeCell ref="E40:L40"/>
    <mergeCell ref="A26:L26"/>
    <mergeCell ref="A30:L30"/>
    <mergeCell ref="A31:L31"/>
    <mergeCell ref="A32:L32"/>
    <mergeCell ref="A33:L33"/>
    <mergeCell ref="A29:L29"/>
    <mergeCell ref="A35:B37"/>
    <mergeCell ref="E39:L39"/>
    <mergeCell ref="A21:B25"/>
    <mergeCell ref="C21:L22"/>
    <mergeCell ref="C23:L23"/>
    <mergeCell ref="M23:AE23"/>
    <mergeCell ref="AA25:AE25"/>
    <mergeCell ref="C35:L35"/>
    <mergeCell ref="M21:BJ22"/>
    <mergeCell ref="AR25:AW25"/>
    <mergeCell ref="BF25:BJ25"/>
    <mergeCell ref="BW6:CO6"/>
    <mergeCell ref="CD10:CG10"/>
    <mergeCell ref="CH10:CK10"/>
    <mergeCell ref="CL10:CO10"/>
    <mergeCell ref="BZ10:CC10"/>
    <mergeCell ref="BR12:BY12"/>
    <mergeCell ref="CH11:CK11"/>
    <mergeCell ref="BM10:BQ10"/>
    <mergeCell ref="S25:Z25"/>
    <mergeCell ref="M13:V13"/>
    <mergeCell ref="M16:V16"/>
    <mergeCell ref="AR20:BA20"/>
    <mergeCell ref="BB20:BJ20"/>
    <mergeCell ref="AH20:AQ20"/>
    <mergeCell ref="AR24:AW24"/>
    <mergeCell ref="AF8:AQ8"/>
    <mergeCell ref="AR8:BJ8"/>
    <mergeCell ref="AH17:AQ17"/>
    <mergeCell ref="AF17:AG20"/>
    <mergeCell ref="BB13:BJ13"/>
    <mergeCell ref="CI23:CO23"/>
    <mergeCell ref="CI24:CO24"/>
    <mergeCell ref="CI25:CO25"/>
    <mergeCell ref="BM24:BT24"/>
    <mergeCell ref="BM4:BV4"/>
    <mergeCell ref="A4:L4"/>
    <mergeCell ref="BM5:BV5"/>
    <mergeCell ref="BK4:BL5"/>
    <mergeCell ref="AR15:BA15"/>
    <mergeCell ref="A16:L16"/>
    <mergeCell ref="K6:L6"/>
    <mergeCell ref="K7:L7"/>
    <mergeCell ref="M6:BJ6"/>
    <mergeCell ref="AF16:AQ16"/>
    <mergeCell ref="AR10:BJ10"/>
    <mergeCell ref="AR11:BA11"/>
    <mergeCell ref="BB11:BJ11"/>
    <mergeCell ref="BB14:BJ14"/>
    <mergeCell ref="BB15:BJ15"/>
    <mergeCell ref="AR14:BA14"/>
    <mergeCell ref="AR16:BJ16"/>
    <mergeCell ref="AF10:AQ10"/>
    <mergeCell ref="AR13:BA13"/>
    <mergeCell ref="AR9:BJ9"/>
    <mergeCell ref="AH11:AQ11"/>
    <mergeCell ref="A11:L11"/>
    <mergeCell ref="M12:V12"/>
    <mergeCell ref="BM13:BQ13"/>
    <mergeCell ref="A34:L34"/>
    <mergeCell ref="M34:AE34"/>
    <mergeCell ref="A27:B28"/>
    <mergeCell ref="C27:L27"/>
    <mergeCell ref="C28:L28"/>
    <mergeCell ref="M28:AE28"/>
    <mergeCell ref="M27:AE27"/>
    <mergeCell ref="AF29:AQ29"/>
    <mergeCell ref="AR23:BA23"/>
    <mergeCell ref="AX25:BE25"/>
    <mergeCell ref="S24:Z24"/>
    <mergeCell ref="M25:R25"/>
    <mergeCell ref="A13:L13"/>
    <mergeCell ref="C24:L25"/>
    <mergeCell ref="A19:L19"/>
    <mergeCell ref="A18:L18"/>
    <mergeCell ref="A17:L17"/>
    <mergeCell ref="A9:L9"/>
    <mergeCell ref="A10:L10"/>
    <mergeCell ref="AA24:AE24"/>
    <mergeCell ref="AX24:BE24"/>
    <mergeCell ref="M17:V17"/>
    <mergeCell ref="AR19:BJ19"/>
    <mergeCell ref="M19:AE19"/>
    <mergeCell ref="M18:AE18"/>
    <mergeCell ref="C36:L36"/>
    <mergeCell ref="AF35:AQ35"/>
    <mergeCell ref="AF28:AQ28"/>
    <mergeCell ref="M31:AE31"/>
    <mergeCell ref="M29:AE29"/>
    <mergeCell ref="CP5:DT14"/>
    <mergeCell ref="BK8:BV8"/>
    <mergeCell ref="BK9:BV9"/>
    <mergeCell ref="BW7:CO7"/>
    <mergeCell ref="CP15:DT15"/>
    <mergeCell ref="BK28:BL38"/>
    <mergeCell ref="BQ38:BV38"/>
    <mergeCell ref="BO35:BV35"/>
    <mergeCell ref="BB23:BJ23"/>
    <mergeCell ref="BF24:BJ24"/>
    <mergeCell ref="BM18:BT18"/>
    <mergeCell ref="BU18:CA18"/>
    <mergeCell ref="CB23:CH23"/>
    <mergeCell ref="CI22:CO22"/>
    <mergeCell ref="AR29:BJ29"/>
    <mergeCell ref="AR28:BJ28"/>
    <mergeCell ref="BM26:BV26"/>
    <mergeCell ref="AR27:BJ27"/>
    <mergeCell ref="BU25:CA25"/>
    <mergeCell ref="BW26:CO26"/>
    <mergeCell ref="CB25:CH25"/>
    <mergeCell ref="CG35:CO35"/>
    <mergeCell ref="CP16:DT25"/>
    <mergeCell ref="BW33:CF33"/>
    <mergeCell ref="M40:V40"/>
    <mergeCell ref="W40:AE40"/>
    <mergeCell ref="AF30:AQ30"/>
    <mergeCell ref="AR30:BJ30"/>
    <mergeCell ref="AR40:BA40"/>
    <mergeCell ref="BB40:BJ40"/>
    <mergeCell ref="CG37:CO37"/>
    <mergeCell ref="BW37:CF37"/>
    <mergeCell ref="CP26:DT26"/>
    <mergeCell ref="AF23:AQ23"/>
    <mergeCell ref="AF24:AQ25"/>
    <mergeCell ref="AF36:AQ36"/>
    <mergeCell ref="M30:AE30"/>
    <mergeCell ref="AF31:AQ31"/>
    <mergeCell ref="AF27:AQ27"/>
    <mergeCell ref="AH19:AQ19"/>
    <mergeCell ref="AH18:AQ18"/>
    <mergeCell ref="AR17:BJ17"/>
    <mergeCell ref="AR18:BJ18"/>
    <mergeCell ref="AH38:AQ38"/>
    <mergeCell ref="BK39:BL40"/>
    <mergeCell ref="BW29:CF29"/>
    <mergeCell ref="BW30:CF30"/>
    <mergeCell ref="BW31:CF31"/>
    <mergeCell ref="BO34:BV34"/>
    <mergeCell ref="BW38:CO38"/>
    <mergeCell ref="BO32:BV32"/>
    <mergeCell ref="BM40:BV40"/>
    <mergeCell ref="BQ37:BV37"/>
    <mergeCell ref="BW40:CO40"/>
    <mergeCell ref="BM32:BN36"/>
    <mergeCell ref="AR36:BJ36"/>
    <mergeCell ref="AF34:AQ34"/>
    <mergeCell ref="AR34:BJ34"/>
    <mergeCell ref="AR31:BJ31"/>
    <mergeCell ref="AR35:BA35"/>
    <mergeCell ref="M33:BJ33"/>
    <mergeCell ref="BB35:BJ35"/>
    <mergeCell ref="M32:AC32"/>
    <mergeCell ref="AU32:BJ32"/>
    <mergeCell ref="AD32:AT32"/>
    <mergeCell ref="AH39:AQ39"/>
    <mergeCell ref="AR37:BJ37"/>
    <mergeCell ref="CP27:DT36"/>
    <mergeCell ref="CP37:DT40"/>
    <mergeCell ref="BM28:BV28"/>
    <mergeCell ref="BW28:CO28"/>
    <mergeCell ref="BM30:BV30"/>
    <mergeCell ref="BM29:BV29"/>
    <mergeCell ref="BW36:CO36"/>
    <mergeCell ref="BW32:CO32"/>
    <mergeCell ref="BM39:BV39"/>
    <mergeCell ref="BW39:CO39"/>
    <mergeCell ref="BM31:BV31"/>
    <mergeCell ref="BO33:BV33"/>
    <mergeCell ref="BW34:CF34"/>
    <mergeCell ref="BM37:BP38"/>
    <mergeCell ref="CG33:CO33"/>
    <mergeCell ref="CG34:CO34"/>
    <mergeCell ref="BW35:CF35"/>
    <mergeCell ref="BO36:BV36"/>
    <mergeCell ref="CG29:CO29"/>
    <mergeCell ref="CG30:CO30"/>
    <mergeCell ref="CG31:CO31"/>
    <mergeCell ref="BM27:BV27"/>
    <mergeCell ref="BW27:CO27"/>
    <mergeCell ref="CB24:CH24"/>
    <mergeCell ref="BM20:BT20"/>
    <mergeCell ref="BM21:BT21"/>
    <mergeCell ref="BM22:BT22"/>
    <mergeCell ref="BM19:BT19"/>
    <mergeCell ref="CI19:CO19"/>
    <mergeCell ref="BU24:CA24"/>
    <mergeCell ref="BM23:BT23"/>
    <mergeCell ref="CI20:CO20"/>
    <mergeCell ref="CI21:CO21"/>
    <mergeCell ref="CB17:CH17"/>
    <mergeCell ref="CB19:CH19"/>
    <mergeCell ref="CB20:CH20"/>
    <mergeCell ref="CB21:CH21"/>
    <mergeCell ref="BU19:CA19"/>
    <mergeCell ref="BU20:CA20"/>
    <mergeCell ref="BU21:CA21"/>
    <mergeCell ref="BU22:CA22"/>
    <mergeCell ref="BU23:CA23"/>
    <mergeCell ref="BR15:BZ15"/>
    <mergeCell ref="CJ15:CO15"/>
    <mergeCell ref="CJ16:CO16"/>
    <mergeCell ref="CF15:CI15"/>
    <mergeCell ref="CF16:CI16"/>
    <mergeCell ref="BK17:BL27"/>
    <mergeCell ref="BK10:BL16"/>
    <mergeCell ref="BM11:BQ11"/>
    <mergeCell ref="BM12:BQ12"/>
    <mergeCell ref="BM17:BT17"/>
    <mergeCell ref="CA15:CE16"/>
    <mergeCell ref="BM15:BQ15"/>
    <mergeCell ref="BM25:BT25"/>
    <mergeCell ref="BM14:BQ14"/>
    <mergeCell ref="BR13:BY13"/>
    <mergeCell ref="BR14:BY14"/>
    <mergeCell ref="BM16:BQ16"/>
    <mergeCell ref="BU17:CA17"/>
    <mergeCell ref="BR16:BZ16"/>
    <mergeCell ref="BZ13:CC13"/>
    <mergeCell ref="CI17:CO17"/>
    <mergeCell ref="CB18:CH18"/>
    <mergeCell ref="CI18:CO18"/>
    <mergeCell ref="CB22:CH22"/>
    <mergeCell ref="BZ14:CC14"/>
    <mergeCell ref="CL13:CO13"/>
    <mergeCell ref="BR11:BY11"/>
    <mergeCell ref="BW5:CF5"/>
    <mergeCell ref="CG5:CO5"/>
    <mergeCell ref="M4:AE4"/>
    <mergeCell ref="AG4:AP4"/>
    <mergeCell ref="BR10:BY10"/>
    <mergeCell ref="BZ11:CC11"/>
    <mergeCell ref="BZ12:CC12"/>
    <mergeCell ref="CH14:CK14"/>
    <mergeCell ref="CL14:CO14"/>
    <mergeCell ref="CD11:CG11"/>
    <mergeCell ref="CD12:CG12"/>
    <mergeCell ref="CD13:CG13"/>
    <mergeCell ref="CL11:CO11"/>
    <mergeCell ref="CD14:CG14"/>
    <mergeCell ref="CH12:CK12"/>
    <mergeCell ref="CL12:CO12"/>
    <mergeCell ref="CH13:CK13"/>
    <mergeCell ref="BK6:BL7"/>
    <mergeCell ref="BW8:CO8"/>
    <mergeCell ref="BW9:CO9"/>
    <mergeCell ref="BM6:BV6"/>
  </mergeCells>
  <phoneticPr fontId="2"/>
  <printOptions horizontalCentered="1"/>
  <pageMargins left="0.74803149606299213" right="0.35433070866141736" top="0.59055118110236227" bottom="0.39370078740157483" header="0.51181102362204722" footer="0.51181102362204722"/>
  <pageSetup paperSize="8" orientation="landscape" horizontalDpi="300" verticalDpi="300" r:id="rId1"/>
  <headerFooter alignWithMargins="0">
    <oddHeader>&amp;Lトンネルカルテ様式－１</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1"/>
  </sheetPr>
  <dimension ref="A1:HV56"/>
  <sheetViews>
    <sheetView view="pageBreakPreview" zoomScale="85" zoomScaleNormal="40" zoomScaleSheetLayoutView="85" workbookViewId="0">
      <pane ySplit="2" topLeftCell="A3" activePane="bottomLeft" state="frozen"/>
      <selection pane="bottomLeft" activeCell="CD19" sqref="CD19"/>
    </sheetView>
  </sheetViews>
  <sheetFormatPr defaultColWidth="0.88671875" defaultRowHeight="12" x14ac:dyDescent="0.2"/>
  <cols>
    <col min="1" max="16384" width="0.88671875" style="15"/>
  </cols>
  <sheetData>
    <row r="1" spans="1:230" ht="15" customHeight="1" x14ac:dyDescent="0.2">
      <c r="A1" s="1054" t="s">
        <v>38</v>
      </c>
      <c r="B1" s="1054"/>
      <c r="C1" s="1054"/>
      <c r="D1" s="1054"/>
      <c r="E1" s="1054"/>
      <c r="F1" s="1054"/>
      <c r="G1" s="1054"/>
      <c r="H1" s="1054"/>
      <c r="I1" s="1054"/>
      <c r="J1" s="1054"/>
      <c r="K1" s="1054"/>
      <c r="L1" s="1054"/>
      <c r="M1" s="1054"/>
      <c r="N1" s="1054"/>
      <c r="O1" s="1054"/>
      <c r="P1" s="1054"/>
      <c r="Q1" s="1054"/>
      <c r="R1" s="1054"/>
      <c r="S1" s="1054"/>
      <c r="T1" s="1054"/>
      <c r="U1" s="1054"/>
      <c r="V1" s="1054"/>
      <c r="W1" s="1054"/>
      <c r="X1" s="1054"/>
      <c r="Y1" s="1054"/>
      <c r="Z1" s="1054"/>
      <c r="AA1" s="1054"/>
      <c r="AB1" s="1054"/>
      <c r="AC1" s="1054"/>
      <c r="AD1" s="1054"/>
      <c r="AE1" s="1054"/>
      <c r="AF1" s="1054"/>
      <c r="AG1" s="1054"/>
      <c r="AH1" s="1054"/>
      <c r="AI1" s="1054"/>
      <c r="AJ1" s="1054"/>
      <c r="AK1" s="1054"/>
      <c r="AL1" s="1054"/>
      <c r="AM1" s="1054"/>
      <c r="AN1" s="1054"/>
      <c r="AO1" s="1054"/>
      <c r="AP1" s="1054"/>
      <c r="AQ1" s="1054"/>
      <c r="AR1" s="1054"/>
      <c r="AS1" s="1054"/>
      <c r="AT1" s="1054"/>
      <c r="AU1" s="1054"/>
      <c r="AV1" s="1054"/>
      <c r="AW1" s="1054"/>
      <c r="AX1" s="1054"/>
      <c r="AY1" s="1054"/>
      <c r="AZ1" s="1054"/>
      <c r="BA1" s="1054"/>
      <c r="BB1" s="1054"/>
      <c r="BC1" s="1054"/>
      <c r="BD1" s="1054"/>
      <c r="BE1" s="1054"/>
      <c r="BF1" s="1054"/>
      <c r="BG1" s="1054"/>
      <c r="BH1" s="1054"/>
      <c r="BI1" s="1054"/>
      <c r="BJ1" s="1054"/>
      <c r="BK1" s="1054"/>
      <c r="BL1" s="1054"/>
      <c r="BM1" s="1054"/>
      <c r="BN1" s="1054"/>
      <c r="BO1" s="1054"/>
      <c r="BP1" s="1054"/>
      <c r="BQ1" s="1054"/>
      <c r="BR1" s="1054"/>
      <c r="BS1" s="1054"/>
      <c r="BT1" s="1054"/>
      <c r="BU1" s="1054"/>
      <c r="BV1" s="1054"/>
      <c r="BW1" s="1054"/>
      <c r="BX1" s="1054"/>
      <c r="BY1" s="1054"/>
      <c r="BZ1" s="1054"/>
      <c r="CA1" s="1054"/>
      <c r="CB1" s="1054"/>
      <c r="CC1" s="1054"/>
      <c r="CD1" s="1054"/>
      <c r="CE1" s="1054"/>
      <c r="CF1" s="1054"/>
      <c r="CG1" s="1054"/>
      <c r="CH1" s="1054"/>
      <c r="CI1" s="1054"/>
      <c r="CJ1" s="1054"/>
      <c r="CK1" s="1054"/>
      <c r="CL1" s="1054"/>
      <c r="CM1" s="1054"/>
      <c r="CN1" s="1054"/>
      <c r="CO1" s="1054"/>
      <c r="CP1" s="1054"/>
      <c r="CQ1" s="1054"/>
      <c r="CR1" s="1054"/>
      <c r="CS1" s="1054"/>
      <c r="CT1" s="1054"/>
      <c r="CU1" s="1054"/>
      <c r="CV1" s="1054"/>
      <c r="CW1" s="1054"/>
      <c r="CX1" s="1054"/>
      <c r="CY1" s="1054"/>
      <c r="CZ1" s="1054"/>
      <c r="DA1" s="1054"/>
      <c r="DB1" s="1054"/>
      <c r="DC1" s="1054"/>
      <c r="DD1" s="1054"/>
      <c r="DE1" s="1054"/>
      <c r="DF1" s="1054"/>
      <c r="DG1" s="1054"/>
      <c r="DH1" s="1054"/>
      <c r="DI1" s="1054"/>
      <c r="DJ1" s="1054"/>
      <c r="DK1" s="1054"/>
      <c r="DL1" s="1054"/>
      <c r="DM1" s="1054"/>
      <c r="DN1" s="1054"/>
      <c r="DO1" s="1054"/>
      <c r="DP1" s="1054"/>
      <c r="DQ1" s="1054"/>
      <c r="DR1" s="1054"/>
      <c r="DS1" s="1054"/>
      <c r="DT1" s="1054"/>
      <c r="DU1" s="1054"/>
      <c r="DV1" s="1054"/>
      <c r="DW1" s="1054"/>
      <c r="DX1" s="1054"/>
      <c r="DY1" s="1054"/>
      <c r="DZ1" s="1054"/>
      <c r="EA1" s="1054"/>
      <c r="EB1" s="1054"/>
      <c r="EC1" s="1054"/>
      <c r="ED1" s="1054"/>
      <c r="EE1" s="1054"/>
      <c r="EF1" s="1054"/>
      <c r="EG1" s="1054"/>
      <c r="EH1" s="1054"/>
      <c r="EI1" s="1054"/>
      <c r="EJ1" s="1054"/>
      <c r="EK1" s="1054"/>
      <c r="EL1" s="1054"/>
      <c r="EM1" s="1054"/>
      <c r="EN1" s="1054"/>
      <c r="EO1" s="1054"/>
      <c r="EP1" s="1054"/>
      <c r="EQ1" s="1054"/>
      <c r="ER1" s="1054"/>
      <c r="ES1" s="1054"/>
      <c r="ET1" s="1054"/>
      <c r="EU1" s="1054"/>
      <c r="EV1" s="1054"/>
      <c r="EW1" s="1054"/>
      <c r="EX1" s="1054"/>
      <c r="EY1" s="1054"/>
      <c r="EZ1" s="1054"/>
      <c r="FA1" s="1054"/>
      <c r="FB1" s="1054"/>
      <c r="FC1" s="1054"/>
      <c r="FD1" s="1054"/>
      <c r="FE1" s="1054"/>
      <c r="FF1" s="1054"/>
      <c r="FG1" s="1054"/>
      <c r="FH1" s="1054"/>
      <c r="FI1" s="1054"/>
      <c r="FJ1" s="1054"/>
      <c r="FK1" s="1054"/>
      <c r="FL1" s="1054"/>
      <c r="FM1" s="1054"/>
      <c r="FN1" s="1054"/>
      <c r="FO1" s="1054"/>
      <c r="FP1" s="1054"/>
      <c r="FQ1" s="1054"/>
      <c r="FR1" s="1054"/>
      <c r="FS1" s="1054"/>
      <c r="FT1" s="1054"/>
      <c r="FU1" s="1054"/>
      <c r="FV1" s="1054"/>
      <c r="FW1" s="1054"/>
      <c r="FX1" s="1054"/>
      <c r="FY1" s="1054"/>
      <c r="FZ1" s="1054"/>
      <c r="GA1" s="1054"/>
      <c r="GB1" s="1054"/>
      <c r="GC1" s="1054"/>
      <c r="GD1" s="1054"/>
      <c r="GE1" s="1054"/>
      <c r="GF1" s="1054"/>
      <c r="GG1" s="1030" t="str">
        <f>IF(台帳ｼｰﾄ!$C$5="","－",+台帳ｼｰﾄ!$C$5)</f>
        <v>－</v>
      </c>
      <c r="GH1" s="1030"/>
      <c r="GI1" s="1030"/>
      <c r="GJ1" s="1030"/>
      <c r="GK1" s="1030"/>
      <c r="GL1" s="1030"/>
      <c r="GM1" s="1030"/>
      <c r="GN1" s="1030"/>
      <c r="GO1" s="1030"/>
      <c r="GP1" s="1030"/>
      <c r="GQ1" s="1030"/>
      <c r="GR1" s="1030"/>
      <c r="GS1" s="1030"/>
      <c r="GT1" s="1030"/>
      <c r="GU1" s="1030"/>
      <c r="GV1" s="1030"/>
      <c r="GW1" s="1030"/>
      <c r="GX1" s="1030"/>
      <c r="GY1" s="1030"/>
      <c r="GZ1" s="1030"/>
      <c r="HA1" s="1030"/>
      <c r="HB1" s="1030"/>
      <c r="HC1" s="1030"/>
      <c r="HD1" s="1030"/>
      <c r="HE1" s="1030"/>
      <c r="HF1" s="1030"/>
      <c r="HG1" s="1030"/>
      <c r="HH1" s="1030"/>
      <c r="HI1" s="1030"/>
      <c r="HJ1" s="1030"/>
      <c r="HK1" s="1030"/>
      <c r="HL1" s="1030"/>
      <c r="HM1" s="1030"/>
      <c r="HN1" s="1030"/>
      <c r="HO1" s="1030"/>
      <c r="HP1" s="1030"/>
      <c r="HQ1" s="1030"/>
      <c r="HR1" s="1030"/>
      <c r="HS1" s="1030"/>
      <c r="HT1" s="1030"/>
      <c r="HU1" s="1030"/>
      <c r="HV1" s="1030"/>
    </row>
    <row r="2" spans="1:230" ht="15" customHeight="1" x14ac:dyDescent="0.2">
      <c r="A2" s="1054"/>
      <c r="B2" s="1054"/>
      <c r="C2" s="1054"/>
      <c r="D2" s="1054"/>
      <c r="E2" s="1054"/>
      <c r="F2" s="1054"/>
      <c r="G2" s="1054"/>
      <c r="H2" s="1054"/>
      <c r="I2" s="1054"/>
      <c r="J2" s="1054"/>
      <c r="K2" s="1054"/>
      <c r="L2" s="1054"/>
      <c r="M2" s="1054"/>
      <c r="N2" s="1054"/>
      <c r="O2" s="1054"/>
      <c r="P2" s="1054"/>
      <c r="Q2" s="1054"/>
      <c r="R2" s="1054"/>
      <c r="S2" s="1054"/>
      <c r="T2" s="1054"/>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c r="AT2" s="1054"/>
      <c r="AU2" s="1054"/>
      <c r="AV2" s="1054"/>
      <c r="AW2" s="1054"/>
      <c r="AX2" s="1054"/>
      <c r="AY2" s="1054"/>
      <c r="AZ2" s="1054"/>
      <c r="BA2" s="1054"/>
      <c r="BB2" s="1054"/>
      <c r="BC2" s="1054"/>
      <c r="BD2" s="1054"/>
      <c r="BE2" s="1054"/>
      <c r="BF2" s="1054"/>
      <c r="BG2" s="1054"/>
      <c r="BH2" s="1054"/>
      <c r="BI2" s="1054"/>
      <c r="BJ2" s="1054"/>
      <c r="BK2" s="1054"/>
      <c r="BL2" s="1054"/>
      <c r="BM2" s="1054"/>
      <c r="BN2" s="1054"/>
      <c r="BO2" s="1054"/>
      <c r="BP2" s="1054"/>
      <c r="BQ2" s="1054"/>
      <c r="BR2" s="1054"/>
      <c r="BS2" s="1054"/>
      <c r="BT2" s="1054"/>
      <c r="BU2" s="1054"/>
      <c r="BV2" s="1054"/>
      <c r="BW2" s="1054"/>
      <c r="BX2" s="1054"/>
      <c r="BY2" s="1054"/>
      <c r="BZ2" s="1054"/>
      <c r="CA2" s="1054"/>
      <c r="CB2" s="1054"/>
      <c r="CC2" s="1054"/>
      <c r="CD2" s="1054"/>
      <c r="CE2" s="1054"/>
      <c r="CF2" s="1054"/>
      <c r="CG2" s="1054"/>
      <c r="CH2" s="1054"/>
      <c r="CI2" s="1054"/>
      <c r="CJ2" s="1054"/>
      <c r="CK2" s="1054"/>
      <c r="CL2" s="1054"/>
      <c r="CM2" s="1054"/>
      <c r="CN2" s="1054"/>
      <c r="CO2" s="1054"/>
      <c r="CP2" s="1054"/>
      <c r="CQ2" s="1054"/>
      <c r="CR2" s="1054"/>
      <c r="CS2" s="1054"/>
      <c r="CT2" s="1054"/>
      <c r="CU2" s="1054"/>
      <c r="CV2" s="1054"/>
      <c r="CW2" s="1054"/>
      <c r="CX2" s="1054"/>
      <c r="CY2" s="1054"/>
      <c r="CZ2" s="1054"/>
      <c r="DA2" s="1054"/>
      <c r="DB2" s="1054"/>
      <c r="DC2" s="1054"/>
      <c r="DD2" s="1054"/>
      <c r="DE2" s="1054"/>
      <c r="DF2" s="1054"/>
      <c r="DG2" s="1054"/>
      <c r="DH2" s="1054"/>
      <c r="DI2" s="1054"/>
      <c r="DJ2" s="1054"/>
      <c r="DK2" s="1054"/>
      <c r="DL2" s="1054"/>
      <c r="DM2" s="1054"/>
      <c r="DN2" s="1054"/>
      <c r="DO2" s="1054"/>
      <c r="DP2" s="1054"/>
      <c r="DQ2" s="1054"/>
      <c r="DR2" s="1054"/>
      <c r="DS2" s="1054"/>
      <c r="DT2" s="1054"/>
      <c r="DU2" s="1054"/>
      <c r="DV2" s="1054"/>
      <c r="DW2" s="1054"/>
      <c r="DX2" s="1054"/>
      <c r="DY2" s="1054"/>
      <c r="DZ2" s="1054"/>
      <c r="EA2" s="1054"/>
      <c r="EB2" s="1054"/>
      <c r="EC2" s="1054"/>
      <c r="ED2" s="1054"/>
      <c r="EE2" s="1054"/>
      <c r="EF2" s="1054"/>
      <c r="EG2" s="1054"/>
      <c r="EH2" s="1054"/>
      <c r="EI2" s="1054"/>
      <c r="EJ2" s="1054"/>
      <c r="EK2" s="1054"/>
      <c r="EL2" s="1054"/>
      <c r="EM2" s="1054"/>
      <c r="EN2" s="1054"/>
      <c r="EO2" s="1054"/>
      <c r="EP2" s="1054"/>
      <c r="EQ2" s="1054"/>
      <c r="ER2" s="1054"/>
      <c r="ES2" s="1054"/>
      <c r="ET2" s="1054"/>
      <c r="EU2" s="1054"/>
      <c r="EV2" s="1054"/>
      <c r="EW2" s="1054"/>
      <c r="EX2" s="1054"/>
      <c r="EY2" s="1054"/>
      <c r="EZ2" s="1054"/>
      <c r="FA2" s="1054"/>
      <c r="FB2" s="1054"/>
      <c r="FC2" s="1054"/>
      <c r="FD2" s="1054"/>
      <c r="FE2" s="1054"/>
      <c r="FF2" s="1054"/>
      <c r="FG2" s="1054"/>
      <c r="FH2" s="1054"/>
      <c r="FI2" s="1054"/>
      <c r="FJ2" s="1054"/>
      <c r="FK2" s="1054"/>
      <c r="FL2" s="1054"/>
      <c r="FM2" s="1054"/>
      <c r="FN2" s="1054"/>
      <c r="FO2" s="1054"/>
      <c r="FP2" s="1054"/>
      <c r="FQ2" s="1054"/>
      <c r="FR2" s="1054"/>
      <c r="FS2" s="1054"/>
      <c r="FT2" s="1054"/>
      <c r="FU2" s="1054"/>
      <c r="FV2" s="1054"/>
      <c r="FW2" s="1054"/>
      <c r="FX2" s="1054"/>
      <c r="FY2" s="1054"/>
      <c r="FZ2" s="1054"/>
      <c r="GA2" s="1054"/>
      <c r="GB2" s="1054"/>
      <c r="GC2" s="1054"/>
      <c r="GD2" s="1054"/>
      <c r="GE2" s="1054"/>
      <c r="GF2" s="1054"/>
      <c r="GG2" s="1030" t="str">
        <f>IF(台帳ｼｰﾄ!C6="","作成年月日：－","作成年月日："&amp;台帳ｼｰﾄ!C6&amp;台帳ｼｰﾄ!D6&amp;台帳ｼｰﾄ!E6)</f>
        <v>作成年月日：－</v>
      </c>
      <c r="GH2" s="1030"/>
      <c r="GI2" s="1030"/>
      <c r="GJ2" s="1030"/>
      <c r="GK2" s="1030"/>
      <c r="GL2" s="1030"/>
      <c r="GM2" s="1030"/>
      <c r="GN2" s="1030"/>
      <c r="GO2" s="1030"/>
      <c r="GP2" s="1030"/>
      <c r="GQ2" s="1030"/>
      <c r="GR2" s="1030"/>
      <c r="GS2" s="1030"/>
      <c r="GT2" s="1030"/>
      <c r="GU2" s="1030"/>
      <c r="GV2" s="1030"/>
      <c r="GW2" s="1030"/>
      <c r="GX2" s="1030"/>
      <c r="GY2" s="1030"/>
      <c r="GZ2" s="1030"/>
      <c r="HA2" s="1030"/>
      <c r="HB2" s="1030"/>
      <c r="HC2" s="1030"/>
      <c r="HD2" s="1030"/>
      <c r="HE2" s="1030"/>
      <c r="HF2" s="1030"/>
      <c r="HG2" s="1030"/>
      <c r="HH2" s="1030"/>
      <c r="HI2" s="1030"/>
      <c r="HJ2" s="1030"/>
      <c r="HK2" s="1030"/>
      <c r="HL2" s="1030"/>
      <c r="HM2" s="1030"/>
      <c r="HN2" s="1030"/>
      <c r="HO2" s="1030"/>
      <c r="HP2" s="1030"/>
      <c r="HQ2" s="1030"/>
      <c r="HR2" s="1030"/>
      <c r="HS2" s="1030"/>
      <c r="HT2" s="1030"/>
      <c r="HU2" s="1030"/>
      <c r="HV2" s="1030"/>
    </row>
    <row r="3" spans="1:230" ht="30" customHeight="1" x14ac:dyDescent="0.2">
      <c r="A3" s="517"/>
      <c r="B3" s="518"/>
      <c r="C3" s="518"/>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518"/>
      <c r="AJ3" s="518"/>
      <c r="AK3" s="518"/>
      <c r="AL3" s="518"/>
      <c r="AM3" s="518"/>
      <c r="AN3" s="518"/>
      <c r="AO3" s="518"/>
      <c r="AP3" s="518"/>
      <c r="AQ3" s="518"/>
      <c r="AR3" s="518"/>
      <c r="AS3" s="518"/>
      <c r="AT3" s="518"/>
      <c r="AU3" s="518"/>
      <c r="AV3" s="518"/>
      <c r="AW3" s="518"/>
      <c r="AX3" s="518"/>
      <c r="AY3" s="518"/>
      <c r="AZ3" s="518"/>
      <c r="BA3" s="518"/>
      <c r="BB3" s="518"/>
      <c r="BC3" s="518"/>
      <c r="BD3" s="518"/>
      <c r="BE3" s="518"/>
      <c r="BF3" s="518"/>
      <c r="BG3" s="518"/>
      <c r="BH3" s="518"/>
      <c r="BI3" s="518"/>
      <c r="BJ3" s="518"/>
      <c r="BK3" s="518"/>
      <c r="BL3" s="518"/>
      <c r="BM3" s="518"/>
      <c r="BN3" s="518"/>
      <c r="BO3" s="518"/>
      <c r="BP3" s="518"/>
      <c r="BQ3" s="518"/>
      <c r="BR3" s="518"/>
      <c r="BS3" s="518"/>
      <c r="BT3" s="518"/>
      <c r="BU3" s="518"/>
      <c r="BV3" s="518"/>
      <c r="BW3" s="518"/>
      <c r="BX3" s="518"/>
      <c r="BY3" s="518"/>
      <c r="BZ3" s="518"/>
      <c r="CA3" s="518"/>
      <c r="CB3" s="518"/>
      <c r="CC3" s="518"/>
      <c r="CD3" s="518"/>
      <c r="CE3" s="518"/>
      <c r="CF3" s="518"/>
      <c r="CG3" s="518"/>
      <c r="CH3" s="518"/>
      <c r="CI3" s="518"/>
      <c r="CJ3" s="518"/>
      <c r="CK3" s="518"/>
      <c r="CL3" s="518"/>
      <c r="CM3" s="518"/>
      <c r="CN3" s="518"/>
      <c r="CO3" s="518"/>
      <c r="CP3" s="518"/>
      <c r="CQ3" s="518"/>
      <c r="CR3" s="518"/>
      <c r="CS3" s="518"/>
      <c r="CT3" s="518"/>
      <c r="CU3" s="518"/>
      <c r="CV3" s="518"/>
      <c r="CW3" s="518"/>
      <c r="CX3" s="518"/>
      <c r="CY3" s="518"/>
      <c r="CZ3" s="518"/>
      <c r="DA3" s="518"/>
      <c r="DB3" s="518"/>
      <c r="DC3" s="518"/>
      <c r="DD3" s="518"/>
      <c r="DE3" s="518"/>
      <c r="DF3" s="518"/>
      <c r="DG3" s="518"/>
      <c r="DH3" s="518"/>
      <c r="DI3" s="518"/>
      <c r="DJ3" s="518"/>
      <c r="DK3" s="518"/>
      <c r="DL3" s="518"/>
      <c r="DM3" s="518"/>
      <c r="DN3" s="518"/>
      <c r="DO3" s="518"/>
      <c r="DP3" s="518"/>
      <c r="DQ3" s="518"/>
      <c r="DR3" s="518"/>
      <c r="DS3" s="518"/>
      <c r="DT3" s="518"/>
      <c r="DU3" s="518"/>
      <c r="DV3" s="518"/>
      <c r="DW3" s="518"/>
      <c r="DX3" s="518"/>
      <c r="DY3" s="518"/>
      <c r="DZ3" s="518"/>
      <c r="EA3" s="518"/>
      <c r="EB3" s="518"/>
      <c r="EC3" s="518"/>
      <c r="ED3" s="518"/>
      <c r="EE3" s="518"/>
      <c r="EF3" s="518"/>
      <c r="EG3" s="518"/>
      <c r="EH3" s="518"/>
      <c r="EI3" s="518"/>
      <c r="EJ3" s="518"/>
      <c r="EK3" s="518"/>
      <c r="EL3" s="518"/>
      <c r="EM3" s="518"/>
      <c r="EN3" s="518"/>
      <c r="EO3" s="518"/>
      <c r="EP3" s="518"/>
      <c r="EQ3" s="518"/>
      <c r="ER3" s="518"/>
      <c r="ES3" s="518"/>
      <c r="ET3" s="518"/>
      <c r="EU3" s="518"/>
      <c r="EV3" s="518"/>
      <c r="EW3" s="518"/>
      <c r="EX3" s="518"/>
      <c r="EY3" s="518"/>
      <c r="EZ3" s="518"/>
      <c r="FA3" s="518"/>
      <c r="FB3" s="518"/>
      <c r="FC3" s="518"/>
      <c r="FD3" s="518"/>
      <c r="FE3" s="518"/>
      <c r="FF3" s="518"/>
      <c r="FG3" s="518"/>
      <c r="FH3" s="518"/>
      <c r="FI3" s="518"/>
      <c r="FJ3" s="518"/>
      <c r="FK3" s="518"/>
      <c r="FL3" s="518"/>
      <c r="FM3" s="518"/>
      <c r="FN3" s="518"/>
      <c r="FO3" s="518"/>
      <c r="FP3" s="518"/>
      <c r="FQ3" s="518"/>
      <c r="FR3" s="518"/>
      <c r="FS3" s="518"/>
      <c r="FT3" s="518"/>
      <c r="FU3" s="518"/>
      <c r="FV3" s="518"/>
      <c r="FW3" s="518"/>
      <c r="FX3" s="518"/>
      <c r="FY3" s="518"/>
      <c r="FZ3" s="518"/>
      <c r="GA3" s="518"/>
      <c r="GB3" s="518"/>
      <c r="GC3" s="518"/>
      <c r="GD3" s="518"/>
      <c r="GE3" s="518"/>
      <c r="GF3" s="518"/>
      <c r="GG3" s="518"/>
      <c r="GH3" s="518"/>
      <c r="GI3" s="518"/>
      <c r="GJ3" s="518"/>
      <c r="GK3" s="518"/>
      <c r="GL3" s="518"/>
      <c r="GM3" s="518"/>
      <c r="GN3" s="518"/>
      <c r="GO3" s="518"/>
      <c r="GP3" s="518"/>
      <c r="GQ3" s="518"/>
      <c r="GR3" s="518"/>
      <c r="GS3" s="518"/>
      <c r="GT3" s="518"/>
      <c r="GU3" s="518"/>
      <c r="GV3" s="518"/>
      <c r="GW3" s="518"/>
      <c r="GX3" s="518"/>
      <c r="GY3" s="518"/>
      <c r="GZ3" s="518"/>
      <c r="HA3" s="518"/>
      <c r="HB3" s="518"/>
      <c r="HC3" s="518"/>
      <c r="HD3" s="518"/>
      <c r="HE3" s="518"/>
      <c r="HF3" s="518"/>
      <c r="HG3" s="518"/>
      <c r="HH3" s="518"/>
      <c r="HI3" s="518"/>
      <c r="HJ3" s="518"/>
      <c r="HK3" s="518"/>
      <c r="HL3" s="518"/>
      <c r="HM3" s="518"/>
      <c r="HN3" s="518"/>
      <c r="HO3" s="518"/>
      <c r="HP3" s="518"/>
      <c r="HQ3" s="518"/>
      <c r="HR3" s="518"/>
      <c r="HS3" s="518"/>
      <c r="HT3" s="518"/>
      <c r="HU3" s="518"/>
      <c r="HV3" s="519"/>
    </row>
    <row r="4" spans="1:230" ht="30" customHeight="1" x14ac:dyDescent="0.2">
      <c r="A4" s="43"/>
      <c r="HV4" s="44"/>
    </row>
    <row r="5" spans="1:230" ht="30" customHeight="1" x14ac:dyDescent="0.2">
      <c r="A5" s="43"/>
      <c r="HV5" s="44"/>
    </row>
    <row r="6" spans="1:230" ht="30" customHeight="1" x14ac:dyDescent="0.2">
      <c r="A6" s="43"/>
      <c r="HV6" s="44"/>
    </row>
    <row r="7" spans="1:230" ht="30" customHeight="1" x14ac:dyDescent="0.2">
      <c r="A7" s="43"/>
      <c r="HV7" s="44"/>
    </row>
    <row r="8" spans="1:230" ht="30" customHeight="1" x14ac:dyDescent="0.2">
      <c r="A8" s="43"/>
      <c r="HV8" s="44"/>
    </row>
    <row r="9" spans="1:230" ht="30" customHeight="1" x14ac:dyDescent="0.2">
      <c r="A9" s="43"/>
      <c r="HV9" s="44"/>
    </row>
    <row r="10" spans="1:230" ht="30" customHeight="1" x14ac:dyDescent="0.2">
      <c r="A10" s="43"/>
      <c r="HV10" s="44"/>
    </row>
    <row r="11" spans="1:230" ht="30" customHeight="1" x14ac:dyDescent="0.2">
      <c r="A11" s="43"/>
      <c r="HV11" s="44"/>
    </row>
    <row r="12" spans="1:230" ht="30" customHeight="1" x14ac:dyDescent="0.2">
      <c r="A12" s="43"/>
      <c r="HV12" s="44"/>
    </row>
    <row r="13" spans="1:230" ht="30" customHeight="1" x14ac:dyDescent="0.2">
      <c r="A13" s="43"/>
      <c r="HV13" s="44"/>
    </row>
    <row r="14" spans="1:230" ht="30" customHeight="1" x14ac:dyDescent="0.2">
      <c r="A14" s="43"/>
      <c r="HV14" s="44"/>
    </row>
    <row r="15" spans="1:230" ht="30" customHeight="1" x14ac:dyDescent="0.2">
      <c r="A15" s="43"/>
      <c r="HV15" s="44"/>
    </row>
    <row r="16" spans="1:230" ht="36" customHeight="1" x14ac:dyDescent="0.2">
      <c r="A16" s="1052" t="s">
        <v>39</v>
      </c>
      <c r="B16" s="1053"/>
      <c r="C16" s="1053"/>
      <c r="D16" s="1053"/>
      <c r="E16" s="1053"/>
      <c r="F16" s="1053"/>
      <c r="G16" s="1053"/>
      <c r="H16" s="1053"/>
      <c r="I16" s="1053"/>
      <c r="J16" s="1053"/>
      <c r="K16" s="1053"/>
      <c r="L16" s="1053"/>
      <c r="M16" s="1053"/>
      <c r="N16" s="1053"/>
      <c r="O16" s="1053"/>
      <c r="P16" s="1053"/>
      <c r="Q16" s="1053"/>
      <c r="R16" s="1053"/>
      <c r="S16" s="1053"/>
      <c r="T16" s="1053"/>
      <c r="U16" s="16"/>
      <c r="V16" s="16"/>
      <c r="W16" s="16"/>
      <c r="X16" s="16"/>
      <c r="Y16" s="16"/>
      <c r="Z16" s="16"/>
      <c r="AA16" s="16"/>
      <c r="AB16" s="16"/>
      <c r="AC16" s="16"/>
      <c r="AD16" s="16"/>
      <c r="AE16" s="16"/>
      <c r="AF16" s="16"/>
      <c r="AG16" s="16"/>
      <c r="AH16" s="17"/>
      <c r="AI16" s="18"/>
      <c r="AJ16" s="18"/>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7"/>
      <c r="GU16" s="18"/>
      <c r="GV16" s="18"/>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9"/>
    </row>
    <row r="17" spans="1:230" ht="30" customHeight="1" x14ac:dyDescent="0.2">
      <c r="A17" s="953" t="s">
        <v>40</v>
      </c>
      <c r="B17" s="954"/>
      <c r="C17" s="954"/>
      <c r="D17" s="954"/>
      <c r="E17" s="954"/>
      <c r="F17" s="954"/>
      <c r="G17" s="954"/>
      <c r="H17" s="954"/>
      <c r="I17" s="954"/>
      <c r="J17" s="954"/>
      <c r="K17" s="954"/>
      <c r="L17" s="954"/>
      <c r="M17" s="954"/>
      <c r="N17" s="954"/>
      <c r="O17" s="954"/>
      <c r="P17" s="954"/>
      <c r="Q17" s="954"/>
      <c r="R17" s="954"/>
      <c r="S17" s="954"/>
      <c r="T17" s="954"/>
      <c r="U17" s="20"/>
      <c r="V17" s="20"/>
      <c r="W17" s="20"/>
      <c r="X17" s="20"/>
      <c r="Y17" s="20"/>
      <c r="Z17" s="20"/>
      <c r="AA17" s="20"/>
      <c r="AB17" s="20"/>
      <c r="AC17" s="20"/>
      <c r="AD17" s="20"/>
      <c r="AE17" s="20"/>
      <c r="AF17" s="20"/>
      <c r="AG17" s="20"/>
      <c r="AH17" s="20"/>
      <c r="AI17" s="20"/>
      <c r="AJ17" s="20"/>
      <c r="AK17" s="21"/>
      <c r="AL17" s="21"/>
      <c r="AM17" s="21"/>
      <c r="AN17" s="21"/>
      <c r="AO17" s="21"/>
      <c r="AP17" s="21"/>
      <c r="AQ17" s="21"/>
      <c r="AR17" s="21"/>
      <c r="AS17" s="21"/>
      <c r="AT17" s="21"/>
      <c r="AU17" s="21"/>
      <c r="AV17" s="21"/>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1"/>
      <c r="GJ17" s="21"/>
      <c r="GK17" s="21"/>
      <c r="GL17" s="21"/>
      <c r="GM17" s="21"/>
      <c r="GN17" s="21"/>
      <c r="GO17" s="21"/>
      <c r="GP17" s="21"/>
      <c r="GQ17" s="21"/>
      <c r="GR17" s="21"/>
      <c r="GS17" s="21"/>
      <c r="GT17" s="21"/>
      <c r="GU17" s="21"/>
      <c r="GV17" s="21"/>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3"/>
    </row>
    <row r="18" spans="1:230" ht="30" customHeight="1" x14ac:dyDescent="0.2">
      <c r="A18" s="953" t="s">
        <v>478</v>
      </c>
      <c r="B18" s="954"/>
      <c r="C18" s="954"/>
      <c r="D18" s="954"/>
      <c r="E18" s="954"/>
      <c r="F18" s="954"/>
      <c r="G18" s="954"/>
      <c r="H18" s="954"/>
      <c r="I18" s="954"/>
      <c r="J18" s="954"/>
      <c r="K18" s="954"/>
      <c r="L18" s="954"/>
      <c r="M18" s="954"/>
      <c r="N18" s="954"/>
      <c r="O18" s="954"/>
      <c r="P18" s="954"/>
      <c r="Q18" s="954"/>
      <c r="R18" s="954"/>
      <c r="S18" s="954"/>
      <c r="T18" s="954"/>
      <c r="U18" s="20"/>
      <c r="V18" s="20"/>
      <c r="W18" s="20"/>
      <c r="X18" s="20"/>
      <c r="Y18" s="20"/>
      <c r="Z18" s="20"/>
      <c r="AA18" s="20"/>
      <c r="AB18" s="20"/>
      <c r="AC18" s="24"/>
      <c r="AD18" s="24"/>
      <c r="AE18" s="24"/>
      <c r="AF18" s="24"/>
      <c r="AG18" s="24"/>
      <c r="AH18" s="24"/>
      <c r="AI18" s="24"/>
      <c r="AJ18" s="24"/>
      <c r="AK18" s="24"/>
      <c r="AL18" s="24"/>
      <c r="AM18" s="24"/>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3"/>
    </row>
    <row r="19" spans="1:230" ht="21" customHeight="1" x14ac:dyDescent="0.2">
      <c r="A19" s="953" t="s">
        <v>41</v>
      </c>
      <c r="B19" s="954"/>
      <c r="C19" s="954"/>
      <c r="D19" s="954"/>
      <c r="E19" s="954"/>
      <c r="F19" s="954"/>
      <c r="G19" s="954"/>
      <c r="H19" s="954"/>
      <c r="I19" s="954"/>
      <c r="J19" s="954"/>
      <c r="K19" s="954"/>
      <c r="L19" s="954"/>
      <c r="M19" s="954"/>
      <c r="N19" s="954"/>
      <c r="O19" s="954"/>
      <c r="P19" s="954"/>
      <c r="Q19" s="954"/>
      <c r="R19" s="954"/>
      <c r="S19" s="954"/>
      <c r="T19" s="954"/>
      <c r="U19" s="20"/>
      <c r="V19" s="20"/>
      <c r="W19" s="20"/>
      <c r="X19" s="20"/>
      <c r="Y19" s="20"/>
      <c r="Z19" s="20"/>
      <c r="AA19" s="20"/>
      <c r="AB19" s="20"/>
      <c r="AC19" s="20"/>
      <c r="AD19" s="20"/>
      <c r="AE19" s="20"/>
      <c r="AF19" s="20"/>
      <c r="AG19" s="20"/>
      <c r="AH19" s="20"/>
      <c r="AI19" s="20"/>
      <c r="AJ19" s="20"/>
      <c r="AK19" s="21"/>
      <c r="AL19" s="21"/>
      <c r="AM19" s="21"/>
      <c r="AN19" s="21"/>
      <c r="AO19" s="21"/>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1"/>
      <c r="GR19" s="21"/>
      <c r="GS19" s="21"/>
      <c r="GT19" s="21"/>
      <c r="GU19" s="21"/>
      <c r="GV19" s="21"/>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3"/>
    </row>
    <row r="20" spans="1:230" ht="21" customHeight="1" x14ac:dyDescent="0.2">
      <c r="A20" s="953" t="s">
        <v>42</v>
      </c>
      <c r="B20" s="954"/>
      <c r="C20" s="954"/>
      <c r="D20" s="954"/>
      <c r="E20" s="954"/>
      <c r="F20" s="954"/>
      <c r="G20" s="954"/>
      <c r="H20" s="954"/>
      <c r="I20" s="954"/>
      <c r="J20" s="954"/>
      <c r="K20" s="954"/>
      <c r="L20" s="954"/>
      <c r="M20" s="954"/>
      <c r="N20" s="954"/>
      <c r="O20" s="954"/>
      <c r="P20" s="954"/>
      <c r="Q20" s="954"/>
      <c r="R20" s="954"/>
      <c r="S20" s="954"/>
      <c r="T20" s="954"/>
      <c r="U20" s="20"/>
      <c r="V20" s="20"/>
      <c r="W20" s="20"/>
      <c r="X20" s="20"/>
      <c r="Y20" s="20"/>
      <c r="Z20" s="20"/>
      <c r="AA20" s="20"/>
      <c r="AB20" s="20"/>
      <c r="AC20" s="20"/>
      <c r="AD20" s="20"/>
      <c r="AE20" s="20"/>
      <c r="AF20" s="20"/>
      <c r="AG20" s="20"/>
      <c r="AH20" s="20"/>
      <c r="AI20" s="20"/>
      <c r="AJ20" s="20"/>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3"/>
    </row>
    <row r="21" spans="1:230" ht="21" customHeight="1" x14ac:dyDescent="0.2">
      <c r="A21" s="1050" t="s">
        <v>18</v>
      </c>
      <c r="B21" s="1051"/>
      <c r="C21" s="1051"/>
      <c r="D21" s="1051"/>
      <c r="E21" s="1051"/>
      <c r="F21" s="907" t="s">
        <v>43</v>
      </c>
      <c r="G21" s="907"/>
      <c r="H21" s="907"/>
      <c r="I21" s="907"/>
      <c r="J21" s="907"/>
      <c r="K21" s="907"/>
      <c r="L21" s="907"/>
      <c r="M21" s="907"/>
      <c r="N21" s="907"/>
      <c r="O21" s="907"/>
      <c r="P21" s="907"/>
      <c r="Q21" s="907"/>
      <c r="R21" s="907"/>
      <c r="S21" s="907"/>
      <c r="T21" s="907"/>
      <c r="U21" s="20"/>
      <c r="V21" s="20"/>
      <c r="W21" s="20"/>
      <c r="X21" s="20"/>
      <c r="Y21" s="20"/>
      <c r="Z21" s="20"/>
      <c r="AA21" s="20"/>
      <c r="AB21" s="20"/>
      <c r="AC21" s="20"/>
      <c r="AD21" s="20"/>
      <c r="AE21" s="20"/>
      <c r="AF21" s="20"/>
      <c r="AG21" s="20"/>
      <c r="AH21" s="20"/>
      <c r="AI21" s="20"/>
      <c r="AJ21" s="20"/>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26"/>
      <c r="DX21" s="26"/>
      <c r="DY21" s="26"/>
      <c r="DZ21" s="26"/>
      <c r="EA21" s="26"/>
      <c r="EB21" s="26"/>
      <c r="EC21" s="26"/>
      <c r="ED21" s="26"/>
      <c r="EE21" s="26"/>
      <c r="EF21" s="26"/>
      <c r="EG21" s="26"/>
      <c r="EH21" s="26"/>
      <c r="EI21" s="26"/>
      <c r="EJ21" s="26"/>
      <c r="EK21" s="26"/>
      <c r="EL21" s="26"/>
      <c r="EM21" s="26"/>
      <c r="EN21" s="26"/>
      <c r="EO21" s="26"/>
      <c r="EP21" s="26"/>
      <c r="EQ21" s="26"/>
      <c r="ER21" s="26"/>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3"/>
    </row>
    <row r="22" spans="1:230" ht="21" customHeight="1" x14ac:dyDescent="0.2">
      <c r="A22" s="1050"/>
      <c r="B22" s="1051"/>
      <c r="C22" s="1051"/>
      <c r="D22" s="1051"/>
      <c r="E22" s="1051"/>
      <c r="F22" s="888" t="s">
        <v>44</v>
      </c>
      <c r="G22" s="889"/>
      <c r="H22" s="889"/>
      <c r="I22" s="889"/>
      <c r="J22" s="889"/>
      <c r="K22" s="889"/>
      <c r="L22" s="889"/>
      <c r="M22" s="889"/>
      <c r="N22" s="889"/>
      <c r="O22" s="889"/>
      <c r="P22" s="889"/>
      <c r="Q22" s="889"/>
      <c r="R22" s="889"/>
      <c r="S22" s="889"/>
      <c r="T22" s="890"/>
      <c r="U22" s="20"/>
      <c r="V22" s="20"/>
      <c r="W22" s="20"/>
      <c r="X22" s="20"/>
      <c r="Y22" s="20"/>
      <c r="Z22" s="20"/>
      <c r="AA22" s="20"/>
      <c r="AB22" s="20"/>
      <c r="AC22" s="20"/>
      <c r="AD22" s="20"/>
      <c r="AE22" s="20"/>
      <c r="AF22" s="20"/>
      <c r="AG22" s="20"/>
      <c r="AH22" s="20"/>
      <c r="AI22" s="20"/>
      <c r="AJ22" s="20"/>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26"/>
      <c r="ED22" s="26"/>
      <c r="EE22" s="26"/>
      <c r="EF22" s="26"/>
      <c r="EG22" s="26"/>
      <c r="EH22" s="26"/>
      <c r="EI22" s="26"/>
      <c r="EJ22" s="26"/>
      <c r="EK22" s="26"/>
      <c r="EL22" s="26"/>
      <c r="EM22" s="26"/>
      <c r="EN22" s="26"/>
      <c r="EO22" s="26"/>
      <c r="EP22" s="26"/>
      <c r="EQ22" s="26"/>
      <c r="ER22" s="26"/>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3"/>
    </row>
    <row r="23" spans="1:230" ht="27" customHeight="1" x14ac:dyDescent="0.2">
      <c r="A23" s="1043" t="s">
        <v>45</v>
      </c>
      <c r="B23" s="1044"/>
      <c r="C23" s="1044"/>
      <c r="D23" s="1044"/>
      <c r="E23" s="1044"/>
      <c r="F23" s="1044"/>
      <c r="G23" s="1044"/>
      <c r="H23" s="1044"/>
      <c r="I23" s="1044"/>
      <c r="J23" s="1044"/>
      <c r="K23" s="1044"/>
      <c r="L23" s="1044"/>
      <c r="M23" s="1044"/>
      <c r="N23" s="1044"/>
      <c r="O23" s="1044"/>
      <c r="P23" s="1044"/>
      <c r="Q23" s="1044"/>
      <c r="R23" s="1044"/>
      <c r="S23" s="1044"/>
      <c r="T23" s="1045"/>
      <c r="U23" s="20"/>
      <c r="V23" s="20"/>
      <c r="W23" s="20"/>
      <c r="X23" s="20"/>
      <c r="Y23" s="20"/>
      <c r="Z23" s="20"/>
      <c r="AA23" s="20"/>
      <c r="AB23" s="20"/>
      <c r="AC23" s="20"/>
      <c r="AD23" s="20"/>
      <c r="AE23" s="20"/>
      <c r="AF23" s="20"/>
      <c r="AG23" s="20"/>
      <c r="AH23" s="20"/>
      <c r="AI23" s="20"/>
      <c r="AJ23" s="20"/>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3"/>
    </row>
    <row r="24" spans="1:230" ht="27" customHeight="1" x14ac:dyDescent="0.2">
      <c r="A24" s="1046" t="s">
        <v>46</v>
      </c>
      <c r="B24" s="1047"/>
      <c r="C24" s="1047"/>
      <c r="D24" s="1047"/>
      <c r="E24" s="1047"/>
      <c r="F24" s="1047"/>
      <c r="G24" s="1047"/>
      <c r="H24" s="1047"/>
      <c r="I24" s="1047"/>
      <c r="J24" s="1047"/>
      <c r="K24" s="1047"/>
      <c r="L24" s="1047"/>
      <c r="M24" s="1047"/>
      <c r="N24" s="1047"/>
      <c r="O24" s="1047"/>
      <c r="P24" s="1047"/>
      <c r="Q24" s="1047"/>
      <c r="R24" s="1047"/>
      <c r="S24" s="1047"/>
      <c r="T24" s="1047"/>
      <c r="U24" s="20"/>
      <c r="V24" s="20"/>
      <c r="W24" s="20"/>
      <c r="X24" s="20"/>
      <c r="Y24" s="20"/>
      <c r="Z24" s="20"/>
      <c r="AA24" s="20"/>
      <c r="AB24" s="20"/>
      <c r="AC24" s="20"/>
      <c r="AD24" s="20"/>
      <c r="AE24" s="20"/>
      <c r="AF24" s="20"/>
      <c r="AG24" s="20"/>
      <c r="AH24" s="20"/>
      <c r="AI24" s="20"/>
      <c r="AJ24" s="20"/>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3"/>
    </row>
    <row r="25" spans="1:230" ht="30" customHeight="1" x14ac:dyDescent="0.2">
      <c r="A25" s="1046" t="s">
        <v>47</v>
      </c>
      <c r="B25" s="1047"/>
      <c r="C25" s="1047"/>
      <c r="D25" s="1047"/>
      <c r="E25" s="1047"/>
      <c r="F25" s="1047"/>
      <c r="G25" s="1047"/>
      <c r="H25" s="1047"/>
      <c r="I25" s="1047"/>
      <c r="J25" s="1047"/>
      <c r="K25" s="1047"/>
      <c r="L25" s="1047"/>
      <c r="M25" s="1047"/>
      <c r="N25" s="1047"/>
      <c r="O25" s="1047"/>
      <c r="P25" s="1047"/>
      <c r="Q25" s="1047"/>
      <c r="R25" s="1047"/>
      <c r="S25" s="1047"/>
      <c r="T25" s="1047"/>
      <c r="U25" s="20"/>
      <c r="V25" s="20"/>
      <c r="W25" s="20"/>
      <c r="X25" s="20"/>
      <c r="Y25" s="20"/>
      <c r="Z25" s="20"/>
      <c r="AA25" s="20"/>
      <c r="AB25" s="20"/>
      <c r="AC25" s="20"/>
      <c r="AD25" s="20"/>
      <c r="AE25" s="20"/>
      <c r="AF25" s="20"/>
      <c r="AG25" s="20"/>
      <c r="AH25" s="20"/>
      <c r="AI25" s="20"/>
      <c r="AJ25" s="20"/>
      <c r="AK25" s="21"/>
      <c r="AL25" s="21"/>
      <c r="AM25" s="21"/>
      <c r="AN25" s="21"/>
      <c r="AO25" s="21"/>
      <c r="AP25" s="21"/>
      <c r="AQ25" s="21"/>
      <c r="AR25" s="21"/>
      <c r="AS25" s="21"/>
      <c r="AT25" s="21"/>
      <c r="AU25" s="21"/>
      <c r="AV25" s="21"/>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7"/>
      <c r="BY25" s="27"/>
      <c r="BZ25" s="27"/>
      <c r="CA25" s="27"/>
      <c r="CB25" s="27"/>
      <c r="CC25" s="27"/>
      <c r="CD25" s="27"/>
      <c r="CE25" s="27"/>
      <c r="CF25" s="27"/>
      <c r="CG25" s="27"/>
      <c r="CH25" s="27"/>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6"/>
      <c r="DU25" s="26"/>
      <c r="DV25" s="26"/>
      <c r="DW25" s="26"/>
      <c r="DX25" s="26"/>
      <c r="DY25" s="26"/>
      <c r="DZ25" s="26"/>
      <c r="EA25" s="26"/>
      <c r="EB25" s="26"/>
      <c r="EC25" s="26"/>
      <c r="ED25" s="26"/>
      <c r="EE25" s="26"/>
      <c r="EF25" s="26"/>
      <c r="EG25" s="26"/>
      <c r="EH25" s="26"/>
      <c r="EI25" s="26"/>
      <c r="EJ25" s="26"/>
      <c r="EK25" s="26"/>
      <c r="EL25" s="26"/>
      <c r="EM25" s="26"/>
      <c r="EN25" s="26"/>
      <c r="EO25" s="26"/>
      <c r="EP25" s="26"/>
      <c r="EQ25" s="26"/>
      <c r="ER25" s="26"/>
      <c r="ES25" s="26"/>
      <c r="ET25" s="26"/>
      <c r="EU25" s="26"/>
      <c r="EV25" s="26"/>
      <c r="EW25" s="26"/>
      <c r="EX25" s="26"/>
      <c r="EY25" s="26"/>
      <c r="EZ25" s="26"/>
      <c r="FA25" s="26"/>
      <c r="FB25" s="26"/>
      <c r="FC25" s="26"/>
      <c r="FD25" s="26"/>
      <c r="FE25" s="26"/>
      <c r="FF25" s="26"/>
      <c r="FG25" s="26"/>
      <c r="FH25" s="26"/>
      <c r="FI25" s="26"/>
      <c r="FJ25" s="26"/>
      <c r="FK25" s="26"/>
      <c r="FL25" s="26"/>
      <c r="FM25" s="26"/>
      <c r="FN25" s="26"/>
      <c r="FO25" s="26"/>
      <c r="FP25" s="26"/>
      <c r="FQ25" s="26"/>
      <c r="FR25" s="26"/>
      <c r="FS25" s="26"/>
      <c r="FT25" s="26"/>
      <c r="FU25" s="26"/>
      <c r="FV25" s="26"/>
      <c r="FW25" s="26"/>
      <c r="FX25" s="26"/>
      <c r="FY25" s="26"/>
      <c r="FZ25" s="26"/>
      <c r="GA25" s="26"/>
      <c r="GB25" s="26"/>
      <c r="GC25" s="27"/>
      <c r="GD25" s="27"/>
      <c r="GE25" s="27"/>
      <c r="GF25" s="27"/>
      <c r="GG25" s="27"/>
      <c r="GH25" s="27"/>
      <c r="GI25" s="21"/>
      <c r="GJ25" s="21"/>
      <c r="GK25" s="21"/>
      <c r="GL25" s="21"/>
      <c r="GM25" s="21"/>
      <c r="GN25" s="21"/>
      <c r="GO25" s="21"/>
      <c r="GP25" s="21"/>
      <c r="GQ25" s="21"/>
      <c r="GR25" s="21"/>
      <c r="GS25" s="21"/>
      <c r="GT25" s="21"/>
      <c r="GU25" s="21"/>
      <c r="GV25" s="21"/>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3"/>
    </row>
    <row r="26" spans="1:230" ht="21" customHeight="1" x14ac:dyDescent="0.2">
      <c r="A26" s="1048" t="s">
        <v>48</v>
      </c>
      <c r="B26" s="1044"/>
      <c r="C26" s="1044"/>
      <c r="D26" s="1044"/>
      <c r="E26" s="1044"/>
      <c r="F26" s="1044"/>
      <c r="G26" s="1044"/>
      <c r="H26" s="1044"/>
      <c r="I26" s="1044"/>
      <c r="J26" s="1044"/>
      <c r="K26" s="1044"/>
      <c r="L26" s="1044"/>
      <c r="M26" s="1044"/>
      <c r="N26" s="1044"/>
      <c r="O26" s="1044"/>
      <c r="P26" s="1044"/>
      <c r="Q26" s="1044"/>
      <c r="R26" s="1044"/>
      <c r="S26" s="1044"/>
      <c r="T26" s="1045"/>
      <c r="U26" s="20"/>
      <c r="V26" s="20"/>
      <c r="W26" s="20"/>
      <c r="X26" s="20"/>
      <c r="Y26" s="20"/>
      <c r="Z26" s="20"/>
      <c r="AA26" s="20"/>
      <c r="AB26" s="20"/>
      <c r="AC26" s="20"/>
      <c r="AD26" s="20"/>
      <c r="AE26" s="20"/>
      <c r="AF26" s="20"/>
      <c r="AG26" s="20"/>
      <c r="AH26" s="20"/>
      <c r="AI26" s="20"/>
      <c r="AJ26" s="20"/>
      <c r="AK26" s="28"/>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26"/>
      <c r="DX26" s="26"/>
      <c r="DY26" s="26"/>
      <c r="DZ26" s="26"/>
      <c r="EA26" s="26"/>
      <c r="EB26" s="26"/>
      <c r="EC26" s="26"/>
      <c r="ED26" s="26"/>
      <c r="EE26" s="26"/>
      <c r="EF26" s="26"/>
      <c r="EG26" s="26"/>
      <c r="EH26" s="26"/>
      <c r="EI26" s="26"/>
      <c r="EJ26" s="26"/>
      <c r="EK26" s="26"/>
      <c r="EL26" s="26"/>
      <c r="EM26" s="26"/>
      <c r="EN26" s="26"/>
      <c r="EO26" s="26"/>
      <c r="EP26" s="26"/>
      <c r="EQ26" s="26"/>
      <c r="ER26" s="26"/>
      <c r="ES26" s="26"/>
      <c r="ET26" s="26"/>
      <c r="EU26" s="26"/>
      <c r="EV26" s="26"/>
      <c r="EW26" s="26"/>
      <c r="EX26" s="26"/>
      <c r="EY26" s="26"/>
      <c r="EZ26" s="26"/>
      <c r="FA26" s="26"/>
      <c r="FB26" s="26"/>
      <c r="FC26" s="26"/>
      <c r="FD26" s="26"/>
      <c r="FE26" s="26"/>
      <c r="FF26" s="26"/>
      <c r="FG26" s="26"/>
      <c r="FH26" s="26"/>
      <c r="FI26" s="26"/>
      <c r="FJ26" s="26"/>
      <c r="FK26" s="26"/>
      <c r="FL26" s="26"/>
      <c r="FM26" s="26"/>
      <c r="FN26" s="26"/>
      <c r="FO26" s="26"/>
      <c r="FP26" s="26"/>
      <c r="FQ26" s="26"/>
      <c r="FR26" s="26"/>
      <c r="FS26" s="26"/>
      <c r="FT26" s="26"/>
      <c r="FU26" s="26"/>
      <c r="FV26" s="26"/>
      <c r="FW26" s="26"/>
      <c r="FX26" s="26"/>
      <c r="FY26" s="26"/>
      <c r="FZ26" s="26"/>
      <c r="GA26" s="26"/>
      <c r="GB26" s="26"/>
      <c r="GC26" s="26"/>
      <c r="GD26" s="26"/>
      <c r="GE26" s="26"/>
      <c r="GF26" s="26"/>
      <c r="GG26" s="26"/>
      <c r="GH26" s="26"/>
      <c r="GI26" s="29"/>
      <c r="GJ26" s="26"/>
      <c r="GK26" s="26"/>
      <c r="GL26" s="26"/>
      <c r="GM26" s="26"/>
      <c r="GN26" s="26"/>
      <c r="GO26" s="26"/>
      <c r="GP26" s="26"/>
      <c r="GQ26" s="26"/>
      <c r="GR26" s="26"/>
      <c r="GS26" s="26"/>
      <c r="GT26" s="26"/>
      <c r="GU26" s="26"/>
      <c r="GV26" s="26"/>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3"/>
    </row>
    <row r="27" spans="1:230" ht="21" customHeight="1" x14ac:dyDescent="0.2">
      <c r="A27" s="1049" t="s">
        <v>49</v>
      </c>
      <c r="B27" s="907"/>
      <c r="C27" s="907"/>
      <c r="D27" s="907"/>
      <c r="E27" s="907"/>
      <c r="F27" s="907"/>
      <c r="G27" s="907"/>
      <c r="H27" s="907"/>
      <c r="I27" s="907"/>
      <c r="J27" s="907"/>
      <c r="K27" s="907"/>
      <c r="L27" s="907"/>
      <c r="M27" s="907"/>
      <c r="N27" s="907"/>
      <c r="O27" s="907"/>
      <c r="P27" s="907"/>
      <c r="Q27" s="907"/>
      <c r="R27" s="907"/>
      <c r="S27" s="907"/>
      <c r="T27" s="907"/>
      <c r="U27" s="20"/>
      <c r="V27" s="20"/>
      <c r="W27" s="20"/>
      <c r="X27" s="20"/>
      <c r="Y27" s="20"/>
      <c r="Z27" s="20"/>
      <c r="AA27" s="20"/>
      <c r="AB27" s="20"/>
      <c r="AC27" s="20"/>
      <c r="AD27" s="20"/>
      <c r="AE27" s="20"/>
      <c r="AF27" s="20"/>
      <c r="AG27" s="20"/>
      <c r="AH27" s="20"/>
      <c r="AI27" s="20"/>
      <c r="AJ27" s="20"/>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3"/>
    </row>
    <row r="28" spans="1:230" ht="42" customHeight="1" x14ac:dyDescent="0.2">
      <c r="A28" s="1049" t="s">
        <v>50</v>
      </c>
      <c r="B28" s="907"/>
      <c r="C28" s="907"/>
      <c r="D28" s="907"/>
      <c r="E28" s="907"/>
      <c r="F28" s="907"/>
      <c r="G28" s="907"/>
      <c r="H28" s="907"/>
      <c r="I28" s="907"/>
      <c r="J28" s="907"/>
      <c r="K28" s="907"/>
      <c r="L28" s="907"/>
      <c r="M28" s="907"/>
      <c r="N28" s="907"/>
      <c r="O28" s="907"/>
      <c r="P28" s="907"/>
      <c r="Q28" s="907"/>
      <c r="R28" s="907"/>
      <c r="S28" s="907"/>
      <c r="T28" s="907"/>
      <c r="U28" s="20"/>
      <c r="V28" s="20"/>
      <c r="W28" s="20"/>
      <c r="X28" s="20"/>
      <c r="Y28" s="20"/>
      <c r="Z28" s="20"/>
      <c r="AA28" s="20"/>
      <c r="AB28" s="20"/>
      <c r="AC28" s="20"/>
      <c r="AD28" s="20"/>
      <c r="AE28" s="20"/>
      <c r="AF28" s="20"/>
      <c r="AG28" s="20"/>
      <c r="AH28" s="20"/>
      <c r="AI28" s="20"/>
      <c r="AJ28" s="20"/>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0"/>
      <c r="GX28" s="20"/>
      <c r="GY28" s="20"/>
      <c r="GZ28" s="20"/>
      <c r="HA28" s="20"/>
      <c r="HB28" s="20"/>
      <c r="HC28" s="20"/>
      <c r="HD28" s="20"/>
      <c r="HE28" s="20"/>
      <c r="HF28" s="20"/>
      <c r="HG28" s="20"/>
      <c r="HH28" s="20"/>
      <c r="HI28" s="20"/>
      <c r="HJ28" s="20"/>
      <c r="HK28" s="20"/>
      <c r="HL28" s="20"/>
      <c r="HM28" s="20"/>
      <c r="HN28" s="20"/>
      <c r="HO28" s="20"/>
      <c r="HP28" s="20"/>
      <c r="HQ28" s="20"/>
      <c r="HR28" s="20"/>
      <c r="HS28" s="20"/>
      <c r="HT28" s="20"/>
      <c r="HU28" s="20"/>
      <c r="HV28" s="23"/>
    </row>
    <row r="29" spans="1:230" ht="21" customHeight="1" x14ac:dyDescent="0.2">
      <c r="A29" s="1041" t="s">
        <v>51</v>
      </c>
      <c r="B29" s="1042"/>
      <c r="C29" s="1042"/>
      <c r="D29" s="1042"/>
      <c r="E29" s="1042"/>
      <c r="F29" s="1042"/>
      <c r="G29" s="1042"/>
      <c r="H29" s="1042"/>
      <c r="I29" s="1042"/>
      <c r="J29" s="1042"/>
      <c r="K29" s="1042"/>
      <c r="L29" s="1042"/>
      <c r="M29" s="1042"/>
      <c r="N29" s="1042"/>
      <c r="O29" s="1042"/>
      <c r="P29" s="1042"/>
      <c r="Q29" s="1042"/>
      <c r="R29" s="1042"/>
      <c r="S29" s="1042"/>
      <c r="T29" s="1042"/>
      <c r="U29" s="30"/>
      <c r="V29" s="30"/>
      <c r="W29" s="30"/>
      <c r="X29" s="30"/>
      <c r="Y29" s="30"/>
      <c r="Z29" s="30"/>
      <c r="AA29" s="30"/>
      <c r="AB29" s="30"/>
      <c r="AC29" s="30"/>
      <c r="AD29" s="30"/>
      <c r="AE29" s="30"/>
      <c r="AF29" s="30"/>
      <c r="AG29" s="30"/>
      <c r="AH29" s="30"/>
      <c r="AI29" s="30"/>
      <c r="AJ29" s="30"/>
      <c r="AK29" s="30"/>
      <c r="AL29" s="30"/>
      <c r="AM29" s="30"/>
      <c r="AN29" s="30"/>
      <c r="AO29" s="30"/>
      <c r="AP29" s="30"/>
      <c r="AQ29" s="31"/>
      <c r="AR29" s="31"/>
      <c r="AS29" s="30"/>
      <c r="AT29" s="30"/>
      <c r="AU29" s="30"/>
      <c r="AV29" s="30"/>
      <c r="AW29" s="30"/>
      <c r="AX29" s="30"/>
      <c r="AY29" s="30"/>
      <c r="AZ29" s="31"/>
      <c r="BA29" s="31"/>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1"/>
      <c r="CH29" s="31"/>
      <c r="CI29" s="30"/>
      <c r="CJ29" s="30"/>
      <c r="CK29" s="31"/>
      <c r="CL29" s="31"/>
      <c r="CM29" s="30"/>
      <c r="CN29" s="30"/>
      <c r="CO29" s="30"/>
      <c r="CP29" s="30"/>
      <c r="CQ29" s="30"/>
      <c r="CR29" s="30"/>
      <c r="CS29" s="30"/>
      <c r="CT29" s="30"/>
      <c r="CU29" s="30"/>
      <c r="CV29" s="30"/>
      <c r="CW29" s="30"/>
      <c r="CX29" s="30"/>
      <c r="CY29" s="30"/>
      <c r="CZ29" s="30"/>
      <c r="DA29" s="30"/>
      <c r="DB29" s="30"/>
      <c r="DC29" s="30"/>
      <c r="DD29" s="31"/>
      <c r="DE29" s="31"/>
      <c r="DF29" s="30"/>
      <c r="DG29" s="30"/>
      <c r="DH29" s="30"/>
      <c r="DI29" s="30"/>
      <c r="DJ29" s="31"/>
      <c r="DK29" s="31"/>
      <c r="DL29" s="30"/>
      <c r="DM29" s="30"/>
      <c r="DN29" s="31"/>
      <c r="DO29" s="31"/>
      <c r="DP29" s="30"/>
      <c r="DQ29" s="30"/>
      <c r="DR29" s="30"/>
      <c r="DS29" s="30"/>
      <c r="DT29" s="30"/>
      <c r="DU29" s="30"/>
      <c r="DV29" s="30"/>
      <c r="DW29" s="30"/>
      <c r="DX29" s="30"/>
      <c r="DY29" s="30"/>
      <c r="DZ29" s="30"/>
      <c r="EA29" s="30"/>
      <c r="EB29" s="30"/>
      <c r="EC29" s="31"/>
      <c r="ED29" s="31"/>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1"/>
      <c r="FK29" s="31"/>
      <c r="FL29" s="30"/>
      <c r="FM29" s="30"/>
      <c r="FN29" s="31"/>
      <c r="FO29" s="31"/>
      <c r="FP29" s="30"/>
      <c r="FQ29" s="30"/>
      <c r="FR29" s="30"/>
      <c r="FS29" s="31"/>
      <c r="FT29" s="31"/>
      <c r="FU29" s="30"/>
      <c r="FV29" s="30"/>
      <c r="FW29" s="30"/>
      <c r="FX29" s="30"/>
      <c r="FY29" s="30"/>
      <c r="FZ29" s="30"/>
      <c r="GA29" s="30"/>
      <c r="GB29" s="30"/>
      <c r="GC29" s="30"/>
      <c r="GD29" s="30"/>
      <c r="GE29" s="30"/>
      <c r="GF29" s="30"/>
      <c r="GG29" s="30"/>
      <c r="GH29" s="30"/>
      <c r="GI29" s="31"/>
      <c r="GJ29" s="31"/>
      <c r="GK29" s="30"/>
      <c r="GL29" s="30"/>
      <c r="GM29" s="30"/>
      <c r="GN29" s="30"/>
      <c r="GO29" s="30"/>
      <c r="GP29" s="30"/>
      <c r="GQ29" s="30"/>
      <c r="GR29" s="30"/>
      <c r="GS29" s="30"/>
      <c r="GT29" s="31"/>
      <c r="GU29" s="31"/>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2"/>
    </row>
    <row r="30" spans="1:230" ht="30" customHeight="1" x14ac:dyDescent="0.2">
      <c r="A30" s="517"/>
      <c r="B30" s="518"/>
      <c r="C30" s="518"/>
      <c r="D30" s="518"/>
      <c r="E30" s="518"/>
      <c r="F30" s="518"/>
      <c r="G30" s="518"/>
      <c r="H30" s="518"/>
      <c r="I30" s="518"/>
      <c r="J30" s="518"/>
      <c r="K30" s="518"/>
      <c r="L30" s="518"/>
      <c r="M30" s="518"/>
      <c r="N30" s="518"/>
      <c r="O30" s="518"/>
      <c r="P30" s="518"/>
      <c r="Q30" s="518"/>
      <c r="R30" s="518"/>
      <c r="S30" s="518"/>
      <c r="T30" s="518"/>
      <c r="U30" s="518"/>
      <c r="V30" s="518"/>
      <c r="W30" s="518"/>
      <c r="X30" s="518"/>
      <c r="Y30" s="518"/>
      <c r="Z30" s="518"/>
      <c r="AA30" s="518"/>
      <c r="AB30" s="518"/>
      <c r="AC30" s="518"/>
      <c r="AD30" s="518"/>
      <c r="AE30" s="518"/>
      <c r="AF30" s="518"/>
      <c r="AG30" s="518"/>
      <c r="AH30" s="518"/>
      <c r="AI30" s="518"/>
      <c r="AJ30" s="518"/>
      <c r="AK30" s="518"/>
      <c r="AL30" s="518"/>
      <c r="AM30" s="518"/>
      <c r="AN30" s="518"/>
      <c r="AO30" s="518"/>
      <c r="AP30" s="518"/>
      <c r="AQ30" s="518"/>
      <c r="AR30" s="518"/>
      <c r="AS30" s="518"/>
      <c r="AT30" s="518"/>
      <c r="AU30" s="518"/>
      <c r="AV30" s="518"/>
      <c r="AW30" s="518"/>
      <c r="AX30" s="518"/>
      <c r="AY30" s="518"/>
      <c r="AZ30" s="518"/>
      <c r="BA30" s="518"/>
      <c r="BB30" s="518"/>
      <c r="BC30" s="518"/>
      <c r="BD30" s="518"/>
      <c r="BE30" s="518"/>
      <c r="BF30" s="518"/>
      <c r="BG30" s="518"/>
      <c r="BH30" s="518"/>
      <c r="BI30" s="518"/>
      <c r="BJ30" s="518"/>
      <c r="BK30" s="518"/>
      <c r="BL30" s="518"/>
      <c r="BM30" s="518"/>
      <c r="BN30" s="518"/>
      <c r="BO30" s="518"/>
      <c r="BP30" s="518"/>
      <c r="BQ30" s="518"/>
      <c r="BR30" s="518"/>
      <c r="BS30" s="518"/>
      <c r="BT30" s="518"/>
      <c r="BU30" s="518"/>
      <c r="BV30" s="518"/>
      <c r="BW30" s="518"/>
      <c r="BX30" s="518"/>
      <c r="BY30" s="518"/>
      <c r="BZ30" s="518"/>
      <c r="CA30" s="518"/>
      <c r="CB30" s="518"/>
      <c r="CC30" s="518"/>
      <c r="CD30" s="518"/>
      <c r="CE30" s="518"/>
      <c r="CF30" s="518"/>
      <c r="CG30" s="518"/>
      <c r="CH30" s="518"/>
      <c r="CI30" s="518"/>
      <c r="CJ30" s="518"/>
      <c r="CK30" s="518"/>
      <c r="CL30" s="518"/>
      <c r="CM30" s="518"/>
      <c r="CN30" s="518"/>
      <c r="CO30" s="518"/>
      <c r="CP30" s="518"/>
      <c r="CQ30" s="518"/>
      <c r="CR30" s="518"/>
      <c r="CS30" s="518"/>
      <c r="CT30" s="518"/>
      <c r="CU30" s="518"/>
      <c r="CV30" s="518"/>
      <c r="CW30" s="518"/>
      <c r="CX30" s="518"/>
      <c r="CY30" s="518"/>
      <c r="CZ30" s="518"/>
      <c r="DA30" s="518"/>
      <c r="DB30" s="518"/>
      <c r="DC30" s="518"/>
      <c r="DD30" s="518"/>
      <c r="DE30" s="518"/>
      <c r="DF30" s="518"/>
      <c r="DG30" s="518"/>
      <c r="DH30" s="518"/>
      <c r="DI30" s="518"/>
      <c r="DJ30" s="518"/>
      <c r="DK30" s="518"/>
      <c r="DL30" s="518"/>
      <c r="DM30" s="518"/>
      <c r="DN30" s="518"/>
      <c r="DO30" s="518"/>
      <c r="DP30" s="518"/>
      <c r="DQ30" s="518"/>
      <c r="DR30" s="518"/>
      <c r="DS30" s="518"/>
      <c r="DT30" s="518"/>
      <c r="DU30" s="518"/>
      <c r="DV30" s="518"/>
      <c r="DW30" s="518"/>
      <c r="DX30" s="518"/>
      <c r="DY30" s="518"/>
      <c r="DZ30" s="518"/>
      <c r="EA30" s="518"/>
      <c r="EB30" s="518"/>
      <c r="EC30" s="518"/>
      <c r="ED30" s="518"/>
      <c r="EE30" s="518"/>
      <c r="EF30" s="518"/>
      <c r="EG30" s="518"/>
      <c r="EH30" s="518"/>
      <c r="EI30" s="518"/>
      <c r="EJ30" s="518"/>
      <c r="EK30" s="518"/>
      <c r="EL30" s="518"/>
      <c r="EM30" s="518"/>
      <c r="EN30" s="518"/>
      <c r="EO30" s="518"/>
      <c r="EP30" s="518"/>
      <c r="EQ30" s="518"/>
      <c r="ER30" s="518"/>
      <c r="ES30" s="518"/>
      <c r="ET30" s="518"/>
      <c r="EU30" s="518"/>
      <c r="EV30" s="518"/>
      <c r="EW30" s="518"/>
      <c r="EX30" s="518"/>
      <c r="EY30" s="518"/>
      <c r="EZ30" s="518"/>
      <c r="FA30" s="518"/>
      <c r="FB30" s="518"/>
      <c r="FC30" s="518"/>
      <c r="FD30" s="518"/>
      <c r="FE30" s="518"/>
      <c r="FF30" s="518"/>
      <c r="FG30" s="518"/>
      <c r="FH30" s="518"/>
      <c r="FI30" s="518"/>
      <c r="FJ30" s="518"/>
      <c r="FK30" s="518"/>
      <c r="FL30" s="518"/>
      <c r="FM30" s="518"/>
      <c r="FN30" s="518"/>
      <c r="FO30" s="518"/>
      <c r="FP30" s="518"/>
      <c r="FQ30" s="518"/>
      <c r="FR30" s="518"/>
      <c r="FS30" s="518"/>
      <c r="FT30" s="518"/>
      <c r="FU30" s="518"/>
      <c r="FV30" s="518"/>
      <c r="FW30" s="518"/>
      <c r="FX30" s="518"/>
      <c r="FY30" s="518"/>
      <c r="FZ30" s="518"/>
      <c r="GA30" s="518"/>
      <c r="GB30" s="518"/>
      <c r="GC30" s="518"/>
      <c r="GD30" s="518"/>
      <c r="GE30" s="518"/>
      <c r="GF30" s="518"/>
      <c r="GG30" s="518"/>
      <c r="GH30" s="518"/>
      <c r="GI30" s="518"/>
      <c r="GJ30" s="518"/>
      <c r="GK30" s="518"/>
      <c r="GL30" s="518"/>
      <c r="GM30" s="518"/>
      <c r="GN30" s="518"/>
      <c r="GO30" s="518"/>
      <c r="GP30" s="518"/>
      <c r="GQ30" s="518"/>
      <c r="GR30" s="518"/>
      <c r="GS30" s="518"/>
      <c r="GT30" s="518"/>
      <c r="GU30" s="518"/>
      <c r="GV30" s="518"/>
      <c r="GW30" s="518"/>
      <c r="GX30" s="518"/>
      <c r="GY30" s="518"/>
      <c r="GZ30" s="518"/>
      <c r="HA30" s="518"/>
      <c r="HB30" s="518"/>
      <c r="HC30" s="518"/>
      <c r="HD30" s="518"/>
      <c r="HE30" s="518"/>
      <c r="HF30" s="518"/>
      <c r="HG30" s="518"/>
      <c r="HH30" s="518"/>
      <c r="HI30" s="518"/>
      <c r="HJ30" s="518"/>
      <c r="HK30" s="518"/>
      <c r="HL30" s="518"/>
      <c r="HM30" s="518"/>
      <c r="HN30" s="518"/>
      <c r="HO30" s="518"/>
      <c r="HP30" s="518"/>
      <c r="HQ30" s="518"/>
      <c r="HR30" s="518"/>
      <c r="HS30" s="518"/>
      <c r="HT30" s="518"/>
      <c r="HU30" s="518"/>
      <c r="HV30" s="519"/>
    </row>
    <row r="31" spans="1:230" ht="30" customHeight="1" x14ac:dyDescent="0.2">
      <c r="A31" s="43"/>
      <c r="HV31" s="44"/>
    </row>
    <row r="32" spans="1:230" ht="30" customHeight="1" x14ac:dyDescent="0.2">
      <c r="A32" s="43"/>
      <c r="HV32" s="44"/>
    </row>
    <row r="33" spans="1:230" ht="30" customHeight="1" x14ac:dyDescent="0.2">
      <c r="A33" s="43"/>
      <c r="HV33" s="44"/>
    </row>
    <row r="34" spans="1:230" ht="30" customHeight="1" x14ac:dyDescent="0.2">
      <c r="A34" s="43"/>
      <c r="HV34" s="44"/>
    </row>
    <row r="35" spans="1:230" ht="30" customHeight="1" x14ac:dyDescent="0.2">
      <c r="A35" s="43"/>
      <c r="HV35" s="44"/>
    </row>
    <row r="36" spans="1:230" ht="30" customHeight="1" x14ac:dyDescent="0.2">
      <c r="A36" s="43"/>
      <c r="HV36" s="44"/>
    </row>
    <row r="37" spans="1:230" ht="30" customHeight="1" x14ac:dyDescent="0.2">
      <c r="A37" s="43"/>
      <c r="HV37" s="44"/>
    </row>
    <row r="38" spans="1:230" ht="30" customHeight="1" x14ac:dyDescent="0.2">
      <c r="A38" s="43"/>
      <c r="HV38" s="44"/>
    </row>
    <row r="39" spans="1:230" ht="30" customHeight="1" x14ac:dyDescent="0.2">
      <c r="A39" s="43"/>
      <c r="HV39" s="44"/>
    </row>
    <row r="40" spans="1:230" ht="30" customHeight="1" x14ac:dyDescent="0.2">
      <c r="A40" s="43"/>
      <c r="HV40" s="44"/>
    </row>
    <row r="41" spans="1:230" ht="30" customHeight="1" x14ac:dyDescent="0.2">
      <c r="A41" s="43"/>
      <c r="HV41" s="44"/>
    </row>
    <row r="42" spans="1:230" ht="30" customHeight="1" x14ac:dyDescent="0.2">
      <c r="A42" s="520"/>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c r="CT42" s="59"/>
      <c r="CU42" s="59"/>
      <c r="CV42" s="59"/>
      <c r="CW42" s="59"/>
      <c r="CX42" s="59"/>
      <c r="CY42" s="59"/>
      <c r="CZ42" s="59"/>
      <c r="DA42" s="59"/>
      <c r="DB42" s="59"/>
      <c r="DC42" s="59"/>
      <c r="DD42" s="59"/>
      <c r="DE42" s="59"/>
      <c r="DF42" s="59"/>
      <c r="DG42" s="59"/>
      <c r="DH42" s="59"/>
      <c r="DI42" s="59"/>
      <c r="DJ42" s="59"/>
      <c r="DK42" s="59"/>
      <c r="DL42" s="59"/>
      <c r="DM42" s="59"/>
      <c r="DN42" s="59"/>
      <c r="DO42" s="59"/>
      <c r="DP42" s="59"/>
      <c r="DQ42" s="59"/>
      <c r="DR42" s="59"/>
      <c r="DS42" s="59"/>
      <c r="DT42" s="59"/>
      <c r="DU42" s="59"/>
      <c r="DV42" s="59"/>
      <c r="DW42" s="59"/>
      <c r="DX42" s="59"/>
      <c r="DY42" s="59"/>
      <c r="DZ42" s="59"/>
      <c r="EA42" s="59"/>
      <c r="EB42" s="59"/>
      <c r="EC42" s="59"/>
      <c r="ED42" s="59"/>
      <c r="EE42" s="59"/>
      <c r="EF42" s="59"/>
      <c r="EG42" s="59"/>
      <c r="EH42" s="59"/>
      <c r="EI42" s="59"/>
      <c r="EJ42" s="59"/>
      <c r="EK42" s="59"/>
      <c r="EL42" s="59"/>
      <c r="EM42" s="59"/>
      <c r="EN42" s="59"/>
      <c r="EO42" s="59"/>
      <c r="EP42" s="59"/>
      <c r="EQ42" s="59"/>
      <c r="ER42" s="59"/>
      <c r="ES42" s="59"/>
      <c r="ET42" s="59"/>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59"/>
      <c r="GD42" s="59"/>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59"/>
      <c r="HN42" s="59"/>
      <c r="HO42" s="59"/>
      <c r="HP42" s="59"/>
      <c r="HQ42" s="59"/>
      <c r="HR42" s="59"/>
      <c r="HS42" s="59"/>
      <c r="HT42" s="59"/>
      <c r="HU42" s="59"/>
      <c r="HV42" s="60"/>
    </row>
    <row r="43" spans="1:230" ht="36" customHeight="1" x14ac:dyDescent="0.2">
      <c r="A43" s="1052" t="s">
        <v>39</v>
      </c>
      <c r="B43" s="1053"/>
      <c r="C43" s="1053"/>
      <c r="D43" s="1053"/>
      <c r="E43" s="1053"/>
      <c r="F43" s="1053"/>
      <c r="G43" s="1053"/>
      <c r="H43" s="1053"/>
      <c r="I43" s="1053"/>
      <c r="J43" s="1053"/>
      <c r="K43" s="1053"/>
      <c r="L43" s="1053"/>
      <c r="M43" s="1053"/>
      <c r="N43" s="1053"/>
      <c r="O43" s="1053"/>
      <c r="P43" s="1053"/>
      <c r="Q43" s="1053"/>
      <c r="R43" s="1053"/>
      <c r="S43" s="1053"/>
      <c r="T43" s="1053"/>
      <c r="U43" s="16"/>
      <c r="V43" s="16"/>
      <c r="W43" s="16"/>
      <c r="X43" s="16"/>
      <c r="Y43" s="16"/>
      <c r="Z43" s="16"/>
      <c r="AA43" s="16"/>
      <c r="AB43" s="16"/>
      <c r="AC43" s="16"/>
      <c r="AD43" s="16"/>
      <c r="AE43" s="16"/>
      <c r="AF43" s="16"/>
      <c r="AG43" s="16"/>
      <c r="AH43" s="17"/>
      <c r="AI43" s="18"/>
      <c r="AJ43" s="18"/>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7"/>
      <c r="GU43" s="18"/>
      <c r="GV43" s="18"/>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9"/>
    </row>
    <row r="44" spans="1:230" ht="30" customHeight="1" x14ac:dyDescent="0.2">
      <c r="A44" s="953" t="s">
        <v>40</v>
      </c>
      <c r="B44" s="954"/>
      <c r="C44" s="954"/>
      <c r="D44" s="954"/>
      <c r="E44" s="954"/>
      <c r="F44" s="954"/>
      <c r="G44" s="954"/>
      <c r="H44" s="954"/>
      <c r="I44" s="954"/>
      <c r="J44" s="954"/>
      <c r="K44" s="954"/>
      <c r="L44" s="954"/>
      <c r="M44" s="954"/>
      <c r="N44" s="954"/>
      <c r="O44" s="954"/>
      <c r="P44" s="954"/>
      <c r="Q44" s="954"/>
      <c r="R44" s="954"/>
      <c r="S44" s="954"/>
      <c r="T44" s="954"/>
      <c r="U44" s="20"/>
      <c r="V44" s="20"/>
      <c r="W44" s="20"/>
      <c r="X44" s="20"/>
      <c r="Y44" s="20"/>
      <c r="Z44" s="20"/>
      <c r="AA44" s="20"/>
      <c r="AB44" s="20"/>
      <c r="AC44" s="20"/>
      <c r="AD44" s="20"/>
      <c r="AE44" s="20"/>
      <c r="AF44" s="20"/>
      <c r="AG44" s="20"/>
      <c r="AH44" s="20"/>
      <c r="AI44" s="20"/>
      <c r="AJ44" s="20"/>
      <c r="AK44" s="21"/>
      <c r="AL44" s="21"/>
      <c r="AM44" s="21"/>
      <c r="AN44" s="21"/>
      <c r="AO44" s="21"/>
      <c r="AP44" s="21"/>
      <c r="AQ44" s="21"/>
      <c r="AR44" s="21"/>
      <c r="AS44" s="21"/>
      <c r="AT44" s="21"/>
      <c r="AU44" s="21"/>
      <c r="AV44" s="21"/>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22"/>
      <c r="FO44" s="22"/>
      <c r="FP44" s="22"/>
      <c r="FQ44" s="22"/>
      <c r="FR44" s="22"/>
      <c r="FS44" s="22"/>
      <c r="FT44" s="22"/>
      <c r="FU44" s="22"/>
      <c r="FV44" s="22"/>
      <c r="FW44" s="22"/>
      <c r="FX44" s="22"/>
      <c r="FY44" s="22"/>
      <c r="FZ44" s="22"/>
      <c r="GA44" s="22"/>
      <c r="GB44" s="22"/>
      <c r="GC44" s="22"/>
      <c r="GD44" s="22"/>
      <c r="GE44" s="22"/>
      <c r="GF44" s="22"/>
      <c r="GG44" s="22"/>
      <c r="GH44" s="22"/>
      <c r="GI44" s="21"/>
      <c r="GJ44" s="21"/>
      <c r="GK44" s="21"/>
      <c r="GL44" s="21"/>
      <c r="GM44" s="21"/>
      <c r="GN44" s="21"/>
      <c r="GO44" s="21"/>
      <c r="GP44" s="21"/>
      <c r="GQ44" s="21"/>
      <c r="GR44" s="21"/>
      <c r="GS44" s="21"/>
      <c r="GT44" s="21"/>
      <c r="GU44" s="21"/>
      <c r="GV44" s="21"/>
      <c r="GW44" s="20"/>
      <c r="GX44" s="20"/>
      <c r="GY44" s="20"/>
      <c r="GZ44" s="20"/>
      <c r="HA44" s="20"/>
      <c r="HB44" s="20"/>
      <c r="HC44" s="20"/>
      <c r="HD44" s="20"/>
      <c r="HE44" s="20"/>
      <c r="HF44" s="20"/>
      <c r="HG44" s="20"/>
      <c r="HH44" s="20"/>
      <c r="HI44" s="20"/>
      <c r="HJ44" s="20"/>
      <c r="HK44" s="20"/>
      <c r="HL44" s="20"/>
      <c r="HM44" s="20"/>
      <c r="HN44" s="20"/>
      <c r="HO44" s="20"/>
      <c r="HP44" s="20"/>
      <c r="HQ44" s="20"/>
      <c r="HR44" s="20"/>
      <c r="HS44" s="20"/>
      <c r="HT44" s="20"/>
      <c r="HU44" s="20"/>
      <c r="HV44" s="23"/>
    </row>
    <row r="45" spans="1:230" ht="30" customHeight="1" x14ac:dyDescent="0.2">
      <c r="A45" s="953" t="s">
        <v>478</v>
      </c>
      <c r="B45" s="954"/>
      <c r="C45" s="954"/>
      <c r="D45" s="954"/>
      <c r="E45" s="954"/>
      <c r="F45" s="954"/>
      <c r="G45" s="954"/>
      <c r="H45" s="954"/>
      <c r="I45" s="954"/>
      <c r="J45" s="954"/>
      <c r="K45" s="954"/>
      <c r="L45" s="954"/>
      <c r="M45" s="954"/>
      <c r="N45" s="954"/>
      <c r="O45" s="954"/>
      <c r="P45" s="954"/>
      <c r="Q45" s="954"/>
      <c r="R45" s="954"/>
      <c r="S45" s="954"/>
      <c r="T45" s="954"/>
      <c r="U45" s="20"/>
      <c r="V45" s="20"/>
      <c r="W45" s="20"/>
      <c r="X45" s="20"/>
      <c r="Y45" s="20"/>
      <c r="Z45" s="20"/>
      <c r="AA45" s="20"/>
      <c r="AB45" s="20"/>
      <c r="AC45" s="24"/>
      <c r="AD45" s="24"/>
      <c r="AE45" s="24"/>
      <c r="AF45" s="24"/>
      <c r="AG45" s="24"/>
      <c r="AH45" s="24"/>
      <c r="AI45" s="24"/>
      <c r="AJ45" s="24"/>
      <c r="AK45" s="24"/>
      <c r="AL45" s="24"/>
      <c r="AM45" s="24"/>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3"/>
    </row>
    <row r="46" spans="1:230" ht="21" customHeight="1" x14ac:dyDescent="0.2">
      <c r="A46" s="953" t="s">
        <v>41</v>
      </c>
      <c r="B46" s="954"/>
      <c r="C46" s="954"/>
      <c r="D46" s="954"/>
      <c r="E46" s="954"/>
      <c r="F46" s="954"/>
      <c r="G46" s="954"/>
      <c r="H46" s="954"/>
      <c r="I46" s="954"/>
      <c r="J46" s="954"/>
      <c r="K46" s="954"/>
      <c r="L46" s="954"/>
      <c r="M46" s="954"/>
      <c r="N46" s="954"/>
      <c r="O46" s="954"/>
      <c r="P46" s="954"/>
      <c r="Q46" s="954"/>
      <c r="R46" s="954"/>
      <c r="S46" s="954"/>
      <c r="T46" s="954"/>
      <c r="U46" s="20"/>
      <c r="V46" s="20"/>
      <c r="W46" s="20"/>
      <c r="X46" s="20"/>
      <c r="Y46" s="20"/>
      <c r="Z46" s="20"/>
      <c r="AA46" s="20"/>
      <c r="AB46" s="20"/>
      <c r="AC46" s="20"/>
      <c r="AD46" s="20"/>
      <c r="AE46" s="20"/>
      <c r="AF46" s="20"/>
      <c r="AG46" s="20"/>
      <c r="AH46" s="20"/>
      <c r="AI46" s="20"/>
      <c r="AJ46" s="20"/>
      <c r="AK46" s="21"/>
      <c r="AL46" s="21"/>
      <c r="AM46" s="21"/>
      <c r="AN46" s="21"/>
      <c r="AO46" s="21"/>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c r="EA46" s="22"/>
      <c r="EB46" s="22"/>
      <c r="EC46" s="22"/>
      <c r="ED46" s="22"/>
      <c r="EE46" s="22"/>
      <c r="EF46" s="22"/>
      <c r="EG46" s="22"/>
      <c r="EH46" s="22"/>
      <c r="EI46" s="22"/>
      <c r="EJ46" s="22"/>
      <c r="EK46" s="22"/>
      <c r="EL46" s="22"/>
      <c r="EM46" s="22"/>
      <c r="EN46" s="22"/>
      <c r="EO46" s="22"/>
      <c r="EP46" s="22"/>
      <c r="EQ46" s="22"/>
      <c r="ER46" s="22"/>
      <c r="ES46" s="22"/>
      <c r="ET46" s="22"/>
      <c r="EU46" s="22"/>
      <c r="EV46" s="22"/>
      <c r="EW46" s="22"/>
      <c r="EX46" s="22"/>
      <c r="EY46" s="22"/>
      <c r="EZ46" s="22"/>
      <c r="FA46" s="22"/>
      <c r="FB46" s="22"/>
      <c r="FC46" s="22"/>
      <c r="FD46" s="22"/>
      <c r="FE46" s="22"/>
      <c r="FF46" s="22"/>
      <c r="FG46" s="22"/>
      <c r="FH46" s="22"/>
      <c r="FI46" s="22"/>
      <c r="FJ46" s="22"/>
      <c r="FK46" s="22"/>
      <c r="FL46" s="22"/>
      <c r="FM46" s="22"/>
      <c r="FN46" s="22"/>
      <c r="FO46" s="22"/>
      <c r="FP46" s="22"/>
      <c r="FQ46" s="22"/>
      <c r="FR46" s="22"/>
      <c r="FS46" s="22"/>
      <c r="FT46" s="22"/>
      <c r="FU46" s="22"/>
      <c r="FV46" s="22"/>
      <c r="FW46" s="22"/>
      <c r="FX46" s="22"/>
      <c r="FY46" s="22"/>
      <c r="FZ46" s="22"/>
      <c r="GA46" s="22"/>
      <c r="GB46" s="22"/>
      <c r="GC46" s="22"/>
      <c r="GD46" s="22"/>
      <c r="GE46" s="22"/>
      <c r="GF46" s="22"/>
      <c r="GG46" s="22"/>
      <c r="GH46" s="22"/>
      <c r="GI46" s="22"/>
      <c r="GJ46" s="22"/>
      <c r="GK46" s="22"/>
      <c r="GL46" s="22"/>
      <c r="GM46" s="22"/>
      <c r="GN46" s="22"/>
      <c r="GO46" s="22"/>
      <c r="GP46" s="22"/>
      <c r="GQ46" s="21"/>
      <c r="GR46" s="21"/>
      <c r="GS46" s="21"/>
      <c r="GT46" s="21"/>
      <c r="GU46" s="21"/>
      <c r="GV46" s="21"/>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3"/>
    </row>
    <row r="47" spans="1:230" ht="21" customHeight="1" x14ac:dyDescent="0.2">
      <c r="A47" s="953" t="s">
        <v>42</v>
      </c>
      <c r="B47" s="954"/>
      <c r="C47" s="954"/>
      <c r="D47" s="954"/>
      <c r="E47" s="954"/>
      <c r="F47" s="954"/>
      <c r="G47" s="954"/>
      <c r="H47" s="954"/>
      <c r="I47" s="954"/>
      <c r="J47" s="954"/>
      <c r="K47" s="954"/>
      <c r="L47" s="954"/>
      <c r="M47" s="954"/>
      <c r="N47" s="954"/>
      <c r="O47" s="954"/>
      <c r="P47" s="954"/>
      <c r="Q47" s="954"/>
      <c r="R47" s="954"/>
      <c r="S47" s="954"/>
      <c r="T47" s="954"/>
      <c r="U47" s="20"/>
      <c r="V47" s="20"/>
      <c r="W47" s="20"/>
      <c r="X47" s="20"/>
      <c r="Y47" s="20"/>
      <c r="Z47" s="20"/>
      <c r="AA47" s="20"/>
      <c r="AB47" s="20"/>
      <c r="AC47" s="20"/>
      <c r="AD47" s="20"/>
      <c r="AE47" s="20"/>
      <c r="AF47" s="20"/>
      <c r="AG47" s="20"/>
      <c r="AH47" s="20"/>
      <c r="AI47" s="20"/>
      <c r="AJ47" s="20"/>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3"/>
    </row>
    <row r="48" spans="1:230" ht="21" customHeight="1" x14ac:dyDescent="0.2">
      <c r="A48" s="1050" t="s">
        <v>18</v>
      </c>
      <c r="B48" s="1051"/>
      <c r="C48" s="1051"/>
      <c r="D48" s="1051"/>
      <c r="E48" s="1051"/>
      <c r="F48" s="907" t="s">
        <v>43</v>
      </c>
      <c r="G48" s="907"/>
      <c r="H48" s="907"/>
      <c r="I48" s="907"/>
      <c r="J48" s="907"/>
      <c r="K48" s="907"/>
      <c r="L48" s="907"/>
      <c r="M48" s="907"/>
      <c r="N48" s="907"/>
      <c r="O48" s="907"/>
      <c r="P48" s="907"/>
      <c r="Q48" s="907"/>
      <c r="R48" s="907"/>
      <c r="S48" s="907"/>
      <c r="T48" s="907"/>
      <c r="U48" s="20"/>
      <c r="V48" s="20"/>
      <c r="W48" s="20"/>
      <c r="X48" s="20"/>
      <c r="Y48" s="20"/>
      <c r="Z48" s="20"/>
      <c r="AA48" s="20"/>
      <c r="AB48" s="20"/>
      <c r="AC48" s="20"/>
      <c r="AD48" s="20"/>
      <c r="AE48" s="20"/>
      <c r="AF48" s="20"/>
      <c r="AG48" s="20"/>
      <c r="AH48" s="20"/>
      <c r="AI48" s="20"/>
      <c r="AJ48" s="20"/>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c r="FL48" s="26"/>
      <c r="FM48" s="26"/>
      <c r="FN48" s="26"/>
      <c r="FO48" s="26"/>
      <c r="FP48" s="26"/>
      <c r="FQ48" s="26"/>
      <c r="FR48" s="26"/>
      <c r="FS48" s="26"/>
      <c r="FT48" s="26"/>
      <c r="FU48" s="26"/>
      <c r="FV48" s="26"/>
      <c r="FW48" s="26"/>
      <c r="FX48" s="26"/>
      <c r="FY48" s="26"/>
      <c r="FZ48" s="26"/>
      <c r="GA48" s="26"/>
      <c r="GB48" s="26"/>
      <c r="GC48" s="26"/>
      <c r="GD48" s="26"/>
      <c r="GE48" s="26"/>
      <c r="GF48" s="26"/>
      <c r="GG48" s="26"/>
      <c r="GH48" s="26"/>
      <c r="GI48" s="26"/>
      <c r="GJ48" s="26"/>
      <c r="GK48" s="26"/>
      <c r="GL48" s="26"/>
      <c r="GM48" s="26"/>
      <c r="GN48" s="26"/>
      <c r="GO48" s="26"/>
      <c r="GP48" s="26"/>
      <c r="GQ48" s="26"/>
      <c r="GR48" s="26"/>
      <c r="GS48" s="26"/>
      <c r="GT48" s="26"/>
      <c r="GU48" s="26"/>
      <c r="GV48" s="26"/>
      <c r="GW48" s="20"/>
      <c r="GX48" s="20"/>
      <c r="GY48" s="20"/>
      <c r="GZ48" s="20"/>
      <c r="HA48" s="20"/>
      <c r="HB48" s="20"/>
      <c r="HC48" s="20"/>
      <c r="HD48" s="20"/>
      <c r="HE48" s="20"/>
      <c r="HF48" s="20"/>
      <c r="HG48" s="20"/>
      <c r="HH48" s="20"/>
      <c r="HI48" s="20"/>
      <c r="HJ48" s="20"/>
      <c r="HK48" s="20"/>
      <c r="HL48" s="20"/>
      <c r="HM48" s="20"/>
      <c r="HN48" s="20"/>
      <c r="HO48" s="20"/>
      <c r="HP48" s="20"/>
      <c r="HQ48" s="20"/>
      <c r="HR48" s="20"/>
      <c r="HS48" s="20"/>
      <c r="HT48" s="20"/>
      <c r="HU48" s="20"/>
      <c r="HV48" s="23"/>
    </row>
    <row r="49" spans="1:230" ht="21" customHeight="1" x14ac:dyDescent="0.2">
      <c r="A49" s="1050"/>
      <c r="B49" s="1051"/>
      <c r="C49" s="1051"/>
      <c r="D49" s="1051"/>
      <c r="E49" s="1051"/>
      <c r="F49" s="888" t="s">
        <v>44</v>
      </c>
      <c r="G49" s="889"/>
      <c r="H49" s="889"/>
      <c r="I49" s="889"/>
      <c r="J49" s="889"/>
      <c r="K49" s="889"/>
      <c r="L49" s="889"/>
      <c r="M49" s="889"/>
      <c r="N49" s="889"/>
      <c r="O49" s="889"/>
      <c r="P49" s="889"/>
      <c r="Q49" s="889"/>
      <c r="R49" s="889"/>
      <c r="S49" s="889"/>
      <c r="T49" s="890"/>
      <c r="U49" s="20"/>
      <c r="V49" s="20"/>
      <c r="W49" s="20"/>
      <c r="X49" s="20"/>
      <c r="Y49" s="20"/>
      <c r="Z49" s="20"/>
      <c r="AA49" s="20"/>
      <c r="AB49" s="20"/>
      <c r="AC49" s="20"/>
      <c r="AD49" s="20"/>
      <c r="AE49" s="20"/>
      <c r="AF49" s="20"/>
      <c r="AG49" s="20"/>
      <c r="AH49" s="20"/>
      <c r="AI49" s="20"/>
      <c r="AJ49" s="20"/>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6"/>
      <c r="CX49" s="26"/>
      <c r="CY49" s="26"/>
      <c r="CZ49" s="26"/>
      <c r="DA49" s="26"/>
      <c r="DB49" s="26"/>
      <c r="DC49" s="26"/>
      <c r="DD49" s="26"/>
      <c r="DE49" s="26"/>
      <c r="DF49" s="26"/>
      <c r="DG49" s="26"/>
      <c r="DH49" s="26"/>
      <c r="DI49" s="26"/>
      <c r="DJ49" s="26"/>
      <c r="DK49" s="26"/>
      <c r="DL49" s="26"/>
      <c r="DM49" s="26"/>
      <c r="DN49" s="26"/>
      <c r="DO49" s="26"/>
      <c r="DP49" s="26"/>
      <c r="DQ49" s="26"/>
      <c r="DR49" s="26"/>
      <c r="DS49" s="26"/>
      <c r="DT49" s="26"/>
      <c r="DU49" s="26"/>
      <c r="DV49" s="26"/>
      <c r="DW49" s="26"/>
      <c r="DX49" s="26"/>
      <c r="DY49" s="26"/>
      <c r="DZ49" s="26"/>
      <c r="EA49" s="26"/>
      <c r="EB49" s="26"/>
      <c r="EC49" s="26"/>
      <c r="ED49" s="26"/>
      <c r="EE49" s="26"/>
      <c r="EF49" s="26"/>
      <c r="EG49" s="26"/>
      <c r="EH49" s="26"/>
      <c r="EI49" s="26"/>
      <c r="EJ49" s="26"/>
      <c r="EK49" s="26"/>
      <c r="EL49" s="26"/>
      <c r="EM49" s="26"/>
      <c r="EN49" s="26"/>
      <c r="EO49" s="26"/>
      <c r="EP49" s="26"/>
      <c r="EQ49" s="26"/>
      <c r="ER49" s="26"/>
      <c r="ES49" s="26"/>
      <c r="ET49" s="26"/>
      <c r="EU49" s="26"/>
      <c r="EV49" s="26"/>
      <c r="EW49" s="26"/>
      <c r="EX49" s="26"/>
      <c r="EY49" s="26"/>
      <c r="EZ49" s="26"/>
      <c r="FA49" s="26"/>
      <c r="FB49" s="26"/>
      <c r="FC49" s="26"/>
      <c r="FD49" s="26"/>
      <c r="FE49" s="26"/>
      <c r="FF49" s="26"/>
      <c r="FG49" s="26"/>
      <c r="FH49" s="26"/>
      <c r="FI49" s="26"/>
      <c r="FJ49" s="26"/>
      <c r="FK49" s="26"/>
      <c r="FL49" s="26"/>
      <c r="FM49" s="26"/>
      <c r="FN49" s="26"/>
      <c r="FO49" s="26"/>
      <c r="FP49" s="26"/>
      <c r="FQ49" s="26"/>
      <c r="FR49" s="26"/>
      <c r="FS49" s="26"/>
      <c r="FT49" s="26"/>
      <c r="FU49" s="26"/>
      <c r="FV49" s="26"/>
      <c r="FW49" s="26"/>
      <c r="FX49" s="26"/>
      <c r="FY49" s="26"/>
      <c r="FZ49" s="26"/>
      <c r="GA49" s="26"/>
      <c r="GB49" s="26"/>
      <c r="GC49" s="26"/>
      <c r="GD49" s="26"/>
      <c r="GE49" s="26"/>
      <c r="GF49" s="26"/>
      <c r="GG49" s="26"/>
      <c r="GH49" s="26"/>
      <c r="GI49" s="26"/>
      <c r="GJ49" s="26"/>
      <c r="GK49" s="26"/>
      <c r="GL49" s="26"/>
      <c r="GM49" s="26"/>
      <c r="GN49" s="26"/>
      <c r="GO49" s="26"/>
      <c r="GP49" s="26"/>
      <c r="GQ49" s="26"/>
      <c r="GR49" s="26"/>
      <c r="GS49" s="26"/>
      <c r="GT49" s="26"/>
      <c r="GU49" s="26"/>
      <c r="GV49" s="26"/>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3"/>
    </row>
    <row r="50" spans="1:230" ht="27" customHeight="1" x14ac:dyDescent="0.2">
      <c r="A50" s="1043" t="s">
        <v>45</v>
      </c>
      <c r="B50" s="1044"/>
      <c r="C50" s="1044"/>
      <c r="D50" s="1044"/>
      <c r="E50" s="1044"/>
      <c r="F50" s="1044"/>
      <c r="G50" s="1044"/>
      <c r="H50" s="1044"/>
      <c r="I50" s="1044"/>
      <c r="J50" s="1044"/>
      <c r="K50" s="1044"/>
      <c r="L50" s="1044"/>
      <c r="M50" s="1044"/>
      <c r="N50" s="1044"/>
      <c r="O50" s="1044"/>
      <c r="P50" s="1044"/>
      <c r="Q50" s="1044"/>
      <c r="R50" s="1044"/>
      <c r="S50" s="1044"/>
      <c r="T50" s="1045"/>
      <c r="U50" s="20"/>
      <c r="V50" s="20"/>
      <c r="W50" s="20"/>
      <c r="X50" s="20"/>
      <c r="Y50" s="20"/>
      <c r="Z50" s="20"/>
      <c r="AA50" s="20"/>
      <c r="AB50" s="20"/>
      <c r="AC50" s="20"/>
      <c r="AD50" s="20"/>
      <c r="AE50" s="20"/>
      <c r="AF50" s="20"/>
      <c r="AG50" s="20"/>
      <c r="AH50" s="20"/>
      <c r="AI50" s="20"/>
      <c r="AJ50" s="20"/>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26"/>
      <c r="CY50" s="26"/>
      <c r="CZ50" s="26"/>
      <c r="DA50" s="26"/>
      <c r="DB50" s="26"/>
      <c r="DC50" s="26"/>
      <c r="DD50" s="26"/>
      <c r="DE50" s="26"/>
      <c r="DF50" s="26"/>
      <c r="DG50" s="26"/>
      <c r="DH50" s="26"/>
      <c r="DI50" s="26"/>
      <c r="DJ50" s="26"/>
      <c r="DK50" s="26"/>
      <c r="DL50" s="26"/>
      <c r="DM50" s="26"/>
      <c r="DN50" s="26"/>
      <c r="DO50" s="26"/>
      <c r="DP50" s="26"/>
      <c r="DQ50" s="26"/>
      <c r="DR50" s="26"/>
      <c r="DS50" s="26"/>
      <c r="DT50" s="26"/>
      <c r="DU50" s="26"/>
      <c r="DV50" s="26"/>
      <c r="DW50" s="26"/>
      <c r="DX50" s="26"/>
      <c r="DY50" s="26"/>
      <c r="DZ50" s="26"/>
      <c r="EA50" s="26"/>
      <c r="EB50" s="26"/>
      <c r="EC50" s="26"/>
      <c r="ED50" s="26"/>
      <c r="EE50" s="26"/>
      <c r="EF50" s="26"/>
      <c r="EG50" s="26"/>
      <c r="EH50" s="26"/>
      <c r="EI50" s="26"/>
      <c r="EJ50" s="26"/>
      <c r="EK50" s="26"/>
      <c r="EL50" s="26"/>
      <c r="EM50" s="26"/>
      <c r="EN50" s="26"/>
      <c r="EO50" s="26"/>
      <c r="EP50" s="26"/>
      <c r="EQ50" s="26"/>
      <c r="ER50" s="26"/>
      <c r="ES50" s="26"/>
      <c r="ET50" s="26"/>
      <c r="EU50" s="26"/>
      <c r="EV50" s="26"/>
      <c r="EW50" s="26"/>
      <c r="EX50" s="26"/>
      <c r="EY50" s="26"/>
      <c r="EZ50" s="26"/>
      <c r="FA50" s="26"/>
      <c r="FB50" s="26"/>
      <c r="FC50" s="26"/>
      <c r="FD50" s="26"/>
      <c r="FE50" s="26"/>
      <c r="FF50" s="26"/>
      <c r="FG50" s="26"/>
      <c r="FH50" s="26"/>
      <c r="FI50" s="26"/>
      <c r="FJ50" s="26"/>
      <c r="FK50" s="26"/>
      <c r="FL50" s="26"/>
      <c r="FM50" s="26"/>
      <c r="FN50" s="26"/>
      <c r="FO50" s="26"/>
      <c r="FP50" s="26"/>
      <c r="FQ50" s="26"/>
      <c r="FR50" s="26"/>
      <c r="FS50" s="26"/>
      <c r="FT50" s="26"/>
      <c r="FU50" s="26"/>
      <c r="FV50" s="26"/>
      <c r="FW50" s="26"/>
      <c r="FX50" s="26"/>
      <c r="FY50" s="26"/>
      <c r="FZ50" s="26"/>
      <c r="GA50" s="26"/>
      <c r="GB50" s="26"/>
      <c r="GC50" s="26"/>
      <c r="GD50" s="26"/>
      <c r="GE50" s="26"/>
      <c r="GF50" s="26"/>
      <c r="GG50" s="26"/>
      <c r="GH50" s="26"/>
      <c r="GI50" s="26"/>
      <c r="GJ50" s="26"/>
      <c r="GK50" s="26"/>
      <c r="GL50" s="26"/>
      <c r="GM50" s="26"/>
      <c r="GN50" s="26"/>
      <c r="GO50" s="26"/>
      <c r="GP50" s="26"/>
      <c r="GQ50" s="26"/>
      <c r="GR50" s="26"/>
      <c r="GS50" s="26"/>
      <c r="GT50" s="26"/>
      <c r="GU50" s="26"/>
      <c r="GV50" s="26"/>
      <c r="GW50" s="20"/>
      <c r="GX50" s="20"/>
      <c r="GY50" s="20"/>
      <c r="GZ50" s="20"/>
      <c r="HA50" s="20"/>
      <c r="HB50" s="20"/>
      <c r="HC50" s="20"/>
      <c r="HD50" s="20"/>
      <c r="HE50" s="20"/>
      <c r="HF50" s="20"/>
      <c r="HG50" s="20"/>
      <c r="HH50" s="20"/>
      <c r="HI50" s="20"/>
      <c r="HJ50" s="20"/>
      <c r="HK50" s="20"/>
      <c r="HL50" s="20"/>
      <c r="HM50" s="20"/>
      <c r="HN50" s="20"/>
      <c r="HO50" s="20"/>
      <c r="HP50" s="20"/>
      <c r="HQ50" s="20"/>
      <c r="HR50" s="20"/>
      <c r="HS50" s="20"/>
      <c r="HT50" s="20"/>
      <c r="HU50" s="20"/>
      <c r="HV50" s="23"/>
    </row>
    <row r="51" spans="1:230" ht="27" customHeight="1" x14ac:dyDescent="0.2">
      <c r="A51" s="1046" t="s">
        <v>46</v>
      </c>
      <c r="B51" s="1047"/>
      <c r="C51" s="1047"/>
      <c r="D51" s="1047"/>
      <c r="E51" s="1047"/>
      <c r="F51" s="1047"/>
      <c r="G51" s="1047"/>
      <c r="H51" s="1047"/>
      <c r="I51" s="1047"/>
      <c r="J51" s="1047"/>
      <c r="K51" s="1047"/>
      <c r="L51" s="1047"/>
      <c r="M51" s="1047"/>
      <c r="N51" s="1047"/>
      <c r="O51" s="1047"/>
      <c r="P51" s="1047"/>
      <c r="Q51" s="1047"/>
      <c r="R51" s="1047"/>
      <c r="S51" s="1047"/>
      <c r="T51" s="1047"/>
      <c r="U51" s="20"/>
      <c r="V51" s="20"/>
      <c r="W51" s="20"/>
      <c r="X51" s="20"/>
      <c r="Y51" s="20"/>
      <c r="Z51" s="20"/>
      <c r="AA51" s="20"/>
      <c r="AB51" s="20"/>
      <c r="AC51" s="20"/>
      <c r="AD51" s="20"/>
      <c r="AE51" s="20"/>
      <c r="AF51" s="20"/>
      <c r="AG51" s="20"/>
      <c r="AH51" s="20"/>
      <c r="AI51" s="20"/>
      <c r="AJ51" s="20"/>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c r="CW51" s="26"/>
      <c r="CX51" s="26"/>
      <c r="CY51" s="26"/>
      <c r="CZ51" s="26"/>
      <c r="DA51" s="26"/>
      <c r="DB51" s="26"/>
      <c r="DC51" s="26"/>
      <c r="DD51" s="26"/>
      <c r="DE51" s="26"/>
      <c r="DF51" s="26"/>
      <c r="DG51" s="26"/>
      <c r="DH51" s="26"/>
      <c r="DI51" s="26"/>
      <c r="DJ51" s="26"/>
      <c r="DK51" s="26"/>
      <c r="DL51" s="26"/>
      <c r="DM51" s="26"/>
      <c r="DN51" s="26"/>
      <c r="DO51" s="26"/>
      <c r="DP51" s="26"/>
      <c r="DQ51" s="26"/>
      <c r="DR51" s="26"/>
      <c r="DS51" s="26"/>
      <c r="DT51" s="26"/>
      <c r="DU51" s="26"/>
      <c r="DV51" s="26"/>
      <c r="DW51" s="26"/>
      <c r="DX51" s="26"/>
      <c r="DY51" s="26"/>
      <c r="DZ51" s="26"/>
      <c r="EA51" s="26"/>
      <c r="EB51" s="26"/>
      <c r="EC51" s="26"/>
      <c r="ED51" s="26"/>
      <c r="EE51" s="26"/>
      <c r="EF51" s="26"/>
      <c r="EG51" s="26"/>
      <c r="EH51" s="26"/>
      <c r="EI51" s="26"/>
      <c r="EJ51" s="26"/>
      <c r="EK51" s="26"/>
      <c r="EL51" s="26"/>
      <c r="EM51" s="26"/>
      <c r="EN51" s="26"/>
      <c r="EO51" s="26"/>
      <c r="EP51" s="26"/>
      <c r="EQ51" s="26"/>
      <c r="ER51" s="26"/>
      <c r="ES51" s="26"/>
      <c r="ET51" s="26"/>
      <c r="EU51" s="26"/>
      <c r="EV51" s="26"/>
      <c r="EW51" s="26"/>
      <c r="EX51" s="26"/>
      <c r="EY51" s="26"/>
      <c r="EZ51" s="26"/>
      <c r="FA51" s="26"/>
      <c r="FB51" s="26"/>
      <c r="FC51" s="26"/>
      <c r="FD51" s="26"/>
      <c r="FE51" s="26"/>
      <c r="FF51" s="26"/>
      <c r="FG51" s="26"/>
      <c r="FH51" s="26"/>
      <c r="FI51" s="26"/>
      <c r="FJ51" s="26"/>
      <c r="FK51" s="26"/>
      <c r="FL51" s="26"/>
      <c r="FM51" s="26"/>
      <c r="FN51" s="26"/>
      <c r="FO51" s="26"/>
      <c r="FP51" s="26"/>
      <c r="FQ51" s="26"/>
      <c r="FR51" s="26"/>
      <c r="FS51" s="26"/>
      <c r="FT51" s="26"/>
      <c r="FU51" s="26"/>
      <c r="FV51" s="26"/>
      <c r="FW51" s="26"/>
      <c r="FX51" s="26"/>
      <c r="FY51" s="26"/>
      <c r="FZ51" s="26"/>
      <c r="GA51" s="26"/>
      <c r="GB51" s="26"/>
      <c r="GC51" s="26"/>
      <c r="GD51" s="26"/>
      <c r="GE51" s="26"/>
      <c r="GF51" s="26"/>
      <c r="GG51" s="26"/>
      <c r="GH51" s="26"/>
      <c r="GI51" s="26"/>
      <c r="GJ51" s="26"/>
      <c r="GK51" s="26"/>
      <c r="GL51" s="26"/>
      <c r="GM51" s="26"/>
      <c r="GN51" s="26"/>
      <c r="GO51" s="26"/>
      <c r="GP51" s="26"/>
      <c r="GQ51" s="26"/>
      <c r="GR51" s="26"/>
      <c r="GS51" s="26"/>
      <c r="GT51" s="26"/>
      <c r="GU51" s="26"/>
      <c r="GV51" s="26"/>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3"/>
    </row>
    <row r="52" spans="1:230" ht="30" customHeight="1" x14ac:dyDescent="0.2">
      <c r="A52" s="1046" t="s">
        <v>47</v>
      </c>
      <c r="B52" s="1047"/>
      <c r="C52" s="1047"/>
      <c r="D52" s="1047"/>
      <c r="E52" s="1047"/>
      <c r="F52" s="1047"/>
      <c r="G52" s="1047"/>
      <c r="H52" s="1047"/>
      <c r="I52" s="1047"/>
      <c r="J52" s="1047"/>
      <c r="K52" s="1047"/>
      <c r="L52" s="1047"/>
      <c r="M52" s="1047"/>
      <c r="N52" s="1047"/>
      <c r="O52" s="1047"/>
      <c r="P52" s="1047"/>
      <c r="Q52" s="1047"/>
      <c r="R52" s="1047"/>
      <c r="S52" s="1047"/>
      <c r="T52" s="1047"/>
      <c r="U52" s="20"/>
      <c r="V52" s="20"/>
      <c r="W52" s="20"/>
      <c r="X52" s="20"/>
      <c r="Y52" s="20"/>
      <c r="Z52" s="20"/>
      <c r="AA52" s="20"/>
      <c r="AB52" s="20"/>
      <c r="AC52" s="20"/>
      <c r="AD52" s="20"/>
      <c r="AE52" s="20"/>
      <c r="AF52" s="20"/>
      <c r="AG52" s="20"/>
      <c r="AH52" s="20"/>
      <c r="AI52" s="20"/>
      <c r="AJ52" s="20"/>
      <c r="AK52" s="21"/>
      <c r="AL52" s="21"/>
      <c r="AM52" s="21"/>
      <c r="AN52" s="21"/>
      <c r="AO52" s="21"/>
      <c r="AP52" s="21"/>
      <c r="AQ52" s="21"/>
      <c r="AR52" s="21"/>
      <c r="AS52" s="21"/>
      <c r="AT52" s="21"/>
      <c r="AU52" s="21"/>
      <c r="AV52" s="21"/>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7"/>
      <c r="BY52" s="27"/>
      <c r="BZ52" s="27"/>
      <c r="CA52" s="27"/>
      <c r="CB52" s="27"/>
      <c r="CC52" s="27"/>
      <c r="CD52" s="27"/>
      <c r="CE52" s="27"/>
      <c r="CF52" s="27"/>
      <c r="CG52" s="27"/>
      <c r="CH52" s="27"/>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6"/>
      <c r="DU52" s="26"/>
      <c r="DV52" s="26"/>
      <c r="DW52" s="26"/>
      <c r="DX52" s="26"/>
      <c r="DY52" s="26"/>
      <c r="DZ52" s="26"/>
      <c r="EA52" s="26"/>
      <c r="EB52" s="26"/>
      <c r="EC52" s="26"/>
      <c r="ED52" s="26"/>
      <c r="EE52" s="26"/>
      <c r="EF52" s="26"/>
      <c r="EG52" s="26"/>
      <c r="EH52" s="26"/>
      <c r="EI52" s="26"/>
      <c r="EJ52" s="26"/>
      <c r="EK52" s="26"/>
      <c r="EL52" s="26"/>
      <c r="EM52" s="26"/>
      <c r="EN52" s="26"/>
      <c r="EO52" s="26"/>
      <c r="EP52" s="26"/>
      <c r="EQ52" s="26"/>
      <c r="ER52" s="26"/>
      <c r="ES52" s="26"/>
      <c r="ET52" s="26"/>
      <c r="EU52" s="26"/>
      <c r="EV52" s="26"/>
      <c r="EW52" s="26"/>
      <c r="EX52" s="26"/>
      <c r="EY52" s="26"/>
      <c r="EZ52" s="26"/>
      <c r="FA52" s="26"/>
      <c r="FB52" s="26"/>
      <c r="FC52" s="26"/>
      <c r="FD52" s="26"/>
      <c r="FE52" s="26"/>
      <c r="FF52" s="26"/>
      <c r="FG52" s="26"/>
      <c r="FH52" s="26"/>
      <c r="FI52" s="26"/>
      <c r="FJ52" s="26"/>
      <c r="FK52" s="26"/>
      <c r="FL52" s="26"/>
      <c r="FM52" s="26"/>
      <c r="FN52" s="26"/>
      <c r="FO52" s="26"/>
      <c r="FP52" s="26"/>
      <c r="FQ52" s="26"/>
      <c r="FR52" s="26"/>
      <c r="FS52" s="26"/>
      <c r="FT52" s="26"/>
      <c r="FU52" s="26"/>
      <c r="FV52" s="26"/>
      <c r="FW52" s="26"/>
      <c r="FX52" s="26"/>
      <c r="FY52" s="26"/>
      <c r="FZ52" s="26"/>
      <c r="GA52" s="26"/>
      <c r="GB52" s="26"/>
      <c r="GC52" s="27"/>
      <c r="GD52" s="27"/>
      <c r="GE52" s="27"/>
      <c r="GF52" s="27"/>
      <c r="GG52" s="27"/>
      <c r="GH52" s="27"/>
      <c r="GI52" s="21"/>
      <c r="GJ52" s="21"/>
      <c r="GK52" s="21"/>
      <c r="GL52" s="21"/>
      <c r="GM52" s="21"/>
      <c r="GN52" s="21"/>
      <c r="GO52" s="21"/>
      <c r="GP52" s="21"/>
      <c r="GQ52" s="21"/>
      <c r="GR52" s="21"/>
      <c r="GS52" s="21"/>
      <c r="GT52" s="21"/>
      <c r="GU52" s="21"/>
      <c r="GV52" s="21"/>
      <c r="GW52" s="20"/>
      <c r="GX52" s="20"/>
      <c r="GY52" s="20"/>
      <c r="GZ52" s="20"/>
      <c r="HA52" s="20"/>
      <c r="HB52" s="20"/>
      <c r="HC52" s="20"/>
      <c r="HD52" s="20"/>
      <c r="HE52" s="20"/>
      <c r="HF52" s="20"/>
      <c r="HG52" s="20"/>
      <c r="HH52" s="20"/>
      <c r="HI52" s="20"/>
      <c r="HJ52" s="20"/>
      <c r="HK52" s="20"/>
      <c r="HL52" s="20"/>
      <c r="HM52" s="20"/>
      <c r="HN52" s="20"/>
      <c r="HO52" s="20"/>
      <c r="HP52" s="20"/>
      <c r="HQ52" s="20"/>
      <c r="HR52" s="20"/>
      <c r="HS52" s="20"/>
      <c r="HT52" s="20"/>
      <c r="HU52" s="20"/>
      <c r="HV52" s="23"/>
    </row>
    <row r="53" spans="1:230" ht="21" customHeight="1" x14ac:dyDescent="0.2">
      <c r="A53" s="1048" t="s">
        <v>48</v>
      </c>
      <c r="B53" s="1044"/>
      <c r="C53" s="1044"/>
      <c r="D53" s="1044"/>
      <c r="E53" s="1044"/>
      <c r="F53" s="1044"/>
      <c r="G53" s="1044"/>
      <c r="H53" s="1044"/>
      <c r="I53" s="1044"/>
      <c r="J53" s="1044"/>
      <c r="K53" s="1044"/>
      <c r="L53" s="1044"/>
      <c r="M53" s="1044"/>
      <c r="N53" s="1044"/>
      <c r="O53" s="1044"/>
      <c r="P53" s="1044"/>
      <c r="Q53" s="1044"/>
      <c r="R53" s="1044"/>
      <c r="S53" s="1044"/>
      <c r="T53" s="1045"/>
      <c r="U53" s="20"/>
      <c r="V53" s="20"/>
      <c r="W53" s="20"/>
      <c r="X53" s="20"/>
      <c r="Y53" s="20"/>
      <c r="Z53" s="20"/>
      <c r="AA53" s="20"/>
      <c r="AB53" s="20"/>
      <c r="AC53" s="20"/>
      <c r="AD53" s="20"/>
      <c r="AE53" s="20"/>
      <c r="AF53" s="20"/>
      <c r="AG53" s="20"/>
      <c r="AH53" s="20"/>
      <c r="AI53" s="20"/>
      <c r="AJ53" s="20"/>
      <c r="AK53" s="28"/>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26"/>
      <c r="ER53" s="26"/>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9"/>
      <c r="GJ53" s="26"/>
      <c r="GK53" s="26"/>
      <c r="GL53" s="26"/>
      <c r="GM53" s="26"/>
      <c r="GN53" s="26"/>
      <c r="GO53" s="26"/>
      <c r="GP53" s="26"/>
      <c r="GQ53" s="26"/>
      <c r="GR53" s="26"/>
      <c r="GS53" s="26"/>
      <c r="GT53" s="26"/>
      <c r="GU53" s="26"/>
      <c r="GV53" s="26"/>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3"/>
    </row>
    <row r="54" spans="1:230" ht="21" customHeight="1" x14ac:dyDescent="0.2">
      <c r="A54" s="1049" t="s">
        <v>49</v>
      </c>
      <c r="B54" s="907"/>
      <c r="C54" s="907"/>
      <c r="D54" s="907"/>
      <c r="E54" s="907"/>
      <c r="F54" s="907"/>
      <c r="G54" s="907"/>
      <c r="H54" s="907"/>
      <c r="I54" s="907"/>
      <c r="J54" s="907"/>
      <c r="K54" s="907"/>
      <c r="L54" s="907"/>
      <c r="M54" s="907"/>
      <c r="N54" s="907"/>
      <c r="O54" s="907"/>
      <c r="P54" s="907"/>
      <c r="Q54" s="907"/>
      <c r="R54" s="907"/>
      <c r="S54" s="907"/>
      <c r="T54" s="907"/>
      <c r="U54" s="20"/>
      <c r="V54" s="20"/>
      <c r="W54" s="20"/>
      <c r="X54" s="20"/>
      <c r="Y54" s="20"/>
      <c r="Z54" s="20"/>
      <c r="AA54" s="20"/>
      <c r="AB54" s="20"/>
      <c r="AC54" s="20"/>
      <c r="AD54" s="20"/>
      <c r="AE54" s="20"/>
      <c r="AF54" s="20"/>
      <c r="AG54" s="20"/>
      <c r="AH54" s="20"/>
      <c r="AI54" s="20"/>
      <c r="AJ54" s="20"/>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c r="CT54" s="26"/>
      <c r="CU54" s="26"/>
      <c r="CV54" s="26"/>
      <c r="CW54" s="26"/>
      <c r="CX54" s="26"/>
      <c r="CY54" s="26"/>
      <c r="CZ54" s="26"/>
      <c r="DA54" s="26"/>
      <c r="DB54" s="26"/>
      <c r="DC54" s="26"/>
      <c r="DD54" s="26"/>
      <c r="DE54" s="26"/>
      <c r="DF54" s="26"/>
      <c r="DG54" s="26"/>
      <c r="DH54" s="26"/>
      <c r="DI54" s="26"/>
      <c r="DJ54" s="26"/>
      <c r="DK54" s="26"/>
      <c r="DL54" s="26"/>
      <c r="DM54" s="26"/>
      <c r="DN54" s="26"/>
      <c r="DO54" s="26"/>
      <c r="DP54" s="26"/>
      <c r="DQ54" s="26"/>
      <c r="DR54" s="26"/>
      <c r="DS54" s="26"/>
      <c r="DT54" s="26"/>
      <c r="DU54" s="26"/>
      <c r="DV54" s="26"/>
      <c r="DW54" s="26"/>
      <c r="DX54" s="26"/>
      <c r="DY54" s="26"/>
      <c r="DZ54" s="26"/>
      <c r="EA54" s="26"/>
      <c r="EB54" s="26"/>
      <c r="EC54" s="26"/>
      <c r="ED54" s="26"/>
      <c r="EE54" s="26"/>
      <c r="EF54" s="26"/>
      <c r="EG54" s="26"/>
      <c r="EH54" s="26"/>
      <c r="EI54" s="26"/>
      <c r="EJ54" s="26"/>
      <c r="EK54" s="26"/>
      <c r="EL54" s="26"/>
      <c r="EM54" s="26"/>
      <c r="EN54" s="26"/>
      <c r="EO54" s="26"/>
      <c r="EP54" s="26"/>
      <c r="EQ54" s="26"/>
      <c r="ER54" s="26"/>
      <c r="ES54" s="26"/>
      <c r="ET54" s="26"/>
      <c r="EU54" s="26"/>
      <c r="EV54" s="26"/>
      <c r="EW54" s="26"/>
      <c r="EX54" s="26"/>
      <c r="EY54" s="26"/>
      <c r="EZ54" s="26"/>
      <c r="FA54" s="26"/>
      <c r="FB54" s="26"/>
      <c r="FC54" s="26"/>
      <c r="FD54" s="26"/>
      <c r="FE54" s="26"/>
      <c r="FF54" s="26"/>
      <c r="FG54" s="26"/>
      <c r="FH54" s="26"/>
      <c r="FI54" s="26"/>
      <c r="FJ54" s="26"/>
      <c r="FK54" s="26"/>
      <c r="FL54" s="26"/>
      <c r="FM54" s="26"/>
      <c r="FN54" s="26"/>
      <c r="FO54" s="26"/>
      <c r="FP54" s="26"/>
      <c r="FQ54" s="26"/>
      <c r="FR54" s="26"/>
      <c r="FS54" s="26"/>
      <c r="FT54" s="26"/>
      <c r="FU54" s="26"/>
      <c r="FV54" s="26"/>
      <c r="FW54" s="26"/>
      <c r="FX54" s="26"/>
      <c r="FY54" s="26"/>
      <c r="FZ54" s="26"/>
      <c r="GA54" s="26"/>
      <c r="GB54" s="26"/>
      <c r="GC54" s="26"/>
      <c r="GD54" s="26"/>
      <c r="GE54" s="26"/>
      <c r="GF54" s="26"/>
      <c r="GG54" s="26"/>
      <c r="GH54" s="26"/>
      <c r="GI54" s="26"/>
      <c r="GJ54" s="26"/>
      <c r="GK54" s="26"/>
      <c r="GL54" s="26"/>
      <c r="GM54" s="26"/>
      <c r="GN54" s="26"/>
      <c r="GO54" s="26"/>
      <c r="GP54" s="26"/>
      <c r="GQ54" s="26"/>
      <c r="GR54" s="26"/>
      <c r="GS54" s="26"/>
      <c r="GT54" s="26"/>
      <c r="GU54" s="26"/>
      <c r="GV54" s="26"/>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3"/>
    </row>
    <row r="55" spans="1:230" ht="42" customHeight="1" x14ac:dyDescent="0.2">
      <c r="A55" s="1049" t="s">
        <v>50</v>
      </c>
      <c r="B55" s="907"/>
      <c r="C55" s="907"/>
      <c r="D55" s="907"/>
      <c r="E55" s="907"/>
      <c r="F55" s="907"/>
      <c r="G55" s="907"/>
      <c r="H55" s="907"/>
      <c r="I55" s="907"/>
      <c r="J55" s="907"/>
      <c r="K55" s="907"/>
      <c r="L55" s="907"/>
      <c r="M55" s="907"/>
      <c r="N55" s="907"/>
      <c r="O55" s="907"/>
      <c r="P55" s="907"/>
      <c r="Q55" s="907"/>
      <c r="R55" s="907"/>
      <c r="S55" s="907"/>
      <c r="T55" s="907"/>
      <c r="U55" s="20"/>
      <c r="V55" s="20"/>
      <c r="W55" s="20"/>
      <c r="X55" s="20"/>
      <c r="Y55" s="20"/>
      <c r="Z55" s="20"/>
      <c r="AA55" s="20"/>
      <c r="AB55" s="20"/>
      <c r="AC55" s="20"/>
      <c r="AD55" s="20"/>
      <c r="AE55" s="20"/>
      <c r="AF55" s="20"/>
      <c r="AG55" s="20"/>
      <c r="AH55" s="20"/>
      <c r="AI55" s="20"/>
      <c r="AJ55" s="20"/>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c r="CC55" s="26"/>
      <c r="CD55" s="26"/>
      <c r="CE55" s="26"/>
      <c r="CF55" s="26"/>
      <c r="CG55" s="26"/>
      <c r="CH55" s="26"/>
      <c r="CI55" s="26"/>
      <c r="CJ55" s="26"/>
      <c r="CK55" s="26"/>
      <c r="CL55" s="26"/>
      <c r="CM55" s="26"/>
      <c r="CN55" s="26"/>
      <c r="CO55" s="26"/>
      <c r="CP55" s="26"/>
      <c r="CQ55" s="26"/>
      <c r="CR55" s="26"/>
      <c r="CS55" s="26"/>
      <c r="CT55" s="26"/>
      <c r="CU55" s="26"/>
      <c r="CV55" s="26"/>
      <c r="CW55" s="26"/>
      <c r="CX55" s="26"/>
      <c r="CY55" s="26"/>
      <c r="CZ55" s="26"/>
      <c r="DA55" s="26"/>
      <c r="DB55" s="26"/>
      <c r="DC55" s="26"/>
      <c r="DD55" s="26"/>
      <c r="DE55" s="26"/>
      <c r="DF55" s="26"/>
      <c r="DG55" s="26"/>
      <c r="DH55" s="26"/>
      <c r="DI55" s="26"/>
      <c r="DJ55" s="26"/>
      <c r="DK55" s="26"/>
      <c r="DL55" s="26"/>
      <c r="DM55" s="26"/>
      <c r="DN55" s="26"/>
      <c r="DO55" s="26"/>
      <c r="DP55" s="26"/>
      <c r="DQ55" s="26"/>
      <c r="DR55" s="26"/>
      <c r="DS55" s="26"/>
      <c r="DT55" s="26"/>
      <c r="DU55" s="26"/>
      <c r="DV55" s="26"/>
      <c r="DW55" s="26"/>
      <c r="DX55" s="26"/>
      <c r="DY55" s="26"/>
      <c r="DZ55" s="26"/>
      <c r="EA55" s="26"/>
      <c r="EB55" s="26"/>
      <c r="EC55" s="26"/>
      <c r="ED55" s="26"/>
      <c r="EE55" s="26"/>
      <c r="EF55" s="26"/>
      <c r="EG55" s="26"/>
      <c r="EH55" s="26"/>
      <c r="EI55" s="26"/>
      <c r="EJ55" s="26"/>
      <c r="EK55" s="26"/>
      <c r="EL55" s="26"/>
      <c r="EM55" s="26"/>
      <c r="EN55" s="26"/>
      <c r="EO55" s="26"/>
      <c r="EP55" s="26"/>
      <c r="EQ55" s="26"/>
      <c r="ER55" s="26"/>
      <c r="ES55" s="26"/>
      <c r="ET55" s="26"/>
      <c r="EU55" s="26"/>
      <c r="EV55" s="26"/>
      <c r="EW55" s="26"/>
      <c r="EX55" s="26"/>
      <c r="EY55" s="26"/>
      <c r="EZ55" s="26"/>
      <c r="FA55" s="26"/>
      <c r="FB55" s="26"/>
      <c r="FC55" s="26"/>
      <c r="FD55" s="26"/>
      <c r="FE55" s="26"/>
      <c r="FF55" s="26"/>
      <c r="FG55" s="26"/>
      <c r="FH55" s="26"/>
      <c r="FI55" s="26"/>
      <c r="FJ55" s="26"/>
      <c r="FK55" s="26"/>
      <c r="FL55" s="26"/>
      <c r="FM55" s="26"/>
      <c r="FN55" s="26"/>
      <c r="FO55" s="26"/>
      <c r="FP55" s="26"/>
      <c r="FQ55" s="26"/>
      <c r="FR55" s="26"/>
      <c r="FS55" s="26"/>
      <c r="FT55" s="26"/>
      <c r="FU55" s="26"/>
      <c r="FV55" s="26"/>
      <c r="FW55" s="26"/>
      <c r="FX55" s="26"/>
      <c r="FY55" s="26"/>
      <c r="FZ55" s="26"/>
      <c r="GA55" s="26"/>
      <c r="GB55" s="26"/>
      <c r="GC55" s="26"/>
      <c r="GD55" s="26"/>
      <c r="GE55" s="26"/>
      <c r="GF55" s="26"/>
      <c r="GG55" s="26"/>
      <c r="GH55" s="26"/>
      <c r="GI55" s="26"/>
      <c r="GJ55" s="26"/>
      <c r="GK55" s="26"/>
      <c r="GL55" s="26"/>
      <c r="GM55" s="26"/>
      <c r="GN55" s="26"/>
      <c r="GO55" s="26"/>
      <c r="GP55" s="26"/>
      <c r="GQ55" s="26"/>
      <c r="GR55" s="26"/>
      <c r="GS55" s="26"/>
      <c r="GT55" s="26"/>
      <c r="GU55" s="26"/>
      <c r="GV55" s="26"/>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3"/>
    </row>
    <row r="56" spans="1:230" ht="21" customHeight="1" x14ac:dyDescent="0.2">
      <c r="A56" s="1041" t="s">
        <v>51</v>
      </c>
      <c r="B56" s="1042"/>
      <c r="C56" s="1042"/>
      <c r="D56" s="1042"/>
      <c r="E56" s="1042"/>
      <c r="F56" s="1042"/>
      <c r="G56" s="1042"/>
      <c r="H56" s="1042"/>
      <c r="I56" s="1042"/>
      <c r="J56" s="1042"/>
      <c r="K56" s="1042"/>
      <c r="L56" s="1042"/>
      <c r="M56" s="1042"/>
      <c r="N56" s="1042"/>
      <c r="O56" s="1042"/>
      <c r="P56" s="1042"/>
      <c r="Q56" s="1042"/>
      <c r="R56" s="1042"/>
      <c r="S56" s="1042"/>
      <c r="T56" s="1042"/>
      <c r="U56" s="30"/>
      <c r="V56" s="30"/>
      <c r="W56" s="30"/>
      <c r="X56" s="30"/>
      <c r="Y56" s="30"/>
      <c r="Z56" s="30"/>
      <c r="AA56" s="30"/>
      <c r="AB56" s="30"/>
      <c r="AC56" s="30"/>
      <c r="AD56" s="30"/>
      <c r="AE56" s="30"/>
      <c r="AF56" s="30"/>
      <c r="AG56" s="30"/>
      <c r="AH56" s="30"/>
      <c r="AI56" s="30"/>
      <c r="AJ56" s="30"/>
      <c r="AK56" s="30"/>
      <c r="AL56" s="30"/>
      <c r="AM56" s="30"/>
      <c r="AN56" s="30"/>
      <c r="AO56" s="30"/>
      <c r="AP56" s="30"/>
      <c r="AQ56" s="31"/>
      <c r="AR56" s="31"/>
      <c r="AS56" s="30"/>
      <c r="AT56" s="30"/>
      <c r="AU56" s="30"/>
      <c r="AV56" s="30"/>
      <c r="AW56" s="30"/>
      <c r="AX56" s="30"/>
      <c r="AY56" s="30"/>
      <c r="AZ56" s="31"/>
      <c r="BA56" s="31"/>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1"/>
      <c r="CH56" s="31"/>
      <c r="CI56" s="30"/>
      <c r="CJ56" s="30"/>
      <c r="CK56" s="31"/>
      <c r="CL56" s="31"/>
      <c r="CM56" s="30"/>
      <c r="CN56" s="30"/>
      <c r="CO56" s="30"/>
      <c r="CP56" s="30"/>
      <c r="CQ56" s="30"/>
      <c r="CR56" s="30"/>
      <c r="CS56" s="30"/>
      <c r="CT56" s="30"/>
      <c r="CU56" s="30"/>
      <c r="CV56" s="30"/>
      <c r="CW56" s="30"/>
      <c r="CX56" s="30"/>
      <c r="CY56" s="30"/>
      <c r="CZ56" s="30"/>
      <c r="DA56" s="30"/>
      <c r="DB56" s="30"/>
      <c r="DC56" s="30"/>
      <c r="DD56" s="31"/>
      <c r="DE56" s="31"/>
      <c r="DF56" s="30"/>
      <c r="DG56" s="30"/>
      <c r="DH56" s="30"/>
      <c r="DI56" s="30"/>
      <c r="DJ56" s="31"/>
      <c r="DK56" s="31"/>
      <c r="DL56" s="30"/>
      <c r="DM56" s="30"/>
      <c r="DN56" s="31"/>
      <c r="DO56" s="31"/>
      <c r="DP56" s="30"/>
      <c r="DQ56" s="30"/>
      <c r="DR56" s="30"/>
      <c r="DS56" s="30"/>
      <c r="DT56" s="30"/>
      <c r="DU56" s="30"/>
      <c r="DV56" s="30"/>
      <c r="DW56" s="30"/>
      <c r="DX56" s="30"/>
      <c r="DY56" s="30"/>
      <c r="DZ56" s="30"/>
      <c r="EA56" s="30"/>
      <c r="EB56" s="30"/>
      <c r="EC56" s="31"/>
      <c r="ED56" s="31"/>
      <c r="EE56" s="30"/>
      <c r="EF56" s="30"/>
      <c r="EG56" s="30"/>
      <c r="EH56" s="30"/>
      <c r="EI56" s="30"/>
      <c r="EJ56" s="30"/>
      <c r="EK56" s="30"/>
      <c r="EL56" s="30"/>
      <c r="EM56" s="30"/>
      <c r="EN56" s="30"/>
      <c r="EO56" s="30"/>
      <c r="EP56" s="30"/>
      <c r="EQ56" s="30"/>
      <c r="ER56" s="30"/>
      <c r="ES56" s="30"/>
      <c r="ET56" s="30"/>
      <c r="EU56" s="30"/>
      <c r="EV56" s="30"/>
      <c r="EW56" s="30"/>
      <c r="EX56" s="30"/>
      <c r="EY56" s="30"/>
      <c r="EZ56" s="30"/>
      <c r="FA56" s="30"/>
      <c r="FB56" s="30"/>
      <c r="FC56" s="30"/>
      <c r="FD56" s="30"/>
      <c r="FE56" s="30"/>
      <c r="FF56" s="30"/>
      <c r="FG56" s="30"/>
      <c r="FH56" s="30"/>
      <c r="FI56" s="30"/>
      <c r="FJ56" s="31"/>
      <c r="FK56" s="31"/>
      <c r="FL56" s="30"/>
      <c r="FM56" s="30"/>
      <c r="FN56" s="31"/>
      <c r="FO56" s="31"/>
      <c r="FP56" s="30"/>
      <c r="FQ56" s="30"/>
      <c r="FR56" s="30"/>
      <c r="FS56" s="31"/>
      <c r="FT56" s="31"/>
      <c r="FU56" s="30"/>
      <c r="FV56" s="30"/>
      <c r="FW56" s="30"/>
      <c r="FX56" s="30"/>
      <c r="FY56" s="30"/>
      <c r="FZ56" s="30"/>
      <c r="GA56" s="30"/>
      <c r="GB56" s="30"/>
      <c r="GC56" s="30"/>
      <c r="GD56" s="30"/>
      <c r="GE56" s="30"/>
      <c r="GF56" s="30"/>
      <c r="GG56" s="30"/>
      <c r="GH56" s="30"/>
      <c r="GI56" s="31"/>
      <c r="GJ56" s="31"/>
      <c r="GK56" s="30"/>
      <c r="GL56" s="30"/>
      <c r="GM56" s="30"/>
      <c r="GN56" s="30"/>
      <c r="GO56" s="30"/>
      <c r="GP56" s="30"/>
      <c r="GQ56" s="30"/>
      <c r="GR56" s="30"/>
      <c r="GS56" s="30"/>
      <c r="GT56" s="31"/>
      <c r="GU56" s="31"/>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2"/>
    </row>
  </sheetData>
  <mergeCells count="33">
    <mergeCell ref="GG2:HV2"/>
    <mergeCell ref="A1:GF2"/>
    <mergeCell ref="GG1:HV1"/>
    <mergeCell ref="A16:T16"/>
    <mergeCell ref="A28:T28"/>
    <mergeCell ref="A21:E22"/>
    <mergeCell ref="F21:T21"/>
    <mergeCell ref="F22:T22"/>
    <mergeCell ref="A23:T23"/>
    <mergeCell ref="A17:T17"/>
    <mergeCell ref="A18:T18"/>
    <mergeCell ref="A19:T19"/>
    <mergeCell ref="A20:T20"/>
    <mergeCell ref="A24:T24"/>
    <mergeCell ref="A43:T43"/>
    <mergeCell ref="A44:T44"/>
    <mergeCell ref="A45:T45"/>
    <mergeCell ref="A29:T29"/>
    <mergeCell ref="A25:T25"/>
    <mergeCell ref="A26:T26"/>
    <mergeCell ref="A27:T27"/>
    <mergeCell ref="A46:T46"/>
    <mergeCell ref="A47:T47"/>
    <mergeCell ref="A48:E49"/>
    <mergeCell ref="F48:T48"/>
    <mergeCell ref="F49:T49"/>
    <mergeCell ref="A56:T56"/>
    <mergeCell ref="A50:T50"/>
    <mergeCell ref="A51:T51"/>
    <mergeCell ref="A52:T52"/>
    <mergeCell ref="A53:T53"/>
    <mergeCell ref="A54:T54"/>
    <mergeCell ref="A55:T55"/>
  </mergeCells>
  <phoneticPr fontId="2"/>
  <pageMargins left="0.78740157480314965" right="0.39370078740157483" top="0.78740157480314965" bottom="0.78740157480314965" header="0.51181102362204722" footer="0.51181102362204722"/>
  <pageSetup paperSize="8" orientation="landscape" r:id="rId1"/>
  <headerFooter alignWithMargins="0">
    <oddHeader>&amp;Lトンネルカルテ様式－２</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1"/>
  </sheetPr>
  <dimension ref="A1:HV52"/>
  <sheetViews>
    <sheetView view="pageBreakPreview" zoomScale="85" zoomScaleNormal="55" zoomScaleSheetLayoutView="85" workbookViewId="0">
      <pane ySplit="2" topLeftCell="A3" activePane="bottomLeft" state="frozen"/>
      <selection pane="bottomLeft" activeCell="CW29" sqref="CW29"/>
    </sheetView>
  </sheetViews>
  <sheetFormatPr defaultColWidth="0.88671875" defaultRowHeight="12" x14ac:dyDescent="0.2"/>
  <cols>
    <col min="1" max="16384" width="0.88671875" style="15"/>
  </cols>
  <sheetData>
    <row r="1" spans="1:230" ht="15" customHeight="1" x14ac:dyDescent="0.2">
      <c r="A1" s="1054" t="s">
        <v>52</v>
      </c>
      <c r="B1" s="1054"/>
      <c r="C1" s="1054"/>
      <c r="D1" s="1054"/>
      <c r="E1" s="1054"/>
      <c r="F1" s="1054"/>
      <c r="G1" s="1054"/>
      <c r="H1" s="1054"/>
      <c r="I1" s="1054"/>
      <c r="J1" s="1054"/>
      <c r="K1" s="1054"/>
      <c r="L1" s="1054"/>
      <c r="M1" s="1054"/>
      <c r="N1" s="1054"/>
      <c r="O1" s="1054"/>
      <c r="P1" s="1054"/>
      <c r="Q1" s="1054"/>
      <c r="R1" s="1054"/>
      <c r="S1" s="1054"/>
      <c r="T1" s="1054"/>
      <c r="U1" s="1054"/>
      <c r="V1" s="1054"/>
      <c r="W1" s="1054"/>
      <c r="X1" s="1054"/>
      <c r="Y1" s="1054"/>
      <c r="Z1" s="1054"/>
      <c r="AA1" s="1054"/>
      <c r="AB1" s="1054"/>
      <c r="AC1" s="1054"/>
      <c r="AD1" s="1054"/>
      <c r="AE1" s="1054"/>
      <c r="AF1" s="1054"/>
      <c r="AG1" s="1054"/>
      <c r="AH1" s="1054"/>
      <c r="AI1" s="1054"/>
      <c r="AJ1" s="1054"/>
      <c r="AK1" s="1054"/>
      <c r="AL1" s="1054"/>
      <c r="AM1" s="1054"/>
      <c r="AN1" s="1054"/>
      <c r="AO1" s="1054"/>
      <c r="AP1" s="1054"/>
      <c r="AQ1" s="1054"/>
      <c r="AR1" s="1054"/>
      <c r="AS1" s="1054"/>
      <c r="AT1" s="1054"/>
      <c r="AU1" s="1054"/>
      <c r="AV1" s="1054"/>
      <c r="AW1" s="1054"/>
      <c r="AX1" s="1054"/>
      <c r="AY1" s="1054"/>
      <c r="AZ1" s="1054"/>
      <c r="BA1" s="1054"/>
      <c r="BB1" s="1054"/>
      <c r="BC1" s="1054"/>
      <c r="BD1" s="1054"/>
      <c r="BE1" s="1054"/>
      <c r="BF1" s="1054"/>
      <c r="BG1" s="1054"/>
      <c r="BH1" s="1054"/>
      <c r="BI1" s="1054"/>
      <c r="BJ1" s="1054"/>
      <c r="BK1" s="1054"/>
      <c r="BL1" s="1054"/>
      <c r="BM1" s="1054"/>
      <c r="BN1" s="1054"/>
      <c r="BO1" s="1054"/>
      <c r="BP1" s="1054"/>
      <c r="BQ1" s="1054"/>
      <c r="BR1" s="1054"/>
      <c r="BS1" s="1054"/>
      <c r="BT1" s="1054"/>
      <c r="BU1" s="1054"/>
      <c r="BV1" s="1054"/>
      <c r="BW1" s="1054"/>
      <c r="BX1" s="1054"/>
      <c r="BY1" s="1054"/>
      <c r="BZ1" s="1054"/>
      <c r="CA1" s="1054"/>
      <c r="CB1" s="1054"/>
      <c r="CC1" s="1054"/>
      <c r="CD1" s="1054"/>
      <c r="CE1" s="1054"/>
      <c r="CF1" s="1054"/>
      <c r="CG1" s="1054"/>
      <c r="CH1" s="1054"/>
      <c r="CI1" s="1054"/>
      <c r="CJ1" s="1054"/>
      <c r="CK1" s="1054"/>
      <c r="CL1" s="1054"/>
      <c r="CM1" s="1054"/>
      <c r="CN1" s="1054"/>
      <c r="CO1" s="1054"/>
      <c r="CP1" s="1054"/>
      <c r="CQ1" s="1054"/>
      <c r="CR1" s="1054"/>
      <c r="CS1" s="1054"/>
      <c r="CT1" s="1054"/>
      <c r="CU1" s="1054"/>
      <c r="CV1" s="1054"/>
      <c r="CW1" s="1054"/>
      <c r="CX1" s="1054"/>
      <c r="CY1" s="1054"/>
      <c r="CZ1" s="1054"/>
      <c r="DA1" s="1054"/>
      <c r="DB1" s="1054"/>
      <c r="DC1" s="1054"/>
      <c r="DD1" s="1054"/>
      <c r="DE1" s="1054"/>
      <c r="DF1" s="1054"/>
      <c r="DG1" s="1054"/>
      <c r="DH1" s="1054"/>
      <c r="DI1" s="1054"/>
      <c r="DJ1" s="1054"/>
      <c r="DK1" s="1054"/>
      <c r="DL1" s="1054"/>
      <c r="DM1" s="1054"/>
      <c r="DN1" s="1054"/>
      <c r="DO1" s="1054"/>
      <c r="DP1" s="1054"/>
      <c r="DQ1" s="1054"/>
      <c r="DR1" s="1054"/>
      <c r="DS1" s="1054"/>
      <c r="DT1" s="1054"/>
      <c r="DU1" s="1054"/>
      <c r="DV1" s="1054"/>
      <c r="DW1" s="1054"/>
      <c r="DX1" s="1054"/>
      <c r="DY1" s="1054"/>
      <c r="DZ1" s="1054"/>
      <c r="EA1" s="1054"/>
      <c r="EB1" s="1054"/>
      <c r="EC1" s="1054"/>
      <c r="ED1" s="1054"/>
      <c r="EE1" s="1054"/>
      <c r="EF1" s="1054"/>
      <c r="EG1" s="1054"/>
      <c r="EH1" s="1054"/>
      <c r="EI1" s="1054"/>
      <c r="EJ1" s="1054"/>
      <c r="EK1" s="1054"/>
      <c r="EL1" s="1054"/>
      <c r="EM1" s="1054"/>
      <c r="EN1" s="1054"/>
      <c r="EO1" s="1054"/>
      <c r="EP1" s="1054"/>
      <c r="EQ1" s="1054"/>
      <c r="ER1" s="1054"/>
      <c r="ES1" s="1054"/>
      <c r="ET1" s="1054"/>
      <c r="EU1" s="1054"/>
      <c r="EV1" s="1054"/>
      <c r="EW1" s="1054"/>
      <c r="EX1" s="1054"/>
      <c r="EY1" s="1054"/>
      <c r="EZ1" s="1054"/>
      <c r="FA1" s="1054"/>
      <c r="FB1" s="1054"/>
      <c r="FC1" s="1054"/>
      <c r="FD1" s="1054"/>
      <c r="FE1" s="1054"/>
      <c r="FF1" s="1054"/>
      <c r="FG1" s="1054"/>
      <c r="FH1" s="1054"/>
      <c r="FI1" s="1054"/>
      <c r="FJ1" s="1054"/>
      <c r="FK1" s="1054"/>
      <c r="FL1" s="1054"/>
      <c r="FM1" s="1054"/>
      <c r="FN1" s="1054"/>
      <c r="FO1" s="1054"/>
      <c r="FP1" s="1054"/>
      <c r="FQ1" s="1054"/>
      <c r="FR1" s="1054"/>
      <c r="FS1" s="1054"/>
      <c r="FT1" s="1054"/>
      <c r="FU1" s="1054"/>
      <c r="FV1" s="1054"/>
      <c r="FW1" s="1054"/>
      <c r="FX1" s="1054"/>
      <c r="FY1" s="1054"/>
      <c r="FZ1" s="1054"/>
      <c r="GA1" s="1054"/>
      <c r="GB1" s="1054"/>
      <c r="GC1" s="1054"/>
      <c r="GD1" s="1054"/>
      <c r="GE1" s="1054"/>
      <c r="GF1" s="1054"/>
      <c r="GG1" s="1030" t="str">
        <f>IF(台帳ｼｰﾄ!C5="","－",+台帳ｼｰﾄ!C5)</f>
        <v>－</v>
      </c>
      <c r="GH1" s="1030"/>
      <c r="GI1" s="1030"/>
      <c r="GJ1" s="1030"/>
      <c r="GK1" s="1030"/>
      <c r="GL1" s="1030"/>
      <c r="GM1" s="1030"/>
      <c r="GN1" s="1030"/>
      <c r="GO1" s="1030"/>
      <c r="GP1" s="1030"/>
      <c r="GQ1" s="1030"/>
      <c r="GR1" s="1030"/>
      <c r="GS1" s="1030"/>
      <c r="GT1" s="1030"/>
      <c r="GU1" s="1030"/>
      <c r="GV1" s="1030"/>
      <c r="GW1" s="1030"/>
      <c r="GX1" s="1030"/>
      <c r="GY1" s="1030"/>
      <c r="GZ1" s="1030"/>
      <c r="HA1" s="1030"/>
      <c r="HB1" s="1030"/>
      <c r="HC1" s="1030"/>
      <c r="HD1" s="1030"/>
      <c r="HE1" s="1030"/>
      <c r="HF1" s="1030"/>
      <c r="HG1" s="1030"/>
      <c r="HH1" s="1030"/>
      <c r="HI1" s="1030"/>
      <c r="HJ1" s="1030"/>
      <c r="HK1" s="1030"/>
      <c r="HL1" s="1030"/>
      <c r="HM1" s="1030"/>
      <c r="HN1" s="1030"/>
      <c r="HO1" s="1030"/>
      <c r="HP1" s="1030"/>
      <c r="HQ1" s="1030"/>
      <c r="HR1" s="1030"/>
      <c r="HS1" s="1030"/>
      <c r="HT1" s="1030"/>
      <c r="HU1" s="1030"/>
      <c r="HV1" s="1030"/>
    </row>
    <row r="2" spans="1:230" ht="15" customHeight="1" x14ac:dyDescent="0.2">
      <c r="A2" s="1056"/>
      <c r="B2" s="1056"/>
      <c r="C2" s="1056"/>
      <c r="D2" s="1056"/>
      <c r="E2" s="1056"/>
      <c r="F2" s="1056"/>
      <c r="G2" s="1056"/>
      <c r="H2" s="1056"/>
      <c r="I2" s="1056"/>
      <c r="J2" s="1056"/>
      <c r="K2" s="1056"/>
      <c r="L2" s="1056"/>
      <c r="M2" s="1056"/>
      <c r="N2" s="1056"/>
      <c r="O2" s="1056"/>
      <c r="P2" s="1056"/>
      <c r="Q2" s="1056"/>
      <c r="R2" s="1056"/>
      <c r="S2" s="1056"/>
      <c r="T2" s="1056"/>
      <c r="U2" s="1056"/>
      <c r="V2" s="1056"/>
      <c r="W2" s="1056"/>
      <c r="X2" s="1056"/>
      <c r="Y2" s="1056"/>
      <c r="Z2" s="1056"/>
      <c r="AA2" s="1056"/>
      <c r="AB2" s="1056"/>
      <c r="AC2" s="1056"/>
      <c r="AD2" s="1056"/>
      <c r="AE2" s="1056"/>
      <c r="AF2" s="1056"/>
      <c r="AG2" s="1056"/>
      <c r="AH2" s="1056"/>
      <c r="AI2" s="1056"/>
      <c r="AJ2" s="1056"/>
      <c r="AK2" s="1056"/>
      <c r="AL2" s="1056"/>
      <c r="AM2" s="1056"/>
      <c r="AN2" s="1056"/>
      <c r="AO2" s="1056"/>
      <c r="AP2" s="1056"/>
      <c r="AQ2" s="1056"/>
      <c r="AR2" s="1056"/>
      <c r="AS2" s="1056"/>
      <c r="AT2" s="1056"/>
      <c r="AU2" s="1056"/>
      <c r="AV2" s="1056"/>
      <c r="AW2" s="1056"/>
      <c r="AX2" s="1056"/>
      <c r="AY2" s="1056"/>
      <c r="AZ2" s="1056"/>
      <c r="BA2" s="1056"/>
      <c r="BB2" s="1056"/>
      <c r="BC2" s="1056"/>
      <c r="BD2" s="1056"/>
      <c r="BE2" s="1056"/>
      <c r="BF2" s="1056"/>
      <c r="BG2" s="1056"/>
      <c r="BH2" s="1056"/>
      <c r="BI2" s="1056"/>
      <c r="BJ2" s="1056"/>
      <c r="BK2" s="1056"/>
      <c r="BL2" s="1056"/>
      <c r="BM2" s="1056"/>
      <c r="BN2" s="1056"/>
      <c r="BO2" s="1056"/>
      <c r="BP2" s="1056"/>
      <c r="BQ2" s="1056"/>
      <c r="BR2" s="1056"/>
      <c r="BS2" s="1056"/>
      <c r="BT2" s="1056"/>
      <c r="BU2" s="1056"/>
      <c r="BV2" s="1056"/>
      <c r="BW2" s="1056"/>
      <c r="BX2" s="1056"/>
      <c r="BY2" s="1056"/>
      <c r="BZ2" s="1056"/>
      <c r="CA2" s="1056"/>
      <c r="CB2" s="1056"/>
      <c r="CC2" s="1056"/>
      <c r="CD2" s="1056"/>
      <c r="CE2" s="1056"/>
      <c r="CF2" s="1056"/>
      <c r="CG2" s="1056"/>
      <c r="CH2" s="1056"/>
      <c r="CI2" s="1056"/>
      <c r="CJ2" s="1056"/>
      <c r="CK2" s="1056"/>
      <c r="CL2" s="1056"/>
      <c r="CM2" s="1056"/>
      <c r="CN2" s="1056"/>
      <c r="CO2" s="1056"/>
      <c r="CP2" s="1056"/>
      <c r="CQ2" s="1056"/>
      <c r="CR2" s="1056"/>
      <c r="CS2" s="1056"/>
      <c r="CT2" s="1056"/>
      <c r="CU2" s="1056"/>
      <c r="CV2" s="1056"/>
      <c r="CW2" s="1056"/>
      <c r="CX2" s="1056"/>
      <c r="CY2" s="1056"/>
      <c r="CZ2" s="1056"/>
      <c r="DA2" s="1056"/>
      <c r="DB2" s="1056"/>
      <c r="DC2" s="1056"/>
      <c r="DD2" s="1056"/>
      <c r="DE2" s="1056"/>
      <c r="DF2" s="1056"/>
      <c r="DG2" s="1056"/>
      <c r="DH2" s="1056"/>
      <c r="DI2" s="1056"/>
      <c r="DJ2" s="1056"/>
      <c r="DK2" s="1056"/>
      <c r="DL2" s="1056"/>
      <c r="DM2" s="1056"/>
      <c r="DN2" s="1056"/>
      <c r="DO2" s="1056"/>
      <c r="DP2" s="1056"/>
      <c r="DQ2" s="1056"/>
      <c r="DR2" s="1056"/>
      <c r="DS2" s="1056"/>
      <c r="DT2" s="1056"/>
      <c r="DU2" s="1056"/>
      <c r="DV2" s="1056"/>
      <c r="DW2" s="1056"/>
      <c r="DX2" s="1056"/>
      <c r="DY2" s="1056"/>
      <c r="DZ2" s="1056"/>
      <c r="EA2" s="1056"/>
      <c r="EB2" s="1056"/>
      <c r="EC2" s="1056"/>
      <c r="ED2" s="1056"/>
      <c r="EE2" s="1056"/>
      <c r="EF2" s="1056"/>
      <c r="EG2" s="1056"/>
      <c r="EH2" s="1056"/>
      <c r="EI2" s="1056"/>
      <c r="EJ2" s="1056"/>
      <c r="EK2" s="1056"/>
      <c r="EL2" s="1056"/>
      <c r="EM2" s="1056"/>
      <c r="EN2" s="1056"/>
      <c r="EO2" s="1056"/>
      <c r="EP2" s="1056"/>
      <c r="EQ2" s="1056"/>
      <c r="ER2" s="1056"/>
      <c r="ES2" s="1056"/>
      <c r="ET2" s="1056"/>
      <c r="EU2" s="1056"/>
      <c r="EV2" s="1056"/>
      <c r="EW2" s="1056"/>
      <c r="EX2" s="1056"/>
      <c r="EY2" s="1056"/>
      <c r="EZ2" s="1056"/>
      <c r="FA2" s="1056"/>
      <c r="FB2" s="1056"/>
      <c r="FC2" s="1056"/>
      <c r="FD2" s="1056"/>
      <c r="FE2" s="1056"/>
      <c r="FF2" s="1056"/>
      <c r="FG2" s="1056"/>
      <c r="FH2" s="1056"/>
      <c r="FI2" s="1056"/>
      <c r="FJ2" s="1056"/>
      <c r="FK2" s="1056"/>
      <c r="FL2" s="1056"/>
      <c r="FM2" s="1056"/>
      <c r="FN2" s="1056"/>
      <c r="FO2" s="1056"/>
      <c r="FP2" s="1056"/>
      <c r="FQ2" s="1056"/>
      <c r="FR2" s="1056"/>
      <c r="FS2" s="1056"/>
      <c r="FT2" s="1056"/>
      <c r="FU2" s="1056"/>
      <c r="FV2" s="1056"/>
      <c r="FW2" s="1056"/>
      <c r="FX2" s="1056"/>
      <c r="FY2" s="1056"/>
      <c r="FZ2" s="1056"/>
      <c r="GA2" s="1056"/>
      <c r="GB2" s="1056"/>
      <c r="GC2" s="1056"/>
      <c r="GD2" s="1056"/>
      <c r="GE2" s="1056"/>
      <c r="GF2" s="1056"/>
      <c r="GG2" s="1030" t="str">
        <f>IF(台帳ｼｰﾄ!C6="","作成年月日：－","作成年月日："&amp;台帳ｼｰﾄ!C6&amp;台帳ｼｰﾄ!D6&amp;台帳ｼｰﾄ!E6)</f>
        <v>作成年月日：－</v>
      </c>
      <c r="GH2" s="1030"/>
      <c r="GI2" s="1030"/>
      <c r="GJ2" s="1030"/>
      <c r="GK2" s="1030"/>
      <c r="GL2" s="1030"/>
      <c r="GM2" s="1030"/>
      <c r="GN2" s="1030"/>
      <c r="GO2" s="1030"/>
      <c r="GP2" s="1030"/>
      <c r="GQ2" s="1030"/>
      <c r="GR2" s="1030"/>
      <c r="GS2" s="1030"/>
      <c r="GT2" s="1030"/>
      <c r="GU2" s="1030"/>
      <c r="GV2" s="1030"/>
      <c r="GW2" s="1030"/>
      <c r="GX2" s="1030"/>
      <c r="GY2" s="1030"/>
      <c r="GZ2" s="1030"/>
      <c r="HA2" s="1030"/>
      <c r="HB2" s="1030"/>
      <c r="HC2" s="1030"/>
      <c r="HD2" s="1030"/>
      <c r="HE2" s="1030"/>
      <c r="HF2" s="1030"/>
      <c r="HG2" s="1030"/>
      <c r="HH2" s="1030"/>
      <c r="HI2" s="1030"/>
      <c r="HJ2" s="1030"/>
      <c r="HK2" s="1030"/>
      <c r="HL2" s="1030"/>
      <c r="HM2" s="1030"/>
      <c r="HN2" s="1030"/>
      <c r="HO2" s="1030"/>
      <c r="HP2" s="1030"/>
      <c r="HQ2" s="1030"/>
      <c r="HR2" s="1030"/>
      <c r="HS2" s="1030"/>
      <c r="HT2" s="1030"/>
      <c r="HU2" s="1030"/>
      <c r="HV2" s="1030"/>
    </row>
    <row r="3" spans="1:230" ht="30" customHeight="1" x14ac:dyDescent="0.2">
      <c r="A3" s="33"/>
      <c r="B3" s="34"/>
      <c r="C3" s="34"/>
      <c r="D3" s="34"/>
      <c r="E3" s="34"/>
      <c r="F3" s="34"/>
      <c r="G3" s="34"/>
      <c r="H3" s="34"/>
      <c r="I3" s="34"/>
      <c r="J3" s="34"/>
      <c r="K3" s="34"/>
      <c r="L3" s="1055" t="s">
        <v>53</v>
      </c>
      <c r="M3" s="1055"/>
      <c r="N3" s="1055"/>
      <c r="O3" s="1055"/>
      <c r="P3" s="1055"/>
      <c r="Q3" s="1055"/>
      <c r="R3" s="1055"/>
      <c r="S3" s="1055"/>
      <c r="T3" s="1055"/>
      <c r="U3" s="1055"/>
      <c r="V3" s="1055"/>
      <c r="W3" s="1055"/>
      <c r="X3" s="1055"/>
      <c r="Y3" s="1055"/>
      <c r="Z3" s="1055"/>
      <c r="AA3" s="1055"/>
      <c r="AB3" s="1055"/>
      <c r="AC3" s="1055"/>
      <c r="AD3" s="1055"/>
      <c r="AE3" s="1055"/>
      <c r="AF3" s="1055"/>
      <c r="AG3" s="1055"/>
      <c r="AH3" s="1055"/>
      <c r="AI3" s="1055"/>
      <c r="AJ3" s="1055"/>
      <c r="AK3" s="1055"/>
      <c r="AL3" s="1055"/>
      <c r="AM3" s="1055"/>
      <c r="AN3" s="1055"/>
      <c r="AO3" s="1055"/>
      <c r="BD3" s="35"/>
      <c r="BE3" s="35"/>
      <c r="BF3" s="35"/>
      <c r="BG3" s="35"/>
      <c r="BH3" s="36"/>
      <c r="BI3" s="36"/>
      <c r="BJ3" s="36"/>
      <c r="BK3" s="36"/>
      <c r="BL3" s="36"/>
      <c r="BM3" s="36"/>
      <c r="BN3" s="36"/>
      <c r="BO3" s="36"/>
      <c r="BP3" s="36"/>
      <c r="BQ3" s="36"/>
      <c r="BR3" s="36"/>
      <c r="BS3" s="36"/>
      <c r="BT3" s="36"/>
      <c r="BU3" s="36"/>
      <c r="BV3" s="36"/>
      <c r="BW3" s="36"/>
      <c r="BX3" s="36"/>
      <c r="BY3" s="37"/>
      <c r="BZ3" s="37"/>
      <c r="CA3" s="37"/>
      <c r="CB3" s="37"/>
      <c r="CC3" s="37"/>
      <c r="CD3" s="37"/>
      <c r="CE3" s="37"/>
      <c r="CF3" s="37"/>
      <c r="CG3" s="37"/>
      <c r="CH3" s="37"/>
      <c r="CI3" s="37"/>
      <c r="CJ3" s="37"/>
      <c r="CK3" s="37"/>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8"/>
      <c r="DX3" s="38"/>
      <c r="DY3" s="38"/>
      <c r="DZ3" s="1055" t="s">
        <v>54</v>
      </c>
      <c r="EA3" s="1055"/>
      <c r="EB3" s="1055"/>
      <c r="EC3" s="1055"/>
      <c r="ED3" s="1055"/>
      <c r="EE3" s="1055"/>
      <c r="EF3" s="1055"/>
      <c r="EG3" s="1055"/>
      <c r="EH3" s="1055"/>
      <c r="EI3" s="1055"/>
      <c r="EJ3" s="1055"/>
      <c r="EK3" s="1055"/>
      <c r="EL3" s="1055"/>
      <c r="EM3" s="1055"/>
      <c r="EN3" s="1055"/>
      <c r="EO3" s="1055"/>
      <c r="EP3" s="1055"/>
      <c r="EQ3" s="1055"/>
      <c r="ER3" s="1055"/>
      <c r="ES3" s="1055"/>
      <c r="ET3" s="1055"/>
      <c r="EU3" s="1055"/>
      <c r="EV3" s="1055"/>
      <c r="EW3" s="1055"/>
      <c r="EX3" s="1055"/>
      <c r="EY3" s="1055"/>
      <c r="EZ3" s="1055"/>
      <c r="FA3" s="1055"/>
      <c r="FB3" s="1055"/>
      <c r="FC3" s="1055"/>
      <c r="FG3" s="34"/>
      <c r="FH3" s="34"/>
      <c r="FI3" s="34"/>
      <c r="FJ3" s="34"/>
      <c r="FK3" s="34"/>
      <c r="FL3" s="34"/>
      <c r="FM3" s="34"/>
      <c r="FN3" s="34"/>
      <c r="FO3" s="34"/>
      <c r="FP3" s="39"/>
      <c r="FQ3" s="39"/>
      <c r="FR3" s="39"/>
      <c r="FS3" s="39"/>
      <c r="FT3" s="39"/>
      <c r="FU3" s="39"/>
      <c r="FV3" s="39"/>
      <c r="FW3" s="39"/>
      <c r="FX3" s="39"/>
      <c r="FY3" s="39"/>
      <c r="FZ3" s="39"/>
      <c r="GA3" s="39"/>
      <c r="GB3" s="39"/>
      <c r="GC3" s="39"/>
      <c r="GD3" s="39"/>
      <c r="GE3" s="39"/>
      <c r="GF3" s="39"/>
      <c r="GG3" s="40"/>
      <c r="GH3" s="40"/>
      <c r="GI3" s="40"/>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2"/>
    </row>
    <row r="4" spans="1:230" ht="30" customHeight="1" x14ac:dyDescent="0.2">
      <c r="A4" s="43"/>
      <c r="HV4" s="44"/>
    </row>
    <row r="5" spans="1:230" ht="30" customHeight="1" x14ac:dyDescent="0.2">
      <c r="A5" s="43"/>
      <c r="HV5" s="44"/>
    </row>
    <row r="6" spans="1:230" ht="30" customHeight="1" x14ac:dyDescent="0.2">
      <c r="A6" s="43"/>
      <c r="HV6" s="44"/>
    </row>
    <row r="7" spans="1:230" ht="30" customHeight="1" x14ac:dyDescent="0.2">
      <c r="A7" s="43"/>
      <c r="HV7" s="44"/>
    </row>
    <row r="8" spans="1:230" ht="30" customHeight="1" x14ac:dyDescent="0.2">
      <c r="A8" s="43"/>
      <c r="HV8" s="44"/>
    </row>
    <row r="9" spans="1:230" ht="30" customHeight="1" x14ac:dyDescent="0.2">
      <c r="A9" s="43"/>
      <c r="HV9" s="44"/>
    </row>
    <row r="10" spans="1:230" ht="30" customHeight="1" x14ac:dyDescent="0.2">
      <c r="A10" s="43"/>
      <c r="HV10" s="44"/>
    </row>
    <row r="11" spans="1:230" ht="30" customHeight="1" x14ac:dyDescent="0.2">
      <c r="A11" s="43"/>
      <c r="HV11" s="44"/>
    </row>
    <row r="12" spans="1:230" ht="30" customHeight="1" x14ac:dyDescent="0.2">
      <c r="A12" s="43"/>
      <c r="HV12" s="44"/>
    </row>
    <row r="13" spans="1:230" ht="30" customHeight="1" x14ac:dyDescent="0.2">
      <c r="A13" s="43"/>
      <c r="HV13" s="44"/>
    </row>
    <row r="14" spans="1:230" ht="30" customHeight="1" x14ac:dyDescent="0.2">
      <c r="A14" s="43"/>
      <c r="HV14" s="44"/>
    </row>
    <row r="15" spans="1:230" ht="30" customHeight="1" x14ac:dyDescent="0.2">
      <c r="A15" s="43"/>
      <c r="HV15" s="44"/>
    </row>
    <row r="16" spans="1:230" ht="30" customHeight="1" x14ac:dyDescent="0.2">
      <c r="A16" s="45"/>
      <c r="B16" s="46"/>
      <c r="C16" s="46"/>
      <c r="D16" s="46"/>
      <c r="E16" s="46"/>
      <c r="F16" s="46"/>
      <c r="G16" s="46"/>
      <c r="H16" s="46"/>
      <c r="I16" s="46"/>
      <c r="J16" s="46"/>
      <c r="K16" s="46"/>
      <c r="L16" s="46"/>
      <c r="M16" s="46"/>
      <c r="N16" s="46"/>
      <c r="O16" s="46"/>
      <c r="P16" s="46"/>
      <c r="Q16" s="46"/>
      <c r="R16" s="46"/>
      <c r="S16" s="46"/>
      <c r="T16" s="46"/>
      <c r="U16" s="39"/>
      <c r="V16" s="39"/>
      <c r="W16" s="39"/>
      <c r="X16" s="39"/>
      <c r="Y16" s="39"/>
      <c r="Z16" s="39"/>
      <c r="AA16" s="39"/>
      <c r="AB16" s="39"/>
      <c r="AC16" s="39"/>
      <c r="AD16" s="39"/>
      <c r="AE16" s="39"/>
      <c r="AF16" s="39"/>
      <c r="AG16" s="39"/>
      <c r="AH16" s="39"/>
      <c r="AI16" s="39"/>
      <c r="AJ16" s="39"/>
      <c r="AK16" s="39"/>
      <c r="AL16" s="39"/>
      <c r="AM16" s="39"/>
      <c r="AN16" s="39"/>
      <c r="BY16" s="46"/>
      <c r="BZ16" s="46"/>
      <c r="CA16" s="46"/>
      <c r="CB16" s="46"/>
      <c r="CC16" s="46"/>
      <c r="CD16" s="46"/>
      <c r="CE16" s="46"/>
      <c r="CF16" s="46"/>
      <c r="CG16" s="46"/>
      <c r="CH16" s="46"/>
      <c r="CI16" s="46"/>
      <c r="CJ16" s="46"/>
      <c r="CK16" s="46"/>
      <c r="CL16" s="46"/>
      <c r="CM16" s="46"/>
      <c r="CN16" s="46"/>
      <c r="CO16" s="46"/>
      <c r="CP16" s="46"/>
      <c r="CQ16" s="46"/>
      <c r="CR16" s="46"/>
      <c r="CS16" s="39"/>
      <c r="CT16" s="39"/>
      <c r="CU16" s="39"/>
      <c r="CV16" s="39"/>
      <c r="CW16" s="39"/>
      <c r="CX16" s="39"/>
      <c r="CY16" s="39"/>
      <c r="CZ16" s="39"/>
      <c r="DA16" s="39"/>
      <c r="DB16" s="39"/>
      <c r="DC16" s="39"/>
      <c r="DD16" s="39"/>
      <c r="DE16" s="39"/>
      <c r="DF16" s="39"/>
      <c r="DG16" s="39"/>
      <c r="DH16" s="39"/>
      <c r="DI16" s="39"/>
      <c r="DJ16" s="39"/>
      <c r="DK16" s="39"/>
      <c r="DL16" s="39"/>
      <c r="DM16" s="47"/>
      <c r="DN16" s="47"/>
      <c r="DO16" s="47"/>
      <c r="DP16" s="47"/>
      <c r="DQ16" s="47"/>
      <c r="DR16" s="47"/>
      <c r="DS16" s="47"/>
      <c r="DT16" s="47"/>
      <c r="DU16" s="47"/>
      <c r="DV16" s="47"/>
      <c r="DW16" s="47"/>
      <c r="DX16" s="47"/>
      <c r="DY16" s="47"/>
      <c r="DZ16" s="47"/>
      <c r="EA16" s="47"/>
      <c r="EB16" s="47"/>
      <c r="EC16" s="47"/>
      <c r="ED16" s="47"/>
      <c r="EE16" s="47"/>
      <c r="EF16" s="47"/>
      <c r="EG16" s="47"/>
      <c r="EH16" s="47"/>
      <c r="EI16" s="47"/>
      <c r="EJ16" s="47"/>
      <c r="EK16" s="47"/>
      <c r="EL16" s="47"/>
      <c r="EM16" s="47"/>
      <c r="EN16" s="47"/>
      <c r="EO16" s="47"/>
      <c r="EP16" s="47"/>
      <c r="EQ16" s="47"/>
      <c r="ER16" s="47"/>
      <c r="ES16" s="47"/>
      <c r="ET16" s="47"/>
      <c r="EU16" s="47"/>
      <c r="EV16" s="46"/>
      <c r="EW16" s="46"/>
      <c r="EX16" s="46"/>
      <c r="EY16" s="46"/>
      <c r="EZ16" s="46"/>
      <c r="FA16" s="46"/>
      <c r="FB16" s="46"/>
      <c r="FC16" s="46"/>
      <c r="FD16" s="46"/>
      <c r="FE16" s="46"/>
      <c r="FF16" s="46"/>
      <c r="FG16" s="46"/>
      <c r="FH16" s="46"/>
      <c r="FI16" s="46"/>
      <c r="FJ16" s="46"/>
      <c r="FK16" s="46"/>
      <c r="FL16" s="46"/>
      <c r="FM16" s="46"/>
      <c r="FN16" s="46"/>
      <c r="FO16" s="46"/>
      <c r="FP16" s="39"/>
      <c r="FQ16" s="39"/>
      <c r="FR16" s="39"/>
      <c r="FS16" s="39"/>
      <c r="FT16" s="39"/>
      <c r="FU16" s="39"/>
      <c r="FV16" s="39"/>
      <c r="FW16" s="39"/>
      <c r="FX16" s="39"/>
      <c r="FY16" s="39"/>
      <c r="FZ16" s="39"/>
      <c r="GA16" s="39"/>
      <c r="GB16" s="39"/>
      <c r="GC16" s="39"/>
      <c r="GD16" s="39"/>
      <c r="GE16" s="39"/>
      <c r="GF16" s="39"/>
      <c r="GG16" s="39"/>
      <c r="GH16" s="39"/>
      <c r="GI16" s="39"/>
      <c r="HV16" s="44"/>
    </row>
    <row r="17" spans="1:230" ht="30" customHeight="1" x14ac:dyDescent="0.2">
      <c r="A17" s="48"/>
      <c r="B17" s="49"/>
      <c r="C17" s="49"/>
      <c r="D17" s="49"/>
      <c r="E17" s="49"/>
      <c r="F17" s="49"/>
      <c r="G17" s="49"/>
      <c r="H17" s="49"/>
      <c r="I17" s="49"/>
      <c r="J17" s="49"/>
      <c r="K17" s="49"/>
      <c r="L17" s="49"/>
      <c r="M17" s="49"/>
      <c r="N17" s="49"/>
      <c r="O17" s="49"/>
      <c r="P17" s="49"/>
      <c r="Q17" s="49"/>
      <c r="R17" s="49"/>
      <c r="S17" s="49"/>
      <c r="T17" s="49"/>
      <c r="HV17" s="44"/>
    </row>
    <row r="18" spans="1:230" ht="30" customHeight="1" x14ac:dyDescent="0.2">
      <c r="A18" s="50"/>
      <c r="B18" s="51"/>
      <c r="C18" s="51"/>
      <c r="D18" s="51"/>
      <c r="E18" s="51"/>
      <c r="F18" s="49"/>
      <c r="G18" s="49"/>
      <c r="H18" s="49"/>
      <c r="I18" s="49"/>
      <c r="J18" s="49"/>
      <c r="K18" s="49"/>
      <c r="L18" s="49"/>
      <c r="M18" s="49"/>
      <c r="N18" s="49"/>
      <c r="O18" s="49"/>
      <c r="P18" s="49"/>
      <c r="Q18" s="49"/>
      <c r="R18" s="49"/>
      <c r="S18" s="49"/>
      <c r="T18" s="49"/>
      <c r="HV18" s="44"/>
    </row>
    <row r="19" spans="1:230" ht="30" customHeight="1" x14ac:dyDescent="0.2">
      <c r="A19" s="50"/>
      <c r="B19" s="51"/>
      <c r="C19" s="51"/>
      <c r="D19" s="51"/>
      <c r="E19" s="51"/>
      <c r="F19" s="52"/>
      <c r="G19" s="52"/>
      <c r="H19" s="52"/>
      <c r="I19" s="52"/>
      <c r="J19" s="52"/>
      <c r="K19" s="52"/>
      <c r="L19" s="52"/>
      <c r="M19" s="52"/>
      <c r="N19" s="52"/>
      <c r="O19" s="52"/>
      <c r="P19" s="52"/>
      <c r="Q19" s="52"/>
      <c r="R19" s="52"/>
      <c r="S19" s="52"/>
      <c r="T19" s="52"/>
      <c r="HV19" s="44"/>
    </row>
    <row r="20" spans="1:230" ht="30" customHeight="1" x14ac:dyDescent="0.2">
      <c r="A20" s="53"/>
      <c r="B20" s="54"/>
      <c r="C20" s="54"/>
      <c r="D20" s="54"/>
      <c r="E20" s="54"/>
      <c r="F20" s="54"/>
      <c r="G20" s="54"/>
      <c r="H20" s="54"/>
      <c r="I20" s="54"/>
      <c r="J20" s="54"/>
      <c r="K20" s="54"/>
      <c r="L20" s="54"/>
      <c r="M20" s="54"/>
      <c r="N20" s="54"/>
      <c r="O20" s="54"/>
      <c r="P20" s="54"/>
      <c r="Q20" s="54"/>
      <c r="R20" s="54"/>
      <c r="S20" s="54"/>
      <c r="T20" s="54"/>
      <c r="HV20" s="44"/>
    </row>
    <row r="21" spans="1:230" ht="30" customHeight="1" x14ac:dyDescent="0.2">
      <c r="A21" s="55"/>
      <c r="B21" s="56"/>
      <c r="C21" s="56"/>
      <c r="D21" s="56"/>
      <c r="E21" s="56"/>
      <c r="F21" s="56"/>
      <c r="G21" s="56"/>
      <c r="H21" s="56"/>
      <c r="I21" s="56"/>
      <c r="J21" s="56"/>
      <c r="K21" s="56"/>
      <c r="L21" s="56"/>
      <c r="M21" s="56"/>
      <c r="N21" s="56"/>
      <c r="O21" s="56"/>
      <c r="P21" s="56"/>
      <c r="Q21" s="56"/>
      <c r="R21" s="56"/>
      <c r="S21" s="56"/>
      <c r="T21" s="56"/>
      <c r="HV21" s="44"/>
    </row>
    <row r="22" spans="1:230" ht="30" customHeight="1" x14ac:dyDescent="0.2">
      <c r="A22" s="55"/>
      <c r="B22" s="56"/>
      <c r="C22" s="56"/>
      <c r="D22" s="56"/>
      <c r="E22" s="56"/>
      <c r="F22" s="56"/>
      <c r="G22" s="56"/>
      <c r="H22" s="56"/>
      <c r="I22" s="56"/>
      <c r="J22" s="56"/>
      <c r="K22" s="56"/>
      <c r="L22" s="56"/>
      <c r="M22" s="56"/>
      <c r="N22" s="56"/>
      <c r="O22" s="56"/>
      <c r="P22" s="56"/>
      <c r="Q22" s="56"/>
      <c r="R22" s="56"/>
      <c r="S22" s="56"/>
      <c r="T22" s="56"/>
      <c r="HV22" s="44"/>
    </row>
    <row r="23" spans="1:230" ht="30" customHeight="1" x14ac:dyDescent="0.2">
      <c r="A23" s="53"/>
      <c r="B23" s="54"/>
      <c r="C23" s="54"/>
      <c r="D23" s="54"/>
      <c r="E23" s="54"/>
      <c r="F23" s="54"/>
      <c r="G23" s="54"/>
      <c r="H23" s="54"/>
      <c r="I23" s="54"/>
      <c r="J23" s="54"/>
      <c r="K23" s="54"/>
      <c r="L23" s="54"/>
      <c r="M23" s="54"/>
      <c r="N23" s="54"/>
      <c r="O23" s="54"/>
      <c r="P23" s="54"/>
      <c r="Q23" s="54"/>
      <c r="R23" s="54"/>
      <c r="S23" s="54"/>
      <c r="T23" s="54"/>
      <c r="HV23" s="44"/>
    </row>
    <row r="24" spans="1:230" ht="30" customHeight="1" x14ac:dyDescent="0.2">
      <c r="A24" s="48"/>
      <c r="B24" s="49"/>
      <c r="C24" s="49"/>
      <c r="D24" s="49"/>
      <c r="E24" s="49"/>
      <c r="F24" s="49"/>
      <c r="G24" s="49"/>
      <c r="H24" s="49"/>
      <c r="I24" s="49"/>
      <c r="J24" s="49"/>
      <c r="K24" s="49"/>
      <c r="L24" s="49"/>
      <c r="M24" s="49"/>
      <c r="N24" s="49"/>
      <c r="O24" s="49"/>
      <c r="P24" s="49"/>
      <c r="Q24" s="49"/>
      <c r="R24" s="49"/>
      <c r="S24" s="49"/>
      <c r="T24" s="49"/>
      <c r="HV24" s="44"/>
    </row>
    <row r="25" spans="1:230" ht="30" customHeight="1" x14ac:dyDescent="0.2">
      <c r="A25" s="48"/>
      <c r="B25" s="49"/>
      <c r="C25" s="49"/>
      <c r="D25" s="49"/>
      <c r="E25" s="49"/>
      <c r="F25" s="49"/>
      <c r="G25" s="49"/>
      <c r="H25" s="49"/>
      <c r="I25" s="49"/>
      <c r="J25" s="49"/>
      <c r="K25" s="49"/>
      <c r="L25" s="49"/>
      <c r="M25" s="49"/>
      <c r="N25" s="49"/>
      <c r="O25" s="49"/>
      <c r="P25" s="49"/>
      <c r="HV25" s="44"/>
    </row>
    <row r="26" spans="1:230" ht="30" customHeight="1" x14ac:dyDescent="0.2">
      <c r="A26" s="48"/>
      <c r="B26" s="49"/>
      <c r="C26" s="49"/>
      <c r="D26" s="49"/>
      <c r="E26" s="49"/>
      <c r="F26" s="49"/>
      <c r="G26" s="49"/>
      <c r="H26" s="49"/>
      <c r="I26" s="49"/>
      <c r="J26" s="49"/>
      <c r="K26" s="49"/>
      <c r="L26" s="49"/>
      <c r="M26" s="49"/>
      <c r="N26" s="49"/>
      <c r="O26" s="49"/>
      <c r="P26" s="49"/>
      <c r="Q26" s="49"/>
      <c r="R26" s="49"/>
      <c r="S26" s="49"/>
      <c r="T26" s="49"/>
      <c r="HV26" s="44"/>
    </row>
    <row r="27" spans="1:230" ht="30" customHeight="1" x14ac:dyDescent="0.2">
      <c r="A27" s="57"/>
      <c r="B27" s="58"/>
      <c r="C27" s="58"/>
      <c r="D27" s="58"/>
      <c r="E27" s="58"/>
      <c r="F27" s="58"/>
      <c r="G27" s="58"/>
      <c r="H27" s="58"/>
      <c r="I27" s="58"/>
      <c r="J27" s="58"/>
      <c r="K27" s="58"/>
      <c r="L27" s="58"/>
      <c r="M27" s="58"/>
      <c r="N27" s="58"/>
      <c r="O27" s="58"/>
      <c r="P27" s="58"/>
      <c r="Q27" s="58"/>
      <c r="R27" s="58"/>
      <c r="S27" s="58"/>
      <c r="T27" s="58"/>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60"/>
    </row>
    <row r="28" spans="1:230" ht="30" customHeight="1" x14ac:dyDescent="0.2">
      <c r="A28" s="33"/>
      <c r="B28" s="34"/>
      <c r="C28" s="34"/>
      <c r="D28" s="34"/>
      <c r="E28" s="34"/>
      <c r="F28" s="34"/>
      <c r="G28" s="34"/>
      <c r="H28" s="34"/>
      <c r="I28" s="34"/>
      <c r="J28" s="34"/>
      <c r="K28" s="34"/>
      <c r="L28" s="1055" t="s">
        <v>53</v>
      </c>
      <c r="M28" s="1055"/>
      <c r="N28" s="1055"/>
      <c r="O28" s="1055"/>
      <c r="P28" s="1055"/>
      <c r="Q28" s="1055"/>
      <c r="R28" s="1055"/>
      <c r="S28" s="1055"/>
      <c r="T28" s="1055"/>
      <c r="U28" s="1055"/>
      <c r="V28" s="1055"/>
      <c r="W28" s="1055"/>
      <c r="X28" s="1055"/>
      <c r="Y28" s="1055"/>
      <c r="Z28" s="1055"/>
      <c r="AA28" s="1055"/>
      <c r="AB28" s="1055"/>
      <c r="AC28" s="1055"/>
      <c r="AD28" s="1055"/>
      <c r="AE28" s="1055"/>
      <c r="AF28" s="1055"/>
      <c r="AG28" s="1055"/>
      <c r="AH28" s="1055"/>
      <c r="AI28" s="1055"/>
      <c r="AJ28" s="1055"/>
      <c r="AK28" s="1055"/>
      <c r="AL28" s="1055"/>
      <c r="AM28" s="1055"/>
      <c r="AN28" s="1055"/>
      <c r="AO28" s="1055"/>
      <c r="BD28" s="35"/>
      <c r="BE28" s="35"/>
      <c r="BF28" s="35"/>
      <c r="BG28" s="35"/>
      <c r="BH28" s="36"/>
      <c r="BI28" s="36"/>
      <c r="BJ28" s="36"/>
      <c r="BK28" s="36"/>
      <c r="BL28" s="36"/>
      <c r="BM28" s="36"/>
      <c r="BN28" s="36"/>
      <c r="BO28" s="36"/>
      <c r="BP28" s="36"/>
      <c r="BQ28" s="36"/>
      <c r="BR28" s="36"/>
      <c r="BS28" s="36"/>
      <c r="BT28" s="36"/>
      <c r="BU28" s="36"/>
      <c r="BV28" s="36"/>
      <c r="BW28" s="36"/>
      <c r="BX28" s="36"/>
      <c r="BY28" s="37"/>
      <c r="BZ28" s="37"/>
      <c r="CA28" s="37"/>
      <c r="CB28" s="37"/>
      <c r="CC28" s="37"/>
      <c r="CD28" s="37"/>
      <c r="CE28" s="37"/>
      <c r="CF28" s="37"/>
      <c r="CG28" s="37"/>
      <c r="CH28" s="37"/>
      <c r="CI28" s="37"/>
      <c r="CJ28" s="37"/>
      <c r="CK28" s="37"/>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8"/>
      <c r="DX28" s="38"/>
      <c r="DY28" s="38"/>
      <c r="DZ28" s="1055" t="s">
        <v>54</v>
      </c>
      <c r="EA28" s="1055"/>
      <c r="EB28" s="1055"/>
      <c r="EC28" s="1055"/>
      <c r="ED28" s="1055"/>
      <c r="EE28" s="1055"/>
      <c r="EF28" s="1055"/>
      <c r="EG28" s="1055"/>
      <c r="EH28" s="1055"/>
      <c r="EI28" s="1055"/>
      <c r="EJ28" s="1055"/>
      <c r="EK28" s="1055"/>
      <c r="EL28" s="1055"/>
      <c r="EM28" s="1055"/>
      <c r="EN28" s="1055"/>
      <c r="EO28" s="1055"/>
      <c r="EP28" s="1055"/>
      <c r="EQ28" s="1055"/>
      <c r="ER28" s="1055"/>
      <c r="ES28" s="1055"/>
      <c r="ET28" s="1055"/>
      <c r="EU28" s="1055"/>
      <c r="EV28" s="1055"/>
      <c r="EW28" s="1055"/>
      <c r="EX28" s="1055"/>
      <c r="EY28" s="1055"/>
      <c r="EZ28" s="1055"/>
      <c r="FA28" s="1055"/>
      <c r="FB28" s="1055"/>
      <c r="FC28" s="1055"/>
      <c r="FG28" s="34"/>
      <c r="FH28" s="34"/>
      <c r="FI28" s="34"/>
      <c r="FJ28" s="34"/>
      <c r="FK28" s="34"/>
      <c r="FL28" s="34"/>
      <c r="FM28" s="34"/>
      <c r="FN28" s="34"/>
      <c r="FO28" s="34"/>
      <c r="FP28" s="39"/>
      <c r="FQ28" s="39"/>
      <c r="FR28" s="39"/>
      <c r="FS28" s="39"/>
      <c r="FT28" s="39"/>
      <c r="FU28" s="39"/>
      <c r="FV28" s="39"/>
      <c r="FW28" s="39"/>
      <c r="FX28" s="39"/>
      <c r="FY28" s="39"/>
      <c r="FZ28" s="39"/>
      <c r="GA28" s="39"/>
      <c r="GB28" s="39"/>
      <c r="GC28" s="39"/>
      <c r="GD28" s="39"/>
      <c r="GE28" s="39"/>
      <c r="GF28" s="39"/>
      <c r="GG28" s="40"/>
      <c r="GH28" s="40"/>
      <c r="GI28" s="40"/>
      <c r="GJ28" s="41"/>
      <c r="GK28" s="41"/>
      <c r="GL28" s="41"/>
      <c r="GM28" s="41"/>
      <c r="GN28" s="41"/>
      <c r="GO28" s="41"/>
      <c r="GP28" s="41"/>
      <c r="GQ28" s="41"/>
      <c r="GR28" s="41"/>
      <c r="GS28" s="41"/>
      <c r="GT28" s="41"/>
      <c r="GU28" s="41"/>
      <c r="GV28" s="41"/>
      <c r="GW28" s="41"/>
      <c r="GX28" s="41"/>
      <c r="GY28" s="41"/>
      <c r="GZ28" s="41"/>
      <c r="HA28" s="41"/>
      <c r="HB28" s="41"/>
      <c r="HC28" s="41"/>
      <c r="HD28" s="41"/>
      <c r="HE28" s="41"/>
      <c r="HF28" s="41"/>
      <c r="HG28" s="41"/>
      <c r="HH28" s="41"/>
      <c r="HI28" s="41"/>
      <c r="HJ28" s="41"/>
      <c r="HK28" s="41"/>
      <c r="HL28" s="41"/>
      <c r="HM28" s="41"/>
      <c r="HN28" s="41"/>
      <c r="HO28" s="41"/>
      <c r="HP28" s="41"/>
      <c r="HQ28" s="41"/>
      <c r="HR28" s="41"/>
      <c r="HS28" s="41"/>
      <c r="HT28" s="41"/>
      <c r="HU28" s="41"/>
      <c r="HV28" s="42"/>
    </row>
    <row r="29" spans="1:230" ht="27" customHeight="1" x14ac:dyDescent="0.2">
      <c r="A29" s="43"/>
      <c r="HV29" s="44"/>
    </row>
    <row r="30" spans="1:230" ht="27" customHeight="1" x14ac:dyDescent="0.2">
      <c r="A30" s="43"/>
      <c r="HV30" s="44"/>
    </row>
    <row r="31" spans="1:230" ht="27" customHeight="1" x14ac:dyDescent="0.2">
      <c r="A31" s="43"/>
      <c r="HV31" s="44"/>
    </row>
    <row r="32" spans="1:230" ht="27" customHeight="1" x14ac:dyDescent="0.2">
      <c r="A32" s="43"/>
      <c r="HV32" s="44"/>
    </row>
    <row r="33" spans="1:230" ht="27" customHeight="1" x14ac:dyDescent="0.2">
      <c r="A33" s="43"/>
      <c r="HV33" s="44"/>
    </row>
    <row r="34" spans="1:230" ht="27" customHeight="1" x14ac:dyDescent="0.2">
      <c r="A34" s="43"/>
      <c r="HV34" s="44"/>
    </row>
    <row r="35" spans="1:230" ht="27" customHeight="1" x14ac:dyDescent="0.2">
      <c r="A35" s="43"/>
      <c r="HV35" s="44"/>
    </row>
    <row r="36" spans="1:230" ht="27" customHeight="1" x14ac:dyDescent="0.2">
      <c r="A36" s="43"/>
      <c r="HV36" s="44"/>
    </row>
    <row r="37" spans="1:230" ht="27" customHeight="1" x14ac:dyDescent="0.2">
      <c r="A37" s="43"/>
      <c r="HV37" s="44"/>
    </row>
    <row r="38" spans="1:230" ht="27" customHeight="1" x14ac:dyDescent="0.2">
      <c r="A38" s="43"/>
      <c r="HV38" s="44"/>
    </row>
    <row r="39" spans="1:230" ht="27" customHeight="1" x14ac:dyDescent="0.2">
      <c r="A39" s="43"/>
      <c r="HV39" s="44"/>
    </row>
    <row r="40" spans="1:230" ht="27" customHeight="1" x14ac:dyDescent="0.2">
      <c r="A40" s="43"/>
      <c r="HV40" s="44"/>
    </row>
    <row r="41" spans="1:230" ht="27" customHeight="1" x14ac:dyDescent="0.2">
      <c r="A41" s="45"/>
      <c r="B41" s="46"/>
      <c r="C41" s="46"/>
      <c r="D41" s="46"/>
      <c r="E41" s="46"/>
      <c r="F41" s="46"/>
      <c r="G41" s="46"/>
      <c r="H41" s="46"/>
      <c r="I41" s="46"/>
      <c r="J41" s="46"/>
      <c r="K41" s="46"/>
      <c r="L41" s="46"/>
      <c r="M41" s="46"/>
      <c r="N41" s="46"/>
      <c r="O41" s="46"/>
      <c r="P41" s="46"/>
      <c r="Q41" s="46"/>
      <c r="R41" s="46"/>
      <c r="S41" s="46"/>
      <c r="T41" s="46"/>
      <c r="U41" s="39"/>
      <c r="V41" s="39"/>
      <c r="W41" s="39"/>
      <c r="X41" s="39"/>
      <c r="Y41" s="39"/>
      <c r="Z41" s="39"/>
      <c r="AA41" s="39"/>
      <c r="AB41" s="39"/>
      <c r="AC41" s="39"/>
      <c r="AD41" s="39"/>
      <c r="AE41" s="39"/>
      <c r="AF41" s="39"/>
      <c r="AG41" s="39"/>
      <c r="AH41" s="39"/>
      <c r="AI41" s="39"/>
      <c r="AJ41" s="39"/>
      <c r="AK41" s="39"/>
      <c r="AL41" s="39"/>
      <c r="AM41" s="39"/>
      <c r="AN41" s="39"/>
      <c r="BY41" s="46"/>
      <c r="BZ41" s="46"/>
      <c r="CA41" s="46"/>
      <c r="CB41" s="46"/>
      <c r="CC41" s="46"/>
      <c r="CD41" s="46"/>
      <c r="CE41" s="46"/>
      <c r="CF41" s="46"/>
      <c r="CG41" s="46"/>
      <c r="CH41" s="46"/>
      <c r="CI41" s="46"/>
      <c r="CJ41" s="46"/>
      <c r="CK41" s="46"/>
      <c r="CL41" s="46"/>
      <c r="CM41" s="46"/>
      <c r="CN41" s="46"/>
      <c r="CO41" s="46"/>
      <c r="CP41" s="46"/>
      <c r="CQ41" s="46"/>
      <c r="CR41" s="46"/>
      <c r="CS41" s="39"/>
      <c r="CT41" s="39"/>
      <c r="CU41" s="39"/>
      <c r="CV41" s="39"/>
      <c r="CW41" s="39"/>
      <c r="CX41" s="39"/>
      <c r="CY41" s="39"/>
      <c r="CZ41" s="39"/>
      <c r="DA41" s="39"/>
      <c r="DB41" s="39"/>
      <c r="DC41" s="39"/>
      <c r="DD41" s="39"/>
      <c r="DE41" s="39"/>
      <c r="DF41" s="39"/>
      <c r="DG41" s="39"/>
      <c r="DH41" s="39"/>
      <c r="DI41" s="39"/>
      <c r="DJ41" s="39"/>
      <c r="DK41" s="39"/>
      <c r="DL41" s="39"/>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6"/>
      <c r="EW41" s="46"/>
      <c r="EX41" s="46"/>
      <c r="EY41" s="46"/>
      <c r="EZ41" s="46"/>
      <c r="FA41" s="46"/>
      <c r="FB41" s="46"/>
      <c r="FC41" s="46"/>
      <c r="FD41" s="46"/>
      <c r="FE41" s="46"/>
      <c r="FF41" s="46"/>
      <c r="FG41" s="46"/>
      <c r="FH41" s="46"/>
      <c r="FI41" s="46"/>
      <c r="FJ41" s="46"/>
      <c r="FK41" s="46"/>
      <c r="FL41" s="46"/>
      <c r="FM41" s="46"/>
      <c r="FN41" s="46"/>
      <c r="FO41" s="46"/>
      <c r="FP41" s="39"/>
      <c r="FQ41" s="39"/>
      <c r="FR41" s="39"/>
      <c r="FS41" s="39"/>
      <c r="FT41" s="39"/>
      <c r="FU41" s="39"/>
      <c r="FV41" s="39"/>
      <c r="FW41" s="39"/>
      <c r="FX41" s="39"/>
      <c r="FY41" s="39"/>
      <c r="FZ41" s="39"/>
      <c r="GA41" s="39"/>
      <c r="GB41" s="39"/>
      <c r="GC41" s="39"/>
      <c r="GD41" s="39"/>
      <c r="GE41" s="39"/>
      <c r="GF41" s="39"/>
      <c r="GG41" s="39"/>
      <c r="GH41" s="39"/>
      <c r="GI41" s="39"/>
      <c r="HV41" s="44"/>
    </row>
    <row r="42" spans="1:230" ht="27" customHeight="1" x14ac:dyDescent="0.2">
      <c r="A42" s="48"/>
      <c r="B42" s="49"/>
      <c r="C42" s="49"/>
      <c r="D42" s="49"/>
      <c r="E42" s="49"/>
      <c r="F42" s="49"/>
      <c r="G42" s="49"/>
      <c r="H42" s="49"/>
      <c r="I42" s="49"/>
      <c r="J42" s="49"/>
      <c r="K42" s="49"/>
      <c r="L42" s="49"/>
      <c r="M42" s="49"/>
      <c r="N42" s="49"/>
      <c r="O42" s="49"/>
      <c r="P42" s="49"/>
      <c r="Q42" s="49"/>
      <c r="R42" s="49"/>
      <c r="S42" s="49"/>
      <c r="T42" s="49"/>
      <c r="HV42" s="44"/>
    </row>
    <row r="43" spans="1:230" ht="27" customHeight="1" x14ac:dyDescent="0.2">
      <c r="A43" s="50"/>
      <c r="B43" s="51"/>
      <c r="C43" s="51"/>
      <c r="D43" s="51"/>
      <c r="E43" s="51"/>
      <c r="F43" s="49"/>
      <c r="G43" s="49"/>
      <c r="H43" s="49"/>
      <c r="I43" s="49"/>
      <c r="J43" s="49"/>
      <c r="K43" s="49"/>
      <c r="L43" s="49"/>
      <c r="M43" s="49"/>
      <c r="N43" s="49"/>
      <c r="O43" s="49"/>
      <c r="P43" s="49"/>
      <c r="Q43" s="49"/>
      <c r="R43" s="49"/>
      <c r="S43" s="49"/>
      <c r="T43" s="49"/>
      <c r="HV43" s="44"/>
    </row>
    <row r="44" spans="1:230" ht="27" customHeight="1" x14ac:dyDescent="0.2">
      <c r="A44" s="50"/>
      <c r="B44" s="51"/>
      <c r="C44" s="51"/>
      <c r="D44" s="51"/>
      <c r="E44" s="51"/>
      <c r="F44" s="52"/>
      <c r="G44" s="52"/>
      <c r="H44" s="52"/>
      <c r="I44" s="52"/>
      <c r="J44" s="52"/>
      <c r="K44" s="52"/>
      <c r="L44" s="52"/>
      <c r="M44" s="52"/>
      <c r="N44" s="52"/>
      <c r="O44" s="52"/>
      <c r="P44" s="52"/>
      <c r="Q44" s="52"/>
      <c r="R44" s="52"/>
      <c r="S44" s="52"/>
      <c r="T44" s="52"/>
      <c r="HV44" s="44"/>
    </row>
    <row r="45" spans="1:230" ht="27" customHeight="1" x14ac:dyDescent="0.2">
      <c r="A45" s="53"/>
      <c r="B45" s="54"/>
      <c r="C45" s="54"/>
      <c r="D45" s="54"/>
      <c r="E45" s="54"/>
      <c r="F45" s="54"/>
      <c r="G45" s="54"/>
      <c r="H45" s="54"/>
      <c r="I45" s="54"/>
      <c r="J45" s="54"/>
      <c r="K45" s="54"/>
      <c r="L45" s="54"/>
      <c r="M45" s="54"/>
      <c r="N45" s="54"/>
      <c r="O45" s="54"/>
      <c r="P45" s="54"/>
      <c r="Q45" s="54"/>
      <c r="R45" s="54"/>
      <c r="S45" s="54"/>
      <c r="T45" s="54"/>
      <c r="HV45" s="44"/>
    </row>
    <row r="46" spans="1:230" ht="27" customHeight="1" x14ac:dyDescent="0.2">
      <c r="A46" s="55"/>
      <c r="B46" s="56"/>
      <c r="C46" s="56"/>
      <c r="D46" s="56"/>
      <c r="E46" s="56"/>
      <c r="F46" s="56"/>
      <c r="G46" s="56"/>
      <c r="H46" s="56"/>
      <c r="I46" s="56"/>
      <c r="J46" s="56"/>
      <c r="K46" s="56"/>
      <c r="L46" s="56"/>
      <c r="M46" s="56"/>
      <c r="N46" s="56"/>
      <c r="O46" s="56"/>
      <c r="P46" s="56"/>
      <c r="Q46" s="56"/>
      <c r="R46" s="56"/>
      <c r="S46" s="56"/>
      <c r="T46" s="56"/>
      <c r="HV46" s="44"/>
    </row>
    <row r="47" spans="1:230" ht="27" customHeight="1" x14ac:dyDescent="0.2">
      <c r="A47" s="55"/>
      <c r="B47" s="56"/>
      <c r="C47" s="56"/>
      <c r="D47" s="56"/>
      <c r="E47" s="56"/>
      <c r="F47" s="56"/>
      <c r="G47" s="56"/>
      <c r="H47" s="56"/>
      <c r="I47" s="56"/>
      <c r="J47" s="56"/>
      <c r="K47" s="56"/>
      <c r="L47" s="56"/>
      <c r="M47" s="56"/>
      <c r="N47" s="56"/>
      <c r="O47" s="56"/>
      <c r="P47" s="56"/>
      <c r="Q47" s="56"/>
      <c r="R47" s="56"/>
      <c r="S47" s="56"/>
      <c r="T47" s="56"/>
      <c r="HV47" s="44"/>
    </row>
    <row r="48" spans="1:230" x14ac:dyDescent="0.2">
      <c r="A48" s="53"/>
      <c r="B48" s="54"/>
      <c r="C48" s="54"/>
      <c r="D48" s="54"/>
      <c r="E48" s="54"/>
      <c r="F48" s="54"/>
      <c r="G48" s="54"/>
      <c r="H48" s="54"/>
      <c r="I48" s="54"/>
      <c r="J48" s="54"/>
      <c r="K48" s="54"/>
      <c r="L48" s="54"/>
      <c r="M48" s="54"/>
      <c r="N48" s="54"/>
      <c r="O48" s="54"/>
      <c r="P48" s="54"/>
      <c r="Q48" s="54"/>
      <c r="R48" s="54"/>
      <c r="S48" s="54"/>
      <c r="T48" s="54"/>
      <c r="HV48" s="44"/>
    </row>
    <row r="49" spans="1:230" x14ac:dyDescent="0.2">
      <c r="A49" s="48"/>
      <c r="B49" s="49"/>
      <c r="C49" s="49"/>
      <c r="D49" s="49"/>
      <c r="E49" s="49"/>
      <c r="F49" s="49"/>
      <c r="G49" s="49"/>
      <c r="H49" s="49"/>
      <c r="I49" s="49"/>
      <c r="J49" s="49"/>
      <c r="K49" s="49"/>
      <c r="L49" s="49"/>
      <c r="M49" s="49"/>
      <c r="N49" s="49"/>
      <c r="O49" s="49"/>
      <c r="P49" s="49"/>
      <c r="Q49" s="49"/>
      <c r="R49" s="49"/>
      <c r="S49" s="49"/>
      <c r="T49" s="49"/>
      <c r="HV49" s="44"/>
    </row>
    <row r="50" spans="1:230" x14ac:dyDescent="0.2">
      <c r="A50" s="48"/>
      <c r="B50" s="49"/>
      <c r="C50" s="49"/>
      <c r="D50" s="49"/>
      <c r="E50" s="49"/>
      <c r="F50" s="49"/>
      <c r="G50" s="49"/>
      <c r="H50" s="49"/>
      <c r="I50" s="49"/>
      <c r="J50" s="49"/>
      <c r="K50" s="49"/>
      <c r="L50" s="49"/>
      <c r="M50" s="49"/>
      <c r="N50" s="49"/>
      <c r="O50" s="49"/>
      <c r="P50" s="49"/>
      <c r="HV50" s="44"/>
    </row>
    <row r="51" spans="1:230" x14ac:dyDescent="0.2">
      <c r="A51" s="48"/>
      <c r="B51" s="49"/>
      <c r="C51" s="49"/>
      <c r="D51" s="49"/>
      <c r="E51" s="49"/>
      <c r="F51" s="49"/>
      <c r="G51" s="49"/>
      <c r="H51" s="49"/>
      <c r="I51" s="49"/>
      <c r="J51" s="49"/>
      <c r="K51" s="49"/>
      <c r="L51" s="49"/>
      <c r="M51" s="49"/>
      <c r="N51" s="49"/>
      <c r="O51" s="49"/>
      <c r="P51" s="49"/>
      <c r="Q51" s="49"/>
      <c r="R51" s="49"/>
      <c r="S51" s="49"/>
      <c r="T51" s="49"/>
      <c r="HV51" s="44"/>
    </row>
    <row r="52" spans="1:230" x14ac:dyDescent="0.2">
      <c r="A52" s="57"/>
      <c r="B52" s="58"/>
      <c r="C52" s="58"/>
      <c r="D52" s="58"/>
      <c r="E52" s="58"/>
      <c r="F52" s="58"/>
      <c r="G52" s="58"/>
      <c r="H52" s="58"/>
      <c r="I52" s="58"/>
      <c r="J52" s="58"/>
      <c r="K52" s="58"/>
      <c r="L52" s="58"/>
      <c r="M52" s="58"/>
      <c r="N52" s="58"/>
      <c r="O52" s="58"/>
      <c r="P52" s="58"/>
      <c r="Q52" s="58"/>
      <c r="R52" s="58"/>
      <c r="S52" s="58"/>
      <c r="T52" s="58"/>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59"/>
      <c r="CT52" s="59"/>
      <c r="CU52" s="59"/>
      <c r="CV52" s="59"/>
      <c r="CW52" s="59"/>
      <c r="CX52" s="59"/>
      <c r="CY52" s="59"/>
      <c r="CZ52" s="59"/>
      <c r="DA52" s="59"/>
      <c r="DB52" s="59"/>
      <c r="DC52" s="59"/>
      <c r="DD52" s="59"/>
      <c r="DE52" s="59"/>
      <c r="DF52" s="59"/>
      <c r="DG52" s="59"/>
      <c r="DH52" s="59"/>
      <c r="DI52" s="59"/>
      <c r="DJ52" s="59"/>
      <c r="DK52" s="59"/>
      <c r="DL52" s="59"/>
      <c r="DM52" s="59"/>
      <c r="DN52" s="59"/>
      <c r="DO52" s="59"/>
      <c r="DP52" s="59"/>
      <c r="DQ52" s="59"/>
      <c r="DR52" s="59"/>
      <c r="DS52" s="59"/>
      <c r="DT52" s="59"/>
      <c r="DU52" s="59"/>
      <c r="DV52" s="59"/>
      <c r="DW52" s="59"/>
      <c r="DX52" s="59"/>
      <c r="DY52" s="59"/>
      <c r="DZ52" s="59"/>
      <c r="EA52" s="59"/>
      <c r="EB52" s="59"/>
      <c r="EC52" s="59"/>
      <c r="ED52" s="59"/>
      <c r="EE52" s="59"/>
      <c r="EF52" s="59"/>
      <c r="EG52" s="59"/>
      <c r="EH52" s="59"/>
      <c r="EI52" s="59"/>
      <c r="EJ52" s="59"/>
      <c r="EK52" s="59"/>
      <c r="EL52" s="59"/>
      <c r="EM52" s="59"/>
      <c r="EN52" s="59"/>
      <c r="EO52" s="59"/>
      <c r="EP52" s="59"/>
      <c r="EQ52" s="59"/>
      <c r="ER52" s="59"/>
      <c r="ES52" s="59"/>
      <c r="ET52" s="59"/>
      <c r="EU52" s="59"/>
      <c r="EV52" s="59"/>
      <c r="EW52" s="59"/>
      <c r="EX52" s="59"/>
      <c r="EY52" s="59"/>
      <c r="EZ52" s="59"/>
      <c r="FA52" s="59"/>
      <c r="FB52" s="59"/>
      <c r="FC52" s="59"/>
      <c r="FD52" s="59"/>
      <c r="FE52" s="59"/>
      <c r="FF52" s="59"/>
      <c r="FG52" s="59"/>
      <c r="FH52" s="59"/>
      <c r="FI52" s="59"/>
      <c r="FJ52" s="59"/>
      <c r="FK52" s="59"/>
      <c r="FL52" s="59"/>
      <c r="FM52" s="59"/>
      <c r="FN52" s="59"/>
      <c r="FO52" s="59"/>
      <c r="FP52" s="59"/>
      <c r="FQ52" s="59"/>
      <c r="FR52" s="59"/>
      <c r="FS52" s="59"/>
      <c r="FT52" s="59"/>
      <c r="FU52" s="59"/>
      <c r="FV52" s="59"/>
      <c r="FW52" s="59"/>
      <c r="FX52" s="59"/>
      <c r="FY52" s="59"/>
      <c r="FZ52" s="59"/>
      <c r="GA52" s="59"/>
      <c r="GB52" s="59"/>
      <c r="GC52" s="59"/>
      <c r="GD52" s="59"/>
      <c r="GE52" s="59"/>
      <c r="GF52" s="59"/>
      <c r="GG52" s="59"/>
      <c r="GH52" s="59"/>
      <c r="GI52" s="59"/>
      <c r="GJ52" s="59"/>
      <c r="GK52" s="59"/>
      <c r="GL52" s="59"/>
      <c r="GM52" s="59"/>
      <c r="GN52" s="59"/>
      <c r="GO52" s="59"/>
      <c r="GP52" s="59"/>
      <c r="GQ52" s="59"/>
      <c r="GR52" s="59"/>
      <c r="GS52" s="59"/>
      <c r="GT52" s="59"/>
      <c r="GU52" s="59"/>
      <c r="GV52" s="59"/>
      <c r="GW52" s="59"/>
      <c r="GX52" s="59"/>
      <c r="GY52" s="59"/>
      <c r="GZ52" s="59"/>
      <c r="HA52" s="59"/>
      <c r="HB52" s="59"/>
      <c r="HC52" s="59"/>
      <c r="HD52" s="59"/>
      <c r="HE52" s="59"/>
      <c r="HF52" s="59"/>
      <c r="HG52" s="59"/>
      <c r="HH52" s="59"/>
      <c r="HI52" s="59"/>
      <c r="HJ52" s="59"/>
      <c r="HK52" s="59"/>
      <c r="HL52" s="59"/>
      <c r="HM52" s="59"/>
      <c r="HN52" s="59"/>
      <c r="HO52" s="59"/>
      <c r="HP52" s="59"/>
      <c r="HQ52" s="59"/>
      <c r="HR52" s="59"/>
      <c r="HS52" s="59"/>
      <c r="HT52" s="59"/>
      <c r="HU52" s="59"/>
      <c r="HV52" s="60"/>
    </row>
  </sheetData>
  <mergeCells count="7">
    <mergeCell ref="L28:AO28"/>
    <mergeCell ref="DZ28:FC28"/>
    <mergeCell ref="A1:GF2"/>
    <mergeCell ref="GG1:HV1"/>
    <mergeCell ref="GG2:HV2"/>
    <mergeCell ref="L3:AO3"/>
    <mergeCell ref="DZ3:FC3"/>
  </mergeCells>
  <phoneticPr fontId="2"/>
  <pageMargins left="0.78740157480314965" right="0.39370078740157483" top="0.78740157480314965" bottom="0.78740157480314965" header="0.51181102362204722" footer="0.51181102362204722"/>
  <pageSetup paperSize="8" orientation="landscape" r:id="rId1"/>
  <headerFooter alignWithMargins="0">
    <oddHeader>&amp;Lトンネルカルテ様式－３</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1"/>
  </sheetPr>
  <dimension ref="A1:HW83"/>
  <sheetViews>
    <sheetView view="pageBreakPreview" zoomScale="70" zoomScaleNormal="40" zoomScaleSheetLayoutView="70" workbookViewId="0">
      <pane ySplit="5" topLeftCell="A6" activePane="bottomLeft" state="frozen"/>
      <selection pane="bottomLeft" activeCell="IG5" sqref="IG5:IH5"/>
    </sheetView>
  </sheetViews>
  <sheetFormatPr defaultColWidth="0.88671875" defaultRowHeight="12" x14ac:dyDescent="0.2"/>
  <cols>
    <col min="1" max="16384" width="0.88671875" style="15"/>
  </cols>
  <sheetData>
    <row r="1" spans="1:230" ht="15" customHeight="1" x14ac:dyDescent="0.2">
      <c r="A1" s="1075" t="s">
        <v>55</v>
      </c>
      <c r="B1" s="1075"/>
      <c r="C1" s="1075"/>
      <c r="D1" s="1075"/>
      <c r="E1" s="1075"/>
      <c r="F1" s="1075"/>
      <c r="G1" s="1075"/>
      <c r="H1" s="1075"/>
      <c r="I1" s="1075"/>
      <c r="J1" s="1075"/>
      <c r="K1" s="1075"/>
      <c r="L1" s="1075"/>
      <c r="M1" s="1075"/>
      <c r="N1" s="1075"/>
      <c r="O1" s="1075"/>
      <c r="P1" s="1075"/>
      <c r="Q1" s="1075"/>
      <c r="R1" s="1075"/>
      <c r="S1" s="1075"/>
      <c r="T1" s="1075"/>
      <c r="U1" s="1075"/>
      <c r="V1" s="1075"/>
      <c r="W1" s="1075"/>
      <c r="X1" s="1075"/>
      <c r="Y1" s="1075"/>
      <c r="Z1" s="1075"/>
      <c r="AA1" s="1075"/>
      <c r="AB1" s="1075"/>
      <c r="AC1" s="1075"/>
      <c r="AD1" s="1075"/>
      <c r="AE1" s="1075"/>
      <c r="AF1" s="1075"/>
      <c r="AG1" s="1075"/>
      <c r="AH1" s="1075"/>
      <c r="AI1" s="1075"/>
      <c r="AJ1" s="1075"/>
      <c r="AK1" s="1075"/>
      <c r="AL1" s="1075"/>
      <c r="AM1" s="1075"/>
      <c r="AN1" s="1075"/>
      <c r="AO1" s="1075"/>
      <c r="AP1" s="1075"/>
      <c r="AQ1" s="1075"/>
      <c r="AR1" s="1075"/>
      <c r="AS1" s="1075"/>
      <c r="AT1" s="1075"/>
      <c r="AU1" s="1075"/>
      <c r="AV1" s="1075"/>
      <c r="AW1" s="1075"/>
      <c r="AX1" s="1075"/>
      <c r="AY1" s="1075"/>
      <c r="AZ1" s="1075"/>
      <c r="BA1" s="1075"/>
      <c r="BB1" s="1075"/>
      <c r="BC1" s="1075"/>
      <c r="BD1" s="1075"/>
      <c r="BE1" s="1075"/>
      <c r="BF1" s="1075"/>
      <c r="BG1" s="1075"/>
      <c r="BH1" s="1075"/>
      <c r="BI1" s="1075"/>
      <c r="BJ1" s="1075"/>
      <c r="BK1" s="1075"/>
      <c r="BL1" s="1075"/>
      <c r="BM1" s="1075"/>
      <c r="BN1" s="1075"/>
      <c r="BO1" s="1075"/>
      <c r="BP1" s="1075"/>
      <c r="BQ1" s="1075"/>
      <c r="BR1" s="1075"/>
      <c r="BS1" s="1075"/>
      <c r="BT1" s="1075"/>
      <c r="BU1" s="1075"/>
      <c r="BV1" s="1075"/>
      <c r="BW1" s="1075"/>
      <c r="BX1" s="1075"/>
      <c r="BY1" s="1075"/>
      <c r="BZ1" s="1075"/>
      <c r="CA1" s="1075"/>
      <c r="CB1" s="1075"/>
      <c r="CC1" s="1075"/>
      <c r="CD1" s="1075"/>
      <c r="CE1" s="1075"/>
      <c r="CF1" s="1075"/>
      <c r="CG1" s="1075"/>
      <c r="CH1" s="1075"/>
      <c r="CI1" s="1075"/>
      <c r="CJ1" s="1075"/>
      <c r="CK1" s="1075"/>
      <c r="CL1" s="1075"/>
      <c r="CM1" s="1075"/>
      <c r="CN1" s="1075"/>
      <c r="CO1" s="1075"/>
      <c r="CP1" s="1075"/>
      <c r="CQ1" s="1075"/>
      <c r="CR1" s="1075"/>
      <c r="CS1" s="1075"/>
      <c r="CT1" s="1075"/>
      <c r="CU1" s="1075"/>
      <c r="CV1" s="1075"/>
      <c r="CW1" s="1075"/>
      <c r="CX1" s="1075"/>
      <c r="CY1" s="1075"/>
      <c r="CZ1" s="1075"/>
      <c r="DA1" s="1075"/>
      <c r="DB1" s="1075"/>
      <c r="DC1" s="1075"/>
      <c r="DD1" s="1075"/>
      <c r="DE1" s="1075"/>
      <c r="DF1" s="1075"/>
      <c r="DG1" s="1075"/>
      <c r="DH1" s="1075"/>
      <c r="DI1" s="1075"/>
      <c r="DJ1" s="1075"/>
      <c r="DK1" s="1075"/>
      <c r="DL1" s="1075"/>
      <c r="DM1" s="1075"/>
      <c r="DN1" s="1075"/>
      <c r="DO1" s="1075"/>
      <c r="DP1" s="1075"/>
      <c r="DQ1" s="1075"/>
      <c r="DR1" s="1075"/>
      <c r="DS1" s="1075"/>
      <c r="DT1" s="1075"/>
      <c r="DU1" s="1075"/>
      <c r="DV1" s="1075"/>
      <c r="DW1" s="1075"/>
      <c r="DX1" s="1075"/>
      <c r="DY1" s="1075"/>
      <c r="DZ1" s="1075"/>
      <c r="EA1" s="1075"/>
      <c r="EB1" s="1075"/>
      <c r="EC1" s="1075"/>
      <c r="ED1" s="1075"/>
      <c r="EE1" s="1075"/>
      <c r="EF1" s="1075"/>
      <c r="EG1" s="1075"/>
      <c r="EH1" s="1075"/>
      <c r="EI1" s="1075"/>
      <c r="EJ1" s="1075"/>
      <c r="EK1" s="1075"/>
      <c r="EL1" s="1075"/>
      <c r="EM1" s="1075"/>
      <c r="EN1" s="1075"/>
      <c r="EO1" s="1075"/>
      <c r="EP1" s="1075"/>
      <c r="EQ1" s="1075"/>
      <c r="ER1" s="1075"/>
      <c r="ES1" s="1075"/>
      <c r="ET1" s="1075"/>
      <c r="EU1" s="1075"/>
      <c r="EV1" s="1075"/>
      <c r="EW1" s="1075"/>
      <c r="EX1" s="1075"/>
      <c r="EY1" s="1075"/>
      <c r="EZ1" s="1075"/>
      <c r="FA1" s="1075"/>
      <c r="FB1" s="1075"/>
      <c r="FC1" s="1075"/>
      <c r="FD1" s="1075"/>
      <c r="FE1" s="1075"/>
      <c r="FF1" s="1075"/>
      <c r="FG1" s="1075"/>
      <c r="FH1" s="1075"/>
      <c r="FI1" s="1075"/>
      <c r="FJ1" s="1075"/>
      <c r="FK1" s="1075"/>
      <c r="FL1" s="1075"/>
      <c r="FM1" s="1075"/>
      <c r="FN1" s="1075"/>
      <c r="FO1" s="1075"/>
      <c r="FP1" s="1075"/>
      <c r="FQ1" s="1075"/>
      <c r="FR1" s="1075"/>
      <c r="FS1" s="1075"/>
      <c r="FT1" s="1075"/>
      <c r="FU1" s="1075"/>
      <c r="FV1" s="1075"/>
      <c r="FW1" s="1075"/>
      <c r="FX1" s="1075"/>
      <c r="FY1" s="1075"/>
      <c r="FZ1" s="1075"/>
      <c r="GA1" s="1075"/>
      <c r="GB1" s="1075"/>
      <c r="GC1" s="1075"/>
      <c r="GD1" s="1075"/>
      <c r="GE1" s="1075"/>
      <c r="GF1" s="1075"/>
      <c r="GG1" s="1072" t="str">
        <f>IF(台帳ｼｰﾄ!C5="","－",+台帳ｼｰﾄ!C5)</f>
        <v>－</v>
      </c>
      <c r="GH1" s="1072"/>
      <c r="GI1" s="1072"/>
      <c r="GJ1" s="1072"/>
      <c r="GK1" s="1072"/>
      <c r="GL1" s="1072"/>
      <c r="GM1" s="1072"/>
      <c r="GN1" s="1072"/>
      <c r="GO1" s="1072"/>
      <c r="GP1" s="1072"/>
      <c r="GQ1" s="1072"/>
      <c r="GR1" s="1072"/>
      <c r="GS1" s="1072"/>
      <c r="GT1" s="1072"/>
      <c r="GU1" s="1072"/>
      <c r="GV1" s="1072"/>
      <c r="GW1" s="1072"/>
      <c r="GX1" s="1072"/>
      <c r="GY1" s="1072"/>
      <c r="GZ1" s="1072"/>
      <c r="HA1" s="1072"/>
      <c r="HB1" s="1072"/>
      <c r="HC1" s="1072"/>
      <c r="HD1" s="1072"/>
      <c r="HE1" s="1072"/>
      <c r="HF1" s="1072"/>
      <c r="HG1" s="1072"/>
      <c r="HH1" s="1072"/>
      <c r="HI1" s="1072"/>
      <c r="HJ1" s="1072"/>
      <c r="HK1" s="1072"/>
      <c r="HL1" s="1072"/>
      <c r="HM1" s="1072"/>
      <c r="HN1" s="1072"/>
      <c r="HO1" s="1072"/>
      <c r="HP1" s="1072"/>
      <c r="HQ1" s="1072"/>
      <c r="HR1" s="1072"/>
      <c r="HS1" s="1072"/>
      <c r="HT1" s="1072"/>
      <c r="HU1" s="1072"/>
      <c r="HV1" s="1072"/>
    </row>
    <row r="2" spans="1:230" ht="15" customHeight="1" x14ac:dyDescent="0.2">
      <c r="A2" s="1075"/>
      <c r="B2" s="1075"/>
      <c r="C2" s="1075"/>
      <c r="D2" s="1075"/>
      <c r="E2" s="1075"/>
      <c r="F2" s="1075"/>
      <c r="G2" s="1075"/>
      <c r="H2" s="1075"/>
      <c r="I2" s="1075"/>
      <c r="J2" s="1075"/>
      <c r="K2" s="1075"/>
      <c r="L2" s="1075"/>
      <c r="M2" s="1075"/>
      <c r="N2" s="1075"/>
      <c r="O2" s="1075"/>
      <c r="P2" s="1075"/>
      <c r="Q2" s="1075"/>
      <c r="R2" s="1075"/>
      <c r="S2" s="1075"/>
      <c r="T2" s="1075"/>
      <c r="U2" s="1075"/>
      <c r="V2" s="1075"/>
      <c r="W2" s="1075"/>
      <c r="X2" s="1075"/>
      <c r="Y2" s="1075"/>
      <c r="Z2" s="1075"/>
      <c r="AA2" s="1075"/>
      <c r="AB2" s="1075"/>
      <c r="AC2" s="1075"/>
      <c r="AD2" s="1075"/>
      <c r="AE2" s="1075"/>
      <c r="AF2" s="1075"/>
      <c r="AG2" s="1075"/>
      <c r="AH2" s="1075"/>
      <c r="AI2" s="1075"/>
      <c r="AJ2" s="1075"/>
      <c r="AK2" s="1075"/>
      <c r="AL2" s="1075"/>
      <c r="AM2" s="1075"/>
      <c r="AN2" s="1075"/>
      <c r="AO2" s="1075"/>
      <c r="AP2" s="1075"/>
      <c r="AQ2" s="1075"/>
      <c r="AR2" s="1075"/>
      <c r="AS2" s="1075"/>
      <c r="AT2" s="1075"/>
      <c r="AU2" s="1075"/>
      <c r="AV2" s="1075"/>
      <c r="AW2" s="1075"/>
      <c r="AX2" s="1075"/>
      <c r="AY2" s="1075"/>
      <c r="AZ2" s="1075"/>
      <c r="BA2" s="1075"/>
      <c r="BB2" s="1075"/>
      <c r="BC2" s="1075"/>
      <c r="BD2" s="1075"/>
      <c r="BE2" s="1075"/>
      <c r="BF2" s="1075"/>
      <c r="BG2" s="1075"/>
      <c r="BH2" s="1075"/>
      <c r="BI2" s="1075"/>
      <c r="BJ2" s="1075"/>
      <c r="BK2" s="1075"/>
      <c r="BL2" s="1075"/>
      <c r="BM2" s="1075"/>
      <c r="BN2" s="1075"/>
      <c r="BO2" s="1075"/>
      <c r="BP2" s="1075"/>
      <c r="BQ2" s="1075"/>
      <c r="BR2" s="1075"/>
      <c r="BS2" s="1075"/>
      <c r="BT2" s="1075"/>
      <c r="BU2" s="1075"/>
      <c r="BV2" s="1075"/>
      <c r="BW2" s="1075"/>
      <c r="BX2" s="1075"/>
      <c r="BY2" s="1075"/>
      <c r="BZ2" s="1075"/>
      <c r="CA2" s="1075"/>
      <c r="CB2" s="1075"/>
      <c r="CC2" s="1075"/>
      <c r="CD2" s="1075"/>
      <c r="CE2" s="1075"/>
      <c r="CF2" s="1075"/>
      <c r="CG2" s="1075"/>
      <c r="CH2" s="1075"/>
      <c r="CI2" s="1075"/>
      <c r="CJ2" s="1075"/>
      <c r="CK2" s="1075"/>
      <c r="CL2" s="1075"/>
      <c r="CM2" s="1075"/>
      <c r="CN2" s="1075"/>
      <c r="CO2" s="1075"/>
      <c r="CP2" s="1075"/>
      <c r="CQ2" s="1075"/>
      <c r="CR2" s="1075"/>
      <c r="CS2" s="1075"/>
      <c r="CT2" s="1075"/>
      <c r="CU2" s="1075"/>
      <c r="CV2" s="1075"/>
      <c r="CW2" s="1075"/>
      <c r="CX2" s="1075"/>
      <c r="CY2" s="1075"/>
      <c r="CZ2" s="1075"/>
      <c r="DA2" s="1075"/>
      <c r="DB2" s="1075"/>
      <c r="DC2" s="1075"/>
      <c r="DD2" s="1075"/>
      <c r="DE2" s="1075"/>
      <c r="DF2" s="1075"/>
      <c r="DG2" s="1075"/>
      <c r="DH2" s="1075"/>
      <c r="DI2" s="1075"/>
      <c r="DJ2" s="1075"/>
      <c r="DK2" s="1075"/>
      <c r="DL2" s="1075"/>
      <c r="DM2" s="1075"/>
      <c r="DN2" s="1075"/>
      <c r="DO2" s="1075"/>
      <c r="DP2" s="1075"/>
      <c r="DQ2" s="1075"/>
      <c r="DR2" s="1075"/>
      <c r="DS2" s="1075"/>
      <c r="DT2" s="1075"/>
      <c r="DU2" s="1075"/>
      <c r="DV2" s="1075"/>
      <c r="DW2" s="1075"/>
      <c r="DX2" s="1075"/>
      <c r="DY2" s="1075"/>
      <c r="DZ2" s="1075"/>
      <c r="EA2" s="1075"/>
      <c r="EB2" s="1075"/>
      <c r="EC2" s="1075"/>
      <c r="ED2" s="1075"/>
      <c r="EE2" s="1075"/>
      <c r="EF2" s="1075"/>
      <c r="EG2" s="1075"/>
      <c r="EH2" s="1075"/>
      <c r="EI2" s="1075"/>
      <c r="EJ2" s="1075"/>
      <c r="EK2" s="1075"/>
      <c r="EL2" s="1075"/>
      <c r="EM2" s="1075"/>
      <c r="EN2" s="1075"/>
      <c r="EO2" s="1075"/>
      <c r="EP2" s="1075"/>
      <c r="EQ2" s="1075"/>
      <c r="ER2" s="1075"/>
      <c r="ES2" s="1075"/>
      <c r="ET2" s="1075"/>
      <c r="EU2" s="1075"/>
      <c r="EV2" s="1075"/>
      <c r="EW2" s="1075"/>
      <c r="EX2" s="1075"/>
      <c r="EY2" s="1075"/>
      <c r="EZ2" s="1075"/>
      <c r="FA2" s="1075"/>
      <c r="FB2" s="1075"/>
      <c r="FC2" s="1075"/>
      <c r="FD2" s="1075"/>
      <c r="FE2" s="1075"/>
      <c r="FF2" s="1075"/>
      <c r="FG2" s="1075"/>
      <c r="FH2" s="1075"/>
      <c r="FI2" s="1075"/>
      <c r="FJ2" s="1075"/>
      <c r="FK2" s="1075"/>
      <c r="FL2" s="1075"/>
      <c r="FM2" s="1075"/>
      <c r="FN2" s="1075"/>
      <c r="FO2" s="1075"/>
      <c r="FP2" s="1075"/>
      <c r="FQ2" s="1075"/>
      <c r="FR2" s="1075"/>
      <c r="FS2" s="1075"/>
      <c r="FT2" s="1075"/>
      <c r="FU2" s="1075"/>
      <c r="FV2" s="1075"/>
      <c r="FW2" s="1075"/>
      <c r="FX2" s="1075"/>
      <c r="FY2" s="1075"/>
      <c r="FZ2" s="1075"/>
      <c r="GA2" s="1075"/>
      <c r="GB2" s="1075"/>
      <c r="GC2" s="1075"/>
      <c r="GD2" s="1075"/>
      <c r="GE2" s="1075"/>
      <c r="GF2" s="1075"/>
      <c r="GG2" s="1072" t="str">
        <f>IF(台帳ｼｰﾄ!C6="","作成年月日：－","作成年月日："&amp;台帳ｼｰﾄ!C6&amp;台帳ｼｰﾄ!D6&amp;台帳ｼｰﾄ!E6)</f>
        <v>作成年月日：－</v>
      </c>
      <c r="GH2" s="1072"/>
      <c r="GI2" s="1072"/>
      <c r="GJ2" s="1072"/>
      <c r="GK2" s="1072"/>
      <c r="GL2" s="1072"/>
      <c r="GM2" s="1072"/>
      <c r="GN2" s="1072"/>
      <c r="GO2" s="1072"/>
      <c r="GP2" s="1072"/>
      <c r="GQ2" s="1072"/>
      <c r="GR2" s="1072"/>
      <c r="GS2" s="1072"/>
      <c r="GT2" s="1072"/>
      <c r="GU2" s="1072"/>
      <c r="GV2" s="1072"/>
      <c r="GW2" s="1072"/>
      <c r="GX2" s="1072"/>
      <c r="GY2" s="1072"/>
      <c r="GZ2" s="1072"/>
      <c r="HA2" s="1072"/>
      <c r="HB2" s="1072"/>
      <c r="HC2" s="1072"/>
      <c r="HD2" s="1072"/>
      <c r="HE2" s="1072"/>
      <c r="HF2" s="1072"/>
      <c r="HG2" s="1072"/>
      <c r="HH2" s="1072"/>
      <c r="HI2" s="1072"/>
      <c r="HJ2" s="1072"/>
      <c r="HK2" s="1072"/>
      <c r="HL2" s="1072"/>
      <c r="HM2" s="1072"/>
      <c r="HN2" s="1072"/>
      <c r="HO2" s="1072"/>
      <c r="HP2" s="1072"/>
      <c r="HQ2" s="1072"/>
      <c r="HR2" s="1072"/>
      <c r="HS2" s="1072"/>
      <c r="HT2" s="1072"/>
      <c r="HU2" s="1072"/>
      <c r="HV2" s="1072"/>
    </row>
    <row r="3" spans="1:230" ht="7.5" customHeight="1" x14ac:dyDescent="0.2">
      <c r="A3" s="509"/>
      <c r="B3" s="509"/>
      <c r="C3" s="509"/>
      <c r="D3" s="509"/>
      <c r="E3" s="509"/>
      <c r="F3" s="509"/>
      <c r="G3" s="509"/>
      <c r="H3" s="509"/>
      <c r="I3" s="509"/>
      <c r="J3" s="509"/>
      <c r="K3" s="509"/>
      <c r="L3" s="509"/>
      <c r="M3" s="509"/>
      <c r="N3" s="509"/>
      <c r="O3" s="509"/>
      <c r="P3" s="509"/>
      <c r="Q3" s="509"/>
      <c r="R3" s="509"/>
      <c r="S3" s="509"/>
      <c r="T3" s="509"/>
      <c r="U3" s="509"/>
      <c r="V3" s="509"/>
      <c r="W3" s="509"/>
      <c r="X3" s="509"/>
      <c r="Y3" s="509"/>
      <c r="Z3" s="509"/>
      <c r="AA3" s="509"/>
      <c r="AB3" s="509"/>
      <c r="AC3" s="509"/>
      <c r="AD3" s="509"/>
      <c r="AE3" s="509"/>
      <c r="AF3" s="509"/>
      <c r="AG3" s="509"/>
      <c r="AH3" s="509"/>
      <c r="AI3" s="509"/>
      <c r="AJ3" s="509"/>
      <c r="AK3" s="509"/>
      <c r="AL3" s="509"/>
      <c r="AM3" s="509"/>
      <c r="AN3" s="509"/>
      <c r="AO3" s="509"/>
      <c r="AP3" s="509"/>
      <c r="AQ3" s="509"/>
      <c r="AR3" s="509"/>
      <c r="AS3" s="509"/>
      <c r="AT3" s="509"/>
      <c r="AU3" s="509"/>
      <c r="AV3" s="509"/>
      <c r="AW3" s="509"/>
      <c r="AX3" s="509"/>
      <c r="AY3" s="509"/>
      <c r="AZ3" s="509"/>
      <c r="BA3" s="509"/>
      <c r="BB3" s="509"/>
      <c r="BC3" s="509"/>
      <c r="BD3" s="509"/>
      <c r="BE3" s="509"/>
      <c r="BF3" s="509"/>
      <c r="BG3" s="509"/>
      <c r="BH3" s="509"/>
      <c r="BI3" s="509"/>
      <c r="BJ3" s="509"/>
      <c r="BK3" s="509"/>
      <c r="BL3" s="509"/>
      <c r="BM3" s="509"/>
      <c r="BN3" s="509"/>
      <c r="BO3" s="509"/>
      <c r="BP3" s="509"/>
      <c r="BQ3" s="509"/>
      <c r="BR3" s="509"/>
      <c r="BS3" s="509"/>
      <c r="BT3" s="509"/>
      <c r="BU3" s="509"/>
      <c r="BV3" s="509"/>
      <c r="BW3" s="509"/>
      <c r="BX3" s="509"/>
      <c r="BY3" s="509"/>
      <c r="BZ3" s="509"/>
      <c r="CA3" s="509"/>
      <c r="CB3" s="509"/>
      <c r="CC3" s="509"/>
      <c r="CD3" s="509"/>
      <c r="CE3" s="509"/>
      <c r="CF3" s="509"/>
      <c r="CG3" s="509"/>
      <c r="CH3" s="509"/>
      <c r="CI3" s="509"/>
      <c r="CJ3" s="509"/>
      <c r="CK3" s="509"/>
      <c r="CL3" s="509"/>
      <c r="CM3" s="509"/>
      <c r="CN3" s="509"/>
      <c r="CO3" s="509"/>
      <c r="CP3" s="509"/>
      <c r="CQ3" s="509"/>
      <c r="CR3" s="509"/>
      <c r="CS3" s="509"/>
      <c r="CT3" s="509"/>
      <c r="CU3" s="509"/>
      <c r="CV3" s="509"/>
      <c r="CW3" s="509"/>
      <c r="CX3" s="509"/>
      <c r="CY3" s="509"/>
      <c r="CZ3" s="509"/>
      <c r="DA3" s="509"/>
      <c r="DB3" s="509"/>
      <c r="DC3" s="509"/>
      <c r="DD3" s="509"/>
      <c r="DE3" s="509"/>
      <c r="DF3" s="509"/>
      <c r="DG3" s="509"/>
      <c r="DH3" s="509"/>
      <c r="DI3" s="509"/>
      <c r="DJ3" s="509"/>
      <c r="DK3" s="509"/>
      <c r="DL3" s="509"/>
      <c r="DM3" s="509"/>
      <c r="DN3" s="509"/>
      <c r="DO3" s="509"/>
      <c r="DP3" s="509"/>
      <c r="DQ3" s="509"/>
      <c r="DR3" s="509"/>
      <c r="DS3" s="509"/>
      <c r="DT3" s="509"/>
      <c r="DU3" s="509"/>
      <c r="DV3" s="509"/>
      <c r="DW3" s="509"/>
      <c r="DX3" s="509"/>
      <c r="DY3" s="509"/>
      <c r="DZ3" s="509"/>
      <c r="EA3" s="509"/>
      <c r="EB3" s="509"/>
      <c r="EC3" s="509"/>
      <c r="ED3" s="509"/>
      <c r="EE3" s="509"/>
      <c r="EF3" s="509"/>
      <c r="EG3" s="509"/>
      <c r="EH3" s="509"/>
      <c r="EI3" s="509"/>
      <c r="EJ3" s="509"/>
      <c r="EK3" s="509"/>
      <c r="EL3" s="509"/>
      <c r="EM3" s="509"/>
      <c r="EN3" s="509"/>
      <c r="EO3" s="509"/>
      <c r="EP3" s="509"/>
      <c r="EQ3" s="509"/>
      <c r="ER3" s="509"/>
      <c r="ES3" s="509"/>
      <c r="ET3" s="509"/>
      <c r="EU3" s="509"/>
      <c r="EV3" s="509"/>
      <c r="EW3" s="509"/>
      <c r="EX3" s="509"/>
      <c r="EY3" s="509"/>
      <c r="EZ3" s="509"/>
      <c r="FA3" s="509"/>
      <c r="FB3" s="509"/>
      <c r="FC3" s="509"/>
      <c r="FD3" s="509"/>
      <c r="FE3" s="509"/>
      <c r="FF3" s="509"/>
      <c r="FG3" s="509"/>
      <c r="FH3" s="509"/>
      <c r="FI3" s="509"/>
      <c r="FJ3" s="509"/>
      <c r="FK3" s="509"/>
      <c r="FL3" s="509"/>
      <c r="FM3" s="509"/>
      <c r="FN3" s="509"/>
      <c r="FO3" s="509"/>
      <c r="FP3" s="509"/>
      <c r="FQ3" s="509"/>
      <c r="FR3" s="509"/>
      <c r="FS3" s="509"/>
      <c r="FT3" s="509"/>
      <c r="FU3" s="509"/>
      <c r="FV3" s="509"/>
      <c r="FW3" s="509"/>
      <c r="FX3" s="509"/>
      <c r="FY3" s="509"/>
      <c r="FZ3" s="509"/>
      <c r="GA3" s="509"/>
      <c r="GB3" s="509"/>
      <c r="GC3" s="509"/>
      <c r="GD3" s="509"/>
      <c r="GE3" s="509"/>
      <c r="GF3" s="509"/>
      <c r="GG3" s="510"/>
      <c r="GH3" s="510"/>
      <c r="GI3" s="510"/>
      <c r="GJ3" s="510"/>
      <c r="GK3" s="510"/>
      <c r="GL3" s="510"/>
      <c r="GM3" s="510"/>
      <c r="GN3" s="510"/>
      <c r="GO3" s="510"/>
      <c r="GP3" s="510"/>
      <c r="GQ3" s="510"/>
      <c r="GR3" s="510"/>
      <c r="GS3" s="510"/>
      <c r="GT3" s="510"/>
      <c r="GU3" s="510"/>
      <c r="GV3" s="510"/>
      <c r="GW3" s="510"/>
      <c r="GX3" s="510"/>
      <c r="GY3" s="510"/>
      <c r="GZ3" s="510"/>
      <c r="HA3" s="510"/>
      <c r="HB3" s="510"/>
      <c r="HC3" s="510"/>
      <c r="HD3" s="510"/>
      <c r="HE3" s="510"/>
      <c r="HF3" s="510"/>
      <c r="HG3" s="510"/>
      <c r="HH3" s="510"/>
      <c r="HI3" s="510"/>
      <c r="HJ3" s="510"/>
      <c r="HK3" s="510"/>
      <c r="HL3" s="510"/>
      <c r="HM3" s="510"/>
      <c r="HN3" s="510"/>
      <c r="HO3" s="510"/>
      <c r="HP3" s="510"/>
      <c r="HQ3" s="510"/>
      <c r="HR3" s="510"/>
      <c r="HS3" s="510"/>
      <c r="HT3" s="510"/>
      <c r="HU3" s="510"/>
      <c r="HV3" s="510"/>
    </row>
    <row r="4" spans="1:230" ht="21" customHeight="1" x14ac:dyDescent="0.2">
      <c r="A4" s="1069" t="s">
        <v>51</v>
      </c>
      <c r="B4" s="1070"/>
      <c r="C4" s="1070"/>
      <c r="D4" s="1070"/>
      <c r="E4" s="1070"/>
      <c r="F4" s="1070"/>
      <c r="G4" s="1070"/>
      <c r="H4" s="1070"/>
      <c r="I4" s="1070"/>
      <c r="J4" s="1070"/>
      <c r="K4" s="1070"/>
      <c r="L4" s="1070"/>
      <c r="M4" s="1070"/>
      <c r="N4" s="1070"/>
      <c r="O4" s="1070"/>
      <c r="P4" s="1070"/>
      <c r="Q4" s="1070"/>
      <c r="R4" s="1070"/>
      <c r="S4" s="1070"/>
      <c r="T4" s="1070"/>
      <c r="U4" s="1070"/>
      <c r="V4" s="1070"/>
      <c r="W4" s="1070"/>
      <c r="X4" s="1070"/>
      <c r="Y4" s="1070"/>
      <c r="Z4" s="1070"/>
      <c r="AA4" s="1070"/>
      <c r="AB4" s="1070"/>
      <c r="AC4" s="1070"/>
      <c r="AD4" s="1070"/>
      <c r="AE4" s="1070"/>
      <c r="AF4" s="1070"/>
      <c r="AG4" s="1070"/>
      <c r="AH4" s="1070"/>
      <c r="AI4" s="1070"/>
      <c r="AJ4" s="1070"/>
      <c r="AK4" s="1070"/>
      <c r="AL4" s="1070"/>
      <c r="AM4" s="1070"/>
      <c r="AN4" s="1070"/>
      <c r="AO4" s="1070"/>
      <c r="AP4" s="1070"/>
      <c r="AQ4" s="1070"/>
      <c r="AR4" s="1070"/>
      <c r="AS4" s="1070"/>
      <c r="AT4" s="1070"/>
      <c r="AU4" s="1070"/>
      <c r="AV4" s="1070"/>
      <c r="AW4" s="1070"/>
      <c r="AX4" s="1070"/>
      <c r="AY4" s="1070"/>
      <c r="AZ4" s="1070"/>
      <c r="BA4" s="1070"/>
      <c r="BB4" s="1070"/>
      <c r="BC4" s="1070"/>
      <c r="BD4" s="1070"/>
      <c r="BE4" s="1070"/>
      <c r="BF4" s="1070"/>
      <c r="BG4" s="1070"/>
      <c r="BH4" s="1070"/>
      <c r="BI4" s="1070"/>
      <c r="BJ4" s="1070"/>
      <c r="BK4" s="1070"/>
      <c r="BL4" s="1070"/>
      <c r="BM4" s="1070"/>
      <c r="BN4" s="1070"/>
      <c r="BO4" s="1070"/>
      <c r="BP4" s="1070"/>
      <c r="BQ4" s="1070"/>
      <c r="BR4" s="1070"/>
      <c r="BS4" s="1070"/>
      <c r="BT4" s="1070"/>
      <c r="BU4" s="1070"/>
      <c r="BV4" s="1070"/>
      <c r="BW4" s="1070"/>
      <c r="BX4" s="1070"/>
      <c r="BY4" s="1070"/>
      <c r="BZ4" s="1070"/>
      <c r="CA4" s="1070"/>
      <c r="CB4" s="1070"/>
      <c r="CC4" s="1070"/>
      <c r="CD4" s="1070"/>
      <c r="CE4" s="1070"/>
      <c r="CF4" s="1070"/>
      <c r="CG4" s="1070"/>
      <c r="CH4" s="1070"/>
      <c r="CI4" s="1070"/>
      <c r="CJ4" s="1070"/>
      <c r="CK4" s="1070"/>
      <c r="CL4" s="1070"/>
      <c r="CM4" s="1070"/>
      <c r="CN4" s="1070"/>
      <c r="CO4" s="1070"/>
      <c r="CP4" s="1070"/>
      <c r="CQ4" s="1070"/>
      <c r="CR4" s="1070"/>
      <c r="CS4" s="1070"/>
      <c r="CT4" s="1070"/>
      <c r="CU4" s="1070"/>
      <c r="CV4" s="1070"/>
      <c r="CW4" s="1070"/>
      <c r="CX4" s="1070"/>
      <c r="CY4" s="1070"/>
      <c r="CZ4" s="1070"/>
      <c r="DA4" s="1070"/>
      <c r="DB4" s="1070"/>
      <c r="DC4" s="1070"/>
      <c r="DD4" s="1070"/>
      <c r="DE4" s="1070"/>
      <c r="DF4" s="1070"/>
      <c r="DG4" s="1070"/>
      <c r="DH4" s="1070"/>
      <c r="DI4" s="1070"/>
      <c r="DJ4" s="1070"/>
      <c r="DK4" s="1070"/>
      <c r="DL4" s="1070"/>
      <c r="DM4" s="1070"/>
      <c r="DN4" s="1071"/>
      <c r="DO4" s="1078" t="s">
        <v>56</v>
      </c>
      <c r="DP4" s="1079"/>
      <c r="DQ4" s="1079"/>
      <c r="DR4" s="1079"/>
      <c r="DS4" s="1079"/>
      <c r="DT4" s="1079"/>
      <c r="DU4" s="1079"/>
      <c r="DV4" s="1079"/>
      <c r="DW4" s="1079"/>
      <c r="DX4" s="1079"/>
      <c r="DY4" s="1079"/>
      <c r="DZ4" s="1079"/>
      <c r="EA4" s="1079"/>
      <c r="EB4" s="1079"/>
      <c r="EC4" s="1079"/>
      <c r="ED4" s="1079"/>
      <c r="EE4" s="1079"/>
      <c r="EF4" s="1079"/>
      <c r="EG4" s="1079"/>
      <c r="EH4" s="1079"/>
      <c r="EI4" s="1079"/>
      <c r="EJ4" s="1079"/>
      <c r="EK4" s="1079"/>
      <c r="EL4" s="1079"/>
      <c r="EM4" s="1079"/>
      <c r="EN4" s="1079"/>
      <c r="EO4" s="1079"/>
      <c r="EP4" s="1079"/>
      <c r="EQ4" s="1079"/>
      <c r="ER4" s="1079"/>
      <c r="ES4" s="1079"/>
      <c r="ET4" s="1079"/>
      <c r="EU4" s="1079"/>
      <c r="EV4" s="1079"/>
      <c r="EW4" s="1079"/>
      <c r="EX4" s="1079"/>
      <c r="EY4" s="1079"/>
      <c r="EZ4" s="1079"/>
      <c r="FA4" s="1079"/>
      <c r="FB4" s="1079"/>
      <c r="FC4" s="1079"/>
      <c r="FD4" s="1079"/>
      <c r="FE4" s="1079"/>
      <c r="FF4" s="1079"/>
      <c r="FG4" s="1079"/>
      <c r="FH4" s="1079"/>
      <c r="FI4" s="1079"/>
      <c r="FJ4" s="1079"/>
      <c r="FK4" s="1079"/>
      <c r="FL4" s="1079"/>
      <c r="FM4" s="1079"/>
      <c r="FN4" s="1079"/>
      <c r="FO4" s="1079"/>
      <c r="FP4" s="1079"/>
      <c r="FQ4" s="1079"/>
      <c r="FR4" s="1079"/>
      <c r="FS4" s="1079"/>
      <c r="FT4" s="1079"/>
      <c r="FU4" s="1079"/>
      <c r="FV4" s="1079"/>
      <c r="FW4" s="1079"/>
      <c r="FX4" s="1079"/>
      <c r="FY4" s="1079"/>
      <c r="FZ4" s="1079"/>
      <c r="GA4" s="1079"/>
      <c r="GB4" s="1079"/>
      <c r="GC4" s="1079"/>
      <c r="GD4" s="1079"/>
      <c r="GE4" s="1079"/>
      <c r="GF4" s="1079"/>
      <c r="GG4" s="1079"/>
      <c r="GH4" s="1079"/>
      <c r="GI4" s="1079"/>
      <c r="GJ4" s="1079"/>
      <c r="GK4" s="1079"/>
      <c r="GL4" s="1079"/>
      <c r="GM4" s="1079"/>
      <c r="GN4" s="1079"/>
      <c r="GO4" s="1079"/>
      <c r="GP4" s="1079"/>
      <c r="GQ4" s="1079"/>
      <c r="GR4" s="1079"/>
      <c r="GS4" s="1079"/>
      <c r="GT4" s="1079"/>
      <c r="GU4" s="1079"/>
      <c r="GV4" s="1079"/>
      <c r="GW4" s="1079"/>
      <c r="GX4" s="1079"/>
      <c r="GY4" s="1079"/>
      <c r="GZ4" s="1079"/>
      <c r="HA4" s="1079"/>
      <c r="HB4" s="1079"/>
      <c r="HC4" s="1079"/>
      <c r="HD4" s="1079"/>
      <c r="HE4" s="1079"/>
      <c r="HF4" s="1079"/>
      <c r="HG4" s="1079"/>
      <c r="HH4" s="1079"/>
      <c r="HI4" s="1079"/>
      <c r="HJ4" s="1079"/>
      <c r="HK4" s="1079"/>
      <c r="HL4" s="1079"/>
      <c r="HM4" s="1079"/>
      <c r="HN4" s="1079"/>
      <c r="HO4" s="1079"/>
      <c r="HP4" s="1079"/>
      <c r="HQ4" s="1079"/>
      <c r="HR4" s="1079"/>
      <c r="HS4" s="1079"/>
      <c r="HT4" s="1079"/>
      <c r="HU4" s="1079"/>
      <c r="HV4" s="1080"/>
    </row>
    <row r="5" spans="1:230" ht="18" customHeight="1" x14ac:dyDescent="0.2">
      <c r="A5" s="1076" t="s">
        <v>57</v>
      </c>
      <c r="B5" s="1073"/>
      <c r="C5" s="1073"/>
      <c r="D5" s="1073"/>
      <c r="E5" s="1073"/>
      <c r="F5" s="1073"/>
      <c r="G5" s="1073"/>
      <c r="H5" s="1073"/>
      <c r="I5" s="1073"/>
      <c r="J5" s="1073"/>
      <c r="K5" s="1073"/>
      <c r="L5" s="1073"/>
      <c r="M5" s="1073"/>
      <c r="N5" s="1073"/>
      <c r="O5" s="1073"/>
      <c r="P5" s="1073"/>
      <c r="Q5" s="1073"/>
      <c r="R5" s="1073"/>
      <c r="S5" s="1073"/>
      <c r="T5" s="1073"/>
      <c r="U5" s="1073"/>
      <c r="V5" s="1073"/>
      <c r="W5" s="1073"/>
      <c r="X5" s="1073"/>
      <c r="Y5" s="1073"/>
      <c r="Z5" s="1073"/>
      <c r="AA5" s="1073"/>
      <c r="AB5" s="1073"/>
      <c r="AC5" s="1073"/>
      <c r="AD5" s="1073"/>
      <c r="AE5" s="1073"/>
      <c r="AF5" s="1077"/>
      <c r="AG5" s="1073" t="s">
        <v>58</v>
      </c>
      <c r="AH5" s="1073"/>
      <c r="AI5" s="1073"/>
      <c r="AJ5" s="1073"/>
      <c r="AK5" s="1073"/>
      <c r="AL5" s="1073"/>
      <c r="AM5" s="1073"/>
      <c r="AN5" s="1073"/>
      <c r="AO5" s="1073"/>
      <c r="AP5" s="1073"/>
      <c r="AQ5" s="1073"/>
      <c r="AR5" s="1073"/>
      <c r="AS5" s="1073"/>
      <c r="AT5" s="1073"/>
      <c r="AU5" s="1073"/>
      <c r="AV5" s="1073"/>
      <c r="AW5" s="1073"/>
      <c r="AX5" s="1073"/>
      <c r="AY5" s="1073"/>
      <c r="AZ5" s="1073"/>
      <c r="BA5" s="1073"/>
      <c r="BB5" s="1073"/>
      <c r="BC5" s="1073"/>
      <c r="BD5" s="1073"/>
      <c r="BE5" s="1073"/>
      <c r="BF5" s="1073"/>
      <c r="BG5" s="1073"/>
      <c r="BH5" s="1073"/>
      <c r="BI5" s="1073"/>
      <c r="BJ5" s="1073"/>
      <c r="BK5" s="1073"/>
      <c r="BL5" s="1073"/>
      <c r="BM5" s="1073"/>
      <c r="BN5" s="1073"/>
      <c r="BO5" s="1073"/>
      <c r="BP5" s="1073"/>
      <c r="BQ5" s="1073"/>
      <c r="BR5" s="1073"/>
      <c r="BS5" s="1073"/>
      <c r="BT5" s="1073"/>
      <c r="BU5" s="1073"/>
      <c r="BV5" s="1073"/>
      <c r="BW5" s="1073"/>
      <c r="BX5" s="1073"/>
      <c r="BY5" s="1073"/>
      <c r="BZ5" s="1073"/>
      <c r="CA5" s="1073"/>
      <c r="CB5" s="1073"/>
      <c r="CC5" s="1073"/>
      <c r="CD5" s="1073"/>
      <c r="CE5" s="1073"/>
      <c r="CF5" s="1073"/>
      <c r="CG5" s="1073"/>
      <c r="CH5" s="1073"/>
      <c r="CI5" s="1073"/>
      <c r="CJ5" s="1073"/>
      <c r="CK5" s="1073"/>
      <c r="CL5" s="1073"/>
      <c r="CM5" s="1073"/>
      <c r="CN5" s="1073"/>
      <c r="CO5" s="1073"/>
      <c r="CP5" s="1073"/>
      <c r="CQ5" s="1073"/>
      <c r="CR5" s="1073"/>
      <c r="CS5" s="1073"/>
      <c r="CT5" s="1073"/>
      <c r="CU5" s="1073"/>
      <c r="CV5" s="1073"/>
      <c r="CW5" s="1073"/>
      <c r="CX5" s="1073"/>
      <c r="CY5" s="1073"/>
      <c r="CZ5" s="1073"/>
      <c r="DA5" s="1073"/>
      <c r="DB5" s="1073"/>
      <c r="DC5" s="1073"/>
      <c r="DD5" s="1073"/>
      <c r="DE5" s="1073"/>
      <c r="DF5" s="1073"/>
      <c r="DG5" s="1073"/>
      <c r="DH5" s="1073"/>
      <c r="DI5" s="1073"/>
      <c r="DJ5" s="1073"/>
      <c r="DK5" s="1073"/>
      <c r="DL5" s="1073"/>
      <c r="DM5" s="1073"/>
      <c r="DN5" s="1074"/>
      <c r="DO5" s="1081"/>
      <c r="DP5" s="1082"/>
      <c r="DQ5" s="1082"/>
      <c r="DR5" s="1082"/>
      <c r="DS5" s="1082"/>
      <c r="DT5" s="1082"/>
      <c r="DU5" s="1082"/>
      <c r="DV5" s="1082"/>
      <c r="DW5" s="1082"/>
      <c r="DX5" s="1082"/>
      <c r="DY5" s="1082"/>
      <c r="DZ5" s="1082"/>
      <c r="EA5" s="1082"/>
      <c r="EB5" s="1082"/>
      <c r="EC5" s="1082"/>
      <c r="ED5" s="1082"/>
      <c r="EE5" s="1082"/>
      <c r="EF5" s="1082"/>
      <c r="EG5" s="1082"/>
      <c r="EH5" s="1082"/>
      <c r="EI5" s="1082"/>
      <c r="EJ5" s="1082"/>
      <c r="EK5" s="1082"/>
      <c r="EL5" s="1082"/>
      <c r="EM5" s="1082"/>
      <c r="EN5" s="1082"/>
      <c r="EO5" s="1082"/>
      <c r="EP5" s="1082"/>
      <c r="EQ5" s="1082"/>
      <c r="ER5" s="1082"/>
      <c r="ES5" s="1082"/>
      <c r="ET5" s="1082"/>
      <c r="EU5" s="1082"/>
      <c r="EV5" s="1082"/>
      <c r="EW5" s="1082"/>
      <c r="EX5" s="1082"/>
      <c r="EY5" s="1082"/>
      <c r="EZ5" s="1082"/>
      <c r="FA5" s="1082"/>
      <c r="FB5" s="1082"/>
      <c r="FC5" s="1082"/>
      <c r="FD5" s="1082"/>
      <c r="FE5" s="1082"/>
      <c r="FF5" s="1082"/>
      <c r="FG5" s="1082"/>
      <c r="FH5" s="1082"/>
      <c r="FI5" s="1082"/>
      <c r="FJ5" s="1082"/>
      <c r="FK5" s="1082"/>
      <c r="FL5" s="1082"/>
      <c r="FM5" s="1082"/>
      <c r="FN5" s="1082"/>
      <c r="FO5" s="1082"/>
      <c r="FP5" s="1082"/>
      <c r="FQ5" s="1082"/>
      <c r="FR5" s="1082"/>
      <c r="FS5" s="1082"/>
      <c r="FT5" s="1082"/>
      <c r="FU5" s="1082"/>
      <c r="FV5" s="1082"/>
      <c r="FW5" s="1082"/>
      <c r="FX5" s="1082"/>
      <c r="FY5" s="1082"/>
      <c r="FZ5" s="1082"/>
      <c r="GA5" s="1082"/>
      <c r="GB5" s="1082"/>
      <c r="GC5" s="1082"/>
      <c r="GD5" s="1082"/>
      <c r="GE5" s="1082"/>
      <c r="GF5" s="1082"/>
      <c r="GG5" s="1082"/>
      <c r="GH5" s="1082"/>
      <c r="GI5" s="1082"/>
      <c r="GJ5" s="1082"/>
      <c r="GK5" s="1082"/>
      <c r="GL5" s="1082"/>
      <c r="GM5" s="1082"/>
      <c r="GN5" s="1082"/>
      <c r="GO5" s="1082"/>
      <c r="GP5" s="1082"/>
      <c r="GQ5" s="1082"/>
      <c r="GR5" s="1082"/>
      <c r="GS5" s="1082"/>
      <c r="GT5" s="1082"/>
      <c r="GU5" s="1082"/>
      <c r="GV5" s="1082"/>
      <c r="GW5" s="1082"/>
      <c r="GX5" s="1082"/>
      <c r="GY5" s="1082"/>
      <c r="GZ5" s="1082"/>
      <c r="HA5" s="1082"/>
      <c r="HB5" s="1082"/>
      <c r="HC5" s="1082"/>
      <c r="HD5" s="1082"/>
      <c r="HE5" s="1082"/>
      <c r="HF5" s="1082"/>
      <c r="HG5" s="1082"/>
      <c r="HH5" s="1082"/>
      <c r="HI5" s="1082"/>
      <c r="HJ5" s="1082"/>
      <c r="HK5" s="1082"/>
      <c r="HL5" s="1082"/>
      <c r="HM5" s="1082"/>
      <c r="HN5" s="1082"/>
      <c r="HO5" s="1082"/>
      <c r="HP5" s="1082"/>
      <c r="HQ5" s="1082"/>
      <c r="HR5" s="1082"/>
      <c r="HS5" s="1082"/>
      <c r="HT5" s="1082"/>
      <c r="HU5" s="1082"/>
      <c r="HV5" s="1083"/>
    </row>
    <row r="6" spans="1:230" ht="18" customHeight="1" x14ac:dyDescent="0.2">
      <c r="A6" s="1057"/>
      <c r="B6" s="1058"/>
      <c r="C6" s="1058"/>
      <c r="D6" s="1058"/>
      <c r="E6" s="1058"/>
      <c r="F6" s="1058"/>
      <c r="G6" s="1058"/>
      <c r="H6" s="1058"/>
      <c r="I6" s="1058"/>
      <c r="J6" s="1058"/>
      <c r="K6" s="1058"/>
      <c r="L6" s="1058"/>
      <c r="M6" s="1058"/>
      <c r="N6" s="1058"/>
      <c r="O6" s="1058"/>
      <c r="P6" s="1058"/>
      <c r="Q6" s="1058"/>
      <c r="R6" s="1058"/>
      <c r="S6" s="1058"/>
      <c r="T6" s="1058"/>
      <c r="U6" s="1058"/>
      <c r="V6" s="1058"/>
      <c r="W6" s="1058"/>
      <c r="X6" s="1058"/>
      <c r="Y6" s="1058"/>
      <c r="Z6" s="1058"/>
      <c r="AA6" s="1058"/>
      <c r="AB6" s="1058"/>
      <c r="AC6" s="1058"/>
      <c r="AD6" s="1058"/>
      <c r="AE6" s="1058"/>
      <c r="AF6" s="1059"/>
      <c r="AG6" s="1058"/>
      <c r="AH6" s="1058"/>
      <c r="AI6" s="1058"/>
      <c r="AJ6" s="1058"/>
      <c r="AK6" s="1058"/>
      <c r="AL6" s="1058"/>
      <c r="AM6" s="1058"/>
      <c r="AN6" s="1058"/>
      <c r="AO6" s="1058"/>
      <c r="AP6" s="1058"/>
      <c r="AQ6" s="1058"/>
      <c r="AR6" s="1058"/>
      <c r="AS6" s="1058"/>
      <c r="AT6" s="1058"/>
      <c r="AU6" s="1058"/>
      <c r="AV6" s="1058"/>
      <c r="AW6" s="1058"/>
      <c r="AX6" s="1058"/>
      <c r="AY6" s="1058"/>
      <c r="AZ6" s="1058"/>
      <c r="BA6" s="1058"/>
      <c r="BB6" s="1058"/>
      <c r="BC6" s="1058"/>
      <c r="BD6" s="1058"/>
      <c r="BE6" s="1058"/>
      <c r="BF6" s="1058"/>
      <c r="BG6" s="1058"/>
      <c r="BH6" s="1058"/>
      <c r="BI6" s="1058"/>
      <c r="BJ6" s="1058"/>
      <c r="BK6" s="1058"/>
      <c r="BL6" s="1058"/>
      <c r="BM6" s="1058"/>
      <c r="BN6" s="1058"/>
      <c r="BO6" s="1058"/>
      <c r="BP6" s="1058"/>
      <c r="BQ6" s="1058"/>
      <c r="BR6" s="1058"/>
      <c r="BS6" s="1058"/>
      <c r="BT6" s="1058"/>
      <c r="BU6" s="1058"/>
      <c r="BV6" s="1058"/>
      <c r="BW6" s="1058"/>
      <c r="BX6" s="1058"/>
      <c r="BY6" s="1058"/>
      <c r="BZ6" s="1058"/>
      <c r="CA6" s="1058"/>
      <c r="CB6" s="1058"/>
      <c r="CC6" s="1058"/>
      <c r="CD6" s="1058"/>
      <c r="CE6" s="1058"/>
      <c r="CF6" s="1058"/>
      <c r="CG6" s="1058"/>
      <c r="CH6" s="1058"/>
      <c r="CI6" s="1058"/>
      <c r="CJ6" s="1058"/>
      <c r="CK6" s="1058"/>
      <c r="CL6" s="1058"/>
      <c r="CM6" s="1058"/>
      <c r="CN6" s="1058"/>
      <c r="CO6" s="1058"/>
      <c r="CP6" s="1058"/>
      <c r="CQ6" s="1058"/>
      <c r="CR6" s="1058"/>
      <c r="CS6" s="1058"/>
      <c r="CT6" s="1058"/>
      <c r="CU6" s="1058"/>
      <c r="CV6" s="1058"/>
      <c r="CW6" s="1058"/>
      <c r="CX6" s="1058"/>
      <c r="CY6" s="1058"/>
      <c r="CZ6" s="1058"/>
      <c r="DA6" s="1058"/>
      <c r="DB6" s="1058"/>
      <c r="DC6" s="1058"/>
      <c r="DD6" s="1058"/>
      <c r="DE6" s="1058"/>
      <c r="DF6" s="1058"/>
      <c r="DG6" s="1058"/>
      <c r="DH6" s="1058"/>
      <c r="DI6" s="1058"/>
      <c r="DJ6" s="1058"/>
      <c r="DK6" s="1058"/>
      <c r="DL6" s="1058"/>
      <c r="DM6" s="1058"/>
      <c r="DN6" s="1060"/>
      <c r="DO6" s="1061"/>
      <c r="DP6" s="1061"/>
      <c r="DQ6" s="1061"/>
      <c r="DR6" s="1061"/>
      <c r="DS6" s="1061"/>
      <c r="DT6" s="1061"/>
      <c r="DU6" s="1061"/>
      <c r="DV6" s="1061"/>
      <c r="DW6" s="1061"/>
      <c r="DX6" s="1061"/>
      <c r="DY6" s="1061"/>
      <c r="DZ6" s="1061"/>
      <c r="EA6" s="1061"/>
      <c r="EB6" s="1061"/>
      <c r="EC6" s="1061"/>
      <c r="ED6" s="1061"/>
      <c r="EE6" s="1061"/>
      <c r="EF6" s="1061"/>
      <c r="EG6" s="1061"/>
      <c r="EH6" s="1061"/>
      <c r="EI6" s="1061"/>
      <c r="EJ6" s="1061"/>
      <c r="EK6" s="1061"/>
      <c r="EL6" s="1061"/>
      <c r="EM6" s="1061"/>
      <c r="EN6" s="1061"/>
      <c r="EO6" s="1061"/>
      <c r="EP6" s="1061"/>
      <c r="EQ6" s="1061"/>
      <c r="ER6" s="1061"/>
      <c r="ES6" s="1061"/>
      <c r="ET6" s="1061"/>
      <c r="EU6" s="1061"/>
      <c r="EV6" s="1061"/>
      <c r="EW6" s="1061"/>
      <c r="EX6" s="1061"/>
      <c r="EY6" s="1061"/>
      <c r="EZ6" s="1061"/>
      <c r="FA6" s="1061"/>
      <c r="FB6" s="1061"/>
      <c r="FC6" s="1061"/>
      <c r="FD6" s="1061"/>
      <c r="FE6" s="1061"/>
      <c r="FF6" s="1061"/>
      <c r="FG6" s="1061"/>
      <c r="FH6" s="1061"/>
      <c r="FI6" s="1061"/>
      <c r="FJ6" s="1061"/>
      <c r="FK6" s="1061"/>
      <c r="FL6" s="1061"/>
      <c r="FM6" s="1061"/>
      <c r="FN6" s="1061"/>
      <c r="FO6" s="1061"/>
      <c r="FP6" s="1061"/>
      <c r="FQ6" s="1061"/>
      <c r="FR6" s="1061"/>
      <c r="FS6" s="1061"/>
      <c r="FT6" s="1061"/>
      <c r="FU6" s="1061"/>
      <c r="FV6" s="1061"/>
      <c r="FW6" s="1061"/>
      <c r="FX6" s="1061"/>
      <c r="FY6" s="1061"/>
      <c r="FZ6" s="1061"/>
      <c r="GA6" s="1061"/>
      <c r="GB6" s="1061"/>
      <c r="GC6" s="1061"/>
      <c r="GD6" s="1061"/>
      <c r="GE6" s="1061"/>
      <c r="GF6" s="1061"/>
      <c r="GG6" s="1061"/>
      <c r="GH6" s="1061"/>
      <c r="GI6" s="1061"/>
      <c r="GJ6" s="1061"/>
      <c r="GK6" s="1061"/>
      <c r="GL6" s="1061"/>
      <c r="GM6" s="1061"/>
      <c r="GN6" s="1061"/>
      <c r="GO6" s="1061"/>
      <c r="GP6" s="1061"/>
      <c r="GQ6" s="1061"/>
      <c r="GR6" s="1061"/>
      <c r="GS6" s="1061"/>
      <c r="GT6" s="1061"/>
      <c r="GU6" s="1061"/>
      <c r="GV6" s="1061"/>
      <c r="GW6" s="1061"/>
      <c r="GX6" s="1061"/>
      <c r="GY6" s="1061"/>
      <c r="GZ6" s="1061"/>
      <c r="HA6" s="1061"/>
      <c r="HB6" s="1061"/>
      <c r="HC6" s="1061"/>
      <c r="HD6" s="1061"/>
      <c r="HE6" s="1061"/>
      <c r="HF6" s="1061"/>
      <c r="HG6" s="1061"/>
      <c r="HH6" s="1061"/>
      <c r="HI6" s="1061"/>
      <c r="HJ6" s="1061"/>
      <c r="HK6" s="1061"/>
      <c r="HL6" s="1061"/>
      <c r="HM6" s="1061"/>
      <c r="HN6" s="1061"/>
      <c r="HO6" s="1061"/>
      <c r="HP6" s="1061"/>
      <c r="HQ6" s="1061"/>
      <c r="HR6" s="1061"/>
      <c r="HS6" s="1061"/>
      <c r="HT6" s="1061"/>
      <c r="HU6" s="1061"/>
      <c r="HV6" s="1062"/>
    </row>
    <row r="7" spans="1:230" ht="18" customHeight="1" x14ac:dyDescent="0.2">
      <c r="A7" s="1057"/>
      <c r="B7" s="1058"/>
      <c r="C7" s="1058"/>
      <c r="D7" s="1058"/>
      <c r="E7" s="1058"/>
      <c r="F7" s="1058"/>
      <c r="G7" s="1058"/>
      <c r="H7" s="1058"/>
      <c r="I7" s="1058"/>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9"/>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60"/>
      <c r="DO7" s="1061"/>
      <c r="DP7" s="1061"/>
      <c r="DQ7" s="1061"/>
      <c r="DR7" s="1061"/>
      <c r="DS7" s="1061"/>
      <c r="DT7" s="1061"/>
      <c r="DU7" s="1061"/>
      <c r="DV7" s="1061"/>
      <c r="DW7" s="1061"/>
      <c r="DX7" s="1061"/>
      <c r="DY7" s="1061"/>
      <c r="DZ7" s="1061"/>
      <c r="EA7" s="1061"/>
      <c r="EB7" s="1061"/>
      <c r="EC7" s="1061"/>
      <c r="ED7" s="1061"/>
      <c r="EE7" s="1061"/>
      <c r="EF7" s="1061"/>
      <c r="EG7" s="1061"/>
      <c r="EH7" s="1061"/>
      <c r="EI7" s="1061"/>
      <c r="EJ7" s="1061"/>
      <c r="EK7" s="1061"/>
      <c r="EL7" s="1061"/>
      <c r="EM7" s="1061"/>
      <c r="EN7" s="1061"/>
      <c r="EO7" s="1061"/>
      <c r="EP7" s="1061"/>
      <c r="EQ7" s="1061"/>
      <c r="ER7" s="1061"/>
      <c r="ES7" s="1061"/>
      <c r="ET7" s="1061"/>
      <c r="EU7" s="1061"/>
      <c r="EV7" s="1061"/>
      <c r="EW7" s="1061"/>
      <c r="EX7" s="1061"/>
      <c r="EY7" s="1061"/>
      <c r="EZ7" s="1061"/>
      <c r="FA7" s="1061"/>
      <c r="FB7" s="1061"/>
      <c r="FC7" s="1061"/>
      <c r="FD7" s="1061"/>
      <c r="FE7" s="1061"/>
      <c r="FF7" s="1061"/>
      <c r="FG7" s="1061"/>
      <c r="FH7" s="1061"/>
      <c r="FI7" s="1061"/>
      <c r="FJ7" s="1061"/>
      <c r="FK7" s="1061"/>
      <c r="FL7" s="1061"/>
      <c r="FM7" s="1061"/>
      <c r="FN7" s="1061"/>
      <c r="FO7" s="1061"/>
      <c r="FP7" s="1061"/>
      <c r="FQ7" s="1061"/>
      <c r="FR7" s="1061"/>
      <c r="FS7" s="1061"/>
      <c r="FT7" s="1061"/>
      <c r="FU7" s="1061"/>
      <c r="FV7" s="1061"/>
      <c r="FW7" s="1061"/>
      <c r="FX7" s="1061"/>
      <c r="FY7" s="1061"/>
      <c r="FZ7" s="1061"/>
      <c r="GA7" s="1061"/>
      <c r="GB7" s="1061"/>
      <c r="GC7" s="1061"/>
      <c r="GD7" s="1061"/>
      <c r="GE7" s="1061"/>
      <c r="GF7" s="1061"/>
      <c r="GG7" s="1061"/>
      <c r="GH7" s="1061"/>
      <c r="GI7" s="1061"/>
      <c r="GJ7" s="1061"/>
      <c r="GK7" s="1061"/>
      <c r="GL7" s="1061"/>
      <c r="GM7" s="1061"/>
      <c r="GN7" s="1061"/>
      <c r="GO7" s="1061"/>
      <c r="GP7" s="1061"/>
      <c r="GQ7" s="1061"/>
      <c r="GR7" s="1061"/>
      <c r="GS7" s="1061"/>
      <c r="GT7" s="1061"/>
      <c r="GU7" s="1061"/>
      <c r="GV7" s="1061"/>
      <c r="GW7" s="1061"/>
      <c r="GX7" s="1061"/>
      <c r="GY7" s="1061"/>
      <c r="GZ7" s="1061"/>
      <c r="HA7" s="1061"/>
      <c r="HB7" s="1061"/>
      <c r="HC7" s="1061"/>
      <c r="HD7" s="1061"/>
      <c r="HE7" s="1061"/>
      <c r="HF7" s="1061"/>
      <c r="HG7" s="1061"/>
      <c r="HH7" s="1061"/>
      <c r="HI7" s="1061"/>
      <c r="HJ7" s="1061"/>
      <c r="HK7" s="1061"/>
      <c r="HL7" s="1061"/>
      <c r="HM7" s="1061"/>
      <c r="HN7" s="1061"/>
      <c r="HO7" s="1061"/>
      <c r="HP7" s="1061"/>
      <c r="HQ7" s="1061"/>
      <c r="HR7" s="1061"/>
      <c r="HS7" s="1061"/>
      <c r="HT7" s="1061"/>
      <c r="HU7" s="1061"/>
      <c r="HV7" s="1062"/>
    </row>
    <row r="8" spans="1:230" ht="18" customHeight="1" x14ac:dyDescent="0.2">
      <c r="A8" s="1057"/>
      <c r="B8" s="1058"/>
      <c r="C8" s="1058"/>
      <c r="D8" s="1058"/>
      <c r="E8" s="1058"/>
      <c r="F8" s="1058"/>
      <c r="G8" s="1058"/>
      <c r="H8" s="1058"/>
      <c r="I8" s="1058"/>
      <c r="J8" s="1058"/>
      <c r="K8" s="1058"/>
      <c r="L8" s="1058"/>
      <c r="M8" s="1058"/>
      <c r="N8" s="1058"/>
      <c r="O8" s="1058"/>
      <c r="P8" s="1058"/>
      <c r="Q8" s="1058"/>
      <c r="R8" s="1058"/>
      <c r="S8" s="1058"/>
      <c r="T8" s="1058"/>
      <c r="U8" s="1058"/>
      <c r="V8" s="1058"/>
      <c r="W8" s="1058"/>
      <c r="X8" s="1058"/>
      <c r="Y8" s="1058"/>
      <c r="Z8" s="1058"/>
      <c r="AA8" s="1058"/>
      <c r="AB8" s="1058"/>
      <c r="AC8" s="1058"/>
      <c r="AD8" s="1058"/>
      <c r="AE8" s="1058"/>
      <c r="AF8" s="1059"/>
      <c r="AG8" s="1058"/>
      <c r="AH8" s="1058"/>
      <c r="AI8" s="1058"/>
      <c r="AJ8" s="1058"/>
      <c r="AK8" s="1058"/>
      <c r="AL8" s="1058"/>
      <c r="AM8" s="1058"/>
      <c r="AN8" s="1058"/>
      <c r="AO8" s="1058"/>
      <c r="AP8" s="1058"/>
      <c r="AQ8" s="1058"/>
      <c r="AR8" s="1058"/>
      <c r="AS8" s="1058"/>
      <c r="AT8" s="1058"/>
      <c r="AU8" s="1058"/>
      <c r="AV8" s="1058"/>
      <c r="AW8" s="1058"/>
      <c r="AX8" s="1058"/>
      <c r="AY8" s="1058"/>
      <c r="AZ8" s="1058"/>
      <c r="BA8" s="1058"/>
      <c r="BB8" s="1058"/>
      <c r="BC8" s="1058"/>
      <c r="BD8" s="1058"/>
      <c r="BE8" s="1058"/>
      <c r="BF8" s="1058"/>
      <c r="BG8" s="1058"/>
      <c r="BH8" s="1058"/>
      <c r="BI8" s="1058"/>
      <c r="BJ8" s="1058"/>
      <c r="BK8" s="1058"/>
      <c r="BL8" s="1058"/>
      <c r="BM8" s="1058"/>
      <c r="BN8" s="1058"/>
      <c r="BO8" s="1058"/>
      <c r="BP8" s="1058"/>
      <c r="BQ8" s="1058"/>
      <c r="BR8" s="1058"/>
      <c r="BS8" s="1058"/>
      <c r="BT8" s="1058"/>
      <c r="BU8" s="1058"/>
      <c r="BV8" s="1058"/>
      <c r="BW8" s="1058"/>
      <c r="BX8" s="1058"/>
      <c r="BY8" s="1058"/>
      <c r="BZ8" s="1058"/>
      <c r="CA8" s="1058"/>
      <c r="CB8" s="1058"/>
      <c r="CC8" s="1058"/>
      <c r="CD8" s="1058"/>
      <c r="CE8" s="1058"/>
      <c r="CF8" s="1058"/>
      <c r="CG8" s="1058"/>
      <c r="CH8" s="1058"/>
      <c r="CI8" s="1058"/>
      <c r="CJ8" s="1058"/>
      <c r="CK8" s="1058"/>
      <c r="CL8" s="1058"/>
      <c r="CM8" s="1058"/>
      <c r="CN8" s="1058"/>
      <c r="CO8" s="1058"/>
      <c r="CP8" s="1058"/>
      <c r="CQ8" s="1058"/>
      <c r="CR8" s="1058"/>
      <c r="CS8" s="1058"/>
      <c r="CT8" s="1058"/>
      <c r="CU8" s="1058"/>
      <c r="CV8" s="1058"/>
      <c r="CW8" s="1058"/>
      <c r="CX8" s="1058"/>
      <c r="CY8" s="1058"/>
      <c r="CZ8" s="1058"/>
      <c r="DA8" s="1058"/>
      <c r="DB8" s="1058"/>
      <c r="DC8" s="1058"/>
      <c r="DD8" s="1058"/>
      <c r="DE8" s="1058"/>
      <c r="DF8" s="1058"/>
      <c r="DG8" s="1058"/>
      <c r="DH8" s="1058"/>
      <c r="DI8" s="1058"/>
      <c r="DJ8" s="1058"/>
      <c r="DK8" s="1058"/>
      <c r="DL8" s="1058"/>
      <c r="DM8" s="1058"/>
      <c r="DN8" s="1060"/>
      <c r="DO8" s="1061"/>
      <c r="DP8" s="1061"/>
      <c r="DQ8" s="1061"/>
      <c r="DR8" s="1061"/>
      <c r="DS8" s="1061"/>
      <c r="DT8" s="1061"/>
      <c r="DU8" s="1061"/>
      <c r="DV8" s="1061"/>
      <c r="DW8" s="1061"/>
      <c r="DX8" s="1061"/>
      <c r="DY8" s="1061"/>
      <c r="DZ8" s="1061"/>
      <c r="EA8" s="1061"/>
      <c r="EB8" s="1061"/>
      <c r="EC8" s="1061"/>
      <c r="ED8" s="1061"/>
      <c r="EE8" s="1061"/>
      <c r="EF8" s="1061"/>
      <c r="EG8" s="1061"/>
      <c r="EH8" s="1061"/>
      <c r="EI8" s="1061"/>
      <c r="EJ8" s="1061"/>
      <c r="EK8" s="1061"/>
      <c r="EL8" s="1061"/>
      <c r="EM8" s="1061"/>
      <c r="EN8" s="1061"/>
      <c r="EO8" s="1061"/>
      <c r="EP8" s="1061"/>
      <c r="EQ8" s="1061"/>
      <c r="ER8" s="1061"/>
      <c r="ES8" s="1061"/>
      <c r="ET8" s="1061"/>
      <c r="EU8" s="1061"/>
      <c r="EV8" s="1061"/>
      <c r="EW8" s="1061"/>
      <c r="EX8" s="1061"/>
      <c r="EY8" s="1061"/>
      <c r="EZ8" s="1061"/>
      <c r="FA8" s="1061"/>
      <c r="FB8" s="1061"/>
      <c r="FC8" s="1061"/>
      <c r="FD8" s="1061"/>
      <c r="FE8" s="1061"/>
      <c r="FF8" s="1061"/>
      <c r="FG8" s="1061"/>
      <c r="FH8" s="1061"/>
      <c r="FI8" s="1061"/>
      <c r="FJ8" s="1061"/>
      <c r="FK8" s="1061"/>
      <c r="FL8" s="1061"/>
      <c r="FM8" s="1061"/>
      <c r="FN8" s="1061"/>
      <c r="FO8" s="1061"/>
      <c r="FP8" s="1061"/>
      <c r="FQ8" s="1061"/>
      <c r="FR8" s="1061"/>
      <c r="FS8" s="1061"/>
      <c r="FT8" s="1061"/>
      <c r="FU8" s="1061"/>
      <c r="FV8" s="1061"/>
      <c r="FW8" s="1061"/>
      <c r="FX8" s="1061"/>
      <c r="FY8" s="1061"/>
      <c r="FZ8" s="1061"/>
      <c r="GA8" s="1061"/>
      <c r="GB8" s="1061"/>
      <c r="GC8" s="1061"/>
      <c r="GD8" s="1061"/>
      <c r="GE8" s="1061"/>
      <c r="GF8" s="1061"/>
      <c r="GG8" s="1061"/>
      <c r="GH8" s="1061"/>
      <c r="GI8" s="1061"/>
      <c r="GJ8" s="1061"/>
      <c r="GK8" s="1061"/>
      <c r="GL8" s="1061"/>
      <c r="GM8" s="1061"/>
      <c r="GN8" s="1061"/>
      <c r="GO8" s="1061"/>
      <c r="GP8" s="1061"/>
      <c r="GQ8" s="1061"/>
      <c r="GR8" s="1061"/>
      <c r="GS8" s="1061"/>
      <c r="GT8" s="1061"/>
      <c r="GU8" s="1061"/>
      <c r="GV8" s="1061"/>
      <c r="GW8" s="1061"/>
      <c r="GX8" s="1061"/>
      <c r="GY8" s="1061"/>
      <c r="GZ8" s="1061"/>
      <c r="HA8" s="1061"/>
      <c r="HB8" s="1061"/>
      <c r="HC8" s="1061"/>
      <c r="HD8" s="1061"/>
      <c r="HE8" s="1061"/>
      <c r="HF8" s="1061"/>
      <c r="HG8" s="1061"/>
      <c r="HH8" s="1061"/>
      <c r="HI8" s="1061"/>
      <c r="HJ8" s="1061"/>
      <c r="HK8" s="1061"/>
      <c r="HL8" s="1061"/>
      <c r="HM8" s="1061"/>
      <c r="HN8" s="1061"/>
      <c r="HO8" s="1061"/>
      <c r="HP8" s="1061"/>
      <c r="HQ8" s="1061"/>
      <c r="HR8" s="1061"/>
      <c r="HS8" s="1061"/>
      <c r="HT8" s="1061"/>
      <c r="HU8" s="1061"/>
      <c r="HV8" s="1062"/>
    </row>
    <row r="9" spans="1:230" ht="18" customHeight="1" x14ac:dyDescent="0.2">
      <c r="A9" s="1057"/>
      <c r="B9" s="1058"/>
      <c r="C9" s="1058"/>
      <c r="D9" s="1058"/>
      <c r="E9" s="1058"/>
      <c r="F9" s="1058"/>
      <c r="G9" s="1058"/>
      <c r="H9" s="1058"/>
      <c r="I9" s="1058"/>
      <c r="J9" s="1058"/>
      <c r="K9" s="1058"/>
      <c r="L9" s="1058"/>
      <c r="M9" s="1058"/>
      <c r="N9" s="1058"/>
      <c r="O9" s="1058"/>
      <c r="P9" s="1058"/>
      <c r="Q9" s="1058"/>
      <c r="R9" s="1058"/>
      <c r="S9" s="1058"/>
      <c r="T9" s="1058"/>
      <c r="U9" s="1058"/>
      <c r="V9" s="1058"/>
      <c r="W9" s="1058"/>
      <c r="X9" s="1058"/>
      <c r="Y9" s="1058"/>
      <c r="Z9" s="1058"/>
      <c r="AA9" s="1058"/>
      <c r="AB9" s="1058"/>
      <c r="AC9" s="1058"/>
      <c r="AD9" s="1058"/>
      <c r="AE9" s="1058"/>
      <c r="AF9" s="1059"/>
      <c r="AG9" s="1058"/>
      <c r="AH9" s="1058"/>
      <c r="AI9" s="1058"/>
      <c r="AJ9" s="1058"/>
      <c r="AK9" s="1058"/>
      <c r="AL9" s="1058"/>
      <c r="AM9" s="1058"/>
      <c r="AN9" s="1058"/>
      <c r="AO9" s="1058"/>
      <c r="AP9" s="1058"/>
      <c r="AQ9" s="1058"/>
      <c r="AR9" s="1058"/>
      <c r="AS9" s="1058"/>
      <c r="AT9" s="1058"/>
      <c r="AU9" s="1058"/>
      <c r="AV9" s="1058"/>
      <c r="AW9" s="1058"/>
      <c r="AX9" s="1058"/>
      <c r="AY9" s="1058"/>
      <c r="AZ9" s="1058"/>
      <c r="BA9" s="1058"/>
      <c r="BB9" s="1058"/>
      <c r="BC9" s="1058"/>
      <c r="BD9" s="1058"/>
      <c r="BE9" s="1058"/>
      <c r="BF9" s="1058"/>
      <c r="BG9" s="1058"/>
      <c r="BH9" s="1058"/>
      <c r="BI9" s="1058"/>
      <c r="BJ9" s="1058"/>
      <c r="BK9" s="1058"/>
      <c r="BL9" s="1058"/>
      <c r="BM9" s="1058"/>
      <c r="BN9" s="1058"/>
      <c r="BO9" s="1058"/>
      <c r="BP9" s="1058"/>
      <c r="BQ9" s="1058"/>
      <c r="BR9" s="1058"/>
      <c r="BS9" s="1058"/>
      <c r="BT9" s="1058"/>
      <c r="BU9" s="1058"/>
      <c r="BV9" s="1058"/>
      <c r="BW9" s="1058"/>
      <c r="BX9" s="1058"/>
      <c r="BY9" s="1058"/>
      <c r="BZ9" s="1058"/>
      <c r="CA9" s="1058"/>
      <c r="CB9" s="1058"/>
      <c r="CC9" s="1058"/>
      <c r="CD9" s="1058"/>
      <c r="CE9" s="1058"/>
      <c r="CF9" s="1058"/>
      <c r="CG9" s="1058"/>
      <c r="CH9" s="1058"/>
      <c r="CI9" s="1058"/>
      <c r="CJ9" s="1058"/>
      <c r="CK9" s="1058"/>
      <c r="CL9" s="1058"/>
      <c r="CM9" s="1058"/>
      <c r="CN9" s="1058"/>
      <c r="CO9" s="1058"/>
      <c r="CP9" s="1058"/>
      <c r="CQ9" s="1058"/>
      <c r="CR9" s="1058"/>
      <c r="CS9" s="1058"/>
      <c r="CT9" s="1058"/>
      <c r="CU9" s="1058"/>
      <c r="CV9" s="1058"/>
      <c r="CW9" s="1058"/>
      <c r="CX9" s="1058"/>
      <c r="CY9" s="1058"/>
      <c r="CZ9" s="1058"/>
      <c r="DA9" s="1058"/>
      <c r="DB9" s="1058"/>
      <c r="DC9" s="1058"/>
      <c r="DD9" s="1058"/>
      <c r="DE9" s="1058"/>
      <c r="DF9" s="1058"/>
      <c r="DG9" s="1058"/>
      <c r="DH9" s="1058"/>
      <c r="DI9" s="1058"/>
      <c r="DJ9" s="1058"/>
      <c r="DK9" s="1058"/>
      <c r="DL9" s="1058"/>
      <c r="DM9" s="1058"/>
      <c r="DN9" s="1060"/>
      <c r="DO9" s="1061"/>
      <c r="DP9" s="1061"/>
      <c r="DQ9" s="1061"/>
      <c r="DR9" s="1061"/>
      <c r="DS9" s="1061"/>
      <c r="DT9" s="1061"/>
      <c r="DU9" s="1061"/>
      <c r="DV9" s="1061"/>
      <c r="DW9" s="1061"/>
      <c r="DX9" s="1061"/>
      <c r="DY9" s="1061"/>
      <c r="DZ9" s="1061"/>
      <c r="EA9" s="1061"/>
      <c r="EB9" s="1061"/>
      <c r="EC9" s="1061"/>
      <c r="ED9" s="1061"/>
      <c r="EE9" s="1061"/>
      <c r="EF9" s="1061"/>
      <c r="EG9" s="1061"/>
      <c r="EH9" s="1061"/>
      <c r="EI9" s="1061"/>
      <c r="EJ9" s="1061"/>
      <c r="EK9" s="1061"/>
      <c r="EL9" s="1061"/>
      <c r="EM9" s="1061"/>
      <c r="EN9" s="1061"/>
      <c r="EO9" s="1061"/>
      <c r="EP9" s="1061"/>
      <c r="EQ9" s="1061"/>
      <c r="ER9" s="1061"/>
      <c r="ES9" s="1061"/>
      <c r="ET9" s="1061"/>
      <c r="EU9" s="1061"/>
      <c r="EV9" s="1061"/>
      <c r="EW9" s="1061"/>
      <c r="EX9" s="1061"/>
      <c r="EY9" s="1061"/>
      <c r="EZ9" s="1061"/>
      <c r="FA9" s="1061"/>
      <c r="FB9" s="1061"/>
      <c r="FC9" s="1061"/>
      <c r="FD9" s="1061"/>
      <c r="FE9" s="1061"/>
      <c r="FF9" s="1061"/>
      <c r="FG9" s="1061"/>
      <c r="FH9" s="1061"/>
      <c r="FI9" s="1061"/>
      <c r="FJ9" s="1061"/>
      <c r="FK9" s="1061"/>
      <c r="FL9" s="1061"/>
      <c r="FM9" s="1061"/>
      <c r="FN9" s="1061"/>
      <c r="FO9" s="1061"/>
      <c r="FP9" s="1061"/>
      <c r="FQ9" s="1061"/>
      <c r="FR9" s="1061"/>
      <c r="FS9" s="1061"/>
      <c r="FT9" s="1061"/>
      <c r="FU9" s="1061"/>
      <c r="FV9" s="1061"/>
      <c r="FW9" s="1061"/>
      <c r="FX9" s="1061"/>
      <c r="FY9" s="1061"/>
      <c r="FZ9" s="1061"/>
      <c r="GA9" s="1061"/>
      <c r="GB9" s="1061"/>
      <c r="GC9" s="1061"/>
      <c r="GD9" s="1061"/>
      <c r="GE9" s="1061"/>
      <c r="GF9" s="1061"/>
      <c r="GG9" s="1061"/>
      <c r="GH9" s="1061"/>
      <c r="GI9" s="1061"/>
      <c r="GJ9" s="1061"/>
      <c r="GK9" s="1061"/>
      <c r="GL9" s="1061"/>
      <c r="GM9" s="1061"/>
      <c r="GN9" s="1061"/>
      <c r="GO9" s="1061"/>
      <c r="GP9" s="1061"/>
      <c r="GQ9" s="1061"/>
      <c r="GR9" s="1061"/>
      <c r="GS9" s="1061"/>
      <c r="GT9" s="1061"/>
      <c r="GU9" s="1061"/>
      <c r="GV9" s="1061"/>
      <c r="GW9" s="1061"/>
      <c r="GX9" s="1061"/>
      <c r="GY9" s="1061"/>
      <c r="GZ9" s="1061"/>
      <c r="HA9" s="1061"/>
      <c r="HB9" s="1061"/>
      <c r="HC9" s="1061"/>
      <c r="HD9" s="1061"/>
      <c r="HE9" s="1061"/>
      <c r="HF9" s="1061"/>
      <c r="HG9" s="1061"/>
      <c r="HH9" s="1061"/>
      <c r="HI9" s="1061"/>
      <c r="HJ9" s="1061"/>
      <c r="HK9" s="1061"/>
      <c r="HL9" s="1061"/>
      <c r="HM9" s="1061"/>
      <c r="HN9" s="1061"/>
      <c r="HO9" s="1061"/>
      <c r="HP9" s="1061"/>
      <c r="HQ9" s="1061"/>
      <c r="HR9" s="1061"/>
      <c r="HS9" s="1061"/>
      <c r="HT9" s="1061"/>
      <c r="HU9" s="1061"/>
      <c r="HV9" s="1062"/>
    </row>
    <row r="10" spans="1:230" ht="18" customHeight="1" x14ac:dyDescent="0.2">
      <c r="A10" s="1057"/>
      <c r="B10" s="1058"/>
      <c r="C10" s="1058"/>
      <c r="D10" s="1058"/>
      <c r="E10" s="1058"/>
      <c r="F10" s="1058"/>
      <c r="G10" s="1058"/>
      <c r="H10" s="1058"/>
      <c r="I10" s="1058"/>
      <c r="J10" s="1058"/>
      <c r="K10" s="1058"/>
      <c r="L10" s="1058"/>
      <c r="M10" s="1058"/>
      <c r="N10" s="1058"/>
      <c r="O10" s="1058"/>
      <c r="P10" s="1058"/>
      <c r="Q10" s="1058"/>
      <c r="R10" s="1058"/>
      <c r="S10" s="1058"/>
      <c r="T10" s="1058"/>
      <c r="U10" s="1058"/>
      <c r="V10" s="1058"/>
      <c r="W10" s="1058"/>
      <c r="X10" s="1058"/>
      <c r="Y10" s="1058"/>
      <c r="Z10" s="1058"/>
      <c r="AA10" s="1058"/>
      <c r="AB10" s="1058"/>
      <c r="AC10" s="1058"/>
      <c r="AD10" s="1058"/>
      <c r="AE10" s="1058"/>
      <c r="AF10" s="1059"/>
      <c r="AG10" s="1058"/>
      <c r="AH10" s="1058"/>
      <c r="AI10" s="1058"/>
      <c r="AJ10" s="1058"/>
      <c r="AK10" s="1058"/>
      <c r="AL10" s="1058"/>
      <c r="AM10" s="1058"/>
      <c r="AN10" s="1058"/>
      <c r="AO10" s="1058"/>
      <c r="AP10" s="1058"/>
      <c r="AQ10" s="1058"/>
      <c r="AR10" s="1058"/>
      <c r="AS10" s="1058"/>
      <c r="AT10" s="1058"/>
      <c r="AU10" s="1058"/>
      <c r="AV10" s="1058"/>
      <c r="AW10" s="1058"/>
      <c r="AX10" s="1058"/>
      <c r="AY10" s="1058"/>
      <c r="AZ10" s="1058"/>
      <c r="BA10" s="1058"/>
      <c r="BB10" s="1058"/>
      <c r="BC10" s="1058"/>
      <c r="BD10" s="1058"/>
      <c r="BE10" s="1058"/>
      <c r="BF10" s="1058"/>
      <c r="BG10" s="1058"/>
      <c r="BH10" s="1058"/>
      <c r="BI10" s="1058"/>
      <c r="BJ10" s="1058"/>
      <c r="BK10" s="1058"/>
      <c r="BL10" s="1058"/>
      <c r="BM10" s="1058"/>
      <c r="BN10" s="1058"/>
      <c r="BO10" s="1058"/>
      <c r="BP10" s="1058"/>
      <c r="BQ10" s="1058"/>
      <c r="BR10" s="1058"/>
      <c r="BS10" s="1058"/>
      <c r="BT10" s="1058"/>
      <c r="BU10" s="1058"/>
      <c r="BV10" s="1058"/>
      <c r="BW10" s="1058"/>
      <c r="BX10" s="1058"/>
      <c r="BY10" s="1058"/>
      <c r="BZ10" s="1058"/>
      <c r="CA10" s="1058"/>
      <c r="CB10" s="1058"/>
      <c r="CC10" s="1058"/>
      <c r="CD10" s="1058"/>
      <c r="CE10" s="1058"/>
      <c r="CF10" s="1058"/>
      <c r="CG10" s="1058"/>
      <c r="CH10" s="1058"/>
      <c r="CI10" s="1058"/>
      <c r="CJ10" s="1058"/>
      <c r="CK10" s="1058"/>
      <c r="CL10" s="1058"/>
      <c r="CM10" s="1058"/>
      <c r="CN10" s="1058"/>
      <c r="CO10" s="1058"/>
      <c r="CP10" s="1058"/>
      <c r="CQ10" s="1058"/>
      <c r="CR10" s="1058"/>
      <c r="CS10" s="1058"/>
      <c r="CT10" s="1058"/>
      <c r="CU10" s="1058"/>
      <c r="CV10" s="1058"/>
      <c r="CW10" s="1058"/>
      <c r="CX10" s="1058"/>
      <c r="CY10" s="1058"/>
      <c r="CZ10" s="1058"/>
      <c r="DA10" s="1058"/>
      <c r="DB10" s="1058"/>
      <c r="DC10" s="1058"/>
      <c r="DD10" s="1058"/>
      <c r="DE10" s="1058"/>
      <c r="DF10" s="1058"/>
      <c r="DG10" s="1058"/>
      <c r="DH10" s="1058"/>
      <c r="DI10" s="1058"/>
      <c r="DJ10" s="1058"/>
      <c r="DK10" s="1058"/>
      <c r="DL10" s="1058"/>
      <c r="DM10" s="1058"/>
      <c r="DN10" s="1060"/>
      <c r="DO10" s="1061"/>
      <c r="DP10" s="1061"/>
      <c r="DQ10" s="1061"/>
      <c r="DR10" s="1061"/>
      <c r="DS10" s="1061"/>
      <c r="DT10" s="1061"/>
      <c r="DU10" s="1061"/>
      <c r="DV10" s="1061"/>
      <c r="DW10" s="1061"/>
      <c r="DX10" s="1061"/>
      <c r="DY10" s="1061"/>
      <c r="DZ10" s="1061"/>
      <c r="EA10" s="1061"/>
      <c r="EB10" s="1061"/>
      <c r="EC10" s="1061"/>
      <c r="ED10" s="1061"/>
      <c r="EE10" s="1061"/>
      <c r="EF10" s="1061"/>
      <c r="EG10" s="1061"/>
      <c r="EH10" s="1061"/>
      <c r="EI10" s="1061"/>
      <c r="EJ10" s="1061"/>
      <c r="EK10" s="1061"/>
      <c r="EL10" s="1061"/>
      <c r="EM10" s="1061"/>
      <c r="EN10" s="1061"/>
      <c r="EO10" s="1061"/>
      <c r="EP10" s="1061"/>
      <c r="EQ10" s="1061"/>
      <c r="ER10" s="1061"/>
      <c r="ES10" s="1061"/>
      <c r="ET10" s="1061"/>
      <c r="EU10" s="1061"/>
      <c r="EV10" s="1061"/>
      <c r="EW10" s="1061"/>
      <c r="EX10" s="1061"/>
      <c r="EY10" s="1061"/>
      <c r="EZ10" s="1061"/>
      <c r="FA10" s="1061"/>
      <c r="FB10" s="1061"/>
      <c r="FC10" s="1061"/>
      <c r="FD10" s="1061"/>
      <c r="FE10" s="1061"/>
      <c r="FF10" s="1061"/>
      <c r="FG10" s="1061"/>
      <c r="FH10" s="1061"/>
      <c r="FI10" s="1061"/>
      <c r="FJ10" s="1061"/>
      <c r="FK10" s="1061"/>
      <c r="FL10" s="1061"/>
      <c r="FM10" s="1061"/>
      <c r="FN10" s="1061"/>
      <c r="FO10" s="1061"/>
      <c r="FP10" s="1061"/>
      <c r="FQ10" s="1061"/>
      <c r="FR10" s="1061"/>
      <c r="FS10" s="1061"/>
      <c r="FT10" s="1061"/>
      <c r="FU10" s="1061"/>
      <c r="FV10" s="1061"/>
      <c r="FW10" s="1061"/>
      <c r="FX10" s="1061"/>
      <c r="FY10" s="1061"/>
      <c r="FZ10" s="1061"/>
      <c r="GA10" s="1061"/>
      <c r="GB10" s="1061"/>
      <c r="GC10" s="1061"/>
      <c r="GD10" s="1061"/>
      <c r="GE10" s="1061"/>
      <c r="GF10" s="1061"/>
      <c r="GG10" s="1061"/>
      <c r="GH10" s="1061"/>
      <c r="GI10" s="1061"/>
      <c r="GJ10" s="1061"/>
      <c r="GK10" s="1061"/>
      <c r="GL10" s="1061"/>
      <c r="GM10" s="1061"/>
      <c r="GN10" s="1061"/>
      <c r="GO10" s="1061"/>
      <c r="GP10" s="1061"/>
      <c r="GQ10" s="1061"/>
      <c r="GR10" s="1061"/>
      <c r="GS10" s="1061"/>
      <c r="GT10" s="1061"/>
      <c r="GU10" s="1061"/>
      <c r="GV10" s="1061"/>
      <c r="GW10" s="1061"/>
      <c r="GX10" s="1061"/>
      <c r="GY10" s="1061"/>
      <c r="GZ10" s="1061"/>
      <c r="HA10" s="1061"/>
      <c r="HB10" s="1061"/>
      <c r="HC10" s="1061"/>
      <c r="HD10" s="1061"/>
      <c r="HE10" s="1061"/>
      <c r="HF10" s="1061"/>
      <c r="HG10" s="1061"/>
      <c r="HH10" s="1061"/>
      <c r="HI10" s="1061"/>
      <c r="HJ10" s="1061"/>
      <c r="HK10" s="1061"/>
      <c r="HL10" s="1061"/>
      <c r="HM10" s="1061"/>
      <c r="HN10" s="1061"/>
      <c r="HO10" s="1061"/>
      <c r="HP10" s="1061"/>
      <c r="HQ10" s="1061"/>
      <c r="HR10" s="1061"/>
      <c r="HS10" s="1061"/>
      <c r="HT10" s="1061"/>
      <c r="HU10" s="1061"/>
      <c r="HV10" s="1062"/>
    </row>
    <row r="11" spans="1:230" ht="18" customHeight="1" x14ac:dyDescent="0.2">
      <c r="A11" s="1057"/>
      <c r="B11" s="1058"/>
      <c r="C11" s="1058"/>
      <c r="D11" s="1058"/>
      <c r="E11" s="1058"/>
      <c r="F11" s="1058"/>
      <c r="G11" s="1058"/>
      <c r="H11" s="1058"/>
      <c r="I11" s="1058"/>
      <c r="J11" s="1058"/>
      <c r="K11" s="1058"/>
      <c r="L11" s="1058"/>
      <c r="M11" s="1058"/>
      <c r="N11" s="1058"/>
      <c r="O11" s="1058"/>
      <c r="P11" s="1058"/>
      <c r="Q11" s="1058"/>
      <c r="R11" s="1058"/>
      <c r="S11" s="1058"/>
      <c r="T11" s="1058"/>
      <c r="U11" s="1058"/>
      <c r="V11" s="1058"/>
      <c r="W11" s="1058"/>
      <c r="X11" s="1058"/>
      <c r="Y11" s="1058"/>
      <c r="Z11" s="1058"/>
      <c r="AA11" s="1058"/>
      <c r="AB11" s="1058"/>
      <c r="AC11" s="1058"/>
      <c r="AD11" s="1058"/>
      <c r="AE11" s="1058"/>
      <c r="AF11" s="1059"/>
      <c r="AG11" s="1058"/>
      <c r="AH11" s="1058"/>
      <c r="AI11" s="1058"/>
      <c r="AJ11" s="1058"/>
      <c r="AK11" s="1058"/>
      <c r="AL11" s="1058"/>
      <c r="AM11" s="1058"/>
      <c r="AN11" s="1058"/>
      <c r="AO11" s="1058"/>
      <c r="AP11" s="1058"/>
      <c r="AQ11" s="1058"/>
      <c r="AR11" s="1058"/>
      <c r="AS11" s="1058"/>
      <c r="AT11" s="1058"/>
      <c r="AU11" s="1058"/>
      <c r="AV11" s="1058"/>
      <c r="AW11" s="1058"/>
      <c r="AX11" s="1058"/>
      <c r="AY11" s="1058"/>
      <c r="AZ11" s="1058"/>
      <c r="BA11" s="1058"/>
      <c r="BB11" s="1058"/>
      <c r="BC11" s="1058"/>
      <c r="BD11" s="1058"/>
      <c r="BE11" s="1058"/>
      <c r="BF11" s="1058"/>
      <c r="BG11" s="1058"/>
      <c r="BH11" s="1058"/>
      <c r="BI11" s="1058"/>
      <c r="BJ11" s="1058"/>
      <c r="BK11" s="1058"/>
      <c r="BL11" s="1058"/>
      <c r="BM11" s="1058"/>
      <c r="BN11" s="1058"/>
      <c r="BO11" s="1058"/>
      <c r="BP11" s="1058"/>
      <c r="BQ11" s="1058"/>
      <c r="BR11" s="1058"/>
      <c r="BS11" s="1058"/>
      <c r="BT11" s="1058"/>
      <c r="BU11" s="1058"/>
      <c r="BV11" s="1058"/>
      <c r="BW11" s="1058"/>
      <c r="BX11" s="1058"/>
      <c r="BY11" s="1058"/>
      <c r="BZ11" s="1058"/>
      <c r="CA11" s="1058"/>
      <c r="CB11" s="1058"/>
      <c r="CC11" s="1058"/>
      <c r="CD11" s="1058"/>
      <c r="CE11" s="1058"/>
      <c r="CF11" s="1058"/>
      <c r="CG11" s="1058"/>
      <c r="CH11" s="1058"/>
      <c r="CI11" s="1058"/>
      <c r="CJ11" s="1058"/>
      <c r="CK11" s="1058"/>
      <c r="CL11" s="1058"/>
      <c r="CM11" s="1058"/>
      <c r="CN11" s="1058"/>
      <c r="CO11" s="1058"/>
      <c r="CP11" s="1058"/>
      <c r="CQ11" s="1058"/>
      <c r="CR11" s="1058"/>
      <c r="CS11" s="1058"/>
      <c r="CT11" s="1058"/>
      <c r="CU11" s="1058"/>
      <c r="CV11" s="1058"/>
      <c r="CW11" s="1058"/>
      <c r="CX11" s="1058"/>
      <c r="CY11" s="1058"/>
      <c r="CZ11" s="1058"/>
      <c r="DA11" s="1058"/>
      <c r="DB11" s="1058"/>
      <c r="DC11" s="1058"/>
      <c r="DD11" s="1058"/>
      <c r="DE11" s="1058"/>
      <c r="DF11" s="1058"/>
      <c r="DG11" s="1058"/>
      <c r="DH11" s="1058"/>
      <c r="DI11" s="1058"/>
      <c r="DJ11" s="1058"/>
      <c r="DK11" s="1058"/>
      <c r="DL11" s="1058"/>
      <c r="DM11" s="1058"/>
      <c r="DN11" s="1060"/>
      <c r="DO11" s="1061"/>
      <c r="DP11" s="1061"/>
      <c r="DQ11" s="1061"/>
      <c r="DR11" s="1061"/>
      <c r="DS11" s="1061"/>
      <c r="DT11" s="1061"/>
      <c r="DU11" s="1061"/>
      <c r="DV11" s="1061"/>
      <c r="DW11" s="1061"/>
      <c r="DX11" s="1061"/>
      <c r="DY11" s="1061"/>
      <c r="DZ11" s="1061"/>
      <c r="EA11" s="1061"/>
      <c r="EB11" s="1061"/>
      <c r="EC11" s="1061"/>
      <c r="ED11" s="1061"/>
      <c r="EE11" s="1061"/>
      <c r="EF11" s="1061"/>
      <c r="EG11" s="1061"/>
      <c r="EH11" s="1061"/>
      <c r="EI11" s="1061"/>
      <c r="EJ11" s="1061"/>
      <c r="EK11" s="1061"/>
      <c r="EL11" s="1061"/>
      <c r="EM11" s="1061"/>
      <c r="EN11" s="1061"/>
      <c r="EO11" s="1061"/>
      <c r="EP11" s="1061"/>
      <c r="EQ11" s="1061"/>
      <c r="ER11" s="1061"/>
      <c r="ES11" s="1061"/>
      <c r="ET11" s="1061"/>
      <c r="EU11" s="1061"/>
      <c r="EV11" s="1061"/>
      <c r="EW11" s="1061"/>
      <c r="EX11" s="1061"/>
      <c r="EY11" s="1061"/>
      <c r="EZ11" s="1061"/>
      <c r="FA11" s="1061"/>
      <c r="FB11" s="1061"/>
      <c r="FC11" s="1061"/>
      <c r="FD11" s="1061"/>
      <c r="FE11" s="1061"/>
      <c r="FF11" s="1061"/>
      <c r="FG11" s="1061"/>
      <c r="FH11" s="1061"/>
      <c r="FI11" s="1061"/>
      <c r="FJ11" s="1061"/>
      <c r="FK11" s="1061"/>
      <c r="FL11" s="1061"/>
      <c r="FM11" s="1061"/>
      <c r="FN11" s="1061"/>
      <c r="FO11" s="1061"/>
      <c r="FP11" s="1061"/>
      <c r="FQ11" s="1061"/>
      <c r="FR11" s="1061"/>
      <c r="FS11" s="1061"/>
      <c r="FT11" s="1061"/>
      <c r="FU11" s="1061"/>
      <c r="FV11" s="1061"/>
      <c r="FW11" s="1061"/>
      <c r="FX11" s="1061"/>
      <c r="FY11" s="1061"/>
      <c r="FZ11" s="1061"/>
      <c r="GA11" s="1061"/>
      <c r="GB11" s="1061"/>
      <c r="GC11" s="1061"/>
      <c r="GD11" s="1061"/>
      <c r="GE11" s="1061"/>
      <c r="GF11" s="1061"/>
      <c r="GG11" s="1061"/>
      <c r="GH11" s="1061"/>
      <c r="GI11" s="1061"/>
      <c r="GJ11" s="1061"/>
      <c r="GK11" s="1061"/>
      <c r="GL11" s="1061"/>
      <c r="GM11" s="1061"/>
      <c r="GN11" s="1061"/>
      <c r="GO11" s="1061"/>
      <c r="GP11" s="1061"/>
      <c r="GQ11" s="1061"/>
      <c r="GR11" s="1061"/>
      <c r="GS11" s="1061"/>
      <c r="GT11" s="1061"/>
      <c r="GU11" s="1061"/>
      <c r="GV11" s="1061"/>
      <c r="GW11" s="1061"/>
      <c r="GX11" s="1061"/>
      <c r="GY11" s="1061"/>
      <c r="GZ11" s="1061"/>
      <c r="HA11" s="1061"/>
      <c r="HB11" s="1061"/>
      <c r="HC11" s="1061"/>
      <c r="HD11" s="1061"/>
      <c r="HE11" s="1061"/>
      <c r="HF11" s="1061"/>
      <c r="HG11" s="1061"/>
      <c r="HH11" s="1061"/>
      <c r="HI11" s="1061"/>
      <c r="HJ11" s="1061"/>
      <c r="HK11" s="1061"/>
      <c r="HL11" s="1061"/>
      <c r="HM11" s="1061"/>
      <c r="HN11" s="1061"/>
      <c r="HO11" s="1061"/>
      <c r="HP11" s="1061"/>
      <c r="HQ11" s="1061"/>
      <c r="HR11" s="1061"/>
      <c r="HS11" s="1061"/>
      <c r="HT11" s="1061"/>
      <c r="HU11" s="1061"/>
      <c r="HV11" s="1062"/>
    </row>
    <row r="12" spans="1:230" ht="18" customHeight="1" x14ac:dyDescent="0.2">
      <c r="A12" s="1057"/>
      <c r="B12" s="1058"/>
      <c r="C12" s="1058"/>
      <c r="D12" s="1058"/>
      <c r="E12" s="1058"/>
      <c r="F12" s="1058"/>
      <c r="G12" s="1058"/>
      <c r="H12" s="1058"/>
      <c r="I12" s="1058"/>
      <c r="J12" s="1058"/>
      <c r="K12" s="1058"/>
      <c r="L12" s="1058"/>
      <c r="M12" s="1058"/>
      <c r="N12" s="1058"/>
      <c r="O12" s="1058"/>
      <c r="P12" s="1058"/>
      <c r="Q12" s="1058"/>
      <c r="R12" s="1058"/>
      <c r="S12" s="1058"/>
      <c r="T12" s="1058"/>
      <c r="U12" s="1058"/>
      <c r="V12" s="1058"/>
      <c r="W12" s="1058"/>
      <c r="X12" s="1058"/>
      <c r="Y12" s="1058"/>
      <c r="Z12" s="1058"/>
      <c r="AA12" s="1058"/>
      <c r="AB12" s="1058"/>
      <c r="AC12" s="1058"/>
      <c r="AD12" s="1058"/>
      <c r="AE12" s="1058"/>
      <c r="AF12" s="1059"/>
      <c r="AG12" s="1058"/>
      <c r="AH12" s="1058"/>
      <c r="AI12" s="1058"/>
      <c r="AJ12" s="1058"/>
      <c r="AK12" s="1058"/>
      <c r="AL12" s="1058"/>
      <c r="AM12" s="1058"/>
      <c r="AN12" s="1058"/>
      <c r="AO12" s="1058"/>
      <c r="AP12" s="1058"/>
      <c r="AQ12" s="1058"/>
      <c r="AR12" s="1058"/>
      <c r="AS12" s="1058"/>
      <c r="AT12" s="1058"/>
      <c r="AU12" s="1058"/>
      <c r="AV12" s="1058"/>
      <c r="AW12" s="1058"/>
      <c r="AX12" s="1058"/>
      <c r="AY12" s="1058"/>
      <c r="AZ12" s="1058"/>
      <c r="BA12" s="1058"/>
      <c r="BB12" s="1058"/>
      <c r="BC12" s="1058"/>
      <c r="BD12" s="1058"/>
      <c r="BE12" s="1058"/>
      <c r="BF12" s="1058"/>
      <c r="BG12" s="1058"/>
      <c r="BH12" s="1058"/>
      <c r="BI12" s="1058"/>
      <c r="BJ12" s="1058"/>
      <c r="BK12" s="1058"/>
      <c r="BL12" s="1058"/>
      <c r="BM12" s="1058"/>
      <c r="BN12" s="1058"/>
      <c r="BO12" s="1058"/>
      <c r="BP12" s="1058"/>
      <c r="BQ12" s="1058"/>
      <c r="BR12" s="1058"/>
      <c r="BS12" s="1058"/>
      <c r="BT12" s="1058"/>
      <c r="BU12" s="1058"/>
      <c r="BV12" s="1058"/>
      <c r="BW12" s="1058"/>
      <c r="BX12" s="1058"/>
      <c r="BY12" s="1058"/>
      <c r="BZ12" s="1058"/>
      <c r="CA12" s="1058"/>
      <c r="CB12" s="1058"/>
      <c r="CC12" s="1058"/>
      <c r="CD12" s="1058"/>
      <c r="CE12" s="1058"/>
      <c r="CF12" s="1058"/>
      <c r="CG12" s="1058"/>
      <c r="CH12" s="1058"/>
      <c r="CI12" s="1058"/>
      <c r="CJ12" s="1058"/>
      <c r="CK12" s="1058"/>
      <c r="CL12" s="1058"/>
      <c r="CM12" s="1058"/>
      <c r="CN12" s="1058"/>
      <c r="CO12" s="1058"/>
      <c r="CP12" s="1058"/>
      <c r="CQ12" s="1058"/>
      <c r="CR12" s="1058"/>
      <c r="CS12" s="1058"/>
      <c r="CT12" s="1058"/>
      <c r="CU12" s="1058"/>
      <c r="CV12" s="1058"/>
      <c r="CW12" s="1058"/>
      <c r="CX12" s="1058"/>
      <c r="CY12" s="1058"/>
      <c r="CZ12" s="1058"/>
      <c r="DA12" s="1058"/>
      <c r="DB12" s="1058"/>
      <c r="DC12" s="1058"/>
      <c r="DD12" s="1058"/>
      <c r="DE12" s="1058"/>
      <c r="DF12" s="1058"/>
      <c r="DG12" s="1058"/>
      <c r="DH12" s="1058"/>
      <c r="DI12" s="1058"/>
      <c r="DJ12" s="1058"/>
      <c r="DK12" s="1058"/>
      <c r="DL12" s="1058"/>
      <c r="DM12" s="1058"/>
      <c r="DN12" s="1060"/>
      <c r="DO12" s="1061"/>
      <c r="DP12" s="1061"/>
      <c r="DQ12" s="1061"/>
      <c r="DR12" s="1061"/>
      <c r="DS12" s="1061"/>
      <c r="DT12" s="1061"/>
      <c r="DU12" s="1061"/>
      <c r="DV12" s="1061"/>
      <c r="DW12" s="1061"/>
      <c r="DX12" s="1061"/>
      <c r="DY12" s="1061"/>
      <c r="DZ12" s="1061"/>
      <c r="EA12" s="1061"/>
      <c r="EB12" s="1061"/>
      <c r="EC12" s="1061"/>
      <c r="ED12" s="1061"/>
      <c r="EE12" s="1061"/>
      <c r="EF12" s="1061"/>
      <c r="EG12" s="1061"/>
      <c r="EH12" s="1061"/>
      <c r="EI12" s="1061"/>
      <c r="EJ12" s="1061"/>
      <c r="EK12" s="1061"/>
      <c r="EL12" s="1061"/>
      <c r="EM12" s="1061"/>
      <c r="EN12" s="1061"/>
      <c r="EO12" s="1061"/>
      <c r="EP12" s="1061"/>
      <c r="EQ12" s="1061"/>
      <c r="ER12" s="1061"/>
      <c r="ES12" s="1061"/>
      <c r="ET12" s="1061"/>
      <c r="EU12" s="1061"/>
      <c r="EV12" s="1061"/>
      <c r="EW12" s="1061"/>
      <c r="EX12" s="1061"/>
      <c r="EY12" s="1061"/>
      <c r="EZ12" s="1061"/>
      <c r="FA12" s="1061"/>
      <c r="FB12" s="1061"/>
      <c r="FC12" s="1061"/>
      <c r="FD12" s="1061"/>
      <c r="FE12" s="1061"/>
      <c r="FF12" s="1061"/>
      <c r="FG12" s="1061"/>
      <c r="FH12" s="1061"/>
      <c r="FI12" s="1061"/>
      <c r="FJ12" s="1061"/>
      <c r="FK12" s="1061"/>
      <c r="FL12" s="1061"/>
      <c r="FM12" s="1061"/>
      <c r="FN12" s="1061"/>
      <c r="FO12" s="1061"/>
      <c r="FP12" s="1061"/>
      <c r="FQ12" s="1061"/>
      <c r="FR12" s="1061"/>
      <c r="FS12" s="1061"/>
      <c r="FT12" s="1061"/>
      <c r="FU12" s="1061"/>
      <c r="FV12" s="1061"/>
      <c r="FW12" s="1061"/>
      <c r="FX12" s="1061"/>
      <c r="FY12" s="1061"/>
      <c r="FZ12" s="1061"/>
      <c r="GA12" s="1061"/>
      <c r="GB12" s="1061"/>
      <c r="GC12" s="1061"/>
      <c r="GD12" s="1061"/>
      <c r="GE12" s="1061"/>
      <c r="GF12" s="1061"/>
      <c r="GG12" s="1061"/>
      <c r="GH12" s="1061"/>
      <c r="GI12" s="1061"/>
      <c r="GJ12" s="1061"/>
      <c r="GK12" s="1061"/>
      <c r="GL12" s="1061"/>
      <c r="GM12" s="1061"/>
      <c r="GN12" s="1061"/>
      <c r="GO12" s="1061"/>
      <c r="GP12" s="1061"/>
      <c r="GQ12" s="1061"/>
      <c r="GR12" s="1061"/>
      <c r="GS12" s="1061"/>
      <c r="GT12" s="1061"/>
      <c r="GU12" s="1061"/>
      <c r="GV12" s="1061"/>
      <c r="GW12" s="1061"/>
      <c r="GX12" s="1061"/>
      <c r="GY12" s="1061"/>
      <c r="GZ12" s="1061"/>
      <c r="HA12" s="1061"/>
      <c r="HB12" s="1061"/>
      <c r="HC12" s="1061"/>
      <c r="HD12" s="1061"/>
      <c r="HE12" s="1061"/>
      <c r="HF12" s="1061"/>
      <c r="HG12" s="1061"/>
      <c r="HH12" s="1061"/>
      <c r="HI12" s="1061"/>
      <c r="HJ12" s="1061"/>
      <c r="HK12" s="1061"/>
      <c r="HL12" s="1061"/>
      <c r="HM12" s="1061"/>
      <c r="HN12" s="1061"/>
      <c r="HO12" s="1061"/>
      <c r="HP12" s="1061"/>
      <c r="HQ12" s="1061"/>
      <c r="HR12" s="1061"/>
      <c r="HS12" s="1061"/>
      <c r="HT12" s="1061"/>
      <c r="HU12" s="1061"/>
      <c r="HV12" s="1062"/>
    </row>
    <row r="13" spans="1:230" ht="18" customHeight="1" x14ac:dyDescent="0.2">
      <c r="A13" s="1057"/>
      <c r="B13" s="1058"/>
      <c r="C13" s="1058"/>
      <c r="D13" s="1058"/>
      <c r="E13" s="1058"/>
      <c r="F13" s="1058"/>
      <c r="G13" s="1058"/>
      <c r="H13" s="1058"/>
      <c r="I13" s="1058"/>
      <c r="J13" s="1058"/>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9"/>
      <c r="AG13" s="1058"/>
      <c r="AH13" s="1058"/>
      <c r="AI13" s="1058"/>
      <c r="AJ13" s="1058"/>
      <c r="AK13" s="1058"/>
      <c r="AL13" s="1058"/>
      <c r="AM13" s="1058"/>
      <c r="AN13" s="1058"/>
      <c r="AO13" s="1058"/>
      <c r="AP13" s="1058"/>
      <c r="AQ13" s="1058"/>
      <c r="AR13" s="1058"/>
      <c r="AS13" s="1058"/>
      <c r="AT13" s="1058"/>
      <c r="AU13" s="1058"/>
      <c r="AV13" s="1058"/>
      <c r="AW13" s="1058"/>
      <c r="AX13" s="1058"/>
      <c r="AY13" s="1058"/>
      <c r="AZ13" s="1058"/>
      <c r="BA13" s="1058"/>
      <c r="BB13" s="1058"/>
      <c r="BC13" s="1058"/>
      <c r="BD13" s="1058"/>
      <c r="BE13" s="1058"/>
      <c r="BF13" s="1058"/>
      <c r="BG13" s="1058"/>
      <c r="BH13" s="1058"/>
      <c r="BI13" s="1058"/>
      <c r="BJ13" s="1058"/>
      <c r="BK13" s="1058"/>
      <c r="BL13" s="1058"/>
      <c r="BM13" s="1058"/>
      <c r="BN13" s="1058"/>
      <c r="BO13" s="1058"/>
      <c r="BP13" s="1058"/>
      <c r="BQ13" s="1058"/>
      <c r="BR13" s="1058"/>
      <c r="BS13" s="1058"/>
      <c r="BT13" s="1058"/>
      <c r="BU13" s="1058"/>
      <c r="BV13" s="1058"/>
      <c r="BW13" s="1058"/>
      <c r="BX13" s="1058"/>
      <c r="BY13" s="1058"/>
      <c r="BZ13" s="1058"/>
      <c r="CA13" s="1058"/>
      <c r="CB13" s="1058"/>
      <c r="CC13" s="1058"/>
      <c r="CD13" s="1058"/>
      <c r="CE13" s="1058"/>
      <c r="CF13" s="1058"/>
      <c r="CG13" s="1058"/>
      <c r="CH13" s="1058"/>
      <c r="CI13" s="1058"/>
      <c r="CJ13" s="1058"/>
      <c r="CK13" s="1058"/>
      <c r="CL13" s="1058"/>
      <c r="CM13" s="1058"/>
      <c r="CN13" s="1058"/>
      <c r="CO13" s="1058"/>
      <c r="CP13" s="1058"/>
      <c r="CQ13" s="1058"/>
      <c r="CR13" s="1058"/>
      <c r="CS13" s="1058"/>
      <c r="CT13" s="1058"/>
      <c r="CU13" s="1058"/>
      <c r="CV13" s="1058"/>
      <c r="CW13" s="1058"/>
      <c r="CX13" s="1058"/>
      <c r="CY13" s="1058"/>
      <c r="CZ13" s="1058"/>
      <c r="DA13" s="1058"/>
      <c r="DB13" s="1058"/>
      <c r="DC13" s="1058"/>
      <c r="DD13" s="1058"/>
      <c r="DE13" s="1058"/>
      <c r="DF13" s="1058"/>
      <c r="DG13" s="1058"/>
      <c r="DH13" s="1058"/>
      <c r="DI13" s="1058"/>
      <c r="DJ13" s="1058"/>
      <c r="DK13" s="1058"/>
      <c r="DL13" s="1058"/>
      <c r="DM13" s="1058"/>
      <c r="DN13" s="1060"/>
      <c r="DO13" s="1061"/>
      <c r="DP13" s="1061"/>
      <c r="DQ13" s="1061"/>
      <c r="DR13" s="1061"/>
      <c r="DS13" s="1061"/>
      <c r="DT13" s="1061"/>
      <c r="DU13" s="1061"/>
      <c r="DV13" s="1061"/>
      <c r="DW13" s="1061"/>
      <c r="DX13" s="1061"/>
      <c r="DY13" s="1061"/>
      <c r="DZ13" s="1061"/>
      <c r="EA13" s="1061"/>
      <c r="EB13" s="1061"/>
      <c r="EC13" s="1061"/>
      <c r="ED13" s="1061"/>
      <c r="EE13" s="1061"/>
      <c r="EF13" s="1061"/>
      <c r="EG13" s="1061"/>
      <c r="EH13" s="1061"/>
      <c r="EI13" s="1061"/>
      <c r="EJ13" s="1061"/>
      <c r="EK13" s="1061"/>
      <c r="EL13" s="1061"/>
      <c r="EM13" s="1061"/>
      <c r="EN13" s="1061"/>
      <c r="EO13" s="1061"/>
      <c r="EP13" s="1061"/>
      <c r="EQ13" s="1061"/>
      <c r="ER13" s="1061"/>
      <c r="ES13" s="1061"/>
      <c r="ET13" s="1061"/>
      <c r="EU13" s="1061"/>
      <c r="EV13" s="1061"/>
      <c r="EW13" s="1061"/>
      <c r="EX13" s="1061"/>
      <c r="EY13" s="1061"/>
      <c r="EZ13" s="1061"/>
      <c r="FA13" s="1061"/>
      <c r="FB13" s="1061"/>
      <c r="FC13" s="1061"/>
      <c r="FD13" s="1061"/>
      <c r="FE13" s="1061"/>
      <c r="FF13" s="1061"/>
      <c r="FG13" s="1061"/>
      <c r="FH13" s="1061"/>
      <c r="FI13" s="1061"/>
      <c r="FJ13" s="1061"/>
      <c r="FK13" s="1061"/>
      <c r="FL13" s="1061"/>
      <c r="FM13" s="1061"/>
      <c r="FN13" s="1061"/>
      <c r="FO13" s="1061"/>
      <c r="FP13" s="1061"/>
      <c r="FQ13" s="1061"/>
      <c r="FR13" s="1061"/>
      <c r="FS13" s="1061"/>
      <c r="FT13" s="1061"/>
      <c r="FU13" s="1061"/>
      <c r="FV13" s="1061"/>
      <c r="FW13" s="1061"/>
      <c r="FX13" s="1061"/>
      <c r="FY13" s="1061"/>
      <c r="FZ13" s="1061"/>
      <c r="GA13" s="1061"/>
      <c r="GB13" s="1061"/>
      <c r="GC13" s="1061"/>
      <c r="GD13" s="1061"/>
      <c r="GE13" s="1061"/>
      <c r="GF13" s="1061"/>
      <c r="GG13" s="1061"/>
      <c r="GH13" s="1061"/>
      <c r="GI13" s="1061"/>
      <c r="GJ13" s="1061"/>
      <c r="GK13" s="1061"/>
      <c r="GL13" s="1061"/>
      <c r="GM13" s="1061"/>
      <c r="GN13" s="1061"/>
      <c r="GO13" s="1061"/>
      <c r="GP13" s="1061"/>
      <c r="GQ13" s="1061"/>
      <c r="GR13" s="1061"/>
      <c r="GS13" s="1061"/>
      <c r="GT13" s="1061"/>
      <c r="GU13" s="1061"/>
      <c r="GV13" s="1061"/>
      <c r="GW13" s="1061"/>
      <c r="GX13" s="1061"/>
      <c r="GY13" s="1061"/>
      <c r="GZ13" s="1061"/>
      <c r="HA13" s="1061"/>
      <c r="HB13" s="1061"/>
      <c r="HC13" s="1061"/>
      <c r="HD13" s="1061"/>
      <c r="HE13" s="1061"/>
      <c r="HF13" s="1061"/>
      <c r="HG13" s="1061"/>
      <c r="HH13" s="1061"/>
      <c r="HI13" s="1061"/>
      <c r="HJ13" s="1061"/>
      <c r="HK13" s="1061"/>
      <c r="HL13" s="1061"/>
      <c r="HM13" s="1061"/>
      <c r="HN13" s="1061"/>
      <c r="HO13" s="1061"/>
      <c r="HP13" s="1061"/>
      <c r="HQ13" s="1061"/>
      <c r="HR13" s="1061"/>
      <c r="HS13" s="1061"/>
      <c r="HT13" s="1061"/>
      <c r="HU13" s="1061"/>
      <c r="HV13" s="1062"/>
    </row>
    <row r="14" spans="1:230" ht="18" customHeight="1" x14ac:dyDescent="0.2">
      <c r="A14" s="1057"/>
      <c r="B14" s="1058"/>
      <c r="C14" s="1058"/>
      <c r="D14" s="1058"/>
      <c r="E14" s="1058"/>
      <c r="F14" s="1058"/>
      <c r="G14" s="1058"/>
      <c r="H14" s="1058"/>
      <c r="I14" s="1058"/>
      <c r="J14" s="1058"/>
      <c r="K14" s="1058"/>
      <c r="L14" s="1058"/>
      <c r="M14" s="1058"/>
      <c r="N14" s="1058"/>
      <c r="O14" s="1058"/>
      <c r="P14" s="1058"/>
      <c r="Q14" s="1058"/>
      <c r="R14" s="1058"/>
      <c r="S14" s="1058"/>
      <c r="T14" s="1058"/>
      <c r="U14" s="1058"/>
      <c r="V14" s="1058"/>
      <c r="W14" s="1058"/>
      <c r="X14" s="1058"/>
      <c r="Y14" s="1058"/>
      <c r="Z14" s="1058"/>
      <c r="AA14" s="1058"/>
      <c r="AB14" s="1058"/>
      <c r="AC14" s="1058"/>
      <c r="AD14" s="1058"/>
      <c r="AE14" s="1058"/>
      <c r="AF14" s="1059"/>
      <c r="AG14" s="1058"/>
      <c r="AH14" s="1058"/>
      <c r="AI14" s="1058"/>
      <c r="AJ14" s="1058"/>
      <c r="AK14" s="1058"/>
      <c r="AL14" s="1058"/>
      <c r="AM14" s="1058"/>
      <c r="AN14" s="1058"/>
      <c r="AO14" s="1058"/>
      <c r="AP14" s="1058"/>
      <c r="AQ14" s="1058"/>
      <c r="AR14" s="1058"/>
      <c r="AS14" s="1058"/>
      <c r="AT14" s="1058"/>
      <c r="AU14" s="1058"/>
      <c r="AV14" s="1058"/>
      <c r="AW14" s="1058"/>
      <c r="AX14" s="1058"/>
      <c r="AY14" s="1058"/>
      <c r="AZ14" s="1058"/>
      <c r="BA14" s="1058"/>
      <c r="BB14" s="1058"/>
      <c r="BC14" s="1058"/>
      <c r="BD14" s="1058"/>
      <c r="BE14" s="1058"/>
      <c r="BF14" s="1058"/>
      <c r="BG14" s="1058"/>
      <c r="BH14" s="1058"/>
      <c r="BI14" s="1058"/>
      <c r="BJ14" s="1058"/>
      <c r="BK14" s="1058"/>
      <c r="BL14" s="1058"/>
      <c r="BM14" s="1058"/>
      <c r="BN14" s="1058"/>
      <c r="BO14" s="1058"/>
      <c r="BP14" s="1058"/>
      <c r="BQ14" s="1058"/>
      <c r="BR14" s="1058"/>
      <c r="BS14" s="1058"/>
      <c r="BT14" s="1058"/>
      <c r="BU14" s="1058"/>
      <c r="BV14" s="1058"/>
      <c r="BW14" s="1058"/>
      <c r="BX14" s="1058"/>
      <c r="BY14" s="1058"/>
      <c r="BZ14" s="1058"/>
      <c r="CA14" s="1058"/>
      <c r="CB14" s="1058"/>
      <c r="CC14" s="1058"/>
      <c r="CD14" s="1058"/>
      <c r="CE14" s="1058"/>
      <c r="CF14" s="1058"/>
      <c r="CG14" s="1058"/>
      <c r="CH14" s="1058"/>
      <c r="CI14" s="1058"/>
      <c r="CJ14" s="1058"/>
      <c r="CK14" s="1058"/>
      <c r="CL14" s="1058"/>
      <c r="CM14" s="1058"/>
      <c r="CN14" s="1058"/>
      <c r="CO14" s="1058"/>
      <c r="CP14" s="1058"/>
      <c r="CQ14" s="1058"/>
      <c r="CR14" s="1058"/>
      <c r="CS14" s="1058"/>
      <c r="CT14" s="1058"/>
      <c r="CU14" s="1058"/>
      <c r="CV14" s="1058"/>
      <c r="CW14" s="1058"/>
      <c r="CX14" s="1058"/>
      <c r="CY14" s="1058"/>
      <c r="CZ14" s="1058"/>
      <c r="DA14" s="1058"/>
      <c r="DB14" s="1058"/>
      <c r="DC14" s="1058"/>
      <c r="DD14" s="1058"/>
      <c r="DE14" s="1058"/>
      <c r="DF14" s="1058"/>
      <c r="DG14" s="1058"/>
      <c r="DH14" s="1058"/>
      <c r="DI14" s="1058"/>
      <c r="DJ14" s="1058"/>
      <c r="DK14" s="1058"/>
      <c r="DL14" s="1058"/>
      <c r="DM14" s="1058"/>
      <c r="DN14" s="1060"/>
      <c r="DO14" s="1061"/>
      <c r="DP14" s="1061"/>
      <c r="DQ14" s="1061"/>
      <c r="DR14" s="1061"/>
      <c r="DS14" s="1061"/>
      <c r="DT14" s="1061"/>
      <c r="DU14" s="1061"/>
      <c r="DV14" s="1061"/>
      <c r="DW14" s="1061"/>
      <c r="DX14" s="1061"/>
      <c r="DY14" s="1061"/>
      <c r="DZ14" s="1061"/>
      <c r="EA14" s="1061"/>
      <c r="EB14" s="1061"/>
      <c r="EC14" s="1061"/>
      <c r="ED14" s="1061"/>
      <c r="EE14" s="1061"/>
      <c r="EF14" s="1061"/>
      <c r="EG14" s="1061"/>
      <c r="EH14" s="1061"/>
      <c r="EI14" s="1061"/>
      <c r="EJ14" s="1061"/>
      <c r="EK14" s="1061"/>
      <c r="EL14" s="1061"/>
      <c r="EM14" s="1061"/>
      <c r="EN14" s="1061"/>
      <c r="EO14" s="1061"/>
      <c r="EP14" s="1061"/>
      <c r="EQ14" s="1061"/>
      <c r="ER14" s="1061"/>
      <c r="ES14" s="1061"/>
      <c r="ET14" s="1061"/>
      <c r="EU14" s="1061"/>
      <c r="EV14" s="1061"/>
      <c r="EW14" s="1061"/>
      <c r="EX14" s="1061"/>
      <c r="EY14" s="1061"/>
      <c r="EZ14" s="1061"/>
      <c r="FA14" s="1061"/>
      <c r="FB14" s="1061"/>
      <c r="FC14" s="1061"/>
      <c r="FD14" s="1061"/>
      <c r="FE14" s="1061"/>
      <c r="FF14" s="1061"/>
      <c r="FG14" s="1061"/>
      <c r="FH14" s="1061"/>
      <c r="FI14" s="1061"/>
      <c r="FJ14" s="1061"/>
      <c r="FK14" s="1061"/>
      <c r="FL14" s="1061"/>
      <c r="FM14" s="1061"/>
      <c r="FN14" s="1061"/>
      <c r="FO14" s="1061"/>
      <c r="FP14" s="1061"/>
      <c r="FQ14" s="1061"/>
      <c r="FR14" s="1061"/>
      <c r="FS14" s="1061"/>
      <c r="FT14" s="1061"/>
      <c r="FU14" s="1061"/>
      <c r="FV14" s="1061"/>
      <c r="FW14" s="1061"/>
      <c r="FX14" s="1061"/>
      <c r="FY14" s="1061"/>
      <c r="FZ14" s="1061"/>
      <c r="GA14" s="1061"/>
      <c r="GB14" s="1061"/>
      <c r="GC14" s="1061"/>
      <c r="GD14" s="1061"/>
      <c r="GE14" s="1061"/>
      <c r="GF14" s="1061"/>
      <c r="GG14" s="1061"/>
      <c r="GH14" s="1061"/>
      <c r="GI14" s="1061"/>
      <c r="GJ14" s="1061"/>
      <c r="GK14" s="1061"/>
      <c r="GL14" s="1061"/>
      <c r="GM14" s="1061"/>
      <c r="GN14" s="1061"/>
      <c r="GO14" s="1061"/>
      <c r="GP14" s="1061"/>
      <c r="GQ14" s="1061"/>
      <c r="GR14" s="1061"/>
      <c r="GS14" s="1061"/>
      <c r="GT14" s="1061"/>
      <c r="GU14" s="1061"/>
      <c r="GV14" s="1061"/>
      <c r="GW14" s="1061"/>
      <c r="GX14" s="1061"/>
      <c r="GY14" s="1061"/>
      <c r="GZ14" s="1061"/>
      <c r="HA14" s="1061"/>
      <c r="HB14" s="1061"/>
      <c r="HC14" s="1061"/>
      <c r="HD14" s="1061"/>
      <c r="HE14" s="1061"/>
      <c r="HF14" s="1061"/>
      <c r="HG14" s="1061"/>
      <c r="HH14" s="1061"/>
      <c r="HI14" s="1061"/>
      <c r="HJ14" s="1061"/>
      <c r="HK14" s="1061"/>
      <c r="HL14" s="1061"/>
      <c r="HM14" s="1061"/>
      <c r="HN14" s="1061"/>
      <c r="HO14" s="1061"/>
      <c r="HP14" s="1061"/>
      <c r="HQ14" s="1061"/>
      <c r="HR14" s="1061"/>
      <c r="HS14" s="1061"/>
      <c r="HT14" s="1061"/>
      <c r="HU14" s="1061"/>
      <c r="HV14" s="1062"/>
    </row>
    <row r="15" spans="1:230" ht="18" customHeight="1" x14ac:dyDescent="0.2">
      <c r="A15" s="1057"/>
      <c r="B15" s="1058"/>
      <c r="C15" s="1058"/>
      <c r="D15" s="1058"/>
      <c r="E15" s="1058"/>
      <c r="F15" s="1058"/>
      <c r="G15" s="1058"/>
      <c r="H15" s="1058"/>
      <c r="I15" s="1058"/>
      <c r="J15" s="1058"/>
      <c r="K15" s="1058"/>
      <c r="L15" s="1058"/>
      <c r="M15" s="1058"/>
      <c r="N15" s="1058"/>
      <c r="O15" s="1058"/>
      <c r="P15" s="1058"/>
      <c r="Q15" s="1058"/>
      <c r="R15" s="1058"/>
      <c r="S15" s="1058"/>
      <c r="T15" s="1058"/>
      <c r="U15" s="1058"/>
      <c r="V15" s="1058"/>
      <c r="W15" s="1058"/>
      <c r="X15" s="1058"/>
      <c r="Y15" s="1058"/>
      <c r="Z15" s="1058"/>
      <c r="AA15" s="1058"/>
      <c r="AB15" s="1058"/>
      <c r="AC15" s="1058"/>
      <c r="AD15" s="1058"/>
      <c r="AE15" s="1058"/>
      <c r="AF15" s="1059"/>
      <c r="AG15" s="1058"/>
      <c r="AH15" s="1058"/>
      <c r="AI15" s="1058"/>
      <c r="AJ15" s="1058"/>
      <c r="AK15" s="1058"/>
      <c r="AL15" s="1058"/>
      <c r="AM15" s="1058"/>
      <c r="AN15" s="1058"/>
      <c r="AO15" s="1058"/>
      <c r="AP15" s="1058"/>
      <c r="AQ15" s="1058"/>
      <c r="AR15" s="1058"/>
      <c r="AS15" s="1058"/>
      <c r="AT15" s="1058"/>
      <c r="AU15" s="1058"/>
      <c r="AV15" s="1058"/>
      <c r="AW15" s="1058"/>
      <c r="AX15" s="1058"/>
      <c r="AY15" s="1058"/>
      <c r="AZ15" s="1058"/>
      <c r="BA15" s="1058"/>
      <c r="BB15" s="1058"/>
      <c r="BC15" s="1058"/>
      <c r="BD15" s="1058"/>
      <c r="BE15" s="1058"/>
      <c r="BF15" s="1058"/>
      <c r="BG15" s="1058"/>
      <c r="BH15" s="1058"/>
      <c r="BI15" s="1058"/>
      <c r="BJ15" s="1058"/>
      <c r="BK15" s="1058"/>
      <c r="BL15" s="1058"/>
      <c r="BM15" s="1058"/>
      <c r="BN15" s="1058"/>
      <c r="BO15" s="1058"/>
      <c r="BP15" s="1058"/>
      <c r="BQ15" s="1058"/>
      <c r="BR15" s="1058"/>
      <c r="BS15" s="1058"/>
      <c r="BT15" s="1058"/>
      <c r="BU15" s="1058"/>
      <c r="BV15" s="1058"/>
      <c r="BW15" s="1058"/>
      <c r="BX15" s="1058"/>
      <c r="BY15" s="1058"/>
      <c r="BZ15" s="1058"/>
      <c r="CA15" s="1058"/>
      <c r="CB15" s="1058"/>
      <c r="CC15" s="1058"/>
      <c r="CD15" s="1058"/>
      <c r="CE15" s="1058"/>
      <c r="CF15" s="1058"/>
      <c r="CG15" s="1058"/>
      <c r="CH15" s="1058"/>
      <c r="CI15" s="1058"/>
      <c r="CJ15" s="1058"/>
      <c r="CK15" s="1058"/>
      <c r="CL15" s="1058"/>
      <c r="CM15" s="1058"/>
      <c r="CN15" s="1058"/>
      <c r="CO15" s="1058"/>
      <c r="CP15" s="1058"/>
      <c r="CQ15" s="1058"/>
      <c r="CR15" s="1058"/>
      <c r="CS15" s="1058"/>
      <c r="CT15" s="1058"/>
      <c r="CU15" s="1058"/>
      <c r="CV15" s="1058"/>
      <c r="CW15" s="1058"/>
      <c r="CX15" s="1058"/>
      <c r="CY15" s="1058"/>
      <c r="CZ15" s="1058"/>
      <c r="DA15" s="1058"/>
      <c r="DB15" s="1058"/>
      <c r="DC15" s="1058"/>
      <c r="DD15" s="1058"/>
      <c r="DE15" s="1058"/>
      <c r="DF15" s="1058"/>
      <c r="DG15" s="1058"/>
      <c r="DH15" s="1058"/>
      <c r="DI15" s="1058"/>
      <c r="DJ15" s="1058"/>
      <c r="DK15" s="1058"/>
      <c r="DL15" s="1058"/>
      <c r="DM15" s="1058"/>
      <c r="DN15" s="1060"/>
      <c r="DO15" s="1061"/>
      <c r="DP15" s="1061"/>
      <c r="DQ15" s="1061"/>
      <c r="DR15" s="1061"/>
      <c r="DS15" s="1061"/>
      <c r="DT15" s="1061"/>
      <c r="DU15" s="1061"/>
      <c r="DV15" s="1061"/>
      <c r="DW15" s="1061"/>
      <c r="DX15" s="1061"/>
      <c r="DY15" s="1061"/>
      <c r="DZ15" s="1061"/>
      <c r="EA15" s="1061"/>
      <c r="EB15" s="1061"/>
      <c r="EC15" s="1061"/>
      <c r="ED15" s="1061"/>
      <c r="EE15" s="1061"/>
      <c r="EF15" s="1061"/>
      <c r="EG15" s="1061"/>
      <c r="EH15" s="1061"/>
      <c r="EI15" s="1061"/>
      <c r="EJ15" s="1061"/>
      <c r="EK15" s="1061"/>
      <c r="EL15" s="1061"/>
      <c r="EM15" s="1061"/>
      <c r="EN15" s="1061"/>
      <c r="EO15" s="1061"/>
      <c r="EP15" s="1061"/>
      <c r="EQ15" s="1061"/>
      <c r="ER15" s="1061"/>
      <c r="ES15" s="1061"/>
      <c r="ET15" s="1061"/>
      <c r="EU15" s="1061"/>
      <c r="EV15" s="1061"/>
      <c r="EW15" s="1061"/>
      <c r="EX15" s="1061"/>
      <c r="EY15" s="1061"/>
      <c r="EZ15" s="1061"/>
      <c r="FA15" s="1061"/>
      <c r="FB15" s="1061"/>
      <c r="FC15" s="1061"/>
      <c r="FD15" s="1061"/>
      <c r="FE15" s="1061"/>
      <c r="FF15" s="1061"/>
      <c r="FG15" s="1061"/>
      <c r="FH15" s="1061"/>
      <c r="FI15" s="1061"/>
      <c r="FJ15" s="1061"/>
      <c r="FK15" s="1061"/>
      <c r="FL15" s="1061"/>
      <c r="FM15" s="1061"/>
      <c r="FN15" s="1061"/>
      <c r="FO15" s="1061"/>
      <c r="FP15" s="1061"/>
      <c r="FQ15" s="1061"/>
      <c r="FR15" s="1061"/>
      <c r="FS15" s="1061"/>
      <c r="FT15" s="1061"/>
      <c r="FU15" s="1061"/>
      <c r="FV15" s="1061"/>
      <c r="FW15" s="1061"/>
      <c r="FX15" s="1061"/>
      <c r="FY15" s="1061"/>
      <c r="FZ15" s="1061"/>
      <c r="GA15" s="1061"/>
      <c r="GB15" s="1061"/>
      <c r="GC15" s="1061"/>
      <c r="GD15" s="1061"/>
      <c r="GE15" s="1061"/>
      <c r="GF15" s="1061"/>
      <c r="GG15" s="1061"/>
      <c r="GH15" s="1061"/>
      <c r="GI15" s="1061"/>
      <c r="GJ15" s="1061"/>
      <c r="GK15" s="1061"/>
      <c r="GL15" s="1061"/>
      <c r="GM15" s="1061"/>
      <c r="GN15" s="1061"/>
      <c r="GO15" s="1061"/>
      <c r="GP15" s="1061"/>
      <c r="GQ15" s="1061"/>
      <c r="GR15" s="1061"/>
      <c r="GS15" s="1061"/>
      <c r="GT15" s="1061"/>
      <c r="GU15" s="1061"/>
      <c r="GV15" s="1061"/>
      <c r="GW15" s="1061"/>
      <c r="GX15" s="1061"/>
      <c r="GY15" s="1061"/>
      <c r="GZ15" s="1061"/>
      <c r="HA15" s="1061"/>
      <c r="HB15" s="1061"/>
      <c r="HC15" s="1061"/>
      <c r="HD15" s="1061"/>
      <c r="HE15" s="1061"/>
      <c r="HF15" s="1061"/>
      <c r="HG15" s="1061"/>
      <c r="HH15" s="1061"/>
      <c r="HI15" s="1061"/>
      <c r="HJ15" s="1061"/>
      <c r="HK15" s="1061"/>
      <c r="HL15" s="1061"/>
      <c r="HM15" s="1061"/>
      <c r="HN15" s="1061"/>
      <c r="HO15" s="1061"/>
      <c r="HP15" s="1061"/>
      <c r="HQ15" s="1061"/>
      <c r="HR15" s="1061"/>
      <c r="HS15" s="1061"/>
      <c r="HT15" s="1061"/>
      <c r="HU15" s="1061"/>
      <c r="HV15" s="1062"/>
    </row>
    <row r="16" spans="1:230" ht="18" customHeight="1" x14ac:dyDescent="0.2">
      <c r="A16" s="1057"/>
      <c r="B16" s="1058"/>
      <c r="C16" s="1058"/>
      <c r="D16" s="1058"/>
      <c r="E16" s="1058"/>
      <c r="F16" s="1058"/>
      <c r="G16" s="1058"/>
      <c r="H16" s="1058"/>
      <c r="I16" s="1058"/>
      <c r="J16" s="1058"/>
      <c r="K16" s="1058"/>
      <c r="L16" s="1058"/>
      <c r="M16" s="1058"/>
      <c r="N16" s="1058"/>
      <c r="O16" s="1058"/>
      <c r="P16" s="1058"/>
      <c r="Q16" s="1058"/>
      <c r="R16" s="1058"/>
      <c r="S16" s="1058"/>
      <c r="T16" s="1058"/>
      <c r="U16" s="1058"/>
      <c r="V16" s="1058"/>
      <c r="W16" s="1058"/>
      <c r="X16" s="1058"/>
      <c r="Y16" s="1058"/>
      <c r="Z16" s="1058"/>
      <c r="AA16" s="1058"/>
      <c r="AB16" s="1058"/>
      <c r="AC16" s="1058"/>
      <c r="AD16" s="1058"/>
      <c r="AE16" s="1058"/>
      <c r="AF16" s="1059"/>
      <c r="AG16" s="1058"/>
      <c r="AH16" s="1058"/>
      <c r="AI16" s="1058"/>
      <c r="AJ16" s="1058"/>
      <c r="AK16" s="1058"/>
      <c r="AL16" s="1058"/>
      <c r="AM16" s="1058"/>
      <c r="AN16" s="1058"/>
      <c r="AO16" s="1058"/>
      <c r="AP16" s="1058"/>
      <c r="AQ16" s="1058"/>
      <c r="AR16" s="1058"/>
      <c r="AS16" s="1058"/>
      <c r="AT16" s="1058"/>
      <c r="AU16" s="1058"/>
      <c r="AV16" s="1058"/>
      <c r="AW16" s="1058"/>
      <c r="AX16" s="1058"/>
      <c r="AY16" s="1058"/>
      <c r="AZ16" s="1058"/>
      <c r="BA16" s="1058"/>
      <c r="BB16" s="1058"/>
      <c r="BC16" s="1058"/>
      <c r="BD16" s="1058"/>
      <c r="BE16" s="1058"/>
      <c r="BF16" s="1058"/>
      <c r="BG16" s="1058"/>
      <c r="BH16" s="1058"/>
      <c r="BI16" s="1058"/>
      <c r="BJ16" s="1058"/>
      <c r="BK16" s="1058"/>
      <c r="BL16" s="1058"/>
      <c r="BM16" s="1058"/>
      <c r="BN16" s="1058"/>
      <c r="BO16" s="1058"/>
      <c r="BP16" s="1058"/>
      <c r="BQ16" s="1058"/>
      <c r="BR16" s="1058"/>
      <c r="BS16" s="1058"/>
      <c r="BT16" s="1058"/>
      <c r="BU16" s="1058"/>
      <c r="BV16" s="1058"/>
      <c r="BW16" s="1058"/>
      <c r="BX16" s="1058"/>
      <c r="BY16" s="1058"/>
      <c r="BZ16" s="1058"/>
      <c r="CA16" s="1058"/>
      <c r="CB16" s="1058"/>
      <c r="CC16" s="1058"/>
      <c r="CD16" s="1058"/>
      <c r="CE16" s="1058"/>
      <c r="CF16" s="1058"/>
      <c r="CG16" s="1058"/>
      <c r="CH16" s="1058"/>
      <c r="CI16" s="1058"/>
      <c r="CJ16" s="1058"/>
      <c r="CK16" s="1058"/>
      <c r="CL16" s="1058"/>
      <c r="CM16" s="1058"/>
      <c r="CN16" s="1058"/>
      <c r="CO16" s="1058"/>
      <c r="CP16" s="1058"/>
      <c r="CQ16" s="1058"/>
      <c r="CR16" s="1058"/>
      <c r="CS16" s="1058"/>
      <c r="CT16" s="1058"/>
      <c r="CU16" s="1058"/>
      <c r="CV16" s="1058"/>
      <c r="CW16" s="1058"/>
      <c r="CX16" s="1058"/>
      <c r="CY16" s="1058"/>
      <c r="CZ16" s="1058"/>
      <c r="DA16" s="1058"/>
      <c r="DB16" s="1058"/>
      <c r="DC16" s="1058"/>
      <c r="DD16" s="1058"/>
      <c r="DE16" s="1058"/>
      <c r="DF16" s="1058"/>
      <c r="DG16" s="1058"/>
      <c r="DH16" s="1058"/>
      <c r="DI16" s="1058"/>
      <c r="DJ16" s="1058"/>
      <c r="DK16" s="1058"/>
      <c r="DL16" s="1058"/>
      <c r="DM16" s="1058"/>
      <c r="DN16" s="1060"/>
      <c r="DO16" s="1061"/>
      <c r="DP16" s="1061"/>
      <c r="DQ16" s="1061"/>
      <c r="DR16" s="1061"/>
      <c r="DS16" s="1061"/>
      <c r="DT16" s="1061"/>
      <c r="DU16" s="1061"/>
      <c r="DV16" s="1061"/>
      <c r="DW16" s="1061"/>
      <c r="DX16" s="1061"/>
      <c r="DY16" s="1061"/>
      <c r="DZ16" s="1061"/>
      <c r="EA16" s="1061"/>
      <c r="EB16" s="1061"/>
      <c r="EC16" s="1061"/>
      <c r="ED16" s="1061"/>
      <c r="EE16" s="1061"/>
      <c r="EF16" s="1061"/>
      <c r="EG16" s="1061"/>
      <c r="EH16" s="1061"/>
      <c r="EI16" s="1061"/>
      <c r="EJ16" s="1061"/>
      <c r="EK16" s="1061"/>
      <c r="EL16" s="1061"/>
      <c r="EM16" s="1061"/>
      <c r="EN16" s="1061"/>
      <c r="EO16" s="1061"/>
      <c r="EP16" s="1061"/>
      <c r="EQ16" s="1061"/>
      <c r="ER16" s="1061"/>
      <c r="ES16" s="1061"/>
      <c r="ET16" s="1061"/>
      <c r="EU16" s="1061"/>
      <c r="EV16" s="1061"/>
      <c r="EW16" s="1061"/>
      <c r="EX16" s="1061"/>
      <c r="EY16" s="1061"/>
      <c r="EZ16" s="1061"/>
      <c r="FA16" s="1061"/>
      <c r="FB16" s="1061"/>
      <c r="FC16" s="1061"/>
      <c r="FD16" s="1061"/>
      <c r="FE16" s="1061"/>
      <c r="FF16" s="1061"/>
      <c r="FG16" s="1061"/>
      <c r="FH16" s="1061"/>
      <c r="FI16" s="1061"/>
      <c r="FJ16" s="1061"/>
      <c r="FK16" s="1061"/>
      <c r="FL16" s="1061"/>
      <c r="FM16" s="1061"/>
      <c r="FN16" s="1061"/>
      <c r="FO16" s="1061"/>
      <c r="FP16" s="1061"/>
      <c r="FQ16" s="1061"/>
      <c r="FR16" s="1061"/>
      <c r="FS16" s="1061"/>
      <c r="FT16" s="1061"/>
      <c r="FU16" s="1061"/>
      <c r="FV16" s="1061"/>
      <c r="FW16" s="1061"/>
      <c r="FX16" s="1061"/>
      <c r="FY16" s="1061"/>
      <c r="FZ16" s="1061"/>
      <c r="GA16" s="1061"/>
      <c r="GB16" s="1061"/>
      <c r="GC16" s="1061"/>
      <c r="GD16" s="1061"/>
      <c r="GE16" s="1061"/>
      <c r="GF16" s="1061"/>
      <c r="GG16" s="1061"/>
      <c r="GH16" s="1061"/>
      <c r="GI16" s="1061"/>
      <c r="GJ16" s="1061"/>
      <c r="GK16" s="1061"/>
      <c r="GL16" s="1061"/>
      <c r="GM16" s="1061"/>
      <c r="GN16" s="1061"/>
      <c r="GO16" s="1061"/>
      <c r="GP16" s="1061"/>
      <c r="GQ16" s="1061"/>
      <c r="GR16" s="1061"/>
      <c r="GS16" s="1061"/>
      <c r="GT16" s="1061"/>
      <c r="GU16" s="1061"/>
      <c r="GV16" s="1061"/>
      <c r="GW16" s="1061"/>
      <c r="GX16" s="1061"/>
      <c r="GY16" s="1061"/>
      <c r="GZ16" s="1061"/>
      <c r="HA16" s="1061"/>
      <c r="HB16" s="1061"/>
      <c r="HC16" s="1061"/>
      <c r="HD16" s="1061"/>
      <c r="HE16" s="1061"/>
      <c r="HF16" s="1061"/>
      <c r="HG16" s="1061"/>
      <c r="HH16" s="1061"/>
      <c r="HI16" s="1061"/>
      <c r="HJ16" s="1061"/>
      <c r="HK16" s="1061"/>
      <c r="HL16" s="1061"/>
      <c r="HM16" s="1061"/>
      <c r="HN16" s="1061"/>
      <c r="HO16" s="1061"/>
      <c r="HP16" s="1061"/>
      <c r="HQ16" s="1061"/>
      <c r="HR16" s="1061"/>
      <c r="HS16" s="1061"/>
      <c r="HT16" s="1061"/>
      <c r="HU16" s="1061"/>
      <c r="HV16" s="1062"/>
    </row>
    <row r="17" spans="1:230" ht="18" customHeight="1" x14ac:dyDescent="0.2">
      <c r="A17" s="1057"/>
      <c r="B17" s="1058"/>
      <c r="C17" s="1058"/>
      <c r="D17" s="1058"/>
      <c r="E17" s="1058"/>
      <c r="F17" s="1058"/>
      <c r="G17" s="1058"/>
      <c r="H17" s="1058"/>
      <c r="I17" s="1058"/>
      <c r="J17" s="1058"/>
      <c r="K17" s="1058"/>
      <c r="L17" s="1058"/>
      <c r="M17" s="1058"/>
      <c r="N17" s="1058"/>
      <c r="O17" s="1058"/>
      <c r="P17" s="1058"/>
      <c r="Q17" s="1058"/>
      <c r="R17" s="1058"/>
      <c r="S17" s="1058"/>
      <c r="T17" s="1058"/>
      <c r="U17" s="1058"/>
      <c r="V17" s="1058"/>
      <c r="W17" s="1058"/>
      <c r="X17" s="1058"/>
      <c r="Y17" s="1058"/>
      <c r="Z17" s="1058"/>
      <c r="AA17" s="1058"/>
      <c r="AB17" s="1058"/>
      <c r="AC17" s="1058"/>
      <c r="AD17" s="1058"/>
      <c r="AE17" s="1058"/>
      <c r="AF17" s="1059"/>
      <c r="AG17" s="1058"/>
      <c r="AH17" s="1058"/>
      <c r="AI17" s="1058"/>
      <c r="AJ17" s="1058"/>
      <c r="AK17" s="1058"/>
      <c r="AL17" s="1058"/>
      <c r="AM17" s="1058"/>
      <c r="AN17" s="1058"/>
      <c r="AO17" s="1058"/>
      <c r="AP17" s="1058"/>
      <c r="AQ17" s="1058"/>
      <c r="AR17" s="1058"/>
      <c r="AS17" s="1058"/>
      <c r="AT17" s="1058"/>
      <c r="AU17" s="1058"/>
      <c r="AV17" s="1058"/>
      <c r="AW17" s="1058"/>
      <c r="AX17" s="1058"/>
      <c r="AY17" s="1058"/>
      <c r="AZ17" s="1058"/>
      <c r="BA17" s="1058"/>
      <c r="BB17" s="1058"/>
      <c r="BC17" s="1058"/>
      <c r="BD17" s="1058"/>
      <c r="BE17" s="1058"/>
      <c r="BF17" s="1058"/>
      <c r="BG17" s="1058"/>
      <c r="BH17" s="1058"/>
      <c r="BI17" s="1058"/>
      <c r="BJ17" s="1058"/>
      <c r="BK17" s="1058"/>
      <c r="BL17" s="1058"/>
      <c r="BM17" s="1058"/>
      <c r="BN17" s="1058"/>
      <c r="BO17" s="1058"/>
      <c r="BP17" s="1058"/>
      <c r="BQ17" s="1058"/>
      <c r="BR17" s="1058"/>
      <c r="BS17" s="1058"/>
      <c r="BT17" s="1058"/>
      <c r="BU17" s="1058"/>
      <c r="BV17" s="1058"/>
      <c r="BW17" s="1058"/>
      <c r="BX17" s="1058"/>
      <c r="BY17" s="1058"/>
      <c r="BZ17" s="1058"/>
      <c r="CA17" s="1058"/>
      <c r="CB17" s="1058"/>
      <c r="CC17" s="1058"/>
      <c r="CD17" s="1058"/>
      <c r="CE17" s="1058"/>
      <c r="CF17" s="1058"/>
      <c r="CG17" s="1058"/>
      <c r="CH17" s="1058"/>
      <c r="CI17" s="1058"/>
      <c r="CJ17" s="1058"/>
      <c r="CK17" s="1058"/>
      <c r="CL17" s="1058"/>
      <c r="CM17" s="1058"/>
      <c r="CN17" s="1058"/>
      <c r="CO17" s="1058"/>
      <c r="CP17" s="1058"/>
      <c r="CQ17" s="1058"/>
      <c r="CR17" s="1058"/>
      <c r="CS17" s="1058"/>
      <c r="CT17" s="1058"/>
      <c r="CU17" s="1058"/>
      <c r="CV17" s="1058"/>
      <c r="CW17" s="1058"/>
      <c r="CX17" s="1058"/>
      <c r="CY17" s="1058"/>
      <c r="CZ17" s="1058"/>
      <c r="DA17" s="1058"/>
      <c r="DB17" s="1058"/>
      <c r="DC17" s="1058"/>
      <c r="DD17" s="1058"/>
      <c r="DE17" s="1058"/>
      <c r="DF17" s="1058"/>
      <c r="DG17" s="1058"/>
      <c r="DH17" s="1058"/>
      <c r="DI17" s="1058"/>
      <c r="DJ17" s="1058"/>
      <c r="DK17" s="1058"/>
      <c r="DL17" s="1058"/>
      <c r="DM17" s="1058"/>
      <c r="DN17" s="1060"/>
      <c r="DO17" s="1061"/>
      <c r="DP17" s="1061"/>
      <c r="DQ17" s="1061"/>
      <c r="DR17" s="1061"/>
      <c r="DS17" s="1061"/>
      <c r="DT17" s="1061"/>
      <c r="DU17" s="1061"/>
      <c r="DV17" s="1061"/>
      <c r="DW17" s="1061"/>
      <c r="DX17" s="1061"/>
      <c r="DY17" s="1061"/>
      <c r="DZ17" s="1061"/>
      <c r="EA17" s="1061"/>
      <c r="EB17" s="1061"/>
      <c r="EC17" s="1061"/>
      <c r="ED17" s="1061"/>
      <c r="EE17" s="1061"/>
      <c r="EF17" s="1061"/>
      <c r="EG17" s="1061"/>
      <c r="EH17" s="1061"/>
      <c r="EI17" s="1061"/>
      <c r="EJ17" s="1061"/>
      <c r="EK17" s="1061"/>
      <c r="EL17" s="1061"/>
      <c r="EM17" s="1061"/>
      <c r="EN17" s="1061"/>
      <c r="EO17" s="1061"/>
      <c r="EP17" s="1061"/>
      <c r="EQ17" s="1061"/>
      <c r="ER17" s="1061"/>
      <c r="ES17" s="1061"/>
      <c r="ET17" s="1061"/>
      <c r="EU17" s="1061"/>
      <c r="EV17" s="1061"/>
      <c r="EW17" s="1061"/>
      <c r="EX17" s="1061"/>
      <c r="EY17" s="1061"/>
      <c r="EZ17" s="1061"/>
      <c r="FA17" s="1061"/>
      <c r="FB17" s="1061"/>
      <c r="FC17" s="1061"/>
      <c r="FD17" s="1061"/>
      <c r="FE17" s="1061"/>
      <c r="FF17" s="1061"/>
      <c r="FG17" s="1061"/>
      <c r="FH17" s="1061"/>
      <c r="FI17" s="1061"/>
      <c r="FJ17" s="1061"/>
      <c r="FK17" s="1061"/>
      <c r="FL17" s="1061"/>
      <c r="FM17" s="1061"/>
      <c r="FN17" s="1061"/>
      <c r="FO17" s="1061"/>
      <c r="FP17" s="1061"/>
      <c r="FQ17" s="1061"/>
      <c r="FR17" s="1061"/>
      <c r="FS17" s="1061"/>
      <c r="FT17" s="1061"/>
      <c r="FU17" s="1061"/>
      <c r="FV17" s="1061"/>
      <c r="FW17" s="1061"/>
      <c r="FX17" s="1061"/>
      <c r="FY17" s="1061"/>
      <c r="FZ17" s="1061"/>
      <c r="GA17" s="1061"/>
      <c r="GB17" s="1061"/>
      <c r="GC17" s="1061"/>
      <c r="GD17" s="1061"/>
      <c r="GE17" s="1061"/>
      <c r="GF17" s="1061"/>
      <c r="GG17" s="1061"/>
      <c r="GH17" s="1061"/>
      <c r="GI17" s="1061"/>
      <c r="GJ17" s="1061"/>
      <c r="GK17" s="1061"/>
      <c r="GL17" s="1061"/>
      <c r="GM17" s="1061"/>
      <c r="GN17" s="1061"/>
      <c r="GO17" s="1061"/>
      <c r="GP17" s="1061"/>
      <c r="GQ17" s="1061"/>
      <c r="GR17" s="1061"/>
      <c r="GS17" s="1061"/>
      <c r="GT17" s="1061"/>
      <c r="GU17" s="1061"/>
      <c r="GV17" s="1061"/>
      <c r="GW17" s="1061"/>
      <c r="GX17" s="1061"/>
      <c r="GY17" s="1061"/>
      <c r="GZ17" s="1061"/>
      <c r="HA17" s="1061"/>
      <c r="HB17" s="1061"/>
      <c r="HC17" s="1061"/>
      <c r="HD17" s="1061"/>
      <c r="HE17" s="1061"/>
      <c r="HF17" s="1061"/>
      <c r="HG17" s="1061"/>
      <c r="HH17" s="1061"/>
      <c r="HI17" s="1061"/>
      <c r="HJ17" s="1061"/>
      <c r="HK17" s="1061"/>
      <c r="HL17" s="1061"/>
      <c r="HM17" s="1061"/>
      <c r="HN17" s="1061"/>
      <c r="HO17" s="1061"/>
      <c r="HP17" s="1061"/>
      <c r="HQ17" s="1061"/>
      <c r="HR17" s="1061"/>
      <c r="HS17" s="1061"/>
      <c r="HT17" s="1061"/>
      <c r="HU17" s="1061"/>
      <c r="HV17" s="1062"/>
    </row>
    <row r="18" spans="1:230" ht="18" customHeight="1" x14ac:dyDescent="0.2">
      <c r="A18" s="1057"/>
      <c r="B18" s="1058"/>
      <c r="C18" s="1058"/>
      <c r="D18" s="1058"/>
      <c r="E18" s="1058"/>
      <c r="F18" s="1058"/>
      <c r="G18" s="1058"/>
      <c r="H18" s="1058"/>
      <c r="I18" s="1058"/>
      <c r="J18" s="1058"/>
      <c r="K18" s="1058"/>
      <c r="L18" s="1058"/>
      <c r="M18" s="1058"/>
      <c r="N18" s="1058"/>
      <c r="O18" s="1058"/>
      <c r="P18" s="1058"/>
      <c r="Q18" s="1058"/>
      <c r="R18" s="1058"/>
      <c r="S18" s="1058"/>
      <c r="T18" s="1058"/>
      <c r="U18" s="1058"/>
      <c r="V18" s="1058"/>
      <c r="W18" s="1058"/>
      <c r="X18" s="1058"/>
      <c r="Y18" s="1058"/>
      <c r="Z18" s="1058"/>
      <c r="AA18" s="1058"/>
      <c r="AB18" s="1058"/>
      <c r="AC18" s="1058"/>
      <c r="AD18" s="1058"/>
      <c r="AE18" s="1058"/>
      <c r="AF18" s="1059"/>
      <c r="AG18" s="1058"/>
      <c r="AH18" s="1058"/>
      <c r="AI18" s="1058"/>
      <c r="AJ18" s="1058"/>
      <c r="AK18" s="1058"/>
      <c r="AL18" s="1058"/>
      <c r="AM18" s="1058"/>
      <c r="AN18" s="1058"/>
      <c r="AO18" s="1058"/>
      <c r="AP18" s="1058"/>
      <c r="AQ18" s="1058"/>
      <c r="AR18" s="1058"/>
      <c r="AS18" s="1058"/>
      <c r="AT18" s="1058"/>
      <c r="AU18" s="1058"/>
      <c r="AV18" s="1058"/>
      <c r="AW18" s="1058"/>
      <c r="AX18" s="1058"/>
      <c r="AY18" s="1058"/>
      <c r="AZ18" s="1058"/>
      <c r="BA18" s="1058"/>
      <c r="BB18" s="1058"/>
      <c r="BC18" s="1058"/>
      <c r="BD18" s="1058"/>
      <c r="BE18" s="1058"/>
      <c r="BF18" s="1058"/>
      <c r="BG18" s="1058"/>
      <c r="BH18" s="1058"/>
      <c r="BI18" s="1058"/>
      <c r="BJ18" s="1058"/>
      <c r="BK18" s="1058"/>
      <c r="BL18" s="1058"/>
      <c r="BM18" s="1058"/>
      <c r="BN18" s="1058"/>
      <c r="BO18" s="1058"/>
      <c r="BP18" s="1058"/>
      <c r="BQ18" s="1058"/>
      <c r="BR18" s="1058"/>
      <c r="BS18" s="1058"/>
      <c r="BT18" s="1058"/>
      <c r="BU18" s="1058"/>
      <c r="BV18" s="1058"/>
      <c r="BW18" s="1058"/>
      <c r="BX18" s="1058"/>
      <c r="BY18" s="1058"/>
      <c r="BZ18" s="1058"/>
      <c r="CA18" s="1058"/>
      <c r="CB18" s="1058"/>
      <c r="CC18" s="1058"/>
      <c r="CD18" s="1058"/>
      <c r="CE18" s="1058"/>
      <c r="CF18" s="1058"/>
      <c r="CG18" s="1058"/>
      <c r="CH18" s="1058"/>
      <c r="CI18" s="1058"/>
      <c r="CJ18" s="1058"/>
      <c r="CK18" s="1058"/>
      <c r="CL18" s="1058"/>
      <c r="CM18" s="1058"/>
      <c r="CN18" s="1058"/>
      <c r="CO18" s="1058"/>
      <c r="CP18" s="1058"/>
      <c r="CQ18" s="1058"/>
      <c r="CR18" s="1058"/>
      <c r="CS18" s="1058"/>
      <c r="CT18" s="1058"/>
      <c r="CU18" s="1058"/>
      <c r="CV18" s="1058"/>
      <c r="CW18" s="1058"/>
      <c r="CX18" s="1058"/>
      <c r="CY18" s="1058"/>
      <c r="CZ18" s="1058"/>
      <c r="DA18" s="1058"/>
      <c r="DB18" s="1058"/>
      <c r="DC18" s="1058"/>
      <c r="DD18" s="1058"/>
      <c r="DE18" s="1058"/>
      <c r="DF18" s="1058"/>
      <c r="DG18" s="1058"/>
      <c r="DH18" s="1058"/>
      <c r="DI18" s="1058"/>
      <c r="DJ18" s="1058"/>
      <c r="DK18" s="1058"/>
      <c r="DL18" s="1058"/>
      <c r="DM18" s="1058"/>
      <c r="DN18" s="1060"/>
      <c r="DO18" s="1061"/>
      <c r="DP18" s="1061"/>
      <c r="DQ18" s="1061"/>
      <c r="DR18" s="1061"/>
      <c r="DS18" s="1061"/>
      <c r="DT18" s="1061"/>
      <c r="DU18" s="1061"/>
      <c r="DV18" s="1061"/>
      <c r="DW18" s="1061"/>
      <c r="DX18" s="1061"/>
      <c r="DY18" s="1061"/>
      <c r="DZ18" s="1061"/>
      <c r="EA18" s="1061"/>
      <c r="EB18" s="1061"/>
      <c r="EC18" s="1061"/>
      <c r="ED18" s="1061"/>
      <c r="EE18" s="1061"/>
      <c r="EF18" s="1061"/>
      <c r="EG18" s="1061"/>
      <c r="EH18" s="1061"/>
      <c r="EI18" s="1061"/>
      <c r="EJ18" s="1061"/>
      <c r="EK18" s="1061"/>
      <c r="EL18" s="1061"/>
      <c r="EM18" s="1061"/>
      <c r="EN18" s="1061"/>
      <c r="EO18" s="1061"/>
      <c r="EP18" s="1061"/>
      <c r="EQ18" s="1061"/>
      <c r="ER18" s="1061"/>
      <c r="ES18" s="1061"/>
      <c r="ET18" s="1061"/>
      <c r="EU18" s="1061"/>
      <c r="EV18" s="1061"/>
      <c r="EW18" s="1061"/>
      <c r="EX18" s="1061"/>
      <c r="EY18" s="1061"/>
      <c r="EZ18" s="1061"/>
      <c r="FA18" s="1061"/>
      <c r="FB18" s="1061"/>
      <c r="FC18" s="1061"/>
      <c r="FD18" s="1061"/>
      <c r="FE18" s="1061"/>
      <c r="FF18" s="1061"/>
      <c r="FG18" s="1061"/>
      <c r="FH18" s="1061"/>
      <c r="FI18" s="1061"/>
      <c r="FJ18" s="1061"/>
      <c r="FK18" s="1061"/>
      <c r="FL18" s="1061"/>
      <c r="FM18" s="1061"/>
      <c r="FN18" s="1061"/>
      <c r="FO18" s="1061"/>
      <c r="FP18" s="1061"/>
      <c r="FQ18" s="1061"/>
      <c r="FR18" s="1061"/>
      <c r="FS18" s="1061"/>
      <c r="FT18" s="1061"/>
      <c r="FU18" s="1061"/>
      <c r="FV18" s="1061"/>
      <c r="FW18" s="1061"/>
      <c r="FX18" s="1061"/>
      <c r="FY18" s="1061"/>
      <c r="FZ18" s="1061"/>
      <c r="GA18" s="1061"/>
      <c r="GB18" s="1061"/>
      <c r="GC18" s="1061"/>
      <c r="GD18" s="1061"/>
      <c r="GE18" s="1061"/>
      <c r="GF18" s="1061"/>
      <c r="GG18" s="1061"/>
      <c r="GH18" s="1061"/>
      <c r="GI18" s="1061"/>
      <c r="GJ18" s="1061"/>
      <c r="GK18" s="1061"/>
      <c r="GL18" s="1061"/>
      <c r="GM18" s="1061"/>
      <c r="GN18" s="1061"/>
      <c r="GO18" s="1061"/>
      <c r="GP18" s="1061"/>
      <c r="GQ18" s="1061"/>
      <c r="GR18" s="1061"/>
      <c r="GS18" s="1061"/>
      <c r="GT18" s="1061"/>
      <c r="GU18" s="1061"/>
      <c r="GV18" s="1061"/>
      <c r="GW18" s="1061"/>
      <c r="GX18" s="1061"/>
      <c r="GY18" s="1061"/>
      <c r="GZ18" s="1061"/>
      <c r="HA18" s="1061"/>
      <c r="HB18" s="1061"/>
      <c r="HC18" s="1061"/>
      <c r="HD18" s="1061"/>
      <c r="HE18" s="1061"/>
      <c r="HF18" s="1061"/>
      <c r="HG18" s="1061"/>
      <c r="HH18" s="1061"/>
      <c r="HI18" s="1061"/>
      <c r="HJ18" s="1061"/>
      <c r="HK18" s="1061"/>
      <c r="HL18" s="1061"/>
      <c r="HM18" s="1061"/>
      <c r="HN18" s="1061"/>
      <c r="HO18" s="1061"/>
      <c r="HP18" s="1061"/>
      <c r="HQ18" s="1061"/>
      <c r="HR18" s="1061"/>
      <c r="HS18" s="1061"/>
      <c r="HT18" s="1061"/>
      <c r="HU18" s="1061"/>
      <c r="HV18" s="1062"/>
    </row>
    <row r="19" spans="1:230" ht="18" customHeight="1" x14ac:dyDescent="0.2">
      <c r="A19" s="1057"/>
      <c r="B19" s="1058"/>
      <c r="C19" s="1058"/>
      <c r="D19" s="1058"/>
      <c r="E19" s="1058"/>
      <c r="F19" s="1058"/>
      <c r="G19" s="1058"/>
      <c r="H19" s="1058"/>
      <c r="I19" s="1058"/>
      <c r="J19" s="1058"/>
      <c r="K19" s="1058"/>
      <c r="L19" s="1058"/>
      <c r="M19" s="1058"/>
      <c r="N19" s="1058"/>
      <c r="O19" s="1058"/>
      <c r="P19" s="1058"/>
      <c r="Q19" s="1058"/>
      <c r="R19" s="1058"/>
      <c r="S19" s="1058"/>
      <c r="T19" s="1058"/>
      <c r="U19" s="1058"/>
      <c r="V19" s="1058"/>
      <c r="W19" s="1058"/>
      <c r="X19" s="1058"/>
      <c r="Y19" s="1058"/>
      <c r="Z19" s="1058"/>
      <c r="AA19" s="1058"/>
      <c r="AB19" s="1058"/>
      <c r="AC19" s="1058"/>
      <c r="AD19" s="1058"/>
      <c r="AE19" s="1058"/>
      <c r="AF19" s="1059"/>
      <c r="AG19" s="1058"/>
      <c r="AH19" s="1058"/>
      <c r="AI19" s="1058"/>
      <c r="AJ19" s="1058"/>
      <c r="AK19" s="1058"/>
      <c r="AL19" s="1058"/>
      <c r="AM19" s="1058"/>
      <c r="AN19" s="1058"/>
      <c r="AO19" s="1058"/>
      <c r="AP19" s="1058"/>
      <c r="AQ19" s="1058"/>
      <c r="AR19" s="1058"/>
      <c r="AS19" s="1058"/>
      <c r="AT19" s="1058"/>
      <c r="AU19" s="1058"/>
      <c r="AV19" s="1058"/>
      <c r="AW19" s="1058"/>
      <c r="AX19" s="1058"/>
      <c r="AY19" s="1058"/>
      <c r="AZ19" s="1058"/>
      <c r="BA19" s="1058"/>
      <c r="BB19" s="1058"/>
      <c r="BC19" s="1058"/>
      <c r="BD19" s="1058"/>
      <c r="BE19" s="1058"/>
      <c r="BF19" s="1058"/>
      <c r="BG19" s="1058"/>
      <c r="BH19" s="1058"/>
      <c r="BI19" s="1058"/>
      <c r="BJ19" s="1058"/>
      <c r="BK19" s="1058"/>
      <c r="BL19" s="1058"/>
      <c r="BM19" s="1058"/>
      <c r="BN19" s="1058"/>
      <c r="BO19" s="1058"/>
      <c r="BP19" s="1058"/>
      <c r="BQ19" s="1058"/>
      <c r="BR19" s="1058"/>
      <c r="BS19" s="1058"/>
      <c r="BT19" s="1058"/>
      <c r="BU19" s="1058"/>
      <c r="BV19" s="1058"/>
      <c r="BW19" s="1058"/>
      <c r="BX19" s="1058"/>
      <c r="BY19" s="1058"/>
      <c r="BZ19" s="1058"/>
      <c r="CA19" s="1058"/>
      <c r="CB19" s="1058"/>
      <c r="CC19" s="1058"/>
      <c r="CD19" s="1058"/>
      <c r="CE19" s="1058"/>
      <c r="CF19" s="1058"/>
      <c r="CG19" s="1058"/>
      <c r="CH19" s="1058"/>
      <c r="CI19" s="1058"/>
      <c r="CJ19" s="1058"/>
      <c r="CK19" s="1058"/>
      <c r="CL19" s="1058"/>
      <c r="CM19" s="1058"/>
      <c r="CN19" s="1058"/>
      <c r="CO19" s="1058"/>
      <c r="CP19" s="1058"/>
      <c r="CQ19" s="1058"/>
      <c r="CR19" s="1058"/>
      <c r="CS19" s="1058"/>
      <c r="CT19" s="1058"/>
      <c r="CU19" s="1058"/>
      <c r="CV19" s="1058"/>
      <c r="CW19" s="1058"/>
      <c r="CX19" s="1058"/>
      <c r="CY19" s="1058"/>
      <c r="CZ19" s="1058"/>
      <c r="DA19" s="1058"/>
      <c r="DB19" s="1058"/>
      <c r="DC19" s="1058"/>
      <c r="DD19" s="1058"/>
      <c r="DE19" s="1058"/>
      <c r="DF19" s="1058"/>
      <c r="DG19" s="1058"/>
      <c r="DH19" s="1058"/>
      <c r="DI19" s="1058"/>
      <c r="DJ19" s="1058"/>
      <c r="DK19" s="1058"/>
      <c r="DL19" s="1058"/>
      <c r="DM19" s="1058"/>
      <c r="DN19" s="1060"/>
      <c r="DO19" s="1061"/>
      <c r="DP19" s="1061"/>
      <c r="DQ19" s="1061"/>
      <c r="DR19" s="1061"/>
      <c r="DS19" s="1061"/>
      <c r="DT19" s="1061"/>
      <c r="DU19" s="1061"/>
      <c r="DV19" s="1061"/>
      <c r="DW19" s="1061"/>
      <c r="DX19" s="1061"/>
      <c r="DY19" s="1061"/>
      <c r="DZ19" s="1061"/>
      <c r="EA19" s="1061"/>
      <c r="EB19" s="1061"/>
      <c r="EC19" s="1061"/>
      <c r="ED19" s="1061"/>
      <c r="EE19" s="1061"/>
      <c r="EF19" s="1061"/>
      <c r="EG19" s="1061"/>
      <c r="EH19" s="1061"/>
      <c r="EI19" s="1061"/>
      <c r="EJ19" s="1061"/>
      <c r="EK19" s="1061"/>
      <c r="EL19" s="1061"/>
      <c r="EM19" s="1061"/>
      <c r="EN19" s="1061"/>
      <c r="EO19" s="1061"/>
      <c r="EP19" s="1061"/>
      <c r="EQ19" s="1061"/>
      <c r="ER19" s="1061"/>
      <c r="ES19" s="1061"/>
      <c r="ET19" s="1061"/>
      <c r="EU19" s="1061"/>
      <c r="EV19" s="1061"/>
      <c r="EW19" s="1061"/>
      <c r="EX19" s="1061"/>
      <c r="EY19" s="1061"/>
      <c r="EZ19" s="1061"/>
      <c r="FA19" s="1061"/>
      <c r="FB19" s="1061"/>
      <c r="FC19" s="1061"/>
      <c r="FD19" s="1061"/>
      <c r="FE19" s="1061"/>
      <c r="FF19" s="1061"/>
      <c r="FG19" s="1061"/>
      <c r="FH19" s="1061"/>
      <c r="FI19" s="1061"/>
      <c r="FJ19" s="1061"/>
      <c r="FK19" s="1061"/>
      <c r="FL19" s="1061"/>
      <c r="FM19" s="1061"/>
      <c r="FN19" s="1061"/>
      <c r="FO19" s="1061"/>
      <c r="FP19" s="1061"/>
      <c r="FQ19" s="1061"/>
      <c r="FR19" s="1061"/>
      <c r="FS19" s="1061"/>
      <c r="FT19" s="1061"/>
      <c r="FU19" s="1061"/>
      <c r="FV19" s="1061"/>
      <c r="FW19" s="1061"/>
      <c r="FX19" s="1061"/>
      <c r="FY19" s="1061"/>
      <c r="FZ19" s="1061"/>
      <c r="GA19" s="1061"/>
      <c r="GB19" s="1061"/>
      <c r="GC19" s="1061"/>
      <c r="GD19" s="1061"/>
      <c r="GE19" s="1061"/>
      <c r="GF19" s="1061"/>
      <c r="GG19" s="1061"/>
      <c r="GH19" s="1061"/>
      <c r="GI19" s="1061"/>
      <c r="GJ19" s="1061"/>
      <c r="GK19" s="1061"/>
      <c r="GL19" s="1061"/>
      <c r="GM19" s="1061"/>
      <c r="GN19" s="1061"/>
      <c r="GO19" s="1061"/>
      <c r="GP19" s="1061"/>
      <c r="GQ19" s="1061"/>
      <c r="GR19" s="1061"/>
      <c r="GS19" s="1061"/>
      <c r="GT19" s="1061"/>
      <c r="GU19" s="1061"/>
      <c r="GV19" s="1061"/>
      <c r="GW19" s="1061"/>
      <c r="GX19" s="1061"/>
      <c r="GY19" s="1061"/>
      <c r="GZ19" s="1061"/>
      <c r="HA19" s="1061"/>
      <c r="HB19" s="1061"/>
      <c r="HC19" s="1061"/>
      <c r="HD19" s="1061"/>
      <c r="HE19" s="1061"/>
      <c r="HF19" s="1061"/>
      <c r="HG19" s="1061"/>
      <c r="HH19" s="1061"/>
      <c r="HI19" s="1061"/>
      <c r="HJ19" s="1061"/>
      <c r="HK19" s="1061"/>
      <c r="HL19" s="1061"/>
      <c r="HM19" s="1061"/>
      <c r="HN19" s="1061"/>
      <c r="HO19" s="1061"/>
      <c r="HP19" s="1061"/>
      <c r="HQ19" s="1061"/>
      <c r="HR19" s="1061"/>
      <c r="HS19" s="1061"/>
      <c r="HT19" s="1061"/>
      <c r="HU19" s="1061"/>
      <c r="HV19" s="1062"/>
    </row>
    <row r="20" spans="1:230" ht="18" customHeight="1" x14ac:dyDescent="0.2">
      <c r="A20" s="1057"/>
      <c r="B20" s="1058"/>
      <c r="C20" s="1058"/>
      <c r="D20" s="1058"/>
      <c r="E20" s="1058"/>
      <c r="F20" s="1058"/>
      <c r="G20" s="1058"/>
      <c r="H20" s="1058"/>
      <c r="I20" s="1058"/>
      <c r="J20" s="1058"/>
      <c r="K20" s="1058"/>
      <c r="L20" s="1058"/>
      <c r="M20" s="1058"/>
      <c r="N20" s="1058"/>
      <c r="O20" s="1058"/>
      <c r="P20" s="1058"/>
      <c r="Q20" s="1058"/>
      <c r="R20" s="1058"/>
      <c r="S20" s="1058"/>
      <c r="T20" s="1058"/>
      <c r="U20" s="1058"/>
      <c r="V20" s="1058"/>
      <c r="W20" s="1058"/>
      <c r="X20" s="1058"/>
      <c r="Y20" s="1058"/>
      <c r="Z20" s="1058"/>
      <c r="AA20" s="1058"/>
      <c r="AB20" s="1058"/>
      <c r="AC20" s="1058"/>
      <c r="AD20" s="1058"/>
      <c r="AE20" s="1058"/>
      <c r="AF20" s="1059"/>
      <c r="AG20" s="1058"/>
      <c r="AH20" s="1058"/>
      <c r="AI20" s="1058"/>
      <c r="AJ20" s="1058"/>
      <c r="AK20" s="1058"/>
      <c r="AL20" s="1058"/>
      <c r="AM20" s="1058"/>
      <c r="AN20" s="1058"/>
      <c r="AO20" s="1058"/>
      <c r="AP20" s="1058"/>
      <c r="AQ20" s="1058"/>
      <c r="AR20" s="1058"/>
      <c r="AS20" s="1058"/>
      <c r="AT20" s="1058"/>
      <c r="AU20" s="1058"/>
      <c r="AV20" s="1058"/>
      <c r="AW20" s="1058"/>
      <c r="AX20" s="1058"/>
      <c r="AY20" s="1058"/>
      <c r="AZ20" s="1058"/>
      <c r="BA20" s="1058"/>
      <c r="BB20" s="1058"/>
      <c r="BC20" s="1058"/>
      <c r="BD20" s="1058"/>
      <c r="BE20" s="1058"/>
      <c r="BF20" s="1058"/>
      <c r="BG20" s="1058"/>
      <c r="BH20" s="1058"/>
      <c r="BI20" s="1058"/>
      <c r="BJ20" s="1058"/>
      <c r="BK20" s="1058"/>
      <c r="BL20" s="1058"/>
      <c r="BM20" s="1058"/>
      <c r="BN20" s="1058"/>
      <c r="BO20" s="1058"/>
      <c r="BP20" s="1058"/>
      <c r="BQ20" s="1058"/>
      <c r="BR20" s="1058"/>
      <c r="BS20" s="1058"/>
      <c r="BT20" s="1058"/>
      <c r="BU20" s="1058"/>
      <c r="BV20" s="1058"/>
      <c r="BW20" s="1058"/>
      <c r="BX20" s="1058"/>
      <c r="BY20" s="1058"/>
      <c r="BZ20" s="1058"/>
      <c r="CA20" s="1058"/>
      <c r="CB20" s="1058"/>
      <c r="CC20" s="1058"/>
      <c r="CD20" s="1058"/>
      <c r="CE20" s="1058"/>
      <c r="CF20" s="1058"/>
      <c r="CG20" s="1058"/>
      <c r="CH20" s="1058"/>
      <c r="CI20" s="1058"/>
      <c r="CJ20" s="1058"/>
      <c r="CK20" s="1058"/>
      <c r="CL20" s="1058"/>
      <c r="CM20" s="1058"/>
      <c r="CN20" s="1058"/>
      <c r="CO20" s="1058"/>
      <c r="CP20" s="1058"/>
      <c r="CQ20" s="1058"/>
      <c r="CR20" s="1058"/>
      <c r="CS20" s="1058"/>
      <c r="CT20" s="1058"/>
      <c r="CU20" s="1058"/>
      <c r="CV20" s="1058"/>
      <c r="CW20" s="1058"/>
      <c r="CX20" s="1058"/>
      <c r="CY20" s="1058"/>
      <c r="CZ20" s="1058"/>
      <c r="DA20" s="1058"/>
      <c r="DB20" s="1058"/>
      <c r="DC20" s="1058"/>
      <c r="DD20" s="1058"/>
      <c r="DE20" s="1058"/>
      <c r="DF20" s="1058"/>
      <c r="DG20" s="1058"/>
      <c r="DH20" s="1058"/>
      <c r="DI20" s="1058"/>
      <c r="DJ20" s="1058"/>
      <c r="DK20" s="1058"/>
      <c r="DL20" s="1058"/>
      <c r="DM20" s="1058"/>
      <c r="DN20" s="1060"/>
      <c r="DO20" s="1061"/>
      <c r="DP20" s="1061"/>
      <c r="DQ20" s="1061"/>
      <c r="DR20" s="1061"/>
      <c r="DS20" s="1061"/>
      <c r="DT20" s="1061"/>
      <c r="DU20" s="1061"/>
      <c r="DV20" s="1061"/>
      <c r="DW20" s="1061"/>
      <c r="DX20" s="1061"/>
      <c r="DY20" s="1061"/>
      <c r="DZ20" s="1061"/>
      <c r="EA20" s="1061"/>
      <c r="EB20" s="1061"/>
      <c r="EC20" s="1061"/>
      <c r="ED20" s="1061"/>
      <c r="EE20" s="1061"/>
      <c r="EF20" s="1061"/>
      <c r="EG20" s="1061"/>
      <c r="EH20" s="1061"/>
      <c r="EI20" s="1061"/>
      <c r="EJ20" s="1061"/>
      <c r="EK20" s="1061"/>
      <c r="EL20" s="1061"/>
      <c r="EM20" s="1061"/>
      <c r="EN20" s="1061"/>
      <c r="EO20" s="1061"/>
      <c r="EP20" s="1061"/>
      <c r="EQ20" s="1061"/>
      <c r="ER20" s="1061"/>
      <c r="ES20" s="1061"/>
      <c r="ET20" s="1061"/>
      <c r="EU20" s="1061"/>
      <c r="EV20" s="1061"/>
      <c r="EW20" s="1061"/>
      <c r="EX20" s="1061"/>
      <c r="EY20" s="1061"/>
      <c r="EZ20" s="1061"/>
      <c r="FA20" s="1061"/>
      <c r="FB20" s="1061"/>
      <c r="FC20" s="1061"/>
      <c r="FD20" s="1061"/>
      <c r="FE20" s="1061"/>
      <c r="FF20" s="1061"/>
      <c r="FG20" s="1061"/>
      <c r="FH20" s="1061"/>
      <c r="FI20" s="1061"/>
      <c r="FJ20" s="1061"/>
      <c r="FK20" s="1061"/>
      <c r="FL20" s="1061"/>
      <c r="FM20" s="1061"/>
      <c r="FN20" s="1061"/>
      <c r="FO20" s="1061"/>
      <c r="FP20" s="1061"/>
      <c r="FQ20" s="1061"/>
      <c r="FR20" s="1061"/>
      <c r="FS20" s="1061"/>
      <c r="FT20" s="1061"/>
      <c r="FU20" s="1061"/>
      <c r="FV20" s="1061"/>
      <c r="FW20" s="1061"/>
      <c r="FX20" s="1061"/>
      <c r="FY20" s="1061"/>
      <c r="FZ20" s="1061"/>
      <c r="GA20" s="1061"/>
      <c r="GB20" s="1061"/>
      <c r="GC20" s="1061"/>
      <c r="GD20" s="1061"/>
      <c r="GE20" s="1061"/>
      <c r="GF20" s="1061"/>
      <c r="GG20" s="1061"/>
      <c r="GH20" s="1061"/>
      <c r="GI20" s="1061"/>
      <c r="GJ20" s="1061"/>
      <c r="GK20" s="1061"/>
      <c r="GL20" s="1061"/>
      <c r="GM20" s="1061"/>
      <c r="GN20" s="1061"/>
      <c r="GO20" s="1061"/>
      <c r="GP20" s="1061"/>
      <c r="GQ20" s="1061"/>
      <c r="GR20" s="1061"/>
      <c r="GS20" s="1061"/>
      <c r="GT20" s="1061"/>
      <c r="GU20" s="1061"/>
      <c r="GV20" s="1061"/>
      <c r="GW20" s="1061"/>
      <c r="GX20" s="1061"/>
      <c r="GY20" s="1061"/>
      <c r="GZ20" s="1061"/>
      <c r="HA20" s="1061"/>
      <c r="HB20" s="1061"/>
      <c r="HC20" s="1061"/>
      <c r="HD20" s="1061"/>
      <c r="HE20" s="1061"/>
      <c r="HF20" s="1061"/>
      <c r="HG20" s="1061"/>
      <c r="HH20" s="1061"/>
      <c r="HI20" s="1061"/>
      <c r="HJ20" s="1061"/>
      <c r="HK20" s="1061"/>
      <c r="HL20" s="1061"/>
      <c r="HM20" s="1061"/>
      <c r="HN20" s="1061"/>
      <c r="HO20" s="1061"/>
      <c r="HP20" s="1061"/>
      <c r="HQ20" s="1061"/>
      <c r="HR20" s="1061"/>
      <c r="HS20" s="1061"/>
      <c r="HT20" s="1061"/>
      <c r="HU20" s="1061"/>
      <c r="HV20" s="1062"/>
    </row>
    <row r="21" spans="1:230" ht="18" customHeight="1" x14ac:dyDescent="0.2">
      <c r="A21" s="1057"/>
      <c r="B21" s="1058"/>
      <c r="C21" s="1058"/>
      <c r="D21" s="1058"/>
      <c r="E21" s="1058"/>
      <c r="F21" s="1058"/>
      <c r="G21" s="1058"/>
      <c r="H21" s="1058"/>
      <c r="I21" s="1058"/>
      <c r="J21" s="1058"/>
      <c r="K21" s="1058"/>
      <c r="L21" s="1058"/>
      <c r="M21" s="1058"/>
      <c r="N21" s="1058"/>
      <c r="O21" s="1058"/>
      <c r="P21" s="1058"/>
      <c r="Q21" s="1058"/>
      <c r="R21" s="1058"/>
      <c r="S21" s="1058"/>
      <c r="T21" s="1058"/>
      <c r="U21" s="1058"/>
      <c r="V21" s="1058"/>
      <c r="W21" s="1058"/>
      <c r="X21" s="1058"/>
      <c r="Y21" s="1058"/>
      <c r="Z21" s="1058"/>
      <c r="AA21" s="1058"/>
      <c r="AB21" s="1058"/>
      <c r="AC21" s="1058"/>
      <c r="AD21" s="1058"/>
      <c r="AE21" s="1058"/>
      <c r="AF21" s="1059"/>
      <c r="AG21" s="1058"/>
      <c r="AH21" s="1058"/>
      <c r="AI21" s="1058"/>
      <c r="AJ21" s="1058"/>
      <c r="AK21" s="1058"/>
      <c r="AL21" s="1058"/>
      <c r="AM21" s="1058"/>
      <c r="AN21" s="1058"/>
      <c r="AO21" s="1058"/>
      <c r="AP21" s="1058"/>
      <c r="AQ21" s="1058"/>
      <c r="AR21" s="1058"/>
      <c r="AS21" s="1058"/>
      <c r="AT21" s="1058"/>
      <c r="AU21" s="1058"/>
      <c r="AV21" s="1058"/>
      <c r="AW21" s="1058"/>
      <c r="AX21" s="1058"/>
      <c r="AY21" s="1058"/>
      <c r="AZ21" s="1058"/>
      <c r="BA21" s="1058"/>
      <c r="BB21" s="1058"/>
      <c r="BC21" s="1058"/>
      <c r="BD21" s="1058"/>
      <c r="BE21" s="1058"/>
      <c r="BF21" s="1058"/>
      <c r="BG21" s="1058"/>
      <c r="BH21" s="1058"/>
      <c r="BI21" s="1058"/>
      <c r="BJ21" s="1058"/>
      <c r="BK21" s="1058"/>
      <c r="BL21" s="1058"/>
      <c r="BM21" s="1058"/>
      <c r="BN21" s="1058"/>
      <c r="BO21" s="1058"/>
      <c r="BP21" s="1058"/>
      <c r="BQ21" s="1058"/>
      <c r="BR21" s="1058"/>
      <c r="BS21" s="1058"/>
      <c r="BT21" s="1058"/>
      <c r="BU21" s="1058"/>
      <c r="BV21" s="1058"/>
      <c r="BW21" s="1058"/>
      <c r="BX21" s="1058"/>
      <c r="BY21" s="1058"/>
      <c r="BZ21" s="1058"/>
      <c r="CA21" s="1058"/>
      <c r="CB21" s="1058"/>
      <c r="CC21" s="1058"/>
      <c r="CD21" s="1058"/>
      <c r="CE21" s="1058"/>
      <c r="CF21" s="1058"/>
      <c r="CG21" s="1058"/>
      <c r="CH21" s="1058"/>
      <c r="CI21" s="1058"/>
      <c r="CJ21" s="1058"/>
      <c r="CK21" s="1058"/>
      <c r="CL21" s="1058"/>
      <c r="CM21" s="1058"/>
      <c r="CN21" s="1058"/>
      <c r="CO21" s="1058"/>
      <c r="CP21" s="1058"/>
      <c r="CQ21" s="1058"/>
      <c r="CR21" s="1058"/>
      <c r="CS21" s="1058"/>
      <c r="CT21" s="1058"/>
      <c r="CU21" s="1058"/>
      <c r="CV21" s="1058"/>
      <c r="CW21" s="1058"/>
      <c r="CX21" s="1058"/>
      <c r="CY21" s="1058"/>
      <c r="CZ21" s="1058"/>
      <c r="DA21" s="1058"/>
      <c r="DB21" s="1058"/>
      <c r="DC21" s="1058"/>
      <c r="DD21" s="1058"/>
      <c r="DE21" s="1058"/>
      <c r="DF21" s="1058"/>
      <c r="DG21" s="1058"/>
      <c r="DH21" s="1058"/>
      <c r="DI21" s="1058"/>
      <c r="DJ21" s="1058"/>
      <c r="DK21" s="1058"/>
      <c r="DL21" s="1058"/>
      <c r="DM21" s="1058"/>
      <c r="DN21" s="1060"/>
      <c r="DO21" s="1061"/>
      <c r="DP21" s="1061"/>
      <c r="DQ21" s="1061"/>
      <c r="DR21" s="1061"/>
      <c r="DS21" s="1061"/>
      <c r="DT21" s="1061"/>
      <c r="DU21" s="1061"/>
      <c r="DV21" s="1061"/>
      <c r="DW21" s="1061"/>
      <c r="DX21" s="1061"/>
      <c r="DY21" s="1061"/>
      <c r="DZ21" s="1061"/>
      <c r="EA21" s="1061"/>
      <c r="EB21" s="1061"/>
      <c r="EC21" s="1061"/>
      <c r="ED21" s="1061"/>
      <c r="EE21" s="1061"/>
      <c r="EF21" s="1061"/>
      <c r="EG21" s="1061"/>
      <c r="EH21" s="1061"/>
      <c r="EI21" s="1061"/>
      <c r="EJ21" s="1061"/>
      <c r="EK21" s="1061"/>
      <c r="EL21" s="1061"/>
      <c r="EM21" s="1061"/>
      <c r="EN21" s="1061"/>
      <c r="EO21" s="1061"/>
      <c r="EP21" s="1061"/>
      <c r="EQ21" s="1061"/>
      <c r="ER21" s="1061"/>
      <c r="ES21" s="1061"/>
      <c r="ET21" s="1061"/>
      <c r="EU21" s="1061"/>
      <c r="EV21" s="1061"/>
      <c r="EW21" s="1061"/>
      <c r="EX21" s="1061"/>
      <c r="EY21" s="1061"/>
      <c r="EZ21" s="1061"/>
      <c r="FA21" s="1061"/>
      <c r="FB21" s="1061"/>
      <c r="FC21" s="1061"/>
      <c r="FD21" s="1061"/>
      <c r="FE21" s="1061"/>
      <c r="FF21" s="1061"/>
      <c r="FG21" s="1061"/>
      <c r="FH21" s="1061"/>
      <c r="FI21" s="1061"/>
      <c r="FJ21" s="1061"/>
      <c r="FK21" s="1061"/>
      <c r="FL21" s="1061"/>
      <c r="FM21" s="1061"/>
      <c r="FN21" s="1061"/>
      <c r="FO21" s="1061"/>
      <c r="FP21" s="1061"/>
      <c r="FQ21" s="1061"/>
      <c r="FR21" s="1061"/>
      <c r="FS21" s="1061"/>
      <c r="FT21" s="1061"/>
      <c r="FU21" s="1061"/>
      <c r="FV21" s="1061"/>
      <c r="FW21" s="1061"/>
      <c r="FX21" s="1061"/>
      <c r="FY21" s="1061"/>
      <c r="FZ21" s="1061"/>
      <c r="GA21" s="1061"/>
      <c r="GB21" s="1061"/>
      <c r="GC21" s="1061"/>
      <c r="GD21" s="1061"/>
      <c r="GE21" s="1061"/>
      <c r="GF21" s="1061"/>
      <c r="GG21" s="1061"/>
      <c r="GH21" s="1061"/>
      <c r="GI21" s="1061"/>
      <c r="GJ21" s="1061"/>
      <c r="GK21" s="1061"/>
      <c r="GL21" s="1061"/>
      <c r="GM21" s="1061"/>
      <c r="GN21" s="1061"/>
      <c r="GO21" s="1061"/>
      <c r="GP21" s="1061"/>
      <c r="GQ21" s="1061"/>
      <c r="GR21" s="1061"/>
      <c r="GS21" s="1061"/>
      <c r="GT21" s="1061"/>
      <c r="GU21" s="1061"/>
      <c r="GV21" s="1061"/>
      <c r="GW21" s="1061"/>
      <c r="GX21" s="1061"/>
      <c r="GY21" s="1061"/>
      <c r="GZ21" s="1061"/>
      <c r="HA21" s="1061"/>
      <c r="HB21" s="1061"/>
      <c r="HC21" s="1061"/>
      <c r="HD21" s="1061"/>
      <c r="HE21" s="1061"/>
      <c r="HF21" s="1061"/>
      <c r="HG21" s="1061"/>
      <c r="HH21" s="1061"/>
      <c r="HI21" s="1061"/>
      <c r="HJ21" s="1061"/>
      <c r="HK21" s="1061"/>
      <c r="HL21" s="1061"/>
      <c r="HM21" s="1061"/>
      <c r="HN21" s="1061"/>
      <c r="HO21" s="1061"/>
      <c r="HP21" s="1061"/>
      <c r="HQ21" s="1061"/>
      <c r="HR21" s="1061"/>
      <c r="HS21" s="1061"/>
      <c r="HT21" s="1061"/>
      <c r="HU21" s="1061"/>
      <c r="HV21" s="1062"/>
    </row>
    <row r="22" spans="1:230" ht="18" customHeight="1" x14ac:dyDescent="0.2">
      <c r="A22" s="1057"/>
      <c r="B22" s="1058"/>
      <c r="C22" s="1058"/>
      <c r="D22" s="1058"/>
      <c r="E22" s="1058"/>
      <c r="F22" s="1058"/>
      <c r="G22" s="1058"/>
      <c r="H22" s="1058"/>
      <c r="I22" s="1058"/>
      <c r="J22" s="1058"/>
      <c r="K22" s="1058"/>
      <c r="L22" s="1058"/>
      <c r="M22" s="1058"/>
      <c r="N22" s="1058"/>
      <c r="O22" s="1058"/>
      <c r="P22" s="1058"/>
      <c r="Q22" s="1058"/>
      <c r="R22" s="1058"/>
      <c r="S22" s="1058"/>
      <c r="T22" s="1058"/>
      <c r="U22" s="1058"/>
      <c r="V22" s="1058"/>
      <c r="W22" s="1058"/>
      <c r="X22" s="1058"/>
      <c r="Y22" s="1058"/>
      <c r="Z22" s="1058"/>
      <c r="AA22" s="1058"/>
      <c r="AB22" s="1058"/>
      <c r="AC22" s="1058"/>
      <c r="AD22" s="1058"/>
      <c r="AE22" s="1058"/>
      <c r="AF22" s="1059"/>
      <c r="AG22" s="1058"/>
      <c r="AH22" s="1058"/>
      <c r="AI22" s="1058"/>
      <c r="AJ22" s="1058"/>
      <c r="AK22" s="1058"/>
      <c r="AL22" s="1058"/>
      <c r="AM22" s="1058"/>
      <c r="AN22" s="1058"/>
      <c r="AO22" s="1058"/>
      <c r="AP22" s="1058"/>
      <c r="AQ22" s="1058"/>
      <c r="AR22" s="1058"/>
      <c r="AS22" s="1058"/>
      <c r="AT22" s="1058"/>
      <c r="AU22" s="1058"/>
      <c r="AV22" s="1058"/>
      <c r="AW22" s="1058"/>
      <c r="AX22" s="1058"/>
      <c r="AY22" s="1058"/>
      <c r="AZ22" s="1058"/>
      <c r="BA22" s="1058"/>
      <c r="BB22" s="1058"/>
      <c r="BC22" s="1058"/>
      <c r="BD22" s="1058"/>
      <c r="BE22" s="1058"/>
      <c r="BF22" s="1058"/>
      <c r="BG22" s="1058"/>
      <c r="BH22" s="1058"/>
      <c r="BI22" s="1058"/>
      <c r="BJ22" s="1058"/>
      <c r="BK22" s="1058"/>
      <c r="BL22" s="1058"/>
      <c r="BM22" s="1058"/>
      <c r="BN22" s="1058"/>
      <c r="BO22" s="1058"/>
      <c r="BP22" s="1058"/>
      <c r="BQ22" s="1058"/>
      <c r="BR22" s="1058"/>
      <c r="BS22" s="1058"/>
      <c r="BT22" s="1058"/>
      <c r="BU22" s="1058"/>
      <c r="BV22" s="1058"/>
      <c r="BW22" s="1058"/>
      <c r="BX22" s="1058"/>
      <c r="BY22" s="1058"/>
      <c r="BZ22" s="1058"/>
      <c r="CA22" s="1058"/>
      <c r="CB22" s="1058"/>
      <c r="CC22" s="1058"/>
      <c r="CD22" s="1058"/>
      <c r="CE22" s="1058"/>
      <c r="CF22" s="1058"/>
      <c r="CG22" s="1058"/>
      <c r="CH22" s="1058"/>
      <c r="CI22" s="1058"/>
      <c r="CJ22" s="1058"/>
      <c r="CK22" s="1058"/>
      <c r="CL22" s="1058"/>
      <c r="CM22" s="1058"/>
      <c r="CN22" s="1058"/>
      <c r="CO22" s="1058"/>
      <c r="CP22" s="1058"/>
      <c r="CQ22" s="1058"/>
      <c r="CR22" s="1058"/>
      <c r="CS22" s="1058"/>
      <c r="CT22" s="1058"/>
      <c r="CU22" s="1058"/>
      <c r="CV22" s="1058"/>
      <c r="CW22" s="1058"/>
      <c r="CX22" s="1058"/>
      <c r="CY22" s="1058"/>
      <c r="CZ22" s="1058"/>
      <c r="DA22" s="1058"/>
      <c r="DB22" s="1058"/>
      <c r="DC22" s="1058"/>
      <c r="DD22" s="1058"/>
      <c r="DE22" s="1058"/>
      <c r="DF22" s="1058"/>
      <c r="DG22" s="1058"/>
      <c r="DH22" s="1058"/>
      <c r="DI22" s="1058"/>
      <c r="DJ22" s="1058"/>
      <c r="DK22" s="1058"/>
      <c r="DL22" s="1058"/>
      <c r="DM22" s="1058"/>
      <c r="DN22" s="1060"/>
      <c r="DO22" s="1061"/>
      <c r="DP22" s="1061"/>
      <c r="DQ22" s="1061"/>
      <c r="DR22" s="1061"/>
      <c r="DS22" s="1061"/>
      <c r="DT22" s="1061"/>
      <c r="DU22" s="1061"/>
      <c r="DV22" s="1061"/>
      <c r="DW22" s="1061"/>
      <c r="DX22" s="1061"/>
      <c r="DY22" s="1061"/>
      <c r="DZ22" s="1061"/>
      <c r="EA22" s="1061"/>
      <c r="EB22" s="1061"/>
      <c r="EC22" s="1061"/>
      <c r="ED22" s="1061"/>
      <c r="EE22" s="1061"/>
      <c r="EF22" s="1061"/>
      <c r="EG22" s="1061"/>
      <c r="EH22" s="1061"/>
      <c r="EI22" s="1061"/>
      <c r="EJ22" s="1061"/>
      <c r="EK22" s="1061"/>
      <c r="EL22" s="1061"/>
      <c r="EM22" s="1061"/>
      <c r="EN22" s="1061"/>
      <c r="EO22" s="1061"/>
      <c r="EP22" s="1061"/>
      <c r="EQ22" s="1061"/>
      <c r="ER22" s="1061"/>
      <c r="ES22" s="1061"/>
      <c r="ET22" s="1061"/>
      <c r="EU22" s="1061"/>
      <c r="EV22" s="1061"/>
      <c r="EW22" s="1061"/>
      <c r="EX22" s="1061"/>
      <c r="EY22" s="1061"/>
      <c r="EZ22" s="1061"/>
      <c r="FA22" s="1061"/>
      <c r="FB22" s="1061"/>
      <c r="FC22" s="1061"/>
      <c r="FD22" s="1061"/>
      <c r="FE22" s="1061"/>
      <c r="FF22" s="1061"/>
      <c r="FG22" s="1061"/>
      <c r="FH22" s="1061"/>
      <c r="FI22" s="1061"/>
      <c r="FJ22" s="1061"/>
      <c r="FK22" s="1061"/>
      <c r="FL22" s="1061"/>
      <c r="FM22" s="1061"/>
      <c r="FN22" s="1061"/>
      <c r="FO22" s="1061"/>
      <c r="FP22" s="1061"/>
      <c r="FQ22" s="1061"/>
      <c r="FR22" s="1061"/>
      <c r="FS22" s="1061"/>
      <c r="FT22" s="1061"/>
      <c r="FU22" s="1061"/>
      <c r="FV22" s="1061"/>
      <c r="FW22" s="1061"/>
      <c r="FX22" s="1061"/>
      <c r="FY22" s="1061"/>
      <c r="FZ22" s="1061"/>
      <c r="GA22" s="1061"/>
      <c r="GB22" s="1061"/>
      <c r="GC22" s="1061"/>
      <c r="GD22" s="1061"/>
      <c r="GE22" s="1061"/>
      <c r="GF22" s="1061"/>
      <c r="GG22" s="1061"/>
      <c r="GH22" s="1061"/>
      <c r="GI22" s="1061"/>
      <c r="GJ22" s="1061"/>
      <c r="GK22" s="1061"/>
      <c r="GL22" s="1061"/>
      <c r="GM22" s="1061"/>
      <c r="GN22" s="1061"/>
      <c r="GO22" s="1061"/>
      <c r="GP22" s="1061"/>
      <c r="GQ22" s="1061"/>
      <c r="GR22" s="1061"/>
      <c r="GS22" s="1061"/>
      <c r="GT22" s="1061"/>
      <c r="GU22" s="1061"/>
      <c r="GV22" s="1061"/>
      <c r="GW22" s="1061"/>
      <c r="GX22" s="1061"/>
      <c r="GY22" s="1061"/>
      <c r="GZ22" s="1061"/>
      <c r="HA22" s="1061"/>
      <c r="HB22" s="1061"/>
      <c r="HC22" s="1061"/>
      <c r="HD22" s="1061"/>
      <c r="HE22" s="1061"/>
      <c r="HF22" s="1061"/>
      <c r="HG22" s="1061"/>
      <c r="HH22" s="1061"/>
      <c r="HI22" s="1061"/>
      <c r="HJ22" s="1061"/>
      <c r="HK22" s="1061"/>
      <c r="HL22" s="1061"/>
      <c r="HM22" s="1061"/>
      <c r="HN22" s="1061"/>
      <c r="HO22" s="1061"/>
      <c r="HP22" s="1061"/>
      <c r="HQ22" s="1061"/>
      <c r="HR22" s="1061"/>
      <c r="HS22" s="1061"/>
      <c r="HT22" s="1061"/>
      <c r="HU22" s="1061"/>
      <c r="HV22" s="1062"/>
    </row>
    <row r="23" spans="1:230" ht="18" customHeight="1" x14ac:dyDescent="0.2">
      <c r="A23" s="1057"/>
      <c r="B23" s="1058"/>
      <c r="C23" s="1058"/>
      <c r="D23" s="1058"/>
      <c r="E23" s="1058"/>
      <c r="F23" s="1058"/>
      <c r="G23" s="1058"/>
      <c r="H23" s="1058"/>
      <c r="I23" s="1058"/>
      <c r="J23" s="1058"/>
      <c r="K23" s="1058"/>
      <c r="L23" s="1058"/>
      <c r="M23" s="1058"/>
      <c r="N23" s="1058"/>
      <c r="O23" s="1058"/>
      <c r="P23" s="1058"/>
      <c r="Q23" s="1058"/>
      <c r="R23" s="1058"/>
      <c r="S23" s="1058"/>
      <c r="T23" s="1058"/>
      <c r="U23" s="1058"/>
      <c r="V23" s="1058"/>
      <c r="W23" s="1058"/>
      <c r="X23" s="1058"/>
      <c r="Y23" s="1058"/>
      <c r="Z23" s="1058"/>
      <c r="AA23" s="1058"/>
      <c r="AB23" s="1058"/>
      <c r="AC23" s="1058"/>
      <c r="AD23" s="1058"/>
      <c r="AE23" s="1058"/>
      <c r="AF23" s="1059"/>
      <c r="AG23" s="1058"/>
      <c r="AH23" s="1058"/>
      <c r="AI23" s="1058"/>
      <c r="AJ23" s="1058"/>
      <c r="AK23" s="1058"/>
      <c r="AL23" s="1058"/>
      <c r="AM23" s="1058"/>
      <c r="AN23" s="1058"/>
      <c r="AO23" s="1058"/>
      <c r="AP23" s="1058"/>
      <c r="AQ23" s="1058"/>
      <c r="AR23" s="1058"/>
      <c r="AS23" s="1058"/>
      <c r="AT23" s="1058"/>
      <c r="AU23" s="1058"/>
      <c r="AV23" s="1058"/>
      <c r="AW23" s="1058"/>
      <c r="AX23" s="1058"/>
      <c r="AY23" s="1058"/>
      <c r="AZ23" s="1058"/>
      <c r="BA23" s="1058"/>
      <c r="BB23" s="1058"/>
      <c r="BC23" s="1058"/>
      <c r="BD23" s="1058"/>
      <c r="BE23" s="1058"/>
      <c r="BF23" s="1058"/>
      <c r="BG23" s="1058"/>
      <c r="BH23" s="1058"/>
      <c r="BI23" s="1058"/>
      <c r="BJ23" s="1058"/>
      <c r="BK23" s="1058"/>
      <c r="BL23" s="1058"/>
      <c r="BM23" s="1058"/>
      <c r="BN23" s="1058"/>
      <c r="BO23" s="1058"/>
      <c r="BP23" s="1058"/>
      <c r="BQ23" s="1058"/>
      <c r="BR23" s="1058"/>
      <c r="BS23" s="1058"/>
      <c r="BT23" s="1058"/>
      <c r="BU23" s="1058"/>
      <c r="BV23" s="1058"/>
      <c r="BW23" s="1058"/>
      <c r="BX23" s="1058"/>
      <c r="BY23" s="1058"/>
      <c r="BZ23" s="1058"/>
      <c r="CA23" s="1058"/>
      <c r="CB23" s="1058"/>
      <c r="CC23" s="1058"/>
      <c r="CD23" s="1058"/>
      <c r="CE23" s="1058"/>
      <c r="CF23" s="1058"/>
      <c r="CG23" s="1058"/>
      <c r="CH23" s="1058"/>
      <c r="CI23" s="1058"/>
      <c r="CJ23" s="1058"/>
      <c r="CK23" s="1058"/>
      <c r="CL23" s="1058"/>
      <c r="CM23" s="1058"/>
      <c r="CN23" s="1058"/>
      <c r="CO23" s="1058"/>
      <c r="CP23" s="1058"/>
      <c r="CQ23" s="1058"/>
      <c r="CR23" s="1058"/>
      <c r="CS23" s="1058"/>
      <c r="CT23" s="1058"/>
      <c r="CU23" s="1058"/>
      <c r="CV23" s="1058"/>
      <c r="CW23" s="1058"/>
      <c r="CX23" s="1058"/>
      <c r="CY23" s="1058"/>
      <c r="CZ23" s="1058"/>
      <c r="DA23" s="1058"/>
      <c r="DB23" s="1058"/>
      <c r="DC23" s="1058"/>
      <c r="DD23" s="1058"/>
      <c r="DE23" s="1058"/>
      <c r="DF23" s="1058"/>
      <c r="DG23" s="1058"/>
      <c r="DH23" s="1058"/>
      <c r="DI23" s="1058"/>
      <c r="DJ23" s="1058"/>
      <c r="DK23" s="1058"/>
      <c r="DL23" s="1058"/>
      <c r="DM23" s="1058"/>
      <c r="DN23" s="1060"/>
      <c r="DO23" s="1061"/>
      <c r="DP23" s="1061"/>
      <c r="DQ23" s="1061"/>
      <c r="DR23" s="1061"/>
      <c r="DS23" s="1061"/>
      <c r="DT23" s="1061"/>
      <c r="DU23" s="1061"/>
      <c r="DV23" s="1061"/>
      <c r="DW23" s="1061"/>
      <c r="DX23" s="1061"/>
      <c r="DY23" s="1061"/>
      <c r="DZ23" s="1061"/>
      <c r="EA23" s="1061"/>
      <c r="EB23" s="1061"/>
      <c r="EC23" s="1061"/>
      <c r="ED23" s="1061"/>
      <c r="EE23" s="1061"/>
      <c r="EF23" s="1061"/>
      <c r="EG23" s="1061"/>
      <c r="EH23" s="1061"/>
      <c r="EI23" s="1061"/>
      <c r="EJ23" s="1061"/>
      <c r="EK23" s="1061"/>
      <c r="EL23" s="1061"/>
      <c r="EM23" s="1061"/>
      <c r="EN23" s="1061"/>
      <c r="EO23" s="1061"/>
      <c r="EP23" s="1061"/>
      <c r="EQ23" s="1061"/>
      <c r="ER23" s="1061"/>
      <c r="ES23" s="1061"/>
      <c r="ET23" s="1061"/>
      <c r="EU23" s="1061"/>
      <c r="EV23" s="1061"/>
      <c r="EW23" s="1061"/>
      <c r="EX23" s="1061"/>
      <c r="EY23" s="1061"/>
      <c r="EZ23" s="1061"/>
      <c r="FA23" s="1061"/>
      <c r="FB23" s="1061"/>
      <c r="FC23" s="1061"/>
      <c r="FD23" s="1061"/>
      <c r="FE23" s="1061"/>
      <c r="FF23" s="1061"/>
      <c r="FG23" s="1061"/>
      <c r="FH23" s="1061"/>
      <c r="FI23" s="1061"/>
      <c r="FJ23" s="1061"/>
      <c r="FK23" s="1061"/>
      <c r="FL23" s="1061"/>
      <c r="FM23" s="1061"/>
      <c r="FN23" s="1061"/>
      <c r="FO23" s="1061"/>
      <c r="FP23" s="1061"/>
      <c r="FQ23" s="1061"/>
      <c r="FR23" s="1061"/>
      <c r="FS23" s="1061"/>
      <c r="FT23" s="1061"/>
      <c r="FU23" s="1061"/>
      <c r="FV23" s="1061"/>
      <c r="FW23" s="1061"/>
      <c r="FX23" s="1061"/>
      <c r="FY23" s="1061"/>
      <c r="FZ23" s="1061"/>
      <c r="GA23" s="1061"/>
      <c r="GB23" s="1061"/>
      <c r="GC23" s="1061"/>
      <c r="GD23" s="1061"/>
      <c r="GE23" s="1061"/>
      <c r="GF23" s="1061"/>
      <c r="GG23" s="1061"/>
      <c r="GH23" s="1061"/>
      <c r="GI23" s="1061"/>
      <c r="GJ23" s="1061"/>
      <c r="GK23" s="1061"/>
      <c r="GL23" s="1061"/>
      <c r="GM23" s="1061"/>
      <c r="GN23" s="1061"/>
      <c r="GO23" s="1061"/>
      <c r="GP23" s="1061"/>
      <c r="GQ23" s="1061"/>
      <c r="GR23" s="1061"/>
      <c r="GS23" s="1061"/>
      <c r="GT23" s="1061"/>
      <c r="GU23" s="1061"/>
      <c r="GV23" s="1061"/>
      <c r="GW23" s="1061"/>
      <c r="GX23" s="1061"/>
      <c r="GY23" s="1061"/>
      <c r="GZ23" s="1061"/>
      <c r="HA23" s="1061"/>
      <c r="HB23" s="1061"/>
      <c r="HC23" s="1061"/>
      <c r="HD23" s="1061"/>
      <c r="HE23" s="1061"/>
      <c r="HF23" s="1061"/>
      <c r="HG23" s="1061"/>
      <c r="HH23" s="1061"/>
      <c r="HI23" s="1061"/>
      <c r="HJ23" s="1061"/>
      <c r="HK23" s="1061"/>
      <c r="HL23" s="1061"/>
      <c r="HM23" s="1061"/>
      <c r="HN23" s="1061"/>
      <c r="HO23" s="1061"/>
      <c r="HP23" s="1061"/>
      <c r="HQ23" s="1061"/>
      <c r="HR23" s="1061"/>
      <c r="HS23" s="1061"/>
      <c r="HT23" s="1061"/>
      <c r="HU23" s="1061"/>
      <c r="HV23" s="1062"/>
    </row>
    <row r="24" spans="1:230" ht="18" customHeight="1" x14ac:dyDescent="0.2">
      <c r="A24" s="1057"/>
      <c r="B24" s="1058"/>
      <c r="C24" s="1058"/>
      <c r="D24" s="1058"/>
      <c r="E24" s="1058"/>
      <c r="F24" s="1058"/>
      <c r="G24" s="1058"/>
      <c r="H24" s="1058"/>
      <c r="I24" s="1058"/>
      <c r="J24" s="1058"/>
      <c r="K24" s="1058"/>
      <c r="L24" s="1058"/>
      <c r="M24" s="1058"/>
      <c r="N24" s="1058"/>
      <c r="O24" s="1058"/>
      <c r="P24" s="1058"/>
      <c r="Q24" s="1058"/>
      <c r="R24" s="1058"/>
      <c r="S24" s="1058"/>
      <c r="T24" s="1058"/>
      <c r="U24" s="1058"/>
      <c r="V24" s="1058"/>
      <c r="W24" s="1058"/>
      <c r="X24" s="1058"/>
      <c r="Y24" s="1058"/>
      <c r="Z24" s="1058"/>
      <c r="AA24" s="1058"/>
      <c r="AB24" s="1058"/>
      <c r="AC24" s="1058"/>
      <c r="AD24" s="1058"/>
      <c r="AE24" s="1058"/>
      <c r="AF24" s="1059"/>
      <c r="AG24" s="1058"/>
      <c r="AH24" s="1058"/>
      <c r="AI24" s="1058"/>
      <c r="AJ24" s="1058"/>
      <c r="AK24" s="1058"/>
      <c r="AL24" s="1058"/>
      <c r="AM24" s="1058"/>
      <c r="AN24" s="1058"/>
      <c r="AO24" s="1058"/>
      <c r="AP24" s="1058"/>
      <c r="AQ24" s="1058"/>
      <c r="AR24" s="1058"/>
      <c r="AS24" s="1058"/>
      <c r="AT24" s="1058"/>
      <c r="AU24" s="1058"/>
      <c r="AV24" s="1058"/>
      <c r="AW24" s="1058"/>
      <c r="AX24" s="1058"/>
      <c r="AY24" s="1058"/>
      <c r="AZ24" s="1058"/>
      <c r="BA24" s="1058"/>
      <c r="BB24" s="1058"/>
      <c r="BC24" s="1058"/>
      <c r="BD24" s="1058"/>
      <c r="BE24" s="1058"/>
      <c r="BF24" s="1058"/>
      <c r="BG24" s="1058"/>
      <c r="BH24" s="1058"/>
      <c r="BI24" s="1058"/>
      <c r="BJ24" s="1058"/>
      <c r="BK24" s="1058"/>
      <c r="BL24" s="1058"/>
      <c r="BM24" s="1058"/>
      <c r="BN24" s="1058"/>
      <c r="BO24" s="1058"/>
      <c r="BP24" s="1058"/>
      <c r="BQ24" s="1058"/>
      <c r="BR24" s="1058"/>
      <c r="BS24" s="1058"/>
      <c r="BT24" s="1058"/>
      <c r="BU24" s="1058"/>
      <c r="BV24" s="1058"/>
      <c r="BW24" s="1058"/>
      <c r="BX24" s="1058"/>
      <c r="BY24" s="1058"/>
      <c r="BZ24" s="1058"/>
      <c r="CA24" s="1058"/>
      <c r="CB24" s="1058"/>
      <c r="CC24" s="1058"/>
      <c r="CD24" s="1058"/>
      <c r="CE24" s="1058"/>
      <c r="CF24" s="1058"/>
      <c r="CG24" s="1058"/>
      <c r="CH24" s="1058"/>
      <c r="CI24" s="1058"/>
      <c r="CJ24" s="1058"/>
      <c r="CK24" s="1058"/>
      <c r="CL24" s="1058"/>
      <c r="CM24" s="1058"/>
      <c r="CN24" s="1058"/>
      <c r="CO24" s="1058"/>
      <c r="CP24" s="1058"/>
      <c r="CQ24" s="1058"/>
      <c r="CR24" s="1058"/>
      <c r="CS24" s="1058"/>
      <c r="CT24" s="1058"/>
      <c r="CU24" s="1058"/>
      <c r="CV24" s="1058"/>
      <c r="CW24" s="1058"/>
      <c r="CX24" s="1058"/>
      <c r="CY24" s="1058"/>
      <c r="CZ24" s="1058"/>
      <c r="DA24" s="1058"/>
      <c r="DB24" s="1058"/>
      <c r="DC24" s="1058"/>
      <c r="DD24" s="1058"/>
      <c r="DE24" s="1058"/>
      <c r="DF24" s="1058"/>
      <c r="DG24" s="1058"/>
      <c r="DH24" s="1058"/>
      <c r="DI24" s="1058"/>
      <c r="DJ24" s="1058"/>
      <c r="DK24" s="1058"/>
      <c r="DL24" s="1058"/>
      <c r="DM24" s="1058"/>
      <c r="DN24" s="1060"/>
      <c r="DO24" s="1061"/>
      <c r="DP24" s="1061"/>
      <c r="DQ24" s="1061"/>
      <c r="DR24" s="1061"/>
      <c r="DS24" s="1061"/>
      <c r="DT24" s="1061"/>
      <c r="DU24" s="1061"/>
      <c r="DV24" s="1061"/>
      <c r="DW24" s="1061"/>
      <c r="DX24" s="1061"/>
      <c r="DY24" s="1061"/>
      <c r="DZ24" s="1061"/>
      <c r="EA24" s="1061"/>
      <c r="EB24" s="1061"/>
      <c r="EC24" s="1061"/>
      <c r="ED24" s="1061"/>
      <c r="EE24" s="1061"/>
      <c r="EF24" s="1061"/>
      <c r="EG24" s="1061"/>
      <c r="EH24" s="1061"/>
      <c r="EI24" s="1061"/>
      <c r="EJ24" s="1061"/>
      <c r="EK24" s="1061"/>
      <c r="EL24" s="1061"/>
      <c r="EM24" s="1061"/>
      <c r="EN24" s="1061"/>
      <c r="EO24" s="1061"/>
      <c r="EP24" s="1061"/>
      <c r="EQ24" s="1061"/>
      <c r="ER24" s="1061"/>
      <c r="ES24" s="1061"/>
      <c r="ET24" s="1061"/>
      <c r="EU24" s="1061"/>
      <c r="EV24" s="1061"/>
      <c r="EW24" s="1061"/>
      <c r="EX24" s="1061"/>
      <c r="EY24" s="1061"/>
      <c r="EZ24" s="1061"/>
      <c r="FA24" s="1061"/>
      <c r="FB24" s="1061"/>
      <c r="FC24" s="1061"/>
      <c r="FD24" s="1061"/>
      <c r="FE24" s="1061"/>
      <c r="FF24" s="1061"/>
      <c r="FG24" s="1061"/>
      <c r="FH24" s="1061"/>
      <c r="FI24" s="1061"/>
      <c r="FJ24" s="1061"/>
      <c r="FK24" s="1061"/>
      <c r="FL24" s="1061"/>
      <c r="FM24" s="1061"/>
      <c r="FN24" s="1061"/>
      <c r="FO24" s="1061"/>
      <c r="FP24" s="1061"/>
      <c r="FQ24" s="1061"/>
      <c r="FR24" s="1061"/>
      <c r="FS24" s="1061"/>
      <c r="FT24" s="1061"/>
      <c r="FU24" s="1061"/>
      <c r="FV24" s="1061"/>
      <c r="FW24" s="1061"/>
      <c r="FX24" s="1061"/>
      <c r="FY24" s="1061"/>
      <c r="FZ24" s="1061"/>
      <c r="GA24" s="1061"/>
      <c r="GB24" s="1061"/>
      <c r="GC24" s="1061"/>
      <c r="GD24" s="1061"/>
      <c r="GE24" s="1061"/>
      <c r="GF24" s="1061"/>
      <c r="GG24" s="1061"/>
      <c r="GH24" s="1061"/>
      <c r="GI24" s="1061"/>
      <c r="GJ24" s="1061"/>
      <c r="GK24" s="1061"/>
      <c r="GL24" s="1061"/>
      <c r="GM24" s="1061"/>
      <c r="GN24" s="1061"/>
      <c r="GO24" s="1061"/>
      <c r="GP24" s="1061"/>
      <c r="GQ24" s="1061"/>
      <c r="GR24" s="1061"/>
      <c r="GS24" s="1061"/>
      <c r="GT24" s="1061"/>
      <c r="GU24" s="1061"/>
      <c r="GV24" s="1061"/>
      <c r="GW24" s="1061"/>
      <c r="GX24" s="1061"/>
      <c r="GY24" s="1061"/>
      <c r="GZ24" s="1061"/>
      <c r="HA24" s="1061"/>
      <c r="HB24" s="1061"/>
      <c r="HC24" s="1061"/>
      <c r="HD24" s="1061"/>
      <c r="HE24" s="1061"/>
      <c r="HF24" s="1061"/>
      <c r="HG24" s="1061"/>
      <c r="HH24" s="1061"/>
      <c r="HI24" s="1061"/>
      <c r="HJ24" s="1061"/>
      <c r="HK24" s="1061"/>
      <c r="HL24" s="1061"/>
      <c r="HM24" s="1061"/>
      <c r="HN24" s="1061"/>
      <c r="HO24" s="1061"/>
      <c r="HP24" s="1061"/>
      <c r="HQ24" s="1061"/>
      <c r="HR24" s="1061"/>
      <c r="HS24" s="1061"/>
      <c r="HT24" s="1061"/>
      <c r="HU24" s="1061"/>
      <c r="HV24" s="1062"/>
    </row>
    <row r="25" spans="1:230" ht="18" customHeight="1" x14ac:dyDescent="0.2">
      <c r="A25" s="1057"/>
      <c r="B25" s="1058"/>
      <c r="C25" s="1058"/>
      <c r="D25" s="1058"/>
      <c r="E25" s="1058"/>
      <c r="F25" s="1058"/>
      <c r="G25" s="1058"/>
      <c r="H25" s="1058"/>
      <c r="I25" s="1058"/>
      <c r="J25" s="1058"/>
      <c r="K25" s="1058"/>
      <c r="L25" s="1058"/>
      <c r="M25" s="1058"/>
      <c r="N25" s="1058"/>
      <c r="O25" s="1058"/>
      <c r="P25" s="1058"/>
      <c r="Q25" s="1058"/>
      <c r="R25" s="1058"/>
      <c r="S25" s="1058"/>
      <c r="T25" s="1058"/>
      <c r="U25" s="1058"/>
      <c r="V25" s="1058"/>
      <c r="W25" s="1058"/>
      <c r="X25" s="1058"/>
      <c r="Y25" s="1058"/>
      <c r="Z25" s="1058"/>
      <c r="AA25" s="1058"/>
      <c r="AB25" s="1058"/>
      <c r="AC25" s="1058"/>
      <c r="AD25" s="1058"/>
      <c r="AE25" s="1058"/>
      <c r="AF25" s="1059"/>
      <c r="AG25" s="1058"/>
      <c r="AH25" s="1058"/>
      <c r="AI25" s="1058"/>
      <c r="AJ25" s="1058"/>
      <c r="AK25" s="1058"/>
      <c r="AL25" s="1058"/>
      <c r="AM25" s="1058"/>
      <c r="AN25" s="1058"/>
      <c r="AO25" s="1058"/>
      <c r="AP25" s="1058"/>
      <c r="AQ25" s="1058"/>
      <c r="AR25" s="1058"/>
      <c r="AS25" s="1058"/>
      <c r="AT25" s="1058"/>
      <c r="AU25" s="1058"/>
      <c r="AV25" s="1058"/>
      <c r="AW25" s="1058"/>
      <c r="AX25" s="1058"/>
      <c r="AY25" s="1058"/>
      <c r="AZ25" s="1058"/>
      <c r="BA25" s="1058"/>
      <c r="BB25" s="1058"/>
      <c r="BC25" s="1058"/>
      <c r="BD25" s="1058"/>
      <c r="BE25" s="1058"/>
      <c r="BF25" s="1058"/>
      <c r="BG25" s="1058"/>
      <c r="BH25" s="1058"/>
      <c r="BI25" s="1058"/>
      <c r="BJ25" s="1058"/>
      <c r="BK25" s="1058"/>
      <c r="BL25" s="1058"/>
      <c r="BM25" s="1058"/>
      <c r="BN25" s="1058"/>
      <c r="BO25" s="1058"/>
      <c r="BP25" s="1058"/>
      <c r="BQ25" s="1058"/>
      <c r="BR25" s="1058"/>
      <c r="BS25" s="1058"/>
      <c r="BT25" s="1058"/>
      <c r="BU25" s="1058"/>
      <c r="BV25" s="1058"/>
      <c r="BW25" s="1058"/>
      <c r="BX25" s="1058"/>
      <c r="BY25" s="1058"/>
      <c r="BZ25" s="1058"/>
      <c r="CA25" s="1058"/>
      <c r="CB25" s="1058"/>
      <c r="CC25" s="1058"/>
      <c r="CD25" s="1058"/>
      <c r="CE25" s="1058"/>
      <c r="CF25" s="1058"/>
      <c r="CG25" s="1058"/>
      <c r="CH25" s="1058"/>
      <c r="CI25" s="1058"/>
      <c r="CJ25" s="1058"/>
      <c r="CK25" s="1058"/>
      <c r="CL25" s="1058"/>
      <c r="CM25" s="1058"/>
      <c r="CN25" s="1058"/>
      <c r="CO25" s="1058"/>
      <c r="CP25" s="1058"/>
      <c r="CQ25" s="1058"/>
      <c r="CR25" s="1058"/>
      <c r="CS25" s="1058"/>
      <c r="CT25" s="1058"/>
      <c r="CU25" s="1058"/>
      <c r="CV25" s="1058"/>
      <c r="CW25" s="1058"/>
      <c r="CX25" s="1058"/>
      <c r="CY25" s="1058"/>
      <c r="CZ25" s="1058"/>
      <c r="DA25" s="1058"/>
      <c r="DB25" s="1058"/>
      <c r="DC25" s="1058"/>
      <c r="DD25" s="1058"/>
      <c r="DE25" s="1058"/>
      <c r="DF25" s="1058"/>
      <c r="DG25" s="1058"/>
      <c r="DH25" s="1058"/>
      <c r="DI25" s="1058"/>
      <c r="DJ25" s="1058"/>
      <c r="DK25" s="1058"/>
      <c r="DL25" s="1058"/>
      <c r="DM25" s="1058"/>
      <c r="DN25" s="1060"/>
      <c r="DO25" s="1061"/>
      <c r="DP25" s="1061"/>
      <c r="DQ25" s="1061"/>
      <c r="DR25" s="1061"/>
      <c r="DS25" s="1061"/>
      <c r="DT25" s="1061"/>
      <c r="DU25" s="1061"/>
      <c r="DV25" s="1061"/>
      <c r="DW25" s="1061"/>
      <c r="DX25" s="1061"/>
      <c r="DY25" s="1061"/>
      <c r="DZ25" s="1061"/>
      <c r="EA25" s="1061"/>
      <c r="EB25" s="1061"/>
      <c r="EC25" s="1061"/>
      <c r="ED25" s="1061"/>
      <c r="EE25" s="1061"/>
      <c r="EF25" s="1061"/>
      <c r="EG25" s="1061"/>
      <c r="EH25" s="1061"/>
      <c r="EI25" s="1061"/>
      <c r="EJ25" s="1061"/>
      <c r="EK25" s="1061"/>
      <c r="EL25" s="1061"/>
      <c r="EM25" s="1061"/>
      <c r="EN25" s="1061"/>
      <c r="EO25" s="1061"/>
      <c r="EP25" s="1061"/>
      <c r="EQ25" s="1061"/>
      <c r="ER25" s="1061"/>
      <c r="ES25" s="1061"/>
      <c r="ET25" s="1061"/>
      <c r="EU25" s="1061"/>
      <c r="EV25" s="1061"/>
      <c r="EW25" s="1061"/>
      <c r="EX25" s="1061"/>
      <c r="EY25" s="1061"/>
      <c r="EZ25" s="1061"/>
      <c r="FA25" s="1061"/>
      <c r="FB25" s="1061"/>
      <c r="FC25" s="1061"/>
      <c r="FD25" s="1061"/>
      <c r="FE25" s="1061"/>
      <c r="FF25" s="1061"/>
      <c r="FG25" s="1061"/>
      <c r="FH25" s="1061"/>
      <c r="FI25" s="1061"/>
      <c r="FJ25" s="1061"/>
      <c r="FK25" s="1061"/>
      <c r="FL25" s="1061"/>
      <c r="FM25" s="1061"/>
      <c r="FN25" s="1061"/>
      <c r="FO25" s="1061"/>
      <c r="FP25" s="1061"/>
      <c r="FQ25" s="1061"/>
      <c r="FR25" s="1061"/>
      <c r="FS25" s="1061"/>
      <c r="FT25" s="1061"/>
      <c r="FU25" s="1061"/>
      <c r="FV25" s="1061"/>
      <c r="FW25" s="1061"/>
      <c r="FX25" s="1061"/>
      <c r="FY25" s="1061"/>
      <c r="FZ25" s="1061"/>
      <c r="GA25" s="1061"/>
      <c r="GB25" s="1061"/>
      <c r="GC25" s="1061"/>
      <c r="GD25" s="1061"/>
      <c r="GE25" s="1061"/>
      <c r="GF25" s="1061"/>
      <c r="GG25" s="1061"/>
      <c r="GH25" s="1061"/>
      <c r="GI25" s="1061"/>
      <c r="GJ25" s="1061"/>
      <c r="GK25" s="1061"/>
      <c r="GL25" s="1061"/>
      <c r="GM25" s="1061"/>
      <c r="GN25" s="1061"/>
      <c r="GO25" s="1061"/>
      <c r="GP25" s="1061"/>
      <c r="GQ25" s="1061"/>
      <c r="GR25" s="1061"/>
      <c r="GS25" s="1061"/>
      <c r="GT25" s="1061"/>
      <c r="GU25" s="1061"/>
      <c r="GV25" s="1061"/>
      <c r="GW25" s="1061"/>
      <c r="GX25" s="1061"/>
      <c r="GY25" s="1061"/>
      <c r="GZ25" s="1061"/>
      <c r="HA25" s="1061"/>
      <c r="HB25" s="1061"/>
      <c r="HC25" s="1061"/>
      <c r="HD25" s="1061"/>
      <c r="HE25" s="1061"/>
      <c r="HF25" s="1061"/>
      <c r="HG25" s="1061"/>
      <c r="HH25" s="1061"/>
      <c r="HI25" s="1061"/>
      <c r="HJ25" s="1061"/>
      <c r="HK25" s="1061"/>
      <c r="HL25" s="1061"/>
      <c r="HM25" s="1061"/>
      <c r="HN25" s="1061"/>
      <c r="HO25" s="1061"/>
      <c r="HP25" s="1061"/>
      <c r="HQ25" s="1061"/>
      <c r="HR25" s="1061"/>
      <c r="HS25" s="1061"/>
      <c r="HT25" s="1061"/>
      <c r="HU25" s="1061"/>
      <c r="HV25" s="1062"/>
    </row>
    <row r="26" spans="1:230" ht="18" customHeight="1" x14ac:dyDescent="0.2">
      <c r="A26" s="1057"/>
      <c r="B26" s="1058"/>
      <c r="C26" s="1058"/>
      <c r="D26" s="1058"/>
      <c r="E26" s="1058"/>
      <c r="F26" s="1058"/>
      <c r="G26" s="1058"/>
      <c r="H26" s="1058"/>
      <c r="I26" s="1058"/>
      <c r="J26" s="1058"/>
      <c r="K26" s="1058"/>
      <c r="L26" s="1058"/>
      <c r="M26" s="1058"/>
      <c r="N26" s="1058"/>
      <c r="O26" s="1058"/>
      <c r="P26" s="1058"/>
      <c r="Q26" s="1058"/>
      <c r="R26" s="1058"/>
      <c r="S26" s="1058"/>
      <c r="T26" s="1058"/>
      <c r="U26" s="1058"/>
      <c r="V26" s="1058"/>
      <c r="W26" s="1058"/>
      <c r="X26" s="1058"/>
      <c r="Y26" s="1058"/>
      <c r="Z26" s="1058"/>
      <c r="AA26" s="1058"/>
      <c r="AB26" s="1058"/>
      <c r="AC26" s="1058"/>
      <c r="AD26" s="1058"/>
      <c r="AE26" s="1058"/>
      <c r="AF26" s="1059"/>
      <c r="AG26" s="1058"/>
      <c r="AH26" s="1058"/>
      <c r="AI26" s="1058"/>
      <c r="AJ26" s="1058"/>
      <c r="AK26" s="1058"/>
      <c r="AL26" s="1058"/>
      <c r="AM26" s="1058"/>
      <c r="AN26" s="1058"/>
      <c r="AO26" s="1058"/>
      <c r="AP26" s="1058"/>
      <c r="AQ26" s="1058"/>
      <c r="AR26" s="1058"/>
      <c r="AS26" s="1058"/>
      <c r="AT26" s="1058"/>
      <c r="AU26" s="1058"/>
      <c r="AV26" s="1058"/>
      <c r="AW26" s="1058"/>
      <c r="AX26" s="1058"/>
      <c r="AY26" s="1058"/>
      <c r="AZ26" s="1058"/>
      <c r="BA26" s="1058"/>
      <c r="BB26" s="1058"/>
      <c r="BC26" s="1058"/>
      <c r="BD26" s="1058"/>
      <c r="BE26" s="1058"/>
      <c r="BF26" s="1058"/>
      <c r="BG26" s="1058"/>
      <c r="BH26" s="1058"/>
      <c r="BI26" s="1058"/>
      <c r="BJ26" s="1058"/>
      <c r="BK26" s="1058"/>
      <c r="BL26" s="1058"/>
      <c r="BM26" s="1058"/>
      <c r="BN26" s="1058"/>
      <c r="BO26" s="1058"/>
      <c r="BP26" s="1058"/>
      <c r="BQ26" s="1058"/>
      <c r="BR26" s="1058"/>
      <c r="BS26" s="1058"/>
      <c r="BT26" s="1058"/>
      <c r="BU26" s="1058"/>
      <c r="BV26" s="1058"/>
      <c r="BW26" s="1058"/>
      <c r="BX26" s="1058"/>
      <c r="BY26" s="1058"/>
      <c r="BZ26" s="1058"/>
      <c r="CA26" s="1058"/>
      <c r="CB26" s="1058"/>
      <c r="CC26" s="1058"/>
      <c r="CD26" s="1058"/>
      <c r="CE26" s="1058"/>
      <c r="CF26" s="1058"/>
      <c r="CG26" s="1058"/>
      <c r="CH26" s="1058"/>
      <c r="CI26" s="1058"/>
      <c r="CJ26" s="1058"/>
      <c r="CK26" s="1058"/>
      <c r="CL26" s="1058"/>
      <c r="CM26" s="1058"/>
      <c r="CN26" s="1058"/>
      <c r="CO26" s="1058"/>
      <c r="CP26" s="1058"/>
      <c r="CQ26" s="1058"/>
      <c r="CR26" s="1058"/>
      <c r="CS26" s="1058"/>
      <c r="CT26" s="1058"/>
      <c r="CU26" s="1058"/>
      <c r="CV26" s="1058"/>
      <c r="CW26" s="1058"/>
      <c r="CX26" s="1058"/>
      <c r="CY26" s="1058"/>
      <c r="CZ26" s="1058"/>
      <c r="DA26" s="1058"/>
      <c r="DB26" s="1058"/>
      <c r="DC26" s="1058"/>
      <c r="DD26" s="1058"/>
      <c r="DE26" s="1058"/>
      <c r="DF26" s="1058"/>
      <c r="DG26" s="1058"/>
      <c r="DH26" s="1058"/>
      <c r="DI26" s="1058"/>
      <c r="DJ26" s="1058"/>
      <c r="DK26" s="1058"/>
      <c r="DL26" s="1058"/>
      <c r="DM26" s="1058"/>
      <c r="DN26" s="1060"/>
      <c r="DO26" s="1061"/>
      <c r="DP26" s="1061"/>
      <c r="DQ26" s="1061"/>
      <c r="DR26" s="1061"/>
      <c r="DS26" s="1061"/>
      <c r="DT26" s="1061"/>
      <c r="DU26" s="1061"/>
      <c r="DV26" s="1061"/>
      <c r="DW26" s="1061"/>
      <c r="DX26" s="1061"/>
      <c r="DY26" s="1061"/>
      <c r="DZ26" s="1061"/>
      <c r="EA26" s="1061"/>
      <c r="EB26" s="1061"/>
      <c r="EC26" s="1061"/>
      <c r="ED26" s="1061"/>
      <c r="EE26" s="1061"/>
      <c r="EF26" s="1061"/>
      <c r="EG26" s="1061"/>
      <c r="EH26" s="1061"/>
      <c r="EI26" s="1061"/>
      <c r="EJ26" s="1061"/>
      <c r="EK26" s="1061"/>
      <c r="EL26" s="1061"/>
      <c r="EM26" s="1061"/>
      <c r="EN26" s="1061"/>
      <c r="EO26" s="1061"/>
      <c r="EP26" s="1061"/>
      <c r="EQ26" s="1061"/>
      <c r="ER26" s="1061"/>
      <c r="ES26" s="1061"/>
      <c r="ET26" s="1061"/>
      <c r="EU26" s="1061"/>
      <c r="EV26" s="1061"/>
      <c r="EW26" s="1061"/>
      <c r="EX26" s="1061"/>
      <c r="EY26" s="1061"/>
      <c r="EZ26" s="1061"/>
      <c r="FA26" s="1061"/>
      <c r="FB26" s="1061"/>
      <c r="FC26" s="1061"/>
      <c r="FD26" s="1061"/>
      <c r="FE26" s="1061"/>
      <c r="FF26" s="1061"/>
      <c r="FG26" s="1061"/>
      <c r="FH26" s="1061"/>
      <c r="FI26" s="1061"/>
      <c r="FJ26" s="1061"/>
      <c r="FK26" s="1061"/>
      <c r="FL26" s="1061"/>
      <c r="FM26" s="1061"/>
      <c r="FN26" s="1061"/>
      <c r="FO26" s="1061"/>
      <c r="FP26" s="1061"/>
      <c r="FQ26" s="1061"/>
      <c r="FR26" s="1061"/>
      <c r="FS26" s="1061"/>
      <c r="FT26" s="1061"/>
      <c r="FU26" s="1061"/>
      <c r="FV26" s="1061"/>
      <c r="FW26" s="1061"/>
      <c r="FX26" s="1061"/>
      <c r="FY26" s="1061"/>
      <c r="FZ26" s="1061"/>
      <c r="GA26" s="1061"/>
      <c r="GB26" s="1061"/>
      <c r="GC26" s="1061"/>
      <c r="GD26" s="1061"/>
      <c r="GE26" s="1061"/>
      <c r="GF26" s="1061"/>
      <c r="GG26" s="1061"/>
      <c r="GH26" s="1061"/>
      <c r="GI26" s="1061"/>
      <c r="GJ26" s="1061"/>
      <c r="GK26" s="1061"/>
      <c r="GL26" s="1061"/>
      <c r="GM26" s="1061"/>
      <c r="GN26" s="1061"/>
      <c r="GO26" s="1061"/>
      <c r="GP26" s="1061"/>
      <c r="GQ26" s="1061"/>
      <c r="GR26" s="1061"/>
      <c r="GS26" s="1061"/>
      <c r="GT26" s="1061"/>
      <c r="GU26" s="1061"/>
      <c r="GV26" s="1061"/>
      <c r="GW26" s="1061"/>
      <c r="GX26" s="1061"/>
      <c r="GY26" s="1061"/>
      <c r="GZ26" s="1061"/>
      <c r="HA26" s="1061"/>
      <c r="HB26" s="1061"/>
      <c r="HC26" s="1061"/>
      <c r="HD26" s="1061"/>
      <c r="HE26" s="1061"/>
      <c r="HF26" s="1061"/>
      <c r="HG26" s="1061"/>
      <c r="HH26" s="1061"/>
      <c r="HI26" s="1061"/>
      <c r="HJ26" s="1061"/>
      <c r="HK26" s="1061"/>
      <c r="HL26" s="1061"/>
      <c r="HM26" s="1061"/>
      <c r="HN26" s="1061"/>
      <c r="HO26" s="1061"/>
      <c r="HP26" s="1061"/>
      <c r="HQ26" s="1061"/>
      <c r="HR26" s="1061"/>
      <c r="HS26" s="1061"/>
      <c r="HT26" s="1061"/>
      <c r="HU26" s="1061"/>
      <c r="HV26" s="1062"/>
    </row>
    <row r="27" spans="1:230" ht="18" customHeight="1" x14ac:dyDescent="0.2">
      <c r="A27" s="1057"/>
      <c r="B27" s="1058"/>
      <c r="C27" s="1058"/>
      <c r="D27" s="1058"/>
      <c r="E27" s="1058"/>
      <c r="F27" s="1058"/>
      <c r="G27" s="1058"/>
      <c r="H27" s="1058"/>
      <c r="I27" s="1058"/>
      <c r="J27" s="1058"/>
      <c r="K27" s="1058"/>
      <c r="L27" s="1058"/>
      <c r="M27" s="1058"/>
      <c r="N27" s="1058"/>
      <c r="O27" s="1058"/>
      <c r="P27" s="1058"/>
      <c r="Q27" s="1058"/>
      <c r="R27" s="1058"/>
      <c r="S27" s="1058"/>
      <c r="T27" s="1058"/>
      <c r="U27" s="1058"/>
      <c r="V27" s="1058"/>
      <c r="W27" s="1058"/>
      <c r="X27" s="1058"/>
      <c r="Y27" s="1058"/>
      <c r="Z27" s="1058"/>
      <c r="AA27" s="1058"/>
      <c r="AB27" s="1058"/>
      <c r="AC27" s="1058"/>
      <c r="AD27" s="1058"/>
      <c r="AE27" s="1058"/>
      <c r="AF27" s="1059"/>
      <c r="AG27" s="1058"/>
      <c r="AH27" s="1058"/>
      <c r="AI27" s="1058"/>
      <c r="AJ27" s="1058"/>
      <c r="AK27" s="1058"/>
      <c r="AL27" s="1058"/>
      <c r="AM27" s="1058"/>
      <c r="AN27" s="1058"/>
      <c r="AO27" s="1058"/>
      <c r="AP27" s="1058"/>
      <c r="AQ27" s="1058"/>
      <c r="AR27" s="1058"/>
      <c r="AS27" s="1058"/>
      <c r="AT27" s="1058"/>
      <c r="AU27" s="1058"/>
      <c r="AV27" s="1058"/>
      <c r="AW27" s="1058"/>
      <c r="AX27" s="1058"/>
      <c r="AY27" s="1058"/>
      <c r="AZ27" s="1058"/>
      <c r="BA27" s="1058"/>
      <c r="BB27" s="1058"/>
      <c r="BC27" s="1058"/>
      <c r="BD27" s="1058"/>
      <c r="BE27" s="1058"/>
      <c r="BF27" s="1058"/>
      <c r="BG27" s="1058"/>
      <c r="BH27" s="1058"/>
      <c r="BI27" s="1058"/>
      <c r="BJ27" s="1058"/>
      <c r="BK27" s="1058"/>
      <c r="BL27" s="1058"/>
      <c r="BM27" s="1058"/>
      <c r="BN27" s="1058"/>
      <c r="BO27" s="1058"/>
      <c r="BP27" s="1058"/>
      <c r="BQ27" s="1058"/>
      <c r="BR27" s="1058"/>
      <c r="BS27" s="1058"/>
      <c r="BT27" s="1058"/>
      <c r="BU27" s="1058"/>
      <c r="BV27" s="1058"/>
      <c r="BW27" s="1058"/>
      <c r="BX27" s="1058"/>
      <c r="BY27" s="1058"/>
      <c r="BZ27" s="1058"/>
      <c r="CA27" s="1058"/>
      <c r="CB27" s="1058"/>
      <c r="CC27" s="1058"/>
      <c r="CD27" s="1058"/>
      <c r="CE27" s="1058"/>
      <c r="CF27" s="1058"/>
      <c r="CG27" s="1058"/>
      <c r="CH27" s="1058"/>
      <c r="CI27" s="1058"/>
      <c r="CJ27" s="1058"/>
      <c r="CK27" s="1058"/>
      <c r="CL27" s="1058"/>
      <c r="CM27" s="1058"/>
      <c r="CN27" s="1058"/>
      <c r="CO27" s="1058"/>
      <c r="CP27" s="1058"/>
      <c r="CQ27" s="1058"/>
      <c r="CR27" s="1058"/>
      <c r="CS27" s="1058"/>
      <c r="CT27" s="1058"/>
      <c r="CU27" s="1058"/>
      <c r="CV27" s="1058"/>
      <c r="CW27" s="1058"/>
      <c r="CX27" s="1058"/>
      <c r="CY27" s="1058"/>
      <c r="CZ27" s="1058"/>
      <c r="DA27" s="1058"/>
      <c r="DB27" s="1058"/>
      <c r="DC27" s="1058"/>
      <c r="DD27" s="1058"/>
      <c r="DE27" s="1058"/>
      <c r="DF27" s="1058"/>
      <c r="DG27" s="1058"/>
      <c r="DH27" s="1058"/>
      <c r="DI27" s="1058"/>
      <c r="DJ27" s="1058"/>
      <c r="DK27" s="1058"/>
      <c r="DL27" s="1058"/>
      <c r="DM27" s="1058"/>
      <c r="DN27" s="1060"/>
      <c r="DO27" s="1061"/>
      <c r="DP27" s="1061"/>
      <c r="DQ27" s="1061"/>
      <c r="DR27" s="1061"/>
      <c r="DS27" s="1061"/>
      <c r="DT27" s="1061"/>
      <c r="DU27" s="1061"/>
      <c r="DV27" s="1061"/>
      <c r="DW27" s="1061"/>
      <c r="DX27" s="1061"/>
      <c r="DY27" s="1061"/>
      <c r="DZ27" s="1061"/>
      <c r="EA27" s="1061"/>
      <c r="EB27" s="1061"/>
      <c r="EC27" s="1061"/>
      <c r="ED27" s="1061"/>
      <c r="EE27" s="1061"/>
      <c r="EF27" s="1061"/>
      <c r="EG27" s="1061"/>
      <c r="EH27" s="1061"/>
      <c r="EI27" s="1061"/>
      <c r="EJ27" s="1061"/>
      <c r="EK27" s="1061"/>
      <c r="EL27" s="1061"/>
      <c r="EM27" s="1061"/>
      <c r="EN27" s="1061"/>
      <c r="EO27" s="1061"/>
      <c r="EP27" s="1061"/>
      <c r="EQ27" s="1061"/>
      <c r="ER27" s="1061"/>
      <c r="ES27" s="1061"/>
      <c r="ET27" s="1061"/>
      <c r="EU27" s="1061"/>
      <c r="EV27" s="1061"/>
      <c r="EW27" s="1061"/>
      <c r="EX27" s="1061"/>
      <c r="EY27" s="1061"/>
      <c r="EZ27" s="1061"/>
      <c r="FA27" s="1061"/>
      <c r="FB27" s="1061"/>
      <c r="FC27" s="1061"/>
      <c r="FD27" s="1061"/>
      <c r="FE27" s="1061"/>
      <c r="FF27" s="1061"/>
      <c r="FG27" s="1061"/>
      <c r="FH27" s="1061"/>
      <c r="FI27" s="1061"/>
      <c r="FJ27" s="1061"/>
      <c r="FK27" s="1061"/>
      <c r="FL27" s="1061"/>
      <c r="FM27" s="1061"/>
      <c r="FN27" s="1061"/>
      <c r="FO27" s="1061"/>
      <c r="FP27" s="1061"/>
      <c r="FQ27" s="1061"/>
      <c r="FR27" s="1061"/>
      <c r="FS27" s="1061"/>
      <c r="FT27" s="1061"/>
      <c r="FU27" s="1061"/>
      <c r="FV27" s="1061"/>
      <c r="FW27" s="1061"/>
      <c r="FX27" s="1061"/>
      <c r="FY27" s="1061"/>
      <c r="FZ27" s="1061"/>
      <c r="GA27" s="1061"/>
      <c r="GB27" s="1061"/>
      <c r="GC27" s="1061"/>
      <c r="GD27" s="1061"/>
      <c r="GE27" s="1061"/>
      <c r="GF27" s="1061"/>
      <c r="GG27" s="1061"/>
      <c r="GH27" s="1061"/>
      <c r="GI27" s="1061"/>
      <c r="GJ27" s="1061"/>
      <c r="GK27" s="1061"/>
      <c r="GL27" s="1061"/>
      <c r="GM27" s="1061"/>
      <c r="GN27" s="1061"/>
      <c r="GO27" s="1061"/>
      <c r="GP27" s="1061"/>
      <c r="GQ27" s="1061"/>
      <c r="GR27" s="1061"/>
      <c r="GS27" s="1061"/>
      <c r="GT27" s="1061"/>
      <c r="GU27" s="1061"/>
      <c r="GV27" s="1061"/>
      <c r="GW27" s="1061"/>
      <c r="GX27" s="1061"/>
      <c r="GY27" s="1061"/>
      <c r="GZ27" s="1061"/>
      <c r="HA27" s="1061"/>
      <c r="HB27" s="1061"/>
      <c r="HC27" s="1061"/>
      <c r="HD27" s="1061"/>
      <c r="HE27" s="1061"/>
      <c r="HF27" s="1061"/>
      <c r="HG27" s="1061"/>
      <c r="HH27" s="1061"/>
      <c r="HI27" s="1061"/>
      <c r="HJ27" s="1061"/>
      <c r="HK27" s="1061"/>
      <c r="HL27" s="1061"/>
      <c r="HM27" s="1061"/>
      <c r="HN27" s="1061"/>
      <c r="HO27" s="1061"/>
      <c r="HP27" s="1061"/>
      <c r="HQ27" s="1061"/>
      <c r="HR27" s="1061"/>
      <c r="HS27" s="1061"/>
      <c r="HT27" s="1061"/>
      <c r="HU27" s="1061"/>
      <c r="HV27" s="1062"/>
    </row>
    <row r="28" spans="1:230" ht="18" customHeight="1" x14ac:dyDescent="0.2">
      <c r="A28" s="1057"/>
      <c r="B28" s="1058"/>
      <c r="C28" s="1058"/>
      <c r="D28" s="1058"/>
      <c r="E28" s="1058"/>
      <c r="F28" s="1058"/>
      <c r="G28" s="1058"/>
      <c r="H28" s="1058"/>
      <c r="I28" s="1058"/>
      <c r="J28" s="1058"/>
      <c r="K28" s="1058"/>
      <c r="L28" s="1058"/>
      <c r="M28" s="1058"/>
      <c r="N28" s="1058"/>
      <c r="O28" s="1058"/>
      <c r="P28" s="1058"/>
      <c r="Q28" s="1058"/>
      <c r="R28" s="1058"/>
      <c r="S28" s="1058"/>
      <c r="T28" s="1058"/>
      <c r="U28" s="1058"/>
      <c r="V28" s="1058"/>
      <c r="W28" s="1058"/>
      <c r="X28" s="1058"/>
      <c r="Y28" s="1058"/>
      <c r="Z28" s="1058"/>
      <c r="AA28" s="1058"/>
      <c r="AB28" s="1058"/>
      <c r="AC28" s="1058"/>
      <c r="AD28" s="1058"/>
      <c r="AE28" s="1058"/>
      <c r="AF28" s="1059"/>
      <c r="AG28" s="1058"/>
      <c r="AH28" s="1058"/>
      <c r="AI28" s="1058"/>
      <c r="AJ28" s="1058"/>
      <c r="AK28" s="1058"/>
      <c r="AL28" s="1058"/>
      <c r="AM28" s="1058"/>
      <c r="AN28" s="1058"/>
      <c r="AO28" s="1058"/>
      <c r="AP28" s="1058"/>
      <c r="AQ28" s="1058"/>
      <c r="AR28" s="1058"/>
      <c r="AS28" s="1058"/>
      <c r="AT28" s="1058"/>
      <c r="AU28" s="1058"/>
      <c r="AV28" s="1058"/>
      <c r="AW28" s="1058"/>
      <c r="AX28" s="1058"/>
      <c r="AY28" s="1058"/>
      <c r="AZ28" s="1058"/>
      <c r="BA28" s="1058"/>
      <c r="BB28" s="1058"/>
      <c r="BC28" s="1058"/>
      <c r="BD28" s="1058"/>
      <c r="BE28" s="1058"/>
      <c r="BF28" s="1058"/>
      <c r="BG28" s="1058"/>
      <c r="BH28" s="1058"/>
      <c r="BI28" s="1058"/>
      <c r="BJ28" s="1058"/>
      <c r="BK28" s="1058"/>
      <c r="BL28" s="1058"/>
      <c r="BM28" s="1058"/>
      <c r="BN28" s="1058"/>
      <c r="BO28" s="1058"/>
      <c r="BP28" s="1058"/>
      <c r="BQ28" s="1058"/>
      <c r="BR28" s="1058"/>
      <c r="BS28" s="1058"/>
      <c r="BT28" s="1058"/>
      <c r="BU28" s="1058"/>
      <c r="BV28" s="1058"/>
      <c r="BW28" s="1058"/>
      <c r="BX28" s="1058"/>
      <c r="BY28" s="1058"/>
      <c r="BZ28" s="1058"/>
      <c r="CA28" s="1058"/>
      <c r="CB28" s="1058"/>
      <c r="CC28" s="1058"/>
      <c r="CD28" s="1058"/>
      <c r="CE28" s="1058"/>
      <c r="CF28" s="1058"/>
      <c r="CG28" s="1058"/>
      <c r="CH28" s="1058"/>
      <c r="CI28" s="1058"/>
      <c r="CJ28" s="1058"/>
      <c r="CK28" s="1058"/>
      <c r="CL28" s="1058"/>
      <c r="CM28" s="1058"/>
      <c r="CN28" s="1058"/>
      <c r="CO28" s="1058"/>
      <c r="CP28" s="1058"/>
      <c r="CQ28" s="1058"/>
      <c r="CR28" s="1058"/>
      <c r="CS28" s="1058"/>
      <c r="CT28" s="1058"/>
      <c r="CU28" s="1058"/>
      <c r="CV28" s="1058"/>
      <c r="CW28" s="1058"/>
      <c r="CX28" s="1058"/>
      <c r="CY28" s="1058"/>
      <c r="CZ28" s="1058"/>
      <c r="DA28" s="1058"/>
      <c r="DB28" s="1058"/>
      <c r="DC28" s="1058"/>
      <c r="DD28" s="1058"/>
      <c r="DE28" s="1058"/>
      <c r="DF28" s="1058"/>
      <c r="DG28" s="1058"/>
      <c r="DH28" s="1058"/>
      <c r="DI28" s="1058"/>
      <c r="DJ28" s="1058"/>
      <c r="DK28" s="1058"/>
      <c r="DL28" s="1058"/>
      <c r="DM28" s="1058"/>
      <c r="DN28" s="1060"/>
      <c r="DO28" s="1061"/>
      <c r="DP28" s="1061"/>
      <c r="DQ28" s="1061"/>
      <c r="DR28" s="1061"/>
      <c r="DS28" s="1061"/>
      <c r="DT28" s="1061"/>
      <c r="DU28" s="1061"/>
      <c r="DV28" s="1061"/>
      <c r="DW28" s="1061"/>
      <c r="DX28" s="1061"/>
      <c r="DY28" s="1061"/>
      <c r="DZ28" s="1061"/>
      <c r="EA28" s="1061"/>
      <c r="EB28" s="1061"/>
      <c r="EC28" s="1061"/>
      <c r="ED28" s="1061"/>
      <c r="EE28" s="1061"/>
      <c r="EF28" s="1061"/>
      <c r="EG28" s="1061"/>
      <c r="EH28" s="1061"/>
      <c r="EI28" s="1061"/>
      <c r="EJ28" s="1061"/>
      <c r="EK28" s="1061"/>
      <c r="EL28" s="1061"/>
      <c r="EM28" s="1061"/>
      <c r="EN28" s="1061"/>
      <c r="EO28" s="1061"/>
      <c r="EP28" s="1061"/>
      <c r="EQ28" s="1061"/>
      <c r="ER28" s="1061"/>
      <c r="ES28" s="1061"/>
      <c r="ET28" s="1061"/>
      <c r="EU28" s="1061"/>
      <c r="EV28" s="1061"/>
      <c r="EW28" s="1061"/>
      <c r="EX28" s="1061"/>
      <c r="EY28" s="1061"/>
      <c r="EZ28" s="1061"/>
      <c r="FA28" s="1061"/>
      <c r="FB28" s="1061"/>
      <c r="FC28" s="1061"/>
      <c r="FD28" s="1061"/>
      <c r="FE28" s="1061"/>
      <c r="FF28" s="1061"/>
      <c r="FG28" s="1061"/>
      <c r="FH28" s="1061"/>
      <c r="FI28" s="1061"/>
      <c r="FJ28" s="1061"/>
      <c r="FK28" s="1061"/>
      <c r="FL28" s="1061"/>
      <c r="FM28" s="1061"/>
      <c r="FN28" s="1061"/>
      <c r="FO28" s="1061"/>
      <c r="FP28" s="1061"/>
      <c r="FQ28" s="1061"/>
      <c r="FR28" s="1061"/>
      <c r="FS28" s="1061"/>
      <c r="FT28" s="1061"/>
      <c r="FU28" s="1061"/>
      <c r="FV28" s="1061"/>
      <c r="FW28" s="1061"/>
      <c r="FX28" s="1061"/>
      <c r="FY28" s="1061"/>
      <c r="FZ28" s="1061"/>
      <c r="GA28" s="1061"/>
      <c r="GB28" s="1061"/>
      <c r="GC28" s="1061"/>
      <c r="GD28" s="1061"/>
      <c r="GE28" s="1061"/>
      <c r="GF28" s="1061"/>
      <c r="GG28" s="1061"/>
      <c r="GH28" s="1061"/>
      <c r="GI28" s="1061"/>
      <c r="GJ28" s="1061"/>
      <c r="GK28" s="1061"/>
      <c r="GL28" s="1061"/>
      <c r="GM28" s="1061"/>
      <c r="GN28" s="1061"/>
      <c r="GO28" s="1061"/>
      <c r="GP28" s="1061"/>
      <c r="GQ28" s="1061"/>
      <c r="GR28" s="1061"/>
      <c r="GS28" s="1061"/>
      <c r="GT28" s="1061"/>
      <c r="GU28" s="1061"/>
      <c r="GV28" s="1061"/>
      <c r="GW28" s="1061"/>
      <c r="GX28" s="1061"/>
      <c r="GY28" s="1061"/>
      <c r="GZ28" s="1061"/>
      <c r="HA28" s="1061"/>
      <c r="HB28" s="1061"/>
      <c r="HC28" s="1061"/>
      <c r="HD28" s="1061"/>
      <c r="HE28" s="1061"/>
      <c r="HF28" s="1061"/>
      <c r="HG28" s="1061"/>
      <c r="HH28" s="1061"/>
      <c r="HI28" s="1061"/>
      <c r="HJ28" s="1061"/>
      <c r="HK28" s="1061"/>
      <c r="HL28" s="1061"/>
      <c r="HM28" s="1061"/>
      <c r="HN28" s="1061"/>
      <c r="HO28" s="1061"/>
      <c r="HP28" s="1061"/>
      <c r="HQ28" s="1061"/>
      <c r="HR28" s="1061"/>
      <c r="HS28" s="1061"/>
      <c r="HT28" s="1061"/>
      <c r="HU28" s="1061"/>
      <c r="HV28" s="1062"/>
    </row>
    <row r="29" spans="1:230" ht="18" customHeight="1" x14ac:dyDescent="0.2">
      <c r="A29" s="1057"/>
      <c r="B29" s="1058"/>
      <c r="C29" s="1058"/>
      <c r="D29" s="1058"/>
      <c r="E29" s="1058"/>
      <c r="F29" s="1058"/>
      <c r="G29" s="1058"/>
      <c r="H29" s="1058"/>
      <c r="I29" s="1058"/>
      <c r="J29" s="1058"/>
      <c r="K29" s="1058"/>
      <c r="L29" s="1058"/>
      <c r="M29" s="1058"/>
      <c r="N29" s="1058"/>
      <c r="O29" s="1058"/>
      <c r="P29" s="1058"/>
      <c r="Q29" s="1058"/>
      <c r="R29" s="1058"/>
      <c r="S29" s="1058"/>
      <c r="T29" s="1058"/>
      <c r="U29" s="1058"/>
      <c r="V29" s="1058"/>
      <c r="W29" s="1058"/>
      <c r="X29" s="1058"/>
      <c r="Y29" s="1058"/>
      <c r="Z29" s="1058"/>
      <c r="AA29" s="1058"/>
      <c r="AB29" s="1058"/>
      <c r="AC29" s="1058"/>
      <c r="AD29" s="1058"/>
      <c r="AE29" s="1058"/>
      <c r="AF29" s="1059"/>
      <c r="AG29" s="1058"/>
      <c r="AH29" s="1058"/>
      <c r="AI29" s="1058"/>
      <c r="AJ29" s="1058"/>
      <c r="AK29" s="1058"/>
      <c r="AL29" s="1058"/>
      <c r="AM29" s="1058"/>
      <c r="AN29" s="1058"/>
      <c r="AO29" s="1058"/>
      <c r="AP29" s="1058"/>
      <c r="AQ29" s="1058"/>
      <c r="AR29" s="1058"/>
      <c r="AS29" s="1058"/>
      <c r="AT29" s="1058"/>
      <c r="AU29" s="1058"/>
      <c r="AV29" s="1058"/>
      <c r="AW29" s="1058"/>
      <c r="AX29" s="1058"/>
      <c r="AY29" s="1058"/>
      <c r="AZ29" s="1058"/>
      <c r="BA29" s="1058"/>
      <c r="BB29" s="1058"/>
      <c r="BC29" s="1058"/>
      <c r="BD29" s="1058"/>
      <c r="BE29" s="1058"/>
      <c r="BF29" s="1058"/>
      <c r="BG29" s="1058"/>
      <c r="BH29" s="1058"/>
      <c r="BI29" s="1058"/>
      <c r="BJ29" s="1058"/>
      <c r="BK29" s="1058"/>
      <c r="BL29" s="1058"/>
      <c r="BM29" s="1058"/>
      <c r="BN29" s="1058"/>
      <c r="BO29" s="1058"/>
      <c r="BP29" s="1058"/>
      <c r="BQ29" s="1058"/>
      <c r="BR29" s="1058"/>
      <c r="BS29" s="1058"/>
      <c r="BT29" s="1058"/>
      <c r="BU29" s="1058"/>
      <c r="BV29" s="1058"/>
      <c r="BW29" s="1058"/>
      <c r="BX29" s="1058"/>
      <c r="BY29" s="1058"/>
      <c r="BZ29" s="1058"/>
      <c r="CA29" s="1058"/>
      <c r="CB29" s="1058"/>
      <c r="CC29" s="1058"/>
      <c r="CD29" s="1058"/>
      <c r="CE29" s="1058"/>
      <c r="CF29" s="1058"/>
      <c r="CG29" s="1058"/>
      <c r="CH29" s="1058"/>
      <c r="CI29" s="1058"/>
      <c r="CJ29" s="1058"/>
      <c r="CK29" s="1058"/>
      <c r="CL29" s="1058"/>
      <c r="CM29" s="1058"/>
      <c r="CN29" s="1058"/>
      <c r="CO29" s="1058"/>
      <c r="CP29" s="1058"/>
      <c r="CQ29" s="1058"/>
      <c r="CR29" s="1058"/>
      <c r="CS29" s="1058"/>
      <c r="CT29" s="1058"/>
      <c r="CU29" s="1058"/>
      <c r="CV29" s="1058"/>
      <c r="CW29" s="1058"/>
      <c r="CX29" s="1058"/>
      <c r="CY29" s="1058"/>
      <c r="CZ29" s="1058"/>
      <c r="DA29" s="1058"/>
      <c r="DB29" s="1058"/>
      <c r="DC29" s="1058"/>
      <c r="DD29" s="1058"/>
      <c r="DE29" s="1058"/>
      <c r="DF29" s="1058"/>
      <c r="DG29" s="1058"/>
      <c r="DH29" s="1058"/>
      <c r="DI29" s="1058"/>
      <c r="DJ29" s="1058"/>
      <c r="DK29" s="1058"/>
      <c r="DL29" s="1058"/>
      <c r="DM29" s="1058"/>
      <c r="DN29" s="1060"/>
      <c r="DO29" s="1061"/>
      <c r="DP29" s="1061"/>
      <c r="DQ29" s="1061"/>
      <c r="DR29" s="1061"/>
      <c r="DS29" s="1061"/>
      <c r="DT29" s="1061"/>
      <c r="DU29" s="1061"/>
      <c r="DV29" s="1061"/>
      <c r="DW29" s="1061"/>
      <c r="DX29" s="1061"/>
      <c r="DY29" s="1061"/>
      <c r="DZ29" s="1061"/>
      <c r="EA29" s="1061"/>
      <c r="EB29" s="1061"/>
      <c r="EC29" s="1061"/>
      <c r="ED29" s="1061"/>
      <c r="EE29" s="1061"/>
      <c r="EF29" s="1061"/>
      <c r="EG29" s="1061"/>
      <c r="EH29" s="1061"/>
      <c r="EI29" s="1061"/>
      <c r="EJ29" s="1061"/>
      <c r="EK29" s="1061"/>
      <c r="EL29" s="1061"/>
      <c r="EM29" s="1061"/>
      <c r="EN29" s="1061"/>
      <c r="EO29" s="1061"/>
      <c r="EP29" s="1061"/>
      <c r="EQ29" s="1061"/>
      <c r="ER29" s="1061"/>
      <c r="ES29" s="1061"/>
      <c r="ET29" s="1061"/>
      <c r="EU29" s="1061"/>
      <c r="EV29" s="1061"/>
      <c r="EW29" s="1061"/>
      <c r="EX29" s="1061"/>
      <c r="EY29" s="1061"/>
      <c r="EZ29" s="1061"/>
      <c r="FA29" s="1061"/>
      <c r="FB29" s="1061"/>
      <c r="FC29" s="1061"/>
      <c r="FD29" s="1061"/>
      <c r="FE29" s="1061"/>
      <c r="FF29" s="1061"/>
      <c r="FG29" s="1061"/>
      <c r="FH29" s="1061"/>
      <c r="FI29" s="1061"/>
      <c r="FJ29" s="1061"/>
      <c r="FK29" s="1061"/>
      <c r="FL29" s="1061"/>
      <c r="FM29" s="1061"/>
      <c r="FN29" s="1061"/>
      <c r="FO29" s="1061"/>
      <c r="FP29" s="1061"/>
      <c r="FQ29" s="1061"/>
      <c r="FR29" s="1061"/>
      <c r="FS29" s="1061"/>
      <c r="FT29" s="1061"/>
      <c r="FU29" s="1061"/>
      <c r="FV29" s="1061"/>
      <c r="FW29" s="1061"/>
      <c r="FX29" s="1061"/>
      <c r="FY29" s="1061"/>
      <c r="FZ29" s="1061"/>
      <c r="GA29" s="1061"/>
      <c r="GB29" s="1061"/>
      <c r="GC29" s="1061"/>
      <c r="GD29" s="1061"/>
      <c r="GE29" s="1061"/>
      <c r="GF29" s="1061"/>
      <c r="GG29" s="1061"/>
      <c r="GH29" s="1061"/>
      <c r="GI29" s="1061"/>
      <c r="GJ29" s="1061"/>
      <c r="GK29" s="1061"/>
      <c r="GL29" s="1061"/>
      <c r="GM29" s="1061"/>
      <c r="GN29" s="1061"/>
      <c r="GO29" s="1061"/>
      <c r="GP29" s="1061"/>
      <c r="GQ29" s="1061"/>
      <c r="GR29" s="1061"/>
      <c r="GS29" s="1061"/>
      <c r="GT29" s="1061"/>
      <c r="GU29" s="1061"/>
      <c r="GV29" s="1061"/>
      <c r="GW29" s="1061"/>
      <c r="GX29" s="1061"/>
      <c r="GY29" s="1061"/>
      <c r="GZ29" s="1061"/>
      <c r="HA29" s="1061"/>
      <c r="HB29" s="1061"/>
      <c r="HC29" s="1061"/>
      <c r="HD29" s="1061"/>
      <c r="HE29" s="1061"/>
      <c r="HF29" s="1061"/>
      <c r="HG29" s="1061"/>
      <c r="HH29" s="1061"/>
      <c r="HI29" s="1061"/>
      <c r="HJ29" s="1061"/>
      <c r="HK29" s="1061"/>
      <c r="HL29" s="1061"/>
      <c r="HM29" s="1061"/>
      <c r="HN29" s="1061"/>
      <c r="HO29" s="1061"/>
      <c r="HP29" s="1061"/>
      <c r="HQ29" s="1061"/>
      <c r="HR29" s="1061"/>
      <c r="HS29" s="1061"/>
      <c r="HT29" s="1061"/>
      <c r="HU29" s="1061"/>
      <c r="HV29" s="1062"/>
    </row>
    <row r="30" spans="1:230" ht="18" customHeight="1" x14ac:dyDescent="0.2">
      <c r="A30" s="1057"/>
      <c r="B30" s="1058"/>
      <c r="C30" s="1058"/>
      <c r="D30" s="1058"/>
      <c r="E30" s="1058"/>
      <c r="F30" s="1058"/>
      <c r="G30" s="1058"/>
      <c r="H30" s="1058"/>
      <c r="I30" s="1058"/>
      <c r="J30" s="1058"/>
      <c r="K30" s="1058"/>
      <c r="L30" s="1058"/>
      <c r="M30" s="1058"/>
      <c r="N30" s="1058"/>
      <c r="O30" s="1058"/>
      <c r="P30" s="1058"/>
      <c r="Q30" s="1058"/>
      <c r="R30" s="1058"/>
      <c r="S30" s="1058"/>
      <c r="T30" s="1058"/>
      <c r="U30" s="1058"/>
      <c r="V30" s="1058"/>
      <c r="W30" s="1058"/>
      <c r="X30" s="1058"/>
      <c r="Y30" s="1058"/>
      <c r="Z30" s="1058"/>
      <c r="AA30" s="1058"/>
      <c r="AB30" s="1058"/>
      <c r="AC30" s="1058"/>
      <c r="AD30" s="1058"/>
      <c r="AE30" s="1058"/>
      <c r="AF30" s="1059"/>
      <c r="AG30" s="1058"/>
      <c r="AH30" s="1058"/>
      <c r="AI30" s="1058"/>
      <c r="AJ30" s="1058"/>
      <c r="AK30" s="1058"/>
      <c r="AL30" s="1058"/>
      <c r="AM30" s="1058"/>
      <c r="AN30" s="1058"/>
      <c r="AO30" s="1058"/>
      <c r="AP30" s="1058"/>
      <c r="AQ30" s="1058"/>
      <c r="AR30" s="1058"/>
      <c r="AS30" s="1058"/>
      <c r="AT30" s="1058"/>
      <c r="AU30" s="1058"/>
      <c r="AV30" s="1058"/>
      <c r="AW30" s="1058"/>
      <c r="AX30" s="1058"/>
      <c r="AY30" s="1058"/>
      <c r="AZ30" s="1058"/>
      <c r="BA30" s="1058"/>
      <c r="BB30" s="1058"/>
      <c r="BC30" s="1058"/>
      <c r="BD30" s="1058"/>
      <c r="BE30" s="1058"/>
      <c r="BF30" s="1058"/>
      <c r="BG30" s="1058"/>
      <c r="BH30" s="1058"/>
      <c r="BI30" s="1058"/>
      <c r="BJ30" s="1058"/>
      <c r="BK30" s="1058"/>
      <c r="BL30" s="1058"/>
      <c r="BM30" s="1058"/>
      <c r="BN30" s="1058"/>
      <c r="BO30" s="1058"/>
      <c r="BP30" s="1058"/>
      <c r="BQ30" s="1058"/>
      <c r="BR30" s="1058"/>
      <c r="BS30" s="1058"/>
      <c r="BT30" s="1058"/>
      <c r="BU30" s="1058"/>
      <c r="BV30" s="1058"/>
      <c r="BW30" s="1058"/>
      <c r="BX30" s="1058"/>
      <c r="BY30" s="1058"/>
      <c r="BZ30" s="1058"/>
      <c r="CA30" s="1058"/>
      <c r="CB30" s="1058"/>
      <c r="CC30" s="1058"/>
      <c r="CD30" s="1058"/>
      <c r="CE30" s="1058"/>
      <c r="CF30" s="1058"/>
      <c r="CG30" s="1058"/>
      <c r="CH30" s="1058"/>
      <c r="CI30" s="1058"/>
      <c r="CJ30" s="1058"/>
      <c r="CK30" s="1058"/>
      <c r="CL30" s="1058"/>
      <c r="CM30" s="1058"/>
      <c r="CN30" s="1058"/>
      <c r="CO30" s="1058"/>
      <c r="CP30" s="1058"/>
      <c r="CQ30" s="1058"/>
      <c r="CR30" s="1058"/>
      <c r="CS30" s="1058"/>
      <c r="CT30" s="1058"/>
      <c r="CU30" s="1058"/>
      <c r="CV30" s="1058"/>
      <c r="CW30" s="1058"/>
      <c r="CX30" s="1058"/>
      <c r="CY30" s="1058"/>
      <c r="CZ30" s="1058"/>
      <c r="DA30" s="1058"/>
      <c r="DB30" s="1058"/>
      <c r="DC30" s="1058"/>
      <c r="DD30" s="1058"/>
      <c r="DE30" s="1058"/>
      <c r="DF30" s="1058"/>
      <c r="DG30" s="1058"/>
      <c r="DH30" s="1058"/>
      <c r="DI30" s="1058"/>
      <c r="DJ30" s="1058"/>
      <c r="DK30" s="1058"/>
      <c r="DL30" s="1058"/>
      <c r="DM30" s="1058"/>
      <c r="DN30" s="1060"/>
      <c r="DO30" s="1061"/>
      <c r="DP30" s="1061"/>
      <c r="DQ30" s="1061"/>
      <c r="DR30" s="1061"/>
      <c r="DS30" s="1061"/>
      <c r="DT30" s="1061"/>
      <c r="DU30" s="1061"/>
      <c r="DV30" s="1061"/>
      <c r="DW30" s="1061"/>
      <c r="DX30" s="1061"/>
      <c r="DY30" s="1061"/>
      <c r="DZ30" s="1061"/>
      <c r="EA30" s="1061"/>
      <c r="EB30" s="1061"/>
      <c r="EC30" s="1061"/>
      <c r="ED30" s="1061"/>
      <c r="EE30" s="1061"/>
      <c r="EF30" s="1061"/>
      <c r="EG30" s="1061"/>
      <c r="EH30" s="1061"/>
      <c r="EI30" s="1061"/>
      <c r="EJ30" s="1061"/>
      <c r="EK30" s="1061"/>
      <c r="EL30" s="1061"/>
      <c r="EM30" s="1061"/>
      <c r="EN30" s="1061"/>
      <c r="EO30" s="1061"/>
      <c r="EP30" s="1061"/>
      <c r="EQ30" s="1061"/>
      <c r="ER30" s="1061"/>
      <c r="ES30" s="1061"/>
      <c r="ET30" s="1061"/>
      <c r="EU30" s="1061"/>
      <c r="EV30" s="1061"/>
      <c r="EW30" s="1061"/>
      <c r="EX30" s="1061"/>
      <c r="EY30" s="1061"/>
      <c r="EZ30" s="1061"/>
      <c r="FA30" s="1061"/>
      <c r="FB30" s="1061"/>
      <c r="FC30" s="1061"/>
      <c r="FD30" s="1061"/>
      <c r="FE30" s="1061"/>
      <c r="FF30" s="1061"/>
      <c r="FG30" s="1061"/>
      <c r="FH30" s="1061"/>
      <c r="FI30" s="1061"/>
      <c r="FJ30" s="1061"/>
      <c r="FK30" s="1061"/>
      <c r="FL30" s="1061"/>
      <c r="FM30" s="1061"/>
      <c r="FN30" s="1061"/>
      <c r="FO30" s="1061"/>
      <c r="FP30" s="1061"/>
      <c r="FQ30" s="1061"/>
      <c r="FR30" s="1061"/>
      <c r="FS30" s="1061"/>
      <c r="FT30" s="1061"/>
      <c r="FU30" s="1061"/>
      <c r="FV30" s="1061"/>
      <c r="FW30" s="1061"/>
      <c r="FX30" s="1061"/>
      <c r="FY30" s="1061"/>
      <c r="FZ30" s="1061"/>
      <c r="GA30" s="1061"/>
      <c r="GB30" s="1061"/>
      <c r="GC30" s="1061"/>
      <c r="GD30" s="1061"/>
      <c r="GE30" s="1061"/>
      <c r="GF30" s="1061"/>
      <c r="GG30" s="1061"/>
      <c r="GH30" s="1061"/>
      <c r="GI30" s="1061"/>
      <c r="GJ30" s="1061"/>
      <c r="GK30" s="1061"/>
      <c r="GL30" s="1061"/>
      <c r="GM30" s="1061"/>
      <c r="GN30" s="1061"/>
      <c r="GO30" s="1061"/>
      <c r="GP30" s="1061"/>
      <c r="GQ30" s="1061"/>
      <c r="GR30" s="1061"/>
      <c r="GS30" s="1061"/>
      <c r="GT30" s="1061"/>
      <c r="GU30" s="1061"/>
      <c r="GV30" s="1061"/>
      <c r="GW30" s="1061"/>
      <c r="GX30" s="1061"/>
      <c r="GY30" s="1061"/>
      <c r="GZ30" s="1061"/>
      <c r="HA30" s="1061"/>
      <c r="HB30" s="1061"/>
      <c r="HC30" s="1061"/>
      <c r="HD30" s="1061"/>
      <c r="HE30" s="1061"/>
      <c r="HF30" s="1061"/>
      <c r="HG30" s="1061"/>
      <c r="HH30" s="1061"/>
      <c r="HI30" s="1061"/>
      <c r="HJ30" s="1061"/>
      <c r="HK30" s="1061"/>
      <c r="HL30" s="1061"/>
      <c r="HM30" s="1061"/>
      <c r="HN30" s="1061"/>
      <c r="HO30" s="1061"/>
      <c r="HP30" s="1061"/>
      <c r="HQ30" s="1061"/>
      <c r="HR30" s="1061"/>
      <c r="HS30" s="1061"/>
      <c r="HT30" s="1061"/>
      <c r="HU30" s="1061"/>
      <c r="HV30" s="1062"/>
    </row>
    <row r="31" spans="1:230" ht="18" customHeight="1" x14ac:dyDescent="0.2">
      <c r="A31" s="1057"/>
      <c r="B31" s="1058"/>
      <c r="C31" s="1058"/>
      <c r="D31" s="1058"/>
      <c r="E31" s="1058"/>
      <c r="F31" s="1058"/>
      <c r="G31" s="1058"/>
      <c r="H31" s="1058"/>
      <c r="I31" s="1058"/>
      <c r="J31" s="1058"/>
      <c r="K31" s="1058"/>
      <c r="L31" s="1058"/>
      <c r="M31" s="1058"/>
      <c r="N31" s="1058"/>
      <c r="O31" s="1058"/>
      <c r="P31" s="1058"/>
      <c r="Q31" s="1058"/>
      <c r="R31" s="1058"/>
      <c r="S31" s="1058"/>
      <c r="T31" s="1058"/>
      <c r="U31" s="1058"/>
      <c r="V31" s="1058"/>
      <c r="W31" s="1058"/>
      <c r="X31" s="1058"/>
      <c r="Y31" s="1058"/>
      <c r="Z31" s="1058"/>
      <c r="AA31" s="1058"/>
      <c r="AB31" s="1058"/>
      <c r="AC31" s="1058"/>
      <c r="AD31" s="1058"/>
      <c r="AE31" s="1058"/>
      <c r="AF31" s="1059"/>
      <c r="AG31" s="1058"/>
      <c r="AH31" s="1058"/>
      <c r="AI31" s="1058"/>
      <c r="AJ31" s="1058"/>
      <c r="AK31" s="1058"/>
      <c r="AL31" s="1058"/>
      <c r="AM31" s="1058"/>
      <c r="AN31" s="1058"/>
      <c r="AO31" s="1058"/>
      <c r="AP31" s="1058"/>
      <c r="AQ31" s="1058"/>
      <c r="AR31" s="1058"/>
      <c r="AS31" s="1058"/>
      <c r="AT31" s="1058"/>
      <c r="AU31" s="1058"/>
      <c r="AV31" s="1058"/>
      <c r="AW31" s="1058"/>
      <c r="AX31" s="1058"/>
      <c r="AY31" s="1058"/>
      <c r="AZ31" s="1058"/>
      <c r="BA31" s="1058"/>
      <c r="BB31" s="1058"/>
      <c r="BC31" s="1058"/>
      <c r="BD31" s="1058"/>
      <c r="BE31" s="1058"/>
      <c r="BF31" s="1058"/>
      <c r="BG31" s="1058"/>
      <c r="BH31" s="1058"/>
      <c r="BI31" s="1058"/>
      <c r="BJ31" s="1058"/>
      <c r="BK31" s="1058"/>
      <c r="BL31" s="1058"/>
      <c r="BM31" s="1058"/>
      <c r="BN31" s="1058"/>
      <c r="BO31" s="1058"/>
      <c r="BP31" s="1058"/>
      <c r="BQ31" s="1058"/>
      <c r="BR31" s="1058"/>
      <c r="BS31" s="1058"/>
      <c r="BT31" s="1058"/>
      <c r="BU31" s="1058"/>
      <c r="BV31" s="1058"/>
      <c r="BW31" s="1058"/>
      <c r="BX31" s="1058"/>
      <c r="BY31" s="1058"/>
      <c r="BZ31" s="1058"/>
      <c r="CA31" s="1058"/>
      <c r="CB31" s="1058"/>
      <c r="CC31" s="1058"/>
      <c r="CD31" s="1058"/>
      <c r="CE31" s="1058"/>
      <c r="CF31" s="1058"/>
      <c r="CG31" s="1058"/>
      <c r="CH31" s="1058"/>
      <c r="CI31" s="1058"/>
      <c r="CJ31" s="1058"/>
      <c r="CK31" s="1058"/>
      <c r="CL31" s="1058"/>
      <c r="CM31" s="1058"/>
      <c r="CN31" s="1058"/>
      <c r="CO31" s="1058"/>
      <c r="CP31" s="1058"/>
      <c r="CQ31" s="1058"/>
      <c r="CR31" s="1058"/>
      <c r="CS31" s="1058"/>
      <c r="CT31" s="1058"/>
      <c r="CU31" s="1058"/>
      <c r="CV31" s="1058"/>
      <c r="CW31" s="1058"/>
      <c r="CX31" s="1058"/>
      <c r="CY31" s="1058"/>
      <c r="CZ31" s="1058"/>
      <c r="DA31" s="1058"/>
      <c r="DB31" s="1058"/>
      <c r="DC31" s="1058"/>
      <c r="DD31" s="1058"/>
      <c r="DE31" s="1058"/>
      <c r="DF31" s="1058"/>
      <c r="DG31" s="1058"/>
      <c r="DH31" s="1058"/>
      <c r="DI31" s="1058"/>
      <c r="DJ31" s="1058"/>
      <c r="DK31" s="1058"/>
      <c r="DL31" s="1058"/>
      <c r="DM31" s="1058"/>
      <c r="DN31" s="1060"/>
      <c r="DO31" s="1061"/>
      <c r="DP31" s="1061"/>
      <c r="DQ31" s="1061"/>
      <c r="DR31" s="1061"/>
      <c r="DS31" s="1061"/>
      <c r="DT31" s="1061"/>
      <c r="DU31" s="1061"/>
      <c r="DV31" s="1061"/>
      <c r="DW31" s="1061"/>
      <c r="DX31" s="1061"/>
      <c r="DY31" s="1061"/>
      <c r="DZ31" s="1061"/>
      <c r="EA31" s="1061"/>
      <c r="EB31" s="1061"/>
      <c r="EC31" s="1061"/>
      <c r="ED31" s="1061"/>
      <c r="EE31" s="1061"/>
      <c r="EF31" s="1061"/>
      <c r="EG31" s="1061"/>
      <c r="EH31" s="1061"/>
      <c r="EI31" s="1061"/>
      <c r="EJ31" s="1061"/>
      <c r="EK31" s="1061"/>
      <c r="EL31" s="1061"/>
      <c r="EM31" s="1061"/>
      <c r="EN31" s="1061"/>
      <c r="EO31" s="1061"/>
      <c r="EP31" s="1061"/>
      <c r="EQ31" s="1061"/>
      <c r="ER31" s="1061"/>
      <c r="ES31" s="1061"/>
      <c r="ET31" s="1061"/>
      <c r="EU31" s="1061"/>
      <c r="EV31" s="1061"/>
      <c r="EW31" s="1061"/>
      <c r="EX31" s="1061"/>
      <c r="EY31" s="1061"/>
      <c r="EZ31" s="1061"/>
      <c r="FA31" s="1061"/>
      <c r="FB31" s="1061"/>
      <c r="FC31" s="1061"/>
      <c r="FD31" s="1061"/>
      <c r="FE31" s="1061"/>
      <c r="FF31" s="1061"/>
      <c r="FG31" s="1061"/>
      <c r="FH31" s="1061"/>
      <c r="FI31" s="1061"/>
      <c r="FJ31" s="1061"/>
      <c r="FK31" s="1061"/>
      <c r="FL31" s="1061"/>
      <c r="FM31" s="1061"/>
      <c r="FN31" s="1061"/>
      <c r="FO31" s="1061"/>
      <c r="FP31" s="1061"/>
      <c r="FQ31" s="1061"/>
      <c r="FR31" s="1061"/>
      <c r="FS31" s="1061"/>
      <c r="FT31" s="1061"/>
      <c r="FU31" s="1061"/>
      <c r="FV31" s="1061"/>
      <c r="FW31" s="1061"/>
      <c r="FX31" s="1061"/>
      <c r="FY31" s="1061"/>
      <c r="FZ31" s="1061"/>
      <c r="GA31" s="1061"/>
      <c r="GB31" s="1061"/>
      <c r="GC31" s="1061"/>
      <c r="GD31" s="1061"/>
      <c r="GE31" s="1061"/>
      <c r="GF31" s="1061"/>
      <c r="GG31" s="1061"/>
      <c r="GH31" s="1061"/>
      <c r="GI31" s="1061"/>
      <c r="GJ31" s="1061"/>
      <c r="GK31" s="1061"/>
      <c r="GL31" s="1061"/>
      <c r="GM31" s="1061"/>
      <c r="GN31" s="1061"/>
      <c r="GO31" s="1061"/>
      <c r="GP31" s="1061"/>
      <c r="GQ31" s="1061"/>
      <c r="GR31" s="1061"/>
      <c r="GS31" s="1061"/>
      <c r="GT31" s="1061"/>
      <c r="GU31" s="1061"/>
      <c r="GV31" s="1061"/>
      <c r="GW31" s="1061"/>
      <c r="GX31" s="1061"/>
      <c r="GY31" s="1061"/>
      <c r="GZ31" s="1061"/>
      <c r="HA31" s="1061"/>
      <c r="HB31" s="1061"/>
      <c r="HC31" s="1061"/>
      <c r="HD31" s="1061"/>
      <c r="HE31" s="1061"/>
      <c r="HF31" s="1061"/>
      <c r="HG31" s="1061"/>
      <c r="HH31" s="1061"/>
      <c r="HI31" s="1061"/>
      <c r="HJ31" s="1061"/>
      <c r="HK31" s="1061"/>
      <c r="HL31" s="1061"/>
      <c r="HM31" s="1061"/>
      <c r="HN31" s="1061"/>
      <c r="HO31" s="1061"/>
      <c r="HP31" s="1061"/>
      <c r="HQ31" s="1061"/>
      <c r="HR31" s="1061"/>
      <c r="HS31" s="1061"/>
      <c r="HT31" s="1061"/>
      <c r="HU31" s="1061"/>
      <c r="HV31" s="1062"/>
    </row>
    <row r="32" spans="1:230" ht="18" customHeight="1" x14ac:dyDescent="0.2">
      <c r="A32" s="1057"/>
      <c r="B32" s="1058"/>
      <c r="C32" s="1058"/>
      <c r="D32" s="1058"/>
      <c r="E32" s="1058"/>
      <c r="F32" s="1058"/>
      <c r="G32" s="1058"/>
      <c r="H32" s="1058"/>
      <c r="I32" s="1058"/>
      <c r="J32" s="1058"/>
      <c r="K32" s="1058"/>
      <c r="L32" s="1058"/>
      <c r="M32" s="1058"/>
      <c r="N32" s="1058"/>
      <c r="O32" s="1058"/>
      <c r="P32" s="1058"/>
      <c r="Q32" s="1058"/>
      <c r="R32" s="1058"/>
      <c r="S32" s="1058"/>
      <c r="T32" s="1058"/>
      <c r="U32" s="1058"/>
      <c r="V32" s="1058"/>
      <c r="W32" s="1058"/>
      <c r="X32" s="1058"/>
      <c r="Y32" s="1058"/>
      <c r="Z32" s="1058"/>
      <c r="AA32" s="1058"/>
      <c r="AB32" s="1058"/>
      <c r="AC32" s="1058"/>
      <c r="AD32" s="1058"/>
      <c r="AE32" s="1058"/>
      <c r="AF32" s="1059"/>
      <c r="AG32" s="1058"/>
      <c r="AH32" s="1058"/>
      <c r="AI32" s="1058"/>
      <c r="AJ32" s="1058"/>
      <c r="AK32" s="1058"/>
      <c r="AL32" s="1058"/>
      <c r="AM32" s="1058"/>
      <c r="AN32" s="1058"/>
      <c r="AO32" s="1058"/>
      <c r="AP32" s="1058"/>
      <c r="AQ32" s="1058"/>
      <c r="AR32" s="1058"/>
      <c r="AS32" s="1058"/>
      <c r="AT32" s="1058"/>
      <c r="AU32" s="1058"/>
      <c r="AV32" s="1058"/>
      <c r="AW32" s="1058"/>
      <c r="AX32" s="1058"/>
      <c r="AY32" s="1058"/>
      <c r="AZ32" s="1058"/>
      <c r="BA32" s="1058"/>
      <c r="BB32" s="1058"/>
      <c r="BC32" s="1058"/>
      <c r="BD32" s="1058"/>
      <c r="BE32" s="1058"/>
      <c r="BF32" s="1058"/>
      <c r="BG32" s="1058"/>
      <c r="BH32" s="1058"/>
      <c r="BI32" s="1058"/>
      <c r="BJ32" s="1058"/>
      <c r="BK32" s="1058"/>
      <c r="BL32" s="1058"/>
      <c r="BM32" s="1058"/>
      <c r="BN32" s="1058"/>
      <c r="BO32" s="1058"/>
      <c r="BP32" s="1058"/>
      <c r="BQ32" s="1058"/>
      <c r="BR32" s="1058"/>
      <c r="BS32" s="1058"/>
      <c r="BT32" s="1058"/>
      <c r="BU32" s="1058"/>
      <c r="BV32" s="1058"/>
      <c r="BW32" s="1058"/>
      <c r="BX32" s="1058"/>
      <c r="BY32" s="1058"/>
      <c r="BZ32" s="1058"/>
      <c r="CA32" s="1058"/>
      <c r="CB32" s="1058"/>
      <c r="CC32" s="1058"/>
      <c r="CD32" s="1058"/>
      <c r="CE32" s="1058"/>
      <c r="CF32" s="1058"/>
      <c r="CG32" s="1058"/>
      <c r="CH32" s="1058"/>
      <c r="CI32" s="1058"/>
      <c r="CJ32" s="1058"/>
      <c r="CK32" s="1058"/>
      <c r="CL32" s="1058"/>
      <c r="CM32" s="1058"/>
      <c r="CN32" s="1058"/>
      <c r="CO32" s="1058"/>
      <c r="CP32" s="1058"/>
      <c r="CQ32" s="1058"/>
      <c r="CR32" s="1058"/>
      <c r="CS32" s="1058"/>
      <c r="CT32" s="1058"/>
      <c r="CU32" s="1058"/>
      <c r="CV32" s="1058"/>
      <c r="CW32" s="1058"/>
      <c r="CX32" s="1058"/>
      <c r="CY32" s="1058"/>
      <c r="CZ32" s="1058"/>
      <c r="DA32" s="1058"/>
      <c r="DB32" s="1058"/>
      <c r="DC32" s="1058"/>
      <c r="DD32" s="1058"/>
      <c r="DE32" s="1058"/>
      <c r="DF32" s="1058"/>
      <c r="DG32" s="1058"/>
      <c r="DH32" s="1058"/>
      <c r="DI32" s="1058"/>
      <c r="DJ32" s="1058"/>
      <c r="DK32" s="1058"/>
      <c r="DL32" s="1058"/>
      <c r="DM32" s="1058"/>
      <c r="DN32" s="1060"/>
      <c r="DO32" s="1061"/>
      <c r="DP32" s="1061"/>
      <c r="DQ32" s="1061"/>
      <c r="DR32" s="1061"/>
      <c r="DS32" s="1061"/>
      <c r="DT32" s="1061"/>
      <c r="DU32" s="1061"/>
      <c r="DV32" s="1061"/>
      <c r="DW32" s="1061"/>
      <c r="DX32" s="1061"/>
      <c r="DY32" s="1061"/>
      <c r="DZ32" s="1061"/>
      <c r="EA32" s="1061"/>
      <c r="EB32" s="1061"/>
      <c r="EC32" s="1061"/>
      <c r="ED32" s="1061"/>
      <c r="EE32" s="1061"/>
      <c r="EF32" s="1061"/>
      <c r="EG32" s="1061"/>
      <c r="EH32" s="1061"/>
      <c r="EI32" s="1061"/>
      <c r="EJ32" s="1061"/>
      <c r="EK32" s="1061"/>
      <c r="EL32" s="1061"/>
      <c r="EM32" s="1061"/>
      <c r="EN32" s="1061"/>
      <c r="EO32" s="1061"/>
      <c r="EP32" s="1061"/>
      <c r="EQ32" s="1061"/>
      <c r="ER32" s="1061"/>
      <c r="ES32" s="1061"/>
      <c r="ET32" s="1061"/>
      <c r="EU32" s="1061"/>
      <c r="EV32" s="1061"/>
      <c r="EW32" s="1061"/>
      <c r="EX32" s="1061"/>
      <c r="EY32" s="1061"/>
      <c r="EZ32" s="1061"/>
      <c r="FA32" s="1061"/>
      <c r="FB32" s="1061"/>
      <c r="FC32" s="1061"/>
      <c r="FD32" s="1061"/>
      <c r="FE32" s="1061"/>
      <c r="FF32" s="1061"/>
      <c r="FG32" s="1061"/>
      <c r="FH32" s="1061"/>
      <c r="FI32" s="1061"/>
      <c r="FJ32" s="1061"/>
      <c r="FK32" s="1061"/>
      <c r="FL32" s="1061"/>
      <c r="FM32" s="1061"/>
      <c r="FN32" s="1061"/>
      <c r="FO32" s="1061"/>
      <c r="FP32" s="1061"/>
      <c r="FQ32" s="1061"/>
      <c r="FR32" s="1061"/>
      <c r="FS32" s="1061"/>
      <c r="FT32" s="1061"/>
      <c r="FU32" s="1061"/>
      <c r="FV32" s="1061"/>
      <c r="FW32" s="1061"/>
      <c r="FX32" s="1061"/>
      <c r="FY32" s="1061"/>
      <c r="FZ32" s="1061"/>
      <c r="GA32" s="1061"/>
      <c r="GB32" s="1061"/>
      <c r="GC32" s="1061"/>
      <c r="GD32" s="1061"/>
      <c r="GE32" s="1061"/>
      <c r="GF32" s="1061"/>
      <c r="GG32" s="1061"/>
      <c r="GH32" s="1061"/>
      <c r="GI32" s="1061"/>
      <c r="GJ32" s="1061"/>
      <c r="GK32" s="1061"/>
      <c r="GL32" s="1061"/>
      <c r="GM32" s="1061"/>
      <c r="GN32" s="1061"/>
      <c r="GO32" s="1061"/>
      <c r="GP32" s="1061"/>
      <c r="GQ32" s="1061"/>
      <c r="GR32" s="1061"/>
      <c r="GS32" s="1061"/>
      <c r="GT32" s="1061"/>
      <c r="GU32" s="1061"/>
      <c r="GV32" s="1061"/>
      <c r="GW32" s="1061"/>
      <c r="GX32" s="1061"/>
      <c r="GY32" s="1061"/>
      <c r="GZ32" s="1061"/>
      <c r="HA32" s="1061"/>
      <c r="HB32" s="1061"/>
      <c r="HC32" s="1061"/>
      <c r="HD32" s="1061"/>
      <c r="HE32" s="1061"/>
      <c r="HF32" s="1061"/>
      <c r="HG32" s="1061"/>
      <c r="HH32" s="1061"/>
      <c r="HI32" s="1061"/>
      <c r="HJ32" s="1061"/>
      <c r="HK32" s="1061"/>
      <c r="HL32" s="1061"/>
      <c r="HM32" s="1061"/>
      <c r="HN32" s="1061"/>
      <c r="HO32" s="1061"/>
      <c r="HP32" s="1061"/>
      <c r="HQ32" s="1061"/>
      <c r="HR32" s="1061"/>
      <c r="HS32" s="1061"/>
      <c r="HT32" s="1061"/>
      <c r="HU32" s="1061"/>
      <c r="HV32" s="1062"/>
    </row>
    <row r="33" spans="1:231" ht="18" customHeight="1" x14ac:dyDescent="0.2">
      <c r="A33" s="1057"/>
      <c r="B33" s="1058"/>
      <c r="C33" s="1058"/>
      <c r="D33" s="1058"/>
      <c r="E33" s="1058"/>
      <c r="F33" s="1058"/>
      <c r="G33" s="1058"/>
      <c r="H33" s="1058"/>
      <c r="I33" s="1058"/>
      <c r="J33" s="1058"/>
      <c r="K33" s="1058"/>
      <c r="L33" s="1058"/>
      <c r="M33" s="1058"/>
      <c r="N33" s="1058"/>
      <c r="O33" s="1058"/>
      <c r="P33" s="1058"/>
      <c r="Q33" s="1058"/>
      <c r="R33" s="1058"/>
      <c r="S33" s="1058"/>
      <c r="T33" s="1058"/>
      <c r="U33" s="1058"/>
      <c r="V33" s="1058"/>
      <c r="W33" s="1058"/>
      <c r="X33" s="1058"/>
      <c r="Y33" s="1058"/>
      <c r="Z33" s="1058"/>
      <c r="AA33" s="1058"/>
      <c r="AB33" s="1058"/>
      <c r="AC33" s="1058"/>
      <c r="AD33" s="1058"/>
      <c r="AE33" s="1058"/>
      <c r="AF33" s="1059"/>
      <c r="AG33" s="1058"/>
      <c r="AH33" s="1058"/>
      <c r="AI33" s="1058"/>
      <c r="AJ33" s="1058"/>
      <c r="AK33" s="1058"/>
      <c r="AL33" s="1058"/>
      <c r="AM33" s="1058"/>
      <c r="AN33" s="1058"/>
      <c r="AO33" s="1058"/>
      <c r="AP33" s="1058"/>
      <c r="AQ33" s="1058"/>
      <c r="AR33" s="1058"/>
      <c r="AS33" s="1058"/>
      <c r="AT33" s="1058"/>
      <c r="AU33" s="1058"/>
      <c r="AV33" s="1058"/>
      <c r="AW33" s="1058"/>
      <c r="AX33" s="1058"/>
      <c r="AY33" s="1058"/>
      <c r="AZ33" s="1058"/>
      <c r="BA33" s="1058"/>
      <c r="BB33" s="1058"/>
      <c r="BC33" s="1058"/>
      <c r="BD33" s="1058"/>
      <c r="BE33" s="1058"/>
      <c r="BF33" s="1058"/>
      <c r="BG33" s="1058"/>
      <c r="BH33" s="1058"/>
      <c r="BI33" s="1058"/>
      <c r="BJ33" s="1058"/>
      <c r="BK33" s="1058"/>
      <c r="BL33" s="1058"/>
      <c r="BM33" s="1058"/>
      <c r="BN33" s="1058"/>
      <c r="BO33" s="1058"/>
      <c r="BP33" s="1058"/>
      <c r="BQ33" s="1058"/>
      <c r="BR33" s="1058"/>
      <c r="BS33" s="1058"/>
      <c r="BT33" s="1058"/>
      <c r="BU33" s="1058"/>
      <c r="BV33" s="1058"/>
      <c r="BW33" s="1058"/>
      <c r="BX33" s="1058"/>
      <c r="BY33" s="1058"/>
      <c r="BZ33" s="1058"/>
      <c r="CA33" s="1058"/>
      <c r="CB33" s="1058"/>
      <c r="CC33" s="1058"/>
      <c r="CD33" s="1058"/>
      <c r="CE33" s="1058"/>
      <c r="CF33" s="1058"/>
      <c r="CG33" s="1058"/>
      <c r="CH33" s="1058"/>
      <c r="CI33" s="1058"/>
      <c r="CJ33" s="1058"/>
      <c r="CK33" s="1058"/>
      <c r="CL33" s="1058"/>
      <c r="CM33" s="1058"/>
      <c r="CN33" s="1058"/>
      <c r="CO33" s="1058"/>
      <c r="CP33" s="1058"/>
      <c r="CQ33" s="1058"/>
      <c r="CR33" s="1058"/>
      <c r="CS33" s="1058"/>
      <c r="CT33" s="1058"/>
      <c r="CU33" s="1058"/>
      <c r="CV33" s="1058"/>
      <c r="CW33" s="1058"/>
      <c r="CX33" s="1058"/>
      <c r="CY33" s="1058"/>
      <c r="CZ33" s="1058"/>
      <c r="DA33" s="1058"/>
      <c r="DB33" s="1058"/>
      <c r="DC33" s="1058"/>
      <c r="DD33" s="1058"/>
      <c r="DE33" s="1058"/>
      <c r="DF33" s="1058"/>
      <c r="DG33" s="1058"/>
      <c r="DH33" s="1058"/>
      <c r="DI33" s="1058"/>
      <c r="DJ33" s="1058"/>
      <c r="DK33" s="1058"/>
      <c r="DL33" s="1058"/>
      <c r="DM33" s="1058"/>
      <c r="DN33" s="1060"/>
      <c r="DO33" s="1061"/>
      <c r="DP33" s="1061"/>
      <c r="DQ33" s="1061"/>
      <c r="DR33" s="1061"/>
      <c r="DS33" s="1061"/>
      <c r="DT33" s="1061"/>
      <c r="DU33" s="1061"/>
      <c r="DV33" s="1061"/>
      <c r="DW33" s="1061"/>
      <c r="DX33" s="1061"/>
      <c r="DY33" s="1061"/>
      <c r="DZ33" s="1061"/>
      <c r="EA33" s="1061"/>
      <c r="EB33" s="1061"/>
      <c r="EC33" s="1061"/>
      <c r="ED33" s="1061"/>
      <c r="EE33" s="1061"/>
      <c r="EF33" s="1061"/>
      <c r="EG33" s="1061"/>
      <c r="EH33" s="1061"/>
      <c r="EI33" s="1061"/>
      <c r="EJ33" s="1061"/>
      <c r="EK33" s="1061"/>
      <c r="EL33" s="1061"/>
      <c r="EM33" s="1061"/>
      <c r="EN33" s="1061"/>
      <c r="EO33" s="1061"/>
      <c r="EP33" s="1061"/>
      <c r="EQ33" s="1061"/>
      <c r="ER33" s="1061"/>
      <c r="ES33" s="1061"/>
      <c r="ET33" s="1061"/>
      <c r="EU33" s="1061"/>
      <c r="EV33" s="1061"/>
      <c r="EW33" s="1061"/>
      <c r="EX33" s="1061"/>
      <c r="EY33" s="1061"/>
      <c r="EZ33" s="1061"/>
      <c r="FA33" s="1061"/>
      <c r="FB33" s="1061"/>
      <c r="FC33" s="1061"/>
      <c r="FD33" s="1061"/>
      <c r="FE33" s="1061"/>
      <c r="FF33" s="1061"/>
      <c r="FG33" s="1061"/>
      <c r="FH33" s="1061"/>
      <c r="FI33" s="1061"/>
      <c r="FJ33" s="1061"/>
      <c r="FK33" s="1061"/>
      <c r="FL33" s="1061"/>
      <c r="FM33" s="1061"/>
      <c r="FN33" s="1061"/>
      <c r="FO33" s="1061"/>
      <c r="FP33" s="1061"/>
      <c r="FQ33" s="1061"/>
      <c r="FR33" s="1061"/>
      <c r="FS33" s="1061"/>
      <c r="FT33" s="1061"/>
      <c r="FU33" s="1061"/>
      <c r="FV33" s="1061"/>
      <c r="FW33" s="1061"/>
      <c r="FX33" s="1061"/>
      <c r="FY33" s="1061"/>
      <c r="FZ33" s="1061"/>
      <c r="GA33" s="1061"/>
      <c r="GB33" s="1061"/>
      <c r="GC33" s="1061"/>
      <c r="GD33" s="1061"/>
      <c r="GE33" s="1061"/>
      <c r="GF33" s="1061"/>
      <c r="GG33" s="1061"/>
      <c r="GH33" s="1061"/>
      <c r="GI33" s="1061"/>
      <c r="GJ33" s="1061"/>
      <c r="GK33" s="1061"/>
      <c r="GL33" s="1061"/>
      <c r="GM33" s="1061"/>
      <c r="GN33" s="1061"/>
      <c r="GO33" s="1061"/>
      <c r="GP33" s="1061"/>
      <c r="GQ33" s="1061"/>
      <c r="GR33" s="1061"/>
      <c r="GS33" s="1061"/>
      <c r="GT33" s="1061"/>
      <c r="GU33" s="1061"/>
      <c r="GV33" s="1061"/>
      <c r="GW33" s="1061"/>
      <c r="GX33" s="1061"/>
      <c r="GY33" s="1061"/>
      <c r="GZ33" s="1061"/>
      <c r="HA33" s="1061"/>
      <c r="HB33" s="1061"/>
      <c r="HC33" s="1061"/>
      <c r="HD33" s="1061"/>
      <c r="HE33" s="1061"/>
      <c r="HF33" s="1061"/>
      <c r="HG33" s="1061"/>
      <c r="HH33" s="1061"/>
      <c r="HI33" s="1061"/>
      <c r="HJ33" s="1061"/>
      <c r="HK33" s="1061"/>
      <c r="HL33" s="1061"/>
      <c r="HM33" s="1061"/>
      <c r="HN33" s="1061"/>
      <c r="HO33" s="1061"/>
      <c r="HP33" s="1061"/>
      <c r="HQ33" s="1061"/>
      <c r="HR33" s="1061"/>
      <c r="HS33" s="1061"/>
      <c r="HT33" s="1061"/>
      <c r="HU33" s="1061"/>
      <c r="HV33" s="1062"/>
    </row>
    <row r="34" spans="1:231" ht="18" customHeight="1" x14ac:dyDescent="0.2">
      <c r="A34" s="1057"/>
      <c r="B34" s="1058"/>
      <c r="C34" s="1058"/>
      <c r="D34" s="1058"/>
      <c r="E34" s="1058"/>
      <c r="F34" s="1058"/>
      <c r="G34" s="1058"/>
      <c r="H34" s="1058"/>
      <c r="I34" s="1058"/>
      <c r="J34" s="1058"/>
      <c r="K34" s="1058"/>
      <c r="L34" s="1058"/>
      <c r="M34" s="1058"/>
      <c r="N34" s="1058"/>
      <c r="O34" s="1058"/>
      <c r="P34" s="1058"/>
      <c r="Q34" s="1058"/>
      <c r="R34" s="1058"/>
      <c r="S34" s="1058"/>
      <c r="T34" s="1058"/>
      <c r="U34" s="1058"/>
      <c r="V34" s="1058"/>
      <c r="W34" s="1058"/>
      <c r="X34" s="1058"/>
      <c r="Y34" s="1058"/>
      <c r="Z34" s="1058"/>
      <c r="AA34" s="1058"/>
      <c r="AB34" s="1058"/>
      <c r="AC34" s="1058"/>
      <c r="AD34" s="1058"/>
      <c r="AE34" s="1058"/>
      <c r="AF34" s="1059"/>
      <c r="AG34" s="1058"/>
      <c r="AH34" s="1058"/>
      <c r="AI34" s="1058"/>
      <c r="AJ34" s="1058"/>
      <c r="AK34" s="1058"/>
      <c r="AL34" s="1058"/>
      <c r="AM34" s="1058"/>
      <c r="AN34" s="1058"/>
      <c r="AO34" s="1058"/>
      <c r="AP34" s="1058"/>
      <c r="AQ34" s="1058"/>
      <c r="AR34" s="1058"/>
      <c r="AS34" s="1058"/>
      <c r="AT34" s="1058"/>
      <c r="AU34" s="1058"/>
      <c r="AV34" s="1058"/>
      <c r="AW34" s="1058"/>
      <c r="AX34" s="1058"/>
      <c r="AY34" s="1058"/>
      <c r="AZ34" s="1058"/>
      <c r="BA34" s="1058"/>
      <c r="BB34" s="1058"/>
      <c r="BC34" s="1058"/>
      <c r="BD34" s="1058"/>
      <c r="BE34" s="1058"/>
      <c r="BF34" s="1058"/>
      <c r="BG34" s="1058"/>
      <c r="BH34" s="1058"/>
      <c r="BI34" s="1058"/>
      <c r="BJ34" s="1058"/>
      <c r="BK34" s="1058"/>
      <c r="BL34" s="1058"/>
      <c r="BM34" s="1058"/>
      <c r="BN34" s="1058"/>
      <c r="BO34" s="1058"/>
      <c r="BP34" s="1058"/>
      <c r="BQ34" s="1058"/>
      <c r="BR34" s="1058"/>
      <c r="BS34" s="1058"/>
      <c r="BT34" s="1058"/>
      <c r="BU34" s="1058"/>
      <c r="BV34" s="1058"/>
      <c r="BW34" s="1058"/>
      <c r="BX34" s="1058"/>
      <c r="BY34" s="1058"/>
      <c r="BZ34" s="1058"/>
      <c r="CA34" s="1058"/>
      <c r="CB34" s="1058"/>
      <c r="CC34" s="1058"/>
      <c r="CD34" s="1058"/>
      <c r="CE34" s="1058"/>
      <c r="CF34" s="1058"/>
      <c r="CG34" s="1058"/>
      <c r="CH34" s="1058"/>
      <c r="CI34" s="1058"/>
      <c r="CJ34" s="1058"/>
      <c r="CK34" s="1058"/>
      <c r="CL34" s="1058"/>
      <c r="CM34" s="1058"/>
      <c r="CN34" s="1058"/>
      <c r="CO34" s="1058"/>
      <c r="CP34" s="1058"/>
      <c r="CQ34" s="1058"/>
      <c r="CR34" s="1058"/>
      <c r="CS34" s="1058"/>
      <c r="CT34" s="1058"/>
      <c r="CU34" s="1058"/>
      <c r="CV34" s="1058"/>
      <c r="CW34" s="1058"/>
      <c r="CX34" s="1058"/>
      <c r="CY34" s="1058"/>
      <c r="CZ34" s="1058"/>
      <c r="DA34" s="1058"/>
      <c r="DB34" s="1058"/>
      <c r="DC34" s="1058"/>
      <c r="DD34" s="1058"/>
      <c r="DE34" s="1058"/>
      <c r="DF34" s="1058"/>
      <c r="DG34" s="1058"/>
      <c r="DH34" s="1058"/>
      <c r="DI34" s="1058"/>
      <c r="DJ34" s="1058"/>
      <c r="DK34" s="1058"/>
      <c r="DL34" s="1058"/>
      <c r="DM34" s="1058"/>
      <c r="DN34" s="1060"/>
      <c r="DO34" s="1061"/>
      <c r="DP34" s="1061"/>
      <c r="DQ34" s="1061"/>
      <c r="DR34" s="1061"/>
      <c r="DS34" s="1061"/>
      <c r="DT34" s="1061"/>
      <c r="DU34" s="1061"/>
      <c r="DV34" s="1061"/>
      <c r="DW34" s="1061"/>
      <c r="DX34" s="1061"/>
      <c r="DY34" s="1061"/>
      <c r="DZ34" s="1061"/>
      <c r="EA34" s="1061"/>
      <c r="EB34" s="1061"/>
      <c r="EC34" s="1061"/>
      <c r="ED34" s="1061"/>
      <c r="EE34" s="1061"/>
      <c r="EF34" s="1061"/>
      <c r="EG34" s="1061"/>
      <c r="EH34" s="1061"/>
      <c r="EI34" s="1061"/>
      <c r="EJ34" s="1061"/>
      <c r="EK34" s="1061"/>
      <c r="EL34" s="1061"/>
      <c r="EM34" s="1061"/>
      <c r="EN34" s="1061"/>
      <c r="EO34" s="1061"/>
      <c r="EP34" s="1061"/>
      <c r="EQ34" s="1061"/>
      <c r="ER34" s="1061"/>
      <c r="ES34" s="1061"/>
      <c r="ET34" s="1061"/>
      <c r="EU34" s="1061"/>
      <c r="EV34" s="1061"/>
      <c r="EW34" s="1061"/>
      <c r="EX34" s="1061"/>
      <c r="EY34" s="1061"/>
      <c r="EZ34" s="1061"/>
      <c r="FA34" s="1061"/>
      <c r="FB34" s="1061"/>
      <c r="FC34" s="1061"/>
      <c r="FD34" s="1061"/>
      <c r="FE34" s="1061"/>
      <c r="FF34" s="1061"/>
      <c r="FG34" s="1061"/>
      <c r="FH34" s="1061"/>
      <c r="FI34" s="1061"/>
      <c r="FJ34" s="1061"/>
      <c r="FK34" s="1061"/>
      <c r="FL34" s="1061"/>
      <c r="FM34" s="1061"/>
      <c r="FN34" s="1061"/>
      <c r="FO34" s="1061"/>
      <c r="FP34" s="1061"/>
      <c r="FQ34" s="1061"/>
      <c r="FR34" s="1061"/>
      <c r="FS34" s="1061"/>
      <c r="FT34" s="1061"/>
      <c r="FU34" s="1061"/>
      <c r="FV34" s="1061"/>
      <c r="FW34" s="1061"/>
      <c r="FX34" s="1061"/>
      <c r="FY34" s="1061"/>
      <c r="FZ34" s="1061"/>
      <c r="GA34" s="1061"/>
      <c r="GB34" s="1061"/>
      <c r="GC34" s="1061"/>
      <c r="GD34" s="1061"/>
      <c r="GE34" s="1061"/>
      <c r="GF34" s="1061"/>
      <c r="GG34" s="1061"/>
      <c r="GH34" s="1061"/>
      <c r="GI34" s="1061"/>
      <c r="GJ34" s="1061"/>
      <c r="GK34" s="1061"/>
      <c r="GL34" s="1061"/>
      <c r="GM34" s="1061"/>
      <c r="GN34" s="1061"/>
      <c r="GO34" s="1061"/>
      <c r="GP34" s="1061"/>
      <c r="GQ34" s="1061"/>
      <c r="GR34" s="1061"/>
      <c r="GS34" s="1061"/>
      <c r="GT34" s="1061"/>
      <c r="GU34" s="1061"/>
      <c r="GV34" s="1061"/>
      <c r="GW34" s="1061"/>
      <c r="GX34" s="1061"/>
      <c r="GY34" s="1061"/>
      <c r="GZ34" s="1061"/>
      <c r="HA34" s="1061"/>
      <c r="HB34" s="1061"/>
      <c r="HC34" s="1061"/>
      <c r="HD34" s="1061"/>
      <c r="HE34" s="1061"/>
      <c r="HF34" s="1061"/>
      <c r="HG34" s="1061"/>
      <c r="HH34" s="1061"/>
      <c r="HI34" s="1061"/>
      <c r="HJ34" s="1061"/>
      <c r="HK34" s="1061"/>
      <c r="HL34" s="1061"/>
      <c r="HM34" s="1061"/>
      <c r="HN34" s="1061"/>
      <c r="HO34" s="1061"/>
      <c r="HP34" s="1061"/>
      <c r="HQ34" s="1061"/>
      <c r="HR34" s="1061"/>
      <c r="HS34" s="1061"/>
      <c r="HT34" s="1061"/>
      <c r="HU34" s="1061"/>
      <c r="HV34" s="1062"/>
    </row>
    <row r="35" spans="1:231" ht="18" customHeight="1" x14ac:dyDescent="0.2">
      <c r="A35" s="1057"/>
      <c r="B35" s="1058"/>
      <c r="C35" s="1058"/>
      <c r="D35" s="1058"/>
      <c r="E35" s="1058"/>
      <c r="F35" s="1058"/>
      <c r="G35" s="1058"/>
      <c r="H35" s="1058"/>
      <c r="I35" s="1058"/>
      <c r="J35" s="1058"/>
      <c r="K35" s="1058"/>
      <c r="L35" s="1058"/>
      <c r="M35" s="1058"/>
      <c r="N35" s="1058"/>
      <c r="O35" s="1058"/>
      <c r="P35" s="1058"/>
      <c r="Q35" s="1058"/>
      <c r="R35" s="1058"/>
      <c r="S35" s="1058"/>
      <c r="T35" s="1058"/>
      <c r="U35" s="1058"/>
      <c r="V35" s="1058"/>
      <c r="W35" s="1058"/>
      <c r="X35" s="1058"/>
      <c r="Y35" s="1058"/>
      <c r="Z35" s="1058"/>
      <c r="AA35" s="1058"/>
      <c r="AB35" s="1058"/>
      <c r="AC35" s="1058"/>
      <c r="AD35" s="1058"/>
      <c r="AE35" s="1058"/>
      <c r="AF35" s="1059"/>
      <c r="AG35" s="1058"/>
      <c r="AH35" s="1058"/>
      <c r="AI35" s="1058"/>
      <c r="AJ35" s="1058"/>
      <c r="AK35" s="1058"/>
      <c r="AL35" s="1058"/>
      <c r="AM35" s="1058"/>
      <c r="AN35" s="1058"/>
      <c r="AO35" s="1058"/>
      <c r="AP35" s="1058"/>
      <c r="AQ35" s="1058"/>
      <c r="AR35" s="1058"/>
      <c r="AS35" s="1058"/>
      <c r="AT35" s="1058"/>
      <c r="AU35" s="1058"/>
      <c r="AV35" s="1058"/>
      <c r="AW35" s="1058"/>
      <c r="AX35" s="1058"/>
      <c r="AY35" s="1058"/>
      <c r="AZ35" s="1058"/>
      <c r="BA35" s="1058"/>
      <c r="BB35" s="1058"/>
      <c r="BC35" s="1058"/>
      <c r="BD35" s="1058"/>
      <c r="BE35" s="1058"/>
      <c r="BF35" s="1058"/>
      <c r="BG35" s="1058"/>
      <c r="BH35" s="1058"/>
      <c r="BI35" s="1058"/>
      <c r="BJ35" s="1058"/>
      <c r="BK35" s="1058"/>
      <c r="BL35" s="1058"/>
      <c r="BM35" s="1058"/>
      <c r="BN35" s="1058"/>
      <c r="BO35" s="1058"/>
      <c r="BP35" s="1058"/>
      <c r="BQ35" s="1058"/>
      <c r="BR35" s="1058"/>
      <c r="BS35" s="1058"/>
      <c r="BT35" s="1058"/>
      <c r="BU35" s="1058"/>
      <c r="BV35" s="1058"/>
      <c r="BW35" s="1058"/>
      <c r="BX35" s="1058"/>
      <c r="BY35" s="1058"/>
      <c r="BZ35" s="1058"/>
      <c r="CA35" s="1058"/>
      <c r="CB35" s="1058"/>
      <c r="CC35" s="1058"/>
      <c r="CD35" s="1058"/>
      <c r="CE35" s="1058"/>
      <c r="CF35" s="1058"/>
      <c r="CG35" s="1058"/>
      <c r="CH35" s="1058"/>
      <c r="CI35" s="1058"/>
      <c r="CJ35" s="1058"/>
      <c r="CK35" s="1058"/>
      <c r="CL35" s="1058"/>
      <c r="CM35" s="1058"/>
      <c r="CN35" s="1058"/>
      <c r="CO35" s="1058"/>
      <c r="CP35" s="1058"/>
      <c r="CQ35" s="1058"/>
      <c r="CR35" s="1058"/>
      <c r="CS35" s="1058"/>
      <c r="CT35" s="1058"/>
      <c r="CU35" s="1058"/>
      <c r="CV35" s="1058"/>
      <c r="CW35" s="1058"/>
      <c r="CX35" s="1058"/>
      <c r="CY35" s="1058"/>
      <c r="CZ35" s="1058"/>
      <c r="DA35" s="1058"/>
      <c r="DB35" s="1058"/>
      <c r="DC35" s="1058"/>
      <c r="DD35" s="1058"/>
      <c r="DE35" s="1058"/>
      <c r="DF35" s="1058"/>
      <c r="DG35" s="1058"/>
      <c r="DH35" s="1058"/>
      <c r="DI35" s="1058"/>
      <c r="DJ35" s="1058"/>
      <c r="DK35" s="1058"/>
      <c r="DL35" s="1058"/>
      <c r="DM35" s="1058"/>
      <c r="DN35" s="1060"/>
      <c r="DO35" s="1061"/>
      <c r="DP35" s="1061"/>
      <c r="DQ35" s="1061"/>
      <c r="DR35" s="1061"/>
      <c r="DS35" s="1061"/>
      <c r="DT35" s="1061"/>
      <c r="DU35" s="1061"/>
      <c r="DV35" s="1061"/>
      <c r="DW35" s="1061"/>
      <c r="DX35" s="1061"/>
      <c r="DY35" s="1061"/>
      <c r="DZ35" s="1061"/>
      <c r="EA35" s="1061"/>
      <c r="EB35" s="1061"/>
      <c r="EC35" s="1061"/>
      <c r="ED35" s="1061"/>
      <c r="EE35" s="1061"/>
      <c r="EF35" s="1061"/>
      <c r="EG35" s="1061"/>
      <c r="EH35" s="1061"/>
      <c r="EI35" s="1061"/>
      <c r="EJ35" s="1061"/>
      <c r="EK35" s="1061"/>
      <c r="EL35" s="1061"/>
      <c r="EM35" s="1061"/>
      <c r="EN35" s="1061"/>
      <c r="EO35" s="1061"/>
      <c r="EP35" s="1061"/>
      <c r="EQ35" s="1061"/>
      <c r="ER35" s="1061"/>
      <c r="ES35" s="1061"/>
      <c r="ET35" s="1061"/>
      <c r="EU35" s="1061"/>
      <c r="EV35" s="1061"/>
      <c r="EW35" s="1061"/>
      <c r="EX35" s="1061"/>
      <c r="EY35" s="1061"/>
      <c r="EZ35" s="1061"/>
      <c r="FA35" s="1061"/>
      <c r="FB35" s="1061"/>
      <c r="FC35" s="1061"/>
      <c r="FD35" s="1061"/>
      <c r="FE35" s="1061"/>
      <c r="FF35" s="1061"/>
      <c r="FG35" s="1061"/>
      <c r="FH35" s="1061"/>
      <c r="FI35" s="1061"/>
      <c r="FJ35" s="1061"/>
      <c r="FK35" s="1061"/>
      <c r="FL35" s="1061"/>
      <c r="FM35" s="1061"/>
      <c r="FN35" s="1061"/>
      <c r="FO35" s="1061"/>
      <c r="FP35" s="1061"/>
      <c r="FQ35" s="1061"/>
      <c r="FR35" s="1061"/>
      <c r="FS35" s="1061"/>
      <c r="FT35" s="1061"/>
      <c r="FU35" s="1061"/>
      <c r="FV35" s="1061"/>
      <c r="FW35" s="1061"/>
      <c r="FX35" s="1061"/>
      <c r="FY35" s="1061"/>
      <c r="FZ35" s="1061"/>
      <c r="GA35" s="1061"/>
      <c r="GB35" s="1061"/>
      <c r="GC35" s="1061"/>
      <c r="GD35" s="1061"/>
      <c r="GE35" s="1061"/>
      <c r="GF35" s="1061"/>
      <c r="GG35" s="1061"/>
      <c r="GH35" s="1061"/>
      <c r="GI35" s="1061"/>
      <c r="GJ35" s="1061"/>
      <c r="GK35" s="1061"/>
      <c r="GL35" s="1061"/>
      <c r="GM35" s="1061"/>
      <c r="GN35" s="1061"/>
      <c r="GO35" s="1061"/>
      <c r="GP35" s="1061"/>
      <c r="GQ35" s="1061"/>
      <c r="GR35" s="1061"/>
      <c r="GS35" s="1061"/>
      <c r="GT35" s="1061"/>
      <c r="GU35" s="1061"/>
      <c r="GV35" s="1061"/>
      <c r="GW35" s="1061"/>
      <c r="GX35" s="1061"/>
      <c r="GY35" s="1061"/>
      <c r="GZ35" s="1061"/>
      <c r="HA35" s="1061"/>
      <c r="HB35" s="1061"/>
      <c r="HC35" s="1061"/>
      <c r="HD35" s="1061"/>
      <c r="HE35" s="1061"/>
      <c r="HF35" s="1061"/>
      <c r="HG35" s="1061"/>
      <c r="HH35" s="1061"/>
      <c r="HI35" s="1061"/>
      <c r="HJ35" s="1061"/>
      <c r="HK35" s="1061"/>
      <c r="HL35" s="1061"/>
      <c r="HM35" s="1061"/>
      <c r="HN35" s="1061"/>
      <c r="HO35" s="1061"/>
      <c r="HP35" s="1061"/>
      <c r="HQ35" s="1061"/>
      <c r="HR35" s="1061"/>
      <c r="HS35" s="1061"/>
      <c r="HT35" s="1061"/>
      <c r="HU35" s="1061"/>
      <c r="HV35" s="1062"/>
    </row>
    <row r="36" spans="1:231" ht="18" customHeight="1" x14ac:dyDescent="0.2">
      <c r="A36" s="1057"/>
      <c r="B36" s="1058"/>
      <c r="C36" s="1058"/>
      <c r="D36" s="1058"/>
      <c r="E36" s="1058"/>
      <c r="F36" s="1058"/>
      <c r="G36" s="1058"/>
      <c r="H36" s="1058"/>
      <c r="I36" s="1058"/>
      <c r="J36" s="1058"/>
      <c r="K36" s="1058"/>
      <c r="L36" s="1058"/>
      <c r="M36" s="1058"/>
      <c r="N36" s="1058"/>
      <c r="O36" s="1058"/>
      <c r="P36" s="1058"/>
      <c r="Q36" s="1058"/>
      <c r="R36" s="1058"/>
      <c r="S36" s="1058"/>
      <c r="T36" s="1058"/>
      <c r="U36" s="1058"/>
      <c r="V36" s="1058"/>
      <c r="W36" s="1058"/>
      <c r="X36" s="1058"/>
      <c r="Y36" s="1058"/>
      <c r="Z36" s="1058"/>
      <c r="AA36" s="1058"/>
      <c r="AB36" s="1058"/>
      <c r="AC36" s="1058"/>
      <c r="AD36" s="1058"/>
      <c r="AE36" s="1058"/>
      <c r="AF36" s="1059"/>
      <c r="AG36" s="1058"/>
      <c r="AH36" s="1058"/>
      <c r="AI36" s="1058"/>
      <c r="AJ36" s="1058"/>
      <c r="AK36" s="1058"/>
      <c r="AL36" s="1058"/>
      <c r="AM36" s="1058"/>
      <c r="AN36" s="1058"/>
      <c r="AO36" s="1058"/>
      <c r="AP36" s="1058"/>
      <c r="AQ36" s="1058"/>
      <c r="AR36" s="1058"/>
      <c r="AS36" s="1058"/>
      <c r="AT36" s="1058"/>
      <c r="AU36" s="1058"/>
      <c r="AV36" s="1058"/>
      <c r="AW36" s="1058"/>
      <c r="AX36" s="1058"/>
      <c r="AY36" s="1058"/>
      <c r="AZ36" s="1058"/>
      <c r="BA36" s="1058"/>
      <c r="BB36" s="1058"/>
      <c r="BC36" s="1058"/>
      <c r="BD36" s="1058"/>
      <c r="BE36" s="1058"/>
      <c r="BF36" s="1058"/>
      <c r="BG36" s="1058"/>
      <c r="BH36" s="1058"/>
      <c r="BI36" s="1058"/>
      <c r="BJ36" s="1058"/>
      <c r="BK36" s="1058"/>
      <c r="BL36" s="1058"/>
      <c r="BM36" s="1058"/>
      <c r="BN36" s="1058"/>
      <c r="BO36" s="1058"/>
      <c r="BP36" s="1058"/>
      <c r="BQ36" s="1058"/>
      <c r="BR36" s="1058"/>
      <c r="BS36" s="1058"/>
      <c r="BT36" s="1058"/>
      <c r="BU36" s="1058"/>
      <c r="BV36" s="1058"/>
      <c r="BW36" s="1058"/>
      <c r="BX36" s="1058"/>
      <c r="BY36" s="1058"/>
      <c r="BZ36" s="1058"/>
      <c r="CA36" s="1058"/>
      <c r="CB36" s="1058"/>
      <c r="CC36" s="1058"/>
      <c r="CD36" s="1058"/>
      <c r="CE36" s="1058"/>
      <c r="CF36" s="1058"/>
      <c r="CG36" s="1058"/>
      <c r="CH36" s="1058"/>
      <c r="CI36" s="1058"/>
      <c r="CJ36" s="1058"/>
      <c r="CK36" s="1058"/>
      <c r="CL36" s="1058"/>
      <c r="CM36" s="1058"/>
      <c r="CN36" s="1058"/>
      <c r="CO36" s="1058"/>
      <c r="CP36" s="1058"/>
      <c r="CQ36" s="1058"/>
      <c r="CR36" s="1058"/>
      <c r="CS36" s="1058"/>
      <c r="CT36" s="1058"/>
      <c r="CU36" s="1058"/>
      <c r="CV36" s="1058"/>
      <c r="CW36" s="1058"/>
      <c r="CX36" s="1058"/>
      <c r="CY36" s="1058"/>
      <c r="CZ36" s="1058"/>
      <c r="DA36" s="1058"/>
      <c r="DB36" s="1058"/>
      <c r="DC36" s="1058"/>
      <c r="DD36" s="1058"/>
      <c r="DE36" s="1058"/>
      <c r="DF36" s="1058"/>
      <c r="DG36" s="1058"/>
      <c r="DH36" s="1058"/>
      <c r="DI36" s="1058"/>
      <c r="DJ36" s="1058"/>
      <c r="DK36" s="1058"/>
      <c r="DL36" s="1058"/>
      <c r="DM36" s="1058"/>
      <c r="DN36" s="1060"/>
      <c r="DO36" s="1061"/>
      <c r="DP36" s="1061"/>
      <c r="DQ36" s="1061"/>
      <c r="DR36" s="1061"/>
      <c r="DS36" s="1061"/>
      <c r="DT36" s="1061"/>
      <c r="DU36" s="1061"/>
      <c r="DV36" s="1061"/>
      <c r="DW36" s="1061"/>
      <c r="DX36" s="1061"/>
      <c r="DY36" s="1061"/>
      <c r="DZ36" s="1061"/>
      <c r="EA36" s="1061"/>
      <c r="EB36" s="1061"/>
      <c r="EC36" s="1061"/>
      <c r="ED36" s="1061"/>
      <c r="EE36" s="1061"/>
      <c r="EF36" s="1061"/>
      <c r="EG36" s="1061"/>
      <c r="EH36" s="1061"/>
      <c r="EI36" s="1061"/>
      <c r="EJ36" s="1061"/>
      <c r="EK36" s="1061"/>
      <c r="EL36" s="1061"/>
      <c r="EM36" s="1061"/>
      <c r="EN36" s="1061"/>
      <c r="EO36" s="1061"/>
      <c r="EP36" s="1061"/>
      <c r="EQ36" s="1061"/>
      <c r="ER36" s="1061"/>
      <c r="ES36" s="1061"/>
      <c r="ET36" s="1061"/>
      <c r="EU36" s="1061"/>
      <c r="EV36" s="1061"/>
      <c r="EW36" s="1061"/>
      <c r="EX36" s="1061"/>
      <c r="EY36" s="1061"/>
      <c r="EZ36" s="1061"/>
      <c r="FA36" s="1061"/>
      <c r="FB36" s="1061"/>
      <c r="FC36" s="1061"/>
      <c r="FD36" s="1061"/>
      <c r="FE36" s="1061"/>
      <c r="FF36" s="1061"/>
      <c r="FG36" s="1061"/>
      <c r="FH36" s="1061"/>
      <c r="FI36" s="1061"/>
      <c r="FJ36" s="1061"/>
      <c r="FK36" s="1061"/>
      <c r="FL36" s="1061"/>
      <c r="FM36" s="1061"/>
      <c r="FN36" s="1061"/>
      <c r="FO36" s="1061"/>
      <c r="FP36" s="1061"/>
      <c r="FQ36" s="1061"/>
      <c r="FR36" s="1061"/>
      <c r="FS36" s="1061"/>
      <c r="FT36" s="1061"/>
      <c r="FU36" s="1061"/>
      <c r="FV36" s="1061"/>
      <c r="FW36" s="1061"/>
      <c r="FX36" s="1061"/>
      <c r="FY36" s="1061"/>
      <c r="FZ36" s="1061"/>
      <c r="GA36" s="1061"/>
      <c r="GB36" s="1061"/>
      <c r="GC36" s="1061"/>
      <c r="GD36" s="1061"/>
      <c r="GE36" s="1061"/>
      <c r="GF36" s="1061"/>
      <c r="GG36" s="1061"/>
      <c r="GH36" s="1061"/>
      <c r="GI36" s="1061"/>
      <c r="GJ36" s="1061"/>
      <c r="GK36" s="1061"/>
      <c r="GL36" s="1061"/>
      <c r="GM36" s="1061"/>
      <c r="GN36" s="1061"/>
      <c r="GO36" s="1061"/>
      <c r="GP36" s="1061"/>
      <c r="GQ36" s="1061"/>
      <c r="GR36" s="1061"/>
      <c r="GS36" s="1061"/>
      <c r="GT36" s="1061"/>
      <c r="GU36" s="1061"/>
      <c r="GV36" s="1061"/>
      <c r="GW36" s="1061"/>
      <c r="GX36" s="1061"/>
      <c r="GY36" s="1061"/>
      <c r="GZ36" s="1061"/>
      <c r="HA36" s="1061"/>
      <c r="HB36" s="1061"/>
      <c r="HC36" s="1061"/>
      <c r="HD36" s="1061"/>
      <c r="HE36" s="1061"/>
      <c r="HF36" s="1061"/>
      <c r="HG36" s="1061"/>
      <c r="HH36" s="1061"/>
      <c r="HI36" s="1061"/>
      <c r="HJ36" s="1061"/>
      <c r="HK36" s="1061"/>
      <c r="HL36" s="1061"/>
      <c r="HM36" s="1061"/>
      <c r="HN36" s="1061"/>
      <c r="HO36" s="1061"/>
      <c r="HP36" s="1061"/>
      <c r="HQ36" s="1061"/>
      <c r="HR36" s="1061"/>
      <c r="HS36" s="1061"/>
      <c r="HT36" s="1061"/>
      <c r="HU36" s="1061"/>
      <c r="HV36" s="1062"/>
    </row>
    <row r="37" spans="1:231" ht="18" customHeight="1" x14ac:dyDescent="0.2">
      <c r="A37" s="1057"/>
      <c r="B37" s="1058"/>
      <c r="C37" s="1058"/>
      <c r="D37" s="1058"/>
      <c r="E37" s="1058"/>
      <c r="F37" s="1058"/>
      <c r="G37" s="1058"/>
      <c r="H37" s="1058"/>
      <c r="I37" s="1058"/>
      <c r="J37" s="1058"/>
      <c r="K37" s="1058"/>
      <c r="L37" s="1058"/>
      <c r="M37" s="1058"/>
      <c r="N37" s="1058"/>
      <c r="O37" s="1058"/>
      <c r="P37" s="1058"/>
      <c r="Q37" s="1058"/>
      <c r="R37" s="1058"/>
      <c r="S37" s="1058"/>
      <c r="T37" s="1058"/>
      <c r="U37" s="1058"/>
      <c r="V37" s="1058"/>
      <c r="W37" s="1058"/>
      <c r="X37" s="1058"/>
      <c r="Y37" s="1058"/>
      <c r="Z37" s="1058"/>
      <c r="AA37" s="1058"/>
      <c r="AB37" s="1058"/>
      <c r="AC37" s="1058"/>
      <c r="AD37" s="1058"/>
      <c r="AE37" s="1058"/>
      <c r="AF37" s="1059"/>
      <c r="AG37" s="1058"/>
      <c r="AH37" s="1058"/>
      <c r="AI37" s="1058"/>
      <c r="AJ37" s="1058"/>
      <c r="AK37" s="1058"/>
      <c r="AL37" s="1058"/>
      <c r="AM37" s="1058"/>
      <c r="AN37" s="1058"/>
      <c r="AO37" s="1058"/>
      <c r="AP37" s="1058"/>
      <c r="AQ37" s="1058"/>
      <c r="AR37" s="1058"/>
      <c r="AS37" s="1058"/>
      <c r="AT37" s="1058"/>
      <c r="AU37" s="1058"/>
      <c r="AV37" s="1058"/>
      <c r="AW37" s="1058"/>
      <c r="AX37" s="1058"/>
      <c r="AY37" s="1058"/>
      <c r="AZ37" s="1058"/>
      <c r="BA37" s="1058"/>
      <c r="BB37" s="1058"/>
      <c r="BC37" s="1058"/>
      <c r="BD37" s="1058"/>
      <c r="BE37" s="1058"/>
      <c r="BF37" s="1058"/>
      <c r="BG37" s="1058"/>
      <c r="BH37" s="1058"/>
      <c r="BI37" s="1058"/>
      <c r="BJ37" s="1058"/>
      <c r="BK37" s="1058"/>
      <c r="BL37" s="1058"/>
      <c r="BM37" s="1058"/>
      <c r="BN37" s="1058"/>
      <c r="BO37" s="1058"/>
      <c r="BP37" s="1058"/>
      <c r="BQ37" s="1058"/>
      <c r="BR37" s="1058"/>
      <c r="BS37" s="1058"/>
      <c r="BT37" s="1058"/>
      <c r="BU37" s="1058"/>
      <c r="BV37" s="1058"/>
      <c r="BW37" s="1058"/>
      <c r="BX37" s="1058"/>
      <c r="BY37" s="1058"/>
      <c r="BZ37" s="1058"/>
      <c r="CA37" s="1058"/>
      <c r="CB37" s="1058"/>
      <c r="CC37" s="1058"/>
      <c r="CD37" s="1058"/>
      <c r="CE37" s="1058"/>
      <c r="CF37" s="1058"/>
      <c r="CG37" s="1058"/>
      <c r="CH37" s="1058"/>
      <c r="CI37" s="1058"/>
      <c r="CJ37" s="1058"/>
      <c r="CK37" s="1058"/>
      <c r="CL37" s="1058"/>
      <c r="CM37" s="1058"/>
      <c r="CN37" s="1058"/>
      <c r="CO37" s="1058"/>
      <c r="CP37" s="1058"/>
      <c r="CQ37" s="1058"/>
      <c r="CR37" s="1058"/>
      <c r="CS37" s="1058"/>
      <c r="CT37" s="1058"/>
      <c r="CU37" s="1058"/>
      <c r="CV37" s="1058"/>
      <c r="CW37" s="1058"/>
      <c r="CX37" s="1058"/>
      <c r="CY37" s="1058"/>
      <c r="CZ37" s="1058"/>
      <c r="DA37" s="1058"/>
      <c r="DB37" s="1058"/>
      <c r="DC37" s="1058"/>
      <c r="DD37" s="1058"/>
      <c r="DE37" s="1058"/>
      <c r="DF37" s="1058"/>
      <c r="DG37" s="1058"/>
      <c r="DH37" s="1058"/>
      <c r="DI37" s="1058"/>
      <c r="DJ37" s="1058"/>
      <c r="DK37" s="1058"/>
      <c r="DL37" s="1058"/>
      <c r="DM37" s="1058"/>
      <c r="DN37" s="1060"/>
      <c r="DO37" s="1061"/>
      <c r="DP37" s="1061"/>
      <c r="DQ37" s="1061"/>
      <c r="DR37" s="1061"/>
      <c r="DS37" s="1061"/>
      <c r="DT37" s="1061"/>
      <c r="DU37" s="1061"/>
      <c r="DV37" s="1061"/>
      <c r="DW37" s="1061"/>
      <c r="DX37" s="1061"/>
      <c r="DY37" s="1061"/>
      <c r="DZ37" s="1061"/>
      <c r="EA37" s="1061"/>
      <c r="EB37" s="1061"/>
      <c r="EC37" s="1061"/>
      <c r="ED37" s="1061"/>
      <c r="EE37" s="1061"/>
      <c r="EF37" s="1061"/>
      <c r="EG37" s="1061"/>
      <c r="EH37" s="1061"/>
      <c r="EI37" s="1061"/>
      <c r="EJ37" s="1061"/>
      <c r="EK37" s="1061"/>
      <c r="EL37" s="1061"/>
      <c r="EM37" s="1061"/>
      <c r="EN37" s="1061"/>
      <c r="EO37" s="1061"/>
      <c r="EP37" s="1061"/>
      <c r="EQ37" s="1061"/>
      <c r="ER37" s="1061"/>
      <c r="ES37" s="1061"/>
      <c r="ET37" s="1061"/>
      <c r="EU37" s="1061"/>
      <c r="EV37" s="1061"/>
      <c r="EW37" s="1061"/>
      <c r="EX37" s="1061"/>
      <c r="EY37" s="1061"/>
      <c r="EZ37" s="1061"/>
      <c r="FA37" s="1061"/>
      <c r="FB37" s="1061"/>
      <c r="FC37" s="1061"/>
      <c r="FD37" s="1061"/>
      <c r="FE37" s="1061"/>
      <c r="FF37" s="1061"/>
      <c r="FG37" s="1061"/>
      <c r="FH37" s="1061"/>
      <c r="FI37" s="1061"/>
      <c r="FJ37" s="1061"/>
      <c r="FK37" s="1061"/>
      <c r="FL37" s="1061"/>
      <c r="FM37" s="1061"/>
      <c r="FN37" s="1061"/>
      <c r="FO37" s="1061"/>
      <c r="FP37" s="1061"/>
      <c r="FQ37" s="1061"/>
      <c r="FR37" s="1061"/>
      <c r="FS37" s="1061"/>
      <c r="FT37" s="1061"/>
      <c r="FU37" s="1061"/>
      <c r="FV37" s="1061"/>
      <c r="FW37" s="1061"/>
      <c r="FX37" s="1061"/>
      <c r="FY37" s="1061"/>
      <c r="FZ37" s="1061"/>
      <c r="GA37" s="1061"/>
      <c r="GB37" s="1061"/>
      <c r="GC37" s="1061"/>
      <c r="GD37" s="1061"/>
      <c r="GE37" s="1061"/>
      <c r="GF37" s="1061"/>
      <c r="GG37" s="1061"/>
      <c r="GH37" s="1061"/>
      <c r="GI37" s="1061"/>
      <c r="GJ37" s="1061"/>
      <c r="GK37" s="1061"/>
      <c r="GL37" s="1061"/>
      <c r="GM37" s="1061"/>
      <c r="GN37" s="1061"/>
      <c r="GO37" s="1061"/>
      <c r="GP37" s="1061"/>
      <c r="GQ37" s="1061"/>
      <c r="GR37" s="1061"/>
      <c r="GS37" s="1061"/>
      <c r="GT37" s="1061"/>
      <c r="GU37" s="1061"/>
      <c r="GV37" s="1061"/>
      <c r="GW37" s="1061"/>
      <c r="GX37" s="1061"/>
      <c r="GY37" s="1061"/>
      <c r="GZ37" s="1061"/>
      <c r="HA37" s="1061"/>
      <c r="HB37" s="1061"/>
      <c r="HC37" s="1061"/>
      <c r="HD37" s="1061"/>
      <c r="HE37" s="1061"/>
      <c r="HF37" s="1061"/>
      <c r="HG37" s="1061"/>
      <c r="HH37" s="1061"/>
      <c r="HI37" s="1061"/>
      <c r="HJ37" s="1061"/>
      <c r="HK37" s="1061"/>
      <c r="HL37" s="1061"/>
      <c r="HM37" s="1061"/>
      <c r="HN37" s="1061"/>
      <c r="HO37" s="1061"/>
      <c r="HP37" s="1061"/>
      <c r="HQ37" s="1061"/>
      <c r="HR37" s="1061"/>
      <c r="HS37" s="1061"/>
      <c r="HT37" s="1061"/>
      <c r="HU37" s="1061"/>
      <c r="HV37" s="1062"/>
    </row>
    <row r="38" spans="1:231" ht="18" customHeight="1" x14ac:dyDescent="0.2">
      <c r="A38" s="1057"/>
      <c r="B38" s="1058"/>
      <c r="C38" s="1058"/>
      <c r="D38" s="1058"/>
      <c r="E38" s="1058"/>
      <c r="F38" s="1058"/>
      <c r="G38" s="1058"/>
      <c r="H38" s="1058"/>
      <c r="I38" s="1058"/>
      <c r="J38" s="1058"/>
      <c r="K38" s="1058"/>
      <c r="L38" s="1058"/>
      <c r="M38" s="1058"/>
      <c r="N38" s="1058"/>
      <c r="O38" s="1058"/>
      <c r="P38" s="1058"/>
      <c r="Q38" s="1058"/>
      <c r="R38" s="1058"/>
      <c r="S38" s="1058"/>
      <c r="T38" s="1058"/>
      <c r="U38" s="1058"/>
      <c r="V38" s="1058"/>
      <c r="W38" s="1058"/>
      <c r="X38" s="1058"/>
      <c r="Y38" s="1058"/>
      <c r="Z38" s="1058"/>
      <c r="AA38" s="1058"/>
      <c r="AB38" s="1058"/>
      <c r="AC38" s="1058"/>
      <c r="AD38" s="1058"/>
      <c r="AE38" s="1058"/>
      <c r="AF38" s="1059"/>
      <c r="AG38" s="1058"/>
      <c r="AH38" s="1058"/>
      <c r="AI38" s="1058"/>
      <c r="AJ38" s="1058"/>
      <c r="AK38" s="1058"/>
      <c r="AL38" s="1058"/>
      <c r="AM38" s="1058"/>
      <c r="AN38" s="1058"/>
      <c r="AO38" s="1058"/>
      <c r="AP38" s="1058"/>
      <c r="AQ38" s="1058"/>
      <c r="AR38" s="1058"/>
      <c r="AS38" s="1058"/>
      <c r="AT38" s="1058"/>
      <c r="AU38" s="1058"/>
      <c r="AV38" s="1058"/>
      <c r="AW38" s="1058"/>
      <c r="AX38" s="1058"/>
      <c r="AY38" s="1058"/>
      <c r="AZ38" s="1058"/>
      <c r="BA38" s="1058"/>
      <c r="BB38" s="1058"/>
      <c r="BC38" s="1058"/>
      <c r="BD38" s="1058"/>
      <c r="BE38" s="1058"/>
      <c r="BF38" s="1058"/>
      <c r="BG38" s="1058"/>
      <c r="BH38" s="1058"/>
      <c r="BI38" s="1058"/>
      <c r="BJ38" s="1058"/>
      <c r="BK38" s="1058"/>
      <c r="BL38" s="1058"/>
      <c r="BM38" s="1058"/>
      <c r="BN38" s="1058"/>
      <c r="BO38" s="1058"/>
      <c r="BP38" s="1058"/>
      <c r="BQ38" s="1058"/>
      <c r="BR38" s="1058"/>
      <c r="BS38" s="1058"/>
      <c r="BT38" s="1058"/>
      <c r="BU38" s="1058"/>
      <c r="BV38" s="1058"/>
      <c r="BW38" s="1058"/>
      <c r="BX38" s="1058"/>
      <c r="BY38" s="1058"/>
      <c r="BZ38" s="1058"/>
      <c r="CA38" s="1058"/>
      <c r="CB38" s="1058"/>
      <c r="CC38" s="1058"/>
      <c r="CD38" s="1058"/>
      <c r="CE38" s="1058"/>
      <c r="CF38" s="1058"/>
      <c r="CG38" s="1058"/>
      <c r="CH38" s="1058"/>
      <c r="CI38" s="1058"/>
      <c r="CJ38" s="1058"/>
      <c r="CK38" s="1058"/>
      <c r="CL38" s="1058"/>
      <c r="CM38" s="1058"/>
      <c r="CN38" s="1058"/>
      <c r="CO38" s="1058"/>
      <c r="CP38" s="1058"/>
      <c r="CQ38" s="1058"/>
      <c r="CR38" s="1058"/>
      <c r="CS38" s="1058"/>
      <c r="CT38" s="1058"/>
      <c r="CU38" s="1058"/>
      <c r="CV38" s="1058"/>
      <c r="CW38" s="1058"/>
      <c r="CX38" s="1058"/>
      <c r="CY38" s="1058"/>
      <c r="CZ38" s="1058"/>
      <c r="DA38" s="1058"/>
      <c r="DB38" s="1058"/>
      <c r="DC38" s="1058"/>
      <c r="DD38" s="1058"/>
      <c r="DE38" s="1058"/>
      <c r="DF38" s="1058"/>
      <c r="DG38" s="1058"/>
      <c r="DH38" s="1058"/>
      <c r="DI38" s="1058"/>
      <c r="DJ38" s="1058"/>
      <c r="DK38" s="1058"/>
      <c r="DL38" s="1058"/>
      <c r="DM38" s="1058"/>
      <c r="DN38" s="1060"/>
      <c r="DO38" s="1061"/>
      <c r="DP38" s="1061"/>
      <c r="DQ38" s="1061"/>
      <c r="DR38" s="1061"/>
      <c r="DS38" s="1061"/>
      <c r="DT38" s="1061"/>
      <c r="DU38" s="1061"/>
      <c r="DV38" s="1061"/>
      <c r="DW38" s="1061"/>
      <c r="DX38" s="1061"/>
      <c r="DY38" s="1061"/>
      <c r="DZ38" s="1061"/>
      <c r="EA38" s="1061"/>
      <c r="EB38" s="1061"/>
      <c r="EC38" s="1061"/>
      <c r="ED38" s="1061"/>
      <c r="EE38" s="1061"/>
      <c r="EF38" s="1061"/>
      <c r="EG38" s="1061"/>
      <c r="EH38" s="1061"/>
      <c r="EI38" s="1061"/>
      <c r="EJ38" s="1061"/>
      <c r="EK38" s="1061"/>
      <c r="EL38" s="1061"/>
      <c r="EM38" s="1061"/>
      <c r="EN38" s="1061"/>
      <c r="EO38" s="1061"/>
      <c r="EP38" s="1061"/>
      <c r="EQ38" s="1061"/>
      <c r="ER38" s="1061"/>
      <c r="ES38" s="1061"/>
      <c r="ET38" s="1061"/>
      <c r="EU38" s="1061"/>
      <c r="EV38" s="1061"/>
      <c r="EW38" s="1061"/>
      <c r="EX38" s="1061"/>
      <c r="EY38" s="1061"/>
      <c r="EZ38" s="1061"/>
      <c r="FA38" s="1061"/>
      <c r="FB38" s="1061"/>
      <c r="FC38" s="1061"/>
      <c r="FD38" s="1061"/>
      <c r="FE38" s="1061"/>
      <c r="FF38" s="1061"/>
      <c r="FG38" s="1061"/>
      <c r="FH38" s="1061"/>
      <c r="FI38" s="1061"/>
      <c r="FJ38" s="1061"/>
      <c r="FK38" s="1061"/>
      <c r="FL38" s="1061"/>
      <c r="FM38" s="1061"/>
      <c r="FN38" s="1061"/>
      <c r="FO38" s="1061"/>
      <c r="FP38" s="1061"/>
      <c r="FQ38" s="1061"/>
      <c r="FR38" s="1061"/>
      <c r="FS38" s="1061"/>
      <c r="FT38" s="1061"/>
      <c r="FU38" s="1061"/>
      <c r="FV38" s="1061"/>
      <c r="FW38" s="1061"/>
      <c r="FX38" s="1061"/>
      <c r="FY38" s="1061"/>
      <c r="FZ38" s="1061"/>
      <c r="GA38" s="1061"/>
      <c r="GB38" s="1061"/>
      <c r="GC38" s="1061"/>
      <c r="GD38" s="1061"/>
      <c r="GE38" s="1061"/>
      <c r="GF38" s="1061"/>
      <c r="GG38" s="1061"/>
      <c r="GH38" s="1061"/>
      <c r="GI38" s="1061"/>
      <c r="GJ38" s="1061"/>
      <c r="GK38" s="1061"/>
      <c r="GL38" s="1061"/>
      <c r="GM38" s="1061"/>
      <c r="GN38" s="1061"/>
      <c r="GO38" s="1061"/>
      <c r="GP38" s="1061"/>
      <c r="GQ38" s="1061"/>
      <c r="GR38" s="1061"/>
      <c r="GS38" s="1061"/>
      <c r="GT38" s="1061"/>
      <c r="GU38" s="1061"/>
      <c r="GV38" s="1061"/>
      <c r="GW38" s="1061"/>
      <c r="GX38" s="1061"/>
      <c r="GY38" s="1061"/>
      <c r="GZ38" s="1061"/>
      <c r="HA38" s="1061"/>
      <c r="HB38" s="1061"/>
      <c r="HC38" s="1061"/>
      <c r="HD38" s="1061"/>
      <c r="HE38" s="1061"/>
      <c r="HF38" s="1061"/>
      <c r="HG38" s="1061"/>
      <c r="HH38" s="1061"/>
      <c r="HI38" s="1061"/>
      <c r="HJ38" s="1061"/>
      <c r="HK38" s="1061"/>
      <c r="HL38" s="1061"/>
      <c r="HM38" s="1061"/>
      <c r="HN38" s="1061"/>
      <c r="HO38" s="1061"/>
      <c r="HP38" s="1061"/>
      <c r="HQ38" s="1061"/>
      <c r="HR38" s="1061"/>
      <c r="HS38" s="1061"/>
      <c r="HT38" s="1061"/>
      <c r="HU38" s="1061"/>
      <c r="HV38" s="1062"/>
    </row>
    <row r="39" spans="1:231" ht="18" customHeight="1" x14ac:dyDescent="0.2">
      <c r="A39" s="1057"/>
      <c r="B39" s="1058"/>
      <c r="C39" s="1058"/>
      <c r="D39" s="1058"/>
      <c r="E39" s="1058"/>
      <c r="F39" s="1058"/>
      <c r="G39" s="1058"/>
      <c r="H39" s="1058"/>
      <c r="I39" s="1058"/>
      <c r="J39" s="1058"/>
      <c r="K39" s="1058"/>
      <c r="L39" s="1058"/>
      <c r="M39" s="1058"/>
      <c r="N39" s="1058"/>
      <c r="O39" s="1058"/>
      <c r="P39" s="1058"/>
      <c r="Q39" s="1058"/>
      <c r="R39" s="1058"/>
      <c r="S39" s="1058"/>
      <c r="T39" s="1058"/>
      <c r="U39" s="1058"/>
      <c r="V39" s="1058"/>
      <c r="W39" s="1058"/>
      <c r="X39" s="1058"/>
      <c r="Y39" s="1058"/>
      <c r="Z39" s="1058"/>
      <c r="AA39" s="1058"/>
      <c r="AB39" s="1058"/>
      <c r="AC39" s="1058"/>
      <c r="AD39" s="1058"/>
      <c r="AE39" s="1058"/>
      <c r="AF39" s="1059"/>
      <c r="AG39" s="1058"/>
      <c r="AH39" s="1058"/>
      <c r="AI39" s="1058"/>
      <c r="AJ39" s="1058"/>
      <c r="AK39" s="1058"/>
      <c r="AL39" s="1058"/>
      <c r="AM39" s="1058"/>
      <c r="AN39" s="1058"/>
      <c r="AO39" s="1058"/>
      <c r="AP39" s="1058"/>
      <c r="AQ39" s="1058"/>
      <c r="AR39" s="1058"/>
      <c r="AS39" s="1058"/>
      <c r="AT39" s="1058"/>
      <c r="AU39" s="1058"/>
      <c r="AV39" s="1058"/>
      <c r="AW39" s="1058"/>
      <c r="AX39" s="1058"/>
      <c r="AY39" s="1058"/>
      <c r="AZ39" s="1058"/>
      <c r="BA39" s="1058"/>
      <c r="BB39" s="1058"/>
      <c r="BC39" s="1058"/>
      <c r="BD39" s="1058"/>
      <c r="BE39" s="1058"/>
      <c r="BF39" s="1058"/>
      <c r="BG39" s="1058"/>
      <c r="BH39" s="1058"/>
      <c r="BI39" s="1058"/>
      <c r="BJ39" s="1058"/>
      <c r="BK39" s="1058"/>
      <c r="BL39" s="1058"/>
      <c r="BM39" s="1058"/>
      <c r="BN39" s="1058"/>
      <c r="BO39" s="1058"/>
      <c r="BP39" s="1058"/>
      <c r="BQ39" s="1058"/>
      <c r="BR39" s="1058"/>
      <c r="BS39" s="1058"/>
      <c r="BT39" s="1058"/>
      <c r="BU39" s="1058"/>
      <c r="BV39" s="1058"/>
      <c r="BW39" s="1058"/>
      <c r="BX39" s="1058"/>
      <c r="BY39" s="1058"/>
      <c r="BZ39" s="1058"/>
      <c r="CA39" s="1058"/>
      <c r="CB39" s="1058"/>
      <c r="CC39" s="1058"/>
      <c r="CD39" s="1058"/>
      <c r="CE39" s="1058"/>
      <c r="CF39" s="1058"/>
      <c r="CG39" s="1058"/>
      <c r="CH39" s="1058"/>
      <c r="CI39" s="1058"/>
      <c r="CJ39" s="1058"/>
      <c r="CK39" s="1058"/>
      <c r="CL39" s="1058"/>
      <c r="CM39" s="1058"/>
      <c r="CN39" s="1058"/>
      <c r="CO39" s="1058"/>
      <c r="CP39" s="1058"/>
      <c r="CQ39" s="1058"/>
      <c r="CR39" s="1058"/>
      <c r="CS39" s="1058"/>
      <c r="CT39" s="1058"/>
      <c r="CU39" s="1058"/>
      <c r="CV39" s="1058"/>
      <c r="CW39" s="1058"/>
      <c r="CX39" s="1058"/>
      <c r="CY39" s="1058"/>
      <c r="CZ39" s="1058"/>
      <c r="DA39" s="1058"/>
      <c r="DB39" s="1058"/>
      <c r="DC39" s="1058"/>
      <c r="DD39" s="1058"/>
      <c r="DE39" s="1058"/>
      <c r="DF39" s="1058"/>
      <c r="DG39" s="1058"/>
      <c r="DH39" s="1058"/>
      <c r="DI39" s="1058"/>
      <c r="DJ39" s="1058"/>
      <c r="DK39" s="1058"/>
      <c r="DL39" s="1058"/>
      <c r="DM39" s="1058"/>
      <c r="DN39" s="1060"/>
      <c r="DO39" s="1061"/>
      <c r="DP39" s="1061"/>
      <c r="DQ39" s="1061"/>
      <c r="DR39" s="1061"/>
      <c r="DS39" s="1061"/>
      <c r="DT39" s="1061"/>
      <c r="DU39" s="1061"/>
      <c r="DV39" s="1061"/>
      <c r="DW39" s="1061"/>
      <c r="DX39" s="1061"/>
      <c r="DY39" s="1061"/>
      <c r="DZ39" s="1061"/>
      <c r="EA39" s="1061"/>
      <c r="EB39" s="1061"/>
      <c r="EC39" s="1061"/>
      <c r="ED39" s="1061"/>
      <c r="EE39" s="1061"/>
      <c r="EF39" s="1061"/>
      <c r="EG39" s="1061"/>
      <c r="EH39" s="1061"/>
      <c r="EI39" s="1061"/>
      <c r="EJ39" s="1061"/>
      <c r="EK39" s="1061"/>
      <c r="EL39" s="1061"/>
      <c r="EM39" s="1061"/>
      <c r="EN39" s="1061"/>
      <c r="EO39" s="1061"/>
      <c r="EP39" s="1061"/>
      <c r="EQ39" s="1061"/>
      <c r="ER39" s="1061"/>
      <c r="ES39" s="1061"/>
      <c r="ET39" s="1061"/>
      <c r="EU39" s="1061"/>
      <c r="EV39" s="1061"/>
      <c r="EW39" s="1061"/>
      <c r="EX39" s="1061"/>
      <c r="EY39" s="1061"/>
      <c r="EZ39" s="1061"/>
      <c r="FA39" s="1061"/>
      <c r="FB39" s="1061"/>
      <c r="FC39" s="1061"/>
      <c r="FD39" s="1061"/>
      <c r="FE39" s="1061"/>
      <c r="FF39" s="1061"/>
      <c r="FG39" s="1061"/>
      <c r="FH39" s="1061"/>
      <c r="FI39" s="1061"/>
      <c r="FJ39" s="1061"/>
      <c r="FK39" s="1061"/>
      <c r="FL39" s="1061"/>
      <c r="FM39" s="1061"/>
      <c r="FN39" s="1061"/>
      <c r="FO39" s="1061"/>
      <c r="FP39" s="1061"/>
      <c r="FQ39" s="1061"/>
      <c r="FR39" s="1061"/>
      <c r="FS39" s="1061"/>
      <c r="FT39" s="1061"/>
      <c r="FU39" s="1061"/>
      <c r="FV39" s="1061"/>
      <c r="FW39" s="1061"/>
      <c r="FX39" s="1061"/>
      <c r="FY39" s="1061"/>
      <c r="FZ39" s="1061"/>
      <c r="GA39" s="1061"/>
      <c r="GB39" s="1061"/>
      <c r="GC39" s="1061"/>
      <c r="GD39" s="1061"/>
      <c r="GE39" s="1061"/>
      <c r="GF39" s="1061"/>
      <c r="GG39" s="1061"/>
      <c r="GH39" s="1061"/>
      <c r="GI39" s="1061"/>
      <c r="GJ39" s="1061"/>
      <c r="GK39" s="1061"/>
      <c r="GL39" s="1061"/>
      <c r="GM39" s="1061"/>
      <c r="GN39" s="1061"/>
      <c r="GO39" s="1061"/>
      <c r="GP39" s="1061"/>
      <c r="GQ39" s="1061"/>
      <c r="GR39" s="1061"/>
      <c r="GS39" s="1061"/>
      <c r="GT39" s="1061"/>
      <c r="GU39" s="1061"/>
      <c r="GV39" s="1061"/>
      <c r="GW39" s="1061"/>
      <c r="GX39" s="1061"/>
      <c r="GY39" s="1061"/>
      <c r="GZ39" s="1061"/>
      <c r="HA39" s="1061"/>
      <c r="HB39" s="1061"/>
      <c r="HC39" s="1061"/>
      <c r="HD39" s="1061"/>
      <c r="HE39" s="1061"/>
      <c r="HF39" s="1061"/>
      <c r="HG39" s="1061"/>
      <c r="HH39" s="1061"/>
      <c r="HI39" s="1061"/>
      <c r="HJ39" s="1061"/>
      <c r="HK39" s="1061"/>
      <c r="HL39" s="1061"/>
      <c r="HM39" s="1061"/>
      <c r="HN39" s="1061"/>
      <c r="HO39" s="1061"/>
      <c r="HP39" s="1061"/>
      <c r="HQ39" s="1061"/>
      <c r="HR39" s="1061"/>
      <c r="HS39" s="1061"/>
      <c r="HT39" s="1061"/>
      <c r="HU39" s="1061"/>
      <c r="HV39" s="1062"/>
    </row>
    <row r="40" spans="1:231" ht="18" customHeight="1" x14ac:dyDescent="0.2">
      <c r="A40" s="1057"/>
      <c r="B40" s="1058"/>
      <c r="C40" s="1058"/>
      <c r="D40" s="1058"/>
      <c r="E40" s="1058"/>
      <c r="F40" s="1058"/>
      <c r="G40" s="1058"/>
      <c r="H40" s="1058"/>
      <c r="I40" s="1058"/>
      <c r="J40" s="1058"/>
      <c r="K40" s="1058"/>
      <c r="L40" s="1058"/>
      <c r="M40" s="1058"/>
      <c r="N40" s="1058"/>
      <c r="O40" s="1058"/>
      <c r="P40" s="1058"/>
      <c r="Q40" s="1058"/>
      <c r="R40" s="1058"/>
      <c r="S40" s="1058"/>
      <c r="T40" s="1058"/>
      <c r="U40" s="1058"/>
      <c r="V40" s="1058"/>
      <c r="W40" s="1058"/>
      <c r="X40" s="1058"/>
      <c r="Y40" s="1058"/>
      <c r="Z40" s="1058"/>
      <c r="AA40" s="1058"/>
      <c r="AB40" s="1058"/>
      <c r="AC40" s="1058"/>
      <c r="AD40" s="1058"/>
      <c r="AE40" s="1058"/>
      <c r="AF40" s="1059"/>
      <c r="AG40" s="1058"/>
      <c r="AH40" s="1058"/>
      <c r="AI40" s="1058"/>
      <c r="AJ40" s="1058"/>
      <c r="AK40" s="1058"/>
      <c r="AL40" s="1058"/>
      <c r="AM40" s="1058"/>
      <c r="AN40" s="1058"/>
      <c r="AO40" s="1058"/>
      <c r="AP40" s="1058"/>
      <c r="AQ40" s="1058"/>
      <c r="AR40" s="1058"/>
      <c r="AS40" s="1058"/>
      <c r="AT40" s="1058"/>
      <c r="AU40" s="1058"/>
      <c r="AV40" s="1058"/>
      <c r="AW40" s="1058"/>
      <c r="AX40" s="1058"/>
      <c r="AY40" s="1058"/>
      <c r="AZ40" s="1058"/>
      <c r="BA40" s="1058"/>
      <c r="BB40" s="1058"/>
      <c r="BC40" s="1058"/>
      <c r="BD40" s="1058"/>
      <c r="BE40" s="1058"/>
      <c r="BF40" s="1058"/>
      <c r="BG40" s="1058"/>
      <c r="BH40" s="1058"/>
      <c r="BI40" s="1058"/>
      <c r="BJ40" s="1058"/>
      <c r="BK40" s="1058"/>
      <c r="BL40" s="1058"/>
      <c r="BM40" s="1058"/>
      <c r="BN40" s="1058"/>
      <c r="BO40" s="1058"/>
      <c r="BP40" s="1058"/>
      <c r="BQ40" s="1058"/>
      <c r="BR40" s="1058"/>
      <c r="BS40" s="1058"/>
      <c r="BT40" s="1058"/>
      <c r="BU40" s="1058"/>
      <c r="BV40" s="1058"/>
      <c r="BW40" s="1058"/>
      <c r="BX40" s="1058"/>
      <c r="BY40" s="1058"/>
      <c r="BZ40" s="1058"/>
      <c r="CA40" s="1058"/>
      <c r="CB40" s="1058"/>
      <c r="CC40" s="1058"/>
      <c r="CD40" s="1058"/>
      <c r="CE40" s="1058"/>
      <c r="CF40" s="1058"/>
      <c r="CG40" s="1058"/>
      <c r="CH40" s="1058"/>
      <c r="CI40" s="1058"/>
      <c r="CJ40" s="1058"/>
      <c r="CK40" s="1058"/>
      <c r="CL40" s="1058"/>
      <c r="CM40" s="1058"/>
      <c r="CN40" s="1058"/>
      <c r="CO40" s="1058"/>
      <c r="CP40" s="1058"/>
      <c r="CQ40" s="1058"/>
      <c r="CR40" s="1058"/>
      <c r="CS40" s="1058"/>
      <c r="CT40" s="1058"/>
      <c r="CU40" s="1058"/>
      <c r="CV40" s="1058"/>
      <c r="CW40" s="1058"/>
      <c r="CX40" s="1058"/>
      <c r="CY40" s="1058"/>
      <c r="CZ40" s="1058"/>
      <c r="DA40" s="1058"/>
      <c r="DB40" s="1058"/>
      <c r="DC40" s="1058"/>
      <c r="DD40" s="1058"/>
      <c r="DE40" s="1058"/>
      <c r="DF40" s="1058"/>
      <c r="DG40" s="1058"/>
      <c r="DH40" s="1058"/>
      <c r="DI40" s="1058"/>
      <c r="DJ40" s="1058"/>
      <c r="DK40" s="1058"/>
      <c r="DL40" s="1058"/>
      <c r="DM40" s="1058"/>
      <c r="DN40" s="1060"/>
      <c r="DO40" s="1061"/>
      <c r="DP40" s="1061"/>
      <c r="DQ40" s="1061"/>
      <c r="DR40" s="1061"/>
      <c r="DS40" s="1061"/>
      <c r="DT40" s="1061"/>
      <c r="DU40" s="1061"/>
      <c r="DV40" s="1061"/>
      <c r="DW40" s="1061"/>
      <c r="DX40" s="1061"/>
      <c r="DY40" s="1061"/>
      <c r="DZ40" s="1061"/>
      <c r="EA40" s="1061"/>
      <c r="EB40" s="1061"/>
      <c r="EC40" s="1061"/>
      <c r="ED40" s="1061"/>
      <c r="EE40" s="1061"/>
      <c r="EF40" s="1061"/>
      <c r="EG40" s="1061"/>
      <c r="EH40" s="1061"/>
      <c r="EI40" s="1061"/>
      <c r="EJ40" s="1061"/>
      <c r="EK40" s="1061"/>
      <c r="EL40" s="1061"/>
      <c r="EM40" s="1061"/>
      <c r="EN40" s="1061"/>
      <c r="EO40" s="1061"/>
      <c r="EP40" s="1061"/>
      <c r="EQ40" s="1061"/>
      <c r="ER40" s="1061"/>
      <c r="ES40" s="1061"/>
      <c r="ET40" s="1061"/>
      <c r="EU40" s="1061"/>
      <c r="EV40" s="1061"/>
      <c r="EW40" s="1061"/>
      <c r="EX40" s="1061"/>
      <c r="EY40" s="1061"/>
      <c r="EZ40" s="1061"/>
      <c r="FA40" s="1061"/>
      <c r="FB40" s="1061"/>
      <c r="FC40" s="1061"/>
      <c r="FD40" s="1061"/>
      <c r="FE40" s="1061"/>
      <c r="FF40" s="1061"/>
      <c r="FG40" s="1061"/>
      <c r="FH40" s="1061"/>
      <c r="FI40" s="1061"/>
      <c r="FJ40" s="1061"/>
      <c r="FK40" s="1061"/>
      <c r="FL40" s="1061"/>
      <c r="FM40" s="1061"/>
      <c r="FN40" s="1061"/>
      <c r="FO40" s="1061"/>
      <c r="FP40" s="1061"/>
      <c r="FQ40" s="1061"/>
      <c r="FR40" s="1061"/>
      <c r="FS40" s="1061"/>
      <c r="FT40" s="1061"/>
      <c r="FU40" s="1061"/>
      <c r="FV40" s="1061"/>
      <c r="FW40" s="1061"/>
      <c r="FX40" s="1061"/>
      <c r="FY40" s="1061"/>
      <c r="FZ40" s="1061"/>
      <c r="GA40" s="1061"/>
      <c r="GB40" s="1061"/>
      <c r="GC40" s="1061"/>
      <c r="GD40" s="1061"/>
      <c r="GE40" s="1061"/>
      <c r="GF40" s="1061"/>
      <c r="GG40" s="1061"/>
      <c r="GH40" s="1061"/>
      <c r="GI40" s="1061"/>
      <c r="GJ40" s="1061"/>
      <c r="GK40" s="1061"/>
      <c r="GL40" s="1061"/>
      <c r="GM40" s="1061"/>
      <c r="GN40" s="1061"/>
      <c r="GO40" s="1061"/>
      <c r="GP40" s="1061"/>
      <c r="GQ40" s="1061"/>
      <c r="GR40" s="1061"/>
      <c r="GS40" s="1061"/>
      <c r="GT40" s="1061"/>
      <c r="GU40" s="1061"/>
      <c r="GV40" s="1061"/>
      <c r="GW40" s="1061"/>
      <c r="GX40" s="1061"/>
      <c r="GY40" s="1061"/>
      <c r="GZ40" s="1061"/>
      <c r="HA40" s="1061"/>
      <c r="HB40" s="1061"/>
      <c r="HC40" s="1061"/>
      <c r="HD40" s="1061"/>
      <c r="HE40" s="1061"/>
      <c r="HF40" s="1061"/>
      <c r="HG40" s="1061"/>
      <c r="HH40" s="1061"/>
      <c r="HI40" s="1061"/>
      <c r="HJ40" s="1061"/>
      <c r="HK40" s="1061"/>
      <c r="HL40" s="1061"/>
      <c r="HM40" s="1061"/>
      <c r="HN40" s="1061"/>
      <c r="HO40" s="1061"/>
      <c r="HP40" s="1061"/>
      <c r="HQ40" s="1061"/>
      <c r="HR40" s="1061"/>
      <c r="HS40" s="1061"/>
      <c r="HT40" s="1061"/>
      <c r="HU40" s="1061"/>
      <c r="HV40" s="1062"/>
    </row>
    <row r="41" spans="1:231" ht="18" customHeight="1" x14ac:dyDescent="0.2">
      <c r="A41" s="1057"/>
      <c r="B41" s="1058"/>
      <c r="C41" s="1058"/>
      <c r="D41" s="1058"/>
      <c r="E41" s="1058"/>
      <c r="F41" s="1058"/>
      <c r="G41" s="1058"/>
      <c r="H41" s="1058"/>
      <c r="I41" s="1058"/>
      <c r="J41" s="1058"/>
      <c r="K41" s="1058"/>
      <c r="L41" s="1058"/>
      <c r="M41" s="1058"/>
      <c r="N41" s="1058"/>
      <c r="O41" s="1058"/>
      <c r="P41" s="1058"/>
      <c r="Q41" s="1058"/>
      <c r="R41" s="1058"/>
      <c r="S41" s="1058"/>
      <c r="T41" s="1058"/>
      <c r="U41" s="1058"/>
      <c r="V41" s="1058"/>
      <c r="W41" s="1058"/>
      <c r="X41" s="1058"/>
      <c r="Y41" s="1058"/>
      <c r="Z41" s="1058"/>
      <c r="AA41" s="1058"/>
      <c r="AB41" s="1058"/>
      <c r="AC41" s="1058"/>
      <c r="AD41" s="1058"/>
      <c r="AE41" s="1058"/>
      <c r="AF41" s="1059"/>
      <c r="AG41" s="1058"/>
      <c r="AH41" s="1058"/>
      <c r="AI41" s="1058"/>
      <c r="AJ41" s="1058"/>
      <c r="AK41" s="1058"/>
      <c r="AL41" s="1058"/>
      <c r="AM41" s="1058"/>
      <c r="AN41" s="1058"/>
      <c r="AO41" s="1058"/>
      <c r="AP41" s="1058"/>
      <c r="AQ41" s="1058"/>
      <c r="AR41" s="1058"/>
      <c r="AS41" s="1058"/>
      <c r="AT41" s="1058"/>
      <c r="AU41" s="1058"/>
      <c r="AV41" s="1058"/>
      <c r="AW41" s="1058"/>
      <c r="AX41" s="1058"/>
      <c r="AY41" s="1058"/>
      <c r="AZ41" s="1058"/>
      <c r="BA41" s="1058"/>
      <c r="BB41" s="1058"/>
      <c r="BC41" s="1058"/>
      <c r="BD41" s="1058"/>
      <c r="BE41" s="1058"/>
      <c r="BF41" s="1058"/>
      <c r="BG41" s="1058"/>
      <c r="BH41" s="1058"/>
      <c r="BI41" s="1058"/>
      <c r="BJ41" s="1058"/>
      <c r="BK41" s="1058"/>
      <c r="BL41" s="1058"/>
      <c r="BM41" s="1058"/>
      <c r="BN41" s="1058"/>
      <c r="BO41" s="1058"/>
      <c r="BP41" s="1058"/>
      <c r="BQ41" s="1058"/>
      <c r="BR41" s="1058"/>
      <c r="BS41" s="1058"/>
      <c r="BT41" s="1058"/>
      <c r="BU41" s="1058"/>
      <c r="BV41" s="1058"/>
      <c r="BW41" s="1058"/>
      <c r="BX41" s="1058"/>
      <c r="BY41" s="1058"/>
      <c r="BZ41" s="1058"/>
      <c r="CA41" s="1058"/>
      <c r="CB41" s="1058"/>
      <c r="CC41" s="1058"/>
      <c r="CD41" s="1058"/>
      <c r="CE41" s="1058"/>
      <c r="CF41" s="1058"/>
      <c r="CG41" s="1058"/>
      <c r="CH41" s="1058"/>
      <c r="CI41" s="1058"/>
      <c r="CJ41" s="1058"/>
      <c r="CK41" s="1058"/>
      <c r="CL41" s="1058"/>
      <c r="CM41" s="1058"/>
      <c r="CN41" s="1058"/>
      <c r="CO41" s="1058"/>
      <c r="CP41" s="1058"/>
      <c r="CQ41" s="1058"/>
      <c r="CR41" s="1058"/>
      <c r="CS41" s="1058"/>
      <c r="CT41" s="1058"/>
      <c r="CU41" s="1058"/>
      <c r="CV41" s="1058"/>
      <c r="CW41" s="1058"/>
      <c r="CX41" s="1058"/>
      <c r="CY41" s="1058"/>
      <c r="CZ41" s="1058"/>
      <c r="DA41" s="1058"/>
      <c r="DB41" s="1058"/>
      <c r="DC41" s="1058"/>
      <c r="DD41" s="1058"/>
      <c r="DE41" s="1058"/>
      <c r="DF41" s="1058"/>
      <c r="DG41" s="1058"/>
      <c r="DH41" s="1058"/>
      <c r="DI41" s="1058"/>
      <c r="DJ41" s="1058"/>
      <c r="DK41" s="1058"/>
      <c r="DL41" s="1058"/>
      <c r="DM41" s="1058"/>
      <c r="DN41" s="1060"/>
      <c r="DO41" s="1061"/>
      <c r="DP41" s="1061"/>
      <c r="DQ41" s="1061"/>
      <c r="DR41" s="1061"/>
      <c r="DS41" s="1061"/>
      <c r="DT41" s="1061"/>
      <c r="DU41" s="1061"/>
      <c r="DV41" s="1061"/>
      <c r="DW41" s="1061"/>
      <c r="DX41" s="1061"/>
      <c r="DY41" s="1061"/>
      <c r="DZ41" s="1061"/>
      <c r="EA41" s="1061"/>
      <c r="EB41" s="1061"/>
      <c r="EC41" s="1061"/>
      <c r="ED41" s="1061"/>
      <c r="EE41" s="1061"/>
      <c r="EF41" s="1061"/>
      <c r="EG41" s="1061"/>
      <c r="EH41" s="1061"/>
      <c r="EI41" s="1061"/>
      <c r="EJ41" s="1061"/>
      <c r="EK41" s="1061"/>
      <c r="EL41" s="1061"/>
      <c r="EM41" s="1061"/>
      <c r="EN41" s="1061"/>
      <c r="EO41" s="1061"/>
      <c r="EP41" s="1061"/>
      <c r="EQ41" s="1061"/>
      <c r="ER41" s="1061"/>
      <c r="ES41" s="1061"/>
      <c r="ET41" s="1061"/>
      <c r="EU41" s="1061"/>
      <c r="EV41" s="1061"/>
      <c r="EW41" s="1061"/>
      <c r="EX41" s="1061"/>
      <c r="EY41" s="1061"/>
      <c r="EZ41" s="1061"/>
      <c r="FA41" s="1061"/>
      <c r="FB41" s="1061"/>
      <c r="FC41" s="1061"/>
      <c r="FD41" s="1061"/>
      <c r="FE41" s="1061"/>
      <c r="FF41" s="1061"/>
      <c r="FG41" s="1061"/>
      <c r="FH41" s="1061"/>
      <c r="FI41" s="1061"/>
      <c r="FJ41" s="1061"/>
      <c r="FK41" s="1061"/>
      <c r="FL41" s="1061"/>
      <c r="FM41" s="1061"/>
      <c r="FN41" s="1061"/>
      <c r="FO41" s="1061"/>
      <c r="FP41" s="1061"/>
      <c r="FQ41" s="1061"/>
      <c r="FR41" s="1061"/>
      <c r="FS41" s="1061"/>
      <c r="FT41" s="1061"/>
      <c r="FU41" s="1061"/>
      <c r="FV41" s="1061"/>
      <c r="FW41" s="1061"/>
      <c r="FX41" s="1061"/>
      <c r="FY41" s="1061"/>
      <c r="FZ41" s="1061"/>
      <c r="GA41" s="1061"/>
      <c r="GB41" s="1061"/>
      <c r="GC41" s="1061"/>
      <c r="GD41" s="1061"/>
      <c r="GE41" s="1061"/>
      <c r="GF41" s="1061"/>
      <c r="GG41" s="1061"/>
      <c r="GH41" s="1061"/>
      <c r="GI41" s="1061"/>
      <c r="GJ41" s="1061"/>
      <c r="GK41" s="1061"/>
      <c r="GL41" s="1061"/>
      <c r="GM41" s="1061"/>
      <c r="GN41" s="1061"/>
      <c r="GO41" s="1061"/>
      <c r="GP41" s="1061"/>
      <c r="GQ41" s="1061"/>
      <c r="GR41" s="1061"/>
      <c r="GS41" s="1061"/>
      <c r="GT41" s="1061"/>
      <c r="GU41" s="1061"/>
      <c r="GV41" s="1061"/>
      <c r="GW41" s="1061"/>
      <c r="GX41" s="1061"/>
      <c r="GY41" s="1061"/>
      <c r="GZ41" s="1061"/>
      <c r="HA41" s="1061"/>
      <c r="HB41" s="1061"/>
      <c r="HC41" s="1061"/>
      <c r="HD41" s="1061"/>
      <c r="HE41" s="1061"/>
      <c r="HF41" s="1061"/>
      <c r="HG41" s="1061"/>
      <c r="HH41" s="1061"/>
      <c r="HI41" s="1061"/>
      <c r="HJ41" s="1061"/>
      <c r="HK41" s="1061"/>
      <c r="HL41" s="1061"/>
      <c r="HM41" s="1061"/>
      <c r="HN41" s="1061"/>
      <c r="HO41" s="1061"/>
      <c r="HP41" s="1061"/>
      <c r="HQ41" s="1061"/>
      <c r="HR41" s="1061"/>
      <c r="HS41" s="1061"/>
      <c r="HT41" s="1061"/>
      <c r="HU41" s="1061"/>
      <c r="HV41" s="1062"/>
    </row>
    <row r="42" spans="1:231" ht="18" customHeight="1" x14ac:dyDescent="0.2">
      <c r="A42" s="1057"/>
      <c r="B42" s="1058"/>
      <c r="C42" s="1058"/>
      <c r="D42" s="1058"/>
      <c r="E42" s="1058"/>
      <c r="F42" s="1058"/>
      <c r="G42" s="1058"/>
      <c r="H42" s="1058"/>
      <c r="I42" s="1058"/>
      <c r="J42" s="1058"/>
      <c r="K42" s="1058"/>
      <c r="L42" s="1058"/>
      <c r="M42" s="1058"/>
      <c r="N42" s="1058"/>
      <c r="O42" s="1058"/>
      <c r="P42" s="1058"/>
      <c r="Q42" s="1058"/>
      <c r="R42" s="1058"/>
      <c r="S42" s="1058"/>
      <c r="T42" s="1058"/>
      <c r="U42" s="1058"/>
      <c r="V42" s="1058"/>
      <c r="W42" s="1058"/>
      <c r="X42" s="1058"/>
      <c r="Y42" s="1058"/>
      <c r="Z42" s="1058"/>
      <c r="AA42" s="1058"/>
      <c r="AB42" s="1058"/>
      <c r="AC42" s="1058"/>
      <c r="AD42" s="1058"/>
      <c r="AE42" s="1058"/>
      <c r="AF42" s="1059"/>
      <c r="AG42" s="1058"/>
      <c r="AH42" s="1058"/>
      <c r="AI42" s="1058"/>
      <c r="AJ42" s="1058"/>
      <c r="AK42" s="1058"/>
      <c r="AL42" s="1058"/>
      <c r="AM42" s="1058"/>
      <c r="AN42" s="1058"/>
      <c r="AO42" s="1058"/>
      <c r="AP42" s="1058"/>
      <c r="AQ42" s="1058"/>
      <c r="AR42" s="1058"/>
      <c r="AS42" s="1058"/>
      <c r="AT42" s="1058"/>
      <c r="AU42" s="1058"/>
      <c r="AV42" s="1058"/>
      <c r="AW42" s="1058"/>
      <c r="AX42" s="1058"/>
      <c r="AY42" s="1058"/>
      <c r="AZ42" s="1058"/>
      <c r="BA42" s="1058"/>
      <c r="BB42" s="1058"/>
      <c r="BC42" s="1058"/>
      <c r="BD42" s="1058"/>
      <c r="BE42" s="1058"/>
      <c r="BF42" s="1058"/>
      <c r="BG42" s="1058"/>
      <c r="BH42" s="1058"/>
      <c r="BI42" s="1058"/>
      <c r="BJ42" s="1058"/>
      <c r="BK42" s="1058"/>
      <c r="BL42" s="1058"/>
      <c r="BM42" s="1058"/>
      <c r="BN42" s="1058"/>
      <c r="BO42" s="1058"/>
      <c r="BP42" s="1058"/>
      <c r="BQ42" s="1058"/>
      <c r="BR42" s="1058"/>
      <c r="BS42" s="1058"/>
      <c r="BT42" s="1058"/>
      <c r="BU42" s="1058"/>
      <c r="BV42" s="1058"/>
      <c r="BW42" s="1058"/>
      <c r="BX42" s="1058"/>
      <c r="BY42" s="1058"/>
      <c r="BZ42" s="1058"/>
      <c r="CA42" s="1058"/>
      <c r="CB42" s="1058"/>
      <c r="CC42" s="1058"/>
      <c r="CD42" s="1058"/>
      <c r="CE42" s="1058"/>
      <c r="CF42" s="1058"/>
      <c r="CG42" s="1058"/>
      <c r="CH42" s="1058"/>
      <c r="CI42" s="1058"/>
      <c r="CJ42" s="1058"/>
      <c r="CK42" s="1058"/>
      <c r="CL42" s="1058"/>
      <c r="CM42" s="1058"/>
      <c r="CN42" s="1058"/>
      <c r="CO42" s="1058"/>
      <c r="CP42" s="1058"/>
      <c r="CQ42" s="1058"/>
      <c r="CR42" s="1058"/>
      <c r="CS42" s="1058"/>
      <c r="CT42" s="1058"/>
      <c r="CU42" s="1058"/>
      <c r="CV42" s="1058"/>
      <c r="CW42" s="1058"/>
      <c r="CX42" s="1058"/>
      <c r="CY42" s="1058"/>
      <c r="CZ42" s="1058"/>
      <c r="DA42" s="1058"/>
      <c r="DB42" s="1058"/>
      <c r="DC42" s="1058"/>
      <c r="DD42" s="1058"/>
      <c r="DE42" s="1058"/>
      <c r="DF42" s="1058"/>
      <c r="DG42" s="1058"/>
      <c r="DH42" s="1058"/>
      <c r="DI42" s="1058"/>
      <c r="DJ42" s="1058"/>
      <c r="DK42" s="1058"/>
      <c r="DL42" s="1058"/>
      <c r="DM42" s="1058"/>
      <c r="DN42" s="1060"/>
      <c r="DO42" s="1061"/>
      <c r="DP42" s="1061"/>
      <c r="DQ42" s="1061"/>
      <c r="DR42" s="1061"/>
      <c r="DS42" s="1061"/>
      <c r="DT42" s="1061"/>
      <c r="DU42" s="1061"/>
      <c r="DV42" s="1061"/>
      <c r="DW42" s="1061"/>
      <c r="DX42" s="1061"/>
      <c r="DY42" s="1061"/>
      <c r="DZ42" s="1061"/>
      <c r="EA42" s="1061"/>
      <c r="EB42" s="1061"/>
      <c r="EC42" s="1061"/>
      <c r="ED42" s="1061"/>
      <c r="EE42" s="1061"/>
      <c r="EF42" s="1061"/>
      <c r="EG42" s="1061"/>
      <c r="EH42" s="1061"/>
      <c r="EI42" s="1061"/>
      <c r="EJ42" s="1061"/>
      <c r="EK42" s="1061"/>
      <c r="EL42" s="1061"/>
      <c r="EM42" s="1061"/>
      <c r="EN42" s="1061"/>
      <c r="EO42" s="1061"/>
      <c r="EP42" s="1061"/>
      <c r="EQ42" s="1061"/>
      <c r="ER42" s="1061"/>
      <c r="ES42" s="1061"/>
      <c r="ET42" s="1061"/>
      <c r="EU42" s="1061"/>
      <c r="EV42" s="1061"/>
      <c r="EW42" s="1061"/>
      <c r="EX42" s="1061"/>
      <c r="EY42" s="1061"/>
      <c r="EZ42" s="1061"/>
      <c r="FA42" s="1061"/>
      <c r="FB42" s="1061"/>
      <c r="FC42" s="1061"/>
      <c r="FD42" s="1061"/>
      <c r="FE42" s="1061"/>
      <c r="FF42" s="1061"/>
      <c r="FG42" s="1061"/>
      <c r="FH42" s="1061"/>
      <c r="FI42" s="1061"/>
      <c r="FJ42" s="1061"/>
      <c r="FK42" s="1061"/>
      <c r="FL42" s="1061"/>
      <c r="FM42" s="1061"/>
      <c r="FN42" s="1061"/>
      <c r="FO42" s="1061"/>
      <c r="FP42" s="1061"/>
      <c r="FQ42" s="1061"/>
      <c r="FR42" s="1061"/>
      <c r="FS42" s="1061"/>
      <c r="FT42" s="1061"/>
      <c r="FU42" s="1061"/>
      <c r="FV42" s="1061"/>
      <c r="FW42" s="1061"/>
      <c r="FX42" s="1061"/>
      <c r="FY42" s="1061"/>
      <c r="FZ42" s="1061"/>
      <c r="GA42" s="1061"/>
      <c r="GB42" s="1061"/>
      <c r="GC42" s="1061"/>
      <c r="GD42" s="1061"/>
      <c r="GE42" s="1061"/>
      <c r="GF42" s="1061"/>
      <c r="GG42" s="1061"/>
      <c r="GH42" s="1061"/>
      <c r="GI42" s="1061"/>
      <c r="GJ42" s="1061"/>
      <c r="GK42" s="1061"/>
      <c r="GL42" s="1061"/>
      <c r="GM42" s="1061"/>
      <c r="GN42" s="1061"/>
      <c r="GO42" s="1061"/>
      <c r="GP42" s="1061"/>
      <c r="GQ42" s="1061"/>
      <c r="GR42" s="1061"/>
      <c r="GS42" s="1061"/>
      <c r="GT42" s="1061"/>
      <c r="GU42" s="1061"/>
      <c r="GV42" s="1061"/>
      <c r="GW42" s="1061"/>
      <c r="GX42" s="1061"/>
      <c r="GY42" s="1061"/>
      <c r="GZ42" s="1061"/>
      <c r="HA42" s="1061"/>
      <c r="HB42" s="1061"/>
      <c r="HC42" s="1061"/>
      <c r="HD42" s="1061"/>
      <c r="HE42" s="1061"/>
      <c r="HF42" s="1061"/>
      <c r="HG42" s="1061"/>
      <c r="HH42" s="1061"/>
      <c r="HI42" s="1061"/>
      <c r="HJ42" s="1061"/>
      <c r="HK42" s="1061"/>
      <c r="HL42" s="1061"/>
      <c r="HM42" s="1061"/>
      <c r="HN42" s="1061"/>
      <c r="HO42" s="1061"/>
      <c r="HP42" s="1061"/>
      <c r="HQ42" s="1061"/>
      <c r="HR42" s="1061"/>
      <c r="HS42" s="1061"/>
      <c r="HT42" s="1061"/>
      <c r="HU42" s="1061"/>
      <c r="HV42" s="1062"/>
    </row>
    <row r="43" spans="1:231" ht="18" customHeight="1" x14ac:dyDescent="0.2">
      <c r="A43" s="1057"/>
      <c r="B43" s="1058"/>
      <c r="C43" s="1058"/>
      <c r="D43" s="1058"/>
      <c r="E43" s="1058"/>
      <c r="F43" s="1058"/>
      <c r="G43" s="1058"/>
      <c r="H43" s="1058"/>
      <c r="I43" s="1058"/>
      <c r="J43" s="1058"/>
      <c r="K43" s="1058"/>
      <c r="L43" s="1058"/>
      <c r="M43" s="1058"/>
      <c r="N43" s="1058"/>
      <c r="O43" s="1058"/>
      <c r="P43" s="1058"/>
      <c r="Q43" s="1058"/>
      <c r="R43" s="1058"/>
      <c r="S43" s="1058"/>
      <c r="T43" s="1058"/>
      <c r="U43" s="1058"/>
      <c r="V43" s="1058"/>
      <c r="W43" s="1058"/>
      <c r="X43" s="1058"/>
      <c r="Y43" s="1058"/>
      <c r="Z43" s="1058"/>
      <c r="AA43" s="1058"/>
      <c r="AB43" s="1058"/>
      <c r="AC43" s="1058"/>
      <c r="AD43" s="1058"/>
      <c r="AE43" s="1058"/>
      <c r="AF43" s="1059"/>
      <c r="AG43" s="1058"/>
      <c r="AH43" s="1058"/>
      <c r="AI43" s="1058"/>
      <c r="AJ43" s="1058"/>
      <c r="AK43" s="1058"/>
      <c r="AL43" s="1058"/>
      <c r="AM43" s="1058"/>
      <c r="AN43" s="1058"/>
      <c r="AO43" s="1058"/>
      <c r="AP43" s="1058"/>
      <c r="AQ43" s="1058"/>
      <c r="AR43" s="1058"/>
      <c r="AS43" s="1058"/>
      <c r="AT43" s="1058"/>
      <c r="AU43" s="1058"/>
      <c r="AV43" s="1058"/>
      <c r="AW43" s="1058"/>
      <c r="AX43" s="1058"/>
      <c r="AY43" s="1058"/>
      <c r="AZ43" s="1058"/>
      <c r="BA43" s="1058"/>
      <c r="BB43" s="1058"/>
      <c r="BC43" s="1058"/>
      <c r="BD43" s="1058"/>
      <c r="BE43" s="1058"/>
      <c r="BF43" s="1058"/>
      <c r="BG43" s="1058"/>
      <c r="BH43" s="1058"/>
      <c r="BI43" s="1058"/>
      <c r="BJ43" s="1058"/>
      <c r="BK43" s="1058"/>
      <c r="BL43" s="1058"/>
      <c r="BM43" s="1058"/>
      <c r="BN43" s="1058"/>
      <c r="BO43" s="1058"/>
      <c r="BP43" s="1058"/>
      <c r="BQ43" s="1058"/>
      <c r="BR43" s="1058"/>
      <c r="BS43" s="1058"/>
      <c r="BT43" s="1058"/>
      <c r="BU43" s="1058"/>
      <c r="BV43" s="1058"/>
      <c r="BW43" s="1058"/>
      <c r="BX43" s="1058"/>
      <c r="BY43" s="1058"/>
      <c r="BZ43" s="1058"/>
      <c r="CA43" s="1058"/>
      <c r="CB43" s="1058"/>
      <c r="CC43" s="1058"/>
      <c r="CD43" s="1058"/>
      <c r="CE43" s="1058"/>
      <c r="CF43" s="1058"/>
      <c r="CG43" s="1058"/>
      <c r="CH43" s="1058"/>
      <c r="CI43" s="1058"/>
      <c r="CJ43" s="1058"/>
      <c r="CK43" s="1058"/>
      <c r="CL43" s="1058"/>
      <c r="CM43" s="1058"/>
      <c r="CN43" s="1058"/>
      <c r="CO43" s="1058"/>
      <c r="CP43" s="1058"/>
      <c r="CQ43" s="1058"/>
      <c r="CR43" s="1058"/>
      <c r="CS43" s="1058"/>
      <c r="CT43" s="1058"/>
      <c r="CU43" s="1058"/>
      <c r="CV43" s="1058"/>
      <c r="CW43" s="1058"/>
      <c r="CX43" s="1058"/>
      <c r="CY43" s="1058"/>
      <c r="CZ43" s="1058"/>
      <c r="DA43" s="1058"/>
      <c r="DB43" s="1058"/>
      <c r="DC43" s="1058"/>
      <c r="DD43" s="1058"/>
      <c r="DE43" s="1058"/>
      <c r="DF43" s="1058"/>
      <c r="DG43" s="1058"/>
      <c r="DH43" s="1058"/>
      <c r="DI43" s="1058"/>
      <c r="DJ43" s="1058"/>
      <c r="DK43" s="1058"/>
      <c r="DL43" s="1058"/>
      <c r="DM43" s="1058"/>
      <c r="DN43" s="1060"/>
      <c r="DO43" s="1061"/>
      <c r="DP43" s="1061"/>
      <c r="DQ43" s="1061"/>
      <c r="DR43" s="1061"/>
      <c r="DS43" s="1061"/>
      <c r="DT43" s="1061"/>
      <c r="DU43" s="1061"/>
      <c r="DV43" s="1061"/>
      <c r="DW43" s="1061"/>
      <c r="DX43" s="1061"/>
      <c r="DY43" s="1061"/>
      <c r="DZ43" s="1061"/>
      <c r="EA43" s="1061"/>
      <c r="EB43" s="1061"/>
      <c r="EC43" s="1061"/>
      <c r="ED43" s="1061"/>
      <c r="EE43" s="1061"/>
      <c r="EF43" s="1061"/>
      <c r="EG43" s="1061"/>
      <c r="EH43" s="1061"/>
      <c r="EI43" s="1061"/>
      <c r="EJ43" s="1061"/>
      <c r="EK43" s="1061"/>
      <c r="EL43" s="1061"/>
      <c r="EM43" s="1061"/>
      <c r="EN43" s="1061"/>
      <c r="EO43" s="1061"/>
      <c r="EP43" s="1061"/>
      <c r="EQ43" s="1061"/>
      <c r="ER43" s="1061"/>
      <c r="ES43" s="1061"/>
      <c r="ET43" s="1061"/>
      <c r="EU43" s="1061"/>
      <c r="EV43" s="1061"/>
      <c r="EW43" s="1061"/>
      <c r="EX43" s="1061"/>
      <c r="EY43" s="1061"/>
      <c r="EZ43" s="1061"/>
      <c r="FA43" s="1061"/>
      <c r="FB43" s="1061"/>
      <c r="FC43" s="1061"/>
      <c r="FD43" s="1061"/>
      <c r="FE43" s="1061"/>
      <c r="FF43" s="1061"/>
      <c r="FG43" s="1061"/>
      <c r="FH43" s="1061"/>
      <c r="FI43" s="1061"/>
      <c r="FJ43" s="1061"/>
      <c r="FK43" s="1061"/>
      <c r="FL43" s="1061"/>
      <c r="FM43" s="1061"/>
      <c r="FN43" s="1061"/>
      <c r="FO43" s="1061"/>
      <c r="FP43" s="1061"/>
      <c r="FQ43" s="1061"/>
      <c r="FR43" s="1061"/>
      <c r="FS43" s="1061"/>
      <c r="FT43" s="1061"/>
      <c r="FU43" s="1061"/>
      <c r="FV43" s="1061"/>
      <c r="FW43" s="1061"/>
      <c r="FX43" s="1061"/>
      <c r="FY43" s="1061"/>
      <c r="FZ43" s="1061"/>
      <c r="GA43" s="1061"/>
      <c r="GB43" s="1061"/>
      <c r="GC43" s="1061"/>
      <c r="GD43" s="1061"/>
      <c r="GE43" s="1061"/>
      <c r="GF43" s="1061"/>
      <c r="GG43" s="1061"/>
      <c r="GH43" s="1061"/>
      <c r="GI43" s="1061"/>
      <c r="GJ43" s="1061"/>
      <c r="GK43" s="1061"/>
      <c r="GL43" s="1061"/>
      <c r="GM43" s="1061"/>
      <c r="GN43" s="1061"/>
      <c r="GO43" s="1061"/>
      <c r="GP43" s="1061"/>
      <c r="GQ43" s="1061"/>
      <c r="GR43" s="1061"/>
      <c r="GS43" s="1061"/>
      <c r="GT43" s="1061"/>
      <c r="GU43" s="1061"/>
      <c r="GV43" s="1061"/>
      <c r="GW43" s="1061"/>
      <c r="GX43" s="1061"/>
      <c r="GY43" s="1061"/>
      <c r="GZ43" s="1061"/>
      <c r="HA43" s="1061"/>
      <c r="HB43" s="1061"/>
      <c r="HC43" s="1061"/>
      <c r="HD43" s="1061"/>
      <c r="HE43" s="1061"/>
      <c r="HF43" s="1061"/>
      <c r="HG43" s="1061"/>
      <c r="HH43" s="1061"/>
      <c r="HI43" s="1061"/>
      <c r="HJ43" s="1061"/>
      <c r="HK43" s="1061"/>
      <c r="HL43" s="1061"/>
      <c r="HM43" s="1061"/>
      <c r="HN43" s="1061"/>
      <c r="HO43" s="1061"/>
      <c r="HP43" s="1061"/>
      <c r="HQ43" s="1061"/>
      <c r="HR43" s="1061"/>
      <c r="HS43" s="1061"/>
      <c r="HT43" s="1061"/>
      <c r="HU43" s="1061"/>
      <c r="HV43" s="1062"/>
    </row>
    <row r="44" spans="1:231" ht="18" customHeight="1" x14ac:dyDescent="0.2">
      <c r="A44" s="1063"/>
      <c r="B44" s="1064"/>
      <c r="C44" s="1064"/>
      <c r="D44" s="1064"/>
      <c r="E44" s="1064"/>
      <c r="F44" s="1064"/>
      <c r="G44" s="1064"/>
      <c r="H44" s="1064"/>
      <c r="I44" s="1064"/>
      <c r="J44" s="1064"/>
      <c r="K44" s="1064"/>
      <c r="L44" s="1064"/>
      <c r="M44" s="1064"/>
      <c r="N44" s="1064"/>
      <c r="O44" s="1064"/>
      <c r="P44" s="1064"/>
      <c r="Q44" s="1064"/>
      <c r="R44" s="1064"/>
      <c r="S44" s="1064"/>
      <c r="T44" s="1064"/>
      <c r="U44" s="1064"/>
      <c r="V44" s="1064"/>
      <c r="W44" s="1064"/>
      <c r="X44" s="1064"/>
      <c r="Y44" s="1064"/>
      <c r="Z44" s="1064"/>
      <c r="AA44" s="1064"/>
      <c r="AB44" s="1064"/>
      <c r="AC44" s="1064"/>
      <c r="AD44" s="1064"/>
      <c r="AE44" s="1064"/>
      <c r="AF44" s="1065"/>
      <c r="AG44" s="1064"/>
      <c r="AH44" s="1064"/>
      <c r="AI44" s="1064"/>
      <c r="AJ44" s="1064"/>
      <c r="AK44" s="1064"/>
      <c r="AL44" s="1064"/>
      <c r="AM44" s="1064"/>
      <c r="AN44" s="1064"/>
      <c r="AO44" s="1064"/>
      <c r="AP44" s="1064"/>
      <c r="AQ44" s="1064"/>
      <c r="AR44" s="1064"/>
      <c r="AS44" s="1064"/>
      <c r="AT44" s="1064"/>
      <c r="AU44" s="1064"/>
      <c r="AV44" s="1064"/>
      <c r="AW44" s="1064"/>
      <c r="AX44" s="1064"/>
      <c r="AY44" s="1064"/>
      <c r="AZ44" s="1064"/>
      <c r="BA44" s="1064"/>
      <c r="BB44" s="1064"/>
      <c r="BC44" s="1064"/>
      <c r="BD44" s="1064"/>
      <c r="BE44" s="1064"/>
      <c r="BF44" s="1064"/>
      <c r="BG44" s="1064"/>
      <c r="BH44" s="1064"/>
      <c r="BI44" s="1064"/>
      <c r="BJ44" s="1064"/>
      <c r="BK44" s="1064"/>
      <c r="BL44" s="1064"/>
      <c r="BM44" s="1064"/>
      <c r="BN44" s="1064"/>
      <c r="BO44" s="1064"/>
      <c r="BP44" s="1064"/>
      <c r="BQ44" s="1064"/>
      <c r="BR44" s="1064"/>
      <c r="BS44" s="1064"/>
      <c r="BT44" s="1064"/>
      <c r="BU44" s="1064"/>
      <c r="BV44" s="1064"/>
      <c r="BW44" s="1064"/>
      <c r="BX44" s="1064"/>
      <c r="BY44" s="1064"/>
      <c r="BZ44" s="1064"/>
      <c r="CA44" s="1064"/>
      <c r="CB44" s="1064"/>
      <c r="CC44" s="1064"/>
      <c r="CD44" s="1064"/>
      <c r="CE44" s="1064"/>
      <c r="CF44" s="1064"/>
      <c r="CG44" s="1064"/>
      <c r="CH44" s="1064"/>
      <c r="CI44" s="1064"/>
      <c r="CJ44" s="1064"/>
      <c r="CK44" s="1064"/>
      <c r="CL44" s="1064"/>
      <c r="CM44" s="1064"/>
      <c r="CN44" s="1064"/>
      <c r="CO44" s="1064"/>
      <c r="CP44" s="1064"/>
      <c r="CQ44" s="1064"/>
      <c r="CR44" s="1064"/>
      <c r="CS44" s="1064"/>
      <c r="CT44" s="1064"/>
      <c r="CU44" s="1064"/>
      <c r="CV44" s="1064"/>
      <c r="CW44" s="1064"/>
      <c r="CX44" s="1064"/>
      <c r="CY44" s="1064"/>
      <c r="CZ44" s="1064"/>
      <c r="DA44" s="1064"/>
      <c r="DB44" s="1064"/>
      <c r="DC44" s="1064"/>
      <c r="DD44" s="1064"/>
      <c r="DE44" s="1064"/>
      <c r="DF44" s="1064"/>
      <c r="DG44" s="1064"/>
      <c r="DH44" s="1064"/>
      <c r="DI44" s="1064"/>
      <c r="DJ44" s="1064"/>
      <c r="DK44" s="1064"/>
      <c r="DL44" s="1064"/>
      <c r="DM44" s="1064"/>
      <c r="DN44" s="1066"/>
      <c r="DO44" s="1067"/>
      <c r="DP44" s="1067"/>
      <c r="DQ44" s="1067"/>
      <c r="DR44" s="1067"/>
      <c r="DS44" s="1067"/>
      <c r="DT44" s="1067"/>
      <c r="DU44" s="1067"/>
      <c r="DV44" s="1067"/>
      <c r="DW44" s="1067"/>
      <c r="DX44" s="1067"/>
      <c r="DY44" s="1067"/>
      <c r="DZ44" s="1067"/>
      <c r="EA44" s="1067"/>
      <c r="EB44" s="1067"/>
      <c r="EC44" s="1067"/>
      <c r="ED44" s="1067"/>
      <c r="EE44" s="1067"/>
      <c r="EF44" s="1067"/>
      <c r="EG44" s="1067"/>
      <c r="EH44" s="1067"/>
      <c r="EI44" s="1067"/>
      <c r="EJ44" s="1067"/>
      <c r="EK44" s="1067"/>
      <c r="EL44" s="1067"/>
      <c r="EM44" s="1067"/>
      <c r="EN44" s="1067"/>
      <c r="EO44" s="1067"/>
      <c r="EP44" s="1067"/>
      <c r="EQ44" s="1067"/>
      <c r="ER44" s="1067"/>
      <c r="ES44" s="1067"/>
      <c r="ET44" s="1067"/>
      <c r="EU44" s="1067"/>
      <c r="EV44" s="1067"/>
      <c r="EW44" s="1067"/>
      <c r="EX44" s="1067"/>
      <c r="EY44" s="1067"/>
      <c r="EZ44" s="1067"/>
      <c r="FA44" s="1067"/>
      <c r="FB44" s="1067"/>
      <c r="FC44" s="1067"/>
      <c r="FD44" s="1067"/>
      <c r="FE44" s="1067"/>
      <c r="FF44" s="1067"/>
      <c r="FG44" s="1067"/>
      <c r="FH44" s="1067"/>
      <c r="FI44" s="1067"/>
      <c r="FJ44" s="1067"/>
      <c r="FK44" s="1067"/>
      <c r="FL44" s="1067"/>
      <c r="FM44" s="1067"/>
      <c r="FN44" s="1067"/>
      <c r="FO44" s="1067"/>
      <c r="FP44" s="1067"/>
      <c r="FQ44" s="1067"/>
      <c r="FR44" s="1067"/>
      <c r="FS44" s="1067"/>
      <c r="FT44" s="1067"/>
      <c r="FU44" s="1067"/>
      <c r="FV44" s="1067"/>
      <c r="FW44" s="1067"/>
      <c r="FX44" s="1067"/>
      <c r="FY44" s="1067"/>
      <c r="FZ44" s="1067"/>
      <c r="GA44" s="1067"/>
      <c r="GB44" s="1067"/>
      <c r="GC44" s="1067"/>
      <c r="GD44" s="1067"/>
      <c r="GE44" s="1067"/>
      <c r="GF44" s="1067"/>
      <c r="GG44" s="1067"/>
      <c r="GH44" s="1067"/>
      <c r="GI44" s="1067"/>
      <c r="GJ44" s="1067"/>
      <c r="GK44" s="1067"/>
      <c r="GL44" s="1067"/>
      <c r="GM44" s="1067"/>
      <c r="GN44" s="1067"/>
      <c r="GO44" s="1067"/>
      <c r="GP44" s="1067"/>
      <c r="GQ44" s="1067"/>
      <c r="GR44" s="1067"/>
      <c r="GS44" s="1067"/>
      <c r="GT44" s="1067"/>
      <c r="GU44" s="1067"/>
      <c r="GV44" s="1067"/>
      <c r="GW44" s="1067"/>
      <c r="GX44" s="1067"/>
      <c r="GY44" s="1067"/>
      <c r="GZ44" s="1067"/>
      <c r="HA44" s="1067"/>
      <c r="HB44" s="1067"/>
      <c r="HC44" s="1067"/>
      <c r="HD44" s="1067"/>
      <c r="HE44" s="1067"/>
      <c r="HF44" s="1067"/>
      <c r="HG44" s="1067"/>
      <c r="HH44" s="1067"/>
      <c r="HI44" s="1067"/>
      <c r="HJ44" s="1067"/>
      <c r="HK44" s="1067"/>
      <c r="HL44" s="1067"/>
      <c r="HM44" s="1067"/>
      <c r="HN44" s="1067"/>
      <c r="HO44" s="1067"/>
      <c r="HP44" s="1067"/>
      <c r="HQ44" s="1067"/>
      <c r="HR44" s="1067"/>
      <c r="HS44" s="1067"/>
      <c r="HT44" s="1067"/>
      <c r="HU44" s="1067"/>
      <c r="HV44" s="1068"/>
    </row>
    <row r="45" spans="1:231" ht="18" customHeight="1" x14ac:dyDescent="0.2">
      <c r="B45" s="1057"/>
      <c r="C45" s="1058"/>
      <c r="D45" s="1058"/>
      <c r="E45" s="1058"/>
      <c r="F45" s="1058"/>
      <c r="G45" s="1058"/>
      <c r="H45" s="1058"/>
      <c r="I45" s="1058"/>
      <c r="J45" s="1058"/>
      <c r="K45" s="1058"/>
      <c r="L45" s="1058"/>
      <c r="M45" s="1058"/>
      <c r="N45" s="1058"/>
      <c r="O45" s="1058"/>
      <c r="P45" s="1058"/>
      <c r="Q45" s="1058"/>
      <c r="R45" s="1058"/>
      <c r="S45" s="1058"/>
      <c r="T45" s="1058"/>
      <c r="U45" s="1058"/>
      <c r="V45" s="1058"/>
      <c r="W45" s="1058"/>
      <c r="X45" s="1058"/>
      <c r="Y45" s="1058"/>
      <c r="Z45" s="1058"/>
      <c r="AA45" s="1058"/>
      <c r="AB45" s="1058"/>
      <c r="AC45" s="1058"/>
      <c r="AD45" s="1058"/>
      <c r="AE45" s="1058"/>
      <c r="AF45" s="1058"/>
      <c r="AG45" s="1059"/>
      <c r="AH45" s="1058"/>
      <c r="AI45" s="1058"/>
      <c r="AJ45" s="1058"/>
      <c r="AK45" s="1058"/>
      <c r="AL45" s="1058"/>
      <c r="AM45" s="1058"/>
      <c r="AN45" s="1058"/>
      <c r="AO45" s="1058"/>
      <c r="AP45" s="1058"/>
      <c r="AQ45" s="1058"/>
      <c r="AR45" s="1058"/>
      <c r="AS45" s="1058"/>
      <c r="AT45" s="1058"/>
      <c r="AU45" s="1058"/>
      <c r="AV45" s="1058"/>
      <c r="AW45" s="1058"/>
      <c r="AX45" s="1058"/>
      <c r="AY45" s="1058"/>
      <c r="AZ45" s="1058"/>
      <c r="BA45" s="1058"/>
      <c r="BB45" s="1058"/>
      <c r="BC45" s="1058"/>
      <c r="BD45" s="1058"/>
      <c r="BE45" s="1058"/>
      <c r="BF45" s="1058"/>
      <c r="BG45" s="1058"/>
      <c r="BH45" s="1058"/>
      <c r="BI45" s="1058"/>
      <c r="BJ45" s="1058"/>
      <c r="BK45" s="1058"/>
      <c r="BL45" s="1058"/>
      <c r="BM45" s="1058"/>
      <c r="BN45" s="1058"/>
      <c r="BO45" s="1058"/>
      <c r="BP45" s="1058"/>
      <c r="BQ45" s="1058"/>
      <c r="BR45" s="1058"/>
      <c r="BS45" s="1058"/>
      <c r="BT45" s="1058"/>
      <c r="BU45" s="1058"/>
      <c r="BV45" s="1058"/>
      <c r="BW45" s="1058"/>
      <c r="BX45" s="1058"/>
      <c r="BY45" s="1058"/>
      <c r="BZ45" s="1058"/>
      <c r="CA45" s="1058"/>
      <c r="CB45" s="1058"/>
      <c r="CC45" s="1058"/>
      <c r="CD45" s="1058"/>
      <c r="CE45" s="1058"/>
      <c r="CF45" s="1058"/>
      <c r="CG45" s="1058"/>
      <c r="CH45" s="1058"/>
      <c r="CI45" s="1058"/>
      <c r="CJ45" s="1058"/>
      <c r="CK45" s="1058"/>
      <c r="CL45" s="1058"/>
      <c r="CM45" s="1058"/>
      <c r="CN45" s="1058"/>
      <c r="CO45" s="1058"/>
      <c r="CP45" s="1058"/>
      <c r="CQ45" s="1058"/>
      <c r="CR45" s="1058"/>
      <c r="CS45" s="1058"/>
      <c r="CT45" s="1058"/>
      <c r="CU45" s="1058"/>
      <c r="CV45" s="1058"/>
      <c r="CW45" s="1058"/>
      <c r="CX45" s="1058"/>
      <c r="CY45" s="1058"/>
      <c r="CZ45" s="1058"/>
      <c r="DA45" s="1058"/>
      <c r="DB45" s="1058"/>
      <c r="DC45" s="1058"/>
      <c r="DD45" s="1058"/>
      <c r="DE45" s="1058"/>
      <c r="DF45" s="1058"/>
      <c r="DG45" s="1058"/>
      <c r="DH45" s="1058"/>
      <c r="DI45" s="1058"/>
      <c r="DJ45" s="1058"/>
      <c r="DK45" s="1058"/>
      <c r="DL45" s="1058"/>
      <c r="DM45" s="1058"/>
      <c r="DN45" s="1058"/>
      <c r="DO45" s="1060"/>
      <c r="DP45" s="1061"/>
      <c r="DQ45" s="1061"/>
      <c r="DR45" s="1061"/>
      <c r="DS45" s="1061"/>
      <c r="DT45" s="1061"/>
      <c r="DU45" s="1061"/>
      <c r="DV45" s="1061"/>
      <c r="DW45" s="1061"/>
      <c r="DX45" s="1061"/>
      <c r="DY45" s="1061"/>
      <c r="DZ45" s="1061"/>
      <c r="EA45" s="1061"/>
      <c r="EB45" s="1061"/>
      <c r="EC45" s="1061"/>
      <c r="ED45" s="1061"/>
      <c r="EE45" s="1061"/>
      <c r="EF45" s="1061"/>
      <c r="EG45" s="1061"/>
      <c r="EH45" s="1061"/>
      <c r="EI45" s="1061"/>
      <c r="EJ45" s="1061"/>
      <c r="EK45" s="1061"/>
      <c r="EL45" s="1061"/>
      <c r="EM45" s="1061"/>
      <c r="EN45" s="1061"/>
      <c r="EO45" s="1061"/>
      <c r="EP45" s="1061"/>
      <c r="EQ45" s="1061"/>
      <c r="ER45" s="1061"/>
      <c r="ES45" s="1061"/>
      <c r="ET45" s="1061"/>
      <c r="EU45" s="1061"/>
      <c r="EV45" s="1061"/>
      <c r="EW45" s="1061"/>
      <c r="EX45" s="1061"/>
      <c r="EY45" s="1061"/>
      <c r="EZ45" s="1061"/>
      <c r="FA45" s="1061"/>
      <c r="FB45" s="1061"/>
      <c r="FC45" s="1061"/>
      <c r="FD45" s="1061"/>
      <c r="FE45" s="1061"/>
      <c r="FF45" s="1061"/>
      <c r="FG45" s="1061"/>
      <c r="FH45" s="1061"/>
      <c r="FI45" s="1061"/>
      <c r="FJ45" s="1061"/>
      <c r="FK45" s="1061"/>
      <c r="FL45" s="1061"/>
      <c r="FM45" s="1061"/>
      <c r="FN45" s="1061"/>
      <c r="FO45" s="1061"/>
      <c r="FP45" s="1061"/>
      <c r="FQ45" s="1061"/>
      <c r="FR45" s="1061"/>
      <c r="FS45" s="1061"/>
      <c r="FT45" s="1061"/>
      <c r="FU45" s="1061"/>
      <c r="FV45" s="1061"/>
      <c r="FW45" s="1061"/>
      <c r="FX45" s="1061"/>
      <c r="FY45" s="1061"/>
      <c r="FZ45" s="1061"/>
      <c r="GA45" s="1061"/>
      <c r="GB45" s="1061"/>
      <c r="GC45" s="1061"/>
      <c r="GD45" s="1061"/>
      <c r="GE45" s="1061"/>
      <c r="GF45" s="1061"/>
      <c r="GG45" s="1061"/>
      <c r="GH45" s="1061"/>
      <c r="GI45" s="1061"/>
      <c r="GJ45" s="1061"/>
      <c r="GK45" s="1061"/>
      <c r="GL45" s="1061"/>
      <c r="GM45" s="1061"/>
      <c r="GN45" s="1061"/>
      <c r="GO45" s="1061"/>
      <c r="GP45" s="1061"/>
      <c r="GQ45" s="1061"/>
      <c r="GR45" s="1061"/>
      <c r="GS45" s="1061"/>
      <c r="GT45" s="1061"/>
      <c r="GU45" s="1061"/>
      <c r="GV45" s="1061"/>
      <c r="GW45" s="1061"/>
      <c r="GX45" s="1061"/>
      <c r="GY45" s="1061"/>
      <c r="GZ45" s="1061"/>
      <c r="HA45" s="1061"/>
      <c r="HB45" s="1061"/>
      <c r="HC45" s="1061"/>
      <c r="HD45" s="1061"/>
      <c r="HE45" s="1061"/>
      <c r="HF45" s="1061"/>
      <c r="HG45" s="1061"/>
      <c r="HH45" s="1061"/>
      <c r="HI45" s="1061"/>
      <c r="HJ45" s="1061"/>
      <c r="HK45" s="1061"/>
      <c r="HL45" s="1061"/>
      <c r="HM45" s="1061"/>
      <c r="HN45" s="1061"/>
      <c r="HO45" s="1061"/>
      <c r="HP45" s="1061"/>
      <c r="HQ45" s="1061"/>
      <c r="HR45" s="1061"/>
      <c r="HS45" s="1061"/>
      <c r="HT45" s="1061"/>
      <c r="HU45" s="1061"/>
      <c r="HV45" s="1061"/>
      <c r="HW45" s="1062"/>
    </row>
    <row r="46" spans="1:231" ht="18" customHeight="1" x14ac:dyDescent="0.2">
      <c r="B46" s="1057"/>
      <c r="C46" s="1058"/>
      <c r="D46" s="1058"/>
      <c r="E46" s="1058"/>
      <c r="F46" s="1058"/>
      <c r="G46" s="1058"/>
      <c r="H46" s="1058"/>
      <c r="I46" s="1058"/>
      <c r="J46" s="1058"/>
      <c r="K46" s="1058"/>
      <c r="L46" s="1058"/>
      <c r="M46" s="1058"/>
      <c r="N46" s="1058"/>
      <c r="O46" s="1058"/>
      <c r="P46" s="1058"/>
      <c r="Q46" s="1058"/>
      <c r="R46" s="1058"/>
      <c r="S46" s="1058"/>
      <c r="T46" s="1058"/>
      <c r="U46" s="1058"/>
      <c r="V46" s="1058"/>
      <c r="W46" s="1058"/>
      <c r="X46" s="1058"/>
      <c r="Y46" s="1058"/>
      <c r="Z46" s="1058"/>
      <c r="AA46" s="1058"/>
      <c r="AB46" s="1058"/>
      <c r="AC46" s="1058"/>
      <c r="AD46" s="1058"/>
      <c r="AE46" s="1058"/>
      <c r="AF46" s="1058"/>
      <c r="AG46" s="1059"/>
      <c r="AH46" s="1058"/>
      <c r="AI46" s="1058"/>
      <c r="AJ46" s="1058"/>
      <c r="AK46" s="1058"/>
      <c r="AL46" s="1058"/>
      <c r="AM46" s="1058"/>
      <c r="AN46" s="1058"/>
      <c r="AO46" s="1058"/>
      <c r="AP46" s="1058"/>
      <c r="AQ46" s="1058"/>
      <c r="AR46" s="1058"/>
      <c r="AS46" s="1058"/>
      <c r="AT46" s="1058"/>
      <c r="AU46" s="1058"/>
      <c r="AV46" s="1058"/>
      <c r="AW46" s="1058"/>
      <c r="AX46" s="1058"/>
      <c r="AY46" s="1058"/>
      <c r="AZ46" s="1058"/>
      <c r="BA46" s="1058"/>
      <c r="BB46" s="1058"/>
      <c r="BC46" s="1058"/>
      <c r="BD46" s="1058"/>
      <c r="BE46" s="1058"/>
      <c r="BF46" s="1058"/>
      <c r="BG46" s="1058"/>
      <c r="BH46" s="1058"/>
      <c r="BI46" s="1058"/>
      <c r="BJ46" s="1058"/>
      <c r="BK46" s="1058"/>
      <c r="BL46" s="1058"/>
      <c r="BM46" s="1058"/>
      <c r="BN46" s="1058"/>
      <c r="BO46" s="1058"/>
      <c r="BP46" s="1058"/>
      <c r="BQ46" s="1058"/>
      <c r="BR46" s="1058"/>
      <c r="BS46" s="1058"/>
      <c r="BT46" s="1058"/>
      <c r="BU46" s="1058"/>
      <c r="BV46" s="1058"/>
      <c r="BW46" s="1058"/>
      <c r="BX46" s="1058"/>
      <c r="BY46" s="1058"/>
      <c r="BZ46" s="1058"/>
      <c r="CA46" s="1058"/>
      <c r="CB46" s="1058"/>
      <c r="CC46" s="1058"/>
      <c r="CD46" s="1058"/>
      <c r="CE46" s="1058"/>
      <c r="CF46" s="1058"/>
      <c r="CG46" s="1058"/>
      <c r="CH46" s="1058"/>
      <c r="CI46" s="1058"/>
      <c r="CJ46" s="1058"/>
      <c r="CK46" s="1058"/>
      <c r="CL46" s="1058"/>
      <c r="CM46" s="1058"/>
      <c r="CN46" s="1058"/>
      <c r="CO46" s="1058"/>
      <c r="CP46" s="1058"/>
      <c r="CQ46" s="1058"/>
      <c r="CR46" s="1058"/>
      <c r="CS46" s="1058"/>
      <c r="CT46" s="1058"/>
      <c r="CU46" s="1058"/>
      <c r="CV46" s="1058"/>
      <c r="CW46" s="1058"/>
      <c r="CX46" s="1058"/>
      <c r="CY46" s="1058"/>
      <c r="CZ46" s="1058"/>
      <c r="DA46" s="1058"/>
      <c r="DB46" s="1058"/>
      <c r="DC46" s="1058"/>
      <c r="DD46" s="1058"/>
      <c r="DE46" s="1058"/>
      <c r="DF46" s="1058"/>
      <c r="DG46" s="1058"/>
      <c r="DH46" s="1058"/>
      <c r="DI46" s="1058"/>
      <c r="DJ46" s="1058"/>
      <c r="DK46" s="1058"/>
      <c r="DL46" s="1058"/>
      <c r="DM46" s="1058"/>
      <c r="DN46" s="1058"/>
      <c r="DO46" s="1060"/>
      <c r="DP46" s="1061"/>
      <c r="DQ46" s="1061"/>
      <c r="DR46" s="1061"/>
      <c r="DS46" s="1061"/>
      <c r="DT46" s="1061"/>
      <c r="DU46" s="1061"/>
      <c r="DV46" s="1061"/>
      <c r="DW46" s="1061"/>
      <c r="DX46" s="1061"/>
      <c r="DY46" s="1061"/>
      <c r="DZ46" s="1061"/>
      <c r="EA46" s="1061"/>
      <c r="EB46" s="1061"/>
      <c r="EC46" s="1061"/>
      <c r="ED46" s="1061"/>
      <c r="EE46" s="1061"/>
      <c r="EF46" s="1061"/>
      <c r="EG46" s="1061"/>
      <c r="EH46" s="1061"/>
      <c r="EI46" s="1061"/>
      <c r="EJ46" s="1061"/>
      <c r="EK46" s="1061"/>
      <c r="EL46" s="1061"/>
      <c r="EM46" s="1061"/>
      <c r="EN46" s="1061"/>
      <c r="EO46" s="1061"/>
      <c r="EP46" s="1061"/>
      <c r="EQ46" s="1061"/>
      <c r="ER46" s="1061"/>
      <c r="ES46" s="1061"/>
      <c r="ET46" s="1061"/>
      <c r="EU46" s="1061"/>
      <c r="EV46" s="1061"/>
      <c r="EW46" s="1061"/>
      <c r="EX46" s="1061"/>
      <c r="EY46" s="1061"/>
      <c r="EZ46" s="1061"/>
      <c r="FA46" s="1061"/>
      <c r="FB46" s="1061"/>
      <c r="FC46" s="1061"/>
      <c r="FD46" s="1061"/>
      <c r="FE46" s="1061"/>
      <c r="FF46" s="1061"/>
      <c r="FG46" s="1061"/>
      <c r="FH46" s="1061"/>
      <c r="FI46" s="1061"/>
      <c r="FJ46" s="1061"/>
      <c r="FK46" s="1061"/>
      <c r="FL46" s="1061"/>
      <c r="FM46" s="1061"/>
      <c r="FN46" s="1061"/>
      <c r="FO46" s="1061"/>
      <c r="FP46" s="1061"/>
      <c r="FQ46" s="1061"/>
      <c r="FR46" s="1061"/>
      <c r="FS46" s="1061"/>
      <c r="FT46" s="1061"/>
      <c r="FU46" s="1061"/>
      <c r="FV46" s="1061"/>
      <c r="FW46" s="1061"/>
      <c r="FX46" s="1061"/>
      <c r="FY46" s="1061"/>
      <c r="FZ46" s="1061"/>
      <c r="GA46" s="1061"/>
      <c r="GB46" s="1061"/>
      <c r="GC46" s="1061"/>
      <c r="GD46" s="1061"/>
      <c r="GE46" s="1061"/>
      <c r="GF46" s="1061"/>
      <c r="GG46" s="1061"/>
      <c r="GH46" s="1061"/>
      <c r="GI46" s="1061"/>
      <c r="GJ46" s="1061"/>
      <c r="GK46" s="1061"/>
      <c r="GL46" s="1061"/>
      <c r="GM46" s="1061"/>
      <c r="GN46" s="1061"/>
      <c r="GO46" s="1061"/>
      <c r="GP46" s="1061"/>
      <c r="GQ46" s="1061"/>
      <c r="GR46" s="1061"/>
      <c r="GS46" s="1061"/>
      <c r="GT46" s="1061"/>
      <c r="GU46" s="1061"/>
      <c r="GV46" s="1061"/>
      <c r="GW46" s="1061"/>
      <c r="GX46" s="1061"/>
      <c r="GY46" s="1061"/>
      <c r="GZ46" s="1061"/>
      <c r="HA46" s="1061"/>
      <c r="HB46" s="1061"/>
      <c r="HC46" s="1061"/>
      <c r="HD46" s="1061"/>
      <c r="HE46" s="1061"/>
      <c r="HF46" s="1061"/>
      <c r="HG46" s="1061"/>
      <c r="HH46" s="1061"/>
      <c r="HI46" s="1061"/>
      <c r="HJ46" s="1061"/>
      <c r="HK46" s="1061"/>
      <c r="HL46" s="1061"/>
      <c r="HM46" s="1061"/>
      <c r="HN46" s="1061"/>
      <c r="HO46" s="1061"/>
      <c r="HP46" s="1061"/>
      <c r="HQ46" s="1061"/>
      <c r="HR46" s="1061"/>
      <c r="HS46" s="1061"/>
      <c r="HT46" s="1061"/>
      <c r="HU46" s="1061"/>
      <c r="HV46" s="1061"/>
      <c r="HW46" s="1062"/>
    </row>
    <row r="47" spans="1:231" ht="18" customHeight="1" x14ac:dyDescent="0.2">
      <c r="B47" s="1057"/>
      <c r="C47" s="1058"/>
      <c r="D47" s="1058"/>
      <c r="E47" s="1058"/>
      <c r="F47" s="1058"/>
      <c r="G47" s="1058"/>
      <c r="H47" s="1058"/>
      <c r="I47" s="1058"/>
      <c r="J47" s="1058"/>
      <c r="K47" s="1058"/>
      <c r="L47" s="1058"/>
      <c r="M47" s="1058"/>
      <c r="N47" s="1058"/>
      <c r="O47" s="1058"/>
      <c r="P47" s="1058"/>
      <c r="Q47" s="1058"/>
      <c r="R47" s="1058"/>
      <c r="S47" s="1058"/>
      <c r="T47" s="1058"/>
      <c r="U47" s="1058"/>
      <c r="V47" s="1058"/>
      <c r="W47" s="1058"/>
      <c r="X47" s="1058"/>
      <c r="Y47" s="1058"/>
      <c r="Z47" s="1058"/>
      <c r="AA47" s="1058"/>
      <c r="AB47" s="1058"/>
      <c r="AC47" s="1058"/>
      <c r="AD47" s="1058"/>
      <c r="AE47" s="1058"/>
      <c r="AF47" s="1058"/>
      <c r="AG47" s="1059"/>
      <c r="AH47" s="1058"/>
      <c r="AI47" s="1058"/>
      <c r="AJ47" s="1058"/>
      <c r="AK47" s="1058"/>
      <c r="AL47" s="1058"/>
      <c r="AM47" s="1058"/>
      <c r="AN47" s="1058"/>
      <c r="AO47" s="1058"/>
      <c r="AP47" s="1058"/>
      <c r="AQ47" s="1058"/>
      <c r="AR47" s="1058"/>
      <c r="AS47" s="1058"/>
      <c r="AT47" s="1058"/>
      <c r="AU47" s="1058"/>
      <c r="AV47" s="1058"/>
      <c r="AW47" s="1058"/>
      <c r="AX47" s="1058"/>
      <c r="AY47" s="1058"/>
      <c r="AZ47" s="1058"/>
      <c r="BA47" s="1058"/>
      <c r="BB47" s="1058"/>
      <c r="BC47" s="1058"/>
      <c r="BD47" s="1058"/>
      <c r="BE47" s="1058"/>
      <c r="BF47" s="1058"/>
      <c r="BG47" s="1058"/>
      <c r="BH47" s="1058"/>
      <c r="BI47" s="1058"/>
      <c r="BJ47" s="1058"/>
      <c r="BK47" s="1058"/>
      <c r="BL47" s="1058"/>
      <c r="BM47" s="1058"/>
      <c r="BN47" s="1058"/>
      <c r="BO47" s="1058"/>
      <c r="BP47" s="1058"/>
      <c r="BQ47" s="1058"/>
      <c r="BR47" s="1058"/>
      <c r="BS47" s="1058"/>
      <c r="BT47" s="1058"/>
      <c r="BU47" s="1058"/>
      <c r="BV47" s="1058"/>
      <c r="BW47" s="1058"/>
      <c r="BX47" s="1058"/>
      <c r="BY47" s="1058"/>
      <c r="BZ47" s="1058"/>
      <c r="CA47" s="1058"/>
      <c r="CB47" s="1058"/>
      <c r="CC47" s="1058"/>
      <c r="CD47" s="1058"/>
      <c r="CE47" s="1058"/>
      <c r="CF47" s="1058"/>
      <c r="CG47" s="1058"/>
      <c r="CH47" s="1058"/>
      <c r="CI47" s="1058"/>
      <c r="CJ47" s="1058"/>
      <c r="CK47" s="1058"/>
      <c r="CL47" s="1058"/>
      <c r="CM47" s="1058"/>
      <c r="CN47" s="1058"/>
      <c r="CO47" s="1058"/>
      <c r="CP47" s="1058"/>
      <c r="CQ47" s="1058"/>
      <c r="CR47" s="1058"/>
      <c r="CS47" s="1058"/>
      <c r="CT47" s="1058"/>
      <c r="CU47" s="1058"/>
      <c r="CV47" s="1058"/>
      <c r="CW47" s="1058"/>
      <c r="CX47" s="1058"/>
      <c r="CY47" s="1058"/>
      <c r="CZ47" s="1058"/>
      <c r="DA47" s="1058"/>
      <c r="DB47" s="1058"/>
      <c r="DC47" s="1058"/>
      <c r="DD47" s="1058"/>
      <c r="DE47" s="1058"/>
      <c r="DF47" s="1058"/>
      <c r="DG47" s="1058"/>
      <c r="DH47" s="1058"/>
      <c r="DI47" s="1058"/>
      <c r="DJ47" s="1058"/>
      <c r="DK47" s="1058"/>
      <c r="DL47" s="1058"/>
      <c r="DM47" s="1058"/>
      <c r="DN47" s="1058"/>
      <c r="DO47" s="1060"/>
      <c r="DP47" s="1061"/>
      <c r="DQ47" s="1061"/>
      <c r="DR47" s="1061"/>
      <c r="DS47" s="1061"/>
      <c r="DT47" s="1061"/>
      <c r="DU47" s="1061"/>
      <c r="DV47" s="1061"/>
      <c r="DW47" s="1061"/>
      <c r="DX47" s="1061"/>
      <c r="DY47" s="1061"/>
      <c r="DZ47" s="1061"/>
      <c r="EA47" s="1061"/>
      <c r="EB47" s="1061"/>
      <c r="EC47" s="1061"/>
      <c r="ED47" s="1061"/>
      <c r="EE47" s="1061"/>
      <c r="EF47" s="1061"/>
      <c r="EG47" s="1061"/>
      <c r="EH47" s="1061"/>
      <c r="EI47" s="1061"/>
      <c r="EJ47" s="1061"/>
      <c r="EK47" s="1061"/>
      <c r="EL47" s="1061"/>
      <c r="EM47" s="1061"/>
      <c r="EN47" s="1061"/>
      <c r="EO47" s="1061"/>
      <c r="EP47" s="1061"/>
      <c r="EQ47" s="1061"/>
      <c r="ER47" s="1061"/>
      <c r="ES47" s="1061"/>
      <c r="ET47" s="1061"/>
      <c r="EU47" s="1061"/>
      <c r="EV47" s="1061"/>
      <c r="EW47" s="1061"/>
      <c r="EX47" s="1061"/>
      <c r="EY47" s="1061"/>
      <c r="EZ47" s="1061"/>
      <c r="FA47" s="1061"/>
      <c r="FB47" s="1061"/>
      <c r="FC47" s="1061"/>
      <c r="FD47" s="1061"/>
      <c r="FE47" s="1061"/>
      <c r="FF47" s="1061"/>
      <c r="FG47" s="1061"/>
      <c r="FH47" s="1061"/>
      <c r="FI47" s="1061"/>
      <c r="FJ47" s="1061"/>
      <c r="FK47" s="1061"/>
      <c r="FL47" s="1061"/>
      <c r="FM47" s="1061"/>
      <c r="FN47" s="1061"/>
      <c r="FO47" s="1061"/>
      <c r="FP47" s="1061"/>
      <c r="FQ47" s="1061"/>
      <c r="FR47" s="1061"/>
      <c r="FS47" s="1061"/>
      <c r="FT47" s="1061"/>
      <c r="FU47" s="1061"/>
      <c r="FV47" s="1061"/>
      <c r="FW47" s="1061"/>
      <c r="FX47" s="1061"/>
      <c r="FY47" s="1061"/>
      <c r="FZ47" s="1061"/>
      <c r="GA47" s="1061"/>
      <c r="GB47" s="1061"/>
      <c r="GC47" s="1061"/>
      <c r="GD47" s="1061"/>
      <c r="GE47" s="1061"/>
      <c r="GF47" s="1061"/>
      <c r="GG47" s="1061"/>
      <c r="GH47" s="1061"/>
      <c r="GI47" s="1061"/>
      <c r="GJ47" s="1061"/>
      <c r="GK47" s="1061"/>
      <c r="GL47" s="1061"/>
      <c r="GM47" s="1061"/>
      <c r="GN47" s="1061"/>
      <c r="GO47" s="1061"/>
      <c r="GP47" s="1061"/>
      <c r="GQ47" s="1061"/>
      <c r="GR47" s="1061"/>
      <c r="GS47" s="1061"/>
      <c r="GT47" s="1061"/>
      <c r="GU47" s="1061"/>
      <c r="GV47" s="1061"/>
      <c r="GW47" s="1061"/>
      <c r="GX47" s="1061"/>
      <c r="GY47" s="1061"/>
      <c r="GZ47" s="1061"/>
      <c r="HA47" s="1061"/>
      <c r="HB47" s="1061"/>
      <c r="HC47" s="1061"/>
      <c r="HD47" s="1061"/>
      <c r="HE47" s="1061"/>
      <c r="HF47" s="1061"/>
      <c r="HG47" s="1061"/>
      <c r="HH47" s="1061"/>
      <c r="HI47" s="1061"/>
      <c r="HJ47" s="1061"/>
      <c r="HK47" s="1061"/>
      <c r="HL47" s="1061"/>
      <c r="HM47" s="1061"/>
      <c r="HN47" s="1061"/>
      <c r="HO47" s="1061"/>
      <c r="HP47" s="1061"/>
      <c r="HQ47" s="1061"/>
      <c r="HR47" s="1061"/>
      <c r="HS47" s="1061"/>
      <c r="HT47" s="1061"/>
      <c r="HU47" s="1061"/>
      <c r="HV47" s="1061"/>
      <c r="HW47" s="1062"/>
    </row>
    <row r="48" spans="1:231" ht="18" customHeight="1" x14ac:dyDescent="0.2">
      <c r="B48" s="1057"/>
      <c r="C48" s="1058"/>
      <c r="D48" s="1058"/>
      <c r="E48" s="1058"/>
      <c r="F48" s="1058"/>
      <c r="G48" s="1058"/>
      <c r="H48" s="1058"/>
      <c r="I48" s="1058"/>
      <c r="J48" s="1058"/>
      <c r="K48" s="1058"/>
      <c r="L48" s="1058"/>
      <c r="M48" s="1058"/>
      <c r="N48" s="1058"/>
      <c r="O48" s="1058"/>
      <c r="P48" s="1058"/>
      <c r="Q48" s="1058"/>
      <c r="R48" s="1058"/>
      <c r="S48" s="1058"/>
      <c r="T48" s="1058"/>
      <c r="U48" s="1058"/>
      <c r="V48" s="1058"/>
      <c r="W48" s="1058"/>
      <c r="X48" s="1058"/>
      <c r="Y48" s="1058"/>
      <c r="Z48" s="1058"/>
      <c r="AA48" s="1058"/>
      <c r="AB48" s="1058"/>
      <c r="AC48" s="1058"/>
      <c r="AD48" s="1058"/>
      <c r="AE48" s="1058"/>
      <c r="AF48" s="1058"/>
      <c r="AG48" s="1059"/>
      <c r="AH48" s="1058"/>
      <c r="AI48" s="1058"/>
      <c r="AJ48" s="1058"/>
      <c r="AK48" s="1058"/>
      <c r="AL48" s="1058"/>
      <c r="AM48" s="1058"/>
      <c r="AN48" s="1058"/>
      <c r="AO48" s="1058"/>
      <c r="AP48" s="1058"/>
      <c r="AQ48" s="1058"/>
      <c r="AR48" s="1058"/>
      <c r="AS48" s="1058"/>
      <c r="AT48" s="1058"/>
      <c r="AU48" s="1058"/>
      <c r="AV48" s="1058"/>
      <c r="AW48" s="1058"/>
      <c r="AX48" s="1058"/>
      <c r="AY48" s="1058"/>
      <c r="AZ48" s="1058"/>
      <c r="BA48" s="1058"/>
      <c r="BB48" s="1058"/>
      <c r="BC48" s="1058"/>
      <c r="BD48" s="1058"/>
      <c r="BE48" s="1058"/>
      <c r="BF48" s="1058"/>
      <c r="BG48" s="1058"/>
      <c r="BH48" s="1058"/>
      <c r="BI48" s="1058"/>
      <c r="BJ48" s="1058"/>
      <c r="BK48" s="1058"/>
      <c r="BL48" s="1058"/>
      <c r="BM48" s="1058"/>
      <c r="BN48" s="1058"/>
      <c r="BO48" s="1058"/>
      <c r="BP48" s="1058"/>
      <c r="BQ48" s="1058"/>
      <c r="BR48" s="1058"/>
      <c r="BS48" s="1058"/>
      <c r="BT48" s="1058"/>
      <c r="BU48" s="1058"/>
      <c r="BV48" s="1058"/>
      <c r="BW48" s="1058"/>
      <c r="BX48" s="1058"/>
      <c r="BY48" s="1058"/>
      <c r="BZ48" s="1058"/>
      <c r="CA48" s="1058"/>
      <c r="CB48" s="1058"/>
      <c r="CC48" s="1058"/>
      <c r="CD48" s="1058"/>
      <c r="CE48" s="1058"/>
      <c r="CF48" s="1058"/>
      <c r="CG48" s="1058"/>
      <c r="CH48" s="1058"/>
      <c r="CI48" s="1058"/>
      <c r="CJ48" s="1058"/>
      <c r="CK48" s="1058"/>
      <c r="CL48" s="1058"/>
      <c r="CM48" s="1058"/>
      <c r="CN48" s="1058"/>
      <c r="CO48" s="1058"/>
      <c r="CP48" s="1058"/>
      <c r="CQ48" s="1058"/>
      <c r="CR48" s="1058"/>
      <c r="CS48" s="1058"/>
      <c r="CT48" s="1058"/>
      <c r="CU48" s="1058"/>
      <c r="CV48" s="1058"/>
      <c r="CW48" s="1058"/>
      <c r="CX48" s="1058"/>
      <c r="CY48" s="1058"/>
      <c r="CZ48" s="1058"/>
      <c r="DA48" s="1058"/>
      <c r="DB48" s="1058"/>
      <c r="DC48" s="1058"/>
      <c r="DD48" s="1058"/>
      <c r="DE48" s="1058"/>
      <c r="DF48" s="1058"/>
      <c r="DG48" s="1058"/>
      <c r="DH48" s="1058"/>
      <c r="DI48" s="1058"/>
      <c r="DJ48" s="1058"/>
      <c r="DK48" s="1058"/>
      <c r="DL48" s="1058"/>
      <c r="DM48" s="1058"/>
      <c r="DN48" s="1058"/>
      <c r="DO48" s="1060"/>
      <c r="DP48" s="1061"/>
      <c r="DQ48" s="1061"/>
      <c r="DR48" s="1061"/>
      <c r="DS48" s="1061"/>
      <c r="DT48" s="1061"/>
      <c r="DU48" s="1061"/>
      <c r="DV48" s="1061"/>
      <c r="DW48" s="1061"/>
      <c r="DX48" s="1061"/>
      <c r="DY48" s="1061"/>
      <c r="DZ48" s="1061"/>
      <c r="EA48" s="1061"/>
      <c r="EB48" s="1061"/>
      <c r="EC48" s="1061"/>
      <c r="ED48" s="1061"/>
      <c r="EE48" s="1061"/>
      <c r="EF48" s="1061"/>
      <c r="EG48" s="1061"/>
      <c r="EH48" s="1061"/>
      <c r="EI48" s="1061"/>
      <c r="EJ48" s="1061"/>
      <c r="EK48" s="1061"/>
      <c r="EL48" s="1061"/>
      <c r="EM48" s="1061"/>
      <c r="EN48" s="1061"/>
      <c r="EO48" s="1061"/>
      <c r="EP48" s="1061"/>
      <c r="EQ48" s="1061"/>
      <c r="ER48" s="1061"/>
      <c r="ES48" s="1061"/>
      <c r="ET48" s="1061"/>
      <c r="EU48" s="1061"/>
      <c r="EV48" s="1061"/>
      <c r="EW48" s="1061"/>
      <c r="EX48" s="1061"/>
      <c r="EY48" s="1061"/>
      <c r="EZ48" s="1061"/>
      <c r="FA48" s="1061"/>
      <c r="FB48" s="1061"/>
      <c r="FC48" s="1061"/>
      <c r="FD48" s="1061"/>
      <c r="FE48" s="1061"/>
      <c r="FF48" s="1061"/>
      <c r="FG48" s="1061"/>
      <c r="FH48" s="1061"/>
      <c r="FI48" s="1061"/>
      <c r="FJ48" s="1061"/>
      <c r="FK48" s="1061"/>
      <c r="FL48" s="1061"/>
      <c r="FM48" s="1061"/>
      <c r="FN48" s="1061"/>
      <c r="FO48" s="1061"/>
      <c r="FP48" s="1061"/>
      <c r="FQ48" s="1061"/>
      <c r="FR48" s="1061"/>
      <c r="FS48" s="1061"/>
      <c r="FT48" s="1061"/>
      <c r="FU48" s="1061"/>
      <c r="FV48" s="1061"/>
      <c r="FW48" s="1061"/>
      <c r="FX48" s="1061"/>
      <c r="FY48" s="1061"/>
      <c r="FZ48" s="1061"/>
      <c r="GA48" s="1061"/>
      <c r="GB48" s="1061"/>
      <c r="GC48" s="1061"/>
      <c r="GD48" s="1061"/>
      <c r="GE48" s="1061"/>
      <c r="GF48" s="1061"/>
      <c r="GG48" s="1061"/>
      <c r="GH48" s="1061"/>
      <c r="GI48" s="1061"/>
      <c r="GJ48" s="1061"/>
      <c r="GK48" s="1061"/>
      <c r="GL48" s="1061"/>
      <c r="GM48" s="1061"/>
      <c r="GN48" s="1061"/>
      <c r="GO48" s="1061"/>
      <c r="GP48" s="1061"/>
      <c r="GQ48" s="1061"/>
      <c r="GR48" s="1061"/>
      <c r="GS48" s="1061"/>
      <c r="GT48" s="1061"/>
      <c r="GU48" s="1061"/>
      <c r="GV48" s="1061"/>
      <c r="GW48" s="1061"/>
      <c r="GX48" s="1061"/>
      <c r="GY48" s="1061"/>
      <c r="GZ48" s="1061"/>
      <c r="HA48" s="1061"/>
      <c r="HB48" s="1061"/>
      <c r="HC48" s="1061"/>
      <c r="HD48" s="1061"/>
      <c r="HE48" s="1061"/>
      <c r="HF48" s="1061"/>
      <c r="HG48" s="1061"/>
      <c r="HH48" s="1061"/>
      <c r="HI48" s="1061"/>
      <c r="HJ48" s="1061"/>
      <c r="HK48" s="1061"/>
      <c r="HL48" s="1061"/>
      <c r="HM48" s="1061"/>
      <c r="HN48" s="1061"/>
      <c r="HO48" s="1061"/>
      <c r="HP48" s="1061"/>
      <c r="HQ48" s="1061"/>
      <c r="HR48" s="1061"/>
      <c r="HS48" s="1061"/>
      <c r="HT48" s="1061"/>
      <c r="HU48" s="1061"/>
      <c r="HV48" s="1061"/>
      <c r="HW48" s="1062"/>
    </row>
    <row r="49" spans="2:231" ht="18" customHeight="1" x14ac:dyDescent="0.2">
      <c r="B49" s="1057"/>
      <c r="C49" s="1058"/>
      <c r="D49" s="1058"/>
      <c r="E49" s="1058"/>
      <c r="F49" s="1058"/>
      <c r="G49" s="1058"/>
      <c r="H49" s="1058"/>
      <c r="I49" s="1058"/>
      <c r="J49" s="1058"/>
      <c r="K49" s="1058"/>
      <c r="L49" s="1058"/>
      <c r="M49" s="1058"/>
      <c r="N49" s="1058"/>
      <c r="O49" s="1058"/>
      <c r="P49" s="1058"/>
      <c r="Q49" s="1058"/>
      <c r="R49" s="1058"/>
      <c r="S49" s="1058"/>
      <c r="T49" s="1058"/>
      <c r="U49" s="1058"/>
      <c r="V49" s="1058"/>
      <c r="W49" s="1058"/>
      <c r="X49" s="1058"/>
      <c r="Y49" s="1058"/>
      <c r="Z49" s="1058"/>
      <c r="AA49" s="1058"/>
      <c r="AB49" s="1058"/>
      <c r="AC49" s="1058"/>
      <c r="AD49" s="1058"/>
      <c r="AE49" s="1058"/>
      <c r="AF49" s="1058"/>
      <c r="AG49" s="1059"/>
      <c r="AH49" s="1058"/>
      <c r="AI49" s="1058"/>
      <c r="AJ49" s="1058"/>
      <c r="AK49" s="1058"/>
      <c r="AL49" s="1058"/>
      <c r="AM49" s="1058"/>
      <c r="AN49" s="1058"/>
      <c r="AO49" s="1058"/>
      <c r="AP49" s="1058"/>
      <c r="AQ49" s="1058"/>
      <c r="AR49" s="1058"/>
      <c r="AS49" s="1058"/>
      <c r="AT49" s="1058"/>
      <c r="AU49" s="1058"/>
      <c r="AV49" s="1058"/>
      <c r="AW49" s="1058"/>
      <c r="AX49" s="1058"/>
      <c r="AY49" s="1058"/>
      <c r="AZ49" s="1058"/>
      <c r="BA49" s="1058"/>
      <c r="BB49" s="1058"/>
      <c r="BC49" s="1058"/>
      <c r="BD49" s="1058"/>
      <c r="BE49" s="1058"/>
      <c r="BF49" s="1058"/>
      <c r="BG49" s="1058"/>
      <c r="BH49" s="1058"/>
      <c r="BI49" s="1058"/>
      <c r="BJ49" s="1058"/>
      <c r="BK49" s="1058"/>
      <c r="BL49" s="1058"/>
      <c r="BM49" s="1058"/>
      <c r="BN49" s="1058"/>
      <c r="BO49" s="1058"/>
      <c r="BP49" s="1058"/>
      <c r="BQ49" s="1058"/>
      <c r="BR49" s="1058"/>
      <c r="BS49" s="1058"/>
      <c r="BT49" s="1058"/>
      <c r="BU49" s="1058"/>
      <c r="BV49" s="1058"/>
      <c r="BW49" s="1058"/>
      <c r="BX49" s="1058"/>
      <c r="BY49" s="1058"/>
      <c r="BZ49" s="1058"/>
      <c r="CA49" s="1058"/>
      <c r="CB49" s="1058"/>
      <c r="CC49" s="1058"/>
      <c r="CD49" s="1058"/>
      <c r="CE49" s="1058"/>
      <c r="CF49" s="1058"/>
      <c r="CG49" s="1058"/>
      <c r="CH49" s="1058"/>
      <c r="CI49" s="1058"/>
      <c r="CJ49" s="1058"/>
      <c r="CK49" s="1058"/>
      <c r="CL49" s="1058"/>
      <c r="CM49" s="1058"/>
      <c r="CN49" s="1058"/>
      <c r="CO49" s="1058"/>
      <c r="CP49" s="1058"/>
      <c r="CQ49" s="1058"/>
      <c r="CR49" s="1058"/>
      <c r="CS49" s="1058"/>
      <c r="CT49" s="1058"/>
      <c r="CU49" s="1058"/>
      <c r="CV49" s="1058"/>
      <c r="CW49" s="1058"/>
      <c r="CX49" s="1058"/>
      <c r="CY49" s="1058"/>
      <c r="CZ49" s="1058"/>
      <c r="DA49" s="1058"/>
      <c r="DB49" s="1058"/>
      <c r="DC49" s="1058"/>
      <c r="DD49" s="1058"/>
      <c r="DE49" s="1058"/>
      <c r="DF49" s="1058"/>
      <c r="DG49" s="1058"/>
      <c r="DH49" s="1058"/>
      <c r="DI49" s="1058"/>
      <c r="DJ49" s="1058"/>
      <c r="DK49" s="1058"/>
      <c r="DL49" s="1058"/>
      <c r="DM49" s="1058"/>
      <c r="DN49" s="1058"/>
      <c r="DO49" s="1060"/>
      <c r="DP49" s="1061"/>
      <c r="DQ49" s="1061"/>
      <c r="DR49" s="1061"/>
      <c r="DS49" s="1061"/>
      <c r="DT49" s="1061"/>
      <c r="DU49" s="1061"/>
      <c r="DV49" s="1061"/>
      <c r="DW49" s="1061"/>
      <c r="DX49" s="1061"/>
      <c r="DY49" s="1061"/>
      <c r="DZ49" s="1061"/>
      <c r="EA49" s="1061"/>
      <c r="EB49" s="1061"/>
      <c r="EC49" s="1061"/>
      <c r="ED49" s="1061"/>
      <c r="EE49" s="1061"/>
      <c r="EF49" s="1061"/>
      <c r="EG49" s="1061"/>
      <c r="EH49" s="1061"/>
      <c r="EI49" s="1061"/>
      <c r="EJ49" s="1061"/>
      <c r="EK49" s="1061"/>
      <c r="EL49" s="1061"/>
      <c r="EM49" s="1061"/>
      <c r="EN49" s="1061"/>
      <c r="EO49" s="1061"/>
      <c r="EP49" s="1061"/>
      <c r="EQ49" s="1061"/>
      <c r="ER49" s="1061"/>
      <c r="ES49" s="1061"/>
      <c r="ET49" s="1061"/>
      <c r="EU49" s="1061"/>
      <c r="EV49" s="1061"/>
      <c r="EW49" s="1061"/>
      <c r="EX49" s="1061"/>
      <c r="EY49" s="1061"/>
      <c r="EZ49" s="1061"/>
      <c r="FA49" s="1061"/>
      <c r="FB49" s="1061"/>
      <c r="FC49" s="1061"/>
      <c r="FD49" s="1061"/>
      <c r="FE49" s="1061"/>
      <c r="FF49" s="1061"/>
      <c r="FG49" s="1061"/>
      <c r="FH49" s="1061"/>
      <c r="FI49" s="1061"/>
      <c r="FJ49" s="1061"/>
      <c r="FK49" s="1061"/>
      <c r="FL49" s="1061"/>
      <c r="FM49" s="1061"/>
      <c r="FN49" s="1061"/>
      <c r="FO49" s="1061"/>
      <c r="FP49" s="1061"/>
      <c r="FQ49" s="1061"/>
      <c r="FR49" s="1061"/>
      <c r="FS49" s="1061"/>
      <c r="FT49" s="1061"/>
      <c r="FU49" s="1061"/>
      <c r="FV49" s="1061"/>
      <c r="FW49" s="1061"/>
      <c r="FX49" s="1061"/>
      <c r="FY49" s="1061"/>
      <c r="FZ49" s="1061"/>
      <c r="GA49" s="1061"/>
      <c r="GB49" s="1061"/>
      <c r="GC49" s="1061"/>
      <c r="GD49" s="1061"/>
      <c r="GE49" s="1061"/>
      <c r="GF49" s="1061"/>
      <c r="GG49" s="1061"/>
      <c r="GH49" s="1061"/>
      <c r="GI49" s="1061"/>
      <c r="GJ49" s="1061"/>
      <c r="GK49" s="1061"/>
      <c r="GL49" s="1061"/>
      <c r="GM49" s="1061"/>
      <c r="GN49" s="1061"/>
      <c r="GO49" s="1061"/>
      <c r="GP49" s="1061"/>
      <c r="GQ49" s="1061"/>
      <c r="GR49" s="1061"/>
      <c r="GS49" s="1061"/>
      <c r="GT49" s="1061"/>
      <c r="GU49" s="1061"/>
      <c r="GV49" s="1061"/>
      <c r="GW49" s="1061"/>
      <c r="GX49" s="1061"/>
      <c r="GY49" s="1061"/>
      <c r="GZ49" s="1061"/>
      <c r="HA49" s="1061"/>
      <c r="HB49" s="1061"/>
      <c r="HC49" s="1061"/>
      <c r="HD49" s="1061"/>
      <c r="HE49" s="1061"/>
      <c r="HF49" s="1061"/>
      <c r="HG49" s="1061"/>
      <c r="HH49" s="1061"/>
      <c r="HI49" s="1061"/>
      <c r="HJ49" s="1061"/>
      <c r="HK49" s="1061"/>
      <c r="HL49" s="1061"/>
      <c r="HM49" s="1061"/>
      <c r="HN49" s="1061"/>
      <c r="HO49" s="1061"/>
      <c r="HP49" s="1061"/>
      <c r="HQ49" s="1061"/>
      <c r="HR49" s="1061"/>
      <c r="HS49" s="1061"/>
      <c r="HT49" s="1061"/>
      <c r="HU49" s="1061"/>
      <c r="HV49" s="1061"/>
      <c r="HW49" s="1062"/>
    </row>
    <row r="50" spans="2:231" ht="18" customHeight="1" x14ac:dyDescent="0.2">
      <c r="B50" s="1057"/>
      <c r="C50" s="1058"/>
      <c r="D50" s="1058"/>
      <c r="E50" s="1058"/>
      <c r="F50" s="1058"/>
      <c r="G50" s="1058"/>
      <c r="H50" s="1058"/>
      <c r="I50" s="1058"/>
      <c r="J50" s="1058"/>
      <c r="K50" s="1058"/>
      <c r="L50" s="1058"/>
      <c r="M50" s="1058"/>
      <c r="N50" s="1058"/>
      <c r="O50" s="1058"/>
      <c r="P50" s="1058"/>
      <c r="Q50" s="1058"/>
      <c r="R50" s="1058"/>
      <c r="S50" s="1058"/>
      <c r="T50" s="1058"/>
      <c r="U50" s="1058"/>
      <c r="V50" s="1058"/>
      <c r="W50" s="1058"/>
      <c r="X50" s="1058"/>
      <c r="Y50" s="1058"/>
      <c r="Z50" s="1058"/>
      <c r="AA50" s="1058"/>
      <c r="AB50" s="1058"/>
      <c r="AC50" s="1058"/>
      <c r="AD50" s="1058"/>
      <c r="AE50" s="1058"/>
      <c r="AF50" s="1058"/>
      <c r="AG50" s="1059"/>
      <c r="AH50" s="1058"/>
      <c r="AI50" s="1058"/>
      <c r="AJ50" s="1058"/>
      <c r="AK50" s="1058"/>
      <c r="AL50" s="1058"/>
      <c r="AM50" s="1058"/>
      <c r="AN50" s="1058"/>
      <c r="AO50" s="1058"/>
      <c r="AP50" s="1058"/>
      <c r="AQ50" s="1058"/>
      <c r="AR50" s="1058"/>
      <c r="AS50" s="1058"/>
      <c r="AT50" s="1058"/>
      <c r="AU50" s="1058"/>
      <c r="AV50" s="1058"/>
      <c r="AW50" s="1058"/>
      <c r="AX50" s="1058"/>
      <c r="AY50" s="1058"/>
      <c r="AZ50" s="1058"/>
      <c r="BA50" s="1058"/>
      <c r="BB50" s="1058"/>
      <c r="BC50" s="1058"/>
      <c r="BD50" s="1058"/>
      <c r="BE50" s="1058"/>
      <c r="BF50" s="1058"/>
      <c r="BG50" s="1058"/>
      <c r="BH50" s="1058"/>
      <c r="BI50" s="1058"/>
      <c r="BJ50" s="1058"/>
      <c r="BK50" s="1058"/>
      <c r="BL50" s="1058"/>
      <c r="BM50" s="1058"/>
      <c r="BN50" s="1058"/>
      <c r="BO50" s="1058"/>
      <c r="BP50" s="1058"/>
      <c r="BQ50" s="1058"/>
      <c r="BR50" s="1058"/>
      <c r="BS50" s="1058"/>
      <c r="BT50" s="1058"/>
      <c r="BU50" s="1058"/>
      <c r="BV50" s="1058"/>
      <c r="BW50" s="1058"/>
      <c r="BX50" s="1058"/>
      <c r="BY50" s="1058"/>
      <c r="BZ50" s="1058"/>
      <c r="CA50" s="1058"/>
      <c r="CB50" s="1058"/>
      <c r="CC50" s="1058"/>
      <c r="CD50" s="1058"/>
      <c r="CE50" s="1058"/>
      <c r="CF50" s="1058"/>
      <c r="CG50" s="1058"/>
      <c r="CH50" s="1058"/>
      <c r="CI50" s="1058"/>
      <c r="CJ50" s="1058"/>
      <c r="CK50" s="1058"/>
      <c r="CL50" s="1058"/>
      <c r="CM50" s="1058"/>
      <c r="CN50" s="1058"/>
      <c r="CO50" s="1058"/>
      <c r="CP50" s="1058"/>
      <c r="CQ50" s="1058"/>
      <c r="CR50" s="1058"/>
      <c r="CS50" s="1058"/>
      <c r="CT50" s="1058"/>
      <c r="CU50" s="1058"/>
      <c r="CV50" s="1058"/>
      <c r="CW50" s="1058"/>
      <c r="CX50" s="1058"/>
      <c r="CY50" s="1058"/>
      <c r="CZ50" s="1058"/>
      <c r="DA50" s="1058"/>
      <c r="DB50" s="1058"/>
      <c r="DC50" s="1058"/>
      <c r="DD50" s="1058"/>
      <c r="DE50" s="1058"/>
      <c r="DF50" s="1058"/>
      <c r="DG50" s="1058"/>
      <c r="DH50" s="1058"/>
      <c r="DI50" s="1058"/>
      <c r="DJ50" s="1058"/>
      <c r="DK50" s="1058"/>
      <c r="DL50" s="1058"/>
      <c r="DM50" s="1058"/>
      <c r="DN50" s="1058"/>
      <c r="DO50" s="1060"/>
      <c r="DP50" s="1061"/>
      <c r="DQ50" s="1061"/>
      <c r="DR50" s="1061"/>
      <c r="DS50" s="1061"/>
      <c r="DT50" s="1061"/>
      <c r="DU50" s="1061"/>
      <c r="DV50" s="1061"/>
      <c r="DW50" s="1061"/>
      <c r="DX50" s="1061"/>
      <c r="DY50" s="1061"/>
      <c r="DZ50" s="1061"/>
      <c r="EA50" s="1061"/>
      <c r="EB50" s="1061"/>
      <c r="EC50" s="1061"/>
      <c r="ED50" s="1061"/>
      <c r="EE50" s="1061"/>
      <c r="EF50" s="1061"/>
      <c r="EG50" s="1061"/>
      <c r="EH50" s="1061"/>
      <c r="EI50" s="1061"/>
      <c r="EJ50" s="1061"/>
      <c r="EK50" s="1061"/>
      <c r="EL50" s="1061"/>
      <c r="EM50" s="1061"/>
      <c r="EN50" s="1061"/>
      <c r="EO50" s="1061"/>
      <c r="EP50" s="1061"/>
      <c r="EQ50" s="1061"/>
      <c r="ER50" s="1061"/>
      <c r="ES50" s="1061"/>
      <c r="ET50" s="1061"/>
      <c r="EU50" s="1061"/>
      <c r="EV50" s="1061"/>
      <c r="EW50" s="1061"/>
      <c r="EX50" s="1061"/>
      <c r="EY50" s="1061"/>
      <c r="EZ50" s="1061"/>
      <c r="FA50" s="1061"/>
      <c r="FB50" s="1061"/>
      <c r="FC50" s="1061"/>
      <c r="FD50" s="1061"/>
      <c r="FE50" s="1061"/>
      <c r="FF50" s="1061"/>
      <c r="FG50" s="1061"/>
      <c r="FH50" s="1061"/>
      <c r="FI50" s="1061"/>
      <c r="FJ50" s="1061"/>
      <c r="FK50" s="1061"/>
      <c r="FL50" s="1061"/>
      <c r="FM50" s="1061"/>
      <c r="FN50" s="1061"/>
      <c r="FO50" s="1061"/>
      <c r="FP50" s="1061"/>
      <c r="FQ50" s="1061"/>
      <c r="FR50" s="1061"/>
      <c r="FS50" s="1061"/>
      <c r="FT50" s="1061"/>
      <c r="FU50" s="1061"/>
      <c r="FV50" s="1061"/>
      <c r="FW50" s="1061"/>
      <c r="FX50" s="1061"/>
      <c r="FY50" s="1061"/>
      <c r="FZ50" s="1061"/>
      <c r="GA50" s="1061"/>
      <c r="GB50" s="1061"/>
      <c r="GC50" s="1061"/>
      <c r="GD50" s="1061"/>
      <c r="GE50" s="1061"/>
      <c r="GF50" s="1061"/>
      <c r="GG50" s="1061"/>
      <c r="GH50" s="1061"/>
      <c r="GI50" s="1061"/>
      <c r="GJ50" s="1061"/>
      <c r="GK50" s="1061"/>
      <c r="GL50" s="1061"/>
      <c r="GM50" s="1061"/>
      <c r="GN50" s="1061"/>
      <c r="GO50" s="1061"/>
      <c r="GP50" s="1061"/>
      <c r="GQ50" s="1061"/>
      <c r="GR50" s="1061"/>
      <c r="GS50" s="1061"/>
      <c r="GT50" s="1061"/>
      <c r="GU50" s="1061"/>
      <c r="GV50" s="1061"/>
      <c r="GW50" s="1061"/>
      <c r="GX50" s="1061"/>
      <c r="GY50" s="1061"/>
      <c r="GZ50" s="1061"/>
      <c r="HA50" s="1061"/>
      <c r="HB50" s="1061"/>
      <c r="HC50" s="1061"/>
      <c r="HD50" s="1061"/>
      <c r="HE50" s="1061"/>
      <c r="HF50" s="1061"/>
      <c r="HG50" s="1061"/>
      <c r="HH50" s="1061"/>
      <c r="HI50" s="1061"/>
      <c r="HJ50" s="1061"/>
      <c r="HK50" s="1061"/>
      <c r="HL50" s="1061"/>
      <c r="HM50" s="1061"/>
      <c r="HN50" s="1061"/>
      <c r="HO50" s="1061"/>
      <c r="HP50" s="1061"/>
      <c r="HQ50" s="1061"/>
      <c r="HR50" s="1061"/>
      <c r="HS50" s="1061"/>
      <c r="HT50" s="1061"/>
      <c r="HU50" s="1061"/>
      <c r="HV50" s="1061"/>
      <c r="HW50" s="1062"/>
    </row>
    <row r="51" spans="2:231" ht="18" customHeight="1" x14ac:dyDescent="0.2">
      <c r="B51" s="1057"/>
      <c r="C51" s="1058"/>
      <c r="D51" s="1058"/>
      <c r="E51" s="1058"/>
      <c r="F51" s="1058"/>
      <c r="G51" s="1058"/>
      <c r="H51" s="1058"/>
      <c r="I51" s="1058"/>
      <c r="J51" s="1058"/>
      <c r="K51" s="1058"/>
      <c r="L51" s="1058"/>
      <c r="M51" s="1058"/>
      <c r="N51" s="1058"/>
      <c r="O51" s="1058"/>
      <c r="P51" s="1058"/>
      <c r="Q51" s="1058"/>
      <c r="R51" s="1058"/>
      <c r="S51" s="1058"/>
      <c r="T51" s="1058"/>
      <c r="U51" s="1058"/>
      <c r="V51" s="1058"/>
      <c r="W51" s="1058"/>
      <c r="X51" s="1058"/>
      <c r="Y51" s="1058"/>
      <c r="Z51" s="1058"/>
      <c r="AA51" s="1058"/>
      <c r="AB51" s="1058"/>
      <c r="AC51" s="1058"/>
      <c r="AD51" s="1058"/>
      <c r="AE51" s="1058"/>
      <c r="AF51" s="1058"/>
      <c r="AG51" s="1059"/>
      <c r="AH51" s="1058"/>
      <c r="AI51" s="1058"/>
      <c r="AJ51" s="1058"/>
      <c r="AK51" s="1058"/>
      <c r="AL51" s="1058"/>
      <c r="AM51" s="1058"/>
      <c r="AN51" s="1058"/>
      <c r="AO51" s="1058"/>
      <c r="AP51" s="1058"/>
      <c r="AQ51" s="1058"/>
      <c r="AR51" s="1058"/>
      <c r="AS51" s="1058"/>
      <c r="AT51" s="1058"/>
      <c r="AU51" s="1058"/>
      <c r="AV51" s="1058"/>
      <c r="AW51" s="1058"/>
      <c r="AX51" s="1058"/>
      <c r="AY51" s="1058"/>
      <c r="AZ51" s="1058"/>
      <c r="BA51" s="1058"/>
      <c r="BB51" s="1058"/>
      <c r="BC51" s="1058"/>
      <c r="BD51" s="1058"/>
      <c r="BE51" s="1058"/>
      <c r="BF51" s="1058"/>
      <c r="BG51" s="1058"/>
      <c r="BH51" s="1058"/>
      <c r="BI51" s="1058"/>
      <c r="BJ51" s="1058"/>
      <c r="BK51" s="1058"/>
      <c r="BL51" s="1058"/>
      <c r="BM51" s="1058"/>
      <c r="BN51" s="1058"/>
      <c r="BO51" s="1058"/>
      <c r="BP51" s="1058"/>
      <c r="BQ51" s="1058"/>
      <c r="BR51" s="1058"/>
      <c r="BS51" s="1058"/>
      <c r="BT51" s="1058"/>
      <c r="BU51" s="1058"/>
      <c r="BV51" s="1058"/>
      <c r="BW51" s="1058"/>
      <c r="BX51" s="1058"/>
      <c r="BY51" s="1058"/>
      <c r="BZ51" s="1058"/>
      <c r="CA51" s="1058"/>
      <c r="CB51" s="1058"/>
      <c r="CC51" s="1058"/>
      <c r="CD51" s="1058"/>
      <c r="CE51" s="1058"/>
      <c r="CF51" s="1058"/>
      <c r="CG51" s="1058"/>
      <c r="CH51" s="1058"/>
      <c r="CI51" s="1058"/>
      <c r="CJ51" s="1058"/>
      <c r="CK51" s="1058"/>
      <c r="CL51" s="1058"/>
      <c r="CM51" s="1058"/>
      <c r="CN51" s="1058"/>
      <c r="CO51" s="1058"/>
      <c r="CP51" s="1058"/>
      <c r="CQ51" s="1058"/>
      <c r="CR51" s="1058"/>
      <c r="CS51" s="1058"/>
      <c r="CT51" s="1058"/>
      <c r="CU51" s="1058"/>
      <c r="CV51" s="1058"/>
      <c r="CW51" s="1058"/>
      <c r="CX51" s="1058"/>
      <c r="CY51" s="1058"/>
      <c r="CZ51" s="1058"/>
      <c r="DA51" s="1058"/>
      <c r="DB51" s="1058"/>
      <c r="DC51" s="1058"/>
      <c r="DD51" s="1058"/>
      <c r="DE51" s="1058"/>
      <c r="DF51" s="1058"/>
      <c r="DG51" s="1058"/>
      <c r="DH51" s="1058"/>
      <c r="DI51" s="1058"/>
      <c r="DJ51" s="1058"/>
      <c r="DK51" s="1058"/>
      <c r="DL51" s="1058"/>
      <c r="DM51" s="1058"/>
      <c r="DN51" s="1058"/>
      <c r="DO51" s="1060"/>
      <c r="DP51" s="1061"/>
      <c r="DQ51" s="1061"/>
      <c r="DR51" s="1061"/>
      <c r="DS51" s="1061"/>
      <c r="DT51" s="1061"/>
      <c r="DU51" s="1061"/>
      <c r="DV51" s="1061"/>
      <c r="DW51" s="1061"/>
      <c r="DX51" s="1061"/>
      <c r="DY51" s="1061"/>
      <c r="DZ51" s="1061"/>
      <c r="EA51" s="1061"/>
      <c r="EB51" s="1061"/>
      <c r="EC51" s="1061"/>
      <c r="ED51" s="1061"/>
      <c r="EE51" s="1061"/>
      <c r="EF51" s="1061"/>
      <c r="EG51" s="1061"/>
      <c r="EH51" s="1061"/>
      <c r="EI51" s="1061"/>
      <c r="EJ51" s="1061"/>
      <c r="EK51" s="1061"/>
      <c r="EL51" s="1061"/>
      <c r="EM51" s="1061"/>
      <c r="EN51" s="1061"/>
      <c r="EO51" s="1061"/>
      <c r="EP51" s="1061"/>
      <c r="EQ51" s="1061"/>
      <c r="ER51" s="1061"/>
      <c r="ES51" s="1061"/>
      <c r="ET51" s="1061"/>
      <c r="EU51" s="1061"/>
      <c r="EV51" s="1061"/>
      <c r="EW51" s="1061"/>
      <c r="EX51" s="1061"/>
      <c r="EY51" s="1061"/>
      <c r="EZ51" s="1061"/>
      <c r="FA51" s="1061"/>
      <c r="FB51" s="1061"/>
      <c r="FC51" s="1061"/>
      <c r="FD51" s="1061"/>
      <c r="FE51" s="1061"/>
      <c r="FF51" s="1061"/>
      <c r="FG51" s="1061"/>
      <c r="FH51" s="1061"/>
      <c r="FI51" s="1061"/>
      <c r="FJ51" s="1061"/>
      <c r="FK51" s="1061"/>
      <c r="FL51" s="1061"/>
      <c r="FM51" s="1061"/>
      <c r="FN51" s="1061"/>
      <c r="FO51" s="1061"/>
      <c r="FP51" s="1061"/>
      <c r="FQ51" s="1061"/>
      <c r="FR51" s="1061"/>
      <c r="FS51" s="1061"/>
      <c r="FT51" s="1061"/>
      <c r="FU51" s="1061"/>
      <c r="FV51" s="1061"/>
      <c r="FW51" s="1061"/>
      <c r="FX51" s="1061"/>
      <c r="FY51" s="1061"/>
      <c r="FZ51" s="1061"/>
      <c r="GA51" s="1061"/>
      <c r="GB51" s="1061"/>
      <c r="GC51" s="1061"/>
      <c r="GD51" s="1061"/>
      <c r="GE51" s="1061"/>
      <c r="GF51" s="1061"/>
      <c r="GG51" s="1061"/>
      <c r="GH51" s="1061"/>
      <c r="GI51" s="1061"/>
      <c r="GJ51" s="1061"/>
      <c r="GK51" s="1061"/>
      <c r="GL51" s="1061"/>
      <c r="GM51" s="1061"/>
      <c r="GN51" s="1061"/>
      <c r="GO51" s="1061"/>
      <c r="GP51" s="1061"/>
      <c r="GQ51" s="1061"/>
      <c r="GR51" s="1061"/>
      <c r="GS51" s="1061"/>
      <c r="GT51" s="1061"/>
      <c r="GU51" s="1061"/>
      <c r="GV51" s="1061"/>
      <c r="GW51" s="1061"/>
      <c r="GX51" s="1061"/>
      <c r="GY51" s="1061"/>
      <c r="GZ51" s="1061"/>
      <c r="HA51" s="1061"/>
      <c r="HB51" s="1061"/>
      <c r="HC51" s="1061"/>
      <c r="HD51" s="1061"/>
      <c r="HE51" s="1061"/>
      <c r="HF51" s="1061"/>
      <c r="HG51" s="1061"/>
      <c r="HH51" s="1061"/>
      <c r="HI51" s="1061"/>
      <c r="HJ51" s="1061"/>
      <c r="HK51" s="1061"/>
      <c r="HL51" s="1061"/>
      <c r="HM51" s="1061"/>
      <c r="HN51" s="1061"/>
      <c r="HO51" s="1061"/>
      <c r="HP51" s="1061"/>
      <c r="HQ51" s="1061"/>
      <c r="HR51" s="1061"/>
      <c r="HS51" s="1061"/>
      <c r="HT51" s="1061"/>
      <c r="HU51" s="1061"/>
      <c r="HV51" s="1061"/>
      <c r="HW51" s="1062"/>
    </row>
    <row r="52" spans="2:231" ht="14.4" x14ac:dyDescent="0.2">
      <c r="B52" s="1057"/>
      <c r="C52" s="1058"/>
      <c r="D52" s="1058"/>
      <c r="E52" s="1058"/>
      <c r="F52" s="1058"/>
      <c r="G52" s="1058"/>
      <c r="H52" s="1058"/>
      <c r="I52" s="1058"/>
      <c r="J52" s="1058"/>
      <c r="K52" s="1058"/>
      <c r="L52" s="1058"/>
      <c r="M52" s="1058"/>
      <c r="N52" s="1058"/>
      <c r="O52" s="1058"/>
      <c r="P52" s="1058"/>
      <c r="Q52" s="1058"/>
      <c r="R52" s="1058"/>
      <c r="S52" s="1058"/>
      <c r="T52" s="1058"/>
      <c r="U52" s="1058"/>
      <c r="V52" s="1058"/>
      <c r="W52" s="1058"/>
      <c r="X52" s="1058"/>
      <c r="Y52" s="1058"/>
      <c r="Z52" s="1058"/>
      <c r="AA52" s="1058"/>
      <c r="AB52" s="1058"/>
      <c r="AC52" s="1058"/>
      <c r="AD52" s="1058"/>
      <c r="AE52" s="1058"/>
      <c r="AF52" s="1058"/>
      <c r="AG52" s="1059"/>
      <c r="AH52" s="1058"/>
      <c r="AI52" s="1058"/>
      <c r="AJ52" s="1058"/>
      <c r="AK52" s="1058"/>
      <c r="AL52" s="1058"/>
      <c r="AM52" s="1058"/>
      <c r="AN52" s="1058"/>
      <c r="AO52" s="1058"/>
      <c r="AP52" s="1058"/>
      <c r="AQ52" s="1058"/>
      <c r="AR52" s="1058"/>
      <c r="AS52" s="1058"/>
      <c r="AT52" s="1058"/>
      <c r="AU52" s="1058"/>
      <c r="AV52" s="1058"/>
      <c r="AW52" s="1058"/>
      <c r="AX52" s="1058"/>
      <c r="AY52" s="1058"/>
      <c r="AZ52" s="1058"/>
      <c r="BA52" s="1058"/>
      <c r="BB52" s="1058"/>
      <c r="BC52" s="1058"/>
      <c r="BD52" s="1058"/>
      <c r="BE52" s="1058"/>
      <c r="BF52" s="1058"/>
      <c r="BG52" s="1058"/>
      <c r="BH52" s="1058"/>
      <c r="BI52" s="1058"/>
      <c r="BJ52" s="1058"/>
      <c r="BK52" s="1058"/>
      <c r="BL52" s="1058"/>
      <c r="BM52" s="1058"/>
      <c r="BN52" s="1058"/>
      <c r="BO52" s="1058"/>
      <c r="BP52" s="1058"/>
      <c r="BQ52" s="1058"/>
      <c r="BR52" s="1058"/>
      <c r="BS52" s="1058"/>
      <c r="BT52" s="1058"/>
      <c r="BU52" s="1058"/>
      <c r="BV52" s="1058"/>
      <c r="BW52" s="1058"/>
      <c r="BX52" s="1058"/>
      <c r="BY52" s="1058"/>
      <c r="BZ52" s="1058"/>
      <c r="CA52" s="1058"/>
      <c r="CB52" s="1058"/>
      <c r="CC52" s="1058"/>
      <c r="CD52" s="1058"/>
      <c r="CE52" s="1058"/>
      <c r="CF52" s="1058"/>
      <c r="CG52" s="1058"/>
      <c r="CH52" s="1058"/>
      <c r="CI52" s="1058"/>
      <c r="CJ52" s="1058"/>
      <c r="CK52" s="1058"/>
      <c r="CL52" s="1058"/>
      <c r="CM52" s="1058"/>
      <c r="CN52" s="1058"/>
      <c r="CO52" s="1058"/>
      <c r="CP52" s="1058"/>
      <c r="CQ52" s="1058"/>
      <c r="CR52" s="1058"/>
      <c r="CS52" s="1058"/>
      <c r="CT52" s="1058"/>
      <c r="CU52" s="1058"/>
      <c r="CV52" s="1058"/>
      <c r="CW52" s="1058"/>
      <c r="CX52" s="1058"/>
      <c r="CY52" s="1058"/>
      <c r="CZ52" s="1058"/>
      <c r="DA52" s="1058"/>
      <c r="DB52" s="1058"/>
      <c r="DC52" s="1058"/>
      <c r="DD52" s="1058"/>
      <c r="DE52" s="1058"/>
      <c r="DF52" s="1058"/>
      <c r="DG52" s="1058"/>
      <c r="DH52" s="1058"/>
      <c r="DI52" s="1058"/>
      <c r="DJ52" s="1058"/>
      <c r="DK52" s="1058"/>
      <c r="DL52" s="1058"/>
      <c r="DM52" s="1058"/>
      <c r="DN52" s="1058"/>
      <c r="DO52" s="1060"/>
      <c r="DP52" s="1061"/>
      <c r="DQ52" s="1061"/>
      <c r="DR52" s="1061"/>
      <c r="DS52" s="1061"/>
      <c r="DT52" s="1061"/>
      <c r="DU52" s="1061"/>
      <c r="DV52" s="1061"/>
      <c r="DW52" s="1061"/>
      <c r="DX52" s="1061"/>
      <c r="DY52" s="1061"/>
      <c r="DZ52" s="1061"/>
      <c r="EA52" s="1061"/>
      <c r="EB52" s="1061"/>
      <c r="EC52" s="1061"/>
      <c r="ED52" s="1061"/>
      <c r="EE52" s="1061"/>
      <c r="EF52" s="1061"/>
      <c r="EG52" s="1061"/>
      <c r="EH52" s="1061"/>
      <c r="EI52" s="1061"/>
      <c r="EJ52" s="1061"/>
      <c r="EK52" s="1061"/>
      <c r="EL52" s="1061"/>
      <c r="EM52" s="1061"/>
      <c r="EN52" s="1061"/>
      <c r="EO52" s="1061"/>
      <c r="EP52" s="1061"/>
      <c r="EQ52" s="1061"/>
      <c r="ER52" s="1061"/>
      <c r="ES52" s="1061"/>
      <c r="ET52" s="1061"/>
      <c r="EU52" s="1061"/>
      <c r="EV52" s="1061"/>
      <c r="EW52" s="1061"/>
      <c r="EX52" s="1061"/>
      <c r="EY52" s="1061"/>
      <c r="EZ52" s="1061"/>
      <c r="FA52" s="1061"/>
      <c r="FB52" s="1061"/>
      <c r="FC52" s="1061"/>
      <c r="FD52" s="1061"/>
      <c r="FE52" s="1061"/>
      <c r="FF52" s="1061"/>
      <c r="FG52" s="1061"/>
      <c r="FH52" s="1061"/>
      <c r="FI52" s="1061"/>
      <c r="FJ52" s="1061"/>
      <c r="FK52" s="1061"/>
      <c r="FL52" s="1061"/>
      <c r="FM52" s="1061"/>
      <c r="FN52" s="1061"/>
      <c r="FO52" s="1061"/>
      <c r="FP52" s="1061"/>
      <c r="FQ52" s="1061"/>
      <c r="FR52" s="1061"/>
      <c r="FS52" s="1061"/>
      <c r="FT52" s="1061"/>
      <c r="FU52" s="1061"/>
      <c r="FV52" s="1061"/>
      <c r="FW52" s="1061"/>
      <c r="FX52" s="1061"/>
      <c r="FY52" s="1061"/>
      <c r="FZ52" s="1061"/>
      <c r="GA52" s="1061"/>
      <c r="GB52" s="1061"/>
      <c r="GC52" s="1061"/>
      <c r="GD52" s="1061"/>
      <c r="GE52" s="1061"/>
      <c r="GF52" s="1061"/>
      <c r="GG52" s="1061"/>
      <c r="GH52" s="1061"/>
      <c r="GI52" s="1061"/>
      <c r="GJ52" s="1061"/>
      <c r="GK52" s="1061"/>
      <c r="GL52" s="1061"/>
      <c r="GM52" s="1061"/>
      <c r="GN52" s="1061"/>
      <c r="GO52" s="1061"/>
      <c r="GP52" s="1061"/>
      <c r="GQ52" s="1061"/>
      <c r="GR52" s="1061"/>
      <c r="GS52" s="1061"/>
      <c r="GT52" s="1061"/>
      <c r="GU52" s="1061"/>
      <c r="GV52" s="1061"/>
      <c r="GW52" s="1061"/>
      <c r="GX52" s="1061"/>
      <c r="GY52" s="1061"/>
      <c r="GZ52" s="1061"/>
      <c r="HA52" s="1061"/>
      <c r="HB52" s="1061"/>
      <c r="HC52" s="1061"/>
      <c r="HD52" s="1061"/>
      <c r="HE52" s="1061"/>
      <c r="HF52" s="1061"/>
      <c r="HG52" s="1061"/>
      <c r="HH52" s="1061"/>
      <c r="HI52" s="1061"/>
      <c r="HJ52" s="1061"/>
      <c r="HK52" s="1061"/>
      <c r="HL52" s="1061"/>
      <c r="HM52" s="1061"/>
      <c r="HN52" s="1061"/>
      <c r="HO52" s="1061"/>
      <c r="HP52" s="1061"/>
      <c r="HQ52" s="1061"/>
      <c r="HR52" s="1061"/>
      <c r="HS52" s="1061"/>
      <c r="HT52" s="1061"/>
      <c r="HU52" s="1061"/>
      <c r="HV52" s="1061"/>
      <c r="HW52" s="1062"/>
    </row>
    <row r="53" spans="2:231" ht="14.4" x14ac:dyDescent="0.2">
      <c r="B53" s="1057"/>
      <c r="C53" s="1058"/>
      <c r="D53" s="1058"/>
      <c r="E53" s="1058"/>
      <c r="F53" s="1058"/>
      <c r="G53" s="1058"/>
      <c r="H53" s="1058"/>
      <c r="I53" s="1058"/>
      <c r="J53" s="1058"/>
      <c r="K53" s="1058"/>
      <c r="L53" s="1058"/>
      <c r="M53" s="1058"/>
      <c r="N53" s="1058"/>
      <c r="O53" s="1058"/>
      <c r="P53" s="1058"/>
      <c r="Q53" s="1058"/>
      <c r="R53" s="1058"/>
      <c r="S53" s="1058"/>
      <c r="T53" s="1058"/>
      <c r="U53" s="1058"/>
      <c r="V53" s="1058"/>
      <c r="W53" s="1058"/>
      <c r="X53" s="1058"/>
      <c r="Y53" s="1058"/>
      <c r="Z53" s="1058"/>
      <c r="AA53" s="1058"/>
      <c r="AB53" s="1058"/>
      <c r="AC53" s="1058"/>
      <c r="AD53" s="1058"/>
      <c r="AE53" s="1058"/>
      <c r="AF53" s="1058"/>
      <c r="AG53" s="1059"/>
      <c r="AH53" s="1058"/>
      <c r="AI53" s="1058"/>
      <c r="AJ53" s="1058"/>
      <c r="AK53" s="1058"/>
      <c r="AL53" s="1058"/>
      <c r="AM53" s="1058"/>
      <c r="AN53" s="1058"/>
      <c r="AO53" s="1058"/>
      <c r="AP53" s="1058"/>
      <c r="AQ53" s="1058"/>
      <c r="AR53" s="1058"/>
      <c r="AS53" s="1058"/>
      <c r="AT53" s="1058"/>
      <c r="AU53" s="1058"/>
      <c r="AV53" s="1058"/>
      <c r="AW53" s="1058"/>
      <c r="AX53" s="1058"/>
      <c r="AY53" s="1058"/>
      <c r="AZ53" s="1058"/>
      <c r="BA53" s="1058"/>
      <c r="BB53" s="1058"/>
      <c r="BC53" s="1058"/>
      <c r="BD53" s="1058"/>
      <c r="BE53" s="1058"/>
      <c r="BF53" s="1058"/>
      <c r="BG53" s="1058"/>
      <c r="BH53" s="1058"/>
      <c r="BI53" s="1058"/>
      <c r="BJ53" s="1058"/>
      <c r="BK53" s="1058"/>
      <c r="BL53" s="1058"/>
      <c r="BM53" s="1058"/>
      <c r="BN53" s="1058"/>
      <c r="BO53" s="1058"/>
      <c r="BP53" s="1058"/>
      <c r="BQ53" s="1058"/>
      <c r="BR53" s="1058"/>
      <c r="BS53" s="1058"/>
      <c r="BT53" s="1058"/>
      <c r="BU53" s="1058"/>
      <c r="BV53" s="1058"/>
      <c r="BW53" s="1058"/>
      <c r="BX53" s="1058"/>
      <c r="BY53" s="1058"/>
      <c r="BZ53" s="1058"/>
      <c r="CA53" s="1058"/>
      <c r="CB53" s="1058"/>
      <c r="CC53" s="1058"/>
      <c r="CD53" s="1058"/>
      <c r="CE53" s="1058"/>
      <c r="CF53" s="1058"/>
      <c r="CG53" s="1058"/>
      <c r="CH53" s="1058"/>
      <c r="CI53" s="1058"/>
      <c r="CJ53" s="1058"/>
      <c r="CK53" s="1058"/>
      <c r="CL53" s="1058"/>
      <c r="CM53" s="1058"/>
      <c r="CN53" s="1058"/>
      <c r="CO53" s="1058"/>
      <c r="CP53" s="1058"/>
      <c r="CQ53" s="1058"/>
      <c r="CR53" s="1058"/>
      <c r="CS53" s="1058"/>
      <c r="CT53" s="1058"/>
      <c r="CU53" s="1058"/>
      <c r="CV53" s="1058"/>
      <c r="CW53" s="1058"/>
      <c r="CX53" s="1058"/>
      <c r="CY53" s="1058"/>
      <c r="CZ53" s="1058"/>
      <c r="DA53" s="1058"/>
      <c r="DB53" s="1058"/>
      <c r="DC53" s="1058"/>
      <c r="DD53" s="1058"/>
      <c r="DE53" s="1058"/>
      <c r="DF53" s="1058"/>
      <c r="DG53" s="1058"/>
      <c r="DH53" s="1058"/>
      <c r="DI53" s="1058"/>
      <c r="DJ53" s="1058"/>
      <c r="DK53" s="1058"/>
      <c r="DL53" s="1058"/>
      <c r="DM53" s="1058"/>
      <c r="DN53" s="1058"/>
      <c r="DO53" s="1060"/>
      <c r="DP53" s="1061"/>
      <c r="DQ53" s="1061"/>
      <c r="DR53" s="1061"/>
      <c r="DS53" s="1061"/>
      <c r="DT53" s="1061"/>
      <c r="DU53" s="1061"/>
      <c r="DV53" s="1061"/>
      <c r="DW53" s="1061"/>
      <c r="DX53" s="1061"/>
      <c r="DY53" s="1061"/>
      <c r="DZ53" s="1061"/>
      <c r="EA53" s="1061"/>
      <c r="EB53" s="1061"/>
      <c r="EC53" s="1061"/>
      <c r="ED53" s="1061"/>
      <c r="EE53" s="1061"/>
      <c r="EF53" s="1061"/>
      <c r="EG53" s="1061"/>
      <c r="EH53" s="1061"/>
      <c r="EI53" s="1061"/>
      <c r="EJ53" s="1061"/>
      <c r="EK53" s="1061"/>
      <c r="EL53" s="1061"/>
      <c r="EM53" s="1061"/>
      <c r="EN53" s="1061"/>
      <c r="EO53" s="1061"/>
      <c r="EP53" s="1061"/>
      <c r="EQ53" s="1061"/>
      <c r="ER53" s="1061"/>
      <c r="ES53" s="1061"/>
      <c r="ET53" s="1061"/>
      <c r="EU53" s="1061"/>
      <c r="EV53" s="1061"/>
      <c r="EW53" s="1061"/>
      <c r="EX53" s="1061"/>
      <c r="EY53" s="1061"/>
      <c r="EZ53" s="1061"/>
      <c r="FA53" s="1061"/>
      <c r="FB53" s="1061"/>
      <c r="FC53" s="1061"/>
      <c r="FD53" s="1061"/>
      <c r="FE53" s="1061"/>
      <c r="FF53" s="1061"/>
      <c r="FG53" s="1061"/>
      <c r="FH53" s="1061"/>
      <c r="FI53" s="1061"/>
      <c r="FJ53" s="1061"/>
      <c r="FK53" s="1061"/>
      <c r="FL53" s="1061"/>
      <c r="FM53" s="1061"/>
      <c r="FN53" s="1061"/>
      <c r="FO53" s="1061"/>
      <c r="FP53" s="1061"/>
      <c r="FQ53" s="1061"/>
      <c r="FR53" s="1061"/>
      <c r="FS53" s="1061"/>
      <c r="FT53" s="1061"/>
      <c r="FU53" s="1061"/>
      <c r="FV53" s="1061"/>
      <c r="FW53" s="1061"/>
      <c r="FX53" s="1061"/>
      <c r="FY53" s="1061"/>
      <c r="FZ53" s="1061"/>
      <c r="GA53" s="1061"/>
      <c r="GB53" s="1061"/>
      <c r="GC53" s="1061"/>
      <c r="GD53" s="1061"/>
      <c r="GE53" s="1061"/>
      <c r="GF53" s="1061"/>
      <c r="GG53" s="1061"/>
      <c r="GH53" s="1061"/>
      <c r="GI53" s="1061"/>
      <c r="GJ53" s="1061"/>
      <c r="GK53" s="1061"/>
      <c r="GL53" s="1061"/>
      <c r="GM53" s="1061"/>
      <c r="GN53" s="1061"/>
      <c r="GO53" s="1061"/>
      <c r="GP53" s="1061"/>
      <c r="GQ53" s="1061"/>
      <c r="GR53" s="1061"/>
      <c r="GS53" s="1061"/>
      <c r="GT53" s="1061"/>
      <c r="GU53" s="1061"/>
      <c r="GV53" s="1061"/>
      <c r="GW53" s="1061"/>
      <c r="GX53" s="1061"/>
      <c r="GY53" s="1061"/>
      <c r="GZ53" s="1061"/>
      <c r="HA53" s="1061"/>
      <c r="HB53" s="1061"/>
      <c r="HC53" s="1061"/>
      <c r="HD53" s="1061"/>
      <c r="HE53" s="1061"/>
      <c r="HF53" s="1061"/>
      <c r="HG53" s="1061"/>
      <c r="HH53" s="1061"/>
      <c r="HI53" s="1061"/>
      <c r="HJ53" s="1061"/>
      <c r="HK53" s="1061"/>
      <c r="HL53" s="1061"/>
      <c r="HM53" s="1061"/>
      <c r="HN53" s="1061"/>
      <c r="HO53" s="1061"/>
      <c r="HP53" s="1061"/>
      <c r="HQ53" s="1061"/>
      <c r="HR53" s="1061"/>
      <c r="HS53" s="1061"/>
      <c r="HT53" s="1061"/>
      <c r="HU53" s="1061"/>
      <c r="HV53" s="1061"/>
      <c r="HW53" s="1062"/>
    </row>
    <row r="54" spans="2:231" ht="14.4" x14ac:dyDescent="0.2">
      <c r="B54" s="1057"/>
      <c r="C54" s="1058"/>
      <c r="D54" s="1058"/>
      <c r="E54" s="1058"/>
      <c r="F54" s="1058"/>
      <c r="G54" s="1058"/>
      <c r="H54" s="1058"/>
      <c r="I54" s="1058"/>
      <c r="J54" s="1058"/>
      <c r="K54" s="1058"/>
      <c r="L54" s="1058"/>
      <c r="M54" s="1058"/>
      <c r="N54" s="1058"/>
      <c r="O54" s="1058"/>
      <c r="P54" s="1058"/>
      <c r="Q54" s="1058"/>
      <c r="R54" s="1058"/>
      <c r="S54" s="1058"/>
      <c r="T54" s="1058"/>
      <c r="U54" s="1058"/>
      <c r="V54" s="1058"/>
      <c r="W54" s="1058"/>
      <c r="X54" s="1058"/>
      <c r="Y54" s="1058"/>
      <c r="Z54" s="1058"/>
      <c r="AA54" s="1058"/>
      <c r="AB54" s="1058"/>
      <c r="AC54" s="1058"/>
      <c r="AD54" s="1058"/>
      <c r="AE54" s="1058"/>
      <c r="AF54" s="1058"/>
      <c r="AG54" s="1059"/>
      <c r="AH54" s="1058"/>
      <c r="AI54" s="1058"/>
      <c r="AJ54" s="1058"/>
      <c r="AK54" s="1058"/>
      <c r="AL54" s="1058"/>
      <c r="AM54" s="1058"/>
      <c r="AN54" s="1058"/>
      <c r="AO54" s="1058"/>
      <c r="AP54" s="1058"/>
      <c r="AQ54" s="1058"/>
      <c r="AR54" s="1058"/>
      <c r="AS54" s="1058"/>
      <c r="AT54" s="1058"/>
      <c r="AU54" s="1058"/>
      <c r="AV54" s="1058"/>
      <c r="AW54" s="1058"/>
      <c r="AX54" s="1058"/>
      <c r="AY54" s="1058"/>
      <c r="AZ54" s="1058"/>
      <c r="BA54" s="1058"/>
      <c r="BB54" s="1058"/>
      <c r="BC54" s="1058"/>
      <c r="BD54" s="1058"/>
      <c r="BE54" s="1058"/>
      <c r="BF54" s="1058"/>
      <c r="BG54" s="1058"/>
      <c r="BH54" s="1058"/>
      <c r="BI54" s="1058"/>
      <c r="BJ54" s="1058"/>
      <c r="BK54" s="1058"/>
      <c r="BL54" s="1058"/>
      <c r="BM54" s="1058"/>
      <c r="BN54" s="1058"/>
      <c r="BO54" s="1058"/>
      <c r="BP54" s="1058"/>
      <c r="BQ54" s="1058"/>
      <c r="BR54" s="1058"/>
      <c r="BS54" s="1058"/>
      <c r="BT54" s="1058"/>
      <c r="BU54" s="1058"/>
      <c r="BV54" s="1058"/>
      <c r="BW54" s="1058"/>
      <c r="BX54" s="1058"/>
      <c r="BY54" s="1058"/>
      <c r="BZ54" s="1058"/>
      <c r="CA54" s="1058"/>
      <c r="CB54" s="1058"/>
      <c r="CC54" s="1058"/>
      <c r="CD54" s="1058"/>
      <c r="CE54" s="1058"/>
      <c r="CF54" s="1058"/>
      <c r="CG54" s="1058"/>
      <c r="CH54" s="1058"/>
      <c r="CI54" s="1058"/>
      <c r="CJ54" s="1058"/>
      <c r="CK54" s="1058"/>
      <c r="CL54" s="1058"/>
      <c r="CM54" s="1058"/>
      <c r="CN54" s="1058"/>
      <c r="CO54" s="1058"/>
      <c r="CP54" s="1058"/>
      <c r="CQ54" s="1058"/>
      <c r="CR54" s="1058"/>
      <c r="CS54" s="1058"/>
      <c r="CT54" s="1058"/>
      <c r="CU54" s="1058"/>
      <c r="CV54" s="1058"/>
      <c r="CW54" s="1058"/>
      <c r="CX54" s="1058"/>
      <c r="CY54" s="1058"/>
      <c r="CZ54" s="1058"/>
      <c r="DA54" s="1058"/>
      <c r="DB54" s="1058"/>
      <c r="DC54" s="1058"/>
      <c r="DD54" s="1058"/>
      <c r="DE54" s="1058"/>
      <c r="DF54" s="1058"/>
      <c r="DG54" s="1058"/>
      <c r="DH54" s="1058"/>
      <c r="DI54" s="1058"/>
      <c r="DJ54" s="1058"/>
      <c r="DK54" s="1058"/>
      <c r="DL54" s="1058"/>
      <c r="DM54" s="1058"/>
      <c r="DN54" s="1058"/>
      <c r="DO54" s="1060"/>
      <c r="DP54" s="1061"/>
      <c r="DQ54" s="1061"/>
      <c r="DR54" s="1061"/>
      <c r="DS54" s="1061"/>
      <c r="DT54" s="1061"/>
      <c r="DU54" s="1061"/>
      <c r="DV54" s="1061"/>
      <c r="DW54" s="1061"/>
      <c r="DX54" s="1061"/>
      <c r="DY54" s="1061"/>
      <c r="DZ54" s="1061"/>
      <c r="EA54" s="1061"/>
      <c r="EB54" s="1061"/>
      <c r="EC54" s="1061"/>
      <c r="ED54" s="1061"/>
      <c r="EE54" s="1061"/>
      <c r="EF54" s="1061"/>
      <c r="EG54" s="1061"/>
      <c r="EH54" s="1061"/>
      <c r="EI54" s="1061"/>
      <c r="EJ54" s="1061"/>
      <c r="EK54" s="1061"/>
      <c r="EL54" s="1061"/>
      <c r="EM54" s="1061"/>
      <c r="EN54" s="1061"/>
      <c r="EO54" s="1061"/>
      <c r="EP54" s="1061"/>
      <c r="EQ54" s="1061"/>
      <c r="ER54" s="1061"/>
      <c r="ES54" s="1061"/>
      <c r="ET54" s="1061"/>
      <c r="EU54" s="1061"/>
      <c r="EV54" s="1061"/>
      <c r="EW54" s="1061"/>
      <c r="EX54" s="1061"/>
      <c r="EY54" s="1061"/>
      <c r="EZ54" s="1061"/>
      <c r="FA54" s="1061"/>
      <c r="FB54" s="1061"/>
      <c r="FC54" s="1061"/>
      <c r="FD54" s="1061"/>
      <c r="FE54" s="1061"/>
      <c r="FF54" s="1061"/>
      <c r="FG54" s="1061"/>
      <c r="FH54" s="1061"/>
      <c r="FI54" s="1061"/>
      <c r="FJ54" s="1061"/>
      <c r="FK54" s="1061"/>
      <c r="FL54" s="1061"/>
      <c r="FM54" s="1061"/>
      <c r="FN54" s="1061"/>
      <c r="FO54" s="1061"/>
      <c r="FP54" s="1061"/>
      <c r="FQ54" s="1061"/>
      <c r="FR54" s="1061"/>
      <c r="FS54" s="1061"/>
      <c r="FT54" s="1061"/>
      <c r="FU54" s="1061"/>
      <c r="FV54" s="1061"/>
      <c r="FW54" s="1061"/>
      <c r="FX54" s="1061"/>
      <c r="FY54" s="1061"/>
      <c r="FZ54" s="1061"/>
      <c r="GA54" s="1061"/>
      <c r="GB54" s="1061"/>
      <c r="GC54" s="1061"/>
      <c r="GD54" s="1061"/>
      <c r="GE54" s="1061"/>
      <c r="GF54" s="1061"/>
      <c r="GG54" s="1061"/>
      <c r="GH54" s="1061"/>
      <c r="GI54" s="1061"/>
      <c r="GJ54" s="1061"/>
      <c r="GK54" s="1061"/>
      <c r="GL54" s="1061"/>
      <c r="GM54" s="1061"/>
      <c r="GN54" s="1061"/>
      <c r="GO54" s="1061"/>
      <c r="GP54" s="1061"/>
      <c r="GQ54" s="1061"/>
      <c r="GR54" s="1061"/>
      <c r="GS54" s="1061"/>
      <c r="GT54" s="1061"/>
      <c r="GU54" s="1061"/>
      <c r="GV54" s="1061"/>
      <c r="GW54" s="1061"/>
      <c r="GX54" s="1061"/>
      <c r="GY54" s="1061"/>
      <c r="GZ54" s="1061"/>
      <c r="HA54" s="1061"/>
      <c r="HB54" s="1061"/>
      <c r="HC54" s="1061"/>
      <c r="HD54" s="1061"/>
      <c r="HE54" s="1061"/>
      <c r="HF54" s="1061"/>
      <c r="HG54" s="1061"/>
      <c r="HH54" s="1061"/>
      <c r="HI54" s="1061"/>
      <c r="HJ54" s="1061"/>
      <c r="HK54" s="1061"/>
      <c r="HL54" s="1061"/>
      <c r="HM54" s="1061"/>
      <c r="HN54" s="1061"/>
      <c r="HO54" s="1061"/>
      <c r="HP54" s="1061"/>
      <c r="HQ54" s="1061"/>
      <c r="HR54" s="1061"/>
      <c r="HS54" s="1061"/>
      <c r="HT54" s="1061"/>
      <c r="HU54" s="1061"/>
      <c r="HV54" s="1061"/>
      <c r="HW54" s="1062"/>
    </row>
    <row r="55" spans="2:231" ht="14.4" x14ac:dyDescent="0.2">
      <c r="B55" s="1057"/>
      <c r="C55" s="1058"/>
      <c r="D55" s="1058"/>
      <c r="E55" s="1058"/>
      <c r="F55" s="1058"/>
      <c r="G55" s="1058"/>
      <c r="H55" s="1058"/>
      <c r="I55" s="1058"/>
      <c r="J55" s="1058"/>
      <c r="K55" s="1058"/>
      <c r="L55" s="1058"/>
      <c r="M55" s="1058"/>
      <c r="N55" s="1058"/>
      <c r="O55" s="1058"/>
      <c r="P55" s="1058"/>
      <c r="Q55" s="1058"/>
      <c r="R55" s="1058"/>
      <c r="S55" s="1058"/>
      <c r="T55" s="1058"/>
      <c r="U55" s="1058"/>
      <c r="V55" s="1058"/>
      <c r="W55" s="1058"/>
      <c r="X55" s="1058"/>
      <c r="Y55" s="1058"/>
      <c r="Z55" s="1058"/>
      <c r="AA55" s="1058"/>
      <c r="AB55" s="1058"/>
      <c r="AC55" s="1058"/>
      <c r="AD55" s="1058"/>
      <c r="AE55" s="1058"/>
      <c r="AF55" s="1058"/>
      <c r="AG55" s="1059"/>
      <c r="AH55" s="1058"/>
      <c r="AI55" s="1058"/>
      <c r="AJ55" s="1058"/>
      <c r="AK55" s="1058"/>
      <c r="AL55" s="1058"/>
      <c r="AM55" s="1058"/>
      <c r="AN55" s="1058"/>
      <c r="AO55" s="1058"/>
      <c r="AP55" s="1058"/>
      <c r="AQ55" s="1058"/>
      <c r="AR55" s="1058"/>
      <c r="AS55" s="1058"/>
      <c r="AT55" s="1058"/>
      <c r="AU55" s="1058"/>
      <c r="AV55" s="1058"/>
      <c r="AW55" s="1058"/>
      <c r="AX55" s="1058"/>
      <c r="AY55" s="1058"/>
      <c r="AZ55" s="1058"/>
      <c r="BA55" s="1058"/>
      <c r="BB55" s="1058"/>
      <c r="BC55" s="1058"/>
      <c r="BD55" s="1058"/>
      <c r="BE55" s="1058"/>
      <c r="BF55" s="1058"/>
      <c r="BG55" s="1058"/>
      <c r="BH55" s="1058"/>
      <c r="BI55" s="1058"/>
      <c r="BJ55" s="1058"/>
      <c r="BK55" s="1058"/>
      <c r="BL55" s="1058"/>
      <c r="BM55" s="1058"/>
      <c r="BN55" s="1058"/>
      <c r="BO55" s="1058"/>
      <c r="BP55" s="1058"/>
      <c r="BQ55" s="1058"/>
      <c r="BR55" s="1058"/>
      <c r="BS55" s="1058"/>
      <c r="BT55" s="1058"/>
      <c r="BU55" s="1058"/>
      <c r="BV55" s="1058"/>
      <c r="BW55" s="1058"/>
      <c r="BX55" s="1058"/>
      <c r="BY55" s="1058"/>
      <c r="BZ55" s="1058"/>
      <c r="CA55" s="1058"/>
      <c r="CB55" s="1058"/>
      <c r="CC55" s="1058"/>
      <c r="CD55" s="1058"/>
      <c r="CE55" s="1058"/>
      <c r="CF55" s="1058"/>
      <c r="CG55" s="1058"/>
      <c r="CH55" s="1058"/>
      <c r="CI55" s="1058"/>
      <c r="CJ55" s="1058"/>
      <c r="CK55" s="1058"/>
      <c r="CL55" s="1058"/>
      <c r="CM55" s="1058"/>
      <c r="CN55" s="1058"/>
      <c r="CO55" s="1058"/>
      <c r="CP55" s="1058"/>
      <c r="CQ55" s="1058"/>
      <c r="CR55" s="1058"/>
      <c r="CS55" s="1058"/>
      <c r="CT55" s="1058"/>
      <c r="CU55" s="1058"/>
      <c r="CV55" s="1058"/>
      <c r="CW55" s="1058"/>
      <c r="CX55" s="1058"/>
      <c r="CY55" s="1058"/>
      <c r="CZ55" s="1058"/>
      <c r="DA55" s="1058"/>
      <c r="DB55" s="1058"/>
      <c r="DC55" s="1058"/>
      <c r="DD55" s="1058"/>
      <c r="DE55" s="1058"/>
      <c r="DF55" s="1058"/>
      <c r="DG55" s="1058"/>
      <c r="DH55" s="1058"/>
      <c r="DI55" s="1058"/>
      <c r="DJ55" s="1058"/>
      <c r="DK55" s="1058"/>
      <c r="DL55" s="1058"/>
      <c r="DM55" s="1058"/>
      <c r="DN55" s="1058"/>
      <c r="DO55" s="1060"/>
      <c r="DP55" s="1061"/>
      <c r="DQ55" s="1061"/>
      <c r="DR55" s="1061"/>
      <c r="DS55" s="1061"/>
      <c r="DT55" s="1061"/>
      <c r="DU55" s="1061"/>
      <c r="DV55" s="1061"/>
      <c r="DW55" s="1061"/>
      <c r="DX55" s="1061"/>
      <c r="DY55" s="1061"/>
      <c r="DZ55" s="1061"/>
      <c r="EA55" s="1061"/>
      <c r="EB55" s="1061"/>
      <c r="EC55" s="1061"/>
      <c r="ED55" s="1061"/>
      <c r="EE55" s="1061"/>
      <c r="EF55" s="1061"/>
      <c r="EG55" s="1061"/>
      <c r="EH55" s="1061"/>
      <c r="EI55" s="1061"/>
      <c r="EJ55" s="1061"/>
      <c r="EK55" s="1061"/>
      <c r="EL55" s="1061"/>
      <c r="EM55" s="1061"/>
      <c r="EN55" s="1061"/>
      <c r="EO55" s="1061"/>
      <c r="EP55" s="1061"/>
      <c r="EQ55" s="1061"/>
      <c r="ER55" s="1061"/>
      <c r="ES55" s="1061"/>
      <c r="ET55" s="1061"/>
      <c r="EU55" s="1061"/>
      <c r="EV55" s="1061"/>
      <c r="EW55" s="1061"/>
      <c r="EX55" s="1061"/>
      <c r="EY55" s="1061"/>
      <c r="EZ55" s="1061"/>
      <c r="FA55" s="1061"/>
      <c r="FB55" s="1061"/>
      <c r="FC55" s="1061"/>
      <c r="FD55" s="1061"/>
      <c r="FE55" s="1061"/>
      <c r="FF55" s="1061"/>
      <c r="FG55" s="1061"/>
      <c r="FH55" s="1061"/>
      <c r="FI55" s="1061"/>
      <c r="FJ55" s="1061"/>
      <c r="FK55" s="1061"/>
      <c r="FL55" s="1061"/>
      <c r="FM55" s="1061"/>
      <c r="FN55" s="1061"/>
      <c r="FO55" s="1061"/>
      <c r="FP55" s="1061"/>
      <c r="FQ55" s="1061"/>
      <c r="FR55" s="1061"/>
      <c r="FS55" s="1061"/>
      <c r="FT55" s="1061"/>
      <c r="FU55" s="1061"/>
      <c r="FV55" s="1061"/>
      <c r="FW55" s="1061"/>
      <c r="FX55" s="1061"/>
      <c r="FY55" s="1061"/>
      <c r="FZ55" s="1061"/>
      <c r="GA55" s="1061"/>
      <c r="GB55" s="1061"/>
      <c r="GC55" s="1061"/>
      <c r="GD55" s="1061"/>
      <c r="GE55" s="1061"/>
      <c r="GF55" s="1061"/>
      <c r="GG55" s="1061"/>
      <c r="GH55" s="1061"/>
      <c r="GI55" s="1061"/>
      <c r="GJ55" s="1061"/>
      <c r="GK55" s="1061"/>
      <c r="GL55" s="1061"/>
      <c r="GM55" s="1061"/>
      <c r="GN55" s="1061"/>
      <c r="GO55" s="1061"/>
      <c r="GP55" s="1061"/>
      <c r="GQ55" s="1061"/>
      <c r="GR55" s="1061"/>
      <c r="GS55" s="1061"/>
      <c r="GT55" s="1061"/>
      <c r="GU55" s="1061"/>
      <c r="GV55" s="1061"/>
      <c r="GW55" s="1061"/>
      <c r="GX55" s="1061"/>
      <c r="GY55" s="1061"/>
      <c r="GZ55" s="1061"/>
      <c r="HA55" s="1061"/>
      <c r="HB55" s="1061"/>
      <c r="HC55" s="1061"/>
      <c r="HD55" s="1061"/>
      <c r="HE55" s="1061"/>
      <c r="HF55" s="1061"/>
      <c r="HG55" s="1061"/>
      <c r="HH55" s="1061"/>
      <c r="HI55" s="1061"/>
      <c r="HJ55" s="1061"/>
      <c r="HK55" s="1061"/>
      <c r="HL55" s="1061"/>
      <c r="HM55" s="1061"/>
      <c r="HN55" s="1061"/>
      <c r="HO55" s="1061"/>
      <c r="HP55" s="1061"/>
      <c r="HQ55" s="1061"/>
      <c r="HR55" s="1061"/>
      <c r="HS55" s="1061"/>
      <c r="HT55" s="1061"/>
      <c r="HU55" s="1061"/>
      <c r="HV55" s="1061"/>
      <c r="HW55" s="1062"/>
    </row>
    <row r="56" spans="2:231" ht="14.4" x14ac:dyDescent="0.2">
      <c r="B56" s="1057"/>
      <c r="C56" s="1058"/>
      <c r="D56" s="1058"/>
      <c r="E56" s="1058"/>
      <c r="F56" s="1058"/>
      <c r="G56" s="1058"/>
      <c r="H56" s="1058"/>
      <c r="I56" s="1058"/>
      <c r="J56" s="1058"/>
      <c r="K56" s="1058"/>
      <c r="L56" s="1058"/>
      <c r="M56" s="1058"/>
      <c r="N56" s="1058"/>
      <c r="O56" s="1058"/>
      <c r="P56" s="1058"/>
      <c r="Q56" s="1058"/>
      <c r="R56" s="1058"/>
      <c r="S56" s="1058"/>
      <c r="T56" s="1058"/>
      <c r="U56" s="1058"/>
      <c r="V56" s="1058"/>
      <c r="W56" s="1058"/>
      <c r="X56" s="1058"/>
      <c r="Y56" s="1058"/>
      <c r="Z56" s="1058"/>
      <c r="AA56" s="1058"/>
      <c r="AB56" s="1058"/>
      <c r="AC56" s="1058"/>
      <c r="AD56" s="1058"/>
      <c r="AE56" s="1058"/>
      <c r="AF56" s="1058"/>
      <c r="AG56" s="1059"/>
      <c r="AH56" s="1058"/>
      <c r="AI56" s="1058"/>
      <c r="AJ56" s="1058"/>
      <c r="AK56" s="1058"/>
      <c r="AL56" s="1058"/>
      <c r="AM56" s="1058"/>
      <c r="AN56" s="1058"/>
      <c r="AO56" s="1058"/>
      <c r="AP56" s="1058"/>
      <c r="AQ56" s="1058"/>
      <c r="AR56" s="1058"/>
      <c r="AS56" s="1058"/>
      <c r="AT56" s="1058"/>
      <c r="AU56" s="1058"/>
      <c r="AV56" s="1058"/>
      <c r="AW56" s="1058"/>
      <c r="AX56" s="1058"/>
      <c r="AY56" s="1058"/>
      <c r="AZ56" s="1058"/>
      <c r="BA56" s="1058"/>
      <c r="BB56" s="1058"/>
      <c r="BC56" s="1058"/>
      <c r="BD56" s="1058"/>
      <c r="BE56" s="1058"/>
      <c r="BF56" s="1058"/>
      <c r="BG56" s="1058"/>
      <c r="BH56" s="1058"/>
      <c r="BI56" s="1058"/>
      <c r="BJ56" s="1058"/>
      <c r="BK56" s="1058"/>
      <c r="BL56" s="1058"/>
      <c r="BM56" s="1058"/>
      <c r="BN56" s="1058"/>
      <c r="BO56" s="1058"/>
      <c r="BP56" s="1058"/>
      <c r="BQ56" s="1058"/>
      <c r="BR56" s="1058"/>
      <c r="BS56" s="1058"/>
      <c r="BT56" s="1058"/>
      <c r="BU56" s="1058"/>
      <c r="BV56" s="1058"/>
      <c r="BW56" s="1058"/>
      <c r="BX56" s="1058"/>
      <c r="BY56" s="1058"/>
      <c r="BZ56" s="1058"/>
      <c r="CA56" s="1058"/>
      <c r="CB56" s="1058"/>
      <c r="CC56" s="1058"/>
      <c r="CD56" s="1058"/>
      <c r="CE56" s="1058"/>
      <c r="CF56" s="1058"/>
      <c r="CG56" s="1058"/>
      <c r="CH56" s="1058"/>
      <c r="CI56" s="1058"/>
      <c r="CJ56" s="1058"/>
      <c r="CK56" s="1058"/>
      <c r="CL56" s="1058"/>
      <c r="CM56" s="1058"/>
      <c r="CN56" s="1058"/>
      <c r="CO56" s="1058"/>
      <c r="CP56" s="1058"/>
      <c r="CQ56" s="1058"/>
      <c r="CR56" s="1058"/>
      <c r="CS56" s="1058"/>
      <c r="CT56" s="1058"/>
      <c r="CU56" s="1058"/>
      <c r="CV56" s="1058"/>
      <c r="CW56" s="1058"/>
      <c r="CX56" s="1058"/>
      <c r="CY56" s="1058"/>
      <c r="CZ56" s="1058"/>
      <c r="DA56" s="1058"/>
      <c r="DB56" s="1058"/>
      <c r="DC56" s="1058"/>
      <c r="DD56" s="1058"/>
      <c r="DE56" s="1058"/>
      <c r="DF56" s="1058"/>
      <c r="DG56" s="1058"/>
      <c r="DH56" s="1058"/>
      <c r="DI56" s="1058"/>
      <c r="DJ56" s="1058"/>
      <c r="DK56" s="1058"/>
      <c r="DL56" s="1058"/>
      <c r="DM56" s="1058"/>
      <c r="DN56" s="1058"/>
      <c r="DO56" s="1060"/>
      <c r="DP56" s="1061"/>
      <c r="DQ56" s="1061"/>
      <c r="DR56" s="1061"/>
      <c r="DS56" s="1061"/>
      <c r="DT56" s="1061"/>
      <c r="DU56" s="1061"/>
      <c r="DV56" s="1061"/>
      <c r="DW56" s="1061"/>
      <c r="DX56" s="1061"/>
      <c r="DY56" s="1061"/>
      <c r="DZ56" s="1061"/>
      <c r="EA56" s="1061"/>
      <c r="EB56" s="1061"/>
      <c r="EC56" s="1061"/>
      <c r="ED56" s="1061"/>
      <c r="EE56" s="1061"/>
      <c r="EF56" s="1061"/>
      <c r="EG56" s="1061"/>
      <c r="EH56" s="1061"/>
      <c r="EI56" s="1061"/>
      <c r="EJ56" s="1061"/>
      <c r="EK56" s="1061"/>
      <c r="EL56" s="1061"/>
      <c r="EM56" s="1061"/>
      <c r="EN56" s="1061"/>
      <c r="EO56" s="1061"/>
      <c r="EP56" s="1061"/>
      <c r="EQ56" s="1061"/>
      <c r="ER56" s="1061"/>
      <c r="ES56" s="1061"/>
      <c r="ET56" s="1061"/>
      <c r="EU56" s="1061"/>
      <c r="EV56" s="1061"/>
      <c r="EW56" s="1061"/>
      <c r="EX56" s="1061"/>
      <c r="EY56" s="1061"/>
      <c r="EZ56" s="1061"/>
      <c r="FA56" s="1061"/>
      <c r="FB56" s="1061"/>
      <c r="FC56" s="1061"/>
      <c r="FD56" s="1061"/>
      <c r="FE56" s="1061"/>
      <c r="FF56" s="1061"/>
      <c r="FG56" s="1061"/>
      <c r="FH56" s="1061"/>
      <c r="FI56" s="1061"/>
      <c r="FJ56" s="1061"/>
      <c r="FK56" s="1061"/>
      <c r="FL56" s="1061"/>
      <c r="FM56" s="1061"/>
      <c r="FN56" s="1061"/>
      <c r="FO56" s="1061"/>
      <c r="FP56" s="1061"/>
      <c r="FQ56" s="1061"/>
      <c r="FR56" s="1061"/>
      <c r="FS56" s="1061"/>
      <c r="FT56" s="1061"/>
      <c r="FU56" s="1061"/>
      <c r="FV56" s="1061"/>
      <c r="FW56" s="1061"/>
      <c r="FX56" s="1061"/>
      <c r="FY56" s="1061"/>
      <c r="FZ56" s="1061"/>
      <c r="GA56" s="1061"/>
      <c r="GB56" s="1061"/>
      <c r="GC56" s="1061"/>
      <c r="GD56" s="1061"/>
      <c r="GE56" s="1061"/>
      <c r="GF56" s="1061"/>
      <c r="GG56" s="1061"/>
      <c r="GH56" s="1061"/>
      <c r="GI56" s="1061"/>
      <c r="GJ56" s="1061"/>
      <c r="GK56" s="1061"/>
      <c r="GL56" s="1061"/>
      <c r="GM56" s="1061"/>
      <c r="GN56" s="1061"/>
      <c r="GO56" s="1061"/>
      <c r="GP56" s="1061"/>
      <c r="GQ56" s="1061"/>
      <c r="GR56" s="1061"/>
      <c r="GS56" s="1061"/>
      <c r="GT56" s="1061"/>
      <c r="GU56" s="1061"/>
      <c r="GV56" s="1061"/>
      <c r="GW56" s="1061"/>
      <c r="GX56" s="1061"/>
      <c r="GY56" s="1061"/>
      <c r="GZ56" s="1061"/>
      <c r="HA56" s="1061"/>
      <c r="HB56" s="1061"/>
      <c r="HC56" s="1061"/>
      <c r="HD56" s="1061"/>
      <c r="HE56" s="1061"/>
      <c r="HF56" s="1061"/>
      <c r="HG56" s="1061"/>
      <c r="HH56" s="1061"/>
      <c r="HI56" s="1061"/>
      <c r="HJ56" s="1061"/>
      <c r="HK56" s="1061"/>
      <c r="HL56" s="1061"/>
      <c r="HM56" s="1061"/>
      <c r="HN56" s="1061"/>
      <c r="HO56" s="1061"/>
      <c r="HP56" s="1061"/>
      <c r="HQ56" s="1061"/>
      <c r="HR56" s="1061"/>
      <c r="HS56" s="1061"/>
      <c r="HT56" s="1061"/>
      <c r="HU56" s="1061"/>
      <c r="HV56" s="1061"/>
      <c r="HW56" s="1062"/>
    </row>
    <row r="57" spans="2:231" ht="14.4" x14ac:dyDescent="0.2">
      <c r="B57" s="1057"/>
      <c r="C57" s="1058"/>
      <c r="D57" s="1058"/>
      <c r="E57" s="1058"/>
      <c r="F57" s="1058"/>
      <c r="G57" s="1058"/>
      <c r="H57" s="1058"/>
      <c r="I57" s="1058"/>
      <c r="J57" s="1058"/>
      <c r="K57" s="1058"/>
      <c r="L57" s="1058"/>
      <c r="M57" s="1058"/>
      <c r="N57" s="1058"/>
      <c r="O57" s="1058"/>
      <c r="P57" s="1058"/>
      <c r="Q57" s="1058"/>
      <c r="R57" s="1058"/>
      <c r="S57" s="1058"/>
      <c r="T57" s="1058"/>
      <c r="U57" s="1058"/>
      <c r="V57" s="1058"/>
      <c r="W57" s="1058"/>
      <c r="X57" s="1058"/>
      <c r="Y57" s="1058"/>
      <c r="Z57" s="1058"/>
      <c r="AA57" s="1058"/>
      <c r="AB57" s="1058"/>
      <c r="AC57" s="1058"/>
      <c r="AD57" s="1058"/>
      <c r="AE57" s="1058"/>
      <c r="AF57" s="1058"/>
      <c r="AG57" s="1059"/>
      <c r="AH57" s="1058"/>
      <c r="AI57" s="1058"/>
      <c r="AJ57" s="1058"/>
      <c r="AK57" s="1058"/>
      <c r="AL57" s="1058"/>
      <c r="AM57" s="1058"/>
      <c r="AN57" s="1058"/>
      <c r="AO57" s="1058"/>
      <c r="AP57" s="1058"/>
      <c r="AQ57" s="1058"/>
      <c r="AR57" s="1058"/>
      <c r="AS57" s="1058"/>
      <c r="AT57" s="1058"/>
      <c r="AU57" s="1058"/>
      <c r="AV57" s="1058"/>
      <c r="AW57" s="1058"/>
      <c r="AX57" s="1058"/>
      <c r="AY57" s="1058"/>
      <c r="AZ57" s="1058"/>
      <c r="BA57" s="1058"/>
      <c r="BB57" s="1058"/>
      <c r="BC57" s="1058"/>
      <c r="BD57" s="1058"/>
      <c r="BE57" s="1058"/>
      <c r="BF57" s="1058"/>
      <c r="BG57" s="1058"/>
      <c r="BH57" s="1058"/>
      <c r="BI57" s="1058"/>
      <c r="BJ57" s="1058"/>
      <c r="BK57" s="1058"/>
      <c r="BL57" s="1058"/>
      <c r="BM57" s="1058"/>
      <c r="BN57" s="1058"/>
      <c r="BO57" s="1058"/>
      <c r="BP57" s="1058"/>
      <c r="BQ57" s="1058"/>
      <c r="BR57" s="1058"/>
      <c r="BS57" s="1058"/>
      <c r="BT57" s="1058"/>
      <c r="BU57" s="1058"/>
      <c r="BV57" s="1058"/>
      <c r="BW57" s="1058"/>
      <c r="BX57" s="1058"/>
      <c r="BY57" s="1058"/>
      <c r="BZ57" s="1058"/>
      <c r="CA57" s="1058"/>
      <c r="CB57" s="1058"/>
      <c r="CC57" s="1058"/>
      <c r="CD57" s="1058"/>
      <c r="CE57" s="1058"/>
      <c r="CF57" s="1058"/>
      <c r="CG57" s="1058"/>
      <c r="CH57" s="1058"/>
      <c r="CI57" s="1058"/>
      <c r="CJ57" s="1058"/>
      <c r="CK57" s="1058"/>
      <c r="CL57" s="1058"/>
      <c r="CM57" s="1058"/>
      <c r="CN57" s="1058"/>
      <c r="CO57" s="1058"/>
      <c r="CP57" s="1058"/>
      <c r="CQ57" s="1058"/>
      <c r="CR57" s="1058"/>
      <c r="CS57" s="1058"/>
      <c r="CT57" s="1058"/>
      <c r="CU57" s="1058"/>
      <c r="CV57" s="1058"/>
      <c r="CW57" s="1058"/>
      <c r="CX57" s="1058"/>
      <c r="CY57" s="1058"/>
      <c r="CZ57" s="1058"/>
      <c r="DA57" s="1058"/>
      <c r="DB57" s="1058"/>
      <c r="DC57" s="1058"/>
      <c r="DD57" s="1058"/>
      <c r="DE57" s="1058"/>
      <c r="DF57" s="1058"/>
      <c r="DG57" s="1058"/>
      <c r="DH57" s="1058"/>
      <c r="DI57" s="1058"/>
      <c r="DJ57" s="1058"/>
      <c r="DK57" s="1058"/>
      <c r="DL57" s="1058"/>
      <c r="DM57" s="1058"/>
      <c r="DN57" s="1058"/>
      <c r="DO57" s="1060"/>
      <c r="DP57" s="1061"/>
      <c r="DQ57" s="1061"/>
      <c r="DR57" s="1061"/>
      <c r="DS57" s="1061"/>
      <c r="DT57" s="1061"/>
      <c r="DU57" s="1061"/>
      <c r="DV57" s="1061"/>
      <c r="DW57" s="1061"/>
      <c r="DX57" s="1061"/>
      <c r="DY57" s="1061"/>
      <c r="DZ57" s="1061"/>
      <c r="EA57" s="1061"/>
      <c r="EB57" s="1061"/>
      <c r="EC57" s="1061"/>
      <c r="ED57" s="1061"/>
      <c r="EE57" s="1061"/>
      <c r="EF57" s="1061"/>
      <c r="EG57" s="1061"/>
      <c r="EH57" s="1061"/>
      <c r="EI57" s="1061"/>
      <c r="EJ57" s="1061"/>
      <c r="EK57" s="1061"/>
      <c r="EL57" s="1061"/>
      <c r="EM57" s="1061"/>
      <c r="EN57" s="1061"/>
      <c r="EO57" s="1061"/>
      <c r="EP57" s="1061"/>
      <c r="EQ57" s="1061"/>
      <c r="ER57" s="1061"/>
      <c r="ES57" s="1061"/>
      <c r="ET57" s="1061"/>
      <c r="EU57" s="1061"/>
      <c r="EV57" s="1061"/>
      <c r="EW57" s="1061"/>
      <c r="EX57" s="1061"/>
      <c r="EY57" s="1061"/>
      <c r="EZ57" s="1061"/>
      <c r="FA57" s="1061"/>
      <c r="FB57" s="1061"/>
      <c r="FC57" s="1061"/>
      <c r="FD57" s="1061"/>
      <c r="FE57" s="1061"/>
      <c r="FF57" s="1061"/>
      <c r="FG57" s="1061"/>
      <c r="FH57" s="1061"/>
      <c r="FI57" s="1061"/>
      <c r="FJ57" s="1061"/>
      <c r="FK57" s="1061"/>
      <c r="FL57" s="1061"/>
      <c r="FM57" s="1061"/>
      <c r="FN57" s="1061"/>
      <c r="FO57" s="1061"/>
      <c r="FP57" s="1061"/>
      <c r="FQ57" s="1061"/>
      <c r="FR57" s="1061"/>
      <c r="FS57" s="1061"/>
      <c r="FT57" s="1061"/>
      <c r="FU57" s="1061"/>
      <c r="FV57" s="1061"/>
      <c r="FW57" s="1061"/>
      <c r="FX57" s="1061"/>
      <c r="FY57" s="1061"/>
      <c r="FZ57" s="1061"/>
      <c r="GA57" s="1061"/>
      <c r="GB57" s="1061"/>
      <c r="GC57" s="1061"/>
      <c r="GD57" s="1061"/>
      <c r="GE57" s="1061"/>
      <c r="GF57" s="1061"/>
      <c r="GG57" s="1061"/>
      <c r="GH57" s="1061"/>
      <c r="GI57" s="1061"/>
      <c r="GJ57" s="1061"/>
      <c r="GK57" s="1061"/>
      <c r="GL57" s="1061"/>
      <c r="GM57" s="1061"/>
      <c r="GN57" s="1061"/>
      <c r="GO57" s="1061"/>
      <c r="GP57" s="1061"/>
      <c r="GQ57" s="1061"/>
      <c r="GR57" s="1061"/>
      <c r="GS57" s="1061"/>
      <c r="GT57" s="1061"/>
      <c r="GU57" s="1061"/>
      <c r="GV57" s="1061"/>
      <c r="GW57" s="1061"/>
      <c r="GX57" s="1061"/>
      <c r="GY57" s="1061"/>
      <c r="GZ57" s="1061"/>
      <c r="HA57" s="1061"/>
      <c r="HB57" s="1061"/>
      <c r="HC57" s="1061"/>
      <c r="HD57" s="1061"/>
      <c r="HE57" s="1061"/>
      <c r="HF57" s="1061"/>
      <c r="HG57" s="1061"/>
      <c r="HH57" s="1061"/>
      <c r="HI57" s="1061"/>
      <c r="HJ57" s="1061"/>
      <c r="HK57" s="1061"/>
      <c r="HL57" s="1061"/>
      <c r="HM57" s="1061"/>
      <c r="HN57" s="1061"/>
      <c r="HO57" s="1061"/>
      <c r="HP57" s="1061"/>
      <c r="HQ57" s="1061"/>
      <c r="HR57" s="1061"/>
      <c r="HS57" s="1061"/>
      <c r="HT57" s="1061"/>
      <c r="HU57" s="1061"/>
      <c r="HV57" s="1061"/>
      <c r="HW57" s="1062"/>
    </row>
    <row r="58" spans="2:231" ht="14.4" x14ac:dyDescent="0.2">
      <c r="B58" s="1057"/>
      <c r="C58" s="1058"/>
      <c r="D58" s="1058"/>
      <c r="E58" s="1058"/>
      <c r="F58" s="1058"/>
      <c r="G58" s="1058"/>
      <c r="H58" s="1058"/>
      <c r="I58" s="1058"/>
      <c r="J58" s="1058"/>
      <c r="K58" s="1058"/>
      <c r="L58" s="1058"/>
      <c r="M58" s="1058"/>
      <c r="N58" s="1058"/>
      <c r="O58" s="1058"/>
      <c r="P58" s="1058"/>
      <c r="Q58" s="1058"/>
      <c r="R58" s="1058"/>
      <c r="S58" s="1058"/>
      <c r="T58" s="1058"/>
      <c r="U58" s="1058"/>
      <c r="V58" s="1058"/>
      <c r="W58" s="1058"/>
      <c r="X58" s="1058"/>
      <c r="Y58" s="1058"/>
      <c r="Z58" s="1058"/>
      <c r="AA58" s="1058"/>
      <c r="AB58" s="1058"/>
      <c r="AC58" s="1058"/>
      <c r="AD58" s="1058"/>
      <c r="AE58" s="1058"/>
      <c r="AF58" s="1058"/>
      <c r="AG58" s="1059"/>
      <c r="AH58" s="1058"/>
      <c r="AI58" s="1058"/>
      <c r="AJ58" s="1058"/>
      <c r="AK58" s="1058"/>
      <c r="AL58" s="1058"/>
      <c r="AM58" s="1058"/>
      <c r="AN58" s="1058"/>
      <c r="AO58" s="1058"/>
      <c r="AP58" s="1058"/>
      <c r="AQ58" s="1058"/>
      <c r="AR58" s="1058"/>
      <c r="AS58" s="1058"/>
      <c r="AT58" s="1058"/>
      <c r="AU58" s="1058"/>
      <c r="AV58" s="1058"/>
      <c r="AW58" s="1058"/>
      <c r="AX58" s="1058"/>
      <c r="AY58" s="1058"/>
      <c r="AZ58" s="1058"/>
      <c r="BA58" s="1058"/>
      <c r="BB58" s="1058"/>
      <c r="BC58" s="1058"/>
      <c r="BD58" s="1058"/>
      <c r="BE58" s="1058"/>
      <c r="BF58" s="1058"/>
      <c r="BG58" s="1058"/>
      <c r="BH58" s="1058"/>
      <c r="BI58" s="1058"/>
      <c r="BJ58" s="1058"/>
      <c r="BK58" s="1058"/>
      <c r="BL58" s="1058"/>
      <c r="BM58" s="1058"/>
      <c r="BN58" s="1058"/>
      <c r="BO58" s="1058"/>
      <c r="BP58" s="1058"/>
      <c r="BQ58" s="1058"/>
      <c r="BR58" s="1058"/>
      <c r="BS58" s="1058"/>
      <c r="BT58" s="1058"/>
      <c r="BU58" s="1058"/>
      <c r="BV58" s="1058"/>
      <c r="BW58" s="1058"/>
      <c r="BX58" s="1058"/>
      <c r="BY58" s="1058"/>
      <c r="BZ58" s="1058"/>
      <c r="CA58" s="1058"/>
      <c r="CB58" s="1058"/>
      <c r="CC58" s="1058"/>
      <c r="CD58" s="1058"/>
      <c r="CE58" s="1058"/>
      <c r="CF58" s="1058"/>
      <c r="CG58" s="1058"/>
      <c r="CH58" s="1058"/>
      <c r="CI58" s="1058"/>
      <c r="CJ58" s="1058"/>
      <c r="CK58" s="1058"/>
      <c r="CL58" s="1058"/>
      <c r="CM58" s="1058"/>
      <c r="CN58" s="1058"/>
      <c r="CO58" s="1058"/>
      <c r="CP58" s="1058"/>
      <c r="CQ58" s="1058"/>
      <c r="CR58" s="1058"/>
      <c r="CS58" s="1058"/>
      <c r="CT58" s="1058"/>
      <c r="CU58" s="1058"/>
      <c r="CV58" s="1058"/>
      <c r="CW58" s="1058"/>
      <c r="CX58" s="1058"/>
      <c r="CY58" s="1058"/>
      <c r="CZ58" s="1058"/>
      <c r="DA58" s="1058"/>
      <c r="DB58" s="1058"/>
      <c r="DC58" s="1058"/>
      <c r="DD58" s="1058"/>
      <c r="DE58" s="1058"/>
      <c r="DF58" s="1058"/>
      <c r="DG58" s="1058"/>
      <c r="DH58" s="1058"/>
      <c r="DI58" s="1058"/>
      <c r="DJ58" s="1058"/>
      <c r="DK58" s="1058"/>
      <c r="DL58" s="1058"/>
      <c r="DM58" s="1058"/>
      <c r="DN58" s="1058"/>
      <c r="DO58" s="1060"/>
      <c r="DP58" s="1061"/>
      <c r="DQ58" s="1061"/>
      <c r="DR58" s="1061"/>
      <c r="DS58" s="1061"/>
      <c r="DT58" s="1061"/>
      <c r="DU58" s="1061"/>
      <c r="DV58" s="1061"/>
      <c r="DW58" s="1061"/>
      <c r="DX58" s="1061"/>
      <c r="DY58" s="1061"/>
      <c r="DZ58" s="1061"/>
      <c r="EA58" s="1061"/>
      <c r="EB58" s="1061"/>
      <c r="EC58" s="1061"/>
      <c r="ED58" s="1061"/>
      <c r="EE58" s="1061"/>
      <c r="EF58" s="1061"/>
      <c r="EG58" s="1061"/>
      <c r="EH58" s="1061"/>
      <c r="EI58" s="1061"/>
      <c r="EJ58" s="1061"/>
      <c r="EK58" s="1061"/>
      <c r="EL58" s="1061"/>
      <c r="EM58" s="1061"/>
      <c r="EN58" s="1061"/>
      <c r="EO58" s="1061"/>
      <c r="EP58" s="1061"/>
      <c r="EQ58" s="1061"/>
      <c r="ER58" s="1061"/>
      <c r="ES58" s="1061"/>
      <c r="ET58" s="1061"/>
      <c r="EU58" s="1061"/>
      <c r="EV58" s="1061"/>
      <c r="EW58" s="1061"/>
      <c r="EX58" s="1061"/>
      <c r="EY58" s="1061"/>
      <c r="EZ58" s="1061"/>
      <c r="FA58" s="1061"/>
      <c r="FB58" s="1061"/>
      <c r="FC58" s="1061"/>
      <c r="FD58" s="1061"/>
      <c r="FE58" s="1061"/>
      <c r="FF58" s="1061"/>
      <c r="FG58" s="1061"/>
      <c r="FH58" s="1061"/>
      <c r="FI58" s="1061"/>
      <c r="FJ58" s="1061"/>
      <c r="FK58" s="1061"/>
      <c r="FL58" s="1061"/>
      <c r="FM58" s="1061"/>
      <c r="FN58" s="1061"/>
      <c r="FO58" s="1061"/>
      <c r="FP58" s="1061"/>
      <c r="FQ58" s="1061"/>
      <c r="FR58" s="1061"/>
      <c r="FS58" s="1061"/>
      <c r="FT58" s="1061"/>
      <c r="FU58" s="1061"/>
      <c r="FV58" s="1061"/>
      <c r="FW58" s="1061"/>
      <c r="FX58" s="1061"/>
      <c r="FY58" s="1061"/>
      <c r="FZ58" s="1061"/>
      <c r="GA58" s="1061"/>
      <c r="GB58" s="1061"/>
      <c r="GC58" s="1061"/>
      <c r="GD58" s="1061"/>
      <c r="GE58" s="1061"/>
      <c r="GF58" s="1061"/>
      <c r="GG58" s="1061"/>
      <c r="GH58" s="1061"/>
      <c r="GI58" s="1061"/>
      <c r="GJ58" s="1061"/>
      <c r="GK58" s="1061"/>
      <c r="GL58" s="1061"/>
      <c r="GM58" s="1061"/>
      <c r="GN58" s="1061"/>
      <c r="GO58" s="1061"/>
      <c r="GP58" s="1061"/>
      <c r="GQ58" s="1061"/>
      <c r="GR58" s="1061"/>
      <c r="GS58" s="1061"/>
      <c r="GT58" s="1061"/>
      <c r="GU58" s="1061"/>
      <c r="GV58" s="1061"/>
      <c r="GW58" s="1061"/>
      <c r="GX58" s="1061"/>
      <c r="GY58" s="1061"/>
      <c r="GZ58" s="1061"/>
      <c r="HA58" s="1061"/>
      <c r="HB58" s="1061"/>
      <c r="HC58" s="1061"/>
      <c r="HD58" s="1061"/>
      <c r="HE58" s="1061"/>
      <c r="HF58" s="1061"/>
      <c r="HG58" s="1061"/>
      <c r="HH58" s="1061"/>
      <c r="HI58" s="1061"/>
      <c r="HJ58" s="1061"/>
      <c r="HK58" s="1061"/>
      <c r="HL58" s="1061"/>
      <c r="HM58" s="1061"/>
      <c r="HN58" s="1061"/>
      <c r="HO58" s="1061"/>
      <c r="HP58" s="1061"/>
      <c r="HQ58" s="1061"/>
      <c r="HR58" s="1061"/>
      <c r="HS58" s="1061"/>
      <c r="HT58" s="1061"/>
      <c r="HU58" s="1061"/>
      <c r="HV58" s="1061"/>
      <c r="HW58" s="1062"/>
    </row>
    <row r="59" spans="2:231" ht="14.4" x14ac:dyDescent="0.2">
      <c r="B59" s="1057"/>
      <c r="C59" s="1058"/>
      <c r="D59" s="1058"/>
      <c r="E59" s="1058"/>
      <c r="F59" s="1058"/>
      <c r="G59" s="1058"/>
      <c r="H59" s="1058"/>
      <c r="I59" s="1058"/>
      <c r="J59" s="1058"/>
      <c r="K59" s="1058"/>
      <c r="L59" s="1058"/>
      <c r="M59" s="1058"/>
      <c r="N59" s="1058"/>
      <c r="O59" s="1058"/>
      <c r="P59" s="1058"/>
      <c r="Q59" s="1058"/>
      <c r="R59" s="1058"/>
      <c r="S59" s="1058"/>
      <c r="T59" s="1058"/>
      <c r="U59" s="1058"/>
      <c r="V59" s="1058"/>
      <c r="W59" s="1058"/>
      <c r="X59" s="1058"/>
      <c r="Y59" s="1058"/>
      <c r="Z59" s="1058"/>
      <c r="AA59" s="1058"/>
      <c r="AB59" s="1058"/>
      <c r="AC59" s="1058"/>
      <c r="AD59" s="1058"/>
      <c r="AE59" s="1058"/>
      <c r="AF59" s="1058"/>
      <c r="AG59" s="1059"/>
      <c r="AH59" s="1058"/>
      <c r="AI59" s="1058"/>
      <c r="AJ59" s="1058"/>
      <c r="AK59" s="1058"/>
      <c r="AL59" s="1058"/>
      <c r="AM59" s="1058"/>
      <c r="AN59" s="1058"/>
      <c r="AO59" s="1058"/>
      <c r="AP59" s="1058"/>
      <c r="AQ59" s="1058"/>
      <c r="AR59" s="1058"/>
      <c r="AS59" s="1058"/>
      <c r="AT59" s="1058"/>
      <c r="AU59" s="1058"/>
      <c r="AV59" s="1058"/>
      <c r="AW59" s="1058"/>
      <c r="AX59" s="1058"/>
      <c r="AY59" s="1058"/>
      <c r="AZ59" s="1058"/>
      <c r="BA59" s="1058"/>
      <c r="BB59" s="1058"/>
      <c r="BC59" s="1058"/>
      <c r="BD59" s="1058"/>
      <c r="BE59" s="1058"/>
      <c r="BF59" s="1058"/>
      <c r="BG59" s="1058"/>
      <c r="BH59" s="1058"/>
      <c r="BI59" s="1058"/>
      <c r="BJ59" s="1058"/>
      <c r="BK59" s="1058"/>
      <c r="BL59" s="1058"/>
      <c r="BM59" s="1058"/>
      <c r="BN59" s="1058"/>
      <c r="BO59" s="1058"/>
      <c r="BP59" s="1058"/>
      <c r="BQ59" s="1058"/>
      <c r="BR59" s="1058"/>
      <c r="BS59" s="1058"/>
      <c r="BT59" s="1058"/>
      <c r="BU59" s="1058"/>
      <c r="BV59" s="1058"/>
      <c r="BW59" s="1058"/>
      <c r="BX59" s="1058"/>
      <c r="BY59" s="1058"/>
      <c r="BZ59" s="1058"/>
      <c r="CA59" s="1058"/>
      <c r="CB59" s="1058"/>
      <c r="CC59" s="1058"/>
      <c r="CD59" s="1058"/>
      <c r="CE59" s="1058"/>
      <c r="CF59" s="1058"/>
      <c r="CG59" s="1058"/>
      <c r="CH59" s="1058"/>
      <c r="CI59" s="1058"/>
      <c r="CJ59" s="1058"/>
      <c r="CK59" s="1058"/>
      <c r="CL59" s="1058"/>
      <c r="CM59" s="1058"/>
      <c r="CN59" s="1058"/>
      <c r="CO59" s="1058"/>
      <c r="CP59" s="1058"/>
      <c r="CQ59" s="1058"/>
      <c r="CR59" s="1058"/>
      <c r="CS59" s="1058"/>
      <c r="CT59" s="1058"/>
      <c r="CU59" s="1058"/>
      <c r="CV59" s="1058"/>
      <c r="CW59" s="1058"/>
      <c r="CX59" s="1058"/>
      <c r="CY59" s="1058"/>
      <c r="CZ59" s="1058"/>
      <c r="DA59" s="1058"/>
      <c r="DB59" s="1058"/>
      <c r="DC59" s="1058"/>
      <c r="DD59" s="1058"/>
      <c r="DE59" s="1058"/>
      <c r="DF59" s="1058"/>
      <c r="DG59" s="1058"/>
      <c r="DH59" s="1058"/>
      <c r="DI59" s="1058"/>
      <c r="DJ59" s="1058"/>
      <c r="DK59" s="1058"/>
      <c r="DL59" s="1058"/>
      <c r="DM59" s="1058"/>
      <c r="DN59" s="1058"/>
      <c r="DO59" s="1060"/>
      <c r="DP59" s="1061"/>
      <c r="DQ59" s="1061"/>
      <c r="DR59" s="1061"/>
      <c r="DS59" s="1061"/>
      <c r="DT59" s="1061"/>
      <c r="DU59" s="1061"/>
      <c r="DV59" s="1061"/>
      <c r="DW59" s="1061"/>
      <c r="DX59" s="1061"/>
      <c r="DY59" s="1061"/>
      <c r="DZ59" s="1061"/>
      <c r="EA59" s="1061"/>
      <c r="EB59" s="1061"/>
      <c r="EC59" s="1061"/>
      <c r="ED59" s="1061"/>
      <c r="EE59" s="1061"/>
      <c r="EF59" s="1061"/>
      <c r="EG59" s="1061"/>
      <c r="EH59" s="1061"/>
      <c r="EI59" s="1061"/>
      <c r="EJ59" s="1061"/>
      <c r="EK59" s="1061"/>
      <c r="EL59" s="1061"/>
      <c r="EM59" s="1061"/>
      <c r="EN59" s="1061"/>
      <c r="EO59" s="1061"/>
      <c r="EP59" s="1061"/>
      <c r="EQ59" s="1061"/>
      <c r="ER59" s="1061"/>
      <c r="ES59" s="1061"/>
      <c r="ET59" s="1061"/>
      <c r="EU59" s="1061"/>
      <c r="EV59" s="1061"/>
      <c r="EW59" s="1061"/>
      <c r="EX59" s="1061"/>
      <c r="EY59" s="1061"/>
      <c r="EZ59" s="1061"/>
      <c r="FA59" s="1061"/>
      <c r="FB59" s="1061"/>
      <c r="FC59" s="1061"/>
      <c r="FD59" s="1061"/>
      <c r="FE59" s="1061"/>
      <c r="FF59" s="1061"/>
      <c r="FG59" s="1061"/>
      <c r="FH59" s="1061"/>
      <c r="FI59" s="1061"/>
      <c r="FJ59" s="1061"/>
      <c r="FK59" s="1061"/>
      <c r="FL59" s="1061"/>
      <c r="FM59" s="1061"/>
      <c r="FN59" s="1061"/>
      <c r="FO59" s="1061"/>
      <c r="FP59" s="1061"/>
      <c r="FQ59" s="1061"/>
      <c r="FR59" s="1061"/>
      <c r="FS59" s="1061"/>
      <c r="FT59" s="1061"/>
      <c r="FU59" s="1061"/>
      <c r="FV59" s="1061"/>
      <c r="FW59" s="1061"/>
      <c r="FX59" s="1061"/>
      <c r="FY59" s="1061"/>
      <c r="FZ59" s="1061"/>
      <c r="GA59" s="1061"/>
      <c r="GB59" s="1061"/>
      <c r="GC59" s="1061"/>
      <c r="GD59" s="1061"/>
      <c r="GE59" s="1061"/>
      <c r="GF59" s="1061"/>
      <c r="GG59" s="1061"/>
      <c r="GH59" s="1061"/>
      <c r="GI59" s="1061"/>
      <c r="GJ59" s="1061"/>
      <c r="GK59" s="1061"/>
      <c r="GL59" s="1061"/>
      <c r="GM59" s="1061"/>
      <c r="GN59" s="1061"/>
      <c r="GO59" s="1061"/>
      <c r="GP59" s="1061"/>
      <c r="GQ59" s="1061"/>
      <c r="GR59" s="1061"/>
      <c r="GS59" s="1061"/>
      <c r="GT59" s="1061"/>
      <c r="GU59" s="1061"/>
      <c r="GV59" s="1061"/>
      <c r="GW59" s="1061"/>
      <c r="GX59" s="1061"/>
      <c r="GY59" s="1061"/>
      <c r="GZ59" s="1061"/>
      <c r="HA59" s="1061"/>
      <c r="HB59" s="1061"/>
      <c r="HC59" s="1061"/>
      <c r="HD59" s="1061"/>
      <c r="HE59" s="1061"/>
      <c r="HF59" s="1061"/>
      <c r="HG59" s="1061"/>
      <c r="HH59" s="1061"/>
      <c r="HI59" s="1061"/>
      <c r="HJ59" s="1061"/>
      <c r="HK59" s="1061"/>
      <c r="HL59" s="1061"/>
      <c r="HM59" s="1061"/>
      <c r="HN59" s="1061"/>
      <c r="HO59" s="1061"/>
      <c r="HP59" s="1061"/>
      <c r="HQ59" s="1061"/>
      <c r="HR59" s="1061"/>
      <c r="HS59" s="1061"/>
      <c r="HT59" s="1061"/>
      <c r="HU59" s="1061"/>
      <c r="HV59" s="1061"/>
      <c r="HW59" s="1062"/>
    </row>
    <row r="60" spans="2:231" ht="14.4" x14ac:dyDescent="0.2">
      <c r="B60" s="1057"/>
      <c r="C60" s="1058"/>
      <c r="D60" s="1058"/>
      <c r="E60" s="1058"/>
      <c r="F60" s="1058"/>
      <c r="G60" s="1058"/>
      <c r="H60" s="1058"/>
      <c r="I60" s="1058"/>
      <c r="J60" s="1058"/>
      <c r="K60" s="1058"/>
      <c r="L60" s="1058"/>
      <c r="M60" s="1058"/>
      <c r="N60" s="1058"/>
      <c r="O60" s="1058"/>
      <c r="P60" s="1058"/>
      <c r="Q60" s="1058"/>
      <c r="R60" s="1058"/>
      <c r="S60" s="1058"/>
      <c r="T60" s="1058"/>
      <c r="U60" s="1058"/>
      <c r="V60" s="1058"/>
      <c r="W60" s="1058"/>
      <c r="X60" s="1058"/>
      <c r="Y60" s="1058"/>
      <c r="Z60" s="1058"/>
      <c r="AA60" s="1058"/>
      <c r="AB60" s="1058"/>
      <c r="AC60" s="1058"/>
      <c r="AD60" s="1058"/>
      <c r="AE60" s="1058"/>
      <c r="AF60" s="1058"/>
      <c r="AG60" s="1059"/>
      <c r="AH60" s="1058"/>
      <c r="AI60" s="1058"/>
      <c r="AJ60" s="1058"/>
      <c r="AK60" s="1058"/>
      <c r="AL60" s="1058"/>
      <c r="AM60" s="1058"/>
      <c r="AN60" s="1058"/>
      <c r="AO60" s="1058"/>
      <c r="AP60" s="1058"/>
      <c r="AQ60" s="1058"/>
      <c r="AR60" s="1058"/>
      <c r="AS60" s="1058"/>
      <c r="AT60" s="1058"/>
      <c r="AU60" s="1058"/>
      <c r="AV60" s="1058"/>
      <c r="AW60" s="1058"/>
      <c r="AX60" s="1058"/>
      <c r="AY60" s="1058"/>
      <c r="AZ60" s="1058"/>
      <c r="BA60" s="1058"/>
      <c r="BB60" s="1058"/>
      <c r="BC60" s="1058"/>
      <c r="BD60" s="1058"/>
      <c r="BE60" s="1058"/>
      <c r="BF60" s="1058"/>
      <c r="BG60" s="1058"/>
      <c r="BH60" s="1058"/>
      <c r="BI60" s="1058"/>
      <c r="BJ60" s="1058"/>
      <c r="BK60" s="1058"/>
      <c r="BL60" s="1058"/>
      <c r="BM60" s="1058"/>
      <c r="BN60" s="1058"/>
      <c r="BO60" s="1058"/>
      <c r="BP60" s="1058"/>
      <c r="BQ60" s="1058"/>
      <c r="BR60" s="1058"/>
      <c r="BS60" s="1058"/>
      <c r="BT60" s="1058"/>
      <c r="BU60" s="1058"/>
      <c r="BV60" s="1058"/>
      <c r="BW60" s="1058"/>
      <c r="BX60" s="1058"/>
      <c r="BY60" s="1058"/>
      <c r="BZ60" s="1058"/>
      <c r="CA60" s="1058"/>
      <c r="CB60" s="1058"/>
      <c r="CC60" s="1058"/>
      <c r="CD60" s="1058"/>
      <c r="CE60" s="1058"/>
      <c r="CF60" s="1058"/>
      <c r="CG60" s="1058"/>
      <c r="CH60" s="1058"/>
      <c r="CI60" s="1058"/>
      <c r="CJ60" s="1058"/>
      <c r="CK60" s="1058"/>
      <c r="CL60" s="1058"/>
      <c r="CM60" s="1058"/>
      <c r="CN60" s="1058"/>
      <c r="CO60" s="1058"/>
      <c r="CP60" s="1058"/>
      <c r="CQ60" s="1058"/>
      <c r="CR60" s="1058"/>
      <c r="CS60" s="1058"/>
      <c r="CT60" s="1058"/>
      <c r="CU60" s="1058"/>
      <c r="CV60" s="1058"/>
      <c r="CW60" s="1058"/>
      <c r="CX60" s="1058"/>
      <c r="CY60" s="1058"/>
      <c r="CZ60" s="1058"/>
      <c r="DA60" s="1058"/>
      <c r="DB60" s="1058"/>
      <c r="DC60" s="1058"/>
      <c r="DD60" s="1058"/>
      <c r="DE60" s="1058"/>
      <c r="DF60" s="1058"/>
      <c r="DG60" s="1058"/>
      <c r="DH60" s="1058"/>
      <c r="DI60" s="1058"/>
      <c r="DJ60" s="1058"/>
      <c r="DK60" s="1058"/>
      <c r="DL60" s="1058"/>
      <c r="DM60" s="1058"/>
      <c r="DN60" s="1058"/>
      <c r="DO60" s="1060"/>
      <c r="DP60" s="1061"/>
      <c r="DQ60" s="1061"/>
      <c r="DR60" s="1061"/>
      <c r="DS60" s="1061"/>
      <c r="DT60" s="1061"/>
      <c r="DU60" s="1061"/>
      <c r="DV60" s="1061"/>
      <c r="DW60" s="1061"/>
      <c r="DX60" s="1061"/>
      <c r="DY60" s="1061"/>
      <c r="DZ60" s="1061"/>
      <c r="EA60" s="1061"/>
      <c r="EB60" s="1061"/>
      <c r="EC60" s="1061"/>
      <c r="ED60" s="1061"/>
      <c r="EE60" s="1061"/>
      <c r="EF60" s="1061"/>
      <c r="EG60" s="1061"/>
      <c r="EH60" s="1061"/>
      <c r="EI60" s="1061"/>
      <c r="EJ60" s="1061"/>
      <c r="EK60" s="1061"/>
      <c r="EL60" s="1061"/>
      <c r="EM60" s="1061"/>
      <c r="EN60" s="1061"/>
      <c r="EO60" s="1061"/>
      <c r="EP60" s="1061"/>
      <c r="EQ60" s="1061"/>
      <c r="ER60" s="1061"/>
      <c r="ES60" s="1061"/>
      <c r="ET60" s="1061"/>
      <c r="EU60" s="1061"/>
      <c r="EV60" s="1061"/>
      <c r="EW60" s="1061"/>
      <c r="EX60" s="1061"/>
      <c r="EY60" s="1061"/>
      <c r="EZ60" s="1061"/>
      <c r="FA60" s="1061"/>
      <c r="FB60" s="1061"/>
      <c r="FC60" s="1061"/>
      <c r="FD60" s="1061"/>
      <c r="FE60" s="1061"/>
      <c r="FF60" s="1061"/>
      <c r="FG60" s="1061"/>
      <c r="FH60" s="1061"/>
      <c r="FI60" s="1061"/>
      <c r="FJ60" s="1061"/>
      <c r="FK60" s="1061"/>
      <c r="FL60" s="1061"/>
      <c r="FM60" s="1061"/>
      <c r="FN60" s="1061"/>
      <c r="FO60" s="1061"/>
      <c r="FP60" s="1061"/>
      <c r="FQ60" s="1061"/>
      <c r="FR60" s="1061"/>
      <c r="FS60" s="1061"/>
      <c r="FT60" s="1061"/>
      <c r="FU60" s="1061"/>
      <c r="FV60" s="1061"/>
      <c r="FW60" s="1061"/>
      <c r="FX60" s="1061"/>
      <c r="FY60" s="1061"/>
      <c r="FZ60" s="1061"/>
      <c r="GA60" s="1061"/>
      <c r="GB60" s="1061"/>
      <c r="GC60" s="1061"/>
      <c r="GD60" s="1061"/>
      <c r="GE60" s="1061"/>
      <c r="GF60" s="1061"/>
      <c r="GG60" s="1061"/>
      <c r="GH60" s="1061"/>
      <c r="GI60" s="1061"/>
      <c r="GJ60" s="1061"/>
      <c r="GK60" s="1061"/>
      <c r="GL60" s="1061"/>
      <c r="GM60" s="1061"/>
      <c r="GN60" s="1061"/>
      <c r="GO60" s="1061"/>
      <c r="GP60" s="1061"/>
      <c r="GQ60" s="1061"/>
      <c r="GR60" s="1061"/>
      <c r="GS60" s="1061"/>
      <c r="GT60" s="1061"/>
      <c r="GU60" s="1061"/>
      <c r="GV60" s="1061"/>
      <c r="GW60" s="1061"/>
      <c r="GX60" s="1061"/>
      <c r="GY60" s="1061"/>
      <c r="GZ60" s="1061"/>
      <c r="HA60" s="1061"/>
      <c r="HB60" s="1061"/>
      <c r="HC60" s="1061"/>
      <c r="HD60" s="1061"/>
      <c r="HE60" s="1061"/>
      <c r="HF60" s="1061"/>
      <c r="HG60" s="1061"/>
      <c r="HH60" s="1061"/>
      <c r="HI60" s="1061"/>
      <c r="HJ60" s="1061"/>
      <c r="HK60" s="1061"/>
      <c r="HL60" s="1061"/>
      <c r="HM60" s="1061"/>
      <c r="HN60" s="1061"/>
      <c r="HO60" s="1061"/>
      <c r="HP60" s="1061"/>
      <c r="HQ60" s="1061"/>
      <c r="HR60" s="1061"/>
      <c r="HS60" s="1061"/>
      <c r="HT60" s="1061"/>
      <c r="HU60" s="1061"/>
      <c r="HV60" s="1061"/>
      <c r="HW60" s="1062"/>
    </row>
    <row r="61" spans="2:231" ht="14.4" x14ac:dyDescent="0.2">
      <c r="B61" s="1057"/>
      <c r="C61" s="1058"/>
      <c r="D61" s="1058"/>
      <c r="E61" s="1058"/>
      <c r="F61" s="1058"/>
      <c r="G61" s="1058"/>
      <c r="H61" s="1058"/>
      <c r="I61" s="1058"/>
      <c r="J61" s="1058"/>
      <c r="K61" s="1058"/>
      <c r="L61" s="1058"/>
      <c r="M61" s="1058"/>
      <c r="N61" s="1058"/>
      <c r="O61" s="1058"/>
      <c r="P61" s="1058"/>
      <c r="Q61" s="1058"/>
      <c r="R61" s="1058"/>
      <c r="S61" s="1058"/>
      <c r="T61" s="1058"/>
      <c r="U61" s="1058"/>
      <c r="V61" s="1058"/>
      <c r="W61" s="1058"/>
      <c r="X61" s="1058"/>
      <c r="Y61" s="1058"/>
      <c r="Z61" s="1058"/>
      <c r="AA61" s="1058"/>
      <c r="AB61" s="1058"/>
      <c r="AC61" s="1058"/>
      <c r="AD61" s="1058"/>
      <c r="AE61" s="1058"/>
      <c r="AF61" s="1058"/>
      <c r="AG61" s="1059"/>
      <c r="AH61" s="1058"/>
      <c r="AI61" s="1058"/>
      <c r="AJ61" s="1058"/>
      <c r="AK61" s="1058"/>
      <c r="AL61" s="1058"/>
      <c r="AM61" s="1058"/>
      <c r="AN61" s="1058"/>
      <c r="AO61" s="1058"/>
      <c r="AP61" s="1058"/>
      <c r="AQ61" s="1058"/>
      <c r="AR61" s="1058"/>
      <c r="AS61" s="1058"/>
      <c r="AT61" s="1058"/>
      <c r="AU61" s="1058"/>
      <c r="AV61" s="1058"/>
      <c r="AW61" s="1058"/>
      <c r="AX61" s="1058"/>
      <c r="AY61" s="1058"/>
      <c r="AZ61" s="1058"/>
      <c r="BA61" s="1058"/>
      <c r="BB61" s="1058"/>
      <c r="BC61" s="1058"/>
      <c r="BD61" s="1058"/>
      <c r="BE61" s="1058"/>
      <c r="BF61" s="1058"/>
      <c r="BG61" s="1058"/>
      <c r="BH61" s="1058"/>
      <c r="BI61" s="1058"/>
      <c r="BJ61" s="1058"/>
      <c r="BK61" s="1058"/>
      <c r="BL61" s="1058"/>
      <c r="BM61" s="1058"/>
      <c r="BN61" s="1058"/>
      <c r="BO61" s="1058"/>
      <c r="BP61" s="1058"/>
      <c r="BQ61" s="1058"/>
      <c r="BR61" s="1058"/>
      <c r="BS61" s="1058"/>
      <c r="BT61" s="1058"/>
      <c r="BU61" s="1058"/>
      <c r="BV61" s="1058"/>
      <c r="BW61" s="1058"/>
      <c r="BX61" s="1058"/>
      <c r="BY61" s="1058"/>
      <c r="BZ61" s="1058"/>
      <c r="CA61" s="1058"/>
      <c r="CB61" s="1058"/>
      <c r="CC61" s="1058"/>
      <c r="CD61" s="1058"/>
      <c r="CE61" s="1058"/>
      <c r="CF61" s="1058"/>
      <c r="CG61" s="1058"/>
      <c r="CH61" s="1058"/>
      <c r="CI61" s="1058"/>
      <c r="CJ61" s="1058"/>
      <c r="CK61" s="1058"/>
      <c r="CL61" s="1058"/>
      <c r="CM61" s="1058"/>
      <c r="CN61" s="1058"/>
      <c r="CO61" s="1058"/>
      <c r="CP61" s="1058"/>
      <c r="CQ61" s="1058"/>
      <c r="CR61" s="1058"/>
      <c r="CS61" s="1058"/>
      <c r="CT61" s="1058"/>
      <c r="CU61" s="1058"/>
      <c r="CV61" s="1058"/>
      <c r="CW61" s="1058"/>
      <c r="CX61" s="1058"/>
      <c r="CY61" s="1058"/>
      <c r="CZ61" s="1058"/>
      <c r="DA61" s="1058"/>
      <c r="DB61" s="1058"/>
      <c r="DC61" s="1058"/>
      <c r="DD61" s="1058"/>
      <c r="DE61" s="1058"/>
      <c r="DF61" s="1058"/>
      <c r="DG61" s="1058"/>
      <c r="DH61" s="1058"/>
      <c r="DI61" s="1058"/>
      <c r="DJ61" s="1058"/>
      <c r="DK61" s="1058"/>
      <c r="DL61" s="1058"/>
      <c r="DM61" s="1058"/>
      <c r="DN61" s="1058"/>
      <c r="DO61" s="1060"/>
      <c r="DP61" s="1061"/>
      <c r="DQ61" s="1061"/>
      <c r="DR61" s="1061"/>
      <c r="DS61" s="1061"/>
      <c r="DT61" s="1061"/>
      <c r="DU61" s="1061"/>
      <c r="DV61" s="1061"/>
      <c r="DW61" s="1061"/>
      <c r="DX61" s="1061"/>
      <c r="DY61" s="1061"/>
      <c r="DZ61" s="1061"/>
      <c r="EA61" s="1061"/>
      <c r="EB61" s="1061"/>
      <c r="EC61" s="1061"/>
      <c r="ED61" s="1061"/>
      <c r="EE61" s="1061"/>
      <c r="EF61" s="1061"/>
      <c r="EG61" s="1061"/>
      <c r="EH61" s="1061"/>
      <c r="EI61" s="1061"/>
      <c r="EJ61" s="1061"/>
      <c r="EK61" s="1061"/>
      <c r="EL61" s="1061"/>
      <c r="EM61" s="1061"/>
      <c r="EN61" s="1061"/>
      <c r="EO61" s="1061"/>
      <c r="EP61" s="1061"/>
      <c r="EQ61" s="1061"/>
      <c r="ER61" s="1061"/>
      <c r="ES61" s="1061"/>
      <c r="ET61" s="1061"/>
      <c r="EU61" s="1061"/>
      <c r="EV61" s="1061"/>
      <c r="EW61" s="1061"/>
      <c r="EX61" s="1061"/>
      <c r="EY61" s="1061"/>
      <c r="EZ61" s="1061"/>
      <c r="FA61" s="1061"/>
      <c r="FB61" s="1061"/>
      <c r="FC61" s="1061"/>
      <c r="FD61" s="1061"/>
      <c r="FE61" s="1061"/>
      <c r="FF61" s="1061"/>
      <c r="FG61" s="1061"/>
      <c r="FH61" s="1061"/>
      <c r="FI61" s="1061"/>
      <c r="FJ61" s="1061"/>
      <c r="FK61" s="1061"/>
      <c r="FL61" s="1061"/>
      <c r="FM61" s="1061"/>
      <c r="FN61" s="1061"/>
      <c r="FO61" s="1061"/>
      <c r="FP61" s="1061"/>
      <c r="FQ61" s="1061"/>
      <c r="FR61" s="1061"/>
      <c r="FS61" s="1061"/>
      <c r="FT61" s="1061"/>
      <c r="FU61" s="1061"/>
      <c r="FV61" s="1061"/>
      <c r="FW61" s="1061"/>
      <c r="FX61" s="1061"/>
      <c r="FY61" s="1061"/>
      <c r="FZ61" s="1061"/>
      <c r="GA61" s="1061"/>
      <c r="GB61" s="1061"/>
      <c r="GC61" s="1061"/>
      <c r="GD61" s="1061"/>
      <c r="GE61" s="1061"/>
      <c r="GF61" s="1061"/>
      <c r="GG61" s="1061"/>
      <c r="GH61" s="1061"/>
      <c r="GI61" s="1061"/>
      <c r="GJ61" s="1061"/>
      <c r="GK61" s="1061"/>
      <c r="GL61" s="1061"/>
      <c r="GM61" s="1061"/>
      <c r="GN61" s="1061"/>
      <c r="GO61" s="1061"/>
      <c r="GP61" s="1061"/>
      <c r="GQ61" s="1061"/>
      <c r="GR61" s="1061"/>
      <c r="GS61" s="1061"/>
      <c r="GT61" s="1061"/>
      <c r="GU61" s="1061"/>
      <c r="GV61" s="1061"/>
      <c r="GW61" s="1061"/>
      <c r="GX61" s="1061"/>
      <c r="GY61" s="1061"/>
      <c r="GZ61" s="1061"/>
      <c r="HA61" s="1061"/>
      <c r="HB61" s="1061"/>
      <c r="HC61" s="1061"/>
      <c r="HD61" s="1061"/>
      <c r="HE61" s="1061"/>
      <c r="HF61" s="1061"/>
      <c r="HG61" s="1061"/>
      <c r="HH61" s="1061"/>
      <c r="HI61" s="1061"/>
      <c r="HJ61" s="1061"/>
      <c r="HK61" s="1061"/>
      <c r="HL61" s="1061"/>
      <c r="HM61" s="1061"/>
      <c r="HN61" s="1061"/>
      <c r="HO61" s="1061"/>
      <c r="HP61" s="1061"/>
      <c r="HQ61" s="1061"/>
      <c r="HR61" s="1061"/>
      <c r="HS61" s="1061"/>
      <c r="HT61" s="1061"/>
      <c r="HU61" s="1061"/>
      <c r="HV61" s="1061"/>
      <c r="HW61" s="1062"/>
    </row>
    <row r="62" spans="2:231" ht="14.4" x14ac:dyDescent="0.2">
      <c r="B62" s="1057"/>
      <c r="C62" s="1058"/>
      <c r="D62" s="1058"/>
      <c r="E62" s="1058"/>
      <c r="F62" s="1058"/>
      <c r="G62" s="1058"/>
      <c r="H62" s="1058"/>
      <c r="I62" s="1058"/>
      <c r="J62" s="1058"/>
      <c r="K62" s="1058"/>
      <c r="L62" s="1058"/>
      <c r="M62" s="1058"/>
      <c r="N62" s="1058"/>
      <c r="O62" s="1058"/>
      <c r="P62" s="1058"/>
      <c r="Q62" s="1058"/>
      <c r="R62" s="1058"/>
      <c r="S62" s="1058"/>
      <c r="T62" s="1058"/>
      <c r="U62" s="1058"/>
      <c r="V62" s="1058"/>
      <c r="W62" s="1058"/>
      <c r="X62" s="1058"/>
      <c r="Y62" s="1058"/>
      <c r="Z62" s="1058"/>
      <c r="AA62" s="1058"/>
      <c r="AB62" s="1058"/>
      <c r="AC62" s="1058"/>
      <c r="AD62" s="1058"/>
      <c r="AE62" s="1058"/>
      <c r="AF62" s="1058"/>
      <c r="AG62" s="1059"/>
      <c r="AH62" s="1058"/>
      <c r="AI62" s="1058"/>
      <c r="AJ62" s="1058"/>
      <c r="AK62" s="1058"/>
      <c r="AL62" s="1058"/>
      <c r="AM62" s="1058"/>
      <c r="AN62" s="1058"/>
      <c r="AO62" s="1058"/>
      <c r="AP62" s="1058"/>
      <c r="AQ62" s="1058"/>
      <c r="AR62" s="1058"/>
      <c r="AS62" s="1058"/>
      <c r="AT62" s="1058"/>
      <c r="AU62" s="1058"/>
      <c r="AV62" s="1058"/>
      <c r="AW62" s="1058"/>
      <c r="AX62" s="1058"/>
      <c r="AY62" s="1058"/>
      <c r="AZ62" s="1058"/>
      <c r="BA62" s="1058"/>
      <c r="BB62" s="1058"/>
      <c r="BC62" s="1058"/>
      <c r="BD62" s="1058"/>
      <c r="BE62" s="1058"/>
      <c r="BF62" s="1058"/>
      <c r="BG62" s="1058"/>
      <c r="BH62" s="1058"/>
      <c r="BI62" s="1058"/>
      <c r="BJ62" s="1058"/>
      <c r="BK62" s="1058"/>
      <c r="BL62" s="1058"/>
      <c r="BM62" s="1058"/>
      <c r="BN62" s="1058"/>
      <c r="BO62" s="1058"/>
      <c r="BP62" s="1058"/>
      <c r="BQ62" s="1058"/>
      <c r="BR62" s="1058"/>
      <c r="BS62" s="1058"/>
      <c r="BT62" s="1058"/>
      <c r="BU62" s="1058"/>
      <c r="BV62" s="1058"/>
      <c r="BW62" s="1058"/>
      <c r="BX62" s="1058"/>
      <c r="BY62" s="1058"/>
      <c r="BZ62" s="1058"/>
      <c r="CA62" s="1058"/>
      <c r="CB62" s="1058"/>
      <c r="CC62" s="1058"/>
      <c r="CD62" s="1058"/>
      <c r="CE62" s="1058"/>
      <c r="CF62" s="1058"/>
      <c r="CG62" s="1058"/>
      <c r="CH62" s="1058"/>
      <c r="CI62" s="1058"/>
      <c r="CJ62" s="1058"/>
      <c r="CK62" s="1058"/>
      <c r="CL62" s="1058"/>
      <c r="CM62" s="1058"/>
      <c r="CN62" s="1058"/>
      <c r="CO62" s="1058"/>
      <c r="CP62" s="1058"/>
      <c r="CQ62" s="1058"/>
      <c r="CR62" s="1058"/>
      <c r="CS62" s="1058"/>
      <c r="CT62" s="1058"/>
      <c r="CU62" s="1058"/>
      <c r="CV62" s="1058"/>
      <c r="CW62" s="1058"/>
      <c r="CX62" s="1058"/>
      <c r="CY62" s="1058"/>
      <c r="CZ62" s="1058"/>
      <c r="DA62" s="1058"/>
      <c r="DB62" s="1058"/>
      <c r="DC62" s="1058"/>
      <c r="DD62" s="1058"/>
      <c r="DE62" s="1058"/>
      <c r="DF62" s="1058"/>
      <c r="DG62" s="1058"/>
      <c r="DH62" s="1058"/>
      <c r="DI62" s="1058"/>
      <c r="DJ62" s="1058"/>
      <c r="DK62" s="1058"/>
      <c r="DL62" s="1058"/>
      <c r="DM62" s="1058"/>
      <c r="DN62" s="1058"/>
      <c r="DO62" s="1060"/>
      <c r="DP62" s="1061"/>
      <c r="DQ62" s="1061"/>
      <c r="DR62" s="1061"/>
      <c r="DS62" s="1061"/>
      <c r="DT62" s="1061"/>
      <c r="DU62" s="1061"/>
      <c r="DV62" s="1061"/>
      <c r="DW62" s="1061"/>
      <c r="DX62" s="1061"/>
      <c r="DY62" s="1061"/>
      <c r="DZ62" s="1061"/>
      <c r="EA62" s="1061"/>
      <c r="EB62" s="1061"/>
      <c r="EC62" s="1061"/>
      <c r="ED62" s="1061"/>
      <c r="EE62" s="1061"/>
      <c r="EF62" s="1061"/>
      <c r="EG62" s="1061"/>
      <c r="EH62" s="1061"/>
      <c r="EI62" s="1061"/>
      <c r="EJ62" s="1061"/>
      <c r="EK62" s="1061"/>
      <c r="EL62" s="1061"/>
      <c r="EM62" s="1061"/>
      <c r="EN62" s="1061"/>
      <c r="EO62" s="1061"/>
      <c r="EP62" s="1061"/>
      <c r="EQ62" s="1061"/>
      <c r="ER62" s="1061"/>
      <c r="ES62" s="1061"/>
      <c r="ET62" s="1061"/>
      <c r="EU62" s="1061"/>
      <c r="EV62" s="1061"/>
      <c r="EW62" s="1061"/>
      <c r="EX62" s="1061"/>
      <c r="EY62" s="1061"/>
      <c r="EZ62" s="1061"/>
      <c r="FA62" s="1061"/>
      <c r="FB62" s="1061"/>
      <c r="FC62" s="1061"/>
      <c r="FD62" s="1061"/>
      <c r="FE62" s="1061"/>
      <c r="FF62" s="1061"/>
      <c r="FG62" s="1061"/>
      <c r="FH62" s="1061"/>
      <c r="FI62" s="1061"/>
      <c r="FJ62" s="1061"/>
      <c r="FK62" s="1061"/>
      <c r="FL62" s="1061"/>
      <c r="FM62" s="1061"/>
      <c r="FN62" s="1061"/>
      <c r="FO62" s="1061"/>
      <c r="FP62" s="1061"/>
      <c r="FQ62" s="1061"/>
      <c r="FR62" s="1061"/>
      <c r="FS62" s="1061"/>
      <c r="FT62" s="1061"/>
      <c r="FU62" s="1061"/>
      <c r="FV62" s="1061"/>
      <c r="FW62" s="1061"/>
      <c r="FX62" s="1061"/>
      <c r="FY62" s="1061"/>
      <c r="FZ62" s="1061"/>
      <c r="GA62" s="1061"/>
      <c r="GB62" s="1061"/>
      <c r="GC62" s="1061"/>
      <c r="GD62" s="1061"/>
      <c r="GE62" s="1061"/>
      <c r="GF62" s="1061"/>
      <c r="GG62" s="1061"/>
      <c r="GH62" s="1061"/>
      <c r="GI62" s="1061"/>
      <c r="GJ62" s="1061"/>
      <c r="GK62" s="1061"/>
      <c r="GL62" s="1061"/>
      <c r="GM62" s="1061"/>
      <c r="GN62" s="1061"/>
      <c r="GO62" s="1061"/>
      <c r="GP62" s="1061"/>
      <c r="GQ62" s="1061"/>
      <c r="GR62" s="1061"/>
      <c r="GS62" s="1061"/>
      <c r="GT62" s="1061"/>
      <c r="GU62" s="1061"/>
      <c r="GV62" s="1061"/>
      <c r="GW62" s="1061"/>
      <c r="GX62" s="1061"/>
      <c r="GY62" s="1061"/>
      <c r="GZ62" s="1061"/>
      <c r="HA62" s="1061"/>
      <c r="HB62" s="1061"/>
      <c r="HC62" s="1061"/>
      <c r="HD62" s="1061"/>
      <c r="HE62" s="1061"/>
      <c r="HF62" s="1061"/>
      <c r="HG62" s="1061"/>
      <c r="HH62" s="1061"/>
      <c r="HI62" s="1061"/>
      <c r="HJ62" s="1061"/>
      <c r="HK62" s="1061"/>
      <c r="HL62" s="1061"/>
      <c r="HM62" s="1061"/>
      <c r="HN62" s="1061"/>
      <c r="HO62" s="1061"/>
      <c r="HP62" s="1061"/>
      <c r="HQ62" s="1061"/>
      <c r="HR62" s="1061"/>
      <c r="HS62" s="1061"/>
      <c r="HT62" s="1061"/>
      <c r="HU62" s="1061"/>
      <c r="HV62" s="1061"/>
      <c r="HW62" s="1062"/>
    </row>
    <row r="63" spans="2:231" ht="14.4" x14ac:dyDescent="0.2">
      <c r="B63" s="1057"/>
      <c r="C63" s="1058"/>
      <c r="D63" s="1058"/>
      <c r="E63" s="1058"/>
      <c r="F63" s="1058"/>
      <c r="G63" s="1058"/>
      <c r="H63" s="1058"/>
      <c r="I63" s="1058"/>
      <c r="J63" s="1058"/>
      <c r="K63" s="1058"/>
      <c r="L63" s="1058"/>
      <c r="M63" s="1058"/>
      <c r="N63" s="1058"/>
      <c r="O63" s="1058"/>
      <c r="P63" s="1058"/>
      <c r="Q63" s="1058"/>
      <c r="R63" s="1058"/>
      <c r="S63" s="1058"/>
      <c r="T63" s="1058"/>
      <c r="U63" s="1058"/>
      <c r="V63" s="1058"/>
      <c r="W63" s="1058"/>
      <c r="X63" s="1058"/>
      <c r="Y63" s="1058"/>
      <c r="Z63" s="1058"/>
      <c r="AA63" s="1058"/>
      <c r="AB63" s="1058"/>
      <c r="AC63" s="1058"/>
      <c r="AD63" s="1058"/>
      <c r="AE63" s="1058"/>
      <c r="AF63" s="1058"/>
      <c r="AG63" s="1059"/>
      <c r="AH63" s="1058"/>
      <c r="AI63" s="1058"/>
      <c r="AJ63" s="1058"/>
      <c r="AK63" s="1058"/>
      <c r="AL63" s="1058"/>
      <c r="AM63" s="1058"/>
      <c r="AN63" s="1058"/>
      <c r="AO63" s="1058"/>
      <c r="AP63" s="1058"/>
      <c r="AQ63" s="1058"/>
      <c r="AR63" s="1058"/>
      <c r="AS63" s="1058"/>
      <c r="AT63" s="1058"/>
      <c r="AU63" s="1058"/>
      <c r="AV63" s="1058"/>
      <c r="AW63" s="1058"/>
      <c r="AX63" s="1058"/>
      <c r="AY63" s="1058"/>
      <c r="AZ63" s="1058"/>
      <c r="BA63" s="1058"/>
      <c r="BB63" s="1058"/>
      <c r="BC63" s="1058"/>
      <c r="BD63" s="1058"/>
      <c r="BE63" s="1058"/>
      <c r="BF63" s="1058"/>
      <c r="BG63" s="1058"/>
      <c r="BH63" s="1058"/>
      <c r="BI63" s="1058"/>
      <c r="BJ63" s="1058"/>
      <c r="BK63" s="1058"/>
      <c r="BL63" s="1058"/>
      <c r="BM63" s="1058"/>
      <c r="BN63" s="1058"/>
      <c r="BO63" s="1058"/>
      <c r="BP63" s="1058"/>
      <c r="BQ63" s="1058"/>
      <c r="BR63" s="1058"/>
      <c r="BS63" s="1058"/>
      <c r="BT63" s="1058"/>
      <c r="BU63" s="1058"/>
      <c r="BV63" s="1058"/>
      <c r="BW63" s="1058"/>
      <c r="BX63" s="1058"/>
      <c r="BY63" s="1058"/>
      <c r="BZ63" s="1058"/>
      <c r="CA63" s="1058"/>
      <c r="CB63" s="1058"/>
      <c r="CC63" s="1058"/>
      <c r="CD63" s="1058"/>
      <c r="CE63" s="1058"/>
      <c r="CF63" s="1058"/>
      <c r="CG63" s="1058"/>
      <c r="CH63" s="1058"/>
      <c r="CI63" s="1058"/>
      <c r="CJ63" s="1058"/>
      <c r="CK63" s="1058"/>
      <c r="CL63" s="1058"/>
      <c r="CM63" s="1058"/>
      <c r="CN63" s="1058"/>
      <c r="CO63" s="1058"/>
      <c r="CP63" s="1058"/>
      <c r="CQ63" s="1058"/>
      <c r="CR63" s="1058"/>
      <c r="CS63" s="1058"/>
      <c r="CT63" s="1058"/>
      <c r="CU63" s="1058"/>
      <c r="CV63" s="1058"/>
      <c r="CW63" s="1058"/>
      <c r="CX63" s="1058"/>
      <c r="CY63" s="1058"/>
      <c r="CZ63" s="1058"/>
      <c r="DA63" s="1058"/>
      <c r="DB63" s="1058"/>
      <c r="DC63" s="1058"/>
      <c r="DD63" s="1058"/>
      <c r="DE63" s="1058"/>
      <c r="DF63" s="1058"/>
      <c r="DG63" s="1058"/>
      <c r="DH63" s="1058"/>
      <c r="DI63" s="1058"/>
      <c r="DJ63" s="1058"/>
      <c r="DK63" s="1058"/>
      <c r="DL63" s="1058"/>
      <c r="DM63" s="1058"/>
      <c r="DN63" s="1058"/>
      <c r="DO63" s="1060"/>
      <c r="DP63" s="1061"/>
      <c r="DQ63" s="1061"/>
      <c r="DR63" s="1061"/>
      <c r="DS63" s="1061"/>
      <c r="DT63" s="1061"/>
      <c r="DU63" s="1061"/>
      <c r="DV63" s="1061"/>
      <c r="DW63" s="1061"/>
      <c r="DX63" s="1061"/>
      <c r="DY63" s="1061"/>
      <c r="DZ63" s="1061"/>
      <c r="EA63" s="1061"/>
      <c r="EB63" s="1061"/>
      <c r="EC63" s="1061"/>
      <c r="ED63" s="1061"/>
      <c r="EE63" s="1061"/>
      <c r="EF63" s="1061"/>
      <c r="EG63" s="1061"/>
      <c r="EH63" s="1061"/>
      <c r="EI63" s="1061"/>
      <c r="EJ63" s="1061"/>
      <c r="EK63" s="1061"/>
      <c r="EL63" s="1061"/>
      <c r="EM63" s="1061"/>
      <c r="EN63" s="1061"/>
      <c r="EO63" s="1061"/>
      <c r="EP63" s="1061"/>
      <c r="EQ63" s="1061"/>
      <c r="ER63" s="1061"/>
      <c r="ES63" s="1061"/>
      <c r="ET63" s="1061"/>
      <c r="EU63" s="1061"/>
      <c r="EV63" s="1061"/>
      <c r="EW63" s="1061"/>
      <c r="EX63" s="1061"/>
      <c r="EY63" s="1061"/>
      <c r="EZ63" s="1061"/>
      <c r="FA63" s="1061"/>
      <c r="FB63" s="1061"/>
      <c r="FC63" s="1061"/>
      <c r="FD63" s="1061"/>
      <c r="FE63" s="1061"/>
      <c r="FF63" s="1061"/>
      <c r="FG63" s="1061"/>
      <c r="FH63" s="1061"/>
      <c r="FI63" s="1061"/>
      <c r="FJ63" s="1061"/>
      <c r="FK63" s="1061"/>
      <c r="FL63" s="1061"/>
      <c r="FM63" s="1061"/>
      <c r="FN63" s="1061"/>
      <c r="FO63" s="1061"/>
      <c r="FP63" s="1061"/>
      <c r="FQ63" s="1061"/>
      <c r="FR63" s="1061"/>
      <c r="FS63" s="1061"/>
      <c r="FT63" s="1061"/>
      <c r="FU63" s="1061"/>
      <c r="FV63" s="1061"/>
      <c r="FW63" s="1061"/>
      <c r="FX63" s="1061"/>
      <c r="FY63" s="1061"/>
      <c r="FZ63" s="1061"/>
      <c r="GA63" s="1061"/>
      <c r="GB63" s="1061"/>
      <c r="GC63" s="1061"/>
      <c r="GD63" s="1061"/>
      <c r="GE63" s="1061"/>
      <c r="GF63" s="1061"/>
      <c r="GG63" s="1061"/>
      <c r="GH63" s="1061"/>
      <c r="GI63" s="1061"/>
      <c r="GJ63" s="1061"/>
      <c r="GK63" s="1061"/>
      <c r="GL63" s="1061"/>
      <c r="GM63" s="1061"/>
      <c r="GN63" s="1061"/>
      <c r="GO63" s="1061"/>
      <c r="GP63" s="1061"/>
      <c r="GQ63" s="1061"/>
      <c r="GR63" s="1061"/>
      <c r="GS63" s="1061"/>
      <c r="GT63" s="1061"/>
      <c r="GU63" s="1061"/>
      <c r="GV63" s="1061"/>
      <c r="GW63" s="1061"/>
      <c r="GX63" s="1061"/>
      <c r="GY63" s="1061"/>
      <c r="GZ63" s="1061"/>
      <c r="HA63" s="1061"/>
      <c r="HB63" s="1061"/>
      <c r="HC63" s="1061"/>
      <c r="HD63" s="1061"/>
      <c r="HE63" s="1061"/>
      <c r="HF63" s="1061"/>
      <c r="HG63" s="1061"/>
      <c r="HH63" s="1061"/>
      <c r="HI63" s="1061"/>
      <c r="HJ63" s="1061"/>
      <c r="HK63" s="1061"/>
      <c r="HL63" s="1061"/>
      <c r="HM63" s="1061"/>
      <c r="HN63" s="1061"/>
      <c r="HO63" s="1061"/>
      <c r="HP63" s="1061"/>
      <c r="HQ63" s="1061"/>
      <c r="HR63" s="1061"/>
      <c r="HS63" s="1061"/>
      <c r="HT63" s="1061"/>
      <c r="HU63" s="1061"/>
      <c r="HV63" s="1061"/>
      <c r="HW63" s="1062"/>
    </row>
    <row r="64" spans="2:231" ht="14.4" x14ac:dyDescent="0.2">
      <c r="B64" s="1057"/>
      <c r="C64" s="1058"/>
      <c r="D64" s="1058"/>
      <c r="E64" s="1058"/>
      <c r="F64" s="1058"/>
      <c r="G64" s="1058"/>
      <c r="H64" s="1058"/>
      <c r="I64" s="1058"/>
      <c r="J64" s="1058"/>
      <c r="K64" s="1058"/>
      <c r="L64" s="1058"/>
      <c r="M64" s="1058"/>
      <c r="N64" s="1058"/>
      <c r="O64" s="1058"/>
      <c r="P64" s="1058"/>
      <c r="Q64" s="1058"/>
      <c r="R64" s="1058"/>
      <c r="S64" s="1058"/>
      <c r="T64" s="1058"/>
      <c r="U64" s="1058"/>
      <c r="V64" s="1058"/>
      <c r="W64" s="1058"/>
      <c r="X64" s="1058"/>
      <c r="Y64" s="1058"/>
      <c r="Z64" s="1058"/>
      <c r="AA64" s="1058"/>
      <c r="AB64" s="1058"/>
      <c r="AC64" s="1058"/>
      <c r="AD64" s="1058"/>
      <c r="AE64" s="1058"/>
      <c r="AF64" s="1058"/>
      <c r="AG64" s="1059"/>
      <c r="AH64" s="1058"/>
      <c r="AI64" s="1058"/>
      <c r="AJ64" s="1058"/>
      <c r="AK64" s="1058"/>
      <c r="AL64" s="1058"/>
      <c r="AM64" s="1058"/>
      <c r="AN64" s="1058"/>
      <c r="AO64" s="1058"/>
      <c r="AP64" s="1058"/>
      <c r="AQ64" s="1058"/>
      <c r="AR64" s="1058"/>
      <c r="AS64" s="1058"/>
      <c r="AT64" s="1058"/>
      <c r="AU64" s="1058"/>
      <c r="AV64" s="1058"/>
      <c r="AW64" s="1058"/>
      <c r="AX64" s="1058"/>
      <c r="AY64" s="1058"/>
      <c r="AZ64" s="1058"/>
      <c r="BA64" s="1058"/>
      <c r="BB64" s="1058"/>
      <c r="BC64" s="1058"/>
      <c r="BD64" s="1058"/>
      <c r="BE64" s="1058"/>
      <c r="BF64" s="1058"/>
      <c r="BG64" s="1058"/>
      <c r="BH64" s="1058"/>
      <c r="BI64" s="1058"/>
      <c r="BJ64" s="1058"/>
      <c r="BK64" s="1058"/>
      <c r="BL64" s="1058"/>
      <c r="BM64" s="1058"/>
      <c r="BN64" s="1058"/>
      <c r="BO64" s="1058"/>
      <c r="BP64" s="1058"/>
      <c r="BQ64" s="1058"/>
      <c r="BR64" s="1058"/>
      <c r="BS64" s="1058"/>
      <c r="BT64" s="1058"/>
      <c r="BU64" s="1058"/>
      <c r="BV64" s="1058"/>
      <c r="BW64" s="1058"/>
      <c r="BX64" s="1058"/>
      <c r="BY64" s="1058"/>
      <c r="BZ64" s="1058"/>
      <c r="CA64" s="1058"/>
      <c r="CB64" s="1058"/>
      <c r="CC64" s="1058"/>
      <c r="CD64" s="1058"/>
      <c r="CE64" s="1058"/>
      <c r="CF64" s="1058"/>
      <c r="CG64" s="1058"/>
      <c r="CH64" s="1058"/>
      <c r="CI64" s="1058"/>
      <c r="CJ64" s="1058"/>
      <c r="CK64" s="1058"/>
      <c r="CL64" s="1058"/>
      <c r="CM64" s="1058"/>
      <c r="CN64" s="1058"/>
      <c r="CO64" s="1058"/>
      <c r="CP64" s="1058"/>
      <c r="CQ64" s="1058"/>
      <c r="CR64" s="1058"/>
      <c r="CS64" s="1058"/>
      <c r="CT64" s="1058"/>
      <c r="CU64" s="1058"/>
      <c r="CV64" s="1058"/>
      <c r="CW64" s="1058"/>
      <c r="CX64" s="1058"/>
      <c r="CY64" s="1058"/>
      <c r="CZ64" s="1058"/>
      <c r="DA64" s="1058"/>
      <c r="DB64" s="1058"/>
      <c r="DC64" s="1058"/>
      <c r="DD64" s="1058"/>
      <c r="DE64" s="1058"/>
      <c r="DF64" s="1058"/>
      <c r="DG64" s="1058"/>
      <c r="DH64" s="1058"/>
      <c r="DI64" s="1058"/>
      <c r="DJ64" s="1058"/>
      <c r="DK64" s="1058"/>
      <c r="DL64" s="1058"/>
      <c r="DM64" s="1058"/>
      <c r="DN64" s="1058"/>
      <c r="DO64" s="1060"/>
      <c r="DP64" s="1061"/>
      <c r="DQ64" s="1061"/>
      <c r="DR64" s="1061"/>
      <c r="DS64" s="1061"/>
      <c r="DT64" s="1061"/>
      <c r="DU64" s="1061"/>
      <c r="DV64" s="1061"/>
      <c r="DW64" s="1061"/>
      <c r="DX64" s="1061"/>
      <c r="DY64" s="1061"/>
      <c r="DZ64" s="1061"/>
      <c r="EA64" s="1061"/>
      <c r="EB64" s="1061"/>
      <c r="EC64" s="1061"/>
      <c r="ED64" s="1061"/>
      <c r="EE64" s="1061"/>
      <c r="EF64" s="1061"/>
      <c r="EG64" s="1061"/>
      <c r="EH64" s="1061"/>
      <c r="EI64" s="1061"/>
      <c r="EJ64" s="1061"/>
      <c r="EK64" s="1061"/>
      <c r="EL64" s="1061"/>
      <c r="EM64" s="1061"/>
      <c r="EN64" s="1061"/>
      <c r="EO64" s="1061"/>
      <c r="EP64" s="1061"/>
      <c r="EQ64" s="1061"/>
      <c r="ER64" s="1061"/>
      <c r="ES64" s="1061"/>
      <c r="ET64" s="1061"/>
      <c r="EU64" s="1061"/>
      <c r="EV64" s="1061"/>
      <c r="EW64" s="1061"/>
      <c r="EX64" s="1061"/>
      <c r="EY64" s="1061"/>
      <c r="EZ64" s="1061"/>
      <c r="FA64" s="1061"/>
      <c r="FB64" s="1061"/>
      <c r="FC64" s="1061"/>
      <c r="FD64" s="1061"/>
      <c r="FE64" s="1061"/>
      <c r="FF64" s="1061"/>
      <c r="FG64" s="1061"/>
      <c r="FH64" s="1061"/>
      <c r="FI64" s="1061"/>
      <c r="FJ64" s="1061"/>
      <c r="FK64" s="1061"/>
      <c r="FL64" s="1061"/>
      <c r="FM64" s="1061"/>
      <c r="FN64" s="1061"/>
      <c r="FO64" s="1061"/>
      <c r="FP64" s="1061"/>
      <c r="FQ64" s="1061"/>
      <c r="FR64" s="1061"/>
      <c r="FS64" s="1061"/>
      <c r="FT64" s="1061"/>
      <c r="FU64" s="1061"/>
      <c r="FV64" s="1061"/>
      <c r="FW64" s="1061"/>
      <c r="FX64" s="1061"/>
      <c r="FY64" s="1061"/>
      <c r="FZ64" s="1061"/>
      <c r="GA64" s="1061"/>
      <c r="GB64" s="1061"/>
      <c r="GC64" s="1061"/>
      <c r="GD64" s="1061"/>
      <c r="GE64" s="1061"/>
      <c r="GF64" s="1061"/>
      <c r="GG64" s="1061"/>
      <c r="GH64" s="1061"/>
      <c r="GI64" s="1061"/>
      <c r="GJ64" s="1061"/>
      <c r="GK64" s="1061"/>
      <c r="GL64" s="1061"/>
      <c r="GM64" s="1061"/>
      <c r="GN64" s="1061"/>
      <c r="GO64" s="1061"/>
      <c r="GP64" s="1061"/>
      <c r="GQ64" s="1061"/>
      <c r="GR64" s="1061"/>
      <c r="GS64" s="1061"/>
      <c r="GT64" s="1061"/>
      <c r="GU64" s="1061"/>
      <c r="GV64" s="1061"/>
      <c r="GW64" s="1061"/>
      <c r="GX64" s="1061"/>
      <c r="GY64" s="1061"/>
      <c r="GZ64" s="1061"/>
      <c r="HA64" s="1061"/>
      <c r="HB64" s="1061"/>
      <c r="HC64" s="1061"/>
      <c r="HD64" s="1061"/>
      <c r="HE64" s="1061"/>
      <c r="HF64" s="1061"/>
      <c r="HG64" s="1061"/>
      <c r="HH64" s="1061"/>
      <c r="HI64" s="1061"/>
      <c r="HJ64" s="1061"/>
      <c r="HK64" s="1061"/>
      <c r="HL64" s="1061"/>
      <c r="HM64" s="1061"/>
      <c r="HN64" s="1061"/>
      <c r="HO64" s="1061"/>
      <c r="HP64" s="1061"/>
      <c r="HQ64" s="1061"/>
      <c r="HR64" s="1061"/>
      <c r="HS64" s="1061"/>
      <c r="HT64" s="1061"/>
      <c r="HU64" s="1061"/>
      <c r="HV64" s="1061"/>
      <c r="HW64" s="1062"/>
    </row>
    <row r="65" spans="2:231" ht="14.4" x14ac:dyDescent="0.2">
      <c r="B65" s="1057"/>
      <c r="C65" s="1058"/>
      <c r="D65" s="1058"/>
      <c r="E65" s="1058"/>
      <c r="F65" s="1058"/>
      <c r="G65" s="1058"/>
      <c r="H65" s="1058"/>
      <c r="I65" s="1058"/>
      <c r="J65" s="1058"/>
      <c r="K65" s="1058"/>
      <c r="L65" s="1058"/>
      <c r="M65" s="1058"/>
      <c r="N65" s="1058"/>
      <c r="O65" s="1058"/>
      <c r="P65" s="1058"/>
      <c r="Q65" s="1058"/>
      <c r="R65" s="1058"/>
      <c r="S65" s="1058"/>
      <c r="T65" s="1058"/>
      <c r="U65" s="1058"/>
      <c r="V65" s="1058"/>
      <c r="W65" s="1058"/>
      <c r="X65" s="1058"/>
      <c r="Y65" s="1058"/>
      <c r="Z65" s="1058"/>
      <c r="AA65" s="1058"/>
      <c r="AB65" s="1058"/>
      <c r="AC65" s="1058"/>
      <c r="AD65" s="1058"/>
      <c r="AE65" s="1058"/>
      <c r="AF65" s="1058"/>
      <c r="AG65" s="1059"/>
      <c r="AH65" s="1058"/>
      <c r="AI65" s="1058"/>
      <c r="AJ65" s="1058"/>
      <c r="AK65" s="1058"/>
      <c r="AL65" s="1058"/>
      <c r="AM65" s="1058"/>
      <c r="AN65" s="1058"/>
      <c r="AO65" s="1058"/>
      <c r="AP65" s="1058"/>
      <c r="AQ65" s="1058"/>
      <c r="AR65" s="1058"/>
      <c r="AS65" s="1058"/>
      <c r="AT65" s="1058"/>
      <c r="AU65" s="1058"/>
      <c r="AV65" s="1058"/>
      <c r="AW65" s="1058"/>
      <c r="AX65" s="1058"/>
      <c r="AY65" s="1058"/>
      <c r="AZ65" s="1058"/>
      <c r="BA65" s="1058"/>
      <c r="BB65" s="1058"/>
      <c r="BC65" s="1058"/>
      <c r="BD65" s="1058"/>
      <c r="BE65" s="1058"/>
      <c r="BF65" s="1058"/>
      <c r="BG65" s="1058"/>
      <c r="BH65" s="1058"/>
      <c r="BI65" s="1058"/>
      <c r="BJ65" s="1058"/>
      <c r="BK65" s="1058"/>
      <c r="BL65" s="1058"/>
      <c r="BM65" s="1058"/>
      <c r="BN65" s="1058"/>
      <c r="BO65" s="1058"/>
      <c r="BP65" s="1058"/>
      <c r="BQ65" s="1058"/>
      <c r="BR65" s="1058"/>
      <c r="BS65" s="1058"/>
      <c r="BT65" s="1058"/>
      <c r="BU65" s="1058"/>
      <c r="BV65" s="1058"/>
      <c r="BW65" s="1058"/>
      <c r="BX65" s="1058"/>
      <c r="BY65" s="1058"/>
      <c r="BZ65" s="1058"/>
      <c r="CA65" s="1058"/>
      <c r="CB65" s="1058"/>
      <c r="CC65" s="1058"/>
      <c r="CD65" s="1058"/>
      <c r="CE65" s="1058"/>
      <c r="CF65" s="1058"/>
      <c r="CG65" s="1058"/>
      <c r="CH65" s="1058"/>
      <c r="CI65" s="1058"/>
      <c r="CJ65" s="1058"/>
      <c r="CK65" s="1058"/>
      <c r="CL65" s="1058"/>
      <c r="CM65" s="1058"/>
      <c r="CN65" s="1058"/>
      <c r="CO65" s="1058"/>
      <c r="CP65" s="1058"/>
      <c r="CQ65" s="1058"/>
      <c r="CR65" s="1058"/>
      <c r="CS65" s="1058"/>
      <c r="CT65" s="1058"/>
      <c r="CU65" s="1058"/>
      <c r="CV65" s="1058"/>
      <c r="CW65" s="1058"/>
      <c r="CX65" s="1058"/>
      <c r="CY65" s="1058"/>
      <c r="CZ65" s="1058"/>
      <c r="DA65" s="1058"/>
      <c r="DB65" s="1058"/>
      <c r="DC65" s="1058"/>
      <c r="DD65" s="1058"/>
      <c r="DE65" s="1058"/>
      <c r="DF65" s="1058"/>
      <c r="DG65" s="1058"/>
      <c r="DH65" s="1058"/>
      <c r="DI65" s="1058"/>
      <c r="DJ65" s="1058"/>
      <c r="DK65" s="1058"/>
      <c r="DL65" s="1058"/>
      <c r="DM65" s="1058"/>
      <c r="DN65" s="1058"/>
      <c r="DO65" s="1060"/>
      <c r="DP65" s="1061"/>
      <c r="DQ65" s="1061"/>
      <c r="DR65" s="1061"/>
      <c r="DS65" s="1061"/>
      <c r="DT65" s="1061"/>
      <c r="DU65" s="1061"/>
      <c r="DV65" s="1061"/>
      <c r="DW65" s="1061"/>
      <c r="DX65" s="1061"/>
      <c r="DY65" s="1061"/>
      <c r="DZ65" s="1061"/>
      <c r="EA65" s="1061"/>
      <c r="EB65" s="1061"/>
      <c r="EC65" s="1061"/>
      <c r="ED65" s="1061"/>
      <c r="EE65" s="1061"/>
      <c r="EF65" s="1061"/>
      <c r="EG65" s="1061"/>
      <c r="EH65" s="1061"/>
      <c r="EI65" s="1061"/>
      <c r="EJ65" s="1061"/>
      <c r="EK65" s="1061"/>
      <c r="EL65" s="1061"/>
      <c r="EM65" s="1061"/>
      <c r="EN65" s="1061"/>
      <c r="EO65" s="1061"/>
      <c r="EP65" s="1061"/>
      <c r="EQ65" s="1061"/>
      <c r="ER65" s="1061"/>
      <c r="ES65" s="1061"/>
      <c r="ET65" s="1061"/>
      <c r="EU65" s="1061"/>
      <c r="EV65" s="1061"/>
      <c r="EW65" s="1061"/>
      <c r="EX65" s="1061"/>
      <c r="EY65" s="1061"/>
      <c r="EZ65" s="1061"/>
      <c r="FA65" s="1061"/>
      <c r="FB65" s="1061"/>
      <c r="FC65" s="1061"/>
      <c r="FD65" s="1061"/>
      <c r="FE65" s="1061"/>
      <c r="FF65" s="1061"/>
      <c r="FG65" s="1061"/>
      <c r="FH65" s="1061"/>
      <c r="FI65" s="1061"/>
      <c r="FJ65" s="1061"/>
      <c r="FK65" s="1061"/>
      <c r="FL65" s="1061"/>
      <c r="FM65" s="1061"/>
      <c r="FN65" s="1061"/>
      <c r="FO65" s="1061"/>
      <c r="FP65" s="1061"/>
      <c r="FQ65" s="1061"/>
      <c r="FR65" s="1061"/>
      <c r="FS65" s="1061"/>
      <c r="FT65" s="1061"/>
      <c r="FU65" s="1061"/>
      <c r="FV65" s="1061"/>
      <c r="FW65" s="1061"/>
      <c r="FX65" s="1061"/>
      <c r="FY65" s="1061"/>
      <c r="FZ65" s="1061"/>
      <c r="GA65" s="1061"/>
      <c r="GB65" s="1061"/>
      <c r="GC65" s="1061"/>
      <c r="GD65" s="1061"/>
      <c r="GE65" s="1061"/>
      <c r="GF65" s="1061"/>
      <c r="GG65" s="1061"/>
      <c r="GH65" s="1061"/>
      <c r="GI65" s="1061"/>
      <c r="GJ65" s="1061"/>
      <c r="GK65" s="1061"/>
      <c r="GL65" s="1061"/>
      <c r="GM65" s="1061"/>
      <c r="GN65" s="1061"/>
      <c r="GO65" s="1061"/>
      <c r="GP65" s="1061"/>
      <c r="GQ65" s="1061"/>
      <c r="GR65" s="1061"/>
      <c r="GS65" s="1061"/>
      <c r="GT65" s="1061"/>
      <c r="GU65" s="1061"/>
      <c r="GV65" s="1061"/>
      <c r="GW65" s="1061"/>
      <c r="GX65" s="1061"/>
      <c r="GY65" s="1061"/>
      <c r="GZ65" s="1061"/>
      <c r="HA65" s="1061"/>
      <c r="HB65" s="1061"/>
      <c r="HC65" s="1061"/>
      <c r="HD65" s="1061"/>
      <c r="HE65" s="1061"/>
      <c r="HF65" s="1061"/>
      <c r="HG65" s="1061"/>
      <c r="HH65" s="1061"/>
      <c r="HI65" s="1061"/>
      <c r="HJ65" s="1061"/>
      <c r="HK65" s="1061"/>
      <c r="HL65" s="1061"/>
      <c r="HM65" s="1061"/>
      <c r="HN65" s="1061"/>
      <c r="HO65" s="1061"/>
      <c r="HP65" s="1061"/>
      <c r="HQ65" s="1061"/>
      <c r="HR65" s="1061"/>
      <c r="HS65" s="1061"/>
      <c r="HT65" s="1061"/>
      <c r="HU65" s="1061"/>
      <c r="HV65" s="1061"/>
      <c r="HW65" s="1062"/>
    </row>
    <row r="66" spans="2:231" ht="14.4" x14ac:dyDescent="0.2">
      <c r="B66" s="1057"/>
      <c r="C66" s="1058"/>
      <c r="D66" s="1058"/>
      <c r="E66" s="1058"/>
      <c r="F66" s="1058"/>
      <c r="G66" s="1058"/>
      <c r="H66" s="1058"/>
      <c r="I66" s="1058"/>
      <c r="J66" s="1058"/>
      <c r="K66" s="1058"/>
      <c r="L66" s="1058"/>
      <c r="M66" s="1058"/>
      <c r="N66" s="1058"/>
      <c r="O66" s="1058"/>
      <c r="P66" s="1058"/>
      <c r="Q66" s="1058"/>
      <c r="R66" s="1058"/>
      <c r="S66" s="1058"/>
      <c r="T66" s="1058"/>
      <c r="U66" s="1058"/>
      <c r="V66" s="1058"/>
      <c r="W66" s="1058"/>
      <c r="X66" s="1058"/>
      <c r="Y66" s="1058"/>
      <c r="Z66" s="1058"/>
      <c r="AA66" s="1058"/>
      <c r="AB66" s="1058"/>
      <c r="AC66" s="1058"/>
      <c r="AD66" s="1058"/>
      <c r="AE66" s="1058"/>
      <c r="AF66" s="1058"/>
      <c r="AG66" s="1059"/>
      <c r="AH66" s="1058"/>
      <c r="AI66" s="1058"/>
      <c r="AJ66" s="1058"/>
      <c r="AK66" s="1058"/>
      <c r="AL66" s="1058"/>
      <c r="AM66" s="1058"/>
      <c r="AN66" s="1058"/>
      <c r="AO66" s="1058"/>
      <c r="AP66" s="1058"/>
      <c r="AQ66" s="1058"/>
      <c r="AR66" s="1058"/>
      <c r="AS66" s="1058"/>
      <c r="AT66" s="1058"/>
      <c r="AU66" s="1058"/>
      <c r="AV66" s="1058"/>
      <c r="AW66" s="1058"/>
      <c r="AX66" s="1058"/>
      <c r="AY66" s="1058"/>
      <c r="AZ66" s="1058"/>
      <c r="BA66" s="1058"/>
      <c r="BB66" s="1058"/>
      <c r="BC66" s="1058"/>
      <c r="BD66" s="1058"/>
      <c r="BE66" s="1058"/>
      <c r="BF66" s="1058"/>
      <c r="BG66" s="1058"/>
      <c r="BH66" s="1058"/>
      <c r="BI66" s="1058"/>
      <c r="BJ66" s="1058"/>
      <c r="BK66" s="1058"/>
      <c r="BL66" s="1058"/>
      <c r="BM66" s="1058"/>
      <c r="BN66" s="1058"/>
      <c r="BO66" s="1058"/>
      <c r="BP66" s="1058"/>
      <c r="BQ66" s="1058"/>
      <c r="BR66" s="1058"/>
      <c r="BS66" s="1058"/>
      <c r="BT66" s="1058"/>
      <c r="BU66" s="1058"/>
      <c r="BV66" s="1058"/>
      <c r="BW66" s="1058"/>
      <c r="BX66" s="1058"/>
      <c r="BY66" s="1058"/>
      <c r="BZ66" s="1058"/>
      <c r="CA66" s="1058"/>
      <c r="CB66" s="1058"/>
      <c r="CC66" s="1058"/>
      <c r="CD66" s="1058"/>
      <c r="CE66" s="1058"/>
      <c r="CF66" s="1058"/>
      <c r="CG66" s="1058"/>
      <c r="CH66" s="1058"/>
      <c r="CI66" s="1058"/>
      <c r="CJ66" s="1058"/>
      <c r="CK66" s="1058"/>
      <c r="CL66" s="1058"/>
      <c r="CM66" s="1058"/>
      <c r="CN66" s="1058"/>
      <c r="CO66" s="1058"/>
      <c r="CP66" s="1058"/>
      <c r="CQ66" s="1058"/>
      <c r="CR66" s="1058"/>
      <c r="CS66" s="1058"/>
      <c r="CT66" s="1058"/>
      <c r="CU66" s="1058"/>
      <c r="CV66" s="1058"/>
      <c r="CW66" s="1058"/>
      <c r="CX66" s="1058"/>
      <c r="CY66" s="1058"/>
      <c r="CZ66" s="1058"/>
      <c r="DA66" s="1058"/>
      <c r="DB66" s="1058"/>
      <c r="DC66" s="1058"/>
      <c r="DD66" s="1058"/>
      <c r="DE66" s="1058"/>
      <c r="DF66" s="1058"/>
      <c r="DG66" s="1058"/>
      <c r="DH66" s="1058"/>
      <c r="DI66" s="1058"/>
      <c r="DJ66" s="1058"/>
      <c r="DK66" s="1058"/>
      <c r="DL66" s="1058"/>
      <c r="DM66" s="1058"/>
      <c r="DN66" s="1058"/>
      <c r="DO66" s="1060"/>
      <c r="DP66" s="1061"/>
      <c r="DQ66" s="1061"/>
      <c r="DR66" s="1061"/>
      <c r="DS66" s="1061"/>
      <c r="DT66" s="1061"/>
      <c r="DU66" s="1061"/>
      <c r="DV66" s="1061"/>
      <c r="DW66" s="1061"/>
      <c r="DX66" s="1061"/>
      <c r="DY66" s="1061"/>
      <c r="DZ66" s="1061"/>
      <c r="EA66" s="1061"/>
      <c r="EB66" s="1061"/>
      <c r="EC66" s="1061"/>
      <c r="ED66" s="1061"/>
      <c r="EE66" s="1061"/>
      <c r="EF66" s="1061"/>
      <c r="EG66" s="1061"/>
      <c r="EH66" s="1061"/>
      <c r="EI66" s="1061"/>
      <c r="EJ66" s="1061"/>
      <c r="EK66" s="1061"/>
      <c r="EL66" s="1061"/>
      <c r="EM66" s="1061"/>
      <c r="EN66" s="1061"/>
      <c r="EO66" s="1061"/>
      <c r="EP66" s="1061"/>
      <c r="EQ66" s="1061"/>
      <c r="ER66" s="1061"/>
      <c r="ES66" s="1061"/>
      <c r="ET66" s="1061"/>
      <c r="EU66" s="1061"/>
      <c r="EV66" s="1061"/>
      <c r="EW66" s="1061"/>
      <c r="EX66" s="1061"/>
      <c r="EY66" s="1061"/>
      <c r="EZ66" s="1061"/>
      <c r="FA66" s="1061"/>
      <c r="FB66" s="1061"/>
      <c r="FC66" s="1061"/>
      <c r="FD66" s="1061"/>
      <c r="FE66" s="1061"/>
      <c r="FF66" s="1061"/>
      <c r="FG66" s="1061"/>
      <c r="FH66" s="1061"/>
      <c r="FI66" s="1061"/>
      <c r="FJ66" s="1061"/>
      <c r="FK66" s="1061"/>
      <c r="FL66" s="1061"/>
      <c r="FM66" s="1061"/>
      <c r="FN66" s="1061"/>
      <c r="FO66" s="1061"/>
      <c r="FP66" s="1061"/>
      <c r="FQ66" s="1061"/>
      <c r="FR66" s="1061"/>
      <c r="FS66" s="1061"/>
      <c r="FT66" s="1061"/>
      <c r="FU66" s="1061"/>
      <c r="FV66" s="1061"/>
      <c r="FW66" s="1061"/>
      <c r="FX66" s="1061"/>
      <c r="FY66" s="1061"/>
      <c r="FZ66" s="1061"/>
      <c r="GA66" s="1061"/>
      <c r="GB66" s="1061"/>
      <c r="GC66" s="1061"/>
      <c r="GD66" s="1061"/>
      <c r="GE66" s="1061"/>
      <c r="GF66" s="1061"/>
      <c r="GG66" s="1061"/>
      <c r="GH66" s="1061"/>
      <c r="GI66" s="1061"/>
      <c r="GJ66" s="1061"/>
      <c r="GK66" s="1061"/>
      <c r="GL66" s="1061"/>
      <c r="GM66" s="1061"/>
      <c r="GN66" s="1061"/>
      <c r="GO66" s="1061"/>
      <c r="GP66" s="1061"/>
      <c r="GQ66" s="1061"/>
      <c r="GR66" s="1061"/>
      <c r="GS66" s="1061"/>
      <c r="GT66" s="1061"/>
      <c r="GU66" s="1061"/>
      <c r="GV66" s="1061"/>
      <c r="GW66" s="1061"/>
      <c r="GX66" s="1061"/>
      <c r="GY66" s="1061"/>
      <c r="GZ66" s="1061"/>
      <c r="HA66" s="1061"/>
      <c r="HB66" s="1061"/>
      <c r="HC66" s="1061"/>
      <c r="HD66" s="1061"/>
      <c r="HE66" s="1061"/>
      <c r="HF66" s="1061"/>
      <c r="HG66" s="1061"/>
      <c r="HH66" s="1061"/>
      <c r="HI66" s="1061"/>
      <c r="HJ66" s="1061"/>
      <c r="HK66" s="1061"/>
      <c r="HL66" s="1061"/>
      <c r="HM66" s="1061"/>
      <c r="HN66" s="1061"/>
      <c r="HO66" s="1061"/>
      <c r="HP66" s="1061"/>
      <c r="HQ66" s="1061"/>
      <c r="HR66" s="1061"/>
      <c r="HS66" s="1061"/>
      <c r="HT66" s="1061"/>
      <c r="HU66" s="1061"/>
      <c r="HV66" s="1061"/>
      <c r="HW66" s="1062"/>
    </row>
    <row r="67" spans="2:231" ht="14.4" x14ac:dyDescent="0.2">
      <c r="B67" s="1057"/>
      <c r="C67" s="1058"/>
      <c r="D67" s="1058"/>
      <c r="E67" s="1058"/>
      <c r="F67" s="1058"/>
      <c r="G67" s="1058"/>
      <c r="H67" s="1058"/>
      <c r="I67" s="1058"/>
      <c r="J67" s="1058"/>
      <c r="K67" s="1058"/>
      <c r="L67" s="1058"/>
      <c r="M67" s="1058"/>
      <c r="N67" s="1058"/>
      <c r="O67" s="1058"/>
      <c r="P67" s="1058"/>
      <c r="Q67" s="1058"/>
      <c r="R67" s="1058"/>
      <c r="S67" s="1058"/>
      <c r="T67" s="1058"/>
      <c r="U67" s="1058"/>
      <c r="V67" s="1058"/>
      <c r="W67" s="1058"/>
      <c r="X67" s="1058"/>
      <c r="Y67" s="1058"/>
      <c r="Z67" s="1058"/>
      <c r="AA67" s="1058"/>
      <c r="AB67" s="1058"/>
      <c r="AC67" s="1058"/>
      <c r="AD67" s="1058"/>
      <c r="AE67" s="1058"/>
      <c r="AF67" s="1058"/>
      <c r="AG67" s="1059"/>
      <c r="AH67" s="1058"/>
      <c r="AI67" s="1058"/>
      <c r="AJ67" s="1058"/>
      <c r="AK67" s="1058"/>
      <c r="AL67" s="1058"/>
      <c r="AM67" s="1058"/>
      <c r="AN67" s="1058"/>
      <c r="AO67" s="1058"/>
      <c r="AP67" s="1058"/>
      <c r="AQ67" s="1058"/>
      <c r="AR67" s="1058"/>
      <c r="AS67" s="1058"/>
      <c r="AT67" s="1058"/>
      <c r="AU67" s="1058"/>
      <c r="AV67" s="1058"/>
      <c r="AW67" s="1058"/>
      <c r="AX67" s="1058"/>
      <c r="AY67" s="1058"/>
      <c r="AZ67" s="1058"/>
      <c r="BA67" s="1058"/>
      <c r="BB67" s="1058"/>
      <c r="BC67" s="1058"/>
      <c r="BD67" s="1058"/>
      <c r="BE67" s="1058"/>
      <c r="BF67" s="1058"/>
      <c r="BG67" s="1058"/>
      <c r="BH67" s="1058"/>
      <c r="BI67" s="1058"/>
      <c r="BJ67" s="1058"/>
      <c r="BK67" s="1058"/>
      <c r="BL67" s="1058"/>
      <c r="BM67" s="1058"/>
      <c r="BN67" s="1058"/>
      <c r="BO67" s="1058"/>
      <c r="BP67" s="1058"/>
      <c r="BQ67" s="1058"/>
      <c r="BR67" s="1058"/>
      <c r="BS67" s="1058"/>
      <c r="BT67" s="1058"/>
      <c r="BU67" s="1058"/>
      <c r="BV67" s="1058"/>
      <c r="BW67" s="1058"/>
      <c r="BX67" s="1058"/>
      <c r="BY67" s="1058"/>
      <c r="BZ67" s="1058"/>
      <c r="CA67" s="1058"/>
      <c r="CB67" s="1058"/>
      <c r="CC67" s="1058"/>
      <c r="CD67" s="1058"/>
      <c r="CE67" s="1058"/>
      <c r="CF67" s="1058"/>
      <c r="CG67" s="1058"/>
      <c r="CH67" s="1058"/>
      <c r="CI67" s="1058"/>
      <c r="CJ67" s="1058"/>
      <c r="CK67" s="1058"/>
      <c r="CL67" s="1058"/>
      <c r="CM67" s="1058"/>
      <c r="CN67" s="1058"/>
      <c r="CO67" s="1058"/>
      <c r="CP67" s="1058"/>
      <c r="CQ67" s="1058"/>
      <c r="CR67" s="1058"/>
      <c r="CS67" s="1058"/>
      <c r="CT67" s="1058"/>
      <c r="CU67" s="1058"/>
      <c r="CV67" s="1058"/>
      <c r="CW67" s="1058"/>
      <c r="CX67" s="1058"/>
      <c r="CY67" s="1058"/>
      <c r="CZ67" s="1058"/>
      <c r="DA67" s="1058"/>
      <c r="DB67" s="1058"/>
      <c r="DC67" s="1058"/>
      <c r="DD67" s="1058"/>
      <c r="DE67" s="1058"/>
      <c r="DF67" s="1058"/>
      <c r="DG67" s="1058"/>
      <c r="DH67" s="1058"/>
      <c r="DI67" s="1058"/>
      <c r="DJ67" s="1058"/>
      <c r="DK67" s="1058"/>
      <c r="DL67" s="1058"/>
      <c r="DM67" s="1058"/>
      <c r="DN67" s="1058"/>
      <c r="DO67" s="1060"/>
      <c r="DP67" s="1061"/>
      <c r="DQ67" s="1061"/>
      <c r="DR67" s="1061"/>
      <c r="DS67" s="1061"/>
      <c r="DT67" s="1061"/>
      <c r="DU67" s="1061"/>
      <c r="DV67" s="1061"/>
      <c r="DW67" s="1061"/>
      <c r="DX67" s="1061"/>
      <c r="DY67" s="1061"/>
      <c r="DZ67" s="1061"/>
      <c r="EA67" s="1061"/>
      <c r="EB67" s="1061"/>
      <c r="EC67" s="1061"/>
      <c r="ED67" s="1061"/>
      <c r="EE67" s="1061"/>
      <c r="EF67" s="1061"/>
      <c r="EG67" s="1061"/>
      <c r="EH67" s="1061"/>
      <c r="EI67" s="1061"/>
      <c r="EJ67" s="1061"/>
      <c r="EK67" s="1061"/>
      <c r="EL67" s="1061"/>
      <c r="EM67" s="1061"/>
      <c r="EN67" s="1061"/>
      <c r="EO67" s="1061"/>
      <c r="EP67" s="1061"/>
      <c r="EQ67" s="1061"/>
      <c r="ER67" s="1061"/>
      <c r="ES67" s="1061"/>
      <c r="ET67" s="1061"/>
      <c r="EU67" s="1061"/>
      <c r="EV67" s="1061"/>
      <c r="EW67" s="1061"/>
      <c r="EX67" s="1061"/>
      <c r="EY67" s="1061"/>
      <c r="EZ67" s="1061"/>
      <c r="FA67" s="1061"/>
      <c r="FB67" s="1061"/>
      <c r="FC67" s="1061"/>
      <c r="FD67" s="1061"/>
      <c r="FE67" s="1061"/>
      <c r="FF67" s="1061"/>
      <c r="FG67" s="1061"/>
      <c r="FH67" s="1061"/>
      <c r="FI67" s="1061"/>
      <c r="FJ67" s="1061"/>
      <c r="FK67" s="1061"/>
      <c r="FL67" s="1061"/>
      <c r="FM67" s="1061"/>
      <c r="FN67" s="1061"/>
      <c r="FO67" s="1061"/>
      <c r="FP67" s="1061"/>
      <c r="FQ67" s="1061"/>
      <c r="FR67" s="1061"/>
      <c r="FS67" s="1061"/>
      <c r="FT67" s="1061"/>
      <c r="FU67" s="1061"/>
      <c r="FV67" s="1061"/>
      <c r="FW67" s="1061"/>
      <c r="FX67" s="1061"/>
      <c r="FY67" s="1061"/>
      <c r="FZ67" s="1061"/>
      <c r="GA67" s="1061"/>
      <c r="GB67" s="1061"/>
      <c r="GC67" s="1061"/>
      <c r="GD67" s="1061"/>
      <c r="GE67" s="1061"/>
      <c r="GF67" s="1061"/>
      <c r="GG67" s="1061"/>
      <c r="GH67" s="1061"/>
      <c r="GI67" s="1061"/>
      <c r="GJ67" s="1061"/>
      <c r="GK67" s="1061"/>
      <c r="GL67" s="1061"/>
      <c r="GM67" s="1061"/>
      <c r="GN67" s="1061"/>
      <c r="GO67" s="1061"/>
      <c r="GP67" s="1061"/>
      <c r="GQ67" s="1061"/>
      <c r="GR67" s="1061"/>
      <c r="GS67" s="1061"/>
      <c r="GT67" s="1061"/>
      <c r="GU67" s="1061"/>
      <c r="GV67" s="1061"/>
      <c r="GW67" s="1061"/>
      <c r="GX67" s="1061"/>
      <c r="GY67" s="1061"/>
      <c r="GZ67" s="1061"/>
      <c r="HA67" s="1061"/>
      <c r="HB67" s="1061"/>
      <c r="HC67" s="1061"/>
      <c r="HD67" s="1061"/>
      <c r="HE67" s="1061"/>
      <c r="HF67" s="1061"/>
      <c r="HG67" s="1061"/>
      <c r="HH67" s="1061"/>
      <c r="HI67" s="1061"/>
      <c r="HJ67" s="1061"/>
      <c r="HK67" s="1061"/>
      <c r="HL67" s="1061"/>
      <c r="HM67" s="1061"/>
      <c r="HN67" s="1061"/>
      <c r="HO67" s="1061"/>
      <c r="HP67" s="1061"/>
      <c r="HQ67" s="1061"/>
      <c r="HR67" s="1061"/>
      <c r="HS67" s="1061"/>
      <c r="HT67" s="1061"/>
      <c r="HU67" s="1061"/>
      <c r="HV67" s="1061"/>
      <c r="HW67" s="1062"/>
    </row>
    <row r="68" spans="2:231" ht="14.4" x14ac:dyDescent="0.2">
      <c r="B68" s="1057"/>
      <c r="C68" s="1058"/>
      <c r="D68" s="1058"/>
      <c r="E68" s="1058"/>
      <c r="F68" s="1058"/>
      <c r="G68" s="1058"/>
      <c r="H68" s="1058"/>
      <c r="I68" s="1058"/>
      <c r="J68" s="1058"/>
      <c r="K68" s="1058"/>
      <c r="L68" s="1058"/>
      <c r="M68" s="1058"/>
      <c r="N68" s="1058"/>
      <c r="O68" s="1058"/>
      <c r="P68" s="1058"/>
      <c r="Q68" s="1058"/>
      <c r="R68" s="1058"/>
      <c r="S68" s="1058"/>
      <c r="T68" s="1058"/>
      <c r="U68" s="1058"/>
      <c r="V68" s="1058"/>
      <c r="W68" s="1058"/>
      <c r="X68" s="1058"/>
      <c r="Y68" s="1058"/>
      <c r="Z68" s="1058"/>
      <c r="AA68" s="1058"/>
      <c r="AB68" s="1058"/>
      <c r="AC68" s="1058"/>
      <c r="AD68" s="1058"/>
      <c r="AE68" s="1058"/>
      <c r="AF68" s="1058"/>
      <c r="AG68" s="1059"/>
      <c r="AH68" s="1058"/>
      <c r="AI68" s="1058"/>
      <c r="AJ68" s="1058"/>
      <c r="AK68" s="1058"/>
      <c r="AL68" s="1058"/>
      <c r="AM68" s="1058"/>
      <c r="AN68" s="1058"/>
      <c r="AO68" s="1058"/>
      <c r="AP68" s="1058"/>
      <c r="AQ68" s="1058"/>
      <c r="AR68" s="1058"/>
      <c r="AS68" s="1058"/>
      <c r="AT68" s="1058"/>
      <c r="AU68" s="1058"/>
      <c r="AV68" s="1058"/>
      <c r="AW68" s="1058"/>
      <c r="AX68" s="1058"/>
      <c r="AY68" s="1058"/>
      <c r="AZ68" s="1058"/>
      <c r="BA68" s="1058"/>
      <c r="BB68" s="1058"/>
      <c r="BC68" s="1058"/>
      <c r="BD68" s="1058"/>
      <c r="BE68" s="1058"/>
      <c r="BF68" s="1058"/>
      <c r="BG68" s="1058"/>
      <c r="BH68" s="1058"/>
      <c r="BI68" s="1058"/>
      <c r="BJ68" s="1058"/>
      <c r="BK68" s="1058"/>
      <c r="BL68" s="1058"/>
      <c r="BM68" s="1058"/>
      <c r="BN68" s="1058"/>
      <c r="BO68" s="1058"/>
      <c r="BP68" s="1058"/>
      <c r="BQ68" s="1058"/>
      <c r="BR68" s="1058"/>
      <c r="BS68" s="1058"/>
      <c r="BT68" s="1058"/>
      <c r="BU68" s="1058"/>
      <c r="BV68" s="1058"/>
      <c r="BW68" s="1058"/>
      <c r="BX68" s="1058"/>
      <c r="BY68" s="1058"/>
      <c r="BZ68" s="1058"/>
      <c r="CA68" s="1058"/>
      <c r="CB68" s="1058"/>
      <c r="CC68" s="1058"/>
      <c r="CD68" s="1058"/>
      <c r="CE68" s="1058"/>
      <c r="CF68" s="1058"/>
      <c r="CG68" s="1058"/>
      <c r="CH68" s="1058"/>
      <c r="CI68" s="1058"/>
      <c r="CJ68" s="1058"/>
      <c r="CK68" s="1058"/>
      <c r="CL68" s="1058"/>
      <c r="CM68" s="1058"/>
      <c r="CN68" s="1058"/>
      <c r="CO68" s="1058"/>
      <c r="CP68" s="1058"/>
      <c r="CQ68" s="1058"/>
      <c r="CR68" s="1058"/>
      <c r="CS68" s="1058"/>
      <c r="CT68" s="1058"/>
      <c r="CU68" s="1058"/>
      <c r="CV68" s="1058"/>
      <c r="CW68" s="1058"/>
      <c r="CX68" s="1058"/>
      <c r="CY68" s="1058"/>
      <c r="CZ68" s="1058"/>
      <c r="DA68" s="1058"/>
      <c r="DB68" s="1058"/>
      <c r="DC68" s="1058"/>
      <c r="DD68" s="1058"/>
      <c r="DE68" s="1058"/>
      <c r="DF68" s="1058"/>
      <c r="DG68" s="1058"/>
      <c r="DH68" s="1058"/>
      <c r="DI68" s="1058"/>
      <c r="DJ68" s="1058"/>
      <c r="DK68" s="1058"/>
      <c r="DL68" s="1058"/>
      <c r="DM68" s="1058"/>
      <c r="DN68" s="1058"/>
      <c r="DO68" s="1060"/>
      <c r="DP68" s="1061"/>
      <c r="DQ68" s="1061"/>
      <c r="DR68" s="1061"/>
      <c r="DS68" s="1061"/>
      <c r="DT68" s="1061"/>
      <c r="DU68" s="1061"/>
      <c r="DV68" s="1061"/>
      <c r="DW68" s="1061"/>
      <c r="DX68" s="1061"/>
      <c r="DY68" s="1061"/>
      <c r="DZ68" s="1061"/>
      <c r="EA68" s="1061"/>
      <c r="EB68" s="1061"/>
      <c r="EC68" s="1061"/>
      <c r="ED68" s="1061"/>
      <c r="EE68" s="1061"/>
      <c r="EF68" s="1061"/>
      <c r="EG68" s="1061"/>
      <c r="EH68" s="1061"/>
      <c r="EI68" s="1061"/>
      <c r="EJ68" s="1061"/>
      <c r="EK68" s="1061"/>
      <c r="EL68" s="1061"/>
      <c r="EM68" s="1061"/>
      <c r="EN68" s="1061"/>
      <c r="EO68" s="1061"/>
      <c r="EP68" s="1061"/>
      <c r="EQ68" s="1061"/>
      <c r="ER68" s="1061"/>
      <c r="ES68" s="1061"/>
      <c r="ET68" s="1061"/>
      <c r="EU68" s="1061"/>
      <c r="EV68" s="1061"/>
      <c r="EW68" s="1061"/>
      <c r="EX68" s="1061"/>
      <c r="EY68" s="1061"/>
      <c r="EZ68" s="1061"/>
      <c r="FA68" s="1061"/>
      <c r="FB68" s="1061"/>
      <c r="FC68" s="1061"/>
      <c r="FD68" s="1061"/>
      <c r="FE68" s="1061"/>
      <c r="FF68" s="1061"/>
      <c r="FG68" s="1061"/>
      <c r="FH68" s="1061"/>
      <c r="FI68" s="1061"/>
      <c r="FJ68" s="1061"/>
      <c r="FK68" s="1061"/>
      <c r="FL68" s="1061"/>
      <c r="FM68" s="1061"/>
      <c r="FN68" s="1061"/>
      <c r="FO68" s="1061"/>
      <c r="FP68" s="1061"/>
      <c r="FQ68" s="1061"/>
      <c r="FR68" s="1061"/>
      <c r="FS68" s="1061"/>
      <c r="FT68" s="1061"/>
      <c r="FU68" s="1061"/>
      <c r="FV68" s="1061"/>
      <c r="FW68" s="1061"/>
      <c r="FX68" s="1061"/>
      <c r="FY68" s="1061"/>
      <c r="FZ68" s="1061"/>
      <c r="GA68" s="1061"/>
      <c r="GB68" s="1061"/>
      <c r="GC68" s="1061"/>
      <c r="GD68" s="1061"/>
      <c r="GE68" s="1061"/>
      <c r="GF68" s="1061"/>
      <c r="GG68" s="1061"/>
      <c r="GH68" s="1061"/>
      <c r="GI68" s="1061"/>
      <c r="GJ68" s="1061"/>
      <c r="GK68" s="1061"/>
      <c r="GL68" s="1061"/>
      <c r="GM68" s="1061"/>
      <c r="GN68" s="1061"/>
      <c r="GO68" s="1061"/>
      <c r="GP68" s="1061"/>
      <c r="GQ68" s="1061"/>
      <c r="GR68" s="1061"/>
      <c r="GS68" s="1061"/>
      <c r="GT68" s="1061"/>
      <c r="GU68" s="1061"/>
      <c r="GV68" s="1061"/>
      <c r="GW68" s="1061"/>
      <c r="GX68" s="1061"/>
      <c r="GY68" s="1061"/>
      <c r="GZ68" s="1061"/>
      <c r="HA68" s="1061"/>
      <c r="HB68" s="1061"/>
      <c r="HC68" s="1061"/>
      <c r="HD68" s="1061"/>
      <c r="HE68" s="1061"/>
      <c r="HF68" s="1061"/>
      <c r="HG68" s="1061"/>
      <c r="HH68" s="1061"/>
      <c r="HI68" s="1061"/>
      <c r="HJ68" s="1061"/>
      <c r="HK68" s="1061"/>
      <c r="HL68" s="1061"/>
      <c r="HM68" s="1061"/>
      <c r="HN68" s="1061"/>
      <c r="HO68" s="1061"/>
      <c r="HP68" s="1061"/>
      <c r="HQ68" s="1061"/>
      <c r="HR68" s="1061"/>
      <c r="HS68" s="1061"/>
      <c r="HT68" s="1061"/>
      <c r="HU68" s="1061"/>
      <c r="HV68" s="1061"/>
      <c r="HW68" s="1062"/>
    </row>
    <row r="69" spans="2:231" ht="14.4" x14ac:dyDescent="0.2">
      <c r="B69" s="1057"/>
      <c r="C69" s="1058"/>
      <c r="D69" s="1058"/>
      <c r="E69" s="1058"/>
      <c r="F69" s="1058"/>
      <c r="G69" s="1058"/>
      <c r="H69" s="1058"/>
      <c r="I69" s="1058"/>
      <c r="J69" s="1058"/>
      <c r="K69" s="1058"/>
      <c r="L69" s="1058"/>
      <c r="M69" s="1058"/>
      <c r="N69" s="1058"/>
      <c r="O69" s="1058"/>
      <c r="P69" s="1058"/>
      <c r="Q69" s="1058"/>
      <c r="R69" s="1058"/>
      <c r="S69" s="1058"/>
      <c r="T69" s="1058"/>
      <c r="U69" s="1058"/>
      <c r="V69" s="1058"/>
      <c r="W69" s="1058"/>
      <c r="X69" s="1058"/>
      <c r="Y69" s="1058"/>
      <c r="Z69" s="1058"/>
      <c r="AA69" s="1058"/>
      <c r="AB69" s="1058"/>
      <c r="AC69" s="1058"/>
      <c r="AD69" s="1058"/>
      <c r="AE69" s="1058"/>
      <c r="AF69" s="1058"/>
      <c r="AG69" s="1059"/>
      <c r="AH69" s="1058"/>
      <c r="AI69" s="1058"/>
      <c r="AJ69" s="1058"/>
      <c r="AK69" s="1058"/>
      <c r="AL69" s="1058"/>
      <c r="AM69" s="1058"/>
      <c r="AN69" s="1058"/>
      <c r="AO69" s="1058"/>
      <c r="AP69" s="1058"/>
      <c r="AQ69" s="1058"/>
      <c r="AR69" s="1058"/>
      <c r="AS69" s="1058"/>
      <c r="AT69" s="1058"/>
      <c r="AU69" s="1058"/>
      <c r="AV69" s="1058"/>
      <c r="AW69" s="1058"/>
      <c r="AX69" s="1058"/>
      <c r="AY69" s="1058"/>
      <c r="AZ69" s="1058"/>
      <c r="BA69" s="1058"/>
      <c r="BB69" s="1058"/>
      <c r="BC69" s="1058"/>
      <c r="BD69" s="1058"/>
      <c r="BE69" s="1058"/>
      <c r="BF69" s="1058"/>
      <c r="BG69" s="1058"/>
      <c r="BH69" s="1058"/>
      <c r="BI69" s="1058"/>
      <c r="BJ69" s="1058"/>
      <c r="BK69" s="1058"/>
      <c r="BL69" s="1058"/>
      <c r="BM69" s="1058"/>
      <c r="BN69" s="1058"/>
      <c r="BO69" s="1058"/>
      <c r="BP69" s="1058"/>
      <c r="BQ69" s="1058"/>
      <c r="BR69" s="1058"/>
      <c r="BS69" s="1058"/>
      <c r="BT69" s="1058"/>
      <c r="BU69" s="1058"/>
      <c r="BV69" s="1058"/>
      <c r="BW69" s="1058"/>
      <c r="BX69" s="1058"/>
      <c r="BY69" s="1058"/>
      <c r="BZ69" s="1058"/>
      <c r="CA69" s="1058"/>
      <c r="CB69" s="1058"/>
      <c r="CC69" s="1058"/>
      <c r="CD69" s="1058"/>
      <c r="CE69" s="1058"/>
      <c r="CF69" s="1058"/>
      <c r="CG69" s="1058"/>
      <c r="CH69" s="1058"/>
      <c r="CI69" s="1058"/>
      <c r="CJ69" s="1058"/>
      <c r="CK69" s="1058"/>
      <c r="CL69" s="1058"/>
      <c r="CM69" s="1058"/>
      <c r="CN69" s="1058"/>
      <c r="CO69" s="1058"/>
      <c r="CP69" s="1058"/>
      <c r="CQ69" s="1058"/>
      <c r="CR69" s="1058"/>
      <c r="CS69" s="1058"/>
      <c r="CT69" s="1058"/>
      <c r="CU69" s="1058"/>
      <c r="CV69" s="1058"/>
      <c r="CW69" s="1058"/>
      <c r="CX69" s="1058"/>
      <c r="CY69" s="1058"/>
      <c r="CZ69" s="1058"/>
      <c r="DA69" s="1058"/>
      <c r="DB69" s="1058"/>
      <c r="DC69" s="1058"/>
      <c r="DD69" s="1058"/>
      <c r="DE69" s="1058"/>
      <c r="DF69" s="1058"/>
      <c r="DG69" s="1058"/>
      <c r="DH69" s="1058"/>
      <c r="DI69" s="1058"/>
      <c r="DJ69" s="1058"/>
      <c r="DK69" s="1058"/>
      <c r="DL69" s="1058"/>
      <c r="DM69" s="1058"/>
      <c r="DN69" s="1058"/>
      <c r="DO69" s="1060"/>
      <c r="DP69" s="1061"/>
      <c r="DQ69" s="1061"/>
      <c r="DR69" s="1061"/>
      <c r="DS69" s="1061"/>
      <c r="DT69" s="1061"/>
      <c r="DU69" s="1061"/>
      <c r="DV69" s="1061"/>
      <c r="DW69" s="1061"/>
      <c r="DX69" s="1061"/>
      <c r="DY69" s="1061"/>
      <c r="DZ69" s="1061"/>
      <c r="EA69" s="1061"/>
      <c r="EB69" s="1061"/>
      <c r="EC69" s="1061"/>
      <c r="ED69" s="1061"/>
      <c r="EE69" s="1061"/>
      <c r="EF69" s="1061"/>
      <c r="EG69" s="1061"/>
      <c r="EH69" s="1061"/>
      <c r="EI69" s="1061"/>
      <c r="EJ69" s="1061"/>
      <c r="EK69" s="1061"/>
      <c r="EL69" s="1061"/>
      <c r="EM69" s="1061"/>
      <c r="EN69" s="1061"/>
      <c r="EO69" s="1061"/>
      <c r="EP69" s="1061"/>
      <c r="EQ69" s="1061"/>
      <c r="ER69" s="1061"/>
      <c r="ES69" s="1061"/>
      <c r="ET69" s="1061"/>
      <c r="EU69" s="1061"/>
      <c r="EV69" s="1061"/>
      <c r="EW69" s="1061"/>
      <c r="EX69" s="1061"/>
      <c r="EY69" s="1061"/>
      <c r="EZ69" s="1061"/>
      <c r="FA69" s="1061"/>
      <c r="FB69" s="1061"/>
      <c r="FC69" s="1061"/>
      <c r="FD69" s="1061"/>
      <c r="FE69" s="1061"/>
      <c r="FF69" s="1061"/>
      <c r="FG69" s="1061"/>
      <c r="FH69" s="1061"/>
      <c r="FI69" s="1061"/>
      <c r="FJ69" s="1061"/>
      <c r="FK69" s="1061"/>
      <c r="FL69" s="1061"/>
      <c r="FM69" s="1061"/>
      <c r="FN69" s="1061"/>
      <c r="FO69" s="1061"/>
      <c r="FP69" s="1061"/>
      <c r="FQ69" s="1061"/>
      <c r="FR69" s="1061"/>
      <c r="FS69" s="1061"/>
      <c r="FT69" s="1061"/>
      <c r="FU69" s="1061"/>
      <c r="FV69" s="1061"/>
      <c r="FW69" s="1061"/>
      <c r="FX69" s="1061"/>
      <c r="FY69" s="1061"/>
      <c r="FZ69" s="1061"/>
      <c r="GA69" s="1061"/>
      <c r="GB69" s="1061"/>
      <c r="GC69" s="1061"/>
      <c r="GD69" s="1061"/>
      <c r="GE69" s="1061"/>
      <c r="GF69" s="1061"/>
      <c r="GG69" s="1061"/>
      <c r="GH69" s="1061"/>
      <c r="GI69" s="1061"/>
      <c r="GJ69" s="1061"/>
      <c r="GK69" s="1061"/>
      <c r="GL69" s="1061"/>
      <c r="GM69" s="1061"/>
      <c r="GN69" s="1061"/>
      <c r="GO69" s="1061"/>
      <c r="GP69" s="1061"/>
      <c r="GQ69" s="1061"/>
      <c r="GR69" s="1061"/>
      <c r="GS69" s="1061"/>
      <c r="GT69" s="1061"/>
      <c r="GU69" s="1061"/>
      <c r="GV69" s="1061"/>
      <c r="GW69" s="1061"/>
      <c r="GX69" s="1061"/>
      <c r="GY69" s="1061"/>
      <c r="GZ69" s="1061"/>
      <c r="HA69" s="1061"/>
      <c r="HB69" s="1061"/>
      <c r="HC69" s="1061"/>
      <c r="HD69" s="1061"/>
      <c r="HE69" s="1061"/>
      <c r="HF69" s="1061"/>
      <c r="HG69" s="1061"/>
      <c r="HH69" s="1061"/>
      <c r="HI69" s="1061"/>
      <c r="HJ69" s="1061"/>
      <c r="HK69" s="1061"/>
      <c r="HL69" s="1061"/>
      <c r="HM69" s="1061"/>
      <c r="HN69" s="1061"/>
      <c r="HO69" s="1061"/>
      <c r="HP69" s="1061"/>
      <c r="HQ69" s="1061"/>
      <c r="HR69" s="1061"/>
      <c r="HS69" s="1061"/>
      <c r="HT69" s="1061"/>
      <c r="HU69" s="1061"/>
      <c r="HV69" s="1061"/>
      <c r="HW69" s="1062"/>
    </row>
    <row r="70" spans="2:231" ht="14.4" x14ac:dyDescent="0.2">
      <c r="B70" s="1057"/>
      <c r="C70" s="1058"/>
      <c r="D70" s="1058"/>
      <c r="E70" s="1058"/>
      <c r="F70" s="1058"/>
      <c r="G70" s="1058"/>
      <c r="H70" s="1058"/>
      <c r="I70" s="1058"/>
      <c r="J70" s="1058"/>
      <c r="K70" s="1058"/>
      <c r="L70" s="1058"/>
      <c r="M70" s="1058"/>
      <c r="N70" s="1058"/>
      <c r="O70" s="1058"/>
      <c r="P70" s="1058"/>
      <c r="Q70" s="1058"/>
      <c r="R70" s="1058"/>
      <c r="S70" s="1058"/>
      <c r="T70" s="1058"/>
      <c r="U70" s="1058"/>
      <c r="V70" s="1058"/>
      <c r="W70" s="1058"/>
      <c r="X70" s="1058"/>
      <c r="Y70" s="1058"/>
      <c r="Z70" s="1058"/>
      <c r="AA70" s="1058"/>
      <c r="AB70" s="1058"/>
      <c r="AC70" s="1058"/>
      <c r="AD70" s="1058"/>
      <c r="AE70" s="1058"/>
      <c r="AF70" s="1058"/>
      <c r="AG70" s="1059"/>
      <c r="AH70" s="1058"/>
      <c r="AI70" s="1058"/>
      <c r="AJ70" s="1058"/>
      <c r="AK70" s="1058"/>
      <c r="AL70" s="1058"/>
      <c r="AM70" s="1058"/>
      <c r="AN70" s="1058"/>
      <c r="AO70" s="1058"/>
      <c r="AP70" s="1058"/>
      <c r="AQ70" s="1058"/>
      <c r="AR70" s="1058"/>
      <c r="AS70" s="1058"/>
      <c r="AT70" s="1058"/>
      <c r="AU70" s="1058"/>
      <c r="AV70" s="1058"/>
      <c r="AW70" s="1058"/>
      <c r="AX70" s="1058"/>
      <c r="AY70" s="1058"/>
      <c r="AZ70" s="1058"/>
      <c r="BA70" s="1058"/>
      <c r="BB70" s="1058"/>
      <c r="BC70" s="1058"/>
      <c r="BD70" s="1058"/>
      <c r="BE70" s="1058"/>
      <c r="BF70" s="1058"/>
      <c r="BG70" s="1058"/>
      <c r="BH70" s="1058"/>
      <c r="BI70" s="1058"/>
      <c r="BJ70" s="1058"/>
      <c r="BK70" s="1058"/>
      <c r="BL70" s="1058"/>
      <c r="BM70" s="1058"/>
      <c r="BN70" s="1058"/>
      <c r="BO70" s="1058"/>
      <c r="BP70" s="1058"/>
      <c r="BQ70" s="1058"/>
      <c r="BR70" s="1058"/>
      <c r="BS70" s="1058"/>
      <c r="BT70" s="1058"/>
      <c r="BU70" s="1058"/>
      <c r="BV70" s="1058"/>
      <c r="BW70" s="1058"/>
      <c r="BX70" s="1058"/>
      <c r="BY70" s="1058"/>
      <c r="BZ70" s="1058"/>
      <c r="CA70" s="1058"/>
      <c r="CB70" s="1058"/>
      <c r="CC70" s="1058"/>
      <c r="CD70" s="1058"/>
      <c r="CE70" s="1058"/>
      <c r="CF70" s="1058"/>
      <c r="CG70" s="1058"/>
      <c r="CH70" s="1058"/>
      <c r="CI70" s="1058"/>
      <c r="CJ70" s="1058"/>
      <c r="CK70" s="1058"/>
      <c r="CL70" s="1058"/>
      <c r="CM70" s="1058"/>
      <c r="CN70" s="1058"/>
      <c r="CO70" s="1058"/>
      <c r="CP70" s="1058"/>
      <c r="CQ70" s="1058"/>
      <c r="CR70" s="1058"/>
      <c r="CS70" s="1058"/>
      <c r="CT70" s="1058"/>
      <c r="CU70" s="1058"/>
      <c r="CV70" s="1058"/>
      <c r="CW70" s="1058"/>
      <c r="CX70" s="1058"/>
      <c r="CY70" s="1058"/>
      <c r="CZ70" s="1058"/>
      <c r="DA70" s="1058"/>
      <c r="DB70" s="1058"/>
      <c r="DC70" s="1058"/>
      <c r="DD70" s="1058"/>
      <c r="DE70" s="1058"/>
      <c r="DF70" s="1058"/>
      <c r="DG70" s="1058"/>
      <c r="DH70" s="1058"/>
      <c r="DI70" s="1058"/>
      <c r="DJ70" s="1058"/>
      <c r="DK70" s="1058"/>
      <c r="DL70" s="1058"/>
      <c r="DM70" s="1058"/>
      <c r="DN70" s="1058"/>
      <c r="DO70" s="1060"/>
      <c r="DP70" s="1061"/>
      <c r="DQ70" s="1061"/>
      <c r="DR70" s="1061"/>
      <c r="DS70" s="1061"/>
      <c r="DT70" s="1061"/>
      <c r="DU70" s="1061"/>
      <c r="DV70" s="1061"/>
      <c r="DW70" s="1061"/>
      <c r="DX70" s="1061"/>
      <c r="DY70" s="1061"/>
      <c r="DZ70" s="1061"/>
      <c r="EA70" s="1061"/>
      <c r="EB70" s="1061"/>
      <c r="EC70" s="1061"/>
      <c r="ED70" s="1061"/>
      <c r="EE70" s="1061"/>
      <c r="EF70" s="1061"/>
      <c r="EG70" s="1061"/>
      <c r="EH70" s="1061"/>
      <c r="EI70" s="1061"/>
      <c r="EJ70" s="1061"/>
      <c r="EK70" s="1061"/>
      <c r="EL70" s="1061"/>
      <c r="EM70" s="1061"/>
      <c r="EN70" s="1061"/>
      <c r="EO70" s="1061"/>
      <c r="EP70" s="1061"/>
      <c r="EQ70" s="1061"/>
      <c r="ER70" s="1061"/>
      <c r="ES70" s="1061"/>
      <c r="ET70" s="1061"/>
      <c r="EU70" s="1061"/>
      <c r="EV70" s="1061"/>
      <c r="EW70" s="1061"/>
      <c r="EX70" s="1061"/>
      <c r="EY70" s="1061"/>
      <c r="EZ70" s="1061"/>
      <c r="FA70" s="1061"/>
      <c r="FB70" s="1061"/>
      <c r="FC70" s="1061"/>
      <c r="FD70" s="1061"/>
      <c r="FE70" s="1061"/>
      <c r="FF70" s="1061"/>
      <c r="FG70" s="1061"/>
      <c r="FH70" s="1061"/>
      <c r="FI70" s="1061"/>
      <c r="FJ70" s="1061"/>
      <c r="FK70" s="1061"/>
      <c r="FL70" s="1061"/>
      <c r="FM70" s="1061"/>
      <c r="FN70" s="1061"/>
      <c r="FO70" s="1061"/>
      <c r="FP70" s="1061"/>
      <c r="FQ70" s="1061"/>
      <c r="FR70" s="1061"/>
      <c r="FS70" s="1061"/>
      <c r="FT70" s="1061"/>
      <c r="FU70" s="1061"/>
      <c r="FV70" s="1061"/>
      <c r="FW70" s="1061"/>
      <c r="FX70" s="1061"/>
      <c r="FY70" s="1061"/>
      <c r="FZ70" s="1061"/>
      <c r="GA70" s="1061"/>
      <c r="GB70" s="1061"/>
      <c r="GC70" s="1061"/>
      <c r="GD70" s="1061"/>
      <c r="GE70" s="1061"/>
      <c r="GF70" s="1061"/>
      <c r="GG70" s="1061"/>
      <c r="GH70" s="1061"/>
      <c r="GI70" s="1061"/>
      <c r="GJ70" s="1061"/>
      <c r="GK70" s="1061"/>
      <c r="GL70" s="1061"/>
      <c r="GM70" s="1061"/>
      <c r="GN70" s="1061"/>
      <c r="GO70" s="1061"/>
      <c r="GP70" s="1061"/>
      <c r="GQ70" s="1061"/>
      <c r="GR70" s="1061"/>
      <c r="GS70" s="1061"/>
      <c r="GT70" s="1061"/>
      <c r="GU70" s="1061"/>
      <c r="GV70" s="1061"/>
      <c r="GW70" s="1061"/>
      <c r="GX70" s="1061"/>
      <c r="GY70" s="1061"/>
      <c r="GZ70" s="1061"/>
      <c r="HA70" s="1061"/>
      <c r="HB70" s="1061"/>
      <c r="HC70" s="1061"/>
      <c r="HD70" s="1061"/>
      <c r="HE70" s="1061"/>
      <c r="HF70" s="1061"/>
      <c r="HG70" s="1061"/>
      <c r="HH70" s="1061"/>
      <c r="HI70" s="1061"/>
      <c r="HJ70" s="1061"/>
      <c r="HK70" s="1061"/>
      <c r="HL70" s="1061"/>
      <c r="HM70" s="1061"/>
      <c r="HN70" s="1061"/>
      <c r="HO70" s="1061"/>
      <c r="HP70" s="1061"/>
      <c r="HQ70" s="1061"/>
      <c r="HR70" s="1061"/>
      <c r="HS70" s="1061"/>
      <c r="HT70" s="1061"/>
      <c r="HU70" s="1061"/>
      <c r="HV70" s="1061"/>
      <c r="HW70" s="1062"/>
    </row>
    <row r="71" spans="2:231" ht="14.4" x14ac:dyDescent="0.2">
      <c r="B71" s="1057"/>
      <c r="C71" s="1058"/>
      <c r="D71" s="1058"/>
      <c r="E71" s="1058"/>
      <c r="F71" s="1058"/>
      <c r="G71" s="1058"/>
      <c r="H71" s="1058"/>
      <c r="I71" s="1058"/>
      <c r="J71" s="1058"/>
      <c r="K71" s="1058"/>
      <c r="L71" s="1058"/>
      <c r="M71" s="1058"/>
      <c r="N71" s="1058"/>
      <c r="O71" s="1058"/>
      <c r="P71" s="1058"/>
      <c r="Q71" s="1058"/>
      <c r="R71" s="1058"/>
      <c r="S71" s="1058"/>
      <c r="T71" s="1058"/>
      <c r="U71" s="1058"/>
      <c r="V71" s="1058"/>
      <c r="W71" s="1058"/>
      <c r="X71" s="1058"/>
      <c r="Y71" s="1058"/>
      <c r="Z71" s="1058"/>
      <c r="AA71" s="1058"/>
      <c r="AB71" s="1058"/>
      <c r="AC71" s="1058"/>
      <c r="AD71" s="1058"/>
      <c r="AE71" s="1058"/>
      <c r="AF71" s="1058"/>
      <c r="AG71" s="1059"/>
      <c r="AH71" s="1058"/>
      <c r="AI71" s="1058"/>
      <c r="AJ71" s="1058"/>
      <c r="AK71" s="1058"/>
      <c r="AL71" s="1058"/>
      <c r="AM71" s="1058"/>
      <c r="AN71" s="1058"/>
      <c r="AO71" s="1058"/>
      <c r="AP71" s="1058"/>
      <c r="AQ71" s="1058"/>
      <c r="AR71" s="1058"/>
      <c r="AS71" s="1058"/>
      <c r="AT71" s="1058"/>
      <c r="AU71" s="1058"/>
      <c r="AV71" s="1058"/>
      <c r="AW71" s="1058"/>
      <c r="AX71" s="1058"/>
      <c r="AY71" s="1058"/>
      <c r="AZ71" s="1058"/>
      <c r="BA71" s="1058"/>
      <c r="BB71" s="1058"/>
      <c r="BC71" s="1058"/>
      <c r="BD71" s="1058"/>
      <c r="BE71" s="1058"/>
      <c r="BF71" s="1058"/>
      <c r="BG71" s="1058"/>
      <c r="BH71" s="1058"/>
      <c r="BI71" s="1058"/>
      <c r="BJ71" s="1058"/>
      <c r="BK71" s="1058"/>
      <c r="BL71" s="1058"/>
      <c r="BM71" s="1058"/>
      <c r="BN71" s="1058"/>
      <c r="BO71" s="1058"/>
      <c r="BP71" s="1058"/>
      <c r="BQ71" s="1058"/>
      <c r="BR71" s="1058"/>
      <c r="BS71" s="1058"/>
      <c r="BT71" s="1058"/>
      <c r="BU71" s="1058"/>
      <c r="BV71" s="1058"/>
      <c r="BW71" s="1058"/>
      <c r="BX71" s="1058"/>
      <c r="BY71" s="1058"/>
      <c r="BZ71" s="1058"/>
      <c r="CA71" s="1058"/>
      <c r="CB71" s="1058"/>
      <c r="CC71" s="1058"/>
      <c r="CD71" s="1058"/>
      <c r="CE71" s="1058"/>
      <c r="CF71" s="1058"/>
      <c r="CG71" s="1058"/>
      <c r="CH71" s="1058"/>
      <c r="CI71" s="1058"/>
      <c r="CJ71" s="1058"/>
      <c r="CK71" s="1058"/>
      <c r="CL71" s="1058"/>
      <c r="CM71" s="1058"/>
      <c r="CN71" s="1058"/>
      <c r="CO71" s="1058"/>
      <c r="CP71" s="1058"/>
      <c r="CQ71" s="1058"/>
      <c r="CR71" s="1058"/>
      <c r="CS71" s="1058"/>
      <c r="CT71" s="1058"/>
      <c r="CU71" s="1058"/>
      <c r="CV71" s="1058"/>
      <c r="CW71" s="1058"/>
      <c r="CX71" s="1058"/>
      <c r="CY71" s="1058"/>
      <c r="CZ71" s="1058"/>
      <c r="DA71" s="1058"/>
      <c r="DB71" s="1058"/>
      <c r="DC71" s="1058"/>
      <c r="DD71" s="1058"/>
      <c r="DE71" s="1058"/>
      <c r="DF71" s="1058"/>
      <c r="DG71" s="1058"/>
      <c r="DH71" s="1058"/>
      <c r="DI71" s="1058"/>
      <c r="DJ71" s="1058"/>
      <c r="DK71" s="1058"/>
      <c r="DL71" s="1058"/>
      <c r="DM71" s="1058"/>
      <c r="DN71" s="1058"/>
      <c r="DO71" s="1060"/>
      <c r="DP71" s="1061"/>
      <c r="DQ71" s="1061"/>
      <c r="DR71" s="1061"/>
      <c r="DS71" s="1061"/>
      <c r="DT71" s="1061"/>
      <c r="DU71" s="1061"/>
      <c r="DV71" s="1061"/>
      <c r="DW71" s="1061"/>
      <c r="DX71" s="1061"/>
      <c r="DY71" s="1061"/>
      <c r="DZ71" s="1061"/>
      <c r="EA71" s="1061"/>
      <c r="EB71" s="1061"/>
      <c r="EC71" s="1061"/>
      <c r="ED71" s="1061"/>
      <c r="EE71" s="1061"/>
      <c r="EF71" s="1061"/>
      <c r="EG71" s="1061"/>
      <c r="EH71" s="1061"/>
      <c r="EI71" s="1061"/>
      <c r="EJ71" s="1061"/>
      <c r="EK71" s="1061"/>
      <c r="EL71" s="1061"/>
      <c r="EM71" s="1061"/>
      <c r="EN71" s="1061"/>
      <c r="EO71" s="1061"/>
      <c r="EP71" s="1061"/>
      <c r="EQ71" s="1061"/>
      <c r="ER71" s="1061"/>
      <c r="ES71" s="1061"/>
      <c r="ET71" s="1061"/>
      <c r="EU71" s="1061"/>
      <c r="EV71" s="1061"/>
      <c r="EW71" s="1061"/>
      <c r="EX71" s="1061"/>
      <c r="EY71" s="1061"/>
      <c r="EZ71" s="1061"/>
      <c r="FA71" s="1061"/>
      <c r="FB71" s="1061"/>
      <c r="FC71" s="1061"/>
      <c r="FD71" s="1061"/>
      <c r="FE71" s="1061"/>
      <c r="FF71" s="1061"/>
      <c r="FG71" s="1061"/>
      <c r="FH71" s="1061"/>
      <c r="FI71" s="1061"/>
      <c r="FJ71" s="1061"/>
      <c r="FK71" s="1061"/>
      <c r="FL71" s="1061"/>
      <c r="FM71" s="1061"/>
      <c r="FN71" s="1061"/>
      <c r="FO71" s="1061"/>
      <c r="FP71" s="1061"/>
      <c r="FQ71" s="1061"/>
      <c r="FR71" s="1061"/>
      <c r="FS71" s="1061"/>
      <c r="FT71" s="1061"/>
      <c r="FU71" s="1061"/>
      <c r="FV71" s="1061"/>
      <c r="FW71" s="1061"/>
      <c r="FX71" s="1061"/>
      <c r="FY71" s="1061"/>
      <c r="FZ71" s="1061"/>
      <c r="GA71" s="1061"/>
      <c r="GB71" s="1061"/>
      <c r="GC71" s="1061"/>
      <c r="GD71" s="1061"/>
      <c r="GE71" s="1061"/>
      <c r="GF71" s="1061"/>
      <c r="GG71" s="1061"/>
      <c r="GH71" s="1061"/>
      <c r="GI71" s="1061"/>
      <c r="GJ71" s="1061"/>
      <c r="GK71" s="1061"/>
      <c r="GL71" s="1061"/>
      <c r="GM71" s="1061"/>
      <c r="GN71" s="1061"/>
      <c r="GO71" s="1061"/>
      <c r="GP71" s="1061"/>
      <c r="GQ71" s="1061"/>
      <c r="GR71" s="1061"/>
      <c r="GS71" s="1061"/>
      <c r="GT71" s="1061"/>
      <c r="GU71" s="1061"/>
      <c r="GV71" s="1061"/>
      <c r="GW71" s="1061"/>
      <c r="GX71" s="1061"/>
      <c r="GY71" s="1061"/>
      <c r="GZ71" s="1061"/>
      <c r="HA71" s="1061"/>
      <c r="HB71" s="1061"/>
      <c r="HC71" s="1061"/>
      <c r="HD71" s="1061"/>
      <c r="HE71" s="1061"/>
      <c r="HF71" s="1061"/>
      <c r="HG71" s="1061"/>
      <c r="HH71" s="1061"/>
      <c r="HI71" s="1061"/>
      <c r="HJ71" s="1061"/>
      <c r="HK71" s="1061"/>
      <c r="HL71" s="1061"/>
      <c r="HM71" s="1061"/>
      <c r="HN71" s="1061"/>
      <c r="HO71" s="1061"/>
      <c r="HP71" s="1061"/>
      <c r="HQ71" s="1061"/>
      <c r="HR71" s="1061"/>
      <c r="HS71" s="1061"/>
      <c r="HT71" s="1061"/>
      <c r="HU71" s="1061"/>
      <c r="HV71" s="1061"/>
      <c r="HW71" s="1062"/>
    </row>
    <row r="72" spans="2:231" ht="14.4" x14ac:dyDescent="0.2">
      <c r="B72" s="1057"/>
      <c r="C72" s="1058"/>
      <c r="D72" s="1058"/>
      <c r="E72" s="1058"/>
      <c r="F72" s="1058"/>
      <c r="G72" s="1058"/>
      <c r="H72" s="1058"/>
      <c r="I72" s="1058"/>
      <c r="J72" s="1058"/>
      <c r="K72" s="1058"/>
      <c r="L72" s="1058"/>
      <c r="M72" s="1058"/>
      <c r="N72" s="1058"/>
      <c r="O72" s="1058"/>
      <c r="P72" s="1058"/>
      <c r="Q72" s="1058"/>
      <c r="R72" s="1058"/>
      <c r="S72" s="1058"/>
      <c r="T72" s="1058"/>
      <c r="U72" s="1058"/>
      <c r="V72" s="1058"/>
      <c r="W72" s="1058"/>
      <c r="X72" s="1058"/>
      <c r="Y72" s="1058"/>
      <c r="Z72" s="1058"/>
      <c r="AA72" s="1058"/>
      <c r="AB72" s="1058"/>
      <c r="AC72" s="1058"/>
      <c r="AD72" s="1058"/>
      <c r="AE72" s="1058"/>
      <c r="AF72" s="1058"/>
      <c r="AG72" s="1059"/>
      <c r="AH72" s="1058"/>
      <c r="AI72" s="1058"/>
      <c r="AJ72" s="1058"/>
      <c r="AK72" s="1058"/>
      <c r="AL72" s="1058"/>
      <c r="AM72" s="1058"/>
      <c r="AN72" s="1058"/>
      <c r="AO72" s="1058"/>
      <c r="AP72" s="1058"/>
      <c r="AQ72" s="1058"/>
      <c r="AR72" s="1058"/>
      <c r="AS72" s="1058"/>
      <c r="AT72" s="1058"/>
      <c r="AU72" s="1058"/>
      <c r="AV72" s="1058"/>
      <c r="AW72" s="1058"/>
      <c r="AX72" s="1058"/>
      <c r="AY72" s="1058"/>
      <c r="AZ72" s="1058"/>
      <c r="BA72" s="1058"/>
      <c r="BB72" s="1058"/>
      <c r="BC72" s="1058"/>
      <c r="BD72" s="1058"/>
      <c r="BE72" s="1058"/>
      <c r="BF72" s="1058"/>
      <c r="BG72" s="1058"/>
      <c r="BH72" s="1058"/>
      <c r="BI72" s="1058"/>
      <c r="BJ72" s="1058"/>
      <c r="BK72" s="1058"/>
      <c r="BL72" s="1058"/>
      <c r="BM72" s="1058"/>
      <c r="BN72" s="1058"/>
      <c r="BO72" s="1058"/>
      <c r="BP72" s="1058"/>
      <c r="BQ72" s="1058"/>
      <c r="BR72" s="1058"/>
      <c r="BS72" s="1058"/>
      <c r="BT72" s="1058"/>
      <c r="BU72" s="1058"/>
      <c r="BV72" s="1058"/>
      <c r="BW72" s="1058"/>
      <c r="BX72" s="1058"/>
      <c r="BY72" s="1058"/>
      <c r="BZ72" s="1058"/>
      <c r="CA72" s="1058"/>
      <c r="CB72" s="1058"/>
      <c r="CC72" s="1058"/>
      <c r="CD72" s="1058"/>
      <c r="CE72" s="1058"/>
      <c r="CF72" s="1058"/>
      <c r="CG72" s="1058"/>
      <c r="CH72" s="1058"/>
      <c r="CI72" s="1058"/>
      <c r="CJ72" s="1058"/>
      <c r="CK72" s="1058"/>
      <c r="CL72" s="1058"/>
      <c r="CM72" s="1058"/>
      <c r="CN72" s="1058"/>
      <c r="CO72" s="1058"/>
      <c r="CP72" s="1058"/>
      <c r="CQ72" s="1058"/>
      <c r="CR72" s="1058"/>
      <c r="CS72" s="1058"/>
      <c r="CT72" s="1058"/>
      <c r="CU72" s="1058"/>
      <c r="CV72" s="1058"/>
      <c r="CW72" s="1058"/>
      <c r="CX72" s="1058"/>
      <c r="CY72" s="1058"/>
      <c r="CZ72" s="1058"/>
      <c r="DA72" s="1058"/>
      <c r="DB72" s="1058"/>
      <c r="DC72" s="1058"/>
      <c r="DD72" s="1058"/>
      <c r="DE72" s="1058"/>
      <c r="DF72" s="1058"/>
      <c r="DG72" s="1058"/>
      <c r="DH72" s="1058"/>
      <c r="DI72" s="1058"/>
      <c r="DJ72" s="1058"/>
      <c r="DK72" s="1058"/>
      <c r="DL72" s="1058"/>
      <c r="DM72" s="1058"/>
      <c r="DN72" s="1058"/>
      <c r="DO72" s="1060"/>
      <c r="DP72" s="1061"/>
      <c r="DQ72" s="1061"/>
      <c r="DR72" s="1061"/>
      <c r="DS72" s="1061"/>
      <c r="DT72" s="1061"/>
      <c r="DU72" s="1061"/>
      <c r="DV72" s="1061"/>
      <c r="DW72" s="1061"/>
      <c r="DX72" s="1061"/>
      <c r="DY72" s="1061"/>
      <c r="DZ72" s="1061"/>
      <c r="EA72" s="1061"/>
      <c r="EB72" s="1061"/>
      <c r="EC72" s="1061"/>
      <c r="ED72" s="1061"/>
      <c r="EE72" s="1061"/>
      <c r="EF72" s="1061"/>
      <c r="EG72" s="1061"/>
      <c r="EH72" s="1061"/>
      <c r="EI72" s="1061"/>
      <c r="EJ72" s="1061"/>
      <c r="EK72" s="1061"/>
      <c r="EL72" s="1061"/>
      <c r="EM72" s="1061"/>
      <c r="EN72" s="1061"/>
      <c r="EO72" s="1061"/>
      <c r="EP72" s="1061"/>
      <c r="EQ72" s="1061"/>
      <c r="ER72" s="1061"/>
      <c r="ES72" s="1061"/>
      <c r="ET72" s="1061"/>
      <c r="EU72" s="1061"/>
      <c r="EV72" s="1061"/>
      <c r="EW72" s="1061"/>
      <c r="EX72" s="1061"/>
      <c r="EY72" s="1061"/>
      <c r="EZ72" s="1061"/>
      <c r="FA72" s="1061"/>
      <c r="FB72" s="1061"/>
      <c r="FC72" s="1061"/>
      <c r="FD72" s="1061"/>
      <c r="FE72" s="1061"/>
      <c r="FF72" s="1061"/>
      <c r="FG72" s="1061"/>
      <c r="FH72" s="1061"/>
      <c r="FI72" s="1061"/>
      <c r="FJ72" s="1061"/>
      <c r="FK72" s="1061"/>
      <c r="FL72" s="1061"/>
      <c r="FM72" s="1061"/>
      <c r="FN72" s="1061"/>
      <c r="FO72" s="1061"/>
      <c r="FP72" s="1061"/>
      <c r="FQ72" s="1061"/>
      <c r="FR72" s="1061"/>
      <c r="FS72" s="1061"/>
      <c r="FT72" s="1061"/>
      <c r="FU72" s="1061"/>
      <c r="FV72" s="1061"/>
      <c r="FW72" s="1061"/>
      <c r="FX72" s="1061"/>
      <c r="FY72" s="1061"/>
      <c r="FZ72" s="1061"/>
      <c r="GA72" s="1061"/>
      <c r="GB72" s="1061"/>
      <c r="GC72" s="1061"/>
      <c r="GD72" s="1061"/>
      <c r="GE72" s="1061"/>
      <c r="GF72" s="1061"/>
      <c r="GG72" s="1061"/>
      <c r="GH72" s="1061"/>
      <c r="GI72" s="1061"/>
      <c r="GJ72" s="1061"/>
      <c r="GK72" s="1061"/>
      <c r="GL72" s="1061"/>
      <c r="GM72" s="1061"/>
      <c r="GN72" s="1061"/>
      <c r="GO72" s="1061"/>
      <c r="GP72" s="1061"/>
      <c r="GQ72" s="1061"/>
      <c r="GR72" s="1061"/>
      <c r="GS72" s="1061"/>
      <c r="GT72" s="1061"/>
      <c r="GU72" s="1061"/>
      <c r="GV72" s="1061"/>
      <c r="GW72" s="1061"/>
      <c r="GX72" s="1061"/>
      <c r="GY72" s="1061"/>
      <c r="GZ72" s="1061"/>
      <c r="HA72" s="1061"/>
      <c r="HB72" s="1061"/>
      <c r="HC72" s="1061"/>
      <c r="HD72" s="1061"/>
      <c r="HE72" s="1061"/>
      <c r="HF72" s="1061"/>
      <c r="HG72" s="1061"/>
      <c r="HH72" s="1061"/>
      <c r="HI72" s="1061"/>
      <c r="HJ72" s="1061"/>
      <c r="HK72" s="1061"/>
      <c r="HL72" s="1061"/>
      <c r="HM72" s="1061"/>
      <c r="HN72" s="1061"/>
      <c r="HO72" s="1061"/>
      <c r="HP72" s="1061"/>
      <c r="HQ72" s="1061"/>
      <c r="HR72" s="1061"/>
      <c r="HS72" s="1061"/>
      <c r="HT72" s="1061"/>
      <c r="HU72" s="1061"/>
      <c r="HV72" s="1061"/>
      <c r="HW72" s="1062"/>
    </row>
    <row r="73" spans="2:231" ht="14.4" x14ac:dyDescent="0.2">
      <c r="B73" s="1057"/>
      <c r="C73" s="1058"/>
      <c r="D73" s="1058"/>
      <c r="E73" s="1058"/>
      <c r="F73" s="1058"/>
      <c r="G73" s="1058"/>
      <c r="H73" s="1058"/>
      <c r="I73" s="1058"/>
      <c r="J73" s="1058"/>
      <c r="K73" s="1058"/>
      <c r="L73" s="1058"/>
      <c r="M73" s="1058"/>
      <c r="N73" s="1058"/>
      <c r="O73" s="1058"/>
      <c r="P73" s="1058"/>
      <c r="Q73" s="1058"/>
      <c r="R73" s="1058"/>
      <c r="S73" s="1058"/>
      <c r="T73" s="1058"/>
      <c r="U73" s="1058"/>
      <c r="V73" s="1058"/>
      <c r="W73" s="1058"/>
      <c r="X73" s="1058"/>
      <c r="Y73" s="1058"/>
      <c r="Z73" s="1058"/>
      <c r="AA73" s="1058"/>
      <c r="AB73" s="1058"/>
      <c r="AC73" s="1058"/>
      <c r="AD73" s="1058"/>
      <c r="AE73" s="1058"/>
      <c r="AF73" s="1058"/>
      <c r="AG73" s="1059"/>
      <c r="AH73" s="1058"/>
      <c r="AI73" s="1058"/>
      <c r="AJ73" s="1058"/>
      <c r="AK73" s="1058"/>
      <c r="AL73" s="1058"/>
      <c r="AM73" s="1058"/>
      <c r="AN73" s="1058"/>
      <c r="AO73" s="1058"/>
      <c r="AP73" s="1058"/>
      <c r="AQ73" s="1058"/>
      <c r="AR73" s="1058"/>
      <c r="AS73" s="1058"/>
      <c r="AT73" s="1058"/>
      <c r="AU73" s="1058"/>
      <c r="AV73" s="1058"/>
      <c r="AW73" s="1058"/>
      <c r="AX73" s="1058"/>
      <c r="AY73" s="1058"/>
      <c r="AZ73" s="1058"/>
      <c r="BA73" s="1058"/>
      <c r="BB73" s="1058"/>
      <c r="BC73" s="1058"/>
      <c r="BD73" s="1058"/>
      <c r="BE73" s="1058"/>
      <c r="BF73" s="1058"/>
      <c r="BG73" s="1058"/>
      <c r="BH73" s="1058"/>
      <c r="BI73" s="1058"/>
      <c r="BJ73" s="1058"/>
      <c r="BK73" s="1058"/>
      <c r="BL73" s="1058"/>
      <c r="BM73" s="1058"/>
      <c r="BN73" s="1058"/>
      <c r="BO73" s="1058"/>
      <c r="BP73" s="1058"/>
      <c r="BQ73" s="1058"/>
      <c r="BR73" s="1058"/>
      <c r="BS73" s="1058"/>
      <c r="BT73" s="1058"/>
      <c r="BU73" s="1058"/>
      <c r="BV73" s="1058"/>
      <c r="BW73" s="1058"/>
      <c r="BX73" s="1058"/>
      <c r="BY73" s="1058"/>
      <c r="BZ73" s="1058"/>
      <c r="CA73" s="1058"/>
      <c r="CB73" s="1058"/>
      <c r="CC73" s="1058"/>
      <c r="CD73" s="1058"/>
      <c r="CE73" s="1058"/>
      <c r="CF73" s="1058"/>
      <c r="CG73" s="1058"/>
      <c r="CH73" s="1058"/>
      <c r="CI73" s="1058"/>
      <c r="CJ73" s="1058"/>
      <c r="CK73" s="1058"/>
      <c r="CL73" s="1058"/>
      <c r="CM73" s="1058"/>
      <c r="CN73" s="1058"/>
      <c r="CO73" s="1058"/>
      <c r="CP73" s="1058"/>
      <c r="CQ73" s="1058"/>
      <c r="CR73" s="1058"/>
      <c r="CS73" s="1058"/>
      <c r="CT73" s="1058"/>
      <c r="CU73" s="1058"/>
      <c r="CV73" s="1058"/>
      <c r="CW73" s="1058"/>
      <c r="CX73" s="1058"/>
      <c r="CY73" s="1058"/>
      <c r="CZ73" s="1058"/>
      <c r="DA73" s="1058"/>
      <c r="DB73" s="1058"/>
      <c r="DC73" s="1058"/>
      <c r="DD73" s="1058"/>
      <c r="DE73" s="1058"/>
      <c r="DF73" s="1058"/>
      <c r="DG73" s="1058"/>
      <c r="DH73" s="1058"/>
      <c r="DI73" s="1058"/>
      <c r="DJ73" s="1058"/>
      <c r="DK73" s="1058"/>
      <c r="DL73" s="1058"/>
      <c r="DM73" s="1058"/>
      <c r="DN73" s="1058"/>
      <c r="DO73" s="1060"/>
      <c r="DP73" s="1061"/>
      <c r="DQ73" s="1061"/>
      <c r="DR73" s="1061"/>
      <c r="DS73" s="1061"/>
      <c r="DT73" s="1061"/>
      <c r="DU73" s="1061"/>
      <c r="DV73" s="1061"/>
      <c r="DW73" s="1061"/>
      <c r="DX73" s="1061"/>
      <c r="DY73" s="1061"/>
      <c r="DZ73" s="1061"/>
      <c r="EA73" s="1061"/>
      <c r="EB73" s="1061"/>
      <c r="EC73" s="1061"/>
      <c r="ED73" s="1061"/>
      <c r="EE73" s="1061"/>
      <c r="EF73" s="1061"/>
      <c r="EG73" s="1061"/>
      <c r="EH73" s="1061"/>
      <c r="EI73" s="1061"/>
      <c r="EJ73" s="1061"/>
      <c r="EK73" s="1061"/>
      <c r="EL73" s="1061"/>
      <c r="EM73" s="1061"/>
      <c r="EN73" s="1061"/>
      <c r="EO73" s="1061"/>
      <c r="EP73" s="1061"/>
      <c r="EQ73" s="1061"/>
      <c r="ER73" s="1061"/>
      <c r="ES73" s="1061"/>
      <c r="ET73" s="1061"/>
      <c r="EU73" s="1061"/>
      <c r="EV73" s="1061"/>
      <c r="EW73" s="1061"/>
      <c r="EX73" s="1061"/>
      <c r="EY73" s="1061"/>
      <c r="EZ73" s="1061"/>
      <c r="FA73" s="1061"/>
      <c r="FB73" s="1061"/>
      <c r="FC73" s="1061"/>
      <c r="FD73" s="1061"/>
      <c r="FE73" s="1061"/>
      <c r="FF73" s="1061"/>
      <c r="FG73" s="1061"/>
      <c r="FH73" s="1061"/>
      <c r="FI73" s="1061"/>
      <c r="FJ73" s="1061"/>
      <c r="FK73" s="1061"/>
      <c r="FL73" s="1061"/>
      <c r="FM73" s="1061"/>
      <c r="FN73" s="1061"/>
      <c r="FO73" s="1061"/>
      <c r="FP73" s="1061"/>
      <c r="FQ73" s="1061"/>
      <c r="FR73" s="1061"/>
      <c r="FS73" s="1061"/>
      <c r="FT73" s="1061"/>
      <c r="FU73" s="1061"/>
      <c r="FV73" s="1061"/>
      <c r="FW73" s="1061"/>
      <c r="FX73" s="1061"/>
      <c r="FY73" s="1061"/>
      <c r="FZ73" s="1061"/>
      <c r="GA73" s="1061"/>
      <c r="GB73" s="1061"/>
      <c r="GC73" s="1061"/>
      <c r="GD73" s="1061"/>
      <c r="GE73" s="1061"/>
      <c r="GF73" s="1061"/>
      <c r="GG73" s="1061"/>
      <c r="GH73" s="1061"/>
      <c r="GI73" s="1061"/>
      <c r="GJ73" s="1061"/>
      <c r="GK73" s="1061"/>
      <c r="GL73" s="1061"/>
      <c r="GM73" s="1061"/>
      <c r="GN73" s="1061"/>
      <c r="GO73" s="1061"/>
      <c r="GP73" s="1061"/>
      <c r="GQ73" s="1061"/>
      <c r="GR73" s="1061"/>
      <c r="GS73" s="1061"/>
      <c r="GT73" s="1061"/>
      <c r="GU73" s="1061"/>
      <c r="GV73" s="1061"/>
      <c r="GW73" s="1061"/>
      <c r="GX73" s="1061"/>
      <c r="GY73" s="1061"/>
      <c r="GZ73" s="1061"/>
      <c r="HA73" s="1061"/>
      <c r="HB73" s="1061"/>
      <c r="HC73" s="1061"/>
      <c r="HD73" s="1061"/>
      <c r="HE73" s="1061"/>
      <c r="HF73" s="1061"/>
      <c r="HG73" s="1061"/>
      <c r="HH73" s="1061"/>
      <c r="HI73" s="1061"/>
      <c r="HJ73" s="1061"/>
      <c r="HK73" s="1061"/>
      <c r="HL73" s="1061"/>
      <c r="HM73" s="1061"/>
      <c r="HN73" s="1061"/>
      <c r="HO73" s="1061"/>
      <c r="HP73" s="1061"/>
      <c r="HQ73" s="1061"/>
      <c r="HR73" s="1061"/>
      <c r="HS73" s="1061"/>
      <c r="HT73" s="1061"/>
      <c r="HU73" s="1061"/>
      <c r="HV73" s="1061"/>
      <c r="HW73" s="1062"/>
    </row>
    <row r="74" spans="2:231" ht="14.4" x14ac:dyDescent="0.2">
      <c r="B74" s="1057"/>
      <c r="C74" s="1058"/>
      <c r="D74" s="1058"/>
      <c r="E74" s="1058"/>
      <c r="F74" s="1058"/>
      <c r="G74" s="1058"/>
      <c r="H74" s="1058"/>
      <c r="I74" s="1058"/>
      <c r="J74" s="1058"/>
      <c r="K74" s="1058"/>
      <c r="L74" s="1058"/>
      <c r="M74" s="1058"/>
      <c r="N74" s="1058"/>
      <c r="O74" s="1058"/>
      <c r="P74" s="1058"/>
      <c r="Q74" s="1058"/>
      <c r="R74" s="1058"/>
      <c r="S74" s="1058"/>
      <c r="T74" s="1058"/>
      <c r="U74" s="1058"/>
      <c r="V74" s="1058"/>
      <c r="W74" s="1058"/>
      <c r="X74" s="1058"/>
      <c r="Y74" s="1058"/>
      <c r="Z74" s="1058"/>
      <c r="AA74" s="1058"/>
      <c r="AB74" s="1058"/>
      <c r="AC74" s="1058"/>
      <c r="AD74" s="1058"/>
      <c r="AE74" s="1058"/>
      <c r="AF74" s="1058"/>
      <c r="AG74" s="1059"/>
      <c r="AH74" s="1058"/>
      <c r="AI74" s="1058"/>
      <c r="AJ74" s="1058"/>
      <c r="AK74" s="1058"/>
      <c r="AL74" s="1058"/>
      <c r="AM74" s="1058"/>
      <c r="AN74" s="1058"/>
      <c r="AO74" s="1058"/>
      <c r="AP74" s="1058"/>
      <c r="AQ74" s="1058"/>
      <c r="AR74" s="1058"/>
      <c r="AS74" s="1058"/>
      <c r="AT74" s="1058"/>
      <c r="AU74" s="1058"/>
      <c r="AV74" s="1058"/>
      <c r="AW74" s="1058"/>
      <c r="AX74" s="1058"/>
      <c r="AY74" s="1058"/>
      <c r="AZ74" s="1058"/>
      <c r="BA74" s="1058"/>
      <c r="BB74" s="1058"/>
      <c r="BC74" s="1058"/>
      <c r="BD74" s="1058"/>
      <c r="BE74" s="1058"/>
      <c r="BF74" s="1058"/>
      <c r="BG74" s="1058"/>
      <c r="BH74" s="1058"/>
      <c r="BI74" s="1058"/>
      <c r="BJ74" s="1058"/>
      <c r="BK74" s="1058"/>
      <c r="BL74" s="1058"/>
      <c r="BM74" s="1058"/>
      <c r="BN74" s="1058"/>
      <c r="BO74" s="1058"/>
      <c r="BP74" s="1058"/>
      <c r="BQ74" s="1058"/>
      <c r="BR74" s="1058"/>
      <c r="BS74" s="1058"/>
      <c r="BT74" s="1058"/>
      <c r="BU74" s="1058"/>
      <c r="BV74" s="1058"/>
      <c r="BW74" s="1058"/>
      <c r="BX74" s="1058"/>
      <c r="BY74" s="1058"/>
      <c r="BZ74" s="1058"/>
      <c r="CA74" s="1058"/>
      <c r="CB74" s="1058"/>
      <c r="CC74" s="1058"/>
      <c r="CD74" s="1058"/>
      <c r="CE74" s="1058"/>
      <c r="CF74" s="1058"/>
      <c r="CG74" s="1058"/>
      <c r="CH74" s="1058"/>
      <c r="CI74" s="1058"/>
      <c r="CJ74" s="1058"/>
      <c r="CK74" s="1058"/>
      <c r="CL74" s="1058"/>
      <c r="CM74" s="1058"/>
      <c r="CN74" s="1058"/>
      <c r="CO74" s="1058"/>
      <c r="CP74" s="1058"/>
      <c r="CQ74" s="1058"/>
      <c r="CR74" s="1058"/>
      <c r="CS74" s="1058"/>
      <c r="CT74" s="1058"/>
      <c r="CU74" s="1058"/>
      <c r="CV74" s="1058"/>
      <c r="CW74" s="1058"/>
      <c r="CX74" s="1058"/>
      <c r="CY74" s="1058"/>
      <c r="CZ74" s="1058"/>
      <c r="DA74" s="1058"/>
      <c r="DB74" s="1058"/>
      <c r="DC74" s="1058"/>
      <c r="DD74" s="1058"/>
      <c r="DE74" s="1058"/>
      <c r="DF74" s="1058"/>
      <c r="DG74" s="1058"/>
      <c r="DH74" s="1058"/>
      <c r="DI74" s="1058"/>
      <c r="DJ74" s="1058"/>
      <c r="DK74" s="1058"/>
      <c r="DL74" s="1058"/>
      <c r="DM74" s="1058"/>
      <c r="DN74" s="1058"/>
      <c r="DO74" s="1060"/>
      <c r="DP74" s="1061"/>
      <c r="DQ74" s="1061"/>
      <c r="DR74" s="1061"/>
      <c r="DS74" s="1061"/>
      <c r="DT74" s="1061"/>
      <c r="DU74" s="1061"/>
      <c r="DV74" s="1061"/>
      <c r="DW74" s="1061"/>
      <c r="DX74" s="1061"/>
      <c r="DY74" s="1061"/>
      <c r="DZ74" s="1061"/>
      <c r="EA74" s="1061"/>
      <c r="EB74" s="1061"/>
      <c r="EC74" s="1061"/>
      <c r="ED74" s="1061"/>
      <c r="EE74" s="1061"/>
      <c r="EF74" s="1061"/>
      <c r="EG74" s="1061"/>
      <c r="EH74" s="1061"/>
      <c r="EI74" s="1061"/>
      <c r="EJ74" s="1061"/>
      <c r="EK74" s="1061"/>
      <c r="EL74" s="1061"/>
      <c r="EM74" s="1061"/>
      <c r="EN74" s="1061"/>
      <c r="EO74" s="1061"/>
      <c r="EP74" s="1061"/>
      <c r="EQ74" s="1061"/>
      <c r="ER74" s="1061"/>
      <c r="ES74" s="1061"/>
      <c r="ET74" s="1061"/>
      <c r="EU74" s="1061"/>
      <c r="EV74" s="1061"/>
      <c r="EW74" s="1061"/>
      <c r="EX74" s="1061"/>
      <c r="EY74" s="1061"/>
      <c r="EZ74" s="1061"/>
      <c r="FA74" s="1061"/>
      <c r="FB74" s="1061"/>
      <c r="FC74" s="1061"/>
      <c r="FD74" s="1061"/>
      <c r="FE74" s="1061"/>
      <c r="FF74" s="1061"/>
      <c r="FG74" s="1061"/>
      <c r="FH74" s="1061"/>
      <c r="FI74" s="1061"/>
      <c r="FJ74" s="1061"/>
      <c r="FK74" s="1061"/>
      <c r="FL74" s="1061"/>
      <c r="FM74" s="1061"/>
      <c r="FN74" s="1061"/>
      <c r="FO74" s="1061"/>
      <c r="FP74" s="1061"/>
      <c r="FQ74" s="1061"/>
      <c r="FR74" s="1061"/>
      <c r="FS74" s="1061"/>
      <c r="FT74" s="1061"/>
      <c r="FU74" s="1061"/>
      <c r="FV74" s="1061"/>
      <c r="FW74" s="1061"/>
      <c r="FX74" s="1061"/>
      <c r="FY74" s="1061"/>
      <c r="FZ74" s="1061"/>
      <c r="GA74" s="1061"/>
      <c r="GB74" s="1061"/>
      <c r="GC74" s="1061"/>
      <c r="GD74" s="1061"/>
      <c r="GE74" s="1061"/>
      <c r="GF74" s="1061"/>
      <c r="GG74" s="1061"/>
      <c r="GH74" s="1061"/>
      <c r="GI74" s="1061"/>
      <c r="GJ74" s="1061"/>
      <c r="GK74" s="1061"/>
      <c r="GL74" s="1061"/>
      <c r="GM74" s="1061"/>
      <c r="GN74" s="1061"/>
      <c r="GO74" s="1061"/>
      <c r="GP74" s="1061"/>
      <c r="GQ74" s="1061"/>
      <c r="GR74" s="1061"/>
      <c r="GS74" s="1061"/>
      <c r="GT74" s="1061"/>
      <c r="GU74" s="1061"/>
      <c r="GV74" s="1061"/>
      <c r="GW74" s="1061"/>
      <c r="GX74" s="1061"/>
      <c r="GY74" s="1061"/>
      <c r="GZ74" s="1061"/>
      <c r="HA74" s="1061"/>
      <c r="HB74" s="1061"/>
      <c r="HC74" s="1061"/>
      <c r="HD74" s="1061"/>
      <c r="HE74" s="1061"/>
      <c r="HF74" s="1061"/>
      <c r="HG74" s="1061"/>
      <c r="HH74" s="1061"/>
      <c r="HI74" s="1061"/>
      <c r="HJ74" s="1061"/>
      <c r="HK74" s="1061"/>
      <c r="HL74" s="1061"/>
      <c r="HM74" s="1061"/>
      <c r="HN74" s="1061"/>
      <c r="HO74" s="1061"/>
      <c r="HP74" s="1061"/>
      <c r="HQ74" s="1061"/>
      <c r="HR74" s="1061"/>
      <c r="HS74" s="1061"/>
      <c r="HT74" s="1061"/>
      <c r="HU74" s="1061"/>
      <c r="HV74" s="1061"/>
      <c r="HW74" s="1062"/>
    </row>
    <row r="75" spans="2:231" ht="14.4" x14ac:dyDescent="0.2">
      <c r="B75" s="1057"/>
      <c r="C75" s="1058"/>
      <c r="D75" s="1058"/>
      <c r="E75" s="1058"/>
      <c r="F75" s="1058"/>
      <c r="G75" s="1058"/>
      <c r="H75" s="1058"/>
      <c r="I75" s="1058"/>
      <c r="J75" s="1058"/>
      <c r="K75" s="1058"/>
      <c r="L75" s="1058"/>
      <c r="M75" s="1058"/>
      <c r="N75" s="1058"/>
      <c r="O75" s="1058"/>
      <c r="P75" s="1058"/>
      <c r="Q75" s="1058"/>
      <c r="R75" s="1058"/>
      <c r="S75" s="1058"/>
      <c r="T75" s="1058"/>
      <c r="U75" s="1058"/>
      <c r="V75" s="1058"/>
      <c r="W75" s="1058"/>
      <c r="X75" s="1058"/>
      <c r="Y75" s="1058"/>
      <c r="Z75" s="1058"/>
      <c r="AA75" s="1058"/>
      <c r="AB75" s="1058"/>
      <c r="AC75" s="1058"/>
      <c r="AD75" s="1058"/>
      <c r="AE75" s="1058"/>
      <c r="AF75" s="1058"/>
      <c r="AG75" s="1059"/>
      <c r="AH75" s="1058"/>
      <c r="AI75" s="1058"/>
      <c r="AJ75" s="1058"/>
      <c r="AK75" s="1058"/>
      <c r="AL75" s="1058"/>
      <c r="AM75" s="1058"/>
      <c r="AN75" s="1058"/>
      <c r="AO75" s="1058"/>
      <c r="AP75" s="1058"/>
      <c r="AQ75" s="1058"/>
      <c r="AR75" s="1058"/>
      <c r="AS75" s="1058"/>
      <c r="AT75" s="1058"/>
      <c r="AU75" s="1058"/>
      <c r="AV75" s="1058"/>
      <c r="AW75" s="1058"/>
      <c r="AX75" s="1058"/>
      <c r="AY75" s="1058"/>
      <c r="AZ75" s="1058"/>
      <c r="BA75" s="1058"/>
      <c r="BB75" s="1058"/>
      <c r="BC75" s="1058"/>
      <c r="BD75" s="1058"/>
      <c r="BE75" s="1058"/>
      <c r="BF75" s="1058"/>
      <c r="BG75" s="1058"/>
      <c r="BH75" s="1058"/>
      <c r="BI75" s="1058"/>
      <c r="BJ75" s="1058"/>
      <c r="BK75" s="1058"/>
      <c r="BL75" s="1058"/>
      <c r="BM75" s="1058"/>
      <c r="BN75" s="1058"/>
      <c r="BO75" s="1058"/>
      <c r="BP75" s="1058"/>
      <c r="BQ75" s="1058"/>
      <c r="BR75" s="1058"/>
      <c r="BS75" s="1058"/>
      <c r="BT75" s="1058"/>
      <c r="BU75" s="1058"/>
      <c r="BV75" s="1058"/>
      <c r="BW75" s="1058"/>
      <c r="BX75" s="1058"/>
      <c r="BY75" s="1058"/>
      <c r="BZ75" s="1058"/>
      <c r="CA75" s="1058"/>
      <c r="CB75" s="1058"/>
      <c r="CC75" s="1058"/>
      <c r="CD75" s="1058"/>
      <c r="CE75" s="1058"/>
      <c r="CF75" s="1058"/>
      <c r="CG75" s="1058"/>
      <c r="CH75" s="1058"/>
      <c r="CI75" s="1058"/>
      <c r="CJ75" s="1058"/>
      <c r="CK75" s="1058"/>
      <c r="CL75" s="1058"/>
      <c r="CM75" s="1058"/>
      <c r="CN75" s="1058"/>
      <c r="CO75" s="1058"/>
      <c r="CP75" s="1058"/>
      <c r="CQ75" s="1058"/>
      <c r="CR75" s="1058"/>
      <c r="CS75" s="1058"/>
      <c r="CT75" s="1058"/>
      <c r="CU75" s="1058"/>
      <c r="CV75" s="1058"/>
      <c r="CW75" s="1058"/>
      <c r="CX75" s="1058"/>
      <c r="CY75" s="1058"/>
      <c r="CZ75" s="1058"/>
      <c r="DA75" s="1058"/>
      <c r="DB75" s="1058"/>
      <c r="DC75" s="1058"/>
      <c r="DD75" s="1058"/>
      <c r="DE75" s="1058"/>
      <c r="DF75" s="1058"/>
      <c r="DG75" s="1058"/>
      <c r="DH75" s="1058"/>
      <c r="DI75" s="1058"/>
      <c r="DJ75" s="1058"/>
      <c r="DK75" s="1058"/>
      <c r="DL75" s="1058"/>
      <c r="DM75" s="1058"/>
      <c r="DN75" s="1058"/>
      <c r="DO75" s="1060"/>
      <c r="DP75" s="1061"/>
      <c r="DQ75" s="1061"/>
      <c r="DR75" s="1061"/>
      <c r="DS75" s="1061"/>
      <c r="DT75" s="1061"/>
      <c r="DU75" s="1061"/>
      <c r="DV75" s="1061"/>
      <c r="DW75" s="1061"/>
      <c r="DX75" s="1061"/>
      <c r="DY75" s="1061"/>
      <c r="DZ75" s="1061"/>
      <c r="EA75" s="1061"/>
      <c r="EB75" s="1061"/>
      <c r="EC75" s="1061"/>
      <c r="ED75" s="1061"/>
      <c r="EE75" s="1061"/>
      <c r="EF75" s="1061"/>
      <c r="EG75" s="1061"/>
      <c r="EH75" s="1061"/>
      <c r="EI75" s="1061"/>
      <c r="EJ75" s="1061"/>
      <c r="EK75" s="1061"/>
      <c r="EL75" s="1061"/>
      <c r="EM75" s="1061"/>
      <c r="EN75" s="1061"/>
      <c r="EO75" s="1061"/>
      <c r="EP75" s="1061"/>
      <c r="EQ75" s="1061"/>
      <c r="ER75" s="1061"/>
      <c r="ES75" s="1061"/>
      <c r="ET75" s="1061"/>
      <c r="EU75" s="1061"/>
      <c r="EV75" s="1061"/>
      <c r="EW75" s="1061"/>
      <c r="EX75" s="1061"/>
      <c r="EY75" s="1061"/>
      <c r="EZ75" s="1061"/>
      <c r="FA75" s="1061"/>
      <c r="FB75" s="1061"/>
      <c r="FC75" s="1061"/>
      <c r="FD75" s="1061"/>
      <c r="FE75" s="1061"/>
      <c r="FF75" s="1061"/>
      <c r="FG75" s="1061"/>
      <c r="FH75" s="1061"/>
      <c r="FI75" s="1061"/>
      <c r="FJ75" s="1061"/>
      <c r="FK75" s="1061"/>
      <c r="FL75" s="1061"/>
      <c r="FM75" s="1061"/>
      <c r="FN75" s="1061"/>
      <c r="FO75" s="1061"/>
      <c r="FP75" s="1061"/>
      <c r="FQ75" s="1061"/>
      <c r="FR75" s="1061"/>
      <c r="FS75" s="1061"/>
      <c r="FT75" s="1061"/>
      <c r="FU75" s="1061"/>
      <c r="FV75" s="1061"/>
      <c r="FW75" s="1061"/>
      <c r="FX75" s="1061"/>
      <c r="FY75" s="1061"/>
      <c r="FZ75" s="1061"/>
      <c r="GA75" s="1061"/>
      <c r="GB75" s="1061"/>
      <c r="GC75" s="1061"/>
      <c r="GD75" s="1061"/>
      <c r="GE75" s="1061"/>
      <c r="GF75" s="1061"/>
      <c r="GG75" s="1061"/>
      <c r="GH75" s="1061"/>
      <c r="GI75" s="1061"/>
      <c r="GJ75" s="1061"/>
      <c r="GK75" s="1061"/>
      <c r="GL75" s="1061"/>
      <c r="GM75" s="1061"/>
      <c r="GN75" s="1061"/>
      <c r="GO75" s="1061"/>
      <c r="GP75" s="1061"/>
      <c r="GQ75" s="1061"/>
      <c r="GR75" s="1061"/>
      <c r="GS75" s="1061"/>
      <c r="GT75" s="1061"/>
      <c r="GU75" s="1061"/>
      <c r="GV75" s="1061"/>
      <c r="GW75" s="1061"/>
      <c r="GX75" s="1061"/>
      <c r="GY75" s="1061"/>
      <c r="GZ75" s="1061"/>
      <c r="HA75" s="1061"/>
      <c r="HB75" s="1061"/>
      <c r="HC75" s="1061"/>
      <c r="HD75" s="1061"/>
      <c r="HE75" s="1061"/>
      <c r="HF75" s="1061"/>
      <c r="HG75" s="1061"/>
      <c r="HH75" s="1061"/>
      <c r="HI75" s="1061"/>
      <c r="HJ75" s="1061"/>
      <c r="HK75" s="1061"/>
      <c r="HL75" s="1061"/>
      <c r="HM75" s="1061"/>
      <c r="HN75" s="1061"/>
      <c r="HO75" s="1061"/>
      <c r="HP75" s="1061"/>
      <c r="HQ75" s="1061"/>
      <c r="HR75" s="1061"/>
      <c r="HS75" s="1061"/>
      <c r="HT75" s="1061"/>
      <c r="HU75" s="1061"/>
      <c r="HV75" s="1061"/>
      <c r="HW75" s="1062"/>
    </row>
    <row r="76" spans="2:231" ht="14.4" x14ac:dyDescent="0.2">
      <c r="B76" s="1057"/>
      <c r="C76" s="1058"/>
      <c r="D76" s="1058"/>
      <c r="E76" s="1058"/>
      <c r="F76" s="1058"/>
      <c r="G76" s="1058"/>
      <c r="H76" s="1058"/>
      <c r="I76" s="1058"/>
      <c r="J76" s="1058"/>
      <c r="K76" s="1058"/>
      <c r="L76" s="1058"/>
      <c r="M76" s="1058"/>
      <c r="N76" s="1058"/>
      <c r="O76" s="1058"/>
      <c r="P76" s="1058"/>
      <c r="Q76" s="1058"/>
      <c r="R76" s="1058"/>
      <c r="S76" s="1058"/>
      <c r="T76" s="1058"/>
      <c r="U76" s="1058"/>
      <c r="V76" s="1058"/>
      <c r="W76" s="1058"/>
      <c r="X76" s="1058"/>
      <c r="Y76" s="1058"/>
      <c r="Z76" s="1058"/>
      <c r="AA76" s="1058"/>
      <c r="AB76" s="1058"/>
      <c r="AC76" s="1058"/>
      <c r="AD76" s="1058"/>
      <c r="AE76" s="1058"/>
      <c r="AF76" s="1058"/>
      <c r="AG76" s="1059"/>
      <c r="AH76" s="1058"/>
      <c r="AI76" s="1058"/>
      <c r="AJ76" s="1058"/>
      <c r="AK76" s="1058"/>
      <c r="AL76" s="1058"/>
      <c r="AM76" s="1058"/>
      <c r="AN76" s="1058"/>
      <c r="AO76" s="1058"/>
      <c r="AP76" s="1058"/>
      <c r="AQ76" s="1058"/>
      <c r="AR76" s="1058"/>
      <c r="AS76" s="1058"/>
      <c r="AT76" s="1058"/>
      <c r="AU76" s="1058"/>
      <c r="AV76" s="1058"/>
      <c r="AW76" s="1058"/>
      <c r="AX76" s="1058"/>
      <c r="AY76" s="1058"/>
      <c r="AZ76" s="1058"/>
      <c r="BA76" s="1058"/>
      <c r="BB76" s="1058"/>
      <c r="BC76" s="1058"/>
      <c r="BD76" s="1058"/>
      <c r="BE76" s="1058"/>
      <c r="BF76" s="1058"/>
      <c r="BG76" s="1058"/>
      <c r="BH76" s="1058"/>
      <c r="BI76" s="1058"/>
      <c r="BJ76" s="1058"/>
      <c r="BK76" s="1058"/>
      <c r="BL76" s="1058"/>
      <c r="BM76" s="1058"/>
      <c r="BN76" s="1058"/>
      <c r="BO76" s="1058"/>
      <c r="BP76" s="1058"/>
      <c r="BQ76" s="1058"/>
      <c r="BR76" s="1058"/>
      <c r="BS76" s="1058"/>
      <c r="BT76" s="1058"/>
      <c r="BU76" s="1058"/>
      <c r="BV76" s="1058"/>
      <c r="BW76" s="1058"/>
      <c r="BX76" s="1058"/>
      <c r="BY76" s="1058"/>
      <c r="BZ76" s="1058"/>
      <c r="CA76" s="1058"/>
      <c r="CB76" s="1058"/>
      <c r="CC76" s="1058"/>
      <c r="CD76" s="1058"/>
      <c r="CE76" s="1058"/>
      <c r="CF76" s="1058"/>
      <c r="CG76" s="1058"/>
      <c r="CH76" s="1058"/>
      <c r="CI76" s="1058"/>
      <c r="CJ76" s="1058"/>
      <c r="CK76" s="1058"/>
      <c r="CL76" s="1058"/>
      <c r="CM76" s="1058"/>
      <c r="CN76" s="1058"/>
      <c r="CO76" s="1058"/>
      <c r="CP76" s="1058"/>
      <c r="CQ76" s="1058"/>
      <c r="CR76" s="1058"/>
      <c r="CS76" s="1058"/>
      <c r="CT76" s="1058"/>
      <c r="CU76" s="1058"/>
      <c r="CV76" s="1058"/>
      <c r="CW76" s="1058"/>
      <c r="CX76" s="1058"/>
      <c r="CY76" s="1058"/>
      <c r="CZ76" s="1058"/>
      <c r="DA76" s="1058"/>
      <c r="DB76" s="1058"/>
      <c r="DC76" s="1058"/>
      <c r="DD76" s="1058"/>
      <c r="DE76" s="1058"/>
      <c r="DF76" s="1058"/>
      <c r="DG76" s="1058"/>
      <c r="DH76" s="1058"/>
      <c r="DI76" s="1058"/>
      <c r="DJ76" s="1058"/>
      <c r="DK76" s="1058"/>
      <c r="DL76" s="1058"/>
      <c r="DM76" s="1058"/>
      <c r="DN76" s="1058"/>
      <c r="DO76" s="1060"/>
      <c r="DP76" s="1061"/>
      <c r="DQ76" s="1061"/>
      <c r="DR76" s="1061"/>
      <c r="DS76" s="1061"/>
      <c r="DT76" s="1061"/>
      <c r="DU76" s="1061"/>
      <c r="DV76" s="1061"/>
      <c r="DW76" s="1061"/>
      <c r="DX76" s="1061"/>
      <c r="DY76" s="1061"/>
      <c r="DZ76" s="1061"/>
      <c r="EA76" s="1061"/>
      <c r="EB76" s="1061"/>
      <c r="EC76" s="1061"/>
      <c r="ED76" s="1061"/>
      <c r="EE76" s="1061"/>
      <c r="EF76" s="1061"/>
      <c r="EG76" s="1061"/>
      <c r="EH76" s="1061"/>
      <c r="EI76" s="1061"/>
      <c r="EJ76" s="1061"/>
      <c r="EK76" s="1061"/>
      <c r="EL76" s="1061"/>
      <c r="EM76" s="1061"/>
      <c r="EN76" s="1061"/>
      <c r="EO76" s="1061"/>
      <c r="EP76" s="1061"/>
      <c r="EQ76" s="1061"/>
      <c r="ER76" s="1061"/>
      <c r="ES76" s="1061"/>
      <c r="ET76" s="1061"/>
      <c r="EU76" s="1061"/>
      <c r="EV76" s="1061"/>
      <c r="EW76" s="1061"/>
      <c r="EX76" s="1061"/>
      <c r="EY76" s="1061"/>
      <c r="EZ76" s="1061"/>
      <c r="FA76" s="1061"/>
      <c r="FB76" s="1061"/>
      <c r="FC76" s="1061"/>
      <c r="FD76" s="1061"/>
      <c r="FE76" s="1061"/>
      <c r="FF76" s="1061"/>
      <c r="FG76" s="1061"/>
      <c r="FH76" s="1061"/>
      <c r="FI76" s="1061"/>
      <c r="FJ76" s="1061"/>
      <c r="FK76" s="1061"/>
      <c r="FL76" s="1061"/>
      <c r="FM76" s="1061"/>
      <c r="FN76" s="1061"/>
      <c r="FO76" s="1061"/>
      <c r="FP76" s="1061"/>
      <c r="FQ76" s="1061"/>
      <c r="FR76" s="1061"/>
      <c r="FS76" s="1061"/>
      <c r="FT76" s="1061"/>
      <c r="FU76" s="1061"/>
      <c r="FV76" s="1061"/>
      <c r="FW76" s="1061"/>
      <c r="FX76" s="1061"/>
      <c r="FY76" s="1061"/>
      <c r="FZ76" s="1061"/>
      <c r="GA76" s="1061"/>
      <c r="GB76" s="1061"/>
      <c r="GC76" s="1061"/>
      <c r="GD76" s="1061"/>
      <c r="GE76" s="1061"/>
      <c r="GF76" s="1061"/>
      <c r="GG76" s="1061"/>
      <c r="GH76" s="1061"/>
      <c r="GI76" s="1061"/>
      <c r="GJ76" s="1061"/>
      <c r="GK76" s="1061"/>
      <c r="GL76" s="1061"/>
      <c r="GM76" s="1061"/>
      <c r="GN76" s="1061"/>
      <c r="GO76" s="1061"/>
      <c r="GP76" s="1061"/>
      <c r="GQ76" s="1061"/>
      <c r="GR76" s="1061"/>
      <c r="GS76" s="1061"/>
      <c r="GT76" s="1061"/>
      <c r="GU76" s="1061"/>
      <c r="GV76" s="1061"/>
      <c r="GW76" s="1061"/>
      <c r="GX76" s="1061"/>
      <c r="GY76" s="1061"/>
      <c r="GZ76" s="1061"/>
      <c r="HA76" s="1061"/>
      <c r="HB76" s="1061"/>
      <c r="HC76" s="1061"/>
      <c r="HD76" s="1061"/>
      <c r="HE76" s="1061"/>
      <c r="HF76" s="1061"/>
      <c r="HG76" s="1061"/>
      <c r="HH76" s="1061"/>
      <c r="HI76" s="1061"/>
      <c r="HJ76" s="1061"/>
      <c r="HK76" s="1061"/>
      <c r="HL76" s="1061"/>
      <c r="HM76" s="1061"/>
      <c r="HN76" s="1061"/>
      <c r="HO76" s="1061"/>
      <c r="HP76" s="1061"/>
      <c r="HQ76" s="1061"/>
      <c r="HR76" s="1061"/>
      <c r="HS76" s="1061"/>
      <c r="HT76" s="1061"/>
      <c r="HU76" s="1061"/>
      <c r="HV76" s="1061"/>
      <c r="HW76" s="1062"/>
    </row>
    <row r="77" spans="2:231" ht="14.4" x14ac:dyDescent="0.2">
      <c r="B77" s="1057"/>
      <c r="C77" s="1058"/>
      <c r="D77" s="1058"/>
      <c r="E77" s="1058"/>
      <c r="F77" s="1058"/>
      <c r="G77" s="1058"/>
      <c r="H77" s="1058"/>
      <c r="I77" s="1058"/>
      <c r="J77" s="1058"/>
      <c r="K77" s="1058"/>
      <c r="L77" s="1058"/>
      <c r="M77" s="1058"/>
      <c r="N77" s="1058"/>
      <c r="O77" s="1058"/>
      <c r="P77" s="1058"/>
      <c r="Q77" s="1058"/>
      <c r="R77" s="1058"/>
      <c r="S77" s="1058"/>
      <c r="T77" s="1058"/>
      <c r="U77" s="1058"/>
      <c r="V77" s="1058"/>
      <c r="W77" s="1058"/>
      <c r="X77" s="1058"/>
      <c r="Y77" s="1058"/>
      <c r="Z77" s="1058"/>
      <c r="AA77" s="1058"/>
      <c r="AB77" s="1058"/>
      <c r="AC77" s="1058"/>
      <c r="AD77" s="1058"/>
      <c r="AE77" s="1058"/>
      <c r="AF77" s="1058"/>
      <c r="AG77" s="1059"/>
      <c r="AH77" s="1058"/>
      <c r="AI77" s="1058"/>
      <c r="AJ77" s="1058"/>
      <c r="AK77" s="1058"/>
      <c r="AL77" s="1058"/>
      <c r="AM77" s="1058"/>
      <c r="AN77" s="1058"/>
      <c r="AO77" s="1058"/>
      <c r="AP77" s="1058"/>
      <c r="AQ77" s="1058"/>
      <c r="AR77" s="1058"/>
      <c r="AS77" s="1058"/>
      <c r="AT77" s="1058"/>
      <c r="AU77" s="1058"/>
      <c r="AV77" s="1058"/>
      <c r="AW77" s="1058"/>
      <c r="AX77" s="1058"/>
      <c r="AY77" s="1058"/>
      <c r="AZ77" s="1058"/>
      <c r="BA77" s="1058"/>
      <c r="BB77" s="1058"/>
      <c r="BC77" s="1058"/>
      <c r="BD77" s="1058"/>
      <c r="BE77" s="1058"/>
      <c r="BF77" s="1058"/>
      <c r="BG77" s="1058"/>
      <c r="BH77" s="1058"/>
      <c r="BI77" s="1058"/>
      <c r="BJ77" s="1058"/>
      <c r="BK77" s="1058"/>
      <c r="BL77" s="1058"/>
      <c r="BM77" s="1058"/>
      <c r="BN77" s="1058"/>
      <c r="BO77" s="1058"/>
      <c r="BP77" s="1058"/>
      <c r="BQ77" s="1058"/>
      <c r="BR77" s="1058"/>
      <c r="BS77" s="1058"/>
      <c r="BT77" s="1058"/>
      <c r="BU77" s="1058"/>
      <c r="BV77" s="1058"/>
      <c r="BW77" s="1058"/>
      <c r="BX77" s="1058"/>
      <c r="BY77" s="1058"/>
      <c r="BZ77" s="1058"/>
      <c r="CA77" s="1058"/>
      <c r="CB77" s="1058"/>
      <c r="CC77" s="1058"/>
      <c r="CD77" s="1058"/>
      <c r="CE77" s="1058"/>
      <c r="CF77" s="1058"/>
      <c r="CG77" s="1058"/>
      <c r="CH77" s="1058"/>
      <c r="CI77" s="1058"/>
      <c r="CJ77" s="1058"/>
      <c r="CK77" s="1058"/>
      <c r="CL77" s="1058"/>
      <c r="CM77" s="1058"/>
      <c r="CN77" s="1058"/>
      <c r="CO77" s="1058"/>
      <c r="CP77" s="1058"/>
      <c r="CQ77" s="1058"/>
      <c r="CR77" s="1058"/>
      <c r="CS77" s="1058"/>
      <c r="CT77" s="1058"/>
      <c r="CU77" s="1058"/>
      <c r="CV77" s="1058"/>
      <c r="CW77" s="1058"/>
      <c r="CX77" s="1058"/>
      <c r="CY77" s="1058"/>
      <c r="CZ77" s="1058"/>
      <c r="DA77" s="1058"/>
      <c r="DB77" s="1058"/>
      <c r="DC77" s="1058"/>
      <c r="DD77" s="1058"/>
      <c r="DE77" s="1058"/>
      <c r="DF77" s="1058"/>
      <c r="DG77" s="1058"/>
      <c r="DH77" s="1058"/>
      <c r="DI77" s="1058"/>
      <c r="DJ77" s="1058"/>
      <c r="DK77" s="1058"/>
      <c r="DL77" s="1058"/>
      <c r="DM77" s="1058"/>
      <c r="DN77" s="1058"/>
      <c r="DO77" s="1060"/>
      <c r="DP77" s="1061"/>
      <c r="DQ77" s="1061"/>
      <c r="DR77" s="1061"/>
      <c r="DS77" s="1061"/>
      <c r="DT77" s="1061"/>
      <c r="DU77" s="1061"/>
      <c r="DV77" s="1061"/>
      <c r="DW77" s="1061"/>
      <c r="DX77" s="1061"/>
      <c r="DY77" s="1061"/>
      <c r="DZ77" s="1061"/>
      <c r="EA77" s="1061"/>
      <c r="EB77" s="1061"/>
      <c r="EC77" s="1061"/>
      <c r="ED77" s="1061"/>
      <c r="EE77" s="1061"/>
      <c r="EF77" s="1061"/>
      <c r="EG77" s="1061"/>
      <c r="EH77" s="1061"/>
      <c r="EI77" s="1061"/>
      <c r="EJ77" s="1061"/>
      <c r="EK77" s="1061"/>
      <c r="EL77" s="1061"/>
      <c r="EM77" s="1061"/>
      <c r="EN77" s="1061"/>
      <c r="EO77" s="1061"/>
      <c r="EP77" s="1061"/>
      <c r="EQ77" s="1061"/>
      <c r="ER77" s="1061"/>
      <c r="ES77" s="1061"/>
      <c r="ET77" s="1061"/>
      <c r="EU77" s="1061"/>
      <c r="EV77" s="1061"/>
      <c r="EW77" s="1061"/>
      <c r="EX77" s="1061"/>
      <c r="EY77" s="1061"/>
      <c r="EZ77" s="1061"/>
      <c r="FA77" s="1061"/>
      <c r="FB77" s="1061"/>
      <c r="FC77" s="1061"/>
      <c r="FD77" s="1061"/>
      <c r="FE77" s="1061"/>
      <c r="FF77" s="1061"/>
      <c r="FG77" s="1061"/>
      <c r="FH77" s="1061"/>
      <c r="FI77" s="1061"/>
      <c r="FJ77" s="1061"/>
      <c r="FK77" s="1061"/>
      <c r="FL77" s="1061"/>
      <c r="FM77" s="1061"/>
      <c r="FN77" s="1061"/>
      <c r="FO77" s="1061"/>
      <c r="FP77" s="1061"/>
      <c r="FQ77" s="1061"/>
      <c r="FR77" s="1061"/>
      <c r="FS77" s="1061"/>
      <c r="FT77" s="1061"/>
      <c r="FU77" s="1061"/>
      <c r="FV77" s="1061"/>
      <c r="FW77" s="1061"/>
      <c r="FX77" s="1061"/>
      <c r="FY77" s="1061"/>
      <c r="FZ77" s="1061"/>
      <c r="GA77" s="1061"/>
      <c r="GB77" s="1061"/>
      <c r="GC77" s="1061"/>
      <c r="GD77" s="1061"/>
      <c r="GE77" s="1061"/>
      <c r="GF77" s="1061"/>
      <c r="GG77" s="1061"/>
      <c r="GH77" s="1061"/>
      <c r="GI77" s="1061"/>
      <c r="GJ77" s="1061"/>
      <c r="GK77" s="1061"/>
      <c r="GL77" s="1061"/>
      <c r="GM77" s="1061"/>
      <c r="GN77" s="1061"/>
      <c r="GO77" s="1061"/>
      <c r="GP77" s="1061"/>
      <c r="GQ77" s="1061"/>
      <c r="GR77" s="1061"/>
      <c r="GS77" s="1061"/>
      <c r="GT77" s="1061"/>
      <c r="GU77" s="1061"/>
      <c r="GV77" s="1061"/>
      <c r="GW77" s="1061"/>
      <c r="GX77" s="1061"/>
      <c r="GY77" s="1061"/>
      <c r="GZ77" s="1061"/>
      <c r="HA77" s="1061"/>
      <c r="HB77" s="1061"/>
      <c r="HC77" s="1061"/>
      <c r="HD77" s="1061"/>
      <c r="HE77" s="1061"/>
      <c r="HF77" s="1061"/>
      <c r="HG77" s="1061"/>
      <c r="HH77" s="1061"/>
      <c r="HI77" s="1061"/>
      <c r="HJ77" s="1061"/>
      <c r="HK77" s="1061"/>
      <c r="HL77" s="1061"/>
      <c r="HM77" s="1061"/>
      <c r="HN77" s="1061"/>
      <c r="HO77" s="1061"/>
      <c r="HP77" s="1061"/>
      <c r="HQ77" s="1061"/>
      <c r="HR77" s="1061"/>
      <c r="HS77" s="1061"/>
      <c r="HT77" s="1061"/>
      <c r="HU77" s="1061"/>
      <c r="HV77" s="1061"/>
      <c r="HW77" s="1062"/>
    </row>
    <row r="78" spans="2:231" ht="14.4" x14ac:dyDescent="0.2">
      <c r="B78" s="1057"/>
      <c r="C78" s="1058"/>
      <c r="D78" s="1058"/>
      <c r="E78" s="1058"/>
      <c r="F78" s="1058"/>
      <c r="G78" s="1058"/>
      <c r="H78" s="1058"/>
      <c r="I78" s="1058"/>
      <c r="J78" s="1058"/>
      <c r="K78" s="1058"/>
      <c r="L78" s="1058"/>
      <c r="M78" s="1058"/>
      <c r="N78" s="1058"/>
      <c r="O78" s="1058"/>
      <c r="P78" s="1058"/>
      <c r="Q78" s="1058"/>
      <c r="R78" s="1058"/>
      <c r="S78" s="1058"/>
      <c r="T78" s="1058"/>
      <c r="U78" s="1058"/>
      <c r="V78" s="1058"/>
      <c r="W78" s="1058"/>
      <c r="X78" s="1058"/>
      <c r="Y78" s="1058"/>
      <c r="Z78" s="1058"/>
      <c r="AA78" s="1058"/>
      <c r="AB78" s="1058"/>
      <c r="AC78" s="1058"/>
      <c r="AD78" s="1058"/>
      <c r="AE78" s="1058"/>
      <c r="AF78" s="1058"/>
      <c r="AG78" s="1059"/>
      <c r="AH78" s="1058"/>
      <c r="AI78" s="1058"/>
      <c r="AJ78" s="1058"/>
      <c r="AK78" s="1058"/>
      <c r="AL78" s="1058"/>
      <c r="AM78" s="1058"/>
      <c r="AN78" s="1058"/>
      <c r="AO78" s="1058"/>
      <c r="AP78" s="1058"/>
      <c r="AQ78" s="1058"/>
      <c r="AR78" s="1058"/>
      <c r="AS78" s="1058"/>
      <c r="AT78" s="1058"/>
      <c r="AU78" s="1058"/>
      <c r="AV78" s="1058"/>
      <c r="AW78" s="1058"/>
      <c r="AX78" s="1058"/>
      <c r="AY78" s="1058"/>
      <c r="AZ78" s="1058"/>
      <c r="BA78" s="1058"/>
      <c r="BB78" s="1058"/>
      <c r="BC78" s="1058"/>
      <c r="BD78" s="1058"/>
      <c r="BE78" s="1058"/>
      <c r="BF78" s="1058"/>
      <c r="BG78" s="1058"/>
      <c r="BH78" s="1058"/>
      <c r="BI78" s="1058"/>
      <c r="BJ78" s="1058"/>
      <c r="BK78" s="1058"/>
      <c r="BL78" s="1058"/>
      <c r="BM78" s="1058"/>
      <c r="BN78" s="1058"/>
      <c r="BO78" s="1058"/>
      <c r="BP78" s="1058"/>
      <c r="BQ78" s="1058"/>
      <c r="BR78" s="1058"/>
      <c r="BS78" s="1058"/>
      <c r="BT78" s="1058"/>
      <c r="BU78" s="1058"/>
      <c r="BV78" s="1058"/>
      <c r="BW78" s="1058"/>
      <c r="BX78" s="1058"/>
      <c r="BY78" s="1058"/>
      <c r="BZ78" s="1058"/>
      <c r="CA78" s="1058"/>
      <c r="CB78" s="1058"/>
      <c r="CC78" s="1058"/>
      <c r="CD78" s="1058"/>
      <c r="CE78" s="1058"/>
      <c r="CF78" s="1058"/>
      <c r="CG78" s="1058"/>
      <c r="CH78" s="1058"/>
      <c r="CI78" s="1058"/>
      <c r="CJ78" s="1058"/>
      <c r="CK78" s="1058"/>
      <c r="CL78" s="1058"/>
      <c r="CM78" s="1058"/>
      <c r="CN78" s="1058"/>
      <c r="CO78" s="1058"/>
      <c r="CP78" s="1058"/>
      <c r="CQ78" s="1058"/>
      <c r="CR78" s="1058"/>
      <c r="CS78" s="1058"/>
      <c r="CT78" s="1058"/>
      <c r="CU78" s="1058"/>
      <c r="CV78" s="1058"/>
      <c r="CW78" s="1058"/>
      <c r="CX78" s="1058"/>
      <c r="CY78" s="1058"/>
      <c r="CZ78" s="1058"/>
      <c r="DA78" s="1058"/>
      <c r="DB78" s="1058"/>
      <c r="DC78" s="1058"/>
      <c r="DD78" s="1058"/>
      <c r="DE78" s="1058"/>
      <c r="DF78" s="1058"/>
      <c r="DG78" s="1058"/>
      <c r="DH78" s="1058"/>
      <c r="DI78" s="1058"/>
      <c r="DJ78" s="1058"/>
      <c r="DK78" s="1058"/>
      <c r="DL78" s="1058"/>
      <c r="DM78" s="1058"/>
      <c r="DN78" s="1058"/>
      <c r="DO78" s="1060"/>
      <c r="DP78" s="1061"/>
      <c r="DQ78" s="1061"/>
      <c r="DR78" s="1061"/>
      <c r="DS78" s="1061"/>
      <c r="DT78" s="1061"/>
      <c r="DU78" s="1061"/>
      <c r="DV78" s="1061"/>
      <c r="DW78" s="1061"/>
      <c r="DX78" s="1061"/>
      <c r="DY78" s="1061"/>
      <c r="DZ78" s="1061"/>
      <c r="EA78" s="1061"/>
      <c r="EB78" s="1061"/>
      <c r="EC78" s="1061"/>
      <c r="ED78" s="1061"/>
      <c r="EE78" s="1061"/>
      <c r="EF78" s="1061"/>
      <c r="EG78" s="1061"/>
      <c r="EH78" s="1061"/>
      <c r="EI78" s="1061"/>
      <c r="EJ78" s="1061"/>
      <c r="EK78" s="1061"/>
      <c r="EL78" s="1061"/>
      <c r="EM78" s="1061"/>
      <c r="EN78" s="1061"/>
      <c r="EO78" s="1061"/>
      <c r="EP78" s="1061"/>
      <c r="EQ78" s="1061"/>
      <c r="ER78" s="1061"/>
      <c r="ES78" s="1061"/>
      <c r="ET78" s="1061"/>
      <c r="EU78" s="1061"/>
      <c r="EV78" s="1061"/>
      <c r="EW78" s="1061"/>
      <c r="EX78" s="1061"/>
      <c r="EY78" s="1061"/>
      <c r="EZ78" s="1061"/>
      <c r="FA78" s="1061"/>
      <c r="FB78" s="1061"/>
      <c r="FC78" s="1061"/>
      <c r="FD78" s="1061"/>
      <c r="FE78" s="1061"/>
      <c r="FF78" s="1061"/>
      <c r="FG78" s="1061"/>
      <c r="FH78" s="1061"/>
      <c r="FI78" s="1061"/>
      <c r="FJ78" s="1061"/>
      <c r="FK78" s="1061"/>
      <c r="FL78" s="1061"/>
      <c r="FM78" s="1061"/>
      <c r="FN78" s="1061"/>
      <c r="FO78" s="1061"/>
      <c r="FP78" s="1061"/>
      <c r="FQ78" s="1061"/>
      <c r="FR78" s="1061"/>
      <c r="FS78" s="1061"/>
      <c r="FT78" s="1061"/>
      <c r="FU78" s="1061"/>
      <c r="FV78" s="1061"/>
      <c r="FW78" s="1061"/>
      <c r="FX78" s="1061"/>
      <c r="FY78" s="1061"/>
      <c r="FZ78" s="1061"/>
      <c r="GA78" s="1061"/>
      <c r="GB78" s="1061"/>
      <c r="GC78" s="1061"/>
      <c r="GD78" s="1061"/>
      <c r="GE78" s="1061"/>
      <c r="GF78" s="1061"/>
      <c r="GG78" s="1061"/>
      <c r="GH78" s="1061"/>
      <c r="GI78" s="1061"/>
      <c r="GJ78" s="1061"/>
      <c r="GK78" s="1061"/>
      <c r="GL78" s="1061"/>
      <c r="GM78" s="1061"/>
      <c r="GN78" s="1061"/>
      <c r="GO78" s="1061"/>
      <c r="GP78" s="1061"/>
      <c r="GQ78" s="1061"/>
      <c r="GR78" s="1061"/>
      <c r="GS78" s="1061"/>
      <c r="GT78" s="1061"/>
      <c r="GU78" s="1061"/>
      <c r="GV78" s="1061"/>
      <c r="GW78" s="1061"/>
      <c r="GX78" s="1061"/>
      <c r="GY78" s="1061"/>
      <c r="GZ78" s="1061"/>
      <c r="HA78" s="1061"/>
      <c r="HB78" s="1061"/>
      <c r="HC78" s="1061"/>
      <c r="HD78" s="1061"/>
      <c r="HE78" s="1061"/>
      <c r="HF78" s="1061"/>
      <c r="HG78" s="1061"/>
      <c r="HH78" s="1061"/>
      <c r="HI78" s="1061"/>
      <c r="HJ78" s="1061"/>
      <c r="HK78" s="1061"/>
      <c r="HL78" s="1061"/>
      <c r="HM78" s="1061"/>
      <c r="HN78" s="1061"/>
      <c r="HO78" s="1061"/>
      <c r="HP78" s="1061"/>
      <c r="HQ78" s="1061"/>
      <c r="HR78" s="1061"/>
      <c r="HS78" s="1061"/>
      <c r="HT78" s="1061"/>
      <c r="HU78" s="1061"/>
      <c r="HV78" s="1061"/>
      <c r="HW78" s="1062"/>
    </row>
    <row r="79" spans="2:231" ht="14.4" x14ac:dyDescent="0.2">
      <c r="B79" s="1057"/>
      <c r="C79" s="1058"/>
      <c r="D79" s="1058"/>
      <c r="E79" s="1058"/>
      <c r="F79" s="1058"/>
      <c r="G79" s="1058"/>
      <c r="H79" s="1058"/>
      <c r="I79" s="1058"/>
      <c r="J79" s="1058"/>
      <c r="K79" s="1058"/>
      <c r="L79" s="1058"/>
      <c r="M79" s="1058"/>
      <c r="N79" s="1058"/>
      <c r="O79" s="1058"/>
      <c r="P79" s="1058"/>
      <c r="Q79" s="1058"/>
      <c r="R79" s="1058"/>
      <c r="S79" s="1058"/>
      <c r="T79" s="1058"/>
      <c r="U79" s="1058"/>
      <c r="V79" s="1058"/>
      <c r="W79" s="1058"/>
      <c r="X79" s="1058"/>
      <c r="Y79" s="1058"/>
      <c r="Z79" s="1058"/>
      <c r="AA79" s="1058"/>
      <c r="AB79" s="1058"/>
      <c r="AC79" s="1058"/>
      <c r="AD79" s="1058"/>
      <c r="AE79" s="1058"/>
      <c r="AF79" s="1058"/>
      <c r="AG79" s="1059"/>
      <c r="AH79" s="1058"/>
      <c r="AI79" s="1058"/>
      <c r="AJ79" s="1058"/>
      <c r="AK79" s="1058"/>
      <c r="AL79" s="1058"/>
      <c r="AM79" s="1058"/>
      <c r="AN79" s="1058"/>
      <c r="AO79" s="1058"/>
      <c r="AP79" s="1058"/>
      <c r="AQ79" s="1058"/>
      <c r="AR79" s="1058"/>
      <c r="AS79" s="1058"/>
      <c r="AT79" s="1058"/>
      <c r="AU79" s="1058"/>
      <c r="AV79" s="1058"/>
      <c r="AW79" s="1058"/>
      <c r="AX79" s="1058"/>
      <c r="AY79" s="1058"/>
      <c r="AZ79" s="1058"/>
      <c r="BA79" s="1058"/>
      <c r="BB79" s="1058"/>
      <c r="BC79" s="1058"/>
      <c r="BD79" s="1058"/>
      <c r="BE79" s="1058"/>
      <c r="BF79" s="1058"/>
      <c r="BG79" s="1058"/>
      <c r="BH79" s="1058"/>
      <c r="BI79" s="1058"/>
      <c r="BJ79" s="1058"/>
      <c r="BK79" s="1058"/>
      <c r="BL79" s="1058"/>
      <c r="BM79" s="1058"/>
      <c r="BN79" s="1058"/>
      <c r="BO79" s="1058"/>
      <c r="BP79" s="1058"/>
      <c r="BQ79" s="1058"/>
      <c r="BR79" s="1058"/>
      <c r="BS79" s="1058"/>
      <c r="BT79" s="1058"/>
      <c r="BU79" s="1058"/>
      <c r="BV79" s="1058"/>
      <c r="BW79" s="1058"/>
      <c r="BX79" s="1058"/>
      <c r="BY79" s="1058"/>
      <c r="BZ79" s="1058"/>
      <c r="CA79" s="1058"/>
      <c r="CB79" s="1058"/>
      <c r="CC79" s="1058"/>
      <c r="CD79" s="1058"/>
      <c r="CE79" s="1058"/>
      <c r="CF79" s="1058"/>
      <c r="CG79" s="1058"/>
      <c r="CH79" s="1058"/>
      <c r="CI79" s="1058"/>
      <c r="CJ79" s="1058"/>
      <c r="CK79" s="1058"/>
      <c r="CL79" s="1058"/>
      <c r="CM79" s="1058"/>
      <c r="CN79" s="1058"/>
      <c r="CO79" s="1058"/>
      <c r="CP79" s="1058"/>
      <c r="CQ79" s="1058"/>
      <c r="CR79" s="1058"/>
      <c r="CS79" s="1058"/>
      <c r="CT79" s="1058"/>
      <c r="CU79" s="1058"/>
      <c r="CV79" s="1058"/>
      <c r="CW79" s="1058"/>
      <c r="CX79" s="1058"/>
      <c r="CY79" s="1058"/>
      <c r="CZ79" s="1058"/>
      <c r="DA79" s="1058"/>
      <c r="DB79" s="1058"/>
      <c r="DC79" s="1058"/>
      <c r="DD79" s="1058"/>
      <c r="DE79" s="1058"/>
      <c r="DF79" s="1058"/>
      <c r="DG79" s="1058"/>
      <c r="DH79" s="1058"/>
      <c r="DI79" s="1058"/>
      <c r="DJ79" s="1058"/>
      <c r="DK79" s="1058"/>
      <c r="DL79" s="1058"/>
      <c r="DM79" s="1058"/>
      <c r="DN79" s="1058"/>
      <c r="DO79" s="1060"/>
      <c r="DP79" s="1061"/>
      <c r="DQ79" s="1061"/>
      <c r="DR79" s="1061"/>
      <c r="DS79" s="1061"/>
      <c r="DT79" s="1061"/>
      <c r="DU79" s="1061"/>
      <c r="DV79" s="1061"/>
      <c r="DW79" s="1061"/>
      <c r="DX79" s="1061"/>
      <c r="DY79" s="1061"/>
      <c r="DZ79" s="1061"/>
      <c r="EA79" s="1061"/>
      <c r="EB79" s="1061"/>
      <c r="EC79" s="1061"/>
      <c r="ED79" s="1061"/>
      <c r="EE79" s="1061"/>
      <c r="EF79" s="1061"/>
      <c r="EG79" s="1061"/>
      <c r="EH79" s="1061"/>
      <c r="EI79" s="1061"/>
      <c r="EJ79" s="1061"/>
      <c r="EK79" s="1061"/>
      <c r="EL79" s="1061"/>
      <c r="EM79" s="1061"/>
      <c r="EN79" s="1061"/>
      <c r="EO79" s="1061"/>
      <c r="EP79" s="1061"/>
      <c r="EQ79" s="1061"/>
      <c r="ER79" s="1061"/>
      <c r="ES79" s="1061"/>
      <c r="ET79" s="1061"/>
      <c r="EU79" s="1061"/>
      <c r="EV79" s="1061"/>
      <c r="EW79" s="1061"/>
      <c r="EX79" s="1061"/>
      <c r="EY79" s="1061"/>
      <c r="EZ79" s="1061"/>
      <c r="FA79" s="1061"/>
      <c r="FB79" s="1061"/>
      <c r="FC79" s="1061"/>
      <c r="FD79" s="1061"/>
      <c r="FE79" s="1061"/>
      <c r="FF79" s="1061"/>
      <c r="FG79" s="1061"/>
      <c r="FH79" s="1061"/>
      <c r="FI79" s="1061"/>
      <c r="FJ79" s="1061"/>
      <c r="FK79" s="1061"/>
      <c r="FL79" s="1061"/>
      <c r="FM79" s="1061"/>
      <c r="FN79" s="1061"/>
      <c r="FO79" s="1061"/>
      <c r="FP79" s="1061"/>
      <c r="FQ79" s="1061"/>
      <c r="FR79" s="1061"/>
      <c r="FS79" s="1061"/>
      <c r="FT79" s="1061"/>
      <c r="FU79" s="1061"/>
      <c r="FV79" s="1061"/>
      <c r="FW79" s="1061"/>
      <c r="FX79" s="1061"/>
      <c r="FY79" s="1061"/>
      <c r="FZ79" s="1061"/>
      <c r="GA79" s="1061"/>
      <c r="GB79" s="1061"/>
      <c r="GC79" s="1061"/>
      <c r="GD79" s="1061"/>
      <c r="GE79" s="1061"/>
      <c r="GF79" s="1061"/>
      <c r="GG79" s="1061"/>
      <c r="GH79" s="1061"/>
      <c r="GI79" s="1061"/>
      <c r="GJ79" s="1061"/>
      <c r="GK79" s="1061"/>
      <c r="GL79" s="1061"/>
      <c r="GM79" s="1061"/>
      <c r="GN79" s="1061"/>
      <c r="GO79" s="1061"/>
      <c r="GP79" s="1061"/>
      <c r="GQ79" s="1061"/>
      <c r="GR79" s="1061"/>
      <c r="GS79" s="1061"/>
      <c r="GT79" s="1061"/>
      <c r="GU79" s="1061"/>
      <c r="GV79" s="1061"/>
      <c r="GW79" s="1061"/>
      <c r="GX79" s="1061"/>
      <c r="GY79" s="1061"/>
      <c r="GZ79" s="1061"/>
      <c r="HA79" s="1061"/>
      <c r="HB79" s="1061"/>
      <c r="HC79" s="1061"/>
      <c r="HD79" s="1061"/>
      <c r="HE79" s="1061"/>
      <c r="HF79" s="1061"/>
      <c r="HG79" s="1061"/>
      <c r="HH79" s="1061"/>
      <c r="HI79" s="1061"/>
      <c r="HJ79" s="1061"/>
      <c r="HK79" s="1061"/>
      <c r="HL79" s="1061"/>
      <c r="HM79" s="1061"/>
      <c r="HN79" s="1061"/>
      <c r="HO79" s="1061"/>
      <c r="HP79" s="1061"/>
      <c r="HQ79" s="1061"/>
      <c r="HR79" s="1061"/>
      <c r="HS79" s="1061"/>
      <c r="HT79" s="1061"/>
      <c r="HU79" s="1061"/>
      <c r="HV79" s="1061"/>
      <c r="HW79" s="1062"/>
    </row>
    <row r="80" spans="2:231" ht="14.4" x14ac:dyDescent="0.2">
      <c r="B80" s="1057"/>
      <c r="C80" s="1058"/>
      <c r="D80" s="1058"/>
      <c r="E80" s="1058"/>
      <c r="F80" s="1058"/>
      <c r="G80" s="1058"/>
      <c r="H80" s="1058"/>
      <c r="I80" s="1058"/>
      <c r="J80" s="1058"/>
      <c r="K80" s="1058"/>
      <c r="L80" s="1058"/>
      <c r="M80" s="1058"/>
      <c r="N80" s="1058"/>
      <c r="O80" s="1058"/>
      <c r="P80" s="1058"/>
      <c r="Q80" s="1058"/>
      <c r="R80" s="1058"/>
      <c r="S80" s="1058"/>
      <c r="T80" s="1058"/>
      <c r="U80" s="1058"/>
      <c r="V80" s="1058"/>
      <c r="W80" s="1058"/>
      <c r="X80" s="1058"/>
      <c r="Y80" s="1058"/>
      <c r="Z80" s="1058"/>
      <c r="AA80" s="1058"/>
      <c r="AB80" s="1058"/>
      <c r="AC80" s="1058"/>
      <c r="AD80" s="1058"/>
      <c r="AE80" s="1058"/>
      <c r="AF80" s="1058"/>
      <c r="AG80" s="1059"/>
      <c r="AH80" s="1058"/>
      <c r="AI80" s="1058"/>
      <c r="AJ80" s="1058"/>
      <c r="AK80" s="1058"/>
      <c r="AL80" s="1058"/>
      <c r="AM80" s="1058"/>
      <c r="AN80" s="1058"/>
      <c r="AO80" s="1058"/>
      <c r="AP80" s="1058"/>
      <c r="AQ80" s="1058"/>
      <c r="AR80" s="1058"/>
      <c r="AS80" s="1058"/>
      <c r="AT80" s="1058"/>
      <c r="AU80" s="1058"/>
      <c r="AV80" s="1058"/>
      <c r="AW80" s="1058"/>
      <c r="AX80" s="1058"/>
      <c r="AY80" s="1058"/>
      <c r="AZ80" s="1058"/>
      <c r="BA80" s="1058"/>
      <c r="BB80" s="1058"/>
      <c r="BC80" s="1058"/>
      <c r="BD80" s="1058"/>
      <c r="BE80" s="1058"/>
      <c r="BF80" s="1058"/>
      <c r="BG80" s="1058"/>
      <c r="BH80" s="1058"/>
      <c r="BI80" s="1058"/>
      <c r="BJ80" s="1058"/>
      <c r="BK80" s="1058"/>
      <c r="BL80" s="1058"/>
      <c r="BM80" s="1058"/>
      <c r="BN80" s="1058"/>
      <c r="BO80" s="1058"/>
      <c r="BP80" s="1058"/>
      <c r="BQ80" s="1058"/>
      <c r="BR80" s="1058"/>
      <c r="BS80" s="1058"/>
      <c r="BT80" s="1058"/>
      <c r="BU80" s="1058"/>
      <c r="BV80" s="1058"/>
      <c r="BW80" s="1058"/>
      <c r="BX80" s="1058"/>
      <c r="BY80" s="1058"/>
      <c r="BZ80" s="1058"/>
      <c r="CA80" s="1058"/>
      <c r="CB80" s="1058"/>
      <c r="CC80" s="1058"/>
      <c r="CD80" s="1058"/>
      <c r="CE80" s="1058"/>
      <c r="CF80" s="1058"/>
      <c r="CG80" s="1058"/>
      <c r="CH80" s="1058"/>
      <c r="CI80" s="1058"/>
      <c r="CJ80" s="1058"/>
      <c r="CK80" s="1058"/>
      <c r="CL80" s="1058"/>
      <c r="CM80" s="1058"/>
      <c r="CN80" s="1058"/>
      <c r="CO80" s="1058"/>
      <c r="CP80" s="1058"/>
      <c r="CQ80" s="1058"/>
      <c r="CR80" s="1058"/>
      <c r="CS80" s="1058"/>
      <c r="CT80" s="1058"/>
      <c r="CU80" s="1058"/>
      <c r="CV80" s="1058"/>
      <c r="CW80" s="1058"/>
      <c r="CX80" s="1058"/>
      <c r="CY80" s="1058"/>
      <c r="CZ80" s="1058"/>
      <c r="DA80" s="1058"/>
      <c r="DB80" s="1058"/>
      <c r="DC80" s="1058"/>
      <c r="DD80" s="1058"/>
      <c r="DE80" s="1058"/>
      <c r="DF80" s="1058"/>
      <c r="DG80" s="1058"/>
      <c r="DH80" s="1058"/>
      <c r="DI80" s="1058"/>
      <c r="DJ80" s="1058"/>
      <c r="DK80" s="1058"/>
      <c r="DL80" s="1058"/>
      <c r="DM80" s="1058"/>
      <c r="DN80" s="1058"/>
      <c r="DO80" s="1060"/>
      <c r="DP80" s="1061"/>
      <c r="DQ80" s="1061"/>
      <c r="DR80" s="1061"/>
      <c r="DS80" s="1061"/>
      <c r="DT80" s="1061"/>
      <c r="DU80" s="1061"/>
      <c r="DV80" s="1061"/>
      <c r="DW80" s="1061"/>
      <c r="DX80" s="1061"/>
      <c r="DY80" s="1061"/>
      <c r="DZ80" s="1061"/>
      <c r="EA80" s="1061"/>
      <c r="EB80" s="1061"/>
      <c r="EC80" s="1061"/>
      <c r="ED80" s="1061"/>
      <c r="EE80" s="1061"/>
      <c r="EF80" s="1061"/>
      <c r="EG80" s="1061"/>
      <c r="EH80" s="1061"/>
      <c r="EI80" s="1061"/>
      <c r="EJ80" s="1061"/>
      <c r="EK80" s="1061"/>
      <c r="EL80" s="1061"/>
      <c r="EM80" s="1061"/>
      <c r="EN80" s="1061"/>
      <c r="EO80" s="1061"/>
      <c r="EP80" s="1061"/>
      <c r="EQ80" s="1061"/>
      <c r="ER80" s="1061"/>
      <c r="ES80" s="1061"/>
      <c r="ET80" s="1061"/>
      <c r="EU80" s="1061"/>
      <c r="EV80" s="1061"/>
      <c r="EW80" s="1061"/>
      <c r="EX80" s="1061"/>
      <c r="EY80" s="1061"/>
      <c r="EZ80" s="1061"/>
      <c r="FA80" s="1061"/>
      <c r="FB80" s="1061"/>
      <c r="FC80" s="1061"/>
      <c r="FD80" s="1061"/>
      <c r="FE80" s="1061"/>
      <c r="FF80" s="1061"/>
      <c r="FG80" s="1061"/>
      <c r="FH80" s="1061"/>
      <c r="FI80" s="1061"/>
      <c r="FJ80" s="1061"/>
      <c r="FK80" s="1061"/>
      <c r="FL80" s="1061"/>
      <c r="FM80" s="1061"/>
      <c r="FN80" s="1061"/>
      <c r="FO80" s="1061"/>
      <c r="FP80" s="1061"/>
      <c r="FQ80" s="1061"/>
      <c r="FR80" s="1061"/>
      <c r="FS80" s="1061"/>
      <c r="FT80" s="1061"/>
      <c r="FU80" s="1061"/>
      <c r="FV80" s="1061"/>
      <c r="FW80" s="1061"/>
      <c r="FX80" s="1061"/>
      <c r="FY80" s="1061"/>
      <c r="FZ80" s="1061"/>
      <c r="GA80" s="1061"/>
      <c r="GB80" s="1061"/>
      <c r="GC80" s="1061"/>
      <c r="GD80" s="1061"/>
      <c r="GE80" s="1061"/>
      <c r="GF80" s="1061"/>
      <c r="GG80" s="1061"/>
      <c r="GH80" s="1061"/>
      <c r="GI80" s="1061"/>
      <c r="GJ80" s="1061"/>
      <c r="GK80" s="1061"/>
      <c r="GL80" s="1061"/>
      <c r="GM80" s="1061"/>
      <c r="GN80" s="1061"/>
      <c r="GO80" s="1061"/>
      <c r="GP80" s="1061"/>
      <c r="GQ80" s="1061"/>
      <c r="GR80" s="1061"/>
      <c r="GS80" s="1061"/>
      <c r="GT80" s="1061"/>
      <c r="GU80" s="1061"/>
      <c r="GV80" s="1061"/>
      <c r="GW80" s="1061"/>
      <c r="GX80" s="1061"/>
      <c r="GY80" s="1061"/>
      <c r="GZ80" s="1061"/>
      <c r="HA80" s="1061"/>
      <c r="HB80" s="1061"/>
      <c r="HC80" s="1061"/>
      <c r="HD80" s="1061"/>
      <c r="HE80" s="1061"/>
      <c r="HF80" s="1061"/>
      <c r="HG80" s="1061"/>
      <c r="HH80" s="1061"/>
      <c r="HI80" s="1061"/>
      <c r="HJ80" s="1061"/>
      <c r="HK80" s="1061"/>
      <c r="HL80" s="1061"/>
      <c r="HM80" s="1061"/>
      <c r="HN80" s="1061"/>
      <c r="HO80" s="1061"/>
      <c r="HP80" s="1061"/>
      <c r="HQ80" s="1061"/>
      <c r="HR80" s="1061"/>
      <c r="HS80" s="1061"/>
      <c r="HT80" s="1061"/>
      <c r="HU80" s="1061"/>
      <c r="HV80" s="1061"/>
      <c r="HW80" s="1062"/>
    </row>
    <row r="81" spans="2:231" ht="14.4" x14ac:dyDescent="0.2">
      <c r="B81" s="1057"/>
      <c r="C81" s="1058"/>
      <c r="D81" s="1058"/>
      <c r="E81" s="1058"/>
      <c r="F81" s="1058"/>
      <c r="G81" s="1058"/>
      <c r="H81" s="1058"/>
      <c r="I81" s="1058"/>
      <c r="J81" s="1058"/>
      <c r="K81" s="1058"/>
      <c r="L81" s="1058"/>
      <c r="M81" s="1058"/>
      <c r="N81" s="1058"/>
      <c r="O81" s="1058"/>
      <c r="P81" s="1058"/>
      <c r="Q81" s="1058"/>
      <c r="R81" s="1058"/>
      <c r="S81" s="1058"/>
      <c r="T81" s="1058"/>
      <c r="U81" s="1058"/>
      <c r="V81" s="1058"/>
      <c r="W81" s="1058"/>
      <c r="X81" s="1058"/>
      <c r="Y81" s="1058"/>
      <c r="Z81" s="1058"/>
      <c r="AA81" s="1058"/>
      <c r="AB81" s="1058"/>
      <c r="AC81" s="1058"/>
      <c r="AD81" s="1058"/>
      <c r="AE81" s="1058"/>
      <c r="AF81" s="1058"/>
      <c r="AG81" s="1059"/>
      <c r="AH81" s="1058"/>
      <c r="AI81" s="1058"/>
      <c r="AJ81" s="1058"/>
      <c r="AK81" s="1058"/>
      <c r="AL81" s="1058"/>
      <c r="AM81" s="1058"/>
      <c r="AN81" s="1058"/>
      <c r="AO81" s="1058"/>
      <c r="AP81" s="1058"/>
      <c r="AQ81" s="1058"/>
      <c r="AR81" s="1058"/>
      <c r="AS81" s="1058"/>
      <c r="AT81" s="1058"/>
      <c r="AU81" s="1058"/>
      <c r="AV81" s="1058"/>
      <c r="AW81" s="1058"/>
      <c r="AX81" s="1058"/>
      <c r="AY81" s="1058"/>
      <c r="AZ81" s="1058"/>
      <c r="BA81" s="1058"/>
      <c r="BB81" s="1058"/>
      <c r="BC81" s="1058"/>
      <c r="BD81" s="1058"/>
      <c r="BE81" s="1058"/>
      <c r="BF81" s="1058"/>
      <c r="BG81" s="1058"/>
      <c r="BH81" s="1058"/>
      <c r="BI81" s="1058"/>
      <c r="BJ81" s="1058"/>
      <c r="BK81" s="1058"/>
      <c r="BL81" s="1058"/>
      <c r="BM81" s="1058"/>
      <c r="BN81" s="1058"/>
      <c r="BO81" s="1058"/>
      <c r="BP81" s="1058"/>
      <c r="BQ81" s="1058"/>
      <c r="BR81" s="1058"/>
      <c r="BS81" s="1058"/>
      <c r="BT81" s="1058"/>
      <c r="BU81" s="1058"/>
      <c r="BV81" s="1058"/>
      <c r="BW81" s="1058"/>
      <c r="BX81" s="1058"/>
      <c r="BY81" s="1058"/>
      <c r="BZ81" s="1058"/>
      <c r="CA81" s="1058"/>
      <c r="CB81" s="1058"/>
      <c r="CC81" s="1058"/>
      <c r="CD81" s="1058"/>
      <c r="CE81" s="1058"/>
      <c r="CF81" s="1058"/>
      <c r="CG81" s="1058"/>
      <c r="CH81" s="1058"/>
      <c r="CI81" s="1058"/>
      <c r="CJ81" s="1058"/>
      <c r="CK81" s="1058"/>
      <c r="CL81" s="1058"/>
      <c r="CM81" s="1058"/>
      <c r="CN81" s="1058"/>
      <c r="CO81" s="1058"/>
      <c r="CP81" s="1058"/>
      <c r="CQ81" s="1058"/>
      <c r="CR81" s="1058"/>
      <c r="CS81" s="1058"/>
      <c r="CT81" s="1058"/>
      <c r="CU81" s="1058"/>
      <c r="CV81" s="1058"/>
      <c r="CW81" s="1058"/>
      <c r="CX81" s="1058"/>
      <c r="CY81" s="1058"/>
      <c r="CZ81" s="1058"/>
      <c r="DA81" s="1058"/>
      <c r="DB81" s="1058"/>
      <c r="DC81" s="1058"/>
      <c r="DD81" s="1058"/>
      <c r="DE81" s="1058"/>
      <c r="DF81" s="1058"/>
      <c r="DG81" s="1058"/>
      <c r="DH81" s="1058"/>
      <c r="DI81" s="1058"/>
      <c r="DJ81" s="1058"/>
      <c r="DK81" s="1058"/>
      <c r="DL81" s="1058"/>
      <c r="DM81" s="1058"/>
      <c r="DN81" s="1058"/>
      <c r="DO81" s="1060"/>
      <c r="DP81" s="1061"/>
      <c r="DQ81" s="1061"/>
      <c r="DR81" s="1061"/>
      <c r="DS81" s="1061"/>
      <c r="DT81" s="1061"/>
      <c r="DU81" s="1061"/>
      <c r="DV81" s="1061"/>
      <c r="DW81" s="1061"/>
      <c r="DX81" s="1061"/>
      <c r="DY81" s="1061"/>
      <c r="DZ81" s="1061"/>
      <c r="EA81" s="1061"/>
      <c r="EB81" s="1061"/>
      <c r="EC81" s="1061"/>
      <c r="ED81" s="1061"/>
      <c r="EE81" s="1061"/>
      <c r="EF81" s="1061"/>
      <c r="EG81" s="1061"/>
      <c r="EH81" s="1061"/>
      <c r="EI81" s="1061"/>
      <c r="EJ81" s="1061"/>
      <c r="EK81" s="1061"/>
      <c r="EL81" s="1061"/>
      <c r="EM81" s="1061"/>
      <c r="EN81" s="1061"/>
      <c r="EO81" s="1061"/>
      <c r="EP81" s="1061"/>
      <c r="EQ81" s="1061"/>
      <c r="ER81" s="1061"/>
      <c r="ES81" s="1061"/>
      <c r="ET81" s="1061"/>
      <c r="EU81" s="1061"/>
      <c r="EV81" s="1061"/>
      <c r="EW81" s="1061"/>
      <c r="EX81" s="1061"/>
      <c r="EY81" s="1061"/>
      <c r="EZ81" s="1061"/>
      <c r="FA81" s="1061"/>
      <c r="FB81" s="1061"/>
      <c r="FC81" s="1061"/>
      <c r="FD81" s="1061"/>
      <c r="FE81" s="1061"/>
      <c r="FF81" s="1061"/>
      <c r="FG81" s="1061"/>
      <c r="FH81" s="1061"/>
      <c r="FI81" s="1061"/>
      <c r="FJ81" s="1061"/>
      <c r="FK81" s="1061"/>
      <c r="FL81" s="1061"/>
      <c r="FM81" s="1061"/>
      <c r="FN81" s="1061"/>
      <c r="FO81" s="1061"/>
      <c r="FP81" s="1061"/>
      <c r="FQ81" s="1061"/>
      <c r="FR81" s="1061"/>
      <c r="FS81" s="1061"/>
      <c r="FT81" s="1061"/>
      <c r="FU81" s="1061"/>
      <c r="FV81" s="1061"/>
      <c r="FW81" s="1061"/>
      <c r="FX81" s="1061"/>
      <c r="FY81" s="1061"/>
      <c r="FZ81" s="1061"/>
      <c r="GA81" s="1061"/>
      <c r="GB81" s="1061"/>
      <c r="GC81" s="1061"/>
      <c r="GD81" s="1061"/>
      <c r="GE81" s="1061"/>
      <c r="GF81" s="1061"/>
      <c r="GG81" s="1061"/>
      <c r="GH81" s="1061"/>
      <c r="GI81" s="1061"/>
      <c r="GJ81" s="1061"/>
      <c r="GK81" s="1061"/>
      <c r="GL81" s="1061"/>
      <c r="GM81" s="1061"/>
      <c r="GN81" s="1061"/>
      <c r="GO81" s="1061"/>
      <c r="GP81" s="1061"/>
      <c r="GQ81" s="1061"/>
      <c r="GR81" s="1061"/>
      <c r="GS81" s="1061"/>
      <c r="GT81" s="1061"/>
      <c r="GU81" s="1061"/>
      <c r="GV81" s="1061"/>
      <c r="GW81" s="1061"/>
      <c r="GX81" s="1061"/>
      <c r="GY81" s="1061"/>
      <c r="GZ81" s="1061"/>
      <c r="HA81" s="1061"/>
      <c r="HB81" s="1061"/>
      <c r="HC81" s="1061"/>
      <c r="HD81" s="1061"/>
      <c r="HE81" s="1061"/>
      <c r="HF81" s="1061"/>
      <c r="HG81" s="1061"/>
      <c r="HH81" s="1061"/>
      <c r="HI81" s="1061"/>
      <c r="HJ81" s="1061"/>
      <c r="HK81" s="1061"/>
      <c r="HL81" s="1061"/>
      <c r="HM81" s="1061"/>
      <c r="HN81" s="1061"/>
      <c r="HO81" s="1061"/>
      <c r="HP81" s="1061"/>
      <c r="HQ81" s="1061"/>
      <c r="HR81" s="1061"/>
      <c r="HS81" s="1061"/>
      <c r="HT81" s="1061"/>
      <c r="HU81" s="1061"/>
      <c r="HV81" s="1061"/>
      <c r="HW81" s="1062"/>
    </row>
    <row r="82" spans="2:231" ht="14.4" x14ac:dyDescent="0.2">
      <c r="B82" s="1057"/>
      <c r="C82" s="1058"/>
      <c r="D82" s="1058"/>
      <c r="E82" s="1058"/>
      <c r="F82" s="1058"/>
      <c r="G82" s="1058"/>
      <c r="H82" s="1058"/>
      <c r="I82" s="1058"/>
      <c r="J82" s="1058"/>
      <c r="K82" s="1058"/>
      <c r="L82" s="1058"/>
      <c r="M82" s="1058"/>
      <c r="N82" s="1058"/>
      <c r="O82" s="1058"/>
      <c r="P82" s="1058"/>
      <c r="Q82" s="1058"/>
      <c r="R82" s="1058"/>
      <c r="S82" s="1058"/>
      <c r="T82" s="1058"/>
      <c r="U82" s="1058"/>
      <c r="V82" s="1058"/>
      <c r="W82" s="1058"/>
      <c r="X82" s="1058"/>
      <c r="Y82" s="1058"/>
      <c r="Z82" s="1058"/>
      <c r="AA82" s="1058"/>
      <c r="AB82" s="1058"/>
      <c r="AC82" s="1058"/>
      <c r="AD82" s="1058"/>
      <c r="AE82" s="1058"/>
      <c r="AF82" s="1058"/>
      <c r="AG82" s="1059"/>
      <c r="AH82" s="1058"/>
      <c r="AI82" s="1058"/>
      <c r="AJ82" s="1058"/>
      <c r="AK82" s="1058"/>
      <c r="AL82" s="1058"/>
      <c r="AM82" s="1058"/>
      <c r="AN82" s="1058"/>
      <c r="AO82" s="1058"/>
      <c r="AP82" s="1058"/>
      <c r="AQ82" s="1058"/>
      <c r="AR82" s="1058"/>
      <c r="AS82" s="1058"/>
      <c r="AT82" s="1058"/>
      <c r="AU82" s="1058"/>
      <c r="AV82" s="1058"/>
      <c r="AW82" s="1058"/>
      <c r="AX82" s="1058"/>
      <c r="AY82" s="1058"/>
      <c r="AZ82" s="1058"/>
      <c r="BA82" s="1058"/>
      <c r="BB82" s="1058"/>
      <c r="BC82" s="1058"/>
      <c r="BD82" s="1058"/>
      <c r="BE82" s="1058"/>
      <c r="BF82" s="1058"/>
      <c r="BG82" s="1058"/>
      <c r="BH82" s="1058"/>
      <c r="BI82" s="1058"/>
      <c r="BJ82" s="1058"/>
      <c r="BK82" s="1058"/>
      <c r="BL82" s="1058"/>
      <c r="BM82" s="1058"/>
      <c r="BN82" s="1058"/>
      <c r="BO82" s="1058"/>
      <c r="BP82" s="1058"/>
      <c r="BQ82" s="1058"/>
      <c r="BR82" s="1058"/>
      <c r="BS82" s="1058"/>
      <c r="BT82" s="1058"/>
      <c r="BU82" s="1058"/>
      <c r="BV82" s="1058"/>
      <c r="BW82" s="1058"/>
      <c r="BX82" s="1058"/>
      <c r="BY82" s="1058"/>
      <c r="BZ82" s="1058"/>
      <c r="CA82" s="1058"/>
      <c r="CB82" s="1058"/>
      <c r="CC82" s="1058"/>
      <c r="CD82" s="1058"/>
      <c r="CE82" s="1058"/>
      <c r="CF82" s="1058"/>
      <c r="CG82" s="1058"/>
      <c r="CH82" s="1058"/>
      <c r="CI82" s="1058"/>
      <c r="CJ82" s="1058"/>
      <c r="CK82" s="1058"/>
      <c r="CL82" s="1058"/>
      <c r="CM82" s="1058"/>
      <c r="CN82" s="1058"/>
      <c r="CO82" s="1058"/>
      <c r="CP82" s="1058"/>
      <c r="CQ82" s="1058"/>
      <c r="CR82" s="1058"/>
      <c r="CS82" s="1058"/>
      <c r="CT82" s="1058"/>
      <c r="CU82" s="1058"/>
      <c r="CV82" s="1058"/>
      <c r="CW82" s="1058"/>
      <c r="CX82" s="1058"/>
      <c r="CY82" s="1058"/>
      <c r="CZ82" s="1058"/>
      <c r="DA82" s="1058"/>
      <c r="DB82" s="1058"/>
      <c r="DC82" s="1058"/>
      <c r="DD82" s="1058"/>
      <c r="DE82" s="1058"/>
      <c r="DF82" s="1058"/>
      <c r="DG82" s="1058"/>
      <c r="DH82" s="1058"/>
      <c r="DI82" s="1058"/>
      <c r="DJ82" s="1058"/>
      <c r="DK82" s="1058"/>
      <c r="DL82" s="1058"/>
      <c r="DM82" s="1058"/>
      <c r="DN82" s="1058"/>
      <c r="DO82" s="1060"/>
      <c r="DP82" s="1061"/>
      <c r="DQ82" s="1061"/>
      <c r="DR82" s="1061"/>
      <c r="DS82" s="1061"/>
      <c r="DT82" s="1061"/>
      <c r="DU82" s="1061"/>
      <c r="DV82" s="1061"/>
      <c r="DW82" s="1061"/>
      <c r="DX82" s="1061"/>
      <c r="DY82" s="1061"/>
      <c r="DZ82" s="1061"/>
      <c r="EA82" s="1061"/>
      <c r="EB82" s="1061"/>
      <c r="EC82" s="1061"/>
      <c r="ED82" s="1061"/>
      <c r="EE82" s="1061"/>
      <c r="EF82" s="1061"/>
      <c r="EG82" s="1061"/>
      <c r="EH82" s="1061"/>
      <c r="EI82" s="1061"/>
      <c r="EJ82" s="1061"/>
      <c r="EK82" s="1061"/>
      <c r="EL82" s="1061"/>
      <c r="EM82" s="1061"/>
      <c r="EN82" s="1061"/>
      <c r="EO82" s="1061"/>
      <c r="EP82" s="1061"/>
      <c r="EQ82" s="1061"/>
      <c r="ER82" s="1061"/>
      <c r="ES82" s="1061"/>
      <c r="ET82" s="1061"/>
      <c r="EU82" s="1061"/>
      <c r="EV82" s="1061"/>
      <c r="EW82" s="1061"/>
      <c r="EX82" s="1061"/>
      <c r="EY82" s="1061"/>
      <c r="EZ82" s="1061"/>
      <c r="FA82" s="1061"/>
      <c r="FB82" s="1061"/>
      <c r="FC82" s="1061"/>
      <c r="FD82" s="1061"/>
      <c r="FE82" s="1061"/>
      <c r="FF82" s="1061"/>
      <c r="FG82" s="1061"/>
      <c r="FH82" s="1061"/>
      <c r="FI82" s="1061"/>
      <c r="FJ82" s="1061"/>
      <c r="FK82" s="1061"/>
      <c r="FL82" s="1061"/>
      <c r="FM82" s="1061"/>
      <c r="FN82" s="1061"/>
      <c r="FO82" s="1061"/>
      <c r="FP82" s="1061"/>
      <c r="FQ82" s="1061"/>
      <c r="FR82" s="1061"/>
      <c r="FS82" s="1061"/>
      <c r="FT82" s="1061"/>
      <c r="FU82" s="1061"/>
      <c r="FV82" s="1061"/>
      <c r="FW82" s="1061"/>
      <c r="FX82" s="1061"/>
      <c r="FY82" s="1061"/>
      <c r="FZ82" s="1061"/>
      <c r="GA82" s="1061"/>
      <c r="GB82" s="1061"/>
      <c r="GC82" s="1061"/>
      <c r="GD82" s="1061"/>
      <c r="GE82" s="1061"/>
      <c r="GF82" s="1061"/>
      <c r="GG82" s="1061"/>
      <c r="GH82" s="1061"/>
      <c r="GI82" s="1061"/>
      <c r="GJ82" s="1061"/>
      <c r="GK82" s="1061"/>
      <c r="GL82" s="1061"/>
      <c r="GM82" s="1061"/>
      <c r="GN82" s="1061"/>
      <c r="GO82" s="1061"/>
      <c r="GP82" s="1061"/>
      <c r="GQ82" s="1061"/>
      <c r="GR82" s="1061"/>
      <c r="GS82" s="1061"/>
      <c r="GT82" s="1061"/>
      <c r="GU82" s="1061"/>
      <c r="GV82" s="1061"/>
      <c r="GW82" s="1061"/>
      <c r="GX82" s="1061"/>
      <c r="GY82" s="1061"/>
      <c r="GZ82" s="1061"/>
      <c r="HA82" s="1061"/>
      <c r="HB82" s="1061"/>
      <c r="HC82" s="1061"/>
      <c r="HD82" s="1061"/>
      <c r="HE82" s="1061"/>
      <c r="HF82" s="1061"/>
      <c r="HG82" s="1061"/>
      <c r="HH82" s="1061"/>
      <c r="HI82" s="1061"/>
      <c r="HJ82" s="1061"/>
      <c r="HK82" s="1061"/>
      <c r="HL82" s="1061"/>
      <c r="HM82" s="1061"/>
      <c r="HN82" s="1061"/>
      <c r="HO82" s="1061"/>
      <c r="HP82" s="1061"/>
      <c r="HQ82" s="1061"/>
      <c r="HR82" s="1061"/>
      <c r="HS82" s="1061"/>
      <c r="HT82" s="1061"/>
      <c r="HU82" s="1061"/>
      <c r="HV82" s="1061"/>
      <c r="HW82" s="1062"/>
    </row>
    <row r="83" spans="2:231" ht="14.4" x14ac:dyDescent="0.2">
      <c r="B83" s="1063"/>
      <c r="C83" s="1064"/>
      <c r="D83" s="1064"/>
      <c r="E83" s="1064"/>
      <c r="F83" s="1064"/>
      <c r="G83" s="1064"/>
      <c r="H83" s="1064"/>
      <c r="I83" s="1064"/>
      <c r="J83" s="1064"/>
      <c r="K83" s="1064"/>
      <c r="L83" s="1064"/>
      <c r="M83" s="1064"/>
      <c r="N83" s="1064"/>
      <c r="O83" s="1064"/>
      <c r="P83" s="1064"/>
      <c r="Q83" s="1064"/>
      <c r="R83" s="1064"/>
      <c r="S83" s="1064"/>
      <c r="T83" s="1064"/>
      <c r="U83" s="1064"/>
      <c r="V83" s="1064"/>
      <c r="W83" s="1064"/>
      <c r="X83" s="1064"/>
      <c r="Y83" s="1064"/>
      <c r="Z83" s="1064"/>
      <c r="AA83" s="1064"/>
      <c r="AB83" s="1064"/>
      <c r="AC83" s="1064"/>
      <c r="AD83" s="1064"/>
      <c r="AE83" s="1064"/>
      <c r="AF83" s="1064"/>
      <c r="AG83" s="1065"/>
      <c r="AH83" s="1064"/>
      <c r="AI83" s="1064"/>
      <c r="AJ83" s="1064"/>
      <c r="AK83" s="1064"/>
      <c r="AL83" s="1064"/>
      <c r="AM83" s="1064"/>
      <c r="AN83" s="1064"/>
      <c r="AO83" s="1064"/>
      <c r="AP83" s="1064"/>
      <c r="AQ83" s="1064"/>
      <c r="AR83" s="1064"/>
      <c r="AS83" s="1064"/>
      <c r="AT83" s="1064"/>
      <c r="AU83" s="1064"/>
      <c r="AV83" s="1064"/>
      <c r="AW83" s="1064"/>
      <c r="AX83" s="1064"/>
      <c r="AY83" s="1064"/>
      <c r="AZ83" s="1064"/>
      <c r="BA83" s="1064"/>
      <c r="BB83" s="1064"/>
      <c r="BC83" s="1064"/>
      <c r="BD83" s="1064"/>
      <c r="BE83" s="1064"/>
      <c r="BF83" s="1064"/>
      <c r="BG83" s="1064"/>
      <c r="BH83" s="1064"/>
      <c r="BI83" s="1064"/>
      <c r="BJ83" s="1064"/>
      <c r="BK83" s="1064"/>
      <c r="BL83" s="1064"/>
      <c r="BM83" s="1064"/>
      <c r="BN83" s="1064"/>
      <c r="BO83" s="1064"/>
      <c r="BP83" s="1064"/>
      <c r="BQ83" s="1064"/>
      <c r="BR83" s="1064"/>
      <c r="BS83" s="1064"/>
      <c r="BT83" s="1064"/>
      <c r="BU83" s="1064"/>
      <c r="BV83" s="1064"/>
      <c r="BW83" s="1064"/>
      <c r="BX83" s="1064"/>
      <c r="BY83" s="1064"/>
      <c r="BZ83" s="1064"/>
      <c r="CA83" s="1064"/>
      <c r="CB83" s="1064"/>
      <c r="CC83" s="1064"/>
      <c r="CD83" s="1064"/>
      <c r="CE83" s="1064"/>
      <c r="CF83" s="1064"/>
      <c r="CG83" s="1064"/>
      <c r="CH83" s="1064"/>
      <c r="CI83" s="1064"/>
      <c r="CJ83" s="1064"/>
      <c r="CK83" s="1064"/>
      <c r="CL83" s="1064"/>
      <c r="CM83" s="1064"/>
      <c r="CN83" s="1064"/>
      <c r="CO83" s="1064"/>
      <c r="CP83" s="1064"/>
      <c r="CQ83" s="1064"/>
      <c r="CR83" s="1064"/>
      <c r="CS83" s="1064"/>
      <c r="CT83" s="1064"/>
      <c r="CU83" s="1064"/>
      <c r="CV83" s="1064"/>
      <c r="CW83" s="1064"/>
      <c r="CX83" s="1064"/>
      <c r="CY83" s="1064"/>
      <c r="CZ83" s="1064"/>
      <c r="DA83" s="1064"/>
      <c r="DB83" s="1064"/>
      <c r="DC83" s="1064"/>
      <c r="DD83" s="1064"/>
      <c r="DE83" s="1064"/>
      <c r="DF83" s="1064"/>
      <c r="DG83" s="1064"/>
      <c r="DH83" s="1064"/>
      <c r="DI83" s="1064"/>
      <c r="DJ83" s="1064"/>
      <c r="DK83" s="1064"/>
      <c r="DL83" s="1064"/>
      <c r="DM83" s="1064"/>
      <c r="DN83" s="1064"/>
      <c r="DO83" s="1066"/>
      <c r="DP83" s="1067"/>
      <c r="DQ83" s="1067"/>
      <c r="DR83" s="1067"/>
      <c r="DS83" s="1067"/>
      <c r="DT83" s="1067"/>
      <c r="DU83" s="1067"/>
      <c r="DV83" s="1067"/>
      <c r="DW83" s="1067"/>
      <c r="DX83" s="1067"/>
      <c r="DY83" s="1067"/>
      <c r="DZ83" s="1067"/>
      <c r="EA83" s="1067"/>
      <c r="EB83" s="1067"/>
      <c r="EC83" s="1067"/>
      <c r="ED83" s="1067"/>
      <c r="EE83" s="1067"/>
      <c r="EF83" s="1067"/>
      <c r="EG83" s="1067"/>
      <c r="EH83" s="1067"/>
      <c r="EI83" s="1067"/>
      <c r="EJ83" s="1067"/>
      <c r="EK83" s="1067"/>
      <c r="EL83" s="1067"/>
      <c r="EM83" s="1067"/>
      <c r="EN83" s="1067"/>
      <c r="EO83" s="1067"/>
      <c r="EP83" s="1067"/>
      <c r="EQ83" s="1067"/>
      <c r="ER83" s="1067"/>
      <c r="ES83" s="1067"/>
      <c r="ET83" s="1067"/>
      <c r="EU83" s="1067"/>
      <c r="EV83" s="1067"/>
      <c r="EW83" s="1067"/>
      <c r="EX83" s="1067"/>
      <c r="EY83" s="1067"/>
      <c r="EZ83" s="1067"/>
      <c r="FA83" s="1067"/>
      <c r="FB83" s="1067"/>
      <c r="FC83" s="1067"/>
      <c r="FD83" s="1067"/>
      <c r="FE83" s="1067"/>
      <c r="FF83" s="1067"/>
      <c r="FG83" s="1067"/>
      <c r="FH83" s="1067"/>
      <c r="FI83" s="1067"/>
      <c r="FJ83" s="1067"/>
      <c r="FK83" s="1067"/>
      <c r="FL83" s="1067"/>
      <c r="FM83" s="1067"/>
      <c r="FN83" s="1067"/>
      <c r="FO83" s="1067"/>
      <c r="FP83" s="1067"/>
      <c r="FQ83" s="1067"/>
      <c r="FR83" s="1067"/>
      <c r="FS83" s="1067"/>
      <c r="FT83" s="1067"/>
      <c r="FU83" s="1067"/>
      <c r="FV83" s="1067"/>
      <c r="FW83" s="1067"/>
      <c r="FX83" s="1067"/>
      <c r="FY83" s="1067"/>
      <c r="FZ83" s="1067"/>
      <c r="GA83" s="1067"/>
      <c r="GB83" s="1067"/>
      <c r="GC83" s="1067"/>
      <c r="GD83" s="1067"/>
      <c r="GE83" s="1067"/>
      <c r="GF83" s="1067"/>
      <c r="GG83" s="1067"/>
      <c r="GH83" s="1067"/>
      <c r="GI83" s="1067"/>
      <c r="GJ83" s="1067"/>
      <c r="GK83" s="1067"/>
      <c r="GL83" s="1067"/>
      <c r="GM83" s="1067"/>
      <c r="GN83" s="1067"/>
      <c r="GO83" s="1067"/>
      <c r="GP83" s="1067"/>
      <c r="GQ83" s="1067"/>
      <c r="GR83" s="1067"/>
      <c r="GS83" s="1067"/>
      <c r="GT83" s="1067"/>
      <c r="GU83" s="1067"/>
      <c r="GV83" s="1067"/>
      <c r="GW83" s="1067"/>
      <c r="GX83" s="1067"/>
      <c r="GY83" s="1067"/>
      <c r="GZ83" s="1067"/>
      <c r="HA83" s="1067"/>
      <c r="HB83" s="1067"/>
      <c r="HC83" s="1067"/>
      <c r="HD83" s="1067"/>
      <c r="HE83" s="1067"/>
      <c r="HF83" s="1067"/>
      <c r="HG83" s="1067"/>
      <c r="HH83" s="1067"/>
      <c r="HI83" s="1067"/>
      <c r="HJ83" s="1067"/>
      <c r="HK83" s="1067"/>
      <c r="HL83" s="1067"/>
      <c r="HM83" s="1067"/>
      <c r="HN83" s="1067"/>
      <c r="HO83" s="1067"/>
      <c r="HP83" s="1067"/>
      <c r="HQ83" s="1067"/>
      <c r="HR83" s="1067"/>
      <c r="HS83" s="1067"/>
      <c r="HT83" s="1067"/>
      <c r="HU83" s="1067"/>
      <c r="HV83" s="1067"/>
      <c r="HW83" s="1068"/>
    </row>
  </sheetData>
  <mergeCells count="241">
    <mergeCell ref="DO42:HV42"/>
    <mergeCell ref="DO43:HV43"/>
    <mergeCell ref="DO44:HV44"/>
    <mergeCell ref="DO4:HV5"/>
    <mergeCell ref="DO38:HV38"/>
    <mergeCell ref="DO39:HV39"/>
    <mergeCell ref="DO40:HV40"/>
    <mergeCell ref="DO41:HV41"/>
    <mergeCell ref="DO18:HV18"/>
    <mergeCell ref="DO19:HV19"/>
    <mergeCell ref="DO30:HV30"/>
    <mergeCell ref="DO31:HV31"/>
    <mergeCell ref="DO32:HV32"/>
    <mergeCell ref="DO33:HV33"/>
    <mergeCell ref="DO24:HV24"/>
    <mergeCell ref="DO25:HV25"/>
    <mergeCell ref="DO26:HV26"/>
    <mergeCell ref="DO27:HV27"/>
    <mergeCell ref="DO37:HV37"/>
    <mergeCell ref="DO34:HV34"/>
    <mergeCell ref="DO35:HV35"/>
    <mergeCell ref="DO12:HV12"/>
    <mergeCell ref="DO13:HV13"/>
    <mergeCell ref="DO14:HV14"/>
    <mergeCell ref="DO15:HV15"/>
    <mergeCell ref="DO16:HV16"/>
    <mergeCell ref="DO17:HV17"/>
    <mergeCell ref="DO28:HV28"/>
    <mergeCell ref="DO29:HV29"/>
    <mergeCell ref="A32:AF32"/>
    <mergeCell ref="A33:AF33"/>
    <mergeCell ref="A34:AF34"/>
    <mergeCell ref="A35:AF35"/>
    <mergeCell ref="A20:AF20"/>
    <mergeCell ref="A21:AF21"/>
    <mergeCell ref="AG18:DN18"/>
    <mergeCell ref="AG19:DN19"/>
    <mergeCell ref="A18:AF18"/>
    <mergeCell ref="A19:AF19"/>
    <mergeCell ref="AG20:DN20"/>
    <mergeCell ref="AG25:DN25"/>
    <mergeCell ref="A24:AF24"/>
    <mergeCell ref="A25:AF25"/>
    <mergeCell ref="AG22:DN22"/>
    <mergeCell ref="AG23:DN23"/>
    <mergeCell ref="A22:AF22"/>
    <mergeCell ref="A23:AF23"/>
    <mergeCell ref="A28:AF28"/>
    <mergeCell ref="A36:AF36"/>
    <mergeCell ref="DO6:HV6"/>
    <mergeCell ref="DO7:HV7"/>
    <mergeCell ref="DO8:HV8"/>
    <mergeCell ref="DO9:HV9"/>
    <mergeCell ref="DO10:HV10"/>
    <mergeCell ref="DO11:HV11"/>
    <mergeCell ref="AG21:DN21"/>
    <mergeCell ref="AG28:DN28"/>
    <mergeCell ref="AG29:DN29"/>
    <mergeCell ref="DO20:HV20"/>
    <mergeCell ref="DO21:HV21"/>
    <mergeCell ref="DO22:HV22"/>
    <mergeCell ref="DO23:HV23"/>
    <mergeCell ref="DO36:HV36"/>
    <mergeCell ref="AG8:DN8"/>
    <mergeCell ref="AG9:DN9"/>
    <mergeCell ref="A8:AF8"/>
    <mergeCell ref="A9:AF9"/>
    <mergeCell ref="AG12:DN12"/>
    <mergeCell ref="AG13:DN13"/>
    <mergeCell ref="A12:AF12"/>
    <mergeCell ref="AG24:DN24"/>
    <mergeCell ref="A13:AF13"/>
    <mergeCell ref="A39:AF39"/>
    <mergeCell ref="A40:AF40"/>
    <mergeCell ref="AG39:DN39"/>
    <mergeCell ref="AG40:DN40"/>
    <mergeCell ref="A37:AF37"/>
    <mergeCell ref="A41:AF41"/>
    <mergeCell ref="A42:AF42"/>
    <mergeCell ref="A43:AF43"/>
    <mergeCell ref="AG41:DN41"/>
    <mergeCell ref="AG10:DN10"/>
    <mergeCell ref="AG11:DN11"/>
    <mergeCell ref="A10:AF10"/>
    <mergeCell ref="A11:AF11"/>
    <mergeCell ref="AG16:DN16"/>
    <mergeCell ref="AG17:DN17"/>
    <mergeCell ref="A16:AF16"/>
    <mergeCell ref="A17:AF17"/>
    <mergeCell ref="AG14:DN14"/>
    <mergeCell ref="AG15:DN15"/>
    <mergeCell ref="A15:AF15"/>
    <mergeCell ref="A14:AF14"/>
    <mergeCell ref="A4:DN4"/>
    <mergeCell ref="GG2:HV2"/>
    <mergeCell ref="AG5:DN5"/>
    <mergeCell ref="A1:GF2"/>
    <mergeCell ref="GG1:HV1"/>
    <mergeCell ref="AG7:DN7"/>
    <mergeCell ref="A5:AF5"/>
    <mergeCell ref="A6:AF6"/>
    <mergeCell ref="A7:AF7"/>
    <mergeCell ref="AG6:DN6"/>
    <mergeCell ref="A29:AF29"/>
    <mergeCell ref="AG26:DN26"/>
    <mergeCell ref="AG27:DN27"/>
    <mergeCell ref="A26:AF26"/>
    <mergeCell ref="A27:AF27"/>
    <mergeCell ref="B45:AG45"/>
    <mergeCell ref="AH45:DO45"/>
    <mergeCell ref="DP45:HW45"/>
    <mergeCell ref="A30:AF30"/>
    <mergeCell ref="A31:AF31"/>
    <mergeCell ref="AG42:DN42"/>
    <mergeCell ref="AG43:DN43"/>
    <mergeCell ref="AG44:DN44"/>
    <mergeCell ref="A44:AF44"/>
    <mergeCell ref="AG30:DN30"/>
    <mergeCell ref="AG31:DN31"/>
    <mergeCell ref="AG32:DN32"/>
    <mergeCell ref="AG33:DN33"/>
    <mergeCell ref="AG34:DN34"/>
    <mergeCell ref="AG35:DN35"/>
    <mergeCell ref="AG36:DN36"/>
    <mergeCell ref="AG37:DN37"/>
    <mergeCell ref="AG38:DN38"/>
    <mergeCell ref="A38:AF38"/>
    <mergeCell ref="B46:AG46"/>
    <mergeCell ref="AH46:DO46"/>
    <mergeCell ref="DP46:HW46"/>
    <mergeCell ref="B47:AG47"/>
    <mergeCell ref="AH47:DO47"/>
    <mergeCell ref="DP47:HW47"/>
    <mergeCell ref="B48:AG48"/>
    <mergeCell ref="AH48:DO48"/>
    <mergeCell ref="DP48:HW48"/>
    <mergeCell ref="B49:AG49"/>
    <mergeCell ref="AH49:DO49"/>
    <mergeCell ref="DP49:HW49"/>
    <mergeCell ref="B50:AG50"/>
    <mergeCell ref="AH50:DO50"/>
    <mergeCell ref="DP50:HW50"/>
    <mergeCell ref="B51:AG51"/>
    <mergeCell ref="AH51:DO51"/>
    <mergeCell ref="DP51:HW51"/>
    <mergeCell ref="B52:AG52"/>
    <mergeCell ref="AH52:DO52"/>
    <mergeCell ref="DP52:HW52"/>
    <mergeCell ref="B53:AG53"/>
    <mergeCell ref="AH53:DO53"/>
    <mergeCell ref="DP53:HW53"/>
    <mergeCell ref="B54:AG54"/>
    <mergeCell ref="AH54:DO54"/>
    <mergeCell ref="DP54:HW54"/>
    <mergeCell ref="B55:AG55"/>
    <mergeCell ref="AH55:DO55"/>
    <mergeCell ref="DP55:HW55"/>
    <mergeCell ref="B56:AG56"/>
    <mergeCell ref="AH56:DO56"/>
    <mergeCell ref="DP56:HW56"/>
    <mergeCell ref="B57:AG57"/>
    <mergeCell ref="AH57:DO57"/>
    <mergeCell ref="DP57:HW57"/>
    <mergeCell ref="B58:AG58"/>
    <mergeCell ref="AH58:DO58"/>
    <mergeCell ref="DP58:HW58"/>
    <mergeCell ref="B59:AG59"/>
    <mergeCell ref="AH59:DO59"/>
    <mergeCell ref="DP59:HW59"/>
    <mergeCell ref="B60:AG60"/>
    <mergeCell ref="AH60:DO60"/>
    <mergeCell ref="DP60:HW60"/>
    <mergeCell ref="B61:AG61"/>
    <mergeCell ref="AH61:DO61"/>
    <mergeCell ref="DP61:HW61"/>
    <mergeCell ref="B62:AG62"/>
    <mergeCell ref="AH62:DO62"/>
    <mergeCell ref="DP62:HW62"/>
    <mergeCell ref="B63:AG63"/>
    <mergeCell ref="AH63:DO63"/>
    <mergeCell ref="DP63:HW63"/>
    <mergeCell ref="B64:AG64"/>
    <mergeCell ref="AH64:DO64"/>
    <mergeCell ref="DP64:HW64"/>
    <mergeCell ref="B65:AG65"/>
    <mergeCell ref="AH65:DO65"/>
    <mergeCell ref="DP65:HW65"/>
    <mergeCell ref="B66:AG66"/>
    <mergeCell ref="AH66:DO66"/>
    <mergeCell ref="DP66:HW66"/>
    <mergeCell ref="B67:AG67"/>
    <mergeCell ref="AH67:DO67"/>
    <mergeCell ref="DP67:HW67"/>
    <mergeCell ref="B68:AG68"/>
    <mergeCell ref="AH68:DO68"/>
    <mergeCell ref="DP68:HW68"/>
    <mergeCell ref="B69:AG69"/>
    <mergeCell ref="AH69:DO69"/>
    <mergeCell ref="DP69:HW69"/>
    <mergeCell ref="B70:AG70"/>
    <mergeCell ref="AH70:DO70"/>
    <mergeCell ref="DP70:HW70"/>
    <mergeCell ref="B71:AG71"/>
    <mergeCell ref="AH71:DO71"/>
    <mergeCell ref="DP71:HW71"/>
    <mergeCell ref="B72:AG72"/>
    <mergeCell ref="AH72:DO72"/>
    <mergeCell ref="DP72:HW72"/>
    <mergeCell ref="B73:AG73"/>
    <mergeCell ref="AH73:DO73"/>
    <mergeCell ref="DP73:HW73"/>
    <mergeCell ref="B74:AG74"/>
    <mergeCell ref="AH74:DO74"/>
    <mergeCell ref="DP74:HW74"/>
    <mergeCell ref="B75:AG75"/>
    <mergeCell ref="AH75:DO75"/>
    <mergeCell ref="DP75:HW75"/>
    <mergeCell ref="B76:AG76"/>
    <mergeCell ref="AH76:DO76"/>
    <mergeCell ref="DP76:HW76"/>
    <mergeCell ref="B77:AG77"/>
    <mergeCell ref="AH77:DO77"/>
    <mergeCell ref="DP77:HW77"/>
    <mergeCell ref="B78:AG78"/>
    <mergeCell ref="AH78:DO78"/>
    <mergeCell ref="DP78:HW78"/>
    <mergeCell ref="B79:AG79"/>
    <mergeCell ref="AH79:DO79"/>
    <mergeCell ref="DP79:HW79"/>
    <mergeCell ref="B80:AG80"/>
    <mergeCell ref="AH80:DO80"/>
    <mergeCell ref="DP80:HW80"/>
    <mergeCell ref="B83:AG83"/>
    <mergeCell ref="AH83:DO83"/>
    <mergeCell ref="DP83:HW83"/>
    <mergeCell ref="B81:AG81"/>
    <mergeCell ref="AH81:DO81"/>
    <mergeCell ref="DP81:HW81"/>
    <mergeCell ref="B82:AG82"/>
    <mergeCell ref="AH82:DO82"/>
    <mergeCell ref="DP82:HW82"/>
  </mergeCells>
  <phoneticPr fontId="2"/>
  <pageMargins left="0.78740157480314965" right="0.39370078740157483" top="0.78740157480314965" bottom="0.78740157480314965" header="0.51181102362204722" footer="0.51181102362204722"/>
  <pageSetup paperSize="8" scale="96" orientation="landscape" r:id="rId1"/>
  <headerFooter alignWithMargins="0">
    <oddHeader>&amp;Lトンネルカルテ様式－４</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53"/>
  </sheetPr>
  <dimension ref="A1:CH212"/>
  <sheetViews>
    <sheetView view="pageBreakPreview" topLeftCell="A5" zoomScale="70" zoomScaleNormal="55" zoomScaleSheetLayoutView="70" workbookViewId="0">
      <selection activeCell="BM7" sqref="BM7:CH7"/>
    </sheetView>
  </sheetViews>
  <sheetFormatPr defaultColWidth="9" defaultRowHeight="13.2" x14ac:dyDescent="0.2"/>
  <cols>
    <col min="1" max="79" width="2.33203125" style="2" customWidth="1"/>
    <col min="80" max="95" width="1.6640625" style="2" customWidth="1"/>
    <col min="96" max="16384" width="9" style="2"/>
  </cols>
  <sheetData>
    <row r="1" spans="1:86" ht="30" customHeight="1" x14ac:dyDescent="0.2">
      <c r="A1" s="1438" t="s">
        <v>584</v>
      </c>
      <c r="B1" s="1438"/>
      <c r="C1" s="1438"/>
      <c r="D1" s="1438"/>
      <c r="E1" s="1438"/>
      <c r="F1" s="1438"/>
      <c r="G1" s="1438"/>
      <c r="H1" s="1438"/>
      <c r="I1" s="1438"/>
      <c r="J1" s="1438"/>
      <c r="K1" s="1438"/>
      <c r="L1" s="1438"/>
      <c r="M1" s="1438"/>
      <c r="N1" s="1438"/>
      <c r="O1" s="1438"/>
      <c r="P1" s="1438"/>
      <c r="Q1" s="1438"/>
      <c r="R1" s="1438"/>
      <c r="S1" s="1438"/>
      <c r="T1" s="1438"/>
      <c r="U1" s="1438"/>
      <c r="V1" s="1438"/>
      <c r="W1" s="1438"/>
      <c r="X1" s="1438"/>
      <c r="Y1" s="1438"/>
      <c r="Z1" s="1438"/>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86"/>
      <c r="BP1" s="1161" t="str">
        <f>IF(台帳ｼｰﾄ!$C$5="","",+台帳ｼｰﾄ!$C$5)</f>
        <v/>
      </c>
      <c r="BQ1" s="1161"/>
      <c r="BR1" s="1161"/>
      <c r="BS1" s="1161"/>
      <c r="BT1" s="1161"/>
      <c r="BU1" s="1161"/>
      <c r="BV1" s="1161"/>
      <c r="BW1" s="1161"/>
      <c r="BX1" s="1161"/>
      <c r="BY1" s="1161"/>
      <c r="BZ1" s="1161"/>
      <c r="CA1" s="1161"/>
      <c r="CB1" s="1161"/>
      <c r="CC1" s="1161"/>
      <c r="CD1" s="1161"/>
      <c r="CE1" s="1161"/>
      <c r="CF1" s="1161"/>
      <c r="CG1" s="1161"/>
      <c r="CH1" s="1161"/>
    </row>
    <row r="2" spans="1:86" ht="30" customHeight="1" x14ac:dyDescent="0.2">
      <c r="A2" s="1442" t="s">
        <v>94</v>
      </c>
      <c r="B2" s="1443"/>
      <c r="C2" s="1443"/>
      <c r="D2" s="1443"/>
      <c r="E2" s="1443"/>
      <c r="F2" s="1443"/>
      <c r="G2" s="1443"/>
      <c r="H2" s="1444"/>
      <c r="I2" s="1116" t="str">
        <f>IF(台帳ｼｰﾄ!$C$7="","",台帳ｼｰﾄ!$C$7)</f>
        <v/>
      </c>
      <c r="J2" s="1117"/>
      <c r="K2" s="1117"/>
      <c r="L2" s="1117"/>
      <c r="M2" s="1117"/>
      <c r="N2" s="1117"/>
      <c r="O2" s="1117"/>
      <c r="P2" s="1117"/>
      <c r="Q2" s="1117"/>
      <c r="R2" s="1117"/>
      <c r="S2" s="1117"/>
      <c r="T2" s="1117"/>
      <c r="U2" s="1117"/>
      <c r="V2" s="1118"/>
      <c r="W2" s="1456" t="s">
        <v>97</v>
      </c>
      <c r="X2" s="1456"/>
      <c r="Y2" s="1456"/>
      <c r="Z2" s="1456"/>
      <c r="AA2" s="1456"/>
      <c r="AB2" s="1456"/>
      <c r="AC2" s="1456"/>
      <c r="AD2" s="1457"/>
      <c r="AE2" s="1451" t="str">
        <f>IF(台帳ｼｰﾄ!$C$12="","",台帳ｼｰﾄ!$C$12&amp;" ｍ")</f>
        <v/>
      </c>
      <c r="AF2" s="1452"/>
      <c r="AG2" s="1452"/>
      <c r="AH2" s="1452"/>
      <c r="AI2" s="1452"/>
      <c r="AJ2" s="1452"/>
      <c r="AK2" s="1452"/>
      <c r="AL2" s="1452"/>
      <c r="AM2" s="1452"/>
      <c r="AN2" s="1452"/>
      <c r="AO2" s="1452"/>
      <c r="AP2" s="1452"/>
      <c r="AQ2" s="1453"/>
      <c r="AR2" s="1455" t="s">
        <v>542</v>
      </c>
      <c r="AS2" s="1456"/>
      <c r="AT2" s="1456"/>
      <c r="AU2" s="1456"/>
      <c r="AV2" s="1456"/>
      <c r="AW2" s="1456"/>
      <c r="AX2" s="1456"/>
      <c r="AY2" s="1457"/>
      <c r="AZ2" s="1116" t="str">
        <f>IF(台帳ｼｰﾄ!$C$13="","",台帳ｼｰﾄ!$C$13)</f>
        <v/>
      </c>
      <c r="BA2" s="1117"/>
      <c r="BB2" s="1117"/>
      <c r="BC2" s="1117"/>
      <c r="BD2" s="1117"/>
      <c r="BE2" s="1117"/>
      <c r="BF2" s="1117"/>
      <c r="BG2" s="1117"/>
      <c r="BH2" s="1117"/>
      <c r="BI2" s="1117"/>
      <c r="BJ2" s="1117"/>
      <c r="BK2" s="1117"/>
      <c r="BL2" s="1118"/>
      <c r="BM2" s="1443" t="s">
        <v>65</v>
      </c>
      <c r="BN2" s="1443"/>
      <c r="BO2" s="1443"/>
      <c r="BP2" s="1443"/>
      <c r="BQ2" s="1443"/>
      <c r="BR2" s="1443"/>
      <c r="BS2" s="1444"/>
      <c r="BT2" s="1116" t="str">
        <f>IF(台帳ｼｰﾄ!$H$42="","",台帳ｼｰﾄ!$H$42)</f>
        <v/>
      </c>
      <c r="BU2" s="1117"/>
      <c r="BV2" s="1117"/>
      <c r="BW2" s="1117"/>
      <c r="BX2" s="1117"/>
      <c r="BY2" s="1117"/>
      <c r="BZ2" s="1117"/>
      <c r="CA2" s="1117"/>
      <c r="CB2" s="1117"/>
      <c r="CC2" s="1117"/>
      <c r="CD2" s="1117"/>
      <c r="CE2" s="1117"/>
      <c r="CF2" s="1117"/>
      <c r="CG2" s="1117"/>
      <c r="CH2" s="1118"/>
    </row>
    <row r="3" spans="1:86" ht="6.75" customHeight="1" x14ac:dyDescent="0.2">
      <c r="A3" s="508"/>
      <c r="B3" s="508"/>
      <c r="C3" s="508"/>
      <c r="D3" s="508"/>
      <c r="E3" s="508"/>
      <c r="F3" s="508"/>
      <c r="G3" s="508"/>
      <c r="H3" s="508"/>
      <c r="I3" s="508"/>
      <c r="J3" s="508"/>
      <c r="K3" s="508"/>
      <c r="L3" s="508"/>
      <c r="M3" s="508"/>
      <c r="N3" s="508"/>
      <c r="O3" s="508"/>
      <c r="P3" s="508"/>
      <c r="Q3" s="508"/>
      <c r="R3" s="508"/>
      <c r="S3" s="508"/>
      <c r="T3" s="508"/>
      <c r="U3" s="508"/>
      <c r="V3" s="508"/>
      <c r="W3" s="508"/>
      <c r="X3" s="508"/>
      <c r="Y3" s="508"/>
      <c r="Z3" s="508"/>
      <c r="AA3" s="508"/>
      <c r="AB3" s="508"/>
      <c r="AC3" s="508"/>
      <c r="AD3" s="508"/>
      <c r="AE3" s="508"/>
      <c r="AF3" s="508"/>
      <c r="AG3" s="508"/>
      <c r="AH3" s="508"/>
      <c r="AI3" s="508"/>
      <c r="AJ3" s="508"/>
      <c r="AK3" s="508"/>
      <c r="AL3" s="508"/>
      <c r="AM3" s="508"/>
      <c r="AN3" s="508"/>
      <c r="AO3" s="508"/>
      <c r="AP3" s="508"/>
      <c r="AQ3" s="508"/>
      <c r="AR3" s="508"/>
      <c r="AS3" s="508"/>
      <c r="AT3" s="508"/>
      <c r="AU3" s="508"/>
      <c r="AV3" s="508"/>
      <c r="AW3" s="508"/>
      <c r="AX3" s="508"/>
      <c r="AY3" s="508"/>
      <c r="AZ3" s="508"/>
      <c r="BA3" s="508"/>
      <c r="BB3" s="508"/>
      <c r="BC3" s="508"/>
      <c r="BD3" s="508"/>
      <c r="BE3" s="508"/>
      <c r="BF3" s="508"/>
      <c r="BG3" s="508"/>
      <c r="BH3" s="508"/>
      <c r="BI3" s="508"/>
      <c r="BJ3" s="508"/>
      <c r="BK3" s="508"/>
      <c r="BL3" s="508"/>
      <c r="BM3" s="508"/>
      <c r="BN3" s="508"/>
      <c r="BO3" s="508"/>
      <c r="BP3" s="508"/>
      <c r="BQ3" s="508"/>
      <c r="BR3" s="508"/>
      <c r="BS3" s="508"/>
      <c r="BT3" s="508"/>
      <c r="BU3" s="508"/>
      <c r="BV3" s="508"/>
      <c r="BW3" s="508"/>
      <c r="BX3" s="508"/>
      <c r="BY3" s="508"/>
      <c r="BZ3" s="508"/>
      <c r="CA3" s="508"/>
      <c r="CB3" s="508"/>
      <c r="CC3" s="508"/>
      <c r="CD3" s="508"/>
      <c r="CE3" s="508"/>
      <c r="CF3" s="508"/>
      <c r="CG3" s="508"/>
      <c r="CH3" s="508"/>
    </row>
    <row r="4" spans="1:86" ht="15" customHeight="1" x14ac:dyDescent="0.2">
      <c r="A4" s="1458" t="s">
        <v>72</v>
      </c>
      <c r="B4" s="1459"/>
      <c r="C4" s="1459"/>
      <c r="D4" s="1459"/>
      <c r="E4" s="1459"/>
      <c r="F4" s="1459"/>
      <c r="G4" s="1459"/>
      <c r="H4" s="1459"/>
      <c r="I4" s="1459"/>
      <c r="J4" s="1459"/>
      <c r="K4" s="1459"/>
      <c r="L4" s="1459"/>
      <c r="M4" s="1459"/>
      <c r="N4" s="1459"/>
      <c r="O4" s="1460"/>
      <c r="P4" s="1469" t="s">
        <v>1114</v>
      </c>
      <c r="Q4" s="1470"/>
      <c r="R4" s="1470"/>
      <c r="S4" s="1470"/>
      <c r="T4" s="1470"/>
      <c r="U4" s="1470"/>
      <c r="V4" s="1470"/>
      <c r="W4" s="1471"/>
      <c r="X4" s="1459" t="s">
        <v>71</v>
      </c>
      <c r="Y4" s="1459"/>
      <c r="Z4" s="1459"/>
      <c r="AA4" s="1459"/>
      <c r="AB4" s="1459"/>
      <c r="AC4" s="1445" t="s">
        <v>128</v>
      </c>
      <c r="AD4" s="1446"/>
      <c r="AE4" s="1446"/>
      <c r="AF4" s="1446"/>
      <c r="AG4" s="1446"/>
      <c r="AH4" s="1446"/>
      <c r="AI4" s="1446"/>
      <c r="AJ4" s="1446"/>
      <c r="AK4" s="1446"/>
      <c r="AL4" s="1446"/>
      <c r="AM4" s="1446"/>
      <c r="AN4" s="1446"/>
      <c r="AO4" s="1446"/>
      <c r="AP4" s="1446"/>
      <c r="AQ4" s="1446"/>
      <c r="AR4" s="1446"/>
      <c r="AS4" s="1446"/>
      <c r="AT4" s="1446"/>
      <c r="AU4" s="1446"/>
      <c r="AV4" s="1446"/>
      <c r="AW4" s="1446"/>
      <c r="AX4" s="1446"/>
      <c r="AY4" s="1446"/>
      <c r="AZ4" s="1446"/>
      <c r="BA4" s="1446"/>
      <c r="BB4" s="1446"/>
      <c r="BC4" s="1446"/>
      <c r="BD4" s="1446"/>
      <c r="BE4" s="1446"/>
      <c r="BF4" s="1446"/>
      <c r="BG4" s="1446"/>
      <c r="BH4" s="1445" t="s">
        <v>844</v>
      </c>
      <c r="BI4" s="1446"/>
      <c r="BJ4" s="1446"/>
      <c r="BK4" s="1446"/>
      <c r="BL4" s="1447"/>
      <c r="BM4" s="1466" t="s">
        <v>899</v>
      </c>
      <c r="BN4" s="1467"/>
      <c r="BO4" s="1467"/>
      <c r="BP4" s="1467"/>
      <c r="BQ4" s="1467"/>
      <c r="BR4" s="1467"/>
      <c r="BS4" s="1467"/>
      <c r="BT4" s="1467"/>
      <c r="BU4" s="1467"/>
      <c r="BV4" s="1467"/>
      <c r="BW4" s="1467"/>
      <c r="BX4" s="1467"/>
      <c r="BY4" s="1467"/>
      <c r="BZ4" s="1467"/>
      <c r="CA4" s="1467"/>
      <c r="CB4" s="1467"/>
      <c r="CC4" s="1467"/>
      <c r="CD4" s="1467"/>
      <c r="CE4" s="1467"/>
      <c r="CF4" s="1467"/>
      <c r="CG4" s="1467"/>
      <c r="CH4" s="1468"/>
    </row>
    <row r="5" spans="1:86" ht="15" customHeight="1" x14ac:dyDescent="0.2">
      <c r="A5" s="1461"/>
      <c r="B5" s="1462"/>
      <c r="C5" s="1462"/>
      <c r="D5" s="1462"/>
      <c r="E5" s="1462"/>
      <c r="F5" s="1462"/>
      <c r="G5" s="1462"/>
      <c r="H5" s="1462"/>
      <c r="I5" s="1462"/>
      <c r="J5" s="1462"/>
      <c r="K5" s="1462"/>
      <c r="L5" s="1462"/>
      <c r="M5" s="1462"/>
      <c r="N5" s="1462"/>
      <c r="O5" s="1463"/>
      <c r="P5" s="1472" t="s">
        <v>833</v>
      </c>
      <c r="Q5" s="1473"/>
      <c r="R5" s="1473"/>
      <c r="S5" s="1473"/>
      <c r="T5" s="1473" t="s">
        <v>834</v>
      </c>
      <c r="U5" s="1473"/>
      <c r="V5" s="1473"/>
      <c r="W5" s="1474"/>
      <c r="X5" s="1462"/>
      <c r="Y5" s="1462"/>
      <c r="Z5" s="1462"/>
      <c r="AA5" s="1462"/>
      <c r="AB5" s="1462"/>
      <c r="AC5" s="1448"/>
      <c r="AD5" s="1449"/>
      <c r="AE5" s="1449"/>
      <c r="AF5" s="1449"/>
      <c r="AG5" s="1449"/>
      <c r="AH5" s="1449"/>
      <c r="AI5" s="1449"/>
      <c r="AJ5" s="1449"/>
      <c r="AK5" s="1449"/>
      <c r="AL5" s="1449"/>
      <c r="AM5" s="1449"/>
      <c r="AN5" s="1449"/>
      <c r="AO5" s="1449"/>
      <c r="AP5" s="1449"/>
      <c r="AQ5" s="1449"/>
      <c r="AR5" s="1449"/>
      <c r="AS5" s="1449"/>
      <c r="AT5" s="1449"/>
      <c r="AU5" s="1449"/>
      <c r="AV5" s="1449"/>
      <c r="AW5" s="1449"/>
      <c r="AX5" s="1449"/>
      <c r="AY5" s="1449"/>
      <c r="AZ5" s="1449"/>
      <c r="BA5" s="1449"/>
      <c r="BB5" s="1449"/>
      <c r="BC5" s="1449"/>
      <c r="BD5" s="1449"/>
      <c r="BE5" s="1449"/>
      <c r="BF5" s="1449"/>
      <c r="BG5" s="1449"/>
      <c r="BH5" s="1448"/>
      <c r="BI5" s="1449"/>
      <c r="BJ5" s="1449"/>
      <c r="BK5" s="1449"/>
      <c r="BL5" s="1450"/>
      <c r="BM5" s="1466"/>
      <c r="BN5" s="1467"/>
      <c r="BO5" s="1467"/>
      <c r="BP5" s="1467"/>
      <c r="BQ5" s="1467"/>
      <c r="BR5" s="1467"/>
      <c r="BS5" s="1467"/>
      <c r="BT5" s="1467"/>
      <c r="BU5" s="1467"/>
      <c r="BV5" s="1467"/>
      <c r="BW5" s="1467"/>
      <c r="BX5" s="1467"/>
      <c r="BY5" s="1467"/>
      <c r="BZ5" s="1467"/>
      <c r="CA5" s="1467"/>
      <c r="CB5" s="1467"/>
      <c r="CC5" s="1467"/>
      <c r="CD5" s="1467"/>
      <c r="CE5" s="1467"/>
      <c r="CF5" s="1467"/>
      <c r="CG5" s="1467"/>
      <c r="CH5" s="1468"/>
    </row>
    <row r="6" spans="1:86" ht="30" customHeight="1" x14ac:dyDescent="0.2">
      <c r="A6" s="1464"/>
      <c r="B6" s="1465"/>
      <c r="C6" s="1465"/>
      <c r="D6" s="1465"/>
      <c r="E6" s="1465"/>
      <c r="F6" s="1465"/>
      <c r="G6" s="1465"/>
      <c r="H6" s="1465"/>
      <c r="I6" s="1465"/>
      <c r="J6" s="1465"/>
      <c r="K6" s="1465"/>
      <c r="L6" s="1465"/>
      <c r="M6" s="1465"/>
      <c r="N6" s="1465"/>
      <c r="O6" s="1465"/>
      <c r="P6" s="1475"/>
      <c r="Q6" s="1459"/>
      <c r="R6" s="1459"/>
      <c r="S6" s="1459"/>
      <c r="T6" s="1476"/>
      <c r="U6" s="1459"/>
      <c r="V6" s="1459"/>
      <c r="W6" s="1460"/>
      <c r="X6" s="1454"/>
      <c r="Y6" s="1454"/>
      <c r="Z6" s="1454"/>
      <c r="AA6" s="1454"/>
      <c r="AB6" s="1454"/>
      <c r="AC6" s="1430"/>
      <c r="AD6" s="1431"/>
      <c r="AE6" s="1431"/>
      <c r="AF6" s="1431"/>
      <c r="AG6" s="1431"/>
      <c r="AH6" s="1431"/>
      <c r="AI6" s="1431"/>
      <c r="AJ6" s="1431"/>
      <c r="AK6" s="1431"/>
      <c r="AL6" s="1431"/>
      <c r="AM6" s="1431"/>
      <c r="AN6" s="1431"/>
      <c r="AO6" s="1431"/>
      <c r="AP6" s="1431"/>
      <c r="AQ6" s="1431"/>
      <c r="AR6" s="1431"/>
      <c r="AS6" s="1431"/>
      <c r="AT6" s="1431"/>
      <c r="AU6" s="1431"/>
      <c r="AV6" s="1431"/>
      <c r="AW6" s="1431"/>
      <c r="AX6" s="1431"/>
      <c r="AY6" s="1431"/>
      <c r="AZ6" s="1431"/>
      <c r="BA6" s="1431"/>
      <c r="BB6" s="1431"/>
      <c r="BC6" s="1431"/>
      <c r="BD6" s="1431"/>
      <c r="BE6" s="1431"/>
      <c r="BF6" s="1431"/>
      <c r="BG6" s="1432"/>
      <c r="BH6" s="1433"/>
      <c r="BI6" s="1434"/>
      <c r="BJ6" s="1434"/>
      <c r="BK6" s="1434"/>
      <c r="BL6" s="1435"/>
      <c r="BM6" s="1436"/>
      <c r="BN6" s="1434"/>
      <c r="BO6" s="1434"/>
      <c r="BP6" s="1434"/>
      <c r="BQ6" s="1434"/>
      <c r="BR6" s="1434"/>
      <c r="BS6" s="1434"/>
      <c r="BT6" s="1434"/>
      <c r="BU6" s="1434"/>
      <c r="BV6" s="1434"/>
      <c r="BW6" s="1434"/>
      <c r="BX6" s="1434"/>
      <c r="BY6" s="1434"/>
      <c r="BZ6" s="1434"/>
      <c r="CA6" s="1434"/>
      <c r="CB6" s="1434"/>
      <c r="CC6" s="1434"/>
      <c r="CD6" s="1434"/>
      <c r="CE6" s="1434"/>
      <c r="CF6" s="1434"/>
      <c r="CG6" s="1434"/>
      <c r="CH6" s="1437"/>
    </row>
    <row r="7" spans="1:86" ht="30" customHeight="1" x14ac:dyDescent="0.2">
      <c r="A7" s="1416"/>
      <c r="B7" s="1417"/>
      <c r="C7" s="1417"/>
      <c r="D7" s="1417"/>
      <c r="E7" s="1417"/>
      <c r="F7" s="1417"/>
      <c r="G7" s="1417"/>
      <c r="H7" s="1417"/>
      <c r="I7" s="1417"/>
      <c r="J7" s="1417"/>
      <c r="K7" s="1417"/>
      <c r="L7" s="1417"/>
      <c r="M7" s="1417"/>
      <c r="N7" s="1417"/>
      <c r="O7" s="1417"/>
      <c r="P7" s="1423"/>
      <c r="Q7" s="1421"/>
      <c r="R7" s="1421"/>
      <c r="S7" s="1421"/>
      <c r="T7" s="1424"/>
      <c r="U7" s="1421"/>
      <c r="V7" s="1421"/>
      <c r="W7" s="1418"/>
      <c r="X7" s="1419"/>
      <c r="Y7" s="1419"/>
      <c r="Z7" s="1419"/>
      <c r="AA7" s="1419"/>
      <c r="AB7" s="1419"/>
      <c r="AC7" s="1425"/>
      <c r="AD7" s="1426"/>
      <c r="AE7" s="1426"/>
      <c r="AF7" s="1426"/>
      <c r="AG7" s="1426"/>
      <c r="AH7" s="1426"/>
      <c r="AI7" s="1426"/>
      <c r="AJ7" s="1426"/>
      <c r="AK7" s="1426"/>
      <c r="AL7" s="1426"/>
      <c r="AM7" s="1426"/>
      <c r="AN7" s="1426"/>
      <c r="AO7" s="1426"/>
      <c r="AP7" s="1426"/>
      <c r="AQ7" s="1426"/>
      <c r="AR7" s="1426"/>
      <c r="AS7" s="1426"/>
      <c r="AT7" s="1426"/>
      <c r="AU7" s="1426"/>
      <c r="AV7" s="1426"/>
      <c r="AW7" s="1426"/>
      <c r="AX7" s="1426"/>
      <c r="AY7" s="1426"/>
      <c r="AZ7" s="1426"/>
      <c r="BA7" s="1426"/>
      <c r="BB7" s="1426"/>
      <c r="BC7" s="1426"/>
      <c r="BD7" s="1426"/>
      <c r="BE7" s="1426"/>
      <c r="BF7" s="1426"/>
      <c r="BG7" s="1427"/>
      <c r="BH7" s="1428"/>
      <c r="BI7" s="1412"/>
      <c r="BJ7" s="1412"/>
      <c r="BK7" s="1412"/>
      <c r="BL7" s="1413"/>
      <c r="BM7" s="1420"/>
      <c r="BN7" s="1421"/>
      <c r="BO7" s="1421"/>
      <c r="BP7" s="1421"/>
      <c r="BQ7" s="1421"/>
      <c r="BR7" s="1421"/>
      <c r="BS7" s="1421"/>
      <c r="BT7" s="1421"/>
      <c r="BU7" s="1421"/>
      <c r="BV7" s="1421"/>
      <c r="BW7" s="1421"/>
      <c r="BX7" s="1421"/>
      <c r="BY7" s="1421"/>
      <c r="BZ7" s="1421"/>
      <c r="CA7" s="1421"/>
      <c r="CB7" s="1421"/>
      <c r="CC7" s="1421"/>
      <c r="CD7" s="1421"/>
      <c r="CE7" s="1421"/>
      <c r="CF7" s="1421"/>
      <c r="CG7" s="1421"/>
      <c r="CH7" s="1422"/>
    </row>
    <row r="8" spans="1:86" ht="30" customHeight="1" x14ac:dyDescent="0.2">
      <c r="A8" s="1416"/>
      <c r="B8" s="1417"/>
      <c r="C8" s="1417"/>
      <c r="D8" s="1417"/>
      <c r="E8" s="1417"/>
      <c r="F8" s="1417"/>
      <c r="G8" s="1417"/>
      <c r="H8" s="1417"/>
      <c r="I8" s="1417"/>
      <c r="J8" s="1417"/>
      <c r="K8" s="1417"/>
      <c r="L8" s="1417"/>
      <c r="M8" s="1417"/>
      <c r="N8" s="1417"/>
      <c r="O8" s="1417"/>
      <c r="P8" s="1423"/>
      <c r="Q8" s="1421"/>
      <c r="R8" s="1421"/>
      <c r="S8" s="1421"/>
      <c r="T8" s="1424"/>
      <c r="U8" s="1421"/>
      <c r="V8" s="1421"/>
      <c r="W8" s="1418"/>
      <c r="X8" s="1419"/>
      <c r="Y8" s="1419"/>
      <c r="Z8" s="1419"/>
      <c r="AA8" s="1419"/>
      <c r="AB8" s="1419"/>
      <c r="AC8" s="1425"/>
      <c r="AD8" s="1426"/>
      <c r="AE8" s="1426"/>
      <c r="AF8" s="1426"/>
      <c r="AG8" s="1426"/>
      <c r="AH8" s="1426"/>
      <c r="AI8" s="1426"/>
      <c r="AJ8" s="1426"/>
      <c r="AK8" s="1426"/>
      <c r="AL8" s="1426"/>
      <c r="AM8" s="1426"/>
      <c r="AN8" s="1426"/>
      <c r="AO8" s="1426"/>
      <c r="AP8" s="1426"/>
      <c r="AQ8" s="1426"/>
      <c r="AR8" s="1426"/>
      <c r="AS8" s="1426"/>
      <c r="AT8" s="1426"/>
      <c r="AU8" s="1426"/>
      <c r="AV8" s="1426"/>
      <c r="AW8" s="1426"/>
      <c r="AX8" s="1426"/>
      <c r="AY8" s="1426"/>
      <c r="AZ8" s="1426"/>
      <c r="BA8" s="1426"/>
      <c r="BB8" s="1426"/>
      <c r="BC8" s="1426"/>
      <c r="BD8" s="1426"/>
      <c r="BE8" s="1426"/>
      <c r="BF8" s="1426"/>
      <c r="BG8" s="1427"/>
      <c r="BH8" s="1412"/>
      <c r="BI8" s="1412"/>
      <c r="BJ8" s="1412"/>
      <c r="BK8" s="1412"/>
      <c r="BL8" s="1413"/>
      <c r="BM8" s="1420"/>
      <c r="BN8" s="1421"/>
      <c r="BO8" s="1421"/>
      <c r="BP8" s="1421"/>
      <c r="BQ8" s="1421"/>
      <c r="BR8" s="1421"/>
      <c r="BS8" s="1421"/>
      <c r="BT8" s="1421"/>
      <c r="BU8" s="1421"/>
      <c r="BV8" s="1421"/>
      <c r="BW8" s="1421"/>
      <c r="BX8" s="1421"/>
      <c r="BY8" s="1421"/>
      <c r="BZ8" s="1421"/>
      <c r="CA8" s="1421"/>
      <c r="CB8" s="1421"/>
      <c r="CC8" s="1421"/>
      <c r="CD8" s="1421"/>
      <c r="CE8" s="1421"/>
      <c r="CF8" s="1421"/>
      <c r="CG8" s="1421"/>
      <c r="CH8" s="1422"/>
    </row>
    <row r="9" spans="1:86" ht="30" customHeight="1" x14ac:dyDescent="0.2">
      <c r="A9" s="1416"/>
      <c r="B9" s="1417"/>
      <c r="C9" s="1417"/>
      <c r="D9" s="1417"/>
      <c r="E9" s="1417"/>
      <c r="F9" s="1417"/>
      <c r="G9" s="1417"/>
      <c r="H9" s="1417"/>
      <c r="I9" s="1417"/>
      <c r="J9" s="1417"/>
      <c r="K9" s="1417"/>
      <c r="L9" s="1417"/>
      <c r="M9" s="1417"/>
      <c r="N9" s="1417"/>
      <c r="O9" s="1417"/>
      <c r="P9" s="1423"/>
      <c r="Q9" s="1421"/>
      <c r="R9" s="1421"/>
      <c r="S9" s="1421"/>
      <c r="T9" s="1424"/>
      <c r="U9" s="1421"/>
      <c r="V9" s="1421"/>
      <c r="W9" s="1418"/>
      <c r="X9" s="1419"/>
      <c r="Y9" s="1419"/>
      <c r="Z9" s="1419"/>
      <c r="AA9" s="1419"/>
      <c r="AB9" s="1419"/>
      <c r="AC9" s="1425"/>
      <c r="AD9" s="1426"/>
      <c r="AE9" s="1426"/>
      <c r="AF9" s="1426"/>
      <c r="AG9" s="1426"/>
      <c r="AH9" s="1426"/>
      <c r="AI9" s="1426"/>
      <c r="AJ9" s="1426"/>
      <c r="AK9" s="1426"/>
      <c r="AL9" s="1426"/>
      <c r="AM9" s="1426"/>
      <c r="AN9" s="1426"/>
      <c r="AO9" s="1426"/>
      <c r="AP9" s="1426"/>
      <c r="AQ9" s="1426"/>
      <c r="AR9" s="1426"/>
      <c r="AS9" s="1426"/>
      <c r="AT9" s="1426"/>
      <c r="AU9" s="1426"/>
      <c r="AV9" s="1426"/>
      <c r="AW9" s="1426"/>
      <c r="AX9" s="1426"/>
      <c r="AY9" s="1426"/>
      <c r="AZ9" s="1426"/>
      <c r="BA9" s="1426"/>
      <c r="BB9" s="1426"/>
      <c r="BC9" s="1426"/>
      <c r="BD9" s="1426"/>
      <c r="BE9" s="1426"/>
      <c r="BF9" s="1426"/>
      <c r="BG9" s="1427"/>
      <c r="BH9" s="1412"/>
      <c r="BI9" s="1412"/>
      <c r="BJ9" s="1412"/>
      <c r="BK9" s="1412"/>
      <c r="BL9" s="1413"/>
      <c r="BM9" s="1420"/>
      <c r="BN9" s="1421"/>
      <c r="BO9" s="1421"/>
      <c r="BP9" s="1421"/>
      <c r="BQ9" s="1421"/>
      <c r="BR9" s="1421"/>
      <c r="BS9" s="1421"/>
      <c r="BT9" s="1421"/>
      <c r="BU9" s="1421"/>
      <c r="BV9" s="1421"/>
      <c r="BW9" s="1421"/>
      <c r="BX9" s="1421"/>
      <c r="BY9" s="1421"/>
      <c r="BZ9" s="1421"/>
      <c r="CA9" s="1421"/>
      <c r="CB9" s="1421"/>
      <c r="CC9" s="1421"/>
      <c r="CD9" s="1421"/>
      <c r="CE9" s="1421"/>
      <c r="CF9" s="1421"/>
      <c r="CG9" s="1421"/>
      <c r="CH9" s="1422"/>
    </row>
    <row r="10" spans="1:86" ht="30" customHeight="1" x14ac:dyDescent="0.2">
      <c r="A10" s="1416"/>
      <c r="B10" s="1417"/>
      <c r="C10" s="1417"/>
      <c r="D10" s="1417"/>
      <c r="E10" s="1417"/>
      <c r="F10" s="1417"/>
      <c r="G10" s="1417"/>
      <c r="H10" s="1417"/>
      <c r="I10" s="1417"/>
      <c r="J10" s="1417"/>
      <c r="K10" s="1417"/>
      <c r="L10" s="1417"/>
      <c r="M10" s="1417"/>
      <c r="N10" s="1417"/>
      <c r="O10" s="1417"/>
      <c r="P10" s="1423"/>
      <c r="Q10" s="1421"/>
      <c r="R10" s="1421"/>
      <c r="S10" s="1421"/>
      <c r="T10" s="1424"/>
      <c r="U10" s="1421"/>
      <c r="V10" s="1421"/>
      <c r="W10" s="1418"/>
      <c r="X10" s="1419"/>
      <c r="Y10" s="1419"/>
      <c r="Z10" s="1419"/>
      <c r="AA10" s="1419"/>
      <c r="AB10" s="1419"/>
      <c r="AC10" s="1414"/>
      <c r="AD10" s="1412"/>
      <c r="AE10" s="1412"/>
      <c r="AF10" s="1412"/>
      <c r="AG10" s="1412"/>
      <c r="AH10" s="1412"/>
      <c r="AI10" s="1412"/>
      <c r="AJ10" s="1412"/>
      <c r="AK10" s="1412"/>
      <c r="AL10" s="1412"/>
      <c r="AM10" s="1412"/>
      <c r="AN10" s="1412"/>
      <c r="AO10" s="1412"/>
      <c r="AP10" s="1412"/>
      <c r="AQ10" s="1412"/>
      <c r="AR10" s="1412"/>
      <c r="AS10" s="1412"/>
      <c r="AT10" s="1412"/>
      <c r="AU10" s="1412"/>
      <c r="AV10" s="1412"/>
      <c r="AW10" s="1412"/>
      <c r="AX10" s="1412"/>
      <c r="AY10" s="1412"/>
      <c r="AZ10" s="1412"/>
      <c r="BA10" s="1412"/>
      <c r="BB10" s="1412"/>
      <c r="BC10" s="1412"/>
      <c r="BD10" s="1412"/>
      <c r="BE10" s="1412"/>
      <c r="BF10" s="1412"/>
      <c r="BG10" s="1413"/>
      <c r="BH10" s="1412"/>
      <c r="BI10" s="1412"/>
      <c r="BJ10" s="1412"/>
      <c r="BK10" s="1412"/>
      <c r="BL10" s="1413"/>
      <c r="BM10" s="1414"/>
      <c r="BN10" s="1412"/>
      <c r="BO10" s="1412"/>
      <c r="BP10" s="1412"/>
      <c r="BQ10" s="1412"/>
      <c r="BR10" s="1412"/>
      <c r="BS10" s="1412"/>
      <c r="BT10" s="1412"/>
      <c r="BU10" s="1412"/>
      <c r="BV10" s="1412"/>
      <c r="BW10" s="1412"/>
      <c r="BX10" s="1412"/>
      <c r="BY10" s="1412"/>
      <c r="BZ10" s="1412"/>
      <c r="CA10" s="1412"/>
      <c r="CB10" s="1412"/>
      <c r="CC10" s="1412"/>
      <c r="CD10" s="1412"/>
      <c r="CE10" s="1412"/>
      <c r="CF10" s="1412"/>
      <c r="CG10" s="1412"/>
      <c r="CH10" s="1415"/>
    </row>
    <row r="11" spans="1:86" ht="30" customHeight="1" x14ac:dyDescent="0.2">
      <c r="A11" s="1416"/>
      <c r="B11" s="1417"/>
      <c r="C11" s="1417"/>
      <c r="D11" s="1417"/>
      <c r="E11" s="1417"/>
      <c r="F11" s="1417"/>
      <c r="G11" s="1417"/>
      <c r="H11" s="1417"/>
      <c r="I11" s="1417"/>
      <c r="J11" s="1417"/>
      <c r="K11" s="1417"/>
      <c r="L11" s="1417"/>
      <c r="M11" s="1417"/>
      <c r="N11" s="1417"/>
      <c r="O11" s="1417"/>
      <c r="P11" s="1423"/>
      <c r="Q11" s="1421"/>
      <c r="R11" s="1421"/>
      <c r="S11" s="1421"/>
      <c r="T11" s="1424"/>
      <c r="U11" s="1421"/>
      <c r="V11" s="1421"/>
      <c r="W11" s="1418"/>
      <c r="X11" s="1419"/>
      <c r="Y11" s="1419"/>
      <c r="Z11" s="1419"/>
      <c r="AA11" s="1419"/>
      <c r="AB11" s="1419"/>
      <c r="AC11" s="1414"/>
      <c r="AD11" s="1412"/>
      <c r="AE11" s="1412"/>
      <c r="AF11" s="1412"/>
      <c r="AG11" s="1412"/>
      <c r="AH11" s="1412"/>
      <c r="AI11" s="1412"/>
      <c r="AJ11" s="1412"/>
      <c r="AK11" s="1412"/>
      <c r="AL11" s="1412"/>
      <c r="AM11" s="1412"/>
      <c r="AN11" s="1412"/>
      <c r="AO11" s="1412"/>
      <c r="AP11" s="1412"/>
      <c r="AQ11" s="1412"/>
      <c r="AR11" s="1412"/>
      <c r="AS11" s="1412"/>
      <c r="AT11" s="1412"/>
      <c r="AU11" s="1412"/>
      <c r="AV11" s="1412"/>
      <c r="AW11" s="1412"/>
      <c r="AX11" s="1412"/>
      <c r="AY11" s="1412"/>
      <c r="AZ11" s="1412"/>
      <c r="BA11" s="1412"/>
      <c r="BB11" s="1412"/>
      <c r="BC11" s="1412"/>
      <c r="BD11" s="1412"/>
      <c r="BE11" s="1412"/>
      <c r="BF11" s="1412"/>
      <c r="BG11" s="1413"/>
      <c r="BH11" s="1412"/>
      <c r="BI11" s="1412"/>
      <c r="BJ11" s="1412"/>
      <c r="BK11" s="1412"/>
      <c r="BL11" s="1413"/>
      <c r="BM11" s="1414"/>
      <c r="BN11" s="1412"/>
      <c r="BO11" s="1412"/>
      <c r="BP11" s="1412"/>
      <c r="BQ11" s="1412"/>
      <c r="BR11" s="1412"/>
      <c r="BS11" s="1412"/>
      <c r="BT11" s="1412"/>
      <c r="BU11" s="1412"/>
      <c r="BV11" s="1412"/>
      <c r="BW11" s="1412"/>
      <c r="BX11" s="1412"/>
      <c r="BY11" s="1412"/>
      <c r="BZ11" s="1412"/>
      <c r="CA11" s="1412"/>
      <c r="CB11" s="1412"/>
      <c r="CC11" s="1412"/>
      <c r="CD11" s="1412"/>
      <c r="CE11" s="1412"/>
      <c r="CF11" s="1412"/>
      <c r="CG11" s="1412"/>
      <c r="CH11" s="1415"/>
    </row>
    <row r="12" spans="1:86" ht="30" customHeight="1" x14ac:dyDescent="0.2">
      <c r="A12" s="1416"/>
      <c r="B12" s="1417"/>
      <c r="C12" s="1417"/>
      <c r="D12" s="1417"/>
      <c r="E12" s="1417"/>
      <c r="F12" s="1417"/>
      <c r="G12" s="1417"/>
      <c r="H12" s="1417"/>
      <c r="I12" s="1417"/>
      <c r="J12" s="1417"/>
      <c r="K12" s="1417"/>
      <c r="L12" s="1417"/>
      <c r="M12" s="1417"/>
      <c r="N12" s="1417"/>
      <c r="O12" s="1417"/>
      <c r="P12" s="1423"/>
      <c r="Q12" s="1421"/>
      <c r="R12" s="1421"/>
      <c r="S12" s="1421"/>
      <c r="T12" s="1424"/>
      <c r="U12" s="1421"/>
      <c r="V12" s="1421"/>
      <c r="W12" s="1418"/>
      <c r="X12" s="1419"/>
      <c r="Y12" s="1419"/>
      <c r="Z12" s="1419"/>
      <c r="AA12" s="1419"/>
      <c r="AB12" s="1419"/>
      <c r="AC12" s="1414"/>
      <c r="AD12" s="1412"/>
      <c r="AE12" s="1412"/>
      <c r="AF12" s="1412"/>
      <c r="AG12" s="1412"/>
      <c r="AH12" s="1412"/>
      <c r="AI12" s="1412"/>
      <c r="AJ12" s="1412"/>
      <c r="AK12" s="1412"/>
      <c r="AL12" s="1412"/>
      <c r="AM12" s="1412"/>
      <c r="AN12" s="1412"/>
      <c r="AO12" s="1412"/>
      <c r="AP12" s="1412"/>
      <c r="AQ12" s="1412"/>
      <c r="AR12" s="1412"/>
      <c r="AS12" s="1412"/>
      <c r="AT12" s="1412"/>
      <c r="AU12" s="1412"/>
      <c r="AV12" s="1412"/>
      <c r="AW12" s="1412"/>
      <c r="AX12" s="1412"/>
      <c r="AY12" s="1412"/>
      <c r="AZ12" s="1412"/>
      <c r="BA12" s="1412"/>
      <c r="BB12" s="1412"/>
      <c r="BC12" s="1412"/>
      <c r="BD12" s="1412"/>
      <c r="BE12" s="1412"/>
      <c r="BF12" s="1412"/>
      <c r="BG12" s="1413"/>
      <c r="BH12" s="1412"/>
      <c r="BI12" s="1412"/>
      <c r="BJ12" s="1412"/>
      <c r="BK12" s="1412"/>
      <c r="BL12" s="1413"/>
      <c r="BM12" s="1414"/>
      <c r="BN12" s="1412"/>
      <c r="BO12" s="1412"/>
      <c r="BP12" s="1412"/>
      <c r="BQ12" s="1412"/>
      <c r="BR12" s="1412"/>
      <c r="BS12" s="1412"/>
      <c r="BT12" s="1412"/>
      <c r="BU12" s="1412"/>
      <c r="BV12" s="1412"/>
      <c r="BW12" s="1412"/>
      <c r="BX12" s="1412"/>
      <c r="BY12" s="1412"/>
      <c r="BZ12" s="1412"/>
      <c r="CA12" s="1412"/>
      <c r="CB12" s="1412"/>
      <c r="CC12" s="1412"/>
      <c r="CD12" s="1412"/>
      <c r="CE12" s="1412"/>
      <c r="CF12" s="1412"/>
      <c r="CG12" s="1412"/>
      <c r="CH12" s="1415"/>
    </row>
    <row r="13" spans="1:86" ht="30" customHeight="1" x14ac:dyDescent="0.2">
      <c r="A13" s="1416"/>
      <c r="B13" s="1417"/>
      <c r="C13" s="1417"/>
      <c r="D13" s="1417"/>
      <c r="E13" s="1417"/>
      <c r="F13" s="1417"/>
      <c r="G13" s="1417"/>
      <c r="H13" s="1417"/>
      <c r="I13" s="1417"/>
      <c r="J13" s="1417"/>
      <c r="K13" s="1417"/>
      <c r="L13" s="1417"/>
      <c r="M13" s="1417"/>
      <c r="N13" s="1417"/>
      <c r="O13" s="1417"/>
      <c r="P13" s="1423"/>
      <c r="Q13" s="1421"/>
      <c r="R13" s="1421"/>
      <c r="S13" s="1421"/>
      <c r="T13" s="1424"/>
      <c r="U13" s="1421"/>
      <c r="V13" s="1421"/>
      <c r="W13" s="1418"/>
      <c r="X13" s="1419"/>
      <c r="Y13" s="1419"/>
      <c r="Z13" s="1419"/>
      <c r="AA13" s="1419"/>
      <c r="AB13" s="1419"/>
      <c r="AC13" s="1414"/>
      <c r="AD13" s="1412"/>
      <c r="AE13" s="1412"/>
      <c r="AF13" s="1412"/>
      <c r="AG13" s="1412"/>
      <c r="AH13" s="1412"/>
      <c r="AI13" s="1412"/>
      <c r="AJ13" s="1412"/>
      <c r="AK13" s="1412"/>
      <c r="AL13" s="1412"/>
      <c r="AM13" s="1412"/>
      <c r="AN13" s="1412"/>
      <c r="AO13" s="1412"/>
      <c r="AP13" s="1412"/>
      <c r="AQ13" s="1412"/>
      <c r="AR13" s="1412"/>
      <c r="AS13" s="1412"/>
      <c r="AT13" s="1412"/>
      <c r="AU13" s="1412"/>
      <c r="AV13" s="1412"/>
      <c r="AW13" s="1412"/>
      <c r="AX13" s="1412"/>
      <c r="AY13" s="1412"/>
      <c r="AZ13" s="1412"/>
      <c r="BA13" s="1412"/>
      <c r="BB13" s="1412"/>
      <c r="BC13" s="1412"/>
      <c r="BD13" s="1412"/>
      <c r="BE13" s="1412"/>
      <c r="BF13" s="1412"/>
      <c r="BG13" s="1413"/>
      <c r="BH13" s="1412"/>
      <c r="BI13" s="1412"/>
      <c r="BJ13" s="1412"/>
      <c r="BK13" s="1412"/>
      <c r="BL13" s="1413"/>
      <c r="BM13" s="1414"/>
      <c r="BN13" s="1412"/>
      <c r="BO13" s="1412"/>
      <c r="BP13" s="1412"/>
      <c r="BQ13" s="1412"/>
      <c r="BR13" s="1412"/>
      <c r="BS13" s="1412"/>
      <c r="BT13" s="1412"/>
      <c r="BU13" s="1412"/>
      <c r="BV13" s="1412"/>
      <c r="BW13" s="1412"/>
      <c r="BX13" s="1412"/>
      <c r="BY13" s="1412"/>
      <c r="BZ13" s="1412"/>
      <c r="CA13" s="1412"/>
      <c r="CB13" s="1412"/>
      <c r="CC13" s="1412"/>
      <c r="CD13" s="1412"/>
      <c r="CE13" s="1412"/>
      <c r="CF13" s="1412"/>
      <c r="CG13" s="1412"/>
      <c r="CH13" s="1415"/>
    </row>
    <row r="14" spans="1:86" ht="30" customHeight="1" x14ac:dyDescent="0.2">
      <c r="A14" s="1416"/>
      <c r="B14" s="1417"/>
      <c r="C14" s="1417"/>
      <c r="D14" s="1417"/>
      <c r="E14" s="1417"/>
      <c r="F14" s="1417"/>
      <c r="G14" s="1417"/>
      <c r="H14" s="1417"/>
      <c r="I14" s="1417"/>
      <c r="J14" s="1417"/>
      <c r="K14" s="1417"/>
      <c r="L14" s="1417"/>
      <c r="M14" s="1417"/>
      <c r="N14" s="1417"/>
      <c r="O14" s="1417"/>
      <c r="P14" s="1423"/>
      <c r="Q14" s="1421"/>
      <c r="R14" s="1421"/>
      <c r="S14" s="1421"/>
      <c r="T14" s="1424"/>
      <c r="U14" s="1421"/>
      <c r="V14" s="1421"/>
      <c r="W14" s="1418"/>
      <c r="X14" s="1419"/>
      <c r="Y14" s="1419"/>
      <c r="Z14" s="1419"/>
      <c r="AA14" s="1419"/>
      <c r="AB14" s="1419"/>
      <c r="AC14" s="1414"/>
      <c r="AD14" s="1412"/>
      <c r="AE14" s="1412"/>
      <c r="AF14" s="1412"/>
      <c r="AG14" s="1412"/>
      <c r="AH14" s="1412"/>
      <c r="AI14" s="1412"/>
      <c r="AJ14" s="1412"/>
      <c r="AK14" s="1412"/>
      <c r="AL14" s="1412"/>
      <c r="AM14" s="1412"/>
      <c r="AN14" s="1412"/>
      <c r="AO14" s="1412"/>
      <c r="AP14" s="1412"/>
      <c r="AQ14" s="1412"/>
      <c r="AR14" s="1412"/>
      <c r="AS14" s="1412"/>
      <c r="AT14" s="1412"/>
      <c r="AU14" s="1412"/>
      <c r="AV14" s="1412"/>
      <c r="AW14" s="1412"/>
      <c r="AX14" s="1412"/>
      <c r="AY14" s="1412"/>
      <c r="AZ14" s="1412"/>
      <c r="BA14" s="1412"/>
      <c r="BB14" s="1412"/>
      <c r="BC14" s="1412"/>
      <c r="BD14" s="1412"/>
      <c r="BE14" s="1412"/>
      <c r="BF14" s="1412"/>
      <c r="BG14" s="1413"/>
      <c r="BH14" s="1412"/>
      <c r="BI14" s="1412"/>
      <c r="BJ14" s="1412"/>
      <c r="BK14" s="1412"/>
      <c r="BL14" s="1413"/>
      <c r="BM14" s="1414"/>
      <c r="BN14" s="1412"/>
      <c r="BO14" s="1412"/>
      <c r="BP14" s="1412"/>
      <c r="BQ14" s="1412"/>
      <c r="BR14" s="1412"/>
      <c r="BS14" s="1412"/>
      <c r="BT14" s="1412"/>
      <c r="BU14" s="1412"/>
      <c r="BV14" s="1412"/>
      <c r="BW14" s="1412"/>
      <c r="BX14" s="1412"/>
      <c r="BY14" s="1412"/>
      <c r="BZ14" s="1412"/>
      <c r="CA14" s="1412"/>
      <c r="CB14" s="1412"/>
      <c r="CC14" s="1412"/>
      <c r="CD14" s="1412"/>
      <c r="CE14" s="1412"/>
      <c r="CF14" s="1412"/>
      <c r="CG14" s="1412"/>
      <c r="CH14" s="1415"/>
    </row>
    <row r="15" spans="1:86" ht="30" customHeight="1" x14ac:dyDescent="0.2">
      <c r="A15" s="1416"/>
      <c r="B15" s="1417"/>
      <c r="C15" s="1417"/>
      <c r="D15" s="1417"/>
      <c r="E15" s="1417"/>
      <c r="F15" s="1417"/>
      <c r="G15" s="1417"/>
      <c r="H15" s="1417"/>
      <c r="I15" s="1417"/>
      <c r="J15" s="1417"/>
      <c r="K15" s="1417"/>
      <c r="L15" s="1417"/>
      <c r="M15" s="1417"/>
      <c r="N15" s="1417"/>
      <c r="O15" s="1417"/>
      <c r="P15" s="1423"/>
      <c r="Q15" s="1421"/>
      <c r="R15" s="1421"/>
      <c r="S15" s="1421"/>
      <c r="T15" s="1424"/>
      <c r="U15" s="1421"/>
      <c r="V15" s="1421"/>
      <c r="W15" s="1418"/>
      <c r="X15" s="1419"/>
      <c r="Y15" s="1419"/>
      <c r="Z15" s="1419"/>
      <c r="AA15" s="1419"/>
      <c r="AB15" s="1419"/>
      <c r="AC15" s="1414"/>
      <c r="AD15" s="1412"/>
      <c r="AE15" s="1412"/>
      <c r="AF15" s="1412"/>
      <c r="AG15" s="1412"/>
      <c r="AH15" s="1412"/>
      <c r="AI15" s="1412"/>
      <c r="AJ15" s="1412"/>
      <c r="AK15" s="1412"/>
      <c r="AL15" s="1412"/>
      <c r="AM15" s="1412"/>
      <c r="AN15" s="1412"/>
      <c r="AO15" s="1412"/>
      <c r="AP15" s="1412"/>
      <c r="AQ15" s="1412"/>
      <c r="AR15" s="1412"/>
      <c r="AS15" s="1412"/>
      <c r="AT15" s="1412"/>
      <c r="AU15" s="1412"/>
      <c r="AV15" s="1412"/>
      <c r="AW15" s="1412"/>
      <c r="AX15" s="1412"/>
      <c r="AY15" s="1412"/>
      <c r="AZ15" s="1412"/>
      <c r="BA15" s="1412"/>
      <c r="BB15" s="1412"/>
      <c r="BC15" s="1412"/>
      <c r="BD15" s="1412"/>
      <c r="BE15" s="1412"/>
      <c r="BF15" s="1412"/>
      <c r="BG15" s="1413"/>
      <c r="BH15" s="1412"/>
      <c r="BI15" s="1412"/>
      <c r="BJ15" s="1412"/>
      <c r="BK15" s="1412"/>
      <c r="BL15" s="1413"/>
      <c r="BM15" s="1414"/>
      <c r="BN15" s="1412"/>
      <c r="BO15" s="1412"/>
      <c r="BP15" s="1412"/>
      <c r="BQ15" s="1412"/>
      <c r="BR15" s="1412"/>
      <c r="BS15" s="1412"/>
      <c r="BT15" s="1412"/>
      <c r="BU15" s="1412"/>
      <c r="BV15" s="1412"/>
      <c r="BW15" s="1412"/>
      <c r="BX15" s="1412"/>
      <c r="BY15" s="1412"/>
      <c r="BZ15" s="1412"/>
      <c r="CA15" s="1412"/>
      <c r="CB15" s="1412"/>
      <c r="CC15" s="1412"/>
      <c r="CD15" s="1412"/>
      <c r="CE15" s="1412"/>
      <c r="CF15" s="1412"/>
      <c r="CG15" s="1412"/>
      <c r="CH15" s="1415"/>
    </row>
    <row r="16" spans="1:86" ht="30" customHeight="1" x14ac:dyDescent="0.2">
      <c r="A16" s="1416"/>
      <c r="B16" s="1417"/>
      <c r="C16" s="1417"/>
      <c r="D16" s="1417"/>
      <c r="E16" s="1417"/>
      <c r="F16" s="1417"/>
      <c r="G16" s="1417"/>
      <c r="H16" s="1417"/>
      <c r="I16" s="1417"/>
      <c r="J16" s="1417"/>
      <c r="K16" s="1417"/>
      <c r="L16" s="1417"/>
      <c r="M16" s="1417"/>
      <c r="N16" s="1417"/>
      <c r="O16" s="1417"/>
      <c r="P16" s="1423"/>
      <c r="Q16" s="1421"/>
      <c r="R16" s="1421"/>
      <c r="S16" s="1421"/>
      <c r="T16" s="1424"/>
      <c r="U16" s="1421"/>
      <c r="V16" s="1421"/>
      <c r="W16" s="1418"/>
      <c r="X16" s="1419"/>
      <c r="Y16" s="1419"/>
      <c r="Z16" s="1419"/>
      <c r="AA16" s="1419"/>
      <c r="AB16" s="1419"/>
      <c r="AC16" s="1414"/>
      <c r="AD16" s="1412"/>
      <c r="AE16" s="1412"/>
      <c r="AF16" s="1412"/>
      <c r="AG16" s="1412"/>
      <c r="AH16" s="1412"/>
      <c r="AI16" s="1412"/>
      <c r="AJ16" s="1412"/>
      <c r="AK16" s="1412"/>
      <c r="AL16" s="1412"/>
      <c r="AM16" s="1412"/>
      <c r="AN16" s="1412"/>
      <c r="AO16" s="1412"/>
      <c r="AP16" s="1412"/>
      <c r="AQ16" s="1412"/>
      <c r="AR16" s="1412"/>
      <c r="AS16" s="1412"/>
      <c r="AT16" s="1412"/>
      <c r="AU16" s="1412"/>
      <c r="AV16" s="1412"/>
      <c r="AW16" s="1412"/>
      <c r="AX16" s="1412"/>
      <c r="AY16" s="1412"/>
      <c r="AZ16" s="1412"/>
      <c r="BA16" s="1412"/>
      <c r="BB16" s="1412"/>
      <c r="BC16" s="1412"/>
      <c r="BD16" s="1412"/>
      <c r="BE16" s="1412"/>
      <c r="BF16" s="1412"/>
      <c r="BG16" s="1413"/>
      <c r="BH16" s="1412"/>
      <c r="BI16" s="1412"/>
      <c r="BJ16" s="1412"/>
      <c r="BK16" s="1412"/>
      <c r="BL16" s="1413"/>
      <c r="BM16" s="1414"/>
      <c r="BN16" s="1412"/>
      <c r="BO16" s="1412"/>
      <c r="BP16" s="1412"/>
      <c r="BQ16" s="1412"/>
      <c r="BR16" s="1412"/>
      <c r="BS16" s="1412"/>
      <c r="BT16" s="1412"/>
      <c r="BU16" s="1412"/>
      <c r="BV16" s="1412"/>
      <c r="BW16" s="1412"/>
      <c r="BX16" s="1412"/>
      <c r="BY16" s="1412"/>
      <c r="BZ16" s="1412"/>
      <c r="CA16" s="1412"/>
      <c r="CB16" s="1412"/>
      <c r="CC16" s="1412"/>
      <c r="CD16" s="1412"/>
      <c r="CE16" s="1412"/>
      <c r="CF16" s="1412"/>
      <c r="CG16" s="1412"/>
      <c r="CH16" s="1415"/>
    </row>
    <row r="17" spans="1:86" ht="30" customHeight="1" x14ac:dyDescent="0.2">
      <c r="A17" s="1416"/>
      <c r="B17" s="1417"/>
      <c r="C17" s="1417"/>
      <c r="D17" s="1417"/>
      <c r="E17" s="1417"/>
      <c r="F17" s="1417"/>
      <c r="G17" s="1417"/>
      <c r="H17" s="1417"/>
      <c r="I17" s="1417"/>
      <c r="J17" s="1417"/>
      <c r="K17" s="1417"/>
      <c r="L17" s="1417"/>
      <c r="M17" s="1417"/>
      <c r="N17" s="1417"/>
      <c r="O17" s="1417"/>
      <c r="P17" s="1423"/>
      <c r="Q17" s="1421"/>
      <c r="R17" s="1421"/>
      <c r="S17" s="1421"/>
      <c r="T17" s="1424"/>
      <c r="U17" s="1421"/>
      <c r="V17" s="1421"/>
      <c r="W17" s="1418"/>
      <c r="X17" s="1419"/>
      <c r="Y17" s="1419"/>
      <c r="Z17" s="1419"/>
      <c r="AA17" s="1419"/>
      <c r="AB17" s="1419"/>
      <c r="AC17" s="1414"/>
      <c r="AD17" s="1412"/>
      <c r="AE17" s="1412"/>
      <c r="AF17" s="1412"/>
      <c r="AG17" s="1412"/>
      <c r="AH17" s="1412"/>
      <c r="AI17" s="1412"/>
      <c r="AJ17" s="1412"/>
      <c r="AK17" s="1412"/>
      <c r="AL17" s="1412"/>
      <c r="AM17" s="1412"/>
      <c r="AN17" s="1412"/>
      <c r="AO17" s="1412"/>
      <c r="AP17" s="1412"/>
      <c r="AQ17" s="1412"/>
      <c r="AR17" s="1412"/>
      <c r="AS17" s="1412"/>
      <c r="AT17" s="1412"/>
      <c r="AU17" s="1412"/>
      <c r="AV17" s="1412"/>
      <c r="AW17" s="1412"/>
      <c r="AX17" s="1412"/>
      <c r="AY17" s="1412"/>
      <c r="AZ17" s="1412"/>
      <c r="BA17" s="1412"/>
      <c r="BB17" s="1412"/>
      <c r="BC17" s="1412"/>
      <c r="BD17" s="1412"/>
      <c r="BE17" s="1412"/>
      <c r="BF17" s="1412"/>
      <c r="BG17" s="1413"/>
      <c r="BH17" s="1412"/>
      <c r="BI17" s="1412"/>
      <c r="BJ17" s="1412"/>
      <c r="BK17" s="1412"/>
      <c r="BL17" s="1413"/>
      <c r="BM17" s="1414"/>
      <c r="BN17" s="1412"/>
      <c r="BO17" s="1412"/>
      <c r="BP17" s="1412"/>
      <c r="BQ17" s="1412"/>
      <c r="BR17" s="1412"/>
      <c r="BS17" s="1412"/>
      <c r="BT17" s="1412"/>
      <c r="BU17" s="1412"/>
      <c r="BV17" s="1412"/>
      <c r="BW17" s="1412"/>
      <c r="BX17" s="1412"/>
      <c r="BY17" s="1412"/>
      <c r="BZ17" s="1412"/>
      <c r="CA17" s="1412"/>
      <c r="CB17" s="1412"/>
      <c r="CC17" s="1412"/>
      <c r="CD17" s="1412"/>
      <c r="CE17" s="1412"/>
      <c r="CF17" s="1412"/>
      <c r="CG17" s="1412"/>
      <c r="CH17" s="1415"/>
    </row>
    <row r="18" spans="1:86" ht="30" customHeight="1" x14ac:dyDescent="0.2">
      <c r="A18" s="1416"/>
      <c r="B18" s="1417"/>
      <c r="C18" s="1417"/>
      <c r="D18" s="1417"/>
      <c r="E18" s="1417"/>
      <c r="F18" s="1417"/>
      <c r="G18" s="1417"/>
      <c r="H18" s="1417"/>
      <c r="I18" s="1417"/>
      <c r="J18" s="1417"/>
      <c r="K18" s="1417"/>
      <c r="L18" s="1417"/>
      <c r="M18" s="1417"/>
      <c r="N18" s="1417"/>
      <c r="O18" s="1417"/>
      <c r="P18" s="1423"/>
      <c r="Q18" s="1421"/>
      <c r="R18" s="1421"/>
      <c r="S18" s="1421"/>
      <c r="T18" s="1424"/>
      <c r="U18" s="1421"/>
      <c r="V18" s="1421"/>
      <c r="W18" s="1418"/>
      <c r="X18" s="1419"/>
      <c r="Y18" s="1419"/>
      <c r="Z18" s="1419"/>
      <c r="AA18" s="1419"/>
      <c r="AB18" s="1419"/>
      <c r="AC18" s="1414"/>
      <c r="AD18" s="1412"/>
      <c r="AE18" s="1412"/>
      <c r="AF18" s="1412"/>
      <c r="AG18" s="1412"/>
      <c r="AH18" s="1412"/>
      <c r="AI18" s="1412"/>
      <c r="AJ18" s="1412"/>
      <c r="AK18" s="1412"/>
      <c r="AL18" s="1412"/>
      <c r="AM18" s="1412"/>
      <c r="AN18" s="1412"/>
      <c r="AO18" s="1412"/>
      <c r="AP18" s="1412"/>
      <c r="AQ18" s="1412"/>
      <c r="AR18" s="1412"/>
      <c r="AS18" s="1412"/>
      <c r="AT18" s="1412"/>
      <c r="AU18" s="1412"/>
      <c r="AV18" s="1412"/>
      <c r="AW18" s="1412"/>
      <c r="AX18" s="1412"/>
      <c r="AY18" s="1412"/>
      <c r="AZ18" s="1412"/>
      <c r="BA18" s="1412"/>
      <c r="BB18" s="1412"/>
      <c r="BC18" s="1412"/>
      <c r="BD18" s="1412"/>
      <c r="BE18" s="1412"/>
      <c r="BF18" s="1412"/>
      <c r="BG18" s="1413"/>
      <c r="BH18" s="1412"/>
      <c r="BI18" s="1412"/>
      <c r="BJ18" s="1412"/>
      <c r="BK18" s="1412"/>
      <c r="BL18" s="1413"/>
      <c r="BM18" s="1414"/>
      <c r="BN18" s="1412"/>
      <c r="BO18" s="1412"/>
      <c r="BP18" s="1412"/>
      <c r="BQ18" s="1412"/>
      <c r="BR18" s="1412"/>
      <c r="BS18" s="1412"/>
      <c r="BT18" s="1412"/>
      <c r="BU18" s="1412"/>
      <c r="BV18" s="1412"/>
      <c r="BW18" s="1412"/>
      <c r="BX18" s="1412"/>
      <c r="BY18" s="1412"/>
      <c r="BZ18" s="1412"/>
      <c r="CA18" s="1412"/>
      <c r="CB18" s="1412"/>
      <c r="CC18" s="1412"/>
      <c r="CD18" s="1412"/>
      <c r="CE18" s="1412"/>
      <c r="CF18" s="1412"/>
      <c r="CG18" s="1412"/>
      <c r="CH18" s="1415"/>
    </row>
    <row r="19" spans="1:86" ht="30" customHeight="1" x14ac:dyDescent="0.2">
      <c r="A19" s="1416"/>
      <c r="B19" s="1417"/>
      <c r="C19" s="1417"/>
      <c r="D19" s="1417"/>
      <c r="E19" s="1417"/>
      <c r="F19" s="1417"/>
      <c r="G19" s="1417"/>
      <c r="H19" s="1417"/>
      <c r="I19" s="1417"/>
      <c r="J19" s="1417"/>
      <c r="K19" s="1417"/>
      <c r="L19" s="1417"/>
      <c r="M19" s="1417"/>
      <c r="N19" s="1417"/>
      <c r="O19" s="1417"/>
      <c r="P19" s="1423"/>
      <c r="Q19" s="1421"/>
      <c r="R19" s="1421"/>
      <c r="S19" s="1421"/>
      <c r="T19" s="1424"/>
      <c r="U19" s="1421"/>
      <c r="V19" s="1421"/>
      <c r="W19" s="1418"/>
      <c r="X19" s="1419"/>
      <c r="Y19" s="1419"/>
      <c r="Z19" s="1419"/>
      <c r="AA19" s="1419"/>
      <c r="AB19" s="1419"/>
      <c r="AC19" s="1414"/>
      <c r="AD19" s="1412"/>
      <c r="AE19" s="1412"/>
      <c r="AF19" s="1412"/>
      <c r="AG19" s="1412"/>
      <c r="AH19" s="1412"/>
      <c r="AI19" s="1412"/>
      <c r="AJ19" s="1412"/>
      <c r="AK19" s="1412"/>
      <c r="AL19" s="1412"/>
      <c r="AM19" s="1412"/>
      <c r="AN19" s="1412"/>
      <c r="AO19" s="1412"/>
      <c r="AP19" s="1412"/>
      <c r="AQ19" s="1412"/>
      <c r="AR19" s="1412"/>
      <c r="AS19" s="1412"/>
      <c r="AT19" s="1412"/>
      <c r="AU19" s="1412"/>
      <c r="AV19" s="1412"/>
      <c r="AW19" s="1412"/>
      <c r="AX19" s="1412"/>
      <c r="AY19" s="1412"/>
      <c r="AZ19" s="1412"/>
      <c r="BA19" s="1412"/>
      <c r="BB19" s="1412"/>
      <c r="BC19" s="1412"/>
      <c r="BD19" s="1412"/>
      <c r="BE19" s="1412"/>
      <c r="BF19" s="1412"/>
      <c r="BG19" s="1413"/>
      <c r="BH19" s="1412"/>
      <c r="BI19" s="1412"/>
      <c r="BJ19" s="1412"/>
      <c r="BK19" s="1412"/>
      <c r="BL19" s="1413"/>
      <c r="BM19" s="1414"/>
      <c r="BN19" s="1412"/>
      <c r="BO19" s="1412"/>
      <c r="BP19" s="1412"/>
      <c r="BQ19" s="1412"/>
      <c r="BR19" s="1412"/>
      <c r="BS19" s="1412"/>
      <c r="BT19" s="1412"/>
      <c r="BU19" s="1412"/>
      <c r="BV19" s="1412"/>
      <c r="BW19" s="1412"/>
      <c r="BX19" s="1412"/>
      <c r="BY19" s="1412"/>
      <c r="BZ19" s="1412"/>
      <c r="CA19" s="1412"/>
      <c r="CB19" s="1412"/>
      <c r="CC19" s="1412"/>
      <c r="CD19" s="1412"/>
      <c r="CE19" s="1412"/>
      <c r="CF19" s="1412"/>
      <c r="CG19" s="1412"/>
      <c r="CH19" s="1415"/>
    </row>
    <row r="20" spans="1:86" ht="30" customHeight="1" x14ac:dyDescent="0.2">
      <c r="A20" s="1416"/>
      <c r="B20" s="1417"/>
      <c r="C20" s="1417"/>
      <c r="D20" s="1417"/>
      <c r="E20" s="1417"/>
      <c r="F20" s="1417"/>
      <c r="G20" s="1417"/>
      <c r="H20" s="1417"/>
      <c r="I20" s="1417"/>
      <c r="J20" s="1417"/>
      <c r="K20" s="1417"/>
      <c r="L20" s="1417"/>
      <c r="M20" s="1417"/>
      <c r="N20" s="1417"/>
      <c r="O20" s="1417"/>
      <c r="P20" s="1423"/>
      <c r="Q20" s="1421"/>
      <c r="R20" s="1421"/>
      <c r="S20" s="1421"/>
      <c r="T20" s="1424"/>
      <c r="U20" s="1421"/>
      <c r="V20" s="1421"/>
      <c r="W20" s="1418"/>
      <c r="X20" s="1419"/>
      <c r="Y20" s="1419"/>
      <c r="Z20" s="1419"/>
      <c r="AA20" s="1419"/>
      <c r="AB20" s="1419"/>
      <c r="AC20" s="1414"/>
      <c r="AD20" s="1412"/>
      <c r="AE20" s="1412"/>
      <c r="AF20" s="1412"/>
      <c r="AG20" s="1412"/>
      <c r="AH20" s="1412"/>
      <c r="AI20" s="1412"/>
      <c r="AJ20" s="1412"/>
      <c r="AK20" s="1412"/>
      <c r="AL20" s="1412"/>
      <c r="AM20" s="1412"/>
      <c r="AN20" s="1412"/>
      <c r="AO20" s="1412"/>
      <c r="AP20" s="1412"/>
      <c r="AQ20" s="1412"/>
      <c r="AR20" s="1412"/>
      <c r="AS20" s="1412"/>
      <c r="AT20" s="1412"/>
      <c r="AU20" s="1412"/>
      <c r="AV20" s="1412"/>
      <c r="AW20" s="1412"/>
      <c r="AX20" s="1412"/>
      <c r="AY20" s="1412"/>
      <c r="AZ20" s="1412"/>
      <c r="BA20" s="1412"/>
      <c r="BB20" s="1412"/>
      <c r="BC20" s="1412"/>
      <c r="BD20" s="1412"/>
      <c r="BE20" s="1412"/>
      <c r="BF20" s="1412"/>
      <c r="BG20" s="1413"/>
      <c r="BH20" s="1412"/>
      <c r="BI20" s="1412"/>
      <c r="BJ20" s="1412"/>
      <c r="BK20" s="1412"/>
      <c r="BL20" s="1413"/>
      <c r="BM20" s="1414"/>
      <c r="BN20" s="1412"/>
      <c r="BO20" s="1412"/>
      <c r="BP20" s="1412"/>
      <c r="BQ20" s="1412"/>
      <c r="BR20" s="1412"/>
      <c r="BS20" s="1412"/>
      <c r="BT20" s="1412"/>
      <c r="BU20" s="1412"/>
      <c r="BV20" s="1412"/>
      <c r="BW20" s="1412"/>
      <c r="BX20" s="1412"/>
      <c r="BY20" s="1412"/>
      <c r="BZ20" s="1412"/>
      <c r="CA20" s="1412"/>
      <c r="CB20" s="1412"/>
      <c r="CC20" s="1412"/>
      <c r="CD20" s="1412"/>
      <c r="CE20" s="1412"/>
      <c r="CF20" s="1412"/>
      <c r="CG20" s="1412"/>
      <c r="CH20" s="1415"/>
    </row>
    <row r="21" spans="1:86" ht="30" customHeight="1" x14ac:dyDescent="0.2">
      <c r="A21" s="1416"/>
      <c r="B21" s="1417"/>
      <c r="C21" s="1417"/>
      <c r="D21" s="1417"/>
      <c r="E21" s="1417"/>
      <c r="F21" s="1417"/>
      <c r="G21" s="1417"/>
      <c r="H21" s="1417"/>
      <c r="I21" s="1417"/>
      <c r="J21" s="1417"/>
      <c r="K21" s="1417"/>
      <c r="L21" s="1417"/>
      <c r="M21" s="1417"/>
      <c r="N21" s="1417"/>
      <c r="O21" s="1417"/>
      <c r="P21" s="1423"/>
      <c r="Q21" s="1421"/>
      <c r="R21" s="1421"/>
      <c r="S21" s="1421"/>
      <c r="T21" s="1424"/>
      <c r="U21" s="1421"/>
      <c r="V21" s="1421"/>
      <c r="W21" s="1418"/>
      <c r="X21" s="1419"/>
      <c r="Y21" s="1419"/>
      <c r="Z21" s="1419"/>
      <c r="AA21" s="1419"/>
      <c r="AB21" s="1419"/>
      <c r="AC21" s="1414"/>
      <c r="AD21" s="1412"/>
      <c r="AE21" s="1412"/>
      <c r="AF21" s="1412"/>
      <c r="AG21" s="1412"/>
      <c r="AH21" s="1412"/>
      <c r="AI21" s="1412"/>
      <c r="AJ21" s="1412"/>
      <c r="AK21" s="1412"/>
      <c r="AL21" s="1412"/>
      <c r="AM21" s="1412"/>
      <c r="AN21" s="1412"/>
      <c r="AO21" s="1412"/>
      <c r="AP21" s="1412"/>
      <c r="AQ21" s="1412"/>
      <c r="AR21" s="1412"/>
      <c r="AS21" s="1412"/>
      <c r="AT21" s="1412"/>
      <c r="AU21" s="1412"/>
      <c r="AV21" s="1412"/>
      <c r="AW21" s="1412"/>
      <c r="AX21" s="1412"/>
      <c r="AY21" s="1412"/>
      <c r="AZ21" s="1412"/>
      <c r="BA21" s="1412"/>
      <c r="BB21" s="1412"/>
      <c r="BC21" s="1412"/>
      <c r="BD21" s="1412"/>
      <c r="BE21" s="1412"/>
      <c r="BF21" s="1412"/>
      <c r="BG21" s="1413"/>
      <c r="BH21" s="1412"/>
      <c r="BI21" s="1412"/>
      <c r="BJ21" s="1412"/>
      <c r="BK21" s="1412"/>
      <c r="BL21" s="1413"/>
      <c r="BM21" s="1414"/>
      <c r="BN21" s="1412"/>
      <c r="BO21" s="1412"/>
      <c r="BP21" s="1412"/>
      <c r="BQ21" s="1412"/>
      <c r="BR21" s="1412"/>
      <c r="BS21" s="1412"/>
      <c r="BT21" s="1412"/>
      <c r="BU21" s="1412"/>
      <c r="BV21" s="1412"/>
      <c r="BW21" s="1412"/>
      <c r="BX21" s="1412"/>
      <c r="BY21" s="1412"/>
      <c r="BZ21" s="1412"/>
      <c r="CA21" s="1412"/>
      <c r="CB21" s="1412"/>
      <c r="CC21" s="1412"/>
      <c r="CD21" s="1412"/>
      <c r="CE21" s="1412"/>
      <c r="CF21" s="1412"/>
      <c r="CG21" s="1412"/>
      <c r="CH21" s="1415"/>
    </row>
    <row r="22" spans="1:86" ht="30" customHeight="1" x14ac:dyDescent="0.2">
      <c r="A22" s="1416"/>
      <c r="B22" s="1417"/>
      <c r="C22" s="1417"/>
      <c r="D22" s="1417"/>
      <c r="E22" s="1417"/>
      <c r="F22" s="1417"/>
      <c r="G22" s="1417"/>
      <c r="H22" s="1417"/>
      <c r="I22" s="1417"/>
      <c r="J22" s="1417"/>
      <c r="K22" s="1417"/>
      <c r="L22" s="1417"/>
      <c r="M22" s="1417"/>
      <c r="N22" s="1417"/>
      <c r="O22" s="1417"/>
      <c r="P22" s="1423"/>
      <c r="Q22" s="1421"/>
      <c r="R22" s="1421"/>
      <c r="S22" s="1421"/>
      <c r="T22" s="1424"/>
      <c r="U22" s="1421"/>
      <c r="V22" s="1421"/>
      <c r="W22" s="1418"/>
      <c r="X22" s="1419"/>
      <c r="Y22" s="1419"/>
      <c r="Z22" s="1419"/>
      <c r="AA22" s="1419"/>
      <c r="AB22" s="1419"/>
      <c r="AC22" s="1414"/>
      <c r="AD22" s="1412"/>
      <c r="AE22" s="1412"/>
      <c r="AF22" s="1412"/>
      <c r="AG22" s="1412"/>
      <c r="AH22" s="1412"/>
      <c r="AI22" s="1412"/>
      <c r="AJ22" s="1412"/>
      <c r="AK22" s="1412"/>
      <c r="AL22" s="1412"/>
      <c r="AM22" s="1412"/>
      <c r="AN22" s="1412"/>
      <c r="AO22" s="1412"/>
      <c r="AP22" s="1412"/>
      <c r="AQ22" s="1412"/>
      <c r="AR22" s="1412"/>
      <c r="AS22" s="1412"/>
      <c r="AT22" s="1412"/>
      <c r="AU22" s="1412"/>
      <c r="AV22" s="1412"/>
      <c r="AW22" s="1412"/>
      <c r="AX22" s="1412"/>
      <c r="AY22" s="1412"/>
      <c r="AZ22" s="1412"/>
      <c r="BA22" s="1412"/>
      <c r="BB22" s="1412"/>
      <c r="BC22" s="1412"/>
      <c r="BD22" s="1412"/>
      <c r="BE22" s="1412"/>
      <c r="BF22" s="1412"/>
      <c r="BG22" s="1413"/>
      <c r="BH22" s="1412"/>
      <c r="BI22" s="1412"/>
      <c r="BJ22" s="1412"/>
      <c r="BK22" s="1412"/>
      <c r="BL22" s="1413"/>
      <c r="BM22" s="1414"/>
      <c r="BN22" s="1412"/>
      <c r="BO22" s="1412"/>
      <c r="BP22" s="1412"/>
      <c r="BQ22" s="1412"/>
      <c r="BR22" s="1412"/>
      <c r="BS22" s="1412"/>
      <c r="BT22" s="1412"/>
      <c r="BU22" s="1412"/>
      <c r="BV22" s="1412"/>
      <c r="BW22" s="1412"/>
      <c r="BX22" s="1412"/>
      <c r="BY22" s="1412"/>
      <c r="BZ22" s="1412"/>
      <c r="CA22" s="1412"/>
      <c r="CB22" s="1412"/>
      <c r="CC22" s="1412"/>
      <c r="CD22" s="1412"/>
      <c r="CE22" s="1412"/>
      <c r="CF22" s="1412"/>
      <c r="CG22" s="1412"/>
      <c r="CH22" s="1415"/>
    </row>
    <row r="23" spans="1:86" ht="30" customHeight="1" x14ac:dyDescent="0.2">
      <c r="A23" s="1416"/>
      <c r="B23" s="1417"/>
      <c r="C23" s="1417"/>
      <c r="D23" s="1417"/>
      <c r="E23" s="1417"/>
      <c r="F23" s="1417"/>
      <c r="G23" s="1417"/>
      <c r="H23" s="1417"/>
      <c r="I23" s="1417"/>
      <c r="J23" s="1417"/>
      <c r="K23" s="1417"/>
      <c r="L23" s="1417"/>
      <c r="M23" s="1417"/>
      <c r="N23" s="1417"/>
      <c r="O23" s="1417"/>
      <c r="P23" s="1423"/>
      <c r="Q23" s="1421"/>
      <c r="R23" s="1421"/>
      <c r="S23" s="1421"/>
      <c r="T23" s="1424"/>
      <c r="U23" s="1421"/>
      <c r="V23" s="1421"/>
      <c r="W23" s="1418"/>
      <c r="X23" s="1419"/>
      <c r="Y23" s="1419"/>
      <c r="Z23" s="1419"/>
      <c r="AA23" s="1419"/>
      <c r="AB23" s="1419"/>
      <c r="AC23" s="1414"/>
      <c r="AD23" s="1412"/>
      <c r="AE23" s="1412"/>
      <c r="AF23" s="1412"/>
      <c r="AG23" s="1412"/>
      <c r="AH23" s="1412"/>
      <c r="AI23" s="1412"/>
      <c r="AJ23" s="1412"/>
      <c r="AK23" s="1412"/>
      <c r="AL23" s="1412"/>
      <c r="AM23" s="1412"/>
      <c r="AN23" s="1412"/>
      <c r="AO23" s="1412"/>
      <c r="AP23" s="1412"/>
      <c r="AQ23" s="1412"/>
      <c r="AR23" s="1412"/>
      <c r="AS23" s="1412"/>
      <c r="AT23" s="1412"/>
      <c r="AU23" s="1412"/>
      <c r="AV23" s="1412"/>
      <c r="AW23" s="1412"/>
      <c r="AX23" s="1412"/>
      <c r="AY23" s="1412"/>
      <c r="AZ23" s="1412"/>
      <c r="BA23" s="1412"/>
      <c r="BB23" s="1412"/>
      <c r="BC23" s="1412"/>
      <c r="BD23" s="1412"/>
      <c r="BE23" s="1412"/>
      <c r="BF23" s="1412"/>
      <c r="BG23" s="1413"/>
      <c r="BH23" s="1412"/>
      <c r="BI23" s="1412"/>
      <c r="BJ23" s="1412"/>
      <c r="BK23" s="1412"/>
      <c r="BL23" s="1413"/>
      <c r="BM23" s="1414"/>
      <c r="BN23" s="1412"/>
      <c r="BO23" s="1412"/>
      <c r="BP23" s="1412"/>
      <c r="BQ23" s="1412"/>
      <c r="BR23" s="1412"/>
      <c r="BS23" s="1412"/>
      <c r="BT23" s="1412"/>
      <c r="BU23" s="1412"/>
      <c r="BV23" s="1412"/>
      <c r="BW23" s="1412"/>
      <c r="BX23" s="1412"/>
      <c r="BY23" s="1412"/>
      <c r="BZ23" s="1412"/>
      <c r="CA23" s="1412"/>
      <c r="CB23" s="1412"/>
      <c r="CC23" s="1412"/>
      <c r="CD23" s="1412"/>
      <c r="CE23" s="1412"/>
      <c r="CF23" s="1412"/>
      <c r="CG23" s="1412"/>
      <c r="CH23" s="1415"/>
    </row>
    <row r="24" spans="1:86" ht="30" customHeight="1" x14ac:dyDescent="0.2">
      <c r="A24" s="1416"/>
      <c r="B24" s="1417"/>
      <c r="C24" s="1417"/>
      <c r="D24" s="1417"/>
      <c r="E24" s="1417"/>
      <c r="F24" s="1417"/>
      <c r="G24" s="1417"/>
      <c r="H24" s="1417"/>
      <c r="I24" s="1417"/>
      <c r="J24" s="1417"/>
      <c r="K24" s="1417"/>
      <c r="L24" s="1417"/>
      <c r="M24" s="1417"/>
      <c r="N24" s="1417"/>
      <c r="O24" s="1417"/>
      <c r="P24" s="1423"/>
      <c r="Q24" s="1421"/>
      <c r="R24" s="1421"/>
      <c r="S24" s="1421"/>
      <c r="T24" s="1424"/>
      <c r="U24" s="1421"/>
      <c r="V24" s="1421"/>
      <c r="W24" s="1418"/>
      <c r="X24" s="1419"/>
      <c r="Y24" s="1419"/>
      <c r="Z24" s="1419"/>
      <c r="AA24" s="1419"/>
      <c r="AB24" s="1419"/>
      <c r="AC24" s="1414"/>
      <c r="AD24" s="1412"/>
      <c r="AE24" s="1412"/>
      <c r="AF24" s="1412"/>
      <c r="AG24" s="1412"/>
      <c r="AH24" s="1412"/>
      <c r="AI24" s="1412"/>
      <c r="AJ24" s="1412"/>
      <c r="AK24" s="1412"/>
      <c r="AL24" s="1412"/>
      <c r="AM24" s="1412"/>
      <c r="AN24" s="1412"/>
      <c r="AO24" s="1412"/>
      <c r="AP24" s="1412"/>
      <c r="AQ24" s="1412"/>
      <c r="AR24" s="1412"/>
      <c r="AS24" s="1412"/>
      <c r="AT24" s="1412"/>
      <c r="AU24" s="1412"/>
      <c r="AV24" s="1412"/>
      <c r="AW24" s="1412"/>
      <c r="AX24" s="1412"/>
      <c r="AY24" s="1412"/>
      <c r="AZ24" s="1412"/>
      <c r="BA24" s="1412"/>
      <c r="BB24" s="1412"/>
      <c r="BC24" s="1412"/>
      <c r="BD24" s="1412"/>
      <c r="BE24" s="1412"/>
      <c r="BF24" s="1412"/>
      <c r="BG24" s="1413"/>
      <c r="BH24" s="1412"/>
      <c r="BI24" s="1412"/>
      <c r="BJ24" s="1412"/>
      <c r="BK24" s="1412"/>
      <c r="BL24" s="1413"/>
      <c r="BM24" s="1414"/>
      <c r="BN24" s="1412"/>
      <c r="BO24" s="1412"/>
      <c r="BP24" s="1412"/>
      <c r="BQ24" s="1412"/>
      <c r="BR24" s="1412"/>
      <c r="BS24" s="1412"/>
      <c r="BT24" s="1412"/>
      <c r="BU24" s="1412"/>
      <c r="BV24" s="1412"/>
      <c r="BW24" s="1412"/>
      <c r="BX24" s="1412"/>
      <c r="BY24" s="1412"/>
      <c r="BZ24" s="1412"/>
      <c r="CA24" s="1412"/>
      <c r="CB24" s="1412"/>
      <c r="CC24" s="1412"/>
      <c r="CD24" s="1412"/>
      <c r="CE24" s="1412"/>
      <c r="CF24" s="1412"/>
      <c r="CG24" s="1412"/>
      <c r="CH24" s="1415"/>
    </row>
    <row r="25" spans="1:86" ht="30" customHeight="1" x14ac:dyDescent="0.2">
      <c r="A25" s="1440"/>
      <c r="B25" s="1441"/>
      <c r="C25" s="1441"/>
      <c r="D25" s="1441"/>
      <c r="E25" s="1441"/>
      <c r="F25" s="1441"/>
      <c r="G25" s="1441"/>
      <c r="H25" s="1441"/>
      <c r="I25" s="1441"/>
      <c r="J25" s="1441"/>
      <c r="K25" s="1441"/>
      <c r="L25" s="1441"/>
      <c r="M25" s="1441"/>
      <c r="N25" s="1441"/>
      <c r="O25" s="1441"/>
      <c r="P25" s="1423"/>
      <c r="Q25" s="1421"/>
      <c r="R25" s="1421"/>
      <c r="S25" s="1421"/>
      <c r="T25" s="1424"/>
      <c r="U25" s="1421"/>
      <c r="V25" s="1421"/>
      <c r="W25" s="1418"/>
      <c r="X25" s="1439"/>
      <c r="Y25" s="1439"/>
      <c r="Z25" s="1439"/>
      <c r="AA25" s="1439"/>
      <c r="AB25" s="1439"/>
      <c r="AC25" s="1414"/>
      <c r="AD25" s="1412"/>
      <c r="AE25" s="1412"/>
      <c r="AF25" s="1412"/>
      <c r="AG25" s="1412"/>
      <c r="AH25" s="1412"/>
      <c r="AI25" s="1412"/>
      <c r="AJ25" s="1412"/>
      <c r="AK25" s="1412"/>
      <c r="AL25" s="1412"/>
      <c r="AM25" s="1412"/>
      <c r="AN25" s="1412"/>
      <c r="AO25" s="1412"/>
      <c r="AP25" s="1412"/>
      <c r="AQ25" s="1412"/>
      <c r="AR25" s="1412"/>
      <c r="AS25" s="1412"/>
      <c r="AT25" s="1412"/>
      <c r="AU25" s="1412"/>
      <c r="AV25" s="1412"/>
      <c r="AW25" s="1412"/>
      <c r="AX25" s="1412"/>
      <c r="AY25" s="1412"/>
      <c r="AZ25" s="1412"/>
      <c r="BA25" s="1412"/>
      <c r="BB25" s="1412"/>
      <c r="BC25" s="1412"/>
      <c r="BD25" s="1412"/>
      <c r="BE25" s="1412"/>
      <c r="BF25" s="1412"/>
      <c r="BG25" s="1413"/>
      <c r="BH25" s="1412"/>
      <c r="BI25" s="1412"/>
      <c r="BJ25" s="1412"/>
      <c r="BK25" s="1412"/>
      <c r="BL25" s="1413"/>
      <c r="BM25" s="1414"/>
      <c r="BN25" s="1412"/>
      <c r="BO25" s="1412"/>
      <c r="BP25" s="1412"/>
      <c r="BQ25" s="1412"/>
      <c r="BR25" s="1412"/>
      <c r="BS25" s="1412"/>
      <c r="BT25" s="1412"/>
      <c r="BU25" s="1412"/>
      <c r="BV25" s="1412"/>
      <c r="BW25" s="1412"/>
      <c r="BX25" s="1412"/>
      <c r="BY25" s="1412"/>
      <c r="BZ25" s="1412"/>
      <c r="CA25" s="1412"/>
      <c r="CB25" s="1412"/>
      <c r="CC25" s="1412"/>
      <c r="CD25" s="1412"/>
      <c r="CE25" s="1412"/>
      <c r="CF25" s="1412"/>
      <c r="CG25" s="1412"/>
      <c r="CH25" s="1415"/>
    </row>
    <row r="26" spans="1:86" ht="30" customHeight="1" x14ac:dyDescent="0.2">
      <c r="A26" s="1416"/>
      <c r="B26" s="1417"/>
      <c r="C26" s="1417"/>
      <c r="D26" s="1417"/>
      <c r="E26" s="1417"/>
      <c r="F26" s="1417"/>
      <c r="G26" s="1417"/>
      <c r="H26" s="1417"/>
      <c r="I26" s="1417"/>
      <c r="J26" s="1417"/>
      <c r="K26" s="1417"/>
      <c r="L26" s="1417"/>
      <c r="M26" s="1417"/>
      <c r="N26" s="1417"/>
      <c r="O26" s="1417"/>
      <c r="P26" s="1423"/>
      <c r="Q26" s="1421"/>
      <c r="R26" s="1421"/>
      <c r="S26" s="1421"/>
      <c r="T26" s="1424"/>
      <c r="U26" s="1421"/>
      <c r="V26" s="1421"/>
      <c r="W26" s="1418"/>
      <c r="X26" s="1419"/>
      <c r="Y26" s="1419"/>
      <c r="Z26" s="1419"/>
      <c r="AA26" s="1419"/>
      <c r="AB26" s="1419"/>
      <c r="AC26" s="1430"/>
      <c r="AD26" s="1431"/>
      <c r="AE26" s="1431"/>
      <c r="AF26" s="1431"/>
      <c r="AG26" s="1431"/>
      <c r="AH26" s="1431"/>
      <c r="AI26" s="1431"/>
      <c r="AJ26" s="1431"/>
      <c r="AK26" s="1431"/>
      <c r="AL26" s="1431"/>
      <c r="AM26" s="1431"/>
      <c r="AN26" s="1431"/>
      <c r="AO26" s="1431"/>
      <c r="AP26" s="1431"/>
      <c r="AQ26" s="1431"/>
      <c r="AR26" s="1431"/>
      <c r="AS26" s="1431"/>
      <c r="AT26" s="1431"/>
      <c r="AU26" s="1431"/>
      <c r="AV26" s="1431"/>
      <c r="AW26" s="1431"/>
      <c r="AX26" s="1431"/>
      <c r="AY26" s="1431"/>
      <c r="AZ26" s="1431"/>
      <c r="BA26" s="1431"/>
      <c r="BB26" s="1431"/>
      <c r="BC26" s="1431"/>
      <c r="BD26" s="1431"/>
      <c r="BE26" s="1431"/>
      <c r="BF26" s="1431"/>
      <c r="BG26" s="1432"/>
      <c r="BH26" s="1433"/>
      <c r="BI26" s="1434"/>
      <c r="BJ26" s="1434"/>
      <c r="BK26" s="1434"/>
      <c r="BL26" s="1435"/>
      <c r="BM26" s="1436"/>
      <c r="BN26" s="1434"/>
      <c r="BO26" s="1434"/>
      <c r="BP26" s="1434"/>
      <c r="BQ26" s="1434"/>
      <c r="BR26" s="1434"/>
      <c r="BS26" s="1434"/>
      <c r="BT26" s="1434"/>
      <c r="BU26" s="1434"/>
      <c r="BV26" s="1434"/>
      <c r="BW26" s="1434"/>
      <c r="BX26" s="1434"/>
      <c r="BY26" s="1434"/>
      <c r="BZ26" s="1434"/>
      <c r="CA26" s="1434"/>
      <c r="CB26" s="1434"/>
      <c r="CC26" s="1434"/>
      <c r="CD26" s="1434"/>
      <c r="CE26" s="1434"/>
      <c r="CF26" s="1434"/>
      <c r="CG26" s="1434"/>
      <c r="CH26" s="1437"/>
    </row>
    <row r="27" spans="1:86" ht="30" customHeight="1" x14ac:dyDescent="0.2">
      <c r="A27" s="1416"/>
      <c r="B27" s="1417"/>
      <c r="C27" s="1417"/>
      <c r="D27" s="1417"/>
      <c r="E27" s="1417"/>
      <c r="F27" s="1417"/>
      <c r="G27" s="1417"/>
      <c r="H27" s="1417"/>
      <c r="I27" s="1417"/>
      <c r="J27" s="1417"/>
      <c r="K27" s="1417"/>
      <c r="L27" s="1417"/>
      <c r="M27" s="1417"/>
      <c r="N27" s="1417"/>
      <c r="O27" s="1417"/>
      <c r="P27" s="1423"/>
      <c r="Q27" s="1421"/>
      <c r="R27" s="1421"/>
      <c r="S27" s="1421"/>
      <c r="T27" s="1424"/>
      <c r="U27" s="1421"/>
      <c r="V27" s="1421"/>
      <c r="W27" s="1418"/>
      <c r="X27" s="1419"/>
      <c r="Y27" s="1419"/>
      <c r="Z27" s="1419"/>
      <c r="AA27" s="1419"/>
      <c r="AB27" s="1419"/>
      <c r="AC27" s="1425"/>
      <c r="AD27" s="1426"/>
      <c r="AE27" s="1426"/>
      <c r="AF27" s="1426"/>
      <c r="AG27" s="1426"/>
      <c r="AH27" s="1426"/>
      <c r="AI27" s="1426"/>
      <c r="AJ27" s="1426"/>
      <c r="AK27" s="1426"/>
      <c r="AL27" s="1426"/>
      <c r="AM27" s="1426"/>
      <c r="AN27" s="1426"/>
      <c r="AO27" s="1426"/>
      <c r="AP27" s="1426"/>
      <c r="AQ27" s="1426"/>
      <c r="AR27" s="1426"/>
      <c r="AS27" s="1426"/>
      <c r="AT27" s="1426"/>
      <c r="AU27" s="1426"/>
      <c r="AV27" s="1426"/>
      <c r="AW27" s="1426"/>
      <c r="AX27" s="1426"/>
      <c r="AY27" s="1426"/>
      <c r="AZ27" s="1426"/>
      <c r="BA27" s="1426"/>
      <c r="BB27" s="1426"/>
      <c r="BC27" s="1426"/>
      <c r="BD27" s="1426"/>
      <c r="BE27" s="1426"/>
      <c r="BF27" s="1426"/>
      <c r="BG27" s="1427"/>
      <c r="BH27" s="1428"/>
      <c r="BI27" s="1412"/>
      <c r="BJ27" s="1412"/>
      <c r="BK27" s="1412"/>
      <c r="BL27" s="1413"/>
      <c r="BM27" s="1420"/>
      <c r="BN27" s="1421"/>
      <c r="BO27" s="1421"/>
      <c r="BP27" s="1421"/>
      <c r="BQ27" s="1421"/>
      <c r="BR27" s="1421"/>
      <c r="BS27" s="1421"/>
      <c r="BT27" s="1421"/>
      <c r="BU27" s="1421"/>
      <c r="BV27" s="1421"/>
      <c r="BW27" s="1421"/>
      <c r="BX27" s="1421"/>
      <c r="BY27" s="1421"/>
      <c r="BZ27" s="1421"/>
      <c r="CA27" s="1421"/>
      <c r="CB27" s="1421"/>
      <c r="CC27" s="1421"/>
      <c r="CD27" s="1421"/>
      <c r="CE27" s="1421"/>
      <c r="CF27" s="1421"/>
      <c r="CG27" s="1421"/>
      <c r="CH27" s="1422"/>
    </row>
    <row r="28" spans="1:86" ht="30" customHeight="1" x14ac:dyDescent="0.2">
      <c r="A28" s="1416"/>
      <c r="B28" s="1417"/>
      <c r="C28" s="1417"/>
      <c r="D28" s="1417"/>
      <c r="E28" s="1417"/>
      <c r="F28" s="1417"/>
      <c r="G28" s="1417"/>
      <c r="H28" s="1417"/>
      <c r="I28" s="1417"/>
      <c r="J28" s="1417"/>
      <c r="K28" s="1417"/>
      <c r="L28" s="1417"/>
      <c r="M28" s="1417"/>
      <c r="N28" s="1417"/>
      <c r="O28" s="1417"/>
      <c r="P28" s="1423"/>
      <c r="Q28" s="1421"/>
      <c r="R28" s="1421"/>
      <c r="S28" s="1421"/>
      <c r="T28" s="1424"/>
      <c r="U28" s="1421"/>
      <c r="V28" s="1421"/>
      <c r="W28" s="1418"/>
      <c r="X28" s="1419"/>
      <c r="Y28" s="1419"/>
      <c r="Z28" s="1419"/>
      <c r="AA28" s="1419"/>
      <c r="AB28" s="1419"/>
      <c r="AC28" s="1425"/>
      <c r="AD28" s="1426"/>
      <c r="AE28" s="1426"/>
      <c r="AF28" s="1426"/>
      <c r="AG28" s="1426"/>
      <c r="AH28" s="1426"/>
      <c r="AI28" s="1426"/>
      <c r="AJ28" s="1426"/>
      <c r="AK28" s="1426"/>
      <c r="AL28" s="1426"/>
      <c r="AM28" s="1426"/>
      <c r="AN28" s="1426"/>
      <c r="AO28" s="1426"/>
      <c r="AP28" s="1426"/>
      <c r="AQ28" s="1426"/>
      <c r="AR28" s="1426"/>
      <c r="AS28" s="1426"/>
      <c r="AT28" s="1426"/>
      <c r="AU28" s="1426"/>
      <c r="AV28" s="1426"/>
      <c r="AW28" s="1426"/>
      <c r="AX28" s="1426"/>
      <c r="AY28" s="1426"/>
      <c r="AZ28" s="1426"/>
      <c r="BA28" s="1426"/>
      <c r="BB28" s="1426"/>
      <c r="BC28" s="1426"/>
      <c r="BD28" s="1426"/>
      <c r="BE28" s="1426"/>
      <c r="BF28" s="1426"/>
      <c r="BG28" s="1427"/>
      <c r="BH28" s="1412"/>
      <c r="BI28" s="1412"/>
      <c r="BJ28" s="1412"/>
      <c r="BK28" s="1412"/>
      <c r="BL28" s="1413"/>
      <c r="BM28" s="1420"/>
      <c r="BN28" s="1421"/>
      <c r="BO28" s="1421"/>
      <c r="BP28" s="1421"/>
      <c r="BQ28" s="1421"/>
      <c r="BR28" s="1421"/>
      <c r="BS28" s="1421"/>
      <c r="BT28" s="1421"/>
      <c r="BU28" s="1421"/>
      <c r="BV28" s="1421"/>
      <c r="BW28" s="1421"/>
      <c r="BX28" s="1421"/>
      <c r="BY28" s="1421"/>
      <c r="BZ28" s="1421"/>
      <c r="CA28" s="1421"/>
      <c r="CB28" s="1421"/>
      <c r="CC28" s="1421"/>
      <c r="CD28" s="1421"/>
      <c r="CE28" s="1421"/>
      <c r="CF28" s="1421"/>
      <c r="CG28" s="1421"/>
      <c r="CH28" s="1422"/>
    </row>
    <row r="29" spans="1:86" ht="30" customHeight="1" x14ac:dyDescent="0.2">
      <c r="A29" s="1416"/>
      <c r="B29" s="1417"/>
      <c r="C29" s="1417"/>
      <c r="D29" s="1417"/>
      <c r="E29" s="1417"/>
      <c r="F29" s="1417"/>
      <c r="G29" s="1417"/>
      <c r="H29" s="1417"/>
      <c r="I29" s="1417"/>
      <c r="J29" s="1417"/>
      <c r="K29" s="1417"/>
      <c r="L29" s="1417"/>
      <c r="M29" s="1417"/>
      <c r="N29" s="1417"/>
      <c r="O29" s="1417"/>
      <c r="P29" s="1418"/>
      <c r="Q29" s="1419"/>
      <c r="R29" s="1419"/>
      <c r="S29" s="1419"/>
      <c r="T29" s="1419"/>
      <c r="U29" s="1419"/>
      <c r="V29" s="1419"/>
      <c r="W29" s="1419"/>
      <c r="X29" s="1419"/>
      <c r="Y29" s="1419"/>
      <c r="Z29" s="1419"/>
      <c r="AA29" s="1419"/>
      <c r="AB29" s="1419"/>
      <c r="AC29" s="1425"/>
      <c r="AD29" s="1426"/>
      <c r="AE29" s="1426"/>
      <c r="AF29" s="1426"/>
      <c r="AG29" s="1426"/>
      <c r="AH29" s="1426"/>
      <c r="AI29" s="1426"/>
      <c r="AJ29" s="1426"/>
      <c r="AK29" s="1426"/>
      <c r="AL29" s="1426"/>
      <c r="AM29" s="1426"/>
      <c r="AN29" s="1426"/>
      <c r="AO29" s="1426"/>
      <c r="AP29" s="1426"/>
      <c r="AQ29" s="1426"/>
      <c r="AR29" s="1426"/>
      <c r="AS29" s="1426"/>
      <c r="AT29" s="1426"/>
      <c r="AU29" s="1426"/>
      <c r="AV29" s="1426"/>
      <c r="AW29" s="1426"/>
      <c r="AX29" s="1426"/>
      <c r="AY29" s="1426"/>
      <c r="AZ29" s="1426"/>
      <c r="BA29" s="1426"/>
      <c r="BB29" s="1426"/>
      <c r="BC29" s="1426"/>
      <c r="BD29" s="1426"/>
      <c r="BE29" s="1426"/>
      <c r="BF29" s="1426"/>
      <c r="BG29" s="1427"/>
      <c r="BH29" s="1412"/>
      <c r="BI29" s="1412"/>
      <c r="BJ29" s="1412"/>
      <c r="BK29" s="1412"/>
      <c r="BL29" s="1413"/>
      <c r="BM29" s="1420"/>
      <c r="BN29" s="1421"/>
      <c r="BO29" s="1421"/>
      <c r="BP29" s="1421"/>
      <c r="BQ29" s="1421"/>
      <c r="BR29" s="1421"/>
      <c r="BS29" s="1421"/>
      <c r="BT29" s="1421"/>
      <c r="BU29" s="1421"/>
      <c r="BV29" s="1421"/>
      <c r="BW29" s="1421"/>
      <c r="BX29" s="1421"/>
      <c r="BY29" s="1421"/>
      <c r="BZ29" s="1421"/>
      <c r="CA29" s="1421"/>
      <c r="CB29" s="1421"/>
      <c r="CC29" s="1421"/>
      <c r="CD29" s="1421"/>
      <c r="CE29" s="1421"/>
      <c r="CF29" s="1421"/>
      <c r="CG29" s="1421"/>
      <c r="CH29" s="1422"/>
    </row>
    <row r="30" spans="1:86" ht="30" customHeight="1" x14ac:dyDescent="0.2">
      <c r="A30" s="1416"/>
      <c r="B30" s="1417"/>
      <c r="C30" s="1417"/>
      <c r="D30" s="1417"/>
      <c r="E30" s="1417"/>
      <c r="F30" s="1417"/>
      <c r="G30" s="1417"/>
      <c r="H30" s="1417"/>
      <c r="I30" s="1417"/>
      <c r="J30" s="1417"/>
      <c r="K30" s="1417"/>
      <c r="L30" s="1417"/>
      <c r="M30" s="1417"/>
      <c r="N30" s="1417"/>
      <c r="O30" s="1417"/>
      <c r="P30" s="1418"/>
      <c r="Q30" s="1419"/>
      <c r="R30" s="1419"/>
      <c r="S30" s="1419"/>
      <c r="T30" s="1419"/>
      <c r="U30" s="1419"/>
      <c r="V30" s="1419"/>
      <c r="W30" s="1419"/>
      <c r="X30" s="1419"/>
      <c r="Y30" s="1419"/>
      <c r="Z30" s="1419"/>
      <c r="AA30" s="1419"/>
      <c r="AB30" s="1419"/>
      <c r="AC30" s="1414"/>
      <c r="AD30" s="1412"/>
      <c r="AE30" s="1412"/>
      <c r="AF30" s="1412"/>
      <c r="AG30" s="1412"/>
      <c r="AH30" s="1412"/>
      <c r="AI30" s="1412"/>
      <c r="AJ30" s="1412"/>
      <c r="AK30" s="1412"/>
      <c r="AL30" s="1412"/>
      <c r="AM30" s="1412"/>
      <c r="AN30" s="1412"/>
      <c r="AO30" s="1412"/>
      <c r="AP30" s="1412"/>
      <c r="AQ30" s="1412"/>
      <c r="AR30" s="1412"/>
      <c r="AS30" s="1412"/>
      <c r="AT30" s="1412"/>
      <c r="AU30" s="1412"/>
      <c r="AV30" s="1412"/>
      <c r="AW30" s="1412"/>
      <c r="AX30" s="1412"/>
      <c r="AY30" s="1412"/>
      <c r="AZ30" s="1412"/>
      <c r="BA30" s="1412"/>
      <c r="BB30" s="1412"/>
      <c r="BC30" s="1412"/>
      <c r="BD30" s="1412"/>
      <c r="BE30" s="1412"/>
      <c r="BF30" s="1412"/>
      <c r="BG30" s="1413"/>
      <c r="BH30" s="1412"/>
      <c r="BI30" s="1412"/>
      <c r="BJ30" s="1412"/>
      <c r="BK30" s="1412"/>
      <c r="BL30" s="1413"/>
      <c r="BM30" s="1414"/>
      <c r="BN30" s="1412"/>
      <c r="BO30" s="1412"/>
      <c r="BP30" s="1412"/>
      <c r="BQ30" s="1412"/>
      <c r="BR30" s="1412"/>
      <c r="BS30" s="1412"/>
      <c r="BT30" s="1412"/>
      <c r="BU30" s="1412"/>
      <c r="BV30" s="1412"/>
      <c r="BW30" s="1412"/>
      <c r="BX30" s="1412"/>
      <c r="BY30" s="1412"/>
      <c r="BZ30" s="1412"/>
      <c r="CA30" s="1412"/>
      <c r="CB30" s="1412"/>
      <c r="CC30" s="1412"/>
      <c r="CD30" s="1412"/>
      <c r="CE30" s="1412"/>
      <c r="CF30" s="1412"/>
      <c r="CG30" s="1412"/>
      <c r="CH30" s="1415"/>
    </row>
    <row r="31" spans="1:86" ht="30" customHeight="1" x14ac:dyDescent="0.2">
      <c r="A31" s="1416"/>
      <c r="B31" s="1417"/>
      <c r="C31" s="1417"/>
      <c r="D31" s="1417"/>
      <c r="E31" s="1417"/>
      <c r="F31" s="1417"/>
      <c r="G31" s="1417"/>
      <c r="H31" s="1417"/>
      <c r="I31" s="1417"/>
      <c r="J31" s="1417"/>
      <c r="K31" s="1417"/>
      <c r="L31" s="1417"/>
      <c r="M31" s="1417"/>
      <c r="N31" s="1417"/>
      <c r="O31" s="1417"/>
      <c r="P31" s="1418"/>
      <c r="Q31" s="1419"/>
      <c r="R31" s="1419"/>
      <c r="S31" s="1419"/>
      <c r="T31" s="1419"/>
      <c r="U31" s="1419"/>
      <c r="V31" s="1419"/>
      <c r="W31" s="1419"/>
      <c r="X31" s="1419"/>
      <c r="Y31" s="1419"/>
      <c r="Z31" s="1419"/>
      <c r="AA31" s="1419"/>
      <c r="AB31" s="1419"/>
      <c r="AC31" s="1414"/>
      <c r="AD31" s="1412"/>
      <c r="AE31" s="1412"/>
      <c r="AF31" s="1412"/>
      <c r="AG31" s="1412"/>
      <c r="AH31" s="1412"/>
      <c r="AI31" s="1412"/>
      <c r="AJ31" s="1412"/>
      <c r="AK31" s="1412"/>
      <c r="AL31" s="1412"/>
      <c r="AM31" s="1412"/>
      <c r="AN31" s="1412"/>
      <c r="AO31" s="1412"/>
      <c r="AP31" s="1412"/>
      <c r="AQ31" s="1412"/>
      <c r="AR31" s="1412"/>
      <c r="AS31" s="1412"/>
      <c r="AT31" s="1412"/>
      <c r="AU31" s="1412"/>
      <c r="AV31" s="1412"/>
      <c r="AW31" s="1412"/>
      <c r="AX31" s="1412"/>
      <c r="AY31" s="1412"/>
      <c r="AZ31" s="1412"/>
      <c r="BA31" s="1412"/>
      <c r="BB31" s="1412"/>
      <c r="BC31" s="1412"/>
      <c r="BD31" s="1412"/>
      <c r="BE31" s="1412"/>
      <c r="BF31" s="1412"/>
      <c r="BG31" s="1413"/>
      <c r="BH31" s="1412"/>
      <c r="BI31" s="1412"/>
      <c r="BJ31" s="1412"/>
      <c r="BK31" s="1412"/>
      <c r="BL31" s="1413"/>
      <c r="BM31" s="1414"/>
      <c r="BN31" s="1412"/>
      <c r="BO31" s="1412"/>
      <c r="BP31" s="1412"/>
      <c r="BQ31" s="1412"/>
      <c r="BR31" s="1412"/>
      <c r="BS31" s="1412"/>
      <c r="BT31" s="1412"/>
      <c r="BU31" s="1412"/>
      <c r="BV31" s="1412"/>
      <c r="BW31" s="1412"/>
      <c r="BX31" s="1412"/>
      <c r="BY31" s="1412"/>
      <c r="BZ31" s="1412"/>
      <c r="CA31" s="1412"/>
      <c r="CB31" s="1412"/>
      <c r="CC31" s="1412"/>
      <c r="CD31" s="1412"/>
      <c r="CE31" s="1412"/>
      <c r="CF31" s="1412"/>
      <c r="CG31" s="1412"/>
      <c r="CH31" s="1415"/>
    </row>
    <row r="32" spans="1:86" ht="30" customHeight="1" x14ac:dyDescent="0.2">
      <c r="A32" s="1416"/>
      <c r="B32" s="1417"/>
      <c r="C32" s="1417"/>
      <c r="D32" s="1417"/>
      <c r="E32" s="1417"/>
      <c r="F32" s="1417"/>
      <c r="G32" s="1417"/>
      <c r="H32" s="1417"/>
      <c r="I32" s="1417"/>
      <c r="J32" s="1417"/>
      <c r="K32" s="1417"/>
      <c r="L32" s="1417"/>
      <c r="M32" s="1417"/>
      <c r="N32" s="1417"/>
      <c r="O32" s="1417"/>
      <c r="P32" s="1418"/>
      <c r="Q32" s="1419"/>
      <c r="R32" s="1419"/>
      <c r="S32" s="1419"/>
      <c r="T32" s="1419"/>
      <c r="U32" s="1419"/>
      <c r="V32" s="1419"/>
      <c r="W32" s="1419"/>
      <c r="X32" s="1419"/>
      <c r="Y32" s="1419"/>
      <c r="Z32" s="1419"/>
      <c r="AA32" s="1419"/>
      <c r="AB32" s="1419"/>
      <c r="AC32" s="1414"/>
      <c r="AD32" s="1412"/>
      <c r="AE32" s="1412"/>
      <c r="AF32" s="1412"/>
      <c r="AG32" s="1412"/>
      <c r="AH32" s="1412"/>
      <c r="AI32" s="1412"/>
      <c r="AJ32" s="1412"/>
      <c r="AK32" s="1412"/>
      <c r="AL32" s="1412"/>
      <c r="AM32" s="1412"/>
      <c r="AN32" s="1412"/>
      <c r="AO32" s="1412"/>
      <c r="AP32" s="1412"/>
      <c r="AQ32" s="1412"/>
      <c r="AR32" s="1412"/>
      <c r="AS32" s="1412"/>
      <c r="AT32" s="1412"/>
      <c r="AU32" s="1412"/>
      <c r="AV32" s="1412"/>
      <c r="AW32" s="1412"/>
      <c r="AX32" s="1412"/>
      <c r="AY32" s="1412"/>
      <c r="AZ32" s="1412"/>
      <c r="BA32" s="1412"/>
      <c r="BB32" s="1412"/>
      <c r="BC32" s="1412"/>
      <c r="BD32" s="1412"/>
      <c r="BE32" s="1412"/>
      <c r="BF32" s="1412"/>
      <c r="BG32" s="1413"/>
      <c r="BH32" s="1412"/>
      <c r="BI32" s="1412"/>
      <c r="BJ32" s="1412"/>
      <c r="BK32" s="1412"/>
      <c r="BL32" s="1413"/>
      <c r="BM32" s="1414"/>
      <c r="BN32" s="1412"/>
      <c r="BO32" s="1412"/>
      <c r="BP32" s="1412"/>
      <c r="BQ32" s="1412"/>
      <c r="BR32" s="1412"/>
      <c r="BS32" s="1412"/>
      <c r="BT32" s="1412"/>
      <c r="BU32" s="1412"/>
      <c r="BV32" s="1412"/>
      <c r="BW32" s="1412"/>
      <c r="BX32" s="1412"/>
      <c r="BY32" s="1412"/>
      <c r="BZ32" s="1412"/>
      <c r="CA32" s="1412"/>
      <c r="CB32" s="1412"/>
      <c r="CC32" s="1412"/>
      <c r="CD32" s="1412"/>
      <c r="CE32" s="1412"/>
      <c r="CF32" s="1412"/>
      <c r="CG32" s="1412"/>
      <c r="CH32" s="1415"/>
    </row>
    <row r="33" spans="1:86" ht="30" customHeight="1" x14ac:dyDescent="0.2">
      <c r="A33" s="1416"/>
      <c r="B33" s="1417"/>
      <c r="C33" s="1417"/>
      <c r="D33" s="1417"/>
      <c r="E33" s="1417"/>
      <c r="F33" s="1417"/>
      <c r="G33" s="1417"/>
      <c r="H33" s="1417"/>
      <c r="I33" s="1417"/>
      <c r="J33" s="1417"/>
      <c r="K33" s="1417"/>
      <c r="L33" s="1417"/>
      <c r="M33" s="1417"/>
      <c r="N33" s="1417"/>
      <c r="O33" s="1417"/>
      <c r="P33" s="1418"/>
      <c r="Q33" s="1419"/>
      <c r="R33" s="1419"/>
      <c r="S33" s="1419"/>
      <c r="T33" s="1419"/>
      <c r="U33" s="1419"/>
      <c r="V33" s="1419"/>
      <c r="W33" s="1419"/>
      <c r="X33" s="1419"/>
      <c r="Y33" s="1419"/>
      <c r="Z33" s="1419"/>
      <c r="AA33" s="1419"/>
      <c r="AB33" s="1419"/>
      <c r="AC33" s="1414"/>
      <c r="AD33" s="1412"/>
      <c r="AE33" s="1412"/>
      <c r="AF33" s="1412"/>
      <c r="AG33" s="1412"/>
      <c r="AH33" s="1412"/>
      <c r="AI33" s="1412"/>
      <c r="AJ33" s="1412"/>
      <c r="AK33" s="1412"/>
      <c r="AL33" s="1412"/>
      <c r="AM33" s="1412"/>
      <c r="AN33" s="1412"/>
      <c r="AO33" s="1412"/>
      <c r="AP33" s="1412"/>
      <c r="AQ33" s="1412"/>
      <c r="AR33" s="1412"/>
      <c r="AS33" s="1412"/>
      <c r="AT33" s="1412"/>
      <c r="AU33" s="1412"/>
      <c r="AV33" s="1412"/>
      <c r="AW33" s="1412"/>
      <c r="AX33" s="1412"/>
      <c r="AY33" s="1412"/>
      <c r="AZ33" s="1412"/>
      <c r="BA33" s="1412"/>
      <c r="BB33" s="1412"/>
      <c r="BC33" s="1412"/>
      <c r="BD33" s="1412"/>
      <c r="BE33" s="1412"/>
      <c r="BF33" s="1412"/>
      <c r="BG33" s="1413"/>
      <c r="BH33" s="1412"/>
      <c r="BI33" s="1412"/>
      <c r="BJ33" s="1412"/>
      <c r="BK33" s="1412"/>
      <c r="BL33" s="1413"/>
      <c r="BM33" s="1414"/>
      <c r="BN33" s="1412"/>
      <c r="BO33" s="1412"/>
      <c r="BP33" s="1412"/>
      <c r="BQ33" s="1412"/>
      <c r="BR33" s="1412"/>
      <c r="BS33" s="1412"/>
      <c r="BT33" s="1412"/>
      <c r="BU33" s="1412"/>
      <c r="BV33" s="1412"/>
      <c r="BW33" s="1412"/>
      <c r="BX33" s="1412"/>
      <c r="BY33" s="1412"/>
      <c r="BZ33" s="1412"/>
      <c r="CA33" s="1412"/>
      <c r="CB33" s="1412"/>
      <c r="CC33" s="1412"/>
      <c r="CD33" s="1412"/>
      <c r="CE33" s="1412"/>
      <c r="CF33" s="1412"/>
      <c r="CG33" s="1412"/>
      <c r="CH33" s="1415"/>
    </row>
    <row r="34" spans="1:86" ht="30" customHeight="1" x14ac:dyDescent="0.2">
      <c r="A34" s="1416"/>
      <c r="B34" s="1417"/>
      <c r="C34" s="1417"/>
      <c r="D34" s="1417"/>
      <c r="E34" s="1417"/>
      <c r="F34" s="1417"/>
      <c r="G34" s="1417"/>
      <c r="H34" s="1417"/>
      <c r="I34" s="1417"/>
      <c r="J34" s="1417"/>
      <c r="K34" s="1417"/>
      <c r="L34" s="1417"/>
      <c r="M34" s="1417"/>
      <c r="N34" s="1417"/>
      <c r="O34" s="1417"/>
      <c r="P34" s="1418"/>
      <c r="Q34" s="1419"/>
      <c r="R34" s="1419"/>
      <c r="S34" s="1419"/>
      <c r="T34" s="1419"/>
      <c r="U34" s="1419"/>
      <c r="V34" s="1419"/>
      <c r="W34" s="1419"/>
      <c r="X34" s="1419"/>
      <c r="Y34" s="1419"/>
      <c r="Z34" s="1419"/>
      <c r="AA34" s="1419"/>
      <c r="AB34" s="1419"/>
      <c r="AC34" s="1414"/>
      <c r="AD34" s="1412"/>
      <c r="AE34" s="1412"/>
      <c r="AF34" s="1412"/>
      <c r="AG34" s="1412"/>
      <c r="AH34" s="1412"/>
      <c r="AI34" s="1412"/>
      <c r="AJ34" s="1412"/>
      <c r="AK34" s="1412"/>
      <c r="AL34" s="1412"/>
      <c r="AM34" s="1412"/>
      <c r="AN34" s="1412"/>
      <c r="AO34" s="1412"/>
      <c r="AP34" s="1412"/>
      <c r="AQ34" s="1412"/>
      <c r="AR34" s="1412"/>
      <c r="AS34" s="1412"/>
      <c r="AT34" s="1412"/>
      <c r="AU34" s="1412"/>
      <c r="AV34" s="1412"/>
      <c r="AW34" s="1412"/>
      <c r="AX34" s="1412"/>
      <c r="AY34" s="1412"/>
      <c r="AZ34" s="1412"/>
      <c r="BA34" s="1412"/>
      <c r="BB34" s="1412"/>
      <c r="BC34" s="1412"/>
      <c r="BD34" s="1412"/>
      <c r="BE34" s="1412"/>
      <c r="BF34" s="1412"/>
      <c r="BG34" s="1413"/>
      <c r="BH34" s="1412"/>
      <c r="BI34" s="1412"/>
      <c r="BJ34" s="1412"/>
      <c r="BK34" s="1412"/>
      <c r="BL34" s="1413"/>
      <c r="BM34" s="1414"/>
      <c r="BN34" s="1412"/>
      <c r="BO34" s="1412"/>
      <c r="BP34" s="1412"/>
      <c r="BQ34" s="1412"/>
      <c r="BR34" s="1412"/>
      <c r="BS34" s="1412"/>
      <c r="BT34" s="1412"/>
      <c r="BU34" s="1412"/>
      <c r="BV34" s="1412"/>
      <c r="BW34" s="1412"/>
      <c r="BX34" s="1412"/>
      <c r="BY34" s="1412"/>
      <c r="BZ34" s="1412"/>
      <c r="CA34" s="1412"/>
      <c r="CB34" s="1412"/>
      <c r="CC34" s="1412"/>
      <c r="CD34" s="1412"/>
      <c r="CE34" s="1412"/>
      <c r="CF34" s="1412"/>
      <c r="CG34" s="1412"/>
      <c r="CH34" s="1415"/>
    </row>
    <row r="35" spans="1:86" ht="30" customHeight="1" x14ac:dyDescent="0.2">
      <c r="A35" s="1416"/>
      <c r="B35" s="1417"/>
      <c r="C35" s="1417"/>
      <c r="D35" s="1417"/>
      <c r="E35" s="1417"/>
      <c r="F35" s="1417"/>
      <c r="G35" s="1417"/>
      <c r="H35" s="1417"/>
      <c r="I35" s="1417"/>
      <c r="J35" s="1417"/>
      <c r="K35" s="1417"/>
      <c r="L35" s="1417"/>
      <c r="M35" s="1417"/>
      <c r="N35" s="1417"/>
      <c r="O35" s="1417"/>
      <c r="P35" s="1418"/>
      <c r="Q35" s="1419"/>
      <c r="R35" s="1419"/>
      <c r="S35" s="1419"/>
      <c r="T35" s="1419"/>
      <c r="U35" s="1419"/>
      <c r="V35" s="1419"/>
      <c r="W35" s="1419"/>
      <c r="X35" s="1419"/>
      <c r="Y35" s="1419"/>
      <c r="Z35" s="1419"/>
      <c r="AA35" s="1419"/>
      <c r="AB35" s="1419"/>
      <c r="AC35" s="1414"/>
      <c r="AD35" s="1412"/>
      <c r="AE35" s="1412"/>
      <c r="AF35" s="1412"/>
      <c r="AG35" s="1412"/>
      <c r="AH35" s="1412"/>
      <c r="AI35" s="1412"/>
      <c r="AJ35" s="1412"/>
      <c r="AK35" s="1412"/>
      <c r="AL35" s="1412"/>
      <c r="AM35" s="1412"/>
      <c r="AN35" s="1412"/>
      <c r="AO35" s="1412"/>
      <c r="AP35" s="1412"/>
      <c r="AQ35" s="1412"/>
      <c r="AR35" s="1412"/>
      <c r="AS35" s="1412"/>
      <c r="AT35" s="1412"/>
      <c r="AU35" s="1412"/>
      <c r="AV35" s="1412"/>
      <c r="AW35" s="1412"/>
      <c r="AX35" s="1412"/>
      <c r="AY35" s="1412"/>
      <c r="AZ35" s="1412"/>
      <c r="BA35" s="1412"/>
      <c r="BB35" s="1412"/>
      <c r="BC35" s="1412"/>
      <c r="BD35" s="1412"/>
      <c r="BE35" s="1412"/>
      <c r="BF35" s="1412"/>
      <c r="BG35" s="1413"/>
      <c r="BH35" s="1412"/>
      <c r="BI35" s="1412"/>
      <c r="BJ35" s="1412"/>
      <c r="BK35" s="1412"/>
      <c r="BL35" s="1413"/>
      <c r="BM35" s="1414"/>
      <c r="BN35" s="1412"/>
      <c r="BO35" s="1412"/>
      <c r="BP35" s="1412"/>
      <c r="BQ35" s="1412"/>
      <c r="BR35" s="1412"/>
      <c r="BS35" s="1412"/>
      <c r="BT35" s="1412"/>
      <c r="BU35" s="1412"/>
      <c r="BV35" s="1412"/>
      <c r="BW35" s="1412"/>
      <c r="BX35" s="1412"/>
      <c r="BY35" s="1412"/>
      <c r="BZ35" s="1412"/>
      <c r="CA35" s="1412"/>
      <c r="CB35" s="1412"/>
      <c r="CC35" s="1412"/>
      <c r="CD35" s="1412"/>
      <c r="CE35" s="1412"/>
      <c r="CF35" s="1412"/>
      <c r="CG35" s="1412"/>
      <c r="CH35" s="1415"/>
    </row>
    <row r="36" spans="1:86" ht="30" customHeight="1" x14ac:dyDescent="0.2">
      <c r="A36" s="1416"/>
      <c r="B36" s="1417"/>
      <c r="C36" s="1417"/>
      <c r="D36" s="1417"/>
      <c r="E36" s="1417"/>
      <c r="F36" s="1417"/>
      <c r="G36" s="1417"/>
      <c r="H36" s="1417"/>
      <c r="I36" s="1417"/>
      <c r="J36" s="1417"/>
      <c r="K36" s="1417"/>
      <c r="L36" s="1417"/>
      <c r="M36" s="1417"/>
      <c r="N36" s="1417"/>
      <c r="O36" s="1417"/>
      <c r="P36" s="1418"/>
      <c r="Q36" s="1419"/>
      <c r="R36" s="1419"/>
      <c r="S36" s="1419"/>
      <c r="T36" s="1419"/>
      <c r="U36" s="1419"/>
      <c r="V36" s="1419"/>
      <c r="W36" s="1419"/>
      <c r="X36" s="1419"/>
      <c r="Y36" s="1419"/>
      <c r="Z36" s="1419"/>
      <c r="AA36" s="1419"/>
      <c r="AB36" s="1419"/>
      <c r="AC36" s="1414"/>
      <c r="AD36" s="1412"/>
      <c r="AE36" s="1412"/>
      <c r="AF36" s="1412"/>
      <c r="AG36" s="1412"/>
      <c r="AH36" s="1412"/>
      <c r="AI36" s="1412"/>
      <c r="AJ36" s="1412"/>
      <c r="AK36" s="1412"/>
      <c r="AL36" s="1412"/>
      <c r="AM36" s="1412"/>
      <c r="AN36" s="1412"/>
      <c r="AO36" s="1412"/>
      <c r="AP36" s="1412"/>
      <c r="AQ36" s="1412"/>
      <c r="AR36" s="1412"/>
      <c r="AS36" s="1412"/>
      <c r="AT36" s="1412"/>
      <c r="AU36" s="1412"/>
      <c r="AV36" s="1412"/>
      <c r="AW36" s="1412"/>
      <c r="AX36" s="1412"/>
      <c r="AY36" s="1412"/>
      <c r="AZ36" s="1412"/>
      <c r="BA36" s="1412"/>
      <c r="BB36" s="1412"/>
      <c r="BC36" s="1412"/>
      <c r="BD36" s="1412"/>
      <c r="BE36" s="1412"/>
      <c r="BF36" s="1412"/>
      <c r="BG36" s="1413"/>
      <c r="BH36" s="1412"/>
      <c r="BI36" s="1412"/>
      <c r="BJ36" s="1412"/>
      <c r="BK36" s="1412"/>
      <c r="BL36" s="1413"/>
      <c r="BM36" s="1414"/>
      <c r="BN36" s="1412"/>
      <c r="BO36" s="1412"/>
      <c r="BP36" s="1412"/>
      <c r="BQ36" s="1412"/>
      <c r="BR36" s="1412"/>
      <c r="BS36" s="1412"/>
      <c r="BT36" s="1412"/>
      <c r="BU36" s="1412"/>
      <c r="BV36" s="1412"/>
      <c r="BW36" s="1412"/>
      <c r="BX36" s="1412"/>
      <c r="BY36" s="1412"/>
      <c r="BZ36" s="1412"/>
      <c r="CA36" s="1412"/>
      <c r="CB36" s="1412"/>
      <c r="CC36" s="1412"/>
      <c r="CD36" s="1412"/>
      <c r="CE36" s="1412"/>
      <c r="CF36" s="1412"/>
      <c r="CG36" s="1412"/>
      <c r="CH36" s="1415"/>
    </row>
    <row r="37" spans="1:86" ht="30" customHeight="1" x14ac:dyDescent="0.2">
      <c r="A37" s="1416"/>
      <c r="B37" s="1417"/>
      <c r="C37" s="1417"/>
      <c r="D37" s="1417"/>
      <c r="E37" s="1417"/>
      <c r="F37" s="1417"/>
      <c r="G37" s="1417"/>
      <c r="H37" s="1417"/>
      <c r="I37" s="1417"/>
      <c r="J37" s="1417"/>
      <c r="K37" s="1417"/>
      <c r="L37" s="1417"/>
      <c r="M37" s="1417"/>
      <c r="N37" s="1417"/>
      <c r="O37" s="1417"/>
      <c r="P37" s="1418"/>
      <c r="Q37" s="1419"/>
      <c r="R37" s="1419"/>
      <c r="S37" s="1419"/>
      <c r="T37" s="1419"/>
      <c r="U37" s="1419"/>
      <c r="V37" s="1419"/>
      <c r="W37" s="1419"/>
      <c r="X37" s="1419"/>
      <c r="Y37" s="1419"/>
      <c r="Z37" s="1419"/>
      <c r="AA37" s="1419"/>
      <c r="AB37" s="1419"/>
      <c r="AC37" s="1414"/>
      <c r="AD37" s="1412"/>
      <c r="AE37" s="1412"/>
      <c r="AF37" s="1412"/>
      <c r="AG37" s="1412"/>
      <c r="AH37" s="1412"/>
      <c r="AI37" s="1412"/>
      <c r="AJ37" s="1412"/>
      <c r="AK37" s="1412"/>
      <c r="AL37" s="1412"/>
      <c r="AM37" s="1412"/>
      <c r="AN37" s="1412"/>
      <c r="AO37" s="1412"/>
      <c r="AP37" s="1412"/>
      <c r="AQ37" s="1412"/>
      <c r="AR37" s="1412"/>
      <c r="AS37" s="1412"/>
      <c r="AT37" s="1412"/>
      <c r="AU37" s="1412"/>
      <c r="AV37" s="1412"/>
      <c r="AW37" s="1412"/>
      <c r="AX37" s="1412"/>
      <c r="AY37" s="1412"/>
      <c r="AZ37" s="1412"/>
      <c r="BA37" s="1412"/>
      <c r="BB37" s="1412"/>
      <c r="BC37" s="1412"/>
      <c r="BD37" s="1412"/>
      <c r="BE37" s="1412"/>
      <c r="BF37" s="1412"/>
      <c r="BG37" s="1413"/>
      <c r="BH37" s="1412"/>
      <c r="BI37" s="1412"/>
      <c r="BJ37" s="1412"/>
      <c r="BK37" s="1412"/>
      <c r="BL37" s="1413"/>
      <c r="BM37" s="1414"/>
      <c r="BN37" s="1412"/>
      <c r="BO37" s="1412"/>
      <c r="BP37" s="1412"/>
      <c r="BQ37" s="1412"/>
      <c r="BR37" s="1412"/>
      <c r="BS37" s="1412"/>
      <c r="BT37" s="1412"/>
      <c r="BU37" s="1412"/>
      <c r="BV37" s="1412"/>
      <c r="BW37" s="1412"/>
      <c r="BX37" s="1412"/>
      <c r="BY37" s="1412"/>
      <c r="BZ37" s="1412"/>
      <c r="CA37" s="1412"/>
      <c r="CB37" s="1412"/>
      <c r="CC37" s="1412"/>
      <c r="CD37" s="1412"/>
      <c r="CE37" s="1412"/>
      <c r="CF37" s="1412"/>
      <c r="CG37" s="1412"/>
      <c r="CH37" s="1415"/>
    </row>
    <row r="38" spans="1:86" ht="30" customHeight="1" x14ac:dyDescent="0.2">
      <c r="A38" s="1416"/>
      <c r="B38" s="1417"/>
      <c r="C38" s="1417"/>
      <c r="D38" s="1417"/>
      <c r="E38" s="1417"/>
      <c r="F38" s="1417"/>
      <c r="G38" s="1417"/>
      <c r="H38" s="1417"/>
      <c r="I38" s="1417"/>
      <c r="J38" s="1417"/>
      <c r="K38" s="1417"/>
      <c r="L38" s="1417"/>
      <c r="M38" s="1417"/>
      <c r="N38" s="1417"/>
      <c r="O38" s="1417"/>
      <c r="P38" s="1418"/>
      <c r="Q38" s="1419"/>
      <c r="R38" s="1419"/>
      <c r="S38" s="1419"/>
      <c r="T38" s="1419"/>
      <c r="U38" s="1419"/>
      <c r="V38" s="1419"/>
      <c r="W38" s="1419"/>
      <c r="X38" s="1419"/>
      <c r="Y38" s="1419"/>
      <c r="Z38" s="1419"/>
      <c r="AA38" s="1419"/>
      <c r="AB38" s="1419"/>
      <c r="AC38" s="1414"/>
      <c r="AD38" s="1412"/>
      <c r="AE38" s="1412"/>
      <c r="AF38" s="1412"/>
      <c r="AG38" s="1412"/>
      <c r="AH38" s="1412"/>
      <c r="AI38" s="1412"/>
      <c r="AJ38" s="1412"/>
      <c r="AK38" s="1412"/>
      <c r="AL38" s="1412"/>
      <c r="AM38" s="1412"/>
      <c r="AN38" s="1412"/>
      <c r="AO38" s="1412"/>
      <c r="AP38" s="1412"/>
      <c r="AQ38" s="1412"/>
      <c r="AR38" s="1412"/>
      <c r="AS38" s="1412"/>
      <c r="AT38" s="1412"/>
      <c r="AU38" s="1412"/>
      <c r="AV38" s="1412"/>
      <c r="AW38" s="1412"/>
      <c r="AX38" s="1412"/>
      <c r="AY38" s="1412"/>
      <c r="AZ38" s="1412"/>
      <c r="BA38" s="1412"/>
      <c r="BB38" s="1412"/>
      <c r="BC38" s="1412"/>
      <c r="BD38" s="1412"/>
      <c r="BE38" s="1412"/>
      <c r="BF38" s="1412"/>
      <c r="BG38" s="1413"/>
      <c r="BH38" s="1412"/>
      <c r="BI38" s="1412"/>
      <c r="BJ38" s="1412"/>
      <c r="BK38" s="1412"/>
      <c r="BL38" s="1413"/>
      <c r="BM38" s="1414"/>
      <c r="BN38" s="1412"/>
      <c r="BO38" s="1412"/>
      <c r="BP38" s="1412"/>
      <c r="BQ38" s="1412"/>
      <c r="BR38" s="1412"/>
      <c r="BS38" s="1412"/>
      <c r="BT38" s="1412"/>
      <c r="BU38" s="1412"/>
      <c r="BV38" s="1412"/>
      <c r="BW38" s="1412"/>
      <c r="BX38" s="1412"/>
      <c r="BY38" s="1412"/>
      <c r="BZ38" s="1412"/>
      <c r="CA38" s="1412"/>
      <c r="CB38" s="1412"/>
      <c r="CC38" s="1412"/>
      <c r="CD38" s="1412"/>
      <c r="CE38" s="1412"/>
      <c r="CF38" s="1412"/>
      <c r="CG38" s="1412"/>
      <c r="CH38" s="1415"/>
    </row>
    <row r="39" spans="1:86" ht="30" customHeight="1" x14ac:dyDescent="0.2">
      <c r="A39" s="1416"/>
      <c r="B39" s="1417"/>
      <c r="C39" s="1417"/>
      <c r="D39" s="1417"/>
      <c r="E39" s="1417"/>
      <c r="F39" s="1417"/>
      <c r="G39" s="1417"/>
      <c r="H39" s="1417"/>
      <c r="I39" s="1417"/>
      <c r="J39" s="1417"/>
      <c r="K39" s="1417"/>
      <c r="L39" s="1417"/>
      <c r="M39" s="1417"/>
      <c r="N39" s="1417"/>
      <c r="O39" s="1417"/>
      <c r="P39" s="1418"/>
      <c r="Q39" s="1419"/>
      <c r="R39" s="1419"/>
      <c r="S39" s="1419"/>
      <c r="T39" s="1419"/>
      <c r="U39" s="1419"/>
      <c r="V39" s="1419"/>
      <c r="W39" s="1419"/>
      <c r="X39" s="1419"/>
      <c r="Y39" s="1419"/>
      <c r="Z39" s="1419"/>
      <c r="AA39" s="1419"/>
      <c r="AB39" s="1419"/>
      <c r="AC39" s="1414"/>
      <c r="AD39" s="1412"/>
      <c r="AE39" s="1412"/>
      <c r="AF39" s="1412"/>
      <c r="AG39" s="1412"/>
      <c r="AH39" s="1412"/>
      <c r="AI39" s="1412"/>
      <c r="AJ39" s="1412"/>
      <c r="AK39" s="1412"/>
      <c r="AL39" s="1412"/>
      <c r="AM39" s="1412"/>
      <c r="AN39" s="1412"/>
      <c r="AO39" s="1412"/>
      <c r="AP39" s="1412"/>
      <c r="AQ39" s="1412"/>
      <c r="AR39" s="1412"/>
      <c r="AS39" s="1412"/>
      <c r="AT39" s="1412"/>
      <c r="AU39" s="1412"/>
      <c r="AV39" s="1412"/>
      <c r="AW39" s="1412"/>
      <c r="AX39" s="1412"/>
      <c r="AY39" s="1412"/>
      <c r="AZ39" s="1412"/>
      <c r="BA39" s="1412"/>
      <c r="BB39" s="1412"/>
      <c r="BC39" s="1412"/>
      <c r="BD39" s="1412"/>
      <c r="BE39" s="1412"/>
      <c r="BF39" s="1412"/>
      <c r="BG39" s="1413"/>
      <c r="BH39" s="1412"/>
      <c r="BI39" s="1412"/>
      <c r="BJ39" s="1412"/>
      <c r="BK39" s="1412"/>
      <c r="BL39" s="1413"/>
      <c r="BM39" s="1414"/>
      <c r="BN39" s="1412"/>
      <c r="BO39" s="1412"/>
      <c r="BP39" s="1412"/>
      <c r="BQ39" s="1412"/>
      <c r="BR39" s="1412"/>
      <c r="BS39" s="1412"/>
      <c r="BT39" s="1412"/>
      <c r="BU39" s="1412"/>
      <c r="BV39" s="1412"/>
      <c r="BW39" s="1412"/>
      <c r="BX39" s="1412"/>
      <c r="BY39" s="1412"/>
      <c r="BZ39" s="1412"/>
      <c r="CA39" s="1412"/>
      <c r="CB39" s="1412"/>
      <c r="CC39" s="1412"/>
      <c r="CD39" s="1412"/>
      <c r="CE39" s="1412"/>
      <c r="CF39" s="1412"/>
      <c r="CG39" s="1412"/>
      <c r="CH39" s="1415"/>
    </row>
    <row r="40" spans="1:86" ht="30" customHeight="1" x14ac:dyDescent="0.2">
      <c r="A40" s="1416"/>
      <c r="B40" s="1417"/>
      <c r="C40" s="1417"/>
      <c r="D40" s="1417"/>
      <c r="E40" s="1417"/>
      <c r="F40" s="1417"/>
      <c r="G40" s="1417"/>
      <c r="H40" s="1417"/>
      <c r="I40" s="1417"/>
      <c r="J40" s="1417"/>
      <c r="K40" s="1417"/>
      <c r="L40" s="1417"/>
      <c r="M40" s="1417"/>
      <c r="N40" s="1417"/>
      <c r="O40" s="1417"/>
      <c r="P40" s="1418"/>
      <c r="Q40" s="1419"/>
      <c r="R40" s="1419"/>
      <c r="S40" s="1419"/>
      <c r="T40" s="1419"/>
      <c r="U40" s="1419"/>
      <c r="V40" s="1419"/>
      <c r="W40" s="1419"/>
      <c r="X40" s="1419"/>
      <c r="Y40" s="1419"/>
      <c r="Z40" s="1419"/>
      <c r="AA40" s="1419"/>
      <c r="AB40" s="1419"/>
      <c r="AC40" s="1414"/>
      <c r="AD40" s="1412"/>
      <c r="AE40" s="1412"/>
      <c r="AF40" s="1412"/>
      <c r="AG40" s="1412"/>
      <c r="AH40" s="1412"/>
      <c r="AI40" s="1412"/>
      <c r="AJ40" s="1412"/>
      <c r="AK40" s="1412"/>
      <c r="AL40" s="1412"/>
      <c r="AM40" s="1412"/>
      <c r="AN40" s="1412"/>
      <c r="AO40" s="1412"/>
      <c r="AP40" s="1412"/>
      <c r="AQ40" s="1412"/>
      <c r="AR40" s="1412"/>
      <c r="AS40" s="1412"/>
      <c r="AT40" s="1412"/>
      <c r="AU40" s="1412"/>
      <c r="AV40" s="1412"/>
      <c r="AW40" s="1412"/>
      <c r="AX40" s="1412"/>
      <c r="AY40" s="1412"/>
      <c r="AZ40" s="1412"/>
      <c r="BA40" s="1412"/>
      <c r="BB40" s="1412"/>
      <c r="BC40" s="1412"/>
      <c r="BD40" s="1412"/>
      <c r="BE40" s="1412"/>
      <c r="BF40" s="1412"/>
      <c r="BG40" s="1413"/>
      <c r="BH40" s="1412"/>
      <c r="BI40" s="1412"/>
      <c r="BJ40" s="1412"/>
      <c r="BK40" s="1412"/>
      <c r="BL40" s="1413"/>
      <c r="BM40" s="1414"/>
      <c r="BN40" s="1412"/>
      <c r="BO40" s="1412"/>
      <c r="BP40" s="1412"/>
      <c r="BQ40" s="1412"/>
      <c r="BR40" s="1412"/>
      <c r="BS40" s="1412"/>
      <c r="BT40" s="1412"/>
      <c r="BU40" s="1412"/>
      <c r="BV40" s="1412"/>
      <c r="BW40" s="1412"/>
      <c r="BX40" s="1412"/>
      <c r="BY40" s="1412"/>
      <c r="BZ40" s="1412"/>
      <c r="CA40" s="1412"/>
      <c r="CB40" s="1412"/>
      <c r="CC40" s="1412"/>
      <c r="CD40" s="1412"/>
      <c r="CE40" s="1412"/>
      <c r="CF40" s="1412"/>
      <c r="CG40" s="1412"/>
      <c r="CH40" s="1415"/>
    </row>
    <row r="41" spans="1:86" ht="30" customHeight="1" x14ac:dyDescent="0.2">
      <c r="A41" s="1416"/>
      <c r="B41" s="1417"/>
      <c r="C41" s="1417"/>
      <c r="D41" s="1417"/>
      <c r="E41" s="1417"/>
      <c r="F41" s="1417"/>
      <c r="G41" s="1417"/>
      <c r="H41" s="1417"/>
      <c r="I41" s="1417"/>
      <c r="J41" s="1417"/>
      <c r="K41" s="1417"/>
      <c r="L41" s="1417"/>
      <c r="M41" s="1417"/>
      <c r="N41" s="1417"/>
      <c r="O41" s="1417"/>
      <c r="P41" s="1418"/>
      <c r="Q41" s="1419"/>
      <c r="R41" s="1419"/>
      <c r="S41" s="1419"/>
      <c r="T41" s="1419"/>
      <c r="U41" s="1419"/>
      <c r="V41" s="1419"/>
      <c r="W41" s="1419"/>
      <c r="X41" s="1419"/>
      <c r="Y41" s="1419"/>
      <c r="Z41" s="1419"/>
      <c r="AA41" s="1419"/>
      <c r="AB41" s="1419"/>
      <c r="AC41" s="1414"/>
      <c r="AD41" s="1412"/>
      <c r="AE41" s="1412"/>
      <c r="AF41" s="1412"/>
      <c r="AG41" s="1412"/>
      <c r="AH41" s="1412"/>
      <c r="AI41" s="1412"/>
      <c r="AJ41" s="1412"/>
      <c r="AK41" s="1412"/>
      <c r="AL41" s="1412"/>
      <c r="AM41" s="1412"/>
      <c r="AN41" s="1412"/>
      <c r="AO41" s="1412"/>
      <c r="AP41" s="1412"/>
      <c r="AQ41" s="1412"/>
      <c r="AR41" s="1412"/>
      <c r="AS41" s="1412"/>
      <c r="AT41" s="1412"/>
      <c r="AU41" s="1412"/>
      <c r="AV41" s="1412"/>
      <c r="AW41" s="1412"/>
      <c r="AX41" s="1412"/>
      <c r="AY41" s="1412"/>
      <c r="AZ41" s="1412"/>
      <c r="BA41" s="1412"/>
      <c r="BB41" s="1412"/>
      <c r="BC41" s="1412"/>
      <c r="BD41" s="1412"/>
      <c r="BE41" s="1412"/>
      <c r="BF41" s="1412"/>
      <c r="BG41" s="1413"/>
      <c r="BH41" s="1412"/>
      <c r="BI41" s="1412"/>
      <c r="BJ41" s="1412"/>
      <c r="BK41" s="1412"/>
      <c r="BL41" s="1413"/>
      <c r="BM41" s="1414"/>
      <c r="BN41" s="1412"/>
      <c r="BO41" s="1412"/>
      <c r="BP41" s="1412"/>
      <c r="BQ41" s="1412"/>
      <c r="BR41" s="1412"/>
      <c r="BS41" s="1412"/>
      <c r="BT41" s="1412"/>
      <c r="BU41" s="1412"/>
      <c r="BV41" s="1412"/>
      <c r="BW41" s="1412"/>
      <c r="BX41" s="1412"/>
      <c r="BY41" s="1412"/>
      <c r="BZ41" s="1412"/>
      <c r="CA41" s="1412"/>
      <c r="CB41" s="1412"/>
      <c r="CC41" s="1412"/>
      <c r="CD41" s="1412"/>
      <c r="CE41" s="1412"/>
      <c r="CF41" s="1412"/>
      <c r="CG41" s="1412"/>
      <c r="CH41" s="1415"/>
    </row>
    <row r="42" spans="1:86" ht="30" customHeight="1" x14ac:dyDescent="0.2">
      <c r="A42" s="1416"/>
      <c r="B42" s="1417"/>
      <c r="C42" s="1417"/>
      <c r="D42" s="1417"/>
      <c r="E42" s="1417"/>
      <c r="F42" s="1417"/>
      <c r="G42" s="1417"/>
      <c r="H42" s="1417"/>
      <c r="I42" s="1417"/>
      <c r="J42" s="1417"/>
      <c r="K42" s="1417"/>
      <c r="L42" s="1417"/>
      <c r="M42" s="1417"/>
      <c r="N42" s="1417"/>
      <c r="O42" s="1417"/>
      <c r="P42" s="1418"/>
      <c r="Q42" s="1419"/>
      <c r="R42" s="1419"/>
      <c r="S42" s="1419"/>
      <c r="T42" s="1419"/>
      <c r="U42" s="1419"/>
      <c r="V42" s="1419"/>
      <c r="W42" s="1419"/>
      <c r="X42" s="1419"/>
      <c r="Y42" s="1419"/>
      <c r="Z42" s="1419"/>
      <c r="AA42" s="1419"/>
      <c r="AB42" s="1419"/>
      <c r="AC42" s="1414"/>
      <c r="AD42" s="1412"/>
      <c r="AE42" s="1412"/>
      <c r="AF42" s="1412"/>
      <c r="AG42" s="1412"/>
      <c r="AH42" s="1412"/>
      <c r="AI42" s="1412"/>
      <c r="AJ42" s="1412"/>
      <c r="AK42" s="1412"/>
      <c r="AL42" s="1412"/>
      <c r="AM42" s="1412"/>
      <c r="AN42" s="1412"/>
      <c r="AO42" s="1412"/>
      <c r="AP42" s="1412"/>
      <c r="AQ42" s="1412"/>
      <c r="AR42" s="1412"/>
      <c r="AS42" s="1412"/>
      <c r="AT42" s="1412"/>
      <c r="AU42" s="1412"/>
      <c r="AV42" s="1412"/>
      <c r="AW42" s="1412"/>
      <c r="AX42" s="1412"/>
      <c r="AY42" s="1412"/>
      <c r="AZ42" s="1412"/>
      <c r="BA42" s="1412"/>
      <c r="BB42" s="1412"/>
      <c r="BC42" s="1412"/>
      <c r="BD42" s="1412"/>
      <c r="BE42" s="1412"/>
      <c r="BF42" s="1412"/>
      <c r="BG42" s="1413"/>
      <c r="BH42" s="1412"/>
      <c r="BI42" s="1412"/>
      <c r="BJ42" s="1412"/>
      <c r="BK42" s="1412"/>
      <c r="BL42" s="1413"/>
      <c r="BM42" s="1414"/>
      <c r="BN42" s="1412"/>
      <c r="BO42" s="1412"/>
      <c r="BP42" s="1412"/>
      <c r="BQ42" s="1412"/>
      <c r="BR42" s="1412"/>
      <c r="BS42" s="1412"/>
      <c r="BT42" s="1412"/>
      <c r="BU42" s="1412"/>
      <c r="BV42" s="1412"/>
      <c r="BW42" s="1412"/>
      <c r="BX42" s="1412"/>
      <c r="BY42" s="1412"/>
      <c r="BZ42" s="1412"/>
      <c r="CA42" s="1412"/>
      <c r="CB42" s="1412"/>
      <c r="CC42" s="1412"/>
      <c r="CD42" s="1412"/>
      <c r="CE42" s="1412"/>
      <c r="CF42" s="1412"/>
      <c r="CG42" s="1412"/>
      <c r="CH42" s="1415"/>
    </row>
    <row r="43" spans="1:86" ht="30" customHeight="1" x14ac:dyDescent="0.2">
      <c r="A43" s="1416"/>
      <c r="B43" s="1417"/>
      <c r="C43" s="1417"/>
      <c r="D43" s="1417"/>
      <c r="E43" s="1417"/>
      <c r="F43" s="1417"/>
      <c r="G43" s="1417"/>
      <c r="H43" s="1417"/>
      <c r="I43" s="1417"/>
      <c r="J43" s="1417"/>
      <c r="K43" s="1417"/>
      <c r="L43" s="1417"/>
      <c r="M43" s="1417"/>
      <c r="N43" s="1417"/>
      <c r="O43" s="1417"/>
      <c r="P43" s="1418"/>
      <c r="Q43" s="1419"/>
      <c r="R43" s="1419"/>
      <c r="S43" s="1419"/>
      <c r="T43" s="1419"/>
      <c r="U43" s="1419"/>
      <c r="V43" s="1419"/>
      <c r="W43" s="1419"/>
      <c r="X43" s="1419"/>
      <c r="Y43" s="1419"/>
      <c r="Z43" s="1419"/>
      <c r="AA43" s="1419"/>
      <c r="AB43" s="1419"/>
      <c r="AC43" s="1414"/>
      <c r="AD43" s="1412"/>
      <c r="AE43" s="1412"/>
      <c r="AF43" s="1412"/>
      <c r="AG43" s="1412"/>
      <c r="AH43" s="1412"/>
      <c r="AI43" s="1412"/>
      <c r="AJ43" s="1412"/>
      <c r="AK43" s="1412"/>
      <c r="AL43" s="1412"/>
      <c r="AM43" s="1412"/>
      <c r="AN43" s="1412"/>
      <c r="AO43" s="1412"/>
      <c r="AP43" s="1412"/>
      <c r="AQ43" s="1412"/>
      <c r="AR43" s="1412"/>
      <c r="AS43" s="1412"/>
      <c r="AT43" s="1412"/>
      <c r="AU43" s="1412"/>
      <c r="AV43" s="1412"/>
      <c r="AW43" s="1412"/>
      <c r="AX43" s="1412"/>
      <c r="AY43" s="1412"/>
      <c r="AZ43" s="1412"/>
      <c r="BA43" s="1412"/>
      <c r="BB43" s="1412"/>
      <c r="BC43" s="1412"/>
      <c r="BD43" s="1412"/>
      <c r="BE43" s="1412"/>
      <c r="BF43" s="1412"/>
      <c r="BG43" s="1413"/>
      <c r="BH43" s="1412"/>
      <c r="BI43" s="1412"/>
      <c r="BJ43" s="1412"/>
      <c r="BK43" s="1412"/>
      <c r="BL43" s="1413"/>
      <c r="BM43" s="1414"/>
      <c r="BN43" s="1412"/>
      <c r="BO43" s="1412"/>
      <c r="BP43" s="1412"/>
      <c r="BQ43" s="1412"/>
      <c r="BR43" s="1412"/>
      <c r="BS43" s="1412"/>
      <c r="BT43" s="1412"/>
      <c r="BU43" s="1412"/>
      <c r="BV43" s="1412"/>
      <c r="BW43" s="1412"/>
      <c r="BX43" s="1412"/>
      <c r="BY43" s="1412"/>
      <c r="BZ43" s="1412"/>
      <c r="CA43" s="1412"/>
      <c r="CB43" s="1412"/>
      <c r="CC43" s="1412"/>
      <c r="CD43" s="1412"/>
      <c r="CE43" s="1412"/>
      <c r="CF43" s="1412"/>
      <c r="CG43" s="1412"/>
      <c r="CH43" s="1415"/>
    </row>
    <row r="44" spans="1:86" ht="30" customHeight="1" x14ac:dyDescent="0.2">
      <c r="A44" s="1416"/>
      <c r="B44" s="1417"/>
      <c r="C44" s="1417"/>
      <c r="D44" s="1417"/>
      <c r="E44" s="1417"/>
      <c r="F44" s="1417"/>
      <c r="G44" s="1417"/>
      <c r="H44" s="1417"/>
      <c r="I44" s="1417"/>
      <c r="J44" s="1417"/>
      <c r="K44" s="1417"/>
      <c r="L44" s="1417"/>
      <c r="M44" s="1417"/>
      <c r="N44" s="1417"/>
      <c r="O44" s="1417"/>
      <c r="P44" s="1418"/>
      <c r="Q44" s="1419"/>
      <c r="R44" s="1419"/>
      <c r="S44" s="1419"/>
      <c r="T44" s="1419"/>
      <c r="U44" s="1419"/>
      <c r="V44" s="1419"/>
      <c r="W44" s="1419"/>
      <c r="X44" s="1419"/>
      <c r="Y44" s="1419"/>
      <c r="Z44" s="1419"/>
      <c r="AA44" s="1419"/>
      <c r="AB44" s="1419"/>
      <c r="AC44" s="1414"/>
      <c r="AD44" s="1412"/>
      <c r="AE44" s="1412"/>
      <c r="AF44" s="1412"/>
      <c r="AG44" s="1412"/>
      <c r="AH44" s="1412"/>
      <c r="AI44" s="1412"/>
      <c r="AJ44" s="1412"/>
      <c r="AK44" s="1412"/>
      <c r="AL44" s="1412"/>
      <c r="AM44" s="1412"/>
      <c r="AN44" s="1412"/>
      <c r="AO44" s="1412"/>
      <c r="AP44" s="1412"/>
      <c r="AQ44" s="1412"/>
      <c r="AR44" s="1412"/>
      <c r="AS44" s="1412"/>
      <c r="AT44" s="1412"/>
      <c r="AU44" s="1412"/>
      <c r="AV44" s="1412"/>
      <c r="AW44" s="1412"/>
      <c r="AX44" s="1412"/>
      <c r="AY44" s="1412"/>
      <c r="AZ44" s="1412"/>
      <c r="BA44" s="1412"/>
      <c r="BB44" s="1412"/>
      <c r="BC44" s="1412"/>
      <c r="BD44" s="1412"/>
      <c r="BE44" s="1412"/>
      <c r="BF44" s="1412"/>
      <c r="BG44" s="1413"/>
      <c r="BH44" s="1412"/>
      <c r="BI44" s="1412"/>
      <c r="BJ44" s="1412"/>
      <c r="BK44" s="1412"/>
      <c r="BL44" s="1413"/>
      <c r="BM44" s="1414"/>
      <c r="BN44" s="1412"/>
      <c r="BO44" s="1412"/>
      <c r="BP44" s="1412"/>
      <c r="BQ44" s="1412"/>
      <c r="BR44" s="1412"/>
      <c r="BS44" s="1412"/>
      <c r="BT44" s="1412"/>
      <c r="BU44" s="1412"/>
      <c r="BV44" s="1412"/>
      <c r="BW44" s="1412"/>
      <c r="BX44" s="1412"/>
      <c r="BY44" s="1412"/>
      <c r="BZ44" s="1412"/>
      <c r="CA44" s="1412"/>
      <c r="CB44" s="1412"/>
      <c r="CC44" s="1412"/>
      <c r="CD44" s="1412"/>
      <c r="CE44" s="1412"/>
      <c r="CF44" s="1412"/>
      <c r="CG44" s="1412"/>
      <c r="CH44" s="1415"/>
    </row>
    <row r="45" spans="1:86" ht="30" customHeight="1" x14ac:dyDescent="0.2">
      <c r="A45" s="1416"/>
      <c r="B45" s="1417"/>
      <c r="C45" s="1417"/>
      <c r="D45" s="1417"/>
      <c r="E45" s="1417"/>
      <c r="F45" s="1417"/>
      <c r="G45" s="1417"/>
      <c r="H45" s="1417"/>
      <c r="I45" s="1417"/>
      <c r="J45" s="1417"/>
      <c r="K45" s="1417"/>
      <c r="L45" s="1417"/>
      <c r="M45" s="1417"/>
      <c r="N45" s="1417"/>
      <c r="O45" s="1417"/>
      <c r="P45" s="1418"/>
      <c r="Q45" s="1419"/>
      <c r="R45" s="1419"/>
      <c r="S45" s="1419"/>
      <c r="T45" s="1419"/>
      <c r="U45" s="1419"/>
      <c r="V45" s="1419"/>
      <c r="W45" s="1419"/>
      <c r="X45" s="1419"/>
      <c r="Y45" s="1419"/>
      <c r="Z45" s="1419"/>
      <c r="AA45" s="1419"/>
      <c r="AB45" s="1419"/>
      <c r="AC45" s="1414"/>
      <c r="AD45" s="1412"/>
      <c r="AE45" s="1412"/>
      <c r="AF45" s="1412"/>
      <c r="AG45" s="1412"/>
      <c r="AH45" s="1412"/>
      <c r="AI45" s="1412"/>
      <c r="AJ45" s="1412"/>
      <c r="AK45" s="1412"/>
      <c r="AL45" s="1412"/>
      <c r="AM45" s="1412"/>
      <c r="AN45" s="1412"/>
      <c r="AO45" s="1412"/>
      <c r="AP45" s="1412"/>
      <c r="AQ45" s="1412"/>
      <c r="AR45" s="1412"/>
      <c r="AS45" s="1412"/>
      <c r="AT45" s="1412"/>
      <c r="AU45" s="1412"/>
      <c r="AV45" s="1412"/>
      <c r="AW45" s="1412"/>
      <c r="AX45" s="1412"/>
      <c r="AY45" s="1412"/>
      <c r="AZ45" s="1412"/>
      <c r="BA45" s="1412"/>
      <c r="BB45" s="1412"/>
      <c r="BC45" s="1412"/>
      <c r="BD45" s="1412"/>
      <c r="BE45" s="1412"/>
      <c r="BF45" s="1412"/>
      <c r="BG45" s="1413"/>
      <c r="BH45" s="1412"/>
      <c r="BI45" s="1412"/>
      <c r="BJ45" s="1412"/>
      <c r="BK45" s="1412"/>
      <c r="BL45" s="1413"/>
      <c r="BM45" s="1414"/>
      <c r="BN45" s="1412"/>
      <c r="BO45" s="1412"/>
      <c r="BP45" s="1412"/>
      <c r="BQ45" s="1412"/>
      <c r="BR45" s="1412"/>
      <c r="BS45" s="1412"/>
      <c r="BT45" s="1412"/>
      <c r="BU45" s="1412"/>
      <c r="BV45" s="1412"/>
      <c r="BW45" s="1412"/>
      <c r="BX45" s="1412"/>
      <c r="BY45" s="1412"/>
      <c r="BZ45" s="1412"/>
      <c r="CA45" s="1412"/>
      <c r="CB45" s="1412"/>
      <c r="CC45" s="1412"/>
      <c r="CD45" s="1412"/>
      <c r="CE45" s="1412"/>
      <c r="CF45" s="1412"/>
      <c r="CG45" s="1412"/>
      <c r="CH45" s="1415"/>
    </row>
    <row r="46" spans="1:86" ht="30" customHeight="1" x14ac:dyDescent="0.2">
      <c r="A46" s="1416"/>
      <c r="B46" s="1417"/>
      <c r="C46" s="1417"/>
      <c r="D46" s="1417"/>
      <c r="E46" s="1417"/>
      <c r="F46" s="1417"/>
      <c r="G46" s="1417"/>
      <c r="H46" s="1417"/>
      <c r="I46" s="1417"/>
      <c r="J46" s="1417"/>
      <c r="K46" s="1417"/>
      <c r="L46" s="1417"/>
      <c r="M46" s="1417"/>
      <c r="N46" s="1417"/>
      <c r="O46" s="1417"/>
      <c r="P46" s="1413"/>
      <c r="Q46" s="1429"/>
      <c r="R46" s="1429"/>
      <c r="S46" s="1429"/>
      <c r="T46" s="1429"/>
      <c r="U46" s="1429"/>
      <c r="V46" s="1429"/>
      <c r="W46" s="1429"/>
      <c r="X46" s="1419"/>
      <c r="Y46" s="1419"/>
      <c r="Z46" s="1419"/>
      <c r="AA46" s="1419"/>
      <c r="AB46" s="1419"/>
      <c r="AC46" s="1430"/>
      <c r="AD46" s="1431"/>
      <c r="AE46" s="1431"/>
      <c r="AF46" s="1431"/>
      <c r="AG46" s="1431"/>
      <c r="AH46" s="1431"/>
      <c r="AI46" s="1431"/>
      <c r="AJ46" s="1431"/>
      <c r="AK46" s="1431"/>
      <c r="AL46" s="1431"/>
      <c r="AM46" s="1431"/>
      <c r="AN46" s="1431"/>
      <c r="AO46" s="1431"/>
      <c r="AP46" s="1431"/>
      <c r="AQ46" s="1431"/>
      <c r="AR46" s="1431"/>
      <c r="AS46" s="1431"/>
      <c r="AT46" s="1431"/>
      <c r="AU46" s="1431"/>
      <c r="AV46" s="1431"/>
      <c r="AW46" s="1431"/>
      <c r="AX46" s="1431"/>
      <c r="AY46" s="1431"/>
      <c r="AZ46" s="1431"/>
      <c r="BA46" s="1431"/>
      <c r="BB46" s="1431"/>
      <c r="BC46" s="1431"/>
      <c r="BD46" s="1431"/>
      <c r="BE46" s="1431"/>
      <c r="BF46" s="1431"/>
      <c r="BG46" s="1432"/>
      <c r="BH46" s="1433"/>
      <c r="BI46" s="1434"/>
      <c r="BJ46" s="1434"/>
      <c r="BK46" s="1434"/>
      <c r="BL46" s="1435"/>
      <c r="BM46" s="1436"/>
      <c r="BN46" s="1434"/>
      <c r="BO46" s="1434"/>
      <c r="BP46" s="1434"/>
      <c r="BQ46" s="1434"/>
      <c r="BR46" s="1434"/>
      <c r="BS46" s="1434"/>
      <c r="BT46" s="1434"/>
      <c r="BU46" s="1434"/>
      <c r="BV46" s="1434"/>
      <c r="BW46" s="1434"/>
      <c r="BX46" s="1434"/>
      <c r="BY46" s="1434"/>
      <c r="BZ46" s="1434"/>
      <c r="CA46" s="1434"/>
      <c r="CB46" s="1434"/>
      <c r="CC46" s="1434"/>
      <c r="CD46" s="1434"/>
      <c r="CE46" s="1434"/>
      <c r="CF46" s="1434"/>
      <c r="CG46" s="1434"/>
      <c r="CH46" s="1437"/>
    </row>
    <row r="47" spans="1:86" ht="30" customHeight="1" x14ac:dyDescent="0.2">
      <c r="A47" s="1416"/>
      <c r="B47" s="1417"/>
      <c r="C47" s="1417"/>
      <c r="D47" s="1417"/>
      <c r="E47" s="1417"/>
      <c r="F47" s="1417"/>
      <c r="G47" s="1417"/>
      <c r="H47" s="1417"/>
      <c r="I47" s="1417"/>
      <c r="J47" s="1417"/>
      <c r="K47" s="1417"/>
      <c r="L47" s="1417"/>
      <c r="M47" s="1417"/>
      <c r="N47" s="1417"/>
      <c r="O47" s="1417"/>
      <c r="P47" s="1418"/>
      <c r="Q47" s="1419"/>
      <c r="R47" s="1419"/>
      <c r="S47" s="1419"/>
      <c r="T47" s="1419"/>
      <c r="U47" s="1419"/>
      <c r="V47" s="1419"/>
      <c r="W47" s="1419"/>
      <c r="X47" s="1419"/>
      <c r="Y47" s="1419"/>
      <c r="Z47" s="1419"/>
      <c r="AA47" s="1419"/>
      <c r="AB47" s="1419"/>
      <c r="AC47" s="1425"/>
      <c r="AD47" s="1426"/>
      <c r="AE47" s="1426"/>
      <c r="AF47" s="1426"/>
      <c r="AG47" s="1426"/>
      <c r="AH47" s="1426"/>
      <c r="AI47" s="1426"/>
      <c r="AJ47" s="1426"/>
      <c r="AK47" s="1426"/>
      <c r="AL47" s="1426"/>
      <c r="AM47" s="1426"/>
      <c r="AN47" s="1426"/>
      <c r="AO47" s="1426"/>
      <c r="AP47" s="1426"/>
      <c r="AQ47" s="1426"/>
      <c r="AR47" s="1426"/>
      <c r="AS47" s="1426"/>
      <c r="AT47" s="1426"/>
      <c r="AU47" s="1426"/>
      <c r="AV47" s="1426"/>
      <c r="AW47" s="1426"/>
      <c r="AX47" s="1426"/>
      <c r="AY47" s="1426"/>
      <c r="AZ47" s="1426"/>
      <c r="BA47" s="1426"/>
      <c r="BB47" s="1426"/>
      <c r="BC47" s="1426"/>
      <c r="BD47" s="1426"/>
      <c r="BE47" s="1426"/>
      <c r="BF47" s="1426"/>
      <c r="BG47" s="1427"/>
      <c r="BH47" s="1428"/>
      <c r="BI47" s="1412"/>
      <c r="BJ47" s="1412"/>
      <c r="BK47" s="1412"/>
      <c r="BL47" s="1413"/>
      <c r="BM47" s="1420"/>
      <c r="BN47" s="1421"/>
      <c r="BO47" s="1421"/>
      <c r="BP47" s="1421"/>
      <c r="BQ47" s="1421"/>
      <c r="BR47" s="1421"/>
      <c r="BS47" s="1421"/>
      <c r="BT47" s="1421"/>
      <c r="BU47" s="1421"/>
      <c r="BV47" s="1421"/>
      <c r="BW47" s="1421"/>
      <c r="BX47" s="1421"/>
      <c r="BY47" s="1421"/>
      <c r="BZ47" s="1421"/>
      <c r="CA47" s="1421"/>
      <c r="CB47" s="1421"/>
      <c r="CC47" s="1421"/>
      <c r="CD47" s="1421"/>
      <c r="CE47" s="1421"/>
      <c r="CF47" s="1421"/>
      <c r="CG47" s="1421"/>
      <c r="CH47" s="1422"/>
    </row>
    <row r="48" spans="1:86" ht="30" customHeight="1" x14ac:dyDescent="0.2">
      <c r="A48" s="1416"/>
      <c r="B48" s="1417"/>
      <c r="C48" s="1417"/>
      <c r="D48" s="1417"/>
      <c r="E48" s="1417"/>
      <c r="F48" s="1417"/>
      <c r="G48" s="1417"/>
      <c r="H48" s="1417"/>
      <c r="I48" s="1417"/>
      <c r="J48" s="1417"/>
      <c r="K48" s="1417"/>
      <c r="L48" s="1417"/>
      <c r="M48" s="1417"/>
      <c r="N48" s="1417"/>
      <c r="O48" s="1417"/>
      <c r="P48" s="1418"/>
      <c r="Q48" s="1419"/>
      <c r="R48" s="1419"/>
      <c r="S48" s="1419"/>
      <c r="T48" s="1419"/>
      <c r="U48" s="1419"/>
      <c r="V48" s="1419"/>
      <c r="W48" s="1419"/>
      <c r="X48" s="1419"/>
      <c r="Y48" s="1419"/>
      <c r="Z48" s="1419"/>
      <c r="AA48" s="1419"/>
      <c r="AB48" s="1419"/>
      <c r="AC48" s="1425"/>
      <c r="AD48" s="1426"/>
      <c r="AE48" s="1426"/>
      <c r="AF48" s="1426"/>
      <c r="AG48" s="1426"/>
      <c r="AH48" s="1426"/>
      <c r="AI48" s="1426"/>
      <c r="AJ48" s="1426"/>
      <c r="AK48" s="1426"/>
      <c r="AL48" s="1426"/>
      <c r="AM48" s="1426"/>
      <c r="AN48" s="1426"/>
      <c r="AO48" s="1426"/>
      <c r="AP48" s="1426"/>
      <c r="AQ48" s="1426"/>
      <c r="AR48" s="1426"/>
      <c r="AS48" s="1426"/>
      <c r="AT48" s="1426"/>
      <c r="AU48" s="1426"/>
      <c r="AV48" s="1426"/>
      <c r="AW48" s="1426"/>
      <c r="AX48" s="1426"/>
      <c r="AY48" s="1426"/>
      <c r="AZ48" s="1426"/>
      <c r="BA48" s="1426"/>
      <c r="BB48" s="1426"/>
      <c r="BC48" s="1426"/>
      <c r="BD48" s="1426"/>
      <c r="BE48" s="1426"/>
      <c r="BF48" s="1426"/>
      <c r="BG48" s="1427"/>
      <c r="BH48" s="1412"/>
      <c r="BI48" s="1412"/>
      <c r="BJ48" s="1412"/>
      <c r="BK48" s="1412"/>
      <c r="BL48" s="1413"/>
      <c r="BM48" s="1420"/>
      <c r="BN48" s="1421"/>
      <c r="BO48" s="1421"/>
      <c r="BP48" s="1421"/>
      <c r="BQ48" s="1421"/>
      <c r="BR48" s="1421"/>
      <c r="BS48" s="1421"/>
      <c r="BT48" s="1421"/>
      <c r="BU48" s="1421"/>
      <c r="BV48" s="1421"/>
      <c r="BW48" s="1421"/>
      <c r="BX48" s="1421"/>
      <c r="BY48" s="1421"/>
      <c r="BZ48" s="1421"/>
      <c r="CA48" s="1421"/>
      <c r="CB48" s="1421"/>
      <c r="CC48" s="1421"/>
      <c r="CD48" s="1421"/>
      <c r="CE48" s="1421"/>
      <c r="CF48" s="1421"/>
      <c r="CG48" s="1421"/>
      <c r="CH48" s="1422"/>
    </row>
    <row r="49" spans="1:86" ht="30" customHeight="1" x14ac:dyDescent="0.2">
      <c r="A49" s="1416"/>
      <c r="B49" s="1417"/>
      <c r="C49" s="1417"/>
      <c r="D49" s="1417"/>
      <c r="E49" s="1417"/>
      <c r="F49" s="1417"/>
      <c r="G49" s="1417"/>
      <c r="H49" s="1417"/>
      <c r="I49" s="1417"/>
      <c r="J49" s="1417"/>
      <c r="K49" s="1417"/>
      <c r="L49" s="1417"/>
      <c r="M49" s="1417"/>
      <c r="N49" s="1417"/>
      <c r="O49" s="1417"/>
      <c r="P49" s="1413"/>
      <c r="Q49" s="1429"/>
      <c r="R49" s="1429"/>
      <c r="S49" s="1429"/>
      <c r="T49" s="1429"/>
      <c r="U49" s="1429"/>
      <c r="V49" s="1429"/>
      <c r="W49" s="1429"/>
      <c r="X49" s="1419"/>
      <c r="Y49" s="1419"/>
      <c r="Z49" s="1419"/>
      <c r="AA49" s="1419"/>
      <c r="AB49" s="1419"/>
      <c r="AC49" s="1430"/>
      <c r="AD49" s="1431"/>
      <c r="AE49" s="1431"/>
      <c r="AF49" s="1431"/>
      <c r="AG49" s="1431"/>
      <c r="AH49" s="1431"/>
      <c r="AI49" s="1431"/>
      <c r="AJ49" s="1431"/>
      <c r="AK49" s="1431"/>
      <c r="AL49" s="1431"/>
      <c r="AM49" s="1431"/>
      <c r="AN49" s="1431"/>
      <c r="AO49" s="1431"/>
      <c r="AP49" s="1431"/>
      <c r="AQ49" s="1431"/>
      <c r="AR49" s="1431"/>
      <c r="AS49" s="1431"/>
      <c r="AT49" s="1431"/>
      <c r="AU49" s="1431"/>
      <c r="AV49" s="1431"/>
      <c r="AW49" s="1431"/>
      <c r="AX49" s="1431"/>
      <c r="AY49" s="1431"/>
      <c r="AZ49" s="1431"/>
      <c r="BA49" s="1431"/>
      <c r="BB49" s="1431"/>
      <c r="BC49" s="1431"/>
      <c r="BD49" s="1431"/>
      <c r="BE49" s="1431"/>
      <c r="BF49" s="1431"/>
      <c r="BG49" s="1432"/>
      <c r="BH49" s="1433"/>
      <c r="BI49" s="1434"/>
      <c r="BJ49" s="1434"/>
      <c r="BK49" s="1434"/>
      <c r="BL49" s="1435"/>
      <c r="BM49" s="1436"/>
      <c r="BN49" s="1434"/>
      <c r="BO49" s="1434"/>
      <c r="BP49" s="1434"/>
      <c r="BQ49" s="1434"/>
      <c r="BR49" s="1434"/>
      <c r="BS49" s="1434"/>
      <c r="BT49" s="1434"/>
      <c r="BU49" s="1434"/>
      <c r="BV49" s="1434"/>
      <c r="BW49" s="1434"/>
      <c r="BX49" s="1434"/>
      <c r="BY49" s="1434"/>
      <c r="BZ49" s="1434"/>
      <c r="CA49" s="1434"/>
      <c r="CB49" s="1434"/>
      <c r="CC49" s="1434"/>
      <c r="CD49" s="1434"/>
      <c r="CE49" s="1434"/>
      <c r="CF49" s="1434"/>
      <c r="CG49" s="1434"/>
      <c r="CH49" s="1437"/>
    </row>
    <row r="50" spans="1:86" ht="30" customHeight="1" x14ac:dyDescent="0.2">
      <c r="A50" s="1416"/>
      <c r="B50" s="1417"/>
      <c r="C50" s="1417"/>
      <c r="D50" s="1417"/>
      <c r="E50" s="1417"/>
      <c r="F50" s="1417"/>
      <c r="G50" s="1417"/>
      <c r="H50" s="1417"/>
      <c r="I50" s="1417"/>
      <c r="J50" s="1417"/>
      <c r="K50" s="1417"/>
      <c r="L50" s="1417"/>
      <c r="M50" s="1417"/>
      <c r="N50" s="1417"/>
      <c r="O50" s="1417"/>
      <c r="P50" s="1418"/>
      <c r="Q50" s="1419"/>
      <c r="R50" s="1419"/>
      <c r="S50" s="1419"/>
      <c r="T50" s="1419"/>
      <c r="U50" s="1419"/>
      <c r="V50" s="1419"/>
      <c r="W50" s="1419"/>
      <c r="X50" s="1419"/>
      <c r="Y50" s="1419"/>
      <c r="Z50" s="1419"/>
      <c r="AA50" s="1419"/>
      <c r="AB50" s="1419"/>
      <c r="AC50" s="1425"/>
      <c r="AD50" s="1426"/>
      <c r="AE50" s="1426"/>
      <c r="AF50" s="1426"/>
      <c r="AG50" s="1426"/>
      <c r="AH50" s="1426"/>
      <c r="AI50" s="1426"/>
      <c r="AJ50" s="1426"/>
      <c r="AK50" s="1426"/>
      <c r="AL50" s="1426"/>
      <c r="AM50" s="1426"/>
      <c r="AN50" s="1426"/>
      <c r="AO50" s="1426"/>
      <c r="AP50" s="1426"/>
      <c r="AQ50" s="1426"/>
      <c r="AR50" s="1426"/>
      <c r="AS50" s="1426"/>
      <c r="AT50" s="1426"/>
      <c r="AU50" s="1426"/>
      <c r="AV50" s="1426"/>
      <c r="AW50" s="1426"/>
      <c r="AX50" s="1426"/>
      <c r="AY50" s="1426"/>
      <c r="AZ50" s="1426"/>
      <c r="BA50" s="1426"/>
      <c r="BB50" s="1426"/>
      <c r="BC50" s="1426"/>
      <c r="BD50" s="1426"/>
      <c r="BE50" s="1426"/>
      <c r="BF50" s="1426"/>
      <c r="BG50" s="1427"/>
      <c r="BH50" s="1428"/>
      <c r="BI50" s="1412"/>
      <c r="BJ50" s="1412"/>
      <c r="BK50" s="1412"/>
      <c r="BL50" s="1413"/>
      <c r="BM50" s="1420"/>
      <c r="BN50" s="1421"/>
      <c r="BO50" s="1421"/>
      <c r="BP50" s="1421"/>
      <c r="BQ50" s="1421"/>
      <c r="BR50" s="1421"/>
      <c r="BS50" s="1421"/>
      <c r="BT50" s="1421"/>
      <c r="BU50" s="1421"/>
      <c r="BV50" s="1421"/>
      <c r="BW50" s="1421"/>
      <c r="BX50" s="1421"/>
      <c r="BY50" s="1421"/>
      <c r="BZ50" s="1421"/>
      <c r="CA50" s="1421"/>
      <c r="CB50" s="1421"/>
      <c r="CC50" s="1421"/>
      <c r="CD50" s="1421"/>
      <c r="CE50" s="1421"/>
      <c r="CF50" s="1421"/>
      <c r="CG50" s="1421"/>
      <c r="CH50" s="1422"/>
    </row>
    <row r="51" spans="1:86" ht="30" customHeight="1" x14ac:dyDescent="0.2">
      <c r="A51" s="1416"/>
      <c r="B51" s="1417"/>
      <c r="C51" s="1417"/>
      <c r="D51" s="1417"/>
      <c r="E51" s="1417"/>
      <c r="F51" s="1417"/>
      <c r="G51" s="1417"/>
      <c r="H51" s="1417"/>
      <c r="I51" s="1417"/>
      <c r="J51" s="1417"/>
      <c r="K51" s="1417"/>
      <c r="L51" s="1417"/>
      <c r="M51" s="1417"/>
      <c r="N51" s="1417"/>
      <c r="O51" s="1417"/>
      <c r="P51" s="1418"/>
      <c r="Q51" s="1419"/>
      <c r="R51" s="1419"/>
      <c r="S51" s="1419"/>
      <c r="T51" s="1419"/>
      <c r="U51" s="1419"/>
      <c r="V51" s="1419"/>
      <c r="W51" s="1419"/>
      <c r="X51" s="1419"/>
      <c r="Y51" s="1419"/>
      <c r="Z51" s="1419"/>
      <c r="AA51" s="1419"/>
      <c r="AB51" s="1419"/>
      <c r="AC51" s="1425"/>
      <c r="AD51" s="1426"/>
      <c r="AE51" s="1426"/>
      <c r="AF51" s="1426"/>
      <c r="AG51" s="1426"/>
      <c r="AH51" s="1426"/>
      <c r="AI51" s="1426"/>
      <c r="AJ51" s="1426"/>
      <c r="AK51" s="1426"/>
      <c r="AL51" s="1426"/>
      <c r="AM51" s="1426"/>
      <c r="AN51" s="1426"/>
      <c r="AO51" s="1426"/>
      <c r="AP51" s="1426"/>
      <c r="AQ51" s="1426"/>
      <c r="AR51" s="1426"/>
      <c r="AS51" s="1426"/>
      <c r="AT51" s="1426"/>
      <c r="AU51" s="1426"/>
      <c r="AV51" s="1426"/>
      <c r="AW51" s="1426"/>
      <c r="AX51" s="1426"/>
      <c r="AY51" s="1426"/>
      <c r="AZ51" s="1426"/>
      <c r="BA51" s="1426"/>
      <c r="BB51" s="1426"/>
      <c r="BC51" s="1426"/>
      <c r="BD51" s="1426"/>
      <c r="BE51" s="1426"/>
      <c r="BF51" s="1426"/>
      <c r="BG51" s="1427"/>
      <c r="BH51" s="1412"/>
      <c r="BI51" s="1412"/>
      <c r="BJ51" s="1412"/>
      <c r="BK51" s="1412"/>
      <c r="BL51" s="1413"/>
      <c r="BM51" s="1420"/>
      <c r="BN51" s="1421"/>
      <c r="BO51" s="1421"/>
      <c r="BP51" s="1421"/>
      <c r="BQ51" s="1421"/>
      <c r="BR51" s="1421"/>
      <c r="BS51" s="1421"/>
      <c r="BT51" s="1421"/>
      <c r="BU51" s="1421"/>
      <c r="BV51" s="1421"/>
      <c r="BW51" s="1421"/>
      <c r="BX51" s="1421"/>
      <c r="BY51" s="1421"/>
      <c r="BZ51" s="1421"/>
      <c r="CA51" s="1421"/>
      <c r="CB51" s="1421"/>
      <c r="CC51" s="1421"/>
      <c r="CD51" s="1421"/>
      <c r="CE51" s="1421"/>
      <c r="CF51" s="1421"/>
      <c r="CG51" s="1421"/>
      <c r="CH51" s="1422"/>
    </row>
    <row r="52" spans="1:86" ht="30" customHeight="1" x14ac:dyDescent="0.2"/>
    <row r="53" spans="1:86" ht="30" customHeight="1" x14ac:dyDescent="0.2"/>
    <row r="54" spans="1:86" ht="30" customHeight="1" x14ac:dyDescent="0.2"/>
    <row r="55" spans="1:86" ht="30" customHeight="1" x14ac:dyDescent="0.2"/>
    <row r="56" spans="1:86" ht="30" customHeight="1" x14ac:dyDescent="0.2"/>
    <row r="57" spans="1:86" ht="30" customHeight="1" x14ac:dyDescent="0.2"/>
    <row r="58" spans="1:86" ht="30" customHeight="1" x14ac:dyDescent="0.2"/>
    <row r="59" spans="1:86" ht="30" customHeight="1" x14ac:dyDescent="0.2"/>
    <row r="60" spans="1:86" ht="30" customHeight="1" x14ac:dyDescent="0.2"/>
    <row r="61" spans="1:86" ht="30" customHeight="1" x14ac:dyDescent="0.2"/>
    <row r="62" spans="1:86" ht="30" customHeight="1" x14ac:dyDescent="0.2"/>
    <row r="63" spans="1:86" ht="30" customHeight="1" x14ac:dyDescent="0.2"/>
    <row r="64" spans="1:86" ht="30" customHeight="1" x14ac:dyDescent="0.2"/>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72" ht="30" customHeight="1" x14ac:dyDescent="0.2"/>
    <row r="73" ht="30" customHeight="1" x14ac:dyDescent="0.2"/>
    <row r="74" ht="30" customHeight="1" x14ac:dyDescent="0.2"/>
    <row r="75" ht="30" customHeight="1" x14ac:dyDescent="0.2"/>
    <row r="76" ht="30" customHeight="1" x14ac:dyDescent="0.2"/>
    <row r="77" ht="30" customHeight="1" x14ac:dyDescent="0.2"/>
    <row r="78" ht="30" customHeight="1" x14ac:dyDescent="0.2"/>
    <row r="79" ht="30" customHeight="1" x14ac:dyDescent="0.2"/>
    <row r="80" ht="30" customHeight="1" x14ac:dyDescent="0.2"/>
    <row r="81" ht="30" customHeight="1" x14ac:dyDescent="0.2"/>
    <row r="82" ht="30" customHeight="1" x14ac:dyDescent="0.2"/>
    <row r="83" ht="30" customHeight="1" x14ac:dyDescent="0.2"/>
    <row r="84" ht="30" customHeight="1" x14ac:dyDescent="0.2"/>
    <row r="85" ht="30" customHeight="1" x14ac:dyDescent="0.2"/>
    <row r="86" ht="30" customHeight="1" x14ac:dyDescent="0.2"/>
    <row r="87" ht="30" customHeight="1" x14ac:dyDescent="0.2"/>
    <row r="88" ht="30" customHeight="1" x14ac:dyDescent="0.2"/>
    <row r="89" ht="30" customHeight="1" x14ac:dyDescent="0.2"/>
    <row r="90" ht="30" customHeight="1" x14ac:dyDescent="0.2"/>
    <row r="91" ht="30" customHeight="1" x14ac:dyDescent="0.2"/>
    <row r="92" ht="30" customHeight="1" x14ac:dyDescent="0.2"/>
    <row r="93" ht="30" customHeight="1" x14ac:dyDescent="0.2"/>
    <row r="94" ht="30" customHeight="1" x14ac:dyDescent="0.2"/>
    <row r="95" ht="30" customHeight="1" x14ac:dyDescent="0.2"/>
    <row r="96" ht="30" customHeight="1" x14ac:dyDescent="0.2"/>
    <row r="97" ht="30" customHeight="1" x14ac:dyDescent="0.2"/>
    <row r="98" ht="30" customHeight="1" x14ac:dyDescent="0.2"/>
    <row r="99" ht="30" customHeight="1" x14ac:dyDescent="0.2"/>
    <row r="100" ht="30" customHeight="1" x14ac:dyDescent="0.2"/>
    <row r="101" ht="30" customHeight="1" x14ac:dyDescent="0.2"/>
    <row r="102" ht="30" customHeight="1" x14ac:dyDescent="0.2"/>
    <row r="103" ht="30" customHeight="1" x14ac:dyDescent="0.2"/>
    <row r="104" ht="30" customHeight="1" x14ac:dyDescent="0.2"/>
    <row r="105" ht="30" customHeight="1" x14ac:dyDescent="0.2"/>
    <row r="106" ht="30" customHeight="1" x14ac:dyDescent="0.2"/>
    <row r="107" ht="30" customHeight="1" x14ac:dyDescent="0.2"/>
    <row r="108" ht="30" customHeight="1" x14ac:dyDescent="0.2"/>
    <row r="109" ht="30" customHeight="1" x14ac:dyDescent="0.2"/>
    <row r="110" ht="30" customHeight="1" x14ac:dyDescent="0.2"/>
    <row r="111" ht="30" customHeight="1" x14ac:dyDescent="0.2"/>
    <row r="112" ht="30" customHeight="1" x14ac:dyDescent="0.2"/>
    <row r="113" ht="30" customHeight="1" x14ac:dyDescent="0.2"/>
    <row r="114" ht="30" customHeight="1" x14ac:dyDescent="0.2"/>
    <row r="115" ht="30" customHeight="1" x14ac:dyDescent="0.2"/>
    <row r="116" ht="30" customHeight="1" x14ac:dyDescent="0.2"/>
    <row r="117" ht="30" customHeight="1" x14ac:dyDescent="0.2"/>
    <row r="118" ht="30" customHeight="1" x14ac:dyDescent="0.2"/>
    <row r="119" ht="30" customHeight="1" x14ac:dyDescent="0.2"/>
    <row r="120" ht="30" customHeight="1" x14ac:dyDescent="0.2"/>
    <row r="121" ht="30" customHeight="1" x14ac:dyDescent="0.2"/>
    <row r="122" ht="30" customHeight="1" x14ac:dyDescent="0.2"/>
    <row r="123" ht="30" customHeight="1" x14ac:dyDescent="0.2"/>
    <row r="124" ht="30" customHeight="1" x14ac:dyDescent="0.2"/>
    <row r="125" ht="30" customHeight="1" x14ac:dyDescent="0.2"/>
    <row r="126" ht="30" customHeight="1" x14ac:dyDescent="0.2"/>
    <row r="127" ht="30" customHeight="1" x14ac:dyDescent="0.2"/>
    <row r="128" ht="30" customHeight="1" x14ac:dyDescent="0.2"/>
    <row r="129" ht="30" customHeight="1" x14ac:dyDescent="0.2"/>
    <row r="130" ht="30" customHeight="1" x14ac:dyDescent="0.2"/>
    <row r="131" ht="30" customHeight="1" x14ac:dyDescent="0.2"/>
    <row r="132" ht="30" customHeight="1" x14ac:dyDescent="0.2"/>
    <row r="133" ht="30" customHeight="1" x14ac:dyDescent="0.2"/>
    <row r="134" ht="30" customHeight="1" x14ac:dyDescent="0.2"/>
    <row r="135" ht="30" customHeight="1" x14ac:dyDescent="0.2"/>
    <row r="136" ht="30" customHeight="1" x14ac:dyDescent="0.2"/>
    <row r="137" ht="30" customHeight="1" x14ac:dyDescent="0.2"/>
    <row r="138" ht="30" customHeight="1" x14ac:dyDescent="0.2"/>
    <row r="139" ht="30" customHeight="1" x14ac:dyDescent="0.2"/>
    <row r="140" ht="30" customHeight="1" x14ac:dyDescent="0.2"/>
    <row r="141" ht="30" customHeight="1" x14ac:dyDescent="0.2"/>
    <row r="142" ht="30" customHeight="1" x14ac:dyDescent="0.2"/>
    <row r="143" ht="30" customHeight="1" x14ac:dyDescent="0.2"/>
    <row r="144" ht="30" customHeight="1" x14ac:dyDescent="0.2"/>
    <row r="145" ht="30" customHeight="1" x14ac:dyDescent="0.2"/>
    <row r="146" ht="30" customHeight="1" x14ac:dyDescent="0.2"/>
    <row r="147" ht="30" customHeight="1" x14ac:dyDescent="0.2"/>
    <row r="148" ht="30" customHeight="1" x14ac:dyDescent="0.2"/>
    <row r="149" ht="30" customHeight="1" x14ac:dyDescent="0.2"/>
    <row r="150" ht="30" customHeight="1" x14ac:dyDescent="0.2"/>
    <row r="151" ht="30" customHeight="1" x14ac:dyDescent="0.2"/>
    <row r="152" ht="30" customHeight="1" x14ac:dyDescent="0.2"/>
    <row r="153" ht="30" customHeight="1" x14ac:dyDescent="0.2"/>
    <row r="154" ht="30" customHeight="1" x14ac:dyDescent="0.2"/>
    <row r="155" ht="30" customHeight="1" x14ac:dyDescent="0.2"/>
    <row r="156" ht="30" customHeight="1" x14ac:dyDescent="0.2"/>
    <row r="157" ht="30" customHeight="1" x14ac:dyDescent="0.2"/>
    <row r="158" ht="30" customHeight="1" x14ac:dyDescent="0.2"/>
    <row r="159" ht="30" customHeight="1" x14ac:dyDescent="0.2"/>
    <row r="160" ht="30" customHeight="1" x14ac:dyDescent="0.2"/>
    <row r="161" ht="30" customHeight="1" x14ac:dyDescent="0.2"/>
    <row r="162" ht="30" customHeight="1" x14ac:dyDescent="0.2"/>
    <row r="163" ht="30" customHeight="1" x14ac:dyDescent="0.2"/>
    <row r="164" ht="30" customHeight="1" x14ac:dyDescent="0.2"/>
    <row r="165" ht="30" customHeight="1" x14ac:dyDescent="0.2"/>
    <row r="166" ht="30" customHeight="1" x14ac:dyDescent="0.2"/>
    <row r="167" ht="30" customHeight="1" x14ac:dyDescent="0.2"/>
    <row r="168" ht="30" customHeight="1" x14ac:dyDescent="0.2"/>
    <row r="169" ht="30" customHeight="1" x14ac:dyDescent="0.2"/>
    <row r="170" ht="30" customHeight="1" x14ac:dyDescent="0.2"/>
    <row r="171" ht="30" customHeight="1" x14ac:dyDescent="0.2"/>
    <row r="172" ht="30" customHeight="1" x14ac:dyDescent="0.2"/>
    <row r="173" ht="30" customHeight="1" x14ac:dyDescent="0.2"/>
    <row r="174" ht="30" customHeight="1" x14ac:dyDescent="0.2"/>
    <row r="175" ht="30" customHeight="1" x14ac:dyDescent="0.2"/>
    <row r="176" ht="30" customHeight="1" x14ac:dyDescent="0.2"/>
    <row r="177" ht="30" customHeight="1" x14ac:dyDescent="0.2"/>
    <row r="178" ht="30" customHeight="1" x14ac:dyDescent="0.2"/>
    <row r="179" ht="30" customHeight="1" x14ac:dyDescent="0.2"/>
    <row r="180" ht="30" customHeight="1" x14ac:dyDescent="0.2"/>
    <row r="181" ht="30" customHeight="1" x14ac:dyDescent="0.2"/>
    <row r="182" ht="30" customHeight="1" x14ac:dyDescent="0.2"/>
    <row r="183" ht="30" customHeight="1" x14ac:dyDescent="0.2"/>
    <row r="184" ht="30" customHeight="1" x14ac:dyDescent="0.2"/>
    <row r="185" ht="30" customHeight="1" x14ac:dyDescent="0.2"/>
    <row r="186" ht="30" customHeight="1" x14ac:dyDescent="0.2"/>
    <row r="187" ht="30" customHeight="1" x14ac:dyDescent="0.2"/>
    <row r="188" ht="30" customHeight="1" x14ac:dyDescent="0.2"/>
    <row r="189" ht="30" customHeight="1" x14ac:dyDescent="0.2"/>
    <row r="190" ht="30" customHeight="1" x14ac:dyDescent="0.2"/>
    <row r="191" ht="30" customHeight="1" x14ac:dyDescent="0.2"/>
    <row r="192" ht="30" customHeight="1" x14ac:dyDescent="0.2"/>
    <row r="193" ht="30" customHeight="1" x14ac:dyDescent="0.2"/>
    <row r="194" ht="30" customHeight="1" x14ac:dyDescent="0.2"/>
    <row r="195" ht="30" customHeight="1" x14ac:dyDescent="0.2"/>
    <row r="196" ht="30" customHeight="1" x14ac:dyDescent="0.2"/>
    <row r="197" ht="30" customHeight="1" x14ac:dyDescent="0.2"/>
    <row r="198" ht="30" customHeight="1" x14ac:dyDescent="0.2"/>
    <row r="199" ht="30" customHeight="1" x14ac:dyDescent="0.2"/>
    <row r="200" ht="30" customHeight="1" x14ac:dyDescent="0.2"/>
    <row r="201" ht="30" customHeight="1" x14ac:dyDescent="0.2"/>
    <row r="202" ht="30" customHeight="1" x14ac:dyDescent="0.2"/>
    <row r="203" ht="30" customHeight="1" x14ac:dyDescent="0.2"/>
    <row r="204" ht="30" customHeight="1" x14ac:dyDescent="0.2"/>
    <row r="205" ht="30" customHeight="1" x14ac:dyDescent="0.2"/>
    <row r="206" ht="30" customHeight="1" x14ac:dyDescent="0.2"/>
    <row r="207" ht="30" customHeight="1" x14ac:dyDescent="0.2"/>
    <row r="208" ht="30" customHeight="1" x14ac:dyDescent="0.2"/>
    <row r="209" ht="30" customHeight="1" x14ac:dyDescent="0.2"/>
    <row r="210" ht="30" customHeight="1" x14ac:dyDescent="0.2"/>
    <row r="211" ht="30" customHeight="1" x14ac:dyDescent="0.2"/>
    <row r="212" ht="30" customHeight="1" x14ac:dyDescent="0.2"/>
  </sheetData>
  <mergeCells count="317">
    <mergeCell ref="BM20:CH20"/>
    <mergeCell ref="BM21:CH21"/>
    <mergeCell ref="P4:W4"/>
    <mergeCell ref="P5:S5"/>
    <mergeCell ref="T5:W5"/>
    <mergeCell ref="P6:S6"/>
    <mergeCell ref="T6:W6"/>
    <mergeCell ref="BH16:BL16"/>
    <mergeCell ref="AC17:BG17"/>
    <mergeCell ref="P7:S7"/>
    <mergeCell ref="T7:W7"/>
    <mergeCell ref="P8:S8"/>
    <mergeCell ref="BM14:CH14"/>
    <mergeCell ref="BM15:CH15"/>
    <mergeCell ref="BM6:CH6"/>
    <mergeCell ref="BM7:CH7"/>
    <mergeCell ref="BM8:CH8"/>
    <mergeCell ref="T12:W12"/>
    <mergeCell ref="P13:S13"/>
    <mergeCell ref="P14:S14"/>
    <mergeCell ref="T14:W14"/>
    <mergeCell ref="P15:S15"/>
    <mergeCell ref="T15:W15"/>
    <mergeCell ref="P16:S16"/>
    <mergeCell ref="BM24:CH24"/>
    <mergeCell ref="BM25:CH25"/>
    <mergeCell ref="BM16:CH16"/>
    <mergeCell ref="BM17:CH17"/>
    <mergeCell ref="BM18:CH18"/>
    <mergeCell ref="BM19:CH19"/>
    <mergeCell ref="W2:AD2"/>
    <mergeCell ref="BM2:BS2"/>
    <mergeCell ref="BM10:CH10"/>
    <mergeCell ref="BM11:CH11"/>
    <mergeCell ref="BM12:CH12"/>
    <mergeCell ref="BM13:CH13"/>
    <mergeCell ref="T8:W8"/>
    <mergeCell ref="T9:W9"/>
    <mergeCell ref="T10:W10"/>
    <mergeCell ref="T11:W11"/>
    <mergeCell ref="AC25:BG25"/>
    <mergeCell ref="BH25:BL25"/>
    <mergeCell ref="AC21:BG21"/>
    <mergeCell ref="BH21:BL21"/>
    <mergeCell ref="AC22:BG22"/>
    <mergeCell ref="BT2:CH2"/>
    <mergeCell ref="BM4:CH5"/>
    <mergeCell ref="AC18:BG18"/>
    <mergeCell ref="P12:S12"/>
    <mergeCell ref="BH24:BL24"/>
    <mergeCell ref="AC11:BG11"/>
    <mergeCell ref="BH11:BL11"/>
    <mergeCell ref="BH22:BL22"/>
    <mergeCell ref="AC23:BG23"/>
    <mergeCell ref="BH23:BL23"/>
    <mergeCell ref="BH15:BL15"/>
    <mergeCell ref="AC16:BG16"/>
    <mergeCell ref="AC24:BG24"/>
    <mergeCell ref="AC20:BG20"/>
    <mergeCell ref="BH17:BL17"/>
    <mergeCell ref="AC15:BG15"/>
    <mergeCell ref="BH19:BL19"/>
    <mergeCell ref="BH20:BL20"/>
    <mergeCell ref="BH18:BL18"/>
    <mergeCell ref="AC19:BG19"/>
    <mergeCell ref="T13:W13"/>
    <mergeCell ref="T16:W16"/>
    <mergeCell ref="P22:S22"/>
    <mergeCell ref="T22:W22"/>
    <mergeCell ref="P23:S23"/>
    <mergeCell ref="T23:W23"/>
    <mergeCell ref="P24:S24"/>
    <mergeCell ref="AC12:BG12"/>
    <mergeCell ref="BH12:BL12"/>
    <mergeCell ref="X14:AB14"/>
    <mergeCell ref="AC13:BG13"/>
    <mergeCell ref="BH13:BL13"/>
    <mergeCell ref="A14:O14"/>
    <mergeCell ref="BH7:BL7"/>
    <mergeCell ref="AC8:BG8"/>
    <mergeCell ref="BH8:BL8"/>
    <mergeCell ref="AC9:BG9"/>
    <mergeCell ref="AC10:BG10"/>
    <mergeCell ref="BH10:BL10"/>
    <mergeCell ref="X12:AB12"/>
    <mergeCell ref="AC14:BG14"/>
    <mergeCell ref="BH14:BL14"/>
    <mergeCell ref="A11:O11"/>
    <mergeCell ref="A13:O13"/>
    <mergeCell ref="X9:AB9"/>
    <mergeCell ref="X10:AB10"/>
    <mergeCell ref="X11:AB11"/>
    <mergeCell ref="A9:O9"/>
    <mergeCell ref="A12:O12"/>
    <mergeCell ref="A10:O10"/>
    <mergeCell ref="P11:S11"/>
    <mergeCell ref="P10:S10"/>
    <mergeCell ref="BM9:CH9"/>
    <mergeCell ref="A4:O5"/>
    <mergeCell ref="A6:O6"/>
    <mergeCell ref="X8:AB8"/>
    <mergeCell ref="A7:O7"/>
    <mergeCell ref="A8:O8"/>
    <mergeCell ref="X4:AB5"/>
    <mergeCell ref="AC6:BG6"/>
    <mergeCell ref="BH6:BL6"/>
    <mergeCell ref="AC7:BG7"/>
    <mergeCell ref="A2:H2"/>
    <mergeCell ref="AZ2:BL2"/>
    <mergeCell ref="BH4:BL5"/>
    <mergeCell ref="AC4:BG5"/>
    <mergeCell ref="AE2:AQ2"/>
    <mergeCell ref="BH9:BL9"/>
    <mergeCell ref="X6:AB6"/>
    <mergeCell ref="X7:AB7"/>
    <mergeCell ref="I2:V2"/>
    <mergeCell ref="AR2:AY2"/>
    <mergeCell ref="P9:S9"/>
    <mergeCell ref="BM26:CH26"/>
    <mergeCell ref="A23:O23"/>
    <mergeCell ref="A22:O22"/>
    <mergeCell ref="X19:AB19"/>
    <mergeCell ref="T20:W20"/>
    <mergeCell ref="P21:S21"/>
    <mergeCell ref="X17:AB17"/>
    <mergeCell ref="A17:O17"/>
    <mergeCell ref="P17:S17"/>
    <mergeCell ref="T17:W17"/>
    <mergeCell ref="T19:W19"/>
    <mergeCell ref="T21:W21"/>
    <mergeCell ref="X25:AB25"/>
    <mergeCell ref="X18:AB18"/>
    <mergeCell ref="X20:AB20"/>
    <mergeCell ref="X23:AB23"/>
    <mergeCell ref="A25:O25"/>
    <mergeCell ref="X22:AB22"/>
    <mergeCell ref="A24:O24"/>
    <mergeCell ref="P18:S18"/>
    <mergeCell ref="T18:W18"/>
    <mergeCell ref="P19:S19"/>
    <mergeCell ref="BM22:CH22"/>
    <mergeCell ref="BM23:CH23"/>
    <mergeCell ref="X13:AB13"/>
    <mergeCell ref="A15:O15"/>
    <mergeCell ref="A21:O21"/>
    <mergeCell ref="X27:AB27"/>
    <mergeCell ref="X24:AB24"/>
    <mergeCell ref="AC27:BG27"/>
    <mergeCell ref="P20:S20"/>
    <mergeCell ref="A16:O16"/>
    <mergeCell ref="A19:O19"/>
    <mergeCell ref="A20:O20"/>
    <mergeCell ref="X21:AB21"/>
    <mergeCell ref="X16:AB16"/>
    <mergeCell ref="X15:AB15"/>
    <mergeCell ref="P25:S25"/>
    <mergeCell ref="T25:W25"/>
    <mergeCell ref="P26:S26"/>
    <mergeCell ref="T26:W26"/>
    <mergeCell ref="P27:S27"/>
    <mergeCell ref="T27:W27"/>
    <mergeCell ref="T24:W24"/>
    <mergeCell ref="A26:O26"/>
    <mergeCell ref="X26:AB26"/>
    <mergeCell ref="AC26:BG26"/>
    <mergeCell ref="BM49:CH49"/>
    <mergeCell ref="BH51:BL51"/>
    <mergeCell ref="BM51:CH51"/>
    <mergeCell ref="A50:O50"/>
    <mergeCell ref="P50:W50"/>
    <mergeCell ref="X50:AB50"/>
    <mergeCell ref="AC50:BG50"/>
    <mergeCell ref="BH50:BL50"/>
    <mergeCell ref="BM50:CH50"/>
    <mergeCell ref="X51:AB51"/>
    <mergeCell ref="AC51:BG51"/>
    <mergeCell ref="A49:O49"/>
    <mergeCell ref="P49:W49"/>
    <mergeCell ref="X49:AB49"/>
    <mergeCell ref="AC49:BG49"/>
    <mergeCell ref="A51:O51"/>
    <mergeCell ref="P51:W51"/>
    <mergeCell ref="BH26:BL26"/>
    <mergeCell ref="BH27:BL27"/>
    <mergeCell ref="BH29:BL29"/>
    <mergeCell ref="A28:O28"/>
    <mergeCell ref="X28:AB28"/>
    <mergeCell ref="BH49:BL49"/>
    <mergeCell ref="A48:O48"/>
    <mergeCell ref="P48:W48"/>
    <mergeCell ref="X48:AB48"/>
    <mergeCell ref="AC48:BG48"/>
    <mergeCell ref="A41:O41"/>
    <mergeCell ref="P41:W41"/>
    <mergeCell ref="X41:AB41"/>
    <mergeCell ref="AC41:BG41"/>
    <mergeCell ref="AC44:BG44"/>
    <mergeCell ref="X38:AB38"/>
    <mergeCell ref="AC38:BG38"/>
    <mergeCell ref="A42:O42"/>
    <mergeCell ref="P42:W42"/>
    <mergeCell ref="BH48:BL48"/>
    <mergeCell ref="AC28:BG28"/>
    <mergeCell ref="BH28:BL28"/>
    <mergeCell ref="X42:AB42"/>
    <mergeCell ref="AC42:BG42"/>
    <mergeCell ref="BP1:CH1"/>
    <mergeCell ref="A18:O18"/>
    <mergeCell ref="A46:O46"/>
    <mergeCell ref="P46:W46"/>
    <mergeCell ref="X46:AB46"/>
    <mergeCell ref="AC46:BG46"/>
    <mergeCell ref="BH46:BL46"/>
    <mergeCell ref="BM46:CH46"/>
    <mergeCell ref="A44:O44"/>
    <mergeCell ref="P44:W44"/>
    <mergeCell ref="A39:O39"/>
    <mergeCell ref="A29:O29"/>
    <mergeCell ref="P29:W29"/>
    <mergeCell ref="X29:AB29"/>
    <mergeCell ref="AC29:BG29"/>
    <mergeCell ref="A31:O31"/>
    <mergeCell ref="P31:W31"/>
    <mergeCell ref="A30:O30"/>
    <mergeCell ref="P30:W30"/>
    <mergeCell ref="X30:AB30"/>
    <mergeCell ref="AC30:BG30"/>
    <mergeCell ref="X36:AB36"/>
    <mergeCell ref="AC36:BG36"/>
    <mergeCell ref="A1:BN1"/>
    <mergeCell ref="BM48:CH48"/>
    <mergeCell ref="A47:O47"/>
    <mergeCell ref="P47:W47"/>
    <mergeCell ref="X47:AB47"/>
    <mergeCell ref="AC47:BG47"/>
    <mergeCell ref="BH47:BL47"/>
    <mergeCell ref="BM47:CH47"/>
    <mergeCell ref="A32:O32"/>
    <mergeCell ref="BH30:BL30"/>
    <mergeCell ref="BM30:CH30"/>
    <mergeCell ref="X31:AB31"/>
    <mergeCell ref="AC31:BG31"/>
    <mergeCell ref="BH31:BL31"/>
    <mergeCell ref="BH34:BL34"/>
    <mergeCell ref="BM34:CH34"/>
    <mergeCell ref="A33:O33"/>
    <mergeCell ref="P33:W33"/>
    <mergeCell ref="X33:AB33"/>
    <mergeCell ref="AC33:BG33"/>
    <mergeCell ref="A38:O38"/>
    <mergeCell ref="P38:W38"/>
    <mergeCell ref="BH40:BL40"/>
    <mergeCell ref="BM40:CH40"/>
    <mergeCell ref="BH38:BL38"/>
    <mergeCell ref="BM28:CH28"/>
    <mergeCell ref="A27:O27"/>
    <mergeCell ref="P28:S28"/>
    <mergeCell ref="T28:W28"/>
    <mergeCell ref="BM27:CH27"/>
    <mergeCell ref="BM29:CH29"/>
    <mergeCell ref="BM31:CH31"/>
    <mergeCell ref="A35:O35"/>
    <mergeCell ref="P35:W35"/>
    <mergeCell ref="X35:AB35"/>
    <mergeCell ref="AC35:BG35"/>
    <mergeCell ref="BH35:BL35"/>
    <mergeCell ref="BM35:CH35"/>
    <mergeCell ref="BH33:BL33"/>
    <mergeCell ref="BM33:CH33"/>
    <mergeCell ref="A34:O34"/>
    <mergeCell ref="P32:W32"/>
    <mergeCell ref="X32:AB32"/>
    <mergeCell ref="AC32:BG32"/>
    <mergeCell ref="BH32:BL32"/>
    <mergeCell ref="BM32:CH32"/>
    <mergeCell ref="P34:W34"/>
    <mergeCell ref="X34:AB34"/>
    <mergeCell ref="AC34:BG34"/>
    <mergeCell ref="BM38:CH38"/>
    <mergeCell ref="A40:O40"/>
    <mergeCell ref="P40:W40"/>
    <mergeCell ref="BH36:BL36"/>
    <mergeCell ref="BM36:CH36"/>
    <mergeCell ref="A37:O37"/>
    <mergeCell ref="P37:W37"/>
    <mergeCell ref="X37:AB37"/>
    <mergeCell ref="AC37:BG37"/>
    <mergeCell ref="BH37:BL37"/>
    <mergeCell ref="BM37:CH37"/>
    <mergeCell ref="A36:O36"/>
    <mergeCell ref="P36:W36"/>
    <mergeCell ref="P39:W39"/>
    <mergeCell ref="X39:AB39"/>
    <mergeCell ref="AC39:BG39"/>
    <mergeCell ref="X40:AB40"/>
    <mergeCell ref="AC40:BG40"/>
    <mergeCell ref="BH39:BL39"/>
    <mergeCell ref="BM39:CH39"/>
    <mergeCell ref="BH41:BL41"/>
    <mergeCell ref="BM41:CH41"/>
    <mergeCell ref="BH42:BL42"/>
    <mergeCell ref="BM42:CH42"/>
    <mergeCell ref="A43:O43"/>
    <mergeCell ref="P43:W43"/>
    <mergeCell ref="X43:AB43"/>
    <mergeCell ref="AC43:BG43"/>
    <mergeCell ref="BH43:BL43"/>
    <mergeCell ref="BM43:CH43"/>
    <mergeCell ref="BH44:BL44"/>
    <mergeCell ref="BM44:CH44"/>
    <mergeCell ref="A45:O45"/>
    <mergeCell ref="P45:W45"/>
    <mergeCell ref="X45:AB45"/>
    <mergeCell ref="AC45:BG45"/>
    <mergeCell ref="BH45:BL45"/>
    <mergeCell ref="BM45:CH45"/>
    <mergeCell ref="X44:AB44"/>
  </mergeCells>
  <phoneticPr fontId="2"/>
  <printOptions gridLines="1"/>
  <pageMargins left="0.78740157480314965" right="0.39370078740157483" top="0.78740157480314965" bottom="0.78740157480314965" header="0.51181102362204722" footer="0.51181102362204722"/>
  <pageSetup paperSize="8" orientation="landscape" r:id="rId1"/>
  <headerFooter alignWithMargins="0">
    <oddHeader>&amp;Lトンネルカルテ様式－５</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indexed="53"/>
  </sheetPr>
  <dimension ref="A1:EZ1308"/>
  <sheetViews>
    <sheetView tabSelected="1" view="pageBreakPreview" topLeftCell="B1" zoomScaleNormal="55" zoomScaleSheetLayoutView="100" workbookViewId="0">
      <selection activeCell="AK14" sqref="AK14:AP14"/>
    </sheetView>
  </sheetViews>
  <sheetFormatPr defaultColWidth="9" defaultRowHeight="13.2" x14ac:dyDescent="0.2"/>
  <cols>
    <col min="1" max="1" width="3.21875" style="207" hidden="1" customWidth="1"/>
    <col min="2" max="21" width="2.21875" style="206" customWidth="1"/>
    <col min="22" max="23" width="1.21875" style="206" customWidth="1"/>
    <col min="24" max="24" width="2.109375" style="206" customWidth="1"/>
    <col min="25" max="26" width="1.21875" style="206" customWidth="1"/>
    <col min="27" max="28" width="2.109375" style="206" customWidth="1"/>
    <col min="29" max="41" width="2.21875" style="206" customWidth="1"/>
    <col min="42" max="42" width="3.33203125" style="206" customWidth="1"/>
    <col min="43" max="47" width="2.21875" style="206" customWidth="1"/>
    <col min="48" max="49" width="2.21875" style="64" customWidth="1"/>
    <col min="50" max="51" width="2.21875" style="206" customWidth="1"/>
    <col min="52" max="56" width="2.21875" style="64" customWidth="1"/>
    <col min="57" max="86" width="2.21875" style="206" customWidth="1"/>
    <col min="87" max="87" width="11.88671875" style="206" customWidth="1"/>
    <col min="88" max="88" width="3.77734375" style="206" customWidth="1"/>
    <col min="89" max="89" width="12.109375" style="206" bestFit="1" customWidth="1"/>
    <col min="90" max="90" width="2.77734375" style="206" hidden="1" customWidth="1"/>
    <col min="91" max="91" width="14.109375" style="206" hidden="1" customWidth="1"/>
    <col min="92" max="92" width="4.6640625" style="206" hidden="1" customWidth="1"/>
    <col min="93" max="94" width="3.77734375" style="206" hidden="1" customWidth="1"/>
    <col min="95" max="95" width="3.88671875" style="206" customWidth="1"/>
    <col min="96" max="96" width="2.109375" customWidth="1"/>
    <col min="97" max="99" width="2.109375" style="215" customWidth="1"/>
    <col min="100" max="156" width="2.109375" style="206" customWidth="1"/>
    <col min="157" max="16384" width="9" style="206"/>
  </cols>
  <sheetData>
    <row r="1" spans="1:156" ht="30" customHeight="1" x14ac:dyDescent="0.2">
      <c r="B1" s="1160" t="s">
        <v>93</v>
      </c>
      <c r="C1" s="1160"/>
      <c r="D1" s="1160"/>
      <c r="E1" s="1160"/>
      <c r="F1" s="1160"/>
      <c r="G1" s="1160"/>
      <c r="H1" s="1160"/>
      <c r="I1" s="1160"/>
      <c r="J1" s="1160"/>
      <c r="K1" s="1160"/>
      <c r="L1" s="1160"/>
      <c r="M1" s="1160"/>
      <c r="N1" s="1160"/>
      <c r="O1" s="1160"/>
      <c r="P1" s="1160"/>
      <c r="Q1" s="1160"/>
      <c r="R1" s="1160"/>
      <c r="S1" s="1160"/>
      <c r="T1" s="1160"/>
      <c r="U1" s="1160"/>
      <c r="V1" s="1160"/>
      <c r="W1" s="1160"/>
      <c r="X1" s="1160"/>
      <c r="Y1" s="1160"/>
      <c r="Z1" s="1160"/>
      <c r="AA1" s="1160"/>
      <c r="AB1" s="1160"/>
      <c r="AC1" s="1160"/>
      <c r="AD1" s="1160"/>
      <c r="AE1" s="1160"/>
      <c r="AF1" s="1160"/>
      <c r="AG1" s="1160"/>
      <c r="AH1" s="1160"/>
      <c r="AI1" s="1160"/>
      <c r="AJ1" s="1160"/>
      <c r="AK1" s="1160"/>
      <c r="AL1" s="1160"/>
      <c r="AM1" s="1160"/>
      <c r="AN1" s="1160"/>
      <c r="AO1" s="1160"/>
      <c r="AP1" s="1160"/>
      <c r="AQ1" s="1160"/>
      <c r="AR1" s="1160"/>
      <c r="AS1" s="1160"/>
      <c r="AT1" s="1160"/>
      <c r="AU1" s="1160"/>
      <c r="AV1" s="1160"/>
      <c r="AW1" s="1160"/>
      <c r="AX1" s="1160"/>
      <c r="AY1" s="1160"/>
      <c r="AZ1" s="1160"/>
      <c r="BA1" s="1160"/>
      <c r="BB1" s="1160"/>
      <c r="BC1" s="1160"/>
      <c r="BD1" s="1160"/>
      <c r="BE1" s="1160"/>
      <c r="BF1" s="1160"/>
      <c r="BG1" s="1160"/>
      <c r="BH1" s="1160"/>
      <c r="BI1" s="1160"/>
      <c r="BJ1" s="1160"/>
      <c r="BK1" s="1160"/>
      <c r="BL1" s="1160"/>
      <c r="BM1" s="1160"/>
      <c r="BN1" s="1160"/>
      <c r="BO1" s="1160"/>
      <c r="BP1" s="1160"/>
      <c r="BQ1" s="1160"/>
      <c r="BR1" s="1160"/>
      <c r="BS1" s="1160"/>
      <c r="BT1" s="1160"/>
      <c r="BU1" s="1160"/>
      <c r="BV1" s="205"/>
      <c r="BW1" s="205"/>
      <c r="BX1" s="205"/>
      <c r="BY1" s="205"/>
      <c r="BZ1" s="1161" t="str">
        <f>IF(台帳ｼｰﾄ!$C$5="","",+台帳ｼｰﾄ!$C$5)</f>
        <v/>
      </c>
      <c r="CA1" s="1161"/>
      <c r="CB1" s="1161"/>
      <c r="CC1" s="1161"/>
      <c r="CD1" s="1161"/>
      <c r="CE1" s="1161"/>
      <c r="CF1" s="1161"/>
      <c r="CG1" s="1161"/>
      <c r="CH1" s="1161"/>
      <c r="CI1" s="1161"/>
    </row>
    <row r="2" spans="1:156" ht="30" customHeight="1" x14ac:dyDescent="0.2">
      <c r="B2" s="1162" t="s">
        <v>94</v>
      </c>
      <c r="C2" s="1163"/>
      <c r="D2" s="1163"/>
      <c r="E2" s="1163"/>
      <c r="F2" s="1163"/>
      <c r="G2" s="1164"/>
      <c r="H2" s="1116" t="str">
        <f>IF(台帳ｼｰﾄ!$C$7="","",台帳ｼｰﾄ!$C$7)</f>
        <v/>
      </c>
      <c r="I2" s="1117"/>
      <c r="J2" s="1117"/>
      <c r="K2" s="1117"/>
      <c r="L2" s="1117"/>
      <c r="M2" s="1117"/>
      <c r="N2" s="1117"/>
      <c r="O2" s="1117"/>
      <c r="P2" s="1117"/>
      <c r="Q2" s="1117"/>
      <c r="R2" s="1117"/>
      <c r="S2" s="1117"/>
      <c r="T2" s="1117"/>
      <c r="U2" s="1118"/>
      <c r="V2" s="1119" t="s">
        <v>126</v>
      </c>
      <c r="W2" s="1120"/>
      <c r="X2" s="1120"/>
      <c r="Y2" s="1120"/>
      <c r="Z2" s="1120"/>
      <c r="AA2" s="1120"/>
      <c r="AB2" s="1120"/>
      <c r="AC2" s="1121"/>
      <c r="AD2" s="1116" t="str">
        <f>IF(台帳ｼｰﾄ!$C$12="","",台帳ｼｰﾄ!$C$12&amp;" ｍ")</f>
        <v/>
      </c>
      <c r="AE2" s="1117"/>
      <c r="AF2" s="1117"/>
      <c r="AG2" s="1117"/>
      <c r="AH2" s="1117"/>
      <c r="AI2" s="1117"/>
      <c r="AJ2" s="1117"/>
      <c r="AK2" s="1117"/>
      <c r="AL2" s="1117"/>
      <c r="AM2" s="1118"/>
      <c r="AN2" s="1196" t="s">
        <v>127</v>
      </c>
      <c r="AO2" s="1086"/>
      <c r="AP2" s="1086"/>
      <c r="AQ2" s="1086"/>
      <c r="AR2" s="1086"/>
      <c r="AS2" s="1197"/>
      <c r="AT2" s="1116" t="str">
        <f>IF(台帳ｼｰﾄ!$C$13="","",台帳ｼｰﾄ!$C$13)</f>
        <v/>
      </c>
      <c r="AU2" s="1117"/>
      <c r="AV2" s="1117"/>
      <c r="AW2" s="1117"/>
      <c r="AX2" s="1117"/>
      <c r="AY2" s="1117"/>
      <c r="AZ2" s="1117"/>
      <c r="BA2" s="1117"/>
      <c r="BB2" s="1117"/>
      <c r="BC2" s="1117"/>
      <c r="BD2" s="1119" t="s">
        <v>932</v>
      </c>
      <c r="BE2" s="1120"/>
      <c r="BF2" s="1120"/>
      <c r="BG2" s="1120"/>
      <c r="BH2" s="1120"/>
      <c r="BI2" s="1121"/>
      <c r="BJ2" s="1116" t="str">
        <f>IF(台帳ｼｰﾄ!$H$43="","",台帳ｼｰﾄ!$H$43)</f>
        <v/>
      </c>
      <c r="BK2" s="1117"/>
      <c r="BL2" s="1117"/>
      <c r="BM2" s="1117"/>
      <c r="BN2" s="1117"/>
      <c r="BO2" s="1117"/>
      <c r="BP2" s="1117"/>
      <c r="BQ2" s="1117"/>
      <c r="BR2" s="1117"/>
      <c r="BS2" s="1118"/>
      <c r="BT2" s="1165" t="s">
        <v>933</v>
      </c>
      <c r="BU2" s="1166"/>
      <c r="BV2" s="1166"/>
      <c r="BW2" s="1166"/>
      <c r="BX2" s="1166"/>
      <c r="BY2" s="1167"/>
      <c r="BZ2" s="1116" t="str">
        <f>IF(台帳ｼｰﾄ!$H$42="","",台帳ｼｰﾄ!$H$42)</f>
        <v/>
      </c>
      <c r="CA2" s="1117"/>
      <c r="CB2" s="1117"/>
      <c r="CC2" s="1117"/>
      <c r="CD2" s="1117"/>
      <c r="CE2" s="1117"/>
      <c r="CF2" s="1117"/>
      <c r="CG2" s="1117"/>
      <c r="CH2" s="1117"/>
      <c r="CI2" s="1118"/>
      <c r="CP2" s="207"/>
      <c r="CQ2" s="207"/>
    </row>
    <row r="3" spans="1:156" ht="6" customHeight="1" x14ac:dyDescent="0.2">
      <c r="B3" s="208"/>
      <c r="C3" s="209"/>
      <c r="D3" s="209"/>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1"/>
      <c r="AE3" s="211"/>
      <c r="AF3" s="211"/>
      <c r="AG3" s="211"/>
      <c r="AH3" s="211"/>
      <c r="AI3" s="211"/>
      <c r="AJ3" s="211"/>
      <c r="AK3" s="211"/>
      <c r="AL3" s="211"/>
      <c r="AM3" s="211"/>
      <c r="AN3" s="211"/>
      <c r="AO3" s="211"/>
      <c r="AP3" s="211"/>
      <c r="AQ3" s="212"/>
      <c r="AR3" s="213"/>
      <c r="AS3" s="212"/>
      <c r="AT3" s="212"/>
      <c r="AU3" s="212"/>
      <c r="AV3" s="212"/>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4"/>
      <c r="CP3" s="207"/>
      <c r="CQ3" s="207"/>
    </row>
    <row r="4" spans="1:156" ht="48" customHeight="1" x14ac:dyDescent="0.2">
      <c r="B4" s="1264" t="s">
        <v>103</v>
      </c>
      <c r="C4" s="1265"/>
      <c r="D4" s="1265"/>
      <c r="E4" s="1265"/>
      <c r="F4" s="1265"/>
      <c r="G4" s="1266"/>
      <c r="H4" s="1168" t="s">
        <v>635</v>
      </c>
      <c r="I4" s="1169"/>
      <c r="J4" s="1172" t="s">
        <v>962</v>
      </c>
      <c r="K4" s="1173"/>
      <c r="L4" s="1173"/>
      <c r="M4" s="1173"/>
      <c r="N4" s="1173"/>
      <c r="O4" s="1173"/>
      <c r="P4" s="1173"/>
      <c r="Q4" s="1173"/>
      <c r="R4" s="1173"/>
      <c r="S4" s="1173"/>
      <c r="T4" s="1173"/>
      <c r="U4" s="1173"/>
      <c r="V4" s="1173"/>
      <c r="W4" s="1173"/>
      <c r="X4" s="1173"/>
      <c r="Y4" s="1173"/>
      <c r="Z4" s="1173"/>
      <c r="AA4" s="1170" t="s">
        <v>575</v>
      </c>
      <c r="AB4" s="1171"/>
      <c r="AC4" s="1151" t="s">
        <v>1103</v>
      </c>
      <c r="AD4" s="1152"/>
      <c r="AE4" s="1152"/>
      <c r="AF4" s="1152"/>
      <c r="AG4" s="1152"/>
      <c r="AH4" s="1152"/>
      <c r="AI4" s="1152"/>
      <c r="AJ4" s="1152"/>
      <c r="AK4" s="1152"/>
      <c r="AL4" s="1152"/>
      <c r="AM4" s="1152"/>
      <c r="AN4" s="1152"/>
      <c r="AO4" s="1152"/>
      <c r="AP4" s="1153"/>
      <c r="AQ4" s="1168" t="s">
        <v>934</v>
      </c>
      <c r="AR4" s="1169"/>
      <c r="AS4" s="1122" t="s">
        <v>990</v>
      </c>
      <c r="AT4" s="1123"/>
      <c r="AU4" s="1123"/>
      <c r="AV4" s="1123"/>
      <c r="AW4" s="1123"/>
      <c r="AX4" s="1123"/>
      <c r="AY4" s="1123"/>
      <c r="AZ4" s="1123"/>
      <c r="BA4" s="1123"/>
      <c r="BB4" s="1123"/>
      <c r="BC4" s="1123"/>
      <c r="BD4" s="1123"/>
      <c r="BE4" s="1123"/>
      <c r="BF4" s="1123"/>
      <c r="BG4" s="1126" t="s">
        <v>1067</v>
      </c>
      <c r="BH4" s="1127"/>
      <c r="BI4" s="1123" t="s">
        <v>588</v>
      </c>
      <c r="BJ4" s="1123"/>
      <c r="BK4" s="1123"/>
      <c r="BL4" s="1123"/>
      <c r="BM4" s="1123"/>
      <c r="BN4" s="1123"/>
      <c r="BO4" s="1123"/>
      <c r="BP4" s="1123"/>
      <c r="BQ4" s="1123"/>
      <c r="BR4" s="1123"/>
      <c r="BS4" s="1123"/>
      <c r="BT4" s="1123"/>
      <c r="BU4" s="1123"/>
      <c r="BV4" s="1123"/>
      <c r="BW4" s="1128"/>
      <c r="BX4" s="1168" t="s">
        <v>935</v>
      </c>
      <c r="BY4" s="1169"/>
      <c r="BZ4" s="1193" t="s">
        <v>1068</v>
      </c>
      <c r="CA4" s="1194"/>
      <c r="CB4" s="1194"/>
      <c r="CC4" s="1194"/>
      <c r="CD4" s="1194"/>
      <c r="CE4" s="1194"/>
      <c r="CF4" s="1194"/>
      <c r="CG4" s="1194"/>
      <c r="CH4" s="1194"/>
      <c r="CI4" s="1195"/>
    </row>
    <row r="5" spans="1:156" ht="35.4" customHeight="1" x14ac:dyDescent="0.2">
      <c r="B5" s="1181" t="s">
        <v>577</v>
      </c>
      <c r="C5" s="1182"/>
      <c r="D5" s="1182"/>
      <c r="E5" s="1182"/>
      <c r="F5" s="1182"/>
      <c r="G5" s="1183"/>
      <c r="H5" s="1126" t="s">
        <v>1077</v>
      </c>
      <c r="I5" s="1127"/>
      <c r="J5" s="1172" t="s">
        <v>1069</v>
      </c>
      <c r="K5" s="1173"/>
      <c r="L5" s="1173"/>
      <c r="M5" s="1173"/>
      <c r="N5" s="1173"/>
      <c r="O5" s="1173"/>
      <c r="P5" s="1173"/>
      <c r="Q5" s="1173"/>
      <c r="R5" s="1173"/>
      <c r="S5" s="1173"/>
      <c r="T5" s="1173"/>
      <c r="U5" s="1173"/>
      <c r="V5" s="1173"/>
      <c r="W5" s="1173"/>
      <c r="X5" s="1173"/>
      <c r="Y5" s="1173"/>
      <c r="Z5" s="1174"/>
      <c r="AA5" s="1170" t="s">
        <v>1076</v>
      </c>
      <c r="AB5" s="1171"/>
      <c r="AC5" s="1172" t="s">
        <v>1070</v>
      </c>
      <c r="AD5" s="1173"/>
      <c r="AE5" s="1173"/>
      <c r="AF5" s="1173"/>
      <c r="AG5" s="1173"/>
      <c r="AH5" s="1173"/>
      <c r="AI5" s="1173"/>
      <c r="AJ5" s="1173"/>
      <c r="AK5" s="1173"/>
      <c r="AL5" s="1173"/>
      <c r="AM5" s="1173"/>
      <c r="AN5" s="1173"/>
      <c r="AO5" s="1173"/>
      <c r="AP5" s="1173"/>
      <c r="AQ5" s="1173"/>
      <c r="AR5" s="1174"/>
      <c r="AS5" s="1129" t="s">
        <v>835</v>
      </c>
      <c r="AT5" s="1130"/>
      <c r="AU5" s="1130"/>
      <c r="AV5" s="1130"/>
      <c r="AW5" s="1130"/>
      <c r="AX5" s="1131"/>
      <c r="AY5" s="1192" t="s">
        <v>1008</v>
      </c>
      <c r="AZ5" s="1173"/>
      <c r="BA5" s="1173"/>
      <c r="BB5" s="1173"/>
      <c r="BC5" s="1173"/>
      <c r="BD5" s="1173"/>
      <c r="BE5" s="1173"/>
      <c r="BF5" s="1173"/>
      <c r="BG5" s="1173"/>
      <c r="BH5" s="1173"/>
      <c r="BI5" s="1173"/>
      <c r="BJ5" s="1173"/>
      <c r="BK5" s="1173"/>
      <c r="BL5" s="1173"/>
      <c r="BM5" s="1173"/>
      <c r="BN5" s="1173"/>
      <c r="BO5" s="1173"/>
      <c r="BP5" s="1173"/>
      <c r="BQ5" s="1173"/>
      <c r="BR5" s="1173"/>
      <c r="BS5" s="1173"/>
      <c r="BT5" s="1173"/>
      <c r="BU5" s="1173"/>
      <c r="BV5" s="1173"/>
      <c r="BW5" s="1173"/>
      <c r="BX5" s="1173"/>
      <c r="BY5" s="1173"/>
      <c r="BZ5" s="1173"/>
      <c r="CA5" s="1173"/>
      <c r="CB5" s="1173"/>
      <c r="CC5" s="1173"/>
      <c r="CD5" s="1173"/>
      <c r="CE5" s="1173"/>
      <c r="CF5" s="1173"/>
      <c r="CG5" s="1173"/>
      <c r="CH5" s="1173"/>
      <c r="CI5" s="1174"/>
    </row>
    <row r="6" spans="1:156" ht="6" customHeight="1" x14ac:dyDescent="0.2">
      <c r="B6" s="208"/>
      <c r="C6" s="209"/>
      <c r="D6" s="215"/>
      <c r="E6" s="210"/>
      <c r="F6" s="210"/>
      <c r="G6" s="210"/>
      <c r="H6" s="210"/>
      <c r="I6" s="210"/>
      <c r="AQ6" s="216"/>
      <c r="AR6" s="217"/>
      <c r="AS6" s="216"/>
      <c r="AT6" s="216"/>
      <c r="AU6" s="216"/>
      <c r="AV6" s="216"/>
      <c r="AW6" s="206"/>
      <c r="AZ6" s="206"/>
      <c r="BA6" s="206"/>
      <c r="BB6" s="206"/>
      <c r="BC6" s="206"/>
      <c r="BD6" s="206"/>
    </row>
    <row r="7" spans="1:156" ht="6" customHeight="1" x14ac:dyDescent="0.2">
      <c r="B7" s="218"/>
      <c r="C7" s="218"/>
      <c r="D7" s="219"/>
      <c r="E7" s="219"/>
      <c r="F7" s="219"/>
      <c r="G7" s="219"/>
      <c r="H7" s="219"/>
      <c r="I7" s="219"/>
      <c r="J7" s="219"/>
      <c r="K7" s="220"/>
      <c r="L7" s="220"/>
      <c r="M7" s="220"/>
      <c r="N7" s="220"/>
      <c r="O7" s="220"/>
      <c r="P7" s="220"/>
      <c r="Q7" s="220"/>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07"/>
      <c r="BR7" s="207"/>
      <c r="BS7" s="207"/>
      <c r="BT7" s="207"/>
      <c r="BU7" s="207"/>
      <c r="BV7" s="207"/>
      <c r="BW7" s="207"/>
      <c r="BX7" s="207"/>
      <c r="BY7" s="207"/>
      <c r="BZ7" s="207"/>
      <c r="CA7" s="222"/>
      <c r="CB7" s="222"/>
      <c r="CC7" s="222"/>
      <c r="CD7" s="222"/>
      <c r="CE7" s="222"/>
      <c r="CF7" s="222"/>
      <c r="CG7" s="222"/>
      <c r="CH7" s="222"/>
      <c r="CI7" s="222"/>
      <c r="CM7" s="207"/>
      <c r="CN7" s="207"/>
      <c r="CO7" s="207"/>
      <c r="CP7" s="207"/>
      <c r="CQ7" s="207"/>
    </row>
    <row r="8" spans="1:156" ht="18" customHeight="1" x14ac:dyDescent="0.2">
      <c r="A8" s="1335" t="s">
        <v>1051</v>
      </c>
      <c r="B8" s="1215" t="s">
        <v>104</v>
      </c>
      <c r="C8" s="1216"/>
      <c r="D8" s="1243" t="s">
        <v>105</v>
      </c>
      <c r="E8" s="1244"/>
      <c r="F8" s="1175" t="s">
        <v>1190</v>
      </c>
      <c r="G8" s="1176"/>
      <c r="H8" s="1176"/>
      <c r="I8" s="1176"/>
      <c r="J8" s="1176"/>
      <c r="K8" s="1176" t="s">
        <v>1223</v>
      </c>
      <c r="L8" s="1176"/>
      <c r="M8" s="1176"/>
      <c r="N8" s="1176"/>
      <c r="O8" s="1407" t="str">
        <f>IF($CY$9="","",$CY$9)</f>
        <v/>
      </c>
      <c r="P8" s="1407"/>
      <c r="Q8" s="1407"/>
      <c r="R8" s="1407"/>
      <c r="S8" s="1407"/>
      <c r="T8" s="1407"/>
      <c r="U8" s="1407"/>
      <c r="V8" s="1407"/>
      <c r="W8" s="1407"/>
      <c r="X8" s="1407"/>
      <c r="Y8" s="1407"/>
      <c r="Z8" s="1408"/>
      <c r="AA8" s="1237" t="s">
        <v>1212</v>
      </c>
      <c r="AB8" s="1238"/>
      <c r="AC8" s="1238"/>
      <c r="AD8" s="1238"/>
      <c r="AE8" s="1238"/>
      <c r="AF8" s="1238"/>
      <c r="AG8" s="1238"/>
      <c r="AH8" s="1238"/>
      <c r="AI8" s="1238"/>
      <c r="AJ8" s="1403"/>
      <c r="AK8" s="1403"/>
      <c r="AL8" s="1403"/>
      <c r="AM8" s="1403"/>
      <c r="AN8" s="1403"/>
      <c r="AO8" s="1403"/>
      <c r="AP8" s="1403"/>
      <c r="AQ8" s="1403"/>
      <c r="AR8" s="1403"/>
      <c r="AS8" s="1403"/>
      <c r="AT8" s="1403"/>
      <c r="AU8" s="1403"/>
      <c r="AV8" s="1403"/>
      <c r="AW8" s="1403"/>
      <c r="AX8" s="1403"/>
      <c r="AY8" s="1403"/>
      <c r="AZ8" s="1403"/>
      <c r="BA8" s="1403"/>
      <c r="BB8" s="1403"/>
      <c r="BC8" s="1403"/>
      <c r="BD8" s="1403"/>
      <c r="BE8" s="1403"/>
      <c r="BF8" s="1403"/>
      <c r="BG8" s="1403"/>
      <c r="BH8" s="1403"/>
      <c r="BI8" s="1403"/>
      <c r="BJ8" s="1403"/>
      <c r="BK8" s="1403"/>
      <c r="BL8" s="1403"/>
      <c r="BM8" s="1403"/>
      <c r="BN8" s="1403"/>
      <c r="BO8" s="1403"/>
      <c r="BP8" s="1403"/>
      <c r="BQ8" s="1403"/>
      <c r="BR8" s="1404"/>
      <c r="BS8" s="1333" t="s">
        <v>987</v>
      </c>
      <c r="BT8" s="1334"/>
      <c r="BU8" s="1334"/>
      <c r="BV8" s="1334"/>
      <c r="BW8" s="1334"/>
      <c r="BX8" s="1334"/>
      <c r="BY8" s="1405"/>
      <c r="BZ8" s="1405"/>
      <c r="CA8" s="1405"/>
      <c r="CB8" s="1405"/>
      <c r="CC8" s="1405"/>
      <c r="CD8" s="1405"/>
      <c r="CE8" s="1405"/>
      <c r="CF8" s="1405"/>
      <c r="CG8" s="1405"/>
      <c r="CH8" s="1405"/>
      <c r="CI8" s="1406"/>
      <c r="CJ8" s="207"/>
      <c r="CK8" s="599"/>
      <c r="CM8" s="206" t="s">
        <v>1194</v>
      </c>
      <c r="CO8" s="207"/>
      <c r="CP8" s="207"/>
      <c r="CQ8" s="207"/>
      <c r="CR8" s="1323"/>
      <c r="CS8" s="1324"/>
      <c r="CT8" s="1324"/>
      <c r="CU8" s="1324"/>
      <c r="CV8" s="1324"/>
      <c r="CW8" s="1324"/>
      <c r="CX8" s="1324"/>
      <c r="CY8" s="1324"/>
      <c r="CZ8" s="1324"/>
      <c r="DA8" s="1324"/>
      <c r="DB8" s="1324"/>
      <c r="DC8" s="1324"/>
      <c r="DD8" s="1324"/>
      <c r="DE8" s="1324"/>
      <c r="DF8" s="1324"/>
      <c r="DG8" s="1324"/>
      <c r="DH8" s="1324"/>
      <c r="DI8" s="1324"/>
      <c r="DJ8" s="1324"/>
      <c r="DK8" s="1324"/>
      <c r="DL8" s="1324"/>
      <c r="DM8" s="1324"/>
      <c r="DN8" s="1324"/>
      <c r="DO8" s="1324"/>
      <c r="DP8" s="1324"/>
      <c r="DQ8" s="1324"/>
      <c r="DR8" s="1324"/>
      <c r="DS8" s="1324"/>
      <c r="DT8" s="1324"/>
      <c r="DU8" s="1324"/>
      <c r="DV8" s="1324"/>
      <c r="DW8" s="1324"/>
      <c r="DX8" s="1324"/>
      <c r="DY8" s="1324"/>
      <c r="DZ8" s="1324"/>
      <c r="EA8" s="1324"/>
      <c r="EB8" s="1324"/>
      <c r="EC8" s="1324"/>
      <c r="ED8" s="1324"/>
      <c r="EE8" s="1324"/>
      <c r="EF8" s="1324"/>
      <c r="EG8" s="1324"/>
      <c r="EH8" s="1324"/>
      <c r="EI8" s="1325"/>
      <c r="EJ8" s="1326"/>
      <c r="EK8" s="1327"/>
      <c r="EL8" s="1327"/>
      <c r="EM8" s="1327"/>
      <c r="EN8" s="1327"/>
      <c r="EO8" s="1327"/>
      <c r="EP8" s="1327"/>
      <c r="EQ8" s="1327"/>
      <c r="ER8" s="1327"/>
      <c r="ES8" s="1327"/>
      <c r="ET8" s="1327"/>
      <c r="EU8" s="1327"/>
      <c r="EV8" s="1327"/>
      <c r="EW8" s="1327"/>
      <c r="EX8" s="1327"/>
      <c r="EY8" s="1327"/>
      <c r="EZ8" s="1328"/>
    </row>
    <row r="9" spans="1:156" ht="18" customHeight="1" thickBot="1" x14ac:dyDescent="0.25">
      <c r="A9" s="1336"/>
      <c r="B9" s="1217"/>
      <c r="C9" s="1218"/>
      <c r="D9" s="1245"/>
      <c r="E9" s="1246"/>
      <c r="F9" s="1233" t="s">
        <v>1191</v>
      </c>
      <c r="G9" s="1234"/>
      <c r="H9" s="1234"/>
      <c r="I9" s="1234"/>
      <c r="J9" s="1235" t="str">
        <f>" "&amp;DT9</f>
        <v xml:space="preserve"> </v>
      </c>
      <c r="K9" s="1235"/>
      <c r="L9" s="1235"/>
      <c r="M9" s="1235"/>
      <c r="N9" s="1235"/>
      <c r="O9" s="1235"/>
      <c r="P9" s="1235"/>
      <c r="Q9" s="1235"/>
      <c r="R9" s="1235"/>
      <c r="S9" s="1235"/>
      <c r="T9" s="1235"/>
      <c r="U9" s="1235"/>
      <c r="V9" s="1235"/>
      <c r="W9" s="1235"/>
      <c r="X9" s="1235"/>
      <c r="Y9" s="1235"/>
      <c r="Z9" s="1236"/>
      <c r="AA9" s="1329" t="s">
        <v>1120</v>
      </c>
      <c r="AB9" s="1087"/>
      <c r="AC9" s="1087"/>
      <c r="AD9" s="1087"/>
      <c r="AE9" s="1087"/>
      <c r="AF9" s="1087"/>
      <c r="AG9" s="1087"/>
      <c r="AH9" s="1331"/>
      <c r="AI9" s="1087"/>
      <c r="AJ9" s="1087"/>
      <c r="AK9" s="1087"/>
      <c r="AL9" s="1087"/>
      <c r="AM9" s="1087"/>
      <c r="AN9" s="1087"/>
      <c r="AO9" s="1087"/>
      <c r="AP9" s="1087"/>
      <c r="AQ9" s="1087" t="s">
        <v>1222</v>
      </c>
      <c r="AR9" s="1087"/>
      <c r="AS9" s="1087"/>
      <c r="AT9" s="1087"/>
      <c r="AU9" s="1087"/>
      <c r="AV9" s="1087"/>
      <c r="AW9" s="1087"/>
      <c r="AX9" s="1087"/>
      <c r="AY9" s="1087"/>
      <c r="AZ9" s="1087"/>
      <c r="BA9" s="1087"/>
      <c r="BB9" s="1087"/>
      <c r="BC9" s="1087"/>
      <c r="BD9" s="1087"/>
      <c r="BE9" s="1087"/>
      <c r="BF9" s="1087"/>
      <c r="BG9" s="1087"/>
      <c r="BH9" s="1087"/>
      <c r="BI9" s="1087"/>
      <c r="BJ9" s="1087"/>
      <c r="BK9" s="1087" t="s">
        <v>1213</v>
      </c>
      <c r="BL9" s="1087"/>
      <c r="BM9" s="1087"/>
      <c r="BN9" s="1087"/>
      <c r="BO9" s="1085"/>
      <c r="BP9" s="1085"/>
      <c r="BQ9" s="1085"/>
      <c r="BR9" s="1085"/>
      <c r="BS9" s="1085"/>
      <c r="BT9" s="1085"/>
      <c r="BU9" s="1085"/>
      <c r="BV9" s="1085"/>
      <c r="BW9" s="1085"/>
      <c r="BX9" s="1085"/>
      <c r="BY9" s="1086" t="s">
        <v>1119</v>
      </c>
      <c r="BZ9" s="1086"/>
      <c r="CA9" s="1086"/>
      <c r="CB9" s="1086"/>
      <c r="CC9" s="1086"/>
      <c r="CD9" s="1086"/>
      <c r="CE9" s="1086"/>
      <c r="CF9" s="1086"/>
      <c r="CG9" s="1086"/>
      <c r="CH9" s="1086"/>
      <c r="CI9" s="1357"/>
      <c r="CJ9" s="207"/>
      <c r="CK9" s="600"/>
      <c r="CL9" s="207"/>
      <c r="CM9" s="206" t="s">
        <v>1195</v>
      </c>
      <c r="CO9" s="223"/>
      <c r="CP9" s="207"/>
      <c r="CQ9" s="223"/>
      <c r="CR9" s="1329" t="s">
        <v>1120</v>
      </c>
      <c r="CS9" s="1087"/>
      <c r="CT9" s="1087"/>
      <c r="CU9" s="1087"/>
      <c r="CV9" s="1087"/>
      <c r="CW9" s="1087"/>
      <c r="CX9" s="1087"/>
      <c r="CY9" s="1330"/>
      <c r="CZ9" s="1087"/>
      <c r="DA9" s="1087"/>
      <c r="DB9" s="1087"/>
      <c r="DC9" s="1087"/>
      <c r="DD9" s="1087"/>
      <c r="DE9" s="1087"/>
      <c r="DF9" s="1087"/>
      <c r="DG9" s="1087"/>
      <c r="DH9" s="1087" t="s">
        <v>1121</v>
      </c>
      <c r="DI9" s="1087"/>
      <c r="DJ9" s="1087"/>
      <c r="DK9" s="1087"/>
      <c r="DL9" s="1087"/>
      <c r="DM9" s="1087"/>
      <c r="DN9" s="1087"/>
      <c r="DO9" s="1087"/>
      <c r="DP9" s="1087"/>
      <c r="DQ9" s="1087"/>
      <c r="DR9" s="1087"/>
      <c r="DS9" s="1087"/>
      <c r="DT9" s="1332"/>
      <c r="DU9" s="1332"/>
      <c r="DV9" s="1332"/>
      <c r="DW9" s="1332"/>
      <c r="DX9" s="1332"/>
      <c r="DY9" s="1332"/>
      <c r="DZ9" s="1332"/>
      <c r="EA9" s="1332"/>
      <c r="EB9" s="1332"/>
      <c r="EC9" s="1332"/>
      <c r="ED9" s="1332"/>
      <c r="EE9" s="1332"/>
      <c r="EF9" s="1332"/>
      <c r="EG9" s="1332"/>
      <c r="EH9" s="1332"/>
      <c r="EI9" s="1332"/>
      <c r="EJ9" s="1086"/>
      <c r="EK9" s="1086"/>
      <c r="EL9" s="1086"/>
      <c r="EM9" s="524"/>
      <c r="EN9" s="524"/>
      <c r="EO9" s="524"/>
      <c r="EP9" s="524"/>
      <c r="EQ9" s="524"/>
      <c r="ER9" s="1086" t="s">
        <v>1119</v>
      </c>
      <c r="ES9" s="1086"/>
      <c r="ET9" s="1086"/>
      <c r="EU9" s="1086"/>
      <c r="EV9" s="1086"/>
      <c r="EW9" s="1086"/>
      <c r="EX9" s="1086"/>
      <c r="EY9" s="1086"/>
      <c r="EZ9" s="1357"/>
    </row>
    <row r="10" spans="1:156" ht="15" customHeight="1" thickBot="1" x14ac:dyDescent="0.25">
      <c r="A10" s="1336"/>
      <c r="B10" s="1217"/>
      <c r="C10" s="1218"/>
      <c r="D10" s="1245"/>
      <c r="E10" s="1246"/>
      <c r="F10" s="1255" t="s">
        <v>565</v>
      </c>
      <c r="G10" s="1256"/>
      <c r="H10" s="1256"/>
      <c r="I10" s="1256"/>
      <c r="J10" s="1256"/>
      <c r="K10" s="1256"/>
      <c r="L10" s="1256"/>
      <c r="M10" s="1256"/>
      <c r="N10" s="1256"/>
      <c r="O10" s="1256"/>
      <c r="P10" s="1256"/>
      <c r="Q10" s="1256"/>
      <c r="R10" s="1256"/>
      <c r="S10" s="1256"/>
      <c r="T10" s="1256"/>
      <c r="U10" s="1256"/>
      <c r="V10" s="1256"/>
      <c r="W10" s="1257"/>
      <c r="X10" s="1249" t="s">
        <v>564</v>
      </c>
      <c r="Y10" s="1250"/>
      <c r="Z10" s="1251"/>
      <c r="AA10" s="1262" t="s">
        <v>83</v>
      </c>
      <c r="AB10" s="1184"/>
      <c r="AC10" s="1184"/>
      <c r="AD10" s="1184"/>
      <c r="AE10" s="1184"/>
      <c r="AF10" s="1184"/>
      <c r="AG10" s="1240"/>
      <c r="AH10" s="1239" t="s">
        <v>82</v>
      </c>
      <c r="AI10" s="1184"/>
      <c r="AJ10" s="1184"/>
      <c r="AK10" s="1184"/>
      <c r="AL10" s="1184"/>
      <c r="AM10" s="1184"/>
      <c r="AN10" s="1184"/>
      <c r="AO10" s="1184"/>
      <c r="AP10" s="1240"/>
      <c r="AQ10" s="1227" t="s">
        <v>936</v>
      </c>
      <c r="AR10" s="1228"/>
      <c r="AS10" s="1228"/>
      <c r="AT10" s="1228"/>
      <c r="AU10" s="1228"/>
      <c r="AV10" s="1228"/>
      <c r="AW10" s="1228"/>
      <c r="AX10" s="1228"/>
      <c r="AY10" s="1228"/>
      <c r="AZ10" s="1228"/>
      <c r="BA10" s="1228"/>
      <c r="BB10" s="1229"/>
      <c r="BC10" s="1239" t="s">
        <v>1262</v>
      </c>
      <c r="BD10" s="1184"/>
      <c r="BE10" s="1184"/>
      <c r="BF10" s="1184"/>
      <c r="BG10" s="1184"/>
      <c r="BH10" s="1240"/>
      <c r="BI10" s="1239" t="s">
        <v>937</v>
      </c>
      <c r="BJ10" s="1184"/>
      <c r="BK10" s="1240"/>
      <c r="BL10" s="1209" t="s">
        <v>60</v>
      </c>
      <c r="BM10" s="1210"/>
      <c r="BN10" s="1211"/>
      <c r="BO10" s="1239" t="s">
        <v>938</v>
      </c>
      <c r="BP10" s="1184"/>
      <c r="BQ10" s="1184"/>
      <c r="BR10" s="1240"/>
      <c r="BS10" s="1261" t="s">
        <v>839</v>
      </c>
      <c r="BT10" s="1261"/>
      <c r="BU10" s="1261"/>
      <c r="BV10" s="1261"/>
      <c r="BW10" s="1261"/>
      <c r="BX10" s="1261"/>
      <c r="BY10" s="1188" t="s">
        <v>994</v>
      </c>
      <c r="BZ10" s="1189"/>
      <c r="CA10" s="1184" t="s">
        <v>80</v>
      </c>
      <c r="CB10" s="1184"/>
      <c r="CC10" s="1184"/>
      <c r="CD10" s="1184"/>
      <c r="CE10" s="1184"/>
      <c r="CF10" s="1184"/>
      <c r="CG10" s="1184"/>
      <c r="CH10" s="1184"/>
      <c r="CI10" s="1185"/>
      <c r="CJ10" s="207"/>
      <c r="CK10" s="1105" t="s">
        <v>1193</v>
      </c>
      <c r="CL10" s="386"/>
      <c r="CM10" s="598" t="s">
        <v>643</v>
      </c>
      <c r="CN10" s="384" t="s">
        <v>642</v>
      </c>
      <c r="CO10" s="385" t="s">
        <v>991</v>
      </c>
      <c r="CP10" s="387" t="s">
        <v>635</v>
      </c>
      <c r="CR10" s="1262" t="s">
        <v>83</v>
      </c>
      <c r="CS10" s="1184"/>
      <c r="CT10" s="1184"/>
      <c r="CU10" s="1184"/>
      <c r="CV10" s="1184"/>
      <c r="CW10" s="1184"/>
      <c r="CX10" s="1240"/>
      <c r="CY10" s="1239" t="s">
        <v>82</v>
      </c>
      <c r="CZ10" s="1184"/>
      <c r="DA10" s="1184"/>
      <c r="DB10" s="1184"/>
      <c r="DC10" s="1184"/>
      <c r="DD10" s="1184"/>
      <c r="DE10" s="1184"/>
      <c r="DF10" s="1184"/>
      <c r="DG10" s="1240"/>
      <c r="DH10" s="1227" t="s">
        <v>936</v>
      </c>
      <c r="DI10" s="1228"/>
      <c r="DJ10" s="1228"/>
      <c r="DK10" s="1228"/>
      <c r="DL10" s="1228"/>
      <c r="DM10" s="1228"/>
      <c r="DN10" s="1228"/>
      <c r="DO10" s="1228"/>
      <c r="DP10" s="1228"/>
      <c r="DQ10" s="1228"/>
      <c r="DR10" s="1228"/>
      <c r="DS10" s="1229"/>
      <c r="DT10" s="1239" t="s">
        <v>564</v>
      </c>
      <c r="DU10" s="1184"/>
      <c r="DV10" s="1184"/>
      <c r="DW10" s="1239" t="s">
        <v>896</v>
      </c>
      <c r="DX10" s="1184"/>
      <c r="DY10" s="1240"/>
      <c r="DZ10" s="1239" t="s">
        <v>60</v>
      </c>
      <c r="EA10" s="1184"/>
      <c r="EB10" s="1184"/>
      <c r="EC10" s="1184"/>
      <c r="ED10" s="1184"/>
      <c r="EE10" s="1184"/>
      <c r="EF10" s="1239" t="s">
        <v>938</v>
      </c>
      <c r="EG10" s="1184"/>
      <c r="EH10" s="1184"/>
      <c r="EI10" s="1240"/>
      <c r="EJ10" s="1261" t="s">
        <v>839</v>
      </c>
      <c r="EK10" s="1261"/>
      <c r="EL10" s="1261"/>
      <c r="EM10" s="1261"/>
      <c r="EN10" s="1261"/>
      <c r="EO10" s="1261"/>
      <c r="EP10" s="1358" t="s">
        <v>994</v>
      </c>
      <c r="EQ10" s="1359"/>
      <c r="ER10" s="1184" t="s">
        <v>80</v>
      </c>
      <c r="ES10" s="1184"/>
      <c r="ET10" s="1184"/>
      <c r="EU10" s="1184"/>
      <c r="EV10" s="1184"/>
      <c r="EW10" s="1184"/>
      <c r="EX10" s="1184"/>
      <c r="EY10" s="1184"/>
      <c r="EZ10" s="1185"/>
    </row>
    <row r="11" spans="1:156" ht="18" customHeight="1" thickTop="1" thickBot="1" x14ac:dyDescent="0.25">
      <c r="A11" s="1337"/>
      <c r="B11" s="1219"/>
      <c r="C11" s="1220"/>
      <c r="D11" s="1247"/>
      <c r="E11" s="1248"/>
      <c r="F11" s="1258"/>
      <c r="G11" s="1259"/>
      <c r="H11" s="1259"/>
      <c r="I11" s="1259"/>
      <c r="J11" s="1259"/>
      <c r="K11" s="1259"/>
      <c r="L11" s="1259"/>
      <c r="M11" s="1259"/>
      <c r="N11" s="1259"/>
      <c r="O11" s="1259"/>
      <c r="P11" s="1259"/>
      <c r="Q11" s="1259"/>
      <c r="R11" s="1259"/>
      <c r="S11" s="1259"/>
      <c r="T11" s="1259"/>
      <c r="U11" s="1259"/>
      <c r="V11" s="1259"/>
      <c r="W11" s="1260"/>
      <c r="X11" s="1252"/>
      <c r="Y11" s="1253"/>
      <c r="Z11" s="1254"/>
      <c r="AA11" s="1263"/>
      <c r="AB11" s="1186"/>
      <c r="AC11" s="1186"/>
      <c r="AD11" s="1186"/>
      <c r="AE11" s="1186"/>
      <c r="AF11" s="1186"/>
      <c r="AG11" s="1242"/>
      <c r="AH11" s="1241"/>
      <c r="AI11" s="1186"/>
      <c r="AJ11" s="1186"/>
      <c r="AK11" s="1186"/>
      <c r="AL11" s="1186"/>
      <c r="AM11" s="1186"/>
      <c r="AN11" s="1186"/>
      <c r="AO11" s="1186"/>
      <c r="AP11" s="1242"/>
      <c r="AQ11" s="1230"/>
      <c r="AR11" s="1231"/>
      <c r="AS11" s="1231"/>
      <c r="AT11" s="1231"/>
      <c r="AU11" s="1231"/>
      <c r="AV11" s="1231"/>
      <c r="AW11" s="1231"/>
      <c r="AX11" s="1231"/>
      <c r="AY11" s="1231"/>
      <c r="AZ11" s="1231"/>
      <c r="BA11" s="1231"/>
      <c r="BB11" s="1232"/>
      <c r="BC11" s="1270" t="s">
        <v>1263</v>
      </c>
      <c r="BD11" s="1271"/>
      <c r="BE11" s="1272"/>
      <c r="BF11" s="1270" t="s">
        <v>1264</v>
      </c>
      <c r="BG11" s="1271"/>
      <c r="BH11" s="1272"/>
      <c r="BI11" s="1241"/>
      <c r="BJ11" s="1186"/>
      <c r="BK11" s="1242"/>
      <c r="BL11" s="1212"/>
      <c r="BM11" s="1213"/>
      <c r="BN11" s="1214"/>
      <c r="BO11" s="1241"/>
      <c r="BP11" s="1186"/>
      <c r="BQ11" s="1186"/>
      <c r="BR11" s="1242"/>
      <c r="BS11" s="1180" t="s">
        <v>939</v>
      </c>
      <c r="BT11" s="1180"/>
      <c r="BU11" s="1180"/>
      <c r="BV11" s="1180" t="s">
        <v>838</v>
      </c>
      <c r="BW11" s="1180"/>
      <c r="BX11" s="1180"/>
      <c r="BY11" s="1190"/>
      <c r="BZ11" s="1191"/>
      <c r="CA11" s="1186"/>
      <c r="CB11" s="1186"/>
      <c r="CC11" s="1186"/>
      <c r="CD11" s="1186"/>
      <c r="CE11" s="1186"/>
      <c r="CF11" s="1186"/>
      <c r="CG11" s="1186"/>
      <c r="CH11" s="1186"/>
      <c r="CI11" s="1187"/>
      <c r="CJ11" s="392"/>
      <c r="CK11" s="1106"/>
      <c r="CL11" s="391"/>
      <c r="CM11" s="1107">
        <f>SUMPRODUCT(($CM$12:$CN$2999&lt;&gt;"")/COUNTIF($CM$12:$CN$2999,$CM$12:$CN$2999&amp;""))</f>
        <v>0</v>
      </c>
      <c r="CN11" s="1108"/>
      <c r="CO11" s="242">
        <f>SUMPRODUCT(($CO$12:$CO$2999&lt;&gt;"")/COUNTIF($CO$12:$CO$2999,$CO$12:$CO$2999&amp;""))</f>
        <v>0</v>
      </c>
      <c r="CP11" s="243">
        <f>SUMPRODUCT(($CP$12:$CP$2999&lt;&gt;"")/COUNTIF($CP$12:$CP$2999,$CP$12:$CP$2999&amp;""))</f>
        <v>0</v>
      </c>
      <c r="CQ11" s="204"/>
      <c r="CR11" s="1263"/>
      <c r="CS11" s="1186"/>
      <c r="CT11" s="1186"/>
      <c r="CU11" s="1186"/>
      <c r="CV11" s="1186"/>
      <c r="CW11" s="1186"/>
      <c r="CX11" s="1242"/>
      <c r="CY11" s="1241"/>
      <c r="CZ11" s="1186"/>
      <c r="DA11" s="1186"/>
      <c r="DB11" s="1186"/>
      <c r="DC11" s="1186"/>
      <c r="DD11" s="1186"/>
      <c r="DE11" s="1186"/>
      <c r="DF11" s="1186"/>
      <c r="DG11" s="1242"/>
      <c r="DH11" s="1230"/>
      <c r="DI11" s="1231"/>
      <c r="DJ11" s="1231"/>
      <c r="DK11" s="1231"/>
      <c r="DL11" s="1231"/>
      <c r="DM11" s="1231"/>
      <c r="DN11" s="1231"/>
      <c r="DO11" s="1231"/>
      <c r="DP11" s="1231"/>
      <c r="DQ11" s="1231"/>
      <c r="DR11" s="1231"/>
      <c r="DS11" s="1232"/>
      <c r="DT11" s="1241"/>
      <c r="DU11" s="1186"/>
      <c r="DV11" s="1186"/>
      <c r="DW11" s="1241"/>
      <c r="DX11" s="1186"/>
      <c r="DY11" s="1242"/>
      <c r="DZ11" s="1241"/>
      <c r="EA11" s="1186"/>
      <c r="EB11" s="1186"/>
      <c r="EC11" s="1186"/>
      <c r="ED11" s="1186"/>
      <c r="EE11" s="1186"/>
      <c r="EF11" s="1241"/>
      <c r="EG11" s="1186"/>
      <c r="EH11" s="1186"/>
      <c r="EI11" s="1242"/>
      <c r="EJ11" s="1180" t="s">
        <v>896</v>
      </c>
      <c r="EK11" s="1180"/>
      <c r="EL11" s="1180"/>
      <c r="EM11" s="1180" t="s">
        <v>838</v>
      </c>
      <c r="EN11" s="1180"/>
      <c r="EO11" s="1180"/>
      <c r="EP11" s="1360"/>
      <c r="EQ11" s="1361"/>
      <c r="ER11" s="1186"/>
      <c r="ES11" s="1186"/>
      <c r="ET11" s="1186"/>
      <c r="EU11" s="1186"/>
      <c r="EV11" s="1186"/>
      <c r="EW11" s="1186"/>
      <c r="EX11" s="1186"/>
      <c r="EY11" s="1186"/>
      <c r="EZ11" s="1187"/>
    </row>
    <row r="12" spans="1:156" ht="30" customHeight="1" x14ac:dyDescent="0.2">
      <c r="A12" s="207">
        <v>1</v>
      </c>
      <c r="B12" s="1090"/>
      <c r="C12" s="1091"/>
      <c r="D12" s="1204"/>
      <c r="E12" s="1205"/>
      <c r="F12" s="1141" t="str">
        <f>IF($DB12="","",$DB12&amp;"("&amp;IF($DH12=0,"",$DH12&amp;$DI12)&amp;IF($DK12=0,"",$DK12)&amp;IF($DL12=0,"","×"&amp;$DL12&amp;$DM12)&amp;IF($DO12=0,"",$DO12)&amp;IF($DP12=0,"","×"&amp;$DP12&amp;$DQ12)&amp;IF($DS12=0,"",$DS12)&amp;")")</f>
        <v/>
      </c>
      <c r="G12" s="1142"/>
      <c r="H12" s="1142"/>
      <c r="I12" s="1142"/>
      <c r="J12" s="1142"/>
      <c r="K12" s="1142"/>
      <c r="L12" s="1142"/>
      <c r="M12" s="1142"/>
      <c r="N12" s="1142"/>
      <c r="O12" s="1142"/>
      <c r="P12" s="1142"/>
      <c r="Q12" s="1142"/>
      <c r="R12" s="1142"/>
      <c r="S12" s="1142"/>
      <c r="T12" s="1142"/>
      <c r="U12" s="1142"/>
      <c r="V12" s="1142"/>
      <c r="W12" s="1143"/>
      <c r="X12" s="1144">
        <f>$DT12</f>
        <v>0</v>
      </c>
      <c r="Y12" s="1145"/>
      <c r="Z12" s="1146"/>
      <c r="AA12" s="1147"/>
      <c r="AB12" s="1148"/>
      <c r="AC12" s="1149"/>
      <c r="AD12" s="1177"/>
      <c r="AE12" s="1178"/>
      <c r="AF12" s="1178"/>
      <c r="AG12" s="1179"/>
      <c r="AH12" s="1221"/>
      <c r="AI12" s="1222"/>
      <c r="AJ12" s="1223"/>
      <c r="AK12" s="1224"/>
      <c r="AL12" s="1225"/>
      <c r="AM12" s="1225"/>
      <c r="AN12" s="1225"/>
      <c r="AO12" s="1225"/>
      <c r="AP12" s="1226"/>
      <c r="AQ12" s="642" t="str">
        <f>IF(AK12="","",VLOOKUP(AK12,ﾃﾞｰﾀ一覧!$AH$4:$AR$66,2,FALSE))</f>
        <v/>
      </c>
      <c r="AR12" s="1084"/>
      <c r="AS12" s="1084"/>
      <c r="AT12" s="643" t="str">
        <f>IF(AK12="","",VLOOKUP(AK12,ﾃﾞｰﾀ一覧!$AH$4:$AR$66,3,FALSE))</f>
        <v/>
      </c>
      <c r="AU12" s="644" t="str">
        <f>IF(AK12="","",VLOOKUP(AK12,ﾃﾞｰﾀ一覧!$AH$4:$AR$66,5,FALSE))</f>
        <v/>
      </c>
      <c r="AV12" s="1084"/>
      <c r="AW12" s="1084"/>
      <c r="AX12" s="643" t="str">
        <f>IF(AK12="","",VLOOKUP(AK12,ﾃﾞｰﾀ一覧!$AH$4:$AR$66,6,FALSE))</f>
        <v/>
      </c>
      <c r="AY12" s="648" t="str">
        <f>IF(AK12="","",VLOOKUP(AK12,ﾃﾞｰﾀ一覧!$AH$4:$AR$66,8,FALSE))</f>
        <v/>
      </c>
      <c r="AZ12" s="1084"/>
      <c r="BA12" s="1084"/>
      <c r="BB12" s="388" t="str">
        <f>IF(AK12="","",VLOOKUP(AK12,ﾃﾞｰﾀ一覧!$AH$4:$AR$66,9,FALSE))</f>
        <v/>
      </c>
      <c r="BC12" s="1206"/>
      <c r="BD12" s="1207"/>
      <c r="BE12" s="1207"/>
      <c r="BF12" s="1206"/>
      <c r="BG12" s="1207"/>
      <c r="BH12" s="1207"/>
      <c r="BI12" s="1206"/>
      <c r="BJ12" s="1207"/>
      <c r="BK12" s="1208"/>
      <c r="BL12" s="1267"/>
      <c r="BM12" s="1268"/>
      <c r="BN12" s="1269"/>
      <c r="BO12" s="1109" t="str">
        <f>IF($AK12="","",IF($BF12="","",IF($BF12=ﾃﾞｰﾀ一覧!$U$37,"",IF($BF12=ﾃﾞｰﾀ一覧!$U$38,"",IF($AH12=ﾃﾞｰﾀ一覧!$U$25,VLOOKUP($AK12,ﾃﾞｰﾀ一覧!$AH$43:$AR$66,10,FALSE),VLOOKUP($AK12,ﾃﾞｰﾀ一覧!$AH$4:$AR$66,10,FALSE))))))</f>
        <v/>
      </c>
      <c r="BP12" s="1110"/>
      <c r="BQ12" s="1110"/>
      <c r="BR12" s="1111"/>
      <c r="BS12" s="1115">
        <f>IF($BL12="",0,VLOOKUP($BL12,ﾃﾞｰﾀ一覧!$AY$4:$BB$16,3,FALSE))</f>
        <v>0</v>
      </c>
      <c r="BT12" s="1115"/>
      <c r="BU12" s="1115"/>
      <c r="BV12" s="1112" t="str">
        <f>IF($BO12="","",IF($BF12=ﾃﾞｰﾀ一覧!$U$37,"",IF($BF12=ﾃﾞｰﾀ一覧!$U$38,"",IF($BO12=ﾃﾞｰﾀ一覧!$AT$27,ﾃﾞｰﾀ一覧!$AT$27,VLOOKUP($AK12,ﾃﾞｰﾀ一覧!$AH$4:$AR$66,11,FALSE)*IF($BO12=ﾃﾞｰﾀ一覧!$AT$17,($AR12+1)*($AV12+1),IF($BO12=ﾃﾞｰﾀ一覧!$AT$22,IF(COUNTIF($AD12,"*天端*"),ﾃﾞｰﾀ一覧!$AU$43/2,ﾃﾞｰﾀ一覧!$AU$43/3),IF($BO12=ﾃﾞｰﾀ一覧!$AT$20,$AR12*$AV12,IF($BO12=ﾃﾞｰﾀ一覧!$AT$21,$AV12,1))))))))</f>
        <v/>
      </c>
      <c r="BW12" s="1112"/>
      <c r="BX12" s="1112"/>
      <c r="BY12" s="1088" t="str">
        <f>IF($B12="","",IF($AH12="","",IF($CK12=ﾃﾞｰﾀ一覧!$U$53,ﾃﾞｰﾀ一覧!$U$61,IF($AH12=ﾃﾞｰﾀ一覧!$U$21,ﾃﾞｰﾀ一覧!$U$60,IF(OR($AH12=ﾃﾞｰﾀ一覧!$U$19,$AH12=ﾃﾞｰﾀ一覧!$U$20,$AH12=ﾃﾞｰﾀ一覧!$U$23,$AH12=ﾃﾞｰﾀ一覧!$U$22,$AH12=ﾃﾞｰﾀ一覧!$U$18,AH12=ﾃﾞｰﾀ一覧!$U$25),ﾃﾞｰﾀ一覧!$U$59,ﾃﾞｰﾀ一覧!$U$62)))))</f>
        <v/>
      </c>
      <c r="BZ12" s="1089"/>
      <c r="CA12" s="1113"/>
      <c r="CB12" s="1113"/>
      <c r="CC12" s="1113"/>
      <c r="CD12" s="1113"/>
      <c r="CE12" s="1113"/>
      <c r="CF12" s="1113"/>
      <c r="CG12" s="1113"/>
      <c r="CH12" s="1113"/>
      <c r="CI12" s="1114"/>
      <c r="CK12" s="578"/>
      <c r="CL12" s="207"/>
      <c r="CM12" s="577" t="str">
        <f t="shared" ref="CM12:CM75" si="0">IF($CK12="","",IF($BF12=$CM$10,$B12,""))</f>
        <v/>
      </c>
      <c r="CN12" s="376" t="str">
        <f>IF($CK12="","",IF($BF12=$CN$10,$B12,""))</f>
        <v/>
      </c>
      <c r="CO12" s="376" t="str">
        <f t="shared" ref="CO12:CO75" si="1">IF($CK12="","",IF($BF12=$CO$10,$B12,""))</f>
        <v/>
      </c>
      <c r="CP12" s="377" t="str">
        <f t="shared" ref="CP12:CP75" si="2">IF($CK12="","",IF($BF12=$CP$10,$B12,""))</f>
        <v/>
      </c>
      <c r="CQ12" s="244"/>
      <c r="CR12" s="1147"/>
      <c r="CS12" s="1148"/>
      <c r="CT12" s="1149"/>
      <c r="CU12" s="1177"/>
      <c r="CV12" s="1178"/>
      <c r="CW12" s="1178"/>
      <c r="CX12" s="1179"/>
      <c r="CY12" s="1343"/>
      <c r="CZ12" s="1344"/>
      <c r="DA12" s="1345"/>
      <c r="DB12" s="1224"/>
      <c r="DC12" s="1225"/>
      <c r="DD12" s="1225"/>
      <c r="DE12" s="1225"/>
      <c r="DF12" s="1225"/>
      <c r="DG12" s="1226"/>
      <c r="DH12" s="579"/>
      <c r="DI12" s="1346"/>
      <c r="DJ12" s="1346"/>
      <c r="DK12" s="638"/>
      <c r="DL12" s="639"/>
      <c r="DM12" s="1346"/>
      <c r="DN12" s="1346"/>
      <c r="DO12" s="638"/>
      <c r="DP12" s="640"/>
      <c r="DQ12" s="1350"/>
      <c r="DR12" s="1350"/>
      <c r="DS12" s="641"/>
      <c r="DT12" s="1348"/>
      <c r="DU12" s="1238"/>
      <c r="DV12" s="1349"/>
      <c r="DW12" s="1348"/>
      <c r="DX12" s="1238"/>
      <c r="DY12" s="1349"/>
      <c r="DZ12" s="1267"/>
      <c r="EA12" s="1269"/>
      <c r="EB12" s="1267"/>
      <c r="EC12" s="1269"/>
      <c r="ED12" s="1267"/>
      <c r="EE12" s="1269"/>
      <c r="EF12" s="1351"/>
      <c r="EG12" s="1352"/>
      <c r="EH12" s="1352"/>
      <c r="EI12" s="1353"/>
      <c r="EJ12" s="1354"/>
      <c r="EK12" s="1355"/>
      <c r="EL12" s="1356"/>
      <c r="EM12" s="1338"/>
      <c r="EN12" s="1339"/>
      <c r="EO12" s="1340"/>
      <c r="EP12" s="1341"/>
      <c r="EQ12" s="1342"/>
      <c r="ER12" s="1338"/>
      <c r="ES12" s="1339"/>
      <c r="ET12" s="1339"/>
      <c r="EU12" s="1339"/>
      <c r="EV12" s="1339"/>
      <c r="EW12" s="1339"/>
      <c r="EX12" s="1339"/>
      <c r="EY12" s="1339"/>
      <c r="EZ12" s="1347"/>
    </row>
    <row r="13" spans="1:156" ht="30" customHeight="1" x14ac:dyDescent="0.2">
      <c r="A13" s="207">
        <f>A12+1</f>
        <v>2</v>
      </c>
      <c r="B13" s="1090"/>
      <c r="C13" s="1091"/>
      <c r="D13" s="1204"/>
      <c r="E13" s="1205"/>
      <c r="F13" s="1094" t="str">
        <f>IF($DB13="","",$DB13&amp;"("&amp;IF($DH13=0,"",$DH13&amp;$DI13)&amp;IF($DK13=0,"",$DK13)&amp;IF($DL13=0,"","×"&amp;$DL13&amp;$DM13)&amp;IF($DO13=0,"",$DO13)&amp;IF($DP13=0,"","×"&amp;$DP13&amp;$DQ13)&amp;IF($DS13=0,"",$DS13)&amp;")")</f>
        <v/>
      </c>
      <c r="G13" s="1095"/>
      <c r="H13" s="1095"/>
      <c r="I13" s="1095"/>
      <c r="J13" s="1095"/>
      <c r="K13" s="1095"/>
      <c r="L13" s="1095"/>
      <c r="M13" s="1095"/>
      <c r="N13" s="1095"/>
      <c r="O13" s="1095"/>
      <c r="P13" s="1095"/>
      <c r="Q13" s="1095"/>
      <c r="R13" s="1095"/>
      <c r="S13" s="1095"/>
      <c r="T13" s="1095"/>
      <c r="U13" s="1095"/>
      <c r="V13" s="1095"/>
      <c r="W13" s="1096"/>
      <c r="X13" s="1097">
        <f>$DT13</f>
        <v>0</v>
      </c>
      <c r="Y13" s="1098"/>
      <c r="Z13" s="1099"/>
      <c r="AA13" s="1100"/>
      <c r="AB13" s="1101"/>
      <c r="AC13" s="1102"/>
      <c r="AD13" s="1135"/>
      <c r="AE13" s="1136"/>
      <c r="AF13" s="1136"/>
      <c r="AG13" s="1137"/>
      <c r="AH13" s="1138"/>
      <c r="AI13" s="1139"/>
      <c r="AJ13" s="1140"/>
      <c r="AK13" s="1201"/>
      <c r="AL13" s="1202"/>
      <c r="AM13" s="1202"/>
      <c r="AN13" s="1202"/>
      <c r="AO13" s="1202"/>
      <c r="AP13" s="1203"/>
      <c r="AQ13" s="642" t="str">
        <f>IF(AK13="","",VLOOKUP(AK13,ﾃﾞｰﾀ一覧!$AH$4:$AR$66,2,FALSE))</f>
        <v/>
      </c>
      <c r="AR13" s="1084"/>
      <c r="AS13" s="1084"/>
      <c r="AT13" s="643" t="str">
        <f>IF(AK13="","",VLOOKUP(AK13,ﾃﾞｰﾀ一覧!$AH$4:$AR$66,3,FALSE))</f>
        <v/>
      </c>
      <c r="AU13" s="644" t="str">
        <f>IF(AK13="","",VLOOKUP(AK13,ﾃﾞｰﾀ一覧!$AH$4:$AR$66,5,FALSE))</f>
        <v/>
      </c>
      <c r="AV13" s="1084"/>
      <c r="AW13" s="1084"/>
      <c r="AX13" s="643" t="str">
        <f>IF(AK13="","",VLOOKUP(AK13,ﾃﾞｰﾀ一覧!$AH$4:$AR$66,6,FALSE))</f>
        <v/>
      </c>
      <c r="AY13" s="649" t="str">
        <f>IF(AK13="","",VLOOKUP(AK13,ﾃﾞｰﾀ一覧!$AH$4:$AR$66,8,FALSE))</f>
        <v/>
      </c>
      <c r="AZ13" s="1084"/>
      <c r="BA13" s="1084"/>
      <c r="BB13" s="388" t="str">
        <f>IF(AK13="","",VLOOKUP(AK13,ﾃﾞｰﾀ一覧!$AH$4:$AR$66,9,FALSE))</f>
        <v/>
      </c>
      <c r="BC13" s="1124"/>
      <c r="BD13" s="1125"/>
      <c r="BE13" s="1125"/>
      <c r="BF13" s="1124"/>
      <c r="BG13" s="1125"/>
      <c r="BH13" s="1125"/>
      <c r="BI13" s="1124"/>
      <c r="BJ13" s="1125"/>
      <c r="BK13" s="1150"/>
      <c r="BL13" s="1154"/>
      <c r="BM13" s="1155"/>
      <c r="BN13" s="1156"/>
      <c r="BO13" s="1198" t="str">
        <f>IF($AK13="","",IF($BF13="","",IF($BF13=ﾃﾞｰﾀ一覧!$U$37,"",IF($BF13=ﾃﾞｰﾀ一覧!$U$38,"",IF($AH13=ﾃﾞｰﾀ一覧!$U$25,VLOOKUP($AK13,ﾃﾞｰﾀ一覧!$AH$43:$AR$66,10,FALSE),VLOOKUP($AK13,ﾃﾞｰﾀ一覧!$AH$4:$AR$66,10,FALSE))))))</f>
        <v/>
      </c>
      <c r="BP13" s="1199"/>
      <c r="BQ13" s="1199"/>
      <c r="BR13" s="1200"/>
      <c r="BS13" s="1115">
        <f>IF($BL13="",0,VLOOKUP($BL13,ﾃﾞｰﾀ一覧!$AY$4:$BB$16,3,FALSE))</f>
        <v>0</v>
      </c>
      <c r="BT13" s="1115"/>
      <c r="BU13" s="1115"/>
      <c r="BV13" s="1112" t="str">
        <f>IF($BO13="","",IF($BF13=ﾃﾞｰﾀ一覧!$U$37,"",IF($BF13=ﾃﾞｰﾀ一覧!$U$38,"",IF($BO13=ﾃﾞｰﾀ一覧!$AT$27,ﾃﾞｰﾀ一覧!$AT$27,VLOOKUP($AK13,ﾃﾞｰﾀ一覧!$AH$4:$AR$66,11,FALSE)*IF($BO13=ﾃﾞｰﾀ一覧!$AT$17,($AR13+1)*($AV13+1),IF($BO13=ﾃﾞｰﾀ一覧!$AT$22,IF(COUNTIF($AD13,"*天端*"),ﾃﾞｰﾀ一覧!$AU$43/2,ﾃﾞｰﾀ一覧!$AU$43/3),IF($BO13=ﾃﾞｰﾀ一覧!$AT$20,$AR13*$AV13,IF($BO13=ﾃﾞｰﾀ一覧!$AT$21,$AV13,1))))))))</f>
        <v/>
      </c>
      <c r="BW13" s="1112"/>
      <c r="BX13" s="1112"/>
      <c r="BY13" s="1088" t="str">
        <f>IF($B13="","",IF($AH13="","",IF($CK13=ﾃﾞｰﾀ一覧!$U$53,ﾃﾞｰﾀ一覧!$U$61,IF($AH13=ﾃﾞｰﾀ一覧!$U$21,ﾃﾞｰﾀ一覧!$U$60,IF(OR($AH13=ﾃﾞｰﾀ一覧!$U$19,$AH13=ﾃﾞｰﾀ一覧!$U$20,$AH13=ﾃﾞｰﾀ一覧!$U$23,$AH13=ﾃﾞｰﾀ一覧!$U$22,$AH13=ﾃﾞｰﾀ一覧!$U$18,AH13=ﾃﾞｰﾀ一覧!$U$25),ﾃﾞｰﾀ一覧!$U$59,ﾃﾞｰﾀ一覧!$U$62)))))</f>
        <v/>
      </c>
      <c r="BZ13" s="1089"/>
      <c r="CA13" s="1113"/>
      <c r="CB13" s="1113"/>
      <c r="CC13" s="1113"/>
      <c r="CD13" s="1113"/>
      <c r="CE13" s="1113"/>
      <c r="CF13" s="1113"/>
      <c r="CG13" s="1113"/>
      <c r="CH13" s="1113"/>
      <c r="CI13" s="1114"/>
      <c r="CK13" s="239"/>
      <c r="CL13" s="207"/>
      <c r="CM13" s="389" t="str">
        <f>IF($CK13="","",IF($BF13=$CM$10,$B13,""))</f>
        <v/>
      </c>
      <c r="CN13" s="390" t="str">
        <f>IF($CK13="","",IF($BF13=$CN$10,$B13,""))</f>
        <v/>
      </c>
      <c r="CO13" s="379" t="str">
        <f>IF($CK13="","",IF($BF13=$CO$10,$B13,""))</f>
        <v/>
      </c>
      <c r="CP13" s="380" t="str">
        <f>IF($CK13="","",IF($BF13=$CP$10,$B13,""))</f>
        <v/>
      </c>
      <c r="CQ13" s="244"/>
      <c r="CR13" s="1100"/>
      <c r="CS13" s="1101"/>
      <c r="CT13" s="1102"/>
      <c r="CU13" s="1135"/>
      <c r="CV13" s="1136"/>
      <c r="CW13" s="1136"/>
      <c r="CX13" s="1137"/>
      <c r="CY13" s="1138"/>
      <c r="CZ13" s="1139"/>
      <c r="DA13" s="1140"/>
      <c r="DB13" s="1132"/>
      <c r="DC13" s="1133"/>
      <c r="DD13" s="1133"/>
      <c r="DE13" s="1133"/>
      <c r="DF13" s="1133"/>
      <c r="DG13" s="1134"/>
      <c r="DH13" s="580"/>
      <c r="DI13" s="1373"/>
      <c r="DJ13" s="1373"/>
      <c r="DK13" s="581"/>
      <c r="DL13" s="582"/>
      <c r="DM13" s="1373"/>
      <c r="DN13" s="1373"/>
      <c r="DO13" s="581"/>
      <c r="DP13" s="582"/>
      <c r="DQ13" s="1372"/>
      <c r="DR13" s="1372"/>
      <c r="DS13" s="583"/>
      <c r="DT13" s="1124"/>
      <c r="DU13" s="1125"/>
      <c r="DV13" s="1150"/>
      <c r="DW13" s="1124"/>
      <c r="DX13" s="1125"/>
      <c r="DY13" s="1150"/>
      <c r="DZ13" s="1362"/>
      <c r="EA13" s="1363"/>
      <c r="EB13" s="1362"/>
      <c r="EC13" s="1363"/>
      <c r="ED13" s="1362"/>
      <c r="EE13" s="1363"/>
      <c r="EF13" s="1364"/>
      <c r="EG13" s="1296"/>
      <c r="EH13" s="1296"/>
      <c r="EI13" s="1365"/>
      <c r="EJ13" s="1366"/>
      <c r="EK13" s="1367"/>
      <c r="EL13" s="1368"/>
      <c r="EM13" s="1298"/>
      <c r="EN13" s="1113"/>
      <c r="EO13" s="1369"/>
      <c r="EP13" s="1370"/>
      <c r="EQ13" s="1371"/>
      <c r="ER13" s="1298"/>
      <c r="ES13" s="1113"/>
      <c r="ET13" s="1113"/>
      <c r="EU13" s="1113"/>
      <c r="EV13" s="1113"/>
      <c r="EW13" s="1113"/>
      <c r="EX13" s="1113"/>
      <c r="EY13" s="1113"/>
      <c r="EZ13" s="1114"/>
    </row>
    <row r="14" spans="1:156" ht="30" customHeight="1" x14ac:dyDescent="0.2">
      <c r="A14" s="207">
        <f t="shared" ref="A14:A77" si="3">A13+1</f>
        <v>3</v>
      </c>
      <c r="B14" s="1090"/>
      <c r="C14" s="1091"/>
      <c r="D14" s="1092"/>
      <c r="E14" s="1093"/>
      <c r="F14" s="1094" t="str">
        <f>IF($DB14="","",$DB14&amp;"("&amp;IF($DH14=0,"",$DH14&amp;$DI14)&amp;IF($DK14=0,"",$DK14)&amp;IF($DL14=0,"","×"&amp;$DL14&amp;$DM14)&amp;IF($DO14=0,"",$DO14)&amp;IF($DP14=0,"","×"&amp;$DP14&amp;$DQ14)&amp;IF($DS14=0,"",$DS14)&amp;")")</f>
        <v/>
      </c>
      <c r="G14" s="1095"/>
      <c r="H14" s="1095"/>
      <c r="I14" s="1095"/>
      <c r="J14" s="1095"/>
      <c r="K14" s="1095"/>
      <c r="L14" s="1095"/>
      <c r="M14" s="1095"/>
      <c r="N14" s="1095"/>
      <c r="O14" s="1095"/>
      <c r="P14" s="1095"/>
      <c r="Q14" s="1095"/>
      <c r="R14" s="1095"/>
      <c r="S14" s="1095"/>
      <c r="T14" s="1095"/>
      <c r="U14" s="1095"/>
      <c r="V14" s="1095"/>
      <c r="W14" s="1096"/>
      <c r="X14" s="1097">
        <f t="shared" ref="X14:X77" si="4">$DT14</f>
        <v>0</v>
      </c>
      <c r="Y14" s="1098"/>
      <c r="Z14" s="1099"/>
      <c r="AA14" s="1100"/>
      <c r="AB14" s="1101"/>
      <c r="AC14" s="1102"/>
      <c r="AD14" s="1135"/>
      <c r="AE14" s="1136"/>
      <c r="AF14" s="1136"/>
      <c r="AG14" s="1137"/>
      <c r="AH14" s="1273"/>
      <c r="AI14" s="1274"/>
      <c r="AJ14" s="1275"/>
      <c r="AK14" s="1201"/>
      <c r="AL14" s="1202"/>
      <c r="AM14" s="1202"/>
      <c r="AN14" s="1202"/>
      <c r="AO14" s="1202"/>
      <c r="AP14" s="1203"/>
      <c r="AQ14" s="642" t="str">
        <f>IF(AK14="","",VLOOKUP(AK14,ﾃﾞｰﾀ一覧!$AH$4:$AR$66,2,FALSE))</f>
        <v/>
      </c>
      <c r="AR14" s="1084"/>
      <c r="AS14" s="1084"/>
      <c r="AT14" s="643" t="str">
        <f>IF(AK14="","",VLOOKUP(AK14,ﾃﾞｰﾀ一覧!$AH$4:$AR$66,3,FALSE))</f>
        <v/>
      </c>
      <c r="AU14" s="644" t="str">
        <f>IF(AK14="","",VLOOKUP(AK14,ﾃﾞｰﾀ一覧!$AH$4:$AR$66,5,FALSE))</f>
        <v/>
      </c>
      <c r="AV14" s="1084"/>
      <c r="AW14" s="1084"/>
      <c r="AX14" s="643" t="str">
        <f>IF(AK14="","",VLOOKUP(AK14,ﾃﾞｰﾀ一覧!$AH$4:$AR$66,6,FALSE))</f>
        <v/>
      </c>
      <c r="AY14" s="649" t="str">
        <f>IF(AK14="","",VLOOKUP(AK14,ﾃﾞｰﾀ一覧!$AH$4:$AR$66,8,FALSE))</f>
        <v/>
      </c>
      <c r="AZ14" s="1084"/>
      <c r="BA14" s="1084"/>
      <c r="BB14" s="388" t="str">
        <f>IF(AK14="","",VLOOKUP(AK14,ﾃﾞｰﾀ一覧!$AH$4:$AR$66,9,FALSE))</f>
        <v/>
      </c>
      <c r="BC14" s="1124"/>
      <c r="BD14" s="1125"/>
      <c r="BE14" s="1125"/>
      <c r="BF14" s="1124"/>
      <c r="BG14" s="1125"/>
      <c r="BH14" s="1125"/>
      <c r="BI14" s="1124"/>
      <c r="BJ14" s="1125"/>
      <c r="BK14" s="1150"/>
      <c r="BL14" s="1154"/>
      <c r="BM14" s="1155"/>
      <c r="BN14" s="1156"/>
      <c r="BO14" s="1109" t="str">
        <f>IF($AK14="","",IF($BF14="","",IF($BF14=ﾃﾞｰﾀ一覧!$U$37,"",IF($BF14=ﾃﾞｰﾀ一覧!$U$38,"",IF($AH14=ﾃﾞｰﾀ一覧!$U$25,VLOOKUP($AK14,ﾃﾞｰﾀ一覧!$AH$43:$AR$66,10,FALSE),VLOOKUP($AK14,ﾃﾞｰﾀ一覧!$AH$4:$AR$66,10,FALSE))))))</f>
        <v/>
      </c>
      <c r="BP14" s="1110"/>
      <c r="BQ14" s="1110"/>
      <c r="BR14" s="1111"/>
      <c r="BS14" s="1115">
        <f>IF($BL14="",0,VLOOKUP($BL14,ﾃﾞｰﾀ一覧!$AY$4:$BB$16,3,FALSE))</f>
        <v>0</v>
      </c>
      <c r="BT14" s="1115"/>
      <c r="BU14" s="1115"/>
      <c r="BV14" s="1112" t="str">
        <f>IF($BO14="","",IF($BF14=ﾃﾞｰﾀ一覧!$U$37,"",IF($BF14=ﾃﾞｰﾀ一覧!$U$38,"",IF($BO14=ﾃﾞｰﾀ一覧!$AT$27,ﾃﾞｰﾀ一覧!$AT$27,VLOOKUP($AK14,ﾃﾞｰﾀ一覧!$AH$4:$AR$66,11,FALSE)*IF($BO14=ﾃﾞｰﾀ一覧!$AT$17,($AR14+1)*($AV14+1),IF($BO14=ﾃﾞｰﾀ一覧!$AT$22,IF(COUNTIF($AD14,"*天端*"),ﾃﾞｰﾀ一覧!$AU$43/2,ﾃﾞｰﾀ一覧!$AU$43/3),IF($BO14=ﾃﾞｰﾀ一覧!$AT$20,$AR14*$AV14,IF($BO14=ﾃﾞｰﾀ一覧!$AT$21,$AV14,1))))))))</f>
        <v/>
      </c>
      <c r="BW14" s="1112"/>
      <c r="BX14" s="1112"/>
      <c r="BY14" s="1088" t="str">
        <f>IF($B14="","",IF($AH14="","",IF($CK14=ﾃﾞｰﾀ一覧!$U$53,ﾃﾞｰﾀ一覧!$U$61,IF($AH14=ﾃﾞｰﾀ一覧!$U$21,ﾃﾞｰﾀ一覧!$U$60,IF(OR($AH14=ﾃﾞｰﾀ一覧!$U$19,$AH14=ﾃﾞｰﾀ一覧!$U$20,$AH14=ﾃﾞｰﾀ一覧!$U$23,$AH14=ﾃﾞｰﾀ一覧!$U$22,$AH14=ﾃﾞｰﾀ一覧!$U$18,AH14=ﾃﾞｰﾀ一覧!$U$25),ﾃﾞｰﾀ一覧!$U$59,ﾃﾞｰﾀ一覧!$U$62)))))</f>
        <v/>
      </c>
      <c r="BZ14" s="1089"/>
      <c r="CA14" s="1113"/>
      <c r="CB14" s="1113"/>
      <c r="CC14" s="1113"/>
      <c r="CD14" s="1113"/>
      <c r="CE14" s="1113"/>
      <c r="CF14" s="1113"/>
      <c r="CG14" s="1113"/>
      <c r="CH14" s="1113"/>
      <c r="CI14" s="1114"/>
      <c r="CK14" s="239"/>
      <c r="CL14" s="207"/>
      <c r="CM14" s="378" t="str">
        <f>IF($CK14="","",IF($BF14=$CM$10,$B14,""))</f>
        <v/>
      </c>
      <c r="CN14" s="379" t="str">
        <f>IF($CK14="","",IF($BF14=$CN$10,$B14,""))</f>
        <v/>
      </c>
      <c r="CO14" s="379" t="str">
        <f>IF($CK14="","",IF($BF14=$CO$10,$B14,""))</f>
        <v/>
      </c>
      <c r="CP14" s="380" t="str">
        <f>IF($CK14="","",IF($BF14=$CP$10,$B14,""))</f>
        <v/>
      </c>
      <c r="CQ14" s="244"/>
      <c r="CR14" s="1100"/>
      <c r="CS14" s="1101"/>
      <c r="CT14" s="1102"/>
      <c r="CU14" s="1135"/>
      <c r="CV14" s="1136"/>
      <c r="CW14" s="1136"/>
      <c r="CX14" s="1137"/>
      <c r="CY14" s="1138"/>
      <c r="CZ14" s="1139"/>
      <c r="DA14" s="1140"/>
      <c r="DB14" s="1132"/>
      <c r="DC14" s="1133"/>
      <c r="DD14" s="1133"/>
      <c r="DE14" s="1133"/>
      <c r="DF14" s="1133"/>
      <c r="DG14" s="1134"/>
      <c r="DH14" s="580"/>
      <c r="DI14" s="1373"/>
      <c r="DJ14" s="1373"/>
      <c r="DK14" s="581"/>
      <c r="DL14" s="582"/>
      <c r="DM14" s="1373"/>
      <c r="DN14" s="1373"/>
      <c r="DO14" s="581"/>
      <c r="DP14" s="582"/>
      <c r="DQ14" s="1372"/>
      <c r="DR14" s="1372"/>
      <c r="DS14" s="583"/>
      <c r="DT14" s="1124"/>
      <c r="DU14" s="1125"/>
      <c r="DV14" s="1150"/>
      <c r="DW14" s="1124"/>
      <c r="DX14" s="1125"/>
      <c r="DY14" s="1150"/>
      <c r="DZ14" s="1362"/>
      <c r="EA14" s="1363"/>
      <c r="EB14" s="1362"/>
      <c r="EC14" s="1363"/>
      <c r="ED14" s="1362"/>
      <c r="EE14" s="1363"/>
      <c r="EF14" s="1364"/>
      <c r="EG14" s="1296"/>
      <c r="EH14" s="1296"/>
      <c r="EI14" s="1365"/>
      <c r="EJ14" s="1366"/>
      <c r="EK14" s="1367"/>
      <c r="EL14" s="1368"/>
      <c r="EM14" s="1298"/>
      <c r="EN14" s="1113"/>
      <c r="EO14" s="1369"/>
      <c r="EP14" s="1370"/>
      <c r="EQ14" s="1371"/>
      <c r="ER14" s="1298"/>
      <c r="ES14" s="1113"/>
      <c r="ET14" s="1113"/>
      <c r="EU14" s="1113"/>
      <c r="EV14" s="1113"/>
      <c r="EW14" s="1113"/>
      <c r="EX14" s="1113"/>
      <c r="EY14" s="1113"/>
      <c r="EZ14" s="1114"/>
    </row>
    <row r="15" spans="1:156" ht="30" customHeight="1" x14ac:dyDescent="0.2">
      <c r="A15" s="207">
        <f t="shared" si="3"/>
        <v>4</v>
      </c>
      <c r="B15" s="1090"/>
      <c r="C15" s="1091"/>
      <c r="D15" s="1092"/>
      <c r="E15" s="1093"/>
      <c r="F15" s="1094" t="str">
        <f>IF($DB15="","",$DB15&amp;"("&amp;IF($DH15=0,"",$DH15&amp;$DI15)&amp;IF($DK15=0,"",$DK15)&amp;IF($DL15=0,"","×"&amp;$DL15&amp;$DM15)&amp;IF($DO15=0,"",$DO15)&amp;IF($DP15=0,"","×"&amp;$DP15&amp;$DQ15)&amp;IF($DS15=0,"",$DS15)&amp;")")</f>
        <v/>
      </c>
      <c r="G15" s="1095"/>
      <c r="H15" s="1095"/>
      <c r="I15" s="1095"/>
      <c r="J15" s="1095"/>
      <c r="K15" s="1095"/>
      <c r="L15" s="1095"/>
      <c r="M15" s="1095"/>
      <c r="N15" s="1095"/>
      <c r="O15" s="1095"/>
      <c r="P15" s="1095"/>
      <c r="Q15" s="1095"/>
      <c r="R15" s="1095"/>
      <c r="S15" s="1095"/>
      <c r="T15" s="1095"/>
      <c r="U15" s="1095"/>
      <c r="V15" s="1095"/>
      <c r="W15" s="1096"/>
      <c r="X15" s="1097">
        <f t="shared" si="4"/>
        <v>0</v>
      </c>
      <c r="Y15" s="1098"/>
      <c r="Z15" s="1099"/>
      <c r="AA15" s="1100"/>
      <c r="AB15" s="1101"/>
      <c r="AC15" s="1102"/>
      <c r="AD15" s="1135"/>
      <c r="AE15" s="1136"/>
      <c r="AF15" s="1136"/>
      <c r="AG15" s="1137"/>
      <c r="AH15" s="1138"/>
      <c r="AI15" s="1139"/>
      <c r="AJ15" s="1140"/>
      <c r="AK15" s="1132"/>
      <c r="AL15" s="1133"/>
      <c r="AM15" s="1133"/>
      <c r="AN15" s="1133"/>
      <c r="AO15" s="1133"/>
      <c r="AP15" s="1134"/>
      <c r="AQ15" s="642" t="str">
        <f>IF(AK15="","",VLOOKUP(AK15,ﾃﾞｰﾀ一覧!$AH$4:$AR$66,2,FALSE))</f>
        <v/>
      </c>
      <c r="AR15" s="1084"/>
      <c r="AS15" s="1084"/>
      <c r="AT15" s="643" t="str">
        <f>IF(AK15="","",VLOOKUP(AK15,ﾃﾞｰﾀ一覧!$AH$4:$AR$66,3,FALSE))</f>
        <v/>
      </c>
      <c r="AU15" s="644" t="str">
        <f>IF(AK15="","",VLOOKUP(AK15,ﾃﾞｰﾀ一覧!$AH$4:$AR$66,5,FALSE))</f>
        <v/>
      </c>
      <c r="AV15" s="1084"/>
      <c r="AW15" s="1084"/>
      <c r="AX15" s="643" t="str">
        <f>IF(AK15="","",VLOOKUP(AK15,ﾃﾞｰﾀ一覧!$AH$4:$AR$66,6,FALSE))</f>
        <v/>
      </c>
      <c r="AY15" s="649" t="str">
        <f>IF(AK15="","",VLOOKUP(AK15,ﾃﾞｰﾀ一覧!$AH$4:$AR$66,8,FALSE))</f>
        <v/>
      </c>
      <c r="AZ15" s="1084"/>
      <c r="BA15" s="1084"/>
      <c r="BB15" s="388" t="str">
        <f>IF(AK15="","",VLOOKUP(AK15,ﾃﾞｰﾀ一覧!$AH$4:$AR$66,9,FALSE))</f>
        <v/>
      </c>
      <c r="BC15" s="1124"/>
      <c r="BD15" s="1125"/>
      <c r="BE15" s="1125"/>
      <c r="BF15" s="1124"/>
      <c r="BG15" s="1125"/>
      <c r="BH15" s="1125"/>
      <c r="BI15" s="1124"/>
      <c r="BJ15" s="1125"/>
      <c r="BK15" s="1150"/>
      <c r="BL15" s="1154"/>
      <c r="BM15" s="1155"/>
      <c r="BN15" s="1156"/>
      <c r="BO15" s="1109" t="str">
        <f>IF($AK15="","",IF($BF15="","",IF($BF15=ﾃﾞｰﾀ一覧!$U$37,"",IF($BF15=ﾃﾞｰﾀ一覧!$U$38,"",IF($AH15=ﾃﾞｰﾀ一覧!$U$25,VLOOKUP($AK15,ﾃﾞｰﾀ一覧!$AH$43:$AR$66,10,FALSE),VLOOKUP($AK15,ﾃﾞｰﾀ一覧!$AH$4:$AR$66,10,FALSE))))))</f>
        <v/>
      </c>
      <c r="BP15" s="1110"/>
      <c r="BQ15" s="1110"/>
      <c r="BR15" s="1111"/>
      <c r="BS15" s="1115">
        <f>IF($BL15="",0,VLOOKUP($BL15,ﾃﾞｰﾀ一覧!$AY$4:$BB$16,3,FALSE))</f>
        <v>0</v>
      </c>
      <c r="BT15" s="1115"/>
      <c r="BU15" s="1115"/>
      <c r="BV15" s="1112" t="str">
        <f>IF($BO15="","",IF($BF15=ﾃﾞｰﾀ一覧!$U$37,"",IF($BF15=ﾃﾞｰﾀ一覧!$U$38,"",IF($BO15=ﾃﾞｰﾀ一覧!$AT$27,ﾃﾞｰﾀ一覧!$AT$27,VLOOKUP($AK15,ﾃﾞｰﾀ一覧!$AH$4:$AR$66,11,FALSE)*IF($BO15=ﾃﾞｰﾀ一覧!$AT$17,($AR15+1)*($AV15+1),IF($BO15=ﾃﾞｰﾀ一覧!$AT$22,IF(COUNTIF($AD15,"*天端*"),ﾃﾞｰﾀ一覧!$AU$43/2,ﾃﾞｰﾀ一覧!$AU$43/3),IF($BO15=ﾃﾞｰﾀ一覧!$AT$20,$AR15*$AV15,IF($BO15=ﾃﾞｰﾀ一覧!$AT$21,$AV15,1))))))))</f>
        <v/>
      </c>
      <c r="BW15" s="1112"/>
      <c r="BX15" s="1112"/>
      <c r="BY15" s="1088" t="str">
        <f>IF($B15="","",IF($AH15="","",IF($CK15=ﾃﾞｰﾀ一覧!$U$53,ﾃﾞｰﾀ一覧!$U$61,IF($AH15=ﾃﾞｰﾀ一覧!$U$21,ﾃﾞｰﾀ一覧!$U$60,IF(OR($AH15=ﾃﾞｰﾀ一覧!$U$19,$AH15=ﾃﾞｰﾀ一覧!$U$20,$AH15=ﾃﾞｰﾀ一覧!$U$23,$AH15=ﾃﾞｰﾀ一覧!$U$22,$AH15=ﾃﾞｰﾀ一覧!$U$18,AH15=ﾃﾞｰﾀ一覧!$U$25),ﾃﾞｰﾀ一覧!$U$59,ﾃﾞｰﾀ一覧!$U$62)))))</f>
        <v/>
      </c>
      <c r="BZ15" s="1089"/>
      <c r="CA15" s="1113"/>
      <c r="CB15" s="1113"/>
      <c r="CC15" s="1113"/>
      <c r="CD15" s="1113"/>
      <c r="CE15" s="1113"/>
      <c r="CF15" s="1113"/>
      <c r="CG15" s="1113"/>
      <c r="CH15" s="1113"/>
      <c r="CI15" s="1114"/>
      <c r="CK15" s="239"/>
      <c r="CL15" s="207"/>
      <c r="CM15" s="378" t="str">
        <f t="shared" si="0"/>
        <v/>
      </c>
      <c r="CN15" s="379" t="str">
        <f t="shared" ref="CN15:CN75" si="5">IF($CK15="","",IF($BF15=$CN$10,$B15,""))</f>
        <v/>
      </c>
      <c r="CO15" s="379" t="str">
        <f t="shared" si="1"/>
        <v/>
      </c>
      <c r="CP15" s="380" t="str">
        <f t="shared" si="2"/>
        <v/>
      </c>
      <c r="CQ15" s="244"/>
      <c r="CR15" s="1100"/>
      <c r="CS15" s="1101"/>
      <c r="CT15" s="1102"/>
      <c r="CU15" s="1135"/>
      <c r="CV15" s="1136"/>
      <c r="CW15" s="1136"/>
      <c r="CX15" s="1137"/>
      <c r="CY15" s="1138"/>
      <c r="CZ15" s="1139"/>
      <c r="DA15" s="1140"/>
      <c r="DB15" s="1132"/>
      <c r="DC15" s="1133"/>
      <c r="DD15" s="1133"/>
      <c r="DE15" s="1133"/>
      <c r="DF15" s="1133"/>
      <c r="DG15" s="1134"/>
      <c r="DH15" s="580"/>
      <c r="DI15" s="1372"/>
      <c r="DJ15" s="1372"/>
      <c r="DK15" s="581"/>
      <c r="DL15" s="582"/>
      <c r="DM15" s="1372"/>
      <c r="DN15" s="1372"/>
      <c r="DO15" s="581"/>
      <c r="DP15" s="582"/>
      <c r="DQ15" s="1372"/>
      <c r="DR15" s="1372"/>
      <c r="DS15" s="583"/>
      <c r="DT15" s="1124"/>
      <c r="DU15" s="1125"/>
      <c r="DV15" s="1150"/>
      <c r="DW15" s="1124"/>
      <c r="DX15" s="1125"/>
      <c r="DY15" s="1150"/>
      <c r="DZ15" s="1362"/>
      <c r="EA15" s="1363"/>
      <c r="EB15" s="1362"/>
      <c r="EC15" s="1363"/>
      <c r="ED15" s="1362"/>
      <c r="EE15" s="1363"/>
      <c r="EF15" s="1364"/>
      <c r="EG15" s="1296"/>
      <c r="EH15" s="1296"/>
      <c r="EI15" s="1365"/>
      <c r="EJ15" s="1366"/>
      <c r="EK15" s="1367"/>
      <c r="EL15" s="1368"/>
      <c r="EM15" s="1298"/>
      <c r="EN15" s="1113"/>
      <c r="EO15" s="1369"/>
      <c r="EP15" s="1370"/>
      <c r="EQ15" s="1371"/>
      <c r="ER15" s="1298"/>
      <c r="ES15" s="1113"/>
      <c r="ET15" s="1113"/>
      <c r="EU15" s="1113"/>
      <c r="EV15" s="1113"/>
      <c r="EW15" s="1113"/>
      <c r="EX15" s="1113"/>
      <c r="EY15" s="1113"/>
      <c r="EZ15" s="1114"/>
    </row>
    <row r="16" spans="1:156" ht="30" customHeight="1" x14ac:dyDescent="0.2">
      <c r="A16" s="207">
        <f t="shared" si="3"/>
        <v>5</v>
      </c>
      <c r="B16" s="1090"/>
      <c r="C16" s="1091"/>
      <c r="D16" s="1092"/>
      <c r="E16" s="1093"/>
      <c r="F16" s="1094" t="str">
        <f t="shared" ref="F16:F79" si="6">IF($DB16="","",$DB16&amp;"("&amp;IF($DH16=0,"",$DH16&amp;$DI16)&amp;IF($DK16=0,"",$DK16)&amp;IF($DL16=0,"","×"&amp;$DL16&amp;$DM16)&amp;IF($DO16=0,"",$DO16)&amp;IF($DP16=0,"","×"&amp;$DP16&amp;$DQ16)&amp;IF($DS16=0,"",$DS16)&amp;")")</f>
        <v/>
      </c>
      <c r="G16" s="1095"/>
      <c r="H16" s="1095"/>
      <c r="I16" s="1095"/>
      <c r="J16" s="1095"/>
      <c r="K16" s="1095"/>
      <c r="L16" s="1095"/>
      <c r="M16" s="1095"/>
      <c r="N16" s="1095"/>
      <c r="O16" s="1095"/>
      <c r="P16" s="1095"/>
      <c r="Q16" s="1095"/>
      <c r="R16" s="1095"/>
      <c r="S16" s="1095"/>
      <c r="T16" s="1095"/>
      <c r="U16" s="1095"/>
      <c r="V16" s="1095"/>
      <c r="W16" s="1096"/>
      <c r="X16" s="1097">
        <f t="shared" si="4"/>
        <v>0</v>
      </c>
      <c r="Y16" s="1098"/>
      <c r="Z16" s="1099"/>
      <c r="AA16" s="1100"/>
      <c r="AB16" s="1101"/>
      <c r="AC16" s="1102"/>
      <c r="AD16" s="1135"/>
      <c r="AE16" s="1136"/>
      <c r="AF16" s="1136"/>
      <c r="AG16" s="1137"/>
      <c r="AH16" s="1138"/>
      <c r="AI16" s="1139"/>
      <c r="AJ16" s="1140"/>
      <c r="AK16" s="1132"/>
      <c r="AL16" s="1133"/>
      <c r="AM16" s="1133"/>
      <c r="AN16" s="1133"/>
      <c r="AO16" s="1133"/>
      <c r="AP16" s="1134"/>
      <c r="AQ16" s="642" t="str">
        <f>IF(AK16="","",VLOOKUP(AK16,ﾃﾞｰﾀ一覧!$AH$4:$AR$66,2,FALSE))</f>
        <v/>
      </c>
      <c r="AR16" s="1084"/>
      <c r="AS16" s="1084"/>
      <c r="AT16" s="643" t="str">
        <f>IF(AK16="","",VLOOKUP(AK16,ﾃﾞｰﾀ一覧!$AH$4:$AR$66,3,FALSE))</f>
        <v/>
      </c>
      <c r="AU16" s="644" t="str">
        <f>IF(AK16="","",VLOOKUP(AK16,ﾃﾞｰﾀ一覧!$AH$4:$AR$66,5,FALSE))</f>
        <v/>
      </c>
      <c r="AV16" s="1084"/>
      <c r="AW16" s="1084"/>
      <c r="AX16" s="643" t="str">
        <f>IF(AK16="","",VLOOKUP(AK16,ﾃﾞｰﾀ一覧!$AH$4:$AR$66,6,FALSE))</f>
        <v/>
      </c>
      <c r="AY16" s="649" t="str">
        <f>IF(AK16="","",VLOOKUP(AK16,ﾃﾞｰﾀ一覧!$AH$4:$AR$66,8,FALSE))</f>
        <v/>
      </c>
      <c r="AZ16" s="1084"/>
      <c r="BA16" s="1084"/>
      <c r="BB16" s="388" t="str">
        <f>IF(AK16="","",VLOOKUP(AK16,ﾃﾞｰﾀ一覧!$AH$4:$AR$66,9,FALSE))</f>
        <v/>
      </c>
      <c r="BC16" s="1124"/>
      <c r="BD16" s="1125"/>
      <c r="BE16" s="1125"/>
      <c r="BF16" s="1124"/>
      <c r="BG16" s="1125"/>
      <c r="BH16" s="1125"/>
      <c r="BI16" s="1124"/>
      <c r="BJ16" s="1125"/>
      <c r="BK16" s="1150"/>
      <c r="BL16" s="1154"/>
      <c r="BM16" s="1155"/>
      <c r="BN16" s="1156"/>
      <c r="BO16" s="1109" t="str">
        <f>IF($AK16="","",IF($BF16="","",IF($BF16=ﾃﾞｰﾀ一覧!$U$37,"",IF($BF16=ﾃﾞｰﾀ一覧!$U$38,"",IF($AH16=ﾃﾞｰﾀ一覧!$U$25,VLOOKUP($AK16,ﾃﾞｰﾀ一覧!$AH$43:$AR$66,10,FALSE),VLOOKUP($AK16,ﾃﾞｰﾀ一覧!$AH$4:$AR$66,10,FALSE))))))</f>
        <v/>
      </c>
      <c r="BP16" s="1110"/>
      <c r="BQ16" s="1110"/>
      <c r="BR16" s="1111"/>
      <c r="BS16" s="1115">
        <f>IF($BL16="",0,VLOOKUP($BL16,ﾃﾞｰﾀ一覧!$AY$4:$BB$16,3,FALSE))</f>
        <v>0</v>
      </c>
      <c r="BT16" s="1115"/>
      <c r="BU16" s="1115"/>
      <c r="BV16" s="1112" t="str">
        <f>IF($BO16="","",IF($BF16=ﾃﾞｰﾀ一覧!$U$37,"",IF($BF16=ﾃﾞｰﾀ一覧!$U$38,"",IF($BO16=ﾃﾞｰﾀ一覧!$AT$27,ﾃﾞｰﾀ一覧!$AT$27,VLOOKUP($AK16,ﾃﾞｰﾀ一覧!$AH$4:$AR$66,11,FALSE)*IF($BO16=ﾃﾞｰﾀ一覧!$AT$17,($AR16+1)*($AV16+1),IF($BO16=ﾃﾞｰﾀ一覧!$AT$22,IF(COUNTIF($AD16,"*天端*"),ﾃﾞｰﾀ一覧!$AU$43/2,ﾃﾞｰﾀ一覧!$AU$43/3),IF($BO16=ﾃﾞｰﾀ一覧!$AT$20,$AR16*$AV16,IF($BO16=ﾃﾞｰﾀ一覧!$AT$21,$AV16,1))))))))</f>
        <v/>
      </c>
      <c r="BW16" s="1112"/>
      <c r="BX16" s="1112"/>
      <c r="BY16" s="1088" t="str">
        <f>IF($B16="","",IF($AH16="","",IF($CK16=ﾃﾞｰﾀ一覧!$U$53,ﾃﾞｰﾀ一覧!$U$61,IF($AH16=ﾃﾞｰﾀ一覧!$U$21,ﾃﾞｰﾀ一覧!$U$60,IF(OR($AH16=ﾃﾞｰﾀ一覧!$U$19,$AH16=ﾃﾞｰﾀ一覧!$U$20,$AH16=ﾃﾞｰﾀ一覧!$U$23,$AH16=ﾃﾞｰﾀ一覧!$U$22,$AH16=ﾃﾞｰﾀ一覧!$U$18,AH16=ﾃﾞｰﾀ一覧!$U$25),ﾃﾞｰﾀ一覧!$U$59,ﾃﾞｰﾀ一覧!$U$62)))))</f>
        <v/>
      </c>
      <c r="BZ16" s="1089"/>
      <c r="CA16" s="1113"/>
      <c r="CB16" s="1113"/>
      <c r="CC16" s="1113"/>
      <c r="CD16" s="1113"/>
      <c r="CE16" s="1113"/>
      <c r="CF16" s="1113"/>
      <c r="CG16" s="1113"/>
      <c r="CH16" s="1113"/>
      <c r="CI16" s="1114"/>
      <c r="CK16" s="239"/>
      <c r="CL16" s="207"/>
      <c r="CM16" s="378" t="str">
        <f t="shared" si="0"/>
        <v/>
      </c>
      <c r="CN16" s="379" t="str">
        <f t="shared" si="5"/>
        <v/>
      </c>
      <c r="CO16" s="379" t="str">
        <f t="shared" si="1"/>
        <v/>
      </c>
      <c r="CP16" s="380" t="str">
        <f t="shared" si="2"/>
        <v/>
      </c>
      <c r="CQ16" s="244"/>
      <c r="CR16" s="1100"/>
      <c r="CS16" s="1101"/>
      <c r="CT16" s="1102"/>
      <c r="CU16" s="1135"/>
      <c r="CV16" s="1136"/>
      <c r="CW16" s="1136"/>
      <c r="CX16" s="1137"/>
      <c r="CY16" s="1138"/>
      <c r="CZ16" s="1139"/>
      <c r="DA16" s="1140"/>
      <c r="DB16" s="1132"/>
      <c r="DC16" s="1133"/>
      <c r="DD16" s="1133"/>
      <c r="DE16" s="1133"/>
      <c r="DF16" s="1133"/>
      <c r="DG16" s="1134"/>
      <c r="DH16" s="580"/>
      <c r="DI16" s="1372"/>
      <c r="DJ16" s="1372"/>
      <c r="DK16" s="581"/>
      <c r="DL16" s="582"/>
      <c r="DM16" s="1372"/>
      <c r="DN16" s="1372"/>
      <c r="DO16" s="581"/>
      <c r="DP16" s="582"/>
      <c r="DQ16" s="1372"/>
      <c r="DR16" s="1372"/>
      <c r="DS16" s="583"/>
      <c r="DT16" s="1124"/>
      <c r="DU16" s="1125"/>
      <c r="DV16" s="1150"/>
      <c r="DW16" s="1124"/>
      <c r="DX16" s="1125"/>
      <c r="DY16" s="1150"/>
      <c r="DZ16" s="1362"/>
      <c r="EA16" s="1363"/>
      <c r="EB16" s="1362"/>
      <c r="EC16" s="1363"/>
      <c r="ED16" s="1362"/>
      <c r="EE16" s="1363"/>
      <c r="EF16" s="1364"/>
      <c r="EG16" s="1296"/>
      <c r="EH16" s="1296"/>
      <c r="EI16" s="1365"/>
      <c r="EJ16" s="1366"/>
      <c r="EK16" s="1367"/>
      <c r="EL16" s="1368"/>
      <c r="EM16" s="1298"/>
      <c r="EN16" s="1113"/>
      <c r="EO16" s="1369"/>
      <c r="EP16" s="1370"/>
      <c r="EQ16" s="1371"/>
      <c r="ER16" s="1298"/>
      <c r="ES16" s="1113"/>
      <c r="ET16" s="1113"/>
      <c r="EU16" s="1113"/>
      <c r="EV16" s="1113"/>
      <c r="EW16" s="1113"/>
      <c r="EX16" s="1113"/>
      <c r="EY16" s="1113"/>
      <c r="EZ16" s="1114"/>
    </row>
    <row r="17" spans="1:156" ht="30" customHeight="1" x14ac:dyDescent="0.2">
      <c r="A17" s="207">
        <f>A16+1</f>
        <v>6</v>
      </c>
      <c r="B17" s="1090"/>
      <c r="C17" s="1091"/>
      <c r="D17" s="1092"/>
      <c r="E17" s="1093"/>
      <c r="F17" s="1094" t="str">
        <f t="shared" si="6"/>
        <v/>
      </c>
      <c r="G17" s="1095"/>
      <c r="H17" s="1095"/>
      <c r="I17" s="1095"/>
      <c r="J17" s="1095"/>
      <c r="K17" s="1095"/>
      <c r="L17" s="1095"/>
      <c r="M17" s="1095"/>
      <c r="N17" s="1095"/>
      <c r="O17" s="1095"/>
      <c r="P17" s="1095"/>
      <c r="Q17" s="1095"/>
      <c r="R17" s="1095"/>
      <c r="S17" s="1095"/>
      <c r="T17" s="1095"/>
      <c r="U17" s="1095"/>
      <c r="V17" s="1095"/>
      <c r="W17" s="1096"/>
      <c r="X17" s="1097">
        <f t="shared" si="4"/>
        <v>0</v>
      </c>
      <c r="Y17" s="1098"/>
      <c r="Z17" s="1099"/>
      <c r="AA17" s="1100"/>
      <c r="AB17" s="1101"/>
      <c r="AC17" s="1102"/>
      <c r="AD17" s="1135"/>
      <c r="AE17" s="1136"/>
      <c r="AF17" s="1136"/>
      <c r="AG17" s="1137"/>
      <c r="AH17" s="1138"/>
      <c r="AI17" s="1139"/>
      <c r="AJ17" s="1140"/>
      <c r="AK17" s="1132"/>
      <c r="AL17" s="1133"/>
      <c r="AM17" s="1133"/>
      <c r="AN17" s="1133"/>
      <c r="AO17" s="1133"/>
      <c r="AP17" s="1134"/>
      <c r="AQ17" s="642" t="str">
        <f>IF(AK17="","",VLOOKUP(AK17,ﾃﾞｰﾀ一覧!$AH$4:$AR$66,2,FALSE))</f>
        <v/>
      </c>
      <c r="AR17" s="1084"/>
      <c r="AS17" s="1084"/>
      <c r="AT17" s="643" t="str">
        <f>IF(AK17="","",VLOOKUP(AK17,ﾃﾞｰﾀ一覧!$AH$4:$AR$66,3,FALSE))</f>
        <v/>
      </c>
      <c r="AU17" s="644" t="str">
        <f>IF(AK17="","",VLOOKUP(AK17,ﾃﾞｰﾀ一覧!$AH$4:$AR$66,5,FALSE))</f>
        <v/>
      </c>
      <c r="AV17" s="1084"/>
      <c r="AW17" s="1084"/>
      <c r="AX17" s="643" t="str">
        <f>IF(AK17="","",VLOOKUP(AK17,ﾃﾞｰﾀ一覧!$AH$4:$AR$66,6,FALSE))</f>
        <v/>
      </c>
      <c r="AY17" s="649" t="str">
        <f>IF(AK17="","",VLOOKUP(AK17,ﾃﾞｰﾀ一覧!$AH$4:$AR$66,8,FALSE))</f>
        <v/>
      </c>
      <c r="AZ17" s="1084"/>
      <c r="BA17" s="1084"/>
      <c r="BB17" s="388" t="str">
        <f>IF(AK17="","",VLOOKUP(AK17,ﾃﾞｰﾀ一覧!$AH$4:$AR$66,9,FALSE))</f>
        <v/>
      </c>
      <c r="BC17" s="1124"/>
      <c r="BD17" s="1125"/>
      <c r="BE17" s="1125"/>
      <c r="BF17" s="1124"/>
      <c r="BG17" s="1125"/>
      <c r="BH17" s="1125"/>
      <c r="BI17" s="1124"/>
      <c r="BJ17" s="1125"/>
      <c r="BK17" s="1150"/>
      <c r="BL17" s="1154"/>
      <c r="BM17" s="1155"/>
      <c r="BN17" s="1156"/>
      <c r="BO17" s="1109" t="str">
        <f>IF($AK17="","",IF($BF17="","",IF($BF17=ﾃﾞｰﾀ一覧!$U$37,"",IF($BF17=ﾃﾞｰﾀ一覧!$U$38,"",IF($AH17=ﾃﾞｰﾀ一覧!$U$25,VLOOKUP($AK17,ﾃﾞｰﾀ一覧!$AH$43:$AR$66,10,FALSE),VLOOKUP($AK17,ﾃﾞｰﾀ一覧!$AH$4:$AR$66,10,FALSE))))))</f>
        <v/>
      </c>
      <c r="BP17" s="1110"/>
      <c r="BQ17" s="1110"/>
      <c r="BR17" s="1111"/>
      <c r="BS17" s="1115">
        <f>IF($BL17="",0,VLOOKUP($BL17,ﾃﾞｰﾀ一覧!$AY$4:$BB$16,3,FALSE))</f>
        <v>0</v>
      </c>
      <c r="BT17" s="1115"/>
      <c r="BU17" s="1115"/>
      <c r="BV17" s="1112" t="str">
        <f>IF($BO17="","",IF($BF17=ﾃﾞｰﾀ一覧!$U$37,"",IF($BF17=ﾃﾞｰﾀ一覧!$U$38,"",IF($BO17=ﾃﾞｰﾀ一覧!$AT$27,ﾃﾞｰﾀ一覧!$AT$27,VLOOKUP($AK17,ﾃﾞｰﾀ一覧!$AH$4:$AR$66,11,FALSE)*IF($BO17=ﾃﾞｰﾀ一覧!$AT$17,($AR17+1)*($AV17+1),IF($BO17=ﾃﾞｰﾀ一覧!$AT$22,IF(COUNTIF($AD17,"*天端*"),ﾃﾞｰﾀ一覧!$AU$43/2,ﾃﾞｰﾀ一覧!$AU$43/3),IF($BO17=ﾃﾞｰﾀ一覧!$AT$20,$AR17*$AV17,IF($BO17=ﾃﾞｰﾀ一覧!$AT$21,$AV17,1))))))))</f>
        <v/>
      </c>
      <c r="BW17" s="1112"/>
      <c r="BX17" s="1112"/>
      <c r="BY17" s="1088" t="str">
        <f>IF($B17="","",IF($AH17="","",IF($CK17=ﾃﾞｰﾀ一覧!$U$53,ﾃﾞｰﾀ一覧!$U$61,IF($AH17=ﾃﾞｰﾀ一覧!$U$21,ﾃﾞｰﾀ一覧!$U$60,IF(OR($AH17=ﾃﾞｰﾀ一覧!$U$19,$AH17=ﾃﾞｰﾀ一覧!$U$20,$AH17=ﾃﾞｰﾀ一覧!$U$23,$AH17=ﾃﾞｰﾀ一覧!$U$22,$AH17=ﾃﾞｰﾀ一覧!$U$18,AH17=ﾃﾞｰﾀ一覧!$U$25),ﾃﾞｰﾀ一覧!$U$59,ﾃﾞｰﾀ一覧!$U$62)))))</f>
        <v/>
      </c>
      <c r="BZ17" s="1089"/>
      <c r="CA17" s="1113"/>
      <c r="CB17" s="1113"/>
      <c r="CC17" s="1113"/>
      <c r="CD17" s="1113"/>
      <c r="CE17" s="1113"/>
      <c r="CF17" s="1113"/>
      <c r="CG17" s="1113"/>
      <c r="CH17" s="1113"/>
      <c r="CI17" s="1114"/>
      <c r="CK17" s="239"/>
      <c r="CL17" s="207"/>
      <c r="CM17" s="378" t="str">
        <f t="shared" si="0"/>
        <v/>
      </c>
      <c r="CN17" s="379" t="str">
        <f t="shared" si="5"/>
        <v/>
      </c>
      <c r="CO17" s="379" t="str">
        <f t="shared" si="1"/>
        <v/>
      </c>
      <c r="CP17" s="380" t="str">
        <f t="shared" si="2"/>
        <v/>
      </c>
      <c r="CQ17" s="244"/>
      <c r="CR17" s="1100"/>
      <c r="CS17" s="1101"/>
      <c r="CT17" s="1102"/>
      <c r="CU17" s="1135"/>
      <c r="CV17" s="1136"/>
      <c r="CW17" s="1136"/>
      <c r="CX17" s="1137"/>
      <c r="CY17" s="1138"/>
      <c r="CZ17" s="1139"/>
      <c r="DA17" s="1140"/>
      <c r="DB17" s="1132"/>
      <c r="DC17" s="1133"/>
      <c r="DD17" s="1133"/>
      <c r="DE17" s="1133"/>
      <c r="DF17" s="1133"/>
      <c r="DG17" s="1134"/>
      <c r="DH17" s="580"/>
      <c r="DI17" s="1372"/>
      <c r="DJ17" s="1372"/>
      <c r="DK17" s="581"/>
      <c r="DL17" s="582"/>
      <c r="DM17" s="1372"/>
      <c r="DN17" s="1372"/>
      <c r="DO17" s="581"/>
      <c r="DP17" s="582"/>
      <c r="DQ17" s="1372"/>
      <c r="DR17" s="1372"/>
      <c r="DS17" s="583"/>
      <c r="DT17" s="1124"/>
      <c r="DU17" s="1125"/>
      <c r="DV17" s="1150"/>
      <c r="DW17" s="1124"/>
      <c r="DX17" s="1125"/>
      <c r="DY17" s="1150"/>
      <c r="DZ17" s="1362"/>
      <c r="EA17" s="1363"/>
      <c r="EB17" s="1362"/>
      <c r="EC17" s="1363"/>
      <c r="ED17" s="1362"/>
      <c r="EE17" s="1363"/>
      <c r="EF17" s="1364"/>
      <c r="EG17" s="1296"/>
      <c r="EH17" s="1296"/>
      <c r="EI17" s="1365"/>
      <c r="EJ17" s="1366"/>
      <c r="EK17" s="1367"/>
      <c r="EL17" s="1368"/>
      <c r="EM17" s="1298"/>
      <c r="EN17" s="1113"/>
      <c r="EO17" s="1369"/>
      <c r="EP17" s="1370"/>
      <c r="EQ17" s="1371"/>
      <c r="ER17" s="1298"/>
      <c r="ES17" s="1113"/>
      <c r="ET17" s="1113"/>
      <c r="EU17" s="1113"/>
      <c r="EV17" s="1113"/>
      <c r="EW17" s="1113"/>
      <c r="EX17" s="1113"/>
      <c r="EY17" s="1113"/>
      <c r="EZ17" s="1114"/>
    </row>
    <row r="18" spans="1:156" ht="30" customHeight="1" x14ac:dyDescent="0.2">
      <c r="A18" s="207">
        <f t="shared" si="3"/>
        <v>7</v>
      </c>
      <c r="B18" s="1090"/>
      <c r="C18" s="1091"/>
      <c r="D18" s="1092"/>
      <c r="E18" s="1093"/>
      <c r="F18" s="1094" t="str">
        <f t="shared" si="6"/>
        <v/>
      </c>
      <c r="G18" s="1095"/>
      <c r="H18" s="1095"/>
      <c r="I18" s="1095"/>
      <c r="J18" s="1095"/>
      <c r="K18" s="1095"/>
      <c r="L18" s="1095"/>
      <c r="M18" s="1095"/>
      <c r="N18" s="1095"/>
      <c r="O18" s="1095"/>
      <c r="P18" s="1095"/>
      <c r="Q18" s="1095"/>
      <c r="R18" s="1095"/>
      <c r="S18" s="1095"/>
      <c r="T18" s="1095"/>
      <c r="U18" s="1095"/>
      <c r="V18" s="1095"/>
      <c r="W18" s="1096"/>
      <c r="X18" s="1097">
        <f t="shared" si="4"/>
        <v>0</v>
      </c>
      <c r="Y18" s="1098"/>
      <c r="Z18" s="1099"/>
      <c r="AA18" s="1100"/>
      <c r="AB18" s="1101"/>
      <c r="AC18" s="1102"/>
      <c r="AD18" s="1135"/>
      <c r="AE18" s="1136"/>
      <c r="AF18" s="1136"/>
      <c r="AG18" s="1137"/>
      <c r="AH18" s="1138"/>
      <c r="AI18" s="1139"/>
      <c r="AJ18" s="1140"/>
      <c r="AK18" s="1132"/>
      <c r="AL18" s="1133"/>
      <c r="AM18" s="1133"/>
      <c r="AN18" s="1133"/>
      <c r="AO18" s="1133"/>
      <c r="AP18" s="1134"/>
      <c r="AQ18" s="642" t="str">
        <f>IF(AK18="","",VLOOKUP(AK18,ﾃﾞｰﾀ一覧!$AH$4:$AR$66,2,FALSE))</f>
        <v/>
      </c>
      <c r="AR18" s="1084"/>
      <c r="AS18" s="1084"/>
      <c r="AT18" s="643" t="str">
        <f>IF(AK18="","",VLOOKUP(AK18,ﾃﾞｰﾀ一覧!$AH$4:$AR$66,3,FALSE))</f>
        <v/>
      </c>
      <c r="AU18" s="644" t="str">
        <f>IF(AK18="","",VLOOKUP(AK18,ﾃﾞｰﾀ一覧!$AH$4:$AR$66,5,FALSE))</f>
        <v/>
      </c>
      <c r="AV18" s="1084"/>
      <c r="AW18" s="1084"/>
      <c r="AX18" s="643" t="str">
        <f>IF(AK18="","",VLOOKUP(AK18,ﾃﾞｰﾀ一覧!$AH$4:$AR$66,6,FALSE))</f>
        <v/>
      </c>
      <c r="AY18" s="649" t="str">
        <f>IF(AK18="","",VLOOKUP(AK18,ﾃﾞｰﾀ一覧!$AH$4:$AR$66,8,FALSE))</f>
        <v/>
      </c>
      <c r="AZ18" s="1084"/>
      <c r="BA18" s="1084"/>
      <c r="BB18" s="388" t="str">
        <f>IF(AK18="","",VLOOKUP(AK18,ﾃﾞｰﾀ一覧!$AH$4:$AR$66,9,FALSE))</f>
        <v/>
      </c>
      <c r="BC18" s="1124"/>
      <c r="BD18" s="1125"/>
      <c r="BE18" s="1125"/>
      <c r="BF18" s="1124"/>
      <c r="BG18" s="1125"/>
      <c r="BH18" s="1125"/>
      <c r="BI18" s="1124"/>
      <c r="BJ18" s="1125"/>
      <c r="BK18" s="1150"/>
      <c r="BL18" s="1154"/>
      <c r="BM18" s="1155"/>
      <c r="BN18" s="1156"/>
      <c r="BO18" s="1109" t="str">
        <f>IF($AK18="","",IF($BF18="","",IF($BF18=ﾃﾞｰﾀ一覧!$U$37,"",IF($BF18=ﾃﾞｰﾀ一覧!$U$38,"",IF($AH18=ﾃﾞｰﾀ一覧!$U$25,VLOOKUP($AK18,ﾃﾞｰﾀ一覧!$AH$43:$AR$66,10,FALSE),VLOOKUP($AK18,ﾃﾞｰﾀ一覧!$AH$4:$AR$66,10,FALSE))))))</f>
        <v/>
      </c>
      <c r="BP18" s="1110"/>
      <c r="BQ18" s="1110"/>
      <c r="BR18" s="1111"/>
      <c r="BS18" s="1115">
        <f>IF($BL18="",0,VLOOKUP($BL18,ﾃﾞｰﾀ一覧!$AY$4:$BB$16,3,FALSE))</f>
        <v>0</v>
      </c>
      <c r="BT18" s="1115"/>
      <c r="BU18" s="1115"/>
      <c r="BV18" s="1112" t="str">
        <f>IF($BO18="","",IF($BF18=ﾃﾞｰﾀ一覧!$U$37,"",IF($BF18=ﾃﾞｰﾀ一覧!$U$38,"",IF($BO18=ﾃﾞｰﾀ一覧!$AT$27,ﾃﾞｰﾀ一覧!$AT$27,VLOOKUP($AK18,ﾃﾞｰﾀ一覧!$AH$4:$AR$66,11,FALSE)*IF($BO18=ﾃﾞｰﾀ一覧!$AT$17,($AR18+1)*($AV18+1),IF($BO18=ﾃﾞｰﾀ一覧!$AT$22,IF(COUNTIF($AD18,"*天端*"),ﾃﾞｰﾀ一覧!$AU$43/2,ﾃﾞｰﾀ一覧!$AU$43/3),IF($BO18=ﾃﾞｰﾀ一覧!$AT$20,$AR18*$AV18,IF($BO18=ﾃﾞｰﾀ一覧!$AT$21,$AV18,1))))))))</f>
        <v/>
      </c>
      <c r="BW18" s="1112"/>
      <c r="BX18" s="1112"/>
      <c r="BY18" s="1088" t="str">
        <f>IF($B18="","",IF($AH18="","",IF($CK18=ﾃﾞｰﾀ一覧!$U$53,ﾃﾞｰﾀ一覧!$U$61,IF($AH18=ﾃﾞｰﾀ一覧!$U$21,ﾃﾞｰﾀ一覧!$U$60,IF(OR($AH18=ﾃﾞｰﾀ一覧!$U$19,$AH18=ﾃﾞｰﾀ一覧!$U$20,$AH18=ﾃﾞｰﾀ一覧!$U$23,$AH18=ﾃﾞｰﾀ一覧!$U$22,$AH18=ﾃﾞｰﾀ一覧!$U$18,AH18=ﾃﾞｰﾀ一覧!$U$25),ﾃﾞｰﾀ一覧!$U$59,ﾃﾞｰﾀ一覧!$U$62)))))</f>
        <v/>
      </c>
      <c r="BZ18" s="1089"/>
      <c r="CA18" s="1113"/>
      <c r="CB18" s="1113"/>
      <c r="CC18" s="1113"/>
      <c r="CD18" s="1113"/>
      <c r="CE18" s="1113"/>
      <c r="CF18" s="1113"/>
      <c r="CG18" s="1113"/>
      <c r="CH18" s="1113"/>
      <c r="CI18" s="1114"/>
      <c r="CK18" s="239"/>
      <c r="CL18" s="207"/>
      <c r="CM18" s="378" t="str">
        <f t="shared" si="0"/>
        <v/>
      </c>
      <c r="CN18" s="379" t="str">
        <f t="shared" si="5"/>
        <v/>
      </c>
      <c r="CO18" s="379" t="str">
        <f t="shared" si="1"/>
        <v/>
      </c>
      <c r="CP18" s="380" t="str">
        <f t="shared" si="2"/>
        <v/>
      </c>
      <c r="CQ18" s="244"/>
      <c r="CR18" s="1100"/>
      <c r="CS18" s="1101"/>
      <c r="CT18" s="1102"/>
      <c r="CU18" s="1135"/>
      <c r="CV18" s="1136"/>
      <c r="CW18" s="1136"/>
      <c r="CX18" s="1137"/>
      <c r="CY18" s="1138"/>
      <c r="CZ18" s="1139"/>
      <c r="DA18" s="1140"/>
      <c r="DB18" s="1132"/>
      <c r="DC18" s="1133"/>
      <c r="DD18" s="1133"/>
      <c r="DE18" s="1133"/>
      <c r="DF18" s="1133"/>
      <c r="DG18" s="1134"/>
      <c r="DH18" s="580"/>
      <c r="DI18" s="1372"/>
      <c r="DJ18" s="1372"/>
      <c r="DK18" s="581"/>
      <c r="DL18" s="582"/>
      <c r="DM18" s="1372"/>
      <c r="DN18" s="1372"/>
      <c r="DO18" s="581"/>
      <c r="DP18" s="582"/>
      <c r="DQ18" s="1372"/>
      <c r="DR18" s="1372"/>
      <c r="DS18" s="583"/>
      <c r="DT18" s="1124"/>
      <c r="DU18" s="1125"/>
      <c r="DV18" s="1150"/>
      <c r="DW18" s="1124"/>
      <c r="DX18" s="1125"/>
      <c r="DY18" s="1150"/>
      <c r="DZ18" s="1362"/>
      <c r="EA18" s="1363"/>
      <c r="EB18" s="1362"/>
      <c r="EC18" s="1363"/>
      <c r="ED18" s="1362"/>
      <c r="EE18" s="1363"/>
      <c r="EF18" s="1364"/>
      <c r="EG18" s="1296"/>
      <c r="EH18" s="1296"/>
      <c r="EI18" s="1365"/>
      <c r="EJ18" s="1366"/>
      <c r="EK18" s="1367"/>
      <c r="EL18" s="1368"/>
      <c r="EM18" s="1298"/>
      <c r="EN18" s="1113"/>
      <c r="EO18" s="1369"/>
      <c r="EP18" s="1370"/>
      <c r="EQ18" s="1371"/>
      <c r="ER18" s="1298"/>
      <c r="ES18" s="1113"/>
      <c r="ET18" s="1113"/>
      <c r="EU18" s="1113"/>
      <c r="EV18" s="1113"/>
      <c r="EW18" s="1113"/>
      <c r="EX18" s="1113"/>
      <c r="EY18" s="1113"/>
      <c r="EZ18" s="1114"/>
    </row>
    <row r="19" spans="1:156" ht="30" customHeight="1" x14ac:dyDescent="0.2">
      <c r="A19" s="207">
        <f t="shared" si="3"/>
        <v>8</v>
      </c>
      <c r="B19" s="1090"/>
      <c r="C19" s="1091"/>
      <c r="D19" s="1092"/>
      <c r="E19" s="1093"/>
      <c r="F19" s="1094" t="str">
        <f t="shared" si="6"/>
        <v/>
      </c>
      <c r="G19" s="1095"/>
      <c r="H19" s="1095"/>
      <c r="I19" s="1095"/>
      <c r="J19" s="1095"/>
      <c r="K19" s="1095"/>
      <c r="L19" s="1095"/>
      <c r="M19" s="1095"/>
      <c r="N19" s="1095"/>
      <c r="O19" s="1095"/>
      <c r="P19" s="1095"/>
      <c r="Q19" s="1095"/>
      <c r="R19" s="1095"/>
      <c r="S19" s="1095"/>
      <c r="T19" s="1095"/>
      <c r="U19" s="1095"/>
      <c r="V19" s="1095"/>
      <c r="W19" s="1096"/>
      <c r="X19" s="1097">
        <f t="shared" si="4"/>
        <v>0</v>
      </c>
      <c r="Y19" s="1098"/>
      <c r="Z19" s="1099"/>
      <c r="AA19" s="1100"/>
      <c r="AB19" s="1101"/>
      <c r="AC19" s="1102"/>
      <c r="AD19" s="1135"/>
      <c r="AE19" s="1136"/>
      <c r="AF19" s="1136"/>
      <c r="AG19" s="1137"/>
      <c r="AH19" s="1138"/>
      <c r="AI19" s="1139"/>
      <c r="AJ19" s="1140"/>
      <c r="AK19" s="1132"/>
      <c r="AL19" s="1133"/>
      <c r="AM19" s="1133"/>
      <c r="AN19" s="1133"/>
      <c r="AO19" s="1133"/>
      <c r="AP19" s="1134"/>
      <c r="AQ19" s="642" t="str">
        <f>IF(AK19="","",VLOOKUP(AK19,ﾃﾞｰﾀ一覧!$AH$4:$AR$66,2,FALSE))</f>
        <v/>
      </c>
      <c r="AR19" s="1084"/>
      <c r="AS19" s="1084"/>
      <c r="AT19" s="643" t="str">
        <f>IF(AK19="","",VLOOKUP(AK19,ﾃﾞｰﾀ一覧!$AH$4:$AR$66,3,FALSE))</f>
        <v/>
      </c>
      <c r="AU19" s="644" t="str">
        <f>IF(AK19="","",VLOOKUP(AK19,ﾃﾞｰﾀ一覧!$AH$4:$AR$66,5,FALSE))</f>
        <v/>
      </c>
      <c r="AV19" s="1084"/>
      <c r="AW19" s="1084"/>
      <c r="AX19" s="643" t="str">
        <f>IF(AK19="","",VLOOKUP(AK19,ﾃﾞｰﾀ一覧!$AH$4:$AR$66,6,FALSE))</f>
        <v/>
      </c>
      <c r="AY19" s="649" t="str">
        <f>IF(AK19="","",VLOOKUP(AK19,ﾃﾞｰﾀ一覧!$AH$4:$AR$66,8,FALSE))</f>
        <v/>
      </c>
      <c r="AZ19" s="1084"/>
      <c r="BA19" s="1084"/>
      <c r="BB19" s="388" t="str">
        <f>IF(AK19="","",VLOOKUP(AK19,ﾃﾞｰﾀ一覧!$AH$4:$AR$66,9,FALSE))</f>
        <v/>
      </c>
      <c r="BC19" s="1124"/>
      <c r="BD19" s="1125"/>
      <c r="BE19" s="1125"/>
      <c r="BF19" s="1124"/>
      <c r="BG19" s="1125"/>
      <c r="BH19" s="1125"/>
      <c r="BI19" s="1124"/>
      <c r="BJ19" s="1125"/>
      <c r="BK19" s="1150"/>
      <c r="BL19" s="1154"/>
      <c r="BM19" s="1155"/>
      <c r="BN19" s="1156"/>
      <c r="BO19" s="1109" t="str">
        <f>IF($AK19="","",IF($BF19="","",IF($BF19=ﾃﾞｰﾀ一覧!$U$37,"",IF($BF19=ﾃﾞｰﾀ一覧!$U$38,"",IF($AH19=ﾃﾞｰﾀ一覧!$U$25,VLOOKUP($AK19,ﾃﾞｰﾀ一覧!$AH$43:$AR$66,10,FALSE),VLOOKUP($AK19,ﾃﾞｰﾀ一覧!$AH$4:$AR$66,10,FALSE))))))</f>
        <v/>
      </c>
      <c r="BP19" s="1110"/>
      <c r="BQ19" s="1110"/>
      <c r="BR19" s="1111"/>
      <c r="BS19" s="1115">
        <f>IF($BL19="",0,VLOOKUP($BL19,ﾃﾞｰﾀ一覧!$AY$4:$BB$16,3,FALSE))</f>
        <v>0</v>
      </c>
      <c r="BT19" s="1115"/>
      <c r="BU19" s="1115"/>
      <c r="BV19" s="1112" t="str">
        <f>IF($BO19="","",IF($BF19=ﾃﾞｰﾀ一覧!$U$37,"",IF($BF19=ﾃﾞｰﾀ一覧!$U$38,"",IF($BO19=ﾃﾞｰﾀ一覧!$AT$27,ﾃﾞｰﾀ一覧!$AT$27,VLOOKUP($AK19,ﾃﾞｰﾀ一覧!$AH$4:$AR$66,11,FALSE)*IF($BO19=ﾃﾞｰﾀ一覧!$AT$17,($AR19+1)*($AV19+1),IF($BO19=ﾃﾞｰﾀ一覧!$AT$22,IF(COUNTIF($AD19,"*天端*"),ﾃﾞｰﾀ一覧!$AU$43/2,ﾃﾞｰﾀ一覧!$AU$43/3),IF($BO19=ﾃﾞｰﾀ一覧!$AT$20,$AR19*$AV19,IF($BO19=ﾃﾞｰﾀ一覧!$AT$21,$AV19,1))))))))</f>
        <v/>
      </c>
      <c r="BW19" s="1112"/>
      <c r="BX19" s="1112"/>
      <c r="BY19" s="1088" t="str">
        <f>IF($B19="","",IF($AH19="","",IF($CK19=ﾃﾞｰﾀ一覧!$U$53,ﾃﾞｰﾀ一覧!$U$61,IF($AH19=ﾃﾞｰﾀ一覧!$U$21,ﾃﾞｰﾀ一覧!$U$60,IF(OR($AH19=ﾃﾞｰﾀ一覧!$U$19,$AH19=ﾃﾞｰﾀ一覧!$U$20,$AH19=ﾃﾞｰﾀ一覧!$U$23,$AH19=ﾃﾞｰﾀ一覧!$U$22,$AH19=ﾃﾞｰﾀ一覧!$U$18,AH19=ﾃﾞｰﾀ一覧!$U$25),ﾃﾞｰﾀ一覧!$U$59,ﾃﾞｰﾀ一覧!$U$62)))))</f>
        <v/>
      </c>
      <c r="BZ19" s="1089"/>
      <c r="CA19" s="1113"/>
      <c r="CB19" s="1113"/>
      <c r="CC19" s="1113"/>
      <c r="CD19" s="1113"/>
      <c r="CE19" s="1113"/>
      <c r="CF19" s="1113"/>
      <c r="CG19" s="1113"/>
      <c r="CH19" s="1113"/>
      <c r="CI19" s="1114"/>
      <c r="CK19" s="239"/>
      <c r="CL19" s="207"/>
      <c r="CM19" s="378" t="str">
        <f t="shared" si="0"/>
        <v/>
      </c>
      <c r="CN19" s="379" t="str">
        <f t="shared" si="5"/>
        <v/>
      </c>
      <c r="CO19" s="379" t="str">
        <f t="shared" si="1"/>
        <v/>
      </c>
      <c r="CP19" s="380" t="str">
        <f t="shared" si="2"/>
        <v/>
      </c>
      <c r="CQ19" s="244"/>
      <c r="CR19" s="1100"/>
      <c r="CS19" s="1101"/>
      <c r="CT19" s="1102"/>
      <c r="CU19" s="1135"/>
      <c r="CV19" s="1136"/>
      <c r="CW19" s="1136"/>
      <c r="CX19" s="1137"/>
      <c r="CY19" s="1138"/>
      <c r="CZ19" s="1139"/>
      <c r="DA19" s="1140"/>
      <c r="DB19" s="1132"/>
      <c r="DC19" s="1133"/>
      <c r="DD19" s="1133"/>
      <c r="DE19" s="1133"/>
      <c r="DF19" s="1133"/>
      <c r="DG19" s="1134"/>
      <c r="DH19" s="580"/>
      <c r="DI19" s="1372"/>
      <c r="DJ19" s="1372"/>
      <c r="DK19" s="581"/>
      <c r="DL19" s="582"/>
      <c r="DM19" s="1372"/>
      <c r="DN19" s="1372"/>
      <c r="DO19" s="581"/>
      <c r="DP19" s="582"/>
      <c r="DQ19" s="1372"/>
      <c r="DR19" s="1372"/>
      <c r="DS19" s="583"/>
      <c r="DT19" s="1124"/>
      <c r="DU19" s="1125"/>
      <c r="DV19" s="1150"/>
      <c r="DW19" s="1124"/>
      <c r="DX19" s="1125"/>
      <c r="DY19" s="1150"/>
      <c r="DZ19" s="1362"/>
      <c r="EA19" s="1363"/>
      <c r="EB19" s="1362"/>
      <c r="EC19" s="1363"/>
      <c r="ED19" s="1362"/>
      <c r="EE19" s="1363"/>
      <c r="EF19" s="1364"/>
      <c r="EG19" s="1296"/>
      <c r="EH19" s="1296"/>
      <c r="EI19" s="1365"/>
      <c r="EJ19" s="1366"/>
      <c r="EK19" s="1367"/>
      <c r="EL19" s="1368"/>
      <c r="EM19" s="1298"/>
      <c r="EN19" s="1113"/>
      <c r="EO19" s="1369"/>
      <c r="EP19" s="1370"/>
      <c r="EQ19" s="1371"/>
      <c r="ER19" s="1298"/>
      <c r="ES19" s="1113"/>
      <c r="ET19" s="1113"/>
      <c r="EU19" s="1113"/>
      <c r="EV19" s="1113"/>
      <c r="EW19" s="1113"/>
      <c r="EX19" s="1113"/>
      <c r="EY19" s="1113"/>
      <c r="EZ19" s="1114"/>
    </row>
    <row r="20" spans="1:156" ht="30" customHeight="1" x14ac:dyDescent="0.2">
      <c r="A20" s="207">
        <f t="shared" si="3"/>
        <v>9</v>
      </c>
      <c r="B20" s="1090"/>
      <c r="C20" s="1091"/>
      <c r="D20" s="1092"/>
      <c r="E20" s="1093"/>
      <c r="F20" s="1094" t="str">
        <f t="shared" si="6"/>
        <v/>
      </c>
      <c r="G20" s="1095"/>
      <c r="H20" s="1095"/>
      <c r="I20" s="1095"/>
      <c r="J20" s="1095"/>
      <c r="K20" s="1095"/>
      <c r="L20" s="1095"/>
      <c r="M20" s="1095"/>
      <c r="N20" s="1095"/>
      <c r="O20" s="1095"/>
      <c r="P20" s="1095"/>
      <c r="Q20" s="1095"/>
      <c r="R20" s="1095"/>
      <c r="S20" s="1095"/>
      <c r="T20" s="1095"/>
      <c r="U20" s="1095"/>
      <c r="V20" s="1095"/>
      <c r="W20" s="1096"/>
      <c r="X20" s="1097">
        <f t="shared" si="4"/>
        <v>0</v>
      </c>
      <c r="Y20" s="1098"/>
      <c r="Z20" s="1099"/>
      <c r="AA20" s="1100"/>
      <c r="AB20" s="1101"/>
      <c r="AC20" s="1102"/>
      <c r="AD20" s="1135"/>
      <c r="AE20" s="1136"/>
      <c r="AF20" s="1136"/>
      <c r="AG20" s="1137"/>
      <c r="AH20" s="1138"/>
      <c r="AI20" s="1139"/>
      <c r="AJ20" s="1140"/>
      <c r="AK20" s="1132"/>
      <c r="AL20" s="1133"/>
      <c r="AM20" s="1133"/>
      <c r="AN20" s="1133"/>
      <c r="AO20" s="1133"/>
      <c r="AP20" s="1134"/>
      <c r="AQ20" s="642" t="str">
        <f>IF(AK20="","",VLOOKUP(AK20,ﾃﾞｰﾀ一覧!$AH$4:$AR$66,2,FALSE))</f>
        <v/>
      </c>
      <c r="AR20" s="1084"/>
      <c r="AS20" s="1084"/>
      <c r="AT20" s="643" t="str">
        <f>IF(AK20="","",VLOOKUP(AK20,ﾃﾞｰﾀ一覧!$AH$4:$AR$66,3,FALSE))</f>
        <v/>
      </c>
      <c r="AU20" s="644" t="str">
        <f>IF(AK20="","",VLOOKUP(AK20,ﾃﾞｰﾀ一覧!$AH$4:$AR$66,5,FALSE))</f>
        <v/>
      </c>
      <c r="AV20" s="1084"/>
      <c r="AW20" s="1084"/>
      <c r="AX20" s="643" t="str">
        <f>IF(AK20="","",VLOOKUP(AK20,ﾃﾞｰﾀ一覧!$AH$4:$AR$66,6,FALSE))</f>
        <v/>
      </c>
      <c r="AY20" s="649" t="str">
        <f>IF(AK20="","",VLOOKUP(AK20,ﾃﾞｰﾀ一覧!$AH$4:$AR$66,8,FALSE))</f>
        <v/>
      </c>
      <c r="AZ20" s="1084"/>
      <c r="BA20" s="1084"/>
      <c r="BB20" s="388" t="str">
        <f>IF(AK20="","",VLOOKUP(AK20,ﾃﾞｰﾀ一覧!$AH$4:$AR$66,9,FALSE))</f>
        <v/>
      </c>
      <c r="BC20" s="1124"/>
      <c r="BD20" s="1125"/>
      <c r="BE20" s="1125"/>
      <c r="BF20" s="1124"/>
      <c r="BG20" s="1125"/>
      <c r="BH20" s="1125"/>
      <c r="BI20" s="1124"/>
      <c r="BJ20" s="1125"/>
      <c r="BK20" s="1150"/>
      <c r="BL20" s="1154"/>
      <c r="BM20" s="1155"/>
      <c r="BN20" s="1156"/>
      <c r="BO20" s="1109" t="str">
        <f>IF($AK20="","",IF($BF20="","",IF($BF20=ﾃﾞｰﾀ一覧!$U$37,"",IF($BF20=ﾃﾞｰﾀ一覧!$U$38,"",IF($AH20=ﾃﾞｰﾀ一覧!$U$25,VLOOKUP($AK20,ﾃﾞｰﾀ一覧!$AH$43:$AR$66,10,FALSE),VLOOKUP($AK20,ﾃﾞｰﾀ一覧!$AH$4:$AR$66,10,FALSE))))))</f>
        <v/>
      </c>
      <c r="BP20" s="1110"/>
      <c r="BQ20" s="1110"/>
      <c r="BR20" s="1111"/>
      <c r="BS20" s="1115">
        <f>IF($BL20="",0,VLOOKUP($BL20,ﾃﾞｰﾀ一覧!$AY$4:$BB$16,3,FALSE))</f>
        <v>0</v>
      </c>
      <c r="BT20" s="1115"/>
      <c r="BU20" s="1115"/>
      <c r="BV20" s="1112" t="str">
        <f>IF($BO20="","",IF($BF20=ﾃﾞｰﾀ一覧!$U$37,"",IF($BF20=ﾃﾞｰﾀ一覧!$U$38,"",IF($BO20=ﾃﾞｰﾀ一覧!$AT$27,ﾃﾞｰﾀ一覧!$AT$27,VLOOKUP($AK20,ﾃﾞｰﾀ一覧!$AH$4:$AR$66,11,FALSE)*IF($BO20=ﾃﾞｰﾀ一覧!$AT$17,($AR20+1)*($AV20+1),IF($BO20=ﾃﾞｰﾀ一覧!$AT$22,IF(COUNTIF($AD20,"*天端*"),ﾃﾞｰﾀ一覧!$AU$43/2,ﾃﾞｰﾀ一覧!$AU$43/3),IF($BO20=ﾃﾞｰﾀ一覧!$AT$20,$AR20*$AV20,IF($BO20=ﾃﾞｰﾀ一覧!$AT$21,$AV20,1))))))))</f>
        <v/>
      </c>
      <c r="BW20" s="1112"/>
      <c r="BX20" s="1112"/>
      <c r="BY20" s="1088" t="str">
        <f>IF($B20="","",IF($AH20="","",IF($CK20=ﾃﾞｰﾀ一覧!$U$53,ﾃﾞｰﾀ一覧!$U$61,IF($AH20=ﾃﾞｰﾀ一覧!$U$21,ﾃﾞｰﾀ一覧!$U$60,IF(OR($AH20=ﾃﾞｰﾀ一覧!$U$19,$AH20=ﾃﾞｰﾀ一覧!$U$20,$AH20=ﾃﾞｰﾀ一覧!$U$23,$AH20=ﾃﾞｰﾀ一覧!$U$22,$AH20=ﾃﾞｰﾀ一覧!$U$18,AH20=ﾃﾞｰﾀ一覧!$U$25),ﾃﾞｰﾀ一覧!$U$59,ﾃﾞｰﾀ一覧!$U$62)))))</f>
        <v/>
      </c>
      <c r="BZ20" s="1089"/>
      <c r="CA20" s="1113"/>
      <c r="CB20" s="1113"/>
      <c r="CC20" s="1113"/>
      <c r="CD20" s="1113"/>
      <c r="CE20" s="1113"/>
      <c r="CF20" s="1113"/>
      <c r="CG20" s="1113"/>
      <c r="CH20" s="1113"/>
      <c r="CI20" s="1114"/>
      <c r="CK20" s="239"/>
      <c r="CL20" s="207"/>
      <c r="CM20" s="378" t="str">
        <f t="shared" si="0"/>
        <v/>
      </c>
      <c r="CN20" s="379" t="str">
        <f t="shared" si="5"/>
        <v/>
      </c>
      <c r="CO20" s="379" t="str">
        <f t="shared" si="1"/>
        <v/>
      </c>
      <c r="CP20" s="380" t="str">
        <f t="shared" si="2"/>
        <v/>
      </c>
      <c r="CQ20" s="244"/>
      <c r="CR20" s="1100"/>
      <c r="CS20" s="1101"/>
      <c r="CT20" s="1102"/>
      <c r="CU20" s="1135"/>
      <c r="CV20" s="1136"/>
      <c r="CW20" s="1136"/>
      <c r="CX20" s="1137"/>
      <c r="CY20" s="1138"/>
      <c r="CZ20" s="1139"/>
      <c r="DA20" s="1140"/>
      <c r="DB20" s="1132"/>
      <c r="DC20" s="1133"/>
      <c r="DD20" s="1133"/>
      <c r="DE20" s="1133"/>
      <c r="DF20" s="1133"/>
      <c r="DG20" s="1134"/>
      <c r="DH20" s="580"/>
      <c r="DI20" s="1372"/>
      <c r="DJ20" s="1372"/>
      <c r="DK20" s="581"/>
      <c r="DL20" s="582"/>
      <c r="DM20" s="1372"/>
      <c r="DN20" s="1372"/>
      <c r="DO20" s="581"/>
      <c r="DP20" s="582"/>
      <c r="DQ20" s="1372"/>
      <c r="DR20" s="1372"/>
      <c r="DS20" s="583"/>
      <c r="DT20" s="1124"/>
      <c r="DU20" s="1125"/>
      <c r="DV20" s="1150"/>
      <c r="DW20" s="1124"/>
      <c r="DX20" s="1125"/>
      <c r="DY20" s="1150"/>
      <c r="DZ20" s="1362"/>
      <c r="EA20" s="1363"/>
      <c r="EB20" s="1362"/>
      <c r="EC20" s="1363"/>
      <c r="ED20" s="1362"/>
      <c r="EE20" s="1363"/>
      <c r="EF20" s="1364"/>
      <c r="EG20" s="1296"/>
      <c r="EH20" s="1296"/>
      <c r="EI20" s="1365"/>
      <c r="EJ20" s="1366"/>
      <c r="EK20" s="1367"/>
      <c r="EL20" s="1368"/>
      <c r="EM20" s="1298"/>
      <c r="EN20" s="1113"/>
      <c r="EO20" s="1369"/>
      <c r="EP20" s="1370"/>
      <c r="EQ20" s="1371"/>
      <c r="ER20" s="1298"/>
      <c r="ES20" s="1113"/>
      <c r="ET20" s="1113"/>
      <c r="EU20" s="1113"/>
      <c r="EV20" s="1113"/>
      <c r="EW20" s="1113"/>
      <c r="EX20" s="1113"/>
      <c r="EY20" s="1113"/>
      <c r="EZ20" s="1114"/>
    </row>
    <row r="21" spans="1:156" ht="30" customHeight="1" x14ac:dyDescent="0.2">
      <c r="A21" s="207">
        <f t="shared" si="3"/>
        <v>10</v>
      </c>
      <c r="B21" s="1090"/>
      <c r="C21" s="1091"/>
      <c r="D21" s="1092"/>
      <c r="E21" s="1093"/>
      <c r="F21" s="1094" t="str">
        <f t="shared" si="6"/>
        <v/>
      </c>
      <c r="G21" s="1095"/>
      <c r="H21" s="1095"/>
      <c r="I21" s="1095"/>
      <c r="J21" s="1095"/>
      <c r="K21" s="1095"/>
      <c r="L21" s="1095"/>
      <c r="M21" s="1095"/>
      <c r="N21" s="1095"/>
      <c r="O21" s="1095"/>
      <c r="P21" s="1095"/>
      <c r="Q21" s="1095"/>
      <c r="R21" s="1095"/>
      <c r="S21" s="1095"/>
      <c r="T21" s="1095"/>
      <c r="U21" s="1095"/>
      <c r="V21" s="1095"/>
      <c r="W21" s="1096"/>
      <c r="X21" s="1097">
        <f t="shared" si="4"/>
        <v>0</v>
      </c>
      <c r="Y21" s="1098"/>
      <c r="Z21" s="1099"/>
      <c r="AA21" s="1100"/>
      <c r="AB21" s="1101"/>
      <c r="AC21" s="1102"/>
      <c r="AD21" s="1135"/>
      <c r="AE21" s="1136"/>
      <c r="AF21" s="1136"/>
      <c r="AG21" s="1137"/>
      <c r="AH21" s="1138"/>
      <c r="AI21" s="1139"/>
      <c r="AJ21" s="1140"/>
      <c r="AK21" s="1132"/>
      <c r="AL21" s="1133"/>
      <c r="AM21" s="1133"/>
      <c r="AN21" s="1133"/>
      <c r="AO21" s="1133"/>
      <c r="AP21" s="1134"/>
      <c r="AQ21" s="642" t="str">
        <f>IF(AK21="","",VLOOKUP(AK21,ﾃﾞｰﾀ一覧!$AH$4:$AR$66,2,FALSE))</f>
        <v/>
      </c>
      <c r="AR21" s="1084"/>
      <c r="AS21" s="1084"/>
      <c r="AT21" s="643" t="str">
        <f>IF(AK21="","",VLOOKUP(AK21,ﾃﾞｰﾀ一覧!$AH$4:$AR$66,3,FALSE))</f>
        <v/>
      </c>
      <c r="AU21" s="644" t="str">
        <f>IF(AK21="","",VLOOKUP(AK21,ﾃﾞｰﾀ一覧!$AH$4:$AR$66,5,FALSE))</f>
        <v/>
      </c>
      <c r="AV21" s="1084"/>
      <c r="AW21" s="1084"/>
      <c r="AX21" s="643" t="str">
        <f>IF(AK21="","",VLOOKUP(AK21,ﾃﾞｰﾀ一覧!$AH$4:$AR$66,6,FALSE))</f>
        <v/>
      </c>
      <c r="AY21" s="649" t="str">
        <f>IF(AK21="","",VLOOKUP(AK21,ﾃﾞｰﾀ一覧!$AH$4:$AR$66,8,FALSE))</f>
        <v/>
      </c>
      <c r="AZ21" s="1084"/>
      <c r="BA21" s="1084"/>
      <c r="BB21" s="388" t="str">
        <f>IF(AK21="","",VLOOKUP(AK21,ﾃﾞｰﾀ一覧!$AH$4:$AR$66,9,FALSE))</f>
        <v/>
      </c>
      <c r="BC21" s="1124"/>
      <c r="BD21" s="1125"/>
      <c r="BE21" s="1125"/>
      <c r="BF21" s="1124"/>
      <c r="BG21" s="1125"/>
      <c r="BH21" s="1125"/>
      <c r="BI21" s="1124"/>
      <c r="BJ21" s="1125"/>
      <c r="BK21" s="1150"/>
      <c r="BL21" s="1154"/>
      <c r="BM21" s="1155"/>
      <c r="BN21" s="1156"/>
      <c r="BO21" s="1109" t="str">
        <f>IF($AK21="","",IF($BF21="","",IF($BF21=ﾃﾞｰﾀ一覧!$U$37,"",IF($BF21=ﾃﾞｰﾀ一覧!$U$38,"",IF($AH21=ﾃﾞｰﾀ一覧!$U$25,VLOOKUP($AK21,ﾃﾞｰﾀ一覧!$AH$43:$AR$66,10,FALSE),VLOOKUP($AK21,ﾃﾞｰﾀ一覧!$AH$4:$AR$66,10,FALSE))))))</f>
        <v/>
      </c>
      <c r="BP21" s="1110"/>
      <c r="BQ21" s="1110"/>
      <c r="BR21" s="1111"/>
      <c r="BS21" s="1115">
        <f>IF($BL21="",0,VLOOKUP($BL21,ﾃﾞｰﾀ一覧!$AY$4:$BB$16,3,FALSE))</f>
        <v>0</v>
      </c>
      <c r="BT21" s="1115"/>
      <c r="BU21" s="1115"/>
      <c r="BV21" s="1112" t="str">
        <f>IF($BO21="","",IF($BF21=ﾃﾞｰﾀ一覧!$U$37,"",IF($BF21=ﾃﾞｰﾀ一覧!$U$38,"",IF($BO21=ﾃﾞｰﾀ一覧!$AT$27,ﾃﾞｰﾀ一覧!$AT$27,VLOOKUP($AK21,ﾃﾞｰﾀ一覧!$AH$4:$AR$66,11,FALSE)*IF($BO21=ﾃﾞｰﾀ一覧!$AT$17,($AR21+1)*($AV21+1),IF($BO21=ﾃﾞｰﾀ一覧!$AT$22,IF(COUNTIF($AD21,"*天端*"),ﾃﾞｰﾀ一覧!$AU$43/2,ﾃﾞｰﾀ一覧!$AU$43/3),IF($BO21=ﾃﾞｰﾀ一覧!$AT$20,$AR21*$AV21,IF($BO21=ﾃﾞｰﾀ一覧!$AT$21,$AV21,1))))))))</f>
        <v/>
      </c>
      <c r="BW21" s="1112"/>
      <c r="BX21" s="1112"/>
      <c r="BY21" s="1088" t="str">
        <f>IF($B21="","",IF($AH21="","",IF($CK21=ﾃﾞｰﾀ一覧!$U$53,ﾃﾞｰﾀ一覧!$U$61,IF($AH21=ﾃﾞｰﾀ一覧!$U$21,ﾃﾞｰﾀ一覧!$U$60,IF(OR($AH21=ﾃﾞｰﾀ一覧!$U$19,$AH21=ﾃﾞｰﾀ一覧!$U$20,$AH21=ﾃﾞｰﾀ一覧!$U$23,$AH21=ﾃﾞｰﾀ一覧!$U$22,$AH21=ﾃﾞｰﾀ一覧!$U$18,AH21=ﾃﾞｰﾀ一覧!$U$25),ﾃﾞｰﾀ一覧!$U$59,ﾃﾞｰﾀ一覧!$U$62)))))</f>
        <v/>
      </c>
      <c r="BZ21" s="1089"/>
      <c r="CA21" s="1113"/>
      <c r="CB21" s="1113"/>
      <c r="CC21" s="1113"/>
      <c r="CD21" s="1113"/>
      <c r="CE21" s="1113"/>
      <c r="CF21" s="1113"/>
      <c r="CG21" s="1113"/>
      <c r="CH21" s="1113"/>
      <c r="CI21" s="1114"/>
      <c r="CK21" s="239"/>
      <c r="CL21" s="207"/>
      <c r="CM21" s="378" t="str">
        <f t="shared" si="0"/>
        <v/>
      </c>
      <c r="CN21" s="379" t="str">
        <f t="shared" si="5"/>
        <v/>
      </c>
      <c r="CO21" s="379" t="str">
        <f t="shared" si="1"/>
        <v/>
      </c>
      <c r="CP21" s="380" t="str">
        <f t="shared" si="2"/>
        <v/>
      </c>
      <c r="CQ21" s="244"/>
      <c r="CR21" s="1100"/>
      <c r="CS21" s="1101"/>
      <c r="CT21" s="1102"/>
      <c r="CU21" s="1135"/>
      <c r="CV21" s="1136"/>
      <c r="CW21" s="1136"/>
      <c r="CX21" s="1137"/>
      <c r="CY21" s="1138"/>
      <c r="CZ21" s="1139"/>
      <c r="DA21" s="1140"/>
      <c r="DB21" s="1132"/>
      <c r="DC21" s="1133"/>
      <c r="DD21" s="1133"/>
      <c r="DE21" s="1133"/>
      <c r="DF21" s="1133"/>
      <c r="DG21" s="1134"/>
      <c r="DH21" s="580"/>
      <c r="DI21" s="1372"/>
      <c r="DJ21" s="1372"/>
      <c r="DK21" s="581"/>
      <c r="DL21" s="582"/>
      <c r="DM21" s="1372"/>
      <c r="DN21" s="1372"/>
      <c r="DO21" s="581"/>
      <c r="DP21" s="582"/>
      <c r="DQ21" s="1372"/>
      <c r="DR21" s="1372"/>
      <c r="DS21" s="583"/>
      <c r="DT21" s="1124"/>
      <c r="DU21" s="1125"/>
      <c r="DV21" s="1150"/>
      <c r="DW21" s="1124"/>
      <c r="DX21" s="1125"/>
      <c r="DY21" s="1150"/>
      <c r="DZ21" s="1362"/>
      <c r="EA21" s="1363"/>
      <c r="EB21" s="1362"/>
      <c r="EC21" s="1363"/>
      <c r="ED21" s="1362"/>
      <c r="EE21" s="1363"/>
      <c r="EF21" s="1364"/>
      <c r="EG21" s="1296"/>
      <c r="EH21" s="1296"/>
      <c r="EI21" s="1365"/>
      <c r="EJ21" s="1366"/>
      <c r="EK21" s="1367"/>
      <c r="EL21" s="1368"/>
      <c r="EM21" s="1298"/>
      <c r="EN21" s="1113"/>
      <c r="EO21" s="1369"/>
      <c r="EP21" s="1370"/>
      <c r="EQ21" s="1371"/>
      <c r="ER21" s="1298"/>
      <c r="ES21" s="1113"/>
      <c r="ET21" s="1113"/>
      <c r="EU21" s="1113"/>
      <c r="EV21" s="1113"/>
      <c r="EW21" s="1113"/>
      <c r="EX21" s="1113"/>
      <c r="EY21" s="1113"/>
      <c r="EZ21" s="1114"/>
    </row>
    <row r="22" spans="1:156" ht="30" customHeight="1" x14ac:dyDescent="0.2">
      <c r="A22" s="207">
        <f t="shared" si="3"/>
        <v>11</v>
      </c>
      <c r="B22" s="1090"/>
      <c r="C22" s="1091"/>
      <c r="D22" s="1092"/>
      <c r="E22" s="1093"/>
      <c r="F22" s="1094" t="str">
        <f t="shared" si="6"/>
        <v/>
      </c>
      <c r="G22" s="1095"/>
      <c r="H22" s="1095"/>
      <c r="I22" s="1095"/>
      <c r="J22" s="1095"/>
      <c r="K22" s="1095"/>
      <c r="L22" s="1095"/>
      <c r="M22" s="1095"/>
      <c r="N22" s="1095"/>
      <c r="O22" s="1095"/>
      <c r="P22" s="1095"/>
      <c r="Q22" s="1095"/>
      <c r="R22" s="1095"/>
      <c r="S22" s="1095"/>
      <c r="T22" s="1095"/>
      <c r="U22" s="1095"/>
      <c r="V22" s="1095"/>
      <c r="W22" s="1096"/>
      <c r="X22" s="1097">
        <f t="shared" si="4"/>
        <v>0</v>
      </c>
      <c r="Y22" s="1098"/>
      <c r="Z22" s="1099"/>
      <c r="AA22" s="1100"/>
      <c r="AB22" s="1101"/>
      <c r="AC22" s="1102"/>
      <c r="AD22" s="1135"/>
      <c r="AE22" s="1136"/>
      <c r="AF22" s="1136"/>
      <c r="AG22" s="1137"/>
      <c r="AH22" s="1138"/>
      <c r="AI22" s="1139"/>
      <c r="AJ22" s="1140"/>
      <c r="AK22" s="1132"/>
      <c r="AL22" s="1133"/>
      <c r="AM22" s="1133"/>
      <c r="AN22" s="1133"/>
      <c r="AO22" s="1133"/>
      <c r="AP22" s="1134"/>
      <c r="AQ22" s="642" t="str">
        <f>IF(AK22="","",VLOOKUP(AK22,ﾃﾞｰﾀ一覧!$AH$4:$AR$66,2,FALSE))</f>
        <v/>
      </c>
      <c r="AR22" s="1084"/>
      <c r="AS22" s="1084"/>
      <c r="AT22" s="643" t="str">
        <f>IF(AK22="","",VLOOKUP(AK22,ﾃﾞｰﾀ一覧!$AH$4:$AR$66,3,FALSE))</f>
        <v/>
      </c>
      <c r="AU22" s="644" t="str">
        <f>IF(AK22="","",VLOOKUP(AK22,ﾃﾞｰﾀ一覧!$AH$4:$AR$66,5,FALSE))</f>
        <v/>
      </c>
      <c r="AV22" s="1084"/>
      <c r="AW22" s="1084"/>
      <c r="AX22" s="643" t="str">
        <f>IF(AK22="","",VLOOKUP(AK22,ﾃﾞｰﾀ一覧!$AH$4:$AR$66,6,FALSE))</f>
        <v/>
      </c>
      <c r="AY22" s="649" t="str">
        <f>IF(AK22="","",VLOOKUP(AK22,ﾃﾞｰﾀ一覧!$AH$4:$AR$66,8,FALSE))</f>
        <v/>
      </c>
      <c r="AZ22" s="1084"/>
      <c r="BA22" s="1084"/>
      <c r="BB22" s="388" t="str">
        <f>IF(AK22="","",VLOOKUP(AK22,ﾃﾞｰﾀ一覧!$AH$4:$AR$66,9,FALSE))</f>
        <v/>
      </c>
      <c r="BC22" s="1124"/>
      <c r="BD22" s="1125"/>
      <c r="BE22" s="1125"/>
      <c r="BF22" s="1124"/>
      <c r="BG22" s="1125"/>
      <c r="BH22" s="1125"/>
      <c r="BI22" s="1124"/>
      <c r="BJ22" s="1125"/>
      <c r="BK22" s="1150"/>
      <c r="BL22" s="1154"/>
      <c r="BM22" s="1155"/>
      <c r="BN22" s="1156"/>
      <c r="BO22" s="1109" t="str">
        <f>IF($AK22="","",IF($BF22="","",IF($BF22=ﾃﾞｰﾀ一覧!$U$37,"",IF($BF22=ﾃﾞｰﾀ一覧!$U$38,"",IF($AH22=ﾃﾞｰﾀ一覧!$U$25,VLOOKUP($AK22,ﾃﾞｰﾀ一覧!$AH$43:$AR$66,10,FALSE),VLOOKUP($AK22,ﾃﾞｰﾀ一覧!$AH$4:$AR$66,10,FALSE))))))</f>
        <v/>
      </c>
      <c r="BP22" s="1110"/>
      <c r="BQ22" s="1110"/>
      <c r="BR22" s="1111"/>
      <c r="BS22" s="1115">
        <f>IF($BL22="",0,VLOOKUP($BL22,ﾃﾞｰﾀ一覧!$AY$4:$BB$16,3,FALSE))</f>
        <v>0</v>
      </c>
      <c r="BT22" s="1115"/>
      <c r="BU22" s="1115"/>
      <c r="BV22" s="1112" t="str">
        <f>IF($BO22="","",IF($BF22=ﾃﾞｰﾀ一覧!$U$37,"",IF($BF22=ﾃﾞｰﾀ一覧!$U$38,"",IF($BO22=ﾃﾞｰﾀ一覧!$AT$27,ﾃﾞｰﾀ一覧!$AT$27,VLOOKUP($AK22,ﾃﾞｰﾀ一覧!$AH$4:$AR$66,11,FALSE)*IF($BO22=ﾃﾞｰﾀ一覧!$AT$17,($AR22+1)*($AV22+1),IF($BO22=ﾃﾞｰﾀ一覧!$AT$22,IF(COUNTIF($AD22,"*天端*"),ﾃﾞｰﾀ一覧!$AU$43/2,ﾃﾞｰﾀ一覧!$AU$43/3),IF($BO22=ﾃﾞｰﾀ一覧!$AT$20,$AR22*$AV22,IF($BO22=ﾃﾞｰﾀ一覧!$AT$21,$AV22,1))))))))</f>
        <v/>
      </c>
      <c r="BW22" s="1112"/>
      <c r="BX22" s="1112"/>
      <c r="BY22" s="1088" t="str">
        <f>IF($B22="","",IF($AH22="","",IF($CK22=ﾃﾞｰﾀ一覧!$U$53,ﾃﾞｰﾀ一覧!$U$61,IF($AH22=ﾃﾞｰﾀ一覧!$U$21,ﾃﾞｰﾀ一覧!$U$60,IF(OR($AH22=ﾃﾞｰﾀ一覧!$U$19,$AH22=ﾃﾞｰﾀ一覧!$U$20,$AH22=ﾃﾞｰﾀ一覧!$U$23,$AH22=ﾃﾞｰﾀ一覧!$U$22,$AH22=ﾃﾞｰﾀ一覧!$U$18,AH22=ﾃﾞｰﾀ一覧!$U$25),ﾃﾞｰﾀ一覧!$U$59,ﾃﾞｰﾀ一覧!$U$62)))))</f>
        <v/>
      </c>
      <c r="BZ22" s="1089"/>
      <c r="CA22" s="1113"/>
      <c r="CB22" s="1113"/>
      <c r="CC22" s="1113"/>
      <c r="CD22" s="1113"/>
      <c r="CE22" s="1113"/>
      <c r="CF22" s="1113"/>
      <c r="CG22" s="1113"/>
      <c r="CH22" s="1113"/>
      <c r="CI22" s="1114"/>
      <c r="CK22" s="239"/>
      <c r="CL22" s="207"/>
      <c r="CM22" s="378" t="str">
        <f t="shared" si="0"/>
        <v/>
      </c>
      <c r="CN22" s="379" t="str">
        <f t="shared" si="5"/>
        <v/>
      </c>
      <c r="CO22" s="379" t="str">
        <f t="shared" si="1"/>
        <v/>
      </c>
      <c r="CP22" s="380" t="str">
        <f t="shared" si="2"/>
        <v/>
      </c>
      <c r="CQ22" s="244"/>
      <c r="CR22" s="1100"/>
      <c r="CS22" s="1101"/>
      <c r="CT22" s="1102"/>
      <c r="CU22" s="1135"/>
      <c r="CV22" s="1136"/>
      <c r="CW22" s="1136"/>
      <c r="CX22" s="1137"/>
      <c r="CY22" s="1138"/>
      <c r="CZ22" s="1139"/>
      <c r="DA22" s="1140"/>
      <c r="DB22" s="1132"/>
      <c r="DC22" s="1133"/>
      <c r="DD22" s="1133"/>
      <c r="DE22" s="1133"/>
      <c r="DF22" s="1133"/>
      <c r="DG22" s="1134"/>
      <c r="DH22" s="580"/>
      <c r="DI22" s="1372"/>
      <c r="DJ22" s="1372"/>
      <c r="DK22" s="581"/>
      <c r="DL22" s="582"/>
      <c r="DM22" s="1372"/>
      <c r="DN22" s="1372"/>
      <c r="DO22" s="581"/>
      <c r="DP22" s="582"/>
      <c r="DQ22" s="1372"/>
      <c r="DR22" s="1372"/>
      <c r="DS22" s="583"/>
      <c r="DT22" s="1124"/>
      <c r="DU22" s="1125"/>
      <c r="DV22" s="1150"/>
      <c r="DW22" s="1124"/>
      <c r="DX22" s="1125"/>
      <c r="DY22" s="1150"/>
      <c r="DZ22" s="1362"/>
      <c r="EA22" s="1363"/>
      <c r="EB22" s="1362"/>
      <c r="EC22" s="1363"/>
      <c r="ED22" s="1362"/>
      <c r="EE22" s="1363"/>
      <c r="EF22" s="1364"/>
      <c r="EG22" s="1296"/>
      <c r="EH22" s="1296"/>
      <c r="EI22" s="1365"/>
      <c r="EJ22" s="1366"/>
      <c r="EK22" s="1367"/>
      <c r="EL22" s="1368"/>
      <c r="EM22" s="1298"/>
      <c r="EN22" s="1113"/>
      <c r="EO22" s="1369"/>
      <c r="EP22" s="1370"/>
      <c r="EQ22" s="1371"/>
      <c r="ER22" s="1298"/>
      <c r="ES22" s="1113"/>
      <c r="ET22" s="1113"/>
      <c r="EU22" s="1113"/>
      <c r="EV22" s="1113"/>
      <c r="EW22" s="1113"/>
      <c r="EX22" s="1113"/>
      <c r="EY22" s="1113"/>
      <c r="EZ22" s="1114"/>
    </row>
    <row r="23" spans="1:156" ht="30" customHeight="1" x14ac:dyDescent="0.2">
      <c r="A23" s="207">
        <f t="shared" si="3"/>
        <v>12</v>
      </c>
      <c r="B23" s="1090"/>
      <c r="C23" s="1091"/>
      <c r="D23" s="1092"/>
      <c r="E23" s="1093"/>
      <c r="F23" s="1094" t="str">
        <f t="shared" si="6"/>
        <v/>
      </c>
      <c r="G23" s="1095"/>
      <c r="H23" s="1095"/>
      <c r="I23" s="1095"/>
      <c r="J23" s="1095"/>
      <c r="K23" s="1095"/>
      <c r="L23" s="1095"/>
      <c r="M23" s="1095"/>
      <c r="N23" s="1095"/>
      <c r="O23" s="1095"/>
      <c r="P23" s="1095"/>
      <c r="Q23" s="1095"/>
      <c r="R23" s="1095"/>
      <c r="S23" s="1095"/>
      <c r="T23" s="1095"/>
      <c r="U23" s="1095"/>
      <c r="V23" s="1095"/>
      <c r="W23" s="1096"/>
      <c r="X23" s="1097">
        <f t="shared" si="4"/>
        <v>0</v>
      </c>
      <c r="Y23" s="1098"/>
      <c r="Z23" s="1099"/>
      <c r="AA23" s="1100"/>
      <c r="AB23" s="1101"/>
      <c r="AC23" s="1102"/>
      <c r="AD23" s="1135"/>
      <c r="AE23" s="1136"/>
      <c r="AF23" s="1136"/>
      <c r="AG23" s="1137"/>
      <c r="AH23" s="1138"/>
      <c r="AI23" s="1139"/>
      <c r="AJ23" s="1140"/>
      <c r="AK23" s="1132"/>
      <c r="AL23" s="1133"/>
      <c r="AM23" s="1133"/>
      <c r="AN23" s="1133"/>
      <c r="AO23" s="1133"/>
      <c r="AP23" s="1134"/>
      <c r="AQ23" s="642" t="str">
        <f>IF(AK23="","",VLOOKUP(AK23,ﾃﾞｰﾀ一覧!$AH$4:$AR$66,2,FALSE))</f>
        <v/>
      </c>
      <c r="AR23" s="1084"/>
      <c r="AS23" s="1084"/>
      <c r="AT23" s="643" t="str">
        <f>IF(AK23="","",VLOOKUP(AK23,ﾃﾞｰﾀ一覧!$AH$4:$AR$66,3,FALSE))</f>
        <v/>
      </c>
      <c r="AU23" s="644" t="str">
        <f>IF(AK23="","",VLOOKUP(AK23,ﾃﾞｰﾀ一覧!$AH$4:$AR$66,5,FALSE))</f>
        <v/>
      </c>
      <c r="AV23" s="1084"/>
      <c r="AW23" s="1084"/>
      <c r="AX23" s="643" t="str">
        <f>IF(AK23="","",VLOOKUP(AK23,ﾃﾞｰﾀ一覧!$AH$4:$AR$66,6,FALSE))</f>
        <v/>
      </c>
      <c r="AY23" s="649" t="str">
        <f>IF(AK23="","",VLOOKUP(AK23,ﾃﾞｰﾀ一覧!$AH$4:$AR$66,8,FALSE))</f>
        <v/>
      </c>
      <c r="AZ23" s="1084"/>
      <c r="BA23" s="1084"/>
      <c r="BB23" s="388" t="str">
        <f>IF(AK23="","",VLOOKUP(AK23,ﾃﾞｰﾀ一覧!$AH$4:$AR$66,9,FALSE))</f>
        <v/>
      </c>
      <c r="BC23" s="1124"/>
      <c r="BD23" s="1125"/>
      <c r="BE23" s="1125"/>
      <c r="BF23" s="1124"/>
      <c r="BG23" s="1125"/>
      <c r="BH23" s="1125"/>
      <c r="BI23" s="1124"/>
      <c r="BJ23" s="1125"/>
      <c r="BK23" s="1150"/>
      <c r="BL23" s="1154"/>
      <c r="BM23" s="1155"/>
      <c r="BN23" s="1156"/>
      <c r="BO23" s="1109" t="str">
        <f>IF($AK23="","",IF($BF23="","",IF($BF23=ﾃﾞｰﾀ一覧!$U$37,"",IF($BF23=ﾃﾞｰﾀ一覧!$U$38,"",IF($AH23=ﾃﾞｰﾀ一覧!$U$25,VLOOKUP($AK23,ﾃﾞｰﾀ一覧!$AH$43:$AR$66,10,FALSE),VLOOKUP($AK23,ﾃﾞｰﾀ一覧!$AH$4:$AR$66,10,FALSE))))))</f>
        <v/>
      </c>
      <c r="BP23" s="1110"/>
      <c r="BQ23" s="1110"/>
      <c r="BR23" s="1111"/>
      <c r="BS23" s="1115">
        <f>IF($BL23="",0,VLOOKUP($BL23,ﾃﾞｰﾀ一覧!$AY$4:$BB$16,3,FALSE))</f>
        <v>0</v>
      </c>
      <c r="BT23" s="1115"/>
      <c r="BU23" s="1115"/>
      <c r="BV23" s="1112" t="str">
        <f>IF($BO23="","",IF($BF23=ﾃﾞｰﾀ一覧!$U$37,"",IF($BF23=ﾃﾞｰﾀ一覧!$U$38,"",IF($BO23=ﾃﾞｰﾀ一覧!$AT$27,ﾃﾞｰﾀ一覧!$AT$27,VLOOKUP($AK23,ﾃﾞｰﾀ一覧!$AH$4:$AR$66,11,FALSE)*IF($BO23=ﾃﾞｰﾀ一覧!$AT$17,($AR23+1)*($AV23+1),IF($BO23=ﾃﾞｰﾀ一覧!$AT$22,IF(COUNTIF($AD23,"*天端*"),ﾃﾞｰﾀ一覧!$AU$43/2,ﾃﾞｰﾀ一覧!$AU$43/3),IF($BO23=ﾃﾞｰﾀ一覧!$AT$20,$AR23*$AV23,IF($BO23=ﾃﾞｰﾀ一覧!$AT$21,$AV23,1))))))))</f>
        <v/>
      </c>
      <c r="BW23" s="1112"/>
      <c r="BX23" s="1112"/>
      <c r="BY23" s="1088" t="str">
        <f>IF($B23="","",IF($AH23="","",IF($CK23=ﾃﾞｰﾀ一覧!$U$53,ﾃﾞｰﾀ一覧!$U$61,IF($AH23=ﾃﾞｰﾀ一覧!$U$21,ﾃﾞｰﾀ一覧!$U$60,IF(OR($AH23=ﾃﾞｰﾀ一覧!$U$19,$AH23=ﾃﾞｰﾀ一覧!$U$20,$AH23=ﾃﾞｰﾀ一覧!$U$23,$AH23=ﾃﾞｰﾀ一覧!$U$22,$AH23=ﾃﾞｰﾀ一覧!$U$18,AH23=ﾃﾞｰﾀ一覧!$U$25),ﾃﾞｰﾀ一覧!$U$59,ﾃﾞｰﾀ一覧!$U$62)))))</f>
        <v/>
      </c>
      <c r="BZ23" s="1089"/>
      <c r="CA23" s="1113"/>
      <c r="CB23" s="1113"/>
      <c r="CC23" s="1113"/>
      <c r="CD23" s="1113"/>
      <c r="CE23" s="1113"/>
      <c r="CF23" s="1113"/>
      <c r="CG23" s="1113"/>
      <c r="CH23" s="1113"/>
      <c r="CI23" s="1114"/>
      <c r="CK23" s="239"/>
      <c r="CL23" s="207"/>
      <c r="CM23" s="378" t="str">
        <f t="shared" si="0"/>
        <v/>
      </c>
      <c r="CN23" s="379" t="str">
        <f t="shared" si="5"/>
        <v/>
      </c>
      <c r="CO23" s="379" t="str">
        <f t="shared" si="1"/>
        <v/>
      </c>
      <c r="CP23" s="380" t="str">
        <f t="shared" si="2"/>
        <v/>
      </c>
      <c r="CQ23" s="244"/>
      <c r="CR23" s="1100"/>
      <c r="CS23" s="1101"/>
      <c r="CT23" s="1102"/>
      <c r="CU23" s="1135"/>
      <c r="CV23" s="1136"/>
      <c r="CW23" s="1136"/>
      <c r="CX23" s="1137"/>
      <c r="CY23" s="1138"/>
      <c r="CZ23" s="1139"/>
      <c r="DA23" s="1140"/>
      <c r="DB23" s="1132"/>
      <c r="DC23" s="1133"/>
      <c r="DD23" s="1133"/>
      <c r="DE23" s="1133"/>
      <c r="DF23" s="1133"/>
      <c r="DG23" s="1134"/>
      <c r="DH23" s="580"/>
      <c r="DI23" s="1372"/>
      <c r="DJ23" s="1372"/>
      <c r="DK23" s="581"/>
      <c r="DL23" s="582"/>
      <c r="DM23" s="1372"/>
      <c r="DN23" s="1372"/>
      <c r="DO23" s="581"/>
      <c r="DP23" s="582"/>
      <c r="DQ23" s="1372"/>
      <c r="DR23" s="1372"/>
      <c r="DS23" s="583"/>
      <c r="DT23" s="1124"/>
      <c r="DU23" s="1125"/>
      <c r="DV23" s="1150"/>
      <c r="DW23" s="1124"/>
      <c r="DX23" s="1125"/>
      <c r="DY23" s="1150"/>
      <c r="DZ23" s="1362"/>
      <c r="EA23" s="1363"/>
      <c r="EB23" s="1362"/>
      <c r="EC23" s="1363"/>
      <c r="ED23" s="1362"/>
      <c r="EE23" s="1363"/>
      <c r="EF23" s="1364"/>
      <c r="EG23" s="1296"/>
      <c r="EH23" s="1296"/>
      <c r="EI23" s="1365"/>
      <c r="EJ23" s="1366"/>
      <c r="EK23" s="1367"/>
      <c r="EL23" s="1368"/>
      <c r="EM23" s="1298"/>
      <c r="EN23" s="1113"/>
      <c r="EO23" s="1369"/>
      <c r="EP23" s="1370"/>
      <c r="EQ23" s="1371"/>
      <c r="ER23" s="1298"/>
      <c r="ES23" s="1113"/>
      <c r="ET23" s="1113"/>
      <c r="EU23" s="1113"/>
      <c r="EV23" s="1113"/>
      <c r="EW23" s="1113"/>
      <c r="EX23" s="1113"/>
      <c r="EY23" s="1113"/>
      <c r="EZ23" s="1114"/>
    </row>
    <row r="24" spans="1:156" ht="30" customHeight="1" x14ac:dyDescent="0.2">
      <c r="A24" s="207">
        <f t="shared" si="3"/>
        <v>13</v>
      </c>
      <c r="B24" s="1090"/>
      <c r="C24" s="1091"/>
      <c r="D24" s="1092"/>
      <c r="E24" s="1093"/>
      <c r="F24" s="1094" t="str">
        <f t="shared" si="6"/>
        <v/>
      </c>
      <c r="G24" s="1095"/>
      <c r="H24" s="1095"/>
      <c r="I24" s="1095"/>
      <c r="J24" s="1095"/>
      <c r="K24" s="1095"/>
      <c r="L24" s="1095"/>
      <c r="M24" s="1095"/>
      <c r="N24" s="1095"/>
      <c r="O24" s="1095"/>
      <c r="P24" s="1095"/>
      <c r="Q24" s="1095"/>
      <c r="R24" s="1095"/>
      <c r="S24" s="1095"/>
      <c r="T24" s="1095"/>
      <c r="U24" s="1095"/>
      <c r="V24" s="1095"/>
      <c r="W24" s="1096"/>
      <c r="X24" s="1097">
        <f t="shared" si="4"/>
        <v>0</v>
      </c>
      <c r="Y24" s="1098"/>
      <c r="Z24" s="1099"/>
      <c r="AA24" s="1100"/>
      <c r="AB24" s="1101"/>
      <c r="AC24" s="1102"/>
      <c r="AD24" s="1135"/>
      <c r="AE24" s="1136"/>
      <c r="AF24" s="1136"/>
      <c r="AG24" s="1137"/>
      <c r="AH24" s="1138"/>
      <c r="AI24" s="1139"/>
      <c r="AJ24" s="1140"/>
      <c r="AK24" s="1132"/>
      <c r="AL24" s="1133"/>
      <c r="AM24" s="1133"/>
      <c r="AN24" s="1133"/>
      <c r="AO24" s="1133"/>
      <c r="AP24" s="1134"/>
      <c r="AQ24" s="642" t="str">
        <f>IF(AK24="","",VLOOKUP(AK24,ﾃﾞｰﾀ一覧!$AH$4:$AR$66,2,FALSE))</f>
        <v/>
      </c>
      <c r="AR24" s="1084"/>
      <c r="AS24" s="1084"/>
      <c r="AT24" s="643" t="str">
        <f>IF(AK24="","",VLOOKUP(AK24,ﾃﾞｰﾀ一覧!$AH$4:$AR$66,3,FALSE))</f>
        <v/>
      </c>
      <c r="AU24" s="644" t="str">
        <f>IF(AK24="","",VLOOKUP(AK24,ﾃﾞｰﾀ一覧!$AH$4:$AR$66,5,FALSE))</f>
        <v/>
      </c>
      <c r="AV24" s="1084"/>
      <c r="AW24" s="1084"/>
      <c r="AX24" s="643" t="str">
        <f>IF(AK24="","",VLOOKUP(AK24,ﾃﾞｰﾀ一覧!$AH$4:$AR$66,6,FALSE))</f>
        <v/>
      </c>
      <c r="AY24" s="649" t="str">
        <f>IF(AK24="","",VLOOKUP(AK24,ﾃﾞｰﾀ一覧!$AH$4:$AR$66,8,FALSE))</f>
        <v/>
      </c>
      <c r="AZ24" s="1084"/>
      <c r="BA24" s="1084"/>
      <c r="BB24" s="388" t="str">
        <f>IF(AK24="","",VLOOKUP(AK24,ﾃﾞｰﾀ一覧!$AH$4:$AR$66,9,FALSE))</f>
        <v/>
      </c>
      <c r="BC24" s="1124"/>
      <c r="BD24" s="1125"/>
      <c r="BE24" s="1125"/>
      <c r="BF24" s="1124"/>
      <c r="BG24" s="1125"/>
      <c r="BH24" s="1125"/>
      <c r="BI24" s="1124"/>
      <c r="BJ24" s="1125"/>
      <c r="BK24" s="1150"/>
      <c r="BL24" s="1154"/>
      <c r="BM24" s="1155"/>
      <c r="BN24" s="1156"/>
      <c r="BO24" s="1109" t="str">
        <f>IF($AK24="","",IF($BF24="","",IF($BF24=ﾃﾞｰﾀ一覧!$U$37,"",IF($BF24=ﾃﾞｰﾀ一覧!$U$38,"",IF($AH24=ﾃﾞｰﾀ一覧!$U$25,VLOOKUP($AK24,ﾃﾞｰﾀ一覧!$AH$43:$AR$66,10,FALSE),VLOOKUP($AK24,ﾃﾞｰﾀ一覧!$AH$4:$AR$66,10,FALSE))))))</f>
        <v/>
      </c>
      <c r="BP24" s="1110"/>
      <c r="BQ24" s="1110"/>
      <c r="BR24" s="1111"/>
      <c r="BS24" s="1115">
        <f>IF($BL24="",0,VLOOKUP($BL24,ﾃﾞｰﾀ一覧!$AY$4:$BB$16,3,FALSE))</f>
        <v>0</v>
      </c>
      <c r="BT24" s="1115"/>
      <c r="BU24" s="1115"/>
      <c r="BV24" s="1112" t="str">
        <f>IF($BO24="","",IF($BF24=ﾃﾞｰﾀ一覧!$U$37,"",IF($BF24=ﾃﾞｰﾀ一覧!$U$38,"",IF($BO24=ﾃﾞｰﾀ一覧!$AT$27,ﾃﾞｰﾀ一覧!$AT$27,VLOOKUP($AK24,ﾃﾞｰﾀ一覧!$AH$4:$AR$66,11,FALSE)*IF($BO24=ﾃﾞｰﾀ一覧!$AT$17,($AR24+1)*($AV24+1),IF($BO24=ﾃﾞｰﾀ一覧!$AT$22,IF(COUNTIF($AD24,"*天端*"),ﾃﾞｰﾀ一覧!$AU$43/2,ﾃﾞｰﾀ一覧!$AU$43/3),IF($BO24=ﾃﾞｰﾀ一覧!$AT$20,$AR24*$AV24,IF($BO24=ﾃﾞｰﾀ一覧!$AT$21,$AV24,1))))))))</f>
        <v/>
      </c>
      <c r="BW24" s="1112"/>
      <c r="BX24" s="1112"/>
      <c r="BY24" s="1088" t="str">
        <f>IF($B24="","",IF($AH24="","",IF($CK24=ﾃﾞｰﾀ一覧!$U$53,ﾃﾞｰﾀ一覧!$U$61,IF($AH24=ﾃﾞｰﾀ一覧!$U$21,ﾃﾞｰﾀ一覧!$U$60,IF(OR($AH24=ﾃﾞｰﾀ一覧!$U$19,$AH24=ﾃﾞｰﾀ一覧!$U$20,$AH24=ﾃﾞｰﾀ一覧!$U$23,$AH24=ﾃﾞｰﾀ一覧!$U$22,$AH24=ﾃﾞｰﾀ一覧!$U$18,AH24=ﾃﾞｰﾀ一覧!$U$25),ﾃﾞｰﾀ一覧!$U$59,ﾃﾞｰﾀ一覧!$U$62)))))</f>
        <v/>
      </c>
      <c r="BZ24" s="1089"/>
      <c r="CA24" s="1113"/>
      <c r="CB24" s="1113"/>
      <c r="CC24" s="1113"/>
      <c r="CD24" s="1113"/>
      <c r="CE24" s="1113"/>
      <c r="CF24" s="1113"/>
      <c r="CG24" s="1113"/>
      <c r="CH24" s="1113"/>
      <c r="CI24" s="1114"/>
      <c r="CK24" s="239"/>
      <c r="CL24" s="207"/>
      <c r="CM24" s="378" t="str">
        <f t="shared" si="0"/>
        <v/>
      </c>
      <c r="CN24" s="379" t="str">
        <f t="shared" si="5"/>
        <v/>
      </c>
      <c r="CO24" s="379" t="str">
        <f t="shared" si="1"/>
        <v/>
      </c>
      <c r="CP24" s="380" t="str">
        <f t="shared" si="2"/>
        <v/>
      </c>
      <c r="CQ24" s="244"/>
      <c r="CR24" s="1100"/>
      <c r="CS24" s="1101"/>
      <c r="CT24" s="1102"/>
      <c r="CU24" s="1135"/>
      <c r="CV24" s="1136"/>
      <c r="CW24" s="1136"/>
      <c r="CX24" s="1137"/>
      <c r="CY24" s="1138"/>
      <c r="CZ24" s="1139"/>
      <c r="DA24" s="1140"/>
      <c r="DB24" s="1132"/>
      <c r="DC24" s="1133"/>
      <c r="DD24" s="1133"/>
      <c r="DE24" s="1133"/>
      <c r="DF24" s="1133"/>
      <c r="DG24" s="1134"/>
      <c r="DH24" s="580"/>
      <c r="DI24" s="1372"/>
      <c r="DJ24" s="1372"/>
      <c r="DK24" s="581"/>
      <c r="DL24" s="582"/>
      <c r="DM24" s="1372"/>
      <c r="DN24" s="1372"/>
      <c r="DO24" s="581"/>
      <c r="DP24" s="582"/>
      <c r="DQ24" s="1372"/>
      <c r="DR24" s="1372"/>
      <c r="DS24" s="583"/>
      <c r="DT24" s="1124"/>
      <c r="DU24" s="1125"/>
      <c r="DV24" s="1150"/>
      <c r="DW24" s="1124"/>
      <c r="DX24" s="1125"/>
      <c r="DY24" s="1150"/>
      <c r="DZ24" s="1362"/>
      <c r="EA24" s="1363"/>
      <c r="EB24" s="1362"/>
      <c r="EC24" s="1363"/>
      <c r="ED24" s="1362"/>
      <c r="EE24" s="1363"/>
      <c r="EF24" s="1364"/>
      <c r="EG24" s="1296"/>
      <c r="EH24" s="1296"/>
      <c r="EI24" s="1365"/>
      <c r="EJ24" s="1366"/>
      <c r="EK24" s="1367"/>
      <c r="EL24" s="1368"/>
      <c r="EM24" s="1298"/>
      <c r="EN24" s="1113"/>
      <c r="EO24" s="1369"/>
      <c r="EP24" s="1370"/>
      <c r="EQ24" s="1371"/>
      <c r="ER24" s="1298"/>
      <c r="ES24" s="1113"/>
      <c r="ET24" s="1113"/>
      <c r="EU24" s="1113"/>
      <c r="EV24" s="1113"/>
      <c r="EW24" s="1113"/>
      <c r="EX24" s="1113"/>
      <c r="EY24" s="1113"/>
      <c r="EZ24" s="1114"/>
    </row>
    <row r="25" spans="1:156" ht="30" customHeight="1" x14ac:dyDescent="0.2">
      <c r="A25" s="207">
        <f t="shared" si="3"/>
        <v>14</v>
      </c>
      <c r="B25" s="1103"/>
      <c r="C25" s="1104"/>
      <c r="D25" s="1092"/>
      <c r="E25" s="1093"/>
      <c r="F25" s="1094" t="str">
        <f t="shared" si="6"/>
        <v/>
      </c>
      <c r="G25" s="1095"/>
      <c r="H25" s="1095"/>
      <c r="I25" s="1095"/>
      <c r="J25" s="1095"/>
      <c r="K25" s="1095"/>
      <c r="L25" s="1095"/>
      <c r="M25" s="1095"/>
      <c r="N25" s="1095"/>
      <c r="O25" s="1095"/>
      <c r="P25" s="1095"/>
      <c r="Q25" s="1095"/>
      <c r="R25" s="1095"/>
      <c r="S25" s="1095"/>
      <c r="T25" s="1095"/>
      <c r="U25" s="1095"/>
      <c r="V25" s="1095"/>
      <c r="W25" s="1096"/>
      <c r="X25" s="1097">
        <f t="shared" si="4"/>
        <v>0</v>
      </c>
      <c r="Y25" s="1098"/>
      <c r="Z25" s="1099"/>
      <c r="AA25" s="1100"/>
      <c r="AB25" s="1101"/>
      <c r="AC25" s="1102"/>
      <c r="AD25" s="1135"/>
      <c r="AE25" s="1136"/>
      <c r="AF25" s="1136"/>
      <c r="AG25" s="1137"/>
      <c r="AH25" s="1138"/>
      <c r="AI25" s="1139"/>
      <c r="AJ25" s="1140"/>
      <c r="AK25" s="1132"/>
      <c r="AL25" s="1133"/>
      <c r="AM25" s="1133"/>
      <c r="AN25" s="1133"/>
      <c r="AO25" s="1133"/>
      <c r="AP25" s="1134"/>
      <c r="AQ25" s="642" t="str">
        <f>IF(AK25="","",VLOOKUP(AK25,ﾃﾞｰﾀ一覧!$AH$4:$AR$66,2,FALSE))</f>
        <v/>
      </c>
      <c r="AR25" s="1084"/>
      <c r="AS25" s="1084"/>
      <c r="AT25" s="643" t="str">
        <f>IF(AK25="","",VLOOKUP(AK25,ﾃﾞｰﾀ一覧!$AH$4:$AR$66,3,FALSE))</f>
        <v/>
      </c>
      <c r="AU25" s="644" t="str">
        <f>IF(AK25="","",VLOOKUP(AK25,ﾃﾞｰﾀ一覧!$AH$4:$AR$66,5,FALSE))</f>
        <v/>
      </c>
      <c r="AV25" s="1084"/>
      <c r="AW25" s="1084"/>
      <c r="AX25" s="643" t="str">
        <f>IF(AK25="","",VLOOKUP(AK25,ﾃﾞｰﾀ一覧!$AH$4:$AR$66,6,FALSE))</f>
        <v/>
      </c>
      <c r="AY25" s="649" t="str">
        <f>IF(AK25="","",VLOOKUP(AK25,ﾃﾞｰﾀ一覧!$AH$4:$AR$66,8,FALSE))</f>
        <v/>
      </c>
      <c r="AZ25" s="1084"/>
      <c r="BA25" s="1084"/>
      <c r="BB25" s="388" t="str">
        <f>IF(AK25="","",VLOOKUP(AK25,ﾃﾞｰﾀ一覧!$AH$4:$AR$66,9,FALSE))</f>
        <v/>
      </c>
      <c r="BC25" s="1124"/>
      <c r="BD25" s="1125"/>
      <c r="BE25" s="1125"/>
      <c r="BF25" s="1124"/>
      <c r="BG25" s="1125"/>
      <c r="BH25" s="1125"/>
      <c r="BI25" s="1124"/>
      <c r="BJ25" s="1125"/>
      <c r="BK25" s="1150"/>
      <c r="BL25" s="1154"/>
      <c r="BM25" s="1155"/>
      <c r="BN25" s="1156"/>
      <c r="BO25" s="1109" t="str">
        <f>IF($AK25="","",IF($BF25="","",IF($BF25=ﾃﾞｰﾀ一覧!$U$37,"",IF($BF25=ﾃﾞｰﾀ一覧!$U$38,"",IF($AH25=ﾃﾞｰﾀ一覧!$U$25,VLOOKUP($AK25,ﾃﾞｰﾀ一覧!$AH$43:$AR$66,10,FALSE),VLOOKUP($AK25,ﾃﾞｰﾀ一覧!$AH$4:$AR$66,10,FALSE))))))</f>
        <v/>
      </c>
      <c r="BP25" s="1110"/>
      <c r="BQ25" s="1110"/>
      <c r="BR25" s="1111"/>
      <c r="BS25" s="1115">
        <f>IF($BL25="",0,VLOOKUP($BL25,ﾃﾞｰﾀ一覧!$AY$4:$BB$16,3,FALSE))</f>
        <v>0</v>
      </c>
      <c r="BT25" s="1115"/>
      <c r="BU25" s="1115"/>
      <c r="BV25" s="1112" t="str">
        <f>IF($BO25="","",IF($BF25=ﾃﾞｰﾀ一覧!$U$37,"",IF($BF25=ﾃﾞｰﾀ一覧!$U$38,"",IF($BO25=ﾃﾞｰﾀ一覧!$AT$27,ﾃﾞｰﾀ一覧!$AT$27,VLOOKUP($AK25,ﾃﾞｰﾀ一覧!$AH$4:$AR$66,11,FALSE)*IF($BO25=ﾃﾞｰﾀ一覧!$AT$17,($AR25+1)*($AV25+1),IF($BO25=ﾃﾞｰﾀ一覧!$AT$22,IF(COUNTIF($AD25,"*天端*"),ﾃﾞｰﾀ一覧!$AU$43/2,ﾃﾞｰﾀ一覧!$AU$43/3),IF($BO25=ﾃﾞｰﾀ一覧!$AT$20,$AR25*$AV25,IF($BO25=ﾃﾞｰﾀ一覧!$AT$21,$AV25,1))))))))</f>
        <v/>
      </c>
      <c r="BW25" s="1112"/>
      <c r="BX25" s="1112"/>
      <c r="BY25" s="1088" t="str">
        <f>IF($B25="","",IF($AH25="","",IF($CK25=ﾃﾞｰﾀ一覧!$U$53,ﾃﾞｰﾀ一覧!$U$61,IF($AH25=ﾃﾞｰﾀ一覧!$U$21,ﾃﾞｰﾀ一覧!$U$60,IF(OR($AH25=ﾃﾞｰﾀ一覧!$U$19,$AH25=ﾃﾞｰﾀ一覧!$U$20,$AH25=ﾃﾞｰﾀ一覧!$U$23,$AH25=ﾃﾞｰﾀ一覧!$U$22,$AH25=ﾃﾞｰﾀ一覧!$U$18,AH25=ﾃﾞｰﾀ一覧!$U$25),ﾃﾞｰﾀ一覧!$U$59,ﾃﾞｰﾀ一覧!$U$62)))))</f>
        <v/>
      </c>
      <c r="BZ25" s="1089"/>
      <c r="CA25" s="1113"/>
      <c r="CB25" s="1113"/>
      <c r="CC25" s="1113"/>
      <c r="CD25" s="1113"/>
      <c r="CE25" s="1113"/>
      <c r="CF25" s="1113"/>
      <c r="CG25" s="1113"/>
      <c r="CH25" s="1113"/>
      <c r="CI25" s="1114"/>
      <c r="CK25" s="239"/>
      <c r="CL25" s="207"/>
      <c r="CM25" s="378" t="str">
        <f t="shared" si="0"/>
        <v/>
      </c>
      <c r="CN25" s="379" t="str">
        <f t="shared" si="5"/>
        <v/>
      </c>
      <c r="CO25" s="379" t="str">
        <f t="shared" si="1"/>
        <v/>
      </c>
      <c r="CP25" s="380" t="str">
        <f t="shared" si="2"/>
        <v/>
      </c>
      <c r="CQ25" s="244"/>
      <c r="CR25" s="1100"/>
      <c r="CS25" s="1101"/>
      <c r="CT25" s="1102"/>
      <c r="CU25" s="1135"/>
      <c r="CV25" s="1136"/>
      <c r="CW25" s="1136"/>
      <c r="CX25" s="1137"/>
      <c r="CY25" s="1138"/>
      <c r="CZ25" s="1139"/>
      <c r="DA25" s="1140"/>
      <c r="DB25" s="1132"/>
      <c r="DC25" s="1133"/>
      <c r="DD25" s="1133"/>
      <c r="DE25" s="1133"/>
      <c r="DF25" s="1133"/>
      <c r="DG25" s="1134"/>
      <c r="DH25" s="580"/>
      <c r="DI25" s="1372"/>
      <c r="DJ25" s="1372"/>
      <c r="DK25" s="581"/>
      <c r="DL25" s="582"/>
      <c r="DM25" s="1372"/>
      <c r="DN25" s="1372"/>
      <c r="DO25" s="581"/>
      <c r="DP25" s="582"/>
      <c r="DQ25" s="1372"/>
      <c r="DR25" s="1372"/>
      <c r="DS25" s="583"/>
      <c r="DT25" s="1124"/>
      <c r="DU25" s="1125"/>
      <c r="DV25" s="1150"/>
      <c r="DW25" s="1124"/>
      <c r="DX25" s="1125"/>
      <c r="DY25" s="1150"/>
      <c r="DZ25" s="1362"/>
      <c r="EA25" s="1363"/>
      <c r="EB25" s="1362"/>
      <c r="EC25" s="1363"/>
      <c r="ED25" s="1362"/>
      <c r="EE25" s="1363"/>
      <c r="EF25" s="1364"/>
      <c r="EG25" s="1296"/>
      <c r="EH25" s="1296"/>
      <c r="EI25" s="1365"/>
      <c r="EJ25" s="1366"/>
      <c r="EK25" s="1367"/>
      <c r="EL25" s="1368"/>
      <c r="EM25" s="1298"/>
      <c r="EN25" s="1113"/>
      <c r="EO25" s="1369"/>
      <c r="EP25" s="1370"/>
      <c r="EQ25" s="1371"/>
      <c r="ER25" s="1298"/>
      <c r="ES25" s="1113"/>
      <c r="ET25" s="1113"/>
      <c r="EU25" s="1113"/>
      <c r="EV25" s="1113"/>
      <c r="EW25" s="1113"/>
      <c r="EX25" s="1113"/>
      <c r="EY25" s="1113"/>
      <c r="EZ25" s="1114"/>
    </row>
    <row r="26" spans="1:156" ht="30" customHeight="1" x14ac:dyDescent="0.2">
      <c r="A26" s="207">
        <f t="shared" si="3"/>
        <v>15</v>
      </c>
      <c r="B26" s="1090"/>
      <c r="C26" s="1091"/>
      <c r="D26" s="1092"/>
      <c r="E26" s="1093"/>
      <c r="F26" s="1094" t="str">
        <f t="shared" si="6"/>
        <v/>
      </c>
      <c r="G26" s="1095"/>
      <c r="H26" s="1095"/>
      <c r="I26" s="1095"/>
      <c r="J26" s="1095"/>
      <c r="K26" s="1095"/>
      <c r="L26" s="1095"/>
      <c r="M26" s="1095"/>
      <c r="N26" s="1095"/>
      <c r="O26" s="1095"/>
      <c r="P26" s="1095"/>
      <c r="Q26" s="1095"/>
      <c r="R26" s="1095"/>
      <c r="S26" s="1095"/>
      <c r="T26" s="1095"/>
      <c r="U26" s="1095"/>
      <c r="V26" s="1095"/>
      <c r="W26" s="1096"/>
      <c r="X26" s="1097">
        <f t="shared" si="4"/>
        <v>0</v>
      </c>
      <c r="Y26" s="1098"/>
      <c r="Z26" s="1099"/>
      <c r="AA26" s="1100"/>
      <c r="AB26" s="1101"/>
      <c r="AC26" s="1102"/>
      <c r="AD26" s="1135"/>
      <c r="AE26" s="1136"/>
      <c r="AF26" s="1136"/>
      <c r="AG26" s="1137"/>
      <c r="AH26" s="1138"/>
      <c r="AI26" s="1139"/>
      <c r="AJ26" s="1140"/>
      <c r="AK26" s="1132"/>
      <c r="AL26" s="1133"/>
      <c r="AM26" s="1133"/>
      <c r="AN26" s="1133"/>
      <c r="AO26" s="1133"/>
      <c r="AP26" s="1134"/>
      <c r="AQ26" s="642" t="str">
        <f>IF(AK26="","",VLOOKUP(AK26,ﾃﾞｰﾀ一覧!$AH$4:$AR$66,2,FALSE))</f>
        <v/>
      </c>
      <c r="AR26" s="1084"/>
      <c r="AS26" s="1084"/>
      <c r="AT26" s="643" t="str">
        <f>IF(AK26="","",VLOOKUP(AK26,ﾃﾞｰﾀ一覧!$AH$4:$AR$66,3,FALSE))</f>
        <v/>
      </c>
      <c r="AU26" s="644" t="str">
        <f>IF(AK26="","",VLOOKUP(AK26,ﾃﾞｰﾀ一覧!$AH$4:$AR$66,5,FALSE))</f>
        <v/>
      </c>
      <c r="AV26" s="1084"/>
      <c r="AW26" s="1084"/>
      <c r="AX26" s="643" t="str">
        <f>IF(AK26="","",VLOOKUP(AK26,ﾃﾞｰﾀ一覧!$AH$4:$AR$66,6,FALSE))</f>
        <v/>
      </c>
      <c r="AY26" s="649" t="str">
        <f>IF(AK26="","",VLOOKUP(AK26,ﾃﾞｰﾀ一覧!$AH$4:$AR$66,8,FALSE))</f>
        <v/>
      </c>
      <c r="AZ26" s="1084"/>
      <c r="BA26" s="1084"/>
      <c r="BB26" s="388" t="str">
        <f>IF(AK26="","",VLOOKUP(AK26,ﾃﾞｰﾀ一覧!$AH$4:$AR$66,9,FALSE))</f>
        <v/>
      </c>
      <c r="BC26" s="1124"/>
      <c r="BD26" s="1125"/>
      <c r="BE26" s="1125"/>
      <c r="BF26" s="1124"/>
      <c r="BG26" s="1125"/>
      <c r="BH26" s="1125"/>
      <c r="BI26" s="1124"/>
      <c r="BJ26" s="1125"/>
      <c r="BK26" s="1150"/>
      <c r="BL26" s="1154"/>
      <c r="BM26" s="1155"/>
      <c r="BN26" s="1156"/>
      <c r="BO26" s="1109" t="str">
        <f>IF($AK26="","",IF($BF26="","",IF($BF26=ﾃﾞｰﾀ一覧!$U$37,"",IF($BF26=ﾃﾞｰﾀ一覧!$U$38,"",IF($AH26=ﾃﾞｰﾀ一覧!$U$25,VLOOKUP($AK26,ﾃﾞｰﾀ一覧!$AH$43:$AR$66,10,FALSE),VLOOKUP($AK26,ﾃﾞｰﾀ一覧!$AH$4:$AR$66,10,FALSE))))))</f>
        <v/>
      </c>
      <c r="BP26" s="1110"/>
      <c r="BQ26" s="1110"/>
      <c r="BR26" s="1111"/>
      <c r="BS26" s="1115">
        <f>IF($BL26="",0,VLOOKUP($BL26,ﾃﾞｰﾀ一覧!$AY$4:$BB$16,3,FALSE))</f>
        <v>0</v>
      </c>
      <c r="BT26" s="1115"/>
      <c r="BU26" s="1115"/>
      <c r="BV26" s="1112" t="str">
        <f>IF($BO26="","",IF($BF26=ﾃﾞｰﾀ一覧!$U$37,"",IF($BF26=ﾃﾞｰﾀ一覧!$U$38,"",IF($BO26=ﾃﾞｰﾀ一覧!$AT$27,ﾃﾞｰﾀ一覧!$AT$27,VLOOKUP($AK26,ﾃﾞｰﾀ一覧!$AH$4:$AR$66,11,FALSE)*IF($BO26=ﾃﾞｰﾀ一覧!$AT$17,($AR26+1)*($AV26+1),IF($BO26=ﾃﾞｰﾀ一覧!$AT$22,IF(COUNTIF($AD26,"*天端*"),ﾃﾞｰﾀ一覧!$AU$43/2,ﾃﾞｰﾀ一覧!$AU$43/3),IF($BO26=ﾃﾞｰﾀ一覧!$AT$20,$AR26*$AV26,IF($BO26=ﾃﾞｰﾀ一覧!$AT$21,$AV26,1))))))))</f>
        <v/>
      </c>
      <c r="BW26" s="1112"/>
      <c r="BX26" s="1112"/>
      <c r="BY26" s="1088" t="str">
        <f>IF($B26="","",IF($AH26="","",IF($CK26=ﾃﾞｰﾀ一覧!$U$53,ﾃﾞｰﾀ一覧!$U$61,IF($AH26=ﾃﾞｰﾀ一覧!$U$21,ﾃﾞｰﾀ一覧!$U$60,IF(OR($AH26=ﾃﾞｰﾀ一覧!$U$19,$AH26=ﾃﾞｰﾀ一覧!$U$20,$AH26=ﾃﾞｰﾀ一覧!$U$23,$AH26=ﾃﾞｰﾀ一覧!$U$22,$AH26=ﾃﾞｰﾀ一覧!$U$18,AH26=ﾃﾞｰﾀ一覧!$U$25),ﾃﾞｰﾀ一覧!$U$59,ﾃﾞｰﾀ一覧!$U$62)))))</f>
        <v/>
      </c>
      <c r="BZ26" s="1089"/>
      <c r="CA26" s="1113"/>
      <c r="CB26" s="1113"/>
      <c r="CC26" s="1113"/>
      <c r="CD26" s="1113"/>
      <c r="CE26" s="1113"/>
      <c r="CF26" s="1113"/>
      <c r="CG26" s="1113"/>
      <c r="CH26" s="1113"/>
      <c r="CI26" s="1114"/>
      <c r="CK26" s="239"/>
      <c r="CL26" s="207"/>
      <c r="CM26" s="378" t="str">
        <f t="shared" si="0"/>
        <v/>
      </c>
      <c r="CN26" s="379" t="str">
        <f t="shared" si="5"/>
        <v/>
      </c>
      <c r="CO26" s="379" t="str">
        <f t="shared" si="1"/>
        <v/>
      </c>
      <c r="CP26" s="380" t="str">
        <f t="shared" si="2"/>
        <v/>
      </c>
      <c r="CQ26" s="244"/>
      <c r="CR26" s="1100"/>
      <c r="CS26" s="1101"/>
      <c r="CT26" s="1102"/>
      <c r="CU26" s="1135"/>
      <c r="CV26" s="1136"/>
      <c r="CW26" s="1136"/>
      <c r="CX26" s="1137"/>
      <c r="CY26" s="1138"/>
      <c r="CZ26" s="1139"/>
      <c r="DA26" s="1140"/>
      <c r="DB26" s="1132"/>
      <c r="DC26" s="1133"/>
      <c r="DD26" s="1133"/>
      <c r="DE26" s="1133"/>
      <c r="DF26" s="1133"/>
      <c r="DG26" s="1134"/>
      <c r="DH26" s="580"/>
      <c r="DI26" s="1372"/>
      <c r="DJ26" s="1372"/>
      <c r="DK26" s="581"/>
      <c r="DL26" s="582"/>
      <c r="DM26" s="1372"/>
      <c r="DN26" s="1372"/>
      <c r="DO26" s="581"/>
      <c r="DP26" s="582"/>
      <c r="DQ26" s="1372"/>
      <c r="DR26" s="1372"/>
      <c r="DS26" s="583"/>
      <c r="DT26" s="1124"/>
      <c r="DU26" s="1125"/>
      <c r="DV26" s="1150"/>
      <c r="DW26" s="1124"/>
      <c r="DX26" s="1125"/>
      <c r="DY26" s="1150"/>
      <c r="DZ26" s="1362"/>
      <c r="EA26" s="1363"/>
      <c r="EB26" s="1362"/>
      <c r="EC26" s="1363"/>
      <c r="ED26" s="1362"/>
      <c r="EE26" s="1363"/>
      <c r="EF26" s="1364"/>
      <c r="EG26" s="1296"/>
      <c r="EH26" s="1296"/>
      <c r="EI26" s="1365"/>
      <c r="EJ26" s="1366"/>
      <c r="EK26" s="1367"/>
      <c r="EL26" s="1368"/>
      <c r="EM26" s="1298"/>
      <c r="EN26" s="1113"/>
      <c r="EO26" s="1369"/>
      <c r="EP26" s="1370"/>
      <c r="EQ26" s="1371"/>
      <c r="ER26" s="1298"/>
      <c r="ES26" s="1113"/>
      <c r="ET26" s="1113"/>
      <c r="EU26" s="1113"/>
      <c r="EV26" s="1113"/>
      <c r="EW26" s="1113"/>
      <c r="EX26" s="1113"/>
      <c r="EY26" s="1113"/>
      <c r="EZ26" s="1114"/>
    </row>
    <row r="27" spans="1:156" ht="30" customHeight="1" x14ac:dyDescent="0.2">
      <c r="A27" s="207">
        <f t="shared" si="3"/>
        <v>16</v>
      </c>
      <c r="B27" s="1103"/>
      <c r="C27" s="1104"/>
      <c r="D27" s="1092"/>
      <c r="E27" s="1093"/>
      <c r="F27" s="1094" t="str">
        <f>IF($DB27="","",$DB27&amp;"("&amp;IF($DH27=0,"",$DH27&amp;$DI27)&amp;IF($DK27=0,"",$DK27)&amp;IF($DL27=0,"","×"&amp;$DL27&amp;$DM27)&amp;IF($DO27=0,"",$DO27)&amp;IF($DP27=0,"","×"&amp;$DP27&amp;$DQ27)&amp;IF($DS27=0,"",$DS27)&amp;")")</f>
        <v/>
      </c>
      <c r="G27" s="1095"/>
      <c r="H27" s="1095"/>
      <c r="I27" s="1095"/>
      <c r="J27" s="1095"/>
      <c r="K27" s="1095"/>
      <c r="L27" s="1095"/>
      <c r="M27" s="1095"/>
      <c r="N27" s="1095"/>
      <c r="O27" s="1095"/>
      <c r="P27" s="1095"/>
      <c r="Q27" s="1095"/>
      <c r="R27" s="1095"/>
      <c r="S27" s="1095"/>
      <c r="T27" s="1095"/>
      <c r="U27" s="1095"/>
      <c r="V27" s="1095"/>
      <c r="W27" s="1096"/>
      <c r="X27" s="1097">
        <f t="shared" si="4"/>
        <v>0</v>
      </c>
      <c r="Y27" s="1098"/>
      <c r="Z27" s="1099"/>
      <c r="AA27" s="1100"/>
      <c r="AB27" s="1101"/>
      <c r="AC27" s="1102"/>
      <c r="AD27" s="1135"/>
      <c r="AE27" s="1136"/>
      <c r="AF27" s="1136"/>
      <c r="AG27" s="1137"/>
      <c r="AH27" s="1138"/>
      <c r="AI27" s="1139"/>
      <c r="AJ27" s="1140"/>
      <c r="AK27" s="1132"/>
      <c r="AL27" s="1133"/>
      <c r="AM27" s="1133"/>
      <c r="AN27" s="1133"/>
      <c r="AO27" s="1133"/>
      <c r="AP27" s="1134"/>
      <c r="AQ27" s="642" t="str">
        <f>IF(AK27="","",VLOOKUP(AK27,ﾃﾞｰﾀ一覧!$AH$4:$AR$66,2,FALSE))</f>
        <v/>
      </c>
      <c r="AR27" s="1084"/>
      <c r="AS27" s="1084"/>
      <c r="AT27" s="643" t="str">
        <f>IF(AK27="","",VLOOKUP(AK27,ﾃﾞｰﾀ一覧!$AH$4:$AR$66,3,FALSE))</f>
        <v/>
      </c>
      <c r="AU27" s="644" t="str">
        <f>IF(AK27="","",VLOOKUP(AK27,ﾃﾞｰﾀ一覧!$AH$4:$AR$66,5,FALSE))</f>
        <v/>
      </c>
      <c r="AV27" s="1084"/>
      <c r="AW27" s="1084"/>
      <c r="AX27" s="643" t="str">
        <f>IF(AK27="","",VLOOKUP(AK27,ﾃﾞｰﾀ一覧!$AH$4:$AR$66,6,FALSE))</f>
        <v/>
      </c>
      <c r="AY27" s="649" t="str">
        <f>IF(AK27="","",VLOOKUP(AK27,ﾃﾞｰﾀ一覧!$AH$4:$AR$66,8,FALSE))</f>
        <v/>
      </c>
      <c r="AZ27" s="1084"/>
      <c r="BA27" s="1084"/>
      <c r="BB27" s="388" t="str">
        <f>IF(AK27="","",VLOOKUP(AK27,ﾃﾞｰﾀ一覧!$AH$4:$AR$66,9,FALSE))</f>
        <v/>
      </c>
      <c r="BC27" s="1124"/>
      <c r="BD27" s="1125"/>
      <c r="BE27" s="1125"/>
      <c r="BF27" s="1124"/>
      <c r="BG27" s="1125"/>
      <c r="BH27" s="1125"/>
      <c r="BI27" s="1124"/>
      <c r="BJ27" s="1125"/>
      <c r="BK27" s="1150"/>
      <c r="BL27" s="1154"/>
      <c r="BM27" s="1155"/>
      <c r="BN27" s="1156"/>
      <c r="BO27" s="1109" t="str">
        <f>IF($AK27="","",IF($BF27="","",IF($BF27=ﾃﾞｰﾀ一覧!$U$37,"",IF($BF27=ﾃﾞｰﾀ一覧!$U$38,"",IF($AH27=ﾃﾞｰﾀ一覧!$U$25,VLOOKUP($AK27,ﾃﾞｰﾀ一覧!$AH$43:$AR$66,10,FALSE),VLOOKUP($AK27,ﾃﾞｰﾀ一覧!$AH$4:$AR$66,10,FALSE))))))</f>
        <v/>
      </c>
      <c r="BP27" s="1110"/>
      <c r="BQ27" s="1110"/>
      <c r="BR27" s="1111"/>
      <c r="BS27" s="1115">
        <f>IF($BL27="",0,VLOOKUP($BL27,ﾃﾞｰﾀ一覧!$AY$4:$BB$16,3,FALSE))</f>
        <v>0</v>
      </c>
      <c r="BT27" s="1115"/>
      <c r="BU27" s="1115"/>
      <c r="BV27" s="1112" t="str">
        <f>IF($BO27="","",IF($BF27=ﾃﾞｰﾀ一覧!$U$37,"",IF($BF27=ﾃﾞｰﾀ一覧!$U$38,"",IF($BO27=ﾃﾞｰﾀ一覧!$AT$27,ﾃﾞｰﾀ一覧!$AT$27,VLOOKUP($AK27,ﾃﾞｰﾀ一覧!$AH$4:$AR$66,11,FALSE)*IF($BO27=ﾃﾞｰﾀ一覧!$AT$17,($AR27+1)*($AV27+1),IF($BO27=ﾃﾞｰﾀ一覧!$AT$22,IF(COUNTIF($AD27,"*天端*"),ﾃﾞｰﾀ一覧!$AU$43/2,ﾃﾞｰﾀ一覧!$AU$43/3),IF($BO27=ﾃﾞｰﾀ一覧!$AT$20,$AR27*$AV27,IF($BO27=ﾃﾞｰﾀ一覧!$AT$21,$AV27,1))))))))</f>
        <v/>
      </c>
      <c r="BW27" s="1112"/>
      <c r="BX27" s="1112"/>
      <c r="BY27" s="1088" t="str">
        <f>IF($B27="","",IF($AH27="","",IF($CK27=ﾃﾞｰﾀ一覧!$U$53,ﾃﾞｰﾀ一覧!$U$61,IF($AH27=ﾃﾞｰﾀ一覧!$U$21,ﾃﾞｰﾀ一覧!$U$60,IF(OR($AH27=ﾃﾞｰﾀ一覧!$U$19,$AH27=ﾃﾞｰﾀ一覧!$U$20,$AH27=ﾃﾞｰﾀ一覧!$U$23,$AH27=ﾃﾞｰﾀ一覧!$U$22,$AH27=ﾃﾞｰﾀ一覧!$U$18,AH27=ﾃﾞｰﾀ一覧!$U$25),ﾃﾞｰﾀ一覧!$U$59,ﾃﾞｰﾀ一覧!$U$62)))))</f>
        <v/>
      </c>
      <c r="BZ27" s="1089"/>
      <c r="CA27" s="1113"/>
      <c r="CB27" s="1113"/>
      <c r="CC27" s="1113"/>
      <c r="CD27" s="1113"/>
      <c r="CE27" s="1113"/>
      <c r="CF27" s="1113"/>
      <c r="CG27" s="1113"/>
      <c r="CH27" s="1113"/>
      <c r="CI27" s="1114"/>
      <c r="CK27" s="239"/>
      <c r="CL27" s="207"/>
      <c r="CM27" s="378" t="str">
        <f t="shared" si="0"/>
        <v/>
      </c>
      <c r="CN27" s="379" t="str">
        <f t="shared" si="5"/>
        <v/>
      </c>
      <c r="CO27" s="379" t="str">
        <f t="shared" si="1"/>
        <v/>
      </c>
      <c r="CP27" s="380" t="str">
        <f t="shared" si="2"/>
        <v/>
      </c>
      <c r="CQ27" s="244"/>
      <c r="CR27" s="1100"/>
      <c r="CS27" s="1101"/>
      <c r="CT27" s="1102"/>
      <c r="CU27" s="1135"/>
      <c r="CV27" s="1136"/>
      <c r="CW27" s="1136"/>
      <c r="CX27" s="1137"/>
      <c r="CY27" s="1138"/>
      <c r="CZ27" s="1139"/>
      <c r="DA27" s="1140"/>
      <c r="DB27" s="1132"/>
      <c r="DC27" s="1133"/>
      <c r="DD27" s="1133"/>
      <c r="DE27" s="1133"/>
      <c r="DF27" s="1133"/>
      <c r="DG27" s="1134"/>
      <c r="DH27" s="580"/>
      <c r="DI27" s="1372"/>
      <c r="DJ27" s="1372"/>
      <c r="DK27" s="581"/>
      <c r="DL27" s="582"/>
      <c r="DM27" s="1372"/>
      <c r="DN27" s="1372"/>
      <c r="DO27" s="581"/>
      <c r="DP27" s="582"/>
      <c r="DQ27" s="1372"/>
      <c r="DR27" s="1372"/>
      <c r="DS27" s="583"/>
      <c r="DT27" s="1124"/>
      <c r="DU27" s="1125"/>
      <c r="DV27" s="1150"/>
      <c r="DW27" s="1124"/>
      <c r="DX27" s="1125"/>
      <c r="DY27" s="1150"/>
      <c r="DZ27" s="1362"/>
      <c r="EA27" s="1363"/>
      <c r="EB27" s="1362"/>
      <c r="EC27" s="1363"/>
      <c r="ED27" s="1362"/>
      <c r="EE27" s="1363"/>
      <c r="EF27" s="1364"/>
      <c r="EG27" s="1296"/>
      <c r="EH27" s="1296"/>
      <c r="EI27" s="1365"/>
      <c r="EJ27" s="1366"/>
      <c r="EK27" s="1367"/>
      <c r="EL27" s="1368"/>
      <c r="EM27" s="1298"/>
      <c r="EN27" s="1113"/>
      <c r="EO27" s="1369"/>
      <c r="EP27" s="1370"/>
      <c r="EQ27" s="1371"/>
      <c r="ER27" s="1298"/>
      <c r="ES27" s="1113"/>
      <c r="ET27" s="1113"/>
      <c r="EU27" s="1113"/>
      <c r="EV27" s="1113"/>
      <c r="EW27" s="1113"/>
      <c r="EX27" s="1113"/>
      <c r="EY27" s="1113"/>
      <c r="EZ27" s="1114"/>
    </row>
    <row r="28" spans="1:156" ht="30" customHeight="1" x14ac:dyDescent="0.2">
      <c r="A28" s="207">
        <f t="shared" si="3"/>
        <v>17</v>
      </c>
      <c r="B28" s="1090"/>
      <c r="C28" s="1091"/>
      <c r="D28" s="1092"/>
      <c r="E28" s="1093"/>
      <c r="F28" s="1094" t="str">
        <f t="shared" si="6"/>
        <v/>
      </c>
      <c r="G28" s="1095"/>
      <c r="H28" s="1095"/>
      <c r="I28" s="1095"/>
      <c r="J28" s="1095"/>
      <c r="K28" s="1095"/>
      <c r="L28" s="1095"/>
      <c r="M28" s="1095"/>
      <c r="N28" s="1095"/>
      <c r="O28" s="1095"/>
      <c r="P28" s="1095"/>
      <c r="Q28" s="1095"/>
      <c r="R28" s="1095"/>
      <c r="S28" s="1095"/>
      <c r="T28" s="1095"/>
      <c r="U28" s="1095"/>
      <c r="V28" s="1095"/>
      <c r="W28" s="1096"/>
      <c r="X28" s="1097">
        <f t="shared" si="4"/>
        <v>0</v>
      </c>
      <c r="Y28" s="1098"/>
      <c r="Z28" s="1099"/>
      <c r="AA28" s="1100"/>
      <c r="AB28" s="1101"/>
      <c r="AC28" s="1102"/>
      <c r="AD28" s="1135"/>
      <c r="AE28" s="1136"/>
      <c r="AF28" s="1136"/>
      <c r="AG28" s="1137"/>
      <c r="AH28" s="1138"/>
      <c r="AI28" s="1139"/>
      <c r="AJ28" s="1140"/>
      <c r="AK28" s="1132"/>
      <c r="AL28" s="1133"/>
      <c r="AM28" s="1133"/>
      <c r="AN28" s="1133"/>
      <c r="AO28" s="1133"/>
      <c r="AP28" s="1134"/>
      <c r="AQ28" s="642" t="str">
        <f>IF(AK28="","",VLOOKUP(AK28,ﾃﾞｰﾀ一覧!$AH$4:$AR$66,2,FALSE))</f>
        <v/>
      </c>
      <c r="AR28" s="1084"/>
      <c r="AS28" s="1084"/>
      <c r="AT28" s="643" t="str">
        <f>IF(AK28="","",VLOOKUP(AK28,ﾃﾞｰﾀ一覧!$AH$4:$AR$66,3,FALSE))</f>
        <v/>
      </c>
      <c r="AU28" s="644" t="str">
        <f>IF(AK28="","",VLOOKUP(AK28,ﾃﾞｰﾀ一覧!$AH$4:$AR$66,5,FALSE))</f>
        <v/>
      </c>
      <c r="AV28" s="1084"/>
      <c r="AW28" s="1084"/>
      <c r="AX28" s="643" t="str">
        <f>IF(AK28="","",VLOOKUP(AK28,ﾃﾞｰﾀ一覧!$AH$4:$AR$66,6,FALSE))</f>
        <v/>
      </c>
      <c r="AY28" s="649" t="str">
        <f>IF(AK28="","",VLOOKUP(AK28,ﾃﾞｰﾀ一覧!$AH$4:$AR$66,8,FALSE))</f>
        <v/>
      </c>
      <c r="AZ28" s="1084"/>
      <c r="BA28" s="1084"/>
      <c r="BB28" s="388" t="str">
        <f>IF(AK28="","",VLOOKUP(AK28,ﾃﾞｰﾀ一覧!$AH$4:$AR$66,9,FALSE))</f>
        <v/>
      </c>
      <c r="BC28" s="1124"/>
      <c r="BD28" s="1125"/>
      <c r="BE28" s="1125"/>
      <c r="BF28" s="1124"/>
      <c r="BG28" s="1125"/>
      <c r="BH28" s="1125"/>
      <c r="BI28" s="1124"/>
      <c r="BJ28" s="1125"/>
      <c r="BK28" s="1150"/>
      <c r="BL28" s="1154"/>
      <c r="BM28" s="1155"/>
      <c r="BN28" s="1156"/>
      <c r="BO28" s="1109" t="str">
        <f>IF($AK28="","",IF($BF28="","",IF($BF28=ﾃﾞｰﾀ一覧!$U$37,"",IF($BF28=ﾃﾞｰﾀ一覧!$U$38,"",IF($AH28=ﾃﾞｰﾀ一覧!$U$25,VLOOKUP($AK28,ﾃﾞｰﾀ一覧!$AH$43:$AR$66,10,FALSE),VLOOKUP($AK28,ﾃﾞｰﾀ一覧!$AH$4:$AR$66,10,FALSE))))))</f>
        <v/>
      </c>
      <c r="BP28" s="1110"/>
      <c r="BQ28" s="1110"/>
      <c r="BR28" s="1111"/>
      <c r="BS28" s="1115">
        <f>IF($BL28="",0,VLOOKUP($BL28,ﾃﾞｰﾀ一覧!$AY$4:$BB$16,3,FALSE))</f>
        <v>0</v>
      </c>
      <c r="BT28" s="1115"/>
      <c r="BU28" s="1115"/>
      <c r="BV28" s="1112" t="str">
        <f>IF($BO28="","",IF($BF28=ﾃﾞｰﾀ一覧!$U$37,"",IF($BF28=ﾃﾞｰﾀ一覧!$U$38,"",IF($BO28=ﾃﾞｰﾀ一覧!$AT$27,ﾃﾞｰﾀ一覧!$AT$27,VLOOKUP($AK28,ﾃﾞｰﾀ一覧!$AH$4:$AR$66,11,FALSE)*IF($BO28=ﾃﾞｰﾀ一覧!$AT$17,($AR28+1)*($AV28+1),IF($BO28=ﾃﾞｰﾀ一覧!$AT$22,IF(COUNTIF($AD28,"*天端*"),ﾃﾞｰﾀ一覧!$AU$43/2,ﾃﾞｰﾀ一覧!$AU$43/3),IF($BO28=ﾃﾞｰﾀ一覧!$AT$20,$AR28*$AV28,IF($BO28=ﾃﾞｰﾀ一覧!$AT$21,$AV28,1))))))))</f>
        <v/>
      </c>
      <c r="BW28" s="1112"/>
      <c r="BX28" s="1112"/>
      <c r="BY28" s="1088" t="str">
        <f>IF($B28="","",IF($AH28="","",IF($CK28=ﾃﾞｰﾀ一覧!$U$53,ﾃﾞｰﾀ一覧!$U$61,IF($AH28=ﾃﾞｰﾀ一覧!$U$21,ﾃﾞｰﾀ一覧!$U$60,IF(OR($AH28=ﾃﾞｰﾀ一覧!$U$19,$AH28=ﾃﾞｰﾀ一覧!$U$20,$AH28=ﾃﾞｰﾀ一覧!$U$23,$AH28=ﾃﾞｰﾀ一覧!$U$22,$AH28=ﾃﾞｰﾀ一覧!$U$18,AH28=ﾃﾞｰﾀ一覧!$U$25),ﾃﾞｰﾀ一覧!$U$59,ﾃﾞｰﾀ一覧!$U$62)))))</f>
        <v/>
      </c>
      <c r="BZ28" s="1089"/>
      <c r="CA28" s="1113"/>
      <c r="CB28" s="1113"/>
      <c r="CC28" s="1113"/>
      <c r="CD28" s="1113"/>
      <c r="CE28" s="1113"/>
      <c r="CF28" s="1113"/>
      <c r="CG28" s="1113"/>
      <c r="CH28" s="1113"/>
      <c r="CI28" s="1114"/>
      <c r="CK28" s="239"/>
      <c r="CL28" s="207"/>
      <c r="CM28" s="378" t="str">
        <f t="shared" si="0"/>
        <v/>
      </c>
      <c r="CN28" s="379" t="str">
        <f t="shared" si="5"/>
        <v/>
      </c>
      <c r="CO28" s="379" t="str">
        <f t="shared" si="1"/>
        <v/>
      </c>
      <c r="CP28" s="380" t="str">
        <f t="shared" si="2"/>
        <v/>
      </c>
      <c r="CQ28" s="244"/>
      <c r="CR28" s="1100"/>
      <c r="CS28" s="1101"/>
      <c r="CT28" s="1102"/>
      <c r="CU28" s="1135"/>
      <c r="CV28" s="1136"/>
      <c r="CW28" s="1136"/>
      <c r="CX28" s="1137"/>
      <c r="CY28" s="1138"/>
      <c r="CZ28" s="1139"/>
      <c r="DA28" s="1140"/>
      <c r="DB28" s="1132"/>
      <c r="DC28" s="1133"/>
      <c r="DD28" s="1133"/>
      <c r="DE28" s="1133"/>
      <c r="DF28" s="1133"/>
      <c r="DG28" s="1134"/>
      <c r="DH28" s="580"/>
      <c r="DI28" s="1372"/>
      <c r="DJ28" s="1372"/>
      <c r="DK28" s="581"/>
      <c r="DL28" s="582"/>
      <c r="DM28" s="1372"/>
      <c r="DN28" s="1372"/>
      <c r="DO28" s="581"/>
      <c r="DP28" s="582"/>
      <c r="DQ28" s="1372"/>
      <c r="DR28" s="1372"/>
      <c r="DS28" s="583"/>
      <c r="DT28" s="1124"/>
      <c r="DU28" s="1125"/>
      <c r="DV28" s="1150"/>
      <c r="DW28" s="1124"/>
      <c r="DX28" s="1125"/>
      <c r="DY28" s="1150"/>
      <c r="DZ28" s="1362"/>
      <c r="EA28" s="1363"/>
      <c r="EB28" s="1362"/>
      <c r="EC28" s="1363"/>
      <c r="ED28" s="1362"/>
      <c r="EE28" s="1363"/>
      <c r="EF28" s="1364"/>
      <c r="EG28" s="1296"/>
      <c r="EH28" s="1296"/>
      <c r="EI28" s="1365"/>
      <c r="EJ28" s="1366"/>
      <c r="EK28" s="1367"/>
      <c r="EL28" s="1368"/>
      <c r="EM28" s="1298"/>
      <c r="EN28" s="1113"/>
      <c r="EO28" s="1369"/>
      <c r="EP28" s="1370"/>
      <c r="EQ28" s="1371"/>
      <c r="ER28" s="1298"/>
      <c r="ES28" s="1113"/>
      <c r="ET28" s="1113"/>
      <c r="EU28" s="1113"/>
      <c r="EV28" s="1113"/>
      <c r="EW28" s="1113"/>
      <c r="EX28" s="1113"/>
      <c r="EY28" s="1113"/>
      <c r="EZ28" s="1114"/>
    </row>
    <row r="29" spans="1:156" ht="30" customHeight="1" x14ac:dyDescent="0.2">
      <c r="A29" s="207">
        <f t="shared" si="3"/>
        <v>18</v>
      </c>
      <c r="B29" s="1103"/>
      <c r="C29" s="1104"/>
      <c r="D29" s="1092"/>
      <c r="E29" s="1093"/>
      <c r="F29" s="1094" t="str">
        <f t="shared" si="6"/>
        <v/>
      </c>
      <c r="G29" s="1095"/>
      <c r="H29" s="1095"/>
      <c r="I29" s="1095"/>
      <c r="J29" s="1095"/>
      <c r="K29" s="1095"/>
      <c r="L29" s="1095"/>
      <c r="M29" s="1095"/>
      <c r="N29" s="1095"/>
      <c r="O29" s="1095"/>
      <c r="P29" s="1095"/>
      <c r="Q29" s="1095"/>
      <c r="R29" s="1095"/>
      <c r="S29" s="1095"/>
      <c r="T29" s="1095"/>
      <c r="U29" s="1095"/>
      <c r="V29" s="1095"/>
      <c r="W29" s="1096"/>
      <c r="X29" s="1097">
        <f t="shared" si="4"/>
        <v>0</v>
      </c>
      <c r="Y29" s="1098"/>
      <c r="Z29" s="1099"/>
      <c r="AA29" s="1100"/>
      <c r="AB29" s="1101"/>
      <c r="AC29" s="1102"/>
      <c r="AD29" s="1135"/>
      <c r="AE29" s="1136"/>
      <c r="AF29" s="1136"/>
      <c r="AG29" s="1137"/>
      <c r="AH29" s="1138"/>
      <c r="AI29" s="1139"/>
      <c r="AJ29" s="1140"/>
      <c r="AK29" s="1132"/>
      <c r="AL29" s="1133"/>
      <c r="AM29" s="1133"/>
      <c r="AN29" s="1133"/>
      <c r="AO29" s="1133"/>
      <c r="AP29" s="1134"/>
      <c r="AQ29" s="642" t="str">
        <f>IF(AK29="","",VLOOKUP(AK29,ﾃﾞｰﾀ一覧!$AH$4:$AR$66,2,FALSE))</f>
        <v/>
      </c>
      <c r="AR29" s="1084"/>
      <c r="AS29" s="1084"/>
      <c r="AT29" s="643" t="str">
        <f>IF(AK29="","",VLOOKUP(AK29,ﾃﾞｰﾀ一覧!$AH$4:$AR$66,3,FALSE))</f>
        <v/>
      </c>
      <c r="AU29" s="644" t="str">
        <f>IF(AK29="","",VLOOKUP(AK29,ﾃﾞｰﾀ一覧!$AH$4:$AR$66,5,FALSE))</f>
        <v/>
      </c>
      <c r="AV29" s="1084"/>
      <c r="AW29" s="1084"/>
      <c r="AX29" s="643" t="str">
        <f>IF(AK29="","",VLOOKUP(AK29,ﾃﾞｰﾀ一覧!$AH$4:$AR$66,6,FALSE))</f>
        <v/>
      </c>
      <c r="AY29" s="649" t="str">
        <f>IF(AK29="","",VLOOKUP(AK29,ﾃﾞｰﾀ一覧!$AH$4:$AR$66,8,FALSE))</f>
        <v/>
      </c>
      <c r="AZ29" s="1084"/>
      <c r="BA29" s="1084"/>
      <c r="BB29" s="388" t="str">
        <f>IF(AK29="","",VLOOKUP(AK29,ﾃﾞｰﾀ一覧!$AH$4:$AR$66,9,FALSE))</f>
        <v/>
      </c>
      <c r="BC29" s="1124"/>
      <c r="BD29" s="1125"/>
      <c r="BE29" s="1125"/>
      <c r="BF29" s="1124"/>
      <c r="BG29" s="1125"/>
      <c r="BH29" s="1125"/>
      <c r="BI29" s="1124"/>
      <c r="BJ29" s="1125"/>
      <c r="BK29" s="1150"/>
      <c r="BL29" s="1154"/>
      <c r="BM29" s="1155"/>
      <c r="BN29" s="1156"/>
      <c r="BO29" s="1109" t="str">
        <f>IF($AK29="","",IF($BF29="","",IF($BF29=ﾃﾞｰﾀ一覧!$U$37,"",IF($BF29=ﾃﾞｰﾀ一覧!$U$38,"",IF($AH29=ﾃﾞｰﾀ一覧!$U$25,VLOOKUP($AK29,ﾃﾞｰﾀ一覧!$AH$43:$AR$66,10,FALSE),VLOOKUP($AK29,ﾃﾞｰﾀ一覧!$AH$4:$AR$66,10,FALSE))))))</f>
        <v/>
      </c>
      <c r="BP29" s="1110"/>
      <c r="BQ29" s="1110"/>
      <c r="BR29" s="1111"/>
      <c r="BS29" s="1115">
        <f>IF($BL29="",0,VLOOKUP($BL29,ﾃﾞｰﾀ一覧!$AY$4:$BB$16,3,FALSE))</f>
        <v>0</v>
      </c>
      <c r="BT29" s="1115"/>
      <c r="BU29" s="1115"/>
      <c r="BV29" s="1112" t="str">
        <f>IF($BO29="","",IF($BF29=ﾃﾞｰﾀ一覧!$U$37,"",IF($BF29=ﾃﾞｰﾀ一覧!$U$38,"",IF($BO29=ﾃﾞｰﾀ一覧!$AT$27,ﾃﾞｰﾀ一覧!$AT$27,VLOOKUP($AK29,ﾃﾞｰﾀ一覧!$AH$4:$AR$66,11,FALSE)*IF($BO29=ﾃﾞｰﾀ一覧!$AT$17,($AR29+1)*($AV29+1),IF($BO29=ﾃﾞｰﾀ一覧!$AT$22,IF(COUNTIF($AD29,"*天端*"),ﾃﾞｰﾀ一覧!$AU$43/2,ﾃﾞｰﾀ一覧!$AU$43/3),IF($BO29=ﾃﾞｰﾀ一覧!$AT$20,$AR29*$AV29,IF($BO29=ﾃﾞｰﾀ一覧!$AT$21,$AV29,1))))))))</f>
        <v/>
      </c>
      <c r="BW29" s="1112"/>
      <c r="BX29" s="1112"/>
      <c r="BY29" s="1088" t="str">
        <f>IF($B29="","",IF($AH29="","",IF($CK29=ﾃﾞｰﾀ一覧!$U$53,ﾃﾞｰﾀ一覧!$U$61,IF($AH29=ﾃﾞｰﾀ一覧!$U$21,ﾃﾞｰﾀ一覧!$U$60,IF(OR($AH29=ﾃﾞｰﾀ一覧!$U$19,$AH29=ﾃﾞｰﾀ一覧!$U$20,$AH29=ﾃﾞｰﾀ一覧!$U$23,$AH29=ﾃﾞｰﾀ一覧!$U$22,$AH29=ﾃﾞｰﾀ一覧!$U$18,AH29=ﾃﾞｰﾀ一覧!$U$25),ﾃﾞｰﾀ一覧!$U$59,ﾃﾞｰﾀ一覧!$U$62)))))</f>
        <v/>
      </c>
      <c r="BZ29" s="1089"/>
      <c r="CA29" s="1113"/>
      <c r="CB29" s="1113"/>
      <c r="CC29" s="1113"/>
      <c r="CD29" s="1113"/>
      <c r="CE29" s="1113"/>
      <c r="CF29" s="1113"/>
      <c r="CG29" s="1113"/>
      <c r="CH29" s="1113"/>
      <c r="CI29" s="1114"/>
      <c r="CK29" s="239"/>
      <c r="CL29" s="207"/>
      <c r="CM29" s="378" t="str">
        <f t="shared" si="0"/>
        <v/>
      </c>
      <c r="CN29" s="379" t="str">
        <f t="shared" si="5"/>
        <v/>
      </c>
      <c r="CO29" s="379" t="str">
        <f t="shared" si="1"/>
        <v/>
      </c>
      <c r="CP29" s="380" t="str">
        <f t="shared" si="2"/>
        <v/>
      </c>
      <c r="CQ29" s="244"/>
      <c r="CR29" s="1100"/>
      <c r="CS29" s="1101"/>
      <c r="CT29" s="1102"/>
      <c r="CU29" s="1135"/>
      <c r="CV29" s="1136"/>
      <c r="CW29" s="1136"/>
      <c r="CX29" s="1137"/>
      <c r="CY29" s="1138"/>
      <c r="CZ29" s="1139"/>
      <c r="DA29" s="1140"/>
      <c r="DB29" s="1132"/>
      <c r="DC29" s="1133"/>
      <c r="DD29" s="1133"/>
      <c r="DE29" s="1133"/>
      <c r="DF29" s="1133"/>
      <c r="DG29" s="1134"/>
      <c r="DH29" s="580"/>
      <c r="DI29" s="1372"/>
      <c r="DJ29" s="1372"/>
      <c r="DK29" s="581"/>
      <c r="DL29" s="582"/>
      <c r="DM29" s="1372"/>
      <c r="DN29" s="1372"/>
      <c r="DO29" s="581"/>
      <c r="DP29" s="582"/>
      <c r="DQ29" s="1372"/>
      <c r="DR29" s="1372"/>
      <c r="DS29" s="583"/>
      <c r="DT29" s="1124"/>
      <c r="DU29" s="1125"/>
      <c r="DV29" s="1150"/>
      <c r="DW29" s="1124"/>
      <c r="DX29" s="1125"/>
      <c r="DY29" s="1150"/>
      <c r="DZ29" s="1362"/>
      <c r="EA29" s="1363"/>
      <c r="EB29" s="1362"/>
      <c r="EC29" s="1363"/>
      <c r="ED29" s="1362"/>
      <c r="EE29" s="1363"/>
      <c r="EF29" s="1364"/>
      <c r="EG29" s="1296"/>
      <c r="EH29" s="1296"/>
      <c r="EI29" s="1365"/>
      <c r="EJ29" s="1366"/>
      <c r="EK29" s="1367"/>
      <c r="EL29" s="1368"/>
      <c r="EM29" s="1298"/>
      <c r="EN29" s="1113"/>
      <c r="EO29" s="1369"/>
      <c r="EP29" s="1370"/>
      <c r="EQ29" s="1371"/>
      <c r="ER29" s="1298"/>
      <c r="ES29" s="1113"/>
      <c r="ET29" s="1113"/>
      <c r="EU29" s="1113"/>
      <c r="EV29" s="1113"/>
      <c r="EW29" s="1113"/>
      <c r="EX29" s="1113"/>
      <c r="EY29" s="1113"/>
      <c r="EZ29" s="1114"/>
    </row>
    <row r="30" spans="1:156" ht="30" customHeight="1" x14ac:dyDescent="0.2">
      <c r="A30" s="207">
        <f t="shared" si="3"/>
        <v>19</v>
      </c>
      <c r="B30" s="1090"/>
      <c r="C30" s="1091"/>
      <c r="D30" s="1092"/>
      <c r="E30" s="1093"/>
      <c r="F30" s="1094" t="str">
        <f t="shared" si="6"/>
        <v/>
      </c>
      <c r="G30" s="1095"/>
      <c r="H30" s="1095"/>
      <c r="I30" s="1095"/>
      <c r="J30" s="1095"/>
      <c r="K30" s="1095"/>
      <c r="L30" s="1095"/>
      <c r="M30" s="1095"/>
      <c r="N30" s="1095"/>
      <c r="O30" s="1095"/>
      <c r="P30" s="1095"/>
      <c r="Q30" s="1095"/>
      <c r="R30" s="1095"/>
      <c r="S30" s="1095"/>
      <c r="T30" s="1095"/>
      <c r="U30" s="1095"/>
      <c r="V30" s="1095"/>
      <c r="W30" s="1096"/>
      <c r="X30" s="1097">
        <f t="shared" si="4"/>
        <v>0</v>
      </c>
      <c r="Y30" s="1098"/>
      <c r="Z30" s="1099"/>
      <c r="AA30" s="1100"/>
      <c r="AB30" s="1101"/>
      <c r="AC30" s="1102"/>
      <c r="AD30" s="1135"/>
      <c r="AE30" s="1136"/>
      <c r="AF30" s="1136"/>
      <c r="AG30" s="1137"/>
      <c r="AH30" s="1138"/>
      <c r="AI30" s="1139"/>
      <c r="AJ30" s="1140"/>
      <c r="AK30" s="1132"/>
      <c r="AL30" s="1133"/>
      <c r="AM30" s="1133"/>
      <c r="AN30" s="1133"/>
      <c r="AO30" s="1133"/>
      <c r="AP30" s="1134"/>
      <c r="AQ30" s="642" t="str">
        <f>IF(AK30="","",VLOOKUP(AK30,ﾃﾞｰﾀ一覧!$AH$4:$AR$66,2,FALSE))</f>
        <v/>
      </c>
      <c r="AR30" s="1084"/>
      <c r="AS30" s="1084"/>
      <c r="AT30" s="643" t="str">
        <f>IF(AK30="","",VLOOKUP(AK30,ﾃﾞｰﾀ一覧!$AH$4:$AR$66,3,FALSE))</f>
        <v/>
      </c>
      <c r="AU30" s="644" t="str">
        <f>IF(AK30="","",VLOOKUP(AK30,ﾃﾞｰﾀ一覧!$AH$4:$AR$66,5,FALSE))</f>
        <v/>
      </c>
      <c r="AV30" s="1084"/>
      <c r="AW30" s="1084"/>
      <c r="AX30" s="643" t="str">
        <f>IF(AK30="","",VLOOKUP(AK30,ﾃﾞｰﾀ一覧!$AH$4:$AR$66,6,FALSE))</f>
        <v/>
      </c>
      <c r="AY30" s="649" t="str">
        <f>IF(AK30="","",VLOOKUP(AK30,ﾃﾞｰﾀ一覧!$AH$4:$AR$66,8,FALSE))</f>
        <v/>
      </c>
      <c r="AZ30" s="1084"/>
      <c r="BA30" s="1084"/>
      <c r="BB30" s="388" t="str">
        <f>IF(AK30="","",VLOOKUP(AK30,ﾃﾞｰﾀ一覧!$AH$4:$AR$66,9,FALSE))</f>
        <v/>
      </c>
      <c r="BC30" s="1124"/>
      <c r="BD30" s="1125"/>
      <c r="BE30" s="1125"/>
      <c r="BF30" s="1124"/>
      <c r="BG30" s="1125"/>
      <c r="BH30" s="1125"/>
      <c r="BI30" s="1124"/>
      <c r="BJ30" s="1125"/>
      <c r="BK30" s="1150"/>
      <c r="BL30" s="1154"/>
      <c r="BM30" s="1155"/>
      <c r="BN30" s="1156"/>
      <c r="BO30" s="1109" t="str">
        <f>IF($AK30="","",IF($BF30="","",IF($BF30=ﾃﾞｰﾀ一覧!$U$37,"",IF($BF30=ﾃﾞｰﾀ一覧!$U$38,"",IF($AH30=ﾃﾞｰﾀ一覧!$U$25,VLOOKUP($AK30,ﾃﾞｰﾀ一覧!$AH$43:$AR$66,10,FALSE),VLOOKUP($AK30,ﾃﾞｰﾀ一覧!$AH$4:$AR$66,10,FALSE))))))</f>
        <v/>
      </c>
      <c r="BP30" s="1110"/>
      <c r="BQ30" s="1110"/>
      <c r="BR30" s="1111"/>
      <c r="BS30" s="1115">
        <f>IF($BL30="",0,VLOOKUP($BL30,ﾃﾞｰﾀ一覧!$AY$4:$BB$16,3,FALSE))</f>
        <v>0</v>
      </c>
      <c r="BT30" s="1115"/>
      <c r="BU30" s="1115"/>
      <c r="BV30" s="1112" t="str">
        <f>IF($BO30="","",IF($BF30=ﾃﾞｰﾀ一覧!$U$37,"",IF($BF30=ﾃﾞｰﾀ一覧!$U$38,"",IF($BO30=ﾃﾞｰﾀ一覧!$AT$27,ﾃﾞｰﾀ一覧!$AT$27,VLOOKUP($AK30,ﾃﾞｰﾀ一覧!$AH$4:$AR$66,11,FALSE)*IF($BO30=ﾃﾞｰﾀ一覧!$AT$17,($AR30+1)*($AV30+1),IF($BO30=ﾃﾞｰﾀ一覧!$AT$22,IF(COUNTIF($AD30,"*天端*"),ﾃﾞｰﾀ一覧!$AU$43/2,ﾃﾞｰﾀ一覧!$AU$43/3),IF($BO30=ﾃﾞｰﾀ一覧!$AT$20,$AR30*$AV30,IF($BO30=ﾃﾞｰﾀ一覧!$AT$21,$AV30,1))))))))</f>
        <v/>
      </c>
      <c r="BW30" s="1112"/>
      <c r="BX30" s="1112"/>
      <c r="BY30" s="1088" t="str">
        <f>IF($B30="","",IF($AH30="","",IF($CK30=ﾃﾞｰﾀ一覧!$U$53,ﾃﾞｰﾀ一覧!$U$61,IF($AH30=ﾃﾞｰﾀ一覧!$U$21,ﾃﾞｰﾀ一覧!$U$60,IF(OR($AH30=ﾃﾞｰﾀ一覧!$U$19,$AH30=ﾃﾞｰﾀ一覧!$U$20,$AH30=ﾃﾞｰﾀ一覧!$U$23,$AH30=ﾃﾞｰﾀ一覧!$U$22,$AH30=ﾃﾞｰﾀ一覧!$U$18,AH30=ﾃﾞｰﾀ一覧!$U$25),ﾃﾞｰﾀ一覧!$U$59,ﾃﾞｰﾀ一覧!$U$62)))))</f>
        <v/>
      </c>
      <c r="BZ30" s="1089"/>
      <c r="CA30" s="1113"/>
      <c r="CB30" s="1113"/>
      <c r="CC30" s="1113"/>
      <c r="CD30" s="1113"/>
      <c r="CE30" s="1113"/>
      <c r="CF30" s="1113"/>
      <c r="CG30" s="1113"/>
      <c r="CH30" s="1113"/>
      <c r="CI30" s="1114"/>
      <c r="CK30" s="239"/>
      <c r="CL30" s="207"/>
      <c r="CM30" s="378" t="str">
        <f t="shared" si="0"/>
        <v/>
      </c>
      <c r="CN30" s="379" t="str">
        <f t="shared" si="5"/>
        <v/>
      </c>
      <c r="CO30" s="379" t="str">
        <f t="shared" si="1"/>
        <v/>
      </c>
      <c r="CP30" s="380" t="str">
        <f t="shared" si="2"/>
        <v/>
      </c>
      <c r="CQ30" s="244"/>
      <c r="CR30" s="1100"/>
      <c r="CS30" s="1101"/>
      <c r="CT30" s="1102"/>
      <c r="CU30" s="1135"/>
      <c r="CV30" s="1136"/>
      <c r="CW30" s="1136"/>
      <c r="CX30" s="1137"/>
      <c r="CY30" s="1138"/>
      <c r="CZ30" s="1139"/>
      <c r="DA30" s="1140"/>
      <c r="DB30" s="1132"/>
      <c r="DC30" s="1133"/>
      <c r="DD30" s="1133"/>
      <c r="DE30" s="1133"/>
      <c r="DF30" s="1133"/>
      <c r="DG30" s="1134"/>
      <c r="DH30" s="580"/>
      <c r="DI30" s="1372"/>
      <c r="DJ30" s="1372"/>
      <c r="DK30" s="581"/>
      <c r="DL30" s="582"/>
      <c r="DM30" s="1372"/>
      <c r="DN30" s="1372"/>
      <c r="DO30" s="581"/>
      <c r="DP30" s="582"/>
      <c r="DQ30" s="1372"/>
      <c r="DR30" s="1372"/>
      <c r="DS30" s="583"/>
      <c r="DT30" s="1124"/>
      <c r="DU30" s="1125"/>
      <c r="DV30" s="1150"/>
      <c r="DW30" s="1124"/>
      <c r="DX30" s="1125"/>
      <c r="DY30" s="1150"/>
      <c r="DZ30" s="1362"/>
      <c r="EA30" s="1363"/>
      <c r="EB30" s="1362"/>
      <c r="EC30" s="1363"/>
      <c r="ED30" s="1362"/>
      <c r="EE30" s="1363"/>
      <c r="EF30" s="1364"/>
      <c r="EG30" s="1296"/>
      <c r="EH30" s="1296"/>
      <c r="EI30" s="1365"/>
      <c r="EJ30" s="1366"/>
      <c r="EK30" s="1367"/>
      <c r="EL30" s="1368"/>
      <c r="EM30" s="1298"/>
      <c r="EN30" s="1113"/>
      <c r="EO30" s="1369"/>
      <c r="EP30" s="1370"/>
      <c r="EQ30" s="1371"/>
      <c r="ER30" s="1298"/>
      <c r="ES30" s="1113"/>
      <c r="ET30" s="1113"/>
      <c r="EU30" s="1113"/>
      <c r="EV30" s="1113"/>
      <c r="EW30" s="1113"/>
      <c r="EX30" s="1113"/>
      <c r="EY30" s="1113"/>
      <c r="EZ30" s="1114"/>
    </row>
    <row r="31" spans="1:156" ht="30" customHeight="1" x14ac:dyDescent="0.2">
      <c r="A31" s="207">
        <f t="shared" si="3"/>
        <v>20</v>
      </c>
      <c r="B31" s="1103"/>
      <c r="C31" s="1104"/>
      <c r="D31" s="1092"/>
      <c r="E31" s="1093"/>
      <c r="F31" s="1094" t="str">
        <f t="shared" si="6"/>
        <v/>
      </c>
      <c r="G31" s="1095"/>
      <c r="H31" s="1095"/>
      <c r="I31" s="1095"/>
      <c r="J31" s="1095"/>
      <c r="K31" s="1095"/>
      <c r="L31" s="1095"/>
      <c r="M31" s="1095"/>
      <c r="N31" s="1095"/>
      <c r="O31" s="1095"/>
      <c r="P31" s="1095"/>
      <c r="Q31" s="1095"/>
      <c r="R31" s="1095"/>
      <c r="S31" s="1095"/>
      <c r="T31" s="1095"/>
      <c r="U31" s="1095"/>
      <c r="V31" s="1095"/>
      <c r="W31" s="1096"/>
      <c r="X31" s="1097">
        <f t="shared" si="4"/>
        <v>0</v>
      </c>
      <c r="Y31" s="1098"/>
      <c r="Z31" s="1099"/>
      <c r="AA31" s="1100"/>
      <c r="AB31" s="1101"/>
      <c r="AC31" s="1102"/>
      <c r="AD31" s="1135"/>
      <c r="AE31" s="1136"/>
      <c r="AF31" s="1136"/>
      <c r="AG31" s="1137"/>
      <c r="AH31" s="1138"/>
      <c r="AI31" s="1139"/>
      <c r="AJ31" s="1140"/>
      <c r="AK31" s="1132"/>
      <c r="AL31" s="1133"/>
      <c r="AM31" s="1133"/>
      <c r="AN31" s="1133"/>
      <c r="AO31" s="1133"/>
      <c r="AP31" s="1134"/>
      <c r="AQ31" s="642" t="str">
        <f>IF(AK31="","",VLOOKUP(AK31,ﾃﾞｰﾀ一覧!$AH$4:$AR$66,2,FALSE))</f>
        <v/>
      </c>
      <c r="AR31" s="1084"/>
      <c r="AS31" s="1084"/>
      <c r="AT31" s="643" t="str">
        <f>IF(AK31="","",VLOOKUP(AK31,ﾃﾞｰﾀ一覧!$AH$4:$AR$66,3,FALSE))</f>
        <v/>
      </c>
      <c r="AU31" s="644" t="str">
        <f>IF(AK31="","",VLOOKUP(AK31,ﾃﾞｰﾀ一覧!$AH$4:$AR$66,5,FALSE))</f>
        <v/>
      </c>
      <c r="AV31" s="1084"/>
      <c r="AW31" s="1084"/>
      <c r="AX31" s="643" t="str">
        <f>IF(AK31="","",VLOOKUP(AK31,ﾃﾞｰﾀ一覧!$AH$4:$AR$66,6,FALSE))</f>
        <v/>
      </c>
      <c r="AY31" s="649" t="str">
        <f>IF(AK31="","",VLOOKUP(AK31,ﾃﾞｰﾀ一覧!$AH$4:$AR$66,8,FALSE))</f>
        <v/>
      </c>
      <c r="AZ31" s="1084"/>
      <c r="BA31" s="1084"/>
      <c r="BB31" s="388" t="str">
        <f>IF(AK31="","",VLOOKUP(AK31,ﾃﾞｰﾀ一覧!$AH$4:$AR$66,9,FALSE))</f>
        <v/>
      </c>
      <c r="BC31" s="1124"/>
      <c r="BD31" s="1125"/>
      <c r="BE31" s="1125"/>
      <c r="BF31" s="1124"/>
      <c r="BG31" s="1125"/>
      <c r="BH31" s="1125"/>
      <c r="BI31" s="1124"/>
      <c r="BJ31" s="1125"/>
      <c r="BK31" s="1150"/>
      <c r="BL31" s="1154"/>
      <c r="BM31" s="1155"/>
      <c r="BN31" s="1156"/>
      <c r="BO31" s="1109" t="str">
        <f>IF($AK31="","",IF($BF31="","",IF($BF31=ﾃﾞｰﾀ一覧!$U$37,"",IF($BF31=ﾃﾞｰﾀ一覧!$U$38,"",IF($AH31=ﾃﾞｰﾀ一覧!$U$25,VLOOKUP($AK31,ﾃﾞｰﾀ一覧!$AH$43:$AR$66,10,FALSE),VLOOKUP($AK31,ﾃﾞｰﾀ一覧!$AH$4:$AR$66,10,FALSE))))))</f>
        <v/>
      </c>
      <c r="BP31" s="1110"/>
      <c r="BQ31" s="1110"/>
      <c r="BR31" s="1111"/>
      <c r="BS31" s="1115">
        <f>IF($BL31="",0,VLOOKUP($BL31,ﾃﾞｰﾀ一覧!$AY$4:$BB$16,3,FALSE))</f>
        <v>0</v>
      </c>
      <c r="BT31" s="1115"/>
      <c r="BU31" s="1115"/>
      <c r="BV31" s="1112" t="str">
        <f>IF($BO31="","",IF($BF31=ﾃﾞｰﾀ一覧!$U$37,"",IF($BF31=ﾃﾞｰﾀ一覧!$U$38,"",IF($BO31=ﾃﾞｰﾀ一覧!$AT$27,ﾃﾞｰﾀ一覧!$AT$27,VLOOKUP($AK31,ﾃﾞｰﾀ一覧!$AH$4:$AR$66,11,FALSE)*IF($BO31=ﾃﾞｰﾀ一覧!$AT$17,($AR31+1)*($AV31+1),IF($BO31=ﾃﾞｰﾀ一覧!$AT$22,IF(COUNTIF($AD31,"*天端*"),ﾃﾞｰﾀ一覧!$AU$43/2,ﾃﾞｰﾀ一覧!$AU$43/3),IF($BO31=ﾃﾞｰﾀ一覧!$AT$20,$AR31*$AV31,IF($BO31=ﾃﾞｰﾀ一覧!$AT$21,$AV31,1))))))))</f>
        <v/>
      </c>
      <c r="BW31" s="1112"/>
      <c r="BX31" s="1112"/>
      <c r="BY31" s="1088" t="str">
        <f>IF($B31="","",IF($AH31="","",IF($CK31=ﾃﾞｰﾀ一覧!$U$53,ﾃﾞｰﾀ一覧!$U$61,IF($AH31=ﾃﾞｰﾀ一覧!$U$21,ﾃﾞｰﾀ一覧!$U$60,IF(OR($AH31=ﾃﾞｰﾀ一覧!$U$19,$AH31=ﾃﾞｰﾀ一覧!$U$20,$AH31=ﾃﾞｰﾀ一覧!$U$23,$AH31=ﾃﾞｰﾀ一覧!$U$22,$AH31=ﾃﾞｰﾀ一覧!$U$18,AH31=ﾃﾞｰﾀ一覧!$U$25),ﾃﾞｰﾀ一覧!$U$59,ﾃﾞｰﾀ一覧!$U$62)))))</f>
        <v/>
      </c>
      <c r="BZ31" s="1089"/>
      <c r="CA31" s="1113"/>
      <c r="CB31" s="1113"/>
      <c r="CC31" s="1113"/>
      <c r="CD31" s="1113"/>
      <c r="CE31" s="1113"/>
      <c r="CF31" s="1113"/>
      <c r="CG31" s="1113"/>
      <c r="CH31" s="1113"/>
      <c r="CI31" s="1114"/>
      <c r="CK31" s="240"/>
      <c r="CM31" s="378" t="str">
        <f t="shared" si="0"/>
        <v/>
      </c>
      <c r="CN31" s="379" t="str">
        <f t="shared" si="5"/>
        <v/>
      </c>
      <c r="CO31" s="379" t="str">
        <f t="shared" si="1"/>
        <v/>
      </c>
      <c r="CP31" s="380" t="str">
        <f t="shared" si="2"/>
        <v/>
      </c>
      <c r="CQ31" s="244"/>
      <c r="CR31" s="1100"/>
      <c r="CS31" s="1101"/>
      <c r="CT31" s="1102"/>
      <c r="CU31" s="1135"/>
      <c r="CV31" s="1136"/>
      <c r="CW31" s="1136"/>
      <c r="CX31" s="1137"/>
      <c r="CY31" s="1138"/>
      <c r="CZ31" s="1139"/>
      <c r="DA31" s="1140"/>
      <c r="DB31" s="1132"/>
      <c r="DC31" s="1133"/>
      <c r="DD31" s="1133"/>
      <c r="DE31" s="1133"/>
      <c r="DF31" s="1133"/>
      <c r="DG31" s="1134"/>
      <c r="DH31" s="580"/>
      <c r="DI31" s="1372"/>
      <c r="DJ31" s="1372"/>
      <c r="DK31" s="581"/>
      <c r="DL31" s="582"/>
      <c r="DM31" s="1372"/>
      <c r="DN31" s="1372"/>
      <c r="DO31" s="581"/>
      <c r="DP31" s="582"/>
      <c r="DQ31" s="1372"/>
      <c r="DR31" s="1372"/>
      <c r="DS31" s="583"/>
      <c r="DT31" s="1124"/>
      <c r="DU31" s="1125"/>
      <c r="DV31" s="1150"/>
      <c r="DW31" s="1124"/>
      <c r="DX31" s="1125"/>
      <c r="DY31" s="1150"/>
      <c r="DZ31" s="1362"/>
      <c r="EA31" s="1363"/>
      <c r="EB31" s="1362"/>
      <c r="EC31" s="1363"/>
      <c r="ED31" s="1362"/>
      <c r="EE31" s="1363"/>
      <c r="EF31" s="1364"/>
      <c r="EG31" s="1296"/>
      <c r="EH31" s="1296"/>
      <c r="EI31" s="1365"/>
      <c r="EJ31" s="1366"/>
      <c r="EK31" s="1367"/>
      <c r="EL31" s="1368"/>
      <c r="EM31" s="1298"/>
      <c r="EN31" s="1113"/>
      <c r="EO31" s="1369"/>
      <c r="EP31" s="1370"/>
      <c r="EQ31" s="1371"/>
      <c r="ER31" s="1298"/>
      <c r="ES31" s="1113"/>
      <c r="ET31" s="1113"/>
      <c r="EU31" s="1113"/>
      <c r="EV31" s="1113"/>
      <c r="EW31" s="1113"/>
      <c r="EX31" s="1113"/>
      <c r="EY31" s="1113"/>
      <c r="EZ31" s="1114"/>
    </row>
    <row r="32" spans="1:156" ht="30" customHeight="1" x14ac:dyDescent="0.2">
      <c r="A32" s="207">
        <f t="shared" si="3"/>
        <v>21</v>
      </c>
      <c r="B32" s="1090"/>
      <c r="C32" s="1091"/>
      <c r="D32" s="1092"/>
      <c r="E32" s="1093"/>
      <c r="F32" s="1094" t="str">
        <f t="shared" si="6"/>
        <v/>
      </c>
      <c r="G32" s="1095"/>
      <c r="H32" s="1095"/>
      <c r="I32" s="1095"/>
      <c r="J32" s="1095"/>
      <c r="K32" s="1095"/>
      <c r="L32" s="1095"/>
      <c r="M32" s="1095"/>
      <c r="N32" s="1095"/>
      <c r="O32" s="1095"/>
      <c r="P32" s="1095"/>
      <c r="Q32" s="1095"/>
      <c r="R32" s="1095"/>
      <c r="S32" s="1095"/>
      <c r="T32" s="1095"/>
      <c r="U32" s="1095"/>
      <c r="V32" s="1095"/>
      <c r="W32" s="1096"/>
      <c r="X32" s="1097">
        <f t="shared" si="4"/>
        <v>0</v>
      </c>
      <c r="Y32" s="1098"/>
      <c r="Z32" s="1099"/>
      <c r="AA32" s="1100"/>
      <c r="AB32" s="1101"/>
      <c r="AC32" s="1102"/>
      <c r="AD32" s="1135"/>
      <c r="AE32" s="1136"/>
      <c r="AF32" s="1136"/>
      <c r="AG32" s="1137"/>
      <c r="AH32" s="1138"/>
      <c r="AI32" s="1139"/>
      <c r="AJ32" s="1140"/>
      <c r="AK32" s="1132"/>
      <c r="AL32" s="1133"/>
      <c r="AM32" s="1133"/>
      <c r="AN32" s="1133"/>
      <c r="AO32" s="1133"/>
      <c r="AP32" s="1134"/>
      <c r="AQ32" s="642" t="str">
        <f>IF(AK32="","",VLOOKUP(AK32,ﾃﾞｰﾀ一覧!$AH$4:$AR$66,2,FALSE))</f>
        <v/>
      </c>
      <c r="AR32" s="1084"/>
      <c r="AS32" s="1084"/>
      <c r="AT32" s="643" t="str">
        <f>IF(AK32="","",VLOOKUP(AK32,ﾃﾞｰﾀ一覧!$AH$4:$AR$66,3,FALSE))</f>
        <v/>
      </c>
      <c r="AU32" s="644" t="str">
        <f>IF(AK32="","",VLOOKUP(AK32,ﾃﾞｰﾀ一覧!$AH$4:$AR$66,5,FALSE))</f>
        <v/>
      </c>
      <c r="AV32" s="1084"/>
      <c r="AW32" s="1084"/>
      <c r="AX32" s="643" t="str">
        <f>IF(AK32="","",VLOOKUP(AK32,ﾃﾞｰﾀ一覧!$AH$4:$AR$66,6,FALSE))</f>
        <v/>
      </c>
      <c r="AY32" s="649" t="str">
        <f>IF(AK32="","",VLOOKUP(AK32,ﾃﾞｰﾀ一覧!$AH$4:$AR$66,8,FALSE))</f>
        <v/>
      </c>
      <c r="AZ32" s="1084"/>
      <c r="BA32" s="1084"/>
      <c r="BB32" s="388" t="str">
        <f>IF(AK32="","",VLOOKUP(AK32,ﾃﾞｰﾀ一覧!$AH$4:$AR$66,9,FALSE))</f>
        <v/>
      </c>
      <c r="BC32" s="1124"/>
      <c r="BD32" s="1125"/>
      <c r="BE32" s="1125"/>
      <c r="BF32" s="1124"/>
      <c r="BG32" s="1125"/>
      <c r="BH32" s="1125"/>
      <c r="BI32" s="1124"/>
      <c r="BJ32" s="1125"/>
      <c r="BK32" s="1150"/>
      <c r="BL32" s="1154"/>
      <c r="BM32" s="1155"/>
      <c r="BN32" s="1156"/>
      <c r="BO32" s="1109" t="str">
        <f>IF($AK32="","",IF($BF32="","",IF($BF32=ﾃﾞｰﾀ一覧!$U$37,"",IF($BF32=ﾃﾞｰﾀ一覧!$U$38,"",IF($AH32=ﾃﾞｰﾀ一覧!$U$25,VLOOKUP($AK32,ﾃﾞｰﾀ一覧!$AH$43:$AR$66,10,FALSE),VLOOKUP($AK32,ﾃﾞｰﾀ一覧!$AH$4:$AR$66,10,FALSE))))))</f>
        <v/>
      </c>
      <c r="BP32" s="1110"/>
      <c r="BQ32" s="1110"/>
      <c r="BR32" s="1111"/>
      <c r="BS32" s="1115">
        <f>IF($BL32="",0,VLOOKUP($BL32,ﾃﾞｰﾀ一覧!$AY$4:$BB$16,3,FALSE))</f>
        <v>0</v>
      </c>
      <c r="BT32" s="1115"/>
      <c r="BU32" s="1115"/>
      <c r="BV32" s="1112" t="str">
        <f>IF($BO32="","",IF($BF32=ﾃﾞｰﾀ一覧!$U$37,"",IF($BF32=ﾃﾞｰﾀ一覧!$U$38,"",IF($BO32=ﾃﾞｰﾀ一覧!$AT$27,ﾃﾞｰﾀ一覧!$AT$27,VLOOKUP($AK32,ﾃﾞｰﾀ一覧!$AH$4:$AR$66,11,FALSE)*IF($BO32=ﾃﾞｰﾀ一覧!$AT$17,($AR32+1)*($AV32+1),IF($BO32=ﾃﾞｰﾀ一覧!$AT$22,IF(COUNTIF($AD32,"*天端*"),ﾃﾞｰﾀ一覧!$AU$43/2,ﾃﾞｰﾀ一覧!$AU$43/3),IF($BO32=ﾃﾞｰﾀ一覧!$AT$20,$AR32*$AV32,IF($BO32=ﾃﾞｰﾀ一覧!$AT$21,$AV32,1))))))))</f>
        <v/>
      </c>
      <c r="BW32" s="1112"/>
      <c r="BX32" s="1112"/>
      <c r="BY32" s="1088" t="str">
        <f>IF($B32="","",IF($AH32="","",IF($CK32=ﾃﾞｰﾀ一覧!$U$53,ﾃﾞｰﾀ一覧!$U$61,IF($AH32=ﾃﾞｰﾀ一覧!$U$21,ﾃﾞｰﾀ一覧!$U$60,IF(OR($AH32=ﾃﾞｰﾀ一覧!$U$19,$AH32=ﾃﾞｰﾀ一覧!$U$20,$AH32=ﾃﾞｰﾀ一覧!$U$23,$AH32=ﾃﾞｰﾀ一覧!$U$22,$AH32=ﾃﾞｰﾀ一覧!$U$18,AH32=ﾃﾞｰﾀ一覧!$U$25),ﾃﾞｰﾀ一覧!$U$59,ﾃﾞｰﾀ一覧!$U$62)))))</f>
        <v/>
      </c>
      <c r="BZ32" s="1089"/>
      <c r="CA32" s="1113"/>
      <c r="CB32" s="1113"/>
      <c r="CC32" s="1113"/>
      <c r="CD32" s="1113"/>
      <c r="CE32" s="1113"/>
      <c r="CF32" s="1113"/>
      <c r="CG32" s="1113"/>
      <c r="CH32" s="1113"/>
      <c r="CI32" s="1114"/>
      <c r="CK32" s="240"/>
      <c r="CM32" s="378" t="str">
        <f t="shared" si="0"/>
        <v/>
      </c>
      <c r="CN32" s="379" t="str">
        <f t="shared" si="5"/>
        <v/>
      </c>
      <c r="CO32" s="379" t="str">
        <f t="shared" si="1"/>
        <v/>
      </c>
      <c r="CP32" s="380" t="str">
        <f t="shared" si="2"/>
        <v/>
      </c>
      <c r="CQ32" s="244"/>
      <c r="CR32" s="1100"/>
      <c r="CS32" s="1101"/>
      <c r="CT32" s="1102"/>
      <c r="CU32" s="1135"/>
      <c r="CV32" s="1136"/>
      <c r="CW32" s="1136"/>
      <c r="CX32" s="1137"/>
      <c r="CY32" s="1138"/>
      <c r="CZ32" s="1139"/>
      <c r="DA32" s="1140"/>
      <c r="DB32" s="1132"/>
      <c r="DC32" s="1133"/>
      <c r="DD32" s="1133"/>
      <c r="DE32" s="1133"/>
      <c r="DF32" s="1133"/>
      <c r="DG32" s="1134"/>
      <c r="DH32" s="580"/>
      <c r="DI32" s="1373"/>
      <c r="DJ32" s="1373"/>
      <c r="DK32" s="581"/>
      <c r="DL32" s="582"/>
      <c r="DM32" s="1373"/>
      <c r="DN32" s="1373"/>
      <c r="DO32" s="581"/>
      <c r="DP32" s="582"/>
      <c r="DQ32" s="1372"/>
      <c r="DR32" s="1372"/>
      <c r="DS32" s="583"/>
      <c r="DT32" s="1124"/>
      <c r="DU32" s="1125"/>
      <c r="DV32" s="1150"/>
      <c r="DW32" s="1124"/>
      <c r="DX32" s="1125"/>
      <c r="DY32" s="1150"/>
      <c r="DZ32" s="1362"/>
      <c r="EA32" s="1363"/>
      <c r="EB32" s="1362"/>
      <c r="EC32" s="1363"/>
      <c r="ED32" s="1362"/>
      <c r="EE32" s="1363"/>
      <c r="EF32" s="1364"/>
      <c r="EG32" s="1296"/>
      <c r="EH32" s="1296"/>
      <c r="EI32" s="1365"/>
      <c r="EJ32" s="1366"/>
      <c r="EK32" s="1367"/>
      <c r="EL32" s="1368"/>
      <c r="EM32" s="1298"/>
      <c r="EN32" s="1113"/>
      <c r="EO32" s="1369"/>
      <c r="EP32" s="1370"/>
      <c r="EQ32" s="1371"/>
      <c r="ER32" s="1298"/>
      <c r="ES32" s="1113"/>
      <c r="ET32" s="1113"/>
      <c r="EU32" s="1113"/>
      <c r="EV32" s="1113"/>
      <c r="EW32" s="1113"/>
      <c r="EX32" s="1113"/>
      <c r="EY32" s="1113"/>
      <c r="EZ32" s="1114"/>
    </row>
    <row r="33" spans="1:156" ht="30" customHeight="1" x14ac:dyDescent="0.2">
      <c r="A33" s="207">
        <f t="shared" si="3"/>
        <v>22</v>
      </c>
      <c r="B33" s="1103"/>
      <c r="C33" s="1104"/>
      <c r="D33" s="1092"/>
      <c r="E33" s="1093"/>
      <c r="F33" s="1094" t="str">
        <f t="shared" si="6"/>
        <v/>
      </c>
      <c r="G33" s="1095"/>
      <c r="H33" s="1095"/>
      <c r="I33" s="1095"/>
      <c r="J33" s="1095"/>
      <c r="K33" s="1095"/>
      <c r="L33" s="1095"/>
      <c r="M33" s="1095"/>
      <c r="N33" s="1095"/>
      <c r="O33" s="1095"/>
      <c r="P33" s="1095"/>
      <c r="Q33" s="1095"/>
      <c r="R33" s="1095"/>
      <c r="S33" s="1095"/>
      <c r="T33" s="1095"/>
      <c r="U33" s="1095"/>
      <c r="V33" s="1095"/>
      <c r="W33" s="1096"/>
      <c r="X33" s="1097">
        <f t="shared" si="4"/>
        <v>0</v>
      </c>
      <c r="Y33" s="1098"/>
      <c r="Z33" s="1099"/>
      <c r="AA33" s="1100"/>
      <c r="AB33" s="1101"/>
      <c r="AC33" s="1102"/>
      <c r="AD33" s="1135"/>
      <c r="AE33" s="1136"/>
      <c r="AF33" s="1136"/>
      <c r="AG33" s="1137"/>
      <c r="AH33" s="1138"/>
      <c r="AI33" s="1139"/>
      <c r="AJ33" s="1140"/>
      <c r="AK33" s="1132"/>
      <c r="AL33" s="1133"/>
      <c r="AM33" s="1133"/>
      <c r="AN33" s="1133"/>
      <c r="AO33" s="1133"/>
      <c r="AP33" s="1134"/>
      <c r="AQ33" s="642" t="str">
        <f>IF(AK33="","",VLOOKUP(AK33,ﾃﾞｰﾀ一覧!$AH$4:$AR$66,2,FALSE))</f>
        <v/>
      </c>
      <c r="AR33" s="1084"/>
      <c r="AS33" s="1084"/>
      <c r="AT33" s="643" t="str">
        <f>IF(AK33="","",VLOOKUP(AK33,ﾃﾞｰﾀ一覧!$AH$4:$AR$66,3,FALSE))</f>
        <v/>
      </c>
      <c r="AU33" s="644" t="str">
        <f>IF(AK33="","",VLOOKUP(AK33,ﾃﾞｰﾀ一覧!$AH$4:$AR$66,5,FALSE))</f>
        <v/>
      </c>
      <c r="AV33" s="1084"/>
      <c r="AW33" s="1084"/>
      <c r="AX33" s="643" t="str">
        <f>IF(AK33="","",VLOOKUP(AK33,ﾃﾞｰﾀ一覧!$AH$4:$AR$66,6,FALSE))</f>
        <v/>
      </c>
      <c r="AY33" s="649" t="str">
        <f>IF(AK33="","",VLOOKUP(AK33,ﾃﾞｰﾀ一覧!$AH$4:$AR$66,8,FALSE))</f>
        <v/>
      </c>
      <c r="AZ33" s="1084"/>
      <c r="BA33" s="1084"/>
      <c r="BB33" s="388" t="str">
        <f>IF(AK33="","",VLOOKUP(AK33,ﾃﾞｰﾀ一覧!$AH$4:$AR$66,9,FALSE))</f>
        <v/>
      </c>
      <c r="BC33" s="1124"/>
      <c r="BD33" s="1125"/>
      <c r="BE33" s="1125"/>
      <c r="BF33" s="1124"/>
      <c r="BG33" s="1125"/>
      <c r="BH33" s="1125"/>
      <c r="BI33" s="1124"/>
      <c r="BJ33" s="1125"/>
      <c r="BK33" s="1150"/>
      <c r="BL33" s="1154"/>
      <c r="BM33" s="1155"/>
      <c r="BN33" s="1156"/>
      <c r="BO33" s="1109" t="str">
        <f>IF($AK33="","",IF($BF33="","",IF($BF33=ﾃﾞｰﾀ一覧!$U$37,"",IF($BF33=ﾃﾞｰﾀ一覧!$U$38,"",IF($AH33=ﾃﾞｰﾀ一覧!$U$25,VLOOKUP($AK33,ﾃﾞｰﾀ一覧!$AH$43:$AR$66,10,FALSE),VLOOKUP($AK33,ﾃﾞｰﾀ一覧!$AH$4:$AR$66,10,FALSE))))))</f>
        <v/>
      </c>
      <c r="BP33" s="1110"/>
      <c r="BQ33" s="1110"/>
      <c r="BR33" s="1111"/>
      <c r="BS33" s="1115">
        <f>IF($BL33="",0,VLOOKUP($BL33,ﾃﾞｰﾀ一覧!$AY$4:$BB$16,3,FALSE))</f>
        <v>0</v>
      </c>
      <c r="BT33" s="1115"/>
      <c r="BU33" s="1115"/>
      <c r="BV33" s="1112" t="str">
        <f>IF($BO33="","",IF($BF33=ﾃﾞｰﾀ一覧!$U$37,"",IF($BF33=ﾃﾞｰﾀ一覧!$U$38,"",IF($BO33=ﾃﾞｰﾀ一覧!$AT$27,ﾃﾞｰﾀ一覧!$AT$27,VLOOKUP($AK33,ﾃﾞｰﾀ一覧!$AH$4:$AR$66,11,FALSE)*IF($BO33=ﾃﾞｰﾀ一覧!$AT$17,($AR33+1)*($AV33+1),IF($BO33=ﾃﾞｰﾀ一覧!$AT$22,IF(COUNTIF($AD33,"*天端*"),ﾃﾞｰﾀ一覧!$AU$43/2,ﾃﾞｰﾀ一覧!$AU$43/3),IF($BO33=ﾃﾞｰﾀ一覧!$AT$20,$AR33*$AV33,IF($BO33=ﾃﾞｰﾀ一覧!$AT$21,$AV33,1))))))))</f>
        <v/>
      </c>
      <c r="BW33" s="1112"/>
      <c r="BX33" s="1112"/>
      <c r="BY33" s="1088" t="str">
        <f>IF($B33="","",IF($AH33="","",IF($CK33=ﾃﾞｰﾀ一覧!$U$53,ﾃﾞｰﾀ一覧!$U$61,IF($AH33=ﾃﾞｰﾀ一覧!$U$21,ﾃﾞｰﾀ一覧!$U$60,IF(OR($AH33=ﾃﾞｰﾀ一覧!$U$19,$AH33=ﾃﾞｰﾀ一覧!$U$20,$AH33=ﾃﾞｰﾀ一覧!$U$23,$AH33=ﾃﾞｰﾀ一覧!$U$22,$AH33=ﾃﾞｰﾀ一覧!$U$18,AH33=ﾃﾞｰﾀ一覧!$U$25),ﾃﾞｰﾀ一覧!$U$59,ﾃﾞｰﾀ一覧!$U$62)))))</f>
        <v/>
      </c>
      <c r="BZ33" s="1089"/>
      <c r="CA33" s="1113"/>
      <c r="CB33" s="1113"/>
      <c r="CC33" s="1113"/>
      <c r="CD33" s="1113"/>
      <c r="CE33" s="1113"/>
      <c r="CF33" s="1113"/>
      <c r="CG33" s="1113"/>
      <c r="CH33" s="1113"/>
      <c r="CI33" s="1114"/>
      <c r="CK33" s="240"/>
      <c r="CM33" s="378" t="str">
        <f t="shared" si="0"/>
        <v/>
      </c>
      <c r="CN33" s="379" t="str">
        <f t="shared" si="5"/>
        <v/>
      </c>
      <c r="CO33" s="379" t="str">
        <f t="shared" si="1"/>
        <v/>
      </c>
      <c r="CP33" s="380" t="str">
        <f t="shared" si="2"/>
        <v/>
      </c>
      <c r="CQ33" s="244"/>
      <c r="CR33" s="1100"/>
      <c r="CS33" s="1101"/>
      <c r="CT33" s="1102"/>
      <c r="CU33" s="1135"/>
      <c r="CV33" s="1136"/>
      <c r="CW33" s="1136"/>
      <c r="CX33" s="1137"/>
      <c r="CY33" s="1138"/>
      <c r="CZ33" s="1139"/>
      <c r="DA33" s="1140"/>
      <c r="DB33" s="1132"/>
      <c r="DC33" s="1133"/>
      <c r="DD33" s="1133"/>
      <c r="DE33" s="1133"/>
      <c r="DF33" s="1133"/>
      <c r="DG33" s="1134"/>
      <c r="DH33" s="580"/>
      <c r="DI33" s="1372"/>
      <c r="DJ33" s="1372"/>
      <c r="DK33" s="581"/>
      <c r="DL33" s="582"/>
      <c r="DM33" s="1372"/>
      <c r="DN33" s="1372"/>
      <c r="DO33" s="581"/>
      <c r="DP33" s="582"/>
      <c r="DQ33" s="1372"/>
      <c r="DR33" s="1372"/>
      <c r="DS33" s="583"/>
      <c r="DT33" s="1124"/>
      <c r="DU33" s="1125"/>
      <c r="DV33" s="1150"/>
      <c r="DW33" s="1124"/>
      <c r="DX33" s="1125"/>
      <c r="DY33" s="1150"/>
      <c r="DZ33" s="1362"/>
      <c r="EA33" s="1363"/>
      <c r="EB33" s="1362"/>
      <c r="EC33" s="1363"/>
      <c r="ED33" s="1362"/>
      <c r="EE33" s="1363"/>
      <c r="EF33" s="1364"/>
      <c r="EG33" s="1296"/>
      <c r="EH33" s="1296"/>
      <c r="EI33" s="1365"/>
      <c r="EJ33" s="1366"/>
      <c r="EK33" s="1367"/>
      <c r="EL33" s="1368"/>
      <c r="EM33" s="1298"/>
      <c r="EN33" s="1113"/>
      <c r="EO33" s="1369"/>
      <c r="EP33" s="1370"/>
      <c r="EQ33" s="1371"/>
      <c r="ER33" s="1298"/>
      <c r="ES33" s="1113"/>
      <c r="ET33" s="1113"/>
      <c r="EU33" s="1113"/>
      <c r="EV33" s="1113"/>
      <c r="EW33" s="1113"/>
      <c r="EX33" s="1113"/>
      <c r="EY33" s="1113"/>
      <c r="EZ33" s="1114"/>
    </row>
    <row r="34" spans="1:156" ht="30" customHeight="1" x14ac:dyDescent="0.2">
      <c r="A34" s="207">
        <f t="shared" si="3"/>
        <v>23</v>
      </c>
      <c r="B34" s="1090"/>
      <c r="C34" s="1091"/>
      <c r="D34" s="1092"/>
      <c r="E34" s="1093"/>
      <c r="F34" s="1094" t="str">
        <f t="shared" si="6"/>
        <v/>
      </c>
      <c r="G34" s="1095"/>
      <c r="H34" s="1095"/>
      <c r="I34" s="1095"/>
      <c r="J34" s="1095"/>
      <c r="K34" s="1095"/>
      <c r="L34" s="1095"/>
      <c r="M34" s="1095"/>
      <c r="N34" s="1095"/>
      <c r="O34" s="1095"/>
      <c r="P34" s="1095"/>
      <c r="Q34" s="1095"/>
      <c r="R34" s="1095"/>
      <c r="S34" s="1095"/>
      <c r="T34" s="1095"/>
      <c r="U34" s="1095"/>
      <c r="V34" s="1095"/>
      <c r="W34" s="1096"/>
      <c r="X34" s="1097">
        <f t="shared" si="4"/>
        <v>0</v>
      </c>
      <c r="Y34" s="1098"/>
      <c r="Z34" s="1099"/>
      <c r="AA34" s="1100"/>
      <c r="AB34" s="1101"/>
      <c r="AC34" s="1102"/>
      <c r="AD34" s="1135"/>
      <c r="AE34" s="1136"/>
      <c r="AF34" s="1136"/>
      <c r="AG34" s="1137"/>
      <c r="AH34" s="1138"/>
      <c r="AI34" s="1139"/>
      <c r="AJ34" s="1140"/>
      <c r="AK34" s="1132"/>
      <c r="AL34" s="1133"/>
      <c r="AM34" s="1133"/>
      <c r="AN34" s="1133"/>
      <c r="AO34" s="1133"/>
      <c r="AP34" s="1134"/>
      <c r="AQ34" s="642" t="str">
        <f>IF(AK34="","",VLOOKUP(AK34,ﾃﾞｰﾀ一覧!$AH$4:$AR$66,2,FALSE))</f>
        <v/>
      </c>
      <c r="AR34" s="1084"/>
      <c r="AS34" s="1084"/>
      <c r="AT34" s="643" t="str">
        <f>IF(AK34="","",VLOOKUP(AK34,ﾃﾞｰﾀ一覧!$AH$4:$AR$66,3,FALSE))</f>
        <v/>
      </c>
      <c r="AU34" s="644" t="str">
        <f>IF(AK34="","",VLOOKUP(AK34,ﾃﾞｰﾀ一覧!$AH$4:$AR$66,5,FALSE))</f>
        <v/>
      </c>
      <c r="AV34" s="1084"/>
      <c r="AW34" s="1084"/>
      <c r="AX34" s="643" t="str">
        <f>IF(AK34="","",VLOOKUP(AK34,ﾃﾞｰﾀ一覧!$AH$4:$AR$66,6,FALSE))</f>
        <v/>
      </c>
      <c r="AY34" s="649" t="str">
        <f>IF(AK34="","",VLOOKUP(AK34,ﾃﾞｰﾀ一覧!$AH$4:$AR$66,8,FALSE))</f>
        <v/>
      </c>
      <c r="AZ34" s="1084"/>
      <c r="BA34" s="1084"/>
      <c r="BB34" s="388" t="str">
        <f>IF(AK34="","",VLOOKUP(AK34,ﾃﾞｰﾀ一覧!$AH$4:$AR$66,9,FALSE))</f>
        <v/>
      </c>
      <c r="BC34" s="1124"/>
      <c r="BD34" s="1125"/>
      <c r="BE34" s="1125"/>
      <c r="BF34" s="1124"/>
      <c r="BG34" s="1125"/>
      <c r="BH34" s="1125"/>
      <c r="BI34" s="1124"/>
      <c r="BJ34" s="1125"/>
      <c r="BK34" s="1150"/>
      <c r="BL34" s="1154"/>
      <c r="BM34" s="1155"/>
      <c r="BN34" s="1156"/>
      <c r="BO34" s="1109" t="str">
        <f>IF($AK34="","",IF($BF34="","",IF($BF34=ﾃﾞｰﾀ一覧!$U$37,"",IF($BF34=ﾃﾞｰﾀ一覧!$U$38,"",IF($AH34=ﾃﾞｰﾀ一覧!$U$25,VLOOKUP($AK34,ﾃﾞｰﾀ一覧!$AH$43:$AR$66,10,FALSE),VLOOKUP($AK34,ﾃﾞｰﾀ一覧!$AH$4:$AR$66,10,FALSE))))))</f>
        <v/>
      </c>
      <c r="BP34" s="1110"/>
      <c r="BQ34" s="1110"/>
      <c r="BR34" s="1111"/>
      <c r="BS34" s="1115">
        <f>IF($BL34="",0,VLOOKUP($BL34,ﾃﾞｰﾀ一覧!$AY$4:$BB$16,3,FALSE))</f>
        <v>0</v>
      </c>
      <c r="BT34" s="1115"/>
      <c r="BU34" s="1115"/>
      <c r="BV34" s="1112" t="str">
        <f>IF($BO34="","",IF($BF34=ﾃﾞｰﾀ一覧!$U$37,"",IF($BF34=ﾃﾞｰﾀ一覧!$U$38,"",IF($BO34=ﾃﾞｰﾀ一覧!$AT$27,ﾃﾞｰﾀ一覧!$AT$27,VLOOKUP($AK34,ﾃﾞｰﾀ一覧!$AH$4:$AR$66,11,FALSE)*IF($BO34=ﾃﾞｰﾀ一覧!$AT$17,($AR34+1)*($AV34+1),IF($BO34=ﾃﾞｰﾀ一覧!$AT$22,IF(COUNTIF($AD34,"*天端*"),ﾃﾞｰﾀ一覧!$AU$43/2,ﾃﾞｰﾀ一覧!$AU$43/3),IF($BO34=ﾃﾞｰﾀ一覧!$AT$20,$AR34*$AV34,IF($BO34=ﾃﾞｰﾀ一覧!$AT$21,$AV34,1))))))))</f>
        <v/>
      </c>
      <c r="BW34" s="1112"/>
      <c r="BX34" s="1112"/>
      <c r="BY34" s="1088" t="str">
        <f>IF($B34="","",IF($AH34="","",IF($CK34=ﾃﾞｰﾀ一覧!$U$53,ﾃﾞｰﾀ一覧!$U$61,IF($AH34=ﾃﾞｰﾀ一覧!$U$21,ﾃﾞｰﾀ一覧!$U$60,IF(OR($AH34=ﾃﾞｰﾀ一覧!$U$19,$AH34=ﾃﾞｰﾀ一覧!$U$20,$AH34=ﾃﾞｰﾀ一覧!$U$23,$AH34=ﾃﾞｰﾀ一覧!$U$22,$AH34=ﾃﾞｰﾀ一覧!$U$18,AH34=ﾃﾞｰﾀ一覧!$U$25),ﾃﾞｰﾀ一覧!$U$59,ﾃﾞｰﾀ一覧!$U$62)))))</f>
        <v/>
      </c>
      <c r="BZ34" s="1089"/>
      <c r="CA34" s="1113"/>
      <c r="CB34" s="1113"/>
      <c r="CC34" s="1113"/>
      <c r="CD34" s="1113"/>
      <c r="CE34" s="1113"/>
      <c r="CF34" s="1113"/>
      <c r="CG34" s="1113"/>
      <c r="CH34" s="1113"/>
      <c r="CI34" s="1114"/>
      <c r="CK34" s="240"/>
      <c r="CM34" s="378" t="str">
        <f t="shared" si="0"/>
        <v/>
      </c>
      <c r="CN34" s="379" t="str">
        <f t="shared" si="5"/>
        <v/>
      </c>
      <c r="CO34" s="379" t="str">
        <f t="shared" si="1"/>
        <v/>
      </c>
      <c r="CP34" s="380" t="str">
        <f t="shared" si="2"/>
        <v/>
      </c>
      <c r="CQ34" s="244"/>
      <c r="CR34" s="1100"/>
      <c r="CS34" s="1101"/>
      <c r="CT34" s="1102"/>
      <c r="CU34" s="1135"/>
      <c r="CV34" s="1136"/>
      <c r="CW34" s="1136"/>
      <c r="CX34" s="1137"/>
      <c r="CY34" s="1138"/>
      <c r="CZ34" s="1139"/>
      <c r="DA34" s="1140"/>
      <c r="DB34" s="1132"/>
      <c r="DC34" s="1133"/>
      <c r="DD34" s="1133"/>
      <c r="DE34" s="1133"/>
      <c r="DF34" s="1133"/>
      <c r="DG34" s="1134"/>
      <c r="DH34" s="580"/>
      <c r="DI34" s="1372"/>
      <c r="DJ34" s="1372"/>
      <c r="DK34" s="581"/>
      <c r="DL34" s="582"/>
      <c r="DM34" s="1372"/>
      <c r="DN34" s="1372"/>
      <c r="DO34" s="581"/>
      <c r="DP34" s="582"/>
      <c r="DQ34" s="1372"/>
      <c r="DR34" s="1372"/>
      <c r="DS34" s="583"/>
      <c r="DT34" s="1124"/>
      <c r="DU34" s="1125"/>
      <c r="DV34" s="1150"/>
      <c r="DW34" s="1124"/>
      <c r="DX34" s="1125"/>
      <c r="DY34" s="1150"/>
      <c r="DZ34" s="1362"/>
      <c r="EA34" s="1363"/>
      <c r="EB34" s="1362"/>
      <c r="EC34" s="1363"/>
      <c r="ED34" s="1362"/>
      <c r="EE34" s="1363"/>
      <c r="EF34" s="1364"/>
      <c r="EG34" s="1296"/>
      <c r="EH34" s="1296"/>
      <c r="EI34" s="1365"/>
      <c r="EJ34" s="1366"/>
      <c r="EK34" s="1367"/>
      <c r="EL34" s="1368"/>
      <c r="EM34" s="1298"/>
      <c r="EN34" s="1113"/>
      <c r="EO34" s="1369"/>
      <c r="EP34" s="1370"/>
      <c r="EQ34" s="1371"/>
      <c r="ER34" s="1298"/>
      <c r="ES34" s="1113"/>
      <c r="ET34" s="1113"/>
      <c r="EU34" s="1113"/>
      <c r="EV34" s="1113"/>
      <c r="EW34" s="1113"/>
      <c r="EX34" s="1113"/>
      <c r="EY34" s="1113"/>
      <c r="EZ34" s="1114"/>
    </row>
    <row r="35" spans="1:156" ht="30" customHeight="1" x14ac:dyDescent="0.2">
      <c r="A35" s="207">
        <f t="shared" si="3"/>
        <v>24</v>
      </c>
      <c r="B35" s="1103"/>
      <c r="C35" s="1104"/>
      <c r="D35" s="1092"/>
      <c r="E35" s="1093"/>
      <c r="F35" s="1094" t="str">
        <f t="shared" si="6"/>
        <v/>
      </c>
      <c r="G35" s="1095"/>
      <c r="H35" s="1095"/>
      <c r="I35" s="1095"/>
      <c r="J35" s="1095"/>
      <c r="K35" s="1095"/>
      <c r="L35" s="1095"/>
      <c r="M35" s="1095"/>
      <c r="N35" s="1095"/>
      <c r="O35" s="1095"/>
      <c r="P35" s="1095"/>
      <c r="Q35" s="1095"/>
      <c r="R35" s="1095"/>
      <c r="S35" s="1095"/>
      <c r="T35" s="1095"/>
      <c r="U35" s="1095"/>
      <c r="V35" s="1095"/>
      <c r="W35" s="1096"/>
      <c r="X35" s="1097">
        <f t="shared" si="4"/>
        <v>0</v>
      </c>
      <c r="Y35" s="1098"/>
      <c r="Z35" s="1099"/>
      <c r="AA35" s="1100"/>
      <c r="AB35" s="1101"/>
      <c r="AC35" s="1102"/>
      <c r="AD35" s="1135"/>
      <c r="AE35" s="1136"/>
      <c r="AF35" s="1136"/>
      <c r="AG35" s="1137"/>
      <c r="AH35" s="1138"/>
      <c r="AI35" s="1139"/>
      <c r="AJ35" s="1140"/>
      <c r="AK35" s="1132"/>
      <c r="AL35" s="1133"/>
      <c r="AM35" s="1133"/>
      <c r="AN35" s="1133"/>
      <c r="AO35" s="1133"/>
      <c r="AP35" s="1134"/>
      <c r="AQ35" s="642" t="str">
        <f>IF(AK35="","",VLOOKUP(AK35,ﾃﾞｰﾀ一覧!$AH$4:$AR$66,2,FALSE))</f>
        <v/>
      </c>
      <c r="AR35" s="1084"/>
      <c r="AS35" s="1084"/>
      <c r="AT35" s="643" t="str">
        <f>IF(AK35="","",VLOOKUP(AK35,ﾃﾞｰﾀ一覧!$AH$4:$AR$66,3,FALSE))</f>
        <v/>
      </c>
      <c r="AU35" s="644" t="str">
        <f>IF(AK35="","",VLOOKUP(AK35,ﾃﾞｰﾀ一覧!$AH$4:$AR$66,5,FALSE))</f>
        <v/>
      </c>
      <c r="AV35" s="1084"/>
      <c r="AW35" s="1084"/>
      <c r="AX35" s="643" t="str">
        <f>IF(AK35="","",VLOOKUP(AK35,ﾃﾞｰﾀ一覧!$AH$4:$AR$66,6,FALSE))</f>
        <v/>
      </c>
      <c r="AY35" s="649" t="str">
        <f>IF(AK35="","",VLOOKUP(AK35,ﾃﾞｰﾀ一覧!$AH$4:$AR$66,8,FALSE))</f>
        <v/>
      </c>
      <c r="AZ35" s="1084"/>
      <c r="BA35" s="1084"/>
      <c r="BB35" s="388" t="str">
        <f>IF(AK35="","",VLOOKUP(AK35,ﾃﾞｰﾀ一覧!$AH$4:$AR$66,9,FALSE))</f>
        <v/>
      </c>
      <c r="BC35" s="1124"/>
      <c r="BD35" s="1125"/>
      <c r="BE35" s="1125"/>
      <c r="BF35" s="1124"/>
      <c r="BG35" s="1125"/>
      <c r="BH35" s="1125"/>
      <c r="BI35" s="1124"/>
      <c r="BJ35" s="1125"/>
      <c r="BK35" s="1150"/>
      <c r="BL35" s="1154"/>
      <c r="BM35" s="1155"/>
      <c r="BN35" s="1156"/>
      <c r="BO35" s="1109" t="str">
        <f>IF($AK35="","",IF($BF35="","",IF($BF35=ﾃﾞｰﾀ一覧!$U$37,"",IF($BF35=ﾃﾞｰﾀ一覧!$U$38,"",IF($AH35=ﾃﾞｰﾀ一覧!$U$25,VLOOKUP($AK35,ﾃﾞｰﾀ一覧!$AH$43:$AR$66,10,FALSE),VLOOKUP($AK35,ﾃﾞｰﾀ一覧!$AH$4:$AR$66,10,FALSE))))))</f>
        <v/>
      </c>
      <c r="BP35" s="1110"/>
      <c r="BQ35" s="1110"/>
      <c r="BR35" s="1111"/>
      <c r="BS35" s="1115">
        <f>IF($BL35="",0,VLOOKUP($BL35,ﾃﾞｰﾀ一覧!$AY$4:$BB$16,3,FALSE))</f>
        <v>0</v>
      </c>
      <c r="BT35" s="1115"/>
      <c r="BU35" s="1115"/>
      <c r="BV35" s="1112" t="str">
        <f>IF($BO35="","",IF($BF35=ﾃﾞｰﾀ一覧!$U$37,"",IF($BF35=ﾃﾞｰﾀ一覧!$U$38,"",IF($BO35=ﾃﾞｰﾀ一覧!$AT$27,ﾃﾞｰﾀ一覧!$AT$27,VLOOKUP($AK35,ﾃﾞｰﾀ一覧!$AH$4:$AR$66,11,FALSE)*IF($BO35=ﾃﾞｰﾀ一覧!$AT$17,($AR35+1)*($AV35+1),IF($BO35=ﾃﾞｰﾀ一覧!$AT$22,IF(COUNTIF($AD35,"*天端*"),ﾃﾞｰﾀ一覧!$AU$43/2,ﾃﾞｰﾀ一覧!$AU$43/3),IF($BO35=ﾃﾞｰﾀ一覧!$AT$20,$AR35*$AV35,IF($BO35=ﾃﾞｰﾀ一覧!$AT$21,$AV35,1))))))))</f>
        <v/>
      </c>
      <c r="BW35" s="1112"/>
      <c r="BX35" s="1112"/>
      <c r="BY35" s="1088" t="str">
        <f>IF($B35="","",IF($AH35="","",IF($CK35=ﾃﾞｰﾀ一覧!$U$53,ﾃﾞｰﾀ一覧!$U$61,IF($AH35=ﾃﾞｰﾀ一覧!$U$21,ﾃﾞｰﾀ一覧!$U$60,IF(OR($AH35=ﾃﾞｰﾀ一覧!$U$19,$AH35=ﾃﾞｰﾀ一覧!$U$20,$AH35=ﾃﾞｰﾀ一覧!$U$23,$AH35=ﾃﾞｰﾀ一覧!$U$22,$AH35=ﾃﾞｰﾀ一覧!$U$18,AH35=ﾃﾞｰﾀ一覧!$U$25),ﾃﾞｰﾀ一覧!$U$59,ﾃﾞｰﾀ一覧!$U$62)))))</f>
        <v/>
      </c>
      <c r="BZ35" s="1089"/>
      <c r="CA35" s="1113"/>
      <c r="CB35" s="1113"/>
      <c r="CC35" s="1113"/>
      <c r="CD35" s="1113"/>
      <c r="CE35" s="1113"/>
      <c r="CF35" s="1113"/>
      <c r="CG35" s="1113"/>
      <c r="CH35" s="1113"/>
      <c r="CI35" s="1114"/>
      <c r="CK35" s="240"/>
      <c r="CM35" s="378" t="str">
        <f t="shared" si="0"/>
        <v/>
      </c>
      <c r="CN35" s="379" t="str">
        <f t="shared" si="5"/>
        <v/>
      </c>
      <c r="CO35" s="379" t="str">
        <f t="shared" si="1"/>
        <v/>
      </c>
      <c r="CP35" s="380" t="str">
        <f t="shared" si="2"/>
        <v/>
      </c>
      <c r="CQ35" s="244"/>
      <c r="CR35" s="1100"/>
      <c r="CS35" s="1101"/>
      <c r="CT35" s="1102"/>
      <c r="CU35" s="1135"/>
      <c r="CV35" s="1136"/>
      <c r="CW35" s="1136"/>
      <c r="CX35" s="1137"/>
      <c r="CY35" s="1138"/>
      <c r="CZ35" s="1139"/>
      <c r="DA35" s="1140"/>
      <c r="DB35" s="1132"/>
      <c r="DC35" s="1133"/>
      <c r="DD35" s="1133"/>
      <c r="DE35" s="1133"/>
      <c r="DF35" s="1133"/>
      <c r="DG35" s="1134"/>
      <c r="DH35" s="580"/>
      <c r="DI35" s="1372"/>
      <c r="DJ35" s="1372"/>
      <c r="DK35" s="581"/>
      <c r="DL35" s="582"/>
      <c r="DM35" s="1372"/>
      <c r="DN35" s="1372"/>
      <c r="DO35" s="581"/>
      <c r="DP35" s="582"/>
      <c r="DQ35" s="1372"/>
      <c r="DR35" s="1372"/>
      <c r="DS35" s="583"/>
      <c r="DT35" s="1124"/>
      <c r="DU35" s="1125"/>
      <c r="DV35" s="1150"/>
      <c r="DW35" s="1124"/>
      <c r="DX35" s="1125"/>
      <c r="DY35" s="1150"/>
      <c r="DZ35" s="1362"/>
      <c r="EA35" s="1363"/>
      <c r="EB35" s="1362"/>
      <c r="EC35" s="1363"/>
      <c r="ED35" s="1362"/>
      <c r="EE35" s="1363"/>
      <c r="EF35" s="1364"/>
      <c r="EG35" s="1296"/>
      <c r="EH35" s="1296"/>
      <c r="EI35" s="1365"/>
      <c r="EJ35" s="1366"/>
      <c r="EK35" s="1367"/>
      <c r="EL35" s="1368"/>
      <c r="EM35" s="1298"/>
      <c r="EN35" s="1113"/>
      <c r="EO35" s="1369"/>
      <c r="EP35" s="1370"/>
      <c r="EQ35" s="1371"/>
      <c r="ER35" s="1298"/>
      <c r="ES35" s="1113"/>
      <c r="ET35" s="1113"/>
      <c r="EU35" s="1113"/>
      <c r="EV35" s="1113"/>
      <c r="EW35" s="1113"/>
      <c r="EX35" s="1113"/>
      <c r="EY35" s="1113"/>
      <c r="EZ35" s="1114"/>
    </row>
    <row r="36" spans="1:156" ht="30" customHeight="1" x14ac:dyDescent="0.2">
      <c r="A36" s="207">
        <f t="shared" si="3"/>
        <v>25</v>
      </c>
      <c r="B36" s="1090"/>
      <c r="C36" s="1091"/>
      <c r="D36" s="1092"/>
      <c r="E36" s="1093"/>
      <c r="F36" s="1094" t="str">
        <f t="shared" si="6"/>
        <v/>
      </c>
      <c r="G36" s="1095"/>
      <c r="H36" s="1095"/>
      <c r="I36" s="1095"/>
      <c r="J36" s="1095"/>
      <c r="K36" s="1095"/>
      <c r="L36" s="1095"/>
      <c r="M36" s="1095"/>
      <c r="N36" s="1095"/>
      <c r="O36" s="1095"/>
      <c r="P36" s="1095"/>
      <c r="Q36" s="1095"/>
      <c r="R36" s="1095"/>
      <c r="S36" s="1095"/>
      <c r="T36" s="1095"/>
      <c r="U36" s="1095"/>
      <c r="V36" s="1095"/>
      <c r="W36" s="1096"/>
      <c r="X36" s="1097">
        <f t="shared" si="4"/>
        <v>0</v>
      </c>
      <c r="Y36" s="1098"/>
      <c r="Z36" s="1099"/>
      <c r="AA36" s="1100"/>
      <c r="AB36" s="1101"/>
      <c r="AC36" s="1102"/>
      <c r="AD36" s="1135"/>
      <c r="AE36" s="1136"/>
      <c r="AF36" s="1136"/>
      <c r="AG36" s="1137"/>
      <c r="AH36" s="1138"/>
      <c r="AI36" s="1139"/>
      <c r="AJ36" s="1140"/>
      <c r="AK36" s="1132"/>
      <c r="AL36" s="1133"/>
      <c r="AM36" s="1133"/>
      <c r="AN36" s="1133"/>
      <c r="AO36" s="1133"/>
      <c r="AP36" s="1134"/>
      <c r="AQ36" s="642" t="str">
        <f>IF(AK36="","",VLOOKUP(AK36,ﾃﾞｰﾀ一覧!$AH$4:$AR$66,2,FALSE))</f>
        <v/>
      </c>
      <c r="AR36" s="1084"/>
      <c r="AS36" s="1084"/>
      <c r="AT36" s="643" t="str">
        <f>IF(AK36="","",VLOOKUP(AK36,ﾃﾞｰﾀ一覧!$AH$4:$AR$66,3,FALSE))</f>
        <v/>
      </c>
      <c r="AU36" s="644" t="str">
        <f>IF(AK36="","",VLOOKUP(AK36,ﾃﾞｰﾀ一覧!$AH$4:$AR$66,5,FALSE))</f>
        <v/>
      </c>
      <c r="AV36" s="1084"/>
      <c r="AW36" s="1084"/>
      <c r="AX36" s="643" t="str">
        <f>IF(AK36="","",VLOOKUP(AK36,ﾃﾞｰﾀ一覧!$AH$4:$AR$66,6,FALSE))</f>
        <v/>
      </c>
      <c r="AY36" s="649" t="str">
        <f>IF(AK36="","",VLOOKUP(AK36,ﾃﾞｰﾀ一覧!$AH$4:$AR$66,8,FALSE))</f>
        <v/>
      </c>
      <c r="AZ36" s="1084"/>
      <c r="BA36" s="1084"/>
      <c r="BB36" s="388" t="str">
        <f>IF(AK36="","",VLOOKUP(AK36,ﾃﾞｰﾀ一覧!$AH$4:$AR$66,9,FALSE))</f>
        <v/>
      </c>
      <c r="BC36" s="1124"/>
      <c r="BD36" s="1125"/>
      <c r="BE36" s="1125"/>
      <c r="BF36" s="1124"/>
      <c r="BG36" s="1125"/>
      <c r="BH36" s="1125"/>
      <c r="BI36" s="1124"/>
      <c r="BJ36" s="1125"/>
      <c r="BK36" s="1150"/>
      <c r="BL36" s="1154"/>
      <c r="BM36" s="1155"/>
      <c r="BN36" s="1156"/>
      <c r="BO36" s="1109" t="str">
        <f>IF($AK36="","",IF($BF36="","",IF($BF36=ﾃﾞｰﾀ一覧!$U$37,"",IF($BF36=ﾃﾞｰﾀ一覧!$U$38,"",IF($AH36=ﾃﾞｰﾀ一覧!$U$25,VLOOKUP($AK36,ﾃﾞｰﾀ一覧!$AH$43:$AR$66,10,FALSE),VLOOKUP($AK36,ﾃﾞｰﾀ一覧!$AH$4:$AR$66,10,FALSE))))))</f>
        <v/>
      </c>
      <c r="BP36" s="1110"/>
      <c r="BQ36" s="1110"/>
      <c r="BR36" s="1111"/>
      <c r="BS36" s="1115">
        <f>IF($BL36="",0,VLOOKUP($BL36,ﾃﾞｰﾀ一覧!$AY$4:$BB$16,3,FALSE))</f>
        <v>0</v>
      </c>
      <c r="BT36" s="1115"/>
      <c r="BU36" s="1115"/>
      <c r="BV36" s="1112" t="str">
        <f>IF($BO36="","",IF($BF36=ﾃﾞｰﾀ一覧!$U$37,"",IF($BF36=ﾃﾞｰﾀ一覧!$U$38,"",IF($BO36=ﾃﾞｰﾀ一覧!$AT$27,ﾃﾞｰﾀ一覧!$AT$27,VLOOKUP($AK36,ﾃﾞｰﾀ一覧!$AH$4:$AR$66,11,FALSE)*IF($BO36=ﾃﾞｰﾀ一覧!$AT$17,($AR36+1)*($AV36+1),IF($BO36=ﾃﾞｰﾀ一覧!$AT$22,IF(COUNTIF($AD36,"*天端*"),ﾃﾞｰﾀ一覧!$AU$43/2,ﾃﾞｰﾀ一覧!$AU$43/3),IF($BO36=ﾃﾞｰﾀ一覧!$AT$20,$AR36*$AV36,IF($BO36=ﾃﾞｰﾀ一覧!$AT$21,$AV36,1))))))))</f>
        <v/>
      </c>
      <c r="BW36" s="1112"/>
      <c r="BX36" s="1112"/>
      <c r="BY36" s="1088" t="str">
        <f>IF($B36="","",IF($AH36="","",IF($CK36=ﾃﾞｰﾀ一覧!$U$53,ﾃﾞｰﾀ一覧!$U$61,IF($AH36=ﾃﾞｰﾀ一覧!$U$21,ﾃﾞｰﾀ一覧!$U$60,IF(OR($AH36=ﾃﾞｰﾀ一覧!$U$19,$AH36=ﾃﾞｰﾀ一覧!$U$20,$AH36=ﾃﾞｰﾀ一覧!$U$23,$AH36=ﾃﾞｰﾀ一覧!$U$22,$AH36=ﾃﾞｰﾀ一覧!$U$18,AH36=ﾃﾞｰﾀ一覧!$U$25),ﾃﾞｰﾀ一覧!$U$59,ﾃﾞｰﾀ一覧!$U$62)))))</f>
        <v/>
      </c>
      <c r="BZ36" s="1089"/>
      <c r="CA36" s="1113"/>
      <c r="CB36" s="1113"/>
      <c r="CC36" s="1113"/>
      <c r="CD36" s="1113"/>
      <c r="CE36" s="1113"/>
      <c r="CF36" s="1113"/>
      <c r="CG36" s="1113"/>
      <c r="CH36" s="1113"/>
      <c r="CI36" s="1114"/>
      <c r="CK36" s="240"/>
      <c r="CM36" s="378" t="str">
        <f t="shared" si="0"/>
        <v/>
      </c>
      <c r="CN36" s="379" t="str">
        <f t="shared" si="5"/>
        <v/>
      </c>
      <c r="CO36" s="379" t="str">
        <f t="shared" si="1"/>
        <v/>
      </c>
      <c r="CP36" s="380" t="str">
        <f t="shared" si="2"/>
        <v/>
      </c>
      <c r="CQ36" s="244"/>
      <c r="CR36" s="1100"/>
      <c r="CS36" s="1101"/>
      <c r="CT36" s="1102"/>
      <c r="CU36" s="1135"/>
      <c r="CV36" s="1136"/>
      <c r="CW36" s="1136"/>
      <c r="CX36" s="1137"/>
      <c r="CY36" s="1138"/>
      <c r="CZ36" s="1139"/>
      <c r="DA36" s="1140"/>
      <c r="DB36" s="1132"/>
      <c r="DC36" s="1133"/>
      <c r="DD36" s="1133"/>
      <c r="DE36" s="1133"/>
      <c r="DF36" s="1133"/>
      <c r="DG36" s="1134"/>
      <c r="DH36" s="580"/>
      <c r="DI36" s="1372"/>
      <c r="DJ36" s="1372"/>
      <c r="DK36" s="581"/>
      <c r="DL36" s="582"/>
      <c r="DM36" s="1372"/>
      <c r="DN36" s="1372"/>
      <c r="DO36" s="581"/>
      <c r="DP36" s="582"/>
      <c r="DQ36" s="1372"/>
      <c r="DR36" s="1372"/>
      <c r="DS36" s="583"/>
      <c r="DT36" s="1124"/>
      <c r="DU36" s="1125"/>
      <c r="DV36" s="1150"/>
      <c r="DW36" s="1124"/>
      <c r="DX36" s="1125"/>
      <c r="DY36" s="1150"/>
      <c r="DZ36" s="1362"/>
      <c r="EA36" s="1363"/>
      <c r="EB36" s="1362"/>
      <c r="EC36" s="1363"/>
      <c r="ED36" s="1362"/>
      <c r="EE36" s="1363"/>
      <c r="EF36" s="1364"/>
      <c r="EG36" s="1296"/>
      <c r="EH36" s="1296"/>
      <c r="EI36" s="1365"/>
      <c r="EJ36" s="1366"/>
      <c r="EK36" s="1367"/>
      <c r="EL36" s="1368"/>
      <c r="EM36" s="1298"/>
      <c r="EN36" s="1113"/>
      <c r="EO36" s="1369"/>
      <c r="EP36" s="1370"/>
      <c r="EQ36" s="1371"/>
      <c r="ER36" s="1298"/>
      <c r="ES36" s="1113"/>
      <c r="ET36" s="1113"/>
      <c r="EU36" s="1113"/>
      <c r="EV36" s="1113"/>
      <c r="EW36" s="1113"/>
      <c r="EX36" s="1113"/>
      <c r="EY36" s="1113"/>
      <c r="EZ36" s="1114"/>
    </row>
    <row r="37" spans="1:156" ht="30" customHeight="1" x14ac:dyDescent="0.2">
      <c r="A37" s="207">
        <f t="shared" si="3"/>
        <v>26</v>
      </c>
      <c r="B37" s="1103"/>
      <c r="C37" s="1104"/>
      <c r="D37" s="1092"/>
      <c r="E37" s="1093"/>
      <c r="F37" s="1094" t="str">
        <f t="shared" si="6"/>
        <v/>
      </c>
      <c r="G37" s="1095"/>
      <c r="H37" s="1095"/>
      <c r="I37" s="1095"/>
      <c r="J37" s="1095"/>
      <c r="K37" s="1095"/>
      <c r="L37" s="1095"/>
      <c r="M37" s="1095"/>
      <c r="N37" s="1095"/>
      <c r="O37" s="1095"/>
      <c r="P37" s="1095"/>
      <c r="Q37" s="1095"/>
      <c r="R37" s="1095"/>
      <c r="S37" s="1095"/>
      <c r="T37" s="1095"/>
      <c r="U37" s="1095"/>
      <c r="V37" s="1095"/>
      <c r="W37" s="1096"/>
      <c r="X37" s="1097">
        <f t="shared" si="4"/>
        <v>0</v>
      </c>
      <c r="Y37" s="1098"/>
      <c r="Z37" s="1099"/>
      <c r="AA37" s="1100"/>
      <c r="AB37" s="1101"/>
      <c r="AC37" s="1102"/>
      <c r="AD37" s="1135"/>
      <c r="AE37" s="1136"/>
      <c r="AF37" s="1136"/>
      <c r="AG37" s="1137"/>
      <c r="AH37" s="1138"/>
      <c r="AI37" s="1139"/>
      <c r="AJ37" s="1140"/>
      <c r="AK37" s="1132"/>
      <c r="AL37" s="1133"/>
      <c r="AM37" s="1133"/>
      <c r="AN37" s="1133"/>
      <c r="AO37" s="1133"/>
      <c r="AP37" s="1134"/>
      <c r="AQ37" s="642" t="str">
        <f>IF(AK37="","",VLOOKUP(AK37,ﾃﾞｰﾀ一覧!$AH$4:$AR$66,2,FALSE))</f>
        <v/>
      </c>
      <c r="AR37" s="1084"/>
      <c r="AS37" s="1084"/>
      <c r="AT37" s="643" t="str">
        <f>IF(AK37="","",VLOOKUP(AK37,ﾃﾞｰﾀ一覧!$AH$4:$AR$66,3,FALSE))</f>
        <v/>
      </c>
      <c r="AU37" s="644" t="str">
        <f>IF(AK37="","",VLOOKUP(AK37,ﾃﾞｰﾀ一覧!$AH$4:$AR$66,5,FALSE))</f>
        <v/>
      </c>
      <c r="AV37" s="1084"/>
      <c r="AW37" s="1084"/>
      <c r="AX37" s="643" t="str">
        <f>IF(AK37="","",VLOOKUP(AK37,ﾃﾞｰﾀ一覧!$AH$4:$AR$66,6,FALSE))</f>
        <v/>
      </c>
      <c r="AY37" s="649" t="str">
        <f>IF(AK37="","",VLOOKUP(AK37,ﾃﾞｰﾀ一覧!$AH$4:$AR$66,8,FALSE))</f>
        <v/>
      </c>
      <c r="AZ37" s="1084"/>
      <c r="BA37" s="1084"/>
      <c r="BB37" s="388" t="str">
        <f>IF(AK37="","",VLOOKUP(AK37,ﾃﾞｰﾀ一覧!$AH$4:$AR$66,9,FALSE))</f>
        <v/>
      </c>
      <c r="BC37" s="1124"/>
      <c r="BD37" s="1125"/>
      <c r="BE37" s="1125"/>
      <c r="BF37" s="1124"/>
      <c r="BG37" s="1125"/>
      <c r="BH37" s="1125"/>
      <c r="BI37" s="1157"/>
      <c r="BJ37" s="1158"/>
      <c r="BK37" s="1159"/>
      <c r="BL37" s="1154"/>
      <c r="BM37" s="1155"/>
      <c r="BN37" s="1156"/>
      <c r="BO37" s="1109" t="str">
        <f>IF($AK37="","",IF($BF37="","",IF($BF37=ﾃﾞｰﾀ一覧!$U$37,"",IF($BF37=ﾃﾞｰﾀ一覧!$U$38,"",IF($AH37=ﾃﾞｰﾀ一覧!$U$25,VLOOKUP($AK37,ﾃﾞｰﾀ一覧!$AH$43:$AR$66,10,FALSE),VLOOKUP($AK37,ﾃﾞｰﾀ一覧!$AH$4:$AR$66,10,FALSE))))))</f>
        <v/>
      </c>
      <c r="BP37" s="1110"/>
      <c r="BQ37" s="1110"/>
      <c r="BR37" s="1111"/>
      <c r="BS37" s="1115">
        <f>IF($BL37="",0,VLOOKUP($BL37,ﾃﾞｰﾀ一覧!$AY$4:$BB$16,3,FALSE))</f>
        <v>0</v>
      </c>
      <c r="BT37" s="1115"/>
      <c r="BU37" s="1115"/>
      <c r="BV37" s="1112" t="str">
        <f>IF($BO37="","",IF($BF37=ﾃﾞｰﾀ一覧!$U$37,"",IF($BF37=ﾃﾞｰﾀ一覧!$U$38,"",IF($BO37=ﾃﾞｰﾀ一覧!$AT$27,ﾃﾞｰﾀ一覧!$AT$27,VLOOKUP($AK37,ﾃﾞｰﾀ一覧!$AH$4:$AR$66,11,FALSE)*IF($BO37=ﾃﾞｰﾀ一覧!$AT$17,($AR37+1)*($AV37+1),IF($BO37=ﾃﾞｰﾀ一覧!$AT$22,IF(COUNTIF($AD37,"*天端*"),ﾃﾞｰﾀ一覧!$AU$43/2,ﾃﾞｰﾀ一覧!$AU$43/3),IF($BO37=ﾃﾞｰﾀ一覧!$AT$20,$AR37*$AV37,IF($BO37=ﾃﾞｰﾀ一覧!$AT$21,$AV37,1))))))))</f>
        <v/>
      </c>
      <c r="BW37" s="1112"/>
      <c r="BX37" s="1112"/>
      <c r="BY37" s="1088" t="str">
        <f>IF($B37="","",IF($AH37="","",IF($CK37=ﾃﾞｰﾀ一覧!$U$53,ﾃﾞｰﾀ一覧!$U$61,IF($AH37=ﾃﾞｰﾀ一覧!$U$21,ﾃﾞｰﾀ一覧!$U$60,IF(OR($AH37=ﾃﾞｰﾀ一覧!$U$19,$AH37=ﾃﾞｰﾀ一覧!$U$20,$AH37=ﾃﾞｰﾀ一覧!$U$23,$AH37=ﾃﾞｰﾀ一覧!$U$22,$AH37=ﾃﾞｰﾀ一覧!$U$18,AH37=ﾃﾞｰﾀ一覧!$U$25),ﾃﾞｰﾀ一覧!$U$59,ﾃﾞｰﾀ一覧!$U$62)))))</f>
        <v/>
      </c>
      <c r="BZ37" s="1089"/>
      <c r="CA37" s="1113"/>
      <c r="CB37" s="1113"/>
      <c r="CC37" s="1113"/>
      <c r="CD37" s="1113"/>
      <c r="CE37" s="1113"/>
      <c r="CF37" s="1113"/>
      <c r="CG37" s="1113"/>
      <c r="CH37" s="1113"/>
      <c r="CI37" s="1114"/>
      <c r="CK37" s="240"/>
      <c r="CM37" s="378" t="str">
        <f t="shared" si="0"/>
        <v/>
      </c>
      <c r="CN37" s="379" t="str">
        <f t="shared" si="5"/>
        <v/>
      </c>
      <c r="CO37" s="379" t="str">
        <f t="shared" si="1"/>
        <v/>
      </c>
      <c r="CP37" s="380" t="str">
        <f t="shared" si="2"/>
        <v/>
      </c>
      <c r="CQ37" s="244"/>
      <c r="CR37" s="1100"/>
      <c r="CS37" s="1101"/>
      <c r="CT37" s="1102"/>
      <c r="CU37" s="1135"/>
      <c r="CV37" s="1136"/>
      <c r="CW37" s="1136"/>
      <c r="CX37" s="1137"/>
      <c r="CY37" s="1138"/>
      <c r="CZ37" s="1139"/>
      <c r="DA37" s="1140"/>
      <c r="DB37" s="1132"/>
      <c r="DC37" s="1133"/>
      <c r="DD37" s="1133"/>
      <c r="DE37" s="1133"/>
      <c r="DF37" s="1133"/>
      <c r="DG37" s="1134"/>
      <c r="DH37" s="580"/>
      <c r="DI37" s="1372"/>
      <c r="DJ37" s="1372"/>
      <c r="DK37" s="581"/>
      <c r="DL37" s="582"/>
      <c r="DM37" s="1372"/>
      <c r="DN37" s="1372"/>
      <c r="DO37" s="581"/>
      <c r="DP37" s="582"/>
      <c r="DQ37" s="1372"/>
      <c r="DR37" s="1372"/>
      <c r="DS37" s="583"/>
      <c r="DT37" s="1124"/>
      <c r="DU37" s="1125"/>
      <c r="DV37" s="1150"/>
      <c r="DW37" s="1157"/>
      <c r="DX37" s="1158"/>
      <c r="DY37" s="1159"/>
      <c r="DZ37" s="1362"/>
      <c r="EA37" s="1363"/>
      <c r="EB37" s="1362"/>
      <c r="EC37" s="1363"/>
      <c r="ED37" s="1362"/>
      <c r="EE37" s="1363"/>
      <c r="EF37" s="1364"/>
      <c r="EG37" s="1296"/>
      <c r="EH37" s="1296"/>
      <c r="EI37" s="1365"/>
      <c r="EJ37" s="1366"/>
      <c r="EK37" s="1367"/>
      <c r="EL37" s="1368"/>
      <c r="EM37" s="1298"/>
      <c r="EN37" s="1113"/>
      <c r="EO37" s="1369"/>
      <c r="EP37" s="1370"/>
      <c r="EQ37" s="1371"/>
      <c r="ER37" s="1298"/>
      <c r="ES37" s="1113"/>
      <c r="ET37" s="1113"/>
      <c r="EU37" s="1113"/>
      <c r="EV37" s="1113"/>
      <c r="EW37" s="1113"/>
      <c r="EX37" s="1113"/>
      <c r="EY37" s="1113"/>
      <c r="EZ37" s="1114"/>
    </row>
    <row r="38" spans="1:156" ht="30" customHeight="1" x14ac:dyDescent="0.2">
      <c r="A38" s="207">
        <f t="shared" si="3"/>
        <v>27</v>
      </c>
      <c r="B38" s="1090"/>
      <c r="C38" s="1091"/>
      <c r="D38" s="1092"/>
      <c r="E38" s="1093"/>
      <c r="F38" s="1094" t="str">
        <f t="shared" si="6"/>
        <v/>
      </c>
      <c r="G38" s="1095"/>
      <c r="H38" s="1095"/>
      <c r="I38" s="1095"/>
      <c r="J38" s="1095"/>
      <c r="K38" s="1095"/>
      <c r="L38" s="1095"/>
      <c r="M38" s="1095"/>
      <c r="N38" s="1095"/>
      <c r="O38" s="1095"/>
      <c r="P38" s="1095"/>
      <c r="Q38" s="1095"/>
      <c r="R38" s="1095"/>
      <c r="S38" s="1095"/>
      <c r="T38" s="1095"/>
      <c r="U38" s="1095"/>
      <c r="V38" s="1095"/>
      <c r="W38" s="1096"/>
      <c r="X38" s="1097">
        <f t="shared" si="4"/>
        <v>0</v>
      </c>
      <c r="Y38" s="1098"/>
      <c r="Z38" s="1099"/>
      <c r="AA38" s="1100"/>
      <c r="AB38" s="1101"/>
      <c r="AC38" s="1102"/>
      <c r="AD38" s="1135"/>
      <c r="AE38" s="1136"/>
      <c r="AF38" s="1136"/>
      <c r="AG38" s="1137"/>
      <c r="AH38" s="1138"/>
      <c r="AI38" s="1139"/>
      <c r="AJ38" s="1140"/>
      <c r="AK38" s="1132"/>
      <c r="AL38" s="1133"/>
      <c r="AM38" s="1133"/>
      <c r="AN38" s="1133"/>
      <c r="AO38" s="1133"/>
      <c r="AP38" s="1134"/>
      <c r="AQ38" s="642" t="str">
        <f>IF(AK38="","",VLOOKUP(AK38,ﾃﾞｰﾀ一覧!$AH$4:$AR$66,2,FALSE))</f>
        <v/>
      </c>
      <c r="AR38" s="1084"/>
      <c r="AS38" s="1084"/>
      <c r="AT38" s="643" t="str">
        <f>IF(AK38="","",VLOOKUP(AK38,ﾃﾞｰﾀ一覧!$AH$4:$AR$66,3,FALSE))</f>
        <v/>
      </c>
      <c r="AU38" s="644" t="str">
        <f>IF(AK38="","",VLOOKUP(AK38,ﾃﾞｰﾀ一覧!$AH$4:$AR$66,5,FALSE))</f>
        <v/>
      </c>
      <c r="AV38" s="1084"/>
      <c r="AW38" s="1084"/>
      <c r="AX38" s="643" t="str">
        <f>IF(AK38="","",VLOOKUP(AK38,ﾃﾞｰﾀ一覧!$AH$4:$AR$66,6,FALSE))</f>
        <v/>
      </c>
      <c r="AY38" s="649" t="str">
        <f>IF(AK38="","",VLOOKUP(AK38,ﾃﾞｰﾀ一覧!$AH$4:$AR$66,8,FALSE))</f>
        <v/>
      </c>
      <c r="AZ38" s="1084"/>
      <c r="BA38" s="1084"/>
      <c r="BB38" s="388" t="str">
        <f>IF(AK38="","",VLOOKUP(AK38,ﾃﾞｰﾀ一覧!$AH$4:$AR$66,9,FALSE))</f>
        <v/>
      </c>
      <c r="BC38" s="1124"/>
      <c r="BD38" s="1125"/>
      <c r="BE38" s="1125"/>
      <c r="BF38" s="1124"/>
      <c r="BG38" s="1125"/>
      <c r="BH38" s="1125"/>
      <c r="BI38" s="1124"/>
      <c r="BJ38" s="1125"/>
      <c r="BK38" s="1150"/>
      <c r="BL38" s="1154"/>
      <c r="BM38" s="1155"/>
      <c r="BN38" s="1156"/>
      <c r="BO38" s="1109" t="str">
        <f>IF($AK38="","",IF($BF38="","",IF($BF38=ﾃﾞｰﾀ一覧!$U$37,"",IF($BF38=ﾃﾞｰﾀ一覧!$U$38,"",IF($AH38=ﾃﾞｰﾀ一覧!$U$25,VLOOKUP($AK38,ﾃﾞｰﾀ一覧!$AH$43:$AR$66,10,FALSE),VLOOKUP($AK38,ﾃﾞｰﾀ一覧!$AH$4:$AR$66,10,FALSE))))))</f>
        <v/>
      </c>
      <c r="BP38" s="1110"/>
      <c r="BQ38" s="1110"/>
      <c r="BR38" s="1111"/>
      <c r="BS38" s="1115">
        <f>IF($BL38="",0,VLOOKUP($BL38,ﾃﾞｰﾀ一覧!$AY$4:$BB$16,3,FALSE))</f>
        <v>0</v>
      </c>
      <c r="BT38" s="1115"/>
      <c r="BU38" s="1115"/>
      <c r="BV38" s="1112" t="str">
        <f>IF($BO38="","",IF($BF38=ﾃﾞｰﾀ一覧!$U$37,"",IF($BF38=ﾃﾞｰﾀ一覧!$U$38,"",IF($BO38=ﾃﾞｰﾀ一覧!$AT$27,ﾃﾞｰﾀ一覧!$AT$27,VLOOKUP($AK38,ﾃﾞｰﾀ一覧!$AH$4:$AR$66,11,FALSE)*IF($BO38=ﾃﾞｰﾀ一覧!$AT$17,($AR38+1)*($AV38+1),IF($BO38=ﾃﾞｰﾀ一覧!$AT$22,IF(COUNTIF($AD38,"*天端*"),ﾃﾞｰﾀ一覧!$AU$43/2,ﾃﾞｰﾀ一覧!$AU$43/3),IF($BO38=ﾃﾞｰﾀ一覧!$AT$20,$AR38*$AV38,IF($BO38=ﾃﾞｰﾀ一覧!$AT$21,$AV38,1))))))))</f>
        <v/>
      </c>
      <c r="BW38" s="1112"/>
      <c r="BX38" s="1112"/>
      <c r="BY38" s="1088" t="str">
        <f>IF($B38="","",IF($AH38="","",IF($CK38=ﾃﾞｰﾀ一覧!$U$53,ﾃﾞｰﾀ一覧!$U$61,IF($AH38=ﾃﾞｰﾀ一覧!$U$21,ﾃﾞｰﾀ一覧!$U$60,IF(OR($AH38=ﾃﾞｰﾀ一覧!$U$19,$AH38=ﾃﾞｰﾀ一覧!$U$20,$AH38=ﾃﾞｰﾀ一覧!$U$23,$AH38=ﾃﾞｰﾀ一覧!$U$22,$AH38=ﾃﾞｰﾀ一覧!$U$18,AH38=ﾃﾞｰﾀ一覧!$U$25),ﾃﾞｰﾀ一覧!$U$59,ﾃﾞｰﾀ一覧!$U$62)))))</f>
        <v/>
      </c>
      <c r="BZ38" s="1089"/>
      <c r="CA38" s="1113"/>
      <c r="CB38" s="1113"/>
      <c r="CC38" s="1113"/>
      <c r="CD38" s="1113"/>
      <c r="CE38" s="1113"/>
      <c r="CF38" s="1113"/>
      <c r="CG38" s="1113"/>
      <c r="CH38" s="1113"/>
      <c r="CI38" s="1114"/>
      <c r="CK38" s="240"/>
      <c r="CM38" s="378" t="str">
        <f t="shared" si="0"/>
        <v/>
      </c>
      <c r="CN38" s="379" t="str">
        <f t="shared" si="5"/>
        <v/>
      </c>
      <c r="CO38" s="379" t="str">
        <f t="shared" si="1"/>
        <v/>
      </c>
      <c r="CP38" s="380" t="str">
        <f t="shared" si="2"/>
        <v/>
      </c>
      <c r="CQ38" s="244"/>
      <c r="CR38" s="1100"/>
      <c r="CS38" s="1101"/>
      <c r="CT38" s="1102"/>
      <c r="CU38" s="1135"/>
      <c r="CV38" s="1136"/>
      <c r="CW38" s="1136"/>
      <c r="CX38" s="1137"/>
      <c r="CY38" s="1138"/>
      <c r="CZ38" s="1139"/>
      <c r="DA38" s="1140"/>
      <c r="DB38" s="1132"/>
      <c r="DC38" s="1133"/>
      <c r="DD38" s="1133"/>
      <c r="DE38" s="1133"/>
      <c r="DF38" s="1133"/>
      <c r="DG38" s="1134"/>
      <c r="DH38" s="580"/>
      <c r="DI38" s="1372"/>
      <c r="DJ38" s="1372"/>
      <c r="DK38" s="581"/>
      <c r="DL38" s="582"/>
      <c r="DM38" s="1372"/>
      <c r="DN38" s="1372"/>
      <c r="DO38" s="581"/>
      <c r="DP38" s="582"/>
      <c r="DQ38" s="1372"/>
      <c r="DR38" s="1372"/>
      <c r="DS38" s="583"/>
      <c r="DT38" s="1124"/>
      <c r="DU38" s="1125"/>
      <c r="DV38" s="1150"/>
      <c r="DW38" s="1124"/>
      <c r="DX38" s="1125"/>
      <c r="DY38" s="1150"/>
      <c r="DZ38" s="1362"/>
      <c r="EA38" s="1363"/>
      <c r="EB38" s="1362"/>
      <c r="EC38" s="1363"/>
      <c r="ED38" s="1362"/>
      <c r="EE38" s="1363"/>
      <c r="EF38" s="1364"/>
      <c r="EG38" s="1296"/>
      <c r="EH38" s="1296"/>
      <c r="EI38" s="1365"/>
      <c r="EJ38" s="1366"/>
      <c r="EK38" s="1367"/>
      <c r="EL38" s="1368"/>
      <c r="EM38" s="1298"/>
      <c r="EN38" s="1113"/>
      <c r="EO38" s="1369"/>
      <c r="EP38" s="1370"/>
      <c r="EQ38" s="1371"/>
      <c r="ER38" s="1298"/>
      <c r="ES38" s="1113"/>
      <c r="ET38" s="1113"/>
      <c r="EU38" s="1113"/>
      <c r="EV38" s="1113"/>
      <c r="EW38" s="1113"/>
      <c r="EX38" s="1113"/>
      <c r="EY38" s="1113"/>
      <c r="EZ38" s="1114"/>
    </row>
    <row r="39" spans="1:156" ht="30" customHeight="1" x14ac:dyDescent="0.2">
      <c r="A39" s="207">
        <f t="shared" si="3"/>
        <v>28</v>
      </c>
      <c r="B39" s="1103"/>
      <c r="C39" s="1104"/>
      <c r="D39" s="1092"/>
      <c r="E39" s="1093"/>
      <c r="F39" s="1094" t="str">
        <f t="shared" si="6"/>
        <v/>
      </c>
      <c r="G39" s="1095"/>
      <c r="H39" s="1095"/>
      <c r="I39" s="1095"/>
      <c r="J39" s="1095"/>
      <c r="K39" s="1095"/>
      <c r="L39" s="1095"/>
      <c r="M39" s="1095"/>
      <c r="N39" s="1095"/>
      <c r="O39" s="1095"/>
      <c r="P39" s="1095"/>
      <c r="Q39" s="1095"/>
      <c r="R39" s="1095"/>
      <c r="S39" s="1095"/>
      <c r="T39" s="1095"/>
      <c r="U39" s="1095"/>
      <c r="V39" s="1095"/>
      <c r="W39" s="1096"/>
      <c r="X39" s="1097">
        <f t="shared" si="4"/>
        <v>0</v>
      </c>
      <c r="Y39" s="1098"/>
      <c r="Z39" s="1099"/>
      <c r="AA39" s="1100"/>
      <c r="AB39" s="1101"/>
      <c r="AC39" s="1102"/>
      <c r="AD39" s="1135"/>
      <c r="AE39" s="1136"/>
      <c r="AF39" s="1136"/>
      <c r="AG39" s="1137"/>
      <c r="AH39" s="1138"/>
      <c r="AI39" s="1139"/>
      <c r="AJ39" s="1140"/>
      <c r="AK39" s="1132"/>
      <c r="AL39" s="1133"/>
      <c r="AM39" s="1133"/>
      <c r="AN39" s="1133"/>
      <c r="AO39" s="1133"/>
      <c r="AP39" s="1134"/>
      <c r="AQ39" s="642" t="str">
        <f>IF(AK39="","",VLOOKUP(AK39,ﾃﾞｰﾀ一覧!$AH$4:$AR$66,2,FALSE))</f>
        <v/>
      </c>
      <c r="AR39" s="1084"/>
      <c r="AS39" s="1084"/>
      <c r="AT39" s="643" t="str">
        <f>IF(AK39="","",VLOOKUP(AK39,ﾃﾞｰﾀ一覧!$AH$4:$AR$66,3,FALSE))</f>
        <v/>
      </c>
      <c r="AU39" s="644" t="str">
        <f>IF(AK39="","",VLOOKUP(AK39,ﾃﾞｰﾀ一覧!$AH$4:$AR$66,5,FALSE))</f>
        <v/>
      </c>
      <c r="AV39" s="1084"/>
      <c r="AW39" s="1084"/>
      <c r="AX39" s="643" t="str">
        <f>IF(AK39="","",VLOOKUP(AK39,ﾃﾞｰﾀ一覧!$AH$4:$AR$66,6,FALSE))</f>
        <v/>
      </c>
      <c r="AY39" s="649" t="str">
        <f>IF(AK39="","",VLOOKUP(AK39,ﾃﾞｰﾀ一覧!$AH$4:$AR$66,8,FALSE))</f>
        <v/>
      </c>
      <c r="AZ39" s="1084"/>
      <c r="BA39" s="1084"/>
      <c r="BB39" s="388" t="str">
        <f>IF(AK39="","",VLOOKUP(AK39,ﾃﾞｰﾀ一覧!$AH$4:$AR$66,9,FALSE))</f>
        <v/>
      </c>
      <c r="BC39" s="1124"/>
      <c r="BD39" s="1125"/>
      <c r="BE39" s="1125"/>
      <c r="BF39" s="1124"/>
      <c r="BG39" s="1125"/>
      <c r="BH39" s="1125"/>
      <c r="BI39" s="1124"/>
      <c r="BJ39" s="1125"/>
      <c r="BK39" s="1150"/>
      <c r="BL39" s="1154"/>
      <c r="BM39" s="1155"/>
      <c r="BN39" s="1156"/>
      <c r="BO39" s="1109" t="str">
        <f>IF($AK39="","",IF($BF39="","",IF($BF39=ﾃﾞｰﾀ一覧!$U$37,"",IF($BF39=ﾃﾞｰﾀ一覧!$U$38,"",IF($AH39=ﾃﾞｰﾀ一覧!$U$25,VLOOKUP($AK39,ﾃﾞｰﾀ一覧!$AH$43:$AR$66,10,FALSE),VLOOKUP($AK39,ﾃﾞｰﾀ一覧!$AH$4:$AR$66,10,FALSE))))))</f>
        <v/>
      </c>
      <c r="BP39" s="1110"/>
      <c r="BQ39" s="1110"/>
      <c r="BR39" s="1111"/>
      <c r="BS39" s="1115">
        <f>IF($BL39="",0,VLOOKUP($BL39,ﾃﾞｰﾀ一覧!$AY$4:$BB$16,3,FALSE))</f>
        <v>0</v>
      </c>
      <c r="BT39" s="1115"/>
      <c r="BU39" s="1115"/>
      <c r="BV39" s="1112" t="str">
        <f>IF($BO39="","",IF($BF39=ﾃﾞｰﾀ一覧!$U$37,"",IF($BF39=ﾃﾞｰﾀ一覧!$U$38,"",IF($BO39=ﾃﾞｰﾀ一覧!$AT$27,ﾃﾞｰﾀ一覧!$AT$27,VLOOKUP($AK39,ﾃﾞｰﾀ一覧!$AH$4:$AR$66,11,FALSE)*IF($BO39=ﾃﾞｰﾀ一覧!$AT$17,($AR39+1)*($AV39+1),IF($BO39=ﾃﾞｰﾀ一覧!$AT$22,IF(COUNTIF($AD39,"*天端*"),ﾃﾞｰﾀ一覧!$AU$43/2,ﾃﾞｰﾀ一覧!$AU$43/3),IF($BO39=ﾃﾞｰﾀ一覧!$AT$20,$AR39*$AV39,IF($BO39=ﾃﾞｰﾀ一覧!$AT$21,$AV39,1))))))))</f>
        <v/>
      </c>
      <c r="BW39" s="1112"/>
      <c r="BX39" s="1112"/>
      <c r="BY39" s="1088" t="str">
        <f>IF($B39="","",IF($AH39="","",IF($CK39=ﾃﾞｰﾀ一覧!$U$53,ﾃﾞｰﾀ一覧!$U$61,IF($AH39=ﾃﾞｰﾀ一覧!$U$21,ﾃﾞｰﾀ一覧!$U$60,IF(OR($AH39=ﾃﾞｰﾀ一覧!$U$19,$AH39=ﾃﾞｰﾀ一覧!$U$20,$AH39=ﾃﾞｰﾀ一覧!$U$23,$AH39=ﾃﾞｰﾀ一覧!$U$22,$AH39=ﾃﾞｰﾀ一覧!$U$18,AH39=ﾃﾞｰﾀ一覧!$U$25),ﾃﾞｰﾀ一覧!$U$59,ﾃﾞｰﾀ一覧!$U$62)))))</f>
        <v/>
      </c>
      <c r="BZ39" s="1089"/>
      <c r="CA39" s="1113"/>
      <c r="CB39" s="1113"/>
      <c r="CC39" s="1113"/>
      <c r="CD39" s="1113"/>
      <c r="CE39" s="1113"/>
      <c r="CF39" s="1113"/>
      <c r="CG39" s="1113"/>
      <c r="CH39" s="1113"/>
      <c r="CI39" s="1114"/>
      <c r="CK39" s="240"/>
      <c r="CM39" s="378" t="str">
        <f t="shared" si="0"/>
        <v/>
      </c>
      <c r="CN39" s="379" t="str">
        <f t="shared" si="5"/>
        <v/>
      </c>
      <c r="CO39" s="379" t="str">
        <f t="shared" si="1"/>
        <v/>
      </c>
      <c r="CP39" s="380" t="str">
        <f t="shared" si="2"/>
        <v/>
      </c>
      <c r="CQ39" s="244"/>
      <c r="CR39" s="1100"/>
      <c r="CS39" s="1101"/>
      <c r="CT39" s="1102"/>
      <c r="CU39" s="1135"/>
      <c r="CV39" s="1136"/>
      <c r="CW39" s="1136"/>
      <c r="CX39" s="1137"/>
      <c r="CY39" s="1138"/>
      <c r="CZ39" s="1139"/>
      <c r="DA39" s="1140"/>
      <c r="DB39" s="1132"/>
      <c r="DC39" s="1133"/>
      <c r="DD39" s="1133"/>
      <c r="DE39" s="1133"/>
      <c r="DF39" s="1133"/>
      <c r="DG39" s="1134"/>
      <c r="DH39" s="580"/>
      <c r="DI39" s="1372"/>
      <c r="DJ39" s="1372"/>
      <c r="DK39" s="581"/>
      <c r="DL39" s="582"/>
      <c r="DM39" s="1372"/>
      <c r="DN39" s="1372"/>
      <c r="DO39" s="581"/>
      <c r="DP39" s="582"/>
      <c r="DQ39" s="1372"/>
      <c r="DR39" s="1372"/>
      <c r="DS39" s="583"/>
      <c r="DT39" s="1124"/>
      <c r="DU39" s="1125"/>
      <c r="DV39" s="1150"/>
      <c r="DW39" s="1124"/>
      <c r="DX39" s="1125"/>
      <c r="DY39" s="1150"/>
      <c r="DZ39" s="1362"/>
      <c r="EA39" s="1363"/>
      <c r="EB39" s="1362"/>
      <c r="EC39" s="1363"/>
      <c r="ED39" s="1362"/>
      <c r="EE39" s="1363"/>
      <c r="EF39" s="1364"/>
      <c r="EG39" s="1296"/>
      <c r="EH39" s="1296"/>
      <c r="EI39" s="1365"/>
      <c r="EJ39" s="1366"/>
      <c r="EK39" s="1367"/>
      <c r="EL39" s="1368"/>
      <c r="EM39" s="1298"/>
      <c r="EN39" s="1113"/>
      <c r="EO39" s="1369"/>
      <c r="EP39" s="1370"/>
      <c r="EQ39" s="1371"/>
      <c r="ER39" s="1298"/>
      <c r="ES39" s="1113"/>
      <c r="ET39" s="1113"/>
      <c r="EU39" s="1113"/>
      <c r="EV39" s="1113"/>
      <c r="EW39" s="1113"/>
      <c r="EX39" s="1113"/>
      <c r="EY39" s="1113"/>
      <c r="EZ39" s="1114"/>
    </row>
    <row r="40" spans="1:156" ht="30" customHeight="1" x14ac:dyDescent="0.2">
      <c r="A40" s="207">
        <f t="shared" si="3"/>
        <v>29</v>
      </c>
      <c r="B40" s="1090"/>
      <c r="C40" s="1091"/>
      <c r="D40" s="1092"/>
      <c r="E40" s="1093"/>
      <c r="F40" s="1094" t="str">
        <f t="shared" si="6"/>
        <v/>
      </c>
      <c r="G40" s="1095"/>
      <c r="H40" s="1095"/>
      <c r="I40" s="1095"/>
      <c r="J40" s="1095"/>
      <c r="K40" s="1095"/>
      <c r="L40" s="1095"/>
      <c r="M40" s="1095"/>
      <c r="N40" s="1095"/>
      <c r="O40" s="1095"/>
      <c r="P40" s="1095"/>
      <c r="Q40" s="1095"/>
      <c r="R40" s="1095"/>
      <c r="S40" s="1095"/>
      <c r="T40" s="1095"/>
      <c r="U40" s="1095"/>
      <c r="V40" s="1095"/>
      <c r="W40" s="1096"/>
      <c r="X40" s="1097">
        <f t="shared" si="4"/>
        <v>0</v>
      </c>
      <c r="Y40" s="1098"/>
      <c r="Z40" s="1099"/>
      <c r="AA40" s="1100"/>
      <c r="AB40" s="1101"/>
      <c r="AC40" s="1102"/>
      <c r="AD40" s="1135"/>
      <c r="AE40" s="1136"/>
      <c r="AF40" s="1136"/>
      <c r="AG40" s="1137"/>
      <c r="AH40" s="1138"/>
      <c r="AI40" s="1139"/>
      <c r="AJ40" s="1140"/>
      <c r="AK40" s="1132"/>
      <c r="AL40" s="1133"/>
      <c r="AM40" s="1133"/>
      <c r="AN40" s="1133"/>
      <c r="AO40" s="1133"/>
      <c r="AP40" s="1134"/>
      <c r="AQ40" s="642" t="str">
        <f>IF(AK40="","",VLOOKUP(AK40,ﾃﾞｰﾀ一覧!$AH$4:$AR$66,2,FALSE))</f>
        <v/>
      </c>
      <c r="AR40" s="1084"/>
      <c r="AS40" s="1084"/>
      <c r="AT40" s="643" t="str">
        <f>IF(AK40="","",VLOOKUP(AK40,ﾃﾞｰﾀ一覧!$AH$4:$AR$66,3,FALSE))</f>
        <v/>
      </c>
      <c r="AU40" s="644" t="str">
        <f>IF(AK40="","",VLOOKUP(AK40,ﾃﾞｰﾀ一覧!$AH$4:$AR$66,5,FALSE))</f>
        <v/>
      </c>
      <c r="AV40" s="1084"/>
      <c r="AW40" s="1084"/>
      <c r="AX40" s="643" t="str">
        <f>IF(AK40="","",VLOOKUP(AK40,ﾃﾞｰﾀ一覧!$AH$4:$AR$66,6,FALSE))</f>
        <v/>
      </c>
      <c r="AY40" s="649" t="str">
        <f>IF(AK40="","",VLOOKUP(AK40,ﾃﾞｰﾀ一覧!$AH$4:$AR$66,8,FALSE))</f>
        <v/>
      </c>
      <c r="AZ40" s="1084"/>
      <c r="BA40" s="1084"/>
      <c r="BB40" s="388" t="str">
        <f>IF(AK40="","",VLOOKUP(AK40,ﾃﾞｰﾀ一覧!$AH$4:$AR$66,9,FALSE))</f>
        <v/>
      </c>
      <c r="BC40" s="1124"/>
      <c r="BD40" s="1125"/>
      <c r="BE40" s="1125"/>
      <c r="BF40" s="1124"/>
      <c r="BG40" s="1125"/>
      <c r="BH40" s="1125"/>
      <c r="BI40" s="1124"/>
      <c r="BJ40" s="1125"/>
      <c r="BK40" s="1150"/>
      <c r="BL40" s="1154"/>
      <c r="BM40" s="1155"/>
      <c r="BN40" s="1156"/>
      <c r="BO40" s="1109" t="str">
        <f>IF($AK40="","",IF($BF40="","",IF($BF40=ﾃﾞｰﾀ一覧!$U$37,"",IF($BF40=ﾃﾞｰﾀ一覧!$U$38,"",IF($AH40=ﾃﾞｰﾀ一覧!$U$25,VLOOKUP($AK40,ﾃﾞｰﾀ一覧!$AH$43:$AR$66,10,FALSE),VLOOKUP($AK40,ﾃﾞｰﾀ一覧!$AH$4:$AR$66,10,FALSE))))))</f>
        <v/>
      </c>
      <c r="BP40" s="1110"/>
      <c r="BQ40" s="1110"/>
      <c r="BR40" s="1111"/>
      <c r="BS40" s="1115">
        <f>IF($BL40="",0,VLOOKUP($BL40,ﾃﾞｰﾀ一覧!$AY$4:$BB$16,3,FALSE))</f>
        <v>0</v>
      </c>
      <c r="BT40" s="1115"/>
      <c r="BU40" s="1115"/>
      <c r="BV40" s="1112" t="str">
        <f>IF($BO40="","",IF($BF40=ﾃﾞｰﾀ一覧!$U$37,"",IF($BF40=ﾃﾞｰﾀ一覧!$U$38,"",IF($BO40=ﾃﾞｰﾀ一覧!$AT$27,ﾃﾞｰﾀ一覧!$AT$27,VLOOKUP($AK40,ﾃﾞｰﾀ一覧!$AH$4:$AR$66,11,FALSE)*IF($BO40=ﾃﾞｰﾀ一覧!$AT$17,($AR40+1)*($AV40+1),IF($BO40=ﾃﾞｰﾀ一覧!$AT$22,IF(COUNTIF($AD40,"*天端*"),ﾃﾞｰﾀ一覧!$AU$43/2,ﾃﾞｰﾀ一覧!$AU$43/3),IF($BO40=ﾃﾞｰﾀ一覧!$AT$20,$AR40*$AV40,IF($BO40=ﾃﾞｰﾀ一覧!$AT$21,$AV40,1))))))))</f>
        <v/>
      </c>
      <c r="BW40" s="1112"/>
      <c r="BX40" s="1112"/>
      <c r="BY40" s="1088" t="str">
        <f>IF($B40="","",IF($AH40="","",IF($CK40=ﾃﾞｰﾀ一覧!$U$53,ﾃﾞｰﾀ一覧!$U$61,IF($AH40=ﾃﾞｰﾀ一覧!$U$21,ﾃﾞｰﾀ一覧!$U$60,IF(OR($AH40=ﾃﾞｰﾀ一覧!$U$19,$AH40=ﾃﾞｰﾀ一覧!$U$20,$AH40=ﾃﾞｰﾀ一覧!$U$23,$AH40=ﾃﾞｰﾀ一覧!$U$22,$AH40=ﾃﾞｰﾀ一覧!$U$18,AH40=ﾃﾞｰﾀ一覧!$U$25),ﾃﾞｰﾀ一覧!$U$59,ﾃﾞｰﾀ一覧!$U$62)))))</f>
        <v/>
      </c>
      <c r="BZ40" s="1089"/>
      <c r="CA40" s="1113"/>
      <c r="CB40" s="1113"/>
      <c r="CC40" s="1113"/>
      <c r="CD40" s="1113"/>
      <c r="CE40" s="1113"/>
      <c r="CF40" s="1113"/>
      <c r="CG40" s="1113"/>
      <c r="CH40" s="1113"/>
      <c r="CI40" s="1114"/>
      <c r="CK40" s="240"/>
      <c r="CM40" s="378" t="str">
        <f t="shared" si="0"/>
        <v/>
      </c>
      <c r="CN40" s="379" t="str">
        <f t="shared" si="5"/>
        <v/>
      </c>
      <c r="CO40" s="379" t="str">
        <f t="shared" si="1"/>
        <v/>
      </c>
      <c r="CP40" s="380" t="str">
        <f t="shared" si="2"/>
        <v/>
      </c>
      <c r="CQ40" s="244"/>
      <c r="CR40" s="1100"/>
      <c r="CS40" s="1101"/>
      <c r="CT40" s="1102"/>
      <c r="CU40" s="1135"/>
      <c r="CV40" s="1136"/>
      <c r="CW40" s="1136"/>
      <c r="CX40" s="1137"/>
      <c r="CY40" s="1138"/>
      <c r="CZ40" s="1139"/>
      <c r="DA40" s="1140"/>
      <c r="DB40" s="1132"/>
      <c r="DC40" s="1133"/>
      <c r="DD40" s="1133"/>
      <c r="DE40" s="1133"/>
      <c r="DF40" s="1133"/>
      <c r="DG40" s="1134"/>
      <c r="DH40" s="580"/>
      <c r="DI40" s="1372"/>
      <c r="DJ40" s="1372"/>
      <c r="DK40" s="581"/>
      <c r="DL40" s="582"/>
      <c r="DM40" s="1372"/>
      <c r="DN40" s="1372"/>
      <c r="DO40" s="581"/>
      <c r="DP40" s="582"/>
      <c r="DQ40" s="1372"/>
      <c r="DR40" s="1372"/>
      <c r="DS40" s="583"/>
      <c r="DT40" s="1124"/>
      <c r="DU40" s="1125"/>
      <c r="DV40" s="1150"/>
      <c r="DW40" s="1124"/>
      <c r="DX40" s="1125"/>
      <c r="DY40" s="1150"/>
      <c r="DZ40" s="1362"/>
      <c r="EA40" s="1363"/>
      <c r="EB40" s="1362"/>
      <c r="EC40" s="1363"/>
      <c r="ED40" s="1362"/>
      <c r="EE40" s="1363"/>
      <c r="EF40" s="1364"/>
      <c r="EG40" s="1296"/>
      <c r="EH40" s="1296"/>
      <c r="EI40" s="1365"/>
      <c r="EJ40" s="1366"/>
      <c r="EK40" s="1367"/>
      <c r="EL40" s="1368"/>
      <c r="EM40" s="1298"/>
      <c r="EN40" s="1113"/>
      <c r="EO40" s="1369"/>
      <c r="EP40" s="1370"/>
      <c r="EQ40" s="1371"/>
      <c r="ER40" s="1298"/>
      <c r="ES40" s="1113"/>
      <c r="ET40" s="1113"/>
      <c r="EU40" s="1113"/>
      <c r="EV40" s="1113"/>
      <c r="EW40" s="1113"/>
      <c r="EX40" s="1113"/>
      <c r="EY40" s="1113"/>
      <c r="EZ40" s="1114"/>
    </row>
    <row r="41" spans="1:156" ht="30" customHeight="1" x14ac:dyDescent="0.2">
      <c r="A41" s="207">
        <f t="shared" si="3"/>
        <v>30</v>
      </c>
      <c r="B41" s="1103"/>
      <c r="C41" s="1104"/>
      <c r="D41" s="1092"/>
      <c r="E41" s="1093"/>
      <c r="F41" s="1094" t="str">
        <f t="shared" si="6"/>
        <v/>
      </c>
      <c r="G41" s="1095"/>
      <c r="H41" s="1095"/>
      <c r="I41" s="1095"/>
      <c r="J41" s="1095"/>
      <c r="K41" s="1095"/>
      <c r="L41" s="1095"/>
      <c r="M41" s="1095"/>
      <c r="N41" s="1095"/>
      <c r="O41" s="1095"/>
      <c r="P41" s="1095"/>
      <c r="Q41" s="1095"/>
      <c r="R41" s="1095"/>
      <c r="S41" s="1095"/>
      <c r="T41" s="1095"/>
      <c r="U41" s="1095"/>
      <c r="V41" s="1095"/>
      <c r="W41" s="1096"/>
      <c r="X41" s="1097">
        <f t="shared" si="4"/>
        <v>0</v>
      </c>
      <c r="Y41" s="1098"/>
      <c r="Z41" s="1099"/>
      <c r="AA41" s="1100"/>
      <c r="AB41" s="1101"/>
      <c r="AC41" s="1102"/>
      <c r="AD41" s="1135"/>
      <c r="AE41" s="1136"/>
      <c r="AF41" s="1136"/>
      <c r="AG41" s="1137"/>
      <c r="AH41" s="1138"/>
      <c r="AI41" s="1139"/>
      <c r="AJ41" s="1140"/>
      <c r="AK41" s="1132"/>
      <c r="AL41" s="1133"/>
      <c r="AM41" s="1133"/>
      <c r="AN41" s="1133"/>
      <c r="AO41" s="1133"/>
      <c r="AP41" s="1134"/>
      <c r="AQ41" s="642" t="str">
        <f>IF(AK41="","",VLOOKUP(AK41,ﾃﾞｰﾀ一覧!$AH$4:$AR$66,2,FALSE))</f>
        <v/>
      </c>
      <c r="AR41" s="1084"/>
      <c r="AS41" s="1084"/>
      <c r="AT41" s="643" t="str">
        <f>IF(AK41="","",VLOOKUP(AK41,ﾃﾞｰﾀ一覧!$AH$4:$AR$66,3,FALSE))</f>
        <v/>
      </c>
      <c r="AU41" s="644" t="str">
        <f>IF(AK41="","",VLOOKUP(AK41,ﾃﾞｰﾀ一覧!$AH$4:$AR$66,5,FALSE))</f>
        <v/>
      </c>
      <c r="AV41" s="1084"/>
      <c r="AW41" s="1084"/>
      <c r="AX41" s="643" t="str">
        <f>IF(AK41="","",VLOOKUP(AK41,ﾃﾞｰﾀ一覧!$AH$4:$AR$66,6,FALSE))</f>
        <v/>
      </c>
      <c r="AY41" s="649" t="str">
        <f>IF(AK41="","",VLOOKUP(AK41,ﾃﾞｰﾀ一覧!$AH$4:$AR$66,8,FALSE))</f>
        <v/>
      </c>
      <c r="AZ41" s="1084"/>
      <c r="BA41" s="1084"/>
      <c r="BB41" s="388" t="str">
        <f>IF(AK41="","",VLOOKUP(AK41,ﾃﾞｰﾀ一覧!$AH$4:$AR$66,9,FALSE))</f>
        <v/>
      </c>
      <c r="BC41" s="1124"/>
      <c r="BD41" s="1125"/>
      <c r="BE41" s="1125"/>
      <c r="BF41" s="1124"/>
      <c r="BG41" s="1125"/>
      <c r="BH41" s="1125"/>
      <c r="BI41" s="1124"/>
      <c r="BJ41" s="1125"/>
      <c r="BK41" s="1150"/>
      <c r="BL41" s="1154"/>
      <c r="BM41" s="1155"/>
      <c r="BN41" s="1156"/>
      <c r="BO41" s="1109" t="str">
        <f>IF($AK41="","",IF($BF41="","",IF($BF41=ﾃﾞｰﾀ一覧!$U$37,"",IF($BF41=ﾃﾞｰﾀ一覧!$U$38,"",IF($AH41=ﾃﾞｰﾀ一覧!$U$25,VLOOKUP($AK41,ﾃﾞｰﾀ一覧!$AH$43:$AR$66,10,FALSE),VLOOKUP($AK41,ﾃﾞｰﾀ一覧!$AH$4:$AR$66,10,FALSE))))))</f>
        <v/>
      </c>
      <c r="BP41" s="1110"/>
      <c r="BQ41" s="1110"/>
      <c r="BR41" s="1111"/>
      <c r="BS41" s="1115">
        <f>IF($BL41="",0,VLOOKUP($BL41,ﾃﾞｰﾀ一覧!$AY$4:$BB$16,3,FALSE))</f>
        <v>0</v>
      </c>
      <c r="BT41" s="1115"/>
      <c r="BU41" s="1115"/>
      <c r="BV41" s="1112" t="str">
        <f>IF($BO41="","",IF($BF41=ﾃﾞｰﾀ一覧!$U$37,"",IF($BF41=ﾃﾞｰﾀ一覧!$U$38,"",IF($BO41=ﾃﾞｰﾀ一覧!$AT$27,ﾃﾞｰﾀ一覧!$AT$27,VLOOKUP($AK41,ﾃﾞｰﾀ一覧!$AH$4:$AR$66,11,FALSE)*IF($BO41=ﾃﾞｰﾀ一覧!$AT$17,($AR41+1)*($AV41+1),IF($BO41=ﾃﾞｰﾀ一覧!$AT$22,IF(COUNTIF($AD41,"*天端*"),ﾃﾞｰﾀ一覧!$AU$43/2,ﾃﾞｰﾀ一覧!$AU$43/3),IF($BO41=ﾃﾞｰﾀ一覧!$AT$20,$AR41*$AV41,IF($BO41=ﾃﾞｰﾀ一覧!$AT$21,$AV41,1))))))))</f>
        <v/>
      </c>
      <c r="BW41" s="1112"/>
      <c r="BX41" s="1112"/>
      <c r="BY41" s="1088" t="str">
        <f>IF($B41="","",IF($AH41="","",IF($CK41=ﾃﾞｰﾀ一覧!$U$53,ﾃﾞｰﾀ一覧!$U$61,IF($AH41=ﾃﾞｰﾀ一覧!$U$21,ﾃﾞｰﾀ一覧!$U$60,IF(OR($AH41=ﾃﾞｰﾀ一覧!$U$19,$AH41=ﾃﾞｰﾀ一覧!$U$20,$AH41=ﾃﾞｰﾀ一覧!$U$23,$AH41=ﾃﾞｰﾀ一覧!$U$22,$AH41=ﾃﾞｰﾀ一覧!$U$18,AH41=ﾃﾞｰﾀ一覧!$U$25),ﾃﾞｰﾀ一覧!$U$59,ﾃﾞｰﾀ一覧!$U$62)))))</f>
        <v/>
      </c>
      <c r="BZ41" s="1089"/>
      <c r="CA41" s="1113"/>
      <c r="CB41" s="1113"/>
      <c r="CC41" s="1113"/>
      <c r="CD41" s="1113"/>
      <c r="CE41" s="1113"/>
      <c r="CF41" s="1113"/>
      <c r="CG41" s="1113"/>
      <c r="CH41" s="1113"/>
      <c r="CI41" s="1114"/>
      <c r="CK41" s="240"/>
      <c r="CM41" s="378" t="str">
        <f t="shared" si="0"/>
        <v/>
      </c>
      <c r="CN41" s="379" t="str">
        <f t="shared" si="5"/>
        <v/>
      </c>
      <c r="CO41" s="379" t="str">
        <f t="shared" si="1"/>
        <v/>
      </c>
      <c r="CP41" s="380" t="str">
        <f t="shared" si="2"/>
        <v/>
      </c>
      <c r="CQ41" s="244"/>
      <c r="CR41" s="1100"/>
      <c r="CS41" s="1101"/>
      <c r="CT41" s="1102"/>
      <c r="CU41" s="1135"/>
      <c r="CV41" s="1136"/>
      <c r="CW41" s="1136"/>
      <c r="CX41" s="1137"/>
      <c r="CY41" s="1138"/>
      <c r="CZ41" s="1139"/>
      <c r="DA41" s="1140"/>
      <c r="DB41" s="1132"/>
      <c r="DC41" s="1133"/>
      <c r="DD41" s="1133"/>
      <c r="DE41" s="1133"/>
      <c r="DF41" s="1133"/>
      <c r="DG41" s="1134"/>
      <c r="DH41" s="580"/>
      <c r="DI41" s="1372"/>
      <c r="DJ41" s="1372"/>
      <c r="DK41" s="581"/>
      <c r="DL41" s="582"/>
      <c r="DM41" s="1372"/>
      <c r="DN41" s="1372"/>
      <c r="DO41" s="581"/>
      <c r="DP41" s="582"/>
      <c r="DQ41" s="1372"/>
      <c r="DR41" s="1372"/>
      <c r="DS41" s="583"/>
      <c r="DT41" s="1124"/>
      <c r="DU41" s="1125"/>
      <c r="DV41" s="1150"/>
      <c r="DW41" s="1124"/>
      <c r="DX41" s="1125"/>
      <c r="DY41" s="1150"/>
      <c r="DZ41" s="1362"/>
      <c r="EA41" s="1363"/>
      <c r="EB41" s="1362"/>
      <c r="EC41" s="1363"/>
      <c r="ED41" s="1362"/>
      <c r="EE41" s="1363"/>
      <c r="EF41" s="1364"/>
      <c r="EG41" s="1296"/>
      <c r="EH41" s="1296"/>
      <c r="EI41" s="1365"/>
      <c r="EJ41" s="1366"/>
      <c r="EK41" s="1367"/>
      <c r="EL41" s="1368"/>
      <c r="EM41" s="1298"/>
      <c r="EN41" s="1113"/>
      <c r="EO41" s="1369"/>
      <c r="EP41" s="1370"/>
      <c r="EQ41" s="1371"/>
      <c r="ER41" s="1298"/>
      <c r="ES41" s="1113"/>
      <c r="ET41" s="1113"/>
      <c r="EU41" s="1113"/>
      <c r="EV41" s="1113"/>
      <c r="EW41" s="1113"/>
      <c r="EX41" s="1113"/>
      <c r="EY41" s="1113"/>
      <c r="EZ41" s="1114"/>
    </row>
    <row r="42" spans="1:156" ht="30" customHeight="1" x14ac:dyDescent="0.2">
      <c r="A42" s="207">
        <f t="shared" si="3"/>
        <v>31</v>
      </c>
      <c r="B42" s="1090"/>
      <c r="C42" s="1091"/>
      <c r="D42" s="1092"/>
      <c r="E42" s="1093"/>
      <c r="F42" s="1094" t="str">
        <f t="shared" si="6"/>
        <v/>
      </c>
      <c r="G42" s="1095"/>
      <c r="H42" s="1095"/>
      <c r="I42" s="1095"/>
      <c r="J42" s="1095"/>
      <c r="K42" s="1095"/>
      <c r="L42" s="1095"/>
      <c r="M42" s="1095"/>
      <c r="N42" s="1095"/>
      <c r="O42" s="1095"/>
      <c r="P42" s="1095"/>
      <c r="Q42" s="1095"/>
      <c r="R42" s="1095"/>
      <c r="S42" s="1095"/>
      <c r="T42" s="1095"/>
      <c r="U42" s="1095"/>
      <c r="V42" s="1095"/>
      <c r="W42" s="1096"/>
      <c r="X42" s="1097">
        <f t="shared" si="4"/>
        <v>0</v>
      </c>
      <c r="Y42" s="1098"/>
      <c r="Z42" s="1099"/>
      <c r="AA42" s="1100"/>
      <c r="AB42" s="1101"/>
      <c r="AC42" s="1102"/>
      <c r="AD42" s="1135"/>
      <c r="AE42" s="1136"/>
      <c r="AF42" s="1136"/>
      <c r="AG42" s="1137"/>
      <c r="AH42" s="1138"/>
      <c r="AI42" s="1139"/>
      <c r="AJ42" s="1140"/>
      <c r="AK42" s="1132"/>
      <c r="AL42" s="1133"/>
      <c r="AM42" s="1133"/>
      <c r="AN42" s="1133"/>
      <c r="AO42" s="1133"/>
      <c r="AP42" s="1134"/>
      <c r="AQ42" s="642" t="str">
        <f>IF(AK42="","",VLOOKUP(AK42,ﾃﾞｰﾀ一覧!$AH$4:$AR$66,2,FALSE))</f>
        <v/>
      </c>
      <c r="AR42" s="1084"/>
      <c r="AS42" s="1084"/>
      <c r="AT42" s="643" t="str">
        <f>IF(AK42="","",VLOOKUP(AK42,ﾃﾞｰﾀ一覧!$AH$4:$AR$66,3,FALSE))</f>
        <v/>
      </c>
      <c r="AU42" s="644" t="str">
        <f>IF(AK42="","",VLOOKUP(AK42,ﾃﾞｰﾀ一覧!$AH$4:$AR$66,5,FALSE))</f>
        <v/>
      </c>
      <c r="AV42" s="1084"/>
      <c r="AW42" s="1084"/>
      <c r="AX42" s="643" t="str">
        <f>IF(AK42="","",VLOOKUP(AK42,ﾃﾞｰﾀ一覧!$AH$4:$AR$66,6,FALSE))</f>
        <v/>
      </c>
      <c r="AY42" s="649" t="str">
        <f>IF(AK42="","",VLOOKUP(AK42,ﾃﾞｰﾀ一覧!$AH$4:$AR$66,8,FALSE))</f>
        <v/>
      </c>
      <c r="AZ42" s="1084"/>
      <c r="BA42" s="1084"/>
      <c r="BB42" s="388" t="str">
        <f>IF(AK42="","",VLOOKUP(AK42,ﾃﾞｰﾀ一覧!$AH$4:$AR$66,9,FALSE))</f>
        <v/>
      </c>
      <c r="BC42" s="1124"/>
      <c r="BD42" s="1125"/>
      <c r="BE42" s="1125"/>
      <c r="BF42" s="1124"/>
      <c r="BG42" s="1125"/>
      <c r="BH42" s="1125"/>
      <c r="BI42" s="1124"/>
      <c r="BJ42" s="1125"/>
      <c r="BK42" s="1150"/>
      <c r="BL42" s="1154"/>
      <c r="BM42" s="1155"/>
      <c r="BN42" s="1156"/>
      <c r="BO42" s="1109" t="str">
        <f>IF($AK42="","",IF($BF42="","",IF($BF42=ﾃﾞｰﾀ一覧!$U$37,"",IF($BF42=ﾃﾞｰﾀ一覧!$U$38,"",IF($AH42=ﾃﾞｰﾀ一覧!$U$25,VLOOKUP($AK42,ﾃﾞｰﾀ一覧!$AH$43:$AR$66,10,FALSE),VLOOKUP($AK42,ﾃﾞｰﾀ一覧!$AH$4:$AR$66,10,FALSE))))))</f>
        <v/>
      </c>
      <c r="BP42" s="1110"/>
      <c r="BQ42" s="1110"/>
      <c r="BR42" s="1111"/>
      <c r="BS42" s="1115">
        <f>IF($BL42="",0,VLOOKUP($BL42,ﾃﾞｰﾀ一覧!$AY$4:$BB$16,3,FALSE))</f>
        <v>0</v>
      </c>
      <c r="BT42" s="1115"/>
      <c r="BU42" s="1115"/>
      <c r="BV42" s="1112" t="str">
        <f>IF($BO42="","",IF($BF42=ﾃﾞｰﾀ一覧!$U$37,"",IF($BF42=ﾃﾞｰﾀ一覧!$U$38,"",IF($BO42=ﾃﾞｰﾀ一覧!$AT$27,ﾃﾞｰﾀ一覧!$AT$27,VLOOKUP($AK42,ﾃﾞｰﾀ一覧!$AH$4:$AR$66,11,FALSE)*IF($BO42=ﾃﾞｰﾀ一覧!$AT$17,($AR42+1)*($AV42+1),IF($BO42=ﾃﾞｰﾀ一覧!$AT$22,IF(COUNTIF($AD42,"*天端*"),ﾃﾞｰﾀ一覧!$AU$43/2,ﾃﾞｰﾀ一覧!$AU$43/3),IF($BO42=ﾃﾞｰﾀ一覧!$AT$20,$AR42*$AV42,IF($BO42=ﾃﾞｰﾀ一覧!$AT$21,$AV42,1))))))))</f>
        <v/>
      </c>
      <c r="BW42" s="1112"/>
      <c r="BX42" s="1112"/>
      <c r="BY42" s="1088" t="str">
        <f>IF($B42="","",IF($AH42="","",IF($CK42=ﾃﾞｰﾀ一覧!$U$53,ﾃﾞｰﾀ一覧!$U$61,IF($AH42=ﾃﾞｰﾀ一覧!$U$21,ﾃﾞｰﾀ一覧!$U$60,IF(OR($AH42=ﾃﾞｰﾀ一覧!$U$19,$AH42=ﾃﾞｰﾀ一覧!$U$20,$AH42=ﾃﾞｰﾀ一覧!$U$23,$AH42=ﾃﾞｰﾀ一覧!$U$22,$AH42=ﾃﾞｰﾀ一覧!$U$18,AH42=ﾃﾞｰﾀ一覧!$U$25),ﾃﾞｰﾀ一覧!$U$59,ﾃﾞｰﾀ一覧!$U$62)))))</f>
        <v/>
      </c>
      <c r="BZ42" s="1089"/>
      <c r="CA42" s="1113"/>
      <c r="CB42" s="1113"/>
      <c r="CC42" s="1113"/>
      <c r="CD42" s="1113"/>
      <c r="CE42" s="1113"/>
      <c r="CF42" s="1113"/>
      <c r="CG42" s="1113"/>
      <c r="CH42" s="1113"/>
      <c r="CI42" s="1114"/>
      <c r="CK42" s="240"/>
      <c r="CM42" s="378" t="str">
        <f t="shared" si="0"/>
        <v/>
      </c>
      <c r="CN42" s="379" t="str">
        <f t="shared" si="5"/>
        <v/>
      </c>
      <c r="CO42" s="379" t="str">
        <f t="shared" si="1"/>
        <v/>
      </c>
      <c r="CP42" s="380" t="str">
        <f t="shared" si="2"/>
        <v/>
      </c>
      <c r="CQ42" s="244"/>
      <c r="CR42" s="1100"/>
      <c r="CS42" s="1101"/>
      <c r="CT42" s="1102"/>
      <c r="CU42" s="1135"/>
      <c r="CV42" s="1136"/>
      <c r="CW42" s="1136"/>
      <c r="CX42" s="1137"/>
      <c r="CY42" s="1138"/>
      <c r="CZ42" s="1139"/>
      <c r="DA42" s="1140"/>
      <c r="DB42" s="1132"/>
      <c r="DC42" s="1133"/>
      <c r="DD42" s="1133"/>
      <c r="DE42" s="1133"/>
      <c r="DF42" s="1133"/>
      <c r="DG42" s="1134"/>
      <c r="DH42" s="580"/>
      <c r="DI42" s="1372"/>
      <c r="DJ42" s="1372"/>
      <c r="DK42" s="581"/>
      <c r="DL42" s="582"/>
      <c r="DM42" s="1372"/>
      <c r="DN42" s="1372"/>
      <c r="DO42" s="581"/>
      <c r="DP42" s="582"/>
      <c r="DQ42" s="1372"/>
      <c r="DR42" s="1372"/>
      <c r="DS42" s="583"/>
      <c r="DT42" s="1124"/>
      <c r="DU42" s="1125"/>
      <c r="DV42" s="1150"/>
      <c r="DW42" s="1124"/>
      <c r="DX42" s="1125"/>
      <c r="DY42" s="1150"/>
      <c r="DZ42" s="1362"/>
      <c r="EA42" s="1363"/>
      <c r="EB42" s="1362"/>
      <c r="EC42" s="1363"/>
      <c r="ED42" s="1362"/>
      <c r="EE42" s="1363"/>
      <c r="EF42" s="1364"/>
      <c r="EG42" s="1296"/>
      <c r="EH42" s="1296"/>
      <c r="EI42" s="1365"/>
      <c r="EJ42" s="1366"/>
      <c r="EK42" s="1367"/>
      <c r="EL42" s="1368"/>
      <c r="EM42" s="1298"/>
      <c r="EN42" s="1113"/>
      <c r="EO42" s="1369"/>
      <c r="EP42" s="1370"/>
      <c r="EQ42" s="1371"/>
      <c r="ER42" s="1298"/>
      <c r="ES42" s="1113"/>
      <c r="ET42" s="1113"/>
      <c r="EU42" s="1113"/>
      <c r="EV42" s="1113"/>
      <c r="EW42" s="1113"/>
      <c r="EX42" s="1113"/>
      <c r="EY42" s="1113"/>
      <c r="EZ42" s="1114"/>
    </row>
    <row r="43" spans="1:156" ht="30" customHeight="1" x14ac:dyDescent="0.2">
      <c r="A43" s="207">
        <f t="shared" si="3"/>
        <v>32</v>
      </c>
      <c r="B43" s="1103"/>
      <c r="C43" s="1104"/>
      <c r="D43" s="1092"/>
      <c r="E43" s="1093"/>
      <c r="F43" s="1094" t="str">
        <f t="shared" si="6"/>
        <v/>
      </c>
      <c r="G43" s="1095"/>
      <c r="H43" s="1095"/>
      <c r="I43" s="1095"/>
      <c r="J43" s="1095"/>
      <c r="K43" s="1095"/>
      <c r="L43" s="1095"/>
      <c r="M43" s="1095"/>
      <c r="N43" s="1095"/>
      <c r="O43" s="1095"/>
      <c r="P43" s="1095"/>
      <c r="Q43" s="1095"/>
      <c r="R43" s="1095"/>
      <c r="S43" s="1095"/>
      <c r="T43" s="1095"/>
      <c r="U43" s="1095"/>
      <c r="V43" s="1095"/>
      <c r="W43" s="1096"/>
      <c r="X43" s="1097">
        <f t="shared" si="4"/>
        <v>0</v>
      </c>
      <c r="Y43" s="1098"/>
      <c r="Z43" s="1099"/>
      <c r="AA43" s="1100"/>
      <c r="AB43" s="1101"/>
      <c r="AC43" s="1102"/>
      <c r="AD43" s="1135"/>
      <c r="AE43" s="1136"/>
      <c r="AF43" s="1136"/>
      <c r="AG43" s="1137"/>
      <c r="AH43" s="1138"/>
      <c r="AI43" s="1139"/>
      <c r="AJ43" s="1140"/>
      <c r="AK43" s="1132"/>
      <c r="AL43" s="1133"/>
      <c r="AM43" s="1133"/>
      <c r="AN43" s="1133"/>
      <c r="AO43" s="1133"/>
      <c r="AP43" s="1134"/>
      <c r="AQ43" s="642" t="str">
        <f>IF(AK43="","",VLOOKUP(AK43,ﾃﾞｰﾀ一覧!$AH$4:$AR$66,2,FALSE))</f>
        <v/>
      </c>
      <c r="AR43" s="1084"/>
      <c r="AS43" s="1084"/>
      <c r="AT43" s="643" t="str">
        <f>IF(AK43="","",VLOOKUP(AK43,ﾃﾞｰﾀ一覧!$AH$4:$AR$66,3,FALSE))</f>
        <v/>
      </c>
      <c r="AU43" s="644" t="str">
        <f>IF(AK43="","",VLOOKUP(AK43,ﾃﾞｰﾀ一覧!$AH$4:$AR$66,5,FALSE))</f>
        <v/>
      </c>
      <c r="AV43" s="1084"/>
      <c r="AW43" s="1084"/>
      <c r="AX43" s="643" t="str">
        <f>IF(AK43="","",VLOOKUP(AK43,ﾃﾞｰﾀ一覧!$AH$4:$AR$66,6,FALSE))</f>
        <v/>
      </c>
      <c r="AY43" s="649" t="str">
        <f>IF(AK43="","",VLOOKUP(AK43,ﾃﾞｰﾀ一覧!$AH$4:$AR$66,8,FALSE))</f>
        <v/>
      </c>
      <c r="AZ43" s="1084"/>
      <c r="BA43" s="1084"/>
      <c r="BB43" s="388" t="str">
        <f>IF(AK43="","",VLOOKUP(AK43,ﾃﾞｰﾀ一覧!$AH$4:$AR$66,9,FALSE))</f>
        <v/>
      </c>
      <c r="BC43" s="1124"/>
      <c r="BD43" s="1125"/>
      <c r="BE43" s="1125"/>
      <c r="BF43" s="1124"/>
      <c r="BG43" s="1125"/>
      <c r="BH43" s="1125"/>
      <c r="BI43" s="1124"/>
      <c r="BJ43" s="1125"/>
      <c r="BK43" s="1150"/>
      <c r="BL43" s="1154"/>
      <c r="BM43" s="1155"/>
      <c r="BN43" s="1156"/>
      <c r="BO43" s="1109" t="str">
        <f>IF($AK43="","",IF($BF43="","",IF($BF43=ﾃﾞｰﾀ一覧!$U$37,"",IF($BF43=ﾃﾞｰﾀ一覧!$U$38,"",IF($AH43=ﾃﾞｰﾀ一覧!$U$25,VLOOKUP($AK43,ﾃﾞｰﾀ一覧!$AH$43:$AR$66,10,FALSE),VLOOKUP($AK43,ﾃﾞｰﾀ一覧!$AH$4:$AR$66,10,FALSE))))))</f>
        <v/>
      </c>
      <c r="BP43" s="1110"/>
      <c r="BQ43" s="1110"/>
      <c r="BR43" s="1111"/>
      <c r="BS43" s="1115">
        <f>IF($BL43="",0,VLOOKUP($BL43,ﾃﾞｰﾀ一覧!$AY$4:$BB$16,3,FALSE))</f>
        <v>0</v>
      </c>
      <c r="BT43" s="1115"/>
      <c r="BU43" s="1115"/>
      <c r="BV43" s="1112" t="str">
        <f>IF($BO43="","",IF($BF43=ﾃﾞｰﾀ一覧!$U$37,"",IF($BF43=ﾃﾞｰﾀ一覧!$U$38,"",IF($BO43=ﾃﾞｰﾀ一覧!$AT$27,ﾃﾞｰﾀ一覧!$AT$27,VLOOKUP($AK43,ﾃﾞｰﾀ一覧!$AH$4:$AR$66,11,FALSE)*IF($BO43=ﾃﾞｰﾀ一覧!$AT$17,($AR43+1)*($AV43+1),IF($BO43=ﾃﾞｰﾀ一覧!$AT$22,IF(COUNTIF($AD43,"*天端*"),ﾃﾞｰﾀ一覧!$AU$43/2,ﾃﾞｰﾀ一覧!$AU$43/3),IF($BO43=ﾃﾞｰﾀ一覧!$AT$20,$AR43*$AV43,IF($BO43=ﾃﾞｰﾀ一覧!$AT$21,$AV43,1))))))))</f>
        <v/>
      </c>
      <c r="BW43" s="1112"/>
      <c r="BX43" s="1112"/>
      <c r="BY43" s="1088" t="str">
        <f>IF($B43="","",IF($AH43="","",IF($CK43=ﾃﾞｰﾀ一覧!$U$53,ﾃﾞｰﾀ一覧!$U$61,IF($AH43=ﾃﾞｰﾀ一覧!$U$21,ﾃﾞｰﾀ一覧!$U$60,IF(OR($AH43=ﾃﾞｰﾀ一覧!$U$19,$AH43=ﾃﾞｰﾀ一覧!$U$20,$AH43=ﾃﾞｰﾀ一覧!$U$23,$AH43=ﾃﾞｰﾀ一覧!$U$22,$AH43=ﾃﾞｰﾀ一覧!$U$18,AH43=ﾃﾞｰﾀ一覧!$U$25),ﾃﾞｰﾀ一覧!$U$59,ﾃﾞｰﾀ一覧!$U$62)))))</f>
        <v/>
      </c>
      <c r="BZ43" s="1089"/>
      <c r="CA43" s="1113"/>
      <c r="CB43" s="1113"/>
      <c r="CC43" s="1113"/>
      <c r="CD43" s="1113"/>
      <c r="CE43" s="1113"/>
      <c r="CF43" s="1113"/>
      <c r="CG43" s="1113"/>
      <c r="CH43" s="1113"/>
      <c r="CI43" s="1114"/>
      <c r="CK43" s="240"/>
      <c r="CM43" s="378" t="str">
        <f t="shared" si="0"/>
        <v/>
      </c>
      <c r="CN43" s="379" t="str">
        <f t="shared" si="5"/>
        <v/>
      </c>
      <c r="CO43" s="379" t="str">
        <f t="shared" si="1"/>
        <v/>
      </c>
      <c r="CP43" s="380" t="str">
        <f t="shared" si="2"/>
        <v/>
      </c>
      <c r="CQ43" s="244"/>
      <c r="CR43" s="1100"/>
      <c r="CS43" s="1101"/>
      <c r="CT43" s="1102"/>
      <c r="CU43" s="1135"/>
      <c r="CV43" s="1136"/>
      <c r="CW43" s="1136"/>
      <c r="CX43" s="1137"/>
      <c r="CY43" s="1138"/>
      <c r="CZ43" s="1139"/>
      <c r="DA43" s="1140"/>
      <c r="DB43" s="1132"/>
      <c r="DC43" s="1133"/>
      <c r="DD43" s="1133"/>
      <c r="DE43" s="1133"/>
      <c r="DF43" s="1133"/>
      <c r="DG43" s="1134"/>
      <c r="DH43" s="580"/>
      <c r="DI43" s="1372"/>
      <c r="DJ43" s="1372"/>
      <c r="DK43" s="581"/>
      <c r="DL43" s="582"/>
      <c r="DM43" s="1372"/>
      <c r="DN43" s="1372"/>
      <c r="DO43" s="581"/>
      <c r="DP43" s="582"/>
      <c r="DQ43" s="1372"/>
      <c r="DR43" s="1372"/>
      <c r="DS43" s="583"/>
      <c r="DT43" s="1124"/>
      <c r="DU43" s="1125"/>
      <c r="DV43" s="1150"/>
      <c r="DW43" s="1124"/>
      <c r="DX43" s="1125"/>
      <c r="DY43" s="1150"/>
      <c r="DZ43" s="1362"/>
      <c r="EA43" s="1363"/>
      <c r="EB43" s="1362"/>
      <c r="EC43" s="1363"/>
      <c r="ED43" s="1362"/>
      <c r="EE43" s="1363"/>
      <c r="EF43" s="1364"/>
      <c r="EG43" s="1296"/>
      <c r="EH43" s="1296"/>
      <c r="EI43" s="1365"/>
      <c r="EJ43" s="1366"/>
      <c r="EK43" s="1367"/>
      <c r="EL43" s="1368"/>
      <c r="EM43" s="1298"/>
      <c r="EN43" s="1113"/>
      <c r="EO43" s="1369"/>
      <c r="EP43" s="1370"/>
      <c r="EQ43" s="1371"/>
      <c r="ER43" s="1298"/>
      <c r="ES43" s="1113"/>
      <c r="ET43" s="1113"/>
      <c r="EU43" s="1113"/>
      <c r="EV43" s="1113"/>
      <c r="EW43" s="1113"/>
      <c r="EX43" s="1113"/>
      <c r="EY43" s="1113"/>
      <c r="EZ43" s="1114"/>
    </row>
    <row r="44" spans="1:156" ht="30" customHeight="1" x14ac:dyDescent="0.2">
      <c r="A44" s="207">
        <f t="shared" si="3"/>
        <v>33</v>
      </c>
      <c r="B44" s="1090"/>
      <c r="C44" s="1091"/>
      <c r="D44" s="1092"/>
      <c r="E44" s="1093"/>
      <c r="F44" s="1094" t="str">
        <f t="shared" si="6"/>
        <v/>
      </c>
      <c r="G44" s="1095"/>
      <c r="H44" s="1095"/>
      <c r="I44" s="1095"/>
      <c r="J44" s="1095"/>
      <c r="K44" s="1095"/>
      <c r="L44" s="1095"/>
      <c r="M44" s="1095"/>
      <c r="N44" s="1095"/>
      <c r="O44" s="1095"/>
      <c r="P44" s="1095"/>
      <c r="Q44" s="1095"/>
      <c r="R44" s="1095"/>
      <c r="S44" s="1095"/>
      <c r="T44" s="1095"/>
      <c r="U44" s="1095"/>
      <c r="V44" s="1095"/>
      <c r="W44" s="1096"/>
      <c r="X44" s="1097">
        <f t="shared" si="4"/>
        <v>0</v>
      </c>
      <c r="Y44" s="1098"/>
      <c r="Z44" s="1099"/>
      <c r="AA44" s="1100"/>
      <c r="AB44" s="1101"/>
      <c r="AC44" s="1102"/>
      <c r="AD44" s="1135"/>
      <c r="AE44" s="1136"/>
      <c r="AF44" s="1136"/>
      <c r="AG44" s="1137"/>
      <c r="AH44" s="1138"/>
      <c r="AI44" s="1139"/>
      <c r="AJ44" s="1140"/>
      <c r="AK44" s="1132"/>
      <c r="AL44" s="1133"/>
      <c r="AM44" s="1133"/>
      <c r="AN44" s="1133"/>
      <c r="AO44" s="1133"/>
      <c r="AP44" s="1134"/>
      <c r="AQ44" s="642" t="str">
        <f>IF(AK44="","",VLOOKUP(AK44,ﾃﾞｰﾀ一覧!$AH$4:$AR$66,2,FALSE))</f>
        <v/>
      </c>
      <c r="AR44" s="1084"/>
      <c r="AS44" s="1084"/>
      <c r="AT44" s="643" t="str">
        <f>IF(AK44="","",VLOOKUP(AK44,ﾃﾞｰﾀ一覧!$AH$4:$AR$66,3,FALSE))</f>
        <v/>
      </c>
      <c r="AU44" s="644" t="str">
        <f>IF(AK44="","",VLOOKUP(AK44,ﾃﾞｰﾀ一覧!$AH$4:$AR$66,5,FALSE))</f>
        <v/>
      </c>
      <c r="AV44" s="1084"/>
      <c r="AW44" s="1084"/>
      <c r="AX44" s="643" t="str">
        <f>IF(AK44="","",VLOOKUP(AK44,ﾃﾞｰﾀ一覧!$AH$4:$AR$66,6,FALSE))</f>
        <v/>
      </c>
      <c r="AY44" s="649" t="str">
        <f>IF(AK44="","",VLOOKUP(AK44,ﾃﾞｰﾀ一覧!$AH$4:$AR$66,8,FALSE))</f>
        <v/>
      </c>
      <c r="AZ44" s="1084"/>
      <c r="BA44" s="1084"/>
      <c r="BB44" s="388" t="str">
        <f>IF(AK44="","",VLOOKUP(AK44,ﾃﾞｰﾀ一覧!$AH$4:$AR$66,9,FALSE))</f>
        <v/>
      </c>
      <c r="BC44" s="1124"/>
      <c r="BD44" s="1125"/>
      <c r="BE44" s="1125"/>
      <c r="BF44" s="1124"/>
      <c r="BG44" s="1125"/>
      <c r="BH44" s="1125"/>
      <c r="BI44" s="1124"/>
      <c r="BJ44" s="1125"/>
      <c r="BK44" s="1150"/>
      <c r="BL44" s="1154"/>
      <c r="BM44" s="1155"/>
      <c r="BN44" s="1156"/>
      <c r="BO44" s="1109" t="str">
        <f>IF($AK44="","",IF($BF44="","",IF($BF44=ﾃﾞｰﾀ一覧!$U$37,"",IF($BF44=ﾃﾞｰﾀ一覧!$U$38,"",IF($AH44=ﾃﾞｰﾀ一覧!$U$25,VLOOKUP($AK44,ﾃﾞｰﾀ一覧!$AH$43:$AR$66,10,FALSE),VLOOKUP($AK44,ﾃﾞｰﾀ一覧!$AH$4:$AR$66,10,FALSE))))))</f>
        <v/>
      </c>
      <c r="BP44" s="1110"/>
      <c r="BQ44" s="1110"/>
      <c r="BR44" s="1111"/>
      <c r="BS44" s="1115">
        <f>IF($BL44="",0,VLOOKUP($BL44,ﾃﾞｰﾀ一覧!$AY$4:$BB$16,3,FALSE))</f>
        <v>0</v>
      </c>
      <c r="BT44" s="1115"/>
      <c r="BU44" s="1115"/>
      <c r="BV44" s="1112" t="str">
        <f>IF($BO44="","",IF($BF44=ﾃﾞｰﾀ一覧!$U$37,"",IF($BF44=ﾃﾞｰﾀ一覧!$U$38,"",IF($BO44=ﾃﾞｰﾀ一覧!$AT$27,ﾃﾞｰﾀ一覧!$AT$27,VLOOKUP($AK44,ﾃﾞｰﾀ一覧!$AH$4:$AR$66,11,FALSE)*IF($BO44=ﾃﾞｰﾀ一覧!$AT$17,($AR44+1)*($AV44+1),IF($BO44=ﾃﾞｰﾀ一覧!$AT$22,IF(COUNTIF($AD44,"*天端*"),ﾃﾞｰﾀ一覧!$AU$43/2,ﾃﾞｰﾀ一覧!$AU$43/3),IF($BO44=ﾃﾞｰﾀ一覧!$AT$20,$AR44*$AV44,IF($BO44=ﾃﾞｰﾀ一覧!$AT$21,$AV44,1))))))))</f>
        <v/>
      </c>
      <c r="BW44" s="1112"/>
      <c r="BX44" s="1112"/>
      <c r="BY44" s="1088" t="str">
        <f>IF($B44="","",IF($AH44="","",IF($CK44=ﾃﾞｰﾀ一覧!$U$53,ﾃﾞｰﾀ一覧!$U$61,IF($AH44=ﾃﾞｰﾀ一覧!$U$21,ﾃﾞｰﾀ一覧!$U$60,IF(OR($AH44=ﾃﾞｰﾀ一覧!$U$19,$AH44=ﾃﾞｰﾀ一覧!$U$20,$AH44=ﾃﾞｰﾀ一覧!$U$23,$AH44=ﾃﾞｰﾀ一覧!$U$22,$AH44=ﾃﾞｰﾀ一覧!$U$18,AH44=ﾃﾞｰﾀ一覧!$U$25),ﾃﾞｰﾀ一覧!$U$59,ﾃﾞｰﾀ一覧!$U$62)))))</f>
        <v/>
      </c>
      <c r="BZ44" s="1089"/>
      <c r="CA44" s="1113"/>
      <c r="CB44" s="1113"/>
      <c r="CC44" s="1113"/>
      <c r="CD44" s="1113"/>
      <c r="CE44" s="1113"/>
      <c r="CF44" s="1113"/>
      <c r="CG44" s="1113"/>
      <c r="CH44" s="1113"/>
      <c r="CI44" s="1114"/>
      <c r="CK44" s="240"/>
      <c r="CM44" s="378" t="str">
        <f t="shared" si="0"/>
        <v/>
      </c>
      <c r="CN44" s="379" t="str">
        <f t="shared" si="5"/>
        <v/>
      </c>
      <c r="CO44" s="379" t="str">
        <f t="shared" si="1"/>
        <v/>
      </c>
      <c r="CP44" s="380" t="str">
        <f t="shared" si="2"/>
        <v/>
      </c>
      <c r="CQ44" s="244"/>
      <c r="CR44" s="1100"/>
      <c r="CS44" s="1101"/>
      <c r="CT44" s="1102"/>
      <c r="CU44" s="1135"/>
      <c r="CV44" s="1136"/>
      <c r="CW44" s="1136"/>
      <c r="CX44" s="1137"/>
      <c r="CY44" s="1138"/>
      <c r="CZ44" s="1139"/>
      <c r="DA44" s="1140"/>
      <c r="DB44" s="1132"/>
      <c r="DC44" s="1133"/>
      <c r="DD44" s="1133"/>
      <c r="DE44" s="1133"/>
      <c r="DF44" s="1133"/>
      <c r="DG44" s="1134"/>
      <c r="DH44" s="580"/>
      <c r="DI44" s="1372"/>
      <c r="DJ44" s="1372"/>
      <c r="DK44" s="581"/>
      <c r="DL44" s="582"/>
      <c r="DM44" s="1372"/>
      <c r="DN44" s="1372"/>
      <c r="DO44" s="581"/>
      <c r="DP44" s="582"/>
      <c r="DQ44" s="1372"/>
      <c r="DR44" s="1372"/>
      <c r="DS44" s="583"/>
      <c r="DT44" s="1124"/>
      <c r="DU44" s="1125"/>
      <c r="DV44" s="1150"/>
      <c r="DW44" s="1124"/>
      <c r="DX44" s="1125"/>
      <c r="DY44" s="1150"/>
      <c r="DZ44" s="1362"/>
      <c r="EA44" s="1363"/>
      <c r="EB44" s="1362"/>
      <c r="EC44" s="1363"/>
      <c r="ED44" s="1362"/>
      <c r="EE44" s="1363"/>
      <c r="EF44" s="1364"/>
      <c r="EG44" s="1296"/>
      <c r="EH44" s="1296"/>
      <c r="EI44" s="1365"/>
      <c r="EJ44" s="1366"/>
      <c r="EK44" s="1367"/>
      <c r="EL44" s="1368"/>
      <c r="EM44" s="1298"/>
      <c r="EN44" s="1113"/>
      <c r="EO44" s="1369"/>
      <c r="EP44" s="1370"/>
      <c r="EQ44" s="1371"/>
      <c r="ER44" s="1298"/>
      <c r="ES44" s="1113"/>
      <c r="ET44" s="1113"/>
      <c r="EU44" s="1113"/>
      <c r="EV44" s="1113"/>
      <c r="EW44" s="1113"/>
      <c r="EX44" s="1113"/>
      <c r="EY44" s="1113"/>
      <c r="EZ44" s="1114"/>
    </row>
    <row r="45" spans="1:156" ht="30" customHeight="1" x14ac:dyDescent="0.2">
      <c r="A45" s="207">
        <f t="shared" si="3"/>
        <v>34</v>
      </c>
      <c r="B45" s="1103"/>
      <c r="C45" s="1104"/>
      <c r="D45" s="1092"/>
      <c r="E45" s="1093"/>
      <c r="F45" s="1094" t="str">
        <f t="shared" si="6"/>
        <v/>
      </c>
      <c r="G45" s="1095"/>
      <c r="H45" s="1095"/>
      <c r="I45" s="1095"/>
      <c r="J45" s="1095"/>
      <c r="K45" s="1095"/>
      <c r="L45" s="1095"/>
      <c r="M45" s="1095"/>
      <c r="N45" s="1095"/>
      <c r="O45" s="1095"/>
      <c r="P45" s="1095"/>
      <c r="Q45" s="1095"/>
      <c r="R45" s="1095"/>
      <c r="S45" s="1095"/>
      <c r="T45" s="1095"/>
      <c r="U45" s="1095"/>
      <c r="V45" s="1095"/>
      <c r="W45" s="1096"/>
      <c r="X45" s="1097">
        <f t="shared" si="4"/>
        <v>0</v>
      </c>
      <c r="Y45" s="1098"/>
      <c r="Z45" s="1099"/>
      <c r="AA45" s="1100"/>
      <c r="AB45" s="1101"/>
      <c r="AC45" s="1102"/>
      <c r="AD45" s="1135"/>
      <c r="AE45" s="1136"/>
      <c r="AF45" s="1136"/>
      <c r="AG45" s="1137"/>
      <c r="AH45" s="1138"/>
      <c r="AI45" s="1139"/>
      <c r="AJ45" s="1140"/>
      <c r="AK45" s="1132"/>
      <c r="AL45" s="1133"/>
      <c r="AM45" s="1133"/>
      <c r="AN45" s="1133"/>
      <c r="AO45" s="1133"/>
      <c r="AP45" s="1134"/>
      <c r="AQ45" s="642" t="str">
        <f>IF(AK45="","",VLOOKUP(AK45,ﾃﾞｰﾀ一覧!$AH$4:$AR$66,2,FALSE))</f>
        <v/>
      </c>
      <c r="AR45" s="1084"/>
      <c r="AS45" s="1084"/>
      <c r="AT45" s="643" t="str">
        <f>IF(AK45="","",VLOOKUP(AK45,ﾃﾞｰﾀ一覧!$AH$4:$AR$66,3,FALSE))</f>
        <v/>
      </c>
      <c r="AU45" s="644" t="str">
        <f>IF(AK45="","",VLOOKUP(AK45,ﾃﾞｰﾀ一覧!$AH$4:$AR$66,5,FALSE))</f>
        <v/>
      </c>
      <c r="AV45" s="1084"/>
      <c r="AW45" s="1084"/>
      <c r="AX45" s="643" t="str">
        <f>IF(AK45="","",VLOOKUP(AK45,ﾃﾞｰﾀ一覧!$AH$4:$AR$66,6,FALSE))</f>
        <v/>
      </c>
      <c r="AY45" s="649" t="str">
        <f>IF(AK45="","",VLOOKUP(AK45,ﾃﾞｰﾀ一覧!$AH$4:$AR$66,8,FALSE))</f>
        <v/>
      </c>
      <c r="AZ45" s="1084"/>
      <c r="BA45" s="1084"/>
      <c r="BB45" s="388" t="str">
        <f>IF(AK45="","",VLOOKUP(AK45,ﾃﾞｰﾀ一覧!$AH$4:$AR$66,9,FALSE))</f>
        <v/>
      </c>
      <c r="BC45" s="1124"/>
      <c r="BD45" s="1125"/>
      <c r="BE45" s="1125"/>
      <c r="BF45" s="1124"/>
      <c r="BG45" s="1125"/>
      <c r="BH45" s="1125"/>
      <c r="BI45" s="1124"/>
      <c r="BJ45" s="1125"/>
      <c r="BK45" s="1150"/>
      <c r="BL45" s="1154"/>
      <c r="BM45" s="1155"/>
      <c r="BN45" s="1156"/>
      <c r="BO45" s="1109" t="str">
        <f>IF($AK45="","",IF($BF45="","",IF($BF45=ﾃﾞｰﾀ一覧!$U$37,"",IF($BF45=ﾃﾞｰﾀ一覧!$U$38,"",IF($AH45=ﾃﾞｰﾀ一覧!$U$25,VLOOKUP($AK45,ﾃﾞｰﾀ一覧!$AH$43:$AR$66,10,FALSE),VLOOKUP($AK45,ﾃﾞｰﾀ一覧!$AH$4:$AR$66,10,FALSE))))))</f>
        <v/>
      </c>
      <c r="BP45" s="1110"/>
      <c r="BQ45" s="1110"/>
      <c r="BR45" s="1111"/>
      <c r="BS45" s="1115">
        <f>IF($BL45="",0,VLOOKUP($BL45,ﾃﾞｰﾀ一覧!$AY$4:$BB$16,3,FALSE))</f>
        <v>0</v>
      </c>
      <c r="BT45" s="1115"/>
      <c r="BU45" s="1115"/>
      <c r="BV45" s="1112" t="str">
        <f>IF($BO45="","",IF($BF45=ﾃﾞｰﾀ一覧!$U$37,"",IF($BF45=ﾃﾞｰﾀ一覧!$U$38,"",IF($BO45=ﾃﾞｰﾀ一覧!$AT$27,ﾃﾞｰﾀ一覧!$AT$27,VLOOKUP($AK45,ﾃﾞｰﾀ一覧!$AH$4:$AR$66,11,FALSE)*IF($BO45=ﾃﾞｰﾀ一覧!$AT$17,($AR45+1)*($AV45+1),IF($BO45=ﾃﾞｰﾀ一覧!$AT$22,IF(COUNTIF($AD45,"*天端*"),ﾃﾞｰﾀ一覧!$AU$43/2,ﾃﾞｰﾀ一覧!$AU$43/3),IF($BO45=ﾃﾞｰﾀ一覧!$AT$20,$AR45*$AV45,IF($BO45=ﾃﾞｰﾀ一覧!$AT$21,$AV45,1))))))))</f>
        <v/>
      </c>
      <c r="BW45" s="1112"/>
      <c r="BX45" s="1112"/>
      <c r="BY45" s="1088" t="str">
        <f>IF($B45="","",IF($AH45="","",IF($CK45=ﾃﾞｰﾀ一覧!$U$53,ﾃﾞｰﾀ一覧!$U$61,IF($AH45=ﾃﾞｰﾀ一覧!$U$21,ﾃﾞｰﾀ一覧!$U$60,IF(OR($AH45=ﾃﾞｰﾀ一覧!$U$19,$AH45=ﾃﾞｰﾀ一覧!$U$20,$AH45=ﾃﾞｰﾀ一覧!$U$23,$AH45=ﾃﾞｰﾀ一覧!$U$22,$AH45=ﾃﾞｰﾀ一覧!$U$18,AH45=ﾃﾞｰﾀ一覧!$U$25),ﾃﾞｰﾀ一覧!$U$59,ﾃﾞｰﾀ一覧!$U$62)))))</f>
        <v/>
      </c>
      <c r="BZ45" s="1089"/>
      <c r="CA45" s="1113"/>
      <c r="CB45" s="1113"/>
      <c r="CC45" s="1113"/>
      <c r="CD45" s="1113"/>
      <c r="CE45" s="1113"/>
      <c r="CF45" s="1113"/>
      <c r="CG45" s="1113"/>
      <c r="CH45" s="1113"/>
      <c r="CI45" s="1114"/>
      <c r="CK45" s="240"/>
      <c r="CM45" s="378" t="str">
        <f t="shared" si="0"/>
        <v/>
      </c>
      <c r="CN45" s="379" t="str">
        <f t="shared" si="5"/>
        <v/>
      </c>
      <c r="CO45" s="379" t="str">
        <f t="shared" si="1"/>
        <v/>
      </c>
      <c r="CP45" s="380" t="str">
        <f t="shared" si="2"/>
        <v/>
      </c>
      <c r="CQ45" s="244"/>
      <c r="CR45" s="1100"/>
      <c r="CS45" s="1101"/>
      <c r="CT45" s="1102"/>
      <c r="CU45" s="1135"/>
      <c r="CV45" s="1136"/>
      <c r="CW45" s="1136"/>
      <c r="CX45" s="1137"/>
      <c r="CY45" s="1138"/>
      <c r="CZ45" s="1139"/>
      <c r="DA45" s="1140"/>
      <c r="DB45" s="1132"/>
      <c r="DC45" s="1133"/>
      <c r="DD45" s="1133"/>
      <c r="DE45" s="1133"/>
      <c r="DF45" s="1133"/>
      <c r="DG45" s="1134"/>
      <c r="DH45" s="580"/>
      <c r="DI45" s="1372"/>
      <c r="DJ45" s="1372"/>
      <c r="DK45" s="581"/>
      <c r="DL45" s="582"/>
      <c r="DM45" s="1372"/>
      <c r="DN45" s="1372"/>
      <c r="DO45" s="581"/>
      <c r="DP45" s="582"/>
      <c r="DQ45" s="1372"/>
      <c r="DR45" s="1372"/>
      <c r="DS45" s="583"/>
      <c r="DT45" s="1124"/>
      <c r="DU45" s="1125"/>
      <c r="DV45" s="1150"/>
      <c r="DW45" s="1124"/>
      <c r="DX45" s="1125"/>
      <c r="DY45" s="1150"/>
      <c r="DZ45" s="1362"/>
      <c r="EA45" s="1363"/>
      <c r="EB45" s="1362"/>
      <c r="EC45" s="1363"/>
      <c r="ED45" s="1362"/>
      <c r="EE45" s="1363"/>
      <c r="EF45" s="1364"/>
      <c r="EG45" s="1296"/>
      <c r="EH45" s="1296"/>
      <c r="EI45" s="1365"/>
      <c r="EJ45" s="1366"/>
      <c r="EK45" s="1367"/>
      <c r="EL45" s="1368"/>
      <c r="EM45" s="1298"/>
      <c r="EN45" s="1113"/>
      <c r="EO45" s="1369"/>
      <c r="EP45" s="1370"/>
      <c r="EQ45" s="1371"/>
      <c r="ER45" s="1298"/>
      <c r="ES45" s="1113"/>
      <c r="ET45" s="1113"/>
      <c r="EU45" s="1113"/>
      <c r="EV45" s="1113"/>
      <c r="EW45" s="1113"/>
      <c r="EX45" s="1113"/>
      <c r="EY45" s="1113"/>
      <c r="EZ45" s="1114"/>
    </row>
    <row r="46" spans="1:156" ht="30" customHeight="1" x14ac:dyDescent="0.2">
      <c r="A46" s="207">
        <f t="shared" si="3"/>
        <v>35</v>
      </c>
      <c r="B46" s="1090"/>
      <c r="C46" s="1091"/>
      <c r="D46" s="1092"/>
      <c r="E46" s="1093"/>
      <c r="F46" s="1094" t="str">
        <f t="shared" si="6"/>
        <v/>
      </c>
      <c r="G46" s="1095"/>
      <c r="H46" s="1095"/>
      <c r="I46" s="1095"/>
      <c r="J46" s="1095"/>
      <c r="K46" s="1095"/>
      <c r="L46" s="1095"/>
      <c r="M46" s="1095"/>
      <c r="N46" s="1095"/>
      <c r="O46" s="1095"/>
      <c r="P46" s="1095"/>
      <c r="Q46" s="1095"/>
      <c r="R46" s="1095"/>
      <c r="S46" s="1095"/>
      <c r="T46" s="1095"/>
      <c r="U46" s="1095"/>
      <c r="V46" s="1095"/>
      <c r="W46" s="1096"/>
      <c r="X46" s="1097">
        <f t="shared" si="4"/>
        <v>0</v>
      </c>
      <c r="Y46" s="1098"/>
      <c r="Z46" s="1099"/>
      <c r="AA46" s="1100"/>
      <c r="AB46" s="1101"/>
      <c r="AC46" s="1102"/>
      <c r="AD46" s="1135"/>
      <c r="AE46" s="1136"/>
      <c r="AF46" s="1136"/>
      <c r="AG46" s="1137"/>
      <c r="AH46" s="1138"/>
      <c r="AI46" s="1139"/>
      <c r="AJ46" s="1140"/>
      <c r="AK46" s="1132"/>
      <c r="AL46" s="1133"/>
      <c r="AM46" s="1133"/>
      <c r="AN46" s="1133"/>
      <c r="AO46" s="1133"/>
      <c r="AP46" s="1134"/>
      <c r="AQ46" s="642" t="str">
        <f>IF(AK46="","",VLOOKUP(AK46,ﾃﾞｰﾀ一覧!$AH$4:$AR$66,2,FALSE))</f>
        <v/>
      </c>
      <c r="AR46" s="1084"/>
      <c r="AS46" s="1084"/>
      <c r="AT46" s="643" t="str">
        <f>IF(AK46="","",VLOOKUP(AK46,ﾃﾞｰﾀ一覧!$AH$4:$AR$66,3,FALSE))</f>
        <v/>
      </c>
      <c r="AU46" s="644" t="str">
        <f>IF(AK46="","",VLOOKUP(AK46,ﾃﾞｰﾀ一覧!$AH$4:$AR$66,5,FALSE))</f>
        <v/>
      </c>
      <c r="AV46" s="1084"/>
      <c r="AW46" s="1084"/>
      <c r="AX46" s="643" t="str">
        <f>IF(AK46="","",VLOOKUP(AK46,ﾃﾞｰﾀ一覧!$AH$4:$AR$66,6,FALSE))</f>
        <v/>
      </c>
      <c r="AY46" s="649" t="str">
        <f>IF(AK46="","",VLOOKUP(AK46,ﾃﾞｰﾀ一覧!$AH$4:$AR$66,8,FALSE))</f>
        <v/>
      </c>
      <c r="AZ46" s="1084"/>
      <c r="BA46" s="1084"/>
      <c r="BB46" s="388" t="str">
        <f>IF(AK46="","",VLOOKUP(AK46,ﾃﾞｰﾀ一覧!$AH$4:$AR$66,9,FALSE))</f>
        <v/>
      </c>
      <c r="BC46" s="1124"/>
      <c r="BD46" s="1125"/>
      <c r="BE46" s="1125"/>
      <c r="BF46" s="1124"/>
      <c r="BG46" s="1125"/>
      <c r="BH46" s="1125"/>
      <c r="BI46" s="1157"/>
      <c r="BJ46" s="1158"/>
      <c r="BK46" s="1159"/>
      <c r="BL46" s="1154"/>
      <c r="BM46" s="1155"/>
      <c r="BN46" s="1156"/>
      <c r="BO46" s="1109" t="str">
        <f>IF($AK46="","",IF($BF46="","",IF($BF46=ﾃﾞｰﾀ一覧!$U$37,"",IF($BF46=ﾃﾞｰﾀ一覧!$U$38,"",IF($AH46=ﾃﾞｰﾀ一覧!$U$25,VLOOKUP($AK46,ﾃﾞｰﾀ一覧!$AH$43:$AR$66,10,FALSE),VLOOKUP($AK46,ﾃﾞｰﾀ一覧!$AH$4:$AR$66,10,FALSE))))))</f>
        <v/>
      </c>
      <c r="BP46" s="1110"/>
      <c r="BQ46" s="1110"/>
      <c r="BR46" s="1111"/>
      <c r="BS46" s="1115">
        <f>IF($BL46="",0,VLOOKUP($BL46,ﾃﾞｰﾀ一覧!$AY$4:$BB$16,3,FALSE))</f>
        <v>0</v>
      </c>
      <c r="BT46" s="1115"/>
      <c r="BU46" s="1115"/>
      <c r="BV46" s="1112" t="str">
        <f>IF($BO46="","",IF($BF46=ﾃﾞｰﾀ一覧!$U$37,"",IF($BF46=ﾃﾞｰﾀ一覧!$U$38,"",IF($BO46=ﾃﾞｰﾀ一覧!$AT$27,ﾃﾞｰﾀ一覧!$AT$27,VLOOKUP($AK46,ﾃﾞｰﾀ一覧!$AH$4:$AR$66,11,FALSE)*IF($BO46=ﾃﾞｰﾀ一覧!$AT$17,($AR46+1)*($AV46+1),IF($BO46=ﾃﾞｰﾀ一覧!$AT$22,IF(COUNTIF($AD46,"*天端*"),ﾃﾞｰﾀ一覧!$AU$43/2,ﾃﾞｰﾀ一覧!$AU$43/3),IF($BO46=ﾃﾞｰﾀ一覧!$AT$20,$AR46*$AV46,IF($BO46=ﾃﾞｰﾀ一覧!$AT$21,$AV46,1))))))))</f>
        <v/>
      </c>
      <c r="BW46" s="1112"/>
      <c r="BX46" s="1112"/>
      <c r="BY46" s="1088" t="str">
        <f>IF($B46="","",IF($AH46="","",IF($CK46=ﾃﾞｰﾀ一覧!$U$53,ﾃﾞｰﾀ一覧!$U$61,IF($AH46=ﾃﾞｰﾀ一覧!$U$21,ﾃﾞｰﾀ一覧!$U$60,IF(OR($AH46=ﾃﾞｰﾀ一覧!$U$19,$AH46=ﾃﾞｰﾀ一覧!$U$20,$AH46=ﾃﾞｰﾀ一覧!$U$23,$AH46=ﾃﾞｰﾀ一覧!$U$22,$AH46=ﾃﾞｰﾀ一覧!$U$18,AH46=ﾃﾞｰﾀ一覧!$U$25),ﾃﾞｰﾀ一覧!$U$59,ﾃﾞｰﾀ一覧!$U$62)))))</f>
        <v/>
      </c>
      <c r="BZ46" s="1089"/>
      <c r="CA46" s="1113"/>
      <c r="CB46" s="1113"/>
      <c r="CC46" s="1113"/>
      <c r="CD46" s="1113"/>
      <c r="CE46" s="1113"/>
      <c r="CF46" s="1113"/>
      <c r="CG46" s="1113"/>
      <c r="CH46" s="1113"/>
      <c r="CI46" s="1114"/>
      <c r="CK46" s="240"/>
      <c r="CM46" s="378" t="str">
        <f t="shared" si="0"/>
        <v/>
      </c>
      <c r="CN46" s="379" t="str">
        <f t="shared" si="5"/>
        <v/>
      </c>
      <c r="CO46" s="379" t="str">
        <f t="shared" si="1"/>
        <v/>
      </c>
      <c r="CP46" s="380" t="str">
        <f t="shared" si="2"/>
        <v/>
      </c>
      <c r="CQ46" s="244"/>
      <c r="CR46" s="1100"/>
      <c r="CS46" s="1101"/>
      <c r="CT46" s="1102"/>
      <c r="CU46" s="1135"/>
      <c r="CV46" s="1136"/>
      <c r="CW46" s="1136"/>
      <c r="CX46" s="1137"/>
      <c r="CY46" s="1138"/>
      <c r="CZ46" s="1139"/>
      <c r="DA46" s="1140"/>
      <c r="DB46" s="1132"/>
      <c r="DC46" s="1133"/>
      <c r="DD46" s="1133"/>
      <c r="DE46" s="1133"/>
      <c r="DF46" s="1133"/>
      <c r="DG46" s="1134"/>
      <c r="DH46" s="580"/>
      <c r="DI46" s="1373"/>
      <c r="DJ46" s="1373"/>
      <c r="DK46" s="581"/>
      <c r="DL46" s="582"/>
      <c r="DM46" s="1372"/>
      <c r="DN46" s="1372"/>
      <c r="DO46" s="581"/>
      <c r="DP46" s="582"/>
      <c r="DQ46" s="1372"/>
      <c r="DR46" s="1372"/>
      <c r="DS46" s="583"/>
      <c r="DT46" s="1124"/>
      <c r="DU46" s="1125"/>
      <c r="DV46" s="1150"/>
      <c r="DW46" s="1157"/>
      <c r="DX46" s="1158"/>
      <c r="DY46" s="1159"/>
      <c r="DZ46" s="1362"/>
      <c r="EA46" s="1363"/>
      <c r="EB46" s="1362"/>
      <c r="EC46" s="1363"/>
      <c r="ED46" s="1362"/>
      <c r="EE46" s="1363"/>
      <c r="EF46" s="1364"/>
      <c r="EG46" s="1296"/>
      <c r="EH46" s="1296"/>
      <c r="EI46" s="1365"/>
      <c r="EJ46" s="1366"/>
      <c r="EK46" s="1367"/>
      <c r="EL46" s="1368"/>
      <c r="EM46" s="1298"/>
      <c r="EN46" s="1113"/>
      <c r="EO46" s="1369"/>
      <c r="EP46" s="1370"/>
      <c r="EQ46" s="1371"/>
      <c r="ER46" s="1298"/>
      <c r="ES46" s="1113"/>
      <c r="ET46" s="1113"/>
      <c r="EU46" s="1113"/>
      <c r="EV46" s="1113"/>
      <c r="EW46" s="1113"/>
      <c r="EX46" s="1113"/>
      <c r="EY46" s="1113"/>
      <c r="EZ46" s="1114"/>
    </row>
    <row r="47" spans="1:156" ht="30" customHeight="1" x14ac:dyDescent="0.2">
      <c r="A47" s="207">
        <f t="shared" si="3"/>
        <v>36</v>
      </c>
      <c r="B47" s="1103"/>
      <c r="C47" s="1104"/>
      <c r="D47" s="1092"/>
      <c r="E47" s="1093"/>
      <c r="F47" s="1094" t="str">
        <f t="shared" si="6"/>
        <v/>
      </c>
      <c r="G47" s="1095"/>
      <c r="H47" s="1095"/>
      <c r="I47" s="1095"/>
      <c r="J47" s="1095"/>
      <c r="K47" s="1095"/>
      <c r="L47" s="1095"/>
      <c r="M47" s="1095"/>
      <c r="N47" s="1095"/>
      <c r="O47" s="1095"/>
      <c r="P47" s="1095"/>
      <c r="Q47" s="1095"/>
      <c r="R47" s="1095"/>
      <c r="S47" s="1095"/>
      <c r="T47" s="1095"/>
      <c r="U47" s="1095"/>
      <c r="V47" s="1095"/>
      <c r="W47" s="1096"/>
      <c r="X47" s="1097">
        <f t="shared" si="4"/>
        <v>0</v>
      </c>
      <c r="Y47" s="1098"/>
      <c r="Z47" s="1099"/>
      <c r="AA47" s="1100"/>
      <c r="AB47" s="1101"/>
      <c r="AC47" s="1102"/>
      <c r="AD47" s="1135"/>
      <c r="AE47" s="1136"/>
      <c r="AF47" s="1136"/>
      <c r="AG47" s="1137"/>
      <c r="AH47" s="1138"/>
      <c r="AI47" s="1139"/>
      <c r="AJ47" s="1140"/>
      <c r="AK47" s="1132"/>
      <c r="AL47" s="1133"/>
      <c r="AM47" s="1133"/>
      <c r="AN47" s="1133"/>
      <c r="AO47" s="1133"/>
      <c r="AP47" s="1134"/>
      <c r="AQ47" s="642" t="str">
        <f>IF(AK47="","",VLOOKUP(AK47,ﾃﾞｰﾀ一覧!$AH$4:$AR$66,2,FALSE))</f>
        <v/>
      </c>
      <c r="AR47" s="1084"/>
      <c r="AS47" s="1084"/>
      <c r="AT47" s="643" t="str">
        <f>IF(AK47="","",VLOOKUP(AK47,ﾃﾞｰﾀ一覧!$AH$4:$AR$66,3,FALSE))</f>
        <v/>
      </c>
      <c r="AU47" s="644" t="str">
        <f>IF(AK47="","",VLOOKUP(AK47,ﾃﾞｰﾀ一覧!$AH$4:$AR$66,5,FALSE))</f>
        <v/>
      </c>
      <c r="AV47" s="1084"/>
      <c r="AW47" s="1084"/>
      <c r="AX47" s="643" t="str">
        <f>IF(AK47="","",VLOOKUP(AK47,ﾃﾞｰﾀ一覧!$AH$4:$AR$66,6,FALSE))</f>
        <v/>
      </c>
      <c r="AY47" s="649" t="str">
        <f>IF(AK47="","",VLOOKUP(AK47,ﾃﾞｰﾀ一覧!$AH$4:$AR$66,8,FALSE))</f>
        <v/>
      </c>
      <c r="AZ47" s="1084"/>
      <c r="BA47" s="1084"/>
      <c r="BB47" s="388" t="str">
        <f>IF(AK47="","",VLOOKUP(AK47,ﾃﾞｰﾀ一覧!$AH$4:$AR$66,9,FALSE))</f>
        <v/>
      </c>
      <c r="BC47" s="1124"/>
      <c r="BD47" s="1125"/>
      <c r="BE47" s="1125"/>
      <c r="BF47" s="1124"/>
      <c r="BG47" s="1125"/>
      <c r="BH47" s="1125"/>
      <c r="BI47" s="1124"/>
      <c r="BJ47" s="1125"/>
      <c r="BK47" s="1150"/>
      <c r="BL47" s="1154"/>
      <c r="BM47" s="1155"/>
      <c r="BN47" s="1156"/>
      <c r="BO47" s="1109" t="str">
        <f>IF($AK47="","",IF($BF47="","",IF($BF47=ﾃﾞｰﾀ一覧!$U$37,"",IF($BF47=ﾃﾞｰﾀ一覧!$U$38,"",IF($AH47=ﾃﾞｰﾀ一覧!$U$25,VLOOKUP($AK47,ﾃﾞｰﾀ一覧!$AH$43:$AR$66,10,FALSE),VLOOKUP($AK47,ﾃﾞｰﾀ一覧!$AH$4:$AR$66,10,FALSE))))))</f>
        <v/>
      </c>
      <c r="BP47" s="1110"/>
      <c r="BQ47" s="1110"/>
      <c r="BR47" s="1111"/>
      <c r="BS47" s="1115">
        <f>IF($BL47="",0,VLOOKUP($BL47,ﾃﾞｰﾀ一覧!$AY$4:$BB$16,3,FALSE))</f>
        <v>0</v>
      </c>
      <c r="BT47" s="1115"/>
      <c r="BU47" s="1115"/>
      <c r="BV47" s="1112" t="str">
        <f>IF($BO47="","",IF($BF47=ﾃﾞｰﾀ一覧!$U$37,"",IF($BF47=ﾃﾞｰﾀ一覧!$U$38,"",IF($BO47=ﾃﾞｰﾀ一覧!$AT$27,ﾃﾞｰﾀ一覧!$AT$27,VLOOKUP($AK47,ﾃﾞｰﾀ一覧!$AH$4:$AR$66,11,FALSE)*IF($BO47=ﾃﾞｰﾀ一覧!$AT$17,($AR47+1)*($AV47+1),IF($BO47=ﾃﾞｰﾀ一覧!$AT$22,IF(COUNTIF($AD47,"*天端*"),ﾃﾞｰﾀ一覧!$AU$43/2,ﾃﾞｰﾀ一覧!$AU$43/3),IF($BO47=ﾃﾞｰﾀ一覧!$AT$20,$AR47*$AV47,IF($BO47=ﾃﾞｰﾀ一覧!$AT$21,$AV47,1))))))))</f>
        <v/>
      </c>
      <c r="BW47" s="1112"/>
      <c r="BX47" s="1112"/>
      <c r="BY47" s="1088" t="str">
        <f>IF($B47="","",IF($AH47="","",IF($CK47=ﾃﾞｰﾀ一覧!$U$53,ﾃﾞｰﾀ一覧!$U$61,IF($AH47=ﾃﾞｰﾀ一覧!$U$21,ﾃﾞｰﾀ一覧!$U$60,IF(OR($AH47=ﾃﾞｰﾀ一覧!$U$19,$AH47=ﾃﾞｰﾀ一覧!$U$20,$AH47=ﾃﾞｰﾀ一覧!$U$23,$AH47=ﾃﾞｰﾀ一覧!$U$22,$AH47=ﾃﾞｰﾀ一覧!$U$18,AH47=ﾃﾞｰﾀ一覧!$U$25),ﾃﾞｰﾀ一覧!$U$59,ﾃﾞｰﾀ一覧!$U$62)))))</f>
        <v/>
      </c>
      <c r="BZ47" s="1089"/>
      <c r="CA47" s="1113"/>
      <c r="CB47" s="1113"/>
      <c r="CC47" s="1113"/>
      <c r="CD47" s="1113"/>
      <c r="CE47" s="1113"/>
      <c r="CF47" s="1113"/>
      <c r="CG47" s="1113"/>
      <c r="CH47" s="1113"/>
      <c r="CI47" s="1114"/>
      <c r="CK47" s="240"/>
      <c r="CM47" s="378" t="str">
        <f t="shared" si="0"/>
        <v/>
      </c>
      <c r="CN47" s="379" t="str">
        <f t="shared" si="5"/>
        <v/>
      </c>
      <c r="CO47" s="379" t="str">
        <f t="shared" si="1"/>
        <v/>
      </c>
      <c r="CP47" s="380" t="str">
        <f t="shared" si="2"/>
        <v/>
      </c>
      <c r="CQ47" s="244"/>
      <c r="CR47" s="1100"/>
      <c r="CS47" s="1101"/>
      <c r="CT47" s="1102"/>
      <c r="CU47" s="1135"/>
      <c r="CV47" s="1136"/>
      <c r="CW47" s="1136"/>
      <c r="CX47" s="1137"/>
      <c r="CY47" s="1138"/>
      <c r="CZ47" s="1139"/>
      <c r="DA47" s="1140"/>
      <c r="DB47" s="1132"/>
      <c r="DC47" s="1133"/>
      <c r="DD47" s="1133"/>
      <c r="DE47" s="1133"/>
      <c r="DF47" s="1133"/>
      <c r="DG47" s="1134"/>
      <c r="DH47" s="580"/>
      <c r="DI47" s="1372"/>
      <c r="DJ47" s="1372"/>
      <c r="DK47" s="581"/>
      <c r="DL47" s="582"/>
      <c r="DM47" s="1372"/>
      <c r="DN47" s="1372"/>
      <c r="DO47" s="581"/>
      <c r="DP47" s="582"/>
      <c r="DQ47" s="1372"/>
      <c r="DR47" s="1372"/>
      <c r="DS47" s="583"/>
      <c r="DT47" s="1124"/>
      <c r="DU47" s="1125"/>
      <c r="DV47" s="1150"/>
      <c r="DW47" s="1124"/>
      <c r="DX47" s="1125"/>
      <c r="DY47" s="1150"/>
      <c r="DZ47" s="1362"/>
      <c r="EA47" s="1363"/>
      <c r="EB47" s="1362"/>
      <c r="EC47" s="1363"/>
      <c r="ED47" s="1362"/>
      <c r="EE47" s="1363"/>
      <c r="EF47" s="1364"/>
      <c r="EG47" s="1296"/>
      <c r="EH47" s="1296"/>
      <c r="EI47" s="1365"/>
      <c r="EJ47" s="1366"/>
      <c r="EK47" s="1367"/>
      <c r="EL47" s="1368"/>
      <c r="EM47" s="1298"/>
      <c r="EN47" s="1113"/>
      <c r="EO47" s="1369"/>
      <c r="EP47" s="1370"/>
      <c r="EQ47" s="1371"/>
      <c r="ER47" s="1298"/>
      <c r="ES47" s="1113"/>
      <c r="ET47" s="1113"/>
      <c r="EU47" s="1113"/>
      <c r="EV47" s="1113"/>
      <c r="EW47" s="1113"/>
      <c r="EX47" s="1113"/>
      <c r="EY47" s="1113"/>
      <c r="EZ47" s="1114"/>
    </row>
    <row r="48" spans="1:156" ht="30" customHeight="1" x14ac:dyDescent="0.2">
      <c r="A48" s="207">
        <f t="shared" si="3"/>
        <v>37</v>
      </c>
      <c r="B48" s="1090"/>
      <c r="C48" s="1091"/>
      <c r="D48" s="1092"/>
      <c r="E48" s="1093"/>
      <c r="F48" s="1094" t="str">
        <f t="shared" si="6"/>
        <v/>
      </c>
      <c r="G48" s="1095"/>
      <c r="H48" s="1095"/>
      <c r="I48" s="1095"/>
      <c r="J48" s="1095"/>
      <c r="K48" s="1095"/>
      <c r="L48" s="1095"/>
      <c r="M48" s="1095"/>
      <c r="N48" s="1095"/>
      <c r="O48" s="1095"/>
      <c r="P48" s="1095"/>
      <c r="Q48" s="1095"/>
      <c r="R48" s="1095"/>
      <c r="S48" s="1095"/>
      <c r="T48" s="1095"/>
      <c r="U48" s="1095"/>
      <c r="V48" s="1095"/>
      <c r="W48" s="1096"/>
      <c r="X48" s="1097">
        <f t="shared" si="4"/>
        <v>0</v>
      </c>
      <c r="Y48" s="1098"/>
      <c r="Z48" s="1099"/>
      <c r="AA48" s="1100"/>
      <c r="AB48" s="1101"/>
      <c r="AC48" s="1102"/>
      <c r="AD48" s="1135"/>
      <c r="AE48" s="1136"/>
      <c r="AF48" s="1136"/>
      <c r="AG48" s="1137"/>
      <c r="AH48" s="1138"/>
      <c r="AI48" s="1139"/>
      <c r="AJ48" s="1140"/>
      <c r="AK48" s="1132"/>
      <c r="AL48" s="1133"/>
      <c r="AM48" s="1133"/>
      <c r="AN48" s="1133"/>
      <c r="AO48" s="1133"/>
      <c r="AP48" s="1134"/>
      <c r="AQ48" s="642" t="str">
        <f>IF(AK48="","",VLOOKUP(AK48,ﾃﾞｰﾀ一覧!$AH$4:$AR$66,2,FALSE))</f>
        <v/>
      </c>
      <c r="AR48" s="1084"/>
      <c r="AS48" s="1084"/>
      <c r="AT48" s="643" t="str">
        <f>IF(AK48="","",VLOOKUP(AK48,ﾃﾞｰﾀ一覧!$AH$4:$AR$66,3,FALSE))</f>
        <v/>
      </c>
      <c r="AU48" s="644" t="str">
        <f>IF(AK48="","",VLOOKUP(AK48,ﾃﾞｰﾀ一覧!$AH$4:$AR$66,5,FALSE))</f>
        <v/>
      </c>
      <c r="AV48" s="1084"/>
      <c r="AW48" s="1084"/>
      <c r="AX48" s="643" t="str">
        <f>IF(AK48="","",VLOOKUP(AK48,ﾃﾞｰﾀ一覧!$AH$4:$AR$66,6,FALSE))</f>
        <v/>
      </c>
      <c r="AY48" s="649" t="str">
        <f>IF(AK48="","",VLOOKUP(AK48,ﾃﾞｰﾀ一覧!$AH$4:$AR$66,8,FALSE))</f>
        <v/>
      </c>
      <c r="AZ48" s="1084"/>
      <c r="BA48" s="1084"/>
      <c r="BB48" s="388" t="str">
        <f>IF(AK48="","",VLOOKUP(AK48,ﾃﾞｰﾀ一覧!$AH$4:$AR$66,9,FALSE))</f>
        <v/>
      </c>
      <c r="BC48" s="1124"/>
      <c r="BD48" s="1125"/>
      <c r="BE48" s="1125"/>
      <c r="BF48" s="1124"/>
      <c r="BG48" s="1125"/>
      <c r="BH48" s="1125"/>
      <c r="BI48" s="1124"/>
      <c r="BJ48" s="1125"/>
      <c r="BK48" s="1150"/>
      <c r="BL48" s="1154"/>
      <c r="BM48" s="1155"/>
      <c r="BN48" s="1156"/>
      <c r="BO48" s="1109" t="str">
        <f>IF($AK48="","",IF($BF48="","",IF($BF48=ﾃﾞｰﾀ一覧!$U$37,"",IF($BF48=ﾃﾞｰﾀ一覧!$U$38,"",IF($AH48=ﾃﾞｰﾀ一覧!$U$25,VLOOKUP($AK48,ﾃﾞｰﾀ一覧!$AH$43:$AR$66,10,FALSE),VLOOKUP($AK48,ﾃﾞｰﾀ一覧!$AH$4:$AR$66,10,FALSE))))))</f>
        <v/>
      </c>
      <c r="BP48" s="1110"/>
      <c r="BQ48" s="1110"/>
      <c r="BR48" s="1111"/>
      <c r="BS48" s="1115">
        <f>IF($BL48="",0,VLOOKUP($BL48,ﾃﾞｰﾀ一覧!$AY$4:$BB$16,3,FALSE))</f>
        <v>0</v>
      </c>
      <c r="BT48" s="1115"/>
      <c r="BU48" s="1115"/>
      <c r="BV48" s="1112" t="str">
        <f>IF($BO48="","",IF($BF48=ﾃﾞｰﾀ一覧!$U$37,"",IF($BF48=ﾃﾞｰﾀ一覧!$U$38,"",IF($BO48=ﾃﾞｰﾀ一覧!$AT$27,ﾃﾞｰﾀ一覧!$AT$27,VLOOKUP($AK48,ﾃﾞｰﾀ一覧!$AH$4:$AR$66,11,FALSE)*IF($BO48=ﾃﾞｰﾀ一覧!$AT$17,($AR48+1)*($AV48+1),IF($BO48=ﾃﾞｰﾀ一覧!$AT$22,IF(COUNTIF($AD48,"*天端*"),ﾃﾞｰﾀ一覧!$AU$43/2,ﾃﾞｰﾀ一覧!$AU$43/3),IF($BO48=ﾃﾞｰﾀ一覧!$AT$20,$AR48*$AV48,IF($BO48=ﾃﾞｰﾀ一覧!$AT$21,$AV48,1))))))))</f>
        <v/>
      </c>
      <c r="BW48" s="1112"/>
      <c r="BX48" s="1112"/>
      <c r="BY48" s="1088" t="str">
        <f>IF($B48="","",IF($AH48="","",IF($CK48=ﾃﾞｰﾀ一覧!$U$53,ﾃﾞｰﾀ一覧!$U$61,IF($AH48=ﾃﾞｰﾀ一覧!$U$21,ﾃﾞｰﾀ一覧!$U$60,IF(OR($AH48=ﾃﾞｰﾀ一覧!$U$19,$AH48=ﾃﾞｰﾀ一覧!$U$20,$AH48=ﾃﾞｰﾀ一覧!$U$23,$AH48=ﾃﾞｰﾀ一覧!$U$22,$AH48=ﾃﾞｰﾀ一覧!$U$18,AH48=ﾃﾞｰﾀ一覧!$U$25),ﾃﾞｰﾀ一覧!$U$59,ﾃﾞｰﾀ一覧!$U$62)))))</f>
        <v/>
      </c>
      <c r="BZ48" s="1089"/>
      <c r="CA48" s="1113"/>
      <c r="CB48" s="1113"/>
      <c r="CC48" s="1113"/>
      <c r="CD48" s="1113"/>
      <c r="CE48" s="1113"/>
      <c r="CF48" s="1113"/>
      <c r="CG48" s="1113"/>
      <c r="CH48" s="1113"/>
      <c r="CI48" s="1114"/>
      <c r="CK48" s="240"/>
      <c r="CM48" s="378" t="str">
        <f t="shared" si="0"/>
        <v/>
      </c>
      <c r="CN48" s="379" t="str">
        <f t="shared" si="5"/>
        <v/>
      </c>
      <c r="CO48" s="379" t="str">
        <f t="shared" si="1"/>
        <v/>
      </c>
      <c r="CP48" s="380" t="str">
        <f t="shared" si="2"/>
        <v/>
      </c>
      <c r="CQ48" s="244"/>
      <c r="CR48" s="1100"/>
      <c r="CS48" s="1101"/>
      <c r="CT48" s="1102"/>
      <c r="CU48" s="1135"/>
      <c r="CV48" s="1136"/>
      <c r="CW48" s="1136"/>
      <c r="CX48" s="1137"/>
      <c r="CY48" s="1138"/>
      <c r="CZ48" s="1139"/>
      <c r="DA48" s="1140"/>
      <c r="DB48" s="1132"/>
      <c r="DC48" s="1133"/>
      <c r="DD48" s="1133"/>
      <c r="DE48" s="1133"/>
      <c r="DF48" s="1133"/>
      <c r="DG48" s="1134"/>
      <c r="DH48" s="580"/>
      <c r="DI48" s="1372"/>
      <c r="DJ48" s="1372"/>
      <c r="DK48" s="581"/>
      <c r="DL48" s="582"/>
      <c r="DM48" s="1372"/>
      <c r="DN48" s="1372"/>
      <c r="DO48" s="581"/>
      <c r="DP48" s="582"/>
      <c r="DQ48" s="1372"/>
      <c r="DR48" s="1372"/>
      <c r="DS48" s="583"/>
      <c r="DT48" s="1124"/>
      <c r="DU48" s="1125"/>
      <c r="DV48" s="1150"/>
      <c r="DW48" s="1124"/>
      <c r="DX48" s="1125"/>
      <c r="DY48" s="1150"/>
      <c r="DZ48" s="1362"/>
      <c r="EA48" s="1363"/>
      <c r="EB48" s="1362"/>
      <c r="EC48" s="1363"/>
      <c r="ED48" s="1362"/>
      <c r="EE48" s="1363"/>
      <c r="EF48" s="1364"/>
      <c r="EG48" s="1296"/>
      <c r="EH48" s="1296"/>
      <c r="EI48" s="1365"/>
      <c r="EJ48" s="1366"/>
      <c r="EK48" s="1367"/>
      <c r="EL48" s="1368"/>
      <c r="EM48" s="1298"/>
      <c r="EN48" s="1113"/>
      <c r="EO48" s="1369"/>
      <c r="EP48" s="1370"/>
      <c r="EQ48" s="1371"/>
      <c r="ER48" s="1298"/>
      <c r="ES48" s="1113"/>
      <c r="ET48" s="1113"/>
      <c r="EU48" s="1113"/>
      <c r="EV48" s="1113"/>
      <c r="EW48" s="1113"/>
      <c r="EX48" s="1113"/>
      <c r="EY48" s="1113"/>
      <c r="EZ48" s="1114"/>
    </row>
    <row r="49" spans="1:156" ht="30" customHeight="1" x14ac:dyDescent="0.2">
      <c r="A49" s="207">
        <f t="shared" si="3"/>
        <v>38</v>
      </c>
      <c r="B49" s="1090"/>
      <c r="C49" s="1091"/>
      <c r="D49" s="1092"/>
      <c r="E49" s="1093"/>
      <c r="F49" s="1094" t="str">
        <f t="shared" si="6"/>
        <v/>
      </c>
      <c r="G49" s="1095"/>
      <c r="H49" s="1095"/>
      <c r="I49" s="1095"/>
      <c r="J49" s="1095"/>
      <c r="K49" s="1095"/>
      <c r="L49" s="1095"/>
      <c r="M49" s="1095"/>
      <c r="N49" s="1095"/>
      <c r="O49" s="1095"/>
      <c r="P49" s="1095"/>
      <c r="Q49" s="1095"/>
      <c r="R49" s="1095"/>
      <c r="S49" s="1095"/>
      <c r="T49" s="1095"/>
      <c r="U49" s="1095"/>
      <c r="V49" s="1095"/>
      <c r="W49" s="1096"/>
      <c r="X49" s="1097">
        <f t="shared" si="4"/>
        <v>0</v>
      </c>
      <c r="Y49" s="1098"/>
      <c r="Z49" s="1099"/>
      <c r="AA49" s="1100"/>
      <c r="AB49" s="1101"/>
      <c r="AC49" s="1102"/>
      <c r="AD49" s="1135"/>
      <c r="AE49" s="1136"/>
      <c r="AF49" s="1136"/>
      <c r="AG49" s="1137"/>
      <c r="AH49" s="1138"/>
      <c r="AI49" s="1139"/>
      <c r="AJ49" s="1140"/>
      <c r="AK49" s="1132"/>
      <c r="AL49" s="1133"/>
      <c r="AM49" s="1133"/>
      <c r="AN49" s="1133"/>
      <c r="AO49" s="1133"/>
      <c r="AP49" s="1134"/>
      <c r="AQ49" s="642" t="str">
        <f>IF(AK49="","",VLOOKUP(AK49,ﾃﾞｰﾀ一覧!$AH$4:$AR$66,2,FALSE))</f>
        <v/>
      </c>
      <c r="AR49" s="1084"/>
      <c r="AS49" s="1084"/>
      <c r="AT49" s="643" t="str">
        <f>IF(AK49="","",VLOOKUP(AK49,ﾃﾞｰﾀ一覧!$AH$4:$AR$66,3,FALSE))</f>
        <v/>
      </c>
      <c r="AU49" s="644" t="str">
        <f>IF(AK49="","",VLOOKUP(AK49,ﾃﾞｰﾀ一覧!$AH$4:$AR$66,5,FALSE))</f>
        <v/>
      </c>
      <c r="AV49" s="1084"/>
      <c r="AW49" s="1084"/>
      <c r="AX49" s="643" t="str">
        <f>IF(AK49="","",VLOOKUP(AK49,ﾃﾞｰﾀ一覧!$AH$4:$AR$66,6,FALSE))</f>
        <v/>
      </c>
      <c r="AY49" s="649" t="str">
        <f>IF(AK49="","",VLOOKUP(AK49,ﾃﾞｰﾀ一覧!$AH$4:$AR$66,8,FALSE))</f>
        <v/>
      </c>
      <c r="AZ49" s="1084"/>
      <c r="BA49" s="1084"/>
      <c r="BB49" s="388" t="str">
        <f>IF(AK49="","",VLOOKUP(AK49,ﾃﾞｰﾀ一覧!$AH$4:$AR$66,9,FALSE))</f>
        <v/>
      </c>
      <c r="BC49" s="1124"/>
      <c r="BD49" s="1125"/>
      <c r="BE49" s="1125"/>
      <c r="BF49" s="1124"/>
      <c r="BG49" s="1125"/>
      <c r="BH49" s="1125"/>
      <c r="BI49" s="1124"/>
      <c r="BJ49" s="1125"/>
      <c r="BK49" s="1150"/>
      <c r="BL49" s="1154"/>
      <c r="BM49" s="1155"/>
      <c r="BN49" s="1156"/>
      <c r="BO49" s="1109" t="str">
        <f>IF($AK49="","",IF($BF49="","",IF($BF49=ﾃﾞｰﾀ一覧!$U$37,"",IF($BF49=ﾃﾞｰﾀ一覧!$U$38,"",IF($AH49=ﾃﾞｰﾀ一覧!$U$25,VLOOKUP($AK49,ﾃﾞｰﾀ一覧!$AH$43:$AR$66,10,FALSE),VLOOKUP($AK49,ﾃﾞｰﾀ一覧!$AH$4:$AR$66,10,FALSE))))))</f>
        <v/>
      </c>
      <c r="BP49" s="1110"/>
      <c r="BQ49" s="1110"/>
      <c r="BR49" s="1111"/>
      <c r="BS49" s="1115">
        <f>IF($BL49="",0,VLOOKUP($BL49,ﾃﾞｰﾀ一覧!$AY$4:$BB$16,3,FALSE))</f>
        <v>0</v>
      </c>
      <c r="BT49" s="1115"/>
      <c r="BU49" s="1115"/>
      <c r="BV49" s="1112" t="str">
        <f>IF($BO49="","",IF($BF49=ﾃﾞｰﾀ一覧!$U$37,"",IF($BF49=ﾃﾞｰﾀ一覧!$U$38,"",IF($BO49=ﾃﾞｰﾀ一覧!$AT$27,ﾃﾞｰﾀ一覧!$AT$27,VLOOKUP($AK49,ﾃﾞｰﾀ一覧!$AH$4:$AR$66,11,FALSE)*IF($BO49=ﾃﾞｰﾀ一覧!$AT$17,($AR49+1)*($AV49+1),IF($BO49=ﾃﾞｰﾀ一覧!$AT$22,IF(COUNTIF($AD49,"*天端*"),ﾃﾞｰﾀ一覧!$AU$43/2,ﾃﾞｰﾀ一覧!$AU$43/3),IF($BO49=ﾃﾞｰﾀ一覧!$AT$20,$AR49*$AV49,IF($BO49=ﾃﾞｰﾀ一覧!$AT$21,$AV49,1))))))))</f>
        <v/>
      </c>
      <c r="BW49" s="1112"/>
      <c r="BX49" s="1112"/>
      <c r="BY49" s="1088" t="str">
        <f>IF($B49="","",IF($AH49="","",IF($CK49=ﾃﾞｰﾀ一覧!$U$53,ﾃﾞｰﾀ一覧!$U$61,IF($AH49=ﾃﾞｰﾀ一覧!$U$21,ﾃﾞｰﾀ一覧!$U$60,IF(OR($AH49=ﾃﾞｰﾀ一覧!$U$19,$AH49=ﾃﾞｰﾀ一覧!$U$20,$AH49=ﾃﾞｰﾀ一覧!$U$23,$AH49=ﾃﾞｰﾀ一覧!$U$22,$AH49=ﾃﾞｰﾀ一覧!$U$18,AH49=ﾃﾞｰﾀ一覧!$U$25),ﾃﾞｰﾀ一覧!$U$59,ﾃﾞｰﾀ一覧!$U$62)))))</f>
        <v/>
      </c>
      <c r="BZ49" s="1089"/>
      <c r="CA49" s="1113"/>
      <c r="CB49" s="1113"/>
      <c r="CC49" s="1113"/>
      <c r="CD49" s="1113"/>
      <c r="CE49" s="1113"/>
      <c r="CF49" s="1113"/>
      <c r="CG49" s="1113"/>
      <c r="CH49" s="1113"/>
      <c r="CI49" s="1114"/>
      <c r="CK49" s="240"/>
      <c r="CM49" s="378" t="str">
        <f t="shared" si="0"/>
        <v/>
      </c>
      <c r="CN49" s="379" t="str">
        <f t="shared" si="5"/>
        <v/>
      </c>
      <c r="CO49" s="379" t="str">
        <f t="shared" si="1"/>
        <v/>
      </c>
      <c r="CP49" s="380" t="str">
        <f t="shared" si="2"/>
        <v/>
      </c>
      <c r="CQ49" s="244"/>
      <c r="CR49" s="1100"/>
      <c r="CS49" s="1101"/>
      <c r="CT49" s="1102"/>
      <c r="CU49" s="1135"/>
      <c r="CV49" s="1136"/>
      <c r="CW49" s="1136"/>
      <c r="CX49" s="1137"/>
      <c r="CY49" s="1138"/>
      <c r="CZ49" s="1139"/>
      <c r="DA49" s="1140"/>
      <c r="DB49" s="1132"/>
      <c r="DC49" s="1133"/>
      <c r="DD49" s="1133"/>
      <c r="DE49" s="1133"/>
      <c r="DF49" s="1133"/>
      <c r="DG49" s="1134"/>
      <c r="DH49" s="580"/>
      <c r="DI49" s="1372"/>
      <c r="DJ49" s="1372"/>
      <c r="DK49" s="581"/>
      <c r="DL49" s="582"/>
      <c r="DM49" s="1373"/>
      <c r="DN49" s="1373"/>
      <c r="DO49" s="581"/>
      <c r="DP49" s="582"/>
      <c r="DQ49" s="1372"/>
      <c r="DR49" s="1372"/>
      <c r="DS49" s="583"/>
      <c r="DT49" s="1124"/>
      <c r="DU49" s="1125"/>
      <c r="DV49" s="1150"/>
      <c r="DW49" s="1124"/>
      <c r="DX49" s="1125"/>
      <c r="DY49" s="1150"/>
      <c r="DZ49" s="1362"/>
      <c r="EA49" s="1363"/>
      <c r="EB49" s="1362"/>
      <c r="EC49" s="1363"/>
      <c r="ED49" s="1362"/>
      <c r="EE49" s="1363"/>
      <c r="EF49" s="1364"/>
      <c r="EG49" s="1296"/>
      <c r="EH49" s="1296"/>
      <c r="EI49" s="1365"/>
      <c r="EJ49" s="1366"/>
      <c r="EK49" s="1367"/>
      <c r="EL49" s="1368"/>
      <c r="EM49" s="1298"/>
      <c r="EN49" s="1113"/>
      <c r="EO49" s="1369"/>
      <c r="EP49" s="1370"/>
      <c r="EQ49" s="1371"/>
      <c r="ER49" s="1298"/>
      <c r="ES49" s="1113"/>
      <c r="ET49" s="1113"/>
      <c r="EU49" s="1113"/>
      <c r="EV49" s="1113"/>
      <c r="EW49" s="1113"/>
      <c r="EX49" s="1113"/>
      <c r="EY49" s="1113"/>
      <c r="EZ49" s="1114"/>
    </row>
    <row r="50" spans="1:156" ht="30" customHeight="1" x14ac:dyDescent="0.2">
      <c r="A50" s="207">
        <f t="shared" si="3"/>
        <v>39</v>
      </c>
      <c r="B50" s="1090"/>
      <c r="C50" s="1091"/>
      <c r="D50" s="1092"/>
      <c r="E50" s="1093"/>
      <c r="F50" s="1094" t="str">
        <f t="shared" si="6"/>
        <v/>
      </c>
      <c r="G50" s="1095"/>
      <c r="H50" s="1095"/>
      <c r="I50" s="1095"/>
      <c r="J50" s="1095"/>
      <c r="K50" s="1095"/>
      <c r="L50" s="1095"/>
      <c r="M50" s="1095"/>
      <c r="N50" s="1095"/>
      <c r="O50" s="1095"/>
      <c r="P50" s="1095"/>
      <c r="Q50" s="1095"/>
      <c r="R50" s="1095"/>
      <c r="S50" s="1095"/>
      <c r="T50" s="1095"/>
      <c r="U50" s="1095"/>
      <c r="V50" s="1095"/>
      <c r="W50" s="1096"/>
      <c r="X50" s="1097">
        <f t="shared" si="4"/>
        <v>0</v>
      </c>
      <c r="Y50" s="1098"/>
      <c r="Z50" s="1099"/>
      <c r="AA50" s="1100"/>
      <c r="AB50" s="1101"/>
      <c r="AC50" s="1102"/>
      <c r="AD50" s="1135"/>
      <c r="AE50" s="1136"/>
      <c r="AF50" s="1136"/>
      <c r="AG50" s="1137"/>
      <c r="AH50" s="1138"/>
      <c r="AI50" s="1139"/>
      <c r="AJ50" s="1140"/>
      <c r="AK50" s="1132"/>
      <c r="AL50" s="1133"/>
      <c r="AM50" s="1133"/>
      <c r="AN50" s="1133"/>
      <c r="AO50" s="1133"/>
      <c r="AP50" s="1134"/>
      <c r="AQ50" s="642" t="str">
        <f>IF(AK50="","",VLOOKUP(AK50,ﾃﾞｰﾀ一覧!$AH$4:$AR$66,2,FALSE))</f>
        <v/>
      </c>
      <c r="AR50" s="1084"/>
      <c r="AS50" s="1084"/>
      <c r="AT50" s="643" t="str">
        <f>IF(AK50="","",VLOOKUP(AK50,ﾃﾞｰﾀ一覧!$AH$4:$AR$66,3,FALSE))</f>
        <v/>
      </c>
      <c r="AU50" s="644" t="str">
        <f>IF(AK50="","",VLOOKUP(AK50,ﾃﾞｰﾀ一覧!$AH$4:$AR$66,5,FALSE))</f>
        <v/>
      </c>
      <c r="AV50" s="1084"/>
      <c r="AW50" s="1084"/>
      <c r="AX50" s="643" t="str">
        <f>IF(AK50="","",VLOOKUP(AK50,ﾃﾞｰﾀ一覧!$AH$4:$AR$66,6,FALSE))</f>
        <v/>
      </c>
      <c r="AY50" s="649" t="str">
        <f>IF(AK50="","",VLOOKUP(AK50,ﾃﾞｰﾀ一覧!$AH$4:$AR$66,8,FALSE))</f>
        <v/>
      </c>
      <c r="AZ50" s="1084"/>
      <c r="BA50" s="1084"/>
      <c r="BB50" s="388" t="str">
        <f>IF(AK50="","",VLOOKUP(AK50,ﾃﾞｰﾀ一覧!$AH$4:$AR$66,9,FALSE))</f>
        <v/>
      </c>
      <c r="BC50" s="1124"/>
      <c r="BD50" s="1125"/>
      <c r="BE50" s="1125"/>
      <c r="BF50" s="1124"/>
      <c r="BG50" s="1125"/>
      <c r="BH50" s="1125"/>
      <c r="BI50" s="1124"/>
      <c r="BJ50" s="1125"/>
      <c r="BK50" s="1150"/>
      <c r="BL50" s="1154"/>
      <c r="BM50" s="1155"/>
      <c r="BN50" s="1156"/>
      <c r="BO50" s="1109" t="str">
        <f>IF($AK50="","",IF($BF50="","",IF($BF50=ﾃﾞｰﾀ一覧!$U$37,"",IF($BF50=ﾃﾞｰﾀ一覧!$U$38,"",IF($AH50=ﾃﾞｰﾀ一覧!$U$25,VLOOKUP($AK50,ﾃﾞｰﾀ一覧!$AH$43:$AR$66,10,FALSE),VLOOKUP($AK50,ﾃﾞｰﾀ一覧!$AH$4:$AR$66,10,FALSE))))))</f>
        <v/>
      </c>
      <c r="BP50" s="1110"/>
      <c r="BQ50" s="1110"/>
      <c r="BR50" s="1111"/>
      <c r="BS50" s="1115">
        <f>IF($BL50="",0,VLOOKUP($BL50,ﾃﾞｰﾀ一覧!$AY$4:$BB$16,3,FALSE))</f>
        <v>0</v>
      </c>
      <c r="BT50" s="1115"/>
      <c r="BU50" s="1115"/>
      <c r="BV50" s="1112" t="str">
        <f>IF($BO50="","",IF($BF50=ﾃﾞｰﾀ一覧!$U$37,"",IF($BF50=ﾃﾞｰﾀ一覧!$U$38,"",IF($BO50=ﾃﾞｰﾀ一覧!$AT$27,ﾃﾞｰﾀ一覧!$AT$27,VLOOKUP($AK50,ﾃﾞｰﾀ一覧!$AH$4:$AR$66,11,FALSE)*IF($BO50=ﾃﾞｰﾀ一覧!$AT$17,($AR50+1)*($AV50+1),IF($BO50=ﾃﾞｰﾀ一覧!$AT$22,IF(COUNTIF($AD50,"*天端*"),ﾃﾞｰﾀ一覧!$AU$43/2,ﾃﾞｰﾀ一覧!$AU$43/3),IF($BO50=ﾃﾞｰﾀ一覧!$AT$20,$AR50*$AV50,IF($BO50=ﾃﾞｰﾀ一覧!$AT$21,$AV50,1))))))))</f>
        <v/>
      </c>
      <c r="BW50" s="1112"/>
      <c r="BX50" s="1112"/>
      <c r="BY50" s="1088" t="str">
        <f>IF($B50="","",IF($AH50="","",IF($CK50=ﾃﾞｰﾀ一覧!$U$53,ﾃﾞｰﾀ一覧!$U$61,IF($AH50=ﾃﾞｰﾀ一覧!$U$21,ﾃﾞｰﾀ一覧!$U$60,IF(OR($AH50=ﾃﾞｰﾀ一覧!$U$19,$AH50=ﾃﾞｰﾀ一覧!$U$20,$AH50=ﾃﾞｰﾀ一覧!$U$23,$AH50=ﾃﾞｰﾀ一覧!$U$22,$AH50=ﾃﾞｰﾀ一覧!$U$18,AH50=ﾃﾞｰﾀ一覧!$U$25),ﾃﾞｰﾀ一覧!$U$59,ﾃﾞｰﾀ一覧!$U$62)))))</f>
        <v/>
      </c>
      <c r="BZ50" s="1089"/>
      <c r="CA50" s="1113"/>
      <c r="CB50" s="1113"/>
      <c r="CC50" s="1113"/>
      <c r="CD50" s="1113"/>
      <c r="CE50" s="1113"/>
      <c r="CF50" s="1113"/>
      <c r="CG50" s="1113"/>
      <c r="CH50" s="1113"/>
      <c r="CI50" s="1114"/>
      <c r="CK50" s="240"/>
      <c r="CM50" s="378" t="str">
        <f t="shared" si="0"/>
        <v/>
      </c>
      <c r="CN50" s="379" t="str">
        <f t="shared" si="5"/>
        <v/>
      </c>
      <c r="CO50" s="379" t="str">
        <f t="shared" si="1"/>
        <v/>
      </c>
      <c r="CP50" s="380" t="str">
        <f t="shared" si="2"/>
        <v/>
      </c>
      <c r="CQ50" s="244"/>
      <c r="CR50" s="1100"/>
      <c r="CS50" s="1101"/>
      <c r="CT50" s="1102"/>
      <c r="CU50" s="1135"/>
      <c r="CV50" s="1136"/>
      <c r="CW50" s="1136"/>
      <c r="CX50" s="1137"/>
      <c r="CY50" s="1138"/>
      <c r="CZ50" s="1139"/>
      <c r="DA50" s="1140"/>
      <c r="DB50" s="1132"/>
      <c r="DC50" s="1133"/>
      <c r="DD50" s="1133"/>
      <c r="DE50" s="1133"/>
      <c r="DF50" s="1133"/>
      <c r="DG50" s="1134"/>
      <c r="DH50" s="580"/>
      <c r="DI50" s="1372"/>
      <c r="DJ50" s="1372"/>
      <c r="DK50" s="581"/>
      <c r="DL50" s="582"/>
      <c r="DM50" s="1372"/>
      <c r="DN50" s="1372"/>
      <c r="DO50" s="581"/>
      <c r="DP50" s="582"/>
      <c r="DQ50" s="1372"/>
      <c r="DR50" s="1372"/>
      <c r="DS50" s="583"/>
      <c r="DT50" s="1124"/>
      <c r="DU50" s="1125"/>
      <c r="DV50" s="1150"/>
      <c r="DW50" s="1124"/>
      <c r="DX50" s="1125"/>
      <c r="DY50" s="1150"/>
      <c r="DZ50" s="1362"/>
      <c r="EA50" s="1363"/>
      <c r="EB50" s="1362"/>
      <c r="EC50" s="1363"/>
      <c r="ED50" s="1362"/>
      <c r="EE50" s="1363"/>
      <c r="EF50" s="1364"/>
      <c r="EG50" s="1296"/>
      <c r="EH50" s="1296"/>
      <c r="EI50" s="1365"/>
      <c r="EJ50" s="1366"/>
      <c r="EK50" s="1367"/>
      <c r="EL50" s="1368"/>
      <c r="EM50" s="1298"/>
      <c r="EN50" s="1113"/>
      <c r="EO50" s="1369"/>
      <c r="EP50" s="1370"/>
      <c r="EQ50" s="1371"/>
      <c r="ER50" s="1298"/>
      <c r="ES50" s="1113"/>
      <c r="ET50" s="1113"/>
      <c r="EU50" s="1113"/>
      <c r="EV50" s="1113"/>
      <c r="EW50" s="1113"/>
      <c r="EX50" s="1113"/>
      <c r="EY50" s="1113"/>
      <c r="EZ50" s="1114"/>
    </row>
    <row r="51" spans="1:156" ht="30" customHeight="1" x14ac:dyDescent="0.2">
      <c r="A51" s="207">
        <f t="shared" si="3"/>
        <v>40</v>
      </c>
      <c r="B51" s="1090"/>
      <c r="C51" s="1091"/>
      <c r="D51" s="1092"/>
      <c r="E51" s="1093"/>
      <c r="F51" s="1094" t="str">
        <f t="shared" si="6"/>
        <v/>
      </c>
      <c r="G51" s="1095"/>
      <c r="H51" s="1095"/>
      <c r="I51" s="1095"/>
      <c r="J51" s="1095"/>
      <c r="K51" s="1095"/>
      <c r="L51" s="1095"/>
      <c r="M51" s="1095"/>
      <c r="N51" s="1095"/>
      <c r="O51" s="1095"/>
      <c r="P51" s="1095"/>
      <c r="Q51" s="1095"/>
      <c r="R51" s="1095"/>
      <c r="S51" s="1095"/>
      <c r="T51" s="1095"/>
      <c r="U51" s="1095"/>
      <c r="V51" s="1095"/>
      <c r="W51" s="1096"/>
      <c r="X51" s="1097">
        <f t="shared" si="4"/>
        <v>0</v>
      </c>
      <c r="Y51" s="1098"/>
      <c r="Z51" s="1099"/>
      <c r="AA51" s="1100"/>
      <c r="AB51" s="1101"/>
      <c r="AC51" s="1102"/>
      <c r="AD51" s="1135"/>
      <c r="AE51" s="1136"/>
      <c r="AF51" s="1136"/>
      <c r="AG51" s="1137"/>
      <c r="AH51" s="1138"/>
      <c r="AI51" s="1139"/>
      <c r="AJ51" s="1140"/>
      <c r="AK51" s="1132"/>
      <c r="AL51" s="1133"/>
      <c r="AM51" s="1133"/>
      <c r="AN51" s="1133"/>
      <c r="AO51" s="1133"/>
      <c r="AP51" s="1134"/>
      <c r="AQ51" s="642" t="str">
        <f>IF(AK51="","",VLOOKUP(AK51,ﾃﾞｰﾀ一覧!$AH$4:$AR$66,2,FALSE))</f>
        <v/>
      </c>
      <c r="AR51" s="1084"/>
      <c r="AS51" s="1084"/>
      <c r="AT51" s="643" t="str">
        <f>IF(AK51="","",VLOOKUP(AK51,ﾃﾞｰﾀ一覧!$AH$4:$AR$66,3,FALSE))</f>
        <v/>
      </c>
      <c r="AU51" s="644" t="str">
        <f>IF(AK51="","",VLOOKUP(AK51,ﾃﾞｰﾀ一覧!$AH$4:$AR$66,5,FALSE))</f>
        <v/>
      </c>
      <c r="AV51" s="1084"/>
      <c r="AW51" s="1084"/>
      <c r="AX51" s="643" t="str">
        <f>IF(AK51="","",VLOOKUP(AK51,ﾃﾞｰﾀ一覧!$AH$4:$AR$66,6,FALSE))</f>
        <v/>
      </c>
      <c r="AY51" s="649" t="str">
        <f>IF(AK51="","",VLOOKUP(AK51,ﾃﾞｰﾀ一覧!$AH$4:$AR$66,8,FALSE))</f>
        <v/>
      </c>
      <c r="AZ51" s="1084"/>
      <c r="BA51" s="1084"/>
      <c r="BB51" s="388" t="str">
        <f>IF(AK51="","",VLOOKUP(AK51,ﾃﾞｰﾀ一覧!$AH$4:$AR$66,9,FALSE))</f>
        <v/>
      </c>
      <c r="BC51" s="1124"/>
      <c r="BD51" s="1125"/>
      <c r="BE51" s="1125"/>
      <c r="BF51" s="1124"/>
      <c r="BG51" s="1125"/>
      <c r="BH51" s="1125"/>
      <c r="BI51" s="1124"/>
      <c r="BJ51" s="1125"/>
      <c r="BK51" s="1150"/>
      <c r="BL51" s="1154"/>
      <c r="BM51" s="1155"/>
      <c r="BN51" s="1156"/>
      <c r="BO51" s="1109" t="str">
        <f>IF($AK51="","",IF($BF51="","",IF($BF51=ﾃﾞｰﾀ一覧!$U$37,"",IF($BF51=ﾃﾞｰﾀ一覧!$U$38,"",IF($AH51=ﾃﾞｰﾀ一覧!$U$25,VLOOKUP($AK51,ﾃﾞｰﾀ一覧!$AH$43:$AR$66,10,FALSE),VLOOKUP($AK51,ﾃﾞｰﾀ一覧!$AH$4:$AR$66,10,FALSE))))))</f>
        <v/>
      </c>
      <c r="BP51" s="1110"/>
      <c r="BQ51" s="1110"/>
      <c r="BR51" s="1111"/>
      <c r="BS51" s="1115">
        <f>IF($BL51="",0,VLOOKUP($BL51,ﾃﾞｰﾀ一覧!$AY$4:$BB$16,3,FALSE))</f>
        <v>0</v>
      </c>
      <c r="BT51" s="1115"/>
      <c r="BU51" s="1115"/>
      <c r="BV51" s="1112" t="str">
        <f>IF($BO51="","",IF($BF51=ﾃﾞｰﾀ一覧!$U$37,"",IF($BF51=ﾃﾞｰﾀ一覧!$U$38,"",IF($BO51=ﾃﾞｰﾀ一覧!$AT$27,ﾃﾞｰﾀ一覧!$AT$27,VLOOKUP($AK51,ﾃﾞｰﾀ一覧!$AH$4:$AR$66,11,FALSE)*IF($BO51=ﾃﾞｰﾀ一覧!$AT$17,($AR51+1)*($AV51+1),IF($BO51=ﾃﾞｰﾀ一覧!$AT$22,IF(COUNTIF($AD51,"*天端*"),ﾃﾞｰﾀ一覧!$AU$43/2,ﾃﾞｰﾀ一覧!$AU$43/3),IF($BO51=ﾃﾞｰﾀ一覧!$AT$20,$AR51*$AV51,IF($BO51=ﾃﾞｰﾀ一覧!$AT$21,$AV51,1))))))))</f>
        <v/>
      </c>
      <c r="BW51" s="1112"/>
      <c r="BX51" s="1112"/>
      <c r="BY51" s="1088" t="str">
        <f>IF($B51="","",IF($AH51="","",IF($CK51=ﾃﾞｰﾀ一覧!$U$53,ﾃﾞｰﾀ一覧!$U$61,IF($AH51=ﾃﾞｰﾀ一覧!$U$21,ﾃﾞｰﾀ一覧!$U$60,IF(OR($AH51=ﾃﾞｰﾀ一覧!$U$19,$AH51=ﾃﾞｰﾀ一覧!$U$20,$AH51=ﾃﾞｰﾀ一覧!$U$23,$AH51=ﾃﾞｰﾀ一覧!$U$22,$AH51=ﾃﾞｰﾀ一覧!$U$18,AH51=ﾃﾞｰﾀ一覧!$U$25),ﾃﾞｰﾀ一覧!$U$59,ﾃﾞｰﾀ一覧!$U$62)))))</f>
        <v/>
      </c>
      <c r="BZ51" s="1089"/>
      <c r="CA51" s="1113"/>
      <c r="CB51" s="1113"/>
      <c r="CC51" s="1113"/>
      <c r="CD51" s="1113"/>
      <c r="CE51" s="1113"/>
      <c r="CF51" s="1113"/>
      <c r="CG51" s="1113"/>
      <c r="CH51" s="1113"/>
      <c r="CI51" s="1114"/>
      <c r="CK51" s="240"/>
      <c r="CM51" s="378" t="str">
        <f t="shared" si="0"/>
        <v/>
      </c>
      <c r="CN51" s="379" t="str">
        <f t="shared" si="5"/>
        <v/>
      </c>
      <c r="CO51" s="379" t="str">
        <f t="shared" si="1"/>
        <v/>
      </c>
      <c r="CP51" s="380" t="str">
        <f t="shared" si="2"/>
        <v/>
      </c>
      <c r="CQ51" s="244"/>
      <c r="CR51" s="1100"/>
      <c r="CS51" s="1101"/>
      <c r="CT51" s="1102"/>
      <c r="CU51" s="1135"/>
      <c r="CV51" s="1136"/>
      <c r="CW51" s="1136"/>
      <c r="CX51" s="1137"/>
      <c r="CY51" s="1138"/>
      <c r="CZ51" s="1139"/>
      <c r="DA51" s="1140"/>
      <c r="DB51" s="1132"/>
      <c r="DC51" s="1133"/>
      <c r="DD51" s="1133"/>
      <c r="DE51" s="1133"/>
      <c r="DF51" s="1133"/>
      <c r="DG51" s="1134"/>
      <c r="DH51" s="580"/>
      <c r="DI51" s="1372"/>
      <c r="DJ51" s="1372"/>
      <c r="DK51" s="581"/>
      <c r="DL51" s="582"/>
      <c r="DM51" s="1373"/>
      <c r="DN51" s="1373"/>
      <c r="DO51" s="581"/>
      <c r="DP51" s="582"/>
      <c r="DQ51" s="1372"/>
      <c r="DR51" s="1372"/>
      <c r="DS51" s="583"/>
      <c r="DT51" s="1124"/>
      <c r="DU51" s="1125"/>
      <c r="DV51" s="1150"/>
      <c r="DW51" s="1124"/>
      <c r="DX51" s="1125"/>
      <c r="DY51" s="1150"/>
      <c r="DZ51" s="1362"/>
      <c r="EA51" s="1363"/>
      <c r="EB51" s="1362"/>
      <c r="EC51" s="1363"/>
      <c r="ED51" s="1362"/>
      <c r="EE51" s="1363"/>
      <c r="EF51" s="1364"/>
      <c r="EG51" s="1296"/>
      <c r="EH51" s="1296"/>
      <c r="EI51" s="1365"/>
      <c r="EJ51" s="1366"/>
      <c r="EK51" s="1367"/>
      <c r="EL51" s="1368"/>
      <c r="EM51" s="1298"/>
      <c r="EN51" s="1113"/>
      <c r="EO51" s="1369"/>
      <c r="EP51" s="1370"/>
      <c r="EQ51" s="1371"/>
      <c r="ER51" s="1298"/>
      <c r="ES51" s="1113"/>
      <c r="ET51" s="1113"/>
      <c r="EU51" s="1113"/>
      <c r="EV51" s="1113"/>
      <c r="EW51" s="1113"/>
      <c r="EX51" s="1113"/>
      <c r="EY51" s="1113"/>
      <c r="EZ51" s="1114"/>
    </row>
    <row r="52" spans="1:156" ht="30" customHeight="1" x14ac:dyDescent="0.2">
      <c r="A52" s="207">
        <f t="shared" si="3"/>
        <v>41</v>
      </c>
      <c r="B52" s="1103"/>
      <c r="C52" s="1104"/>
      <c r="D52" s="1092"/>
      <c r="E52" s="1093"/>
      <c r="F52" s="1094" t="str">
        <f t="shared" si="6"/>
        <v/>
      </c>
      <c r="G52" s="1095"/>
      <c r="H52" s="1095"/>
      <c r="I52" s="1095"/>
      <c r="J52" s="1095"/>
      <c r="K52" s="1095"/>
      <c r="L52" s="1095"/>
      <c r="M52" s="1095"/>
      <c r="N52" s="1095"/>
      <c r="O52" s="1095"/>
      <c r="P52" s="1095"/>
      <c r="Q52" s="1095"/>
      <c r="R52" s="1095"/>
      <c r="S52" s="1095"/>
      <c r="T52" s="1095"/>
      <c r="U52" s="1095"/>
      <c r="V52" s="1095"/>
      <c r="W52" s="1096"/>
      <c r="X52" s="1097">
        <f t="shared" si="4"/>
        <v>0</v>
      </c>
      <c r="Y52" s="1098"/>
      <c r="Z52" s="1099"/>
      <c r="AA52" s="1100"/>
      <c r="AB52" s="1101"/>
      <c r="AC52" s="1102"/>
      <c r="AD52" s="1135"/>
      <c r="AE52" s="1136"/>
      <c r="AF52" s="1136"/>
      <c r="AG52" s="1137"/>
      <c r="AH52" s="1138"/>
      <c r="AI52" s="1139"/>
      <c r="AJ52" s="1140"/>
      <c r="AK52" s="1132"/>
      <c r="AL52" s="1133"/>
      <c r="AM52" s="1133"/>
      <c r="AN52" s="1133"/>
      <c r="AO52" s="1133"/>
      <c r="AP52" s="1134"/>
      <c r="AQ52" s="642" t="str">
        <f>IF(AK52="","",VLOOKUP(AK52,ﾃﾞｰﾀ一覧!$AH$4:$AR$66,2,FALSE))</f>
        <v/>
      </c>
      <c r="AR52" s="1084"/>
      <c r="AS52" s="1084"/>
      <c r="AT52" s="643" t="str">
        <f>IF(AK52="","",VLOOKUP(AK52,ﾃﾞｰﾀ一覧!$AH$4:$AR$66,3,FALSE))</f>
        <v/>
      </c>
      <c r="AU52" s="644" t="str">
        <f>IF(AK52="","",VLOOKUP(AK52,ﾃﾞｰﾀ一覧!$AH$4:$AR$66,5,FALSE))</f>
        <v/>
      </c>
      <c r="AV52" s="1084"/>
      <c r="AW52" s="1084"/>
      <c r="AX52" s="643" t="str">
        <f>IF(AK52="","",VLOOKUP(AK52,ﾃﾞｰﾀ一覧!$AH$4:$AR$66,6,FALSE))</f>
        <v/>
      </c>
      <c r="AY52" s="649" t="str">
        <f>IF(AK52="","",VLOOKUP(AK52,ﾃﾞｰﾀ一覧!$AH$4:$AR$66,8,FALSE))</f>
        <v/>
      </c>
      <c r="AZ52" s="1084"/>
      <c r="BA52" s="1084"/>
      <c r="BB52" s="388" t="str">
        <f>IF(AK52="","",VLOOKUP(AK52,ﾃﾞｰﾀ一覧!$AH$4:$AR$66,9,FALSE))</f>
        <v/>
      </c>
      <c r="BC52" s="1124"/>
      <c r="BD52" s="1125"/>
      <c r="BE52" s="1125"/>
      <c r="BF52" s="1124"/>
      <c r="BG52" s="1125"/>
      <c r="BH52" s="1125"/>
      <c r="BI52" s="1124"/>
      <c r="BJ52" s="1125"/>
      <c r="BK52" s="1150"/>
      <c r="BL52" s="1154"/>
      <c r="BM52" s="1155"/>
      <c r="BN52" s="1156"/>
      <c r="BO52" s="1109" t="str">
        <f>IF($AK52="","",IF($BF52="","",IF($BF52=ﾃﾞｰﾀ一覧!$U$37,"",IF($BF52=ﾃﾞｰﾀ一覧!$U$38,"",IF($AH52=ﾃﾞｰﾀ一覧!$U$25,VLOOKUP($AK52,ﾃﾞｰﾀ一覧!$AH$43:$AR$66,10,FALSE),VLOOKUP($AK52,ﾃﾞｰﾀ一覧!$AH$4:$AR$66,10,FALSE))))))</f>
        <v/>
      </c>
      <c r="BP52" s="1110"/>
      <c r="BQ52" s="1110"/>
      <c r="BR52" s="1111"/>
      <c r="BS52" s="1115">
        <f>IF($BL52="",0,VLOOKUP($BL52,ﾃﾞｰﾀ一覧!$AY$4:$BB$16,3,FALSE))</f>
        <v>0</v>
      </c>
      <c r="BT52" s="1115"/>
      <c r="BU52" s="1115"/>
      <c r="BV52" s="1112" t="str">
        <f>IF($BO52="","",IF($BF52=ﾃﾞｰﾀ一覧!$U$37,"",IF($BF52=ﾃﾞｰﾀ一覧!$U$38,"",IF($BO52=ﾃﾞｰﾀ一覧!$AT$27,ﾃﾞｰﾀ一覧!$AT$27,VLOOKUP($AK52,ﾃﾞｰﾀ一覧!$AH$4:$AR$66,11,FALSE)*IF($BO52=ﾃﾞｰﾀ一覧!$AT$17,($AR52+1)*($AV52+1),IF($BO52=ﾃﾞｰﾀ一覧!$AT$22,IF(COUNTIF($AD52,"*天端*"),ﾃﾞｰﾀ一覧!$AU$43/2,ﾃﾞｰﾀ一覧!$AU$43/3),IF($BO52=ﾃﾞｰﾀ一覧!$AT$20,$AR52*$AV52,IF($BO52=ﾃﾞｰﾀ一覧!$AT$21,$AV52,1))))))))</f>
        <v/>
      </c>
      <c r="BW52" s="1112"/>
      <c r="BX52" s="1112"/>
      <c r="BY52" s="1088" t="str">
        <f>IF($B52="","",IF($AH52="","",IF($CK52=ﾃﾞｰﾀ一覧!$U$53,ﾃﾞｰﾀ一覧!$U$61,IF($AH52=ﾃﾞｰﾀ一覧!$U$21,ﾃﾞｰﾀ一覧!$U$60,IF(OR($AH52=ﾃﾞｰﾀ一覧!$U$19,$AH52=ﾃﾞｰﾀ一覧!$U$20,$AH52=ﾃﾞｰﾀ一覧!$U$23,$AH52=ﾃﾞｰﾀ一覧!$U$22,$AH52=ﾃﾞｰﾀ一覧!$U$18,AH52=ﾃﾞｰﾀ一覧!$U$25),ﾃﾞｰﾀ一覧!$U$59,ﾃﾞｰﾀ一覧!$U$62)))))</f>
        <v/>
      </c>
      <c r="BZ52" s="1089"/>
      <c r="CA52" s="1113"/>
      <c r="CB52" s="1113"/>
      <c r="CC52" s="1113"/>
      <c r="CD52" s="1113"/>
      <c r="CE52" s="1113"/>
      <c r="CF52" s="1113"/>
      <c r="CG52" s="1113"/>
      <c r="CH52" s="1113"/>
      <c r="CI52" s="1114"/>
      <c r="CK52" s="240"/>
      <c r="CM52" s="378" t="str">
        <f t="shared" si="0"/>
        <v/>
      </c>
      <c r="CN52" s="379" t="str">
        <f t="shared" si="5"/>
        <v/>
      </c>
      <c r="CO52" s="379" t="str">
        <f t="shared" si="1"/>
        <v/>
      </c>
      <c r="CP52" s="380" t="str">
        <f t="shared" si="2"/>
        <v/>
      </c>
      <c r="CQ52" s="244"/>
      <c r="CR52" s="1100"/>
      <c r="CS52" s="1101"/>
      <c r="CT52" s="1102"/>
      <c r="CU52" s="1135"/>
      <c r="CV52" s="1136"/>
      <c r="CW52" s="1136"/>
      <c r="CX52" s="1137"/>
      <c r="CY52" s="1138"/>
      <c r="CZ52" s="1139"/>
      <c r="DA52" s="1140"/>
      <c r="DB52" s="1132"/>
      <c r="DC52" s="1133"/>
      <c r="DD52" s="1133"/>
      <c r="DE52" s="1133"/>
      <c r="DF52" s="1133"/>
      <c r="DG52" s="1134"/>
      <c r="DH52" s="580"/>
      <c r="DI52" s="1372"/>
      <c r="DJ52" s="1372"/>
      <c r="DK52" s="581"/>
      <c r="DL52" s="582"/>
      <c r="DM52" s="1372"/>
      <c r="DN52" s="1372"/>
      <c r="DO52" s="581"/>
      <c r="DP52" s="582"/>
      <c r="DQ52" s="1372"/>
      <c r="DR52" s="1372"/>
      <c r="DS52" s="583"/>
      <c r="DT52" s="1124"/>
      <c r="DU52" s="1125"/>
      <c r="DV52" s="1150"/>
      <c r="DW52" s="1124"/>
      <c r="DX52" s="1125"/>
      <c r="DY52" s="1150"/>
      <c r="DZ52" s="1362"/>
      <c r="EA52" s="1363"/>
      <c r="EB52" s="1362"/>
      <c r="EC52" s="1363"/>
      <c r="ED52" s="1362"/>
      <c r="EE52" s="1363"/>
      <c r="EF52" s="1364"/>
      <c r="EG52" s="1296"/>
      <c r="EH52" s="1296"/>
      <c r="EI52" s="1365"/>
      <c r="EJ52" s="1366"/>
      <c r="EK52" s="1367"/>
      <c r="EL52" s="1368"/>
      <c r="EM52" s="1298"/>
      <c r="EN52" s="1113"/>
      <c r="EO52" s="1369"/>
      <c r="EP52" s="1370"/>
      <c r="EQ52" s="1371"/>
      <c r="ER52" s="1298"/>
      <c r="ES52" s="1113"/>
      <c r="ET52" s="1113"/>
      <c r="EU52" s="1113"/>
      <c r="EV52" s="1113"/>
      <c r="EW52" s="1113"/>
      <c r="EX52" s="1113"/>
      <c r="EY52" s="1113"/>
      <c r="EZ52" s="1114"/>
    </row>
    <row r="53" spans="1:156" ht="30" customHeight="1" x14ac:dyDescent="0.2">
      <c r="A53" s="207">
        <f t="shared" si="3"/>
        <v>42</v>
      </c>
      <c r="B53" s="1090"/>
      <c r="C53" s="1091"/>
      <c r="D53" s="1092"/>
      <c r="E53" s="1093"/>
      <c r="F53" s="1094" t="str">
        <f t="shared" si="6"/>
        <v/>
      </c>
      <c r="G53" s="1095"/>
      <c r="H53" s="1095"/>
      <c r="I53" s="1095"/>
      <c r="J53" s="1095"/>
      <c r="K53" s="1095"/>
      <c r="L53" s="1095"/>
      <c r="M53" s="1095"/>
      <c r="N53" s="1095"/>
      <c r="O53" s="1095"/>
      <c r="P53" s="1095"/>
      <c r="Q53" s="1095"/>
      <c r="R53" s="1095"/>
      <c r="S53" s="1095"/>
      <c r="T53" s="1095"/>
      <c r="U53" s="1095"/>
      <c r="V53" s="1095"/>
      <c r="W53" s="1096"/>
      <c r="X53" s="1097">
        <f t="shared" si="4"/>
        <v>0</v>
      </c>
      <c r="Y53" s="1098"/>
      <c r="Z53" s="1099"/>
      <c r="AA53" s="1100"/>
      <c r="AB53" s="1101"/>
      <c r="AC53" s="1102"/>
      <c r="AD53" s="1135"/>
      <c r="AE53" s="1136"/>
      <c r="AF53" s="1136"/>
      <c r="AG53" s="1137"/>
      <c r="AH53" s="1138"/>
      <c r="AI53" s="1139"/>
      <c r="AJ53" s="1140"/>
      <c r="AK53" s="1132"/>
      <c r="AL53" s="1133"/>
      <c r="AM53" s="1133"/>
      <c r="AN53" s="1133"/>
      <c r="AO53" s="1133"/>
      <c r="AP53" s="1134"/>
      <c r="AQ53" s="642" t="str">
        <f>IF(AK53="","",VLOOKUP(AK53,ﾃﾞｰﾀ一覧!$AH$4:$AR$66,2,FALSE))</f>
        <v/>
      </c>
      <c r="AR53" s="1084"/>
      <c r="AS53" s="1084"/>
      <c r="AT53" s="643" t="str">
        <f>IF(AK53="","",VLOOKUP(AK53,ﾃﾞｰﾀ一覧!$AH$4:$AR$66,3,FALSE))</f>
        <v/>
      </c>
      <c r="AU53" s="644" t="str">
        <f>IF(AK53="","",VLOOKUP(AK53,ﾃﾞｰﾀ一覧!$AH$4:$AR$66,5,FALSE))</f>
        <v/>
      </c>
      <c r="AV53" s="1084"/>
      <c r="AW53" s="1084"/>
      <c r="AX53" s="643" t="str">
        <f>IF(AK53="","",VLOOKUP(AK53,ﾃﾞｰﾀ一覧!$AH$4:$AR$66,6,FALSE))</f>
        <v/>
      </c>
      <c r="AY53" s="649" t="str">
        <f>IF(AK53="","",VLOOKUP(AK53,ﾃﾞｰﾀ一覧!$AH$4:$AR$66,8,FALSE))</f>
        <v/>
      </c>
      <c r="AZ53" s="1084"/>
      <c r="BA53" s="1084"/>
      <c r="BB53" s="388" t="str">
        <f>IF(AK53="","",VLOOKUP(AK53,ﾃﾞｰﾀ一覧!$AH$4:$AR$66,9,FALSE))</f>
        <v/>
      </c>
      <c r="BC53" s="1124"/>
      <c r="BD53" s="1125"/>
      <c r="BE53" s="1125"/>
      <c r="BF53" s="1124"/>
      <c r="BG53" s="1125"/>
      <c r="BH53" s="1125"/>
      <c r="BI53" s="1124"/>
      <c r="BJ53" s="1125"/>
      <c r="BK53" s="1150"/>
      <c r="BL53" s="1154"/>
      <c r="BM53" s="1155"/>
      <c r="BN53" s="1156"/>
      <c r="BO53" s="1109" t="str">
        <f>IF($AK53="","",IF($BF53="","",IF($BF53=ﾃﾞｰﾀ一覧!$U$37,"",IF($BF53=ﾃﾞｰﾀ一覧!$U$38,"",IF($AH53=ﾃﾞｰﾀ一覧!$U$25,VLOOKUP($AK53,ﾃﾞｰﾀ一覧!$AH$43:$AR$66,10,FALSE),VLOOKUP($AK53,ﾃﾞｰﾀ一覧!$AH$4:$AR$66,10,FALSE))))))</f>
        <v/>
      </c>
      <c r="BP53" s="1110"/>
      <c r="BQ53" s="1110"/>
      <c r="BR53" s="1111"/>
      <c r="BS53" s="1115">
        <f>IF($BL53="",0,VLOOKUP($BL53,ﾃﾞｰﾀ一覧!$AY$4:$BB$16,3,FALSE))</f>
        <v>0</v>
      </c>
      <c r="BT53" s="1115"/>
      <c r="BU53" s="1115"/>
      <c r="BV53" s="1112" t="str">
        <f>IF($BO53="","",IF($BF53=ﾃﾞｰﾀ一覧!$U$37,"",IF($BF53=ﾃﾞｰﾀ一覧!$U$38,"",IF($BO53=ﾃﾞｰﾀ一覧!$AT$27,ﾃﾞｰﾀ一覧!$AT$27,VLOOKUP($AK53,ﾃﾞｰﾀ一覧!$AH$4:$AR$66,11,FALSE)*IF($BO53=ﾃﾞｰﾀ一覧!$AT$17,($AR53+1)*($AV53+1),IF($BO53=ﾃﾞｰﾀ一覧!$AT$22,IF(COUNTIF($AD53,"*天端*"),ﾃﾞｰﾀ一覧!$AU$43/2,ﾃﾞｰﾀ一覧!$AU$43/3),IF($BO53=ﾃﾞｰﾀ一覧!$AT$20,$AR53*$AV53,IF($BO53=ﾃﾞｰﾀ一覧!$AT$21,$AV53,1))))))))</f>
        <v/>
      </c>
      <c r="BW53" s="1112"/>
      <c r="BX53" s="1112"/>
      <c r="BY53" s="1088" t="str">
        <f>IF($B53="","",IF($AH53="","",IF($CK53=ﾃﾞｰﾀ一覧!$U$53,ﾃﾞｰﾀ一覧!$U$61,IF($AH53=ﾃﾞｰﾀ一覧!$U$21,ﾃﾞｰﾀ一覧!$U$60,IF(OR($AH53=ﾃﾞｰﾀ一覧!$U$19,$AH53=ﾃﾞｰﾀ一覧!$U$20,$AH53=ﾃﾞｰﾀ一覧!$U$23,$AH53=ﾃﾞｰﾀ一覧!$U$22,$AH53=ﾃﾞｰﾀ一覧!$U$18,AH53=ﾃﾞｰﾀ一覧!$U$25),ﾃﾞｰﾀ一覧!$U$59,ﾃﾞｰﾀ一覧!$U$62)))))</f>
        <v/>
      </c>
      <c r="BZ53" s="1089"/>
      <c r="CA53" s="1113"/>
      <c r="CB53" s="1113"/>
      <c r="CC53" s="1113"/>
      <c r="CD53" s="1113"/>
      <c r="CE53" s="1113"/>
      <c r="CF53" s="1113"/>
      <c r="CG53" s="1113"/>
      <c r="CH53" s="1113"/>
      <c r="CI53" s="1114"/>
      <c r="CK53" s="240"/>
      <c r="CM53" s="378" t="str">
        <f t="shared" si="0"/>
        <v/>
      </c>
      <c r="CN53" s="379" t="str">
        <f t="shared" si="5"/>
        <v/>
      </c>
      <c r="CO53" s="379" t="str">
        <f t="shared" si="1"/>
        <v/>
      </c>
      <c r="CP53" s="380" t="str">
        <f t="shared" si="2"/>
        <v/>
      </c>
      <c r="CQ53" s="244"/>
      <c r="CR53" s="1100"/>
      <c r="CS53" s="1101"/>
      <c r="CT53" s="1102"/>
      <c r="CU53" s="1135"/>
      <c r="CV53" s="1136"/>
      <c r="CW53" s="1136"/>
      <c r="CX53" s="1137"/>
      <c r="CY53" s="1138"/>
      <c r="CZ53" s="1139"/>
      <c r="DA53" s="1140"/>
      <c r="DB53" s="1132"/>
      <c r="DC53" s="1133"/>
      <c r="DD53" s="1133"/>
      <c r="DE53" s="1133"/>
      <c r="DF53" s="1133"/>
      <c r="DG53" s="1134"/>
      <c r="DH53" s="580"/>
      <c r="DI53" s="1372"/>
      <c r="DJ53" s="1372"/>
      <c r="DK53" s="581"/>
      <c r="DL53" s="582"/>
      <c r="DM53" s="1372"/>
      <c r="DN53" s="1372"/>
      <c r="DO53" s="581"/>
      <c r="DP53" s="582"/>
      <c r="DQ53" s="1372"/>
      <c r="DR53" s="1372"/>
      <c r="DS53" s="583"/>
      <c r="DT53" s="1124"/>
      <c r="DU53" s="1125"/>
      <c r="DV53" s="1150"/>
      <c r="DW53" s="1124"/>
      <c r="DX53" s="1125"/>
      <c r="DY53" s="1150"/>
      <c r="DZ53" s="1362"/>
      <c r="EA53" s="1363"/>
      <c r="EB53" s="1362"/>
      <c r="EC53" s="1363"/>
      <c r="ED53" s="1362"/>
      <c r="EE53" s="1363"/>
      <c r="EF53" s="1364"/>
      <c r="EG53" s="1296"/>
      <c r="EH53" s="1296"/>
      <c r="EI53" s="1365"/>
      <c r="EJ53" s="1366"/>
      <c r="EK53" s="1367"/>
      <c r="EL53" s="1368"/>
      <c r="EM53" s="1298"/>
      <c r="EN53" s="1113"/>
      <c r="EO53" s="1369"/>
      <c r="EP53" s="1370"/>
      <c r="EQ53" s="1371"/>
      <c r="ER53" s="1298"/>
      <c r="ES53" s="1113"/>
      <c r="ET53" s="1113"/>
      <c r="EU53" s="1113"/>
      <c r="EV53" s="1113"/>
      <c r="EW53" s="1113"/>
      <c r="EX53" s="1113"/>
      <c r="EY53" s="1113"/>
      <c r="EZ53" s="1114"/>
    </row>
    <row r="54" spans="1:156" ht="30" customHeight="1" x14ac:dyDescent="0.2">
      <c r="A54" s="207">
        <f t="shared" si="3"/>
        <v>43</v>
      </c>
      <c r="B54" s="1103"/>
      <c r="C54" s="1104"/>
      <c r="D54" s="1092"/>
      <c r="E54" s="1093"/>
      <c r="F54" s="1094" t="str">
        <f t="shared" si="6"/>
        <v/>
      </c>
      <c r="G54" s="1095"/>
      <c r="H54" s="1095"/>
      <c r="I54" s="1095"/>
      <c r="J54" s="1095"/>
      <c r="K54" s="1095"/>
      <c r="L54" s="1095"/>
      <c r="M54" s="1095"/>
      <c r="N54" s="1095"/>
      <c r="O54" s="1095"/>
      <c r="P54" s="1095"/>
      <c r="Q54" s="1095"/>
      <c r="R54" s="1095"/>
      <c r="S54" s="1095"/>
      <c r="T54" s="1095"/>
      <c r="U54" s="1095"/>
      <c r="V54" s="1095"/>
      <c r="W54" s="1096"/>
      <c r="X54" s="1097">
        <f t="shared" si="4"/>
        <v>0</v>
      </c>
      <c r="Y54" s="1098"/>
      <c r="Z54" s="1099"/>
      <c r="AA54" s="1100"/>
      <c r="AB54" s="1101"/>
      <c r="AC54" s="1102"/>
      <c r="AD54" s="1135"/>
      <c r="AE54" s="1136"/>
      <c r="AF54" s="1136"/>
      <c r="AG54" s="1137"/>
      <c r="AH54" s="1138"/>
      <c r="AI54" s="1139"/>
      <c r="AJ54" s="1140"/>
      <c r="AK54" s="1132"/>
      <c r="AL54" s="1133"/>
      <c r="AM54" s="1133"/>
      <c r="AN54" s="1133"/>
      <c r="AO54" s="1133"/>
      <c r="AP54" s="1134"/>
      <c r="AQ54" s="642" t="str">
        <f>IF(AK54="","",VLOOKUP(AK54,ﾃﾞｰﾀ一覧!$AH$4:$AR$66,2,FALSE))</f>
        <v/>
      </c>
      <c r="AR54" s="1084"/>
      <c r="AS54" s="1084"/>
      <c r="AT54" s="643" t="str">
        <f>IF(AK54="","",VLOOKUP(AK54,ﾃﾞｰﾀ一覧!$AH$4:$AR$66,3,FALSE))</f>
        <v/>
      </c>
      <c r="AU54" s="644" t="str">
        <f>IF(AK54="","",VLOOKUP(AK54,ﾃﾞｰﾀ一覧!$AH$4:$AR$66,5,FALSE))</f>
        <v/>
      </c>
      <c r="AV54" s="1084"/>
      <c r="AW54" s="1084"/>
      <c r="AX54" s="643" t="str">
        <f>IF(AK54="","",VLOOKUP(AK54,ﾃﾞｰﾀ一覧!$AH$4:$AR$66,6,FALSE))</f>
        <v/>
      </c>
      <c r="AY54" s="649" t="str">
        <f>IF(AK54="","",VLOOKUP(AK54,ﾃﾞｰﾀ一覧!$AH$4:$AR$66,8,FALSE))</f>
        <v/>
      </c>
      <c r="AZ54" s="1084"/>
      <c r="BA54" s="1084"/>
      <c r="BB54" s="388" t="str">
        <f>IF(AK54="","",VLOOKUP(AK54,ﾃﾞｰﾀ一覧!$AH$4:$AR$66,9,FALSE))</f>
        <v/>
      </c>
      <c r="BC54" s="1124"/>
      <c r="BD54" s="1125"/>
      <c r="BE54" s="1125"/>
      <c r="BF54" s="1124"/>
      <c r="BG54" s="1125"/>
      <c r="BH54" s="1125"/>
      <c r="BI54" s="1157"/>
      <c r="BJ54" s="1158"/>
      <c r="BK54" s="1159"/>
      <c r="BL54" s="1154"/>
      <c r="BM54" s="1155"/>
      <c r="BN54" s="1156"/>
      <c r="BO54" s="1109" t="str">
        <f>IF($AK54="","",IF($BF54="","",IF($BF54=ﾃﾞｰﾀ一覧!$U$37,"",IF($BF54=ﾃﾞｰﾀ一覧!$U$38,"",IF($AH54=ﾃﾞｰﾀ一覧!$U$25,VLOOKUP($AK54,ﾃﾞｰﾀ一覧!$AH$43:$AR$66,10,FALSE),VLOOKUP($AK54,ﾃﾞｰﾀ一覧!$AH$4:$AR$66,10,FALSE))))))</f>
        <v/>
      </c>
      <c r="BP54" s="1110"/>
      <c r="BQ54" s="1110"/>
      <c r="BR54" s="1111"/>
      <c r="BS54" s="1115">
        <f>IF($BL54="",0,VLOOKUP($BL54,ﾃﾞｰﾀ一覧!$AY$4:$BB$16,3,FALSE))</f>
        <v>0</v>
      </c>
      <c r="BT54" s="1115"/>
      <c r="BU54" s="1115"/>
      <c r="BV54" s="1112" t="str">
        <f>IF($BO54="","",IF($BF54=ﾃﾞｰﾀ一覧!$U$37,"",IF($BF54=ﾃﾞｰﾀ一覧!$U$38,"",IF($BO54=ﾃﾞｰﾀ一覧!$AT$27,ﾃﾞｰﾀ一覧!$AT$27,VLOOKUP($AK54,ﾃﾞｰﾀ一覧!$AH$4:$AR$66,11,FALSE)*IF($BO54=ﾃﾞｰﾀ一覧!$AT$17,($AR54+1)*($AV54+1),IF($BO54=ﾃﾞｰﾀ一覧!$AT$22,IF(COUNTIF($AD54,"*天端*"),ﾃﾞｰﾀ一覧!$AU$43/2,ﾃﾞｰﾀ一覧!$AU$43/3),IF($BO54=ﾃﾞｰﾀ一覧!$AT$20,$AR54*$AV54,IF($BO54=ﾃﾞｰﾀ一覧!$AT$21,$AV54,1))))))))</f>
        <v/>
      </c>
      <c r="BW54" s="1112"/>
      <c r="BX54" s="1112"/>
      <c r="BY54" s="1088" t="str">
        <f>IF($B54="","",IF($AH54="","",IF($CK54=ﾃﾞｰﾀ一覧!$U$53,ﾃﾞｰﾀ一覧!$U$61,IF($AH54=ﾃﾞｰﾀ一覧!$U$21,ﾃﾞｰﾀ一覧!$U$60,IF(OR($AH54=ﾃﾞｰﾀ一覧!$U$19,$AH54=ﾃﾞｰﾀ一覧!$U$20,$AH54=ﾃﾞｰﾀ一覧!$U$23,$AH54=ﾃﾞｰﾀ一覧!$U$22,$AH54=ﾃﾞｰﾀ一覧!$U$18,AH54=ﾃﾞｰﾀ一覧!$U$25),ﾃﾞｰﾀ一覧!$U$59,ﾃﾞｰﾀ一覧!$U$62)))))</f>
        <v/>
      </c>
      <c r="BZ54" s="1089"/>
      <c r="CA54" s="1113"/>
      <c r="CB54" s="1113"/>
      <c r="CC54" s="1113"/>
      <c r="CD54" s="1113"/>
      <c r="CE54" s="1113"/>
      <c r="CF54" s="1113"/>
      <c r="CG54" s="1113"/>
      <c r="CH54" s="1113"/>
      <c r="CI54" s="1114"/>
      <c r="CK54" s="240"/>
      <c r="CM54" s="378" t="str">
        <f t="shared" si="0"/>
        <v/>
      </c>
      <c r="CN54" s="379" t="str">
        <f t="shared" si="5"/>
        <v/>
      </c>
      <c r="CO54" s="379" t="str">
        <f t="shared" si="1"/>
        <v/>
      </c>
      <c r="CP54" s="380" t="str">
        <f t="shared" si="2"/>
        <v/>
      </c>
      <c r="CQ54" s="244"/>
      <c r="CR54" s="1100"/>
      <c r="CS54" s="1101"/>
      <c r="CT54" s="1102"/>
      <c r="CU54" s="1135"/>
      <c r="CV54" s="1136"/>
      <c r="CW54" s="1136"/>
      <c r="CX54" s="1137"/>
      <c r="CY54" s="1138"/>
      <c r="CZ54" s="1139"/>
      <c r="DA54" s="1140"/>
      <c r="DB54" s="1132"/>
      <c r="DC54" s="1133"/>
      <c r="DD54" s="1133"/>
      <c r="DE54" s="1133"/>
      <c r="DF54" s="1133"/>
      <c r="DG54" s="1134"/>
      <c r="DH54" s="580"/>
      <c r="DI54" s="1372"/>
      <c r="DJ54" s="1372"/>
      <c r="DK54" s="581"/>
      <c r="DL54" s="582"/>
      <c r="DM54" s="1372"/>
      <c r="DN54" s="1372"/>
      <c r="DO54" s="581"/>
      <c r="DP54" s="582"/>
      <c r="DQ54" s="1372"/>
      <c r="DR54" s="1372"/>
      <c r="DS54" s="583"/>
      <c r="DT54" s="1124"/>
      <c r="DU54" s="1125"/>
      <c r="DV54" s="1150"/>
      <c r="DW54" s="1157"/>
      <c r="DX54" s="1158"/>
      <c r="DY54" s="1159"/>
      <c r="DZ54" s="1362"/>
      <c r="EA54" s="1363"/>
      <c r="EB54" s="1362"/>
      <c r="EC54" s="1363"/>
      <c r="ED54" s="1362"/>
      <c r="EE54" s="1363"/>
      <c r="EF54" s="1364"/>
      <c r="EG54" s="1296"/>
      <c r="EH54" s="1296"/>
      <c r="EI54" s="1365"/>
      <c r="EJ54" s="1366"/>
      <c r="EK54" s="1367"/>
      <c r="EL54" s="1368"/>
      <c r="EM54" s="1298"/>
      <c r="EN54" s="1113"/>
      <c r="EO54" s="1369"/>
      <c r="EP54" s="1370"/>
      <c r="EQ54" s="1371"/>
      <c r="ER54" s="1298"/>
      <c r="ES54" s="1113"/>
      <c r="ET54" s="1113"/>
      <c r="EU54" s="1113"/>
      <c r="EV54" s="1113"/>
      <c r="EW54" s="1113"/>
      <c r="EX54" s="1113"/>
      <c r="EY54" s="1113"/>
      <c r="EZ54" s="1114"/>
    </row>
    <row r="55" spans="1:156" ht="30" customHeight="1" x14ac:dyDescent="0.2">
      <c r="A55" s="207">
        <f t="shared" si="3"/>
        <v>44</v>
      </c>
      <c r="B55" s="1090"/>
      <c r="C55" s="1091"/>
      <c r="D55" s="1092"/>
      <c r="E55" s="1093"/>
      <c r="F55" s="1094" t="str">
        <f t="shared" si="6"/>
        <v/>
      </c>
      <c r="G55" s="1095"/>
      <c r="H55" s="1095"/>
      <c r="I55" s="1095"/>
      <c r="J55" s="1095"/>
      <c r="K55" s="1095"/>
      <c r="L55" s="1095"/>
      <c r="M55" s="1095"/>
      <c r="N55" s="1095"/>
      <c r="O55" s="1095"/>
      <c r="P55" s="1095"/>
      <c r="Q55" s="1095"/>
      <c r="R55" s="1095"/>
      <c r="S55" s="1095"/>
      <c r="T55" s="1095"/>
      <c r="U55" s="1095"/>
      <c r="V55" s="1095"/>
      <c r="W55" s="1096"/>
      <c r="X55" s="1097">
        <f t="shared" si="4"/>
        <v>0</v>
      </c>
      <c r="Y55" s="1098"/>
      <c r="Z55" s="1099"/>
      <c r="AA55" s="1100"/>
      <c r="AB55" s="1101"/>
      <c r="AC55" s="1102"/>
      <c r="AD55" s="1135"/>
      <c r="AE55" s="1136"/>
      <c r="AF55" s="1136"/>
      <c r="AG55" s="1137"/>
      <c r="AH55" s="1138"/>
      <c r="AI55" s="1139"/>
      <c r="AJ55" s="1140"/>
      <c r="AK55" s="1132"/>
      <c r="AL55" s="1133"/>
      <c r="AM55" s="1133"/>
      <c r="AN55" s="1133"/>
      <c r="AO55" s="1133"/>
      <c r="AP55" s="1134"/>
      <c r="AQ55" s="642" t="str">
        <f>IF(AK55="","",VLOOKUP(AK55,ﾃﾞｰﾀ一覧!$AH$4:$AR$66,2,FALSE))</f>
        <v/>
      </c>
      <c r="AR55" s="1084"/>
      <c r="AS55" s="1084"/>
      <c r="AT55" s="643" t="str">
        <f>IF(AK55="","",VLOOKUP(AK55,ﾃﾞｰﾀ一覧!$AH$4:$AR$66,3,FALSE))</f>
        <v/>
      </c>
      <c r="AU55" s="644" t="str">
        <f>IF(AK55="","",VLOOKUP(AK55,ﾃﾞｰﾀ一覧!$AH$4:$AR$66,5,FALSE))</f>
        <v/>
      </c>
      <c r="AV55" s="1084"/>
      <c r="AW55" s="1084"/>
      <c r="AX55" s="643" t="str">
        <f>IF(AK55="","",VLOOKUP(AK55,ﾃﾞｰﾀ一覧!$AH$4:$AR$66,6,FALSE))</f>
        <v/>
      </c>
      <c r="AY55" s="649" t="str">
        <f>IF(AK55="","",VLOOKUP(AK55,ﾃﾞｰﾀ一覧!$AH$4:$AR$66,8,FALSE))</f>
        <v/>
      </c>
      <c r="AZ55" s="1084"/>
      <c r="BA55" s="1084"/>
      <c r="BB55" s="388" t="str">
        <f>IF(AK55="","",VLOOKUP(AK55,ﾃﾞｰﾀ一覧!$AH$4:$AR$66,9,FALSE))</f>
        <v/>
      </c>
      <c r="BC55" s="1124"/>
      <c r="BD55" s="1125"/>
      <c r="BE55" s="1125"/>
      <c r="BF55" s="1124"/>
      <c r="BG55" s="1125"/>
      <c r="BH55" s="1125"/>
      <c r="BI55" s="1124"/>
      <c r="BJ55" s="1125"/>
      <c r="BK55" s="1150"/>
      <c r="BL55" s="1154"/>
      <c r="BM55" s="1155"/>
      <c r="BN55" s="1156"/>
      <c r="BO55" s="1109" t="str">
        <f>IF($AK55="","",IF($BF55="","",IF($BF55=ﾃﾞｰﾀ一覧!$U$37,"",IF($BF55=ﾃﾞｰﾀ一覧!$U$38,"",IF($AH55=ﾃﾞｰﾀ一覧!$U$25,VLOOKUP($AK55,ﾃﾞｰﾀ一覧!$AH$43:$AR$66,10,FALSE),VLOOKUP($AK55,ﾃﾞｰﾀ一覧!$AH$4:$AR$66,10,FALSE))))))</f>
        <v/>
      </c>
      <c r="BP55" s="1110"/>
      <c r="BQ55" s="1110"/>
      <c r="BR55" s="1111"/>
      <c r="BS55" s="1115">
        <f>IF($BL55="",0,VLOOKUP($BL55,ﾃﾞｰﾀ一覧!$AY$4:$BB$16,3,FALSE))</f>
        <v>0</v>
      </c>
      <c r="BT55" s="1115"/>
      <c r="BU55" s="1115"/>
      <c r="BV55" s="1112" t="str">
        <f>IF($BO55="","",IF($BF55=ﾃﾞｰﾀ一覧!$U$37,"",IF($BF55=ﾃﾞｰﾀ一覧!$U$38,"",IF($BO55=ﾃﾞｰﾀ一覧!$AT$27,ﾃﾞｰﾀ一覧!$AT$27,VLOOKUP($AK55,ﾃﾞｰﾀ一覧!$AH$4:$AR$66,11,FALSE)*IF($BO55=ﾃﾞｰﾀ一覧!$AT$17,($AR55+1)*($AV55+1),IF($BO55=ﾃﾞｰﾀ一覧!$AT$22,IF(COUNTIF($AD55,"*天端*"),ﾃﾞｰﾀ一覧!$AU$43/2,ﾃﾞｰﾀ一覧!$AU$43/3),IF($BO55=ﾃﾞｰﾀ一覧!$AT$20,$AR55*$AV55,IF($BO55=ﾃﾞｰﾀ一覧!$AT$21,$AV55,1))))))))</f>
        <v/>
      </c>
      <c r="BW55" s="1112"/>
      <c r="BX55" s="1112"/>
      <c r="BY55" s="1088" t="str">
        <f>IF($B55="","",IF($AH55="","",IF($CK55=ﾃﾞｰﾀ一覧!$U$53,ﾃﾞｰﾀ一覧!$U$61,IF($AH55=ﾃﾞｰﾀ一覧!$U$21,ﾃﾞｰﾀ一覧!$U$60,IF(OR($AH55=ﾃﾞｰﾀ一覧!$U$19,$AH55=ﾃﾞｰﾀ一覧!$U$20,$AH55=ﾃﾞｰﾀ一覧!$U$23,$AH55=ﾃﾞｰﾀ一覧!$U$22,$AH55=ﾃﾞｰﾀ一覧!$U$18,AH55=ﾃﾞｰﾀ一覧!$U$25),ﾃﾞｰﾀ一覧!$U$59,ﾃﾞｰﾀ一覧!$U$62)))))</f>
        <v/>
      </c>
      <c r="BZ55" s="1089"/>
      <c r="CA55" s="1113"/>
      <c r="CB55" s="1113"/>
      <c r="CC55" s="1113"/>
      <c r="CD55" s="1113"/>
      <c r="CE55" s="1113"/>
      <c r="CF55" s="1113"/>
      <c r="CG55" s="1113"/>
      <c r="CH55" s="1113"/>
      <c r="CI55" s="1114"/>
      <c r="CK55" s="240"/>
      <c r="CM55" s="378" t="str">
        <f t="shared" si="0"/>
        <v/>
      </c>
      <c r="CN55" s="379" t="str">
        <f t="shared" si="5"/>
        <v/>
      </c>
      <c r="CO55" s="379" t="str">
        <f t="shared" si="1"/>
        <v/>
      </c>
      <c r="CP55" s="380" t="str">
        <f t="shared" si="2"/>
        <v/>
      </c>
      <c r="CQ55" s="244"/>
      <c r="CR55" s="1100"/>
      <c r="CS55" s="1101"/>
      <c r="CT55" s="1102"/>
      <c r="CU55" s="1135"/>
      <c r="CV55" s="1136"/>
      <c r="CW55" s="1136"/>
      <c r="CX55" s="1137"/>
      <c r="CY55" s="1138"/>
      <c r="CZ55" s="1139"/>
      <c r="DA55" s="1140"/>
      <c r="DB55" s="1132"/>
      <c r="DC55" s="1133"/>
      <c r="DD55" s="1133"/>
      <c r="DE55" s="1133"/>
      <c r="DF55" s="1133"/>
      <c r="DG55" s="1134"/>
      <c r="DH55" s="580"/>
      <c r="DI55" s="1372"/>
      <c r="DJ55" s="1372"/>
      <c r="DK55" s="581"/>
      <c r="DL55" s="582"/>
      <c r="DM55" s="1372"/>
      <c r="DN55" s="1372"/>
      <c r="DO55" s="581"/>
      <c r="DP55" s="582"/>
      <c r="DQ55" s="1372"/>
      <c r="DR55" s="1372"/>
      <c r="DS55" s="583"/>
      <c r="DT55" s="1124"/>
      <c r="DU55" s="1125"/>
      <c r="DV55" s="1150"/>
      <c r="DW55" s="1124"/>
      <c r="DX55" s="1125"/>
      <c r="DY55" s="1150"/>
      <c r="DZ55" s="1362"/>
      <c r="EA55" s="1363"/>
      <c r="EB55" s="1362"/>
      <c r="EC55" s="1363"/>
      <c r="ED55" s="1362"/>
      <c r="EE55" s="1363"/>
      <c r="EF55" s="1364"/>
      <c r="EG55" s="1296"/>
      <c r="EH55" s="1296"/>
      <c r="EI55" s="1365"/>
      <c r="EJ55" s="1366"/>
      <c r="EK55" s="1367"/>
      <c r="EL55" s="1368"/>
      <c r="EM55" s="1298"/>
      <c r="EN55" s="1113"/>
      <c r="EO55" s="1369"/>
      <c r="EP55" s="1370"/>
      <c r="EQ55" s="1371"/>
      <c r="ER55" s="1298"/>
      <c r="ES55" s="1113"/>
      <c r="ET55" s="1113"/>
      <c r="EU55" s="1113"/>
      <c r="EV55" s="1113"/>
      <c r="EW55" s="1113"/>
      <c r="EX55" s="1113"/>
      <c r="EY55" s="1113"/>
      <c r="EZ55" s="1114"/>
    </row>
    <row r="56" spans="1:156" ht="30" customHeight="1" x14ac:dyDescent="0.2">
      <c r="A56" s="207">
        <f t="shared" si="3"/>
        <v>45</v>
      </c>
      <c r="B56" s="1103"/>
      <c r="C56" s="1104"/>
      <c r="D56" s="1092"/>
      <c r="E56" s="1093"/>
      <c r="F56" s="1094" t="str">
        <f t="shared" si="6"/>
        <v/>
      </c>
      <c r="G56" s="1095"/>
      <c r="H56" s="1095"/>
      <c r="I56" s="1095"/>
      <c r="J56" s="1095"/>
      <c r="K56" s="1095"/>
      <c r="L56" s="1095"/>
      <c r="M56" s="1095"/>
      <c r="N56" s="1095"/>
      <c r="O56" s="1095"/>
      <c r="P56" s="1095"/>
      <c r="Q56" s="1095"/>
      <c r="R56" s="1095"/>
      <c r="S56" s="1095"/>
      <c r="T56" s="1095"/>
      <c r="U56" s="1095"/>
      <c r="V56" s="1095"/>
      <c r="W56" s="1096"/>
      <c r="X56" s="1097">
        <f t="shared" si="4"/>
        <v>0</v>
      </c>
      <c r="Y56" s="1098"/>
      <c r="Z56" s="1099"/>
      <c r="AA56" s="1100"/>
      <c r="AB56" s="1101"/>
      <c r="AC56" s="1102"/>
      <c r="AD56" s="1135"/>
      <c r="AE56" s="1136"/>
      <c r="AF56" s="1136"/>
      <c r="AG56" s="1137"/>
      <c r="AH56" s="1138"/>
      <c r="AI56" s="1139"/>
      <c r="AJ56" s="1140"/>
      <c r="AK56" s="1132"/>
      <c r="AL56" s="1133"/>
      <c r="AM56" s="1133"/>
      <c r="AN56" s="1133"/>
      <c r="AO56" s="1133"/>
      <c r="AP56" s="1134"/>
      <c r="AQ56" s="642" t="str">
        <f>IF(AK56="","",VLOOKUP(AK56,ﾃﾞｰﾀ一覧!$AH$4:$AR$66,2,FALSE))</f>
        <v/>
      </c>
      <c r="AR56" s="1084"/>
      <c r="AS56" s="1084"/>
      <c r="AT56" s="643" t="str">
        <f>IF(AK56="","",VLOOKUP(AK56,ﾃﾞｰﾀ一覧!$AH$4:$AR$66,3,FALSE))</f>
        <v/>
      </c>
      <c r="AU56" s="644" t="str">
        <f>IF(AK56="","",VLOOKUP(AK56,ﾃﾞｰﾀ一覧!$AH$4:$AR$66,5,FALSE))</f>
        <v/>
      </c>
      <c r="AV56" s="1084"/>
      <c r="AW56" s="1084"/>
      <c r="AX56" s="643" t="str">
        <f>IF(AK56="","",VLOOKUP(AK56,ﾃﾞｰﾀ一覧!$AH$4:$AR$66,6,FALSE))</f>
        <v/>
      </c>
      <c r="AY56" s="649" t="str">
        <f>IF(AK56="","",VLOOKUP(AK56,ﾃﾞｰﾀ一覧!$AH$4:$AR$66,8,FALSE))</f>
        <v/>
      </c>
      <c r="AZ56" s="1084"/>
      <c r="BA56" s="1084"/>
      <c r="BB56" s="388" t="str">
        <f>IF(AK56="","",VLOOKUP(AK56,ﾃﾞｰﾀ一覧!$AH$4:$AR$66,9,FALSE))</f>
        <v/>
      </c>
      <c r="BC56" s="1124"/>
      <c r="BD56" s="1125"/>
      <c r="BE56" s="1125"/>
      <c r="BF56" s="1124"/>
      <c r="BG56" s="1125"/>
      <c r="BH56" s="1125"/>
      <c r="BI56" s="1124"/>
      <c r="BJ56" s="1125"/>
      <c r="BK56" s="1150"/>
      <c r="BL56" s="1154"/>
      <c r="BM56" s="1155"/>
      <c r="BN56" s="1156"/>
      <c r="BO56" s="1109" t="str">
        <f>IF($AK56="","",IF($BF56="","",IF($BF56=ﾃﾞｰﾀ一覧!$U$37,"",IF($BF56=ﾃﾞｰﾀ一覧!$U$38,"",IF($AH56=ﾃﾞｰﾀ一覧!$U$25,VLOOKUP($AK56,ﾃﾞｰﾀ一覧!$AH$43:$AR$66,10,FALSE),VLOOKUP($AK56,ﾃﾞｰﾀ一覧!$AH$4:$AR$66,10,FALSE))))))</f>
        <v/>
      </c>
      <c r="BP56" s="1110"/>
      <c r="BQ56" s="1110"/>
      <c r="BR56" s="1111"/>
      <c r="BS56" s="1115">
        <f>IF($BL56="",0,VLOOKUP($BL56,ﾃﾞｰﾀ一覧!$AY$4:$BB$16,3,FALSE))</f>
        <v>0</v>
      </c>
      <c r="BT56" s="1115"/>
      <c r="BU56" s="1115"/>
      <c r="BV56" s="1112" t="str">
        <f>IF($BO56="","",IF($BF56=ﾃﾞｰﾀ一覧!$U$37,"",IF($BF56=ﾃﾞｰﾀ一覧!$U$38,"",IF($BO56=ﾃﾞｰﾀ一覧!$AT$27,ﾃﾞｰﾀ一覧!$AT$27,VLOOKUP($AK56,ﾃﾞｰﾀ一覧!$AH$4:$AR$66,11,FALSE)*IF($BO56=ﾃﾞｰﾀ一覧!$AT$17,($AR56+1)*($AV56+1),IF($BO56=ﾃﾞｰﾀ一覧!$AT$22,IF(COUNTIF($AD56,"*天端*"),ﾃﾞｰﾀ一覧!$AU$43/2,ﾃﾞｰﾀ一覧!$AU$43/3),IF($BO56=ﾃﾞｰﾀ一覧!$AT$20,$AR56*$AV56,IF($BO56=ﾃﾞｰﾀ一覧!$AT$21,$AV56,1))))))))</f>
        <v/>
      </c>
      <c r="BW56" s="1112"/>
      <c r="BX56" s="1112"/>
      <c r="BY56" s="1088" t="str">
        <f>IF($B56="","",IF($AH56="","",IF($CK56=ﾃﾞｰﾀ一覧!$U$53,ﾃﾞｰﾀ一覧!$U$61,IF($AH56=ﾃﾞｰﾀ一覧!$U$21,ﾃﾞｰﾀ一覧!$U$60,IF(OR($AH56=ﾃﾞｰﾀ一覧!$U$19,$AH56=ﾃﾞｰﾀ一覧!$U$20,$AH56=ﾃﾞｰﾀ一覧!$U$23,$AH56=ﾃﾞｰﾀ一覧!$U$22,$AH56=ﾃﾞｰﾀ一覧!$U$18,AH56=ﾃﾞｰﾀ一覧!$U$25),ﾃﾞｰﾀ一覧!$U$59,ﾃﾞｰﾀ一覧!$U$62)))))</f>
        <v/>
      </c>
      <c r="BZ56" s="1089"/>
      <c r="CA56" s="1113"/>
      <c r="CB56" s="1113"/>
      <c r="CC56" s="1113"/>
      <c r="CD56" s="1113"/>
      <c r="CE56" s="1113"/>
      <c r="CF56" s="1113"/>
      <c r="CG56" s="1113"/>
      <c r="CH56" s="1113"/>
      <c r="CI56" s="1114"/>
      <c r="CK56" s="240"/>
      <c r="CM56" s="378" t="str">
        <f t="shared" si="0"/>
        <v/>
      </c>
      <c r="CN56" s="379" t="str">
        <f t="shared" si="5"/>
        <v/>
      </c>
      <c r="CO56" s="379" t="str">
        <f t="shared" si="1"/>
        <v/>
      </c>
      <c r="CP56" s="380" t="str">
        <f t="shared" si="2"/>
        <v/>
      </c>
      <c r="CQ56" s="244"/>
      <c r="CR56" s="1100"/>
      <c r="CS56" s="1101"/>
      <c r="CT56" s="1102"/>
      <c r="CU56" s="1135"/>
      <c r="CV56" s="1136"/>
      <c r="CW56" s="1136"/>
      <c r="CX56" s="1137"/>
      <c r="CY56" s="1138"/>
      <c r="CZ56" s="1139"/>
      <c r="DA56" s="1140"/>
      <c r="DB56" s="1132"/>
      <c r="DC56" s="1133"/>
      <c r="DD56" s="1133"/>
      <c r="DE56" s="1133"/>
      <c r="DF56" s="1133"/>
      <c r="DG56" s="1134"/>
      <c r="DH56" s="580"/>
      <c r="DI56" s="1372"/>
      <c r="DJ56" s="1372"/>
      <c r="DK56" s="581"/>
      <c r="DL56" s="582"/>
      <c r="DM56" s="1372"/>
      <c r="DN56" s="1372"/>
      <c r="DO56" s="581"/>
      <c r="DP56" s="582"/>
      <c r="DQ56" s="1372"/>
      <c r="DR56" s="1372"/>
      <c r="DS56" s="583"/>
      <c r="DT56" s="1124"/>
      <c r="DU56" s="1125"/>
      <c r="DV56" s="1150"/>
      <c r="DW56" s="1124"/>
      <c r="DX56" s="1125"/>
      <c r="DY56" s="1150"/>
      <c r="DZ56" s="1362"/>
      <c r="EA56" s="1363"/>
      <c r="EB56" s="1362"/>
      <c r="EC56" s="1363"/>
      <c r="ED56" s="1362"/>
      <c r="EE56" s="1363"/>
      <c r="EF56" s="1364"/>
      <c r="EG56" s="1296"/>
      <c r="EH56" s="1296"/>
      <c r="EI56" s="1365"/>
      <c r="EJ56" s="1366"/>
      <c r="EK56" s="1367"/>
      <c r="EL56" s="1368"/>
      <c r="EM56" s="1298"/>
      <c r="EN56" s="1113"/>
      <c r="EO56" s="1369"/>
      <c r="EP56" s="1370"/>
      <c r="EQ56" s="1371"/>
      <c r="ER56" s="1298"/>
      <c r="ES56" s="1113"/>
      <c r="ET56" s="1113"/>
      <c r="EU56" s="1113"/>
      <c r="EV56" s="1113"/>
      <c r="EW56" s="1113"/>
      <c r="EX56" s="1113"/>
      <c r="EY56" s="1113"/>
      <c r="EZ56" s="1114"/>
    </row>
    <row r="57" spans="1:156" ht="30" customHeight="1" x14ac:dyDescent="0.2">
      <c r="A57" s="207">
        <f t="shared" si="3"/>
        <v>46</v>
      </c>
      <c r="B57" s="1090"/>
      <c r="C57" s="1091"/>
      <c r="D57" s="1092"/>
      <c r="E57" s="1093"/>
      <c r="F57" s="1094" t="str">
        <f t="shared" si="6"/>
        <v/>
      </c>
      <c r="G57" s="1095"/>
      <c r="H57" s="1095"/>
      <c r="I57" s="1095"/>
      <c r="J57" s="1095"/>
      <c r="K57" s="1095"/>
      <c r="L57" s="1095"/>
      <c r="M57" s="1095"/>
      <c r="N57" s="1095"/>
      <c r="O57" s="1095"/>
      <c r="P57" s="1095"/>
      <c r="Q57" s="1095"/>
      <c r="R57" s="1095"/>
      <c r="S57" s="1095"/>
      <c r="T57" s="1095"/>
      <c r="U57" s="1095"/>
      <c r="V57" s="1095"/>
      <c r="W57" s="1096"/>
      <c r="X57" s="1097">
        <f t="shared" si="4"/>
        <v>0</v>
      </c>
      <c r="Y57" s="1098"/>
      <c r="Z57" s="1099"/>
      <c r="AA57" s="1100"/>
      <c r="AB57" s="1101"/>
      <c r="AC57" s="1102"/>
      <c r="AD57" s="1135"/>
      <c r="AE57" s="1136"/>
      <c r="AF57" s="1136"/>
      <c r="AG57" s="1137"/>
      <c r="AH57" s="1138"/>
      <c r="AI57" s="1139"/>
      <c r="AJ57" s="1140"/>
      <c r="AK57" s="1132"/>
      <c r="AL57" s="1133"/>
      <c r="AM57" s="1133"/>
      <c r="AN57" s="1133"/>
      <c r="AO57" s="1133"/>
      <c r="AP57" s="1134"/>
      <c r="AQ57" s="642" t="str">
        <f>IF(AK57="","",VLOOKUP(AK57,ﾃﾞｰﾀ一覧!$AH$4:$AR$66,2,FALSE))</f>
        <v/>
      </c>
      <c r="AR57" s="1084"/>
      <c r="AS57" s="1084"/>
      <c r="AT57" s="643" t="str">
        <f>IF(AK57="","",VLOOKUP(AK57,ﾃﾞｰﾀ一覧!$AH$4:$AR$66,3,FALSE))</f>
        <v/>
      </c>
      <c r="AU57" s="644" t="str">
        <f>IF(AK57="","",VLOOKUP(AK57,ﾃﾞｰﾀ一覧!$AH$4:$AR$66,5,FALSE))</f>
        <v/>
      </c>
      <c r="AV57" s="1084"/>
      <c r="AW57" s="1084"/>
      <c r="AX57" s="643" t="str">
        <f>IF(AK57="","",VLOOKUP(AK57,ﾃﾞｰﾀ一覧!$AH$4:$AR$66,6,FALSE))</f>
        <v/>
      </c>
      <c r="AY57" s="649" t="str">
        <f>IF(AK57="","",VLOOKUP(AK57,ﾃﾞｰﾀ一覧!$AH$4:$AR$66,8,FALSE))</f>
        <v/>
      </c>
      <c r="AZ57" s="1084"/>
      <c r="BA57" s="1084"/>
      <c r="BB57" s="388" t="str">
        <f>IF(AK57="","",VLOOKUP(AK57,ﾃﾞｰﾀ一覧!$AH$4:$AR$66,9,FALSE))</f>
        <v/>
      </c>
      <c r="BC57" s="1124"/>
      <c r="BD57" s="1125"/>
      <c r="BE57" s="1125"/>
      <c r="BF57" s="1124"/>
      <c r="BG57" s="1125"/>
      <c r="BH57" s="1125"/>
      <c r="BI57" s="1124"/>
      <c r="BJ57" s="1125"/>
      <c r="BK57" s="1150"/>
      <c r="BL57" s="1154"/>
      <c r="BM57" s="1155"/>
      <c r="BN57" s="1156"/>
      <c r="BO57" s="1109" t="str">
        <f>IF($AK57="","",IF($BF57="","",IF($BF57=ﾃﾞｰﾀ一覧!$U$37,"",IF($BF57=ﾃﾞｰﾀ一覧!$U$38,"",IF($AH57=ﾃﾞｰﾀ一覧!$U$25,VLOOKUP($AK57,ﾃﾞｰﾀ一覧!$AH$43:$AR$66,10,FALSE),VLOOKUP($AK57,ﾃﾞｰﾀ一覧!$AH$4:$AR$66,10,FALSE))))))</f>
        <v/>
      </c>
      <c r="BP57" s="1110"/>
      <c r="BQ57" s="1110"/>
      <c r="BR57" s="1111"/>
      <c r="BS57" s="1115">
        <f>IF($BL57="",0,VLOOKUP($BL57,ﾃﾞｰﾀ一覧!$AY$4:$BB$16,3,FALSE))</f>
        <v>0</v>
      </c>
      <c r="BT57" s="1115"/>
      <c r="BU57" s="1115"/>
      <c r="BV57" s="1112" t="str">
        <f>IF($BO57="","",IF($BF57=ﾃﾞｰﾀ一覧!$U$37,"",IF($BF57=ﾃﾞｰﾀ一覧!$U$38,"",IF($BO57=ﾃﾞｰﾀ一覧!$AT$27,ﾃﾞｰﾀ一覧!$AT$27,VLOOKUP($AK57,ﾃﾞｰﾀ一覧!$AH$4:$AR$66,11,FALSE)*IF($BO57=ﾃﾞｰﾀ一覧!$AT$17,($AR57+1)*($AV57+1),IF($BO57=ﾃﾞｰﾀ一覧!$AT$22,IF(COUNTIF($AD57,"*天端*"),ﾃﾞｰﾀ一覧!$AU$43/2,ﾃﾞｰﾀ一覧!$AU$43/3),IF($BO57=ﾃﾞｰﾀ一覧!$AT$20,$AR57*$AV57,IF($BO57=ﾃﾞｰﾀ一覧!$AT$21,$AV57,1))))))))</f>
        <v/>
      </c>
      <c r="BW57" s="1112"/>
      <c r="BX57" s="1112"/>
      <c r="BY57" s="1088" t="str">
        <f>IF($B57="","",IF($AH57="","",IF($CK57=ﾃﾞｰﾀ一覧!$U$53,ﾃﾞｰﾀ一覧!$U$61,IF($AH57=ﾃﾞｰﾀ一覧!$U$21,ﾃﾞｰﾀ一覧!$U$60,IF(OR($AH57=ﾃﾞｰﾀ一覧!$U$19,$AH57=ﾃﾞｰﾀ一覧!$U$20,$AH57=ﾃﾞｰﾀ一覧!$U$23,$AH57=ﾃﾞｰﾀ一覧!$U$22,$AH57=ﾃﾞｰﾀ一覧!$U$18,AH57=ﾃﾞｰﾀ一覧!$U$25),ﾃﾞｰﾀ一覧!$U$59,ﾃﾞｰﾀ一覧!$U$62)))))</f>
        <v/>
      </c>
      <c r="BZ57" s="1089"/>
      <c r="CA57" s="1113"/>
      <c r="CB57" s="1113"/>
      <c r="CC57" s="1113"/>
      <c r="CD57" s="1113"/>
      <c r="CE57" s="1113"/>
      <c r="CF57" s="1113"/>
      <c r="CG57" s="1113"/>
      <c r="CH57" s="1113"/>
      <c r="CI57" s="1114"/>
      <c r="CK57" s="240"/>
      <c r="CM57" s="378" t="str">
        <f t="shared" si="0"/>
        <v/>
      </c>
      <c r="CN57" s="379" t="str">
        <f t="shared" si="5"/>
        <v/>
      </c>
      <c r="CO57" s="379" t="str">
        <f t="shared" si="1"/>
        <v/>
      </c>
      <c r="CP57" s="380" t="str">
        <f t="shared" si="2"/>
        <v/>
      </c>
      <c r="CQ57" s="244"/>
      <c r="CR57" s="1100"/>
      <c r="CS57" s="1101"/>
      <c r="CT57" s="1102"/>
      <c r="CU57" s="1135"/>
      <c r="CV57" s="1136"/>
      <c r="CW57" s="1136"/>
      <c r="CX57" s="1137"/>
      <c r="CY57" s="1138"/>
      <c r="CZ57" s="1139"/>
      <c r="DA57" s="1140"/>
      <c r="DB57" s="1132"/>
      <c r="DC57" s="1133"/>
      <c r="DD57" s="1133"/>
      <c r="DE57" s="1133"/>
      <c r="DF57" s="1133"/>
      <c r="DG57" s="1134"/>
      <c r="DH57" s="580"/>
      <c r="DI57" s="1372"/>
      <c r="DJ57" s="1372"/>
      <c r="DK57" s="581"/>
      <c r="DL57" s="582"/>
      <c r="DM57" s="1372"/>
      <c r="DN57" s="1372"/>
      <c r="DO57" s="581"/>
      <c r="DP57" s="582"/>
      <c r="DQ57" s="1372"/>
      <c r="DR57" s="1372"/>
      <c r="DS57" s="583"/>
      <c r="DT57" s="1124"/>
      <c r="DU57" s="1125"/>
      <c r="DV57" s="1150"/>
      <c r="DW57" s="1124"/>
      <c r="DX57" s="1125"/>
      <c r="DY57" s="1150"/>
      <c r="DZ57" s="1362"/>
      <c r="EA57" s="1363"/>
      <c r="EB57" s="1362"/>
      <c r="EC57" s="1363"/>
      <c r="ED57" s="1362"/>
      <c r="EE57" s="1363"/>
      <c r="EF57" s="1364"/>
      <c r="EG57" s="1296"/>
      <c r="EH57" s="1296"/>
      <c r="EI57" s="1365"/>
      <c r="EJ57" s="1366"/>
      <c r="EK57" s="1367"/>
      <c r="EL57" s="1368"/>
      <c r="EM57" s="1298"/>
      <c r="EN57" s="1113"/>
      <c r="EO57" s="1369"/>
      <c r="EP57" s="1370"/>
      <c r="EQ57" s="1371"/>
      <c r="ER57" s="1298"/>
      <c r="ES57" s="1113"/>
      <c r="ET57" s="1113"/>
      <c r="EU57" s="1113"/>
      <c r="EV57" s="1113"/>
      <c r="EW57" s="1113"/>
      <c r="EX57" s="1113"/>
      <c r="EY57" s="1113"/>
      <c r="EZ57" s="1114"/>
    </row>
    <row r="58" spans="1:156" ht="30" customHeight="1" x14ac:dyDescent="0.2">
      <c r="A58" s="207">
        <f t="shared" si="3"/>
        <v>47</v>
      </c>
      <c r="B58" s="1103"/>
      <c r="C58" s="1104"/>
      <c r="D58" s="1092"/>
      <c r="E58" s="1093"/>
      <c r="F58" s="1094" t="str">
        <f t="shared" si="6"/>
        <v/>
      </c>
      <c r="G58" s="1095"/>
      <c r="H58" s="1095"/>
      <c r="I58" s="1095"/>
      <c r="J58" s="1095"/>
      <c r="K58" s="1095"/>
      <c r="L58" s="1095"/>
      <c r="M58" s="1095"/>
      <c r="N58" s="1095"/>
      <c r="O58" s="1095"/>
      <c r="P58" s="1095"/>
      <c r="Q58" s="1095"/>
      <c r="R58" s="1095"/>
      <c r="S58" s="1095"/>
      <c r="T58" s="1095"/>
      <c r="U58" s="1095"/>
      <c r="V58" s="1095"/>
      <c r="W58" s="1096"/>
      <c r="X58" s="1097">
        <f t="shared" si="4"/>
        <v>0</v>
      </c>
      <c r="Y58" s="1098"/>
      <c r="Z58" s="1099"/>
      <c r="AA58" s="1100"/>
      <c r="AB58" s="1101"/>
      <c r="AC58" s="1102"/>
      <c r="AD58" s="1135"/>
      <c r="AE58" s="1136"/>
      <c r="AF58" s="1136"/>
      <c r="AG58" s="1137"/>
      <c r="AH58" s="1138"/>
      <c r="AI58" s="1139"/>
      <c r="AJ58" s="1140"/>
      <c r="AK58" s="1132"/>
      <c r="AL58" s="1133"/>
      <c r="AM58" s="1133"/>
      <c r="AN58" s="1133"/>
      <c r="AO58" s="1133"/>
      <c r="AP58" s="1134"/>
      <c r="AQ58" s="642" t="str">
        <f>IF(AK58="","",VLOOKUP(AK58,ﾃﾞｰﾀ一覧!$AH$4:$AR$66,2,FALSE))</f>
        <v/>
      </c>
      <c r="AR58" s="1084"/>
      <c r="AS58" s="1084"/>
      <c r="AT58" s="643" t="str">
        <f>IF(AK58="","",VLOOKUP(AK58,ﾃﾞｰﾀ一覧!$AH$4:$AR$66,3,FALSE))</f>
        <v/>
      </c>
      <c r="AU58" s="644" t="str">
        <f>IF(AK58="","",VLOOKUP(AK58,ﾃﾞｰﾀ一覧!$AH$4:$AR$66,5,FALSE))</f>
        <v/>
      </c>
      <c r="AV58" s="1084"/>
      <c r="AW58" s="1084"/>
      <c r="AX58" s="643" t="str">
        <f>IF(AK58="","",VLOOKUP(AK58,ﾃﾞｰﾀ一覧!$AH$4:$AR$66,6,FALSE))</f>
        <v/>
      </c>
      <c r="AY58" s="649" t="str">
        <f>IF(AK58="","",VLOOKUP(AK58,ﾃﾞｰﾀ一覧!$AH$4:$AR$66,8,FALSE))</f>
        <v/>
      </c>
      <c r="AZ58" s="1084"/>
      <c r="BA58" s="1084"/>
      <c r="BB58" s="388" t="str">
        <f>IF(AK58="","",VLOOKUP(AK58,ﾃﾞｰﾀ一覧!$AH$4:$AR$66,9,FALSE))</f>
        <v/>
      </c>
      <c r="BC58" s="1124"/>
      <c r="BD58" s="1125"/>
      <c r="BE58" s="1125"/>
      <c r="BF58" s="1124"/>
      <c r="BG58" s="1125"/>
      <c r="BH58" s="1125"/>
      <c r="BI58" s="1124"/>
      <c r="BJ58" s="1125"/>
      <c r="BK58" s="1150"/>
      <c r="BL58" s="1154"/>
      <c r="BM58" s="1155"/>
      <c r="BN58" s="1156"/>
      <c r="BO58" s="1109" t="str">
        <f>IF($AK58="","",IF($BF58="","",IF($BF58=ﾃﾞｰﾀ一覧!$U$37,"",IF($BF58=ﾃﾞｰﾀ一覧!$U$38,"",IF($AH58=ﾃﾞｰﾀ一覧!$U$25,VLOOKUP($AK58,ﾃﾞｰﾀ一覧!$AH$43:$AR$66,10,FALSE),VLOOKUP($AK58,ﾃﾞｰﾀ一覧!$AH$4:$AR$66,10,FALSE))))))</f>
        <v/>
      </c>
      <c r="BP58" s="1110"/>
      <c r="BQ58" s="1110"/>
      <c r="BR58" s="1111"/>
      <c r="BS58" s="1115">
        <f>IF($BL58="",0,VLOOKUP($BL58,ﾃﾞｰﾀ一覧!$AY$4:$BB$16,3,FALSE))</f>
        <v>0</v>
      </c>
      <c r="BT58" s="1115"/>
      <c r="BU58" s="1115"/>
      <c r="BV58" s="1112" t="str">
        <f>IF($BO58="","",IF($BF58=ﾃﾞｰﾀ一覧!$U$37,"",IF($BF58=ﾃﾞｰﾀ一覧!$U$38,"",IF($BO58=ﾃﾞｰﾀ一覧!$AT$27,ﾃﾞｰﾀ一覧!$AT$27,VLOOKUP($AK58,ﾃﾞｰﾀ一覧!$AH$4:$AR$66,11,FALSE)*IF($BO58=ﾃﾞｰﾀ一覧!$AT$17,($AR58+1)*($AV58+1),IF($BO58=ﾃﾞｰﾀ一覧!$AT$22,IF(COUNTIF($AD58,"*天端*"),ﾃﾞｰﾀ一覧!$AU$43/2,ﾃﾞｰﾀ一覧!$AU$43/3),IF($BO58=ﾃﾞｰﾀ一覧!$AT$20,$AR58*$AV58,IF($BO58=ﾃﾞｰﾀ一覧!$AT$21,$AV58,1))))))))</f>
        <v/>
      </c>
      <c r="BW58" s="1112"/>
      <c r="BX58" s="1112"/>
      <c r="BY58" s="1088" t="str">
        <f>IF($B58="","",IF($AH58="","",IF($CK58=ﾃﾞｰﾀ一覧!$U$53,ﾃﾞｰﾀ一覧!$U$61,IF($AH58=ﾃﾞｰﾀ一覧!$U$21,ﾃﾞｰﾀ一覧!$U$60,IF(OR($AH58=ﾃﾞｰﾀ一覧!$U$19,$AH58=ﾃﾞｰﾀ一覧!$U$20,$AH58=ﾃﾞｰﾀ一覧!$U$23,$AH58=ﾃﾞｰﾀ一覧!$U$22,$AH58=ﾃﾞｰﾀ一覧!$U$18,AH58=ﾃﾞｰﾀ一覧!$U$25),ﾃﾞｰﾀ一覧!$U$59,ﾃﾞｰﾀ一覧!$U$62)))))</f>
        <v/>
      </c>
      <c r="BZ58" s="1089"/>
      <c r="CA58" s="1113"/>
      <c r="CB58" s="1113"/>
      <c r="CC58" s="1113"/>
      <c r="CD58" s="1113"/>
      <c r="CE58" s="1113"/>
      <c r="CF58" s="1113"/>
      <c r="CG58" s="1113"/>
      <c r="CH58" s="1113"/>
      <c r="CI58" s="1114"/>
      <c r="CK58" s="240"/>
      <c r="CM58" s="378" t="str">
        <f t="shared" si="0"/>
        <v/>
      </c>
      <c r="CN58" s="379" t="str">
        <f t="shared" si="5"/>
        <v/>
      </c>
      <c r="CO58" s="379" t="str">
        <f t="shared" si="1"/>
        <v/>
      </c>
      <c r="CP58" s="380" t="str">
        <f t="shared" si="2"/>
        <v/>
      </c>
      <c r="CQ58" s="244"/>
      <c r="CR58" s="1100"/>
      <c r="CS58" s="1101"/>
      <c r="CT58" s="1102"/>
      <c r="CU58" s="1135"/>
      <c r="CV58" s="1136"/>
      <c r="CW58" s="1136"/>
      <c r="CX58" s="1137"/>
      <c r="CY58" s="1138"/>
      <c r="CZ58" s="1139"/>
      <c r="DA58" s="1140"/>
      <c r="DB58" s="1132"/>
      <c r="DC58" s="1133"/>
      <c r="DD58" s="1133"/>
      <c r="DE58" s="1133"/>
      <c r="DF58" s="1133"/>
      <c r="DG58" s="1134"/>
      <c r="DH58" s="580"/>
      <c r="DI58" s="1373"/>
      <c r="DJ58" s="1373"/>
      <c r="DK58" s="581"/>
      <c r="DL58" s="582"/>
      <c r="DM58" s="1372"/>
      <c r="DN58" s="1372"/>
      <c r="DO58" s="581"/>
      <c r="DP58" s="582"/>
      <c r="DQ58" s="1372"/>
      <c r="DR58" s="1372"/>
      <c r="DS58" s="583"/>
      <c r="DT58" s="1124"/>
      <c r="DU58" s="1125"/>
      <c r="DV58" s="1150"/>
      <c r="DW58" s="1124"/>
      <c r="DX58" s="1125"/>
      <c r="DY58" s="1150"/>
      <c r="DZ58" s="1362"/>
      <c r="EA58" s="1363"/>
      <c r="EB58" s="1362"/>
      <c r="EC58" s="1363"/>
      <c r="ED58" s="1362"/>
      <c r="EE58" s="1363"/>
      <c r="EF58" s="1364"/>
      <c r="EG58" s="1296"/>
      <c r="EH58" s="1296"/>
      <c r="EI58" s="1365"/>
      <c r="EJ58" s="1366"/>
      <c r="EK58" s="1367"/>
      <c r="EL58" s="1368"/>
      <c r="EM58" s="1298"/>
      <c r="EN58" s="1113"/>
      <c r="EO58" s="1369"/>
      <c r="EP58" s="1370"/>
      <c r="EQ58" s="1371"/>
      <c r="ER58" s="1298"/>
      <c r="ES58" s="1113"/>
      <c r="ET58" s="1113"/>
      <c r="EU58" s="1113"/>
      <c r="EV58" s="1113"/>
      <c r="EW58" s="1113"/>
      <c r="EX58" s="1113"/>
      <c r="EY58" s="1113"/>
      <c r="EZ58" s="1114"/>
    </row>
    <row r="59" spans="1:156" ht="30" customHeight="1" x14ac:dyDescent="0.2">
      <c r="A59" s="207">
        <f t="shared" si="3"/>
        <v>48</v>
      </c>
      <c r="B59" s="1090"/>
      <c r="C59" s="1091"/>
      <c r="D59" s="1092"/>
      <c r="E59" s="1093"/>
      <c r="F59" s="1094" t="str">
        <f t="shared" si="6"/>
        <v/>
      </c>
      <c r="G59" s="1095"/>
      <c r="H59" s="1095"/>
      <c r="I59" s="1095"/>
      <c r="J59" s="1095"/>
      <c r="K59" s="1095"/>
      <c r="L59" s="1095"/>
      <c r="M59" s="1095"/>
      <c r="N59" s="1095"/>
      <c r="O59" s="1095"/>
      <c r="P59" s="1095"/>
      <c r="Q59" s="1095"/>
      <c r="R59" s="1095"/>
      <c r="S59" s="1095"/>
      <c r="T59" s="1095"/>
      <c r="U59" s="1095"/>
      <c r="V59" s="1095"/>
      <c r="W59" s="1096"/>
      <c r="X59" s="1097">
        <f t="shared" si="4"/>
        <v>0</v>
      </c>
      <c r="Y59" s="1098"/>
      <c r="Z59" s="1099"/>
      <c r="AA59" s="1100"/>
      <c r="AB59" s="1101"/>
      <c r="AC59" s="1102"/>
      <c r="AD59" s="1135"/>
      <c r="AE59" s="1136"/>
      <c r="AF59" s="1136"/>
      <c r="AG59" s="1137"/>
      <c r="AH59" s="1138"/>
      <c r="AI59" s="1139"/>
      <c r="AJ59" s="1140"/>
      <c r="AK59" s="1132"/>
      <c r="AL59" s="1133"/>
      <c r="AM59" s="1133"/>
      <c r="AN59" s="1133"/>
      <c r="AO59" s="1133"/>
      <c r="AP59" s="1134"/>
      <c r="AQ59" s="642" t="str">
        <f>IF(AK59="","",VLOOKUP(AK59,ﾃﾞｰﾀ一覧!$AH$4:$AR$66,2,FALSE))</f>
        <v/>
      </c>
      <c r="AR59" s="1084"/>
      <c r="AS59" s="1084"/>
      <c r="AT59" s="643" t="str">
        <f>IF(AK59="","",VLOOKUP(AK59,ﾃﾞｰﾀ一覧!$AH$4:$AR$66,3,FALSE))</f>
        <v/>
      </c>
      <c r="AU59" s="644" t="str">
        <f>IF(AK59="","",VLOOKUP(AK59,ﾃﾞｰﾀ一覧!$AH$4:$AR$66,5,FALSE))</f>
        <v/>
      </c>
      <c r="AV59" s="1084"/>
      <c r="AW59" s="1084"/>
      <c r="AX59" s="643" t="str">
        <f>IF(AK59="","",VLOOKUP(AK59,ﾃﾞｰﾀ一覧!$AH$4:$AR$66,6,FALSE))</f>
        <v/>
      </c>
      <c r="AY59" s="649" t="str">
        <f>IF(AK59="","",VLOOKUP(AK59,ﾃﾞｰﾀ一覧!$AH$4:$AR$66,8,FALSE))</f>
        <v/>
      </c>
      <c r="AZ59" s="1084"/>
      <c r="BA59" s="1084"/>
      <c r="BB59" s="388" t="str">
        <f>IF(AK59="","",VLOOKUP(AK59,ﾃﾞｰﾀ一覧!$AH$4:$AR$66,9,FALSE))</f>
        <v/>
      </c>
      <c r="BC59" s="1124"/>
      <c r="BD59" s="1125"/>
      <c r="BE59" s="1125"/>
      <c r="BF59" s="1124"/>
      <c r="BG59" s="1125"/>
      <c r="BH59" s="1125"/>
      <c r="BI59" s="1124"/>
      <c r="BJ59" s="1125"/>
      <c r="BK59" s="1150"/>
      <c r="BL59" s="1154"/>
      <c r="BM59" s="1155"/>
      <c r="BN59" s="1156"/>
      <c r="BO59" s="1109" t="str">
        <f>IF($AK59="","",IF($BF59="","",IF($BF59=ﾃﾞｰﾀ一覧!$U$37,"",IF($BF59=ﾃﾞｰﾀ一覧!$U$38,"",IF($AH59=ﾃﾞｰﾀ一覧!$U$25,VLOOKUP($AK59,ﾃﾞｰﾀ一覧!$AH$43:$AR$66,10,FALSE),VLOOKUP($AK59,ﾃﾞｰﾀ一覧!$AH$4:$AR$66,10,FALSE))))))</f>
        <v/>
      </c>
      <c r="BP59" s="1110"/>
      <c r="BQ59" s="1110"/>
      <c r="BR59" s="1111"/>
      <c r="BS59" s="1115">
        <f>IF($BL59="",0,VLOOKUP($BL59,ﾃﾞｰﾀ一覧!$AY$4:$BB$16,3,FALSE))</f>
        <v>0</v>
      </c>
      <c r="BT59" s="1115"/>
      <c r="BU59" s="1115"/>
      <c r="BV59" s="1112" t="str">
        <f>IF($BO59="","",IF($BF59=ﾃﾞｰﾀ一覧!$U$37,"",IF($BF59=ﾃﾞｰﾀ一覧!$U$38,"",IF($BO59=ﾃﾞｰﾀ一覧!$AT$27,ﾃﾞｰﾀ一覧!$AT$27,VLOOKUP($AK59,ﾃﾞｰﾀ一覧!$AH$4:$AR$66,11,FALSE)*IF($BO59=ﾃﾞｰﾀ一覧!$AT$17,($AR59+1)*($AV59+1),IF($BO59=ﾃﾞｰﾀ一覧!$AT$22,IF(COUNTIF($AD59,"*天端*"),ﾃﾞｰﾀ一覧!$AU$43/2,ﾃﾞｰﾀ一覧!$AU$43/3),IF($BO59=ﾃﾞｰﾀ一覧!$AT$20,$AR59*$AV59,IF($BO59=ﾃﾞｰﾀ一覧!$AT$21,$AV59,1))))))))</f>
        <v/>
      </c>
      <c r="BW59" s="1112"/>
      <c r="BX59" s="1112"/>
      <c r="BY59" s="1088" t="str">
        <f>IF($B59="","",IF($AH59="","",IF($CK59=ﾃﾞｰﾀ一覧!$U$53,ﾃﾞｰﾀ一覧!$U$61,IF($AH59=ﾃﾞｰﾀ一覧!$U$21,ﾃﾞｰﾀ一覧!$U$60,IF(OR($AH59=ﾃﾞｰﾀ一覧!$U$19,$AH59=ﾃﾞｰﾀ一覧!$U$20,$AH59=ﾃﾞｰﾀ一覧!$U$23,$AH59=ﾃﾞｰﾀ一覧!$U$22,$AH59=ﾃﾞｰﾀ一覧!$U$18,AH59=ﾃﾞｰﾀ一覧!$U$25),ﾃﾞｰﾀ一覧!$U$59,ﾃﾞｰﾀ一覧!$U$62)))))</f>
        <v/>
      </c>
      <c r="BZ59" s="1089"/>
      <c r="CA59" s="1113"/>
      <c r="CB59" s="1113"/>
      <c r="CC59" s="1113"/>
      <c r="CD59" s="1113"/>
      <c r="CE59" s="1113"/>
      <c r="CF59" s="1113"/>
      <c r="CG59" s="1113"/>
      <c r="CH59" s="1113"/>
      <c r="CI59" s="1114"/>
      <c r="CK59" s="240"/>
      <c r="CM59" s="378" t="str">
        <f t="shared" si="0"/>
        <v/>
      </c>
      <c r="CN59" s="379" t="str">
        <f t="shared" si="5"/>
        <v/>
      </c>
      <c r="CO59" s="379" t="str">
        <f t="shared" si="1"/>
        <v/>
      </c>
      <c r="CP59" s="380" t="str">
        <f t="shared" si="2"/>
        <v/>
      </c>
      <c r="CQ59" s="244"/>
      <c r="CR59" s="1100"/>
      <c r="CS59" s="1101"/>
      <c r="CT59" s="1102"/>
      <c r="CU59" s="1135"/>
      <c r="CV59" s="1136"/>
      <c r="CW59" s="1136"/>
      <c r="CX59" s="1137"/>
      <c r="CY59" s="1138"/>
      <c r="CZ59" s="1139"/>
      <c r="DA59" s="1140"/>
      <c r="DB59" s="1132"/>
      <c r="DC59" s="1133"/>
      <c r="DD59" s="1133"/>
      <c r="DE59" s="1133"/>
      <c r="DF59" s="1133"/>
      <c r="DG59" s="1134"/>
      <c r="DH59" s="580"/>
      <c r="DI59" s="1372"/>
      <c r="DJ59" s="1372"/>
      <c r="DK59" s="581"/>
      <c r="DL59" s="582"/>
      <c r="DM59" s="1372"/>
      <c r="DN59" s="1372"/>
      <c r="DO59" s="581"/>
      <c r="DP59" s="582"/>
      <c r="DQ59" s="1372"/>
      <c r="DR59" s="1372"/>
      <c r="DS59" s="583"/>
      <c r="DT59" s="1124"/>
      <c r="DU59" s="1125"/>
      <c r="DV59" s="1150"/>
      <c r="DW59" s="1124"/>
      <c r="DX59" s="1125"/>
      <c r="DY59" s="1150"/>
      <c r="DZ59" s="1362"/>
      <c r="EA59" s="1363"/>
      <c r="EB59" s="1362"/>
      <c r="EC59" s="1363"/>
      <c r="ED59" s="1362"/>
      <c r="EE59" s="1363"/>
      <c r="EF59" s="1364"/>
      <c r="EG59" s="1296"/>
      <c r="EH59" s="1296"/>
      <c r="EI59" s="1365"/>
      <c r="EJ59" s="1366"/>
      <c r="EK59" s="1367"/>
      <c r="EL59" s="1368"/>
      <c r="EM59" s="1298"/>
      <c r="EN59" s="1113"/>
      <c r="EO59" s="1369"/>
      <c r="EP59" s="1370"/>
      <c r="EQ59" s="1371"/>
      <c r="ER59" s="1298"/>
      <c r="ES59" s="1113"/>
      <c r="ET59" s="1113"/>
      <c r="EU59" s="1113"/>
      <c r="EV59" s="1113"/>
      <c r="EW59" s="1113"/>
      <c r="EX59" s="1113"/>
      <c r="EY59" s="1113"/>
      <c r="EZ59" s="1114"/>
    </row>
    <row r="60" spans="1:156" ht="30" customHeight="1" x14ac:dyDescent="0.2">
      <c r="A60" s="207">
        <f t="shared" si="3"/>
        <v>49</v>
      </c>
      <c r="B60" s="1103"/>
      <c r="C60" s="1104"/>
      <c r="D60" s="1092"/>
      <c r="E60" s="1093"/>
      <c r="F60" s="1094" t="str">
        <f t="shared" si="6"/>
        <v/>
      </c>
      <c r="G60" s="1095"/>
      <c r="H60" s="1095"/>
      <c r="I60" s="1095"/>
      <c r="J60" s="1095"/>
      <c r="K60" s="1095"/>
      <c r="L60" s="1095"/>
      <c r="M60" s="1095"/>
      <c r="N60" s="1095"/>
      <c r="O60" s="1095"/>
      <c r="P60" s="1095"/>
      <c r="Q60" s="1095"/>
      <c r="R60" s="1095"/>
      <c r="S60" s="1095"/>
      <c r="T60" s="1095"/>
      <c r="U60" s="1095"/>
      <c r="V60" s="1095"/>
      <c r="W60" s="1096"/>
      <c r="X60" s="1097">
        <f t="shared" si="4"/>
        <v>0</v>
      </c>
      <c r="Y60" s="1098"/>
      <c r="Z60" s="1099"/>
      <c r="AA60" s="1100"/>
      <c r="AB60" s="1101"/>
      <c r="AC60" s="1102"/>
      <c r="AD60" s="1135"/>
      <c r="AE60" s="1136"/>
      <c r="AF60" s="1136"/>
      <c r="AG60" s="1137"/>
      <c r="AH60" s="1138"/>
      <c r="AI60" s="1139"/>
      <c r="AJ60" s="1140"/>
      <c r="AK60" s="1132"/>
      <c r="AL60" s="1133"/>
      <c r="AM60" s="1133"/>
      <c r="AN60" s="1133"/>
      <c r="AO60" s="1133"/>
      <c r="AP60" s="1134"/>
      <c r="AQ60" s="642" t="str">
        <f>IF(AK60="","",VLOOKUP(AK60,ﾃﾞｰﾀ一覧!$AH$4:$AR$66,2,FALSE))</f>
        <v/>
      </c>
      <c r="AR60" s="1084"/>
      <c r="AS60" s="1084"/>
      <c r="AT60" s="643" t="str">
        <f>IF(AK60="","",VLOOKUP(AK60,ﾃﾞｰﾀ一覧!$AH$4:$AR$66,3,FALSE))</f>
        <v/>
      </c>
      <c r="AU60" s="644" t="str">
        <f>IF(AK60="","",VLOOKUP(AK60,ﾃﾞｰﾀ一覧!$AH$4:$AR$66,5,FALSE))</f>
        <v/>
      </c>
      <c r="AV60" s="1084"/>
      <c r="AW60" s="1084"/>
      <c r="AX60" s="643" t="str">
        <f>IF(AK60="","",VLOOKUP(AK60,ﾃﾞｰﾀ一覧!$AH$4:$AR$66,6,FALSE))</f>
        <v/>
      </c>
      <c r="AY60" s="649" t="str">
        <f>IF(AK60="","",VLOOKUP(AK60,ﾃﾞｰﾀ一覧!$AH$4:$AR$66,8,FALSE))</f>
        <v/>
      </c>
      <c r="AZ60" s="1084"/>
      <c r="BA60" s="1084"/>
      <c r="BB60" s="388" t="str">
        <f>IF(AK60="","",VLOOKUP(AK60,ﾃﾞｰﾀ一覧!$AH$4:$AR$66,9,FALSE))</f>
        <v/>
      </c>
      <c r="BC60" s="1124"/>
      <c r="BD60" s="1125"/>
      <c r="BE60" s="1125"/>
      <c r="BF60" s="1124"/>
      <c r="BG60" s="1125"/>
      <c r="BH60" s="1125"/>
      <c r="BI60" s="1124"/>
      <c r="BJ60" s="1125"/>
      <c r="BK60" s="1150"/>
      <c r="BL60" s="1154"/>
      <c r="BM60" s="1155"/>
      <c r="BN60" s="1156"/>
      <c r="BO60" s="1109" t="str">
        <f>IF($AK60="","",IF($BF60="","",IF($BF60=ﾃﾞｰﾀ一覧!$U$37,"",IF($BF60=ﾃﾞｰﾀ一覧!$U$38,"",IF($AH60=ﾃﾞｰﾀ一覧!$U$25,VLOOKUP($AK60,ﾃﾞｰﾀ一覧!$AH$43:$AR$66,10,FALSE),VLOOKUP($AK60,ﾃﾞｰﾀ一覧!$AH$4:$AR$66,10,FALSE))))))</f>
        <v/>
      </c>
      <c r="BP60" s="1110"/>
      <c r="BQ60" s="1110"/>
      <c r="BR60" s="1111"/>
      <c r="BS60" s="1115">
        <f>IF($BL60="",0,VLOOKUP($BL60,ﾃﾞｰﾀ一覧!$AY$4:$BB$16,3,FALSE))</f>
        <v>0</v>
      </c>
      <c r="BT60" s="1115"/>
      <c r="BU60" s="1115"/>
      <c r="BV60" s="1112" t="str">
        <f>IF($BO60="","",IF($BF60=ﾃﾞｰﾀ一覧!$U$37,"",IF($BF60=ﾃﾞｰﾀ一覧!$U$38,"",IF($BO60=ﾃﾞｰﾀ一覧!$AT$27,ﾃﾞｰﾀ一覧!$AT$27,VLOOKUP($AK60,ﾃﾞｰﾀ一覧!$AH$4:$AR$66,11,FALSE)*IF($BO60=ﾃﾞｰﾀ一覧!$AT$17,($AR60+1)*($AV60+1),IF($BO60=ﾃﾞｰﾀ一覧!$AT$22,IF(COUNTIF($AD60,"*天端*"),ﾃﾞｰﾀ一覧!$AU$43/2,ﾃﾞｰﾀ一覧!$AU$43/3),IF($BO60=ﾃﾞｰﾀ一覧!$AT$20,$AR60*$AV60,IF($BO60=ﾃﾞｰﾀ一覧!$AT$21,$AV60,1))))))))</f>
        <v/>
      </c>
      <c r="BW60" s="1112"/>
      <c r="BX60" s="1112"/>
      <c r="BY60" s="1088" t="str">
        <f>IF($B60="","",IF($AH60="","",IF($CK60=ﾃﾞｰﾀ一覧!$U$53,ﾃﾞｰﾀ一覧!$U$61,IF($AH60=ﾃﾞｰﾀ一覧!$U$21,ﾃﾞｰﾀ一覧!$U$60,IF(OR($AH60=ﾃﾞｰﾀ一覧!$U$19,$AH60=ﾃﾞｰﾀ一覧!$U$20,$AH60=ﾃﾞｰﾀ一覧!$U$23,$AH60=ﾃﾞｰﾀ一覧!$U$22,$AH60=ﾃﾞｰﾀ一覧!$U$18,AH60=ﾃﾞｰﾀ一覧!$U$25),ﾃﾞｰﾀ一覧!$U$59,ﾃﾞｰﾀ一覧!$U$62)))))</f>
        <v/>
      </c>
      <c r="BZ60" s="1089"/>
      <c r="CA60" s="1113"/>
      <c r="CB60" s="1113"/>
      <c r="CC60" s="1113"/>
      <c r="CD60" s="1113"/>
      <c r="CE60" s="1113"/>
      <c r="CF60" s="1113"/>
      <c r="CG60" s="1113"/>
      <c r="CH60" s="1113"/>
      <c r="CI60" s="1114"/>
      <c r="CK60" s="240"/>
      <c r="CM60" s="378" t="str">
        <f t="shared" si="0"/>
        <v/>
      </c>
      <c r="CN60" s="379" t="str">
        <f t="shared" si="5"/>
        <v/>
      </c>
      <c r="CO60" s="379" t="str">
        <f t="shared" si="1"/>
        <v/>
      </c>
      <c r="CP60" s="380" t="str">
        <f t="shared" si="2"/>
        <v/>
      </c>
      <c r="CQ60" s="244"/>
      <c r="CR60" s="1100"/>
      <c r="CS60" s="1101"/>
      <c r="CT60" s="1102"/>
      <c r="CU60" s="1135"/>
      <c r="CV60" s="1136"/>
      <c r="CW60" s="1136"/>
      <c r="CX60" s="1137"/>
      <c r="CY60" s="1138"/>
      <c r="CZ60" s="1139"/>
      <c r="DA60" s="1140"/>
      <c r="DB60" s="1132"/>
      <c r="DC60" s="1133"/>
      <c r="DD60" s="1133"/>
      <c r="DE60" s="1133"/>
      <c r="DF60" s="1133"/>
      <c r="DG60" s="1134"/>
      <c r="DH60" s="580"/>
      <c r="DI60" s="1372"/>
      <c r="DJ60" s="1372"/>
      <c r="DK60" s="581"/>
      <c r="DL60" s="582"/>
      <c r="DM60" s="1372"/>
      <c r="DN60" s="1372"/>
      <c r="DO60" s="581"/>
      <c r="DP60" s="582"/>
      <c r="DQ60" s="1372"/>
      <c r="DR60" s="1372"/>
      <c r="DS60" s="583"/>
      <c r="DT60" s="1124"/>
      <c r="DU60" s="1125"/>
      <c r="DV60" s="1150"/>
      <c r="DW60" s="1124"/>
      <c r="DX60" s="1125"/>
      <c r="DY60" s="1150"/>
      <c r="DZ60" s="1362"/>
      <c r="EA60" s="1363"/>
      <c r="EB60" s="1362"/>
      <c r="EC60" s="1363"/>
      <c r="ED60" s="1362"/>
      <c r="EE60" s="1363"/>
      <c r="EF60" s="1364"/>
      <c r="EG60" s="1296"/>
      <c r="EH60" s="1296"/>
      <c r="EI60" s="1365"/>
      <c r="EJ60" s="1366"/>
      <c r="EK60" s="1367"/>
      <c r="EL60" s="1368"/>
      <c r="EM60" s="1298"/>
      <c r="EN60" s="1113"/>
      <c r="EO60" s="1369"/>
      <c r="EP60" s="1370"/>
      <c r="EQ60" s="1371"/>
      <c r="ER60" s="1298"/>
      <c r="ES60" s="1113"/>
      <c r="ET60" s="1113"/>
      <c r="EU60" s="1113"/>
      <c r="EV60" s="1113"/>
      <c r="EW60" s="1113"/>
      <c r="EX60" s="1113"/>
      <c r="EY60" s="1113"/>
      <c r="EZ60" s="1114"/>
    </row>
    <row r="61" spans="1:156" ht="30" customHeight="1" x14ac:dyDescent="0.2">
      <c r="A61" s="207">
        <f t="shared" si="3"/>
        <v>50</v>
      </c>
      <c r="B61" s="1090"/>
      <c r="C61" s="1091"/>
      <c r="D61" s="1092"/>
      <c r="E61" s="1093"/>
      <c r="F61" s="1094" t="str">
        <f t="shared" si="6"/>
        <v/>
      </c>
      <c r="G61" s="1095"/>
      <c r="H61" s="1095"/>
      <c r="I61" s="1095"/>
      <c r="J61" s="1095"/>
      <c r="K61" s="1095"/>
      <c r="L61" s="1095"/>
      <c r="M61" s="1095"/>
      <c r="N61" s="1095"/>
      <c r="O61" s="1095"/>
      <c r="P61" s="1095"/>
      <c r="Q61" s="1095"/>
      <c r="R61" s="1095"/>
      <c r="S61" s="1095"/>
      <c r="T61" s="1095"/>
      <c r="U61" s="1095"/>
      <c r="V61" s="1095"/>
      <c r="W61" s="1096"/>
      <c r="X61" s="1097">
        <f t="shared" si="4"/>
        <v>0</v>
      </c>
      <c r="Y61" s="1098"/>
      <c r="Z61" s="1099"/>
      <c r="AA61" s="1100"/>
      <c r="AB61" s="1101"/>
      <c r="AC61" s="1102"/>
      <c r="AD61" s="1135"/>
      <c r="AE61" s="1136"/>
      <c r="AF61" s="1136"/>
      <c r="AG61" s="1137"/>
      <c r="AH61" s="1138"/>
      <c r="AI61" s="1139"/>
      <c r="AJ61" s="1140"/>
      <c r="AK61" s="1132"/>
      <c r="AL61" s="1133"/>
      <c r="AM61" s="1133"/>
      <c r="AN61" s="1133"/>
      <c r="AO61" s="1133"/>
      <c r="AP61" s="1134"/>
      <c r="AQ61" s="642" t="str">
        <f>IF(AK61="","",VLOOKUP(AK61,ﾃﾞｰﾀ一覧!$AH$4:$AR$66,2,FALSE))</f>
        <v/>
      </c>
      <c r="AR61" s="1084"/>
      <c r="AS61" s="1084"/>
      <c r="AT61" s="643" t="str">
        <f>IF(AK61="","",VLOOKUP(AK61,ﾃﾞｰﾀ一覧!$AH$4:$AR$66,3,FALSE))</f>
        <v/>
      </c>
      <c r="AU61" s="644" t="str">
        <f>IF(AK61="","",VLOOKUP(AK61,ﾃﾞｰﾀ一覧!$AH$4:$AR$66,5,FALSE))</f>
        <v/>
      </c>
      <c r="AV61" s="1084"/>
      <c r="AW61" s="1084"/>
      <c r="AX61" s="643" t="str">
        <f>IF(AK61="","",VLOOKUP(AK61,ﾃﾞｰﾀ一覧!$AH$4:$AR$66,6,FALSE))</f>
        <v/>
      </c>
      <c r="AY61" s="649" t="str">
        <f>IF(AK61="","",VLOOKUP(AK61,ﾃﾞｰﾀ一覧!$AH$4:$AR$66,8,FALSE))</f>
        <v/>
      </c>
      <c r="AZ61" s="1084"/>
      <c r="BA61" s="1084"/>
      <c r="BB61" s="388" t="str">
        <f>IF(AK61="","",VLOOKUP(AK61,ﾃﾞｰﾀ一覧!$AH$4:$AR$66,9,FALSE))</f>
        <v/>
      </c>
      <c r="BC61" s="1124"/>
      <c r="BD61" s="1125"/>
      <c r="BE61" s="1125"/>
      <c r="BF61" s="1124"/>
      <c r="BG61" s="1125"/>
      <c r="BH61" s="1125"/>
      <c r="BI61" s="1124"/>
      <c r="BJ61" s="1125"/>
      <c r="BK61" s="1150"/>
      <c r="BL61" s="1154"/>
      <c r="BM61" s="1155"/>
      <c r="BN61" s="1156"/>
      <c r="BO61" s="1109" t="str">
        <f>IF($AK61="","",IF($BF61="","",IF($BF61=ﾃﾞｰﾀ一覧!$U$37,"",IF($BF61=ﾃﾞｰﾀ一覧!$U$38,"",IF($AH61=ﾃﾞｰﾀ一覧!$U$25,VLOOKUP($AK61,ﾃﾞｰﾀ一覧!$AH$43:$AR$66,10,FALSE),VLOOKUP($AK61,ﾃﾞｰﾀ一覧!$AH$4:$AR$66,10,FALSE))))))</f>
        <v/>
      </c>
      <c r="BP61" s="1110"/>
      <c r="BQ61" s="1110"/>
      <c r="BR61" s="1111"/>
      <c r="BS61" s="1115">
        <f>IF($BL61="",0,VLOOKUP($BL61,ﾃﾞｰﾀ一覧!$AY$4:$BB$16,3,FALSE))</f>
        <v>0</v>
      </c>
      <c r="BT61" s="1115"/>
      <c r="BU61" s="1115"/>
      <c r="BV61" s="1112" t="str">
        <f>IF($BO61="","",IF($BF61=ﾃﾞｰﾀ一覧!$U$37,"",IF($BF61=ﾃﾞｰﾀ一覧!$U$38,"",IF($BO61=ﾃﾞｰﾀ一覧!$AT$27,ﾃﾞｰﾀ一覧!$AT$27,VLOOKUP($AK61,ﾃﾞｰﾀ一覧!$AH$4:$AR$66,11,FALSE)*IF($BO61=ﾃﾞｰﾀ一覧!$AT$17,($AR61+1)*($AV61+1),IF($BO61=ﾃﾞｰﾀ一覧!$AT$22,IF(COUNTIF($AD61,"*天端*"),ﾃﾞｰﾀ一覧!$AU$43/2,ﾃﾞｰﾀ一覧!$AU$43/3),IF($BO61=ﾃﾞｰﾀ一覧!$AT$20,$AR61*$AV61,IF($BO61=ﾃﾞｰﾀ一覧!$AT$21,$AV61,1))))))))</f>
        <v/>
      </c>
      <c r="BW61" s="1112"/>
      <c r="BX61" s="1112"/>
      <c r="BY61" s="1088" t="str">
        <f>IF($B61="","",IF($AH61="","",IF($CK61=ﾃﾞｰﾀ一覧!$U$53,ﾃﾞｰﾀ一覧!$U$61,IF($AH61=ﾃﾞｰﾀ一覧!$U$21,ﾃﾞｰﾀ一覧!$U$60,IF(OR($AH61=ﾃﾞｰﾀ一覧!$U$19,$AH61=ﾃﾞｰﾀ一覧!$U$20,$AH61=ﾃﾞｰﾀ一覧!$U$23,$AH61=ﾃﾞｰﾀ一覧!$U$22,$AH61=ﾃﾞｰﾀ一覧!$U$18,AH61=ﾃﾞｰﾀ一覧!$U$25),ﾃﾞｰﾀ一覧!$U$59,ﾃﾞｰﾀ一覧!$U$62)))))</f>
        <v/>
      </c>
      <c r="BZ61" s="1089"/>
      <c r="CA61" s="1113"/>
      <c r="CB61" s="1113"/>
      <c r="CC61" s="1113"/>
      <c r="CD61" s="1113"/>
      <c r="CE61" s="1113"/>
      <c r="CF61" s="1113"/>
      <c r="CG61" s="1113"/>
      <c r="CH61" s="1113"/>
      <c r="CI61" s="1114"/>
      <c r="CK61" s="240"/>
      <c r="CM61" s="378" t="str">
        <f t="shared" si="0"/>
        <v/>
      </c>
      <c r="CN61" s="379" t="str">
        <f t="shared" si="5"/>
        <v/>
      </c>
      <c r="CO61" s="379" t="str">
        <f t="shared" si="1"/>
        <v/>
      </c>
      <c r="CP61" s="380" t="str">
        <f t="shared" si="2"/>
        <v/>
      </c>
      <c r="CQ61" s="244"/>
      <c r="CR61" s="1100"/>
      <c r="CS61" s="1101"/>
      <c r="CT61" s="1102"/>
      <c r="CU61" s="1135"/>
      <c r="CV61" s="1136"/>
      <c r="CW61" s="1136"/>
      <c r="CX61" s="1137"/>
      <c r="CY61" s="1138"/>
      <c r="CZ61" s="1139"/>
      <c r="DA61" s="1140"/>
      <c r="DB61" s="1132"/>
      <c r="DC61" s="1133"/>
      <c r="DD61" s="1133"/>
      <c r="DE61" s="1133"/>
      <c r="DF61" s="1133"/>
      <c r="DG61" s="1134"/>
      <c r="DH61" s="580"/>
      <c r="DI61" s="1372"/>
      <c r="DJ61" s="1372"/>
      <c r="DK61" s="581"/>
      <c r="DL61" s="582"/>
      <c r="DM61" s="1372"/>
      <c r="DN61" s="1372"/>
      <c r="DO61" s="581"/>
      <c r="DP61" s="582"/>
      <c r="DQ61" s="1372"/>
      <c r="DR61" s="1372"/>
      <c r="DS61" s="583"/>
      <c r="DT61" s="1124"/>
      <c r="DU61" s="1125"/>
      <c r="DV61" s="1150"/>
      <c r="DW61" s="1124"/>
      <c r="DX61" s="1125"/>
      <c r="DY61" s="1150"/>
      <c r="DZ61" s="1362"/>
      <c r="EA61" s="1363"/>
      <c r="EB61" s="1362"/>
      <c r="EC61" s="1363"/>
      <c r="ED61" s="1362"/>
      <c r="EE61" s="1363"/>
      <c r="EF61" s="1364"/>
      <c r="EG61" s="1296"/>
      <c r="EH61" s="1296"/>
      <c r="EI61" s="1365"/>
      <c r="EJ61" s="1366"/>
      <c r="EK61" s="1367"/>
      <c r="EL61" s="1368"/>
      <c r="EM61" s="1298"/>
      <c r="EN61" s="1113"/>
      <c r="EO61" s="1369"/>
      <c r="EP61" s="1370"/>
      <c r="EQ61" s="1371"/>
      <c r="ER61" s="1298"/>
      <c r="ES61" s="1113"/>
      <c r="ET61" s="1113"/>
      <c r="EU61" s="1113"/>
      <c r="EV61" s="1113"/>
      <c r="EW61" s="1113"/>
      <c r="EX61" s="1113"/>
      <c r="EY61" s="1113"/>
      <c r="EZ61" s="1114"/>
    </row>
    <row r="62" spans="1:156" ht="30" customHeight="1" x14ac:dyDescent="0.2">
      <c r="A62" s="207">
        <f t="shared" si="3"/>
        <v>51</v>
      </c>
      <c r="B62" s="1103"/>
      <c r="C62" s="1104"/>
      <c r="D62" s="1092"/>
      <c r="E62" s="1093"/>
      <c r="F62" s="1094" t="str">
        <f t="shared" si="6"/>
        <v/>
      </c>
      <c r="G62" s="1095"/>
      <c r="H62" s="1095"/>
      <c r="I62" s="1095"/>
      <c r="J62" s="1095"/>
      <c r="K62" s="1095"/>
      <c r="L62" s="1095"/>
      <c r="M62" s="1095"/>
      <c r="N62" s="1095"/>
      <c r="O62" s="1095"/>
      <c r="P62" s="1095"/>
      <c r="Q62" s="1095"/>
      <c r="R62" s="1095"/>
      <c r="S62" s="1095"/>
      <c r="T62" s="1095"/>
      <c r="U62" s="1095"/>
      <c r="V62" s="1095"/>
      <c r="W62" s="1096"/>
      <c r="X62" s="1097">
        <f t="shared" si="4"/>
        <v>0</v>
      </c>
      <c r="Y62" s="1098"/>
      <c r="Z62" s="1099"/>
      <c r="AA62" s="1100"/>
      <c r="AB62" s="1101"/>
      <c r="AC62" s="1102"/>
      <c r="AD62" s="1135"/>
      <c r="AE62" s="1136"/>
      <c r="AF62" s="1136"/>
      <c r="AG62" s="1137"/>
      <c r="AH62" s="1138"/>
      <c r="AI62" s="1139"/>
      <c r="AJ62" s="1140"/>
      <c r="AK62" s="1132"/>
      <c r="AL62" s="1133"/>
      <c r="AM62" s="1133"/>
      <c r="AN62" s="1133"/>
      <c r="AO62" s="1133"/>
      <c r="AP62" s="1134"/>
      <c r="AQ62" s="642" t="str">
        <f>IF(AK62="","",VLOOKUP(AK62,ﾃﾞｰﾀ一覧!$AH$4:$AR$66,2,FALSE))</f>
        <v/>
      </c>
      <c r="AR62" s="1084"/>
      <c r="AS62" s="1084"/>
      <c r="AT62" s="643" t="str">
        <f>IF(AK62="","",VLOOKUP(AK62,ﾃﾞｰﾀ一覧!$AH$4:$AR$66,3,FALSE))</f>
        <v/>
      </c>
      <c r="AU62" s="644" t="str">
        <f>IF(AK62="","",VLOOKUP(AK62,ﾃﾞｰﾀ一覧!$AH$4:$AR$66,5,FALSE))</f>
        <v/>
      </c>
      <c r="AV62" s="1084"/>
      <c r="AW62" s="1084"/>
      <c r="AX62" s="643" t="str">
        <f>IF(AK62="","",VLOOKUP(AK62,ﾃﾞｰﾀ一覧!$AH$4:$AR$66,6,FALSE))</f>
        <v/>
      </c>
      <c r="AY62" s="649" t="str">
        <f>IF(AK62="","",VLOOKUP(AK62,ﾃﾞｰﾀ一覧!$AH$4:$AR$66,8,FALSE))</f>
        <v/>
      </c>
      <c r="AZ62" s="1084"/>
      <c r="BA62" s="1084"/>
      <c r="BB62" s="388" t="str">
        <f>IF(AK62="","",VLOOKUP(AK62,ﾃﾞｰﾀ一覧!$AH$4:$AR$66,9,FALSE))</f>
        <v/>
      </c>
      <c r="BC62" s="1124"/>
      <c r="BD62" s="1125"/>
      <c r="BE62" s="1125"/>
      <c r="BF62" s="1124"/>
      <c r="BG62" s="1125"/>
      <c r="BH62" s="1125"/>
      <c r="BI62" s="1124"/>
      <c r="BJ62" s="1125"/>
      <c r="BK62" s="1150"/>
      <c r="BL62" s="1154"/>
      <c r="BM62" s="1155"/>
      <c r="BN62" s="1156"/>
      <c r="BO62" s="1109" t="str">
        <f>IF($AK62="","",IF($BF62="","",IF($BF62=ﾃﾞｰﾀ一覧!$U$37,"",IF($BF62=ﾃﾞｰﾀ一覧!$U$38,"",IF($AH62=ﾃﾞｰﾀ一覧!$U$25,VLOOKUP($AK62,ﾃﾞｰﾀ一覧!$AH$43:$AR$66,10,FALSE),VLOOKUP($AK62,ﾃﾞｰﾀ一覧!$AH$4:$AR$66,10,FALSE))))))</f>
        <v/>
      </c>
      <c r="BP62" s="1110"/>
      <c r="BQ62" s="1110"/>
      <c r="BR62" s="1111"/>
      <c r="BS62" s="1115">
        <f>IF($BL62="",0,VLOOKUP($BL62,ﾃﾞｰﾀ一覧!$AY$4:$BB$16,3,FALSE))</f>
        <v>0</v>
      </c>
      <c r="BT62" s="1115"/>
      <c r="BU62" s="1115"/>
      <c r="BV62" s="1112" t="str">
        <f>IF($BO62="","",IF($BF62=ﾃﾞｰﾀ一覧!$U$37,"",IF($BF62=ﾃﾞｰﾀ一覧!$U$38,"",IF($BO62=ﾃﾞｰﾀ一覧!$AT$27,ﾃﾞｰﾀ一覧!$AT$27,VLOOKUP($AK62,ﾃﾞｰﾀ一覧!$AH$4:$AR$66,11,FALSE)*IF($BO62=ﾃﾞｰﾀ一覧!$AT$17,($AR62+1)*($AV62+1),IF($BO62=ﾃﾞｰﾀ一覧!$AT$22,IF(COUNTIF($AD62,"*天端*"),ﾃﾞｰﾀ一覧!$AU$43/2,ﾃﾞｰﾀ一覧!$AU$43/3),IF($BO62=ﾃﾞｰﾀ一覧!$AT$20,$AR62*$AV62,IF($BO62=ﾃﾞｰﾀ一覧!$AT$21,$AV62,1))))))))</f>
        <v/>
      </c>
      <c r="BW62" s="1112"/>
      <c r="BX62" s="1112"/>
      <c r="BY62" s="1088" t="str">
        <f>IF($B62="","",IF($AH62="","",IF($CK62=ﾃﾞｰﾀ一覧!$U$53,ﾃﾞｰﾀ一覧!$U$61,IF($AH62=ﾃﾞｰﾀ一覧!$U$21,ﾃﾞｰﾀ一覧!$U$60,IF(OR($AH62=ﾃﾞｰﾀ一覧!$U$19,$AH62=ﾃﾞｰﾀ一覧!$U$20,$AH62=ﾃﾞｰﾀ一覧!$U$23,$AH62=ﾃﾞｰﾀ一覧!$U$22,$AH62=ﾃﾞｰﾀ一覧!$U$18,AH62=ﾃﾞｰﾀ一覧!$U$25),ﾃﾞｰﾀ一覧!$U$59,ﾃﾞｰﾀ一覧!$U$62)))))</f>
        <v/>
      </c>
      <c r="BZ62" s="1089"/>
      <c r="CA62" s="1113"/>
      <c r="CB62" s="1113"/>
      <c r="CC62" s="1113"/>
      <c r="CD62" s="1113"/>
      <c r="CE62" s="1113"/>
      <c r="CF62" s="1113"/>
      <c r="CG62" s="1113"/>
      <c r="CH62" s="1113"/>
      <c r="CI62" s="1114"/>
      <c r="CK62" s="240"/>
      <c r="CM62" s="378" t="str">
        <f t="shared" si="0"/>
        <v/>
      </c>
      <c r="CN62" s="379" t="str">
        <f t="shared" si="5"/>
        <v/>
      </c>
      <c r="CO62" s="379" t="str">
        <f t="shared" si="1"/>
        <v/>
      </c>
      <c r="CP62" s="380" t="str">
        <f t="shared" si="2"/>
        <v/>
      </c>
      <c r="CQ62" s="244"/>
      <c r="CR62" s="1100"/>
      <c r="CS62" s="1101"/>
      <c r="CT62" s="1102"/>
      <c r="CU62" s="1135"/>
      <c r="CV62" s="1136"/>
      <c r="CW62" s="1136"/>
      <c r="CX62" s="1137"/>
      <c r="CY62" s="1138"/>
      <c r="CZ62" s="1139"/>
      <c r="DA62" s="1140"/>
      <c r="DB62" s="1132"/>
      <c r="DC62" s="1133"/>
      <c r="DD62" s="1133"/>
      <c r="DE62" s="1133"/>
      <c r="DF62" s="1133"/>
      <c r="DG62" s="1134"/>
      <c r="DH62" s="580"/>
      <c r="DI62" s="1372"/>
      <c r="DJ62" s="1372"/>
      <c r="DK62" s="581"/>
      <c r="DL62" s="582"/>
      <c r="DM62" s="1372"/>
      <c r="DN62" s="1372"/>
      <c r="DO62" s="581"/>
      <c r="DP62" s="582"/>
      <c r="DQ62" s="1372"/>
      <c r="DR62" s="1372"/>
      <c r="DS62" s="583"/>
      <c r="DT62" s="1124"/>
      <c r="DU62" s="1125"/>
      <c r="DV62" s="1150"/>
      <c r="DW62" s="1124"/>
      <c r="DX62" s="1125"/>
      <c r="DY62" s="1150"/>
      <c r="DZ62" s="1362"/>
      <c r="EA62" s="1363"/>
      <c r="EB62" s="1362"/>
      <c r="EC62" s="1363"/>
      <c r="ED62" s="1362"/>
      <c r="EE62" s="1363"/>
      <c r="EF62" s="1364"/>
      <c r="EG62" s="1296"/>
      <c r="EH62" s="1296"/>
      <c r="EI62" s="1365"/>
      <c r="EJ62" s="1366"/>
      <c r="EK62" s="1367"/>
      <c r="EL62" s="1368"/>
      <c r="EM62" s="1298"/>
      <c r="EN62" s="1113"/>
      <c r="EO62" s="1369"/>
      <c r="EP62" s="1370"/>
      <c r="EQ62" s="1371"/>
      <c r="ER62" s="1298"/>
      <c r="ES62" s="1113"/>
      <c r="ET62" s="1113"/>
      <c r="EU62" s="1113"/>
      <c r="EV62" s="1113"/>
      <c r="EW62" s="1113"/>
      <c r="EX62" s="1113"/>
      <c r="EY62" s="1113"/>
      <c r="EZ62" s="1114"/>
    </row>
    <row r="63" spans="1:156" ht="30" customHeight="1" x14ac:dyDescent="0.2">
      <c r="A63" s="207">
        <f t="shared" si="3"/>
        <v>52</v>
      </c>
      <c r="B63" s="1090"/>
      <c r="C63" s="1091"/>
      <c r="D63" s="1092"/>
      <c r="E63" s="1093"/>
      <c r="F63" s="1094" t="str">
        <f t="shared" si="6"/>
        <v/>
      </c>
      <c r="G63" s="1095"/>
      <c r="H63" s="1095"/>
      <c r="I63" s="1095"/>
      <c r="J63" s="1095"/>
      <c r="K63" s="1095"/>
      <c r="L63" s="1095"/>
      <c r="M63" s="1095"/>
      <c r="N63" s="1095"/>
      <c r="O63" s="1095"/>
      <c r="P63" s="1095"/>
      <c r="Q63" s="1095"/>
      <c r="R63" s="1095"/>
      <c r="S63" s="1095"/>
      <c r="T63" s="1095"/>
      <c r="U63" s="1095"/>
      <c r="V63" s="1095"/>
      <c r="W63" s="1096"/>
      <c r="X63" s="1097">
        <f t="shared" si="4"/>
        <v>0</v>
      </c>
      <c r="Y63" s="1098"/>
      <c r="Z63" s="1099"/>
      <c r="AA63" s="1100"/>
      <c r="AB63" s="1101"/>
      <c r="AC63" s="1102"/>
      <c r="AD63" s="1135"/>
      <c r="AE63" s="1136"/>
      <c r="AF63" s="1136"/>
      <c r="AG63" s="1137"/>
      <c r="AH63" s="1138"/>
      <c r="AI63" s="1139"/>
      <c r="AJ63" s="1140"/>
      <c r="AK63" s="1132"/>
      <c r="AL63" s="1133"/>
      <c r="AM63" s="1133"/>
      <c r="AN63" s="1133"/>
      <c r="AO63" s="1133"/>
      <c r="AP63" s="1134"/>
      <c r="AQ63" s="642" t="str">
        <f>IF(AK63="","",VLOOKUP(AK63,ﾃﾞｰﾀ一覧!$AH$4:$AR$66,2,FALSE))</f>
        <v/>
      </c>
      <c r="AR63" s="1084"/>
      <c r="AS63" s="1084"/>
      <c r="AT63" s="643" t="str">
        <f>IF(AK63="","",VLOOKUP(AK63,ﾃﾞｰﾀ一覧!$AH$4:$AR$66,3,FALSE))</f>
        <v/>
      </c>
      <c r="AU63" s="644" t="str">
        <f>IF(AK63="","",VLOOKUP(AK63,ﾃﾞｰﾀ一覧!$AH$4:$AR$66,5,FALSE))</f>
        <v/>
      </c>
      <c r="AV63" s="1084"/>
      <c r="AW63" s="1084"/>
      <c r="AX63" s="643" t="str">
        <f>IF(AK63="","",VLOOKUP(AK63,ﾃﾞｰﾀ一覧!$AH$4:$AR$66,6,FALSE))</f>
        <v/>
      </c>
      <c r="AY63" s="649" t="str">
        <f>IF(AK63="","",VLOOKUP(AK63,ﾃﾞｰﾀ一覧!$AH$4:$AR$66,8,FALSE))</f>
        <v/>
      </c>
      <c r="AZ63" s="1084"/>
      <c r="BA63" s="1084"/>
      <c r="BB63" s="388" t="str">
        <f>IF(AK63="","",VLOOKUP(AK63,ﾃﾞｰﾀ一覧!$AH$4:$AR$66,9,FALSE))</f>
        <v/>
      </c>
      <c r="BC63" s="1124"/>
      <c r="BD63" s="1125"/>
      <c r="BE63" s="1125"/>
      <c r="BF63" s="1124"/>
      <c r="BG63" s="1125"/>
      <c r="BH63" s="1125"/>
      <c r="BI63" s="1124"/>
      <c r="BJ63" s="1125"/>
      <c r="BK63" s="1150"/>
      <c r="BL63" s="1154"/>
      <c r="BM63" s="1155"/>
      <c r="BN63" s="1156"/>
      <c r="BO63" s="1109" t="str">
        <f>IF($AK63="","",IF($BF63="","",IF($BF63=ﾃﾞｰﾀ一覧!$U$37,"",IF($BF63=ﾃﾞｰﾀ一覧!$U$38,"",IF($AH63=ﾃﾞｰﾀ一覧!$U$25,VLOOKUP($AK63,ﾃﾞｰﾀ一覧!$AH$43:$AR$66,10,FALSE),VLOOKUP($AK63,ﾃﾞｰﾀ一覧!$AH$4:$AR$66,10,FALSE))))))</f>
        <v/>
      </c>
      <c r="BP63" s="1110"/>
      <c r="BQ63" s="1110"/>
      <c r="BR63" s="1111"/>
      <c r="BS63" s="1115">
        <f>IF($BL63="",0,VLOOKUP($BL63,ﾃﾞｰﾀ一覧!$AY$4:$BB$16,3,FALSE))</f>
        <v>0</v>
      </c>
      <c r="BT63" s="1115"/>
      <c r="BU63" s="1115"/>
      <c r="BV63" s="1112" t="str">
        <f>IF($BO63="","",IF($BF63=ﾃﾞｰﾀ一覧!$U$37,"",IF($BF63=ﾃﾞｰﾀ一覧!$U$38,"",IF($BO63=ﾃﾞｰﾀ一覧!$AT$27,ﾃﾞｰﾀ一覧!$AT$27,VLOOKUP($AK63,ﾃﾞｰﾀ一覧!$AH$4:$AR$66,11,FALSE)*IF($BO63=ﾃﾞｰﾀ一覧!$AT$17,($AR63+1)*($AV63+1),IF($BO63=ﾃﾞｰﾀ一覧!$AT$22,IF(COUNTIF($AD63,"*天端*"),ﾃﾞｰﾀ一覧!$AU$43/2,ﾃﾞｰﾀ一覧!$AU$43/3),IF($BO63=ﾃﾞｰﾀ一覧!$AT$20,$AR63*$AV63,IF($BO63=ﾃﾞｰﾀ一覧!$AT$21,$AV63,1))))))))</f>
        <v/>
      </c>
      <c r="BW63" s="1112"/>
      <c r="BX63" s="1112"/>
      <c r="BY63" s="1088" t="str">
        <f>IF($B63="","",IF($AH63="","",IF($CK63=ﾃﾞｰﾀ一覧!$U$53,ﾃﾞｰﾀ一覧!$U$61,IF($AH63=ﾃﾞｰﾀ一覧!$U$21,ﾃﾞｰﾀ一覧!$U$60,IF(OR($AH63=ﾃﾞｰﾀ一覧!$U$19,$AH63=ﾃﾞｰﾀ一覧!$U$20,$AH63=ﾃﾞｰﾀ一覧!$U$23,$AH63=ﾃﾞｰﾀ一覧!$U$22,$AH63=ﾃﾞｰﾀ一覧!$U$18,AH63=ﾃﾞｰﾀ一覧!$U$25),ﾃﾞｰﾀ一覧!$U$59,ﾃﾞｰﾀ一覧!$U$62)))))</f>
        <v/>
      </c>
      <c r="BZ63" s="1089"/>
      <c r="CA63" s="1113"/>
      <c r="CB63" s="1113"/>
      <c r="CC63" s="1113"/>
      <c r="CD63" s="1113"/>
      <c r="CE63" s="1113"/>
      <c r="CF63" s="1113"/>
      <c r="CG63" s="1113"/>
      <c r="CH63" s="1113"/>
      <c r="CI63" s="1114"/>
      <c r="CK63" s="240"/>
      <c r="CM63" s="378" t="str">
        <f t="shared" si="0"/>
        <v/>
      </c>
      <c r="CN63" s="379" t="str">
        <f t="shared" si="5"/>
        <v/>
      </c>
      <c r="CO63" s="379" t="str">
        <f t="shared" si="1"/>
        <v/>
      </c>
      <c r="CP63" s="380" t="str">
        <f t="shared" si="2"/>
        <v/>
      </c>
      <c r="CQ63" s="244"/>
      <c r="CR63" s="1100"/>
      <c r="CS63" s="1101"/>
      <c r="CT63" s="1102"/>
      <c r="CU63" s="1135"/>
      <c r="CV63" s="1136"/>
      <c r="CW63" s="1136"/>
      <c r="CX63" s="1137"/>
      <c r="CY63" s="1138"/>
      <c r="CZ63" s="1139"/>
      <c r="DA63" s="1140"/>
      <c r="DB63" s="1132"/>
      <c r="DC63" s="1133"/>
      <c r="DD63" s="1133"/>
      <c r="DE63" s="1133"/>
      <c r="DF63" s="1133"/>
      <c r="DG63" s="1134"/>
      <c r="DH63" s="580"/>
      <c r="DI63" s="1372"/>
      <c r="DJ63" s="1372"/>
      <c r="DK63" s="581"/>
      <c r="DL63" s="582"/>
      <c r="DM63" s="1372"/>
      <c r="DN63" s="1372"/>
      <c r="DO63" s="581"/>
      <c r="DP63" s="582"/>
      <c r="DQ63" s="1372"/>
      <c r="DR63" s="1372"/>
      <c r="DS63" s="583"/>
      <c r="DT63" s="1124"/>
      <c r="DU63" s="1125"/>
      <c r="DV63" s="1150"/>
      <c r="DW63" s="1124"/>
      <c r="DX63" s="1125"/>
      <c r="DY63" s="1150"/>
      <c r="DZ63" s="1362"/>
      <c r="EA63" s="1363"/>
      <c r="EB63" s="1362"/>
      <c r="EC63" s="1363"/>
      <c r="ED63" s="1362"/>
      <c r="EE63" s="1363"/>
      <c r="EF63" s="1364"/>
      <c r="EG63" s="1296"/>
      <c r="EH63" s="1296"/>
      <c r="EI63" s="1365"/>
      <c r="EJ63" s="1366"/>
      <c r="EK63" s="1367"/>
      <c r="EL63" s="1368"/>
      <c r="EM63" s="1298"/>
      <c r="EN63" s="1113"/>
      <c r="EO63" s="1369"/>
      <c r="EP63" s="1370"/>
      <c r="EQ63" s="1371"/>
      <c r="ER63" s="1298"/>
      <c r="ES63" s="1113"/>
      <c r="ET63" s="1113"/>
      <c r="EU63" s="1113"/>
      <c r="EV63" s="1113"/>
      <c r="EW63" s="1113"/>
      <c r="EX63" s="1113"/>
      <c r="EY63" s="1113"/>
      <c r="EZ63" s="1114"/>
    </row>
    <row r="64" spans="1:156" ht="30" customHeight="1" x14ac:dyDescent="0.2">
      <c r="A64" s="207">
        <f t="shared" si="3"/>
        <v>53</v>
      </c>
      <c r="B64" s="1103"/>
      <c r="C64" s="1104"/>
      <c r="D64" s="1092"/>
      <c r="E64" s="1093"/>
      <c r="F64" s="1094" t="str">
        <f t="shared" si="6"/>
        <v/>
      </c>
      <c r="G64" s="1095"/>
      <c r="H64" s="1095"/>
      <c r="I64" s="1095"/>
      <c r="J64" s="1095"/>
      <c r="K64" s="1095"/>
      <c r="L64" s="1095"/>
      <c r="M64" s="1095"/>
      <c r="N64" s="1095"/>
      <c r="O64" s="1095"/>
      <c r="P64" s="1095"/>
      <c r="Q64" s="1095"/>
      <c r="R64" s="1095"/>
      <c r="S64" s="1095"/>
      <c r="T64" s="1095"/>
      <c r="U64" s="1095"/>
      <c r="V64" s="1095"/>
      <c r="W64" s="1096"/>
      <c r="X64" s="1097">
        <f t="shared" si="4"/>
        <v>0</v>
      </c>
      <c r="Y64" s="1098"/>
      <c r="Z64" s="1099"/>
      <c r="AA64" s="1100"/>
      <c r="AB64" s="1101"/>
      <c r="AC64" s="1102"/>
      <c r="AD64" s="1135"/>
      <c r="AE64" s="1136"/>
      <c r="AF64" s="1136"/>
      <c r="AG64" s="1137"/>
      <c r="AH64" s="1138"/>
      <c r="AI64" s="1139"/>
      <c r="AJ64" s="1140"/>
      <c r="AK64" s="1132"/>
      <c r="AL64" s="1133"/>
      <c r="AM64" s="1133"/>
      <c r="AN64" s="1133"/>
      <c r="AO64" s="1133"/>
      <c r="AP64" s="1134"/>
      <c r="AQ64" s="642" t="str">
        <f>IF(AK64="","",VLOOKUP(AK64,ﾃﾞｰﾀ一覧!$AH$4:$AR$66,2,FALSE))</f>
        <v/>
      </c>
      <c r="AR64" s="1084"/>
      <c r="AS64" s="1084"/>
      <c r="AT64" s="643" t="str">
        <f>IF(AK64="","",VLOOKUP(AK64,ﾃﾞｰﾀ一覧!$AH$4:$AR$66,3,FALSE))</f>
        <v/>
      </c>
      <c r="AU64" s="644" t="str">
        <f>IF(AK64="","",VLOOKUP(AK64,ﾃﾞｰﾀ一覧!$AH$4:$AR$66,5,FALSE))</f>
        <v/>
      </c>
      <c r="AV64" s="1084"/>
      <c r="AW64" s="1084"/>
      <c r="AX64" s="643" t="str">
        <f>IF(AK64="","",VLOOKUP(AK64,ﾃﾞｰﾀ一覧!$AH$4:$AR$66,6,FALSE))</f>
        <v/>
      </c>
      <c r="AY64" s="649" t="str">
        <f>IF(AK64="","",VLOOKUP(AK64,ﾃﾞｰﾀ一覧!$AH$4:$AR$66,8,FALSE))</f>
        <v/>
      </c>
      <c r="AZ64" s="1084"/>
      <c r="BA64" s="1084"/>
      <c r="BB64" s="388" t="str">
        <f>IF(AK64="","",VLOOKUP(AK64,ﾃﾞｰﾀ一覧!$AH$4:$AR$66,9,FALSE))</f>
        <v/>
      </c>
      <c r="BC64" s="1124"/>
      <c r="BD64" s="1125"/>
      <c r="BE64" s="1125"/>
      <c r="BF64" s="1124"/>
      <c r="BG64" s="1125"/>
      <c r="BH64" s="1125"/>
      <c r="BI64" s="1124"/>
      <c r="BJ64" s="1125"/>
      <c r="BK64" s="1150"/>
      <c r="BL64" s="1154"/>
      <c r="BM64" s="1155"/>
      <c r="BN64" s="1156"/>
      <c r="BO64" s="1109" t="str">
        <f>IF($AK64="","",IF($BF64="","",IF($BF64=ﾃﾞｰﾀ一覧!$U$37,"",IF($BF64=ﾃﾞｰﾀ一覧!$U$38,"",IF($AH64=ﾃﾞｰﾀ一覧!$U$25,VLOOKUP($AK64,ﾃﾞｰﾀ一覧!$AH$43:$AR$66,10,FALSE),VLOOKUP($AK64,ﾃﾞｰﾀ一覧!$AH$4:$AR$66,10,FALSE))))))</f>
        <v/>
      </c>
      <c r="BP64" s="1110"/>
      <c r="BQ64" s="1110"/>
      <c r="BR64" s="1111"/>
      <c r="BS64" s="1115">
        <f>IF($BL64="",0,VLOOKUP($BL64,ﾃﾞｰﾀ一覧!$AY$4:$BB$16,3,FALSE))</f>
        <v>0</v>
      </c>
      <c r="BT64" s="1115"/>
      <c r="BU64" s="1115"/>
      <c r="BV64" s="1112" t="str">
        <f>IF($BO64="","",IF($BF64=ﾃﾞｰﾀ一覧!$U$37,"",IF($BF64=ﾃﾞｰﾀ一覧!$U$38,"",IF($BO64=ﾃﾞｰﾀ一覧!$AT$27,ﾃﾞｰﾀ一覧!$AT$27,VLOOKUP($AK64,ﾃﾞｰﾀ一覧!$AH$4:$AR$66,11,FALSE)*IF($BO64=ﾃﾞｰﾀ一覧!$AT$17,($AR64+1)*($AV64+1),IF($BO64=ﾃﾞｰﾀ一覧!$AT$22,IF(COUNTIF($AD64,"*天端*"),ﾃﾞｰﾀ一覧!$AU$43/2,ﾃﾞｰﾀ一覧!$AU$43/3),IF($BO64=ﾃﾞｰﾀ一覧!$AT$20,$AR64*$AV64,IF($BO64=ﾃﾞｰﾀ一覧!$AT$21,$AV64,1))))))))</f>
        <v/>
      </c>
      <c r="BW64" s="1112"/>
      <c r="BX64" s="1112"/>
      <c r="BY64" s="1088" t="str">
        <f>IF($B64="","",IF($AH64="","",IF($CK64=ﾃﾞｰﾀ一覧!$U$53,ﾃﾞｰﾀ一覧!$U$61,IF($AH64=ﾃﾞｰﾀ一覧!$U$21,ﾃﾞｰﾀ一覧!$U$60,IF(OR($AH64=ﾃﾞｰﾀ一覧!$U$19,$AH64=ﾃﾞｰﾀ一覧!$U$20,$AH64=ﾃﾞｰﾀ一覧!$U$23,$AH64=ﾃﾞｰﾀ一覧!$U$22,$AH64=ﾃﾞｰﾀ一覧!$U$18,AH64=ﾃﾞｰﾀ一覧!$U$25),ﾃﾞｰﾀ一覧!$U$59,ﾃﾞｰﾀ一覧!$U$62)))))</f>
        <v/>
      </c>
      <c r="BZ64" s="1089"/>
      <c r="CA64" s="1113"/>
      <c r="CB64" s="1113"/>
      <c r="CC64" s="1113"/>
      <c r="CD64" s="1113"/>
      <c r="CE64" s="1113"/>
      <c r="CF64" s="1113"/>
      <c r="CG64" s="1113"/>
      <c r="CH64" s="1113"/>
      <c r="CI64" s="1114"/>
      <c r="CK64" s="240"/>
      <c r="CM64" s="378" t="str">
        <f t="shared" si="0"/>
        <v/>
      </c>
      <c r="CN64" s="379" t="str">
        <f t="shared" si="5"/>
        <v/>
      </c>
      <c r="CO64" s="379" t="str">
        <f t="shared" si="1"/>
        <v/>
      </c>
      <c r="CP64" s="380" t="str">
        <f t="shared" si="2"/>
        <v/>
      </c>
      <c r="CQ64" s="244"/>
      <c r="CR64" s="1100"/>
      <c r="CS64" s="1101"/>
      <c r="CT64" s="1102"/>
      <c r="CU64" s="1135"/>
      <c r="CV64" s="1136"/>
      <c r="CW64" s="1136"/>
      <c r="CX64" s="1137"/>
      <c r="CY64" s="1138"/>
      <c r="CZ64" s="1139"/>
      <c r="DA64" s="1140"/>
      <c r="DB64" s="1132"/>
      <c r="DC64" s="1133"/>
      <c r="DD64" s="1133"/>
      <c r="DE64" s="1133"/>
      <c r="DF64" s="1133"/>
      <c r="DG64" s="1134"/>
      <c r="DH64" s="580"/>
      <c r="DI64" s="1372"/>
      <c r="DJ64" s="1372"/>
      <c r="DK64" s="581"/>
      <c r="DL64" s="582"/>
      <c r="DM64" s="1372"/>
      <c r="DN64" s="1372"/>
      <c r="DO64" s="581"/>
      <c r="DP64" s="582"/>
      <c r="DQ64" s="1372"/>
      <c r="DR64" s="1372"/>
      <c r="DS64" s="583"/>
      <c r="DT64" s="1124"/>
      <c r="DU64" s="1125"/>
      <c r="DV64" s="1150"/>
      <c r="DW64" s="1124"/>
      <c r="DX64" s="1125"/>
      <c r="DY64" s="1150"/>
      <c r="DZ64" s="1362"/>
      <c r="EA64" s="1363"/>
      <c r="EB64" s="1362"/>
      <c r="EC64" s="1363"/>
      <c r="ED64" s="1362"/>
      <c r="EE64" s="1363"/>
      <c r="EF64" s="1364"/>
      <c r="EG64" s="1296"/>
      <c r="EH64" s="1296"/>
      <c r="EI64" s="1365"/>
      <c r="EJ64" s="1366"/>
      <c r="EK64" s="1367"/>
      <c r="EL64" s="1368"/>
      <c r="EM64" s="1298"/>
      <c r="EN64" s="1113"/>
      <c r="EO64" s="1369"/>
      <c r="EP64" s="1370"/>
      <c r="EQ64" s="1371"/>
      <c r="ER64" s="1298"/>
      <c r="ES64" s="1113"/>
      <c r="ET64" s="1113"/>
      <c r="EU64" s="1113"/>
      <c r="EV64" s="1113"/>
      <c r="EW64" s="1113"/>
      <c r="EX64" s="1113"/>
      <c r="EY64" s="1113"/>
      <c r="EZ64" s="1114"/>
    </row>
    <row r="65" spans="1:156" ht="30" customHeight="1" x14ac:dyDescent="0.2">
      <c r="A65" s="207">
        <f t="shared" si="3"/>
        <v>54</v>
      </c>
      <c r="B65" s="1090"/>
      <c r="C65" s="1091"/>
      <c r="D65" s="1092"/>
      <c r="E65" s="1093"/>
      <c r="F65" s="1094" t="str">
        <f t="shared" si="6"/>
        <v/>
      </c>
      <c r="G65" s="1095"/>
      <c r="H65" s="1095"/>
      <c r="I65" s="1095"/>
      <c r="J65" s="1095"/>
      <c r="K65" s="1095"/>
      <c r="L65" s="1095"/>
      <c r="M65" s="1095"/>
      <c r="N65" s="1095"/>
      <c r="O65" s="1095"/>
      <c r="P65" s="1095"/>
      <c r="Q65" s="1095"/>
      <c r="R65" s="1095"/>
      <c r="S65" s="1095"/>
      <c r="T65" s="1095"/>
      <c r="U65" s="1095"/>
      <c r="V65" s="1095"/>
      <c r="W65" s="1096"/>
      <c r="X65" s="1097">
        <f t="shared" si="4"/>
        <v>0</v>
      </c>
      <c r="Y65" s="1098"/>
      <c r="Z65" s="1099"/>
      <c r="AA65" s="1100"/>
      <c r="AB65" s="1101"/>
      <c r="AC65" s="1102"/>
      <c r="AD65" s="1135"/>
      <c r="AE65" s="1136"/>
      <c r="AF65" s="1136"/>
      <c r="AG65" s="1137"/>
      <c r="AH65" s="1138"/>
      <c r="AI65" s="1139"/>
      <c r="AJ65" s="1140"/>
      <c r="AK65" s="1132"/>
      <c r="AL65" s="1133"/>
      <c r="AM65" s="1133"/>
      <c r="AN65" s="1133"/>
      <c r="AO65" s="1133"/>
      <c r="AP65" s="1134"/>
      <c r="AQ65" s="642" t="str">
        <f>IF(AK65="","",VLOOKUP(AK65,ﾃﾞｰﾀ一覧!$AH$4:$AR$66,2,FALSE))</f>
        <v/>
      </c>
      <c r="AR65" s="1084"/>
      <c r="AS65" s="1084"/>
      <c r="AT65" s="643" t="str">
        <f>IF(AK65="","",VLOOKUP(AK65,ﾃﾞｰﾀ一覧!$AH$4:$AR$66,3,FALSE))</f>
        <v/>
      </c>
      <c r="AU65" s="644" t="str">
        <f>IF(AK65="","",VLOOKUP(AK65,ﾃﾞｰﾀ一覧!$AH$4:$AR$66,5,FALSE))</f>
        <v/>
      </c>
      <c r="AV65" s="1084"/>
      <c r="AW65" s="1084"/>
      <c r="AX65" s="643" t="str">
        <f>IF(AK65="","",VLOOKUP(AK65,ﾃﾞｰﾀ一覧!$AH$4:$AR$66,6,FALSE))</f>
        <v/>
      </c>
      <c r="AY65" s="649" t="str">
        <f>IF(AK65="","",VLOOKUP(AK65,ﾃﾞｰﾀ一覧!$AH$4:$AR$66,8,FALSE))</f>
        <v/>
      </c>
      <c r="AZ65" s="1084"/>
      <c r="BA65" s="1084"/>
      <c r="BB65" s="388" t="str">
        <f>IF(AK65="","",VLOOKUP(AK65,ﾃﾞｰﾀ一覧!$AH$4:$AR$66,9,FALSE))</f>
        <v/>
      </c>
      <c r="BC65" s="1124"/>
      <c r="BD65" s="1125"/>
      <c r="BE65" s="1125"/>
      <c r="BF65" s="1124"/>
      <c r="BG65" s="1125"/>
      <c r="BH65" s="1125"/>
      <c r="BI65" s="1124"/>
      <c r="BJ65" s="1125"/>
      <c r="BK65" s="1150"/>
      <c r="BL65" s="1154"/>
      <c r="BM65" s="1155"/>
      <c r="BN65" s="1156"/>
      <c r="BO65" s="1109" t="str">
        <f>IF($AK65="","",IF($BF65="","",IF($BF65=ﾃﾞｰﾀ一覧!$U$37,"",IF($BF65=ﾃﾞｰﾀ一覧!$U$38,"",IF($AH65=ﾃﾞｰﾀ一覧!$U$25,VLOOKUP($AK65,ﾃﾞｰﾀ一覧!$AH$43:$AR$66,10,FALSE),VLOOKUP($AK65,ﾃﾞｰﾀ一覧!$AH$4:$AR$66,10,FALSE))))))</f>
        <v/>
      </c>
      <c r="BP65" s="1110"/>
      <c r="BQ65" s="1110"/>
      <c r="BR65" s="1111"/>
      <c r="BS65" s="1115">
        <f>IF($BL65="",0,VLOOKUP($BL65,ﾃﾞｰﾀ一覧!$AY$4:$BB$16,3,FALSE))</f>
        <v>0</v>
      </c>
      <c r="BT65" s="1115"/>
      <c r="BU65" s="1115"/>
      <c r="BV65" s="1112" t="str">
        <f>IF($BO65="","",IF($BF65=ﾃﾞｰﾀ一覧!$U$37,"",IF($BF65=ﾃﾞｰﾀ一覧!$U$38,"",IF($BO65=ﾃﾞｰﾀ一覧!$AT$27,ﾃﾞｰﾀ一覧!$AT$27,VLOOKUP($AK65,ﾃﾞｰﾀ一覧!$AH$4:$AR$66,11,FALSE)*IF($BO65=ﾃﾞｰﾀ一覧!$AT$17,($AR65+1)*($AV65+1),IF($BO65=ﾃﾞｰﾀ一覧!$AT$22,IF(COUNTIF($AD65,"*天端*"),ﾃﾞｰﾀ一覧!$AU$43/2,ﾃﾞｰﾀ一覧!$AU$43/3),IF($BO65=ﾃﾞｰﾀ一覧!$AT$20,$AR65*$AV65,IF($BO65=ﾃﾞｰﾀ一覧!$AT$21,$AV65,1))))))))</f>
        <v/>
      </c>
      <c r="BW65" s="1112"/>
      <c r="BX65" s="1112"/>
      <c r="BY65" s="1088" t="str">
        <f>IF($B65="","",IF($AH65="","",IF($CK65=ﾃﾞｰﾀ一覧!$U$53,ﾃﾞｰﾀ一覧!$U$61,IF($AH65=ﾃﾞｰﾀ一覧!$U$21,ﾃﾞｰﾀ一覧!$U$60,IF(OR($AH65=ﾃﾞｰﾀ一覧!$U$19,$AH65=ﾃﾞｰﾀ一覧!$U$20,$AH65=ﾃﾞｰﾀ一覧!$U$23,$AH65=ﾃﾞｰﾀ一覧!$U$22,$AH65=ﾃﾞｰﾀ一覧!$U$18,AH65=ﾃﾞｰﾀ一覧!$U$25),ﾃﾞｰﾀ一覧!$U$59,ﾃﾞｰﾀ一覧!$U$62)))))</f>
        <v/>
      </c>
      <c r="BZ65" s="1089"/>
      <c r="CA65" s="1113"/>
      <c r="CB65" s="1113"/>
      <c r="CC65" s="1113"/>
      <c r="CD65" s="1113"/>
      <c r="CE65" s="1113"/>
      <c r="CF65" s="1113"/>
      <c r="CG65" s="1113"/>
      <c r="CH65" s="1113"/>
      <c r="CI65" s="1114"/>
      <c r="CK65" s="240"/>
      <c r="CM65" s="378" t="str">
        <f t="shared" si="0"/>
        <v/>
      </c>
      <c r="CN65" s="379" t="str">
        <f t="shared" si="5"/>
        <v/>
      </c>
      <c r="CO65" s="379" t="str">
        <f t="shared" si="1"/>
        <v/>
      </c>
      <c r="CP65" s="380" t="str">
        <f t="shared" si="2"/>
        <v/>
      </c>
      <c r="CQ65" s="244"/>
      <c r="CR65" s="1100"/>
      <c r="CS65" s="1101"/>
      <c r="CT65" s="1102"/>
      <c r="CU65" s="1135"/>
      <c r="CV65" s="1136"/>
      <c r="CW65" s="1136"/>
      <c r="CX65" s="1137"/>
      <c r="CY65" s="1138"/>
      <c r="CZ65" s="1139"/>
      <c r="DA65" s="1140"/>
      <c r="DB65" s="1132"/>
      <c r="DC65" s="1133"/>
      <c r="DD65" s="1133"/>
      <c r="DE65" s="1133"/>
      <c r="DF65" s="1133"/>
      <c r="DG65" s="1134"/>
      <c r="DH65" s="580"/>
      <c r="DI65" s="1372"/>
      <c r="DJ65" s="1372"/>
      <c r="DK65" s="581"/>
      <c r="DL65" s="582"/>
      <c r="DM65" s="1372"/>
      <c r="DN65" s="1372"/>
      <c r="DO65" s="581"/>
      <c r="DP65" s="582"/>
      <c r="DQ65" s="1372"/>
      <c r="DR65" s="1372"/>
      <c r="DS65" s="583"/>
      <c r="DT65" s="1124"/>
      <c r="DU65" s="1125"/>
      <c r="DV65" s="1150"/>
      <c r="DW65" s="1124"/>
      <c r="DX65" s="1125"/>
      <c r="DY65" s="1150"/>
      <c r="DZ65" s="1362"/>
      <c r="EA65" s="1363"/>
      <c r="EB65" s="1362"/>
      <c r="EC65" s="1363"/>
      <c r="ED65" s="1362"/>
      <c r="EE65" s="1363"/>
      <c r="EF65" s="1364"/>
      <c r="EG65" s="1296"/>
      <c r="EH65" s="1296"/>
      <c r="EI65" s="1365"/>
      <c r="EJ65" s="1366"/>
      <c r="EK65" s="1367"/>
      <c r="EL65" s="1368"/>
      <c r="EM65" s="1298"/>
      <c r="EN65" s="1113"/>
      <c r="EO65" s="1369"/>
      <c r="EP65" s="1370"/>
      <c r="EQ65" s="1371"/>
      <c r="ER65" s="1298"/>
      <c r="ES65" s="1113"/>
      <c r="ET65" s="1113"/>
      <c r="EU65" s="1113"/>
      <c r="EV65" s="1113"/>
      <c r="EW65" s="1113"/>
      <c r="EX65" s="1113"/>
      <c r="EY65" s="1113"/>
      <c r="EZ65" s="1114"/>
    </row>
    <row r="66" spans="1:156" ht="30" customHeight="1" x14ac:dyDescent="0.2">
      <c r="A66" s="207">
        <f t="shared" si="3"/>
        <v>55</v>
      </c>
      <c r="B66" s="1103"/>
      <c r="C66" s="1104"/>
      <c r="D66" s="1092"/>
      <c r="E66" s="1093"/>
      <c r="F66" s="1094" t="str">
        <f t="shared" si="6"/>
        <v/>
      </c>
      <c r="G66" s="1095"/>
      <c r="H66" s="1095"/>
      <c r="I66" s="1095"/>
      <c r="J66" s="1095"/>
      <c r="K66" s="1095"/>
      <c r="L66" s="1095"/>
      <c r="M66" s="1095"/>
      <c r="N66" s="1095"/>
      <c r="O66" s="1095"/>
      <c r="P66" s="1095"/>
      <c r="Q66" s="1095"/>
      <c r="R66" s="1095"/>
      <c r="S66" s="1095"/>
      <c r="T66" s="1095"/>
      <c r="U66" s="1095"/>
      <c r="V66" s="1095"/>
      <c r="W66" s="1096"/>
      <c r="X66" s="1097">
        <f t="shared" si="4"/>
        <v>0</v>
      </c>
      <c r="Y66" s="1098"/>
      <c r="Z66" s="1099"/>
      <c r="AA66" s="1100"/>
      <c r="AB66" s="1101"/>
      <c r="AC66" s="1102"/>
      <c r="AD66" s="1135"/>
      <c r="AE66" s="1136"/>
      <c r="AF66" s="1136"/>
      <c r="AG66" s="1137"/>
      <c r="AH66" s="1138"/>
      <c r="AI66" s="1139"/>
      <c r="AJ66" s="1140"/>
      <c r="AK66" s="1132"/>
      <c r="AL66" s="1276"/>
      <c r="AM66" s="1276"/>
      <c r="AN66" s="1276"/>
      <c r="AO66" s="1276"/>
      <c r="AP66" s="1277"/>
      <c r="AQ66" s="642" t="str">
        <f>IF(AK66="","",VLOOKUP(AK66,ﾃﾞｰﾀ一覧!$AH$4:$AR$66,2,FALSE))</f>
        <v/>
      </c>
      <c r="AR66" s="1084"/>
      <c r="AS66" s="1084"/>
      <c r="AT66" s="643" t="str">
        <f>IF(AK66="","",VLOOKUP(AK66,ﾃﾞｰﾀ一覧!$AH$4:$AR$66,3,FALSE))</f>
        <v/>
      </c>
      <c r="AU66" s="644" t="str">
        <f>IF(AK66="","",VLOOKUP(AK66,ﾃﾞｰﾀ一覧!$AH$4:$AR$66,5,FALSE))</f>
        <v/>
      </c>
      <c r="AV66" s="1084"/>
      <c r="AW66" s="1084"/>
      <c r="AX66" s="643" t="str">
        <f>IF(AK66="","",VLOOKUP(AK66,ﾃﾞｰﾀ一覧!$AH$4:$AR$66,6,FALSE))</f>
        <v/>
      </c>
      <c r="AY66" s="649" t="str">
        <f>IF(AK66="","",VLOOKUP(AK66,ﾃﾞｰﾀ一覧!$AH$4:$AR$66,8,FALSE))</f>
        <v/>
      </c>
      <c r="AZ66" s="1084"/>
      <c r="BA66" s="1084"/>
      <c r="BB66" s="388" t="str">
        <f>IF(AK66="","",VLOOKUP(AK66,ﾃﾞｰﾀ一覧!$AH$4:$AR$66,9,FALSE))</f>
        <v/>
      </c>
      <c r="BC66" s="1124"/>
      <c r="BD66" s="1125"/>
      <c r="BE66" s="1125"/>
      <c r="BF66" s="1124"/>
      <c r="BG66" s="1125"/>
      <c r="BH66" s="1125"/>
      <c r="BI66" s="1124"/>
      <c r="BJ66" s="1125"/>
      <c r="BK66" s="1150"/>
      <c r="BL66" s="1154"/>
      <c r="BM66" s="1155"/>
      <c r="BN66" s="1156"/>
      <c r="BO66" s="1109" t="str">
        <f>IF($AK66="","",IF($BF66="","",IF($BF66=ﾃﾞｰﾀ一覧!$U$37,"",IF($BF66=ﾃﾞｰﾀ一覧!$U$38,"",IF($AH66=ﾃﾞｰﾀ一覧!$U$25,VLOOKUP($AK66,ﾃﾞｰﾀ一覧!$AH$43:$AR$66,10,FALSE),VLOOKUP($AK66,ﾃﾞｰﾀ一覧!$AH$4:$AR$66,10,FALSE))))))</f>
        <v/>
      </c>
      <c r="BP66" s="1110"/>
      <c r="BQ66" s="1110"/>
      <c r="BR66" s="1111"/>
      <c r="BS66" s="1115">
        <f>IF($BL66="",0,VLOOKUP($BL66,ﾃﾞｰﾀ一覧!$AY$4:$BB$16,3,FALSE))</f>
        <v>0</v>
      </c>
      <c r="BT66" s="1115"/>
      <c r="BU66" s="1115"/>
      <c r="BV66" s="1112" t="str">
        <f>IF($BO66="","",IF($BF66=ﾃﾞｰﾀ一覧!$U$37,"",IF($BF66=ﾃﾞｰﾀ一覧!$U$38,"",IF($BO66=ﾃﾞｰﾀ一覧!$AT$27,ﾃﾞｰﾀ一覧!$AT$27,VLOOKUP($AK66,ﾃﾞｰﾀ一覧!$AH$4:$AR$66,11,FALSE)*IF($BO66=ﾃﾞｰﾀ一覧!$AT$17,($AR66+1)*($AV66+1),IF($BO66=ﾃﾞｰﾀ一覧!$AT$22,IF(COUNTIF($AD66,"*天端*"),ﾃﾞｰﾀ一覧!$AU$43/2,ﾃﾞｰﾀ一覧!$AU$43/3),IF($BO66=ﾃﾞｰﾀ一覧!$AT$20,$AR66*$AV66,IF($BO66=ﾃﾞｰﾀ一覧!$AT$21,$AV66,1))))))))</f>
        <v/>
      </c>
      <c r="BW66" s="1112"/>
      <c r="BX66" s="1112"/>
      <c r="BY66" s="1088" t="str">
        <f>IF($B66="","",IF($AH66="","",IF($CK66=ﾃﾞｰﾀ一覧!$U$53,ﾃﾞｰﾀ一覧!$U$61,IF($AH66=ﾃﾞｰﾀ一覧!$U$21,ﾃﾞｰﾀ一覧!$U$60,IF(OR($AH66=ﾃﾞｰﾀ一覧!$U$19,$AH66=ﾃﾞｰﾀ一覧!$U$20,$AH66=ﾃﾞｰﾀ一覧!$U$23,$AH66=ﾃﾞｰﾀ一覧!$U$22,$AH66=ﾃﾞｰﾀ一覧!$U$18,AH66=ﾃﾞｰﾀ一覧!$U$25),ﾃﾞｰﾀ一覧!$U$59,ﾃﾞｰﾀ一覧!$U$62)))))</f>
        <v/>
      </c>
      <c r="BZ66" s="1089"/>
      <c r="CA66" s="1113"/>
      <c r="CB66" s="1113"/>
      <c r="CC66" s="1113"/>
      <c r="CD66" s="1113"/>
      <c r="CE66" s="1113"/>
      <c r="CF66" s="1113"/>
      <c r="CG66" s="1113"/>
      <c r="CH66" s="1113"/>
      <c r="CI66" s="1114"/>
      <c r="CK66" s="240"/>
      <c r="CM66" s="378" t="str">
        <f t="shared" si="0"/>
        <v/>
      </c>
      <c r="CN66" s="379" t="str">
        <f t="shared" si="5"/>
        <v/>
      </c>
      <c r="CO66" s="379" t="str">
        <f t="shared" si="1"/>
        <v/>
      </c>
      <c r="CP66" s="380" t="str">
        <f t="shared" si="2"/>
        <v/>
      </c>
      <c r="CQ66" s="244"/>
      <c r="CR66" s="1100"/>
      <c r="CS66" s="1101"/>
      <c r="CT66" s="1102"/>
      <c r="CU66" s="1135"/>
      <c r="CV66" s="1136"/>
      <c r="CW66" s="1136"/>
      <c r="CX66" s="1137"/>
      <c r="CY66" s="1138"/>
      <c r="CZ66" s="1139"/>
      <c r="DA66" s="1140"/>
      <c r="DB66" s="1132"/>
      <c r="DC66" s="1133"/>
      <c r="DD66" s="1133"/>
      <c r="DE66" s="1133"/>
      <c r="DF66" s="1133"/>
      <c r="DG66" s="1134"/>
      <c r="DH66" s="580"/>
      <c r="DI66" s="1372"/>
      <c r="DJ66" s="1372"/>
      <c r="DK66" s="581"/>
      <c r="DL66" s="582"/>
      <c r="DM66" s="1373"/>
      <c r="DN66" s="1373"/>
      <c r="DO66" s="581"/>
      <c r="DP66" s="582"/>
      <c r="DQ66" s="1372"/>
      <c r="DR66" s="1372"/>
      <c r="DS66" s="583"/>
      <c r="DT66" s="1124"/>
      <c r="DU66" s="1125"/>
      <c r="DV66" s="1150"/>
      <c r="DW66" s="1124"/>
      <c r="DX66" s="1125"/>
      <c r="DY66" s="1150"/>
      <c r="DZ66" s="1362"/>
      <c r="EA66" s="1363"/>
      <c r="EB66" s="1362"/>
      <c r="EC66" s="1363"/>
      <c r="ED66" s="1362"/>
      <c r="EE66" s="1363"/>
      <c r="EF66" s="1364"/>
      <c r="EG66" s="1296"/>
      <c r="EH66" s="1296"/>
      <c r="EI66" s="1365"/>
      <c r="EJ66" s="1366"/>
      <c r="EK66" s="1367"/>
      <c r="EL66" s="1368"/>
      <c r="EM66" s="1298"/>
      <c r="EN66" s="1113"/>
      <c r="EO66" s="1369"/>
      <c r="EP66" s="1370"/>
      <c r="EQ66" s="1371"/>
      <c r="ER66" s="1298"/>
      <c r="ES66" s="1113"/>
      <c r="ET66" s="1113"/>
      <c r="EU66" s="1113"/>
      <c r="EV66" s="1113"/>
      <c r="EW66" s="1113"/>
      <c r="EX66" s="1113"/>
      <c r="EY66" s="1113"/>
      <c r="EZ66" s="1114"/>
    </row>
    <row r="67" spans="1:156" ht="30" customHeight="1" x14ac:dyDescent="0.2">
      <c r="A67" s="207">
        <f t="shared" si="3"/>
        <v>56</v>
      </c>
      <c r="B67" s="1103"/>
      <c r="C67" s="1104"/>
      <c r="D67" s="1278"/>
      <c r="E67" s="1279"/>
      <c r="F67" s="1094" t="str">
        <f t="shared" si="6"/>
        <v/>
      </c>
      <c r="G67" s="1095"/>
      <c r="H67" s="1095"/>
      <c r="I67" s="1095"/>
      <c r="J67" s="1095"/>
      <c r="K67" s="1095"/>
      <c r="L67" s="1095"/>
      <c r="M67" s="1095"/>
      <c r="N67" s="1095"/>
      <c r="O67" s="1095"/>
      <c r="P67" s="1095"/>
      <c r="Q67" s="1095"/>
      <c r="R67" s="1095"/>
      <c r="S67" s="1095"/>
      <c r="T67" s="1095"/>
      <c r="U67" s="1095"/>
      <c r="V67" s="1095"/>
      <c r="W67" s="1096"/>
      <c r="X67" s="1097">
        <f t="shared" si="4"/>
        <v>0</v>
      </c>
      <c r="Y67" s="1098"/>
      <c r="Z67" s="1099"/>
      <c r="AA67" s="1100"/>
      <c r="AB67" s="1101"/>
      <c r="AC67" s="1102"/>
      <c r="AD67" s="1135"/>
      <c r="AE67" s="1136"/>
      <c r="AF67" s="1136"/>
      <c r="AG67" s="1137"/>
      <c r="AH67" s="1138"/>
      <c r="AI67" s="1139"/>
      <c r="AJ67" s="1140"/>
      <c r="AK67" s="1132"/>
      <c r="AL67" s="1133"/>
      <c r="AM67" s="1133"/>
      <c r="AN67" s="1133"/>
      <c r="AO67" s="1133"/>
      <c r="AP67" s="1134"/>
      <c r="AQ67" s="642" t="str">
        <f>IF(AK67="","",VLOOKUP(AK67,ﾃﾞｰﾀ一覧!$AH$4:$AR$66,2,FALSE))</f>
        <v/>
      </c>
      <c r="AR67" s="1084"/>
      <c r="AS67" s="1084"/>
      <c r="AT67" s="643" t="str">
        <f>IF(AK67="","",VLOOKUP(AK67,ﾃﾞｰﾀ一覧!$AH$4:$AR$66,3,FALSE))</f>
        <v/>
      </c>
      <c r="AU67" s="644" t="str">
        <f>IF(AK67="","",VLOOKUP(AK67,ﾃﾞｰﾀ一覧!$AH$4:$AR$66,5,FALSE))</f>
        <v/>
      </c>
      <c r="AV67" s="1084"/>
      <c r="AW67" s="1084"/>
      <c r="AX67" s="643" t="str">
        <f>IF(AK67="","",VLOOKUP(AK67,ﾃﾞｰﾀ一覧!$AH$4:$AR$66,6,FALSE))</f>
        <v/>
      </c>
      <c r="AY67" s="649" t="str">
        <f>IF(AK67="","",VLOOKUP(AK67,ﾃﾞｰﾀ一覧!$AH$4:$AR$66,8,FALSE))</f>
        <v/>
      </c>
      <c r="AZ67" s="1084"/>
      <c r="BA67" s="1084"/>
      <c r="BB67" s="388" t="str">
        <f>IF(AK67="","",VLOOKUP(AK67,ﾃﾞｰﾀ一覧!$AH$4:$AR$66,9,FALSE))</f>
        <v/>
      </c>
      <c r="BC67" s="1124"/>
      <c r="BD67" s="1125"/>
      <c r="BE67" s="1125"/>
      <c r="BF67" s="1124"/>
      <c r="BG67" s="1125"/>
      <c r="BH67" s="1125"/>
      <c r="BI67" s="1124"/>
      <c r="BJ67" s="1125"/>
      <c r="BK67" s="1150"/>
      <c r="BL67" s="1154"/>
      <c r="BM67" s="1155"/>
      <c r="BN67" s="1156"/>
      <c r="BO67" s="1109" t="str">
        <f>IF($AK67="","",IF($BF67="","",IF($BF67=ﾃﾞｰﾀ一覧!$U$37,"",IF($BF67=ﾃﾞｰﾀ一覧!$U$38,"",IF($AH67=ﾃﾞｰﾀ一覧!$U$25,VLOOKUP($AK67,ﾃﾞｰﾀ一覧!$AH$43:$AR$66,10,FALSE),VLOOKUP($AK67,ﾃﾞｰﾀ一覧!$AH$4:$AR$66,10,FALSE))))))</f>
        <v/>
      </c>
      <c r="BP67" s="1110"/>
      <c r="BQ67" s="1110"/>
      <c r="BR67" s="1111"/>
      <c r="BS67" s="1115">
        <f>IF($BL67="",0,VLOOKUP($BL67,ﾃﾞｰﾀ一覧!$AY$4:$BB$16,3,FALSE))</f>
        <v>0</v>
      </c>
      <c r="BT67" s="1115"/>
      <c r="BU67" s="1115"/>
      <c r="BV67" s="1112" t="str">
        <f>IF($BO67="","",IF($BF67=ﾃﾞｰﾀ一覧!$U$37,"",IF($BF67=ﾃﾞｰﾀ一覧!$U$38,"",IF($BO67=ﾃﾞｰﾀ一覧!$AT$27,ﾃﾞｰﾀ一覧!$AT$27,VLOOKUP($AK67,ﾃﾞｰﾀ一覧!$AH$4:$AR$66,11,FALSE)*IF($BO67=ﾃﾞｰﾀ一覧!$AT$17,($AR67+1)*($AV67+1),IF($BO67=ﾃﾞｰﾀ一覧!$AT$22,IF(COUNTIF($AD67,"*天端*"),ﾃﾞｰﾀ一覧!$AU$43/2,ﾃﾞｰﾀ一覧!$AU$43/3),IF($BO67=ﾃﾞｰﾀ一覧!$AT$20,$AR67*$AV67,IF($BO67=ﾃﾞｰﾀ一覧!$AT$21,$AV67,1))))))))</f>
        <v/>
      </c>
      <c r="BW67" s="1112"/>
      <c r="BX67" s="1112"/>
      <c r="BY67" s="1088" t="str">
        <f>IF($B67="","",IF($AH67="","",IF($CK67=ﾃﾞｰﾀ一覧!$U$53,ﾃﾞｰﾀ一覧!$U$61,IF($AH67=ﾃﾞｰﾀ一覧!$U$21,ﾃﾞｰﾀ一覧!$U$60,IF(OR($AH67=ﾃﾞｰﾀ一覧!$U$19,$AH67=ﾃﾞｰﾀ一覧!$U$20,$AH67=ﾃﾞｰﾀ一覧!$U$23,$AH67=ﾃﾞｰﾀ一覧!$U$22,$AH67=ﾃﾞｰﾀ一覧!$U$18,AH67=ﾃﾞｰﾀ一覧!$U$25),ﾃﾞｰﾀ一覧!$U$59,ﾃﾞｰﾀ一覧!$U$62)))))</f>
        <v/>
      </c>
      <c r="BZ67" s="1089"/>
      <c r="CA67" s="1113"/>
      <c r="CB67" s="1113"/>
      <c r="CC67" s="1113"/>
      <c r="CD67" s="1113"/>
      <c r="CE67" s="1113"/>
      <c r="CF67" s="1113"/>
      <c r="CG67" s="1113"/>
      <c r="CH67" s="1113"/>
      <c r="CI67" s="1114"/>
      <c r="CK67" s="240"/>
      <c r="CM67" s="378" t="str">
        <f t="shared" si="0"/>
        <v/>
      </c>
      <c r="CN67" s="379" t="str">
        <f t="shared" si="5"/>
        <v/>
      </c>
      <c r="CO67" s="379" t="str">
        <f t="shared" si="1"/>
        <v/>
      </c>
      <c r="CP67" s="380" t="str">
        <f t="shared" si="2"/>
        <v/>
      </c>
      <c r="CQ67" s="244"/>
      <c r="CR67" s="1100"/>
      <c r="CS67" s="1101"/>
      <c r="CT67" s="1102"/>
      <c r="CU67" s="1135"/>
      <c r="CV67" s="1136"/>
      <c r="CW67" s="1136"/>
      <c r="CX67" s="1137"/>
      <c r="CY67" s="1138"/>
      <c r="CZ67" s="1139"/>
      <c r="DA67" s="1140"/>
      <c r="DB67" s="1132"/>
      <c r="DC67" s="1133"/>
      <c r="DD67" s="1133"/>
      <c r="DE67" s="1133"/>
      <c r="DF67" s="1133"/>
      <c r="DG67" s="1134"/>
      <c r="DH67" s="580"/>
      <c r="DI67" s="1373"/>
      <c r="DJ67" s="1373"/>
      <c r="DK67" s="581"/>
      <c r="DL67" s="582"/>
      <c r="DM67" s="1372"/>
      <c r="DN67" s="1372"/>
      <c r="DO67" s="581"/>
      <c r="DP67" s="582"/>
      <c r="DQ67" s="1372"/>
      <c r="DR67" s="1372"/>
      <c r="DS67" s="583"/>
      <c r="DT67" s="1124"/>
      <c r="DU67" s="1125"/>
      <c r="DV67" s="1150"/>
      <c r="DW67" s="1124"/>
      <c r="DX67" s="1125"/>
      <c r="DY67" s="1150"/>
      <c r="DZ67" s="1362"/>
      <c r="EA67" s="1363"/>
      <c r="EB67" s="1362"/>
      <c r="EC67" s="1363"/>
      <c r="ED67" s="1362"/>
      <c r="EE67" s="1363"/>
      <c r="EF67" s="1364"/>
      <c r="EG67" s="1296"/>
      <c r="EH67" s="1296"/>
      <c r="EI67" s="1365"/>
      <c r="EJ67" s="1366"/>
      <c r="EK67" s="1367"/>
      <c r="EL67" s="1368"/>
      <c r="EM67" s="1298"/>
      <c r="EN67" s="1113"/>
      <c r="EO67" s="1369"/>
      <c r="EP67" s="1370"/>
      <c r="EQ67" s="1371"/>
      <c r="ER67" s="1298"/>
      <c r="ES67" s="1113"/>
      <c r="ET67" s="1113"/>
      <c r="EU67" s="1113"/>
      <c r="EV67" s="1113"/>
      <c r="EW67" s="1113"/>
      <c r="EX67" s="1113"/>
      <c r="EY67" s="1113"/>
      <c r="EZ67" s="1114"/>
    </row>
    <row r="68" spans="1:156" ht="30" customHeight="1" x14ac:dyDescent="0.2">
      <c r="A68" s="207">
        <f t="shared" si="3"/>
        <v>57</v>
      </c>
      <c r="B68" s="1103"/>
      <c r="C68" s="1104"/>
      <c r="D68" s="1092"/>
      <c r="E68" s="1093"/>
      <c r="F68" s="1094" t="str">
        <f t="shared" si="6"/>
        <v/>
      </c>
      <c r="G68" s="1095"/>
      <c r="H68" s="1095"/>
      <c r="I68" s="1095"/>
      <c r="J68" s="1095"/>
      <c r="K68" s="1095"/>
      <c r="L68" s="1095"/>
      <c r="M68" s="1095"/>
      <c r="N68" s="1095"/>
      <c r="O68" s="1095"/>
      <c r="P68" s="1095"/>
      <c r="Q68" s="1095"/>
      <c r="R68" s="1095"/>
      <c r="S68" s="1095"/>
      <c r="T68" s="1095"/>
      <c r="U68" s="1095"/>
      <c r="V68" s="1095"/>
      <c r="W68" s="1096"/>
      <c r="X68" s="1097">
        <f t="shared" si="4"/>
        <v>0</v>
      </c>
      <c r="Y68" s="1098"/>
      <c r="Z68" s="1099"/>
      <c r="AA68" s="1100"/>
      <c r="AB68" s="1101"/>
      <c r="AC68" s="1102"/>
      <c r="AD68" s="1135"/>
      <c r="AE68" s="1136"/>
      <c r="AF68" s="1136"/>
      <c r="AG68" s="1137"/>
      <c r="AH68" s="1138"/>
      <c r="AI68" s="1139"/>
      <c r="AJ68" s="1140"/>
      <c r="AK68" s="1132"/>
      <c r="AL68" s="1133"/>
      <c r="AM68" s="1133"/>
      <c r="AN68" s="1133"/>
      <c r="AO68" s="1133"/>
      <c r="AP68" s="1134"/>
      <c r="AQ68" s="642" t="str">
        <f>IF(AK68="","",VLOOKUP(AK68,ﾃﾞｰﾀ一覧!$AH$4:$AR$66,2,FALSE))</f>
        <v/>
      </c>
      <c r="AR68" s="1084"/>
      <c r="AS68" s="1084"/>
      <c r="AT68" s="643" t="str">
        <f>IF(AK68="","",VLOOKUP(AK68,ﾃﾞｰﾀ一覧!$AH$4:$AR$66,3,FALSE))</f>
        <v/>
      </c>
      <c r="AU68" s="644" t="str">
        <f>IF(AK68="","",VLOOKUP(AK68,ﾃﾞｰﾀ一覧!$AH$4:$AR$66,5,FALSE))</f>
        <v/>
      </c>
      <c r="AV68" s="1084"/>
      <c r="AW68" s="1084"/>
      <c r="AX68" s="643" t="str">
        <f>IF(AK68="","",VLOOKUP(AK68,ﾃﾞｰﾀ一覧!$AH$4:$AR$66,6,FALSE))</f>
        <v/>
      </c>
      <c r="AY68" s="649" t="str">
        <f>IF(AK68="","",VLOOKUP(AK68,ﾃﾞｰﾀ一覧!$AH$4:$AR$66,8,FALSE))</f>
        <v/>
      </c>
      <c r="AZ68" s="1084"/>
      <c r="BA68" s="1084"/>
      <c r="BB68" s="388" t="str">
        <f>IF(AK68="","",VLOOKUP(AK68,ﾃﾞｰﾀ一覧!$AH$4:$AR$66,9,FALSE))</f>
        <v/>
      </c>
      <c r="BC68" s="1124"/>
      <c r="BD68" s="1125"/>
      <c r="BE68" s="1125"/>
      <c r="BF68" s="1124"/>
      <c r="BG68" s="1125"/>
      <c r="BH68" s="1125"/>
      <c r="BI68" s="1124"/>
      <c r="BJ68" s="1125"/>
      <c r="BK68" s="1150"/>
      <c r="BL68" s="1154"/>
      <c r="BM68" s="1155"/>
      <c r="BN68" s="1156"/>
      <c r="BO68" s="1109" t="str">
        <f>IF($AK68="","",IF($BF68="","",IF($BF68=ﾃﾞｰﾀ一覧!$U$37,"",IF($BF68=ﾃﾞｰﾀ一覧!$U$38,"",IF($AH68=ﾃﾞｰﾀ一覧!$U$25,VLOOKUP($AK68,ﾃﾞｰﾀ一覧!$AH$43:$AR$66,10,FALSE),VLOOKUP($AK68,ﾃﾞｰﾀ一覧!$AH$4:$AR$66,10,FALSE))))))</f>
        <v/>
      </c>
      <c r="BP68" s="1110"/>
      <c r="BQ68" s="1110"/>
      <c r="BR68" s="1111"/>
      <c r="BS68" s="1115">
        <f>IF($BL68="",0,VLOOKUP($BL68,ﾃﾞｰﾀ一覧!$AY$4:$BB$16,3,FALSE))</f>
        <v>0</v>
      </c>
      <c r="BT68" s="1115"/>
      <c r="BU68" s="1115"/>
      <c r="BV68" s="1112" t="str">
        <f>IF($BO68="","",IF($BF68=ﾃﾞｰﾀ一覧!$U$37,"",IF($BF68=ﾃﾞｰﾀ一覧!$U$38,"",IF($BO68=ﾃﾞｰﾀ一覧!$AT$27,ﾃﾞｰﾀ一覧!$AT$27,VLOOKUP($AK68,ﾃﾞｰﾀ一覧!$AH$4:$AR$66,11,FALSE)*IF($BO68=ﾃﾞｰﾀ一覧!$AT$17,($AR68+1)*($AV68+1),IF($BO68=ﾃﾞｰﾀ一覧!$AT$22,IF(COUNTIF($AD68,"*天端*"),ﾃﾞｰﾀ一覧!$AU$43/2,ﾃﾞｰﾀ一覧!$AU$43/3),IF($BO68=ﾃﾞｰﾀ一覧!$AT$20,$AR68*$AV68,IF($BO68=ﾃﾞｰﾀ一覧!$AT$21,$AV68,1))))))))</f>
        <v/>
      </c>
      <c r="BW68" s="1112"/>
      <c r="BX68" s="1112"/>
      <c r="BY68" s="1088" t="str">
        <f>IF($B68="","",IF($AH68="","",IF($CK68=ﾃﾞｰﾀ一覧!$U$53,ﾃﾞｰﾀ一覧!$U$61,IF($AH68=ﾃﾞｰﾀ一覧!$U$21,ﾃﾞｰﾀ一覧!$U$60,IF(OR($AH68=ﾃﾞｰﾀ一覧!$U$19,$AH68=ﾃﾞｰﾀ一覧!$U$20,$AH68=ﾃﾞｰﾀ一覧!$U$23,$AH68=ﾃﾞｰﾀ一覧!$U$22,$AH68=ﾃﾞｰﾀ一覧!$U$18,AH68=ﾃﾞｰﾀ一覧!$U$25),ﾃﾞｰﾀ一覧!$U$59,ﾃﾞｰﾀ一覧!$U$62)))))</f>
        <v/>
      </c>
      <c r="BZ68" s="1089"/>
      <c r="CA68" s="1113"/>
      <c r="CB68" s="1113"/>
      <c r="CC68" s="1113"/>
      <c r="CD68" s="1113"/>
      <c r="CE68" s="1113"/>
      <c r="CF68" s="1113"/>
      <c r="CG68" s="1113"/>
      <c r="CH68" s="1113"/>
      <c r="CI68" s="1114"/>
      <c r="CK68" s="240"/>
      <c r="CM68" s="378" t="str">
        <f t="shared" si="0"/>
        <v/>
      </c>
      <c r="CN68" s="379" t="str">
        <f t="shared" si="5"/>
        <v/>
      </c>
      <c r="CO68" s="379" t="str">
        <f t="shared" si="1"/>
        <v/>
      </c>
      <c r="CP68" s="380" t="str">
        <f t="shared" si="2"/>
        <v/>
      </c>
      <c r="CQ68" s="244"/>
      <c r="CR68" s="1100"/>
      <c r="CS68" s="1101"/>
      <c r="CT68" s="1102"/>
      <c r="CU68" s="1135"/>
      <c r="CV68" s="1136"/>
      <c r="CW68" s="1136"/>
      <c r="CX68" s="1137"/>
      <c r="CY68" s="1138"/>
      <c r="CZ68" s="1139"/>
      <c r="DA68" s="1140"/>
      <c r="DB68" s="1132"/>
      <c r="DC68" s="1133"/>
      <c r="DD68" s="1133"/>
      <c r="DE68" s="1133"/>
      <c r="DF68" s="1133"/>
      <c r="DG68" s="1134"/>
      <c r="DH68" s="580"/>
      <c r="DI68" s="1372"/>
      <c r="DJ68" s="1372"/>
      <c r="DK68" s="581"/>
      <c r="DL68" s="582"/>
      <c r="DM68" s="1372"/>
      <c r="DN68" s="1372"/>
      <c r="DO68" s="581"/>
      <c r="DP68" s="582"/>
      <c r="DQ68" s="1372"/>
      <c r="DR68" s="1372"/>
      <c r="DS68" s="583"/>
      <c r="DT68" s="1124"/>
      <c r="DU68" s="1125"/>
      <c r="DV68" s="1150"/>
      <c r="DW68" s="1124"/>
      <c r="DX68" s="1125"/>
      <c r="DY68" s="1150"/>
      <c r="DZ68" s="1362"/>
      <c r="EA68" s="1363"/>
      <c r="EB68" s="1362"/>
      <c r="EC68" s="1363"/>
      <c r="ED68" s="1362"/>
      <c r="EE68" s="1363"/>
      <c r="EF68" s="1364"/>
      <c r="EG68" s="1296"/>
      <c r="EH68" s="1296"/>
      <c r="EI68" s="1365"/>
      <c r="EJ68" s="1366"/>
      <c r="EK68" s="1367"/>
      <c r="EL68" s="1368"/>
      <c r="EM68" s="1298"/>
      <c r="EN68" s="1113"/>
      <c r="EO68" s="1369"/>
      <c r="EP68" s="1370"/>
      <c r="EQ68" s="1371"/>
      <c r="ER68" s="1298"/>
      <c r="ES68" s="1113"/>
      <c r="ET68" s="1113"/>
      <c r="EU68" s="1113"/>
      <c r="EV68" s="1113"/>
      <c r="EW68" s="1113"/>
      <c r="EX68" s="1113"/>
      <c r="EY68" s="1113"/>
      <c r="EZ68" s="1114"/>
    </row>
    <row r="69" spans="1:156" ht="30" customHeight="1" x14ac:dyDescent="0.2">
      <c r="A69" s="207">
        <f t="shared" si="3"/>
        <v>58</v>
      </c>
      <c r="B69" s="1103"/>
      <c r="C69" s="1104"/>
      <c r="D69" s="1278"/>
      <c r="E69" s="1279"/>
      <c r="F69" s="1094" t="str">
        <f t="shared" si="6"/>
        <v/>
      </c>
      <c r="G69" s="1095"/>
      <c r="H69" s="1095"/>
      <c r="I69" s="1095"/>
      <c r="J69" s="1095"/>
      <c r="K69" s="1095"/>
      <c r="L69" s="1095"/>
      <c r="M69" s="1095"/>
      <c r="N69" s="1095"/>
      <c r="O69" s="1095"/>
      <c r="P69" s="1095"/>
      <c r="Q69" s="1095"/>
      <c r="R69" s="1095"/>
      <c r="S69" s="1095"/>
      <c r="T69" s="1095"/>
      <c r="U69" s="1095"/>
      <c r="V69" s="1095"/>
      <c r="W69" s="1096"/>
      <c r="X69" s="1097">
        <f t="shared" si="4"/>
        <v>0</v>
      </c>
      <c r="Y69" s="1098"/>
      <c r="Z69" s="1099"/>
      <c r="AA69" s="1100"/>
      <c r="AB69" s="1101"/>
      <c r="AC69" s="1102"/>
      <c r="AD69" s="1135"/>
      <c r="AE69" s="1136"/>
      <c r="AF69" s="1136"/>
      <c r="AG69" s="1137"/>
      <c r="AH69" s="1138"/>
      <c r="AI69" s="1139"/>
      <c r="AJ69" s="1140"/>
      <c r="AK69" s="1132"/>
      <c r="AL69" s="1133"/>
      <c r="AM69" s="1133"/>
      <c r="AN69" s="1133"/>
      <c r="AO69" s="1133"/>
      <c r="AP69" s="1134"/>
      <c r="AQ69" s="642" t="str">
        <f>IF(AK69="","",VLOOKUP(AK69,ﾃﾞｰﾀ一覧!$AH$4:$AR$66,2,FALSE))</f>
        <v/>
      </c>
      <c r="AR69" s="1084"/>
      <c r="AS69" s="1084"/>
      <c r="AT69" s="643" t="str">
        <f>IF(AK69="","",VLOOKUP(AK69,ﾃﾞｰﾀ一覧!$AH$4:$AR$66,3,FALSE))</f>
        <v/>
      </c>
      <c r="AU69" s="644" t="str">
        <f>IF(AK69="","",VLOOKUP(AK69,ﾃﾞｰﾀ一覧!$AH$4:$AR$66,5,FALSE))</f>
        <v/>
      </c>
      <c r="AV69" s="1084"/>
      <c r="AW69" s="1084"/>
      <c r="AX69" s="643" t="str">
        <f>IF(AK69="","",VLOOKUP(AK69,ﾃﾞｰﾀ一覧!$AH$4:$AR$66,6,FALSE))</f>
        <v/>
      </c>
      <c r="AY69" s="649" t="str">
        <f>IF(AK69="","",VLOOKUP(AK69,ﾃﾞｰﾀ一覧!$AH$4:$AR$66,8,FALSE))</f>
        <v/>
      </c>
      <c r="AZ69" s="1084"/>
      <c r="BA69" s="1084"/>
      <c r="BB69" s="388" t="str">
        <f>IF(AK69="","",VLOOKUP(AK69,ﾃﾞｰﾀ一覧!$AH$4:$AR$66,9,FALSE))</f>
        <v/>
      </c>
      <c r="BC69" s="1124"/>
      <c r="BD69" s="1125"/>
      <c r="BE69" s="1125"/>
      <c r="BF69" s="1124"/>
      <c r="BG69" s="1125"/>
      <c r="BH69" s="1125"/>
      <c r="BI69" s="1124"/>
      <c r="BJ69" s="1125"/>
      <c r="BK69" s="1150"/>
      <c r="BL69" s="1154"/>
      <c r="BM69" s="1155"/>
      <c r="BN69" s="1156"/>
      <c r="BO69" s="1109" t="str">
        <f>IF($AK69="","",IF($BF69="","",IF($BF69=ﾃﾞｰﾀ一覧!$U$37,"",IF($BF69=ﾃﾞｰﾀ一覧!$U$38,"",IF($AH69=ﾃﾞｰﾀ一覧!$U$25,VLOOKUP($AK69,ﾃﾞｰﾀ一覧!$AH$43:$AR$66,10,FALSE),VLOOKUP($AK69,ﾃﾞｰﾀ一覧!$AH$4:$AR$66,10,FALSE))))))</f>
        <v/>
      </c>
      <c r="BP69" s="1110"/>
      <c r="BQ69" s="1110"/>
      <c r="BR69" s="1111"/>
      <c r="BS69" s="1115">
        <f>IF($BL69="",0,VLOOKUP($BL69,ﾃﾞｰﾀ一覧!$AY$4:$BB$16,3,FALSE))</f>
        <v>0</v>
      </c>
      <c r="BT69" s="1115"/>
      <c r="BU69" s="1115"/>
      <c r="BV69" s="1112" t="str">
        <f>IF($BO69="","",IF($BF69=ﾃﾞｰﾀ一覧!$U$37,"",IF($BF69=ﾃﾞｰﾀ一覧!$U$38,"",IF($BO69=ﾃﾞｰﾀ一覧!$AT$27,ﾃﾞｰﾀ一覧!$AT$27,VLOOKUP($AK69,ﾃﾞｰﾀ一覧!$AH$4:$AR$66,11,FALSE)*IF($BO69=ﾃﾞｰﾀ一覧!$AT$17,($AR69+1)*($AV69+1),IF($BO69=ﾃﾞｰﾀ一覧!$AT$22,IF(COUNTIF($AD69,"*天端*"),ﾃﾞｰﾀ一覧!$AU$43/2,ﾃﾞｰﾀ一覧!$AU$43/3),IF($BO69=ﾃﾞｰﾀ一覧!$AT$20,$AR69*$AV69,IF($BO69=ﾃﾞｰﾀ一覧!$AT$21,$AV69,1))))))))</f>
        <v/>
      </c>
      <c r="BW69" s="1112"/>
      <c r="BX69" s="1112"/>
      <c r="BY69" s="1088" t="str">
        <f>IF($B69="","",IF($AH69="","",IF($CK69=ﾃﾞｰﾀ一覧!$U$53,ﾃﾞｰﾀ一覧!$U$61,IF($AH69=ﾃﾞｰﾀ一覧!$U$21,ﾃﾞｰﾀ一覧!$U$60,IF(OR($AH69=ﾃﾞｰﾀ一覧!$U$19,$AH69=ﾃﾞｰﾀ一覧!$U$20,$AH69=ﾃﾞｰﾀ一覧!$U$23,$AH69=ﾃﾞｰﾀ一覧!$U$22,$AH69=ﾃﾞｰﾀ一覧!$U$18,AH69=ﾃﾞｰﾀ一覧!$U$25),ﾃﾞｰﾀ一覧!$U$59,ﾃﾞｰﾀ一覧!$U$62)))))</f>
        <v/>
      </c>
      <c r="BZ69" s="1089"/>
      <c r="CA69" s="1113"/>
      <c r="CB69" s="1113"/>
      <c r="CC69" s="1113"/>
      <c r="CD69" s="1113"/>
      <c r="CE69" s="1113"/>
      <c r="CF69" s="1113"/>
      <c r="CG69" s="1113"/>
      <c r="CH69" s="1113"/>
      <c r="CI69" s="1114"/>
      <c r="CK69" s="240"/>
      <c r="CM69" s="378" t="str">
        <f t="shared" si="0"/>
        <v/>
      </c>
      <c r="CN69" s="379" t="str">
        <f t="shared" si="5"/>
        <v/>
      </c>
      <c r="CO69" s="379" t="str">
        <f t="shared" si="1"/>
        <v/>
      </c>
      <c r="CP69" s="380" t="str">
        <f t="shared" si="2"/>
        <v/>
      </c>
      <c r="CQ69" s="244"/>
      <c r="CR69" s="1100"/>
      <c r="CS69" s="1101"/>
      <c r="CT69" s="1102"/>
      <c r="CU69" s="1135"/>
      <c r="CV69" s="1136"/>
      <c r="CW69" s="1136"/>
      <c r="CX69" s="1137"/>
      <c r="CY69" s="1138"/>
      <c r="CZ69" s="1139"/>
      <c r="DA69" s="1140"/>
      <c r="DB69" s="1132"/>
      <c r="DC69" s="1133"/>
      <c r="DD69" s="1133"/>
      <c r="DE69" s="1133"/>
      <c r="DF69" s="1133"/>
      <c r="DG69" s="1134"/>
      <c r="DH69" s="580"/>
      <c r="DI69" s="1372"/>
      <c r="DJ69" s="1372"/>
      <c r="DK69" s="581"/>
      <c r="DL69" s="582"/>
      <c r="DM69" s="1372"/>
      <c r="DN69" s="1372"/>
      <c r="DO69" s="581"/>
      <c r="DP69" s="582"/>
      <c r="DQ69" s="1372"/>
      <c r="DR69" s="1372"/>
      <c r="DS69" s="583"/>
      <c r="DT69" s="1124"/>
      <c r="DU69" s="1125"/>
      <c r="DV69" s="1150"/>
      <c r="DW69" s="1124"/>
      <c r="DX69" s="1125"/>
      <c r="DY69" s="1150"/>
      <c r="DZ69" s="1362"/>
      <c r="EA69" s="1363"/>
      <c r="EB69" s="1362"/>
      <c r="EC69" s="1363"/>
      <c r="ED69" s="1362"/>
      <c r="EE69" s="1363"/>
      <c r="EF69" s="1364"/>
      <c r="EG69" s="1296"/>
      <c r="EH69" s="1296"/>
      <c r="EI69" s="1365"/>
      <c r="EJ69" s="1366"/>
      <c r="EK69" s="1367"/>
      <c r="EL69" s="1368"/>
      <c r="EM69" s="1298"/>
      <c r="EN69" s="1113"/>
      <c r="EO69" s="1369"/>
      <c r="EP69" s="1370"/>
      <c r="EQ69" s="1371"/>
      <c r="ER69" s="1298"/>
      <c r="ES69" s="1113"/>
      <c r="ET69" s="1113"/>
      <c r="EU69" s="1113"/>
      <c r="EV69" s="1113"/>
      <c r="EW69" s="1113"/>
      <c r="EX69" s="1113"/>
      <c r="EY69" s="1113"/>
      <c r="EZ69" s="1114"/>
    </row>
    <row r="70" spans="1:156" ht="30" customHeight="1" x14ac:dyDescent="0.2">
      <c r="A70" s="207">
        <f t="shared" si="3"/>
        <v>59</v>
      </c>
      <c r="B70" s="1103"/>
      <c r="C70" s="1104"/>
      <c r="D70" s="1092"/>
      <c r="E70" s="1093"/>
      <c r="F70" s="1094" t="str">
        <f t="shared" si="6"/>
        <v/>
      </c>
      <c r="G70" s="1095"/>
      <c r="H70" s="1095"/>
      <c r="I70" s="1095"/>
      <c r="J70" s="1095"/>
      <c r="K70" s="1095"/>
      <c r="L70" s="1095"/>
      <c r="M70" s="1095"/>
      <c r="N70" s="1095"/>
      <c r="O70" s="1095"/>
      <c r="P70" s="1095"/>
      <c r="Q70" s="1095"/>
      <c r="R70" s="1095"/>
      <c r="S70" s="1095"/>
      <c r="T70" s="1095"/>
      <c r="U70" s="1095"/>
      <c r="V70" s="1095"/>
      <c r="W70" s="1096"/>
      <c r="X70" s="1097">
        <f t="shared" si="4"/>
        <v>0</v>
      </c>
      <c r="Y70" s="1098"/>
      <c r="Z70" s="1099"/>
      <c r="AA70" s="1100"/>
      <c r="AB70" s="1101"/>
      <c r="AC70" s="1102"/>
      <c r="AD70" s="1135"/>
      <c r="AE70" s="1136"/>
      <c r="AF70" s="1136"/>
      <c r="AG70" s="1137"/>
      <c r="AH70" s="1138"/>
      <c r="AI70" s="1139"/>
      <c r="AJ70" s="1140"/>
      <c r="AK70" s="1132"/>
      <c r="AL70" s="1133"/>
      <c r="AM70" s="1133"/>
      <c r="AN70" s="1133"/>
      <c r="AO70" s="1133"/>
      <c r="AP70" s="1134"/>
      <c r="AQ70" s="642" t="str">
        <f>IF(AK70="","",VLOOKUP(AK70,ﾃﾞｰﾀ一覧!$AH$4:$AR$66,2,FALSE))</f>
        <v/>
      </c>
      <c r="AR70" s="1084"/>
      <c r="AS70" s="1084"/>
      <c r="AT70" s="643" t="str">
        <f>IF(AK70="","",VLOOKUP(AK70,ﾃﾞｰﾀ一覧!$AH$4:$AR$66,3,FALSE))</f>
        <v/>
      </c>
      <c r="AU70" s="644" t="str">
        <f>IF(AK70="","",VLOOKUP(AK70,ﾃﾞｰﾀ一覧!$AH$4:$AR$66,5,FALSE))</f>
        <v/>
      </c>
      <c r="AV70" s="1084"/>
      <c r="AW70" s="1084"/>
      <c r="AX70" s="643" t="str">
        <f>IF(AK70="","",VLOOKUP(AK70,ﾃﾞｰﾀ一覧!$AH$4:$AR$66,6,FALSE))</f>
        <v/>
      </c>
      <c r="AY70" s="649" t="str">
        <f>IF(AK70="","",VLOOKUP(AK70,ﾃﾞｰﾀ一覧!$AH$4:$AR$66,8,FALSE))</f>
        <v/>
      </c>
      <c r="AZ70" s="1084"/>
      <c r="BA70" s="1084"/>
      <c r="BB70" s="388" t="str">
        <f>IF(AK70="","",VLOOKUP(AK70,ﾃﾞｰﾀ一覧!$AH$4:$AR$66,9,FALSE))</f>
        <v/>
      </c>
      <c r="BC70" s="1124"/>
      <c r="BD70" s="1125"/>
      <c r="BE70" s="1125"/>
      <c r="BF70" s="1124"/>
      <c r="BG70" s="1125"/>
      <c r="BH70" s="1125"/>
      <c r="BI70" s="1157"/>
      <c r="BJ70" s="1158"/>
      <c r="BK70" s="1159"/>
      <c r="BL70" s="1154"/>
      <c r="BM70" s="1155"/>
      <c r="BN70" s="1156"/>
      <c r="BO70" s="1109" t="str">
        <f>IF($AK70="","",IF($BF70="","",IF($BF70=ﾃﾞｰﾀ一覧!$U$37,"",IF($BF70=ﾃﾞｰﾀ一覧!$U$38,"",IF($AH70=ﾃﾞｰﾀ一覧!$U$25,VLOOKUP($AK70,ﾃﾞｰﾀ一覧!$AH$43:$AR$66,10,FALSE),VLOOKUP($AK70,ﾃﾞｰﾀ一覧!$AH$4:$AR$66,10,FALSE))))))</f>
        <v/>
      </c>
      <c r="BP70" s="1110"/>
      <c r="BQ70" s="1110"/>
      <c r="BR70" s="1111"/>
      <c r="BS70" s="1115">
        <f>IF($BL70="",0,VLOOKUP($BL70,ﾃﾞｰﾀ一覧!$AY$4:$BB$16,3,FALSE))</f>
        <v>0</v>
      </c>
      <c r="BT70" s="1115"/>
      <c r="BU70" s="1115"/>
      <c r="BV70" s="1112" t="str">
        <f>IF($BO70="","",IF($BF70=ﾃﾞｰﾀ一覧!$U$37,"",IF($BF70=ﾃﾞｰﾀ一覧!$U$38,"",IF($BO70=ﾃﾞｰﾀ一覧!$AT$27,ﾃﾞｰﾀ一覧!$AT$27,VLOOKUP($AK70,ﾃﾞｰﾀ一覧!$AH$4:$AR$66,11,FALSE)*IF($BO70=ﾃﾞｰﾀ一覧!$AT$17,($AR70+1)*($AV70+1),IF($BO70=ﾃﾞｰﾀ一覧!$AT$22,IF(COUNTIF($AD70,"*天端*"),ﾃﾞｰﾀ一覧!$AU$43/2,ﾃﾞｰﾀ一覧!$AU$43/3),IF($BO70=ﾃﾞｰﾀ一覧!$AT$20,$AR70*$AV70,IF($BO70=ﾃﾞｰﾀ一覧!$AT$21,$AV70,1))))))))</f>
        <v/>
      </c>
      <c r="BW70" s="1112"/>
      <c r="BX70" s="1112"/>
      <c r="BY70" s="1088" t="str">
        <f>IF($B70="","",IF($AH70="","",IF($CK70=ﾃﾞｰﾀ一覧!$U$53,ﾃﾞｰﾀ一覧!$U$61,IF($AH70=ﾃﾞｰﾀ一覧!$U$21,ﾃﾞｰﾀ一覧!$U$60,IF(OR($AH70=ﾃﾞｰﾀ一覧!$U$19,$AH70=ﾃﾞｰﾀ一覧!$U$20,$AH70=ﾃﾞｰﾀ一覧!$U$23,$AH70=ﾃﾞｰﾀ一覧!$U$22,$AH70=ﾃﾞｰﾀ一覧!$U$18,AH70=ﾃﾞｰﾀ一覧!$U$25),ﾃﾞｰﾀ一覧!$U$59,ﾃﾞｰﾀ一覧!$U$62)))))</f>
        <v/>
      </c>
      <c r="BZ70" s="1089"/>
      <c r="CA70" s="1113"/>
      <c r="CB70" s="1113"/>
      <c r="CC70" s="1113"/>
      <c r="CD70" s="1113"/>
      <c r="CE70" s="1113"/>
      <c r="CF70" s="1113"/>
      <c r="CG70" s="1113"/>
      <c r="CH70" s="1113"/>
      <c r="CI70" s="1114"/>
      <c r="CK70" s="240"/>
      <c r="CM70" s="378" t="str">
        <f t="shared" si="0"/>
        <v/>
      </c>
      <c r="CN70" s="379" t="str">
        <f t="shared" si="5"/>
        <v/>
      </c>
      <c r="CO70" s="379" t="str">
        <f t="shared" si="1"/>
        <v/>
      </c>
      <c r="CP70" s="380" t="str">
        <f t="shared" si="2"/>
        <v/>
      </c>
      <c r="CQ70" s="244"/>
      <c r="CR70" s="1100"/>
      <c r="CS70" s="1101"/>
      <c r="CT70" s="1102"/>
      <c r="CU70" s="1135"/>
      <c r="CV70" s="1136"/>
      <c r="CW70" s="1136"/>
      <c r="CX70" s="1137"/>
      <c r="CY70" s="1138"/>
      <c r="CZ70" s="1139"/>
      <c r="DA70" s="1140"/>
      <c r="DB70" s="1132"/>
      <c r="DC70" s="1133"/>
      <c r="DD70" s="1133"/>
      <c r="DE70" s="1133"/>
      <c r="DF70" s="1133"/>
      <c r="DG70" s="1134"/>
      <c r="DH70" s="580"/>
      <c r="DI70" s="1372"/>
      <c r="DJ70" s="1372"/>
      <c r="DK70" s="581"/>
      <c r="DL70" s="582"/>
      <c r="DM70" s="1372"/>
      <c r="DN70" s="1372"/>
      <c r="DO70" s="581"/>
      <c r="DP70" s="582"/>
      <c r="DQ70" s="1372"/>
      <c r="DR70" s="1372"/>
      <c r="DS70" s="583"/>
      <c r="DT70" s="1124"/>
      <c r="DU70" s="1125"/>
      <c r="DV70" s="1150"/>
      <c r="DW70" s="1157"/>
      <c r="DX70" s="1158"/>
      <c r="DY70" s="1159"/>
      <c r="DZ70" s="1362"/>
      <c r="EA70" s="1363"/>
      <c r="EB70" s="1362"/>
      <c r="EC70" s="1363"/>
      <c r="ED70" s="1362"/>
      <c r="EE70" s="1363"/>
      <c r="EF70" s="1364"/>
      <c r="EG70" s="1296"/>
      <c r="EH70" s="1296"/>
      <c r="EI70" s="1365"/>
      <c r="EJ70" s="1366"/>
      <c r="EK70" s="1367"/>
      <c r="EL70" s="1368"/>
      <c r="EM70" s="1298"/>
      <c r="EN70" s="1113"/>
      <c r="EO70" s="1369"/>
      <c r="EP70" s="1370"/>
      <c r="EQ70" s="1371"/>
      <c r="ER70" s="1298"/>
      <c r="ES70" s="1113"/>
      <c r="ET70" s="1113"/>
      <c r="EU70" s="1113"/>
      <c r="EV70" s="1113"/>
      <c r="EW70" s="1113"/>
      <c r="EX70" s="1113"/>
      <c r="EY70" s="1113"/>
      <c r="EZ70" s="1114"/>
    </row>
    <row r="71" spans="1:156" ht="30" customHeight="1" x14ac:dyDescent="0.2">
      <c r="A71" s="207">
        <f t="shared" si="3"/>
        <v>60</v>
      </c>
      <c r="B71" s="1103"/>
      <c r="C71" s="1104"/>
      <c r="D71" s="1278"/>
      <c r="E71" s="1279"/>
      <c r="F71" s="1094" t="str">
        <f t="shared" si="6"/>
        <v/>
      </c>
      <c r="G71" s="1095"/>
      <c r="H71" s="1095"/>
      <c r="I71" s="1095"/>
      <c r="J71" s="1095"/>
      <c r="K71" s="1095"/>
      <c r="L71" s="1095"/>
      <c r="M71" s="1095"/>
      <c r="N71" s="1095"/>
      <c r="O71" s="1095"/>
      <c r="P71" s="1095"/>
      <c r="Q71" s="1095"/>
      <c r="R71" s="1095"/>
      <c r="S71" s="1095"/>
      <c r="T71" s="1095"/>
      <c r="U71" s="1095"/>
      <c r="V71" s="1095"/>
      <c r="W71" s="1096"/>
      <c r="X71" s="1097">
        <f t="shared" si="4"/>
        <v>0</v>
      </c>
      <c r="Y71" s="1098"/>
      <c r="Z71" s="1099"/>
      <c r="AA71" s="1100"/>
      <c r="AB71" s="1101"/>
      <c r="AC71" s="1102"/>
      <c r="AD71" s="1135"/>
      <c r="AE71" s="1136"/>
      <c r="AF71" s="1136"/>
      <c r="AG71" s="1137"/>
      <c r="AH71" s="1138"/>
      <c r="AI71" s="1139"/>
      <c r="AJ71" s="1140"/>
      <c r="AK71" s="1132"/>
      <c r="AL71" s="1133"/>
      <c r="AM71" s="1133"/>
      <c r="AN71" s="1133"/>
      <c r="AO71" s="1133"/>
      <c r="AP71" s="1134"/>
      <c r="AQ71" s="642" t="str">
        <f>IF(AK71="","",VLOOKUP(AK71,ﾃﾞｰﾀ一覧!$AH$4:$AR$66,2,FALSE))</f>
        <v/>
      </c>
      <c r="AR71" s="1084"/>
      <c r="AS71" s="1084"/>
      <c r="AT71" s="643" t="str">
        <f>IF(AK71="","",VLOOKUP(AK71,ﾃﾞｰﾀ一覧!$AH$4:$AR$66,3,FALSE))</f>
        <v/>
      </c>
      <c r="AU71" s="644" t="str">
        <f>IF(AK71="","",VLOOKUP(AK71,ﾃﾞｰﾀ一覧!$AH$4:$AR$66,5,FALSE))</f>
        <v/>
      </c>
      <c r="AV71" s="1084"/>
      <c r="AW71" s="1084"/>
      <c r="AX71" s="643" t="str">
        <f>IF(AK71="","",VLOOKUP(AK71,ﾃﾞｰﾀ一覧!$AH$4:$AR$66,6,FALSE))</f>
        <v/>
      </c>
      <c r="AY71" s="649" t="str">
        <f>IF(AK71="","",VLOOKUP(AK71,ﾃﾞｰﾀ一覧!$AH$4:$AR$66,8,FALSE))</f>
        <v/>
      </c>
      <c r="AZ71" s="1084"/>
      <c r="BA71" s="1084"/>
      <c r="BB71" s="388" t="str">
        <f>IF(AK71="","",VLOOKUP(AK71,ﾃﾞｰﾀ一覧!$AH$4:$AR$66,9,FALSE))</f>
        <v/>
      </c>
      <c r="BC71" s="1124"/>
      <c r="BD71" s="1125"/>
      <c r="BE71" s="1125"/>
      <c r="BF71" s="1124"/>
      <c r="BG71" s="1125"/>
      <c r="BH71" s="1125"/>
      <c r="BI71" s="1157"/>
      <c r="BJ71" s="1158"/>
      <c r="BK71" s="1159"/>
      <c r="BL71" s="1154"/>
      <c r="BM71" s="1155"/>
      <c r="BN71" s="1156"/>
      <c r="BO71" s="1109" t="str">
        <f>IF($AK71="","",IF($BF71="","",IF($BF71=ﾃﾞｰﾀ一覧!$U$37,"",IF($BF71=ﾃﾞｰﾀ一覧!$U$38,"",IF($AH71=ﾃﾞｰﾀ一覧!$U$25,VLOOKUP($AK71,ﾃﾞｰﾀ一覧!$AH$43:$AR$66,10,FALSE),VLOOKUP($AK71,ﾃﾞｰﾀ一覧!$AH$4:$AR$66,10,FALSE))))))</f>
        <v/>
      </c>
      <c r="BP71" s="1110"/>
      <c r="BQ71" s="1110"/>
      <c r="BR71" s="1111"/>
      <c r="BS71" s="1115">
        <f>IF($BL71="",0,VLOOKUP($BL71,ﾃﾞｰﾀ一覧!$AY$4:$BB$16,3,FALSE))</f>
        <v>0</v>
      </c>
      <c r="BT71" s="1115"/>
      <c r="BU71" s="1115"/>
      <c r="BV71" s="1112" t="str">
        <f>IF($BO71="","",IF($BF71=ﾃﾞｰﾀ一覧!$U$37,"",IF($BF71=ﾃﾞｰﾀ一覧!$U$38,"",IF($BO71=ﾃﾞｰﾀ一覧!$AT$27,ﾃﾞｰﾀ一覧!$AT$27,VLOOKUP($AK71,ﾃﾞｰﾀ一覧!$AH$4:$AR$66,11,FALSE)*IF($BO71=ﾃﾞｰﾀ一覧!$AT$17,($AR71+1)*($AV71+1),IF($BO71=ﾃﾞｰﾀ一覧!$AT$22,IF(COUNTIF($AD71,"*天端*"),ﾃﾞｰﾀ一覧!$AU$43/2,ﾃﾞｰﾀ一覧!$AU$43/3),IF($BO71=ﾃﾞｰﾀ一覧!$AT$20,$AR71*$AV71,IF($BO71=ﾃﾞｰﾀ一覧!$AT$21,$AV71,1))))))))</f>
        <v/>
      </c>
      <c r="BW71" s="1112"/>
      <c r="BX71" s="1112"/>
      <c r="BY71" s="1088" t="str">
        <f>IF($B71="","",IF($AH71="","",IF($CK71=ﾃﾞｰﾀ一覧!$U$53,ﾃﾞｰﾀ一覧!$U$61,IF($AH71=ﾃﾞｰﾀ一覧!$U$21,ﾃﾞｰﾀ一覧!$U$60,IF(OR($AH71=ﾃﾞｰﾀ一覧!$U$19,$AH71=ﾃﾞｰﾀ一覧!$U$20,$AH71=ﾃﾞｰﾀ一覧!$U$23,$AH71=ﾃﾞｰﾀ一覧!$U$22,$AH71=ﾃﾞｰﾀ一覧!$U$18,AH71=ﾃﾞｰﾀ一覧!$U$25),ﾃﾞｰﾀ一覧!$U$59,ﾃﾞｰﾀ一覧!$U$62)))))</f>
        <v/>
      </c>
      <c r="BZ71" s="1089"/>
      <c r="CA71" s="1113"/>
      <c r="CB71" s="1113"/>
      <c r="CC71" s="1113"/>
      <c r="CD71" s="1113"/>
      <c r="CE71" s="1113"/>
      <c r="CF71" s="1113"/>
      <c r="CG71" s="1113"/>
      <c r="CH71" s="1113"/>
      <c r="CI71" s="1114"/>
      <c r="CK71" s="240"/>
      <c r="CM71" s="378" t="str">
        <f t="shared" si="0"/>
        <v/>
      </c>
      <c r="CN71" s="379" t="str">
        <f t="shared" si="5"/>
        <v/>
      </c>
      <c r="CO71" s="379" t="str">
        <f t="shared" si="1"/>
        <v/>
      </c>
      <c r="CP71" s="380" t="str">
        <f t="shared" si="2"/>
        <v/>
      </c>
      <c r="CQ71" s="244"/>
      <c r="CR71" s="1100"/>
      <c r="CS71" s="1101"/>
      <c r="CT71" s="1102"/>
      <c r="CU71" s="1135"/>
      <c r="CV71" s="1136"/>
      <c r="CW71" s="1136"/>
      <c r="CX71" s="1137"/>
      <c r="CY71" s="1138"/>
      <c r="CZ71" s="1139"/>
      <c r="DA71" s="1140"/>
      <c r="DB71" s="1132"/>
      <c r="DC71" s="1133"/>
      <c r="DD71" s="1133"/>
      <c r="DE71" s="1133"/>
      <c r="DF71" s="1133"/>
      <c r="DG71" s="1134"/>
      <c r="DH71" s="580"/>
      <c r="DI71" s="1372"/>
      <c r="DJ71" s="1372"/>
      <c r="DK71" s="581"/>
      <c r="DL71" s="582"/>
      <c r="DM71" s="1372"/>
      <c r="DN71" s="1372"/>
      <c r="DO71" s="581"/>
      <c r="DP71" s="582"/>
      <c r="DQ71" s="1372"/>
      <c r="DR71" s="1372"/>
      <c r="DS71" s="583"/>
      <c r="DT71" s="1124"/>
      <c r="DU71" s="1125"/>
      <c r="DV71" s="1150"/>
      <c r="DW71" s="1157"/>
      <c r="DX71" s="1158"/>
      <c r="DY71" s="1159"/>
      <c r="DZ71" s="1362"/>
      <c r="EA71" s="1363"/>
      <c r="EB71" s="1362"/>
      <c r="EC71" s="1363"/>
      <c r="ED71" s="1362"/>
      <c r="EE71" s="1363"/>
      <c r="EF71" s="1364"/>
      <c r="EG71" s="1296"/>
      <c r="EH71" s="1296"/>
      <c r="EI71" s="1365"/>
      <c r="EJ71" s="1366"/>
      <c r="EK71" s="1367"/>
      <c r="EL71" s="1368"/>
      <c r="EM71" s="1298"/>
      <c r="EN71" s="1113"/>
      <c r="EO71" s="1369"/>
      <c r="EP71" s="1370"/>
      <c r="EQ71" s="1371"/>
      <c r="ER71" s="1298"/>
      <c r="ES71" s="1113"/>
      <c r="ET71" s="1113"/>
      <c r="EU71" s="1113"/>
      <c r="EV71" s="1113"/>
      <c r="EW71" s="1113"/>
      <c r="EX71" s="1113"/>
      <c r="EY71" s="1113"/>
      <c r="EZ71" s="1114"/>
    </row>
    <row r="72" spans="1:156" ht="30" customHeight="1" x14ac:dyDescent="0.2">
      <c r="A72" s="207">
        <f t="shared" si="3"/>
        <v>61</v>
      </c>
      <c r="B72" s="1103"/>
      <c r="C72" s="1104"/>
      <c r="D72" s="1092"/>
      <c r="E72" s="1093"/>
      <c r="F72" s="1094" t="str">
        <f t="shared" si="6"/>
        <v/>
      </c>
      <c r="G72" s="1095"/>
      <c r="H72" s="1095"/>
      <c r="I72" s="1095"/>
      <c r="J72" s="1095"/>
      <c r="K72" s="1095"/>
      <c r="L72" s="1095"/>
      <c r="M72" s="1095"/>
      <c r="N72" s="1095"/>
      <c r="O72" s="1095"/>
      <c r="P72" s="1095"/>
      <c r="Q72" s="1095"/>
      <c r="R72" s="1095"/>
      <c r="S72" s="1095"/>
      <c r="T72" s="1095"/>
      <c r="U72" s="1095"/>
      <c r="V72" s="1095"/>
      <c r="W72" s="1096"/>
      <c r="X72" s="1097">
        <f t="shared" si="4"/>
        <v>0</v>
      </c>
      <c r="Y72" s="1098"/>
      <c r="Z72" s="1099"/>
      <c r="AA72" s="1100"/>
      <c r="AB72" s="1101"/>
      <c r="AC72" s="1102"/>
      <c r="AD72" s="1135"/>
      <c r="AE72" s="1136"/>
      <c r="AF72" s="1136"/>
      <c r="AG72" s="1137"/>
      <c r="AH72" s="1138"/>
      <c r="AI72" s="1139"/>
      <c r="AJ72" s="1140"/>
      <c r="AK72" s="1132"/>
      <c r="AL72" s="1133"/>
      <c r="AM72" s="1133"/>
      <c r="AN72" s="1133"/>
      <c r="AO72" s="1133"/>
      <c r="AP72" s="1134"/>
      <c r="AQ72" s="642" t="str">
        <f>IF(AK72="","",VLOOKUP(AK72,ﾃﾞｰﾀ一覧!$AH$4:$AR$66,2,FALSE))</f>
        <v/>
      </c>
      <c r="AR72" s="1084"/>
      <c r="AS72" s="1084"/>
      <c r="AT72" s="643" t="str">
        <f>IF(AK72="","",VLOOKUP(AK72,ﾃﾞｰﾀ一覧!$AH$4:$AR$66,3,FALSE))</f>
        <v/>
      </c>
      <c r="AU72" s="644" t="str">
        <f>IF(AK72="","",VLOOKUP(AK72,ﾃﾞｰﾀ一覧!$AH$4:$AR$66,5,FALSE))</f>
        <v/>
      </c>
      <c r="AV72" s="1084"/>
      <c r="AW72" s="1084"/>
      <c r="AX72" s="643" t="str">
        <f>IF(AK72="","",VLOOKUP(AK72,ﾃﾞｰﾀ一覧!$AH$4:$AR$66,6,FALSE))</f>
        <v/>
      </c>
      <c r="AY72" s="649" t="str">
        <f>IF(AK72="","",VLOOKUP(AK72,ﾃﾞｰﾀ一覧!$AH$4:$AR$66,8,FALSE))</f>
        <v/>
      </c>
      <c r="AZ72" s="1084"/>
      <c r="BA72" s="1084"/>
      <c r="BB72" s="388" t="str">
        <f>IF(AK72="","",VLOOKUP(AK72,ﾃﾞｰﾀ一覧!$AH$4:$AR$66,9,FALSE))</f>
        <v/>
      </c>
      <c r="BC72" s="1124"/>
      <c r="BD72" s="1125"/>
      <c r="BE72" s="1125"/>
      <c r="BF72" s="1124"/>
      <c r="BG72" s="1125"/>
      <c r="BH72" s="1125"/>
      <c r="BI72" s="1157"/>
      <c r="BJ72" s="1158"/>
      <c r="BK72" s="1159"/>
      <c r="BL72" s="1154"/>
      <c r="BM72" s="1155"/>
      <c r="BN72" s="1156"/>
      <c r="BO72" s="1109" t="str">
        <f>IF($AK72="","",IF($BF72="","",IF($BF72=ﾃﾞｰﾀ一覧!$U$37,"",IF($BF72=ﾃﾞｰﾀ一覧!$U$38,"",IF($AH72=ﾃﾞｰﾀ一覧!$U$25,VLOOKUP($AK72,ﾃﾞｰﾀ一覧!$AH$43:$AR$66,10,FALSE),VLOOKUP($AK72,ﾃﾞｰﾀ一覧!$AH$4:$AR$66,10,FALSE))))))</f>
        <v/>
      </c>
      <c r="BP72" s="1110"/>
      <c r="BQ72" s="1110"/>
      <c r="BR72" s="1111"/>
      <c r="BS72" s="1115">
        <f>IF($BL72="",0,VLOOKUP($BL72,ﾃﾞｰﾀ一覧!$AY$4:$BB$16,3,FALSE))</f>
        <v>0</v>
      </c>
      <c r="BT72" s="1115"/>
      <c r="BU72" s="1115"/>
      <c r="BV72" s="1112" t="str">
        <f>IF($BO72="","",IF($BF72=ﾃﾞｰﾀ一覧!$U$37,"",IF($BF72=ﾃﾞｰﾀ一覧!$U$38,"",IF($BO72=ﾃﾞｰﾀ一覧!$AT$27,ﾃﾞｰﾀ一覧!$AT$27,VLOOKUP($AK72,ﾃﾞｰﾀ一覧!$AH$4:$AR$66,11,FALSE)*IF($BO72=ﾃﾞｰﾀ一覧!$AT$17,($AR72+1)*($AV72+1),IF($BO72=ﾃﾞｰﾀ一覧!$AT$22,IF(COUNTIF($AD72,"*天端*"),ﾃﾞｰﾀ一覧!$AU$43/2,ﾃﾞｰﾀ一覧!$AU$43/3),IF($BO72=ﾃﾞｰﾀ一覧!$AT$20,$AR72*$AV72,IF($BO72=ﾃﾞｰﾀ一覧!$AT$21,$AV72,1))))))))</f>
        <v/>
      </c>
      <c r="BW72" s="1112"/>
      <c r="BX72" s="1112"/>
      <c r="BY72" s="1088" t="str">
        <f>IF($B72="","",IF($AH72="","",IF($CK72=ﾃﾞｰﾀ一覧!$U$53,ﾃﾞｰﾀ一覧!$U$61,IF($AH72=ﾃﾞｰﾀ一覧!$U$21,ﾃﾞｰﾀ一覧!$U$60,IF(OR($AH72=ﾃﾞｰﾀ一覧!$U$19,$AH72=ﾃﾞｰﾀ一覧!$U$20,$AH72=ﾃﾞｰﾀ一覧!$U$23,$AH72=ﾃﾞｰﾀ一覧!$U$22,$AH72=ﾃﾞｰﾀ一覧!$U$18,AH72=ﾃﾞｰﾀ一覧!$U$25),ﾃﾞｰﾀ一覧!$U$59,ﾃﾞｰﾀ一覧!$U$62)))))</f>
        <v/>
      </c>
      <c r="BZ72" s="1089"/>
      <c r="CA72" s="1113"/>
      <c r="CB72" s="1113"/>
      <c r="CC72" s="1113"/>
      <c r="CD72" s="1113"/>
      <c r="CE72" s="1113"/>
      <c r="CF72" s="1113"/>
      <c r="CG72" s="1113"/>
      <c r="CH72" s="1113"/>
      <c r="CI72" s="1114"/>
      <c r="CK72" s="240"/>
      <c r="CM72" s="378" t="str">
        <f t="shared" si="0"/>
        <v/>
      </c>
      <c r="CN72" s="379" t="str">
        <f t="shared" si="5"/>
        <v/>
      </c>
      <c r="CO72" s="379" t="str">
        <f t="shared" si="1"/>
        <v/>
      </c>
      <c r="CP72" s="380" t="str">
        <f t="shared" si="2"/>
        <v/>
      </c>
      <c r="CQ72" s="244"/>
      <c r="CR72" s="1100"/>
      <c r="CS72" s="1101"/>
      <c r="CT72" s="1102"/>
      <c r="CU72" s="1135"/>
      <c r="CV72" s="1136"/>
      <c r="CW72" s="1136"/>
      <c r="CX72" s="1137"/>
      <c r="CY72" s="1138"/>
      <c r="CZ72" s="1139"/>
      <c r="DA72" s="1140"/>
      <c r="DB72" s="1132"/>
      <c r="DC72" s="1133"/>
      <c r="DD72" s="1133"/>
      <c r="DE72" s="1133"/>
      <c r="DF72" s="1133"/>
      <c r="DG72" s="1134"/>
      <c r="DH72" s="580"/>
      <c r="DI72" s="1372"/>
      <c r="DJ72" s="1372"/>
      <c r="DK72" s="581"/>
      <c r="DL72" s="582"/>
      <c r="DM72" s="1372"/>
      <c r="DN72" s="1372"/>
      <c r="DO72" s="581"/>
      <c r="DP72" s="582"/>
      <c r="DQ72" s="1372"/>
      <c r="DR72" s="1372"/>
      <c r="DS72" s="583"/>
      <c r="DT72" s="1124"/>
      <c r="DU72" s="1125"/>
      <c r="DV72" s="1150"/>
      <c r="DW72" s="1157"/>
      <c r="DX72" s="1158"/>
      <c r="DY72" s="1159"/>
      <c r="DZ72" s="1362"/>
      <c r="EA72" s="1363"/>
      <c r="EB72" s="1362"/>
      <c r="EC72" s="1363"/>
      <c r="ED72" s="1362"/>
      <c r="EE72" s="1363"/>
      <c r="EF72" s="1364"/>
      <c r="EG72" s="1296"/>
      <c r="EH72" s="1296"/>
      <c r="EI72" s="1365"/>
      <c r="EJ72" s="1366"/>
      <c r="EK72" s="1367"/>
      <c r="EL72" s="1368"/>
      <c r="EM72" s="1298"/>
      <c r="EN72" s="1113"/>
      <c r="EO72" s="1369"/>
      <c r="EP72" s="1370"/>
      <c r="EQ72" s="1371"/>
      <c r="ER72" s="1298"/>
      <c r="ES72" s="1113"/>
      <c r="ET72" s="1113"/>
      <c r="EU72" s="1113"/>
      <c r="EV72" s="1113"/>
      <c r="EW72" s="1113"/>
      <c r="EX72" s="1113"/>
      <c r="EY72" s="1113"/>
      <c r="EZ72" s="1114"/>
    </row>
    <row r="73" spans="1:156" ht="30" customHeight="1" x14ac:dyDescent="0.2">
      <c r="A73" s="207">
        <f t="shared" si="3"/>
        <v>62</v>
      </c>
      <c r="B73" s="1103"/>
      <c r="C73" s="1104"/>
      <c r="D73" s="1278"/>
      <c r="E73" s="1279"/>
      <c r="F73" s="1094" t="str">
        <f t="shared" si="6"/>
        <v/>
      </c>
      <c r="G73" s="1095"/>
      <c r="H73" s="1095"/>
      <c r="I73" s="1095"/>
      <c r="J73" s="1095"/>
      <c r="K73" s="1095"/>
      <c r="L73" s="1095"/>
      <c r="M73" s="1095"/>
      <c r="N73" s="1095"/>
      <c r="O73" s="1095"/>
      <c r="P73" s="1095"/>
      <c r="Q73" s="1095"/>
      <c r="R73" s="1095"/>
      <c r="S73" s="1095"/>
      <c r="T73" s="1095"/>
      <c r="U73" s="1095"/>
      <c r="V73" s="1095"/>
      <c r="W73" s="1096"/>
      <c r="X73" s="1097">
        <f t="shared" si="4"/>
        <v>0</v>
      </c>
      <c r="Y73" s="1098"/>
      <c r="Z73" s="1099"/>
      <c r="AA73" s="1100"/>
      <c r="AB73" s="1101"/>
      <c r="AC73" s="1102"/>
      <c r="AD73" s="1135"/>
      <c r="AE73" s="1136"/>
      <c r="AF73" s="1136"/>
      <c r="AG73" s="1137"/>
      <c r="AH73" s="1138"/>
      <c r="AI73" s="1139"/>
      <c r="AJ73" s="1140"/>
      <c r="AK73" s="1132"/>
      <c r="AL73" s="1133"/>
      <c r="AM73" s="1133"/>
      <c r="AN73" s="1133"/>
      <c r="AO73" s="1133"/>
      <c r="AP73" s="1134"/>
      <c r="AQ73" s="642" t="str">
        <f>IF(AK73="","",VLOOKUP(AK73,ﾃﾞｰﾀ一覧!$AH$4:$AR$66,2,FALSE))</f>
        <v/>
      </c>
      <c r="AR73" s="1084"/>
      <c r="AS73" s="1084"/>
      <c r="AT73" s="643" t="str">
        <f>IF(AK73="","",VLOOKUP(AK73,ﾃﾞｰﾀ一覧!$AH$4:$AR$66,3,FALSE))</f>
        <v/>
      </c>
      <c r="AU73" s="644" t="str">
        <f>IF(AK73="","",VLOOKUP(AK73,ﾃﾞｰﾀ一覧!$AH$4:$AR$66,5,FALSE))</f>
        <v/>
      </c>
      <c r="AV73" s="1084"/>
      <c r="AW73" s="1084"/>
      <c r="AX73" s="643" t="str">
        <f>IF(AK73="","",VLOOKUP(AK73,ﾃﾞｰﾀ一覧!$AH$4:$AR$66,6,FALSE))</f>
        <v/>
      </c>
      <c r="AY73" s="649" t="str">
        <f>IF(AK73="","",VLOOKUP(AK73,ﾃﾞｰﾀ一覧!$AH$4:$AR$66,8,FALSE))</f>
        <v/>
      </c>
      <c r="AZ73" s="1084"/>
      <c r="BA73" s="1084"/>
      <c r="BB73" s="388" t="str">
        <f>IF(AK73="","",VLOOKUP(AK73,ﾃﾞｰﾀ一覧!$AH$4:$AR$66,9,FALSE))</f>
        <v/>
      </c>
      <c r="BC73" s="1124"/>
      <c r="BD73" s="1125"/>
      <c r="BE73" s="1125"/>
      <c r="BF73" s="1124"/>
      <c r="BG73" s="1125"/>
      <c r="BH73" s="1125"/>
      <c r="BI73" s="1124"/>
      <c r="BJ73" s="1125"/>
      <c r="BK73" s="1150"/>
      <c r="BL73" s="1154"/>
      <c r="BM73" s="1155"/>
      <c r="BN73" s="1156"/>
      <c r="BO73" s="1109" t="str">
        <f>IF($AK73="","",IF($BF73="","",IF($BF73=ﾃﾞｰﾀ一覧!$U$37,"",IF($BF73=ﾃﾞｰﾀ一覧!$U$38,"",IF($AH73=ﾃﾞｰﾀ一覧!$U$25,VLOOKUP($AK73,ﾃﾞｰﾀ一覧!$AH$43:$AR$66,10,FALSE),VLOOKUP($AK73,ﾃﾞｰﾀ一覧!$AH$4:$AR$66,10,FALSE))))))</f>
        <v/>
      </c>
      <c r="BP73" s="1110"/>
      <c r="BQ73" s="1110"/>
      <c r="BR73" s="1111"/>
      <c r="BS73" s="1115">
        <f>IF($BL73="",0,VLOOKUP($BL73,ﾃﾞｰﾀ一覧!$AY$4:$BB$16,3,FALSE))</f>
        <v>0</v>
      </c>
      <c r="BT73" s="1115"/>
      <c r="BU73" s="1115"/>
      <c r="BV73" s="1112" t="str">
        <f>IF($BO73="","",IF($BF73=ﾃﾞｰﾀ一覧!$U$37,"",IF($BF73=ﾃﾞｰﾀ一覧!$U$38,"",IF($BO73=ﾃﾞｰﾀ一覧!$AT$27,ﾃﾞｰﾀ一覧!$AT$27,VLOOKUP($AK73,ﾃﾞｰﾀ一覧!$AH$4:$AR$66,11,FALSE)*IF($BO73=ﾃﾞｰﾀ一覧!$AT$17,($AR73+1)*($AV73+1),IF($BO73=ﾃﾞｰﾀ一覧!$AT$22,IF(COUNTIF($AD73,"*天端*"),ﾃﾞｰﾀ一覧!$AU$43/2,ﾃﾞｰﾀ一覧!$AU$43/3),IF($BO73=ﾃﾞｰﾀ一覧!$AT$20,$AR73*$AV73,IF($BO73=ﾃﾞｰﾀ一覧!$AT$21,$AV73,1))))))))</f>
        <v/>
      </c>
      <c r="BW73" s="1112"/>
      <c r="BX73" s="1112"/>
      <c r="BY73" s="1088" t="str">
        <f>IF($B73="","",IF($AH73="","",IF($CK73=ﾃﾞｰﾀ一覧!$U$53,ﾃﾞｰﾀ一覧!$U$61,IF($AH73=ﾃﾞｰﾀ一覧!$U$21,ﾃﾞｰﾀ一覧!$U$60,IF(OR($AH73=ﾃﾞｰﾀ一覧!$U$19,$AH73=ﾃﾞｰﾀ一覧!$U$20,$AH73=ﾃﾞｰﾀ一覧!$U$23,$AH73=ﾃﾞｰﾀ一覧!$U$22,$AH73=ﾃﾞｰﾀ一覧!$U$18,AH73=ﾃﾞｰﾀ一覧!$U$25),ﾃﾞｰﾀ一覧!$U$59,ﾃﾞｰﾀ一覧!$U$62)))))</f>
        <v/>
      </c>
      <c r="BZ73" s="1089"/>
      <c r="CA73" s="1113"/>
      <c r="CB73" s="1113"/>
      <c r="CC73" s="1113"/>
      <c r="CD73" s="1113"/>
      <c r="CE73" s="1113"/>
      <c r="CF73" s="1113"/>
      <c r="CG73" s="1113"/>
      <c r="CH73" s="1113"/>
      <c r="CI73" s="1114"/>
      <c r="CK73" s="240"/>
      <c r="CM73" s="378" t="str">
        <f t="shared" si="0"/>
        <v/>
      </c>
      <c r="CN73" s="379" t="str">
        <f t="shared" si="5"/>
        <v/>
      </c>
      <c r="CO73" s="379" t="str">
        <f t="shared" si="1"/>
        <v/>
      </c>
      <c r="CP73" s="380" t="str">
        <f t="shared" si="2"/>
        <v/>
      </c>
      <c r="CQ73" s="244"/>
      <c r="CR73" s="1100"/>
      <c r="CS73" s="1101"/>
      <c r="CT73" s="1102"/>
      <c r="CU73" s="1135"/>
      <c r="CV73" s="1136"/>
      <c r="CW73" s="1136"/>
      <c r="CX73" s="1137"/>
      <c r="CY73" s="1138"/>
      <c r="CZ73" s="1139"/>
      <c r="DA73" s="1140"/>
      <c r="DB73" s="1132"/>
      <c r="DC73" s="1133"/>
      <c r="DD73" s="1133"/>
      <c r="DE73" s="1133"/>
      <c r="DF73" s="1133"/>
      <c r="DG73" s="1134"/>
      <c r="DH73" s="580"/>
      <c r="DI73" s="1372"/>
      <c r="DJ73" s="1372"/>
      <c r="DK73" s="581"/>
      <c r="DL73" s="582"/>
      <c r="DM73" s="1372"/>
      <c r="DN73" s="1372"/>
      <c r="DO73" s="581"/>
      <c r="DP73" s="582"/>
      <c r="DQ73" s="1372"/>
      <c r="DR73" s="1372"/>
      <c r="DS73" s="583"/>
      <c r="DT73" s="1124"/>
      <c r="DU73" s="1125"/>
      <c r="DV73" s="1150"/>
      <c r="DW73" s="1124"/>
      <c r="DX73" s="1125"/>
      <c r="DY73" s="1150"/>
      <c r="DZ73" s="1362"/>
      <c r="EA73" s="1363"/>
      <c r="EB73" s="1362"/>
      <c r="EC73" s="1363"/>
      <c r="ED73" s="1362"/>
      <c r="EE73" s="1363"/>
      <c r="EF73" s="1364"/>
      <c r="EG73" s="1296"/>
      <c r="EH73" s="1296"/>
      <c r="EI73" s="1365"/>
      <c r="EJ73" s="1366"/>
      <c r="EK73" s="1367"/>
      <c r="EL73" s="1368"/>
      <c r="EM73" s="1298"/>
      <c r="EN73" s="1113"/>
      <c r="EO73" s="1369"/>
      <c r="EP73" s="1370"/>
      <c r="EQ73" s="1371"/>
      <c r="ER73" s="1298"/>
      <c r="ES73" s="1113"/>
      <c r="ET73" s="1113"/>
      <c r="EU73" s="1113"/>
      <c r="EV73" s="1113"/>
      <c r="EW73" s="1113"/>
      <c r="EX73" s="1113"/>
      <c r="EY73" s="1113"/>
      <c r="EZ73" s="1114"/>
    </row>
    <row r="74" spans="1:156" ht="30" customHeight="1" x14ac:dyDescent="0.2">
      <c r="A74" s="207">
        <f t="shared" si="3"/>
        <v>63</v>
      </c>
      <c r="B74" s="1103"/>
      <c r="C74" s="1104"/>
      <c r="D74" s="1092"/>
      <c r="E74" s="1093"/>
      <c r="F74" s="1094" t="str">
        <f t="shared" si="6"/>
        <v/>
      </c>
      <c r="G74" s="1095"/>
      <c r="H74" s="1095"/>
      <c r="I74" s="1095"/>
      <c r="J74" s="1095"/>
      <c r="K74" s="1095"/>
      <c r="L74" s="1095"/>
      <c r="M74" s="1095"/>
      <c r="N74" s="1095"/>
      <c r="O74" s="1095"/>
      <c r="P74" s="1095"/>
      <c r="Q74" s="1095"/>
      <c r="R74" s="1095"/>
      <c r="S74" s="1095"/>
      <c r="T74" s="1095"/>
      <c r="U74" s="1095"/>
      <c r="V74" s="1095"/>
      <c r="W74" s="1096"/>
      <c r="X74" s="1097">
        <f t="shared" si="4"/>
        <v>0</v>
      </c>
      <c r="Y74" s="1098"/>
      <c r="Z74" s="1099"/>
      <c r="AA74" s="1100"/>
      <c r="AB74" s="1101"/>
      <c r="AC74" s="1102"/>
      <c r="AD74" s="1135"/>
      <c r="AE74" s="1136"/>
      <c r="AF74" s="1136"/>
      <c r="AG74" s="1137"/>
      <c r="AH74" s="1138"/>
      <c r="AI74" s="1139"/>
      <c r="AJ74" s="1140"/>
      <c r="AK74" s="1132"/>
      <c r="AL74" s="1133"/>
      <c r="AM74" s="1133"/>
      <c r="AN74" s="1133"/>
      <c r="AO74" s="1133"/>
      <c r="AP74" s="1134"/>
      <c r="AQ74" s="642" t="str">
        <f>IF(AK74="","",VLOOKUP(AK74,ﾃﾞｰﾀ一覧!$AH$4:$AR$66,2,FALSE))</f>
        <v/>
      </c>
      <c r="AR74" s="1280"/>
      <c r="AS74" s="1280"/>
      <c r="AT74" s="643" t="str">
        <f>IF(AK74="","",VLOOKUP(AK74,ﾃﾞｰﾀ一覧!$AH$4:$AR$66,3,FALSE))</f>
        <v/>
      </c>
      <c r="AU74" s="644" t="str">
        <f>IF(AK74="","",VLOOKUP(AK74,ﾃﾞｰﾀ一覧!$AH$4:$AR$66,5,FALSE))</f>
        <v/>
      </c>
      <c r="AV74" s="1280"/>
      <c r="AW74" s="1280"/>
      <c r="AX74" s="643" t="str">
        <f>IF(AK74="","",VLOOKUP(AK74,ﾃﾞｰﾀ一覧!$AH$4:$AR$66,6,FALSE))</f>
        <v/>
      </c>
      <c r="AY74" s="649" t="str">
        <f>IF(AK74="","",VLOOKUP(AK74,ﾃﾞｰﾀ一覧!$AH$4:$AR$66,8,FALSE))</f>
        <v/>
      </c>
      <c r="AZ74" s="1280"/>
      <c r="BA74" s="1280"/>
      <c r="BB74" s="388" t="str">
        <f>IF(AK74="","",VLOOKUP(AK74,ﾃﾞｰﾀ一覧!$AH$4:$AR$66,9,FALSE))</f>
        <v/>
      </c>
      <c r="BC74" s="1124"/>
      <c r="BD74" s="1125"/>
      <c r="BE74" s="1125"/>
      <c r="BF74" s="1124"/>
      <c r="BG74" s="1125"/>
      <c r="BH74" s="1125"/>
      <c r="BI74" s="1124"/>
      <c r="BJ74" s="1125"/>
      <c r="BK74" s="1150"/>
      <c r="BL74" s="1154"/>
      <c r="BM74" s="1155"/>
      <c r="BN74" s="1156"/>
      <c r="BO74" s="1109" t="str">
        <f>IF($AK74="","",IF($BF74="","",IF($BF74=ﾃﾞｰﾀ一覧!$U$37,"",IF($BF74=ﾃﾞｰﾀ一覧!$U$38,"",IF($AH74=ﾃﾞｰﾀ一覧!$U$25,VLOOKUP($AK74,ﾃﾞｰﾀ一覧!$AH$43:$AR$66,10,FALSE),VLOOKUP($AK74,ﾃﾞｰﾀ一覧!$AH$4:$AR$66,10,FALSE))))))</f>
        <v/>
      </c>
      <c r="BP74" s="1110"/>
      <c r="BQ74" s="1110"/>
      <c r="BR74" s="1111"/>
      <c r="BS74" s="1115">
        <f>IF($BL74="",0,VLOOKUP($BL74,ﾃﾞｰﾀ一覧!$AY$4:$BB$16,3,FALSE))</f>
        <v>0</v>
      </c>
      <c r="BT74" s="1115"/>
      <c r="BU74" s="1115"/>
      <c r="BV74" s="1112" t="str">
        <f>IF($BO74="","",IF($BF74=ﾃﾞｰﾀ一覧!$U$37,"",IF($BF74=ﾃﾞｰﾀ一覧!$U$38,"",IF($BO74=ﾃﾞｰﾀ一覧!$AT$27,ﾃﾞｰﾀ一覧!$AT$27,VLOOKUP($AK74,ﾃﾞｰﾀ一覧!$AH$4:$AR$66,11,FALSE)*IF($BO74=ﾃﾞｰﾀ一覧!$AT$17,($AR74+1)*($AV74+1),IF($BO74=ﾃﾞｰﾀ一覧!$AT$22,IF(COUNTIF($AD74,"*天端*"),ﾃﾞｰﾀ一覧!$AU$43/2,ﾃﾞｰﾀ一覧!$AU$43/3),IF($BO74=ﾃﾞｰﾀ一覧!$AT$20,$AR74*$AV74,IF($BO74=ﾃﾞｰﾀ一覧!$AT$21,$AV74,1))))))))</f>
        <v/>
      </c>
      <c r="BW74" s="1112"/>
      <c r="BX74" s="1112"/>
      <c r="BY74" s="1088" t="str">
        <f>IF($B74="","",IF($AH74="","",IF($CK74=ﾃﾞｰﾀ一覧!$U$53,ﾃﾞｰﾀ一覧!$U$61,IF($AH74=ﾃﾞｰﾀ一覧!$U$21,ﾃﾞｰﾀ一覧!$U$60,IF(OR($AH74=ﾃﾞｰﾀ一覧!$U$19,$AH74=ﾃﾞｰﾀ一覧!$U$20,$AH74=ﾃﾞｰﾀ一覧!$U$23,$AH74=ﾃﾞｰﾀ一覧!$U$22,$AH74=ﾃﾞｰﾀ一覧!$U$18,AH74=ﾃﾞｰﾀ一覧!$U$25),ﾃﾞｰﾀ一覧!$U$59,ﾃﾞｰﾀ一覧!$U$62)))))</f>
        <v/>
      </c>
      <c r="BZ74" s="1089"/>
      <c r="CA74" s="1113"/>
      <c r="CB74" s="1113"/>
      <c r="CC74" s="1113"/>
      <c r="CD74" s="1113"/>
      <c r="CE74" s="1113"/>
      <c r="CF74" s="1113"/>
      <c r="CG74" s="1113"/>
      <c r="CH74" s="1113"/>
      <c r="CI74" s="1114"/>
      <c r="CK74" s="240"/>
      <c r="CM74" s="378" t="str">
        <f t="shared" si="0"/>
        <v/>
      </c>
      <c r="CN74" s="379" t="str">
        <f t="shared" si="5"/>
        <v/>
      </c>
      <c r="CO74" s="379" t="str">
        <f t="shared" si="1"/>
        <v/>
      </c>
      <c r="CP74" s="380" t="str">
        <f t="shared" si="2"/>
        <v/>
      </c>
      <c r="CQ74" s="244"/>
      <c r="CR74" s="1100"/>
      <c r="CS74" s="1101"/>
      <c r="CT74" s="1102"/>
      <c r="CU74" s="1135"/>
      <c r="CV74" s="1136"/>
      <c r="CW74" s="1136"/>
      <c r="CX74" s="1137"/>
      <c r="CY74" s="1138"/>
      <c r="CZ74" s="1139"/>
      <c r="DA74" s="1140"/>
      <c r="DB74" s="1132"/>
      <c r="DC74" s="1133"/>
      <c r="DD74" s="1133"/>
      <c r="DE74" s="1133"/>
      <c r="DF74" s="1133"/>
      <c r="DG74" s="1134"/>
      <c r="DH74" s="580"/>
      <c r="DI74" s="1374"/>
      <c r="DJ74" s="1374"/>
      <c r="DK74" s="581"/>
      <c r="DL74" s="582"/>
      <c r="DM74" s="1374"/>
      <c r="DN74" s="1374"/>
      <c r="DO74" s="581"/>
      <c r="DP74" s="582"/>
      <c r="DQ74" s="1374"/>
      <c r="DR74" s="1374"/>
      <c r="DS74" s="583"/>
      <c r="DT74" s="1124"/>
      <c r="DU74" s="1125"/>
      <c r="DV74" s="1150"/>
      <c r="DW74" s="1124"/>
      <c r="DX74" s="1125"/>
      <c r="DY74" s="1150"/>
      <c r="DZ74" s="1362"/>
      <c r="EA74" s="1363"/>
      <c r="EB74" s="1362"/>
      <c r="EC74" s="1363"/>
      <c r="ED74" s="1362"/>
      <c r="EE74" s="1363"/>
      <c r="EF74" s="1364"/>
      <c r="EG74" s="1296"/>
      <c r="EH74" s="1296"/>
      <c r="EI74" s="1365"/>
      <c r="EJ74" s="1366"/>
      <c r="EK74" s="1367"/>
      <c r="EL74" s="1368"/>
      <c r="EM74" s="1298"/>
      <c r="EN74" s="1113"/>
      <c r="EO74" s="1369"/>
      <c r="EP74" s="1370"/>
      <c r="EQ74" s="1371"/>
      <c r="ER74" s="1298"/>
      <c r="ES74" s="1113"/>
      <c r="ET74" s="1113"/>
      <c r="EU74" s="1113"/>
      <c r="EV74" s="1113"/>
      <c r="EW74" s="1113"/>
      <c r="EX74" s="1113"/>
      <c r="EY74" s="1113"/>
      <c r="EZ74" s="1114"/>
    </row>
    <row r="75" spans="1:156" ht="30" customHeight="1" x14ac:dyDescent="0.2">
      <c r="A75" s="207">
        <f t="shared" si="3"/>
        <v>64</v>
      </c>
      <c r="B75" s="1103"/>
      <c r="C75" s="1104"/>
      <c r="D75" s="1278"/>
      <c r="E75" s="1279"/>
      <c r="F75" s="1094" t="str">
        <f t="shared" si="6"/>
        <v/>
      </c>
      <c r="G75" s="1095"/>
      <c r="H75" s="1095"/>
      <c r="I75" s="1095"/>
      <c r="J75" s="1095"/>
      <c r="K75" s="1095"/>
      <c r="L75" s="1095"/>
      <c r="M75" s="1095"/>
      <c r="N75" s="1095"/>
      <c r="O75" s="1095"/>
      <c r="P75" s="1095"/>
      <c r="Q75" s="1095"/>
      <c r="R75" s="1095"/>
      <c r="S75" s="1095"/>
      <c r="T75" s="1095"/>
      <c r="U75" s="1095"/>
      <c r="V75" s="1095"/>
      <c r="W75" s="1096"/>
      <c r="X75" s="1097">
        <f t="shared" si="4"/>
        <v>0</v>
      </c>
      <c r="Y75" s="1098"/>
      <c r="Z75" s="1099"/>
      <c r="AA75" s="1100"/>
      <c r="AB75" s="1101"/>
      <c r="AC75" s="1102"/>
      <c r="AD75" s="1135"/>
      <c r="AE75" s="1136"/>
      <c r="AF75" s="1136"/>
      <c r="AG75" s="1137"/>
      <c r="AH75" s="1138"/>
      <c r="AI75" s="1139"/>
      <c r="AJ75" s="1140"/>
      <c r="AK75" s="1132"/>
      <c r="AL75" s="1133"/>
      <c r="AM75" s="1133"/>
      <c r="AN75" s="1133"/>
      <c r="AO75" s="1133"/>
      <c r="AP75" s="1134"/>
      <c r="AQ75" s="642" t="str">
        <f>IF(AK75="","",VLOOKUP(AK75,ﾃﾞｰﾀ一覧!$AH$4:$AR$66,2,FALSE))</f>
        <v/>
      </c>
      <c r="AR75" s="1084"/>
      <c r="AS75" s="1084"/>
      <c r="AT75" s="643" t="str">
        <f>IF(AK75="","",VLOOKUP(AK75,ﾃﾞｰﾀ一覧!$AH$4:$AR$66,3,FALSE))</f>
        <v/>
      </c>
      <c r="AU75" s="644" t="str">
        <f>IF(AK75="","",VLOOKUP(AK75,ﾃﾞｰﾀ一覧!$AH$4:$AR$66,5,FALSE))</f>
        <v/>
      </c>
      <c r="AV75" s="1084"/>
      <c r="AW75" s="1084"/>
      <c r="AX75" s="643" t="str">
        <f>IF(AK75="","",VLOOKUP(AK75,ﾃﾞｰﾀ一覧!$AH$4:$AR$66,6,FALSE))</f>
        <v/>
      </c>
      <c r="AY75" s="649" t="str">
        <f>IF(AK75="","",VLOOKUP(AK75,ﾃﾞｰﾀ一覧!$AH$4:$AR$66,8,FALSE))</f>
        <v/>
      </c>
      <c r="AZ75" s="1084"/>
      <c r="BA75" s="1084"/>
      <c r="BB75" s="388" t="str">
        <f>IF(AK75="","",VLOOKUP(AK75,ﾃﾞｰﾀ一覧!$AH$4:$AR$66,9,FALSE))</f>
        <v/>
      </c>
      <c r="BC75" s="1124"/>
      <c r="BD75" s="1125"/>
      <c r="BE75" s="1125"/>
      <c r="BF75" s="1124"/>
      <c r="BG75" s="1125"/>
      <c r="BH75" s="1125"/>
      <c r="BI75" s="1124"/>
      <c r="BJ75" s="1125"/>
      <c r="BK75" s="1150"/>
      <c r="BL75" s="1154"/>
      <c r="BM75" s="1155"/>
      <c r="BN75" s="1156"/>
      <c r="BO75" s="1109" t="str">
        <f>IF($AK75="","",IF($BF75="","",IF($BF75=ﾃﾞｰﾀ一覧!$U$37,"",IF($BF75=ﾃﾞｰﾀ一覧!$U$38,"",IF($AH75=ﾃﾞｰﾀ一覧!$U$25,VLOOKUP($AK75,ﾃﾞｰﾀ一覧!$AH$43:$AR$66,10,FALSE),VLOOKUP($AK75,ﾃﾞｰﾀ一覧!$AH$4:$AR$66,10,FALSE))))))</f>
        <v/>
      </c>
      <c r="BP75" s="1110"/>
      <c r="BQ75" s="1110"/>
      <c r="BR75" s="1111"/>
      <c r="BS75" s="1115">
        <f>IF($BL75="",0,VLOOKUP($BL75,ﾃﾞｰﾀ一覧!$AY$4:$BB$16,3,FALSE))</f>
        <v>0</v>
      </c>
      <c r="BT75" s="1115"/>
      <c r="BU75" s="1115"/>
      <c r="BV75" s="1112" t="str">
        <f>IF($BO75="","",IF($BF75=ﾃﾞｰﾀ一覧!$U$37,"",IF($BF75=ﾃﾞｰﾀ一覧!$U$38,"",IF($BO75=ﾃﾞｰﾀ一覧!$AT$27,ﾃﾞｰﾀ一覧!$AT$27,VLOOKUP($AK75,ﾃﾞｰﾀ一覧!$AH$4:$AR$66,11,FALSE)*IF($BO75=ﾃﾞｰﾀ一覧!$AT$17,($AR75+1)*($AV75+1),IF($BO75=ﾃﾞｰﾀ一覧!$AT$22,IF(COUNTIF($AD75,"*天端*"),ﾃﾞｰﾀ一覧!$AU$43/2,ﾃﾞｰﾀ一覧!$AU$43/3),IF($BO75=ﾃﾞｰﾀ一覧!$AT$20,$AR75*$AV75,IF($BO75=ﾃﾞｰﾀ一覧!$AT$21,$AV75,1))))))))</f>
        <v/>
      </c>
      <c r="BW75" s="1112"/>
      <c r="BX75" s="1112"/>
      <c r="BY75" s="1088" t="str">
        <f>IF($B75="","",IF($AH75="","",IF($CK75=ﾃﾞｰﾀ一覧!$U$53,ﾃﾞｰﾀ一覧!$U$61,IF($AH75=ﾃﾞｰﾀ一覧!$U$21,ﾃﾞｰﾀ一覧!$U$60,IF(OR($AH75=ﾃﾞｰﾀ一覧!$U$19,$AH75=ﾃﾞｰﾀ一覧!$U$20,$AH75=ﾃﾞｰﾀ一覧!$U$23,$AH75=ﾃﾞｰﾀ一覧!$U$22,$AH75=ﾃﾞｰﾀ一覧!$U$18,AH75=ﾃﾞｰﾀ一覧!$U$25),ﾃﾞｰﾀ一覧!$U$59,ﾃﾞｰﾀ一覧!$U$62)))))</f>
        <v/>
      </c>
      <c r="BZ75" s="1089"/>
      <c r="CA75" s="1113"/>
      <c r="CB75" s="1113"/>
      <c r="CC75" s="1113"/>
      <c r="CD75" s="1113"/>
      <c r="CE75" s="1113"/>
      <c r="CF75" s="1113"/>
      <c r="CG75" s="1113"/>
      <c r="CH75" s="1113"/>
      <c r="CI75" s="1114"/>
      <c r="CK75" s="240"/>
      <c r="CM75" s="378" t="str">
        <f t="shared" si="0"/>
        <v/>
      </c>
      <c r="CN75" s="379" t="str">
        <f t="shared" si="5"/>
        <v/>
      </c>
      <c r="CO75" s="379" t="str">
        <f t="shared" si="1"/>
        <v/>
      </c>
      <c r="CP75" s="380" t="str">
        <f t="shared" si="2"/>
        <v/>
      </c>
      <c r="CQ75" s="244"/>
      <c r="CR75" s="1100"/>
      <c r="CS75" s="1101"/>
      <c r="CT75" s="1102"/>
      <c r="CU75" s="1135"/>
      <c r="CV75" s="1136"/>
      <c r="CW75" s="1136"/>
      <c r="CX75" s="1137"/>
      <c r="CY75" s="1138"/>
      <c r="CZ75" s="1139"/>
      <c r="DA75" s="1140"/>
      <c r="DB75" s="1132"/>
      <c r="DC75" s="1133"/>
      <c r="DD75" s="1133"/>
      <c r="DE75" s="1133"/>
      <c r="DF75" s="1133"/>
      <c r="DG75" s="1134"/>
      <c r="DH75" s="580"/>
      <c r="DI75" s="1372"/>
      <c r="DJ75" s="1372"/>
      <c r="DK75" s="581"/>
      <c r="DL75" s="582"/>
      <c r="DM75" s="1372"/>
      <c r="DN75" s="1372"/>
      <c r="DO75" s="581"/>
      <c r="DP75" s="582"/>
      <c r="DQ75" s="1372"/>
      <c r="DR75" s="1372"/>
      <c r="DS75" s="583"/>
      <c r="DT75" s="1124"/>
      <c r="DU75" s="1125"/>
      <c r="DV75" s="1150"/>
      <c r="DW75" s="1124"/>
      <c r="DX75" s="1125"/>
      <c r="DY75" s="1150"/>
      <c r="DZ75" s="1362"/>
      <c r="EA75" s="1363"/>
      <c r="EB75" s="1362"/>
      <c r="EC75" s="1363"/>
      <c r="ED75" s="1362"/>
      <c r="EE75" s="1363"/>
      <c r="EF75" s="1364"/>
      <c r="EG75" s="1296"/>
      <c r="EH75" s="1296"/>
      <c r="EI75" s="1365"/>
      <c r="EJ75" s="1366"/>
      <c r="EK75" s="1367"/>
      <c r="EL75" s="1368"/>
      <c r="EM75" s="1298"/>
      <c r="EN75" s="1113"/>
      <c r="EO75" s="1369"/>
      <c r="EP75" s="1370"/>
      <c r="EQ75" s="1371"/>
      <c r="ER75" s="1298"/>
      <c r="ES75" s="1113"/>
      <c r="ET75" s="1113"/>
      <c r="EU75" s="1113"/>
      <c r="EV75" s="1113"/>
      <c r="EW75" s="1113"/>
      <c r="EX75" s="1113"/>
      <c r="EY75" s="1113"/>
      <c r="EZ75" s="1114"/>
    </row>
    <row r="76" spans="1:156" ht="30" customHeight="1" x14ac:dyDescent="0.2">
      <c r="A76" s="207">
        <f t="shared" si="3"/>
        <v>65</v>
      </c>
      <c r="B76" s="1103"/>
      <c r="C76" s="1104"/>
      <c r="D76" s="1092"/>
      <c r="E76" s="1093"/>
      <c r="F76" s="1094" t="str">
        <f t="shared" si="6"/>
        <v/>
      </c>
      <c r="G76" s="1095"/>
      <c r="H76" s="1095"/>
      <c r="I76" s="1095"/>
      <c r="J76" s="1095"/>
      <c r="K76" s="1095"/>
      <c r="L76" s="1095"/>
      <c r="M76" s="1095"/>
      <c r="N76" s="1095"/>
      <c r="O76" s="1095"/>
      <c r="P76" s="1095"/>
      <c r="Q76" s="1095"/>
      <c r="R76" s="1095"/>
      <c r="S76" s="1095"/>
      <c r="T76" s="1095"/>
      <c r="U76" s="1095"/>
      <c r="V76" s="1095"/>
      <c r="W76" s="1096"/>
      <c r="X76" s="1097">
        <f t="shared" si="4"/>
        <v>0</v>
      </c>
      <c r="Y76" s="1098"/>
      <c r="Z76" s="1099"/>
      <c r="AA76" s="1100"/>
      <c r="AB76" s="1101"/>
      <c r="AC76" s="1102"/>
      <c r="AD76" s="1135"/>
      <c r="AE76" s="1136"/>
      <c r="AF76" s="1136"/>
      <c r="AG76" s="1137"/>
      <c r="AH76" s="1138"/>
      <c r="AI76" s="1139"/>
      <c r="AJ76" s="1140"/>
      <c r="AK76" s="1132"/>
      <c r="AL76" s="1133"/>
      <c r="AM76" s="1133"/>
      <c r="AN76" s="1133"/>
      <c r="AO76" s="1133"/>
      <c r="AP76" s="1134"/>
      <c r="AQ76" s="642" t="str">
        <f>IF(AK76="","",VLOOKUP(AK76,ﾃﾞｰﾀ一覧!$AH$4:$AR$66,2,FALSE))</f>
        <v/>
      </c>
      <c r="AR76" s="1084"/>
      <c r="AS76" s="1084"/>
      <c r="AT76" s="643" t="str">
        <f>IF(AK76="","",VLOOKUP(AK76,ﾃﾞｰﾀ一覧!$AH$4:$AR$66,3,FALSE))</f>
        <v/>
      </c>
      <c r="AU76" s="644" t="str">
        <f>IF(AK76="","",VLOOKUP(AK76,ﾃﾞｰﾀ一覧!$AH$4:$AR$66,5,FALSE))</f>
        <v/>
      </c>
      <c r="AV76" s="1084"/>
      <c r="AW76" s="1084"/>
      <c r="AX76" s="643" t="str">
        <f>IF(AK76="","",VLOOKUP(AK76,ﾃﾞｰﾀ一覧!$AH$4:$AR$66,6,FALSE))</f>
        <v/>
      </c>
      <c r="AY76" s="649" t="str">
        <f>IF(AK76="","",VLOOKUP(AK76,ﾃﾞｰﾀ一覧!$AH$4:$AR$66,8,FALSE))</f>
        <v/>
      </c>
      <c r="AZ76" s="1084"/>
      <c r="BA76" s="1084"/>
      <c r="BB76" s="388" t="str">
        <f>IF(AK76="","",VLOOKUP(AK76,ﾃﾞｰﾀ一覧!$AH$4:$AR$66,9,FALSE))</f>
        <v/>
      </c>
      <c r="BC76" s="1124"/>
      <c r="BD76" s="1125"/>
      <c r="BE76" s="1125"/>
      <c r="BF76" s="1124"/>
      <c r="BG76" s="1125"/>
      <c r="BH76" s="1125"/>
      <c r="BI76" s="1124"/>
      <c r="BJ76" s="1125"/>
      <c r="BK76" s="1150"/>
      <c r="BL76" s="1154"/>
      <c r="BM76" s="1155"/>
      <c r="BN76" s="1156"/>
      <c r="BO76" s="1109" t="str">
        <f>IF($AK76="","",IF($BF76="","",IF($BF76=ﾃﾞｰﾀ一覧!$U$37,"",IF($BF76=ﾃﾞｰﾀ一覧!$U$38,"",IF($AH76=ﾃﾞｰﾀ一覧!$U$25,VLOOKUP($AK76,ﾃﾞｰﾀ一覧!$AH$43:$AR$66,10,FALSE),VLOOKUP($AK76,ﾃﾞｰﾀ一覧!$AH$4:$AR$66,10,FALSE))))))</f>
        <v/>
      </c>
      <c r="BP76" s="1110"/>
      <c r="BQ76" s="1110"/>
      <c r="BR76" s="1111"/>
      <c r="BS76" s="1115">
        <f>IF($BL76="",0,VLOOKUP($BL76,ﾃﾞｰﾀ一覧!$AY$4:$BB$16,3,FALSE))</f>
        <v>0</v>
      </c>
      <c r="BT76" s="1115"/>
      <c r="BU76" s="1115"/>
      <c r="BV76" s="1112" t="str">
        <f>IF($BO76="","",IF($BF76=ﾃﾞｰﾀ一覧!$U$37,"",IF($BF76=ﾃﾞｰﾀ一覧!$U$38,"",IF($BO76=ﾃﾞｰﾀ一覧!$AT$27,ﾃﾞｰﾀ一覧!$AT$27,VLOOKUP($AK76,ﾃﾞｰﾀ一覧!$AH$4:$AR$66,11,FALSE)*IF($BO76=ﾃﾞｰﾀ一覧!$AT$17,($AR76+1)*($AV76+1),IF($BO76=ﾃﾞｰﾀ一覧!$AT$22,IF(COUNTIF($AD76,"*天端*"),ﾃﾞｰﾀ一覧!$AU$43/2,ﾃﾞｰﾀ一覧!$AU$43/3),IF($BO76=ﾃﾞｰﾀ一覧!$AT$20,$AR76*$AV76,IF($BO76=ﾃﾞｰﾀ一覧!$AT$21,$AV76,1))))))))</f>
        <v/>
      </c>
      <c r="BW76" s="1112"/>
      <c r="BX76" s="1112"/>
      <c r="BY76" s="1088" t="str">
        <f>IF($B76="","",IF($AH76="","",IF($CK76=ﾃﾞｰﾀ一覧!$U$53,ﾃﾞｰﾀ一覧!$U$61,IF($AH76=ﾃﾞｰﾀ一覧!$U$21,ﾃﾞｰﾀ一覧!$U$60,IF(OR($AH76=ﾃﾞｰﾀ一覧!$U$19,$AH76=ﾃﾞｰﾀ一覧!$U$20,$AH76=ﾃﾞｰﾀ一覧!$U$23,$AH76=ﾃﾞｰﾀ一覧!$U$22,$AH76=ﾃﾞｰﾀ一覧!$U$18,AH76=ﾃﾞｰﾀ一覧!$U$25),ﾃﾞｰﾀ一覧!$U$59,ﾃﾞｰﾀ一覧!$U$62)))))</f>
        <v/>
      </c>
      <c r="BZ76" s="1089"/>
      <c r="CA76" s="1113"/>
      <c r="CB76" s="1113"/>
      <c r="CC76" s="1113"/>
      <c r="CD76" s="1113"/>
      <c r="CE76" s="1113"/>
      <c r="CF76" s="1113"/>
      <c r="CG76" s="1113"/>
      <c r="CH76" s="1113"/>
      <c r="CI76" s="1114"/>
      <c r="CK76" s="240"/>
      <c r="CM76" s="378" t="str">
        <f t="shared" ref="CM76:CM139" si="7">IF($CK76="","",IF($BF76=$CM$10,$B76,""))</f>
        <v/>
      </c>
      <c r="CN76" s="379" t="str">
        <f t="shared" ref="CN76:CN139" si="8">IF($CK76="","",IF($BF76=$CN$10,$B76,""))</f>
        <v/>
      </c>
      <c r="CO76" s="379" t="str">
        <f t="shared" ref="CO76:CO139" si="9">IF($CK76="","",IF($BF76=$CO$10,$B76,""))</f>
        <v/>
      </c>
      <c r="CP76" s="380" t="str">
        <f t="shared" ref="CP76:CP139" si="10">IF($CK76="","",IF($BF76=$CP$10,$B76,""))</f>
        <v/>
      </c>
      <c r="CQ76" s="244"/>
      <c r="CR76" s="1100"/>
      <c r="CS76" s="1101"/>
      <c r="CT76" s="1102"/>
      <c r="CU76" s="1135"/>
      <c r="CV76" s="1136"/>
      <c r="CW76" s="1136"/>
      <c r="CX76" s="1137"/>
      <c r="CY76" s="1138"/>
      <c r="CZ76" s="1139"/>
      <c r="DA76" s="1140"/>
      <c r="DB76" s="1132"/>
      <c r="DC76" s="1133"/>
      <c r="DD76" s="1133"/>
      <c r="DE76" s="1133"/>
      <c r="DF76" s="1133"/>
      <c r="DG76" s="1134"/>
      <c r="DH76" s="580"/>
      <c r="DI76" s="1372"/>
      <c r="DJ76" s="1372"/>
      <c r="DK76" s="581"/>
      <c r="DL76" s="582"/>
      <c r="DM76" s="1372"/>
      <c r="DN76" s="1372"/>
      <c r="DO76" s="581"/>
      <c r="DP76" s="582"/>
      <c r="DQ76" s="1372"/>
      <c r="DR76" s="1372"/>
      <c r="DS76" s="583"/>
      <c r="DT76" s="1124"/>
      <c r="DU76" s="1125"/>
      <c r="DV76" s="1150"/>
      <c r="DW76" s="1124"/>
      <c r="DX76" s="1125"/>
      <c r="DY76" s="1150"/>
      <c r="DZ76" s="1362"/>
      <c r="EA76" s="1363"/>
      <c r="EB76" s="1362"/>
      <c r="EC76" s="1363"/>
      <c r="ED76" s="1362"/>
      <c r="EE76" s="1363"/>
      <c r="EF76" s="1364"/>
      <c r="EG76" s="1296"/>
      <c r="EH76" s="1296"/>
      <c r="EI76" s="1365"/>
      <c r="EJ76" s="1366"/>
      <c r="EK76" s="1367"/>
      <c r="EL76" s="1368"/>
      <c r="EM76" s="1298"/>
      <c r="EN76" s="1113"/>
      <c r="EO76" s="1369"/>
      <c r="EP76" s="1370"/>
      <c r="EQ76" s="1371"/>
      <c r="ER76" s="1298"/>
      <c r="ES76" s="1113"/>
      <c r="ET76" s="1113"/>
      <c r="EU76" s="1113"/>
      <c r="EV76" s="1113"/>
      <c r="EW76" s="1113"/>
      <c r="EX76" s="1113"/>
      <c r="EY76" s="1113"/>
      <c r="EZ76" s="1114"/>
    </row>
    <row r="77" spans="1:156" ht="30" customHeight="1" x14ac:dyDescent="0.2">
      <c r="A77" s="207">
        <f t="shared" si="3"/>
        <v>66</v>
      </c>
      <c r="B77" s="1103"/>
      <c r="C77" s="1104"/>
      <c r="D77" s="1278"/>
      <c r="E77" s="1279"/>
      <c r="F77" s="1094" t="str">
        <f t="shared" si="6"/>
        <v/>
      </c>
      <c r="G77" s="1095"/>
      <c r="H77" s="1095"/>
      <c r="I77" s="1095"/>
      <c r="J77" s="1095"/>
      <c r="K77" s="1095"/>
      <c r="L77" s="1095"/>
      <c r="M77" s="1095"/>
      <c r="N77" s="1095"/>
      <c r="O77" s="1095"/>
      <c r="P77" s="1095"/>
      <c r="Q77" s="1095"/>
      <c r="R77" s="1095"/>
      <c r="S77" s="1095"/>
      <c r="T77" s="1095"/>
      <c r="U77" s="1095"/>
      <c r="V77" s="1095"/>
      <c r="W77" s="1096"/>
      <c r="X77" s="1097">
        <f t="shared" si="4"/>
        <v>0</v>
      </c>
      <c r="Y77" s="1098"/>
      <c r="Z77" s="1099"/>
      <c r="AA77" s="1100"/>
      <c r="AB77" s="1101"/>
      <c r="AC77" s="1102"/>
      <c r="AD77" s="1135"/>
      <c r="AE77" s="1136"/>
      <c r="AF77" s="1136"/>
      <c r="AG77" s="1137"/>
      <c r="AH77" s="1138"/>
      <c r="AI77" s="1139"/>
      <c r="AJ77" s="1140"/>
      <c r="AK77" s="1132"/>
      <c r="AL77" s="1133"/>
      <c r="AM77" s="1133"/>
      <c r="AN77" s="1133"/>
      <c r="AO77" s="1133"/>
      <c r="AP77" s="1134"/>
      <c r="AQ77" s="642" t="str">
        <f>IF(AK77="","",VLOOKUP(AK77,ﾃﾞｰﾀ一覧!$AH$4:$AR$66,2,FALSE))</f>
        <v/>
      </c>
      <c r="AR77" s="1084"/>
      <c r="AS77" s="1084"/>
      <c r="AT77" s="643" t="str">
        <f>IF(AK77="","",VLOOKUP(AK77,ﾃﾞｰﾀ一覧!$AH$4:$AR$66,3,FALSE))</f>
        <v/>
      </c>
      <c r="AU77" s="644" t="str">
        <f>IF(AK77="","",VLOOKUP(AK77,ﾃﾞｰﾀ一覧!$AH$4:$AR$66,5,FALSE))</f>
        <v/>
      </c>
      <c r="AV77" s="1084"/>
      <c r="AW77" s="1084"/>
      <c r="AX77" s="643" t="str">
        <f>IF(AK77="","",VLOOKUP(AK77,ﾃﾞｰﾀ一覧!$AH$4:$AR$66,6,FALSE))</f>
        <v/>
      </c>
      <c r="AY77" s="649" t="str">
        <f>IF(AK77="","",VLOOKUP(AK77,ﾃﾞｰﾀ一覧!$AH$4:$AR$66,8,FALSE))</f>
        <v/>
      </c>
      <c r="AZ77" s="1084"/>
      <c r="BA77" s="1084"/>
      <c r="BB77" s="388" t="str">
        <f>IF(AK77="","",VLOOKUP(AK77,ﾃﾞｰﾀ一覧!$AH$4:$AR$66,9,FALSE))</f>
        <v/>
      </c>
      <c r="BC77" s="1124"/>
      <c r="BD77" s="1125"/>
      <c r="BE77" s="1125"/>
      <c r="BF77" s="1124"/>
      <c r="BG77" s="1125"/>
      <c r="BH77" s="1125"/>
      <c r="BI77" s="1124"/>
      <c r="BJ77" s="1125"/>
      <c r="BK77" s="1150"/>
      <c r="BL77" s="1154"/>
      <c r="BM77" s="1155"/>
      <c r="BN77" s="1156"/>
      <c r="BO77" s="1109" t="str">
        <f>IF($AK77="","",IF($BF77="","",IF($BF77=ﾃﾞｰﾀ一覧!$U$37,"",IF($BF77=ﾃﾞｰﾀ一覧!$U$38,"",IF($AH77=ﾃﾞｰﾀ一覧!$U$25,VLOOKUP($AK77,ﾃﾞｰﾀ一覧!$AH$43:$AR$66,10,FALSE),VLOOKUP($AK77,ﾃﾞｰﾀ一覧!$AH$4:$AR$66,10,FALSE))))))</f>
        <v/>
      </c>
      <c r="BP77" s="1110"/>
      <c r="BQ77" s="1110"/>
      <c r="BR77" s="1111"/>
      <c r="BS77" s="1115">
        <f>IF($BL77="",0,VLOOKUP($BL77,ﾃﾞｰﾀ一覧!$AY$4:$BB$16,3,FALSE))</f>
        <v>0</v>
      </c>
      <c r="BT77" s="1115"/>
      <c r="BU77" s="1115"/>
      <c r="BV77" s="1112" t="str">
        <f>IF($BO77="","",IF($BF77=ﾃﾞｰﾀ一覧!$U$37,"",IF($BF77=ﾃﾞｰﾀ一覧!$U$38,"",IF($BO77=ﾃﾞｰﾀ一覧!$AT$27,ﾃﾞｰﾀ一覧!$AT$27,VLOOKUP($AK77,ﾃﾞｰﾀ一覧!$AH$4:$AR$66,11,FALSE)*IF($BO77=ﾃﾞｰﾀ一覧!$AT$17,($AR77+1)*($AV77+1),IF($BO77=ﾃﾞｰﾀ一覧!$AT$22,IF(COUNTIF($AD77,"*天端*"),ﾃﾞｰﾀ一覧!$AU$43/2,ﾃﾞｰﾀ一覧!$AU$43/3),IF($BO77=ﾃﾞｰﾀ一覧!$AT$20,$AR77*$AV77,IF($BO77=ﾃﾞｰﾀ一覧!$AT$21,$AV77,1))))))))</f>
        <v/>
      </c>
      <c r="BW77" s="1112"/>
      <c r="BX77" s="1112"/>
      <c r="BY77" s="1088" t="str">
        <f>IF($B77="","",IF($AH77="","",IF($CK77=ﾃﾞｰﾀ一覧!$U$53,ﾃﾞｰﾀ一覧!$U$61,IF($AH77=ﾃﾞｰﾀ一覧!$U$21,ﾃﾞｰﾀ一覧!$U$60,IF(OR($AH77=ﾃﾞｰﾀ一覧!$U$19,$AH77=ﾃﾞｰﾀ一覧!$U$20,$AH77=ﾃﾞｰﾀ一覧!$U$23,$AH77=ﾃﾞｰﾀ一覧!$U$22,$AH77=ﾃﾞｰﾀ一覧!$U$18,AH77=ﾃﾞｰﾀ一覧!$U$25),ﾃﾞｰﾀ一覧!$U$59,ﾃﾞｰﾀ一覧!$U$62)))))</f>
        <v/>
      </c>
      <c r="BZ77" s="1089"/>
      <c r="CA77" s="1113"/>
      <c r="CB77" s="1113"/>
      <c r="CC77" s="1113"/>
      <c r="CD77" s="1113"/>
      <c r="CE77" s="1113"/>
      <c r="CF77" s="1113"/>
      <c r="CG77" s="1113"/>
      <c r="CH77" s="1113"/>
      <c r="CI77" s="1114"/>
      <c r="CK77" s="240"/>
      <c r="CM77" s="378" t="str">
        <f t="shared" si="7"/>
        <v/>
      </c>
      <c r="CN77" s="379" t="str">
        <f t="shared" si="8"/>
        <v/>
      </c>
      <c r="CO77" s="379" t="str">
        <f t="shared" si="9"/>
        <v/>
      </c>
      <c r="CP77" s="380" t="str">
        <f t="shared" si="10"/>
        <v/>
      </c>
      <c r="CQ77" s="244"/>
      <c r="CR77" s="1100"/>
      <c r="CS77" s="1101"/>
      <c r="CT77" s="1102"/>
      <c r="CU77" s="1135"/>
      <c r="CV77" s="1136"/>
      <c r="CW77" s="1136"/>
      <c r="CX77" s="1137"/>
      <c r="CY77" s="1138"/>
      <c r="CZ77" s="1139"/>
      <c r="DA77" s="1140"/>
      <c r="DB77" s="1132"/>
      <c r="DC77" s="1133"/>
      <c r="DD77" s="1133"/>
      <c r="DE77" s="1133"/>
      <c r="DF77" s="1133"/>
      <c r="DG77" s="1134"/>
      <c r="DH77" s="580"/>
      <c r="DI77" s="1372"/>
      <c r="DJ77" s="1372"/>
      <c r="DK77" s="581"/>
      <c r="DL77" s="582"/>
      <c r="DM77" s="1372"/>
      <c r="DN77" s="1372"/>
      <c r="DO77" s="581"/>
      <c r="DP77" s="582"/>
      <c r="DQ77" s="1372"/>
      <c r="DR77" s="1372"/>
      <c r="DS77" s="583"/>
      <c r="DT77" s="1124"/>
      <c r="DU77" s="1125"/>
      <c r="DV77" s="1150"/>
      <c r="DW77" s="1124"/>
      <c r="DX77" s="1125"/>
      <c r="DY77" s="1150"/>
      <c r="DZ77" s="1362"/>
      <c r="EA77" s="1363"/>
      <c r="EB77" s="1362"/>
      <c r="EC77" s="1363"/>
      <c r="ED77" s="1362"/>
      <c r="EE77" s="1363"/>
      <c r="EF77" s="1364"/>
      <c r="EG77" s="1296"/>
      <c r="EH77" s="1296"/>
      <c r="EI77" s="1365"/>
      <c r="EJ77" s="1366"/>
      <c r="EK77" s="1367"/>
      <c r="EL77" s="1368"/>
      <c r="EM77" s="1298"/>
      <c r="EN77" s="1113"/>
      <c r="EO77" s="1369"/>
      <c r="EP77" s="1370"/>
      <c r="EQ77" s="1371"/>
      <c r="ER77" s="1298"/>
      <c r="ES77" s="1113"/>
      <c r="ET77" s="1113"/>
      <c r="EU77" s="1113"/>
      <c r="EV77" s="1113"/>
      <c r="EW77" s="1113"/>
      <c r="EX77" s="1113"/>
      <c r="EY77" s="1113"/>
      <c r="EZ77" s="1114"/>
    </row>
    <row r="78" spans="1:156" ht="30" customHeight="1" x14ac:dyDescent="0.2">
      <c r="A78" s="207">
        <f t="shared" ref="A78:A141" si="11">A77+1</f>
        <v>67</v>
      </c>
      <c r="B78" s="1103"/>
      <c r="C78" s="1104"/>
      <c r="D78" s="1092"/>
      <c r="E78" s="1093"/>
      <c r="F78" s="1094" t="str">
        <f t="shared" si="6"/>
        <v/>
      </c>
      <c r="G78" s="1095"/>
      <c r="H78" s="1095"/>
      <c r="I78" s="1095"/>
      <c r="J78" s="1095"/>
      <c r="K78" s="1095"/>
      <c r="L78" s="1095"/>
      <c r="M78" s="1095"/>
      <c r="N78" s="1095"/>
      <c r="O78" s="1095"/>
      <c r="P78" s="1095"/>
      <c r="Q78" s="1095"/>
      <c r="R78" s="1095"/>
      <c r="S78" s="1095"/>
      <c r="T78" s="1095"/>
      <c r="U78" s="1095"/>
      <c r="V78" s="1095"/>
      <c r="W78" s="1096"/>
      <c r="X78" s="1097">
        <f t="shared" ref="X78:X141" si="12">$DT78</f>
        <v>0</v>
      </c>
      <c r="Y78" s="1098"/>
      <c r="Z78" s="1099"/>
      <c r="AA78" s="1100"/>
      <c r="AB78" s="1101"/>
      <c r="AC78" s="1102"/>
      <c r="AD78" s="1135"/>
      <c r="AE78" s="1136"/>
      <c r="AF78" s="1136"/>
      <c r="AG78" s="1137"/>
      <c r="AH78" s="1138"/>
      <c r="AI78" s="1139"/>
      <c r="AJ78" s="1140"/>
      <c r="AK78" s="1132"/>
      <c r="AL78" s="1133"/>
      <c r="AM78" s="1133"/>
      <c r="AN78" s="1133"/>
      <c r="AO78" s="1133"/>
      <c r="AP78" s="1134"/>
      <c r="AQ78" s="642" t="str">
        <f>IF(AK78="","",VLOOKUP(AK78,ﾃﾞｰﾀ一覧!$AH$4:$AR$66,2,FALSE))</f>
        <v/>
      </c>
      <c r="AR78" s="1084"/>
      <c r="AS78" s="1084"/>
      <c r="AT78" s="643" t="str">
        <f>IF(AK78="","",VLOOKUP(AK78,ﾃﾞｰﾀ一覧!$AH$4:$AR$66,3,FALSE))</f>
        <v/>
      </c>
      <c r="AU78" s="644" t="str">
        <f>IF(AK78="","",VLOOKUP(AK78,ﾃﾞｰﾀ一覧!$AH$4:$AR$66,5,FALSE))</f>
        <v/>
      </c>
      <c r="AV78" s="1084"/>
      <c r="AW78" s="1084"/>
      <c r="AX78" s="643" t="str">
        <f>IF(AK78="","",VLOOKUP(AK78,ﾃﾞｰﾀ一覧!$AH$4:$AR$66,6,FALSE))</f>
        <v/>
      </c>
      <c r="AY78" s="649" t="str">
        <f>IF(AK78="","",VLOOKUP(AK78,ﾃﾞｰﾀ一覧!$AH$4:$AR$66,8,FALSE))</f>
        <v/>
      </c>
      <c r="AZ78" s="1084"/>
      <c r="BA78" s="1084"/>
      <c r="BB78" s="388" t="str">
        <f>IF(AK78="","",VLOOKUP(AK78,ﾃﾞｰﾀ一覧!$AH$4:$AR$66,9,FALSE))</f>
        <v/>
      </c>
      <c r="BC78" s="1124"/>
      <c r="BD78" s="1125"/>
      <c r="BE78" s="1125"/>
      <c r="BF78" s="1124"/>
      <c r="BG78" s="1125"/>
      <c r="BH78" s="1125"/>
      <c r="BI78" s="1124"/>
      <c r="BJ78" s="1125"/>
      <c r="BK78" s="1150"/>
      <c r="BL78" s="1154"/>
      <c r="BM78" s="1155"/>
      <c r="BN78" s="1156"/>
      <c r="BO78" s="1109" t="str">
        <f>IF($AK78="","",IF($BF78="","",IF($BF78=ﾃﾞｰﾀ一覧!$U$37,"",IF($BF78=ﾃﾞｰﾀ一覧!$U$38,"",IF($AH78=ﾃﾞｰﾀ一覧!$U$25,VLOOKUP($AK78,ﾃﾞｰﾀ一覧!$AH$43:$AR$66,10,FALSE),VLOOKUP($AK78,ﾃﾞｰﾀ一覧!$AH$4:$AR$66,10,FALSE))))))</f>
        <v/>
      </c>
      <c r="BP78" s="1110"/>
      <c r="BQ78" s="1110"/>
      <c r="BR78" s="1111"/>
      <c r="BS78" s="1115">
        <f>IF($BL78="",0,VLOOKUP($BL78,ﾃﾞｰﾀ一覧!$AY$4:$BB$16,3,FALSE))</f>
        <v>0</v>
      </c>
      <c r="BT78" s="1115"/>
      <c r="BU78" s="1115"/>
      <c r="BV78" s="1112" t="str">
        <f>IF($BO78="","",IF($BF78=ﾃﾞｰﾀ一覧!$U$37,"",IF($BF78=ﾃﾞｰﾀ一覧!$U$38,"",IF($BO78=ﾃﾞｰﾀ一覧!$AT$27,ﾃﾞｰﾀ一覧!$AT$27,VLOOKUP($AK78,ﾃﾞｰﾀ一覧!$AH$4:$AR$66,11,FALSE)*IF($BO78=ﾃﾞｰﾀ一覧!$AT$17,($AR78+1)*($AV78+1),IF($BO78=ﾃﾞｰﾀ一覧!$AT$22,IF(COUNTIF($AD78,"*天端*"),ﾃﾞｰﾀ一覧!$AU$43/2,ﾃﾞｰﾀ一覧!$AU$43/3),IF($BO78=ﾃﾞｰﾀ一覧!$AT$20,$AR78*$AV78,IF($BO78=ﾃﾞｰﾀ一覧!$AT$21,$AV78,1))))))))</f>
        <v/>
      </c>
      <c r="BW78" s="1112"/>
      <c r="BX78" s="1112"/>
      <c r="BY78" s="1088" t="str">
        <f>IF($B78="","",IF($AH78="","",IF($CK78=ﾃﾞｰﾀ一覧!$U$53,ﾃﾞｰﾀ一覧!$U$61,IF($AH78=ﾃﾞｰﾀ一覧!$U$21,ﾃﾞｰﾀ一覧!$U$60,IF(OR($AH78=ﾃﾞｰﾀ一覧!$U$19,$AH78=ﾃﾞｰﾀ一覧!$U$20,$AH78=ﾃﾞｰﾀ一覧!$U$23,$AH78=ﾃﾞｰﾀ一覧!$U$22,$AH78=ﾃﾞｰﾀ一覧!$U$18,AH78=ﾃﾞｰﾀ一覧!$U$25),ﾃﾞｰﾀ一覧!$U$59,ﾃﾞｰﾀ一覧!$U$62)))))</f>
        <v/>
      </c>
      <c r="BZ78" s="1089"/>
      <c r="CA78" s="1113"/>
      <c r="CB78" s="1113"/>
      <c r="CC78" s="1113"/>
      <c r="CD78" s="1113"/>
      <c r="CE78" s="1113"/>
      <c r="CF78" s="1113"/>
      <c r="CG78" s="1113"/>
      <c r="CH78" s="1113"/>
      <c r="CI78" s="1114"/>
      <c r="CK78" s="240"/>
      <c r="CM78" s="378" t="str">
        <f t="shared" si="7"/>
        <v/>
      </c>
      <c r="CN78" s="379" t="str">
        <f t="shared" si="8"/>
        <v/>
      </c>
      <c r="CO78" s="379" t="str">
        <f t="shared" si="9"/>
        <v/>
      </c>
      <c r="CP78" s="380" t="str">
        <f t="shared" si="10"/>
        <v/>
      </c>
      <c r="CQ78" s="244"/>
      <c r="CR78" s="1100"/>
      <c r="CS78" s="1101"/>
      <c r="CT78" s="1102"/>
      <c r="CU78" s="1135"/>
      <c r="CV78" s="1136"/>
      <c r="CW78" s="1136"/>
      <c r="CX78" s="1137"/>
      <c r="CY78" s="1138"/>
      <c r="CZ78" s="1139"/>
      <c r="DA78" s="1140"/>
      <c r="DB78" s="1132"/>
      <c r="DC78" s="1133"/>
      <c r="DD78" s="1133"/>
      <c r="DE78" s="1133"/>
      <c r="DF78" s="1133"/>
      <c r="DG78" s="1134"/>
      <c r="DH78" s="580"/>
      <c r="DI78" s="1372"/>
      <c r="DJ78" s="1372"/>
      <c r="DK78" s="581"/>
      <c r="DL78" s="582"/>
      <c r="DM78" s="1372"/>
      <c r="DN78" s="1372"/>
      <c r="DO78" s="581"/>
      <c r="DP78" s="582"/>
      <c r="DQ78" s="1372"/>
      <c r="DR78" s="1372"/>
      <c r="DS78" s="583"/>
      <c r="DT78" s="1124"/>
      <c r="DU78" s="1125"/>
      <c r="DV78" s="1150"/>
      <c r="DW78" s="1124"/>
      <c r="DX78" s="1125"/>
      <c r="DY78" s="1150"/>
      <c r="DZ78" s="1362"/>
      <c r="EA78" s="1363"/>
      <c r="EB78" s="1362"/>
      <c r="EC78" s="1363"/>
      <c r="ED78" s="1362"/>
      <c r="EE78" s="1363"/>
      <c r="EF78" s="1364"/>
      <c r="EG78" s="1296"/>
      <c r="EH78" s="1296"/>
      <c r="EI78" s="1365"/>
      <c r="EJ78" s="1366"/>
      <c r="EK78" s="1367"/>
      <c r="EL78" s="1368"/>
      <c r="EM78" s="1298"/>
      <c r="EN78" s="1113"/>
      <c r="EO78" s="1369"/>
      <c r="EP78" s="1370"/>
      <c r="EQ78" s="1371"/>
      <c r="ER78" s="1298"/>
      <c r="ES78" s="1113"/>
      <c r="ET78" s="1113"/>
      <c r="EU78" s="1113"/>
      <c r="EV78" s="1113"/>
      <c r="EW78" s="1113"/>
      <c r="EX78" s="1113"/>
      <c r="EY78" s="1113"/>
      <c r="EZ78" s="1114"/>
    </row>
    <row r="79" spans="1:156" ht="30" customHeight="1" x14ac:dyDescent="0.2">
      <c r="A79" s="207">
        <f t="shared" si="11"/>
        <v>68</v>
      </c>
      <c r="B79" s="1103"/>
      <c r="C79" s="1104"/>
      <c r="D79" s="1278"/>
      <c r="E79" s="1279"/>
      <c r="F79" s="1094" t="str">
        <f t="shared" si="6"/>
        <v/>
      </c>
      <c r="G79" s="1095"/>
      <c r="H79" s="1095"/>
      <c r="I79" s="1095"/>
      <c r="J79" s="1095"/>
      <c r="K79" s="1095"/>
      <c r="L79" s="1095"/>
      <c r="M79" s="1095"/>
      <c r="N79" s="1095"/>
      <c r="O79" s="1095"/>
      <c r="P79" s="1095"/>
      <c r="Q79" s="1095"/>
      <c r="R79" s="1095"/>
      <c r="S79" s="1095"/>
      <c r="T79" s="1095"/>
      <c r="U79" s="1095"/>
      <c r="V79" s="1095"/>
      <c r="W79" s="1096"/>
      <c r="X79" s="1097">
        <f t="shared" si="12"/>
        <v>0</v>
      </c>
      <c r="Y79" s="1098"/>
      <c r="Z79" s="1099"/>
      <c r="AA79" s="1100"/>
      <c r="AB79" s="1101"/>
      <c r="AC79" s="1102"/>
      <c r="AD79" s="1135"/>
      <c r="AE79" s="1136"/>
      <c r="AF79" s="1136"/>
      <c r="AG79" s="1137"/>
      <c r="AH79" s="1138"/>
      <c r="AI79" s="1139"/>
      <c r="AJ79" s="1140"/>
      <c r="AK79" s="1132"/>
      <c r="AL79" s="1133"/>
      <c r="AM79" s="1133"/>
      <c r="AN79" s="1133"/>
      <c r="AO79" s="1133"/>
      <c r="AP79" s="1134"/>
      <c r="AQ79" s="642" t="str">
        <f>IF(AK79="","",VLOOKUP(AK79,ﾃﾞｰﾀ一覧!$AH$4:$AR$66,2,FALSE))</f>
        <v/>
      </c>
      <c r="AR79" s="1084"/>
      <c r="AS79" s="1084"/>
      <c r="AT79" s="643" t="str">
        <f>IF(AK79="","",VLOOKUP(AK79,ﾃﾞｰﾀ一覧!$AH$4:$AR$66,3,FALSE))</f>
        <v/>
      </c>
      <c r="AU79" s="644" t="str">
        <f>IF(AK79="","",VLOOKUP(AK79,ﾃﾞｰﾀ一覧!$AH$4:$AR$66,5,FALSE))</f>
        <v/>
      </c>
      <c r="AV79" s="1084"/>
      <c r="AW79" s="1084"/>
      <c r="AX79" s="643" t="str">
        <f>IF(AK79="","",VLOOKUP(AK79,ﾃﾞｰﾀ一覧!$AH$4:$AR$66,6,FALSE))</f>
        <v/>
      </c>
      <c r="AY79" s="649" t="str">
        <f>IF(AK79="","",VLOOKUP(AK79,ﾃﾞｰﾀ一覧!$AH$4:$AR$66,8,FALSE))</f>
        <v/>
      </c>
      <c r="AZ79" s="1084"/>
      <c r="BA79" s="1084"/>
      <c r="BB79" s="388" t="str">
        <f>IF(AK79="","",VLOOKUP(AK79,ﾃﾞｰﾀ一覧!$AH$4:$AR$66,9,FALSE))</f>
        <v/>
      </c>
      <c r="BC79" s="1124"/>
      <c r="BD79" s="1125"/>
      <c r="BE79" s="1125"/>
      <c r="BF79" s="1124"/>
      <c r="BG79" s="1125"/>
      <c r="BH79" s="1125"/>
      <c r="BI79" s="1124"/>
      <c r="BJ79" s="1125"/>
      <c r="BK79" s="1150"/>
      <c r="BL79" s="1154"/>
      <c r="BM79" s="1155"/>
      <c r="BN79" s="1156"/>
      <c r="BO79" s="1109" t="str">
        <f>IF($AK79="","",IF($BF79="","",IF($BF79=ﾃﾞｰﾀ一覧!$U$37,"",IF($BF79=ﾃﾞｰﾀ一覧!$U$38,"",IF($AH79=ﾃﾞｰﾀ一覧!$U$25,VLOOKUP($AK79,ﾃﾞｰﾀ一覧!$AH$43:$AR$66,10,FALSE),VLOOKUP($AK79,ﾃﾞｰﾀ一覧!$AH$4:$AR$66,10,FALSE))))))</f>
        <v/>
      </c>
      <c r="BP79" s="1110"/>
      <c r="BQ79" s="1110"/>
      <c r="BR79" s="1111"/>
      <c r="BS79" s="1115">
        <f>IF($BL79="",0,VLOOKUP($BL79,ﾃﾞｰﾀ一覧!$AY$4:$BB$16,3,FALSE))</f>
        <v>0</v>
      </c>
      <c r="BT79" s="1115"/>
      <c r="BU79" s="1115"/>
      <c r="BV79" s="1112" t="str">
        <f>IF($BO79="","",IF($BF79=ﾃﾞｰﾀ一覧!$U$37,"",IF($BF79=ﾃﾞｰﾀ一覧!$U$38,"",IF($BO79=ﾃﾞｰﾀ一覧!$AT$27,ﾃﾞｰﾀ一覧!$AT$27,VLOOKUP($AK79,ﾃﾞｰﾀ一覧!$AH$4:$AR$66,11,FALSE)*IF($BO79=ﾃﾞｰﾀ一覧!$AT$17,($AR79+1)*($AV79+1),IF($BO79=ﾃﾞｰﾀ一覧!$AT$22,IF(COUNTIF($AD79,"*天端*"),ﾃﾞｰﾀ一覧!$AU$43/2,ﾃﾞｰﾀ一覧!$AU$43/3),IF($BO79=ﾃﾞｰﾀ一覧!$AT$20,$AR79*$AV79,IF($BO79=ﾃﾞｰﾀ一覧!$AT$21,$AV79,1))))))))</f>
        <v/>
      </c>
      <c r="BW79" s="1112"/>
      <c r="BX79" s="1112"/>
      <c r="BY79" s="1088" t="str">
        <f>IF($B79="","",IF($AH79="","",IF($CK79=ﾃﾞｰﾀ一覧!$U$53,ﾃﾞｰﾀ一覧!$U$61,IF($AH79=ﾃﾞｰﾀ一覧!$U$21,ﾃﾞｰﾀ一覧!$U$60,IF(OR($AH79=ﾃﾞｰﾀ一覧!$U$19,$AH79=ﾃﾞｰﾀ一覧!$U$20,$AH79=ﾃﾞｰﾀ一覧!$U$23,$AH79=ﾃﾞｰﾀ一覧!$U$22,$AH79=ﾃﾞｰﾀ一覧!$U$18,AH79=ﾃﾞｰﾀ一覧!$U$25),ﾃﾞｰﾀ一覧!$U$59,ﾃﾞｰﾀ一覧!$U$62)))))</f>
        <v/>
      </c>
      <c r="BZ79" s="1089"/>
      <c r="CA79" s="1113"/>
      <c r="CB79" s="1113"/>
      <c r="CC79" s="1113"/>
      <c r="CD79" s="1113"/>
      <c r="CE79" s="1113"/>
      <c r="CF79" s="1113"/>
      <c r="CG79" s="1113"/>
      <c r="CH79" s="1113"/>
      <c r="CI79" s="1114"/>
      <c r="CK79" s="240"/>
      <c r="CM79" s="378" t="str">
        <f t="shared" si="7"/>
        <v/>
      </c>
      <c r="CN79" s="379" t="str">
        <f t="shared" si="8"/>
        <v/>
      </c>
      <c r="CO79" s="379" t="str">
        <f t="shared" si="9"/>
        <v/>
      </c>
      <c r="CP79" s="380" t="str">
        <f t="shared" si="10"/>
        <v/>
      </c>
      <c r="CQ79" s="244"/>
      <c r="CR79" s="1100"/>
      <c r="CS79" s="1101"/>
      <c r="CT79" s="1102"/>
      <c r="CU79" s="1135"/>
      <c r="CV79" s="1136"/>
      <c r="CW79" s="1136"/>
      <c r="CX79" s="1137"/>
      <c r="CY79" s="1138"/>
      <c r="CZ79" s="1139"/>
      <c r="DA79" s="1140"/>
      <c r="DB79" s="1132"/>
      <c r="DC79" s="1133"/>
      <c r="DD79" s="1133"/>
      <c r="DE79" s="1133"/>
      <c r="DF79" s="1133"/>
      <c r="DG79" s="1134"/>
      <c r="DH79" s="580"/>
      <c r="DI79" s="1372"/>
      <c r="DJ79" s="1372"/>
      <c r="DK79" s="581"/>
      <c r="DL79" s="582"/>
      <c r="DM79" s="1372"/>
      <c r="DN79" s="1372"/>
      <c r="DO79" s="581"/>
      <c r="DP79" s="582"/>
      <c r="DQ79" s="1372"/>
      <c r="DR79" s="1372"/>
      <c r="DS79" s="583"/>
      <c r="DT79" s="1124"/>
      <c r="DU79" s="1125"/>
      <c r="DV79" s="1150"/>
      <c r="DW79" s="1124"/>
      <c r="DX79" s="1125"/>
      <c r="DY79" s="1150"/>
      <c r="DZ79" s="1362"/>
      <c r="EA79" s="1363"/>
      <c r="EB79" s="1362"/>
      <c r="EC79" s="1363"/>
      <c r="ED79" s="1362"/>
      <c r="EE79" s="1363"/>
      <c r="EF79" s="1364"/>
      <c r="EG79" s="1296"/>
      <c r="EH79" s="1296"/>
      <c r="EI79" s="1365"/>
      <c r="EJ79" s="1366"/>
      <c r="EK79" s="1367"/>
      <c r="EL79" s="1368"/>
      <c r="EM79" s="1298"/>
      <c r="EN79" s="1113"/>
      <c r="EO79" s="1369"/>
      <c r="EP79" s="1370"/>
      <c r="EQ79" s="1371"/>
      <c r="ER79" s="1298"/>
      <c r="ES79" s="1113"/>
      <c r="ET79" s="1113"/>
      <c r="EU79" s="1113"/>
      <c r="EV79" s="1113"/>
      <c r="EW79" s="1113"/>
      <c r="EX79" s="1113"/>
      <c r="EY79" s="1113"/>
      <c r="EZ79" s="1114"/>
    </row>
    <row r="80" spans="1:156" ht="30" customHeight="1" x14ac:dyDescent="0.2">
      <c r="A80" s="207">
        <f t="shared" si="11"/>
        <v>69</v>
      </c>
      <c r="B80" s="1103"/>
      <c r="C80" s="1104"/>
      <c r="D80" s="1092"/>
      <c r="E80" s="1093"/>
      <c r="F80" s="1094" t="str">
        <f t="shared" ref="F80:F143" si="13">IF($DB80="","",$DB80&amp;"("&amp;IF($DH80=0,"",$DH80&amp;$DI80)&amp;IF($DK80=0,"",$DK80)&amp;IF($DL80=0,"","×"&amp;$DL80&amp;$DM80)&amp;IF($DO80=0,"",$DO80)&amp;IF($DP80=0,"","×"&amp;$DP80&amp;$DQ80)&amp;IF($DS80=0,"",$DS80)&amp;")")</f>
        <v/>
      </c>
      <c r="G80" s="1095"/>
      <c r="H80" s="1095"/>
      <c r="I80" s="1095"/>
      <c r="J80" s="1095"/>
      <c r="K80" s="1095"/>
      <c r="L80" s="1095"/>
      <c r="M80" s="1095"/>
      <c r="N80" s="1095"/>
      <c r="O80" s="1095"/>
      <c r="P80" s="1095"/>
      <c r="Q80" s="1095"/>
      <c r="R80" s="1095"/>
      <c r="S80" s="1095"/>
      <c r="T80" s="1095"/>
      <c r="U80" s="1095"/>
      <c r="V80" s="1095"/>
      <c r="W80" s="1096"/>
      <c r="X80" s="1097">
        <f t="shared" si="12"/>
        <v>0</v>
      </c>
      <c r="Y80" s="1098"/>
      <c r="Z80" s="1099"/>
      <c r="AA80" s="1100"/>
      <c r="AB80" s="1101"/>
      <c r="AC80" s="1102"/>
      <c r="AD80" s="1135"/>
      <c r="AE80" s="1136"/>
      <c r="AF80" s="1136"/>
      <c r="AG80" s="1137"/>
      <c r="AH80" s="1138"/>
      <c r="AI80" s="1139"/>
      <c r="AJ80" s="1140"/>
      <c r="AK80" s="1132"/>
      <c r="AL80" s="1133"/>
      <c r="AM80" s="1133"/>
      <c r="AN80" s="1133"/>
      <c r="AO80" s="1133"/>
      <c r="AP80" s="1134"/>
      <c r="AQ80" s="642" t="str">
        <f>IF(AK80="","",VLOOKUP(AK80,ﾃﾞｰﾀ一覧!$AH$4:$AR$66,2,FALSE))</f>
        <v/>
      </c>
      <c r="AR80" s="1084"/>
      <c r="AS80" s="1084"/>
      <c r="AT80" s="643" t="str">
        <f>IF(AK80="","",VLOOKUP(AK80,ﾃﾞｰﾀ一覧!$AH$4:$AR$66,3,FALSE))</f>
        <v/>
      </c>
      <c r="AU80" s="644" t="str">
        <f>IF(AK80="","",VLOOKUP(AK80,ﾃﾞｰﾀ一覧!$AH$4:$AR$66,5,FALSE))</f>
        <v/>
      </c>
      <c r="AV80" s="1084"/>
      <c r="AW80" s="1084"/>
      <c r="AX80" s="643" t="str">
        <f>IF(AK80="","",VLOOKUP(AK80,ﾃﾞｰﾀ一覧!$AH$4:$AR$66,6,FALSE))</f>
        <v/>
      </c>
      <c r="AY80" s="649" t="str">
        <f>IF(AK80="","",VLOOKUP(AK80,ﾃﾞｰﾀ一覧!$AH$4:$AR$66,8,FALSE))</f>
        <v/>
      </c>
      <c r="AZ80" s="1084"/>
      <c r="BA80" s="1084"/>
      <c r="BB80" s="388" t="str">
        <f>IF(AK80="","",VLOOKUP(AK80,ﾃﾞｰﾀ一覧!$AH$4:$AR$66,9,FALSE))</f>
        <v/>
      </c>
      <c r="BC80" s="1124"/>
      <c r="BD80" s="1125"/>
      <c r="BE80" s="1125"/>
      <c r="BF80" s="1124"/>
      <c r="BG80" s="1125"/>
      <c r="BH80" s="1125"/>
      <c r="BI80" s="1124"/>
      <c r="BJ80" s="1125"/>
      <c r="BK80" s="1150"/>
      <c r="BL80" s="1154"/>
      <c r="BM80" s="1155"/>
      <c r="BN80" s="1156"/>
      <c r="BO80" s="1109" t="str">
        <f>IF($AK80="","",IF($BF80="","",IF($BF80=ﾃﾞｰﾀ一覧!$U$37,"",IF($BF80=ﾃﾞｰﾀ一覧!$U$38,"",IF($AH80=ﾃﾞｰﾀ一覧!$U$25,VLOOKUP($AK80,ﾃﾞｰﾀ一覧!$AH$43:$AR$66,10,FALSE),VLOOKUP($AK80,ﾃﾞｰﾀ一覧!$AH$4:$AR$66,10,FALSE))))))</f>
        <v/>
      </c>
      <c r="BP80" s="1110"/>
      <c r="BQ80" s="1110"/>
      <c r="BR80" s="1111"/>
      <c r="BS80" s="1115">
        <f>IF($BL80="",0,VLOOKUP($BL80,ﾃﾞｰﾀ一覧!$AY$4:$BB$16,3,FALSE))</f>
        <v>0</v>
      </c>
      <c r="BT80" s="1115"/>
      <c r="BU80" s="1115"/>
      <c r="BV80" s="1112" t="str">
        <f>IF($BO80="","",IF($BF80=ﾃﾞｰﾀ一覧!$U$37,"",IF($BF80=ﾃﾞｰﾀ一覧!$U$38,"",IF($BO80=ﾃﾞｰﾀ一覧!$AT$27,ﾃﾞｰﾀ一覧!$AT$27,VLOOKUP($AK80,ﾃﾞｰﾀ一覧!$AH$4:$AR$66,11,FALSE)*IF($BO80=ﾃﾞｰﾀ一覧!$AT$17,($AR80+1)*($AV80+1),IF($BO80=ﾃﾞｰﾀ一覧!$AT$22,IF(COUNTIF($AD80,"*天端*"),ﾃﾞｰﾀ一覧!$AU$43/2,ﾃﾞｰﾀ一覧!$AU$43/3),IF($BO80=ﾃﾞｰﾀ一覧!$AT$20,$AR80*$AV80,IF($BO80=ﾃﾞｰﾀ一覧!$AT$21,$AV80,1))))))))</f>
        <v/>
      </c>
      <c r="BW80" s="1112"/>
      <c r="BX80" s="1112"/>
      <c r="BY80" s="1088" t="str">
        <f>IF($B80="","",IF($AH80="","",IF($CK80=ﾃﾞｰﾀ一覧!$U$53,ﾃﾞｰﾀ一覧!$U$61,IF($AH80=ﾃﾞｰﾀ一覧!$U$21,ﾃﾞｰﾀ一覧!$U$60,IF(OR($AH80=ﾃﾞｰﾀ一覧!$U$19,$AH80=ﾃﾞｰﾀ一覧!$U$20,$AH80=ﾃﾞｰﾀ一覧!$U$23,$AH80=ﾃﾞｰﾀ一覧!$U$22,$AH80=ﾃﾞｰﾀ一覧!$U$18,AH80=ﾃﾞｰﾀ一覧!$U$25),ﾃﾞｰﾀ一覧!$U$59,ﾃﾞｰﾀ一覧!$U$62)))))</f>
        <v/>
      </c>
      <c r="BZ80" s="1089"/>
      <c r="CA80" s="1113"/>
      <c r="CB80" s="1113"/>
      <c r="CC80" s="1113"/>
      <c r="CD80" s="1113"/>
      <c r="CE80" s="1113"/>
      <c r="CF80" s="1113"/>
      <c r="CG80" s="1113"/>
      <c r="CH80" s="1113"/>
      <c r="CI80" s="1114"/>
      <c r="CK80" s="240"/>
      <c r="CM80" s="378" t="str">
        <f t="shared" si="7"/>
        <v/>
      </c>
      <c r="CN80" s="379" t="str">
        <f t="shared" si="8"/>
        <v/>
      </c>
      <c r="CO80" s="379" t="str">
        <f t="shared" si="9"/>
        <v/>
      </c>
      <c r="CP80" s="380" t="str">
        <f t="shared" si="10"/>
        <v/>
      </c>
      <c r="CQ80" s="244"/>
      <c r="CR80" s="1100"/>
      <c r="CS80" s="1101"/>
      <c r="CT80" s="1102"/>
      <c r="CU80" s="1135"/>
      <c r="CV80" s="1136"/>
      <c r="CW80" s="1136"/>
      <c r="CX80" s="1137"/>
      <c r="CY80" s="1138"/>
      <c r="CZ80" s="1139"/>
      <c r="DA80" s="1140"/>
      <c r="DB80" s="1132"/>
      <c r="DC80" s="1133"/>
      <c r="DD80" s="1133"/>
      <c r="DE80" s="1133"/>
      <c r="DF80" s="1133"/>
      <c r="DG80" s="1134"/>
      <c r="DH80" s="580"/>
      <c r="DI80" s="1372"/>
      <c r="DJ80" s="1372"/>
      <c r="DK80" s="581"/>
      <c r="DL80" s="582"/>
      <c r="DM80" s="1372"/>
      <c r="DN80" s="1372"/>
      <c r="DO80" s="581"/>
      <c r="DP80" s="582"/>
      <c r="DQ80" s="1372"/>
      <c r="DR80" s="1372"/>
      <c r="DS80" s="583"/>
      <c r="DT80" s="1124"/>
      <c r="DU80" s="1125"/>
      <c r="DV80" s="1150"/>
      <c r="DW80" s="1124"/>
      <c r="DX80" s="1125"/>
      <c r="DY80" s="1150"/>
      <c r="DZ80" s="1362"/>
      <c r="EA80" s="1363"/>
      <c r="EB80" s="1362"/>
      <c r="EC80" s="1363"/>
      <c r="ED80" s="1362"/>
      <c r="EE80" s="1363"/>
      <c r="EF80" s="1364"/>
      <c r="EG80" s="1296"/>
      <c r="EH80" s="1296"/>
      <c r="EI80" s="1365"/>
      <c r="EJ80" s="1366"/>
      <c r="EK80" s="1367"/>
      <c r="EL80" s="1368"/>
      <c r="EM80" s="1298"/>
      <c r="EN80" s="1113"/>
      <c r="EO80" s="1369"/>
      <c r="EP80" s="1370"/>
      <c r="EQ80" s="1371"/>
      <c r="ER80" s="1298"/>
      <c r="ES80" s="1113"/>
      <c r="ET80" s="1113"/>
      <c r="EU80" s="1113"/>
      <c r="EV80" s="1113"/>
      <c r="EW80" s="1113"/>
      <c r="EX80" s="1113"/>
      <c r="EY80" s="1113"/>
      <c r="EZ80" s="1114"/>
    </row>
    <row r="81" spans="1:156" ht="30" customHeight="1" x14ac:dyDescent="0.2">
      <c r="A81" s="207">
        <f t="shared" si="11"/>
        <v>70</v>
      </c>
      <c r="B81" s="1103"/>
      <c r="C81" s="1104"/>
      <c r="D81" s="1278"/>
      <c r="E81" s="1279"/>
      <c r="F81" s="1094" t="str">
        <f t="shared" si="13"/>
        <v/>
      </c>
      <c r="G81" s="1095"/>
      <c r="H81" s="1095"/>
      <c r="I81" s="1095"/>
      <c r="J81" s="1095"/>
      <c r="K81" s="1095"/>
      <c r="L81" s="1095"/>
      <c r="M81" s="1095"/>
      <c r="N81" s="1095"/>
      <c r="O81" s="1095"/>
      <c r="P81" s="1095"/>
      <c r="Q81" s="1095"/>
      <c r="R81" s="1095"/>
      <c r="S81" s="1095"/>
      <c r="T81" s="1095"/>
      <c r="U81" s="1095"/>
      <c r="V81" s="1095"/>
      <c r="W81" s="1096"/>
      <c r="X81" s="1097">
        <f t="shared" si="12"/>
        <v>0</v>
      </c>
      <c r="Y81" s="1098"/>
      <c r="Z81" s="1099"/>
      <c r="AA81" s="1100"/>
      <c r="AB81" s="1101"/>
      <c r="AC81" s="1102"/>
      <c r="AD81" s="1135"/>
      <c r="AE81" s="1136"/>
      <c r="AF81" s="1136"/>
      <c r="AG81" s="1137"/>
      <c r="AH81" s="1138"/>
      <c r="AI81" s="1139"/>
      <c r="AJ81" s="1140"/>
      <c r="AK81" s="1132"/>
      <c r="AL81" s="1133"/>
      <c r="AM81" s="1133"/>
      <c r="AN81" s="1133"/>
      <c r="AO81" s="1133"/>
      <c r="AP81" s="1134"/>
      <c r="AQ81" s="642" t="str">
        <f>IF(AK81="","",VLOOKUP(AK81,ﾃﾞｰﾀ一覧!$AH$4:$AR$66,2,FALSE))</f>
        <v/>
      </c>
      <c r="AR81" s="1084"/>
      <c r="AS81" s="1084"/>
      <c r="AT81" s="643" t="str">
        <f>IF(AK81="","",VLOOKUP(AK81,ﾃﾞｰﾀ一覧!$AH$4:$AR$66,3,FALSE))</f>
        <v/>
      </c>
      <c r="AU81" s="644" t="str">
        <f>IF(AK81="","",VLOOKUP(AK81,ﾃﾞｰﾀ一覧!$AH$4:$AR$66,5,FALSE))</f>
        <v/>
      </c>
      <c r="AV81" s="1084"/>
      <c r="AW81" s="1084"/>
      <c r="AX81" s="643" t="str">
        <f>IF(AK81="","",VLOOKUP(AK81,ﾃﾞｰﾀ一覧!$AH$4:$AR$66,6,FALSE))</f>
        <v/>
      </c>
      <c r="AY81" s="649" t="str">
        <f>IF(AK81="","",VLOOKUP(AK81,ﾃﾞｰﾀ一覧!$AH$4:$AR$66,8,FALSE))</f>
        <v/>
      </c>
      <c r="AZ81" s="1084"/>
      <c r="BA81" s="1084"/>
      <c r="BB81" s="388" t="str">
        <f>IF(AK81="","",VLOOKUP(AK81,ﾃﾞｰﾀ一覧!$AH$4:$AR$66,9,FALSE))</f>
        <v/>
      </c>
      <c r="BC81" s="1124"/>
      <c r="BD81" s="1125"/>
      <c r="BE81" s="1125"/>
      <c r="BF81" s="1124"/>
      <c r="BG81" s="1125"/>
      <c r="BH81" s="1125"/>
      <c r="BI81" s="1124"/>
      <c r="BJ81" s="1125"/>
      <c r="BK81" s="1150"/>
      <c r="BL81" s="1154"/>
      <c r="BM81" s="1155"/>
      <c r="BN81" s="1156"/>
      <c r="BO81" s="1109" t="str">
        <f>IF($AK81="","",IF($BF81="","",IF($BF81=ﾃﾞｰﾀ一覧!$U$37,"",IF($BF81=ﾃﾞｰﾀ一覧!$U$38,"",IF($AH81=ﾃﾞｰﾀ一覧!$U$25,VLOOKUP($AK81,ﾃﾞｰﾀ一覧!$AH$43:$AR$66,10,FALSE),VLOOKUP($AK81,ﾃﾞｰﾀ一覧!$AH$4:$AR$66,10,FALSE))))))</f>
        <v/>
      </c>
      <c r="BP81" s="1110"/>
      <c r="BQ81" s="1110"/>
      <c r="BR81" s="1111"/>
      <c r="BS81" s="1115">
        <f>IF($BL81="",0,VLOOKUP($BL81,ﾃﾞｰﾀ一覧!$AY$4:$BB$16,3,FALSE))</f>
        <v>0</v>
      </c>
      <c r="BT81" s="1115"/>
      <c r="BU81" s="1115"/>
      <c r="BV81" s="1112" t="str">
        <f>IF($BO81="","",IF($BF81=ﾃﾞｰﾀ一覧!$U$37,"",IF($BF81=ﾃﾞｰﾀ一覧!$U$38,"",IF($BO81=ﾃﾞｰﾀ一覧!$AT$27,ﾃﾞｰﾀ一覧!$AT$27,VLOOKUP($AK81,ﾃﾞｰﾀ一覧!$AH$4:$AR$66,11,FALSE)*IF($BO81=ﾃﾞｰﾀ一覧!$AT$17,($AR81+1)*($AV81+1),IF($BO81=ﾃﾞｰﾀ一覧!$AT$22,IF(COUNTIF($AD81,"*天端*"),ﾃﾞｰﾀ一覧!$AU$43/2,ﾃﾞｰﾀ一覧!$AU$43/3),IF($BO81=ﾃﾞｰﾀ一覧!$AT$20,$AR81*$AV81,IF($BO81=ﾃﾞｰﾀ一覧!$AT$21,$AV81,1))))))))</f>
        <v/>
      </c>
      <c r="BW81" s="1112"/>
      <c r="BX81" s="1112"/>
      <c r="BY81" s="1088" t="str">
        <f>IF($B81="","",IF($AH81="","",IF($CK81=ﾃﾞｰﾀ一覧!$U$53,ﾃﾞｰﾀ一覧!$U$61,IF($AH81=ﾃﾞｰﾀ一覧!$U$21,ﾃﾞｰﾀ一覧!$U$60,IF(OR($AH81=ﾃﾞｰﾀ一覧!$U$19,$AH81=ﾃﾞｰﾀ一覧!$U$20,$AH81=ﾃﾞｰﾀ一覧!$U$23,$AH81=ﾃﾞｰﾀ一覧!$U$22,$AH81=ﾃﾞｰﾀ一覧!$U$18,AH81=ﾃﾞｰﾀ一覧!$U$25),ﾃﾞｰﾀ一覧!$U$59,ﾃﾞｰﾀ一覧!$U$62)))))</f>
        <v/>
      </c>
      <c r="BZ81" s="1089"/>
      <c r="CA81" s="1113"/>
      <c r="CB81" s="1113"/>
      <c r="CC81" s="1113"/>
      <c r="CD81" s="1113"/>
      <c r="CE81" s="1113"/>
      <c r="CF81" s="1113"/>
      <c r="CG81" s="1113"/>
      <c r="CH81" s="1113"/>
      <c r="CI81" s="1114"/>
      <c r="CK81" s="240"/>
      <c r="CM81" s="378" t="str">
        <f t="shared" si="7"/>
        <v/>
      </c>
      <c r="CN81" s="379" t="str">
        <f t="shared" si="8"/>
        <v/>
      </c>
      <c r="CO81" s="379" t="str">
        <f t="shared" si="9"/>
        <v/>
      </c>
      <c r="CP81" s="380" t="str">
        <f t="shared" si="10"/>
        <v/>
      </c>
      <c r="CQ81" s="244"/>
      <c r="CR81" s="1100"/>
      <c r="CS81" s="1101"/>
      <c r="CT81" s="1102"/>
      <c r="CU81" s="1135"/>
      <c r="CV81" s="1136"/>
      <c r="CW81" s="1136"/>
      <c r="CX81" s="1137"/>
      <c r="CY81" s="1138"/>
      <c r="CZ81" s="1139"/>
      <c r="DA81" s="1140"/>
      <c r="DB81" s="1132"/>
      <c r="DC81" s="1133"/>
      <c r="DD81" s="1133"/>
      <c r="DE81" s="1133"/>
      <c r="DF81" s="1133"/>
      <c r="DG81" s="1134"/>
      <c r="DH81" s="580"/>
      <c r="DI81" s="1084"/>
      <c r="DJ81" s="1084"/>
      <c r="DK81" s="581"/>
      <c r="DL81" s="582"/>
      <c r="DM81" s="1084"/>
      <c r="DN81" s="1084"/>
      <c r="DO81" s="581"/>
      <c r="DP81" s="582"/>
      <c r="DQ81" s="1084"/>
      <c r="DR81" s="1084"/>
      <c r="DS81" s="583"/>
      <c r="DT81" s="1124"/>
      <c r="DU81" s="1125"/>
      <c r="DV81" s="1150"/>
      <c r="DW81" s="1124"/>
      <c r="DX81" s="1125"/>
      <c r="DY81" s="1150"/>
      <c r="DZ81" s="1362"/>
      <c r="EA81" s="1363"/>
      <c r="EB81" s="1362"/>
      <c r="EC81" s="1363"/>
      <c r="ED81" s="1362"/>
      <c r="EE81" s="1363"/>
      <c r="EF81" s="1364"/>
      <c r="EG81" s="1296"/>
      <c r="EH81" s="1296"/>
      <c r="EI81" s="1365"/>
      <c r="EJ81" s="1366"/>
      <c r="EK81" s="1367"/>
      <c r="EL81" s="1368"/>
      <c r="EM81" s="1298"/>
      <c r="EN81" s="1113"/>
      <c r="EO81" s="1369"/>
      <c r="EP81" s="1370"/>
      <c r="EQ81" s="1371"/>
      <c r="ER81" s="1298"/>
      <c r="ES81" s="1113"/>
      <c r="ET81" s="1113"/>
      <c r="EU81" s="1113"/>
      <c r="EV81" s="1113"/>
      <c r="EW81" s="1113"/>
      <c r="EX81" s="1113"/>
      <c r="EY81" s="1113"/>
      <c r="EZ81" s="1114"/>
    </row>
    <row r="82" spans="1:156" ht="30" customHeight="1" x14ac:dyDescent="0.2">
      <c r="A82" s="207">
        <f t="shared" si="11"/>
        <v>71</v>
      </c>
      <c r="B82" s="1103"/>
      <c r="C82" s="1104"/>
      <c r="D82" s="1092"/>
      <c r="E82" s="1093"/>
      <c r="F82" s="1094" t="str">
        <f t="shared" si="13"/>
        <v/>
      </c>
      <c r="G82" s="1095"/>
      <c r="H82" s="1095"/>
      <c r="I82" s="1095"/>
      <c r="J82" s="1095"/>
      <c r="K82" s="1095"/>
      <c r="L82" s="1095"/>
      <c r="M82" s="1095"/>
      <c r="N82" s="1095"/>
      <c r="O82" s="1095"/>
      <c r="P82" s="1095"/>
      <c r="Q82" s="1095"/>
      <c r="R82" s="1095"/>
      <c r="S82" s="1095"/>
      <c r="T82" s="1095"/>
      <c r="U82" s="1095"/>
      <c r="V82" s="1095"/>
      <c r="W82" s="1096"/>
      <c r="X82" s="1097">
        <f t="shared" si="12"/>
        <v>0</v>
      </c>
      <c r="Y82" s="1098"/>
      <c r="Z82" s="1099"/>
      <c r="AA82" s="1100"/>
      <c r="AB82" s="1101"/>
      <c r="AC82" s="1102"/>
      <c r="AD82" s="1135"/>
      <c r="AE82" s="1136"/>
      <c r="AF82" s="1136"/>
      <c r="AG82" s="1137"/>
      <c r="AH82" s="1138"/>
      <c r="AI82" s="1139"/>
      <c r="AJ82" s="1140"/>
      <c r="AK82" s="1132"/>
      <c r="AL82" s="1133"/>
      <c r="AM82" s="1133"/>
      <c r="AN82" s="1133"/>
      <c r="AO82" s="1133"/>
      <c r="AP82" s="1134"/>
      <c r="AQ82" s="642" t="str">
        <f>IF(AK82="","",VLOOKUP(AK82,ﾃﾞｰﾀ一覧!$AH$4:$AR$66,2,FALSE))</f>
        <v/>
      </c>
      <c r="AR82" s="1084"/>
      <c r="AS82" s="1084"/>
      <c r="AT82" s="643" t="str">
        <f>IF(AK82="","",VLOOKUP(AK82,ﾃﾞｰﾀ一覧!$AH$4:$AR$66,3,FALSE))</f>
        <v/>
      </c>
      <c r="AU82" s="644" t="str">
        <f>IF(AK82="","",VLOOKUP(AK82,ﾃﾞｰﾀ一覧!$AH$4:$AR$66,5,FALSE))</f>
        <v/>
      </c>
      <c r="AV82" s="1084"/>
      <c r="AW82" s="1084"/>
      <c r="AX82" s="643" t="str">
        <f>IF(AK82="","",VLOOKUP(AK82,ﾃﾞｰﾀ一覧!$AH$4:$AR$66,6,FALSE))</f>
        <v/>
      </c>
      <c r="AY82" s="649" t="str">
        <f>IF(AK82="","",VLOOKUP(AK82,ﾃﾞｰﾀ一覧!$AH$4:$AR$66,8,FALSE))</f>
        <v/>
      </c>
      <c r="AZ82" s="1084"/>
      <c r="BA82" s="1084"/>
      <c r="BB82" s="388" t="str">
        <f>IF(AK82="","",VLOOKUP(AK82,ﾃﾞｰﾀ一覧!$AH$4:$AR$66,9,FALSE))</f>
        <v/>
      </c>
      <c r="BC82" s="1124"/>
      <c r="BD82" s="1125"/>
      <c r="BE82" s="1125"/>
      <c r="BF82" s="1124"/>
      <c r="BG82" s="1125"/>
      <c r="BH82" s="1125"/>
      <c r="BI82" s="1124"/>
      <c r="BJ82" s="1125"/>
      <c r="BK82" s="1150"/>
      <c r="BL82" s="1154"/>
      <c r="BM82" s="1155"/>
      <c r="BN82" s="1156"/>
      <c r="BO82" s="1109" t="str">
        <f>IF($AK82="","",IF($BF82="","",IF($BF82=ﾃﾞｰﾀ一覧!$U$37,"",IF($BF82=ﾃﾞｰﾀ一覧!$U$38,"",IF($AH82=ﾃﾞｰﾀ一覧!$U$25,VLOOKUP($AK82,ﾃﾞｰﾀ一覧!$AH$43:$AR$66,10,FALSE),VLOOKUP($AK82,ﾃﾞｰﾀ一覧!$AH$4:$AR$66,10,FALSE))))))</f>
        <v/>
      </c>
      <c r="BP82" s="1110"/>
      <c r="BQ82" s="1110"/>
      <c r="BR82" s="1111"/>
      <c r="BS82" s="1115">
        <f>IF($BL82="",0,VLOOKUP($BL82,ﾃﾞｰﾀ一覧!$AY$4:$BB$16,3,FALSE))</f>
        <v>0</v>
      </c>
      <c r="BT82" s="1115"/>
      <c r="BU82" s="1115"/>
      <c r="BV82" s="1112" t="str">
        <f>IF($BO82="","",IF($BF82=ﾃﾞｰﾀ一覧!$U$37,"",IF($BF82=ﾃﾞｰﾀ一覧!$U$38,"",IF($BO82=ﾃﾞｰﾀ一覧!$AT$27,ﾃﾞｰﾀ一覧!$AT$27,VLOOKUP($AK82,ﾃﾞｰﾀ一覧!$AH$4:$AR$66,11,FALSE)*IF($BO82=ﾃﾞｰﾀ一覧!$AT$17,($AR82+1)*($AV82+1),IF($BO82=ﾃﾞｰﾀ一覧!$AT$22,IF(COUNTIF($AD82,"*天端*"),ﾃﾞｰﾀ一覧!$AU$43/2,ﾃﾞｰﾀ一覧!$AU$43/3),IF($BO82=ﾃﾞｰﾀ一覧!$AT$20,$AR82*$AV82,IF($BO82=ﾃﾞｰﾀ一覧!$AT$21,$AV82,1))))))))</f>
        <v/>
      </c>
      <c r="BW82" s="1112"/>
      <c r="BX82" s="1112"/>
      <c r="BY82" s="1088" t="str">
        <f>IF($B82="","",IF($AH82="","",IF($CK82=ﾃﾞｰﾀ一覧!$U$53,ﾃﾞｰﾀ一覧!$U$61,IF($AH82=ﾃﾞｰﾀ一覧!$U$21,ﾃﾞｰﾀ一覧!$U$60,IF(OR($AH82=ﾃﾞｰﾀ一覧!$U$19,$AH82=ﾃﾞｰﾀ一覧!$U$20,$AH82=ﾃﾞｰﾀ一覧!$U$23,$AH82=ﾃﾞｰﾀ一覧!$U$22,$AH82=ﾃﾞｰﾀ一覧!$U$18,AH82=ﾃﾞｰﾀ一覧!$U$25),ﾃﾞｰﾀ一覧!$U$59,ﾃﾞｰﾀ一覧!$U$62)))))</f>
        <v/>
      </c>
      <c r="BZ82" s="1089"/>
      <c r="CA82" s="1113"/>
      <c r="CB82" s="1113"/>
      <c r="CC82" s="1113"/>
      <c r="CD82" s="1113"/>
      <c r="CE82" s="1113"/>
      <c r="CF82" s="1113"/>
      <c r="CG82" s="1113"/>
      <c r="CH82" s="1113"/>
      <c r="CI82" s="1114"/>
      <c r="CK82" s="240"/>
      <c r="CM82" s="378" t="str">
        <f t="shared" si="7"/>
        <v/>
      </c>
      <c r="CN82" s="379" t="str">
        <f t="shared" si="8"/>
        <v/>
      </c>
      <c r="CO82" s="379" t="str">
        <f t="shared" si="9"/>
        <v/>
      </c>
      <c r="CP82" s="380" t="str">
        <f t="shared" si="10"/>
        <v/>
      </c>
      <c r="CQ82" s="244"/>
      <c r="CR82" s="1100"/>
      <c r="CS82" s="1101"/>
      <c r="CT82" s="1102"/>
      <c r="CU82" s="1135"/>
      <c r="CV82" s="1136"/>
      <c r="CW82" s="1136"/>
      <c r="CX82" s="1137"/>
      <c r="CY82" s="1138"/>
      <c r="CZ82" s="1139"/>
      <c r="DA82" s="1140"/>
      <c r="DB82" s="1132"/>
      <c r="DC82" s="1133"/>
      <c r="DD82" s="1133"/>
      <c r="DE82" s="1133"/>
      <c r="DF82" s="1133"/>
      <c r="DG82" s="1134"/>
      <c r="DH82" s="580"/>
      <c r="DI82" s="1084"/>
      <c r="DJ82" s="1084"/>
      <c r="DK82" s="581"/>
      <c r="DL82" s="582"/>
      <c r="DM82" s="1084"/>
      <c r="DN82" s="1084"/>
      <c r="DO82" s="581"/>
      <c r="DP82" s="582"/>
      <c r="DQ82" s="1084"/>
      <c r="DR82" s="1084"/>
      <c r="DS82" s="583"/>
      <c r="DT82" s="1124"/>
      <c r="DU82" s="1125"/>
      <c r="DV82" s="1150"/>
      <c r="DW82" s="1124"/>
      <c r="DX82" s="1125"/>
      <c r="DY82" s="1150"/>
      <c r="DZ82" s="1362"/>
      <c r="EA82" s="1363"/>
      <c r="EB82" s="1362"/>
      <c r="EC82" s="1363"/>
      <c r="ED82" s="1362"/>
      <c r="EE82" s="1363"/>
      <c r="EF82" s="1364"/>
      <c r="EG82" s="1296"/>
      <c r="EH82" s="1296"/>
      <c r="EI82" s="1365"/>
      <c r="EJ82" s="1366"/>
      <c r="EK82" s="1367"/>
      <c r="EL82" s="1368"/>
      <c r="EM82" s="1298"/>
      <c r="EN82" s="1113"/>
      <c r="EO82" s="1369"/>
      <c r="EP82" s="1370"/>
      <c r="EQ82" s="1371"/>
      <c r="ER82" s="1298"/>
      <c r="ES82" s="1113"/>
      <c r="ET82" s="1113"/>
      <c r="EU82" s="1113"/>
      <c r="EV82" s="1113"/>
      <c r="EW82" s="1113"/>
      <c r="EX82" s="1113"/>
      <c r="EY82" s="1113"/>
      <c r="EZ82" s="1114"/>
    </row>
    <row r="83" spans="1:156" ht="30" customHeight="1" x14ac:dyDescent="0.2">
      <c r="A83" s="207">
        <f t="shared" si="11"/>
        <v>72</v>
      </c>
      <c r="B83" s="1103"/>
      <c r="C83" s="1104"/>
      <c r="D83" s="1278"/>
      <c r="E83" s="1279"/>
      <c r="F83" s="1094" t="str">
        <f t="shared" si="13"/>
        <v/>
      </c>
      <c r="G83" s="1095"/>
      <c r="H83" s="1095"/>
      <c r="I83" s="1095"/>
      <c r="J83" s="1095"/>
      <c r="K83" s="1095"/>
      <c r="L83" s="1095"/>
      <c r="M83" s="1095"/>
      <c r="N83" s="1095"/>
      <c r="O83" s="1095"/>
      <c r="P83" s="1095"/>
      <c r="Q83" s="1095"/>
      <c r="R83" s="1095"/>
      <c r="S83" s="1095"/>
      <c r="T83" s="1095"/>
      <c r="U83" s="1095"/>
      <c r="V83" s="1095"/>
      <c r="W83" s="1096"/>
      <c r="X83" s="1097">
        <f t="shared" si="12"/>
        <v>0</v>
      </c>
      <c r="Y83" s="1098"/>
      <c r="Z83" s="1099"/>
      <c r="AA83" s="1100"/>
      <c r="AB83" s="1101"/>
      <c r="AC83" s="1102"/>
      <c r="AD83" s="1135"/>
      <c r="AE83" s="1136"/>
      <c r="AF83" s="1136"/>
      <c r="AG83" s="1137"/>
      <c r="AH83" s="1138"/>
      <c r="AI83" s="1139"/>
      <c r="AJ83" s="1140"/>
      <c r="AK83" s="1132"/>
      <c r="AL83" s="1133"/>
      <c r="AM83" s="1133"/>
      <c r="AN83" s="1133"/>
      <c r="AO83" s="1133"/>
      <c r="AP83" s="1134"/>
      <c r="AQ83" s="642" t="str">
        <f>IF(AK83="","",VLOOKUP(AK83,ﾃﾞｰﾀ一覧!$AH$4:$AR$66,2,FALSE))</f>
        <v/>
      </c>
      <c r="AR83" s="1084"/>
      <c r="AS83" s="1084"/>
      <c r="AT83" s="643" t="str">
        <f>IF(AK83="","",VLOOKUP(AK83,ﾃﾞｰﾀ一覧!$AH$4:$AR$66,3,FALSE))</f>
        <v/>
      </c>
      <c r="AU83" s="644" t="str">
        <f>IF(AK83="","",VLOOKUP(AK83,ﾃﾞｰﾀ一覧!$AH$4:$AR$66,5,FALSE))</f>
        <v/>
      </c>
      <c r="AV83" s="1084"/>
      <c r="AW83" s="1084"/>
      <c r="AX83" s="643" t="str">
        <f>IF(AK83="","",VLOOKUP(AK83,ﾃﾞｰﾀ一覧!$AH$4:$AR$66,6,FALSE))</f>
        <v/>
      </c>
      <c r="AY83" s="649" t="str">
        <f>IF(AK83="","",VLOOKUP(AK83,ﾃﾞｰﾀ一覧!$AH$4:$AR$66,8,FALSE))</f>
        <v/>
      </c>
      <c r="AZ83" s="1084"/>
      <c r="BA83" s="1084"/>
      <c r="BB83" s="388" t="str">
        <f>IF(AK83="","",VLOOKUP(AK83,ﾃﾞｰﾀ一覧!$AH$4:$AR$66,9,FALSE))</f>
        <v/>
      </c>
      <c r="BC83" s="1124"/>
      <c r="BD83" s="1125"/>
      <c r="BE83" s="1125"/>
      <c r="BF83" s="1124"/>
      <c r="BG83" s="1125"/>
      <c r="BH83" s="1125"/>
      <c r="BI83" s="1124"/>
      <c r="BJ83" s="1125"/>
      <c r="BK83" s="1150"/>
      <c r="BL83" s="1154"/>
      <c r="BM83" s="1155"/>
      <c r="BN83" s="1156"/>
      <c r="BO83" s="1109" t="str">
        <f>IF($AK83="","",IF($BF83="","",IF($BF83=ﾃﾞｰﾀ一覧!$U$37,"",IF($BF83=ﾃﾞｰﾀ一覧!$U$38,"",IF($AH83=ﾃﾞｰﾀ一覧!$U$25,VLOOKUP($AK83,ﾃﾞｰﾀ一覧!$AH$43:$AR$66,10,FALSE),VLOOKUP($AK83,ﾃﾞｰﾀ一覧!$AH$4:$AR$66,10,FALSE))))))</f>
        <v/>
      </c>
      <c r="BP83" s="1110"/>
      <c r="BQ83" s="1110"/>
      <c r="BR83" s="1111"/>
      <c r="BS83" s="1115">
        <f>IF($BL83="",0,VLOOKUP($BL83,ﾃﾞｰﾀ一覧!$AY$4:$BB$16,3,FALSE))</f>
        <v>0</v>
      </c>
      <c r="BT83" s="1115"/>
      <c r="BU83" s="1115"/>
      <c r="BV83" s="1112" t="str">
        <f>IF($BO83="","",IF($BF83=ﾃﾞｰﾀ一覧!$U$37,"",IF($BF83=ﾃﾞｰﾀ一覧!$U$38,"",IF($BO83=ﾃﾞｰﾀ一覧!$AT$27,ﾃﾞｰﾀ一覧!$AT$27,VLOOKUP($AK83,ﾃﾞｰﾀ一覧!$AH$4:$AR$66,11,FALSE)*IF($BO83=ﾃﾞｰﾀ一覧!$AT$17,($AR83+1)*($AV83+1),IF($BO83=ﾃﾞｰﾀ一覧!$AT$22,IF(COUNTIF($AD83,"*天端*"),ﾃﾞｰﾀ一覧!$AU$43/2,ﾃﾞｰﾀ一覧!$AU$43/3),IF($BO83=ﾃﾞｰﾀ一覧!$AT$20,$AR83*$AV83,IF($BO83=ﾃﾞｰﾀ一覧!$AT$21,$AV83,1))))))))</f>
        <v/>
      </c>
      <c r="BW83" s="1112"/>
      <c r="BX83" s="1112"/>
      <c r="BY83" s="1088" t="str">
        <f>IF($B83="","",IF($AH83="","",IF($CK83=ﾃﾞｰﾀ一覧!$U$53,ﾃﾞｰﾀ一覧!$U$61,IF($AH83=ﾃﾞｰﾀ一覧!$U$21,ﾃﾞｰﾀ一覧!$U$60,IF(OR($AH83=ﾃﾞｰﾀ一覧!$U$19,$AH83=ﾃﾞｰﾀ一覧!$U$20,$AH83=ﾃﾞｰﾀ一覧!$U$23,$AH83=ﾃﾞｰﾀ一覧!$U$22,$AH83=ﾃﾞｰﾀ一覧!$U$18,AH83=ﾃﾞｰﾀ一覧!$U$25),ﾃﾞｰﾀ一覧!$U$59,ﾃﾞｰﾀ一覧!$U$62)))))</f>
        <v/>
      </c>
      <c r="BZ83" s="1089"/>
      <c r="CA83" s="1113"/>
      <c r="CB83" s="1113"/>
      <c r="CC83" s="1113"/>
      <c r="CD83" s="1113"/>
      <c r="CE83" s="1113"/>
      <c r="CF83" s="1113"/>
      <c r="CG83" s="1113"/>
      <c r="CH83" s="1113"/>
      <c r="CI83" s="1114"/>
      <c r="CK83" s="240"/>
      <c r="CM83" s="378" t="str">
        <f t="shared" si="7"/>
        <v/>
      </c>
      <c r="CN83" s="379" t="str">
        <f t="shared" si="8"/>
        <v/>
      </c>
      <c r="CO83" s="379" t="str">
        <f t="shared" si="9"/>
        <v/>
      </c>
      <c r="CP83" s="380" t="str">
        <f t="shared" si="10"/>
        <v/>
      </c>
      <c r="CQ83" s="244"/>
      <c r="CR83" s="1100"/>
      <c r="CS83" s="1101"/>
      <c r="CT83" s="1102"/>
      <c r="CU83" s="1135"/>
      <c r="CV83" s="1136"/>
      <c r="CW83" s="1136"/>
      <c r="CX83" s="1137"/>
      <c r="CY83" s="1138"/>
      <c r="CZ83" s="1139"/>
      <c r="DA83" s="1140"/>
      <c r="DB83" s="1132"/>
      <c r="DC83" s="1133"/>
      <c r="DD83" s="1133"/>
      <c r="DE83" s="1133"/>
      <c r="DF83" s="1133"/>
      <c r="DG83" s="1134"/>
      <c r="DH83" s="580"/>
      <c r="DI83" s="1372"/>
      <c r="DJ83" s="1372"/>
      <c r="DK83" s="581"/>
      <c r="DL83" s="582"/>
      <c r="DM83" s="1372"/>
      <c r="DN83" s="1372"/>
      <c r="DO83" s="581"/>
      <c r="DP83" s="582"/>
      <c r="DQ83" s="1372"/>
      <c r="DR83" s="1372"/>
      <c r="DS83" s="583"/>
      <c r="DT83" s="1124"/>
      <c r="DU83" s="1125"/>
      <c r="DV83" s="1150"/>
      <c r="DW83" s="1124"/>
      <c r="DX83" s="1125"/>
      <c r="DY83" s="1150"/>
      <c r="DZ83" s="1362"/>
      <c r="EA83" s="1363"/>
      <c r="EB83" s="1362"/>
      <c r="EC83" s="1363"/>
      <c r="ED83" s="1362"/>
      <c r="EE83" s="1363"/>
      <c r="EF83" s="1364"/>
      <c r="EG83" s="1296"/>
      <c r="EH83" s="1296"/>
      <c r="EI83" s="1365"/>
      <c r="EJ83" s="1366"/>
      <c r="EK83" s="1367"/>
      <c r="EL83" s="1368"/>
      <c r="EM83" s="1298"/>
      <c r="EN83" s="1113"/>
      <c r="EO83" s="1369"/>
      <c r="EP83" s="1370"/>
      <c r="EQ83" s="1371"/>
      <c r="ER83" s="1298"/>
      <c r="ES83" s="1113"/>
      <c r="ET83" s="1113"/>
      <c r="EU83" s="1113"/>
      <c r="EV83" s="1113"/>
      <c r="EW83" s="1113"/>
      <c r="EX83" s="1113"/>
      <c r="EY83" s="1113"/>
      <c r="EZ83" s="1114"/>
    </row>
    <row r="84" spans="1:156" ht="30" customHeight="1" x14ac:dyDescent="0.2">
      <c r="A84" s="207">
        <f t="shared" si="11"/>
        <v>73</v>
      </c>
      <c r="B84" s="1103"/>
      <c r="C84" s="1104"/>
      <c r="D84" s="1092"/>
      <c r="E84" s="1093"/>
      <c r="F84" s="1094" t="str">
        <f t="shared" si="13"/>
        <v/>
      </c>
      <c r="G84" s="1095"/>
      <c r="H84" s="1095"/>
      <c r="I84" s="1095"/>
      <c r="J84" s="1095"/>
      <c r="K84" s="1095"/>
      <c r="L84" s="1095"/>
      <c r="M84" s="1095"/>
      <c r="N84" s="1095"/>
      <c r="O84" s="1095"/>
      <c r="P84" s="1095"/>
      <c r="Q84" s="1095"/>
      <c r="R84" s="1095"/>
      <c r="S84" s="1095"/>
      <c r="T84" s="1095"/>
      <c r="U84" s="1095"/>
      <c r="V84" s="1095"/>
      <c r="W84" s="1096"/>
      <c r="X84" s="1097">
        <f t="shared" si="12"/>
        <v>0</v>
      </c>
      <c r="Y84" s="1098"/>
      <c r="Z84" s="1099"/>
      <c r="AA84" s="1100"/>
      <c r="AB84" s="1101"/>
      <c r="AC84" s="1102"/>
      <c r="AD84" s="1135"/>
      <c r="AE84" s="1136"/>
      <c r="AF84" s="1136"/>
      <c r="AG84" s="1137"/>
      <c r="AH84" s="1138"/>
      <c r="AI84" s="1139"/>
      <c r="AJ84" s="1140"/>
      <c r="AK84" s="1132"/>
      <c r="AL84" s="1133"/>
      <c r="AM84" s="1133"/>
      <c r="AN84" s="1133"/>
      <c r="AO84" s="1133"/>
      <c r="AP84" s="1134"/>
      <c r="AQ84" s="642" t="str">
        <f>IF(AK84="","",VLOOKUP(AK84,ﾃﾞｰﾀ一覧!$AH$4:$AR$66,2,FALSE))</f>
        <v/>
      </c>
      <c r="AR84" s="1084"/>
      <c r="AS84" s="1084"/>
      <c r="AT84" s="643" t="str">
        <f>IF(AK84="","",VLOOKUP(AK84,ﾃﾞｰﾀ一覧!$AH$4:$AR$66,3,FALSE))</f>
        <v/>
      </c>
      <c r="AU84" s="644" t="str">
        <f>IF(AK84="","",VLOOKUP(AK84,ﾃﾞｰﾀ一覧!$AH$4:$AR$66,5,FALSE))</f>
        <v/>
      </c>
      <c r="AV84" s="1084"/>
      <c r="AW84" s="1084"/>
      <c r="AX84" s="643" t="str">
        <f>IF(AK84="","",VLOOKUP(AK84,ﾃﾞｰﾀ一覧!$AH$4:$AR$66,6,FALSE))</f>
        <v/>
      </c>
      <c r="AY84" s="649" t="str">
        <f>IF(AK84="","",VLOOKUP(AK84,ﾃﾞｰﾀ一覧!$AH$4:$AR$66,8,FALSE))</f>
        <v/>
      </c>
      <c r="AZ84" s="1084"/>
      <c r="BA84" s="1084"/>
      <c r="BB84" s="388" t="str">
        <f>IF(AK84="","",VLOOKUP(AK84,ﾃﾞｰﾀ一覧!$AH$4:$AR$66,9,FALSE))</f>
        <v/>
      </c>
      <c r="BC84" s="1124"/>
      <c r="BD84" s="1125"/>
      <c r="BE84" s="1125"/>
      <c r="BF84" s="1124"/>
      <c r="BG84" s="1125"/>
      <c r="BH84" s="1125"/>
      <c r="BI84" s="1124"/>
      <c r="BJ84" s="1125"/>
      <c r="BK84" s="1150"/>
      <c r="BL84" s="1154"/>
      <c r="BM84" s="1155"/>
      <c r="BN84" s="1156"/>
      <c r="BO84" s="1109" t="str">
        <f>IF($AK84="","",IF($BF84="","",IF($BF84=ﾃﾞｰﾀ一覧!$U$37,"",IF($BF84=ﾃﾞｰﾀ一覧!$U$38,"",IF($AH84=ﾃﾞｰﾀ一覧!$U$25,VLOOKUP($AK84,ﾃﾞｰﾀ一覧!$AH$43:$AR$66,10,FALSE),VLOOKUP($AK84,ﾃﾞｰﾀ一覧!$AH$4:$AR$66,10,FALSE))))))</f>
        <v/>
      </c>
      <c r="BP84" s="1110"/>
      <c r="BQ84" s="1110"/>
      <c r="BR84" s="1111"/>
      <c r="BS84" s="1115">
        <f>IF($BL84="",0,VLOOKUP($BL84,ﾃﾞｰﾀ一覧!$AY$4:$BB$16,3,FALSE))</f>
        <v>0</v>
      </c>
      <c r="BT84" s="1115"/>
      <c r="BU84" s="1115"/>
      <c r="BV84" s="1112" t="str">
        <f>IF($BO84="","",IF($BF84=ﾃﾞｰﾀ一覧!$U$37,"",IF($BF84=ﾃﾞｰﾀ一覧!$U$38,"",IF($BO84=ﾃﾞｰﾀ一覧!$AT$27,ﾃﾞｰﾀ一覧!$AT$27,VLOOKUP($AK84,ﾃﾞｰﾀ一覧!$AH$4:$AR$66,11,FALSE)*IF($BO84=ﾃﾞｰﾀ一覧!$AT$17,($AR84+1)*($AV84+1),IF($BO84=ﾃﾞｰﾀ一覧!$AT$22,IF(COUNTIF($AD84,"*天端*"),ﾃﾞｰﾀ一覧!$AU$43/2,ﾃﾞｰﾀ一覧!$AU$43/3),IF($BO84=ﾃﾞｰﾀ一覧!$AT$20,$AR84*$AV84,IF($BO84=ﾃﾞｰﾀ一覧!$AT$21,$AV84,1))))))))</f>
        <v/>
      </c>
      <c r="BW84" s="1112"/>
      <c r="BX84" s="1112"/>
      <c r="BY84" s="1088" t="str">
        <f>IF($B84="","",IF($AH84="","",IF($CK84=ﾃﾞｰﾀ一覧!$U$53,ﾃﾞｰﾀ一覧!$U$61,IF($AH84=ﾃﾞｰﾀ一覧!$U$21,ﾃﾞｰﾀ一覧!$U$60,IF(OR($AH84=ﾃﾞｰﾀ一覧!$U$19,$AH84=ﾃﾞｰﾀ一覧!$U$20,$AH84=ﾃﾞｰﾀ一覧!$U$23,$AH84=ﾃﾞｰﾀ一覧!$U$22,$AH84=ﾃﾞｰﾀ一覧!$U$18,AH84=ﾃﾞｰﾀ一覧!$U$25),ﾃﾞｰﾀ一覧!$U$59,ﾃﾞｰﾀ一覧!$U$62)))))</f>
        <v/>
      </c>
      <c r="BZ84" s="1089"/>
      <c r="CA84" s="1113"/>
      <c r="CB84" s="1113"/>
      <c r="CC84" s="1113"/>
      <c r="CD84" s="1113"/>
      <c r="CE84" s="1113"/>
      <c r="CF84" s="1113"/>
      <c r="CG84" s="1113"/>
      <c r="CH84" s="1113"/>
      <c r="CI84" s="1114"/>
      <c r="CK84" s="240"/>
      <c r="CM84" s="378" t="str">
        <f t="shared" si="7"/>
        <v/>
      </c>
      <c r="CN84" s="379" t="str">
        <f t="shared" si="8"/>
        <v/>
      </c>
      <c r="CO84" s="379" t="str">
        <f t="shared" si="9"/>
        <v/>
      </c>
      <c r="CP84" s="380" t="str">
        <f t="shared" si="10"/>
        <v/>
      </c>
      <c r="CQ84" s="244"/>
      <c r="CR84" s="1100"/>
      <c r="CS84" s="1101"/>
      <c r="CT84" s="1102"/>
      <c r="CU84" s="1135"/>
      <c r="CV84" s="1136"/>
      <c r="CW84" s="1136"/>
      <c r="CX84" s="1137"/>
      <c r="CY84" s="1138"/>
      <c r="CZ84" s="1139"/>
      <c r="DA84" s="1140"/>
      <c r="DB84" s="1132"/>
      <c r="DC84" s="1133"/>
      <c r="DD84" s="1133"/>
      <c r="DE84" s="1133"/>
      <c r="DF84" s="1133"/>
      <c r="DG84" s="1134"/>
      <c r="DH84" s="580"/>
      <c r="DI84" s="1372"/>
      <c r="DJ84" s="1372"/>
      <c r="DK84" s="581"/>
      <c r="DL84" s="582"/>
      <c r="DM84" s="1372"/>
      <c r="DN84" s="1372"/>
      <c r="DO84" s="581"/>
      <c r="DP84" s="582"/>
      <c r="DQ84" s="1372"/>
      <c r="DR84" s="1372"/>
      <c r="DS84" s="583"/>
      <c r="DT84" s="1124"/>
      <c r="DU84" s="1125"/>
      <c r="DV84" s="1150"/>
      <c r="DW84" s="1124"/>
      <c r="DX84" s="1125"/>
      <c r="DY84" s="1150"/>
      <c r="DZ84" s="1362"/>
      <c r="EA84" s="1363"/>
      <c r="EB84" s="1362"/>
      <c r="EC84" s="1363"/>
      <c r="ED84" s="1362"/>
      <c r="EE84" s="1363"/>
      <c r="EF84" s="1364"/>
      <c r="EG84" s="1296"/>
      <c r="EH84" s="1296"/>
      <c r="EI84" s="1365"/>
      <c r="EJ84" s="1366"/>
      <c r="EK84" s="1367"/>
      <c r="EL84" s="1368"/>
      <c r="EM84" s="1298"/>
      <c r="EN84" s="1113"/>
      <c r="EO84" s="1369"/>
      <c r="EP84" s="1370"/>
      <c r="EQ84" s="1371"/>
      <c r="ER84" s="1298"/>
      <c r="ES84" s="1113"/>
      <c r="ET84" s="1113"/>
      <c r="EU84" s="1113"/>
      <c r="EV84" s="1113"/>
      <c r="EW84" s="1113"/>
      <c r="EX84" s="1113"/>
      <c r="EY84" s="1113"/>
      <c r="EZ84" s="1114"/>
    </row>
    <row r="85" spans="1:156" ht="30" customHeight="1" x14ac:dyDescent="0.2">
      <c r="A85" s="207">
        <f t="shared" si="11"/>
        <v>74</v>
      </c>
      <c r="B85" s="1103"/>
      <c r="C85" s="1104"/>
      <c r="D85" s="1278"/>
      <c r="E85" s="1279"/>
      <c r="F85" s="1094" t="str">
        <f t="shared" si="13"/>
        <v/>
      </c>
      <c r="G85" s="1095"/>
      <c r="H85" s="1095"/>
      <c r="I85" s="1095"/>
      <c r="J85" s="1095"/>
      <c r="K85" s="1095"/>
      <c r="L85" s="1095"/>
      <c r="M85" s="1095"/>
      <c r="N85" s="1095"/>
      <c r="O85" s="1095"/>
      <c r="P85" s="1095"/>
      <c r="Q85" s="1095"/>
      <c r="R85" s="1095"/>
      <c r="S85" s="1095"/>
      <c r="T85" s="1095"/>
      <c r="U85" s="1095"/>
      <c r="V85" s="1095"/>
      <c r="W85" s="1096"/>
      <c r="X85" s="1097">
        <f t="shared" si="12"/>
        <v>0</v>
      </c>
      <c r="Y85" s="1098"/>
      <c r="Z85" s="1099"/>
      <c r="AA85" s="1100"/>
      <c r="AB85" s="1101"/>
      <c r="AC85" s="1102"/>
      <c r="AD85" s="1135"/>
      <c r="AE85" s="1136"/>
      <c r="AF85" s="1136"/>
      <c r="AG85" s="1137"/>
      <c r="AH85" s="1138"/>
      <c r="AI85" s="1139"/>
      <c r="AJ85" s="1140"/>
      <c r="AK85" s="1132"/>
      <c r="AL85" s="1133"/>
      <c r="AM85" s="1133"/>
      <c r="AN85" s="1133"/>
      <c r="AO85" s="1133"/>
      <c r="AP85" s="1134"/>
      <c r="AQ85" s="642" t="str">
        <f>IF(AK85="","",VLOOKUP(AK85,ﾃﾞｰﾀ一覧!$AH$4:$AR$66,2,FALSE))</f>
        <v/>
      </c>
      <c r="AR85" s="1084"/>
      <c r="AS85" s="1084"/>
      <c r="AT85" s="643" t="str">
        <f>IF(AK85="","",VLOOKUP(AK85,ﾃﾞｰﾀ一覧!$AH$4:$AR$66,3,FALSE))</f>
        <v/>
      </c>
      <c r="AU85" s="644" t="str">
        <f>IF(AK85="","",VLOOKUP(AK85,ﾃﾞｰﾀ一覧!$AH$4:$AR$66,5,FALSE))</f>
        <v/>
      </c>
      <c r="AV85" s="1084"/>
      <c r="AW85" s="1084"/>
      <c r="AX85" s="643" t="str">
        <f>IF(AK85="","",VLOOKUP(AK85,ﾃﾞｰﾀ一覧!$AH$4:$AR$66,6,FALSE))</f>
        <v/>
      </c>
      <c r="AY85" s="649" t="str">
        <f>IF(AK85="","",VLOOKUP(AK85,ﾃﾞｰﾀ一覧!$AH$4:$AR$66,8,FALSE))</f>
        <v/>
      </c>
      <c r="AZ85" s="1084"/>
      <c r="BA85" s="1084"/>
      <c r="BB85" s="388" t="str">
        <f>IF(AK85="","",VLOOKUP(AK85,ﾃﾞｰﾀ一覧!$AH$4:$AR$66,9,FALSE))</f>
        <v/>
      </c>
      <c r="BC85" s="1124"/>
      <c r="BD85" s="1125"/>
      <c r="BE85" s="1125"/>
      <c r="BF85" s="1124"/>
      <c r="BG85" s="1125"/>
      <c r="BH85" s="1125"/>
      <c r="BI85" s="1124"/>
      <c r="BJ85" s="1125"/>
      <c r="BK85" s="1150"/>
      <c r="BL85" s="1154"/>
      <c r="BM85" s="1155"/>
      <c r="BN85" s="1156"/>
      <c r="BO85" s="1109" t="str">
        <f>IF($AK85="","",IF($BF85="","",IF($BF85=ﾃﾞｰﾀ一覧!$U$37,"",IF($BF85=ﾃﾞｰﾀ一覧!$U$38,"",IF($AH85=ﾃﾞｰﾀ一覧!$U$25,VLOOKUP($AK85,ﾃﾞｰﾀ一覧!$AH$43:$AR$66,10,FALSE),VLOOKUP($AK85,ﾃﾞｰﾀ一覧!$AH$4:$AR$66,10,FALSE))))))</f>
        <v/>
      </c>
      <c r="BP85" s="1110"/>
      <c r="BQ85" s="1110"/>
      <c r="BR85" s="1111"/>
      <c r="BS85" s="1115">
        <f>IF($BL85="",0,VLOOKUP($BL85,ﾃﾞｰﾀ一覧!$AY$4:$BB$16,3,FALSE))</f>
        <v>0</v>
      </c>
      <c r="BT85" s="1115"/>
      <c r="BU85" s="1115"/>
      <c r="BV85" s="1112" t="str">
        <f>IF($BO85="","",IF($BF85=ﾃﾞｰﾀ一覧!$U$37,"",IF($BF85=ﾃﾞｰﾀ一覧!$U$38,"",IF($BO85=ﾃﾞｰﾀ一覧!$AT$27,ﾃﾞｰﾀ一覧!$AT$27,VLOOKUP($AK85,ﾃﾞｰﾀ一覧!$AH$4:$AR$66,11,FALSE)*IF($BO85=ﾃﾞｰﾀ一覧!$AT$17,($AR85+1)*($AV85+1),IF($BO85=ﾃﾞｰﾀ一覧!$AT$22,IF(COUNTIF($AD85,"*天端*"),ﾃﾞｰﾀ一覧!$AU$43/2,ﾃﾞｰﾀ一覧!$AU$43/3),IF($BO85=ﾃﾞｰﾀ一覧!$AT$20,$AR85*$AV85,IF($BO85=ﾃﾞｰﾀ一覧!$AT$21,$AV85,1))))))))</f>
        <v/>
      </c>
      <c r="BW85" s="1112"/>
      <c r="BX85" s="1112"/>
      <c r="BY85" s="1088" t="str">
        <f>IF($B85="","",IF($AH85="","",IF($CK85=ﾃﾞｰﾀ一覧!$U$53,ﾃﾞｰﾀ一覧!$U$61,IF($AH85=ﾃﾞｰﾀ一覧!$U$21,ﾃﾞｰﾀ一覧!$U$60,IF(OR($AH85=ﾃﾞｰﾀ一覧!$U$19,$AH85=ﾃﾞｰﾀ一覧!$U$20,$AH85=ﾃﾞｰﾀ一覧!$U$23,$AH85=ﾃﾞｰﾀ一覧!$U$22,$AH85=ﾃﾞｰﾀ一覧!$U$18,AH85=ﾃﾞｰﾀ一覧!$U$25),ﾃﾞｰﾀ一覧!$U$59,ﾃﾞｰﾀ一覧!$U$62)))))</f>
        <v/>
      </c>
      <c r="BZ85" s="1089"/>
      <c r="CA85" s="1113"/>
      <c r="CB85" s="1113"/>
      <c r="CC85" s="1113"/>
      <c r="CD85" s="1113"/>
      <c r="CE85" s="1113"/>
      <c r="CF85" s="1113"/>
      <c r="CG85" s="1113"/>
      <c r="CH85" s="1113"/>
      <c r="CI85" s="1114"/>
      <c r="CK85" s="240"/>
      <c r="CM85" s="378" t="str">
        <f t="shared" si="7"/>
        <v/>
      </c>
      <c r="CN85" s="379" t="str">
        <f t="shared" si="8"/>
        <v/>
      </c>
      <c r="CO85" s="379" t="str">
        <f t="shared" si="9"/>
        <v/>
      </c>
      <c r="CP85" s="380" t="str">
        <f t="shared" si="10"/>
        <v/>
      </c>
      <c r="CQ85" s="244"/>
      <c r="CR85" s="1100"/>
      <c r="CS85" s="1101"/>
      <c r="CT85" s="1102"/>
      <c r="CU85" s="1135"/>
      <c r="CV85" s="1136"/>
      <c r="CW85" s="1136"/>
      <c r="CX85" s="1137"/>
      <c r="CY85" s="1138"/>
      <c r="CZ85" s="1139"/>
      <c r="DA85" s="1140"/>
      <c r="DB85" s="1132"/>
      <c r="DC85" s="1133"/>
      <c r="DD85" s="1133"/>
      <c r="DE85" s="1133"/>
      <c r="DF85" s="1133"/>
      <c r="DG85" s="1134"/>
      <c r="DH85" s="580"/>
      <c r="DI85" s="1372"/>
      <c r="DJ85" s="1372"/>
      <c r="DK85" s="581"/>
      <c r="DL85" s="582"/>
      <c r="DM85" s="1373"/>
      <c r="DN85" s="1373"/>
      <c r="DO85" s="581"/>
      <c r="DP85" s="582"/>
      <c r="DQ85" s="1372"/>
      <c r="DR85" s="1372"/>
      <c r="DS85" s="583"/>
      <c r="DT85" s="1124"/>
      <c r="DU85" s="1125"/>
      <c r="DV85" s="1150"/>
      <c r="DW85" s="1124"/>
      <c r="DX85" s="1125"/>
      <c r="DY85" s="1150"/>
      <c r="DZ85" s="1362"/>
      <c r="EA85" s="1363"/>
      <c r="EB85" s="1362"/>
      <c r="EC85" s="1363"/>
      <c r="ED85" s="1362"/>
      <c r="EE85" s="1363"/>
      <c r="EF85" s="1364"/>
      <c r="EG85" s="1296"/>
      <c r="EH85" s="1296"/>
      <c r="EI85" s="1365"/>
      <c r="EJ85" s="1366"/>
      <c r="EK85" s="1367"/>
      <c r="EL85" s="1368"/>
      <c r="EM85" s="1298"/>
      <c r="EN85" s="1113"/>
      <c r="EO85" s="1369"/>
      <c r="EP85" s="1370"/>
      <c r="EQ85" s="1371"/>
      <c r="ER85" s="1298"/>
      <c r="ES85" s="1113"/>
      <c r="ET85" s="1113"/>
      <c r="EU85" s="1113"/>
      <c r="EV85" s="1113"/>
      <c r="EW85" s="1113"/>
      <c r="EX85" s="1113"/>
      <c r="EY85" s="1113"/>
      <c r="EZ85" s="1114"/>
    </row>
    <row r="86" spans="1:156" ht="30" customHeight="1" x14ac:dyDescent="0.2">
      <c r="A86" s="207">
        <f t="shared" si="11"/>
        <v>75</v>
      </c>
      <c r="B86" s="1103"/>
      <c r="C86" s="1104"/>
      <c r="D86" s="1092"/>
      <c r="E86" s="1093"/>
      <c r="F86" s="1094" t="str">
        <f t="shared" si="13"/>
        <v/>
      </c>
      <c r="G86" s="1095"/>
      <c r="H86" s="1095"/>
      <c r="I86" s="1095"/>
      <c r="J86" s="1095"/>
      <c r="K86" s="1095"/>
      <c r="L86" s="1095"/>
      <c r="M86" s="1095"/>
      <c r="N86" s="1095"/>
      <c r="O86" s="1095"/>
      <c r="P86" s="1095"/>
      <c r="Q86" s="1095"/>
      <c r="R86" s="1095"/>
      <c r="S86" s="1095"/>
      <c r="T86" s="1095"/>
      <c r="U86" s="1095"/>
      <c r="V86" s="1095"/>
      <c r="W86" s="1096"/>
      <c r="X86" s="1097">
        <f t="shared" si="12"/>
        <v>0</v>
      </c>
      <c r="Y86" s="1098"/>
      <c r="Z86" s="1099"/>
      <c r="AA86" s="1100"/>
      <c r="AB86" s="1101"/>
      <c r="AC86" s="1102"/>
      <c r="AD86" s="1135"/>
      <c r="AE86" s="1136"/>
      <c r="AF86" s="1136"/>
      <c r="AG86" s="1137"/>
      <c r="AH86" s="1138"/>
      <c r="AI86" s="1139"/>
      <c r="AJ86" s="1140"/>
      <c r="AK86" s="1132"/>
      <c r="AL86" s="1133"/>
      <c r="AM86" s="1133"/>
      <c r="AN86" s="1133"/>
      <c r="AO86" s="1133"/>
      <c r="AP86" s="1134"/>
      <c r="AQ86" s="642" t="str">
        <f>IF(AK86="","",VLOOKUP(AK86,ﾃﾞｰﾀ一覧!$AH$4:$AR$66,2,FALSE))</f>
        <v/>
      </c>
      <c r="AR86" s="1084"/>
      <c r="AS86" s="1084"/>
      <c r="AT86" s="643" t="str">
        <f>IF(AK86="","",VLOOKUP(AK86,ﾃﾞｰﾀ一覧!$AH$4:$AR$66,3,FALSE))</f>
        <v/>
      </c>
      <c r="AU86" s="644" t="str">
        <f>IF(AK86="","",VLOOKUP(AK86,ﾃﾞｰﾀ一覧!$AH$4:$AR$66,5,FALSE))</f>
        <v/>
      </c>
      <c r="AV86" s="1084"/>
      <c r="AW86" s="1084"/>
      <c r="AX86" s="643" t="str">
        <f>IF(AK86="","",VLOOKUP(AK86,ﾃﾞｰﾀ一覧!$AH$4:$AR$66,6,FALSE))</f>
        <v/>
      </c>
      <c r="AY86" s="649" t="str">
        <f>IF(AK86="","",VLOOKUP(AK86,ﾃﾞｰﾀ一覧!$AH$4:$AR$66,8,FALSE))</f>
        <v/>
      </c>
      <c r="AZ86" s="1084"/>
      <c r="BA86" s="1084"/>
      <c r="BB86" s="388" t="str">
        <f>IF(AK86="","",VLOOKUP(AK86,ﾃﾞｰﾀ一覧!$AH$4:$AR$66,9,FALSE))</f>
        <v/>
      </c>
      <c r="BC86" s="1124"/>
      <c r="BD86" s="1125"/>
      <c r="BE86" s="1125"/>
      <c r="BF86" s="1124"/>
      <c r="BG86" s="1125"/>
      <c r="BH86" s="1125"/>
      <c r="BI86" s="1124"/>
      <c r="BJ86" s="1125"/>
      <c r="BK86" s="1150"/>
      <c r="BL86" s="1154"/>
      <c r="BM86" s="1155"/>
      <c r="BN86" s="1156"/>
      <c r="BO86" s="1109" t="str">
        <f>IF($AK86="","",IF($BF86="","",IF($BF86=ﾃﾞｰﾀ一覧!$U$37,"",IF($BF86=ﾃﾞｰﾀ一覧!$U$38,"",IF($AH86=ﾃﾞｰﾀ一覧!$U$25,VLOOKUP($AK86,ﾃﾞｰﾀ一覧!$AH$43:$AR$66,10,FALSE),VLOOKUP($AK86,ﾃﾞｰﾀ一覧!$AH$4:$AR$66,10,FALSE))))))</f>
        <v/>
      </c>
      <c r="BP86" s="1110"/>
      <c r="BQ86" s="1110"/>
      <c r="BR86" s="1111"/>
      <c r="BS86" s="1115">
        <f>IF($BL86="",0,VLOOKUP($BL86,ﾃﾞｰﾀ一覧!$AY$4:$BB$16,3,FALSE))</f>
        <v>0</v>
      </c>
      <c r="BT86" s="1115"/>
      <c r="BU86" s="1115"/>
      <c r="BV86" s="1112" t="str">
        <f>IF($BO86="","",IF($BF86=ﾃﾞｰﾀ一覧!$U$37,"",IF($BF86=ﾃﾞｰﾀ一覧!$U$38,"",IF($BO86=ﾃﾞｰﾀ一覧!$AT$27,ﾃﾞｰﾀ一覧!$AT$27,VLOOKUP($AK86,ﾃﾞｰﾀ一覧!$AH$4:$AR$66,11,FALSE)*IF($BO86=ﾃﾞｰﾀ一覧!$AT$17,($AR86+1)*($AV86+1),IF($BO86=ﾃﾞｰﾀ一覧!$AT$22,IF(COUNTIF($AD86,"*天端*"),ﾃﾞｰﾀ一覧!$AU$43/2,ﾃﾞｰﾀ一覧!$AU$43/3),IF($BO86=ﾃﾞｰﾀ一覧!$AT$20,$AR86*$AV86,IF($BO86=ﾃﾞｰﾀ一覧!$AT$21,$AV86,1))))))))</f>
        <v/>
      </c>
      <c r="BW86" s="1112"/>
      <c r="BX86" s="1112"/>
      <c r="BY86" s="1088" t="str">
        <f>IF($B86="","",IF($AH86="","",IF($CK86=ﾃﾞｰﾀ一覧!$U$53,ﾃﾞｰﾀ一覧!$U$61,IF($AH86=ﾃﾞｰﾀ一覧!$U$21,ﾃﾞｰﾀ一覧!$U$60,IF(OR($AH86=ﾃﾞｰﾀ一覧!$U$19,$AH86=ﾃﾞｰﾀ一覧!$U$20,$AH86=ﾃﾞｰﾀ一覧!$U$23,$AH86=ﾃﾞｰﾀ一覧!$U$22,$AH86=ﾃﾞｰﾀ一覧!$U$18,AH86=ﾃﾞｰﾀ一覧!$U$25),ﾃﾞｰﾀ一覧!$U$59,ﾃﾞｰﾀ一覧!$U$62)))))</f>
        <v/>
      </c>
      <c r="BZ86" s="1089"/>
      <c r="CA86" s="1113"/>
      <c r="CB86" s="1113"/>
      <c r="CC86" s="1113"/>
      <c r="CD86" s="1113"/>
      <c r="CE86" s="1113"/>
      <c r="CF86" s="1113"/>
      <c r="CG86" s="1113"/>
      <c r="CH86" s="1113"/>
      <c r="CI86" s="1114"/>
      <c r="CK86" s="240"/>
      <c r="CM86" s="378" t="str">
        <f t="shared" si="7"/>
        <v/>
      </c>
      <c r="CN86" s="379" t="str">
        <f t="shared" si="8"/>
        <v/>
      </c>
      <c r="CO86" s="379" t="str">
        <f t="shared" si="9"/>
        <v/>
      </c>
      <c r="CP86" s="380" t="str">
        <f t="shared" si="10"/>
        <v/>
      </c>
      <c r="CQ86" s="244"/>
      <c r="CR86" s="1100"/>
      <c r="CS86" s="1101"/>
      <c r="CT86" s="1102"/>
      <c r="CU86" s="1135"/>
      <c r="CV86" s="1136"/>
      <c r="CW86" s="1136"/>
      <c r="CX86" s="1137"/>
      <c r="CY86" s="1138"/>
      <c r="CZ86" s="1139"/>
      <c r="DA86" s="1140"/>
      <c r="DB86" s="1132"/>
      <c r="DC86" s="1133"/>
      <c r="DD86" s="1133"/>
      <c r="DE86" s="1133"/>
      <c r="DF86" s="1133"/>
      <c r="DG86" s="1134"/>
      <c r="DH86" s="580"/>
      <c r="DI86" s="1372"/>
      <c r="DJ86" s="1372"/>
      <c r="DK86" s="581"/>
      <c r="DL86" s="582"/>
      <c r="DM86" s="1373"/>
      <c r="DN86" s="1373"/>
      <c r="DO86" s="581"/>
      <c r="DP86" s="582"/>
      <c r="DQ86" s="1372"/>
      <c r="DR86" s="1372"/>
      <c r="DS86" s="583"/>
      <c r="DT86" s="1124"/>
      <c r="DU86" s="1125"/>
      <c r="DV86" s="1150"/>
      <c r="DW86" s="1124"/>
      <c r="DX86" s="1125"/>
      <c r="DY86" s="1150"/>
      <c r="DZ86" s="1362"/>
      <c r="EA86" s="1363"/>
      <c r="EB86" s="1362"/>
      <c r="EC86" s="1363"/>
      <c r="ED86" s="1362"/>
      <c r="EE86" s="1363"/>
      <c r="EF86" s="1364"/>
      <c r="EG86" s="1296"/>
      <c r="EH86" s="1296"/>
      <c r="EI86" s="1365"/>
      <c r="EJ86" s="1366"/>
      <c r="EK86" s="1367"/>
      <c r="EL86" s="1368"/>
      <c r="EM86" s="1298"/>
      <c r="EN86" s="1113"/>
      <c r="EO86" s="1369"/>
      <c r="EP86" s="1370"/>
      <c r="EQ86" s="1371"/>
      <c r="ER86" s="1298"/>
      <c r="ES86" s="1113"/>
      <c r="ET86" s="1113"/>
      <c r="EU86" s="1113"/>
      <c r="EV86" s="1113"/>
      <c r="EW86" s="1113"/>
      <c r="EX86" s="1113"/>
      <c r="EY86" s="1113"/>
      <c r="EZ86" s="1114"/>
    </row>
    <row r="87" spans="1:156" ht="30" customHeight="1" x14ac:dyDescent="0.2">
      <c r="A87" s="207">
        <f t="shared" si="11"/>
        <v>76</v>
      </c>
      <c r="B87" s="1103"/>
      <c r="C87" s="1104"/>
      <c r="D87" s="1278"/>
      <c r="E87" s="1279"/>
      <c r="F87" s="1094" t="str">
        <f t="shared" si="13"/>
        <v/>
      </c>
      <c r="G87" s="1095"/>
      <c r="H87" s="1095"/>
      <c r="I87" s="1095"/>
      <c r="J87" s="1095"/>
      <c r="K87" s="1095"/>
      <c r="L87" s="1095"/>
      <c r="M87" s="1095"/>
      <c r="N87" s="1095"/>
      <c r="O87" s="1095"/>
      <c r="P87" s="1095"/>
      <c r="Q87" s="1095"/>
      <c r="R87" s="1095"/>
      <c r="S87" s="1095"/>
      <c r="T87" s="1095"/>
      <c r="U87" s="1095"/>
      <c r="V87" s="1095"/>
      <c r="W87" s="1096"/>
      <c r="X87" s="1097">
        <f t="shared" si="12"/>
        <v>0</v>
      </c>
      <c r="Y87" s="1098"/>
      <c r="Z87" s="1099"/>
      <c r="AA87" s="1100"/>
      <c r="AB87" s="1101"/>
      <c r="AC87" s="1102"/>
      <c r="AD87" s="1135"/>
      <c r="AE87" s="1136"/>
      <c r="AF87" s="1136"/>
      <c r="AG87" s="1137"/>
      <c r="AH87" s="1138"/>
      <c r="AI87" s="1139"/>
      <c r="AJ87" s="1140"/>
      <c r="AK87" s="1132"/>
      <c r="AL87" s="1133"/>
      <c r="AM87" s="1133"/>
      <c r="AN87" s="1133"/>
      <c r="AO87" s="1133"/>
      <c r="AP87" s="1134"/>
      <c r="AQ87" s="642" t="str">
        <f>IF(AK87="","",VLOOKUP(AK87,ﾃﾞｰﾀ一覧!$AH$4:$AR$66,2,FALSE))</f>
        <v/>
      </c>
      <c r="AR87" s="1084"/>
      <c r="AS87" s="1084"/>
      <c r="AT87" s="643" t="str">
        <f>IF(AK87="","",VLOOKUP(AK87,ﾃﾞｰﾀ一覧!$AH$4:$AR$66,3,FALSE))</f>
        <v/>
      </c>
      <c r="AU87" s="644" t="str">
        <f>IF(AK87="","",VLOOKUP(AK87,ﾃﾞｰﾀ一覧!$AH$4:$AR$66,5,FALSE))</f>
        <v/>
      </c>
      <c r="AV87" s="1084"/>
      <c r="AW87" s="1084"/>
      <c r="AX87" s="643" t="str">
        <f>IF(AK87="","",VLOOKUP(AK87,ﾃﾞｰﾀ一覧!$AH$4:$AR$66,6,FALSE))</f>
        <v/>
      </c>
      <c r="AY87" s="649" t="str">
        <f>IF(AK87="","",VLOOKUP(AK87,ﾃﾞｰﾀ一覧!$AH$4:$AR$66,8,FALSE))</f>
        <v/>
      </c>
      <c r="AZ87" s="1084"/>
      <c r="BA87" s="1084"/>
      <c r="BB87" s="388" t="str">
        <f>IF(AK87="","",VLOOKUP(AK87,ﾃﾞｰﾀ一覧!$AH$4:$AR$66,9,FALSE))</f>
        <v/>
      </c>
      <c r="BC87" s="1124"/>
      <c r="BD87" s="1125"/>
      <c r="BE87" s="1125"/>
      <c r="BF87" s="1124"/>
      <c r="BG87" s="1125"/>
      <c r="BH87" s="1125"/>
      <c r="BI87" s="1124"/>
      <c r="BJ87" s="1125"/>
      <c r="BK87" s="1150"/>
      <c r="BL87" s="1154"/>
      <c r="BM87" s="1155"/>
      <c r="BN87" s="1156"/>
      <c r="BO87" s="1109" t="str">
        <f>IF($AK87="","",IF($BF87="","",IF($BF87=ﾃﾞｰﾀ一覧!$U$37,"",IF($BF87=ﾃﾞｰﾀ一覧!$U$38,"",IF($AH87=ﾃﾞｰﾀ一覧!$U$25,VLOOKUP($AK87,ﾃﾞｰﾀ一覧!$AH$43:$AR$66,10,FALSE),VLOOKUP($AK87,ﾃﾞｰﾀ一覧!$AH$4:$AR$66,10,FALSE))))))</f>
        <v/>
      </c>
      <c r="BP87" s="1110"/>
      <c r="BQ87" s="1110"/>
      <c r="BR87" s="1111"/>
      <c r="BS87" s="1115">
        <f>IF($BL87="",0,VLOOKUP($BL87,ﾃﾞｰﾀ一覧!$AY$4:$BB$16,3,FALSE))</f>
        <v>0</v>
      </c>
      <c r="BT87" s="1115"/>
      <c r="BU87" s="1115"/>
      <c r="BV87" s="1112" t="str">
        <f>IF($BO87="","",IF($BF87=ﾃﾞｰﾀ一覧!$U$37,"",IF($BF87=ﾃﾞｰﾀ一覧!$U$38,"",IF($BO87=ﾃﾞｰﾀ一覧!$AT$27,ﾃﾞｰﾀ一覧!$AT$27,VLOOKUP($AK87,ﾃﾞｰﾀ一覧!$AH$4:$AR$66,11,FALSE)*IF($BO87=ﾃﾞｰﾀ一覧!$AT$17,($AR87+1)*($AV87+1),IF($BO87=ﾃﾞｰﾀ一覧!$AT$22,IF(COUNTIF($AD87,"*天端*"),ﾃﾞｰﾀ一覧!$AU$43/2,ﾃﾞｰﾀ一覧!$AU$43/3),IF($BO87=ﾃﾞｰﾀ一覧!$AT$20,$AR87*$AV87,IF($BO87=ﾃﾞｰﾀ一覧!$AT$21,$AV87,1))))))))</f>
        <v/>
      </c>
      <c r="BW87" s="1112"/>
      <c r="BX87" s="1112"/>
      <c r="BY87" s="1088" t="str">
        <f>IF($B87="","",IF($AH87="","",IF($CK87=ﾃﾞｰﾀ一覧!$U$53,ﾃﾞｰﾀ一覧!$U$61,IF($AH87=ﾃﾞｰﾀ一覧!$U$21,ﾃﾞｰﾀ一覧!$U$60,IF(OR($AH87=ﾃﾞｰﾀ一覧!$U$19,$AH87=ﾃﾞｰﾀ一覧!$U$20,$AH87=ﾃﾞｰﾀ一覧!$U$23,$AH87=ﾃﾞｰﾀ一覧!$U$22,$AH87=ﾃﾞｰﾀ一覧!$U$18,AH87=ﾃﾞｰﾀ一覧!$U$25),ﾃﾞｰﾀ一覧!$U$59,ﾃﾞｰﾀ一覧!$U$62)))))</f>
        <v/>
      </c>
      <c r="BZ87" s="1089"/>
      <c r="CA87" s="1113"/>
      <c r="CB87" s="1113"/>
      <c r="CC87" s="1113"/>
      <c r="CD87" s="1113"/>
      <c r="CE87" s="1113"/>
      <c r="CF87" s="1113"/>
      <c r="CG87" s="1113"/>
      <c r="CH87" s="1113"/>
      <c r="CI87" s="1114"/>
      <c r="CK87" s="240"/>
      <c r="CM87" s="378" t="str">
        <f t="shared" si="7"/>
        <v/>
      </c>
      <c r="CN87" s="379" t="str">
        <f t="shared" si="8"/>
        <v/>
      </c>
      <c r="CO87" s="379" t="str">
        <f t="shared" si="9"/>
        <v/>
      </c>
      <c r="CP87" s="380" t="str">
        <f t="shared" si="10"/>
        <v/>
      </c>
      <c r="CQ87" s="244"/>
      <c r="CR87" s="1100"/>
      <c r="CS87" s="1101"/>
      <c r="CT87" s="1102"/>
      <c r="CU87" s="1135"/>
      <c r="CV87" s="1136"/>
      <c r="CW87" s="1136"/>
      <c r="CX87" s="1137"/>
      <c r="CY87" s="1138"/>
      <c r="CZ87" s="1139"/>
      <c r="DA87" s="1140"/>
      <c r="DB87" s="1132"/>
      <c r="DC87" s="1133"/>
      <c r="DD87" s="1133"/>
      <c r="DE87" s="1133"/>
      <c r="DF87" s="1133"/>
      <c r="DG87" s="1134"/>
      <c r="DH87" s="580"/>
      <c r="DI87" s="1372"/>
      <c r="DJ87" s="1372"/>
      <c r="DK87" s="581"/>
      <c r="DL87" s="582"/>
      <c r="DM87" s="1372"/>
      <c r="DN87" s="1372"/>
      <c r="DO87" s="581"/>
      <c r="DP87" s="582"/>
      <c r="DQ87" s="1372"/>
      <c r="DR87" s="1372"/>
      <c r="DS87" s="583"/>
      <c r="DT87" s="1124"/>
      <c r="DU87" s="1125"/>
      <c r="DV87" s="1150"/>
      <c r="DW87" s="1124"/>
      <c r="DX87" s="1125"/>
      <c r="DY87" s="1150"/>
      <c r="DZ87" s="1362"/>
      <c r="EA87" s="1363"/>
      <c r="EB87" s="1362"/>
      <c r="EC87" s="1363"/>
      <c r="ED87" s="1362"/>
      <c r="EE87" s="1363"/>
      <c r="EF87" s="1364"/>
      <c r="EG87" s="1296"/>
      <c r="EH87" s="1296"/>
      <c r="EI87" s="1365"/>
      <c r="EJ87" s="1366"/>
      <c r="EK87" s="1367"/>
      <c r="EL87" s="1368"/>
      <c r="EM87" s="1298"/>
      <c r="EN87" s="1113"/>
      <c r="EO87" s="1369"/>
      <c r="EP87" s="1370"/>
      <c r="EQ87" s="1371"/>
      <c r="ER87" s="1298"/>
      <c r="ES87" s="1113"/>
      <c r="ET87" s="1113"/>
      <c r="EU87" s="1113"/>
      <c r="EV87" s="1113"/>
      <c r="EW87" s="1113"/>
      <c r="EX87" s="1113"/>
      <c r="EY87" s="1113"/>
      <c r="EZ87" s="1114"/>
    </row>
    <row r="88" spans="1:156" ht="30" customHeight="1" x14ac:dyDescent="0.2">
      <c r="A88" s="207">
        <f t="shared" si="11"/>
        <v>77</v>
      </c>
      <c r="B88" s="1103"/>
      <c r="C88" s="1104"/>
      <c r="D88" s="1092"/>
      <c r="E88" s="1093"/>
      <c r="F88" s="1094" t="str">
        <f t="shared" si="13"/>
        <v/>
      </c>
      <c r="G88" s="1095"/>
      <c r="H88" s="1095"/>
      <c r="I88" s="1095"/>
      <c r="J88" s="1095"/>
      <c r="K88" s="1095"/>
      <c r="L88" s="1095"/>
      <c r="M88" s="1095"/>
      <c r="N88" s="1095"/>
      <c r="O88" s="1095"/>
      <c r="P88" s="1095"/>
      <c r="Q88" s="1095"/>
      <c r="R88" s="1095"/>
      <c r="S88" s="1095"/>
      <c r="T88" s="1095"/>
      <c r="U88" s="1095"/>
      <c r="V88" s="1095"/>
      <c r="W88" s="1096"/>
      <c r="X88" s="1097">
        <f t="shared" si="12"/>
        <v>0</v>
      </c>
      <c r="Y88" s="1098"/>
      <c r="Z88" s="1099"/>
      <c r="AA88" s="1100"/>
      <c r="AB88" s="1101"/>
      <c r="AC88" s="1102"/>
      <c r="AD88" s="1135"/>
      <c r="AE88" s="1136"/>
      <c r="AF88" s="1136"/>
      <c r="AG88" s="1137"/>
      <c r="AH88" s="1138"/>
      <c r="AI88" s="1139"/>
      <c r="AJ88" s="1140"/>
      <c r="AK88" s="1132"/>
      <c r="AL88" s="1133"/>
      <c r="AM88" s="1133"/>
      <c r="AN88" s="1133"/>
      <c r="AO88" s="1133"/>
      <c r="AP88" s="1134"/>
      <c r="AQ88" s="642" t="str">
        <f>IF(AK88="","",VLOOKUP(AK88,ﾃﾞｰﾀ一覧!$AH$4:$AR$66,2,FALSE))</f>
        <v/>
      </c>
      <c r="AR88" s="1084"/>
      <c r="AS88" s="1084"/>
      <c r="AT88" s="643" t="str">
        <f>IF(AK88="","",VLOOKUP(AK88,ﾃﾞｰﾀ一覧!$AH$4:$AR$66,3,FALSE))</f>
        <v/>
      </c>
      <c r="AU88" s="644" t="str">
        <f>IF(AK88="","",VLOOKUP(AK88,ﾃﾞｰﾀ一覧!$AH$4:$AR$66,5,FALSE))</f>
        <v/>
      </c>
      <c r="AV88" s="1084"/>
      <c r="AW88" s="1084"/>
      <c r="AX88" s="643" t="str">
        <f>IF(AK88="","",VLOOKUP(AK88,ﾃﾞｰﾀ一覧!$AH$4:$AR$66,6,FALSE))</f>
        <v/>
      </c>
      <c r="AY88" s="649" t="str">
        <f>IF(AK88="","",VLOOKUP(AK88,ﾃﾞｰﾀ一覧!$AH$4:$AR$66,8,FALSE))</f>
        <v/>
      </c>
      <c r="AZ88" s="1084"/>
      <c r="BA88" s="1084"/>
      <c r="BB88" s="388" t="str">
        <f>IF(AK88="","",VLOOKUP(AK88,ﾃﾞｰﾀ一覧!$AH$4:$AR$66,9,FALSE))</f>
        <v/>
      </c>
      <c r="BC88" s="1124"/>
      <c r="BD88" s="1125"/>
      <c r="BE88" s="1125"/>
      <c r="BF88" s="1124"/>
      <c r="BG88" s="1125"/>
      <c r="BH88" s="1125"/>
      <c r="BI88" s="1124"/>
      <c r="BJ88" s="1125"/>
      <c r="BK88" s="1150"/>
      <c r="BL88" s="1154"/>
      <c r="BM88" s="1155"/>
      <c r="BN88" s="1156"/>
      <c r="BO88" s="1109" t="str">
        <f>IF($AK88="","",IF($BF88="","",IF($BF88=ﾃﾞｰﾀ一覧!$U$37,"",IF($BF88=ﾃﾞｰﾀ一覧!$U$38,"",IF($AH88=ﾃﾞｰﾀ一覧!$U$25,VLOOKUP($AK88,ﾃﾞｰﾀ一覧!$AH$43:$AR$66,10,FALSE),VLOOKUP($AK88,ﾃﾞｰﾀ一覧!$AH$4:$AR$66,10,FALSE))))))</f>
        <v/>
      </c>
      <c r="BP88" s="1110"/>
      <c r="BQ88" s="1110"/>
      <c r="BR88" s="1111"/>
      <c r="BS88" s="1115">
        <f>IF($BL88="",0,VLOOKUP($BL88,ﾃﾞｰﾀ一覧!$AY$4:$BB$16,3,FALSE))</f>
        <v>0</v>
      </c>
      <c r="BT88" s="1115"/>
      <c r="BU88" s="1115"/>
      <c r="BV88" s="1112" t="str">
        <f>IF($BO88="","",IF($BF88=ﾃﾞｰﾀ一覧!$U$37,"",IF($BF88=ﾃﾞｰﾀ一覧!$U$38,"",IF($BO88=ﾃﾞｰﾀ一覧!$AT$27,ﾃﾞｰﾀ一覧!$AT$27,VLOOKUP($AK88,ﾃﾞｰﾀ一覧!$AH$4:$AR$66,11,FALSE)*IF($BO88=ﾃﾞｰﾀ一覧!$AT$17,($AR88+1)*($AV88+1),IF($BO88=ﾃﾞｰﾀ一覧!$AT$22,IF(COUNTIF($AD88,"*天端*"),ﾃﾞｰﾀ一覧!$AU$43/2,ﾃﾞｰﾀ一覧!$AU$43/3),IF($BO88=ﾃﾞｰﾀ一覧!$AT$20,$AR88*$AV88,IF($BO88=ﾃﾞｰﾀ一覧!$AT$21,$AV88,1))))))))</f>
        <v/>
      </c>
      <c r="BW88" s="1112"/>
      <c r="BX88" s="1112"/>
      <c r="BY88" s="1088" t="str">
        <f>IF($B88="","",IF($AH88="","",IF($CK88=ﾃﾞｰﾀ一覧!$U$53,ﾃﾞｰﾀ一覧!$U$61,IF($AH88=ﾃﾞｰﾀ一覧!$U$21,ﾃﾞｰﾀ一覧!$U$60,IF(OR($AH88=ﾃﾞｰﾀ一覧!$U$19,$AH88=ﾃﾞｰﾀ一覧!$U$20,$AH88=ﾃﾞｰﾀ一覧!$U$23,$AH88=ﾃﾞｰﾀ一覧!$U$22,$AH88=ﾃﾞｰﾀ一覧!$U$18,AH88=ﾃﾞｰﾀ一覧!$U$25),ﾃﾞｰﾀ一覧!$U$59,ﾃﾞｰﾀ一覧!$U$62)))))</f>
        <v/>
      </c>
      <c r="BZ88" s="1089"/>
      <c r="CA88" s="1113"/>
      <c r="CB88" s="1113"/>
      <c r="CC88" s="1113"/>
      <c r="CD88" s="1113"/>
      <c r="CE88" s="1113"/>
      <c r="CF88" s="1113"/>
      <c r="CG88" s="1113"/>
      <c r="CH88" s="1113"/>
      <c r="CI88" s="1114"/>
      <c r="CK88" s="240"/>
      <c r="CM88" s="378" t="str">
        <f t="shared" si="7"/>
        <v/>
      </c>
      <c r="CN88" s="379" t="str">
        <f t="shared" si="8"/>
        <v/>
      </c>
      <c r="CO88" s="379" t="str">
        <f t="shared" si="9"/>
        <v/>
      </c>
      <c r="CP88" s="380" t="str">
        <f t="shared" si="10"/>
        <v/>
      </c>
      <c r="CQ88" s="244"/>
      <c r="CR88" s="1100"/>
      <c r="CS88" s="1101"/>
      <c r="CT88" s="1102"/>
      <c r="CU88" s="1135"/>
      <c r="CV88" s="1136"/>
      <c r="CW88" s="1136"/>
      <c r="CX88" s="1137"/>
      <c r="CY88" s="1138"/>
      <c r="CZ88" s="1139"/>
      <c r="DA88" s="1140"/>
      <c r="DB88" s="1132"/>
      <c r="DC88" s="1133"/>
      <c r="DD88" s="1133"/>
      <c r="DE88" s="1133"/>
      <c r="DF88" s="1133"/>
      <c r="DG88" s="1134"/>
      <c r="DH88" s="580"/>
      <c r="DI88" s="1372"/>
      <c r="DJ88" s="1372"/>
      <c r="DK88" s="581"/>
      <c r="DL88" s="582"/>
      <c r="DM88" s="1372"/>
      <c r="DN88" s="1372"/>
      <c r="DO88" s="581"/>
      <c r="DP88" s="582"/>
      <c r="DQ88" s="1372"/>
      <c r="DR88" s="1372"/>
      <c r="DS88" s="583"/>
      <c r="DT88" s="1124"/>
      <c r="DU88" s="1125"/>
      <c r="DV88" s="1150"/>
      <c r="DW88" s="1124"/>
      <c r="DX88" s="1125"/>
      <c r="DY88" s="1150"/>
      <c r="DZ88" s="1362"/>
      <c r="EA88" s="1363"/>
      <c r="EB88" s="1362"/>
      <c r="EC88" s="1363"/>
      <c r="ED88" s="1362"/>
      <c r="EE88" s="1363"/>
      <c r="EF88" s="1364"/>
      <c r="EG88" s="1296"/>
      <c r="EH88" s="1296"/>
      <c r="EI88" s="1365"/>
      <c r="EJ88" s="1366"/>
      <c r="EK88" s="1367"/>
      <c r="EL88" s="1368"/>
      <c r="EM88" s="1298"/>
      <c r="EN88" s="1113"/>
      <c r="EO88" s="1369"/>
      <c r="EP88" s="1370"/>
      <c r="EQ88" s="1371"/>
      <c r="ER88" s="1298"/>
      <c r="ES88" s="1113"/>
      <c r="ET88" s="1113"/>
      <c r="EU88" s="1113"/>
      <c r="EV88" s="1113"/>
      <c r="EW88" s="1113"/>
      <c r="EX88" s="1113"/>
      <c r="EY88" s="1113"/>
      <c r="EZ88" s="1114"/>
    </row>
    <row r="89" spans="1:156" ht="30" customHeight="1" x14ac:dyDescent="0.2">
      <c r="A89" s="207">
        <f t="shared" si="11"/>
        <v>78</v>
      </c>
      <c r="B89" s="1103"/>
      <c r="C89" s="1104"/>
      <c r="D89" s="1278"/>
      <c r="E89" s="1279"/>
      <c r="F89" s="1094" t="str">
        <f t="shared" si="13"/>
        <v/>
      </c>
      <c r="G89" s="1095"/>
      <c r="H89" s="1095"/>
      <c r="I89" s="1095"/>
      <c r="J89" s="1095"/>
      <c r="K89" s="1095"/>
      <c r="L89" s="1095"/>
      <c r="M89" s="1095"/>
      <c r="N89" s="1095"/>
      <c r="O89" s="1095"/>
      <c r="P89" s="1095"/>
      <c r="Q89" s="1095"/>
      <c r="R89" s="1095"/>
      <c r="S89" s="1095"/>
      <c r="T89" s="1095"/>
      <c r="U89" s="1095"/>
      <c r="V89" s="1095"/>
      <c r="W89" s="1096"/>
      <c r="X89" s="1097">
        <f t="shared" si="12"/>
        <v>0</v>
      </c>
      <c r="Y89" s="1098"/>
      <c r="Z89" s="1099"/>
      <c r="AA89" s="1100"/>
      <c r="AB89" s="1101"/>
      <c r="AC89" s="1102"/>
      <c r="AD89" s="1135"/>
      <c r="AE89" s="1136"/>
      <c r="AF89" s="1136"/>
      <c r="AG89" s="1137"/>
      <c r="AH89" s="1138"/>
      <c r="AI89" s="1139"/>
      <c r="AJ89" s="1140"/>
      <c r="AK89" s="1132"/>
      <c r="AL89" s="1133"/>
      <c r="AM89" s="1133"/>
      <c r="AN89" s="1133"/>
      <c r="AO89" s="1133"/>
      <c r="AP89" s="1134"/>
      <c r="AQ89" s="642" t="str">
        <f>IF(AK89="","",VLOOKUP(AK89,ﾃﾞｰﾀ一覧!$AH$4:$AR$66,2,FALSE))</f>
        <v/>
      </c>
      <c r="AR89" s="1084"/>
      <c r="AS89" s="1084"/>
      <c r="AT89" s="643" t="str">
        <f>IF(AK89="","",VLOOKUP(AK89,ﾃﾞｰﾀ一覧!$AH$4:$AR$66,3,FALSE))</f>
        <v/>
      </c>
      <c r="AU89" s="644" t="str">
        <f>IF(AK89="","",VLOOKUP(AK89,ﾃﾞｰﾀ一覧!$AH$4:$AR$66,5,FALSE))</f>
        <v/>
      </c>
      <c r="AV89" s="1084"/>
      <c r="AW89" s="1084"/>
      <c r="AX89" s="643" t="str">
        <f>IF(AK89="","",VLOOKUP(AK89,ﾃﾞｰﾀ一覧!$AH$4:$AR$66,6,FALSE))</f>
        <v/>
      </c>
      <c r="AY89" s="649" t="str">
        <f>IF(AK89="","",VLOOKUP(AK89,ﾃﾞｰﾀ一覧!$AH$4:$AR$66,8,FALSE))</f>
        <v/>
      </c>
      <c r="AZ89" s="1084"/>
      <c r="BA89" s="1084"/>
      <c r="BB89" s="388" t="str">
        <f>IF(AK89="","",VLOOKUP(AK89,ﾃﾞｰﾀ一覧!$AH$4:$AR$66,9,FALSE))</f>
        <v/>
      </c>
      <c r="BC89" s="1124"/>
      <c r="BD89" s="1125"/>
      <c r="BE89" s="1125"/>
      <c r="BF89" s="1124"/>
      <c r="BG89" s="1125"/>
      <c r="BH89" s="1125"/>
      <c r="BI89" s="1157"/>
      <c r="BJ89" s="1158"/>
      <c r="BK89" s="1159"/>
      <c r="BL89" s="1154"/>
      <c r="BM89" s="1155"/>
      <c r="BN89" s="1156"/>
      <c r="BO89" s="1109" t="str">
        <f>IF($AK89="","",IF($BF89="","",IF($BF89=ﾃﾞｰﾀ一覧!$U$37,"",IF($BF89=ﾃﾞｰﾀ一覧!$U$38,"",IF($AH89=ﾃﾞｰﾀ一覧!$U$25,VLOOKUP($AK89,ﾃﾞｰﾀ一覧!$AH$43:$AR$66,10,FALSE),VLOOKUP($AK89,ﾃﾞｰﾀ一覧!$AH$4:$AR$66,10,FALSE))))))</f>
        <v/>
      </c>
      <c r="BP89" s="1110"/>
      <c r="BQ89" s="1110"/>
      <c r="BR89" s="1111"/>
      <c r="BS89" s="1115">
        <f>IF($BL89="",0,VLOOKUP($BL89,ﾃﾞｰﾀ一覧!$AY$4:$BB$16,3,FALSE))</f>
        <v>0</v>
      </c>
      <c r="BT89" s="1115"/>
      <c r="BU89" s="1115"/>
      <c r="BV89" s="1112" t="str">
        <f>IF($BO89="","",IF($BF89=ﾃﾞｰﾀ一覧!$U$37,"",IF($BF89=ﾃﾞｰﾀ一覧!$U$38,"",IF($BO89=ﾃﾞｰﾀ一覧!$AT$27,ﾃﾞｰﾀ一覧!$AT$27,VLOOKUP($AK89,ﾃﾞｰﾀ一覧!$AH$4:$AR$66,11,FALSE)*IF($BO89=ﾃﾞｰﾀ一覧!$AT$17,($AR89+1)*($AV89+1),IF($BO89=ﾃﾞｰﾀ一覧!$AT$22,IF(COUNTIF($AD89,"*天端*"),ﾃﾞｰﾀ一覧!$AU$43/2,ﾃﾞｰﾀ一覧!$AU$43/3),IF($BO89=ﾃﾞｰﾀ一覧!$AT$20,$AR89*$AV89,IF($BO89=ﾃﾞｰﾀ一覧!$AT$21,$AV89,1))))))))</f>
        <v/>
      </c>
      <c r="BW89" s="1112"/>
      <c r="BX89" s="1112"/>
      <c r="BY89" s="1088" t="str">
        <f>IF($B89="","",IF($AH89="","",IF($CK89=ﾃﾞｰﾀ一覧!$U$53,ﾃﾞｰﾀ一覧!$U$61,IF($AH89=ﾃﾞｰﾀ一覧!$U$21,ﾃﾞｰﾀ一覧!$U$60,IF(OR($AH89=ﾃﾞｰﾀ一覧!$U$19,$AH89=ﾃﾞｰﾀ一覧!$U$20,$AH89=ﾃﾞｰﾀ一覧!$U$23,$AH89=ﾃﾞｰﾀ一覧!$U$22,$AH89=ﾃﾞｰﾀ一覧!$U$18,AH89=ﾃﾞｰﾀ一覧!$U$25),ﾃﾞｰﾀ一覧!$U$59,ﾃﾞｰﾀ一覧!$U$62)))))</f>
        <v/>
      </c>
      <c r="BZ89" s="1089"/>
      <c r="CA89" s="1113"/>
      <c r="CB89" s="1113"/>
      <c r="CC89" s="1113"/>
      <c r="CD89" s="1113"/>
      <c r="CE89" s="1113"/>
      <c r="CF89" s="1113"/>
      <c r="CG89" s="1113"/>
      <c r="CH89" s="1113"/>
      <c r="CI89" s="1114"/>
      <c r="CK89" s="240"/>
      <c r="CM89" s="378" t="str">
        <f t="shared" si="7"/>
        <v/>
      </c>
      <c r="CN89" s="379" t="str">
        <f t="shared" si="8"/>
        <v/>
      </c>
      <c r="CO89" s="379" t="str">
        <f t="shared" si="9"/>
        <v/>
      </c>
      <c r="CP89" s="380" t="str">
        <f t="shared" si="10"/>
        <v/>
      </c>
      <c r="CQ89" s="244"/>
      <c r="CR89" s="1100"/>
      <c r="CS89" s="1101"/>
      <c r="CT89" s="1102"/>
      <c r="CU89" s="1135"/>
      <c r="CV89" s="1136"/>
      <c r="CW89" s="1136"/>
      <c r="CX89" s="1137"/>
      <c r="CY89" s="1138"/>
      <c r="CZ89" s="1139"/>
      <c r="DA89" s="1140"/>
      <c r="DB89" s="1132"/>
      <c r="DC89" s="1133"/>
      <c r="DD89" s="1133"/>
      <c r="DE89" s="1133"/>
      <c r="DF89" s="1133"/>
      <c r="DG89" s="1134"/>
      <c r="DH89" s="580"/>
      <c r="DI89" s="1372"/>
      <c r="DJ89" s="1372"/>
      <c r="DK89" s="581"/>
      <c r="DL89" s="582"/>
      <c r="DM89" s="1373"/>
      <c r="DN89" s="1373"/>
      <c r="DO89" s="581"/>
      <c r="DP89" s="582"/>
      <c r="DQ89" s="1372"/>
      <c r="DR89" s="1372"/>
      <c r="DS89" s="583"/>
      <c r="DT89" s="1124"/>
      <c r="DU89" s="1125"/>
      <c r="DV89" s="1150"/>
      <c r="DW89" s="1157"/>
      <c r="DX89" s="1158"/>
      <c r="DY89" s="1159"/>
      <c r="DZ89" s="1362"/>
      <c r="EA89" s="1363"/>
      <c r="EB89" s="1362"/>
      <c r="EC89" s="1363"/>
      <c r="ED89" s="1362"/>
      <c r="EE89" s="1363"/>
      <c r="EF89" s="1364"/>
      <c r="EG89" s="1296"/>
      <c r="EH89" s="1296"/>
      <c r="EI89" s="1365"/>
      <c r="EJ89" s="1366"/>
      <c r="EK89" s="1367"/>
      <c r="EL89" s="1368"/>
      <c r="EM89" s="1298"/>
      <c r="EN89" s="1113"/>
      <c r="EO89" s="1369"/>
      <c r="EP89" s="1370"/>
      <c r="EQ89" s="1371"/>
      <c r="ER89" s="1298"/>
      <c r="ES89" s="1113"/>
      <c r="ET89" s="1113"/>
      <c r="EU89" s="1113"/>
      <c r="EV89" s="1113"/>
      <c r="EW89" s="1113"/>
      <c r="EX89" s="1113"/>
      <c r="EY89" s="1113"/>
      <c r="EZ89" s="1114"/>
    </row>
    <row r="90" spans="1:156" ht="30" customHeight="1" x14ac:dyDescent="0.2">
      <c r="A90" s="207">
        <f t="shared" si="11"/>
        <v>79</v>
      </c>
      <c r="B90" s="1103"/>
      <c r="C90" s="1104"/>
      <c r="D90" s="1092"/>
      <c r="E90" s="1093"/>
      <c r="F90" s="1094" t="str">
        <f t="shared" si="13"/>
        <v/>
      </c>
      <c r="G90" s="1095"/>
      <c r="H90" s="1095"/>
      <c r="I90" s="1095"/>
      <c r="J90" s="1095"/>
      <c r="K90" s="1095"/>
      <c r="L90" s="1095"/>
      <c r="M90" s="1095"/>
      <c r="N90" s="1095"/>
      <c r="O90" s="1095"/>
      <c r="P90" s="1095"/>
      <c r="Q90" s="1095"/>
      <c r="R90" s="1095"/>
      <c r="S90" s="1095"/>
      <c r="T90" s="1095"/>
      <c r="U90" s="1095"/>
      <c r="V90" s="1095"/>
      <c r="W90" s="1096"/>
      <c r="X90" s="1097">
        <f t="shared" si="12"/>
        <v>0</v>
      </c>
      <c r="Y90" s="1098"/>
      <c r="Z90" s="1099"/>
      <c r="AA90" s="1100"/>
      <c r="AB90" s="1101"/>
      <c r="AC90" s="1102"/>
      <c r="AD90" s="1135"/>
      <c r="AE90" s="1136"/>
      <c r="AF90" s="1136"/>
      <c r="AG90" s="1137"/>
      <c r="AH90" s="1138"/>
      <c r="AI90" s="1139"/>
      <c r="AJ90" s="1140"/>
      <c r="AK90" s="1132"/>
      <c r="AL90" s="1133"/>
      <c r="AM90" s="1133"/>
      <c r="AN90" s="1133"/>
      <c r="AO90" s="1133"/>
      <c r="AP90" s="1134"/>
      <c r="AQ90" s="642" t="str">
        <f>IF(AK90="","",VLOOKUP(AK90,ﾃﾞｰﾀ一覧!$AH$4:$AR$66,2,FALSE))</f>
        <v/>
      </c>
      <c r="AR90" s="1084"/>
      <c r="AS90" s="1084"/>
      <c r="AT90" s="643" t="str">
        <f>IF(AK90="","",VLOOKUP(AK90,ﾃﾞｰﾀ一覧!$AH$4:$AR$66,3,FALSE))</f>
        <v/>
      </c>
      <c r="AU90" s="644" t="str">
        <f>IF(AK90="","",VLOOKUP(AK90,ﾃﾞｰﾀ一覧!$AH$4:$AR$66,5,FALSE))</f>
        <v/>
      </c>
      <c r="AV90" s="1084"/>
      <c r="AW90" s="1084"/>
      <c r="AX90" s="643" t="str">
        <f>IF(AK90="","",VLOOKUP(AK90,ﾃﾞｰﾀ一覧!$AH$4:$AR$66,6,FALSE))</f>
        <v/>
      </c>
      <c r="AY90" s="649" t="str">
        <f>IF(AK90="","",VLOOKUP(AK90,ﾃﾞｰﾀ一覧!$AH$4:$AR$66,8,FALSE))</f>
        <v/>
      </c>
      <c r="AZ90" s="1084"/>
      <c r="BA90" s="1084"/>
      <c r="BB90" s="388" t="str">
        <f>IF(AK90="","",VLOOKUP(AK90,ﾃﾞｰﾀ一覧!$AH$4:$AR$66,9,FALSE))</f>
        <v/>
      </c>
      <c r="BC90" s="1124"/>
      <c r="BD90" s="1125"/>
      <c r="BE90" s="1125"/>
      <c r="BF90" s="1124"/>
      <c r="BG90" s="1125"/>
      <c r="BH90" s="1125"/>
      <c r="BI90" s="1124"/>
      <c r="BJ90" s="1125"/>
      <c r="BK90" s="1150"/>
      <c r="BL90" s="1154"/>
      <c r="BM90" s="1155"/>
      <c r="BN90" s="1156"/>
      <c r="BO90" s="1109" t="str">
        <f>IF($AK90="","",IF($BF90="","",IF($BF90=ﾃﾞｰﾀ一覧!$U$37,"",IF($BF90=ﾃﾞｰﾀ一覧!$U$38,"",IF($AH90=ﾃﾞｰﾀ一覧!$U$25,VLOOKUP($AK90,ﾃﾞｰﾀ一覧!$AH$43:$AR$66,10,FALSE),VLOOKUP($AK90,ﾃﾞｰﾀ一覧!$AH$4:$AR$66,10,FALSE))))))</f>
        <v/>
      </c>
      <c r="BP90" s="1110"/>
      <c r="BQ90" s="1110"/>
      <c r="BR90" s="1111"/>
      <c r="BS90" s="1115">
        <f>IF($BL90="",0,VLOOKUP($BL90,ﾃﾞｰﾀ一覧!$AY$4:$BB$16,3,FALSE))</f>
        <v>0</v>
      </c>
      <c r="BT90" s="1115"/>
      <c r="BU90" s="1115"/>
      <c r="BV90" s="1112" t="str">
        <f>IF($BO90="","",IF($BF90=ﾃﾞｰﾀ一覧!$U$37,"",IF($BF90=ﾃﾞｰﾀ一覧!$U$38,"",IF($BO90=ﾃﾞｰﾀ一覧!$AT$27,ﾃﾞｰﾀ一覧!$AT$27,VLOOKUP($AK90,ﾃﾞｰﾀ一覧!$AH$4:$AR$66,11,FALSE)*IF($BO90=ﾃﾞｰﾀ一覧!$AT$17,($AR90+1)*($AV90+1),IF($BO90=ﾃﾞｰﾀ一覧!$AT$22,IF(COUNTIF($AD90,"*天端*"),ﾃﾞｰﾀ一覧!$AU$43/2,ﾃﾞｰﾀ一覧!$AU$43/3),IF($BO90=ﾃﾞｰﾀ一覧!$AT$20,$AR90*$AV90,IF($BO90=ﾃﾞｰﾀ一覧!$AT$21,$AV90,1))))))))</f>
        <v/>
      </c>
      <c r="BW90" s="1112"/>
      <c r="BX90" s="1112"/>
      <c r="BY90" s="1088" t="str">
        <f>IF($B90="","",IF($AH90="","",IF($CK90=ﾃﾞｰﾀ一覧!$U$53,ﾃﾞｰﾀ一覧!$U$61,IF($AH90=ﾃﾞｰﾀ一覧!$U$21,ﾃﾞｰﾀ一覧!$U$60,IF(OR($AH90=ﾃﾞｰﾀ一覧!$U$19,$AH90=ﾃﾞｰﾀ一覧!$U$20,$AH90=ﾃﾞｰﾀ一覧!$U$23,$AH90=ﾃﾞｰﾀ一覧!$U$22,$AH90=ﾃﾞｰﾀ一覧!$U$18,AH90=ﾃﾞｰﾀ一覧!$U$25),ﾃﾞｰﾀ一覧!$U$59,ﾃﾞｰﾀ一覧!$U$62)))))</f>
        <v/>
      </c>
      <c r="BZ90" s="1089"/>
      <c r="CA90" s="1113"/>
      <c r="CB90" s="1113"/>
      <c r="CC90" s="1113"/>
      <c r="CD90" s="1113"/>
      <c r="CE90" s="1113"/>
      <c r="CF90" s="1113"/>
      <c r="CG90" s="1113"/>
      <c r="CH90" s="1113"/>
      <c r="CI90" s="1114"/>
      <c r="CK90" s="240"/>
      <c r="CM90" s="378" t="str">
        <f t="shared" si="7"/>
        <v/>
      </c>
      <c r="CN90" s="379" t="str">
        <f t="shared" si="8"/>
        <v/>
      </c>
      <c r="CO90" s="379" t="str">
        <f t="shared" si="9"/>
        <v/>
      </c>
      <c r="CP90" s="380" t="str">
        <f t="shared" si="10"/>
        <v/>
      </c>
      <c r="CQ90" s="244"/>
      <c r="CR90" s="1100"/>
      <c r="CS90" s="1101"/>
      <c r="CT90" s="1102"/>
      <c r="CU90" s="1135"/>
      <c r="CV90" s="1136"/>
      <c r="CW90" s="1136"/>
      <c r="CX90" s="1137"/>
      <c r="CY90" s="1138"/>
      <c r="CZ90" s="1139"/>
      <c r="DA90" s="1140"/>
      <c r="DB90" s="1132"/>
      <c r="DC90" s="1133"/>
      <c r="DD90" s="1133"/>
      <c r="DE90" s="1133"/>
      <c r="DF90" s="1133"/>
      <c r="DG90" s="1134"/>
      <c r="DH90" s="580"/>
      <c r="DI90" s="1372"/>
      <c r="DJ90" s="1372"/>
      <c r="DK90" s="581"/>
      <c r="DL90" s="582"/>
      <c r="DM90" s="1372"/>
      <c r="DN90" s="1372"/>
      <c r="DO90" s="581"/>
      <c r="DP90" s="582"/>
      <c r="DQ90" s="1372"/>
      <c r="DR90" s="1372"/>
      <c r="DS90" s="583"/>
      <c r="DT90" s="1124"/>
      <c r="DU90" s="1125"/>
      <c r="DV90" s="1150"/>
      <c r="DW90" s="1124"/>
      <c r="DX90" s="1125"/>
      <c r="DY90" s="1150"/>
      <c r="DZ90" s="1362"/>
      <c r="EA90" s="1363"/>
      <c r="EB90" s="1362"/>
      <c r="EC90" s="1363"/>
      <c r="ED90" s="1362"/>
      <c r="EE90" s="1363"/>
      <c r="EF90" s="1364"/>
      <c r="EG90" s="1296"/>
      <c r="EH90" s="1296"/>
      <c r="EI90" s="1365"/>
      <c r="EJ90" s="1366"/>
      <c r="EK90" s="1367"/>
      <c r="EL90" s="1368"/>
      <c r="EM90" s="1298"/>
      <c r="EN90" s="1113"/>
      <c r="EO90" s="1369"/>
      <c r="EP90" s="1370"/>
      <c r="EQ90" s="1371"/>
      <c r="ER90" s="1298"/>
      <c r="ES90" s="1113"/>
      <c r="ET90" s="1113"/>
      <c r="EU90" s="1113"/>
      <c r="EV90" s="1113"/>
      <c r="EW90" s="1113"/>
      <c r="EX90" s="1113"/>
      <c r="EY90" s="1113"/>
      <c r="EZ90" s="1114"/>
    </row>
    <row r="91" spans="1:156" ht="30" customHeight="1" x14ac:dyDescent="0.2">
      <c r="A91" s="207">
        <f t="shared" si="11"/>
        <v>80</v>
      </c>
      <c r="B91" s="1103"/>
      <c r="C91" s="1104"/>
      <c r="D91" s="1278"/>
      <c r="E91" s="1279"/>
      <c r="F91" s="1094" t="str">
        <f t="shared" si="13"/>
        <v/>
      </c>
      <c r="G91" s="1095"/>
      <c r="H91" s="1095"/>
      <c r="I91" s="1095"/>
      <c r="J91" s="1095"/>
      <c r="K91" s="1095"/>
      <c r="L91" s="1095"/>
      <c r="M91" s="1095"/>
      <c r="N91" s="1095"/>
      <c r="O91" s="1095"/>
      <c r="P91" s="1095"/>
      <c r="Q91" s="1095"/>
      <c r="R91" s="1095"/>
      <c r="S91" s="1095"/>
      <c r="T91" s="1095"/>
      <c r="U91" s="1095"/>
      <c r="V91" s="1095"/>
      <c r="W91" s="1096"/>
      <c r="X91" s="1097">
        <f t="shared" si="12"/>
        <v>0</v>
      </c>
      <c r="Y91" s="1098"/>
      <c r="Z91" s="1099"/>
      <c r="AA91" s="1100"/>
      <c r="AB91" s="1101"/>
      <c r="AC91" s="1102"/>
      <c r="AD91" s="1135"/>
      <c r="AE91" s="1136"/>
      <c r="AF91" s="1136"/>
      <c r="AG91" s="1137"/>
      <c r="AH91" s="1138"/>
      <c r="AI91" s="1139"/>
      <c r="AJ91" s="1140"/>
      <c r="AK91" s="1132"/>
      <c r="AL91" s="1133"/>
      <c r="AM91" s="1133"/>
      <c r="AN91" s="1133"/>
      <c r="AO91" s="1133"/>
      <c r="AP91" s="1134"/>
      <c r="AQ91" s="642" t="str">
        <f>IF(AK91="","",VLOOKUP(AK91,ﾃﾞｰﾀ一覧!$AH$4:$AR$66,2,FALSE))</f>
        <v/>
      </c>
      <c r="AR91" s="1084"/>
      <c r="AS91" s="1084"/>
      <c r="AT91" s="643" t="str">
        <f>IF(AK91="","",VLOOKUP(AK91,ﾃﾞｰﾀ一覧!$AH$4:$AR$66,3,FALSE))</f>
        <v/>
      </c>
      <c r="AU91" s="644" t="str">
        <f>IF(AK91="","",VLOOKUP(AK91,ﾃﾞｰﾀ一覧!$AH$4:$AR$66,5,FALSE))</f>
        <v/>
      </c>
      <c r="AV91" s="1084"/>
      <c r="AW91" s="1084"/>
      <c r="AX91" s="643" t="str">
        <f>IF(AK91="","",VLOOKUP(AK91,ﾃﾞｰﾀ一覧!$AH$4:$AR$66,6,FALSE))</f>
        <v/>
      </c>
      <c r="AY91" s="649" t="str">
        <f>IF(AK91="","",VLOOKUP(AK91,ﾃﾞｰﾀ一覧!$AH$4:$AR$66,8,FALSE))</f>
        <v/>
      </c>
      <c r="AZ91" s="1084"/>
      <c r="BA91" s="1084"/>
      <c r="BB91" s="388" t="str">
        <f>IF(AK91="","",VLOOKUP(AK91,ﾃﾞｰﾀ一覧!$AH$4:$AR$66,9,FALSE))</f>
        <v/>
      </c>
      <c r="BC91" s="1124"/>
      <c r="BD91" s="1125"/>
      <c r="BE91" s="1125"/>
      <c r="BF91" s="1124"/>
      <c r="BG91" s="1125"/>
      <c r="BH91" s="1125"/>
      <c r="BI91" s="1124"/>
      <c r="BJ91" s="1125"/>
      <c r="BK91" s="1150"/>
      <c r="BL91" s="1154"/>
      <c r="BM91" s="1155"/>
      <c r="BN91" s="1156"/>
      <c r="BO91" s="1109" t="str">
        <f>IF($AK91="","",IF($BF91="","",IF($BF91=ﾃﾞｰﾀ一覧!$U$37,"",IF($BF91=ﾃﾞｰﾀ一覧!$U$38,"",IF($AH91=ﾃﾞｰﾀ一覧!$U$25,VLOOKUP($AK91,ﾃﾞｰﾀ一覧!$AH$43:$AR$66,10,FALSE),VLOOKUP($AK91,ﾃﾞｰﾀ一覧!$AH$4:$AR$66,10,FALSE))))))</f>
        <v/>
      </c>
      <c r="BP91" s="1110"/>
      <c r="BQ91" s="1110"/>
      <c r="BR91" s="1111"/>
      <c r="BS91" s="1115">
        <f>IF($BL91="",0,VLOOKUP($BL91,ﾃﾞｰﾀ一覧!$AY$4:$BB$16,3,FALSE))</f>
        <v>0</v>
      </c>
      <c r="BT91" s="1115"/>
      <c r="BU91" s="1115"/>
      <c r="BV91" s="1112" t="str">
        <f>IF($BO91="","",IF($BF91=ﾃﾞｰﾀ一覧!$U$37,"",IF($BF91=ﾃﾞｰﾀ一覧!$U$38,"",IF($BO91=ﾃﾞｰﾀ一覧!$AT$27,ﾃﾞｰﾀ一覧!$AT$27,VLOOKUP($AK91,ﾃﾞｰﾀ一覧!$AH$4:$AR$66,11,FALSE)*IF($BO91=ﾃﾞｰﾀ一覧!$AT$17,($AR91+1)*($AV91+1),IF($BO91=ﾃﾞｰﾀ一覧!$AT$22,IF(COUNTIF($AD91,"*天端*"),ﾃﾞｰﾀ一覧!$AU$43/2,ﾃﾞｰﾀ一覧!$AU$43/3),IF($BO91=ﾃﾞｰﾀ一覧!$AT$20,$AR91*$AV91,IF($BO91=ﾃﾞｰﾀ一覧!$AT$21,$AV91,1))))))))</f>
        <v/>
      </c>
      <c r="BW91" s="1112"/>
      <c r="BX91" s="1112"/>
      <c r="BY91" s="1088" t="str">
        <f>IF($B91="","",IF($AH91="","",IF($CK91=ﾃﾞｰﾀ一覧!$U$53,ﾃﾞｰﾀ一覧!$U$61,IF($AH91=ﾃﾞｰﾀ一覧!$U$21,ﾃﾞｰﾀ一覧!$U$60,IF(OR($AH91=ﾃﾞｰﾀ一覧!$U$19,$AH91=ﾃﾞｰﾀ一覧!$U$20,$AH91=ﾃﾞｰﾀ一覧!$U$23,$AH91=ﾃﾞｰﾀ一覧!$U$22,$AH91=ﾃﾞｰﾀ一覧!$U$18,AH91=ﾃﾞｰﾀ一覧!$U$25),ﾃﾞｰﾀ一覧!$U$59,ﾃﾞｰﾀ一覧!$U$62)))))</f>
        <v/>
      </c>
      <c r="BZ91" s="1089"/>
      <c r="CA91" s="1113"/>
      <c r="CB91" s="1113"/>
      <c r="CC91" s="1113"/>
      <c r="CD91" s="1113"/>
      <c r="CE91" s="1113"/>
      <c r="CF91" s="1113"/>
      <c r="CG91" s="1113"/>
      <c r="CH91" s="1113"/>
      <c r="CI91" s="1114"/>
      <c r="CK91" s="240"/>
      <c r="CM91" s="378" t="str">
        <f t="shared" si="7"/>
        <v/>
      </c>
      <c r="CN91" s="379" t="str">
        <f t="shared" si="8"/>
        <v/>
      </c>
      <c r="CO91" s="379" t="str">
        <f t="shared" si="9"/>
        <v/>
      </c>
      <c r="CP91" s="380" t="str">
        <f t="shared" si="10"/>
        <v/>
      </c>
      <c r="CQ91" s="244"/>
      <c r="CR91" s="1100"/>
      <c r="CS91" s="1101"/>
      <c r="CT91" s="1102"/>
      <c r="CU91" s="1135"/>
      <c r="CV91" s="1136"/>
      <c r="CW91" s="1136"/>
      <c r="CX91" s="1137"/>
      <c r="CY91" s="1138"/>
      <c r="CZ91" s="1139"/>
      <c r="DA91" s="1140"/>
      <c r="DB91" s="1132"/>
      <c r="DC91" s="1133"/>
      <c r="DD91" s="1133"/>
      <c r="DE91" s="1133"/>
      <c r="DF91" s="1133"/>
      <c r="DG91" s="1134"/>
      <c r="DH91" s="580"/>
      <c r="DI91" s="1372"/>
      <c r="DJ91" s="1372"/>
      <c r="DK91" s="581"/>
      <c r="DL91" s="582"/>
      <c r="DM91" s="1372"/>
      <c r="DN91" s="1372"/>
      <c r="DO91" s="581"/>
      <c r="DP91" s="582"/>
      <c r="DQ91" s="1372"/>
      <c r="DR91" s="1372"/>
      <c r="DS91" s="583"/>
      <c r="DT91" s="1124"/>
      <c r="DU91" s="1125"/>
      <c r="DV91" s="1150"/>
      <c r="DW91" s="1124"/>
      <c r="DX91" s="1125"/>
      <c r="DY91" s="1150"/>
      <c r="DZ91" s="1362"/>
      <c r="EA91" s="1363"/>
      <c r="EB91" s="1362"/>
      <c r="EC91" s="1363"/>
      <c r="ED91" s="1362"/>
      <c r="EE91" s="1363"/>
      <c r="EF91" s="1364"/>
      <c r="EG91" s="1296"/>
      <c r="EH91" s="1296"/>
      <c r="EI91" s="1365"/>
      <c r="EJ91" s="1366"/>
      <c r="EK91" s="1367"/>
      <c r="EL91" s="1368"/>
      <c r="EM91" s="1298"/>
      <c r="EN91" s="1113"/>
      <c r="EO91" s="1369"/>
      <c r="EP91" s="1370"/>
      <c r="EQ91" s="1371"/>
      <c r="ER91" s="1298"/>
      <c r="ES91" s="1113"/>
      <c r="ET91" s="1113"/>
      <c r="EU91" s="1113"/>
      <c r="EV91" s="1113"/>
      <c r="EW91" s="1113"/>
      <c r="EX91" s="1113"/>
      <c r="EY91" s="1113"/>
      <c r="EZ91" s="1114"/>
    </row>
    <row r="92" spans="1:156" ht="30" customHeight="1" x14ac:dyDescent="0.2">
      <c r="A92" s="207">
        <f t="shared" si="11"/>
        <v>81</v>
      </c>
      <c r="B92" s="1103"/>
      <c r="C92" s="1104"/>
      <c r="D92" s="1092"/>
      <c r="E92" s="1093"/>
      <c r="F92" s="1094" t="str">
        <f t="shared" si="13"/>
        <v/>
      </c>
      <c r="G92" s="1095"/>
      <c r="H92" s="1095"/>
      <c r="I92" s="1095"/>
      <c r="J92" s="1095"/>
      <c r="K92" s="1095"/>
      <c r="L92" s="1095"/>
      <c r="M92" s="1095"/>
      <c r="N92" s="1095"/>
      <c r="O92" s="1095"/>
      <c r="P92" s="1095"/>
      <c r="Q92" s="1095"/>
      <c r="R92" s="1095"/>
      <c r="S92" s="1095"/>
      <c r="T92" s="1095"/>
      <c r="U92" s="1095"/>
      <c r="V92" s="1095"/>
      <c r="W92" s="1096"/>
      <c r="X92" s="1097">
        <f t="shared" si="12"/>
        <v>0</v>
      </c>
      <c r="Y92" s="1098"/>
      <c r="Z92" s="1099"/>
      <c r="AA92" s="1100"/>
      <c r="AB92" s="1101"/>
      <c r="AC92" s="1102"/>
      <c r="AD92" s="1135"/>
      <c r="AE92" s="1136"/>
      <c r="AF92" s="1136"/>
      <c r="AG92" s="1137"/>
      <c r="AH92" s="1138"/>
      <c r="AI92" s="1139"/>
      <c r="AJ92" s="1140"/>
      <c r="AK92" s="1132"/>
      <c r="AL92" s="1133"/>
      <c r="AM92" s="1133"/>
      <c r="AN92" s="1133"/>
      <c r="AO92" s="1133"/>
      <c r="AP92" s="1134"/>
      <c r="AQ92" s="642" t="str">
        <f>IF(AK92="","",VLOOKUP(AK92,ﾃﾞｰﾀ一覧!$AH$4:$AR$66,2,FALSE))</f>
        <v/>
      </c>
      <c r="AR92" s="1084"/>
      <c r="AS92" s="1084"/>
      <c r="AT92" s="643" t="str">
        <f>IF(AK92="","",VLOOKUP(AK92,ﾃﾞｰﾀ一覧!$AH$4:$AR$66,3,FALSE))</f>
        <v/>
      </c>
      <c r="AU92" s="644" t="str">
        <f>IF(AK92="","",VLOOKUP(AK92,ﾃﾞｰﾀ一覧!$AH$4:$AR$66,5,FALSE))</f>
        <v/>
      </c>
      <c r="AV92" s="1084"/>
      <c r="AW92" s="1084"/>
      <c r="AX92" s="643" t="str">
        <f>IF(AK92="","",VLOOKUP(AK92,ﾃﾞｰﾀ一覧!$AH$4:$AR$66,6,FALSE))</f>
        <v/>
      </c>
      <c r="AY92" s="649" t="str">
        <f>IF(AK92="","",VLOOKUP(AK92,ﾃﾞｰﾀ一覧!$AH$4:$AR$66,8,FALSE))</f>
        <v/>
      </c>
      <c r="AZ92" s="1084"/>
      <c r="BA92" s="1084"/>
      <c r="BB92" s="388" t="str">
        <f>IF(AK92="","",VLOOKUP(AK92,ﾃﾞｰﾀ一覧!$AH$4:$AR$66,9,FALSE))</f>
        <v/>
      </c>
      <c r="BC92" s="1124"/>
      <c r="BD92" s="1125"/>
      <c r="BE92" s="1125"/>
      <c r="BF92" s="1124"/>
      <c r="BG92" s="1125"/>
      <c r="BH92" s="1125"/>
      <c r="BI92" s="1124"/>
      <c r="BJ92" s="1125"/>
      <c r="BK92" s="1150"/>
      <c r="BL92" s="1154"/>
      <c r="BM92" s="1155"/>
      <c r="BN92" s="1156"/>
      <c r="BO92" s="1109" t="str">
        <f>IF($AK92="","",IF($BF92="","",IF($BF92=ﾃﾞｰﾀ一覧!$U$37,"",IF($BF92=ﾃﾞｰﾀ一覧!$U$38,"",IF($AH92=ﾃﾞｰﾀ一覧!$U$25,VLOOKUP($AK92,ﾃﾞｰﾀ一覧!$AH$43:$AR$66,10,FALSE),VLOOKUP($AK92,ﾃﾞｰﾀ一覧!$AH$4:$AR$66,10,FALSE))))))</f>
        <v/>
      </c>
      <c r="BP92" s="1110"/>
      <c r="BQ92" s="1110"/>
      <c r="BR92" s="1111"/>
      <c r="BS92" s="1115">
        <f>IF($BL92="",0,VLOOKUP($BL92,ﾃﾞｰﾀ一覧!$AY$4:$BB$16,3,FALSE))</f>
        <v>0</v>
      </c>
      <c r="BT92" s="1115"/>
      <c r="BU92" s="1115"/>
      <c r="BV92" s="1112" t="str">
        <f>IF($BO92="","",IF($BF92=ﾃﾞｰﾀ一覧!$U$37,"",IF($BF92=ﾃﾞｰﾀ一覧!$U$38,"",IF($BO92=ﾃﾞｰﾀ一覧!$AT$27,ﾃﾞｰﾀ一覧!$AT$27,VLOOKUP($AK92,ﾃﾞｰﾀ一覧!$AH$4:$AR$66,11,FALSE)*IF($BO92=ﾃﾞｰﾀ一覧!$AT$17,($AR92+1)*($AV92+1),IF($BO92=ﾃﾞｰﾀ一覧!$AT$22,IF(COUNTIF($AD92,"*天端*"),ﾃﾞｰﾀ一覧!$AU$43/2,ﾃﾞｰﾀ一覧!$AU$43/3),IF($BO92=ﾃﾞｰﾀ一覧!$AT$20,$AR92*$AV92,IF($BO92=ﾃﾞｰﾀ一覧!$AT$21,$AV92,1))))))))</f>
        <v/>
      </c>
      <c r="BW92" s="1112"/>
      <c r="BX92" s="1112"/>
      <c r="BY92" s="1088" t="str">
        <f>IF($B92="","",IF($AH92="","",IF($CK92=ﾃﾞｰﾀ一覧!$U$53,ﾃﾞｰﾀ一覧!$U$61,IF($AH92=ﾃﾞｰﾀ一覧!$U$21,ﾃﾞｰﾀ一覧!$U$60,IF(OR($AH92=ﾃﾞｰﾀ一覧!$U$19,$AH92=ﾃﾞｰﾀ一覧!$U$20,$AH92=ﾃﾞｰﾀ一覧!$U$23,$AH92=ﾃﾞｰﾀ一覧!$U$22,$AH92=ﾃﾞｰﾀ一覧!$U$18,AH92=ﾃﾞｰﾀ一覧!$U$25),ﾃﾞｰﾀ一覧!$U$59,ﾃﾞｰﾀ一覧!$U$62)))))</f>
        <v/>
      </c>
      <c r="BZ92" s="1089"/>
      <c r="CA92" s="1113"/>
      <c r="CB92" s="1113"/>
      <c r="CC92" s="1113"/>
      <c r="CD92" s="1113"/>
      <c r="CE92" s="1113"/>
      <c r="CF92" s="1113"/>
      <c r="CG92" s="1113"/>
      <c r="CH92" s="1113"/>
      <c r="CI92" s="1114"/>
      <c r="CK92" s="240"/>
      <c r="CM92" s="378" t="str">
        <f t="shared" si="7"/>
        <v/>
      </c>
      <c r="CN92" s="379" t="str">
        <f t="shared" si="8"/>
        <v/>
      </c>
      <c r="CO92" s="379" t="str">
        <f t="shared" si="9"/>
        <v/>
      </c>
      <c r="CP92" s="380" t="str">
        <f t="shared" si="10"/>
        <v/>
      </c>
      <c r="CQ92" s="244"/>
      <c r="CR92" s="1100"/>
      <c r="CS92" s="1101"/>
      <c r="CT92" s="1102"/>
      <c r="CU92" s="1135"/>
      <c r="CV92" s="1136"/>
      <c r="CW92" s="1136"/>
      <c r="CX92" s="1137"/>
      <c r="CY92" s="1138"/>
      <c r="CZ92" s="1139"/>
      <c r="DA92" s="1140"/>
      <c r="DB92" s="1132"/>
      <c r="DC92" s="1133"/>
      <c r="DD92" s="1133"/>
      <c r="DE92" s="1133"/>
      <c r="DF92" s="1133"/>
      <c r="DG92" s="1134"/>
      <c r="DH92" s="580"/>
      <c r="DI92" s="1372"/>
      <c r="DJ92" s="1372"/>
      <c r="DK92" s="581"/>
      <c r="DL92" s="582"/>
      <c r="DM92" s="1372"/>
      <c r="DN92" s="1372"/>
      <c r="DO92" s="581"/>
      <c r="DP92" s="582"/>
      <c r="DQ92" s="1372"/>
      <c r="DR92" s="1372"/>
      <c r="DS92" s="583"/>
      <c r="DT92" s="1124"/>
      <c r="DU92" s="1125"/>
      <c r="DV92" s="1150"/>
      <c r="DW92" s="1124"/>
      <c r="DX92" s="1125"/>
      <c r="DY92" s="1150"/>
      <c r="DZ92" s="1362"/>
      <c r="EA92" s="1363"/>
      <c r="EB92" s="1362"/>
      <c r="EC92" s="1363"/>
      <c r="ED92" s="1362"/>
      <c r="EE92" s="1363"/>
      <c r="EF92" s="1364"/>
      <c r="EG92" s="1296"/>
      <c r="EH92" s="1296"/>
      <c r="EI92" s="1365"/>
      <c r="EJ92" s="1366"/>
      <c r="EK92" s="1367"/>
      <c r="EL92" s="1368"/>
      <c r="EM92" s="1298"/>
      <c r="EN92" s="1113"/>
      <c r="EO92" s="1369"/>
      <c r="EP92" s="1370"/>
      <c r="EQ92" s="1371"/>
      <c r="ER92" s="1298"/>
      <c r="ES92" s="1113"/>
      <c r="ET92" s="1113"/>
      <c r="EU92" s="1113"/>
      <c r="EV92" s="1113"/>
      <c r="EW92" s="1113"/>
      <c r="EX92" s="1113"/>
      <c r="EY92" s="1113"/>
      <c r="EZ92" s="1114"/>
    </row>
    <row r="93" spans="1:156" ht="30" customHeight="1" x14ac:dyDescent="0.2">
      <c r="A93" s="207">
        <f t="shared" si="11"/>
        <v>82</v>
      </c>
      <c r="B93" s="1103"/>
      <c r="C93" s="1104"/>
      <c r="D93" s="1092"/>
      <c r="E93" s="1093"/>
      <c r="F93" s="1094" t="str">
        <f t="shared" si="13"/>
        <v/>
      </c>
      <c r="G93" s="1095"/>
      <c r="H93" s="1095"/>
      <c r="I93" s="1095"/>
      <c r="J93" s="1095"/>
      <c r="K93" s="1095"/>
      <c r="L93" s="1095"/>
      <c r="M93" s="1095"/>
      <c r="N93" s="1095"/>
      <c r="O93" s="1095"/>
      <c r="P93" s="1095"/>
      <c r="Q93" s="1095"/>
      <c r="R93" s="1095"/>
      <c r="S93" s="1095"/>
      <c r="T93" s="1095"/>
      <c r="U93" s="1095"/>
      <c r="V93" s="1095"/>
      <c r="W93" s="1096"/>
      <c r="X93" s="1097">
        <f t="shared" si="12"/>
        <v>0</v>
      </c>
      <c r="Y93" s="1098"/>
      <c r="Z93" s="1099"/>
      <c r="AA93" s="1100"/>
      <c r="AB93" s="1101"/>
      <c r="AC93" s="1102"/>
      <c r="AD93" s="1135"/>
      <c r="AE93" s="1136"/>
      <c r="AF93" s="1136"/>
      <c r="AG93" s="1137"/>
      <c r="AH93" s="1138"/>
      <c r="AI93" s="1139"/>
      <c r="AJ93" s="1140"/>
      <c r="AK93" s="1132"/>
      <c r="AL93" s="1133"/>
      <c r="AM93" s="1133"/>
      <c r="AN93" s="1133"/>
      <c r="AO93" s="1133"/>
      <c r="AP93" s="1134"/>
      <c r="AQ93" s="642" t="str">
        <f>IF(AK93="","",VLOOKUP(AK93,ﾃﾞｰﾀ一覧!$AH$4:$AR$66,2,FALSE))</f>
        <v/>
      </c>
      <c r="AR93" s="1084"/>
      <c r="AS93" s="1084"/>
      <c r="AT93" s="643" t="str">
        <f>IF(AK93="","",VLOOKUP(AK93,ﾃﾞｰﾀ一覧!$AH$4:$AR$66,3,FALSE))</f>
        <v/>
      </c>
      <c r="AU93" s="644" t="str">
        <f>IF(AK93="","",VLOOKUP(AK93,ﾃﾞｰﾀ一覧!$AH$4:$AR$66,5,FALSE))</f>
        <v/>
      </c>
      <c r="AV93" s="1084"/>
      <c r="AW93" s="1084"/>
      <c r="AX93" s="643" t="str">
        <f>IF(AK93="","",VLOOKUP(AK93,ﾃﾞｰﾀ一覧!$AH$4:$AR$66,6,FALSE))</f>
        <v/>
      </c>
      <c r="AY93" s="649" t="str">
        <f>IF(AK93="","",VLOOKUP(AK93,ﾃﾞｰﾀ一覧!$AH$4:$AR$66,8,FALSE))</f>
        <v/>
      </c>
      <c r="AZ93" s="1084"/>
      <c r="BA93" s="1084"/>
      <c r="BB93" s="388" t="str">
        <f>IF(AK93="","",VLOOKUP(AK93,ﾃﾞｰﾀ一覧!$AH$4:$AR$66,9,FALSE))</f>
        <v/>
      </c>
      <c r="BC93" s="1124"/>
      <c r="BD93" s="1125"/>
      <c r="BE93" s="1125"/>
      <c r="BF93" s="1124"/>
      <c r="BG93" s="1125"/>
      <c r="BH93" s="1125"/>
      <c r="BI93" s="1124"/>
      <c r="BJ93" s="1125"/>
      <c r="BK93" s="1150"/>
      <c r="BL93" s="1154"/>
      <c r="BM93" s="1155"/>
      <c r="BN93" s="1156"/>
      <c r="BO93" s="1109" t="str">
        <f>IF($AK93="","",IF($BF93="","",IF($BF93=ﾃﾞｰﾀ一覧!$U$37,"",IF($BF93=ﾃﾞｰﾀ一覧!$U$38,"",IF($AH93=ﾃﾞｰﾀ一覧!$U$25,VLOOKUP($AK93,ﾃﾞｰﾀ一覧!$AH$43:$AR$66,10,FALSE),VLOOKUP($AK93,ﾃﾞｰﾀ一覧!$AH$4:$AR$66,10,FALSE))))))</f>
        <v/>
      </c>
      <c r="BP93" s="1110"/>
      <c r="BQ93" s="1110"/>
      <c r="BR93" s="1111"/>
      <c r="BS93" s="1115">
        <f>IF($BL93="",0,VLOOKUP($BL93,ﾃﾞｰﾀ一覧!$AY$4:$BB$16,3,FALSE))</f>
        <v>0</v>
      </c>
      <c r="BT93" s="1115"/>
      <c r="BU93" s="1115"/>
      <c r="BV93" s="1112" t="str">
        <f>IF($BO93="","",IF($BF93=ﾃﾞｰﾀ一覧!$U$37,"",IF($BF93=ﾃﾞｰﾀ一覧!$U$38,"",IF($BO93=ﾃﾞｰﾀ一覧!$AT$27,ﾃﾞｰﾀ一覧!$AT$27,VLOOKUP($AK93,ﾃﾞｰﾀ一覧!$AH$4:$AR$66,11,FALSE)*IF($BO93=ﾃﾞｰﾀ一覧!$AT$17,($AR93+1)*($AV93+1),IF($BO93=ﾃﾞｰﾀ一覧!$AT$22,IF(COUNTIF($AD93,"*天端*"),ﾃﾞｰﾀ一覧!$AU$43/2,ﾃﾞｰﾀ一覧!$AU$43/3),IF($BO93=ﾃﾞｰﾀ一覧!$AT$20,$AR93*$AV93,IF($BO93=ﾃﾞｰﾀ一覧!$AT$21,$AV93,1))))))))</f>
        <v/>
      </c>
      <c r="BW93" s="1112"/>
      <c r="BX93" s="1112"/>
      <c r="BY93" s="1088" t="str">
        <f>IF($B93="","",IF($AH93="","",IF($CK93=ﾃﾞｰﾀ一覧!$U$53,ﾃﾞｰﾀ一覧!$U$61,IF($AH93=ﾃﾞｰﾀ一覧!$U$21,ﾃﾞｰﾀ一覧!$U$60,IF(OR($AH93=ﾃﾞｰﾀ一覧!$U$19,$AH93=ﾃﾞｰﾀ一覧!$U$20,$AH93=ﾃﾞｰﾀ一覧!$U$23,$AH93=ﾃﾞｰﾀ一覧!$U$22,$AH93=ﾃﾞｰﾀ一覧!$U$18,AH93=ﾃﾞｰﾀ一覧!$U$25),ﾃﾞｰﾀ一覧!$U$59,ﾃﾞｰﾀ一覧!$U$62)))))</f>
        <v/>
      </c>
      <c r="BZ93" s="1089"/>
      <c r="CA93" s="1113"/>
      <c r="CB93" s="1113"/>
      <c r="CC93" s="1113"/>
      <c r="CD93" s="1113"/>
      <c r="CE93" s="1113"/>
      <c r="CF93" s="1113"/>
      <c r="CG93" s="1113"/>
      <c r="CH93" s="1113"/>
      <c r="CI93" s="1114"/>
      <c r="CK93" s="240"/>
      <c r="CM93" s="378" t="str">
        <f t="shared" si="7"/>
        <v/>
      </c>
      <c r="CN93" s="379" t="str">
        <f t="shared" si="8"/>
        <v/>
      </c>
      <c r="CO93" s="379" t="str">
        <f t="shared" si="9"/>
        <v/>
      </c>
      <c r="CP93" s="380" t="str">
        <f t="shared" si="10"/>
        <v/>
      </c>
      <c r="CQ93" s="244"/>
      <c r="CR93" s="1100"/>
      <c r="CS93" s="1101"/>
      <c r="CT93" s="1102"/>
      <c r="CU93" s="1135"/>
      <c r="CV93" s="1136"/>
      <c r="CW93" s="1136"/>
      <c r="CX93" s="1137"/>
      <c r="CY93" s="1138"/>
      <c r="CZ93" s="1139"/>
      <c r="DA93" s="1140"/>
      <c r="DB93" s="1132"/>
      <c r="DC93" s="1133"/>
      <c r="DD93" s="1133"/>
      <c r="DE93" s="1133"/>
      <c r="DF93" s="1133"/>
      <c r="DG93" s="1134"/>
      <c r="DH93" s="580"/>
      <c r="DI93" s="1372"/>
      <c r="DJ93" s="1372"/>
      <c r="DK93" s="581"/>
      <c r="DL93" s="582"/>
      <c r="DM93" s="1372"/>
      <c r="DN93" s="1372"/>
      <c r="DO93" s="581"/>
      <c r="DP93" s="582"/>
      <c r="DQ93" s="1372"/>
      <c r="DR93" s="1372"/>
      <c r="DS93" s="583"/>
      <c r="DT93" s="1124"/>
      <c r="DU93" s="1125"/>
      <c r="DV93" s="1150"/>
      <c r="DW93" s="1124"/>
      <c r="DX93" s="1125"/>
      <c r="DY93" s="1150"/>
      <c r="DZ93" s="1362"/>
      <c r="EA93" s="1363"/>
      <c r="EB93" s="1362"/>
      <c r="EC93" s="1363"/>
      <c r="ED93" s="1362"/>
      <c r="EE93" s="1363"/>
      <c r="EF93" s="1364"/>
      <c r="EG93" s="1296"/>
      <c r="EH93" s="1296"/>
      <c r="EI93" s="1365"/>
      <c r="EJ93" s="1366"/>
      <c r="EK93" s="1367"/>
      <c r="EL93" s="1368"/>
      <c r="EM93" s="1298"/>
      <c r="EN93" s="1113"/>
      <c r="EO93" s="1369"/>
      <c r="EP93" s="1370"/>
      <c r="EQ93" s="1371"/>
      <c r="ER93" s="1298"/>
      <c r="ES93" s="1113"/>
      <c r="ET93" s="1113"/>
      <c r="EU93" s="1113"/>
      <c r="EV93" s="1113"/>
      <c r="EW93" s="1113"/>
      <c r="EX93" s="1113"/>
      <c r="EY93" s="1113"/>
      <c r="EZ93" s="1114"/>
    </row>
    <row r="94" spans="1:156" ht="30" customHeight="1" x14ac:dyDescent="0.2">
      <c r="A94" s="207">
        <f t="shared" si="11"/>
        <v>83</v>
      </c>
      <c r="B94" s="1103"/>
      <c r="C94" s="1104"/>
      <c r="D94" s="1092"/>
      <c r="E94" s="1093"/>
      <c r="F94" s="1094" t="str">
        <f t="shared" si="13"/>
        <v/>
      </c>
      <c r="G94" s="1095"/>
      <c r="H94" s="1095"/>
      <c r="I94" s="1095"/>
      <c r="J94" s="1095"/>
      <c r="K94" s="1095"/>
      <c r="L94" s="1095"/>
      <c r="M94" s="1095"/>
      <c r="N94" s="1095"/>
      <c r="O94" s="1095"/>
      <c r="P94" s="1095"/>
      <c r="Q94" s="1095"/>
      <c r="R94" s="1095"/>
      <c r="S94" s="1095"/>
      <c r="T94" s="1095"/>
      <c r="U94" s="1095"/>
      <c r="V94" s="1095"/>
      <c r="W94" s="1096"/>
      <c r="X94" s="1097">
        <f t="shared" si="12"/>
        <v>0</v>
      </c>
      <c r="Y94" s="1098"/>
      <c r="Z94" s="1099"/>
      <c r="AA94" s="1100"/>
      <c r="AB94" s="1101"/>
      <c r="AC94" s="1102"/>
      <c r="AD94" s="1135"/>
      <c r="AE94" s="1136"/>
      <c r="AF94" s="1136"/>
      <c r="AG94" s="1137"/>
      <c r="AH94" s="1138"/>
      <c r="AI94" s="1139"/>
      <c r="AJ94" s="1140"/>
      <c r="AK94" s="1132"/>
      <c r="AL94" s="1133"/>
      <c r="AM94" s="1133"/>
      <c r="AN94" s="1133"/>
      <c r="AO94" s="1133"/>
      <c r="AP94" s="1134"/>
      <c r="AQ94" s="642" t="str">
        <f>IF(AK94="","",VLOOKUP(AK94,ﾃﾞｰﾀ一覧!$AH$4:$AR$66,2,FALSE))</f>
        <v/>
      </c>
      <c r="AR94" s="1084"/>
      <c r="AS94" s="1084"/>
      <c r="AT94" s="643" t="str">
        <f>IF(AK94="","",VLOOKUP(AK94,ﾃﾞｰﾀ一覧!$AH$4:$AR$66,3,FALSE))</f>
        <v/>
      </c>
      <c r="AU94" s="644" t="str">
        <f>IF(AK94="","",VLOOKUP(AK94,ﾃﾞｰﾀ一覧!$AH$4:$AR$66,5,FALSE))</f>
        <v/>
      </c>
      <c r="AV94" s="1084"/>
      <c r="AW94" s="1084"/>
      <c r="AX94" s="643" t="str">
        <f>IF(AK94="","",VLOOKUP(AK94,ﾃﾞｰﾀ一覧!$AH$4:$AR$66,6,FALSE))</f>
        <v/>
      </c>
      <c r="AY94" s="649" t="str">
        <f>IF(AK94="","",VLOOKUP(AK94,ﾃﾞｰﾀ一覧!$AH$4:$AR$66,8,FALSE))</f>
        <v/>
      </c>
      <c r="AZ94" s="1084"/>
      <c r="BA94" s="1084"/>
      <c r="BB94" s="388" t="str">
        <f>IF(AK94="","",VLOOKUP(AK94,ﾃﾞｰﾀ一覧!$AH$4:$AR$66,9,FALSE))</f>
        <v/>
      </c>
      <c r="BC94" s="1124"/>
      <c r="BD94" s="1125"/>
      <c r="BE94" s="1125"/>
      <c r="BF94" s="1124"/>
      <c r="BG94" s="1125"/>
      <c r="BH94" s="1125"/>
      <c r="BI94" s="1124"/>
      <c r="BJ94" s="1125"/>
      <c r="BK94" s="1150"/>
      <c r="BL94" s="1154"/>
      <c r="BM94" s="1155"/>
      <c r="BN94" s="1156"/>
      <c r="BO94" s="1109" t="str">
        <f>IF($AK94="","",IF($BF94="","",IF($BF94=ﾃﾞｰﾀ一覧!$U$37,"",IF($BF94=ﾃﾞｰﾀ一覧!$U$38,"",IF($AH94=ﾃﾞｰﾀ一覧!$U$25,VLOOKUP($AK94,ﾃﾞｰﾀ一覧!$AH$43:$AR$66,10,FALSE),VLOOKUP($AK94,ﾃﾞｰﾀ一覧!$AH$4:$AR$66,10,FALSE))))))</f>
        <v/>
      </c>
      <c r="BP94" s="1110"/>
      <c r="BQ94" s="1110"/>
      <c r="BR94" s="1111"/>
      <c r="BS94" s="1115">
        <f>IF($BL94="",0,VLOOKUP($BL94,ﾃﾞｰﾀ一覧!$AY$4:$BB$16,3,FALSE))</f>
        <v>0</v>
      </c>
      <c r="BT94" s="1115"/>
      <c r="BU94" s="1115"/>
      <c r="BV94" s="1112" t="str">
        <f>IF($BO94="","",IF($BF94=ﾃﾞｰﾀ一覧!$U$37,"",IF($BF94=ﾃﾞｰﾀ一覧!$U$38,"",IF($BO94=ﾃﾞｰﾀ一覧!$AT$27,ﾃﾞｰﾀ一覧!$AT$27,VLOOKUP($AK94,ﾃﾞｰﾀ一覧!$AH$4:$AR$66,11,FALSE)*IF($BO94=ﾃﾞｰﾀ一覧!$AT$17,($AR94+1)*($AV94+1),IF($BO94=ﾃﾞｰﾀ一覧!$AT$22,IF(COUNTIF($AD94,"*天端*"),ﾃﾞｰﾀ一覧!$AU$43/2,ﾃﾞｰﾀ一覧!$AU$43/3),IF($BO94=ﾃﾞｰﾀ一覧!$AT$20,$AR94*$AV94,IF($BO94=ﾃﾞｰﾀ一覧!$AT$21,$AV94,1))))))))</f>
        <v/>
      </c>
      <c r="BW94" s="1112"/>
      <c r="BX94" s="1112"/>
      <c r="BY94" s="1088" t="str">
        <f>IF($B94="","",IF($AH94="","",IF($CK94=ﾃﾞｰﾀ一覧!$U$53,ﾃﾞｰﾀ一覧!$U$61,IF($AH94=ﾃﾞｰﾀ一覧!$U$21,ﾃﾞｰﾀ一覧!$U$60,IF(OR($AH94=ﾃﾞｰﾀ一覧!$U$19,$AH94=ﾃﾞｰﾀ一覧!$U$20,$AH94=ﾃﾞｰﾀ一覧!$U$23,$AH94=ﾃﾞｰﾀ一覧!$U$22,$AH94=ﾃﾞｰﾀ一覧!$U$18,AH94=ﾃﾞｰﾀ一覧!$U$25),ﾃﾞｰﾀ一覧!$U$59,ﾃﾞｰﾀ一覧!$U$62)))))</f>
        <v/>
      </c>
      <c r="BZ94" s="1089"/>
      <c r="CA94" s="1113"/>
      <c r="CB94" s="1113"/>
      <c r="CC94" s="1113"/>
      <c r="CD94" s="1113"/>
      <c r="CE94" s="1113"/>
      <c r="CF94" s="1113"/>
      <c r="CG94" s="1113"/>
      <c r="CH94" s="1113"/>
      <c r="CI94" s="1114"/>
      <c r="CK94" s="240"/>
      <c r="CM94" s="378" t="str">
        <f t="shared" si="7"/>
        <v/>
      </c>
      <c r="CN94" s="379" t="str">
        <f t="shared" si="8"/>
        <v/>
      </c>
      <c r="CO94" s="379" t="str">
        <f t="shared" si="9"/>
        <v/>
      </c>
      <c r="CP94" s="380" t="str">
        <f t="shared" si="10"/>
        <v/>
      </c>
      <c r="CQ94" s="244"/>
      <c r="CR94" s="1100"/>
      <c r="CS94" s="1101"/>
      <c r="CT94" s="1102"/>
      <c r="CU94" s="1135"/>
      <c r="CV94" s="1136"/>
      <c r="CW94" s="1136"/>
      <c r="CX94" s="1137"/>
      <c r="CY94" s="1138"/>
      <c r="CZ94" s="1139"/>
      <c r="DA94" s="1140"/>
      <c r="DB94" s="1132"/>
      <c r="DC94" s="1133"/>
      <c r="DD94" s="1133"/>
      <c r="DE94" s="1133"/>
      <c r="DF94" s="1133"/>
      <c r="DG94" s="1134"/>
      <c r="DH94" s="580"/>
      <c r="DI94" s="1372"/>
      <c r="DJ94" s="1372"/>
      <c r="DK94" s="581"/>
      <c r="DL94" s="582"/>
      <c r="DM94" s="1372"/>
      <c r="DN94" s="1372"/>
      <c r="DO94" s="581"/>
      <c r="DP94" s="582"/>
      <c r="DQ94" s="1372"/>
      <c r="DR94" s="1372"/>
      <c r="DS94" s="583"/>
      <c r="DT94" s="1124"/>
      <c r="DU94" s="1125"/>
      <c r="DV94" s="1150"/>
      <c r="DW94" s="1124"/>
      <c r="DX94" s="1125"/>
      <c r="DY94" s="1150"/>
      <c r="DZ94" s="1362"/>
      <c r="EA94" s="1363"/>
      <c r="EB94" s="1362"/>
      <c r="EC94" s="1363"/>
      <c r="ED94" s="1362"/>
      <c r="EE94" s="1363"/>
      <c r="EF94" s="1364"/>
      <c r="EG94" s="1296"/>
      <c r="EH94" s="1296"/>
      <c r="EI94" s="1365"/>
      <c r="EJ94" s="1366"/>
      <c r="EK94" s="1367"/>
      <c r="EL94" s="1368"/>
      <c r="EM94" s="1298"/>
      <c r="EN94" s="1113"/>
      <c r="EO94" s="1369"/>
      <c r="EP94" s="1370"/>
      <c r="EQ94" s="1371"/>
      <c r="ER94" s="1298"/>
      <c r="ES94" s="1113"/>
      <c r="ET94" s="1113"/>
      <c r="EU94" s="1113"/>
      <c r="EV94" s="1113"/>
      <c r="EW94" s="1113"/>
      <c r="EX94" s="1113"/>
      <c r="EY94" s="1113"/>
      <c r="EZ94" s="1114"/>
    </row>
    <row r="95" spans="1:156" ht="30" customHeight="1" x14ac:dyDescent="0.2">
      <c r="A95" s="207">
        <f t="shared" si="11"/>
        <v>84</v>
      </c>
      <c r="B95" s="1281"/>
      <c r="C95" s="1282"/>
      <c r="D95" s="1092"/>
      <c r="E95" s="1093"/>
      <c r="F95" s="1094" t="str">
        <f t="shared" si="13"/>
        <v/>
      </c>
      <c r="G95" s="1095"/>
      <c r="H95" s="1095"/>
      <c r="I95" s="1095"/>
      <c r="J95" s="1095"/>
      <c r="K95" s="1095"/>
      <c r="L95" s="1095"/>
      <c r="M95" s="1095"/>
      <c r="N95" s="1095"/>
      <c r="O95" s="1095"/>
      <c r="P95" s="1095"/>
      <c r="Q95" s="1095"/>
      <c r="R95" s="1095"/>
      <c r="S95" s="1095"/>
      <c r="T95" s="1095"/>
      <c r="U95" s="1095"/>
      <c r="V95" s="1095"/>
      <c r="W95" s="1096"/>
      <c r="X95" s="1097">
        <f t="shared" si="12"/>
        <v>0</v>
      </c>
      <c r="Y95" s="1098"/>
      <c r="Z95" s="1099"/>
      <c r="AA95" s="1100"/>
      <c r="AB95" s="1101"/>
      <c r="AC95" s="1102"/>
      <c r="AD95" s="1135"/>
      <c r="AE95" s="1136"/>
      <c r="AF95" s="1136"/>
      <c r="AG95" s="1137"/>
      <c r="AH95" s="1138"/>
      <c r="AI95" s="1139"/>
      <c r="AJ95" s="1140"/>
      <c r="AK95" s="1132"/>
      <c r="AL95" s="1133"/>
      <c r="AM95" s="1133"/>
      <c r="AN95" s="1133"/>
      <c r="AO95" s="1133"/>
      <c r="AP95" s="1134"/>
      <c r="AQ95" s="642" t="str">
        <f>IF(AK95="","",VLOOKUP(AK95,ﾃﾞｰﾀ一覧!$AH$4:$AR$66,2,FALSE))</f>
        <v/>
      </c>
      <c r="AR95" s="1084"/>
      <c r="AS95" s="1084"/>
      <c r="AT95" s="643" t="str">
        <f>IF(AK95="","",VLOOKUP(AK95,ﾃﾞｰﾀ一覧!$AH$4:$AR$66,3,FALSE))</f>
        <v/>
      </c>
      <c r="AU95" s="644" t="str">
        <f>IF(AK95="","",VLOOKUP(AK95,ﾃﾞｰﾀ一覧!$AH$4:$AR$66,5,FALSE))</f>
        <v/>
      </c>
      <c r="AV95" s="1084"/>
      <c r="AW95" s="1084"/>
      <c r="AX95" s="643" t="str">
        <f>IF(AK95="","",VLOOKUP(AK95,ﾃﾞｰﾀ一覧!$AH$4:$AR$66,6,FALSE))</f>
        <v/>
      </c>
      <c r="AY95" s="649" t="str">
        <f>IF(AK95="","",VLOOKUP(AK95,ﾃﾞｰﾀ一覧!$AH$4:$AR$66,8,FALSE))</f>
        <v/>
      </c>
      <c r="AZ95" s="1084"/>
      <c r="BA95" s="1084"/>
      <c r="BB95" s="388" t="str">
        <f>IF(AK95="","",VLOOKUP(AK95,ﾃﾞｰﾀ一覧!$AH$4:$AR$66,9,FALSE))</f>
        <v/>
      </c>
      <c r="BC95" s="1124"/>
      <c r="BD95" s="1125"/>
      <c r="BE95" s="1125"/>
      <c r="BF95" s="1124"/>
      <c r="BG95" s="1125"/>
      <c r="BH95" s="1125"/>
      <c r="BI95" s="1124"/>
      <c r="BJ95" s="1125"/>
      <c r="BK95" s="1150"/>
      <c r="BL95" s="1154"/>
      <c r="BM95" s="1155"/>
      <c r="BN95" s="1156"/>
      <c r="BO95" s="1109" t="str">
        <f>IF($AK95="","",IF($BF95="","",IF($BF95=ﾃﾞｰﾀ一覧!$U$37,"",IF($BF95=ﾃﾞｰﾀ一覧!$U$38,"",IF($AH95=ﾃﾞｰﾀ一覧!$U$25,VLOOKUP($AK95,ﾃﾞｰﾀ一覧!$AH$43:$AR$66,10,FALSE),VLOOKUP($AK95,ﾃﾞｰﾀ一覧!$AH$4:$AR$66,10,FALSE))))))</f>
        <v/>
      </c>
      <c r="BP95" s="1110"/>
      <c r="BQ95" s="1110"/>
      <c r="BR95" s="1111"/>
      <c r="BS95" s="1115">
        <f>IF($BL95="",0,VLOOKUP($BL95,ﾃﾞｰﾀ一覧!$AY$4:$BB$16,3,FALSE))</f>
        <v>0</v>
      </c>
      <c r="BT95" s="1115"/>
      <c r="BU95" s="1115"/>
      <c r="BV95" s="1112" t="str">
        <f>IF($BO95="","",IF($BF95=ﾃﾞｰﾀ一覧!$U$37,"",IF($BF95=ﾃﾞｰﾀ一覧!$U$38,"",IF($BO95=ﾃﾞｰﾀ一覧!$AT$27,ﾃﾞｰﾀ一覧!$AT$27,VLOOKUP($AK95,ﾃﾞｰﾀ一覧!$AH$4:$AR$66,11,FALSE)*IF($BO95=ﾃﾞｰﾀ一覧!$AT$17,($AR95+1)*($AV95+1),IF($BO95=ﾃﾞｰﾀ一覧!$AT$22,IF(COUNTIF($AD95,"*天端*"),ﾃﾞｰﾀ一覧!$AU$43/2,ﾃﾞｰﾀ一覧!$AU$43/3),IF($BO95=ﾃﾞｰﾀ一覧!$AT$20,$AR95*$AV95,IF($BO95=ﾃﾞｰﾀ一覧!$AT$21,$AV95,1))))))))</f>
        <v/>
      </c>
      <c r="BW95" s="1112"/>
      <c r="BX95" s="1112"/>
      <c r="BY95" s="1088" t="str">
        <f>IF($B95="","",IF($AH95="","",IF($CK95=ﾃﾞｰﾀ一覧!$U$53,ﾃﾞｰﾀ一覧!$U$61,IF($AH95=ﾃﾞｰﾀ一覧!$U$21,ﾃﾞｰﾀ一覧!$U$60,IF(OR($AH95=ﾃﾞｰﾀ一覧!$U$19,$AH95=ﾃﾞｰﾀ一覧!$U$20,$AH95=ﾃﾞｰﾀ一覧!$U$23,$AH95=ﾃﾞｰﾀ一覧!$U$22,$AH95=ﾃﾞｰﾀ一覧!$U$18,AH95=ﾃﾞｰﾀ一覧!$U$25),ﾃﾞｰﾀ一覧!$U$59,ﾃﾞｰﾀ一覧!$U$62)))))</f>
        <v/>
      </c>
      <c r="BZ95" s="1089"/>
      <c r="CA95" s="1113"/>
      <c r="CB95" s="1113"/>
      <c r="CC95" s="1113"/>
      <c r="CD95" s="1113"/>
      <c r="CE95" s="1113"/>
      <c r="CF95" s="1113"/>
      <c r="CG95" s="1113"/>
      <c r="CH95" s="1113"/>
      <c r="CI95" s="1114"/>
      <c r="CK95" s="240"/>
      <c r="CM95" s="378" t="str">
        <f t="shared" si="7"/>
        <v/>
      </c>
      <c r="CN95" s="379" t="str">
        <f t="shared" si="8"/>
        <v/>
      </c>
      <c r="CO95" s="379" t="str">
        <f t="shared" si="9"/>
        <v/>
      </c>
      <c r="CP95" s="380" t="str">
        <f t="shared" si="10"/>
        <v/>
      </c>
      <c r="CQ95" s="244"/>
      <c r="CR95" s="1100"/>
      <c r="CS95" s="1101"/>
      <c r="CT95" s="1102"/>
      <c r="CU95" s="1135"/>
      <c r="CV95" s="1136"/>
      <c r="CW95" s="1136"/>
      <c r="CX95" s="1137"/>
      <c r="CY95" s="1138"/>
      <c r="CZ95" s="1139"/>
      <c r="DA95" s="1140"/>
      <c r="DB95" s="1132"/>
      <c r="DC95" s="1133"/>
      <c r="DD95" s="1133"/>
      <c r="DE95" s="1133"/>
      <c r="DF95" s="1133"/>
      <c r="DG95" s="1134"/>
      <c r="DH95" s="580"/>
      <c r="DI95" s="1372"/>
      <c r="DJ95" s="1372"/>
      <c r="DK95" s="581"/>
      <c r="DL95" s="582"/>
      <c r="DM95" s="1372"/>
      <c r="DN95" s="1372"/>
      <c r="DO95" s="581"/>
      <c r="DP95" s="582"/>
      <c r="DQ95" s="1372"/>
      <c r="DR95" s="1372"/>
      <c r="DS95" s="583"/>
      <c r="DT95" s="1124"/>
      <c r="DU95" s="1125"/>
      <c r="DV95" s="1150"/>
      <c r="DW95" s="1124"/>
      <c r="DX95" s="1125"/>
      <c r="DY95" s="1150"/>
      <c r="DZ95" s="1362"/>
      <c r="EA95" s="1363"/>
      <c r="EB95" s="1362"/>
      <c r="EC95" s="1363"/>
      <c r="ED95" s="1362"/>
      <c r="EE95" s="1363"/>
      <c r="EF95" s="1364"/>
      <c r="EG95" s="1296"/>
      <c r="EH95" s="1296"/>
      <c r="EI95" s="1365"/>
      <c r="EJ95" s="1366"/>
      <c r="EK95" s="1367"/>
      <c r="EL95" s="1368"/>
      <c r="EM95" s="1298"/>
      <c r="EN95" s="1113"/>
      <c r="EO95" s="1369"/>
      <c r="EP95" s="1370"/>
      <c r="EQ95" s="1371"/>
      <c r="ER95" s="1298"/>
      <c r="ES95" s="1113"/>
      <c r="ET95" s="1113"/>
      <c r="EU95" s="1113"/>
      <c r="EV95" s="1113"/>
      <c r="EW95" s="1113"/>
      <c r="EX95" s="1113"/>
      <c r="EY95" s="1113"/>
      <c r="EZ95" s="1114"/>
    </row>
    <row r="96" spans="1:156" ht="30" customHeight="1" x14ac:dyDescent="0.2">
      <c r="A96" s="207">
        <f t="shared" si="11"/>
        <v>85</v>
      </c>
      <c r="B96" s="1103"/>
      <c r="C96" s="1104"/>
      <c r="D96" s="1092"/>
      <c r="E96" s="1093"/>
      <c r="F96" s="1094" t="str">
        <f t="shared" si="13"/>
        <v/>
      </c>
      <c r="G96" s="1095"/>
      <c r="H96" s="1095"/>
      <c r="I96" s="1095"/>
      <c r="J96" s="1095"/>
      <c r="K96" s="1095"/>
      <c r="L96" s="1095"/>
      <c r="M96" s="1095"/>
      <c r="N96" s="1095"/>
      <c r="O96" s="1095"/>
      <c r="P96" s="1095"/>
      <c r="Q96" s="1095"/>
      <c r="R96" s="1095"/>
      <c r="S96" s="1095"/>
      <c r="T96" s="1095"/>
      <c r="U96" s="1095"/>
      <c r="V96" s="1095"/>
      <c r="W96" s="1096"/>
      <c r="X96" s="1097">
        <f t="shared" si="12"/>
        <v>0</v>
      </c>
      <c r="Y96" s="1098"/>
      <c r="Z96" s="1099"/>
      <c r="AA96" s="1100"/>
      <c r="AB96" s="1101"/>
      <c r="AC96" s="1102"/>
      <c r="AD96" s="1135"/>
      <c r="AE96" s="1136"/>
      <c r="AF96" s="1136"/>
      <c r="AG96" s="1137"/>
      <c r="AH96" s="1138"/>
      <c r="AI96" s="1139"/>
      <c r="AJ96" s="1140"/>
      <c r="AK96" s="1132"/>
      <c r="AL96" s="1133"/>
      <c r="AM96" s="1133"/>
      <c r="AN96" s="1133"/>
      <c r="AO96" s="1133"/>
      <c r="AP96" s="1134"/>
      <c r="AQ96" s="642" t="str">
        <f>IF(AK96="","",VLOOKUP(AK96,ﾃﾞｰﾀ一覧!$AH$4:$AR$66,2,FALSE))</f>
        <v/>
      </c>
      <c r="AR96" s="1084"/>
      <c r="AS96" s="1084"/>
      <c r="AT96" s="643" t="str">
        <f>IF(AK96="","",VLOOKUP(AK96,ﾃﾞｰﾀ一覧!$AH$4:$AR$66,3,FALSE))</f>
        <v/>
      </c>
      <c r="AU96" s="644" t="str">
        <f>IF(AK96="","",VLOOKUP(AK96,ﾃﾞｰﾀ一覧!$AH$4:$AR$66,5,FALSE))</f>
        <v/>
      </c>
      <c r="AV96" s="1084"/>
      <c r="AW96" s="1084"/>
      <c r="AX96" s="643" t="str">
        <f>IF(AK96="","",VLOOKUP(AK96,ﾃﾞｰﾀ一覧!$AH$4:$AR$66,6,FALSE))</f>
        <v/>
      </c>
      <c r="AY96" s="649" t="str">
        <f>IF(AK96="","",VLOOKUP(AK96,ﾃﾞｰﾀ一覧!$AH$4:$AR$66,8,FALSE))</f>
        <v/>
      </c>
      <c r="AZ96" s="1084"/>
      <c r="BA96" s="1084"/>
      <c r="BB96" s="388" t="str">
        <f>IF(AK96="","",VLOOKUP(AK96,ﾃﾞｰﾀ一覧!$AH$4:$AR$66,9,FALSE))</f>
        <v/>
      </c>
      <c r="BC96" s="1124"/>
      <c r="BD96" s="1125"/>
      <c r="BE96" s="1125"/>
      <c r="BF96" s="1124"/>
      <c r="BG96" s="1125"/>
      <c r="BH96" s="1125"/>
      <c r="BI96" s="1124"/>
      <c r="BJ96" s="1125"/>
      <c r="BK96" s="1150"/>
      <c r="BL96" s="1154"/>
      <c r="BM96" s="1155"/>
      <c r="BN96" s="1156"/>
      <c r="BO96" s="1109" t="str">
        <f>IF($AK96="","",IF($BF96="","",IF($BF96=ﾃﾞｰﾀ一覧!$U$37,"",IF($BF96=ﾃﾞｰﾀ一覧!$U$38,"",IF($AH96=ﾃﾞｰﾀ一覧!$U$25,VLOOKUP($AK96,ﾃﾞｰﾀ一覧!$AH$43:$AR$66,10,FALSE),VLOOKUP($AK96,ﾃﾞｰﾀ一覧!$AH$4:$AR$66,10,FALSE))))))</f>
        <v/>
      </c>
      <c r="BP96" s="1110"/>
      <c r="BQ96" s="1110"/>
      <c r="BR96" s="1111"/>
      <c r="BS96" s="1115">
        <f>IF($BL96="",0,VLOOKUP($BL96,ﾃﾞｰﾀ一覧!$AY$4:$BB$16,3,FALSE))</f>
        <v>0</v>
      </c>
      <c r="BT96" s="1115"/>
      <c r="BU96" s="1115"/>
      <c r="BV96" s="1112" t="str">
        <f>IF($BO96="","",IF($BF96=ﾃﾞｰﾀ一覧!$U$37,"",IF($BF96=ﾃﾞｰﾀ一覧!$U$38,"",IF($BO96=ﾃﾞｰﾀ一覧!$AT$27,ﾃﾞｰﾀ一覧!$AT$27,VLOOKUP($AK96,ﾃﾞｰﾀ一覧!$AH$4:$AR$66,11,FALSE)*IF($BO96=ﾃﾞｰﾀ一覧!$AT$17,($AR96+1)*($AV96+1),IF($BO96=ﾃﾞｰﾀ一覧!$AT$22,IF(COUNTIF($AD96,"*天端*"),ﾃﾞｰﾀ一覧!$AU$43/2,ﾃﾞｰﾀ一覧!$AU$43/3),IF($BO96=ﾃﾞｰﾀ一覧!$AT$20,$AR96*$AV96,IF($BO96=ﾃﾞｰﾀ一覧!$AT$21,$AV96,1))))))))</f>
        <v/>
      </c>
      <c r="BW96" s="1112"/>
      <c r="BX96" s="1112"/>
      <c r="BY96" s="1088" t="str">
        <f>IF($B96="","",IF($AH96="","",IF($CK96=ﾃﾞｰﾀ一覧!$U$53,ﾃﾞｰﾀ一覧!$U$61,IF($AH96=ﾃﾞｰﾀ一覧!$U$21,ﾃﾞｰﾀ一覧!$U$60,IF(OR($AH96=ﾃﾞｰﾀ一覧!$U$19,$AH96=ﾃﾞｰﾀ一覧!$U$20,$AH96=ﾃﾞｰﾀ一覧!$U$23,$AH96=ﾃﾞｰﾀ一覧!$U$22,$AH96=ﾃﾞｰﾀ一覧!$U$18,AH96=ﾃﾞｰﾀ一覧!$U$25),ﾃﾞｰﾀ一覧!$U$59,ﾃﾞｰﾀ一覧!$U$62)))))</f>
        <v/>
      </c>
      <c r="BZ96" s="1089"/>
      <c r="CA96" s="1113"/>
      <c r="CB96" s="1113"/>
      <c r="CC96" s="1113"/>
      <c r="CD96" s="1113"/>
      <c r="CE96" s="1113"/>
      <c r="CF96" s="1113"/>
      <c r="CG96" s="1113"/>
      <c r="CH96" s="1113"/>
      <c r="CI96" s="1114"/>
      <c r="CK96" s="240"/>
      <c r="CM96" s="378" t="str">
        <f t="shared" si="7"/>
        <v/>
      </c>
      <c r="CN96" s="379" t="str">
        <f t="shared" si="8"/>
        <v/>
      </c>
      <c r="CO96" s="379" t="str">
        <f t="shared" si="9"/>
        <v/>
      </c>
      <c r="CP96" s="380" t="str">
        <f t="shared" si="10"/>
        <v/>
      </c>
      <c r="CQ96" s="244"/>
      <c r="CR96" s="1100"/>
      <c r="CS96" s="1101"/>
      <c r="CT96" s="1102"/>
      <c r="CU96" s="1135"/>
      <c r="CV96" s="1136"/>
      <c r="CW96" s="1136"/>
      <c r="CX96" s="1137"/>
      <c r="CY96" s="1138"/>
      <c r="CZ96" s="1139"/>
      <c r="DA96" s="1140"/>
      <c r="DB96" s="1132"/>
      <c r="DC96" s="1133"/>
      <c r="DD96" s="1133"/>
      <c r="DE96" s="1133"/>
      <c r="DF96" s="1133"/>
      <c r="DG96" s="1134"/>
      <c r="DH96" s="580"/>
      <c r="DI96" s="1372"/>
      <c r="DJ96" s="1372"/>
      <c r="DK96" s="581"/>
      <c r="DL96" s="582"/>
      <c r="DM96" s="1372"/>
      <c r="DN96" s="1372"/>
      <c r="DO96" s="581"/>
      <c r="DP96" s="582"/>
      <c r="DQ96" s="1372"/>
      <c r="DR96" s="1372"/>
      <c r="DS96" s="583"/>
      <c r="DT96" s="1124"/>
      <c r="DU96" s="1125"/>
      <c r="DV96" s="1150"/>
      <c r="DW96" s="1124"/>
      <c r="DX96" s="1125"/>
      <c r="DY96" s="1150"/>
      <c r="DZ96" s="1362"/>
      <c r="EA96" s="1363"/>
      <c r="EB96" s="1362"/>
      <c r="EC96" s="1363"/>
      <c r="ED96" s="1362"/>
      <c r="EE96" s="1363"/>
      <c r="EF96" s="1364"/>
      <c r="EG96" s="1296"/>
      <c r="EH96" s="1296"/>
      <c r="EI96" s="1365"/>
      <c r="EJ96" s="1366"/>
      <c r="EK96" s="1367"/>
      <c r="EL96" s="1368"/>
      <c r="EM96" s="1298"/>
      <c r="EN96" s="1113"/>
      <c r="EO96" s="1369"/>
      <c r="EP96" s="1370"/>
      <c r="EQ96" s="1371"/>
      <c r="ER96" s="1298"/>
      <c r="ES96" s="1113"/>
      <c r="ET96" s="1113"/>
      <c r="EU96" s="1113"/>
      <c r="EV96" s="1113"/>
      <c r="EW96" s="1113"/>
      <c r="EX96" s="1113"/>
      <c r="EY96" s="1113"/>
      <c r="EZ96" s="1114"/>
    </row>
    <row r="97" spans="1:156" ht="30" customHeight="1" x14ac:dyDescent="0.2">
      <c r="A97" s="207">
        <f t="shared" si="11"/>
        <v>86</v>
      </c>
      <c r="B97" s="1103"/>
      <c r="C97" s="1104"/>
      <c r="D97" s="1092"/>
      <c r="E97" s="1093"/>
      <c r="F97" s="1094" t="str">
        <f t="shared" si="13"/>
        <v/>
      </c>
      <c r="G97" s="1095"/>
      <c r="H97" s="1095"/>
      <c r="I97" s="1095"/>
      <c r="J97" s="1095"/>
      <c r="K97" s="1095"/>
      <c r="L97" s="1095"/>
      <c r="M97" s="1095"/>
      <c r="N97" s="1095"/>
      <c r="O97" s="1095"/>
      <c r="P97" s="1095"/>
      <c r="Q97" s="1095"/>
      <c r="R97" s="1095"/>
      <c r="S97" s="1095"/>
      <c r="T97" s="1095"/>
      <c r="U97" s="1095"/>
      <c r="V97" s="1095"/>
      <c r="W97" s="1096"/>
      <c r="X97" s="1097">
        <f t="shared" si="12"/>
        <v>0</v>
      </c>
      <c r="Y97" s="1098"/>
      <c r="Z97" s="1099"/>
      <c r="AA97" s="1100"/>
      <c r="AB97" s="1101"/>
      <c r="AC97" s="1102"/>
      <c r="AD97" s="1135"/>
      <c r="AE97" s="1136"/>
      <c r="AF97" s="1136"/>
      <c r="AG97" s="1137"/>
      <c r="AH97" s="1138"/>
      <c r="AI97" s="1139"/>
      <c r="AJ97" s="1140"/>
      <c r="AK97" s="1132"/>
      <c r="AL97" s="1133"/>
      <c r="AM97" s="1133"/>
      <c r="AN97" s="1133"/>
      <c r="AO97" s="1133"/>
      <c r="AP97" s="1134"/>
      <c r="AQ97" s="642" t="str">
        <f>IF(AK97="","",VLOOKUP(AK97,ﾃﾞｰﾀ一覧!$AH$4:$AR$66,2,FALSE))</f>
        <v/>
      </c>
      <c r="AR97" s="1084"/>
      <c r="AS97" s="1084"/>
      <c r="AT97" s="643" t="str">
        <f>IF(AK97="","",VLOOKUP(AK97,ﾃﾞｰﾀ一覧!$AH$4:$AR$66,3,FALSE))</f>
        <v/>
      </c>
      <c r="AU97" s="644" t="str">
        <f>IF(AK97="","",VLOOKUP(AK97,ﾃﾞｰﾀ一覧!$AH$4:$AR$66,5,FALSE))</f>
        <v/>
      </c>
      <c r="AV97" s="1084"/>
      <c r="AW97" s="1084"/>
      <c r="AX97" s="643" t="str">
        <f>IF(AK97="","",VLOOKUP(AK97,ﾃﾞｰﾀ一覧!$AH$4:$AR$66,6,FALSE))</f>
        <v/>
      </c>
      <c r="AY97" s="649" t="str">
        <f>IF(AK97="","",VLOOKUP(AK97,ﾃﾞｰﾀ一覧!$AH$4:$AR$66,8,FALSE))</f>
        <v/>
      </c>
      <c r="AZ97" s="1084"/>
      <c r="BA97" s="1084"/>
      <c r="BB97" s="388" t="str">
        <f>IF(AK97="","",VLOOKUP(AK97,ﾃﾞｰﾀ一覧!$AH$4:$AR$66,9,FALSE))</f>
        <v/>
      </c>
      <c r="BC97" s="1124"/>
      <c r="BD97" s="1125"/>
      <c r="BE97" s="1125"/>
      <c r="BF97" s="1124"/>
      <c r="BG97" s="1125"/>
      <c r="BH97" s="1125"/>
      <c r="BI97" s="1124"/>
      <c r="BJ97" s="1125"/>
      <c r="BK97" s="1150"/>
      <c r="BL97" s="1154"/>
      <c r="BM97" s="1155"/>
      <c r="BN97" s="1156"/>
      <c r="BO97" s="1109" t="str">
        <f>IF($AK97="","",IF($BF97="","",IF($BF97=ﾃﾞｰﾀ一覧!$U$37,"",IF($BF97=ﾃﾞｰﾀ一覧!$U$38,"",IF($AH97=ﾃﾞｰﾀ一覧!$U$25,VLOOKUP($AK97,ﾃﾞｰﾀ一覧!$AH$43:$AR$66,10,FALSE),VLOOKUP($AK97,ﾃﾞｰﾀ一覧!$AH$4:$AR$66,10,FALSE))))))</f>
        <v/>
      </c>
      <c r="BP97" s="1110"/>
      <c r="BQ97" s="1110"/>
      <c r="BR97" s="1111"/>
      <c r="BS97" s="1115">
        <f>IF($BL97="",0,VLOOKUP($BL97,ﾃﾞｰﾀ一覧!$AY$4:$BB$16,3,FALSE))</f>
        <v>0</v>
      </c>
      <c r="BT97" s="1115"/>
      <c r="BU97" s="1115"/>
      <c r="BV97" s="1112" t="str">
        <f>IF($BO97="","",IF($BF97=ﾃﾞｰﾀ一覧!$U$37,"",IF($BF97=ﾃﾞｰﾀ一覧!$U$38,"",IF($BO97=ﾃﾞｰﾀ一覧!$AT$27,ﾃﾞｰﾀ一覧!$AT$27,VLOOKUP($AK97,ﾃﾞｰﾀ一覧!$AH$4:$AR$66,11,FALSE)*IF($BO97=ﾃﾞｰﾀ一覧!$AT$17,($AR97+1)*($AV97+1),IF($BO97=ﾃﾞｰﾀ一覧!$AT$22,IF(COUNTIF($AD97,"*天端*"),ﾃﾞｰﾀ一覧!$AU$43/2,ﾃﾞｰﾀ一覧!$AU$43/3),IF($BO97=ﾃﾞｰﾀ一覧!$AT$20,$AR97*$AV97,IF($BO97=ﾃﾞｰﾀ一覧!$AT$21,$AV97,1))))))))</f>
        <v/>
      </c>
      <c r="BW97" s="1112"/>
      <c r="BX97" s="1112"/>
      <c r="BY97" s="1088" t="str">
        <f>IF($B97="","",IF($AH97="","",IF($CK97=ﾃﾞｰﾀ一覧!$U$53,ﾃﾞｰﾀ一覧!$U$61,IF($AH97=ﾃﾞｰﾀ一覧!$U$21,ﾃﾞｰﾀ一覧!$U$60,IF(OR($AH97=ﾃﾞｰﾀ一覧!$U$19,$AH97=ﾃﾞｰﾀ一覧!$U$20,$AH97=ﾃﾞｰﾀ一覧!$U$23,$AH97=ﾃﾞｰﾀ一覧!$U$22,$AH97=ﾃﾞｰﾀ一覧!$U$18,AH97=ﾃﾞｰﾀ一覧!$U$25),ﾃﾞｰﾀ一覧!$U$59,ﾃﾞｰﾀ一覧!$U$62)))))</f>
        <v/>
      </c>
      <c r="BZ97" s="1089"/>
      <c r="CA97" s="1113"/>
      <c r="CB97" s="1113"/>
      <c r="CC97" s="1113"/>
      <c r="CD97" s="1113"/>
      <c r="CE97" s="1113"/>
      <c r="CF97" s="1113"/>
      <c r="CG97" s="1113"/>
      <c r="CH97" s="1113"/>
      <c r="CI97" s="1114"/>
      <c r="CK97" s="240"/>
      <c r="CM97" s="378" t="str">
        <f t="shared" si="7"/>
        <v/>
      </c>
      <c r="CN97" s="379" t="str">
        <f t="shared" si="8"/>
        <v/>
      </c>
      <c r="CO97" s="379" t="str">
        <f t="shared" si="9"/>
        <v/>
      </c>
      <c r="CP97" s="380" t="str">
        <f t="shared" si="10"/>
        <v/>
      </c>
      <c r="CQ97" s="244"/>
      <c r="CR97" s="1100"/>
      <c r="CS97" s="1101"/>
      <c r="CT97" s="1102"/>
      <c r="CU97" s="1135"/>
      <c r="CV97" s="1136"/>
      <c r="CW97" s="1136"/>
      <c r="CX97" s="1137"/>
      <c r="CY97" s="1138"/>
      <c r="CZ97" s="1139"/>
      <c r="DA97" s="1140"/>
      <c r="DB97" s="1132"/>
      <c r="DC97" s="1133"/>
      <c r="DD97" s="1133"/>
      <c r="DE97" s="1133"/>
      <c r="DF97" s="1133"/>
      <c r="DG97" s="1134"/>
      <c r="DH97" s="580"/>
      <c r="DI97" s="1372"/>
      <c r="DJ97" s="1372"/>
      <c r="DK97" s="581"/>
      <c r="DL97" s="582"/>
      <c r="DM97" s="1372"/>
      <c r="DN97" s="1372"/>
      <c r="DO97" s="581"/>
      <c r="DP97" s="582"/>
      <c r="DQ97" s="1372"/>
      <c r="DR97" s="1372"/>
      <c r="DS97" s="583"/>
      <c r="DT97" s="1124"/>
      <c r="DU97" s="1125"/>
      <c r="DV97" s="1150"/>
      <c r="DW97" s="1124"/>
      <c r="DX97" s="1125"/>
      <c r="DY97" s="1150"/>
      <c r="DZ97" s="1362"/>
      <c r="EA97" s="1363"/>
      <c r="EB97" s="1362"/>
      <c r="EC97" s="1363"/>
      <c r="ED97" s="1362"/>
      <c r="EE97" s="1363"/>
      <c r="EF97" s="1364"/>
      <c r="EG97" s="1296"/>
      <c r="EH97" s="1296"/>
      <c r="EI97" s="1365"/>
      <c r="EJ97" s="1366"/>
      <c r="EK97" s="1367"/>
      <c r="EL97" s="1368"/>
      <c r="EM97" s="1298"/>
      <c r="EN97" s="1113"/>
      <c r="EO97" s="1369"/>
      <c r="EP97" s="1370"/>
      <c r="EQ97" s="1371"/>
      <c r="ER97" s="1298"/>
      <c r="ES97" s="1113"/>
      <c r="ET97" s="1113"/>
      <c r="EU97" s="1113"/>
      <c r="EV97" s="1113"/>
      <c r="EW97" s="1113"/>
      <c r="EX97" s="1113"/>
      <c r="EY97" s="1113"/>
      <c r="EZ97" s="1114"/>
    </row>
    <row r="98" spans="1:156" ht="30" customHeight="1" x14ac:dyDescent="0.2">
      <c r="A98" s="207">
        <f t="shared" si="11"/>
        <v>87</v>
      </c>
      <c r="B98" s="1103"/>
      <c r="C98" s="1104"/>
      <c r="D98" s="1092"/>
      <c r="E98" s="1093"/>
      <c r="F98" s="1094" t="str">
        <f t="shared" si="13"/>
        <v/>
      </c>
      <c r="G98" s="1095"/>
      <c r="H98" s="1095"/>
      <c r="I98" s="1095"/>
      <c r="J98" s="1095"/>
      <c r="K98" s="1095"/>
      <c r="L98" s="1095"/>
      <c r="M98" s="1095"/>
      <c r="N98" s="1095"/>
      <c r="O98" s="1095"/>
      <c r="P98" s="1095"/>
      <c r="Q98" s="1095"/>
      <c r="R98" s="1095"/>
      <c r="S98" s="1095"/>
      <c r="T98" s="1095"/>
      <c r="U98" s="1095"/>
      <c r="V98" s="1095"/>
      <c r="W98" s="1096"/>
      <c r="X98" s="1097">
        <f t="shared" si="12"/>
        <v>0</v>
      </c>
      <c r="Y98" s="1098"/>
      <c r="Z98" s="1099"/>
      <c r="AA98" s="1100"/>
      <c r="AB98" s="1101"/>
      <c r="AC98" s="1102"/>
      <c r="AD98" s="1135"/>
      <c r="AE98" s="1136"/>
      <c r="AF98" s="1136"/>
      <c r="AG98" s="1137"/>
      <c r="AH98" s="1138"/>
      <c r="AI98" s="1139"/>
      <c r="AJ98" s="1140"/>
      <c r="AK98" s="1132"/>
      <c r="AL98" s="1133"/>
      <c r="AM98" s="1133"/>
      <c r="AN98" s="1133"/>
      <c r="AO98" s="1133"/>
      <c r="AP98" s="1134"/>
      <c r="AQ98" s="642" t="str">
        <f>IF(AK98="","",VLOOKUP(AK98,ﾃﾞｰﾀ一覧!$AH$4:$AR$66,2,FALSE))</f>
        <v/>
      </c>
      <c r="AR98" s="1084"/>
      <c r="AS98" s="1084"/>
      <c r="AT98" s="643" t="str">
        <f>IF(AK98="","",VLOOKUP(AK98,ﾃﾞｰﾀ一覧!$AH$4:$AR$66,3,FALSE))</f>
        <v/>
      </c>
      <c r="AU98" s="644" t="str">
        <f>IF(AK98="","",VLOOKUP(AK98,ﾃﾞｰﾀ一覧!$AH$4:$AR$66,5,FALSE))</f>
        <v/>
      </c>
      <c r="AV98" s="1084"/>
      <c r="AW98" s="1084"/>
      <c r="AX98" s="643" t="str">
        <f>IF(AK98="","",VLOOKUP(AK98,ﾃﾞｰﾀ一覧!$AH$4:$AR$66,6,FALSE))</f>
        <v/>
      </c>
      <c r="AY98" s="649" t="str">
        <f>IF(AK98="","",VLOOKUP(AK98,ﾃﾞｰﾀ一覧!$AH$4:$AR$66,8,FALSE))</f>
        <v/>
      </c>
      <c r="AZ98" s="1084"/>
      <c r="BA98" s="1084"/>
      <c r="BB98" s="388" t="str">
        <f>IF(AK98="","",VLOOKUP(AK98,ﾃﾞｰﾀ一覧!$AH$4:$AR$66,9,FALSE))</f>
        <v/>
      </c>
      <c r="BC98" s="1124"/>
      <c r="BD98" s="1125"/>
      <c r="BE98" s="1125"/>
      <c r="BF98" s="1124"/>
      <c r="BG98" s="1125"/>
      <c r="BH98" s="1125"/>
      <c r="BI98" s="1124"/>
      <c r="BJ98" s="1125"/>
      <c r="BK98" s="1150"/>
      <c r="BL98" s="1154"/>
      <c r="BM98" s="1155"/>
      <c r="BN98" s="1156"/>
      <c r="BO98" s="1109" t="str">
        <f>IF($AK98="","",IF($BF98="","",IF($BF98=ﾃﾞｰﾀ一覧!$U$37,"",IF($BF98=ﾃﾞｰﾀ一覧!$U$38,"",IF($AH98=ﾃﾞｰﾀ一覧!$U$25,VLOOKUP($AK98,ﾃﾞｰﾀ一覧!$AH$43:$AR$66,10,FALSE),VLOOKUP($AK98,ﾃﾞｰﾀ一覧!$AH$4:$AR$66,10,FALSE))))))</f>
        <v/>
      </c>
      <c r="BP98" s="1110"/>
      <c r="BQ98" s="1110"/>
      <c r="BR98" s="1111"/>
      <c r="BS98" s="1115">
        <f>IF($BL98="",0,VLOOKUP($BL98,ﾃﾞｰﾀ一覧!$AY$4:$BB$16,3,FALSE))</f>
        <v>0</v>
      </c>
      <c r="BT98" s="1115"/>
      <c r="BU98" s="1115"/>
      <c r="BV98" s="1112" t="str">
        <f>IF($BO98="","",IF($BF98=ﾃﾞｰﾀ一覧!$U$37,"",IF($BF98=ﾃﾞｰﾀ一覧!$U$38,"",IF($BO98=ﾃﾞｰﾀ一覧!$AT$27,ﾃﾞｰﾀ一覧!$AT$27,VLOOKUP($AK98,ﾃﾞｰﾀ一覧!$AH$4:$AR$66,11,FALSE)*IF($BO98=ﾃﾞｰﾀ一覧!$AT$17,($AR98+1)*($AV98+1),IF($BO98=ﾃﾞｰﾀ一覧!$AT$22,IF(COUNTIF($AD98,"*天端*"),ﾃﾞｰﾀ一覧!$AU$43/2,ﾃﾞｰﾀ一覧!$AU$43/3),IF($BO98=ﾃﾞｰﾀ一覧!$AT$20,$AR98*$AV98,IF($BO98=ﾃﾞｰﾀ一覧!$AT$21,$AV98,1))))))))</f>
        <v/>
      </c>
      <c r="BW98" s="1112"/>
      <c r="BX98" s="1112"/>
      <c r="BY98" s="1088" t="str">
        <f>IF($B98="","",IF($AH98="","",IF($CK98=ﾃﾞｰﾀ一覧!$U$53,ﾃﾞｰﾀ一覧!$U$61,IF($AH98=ﾃﾞｰﾀ一覧!$U$21,ﾃﾞｰﾀ一覧!$U$60,IF(OR($AH98=ﾃﾞｰﾀ一覧!$U$19,$AH98=ﾃﾞｰﾀ一覧!$U$20,$AH98=ﾃﾞｰﾀ一覧!$U$23,$AH98=ﾃﾞｰﾀ一覧!$U$22,$AH98=ﾃﾞｰﾀ一覧!$U$18,AH98=ﾃﾞｰﾀ一覧!$U$25),ﾃﾞｰﾀ一覧!$U$59,ﾃﾞｰﾀ一覧!$U$62)))))</f>
        <v/>
      </c>
      <c r="BZ98" s="1089"/>
      <c r="CA98" s="1113"/>
      <c r="CB98" s="1113"/>
      <c r="CC98" s="1113"/>
      <c r="CD98" s="1113"/>
      <c r="CE98" s="1113"/>
      <c r="CF98" s="1113"/>
      <c r="CG98" s="1113"/>
      <c r="CH98" s="1113"/>
      <c r="CI98" s="1114"/>
      <c r="CK98" s="240"/>
      <c r="CM98" s="378" t="str">
        <f t="shared" si="7"/>
        <v/>
      </c>
      <c r="CN98" s="379" t="str">
        <f t="shared" si="8"/>
        <v/>
      </c>
      <c r="CO98" s="379" t="str">
        <f t="shared" si="9"/>
        <v/>
      </c>
      <c r="CP98" s="380" t="str">
        <f t="shared" si="10"/>
        <v/>
      </c>
      <c r="CQ98" s="244"/>
      <c r="CR98" s="1100"/>
      <c r="CS98" s="1101"/>
      <c r="CT98" s="1102"/>
      <c r="CU98" s="1135"/>
      <c r="CV98" s="1136"/>
      <c r="CW98" s="1136"/>
      <c r="CX98" s="1137"/>
      <c r="CY98" s="1138"/>
      <c r="CZ98" s="1139"/>
      <c r="DA98" s="1140"/>
      <c r="DB98" s="1132"/>
      <c r="DC98" s="1133"/>
      <c r="DD98" s="1133"/>
      <c r="DE98" s="1133"/>
      <c r="DF98" s="1133"/>
      <c r="DG98" s="1134"/>
      <c r="DH98" s="580"/>
      <c r="DI98" s="1372"/>
      <c r="DJ98" s="1372"/>
      <c r="DK98" s="581"/>
      <c r="DL98" s="582"/>
      <c r="DM98" s="1372"/>
      <c r="DN98" s="1372"/>
      <c r="DO98" s="581"/>
      <c r="DP98" s="582"/>
      <c r="DQ98" s="1372"/>
      <c r="DR98" s="1372"/>
      <c r="DS98" s="583"/>
      <c r="DT98" s="1124"/>
      <c r="DU98" s="1125"/>
      <c r="DV98" s="1150"/>
      <c r="DW98" s="1124"/>
      <c r="DX98" s="1125"/>
      <c r="DY98" s="1150"/>
      <c r="DZ98" s="1362"/>
      <c r="EA98" s="1363"/>
      <c r="EB98" s="1362"/>
      <c r="EC98" s="1363"/>
      <c r="ED98" s="1362"/>
      <c r="EE98" s="1363"/>
      <c r="EF98" s="1364"/>
      <c r="EG98" s="1296"/>
      <c r="EH98" s="1296"/>
      <c r="EI98" s="1365"/>
      <c r="EJ98" s="1366"/>
      <c r="EK98" s="1367"/>
      <c r="EL98" s="1368"/>
      <c r="EM98" s="1298"/>
      <c r="EN98" s="1113"/>
      <c r="EO98" s="1369"/>
      <c r="EP98" s="1370"/>
      <c r="EQ98" s="1371"/>
      <c r="ER98" s="1298"/>
      <c r="ES98" s="1113"/>
      <c r="ET98" s="1113"/>
      <c r="EU98" s="1113"/>
      <c r="EV98" s="1113"/>
      <c r="EW98" s="1113"/>
      <c r="EX98" s="1113"/>
      <c r="EY98" s="1113"/>
      <c r="EZ98" s="1114"/>
    </row>
    <row r="99" spans="1:156" ht="30" customHeight="1" x14ac:dyDescent="0.2">
      <c r="A99" s="207">
        <f t="shared" si="11"/>
        <v>88</v>
      </c>
      <c r="B99" s="1103"/>
      <c r="C99" s="1104"/>
      <c r="D99" s="1092"/>
      <c r="E99" s="1093"/>
      <c r="F99" s="1094" t="str">
        <f t="shared" si="13"/>
        <v/>
      </c>
      <c r="G99" s="1095"/>
      <c r="H99" s="1095"/>
      <c r="I99" s="1095"/>
      <c r="J99" s="1095"/>
      <c r="K99" s="1095"/>
      <c r="L99" s="1095"/>
      <c r="M99" s="1095"/>
      <c r="N99" s="1095"/>
      <c r="O99" s="1095"/>
      <c r="P99" s="1095"/>
      <c r="Q99" s="1095"/>
      <c r="R99" s="1095"/>
      <c r="S99" s="1095"/>
      <c r="T99" s="1095"/>
      <c r="U99" s="1095"/>
      <c r="V99" s="1095"/>
      <c r="W99" s="1096"/>
      <c r="X99" s="1097">
        <f t="shared" si="12"/>
        <v>0</v>
      </c>
      <c r="Y99" s="1098"/>
      <c r="Z99" s="1099"/>
      <c r="AA99" s="1100"/>
      <c r="AB99" s="1101"/>
      <c r="AC99" s="1102"/>
      <c r="AD99" s="1135"/>
      <c r="AE99" s="1136"/>
      <c r="AF99" s="1136"/>
      <c r="AG99" s="1137"/>
      <c r="AH99" s="1138"/>
      <c r="AI99" s="1139"/>
      <c r="AJ99" s="1140"/>
      <c r="AK99" s="1132"/>
      <c r="AL99" s="1133"/>
      <c r="AM99" s="1133"/>
      <c r="AN99" s="1133"/>
      <c r="AO99" s="1133"/>
      <c r="AP99" s="1134"/>
      <c r="AQ99" s="642" t="str">
        <f>IF(AK99="","",VLOOKUP(AK99,ﾃﾞｰﾀ一覧!$AH$4:$AR$66,2,FALSE))</f>
        <v/>
      </c>
      <c r="AR99" s="1084"/>
      <c r="AS99" s="1084"/>
      <c r="AT99" s="643" t="str">
        <f>IF(AK99="","",VLOOKUP(AK99,ﾃﾞｰﾀ一覧!$AH$4:$AR$66,3,FALSE))</f>
        <v/>
      </c>
      <c r="AU99" s="644" t="str">
        <f>IF(AK99="","",VLOOKUP(AK99,ﾃﾞｰﾀ一覧!$AH$4:$AR$66,5,FALSE))</f>
        <v/>
      </c>
      <c r="AV99" s="1084"/>
      <c r="AW99" s="1084"/>
      <c r="AX99" s="643" t="str">
        <f>IF(AK99="","",VLOOKUP(AK99,ﾃﾞｰﾀ一覧!$AH$4:$AR$66,6,FALSE))</f>
        <v/>
      </c>
      <c r="AY99" s="649" t="str">
        <f>IF(AK99="","",VLOOKUP(AK99,ﾃﾞｰﾀ一覧!$AH$4:$AR$66,8,FALSE))</f>
        <v/>
      </c>
      <c r="AZ99" s="1084"/>
      <c r="BA99" s="1084"/>
      <c r="BB99" s="388" t="str">
        <f>IF(AK99="","",VLOOKUP(AK99,ﾃﾞｰﾀ一覧!$AH$4:$AR$66,9,FALSE))</f>
        <v/>
      </c>
      <c r="BC99" s="1124"/>
      <c r="BD99" s="1125"/>
      <c r="BE99" s="1125"/>
      <c r="BF99" s="1124"/>
      <c r="BG99" s="1125"/>
      <c r="BH99" s="1125"/>
      <c r="BI99" s="1124"/>
      <c r="BJ99" s="1125"/>
      <c r="BK99" s="1150"/>
      <c r="BL99" s="1154"/>
      <c r="BM99" s="1155"/>
      <c r="BN99" s="1156"/>
      <c r="BO99" s="1109" t="str">
        <f>IF($AK99="","",IF($BF99="","",IF($BF99=ﾃﾞｰﾀ一覧!$U$37,"",IF($BF99=ﾃﾞｰﾀ一覧!$U$38,"",IF($AH99=ﾃﾞｰﾀ一覧!$U$25,VLOOKUP($AK99,ﾃﾞｰﾀ一覧!$AH$43:$AR$66,10,FALSE),VLOOKUP($AK99,ﾃﾞｰﾀ一覧!$AH$4:$AR$66,10,FALSE))))))</f>
        <v/>
      </c>
      <c r="BP99" s="1110"/>
      <c r="BQ99" s="1110"/>
      <c r="BR99" s="1111"/>
      <c r="BS99" s="1115">
        <f>IF($BL99="",0,VLOOKUP($BL99,ﾃﾞｰﾀ一覧!$AY$4:$BB$16,3,FALSE))</f>
        <v>0</v>
      </c>
      <c r="BT99" s="1115"/>
      <c r="BU99" s="1115"/>
      <c r="BV99" s="1112" t="str">
        <f>IF($BO99="","",IF($BF99=ﾃﾞｰﾀ一覧!$U$37,"",IF($BF99=ﾃﾞｰﾀ一覧!$U$38,"",IF($BO99=ﾃﾞｰﾀ一覧!$AT$27,ﾃﾞｰﾀ一覧!$AT$27,VLOOKUP($AK99,ﾃﾞｰﾀ一覧!$AH$4:$AR$66,11,FALSE)*IF($BO99=ﾃﾞｰﾀ一覧!$AT$17,($AR99+1)*($AV99+1),IF($BO99=ﾃﾞｰﾀ一覧!$AT$22,IF(COUNTIF($AD99,"*天端*"),ﾃﾞｰﾀ一覧!$AU$43/2,ﾃﾞｰﾀ一覧!$AU$43/3),IF($BO99=ﾃﾞｰﾀ一覧!$AT$20,$AR99*$AV99,IF($BO99=ﾃﾞｰﾀ一覧!$AT$21,$AV99,1))))))))</f>
        <v/>
      </c>
      <c r="BW99" s="1112"/>
      <c r="BX99" s="1112"/>
      <c r="BY99" s="1088" t="str">
        <f>IF($B99="","",IF($AH99="","",IF($CK99=ﾃﾞｰﾀ一覧!$U$53,ﾃﾞｰﾀ一覧!$U$61,IF($AH99=ﾃﾞｰﾀ一覧!$U$21,ﾃﾞｰﾀ一覧!$U$60,IF(OR($AH99=ﾃﾞｰﾀ一覧!$U$19,$AH99=ﾃﾞｰﾀ一覧!$U$20,$AH99=ﾃﾞｰﾀ一覧!$U$23,$AH99=ﾃﾞｰﾀ一覧!$U$22,$AH99=ﾃﾞｰﾀ一覧!$U$18,AH99=ﾃﾞｰﾀ一覧!$U$25),ﾃﾞｰﾀ一覧!$U$59,ﾃﾞｰﾀ一覧!$U$62)))))</f>
        <v/>
      </c>
      <c r="BZ99" s="1089"/>
      <c r="CA99" s="1113"/>
      <c r="CB99" s="1113"/>
      <c r="CC99" s="1113"/>
      <c r="CD99" s="1113"/>
      <c r="CE99" s="1113"/>
      <c r="CF99" s="1113"/>
      <c r="CG99" s="1113"/>
      <c r="CH99" s="1113"/>
      <c r="CI99" s="1114"/>
      <c r="CK99" s="240"/>
      <c r="CM99" s="378" t="str">
        <f t="shared" si="7"/>
        <v/>
      </c>
      <c r="CN99" s="379" t="str">
        <f t="shared" si="8"/>
        <v/>
      </c>
      <c r="CO99" s="379" t="str">
        <f t="shared" si="9"/>
        <v/>
      </c>
      <c r="CP99" s="380" t="str">
        <f t="shared" si="10"/>
        <v/>
      </c>
      <c r="CQ99" s="244"/>
      <c r="CR99" s="1100"/>
      <c r="CS99" s="1101"/>
      <c r="CT99" s="1102"/>
      <c r="CU99" s="1135"/>
      <c r="CV99" s="1136"/>
      <c r="CW99" s="1136"/>
      <c r="CX99" s="1137"/>
      <c r="CY99" s="1138"/>
      <c r="CZ99" s="1139"/>
      <c r="DA99" s="1140"/>
      <c r="DB99" s="1132"/>
      <c r="DC99" s="1133"/>
      <c r="DD99" s="1133"/>
      <c r="DE99" s="1133"/>
      <c r="DF99" s="1133"/>
      <c r="DG99" s="1134"/>
      <c r="DH99" s="580"/>
      <c r="DI99" s="1372"/>
      <c r="DJ99" s="1372"/>
      <c r="DK99" s="581"/>
      <c r="DL99" s="582"/>
      <c r="DM99" s="1372"/>
      <c r="DN99" s="1372"/>
      <c r="DO99" s="581"/>
      <c r="DP99" s="582"/>
      <c r="DQ99" s="1372"/>
      <c r="DR99" s="1372"/>
      <c r="DS99" s="583"/>
      <c r="DT99" s="1124"/>
      <c r="DU99" s="1125"/>
      <c r="DV99" s="1150"/>
      <c r="DW99" s="1124"/>
      <c r="DX99" s="1125"/>
      <c r="DY99" s="1150"/>
      <c r="DZ99" s="1362"/>
      <c r="EA99" s="1363"/>
      <c r="EB99" s="1362"/>
      <c r="EC99" s="1363"/>
      <c r="ED99" s="1362"/>
      <c r="EE99" s="1363"/>
      <c r="EF99" s="1364"/>
      <c r="EG99" s="1296"/>
      <c r="EH99" s="1296"/>
      <c r="EI99" s="1365"/>
      <c r="EJ99" s="1366"/>
      <c r="EK99" s="1367"/>
      <c r="EL99" s="1368"/>
      <c r="EM99" s="1298"/>
      <c r="EN99" s="1113"/>
      <c r="EO99" s="1369"/>
      <c r="EP99" s="1370"/>
      <c r="EQ99" s="1371"/>
      <c r="ER99" s="1298"/>
      <c r="ES99" s="1113"/>
      <c r="ET99" s="1113"/>
      <c r="EU99" s="1113"/>
      <c r="EV99" s="1113"/>
      <c r="EW99" s="1113"/>
      <c r="EX99" s="1113"/>
      <c r="EY99" s="1113"/>
      <c r="EZ99" s="1114"/>
    </row>
    <row r="100" spans="1:156" ht="30" customHeight="1" x14ac:dyDescent="0.2">
      <c r="A100" s="207">
        <f t="shared" si="11"/>
        <v>89</v>
      </c>
      <c r="B100" s="1103"/>
      <c r="C100" s="1104"/>
      <c r="D100" s="1092"/>
      <c r="E100" s="1093"/>
      <c r="F100" s="1094" t="str">
        <f t="shared" si="13"/>
        <v/>
      </c>
      <c r="G100" s="1095"/>
      <c r="H100" s="1095"/>
      <c r="I100" s="1095"/>
      <c r="J100" s="1095"/>
      <c r="K100" s="1095"/>
      <c r="L100" s="1095"/>
      <c r="M100" s="1095"/>
      <c r="N100" s="1095"/>
      <c r="O100" s="1095"/>
      <c r="P100" s="1095"/>
      <c r="Q100" s="1095"/>
      <c r="R100" s="1095"/>
      <c r="S100" s="1095"/>
      <c r="T100" s="1095"/>
      <c r="U100" s="1095"/>
      <c r="V100" s="1095"/>
      <c r="W100" s="1096"/>
      <c r="X100" s="1097">
        <f t="shared" si="12"/>
        <v>0</v>
      </c>
      <c r="Y100" s="1098"/>
      <c r="Z100" s="1099"/>
      <c r="AA100" s="1100"/>
      <c r="AB100" s="1101"/>
      <c r="AC100" s="1102"/>
      <c r="AD100" s="1135"/>
      <c r="AE100" s="1136"/>
      <c r="AF100" s="1136"/>
      <c r="AG100" s="1137"/>
      <c r="AH100" s="1138"/>
      <c r="AI100" s="1139"/>
      <c r="AJ100" s="1140"/>
      <c r="AK100" s="1132"/>
      <c r="AL100" s="1133"/>
      <c r="AM100" s="1133"/>
      <c r="AN100" s="1133"/>
      <c r="AO100" s="1133"/>
      <c r="AP100" s="1134"/>
      <c r="AQ100" s="642" t="str">
        <f>IF(AK100="","",VLOOKUP(AK100,ﾃﾞｰﾀ一覧!$AH$4:$AR$66,2,FALSE))</f>
        <v/>
      </c>
      <c r="AR100" s="1084"/>
      <c r="AS100" s="1084"/>
      <c r="AT100" s="643" t="str">
        <f>IF(AK100="","",VLOOKUP(AK100,ﾃﾞｰﾀ一覧!$AH$4:$AR$66,3,FALSE))</f>
        <v/>
      </c>
      <c r="AU100" s="644" t="str">
        <f>IF(AK100="","",VLOOKUP(AK100,ﾃﾞｰﾀ一覧!$AH$4:$AR$66,5,FALSE))</f>
        <v/>
      </c>
      <c r="AV100" s="1084"/>
      <c r="AW100" s="1084"/>
      <c r="AX100" s="643" t="str">
        <f>IF(AK100="","",VLOOKUP(AK100,ﾃﾞｰﾀ一覧!$AH$4:$AR$66,6,FALSE))</f>
        <v/>
      </c>
      <c r="AY100" s="649" t="str">
        <f>IF(AK100="","",VLOOKUP(AK100,ﾃﾞｰﾀ一覧!$AH$4:$AR$66,8,FALSE))</f>
        <v/>
      </c>
      <c r="AZ100" s="1084"/>
      <c r="BA100" s="1084"/>
      <c r="BB100" s="388" t="str">
        <f>IF(AK100="","",VLOOKUP(AK100,ﾃﾞｰﾀ一覧!$AH$4:$AR$66,9,FALSE))</f>
        <v/>
      </c>
      <c r="BC100" s="1124"/>
      <c r="BD100" s="1125"/>
      <c r="BE100" s="1125"/>
      <c r="BF100" s="1124"/>
      <c r="BG100" s="1125"/>
      <c r="BH100" s="1125"/>
      <c r="BI100" s="1124"/>
      <c r="BJ100" s="1125"/>
      <c r="BK100" s="1150"/>
      <c r="BL100" s="1154"/>
      <c r="BM100" s="1155"/>
      <c r="BN100" s="1156"/>
      <c r="BO100" s="1109" t="str">
        <f>IF($AK100="","",IF($BF100="","",IF($BF100=ﾃﾞｰﾀ一覧!$U$37,"",IF($BF100=ﾃﾞｰﾀ一覧!$U$38,"",IF($AH100=ﾃﾞｰﾀ一覧!$U$25,VLOOKUP($AK100,ﾃﾞｰﾀ一覧!$AH$43:$AR$66,10,FALSE),VLOOKUP($AK100,ﾃﾞｰﾀ一覧!$AH$4:$AR$66,10,FALSE))))))</f>
        <v/>
      </c>
      <c r="BP100" s="1110"/>
      <c r="BQ100" s="1110"/>
      <c r="BR100" s="1111"/>
      <c r="BS100" s="1115">
        <f>IF($BL100="",0,VLOOKUP($BL100,ﾃﾞｰﾀ一覧!$AY$4:$BB$16,3,FALSE))</f>
        <v>0</v>
      </c>
      <c r="BT100" s="1115"/>
      <c r="BU100" s="1115"/>
      <c r="BV100" s="1112" t="str">
        <f>IF($BO100="","",IF($BF100=ﾃﾞｰﾀ一覧!$U$37,"",IF($BF100=ﾃﾞｰﾀ一覧!$U$38,"",IF($BO100=ﾃﾞｰﾀ一覧!$AT$27,ﾃﾞｰﾀ一覧!$AT$27,VLOOKUP($AK100,ﾃﾞｰﾀ一覧!$AH$4:$AR$66,11,FALSE)*IF($BO100=ﾃﾞｰﾀ一覧!$AT$17,($AR100+1)*($AV100+1),IF($BO100=ﾃﾞｰﾀ一覧!$AT$22,IF(COUNTIF($AD100,"*天端*"),ﾃﾞｰﾀ一覧!$AU$43/2,ﾃﾞｰﾀ一覧!$AU$43/3),IF($BO100=ﾃﾞｰﾀ一覧!$AT$20,$AR100*$AV100,IF($BO100=ﾃﾞｰﾀ一覧!$AT$21,$AV100,1))))))))</f>
        <v/>
      </c>
      <c r="BW100" s="1112"/>
      <c r="BX100" s="1112"/>
      <c r="BY100" s="1088" t="str">
        <f>IF($B100="","",IF($AH100="","",IF($CK100=ﾃﾞｰﾀ一覧!$U$53,ﾃﾞｰﾀ一覧!$U$61,IF($AH100=ﾃﾞｰﾀ一覧!$U$21,ﾃﾞｰﾀ一覧!$U$60,IF(OR($AH100=ﾃﾞｰﾀ一覧!$U$19,$AH100=ﾃﾞｰﾀ一覧!$U$20,$AH100=ﾃﾞｰﾀ一覧!$U$23,$AH100=ﾃﾞｰﾀ一覧!$U$22,$AH100=ﾃﾞｰﾀ一覧!$U$18,AH100=ﾃﾞｰﾀ一覧!$U$25),ﾃﾞｰﾀ一覧!$U$59,ﾃﾞｰﾀ一覧!$U$62)))))</f>
        <v/>
      </c>
      <c r="BZ100" s="1089"/>
      <c r="CA100" s="1113"/>
      <c r="CB100" s="1113"/>
      <c r="CC100" s="1113"/>
      <c r="CD100" s="1113"/>
      <c r="CE100" s="1113"/>
      <c r="CF100" s="1113"/>
      <c r="CG100" s="1113"/>
      <c r="CH100" s="1113"/>
      <c r="CI100" s="1114"/>
      <c r="CK100" s="240"/>
      <c r="CM100" s="378" t="str">
        <f t="shared" si="7"/>
        <v/>
      </c>
      <c r="CN100" s="379" t="str">
        <f t="shared" si="8"/>
        <v/>
      </c>
      <c r="CO100" s="379" t="str">
        <f t="shared" si="9"/>
        <v/>
      </c>
      <c r="CP100" s="380" t="str">
        <f t="shared" si="10"/>
        <v/>
      </c>
      <c r="CQ100" s="244"/>
      <c r="CR100" s="1100"/>
      <c r="CS100" s="1101"/>
      <c r="CT100" s="1102"/>
      <c r="CU100" s="1135"/>
      <c r="CV100" s="1136"/>
      <c r="CW100" s="1136"/>
      <c r="CX100" s="1137"/>
      <c r="CY100" s="1138"/>
      <c r="CZ100" s="1139"/>
      <c r="DA100" s="1140"/>
      <c r="DB100" s="1132"/>
      <c r="DC100" s="1133"/>
      <c r="DD100" s="1133"/>
      <c r="DE100" s="1133"/>
      <c r="DF100" s="1133"/>
      <c r="DG100" s="1134"/>
      <c r="DH100" s="580"/>
      <c r="DI100" s="1372"/>
      <c r="DJ100" s="1372"/>
      <c r="DK100" s="581"/>
      <c r="DL100" s="582"/>
      <c r="DM100" s="1372"/>
      <c r="DN100" s="1372"/>
      <c r="DO100" s="581"/>
      <c r="DP100" s="582"/>
      <c r="DQ100" s="1372"/>
      <c r="DR100" s="1372"/>
      <c r="DS100" s="583"/>
      <c r="DT100" s="1124"/>
      <c r="DU100" s="1125"/>
      <c r="DV100" s="1150"/>
      <c r="DW100" s="1124"/>
      <c r="DX100" s="1125"/>
      <c r="DY100" s="1150"/>
      <c r="DZ100" s="1362"/>
      <c r="EA100" s="1363"/>
      <c r="EB100" s="1362"/>
      <c r="EC100" s="1363"/>
      <c r="ED100" s="1362"/>
      <c r="EE100" s="1363"/>
      <c r="EF100" s="1364"/>
      <c r="EG100" s="1296"/>
      <c r="EH100" s="1296"/>
      <c r="EI100" s="1365"/>
      <c r="EJ100" s="1366"/>
      <c r="EK100" s="1367"/>
      <c r="EL100" s="1368"/>
      <c r="EM100" s="1298"/>
      <c r="EN100" s="1113"/>
      <c r="EO100" s="1369"/>
      <c r="EP100" s="1370"/>
      <c r="EQ100" s="1371"/>
      <c r="ER100" s="1298"/>
      <c r="ES100" s="1113"/>
      <c r="ET100" s="1113"/>
      <c r="EU100" s="1113"/>
      <c r="EV100" s="1113"/>
      <c r="EW100" s="1113"/>
      <c r="EX100" s="1113"/>
      <c r="EY100" s="1113"/>
      <c r="EZ100" s="1114"/>
    </row>
    <row r="101" spans="1:156" ht="30" customHeight="1" x14ac:dyDescent="0.2">
      <c r="A101" s="207">
        <f t="shared" si="11"/>
        <v>90</v>
      </c>
      <c r="B101" s="1103"/>
      <c r="C101" s="1104"/>
      <c r="D101" s="1092"/>
      <c r="E101" s="1093"/>
      <c r="F101" s="1094" t="str">
        <f t="shared" si="13"/>
        <v/>
      </c>
      <c r="G101" s="1095"/>
      <c r="H101" s="1095"/>
      <c r="I101" s="1095"/>
      <c r="J101" s="1095"/>
      <c r="K101" s="1095"/>
      <c r="L101" s="1095"/>
      <c r="M101" s="1095"/>
      <c r="N101" s="1095"/>
      <c r="O101" s="1095"/>
      <c r="P101" s="1095"/>
      <c r="Q101" s="1095"/>
      <c r="R101" s="1095"/>
      <c r="S101" s="1095"/>
      <c r="T101" s="1095"/>
      <c r="U101" s="1095"/>
      <c r="V101" s="1095"/>
      <c r="W101" s="1096"/>
      <c r="X101" s="1097">
        <f t="shared" si="12"/>
        <v>0</v>
      </c>
      <c r="Y101" s="1098"/>
      <c r="Z101" s="1099"/>
      <c r="AA101" s="1100"/>
      <c r="AB101" s="1101"/>
      <c r="AC101" s="1102"/>
      <c r="AD101" s="1135"/>
      <c r="AE101" s="1136"/>
      <c r="AF101" s="1136"/>
      <c r="AG101" s="1137"/>
      <c r="AH101" s="1138"/>
      <c r="AI101" s="1139"/>
      <c r="AJ101" s="1140"/>
      <c r="AK101" s="1132"/>
      <c r="AL101" s="1133"/>
      <c r="AM101" s="1133"/>
      <c r="AN101" s="1133"/>
      <c r="AO101" s="1133"/>
      <c r="AP101" s="1134"/>
      <c r="AQ101" s="642" t="str">
        <f>IF(AK101="","",VLOOKUP(AK101,ﾃﾞｰﾀ一覧!$AH$4:$AR$66,2,FALSE))</f>
        <v/>
      </c>
      <c r="AR101" s="1084"/>
      <c r="AS101" s="1084"/>
      <c r="AT101" s="643" t="str">
        <f>IF(AK101="","",VLOOKUP(AK101,ﾃﾞｰﾀ一覧!$AH$4:$AR$66,3,FALSE))</f>
        <v/>
      </c>
      <c r="AU101" s="644" t="str">
        <f>IF(AK101="","",VLOOKUP(AK101,ﾃﾞｰﾀ一覧!$AH$4:$AR$66,5,FALSE))</f>
        <v/>
      </c>
      <c r="AV101" s="1084"/>
      <c r="AW101" s="1084"/>
      <c r="AX101" s="643" t="str">
        <f>IF(AK101="","",VLOOKUP(AK101,ﾃﾞｰﾀ一覧!$AH$4:$AR$66,6,FALSE))</f>
        <v/>
      </c>
      <c r="AY101" s="649" t="str">
        <f>IF(AK101="","",VLOOKUP(AK101,ﾃﾞｰﾀ一覧!$AH$4:$AR$66,8,FALSE))</f>
        <v/>
      </c>
      <c r="AZ101" s="1084"/>
      <c r="BA101" s="1084"/>
      <c r="BB101" s="388" t="str">
        <f>IF(AK101="","",VLOOKUP(AK101,ﾃﾞｰﾀ一覧!$AH$4:$AR$66,9,FALSE))</f>
        <v/>
      </c>
      <c r="BC101" s="1124"/>
      <c r="BD101" s="1125"/>
      <c r="BE101" s="1125"/>
      <c r="BF101" s="1124"/>
      <c r="BG101" s="1125"/>
      <c r="BH101" s="1125"/>
      <c r="BI101" s="1124"/>
      <c r="BJ101" s="1125"/>
      <c r="BK101" s="1150"/>
      <c r="BL101" s="1154"/>
      <c r="BM101" s="1155"/>
      <c r="BN101" s="1156"/>
      <c r="BO101" s="1109" t="str">
        <f>IF($AK101="","",IF($BF101="","",IF($BF101=ﾃﾞｰﾀ一覧!$U$37,"",IF($BF101=ﾃﾞｰﾀ一覧!$U$38,"",IF($AH101=ﾃﾞｰﾀ一覧!$U$25,VLOOKUP($AK101,ﾃﾞｰﾀ一覧!$AH$43:$AR$66,10,FALSE),VLOOKUP($AK101,ﾃﾞｰﾀ一覧!$AH$4:$AR$66,10,FALSE))))))</f>
        <v/>
      </c>
      <c r="BP101" s="1110"/>
      <c r="BQ101" s="1110"/>
      <c r="BR101" s="1111"/>
      <c r="BS101" s="1115">
        <f>IF($BL101="",0,VLOOKUP($BL101,ﾃﾞｰﾀ一覧!$AY$4:$BB$16,3,FALSE))</f>
        <v>0</v>
      </c>
      <c r="BT101" s="1115"/>
      <c r="BU101" s="1115"/>
      <c r="BV101" s="1112" t="str">
        <f>IF($BO101="","",IF($BF101=ﾃﾞｰﾀ一覧!$U$37,"",IF($BF101=ﾃﾞｰﾀ一覧!$U$38,"",IF($BO101=ﾃﾞｰﾀ一覧!$AT$27,ﾃﾞｰﾀ一覧!$AT$27,VLOOKUP($AK101,ﾃﾞｰﾀ一覧!$AH$4:$AR$66,11,FALSE)*IF($BO101=ﾃﾞｰﾀ一覧!$AT$17,($AR101+1)*($AV101+1),IF($BO101=ﾃﾞｰﾀ一覧!$AT$22,IF(COUNTIF($AD101,"*天端*"),ﾃﾞｰﾀ一覧!$AU$43/2,ﾃﾞｰﾀ一覧!$AU$43/3),IF($BO101=ﾃﾞｰﾀ一覧!$AT$20,$AR101*$AV101,IF($BO101=ﾃﾞｰﾀ一覧!$AT$21,$AV101,1))))))))</f>
        <v/>
      </c>
      <c r="BW101" s="1112"/>
      <c r="BX101" s="1112"/>
      <c r="BY101" s="1088" t="str">
        <f>IF($B101="","",IF($AH101="","",IF($CK101=ﾃﾞｰﾀ一覧!$U$53,ﾃﾞｰﾀ一覧!$U$61,IF($AH101=ﾃﾞｰﾀ一覧!$U$21,ﾃﾞｰﾀ一覧!$U$60,IF(OR($AH101=ﾃﾞｰﾀ一覧!$U$19,$AH101=ﾃﾞｰﾀ一覧!$U$20,$AH101=ﾃﾞｰﾀ一覧!$U$23,$AH101=ﾃﾞｰﾀ一覧!$U$22,$AH101=ﾃﾞｰﾀ一覧!$U$18,AH101=ﾃﾞｰﾀ一覧!$U$25),ﾃﾞｰﾀ一覧!$U$59,ﾃﾞｰﾀ一覧!$U$62)))))</f>
        <v/>
      </c>
      <c r="BZ101" s="1089"/>
      <c r="CA101" s="1113"/>
      <c r="CB101" s="1113"/>
      <c r="CC101" s="1113"/>
      <c r="CD101" s="1113"/>
      <c r="CE101" s="1113"/>
      <c r="CF101" s="1113"/>
      <c r="CG101" s="1113"/>
      <c r="CH101" s="1113"/>
      <c r="CI101" s="1114"/>
      <c r="CK101" s="240"/>
      <c r="CM101" s="378" t="str">
        <f t="shared" si="7"/>
        <v/>
      </c>
      <c r="CN101" s="379" t="str">
        <f t="shared" si="8"/>
        <v/>
      </c>
      <c r="CO101" s="379" t="str">
        <f t="shared" si="9"/>
        <v/>
      </c>
      <c r="CP101" s="380" t="str">
        <f t="shared" si="10"/>
        <v/>
      </c>
      <c r="CQ101" s="244"/>
      <c r="CR101" s="1100"/>
      <c r="CS101" s="1101"/>
      <c r="CT101" s="1102"/>
      <c r="CU101" s="1135"/>
      <c r="CV101" s="1136"/>
      <c r="CW101" s="1136"/>
      <c r="CX101" s="1137"/>
      <c r="CY101" s="1138"/>
      <c r="CZ101" s="1139"/>
      <c r="DA101" s="1140"/>
      <c r="DB101" s="1132"/>
      <c r="DC101" s="1133"/>
      <c r="DD101" s="1133"/>
      <c r="DE101" s="1133"/>
      <c r="DF101" s="1133"/>
      <c r="DG101" s="1134"/>
      <c r="DH101" s="580"/>
      <c r="DI101" s="1372"/>
      <c r="DJ101" s="1372"/>
      <c r="DK101" s="581"/>
      <c r="DL101" s="582"/>
      <c r="DM101" s="1372"/>
      <c r="DN101" s="1372"/>
      <c r="DO101" s="581"/>
      <c r="DP101" s="582"/>
      <c r="DQ101" s="1372"/>
      <c r="DR101" s="1372"/>
      <c r="DS101" s="583"/>
      <c r="DT101" s="1124"/>
      <c r="DU101" s="1125"/>
      <c r="DV101" s="1150"/>
      <c r="DW101" s="1124"/>
      <c r="DX101" s="1125"/>
      <c r="DY101" s="1150"/>
      <c r="DZ101" s="1362"/>
      <c r="EA101" s="1363"/>
      <c r="EB101" s="1362"/>
      <c r="EC101" s="1363"/>
      <c r="ED101" s="1362"/>
      <c r="EE101" s="1363"/>
      <c r="EF101" s="1364"/>
      <c r="EG101" s="1296"/>
      <c r="EH101" s="1296"/>
      <c r="EI101" s="1365"/>
      <c r="EJ101" s="1366"/>
      <c r="EK101" s="1367"/>
      <c r="EL101" s="1368"/>
      <c r="EM101" s="1298"/>
      <c r="EN101" s="1113"/>
      <c r="EO101" s="1369"/>
      <c r="EP101" s="1370"/>
      <c r="EQ101" s="1371"/>
      <c r="ER101" s="1298"/>
      <c r="ES101" s="1113"/>
      <c r="ET101" s="1113"/>
      <c r="EU101" s="1113"/>
      <c r="EV101" s="1113"/>
      <c r="EW101" s="1113"/>
      <c r="EX101" s="1113"/>
      <c r="EY101" s="1113"/>
      <c r="EZ101" s="1114"/>
    </row>
    <row r="102" spans="1:156" ht="30" customHeight="1" x14ac:dyDescent="0.2">
      <c r="A102" s="207">
        <f t="shared" si="11"/>
        <v>91</v>
      </c>
      <c r="B102" s="1103"/>
      <c r="C102" s="1104"/>
      <c r="D102" s="1092"/>
      <c r="E102" s="1093"/>
      <c r="F102" s="1094" t="str">
        <f t="shared" si="13"/>
        <v/>
      </c>
      <c r="G102" s="1095"/>
      <c r="H102" s="1095"/>
      <c r="I102" s="1095"/>
      <c r="J102" s="1095"/>
      <c r="K102" s="1095"/>
      <c r="L102" s="1095"/>
      <c r="M102" s="1095"/>
      <c r="N102" s="1095"/>
      <c r="O102" s="1095"/>
      <c r="P102" s="1095"/>
      <c r="Q102" s="1095"/>
      <c r="R102" s="1095"/>
      <c r="S102" s="1095"/>
      <c r="T102" s="1095"/>
      <c r="U102" s="1095"/>
      <c r="V102" s="1095"/>
      <c r="W102" s="1096"/>
      <c r="X102" s="1097">
        <f t="shared" si="12"/>
        <v>0</v>
      </c>
      <c r="Y102" s="1098"/>
      <c r="Z102" s="1099"/>
      <c r="AA102" s="1100"/>
      <c r="AB102" s="1101"/>
      <c r="AC102" s="1102"/>
      <c r="AD102" s="1135"/>
      <c r="AE102" s="1136"/>
      <c r="AF102" s="1136"/>
      <c r="AG102" s="1137"/>
      <c r="AH102" s="1138"/>
      <c r="AI102" s="1139"/>
      <c r="AJ102" s="1140"/>
      <c r="AK102" s="1132"/>
      <c r="AL102" s="1133"/>
      <c r="AM102" s="1133"/>
      <c r="AN102" s="1133"/>
      <c r="AO102" s="1133"/>
      <c r="AP102" s="1134"/>
      <c r="AQ102" s="642" t="str">
        <f>IF(AK102="","",VLOOKUP(AK102,ﾃﾞｰﾀ一覧!$AH$4:$AR$66,2,FALSE))</f>
        <v/>
      </c>
      <c r="AR102" s="1084"/>
      <c r="AS102" s="1084"/>
      <c r="AT102" s="643" t="str">
        <f>IF(AK102="","",VLOOKUP(AK102,ﾃﾞｰﾀ一覧!$AH$4:$AR$66,3,FALSE))</f>
        <v/>
      </c>
      <c r="AU102" s="644" t="str">
        <f>IF(AK102="","",VLOOKUP(AK102,ﾃﾞｰﾀ一覧!$AH$4:$AR$66,5,FALSE))</f>
        <v/>
      </c>
      <c r="AV102" s="1084"/>
      <c r="AW102" s="1084"/>
      <c r="AX102" s="643" t="str">
        <f>IF(AK102="","",VLOOKUP(AK102,ﾃﾞｰﾀ一覧!$AH$4:$AR$66,6,FALSE))</f>
        <v/>
      </c>
      <c r="AY102" s="649" t="str">
        <f>IF(AK102="","",VLOOKUP(AK102,ﾃﾞｰﾀ一覧!$AH$4:$AR$66,8,FALSE))</f>
        <v/>
      </c>
      <c r="AZ102" s="1084"/>
      <c r="BA102" s="1084"/>
      <c r="BB102" s="388" t="str">
        <f>IF(AK102="","",VLOOKUP(AK102,ﾃﾞｰﾀ一覧!$AH$4:$AR$66,9,FALSE))</f>
        <v/>
      </c>
      <c r="BC102" s="1124"/>
      <c r="BD102" s="1125"/>
      <c r="BE102" s="1125"/>
      <c r="BF102" s="1124"/>
      <c r="BG102" s="1125"/>
      <c r="BH102" s="1125"/>
      <c r="BI102" s="1124"/>
      <c r="BJ102" s="1125"/>
      <c r="BK102" s="1150"/>
      <c r="BL102" s="1154"/>
      <c r="BM102" s="1155"/>
      <c r="BN102" s="1156"/>
      <c r="BO102" s="1109" t="str">
        <f>IF($AK102="","",IF($BF102="","",IF($BF102=ﾃﾞｰﾀ一覧!$U$37,"",IF($BF102=ﾃﾞｰﾀ一覧!$U$38,"",IF($AH102=ﾃﾞｰﾀ一覧!$U$25,VLOOKUP($AK102,ﾃﾞｰﾀ一覧!$AH$43:$AR$66,10,FALSE),VLOOKUP($AK102,ﾃﾞｰﾀ一覧!$AH$4:$AR$66,10,FALSE))))))</f>
        <v/>
      </c>
      <c r="BP102" s="1110"/>
      <c r="BQ102" s="1110"/>
      <c r="BR102" s="1111"/>
      <c r="BS102" s="1115">
        <f>IF($BL102="",0,VLOOKUP($BL102,ﾃﾞｰﾀ一覧!$AY$4:$BB$16,3,FALSE))</f>
        <v>0</v>
      </c>
      <c r="BT102" s="1115"/>
      <c r="BU102" s="1115"/>
      <c r="BV102" s="1112" t="str">
        <f>IF($BO102="","",IF($BF102=ﾃﾞｰﾀ一覧!$U$37,"",IF($BF102=ﾃﾞｰﾀ一覧!$U$38,"",IF($BO102=ﾃﾞｰﾀ一覧!$AT$27,ﾃﾞｰﾀ一覧!$AT$27,VLOOKUP($AK102,ﾃﾞｰﾀ一覧!$AH$4:$AR$66,11,FALSE)*IF($BO102=ﾃﾞｰﾀ一覧!$AT$17,($AR102+1)*($AV102+1),IF($BO102=ﾃﾞｰﾀ一覧!$AT$22,IF(COUNTIF($AD102,"*天端*"),ﾃﾞｰﾀ一覧!$AU$43/2,ﾃﾞｰﾀ一覧!$AU$43/3),IF($BO102=ﾃﾞｰﾀ一覧!$AT$20,$AR102*$AV102,IF($BO102=ﾃﾞｰﾀ一覧!$AT$21,$AV102,1))))))))</f>
        <v/>
      </c>
      <c r="BW102" s="1112"/>
      <c r="BX102" s="1112"/>
      <c r="BY102" s="1088" t="str">
        <f>IF($B102="","",IF($AH102="","",IF($CK102=ﾃﾞｰﾀ一覧!$U$53,ﾃﾞｰﾀ一覧!$U$61,IF($AH102=ﾃﾞｰﾀ一覧!$U$21,ﾃﾞｰﾀ一覧!$U$60,IF(OR($AH102=ﾃﾞｰﾀ一覧!$U$19,$AH102=ﾃﾞｰﾀ一覧!$U$20,$AH102=ﾃﾞｰﾀ一覧!$U$23,$AH102=ﾃﾞｰﾀ一覧!$U$22,$AH102=ﾃﾞｰﾀ一覧!$U$18,AH102=ﾃﾞｰﾀ一覧!$U$25),ﾃﾞｰﾀ一覧!$U$59,ﾃﾞｰﾀ一覧!$U$62)))))</f>
        <v/>
      </c>
      <c r="BZ102" s="1089"/>
      <c r="CA102" s="1113"/>
      <c r="CB102" s="1113"/>
      <c r="CC102" s="1113"/>
      <c r="CD102" s="1113"/>
      <c r="CE102" s="1113"/>
      <c r="CF102" s="1113"/>
      <c r="CG102" s="1113"/>
      <c r="CH102" s="1113"/>
      <c r="CI102" s="1114"/>
      <c r="CK102" s="240"/>
      <c r="CM102" s="378" t="str">
        <f t="shared" si="7"/>
        <v/>
      </c>
      <c r="CN102" s="379" t="str">
        <f t="shared" si="8"/>
        <v/>
      </c>
      <c r="CO102" s="379" t="str">
        <f t="shared" si="9"/>
        <v/>
      </c>
      <c r="CP102" s="380" t="str">
        <f t="shared" si="10"/>
        <v/>
      </c>
      <c r="CQ102" s="244"/>
      <c r="CR102" s="1100"/>
      <c r="CS102" s="1101"/>
      <c r="CT102" s="1102"/>
      <c r="CU102" s="1135"/>
      <c r="CV102" s="1136"/>
      <c r="CW102" s="1136"/>
      <c r="CX102" s="1137"/>
      <c r="CY102" s="1138"/>
      <c r="CZ102" s="1139"/>
      <c r="DA102" s="1140"/>
      <c r="DB102" s="1132"/>
      <c r="DC102" s="1133"/>
      <c r="DD102" s="1133"/>
      <c r="DE102" s="1133"/>
      <c r="DF102" s="1133"/>
      <c r="DG102" s="1134"/>
      <c r="DH102" s="580"/>
      <c r="DI102" s="1372"/>
      <c r="DJ102" s="1372"/>
      <c r="DK102" s="581"/>
      <c r="DL102" s="582"/>
      <c r="DM102" s="1372"/>
      <c r="DN102" s="1372"/>
      <c r="DO102" s="581"/>
      <c r="DP102" s="582"/>
      <c r="DQ102" s="1372"/>
      <c r="DR102" s="1372"/>
      <c r="DS102" s="583"/>
      <c r="DT102" s="1124"/>
      <c r="DU102" s="1125"/>
      <c r="DV102" s="1150"/>
      <c r="DW102" s="1124"/>
      <c r="DX102" s="1125"/>
      <c r="DY102" s="1150"/>
      <c r="DZ102" s="1362"/>
      <c r="EA102" s="1363"/>
      <c r="EB102" s="1362"/>
      <c r="EC102" s="1363"/>
      <c r="ED102" s="1362"/>
      <c r="EE102" s="1363"/>
      <c r="EF102" s="1364"/>
      <c r="EG102" s="1296"/>
      <c r="EH102" s="1296"/>
      <c r="EI102" s="1365"/>
      <c r="EJ102" s="1366"/>
      <c r="EK102" s="1367"/>
      <c r="EL102" s="1368"/>
      <c r="EM102" s="1298"/>
      <c r="EN102" s="1113"/>
      <c r="EO102" s="1369"/>
      <c r="EP102" s="1370"/>
      <c r="EQ102" s="1371"/>
      <c r="ER102" s="1298"/>
      <c r="ES102" s="1113"/>
      <c r="ET102" s="1113"/>
      <c r="EU102" s="1113"/>
      <c r="EV102" s="1113"/>
      <c r="EW102" s="1113"/>
      <c r="EX102" s="1113"/>
      <c r="EY102" s="1113"/>
      <c r="EZ102" s="1114"/>
    </row>
    <row r="103" spans="1:156" ht="30" customHeight="1" x14ac:dyDescent="0.2">
      <c r="A103" s="207">
        <f t="shared" si="11"/>
        <v>92</v>
      </c>
      <c r="B103" s="1103"/>
      <c r="C103" s="1104"/>
      <c r="D103" s="1092"/>
      <c r="E103" s="1093"/>
      <c r="F103" s="1094" t="str">
        <f t="shared" si="13"/>
        <v/>
      </c>
      <c r="G103" s="1095"/>
      <c r="H103" s="1095"/>
      <c r="I103" s="1095"/>
      <c r="J103" s="1095"/>
      <c r="K103" s="1095"/>
      <c r="L103" s="1095"/>
      <c r="M103" s="1095"/>
      <c r="N103" s="1095"/>
      <c r="O103" s="1095"/>
      <c r="P103" s="1095"/>
      <c r="Q103" s="1095"/>
      <c r="R103" s="1095"/>
      <c r="S103" s="1095"/>
      <c r="T103" s="1095"/>
      <c r="U103" s="1095"/>
      <c r="V103" s="1095"/>
      <c r="W103" s="1096"/>
      <c r="X103" s="1097">
        <f t="shared" si="12"/>
        <v>0</v>
      </c>
      <c r="Y103" s="1098"/>
      <c r="Z103" s="1099"/>
      <c r="AA103" s="1100"/>
      <c r="AB103" s="1101"/>
      <c r="AC103" s="1102"/>
      <c r="AD103" s="1135"/>
      <c r="AE103" s="1136"/>
      <c r="AF103" s="1136"/>
      <c r="AG103" s="1137"/>
      <c r="AH103" s="1138"/>
      <c r="AI103" s="1139"/>
      <c r="AJ103" s="1140"/>
      <c r="AK103" s="1132"/>
      <c r="AL103" s="1133"/>
      <c r="AM103" s="1133"/>
      <c r="AN103" s="1133"/>
      <c r="AO103" s="1133"/>
      <c r="AP103" s="1134"/>
      <c r="AQ103" s="642" t="str">
        <f>IF(AK103="","",VLOOKUP(AK103,ﾃﾞｰﾀ一覧!$AH$4:$AR$66,2,FALSE))</f>
        <v/>
      </c>
      <c r="AR103" s="1084"/>
      <c r="AS103" s="1084"/>
      <c r="AT103" s="643" t="str">
        <f>IF(AK103="","",VLOOKUP(AK103,ﾃﾞｰﾀ一覧!$AH$4:$AR$66,3,FALSE))</f>
        <v/>
      </c>
      <c r="AU103" s="644" t="str">
        <f>IF(AK103="","",VLOOKUP(AK103,ﾃﾞｰﾀ一覧!$AH$4:$AR$66,5,FALSE))</f>
        <v/>
      </c>
      <c r="AV103" s="1084"/>
      <c r="AW103" s="1084"/>
      <c r="AX103" s="643" t="str">
        <f>IF(AK103="","",VLOOKUP(AK103,ﾃﾞｰﾀ一覧!$AH$4:$AR$66,6,FALSE))</f>
        <v/>
      </c>
      <c r="AY103" s="649" t="str">
        <f>IF(AK103="","",VLOOKUP(AK103,ﾃﾞｰﾀ一覧!$AH$4:$AR$66,8,FALSE))</f>
        <v/>
      </c>
      <c r="AZ103" s="1084"/>
      <c r="BA103" s="1084"/>
      <c r="BB103" s="388" t="str">
        <f>IF(AK103="","",VLOOKUP(AK103,ﾃﾞｰﾀ一覧!$AH$4:$AR$66,9,FALSE))</f>
        <v/>
      </c>
      <c r="BC103" s="1124"/>
      <c r="BD103" s="1125"/>
      <c r="BE103" s="1125"/>
      <c r="BF103" s="1124"/>
      <c r="BG103" s="1125"/>
      <c r="BH103" s="1125"/>
      <c r="BI103" s="1124"/>
      <c r="BJ103" s="1125"/>
      <c r="BK103" s="1150"/>
      <c r="BL103" s="1154"/>
      <c r="BM103" s="1155"/>
      <c r="BN103" s="1156"/>
      <c r="BO103" s="1109" t="str">
        <f>IF($AK103="","",IF($BF103="","",IF($BF103=ﾃﾞｰﾀ一覧!$U$37,"",IF($BF103=ﾃﾞｰﾀ一覧!$U$38,"",IF($AH103=ﾃﾞｰﾀ一覧!$U$25,VLOOKUP($AK103,ﾃﾞｰﾀ一覧!$AH$43:$AR$66,10,FALSE),VLOOKUP($AK103,ﾃﾞｰﾀ一覧!$AH$4:$AR$66,10,FALSE))))))</f>
        <v/>
      </c>
      <c r="BP103" s="1110"/>
      <c r="BQ103" s="1110"/>
      <c r="BR103" s="1111"/>
      <c r="BS103" s="1115">
        <f>IF($BL103="",0,VLOOKUP($BL103,ﾃﾞｰﾀ一覧!$AY$4:$BB$16,3,FALSE))</f>
        <v>0</v>
      </c>
      <c r="BT103" s="1115"/>
      <c r="BU103" s="1115"/>
      <c r="BV103" s="1112" t="str">
        <f>IF($BO103="","",IF($BF103=ﾃﾞｰﾀ一覧!$U$37,"",IF($BF103=ﾃﾞｰﾀ一覧!$U$38,"",IF($BO103=ﾃﾞｰﾀ一覧!$AT$27,ﾃﾞｰﾀ一覧!$AT$27,VLOOKUP($AK103,ﾃﾞｰﾀ一覧!$AH$4:$AR$66,11,FALSE)*IF($BO103=ﾃﾞｰﾀ一覧!$AT$17,($AR103+1)*($AV103+1),IF($BO103=ﾃﾞｰﾀ一覧!$AT$22,IF(COUNTIF($AD103,"*天端*"),ﾃﾞｰﾀ一覧!$AU$43/2,ﾃﾞｰﾀ一覧!$AU$43/3),IF($BO103=ﾃﾞｰﾀ一覧!$AT$20,$AR103*$AV103,IF($BO103=ﾃﾞｰﾀ一覧!$AT$21,$AV103,1))))))))</f>
        <v/>
      </c>
      <c r="BW103" s="1112"/>
      <c r="BX103" s="1112"/>
      <c r="BY103" s="1088" t="str">
        <f>IF($B103="","",IF($AH103="","",IF($CK103=ﾃﾞｰﾀ一覧!$U$53,ﾃﾞｰﾀ一覧!$U$61,IF($AH103=ﾃﾞｰﾀ一覧!$U$21,ﾃﾞｰﾀ一覧!$U$60,IF(OR($AH103=ﾃﾞｰﾀ一覧!$U$19,$AH103=ﾃﾞｰﾀ一覧!$U$20,$AH103=ﾃﾞｰﾀ一覧!$U$23,$AH103=ﾃﾞｰﾀ一覧!$U$22,$AH103=ﾃﾞｰﾀ一覧!$U$18,AH103=ﾃﾞｰﾀ一覧!$U$25),ﾃﾞｰﾀ一覧!$U$59,ﾃﾞｰﾀ一覧!$U$62)))))</f>
        <v/>
      </c>
      <c r="BZ103" s="1089"/>
      <c r="CA103" s="1113"/>
      <c r="CB103" s="1113"/>
      <c r="CC103" s="1113"/>
      <c r="CD103" s="1113"/>
      <c r="CE103" s="1113"/>
      <c r="CF103" s="1113"/>
      <c r="CG103" s="1113"/>
      <c r="CH103" s="1113"/>
      <c r="CI103" s="1114"/>
      <c r="CK103" s="240"/>
      <c r="CM103" s="378" t="str">
        <f t="shared" si="7"/>
        <v/>
      </c>
      <c r="CN103" s="379" t="str">
        <f t="shared" si="8"/>
        <v/>
      </c>
      <c r="CO103" s="379" t="str">
        <f t="shared" si="9"/>
        <v/>
      </c>
      <c r="CP103" s="380" t="str">
        <f t="shared" si="10"/>
        <v/>
      </c>
      <c r="CQ103" s="244"/>
      <c r="CR103" s="1100"/>
      <c r="CS103" s="1101"/>
      <c r="CT103" s="1102"/>
      <c r="CU103" s="1135"/>
      <c r="CV103" s="1136"/>
      <c r="CW103" s="1136"/>
      <c r="CX103" s="1137"/>
      <c r="CY103" s="1138"/>
      <c r="CZ103" s="1139"/>
      <c r="DA103" s="1140"/>
      <c r="DB103" s="1132"/>
      <c r="DC103" s="1133"/>
      <c r="DD103" s="1133"/>
      <c r="DE103" s="1133"/>
      <c r="DF103" s="1133"/>
      <c r="DG103" s="1134"/>
      <c r="DH103" s="580"/>
      <c r="DI103" s="1372"/>
      <c r="DJ103" s="1372"/>
      <c r="DK103" s="581"/>
      <c r="DL103" s="582"/>
      <c r="DM103" s="1372"/>
      <c r="DN103" s="1372"/>
      <c r="DO103" s="581"/>
      <c r="DP103" s="582"/>
      <c r="DQ103" s="1372"/>
      <c r="DR103" s="1372"/>
      <c r="DS103" s="583"/>
      <c r="DT103" s="1124"/>
      <c r="DU103" s="1125"/>
      <c r="DV103" s="1150"/>
      <c r="DW103" s="1124"/>
      <c r="DX103" s="1125"/>
      <c r="DY103" s="1150"/>
      <c r="DZ103" s="1362"/>
      <c r="EA103" s="1363"/>
      <c r="EB103" s="1362"/>
      <c r="EC103" s="1363"/>
      <c r="ED103" s="1362"/>
      <c r="EE103" s="1363"/>
      <c r="EF103" s="1364"/>
      <c r="EG103" s="1296"/>
      <c r="EH103" s="1296"/>
      <c r="EI103" s="1365"/>
      <c r="EJ103" s="1366"/>
      <c r="EK103" s="1367"/>
      <c r="EL103" s="1368"/>
      <c r="EM103" s="1298"/>
      <c r="EN103" s="1113"/>
      <c r="EO103" s="1369"/>
      <c r="EP103" s="1370"/>
      <c r="EQ103" s="1371"/>
      <c r="ER103" s="1298"/>
      <c r="ES103" s="1113"/>
      <c r="ET103" s="1113"/>
      <c r="EU103" s="1113"/>
      <c r="EV103" s="1113"/>
      <c r="EW103" s="1113"/>
      <c r="EX103" s="1113"/>
      <c r="EY103" s="1113"/>
      <c r="EZ103" s="1114"/>
    </row>
    <row r="104" spans="1:156" ht="30" customHeight="1" x14ac:dyDescent="0.2">
      <c r="A104" s="207">
        <f t="shared" si="11"/>
        <v>93</v>
      </c>
      <c r="B104" s="1103"/>
      <c r="C104" s="1104"/>
      <c r="D104" s="1092"/>
      <c r="E104" s="1093"/>
      <c r="F104" s="1094" t="str">
        <f t="shared" si="13"/>
        <v/>
      </c>
      <c r="G104" s="1095"/>
      <c r="H104" s="1095"/>
      <c r="I104" s="1095"/>
      <c r="J104" s="1095"/>
      <c r="K104" s="1095"/>
      <c r="L104" s="1095"/>
      <c r="M104" s="1095"/>
      <c r="N104" s="1095"/>
      <c r="O104" s="1095"/>
      <c r="P104" s="1095"/>
      <c r="Q104" s="1095"/>
      <c r="R104" s="1095"/>
      <c r="S104" s="1095"/>
      <c r="T104" s="1095"/>
      <c r="U104" s="1095"/>
      <c r="V104" s="1095"/>
      <c r="W104" s="1096"/>
      <c r="X104" s="1097">
        <f t="shared" si="12"/>
        <v>0</v>
      </c>
      <c r="Y104" s="1098"/>
      <c r="Z104" s="1099"/>
      <c r="AA104" s="1100"/>
      <c r="AB104" s="1101"/>
      <c r="AC104" s="1102"/>
      <c r="AD104" s="1135"/>
      <c r="AE104" s="1136"/>
      <c r="AF104" s="1136"/>
      <c r="AG104" s="1137"/>
      <c r="AH104" s="1138"/>
      <c r="AI104" s="1139"/>
      <c r="AJ104" s="1140"/>
      <c r="AK104" s="1132"/>
      <c r="AL104" s="1133"/>
      <c r="AM104" s="1133"/>
      <c r="AN104" s="1133"/>
      <c r="AO104" s="1133"/>
      <c r="AP104" s="1134"/>
      <c r="AQ104" s="642" t="str">
        <f>IF(AK104="","",VLOOKUP(AK104,ﾃﾞｰﾀ一覧!$AH$4:$AR$66,2,FALSE))</f>
        <v/>
      </c>
      <c r="AR104" s="1084"/>
      <c r="AS104" s="1084"/>
      <c r="AT104" s="643" t="str">
        <f>IF(AK104="","",VLOOKUP(AK104,ﾃﾞｰﾀ一覧!$AH$4:$AR$66,3,FALSE))</f>
        <v/>
      </c>
      <c r="AU104" s="644" t="str">
        <f>IF(AK104="","",VLOOKUP(AK104,ﾃﾞｰﾀ一覧!$AH$4:$AR$66,5,FALSE))</f>
        <v/>
      </c>
      <c r="AV104" s="1084"/>
      <c r="AW104" s="1084"/>
      <c r="AX104" s="643" t="str">
        <f>IF(AK104="","",VLOOKUP(AK104,ﾃﾞｰﾀ一覧!$AH$4:$AR$66,6,FALSE))</f>
        <v/>
      </c>
      <c r="AY104" s="649" t="str">
        <f>IF(AK104="","",VLOOKUP(AK104,ﾃﾞｰﾀ一覧!$AH$4:$AR$66,8,FALSE))</f>
        <v/>
      </c>
      <c r="AZ104" s="1084"/>
      <c r="BA104" s="1084"/>
      <c r="BB104" s="388" t="str">
        <f>IF(AK104="","",VLOOKUP(AK104,ﾃﾞｰﾀ一覧!$AH$4:$AR$66,9,FALSE))</f>
        <v/>
      </c>
      <c r="BC104" s="1124"/>
      <c r="BD104" s="1125"/>
      <c r="BE104" s="1125"/>
      <c r="BF104" s="1124"/>
      <c r="BG104" s="1125"/>
      <c r="BH104" s="1125"/>
      <c r="BI104" s="1124"/>
      <c r="BJ104" s="1125"/>
      <c r="BK104" s="1150"/>
      <c r="BL104" s="1154"/>
      <c r="BM104" s="1155"/>
      <c r="BN104" s="1156"/>
      <c r="BO104" s="1109" t="str">
        <f>IF($AK104="","",IF($BF104="","",IF($BF104=ﾃﾞｰﾀ一覧!$U$37,"",IF($BF104=ﾃﾞｰﾀ一覧!$U$38,"",IF($AH104=ﾃﾞｰﾀ一覧!$U$25,VLOOKUP($AK104,ﾃﾞｰﾀ一覧!$AH$43:$AR$66,10,FALSE),VLOOKUP($AK104,ﾃﾞｰﾀ一覧!$AH$4:$AR$66,10,FALSE))))))</f>
        <v/>
      </c>
      <c r="BP104" s="1110"/>
      <c r="BQ104" s="1110"/>
      <c r="BR104" s="1111"/>
      <c r="BS104" s="1115">
        <f>IF($BL104="",0,VLOOKUP($BL104,ﾃﾞｰﾀ一覧!$AY$4:$BB$16,3,FALSE))</f>
        <v>0</v>
      </c>
      <c r="BT104" s="1115"/>
      <c r="BU104" s="1115"/>
      <c r="BV104" s="1112" t="str">
        <f>IF($BO104="","",IF($BF104=ﾃﾞｰﾀ一覧!$U$37,"",IF($BF104=ﾃﾞｰﾀ一覧!$U$38,"",IF($BO104=ﾃﾞｰﾀ一覧!$AT$27,ﾃﾞｰﾀ一覧!$AT$27,VLOOKUP($AK104,ﾃﾞｰﾀ一覧!$AH$4:$AR$66,11,FALSE)*IF($BO104=ﾃﾞｰﾀ一覧!$AT$17,($AR104+1)*($AV104+1),IF($BO104=ﾃﾞｰﾀ一覧!$AT$22,IF(COUNTIF($AD104,"*天端*"),ﾃﾞｰﾀ一覧!$AU$43/2,ﾃﾞｰﾀ一覧!$AU$43/3),IF($BO104=ﾃﾞｰﾀ一覧!$AT$20,$AR104*$AV104,IF($BO104=ﾃﾞｰﾀ一覧!$AT$21,$AV104,1))))))))</f>
        <v/>
      </c>
      <c r="BW104" s="1112"/>
      <c r="BX104" s="1112"/>
      <c r="BY104" s="1088" t="str">
        <f>IF($B104="","",IF($AH104="","",IF($CK104=ﾃﾞｰﾀ一覧!$U$53,ﾃﾞｰﾀ一覧!$U$61,IF($AH104=ﾃﾞｰﾀ一覧!$U$21,ﾃﾞｰﾀ一覧!$U$60,IF(OR($AH104=ﾃﾞｰﾀ一覧!$U$19,$AH104=ﾃﾞｰﾀ一覧!$U$20,$AH104=ﾃﾞｰﾀ一覧!$U$23,$AH104=ﾃﾞｰﾀ一覧!$U$22,$AH104=ﾃﾞｰﾀ一覧!$U$18,AH104=ﾃﾞｰﾀ一覧!$U$25),ﾃﾞｰﾀ一覧!$U$59,ﾃﾞｰﾀ一覧!$U$62)))))</f>
        <v/>
      </c>
      <c r="BZ104" s="1089"/>
      <c r="CA104" s="1113"/>
      <c r="CB104" s="1113"/>
      <c r="CC104" s="1113"/>
      <c r="CD104" s="1113"/>
      <c r="CE104" s="1113"/>
      <c r="CF104" s="1113"/>
      <c r="CG104" s="1113"/>
      <c r="CH104" s="1113"/>
      <c r="CI104" s="1114"/>
      <c r="CK104" s="240"/>
      <c r="CM104" s="378" t="str">
        <f t="shared" si="7"/>
        <v/>
      </c>
      <c r="CN104" s="379" t="str">
        <f t="shared" si="8"/>
        <v/>
      </c>
      <c r="CO104" s="379" t="str">
        <f t="shared" si="9"/>
        <v/>
      </c>
      <c r="CP104" s="380" t="str">
        <f t="shared" si="10"/>
        <v/>
      </c>
      <c r="CQ104" s="244"/>
      <c r="CR104" s="1100"/>
      <c r="CS104" s="1101"/>
      <c r="CT104" s="1102"/>
      <c r="CU104" s="1135"/>
      <c r="CV104" s="1136"/>
      <c r="CW104" s="1136"/>
      <c r="CX104" s="1137"/>
      <c r="CY104" s="1138"/>
      <c r="CZ104" s="1139"/>
      <c r="DA104" s="1140"/>
      <c r="DB104" s="1132"/>
      <c r="DC104" s="1133"/>
      <c r="DD104" s="1133"/>
      <c r="DE104" s="1133"/>
      <c r="DF104" s="1133"/>
      <c r="DG104" s="1134"/>
      <c r="DH104" s="580"/>
      <c r="DI104" s="1372"/>
      <c r="DJ104" s="1372"/>
      <c r="DK104" s="581"/>
      <c r="DL104" s="582"/>
      <c r="DM104" s="1372"/>
      <c r="DN104" s="1372"/>
      <c r="DO104" s="581"/>
      <c r="DP104" s="582"/>
      <c r="DQ104" s="1372"/>
      <c r="DR104" s="1372"/>
      <c r="DS104" s="583"/>
      <c r="DT104" s="1124"/>
      <c r="DU104" s="1125"/>
      <c r="DV104" s="1150"/>
      <c r="DW104" s="1124"/>
      <c r="DX104" s="1125"/>
      <c r="DY104" s="1150"/>
      <c r="DZ104" s="1362"/>
      <c r="EA104" s="1363"/>
      <c r="EB104" s="1362"/>
      <c r="EC104" s="1363"/>
      <c r="ED104" s="1362"/>
      <c r="EE104" s="1363"/>
      <c r="EF104" s="1364"/>
      <c r="EG104" s="1296"/>
      <c r="EH104" s="1296"/>
      <c r="EI104" s="1365"/>
      <c r="EJ104" s="1366"/>
      <c r="EK104" s="1367"/>
      <c r="EL104" s="1368"/>
      <c r="EM104" s="1298"/>
      <c r="EN104" s="1113"/>
      <c r="EO104" s="1369"/>
      <c r="EP104" s="1370"/>
      <c r="EQ104" s="1371"/>
      <c r="ER104" s="1298"/>
      <c r="ES104" s="1113"/>
      <c r="ET104" s="1113"/>
      <c r="EU104" s="1113"/>
      <c r="EV104" s="1113"/>
      <c r="EW104" s="1113"/>
      <c r="EX104" s="1113"/>
      <c r="EY104" s="1113"/>
      <c r="EZ104" s="1114"/>
    </row>
    <row r="105" spans="1:156" ht="30" customHeight="1" x14ac:dyDescent="0.2">
      <c r="A105" s="207">
        <f t="shared" si="11"/>
        <v>94</v>
      </c>
      <c r="B105" s="1103"/>
      <c r="C105" s="1104"/>
      <c r="D105" s="1092"/>
      <c r="E105" s="1093"/>
      <c r="F105" s="1094" t="str">
        <f t="shared" si="13"/>
        <v/>
      </c>
      <c r="G105" s="1095"/>
      <c r="H105" s="1095"/>
      <c r="I105" s="1095"/>
      <c r="J105" s="1095"/>
      <c r="K105" s="1095"/>
      <c r="L105" s="1095"/>
      <c r="M105" s="1095"/>
      <c r="N105" s="1095"/>
      <c r="O105" s="1095"/>
      <c r="P105" s="1095"/>
      <c r="Q105" s="1095"/>
      <c r="R105" s="1095"/>
      <c r="S105" s="1095"/>
      <c r="T105" s="1095"/>
      <c r="U105" s="1095"/>
      <c r="V105" s="1095"/>
      <c r="W105" s="1096"/>
      <c r="X105" s="1097">
        <f t="shared" si="12"/>
        <v>0</v>
      </c>
      <c r="Y105" s="1098"/>
      <c r="Z105" s="1099"/>
      <c r="AA105" s="1100"/>
      <c r="AB105" s="1101"/>
      <c r="AC105" s="1102"/>
      <c r="AD105" s="1135"/>
      <c r="AE105" s="1136"/>
      <c r="AF105" s="1136"/>
      <c r="AG105" s="1137"/>
      <c r="AH105" s="1138"/>
      <c r="AI105" s="1139"/>
      <c r="AJ105" s="1140"/>
      <c r="AK105" s="1132"/>
      <c r="AL105" s="1133"/>
      <c r="AM105" s="1133"/>
      <c r="AN105" s="1133"/>
      <c r="AO105" s="1133"/>
      <c r="AP105" s="1134"/>
      <c r="AQ105" s="642" t="str">
        <f>IF(AK105="","",VLOOKUP(AK105,ﾃﾞｰﾀ一覧!$AH$4:$AR$66,2,FALSE))</f>
        <v/>
      </c>
      <c r="AR105" s="1084"/>
      <c r="AS105" s="1084"/>
      <c r="AT105" s="643" t="str">
        <f>IF(AK105="","",VLOOKUP(AK105,ﾃﾞｰﾀ一覧!$AH$4:$AR$66,3,FALSE))</f>
        <v/>
      </c>
      <c r="AU105" s="644" t="str">
        <f>IF(AK105="","",VLOOKUP(AK105,ﾃﾞｰﾀ一覧!$AH$4:$AR$66,5,FALSE))</f>
        <v/>
      </c>
      <c r="AV105" s="1084"/>
      <c r="AW105" s="1084"/>
      <c r="AX105" s="643" t="str">
        <f>IF(AK105="","",VLOOKUP(AK105,ﾃﾞｰﾀ一覧!$AH$4:$AR$66,6,FALSE))</f>
        <v/>
      </c>
      <c r="AY105" s="649" t="str">
        <f>IF(AK105="","",VLOOKUP(AK105,ﾃﾞｰﾀ一覧!$AH$4:$AR$66,8,FALSE))</f>
        <v/>
      </c>
      <c r="AZ105" s="1084"/>
      <c r="BA105" s="1084"/>
      <c r="BB105" s="388" t="str">
        <f>IF(AK105="","",VLOOKUP(AK105,ﾃﾞｰﾀ一覧!$AH$4:$AR$66,9,FALSE))</f>
        <v/>
      </c>
      <c r="BC105" s="1124"/>
      <c r="BD105" s="1125"/>
      <c r="BE105" s="1125"/>
      <c r="BF105" s="1124"/>
      <c r="BG105" s="1125"/>
      <c r="BH105" s="1125"/>
      <c r="BI105" s="1157"/>
      <c r="BJ105" s="1158"/>
      <c r="BK105" s="1159"/>
      <c r="BL105" s="1154"/>
      <c r="BM105" s="1155"/>
      <c r="BN105" s="1156"/>
      <c r="BO105" s="1109" t="str">
        <f>IF($AK105="","",IF($BF105="","",IF($BF105=ﾃﾞｰﾀ一覧!$U$37,"",IF($BF105=ﾃﾞｰﾀ一覧!$U$38,"",IF($AH105=ﾃﾞｰﾀ一覧!$U$25,VLOOKUP($AK105,ﾃﾞｰﾀ一覧!$AH$43:$AR$66,10,FALSE),VLOOKUP($AK105,ﾃﾞｰﾀ一覧!$AH$4:$AR$66,10,FALSE))))))</f>
        <v/>
      </c>
      <c r="BP105" s="1110"/>
      <c r="BQ105" s="1110"/>
      <c r="BR105" s="1111"/>
      <c r="BS105" s="1115">
        <f>IF($BL105="",0,VLOOKUP($BL105,ﾃﾞｰﾀ一覧!$AY$4:$BB$16,3,FALSE))</f>
        <v>0</v>
      </c>
      <c r="BT105" s="1115"/>
      <c r="BU105" s="1115"/>
      <c r="BV105" s="1112" t="str">
        <f>IF($BO105="","",IF($BF105=ﾃﾞｰﾀ一覧!$U$37,"",IF($BF105=ﾃﾞｰﾀ一覧!$U$38,"",IF($BO105=ﾃﾞｰﾀ一覧!$AT$27,ﾃﾞｰﾀ一覧!$AT$27,VLOOKUP($AK105,ﾃﾞｰﾀ一覧!$AH$4:$AR$66,11,FALSE)*IF($BO105=ﾃﾞｰﾀ一覧!$AT$17,($AR105+1)*($AV105+1),IF($BO105=ﾃﾞｰﾀ一覧!$AT$22,IF(COUNTIF($AD105,"*天端*"),ﾃﾞｰﾀ一覧!$AU$43/2,ﾃﾞｰﾀ一覧!$AU$43/3),IF($BO105=ﾃﾞｰﾀ一覧!$AT$20,$AR105*$AV105,IF($BO105=ﾃﾞｰﾀ一覧!$AT$21,$AV105,1))))))))</f>
        <v/>
      </c>
      <c r="BW105" s="1112"/>
      <c r="BX105" s="1112"/>
      <c r="BY105" s="1088" t="str">
        <f>IF($B105="","",IF($AH105="","",IF($CK105=ﾃﾞｰﾀ一覧!$U$53,ﾃﾞｰﾀ一覧!$U$61,IF($AH105=ﾃﾞｰﾀ一覧!$U$21,ﾃﾞｰﾀ一覧!$U$60,IF(OR($AH105=ﾃﾞｰﾀ一覧!$U$19,$AH105=ﾃﾞｰﾀ一覧!$U$20,$AH105=ﾃﾞｰﾀ一覧!$U$23,$AH105=ﾃﾞｰﾀ一覧!$U$22,$AH105=ﾃﾞｰﾀ一覧!$U$18,AH105=ﾃﾞｰﾀ一覧!$U$25),ﾃﾞｰﾀ一覧!$U$59,ﾃﾞｰﾀ一覧!$U$62)))))</f>
        <v/>
      </c>
      <c r="BZ105" s="1089"/>
      <c r="CA105" s="1113"/>
      <c r="CB105" s="1113"/>
      <c r="CC105" s="1113"/>
      <c r="CD105" s="1113"/>
      <c r="CE105" s="1113"/>
      <c r="CF105" s="1113"/>
      <c r="CG105" s="1113"/>
      <c r="CH105" s="1113"/>
      <c r="CI105" s="1114"/>
      <c r="CK105" s="240"/>
      <c r="CM105" s="378" t="str">
        <f t="shared" si="7"/>
        <v/>
      </c>
      <c r="CN105" s="379" t="str">
        <f t="shared" si="8"/>
        <v/>
      </c>
      <c r="CO105" s="379" t="str">
        <f t="shared" si="9"/>
        <v/>
      </c>
      <c r="CP105" s="380" t="str">
        <f t="shared" si="10"/>
        <v/>
      </c>
      <c r="CQ105" s="244"/>
      <c r="CR105" s="1100"/>
      <c r="CS105" s="1101"/>
      <c r="CT105" s="1102"/>
      <c r="CU105" s="1135"/>
      <c r="CV105" s="1136"/>
      <c r="CW105" s="1136"/>
      <c r="CX105" s="1137"/>
      <c r="CY105" s="1138"/>
      <c r="CZ105" s="1139"/>
      <c r="DA105" s="1140"/>
      <c r="DB105" s="1132"/>
      <c r="DC105" s="1133"/>
      <c r="DD105" s="1133"/>
      <c r="DE105" s="1133"/>
      <c r="DF105" s="1133"/>
      <c r="DG105" s="1134"/>
      <c r="DH105" s="580"/>
      <c r="DI105" s="1372"/>
      <c r="DJ105" s="1372"/>
      <c r="DK105" s="581"/>
      <c r="DL105" s="582"/>
      <c r="DM105" s="1372"/>
      <c r="DN105" s="1372"/>
      <c r="DO105" s="581"/>
      <c r="DP105" s="582"/>
      <c r="DQ105" s="1372"/>
      <c r="DR105" s="1372"/>
      <c r="DS105" s="583"/>
      <c r="DT105" s="1124"/>
      <c r="DU105" s="1125"/>
      <c r="DV105" s="1150"/>
      <c r="DW105" s="1157"/>
      <c r="DX105" s="1158"/>
      <c r="DY105" s="1159"/>
      <c r="DZ105" s="1362"/>
      <c r="EA105" s="1363"/>
      <c r="EB105" s="1362"/>
      <c r="EC105" s="1363"/>
      <c r="ED105" s="1362"/>
      <c r="EE105" s="1363"/>
      <c r="EF105" s="1364"/>
      <c r="EG105" s="1296"/>
      <c r="EH105" s="1296"/>
      <c r="EI105" s="1365"/>
      <c r="EJ105" s="1366"/>
      <c r="EK105" s="1367"/>
      <c r="EL105" s="1368"/>
      <c r="EM105" s="1298"/>
      <c r="EN105" s="1113"/>
      <c r="EO105" s="1369"/>
      <c r="EP105" s="1370"/>
      <c r="EQ105" s="1371"/>
      <c r="ER105" s="1298"/>
      <c r="ES105" s="1113"/>
      <c r="ET105" s="1113"/>
      <c r="EU105" s="1113"/>
      <c r="EV105" s="1113"/>
      <c r="EW105" s="1113"/>
      <c r="EX105" s="1113"/>
      <c r="EY105" s="1113"/>
      <c r="EZ105" s="1114"/>
    </row>
    <row r="106" spans="1:156" ht="30" customHeight="1" x14ac:dyDescent="0.2">
      <c r="A106" s="207">
        <f t="shared" si="11"/>
        <v>95</v>
      </c>
      <c r="B106" s="1103"/>
      <c r="C106" s="1104"/>
      <c r="D106" s="1092"/>
      <c r="E106" s="1093"/>
      <c r="F106" s="1094" t="str">
        <f t="shared" si="13"/>
        <v/>
      </c>
      <c r="G106" s="1095"/>
      <c r="H106" s="1095"/>
      <c r="I106" s="1095"/>
      <c r="J106" s="1095"/>
      <c r="K106" s="1095"/>
      <c r="L106" s="1095"/>
      <c r="M106" s="1095"/>
      <c r="N106" s="1095"/>
      <c r="O106" s="1095"/>
      <c r="P106" s="1095"/>
      <c r="Q106" s="1095"/>
      <c r="R106" s="1095"/>
      <c r="S106" s="1095"/>
      <c r="T106" s="1095"/>
      <c r="U106" s="1095"/>
      <c r="V106" s="1095"/>
      <c r="W106" s="1096"/>
      <c r="X106" s="1097">
        <f t="shared" si="12"/>
        <v>0</v>
      </c>
      <c r="Y106" s="1098"/>
      <c r="Z106" s="1099"/>
      <c r="AA106" s="1100"/>
      <c r="AB106" s="1101"/>
      <c r="AC106" s="1102"/>
      <c r="AD106" s="1135"/>
      <c r="AE106" s="1136"/>
      <c r="AF106" s="1136"/>
      <c r="AG106" s="1137"/>
      <c r="AH106" s="1138"/>
      <c r="AI106" s="1139"/>
      <c r="AJ106" s="1140"/>
      <c r="AK106" s="1132"/>
      <c r="AL106" s="1133"/>
      <c r="AM106" s="1133"/>
      <c r="AN106" s="1133"/>
      <c r="AO106" s="1133"/>
      <c r="AP106" s="1134"/>
      <c r="AQ106" s="642" t="str">
        <f>IF(AK106="","",VLOOKUP(AK106,ﾃﾞｰﾀ一覧!$AH$4:$AR$66,2,FALSE))</f>
        <v/>
      </c>
      <c r="AR106" s="1084"/>
      <c r="AS106" s="1084"/>
      <c r="AT106" s="643" t="str">
        <f>IF(AK106="","",VLOOKUP(AK106,ﾃﾞｰﾀ一覧!$AH$4:$AR$66,3,FALSE))</f>
        <v/>
      </c>
      <c r="AU106" s="644" t="str">
        <f>IF(AK106="","",VLOOKUP(AK106,ﾃﾞｰﾀ一覧!$AH$4:$AR$66,5,FALSE))</f>
        <v/>
      </c>
      <c r="AV106" s="1084"/>
      <c r="AW106" s="1084"/>
      <c r="AX106" s="643" t="str">
        <f>IF(AK106="","",VLOOKUP(AK106,ﾃﾞｰﾀ一覧!$AH$4:$AR$66,6,FALSE))</f>
        <v/>
      </c>
      <c r="AY106" s="649" t="str">
        <f>IF(AK106="","",VLOOKUP(AK106,ﾃﾞｰﾀ一覧!$AH$4:$AR$66,8,FALSE))</f>
        <v/>
      </c>
      <c r="AZ106" s="1084"/>
      <c r="BA106" s="1084"/>
      <c r="BB106" s="388" t="str">
        <f>IF(AK106="","",VLOOKUP(AK106,ﾃﾞｰﾀ一覧!$AH$4:$AR$66,9,FALSE))</f>
        <v/>
      </c>
      <c r="BC106" s="1124"/>
      <c r="BD106" s="1125"/>
      <c r="BE106" s="1125"/>
      <c r="BF106" s="1124"/>
      <c r="BG106" s="1125"/>
      <c r="BH106" s="1125"/>
      <c r="BI106" s="1124"/>
      <c r="BJ106" s="1125"/>
      <c r="BK106" s="1150"/>
      <c r="BL106" s="1154"/>
      <c r="BM106" s="1155"/>
      <c r="BN106" s="1156"/>
      <c r="BO106" s="1109" t="str">
        <f>IF($AK106="","",IF($BF106="","",IF($BF106=ﾃﾞｰﾀ一覧!$U$37,"",IF($BF106=ﾃﾞｰﾀ一覧!$U$38,"",IF($AH106=ﾃﾞｰﾀ一覧!$U$25,VLOOKUP($AK106,ﾃﾞｰﾀ一覧!$AH$43:$AR$66,10,FALSE),VLOOKUP($AK106,ﾃﾞｰﾀ一覧!$AH$4:$AR$66,10,FALSE))))))</f>
        <v/>
      </c>
      <c r="BP106" s="1110"/>
      <c r="BQ106" s="1110"/>
      <c r="BR106" s="1111"/>
      <c r="BS106" s="1115">
        <f>IF($BL106="",0,VLOOKUP($BL106,ﾃﾞｰﾀ一覧!$AY$4:$BB$16,3,FALSE))</f>
        <v>0</v>
      </c>
      <c r="BT106" s="1115"/>
      <c r="BU106" s="1115"/>
      <c r="BV106" s="1112" t="str">
        <f>IF($BO106="","",IF($BF106=ﾃﾞｰﾀ一覧!$U$37,"",IF($BF106=ﾃﾞｰﾀ一覧!$U$38,"",IF($BO106=ﾃﾞｰﾀ一覧!$AT$27,ﾃﾞｰﾀ一覧!$AT$27,VLOOKUP($AK106,ﾃﾞｰﾀ一覧!$AH$4:$AR$66,11,FALSE)*IF($BO106=ﾃﾞｰﾀ一覧!$AT$17,($AR106+1)*($AV106+1),IF($BO106=ﾃﾞｰﾀ一覧!$AT$22,IF(COUNTIF($AD106,"*天端*"),ﾃﾞｰﾀ一覧!$AU$43/2,ﾃﾞｰﾀ一覧!$AU$43/3),IF($BO106=ﾃﾞｰﾀ一覧!$AT$20,$AR106*$AV106,IF($BO106=ﾃﾞｰﾀ一覧!$AT$21,$AV106,1))))))))</f>
        <v/>
      </c>
      <c r="BW106" s="1112"/>
      <c r="BX106" s="1112"/>
      <c r="BY106" s="1088" t="str">
        <f>IF($B106="","",IF($AH106="","",IF($CK106=ﾃﾞｰﾀ一覧!$U$53,ﾃﾞｰﾀ一覧!$U$61,IF($AH106=ﾃﾞｰﾀ一覧!$U$21,ﾃﾞｰﾀ一覧!$U$60,IF(OR($AH106=ﾃﾞｰﾀ一覧!$U$19,$AH106=ﾃﾞｰﾀ一覧!$U$20,$AH106=ﾃﾞｰﾀ一覧!$U$23,$AH106=ﾃﾞｰﾀ一覧!$U$22,$AH106=ﾃﾞｰﾀ一覧!$U$18,AH106=ﾃﾞｰﾀ一覧!$U$25),ﾃﾞｰﾀ一覧!$U$59,ﾃﾞｰﾀ一覧!$U$62)))))</f>
        <v/>
      </c>
      <c r="BZ106" s="1089"/>
      <c r="CA106" s="1283"/>
      <c r="CB106" s="1283"/>
      <c r="CC106" s="1283"/>
      <c r="CD106" s="1283"/>
      <c r="CE106" s="1283"/>
      <c r="CF106" s="1283"/>
      <c r="CG106" s="1283"/>
      <c r="CH106" s="1283"/>
      <c r="CI106" s="1284"/>
      <c r="CK106" s="240"/>
      <c r="CM106" s="378" t="str">
        <f t="shared" si="7"/>
        <v/>
      </c>
      <c r="CN106" s="379" t="str">
        <f t="shared" si="8"/>
        <v/>
      </c>
      <c r="CO106" s="379" t="str">
        <f t="shared" si="9"/>
        <v/>
      </c>
      <c r="CP106" s="380" t="str">
        <f t="shared" si="10"/>
        <v/>
      </c>
      <c r="CQ106" s="244"/>
      <c r="CR106" s="1100"/>
      <c r="CS106" s="1101"/>
      <c r="CT106" s="1102"/>
      <c r="CU106" s="1135"/>
      <c r="CV106" s="1136"/>
      <c r="CW106" s="1136"/>
      <c r="CX106" s="1137"/>
      <c r="CY106" s="1138"/>
      <c r="CZ106" s="1139"/>
      <c r="DA106" s="1140"/>
      <c r="DB106" s="1132"/>
      <c r="DC106" s="1133"/>
      <c r="DD106" s="1133"/>
      <c r="DE106" s="1133"/>
      <c r="DF106" s="1133"/>
      <c r="DG106" s="1134"/>
      <c r="DH106" s="580"/>
      <c r="DI106" s="1372"/>
      <c r="DJ106" s="1372"/>
      <c r="DK106" s="581"/>
      <c r="DL106" s="582"/>
      <c r="DM106" s="1372"/>
      <c r="DN106" s="1372"/>
      <c r="DO106" s="581"/>
      <c r="DP106" s="582"/>
      <c r="DQ106" s="1372"/>
      <c r="DR106" s="1372"/>
      <c r="DS106" s="583"/>
      <c r="DT106" s="1124"/>
      <c r="DU106" s="1125"/>
      <c r="DV106" s="1150"/>
      <c r="DW106" s="1124"/>
      <c r="DX106" s="1125"/>
      <c r="DY106" s="1150"/>
      <c r="DZ106" s="1362"/>
      <c r="EA106" s="1363"/>
      <c r="EB106" s="1362"/>
      <c r="EC106" s="1363"/>
      <c r="ED106" s="1362"/>
      <c r="EE106" s="1363"/>
      <c r="EF106" s="1364"/>
      <c r="EG106" s="1296"/>
      <c r="EH106" s="1296"/>
      <c r="EI106" s="1365"/>
      <c r="EJ106" s="1366"/>
      <c r="EK106" s="1367"/>
      <c r="EL106" s="1368"/>
      <c r="EM106" s="1298"/>
      <c r="EN106" s="1113"/>
      <c r="EO106" s="1369"/>
      <c r="EP106" s="1370"/>
      <c r="EQ106" s="1371"/>
      <c r="ER106" s="1298"/>
      <c r="ES106" s="1113"/>
      <c r="ET106" s="1113"/>
      <c r="EU106" s="1113"/>
      <c r="EV106" s="1113"/>
      <c r="EW106" s="1113"/>
      <c r="EX106" s="1113"/>
      <c r="EY106" s="1113"/>
      <c r="EZ106" s="1114"/>
    </row>
    <row r="107" spans="1:156" ht="30" customHeight="1" x14ac:dyDescent="0.2">
      <c r="A107" s="207">
        <f t="shared" si="11"/>
        <v>96</v>
      </c>
      <c r="B107" s="1103"/>
      <c r="C107" s="1104"/>
      <c r="D107" s="1092"/>
      <c r="E107" s="1093"/>
      <c r="F107" s="1094" t="str">
        <f t="shared" si="13"/>
        <v/>
      </c>
      <c r="G107" s="1095"/>
      <c r="H107" s="1095"/>
      <c r="I107" s="1095"/>
      <c r="J107" s="1095"/>
      <c r="K107" s="1095"/>
      <c r="L107" s="1095"/>
      <c r="M107" s="1095"/>
      <c r="N107" s="1095"/>
      <c r="O107" s="1095"/>
      <c r="P107" s="1095"/>
      <c r="Q107" s="1095"/>
      <c r="R107" s="1095"/>
      <c r="S107" s="1095"/>
      <c r="T107" s="1095"/>
      <c r="U107" s="1095"/>
      <c r="V107" s="1095"/>
      <c r="W107" s="1096"/>
      <c r="X107" s="1097">
        <f t="shared" si="12"/>
        <v>0</v>
      </c>
      <c r="Y107" s="1098"/>
      <c r="Z107" s="1099"/>
      <c r="AA107" s="1100"/>
      <c r="AB107" s="1101"/>
      <c r="AC107" s="1102"/>
      <c r="AD107" s="1135"/>
      <c r="AE107" s="1136"/>
      <c r="AF107" s="1136"/>
      <c r="AG107" s="1137"/>
      <c r="AH107" s="1138"/>
      <c r="AI107" s="1139"/>
      <c r="AJ107" s="1140"/>
      <c r="AK107" s="1132"/>
      <c r="AL107" s="1133"/>
      <c r="AM107" s="1133"/>
      <c r="AN107" s="1133"/>
      <c r="AO107" s="1133"/>
      <c r="AP107" s="1134"/>
      <c r="AQ107" s="642" t="str">
        <f>IF(AK107="","",VLOOKUP(AK107,ﾃﾞｰﾀ一覧!$AH$4:$AR$66,2,FALSE))</f>
        <v/>
      </c>
      <c r="AR107" s="1084"/>
      <c r="AS107" s="1084"/>
      <c r="AT107" s="643" t="str">
        <f>IF(AK107="","",VLOOKUP(AK107,ﾃﾞｰﾀ一覧!$AH$4:$AR$66,3,FALSE))</f>
        <v/>
      </c>
      <c r="AU107" s="644" t="str">
        <f>IF(AK107="","",VLOOKUP(AK107,ﾃﾞｰﾀ一覧!$AH$4:$AR$66,5,FALSE))</f>
        <v/>
      </c>
      <c r="AV107" s="1084"/>
      <c r="AW107" s="1084"/>
      <c r="AX107" s="643" t="str">
        <f>IF(AK107="","",VLOOKUP(AK107,ﾃﾞｰﾀ一覧!$AH$4:$AR$66,6,FALSE))</f>
        <v/>
      </c>
      <c r="AY107" s="649" t="str">
        <f>IF(AK107="","",VLOOKUP(AK107,ﾃﾞｰﾀ一覧!$AH$4:$AR$66,8,FALSE))</f>
        <v/>
      </c>
      <c r="AZ107" s="1084"/>
      <c r="BA107" s="1084"/>
      <c r="BB107" s="388" t="str">
        <f>IF(AK107="","",VLOOKUP(AK107,ﾃﾞｰﾀ一覧!$AH$4:$AR$66,9,FALSE))</f>
        <v/>
      </c>
      <c r="BC107" s="1124"/>
      <c r="BD107" s="1125"/>
      <c r="BE107" s="1125"/>
      <c r="BF107" s="1124"/>
      <c r="BG107" s="1125"/>
      <c r="BH107" s="1125"/>
      <c r="BI107" s="1124"/>
      <c r="BJ107" s="1125"/>
      <c r="BK107" s="1150"/>
      <c r="BL107" s="1154"/>
      <c r="BM107" s="1155"/>
      <c r="BN107" s="1156"/>
      <c r="BO107" s="1109" t="str">
        <f>IF($AK107="","",IF($BF107="","",IF($BF107=ﾃﾞｰﾀ一覧!$U$37,"",IF($BF107=ﾃﾞｰﾀ一覧!$U$38,"",IF($AH107=ﾃﾞｰﾀ一覧!$U$25,VLOOKUP($AK107,ﾃﾞｰﾀ一覧!$AH$43:$AR$66,10,FALSE),VLOOKUP($AK107,ﾃﾞｰﾀ一覧!$AH$4:$AR$66,10,FALSE))))))</f>
        <v/>
      </c>
      <c r="BP107" s="1110"/>
      <c r="BQ107" s="1110"/>
      <c r="BR107" s="1111"/>
      <c r="BS107" s="1115">
        <f>IF($BL107="",0,VLOOKUP($BL107,ﾃﾞｰﾀ一覧!$AY$4:$BB$16,3,FALSE))</f>
        <v>0</v>
      </c>
      <c r="BT107" s="1115"/>
      <c r="BU107" s="1115"/>
      <c r="BV107" s="1112" t="str">
        <f>IF($BO107="","",IF($BF107=ﾃﾞｰﾀ一覧!$U$37,"",IF($BF107=ﾃﾞｰﾀ一覧!$U$38,"",IF($BO107=ﾃﾞｰﾀ一覧!$AT$27,ﾃﾞｰﾀ一覧!$AT$27,VLOOKUP($AK107,ﾃﾞｰﾀ一覧!$AH$4:$AR$66,11,FALSE)*IF($BO107=ﾃﾞｰﾀ一覧!$AT$17,($AR107+1)*($AV107+1),IF($BO107=ﾃﾞｰﾀ一覧!$AT$22,IF(COUNTIF($AD107,"*天端*"),ﾃﾞｰﾀ一覧!$AU$43/2,ﾃﾞｰﾀ一覧!$AU$43/3),IF($BO107=ﾃﾞｰﾀ一覧!$AT$20,$AR107*$AV107,IF($BO107=ﾃﾞｰﾀ一覧!$AT$21,$AV107,1))))))))</f>
        <v/>
      </c>
      <c r="BW107" s="1112"/>
      <c r="BX107" s="1112"/>
      <c r="BY107" s="1088" t="str">
        <f>IF($B107="","",IF($AH107="","",IF($CK107=ﾃﾞｰﾀ一覧!$U$53,ﾃﾞｰﾀ一覧!$U$61,IF($AH107=ﾃﾞｰﾀ一覧!$U$21,ﾃﾞｰﾀ一覧!$U$60,IF(OR($AH107=ﾃﾞｰﾀ一覧!$U$19,$AH107=ﾃﾞｰﾀ一覧!$U$20,$AH107=ﾃﾞｰﾀ一覧!$U$23,$AH107=ﾃﾞｰﾀ一覧!$U$22,$AH107=ﾃﾞｰﾀ一覧!$U$18,AH107=ﾃﾞｰﾀ一覧!$U$25),ﾃﾞｰﾀ一覧!$U$59,ﾃﾞｰﾀ一覧!$U$62)))))</f>
        <v/>
      </c>
      <c r="BZ107" s="1089"/>
      <c r="CA107" s="1113"/>
      <c r="CB107" s="1113"/>
      <c r="CC107" s="1113"/>
      <c r="CD107" s="1113"/>
      <c r="CE107" s="1113"/>
      <c r="CF107" s="1113"/>
      <c r="CG107" s="1113"/>
      <c r="CH107" s="1113"/>
      <c r="CI107" s="1114"/>
      <c r="CK107" s="240"/>
      <c r="CM107" s="378" t="str">
        <f t="shared" si="7"/>
        <v/>
      </c>
      <c r="CN107" s="379" t="str">
        <f t="shared" si="8"/>
        <v/>
      </c>
      <c r="CO107" s="379" t="str">
        <f t="shared" si="9"/>
        <v/>
      </c>
      <c r="CP107" s="380" t="str">
        <f t="shared" si="10"/>
        <v/>
      </c>
      <c r="CQ107" s="244"/>
      <c r="CR107" s="1100"/>
      <c r="CS107" s="1101"/>
      <c r="CT107" s="1102"/>
      <c r="CU107" s="1135"/>
      <c r="CV107" s="1136"/>
      <c r="CW107" s="1136"/>
      <c r="CX107" s="1137"/>
      <c r="CY107" s="1138"/>
      <c r="CZ107" s="1139"/>
      <c r="DA107" s="1140"/>
      <c r="DB107" s="1132"/>
      <c r="DC107" s="1133"/>
      <c r="DD107" s="1133"/>
      <c r="DE107" s="1133"/>
      <c r="DF107" s="1133"/>
      <c r="DG107" s="1134"/>
      <c r="DH107" s="580"/>
      <c r="DI107" s="1372"/>
      <c r="DJ107" s="1372"/>
      <c r="DK107" s="581"/>
      <c r="DL107" s="582"/>
      <c r="DM107" s="1372"/>
      <c r="DN107" s="1372"/>
      <c r="DO107" s="581"/>
      <c r="DP107" s="582"/>
      <c r="DQ107" s="1372"/>
      <c r="DR107" s="1372"/>
      <c r="DS107" s="583"/>
      <c r="DT107" s="1124"/>
      <c r="DU107" s="1125"/>
      <c r="DV107" s="1150"/>
      <c r="DW107" s="1124"/>
      <c r="DX107" s="1125"/>
      <c r="DY107" s="1150"/>
      <c r="DZ107" s="1362"/>
      <c r="EA107" s="1363"/>
      <c r="EB107" s="1362"/>
      <c r="EC107" s="1363"/>
      <c r="ED107" s="1362"/>
      <c r="EE107" s="1363"/>
      <c r="EF107" s="1364"/>
      <c r="EG107" s="1296"/>
      <c r="EH107" s="1296"/>
      <c r="EI107" s="1365"/>
      <c r="EJ107" s="1366"/>
      <c r="EK107" s="1367"/>
      <c r="EL107" s="1368"/>
      <c r="EM107" s="1298"/>
      <c r="EN107" s="1113"/>
      <c r="EO107" s="1369"/>
      <c r="EP107" s="1370"/>
      <c r="EQ107" s="1371"/>
      <c r="ER107" s="1298"/>
      <c r="ES107" s="1113"/>
      <c r="ET107" s="1113"/>
      <c r="EU107" s="1113"/>
      <c r="EV107" s="1113"/>
      <c r="EW107" s="1113"/>
      <c r="EX107" s="1113"/>
      <c r="EY107" s="1113"/>
      <c r="EZ107" s="1114"/>
    </row>
    <row r="108" spans="1:156" ht="30" customHeight="1" x14ac:dyDescent="0.2">
      <c r="A108" s="207">
        <f t="shared" si="11"/>
        <v>97</v>
      </c>
      <c r="B108" s="1103"/>
      <c r="C108" s="1104"/>
      <c r="D108" s="1092"/>
      <c r="E108" s="1093"/>
      <c r="F108" s="1094" t="str">
        <f t="shared" si="13"/>
        <v/>
      </c>
      <c r="G108" s="1095"/>
      <c r="H108" s="1095"/>
      <c r="I108" s="1095"/>
      <c r="J108" s="1095"/>
      <c r="K108" s="1095"/>
      <c r="L108" s="1095"/>
      <c r="M108" s="1095"/>
      <c r="N108" s="1095"/>
      <c r="O108" s="1095"/>
      <c r="P108" s="1095"/>
      <c r="Q108" s="1095"/>
      <c r="R108" s="1095"/>
      <c r="S108" s="1095"/>
      <c r="T108" s="1095"/>
      <c r="U108" s="1095"/>
      <c r="V108" s="1095"/>
      <c r="W108" s="1096"/>
      <c r="X108" s="1097">
        <f t="shared" si="12"/>
        <v>0</v>
      </c>
      <c r="Y108" s="1098"/>
      <c r="Z108" s="1099"/>
      <c r="AA108" s="1100"/>
      <c r="AB108" s="1101"/>
      <c r="AC108" s="1102"/>
      <c r="AD108" s="1135"/>
      <c r="AE108" s="1136"/>
      <c r="AF108" s="1136"/>
      <c r="AG108" s="1137"/>
      <c r="AH108" s="1138"/>
      <c r="AI108" s="1139"/>
      <c r="AJ108" s="1140"/>
      <c r="AK108" s="1132"/>
      <c r="AL108" s="1133"/>
      <c r="AM108" s="1133"/>
      <c r="AN108" s="1133"/>
      <c r="AO108" s="1133"/>
      <c r="AP108" s="1134"/>
      <c r="AQ108" s="642" t="str">
        <f>IF(AK108="","",VLOOKUP(AK108,ﾃﾞｰﾀ一覧!$AH$4:$AR$66,2,FALSE))</f>
        <v/>
      </c>
      <c r="AR108" s="1084"/>
      <c r="AS108" s="1084"/>
      <c r="AT108" s="643" t="str">
        <f>IF(AK108="","",VLOOKUP(AK108,ﾃﾞｰﾀ一覧!$AH$4:$AR$66,3,FALSE))</f>
        <v/>
      </c>
      <c r="AU108" s="644" t="str">
        <f>IF(AK108="","",VLOOKUP(AK108,ﾃﾞｰﾀ一覧!$AH$4:$AR$66,5,FALSE))</f>
        <v/>
      </c>
      <c r="AV108" s="1084"/>
      <c r="AW108" s="1084"/>
      <c r="AX108" s="643" t="str">
        <f>IF(AK108="","",VLOOKUP(AK108,ﾃﾞｰﾀ一覧!$AH$4:$AR$66,6,FALSE))</f>
        <v/>
      </c>
      <c r="AY108" s="649" t="str">
        <f>IF(AK108="","",VLOOKUP(AK108,ﾃﾞｰﾀ一覧!$AH$4:$AR$66,8,FALSE))</f>
        <v/>
      </c>
      <c r="AZ108" s="1084"/>
      <c r="BA108" s="1084"/>
      <c r="BB108" s="388" t="str">
        <f>IF(AK108="","",VLOOKUP(AK108,ﾃﾞｰﾀ一覧!$AH$4:$AR$66,9,FALSE))</f>
        <v/>
      </c>
      <c r="BC108" s="1124"/>
      <c r="BD108" s="1125"/>
      <c r="BE108" s="1125"/>
      <c r="BF108" s="1124"/>
      <c r="BG108" s="1125"/>
      <c r="BH108" s="1125"/>
      <c r="BI108" s="1124"/>
      <c r="BJ108" s="1125"/>
      <c r="BK108" s="1150"/>
      <c r="BL108" s="1154"/>
      <c r="BM108" s="1155"/>
      <c r="BN108" s="1156"/>
      <c r="BO108" s="1109" t="str">
        <f>IF($AK108="","",IF($BF108="","",IF($BF108=ﾃﾞｰﾀ一覧!$U$37,"",IF($BF108=ﾃﾞｰﾀ一覧!$U$38,"",IF($AH108=ﾃﾞｰﾀ一覧!$U$25,VLOOKUP($AK108,ﾃﾞｰﾀ一覧!$AH$43:$AR$66,10,FALSE),VLOOKUP($AK108,ﾃﾞｰﾀ一覧!$AH$4:$AR$66,10,FALSE))))))</f>
        <v/>
      </c>
      <c r="BP108" s="1110"/>
      <c r="BQ108" s="1110"/>
      <c r="BR108" s="1111"/>
      <c r="BS108" s="1115">
        <f>IF($BL108="",0,VLOOKUP($BL108,ﾃﾞｰﾀ一覧!$AY$4:$BB$16,3,FALSE))</f>
        <v>0</v>
      </c>
      <c r="BT108" s="1115"/>
      <c r="BU108" s="1115"/>
      <c r="BV108" s="1112" t="str">
        <f>IF($BO108="","",IF($BF108=ﾃﾞｰﾀ一覧!$U$37,"",IF($BF108=ﾃﾞｰﾀ一覧!$U$38,"",IF($BO108=ﾃﾞｰﾀ一覧!$AT$27,ﾃﾞｰﾀ一覧!$AT$27,VLOOKUP($AK108,ﾃﾞｰﾀ一覧!$AH$4:$AR$66,11,FALSE)*IF($BO108=ﾃﾞｰﾀ一覧!$AT$17,($AR108+1)*($AV108+1),IF($BO108=ﾃﾞｰﾀ一覧!$AT$22,IF(COUNTIF($AD108,"*天端*"),ﾃﾞｰﾀ一覧!$AU$43/2,ﾃﾞｰﾀ一覧!$AU$43/3),IF($BO108=ﾃﾞｰﾀ一覧!$AT$20,$AR108*$AV108,IF($BO108=ﾃﾞｰﾀ一覧!$AT$21,$AV108,1))))))))</f>
        <v/>
      </c>
      <c r="BW108" s="1112"/>
      <c r="BX108" s="1112"/>
      <c r="BY108" s="1088" t="str">
        <f>IF($B108="","",IF($AH108="","",IF($CK108=ﾃﾞｰﾀ一覧!$U$53,ﾃﾞｰﾀ一覧!$U$61,IF($AH108=ﾃﾞｰﾀ一覧!$U$21,ﾃﾞｰﾀ一覧!$U$60,IF(OR($AH108=ﾃﾞｰﾀ一覧!$U$19,$AH108=ﾃﾞｰﾀ一覧!$U$20,$AH108=ﾃﾞｰﾀ一覧!$U$23,$AH108=ﾃﾞｰﾀ一覧!$U$22,$AH108=ﾃﾞｰﾀ一覧!$U$18,AH108=ﾃﾞｰﾀ一覧!$U$25),ﾃﾞｰﾀ一覧!$U$59,ﾃﾞｰﾀ一覧!$U$62)))))</f>
        <v/>
      </c>
      <c r="BZ108" s="1089"/>
      <c r="CA108" s="1113"/>
      <c r="CB108" s="1113"/>
      <c r="CC108" s="1113"/>
      <c r="CD108" s="1113"/>
      <c r="CE108" s="1113"/>
      <c r="CF108" s="1113"/>
      <c r="CG108" s="1113"/>
      <c r="CH108" s="1113"/>
      <c r="CI108" s="1114"/>
      <c r="CK108" s="240"/>
      <c r="CM108" s="378" t="str">
        <f t="shared" si="7"/>
        <v/>
      </c>
      <c r="CN108" s="379" t="str">
        <f t="shared" si="8"/>
        <v/>
      </c>
      <c r="CO108" s="379" t="str">
        <f t="shared" si="9"/>
        <v/>
      </c>
      <c r="CP108" s="380" t="str">
        <f t="shared" si="10"/>
        <v/>
      </c>
      <c r="CQ108" s="244"/>
      <c r="CR108" s="1100"/>
      <c r="CS108" s="1101"/>
      <c r="CT108" s="1102"/>
      <c r="CU108" s="1135"/>
      <c r="CV108" s="1136"/>
      <c r="CW108" s="1136"/>
      <c r="CX108" s="1137"/>
      <c r="CY108" s="1138"/>
      <c r="CZ108" s="1139"/>
      <c r="DA108" s="1140"/>
      <c r="DB108" s="1132"/>
      <c r="DC108" s="1133"/>
      <c r="DD108" s="1133"/>
      <c r="DE108" s="1133"/>
      <c r="DF108" s="1133"/>
      <c r="DG108" s="1134"/>
      <c r="DH108" s="580"/>
      <c r="DI108" s="1372"/>
      <c r="DJ108" s="1372"/>
      <c r="DK108" s="581"/>
      <c r="DL108" s="582"/>
      <c r="DM108" s="1372"/>
      <c r="DN108" s="1372"/>
      <c r="DO108" s="581"/>
      <c r="DP108" s="582"/>
      <c r="DQ108" s="1372"/>
      <c r="DR108" s="1372"/>
      <c r="DS108" s="583"/>
      <c r="DT108" s="1124"/>
      <c r="DU108" s="1125"/>
      <c r="DV108" s="1150"/>
      <c r="DW108" s="1124"/>
      <c r="DX108" s="1125"/>
      <c r="DY108" s="1150"/>
      <c r="DZ108" s="1362"/>
      <c r="EA108" s="1363"/>
      <c r="EB108" s="1362"/>
      <c r="EC108" s="1363"/>
      <c r="ED108" s="1362"/>
      <c r="EE108" s="1363"/>
      <c r="EF108" s="1364"/>
      <c r="EG108" s="1296"/>
      <c r="EH108" s="1296"/>
      <c r="EI108" s="1365"/>
      <c r="EJ108" s="1366"/>
      <c r="EK108" s="1367"/>
      <c r="EL108" s="1368"/>
      <c r="EM108" s="1298"/>
      <c r="EN108" s="1113"/>
      <c r="EO108" s="1369"/>
      <c r="EP108" s="1370"/>
      <c r="EQ108" s="1371"/>
      <c r="ER108" s="1298"/>
      <c r="ES108" s="1113"/>
      <c r="ET108" s="1113"/>
      <c r="EU108" s="1113"/>
      <c r="EV108" s="1113"/>
      <c r="EW108" s="1113"/>
      <c r="EX108" s="1113"/>
      <c r="EY108" s="1113"/>
      <c r="EZ108" s="1114"/>
    </row>
    <row r="109" spans="1:156" ht="30" customHeight="1" x14ac:dyDescent="0.2">
      <c r="A109" s="207">
        <f t="shared" si="11"/>
        <v>98</v>
      </c>
      <c r="B109" s="1103"/>
      <c r="C109" s="1104"/>
      <c r="D109" s="1092"/>
      <c r="E109" s="1093"/>
      <c r="F109" s="1094" t="str">
        <f t="shared" si="13"/>
        <v/>
      </c>
      <c r="G109" s="1095"/>
      <c r="H109" s="1095"/>
      <c r="I109" s="1095"/>
      <c r="J109" s="1095"/>
      <c r="K109" s="1095"/>
      <c r="L109" s="1095"/>
      <c r="M109" s="1095"/>
      <c r="N109" s="1095"/>
      <c r="O109" s="1095"/>
      <c r="P109" s="1095"/>
      <c r="Q109" s="1095"/>
      <c r="R109" s="1095"/>
      <c r="S109" s="1095"/>
      <c r="T109" s="1095"/>
      <c r="U109" s="1095"/>
      <c r="V109" s="1095"/>
      <c r="W109" s="1096"/>
      <c r="X109" s="1097">
        <f t="shared" si="12"/>
        <v>0</v>
      </c>
      <c r="Y109" s="1098"/>
      <c r="Z109" s="1099"/>
      <c r="AA109" s="1100"/>
      <c r="AB109" s="1101"/>
      <c r="AC109" s="1102"/>
      <c r="AD109" s="1135"/>
      <c r="AE109" s="1136"/>
      <c r="AF109" s="1136"/>
      <c r="AG109" s="1137"/>
      <c r="AH109" s="1138"/>
      <c r="AI109" s="1139"/>
      <c r="AJ109" s="1140"/>
      <c r="AK109" s="1132"/>
      <c r="AL109" s="1133"/>
      <c r="AM109" s="1133"/>
      <c r="AN109" s="1133"/>
      <c r="AO109" s="1133"/>
      <c r="AP109" s="1134"/>
      <c r="AQ109" s="642" t="str">
        <f>IF(AK109="","",VLOOKUP(AK109,ﾃﾞｰﾀ一覧!$AH$4:$AR$66,2,FALSE))</f>
        <v/>
      </c>
      <c r="AR109" s="1084"/>
      <c r="AS109" s="1084"/>
      <c r="AT109" s="643" t="str">
        <f>IF(AK109="","",VLOOKUP(AK109,ﾃﾞｰﾀ一覧!$AH$4:$AR$66,3,FALSE))</f>
        <v/>
      </c>
      <c r="AU109" s="644" t="str">
        <f>IF(AK109="","",VLOOKUP(AK109,ﾃﾞｰﾀ一覧!$AH$4:$AR$66,5,FALSE))</f>
        <v/>
      </c>
      <c r="AV109" s="1084"/>
      <c r="AW109" s="1084"/>
      <c r="AX109" s="643" t="str">
        <f>IF(AK109="","",VLOOKUP(AK109,ﾃﾞｰﾀ一覧!$AH$4:$AR$66,6,FALSE))</f>
        <v/>
      </c>
      <c r="AY109" s="649" t="str">
        <f>IF(AK109="","",VLOOKUP(AK109,ﾃﾞｰﾀ一覧!$AH$4:$AR$66,8,FALSE))</f>
        <v/>
      </c>
      <c r="AZ109" s="1084"/>
      <c r="BA109" s="1084"/>
      <c r="BB109" s="388" t="str">
        <f>IF(AK109="","",VLOOKUP(AK109,ﾃﾞｰﾀ一覧!$AH$4:$AR$66,9,FALSE))</f>
        <v/>
      </c>
      <c r="BC109" s="1124"/>
      <c r="BD109" s="1125"/>
      <c r="BE109" s="1125"/>
      <c r="BF109" s="1124"/>
      <c r="BG109" s="1125"/>
      <c r="BH109" s="1125"/>
      <c r="BI109" s="1124"/>
      <c r="BJ109" s="1125"/>
      <c r="BK109" s="1150"/>
      <c r="BL109" s="1154"/>
      <c r="BM109" s="1155"/>
      <c r="BN109" s="1156"/>
      <c r="BO109" s="1109" t="str">
        <f>IF($AK109="","",IF($BF109="","",IF($BF109=ﾃﾞｰﾀ一覧!$U$37,"",IF($BF109=ﾃﾞｰﾀ一覧!$U$38,"",IF($AH109=ﾃﾞｰﾀ一覧!$U$25,VLOOKUP($AK109,ﾃﾞｰﾀ一覧!$AH$43:$AR$66,10,FALSE),VLOOKUP($AK109,ﾃﾞｰﾀ一覧!$AH$4:$AR$66,10,FALSE))))))</f>
        <v/>
      </c>
      <c r="BP109" s="1110"/>
      <c r="BQ109" s="1110"/>
      <c r="BR109" s="1111"/>
      <c r="BS109" s="1115">
        <f>IF($BL109="",0,VLOOKUP($BL109,ﾃﾞｰﾀ一覧!$AY$4:$BB$16,3,FALSE))</f>
        <v>0</v>
      </c>
      <c r="BT109" s="1115"/>
      <c r="BU109" s="1115"/>
      <c r="BV109" s="1112" t="str">
        <f>IF($BO109="","",IF($BF109=ﾃﾞｰﾀ一覧!$U$37,"",IF($BF109=ﾃﾞｰﾀ一覧!$U$38,"",IF($BO109=ﾃﾞｰﾀ一覧!$AT$27,ﾃﾞｰﾀ一覧!$AT$27,VLOOKUP($AK109,ﾃﾞｰﾀ一覧!$AH$4:$AR$66,11,FALSE)*IF($BO109=ﾃﾞｰﾀ一覧!$AT$17,($AR109+1)*($AV109+1),IF($BO109=ﾃﾞｰﾀ一覧!$AT$22,IF(COUNTIF($AD109,"*天端*"),ﾃﾞｰﾀ一覧!$AU$43/2,ﾃﾞｰﾀ一覧!$AU$43/3),IF($BO109=ﾃﾞｰﾀ一覧!$AT$20,$AR109*$AV109,IF($BO109=ﾃﾞｰﾀ一覧!$AT$21,$AV109,1))))))))</f>
        <v/>
      </c>
      <c r="BW109" s="1112"/>
      <c r="BX109" s="1112"/>
      <c r="BY109" s="1088" t="str">
        <f>IF($B109="","",IF($AH109="","",IF($CK109=ﾃﾞｰﾀ一覧!$U$53,ﾃﾞｰﾀ一覧!$U$61,IF($AH109=ﾃﾞｰﾀ一覧!$U$21,ﾃﾞｰﾀ一覧!$U$60,IF(OR($AH109=ﾃﾞｰﾀ一覧!$U$19,$AH109=ﾃﾞｰﾀ一覧!$U$20,$AH109=ﾃﾞｰﾀ一覧!$U$23,$AH109=ﾃﾞｰﾀ一覧!$U$22,$AH109=ﾃﾞｰﾀ一覧!$U$18,AH109=ﾃﾞｰﾀ一覧!$U$25),ﾃﾞｰﾀ一覧!$U$59,ﾃﾞｰﾀ一覧!$U$62)))))</f>
        <v/>
      </c>
      <c r="BZ109" s="1089"/>
      <c r="CA109" s="1113"/>
      <c r="CB109" s="1113"/>
      <c r="CC109" s="1113"/>
      <c r="CD109" s="1113"/>
      <c r="CE109" s="1113"/>
      <c r="CF109" s="1113"/>
      <c r="CG109" s="1113"/>
      <c r="CH109" s="1113"/>
      <c r="CI109" s="1114"/>
      <c r="CK109" s="240"/>
      <c r="CM109" s="378" t="str">
        <f t="shared" si="7"/>
        <v/>
      </c>
      <c r="CN109" s="379" t="str">
        <f t="shared" si="8"/>
        <v/>
      </c>
      <c r="CO109" s="379" t="str">
        <f t="shared" si="9"/>
        <v/>
      </c>
      <c r="CP109" s="380" t="str">
        <f t="shared" si="10"/>
        <v/>
      </c>
      <c r="CQ109" s="244"/>
      <c r="CR109" s="1100"/>
      <c r="CS109" s="1101"/>
      <c r="CT109" s="1102"/>
      <c r="CU109" s="1135"/>
      <c r="CV109" s="1136"/>
      <c r="CW109" s="1136"/>
      <c r="CX109" s="1137"/>
      <c r="CY109" s="1138"/>
      <c r="CZ109" s="1139"/>
      <c r="DA109" s="1140"/>
      <c r="DB109" s="1132"/>
      <c r="DC109" s="1133"/>
      <c r="DD109" s="1133"/>
      <c r="DE109" s="1133"/>
      <c r="DF109" s="1133"/>
      <c r="DG109" s="1134"/>
      <c r="DH109" s="580"/>
      <c r="DI109" s="1372"/>
      <c r="DJ109" s="1372"/>
      <c r="DK109" s="581"/>
      <c r="DL109" s="582"/>
      <c r="DM109" s="1372"/>
      <c r="DN109" s="1372"/>
      <c r="DO109" s="581"/>
      <c r="DP109" s="582"/>
      <c r="DQ109" s="1372"/>
      <c r="DR109" s="1372"/>
      <c r="DS109" s="583"/>
      <c r="DT109" s="1124"/>
      <c r="DU109" s="1125"/>
      <c r="DV109" s="1150"/>
      <c r="DW109" s="1124"/>
      <c r="DX109" s="1125"/>
      <c r="DY109" s="1150"/>
      <c r="DZ109" s="1362"/>
      <c r="EA109" s="1363"/>
      <c r="EB109" s="1362"/>
      <c r="EC109" s="1363"/>
      <c r="ED109" s="1362"/>
      <c r="EE109" s="1363"/>
      <c r="EF109" s="1364"/>
      <c r="EG109" s="1296"/>
      <c r="EH109" s="1296"/>
      <c r="EI109" s="1365"/>
      <c r="EJ109" s="1366"/>
      <c r="EK109" s="1367"/>
      <c r="EL109" s="1368"/>
      <c r="EM109" s="1298"/>
      <c r="EN109" s="1113"/>
      <c r="EO109" s="1369"/>
      <c r="EP109" s="1370"/>
      <c r="EQ109" s="1371"/>
      <c r="ER109" s="1298"/>
      <c r="ES109" s="1113"/>
      <c r="ET109" s="1113"/>
      <c r="EU109" s="1113"/>
      <c r="EV109" s="1113"/>
      <c r="EW109" s="1113"/>
      <c r="EX109" s="1113"/>
      <c r="EY109" s="1113"/>
      <c r="EZ109" s="1114"/>
    </row>
    <row r="110" spans="1:156" ht="30" customHeight="1" x14ac:dyDescent="0.2">
      <c r="A110" s="207">
        <f t="shared" si="11"/>
        <v>99</v>
      </c>
      <c r="B110" s="1103"/>
      <c r="C110" s="1104"/>
      <c r="D110" s="1092"/>
      <c r="E110" s="1093"/>
      <c r="F110" s="1094" t="str">
        <f t="shared" si="13"/>
        <v/>
      </c>
      <c r="G110" s="1095"/>
      <c r="H110" s="1095"/>
      <c r="I110" s="1095"/>
      <c r="J110" s="1095"/>
      <c r="K110" s="1095"/>
      <c r="L110" s="1095"/>
      <c r="M110" s="1095"/>
      <c r="N110" s="1095"/>
      <c r="O110" s="1095"/>
      <c r="P110" s="1095"/>
      <c r="Q110" s="1095"/>
      <c r="R110" s="1095"/>
      <c r="S110" s="1095"/>
      <c r="T110" s="1095"/>
      <c r="U110" s="1095"/>
      <c r="V110" s="1095"/>
      <c r="W110" s="1096"/>
      <c r="X110" s="1097">
        <f t="shared" si="12"/>
        <v>0</v>
      </c>
      <c r="Y110" s="1098"/>
      <c r="Z110" s="1099"/>
      <c r="AA110" s="1100"/>
      <c r="AB110" s="1101"/>
      <c r="AC110" s="1102"/>
      <c r="AD110" s="1135"/>
      <c r="AE110" s="1136"/>
      <c r="AF110" s="1136"/>
      <c r="AG110" s="1137"/>
      <c r="AH110" s="1138"/>
      <c r="AI110" s="1139"/>
      <c r="AJ110" s="1140"/>
      <c r="AK110" s="1132"/>
      <c r="AL110" s="1133"/>
      <c r="AM110" s="1133"/>
      <c r="AN110" s="1133"/>
      <c r="AO110" s="1133"/>
      <c r="AP110" s="1134"/>
      <c r="AQ110" s="642" t="str">
        <f>IF(AK110="","",VLOOKUP(AK110,ﾃﾞｰﾀ一覧!$AH$4:$AR$66,2,FALSE))</f>
        <v/>
      </c>
      <c r="AR110" s="1084"/>
      <c r="AS110" s="1084"/>
      <c r="AT110" s="643" t="str">
        <f>IF(AK110="","",VLOOKUP(AK110,ﾃﾞｰﾀ一覧!$AH$4:$AR$66,3,FALSE))</f>
        <v/>
      </c>
      <c r="AU110" s="644" t="str">
        <f>IF(AK110="","",VLOOKUP(AK110,ﾃﾞｰﾀ一覧!$AH$4:$AR$66,5,FALSE))</f>
        <v/>
      </c>
      <c r="AV110" s="1084"/>
      <c r="AW110" s="1084"/>
      <c r="AX110" s="643" t="str">
        <f>IF(AK110="","",VLOOKUP(AK110,ﾃﾞｰﾀ一覧!$AH$4:$AR$66,6,FALSE))</f>
        <v/>
      </c>
      <c r="AY110" s="649" t="str">
        <f>IF(AK110="","",VLOOKUP(AK110,ﾃﾞｰﾀ一覧!$AH$4:$AR$66,8,FALSE))</f>
        <v/>
      </c>
      <c r="AZ110" s="1084"/>
      <c r="BA110" s="1084"/>
      <c r="BB110" s="388" t="str">
        <f>IF(AK110="","",VLOOKUP(AK110,ﾃﾞｰﾀ一覧!$AH$4:$AR$66,9,FALSE))</f>
        <v/>
      </c>
      <c r="BC110" s="1124"/>
      <c r="BD110" s="1125"/>
      <c r="BE110" s="1125"/>
      <c r="BF110" s="1124"/>
      <c r="BG110" s="1125"/>
      <c r="BH110" s="1125"/>
      <c r="BI110" s="1124"/>
      <c r="BJ110" s="1125"/>
      <c r="BK110" s="1150"/>
      <c r="BL110" s="1154"/>
      <c r="BM110" s="1155"/>
      <c r="BN110" s="1156"/>
      <c r="BO110" s="1109" t="str">
        <f>IF($AK110="","",IF($BF110="","",IF($BF110=ﾃﾞｰﾀ一覧!$U$37,"",IF($BF110=ﾃﾞｰﾀ一覧!$U$38,"",IF($AH110=ﾃﾞｰﾀ一覧!$U$25,VLOOKUP($AK110,ﾃﾞｰﾀ一覧!$AH$43:$AR$66,10,FALSE),VLOOKUP($AK110,ﾃﾞｰﾀ一覧!$AH$4:$AR$66,10,FALSE))))))</f>
        <v/>
      </c>
      <c r="BP110" s="1110"/>
      <c r="BQ110" s="1110"/>
      <c r="BR110" s="1111"/>
      <c r="BS110" s="1115">
        <f>IF($BL110="",0,VLOOKUP($BL110,ﾃﾞｰﾀ一覧!$AY$4:$BB$16,3,FALSE))</f>
        <v>0</v>
      </c>
      <c r="BT110" s="1115"/>
      <c r="BU110" s="1115"/>
      <c r="BV110" s="1112" t="str">
        <f>IF($BO110="","",IF($BF110=ﾃﾞｰﾀ一覧!$U$37,"",IF($BF110=ﾃﾞｰﾀ一覧!$U$38,"",IF($BO110=ﾃﾞｰﾀ一覧!$AT$27,ﾃﾞｰﾀ一覧!$AT$27,VLOOKUP($AK110,ﾃﾞｰﾀ一覧!$AH$4:$AR$66,11,FALSE)*IF($BO110=ﾃﾞｰﾀ一覧!$AT$17,($AR110+1)*($AV110+1),IF($BO110=ﾃﾞｰﾀ一覧!$AT$22,IF(COUNTIF($AD110,"*天端*"),ﾃﾞｰﾀ一覧!$AU$43/2,ﾃﾞｰﾀ一覧!$AU$43/3),IF($BO110=ﾃﾞｰﾀ一覧!$AT$20,$AR110*$AV110,IF($BO110=ﾃﾞｰﾀ一覧!$AT$21,$AV110,1))))))))</f>
        <v/>
      </c>
      <c r="BW110" s="1112"/>
      <c r="BX110" s="1112"/>
      <c r="BY110" s="1088" t="str">
        <f>IF($B110="","",IF($AH110="","",IF($CK110=ﾃﾞｰﾀ一覧!$U$53,ﾃﾞｰﾀ一覧!$U$61,IF($AH110=ﾃﾞｰﾀ一覧!$U$21,ﾃﾞｰﾀ一覧!$U$60,IF(OR($AH110=ﾃﾞｰﾀ一覧!$U$19,$AH110=ﾃﾞｰﾀ一覧!$U$20,$AH110=ﾃﾞｰﾀ一覧!$U$23,$AH110=ﾃﾞｰﾀ一覧!$U$22,$AH110=ﾃﾞｰﾀ一覧!$U$18,AH110=ﾃﾞｰﾀ一覧!$U$25),ﾃﾞｰﾀ一覧!$U$59,ﾃﾞｰﾀ一覧!$U$62)))))</f>
        <v/>
      </c>
      <c r="BZ110" s="1089"/>
      <c r="CA110" s="1113"/>
      <c r="CB110" s="1113"/>
      <c r="CC110" s="1113"/>
      <c r="CD110" s="1113"/>
      <c r="CE110" s="1113"/>
      <c r="CF110" s="1113"/>
      <c r="CG110" s="1113"/>
      <c r="CH110" s="1113"/>
      <c r="CI110" s="1114"/>
      <c r="CK110" s="240"/>
      <c r="CM110" s="378" t="str">
        <f t="shared" si="7"/>
        <v/>
      </c>
      <c r="CN110" s="379" t="str">
        <f t="shared" si="8"/>
        <v/>
      </c>
      <c r="CO110" s="379" t="str">
        <f t="shared" si="9"/>
        <v/>
      </c>
      <c r="CP110" s="380" t="str">
        <f t="shared" si="10"/>
        <v/>
      </c>
      <c r="CQ110" s="244"/>
      <c r="CR110" s="1100"/>
      <c r="CS110" s="1101"/>
      <c r="CT110" s="1102"/>
      <c r="CU110" s="1135"/>
      <c r="CV110" s="1136"/>
      <c r="CW110" s="1136"/>
      <c r="CX110" s="1137"/>
      <c r="CY110" s="1138"/>
      <c r="CZ110" s="1139"/>
      <c r="DA110" s="1140"/>
      <c r="DB110" s="1132"/>
      <c r="DC110" s="1133"/>
      <c r="DD110" s="1133"/>
      <c r="DE110" s="1133"/>
      <c r="DF110" s="1133"/>
      <c r="DG110" s="1134"/>
      <c r="DH110" s="580"/>
      <c r="DI110" s="1372"/>
      <c r="DJ110" s="1372"/>
      <c r="DK110" s="581"/>
      <c r="DL110" s="582"/>
      <c r="DM110" s="1372"/>
      <c r="DN110" s="1372"/>
      <c r="DO110" s="581"/>
      <c r="DP110" s="582"/>
      <c r="DQ110" s="1372"/>
      <c r="DR110" s="1372"/>
      <c r="DS110" s="583"/>
      <c r="DT110" s="1124"/>
      <c r="DU110" s="1125"/>
      <c r="DV110" s="1150"/>
      <c r="DW110" s="1124"/>
      <c r="DX110" s="1125"/>
      <c r="DY110" s="1150"/>
      <c r="DZ110" s="1362"/>
      <c r="EA110" s="1363"/>
      <c r="EB110" s="1362"/>
      <c r="EC110" s="1363"/>
      <c r="ED110" s="1362"/>
      <c r="EE110" s="1363"/>
      <c r="EF110" s="1364"/>
      <c r="EG110" s="1296"/>
      <c r="EH110" s="1296"/>
      <c r="EI110" s="1365"/>
      <c r="EJ110" s="1366"/>
      <c r="EK110" s="1367"/>
      <c r="EL110" s="1368"/>
      <c r="EM110" s="1298"/>
      <c r="EN110" s="1113"/>
      <c r="EO110" s="1369"/>
      <c r="EP110" s="1370"/>
      <c r="EQ110" s="1371"/>
      <c r="ER110" s="1298"/>
      <c r="ES110" s="1113"/>
      <c r="ET110" s="1113"/>
      <c r="EU110" s="1113"/>
      <c r="EV110" s="1113"/>
      <c r="EW110" s="1113"/>
      <c r="EX110" s="1113"/>
      <c r="EY110" s="1113"/>
      <c r="EZ110" s="1114"/>
    </row>
    <row r="111" spans="1:156" ht="30" customHeight="1" x14ac:dyDescent="0.2">
      <c r="A111" s="207">
        <f t="shared" si="11"/>
        <v>100</v>
      </c>
      <c r="B111" s="1103"/>
      <c r="C111" s="1104"/>
      <c r="D111" s="1092"/>
      <c r="E111" s="1093"/>
      <c r="F111" s="1094" t="str">
        <f t="shared" si="13"/>
        <v/>
      </c>
      <c r="G111" s="1095"/>
      <c r="H111" s="1095"/>
      <c r="I111" s="1095"/>
      <c r="J111" s="1095"/>
      <c r="K111" s="1095"/>
      <c r="L111" s="1095"/>
      <c r="M111" s="1095"/>
      <c r="N111" s="1095"/>
      <c r="O111" s="1095"/>
      <c r="P111" s="1095"/>
      <c r="Q111" s="1095"/>
      <c r="R111" s="1095"/>
      <c r="S111" s="1095"/>
      <c r="T111" s="1095"/>
      <c r="U111" s="1095"/>
      <c r="V111" s="1095"/>
      <c r="W111" s="1096"/>
      <c r="X111" s="1097">
        <f t="shared" si="12"/>
        <v>0</v>
      </c>
      <c r="Y111" s="1098"/>
      <c r="Z111" s="1099"/>
      <c r="AA111" s="1100"/>
      <c r="AB111" s="1101"/>
      <c r="AC111" s="1102"/>
      <c r="AD111" s="1135"/>
      <c r="AE111" s="1136"/>
      <c r="AF111" s="1136"/>
      <c r="AG111" s="1137"/>
      <c r="AH111" s="1138"/>
      <c r="AI111" s="1139"/>
      <c r="AJ111" s="1140"/>
      <c r="AK111" s="1132"/>
      <c r="AL111" s="1133"/>
      <c r="AM111" s="1133"/>
      <c r="AN111" s="1133"/>
      <c r="AO111" s="1133"/>
      <c r="AP111" s="1134"/>
      <c r="AQ111" s="642" t="str">
        <f>IF(AK111="","",VLOOKUP(AK111,ﾃﾞｰﾀ一覧!$AH$4:$AR$66,2,FALSE))</f>
        <v/>
      </c>
      <c r="AR111" s="1084"/>
      <c r="AS111" s="1084"/>
      <c r="AT111" s="643" t="str">
        <f>IF(AK111="","",VLOOKUP(AK111,ﾃﾞｰﾀ一覧!$AH$4:$AR$66,3,FALSE))</f>
        <v/>
      </c>
      <c r="AU111" s="644" t="str">
        <f>IF(AK111="","",VLOOKUP(AK111,ﾃﾞｰﾀ一覧!$AH$4:$AR$66,5,FALSE))</f>
        <v/>
      </c>
      <c r="AV111" s="1084"/>
      <c r="AW111" s="1084"/>
      <c r="AX111" s="643" t="str">
        <f>IF(AK111="","",VLOOKUP(AK111,ﾃﾞｰﾀ一覧!$AH$4:$AR$66,6,FALSE))</f>
        <v/>
      </c>
      <c r="AY111" s="649" t="str">
        <f>IF(AK111="","",VLOOKUP(AK111,ﾃﾞｰﾀ一覧!$AH$4:$AR$66,8,FALSE))</f>
        <v/>
      </c>
      <c r="AZ111" s="1084"/>
      <c r="BA111" s="1084"/>
      <c r="BB111" s="388" t="str">
        <f>IF(AK111="","",VLOOKUP(AK111,ﾃﾞｰﾀ一覧!$AH$4:$AR$66,9,FALSE))</f>
        <v/>
      </c>
      <c r="BC111" s="1124"/>
      <c r="BD111" s="1125"/>
      <c r="BE111" s="1125"/>
      <c r="BF111" s="1124"/>
      <c r="BG111" s="1125"/>
      <c r="BH111" s="1125"/>
      <c r="BI111" s="1124"/>
      <c r="BJ111" s="1125"/>
      <c r="BK111" s="1150"/>
      <c r="BL111" s="1154"/>
      <c r="BM111" s="1155"/>
      <c r="BN111" s="1156"/>
      <c r="BO111" s="1109" t="str">
        <f>IF($AK111="","",IF($BF111="","",IF($BF111=ﾃﾞｰﾀ一覧!$U$37,"",IF($BF111=ﾃﾞｰﾀ一覧!$U$38,"",IF($AH111=ﾃﾞｰﾀ一覧!$U$25,VLOOKUP($AK111,ﾃﾞｰﾀ一覧!$AH$43:$AR$66,10,FALSE),VLOOKUP($AK111,ﾃﾞｰﾀ一覧!$AH$4:$AR$66,10,FALSE))))))</f>
        <v/>
      </c>
      <c r="BP111" s="1110"/>
      <c r="BQ111" s="1110"/>
      <c r="BR111" s="1111"/>
      <c r="BS111" s="1115">
        <f>IF($BL111="",0,VLOOKUP($BL111,ﾃﾞｰﾀ一覧!$AY$4:$BB$16,3,FALSE))</f>
        <v>0</v>
      </c>
      <c r="BT111" s="1115"/>
      <c r="BU111" s="1115"/>
      <c r="BV111" s="1112" t="str">
        <f>IF($BO111="","",IF($BF111=ﾃﾞｰﾀ一覧!$U$37,"",IF($BF111=ﾃﾞｰﾀ一覧!$U$38,"",IF($BO111=ﾃﾞｰﾀ一覧!$AT$27,ﾃﾞｰﾀ一覧!$AT$27,VLOOKUP($AK111,ﾃﾞｰﾀ一覧!$AH$4:$AR$66,11,FALSE)*IF($BO111=ﾃﾞｰﾀ一覧!$AT$17,($AR111+1)*($AV111+1),IF($BO111=ﾃﾞｰﾀ一覧!$AT$22,IF(COUNTIF($AD111,"*天端*"),ﾃﾞｰﾀ一覧!$AU$43/2,ﾃﾞｰﾀ一覧!$AU$43/3),IF($BO111=ﾃﾞｰﾀ一覧!$AT$20,$AR111*$AV111,IF($BO111=ﾃﾞｰﾀ一覧!$AT$21,$AV111,1))))))))</f>
        <v/>
      </c>
      <c r="BW111" s="1112"/>
      <c r="BX111" s="1112"/>
      <c r="BY111" s="1088" t="str">
        <f>IF($B111="","",IF($AH111="","",IF($CK111=ﾃﾞｰﾀ一覧!$U$53,ﾃﾞｰﾀ一覧!$U$61,IF($AH111=ﾃﾞｰﾀ一覧!$U$21,ﾃﾞｰﾀ一覧!$U$60,IF(OR($AH111=ﾃﾞｰﾀ一覧!$U$19,$AH111=ﾃﾞｰﾀ一覧!$U$20,$AH111=ﾃﾞｰﾀ一覧!$U$23,$AH111=ﾃﾞｰﾀ一覧!$U$22,$AH111=ﾃﾞｰﾀ一覧!$U$18,AH111=ﾃﾞｰﾀ一覧!$U$25),ﾃﾞｰﾀ一覧!$U$59,ﾃﾞｰﾀ一覧!$U$62)))))</f>
        <v/>
      </c>
      <c r="BZ111" s="1089"/>
      <c r="CA111" s="1113"/>
      <c r="CB111" s="1113"/>
      <c r="CC111" s="1113"/>
      <c r="CD111" s="1113"/>
      <c r="CE111" s="1113"/>
      <c r="CF111" s="1113"/>
      <c r="CG111" s="1113"/>
      <c r="CH111" s="1113"/>
      <c r="CI111" s="1114"/>
      <c r="CK111" s="240"/>
      <c r="CM111" s="378" t="str">
        <f t="shared" si="7"/>
        <v/>
      </c>
      <c r="CN111" s="379" t="str">
        <f t="shared" si="8"/>
        <v/>
      </c>
      <c r="CO111" s="379" t="str">
        <f t="shared" si="9"/>
        <v/>
      </c>
      <c r="CP111" s="380" t="str">
        <f t="shared" si="10"/>
        <v/>
      </c>
      <c r="CQ111" s="244"/>
      <c r="CR111" s="1100"/>
      <c r="CS111" s="1101"/>
      <c r="CT111" s="1102"/>
      <c r="CU111" s="1135"/>
      <c r="CV111" s="1136"/>
      <c r="CW111" s="1136"/>
      <c r="CX111" s="1137"/>
      <c r="CY111" s="1138"/>
      <c r="CZ111" s="1139"/>
      <c r="DA111" s="1140"/>
      <c r="DB111" s="1132"/>
      <c r="DC111" s="1133"/>
      <c r="DD111" s="1133"/>
      <c r="DE111" s="1133"/>
      <c r="DF111" s="1133"/>
      <c r="DG111" s="1134"/>
      <c r="DH111" s="580"/>
      <c r="DI111" s="1373"/>
      <c r="DJ111" s="1373"/>
      <c r="DK111" s="581"/>
      <c r="DL111" s="582"/>
      <c r="DM111" s="1372"/>
      <c r="DN111" s="1372"/>
      <c r="DO111" s="581"/>
      <c r="DP111" s="582"/>
      <c r="DQ111" s="1372"/>
      <c r="DR111" s="1372"/>
      <c r="DS111" s="583"/>
      <c r="DT111" s="1124"/>
      <c r="DU111" s="1125"/>
      <c r="DV111" s="1150"/>
      <c r="DW111" s="1124"/>
      <c r="DX111" s="1125"/>
      <c r="DY111" s="1150"/>
      <c r="DZ111" s="1362"/>
      <c r="EA111" s="1363"/>
      <c r="EB111" s="1362"/>
      <c r="EC111" s="1363"/>
      <c r="ED111" s="1362"/>
      <c r="EE111" s="1363"/>
      <c r="EF111" s="1364"/>
      <c r="EG111" s="1296"/>
      <c r="EH111" s="1296"/>
      <c r="EI111" s="1365"/>
      <c r="EJ111" s="1366"/>
      <c r="EK111" s="1367"/>
      <c r="EL111" s="1368"/>
      <c r="EM111" s="1298"/>
      <c r="EN111" s="1113"/>
      <c r="EO111" s="1369"/>
      <c r="EP111" s="1370"/>
      <c r="EQ111" s="1371"/>
      <c r="ER111" s="1298"/>
      <c r="ES111" s="1113"/>
      <c r="ET111" s="1113"/>
      <c r="EU111" s="1113"/>
      <c r="EV111" s="1113"/>
      <c r="EW111" s="1113"/>
      <c r="EX111" s="1113"/>
      <c r="EY111" s="1113"/>
      <c r="EZ111" s="1114"/>
    </row>
    <row r="112" spans="1:156" ht="30" customHeight="1" x14ac:dyDescent="0.2">
      <c r="A112" s="207">
        <f t="shared" si="11"/>
        <v>101</v>
      </c>
      <c r="B112" s="1103"/>
      <c r="C112" s="1104"/>
      <c r="D112" s="1092"/>
      <c r="E112" s="1093"/>
      <c r="F112" s="1094" t="str">
        <f t="shared" si="13"/>
        <v/>
      </c>
      <c r="G112" s="1095"/>
      <c r="H112" s="1095"/>
      <c r="I112" s="1095"/>
      <c r="J112" s="1095"/>
      <c r="K112" s="1095"/>
      <c r="L112" s="1095"/>
      <c r="M112" s="1095"/>
      <c r="N112" s="1095"/>
      <c r="O112" s="1095"/>
      <c r="P112" s="1095"/>
      <c r="Q112" s="1095"/>
      <c r="R112" s="1095"/>
      <c r="S112" s="1095"/>
      <c r="T112" s="1095"/>
      <c r="U112" s="1095"/>
      <c r="V112" s="1095"/>
      <c r="W112" s="1096"/>
      <c r="X112" s="1097">
        <f t="shared" si="12"/>
        <v>0</v>
      </c>
      <c r="Y112" s="1098"/>
      <c r="Z112" s="1099"/>
      <c r="AA112" s="1100"/>
      <c r="AB112" s="1101"/>
      <c r="AC112" s="1102"/>
      <c r="AD112" s="1135"/>
      <c r="AE112" s="1136"/>
      <c r="AF112" s="1136"/>
      <c r="AG112" s="1137"/>
      <c r="AH112" s="1138"/>
      <c r="AI112" s="1139"/>
      <c r="AJ112" s="1140"/>
      <c r="AK112" s="1132"/>
      <c r="AL112" s="1133"/>
      <c r="AM112" s="1133"/>
      <c r="AN112" s="1133"/>
      <c r="AO112" s="1133"/>
      <c r="AP112" s="1134"/>
      <c r="AQ112" s="642" t="str">
        <f>IF(AK112="","",VLOOKUP(AK112,ﾃﾞｰﾀ一覧!$AH$4:$AR$66,2,FALSE))</f>
        <v/>
      </c>
      <c r="AR112" s="1084"/>
      <c r="AS112" s="1084"/>
      <c r="AT112" s="643" t="str">
        <f>IF(AK112="","",VLOOKUP(AK112,ﾃﾞｰﾀ一覧!$AH$4:$AR$66,3,FALSE))</f>
        <v/>
      </c>
      <c r="AU112" s="644" t="str">
        <f>IF(AK112="","",VLOOKUP(AK112,ﾃﾞｰﾀ一覧!$AH$4:$AR$66,5,FALSE))</f>
        <v/>
      </c>
      <c r="AV112" s="1084"/>
      <c r="AW112" s="1084"/>
      <c r="AX112" s="643" t="str">
        <f>IF(AK112="","",VLOOKUP(AK112,ﾃﾞｰﾀ一覧!$AH$4:$AR$66,6,FALSE))</f>
        <v/>
      </c>
      <c r="AY112" s="649" t="str">
        <f>IF(AK112="","",VLOOKUP(AK112,ﾃﾞｰﾀ一覧!$AH$4:$AR$66,8,FALSE))</f>
        <v/>
      </c>
      <c r="AZ112" s="1084"/>
      <c r="BA112" s="1084"/>
      <c r="BB112" s="388" t="str">
        <f>IF(AK112="","",VLOOKUP(AK112,ﾃﾞｰﾀ一覧!$AH$4:$AR$66,9,FALSE))</f>
        <v/>
      </c>
      <c r="BC112" s="1124"/>
      <c r="BD112" s="1125"/>
      <c r="BE112" s="1125"/>
      <c r="BF112" s="1124"/>
      <c r="BG112" s="1125"/>
      <c r="BH112" s="1125"/>
      <c r="BI112" s="1124"/>
      <c r="BJ112" s="1125"/>
      <c r="BK112" s="1150"/>
      <c r="BL112" s="1154"/>
      <c r="BM112" s="1155"/>
      <c r="BN112" s="1156"/>
      <c r="BO112" s="1109" t="str">
        <f>IF($AK112="","",IF($BF112="","",IF($BF112=ﾃﾞｰﾀ一覧!$U$37,"",IF($BF112=ﾃﾞｰﾀ一覧!$U$38,"",IF($AH112=ﾃﾞｰﾀ一覧!$U$25,VLOOKUP($AK112,ﾃﾞｰﾀ一覧!$AH$43:$AR$66,10,FALSE),VLOOKUP($AK112,ﾃﾞｰﾀ一覧!$AH$4:$AR$66,10,FALSE))))))</f>
        <v/>
      </c>
      <c r="BP112" s="1110"/>
      <c r="BQ112" s="1110"/>
      <c r="BR112" s="1111"/>
      <c r="BS112" s="1115">
        <f>IF($BL112="",0,VLOOKUP($BL112,ﾃﾞｰﾀ一覧!$AY$4:$BB$16,3,FALSE))</f>
        <v>0</v>
      </c>
      <c r="BT112" s="1115"/>
      <c r="BU112" s="1115"/>
      <c r="BV112" s="1112" t="str">
        <f>IF($BO112="","",IF($BF112=ﾃﾞｰﾀ一覧!$U$37,"",IF($BF112=ﾃﾞｰﾀ一覧!$U$38,"",IF($BO112=ﾃﾞｰﾀ一覧!$AT$27,ﾃﾞｰﾀ一覧!$AT$27,VLOOKUP($AK112,ﾃﾞｰﾀ一覧!$AH$4:$AR$66,11,FALSE)*IF($BO112=ﾃﾞｰﾀ一覧!$AT$17,($AR112+1)*($AV112+1),IF($BO112=ﾃﾞｰﾀ一覧!$AT$22,IF(COUNTIF($AD112,"*天端*"),ﾃﾞｰﾀ一覧!$AU$43/2,ﾃﾞｰﾀ一覧!$AU$43/3),IF($BO112=ﾃﾞｰﾀ一覧!$AT$20,$AR112*$AV112,IF($BO112=ﾃﾞｰﾀ一覧!$AT$21,$AV112,1))))))))</f>
        <v/>
      </c>
      <c r="BW112" s="1112"/>
      <c r="BX112" s="1112"/>
      <c r="BY112" s="1088" t="str">
        <f>IF($B112="","",IF($AH112="","",IF($CK112=ﾃﾞｰﾀ一覧!$U$53,ﾃﾞｰﾀ一覧!$U$61,IF($AH112=ﾃﾞｰﾀ一覧!$U$21,ﾃﾞｰﾀ一覧!$U$60,IF(OR($AH112=ﾃﾞｰﾀ一覧!$U$19,$AH112=ﾃﾞｰﾀ一覧!$U$20,$AH112=ﾃﾞｰﾀ一覧!$U$23,$AH112=ﾃﾞｰﾀ一覧!$U$22,$AH112=ﾃﾞｰﾀ一覧!$U$18,AH112=ﾃﾞｰﾀ一覧!$U$25),ﾃﾞｰﾀ一覧!$U$59,ﾃﾞｰﾀ一覧!$U$62)))))</f>
        <v/>
      </c>
      <c r="BZ112" s="1089"/>
      <c r="CA112" s="1113"/>
      <c r="CB112" s="1113"/>
      <c r="CC112" s="1113"/>
      <c r="CD112" s="1113"/>
      <c r="CE112" s="1113"/>
      <c r="CF112" s="1113"/>
      <c r="CG112" s="1113"/>
      <c r="CH112" s="1113"/>
      <c r="CI112" s="1114"/>
      <c r="CK112" s="240"/>
      <c r="CM112" s="378" t="str">
        <f t="shared" si="7"/>
        <v/>
      </c>
      <c r="CN112" s="379" t="str">
        <f t="shared" si="8"/>
        <v/>
      </c>
      <c r="CO112" s="379" t="str">
        <f t="shared" si="9"/>
        <v/>
      </c>
      <c r="CP112" s="380" t="str">
        <f t="shared" si="10"/>
        <v/>
      </c>
      <c r="CQ112" s="244"/>
      <c r="CR112" s="1100"/>
      <c r="CS112" s="1101"/>
      <c r="CT112" s="1102"/>
      <c r="CU112" s="1135"/>
      <c r="CV112" s="1136"/>
      <c r="CW112" s="1136"/>
      <c r="CX112" s="1137"/>
      <c r="CY112" s="1138"/>
      <c r="CZ112" s="1139"/>
      <c r="DA112" s="1140"/>
      <c r="DB112" s="1132"/>
      <c r="DC112" s="1133"/>
      <c r="DD112" s="1133"/>
      <c r="DE112" s="1133"/>
      <c r="DF112" s="1133"/>
      <c r="DG112" s="1134"/>
      <c r="DH112" s="580"/>
      <c r="DI112" s="1372"/>
      <c r="DJ112" s="1372"/>
      <c r="DK112" s="581"/>
      <c r="DL112" s="582"/>
      <c r="DM112" s="1372"/>
      <c r="DN112" s="1372"/>
      <c r="DO112" s="581"/>
      <c r="DP112" s="582"/>
      <c r="DQ112" s="1372"/>
      <c r="DR112" s="1372"/>
      <c r="DS112" s="583"/>
      <c r="DT112" s="1124"/>
      <c r="DU112" s="1125"/>
      <c r="DV112" s="1150"/>
      <c r="DW112" s="1124"/>
      <c r="DX112" s="1125"/>
      <c r="DY112" s="1150"/>
      <c r="DZ112" s="1362"/>
      <c r="EA112" s="1363"/>
      <c r="EB112" s="1362"/>
      <c r="EC112" s="1363"/>
      <c r="ED112" s="1362"/>
      <c r="EE112" s="1363"/>
      <c r="EF112" s="1364"/>
      <c r="EG112" s="1296"/>
      <c r="EH112" s="1296"/>
      <c r="EI112" s="1365"/>
      <c r="EJ112" s="1366"/>
      <c r="EK112" s="1367"/>
      <c r="EL112" s="1368"/>
      <c r="EM112" s="1298"/>
      <c r="EN112" s="1113"/>
      <c r="EO112" s="1369"/>
      <c r="EP112" s="1370"/>
      <c r="EQ112" s="1371"/>
      <c r="ER112" s="1298"/>
      <c r="ES112" s="1113"/>
      <c r="ET112" s="1113"/>
      <c r="EU112" s="1113"/>
      <c r="EV112" s="1113"/>
      <c r="EW112" s="1113"/>
      <c r="EX112" s="1113"/>
      <c r="EY112" s="1113"/>
      <c r="EZ112" s="1114"/>
    </row>
    <row r="113" spans="1:156" ht="30" customHeight="1" x14ac:dyDescent="0.2">
      <c r="A113" s="207">
        <f t="shared" si="11"/>
        <v>102</v>
      </c>
      <c r="B113" s="1103"/>
      <c r="C113" s="1104"/>
      <c r="D113" s="1092"/>
      <c r="E113" s="1093"/>
      <c r="F113" s="1094" t="str">
        <f t="shared" si="13"/>
        <v/>
      </c>
      <c r="G113" s="1095"/>
      <c r="H113" s="1095"/>
      <c r="I113" s="1095"/>
      <c r="J113" s="1095"/>
      <c r="K113" s="1095"/>
      <c r="L113" s="1095"/>
      <c r="M113" s="1095"/>
      <c r="N113" s="1095"/>
      <c r="O113" s="1095"/>
      <c r="P113" s="1095"/>
      <c r="Q113" s="1095"/>
      <c r="R113" s="1095"/>
      <c r="S113" s="1095"/>
      <c r="T113" s="1095"/>
      <c r="U113" s="1095"/>
      <c r="V113" s="1095"/>
      <c r="W113" s="1096"/>
      <c r="X113" s="1097">
        <f t="shared" si="12"/>
        <v>0</v>
      </c>
      <c r="Y113" s="1098"/>
      <c r="Z113" s="1099"/>
      <c r="AA113" s="1100"/>
      <c r="AB113" s="1101"/>
      <c r="AC113" s="1102"/>
      <c r="AD113" s="1135"/>
      <c r="AE113" s="1136"/>
      <c r="AF113" s="1136"/>
      <c r="AG113" s="1137"/>
      <c r="AH113" s="1138"/>
      <c r="AI113" s="1139"/>
      <c r="AJ113" s="1140"/>
      <c r="AK113" s="1132"/>
      <c r="AL113" s="1133"/>
      <c r="AM113" s="1133"/>
      <c r="AN113" s="1133"/>
      <c r="AO113" s="1133"/>
      <c r="AP113" s="1134"/>
      <c r="AQ113" s="642" t="str">
        <f>IF(AK113="","",VLOOKUP(AK113,ﾃﾞｰﾀ一覧!$AH$4:$AR$66,2,FALSE))</f>
        <v/>
      </c>
      <c r="AR113" s="1084"/>
      <c r="AS113" s="1084"/>
      <c r="AT113" s="643" t="str">
        <f>IF(AK113="","",VLOOKUP(AK113,ﾃﾞｰﾀ一覧!$AH$4:$AR$66,3,FALSE))</f>
        <v/>
      </c>
      <c r="AU113" s="644" t="str">
        <f>IF(AK113="","",VLOOKUP(AK113,ﾃﾞｰﾀ一覧!$AH$4:$AR$66,5,FALSE))</f>
        <v/>
      </c>
      <c r="AV113" s="1084"/>
      <c r="AW113" s="1084"/>
      <c r="AX113" s="643" t="str">
        <f>IF(AK113="","",VLOOKUP(AK113,ﾃﾞｰﾀ一覧!$AH$4:$AR$66,6,FALSE))</f>
        <v/>
      </c>
      <c r="AY113" s="649" t="str">
        <f>IF(AK113="","",VLOOKUP(AK113,ﾃﾞｰﾀ一覧!$AH$4:$AR$66,8,FALSE))</f>
        <v/>
      </c>
      <c r="AZ113" s="1084"/>
      <c r="BA113" s="1084"/>
      <c r="BB113" s="388" t="str">
        <f>IF(AK113="","",VLOOKUP(AK113,ﾃﾞｰﾀ一覧!$AH$4:$AR$66,9,FALSE))</f>
        <v/>
      </c>
      <c r="BC113" s="1124"/>
      <c r="BD113" s="1125"/>
      <c r="BE113" s="1125"/>
      <c r="BF113" s="1124"/>
      <c r="BG113" s="1125"/>
      <c r="BH113" s="1125"/>
      <c r="BI113" s="1124"/>
      <c r="BJ113" s="1125"/>
      <c r="BK113" s="1150"/>
      <c r="BL113" s="1154"/>
      <c r="BM113" s="1155"/>
      <c r="BN113" s="1156"/>
      <c r="BO113" s="1109" t="str">
        <f>IF($AK113="","",IF($BF113="","",IF($BF113=ﾃﾞｰﾀ一覧!$U$37,"",IF($BF113=ﾃﾞｰﾀ一覧!$U$38,"",IF($AH113=ﾃﾞｰﾀ一覧!$U$25,VLOOKUP($AK113,ﾃﾞｰﾀ一覧!$AH$43:$AR$66,10,FALSE),VLOOKUP($AK113,ﾃﾞｰﾀ一覧!$AH$4:$AR$66,10,FALSE))))))</f>
        <v/>
      </c>
      <c r="BP113" s="1110"/>
      <c r="BQ113" s="1110"/>
      <c r="BR113" s="1111"/>
      <c r="BS113" s="1115">
        <f>IF($BL113="",0,VLOOKUP($BL113,ﾃﾞｰﾀ一覧!$AY$4:$BB$16,3,FALSE))</f>
        <v>0</v>
      </c>
      <c r="BT113" s="1115"/>
      <c r="BU113" s="1115"/>
      <c r="BV113" s="1112" t="str">
        <f>IF($BO113="","",IF($BF113=ﾃﾞｰﾀ一覧!$U$37,"",IF($BF113=ﾃﾞｰﾀ一覧!$U$38,"",IF($BO113=ﾃﾞｰﾀ一覧!$AT$27,ﾃﾞｰﾀ一覧!$AT$27,VLOOKUP($AK113,ﾃﾞｰﾀ一覧!$AH$4:$AR$66,11,FALSE)*IF($BO113=ﾃﾞｰﾀ一覧!$AT$17,($AR113+1)*($AV113+1),IF($BO113=ﾃﾞｰﾀ一覧!$AT$22,IF(COUNTIF($AD113,"*天端*"),ﾃﾞｰﾀ一覧!$AU$43/2,ﾃﾞｰﾀ一覧!$AU$43/3),IF($BO113=ﾃﾞｰﾀ一覧!$AT$20,$AR113*$AV113,IF($BO113=ﾃﾞｰﾀ一覧!$AT$21,$AV113,1))))))))</f>
        <v/>
      </c>
      <c r="BW113" s="1112"/>
      <c r="BX113" s="1112"/>
      <c r="BY113" s="1088" t="str">
        <f>IF($B113="","",IF($AH113="","",IF($CK113=ﾃﾞｰﾀ一覧!$U$53,ﾃﾞｰﾀ一覧!$U$61,IF($AH113=ﾃﾞｰﾀ一覧!$U$21,ﾃﾞｰﾀ一覧!$U$60,IF(OR($AH113=ﾃﾞｰﾀ一覧!$U$19,$AH113=ﾃﾞｰﾀ一覧!$U$20,$AH113=ﾃﾞｰﾀ一覧!$U$23,$AH113=ﾃﾞｰﾀ一覧!$U$22,$AH113=ﾃﾞｰﾀ一覧!$U$18,AH113=ﾃﾞｰﾀ一覧!$U$25),ﾃﾞｰﾀ一覧!$U$59,ﾃﾞｰﾀ一覧!$U$62)))))</f>
        <v/>
      </c>
      <c r="BZ113" s="1089"/>
      <c r="CA113" s="1113"/>
      <c r="CB113" s="1113"/>
      <c r="CC113" s="1113"/>
      <c r="CD113" s="1113"/>
      <c r="CE113" s="1113"/>
      <c r="CF113" s="1113"/>
      <c r="CG113" s="1113"/>
      <c r="CH113" s="1113"/>
      <c r="CI113" s="1114"/>
      <c r="CK113" s="240"/>
      <c r="CM113" s="378" t="str">
        <f t="shared" si="7"/>
        <v/>
      </c>
      <c r="CN113" s="379" t="str">
        <f t="shared" si="8"/>
        <v/>
      </c>
      <c r="CO113" s="379" t="str">
        <f t="shared" si="9"/>
        <v/>
      </c>
      <c r="CP113" s="380" t="str">
        <f t="shared" si="10"/>
        <v/>
      </c>
      <c r="CQ113" s="244"/>
      <c r="CR113" s="1100"/>
      <c r="CS113" s="1101"/>
      <c r="CT113" s="1102"/>
      <c r="CU113" s="1135"/>
      <c r="CV113" s="1136"/>
      <c r="CW113" s="1136"/>
      <c r="CX113" s="1137"/>
      <c r="CY113" s="1138"/>
      <c r="CZ113" s="1139"/>
      <c r="DA113" s="1140"/>
      <c r="DB113" s="1132"/>
      <c r="DC113" s="1133"/>
      <c r="DD113" s="1133"/>
      <c r="DE113" s="1133"/>
      <c r="DF113" s="1133"/>
      <c r="DG113" s="1134"/>
      <c r="DH113" s="580"/>
      <c r="DI113" s="1372"/>
      <c r="DJ113" s="1372"/>
      <c r="DK113" s="581"/>
      <c r="DL113" s="582"/>
      <c r="DM113" s="1372"/>
      <c r="DN113" s="1372"/>
      <c r="DO113" s="581"/>
      <c r="DP113" s="582"/>
      <c r="DQ113" s="1372"/>
      <c r="DR113" s="1372"/>
      <c r="DS113" s="583"/>
      <c r="DT113" s="1124"/>
      <c r="DU113" s="1125"/>
      <c r="DV113" s="1150"/>
      <c r="DW113" s="1124"/>
      <c r="DX113" s="1125"/>
      <c r="DY113" s="1150"/>
      <c r="DZ113" s="1362"/>
      <c r="EA113" s="1363"/>
      <c r="EB113" s="1362"/>
      <c r="EC113" s="1363"/>
      <c r="ED113" s="1362"/>
      <c r="EE113" s="1363"/>
      <c r="EF113" s="1364"/>
      <c r="EG113" s="1296"/>
      <c r="EH113" s="1296"/>
      <c r="EI113" s="1365"/>
      <c r="EJ113" s="1366"/>
      <c r="EK113" s="1367"/>
      <c r="EL113" s="1368"/>
      <c r="EM113" s="1298"/>
      <c r="EN113" s="1113"/>
      <c r="EO113" s="1369"/>
      <c r="EP113" s="1370"/>
      <c r="EQ113" s="1371"/>
      <c r="ER113" s="1298"/>
      <c r="ES113" s="1113"/>
      <c r="ET113" s="1113"/>
      <c r="EU113" s="1113"/>
      <c r="EV113" s="1113"/>
      <c r="EW113" s="1113"/>
      <c r="EX113" s="1113"/>
      <c r="EY113" s="1113"/>
      <c r="EZ113" s="1114"/>
    </row>
    <row r="114" spans="1:156" ht="30" customHeight="1" x14ac:dyDescent="0.2">
      <c r="A114" s="207">
        <f t="shared" si="11"/>
        <v>103</v>
      </c>
      <c r="B114" s="1103"/>
      <c r="C114" s="1104"/>
      <c r="D114" s="1092"/>
      <c r="E114" s="1093"/>
      <c r="F114" s="1094" t="str">
        <f t="shared" si="13"/>
        <v/>
      </c>
      <c r="G114" s="1095"/>
      <c r="H114" s="1095"/>
      <c r="I114" s="1095"/>
      <c r="J114" s="1095"/>
      <c r="K114" s="1095"/>
      <c r="L114" s="1095"/>
      <c r="M114" s="1095"/>
      <c r="N114" s="1095"/>
      <c r="O114" s="1095"/>
      <c r="P114" s="1095"/>
      <c r="Q114" s="1095"/>
      <c r="R114" s="1095"/>
      <c r="S114" s="1095"/>
      <c r="T114" s="1095"/>
      <c r="U114" s="1095"/>
      <c r="V114" s="1095"/>
      <c r="W114" s="1096"/>
      <c r="X114" s="1097">
        <f t="shared" si="12"/>
        <v>0</v>
      </c>
      <c r="Y114" s="1098"/>
      <c r="Z114" s="1099"/>
      <c r="AA114" s="1100"/>
      <c r="AB114" s="1101"/>
      <c r="AC114" s="1102"/>
      <c r="AD114" s="1135"/>
      <c r="AE114" s="1136"/>
      <c r="AF114" s="1136"/>
      <c r="AG114" s="1137"/>
      <c r="AH114" s="1138"/>
      <c r="AI114" s="1139"/>
      <c r="AJ114" s="1140"/>
      <c r="AK114" s="1132"/>
      <c r="AL114" s="1133"/>
      <c r="AM114" s="1133"/>
      <c r="AN114" s="1133"/>
      <c r="AO114" s="1133"/>
      <c r="AP114" s="1134"/>
      <c r="AQ114" s="642" t="str">
        <f>IF(AK114="","",VLOOKUP(AK114,ﾃﾞｰﾀ一覧!$AH$4:$AR$66,2,FALSE))</f>
        <v/>
      </c>
      <c r="AR114" s="1084"/>
      <c r="AS114" s="1084"/>
      <c r="AT114" s="643" t="str">
        <f>IF(AK114="","",VLOOKUP(AK114,ﾃﾞｰﾀ一覧!$AH$4:$AR$66,3,FALSE))</f>
        <v/>
      </c>
      <c r="AU114" s="644" t="str">
        <f>IF(AK114="","",VLOOKUP(AK114,ﾃﾞｰﾀ一覧!$AH$4:$AR$66,5,FALSE))</f>
        <v/>
      </c>
      <c r="AV114" s="1084"/>
      <c r="AW114" s="1084"/>
      <c r="AX114" s="643" t="str">
        <f>IF(AK114="","",VLOOKUP(AK114,ﾃﾞｰﾀ一覧!$AH$4:$AR$66,6,FALSE))</f>
        <v/>
      </c>
      <c r="AY114" s="649" t="str">
        <f>IF(AK114="","",VLOOKUP(AK114,ﾃﾞｰﾀ一覧!$AH$4:$AR$66,8,FALSE))</f>
        <v/>
      </c>
      <c r="AZ114" s="1084"/>
      <c r="BA114" s="1084"/>
      <c r="BB114" s="388" t="str">
        <f>IF(AK114="","",VLOOKUP(AK114,ﾃﾞｰﾀ一覧!$AH$4:$AR$66,9,FALSE))</f>
        <v/>
      </c>
      <c r="BC114" s="1124"/>
      <c r="BD114" s="1125"/>
      <c r="BE114" s="1125"/>
      <c r="BF114" s="1124"/>
      <c r="BG114" s="1125"/>
      <c r="BH114" s="1125"/>
      <c r="BI114" s="1124"/>
      <c r="BJ114" s="1125"/>
      <c r="BK114" s="1150"/>
      <c r="BL114" s="1154"/>
      <c r="BM114" s="1155"/>
      <c r="BN114" s="1156"/>
      <c r="BO114" s="1109" t="str">
        <f>IF($AK114="","",IF($BF114="","",IF($BF114=ﾃﾞｰﾀ一覧!$U$37,"",IF($BF114=ﾃﾞｰﾀ一覧!$U$38,"",IF($AH114=ﾃﾞｰﾀ一覧!$U$25,VLOOKUP($AK114,ﾃﾞｰﾀ一覧!$AH$43:$AR$66,10,FALSE),VLOOKUP($AK114,ﾃﾞｰﾀ一覧!$AH$4:$AR$66,10,FALSE))))))</f>
        <v/>
      </c>
      <c r="BP114" s="1110"/>
      <c r="BQ114" s="1110"/>
      <c r="BR114" s="1111"/>
      <c r="BS114" s="1115">
        <f>IF($BL114="",0,VLOOKUP($BL114,ﾃﾞｰﾀ一覧!$AY$4:$BB$16,3,FALSE))</f>
        <v>0</v>
      </c>
      <c r="BT114" s="1115"/>
      <c r="BU114" s="1115"/>
      <c r="BV114" s="1112" t="str">
        <f>IF($BO114="","",IF($BF114=ﾃﾞｰﾀ一覧!$U$37,"",IF($BF114=ﾃﾞｰﾀ一覧!$U$38,"",IF($BO114=ﾃﾞｰﾀ一覧!$AT$27,ﾃﾞｰﾀ一覧!$AT$27,VLOOKUP($AK114,ﾃﾞｰﾀ一覧!$AH$4:$AR$66,11,FALSE)*IF($BO114=ﾃﾞｰﾀ一覧!$AT$17,($AR114+1)*($AV114+1),IF($BO114=ﾃﾞｰﾀ一覧!$AT$22,IF(COUNTIF($AD114,"*天端*"),ﾃﾞｰﾀ一覧!$AU$43/2,ﾃﾞｰﾀ一覧!$AU$43/3),IF($BO114=ﾃﾞｰﾀ一覧!$AT$20,$AR114*$AV114,IF($BO114=ﾃﾞｰﾀ一覧!$AT$21,$AV114,1))))))))</f>
        <v/>
      </c>
      <c r="BW114" s="1112"/>
      <c r="BX114" s="1112"/>
      <c r="BY114" s="1088" t="str">
        <f>IF($B114="","",IF($AH114="","",IF($CK114=ﾃﾞｰﾀ一覧!$U$53,ﾃﾞｰﾀ一覧!$U$61,IF($AH114=ﾃﾞｰﾀ一覧!$U$21,ﾃﾞｰﾀ一覧!$U$60,IF(OR($AH114=ﾃﾞｰﾀ一覧!$U$19,$AH114=ﾃﾞｰﾀ一覧!$U$20,$AH114=ﾃﾞｰﾀ一覧!$U$23,$AH114=ﾃﾞｰﾀ一覧!$U$22,$AH114=ﾃﾞｰﾀ一覧!$U$18,AH114=ﾃﾞｰﾀ一覧!$U$25),ﾃﾞｰﾀ一覧!$U$59,ﾃﾞｰﾀ一覧!$U$62)))))</f>
        <v/>
      </c>
      <c r="BZ114" s="1089"/>
      <c r="CA114" s="1113"/>
      <c r="CB114" s="1113"/>
      <c r="CC114" s="1113"/>
      <c r="CD114" s="1113"/>
      <c r="CE114" s="1113"/>
      <c r="CF114" s="1113"/>
      <c r="CG114" s="1113"/>
      <c r="CH114" s="1113"/>
      <c r="CI114" s="1114"/>
      <c r="CK114" s="240"/>
      <c r="CM114" s="378" t="str">
        <f t="shared" si="7"/>
        <v/>
      </c>
      <c r="CN114" s="379" t="str">
        <f t="shared" si="8"/>
        <v/>
      </c>
      <c r="CO114" s="379" t="str">
        <f t="shared" si="9"/>
        <v/>
      </c>
      <c r="CP114" s="380" t="str">
        <f t="shared" si="10"/>
        <v/>
      </c>
      <c r="CQ114" s="244"/>
      <c r="CR114" s="1100"/>
      <c r="CS114" s="1101"/>
      <c r="CT114" s="1102"/>
      <c r="CU114" s="1135"/>
      <c r="CV114" s="1136"/>
      <c r="CW114" s="1136"/>
      <c r="CX114" s="1137"/>
      <c r="CY114" s="1138"/>
      <c r="CZ114" s="1139"/>
      <c r="DA114" s="1140"/>
      <c r="DB114" s="1132"/>
      <c r="DC114" s="1133"/>
      <c r="DD114" s="1133"/>
      <c r="DE114" s="1133"/>
      <c r="DF114" s="1133"/>
      <c r="DG114" s="1134"/>
      <c r="DH114" s="580"/>
      <c r="DI114" s="1372"/>
      <c r="DJ114" s="1372"/>
      <c r="DK114" s="581"/>
      <c r="DL114" s="582"/>
      <c r="DM114" s="1372"/>
      <c r="DN114" s="1372"/>
      <c r="DO114" s="581"/>
      <c r="DP114" s="582"/>
      <c r="DQ114" s="1372"/>
      <c r="DR114" s="1372"/>
      <c r="DS114" s="583"/>
      <c r="DT114" s="1124"/>
      <c r="DU114" s="1125"/>
      <c r="DV114" s="1150"/>
      <c r="DW114" s="1124"/>
      <c r="DX114" s="1125"/>
      <c r="DY114" s="1150"/>
      <c r="DZ114" s="1362"/>
      <c r="EA114" s="1363"/>
      <c r="EB114" s="1362"/>
      <c r="EC114" s="1363"/>
      <c r="ED114" s="1362"/>
      <c r="EE114" s="1363"/>
      <c r="EF114" s="1364"/>
      <c r="EG114" s="1296"/>
      <c r="EH114" s="1296"/>
      <c r="EI114" s="1365"/>
      <c r="EJ114" s="1366"/>
      <c r="EK114" s="1367"/>
      <c r="EL114" s="1368"/>
      <c r="EM114" s="1298"/>
      <c r="EN114" s="1113"/>
      <c r="EO114" s="1369"/>
      <c r="EP114" s="1370"/>
      <c r="EQ114" s="1371"/>
      <c r="ER114" s="1298"/>
      <c r="ES114" s="1113"/>
      <c r="ET114" s="1113"/>
      <c r="EU114" s="1113"/>
      <c r="EV114" s="1113"/>
      <c r="EW114" s="1113"/>
      <c r="EX114" s="1113"/>
      <c r="EY114" s="1113"/>
      <c r="EZ114" s="1114"/>
    </row>
    <row r="115" spans="1:156" ht="30" customHeight="1" x14ac:dyDescent="0.2">
      <c r="A115" s="207">
        <f t="shared" si="11"/>
        <v>104</v>
      </c>
      <c r="B115" s="1103"/>
      <c r="C115" s="1104"/>
      <c r="D115" s="1092"/>
      <c r="E115" s="1093"/>
      <c r="F115" s="1094" t="str">
        <f t="shared" si="13"/>
        <v/>
      </c>
      <c r="G115" s="1095"/>
      <c r="H115" s="1095"/>
      <c r="I115" s="1095"/>
      <c r="J115" s="1095"/>
      <c r="K115" s="1095"/>
      <c r="L115" s="1095"/>
      <c r="M115" s="1095"/>
      <c r="N115" s="1095"/>
      <c r="O115" s="1095"/>
      <c r="P115" s="1095"/>
      <c r="Q115" s="1095"/>
      <c r="R115" s="1095"/>
      <c r="S115" s="1095"/>
      <c r="T115" s="1095"/>
      <c r="U115" s="1095"/>
      <c r="V115" s="1095"/>
      <c r="W115" s="1096"/>
      <c r="X115" s="1097">
        <f t="shared" si="12"/>
        <v>0</v>
      </c>
      <c r="Y115" s="1098"/>
      <c r="Z115" s="1099"/>
      <c r="AA115" s="1100"/>
      <c r="AB115" s="1101"/>
      <c r="AC115" s="1102"/>
      <c r="AD115" s="1135"/>
      <c r="AE115" s="1136"/>
      <c r="AF115" s="1136"/>
      <c r="AG115" s="1137"/>
      <c r="AH115" s="1138"/>
      <c r="AI115" s="1285"/>
      <c r="AJ115" s="1286"/>
      <c r="AK115" s="1287"/>
      <c r="AL115" s="1288"/>
      <c r="AM115" s="1288"/>
      <c r="AN115" s="1288"/>
      <c r="AO115" s="1288"/>
      <c r="AP115" s="1289"/>
      <c r="AQ115" s="642" t="str">
        <f>IF(AK115="","",VLOOKUP(AK115,ﾃﾞｰﾀ一覧!$AH$4:$AR$66,2,FALSE))</f>
        <v/>
      </c>
      <c r="AR115" s="1084"/>
      <c r="AS115" s="1084"/>
      <c r="AT115" s="643" t="str">
        <f>IF(AK115="","",VLOOKUP(AK115,ﾃﾞｰﾀ一覧!$AH$4:$AR$66,3,FALSE))</f>
        <v/>
      </c>
      <c r="AU115" s="644" t="str">
        <f>IF(AK115="","",VLOOKUP(AK115,ﾃﾞｰﾀ一覧!$AH$4:$AR$66,5,FALSE))</f>
        <v/>
      </c>
      <c r="AV115" s="1084"/>
      <c r="AW115" s="1084"/>
      <c r="AX115" s="643" t="str">
        <f>IF(AK115="","",VLOOKUP(AK115,ﾃﾞｰﾀ一覧!$AH$4:$AR$66,6,FALSE))</f>
        <v/>
      </c>
      <c r="AY115" s="649" t="str">
        <f>IF(AK115="","",VLOOKUP(AK115,ﾃﾞｰﾀ一覧!$AH$4:$AR$66,8,FALSE))</f>
        <v/>
      </c>
      <c r="AZ115" s="1084"/>
      <c r="BA115" s="1084"/>
      <c r="BB115" s="388" t="str">
        <f>IF(AK115="","",VLOOKUP(AK115,ﾃﾞｰﾀ一覧!$AH$4:$AR$66,9,FALSE))</f>
        <v/>
      </c>
      <c r="BC115" s="1124"/>
      <c r="BD115" s="1125"/>
      <c r="BE115" s="1125"/>
      <c r="BF115" s="1124"/>
      <c r="BG115" s="1125"/>
      <c r="BH115" s="1125"/>
      <c r="BI115" s="1124"/>
      <c r="BJ115" s="1125"/>
      <c r="BK115" s="1150"/>
      <c r="BL115" s="1154"/>
      <c r="BM115" s="1155"/>
      <c r="BN115" s="1156"/>
      <c r="BO115" s="1109" t="str">
        <f>IF($AK115="","",IF($BF115="","",IF($BF115=ﾃﾞｰﾀ一覧!$U$37,"",IF($BF115=ﾃﾞｰﾀ一覧!$U$38,"",IF($AH115=ﾃﾞｰﾀ一覧!$U$25,VLOOKUP($AK115,ﾃﾞｰﾀ一覧!$AH$43:$AR$66,10,FALSE),VLOOKUP($AK115,ﾃﾞｰﾀ一覧!$AH$4:$AR$66,10,FALSE))))))</f>
        <v/>
      </c>
      <c r="BP115" s="1110"/>
      <c r="BQ115" s="1110"/>
      <c r="BR115" s="1111"/>
      <c r="BS115" s="1115">
        <f>IF($BL115="",0,VLOOKUP($BL115,ﾃﾞｰﾀ一覧!$AY$4:$BB$16,3,FALSE))</f>
        <v>0</v>
      </c>
      <c r="BT115" s="1115"/>
      <c r="BU115" s="1115"/>
      <c r="BV115" s="1112" t="str">
        <f>IF($BO115="","",IF($BF115=ﾃﾞｰﾀ一覧!$U$37,"",IF($BF115=ﾃﾞｰﾀ一覧!$U$38,"",IF($BO115=ﾃﾞｰﾀ一覧!$AT$27,ﾃﾞｰﾀ一覧!$AT$27,VLOOKUP($AK115,ﾃﾞｰﾀ一覧!$AH$4:$AR$66,11,FALSE)*IF($BO115=ﾃﾞｰﾀ一覧!$AT$17,($AR115+1)*($AV115+1),IF($BO115=ﾃﾞｰﾀ一覧!$AT$22,IF(COUNTIF($AD115,"*天端*"),ﾃﾞｰﾀ一覧!$AU$43/2,ﾃﾞｰﾀ一覧!$AU$43/3),IF($BO115=ﾃﾞｰﾀ一覧!$AT$20,$AR115*$AV115,IF($BO115=ﾃﾞｰﾀ一覧!$AT$21,$AV115,1))))))))</f>
        <v/>
      </c>
      <c r="BW115" s="1112"/>
      <c r="BX115" s="1112"/>
      <c r="BY115" s="1088" t="str">
        <f>IF($B115="","",IF($AH115="","",IF($CK115=ﾃﾞｰﾀ一覧!$U$53,ﾃﾞｰﾀ一覧!$U$61,IF($AH115=ﾃﾞｰﾀ一覧!$U$21,ﾃﾞｰﾀ一覧!$U$60,IF(OR($AH115=ﾃﾞｰﾀ一覧!$U$19,$AH115=ﾃﾞｰﾀ一覧!$U$20,$AH115=ﾃﾞｰﾀ一覧!$U$23,$AH115=ﾃﾞｰﾀ一覧!$U$22,$AH115=ﾃﾞｰﾀ一覧!$U$18,AH115=ﾃﾞｰﾀ一覧!$U$25),ﾃﾞｰﾀ一覧!$U$59,ﾃﾞｰﾀ一覧!$U$62)))))</f>
        <v/>
      </c>
      <c r="BZ115" s="1089"/>
      <c r="CA115" s="1113"/>
      <c r="CB115" s="1113"/>
      <c r="CC115" s="1113"/>
      <c r="CD115" s="1113"/>
      <c r="CE115" s="1113"/>
      <c r="CF115" s="1113"/>
      <c r="CG115" s="1113"/>
      <c r="CH115" s="1113"/>
      <c r="CI115" s="1114"/>
      <c r="CK115" s="240"/>
      <c r="CM115" s="378" t="str">
        <f t="shared" si="7"/>
        <v/>
      </c>
      <c r="CN115" s="379" t="str">
        <f t="shared" si="8"/>
        <v/>
      </c>
      <c r="CO115" s="379" t="str">
        <f t="shared" si="9"/>
        <v/>
      </c>
      <c r="CP115" s="380" t="str">
        <f t="shared" si="10"/>
        <v/>
      </c>
      <c r="CQ115" s="244"/>
      <c r="CR115" s="1100"/>
      <c r="CS115" s="1101"/>
      <c r="CT115" s="1102"/>
      <c r="CU115" s="1135"/>
      <c r="CV115" s="1136"/>
      <c r="CW115" s="1136"/>
      <c r="CX115" s="1137"/>
      <c r="CY115" s="1138"/>
      <c r="CZ115" s="1139"/>
      <c r="DA115" s="1140"/>
      <c r="DB115" s="1132"/>
      <c r="DC115" s="1133"/>
      <c r="DD115" s="1133"/>
      <c r="DE115" s="1133"/>
      <c r="DF115" s="1133"/>
      <c r="DG115" s="1134"/>
      <c r="DH115" s="580"/>
      <c r="DI115" s="1372"/>
      <c r="DJ115" s="1372"/>
      <c r="DK115" s="581"/>
      <c r="DL115" s="582"/>
      <c r="DM115" s="1372"/>
      <c r="DN115" s="1372"/>
      <c r="DO115" s="581"/>
      <c r="DP115" s="582"/>
      <c r="DQ115" s="1372"/>
      <c r="DR115" s="1372"/>
      <c r="DS115" s="583"/>
      <c r="DT115" s="1124"/>
      <c r="DU115" s="1125"/>
      <c r="DV115" s="1150"/>
      <c r="DW115" s="1124"/>
      <c r="DX115" s="1125"/>
      <c r="DY115" s="1150"/>
      <c r="DZ115" s="1362"/>
      <c r="EA115" s="1363"/>
      <c r="EB115" s="1362"/>
      <c r="EC115" s="1363"/>
      <c r="ED115" s="1362"/>
      <c r="EE115" s="1363"/>
      <c r="EF115" s="1364"/>
      <c r="EG115" s="1296"/>
      <c r="EH115" s="1296"/>
      <c r="EI115" s="1365"/>
      <c r="EJ115" s="1366"/>
      <c r="EK115" s="1367"/>
      <c r="EL115" s="1368"/>
      <c r="EM115" s="1298"/>
      <c r="EN115" s="1113"/>
      <c r="EO115" s="1369"/>
      <c r="EP115" s="1370"/>
      <c r="EQ115" s="1371"/>
      <c r="ER115" s="1298"/>
      <c r="ES115" s="1113"/>
      <c r="ET115" s="1113"/>
      <c r="EU115" s="1113"/>
      <c r="EV115" s="1113"/>
      <c r="EW115" s="1113"/>
      <c r="EX115" s="1113"/>
      <c r="EY115" s="1113"/>
      <c r="EZ115" s="1114"/>
    </row>
    <row r="116" spans="1:156" ht="30" customHeight="1" x14ac:dyDescent="0.2">
      <c r="A116" s="207">
        <f t="shared" si="11"/>
        <v>105</v>
      </c>
      <c r="B116" s="1103"/>
      <c r="C116" s="1104"/>
      <c r="D116" s="1092"/>
      <c r="E116" s="1093"/>
      <c r="F116" s="1094" t="str">
        <f t="shared" si="13"/>
        <v/>
      </c>
      <c r="G116" s="1095"/>
      <c r="H116" s="1095"/>
      <c r="I116" s="1095"/>
      <c r="J116" s="1095"/>
      <c r="K116" s="1095"/>
      <c r="L116" s="1095"/>
      <c r="M116" s="1095"/>
      <c r="N116" s="1095"/>
      <c r="O116" s="1095"/>
      <c r="P116" s="1095"/>
      <c r="Q116" s="1095"/>
      <c r="R116" s="1095"/>
      <c r="S116" s="1095"/>
      <c r="T116" s="1095"/>
      <c r="U116" s="1095"/>
      <c r="V116" s="1095"/>
      <c r="W116" s="1096"/>
      <c r="X116" s="1097">
        <f t="shared" si="12"/>
        <v>0</v>
      </c>
      <c r="Y116" s="1098"/>
      <c r="Z116" s="1099"/>
      <c r="AA116" s="1100"/>
      <c r="AB116" s="1101"/>
      <c r="AC116" s="1102"/>
      <c r="AD116" s="1135"/>
      <c r="AE116" s="1136"/>
      <c r="AF116" s="1136"/>
      <c r="AG116" s="1137"/>
      <c r="AH116" s="1138"/>
      <c r="AI116" s="1139"/>
      <c r="AJ116" s="1140"/>
      <c r="AK116" s="1132"/>
      <c r="AL116" s="1133"/>
      <c r="AM116" s="1133"/>
      <c r="AN116" s="1133"/>
      <c r="AO116" s="1133"/>
      <c r="AP116" s="1134"/>
      <c r="AQ116" s="642" t="str">
        <f>IF(AK116="","",VLOOKUP(AK116,ﾃﾞｰﾀ一覧!$AH$4:$AR$66,2,FALSE))</f>
        <v/>
      </c>
      <c r="AR116" s="1084"/>
      <c r="AS116" s="1084"/>
      <c r="AT116" s="643" t="str">
        <f>IF(AK116="","",VLOOKUP(AK116,ﾃﾞｰﾀ一覧!$AH$4:$AR$66,3,FALSE))</f>
        <v/>
      </c>
      <c r="AU116" s="644" t="str">
        <f>IF(AK116="","",VLOOKUP(AK116,ﾃﾞｰﾀ一覧!$AH$4:$AR$66,5,FALSE))</f>
        <v/>
      </c>
      <c r="AV116" s="1084"/>
      <c r="AW116" s="1084"/>
      <c r="AX116" s="643" t="str">
        <f>IF(AK116="","",VLOOKUP(AK116,ﾃﾞｰﾀ一覧!$AH$4:$AR$66,6,FALSE))</f>
        <v/>
      </c>
      <c r="AY116" s="649" t="str">
        <f>IF(AK116="","",VLOOKUP(AK116,ﾃﾞｰﾀ一覧!$AH$4:$AR$66,8,FALSE))</f>
        <v/>
      </c>
      <c r="AZ116" s="1084"/>
      <c r="BA116" s="1084"/>
      <c r="BB116" s="388" t="str">
        <f>IF(AK116="","",VLOOKUP(AK116,ﾃﾞｰﾀ一覧!$AH$4:$AR$66,9,FALSE))</f>
        <v/>
      </c>
      <c r="BC116" s="1124"/>
      <c r="BD116" s="1125"/>
      <c r="BE116" s="1125"/>
      <c r="BF116" s="1124"/>
      <c r="BG116" s="1125"/>
      <c r="BH116" s="1125"/>
      <c r="BI116" s="1157"/>
      <c r="BJ116" s="1158"/>
      <c r="BK116" s="1159"/>
      <c r="BL116" s="1154"/>
      <c r="BM116" s="1155"/>
      <c r="BN116" s="1156"/>
      <c r="BO116" s="1109" t="str">
        <f>IF($AK116="","",IF($BF116="","",IF($BF116=ﾃﾞｰﾀ一覧!$U$37,"",IF($BF116=ﾃﾞｰﾀ一覧!$U$38,"",IF($AH116=ﾃﾞｰﾀ一覧!$U$25,VLOOKUP($AK116,ﾃﾞｰﾀ一覧!$AH$43:$AR$66,10,FALSE),VLOOKUP($AK116,ﾃﾞｰﾀ一覧!$AH$4:$AR$66,10,FALSE))))))</f>
        <v/>
      </c>
      <c r="BP116" s="1110"/>
      <c r="BQ116" s="1110"/>
      <c r="BR116" s="1111"/>
      <c r="BS116" s="1115">
        <f>IF($BL116="",0,VLOOKUP($BL116,ﾃﾞｰﾀ一覧!$AY$4:$BB$16,3,FALSE))</f>
        <v>0</v>
      </c>
      <c r="BT116" s="1115"/>
      <c r="BU116" s="1115"/>
      <c r="BV116" s="1112" t="str">
        <f>IF($BO116="","",IF($BF116=ﾃﾞｰﾀ一覧!$U$37,"",IF($BF116=ﾃﾞｰﾀ一覧!$U$38,"",IF($BO116=ﾃﾞｰﾀ一覧!$AT$27,ﾃﾞｰﾀ一覧!$AT$27,VLOOKUP($AK116,ﾃﾞｰﾀ一覧!$AH$4:$AR$66,11,FALSE)*IF($BO116=ﾃﾞｰﾀ一覧!$AT$17,($AR116+1)*($AV116+1),IF($BO116=ﾃﾞｰﾀ一覧!$AT$22,IF(COUNTIF($AD116,"*天端*"),ﾃﾞｰﾀ一覧!$AU$43/2,ﾃﾞｰﾀ一覧!$AU$43/3),IF($BO116=ﾃﾞｰﾀ一覧!$AT$20,$AR116*$AV116,IF($BO116=ﾃﾞｰﾀ一覧!$AT$21,$AV116,1))))))))</f>
        <v/>
      </c>
      <c r="BW116" s="1112"/>
      <c r="BX116" s="1112"/>
      <c r="BY116" s="1088" t="str">
        <f>IF($B116="","",IF($AH116="","",IF($CK116=ﾃﾞｰﾀ一覧!$U$53,ﾃﾞｰﾀ一覧!$U$61,IF($AH116=ﾃﾞｰﾀ一覧!$U$21,ﾃﾞｰﾀ一覧!$U$60,IF(OR($AH116=ﾃﾞｰﾀ一覧!$U$19,$AH116=ﾃﾞｰﾀ一覧!$U$20,$AH116=ﾃﾞｰﾀ一覧!$U$23,$AH116=ﾃﾞｰﾀ一覧!$U$22,$AH116=ﾃﾞｰﾀ一覧!$U$18,AH116=ﾃﾞｰﾀ一覧!$U$25),ﾃﾞｰﾀ一覧!$U$59,ﾃﾞｰﾀ一覧!$U$62)))))</f>
        <v/>
      </c>
      <c r="BZ116" s="1089"/>
      <c r="CA116" s="1113"/>
      <c r="CB116" s="1113"/>
      <c r="CC116" s="1113"/>
      <c r="CD116" s="1113"/>
      <c r="CE116" s="1113"/>
      <c r="CF116" s="1113"/>
      <c r="CG116" s="1113"/>
      <c r="CH116" s="1113"/>
      <c r="CI116" s="1114"/>
      <c r="CK116" s="240"/>
      <c r="CM116" s="378" t="str">
        <f t="shared" si="7"/>
        <v/>
      </c>
      <c r="CN116" s="379" t="str">
        <f t="shared" si="8"/>
        <v/>
      </c>
      <c r="CO116" s="379" t="str">
        <f t="shared" si="9"/>
        <v/>
      </c>
      <c r="CP116" s="380" t="str">
        <f t="shared" si="10"/>
        <v/>
      </c>
      <c r="CQ116" s="244"/>
      <c r="CR116" s="1100"/>
      <c r="CS116" s="1101"/>
      <c r="CT116" s="1102"/>
      <c r="CU116" s="1135"/>
      <c r="CV116" s="1136"/>
      <c r="CW116" s="1136"/>
      <c r="CX116" s="1137"/>
      <c r="CY116" s="1138"/>
      <c r="CZ116" s="1139"/>
      <c r="DA116" s="1140"/>
      <c r="DB116" s="1132"/>
      <c r="DC116" s="1133"/>
      <c r="DD116" s="1133"/>
      <c r="DE116" s="1133"/>
      <c r="DF116" s="1133"/>
      <c r="DG116" s="1134"/>
      <c r="DH116" s="580"/>
      <c r="DI116" s="1372"/>
      <c r="DJ116" s="1372"/>
      <c r="DK116" s="581"/>
      <c r="DL116" s="582"/>
      <c r="DM116" s="1372"/>
      <c r="DN116" s="1372"/>
      <c r="DO116" s="581"/>
      <c r="DP116" s="582"/>
      <c r="DQ116" s="1372"/>
      <c r="DR116" s="1372"/>
      <c r="DS116" s="583"/>
      <c r="DT116" s="1124"/>
      <c r="DU116" s="1125"/>
      <c r="DV116" s="1150"/>
      <c r="DW116" s="1157"/>
      <c r="DX116" s="1158"/>
      <c r="DY116" s="1159"/>
      <c r="DZ116" s="1362"/>
      <c r="EA116" s="1363"/>
      <c r="EB116" s="1362"/>
      <c r="EC116" s="1363"/>
      <c r="ED116" s="1362"/>
      <c r="EE116" s="1363"/>
      <c r="EF116" s="1364"/>
      <c r="EG116" s="1296"/>
      <c r="EH116" s="1296"/>
      <c r="EI116" s="1365"/>
      <c r="EJ116" s="1366"/>
      <c r="EK116" s="1367"/>
      <c r="EL116" s="1368"/>
      <c r="EM116" s="1298"/>
      <c r="EN116" s="1113"/>
      <c r="EO116" s="1369"/>
      <c r="EP116" s="1370"/>
      <c r="EQ116" s="1371"/>
      <c r="ER116" s="1298"/>
      <c r="ES116" s="1113"/>
      <c r="ET116" s="1113"/>
      <c r="EU116" s="1113"/>
      <c r="EV116" s="1113"/>
      <c r="EW116" s="1113"/>
      <c r="EX116" s="1113"/>
      <c r="EY116" s="1113"/>
      <c r="EZ116" s="1114"/>
    </row>
    <row r="117" spans="1:156" ht="30" customHeight="1" x14ac:dyDescent="0.2">
      <c r="A117" s="207">
        <f t="shared" si="11"/>
        <v>106</v>
      </c>
      <c r="B117" s="1103"/>
      <c r="C117" s="1104"/>
      <c r="D117" s="1092"/>
      <c r="E117" s="1093"/>
      <c r="F117" s="1094" t="str">
        <f t="shared" si="13"/>
        <v/>
      </c>
      <c r="G117" s="1095"/>
      <c r="H117" s="1095"/>
      <c r="I117" s="1095"/>
      <c r="J117" s="1095"/>
      <c r="K117" s="1095"/>
      <c r="L117" s="1095"/>
      <c r="M117" s="1095"/>
      <c r="N117" s="1095"/>
      <c r="O117" s="1095"/>
      <c r="P117" s="1095"/>
      <c r="Q117" s="1095"/>
      <c r="R117" s="1095"/>
      <c r="S117" s="1095"/>
      <c r="T117" s="1095"/>
      <c r="U117" s="1095"/>
      <c r="V117" s="1095"/>
      <c r="W117" s="1096"/>
      <c r="X117" s="1097">
        <f t="shared" si="12"/>
        <v>0</v>
      </c>
      <c r="Y117" s="1098"/>
      <c r="Z117" s="1099"/>
      <c r="AA117" s="1100"/>
      <c r="AB117" s="1101"/>
      <c r="AC117" s="1102"/>
      <c r="AD117" s="1135"/>
      <c r="AE117" s="1136"/>
      <c r="AF117" s="1136"/>
      <c r="AG117" s="1137"/>
      <c r="AH117" s="1138"/>
      <c r="AI117" s="1139"/>
      <c r="AJ117" s="1140"/>
      <c r="AK117" s="1132"/>
      <c r="AL117" s="1133"/>
      <c r="AM117" s="1133"/>
      <c r="AN117" s="1133"/>
      <c r="AO117" s="1133"/>
      <c r="AP117" s="1134"/>
      <c r="AQ117" s="642" t="str">
        <f>IF(AK117="","",VLOOKUP(AK117,ﾃﾞｰﾀ一覧!$AH$4:$AR$66,2,FALSE))</f>
        <v/>
      </c>
      <c r="AR117" s="1084"/>
      <c r="AS117" s="1084"/>
      <c r="AT117" s="643" t="str">
        <f>IF(AK117="","",VLOOKUP(AK117,ﾃﾞｰﾀ一覧!$AH$4:$AR$66,3,FALSE))</f>
        <v/>
      </c>
      <c r="AU117" s="644" t="str">
        <f>IF(AK117="","",VLOOKUP(AK117,ﾃﾞｰﾀ一覧!$AH$4:$AR$66,5,FALSE))</f>
        <v/>
      </c>
      <c r="AV117" s="1084"/>
      <c r="AW117" s="1084"/>
      <c r="AX117" s="643" t="str">
        <f>IF(AK117="","",VLOOKUP(AK117,ﾃﾞｰﾀ一覧!$AH$4:$AR$66,6,FALSE))</f>
        <v/>
      </c>
      <c r="AY117" s="649" t="str">
        <f>IF(AK117="","",VLOOKUP(AK117,ﾃﾞｰﾀ一覧!$AH$4:$AR$66,8,FALSE))</f>
        <v/>
      </c>
      <c r="AZ117" s="1084"/>
      <c r="BA117" s="1084"/>
      <c r="BB117" s="388" t="str">
        <f>IF(AK117="","",VLOOKUP(AK117,ﾃﾞｰﾀ一覧!$AH$4:$AR$66,9,FALSE))</f>
        <v/>
      </c>
      <c r="BC117" s="1124"/>
      <c r="BD117" s="1125"/>
      <c r="BE117" s="1125"/>
      <c r="BF117" s="1124"/>
      <c r="BG117" s="1125"/>
      <c r="BH117" s="1125"/>
      <c r="BI117" s="1124"/>
      <c r="BJ117" s="1125"/>
      <c r="BK117" s="1150"/>
      <c r="BL117" s="1154"/>
      <c r="BM117" s="1155"/>
      <c r="BN117" s="1156"/>
      <c r="BO117" s="1109" t="str">
        <f>IF($AK117="","",IF($BF117="","",IF($BF117=ﾃﾞｰﾀ一覧!$U$37,"",IF($BF117=ﾃﾞｰﾀ一覧!$U$38,"",IF($AH117=ﾃﾞｰﾀ一覧!$U$25,VLOOKUP($AK117,ﾃﾞｰﾀ一覧!$AH$43:$AR$66,10,FALSE),VLOOKUP($AK117,ﾃﾞｰﾀ一覧!$AH$4:$AR$66,10,FALSE))))))</f>
        <v/>
      </c>
      <c r="BP117" s="1110"/>
      <c r="BQ117" s="1110"/>
      <c r="BR117" s="1111"/>
      <c r="BS117" s="1115">
        <f>IF($BL117="",0,VLOOKUP($BL117,ﾃﾞｰﾀ一覧!$AY$4:$BB$16,3,FALSE))</f>
        <v>0</v>
      </c>
      <c r="BT117" s="1115"/>
      <c r="BU117" s="1115"/>
      <c r="BV117" s="1112" t="str">
        <f>IF($BO117="","",IF($BF117=ﾃﾞｰﾀ一覧!$U$37,"",IF($BF117=ﾃﾞｰﾀ一覧!$U$38,"",IF($BO117=ﾃﾞｰﾀ一覧!$AT$27,ﾃﾞｰﾀ一覧!$AT$27,VLOOKUP($AK117,ﾃﾞｰﾀ一覧!$AH$4:$AR$66,11,FALSE)*IF($BO117=ﾃﾞｰﾀ一覧!$AT$17,($AR117+1)*($AV117+1),IF($BO117=ﾃﾞｰﾀ一覧!$AT$22,IF(COUNTIF($AD117,"*天端*"),ﾃﾞｰﾀ一覧!$AU$43/2,ﾃﾞｰﾀ一覧!$AU$43/3),IF($BO117=ﾃﾞｰﾀ一覧!$AT$20,$AR117*$AV117,IF($BO117=ﾃﾞｰﾀ一覧!$AT$21,$AV117,1))))))))</f>
        <v/>
      </c>
      <c r="BW117" s="1112"/>
      <c r="BX117" s="1112"/>
      <c r="BY117" s="1088" t="str">
        <f>IF($B117="","",IF($AH117="","",IF($CK117=ﾃﾞｰﾀ一覧!$U$53,ﾃﾞｰﾀ一覧!$U$61,IF($AH117=ﾃﾞｰﾀ一覧!$U$21,ﾃﾞｰﾀ一覧!$U$60,IF(OR($AH117=ﾃﾞｰﾀ一覧!$U$19,$AH117=ﾃﾞｰﾀ一覧!$U$20,$AH117=ﾃﾞｰﾀ一覧!$U$23,$AH117=ﾃﾞｰﾀ一覧!$U$22,$AH117=ﾃﾞｰﾀ一覧!$U$18,AH117=ﾃﾞｰﾀ一覧!$U$25),ﾃﾞｰﾀ一覧!$U$59,ﾃﾞｰﾀ一覧!$U$62)))))</f>
        <v/>
      </c>
      <c r="BZ117" s="1089"/>
      <c r="CA117" s="1113"/>
      <c r="CB117" s="1113"/>
      <c r="CC117" s="1113"/>
      <c r="CD117" s="1113"/>
      <c r="CE117" s="1113"/>
      <c r="CF117" s="1113"/>
      <c r="CG117" s="1113"/>
      <c r="CH117" s="1113"/>
      <c r="CI117" s="1114"/>
      <c r="CK117" s="240"/>
      <c r="CM117" s="378" t="str">
        <f t="shared" si="7"/>
        <v/>
      </c>
      <c r="CN117" s="379" t="str">
        <f t="shared" si="8"/>
        <v/>
      </c>
      <c r="CO117" s="379" t="str">
        <f t="shared" si="9"/>
        <v/>
      </c>
      <c r="CP117" s="380" t="str">
        <f t="shared" si="10"/>
        <v/>
      </c>
      <c r="CQ117" s="244"/>
      <c r="CR117" s="1100"/>
      <c r="CS117" s="1101"/>
      <c r="CT117" s="1102"/>
      <c r="CU117" s="1135"/>
      <c r="CV117" s="1136"/>
      <c r="CW117" s="1136"/>
      <c r="CX117" s="1137"/>
      <c r="CY117" s="1138"/>
      <c r="CZ117" s="1139"/>
      <c r="DA117" s="1140"/>
      <c r="DB117" s="1132"/>
      <c r="DC117" s="1133"/>
      <c r="DD117" s="1133"/>
      <c r="DE117" s="1133"/>
      <c r="DF117" s="1133"/>
      <c r="DG117" s="1134"/>
      <c r="DH117" s="580"/>
      <c r="DI117" s="1372"/>
      <c r="DJ117" s="1372"/>
      <c r="DK117" s="581"/>
      <c r="DL117" s="582"/>
      <c r="DM117" s="1372"/>
      <c r="DN117" s="1372"/>
      <c r="DO117" s="581"/>
      <c r="DP117" s="582"/>
      <c r="DQ117" s="1372"/>
      <c r="DR117" s="1372"/>
      <c r="DS117" s="583"/>
      <c r="DT117" s="1124"/>
      <c r="DU117" s="1125"/>
      <c r="DV117" s="1150"/>
      <c r="DW117" s="1124"/>
      <c r="DX117" s="1125"/>
      <c r="DY117" s="1150"/>
      <c r="DZ117" s="1362"/>
      <c r="EA117" s="1363"/>
      <c r="EB117" s="1362"/>
      <c r="EC117" s="1363"/>
      <c r="ED117" s="1362"/>
      <c r="EE117" s="1363"/>
      <c r="EF117" s="1364"/>
      <c r="EG117" s="1296"/>
      <c r="EH117" s="1296"/>
      <c r="EI117" s="1365"/>
      <c r="EJ117" s="1366"/>
      <c r="EK117" s="1367"/>
      <c r="EL117" s="1368"/>
      <c r="EM117" s="1298"/>
      <c r="EN117" s="1113"/>
      <c r="EO117" s="1369"/>
      <c r="EP117" s="1370"/>
      <c r="EQ117" s="1371"/>
      <c r="ER117" s="1298"/>
      <c r="ES117" s="1113"/>
      <c r="ET117" s="1113"/>
      <c r="EU117" s="1113"/>
      <c r="EV117" s="1113"/>
      <c r="EW117" s="1113"/>
      <c r="EX117" s="1113"/>
      <c r="EY117" s="1113"/>
      <c r="EZ117" s="1114"/>
    </row>
    <row r="118" spans="1:156" ht="30" customHeight="1" x14ac:dyDescent="0.2">
      <c r="A118" s="207">
        <f t="shared" si="11"/>
        <v>107</v>
      </c>
      <c r="B118" s="1103"/>
      <c r="C118" s="1104"/>
      <c r="D118" s="1092"/>
      <c r="E118" s="1093"/>
      <c r="F118" s="1094" t="str">
        <f t="shared" si="13"/>
        <v/>
      </c>
      <c r="G118" s="1095"/>
      <c r="H118" s="1095"/>
      <c r="I118" s="1095"/>
      <c r="J118" s="1095"/>
      <c r="K118" s="1095"/>
      <c r="L118" s="1095"/>
      <c r="M118" s="1095"/>
      <c r="N118" s="1095"/>
      <c r="O118" s="1095"/>
      <c r="P118" s="1095"/>
      <c r="Q118" s="1095"/>
      <c r="R118" s="1095"/>
      <c r="S118" s="1095"/>
      <c r="T118" s="1095"/>
      <c r="U118" s="1095"/>
      <c r="V118" s="1095"/>
      <c r="W118" s="1096"/>
      <c r="X118" s="1097">
        <f t="shared" si="12"/>
        <v>0</v>
      </c>
      <c r="Y118" s="1098"/>
      <c r="Z118" s="1099"/>
      <c r="AA118" s="1100"/>
      <c r="AB118" s="1101"/>
      <c r="AC118" s="1102"/>
      <c r="AD118" s="1135"/>
      <c r="AE118" s="1136"/>
      <c r="AF118" s="1136"/>
      <c r="AG118" s="1137"/>
      <c r="AH118" s="1138"/>
      <c r="AI118" s="1139"/>
      <c r="AJ118" s="1140"/>
      <c r="AK118" s="1132"/>
      <c r="AL118" s="1133"/>
      <c r="AM118" s="1133"/>
      <c r="AN118" s="1133"/>
      <c r="AO118" s="1133"/>
      <c r="AP118" s="1134"/>
      <c r="AQ118" s="642" t="str">
        <f>IF(AK118="","",VLOOKUP(AK118,ﾃﾞｰﾀ一覧!$AH$4:$AR$66,2,FALSE))</f>
        <v/>
      </c>
      <c r="AR118" s="1084"/>
      <c r="AS118" s="1084"/>
      <c r="AT118" s="643" t="str">
        <f>IF(AK118="","",VLOOKUP(AK118,ﾃﾞｰﾀ一覧!$AH$4:$AR$66,3,FALSE))</f>
        <v/>
      </c>
      <c r="AU118" s="644" t="str">
        <f>IF(AK118="","",VLOOKUP(AK118,ﾃﾞｰﾀ一覧!$AH$4:$AR$66,5,FALSE))</f>
        <v/>
      </c>
      <c r="AV118" s="1084"/>
      <c r="AW118" s="1084"/>
      <c r="AX118" s="643" t="str">
        <f>IF(AK118="","",VLOOKUP(AK118,ﾃﾞｰﾀ一覧!$AH$4:$AR$66,6,FALSE))</f>
        <v/>
      </c>
      <c r="AY118" s="649" t="str">
        <f>IF(AK118="","",VLOOKUP(AK118,ﾃﾞｰﾀ一覧!$AH$4:$AR$66,8,FALSE))</f>
        <v/>
      </c>
      <c r="AZ118" s="1084"/>
      <c r="BA118" s="1084"/>
      <c r="BB118" s="388" t="str">
        <f>IF(AK118="","",VLOOKUP(AK118,ﾃﾞｰﾀ一覧!$AH$4:$AR$66,9,FALSE))</f>
        <v/>
      </c>
      <c r="BC118" s="1124"/>
      <c r="BD118" s="1125"/>
      <c r="BE118" s="1125"/>
      <c r="BF118" s="1124"/>
      <c r="BG118" s="1125"/>
      <c r="BH118" s="1125"/>
      <c r="BI118" s="1124"/>
      <c r="BJ118" s="1125"/>
      <c r="BK118" s="1150"/>
      <c r="BL118" s="1154"/>
      <c r="BM118" s="1155"/>
      <c r="BN118" s="1156"/>
      <c r="BO118" s="1109" t="str">
        <f>IF($AK118="","",IF($BF118="","",IF($BF118=ﾃﾞｰﾀ一覧!$U$37,"",IF($BF118=ﾃﾞｰﾀ一覧!$U$38,"",IF($AH118=ﾃﾞｰﾀ一覧!$U$25,VLOOKUP($AK118,ﾃﾞｰﾀ一覧!$AH$43:$AR$66,10,FALSE),VLOOKUP($AK118,ﾃﾞｰﾀ一覧!$AH$4:$AR$66,10,FALSE))))))</f>
        <v/>
      </c>
      <c r="BP118" s="1110"/>
      <c r="BQ118" s="1110"/>
      <c r="BR118" s="1111"/>
      <c r="BS118" s="1115">
        <f>IF($BL118="",0,VLOOKUP($BL118,ﾃﾞｰﾀ一覧!$AY$4:$BB$16,3,FALSE))</f>
        <v>0</v>
      </c>
      <c r="BT118" s="1115"/>
      <c r="BU118" s="1115"/>
      <c r="BV118" s="1112" t="str">
        <f>IF($BO118="","",IF($BF118=ﾃﾞｰﾀ一覧!$U$37,"",IF($BF118=ﾃﾞｰﾀ一覧!$U$38,"",IF($BO118=ﾃﾞｰﾀ一覧!$AT$27,ﾃﾞｰﾀ一覧!$AT$27,VLOOKUP($AK118,ﾃﾞｰﾀ一覧!$AH$4:$AR$66,11,FALSE)*IF($BO118=ﾃﾞｰﾀ一覧!$AT$17,($AR118+1)*($AV118+1),IF($BO118=ﾃﾞｰﾀ一覧!$AT$22,IF(COUNTIF($AD118,"*天端*"),ﾃﾞｰﾀ一覧!$AU$43/2,ﾃﾞｰﾀ一覧!$AU$43/3),IF($BO118=ﾃﾞｰﾀ一覧!$AT$20,$AR118*$AV118,IF($BO118=ﾃﾞｰﾀ一覧!$AT$21,$AV118,1))))))))</f>
        <v/>
      </c>
      <c r="BW118" s="1112"/>
      <c r="BX118" s="1112"/>
      <c r="BY118" s="1088" t="str">
        <f>IF($B118="","",IF($AH118="","",IF($CK118=ﾃﾞｰﾀ一覧!$U$53,ﾃﾞｰﾀ一覧!$U$61,IF($AH118=ﾃﾞｰﾀ一覧!$U$21,ﾃﾞｰﾀ一覧!$U$60,IF(OR($AH118=ﾃﾞｰﾀ一覧!$U$19,$AH118=ﾃﾞｰﾀ一覧!$U$20,$AH118=ﾃﾞｰﾀ一覧!$U$23,$AH118=ﾃﾞｰﾀ一覧!$U$22,$AH118=ﾃﾞｰﾀ一覧!$U$18,AH118=ﾃﾞｰﾀ一覧!$U$25),ﾃﾞｰﾀ一覧!$U$59,ﾃﾞｰﾀ一覧!$U$62)))))</f>
        <v/>
      </c>
      <c r="BZ118" s="1089"/>
      <c r="CA118" s="1113"/>
      <c r="CB118" s="1113"/>
      <c r="CC118" s="1113"/>
      <c r="CD118" s="1113"/>
      <c r="CE118" s="1113"/>
      <c r="CF118" s="1113"/>
      <c r="CG118" s="1113"/>
      <c r="CH118" s="1113"/>
      <c r="CI118" s="1114"/>
      <c r="CK118" s="240"/>
      <c r="CM118" s="378" t="str">
        <f t="shared" si="7"/>
        <v/>
      </c>
      <c r="CN118" s="379" t="str">
        <f t="shared" si="8"/>
        <v/>
      </c>
      <c r="CO118" s="379" t="str">
        <f t="shared" si="9"/>
        <v/>
      </c>
      <c r="CP118" s="380" t="str">
        <f t="shared" si="10"/>
        <v/>
      </c>
      <c r="CQ118" s="244"/>
      <c r="CR118" s="1100"/>
      <c r="CS118" s="1101"/>
      <c r="CT118" s="1102"/>
      <c r="CU118" s="1135"/>
      <c r="CV118" s="1136"/>
      <c r="CW118" s="1136"/>
      <c r="CX118" s="1137"/>
      <c r="CY118" s="1138"/>
      <c r="CZ118" s="1139"/>
      <c r="DA118" s="1140"/>
      <c r="DB118" s="1132"/>
      <c r="DC118" s="1133"/>
      <c r="DD118" s="1133"/>
      <c r="DE118" s="1133"/>
      <c r="DF118" s="1133"/>
      <c r="DG118" s="1134"/>
      <c r="DH118" s="580"/>
      <c r="DI118" s="1372"/>
      <c r="DJ118" s="1372"/>
      <c r="DK118" s="581"/>
      <c r="DL118" s="582"/>
      <c r="DM118" s="1372"/>
      <c r="DN118" s="1372"/>
      <c r="DO118" s="581"/>
      <c r="DP118" s="582"/>
      <c r="DQ118" s="1372"/>
      <c r="DR118" s="1372"/>
      <c r="DS118" s="583"/>
      <c r="DT118" s="1124"/>
      <c r="DU118" s="1125"/>
      <c r="DV118" s="1150"/>
      <c r="DW118" s="1124"/>
      <c r="DX118" s="1125"/>
      <c r="DY118" s="1150"/>
      <c r="DZ118" s="1362"/>
      <c r="EA118" s="1363"/>
      <c r="EB118" s="1362"/>
      <c r="EC118" s="1363"/>
      <c r="ED118" s="1362"/>
      <c r="EE118" s="1363"/>
      <c r="EF118" s="1364"/>
      <c r="EG118" s="1296"/>
      <c r="EH118" s="1296"/>
      <c r="EI118" s="1365"/>
      <c r="EJ118" s="1366"/>
      <c r="EK118" s="1367"/>
      <c r="EL118" s="1368"/>
      <c r="EM118" s="1298"/>
      <c r="EN118" s="1113"/>
      <c r="EO118" s="1369"/>
      <c r="EP118" s="1370"/>
      <c r="EQ118" s="1371"/>
      <c r="ER118" s="1298"/>
      <c r="ES118" s="1113"/>
      <c r="ET118" s="1113"/>
      <c r="EU118" s="1113"/>
      <c r="EV118" s="1113"/>
      <c r="EW118" s="1113"/>
      <c r="EX118" s="1113"/>
      <c r="EY118" s="1113"/>
      <c r="EZ118" s="1114"/>
    </row>
    <row r="119" spans="1:156" ht="30" customHeight="1" x14ac:dyDescent="0.2">
      <c r="A119" s="207">
        <f t="shared" si="11"/>
        <v>108</v>
      </c>
      <c r="B119" s="1103"/>
      <c r="C119" s="1104"/>
      <c r="D119" s="1092"/>
      <c r="E119" s="1093"/>
      <c r="F119" s="1094" t="str">
        <f t="shared" si="13"/>
        <v/>
      </c>
      <c r="G119" s="1095"/>
      <c r="H119" s="1095"/>
      <c r="I119" s="1095"/>
      <c r="J119" s="1095"/>
      <c r="K119" s="1095"/>
      <c r="L119" s="1095"/>
      <c r="M119" s="1095"/>
      <c r="N119" s="1095"/>
      <c r="O119" s="1095"/>
      <c r="P119" s="1095"/>
      <c r="Q119" s="1095"/>
      <c r="R119" s="1095"/>
      <c r="S119" s="1095"/>
      <c r="T119" s="1095"/>
      <c r="U119" s="1095"/>
      <c r="V119" s="1095"/>
      <c r="W119" s="1096"/>
      <c r="X119" s="1097">
        <f t="shared" si="12"/>
        <v>0</v>
      </c>
      <c r="Y119" s="1098"/>
      <c r="Z119" s="1099"/>
      <c r="AA119" s="1100"/>
      <c r="AB119" s="1101"/>
      <c r="AC119" s="1102"/>
      <c r="AD119" s="1135"/>
      <c r="AE119" s="1136"/>
      <c r="AF119" s="1136"/>
      <c r="AG119" s="1137"/>
      <c r="AH119" s="1138"/>
      <c r="AI119" s="1139"/>
      <c r="AJ119" s="1140"/>
      <c r="AK119" s="1132"/>
      <c r="AL119" s="1133"/>
      <c r="AM119" s="1133"/>
      <c r="AN119" s="1133"/>
      <c r="AO119" s="1133"/>
      <c r="AP119" s="1134"/>
      <c r="AQ119" s="642" t="str">
        <f>IF(AK119="","",VLOOKUP(AK119,ﾃﾞｰﾀ一覧!$AH$4:$AR$66,2,FALSE))</f>
        <v/>
      </c>
      <c r="AR119" s="1084"/>
      <c r="AS119" s="1084"/>
      <c r="AT119" s="643" t="str">
        <f>IF(AK119="","",VLOOKUP(AK119,ﾃﾞｰﾀ一覧!$AH$4:$AR$66,3,FALSE))</f>
        <v/>
      </c>
      <c r="AU119" s="644" t="str">
        <f>IF(AK119="","",VLOOKUP(AK119,ﾃﾞｰﾀ一覧!$AH$4:$AR$66,5,FALSE))</f>
        <v/>
      </c>
      <c r="AV119" s="1084"/>
      <c r="AW119" s="1084"/>
      <c r="AX119" s="643" t="str">
        <f>IF(AK119="","",VLOOKUP(AK119,ﾃﾞｰﾀ一覧!$AH$4:$AR$66,6,FALSE))</f>
        <v/>
      </c>
      <c r="AY119" s="649" t="str">
        <f>IF(AK119="","",VLOOKUP(AK119,ﾃﾞｰﾀ一覧!$AH$4:$AR$66,8,FALSE))</f>
        <v/>
      </c>
      <c r="AZ119" s="1084"/>
      <c r="BA119" s="1084"/>
      <c r="BB119" s="388" t="str">
        <f>IF(AK119="","",VLOOKUP(AK119,ﾃﾞｰﾀ一覧!$AH$4:$AR$66,9,FALSE))</f>
        <v/>
      </c>
      <c r="BC119" s="1124"/>
      <c r="BD119" s="1125"/>
      <c r="BE119" s="1125"/>
      <c r="BF119" s="1124"/>
      <c r="BG119" s="1125"/>
      <c r="BH119" s="1125"/>
      <c r="BI119" s="1124"/>
      <c r="BJ119" s="1125"/>
      <c r="BK119" s="1150"/>
      <c r="BL119" s="1154"/>
      <c r="BM119" s="1155"/>
      <c r="BN119" s="1156"/>
      <c r="BO119" s="1109" t="str">
        <f>IF($AK119="","",IF($BF119="","",IF($BF119=ﾃﾞｰﾀ一覧!$U$37,"",IF($BF119=ﾃﾞｰﾀ一覧!$U$38,"",IF($AH119=ﾃﾞｰﾀ一覧!$U$25,VLOOKUP($AK119,ﾃﾞｰﾀ一覧!$AH$43:$AR$66,10,FALSE),VLOOKUP($AK119,ﾃﾞｰﾀ一覧!$AH$4:$AR$66,10,FALSE))))))</f>
        <v/>
      </c>
      <c r="BP119" s="1110"/>
      <c r="BQ119" s="1110"/>
      <c r="BR119" s="1111"/>
      <c r="BS119" s="1115">
        <f>IF($BL119="",0,VLOOKUP($BL119,ﾃﾞｰﾀ一覧!$AY$4:$BB$16,3,FALSE))</f>
        <v>0</v>
      </c>
      <c r="BT119" s="1115"/>
      <c r="BU119" s="1115"/>
      <c r="BV119" s="1112" t="str">
        <f>IF($BO119="","",IF($BF119=ﾃﾞｰﾀ一覧!$U$37,"",IF($BF119=ﾃﾞｰﾀ一覧!$U$38,"",IF($BO119=ﾃﾞｰﾀ一覧!$AT$27,ﾃﾞｰﾀ一覧!$AT$27,VLOOKUP($AK119,ﾃﾞｰﾀ一覧!$AH$4:$AR$66,11,FALSE)*IF($BO119=ﾃﾞｰﾀ一覧!$AT$17,($AR119+1)*($AV119+1),IF($BO119=ﾃﾞｰﾀ一覧!$AT$22,IF(COUNTIF($AD119,"*天端*"),ﾃﾞｰﾀ一覧!$AU$43/2,ﾃﾞｰﾀ一覧!$AU$43/3),IF($BO119=ﾃﾞｰﾀ一覧!$AT$20,$AR119*$AV119,IF($BO119=ﾃﾞｰﾀ一覧!$AT$21,$AV119,1))))))))</f>
        <v/>
      </c>
      <c r="BW119" s="1112"/>
      <c r="BX119" s="1112"/>
      <c r="BY119" s="1088" t="str">
        <f>IF($B119="","",IF($AH119="","",IF($CK119=ﾃﾞｰﾀ一覧!$U$53,ﾃﾞｰﾀ一覧!$U$61,IF($AH119=ﾃﾞｰﾀ一覧!$U$21,ﾃﾞｰﾀ一覧!$U$60,IF(OR($AH119=ﾃﾞｰﾀ一覧!$U$19,$AH119=ﾃﾞｰﾀ一覧!$U$20,$AH119=ﾃﾞｰﾀ一覧!$U$23,$AH119=ﾃﾞｰﾀ一覧!$U$22,$AH119=ﾃﾞｰﾀ一覧!$U$18,AH119=ﾃﾞｰﾀ一覧!$U$25),ﾃﾞｰﾀ一覧!$U$59,ﾃﾞｰﾀ一覧!$U$62)))))</f>
        <v/>
      </c>
      <c r="BZ119" s="1089"/>
      <c r="CA119" s="1113"/>
      <c r="CB119" s="1113"/>
      <c r="CC119" s="1113"/>
      <c r="CD119" s="1113"/>
      <c r="CE119" s="1113"/>
      <c r="CF119" s="1113"/>
      <c r="CG119" s="1113"/>
      <c r="CH119" s="1113"/>
      <c r="CI119" s="1114"/>
      <c r="CK119" s="240"/>
      <c r="CM119" s="378" t="str">
        <f t="shared" si="7"/>
        <v/>
      </c>
      <c r="CN119" s="379" t="str">
        <f t="shared" si="8"/>
        <v/>
      </c>
      <c r="CO119" s="379" t="str">
        <f t="shared" si="9"/>
        <v/>
      </c>
      <c r="CP119" s="380" t="str">
        <f t="shared" si="10"/>
        <v/>
      </c>
      <c r="CQ119" s="244"/>
      <c r="CR119" s="1100"/>
      <c r="CS119" s="1101"/>
      <c r="CT119" s="1102"/>
      <c r="CU119" s="1135"/>
      <c r="CV119" s="1136"/>
      <c r="CW119" s="1136"/>
      <c r="CX119" s="1137"/>
      <c r="CY119" s="1138"/>
      <c r="CZ119" s="1139"/>
      <c r="DA119" s="1140"/>
      <c r="DB119" s="1132"/>
      <c r="DC119" s="1133"/>
      <c r="DD119" s="1133"/>
      <c r="DE119" s="1133"/>
      <c r="DF119" s="1133"/>
      <c r="DG119" s="1134"/>
      <c r="DH119" s="580"/>
      <c r="DI119" s="1372"/>
      <c r="DJ119" s="1372"/>
      <c r="DK119" s="581"/>
      <c r="DL119" s="582"/>
      <c r="DM119" s="1372"/>
      <c r="DN119" s="1372"/>
      <c r="DO119" s="581"/>
      <c r="DP119" s="582"/>
      <c r="DQ119" s="1372"/>
      <c r="DR119" s="1372"/>
      <c r="DS119" s="583"/>
      <c r="DT119" s="1124"/>
      <c r="DU119" s="1125"/>
      <c r="DV119" s="1150"/>
      <c r="DW119" s="1124"/>
      <c r="DX119" s="1125"/>
      <c r="DY119" s="1150"/>
      <c r="DZ119" s="1362"/>
      <c r="EA119" s="1363"/>
      <c r="EB119" s="1362"/>
      <c r="EC119" s="1363"/>
      <c r="ED119" s="1362"/>
      <c r="EE119" s="1363"/>
      <c r="EF119" s="1364"/>
      <c r="EG119" s="1296"/>
      <c r="EH119" s="1296"/>
      <c r="EI119" s="1365"/>
      <c r="EJ119" s="1366"/>
      <c r="EK119" s="1367"/>
      <c r="EL119" s="1368"/>
      <c r="EM119" s="1298"/>
      <c r="EN119" s="1113"/>
      <c r="EO119" s="1369"/>
      <c r="EP119" s="1370"/>
      <c r="EQ119" s="1371"/>
      <c r="ER119" s="1298"/>
      <c r="ES119" s="1113"/>
      <c r="ET119" s="1113"/>
      <c r="EU119" s="1113"/>
      <c r="EV119" s="1113"/>
      <c r="EW119" s="1113"/>
      <c r="EX119" s="1113"/>
      <c r="EY119" s="1113"/>
      <c r="EZ119" s="1114"/>
    </row>
    <row r="120" spans="1:156" ht="30" customHeight="1" x14ac:dyDescent="0.2">
      <c r="A120" s="207">
        <f t="shared" si="11"/>
        <v>109</v>
      </c>
      <c r="B120" s="1103"/>
      <c r="C120" s="1104"/>
      <c r="D120" s="1092"/>
      <c r="E120" s="1093"/>
      <c r="F120" s="1094" t="str">
        <f t="shared" si="13"/>
        <v/>
      </c>
      <c r="G120" s="1095"/>
      <c r="H120" s="1095"/>
      <c r="I120" s="1095"/>
      <c r="J120" s="1095"/>
      <c r="K120" s="1095"/>
      <c r="L120" s="1095"/>
      <c r="M120" s="1095"/>
      <c r="N120" s="1095"/>
      <c r="O120" s="1095"/>
      <c r="P120" s="1095"/>
      <c r="Q120" s="1095"/>
      <c r="R120" s="1095"/>
      <c r="S120" s="1095"/>
      <c r="T120" s="1095"/>
      <c r="U120" s="1095"/>
      <c r="V120" s="1095"/>
      <c r="W120" s="1096"/>
      <c r="X120" s="1097">
        <f t="shared" si="12"/>
        <v>0</v>
      </c>
      <c r="Y120" s="1098"/>
      <c r="Z120" s="1099"/>
      <c r="AA120" s="1100"/>
      <c r="AB120" s="1101"/>
      <c r="AC120" s="1102"/>
      <c r="AD120" s="1135"/>
      <c r="AE120" s="1136"/>
      <c r="AF120" s="1136"/>
      <c r="AG120" s="1137"/>
      <c r="AH120" s="1138"/>
      <c r="AI120" s="1139"/>
      <c r="AJ120" s="1140"/>
      <c r="AK120" s="1132"/>
      <c r="AL120" s="1133"/>
      <c r="AM120" s="1133"/>
      <c r="AN120" s="1133"/>
      <c r="AO120" s="1133"/>
      <c r="AP120" s="1134"/>
      <c r="AQ120" s="642" t="str">
        <f>IF(AK120="","",VLOOKUP(AK120,ﾃﾞｰﾀ一覧!$AH$4:$AR$66,2,FALSE))</f>
        <v/>
      </c>
      <c r="AR120" s="1084"/>
      <c r="AS120" s="1084"/>
      <c r="AT120" s="643" t="str">
        <f>IF(AK120="","",VLOOKUP(AK120,ﾃﾞｰﾀ一覧!$AH$4:$AR$66,3,FALSE))</f>
        <v/>
      </c>
      <c r="AU120" s="644" t="str">
        <f>IF(AK120="","",VLOOKUP(AK120,ﾃﾞｰﾀ一覧!$AH$4:$AR$66,5,FALSE))</f>
        <v/>
      </c>
      <c r="AV120" s="1084"/>
      <c r="AW120" s="1084"/>
      <c r="AX120" s="643" t="str">
        <f>IF(AK120="","",VLOOKUP(AK120,ﾃﾞｰﾀ一覧!$AH$4:$AR$66,6,FALSE))</f>
        <v/>
      </c>
      <c r="AY120" s="649" t="str">
        <f>IF(AK120="","",VLOOKUP(AK120,ﾃﾞｰﾀ一覧!$AH$4:$AR$66,8,FALSE))</f>
        <v/>
      </c>
      <c r="AZ120" s="1084"/>
      <c r="BA120" s="1084"/>
      <c r="BB120" s="388" t="str">
        <f>IF(AK120="","",VLOOKUP(AK120,ﾃﾞｰﾀ一覧!$AH$4:$AR$66,9,FALSE))</f>
        <v/>
      </c>
      <c r="BC120" s="1124"/>
      <c r="BD120" s="1125"/>
      <c r="BE120" s="1125"/>
      <c r="BF120" s="1124"/>
      <c r="BG120" s="1125"/>
      <c r="BH120" s="1125"/>
      <c r="BI120" s="1124"/>
      <c r="BJ120" s="1125"/>
      <c r="BK120" s="1150"/>
      <c r="BL120" s="1154"/>
      <c r="BM120" s="1155"/>
      <c r="BN120" s="1156"/>
      <c r="BO120" s="1109" t="str">
        <f>IF($AK120="","",IF($BF120="","",IF($BF120=ﾃﾞｰﾀ一覧!$U$37,"",IF($BF120=ﾃﾞｰﾀ一覧!$U$38,"",IF($AH120=ﾃﾞｰﾀ一覧!$U$25,VLOOKUP($AK120,ﾃﾞｰﾀ一覧!$AH$43:$AR$66,10,FALSE),VLOOKUP($AK120,ﾃﾞｰﾀ一覧!$AH$4:$AR$66,10,FALSE))))))</f>
        <v/>
      </c>
      <c r="BP120" s="1110"/>
      <c r="BQ120" s="1110"/>
      <c r="BR120" s="1111"/>
      <c r="BS120" s="1115">
        <f>IF($BL120="",0,VLOOKUP($BL120,ﾃﾞｰﾀ一覧!$AY$4:$BB$16,3,FALSE))</f>
        <v>0</v>
      </c>
      <c r="BT120" s="1115"/>
      <c r="BU120" s="1115"/>
      <c r="BV120" s="1112" t="str">
        <f>IF($BO120="","",IF($BF120=ﾃﾞｰﾀ一覧!$U$37,"",IF($BF120=ﾃﾞｰﾀ一覧!$U$38,"",IF($BO120=ﾃﾞｰﾀ一覧!$AT$27,ﾃﾞｰﾀ一覧!$AT$27,VLOOKUP($AK120,ﾃﾞｰﾀ一覧!$AH$4:$AR$66,11,FALSE)*IF($BO120=ﾃﾞｰﾀ一覧!$AT$17,($AR120+1)*($AV120+1),IF($BO120=ﾃﾞｰﾀ一覧!$AT$22,IF(COUNTIF($AD120,"*天端*"),ﾃﾞｰﾀ一覧!$AU$43/2,ﾃﾞｰﾀ一覧!$AU$43/3),IF($BO120=ﾃﾞｰﾀ一覧!$AT$20,$AR120*$AV120,IF($BO120=ﾃﾞｰﾀ一覧!$AT$21,$AV120,1))))))))</f>
        <v/>
      </c>
      <c r="BW120" s="1112"/>
      <c r="BX120" s="1112"/>
      <c r="BY120" s="1088" t="str">
        <f>IF($B120="","",IF($AH120="","",IF($CK120=ﾃﾞｰﾀ一覧!$U$53,ﾃﾞｰﾀ一覧!$U$61,IF($AH120=ﾃﾞｰﾀ一覧!$U$21,ﾃﾞｰﾀ一覧!$U$60,IF(OR($AH120=ﾃﾞｰﾀ一覧!$U$19,$AH120=ﾃﾞｰﾀ一覧!$U$20,$AH120=ﾃﾞｰﾀ一覧!$U$23,$AH120=ﾃﾞｰﾀ一覧!$U$22,$AH120=ﾃﾞｰﾀ一覧!$U$18,AH120=ﾃﾞｰﾀ一覧!$U$25),ﾃﾞｰﾀ一覧!$U$59,ﾃﾞｰﾀ一覧!$U$62)))))</f>
        <v/>
      </c>
      <c r="BZ120" s="1089"/>
      <c r="CA120" s="1113"/>
      <c r="CB120" s="1113"/>
      <c r="CC120" s="1113"/>
      <c r="CD120" s="1113"/>
      <c r="CE120" s="1113"/>
      <c r="CF120" s="1113"/>
      <c r="CG120" s="1113"/>
      <c r="CH120" s="1113"/>
      <c r="CI120" s="1114"/>
      <c r="CK120" s="240"/>
      <c r="CM120" s="378" t="str">
        <f t="shared" si="7"/>
        <v/>
      </c>
      <c r="CN120" s="379" t="str">
        <f t="shared" si="8"/>
        <v/>
      </c>
      <c r="CO120" s="379" t="str">
        <f t="shared" si="9"/>
        <v/>
      </c>
      <c r="CP120" s="380" t="str">
        <f t="shared" si="10"/>
        <v/>
      </c>
      <c r="CQ120" s="244"/>
      <c r="CR120" s="1100"/>
      <c r="CS120" s="1101"/>
      <c r="CT120" s="1102"/>
      <c r="CU120" s="1135"/>
      <c r="CV120" s="1136"/>
      <c r="CW120" s="1136"/>
      <c r="CX120" s="1137"/>
      <c r="CY120" s="1138"/>
      <c r="CZ120" s="1139"/>
      <c r="DA120" s="1140"/>
      <c r="DB120" s="1132"/>
      <c r="DC120" s="1133"/>
      <c r="DD120" s="1133"/>
      <c r="DE120" s="1133"/>
      <c r="DF120" s="1133"/>
      <c r="DG120" s="1134"/>
      <c r="DH120" s="580"/>
      <c r="DI120" s="1372"/>
      <c r="DJ120" s="1372"/>
      <c r="DK120" s="581"/>
      <c r="DL120" s="582"/>
      <c r="DM120" s="1372"/>
      <c r="DN120" s="1372"/>
      <c r="DO120" s="581"/>
      <c r="DP120" s="582"/>
      <c r="DQ120" s="1372"/>
      <c r="DR120" s="1372"/>
      <c r="DS120" s="583"/>
      <c r="DT120" s="1124"/>
      <c r="DU120" s="1125"/>
      <c r="DV120" s="1150"/>
      <c r="DW120" s="1124"/>
      <c r="DX120" s="1125"/>
      <c r="DY120" s="1150"/>
      <c r="DZ120" s="1362"/>
      <c r="EA120" s="1363"/>
      <c r="EB120" s="1362"/>
      <c r="EC120" s="1363"/>
      <c r="ED120" s="1362"/>
      <c r="EE120" s="1363"/>
      <c r="EF120" s="1364"/>
      <c r="EG120" s="1296"/>
      <c r="EH120" s="1296"/>
      <c r="EI120" s="1365"/>
      <c r="EJ120" s="1366"/>
      <c r="EK120" s="1367"/>
      <c r="EL120" s="1368"/>
      <c r="EM120" s="1298"/>
      <c r="EN120" s="1113"/>
      <c r="EO120" s="1369"/>
      <c r="EP120" s="1370"/>
      <c r="EQ120" s="1371"/>
      <c r="ER120" s="1298"/>
      <c r="ES120" s="1113"/>
      <c r="ET120" s="1113"/>
      <c r="EU120" s="1113"/>
      <c r="EV120" s="1113"/>
      <c r="EW120" s="1113"/>
      <c r="EX120" s="1113"/>
      <c r="EY120" s="1113"/>
      <c r="EZ120" s="1114"/>
    </row>
    <row r="121" spans="1:156" ht="30" customHeight="1" x14ac:dyDescent="0.2">
      <c r="A121" s="207">
        <f t="shared" si="11"/>
        <v>110</v>
      </c>
      <c r="B121" s="1103"/>
      <c r="C121" s="1104"/>
      <c r="D121" s="1092"/>
      <c r="E121" s="1093"/>
      <c r="F121" s="1094" t="str">
        <f t="shared" si="13"/>
        <v/>
      </c>
      <c r="G121" s="1095"/>
      <c r="H121" s="1095"/>
      <c r="I121" s="1095"/>
      <c r="J121" s="1095"/>
      <c r="K121" s="1095"/>
      <c r="L121" s="1095"/>
      <c r="M121" s="1095"/>
      <c r="N121" s="1095"/>
      <c r="O121" s="1095"/>
      <c r="P121" s="1095"/>
      <c r="Q121" s="1095"/>
      <c r="R121" s="1095"/>
      <c r="S121" s="1095"/>
      <c r="T121" s="1095"/>
      <c r="U121" s="1095"/>
      <c r="V121" s="1095"/>
      <c r="W121" s="1096"/>
      <c r="X121" s="1097">
        <f t="shared" si="12"/>
        <v>0</v>
      </c>
      <c r="Y121" s="1098"/>
      <c r="Z121" s="1099"/>
      <c r="AA121" s="1100"/>
      <c r="AB121" s="1101"/>
      <c r="AC121" s="1102"/>
      <c r="AD121" s="1135"/>
      <c r="AE121" s="1136"/>
      <c r="AF121" s="1136"/>
      <c r="AG121" s="1137"/>
      <c r="AH121" s="1138"/>
      <c r="AI121" s="1139"/>
      <c r="AJ121" s="1140"/>
      <c r="AK121" s="1132"/>
      <c r="AL121" s="1133"/>
      <c r="AM121" s="1133"/>
      <c r="AN121" s="1133"/>
      <c r="AO121" s="1133"/>
      <c r="AP121" s="1134"/>
      <c r="AQ121" s="642" t="str">
        <f>IF(AK121="","",VLOOKUP(AK121,ﾃﾞｰﾀ一覧!$AH$4:$AR$66,2,FALSE))</f>
        <v/>
      </c>
      <c r="AR121" s="1084"/>
      <c r="AS121" s="1084"/>
      <c r="AT121" s="643" t="str">
        <f>IF(AK121="","",VLOOKUP(AK121,ﾃﾞｰﾀ一覧!$AH$4:$AR$66,3,FALSE))</f>
        <v/>
      </c>
      <c r="AU121" s="644" t="str">
        <f>IF(AK121="","",VLOOKUP(AK121,ﾃﾞｰﾀ一覧!$AH$4:$AR$66,5,FALSE))</f>
        <v/>
      </c>
      <c r="AV121" s="1084"/>
      <c r="AW121" s="1084"/>
      <c r="AX121" s="643" t="str">
        <f>IF(AK121="","",VLOOKUP(AK121,ﾃﾞｰﾀ一覧!$AH$4:$AR$66,6,FALSE))</f>
        <v/>
      </c>
      <c r="AY121" s="649" t="str">
        <f>IF(AK121="","",VLOOKUP(AK121,ﾃﾞｰﾀ一覧!$AH$4:$AR$66,8,FALSE))</f>
        <v/>
      </c>
      <c r="AZ121" s="1084"/>
      <c r="BA121" s="1084"/>
      <c r="BB121" s="388" t="str">
        <f>IF(AK121="","",VLOOKUP(AK121,ﾃﾞｰﾀ一覧!$AH$4:$AR$66,9,FALSE))</f>
        <v/>
      </c>
      <c r="BC121" s="1124"/>
      <c r="BD121" s="1125"/>
      <c r="BE121" s="1125"/>
      <c r="BF121" s="1124"/>
      <c r="BG121" s="1125"/>
      <c r="BH121" s="1125"/>
      <c r="BI121" s="1124"/>
      <c r="BJ121" s="1125"/>
      <c r="BK121" s="1150"/>
      <c r="BL121" s="1154"/>
      <c r="BM121" s="1155"/>
      <c r="BN121" s="1156"/>
      <c r="BO121" s="1109" t="str">
        <f>IF($AK121="","",IF($BF121="","",IF($BF121=ﾃﾞｰﾀ一覧!$U$37,"",IF($BF121=ﾃﾞｰﾀ一覧!$U$38,"",IF($AH121=ﾃﾞｰﾀ一覧!$U$25,VLOOKUP($AK121,ﾃﾞｰﾀ一覧!$AH$43:$AR$66,10,FALSE),VLOOKUP($AK121,ﾃﾞｰﾀ一覧!$AH$4:$AR$66,10,FALSE))))))</f>
        <v/>
      </c>
      <c r="BP121" s="1110"/>
      <c r="BQ121" s="1110"/>
      <c r="BR121" s="1111"/>
      <c r="BS121" s="1115">
        <f>IF($BL121="",0,VLOOKUP($BL121,ﾃﾞｰﾀ一覧!$AY$4:$BB$16,3,FALSE))</f>
        <v>0</v>
      </c>
      <c r="BT121" s="1115"/>
      <c r="BU121" s="1115"/>
      <c r="BV121" s="1112" t="str">
        <f>IF($BO121="","",IF($BF121=ﾃﾞｰﾀ一覧!$U$37,"",IF($BF121=ﾃﾞｰﾀ一覧!$U$38,"",IF($BO121=ﾃﾞｰﾀ一覧!$AT$27,ﾃﾞｰﾀ一覧!$AT$27,VLOOKUP($AK121,ﾃﾞｰﾀ一覧!$AH$4:$AR$66,11,FALSE)*IF($BO121=ﾃﾞｰﾀ一覧!$AT$17,($AR121+1)*($AV121+1),IF($BO121=ﾃﾞｰﾀ一覧!$AT$22,IF(COUNTIF($AD121,"*天端*"),ﾃﾞｰﾀ一覧!$AU$43/2,ﾃﾞｰﾀ一覧!$AU$43/3),IF($BO121=ﾃﾞｰﾀ一覧!$AT$20,$AR121*$AV121,IF($BO121=ﾃﾞｰﾀ一覧!$AT$21,$AV121,1))))))))</f>
        <v/>
      </c>
      <c r="BW121" s="1112"/>
      <c r="BX121" s="1112"/>
      <c r="BY121" s="1088" t="str">
        <f>IF($B121="","",IF($AH121="","",IF($CK121=ﾃﾞｰﾀ一覧!$U$53,ﾃﾞｰﾀ一覧!$U$61,IF($AH121=ﾃﾞｰﾀ一覧!$U$21,ﾃﾞｰﾀ一覧!$U$60,IF(OR($AH121=ﾃﾞｰﾀ一覧!$U$19,$AH121=ﾃﾞｰﾀ一覧!$U$20,$AH121=ﾃﾞｰﾀ一覧!$U$23,$AH121=ﾃﾞｰﾀ一覧!$U$22,$AH121=ﾃﾞｰﾀ一覧!$U$18,AH121=ﾃﾞｰﾀ一覧!$U$25),ﾃﾞｰﾀ一覧!$U$59,ﾃﾞｰﾀ一覧!$U$62)))))</f>
        <v/>
      </c>
      <c r="BZ121" s="1089"/>
      <c r="CA121" s="1113"/>
      <c r="CB121" s="1113"/>
      <c r="CC121" s="1113"/>
      <c r="CD121" s="1113"/>
      <c r="CE121" s="1113"/>
      <c r="CF121" s="1113"/>
      <c r="CG121" s="1113"/>
      <c r="CH121" s="1113"/>
      <c r="CI121" s="1114"/>
      <c r="CK121" s="240"/>
      <c r="CM121" s="378" t="str">
        <f t="shared" si="7"/>
        <v/>
      </c>
      <c r="CN121" s="379" t="str">
        <f t="shared" si="8"/>
        <v/>
      </c>
      <c r="CO121" s="379" t="str">
        <f t="shared" si="9"/>
        <v/>
      </c>
      <c r="CP121" s="380" t="str">
        <f t="shared" si="10"/>
        <v/>
      </c>
      <c r="CQ121" s="244"/>
      <c r="CR121" s="1100"/>
      <c r="CS121" s="1101"/>
      <c r="CT121" s="1102"/>
      <c r="CU121" s="1135"/>
      <c r="CV121" s="1136"/>
      <c r="CW121" s="1136"/>
      <c r="CX121" s="1137"/>
      <c r="CY121" s="1138"/>
      <c r="CZ121" s="1139"/>
      <c r="DA121" s="1140"/>
      <c r="DB121" s="1132"/>
      <c r="DC121" s="1133"/>
      <c r="DD121" s="1133"/>
      <c r="DE121" s="1133"/>
      <c r="DF121" s="1133"/>
      <c r="DG121" s="1134"/>
      <c r="DH121" s="580"/>
      <c r="DI121" s="1372"/>
      <c r="DJ121" s="1372"/>
      <c r="DK121" s="581"/>
      <c r="DL121" s="582"/>
      <c r="DM121" s="1372"/>
      <c r="DN121" s="1372"/>
      <c r="DO121" s="581"/>
      <c r="DP121" s="582"/>
      <c r="DQ121" s="1372"/>
      <c r="DR121" s="1372"/>
      <c r="DS121" s="583"/>
      <c r="DT121" s="1124"/>
      <c r="DU121" s="1125"/>
      <c r="DV121" s="1150"/>
      <c r="DW121" s="1124"/>
      <c r="DX121" s="1125"/>
      <c r="DY121" s="1150"/>
      <c r="DZ121" s="1362"/>
      <c r="EA121" s="1363"/>
      <c r="EB121" s="1362"/>
      <c r="EC121" s="1363"/>
      <c r="ED121" s="1362"/>
      <c r="EE121" s="1363"/>
      <c r="EF121" s="1364"/>
      <c r="EG121" s="1296"/>
      <c r="EH121" s="1296"/>
      <c r="EI121" s="1365"/>
      <c r="EJ121" s="1366"/>
      <c r="EK121" s="1367"/>
      <c r="EL121" s="1368"/>
      <c r="EM121" s="1298"/>
      <c r="EN121" s="1113"/>
      <c r="EO121" s="1369"/>
      <c r="EP121" s="1370"/>
      <c r="EQ121" s="1371"/>
      <c r="ER121" s="1298"/>
      <c r="ES121" s="1113"/>
      <c r="ET121" s="1113"/>
      <c r="EU121" s="1113"/>
      <c r="EV121" s="1113"/>
      <c r="EW121" s="1113"/>
      <c r="EX121" s="1113"/>
      <c r="EY121" s="1113"/>
      <c r="EZ121" s="1114"/>
    </row>
    <row r="122" spans="1:156" ht="30" customHeight="1" x14ac:dyDescent="0.2">
      <c r="A122" s="207">
        <f t="shared" si="11"/>
        <v>111</v>
      </c>
      <c r="B122" s="1103"/>
      <c r="C122" s="1104"/>
      <c r="D122" s="1092"/>
      <c r="E122" s="1093"/>
      <c r="F122" s="1094" t="str">
        <f t="shared" si="13"/>
        <v/>
      </c>
      <c r="G122" s="1095"/>
      <c r="H122" s="1095"/>
      <c r="I122" s="1095"/>
      <c r="J122" s="1095"/>
      <c r="K122" s="1095"/>
      <c r="L122" s="1095"/>
      <c r="M122" s="1095"/>
      <c r="N122" s="1095"/>
      <c r="O122" s="1095"/>
      <c r="P122" s="1095"/>
      <c r="Q122" s="1095"/>
      <c r="R122" s="1095"/>
      <c r="S122" s="1095"/>
      <c r="T122" s="1095"/>
      <c r="U122" s="1095"/>
      <c r="V122" s="1095"/>
      <c r="W122" s="1096"/>
      <c r="X122" s="1097">
        <f t="shared" si="12"/>
        <v>0</v>
      </c>
      <c r="Y122" s="1098"/>
      <c r="Z122" s="1099"/>
      <c r="AA122" s="1100"/>
      <c r="AB122" s="1101"/>
      <c r="AC122" s="1102"/>
      <c r="AD122" s="1135"/>
      <c r="AE122" s="1136"/>
      <c r="AF122" s="1136"/>
      <c r="AG122" s="1137"/>
      <c r="AH122" s="1138"/>
      <c r="AI122" s="1139"/>
      <c r="AJ122" s="1140"/>
      <c r="AK122" s="1132"/>
      <c r="AL122" s="1133"/>
      <c r="AM122" s="1133"/>
      <c r="AN122" s="1133"/>
      <c r="AO122" s="1133"/>
      <c r="AP122" s="1134"/>
      <c r="AQ122" s="642" t="str">
        <f>IF(AK122="","",VLOOKUP(AK122,ﾃﾞｰﾀ一覧!$AH$4:$AR$66,2,FALSE))</f>
        <v/>
      </c>
      <c r="AR122" s="1084"/>
      <c r="AS122" s="1084"/>
      <c r="AT122" s="643" t="str">
        <f>IF(AK122="","",VLOOKUP(AK122,ﾃﾞｰﾀ一覧!$AH$4:$AR$66,3,FALSE))</f>
        <v/>
      </c>
      <c r="AU122" s="644" t="str">
        <f>IF(AK122="","",VLOOKUP(AK122,ﾃﾞｰﾀ一覧!$AH$4:$AR$66,5,FALSE))</f>
        <v/>
      </c>
      <c r="AV122" s="1084"/>
      <c r="AW122" s="1084"/>
      <c r="AX122" s="643" t="str">
        <f>IF(AK122="","",VLOOKUP(AK122,ﾃﾞｰﾀ一覧!$AH$4:$AR$66,6,FALSE))</f>
        <v/>
      </c>
      <c r="AY122" s="649" t="str">
        <f>IF(AK122="","",VLOOKUP(AK122,ﾃﾞｰﾀ一覧!$AH$4:$AR$66,8,FALSE))</f>
        <v/>
      </c>
      <c r="AZ122" s="1084"/>
      <c r="BA122" s="1084"/>
      <c r="BB122" s="388" t="str">
        <f>IF(AK122="","",VLOOKUP(AK122,ﾃﾞｰﾀ一覧!$AH$4:$AR$66,9,FALSE))</f>
        <v/>
      </c>
      <c r="BC122" s="1124"/>
      <c r="BD122" s="1125"/>
      <c r="BE122" s="1125"/>
      <c r="BF122" s="1124"/>
      <c r="BG122" s="1125"/>
      <c r="BH122" s="1125"/>
      <c r="BI122" s="1124"/>
      <c r="BJ122" s="1125"/>
      <c r="BK122" s="1150"/>
      <c r="BL122" s="1154"/>
      <c r="BM122" s="1155"/>
      <c r="BN122" s="1156"/>
      <c r="BO122" s="1109" t="str">
        <f>IF($AK122="","",IF($BF122="","",IF($BF122=ﾃﾞｰﾀ一覧!$U$37,"",IF($BF122=ﾃﾞｰﾀ一覧!$U$38,"",IF($AH122=ﾃﾞｰﾀ一覧!$U$25,VLOOKUP($AK122,ﾃﾞｰﾀ一覧!$AH$43:$AR$66,10,FALSE),VLOOKUP($AK122,ﾃﾞｰﾀ一覧!$AH$4:$AR$66,10,FALSE))))))</f>
        <v/>
      </c>
      <c r="BP122" s="1110"/>
      <c r="BQ122" s="1110"/>
      <c r="BR122" s="1111"/>
      <c r="BS122" s="1115">
        <f>IF($BL122="",0,VLOOKUP($BL122,ﾃﾞｰﾀ一覧!$AY$4:$BB$16,3,FALSE))</f>
        <v>0</v>
      </c>
      <c r="BT122" s="1115"/>
      <c r="BU122" s="1115"/>
      <c r="BV122" s="1112" t="str">
        <f>IF($BO122="","",IF($BF122=ﾃﾞｰﾀ一覧!$U$37,"",IF($BF122=ﾃﾞｰﾀ一覧!$U$38,"",IF($BO122=ﾃﾞｰﾀ一覧!$AT$27,ﾃﾞｰﾀ一覧!$AT$27,VLOOKUP($AK122,ﾃﾞｰﾀ一覧!$AH$4:$AR$66,11,FALSE)*IF($BO122=ﾃﾞｰﾀ一覧!$AT$17,($AR122+1)*($AV122+1),IF($BO122=ﾃﾞｰﾀ一覧!$AT$22,IF(COUNTIF($AD122,"*天端*"),ﾃﾞｰﾀ一覧!$AU$43/2,ﾃﾞｰﾀ一覧!$AU$43/3),IF($BO122=ﾃﾞｰﾀ一覧!$AT$20,$AR122*$AV122,IF($BO122=ﾃﾞｰﾀ一覧!$AT$21,$AV122,1))))))))</f>
        <v/>
      </c>
      <c r="BW122" s="1112"/>
      <c r="BX122" s="1112"/>
      <c r="BY122" s="1088" t="str">
        <f>IF($B122="","",IF($AH122="","",IF($CK122=ﾃﾞｰﾀ一覧!$U$53,ﾃﾞｰﾀ一覧!$U$61,IF($AH122=ﾃﾞｰﾀ一覧!$U$21,ﾃﾞｰﾀ一覧!$U$60,IF(OR($AH122=ﾃﾞｰﾀ一覧!$U$19,$AH122=ﾃﾞｰﾀ一覧!$U$20,$AH122=ﾃﾞｰﾀ一覧!$U$23,$AH122=ﾃﾞｰﾀ一覧!$U$22,$AH122=ﾃﾞｰﾀ一覧!$U$18,AH122=ﾃﾞｰﾀ一覧!$U$25),ﾃﾞｰﾀ一覧!$U$59,ﾃﾞｰﾀ一覧!$U$62)))))</f>
        <v/>
      </c>
      <c r="BZ122" s="1089"/>
      <c r="CA122" s="1113"/>
      <c r="CB122" s="1113"/>
      <c r="CC122" s="1113"/>
      <c r="CD122" s="1113"/>
      <c r="CE122" s="1113"/>
      <c r="CF122" s="1113"/>
      <c r="CG122" s="1113"/>
      <c r="CH122" s="1113"/>
      <c r="CI122" s="1114"/>
      <c r="CK122" s="240"/>
      <c r="CM122" s="378" t="str">
        <f t="shared" si="7"/>
        <v/>
      </c>
      <c r="CN122" s="379" t="str">
        <f t="shared" si="8"/>
        <v/>
      </c>
      <c r="CO122" s="379" t="str">
        <f t="shared" si="9"/>
        <v/>
      </c>
      <c r="CP122" s="380" t="str">
        <f t="shared" si="10"/>
        <v/>
      </c>
      <c r="CQ122" s="244"/>
      <c r="CR122" s="1100"/>
      <c r="CS122" s="1101"/>
      <c r="CT122" s="1102"/>
      <c r="CU122" s="1135"/>
      <c r="CV122" s="1136"/>
      <c r="CW122" s="1136"/>
      <c r="CX122" s="1137"/>
      <c r="CY122" s="1138"/>
      <c r="CZ122" s="1139"/>
      <c r="DA122" s="1140"/>
      <c r="DB122" s="1132"/>
      <c r="DC122" s="1133"/>
      <c r="DD122" s="1133"/>
      <c r="DE122" s="1133"/>
      <c r="DF122" s="1133"/>
      <c r="DG122" s="1134"/>
      <c r="DH122" s="580"/>
      <c r="DI122" s="1373"/>
      <c r="DJ122" s="1373"/>
      <c r="DK122" s="581"/>
      <c r="DL122" s="582"/>
      <c r="DM122" s="1372"/>
      <c r="DN122" s="1372"/>
      <c r="DO122" s="581"/>
      <c r="DP122" s="582"/>
      <c r="DQ122" s="1372"/>
      <c r="DR122" s="1372"/>
      <c r="DS122" s="583"/>
      <c r="DT122" s="1124"/>
      <c r="DU122" s="1125"/>
      <c r="DV122" s="1150"/>
      <c r="DW122" s="1124"/>
      <c r="DX122" s="1125"/>
      <c r="DY122" s="1150"/>
      <c r="DZ122" s="1362"/>
      <c r="EA122" s="1363"/>
      <c r="EB122" s="1362"/>
      <c r="EC122" s="1363"/>
      <c r="ED122" s="1362"/>
      <c r="EE122" s="1363"/>
      <c r="EF122" s="1364"/>
      <c r="EG122" s="1296"/>
      <c r="EH122" s="1296"/>
      <c r="EI122" s="1365"/>
      <c r="EJ122" s="1366"/>
      <c r="EK122" s="1367"/>
      <c r="EL122" s="1368"/>
      <c r="EM122" s="1298"/>
      <c r="EN122" s="1113"/>
      <c r="EO122" s="1369"/>
      <c r="EP122" s="1370"/>
      <c r="EQ122" s="1371"/>
      <c r="ER122" s="1298"/>
      <c r="ES122" s="1113"/>
      <c r="ET122" s="1113"/>
      <c r="EU122" s="1113"/>
      <c r="EV122" s="1113"/>
      <c r="EW122" s="1113"/>
      <c r="EX122" s="1113"/>
      <c r="EY122" s="1113"/>
      <c r="EZ122" s="1114"/>
    </row>
    <row r="123" spans="1:156" ht="30" customHeight="1" x14ac:dyDescent="0.2">
      <c r="A123" s="207">
        <f t="shared" si="11"/>
        <v>112</v>
      </c>
      <c r="B123" s="1103"/>
      <c r="C123" s="1104"/>
      <c r="D123" s="1092"/>
      <c r="E123" s="1093"/>
      <c r="F123" s="1094" t="str">
        <f t="shared" si="13"/>
        <v/>
      </c>
      <c r="G123" s="1095"/>
      <c r="H123" s="1095"/>
      <c r="I123" s="1095"/>
      <c r="J123" s="1095"/>
      <c r="K123" s="1095"/>
      <c r="L123" s="1095"/>
      <c r="M123" s="1095"/>
      <c r="N123" s="1095"/>
      <c r="O123" s="1095"/>
      <c r="P123" s="1095"/>
      <c r="Q123" s="1095"/>
      <c r="R123" s="1095"/>
      <c r="S123" s="1095"/>
      <c r="T123" s="1095"/>
      <c r="U123" s="1095"/>
      <c r="V123" s="1095"/>
      <c r="W123" s="1096"/>
      <c r="X123" s="1097">
        <f t="shared" si="12"/>
        <v>0</v>
      </c>
      <c r="Y123" s="1098"/>
      <c r="Z123" s="1099"/>
      <c r="AA123" s="1100"/>
      <c r="AB123" s="1101"/>
      <c r="AC123" s="1102"/>
      <c r="AD123" s="1135"/>
      <c r="AE123" s="1136"/>
      <c r="AF123" s="1136"/>
      <c r="AG123" s="1137"/>
      <c r="AH123" s="1138"/>
      <c r="AI123" s="1139"/>
      <c r="AJ123" s="1140"/>
      <c r="AK123" s="1132"/>
      <c r="AL123" s="1133"/>
      <c r="AM123" s="1133"/>
      <c r="AN123" s="1133"/>
      <c r="AO123" s="1133"/>
      <c r="AP123" s="1134"/>
      <c r="AQ123" s="642" t="str">
        <f>IF(AK123="","",VLOOKUP(AK123,ﾃﾞｰﾀ一覧!$AH$4:$AR$66,2,FALSE))</f>
        <v/>
      </c>
      <c r="AR123" s="1084"/>
      <c r="AS123" s="1084"/>
      <c r="AT123" s="643" t="str">
        <f>IF(AK123="","",VLOOKUP(AK123,ﾃﾞｰﾀ一覧!$AH$4:$AR$66,3,FALSE))</f>
        <v/>
      </c>
      <c r="AU123" s="644" t="str">
        <f>IF(AK123="","",VLOOKUP(AK123,ﾃﾞｰﾀ一覧!$AH$4:$AR$66,5,FALSE))</f>
        <v/>
      </c>
      <c r="AV123" s="1084"/>
      <c r="AW123" s="1084"/>
      <c r="AX123" s="643" t="str">
        <f>IF(AK123="","",VLOOKUP(AK123,ﾃﾞｰﾀ一覧!$AH$4:$AR$66,6,FALSE))</f>
        <v/>
      </c>
      <c r="AY123" s="649" t="str">
        <f>IF(AK123="","",VLOOKUP(AK123,ﾃﾞｰﾀ一覧!$AH$4:$AR$66,8,FALSE))</f>
        <v/>
      </c>
      <c r="AZ123" s="1084"/>
      <c r="BA123" s="1084"/>
      <c r="BB123" s="388" t="str">
        <f>IF(AK123="","",VLOOKUP(AK123,ﾃﾞｰﾀ一覧!$AH$4:$AR$66,9,FALSE))</f>
        <v/>
      </c>
      <c r="BC123" s="1124"/>
      <c r="BD123" s="1125"/>
      <c r="BE123" s="1125"/>
      <c r="BF123" s="1124"/>
      <c r="BG123" s="1125"/>
      <c r="BH123" s="1125"/>
      <c r="BI123" s="1124"/>
      <c r="BJ123" s="1125"/>
      <c r="BK123" s="1150"/>
      <c r="BL123" s="1154"/>
      <c r="BM123" s="1155"/>
      <c r="BN123" s="1156"/>
      <c r="BO123" s="1109" t="str">
        <f>IF($AK123="","",IF($BF123="","",IF($BF123=ﾃﾞｰﾀ一覧!$U$37,"",IF($BF123=ﾃﾞｰﾀ一覧!$U$38,"",IF($AH123=ﾃﾞｰﾀ一覧!$U$25,VLOOKUP($AK123,ﾃﾞｰﾀ一覧!$AH$43:$AR$66,10,FALSE),VLOOKUP($AK123,ﾃﾞｰﾀ一覧!$AH$4:$AR$66,10,FALSE))))))</f>
        <v/>
      </c>
      <c r="BP123" s="1110"/>
      <c r="BQ123" s="1110"/>
      <c r="BR123" s="1111"/>
      <c r="BS123" s="1115">
        <f>IF($BL123="",0,VLOOKUP($BL123,ﾃﾞｰﾀ一覧!$AY$4:$BB$16,3,FALSE))</f>
        <v>0</v>
      </c>
      <c r="BT123" s="1115"/>
      <c r="BU123" s="1115"/>
      <c r="BV123" s="1112" t="str">
        <f>IF($BO123="","",IF($BF123=ﾃﾞｰﾀ一覧!$U$37,"",IF($BF123=ﾃﾞｰﾀ一覧!$U$38,"",IF($BO123=ﾃﾞｰﾀ一覧!$AT$27,ﾃﾞｰﾀ一覧!$AT$27,VLOOKUP($AK123,ﾃﾞｰﾀ一覧!$AH$4:$AR$66,11,FALSE)*IF($BO123=ﾃﾞｰﾀ一覧!$AT$17,($AR123+1)*($AV123+1),IF($BO123=ﾃﾞｰﾀ一覧!$AT$22,IF(COUNTIF($AD123,"*天端*"),ﾃﾞｰﾀ一覧!$AU$43/2,ﾃﾞｰﾀ一覧!$AU$43/3),IF($BO123=ﾃﾞｰﾀ一覧!$AT$20,$AR123*$AV123,IF($BO123=ﾃﾞｰﾀ一覧!$AT$21,$AV123,1))))))))</f>
        <v/>
      </c>
      <c r="BW123" s="1112"/>
      <c r="BX123" s="1112"/>
      <c r="BY123" s="1088" t="str">
        <f>IF($B123="","",IF($AH123="","",IF($CK123=ﾃﾞｰﾀ一覧!$U$53,ﾃﾞｰﾀ一覧!$U$61,IF($AH123=ﾃﾞｰﾀ一覧!$U$21,ﾃﾞｰﾀ一覧!$U$60,IF(OR($AH123=ﾃﾞｰﾀ一覧!$U$19,$AH123=ﾃﾞｰﾀ一覧!$U$20,$AH123=ﾃﾞｰﾀ一覧!$U$23,$AH123=ﾃﾞｰﾀ一覧!$U$22,$AH123=ﾃﾞｰﾀ一覧!$U$18,AH123=ﾃﾞｰﾀ一覧!$U$25),ﾃﾞｰﾀ一覧!$U$59,ﾃﾞｰﾀ一覧!$U$62)))))</f>
        <v/>
      </c>
      <c r="BZ123" s="1089"/>
      <c r="CA123" s="1113"/>
      <c r="CB123" s="1113"/>
      <c r="CC123" s="1113"/>
      <c r="CD123" s="1113"/>
      <c r="CE123" s="1113"/>
      <c r="CF123" s="1113"/>
      <c r="CG123" s="1113"/>
      <c r="CH123" s="1113"/>
      <c r="CI123" s="1114"/>
      <c r="CK123" s="240"/>
      <c r="CM123" s="378" t="str">
        <f t="shared" si="7"/>
        <v/>
      </c>
      <c r="CN123" s="379" t="str">
        <f t="shared" si="8"/>
        <v/>
      </c>
      <c r="CO123" s="379" t="str">
        <f t="shared" si="9"/>
        <v/>
      </c>
      <c r="CP123" s="380" t="str">
        <f t="shared" si="10"/>
        <v/>
      </c>
      <c r="CQ123" s="244"/>
      <c r="CR123" s="1100"/>
      <c r="CS123" s="1101"/>
      <c r="CT123" s="1102"/>
      <c r="CU123" s="1135"/>
      <c r="CV123" s="1136"/>
      <c r="CW123" s="1136"/>
      <c r="CX123" s="1137"/>
      <c r="CY123" s="1138"/>
      <c r="CZ123" s="1139"/>
      <c r="DA123" s="1140"/>
      <c r="DB123" s="1132"/>
      <c r="DC123" s="1133"/>
      <c r="DD123" s="1133"/>
      <c r="DE123" s="1133"/>
      <c r="DF123" s="1133"/>
      <c r="DG123" s="1134"/>
      <c r="DH123" s="580"/>
      <c r="DI123" s="1372"/>
      <c r="DJ123" s="1372"/>
      <c r="DK123" s="581"/>
      <c r="DL123" s="582"/>
      <c r="DM123" s="1372"/>
      <c r="DN123" s="1372"/>
      <c r="DO123" s="581"/>
      <c r="DP123" s="582"/>
      <c r="DQ123" s="1372"/>
      <c r="DR123" s="1372"/>
      <c r="DS123" s="583"/>
      <c r="DT123" s="1124"/>
      <c r="DU123" s="1125"/>
      <c r="DV123" s="1150"/>
      <c r="DW123" s="1124"/>
      <c r="DX123" s="1125"/>
      <c r="DY123" s="1150"/>
      <c r="DZ123" s="1362"/>
      <c r="EA123" s="1363"/>
      <c r="EB123" s="1362"/>
      <c r="EC123" s="1363"/>
      <c r="ED123" s="1362"/>
      <c r="EE123" s="1363"/>
      <c r="EF123" s="1364"/>
      <c r="EG123" s="1296"/>
      <c r="EH123" s="1296"/>
      <c r="EI123" s="1365"/>
      <c r="EJ123" s="1366"/>
      <c r="EK123" s="1367"/>
      <c r="EL123" s="1368"/>
      <c r="EM123" s="1298"/>
      <c r="EN123" s="1113"/>
      <c r="EO123" s="1369"/>
      <c r="EP123" s="1370"/>
      <c r="EQ123" s="1371"/>
      <c r="ER123" s="1298"/>
      <c r="ES123" s="1113"/>
      <c r="ET123" s="1113"/>
      <c r="EU123" s="1113"/>
      <c r="EV123" s="1113"/>
      <c r="EW123" s="1113"/>
      <c r="EX123" s="1113"/>
      <c r="EY123" s="1113"/>
      <c r="EZ123" s="1114"/>
    </row>
    <row r="124" spans="1:156" ht="30" customHeight="1" x14ac:dyDescent="0.2">
      <c r="A124" s="207">
        <f t="shared" si="11"/>
        <v>113</v>
      </c>
      <c r="B124" s="1103"/>
      <c r="C124" s="1104"/>
      <c r="D124" s="1092"/>
      <c r="E124" s="1093"/>
      <c r="F124" s="1094" t="str">
        <f t="shared" si="13"/>
        <v/>
      </c>
      <c r="G124" s="1095"/>
      <c r="H124" s="1095"/>
      <c r="I124" s="1095"/>
      <c r="J124" s="1095"/>
      <c r="K124" s="1095"/>
      <c r="L124" s="1095"/>
      <c r="M124" s="1095"/>
      <c r="N124" s="1095"/>
      <c r="O124" s="1095"/>
      <c r="P124" s="1095"/>
      <c r="Q124" s="1095"/>
      <c r="R124" s="1095"/>
      <c r="S124" s="1095"/>
      <c r="T124" s="1095"/>
      <c r="U124" s="1095"/>
      <c r="V124" s="1095"/>
      <c r="W124" s="1096"/>
      <c r="X124" s="1097">
        <f t="shared" si="12"/>
        <v>0</v>
      </c>
      <c r="Y124" s="1098"/>
      <c r="Z124" s="1099"/>
      <c r="AA124" s="1100"/>
      <c r="AB124" s="1101"/>
      <c r="AC124" s="1102"/>
      <c r="AD124" s="1135"/>
      <c r="AE124" s="1136"/>
      <c r="AF124" s="1136"/>
      <c r="AG124" s="1137"/>
      <c r="AH124" s="1138"/>
      <c r="AI124" s="1139"/>
      <c r="AJ124" s="1140"/>
      <c r="AK124" s="1132"/>
      <c r="AL124" s="1133"/>
      <c r="AM124" s="1133"/>
      <c r="AN124" s="1133"/>
      <c r="AO124" s="1133"/>
      <c r="AP124" s="1134"/>
      <c r="AQ124" s="642" t="str">
        <f>IF(AK124="","",VLOOKUP(AK124,ﾃﾞｰﾀ一覧!$AH$4:$AR$66,2,FALSE))</f>
        <v/>
      </c>
      <c r="AR124" s="1084"/>
      <c r="AS124" s="1084"/>
      <c r="AT124" s="643" t="str">
        <f>IF(AK124="","",VLOOKUP(AK124,ﾃﾞｰﾀ一覧!$AH$4:$AR$66,3,FALSE))</f>
        <v/>
      </c>
      <c r="AU124" s="644" t="str">
        <f>IF(AK124="","",VLOOKUP(AK124,ﾃﾞｰﾀ一覧!$AH$4:$AR$66,5,FALSE))</f>
        <v/>
      </c>
      <c r="AV124" s="1084"/>
      <c r="AW124" s="1084"/>
      <c r="AX124" s="643" t="str">
        <f>IF(AK124="","",VLOOKUP(AK124,ﾃﾞｰﾀ一覧!$AH$4:$AR$66,6,FALSE))</f>
        <v/>
      </c>
      <c r="AY124" s="649" t="str">
        <f>IF(AK124="","",VLOOKUP(AK124,ﾃﾞｰﾀ一覧!$AH$4:$AR$66,8,FALSE))</f>
        <v/>
      </c>
      <c r="AZ124" s="1084"/>
      <c r="BA124" s="1084"/>
      <c r="BB124" s="388" t="str">
        <f>IF(AK124="","",VLOOKUP(AK124,ﾃﾞｰﾀ一覧!$AH$4:$AR$66,9,FALSE))</f>
        <v/>
      </c>
      <c r="BC124" s="1124"/>
      <c r="BD124" s="1125"/>
      <c r="BE124" s="1125"/>
      <c r="BF124" s="1124"/>
      <c r="BG124" s="1125"/>
      <c r="BH124" s="1125"/>
      <c r="BI124" s="1124"/>
      <c r="BJ124" s="1125"/>
      <c r="BK124" s="1150"/>
      <c r="BL124" s="1154"/>
      <c r="BM124" s="1155"/>
      <c r="BN124" s="1156"/>
      <c r="BO124" s="1109" t="str">
        <f>IF($AK124="","",IF($BF124="","",IF($BF124=ﾃﾞｰﾀ一覧!$U$37,"",IF($BF124=ﾃﾞｰﾀ一覧!$U$38,"",IF($AH124=ﾃﾞｰﾀ一覧!$U$25,VLOOKUP($AK124,ﾃﾞｰﾀ一覧!$AH$43:$AR$66,10,FALSE),VLOOKUP($AK124,ﾃﾞｰﾀ一覧!$AH$4:$AR$66,10,FALSE))))))</f>
        <v/>
      </c>
      <c r="BP124" s="1110"/>
      <c r="BQ124" s="1110"/>
      <c r="BR124" s="1111"/>
      <c r="BS124" s="1115">
        <f>IF($BL124="",0,VLOOKUP($BL124,ﾃﾞｰﾀ一覧!$AY$4:$BB$16,3,FALSE))</f>
        <v>0</v>
      </c>
      <c r="BT124" s="1115"/>
      <c r="BU124" s="1115"/>
      <c r="BV124" s="1112" t="str">
        <f>IF($BO124="","",IF($BF124=ﾃﾞｰﾀ一覧!$U$37,"",IF($BF124=ﾃﾞｰﾀ一覧!$U$38,"",IF($BO124=ﾃﾞｰﾀ一覧!$AT$27,ﾃﾞｰﾀ一覧!$AT$27,VLOOKUP($AK124,ﾃﾞｰﾀ一覧!$AH$4:$AR$66,11,FALSE)*IF($BO124=ﾃﾞｰﾀ一覧!$AT$17,($AR124+1)*($AV124+1),IF($BO124=ﾃﾞｰﾀ一覧!$AT$22,IF(COUNTIF($AD124,"*天端*"),ﾃﾞｰﾀ一覧!$AU$43/2,ﾃﾞｰﾀ一覧!$AU$43/3),IF($BO124=ﾃﾞｰﾀ一覧!$AT$20,$AR124*$AV124,IF($BO124=ﾃﾞｰﾀ一覧!$AT$21,$AV124,1))))))))</f>
        <v/>
      </c>
      <c r="BW124" s="1112"/>
      <c r="BX124" s="1112"/>
      <c r="BY124" s="1088" t="str">
        <f>IF($B124="","",IF($AH124="","",IF($CK124=ﾃﾞｰﾀ一覧!$U$53,ﾃﾞｰﾀ一覧!$U$61,IF($AH124=ﾃﾞｰﾀ一覧!$U$21,ﾃﾞｰﾀ一覧!$U$60,IF(OR($AH124=ﾃﾞｰﾀ一覧!$U$19,$AH124=ﾃﾞｰﾀ一覧!$U$20,$AH124=ﾃﾞｰﾀ一覧!$U$23,$AH124=ﾃﾞｰﾀ一覧!$U$22,$AH124=ﾃﾞｰﾀ一覧!$U$18,AH124=ﾃﾞｰﾀ一覧!$U$25),ﾃﾞｰﾀ一覧!$U$59,ﾃﾞｰﾀ一覧!$U$62)))))</f>
        <v/>
      </c>
      <c r="BZ124" s="1089"/>
      <c r="CA124" s="1113"/>
      <c r="CB124" s="1113"/>
      <c r="CC124" s="1113"/>
      <c r="CD124" s="1113"/>
      <c r="CE124" s="1113"/>
      <c r="CF124" s="1113"/>
      <c r="CG124" s="1113"/>
      <c r="CH124" s="1113"/>
      <c r="CI124" s="1114"/>
      <c r="CK124" s="240"/>
      <c r="CM124" s="378" t="str">
        <f t="shared" si="7"/>
        <v/>
      </c>
      <c r="CN124" s="379" t="str">
        <f t="shared" si="8"/>
        <v/>
      </c>
      <c r="CO124" s="379" t="str">
        <f t="shared" si="9"/>
        <v/>
      </c>
      <c r="CP124" s="380" t="str">
        <f t="shared" si="10"/>
        <v/>
      </c>
      <c r="CQ124" s="244"/>
      <c r="CR124" s="1100"/>
      <c r="CS124" s="1101"/>
      <c r="CT124" s="1102"/>
      <c r="CU124" s="1135"/>
      <c r="CV124" s="1136"/>
      <c r="CW124" s="1136"/>
      <c r="CX124" s="1137"/>
      <c r="CY124" s="1138"/>
      <c r="CZ124" s="1139"/>
      <c r="DA124" s="1140"/>
      <c r="DB124" s="1132"/>
      <c r="DC124" s="1133"/>
      <c r="DD124" s="1133"/>
      <c r="DE124" s="1133"/>
      <c r="DF124" s="1133"/>
      <c r="DG124" s="1134"/>
      <c r="DH124" s="580"/>
      <c r="DI124" s="1373"/>
      <c r="DJ124" s="1373"/>
      <c r="DK124" s="581"/>
      <c r="DL124" s="582"/>
      <c r="DM124" s="1372"/>
      <c r="DN124" s="1372"/>
      <c r="DO124" s="581"/>
      <c r="DP124" s="582"/>
      <c r="DQ124" s="1372"/>
      <c r="DR124" s="1372"/>
      <c r="DS124" s="583"/>
      <c r="DT124" s="1124"/>
      <c r="DU124" s="1125"/>
      <c r="DV124" s="1150"/>
      <c r="DW124" s="1124"/>
      <c r="DX124" s="1125"/>
      <c r="DY124" s="1150"/>
      <c r="DZ124" s="1362"/>
      <c r="EA124" s="1363"/>
      <c r="EB124" s="1362"/>
      <c r="EC124" s="1363"/>
      <c r="ED124" s="1362"/>
      <c r="EE124" s="1363"/>
      <c r="EF124" s="1364"/>
      <c r="EG124" s="1296"/>
      <c r="EH124" s="1296"/>
      <c r="EI124" s="1365"/>
      <c r="EJ124" s="1366"/>
      <c r="EK124" s="1367"/>
      <c r="EL124" s="1368"/>
      <c r="EM124" s="1298"/>
      <c r="EN124" s="1113"/>
      <c r="EO124" s="1369"/>
      <c r="EP124" s="1370"/>
      <c r="EQ124" s="1371"/>
      <c r="ER124" s="1298"/>
      <c r="ES124" s="1113"/>
      <c r="ET124" s="1113"/>
      <c r="EU124" s="1113"/>
      <c r="EV124" s="1113"/>
      <c r="EW124" s="1113"/>
      <c r="EX124" s="1113"/>
      <c r="EY124" s="1113"/>
      <c r="EZ124" s="1114"/>
    </row>
    <row r="125" spans="1:156" ht="30" customHeight="1" x14ac:dyDescent="0.2">
      <c r="A125" s="207">
        <f t="shared" si="11"/>
        <v>114</v>
      </c>
      <c r="B125" s="1103"/>
      <c r="C125" s="1104"/>
      <c r="D125" s="1092"/>
      <c r="E125" s="1093"/>
      <c r="F125" s="1094" t="str">
        <f t="shared" si="13"/>
        <v/>
      </c>
      <c r="G125" s="1095"/>
      <c r="H125" s="1095"/>
      <c r="I125" s="1095"/>
      <c r="J125" s="1095"/>
      <c r="K125" s="1095"/>
      <c r="L125" s="1095"/>
      <c r="M125" s="1095"/>
      <c r="N125" s="1095"/>
      <c r="O125" s="1095"/>
      <c r="P125" s="1095"/>
      <c r="Q125" s="1095"/>
      <c r="R125" s="1095"/>
      <c r="S125" s="1095"/>
      <c r="T125" s="1095"/>
      <c r="U125" s="1095"/>
      <c r="V125" s="1095"/>
      <c r="W125" s="1096"/>
      <c r="X125" s="1097">
        <f t="shared" si="12"/>
        <v>0</v>
      </c>
      <c r="Y125" s="1098"/>
      <c r="Z125" s="1099"/>
      <c r="AA125" s="1100"/>
      <c r="AB125" s="1101"/>
      <c r="AC125" s="1102"/>
      <c r="AD125" s="1135"/>
      <c r="AE125" s="1136"/>
      <c r="AF125" s="1136"/>
      <c r="AG125" s="1137"/>
      <c r="AH125" s="1138"/>
      <c r="AI125" s="1139"/>
      <c r="AJ125" s="1140"/>
      <c r="AK125" s="1132"/>
      <c r="AL125" s="1133"/>
      <c r="AM125" s="1133"/>
      <c r="AN125" s="1133"/>
      <c r="AO125" s="1133"/>
      <c r="AP125" s="1134"/>
      <c r="AQ125" s="642" t="str">
        <f>IF(AK125="","",VLOOKUP(AK125,ﾃﾞｰﾀ一覧!$AH$4:$AR$66,2,FALSE))</f>
        <v/>
      </c>
      <c r="AR125" s="1084"/>
      <c r="AS125" s="1084"/>
      <c r="AT125" s="643" t="str">
        <f>IF(AK125="","",VLOOKUP(AK125,ﾃﾞｰﾀ一覧!$AH$4:$AR$66,3,FALSE))</f>
        <v/>
      </c>
      <c r="AU125" s="644" t="str">
        <f>IF(AK125="","",VLOOKUP(AK125,ﾃﾞｰﾀ一覧!$AH$4:$AR$66,5,FALSE))</f>
        <v/>
      </c>
      <c r="AV125" s="1084"/>
      <c r="AW125" s="1084"/>
      <c r="AX125" s="643" t="str">
        <f>IF(AK125="","",VLOOKUP(AK125,ﾃﾞｰﾀ一覧!$AH$4:$AR$66,6,FALSE))</f>
        <v/>
      </c>
      <c r="AY125" s="649" t="str">
        <f>IF(AK125="","",VLOOKUP(AK125,ﾃﾞｰﾀ一覧!$AH$4:$AR$66,8,FALSE))</f>
        <v/>
      </c>
      <c r="AZ125" s="1084"/>
      <c r="BA125" s="1084"/>
      <c r="BB125" s="388" t="str">
        <f>IF(AK125="","",VLOOKUP(AK125,ﾃﾞｰﾀ一覧!$AH$4:$AR$66,9,FALSE))</f>
        <v/>
      </c>
      <c r="BC125" s="1124"/>
      <c r="BD125" s="1125"/>
      <c r="BE125" s="1125"/>
      <c r="BF125" s="1124"/>
      <c r="BG125" s="1125"/>
      <c r="BH125" s="1125"/>
      <c r="BI125" s="1124"/>
      <c r="BJ125" s="1125"/>
      <c r="BK125" s="1150"/>
      <c r="BL125" s="1154"/>
      <c r="BM125" s="1155"/>
      <c r="BN125" s="1156"/>
      <c r="BO125" s="1109" t="str">
        <f>IF($AK125="","",IF($BF125="","",IF($BF125=ﾃﾞｰﾀ一覧!$U$37,"",IF($BF125=ﾃﾞｰﾀ一覧!$U$38,"",IF($AH125=ﾃﾞｰﾀ一覧!$U$25,VLOOKUP($AK125,ﾃﾞｰﾀ一覧!$AH$43:$AR$66,10,FALSE),VLOOKUP($AK125,ﾃﾞｰﾀ一覧!$AH$4:$AR$66,10,FALSE))))))</f>
        <v/>
      </c>
      <c r="BP125" s="1110"/>
      <c r="BQ125" s="1110"/>
      <c r="BR125" s="1111"/>
      <c r="BS125" s="1115">
        <f>IF($BL125="",0,VLOOKUP($BL125,ﾃﾞｰﾀ一覧!$AY$4:$BB$16,3,FALSE))</f>
        <v>0</v>
      </c>
      <c r="BT125" s="1115"/>
      <c r="BU125" s="1115"/>
      <c r="BV125" s="1112" t="str">
        <f>IF($BO125="","",IF($BF125=ﾃﾞｰﾀ一覧!$U$37,"",IF($BF125=ﾃﾞｰﾀ一覧!$U$38,"",IF($BO125=ﾃﾞｰﾀ一覧!$AT$27,ﾃﾞｰﾀ一覧!$AT$27,VLOOKUP($AK125,ﾃﾞｰﾀ一覧!$AH$4:$AR$66,11,FALSE)*IF($BO125=ﾃﾞｰﾀ一覧!$AT$17,($AR125+1)*($AV125+1),IF($BO125=ﾃﾞｰﾀ一覧!$AT$22,IF(COUNTIF($AD125,"*天端*"),ﾃﾞｰﾀ一覧!$AU$43/2,ﾃﾞｰﾀ一覧!$AU$43/3),IF($BO125=ﾃﾞｰﾀ一覧!$AT$20,$AR125*$AV125,IF($BO125=ﾃﾞｰﾀ一覧!$AT$21,$AV125,1))))))))</f>
        <v/>
      </c>
      <c r="BW125" s="1112"/>
      <c r="BX125" s="1112"/>
      <c r="BY125" s="1088" t="str">
        <f>IF($B125="","",IF($AH125="","",IF($CK125=ﾃﾞｰﾀ一覧!$U$53,ﾃﾞｰﾀ一覧!$U$61,IF($AH125=ﾃﾞｰﾀ一覧!$U$21,ﾃﾞｰﾀ一覧!$U$60,IF(OR($AH125=ﾃﾞｰﾀ一覧!$U$19,$AH125=ﾃﾞｰﾀ一覧!$U$20,$AH125=ﾃﾞｰﾀ一覧!$U$23,$AH125=ﾃﾞｰﾀ一覧!$U$22,$AH125=ﾃﾞｰﾀ一覧!$U$18,AH125=ﾃﾞｰﾀ一覧!$U$25),ﾃﾞｰﾀ一覧!$U$59,ﾃﾞｰﾀ一覧!$U$62)))))</f>
        <v/>
      </c>
      <c r="BZ125" s="1089"/>
      <c r="CA125" s="1113"/>
      <c r="CB125" s="1113"/>
      <c r="CC125" s="1113"/>
      <c r="CD125" s="1113"/>
      <c r="CE125" s="1113"/>
      <c r="CF125" s="1113"/>
      <c r="CG125" s="1113"/>
      <c r="CH125" s="1113"/>
      <c r="CI125" s="1114"/>
      <c r="CK125" s="240"/>
      <c r="CM125" s="378" t="str">
        <f t="shared" si="7"/>
        <v/>
      </c>
      <c r="CN125" s="379" t="str">
        <f t="shared" si="8"/>
        <v/>
      </c>
      <c r="CO125" s="379" t="str">
        <f t="shared" si="9"/>
        <v/>
      </c>
      <c r="CP125" s="380" t="str">
        <f t="shared" si="10"/>
        <v/>
      </c>
      <c r="CQ125" s="244"/>
      <c r="CR125" s="1100"/>
      <c r="CS125" s="1101"/>
      <c r="CT125" s="1102"/>
      <c r="CU125" s="1135"/>
      <c r="CV125" s="1136"/>
      <c r="CW125" s="1136"/>
      <c r="CX125" s="1137"/>
      <c r="CY125" s="1138"/>
      <c r="CZ125" s="1139"/>
      <c r="DA125" s="1140"/>
      <c r="DB125" s="1132"/>
      <c r="DC125" s="1133"/>
      <c r="DD125" s="1133"/>
      <c r="DE125" s="1133"/>
      <c r="DF125" s="1133"/>
      <c r="DG125" s="1134"/>
      <c r="DH125" s="580"/>
      <c r="DI125" s="1372"/>
      <c r="DJ125" s="1372"/>
      <c r="DK125" s="581"/>
      <c r="DL125" s="582"/>
      <c r="DM125" s="1372"/>
      <c r="DN125" s="1372"/>
      <c r="DO125" s="581"/>
      <c r="DP125" s="582"/>
      <c r="DQ125" s="1372"/>
      <c r="DR125" s="1372"/>
      <c r="DS125" s="583"/>
      <c r="DT125" s="1124"/>
      <c r="DU125" s="1125"/>
      <c r="DV125" s="1150"/>
      <c r="DW125" s="1124"/>
      <c r="DX125" s="1125"/>
      <c r="DY125" s="1150"/>
      <c r="DZ125" s="1362"/>
      <c r="EA125" s="1363"/>
      <c r="EB125" s="1362"/>
      <c r="EC125" s="1363"/>
      <c r="ED125" s="1362"/>
      <c r="EE125" s="1363"/>
      <c r="EF125" s="1364"/>
      <c r="EG125" s="1296"/>
      <c r="EH125" s="1296"/>
      <c r="EI125" s="1365"/>
      <c r="EJ125" s="1366"/>
      <c r="EK125" s="1367"/>
      <c r="EL125" s="1368"/>
      <c r="EM125" s="1298"/>
      <c r="EN125" s="1113"/>
      <c r="EO125" s="1369"/>
      <c r="EP125" s="1370"/>
      <c r="EQ125" s="1371"/>
      <c r="ER125" s="1298"/>
      <c r="ES125" s="1113"/>
      <c r="ET125" s="1113"/>
      <c r="EU125" s="1113"/>
      <c r="EV125" s="1113"/>
      <c r="EW125" s="1113"/>
      <c r="EX125" s="1113"/>
      <c r="EY125" s="1113"/>
      <c r="EZ125" s="1114"/>
    </row>
    <row r="126" spans="1:156" ht="30" customHeight="1" x14ac:dyDescent="0.2">
      <c r="A126" s="207">
        <f t="shared" si="11"/>
        <v>115</v>
      </c>
      <c r="B126" s="1103"/>
      <c r="C126" s="1104"/>
      <c r="D126" s="1092"/>
      <c r="E126" s="1093"/>
      <c r="F126" s="1094" t="str">
        <f t="shared" si="13"/>
        <v/>
      </c>
      <c r="G126" s="1095"/>
      <c r="H126" s="1095"/>
      <c r="I126" s="1095"/>
      <c r="J126" s="1095"/>
      <c r="K126" s="1095"/>
      <c r="L126" s="1095"/>
      <c r="M126" s="1095"/>
      <c r="N126" s="1095"/>
      <c r="O126" s="1095"/>
      <c r="P126" s="1095"/>
      <c r="Q126" s="1095"/>
      <c r="R126" s="1095"/>
      <c r="S126" s="1095"/>
      <c r="T126" s="1095"/>
      <c r="U126" s="1095"/>
      <c r="V126" s="1095"/>
      <c r="W126" s="1096"/>
      <c r="X126" s="1097">
        <f t="shared" si="12"/>
        <v>0</v>
      </c>
      <c r="Y126" s="1098"/>
      <c r="Z126" s="1099"/>
      <c r="AA126" s="1100"/>
      <c r="AB126" s="1101"/>
      <c r="AC126" s="1102"/>
      <c r="AD126" s="1135"/>
      <c r="AE126" s="1136"/>
      <c r="AF126" s="1136"/>
      <c r="AG126" s="1137"/>
      <c r="AH126" s="1138"/>
      <c r="AI126" s="1139"/>
      <c r="AJ126" s="1140"/>
      <c r="AK126" s="1132"/>
      <c r="AL126" s="1133"/>
      <c r="AM126" s="1133"/>
      <c r="AN126" s="1133"/>
      <c r="AO126" s="1133"/>
      <c r="AP126" s="1134"/>
      <c r="AQ126" s="642" t="str">
        <f>IF(AK126="","",VLOOKUP(AK126,ﾃﾞｰﾀ一覧!$AH$4:$AR$66,2,FALSE))</f>
        <v/>
      </c>
      <c r="AR126" s="1084"/>
      <c r="AS126" s="1084"/>
      <c r="AT126" s="643" t="str">
        <f>IF(AK126="","",VLOOKUP(AK126,ﾃﾞｰﾀ一覧!$AH$4:$AR$66,3,FALSE))</f>
        <v/>
      </c>
      <c r="AU126" s="644" t="str">
        <f>IF(AK126="","",VLOOKUP(AK126,ﾃﾞｰﾀ一覧!$AH$4:$AR$66,5,FALSE))</f>
        <v/>
      </c>
      <c r="AV126" s="1084"/>
      <c r="AW126" s="1084"/>
      <c r="AX126" s="643" t="str">
        <f>IF(AK126="","",VLOOKUP(AK126,ﾃﾞｰﾀ一覧!$AH$4:$AR$66,6,FALSE))</f>
        <v/>
      </c>
      <c r="AY126" s="649" t="str">
        <f>IF(AK126="","",VLOOKUP(AK126,ﾃﾞｰﾀ一覧!$AH$4:$AR$66,8,FALSE))</f>
        <v/>
      </c>
      <c r="AZ126" s="1084"/>
      <c r="BA126" s="1084"/>
      <c r="BB126" s="388" t="str">
        <f>IF(AK126="","",VLOOKUP(AK126,ﾃﾞｰﾀ一覧!$AH$4:$AR$66,9,FALSE))</f>
        <v/>
      </c>
      <c r="BC126" s="1124"/>
      <c r="BD126" s="1125"/>
      <c r="BE126" s="1125"/>
      <c r="BF126" s="1124"/>
      <c r="BG126" s="1125"/>
      <c r="BH126" s="1125"/>
      <c r="BI126" s="1124"/>
      <c r="BJ126" s="1125"/>
      <c r="BK126" s="1150"/>
      <c r="BL126" s="1154"/>
      <c r="BM126" s="1155"/>
      <c r="BN126" s="1156"/>
      <c r="BO126" s="1109" t="str">
        <f>IF($AK126="","",IF($BF126="","",IF($BF126=ﾃﾞｰﾀ一覧!$U$37,"",IF($BF126=ﾃﾞｰﾀ一覧!$U$38,"",IF($AH126=ﾃﾞｰﾀ一覧!$U$25,VLOOKUP($AK126,ﾃﾞｰﾀ一覧!$AH$43:$AR$66,10,FALSE),VLOOKUP($AK126,ﾃﾞｰﾀ一覧!$AH$4:$AR$66,10,FALSE))))))</f>
        <v/>
      </c>
      <c r="BP126" s="1110"/>
      <c r="BQ126" s="1110"/>
      <c r="BR126" s="1111"/>
      <c r="BS126" s="1115">
        <f>IF($BL126="",0,VLOOKUP($BL126,ﾃﾞｰﾀ一覧!$AY$4:$BB$16,3,FALSE))</f>
        <v>0</v>
      </c>
      <c r="BT126" s="1115"/>
      <c r="BU126" s="1115"/>
      <c r="BV126" s="1112" t="str">
        <f>IF($BO126="","",IF($BF126=ﾃﾞｰﾀ一覧!$U$37,"",IF($BF126=ﾃﾞｰﾀ一覧!$U$38,"",IF($BO126=ﾃﾞｰﾀ一覧!$AT$27,ﾃﾞｰﾀ一覧!$AT$27,VLOOKUP($AK126,ﾃﾞｰﾀ一覧!$AH$4:$AR$66,11,FALSE)*IF($BO126=ﾃﾞｰﾀ一覧!$AT$17,($AR126+1)*($AV126+1),IF($BO126=ﾃﾞｰﾀ一覧!$AT$22,IF(COUNTIF($AD126,"*天端*"),ﾃﾞｰﾀ一覧!$AU$43/2,ﾃﾞｰﾀ一覧!$AU$43/3),IF($BO126=ﾃﾞｰﾀ一覧!$AT$20,$AR126*$AV126,IF($BO126=ﾃﾞｰﾀ一覧!$AT$21,$AV126,1))))))))</f>
        <v/>
      </c>
      <c r="BW126" s="1112"/>
      <c r="BX126" s="1112"/>
      <c r="BY126" s="1088" t="str">
        <f>IF($B126="","",IF($AH126="","",IF($CK126=ﾃﾞｰﾀ一覧!$U$53,ﾃﾞｰﾀ一覧!$U$61,IF($AH126=ﾃﾞｰﾀ一覧!$U$21,ﾃﾞｰﾀ一覧!$U$60,IF(OR($AH126=ﾃﾞｰﾀ一覧!$U$19,$AH126=ﾃﾞｰﾀ一覧!$U$20,$AH126=ﾃﾞｰﾀ一覧!$U$23,$AH126=ﾃﾞｰﾀ一覧!$U$22,$AH126=ﾃﾞｰﾀ一覧!$U$18,AH126=ﾃﾞｰﾀ一覧!$U$25),ﾃﾞｰﾀ一覧!$U$59,ﾃﾞｰﾀ一覧!$U$62)))))</f>
        <v/>
      </c>
      <c r="BZ126" s="1089"/>
      <c r="CA126" s="1113"/>
      <c r="CB126" s="1113"/>
      <c r="CC126" s="1113"/>
      <c r="CD126" s="1113"/>
      <c r="CE126" s="1113"/>
      <c r="CF126" s="1113"/>
      <c r="CG126" s="1113"/>
      <c r="CH126" s="1113"/>
      <c r="CI126" s="1114"/>
      <c r="CK126" s="240"/>
      <c r="CM126" s="378" t="str">
        <f t="shared" si="7"/>
        <v/>
      </c>
      <c r="CN126" s="379" t="str">
        <f t="shared" si="8"/>
        <v/>
      </c>
      <c r="CO126" s="379" t="str">
        <f t="shared" si="9"/>
        <v/>
      </c>
      <c r="CP126" s="380" t="str">
        <f t="shared" si="10"/>
        <v/>
      </c>
      <c r="CQ126" s="244"/>
      <c r="CR126" s="1100"/>
      <c r="CS126" s="1101"/>
      <c r="CT126" s="1102"/>
      <c r="CU126" s="1135"/>
      <c r="CV126" s="1136"/>
      <c r="CW126" s="1136"/>
      <c r="CX126" s="1137"/>
      <c r="CY126" s="1138"/>
      <c r="CZ126" s="1139"/>
      <c r="DA126" s="1140"/>
      <c r="DB126" s="1132"/>
      <c r="DC126" s="1133"/>
      <c r="DD126" s="1133"/>
      <c r="DE126" s="1133"/>
      <c r="DF126" s="1133"/>
      <c r="DG126" s="1134"/>
      <c r="DH126" s="580"/>
      <c r="DI126" s="1372"/>
      <c r="DJ126" s="1372"/>
      <c r="DK126" s="581"/>
      <c r="DL126" s="582"/>
      <c r="DM126" s="1372"/>
      <c r="DN126" s="1372"/>
      <c r="DO126" s="581"/>
      <c r="DP126" s="582"/>
      <c r="DQ126" s="1372"/>
      <c r="DR126" s="1372"/>
      <c r="DS126" s="583"/>
      <c r="DT126" s="1124"/>
      <c r="DU126" s="1125"/>
      <c r="DV126" s="1150"/>
      <c r="DW126" s="1124"/>
      <c r="DX126" s="1125"/>
      <c r="DY126" s="1150"/>
      <c r="DZ126" s="1362"/>
      <c r="EA126" s="1363"/>
      <c r="EB126" s="1362"/>
      <c r="EC126" s="1363"/>
      <c r="ED126" s="1362"/>
      <c r="EE126" s="1363"/>
      <c r="EF126" s="1364"/>
      <c r="EG126" s="1296"/>
      <c r="EH126" s="1296"/>
      <c r="EI126" s="1365"/>
      <c r="EJ126" s="1366"/>
      <c r="EK126" s="1367"/>
      <c r="EL126" s="1368"/>
      <c r="EM126" s="1298"/>
      <c r="EN126" s="1113"/>
      <c r="EO126" s="1369"/>
      <c r="EP126" s="1370"/>
      <c r="EQ126" s="1371"/>
      <c r="ER126" s="1298"/>
      <c r="ES126" s="1113"/>
      <c r="ET126" s="1113"/>
      <c r="EU126" s="1113"/>
      <c r="EV126" s="1113"/>
      <c r="EW126" s="1113"/>
      <c r="EX126" s="1113"/>
      <c r="EY126" s="1113"/>
      <c r="EZ126" s="1114"/>
    </row>
    <row r="127" spans="1:156" ht="30" customHeight="1" x14ac:dyDescent="0.2">
      <c r="A127" s="207">
        <f t="shared" si="11"/>
        <v>116</v>
      </c>
      <c r="B127" s="1103"/>
      <c r="C127" s="1104"/>
      <c r="D127" s="1092"/>
      <c r="E127" s="1093"/>
      <c r="F127" s="1094" t="str">
        <f t="shared" si="13"/>
        <v/>
      </c>
      <c r="G127" s="1095"/>
      <c r="H127" s="1095"/>
      <c r="I127" s="1095"/>
      <c r="J127" s="1095"/>
      <c r="K127" s="1095"/>
      <c r="L127" s="1095"/>
      <c r="M127" s="1095"/>
      <c r="N127" s="1095"/>
      <c r="O127" s="1095"/>
      <c r="P127" s="1095"/>
      <c r="Q127" s="1095"/>
      <c r="R127" s="1095"/>
      <c r="S127" s="1095"/>
      <c r="T127" s="1095"/>
      <c r="U127" s="1095"/>
      <c r="V127" s="1095"/>
      <c r="W127" s="1096"/>
      <c r="X127" s="1097">
        <f t="shared" si="12"/>
        <v>0</v>
      </c>
      <c r="Y127" s="1098"/>
      <c r="Z127" s="1099"/>
      <c r="AA127" s="1100"/>
      <c r="AB127" s="1101"/>
      <c r="AC127" s="1102"/>
      <c r="AD127" s="1135"/>
      <c r="AE127" s="1136"/>
      <c r="AF127" s="1136"/>
      <c r="AG127" s="1137"/>
      <c r="AH127" s="1138"/>
      <c r="AI127" s="1139"/>
      <c r="AJ127" s="1140"/>
      <c r="AK127" s="1132"/>
      <c r="AL127" s="1133"/>
      <c r="AM127" s="1133"/>
      <c r="AN127" s="1133"/>
      <c r="AO127" s="1133"/>
      <c r="AP127" s="1134"/>
      <c r="AQ127" s="642" t="str">
        <f>IF(AK127="","",VLOOKUP(AK127,ﾃﾞｰﾀ一覧!$AH$4:$AR$66,2,FALSE))</f>
        <v/>
      </c>
      <c r="AR127" s="1084"/>
      <c r="AS127" s="1084"/>
      <c r="AT127" s="643" t="str">
        <f>IF(AK127="","",VLOOKUP(AK127,ﾃﾞｰﾀ一覧!$AH$4:$AR$66,3,FALSE))</f>
        <v/>
      </c>
      <c r="AU127" s="644" t="str">
        <f>IF(AK127="","",VLOOKUP(AK127,ﾃﾞｰﾀ一覧!$AH$4:$AR$66,5,FALSE))</f>
        <v/>
      </c>
      <c r="AV127" s="1084"/>
      <c r="AW127" s="1084"/>
      <c r="AX127" s="643" t="str">
        <f>IF(AK127="","",VLOOKUP(AK127,ﾃﾞｰﾀ一覧!$AH$4:$AR$66,6,FALSE))</f>
        <v/>
      </c>
      <c r="AY127" s="649" t="str">
        <f>IF(AK127="","",VLOOKUP(AK127,ﾃﾞｰﾀ一覧!$AH$4:$AR$66,8,FALSE))</f>
        <v/>
      </c>
      <c r="AZ127" s="1084"/>
      <c r="BA127" s="1084"/>
      <c r="BB127" s="388" t="str">
        <f>IF(AK127="","",VLOOKUP(AK127,ﾃﾞｰﾀ一覧!$AH$4:$AR$66,9,FALSE))</f>
        <v/>
      </c>
      <c r="BC127" s="1124"/>
      <c r="BD127" s="1125"/>
      <c r="BE127" s="1125"/>
      <c r="BF127" s="1124"/>
      <c r="BG127" s="1125"/>
      <c r="BH127" s="1125"/>
      <c r="BI127" s="1157"/>
      <c r="BJ127" s="1158"/>
      <c r="BK127" s="1159"/>
      <c r="BL127" s="1154"/>
      <c r="BM127" s="1155"/>
      <c r="BN127" s="1156"/>
      <c r="BO127" s="1109" t="str">
        <f>IF($AK127="","",IF($BF127="","",IF($BF127=ﾃﾞｰﾀ一覧!$U$37,"",IF($BF127=ﾃﾞｰﾀ一覧!$U$38,"",IF($AH127=ﾃﾞｰﾀ一覧!$U$25,VLOOKUP($AK127,ﾃﾞｰﾀ一覧!$AH$43:$AR$66,10,FALSE),VLOOKUP($AK127,ﾃﾞｰﾀ一覧!$AH$4:$AR$66,10,FALSE))))))</f>
        <v/>
      </c>
      <c r="BP127" s="1110"/>
      <c r="BQ127" s="1110"/>
      <c r="BR127" s="1111"/>
      <c r="BS127" s="1115">
        <f>IF($BL127="",0,VLOOKUP($BL127,ﾃﾞｰﾀ一覧!$AY$4:$BB$16,3,FALSE))</f>
        <v>0</v>
      </c>
      <c r="BT127" s="1115"/>
      <c r="BU127" s="1115"/>
      <c r="BV127" s="1112" t="str">
        <f>IF($BO127="","",IF($BF127=ﾃﾞｰﾀ一覧!$U$37,"",IF($BF127=ﾃﾞｰﾀ一覧!$U$38,"",IF($BO127=ﾃﾞｰﾀ一覧!$AT$27,ﾃﾞｰﾀ一覧!$AT$27,VLOOKUP($AK127,ﾃﾞｰﾀ一覧!$AH$4:$AR$66,11,FALSE)*IF($BO127=ﾃﾞｰﾀ一覧!$AT$17,($AR127+1)*($AV127+1),IF($BO127=ﾃﾞｰﾀ一覧!$AT$22,IF(COUNTIF($AD127,"*天端*"),ﾃﾞｰﾀ一覧!$AU$43/2,ﾃﾞｰﾀ一覧!$AU$43/3),IF($BO127=ﾃﾞｰﾀ一覧!$AT$20,$AR127*$AV127,IF($BO127=ﾃﾞｰﾀ一覧!$AT$21,$AV127,1))))))))</f>
        <v/>
      </c>
      <c r="BW127" s="1112"/>
      <c r="BX127" s="1112"/>
      <c r="BY127" s="1088" t="str">
        <f>IF($B127="","",IF($AH127="","",IF($CK127=ﾃﾞｰﾀ一覧!$U$53,ﾃﾞｰﾀ一覧!$U$61,IF($AH127=ﾃﾞｰﾀ一覧!$U$21,ﾃﾞｰﾀ一覧!$U$60,IF(OR($AH127=ﾃﾞｰﾀ一覧!$U$19,$AH127=ﾃﾞｰﾀ一覧!$U$20,$AH127=ﾃﾞｰﾀ一覧!$U$23,$AH127=ﾃﾞｰﾀ一覧!$U$22,$AH127=ﾃﾞｰﾀ一覧!$U$18,AH127=ﾃﾞｰﾀ一覧!$U$25),ﾃﾞｰﾀ一覧!$U$59,ﾃﾞｰﾀ一覧!$U$62)))))</f>
        <v/>
      </c>
      <c r="BZ127" s="1089"/>
      <c r="CA127" s="1113"/>
      <c r="CB127" s="1113"/>
      <c r="CC127" s="1113"/>
      <c r="CD127" s="1113"/>
      <c r="CE127" s="1113"/>
      <c r="CF127" s="1113"/>
      <c r="CG127" s="1113"/>
      <c r="CH127" s="1113"/>
      <c r="CI127" s="1114"/>
      <c r="CK127" s="240"/>
      <c r="CM127" s="378" t="str">
        <f t="shared" si="7"/>
        <v/>
      </c>
      <c r="CN127" s="379" t="str">
        <f t="shared" si="8"/>
        <v/>
      </c>
      <c r="CO127" s="379" t="str">
        <f t="shared" si="9"/>
        <v/>
      </c>
      <c r="CP127" s="380" t="str">
        <f t="shared" si="10"/>
        <v/>
      </c>
      <c r="CQ127" s="244"/>
      <c r="CR127" s="1100"/>
      <c r="CS127" s="1101"/>
      <c r="CT127" s="1102"/>
      <c r="CU127" s="1135"/>
      <c r="CV127" s="1136"/>
      <c r="CW127" s="1136"/>
      <c r="CX127" s="1137"/>
      <c r="CY127" s="1138"/>
      <c r="CZ127" s="1139"/>
      <c r="DA127" s="1140"/>
      <c r="DB127" s="1132"/>
      <c r="DC127" s="1133"/>
      <c r="DD127" s="1133"/>
      <c r="DE127" s="1133"/>
      <c r="DF127" s="1133"/>
      <c r="DG127" s="1134"/>
      <c r="DH127" s="580"/>
      <c r="DI127" s="1372"/>
      <c r="DJ127" s="1372"/>
      <c r="DK127" s="581"/>
      <c r="DL127" s="582"/>
      <c r="DM127" s="1372"/>
      <c r="DN127" s="1372"/>
      <c r="DO127" s="581"/>
      <c r="DP127" s="582"/>
      <c r="DQ127" s="1372"/>
      <c r="DR127" s="1372"/>
      <c r="DS127" s="583"/>
      <c r="DT127" s="1124"/>
      <c r="DU127" s="1125"/>
      <c r="DV127" s="1150"/>
      <c r="DW127" s="1157"/>
      <c r="DX127" s="1158"/>
      <c r="DY127" s="1159"/>
      <c r="DZ127" s="1362"/>
      <c r="EA127" s="1363"/>
      <c r="EB127" s="1362"/>
      <c r="EC127" s="1363"/>
      <c r="ED127" s="1362"/>
      <c r="EE127" s="1363"/>
      <c r="EF127" s="1364"/>
      <c r="EG127" s="1296"/>
      <c r="EH127" s="1296"/>
      <c r="EI127" s="1365"/>
      <c r="EJ127" s="1366"/>
      <c r="EK127" s="1367"/>
      <c r="EL127" s="1368"/>
      <c r="EM127" s="1298"/>
      <c r="EN127" s="1113"/>
      <c r="EO127" s="1369"/>
      <c r="EP127" s="1370"/>
      <c r="EQ127" s="1371"/>
      <c r="ER127" s="1298"/>
      <c r="ES127" s="1113"/>
      <c r="ET127" s="1113"/>
      <c r="EU127" s="1113"/>
      <c r="EV127" s="1113"/>
      <c r="EW127" s="1113"/>
      <c r="EX127" s="1113"/>
      <c r="EY127" s="1113"/>
      <c r="EZ127" s="1114"/>
    </row>
    <row r="128" spans="1:156" ht="30" customHeight="1" x14ac:dyDescent="0.2">
      <c r="A128" s="207">
        <f t="shared" si="11"/>
        <v>117</v>
      </c>
      <c r="B128" s="1103"/>
      <c r="C128" s="1104"/>
      <c r="D128" s="1092"/>
      <c r="E128" s="1093"/>
      <c r="F128" s="1094" t="str">
        <f t="shared" si="13"/>
        <v/>
      </c>
      <c r="G128" s="1095"/>
      <c r="H128" s="1095"/>
      <c r="I128" s="1095"/>
      <c r="J128" s="1095"/>
      <c r="K128" s="1095"/>
      <c r="L128" s="1095"/>
      <c r="M128" s="1095"/>
      <c r="N128" s="1095"/>
      <c r="O128" s="1095"/>
      <c r="P128" s="1095"/>
      <c r="Q128" s="1095"/>
      <c r="R128" s="1095"/>
      <c r="S128" s="1095"/>
      <c r="T128" s="1095"/>
      <c r="U128" s="1095"/>
      <c r="V128" s="1095"/>
      <c r="W128" s="1096"/>
      <c r="X128" s="1097">
        <f t="shared" si="12"/>
        <v>0</v>
      </c>
      <c r="Y128" s="1098"/>
      <c r="Z128" s="1099"/>
      <c r="AA128" s="1100"/>
      <c r="AB128" s="1101"/>
      <c r="AC128" s="1102"/>
      <c r="AD128" s="1135"/>
      <c r="AE128" s="1136"/>
      <c r="AF128" s="1136"/>
      <c r="AG128" s="1137"/>
      <c r="AH128" s="1138"/>
      <c r="AI128" s="1139"/>
      <c r="AJ128" s="1140"/>
      <c r="AK128" s="1132"/>
      <c r="AL128" s="1133"/>
      <c r="AM128" s="1133"/>
      <c r="AN128" s="1133"/>
      <c r="AO128" s="1133"/>
      <c r="AP128" s="1134"/>
      <c r="AQ128" s="642" t="str">
        <f>IF(AK128="","",VLOOKUP(AK128,ﾃﾞｰﾀ一覧!$AH$4:$AR$66,2,FALSE))</f>
        <v/>
      </c>
      <c r="AR128" s="1084"/>
      <c r="AS128" s="1084"/>
      <c r="AT128" s="643" t="str">
        <f>IF(AK128="","",VLOOKUP(AK128,ﾃﾞｰﾀ一覧!$AH$4:$AR$66,3,FALSE))</f>
        <v/>
      </c>
      <c r="AU128" s="644" t="str">
        <f>IF(AK128="","",VLOOKUP(AK128,ﾃﾞｰﾀ一覧!$AH$4:$AR$66,5,FALSE))</f>
        <v/>
      </c>
      <c r="AV128" s="1084"/>
      <c r="AW128" s="1084"/>
      <c r="AX128" s="643" t="str">
        <f>IF(AK128="","",VLOOKUP(AK128,ﾃﾞｰﾀ一覧!$AH$4:$AR$66,6,FALSE))</f>
        <v/>
      </c>
      <c r="AY128" s="649" t="str">
        <f>IF(AK128="","",VLOOKUP(AK128,ﾃﾞｰﾀ一覧!$AH$4:$AR$66,8,FALSE))</f>
        <v/>
      </c>
      <c r="AZ128" s="1084"/>
      <c r="BA128" s="1084"/>
      <c r="BB128" s="388" t="str">
        <f>IF(AK128="","",VLOOKUP(AK128,ﾃﾞｰﾀ一覧!$AH$4:$AR$66,9,FALSE))</f>
        <v/>
      </c>
      <c r="BC128" s="1124"/>
      <c r="BD128" s="1125"/>
      <c r="BE128" s="1125"/>
      <c r="BF128" s="1124"/>
      <c r="BG128" s="1125"/>
      <c r="BH128" s="1125"/>
      <c r="BI128" s="1124"/>
      <c r="BJ128" s="1125"/>
      <c r="BK128" s="1150"/>
      <c r="BL128" s="1154"/>
      <c r="BM128" s="1155"/>
      <c r="BN128" s="1156"/>
      <c r="BO128" s="1109" t="str">
        <f>IF($AK128="","",IF($BF128="","",IF($BF128=ﾃﾞｰﾀ一覧!$U$37,"",IF($BF128=ﾃﾞｰﾀ一覧!$U$38,"",IF($AH128=ﾃﾞｰﾀ一覧!$U$25,VLOOKUP($AK128,ﾃﾞｰﾀ一覧!$AH$43:$AR$66,10,FALSE),VLOOKUP($AK128,ﾃﾞｰﾀ一覧!$AH$4:$AR$66,10,FALSE))))))</f>
        <v/>
      </c>
      <c r="BP128" s="1110"/>
      <c r="BQ128" s="1110"/>
      <c r="BR128" s="1111"/>
      <c r="BS128" s="1115">
        <f>IF($BL128="",0,VLOOKUP($BL128,ﾃﾞｰﾀ一覧!$AY$4:$BB$16,3,FALSE))</f>
        <v>0</v>
      </c>
      <c r="BT128" s="1115"/>
      <c r="BU128" s="1115"/>
      <c r="BV128" s="1112" t="str">
        <f>IF($BO128="","",IF($BF128=ﾃﾞｰﾀ一覧!$U$37,"",IF($BF128=ﾃﾞｰﾀ一覧!$U$38,"",IF($BO128=ﾃﾞｰﾀ一覧!$AT$27,ﾃﾞｰﾀ一覧!$AT$27,VLOOKUP($AK128,ﾃﾞｰﾀ一覧!$AH$4:$AR$66,11,FALSE)*IF($BO128=ﾃﾞｰﾀ一覧!$AT$17,($AR128+1)*($AV128+1),IF($BO128=ﾃﾞｰﾀ一覧!$AT$22,IF(COUNTIF($AD128,"*天端*"),ﾃﾞｰﾀ一覧!$AU$43/2,ﾃﾞｰﾀ一覧!$AU$43/3),IF($BO128=ﾃﾞｰﾀ一覧!$AT$20,$AR128*$AV128,IF($BO128=ﾃﾞｰﾀ一覧!$AT$21,$AV128,1))))))))</f>
        <v/>
      </c>
      <c r="BW128" s="1112"/>
      <c r="BX128" s="1112"/>
      <c r="BY128" s="1088" t="str">
        <f>IF($B128="","",IF($AH128="","",IF($CK128=ﾃﾞｰﾀ一覧!$U$53,ﾃﾞｰﾀ一覧!$U$61,IF($AH128=ﾃﾞｰﾀ一覧!$U$21,ﾃﾞｰﾀ一覧!$U$60,IF(OR($AH128=ﾃﾞｰﾀ一覧!$U$19,$AH128=ﾃﾞｰﾀ一覧!$U$20,$AH128=ﾃﾞｰﾀ一覧!$U$23,$AH128=ﾃﾞｰﾀ一覧!$U$22,$AH128=ﾃﾞｰﾀ一覧!$U$18,AH128=ﾃﾞｰﾀ一覧!$U$25),ﾃﾞｰﾀ一覧!$U$59,ﾃﾞｰﾀ一覧!$U$62)))))</f>
        <v/>
      </c>
      <c r="BZ128" s="1089"/>
      <c r="CA128" s="1113"/>
      <c r="CB128" s="1113"/>
      <c r="CC128" s="1113"/>
      <c r="CD128" s="1113"/>
      <c r="CE128" s="1113"/>
      <c r="CF128" s="1113"/>
      <c r="CG128" s="1113"/>
      <c r="CH128" s="1113"/>
      <c r="CI128" s="1114"/>
      <c r="CK128" s="240"/>
      <c r="CM128" s="378" t="str">
        <f t="shared" si="7"/>
        <v/>
      </c>
      <c r="CN128" s="379" t="str">
        <f t="shared" si="8"/>
        <v/>
      </c>
      <c r="CO128" s="379" t="str">
        <f t="shared" si="9"/>
        <v/>
      </c>
      <c r="CP128" s="380" t="str">
        <f t="shared" si="10"/>
        <v/>
      </c>
      <c r="CQ128" s="244"/>
      <c r="CR128" s="1100"/>
      <c r="CS128" s="1101"/>
      <c r="CT128" s="1102"/>
      <c r="CU128" s="1135"/>
      <c r="CV128" s="1136"/>
      <c r="CW128" s="1136"/>
      <c r="CX128" s="1137"/>
      <c r="CY128" s="1138"/>
      <c r="CZ128" s="1139"/>
      <c r="DA128" s="1140"/>
      <c r="DB128" s="1132"/>
      <c r="DC128" s="1133"/>
      <c r="DD128" s="1133"/>
      <c r="DE128" s="1133"/>
      <c r="DF128" s="1133"/>
      <c r="DG128" s="1134"/>
      <c r="DH128" s="580"/>
      <c r="DI128" s="1372"/>
      <c r="DJ128" s="1372"/>
      <c r="DK128" s="581"/>
      <c r="DL128" s="582"/>
      <c r="DM128" s="1372"/>
      <c r="DN128" s="1372"/>
      <c r="DO128" s="581"/>
      <c r="DP128" s="582"/>
      <c r="DQ128" s="1372"/>
      <c r="DR128" s="1372"/>
      <c r="DS128" s="583"/>
      <c r="DT128" s="1124"/>
      <c r="DU128" s="1125"/>
      <c r="DV128" s="1150"/>
      <c r="DW128" s="1124"/>
      <c r="DX128" s="1125"/>
      <c r="DY128" s="1150"/>
      <c r="DZ128" s="1362"/>
      <c r="EA128" s="1363"/>
      <c r="EB128" s="1362"/>
      <c r="EC128" s="1363"/>
      <c r="ED128" s="1362"/>
      <c r="EE128" s="1363"/>
      <c r="EF128" s="1364"/>
      <c r="EG128" s="1296"/>
      <c r="EH128" s="1296"/>
      <c r="EI128" s="1365"/>
      <c r="EJ128" s="1366"/>
      <c r="EK128" s="1367"/>
      <c r="EL128" s="1368"/>
      <c r="EM128" s="1298"/>
      <c r="EN128" s="1113"/>
      <c r="EO128" s="1369"/>
      <c r="EP128" s="1370"/>
      <c r="EQ128" s="1371"/>
      <c r="ER128" s="1298"/>
      <c r="ES128" s="1113"/>
      <c r="ET128" s="1113"/>
      <c r="EU128" s="1113"/>
      <c r="EV128" s="1113"/>
      <c r="EW128" s="1113"/>
      <c r="EX128" s="1113"/>
      <c r="EY128" s="1113"/>
      <c r="EZ128" s="1114"/>
    </row>
    <row r="129" spans="1:156" ht="30" customHeight="1" x14ac:dyDescent="0.2">
      <c r="A129" s="207">
        <f t="shared" si="11"/>
        <v>118</v>
      </c>
      <c r="B129" s="1103"/>
      <c r="C129" s="1104"/>
      <c r="D129" s="1092"/>
      <c r="E129" s="1093"/>
      <c r="F129" s="1094" t="str">
        <f t="shared" si="13"/>
        <v/>
      </c>
      <c r="G129" s="1095"/>
      <c r="H129" s="1095"/>
      <c r="I129" s="1095"/>
      <c r="J129" s="1095"/>
      <c r="K129" s="1095"/>
      <c r="L129" s="1095"/>
      <c r="M129" s="1095"/>
      <c r="N129" s="1095"/>
      <c r="O129" s="1095"/>
      <c r="P129" s="1095"/>
      <c r="Q129" s="1095"/>
      <c r="R129" s="1095"/>
      <c r="S129" s="1095"/>
      <c r="T129" s="1095"/>
      <c r="U129" s="1095"/>
      <c r="V129" s="1095"/>
      <c r="W129" s="1096"/>
      <c r="X129" s="1097">
        <f t="shared" si="12"/>
        <v>0</v>
      </c>
      <c r="Y129" s="1098"/>
      <c r="Z129" s="1099"/>
      <c r="AA129" s="1100"/>
      <c r="AB129" s="1101"/>
      <c r="AC129" s="1102"/>
      <c r="AD129" s="1135"/>
      <c r="AE129" s="1136"/>
      <c r="AF129" s="1136"/>
      <c r="AG129" s="1137"/>
      <c r="AH129" s="1138"/>
      <c r="AI129" s="1139"/>
      <c r="AJ129" s="1140"/>
      <c r="AK129" s="1132"/>
      <c r="AL129" s="1133"/>
      <c r="AM129" s="1133"/>
      <c r="AN129" s="1133"/>
      <c r="AO129" s="1133"/>
      <c r="AP129" s="1134"/>
      <c r="AQ129" s="642" t="str">
        <f>IF(AK129="","",VLOOKUP(AK129,ﾃﾞｰﾀ一覧!$AH$4:$AR$66,2,FALSE))</f>
        <v/>
      </c>
      <c r="AR129" s="1084"/>
      <c r="AS129" s="1084"/>
      <c r="AT129" s="643" t="str">
        <f>IF(AK129="","",VLOOKUP(AK129,ﾃﾞｰﾀ一覧!$AH$4:$AR$66,3,FALSE))</f>
        <v/>
      </c>
      <c r="AU129" s="644" t="str">
        <f>IF(AK129="","",VLOOKUP(AK129,ﾃﾞｰﾀ一覧!$AH$4:$AR$66,5,FALSE))</f>
        <v/>
      </c>
      <c r="AV129" s="1084"/>
      <c r="AW129" s="1084"/>
      <c r="AX129" s="643" t="str">
        <f>IF(AK129="","",VLOOKUP(AK129,ﾃﾞｰﾀ一覧!$AH$4:$AR$66,6,FALSE))</f>
        <v/>
      </c>
      <c r="AY129" s="649" t="str">
        <f>IF(AK129="","",VLOOKUP(AK129,ﾃﾞｰﾀ一覧!$AH$4:$AR$66,8,FALSE))</f>
        <v/>
      </c>
      <c r="AZ129" s="1084"/>
      <c r="BA129" s="1084"/>
      <c r="BB129" s="388" t="str">
        <f>IF(AK129="","",VLOOKUP(AK129,ﾃﾞｰﾀ一覧!$AH$4:$AR$66,9,FALSE))</f>
        <v/>
      </c>
      <c r="BC129" s="1124"/>
      <c r="BD129" s="1125"/>
      <c r="BE129" s="1125"/>
      <c r="BF129" s="1124"/>
      <c r="BG129" s="1125"/>
      <c r="BH129" s="1125"/>
      <c r="BI129" s="1124"/>
      <c r="BJ129" s="1125"/>
      <c r="BK129" s="1150"/>
      <c r="BL129" s="1154"/>
      <c r="BM129" s="1155"/>
      <c r="BN129" s="1156"/>
      <c r="BO129" s="1109" t="str">
        <f>IF($AK129="","",IF($BF129="","",IF($BF129=ﾃﾞｰﾀ一覧!$U$37,"",IF($BF129=ﾃﾞｰﾀ一覧!$U$38,"",IF($AH129=ﾃﾞｰﾀ一覧!$U$25,VLOOKUP($AK129,ﾃﾞｰﾀ一覧!$AH$43:$AR$66,10,FALSE),VLOOKUP($AK129,ﾃﾞｰﾀ一覧!$AH$4:$AR$66,10,FALSE))))))</f>
        <v/>
      </c>
      <c r="BP129" s="1110"/>
      <c r="BQ129" s="1110"/>
      <c r="BR129" s="1111"/>
      <c r="BS129" s="1115">
        <f>IF($BL129="",0,VLOOKUP($BL129,ﾃﾞｰﾀ一覧!$AY$4:$BB$16,3,FALSE))</f>
        <v>0</v>
      </c>
      <c r="BT129" s="1115"/>
      <c r="BU129" s="1115"/>
      <c r="BV129" s="1112" t="str">
        <f>IF($BO129="","",IF($BF129=ﾃﾞｰﾀ一覧!$U$37,"",IF($BF129=ﾃﾞｰﾀ一覧!$U$38,"",IF($BO129=ﾃﾞｰﾀ一覧!$AT$27,ﾃﾞｰﾀ一覧!$AT$27,VLOOKUP($AK129,ﾃﾞｰﾀ一覧!$AH$4:$AR$66,11,FALSE)*IF($BO129=ﾃﾞｰﾀ一覧!$AT$17,($AR129+1)*($AV129+1),IF($BO129=ﾃﾞｰﾀ一覧!$AT$22,IF(COUNTIF($AD129,"*天端*"),ﾃﾞｰﾀ一覧!$AU$43/2,ﾃﾞｰﾀ一覧!$AU$43/3),IF($BO129=ﾃﾞｰﾀ一覧!$AT$20,$AR129*$AV129,IF($BO129=ﾃﾞｰﾀ一覧!$AT$21,$AV129,1))))))))</f>
        <v/>
      </c>
      <c r="BW129" s="1112"/>
      <c r="BX129" s="1112"/>
      <c r="BY129" s="1088" t="str">
        <f>IF($B129="","",IF($AH129="","",IF($CK129=ﾃﾞｰﾀ一覧!$U$53,ﾃﾞｰﾀ一覧!$U$61,IF($AH129=ﾃﾞｰﾀ一覧!$U$21,ﾃﾞｰﾀ一覧!$U$60,IF(OR($AH129=ﾃﾞｰﾀ一覧!$U$19,$AH129=ﾃﾞｰﾀ一覧!$U$20,$AH129=ﾃﾞｰﾀ一覧!$U$23,$AH129=ﾃﾞｰﾀ一覧!$U$22,$AH129=ﾃﾞｰﾀ一覧!$U$18,AH129=ﾃﾞｰﾀ一覧!$U$25),ﾃﾞｰﾀ一覧!$U$59,ﾃﾞｰﾀ一覧!$U$62)))))</f>
        <v/>
      </c>
      <c r="BZ129" s="1089"/>
      <c r="CA129" s="1113"/>
      <c r="CB129" s="1113"/>
      <c r="CC129" s="1113"/>
      <c r="CD129" s="1113"/>
      <c r="CE129" s="1113"/>
      <c r="CF129" s="1113"/>
      <c r="CG129" s="1113"/>
      <c r="CH129" s="1113"/>
      <c r="CI129" s="1114"/>
      <c r="CK129" s="240"/>
      <c r="CM129" s="378" t="str">
        <f t="shared" si="7"/>
        <v/>
      </c>
      <c r="CN129" s="379" t="str">
        <f t="shared" si="8"/>
        <v/>
      </c>
      <c r="CO129" s="379" t="str">
        <f t="shared" si="9"/>
        <v/>
      </c>
      <c r="CP129" s="380" t="str">
        <f t="shared" si="10"/>
        <v/>
      </c>
      <c r="CQ129" s="244"/>
      <c r="CR129" s="1100"/>
      <c r="CS129" s="1101"/>
      <c r="CT129" s="1102"/>
      <c r="CU129" s="1135"/>
      <c r="CV129" s="1136"/>
      <c r="CW129" s="1136"/>
      <c r="CX129" s="1137"/>
      <c r="CY129" s="1138"/>
      <c r="CZ129" s="1139"/>
      <c r="DA129" s="1140"/>
      <c r="DB129" s="1132"/>
      <c r="DC129" s="1133"/>
      <c r="DD129" s="1133"/>
      <c r="DE129" s="1133"/>
      <c r="DF129" s="1133"/>
      <c r="DG129" s="1134"/>
      <c r="DH129" s="580"/>
      <c r="DI129" s="1372"/>
      <c r="DJ129" s="1372"/>
      <c r="DK129" s="581"/>
      <c r="DL129" s="582"/>
      <c r="DM129" s="1372"/>
      <c r="DN129" s="1372"/>
      <c r="DO129" s="581"/>
      <c r="DP129" s="582"/>
      <c r="DQ129" s="1372"/>
      <c r="DR129" s="1372"/>
      <c r="DS129" s="583"/>
      <c r="DT129" s="1124"/>
      <c r="DU129" s="1125"/>
      <c r="DV129" s="1150"/>
      <c r="DW129" s="1124"/>
      <c r="DX129" s="1125"/>
      <c r="DY129" s="1150"/>
      <c r="DZ129" s="1362"/>
      <c r="EA129" s="1363"/>
      <c r="EB129" s="1362"/>
      <c r="EC129" s="1363"/>
      <c r="ED129" s="1362"/>
      <c r="EE129" s="1363"/>
      <c r="EF129" s="1364"/>
      <c r="EG129" s="1296"/>
      <c r="EH129" s="1296"/>
      <c r="EI129" s="1365"/>
      <c r="EJ129" s="1366"/>
      <c r="EK129" s="1367"/>
      <c r="EL129" s="1368"/>
      <c r="EM129" s="1298"/>
      <c r="EN129" s="1113"/>
      <c r="EO129" s="1369"/>
      <c r="EP129" s="1370"/>
      <c r="EQ129" s="1371"/>
      <c r="ER129" s="1298"/>
      <c r="ES129" s="1113"/>
      <c r="ET129" s="1113"/>
      <c r="EU129" s="1113"/>
      <c r="EV129" s="1113"/>
      <c r="EW129" s="1113"/>
      <c r="EX129" s="1113"/>
      <c r="EY129" s="1113"/>
      <c r="EZ129" s="1114"/>
    </row>
    <row r="130" spans="1:156" ht="30" customHeight="1" x14ac:dyDescent="0.2">
      <c r="A130" s="207">
        <f t="shared" si="11"/>
        <v>119</v>
      </c>
      <c r="B130" s="1103"/>
      <c r="C130" s="1104"/>
      <c r="D130" s="1092"/>
      <c r="E130" s="1093"/>
      <c r="F130" s="1094" t="str">
        <f t="shared" si="13"/>
        <v/>
      </c>
      <c r="G130" s="1095"/>
      <c r="H130" s="1095"/>
      <c r="I130" s="1095"/>
      <c r="J130" s="1095"/>
      <c r="K130" s="1095"/>
      <c r="L130" s="1095"/>
      <c r="M130" s="1095"/>
      <c r="N130" s="1095"/>
      <c r="O130" s="1095"/>
      <c r="P130" s="1095"/>
      <c r="Q130" s="1095"/>
      <c r="R130" s="1095"/>
      <c r="S130" s="1095"/>
      <c r="T130" s="1095"/>
      <c r="U130" s="1095"/>
      <c r="V130" s="1095"/>
      <c r="W130" s="1096"/>
      <c r="X130" s="1097">
        <f t="shared" si="12"/>
        <v>0</v>
      </c>
      <c r="Y130" s="1098"/>
      <c r="Z130" s="1099"/>
      <c r="AA130" s="1100"/>
      <c r="AB130" s="1101"/>
      <c r="AC130" s="1102"/>
      <c r="AD130" s="1135"/>
      <c r="AE130" s="1136"/>
      <c r="AF130" s="1136"/>
      <c r="AG130" s="1137"/>
      <c r="AH130" s="1138"/>
      <c r="AI130" s="1139"/>
      <c r="AJ130" s="1140"/>
      <c r="AK130" s="1132"/>
      <c r="AL130" s="1133"/>
      <c r="AM130" s="1133"/>
      <c r="AN130" s="1133"/>
      <c r="AO130" s="1133"/>
      <c r="AP130" s="1134"/>
      <c r="AQ130" s="642" t="str">
        <f>IF(AK130="","",VLOOKUP(AK130,ﾃﾞｰﾀ一覧!$AH$4:$AR$66,2,FALSE))</f>
        <v/>
      </c>
      <c r="AR130" s="1084"/>
      <c r="AS130" s="1084"/>
      <c r="AT130" s="643" t="str">
        <f>IF(AK130="","",VLOOKUP(AK130,ﾃﾞｰﾀ一覧!$AH$4:$AR$66,3,FALSE))</f>
        <v/>
      </c>
      <c r="AU130" s="644" t="str">
        <f>IF(AK130="","",VLOOKUP(AK130,ﾃﾞｰﾀ一覧!$AH$4:$AR$66,5,FALSE))</f>
        <v/>
      </c>
      <c r="AV130" s="1084"/>
      <c r="AW130" s="1084"/>
      <c r="AX130" s="643" t="str">
        <f>IF(AK130="","",VLOOKUP(AK130,ﾃﾞｰﾀ一覧!$AH$4:$AR$66,6,FALSE))</f>
        <v/>
      </c>
      <c r="AY130" s="649" t="str">
        <f>IF(AK130="","",VLOOKUP(AK130,ﾃﾞｰﾀ一覧!$AH$4:$AR$66,8,FALSE))</f>
        <v/>
      </c>
      <c r="AZ130" s="1084"/>
      <c r="BA130" s="1084"/>
      <c r="BB130" s="388" t="str">
        <f>IF(AK130="","",VLOOKUP(AK130,ﾃﾞｰﾀ一覧!$AH$4:$AR$66,9,FALSE))</f>
        <v/>
      </c>
      <c r="BC130" s="1124"/>
      <c r="BD130" s="1125"/>
      <c r="BE130" s="1125"/>
      <c r="BF130" s="1124"/>
      <c r="BG130" s="1125"/>
      <c r="BH130" s="1125"/>
      <c r="BI130" s="1124"/>
      <c r="BJ130" s="1125"/>
      <c r="BK130" s="1150"/>
      <c r="BL130" s="1154"/>
      <c r="BM130" s="1155"/>
      <c r="BN130" s="1156"/>
      <c r="BO130" s="1109" t="str">
        <f>IF($AK130="","",IF($BF130="","",IF($BF130=ﾃﾞｰﾀ一覧!$U$37,"",IF($BF130=ﾃﾞｰﾀ一覧!$U$38,"",IF($AH130=ﾃﾞｰﾀ一覧!$U$25,VLOOKUP($AK130,ﾃﾞｰﾀ一覧!$AH$43:$AR$66,10,FALSE),VLOOKUP($AK130,ﾃﾞｰﾀ一覧!$AH$4:$AR$66,10,FALSE))))))</f>
        <v/>
      </c>
      <c r="BP130" s="1110"/>
      <c r="BQ130" s="1110"/>
      <c r="BR130" s="1111"/>
      <c r="BS130" s="1115">
        <f>IF($BL130="",0,VLOOKUP($BL130,ﾃﾞｰﾀ一覧!$AY$4:$BB$16,3,FALSE))</f>
        <v>0</v>
      </c>
      <c r="BT130" s="1115"/>
      <c r="BU130" s="1115"/>
      <c r="BV130" s="1112" t="str">
        <f>IF($BO130="","",IF($BF130=ﾃﾞｰﾀ一覧!$U$37,"",IF($BF130=ﾃﾞｰﾀ一覧!$U$38,"",IF($BO130=ﾃﾞｰﾀ一覧!$AT$27,ﾃﾞｰﾀ一覧!$AT$27,VLOOKUP($AK130,ﾃﾞｰﾀ一覧!$AH$4:$AR$66,11,FALSE)*IF($BO130=ﾃﾞｰﾀ一覧!$AT$17,($AR130+1)*($AV130+1),IF($BO130=ﾃﾞｰﾀ一覧!$AT$22,IF(COUNTIF($AD130,"*天端*"),ﾃﾞｰﾀ一覧!$AU$43/2,ﾃﾞｰﾀ一覧!$AU$43/3),IF($BO130=ﾃﾞｰﾀ一覧!$AT$20,$AR130*$AV130,IF($BO130=ﾃﾞｰﾀ一覧!$AT$21,$AV130,1))))))))</f>
        <v/>
      </c>
      <c r="BW130" s="1112"/>
      <c r="BX130" s="1112"/>
      <c r="BY130" s="1088" t="str">
        <f>IF($B130="","",IF($AH130="","",IF($CK130=ﾃﾞｰﾀ一覧!$U$53,ﾃﾞｰﾀ一覧!$U$61,IF($AH130=ﾃﾞｰﾀ一覧!$U$21,ﾃﾞｰﾀ一覧!$U$60,IF(OR($AH130=ﾃﾞｰﾀ一覧!$U$19,$AH130=ﾃﾞｰﾀ一覧!$U$20,$AH130=ﾃﾞｰﾀ一覧!$U$23,$AH130=ﾃﾞｰﾀ一覧!$U$22,$AH130=ﾃﾞｰﾀ一覧!$U$18,AH130=ﾃﾞｰﾀ一覧!$U$25),ﾃﾞｰﾀ一覧!$U$59,ﾃﾞｰﾀ一覧!$U$62)))))</f>
        <v/>
      </c>
      <c r="BZ130" s="1089"/>
      <c r="CA130" s="1113"/>
      <c r="CB130" s="1113"/>
      <c r="CC130" s="1113"/>
      <c r="CD130" s="1113"/>
      <c r="CE130" s="1113"/>
      <c r="CF130" s="1113"/>
      <c r="CG130" s="1113"/>
      <c r="CH130" s="1113"/>
      <c r="CI130" s="1114"/>
      <c r="CK130" s="240"/>
      <c r="CM130" s="378" t="str">
        <f t="shared" si="7"/>
        <v/>
      </c>
      <c r="CN130" s="379" t="str">
        <f t="shared" si="8"/>
        <v/>
      </c>
      <c r="CO130" s="379" t="str">
        <f t="shared" si="9"/>
        <v/>
      </c>
      <c r="CP130" s="380" t="str">
        <f t="shared" si="10"/>
        <v/>
      </c>
      <c r="CQ130" s="244"/>
      <c r="CR130" s="1100"/>
      <c r="CS130" s="1101"/>
      <c r="CT130" s="1102"/>
      <c r="CU130" s="1135"/>
      <c r="CV130" s="1136"/>
      <c r="CW130" s="1136"/>
      <c r="CX130" s="1137"/>
      <c r="CY130" s="1138"/>
      <c r="CZ130" s="1139"/>
      <c r="DA130" s="1140"/>
      <c r="DB130" s="1132"/>
      <c r="DC130" s="1133"/>
      <c r="DD130" s="1133"/>
      <c r="DE130" s="1133"/>
      <c r="DF130" s="1133"/>
      <c r="DG130" s="1134"/>
      <c r="DH130" s="580"/>
      <c r="DI130" s="1372"/>
      <c r="DJ130" s="1372"/>
      <c r="DK130" s="581"/>
      <c r="DL130" s="582"/>
      <c r="DM130" s="1372"/>
      <c r="DN130" s="1372"/>
      <c r="DO130" s="581"/>
      <c r="DP130" s="582"/>
      <c r="DQ130" s="1372"/>
      <c r="DR130" s="1372"/>
      <c r="DS130" s="583"/>
      <c r="DT130" s="1124"/>
      <c r="DU130" s="1125"/>
      <c r="DV130" s="1150"/>
      <c r="DW130" s="1124"/>
      <c r="DX130" s="1125"/>
      <c r="DY130" s="1150"/>
      <c r="DZ130" s="1362"/>
      <c r="EA130" s="1363"/>
      <c r="EB130" s="1362"/>
      <c r="EC130" s="1363"/>
      <c r="ED130" s="1362"/>
      <c r="EE130" s="1363"/>
      <c r="EF130" s="1364"/>
      <c r="EG130" s="1296"/>
      <c r="EH130" s="1296"/>
      <c r="EI130" s="1365"/>
      <c r="EJ130" s="1366"/>
      <c r="EK130" s="1367"/>
      <c r="EL130" s="1368"/>
      <c r="EM130" s="1298"/>
      <c r="EN130" s="1113"/>
      <c r="EO130" s="1369"/>
      <c r="EP130" s="1370"/>
      <c r="EQ130" s="1371"/>
      <c r="ER130" s="1298"/>
      <c r="ES130" s="1113"/>
      <c r="ET130" s="1113"/>
      <c r="EU130" s="1113"/>
      <c r="EV130" s="1113"/>
      <c r="EW130" s="1113"/>
      <c r="EX130" s="1113"/>
      <c r="EY130" s="1113"/>
      <c r="EZ130" s="1114"/>
    </row>
    <row r="131" spans="1:156" ht="30" customHeight="1" x14ac:dyDescent="0.2">
      <c r="A131" s="207">
        <f t="shared" si="11"/>
        <v>120</v>
      </c>
      <c r="B131" s="1103"/>
      <c r="C131" s="1104"/>
      <c r="D131" s="1092"/>
      <c r="E131" s="1093"/>
      <c r="F131" s="1094" t="str">
        <f t="shared" si="13"/>
        <v/>
      </c>
      <c r="G131" s="1095"/>
      <c r="H131" s="1095"/>
      <c r="I131" s="1095"/>
      <c r="J131" s="1095"/>
      <c r="K131" s="1095"/>
      <c r="L131" s="1095"/>
      <c r="M131" s="1095"/>
      <c r="N131" s="1095"/>
      <c r="O131" s="1095"/>
      <c r="P131" s="1095"/>
      <c r="Q131" s="1095"/>
      <c r="R131" s="1095"/>
      <c r="S131" s="1095"/>
      <c r="T131" s="1095"/>
      <c r="U131" s="1095"/>
      <c r="V131" s="1095"/>
      <c r="W131" s="1096"/>
      <c r="X131" s="1097">
        <f t="shared" si="12"/>
        <v>0</v>
      </c>
      <c r="Y131" s="1098"/>
      <c r="Z131" s="1099"/>
      <c r="AA131" s="1100"/>
      <c r="AB131" s="1101"/>
      <c r="AC131" s="1102"/>
      <c r="AD131" s="1135"/>
      <c r="AE131" s="1136"/>
      <c r="AF131" s="1136"/>
      <c r="AG131" s="1137"/>
      <c r="AH131" s="1138"/>
      <c r="AI131" s="1139"/>
      <c r="AJ131" s="1140"/>
      <c r="AK131" s="1132"/>
      <c r="AL131" s="1133"/>
      <c r="AM131" s="1133"/>
      <c r="AN131" s="1133"/>
      <c r="AO131" s="1133"/>
      <c r="AP131" s="1134"/>
      <c r="AQ131" s="642" t="str">
        <f>IF(AK131="","",VLOOKUP(AK131,ﾃﾞｰﾀ一覧!$AH$4:$AR$66,2,FALSE))</f>
        <v/>
      </c>
      <c r="AR131" s="1084"/>
      <c r="AS131" s="1084"/>
      <c r="AT131" s="643" t="str">
        <f>IF(AK131="","",VLOOKUP(AK131,ﾃﾞｰﾀ一覧!$AH$4:$AR$66,3,FALSE))</f>
        <v/>
      </c>
      <c r="AU131" s="644" t="str">
        <f>IF(AK131="","",VLOOKUP(AK131,ﾃﾞｰﾀ一覧!$AH$4:$AR$66,5,FALSE))</f>
        <v/>
      </c>
      <c r="AV131" s="1084"/>
      <c r="AW131" s="1084"/>
      <c r="AX131" s="643" t="str">
        <f>IF(AK131="","",VLOOKUP(AK131,ﾃﾞｰﾀ一覧!$AH$4:$AR$66,6,FALSE))</f>
        <v/>
      </c>
      <c r="AY131" s="649" t="str">
        <f>IF(AK131="","",VLOOKUP(AK131,ﾃﾞｰﾀ一覧!$AH$4:$AR$66,8,FALSE))</f>
        <v/>
      </c>
      <c r="AZ131" s="1084"/>
      <c r="BA131" s="1084"/>
      <c r="BB131" s="388" t="str">
        <f>IF(AK131="","",VLOOKUP(AK131,ﾃﾞｰﾀ一覧!$AH$4:$AR$66,9,FALSE))</f>
        <v/>
      </c>
      <c r="BC131" s="1124"/>
      <c r="BD131" s="1125"/>
      <c r="BE131" s="1125"/>
      <c r="BF131" s="1124"/>
      <c r="BG131" s="1125"/>
      <c r="BH131" s="1125"/>
      <c r="BI131" s="1124"/>
      <c r="BJ131" s="1125"/>
      <c r="BK131" s="1150"/>
      <c r="BL131" s="1154"/>
      <c r="BM131" s="1155"/>
      <c r="BN131" s="1156"/>
      <c r="BO131" s="1109" t="str">
        <f>IF($AK131="","",IF($BF131="","",IF($BF131=ﾃﾞｰﾀ一覧!$U$37,"",IF($BF131=ﾃﾞｰﾀ一覧!$U$38,"",IF($AH131=ﾃﾞｰﾀ一覧!$U$25,VLOOKUP($AK131,ﾃﾞｰﾀ一覧!$AH$43:$AR$66,10,FALSE),VLOOKUP($AK131,ﾃﾞｰﾀ一覧!$AH$4:$AR$66,10,FALSE))))))</f>
        <v/>
      </c>
      <c r="BP131" s="1110"/>
      <c r="BQ131" s="1110"/>
      <c r="BR131" s="1111"/>
      <c r="BS131" s="1115">
        <f>IF($BL131="",0,VLOOKUP($BL131,ﾃﾞｰﾀ一覧!$AY$4:$BB$16,3,FALSE))</f>
        <v>0</v>
      </c>
      <c r="BT131" s="1115"/>
      <c r="BU131" s="1115"/>
      <c r="BV131" s="1112" t="str">
        <f>IF($BO131="","",IF($BF131=ﾃﾞｰﾀ一覧!$U$37,"",IF($BF131=ﾃﾞｰﾀ一覧!$U$38,"",IF($BO131=ﾃﾞｰﾀ一覧!$AT$27,ﾃﾞｰﾀ一覧!$AT$27,VLOOKUP($AK131,ﾃﾞｰﾀ一覧!$AH$4:$AR$66,11,FALSE)*IF($BO131=ﾃﾞｰﾀ一覧!$AT$17,($AR131+1)*($AV131+1),IF($BO131=ﾃﾞｰﾀ一覧!$AT$22,IF(COUNTIF($AD131,"*天端*"),ﾃﾞｰﾀ一覧!$AU$43/2,ﾃﾞｰﾀ一覧!$AU$43/3),IF($BO131=ﾃﾞｰﾀ一覧!$AT$20,$AR131*$AV131,IF($BO131=ﾃﾞｰﾀ一覧!$AT$21,$AV131,1))))))))</f>
        <v/>
      </c>
      <c r="BW131" s="1112"/>
      <c r="BX131" s="1112"/>
      <c r="BY131" s="1088" t="str">
        <f>IF($B131="","",IF($AH131="","",IF($CK131=ﾃﾞｰﾀ一覧!$U$53,ﾃﾞｰﾀ一覧!$U$61,IF($AH131=ﾃﾞｰﾀ一覧!$U$21,ﾃﾞｰﾀ一覧!$U$60,IF(OR($AH131=ﾃﾞｰﾀ一覧!$U$19,$AH131=ﾃﾞｰﾀ一覧!$U$20,$AH131=ﾃﾞｰﾀ一覧!$U$23,$AH131=ﾃﾞｰﾀ一覧!$U$22,$AH131=ﾃﾞｰﾀ一覧!$U$18,AH131=ﾃﾞｰﾀ一覧!$U$25),ﾃﾞｰﾀ一覧!$U$59,ﾃﾞｰﾀ一覧!$U$62)))))</f>
        <v/>
      </c>
      <c r="BZ131" s="1089"/>
      <c r="CA131" s="1113"/>
      <c r="CB131" s="1113"/>
      <c r="CC131" s="1113"/>
      <c r="CD131" s="1113"/>
      <c r="CE131" s="1113"/>
      <c r="CF131" s="1113"/>
      <c r="CG131" s="1113"/>
      <c r="CH131" s="1113"/>
      <c r="CI131" s="1114"/>
      <c r="CK131" s="240"/>
      <c r="CM131" s="378" t="str">
        <f t="shared" si="7"/>
        <v/>
      </c>
      <c r="CN131" s="379" t="str">
        <f t="shared" si="8"/>
        <v/>
      </c>
      <c r="CO131" s="379" t="str">
        <f t="shared" si="9"/>
        <v/>
      </c>
      <c r="CP131" s="380" t="str">
        <f t="shared" si="10"/>
        <v/>
      </c>
      <c r="CQ131" s="244"/>
      <c r="CR131" s="1100"/>
      <c r="CS131" s="1101"/>
      <c r="CT131" s="1102"/>
      <c r="CU131" s="1135"/>
      <c r="CV131" s="1136"/>
      <c r="CW131" s="1136"/>
      <c r="CX131" s="1137"/>
      <c r="CY131" s="1138"/>
      <c r="CZ131" s="1139"/>
      <c r="DA131" s="1140"/>
      <c r="DB131" s="1132"/>
      <c r="DC131" s="1133"/>
      <c r="DD131" s="1133"/>
      <c r="DE131" s="1133"/>
      <c r="DF131" s="1133"/>
      <c r="DG131" s="1134"/>
      <c r="DH131" s="580"/>
      <c r="DI131" s="1372"/>
      <c r="DJ131" s="1372"/>
      <c r="DK131" s="581"/>
      <c r="DL131" s="582"/>
      <c r="DM131" s="1373"/>
      <c r="DN131" s="1373"/>
      <c r="DO131" s="581"/>
      <c r="DP131" s="582"/>
      <c r="DQ131" s="1372"/>
      <c r="DR131" s="1372"/>
      <c r="DS131" s="583"/>
      <c r="DT131" s="1124"/>
      <c r="DU131" s="1125"/>
      <c r="DV131" s="1150"/>
      <c r="DW131" s="1124"/>
      <c r="DX131" s="1125"/>
      <c r="DY131" s="1150"/>
      <c r="DZ131" s="1362"/>
      <c r="EA131" s="1363"/>
      <c r="EB131" s="1362"/>
      <c r="EC131" s="1363"/>
      <c r="ED131" s="1362"/>
      <c r="EE131" s="1363"/>
      <c r="EF131" s="1364"/>
      <c r="EG131" s="1296"/>
      <c r="EH131" s="1296"/>
      <c r="EI131" s="1365"/>
      <c r="EJ131" s="1366"/>
      <c r="EK131" s="1367"/>
      <c r="EL131" s="1368"/>
      <c r="EM131" s="1298"/>
      <c r="EN131" s="1113"/>
      <c r="EO131" s="1369"/>
      <c r="EP131" s="1370"/>
      <c r="EQ131" s="1371"/>
      <c r="ER131" s="1298"/>
      <c r="ES131" s="1113"/>
      <c r="ET131" s="1113"/>
      <c r="EU131" s="1113"/>
      <c r="EV131" s="1113"/>
      <c r="EW131" s="1113"/>
      <c r="EX131" s="1113"/>
      <c r="EY131" s="1113"/>
      <c r="EZ131" s="1114"/>
    </row>
    <row r="132" spans="1:156" ht="30" customHeight="1" x14ac:dyDescent="0.2">
      <c r="A132" s="207">
        <f t="shared" si="11"/>
        <v>121</v>
      </c>
      <c r="B132" s="1103"/>
      <c r="C132" s="1104"/>
      <c r="D132" s="1092"/>
      <c r="E132" s="1093"/>
      <c r="F132" s="1094" t="str">
        <f t="shared" si="13"/>
        <v/>
      </c>
      <c r="G132" s="1095"/>
      <c r="H132" s="1095"/>
      <c r="I132" s="1095"/>
      <c r="J132" s="1095"/>
      <c r="K132" s="1095"/>
      <c r="L132" s="1095"/>
      <c r="M132" s="1095"/>
      <c r="N132" s="1095"/>
      <c r="O132" s="1095"/>
      <c r="P132" s="1095"/>
      <c r="Q132" s="1095"/>
      <c r="R132" s="1095"/>
      <c r="S132" s="1095"/>
      <c r="T132" s="1095"/>
      <c r="U132" s="1095"/>
      <c r="V132" s="1095"/>
      <c r="W132" s="1096"/>
      <c r="X132" s="1097">
        <f t="shared" si="12"/>
        <v>0</v>
      </c>
      <c r="Y132" s="1098"/>
      <c r="Z132" s="1099"/>
      <c r="AA132" s="1100"/>
      <c r="AB132" s="1101"/>
      <c r="AC132" s="1102"/>
      <c r="AD132" s="1135"/>
      <c r="AE132" s="1136"/>
      <c r="AF132" s="1136"/>
      <c r="AG132" s="1137"/>
      <c r="AH132" s="1138"/>
      <c r="AI132" s="1139"/>
      <c r="AJ132" s="1140"/>
      <c r="AK132" s="1132"/>
      <c r="AL132" s="1133"/>
      <c r="AM132" s="1133"/>
      <c r="AN132" s="1133"/>
      <c r="AO132" s="1133"/>
      <c r="AP132" s="1134"/>
      <c r="AQ132" s="642" t="str">
        <f>IF(AK132="","",VLOOKUP(AK132,ﾃﾞｰﾀ一覧!$AH$4:$AR$66,2,FALSE))</f>
        <v/>
      </c>
      <c r="AR132" s="1084"/>
      <c r="AS132" s="1084"/>
      <c r="AT132" s="643" t="str">
        <f>IF(AK132="","",VLOOKUP(AK132,ﾃﾞｰﾀ一覧!$AH$4:$AR$66,3,FALSE))</f>
        <v/>
      </c>
      <c r="AU132" s="644" t="str">
        <f>IF(AK132="","",VLOOKUP(AK132,ﾃﾞｰﾀ一覧!$AH$4:$AR$66,5,FALSE))</f>
        <v/>
      </c>
      <c r="AV132" s="1084"/>
      <c r="AW132" s="1084"/>
      <c r="AX132" s="643" t="str">
        <f>IF(AK132="","",VLOOKUP(AK132,ﾃﾞｰﾀ一覧!$AH$4:$AR$66,6,FALSE))</f>
        <v/>
      </c>
      <c r="AY132" s="649" t="str">
        <f>IF(AK132="","",VLOOKUP(AK132,ﾃﾞｰﾀ一覧!$AH$4:$AR$66,8,FALSE))</f>
        <v/>
      </c>
      <c r="AZ132" s="1084"/>
      <c r="BA132" s="1084"/>
      <c r="BB132" s="388" t="str">
        <f>IF(AK132="","",VLOOKUP(AK132,ﾃﾞｰﾀ一覧!$AH$4:$AR$66,9,FALSE))</f>
        <v/>
      </c>
      <c r="BC132" s="1124"/>
      <c r="BD132" s="1125"/>
      <c r="BE132" s="1125"/>
      <c r="BF132" s="1124"/>
      <c r="BG132" s="1125"/>
      <c r="BH132" s="1125"/>
      <c r="BI132" s="1124"/>
      <c r="BJ132" s="1125"/>
      <c r="BK132" s="1150"/>
      <c r="BL132" s="1154"/>
      <c r="BM132" s="1155"/>
      <c r="BN132" s="1156"/>
      <c r="BO132" s="1109" t="str">
        <f>IF($AK132="","",IF($BF132="","",IF($BF132=ﾃﾞｰﾀ一覧!$U$37,"",IF($BF132=ﾃﾞｰﾀ一覧!$U$38,"",IF($AH132=ﾃﾞｰﾀ一覧!$U$25,VLOOKUP($AK132,ﾃﾞｰﾀ一覧!$AH$43:$AR$66,10,FALSE),VLOOKUP($AK132,ﾃﾞｰﾀ一覧!$AH$4:$AR$66,10,FALSE))))))</f>
        <v/>
      </c>
      <c r="BP132" s="1110"/>
      <c r="BQ132" s="1110"/>
      <c r="BR132" s="1111"/>
      <c r="BS132" s="1115">
        <f>IF($BL132="",0,VLOOKUP($BL132,ﾃﾞｰﾀ一覧!$AY$4:$BB$16,3,FALSE))</f>
        <v>0</v>
      </c>
      <c r="BT132" s="1115"/>
      <c r="BU132" s="1115"/>
      <c r="BV132" s="1112" t="str">
        <f>IF($BO132="","",IF($BF132=ﾃﾞｰﾀ一覧!$U$37,"",IF($BF132=ﾃﾞｰﾀ一覧!$U$38,"",IF($BO132=ﾃﾞｰﾀ一覧!$AT$27,ﾃﾞｰﾀ一覧!$AT$27,VLOOKUP($AK132,ﾃﾞｰﾀ一覧!$AH$4:$AR$66,11,FALSE)*IF($BO132=ﾃﾞｰﾀ一覧!$AT$17,($AR132+1)*($AV132+1),IF($BO132=ﾃﾞｰﾀ一覧!$AT$22,IF(COUNTIF($AD132,"*天端*"),ﾃﾞｰﾀ一覧!$AU$43/2,ﾃﾞｰﾀ一覧!$AU$43/3),IF($BO132=ﾃﾞｰﾀ一覧!$AT$20,$AR132*$AV132,IF($BO132=ﾃﾞｰﾀ一覧!$AT$21,$AV132,1))))))))</f>
        <v/>
      </c>
      <c r="BW132" s="1112"/>
      <c r="BX132" s="1112"/>
      <c r="BY132" s="1088" t="str">
        <f>IF($B132="","",IF($AH132="","",IF($CK132=ﾃﾞｰﾀ一覧!$U$53,ﾃﾞｰﾀ一覧!$U$61,IF($AH132=ﾃﾞｰﾀ一覧!$U$21,ﾃﾞｰﾀ一覧!$U$60,IF(OR($AH132=ﾃﾞｰﾀ一覧!$U$19,$AH132=ﾃﾞｰﾀ一覧!$U$20,$AH132=ﾃﾞｰﾀ一覧!$U$23,$AH132=ﾃﾞｰﾀ一覧!$U$22,$AH132=ﾃﾞｰﾀ一覧!$U$18,AH132=ﾃﾞｰﾀ一覧!$U$25),ﾃﾞｰﾀ一覧!$U$59,ﾃﾞｰﾀ一覧!$U$62)))))</f>
        <v/>
      </c>
      <c r="BZ132" s="1089"/>
      <c r="CA132" s="1113"/>
      <c r="CB132" s="1113"/>
      <c r="CC132" s="1113"/>
      <c r="CD132" s="1113"/>
      <c r="CE132" s="1113"/>
      <c r="CF132" s="1113"/>
      <c r="CG132" s="1113"/>
      <c r="CH132" s="1113"/>
      <c r="CI132" s="1114"/>
      <c r="CK132" s="240"/>
      <c r="CM132" s="378" t="str">
        <f t="shared" si="7"/>
        <v/>
      </c>
      <c r="CN132" s="379" t="str">
        <f t="shared" si="8"/>
        <v/>
      </c>
      <c r="CO132" s="379" t="str">
        <f t="shared" si="9"/>
        <v/>
      </c>
      <c r="CP132" s="380" t="str">
        <f t="shared" si="10"/>
        <v/>
      </c>
      <c r="CQ132" s="244"/>
      <c r="CR132" s="1100"/>
      <c r="CS132" s="1101"/>
      <c r="CT132" s="1102"/>
      <c r="CU132" s="1135"/>
      <c r="CV132" s="1136"/>
      <c r="CW132" s="1136"/>
      <c r="CX132" s="1137"/>
      <c r="CY132" s="1138"/>
      <c r="CZ132" s="1139"/>
      <c r="DA132" s="1140"/>
      <c r="DB132" s="1132"/>
      <c r="DC132" s="1133"/>
      <c r="DD132" s="1133"/>
      <c r="DE132" s="1133"/>
      <c r="DF132" s="1133"/>
      <c r="DG132" s="1134"/>
      <c r="DH132" s="580"/>
      <c r="DI132" s="1373"/>
      <c r="DJ132" s="1373"/>
      <c r="DK132" s="581"/>
      <c r="DL132" s="582"/>
      <c r="DM132" s="1372"/>
      <c r="DN132" s="1372"/>
      <c r="DO132" s="581"/>
      <c r="DP132" s="582"/>
      <c r="DQ132" s="1372"/>
      <c r="DR132" s="1372"/>
      <c r="DS132" s="583"/>
      <c r="DT132" s="1124"/>
      <c r="DU132" s="1125"/>
      <c r="DV132" s="1150"/>
      <c r="DW132" s="1124"/>
      <c r="DX132" s="1125"/>
      <c r="DY132" s="1150"/>
      <c r="DZ132" s="1362"/>
      <c r="EA132" s="1363"/>
      <c r="EB132" s="1362"/>
      <c r="EC132" s="1363"/>
      <c r="ED132" s="1362"/>
      <c r="EE132" s="1363"/>
      <c r="EF132" s="1364"/>
      <c r="EG132" s="1296"/>
      <c r="EH132" s="1296"/>
      <c r="EI132" s="1365"/>
      <c r="EJ132" s="1366"/>
      <c r="EK132" s="1367"/>
      <c r="EL132" s="1368"/>
      <c r="EM132" s="1298"/>
      <c r="EN132" s="1113"/>
      <c r="EO132" s="1369"/>
      <c r="EP132" s="1370"/>
      <c r="EQ132" s="1371"/>
      <c r="ER132" s="1298"/>
      <c r="ES132" s="1113"/>
      <c r="ET132" s="1113"/>
      <c r="EU132" s="1113"/>
      <c r="EV132" s="1113"/>
      <c r="EW132" s="1113"/>
      <c r="EX132" s="1113"/>
      <c r="EY132" s="1113"/>
      <c r="EZ132" s="1114"/>
    </row>
    <row r="133" spans="1:156" ht="30" customHeight="1" x14ac:dyDescent="0.2">
      <c r="A133" s="207">
        <f t="shared" si="11"/>
        <v>122</v>
      </c>
      <c r="B133" s="1103"/>
      <c r="C133" s="1104"/>
      <c r="D133" s="1092"/>
      <c r="E133" s="1093"/>
      <c r="F133" s="1094" t="str">
        <f t="shared" si="13"/>
        <v/>
      </c>
      <c r="G133" s="1095"/>
      <c r="H133" s="1095"/>
      <c r="I133" s="1095"/>
      <c r="J133" s="1095"/>
      <c r="K133" s="1095"/>
      <c r="L133" s="1095"/>
      <c r="M133" s="1095"/>
      <c r="N133" s="1095"/>
      <c r="O133" s="1095"/>
      <c r="P133" s="1095"/>
      <c r="Q133" s="1095"/>
      <c r="R133" s="1095"/>
      <c r="S133" s="1095"/>
      <c r="T133" s="1095"/>
      <c r="U133" s="1095"/>
      <c r="V133" s="1095"/>
      <c r="W133" s="1096"/>
      <c r="X133" s="1097">
        <f t="shared" si="12"/>
        <v>0</v>
      </c>
      <c r="Y133" s="1098"/>
      <c r="Z133" s="1099"/>
      <c r="AA133" s="1100"/>
      <c r="AB133" s="1101"/>
      <c r="AC133" s="1102"/>
      <c r="AD133" s="1135"/>
      <c r="AE133" s="1136"/>
      <c r="AF133" s="1136"/>
      <c r="AG133" s="1137"/>
      <c r="AH133" s="1138"/>
      <c r="AI133" s="1139"/>
      <c r="AJ133" s="1140"/>
      <c r="AK133" s="1132"/>
      <c r="AL133" s="1133"/>
      <c r="AM133" s="1133"/>
      <c r="AN133" s="1133"/>
      <c r="AO133" s="1133"/>
      <c r="AP133" s="1134"/>
      <c r="AQ133" s="642" t="str">
        <f>IF(AK133="","",VLOOKUP(AK133,ﾃﾞｰﾀ一覧!$AH$4:$AR$66,2,FALSE))</f>
        <v/>
      </c>
      <c r="AR133" s="1084"/>
      <c r="AS133" s="1084"/>
      <c r="AT133" s="643" t="str">
        <f>IF(AK133="","",VLOOKUP(AK133,ﾃﾞｰﾀ一覧!$AH$4:$AR$66,3,FALSE))</f>
        <v/>
      </c>
      <c r="AU133" s="644" t="str">
        <f>IF(AK133="","",VLOOKUP(AK133,ﾃﾞｰﾀ一覧!$AH$4:$AR$66,5,FALSE))</f>
        <v/>
      </c>
      <c r="AV133" s="1084"/>
      <c r="AW133" s="1084"/>
      <c r="AX133" s="643" t="str">
        <f>IF(AK133="","",VLOOKUP(AK133,ﾃﾞｰﾀ一覧!$AH$4:$AR$66,6,FALSE))</f>
        <v/>
      </c>
      <c r="AY133" s="649" t="str">
        <f>IF(AK133="","",VLOOKUP(AK133,ﾃﾞｰﾀ一覧!$AH$4:$AR$66,8,FALSE))</f>
        <v/>
      </c>
      <c r="AZ133" s="1084"/>
      <c r="BA133" s="1084"/>
      <c r="BB133" s="388" t="str">
        <f>IF(AK133="","",VLOOKUP(AK133,ﾃﾞｰﾀ一覧!$AH$4:$AR$66,9,FALSE))</f>
        <v/>
      </c>
      <c r="BC133" s="1124"/>
      <c r="BD133" s="1125"/>
      <c r="BE133" s="1125"/>
      <c r="BF133" s="1124"/>
      <c r="BG133" s="1125"/>
      <c r="BH133" s="1125"/>
      <c r="BI133" s="1124"/>
      <c r="BJ133" s="1125"/>
      <c r="BK133" s="1150"/>
      <c r="BL133" s="1154"/>
      <c r="BM133" s="1155"/>
      <c r="BN133" s="1156"/>
      <c r="BO133" s="1109" t="str">
        <f>IF($AK133="","",IF($BF133="","",IF($BF133=ﾃﾞｰﾀ一覧!$U$37,"",IF($BF133=ﾃﾞｰﾀ一覧!$U$38,"",IF($AH133=ﾃﾞｰﾀ一覧!$U$25,VLOOKUP($AK133,ﾃﾞｰﾀ一覧!$AH$43:$AR$66,10,FALSE),VLOOKUP($AK133,ﾃﾞｰﾀ一覧!$AH$4:$AR$66,10,FALSE))))))</f>
        <v/>
      </c>
      <c r="BP133" s="1110"/>
      <c r="BQ133" s="1110"/>
      <c r="BR133" s="1111"/>
      <c r="BS133" s="1115">
        <f>IF($BL133="",0,VLOOKUP($BL133,ﾃﾞｰﾀ一覧!$AY$4:$BB$16,3,FALSE))</f>
        <v>0</v>
      </c>
      <c r="BT133" s="1115"/>
      <c r="BU133" s="1115"/>
      <c r="BV133" s="1112" t="str">
        <f>IF($BO133="","",IF($BF133=ﾃﾞｰﾀ一覧!$U$37,"",IF($BF133=ﾃﾞｰﾀ一覧!$U$38,"",IF($BO133=ﾃﾞｰﾀ一覧!$AT$27,ﾃﾞｰﾀ一覧!$AT$27,VLOOKUP($AK133,ﾃﾞｰﾀ一覧!$AH$4:$AR$66,11,FALSE)*IF($BO133=ﾃﾞｰﾀ一覧!$AT$17,($AR133+1)*($AV133+1),IF($BO133=ﾃﾞｰﾀ一覧!$AT$22,IF(COUNTIF($AD133,"*天端*"),ﾃﾞｰﾀ一覧!$AU$43/2,ﾃﾞｰﾀ一覧!$AU$43/3),IF($BO133=ﾃﾞｰﾀ一覧!$AT$20,$AR133*$AV133,IF($BO133=ﾃﾞｰﾀ一覧!$AT$21,$AV133,1))))))))</f>
        <v/>
      </c>
      <c r="BW133" s="1112"/>
      <c r="BX133" s="1112"/>
      <c r="BY133" s="1088" t="str">
        <f>IF($B133="","",IF($AH133="","",IF($CK133=ﾃﾞｰﾀ一覧!$U$53,ﾃﾞｰﾀ一覧!$U$61,IF($AH133=ﾃﾞｰﾀ一覧!$U$21,ﾃﾞｰﾀ一覧!$U$60,IF(OR($AH133=ﾃﾞｰﾀ一覧!$U$19,$AH133=ﾃﾞｰﾀ一覧!$U$20,$AH133=ﾃﾞｰﾀ一覧!$U$23,$AH133=ﾃﾞｰﾀ一覧!$U$22,$AH133=ﾃﾞｰﾀ一覧!$U$18,AH133=ﾃﾞｰﾀ一覧!$U$25),ﾃﾞｰﾀ一覧!$U$59,ﾃﾞｰﾀ一覧!$U$62)))))</f>
        <v/>
      </c>
      <c r="BZ133" s="1089"/>
      <c r="CA133" s="1113"/>
      <c r="CB133" s="1113"/>
      <c r="CC133" s="1113"/>
      <c r="CD133" s="1113"/>
      <c r="CE133" s="1113"/>
      <c r="CF133" s="1113"/>
      <c r="CG133" s="1113"/>
      <c r="CH133" s="1113"/>
      <c r="CI133" s="1114"/>
      <c r="CK133" s="240"/>
      <c r="CM133" s="378" t="str">
        <f t="shared" si="7"/>
        <v/>
      </c>
      <c r="CN133" s="379" t="str">
        <f t="shared" si="8"/>
        <v/>
      </c>
      <c r="CO133" s="379" t="str">
        <f t="shared" si="9"/>
        <v/>
      </c>
      <c r="CP133" s="380" t="str">
        <f t="shared" si="10"/>
        <v/>
      </c>
      <c r="CQ133" s="244"/>
      <c r="CR133" s="1100"/>
      <c r="CS133" s="1101"/>
      <c r="CT133" s="1102"/>
      <c r="CU133" s="1135"/>
      <c r="CV133" s="1136"/>
      <c r="CW133" s="1136"/>
      <c r="CX133" s="1137"/>
      <c r="CY133" s="1138"/>
      <c r="CZ133" s="1139"/>
      <c r="DA133" s="1140"/>
      <c r="DB133" s="1132"/>
      <c r="DC133" s="1133"/>
      <c r="DD133" s="1133"/>
      <c r="DE133" s="1133"/>
      <c r="DF133" s="1133"/>
      <c r="DG133" s="1134"/>
      <c r="DH133" s="580"/>
      <c r="DI133" s="1372"/>
      <c r="DJ133" s="1372"/>
      <c r="DK133" s="581"/>
      <c r="DL133" s="582"/>
      <c r="DM133" s="1372"/>
      <c r="DN133" s="1372"/>
      <c r="DO133" s="581"/>
      <c r="DP133" s="582"/>
      <c r="DQ133" s="1372"/>
      <c r="DR133" s="1372"/>
      <c r="DS133" s="583"/>
      <c r="DT133" s="1124"/>
      <c r="DU133" s="1125"/>
      <c r="DV133" s="1150"/>
      <c r="DW133" s="1124"/>
      <c r="DX133" s="1125"/>
      <c r="DY133" s="1150"/>
      <c r="DZ133" s="1362"/>
      <c r="EA133" s="1363"/>
      <c r="EB133" s="1362"/>
      <c r="EC133" s="1363"/>
      <c r="ED133" s="1362"/>
      <c r="EE133" s="1363"/>
      <c r="EF133" s="1364"/>
      <c r="EG133" s="1296"/>
      <c r="EH133" s="1296"/>
      <c r="EI133" s="1365"/>
      <c r="EJ133" s="1366"/>
      <c r="EK133" s="1367"/>
      <c r="EL133" s="1368"/>
      <c r="EM133" s="1298"/>
      <c r="EN133" s="1113"/>
      <c r="EO133" s="1369"/>
      <c r="EP133" s="1370"/>
      <c r="EQ133" s="1371"/>
      <c r="ER133" s="1298"/>
      <c r="ES133" s="1113"/>
      <c r="ET133" s="1113"/>
      <c r="EU133" s="1113"/>
      <c r="EV133" s="1113"/>
      <c r="EW133" s="1113"/>
      <c r="EX133" s="1113"/>
      <c r="EY133" s="1113"/>
      <c r="EZ133" s="1114"/>
    </row>
    <row r="134" spans="1:156" ht="30" customHeight="1" x14ac:dyDescent="0.2">
      <c r="A134" s="207">
        <f t="shared" si="11"/>
        <v>123</v>
      </c>
      <c r="B134" s="1103"/>
      <c r="C134" s="1104"/>
      <c r="D134" s="1092"/>
      <c r="E134" s="1093"/>
      <c r="F134" s="1094" t="str">
        <f t="shared" si="13"/>
        <v/>
      </c>
      <c r="G134" s="1095"/>
      <c r="H134" s="1095"/>
      <c r="I134" s="1095"/>
      <c r="J134" s="1095"/>
      <c r="K134" s="1095"/>
      <c r="L134" s="1095"/>
      <c r="M134" s="1095"/>
      <c r="N134" s="1095"/>
      <c r="O134" s="1095"/>
      <c r="P134" s="1095"/>
      <c r="Q134" s="1095"/>
      <c r="R134" s="1095"/>
      <c r="S134" s="1095"/>
      <c r="T134" s="1095"/>
      <c r="U134" s="1095"/>
      <c r="V134" s="1095"/>
      <c r="W134" s="1096"/>
      <c r="X134" s="1097">
        <f t="shared" si="12"/>
        <v>0</v>
      </c>
      <c r="Y134" s="1098"/>
      <c r="Z134" s="1099"/>
      <c r="AA134" s="1100"/>
      <c r="AB134" s="1101"/>
      <c r="AC134" s="1102"/>
      <c r="AD134" s="1135"/>
      <c r="AE134" s="1136"/>
      <c r="AF134" s="1136"/>
      <c r="AG134" s="1137"/>
      <c r="AH134" s="1138"/>
      <c r="AI134" s="1139"/>
      <c r="AJ134" s="1140"/>
      <c r="AK134" s="1132"/>
      <c r="AL134" s="1133"/>
      <c r="AM134" s="1133"/>
      <c r="AN134" s="1133"/>
      <c r="AO134" s="1133"/>
      <c r="AP134" s="1134"/>
      <c r="AQ134" s="642" t="str">
        <f>IF(AK134="","",VLOOKUP(AK134,ﾃﾞｰﾀ一覧!$AH$4:$AR$66,2,FALSE))</f>
        <v/>
      </c>
      <c r="AR134" s="1084"/>
      <c r="AS134" s="1084"/>
      <c r="AT134" s="643" t="str">
        <f>IF(AK134="","",VLOOKUP(AK134,ﾃﾞｰﾀ一覧!$AH$4:$AR$66,3,FALSE))</f>
        <v/>
      </c>
      <c r="AU134" s="644" t="str">
        <f>IF(AK134="","",VLOOKUP(AK134,ﾃﾞｰﾀ一覧!$AH$4:$AR$66,5,FALSE))</f>
        <v/>
      </c>
      <c r="AV134" s="1084"/>
      <c r="AW134" s="1084"/>
      <c r="AX134" s="643" t="str">
        <f>IF(AK134="","",VLOOKUP(AK134,ﾃﾞｰﾀ一覧!$AH$4:$AR$66,6,FALSE))</f>
        <v/>
      </c>
      <c r="AY134" s="649" t="str">
        <f>IF(AK134="","",VLOOKUP(AK134,ﾃﾞｰﾀ一覧!$AH$4:$AR$66,8,FALSE))</f>
        <v/>
      </c>
      <c r="AZ134" s="1084"/>
      <c r="BA134" s="1084"/>
      <c r="BB134" s="388" t="str">
        <f>IF(AK134="","",VLOOKUP(AK134,ﾃﾞｰﾀ一覧!$AH$4:$AR$66,9,FALSE))</f>
        <v/>
      </c>
      <c r="BC134" s="1124"/>
      <c r="BD134" s="1125"/>
      <c r="BE134" s="1125"/>
      <c r="BF134" s="1124"/>
      <c r="BG134" s="1125"/>
      <c r="BH134" s="1125"/>
      <c r="BI134" s="1124"/>
      <c r="BJ134" s="1125"/>
      <c r="BK134" s="1150"/>
      <c r="BL134" s="1154"/>
      <c r="BM134" s="1155"/>
      <c r="BN134" s="1156"/>
      <c r="BO134" s="1109" t="str">
        <f>IF($AK134="","",IF($BF134="","",IF($BF134=ﾃﾞｰﾀ一覧!$U$37,"",IF($BF134=ﾃﾞｰﾀ一覧!$U$38,"",IF($AH134=ﾃﾞｰﾀ一覧!$U$25,VLOOKUP($AK134,ﾃﾞｰﾀ一覧!$AH$43:$AR$66,10,FALSE),VLOOKUP($AK134,ﾃﾞｰﾀ一覧!$AH$4:$AR$66,10,FALSE))))))</f>
        <v/>
      </c>
      <c r="BP134" s="1110"/>
      <c r="BQ134" s="1110"/>
      <c r="BR134" s="1111"/>
      <c r="BS134" s="1115">
        <f>IF($BL134="",0,VLOOKUP($BL134,ﾃﾞｰﾀ一覧!$AY$4:$BB$16,3,FALSE))</f>
        <v>0</v>
      </c>
      <c r="BT134" s="1115"/>
      <c r="BU134" s="1115"/>
      <c r="BV134" s="1112" t="str">
        <f>IF($BO134="","",IF($BF134=ﾃﾞｰﾀ一覧!$U$37,"",IF($BF134=ﾃﾞｰﾀ一覧!$U$38,"",IF($BO134=ﾃﾞｰﾀ一覧!$AT$27,ﾃﾞｰﾀ一覧!$AT$27,VLOOKUP($AK134,ﾃﾞｰﾀ一覧!$AH$4:$AR$66,11,FALSE)*IF($BO134=ﾃﾞｰﾀ一覧!$AT$17,($AR134+1)*($AV134+1),IF($BO134=ﾃﾞｰﾀ一覧!$AT$22,IF(COUNTIF($AD134,"*天端*"),ﾃﾞｰﾀ一覧!$AU$43/2,ﾃﾞｰﾀ一覧!$AU$43/3),IF($BO134=ﾃﾞｰﾀ一覧!$AT$20,$AR134*$AV134,IF($BO134=ﾃﾞｰﾀ一覧!$AT$21,$AV134,1))))))))</f>
        <v/>
      </c>
      <c r="BW134" s="1112"/>
      <c r="BX134" s="1112"/>
      <c r="BY134" s="1088" t="str">
        <f>IF($B134="","",IF($AH134="","",IF($CK134=ﾃﾞｰﾀ一覧!$U$53,ﾃﾞｰﾀ一覧!$U$61,IF($AH134=ﾃﾞｰﾀ一覧!$U$21,ﾃﾞｰﾀ一覧!$U$60,IF(OR($AH134=ﾃﾞｰﾀ一覧!$U$19,$AH134=ﾃﾞｰﾀ一覧!$U$20,$AH134=ﾃﾞｰﾀ一覧!$U$23,$AH134=ﾃﾞｰﾀ一覧!$U$22,$AH134=ﾃﾞｰﾀ一覧!$U$18,AH134=ﾃﾞｰﾀ一覧!$U$25),ﾃﾞｰﾀ一覧!$U$59,ﾃﾞｰﾀ一覧!$U$62)))))</f>
        <v/>
      </c>
      <c r="BZ134" s="1089"/>
      <c r="CA134" s="1113"/>
      <c r="CB134" s="1113"/>
      <c r="CC134" s="1113"/>
      <c r="CD134" s="1113"/>
      <c r="CE134" s="1113"/>
      <c r="CF134" s="1113"/>
      <c r="CG134" s="1113"/>
      <c r="CH134" s="1113"/>
      <c r="CI134" s="1114"/>
      <c r="CK134" s="240"/>
      <c r="CM134" s="378" t="str">
        <f t="shared" si="7"/>
        <v/>
      </c>
      <c r="CN134" s="379" t="str">
        <f t="shared" si="8"/>
        <v/>
      </c>
      <c r="CO134" s="379" t="str">
        <f t="shared" si="9"/>
        <v/>
      </c>
      <c r="CP134" s="380" t="str">
        <f t="shared" si="10"/>
        <v/>
      </c>
      <c r="CQ134" s="244"/>
      <c r="CR134" s="1100"/>
      <c r="CS134" s="1101"/>
      <c r="CT134" s="1102"/>
      <c r="CU134" s="1135"/>
      <c r="CV134" s="1136"/>
      <c r="CW134" s="1136"/>
      <c r="CX134" s="1137"/>
      <c r="CY134" s="1138"/>
      <c r="CZ134" s="1139"/>
      <c r="DA134" s="1140"/>
      <c r="DB134" s="1132"/>
      <c r="DC134" s="1133"/>
      <c r="DD134" s="1133"/>
      <c r="DE134" s="1133"/>
      <c r="DF134" s="1133"/>
      <c r="DG134" s="1134"/>
      <c r="DH134" s="580"/>
      <c r="DI134" s="1372"/>
      <c r="DJ134" s="1372"/>
      <c r="DK134" s="581"/>
      <c r="DL134" s="582"/>
      <c r="DM134" s="1372"/>
      <c r="DN134" s="1372"/>
      <c r="DO134" s="581"/>
      <c r="DP134" s="582"/>
      <c r="DQ134" s="1372"/>
      <c r="DR134" s="1372"/>
      <c r="DS134" s="583"/>
      <c r="DT134" s="1124"/>
      <c r="DU134" s="1125"/>
      <c r="DV134" s="1150"/>
      <c r="DW134" s="1124"/>
      <c r="DX134" s="1125"/>
      <c r="DY134" s="1150"/>
      <c r="DZ134" s="1362"/>
      <c r="EA134" s="1363"/>
      <c r="EB134" s="1362"/>
      <c r="EC134" s="1363"/>
      <c r="ED134" s="1362"/>
      <c r="EE134" s="1363"/>
      <c r="EF134" s="1364"/>
      <c r="EG134" s="1296"/>
      <c r="EH134" s="1296"/>
      <c r="EI134" s="1365"/>
      <c r="EJ134" s="1366"/>
      <c r="EK134" s="1367"/>
      <c r="EL134" s="1368"/>
      <c r="EM134" s="1298"/>
      <c r="EN134" s="1113"/>
      <c r="EO134" s="1369"/>
      <c r="EP134" s="1370"/>
      <c r="EQ134" s="1371"/>
      <c r="ER134" s="1298"/>
      <c r="ES134" s="1113"/>
      <c r="ET134" s="1113"/>
      <c r="EU134" s="1113"/>
      <c r="EV134" s="1113"/>
      <c r="EW134" s="1113"/>
      <c r="EX134" s="1113"/>
      <c r="EY134" s="1113"/>
      <c r="EZ134" s="1114"/>
    </row>
    <row r="135" spans="1:156" ht="30" customHeight="1" x14ac:dyDescent="0.2">
      <c r="A135" s="207">
        <f t="shared" si="11"/>
        <v>124</v>
      </c>
      <c r="B135" s="1103"/>
      <c r="C135" s="1104"/>
      <c r="D135" s="1092"/>
      <c r="E135" s="1093"/>
      <c r="F135" s="1094" t="str">
        <f t="shared" si="13"/>
        <v/>
      </c>
      <c r="G135" s="1095"/>
      <c r="H135" s="1095"/>
      <c r="I135" s="1095"/>
      <c r="J135" s="1095"/>
      <c r="K135" s="1095"/>
      <c r="L135" s="1095"/>
      <c r="M135" s="1095"/>
      <c r="N135" s="1095"/>
      <c r="O135" s="1095"/>
      <c r="P135" s="1095"/>
      <c r="Q135" s="1095"/>
      <c r="R135" s="1095"/>
      <c r="S135" s="1095"/>
      <c r="T135" s="1095"/>
      <c r="U135" s="1095"/>
      <c r="V135" s="1095"/>
      <c r="W135" s="1096"/>
      <c r="X135" s="1097">
        <f t="shared" si="12"/>
        <v>0</v>
      </c>
      <c r="Y135" s="1098"/>
      <c r="Z135" s="1099"/>
      <c r="AA135" s="1100"/>
      <c r="AB135" s="1101"/>
      <c r="AC135" s="1102"/>
      <c r="AD135" s="1135"/>
      <c r="AE135" s="1136"/>
      <c r="AF135" s="1136"/>
      <c r="AG135" s="1137"/>
      <c r="AH135" s="1138"/>
      <c r="AI135" s="1139"/>
      <c r="AJ135" s="1140"/>
      <c r="AK135" s="1132"/>
      <c r="AL135" s="1133"/>
      <c r="AM135" s="1133"/>
      <c r="AN135" s="1133"/>
      <c r="AO135" s="1133"/>
      <c r="AP135" s="1134"/>
      <c r="AQ135" s="642" t="str">
        <f>IF(AK135="","",VLOOKUP(AK135,ﾃﾞｰﾀ一覧!$AH$4:$AR$66,2,FALSE))</f>
        <v/>
      </c>
      <c r="AR135" s="1084"/>
      <c r="AS135" s="1084"/>
      <c r="AT135" s="643" t="str">
        <f>IF(AK135="","",VLOOKUP(AK135,ﾃﾞｰﾀ一覧!$AH$4:$AR$66,3,FALSE))</f>
        <v/>
      </c>
      <c r="AU135" s="644" t="str">
        <f>IF(AK135="","",VLOOKUP(AK135,ﾃﾞｰﾀ一覧!$AH$4:$AR$66,5,FALSE))</f>
        <v/>
      </c>
      <c r="AV135" s="1084"/>
      <c r="AW135" s="1084"/>
      <c r="AX135" s="643" t="str">
        <f>IF(AK135="","",VLOOKUP(AK135,ﾃﾞｰﾀ一覧!$AH$4:$AR$66,6,FALSE))</f>
        <v/>
      </c>
      <c r="AY135" s="649" t="str">
        <f>IF(AK135="","",VLOOKUP(AK135,ﾃﾞｰﾀ一覧!$AH$4:$AR$66,8,FALSE))</f>
        <v/>
      </c>
      <c r="AZ135" s="1084"/>
      <c r="BA135" s="1084"/>
      <c r="BB135" s="388" t="str">
        <f>IF(AK135="","",VLOOKUP(AK135,ﾃﾞｰﾀ一覧!$AH$4:$AR$66,9,FALSE))</f>
        <v/>
      </c>
      <c r="BC135" s="1124"/>
      <c r="BD135" s="1125"/>
      <c r="BE135" s="1125"/>
      <c r="BF135" s="1124"/>
      <c r="BG135" s="1125"/>
      <c r="BH135" s="1125"/>
      <c r="BI135" s="1124"/>
      <c r="BJ135" s="1125"/>
      <c r="BK135" s="1150"/>
      <c r="BL135" s="1154"/>
      <c r="BM135" s="1155"/>
      <c r="BN135" s="1156"/>
      <c r="BO135" s="1109" t="str">
        <f>IF($AK135="","",IF($BF135="","",IF($BF135=ﾃﾞｰﾀ一覧!$U$37,"",IF($BF135=ﾃﾞｰﾀ一覧!$U$38,"",IF($AH135=ﾃﾞｰﾀ一覧!$U$25,VLOOKUP($AK135,ﾃﾞｰﾀ一覧!$AH$43:$AR$66,10,FALSE),VLOOKUP($AK135,ﾃﾞｰﾀ一覧!$AH$4:$AR$66,10,FALSE))))))</f>
        <v/>
      </c>
      <c r="BP135" s="1110"/>
      <c r="BQ135" s="1110"/>
      <c r="BR135" s="1111"/>
      <c r="BS135" s="1115">
        <f>IF($BL135="",0,VLOOKUP($BL135,ﾃﾞｰﾀ一覧!$AY$4:$BB$16,3,FALSE))</f>
        <v>0</v>
      </c>
      <c r="BT135" s="1115"/>
      <c r="BU135" s="1115"/>
      <c r="BV135" s="1112" t="str">
        <f>IF($BO135="","",IF($BF135=ﾃﾞｰﾀ一覧!$U$37,"",IF($BF135=ﾃﾞｰﾀ一覧!$U$38,"",IF($BO135=ﾃﾞｰﾀ一覧!$AT$27,ﾃﾞｰﾀ一覧!$AT$27,VLOOKUP($AK135,ﾃﾞｰﾀ一覧!$AH$4:$AR$66,11,FALSE)*IF($BO135=ﾃﾞｰﾀ一覧!$AT$17,($AR135+1)*($AV135+1),IF($BO135=ﾃﾞｰﾀ一覧!$AT$22,IF(COUNTIF($AD135,"*天端*"),ﾃﾞｰﾀ一覧!$AU$43/2,ﾃﾞｰﾀ一覧!$AU$43/3),IF($BO135=ﾃﾞｰﾀ一覧!$AT$20,$AR135*$AV135,IF($BO135=ﾃﾞｰﾀ一覧!$AT$21,$AV135,1))))))))</f>
        <v/>
      </c>
      <c r="BW135" s="1112"/>
      <c r="BX135" s="1112"/>
      <c r="BY135" s="1088" t="str">
        <f>IF($B135="","",IF($AH135="","",IF($CK135=ﾃﾞｰﾀ一覧!$U$53,ﾃﾞｰﾀ一覧!$U$61,IF($AH135=ﾃﾞｰﾀ一覧!$U$21,ﾃﾞｰﾀ一覧!$U$60,IF(OR($AH135=ﾃﾞｰﾀ一覧!$U$19,$AH135=ﾃﾞｰﾀ一覧!$U$20,$AH135=ﾃﾞｰﾀ一覧!$U$23,$AH135=ﾃﾞｰﾀ一覧!$U$22,$AH135=ﾃﾞｰﾀ一覧!$U$18,AH135=ﾃﾞｰﾀ一覧!$U$25),ﾃﾞｰﾀ一覧!$U$59,ﾃﾞｰﾀ一覧!$U$62)))))</f>
        <v/>
      </c>
      <c r="BZ135" s="1089"/>
      <c r="CA135" s="1113"/>
      <c r="CB135" s="1113"/>
      <c r="CC135" s="1113"/>
      <c r="CD135" s="1113"/>
      <c r="CE135" s="1113"/>
      <c r="CF135" s="1113"/>
      <c r="CG135" s="1113"/>
      <c r="CH135" s="1113"/>
      <c r="CI135" s="1114"/>
      <c r="CK135" s="240"/>
      <c r="CM135" s="378" t="str">
        <f t="shared" si="7"/>
        <v/>
      </c>
      <c r="CN135" s="379" t="str">
        <f t="shared" si="8"/>
        <v/>
      </c>
      <c r="CO135" s="379" t="str">
        <f t="shared" si="9"/>
        <v/>
      </c>
      <c r="CP135" s="380" t="str">
        <f t="shared" si="10"/>
        <v/>
      </c>
      <c r="CQ135" s="244"/>
      <c r="CR135" s="1100"/>
      <c r="CS135" s="1101"/>
      <c r="CT135" s="1102"/>
      <c r="CU135" s="1135"/>
      <c r="CV135" s="1136"/>
      <c r="CW135" s="1136"/>
      <c r="CX135" s="1137"/>
      <c r="CY135" s="1138"/>
      <c r="CZ135" s="1139"/>
      <c r="DA135" s="1140"/>
      <c r="DB135" s="1132"/>
      <c r="DC135" s="1133"/>
      <c r="DD135" s="1133"/>
      <c r="DE135" s="1133"/>
      <c r="DF135" s="1133"/>
      <c r="DG135" s="1134"/>
      <c r="DH135" s="580"/>
      <c r="DI135" s="1372"/>
      <c r="DJ135" s="1372"/>
      <c r="DK135" s="581"/>
      <c r="DL135" s="582"/>
      <c r="DM135" s="1372"/>
      <c r="DN135" s="1372"/>
      <c r="DO135" s="581"/>
      <c r="DP135" s="582"/>
      <c r="DQ135" s="1372"/>
      <c r="DR135" s="1372"/>
      <c r="DS135" s="583"/>
      <c r="DT135" s="1124"/>
      <c r="DU135" s="1125"/>
      <c r="DV135" s="1150"/>
      <c r="DW135" s="1124"/>
      <c r="DX135" s="1125"/>
      <c r="DY135" s="1150"/>
      <c r="DZ135" s="1362"/>
      <c r="EA135" s="1363"/>
      <c r="EB135" s="1362"/>
      <c r="EC135" s="1363"/>
      <c r="ED135" s="1362"/>
      <c r="EE135" s="1363"/>
      <c r="EF135" s="1364"/>
      <c r="EG135" s="1296"/>
      <c r="EH135" s="1296"/>
      <c r="EI135" s="1365"/>
      <c r="EJ135" s="1366"/>
      <c r="EK135" s="1367"/>
      <c r="EL135" s="1368"/>
      <c r="EM135" s="1298"/>
      <c r="EN135" s="1113"/>
      <c r="EO135" s="1369"/>
      <c r="EP135" s="1370"/>
      <c r="EQ135" s="1371"/>
      <c r="ER135" s="1298"/>
      <c r="ES135" s="1113"/>
      <c r="ET135" s="1113"/>
      <c r="EU135" s="1113"/>
      <c r="EV135" s="1113"/>
      <c r="EW135" s="1113"/>
      <c r="EX135" s="1113"/>
      <c r="EY135" s="1113"/>
      <c r="EZ135" s="1114"/>
    </row>
    <row r="136" spans="1:156" ht="30" customHeight="1" x14ac:dyDescent="0.2">
      <c r="A136" s="207">
        <f t="shared" si="11"/>
        <v>125</v>
      </c>
      <c r="B136" s="1103"/>
      <c r="C136" s="1104"/>
      <c r="D136" s="1092"/>
      <c r="E136" s="1093"/>
      <c r="F136" s="1094" t="str">
        <f t="shared" si="13"/>
        <v/>
      </c>
      <c r="G136" s="1095"/>
      <c r="H136" s="1095"/>
      <c r="I136" s="1095"/>
      <c r="J136" s="1095"/>
      <c r="K136" s="1095"/>
      <c r="L136" s="1095"/>
      <c r="M136" s="1095"/>
      <c r="N136" s="1095"/>
      <c r="O136" s="1095"/>
      <c r="P136" s="1095"/>
      <c r="Q136" s="1095"/>
      <c r="R136" s="1095"/>
      <c r="S136" s="1095"/>
      <c r="T136" s="1095"/>
      <c r="U136" s="1095"/>
      <c r="V136" s="1095"/>
      <c r="W136" s="1096"/>
      <c r="X136" s="1097">
        <f t="shared" si="12"/>
        <v>0</v>
      </c>
      <c r="Y136" s="1098"/>
      <c r="Z136" s="1099"/>
      <c r="AA136" s="1100"/>
      <c r="AB136" s="1101"/>
      <c r="AC136" s="1102"/>
      <c r="AD136" s="1135"/>
      <c r="AE136" s="1136"/>
      <c r="AF136" s="1136"/>
      <c r="AG136" s="1137"/>
      <c r="AH136" s="1138"/>
      <c r="AI136" s="1139"/>
      <c r="AJ136" s="1140"/>
      <c r="AK136" s="1132"/>
      <c r="AL136" s="1133"/>
      <c r="AM136" s="1133"/>
      <c r="AN136" s="1133"/>
      <c r="AO136" s="1133"/>
      <c r="AP136" s="1134"/>
      <c r="AQ136" s="642" t="str">
        <f>IF(AK136="","",VLOOKUP(AK136,ﾃﾞｰﾀ一覧!$AH$4:$AR$66,2,FALSE))</f>
        <v/>
      </c>
      <c r="AR136" s="1084"/>
      <c r="AS136" s="1084"/>
      <c r="AT136" s="643" t="str">
        <f>IF(AK136="","",VLOOKUP(AK136,ﾃﾞｰﾀ一覧!$AH$4:$AR$66,3,FALSE))</f>
        <v/>
      </c>
      <c r="AU136" s="644" t="str">
        <f>IF(AK136="","",VLOOKUP(AK136,ﾃﾞｰﾀ一覧!$AH$4:$AR$66,5,FALSE))</f>
        <v/>
      </c>
      <c r="AV136" s="1084"/>
      <c r="AW136" s="1084"/>
      <c r="AX136" s="643" t="str">
        <f>IF(AK136="","",VLOOKUP(AK136,ﾃﾞｰﾀ一覧!$AH$4:$AR$66,6,FALSE))</f>
        <v/>
      </c>
      <c r="AY136" s="649" t="str">
        <f>IF(AK136="","",VLOOKUP(AK136,ﾃﾞｰﾀ一覧!$AH$4:$AR$66,8,FALSE))</f>
        <v/>
      </c>
      <c r="AZ136" s="1084"/>
      <c r="BA136" s="1084"/>
      <c r="BB136" s="388" t="str">
        <f>IF(AK136="","",VLOOKUP(AK136,ﾃﾞｰﾀ一覧!$AH$4:$AR$66,9,FALSE))</f>
        <v/>
      </c>
      <c r="BC136" s="1124"/>
      <c r="BD136" s="1125"/>
      <c r="BE136" s="1125"/>
      <c r="BF136" s="1124"/>
      <c r="BG136" s="1125"/>
      <c r="BH136" s="1125"/>
      <c r="BI136" s="1124"/>
      <c r="BJ136" s="1125"/>
      <c r="BK136" s="1150"/>
      <c r="BL136" s="1154"/>
      <c r="BM136" s="1155"/>
      <c r="BN136" s="1156"/>
      <c r="BO136" s="1109" t="str">
        <f>IF($AK136="","",IF($BF136="","",IF($BF136=ﾃﾞｰﾀ一覧!$U$37,"",IF($BF136=ﾃﾞｰﾀ一覧!$U$38,"",IF($AH136=ﾃﾞｰﾀ一覧!$U$25,VLOOKUP($AK136,ﾃﾞｰﾀ一覧!$AH$43:$AR$66,10,FALSE),VLOOKUP($AK136,ﾃﾞｰﾀ一覧!$AH$4:$AR$66,10,FALSE))))))</f>
        <v/>
      </c>
      <c r="BP136" s="1110"/>
      <c r="BQ136" s="1110"/>
      <c r="BR136" s="1111"/>
      <c r="BS136" s="1115">
        <f>IF($BL136="",0,VLOOKUP($BL136,ﾃﾞｰﾀ一覧!$AY$4:$BB$16,3,FALSE))</f>
        <v>0</v>
      </c>
      <c r="BT136" s="1115"/>
      <c r="BU136" s="1115"/>
      <c r="BV136" s="1112" t="str">
        <f>IF($BO136="","",IF($BF136=ﾃﾞｰﾀ一覧!$U$37,"",IF($BF136=ﾃﾞｰﾀ一覧!$U$38,"",IF($BO136=ﾃﾞｰﾀ一覧!$AT$27,ﾃﾞｰﾀ一覧!$AT$27,VLOOKUP($AK136,ﾃﾞｰﾀ一覧!$AH$4:$AR$66,11,FALSE)*IF($BO136=ﾃﾞｰﾀ一覧!$AT$17,($AR136+1)*($AV136+1),IF($BO136=ﾃﾞｰﾀ一覧!$AT$22,IF(COUNTIF($AD136,"*天端*"),ﾃﾞｰﾀ一覧!$AU$43/2,ﾃﾞｰﾀ一覧!$AU$43/3),IF($BO136=ﾃﾞｰﾀ一覧!$AT$20,$AR136*$AV136,IF($BO136=ﾃﾞｰﾀ一覧!$AT$21,$AV136,1))))))))</f>
        <v/>
      </c>
      <c r="BW136" s="1112"/>
      <c r="BX136" s="1112"/>
      <c r="BY136" s="1088" t="str">
        <f>IF($B136="","",IF($AH136="","",IF($CK136=ﾃﾞｰﾀ一覧!$U$53,ﾃﾞｰﾀ一覧!$U$61,IF($AH136=ﾃﾞｰﾀ一覧!$U$21,ﾃﾞｰﾀ一覧!$U$60,IF(OR($AH136=ﾃﾞｰﾀ一覧!$U$19,$AH136=ﾃﾞｰﾀ一覧!$U$20,$AH136=ﾃﾞｰﾀ一覧!$U$23,$AH136=ﾃﾞｰﾀ一覧!$U$22,$AH136=ﾃﾞｰﾀ一覧!$U$18,AH136=ﾃﾞｰﾀ一覧!$U$25),ﾃﾞｰﾀ一覧!$U$59,ﾃﾞｰﾀ一覧!$U$62)))))</f>
        <v/>
      </c>
      <c r="BZ136" s="1089"/>
      <c r="CA136" s="1113"/>
      <c r="CB136" s="1113"/>
      <c r="CC136" s="1113"/>
      <c r="CD136" s="1113"/>
      <c r="CE136" s="1113"/>
      <c r="CF136" s="1113"/>
      <c r="CG136" s="1113"/>
      <c r="CH136" s="1113"/>
      <c r="CI136" s="1114"/>
      <c r="CK136" s="240"/>
      <c r="CM136" s="378" t="str">
        <f t="shared" si="7"/>
        <v/>
      </c>
      <c r="CN136" s="379" t="str">
        <f t="shared" si="8"/>
        <v/>
      </c>
      <c r="CO136" s="379" t="str">
        <f t="shared" si="9"/>
        <v/>
      </c>
      <c r="CP136" s="380" t="str">
        <f t="shared" si="10"/>
        <v/>
      </c>
      <c r="CQ136" s="244"/>
      <c r="CR136" s="1100"/>
      <c r="CS136" s="1101"/>
      <c r="CT136" s="1102"/>
      <c r="CU136" s="1135"/>
      <c r="CV136" s="1136"/>
      <c r="CW136" s="1136"/>
      <c r="CX136" s="1137"/>
      <c r="CY136" s="1138"/>
      <c r="CZ136" s="1139"/>
      <c r="DA136" s="1140"/>
      <c r="DB136" s="1132"/>
      <c r="DC136" s="1133"/>
      <c r="DD136" s="1133"/>
      <c r="DE136" s="1133"/>
      <c r="DF136" s="1133"/>
      <c r="DG136" s="1134"/>
      <c r="DH136" s="580"/>
      <c r="DI136" s="1372"/>
      <c r="DJ136" s="1372"/>
      <c r="DK136" s="581"/>
      <c r="DL136" s="582"/>
      <c r="DM136" s="1372"/>
      <c r="DN136" s="1372"/>
      <c r="DO136" s="581"/>
      <c r="DP136" s="582"/>
      <c r="DQ136" s="1372"/>
      <c r="DR136" s="1372"/>
      <c r="DS136" s="583"/>
      <c r="DT136" s="1124"/>
      <c r="DU136" s="1125"/>
      <c r="DV136" s="1150"/>
      <c r="DW136" s="1124"/>
      <c r="DX136" s="1125"/>
      <c r="DY136" s="1150"/>
      <c r="DZ136" s="1362"/>
      <c r="EA136" s="1363"/>
      <c r="EB136" s="1362"/>
      <c r="EC136" s="1363"/>
      <c r="ED136" s="1362"/>
      <c r="EE136" s="1363"/>
      <c r="EF136" s="1364"/>
      <c r="EG136" s="1296"/>
      <c r="EH136" s="1296"/>
      <c r="EI136" s="1365"/>
      <c r="EJ136" s="1366"/>
      <c r="EK136" s="1367"/>
      <c r="EL136" s="1368"/>
      <c r="EM136" s="1298"/>
      <c r="EN136" s="1113"/>
      <c r="EO136" s="1369"/>
      <c r="EP136" s="1370"/>
      <c r="EQ136" s="1371"/>
      <c r="ER136" s="1298"/>
      <c r="ES136" s="1113"/>
      <c r="ET136" s="1113"/>
      <c r="EU136" s="1113"/>
      <c r="EV136" s="1113"/>
      <c r="EW136" s="1113"/>
      <c r="EX136" s="1113"/>
      <c r="EY136" s="1113"/>
      <c r="EZ136" s="1114"/>
    </row>
    <row r="137" spans="1:156" ht="30" customHeight="1" x14ac:dyDescent="0.2">
      <c r="A137" s="207">
        <f t="shared" si="11"/>
        <v>126</v>
      </c>
      <c r="B137" s="1103"/>
      <c r="C137" s="1104"/>
      <c r="D137" s="1092"/>
      <c r="E137" s="1093"/>
      <c r="F137" s="1094" t="str">
        <f t="shared" si="13"/>
        <v/>
      </c>
      <c r="G137" s="1095"/>
      <c r="H137" s="1095"/>
      <c r="I137" s="1095"/>
      <c r="J137" s="1095"/>
      <c r="K137" s="1095"/>
      <c r="L137" s="1095"/>
      <c r="M137" s="1095"/>
      <c r="N137" s="1095"/>
      <c r="O137" s="1095"/>
      <c r="P137" s="1095"/>
      <c r="Q137" s="1095"/>
      <c r="R137" s="1095"/>
      <c r="S137" s="1095"/>
      <c r="T137" s="1095"/>
      <c r="U137" s="1095"/>
      <c r="V137" s="1095"/>
      <c r="W137" s="1096"/>
      <c r="X137" s="1097">
        <f t="shared" si="12"/>
        <v>0</v>
      </c>
      <c r="Y137" s="1098"/>
      <c r="Z137" s="1099"/>
      <c r="AA137" s="1100"/>
      <c r="AB137" s="1101"/>
      <c r="AC137" s="1102"/>
      <c r="AD137" s="1135"/>
      <c r="AE137" s="1136"/>
      <c r="AF137" s="1136"/>
      <c r="AG137" s="1137"/>
      <c r="AH137" s="1138"/>
      <c r="AI137" s="1139"/>
      <c r="AJ137" s="1140"/>
      <c r="AK137" s="1132"/>
      <c r="AL137" s="1133"/>
      <c r="AM137" s="1133"/>
      <c r="AN137" s="1133"/>
      <c r="AO137" s="1133"/>
      <c r="AP137" s="1134"/>
      <c r="AQ137" s="642" t="str">
        <f>IF(AK137="","",VLOOKUP(AK137,ﾃﾞｰﾀ一覧!$AH$4:$AR$66,2,FALSE))</f>
        <v/>
      </c>
      <c r="AR137" s="1084"/>
      <c r="AS137" s="1084"/>
      <c r="AT137" s="643" t="str">
        <f>IF(AK137="","",VLOOKUP(AK137,ﾃﾞｰﾀ一覧!$AH$4:$AR$66,3,FALSE))</f>
        <v/>
      </c>
      <c r="AU137" s="644" t="str">
        <f>IF(AK137="","",VLOOKUP(AK137,ﾃﾞｰﾀ一覧!$AH$4:$AR$66,5,FALSE))</f>
        <v/>
      </c>
      <c r="AV137" s="1084"/>
      <c r="AW137" s="1084"/>
      <c r="AX137" s="643" t="str">
        <f>IF(AK137="","",VLOOKUP(AK137,ﾃﾞｰﾀ一覧!$AH$4:$AR$66,6,FALSE))</f>
        <v/>
      </c>
      <c r="AY137" s="649" t="str">
        <f>IF(AK137="","",VLOOKUP(AK137,ﾃﾞｰﾀ一覧!$AH$4:$AR$66,8,FALSE))</f>
        <v/>
      </c>
      <c r="AZ137" s="1084"/>
      <c r="BA137" s="1084"/>
      <c r="BB137" s="388" t="str">
        <f>IF(AK137="","",VLOOKUP(AK137,ﾃﾞｰﾀ一覧!$AH$4:$AR$66,9,FALSE))</f>
        <v/>
      </c>
      <c r="BC137" s="1124"/>
      <c r="BD137" s="1125"/>
      <c r="BE137" s="1125"/>
      <c r="BF137" s="1124"/>
      <c r="BG137" s="1125"/>
      <c r="BH137" s="1125"/>
      <c r="BI137" s="1124"/>
      <c r="BJ137" s="1125"/>
      <c r="BK137" s="1150"/>
      <c r="BL137" s="1154"/>
      <c r="BM137" s="1155"/>
      <c r="BN137" s="1156"/>
      <c r="BO137" s="1109" t="str">
        <f>IF($AK137="","",IF($BF137="","",IF($BF137=ﾃﾞｰﾀ一覧!$U$37,"",IF($BF137=ﾃﾞｰﾀ一覧!$U$38,"",IF($AH137=ﾃﾞｰﾀ一覧!$U$25,VLOOKUP($AK137,ﾃﾞｰﾀ一覧!$AH$43:$AR$66,10,FALSE),VLOOKUP($AK137,ﾃﾞｰﾀ一覧!$AH$4:$AR$66,10,FALSE))))))</f>
        <v/>
      </c>
      <c r="BP137" s="1110"/>
      <c r="BQ137" s="1110"/>
      <c r="BR137" s="1111"/>
      <c r="BS137" s="1115">
        <f>IF($BL137="",0,VLOOKUP($BL137,ﾃﾞｰﾀ一覧!$AY$4:$BB$16,3,FALSE))</f>
        <v>0</v>
      </c>
      <c r="BT137" s="1115"/>
      <c r="BU137" s="1115"/>
      <c r="BV137" s="1112" t="str">
        <f>IF($BO137="","",IF($BF137=ﾃﾞｰﾀ一覧!$U$37,"",IF($BF137=ﾃﾞｰﾀ一覧!$U$38,"",IF($BO137=ﾃﾞｰﾀ一覧!$AT$27,ﾃﾞｰﾀ一覧!$AT$27,VLOOKUP($AK137,ﾃﾞｰﾀ一覧!$AH$4:$AR$66,11,FALSE)*IF($BO137=ﾃﾞｰﾀ一覧!$AT$17,($AR137+1)*($AV137+1),IF($BO137=ﾃﾞｰﾀ一覧!$AT$22,IF(COUNTIF($AD137,"*天端*"),ﾃﾞｰﾀ一覧!$AU$43/2,ﾃﾞｰﾀ一覧!$AU$43/3),IF($BO137=ﾃﾞｰﾀ一覧!$AT$20,$AR137*$AV137,IF($BO137=ﾃﾞｰﾀ一覧!$AT$21,$AV137,1))))))))</f>
        <v/>
      </c>
      <c r="BW137" s="1112"/>
      <c r="BX137" s="1112"/>
      <c r="BY137" s="1088" t="str">
        <f>IF($B137="","",IF($AH137="","",IF($CK137=ﾃﾞｰﾀ一覧!$U$53,ﾃﾞｰﾀ一覧!$U$61,IF($AH137=ﾃﾞｰﾀ一覧!$U$21,ﾃﾞｰﾀ一覧!$U$60,IF(OR($AH137=ﾃﾞｰﾀ一覧!$U$19,$AH137=ﾃﾞｰﾀ一覧!$U$20,$AH137=ﾃﾞｰﾀ一覧!$U$23,$AH137=ﾃﾞｰﾀ一覧!$U$22,$AH137=ﾃﾞｰﾀ一覧!$U$18,AH137=ﾃﾞｰﾀ一覧!$U$25),ﾃﾞｰﾀ一覧!$U$59,ﾃﾞｰﾀ一覧!$U$62)))))</f>
        <v/>
      </c>
      <c r="BZ137" s="1089"/>
      <c r="CA137" s="1113"/>
      <c r="CB137" s="1113"/>
      <c r="CC137" s="1113"/>
      <c r="CD137" s="1113"/>
      <c r="CE137" s="1113"/>
      <c r="CF137" s="1113"/>
      <c r="CG137" s="1113"/>
      <c r="CH137" s="1113"/>
      <c r="CI137" s="1114"/>
      <c r="CK137" s="240"/>
      <c r="CM137" s="378" t="str">
        <f t="shared" si="7"/>
        <v/>
      </c>
      <c r="CN137" s="379" t="str">
        <f t="shared" si="8"/>
        <v/>
      </c>
      <c r="CO137" s="379" t="str">
        <f t="shared" si="9"/>
        <v/>
      </c>
      <c r="CP137" s="380" t="str">
        <f t="shared" si="10"/>
        <v/>
      </c>
      <c r="CQ137" s="244"/>
      <c r="CR137" s="1100"/>
      <c r="CS137" s="1101"/>
      <c r="CT137" s="1102"/>
      <c r="CU137" s="1135"/>
      <c r="CV137" s="1136"/>
      <c r="CW137" s="1136"/>
      <c r="CX137" s="1137"/>
      <c r="CY137" s="1138"/>
      <c r="CZ137" s="1139"/>
      <c r="DA137" s="1140"/>
      <c r="DB137" s="1132"/>
      <c r="DC137" s="1133"/>
      <c r="DD137" s="1133"/>
      <c r="DE137" s="1133"/>
      <c r="DF137" s="1133"/>
      <c r="DG137" s="1134"/>
      <c r="DH137" s="580"/>
      <c r="DI137" s="1372"/>
      <c r="DJ137" s="1372"/>
      <c r="DK137" s="581"/>
      <c r="DL137" s="582"/>
      <c r="DM137" s="1372"/>
      <c r="DN137" s="1372"/>
      <c r="DO137" s="581"/>
      <c r="DP137" s="582"/>
      <c r="DQ137" s="1372"/>
      <c r="DR137" s="1372"/>
      <c r="DS137" s="583"/>
      <c r="DT137" s="1124"/>
      <c r="DU137" s="1125"/>
      <c r="DV137" s="1150"/>
      <c r="DW137" s="1124"/>
      <c r="DX137" s="1125"/>
      <c r="DY137" s="1150"/>
      <c r="DZ137" s="1362"/>
      <c r="EA137" s="1363"/>
      <c r="EB137" s="1362"/>
      <c r="EC137" s="1363"/>
      <c r="ED137" s="1362"/>
      <c r="EE137" s="1363"/>
      <c r="EF137" s="1364"/>
      <c r="EG137" s="1296"/>
      <c r="EH137" s="1296"/>
      <c r="EI137" s="1365"/>
      <c r="EJ137" s="1366"/>
      <c r="EK137" s="1367"/>
      <c r="EL137" s="1368"/>
      <c r="EM137" s="1298"/>
      <c r="EN137" s="1113"/>
      <c r="EO137" s="1369"/>
      <c r="EP137" s="1370"/>
      <c r="EQ137" s="1371"/>
      <c r="ER137" s="1298"/>
      <c r="ES137" s="1113"/>
      <c r="ET137" s="1113"/>
      <c r="EU137" s="1113"/>
      <c r="EV137" s="1113"/>
      <c r="EW137" s="1113"/>
      <c r="EX137" s="1113"/>
      <c r="EY137" s="1113"/>
      <c r="EZ137" s="1114"/>
    </row>
    <row r="138" spans="1:156" ht="30" customHeight="1" x14ac:dyDescent="0.2">
      <c r="A138" s="207">
        <f t="shared" si="11"/>
        <v>127</v>
      </c>
      <c r="B138" s="1103"/>
      <c r="C138" s="1104"/>
      <c r="D138" s="1092"/>
      <c r="E138" s="1093"/>
      <c r="F138" s="1094" t="str">
        <f t="shared" si="13"/>
        <v/>
      </c>
      <c r="G138" s="1095"/>
      <c r="H138" s="1095"/>
      <c r="I138" s="1095"/>
      <c r="J138" s="1095"/>
      <c r="K138" s="1095"/>
      <c r="L138" s="1095"/>
      <c r="M138" s="1095"/>
      <c r="N138" s="1095"/>
      <c r="O138" s="1095"/>
      <c r="P138" s="1095"/>
      <c r="Q138" s="1095"/>
      <c r="R138" s="1095"/>
      <c r="S138" s="1095"/>
      <c r="T138" s="1095"/>
      <c r="U138" s="1095"/>
      <c r="V138" s="1095"/>
      <c r="W138" s="1096"/>
      <c r="X138" s="1097">
        <f t="shared" si="12"/>
        <v>0</v>
      </c>
      <c r="Y138" s="1098"/>
      <c r="Z138" s="1099"/>
      <c r="AA138" s="1100"/>
      <c r="AB138" s="1101"/>
      <c r="AC138" s="1102"/>
      <c r="AD138" s="1135"/>
      <c r="AE138" s="1136"/>
      <c r="AF138" s="1136"/>
      <c r="AG138" s="1137"/>
      <c r="AH138" s="1138"/>
      <c r="AI138" s="1139"/>
      <c r="AJ138" s="1140"/>
      <c r="AK138" s="1132"/>
      <c r="AL138" s="1133"/>
      <c r="AM138" s="1133"/>
      <c r="AN138" s="1133"/>
      <c r="AO138" s="1133"/>
      <c r="AP138" s="1134"/>
      <c r="AQ138" s="642" t="str">
        <f>IF(AK138="","",VLOOKUP(AK138,ﾃﾞｰﾀ一覧!$AH$4:$AR$66,2,FALSE))</f>
        <v/>
      </c>
      <c r="AR138" s="1084"/>
      <c r="AS138" s="1084"/>
      <c r="AT138" s="643" t="str">
        <f>IF(AK138="","",VLOOKUP(AK138,ﾃﾞｰﾀ一覧!$AH$4:$AR$66,3,FALSE))</f>
        <v/>
      </c>
      <c r="AU138" s="644" t="str">
        <f>IF(AK138="","",VLOOKUP(AK138,ﾃﾞｰﾀ一覧!$AH$4:$AR$66,5,FALSE))</f>
        <v/>
      </c>
      <c r="AV138" s="1084"/>
      <c r="AW138" s="1084"/>
      <c r="AX138" s="643" t="str">
        <f>IF(AK138="","",VLOOKUP(AK138,ﾃﾞｰﾀ一覧!$AH$4:$AR$66,6,FALSE))</f>
        <v/>
      </c>
      <c r="AY138" s="649" t="str">
        <f>IF(AK138="","",VLOOKUP(AK138,ﾃﾞｰﾀ一覧!$AH$4:$AR$66,8,FALSE))</f>
        <v/>
      </c>
      <c r="AZ138" s="1084"/>
      <c r="BA138" s="1084"/>
      <c r="BB138" s="388" t="str">
        <f>IF(AK138="","",VLOOKUP(AK138,ﾃﾞｰﾀ一覧!$AH$4:$AR$66,9,FALSE))</f>
        <v/>
      </c>
      <c r="BC138" s="1124"/>
      <c r="BD138" s="1125"/>
      <c r="BE138" s="1125"/>
      <c r="BF138" s="1124"/>
      <c r="BG138" s="1125"/>
      <c r="BH138" s="1125"/>
      <c r="BI138" s="1124"/>
      <c r="BJ138" s="1125"/>
      <c r="BK138" s="1150"/>
      <c r="BL138" s="1154"/>
      <c r="BM138" s="1155"/>
      <c r="BN138" s="1156"/>
      <c r="BO138" s="1109" t="str">
        <f>IF($AK138="","",IF($BF138="","",IF($BF138=ﾃﾞｰﾀ一覧!$U$37,"",IF($BF138=ﾃﾞｰﾀ一覧!$U$38,"",IF($AH138=ﾃﾞｰﾀ一覧!$U$25,VLOOKUP($AK138,ﾃﾞｰﾀ一覧!$AH$43:$AR$66,10,FALSE),VLOOKUP($AK138,ﾃﾞｰﾀ一覧!$AH$4:$AR$66,10,FALSE))))))</f>
        <v/>
      </c>
      <c r="BP138" s="1110"/>
      <c r="BQ138" s="1110"/>
      <c r="BR138" s="1111"/>
      <c r="BS138" s="1115">
        <f>IF($BL138="",0,VLOOKUP($BL138,ﾃﾞｰﾀ一覧!$AY$4:$BB$16,3,FALSE))</f>
        <v>0</v>
      </c>
      <c r="BT138" s="1115"/>
      <c r="BU138" s="1115"/>
      <c r="BV138" s="1112" t="str">
        <f>IF($BO138="","",IF($BF138=ﾃﾞｰﾀ一覧!$U$37,"",IF($BF138=ﾃﾞｰﾀ一覧!$U$38,"",IF($BO138=ﾃﾞｰﾀ一覧!$AT$27,ﾃﾞｰﾀ一覧!$AT$27,VLOOKUP($AK138,ﾃﾞｰﾀ一覧!$AH$4:$AR$66,11,FALSE)*IF($BO138=ﾃﾞｰﾀ一覧!$AT$17,($AR138+1)*($AV138+1),IF($BO138=ﾃﾞｰﾀ一覧!$AT$22,IF(COUNTIF($AD138,"*天端*"),ﾃﾞｰﾀ一覧!$AU$43/2,ﾃﾞｰﾀ一覧!$AU$43/3),IF($BO138=ﾃﾞｰﾀ一覧!$AT$20,$AR138*$AV138,IF($BO138=ﾃﾞｰﾀ一覧!$AT$21,$AV138,1))))))))</f>
        <v/>
      </c>
      <c r="BW138" s="1112"/>
      <c r="BX138" s="1112"/>
      <c r="BY138" s="1088" t="str">
        <f>IF($B138="","",IF($AH138="","",IF($CK138=ﾃﾞｰﾀ一覧!$U$53,ﾃﾞｰﾀ一覧!$U$61,IF($AH138=ﾃﾞｰﾀ一覧!$U$21,ﾃﾞｰﾀ一覧!$U$60,IF(OR($AH138=ﾃﾞｰﾀ一覧!$U$19,$AH138=ﾃﾞｰﾀ一覧!$U$20,$AH138=ﾃﾞｰﾀ一覧!$U$23,$AH138=ﾃﾞｰﾀ一覧!$U$22,$AH138=ﾃﾞｰﾀ一覧!$U$18,AH138=ﾃﾞｰﾀ一覧!$U$25),ﾃﾞｰﾀ一覧!$U$59,ﾃﾞｰﾀ一覧!$U$62)))))</f>
        <v/>
      </c>
      <c r="BZ138" s="1089"/>
      <c r="CA138" s="1113"/>
      <c r="CB138" s="1113"/>
      <c r="CC138" s="1113"/>
      <c r="CD138" s="1113"/>
      <c r="CE138" s="1113"/>
      <c r="CF138" s="1113"/>
      <c r="CG138" s="1113"/>
      <c r="CH138" s="1113"/>
      <c r="CI138" s="1114"/>
      <c r="CK138" s="240"/>
      <c r="CM138" s="378" t="str">
        <f t="shared" si="7"/>
        <v/>
      </c>
      <c r="CN138" s="379" t="str">
        <f t="shared" si="8"/>
        <v/>
      </c>
      <c r="CO138" s="379" t="str">
        <f t="shared" si="9"/>
        <v/>
      </c>
      <c r="CP138" s="380" t="str">
        <f t="shared" si="10"/>
        <v/>
      </c>
      <c r="CQ138" s="244"/>
      <c r="CR138" s="1100"/>
      <c r="CS138" s="1101"/>
      <c r="CT138" s="1102"/>
      <c r="CU138" s="1135"/>
      <c r="CV138" s="1136"/>
      <c r="CW138" s="1136"/>
      <c r="CX138" s="1137"/>
      <c r="CY138" s="1138"/>
      <c r="CZ138" s="1139"/>
      <c r="DA138" s="1140"/>
      <c r="DB138" s="1132"/>
      <c r="DC138" s="1133"/>
      <c r="DD138" s="1133"/>
      <c r="DE138" s="1133"/>
      <c r="DF138" s="1133"/>
      <c r="DG138" s="1134"/>
      <c r="DH138" s="580"/>
      <c r="DI138" s="1372"/>
      <c r="DJ138" s="1372"/>
      <c r="DK138" s="581"/>
      <c r="DL138" s="582"/>
      <c r="DM138" s="1372"/>
      <c r="DN138" s="1372"/>
      <c r="DO138" s="581"/>
      <c r="DP138" s="582"/>
      <c r="DQ138" s="1372"/>
      <c r="DR138" s="1372"/>
      <c r="DS138" s="583"/>
      <c r="DT138" s="1124"/>
      <c r="DU138" s="1125"/>
      <c r="DV138" s="1150"/>
      <c r="DW138" s="1124"/>
      <c r="DX138" s="1125"/>
      <c r="DY138" s="1150"/>
      <c r="DZ138" s="1362"/>
      <c r="EA138" s="1363"/>
      <c r="EB138" s="1362"/>
      <c r="EC138" s="1363"/>
      <c r="ED138" s="1362"/>
      <c r="EE138" s="1363"/>
      <c r="EF138" s="1364"/>
      <c r="EG138" s="1296"/>
      <c r="EH138" s="1296"/>
      <c r="EI138" s="1365"/>
      <c r="EJ138" s="1366"/>
      <c r="EK138" s="1367"/>
      <c r="EL138" s="1368"/>
      <c r="EM138" s="1298"/>
      <c r="EN138" s="1113"/>
      <c r="EO138" s="1369"/>
      <c r="EP138" s="1370"/>
      <c r="EQ138" s="1371"/>
      <c r="ER138" s="1298"/>
      <c r="ES138" s="1113"/>
      <c r="ET138" s="1113"/>
      <c r="EU138" s="1113"/>
      <c r="EV138" s="1113"/>
      <c r="EW138" s="1113"/>
      <c r="EX138" s="1113"/>
      <c r="EY138" s="1113"/>
      <c r="EZ138" s="1114"/>
    </row>
    <row r="139" spans="1:156" ht="30" customHeight="1" x14ac:dyDescent="0.2">
      <c r="A139" s="207">
        <f t="shared" si="11"/>
        <v>128</v>
      </c>
      <c r="B139" s="1103"/>
      <c r="C139" s="1104"/>
      <c r="D139" s="1092"/>
      <c r="E139" s="1093"/>
      <c r="F139" s="1094" t="str">
        <f t="shared" si="13"/>
        <v/>
      </c>
      <c r="G139" s="1095"/>
      <c r="H139" s="1095"/>
      <c r="I139" s="1095"/>
      <c r="J139" s="1095"/>
      <c r="K139" s="1095"/>
      <c r="L139" s="1095"/>
      <c r="M139" s="1095"/>
      <c r="N139" s="1095"/>
      <c r="O139" s="1095"/>
      <c r="P139" s="1095"/>
      <c r="Q139" s="1095"/>
      <c r="R139" s="1095"/>
      <c r="S139" s="1095"/>
      <c r="T139" s="1095"/>
      <c r="U139" s="1095"/>
      <c r="V139" s="1095"/>
      <c r="W139" s="1096"/>
      <c r="X139" s="1097">
        <f t="shared" si="12"/>
        <v>0</v>
      </c>
      <c r="Y139" s="1098"/>
      <c r="Z139" s="1099"/>
      <c r="AA139" s="1100"/>
      <c r="AB139" s="1101"/>
      <c r="AC139" s="1102"/>
      <c r="AD139" s="1135"/>
      <c r="AE139" s="1136"/>
      <c r="AF139" s="1136"/>
      <c r="AG139" s="1137"/>
      <c r="AH139" s="1138"/>
      <c r="AI139" s="1139"/>
      <c r="AJ139" s="1140"/>
      <c r="AK139" s="1132"/>
      <c r="AL139" s="1133"/>
      <c r="AM139" s="1133"/>
      <c r="AN139" s="1133"/>
      <c r="AO139" s="1133"/>
      <c r="AP139" s="1134"/>
      <c r="AQ139" s="642" t="str">
        <f>IF(AK139="","",VLOOKUP(AK139,ﾃﾞｰﾀ一覧!$AH$4:$AR$66,2,FALSE))</f>
        <v/>
      </c>
      <c r="AR139" s="1084"/>
      <c r="AS139" s="1084"/>
      <c r="AT139" s="643" t="str">
        <f>IF(AK139="","",VLOOKUP(AK139,ﾃﾞｰﾀ一覧!$AH$4:$AR$66,3,FALSE))</f>
        <v/>
      </c>
      <c r="AU139" s="644" t="str">
        <f>IF(AK139="","",VLOOKUP(AK139,ﾃﾞｰﾀ一覧!$AH$4:$AR$66,5,FALSE))</f>
        <v/>
      </c>
      <c r="AV139" s="1084"/>
      <c r="AW139" s="1084"/>
      <c r="AX139" s="643" t="str">
        <f>IF(AK139="","",VLOOKUP(AK139,ﾃﾞｰﾀ一覧!$AH$4:$AR$66,6,FALSE))</f>
        <v/>
      </c>
      <c r="AY139" s="649" t="str">
        <f>IF(AK139="","",VLOOKUP(AK139,ﾃﾞｰﾀ一覧!$AH$4:$AR$66,8,FALSE))</f>
        <v/>
      </c>
      <c r="AZ139" s="1084"/>
      <c r="BA139" s="1084"/>
      <c r="BB139" s="388" t="str">
        <f>IF(AK139="","",VLOOKUP(AK139,ﾃﾞｰﾀ一覧!$AH$4:$AR$66,9,FALSE))</f>
        <v/>
      </c>
      <c r="BC139" s="1124"/>
      <c r="BD139" s="1125"/>
      <c r="BE139" s="1125"/>
      <c r="BF139" s="1124"/>
      <c r="BG139" s="1125"/>
      <c r="BH139" s="1125"/>
      <c r="BI139" s="1124"/>
      <c r="BJ139" s="1125"/>
      <c r="BK139" s="1150"/>
      <c r="BL139" s="1154"/>
      <c r="BM139" s="1155"/>
      <c r="BN139" s="1156"/>
      <c r="BO139" s="1109" t="str">
        <f>IF($AK139="","",IF($BF139="","",IF($BF139=ﾃﾞｰﾀ一覧!$U$37,"",IF($BF139=ﾃﾞｰﾀ一覧!$U$38,"",IF($AH139=ﾃﾞｰﾀ一覧!$U$25,VLOOKUP($AK139,ﾃﾞｰﾀ一覧!$AH$43:$AR$66,10,FALSE),VLOOKUP($AK139,ﾃﾞｰﾀ一覧!$AH$4:$AR$66,10,FALSE))))))</f>
        <v/>
      </c>
      <c r="BP139" s="1110"/>
      <c r="BQ139" s="1110"/>
      <c r="BR139" s="1111"/>
      <c r="BS139" s="1115">
        <f>IF($BL139="",0,VLOOKUP($BL139,ﾃﾞｰﾀ一覧!$AY$4:$BB$16,3,FALSE))</f>
        <v>0</v>
      </c>
      <c r="BT139" s="1115"/>
      <c r="BU139" s="1115"/>
      <c r="BV139" s="1112" t="str">
        <f>IF($BO139="","",IF($BF139=ﾃﾞｰﾀ一覧!$U$37,"",IF($BF139=ﾃﾞｰﾀ一覧!$U$38,"",IF($BO139=ﾃﾞｰﾀ一覧!$AT$27,ﾃﾞｰﾀ一覧!$AT$27,VLOOKUP($AK139,ﾃﾞｰﾀ一覧!$AH$4:$AR$66,11,FALSE)*IF($BO139=ﾃﾞｰﾀ一覧!$AT$17,($AR139+1)*($AV139+1),IF($BO139=ﾃﾞｰﾀ一覧!$AT$22,IF(COUNTIF($AD139,"*天端*"),ﾃﾞｰﾀ一覧!$AU$43/2,ﾃﾞｰﾀ一覧!$AU$43/3),IF($BO139=ﾃﾞｰﾀ一覧!$AT$20,$AR139*$AV139,IF($BO139=ﾃﾞｰﾀ一覧!$AT$21,$AV139,1))))))))</f>
        <v/>
      </c>
      <c r="BW139" s="1112"/>
      <c r="BX139" s="1112"/>
      <c r="BY139" s="1088" t="str">
        <f>IF($B139="","",IF($AH139="","",IF($CK139=ﾃﾞｰﾀ一覧!$U$53,ﾃﾞｰﾀ一覧!$U$61,IF($AH139=ﾃﾞｰﾀ一覧!$U$21,ﾃﾞｰﾀ一覧!$U$60,IF(OR($AH139=ﾃﾞｰﾀ一覧!$U$19,$AH139=ﾃﾞｰﾀ一覧!$U$20,$AH139=ﾃﾞｰﾀ一覧!$U$23,$AH139=ﾃﾞｰﾀ一覧!$U$22,$AH139=ﾃﾞｰﾀ一覧!$U$18,AH139=ﾃﾞｰﾀ一覧!$U$25),ﾃﾞｰﾀ一覧!$U$59,ﾃﾞｰﾀ一覧!$U$62)))))</f>
        <v/>
      </c>
      <c r="BZ139" s="1089"/>
      <c r="CA139" s="1113"/>
      <c r="CB139" s="1113"/>
      <c r="CC139" s="1113"/>
      <c r="CD139" s="1113"/>
      <c r="CE139" s="1113"/>
      <c r="CF139" s="1113"/>
      <c r="CG139" s="1113"/>
      <c r="CH139" s="1113"/>
      <c r="CI139" s="1114"/>
      <c r="CK139" s="240"/>
      <c r="CM139" s="378" t="str">
        <f t="shared" si="7"/>
        <v/>
      </c>
      <c r="CN139" s="379" t="str">
        <f t="shared" si="8"/>
        <v/>
      </c>
      <c r="CO139" s="379" t="str">
        <f t="shared" si="9"/>
        <v/>
      </c>
      <c r="CP139" s="380" t="str">
        <f t="shared" si="10"/>
        <v/>
      </c>
      <c r="CQ139" s="244"/>
      <c r="CR139" s="1100"/>
      <c r="CS139" s="1101"/>
      <c r="CT139" s="1102"/>
      <c r="CU139" s="1135"/>
      <c r="CV139" s="1136"/>
      <c r="CW139" s="1136"/>
      <c r="CX139" s="1137"/>
      <c r="CY139" s="1138"/>
      <c r="CZ139" s="1139"/>
      <c r="DA139" s="1140"/>
      <c r="DB139" s="1132"/>
      <c r="DC139" s="1133"/>
      <c r="DD139" s="1133"/>
      <c r="DE139" s="1133"/>
      <c r="DF139" s="1133"/>
      <c r="DG139" s="1134"/>
      <c r="DH139" s="580"/>
      <c r="DI139" s="1372"/>
      <c r="DJ139" s="1372"/>
      <c r="DK139" s="581"/>
      <c r="DL139" s="582"/>
      <c r="DM139" s="1372"/>
      <c r="DN139" s="1372"/>
      <c r="DO139" s="581"/>
      <c r="DP139" s="582"/>
      <c r="DQ139" s="1372"/>
      <c r="DR139" s="1372"/>
      <c r="DS139" s="583"/>
      <c r="DT139" s="1124"/>
      <c r="DU139" s="1125"/>
      <c r="DV139" s="1150"/>
      <c r="DW139" s="1124"/>
      <c r="DX139" s="1125"/>
      <c r="DY139" s="1150"/>
      <c r="DZ139" s="1362"/>
      <c r="EA139" s="1363"/>
      <c r="EB139" s="1362"/>
      <c r="EC139" s="1363"/>
      <c r="ED139" s="1362"/>
      <c r="EE139" s="1363"/>
      <c r="EF139" s="1364"/>
      <c r="EG139" s="1296"/>
      <c r="EH139" s="1296"/>
      <c r="EI139" s="1365"/>
      <c r="EJ139" s="1366"/>
      <c r="EK139" s="1367"/>
      <c r="EL139" s="1368"/>
      <c r="EM139" s="1298"/>
      <c r="EN139" s="1113"/>
      <c r="EO139" s="1369"/>
      <c r="EP139" s="1370"/>
      <c r="EQ139" s="1371"/>
      <c r="ER139" s="1298"/>
      <c r="ES139" s="1113"/>
      <c r="ET139" s="1113"/>
      <c r="EU139" s="1113"/>
      <c r="EV139" s="1113"/>
      <c r="EW139" s="1113"/>
      <c r="EX139" s="1113"/>
      <c r="EY139" s="1113"/>
      <c r="EZ139" s="1114"/>
    </row>
    <row r="140" spans="1:156" ht="30" customHeight="1" x14ac:dyDescent="0.2">
      <c r="A140" s="207">
        <f t="shared" si="11"/>
        <v>129</v>
      </c>
      <c r="B140" s="1103"/>
      <c r="C140" s="1104"/>
      <c r="D140" s="1092"/>
      <c r="E140" s="1093"/>
      <c r="F140" s="1094" t="str">
        <f t="shared" si="13"/>
        <v/>
      </c>
      <c r="G140" s="1095"/>
      <c r="H140" s="1095"/>
      <c r="I140" s="1095"/>
      <c r="J140" s="1095"/>
      <c r="K140" s="1095"/>
      <c r="L140" s="1095"/>
      <c r="M140" s="1095"/>
      <c r="N140" s="1095"/>
      <c r="O140" s="1095"/>
      <c r="P140" s="1095"/>
      <c r="Q140" s="1095"/>
      <c r="R140" s="1095"/>
      <c r="S140" s="1095"/>
      <c r="T140" s="1095"/>
      <c r="U140" s="1095"/>
      <c r="V140" s="1095"/>
      <c r="W140" s="1096"/>
      <c r="X140" s="1097">
        <f t="shared" si="12"/>
        <v>0</v>
      </c>
      <c r="Y140" s="1098"/>
      <c r="Z140" s="1099"/>
      <c r="AA140" s="1100"/>
      <c r="AB140" s="1101"/>
      <c r="AC140" s="1102"/>
      <c r="AD140" s="1135"/>
      <c r="AE140" s="1136"/>
      <c r="AF140" s="1136"/>
      <c r="AG140" s="1137"/>
      <c r="AH140" s="1138"/>
      <c r="AI140" s="1139"/>
      <c r="AJ140" s="1140"/>
      <c r="AK140" s="1132"/>
      <c r="AL140" s="1133"/>
      <c r="AM140" s="1133"/>
      <c r="AN140" s="1133"/>
      <c r="AO140" s="1133"/>
      <c r="AP140" s="1134"/>
      <c r="AQ140" s="642" t="str">
        <f>IF(AK140="","",VLOOKUP(AK140,ﾃﾞｰﾀ一覧!$AH$4:$AR$66,2,FALSE))</f>
        <v/>
      </c>
      <c r="AR140" s="1084"/>
      <c r="AS140" s="1084"/>
      <c r="AT140" s="643" t="str">
        <f>IF(AK140="","",VLOOKUP(AK140,ﾃﾞｰﾀ一覧!$AH$4:$AR$66,3,FALSE))</f>
        <v/>
      </c>
      <c r="AU140" s="644" t="str">
        <f>IF(AK140="","",VLOOKUP(AK140,ﾃﾞｰﾀ一覧!$AH$4:$AR$66,5,FALSE))</f>
        <v/>
      </c>
      <c r="AV140" s="1084"/>
      <c r="AW140" s="1084"/>
      <c r="AX140" s="643" t="str">
        <f>IF(AK140="","",VLOOKUP(AK140,ﾃﾞｰﾀ一覧!$AH$4:$AR$66,6,FALSE))</f>
        <v/>
      </c>
      <c r="AY140" s="649" t="str">
        <f>IF(AK140="","",VLOOKUP(AK140,ﾃﾞｰﾀ一覧!$AH$4:$AR$66,8,FALSE))</f>
        <v/>
      </c>
      <c r="AZ140" s="1084"/>
      <c r="BA140" s="1084"/>
      <c r="BB140" s="388" t="str">
        <f>IF(AK140="","",VLOOKUP(AK140,ﾃﾞｰﾀ一覧!$AH$4:$AR$66,9,FALSE))</f>
        <v/>
      </c>
      <c r="BC140" s="1124"/>
      <c r="BD140" s="1125"/>
      <c r="BE140" s="1125"/>
      <c r="BF140" s="1124"/>
      <c r="BG140" s="1125"/>
      <c r="BH140" s="1125"/>
      <c r="BI140" s="1157"/>
      <c r="BJ140" s="1158"/>
      <c r="BK140" s="1159"/>
      <c r="BL140" s="1154"/>
      <c r="BM140" s="1155"/>
      <c r="BN140" s="1156"/>
      <c r="BO140" s="1109" t="str">
        <f>IF($AK140="","",IF($BF140="","",IF($BF140=ﾃﾞｰﾀ一覧!$U$37,"",IF($BF140=ﾃﾞｰﾀ一覧!$U$38,"",IF($AH140=ﾃﾞｰﾀ一覧!$U$25,VLOOKUP($AK140,ﾃﾞｰﾀ一覧!$AH$43:$AR$66,10,FALSE),VLOOKUP($AK140,ﾃﾞｰﾀ一覧!$AH$4:$AR$66,10,FALSE))))))</f>
        <v/>
      </c>
      <c r="BP140" s="1110"/>
      <c r="BQ140" s="1110"/>
      <c r="BR140" s="1111"/>
      <c r="BS140" s="1115">
        <f>IF($BL140="",0,VLOOKUP($BL140,ﾃﾞｰﾀ一覧!$AY$4:$BB$16,3,FALSE))</f>
        <v>0</v>
      </c>
      <c r="BT140" s="1115"/>
      <c r="BU140" s="1115"/>
      <c r="BV140" s="1112" t="str">
        <f>IF($BO140="","",IF($BF140=ﾃﾞｰﾀ一覧!$U$37,"",IF($BF140=ﾃﾞｰﾀ一覧!$U$38,"",IF($BO140=ﾃﾞｰﾀ一覧!$AT$27,ﾃﾞｰﾀ一覧!$AT$27,VLOOKUP($AK140,ﾃﾞｰﾀ一覧!$AH$4:$AR$66,11,FALSE)*IF($BO140=ﾃﾞｰﾀ一覧!$AT$17,($AR140+1)*($AV140+1),IF($BO140=ﾃﾞｰﾀ一覧!$AT$22,IF(COUNTIF($AD140,"*天端*"),ﾃﾞｰﾀ一覧!$AU$43/2,ﾃﾞｰﾀ一覧!$AU$43/3),IF($BO140=ﾃﾞｰﾀ一覧!$AT$20,$AR140*$AV140,IF($BO140=ﾃﾞｰﾀ一覧!$AT$21,$AV140,1))))))))</f>
        <v/>
      </c>
      <c r="BW140" s="1112"/>
      <c r="BX140" s="1112"/>
      <c r="BY140" s="1088" t="str">
        <f>IF($B140="","",IF($AH140="","",IF($CK140=ﾃﾞｰﾀ一覧!$U$53,ﾃﾞｰﾀ一覧!$U$61,IF($AH140=ﾃﾞｰﾀ一覧!$U$21,ﾃﾞｰﾀ一覧!$U$60,IF(OR($AH140=ﾃﾞｰﾀ一覧!$U$19,$AH140=ﾃﾞｰﾀ一覧!$U$20,$AH140=ﾃﾞｰﾀ一覧!$U$23,$AH140=ﾃﾞｰﾀ一覧!$U$22,$AH140=ﾃﾞｰﾀ一覧!$U$18,AH140=ﾃﾞｰﾀ一覧!$U$25),ﾃﾞｰﾀ一覧!$U$59,ﾃﾞｰﾀ一覧!$U$62)))))</f>
        <v/>
      </c>
      <c r="BZ140" s="1089"/>
      <c r="CA140" s="1113"/>
      <c r="CB140" s="1113"/>
      <c r="CC140" s="1113"/>
      <c r="CD140" s="1113"/>
      <c r="CE140" s="1113"/>
      <c r="CF140" s="1113"/>
      <c r="CG140" s="1113"/>
      <c r="CH140" s="1113"/>
      <c r="CI140" s="1114"/>
      <c r="CK140" s="240"/>
      <c r="CM140" s="378" t="str">
        <f t="shared" ref="CM140:CM203" si="14">IF($CK140="","",IF($BF140=$CM$10,$B140,""))</f>
        <v/>
      </c>
      <c r="CN140" s="379" t="str">
        <f t="shared" ref="CN140:CN203" si="15">IF($CK140="","",IF($BF140=$CN$10,$B140,""))</f>
        <v/>
      </c>
      <c r="CO140" s="379" t="str">
        <f t="shared" ref="CO140:CO203" si="16">IF($CK140="","",IF($BF140=$CO$10,$B140,""))</f>
        <v/>
      </c>
      <c r="CP140" s="380" t="str">
        <f t="shared" ref="CP140:CP203" si="17">IF($CK140="","",IF($BF140=$CP$10,$B140,""))</f>
        <v/>
      </c>
      <c r="CQ140" s="244"/>
      <c r="CR140" s="1100"/>
      <c r="CS140" s="1101"/>
      <c r="CT140" s="1102"/>
      <c r="CU140" s="1135"/>
      <c r="CV140" s="1136"/>
      <c r="CW140" s="1136"/>
      <c r="CX140" s="1137"/>
      <c r="CY140" s="1138"/>
      <c r="CZ140" s="1139"/>
      <c r="DA140" s="1140"/>
      <c r="DB140" s="1132"/>
      <c r="DC140" s="1133"/>
      <c r="DD140" s="1133"/>
      <c r="DE140" s="1133"/>
      <c r="DF140" s="1133"/>
      <c r="DG140" s="1134"/>
      <c r="DH140" s="580"/>
      <c r="DI140" s="1372"/>
      <c r="DJ140" s="1372"/>
      <c r="DK140" s="581"/>
      <c r="DL140" s="582"/>
      <c r="DM140" s="1372"/>
      <c r="DN140" s="1372"/>
      <c r="DO140" s="581"/>
      <c r="DP140" s="582"/>
      <c r="DQ140" s="1372"/>
      <c r="DR140" s="1372"/>
      <c r="DS140" s="583"/>
      <c r="DT140" s="1124"/>
      <c r="DU140" s="1125"/>
      <c r="DV140" s="1150"/>
      <c r="DW140" s="1157"/>
      <c r="DX140" s="1158"/>
      <c r="DY140" s="1159"/>
      <c r="DZ140" s="1362"/>
      <c r="EA140" s="1363"/>
      <c r="EB140" s="1362"/>
      <c r="EC140" s="1363"/>
      <c r="ED140" s="1362"/>
      <c r="EE140" s="1363"/>
      <c r="EF140" s="1364"/>
      <c r="EG140" s="1296"/>
      <c r="EH140" s="1296"/>
      <c r="EI140" s="1365"/>
      <c r="EJ140" s="1366"/>
      <c r="EK140" s="1367"/>
      <c r="EL140" s="1368"/>
      <c r="EM140" s="1298"/>
      <c r="EN140" s="1113"/>
      <c r="EO140" s="1369"/>
      <c r="EP140" s="1370"/>
      <c r="EQ140" s="1371"/>
      <c r="ER140" s="1298"/>
      <c r="ES140" s="1113"/>
      <c r="ET140" s="1113"/>
      <c r="EU140" s="1113"/>
      <c r="EV140" s="1113"/>
      <c r="EW140" s="1113"/>
      <c r="EX140" s="1113"/>
      <c r="EY140" s="1113"/>
      <c r="EZ140" s="1114"/>
    </row>
    <row r="141" spans="1:156" ht="30" customHeight="1" x14ac:dyDescent="0.2">
      <c r="A141" s="207">
        <f t="shared" si="11"/>
        <v>130</v>
      </c>
      <c r="B141" s="1103"/>
      <c r="C141" s="1104"/>
      <c r="D141" s="1092"/>
      <c r="E141" s="1093"/>
      <c r="F141" s="1094" t="str">
        <f t="shared" si="13"/>
        <v/>
      </c>
      <c r="G141" s="1095"/>
      <c r="H141" s="1095"/>
      <c r="I141" s="1095"/>
      <c r="J141" s="1095"/>
      <c r="K141" s="1095"/>
      <c r="L141" s="1095"/>
      <c r="M141" s="1095"/>
      <c r="N141" s="1095"/>
      <c r="O141" s="1095"/>
      <c r="P141" s="1095"/>
      <c r="Q141" s="1095"/>
      <c r="R141" s="1095"/>
      <c r="S141" s="1095"/>
      <c r="T141" s="1095"/>
      <c r="U141" s="1095"/>
      <c r="V141" s="1095"/>
      <c r="W141" s="1096"/>
      <c r="X141" s="1097">
        <f t="shared" si="12"/>
        <v>0</v>
      </c>
      <c r="Y141" s="1098"/>
      <c r="Z141" s="1099"/>
      <c r="AA141" s="1100"/>
      <c r="AB141" s="1101"/>
      <c r="AC141" s="1102"/>
      <c r="AD141" s="1135"/>
      <c r="AE141" s="1136"/>
      <c r="AF141" s="1136"/>
      <c r="AG141" s="1137"/>
      <c r="AH141" s="1138"/>
      <c r="AI141" s="1139"/>
      <c r="AJ141" s="1140"/>
      <c r="AK141" s="1132"/>
      <c r="AL141" s="1133"/>
      <c r="AM141" s="1133"/>
      <c r="AN141" s="1133"/>
      <c r="AO141" s="1133"/>
      <c r="AP141" s="1134"/>
      <c r="AQ141" s="642" t="str">
        <f>IF(AK141="","",VLOOKUP(AK141,ﾃﾞｰﾀ一覧!$AH$4:$AR$66,2,FALSE))</f>
        <v/>
      </c>
      <c r="AR141" s="1084"/>
      <c r="AS141" s="1084"/>
      <c r="AT141" s="643" t="str">
        <f>IF(AK141="","",VLOOKUP(AK141,ﾃﾞｰﾀ一覧!$AH$4:$AR$66,3,FALSE))</f>
        <v/>
      </c>
      <c r="AU141" s="644" t="str">
        <f>IF(AK141="","",VLOOKUP(AK141,ﾃﾞｰﾀ一覧!$AH$4:$AR$66,5,FALSE))</f>
        <v/>
      </c>
      <c r="AV141" s="1084"/>
      <c r="AW141" s="1084"/>
      <c r="AX141" s="643" t="str">
        <f>IF(AK141="","",VLOOKUP(AK141,ﾃﾞｰﾀ一覧!$AH$4:$AR$66,6,FALSE))</f>
        <v/>
      </c>
      <c r="AY141" s="649" t="str">
        <f>IF(AK141="","",VLOOKUP(AK141,ﾃﾞｰﾀ一覧!$AH$4:$AR$66,8,FALSE))</f>
        <v/>
      </c>
      <c r="AZ141" s="1084"/>
      <c r="BA141" s="1084"/>
      <c r="BB141" s="388" t="str">
        <f>IF(AK141="","",VLOOKUP(AK141,ﾃﾞｰﾀ一覧!$AH$4:$AR$66,9,FALSE))</f>
        <v/>
      </c>
      <c r="BC141" s="1124"/>
      <c r="BD141" s="1125"/>
      <c r="BE141" s="1125"/>
      <c r="BF141" s="1124"/>
      <c r="BG141" s="1125"/>
      <c r="BH141" s="1125"/>
      <c r="BI141" s="1157"/>
      <c r="BJ141" s="1158"/>
      <c r="BK141" s="1159"/>
      <c r="BL141" s="1154"/>
      <c r="BM141" s="1155"/>
      <c r="BN141" s="1156"/>
      <c r="BO141" s="1109" t="str">
        <f>IF($AK141="","",IF($BF141="","",IF($BF141=ﾃﾞｰﾀ一覧!$U$37,"",IF($BF141=ﾃﾞｰﾀ一覧!$U$38,"",IF($AH141=ﾃﾞｰﾀ一覧!$U$25,VLOOKUP($AK141,ﾃﾞｰﾀ一覧!$AH$43:$AR$66,10,FALSE),VLOOKUP($AK141,ﾃﾞｰﾀ一覧!$AH$4:$AR$66,10,FALSE))))))</f>
        <v/>
      </c>
      <c r="BP141" s="1110"/>
      <c r="BQ141" s="1110"/>
      <c r="BR141" s="1111"/>
      <c r="BS141" s="1115">
        <f>IF($BL141="",0,VLOOKUP($BL141,ﾃﾞｰﾀ一覧!$AY$4:$BB$16,3,FALSE))</f>
        <v>0</v>
      </c>
      <c r="BT141" s="1115"/>
      <c r="BU141" s="1115"/>
      <c r="BV141" s="1112" t="str">
        <f>IF($BO141="","",IF($BF141=ﾃﾞｰﾀ一覧!$U$37,"",IF($BF141=ﾃﾞｰﾀ一覧!$U$38,"",IF($BO141=ﾃﾞｰﾀ一覧!$AT$27,ﾃﾞｰﾀ一覧!$AT$27,VLOOKUP($AK141,ﾃﾞｰﾀ一覧!$AH$4:$AR$66,11,FALSE)*IF($BO141=ﾃﾞｰﾀ一覧!$AT$17,($AR141+1)*($AV141+1),IF($BO141=ﾃﾞｰﾀ一覧!$AT$22,IF(COUNTIF($AD141,"*天端*"),ﾃﾞｰﾀ一覧!$AU$43/2,ﾃﾞｰﾀ一覧!$AU$43/3),IF($BO141=ﾃﾞｰﾀ一覧!$AT$20,$AR141*$AV141,IF($BO141=ﾃﾞｰﾀ一覧!$AT$21,$AV141,1))))))))</f>
        <v/>
      </c>
      <c r="BW141" s="1112"/>
      <c r="BX141" s="1112"/>
      <c r="BY141" s="1088" t="str">
        <f>IF($B141="","",IF($AH141="","",IF($CK141=ﾃﾞｰﾀ一覧!$U$53,ﾃﾞｰﾀ一覧!$U$61,IF($AH141=ﾃﾞｰﾀ一覧!$U$21,ﾃﾞｰﾀ一覧!$U$60,IF(OR($AH141=ﾃﾞｰﾀ一覧!$U$19,$AH141=ﾃﾞｰﾀ一覧!$U$20,$AH141=ﾃﾞｰﾀ一覧!$U$23,$AH141=ﾃﾞｰﾀ一覧!$U$22,$AH141=ﾃﾞｰﾀ一覧!$U$18,AH141=ﾃﾞｰﾀ一覧!$U$25),ﾃﾞｰﾀ一覧!$U$59,ﾃﾞｰﾀ一覧!$U$62)))))</f>
        <v/>
      </c>
      <c r="BZ141" s="1089"/>
      <c r="CA141" s="1113"/>
      <c r="CB141" s="1113"/>
      <c r="CC141" s="1113"/>
      <c r="CD141" s="1113"/>
      <c r="CE141" s="1113"/>
      <c r="CF141" s="1113"/>
      <c r="CG141" s="1113"/>
      <c r="CH141" s="1113"/>
      <c r="CI141" s="1114"/>
      <c r="CK141" s="240"/>
      <c r="CM141" s="378" t="str">
        <f t="shared" si="14"/>
        <v/>
      </c>
      <c r="CN141" s="379" t="str">
        <f t="shared" si="15"/>
        <v/>
      </c>
      <c r="CO141" s="379" t="str">
        <f t="shared" si="16"/>
        <v/>
      </c>
      <c r="CP141" s="380" t="str">
        <f t="shared" si="17"/>
        <v/>
      </c>
      <c r="CQ141" s="244"/>
      <c r="CR141" s="1100"/>
      <c r="CS141" s="1101"/>
      <c r="CT141" s="1102"/>
      <c r="CU141" s="1135"/>
      <c r="CV141" s="1136"/>
      <c r="CW141" s="1136"/>
      <c r="CX141" s="1137"/>
      <c r="CY141" s="1138"/>
      <c r="CZ141" s="1139"/>
      <c r="DA141" s="1140"/>
      <c r="DB141" s="1132"/>
      <c r="DC141" s="1133"/>
      <c r="DD141" s="1133"/>
      <c r="DE141" s="1133"/>
      <c r="DF141" s="1133"/>
      <c r="DG141" s="1134"/>
      <c r="DH141" s="580"/>
      <c r="DI141" s="1372"/>
      <c r="DJ141" s="1372"/>
      <c r="DK141" s="581"/>
      <c r="DL141" s="582"/>
      <c r="DM141" s="1372"/>
      <c r="DN141" s="1372"/>
      <c r="DO141" s="581"/>
      <c r="DP141" s="582"/>
      <c r="DQ141" s="1372"/>
      <c r="DR141" s="1372"/>
      <c r="DS141" s="583"/>
      <c r="DT141" s="1124"/>
      <c r="DU141" s="1125"/>
      <c r="DV141" s="1150"/>
      <c r="DW141" s="1157"/>
      <c r="DX141" s="1158"/>
      <c r="DY141" s="1159"/>
      <c r="DZ141" s="1362"/>
      <c r="EA141" s="1363"/>
      <c r="EB141" s="1362"/>
      <c r="EC141" s="1363"/>
      <c r="ED141" s="1362"/>
      <c r="EE141" s="1363"/>
      <c r="EF141" s="1364"/>
      <c r="EG141" s="1296"/>
      <c r="EH141" s="1296"/>
      <c r="EI141" s="1365"/>
      <c r="EJ141" s="1366"/>
      <c r="EK141" s="1367"/>
      <c r="EL141" s="1368"/>
      <c r="EM141" s="1298"/>
      <c r="EN141" s="1113"/>
      <c r="EO141" s="1369"/>
      <c r="EP141" s="1370"/>
      <c r="EQ141" s="1371"/>
      <c r="ER141" s="1298"/>
      <c r="ES141" s="1113"/>
      <c r="ET141" s="1113"/>
      <c r="EU141" s="1113"/>
      <c r="EV141" s="1113"/>
      <c r="EW141" s="1113"/>
      <c r="EX141" s="1113"/>
      <c r="EY141" s="1113"/>
      <c r="EZ141" s="1114"/>
    </row>
    <row r="142" spans="1:156" ht="30" customHeight="1" x14ac:dyDescent="0.2">
      <c r="A142" s="207">
        <f t="shared" ref="A142:A205" si="18">A141+1</f>
        <v>131</v>
      </c>
      <c r="B142" s="1103"/>
      <c r="C142" s="1104"/>
      <c r="D142" s="1092"/>
      <c r="E142" s="1093"/>
      <c r="F142" s="1094" t="str">
        <f t="shared" si="13"/>
        <v/>
      </c>
      <c r="G142" s="1095"/>
      <c r="H142" s="1095"/>
      <c r="I142" s="1095"/>
      <c r="J142" s="1095"/>
      <c r="K142" s="1095"/>
      <c r="L142" s="1095"/>
      <c r="M142" s="1095"/>
      <c r="N142" s="1095"/>
      <c r="O142" s="1095"/>
      <c r="P142" s="1095"/>
      <c r="Q142" s="1095"/>
      <c r="R142" s="1095"/>
      <c r="S142" s="1095"/>
      <c r="T142" s="1095"/>
      <c r="U142" s="1095"/>
      <c r="V142" s="1095"/>
      <c r="W142" s="1096"/>
      <c r="X142" s="1097">
        <f t="shared" ref="X142:X205" si="19">$DT142</f>
        <v>0</v>
      </c>
      <c r="Y142" s="1098"/>
      <c r="Z142" s="1099"/>
      <c r="AA142" s="1100"/>
      <c r="AB142" s="1101"/>
      <c r="AC142" s="1102"/>
      <c r="AD142" s="1135"/>
      <c r="AE142" s="1136"/>
      <c r="AF142" s="1136"/>
      <c r="AG142" s="1137"/>
      <c r="AH142" s="1138"/>
      <c r="AI142" s="1139"/>
      <c r="AJ142" s="1140"/>
      <c r="AK142" s="1132"/>
      <c r="AL142" s="1133"/>
      <c r="AM142" s="1133"/>
      <c r="AN142" s="1133"/>
      <c r="AO142" s="1133"/>
      <c r="AP142" s="1134"/>
      <c r="AQ142" s="642" t="str">
        <f>IF(AK142="","",VLOOKUP(AK142,ﾃﾞｰﾀ一覧!$AH$4:$AR$66,2,FALSE))</f>
        <v/>
      </c>
      <c r="AR142" s="1084"/>
      <c r="AS142" s="1084"/>
      <c r="AT142" s="643" t="str">
        <f>IF(AK142="","",VLOOKUP(AK142,ﾃﾞｰﾀ一覧!$AH$4:$AR$66,3,FALSE))</f>
        <v/>
      </c>
      <c r="AU142" s="644" t="str">
        <f>IF(AK142="","",VLOOKUP(AK142,ﾃﾞｰﾀ一覧!$AH$4:$AR$66,5,FALSE))</f>
        <v/>
      </c>
      <c r="AV142" s="1084"/>
      <c r="AW142" s="1084"/>
      <c r="AX142" s="643" t="str">
        <f>IF(AK142="","",VLOOKUP(AK142,ﾃﾞｰﾀ一覧!$AH$4:$AR$66,6,FALSE))</f>
        <v/>
      </c>
      <c r="AY142" s="649" t="str">
        <f>IF(AK142="","",VLOOKUP(AK142,ﾃﾞｰﾀ一覧!$AH$4:$AR$66,8,FALSE))</f>
        <v/>
      </c>
      <c r="AZ142" s="1084"/>
      <c r="BA142" s="1084"/>
      <c r="BB142" s="388" t="str">
        <f>IF(AK142="","",VLOOKUP(AK142,ﾃﾞｰﾀ一覧!$AH$4:$AR$66,9,FALSE))</f>
        <v/>
      </c>
      <c r="BC142" s="1124"/>
      <c r="BD142" s="1125"/>
      <c r="BE142" s="1125"/>
      <c r="BF142" s="1124"/>
      <c r="BG142" s="1125"/>
      <c r="BH142" s="1125"/>
      <c r="BI142" s="1124"/>
      <c r="BJ142" s="1125"/>
      <c r="BK142" s="1150"/>
      <c r="BL142" s="1154"/>
      <c r="BM142" s="1155"/>
      <c r="BN142" s="1156"/>
      <c r="BO142" s="1109" t="str">
        <f>IF($AK142="","",IF($BF142="","",IF($BF142=ﾃﾞｰﾀ一覧!$U$37,"",IF($BF142=ﾃﾞｰﾀ一覧!$U$38,"",IF($AH142=ﾃﾞｰﾀ一覧!$U$25,VLOOKUP($AK142,ﾃﾞｰﾀ一覧!$AH$43:$AR$66,10,FALSE),VLOOKUP($AK142,ﾃﾞｰﾀ一覧!$AH$4:$AR$66,10,FALSE))))))</f>
        <v/>
      </c>
      <c r="BP142" s="1110"/>
      <c r="BQ142" s="1110"/>
      <c r="BR142" s="1111"/>
      <c r="BS142" s="1115">
        <f>IF($BL142="",0,VLOOKUP($BL142,ﾃﾞｰﾀ一覧!$AY$4:$BB$16,3,FALSE))</f>
        <v>0</v>
      </c>
      <c r="BT142" s="1115"/>
      <c r="BU142" s="1115"/>
      <c r="BV142" s="1112" t="str">
        <f>IF($BO142="","",IF($BF142=ﾃﾞｰﾀ一覧!$U$37,"",IF($BF142=ﾃﾞｰﾀ一覧!$U$38,"",IF($BO142=ﾃﾞｰﾀ一覧!$AT$27,ﾃﾞｰﾀ一覧!$AT$27,VLOOKUP($AK142,ﾃﾞｰﾀ一覧!$AH$4:$AR$66,11,FALSE)*IF($BO142=ﾃﾞｰﾀ一覧!$AT$17,($AR142+1)*($AV142+1),IF($BO142=ﾃﾞｰﾀ一覧!$AT$22,IF(COUNTIF($AD142,"*天端*"),ﾃﾞｰﾀ一覧!$AU$43/2,ﾃﾞｰﾀ一覧!$AU$43/3),IF($BO142=ﾃﾞｰﾀ一覧!$AT$20,$AR142*$AV142,IF($BO142=ﾃﾞｰﾀ一覧!$AT$21,$AV142,1))))))))</f>
        <v/>
      </c>
      <c r="BW142" s="1112"/>
      <c r="BX142" s="1112"/>
      <c r="BY142" s="1088" t="str">
        <f>IF($B142="","",IF($AH142="","",IF($CK142=ﾃﾞｰﾀ一覧!$U$53,ﾃﾞｰﾀ一覧!$U$61,IF($AH142=ﾃﾞｰﾀ一覧!$U$21,ﾃﾞｰﾀ一覧!$U$60,IF(OR($AH142=ﾃﾞｰﾀ一覧!$U$19,$AH142=ﾃﾞｰﾀ一覧!$U$20,$AH142=ﾃﾞｰﾀ一覧!$U$23,$AH142=ﾃﾞｰﾀ一覧!$U$22,$AH142=ﾃﾞｰﾀ一覧!$U$18,AH142=ﾃﾞｰﾀ一覧!$U$25),ﾃﾞｰﾀ一覧!$U$59,ﾃﾞｰﾀ一覧!$U$62)))))</f>
        <v/>
      </c>
      <c r="BZ142" s="1089"/>
      <c r="CA142" s="1113"/>
      <c r="CB142" s="1113"/>
      <c r="CC142" s="1113"/>
      <c r="CD142" s="1113"/>
      <c r="CE142" s="1113"/>
      <c r="CF142" s="1113"/>
      <c r="CG142" s="1113"/>
      <c r="CH142" s="1113"/>
      <c r="CI142" s="1114"/>
      <c r="CK142" s="240"/>
      <c r="CM142" s="378" t="str">
        <f t="shared" si="14"/>
        <v/>
      </c>
      <c r="CN142" s="379" t="str">
        <f t="shared" si="15"/>
        <v/>
      </c>
      <c r="CO142" s="379" t="str">
        <f t="shared" si="16"/>
        <v/>
      </c>
      <c r="CP142" s="380" t="str">
        <f t="shared" si="17"/>
        <v/>
      </c>
      <c r="CQ142" s="244"/>
      <c r="CR142" s="1100"/>
      <c r="CS142" s="1101"/>
      <c r="CT142" s="1102"/>
      <c r="CU142" s="1135"/>
      <c r="CV142" s="1136"/>
      <c r="CW142" s="1136"/>
      <c r="CX142" s="1137"/>
      <c r="CY142" s="1138"/>
      <c r="CZ142" s="1139"/>
      <c r="DA142" s="1140"/>
      <c r="DB142" s="1132"/>
      <c r="DC142" s="1133"/>
      <c r="DD142" s="1133"/>
      <c r="DE142" s="1133"/>
      <c r="DF142" s="1133"/>
      <c r="DG142" s="1134"/>
      <c r="DH142" s="580"/>
      <c r="DI142" s="1372"/>
      <c r="DJ142" s="1372"/>
      <c r="DK142" s="581"/>
      <c r="DL142" s="582"/>
      <c r="DM142" s="1372"/>
      <c r="DN142" s="1372"/>
      <c r="DO142" s="581"/>
      <c r="DP142" s="582"/>
      <c r="DQ142" s="1372"/>
      <c r="DR142" s="1372"/>
      <c r="DS142" s="583"/>
      <c r="DT142" s="1124"/>
      <c r="DU142" s="1125"/>
      <c r="DV142" s="1150"/>
      <c r="DW142" s="1124"/>
      <c r="DX142" s="1125"/>
      <c r="DY142" s="1150"/>
      <c r="DZ142" s="1362"/>
      <c r="EA142" s="1363"/>
      <c r="EB142" s="1362"/>
      <c r="EC142" s="1363"/>
      <c r="ED142" s="1362"/>
      <c r="EE142" s="1363"/>
      <c r="EF142" s="1364"/>
      <c r="EG142" s="1296"/>
      <c r="EH142" s="1296"/>
      <c r="EI142" s="1365"/>
      <c r="EJ142" s="1366"/>
      <c r="EK142" s="1367"/>
      <c r="EL142" s="1368"/>
      <c r="EM142" s="1298"/>
      <c r="EN142" s="1113"/>
      <c r="EO142" s="1369"/>
      <c r="EP142" s="1370"/>
      <c r="EQ142" s="1371"/>
      <c r="ER142" s="1298"/>
      <c r="ES142" s="1113"/>
      <c r="ET142" s="1113"/>
      <c r="EU142" s="1113"/>
      <c r="EV142" s="1113"/>
      <c r="EW142" s="1113"/>
      <c r="EX142" s="1113"/>
      <c r="EY142" s="1113"/>
      <c r="EZ142" s="1114"/>
    </row>
    <row r="143" spans="1:156" ht="30" customHeight="1" x14ac:dyDescent="0.2">
      <c r="A143" s="207">
        <f t="shared" si="18"/>
        <v>132</v>
      </c>
      <c r="B143" s="1103"/>
      <c r="C143" s="1104"/>
      <c r="D143" s="1092"/>
      <c r="E143" s="1093"/>
      <c r="F143" s="1094" t="str">
        <f t="shared" si="13"/>
        <v/>
      </c>
      <c r="G143" s="1095"/>
      <c r="H143" s="1095"/>
      <c r="I143" s="1095"/>
      <c r="J143" s="1095"/>
      <c r="K143" s="1095"/>
      <c r="L143" s="1095"/>
      <c r="M143" s="1095"/>
      <c r="N143" s="1095"/>
      <c r="O143" s="1095"/>
      <c r="P143" s="1095"/>
      <c r="Q143" s="1095"/>
      <c r="R143" s="1095"/>
      <c r="S143" s="1095"/>
      <c r="T143" s="1095"/>
      <c r="U143" s="1095"/>
      <c r="V143" s="1095"/>
      <c r="W143" s="1096"/>
      <c r="X143" s="1097">
        <f t="shared" si="19"/>
        <v>0</v>
      </c>
      <c r="Y143" s="1098"/>
      <c r="Z143" s="1099"/>
      <c r="AA143" s="1100"/>
      <c r="AB143" s="1101"/>
      <c r="AC143" s="1102"/>
      <c r="AD143" s="1135"/>
      <c r="AE143" s="1136"/>
      <c r="AF143" s="1136"/>
      <c r="AG143" s="1137"/>
      <c r="AH143" s="1138"/>
      <c r="AI143" s="1139"/>
      <c r="AJ143" s="1140"/>
      <c r="AK143" s="1132"/>
      <c r="AL143" s="1133"/>
      <c r="AM143" s="1133"/>
      <c r="AN143" s="1133"/>
      <c r="AO143" s="1133"/>
      <c r="AP143" s="1134"/>
      <c r="AQ143" s="642" t="str">
        <f>IF(AK143="","",VLOOKUP(AK143,ﾃﾞｰﾀ一覧!$AH$4:$AR$66,2,FALSE))</f>
        <v/>
      </c>
      <c r="AR143" s="1084"/>
      <c r="AS143" s="1084"/>
      <c r="AT143" s="643" t="str">
        <f>IF(AK143="","",VLOOKUP(AK143,ﾃﾞｰﾀ一覧!$AH$4:$AR$66,3,FALSE))</f>
        <v/>
      </c>
      <c r="AU143" s="644" t="str">
        <f>IF(AK143="","",VLOOKUP(AK143,ﾃﾞｰﾀ一覧!$AH$4:$AR$66,5,FALSE))</f>
        <v/>
      </c>
      <c r="AV143" s="1084"/>
      <c r="AW143" s="1084"/>
      <c r="AX143" s="643" t="str">
        <f>IF(AK143="","",VLOOKUP(AK143,ﾃﾞｰﾀ一覧!$AH$4:$AR$66,6,FALSE))</f>
        <v/>
      </c>
      <c r="AY143" s="649" t="str">
        <f>IF(AK143="","",VLOOKUP(AK143,ﾃﾞｰﾀ一覧!$AH$4:$AR$66,8,FALSE))</f>
        <v/>
      </c>
      <c r="AZ143" s="1084"/>
      <c r="BA143" s="1084"/>
      <c r="BB143" s="388" t="str">
        <f>IF(AK143="","",VLOOKUP(AK143,ﾃﾞｰﾀ一覧!$AH$4:$AR$66,9,FALSE))</f>
        <v/>
      </c>
      <c r="BC143" s="1124"/>
      <c r="BD143" s="1125"/>
      <c r="BE143" s="1125"/>
      <c r="BF143" s="1124"/>
      <c r="BG143" s="1125"/>
      <c r="BH143" s="1125"/>
      <c r="BI143" s="1124"/>
      <c r="BJ143" s="1125"/>
      <c r="BK143" s="1150"/>
      <c r="BL143" s="1154"/>
      <c r="BM143" s="1155"/>
      <c r="BN143" s="1156"/>
      <c r="BO143" s="1109" t="str">
        <f>IF($AK143="","",IF($BF143="","",IF($BF143=ﾃﾞｰﾀ一覧!$U$37,"",IF($BF143=ﾃﾞｰﾀ一覧!$U$38,"",IF($AH143=ﾃﾞｰﾀ一覧!$U$25,VLOOKUP($AK143,ﾃﾞｰﾀ一覧!$AH$43:$AR$66,10,FALSE),VLOOKUP($AK143,ﾃﾞｰﾀ一覧!$AH$4:$AR$66,10,FALSE))))))</f>
        <v/>
      </c>
      <c r="BP143" s="1110"/>
      <c r="BQ143" s="1110"/>
      <c r="BR143" s="1111"/>
      <c r="BS143" s="1115">
        <f>IF($BL143="",0,VLOOKUP($BL143,ﾃﾞｰﾀ一覧!$AY$4:$BB$16,3,FALSE))</f>
        <v>0</v>
      </c>
      <c r="BT143" s="1115"/>
      <c r="BU143" s="1115"/>
      <c r="BV143" s="1112" t="str">
        <f>IF($BO143="","",IF($BF143=ﾃﾞｰﾀ一覧!$U$37,"",IF($BF143=ﾃﾞｰﾀ一覧!$U$38,"",IF($BO143=ﾃﾞｰﾀ一覧!$AT$27,ﾃﾞｰﾀ一覧!$AT$27,VLOOKUP($AK143,ﾃﾞｰﾀ一覧!$AH$4:$AR$66,11,FALSE)*IF($BO143=ﾃﾞｰﾀ一覧!$AT$17,($AR143+1)*($AV143+1),IF($BO143=ﾃﾞｰﾀ一覧!$AT$22,IF(COUNTIF($AD143,"*天端*"),ﾃﾞｰﾀ一覧!$AU$43/2,ﾃﾞｰﾀ一覧!$AU$43/3),IF($BO143=ﾃﾞｰﾀ一覧!$AT$20,$AR143*$AV143,IF($BO143=ﾃﾞｰﾀ一覧!$AT$21,$AV143,1))))))))</f>
        <v/>
      </c>
      <c r="BW143" s="1112"/>
      <c r="BX143" s="1112"/>
      <c r="BY143" s="1088" t="str">
        <f>IF($B143="","",IF($AH143="","",IF($CK143=ﾃﾞｰﾀ一覧!$U$53,ﾃﾞｰﾀ一覧!$U$61,IF($AH143=ﾃﾞｰﾀ一覧!$U$21,ﾃﾞｰﾀ一覧!$U$60,IF(OR($AH143=ﾃﾞｰﾀ一覧!$U$19,$AH143=ﾃﾞｰﾀ一覧!$U$20,$AH143=ﾃﾞｰﾀ一覧!$U$23,$AH143=ﾃﾞｰﾀ一覧!$U$22,$AH143=ﾃﾞｰﾀ一覧!$U$18,AH143=ﾃﾞｰﾀ一覧!$U$25),ﾃﾞｰﾀ一覧!$U$59,ﾃﾞｰﾀ一覧!$U$62)))))</f>
        <v/>
      </c>
      <c r="BZ143" s="1089"/>
      <c r="CA143" s="1113"/>
      <c r="CB143" s="1113"/>
      <c r="CC143" s="1113"/>
      <c r="CD143" s="1113"/>
      <c r="CE143" s="1113"/>
      <c r="CF143" s="1113"/>
      <c r="CG143" s="1113"/>
      <c r="CH143" s="1113"/>
      <c r="CI143" s="1114"/>
      <c r="CK143" s="240"/>
      <c r="CM143" s="378" t="str">
        <f t="shared" si="14"/>
        <v/>
      </c>
      <c r="CN143" s="379" t="str">
        <f t="shared" si="15"/>
        <v/>
      </c>
      <c r="CO143" s="379" t="str">
        <f t="shared" si="16"/>
        <v/>
      </c>
      <c r="CP143" s="380" t="str">
        <f t="shared" si="17"/>
        <v/>
      </c>
      <c r="CQ143" s="244"/>
      <c r="CR143" s="1100"/>
      <c r="CS143" s="1101"/>
      <c r="CT143" s="1102"/>
      <c r="CU143" s="1135"/>
      <c r="CV143" s="1136"/>
      <c r="CW143" s="1136"/>
      <c r="CX143" s="1137"/>
      <c r="CY143" s="1138"/>
      <c r="CZ143" s="1139"/>
      <c r="DA143" s="1140"/>
      <c r="DB143" s="1132"/>
      <c r="DC143" s="1133"/>
      <c r="DD143" s="1133"/>
      <c r="DE143" s="1133"/>
      <c r="DF143" s="1133"/>
      <c r="DG143" s="1134"/>
      <c r="DH143" s="580"/>
      <c r="DI143" s="1372"/>
      <c r="DJ143" s="1372"/>
      <c r="DK143" s="581"/>
      <c r="DL143" s="582"/>
      <c r="DM143" s="1372"/>
      <c r="DN143" s="1372"/>
      <c r="DO143" s="581"/>
      <c r="DP143" s="582"/>
      <c r="DQ143" s="1372"/>
      <c r="DR143" s="1372"/>
      <c r="DS143" s="583"/>
      <c r="DT143" s="1124"/>
      <c r="DU143" s="1125"/>
      <c r="DV143" s="1150"/>
      <c r="DW143" s="1124"/>
      <c r="DX143" s="1125"/>
      <c r="DY143" s="1150"/>
      <c r="DZ143" s="1362"/>
      <c r="EA143" s="1363"/>
      <c r="EB143" s="1362"/>
      <c r="EC143" s="1363"/>
      <c r="ED143" s="1362"/>
      <c r="EE143" s="1363"/>
      <c r="EF143" s="1364"/>
      <c r="EG143" s="1296"/>
      <c r="EH143" s="1296"/>
      <c r="EI143" s="1365"/>
      <c r="EJ143" s="1366"/>
      <c r="EK143" s="1367"/>
      <c r="EL143" s="1368"/>
      <c r="EM143" s="1298"/>
      <c r="EN143" s="1113"/>
      <c r="EO143" s="1369"/>
      <c r="EP143" s="1370"/>
      <c r="EQ143" s="1371"/>
      <c r="ER143" s="1298"/>
      <c r="ES143" s="1113"/>
      <c r="ET143" s="1113"/>
      <c r="EU143" s="1113"/>
      <c r="EV143" s="1113"/>
      <c r="EW143" s="1113"/>
      <c r="EX143" s="1113"/>
      <c r="EY143" s="1113"/>
      <c r="EZ143" s="1114"/>
    </row>
    <row r="144" spans="1:156" ht="30" customHeight="1" x14ac:dyDescent="0.2">
      <c r="A144" s="207">
        <f t="shared" si="18"/>
        <v>133</v>
      </c>
      <c r="B144" s="1103"/>
      <c r="C144" s="1104"/>
      <c r="D144" s="1092"/>
      <c r="E144" s="1093"/>
      <c r="F144" s="1094" t="str">
        <f t="shared" ref="F144:F207" si="20">IF($DB144="","",$DB144&amp;"("&amp;IF($DH144=0,"",$DH144&amp;$DI144)&amp;IF($DK144=0,"",$DK144)&amp;IF($DL144=0,"","×"&amp;$DL144&amp;$DM144)&amp;IF($DO144=0,"",$DO144)&amp;IF($DP144=0,"","×"&amp;$DP144&amp;$DQ144)&amp;IF($DS144=0,"",$DS144)&amp;")")</f>
        <v/>
      </c>
      <c r="G144" s="1095"/>
      <c r="H144" s="1095"/>
      <c r="I144" s="1095"/>
      <c r="J144" s="1095"/>
      <c r="K144" s="1095"/>
      <c r="L144" s="1095"/>
      <c r="M144" s="1095"/>
      <c r="N144" s="1095"/>
      <c r="O144" s="1095"/>
      <c r="P144" s="1095"/>
      <c r="Q144" s="1095"/>
      <c r="R144" s="1095"/>
      <c r="S144" s="1095"/>
      <c r="T144" s="1095"/>
      <c r="U144" s="1095"/>
      <c r="V144" s="1095"/>
      <c r="W144" s="1096"/>
      <c r="X144" s="1097">
        <f t="shared" si="19"/>
        <v>0</v>
      </c>
      <c r="Y144" s="1098"/>
      <c r="Z144" s="1099"/>
      <c r="AA144" s="1100"/>
      <c r="AB144" s="1101"/>
      <c r="AC144" s="1102"/>
      <c r="AD144" s="1135"/>
      <c r="AE144" s="1136"/>
      <c r="AF144" s="1136"/>
      <c r="AG144" s="1137"/>
      <c r="AH144" s="1138"/>
      <c r="AI144" s="1139"/>
      <c r="AJ144" s="1140"/>
      <c r="AK144" s="1132"/>
      <c r="AL144" s="1133"/>
      <c r="AM144" s="1133"/>
      <c r="AN144" s="1133"/>
      <c r="AO144" s="1133"/>
      <c r="AP144" s="1134"/>
      <c r="AQ144" s="642" t="str">
        <f>IF(AK144="","",VLOOKUP(AK144,ﾃﾞｰﾀ一覧!$AH$4:$AR$66,2,FALSE))</f>
        <v/>
      </c>
      <c r="AR144" s="1084"/>
      <c r="AS144" s="1084"/>
      <c r="AT144" s="643" t="str">
        <f>IF(AK144="","",VLOOKUP(AK144,ﾃﾞｰﾀ一覧!$AH$4:$AR$66,3,FALSE))</f>
        <v/>
      </c>
      <c r="AU144" s="644" t="str">
        <f>IF(AK144="","",VLOOKUP(AK144,ﾃﾞｰﾀ一覧!$AH$4:$AR$66,5,FALSE))</f>
        <v/>
      </c>
      <c r="AV144" s="1084"/>
      <c r="AW144" s="1084"/>
      <c r="AX144" s="643" t="str">
        <f>IF(AK144="","",VLOOKUP(AK144,ﾃﾞｰﾀ一覧!$AH$4:$AR$66,6,FALSE))</f>
        <v/>
      </c>
      <c r="AY144" s="649" t="str">
        <f>IF(AK144="","",VLOOKUP(AK144,ﾃﾞｰﾀ一覧!$AH$4:$AR$66,8,FALSE))</f>
        <v/>
      </c>
      <c r="AZ144" s="1084"/>
      <c r="BA144" s="1084"/>
      <c r="BB144" s="388" t="str">
        <f>IF(AK144="","",VLOOKUP(AK144,ﾃﾞｰﾀ一覧!$AH$4:$AR$66,9,FALSE))</f>
        <v/>
      </c>
      <c r="BC144" s="1124"/>
      <c r="BD144" s="1125"/>
      <c r="BE144" s="1125"/>
      <c r="BF144" s="1124"/>
      <c r="BG144" s="1125"/>
      <c r="BH144" s="1125"/>
      <c r="BI144" s="1124"/>
      <c r="BJ144" s="1125"/>
      <c r="BK144" s="1150"/>
      <c r="BL144" s="1154"/>
      <c r="BM144" s="1155"/>
      <c r="BN144" s="1156"/>
      <c r="BO144" s="1109" t="str">
        <f>IF($AK144="","",IF($BF144="","",IF($BF144=ﾃﾞｰﾀ一覧!$U$37,"",IF($BF144=ﾃﾞｰﾀ一覧!$U$38,"",IF($AH144=ﾃﾞｰﾀ一覧!$U$25,VLOOKUP($AK144,ﾃﾞｰﾀ一覧!$AH$43:$AR$66,10,FALSE),VLOOKUP($AK144,ﾃﾞｰﾀ一覧!$AH$4:$AR$66,10,FALSE))))))</f>
        <v/>
      </c>
      <c r="BP144" s="1110"/>
      <c r="BQ144" s="1110"/>
      <c r="BR144" s="1111"/>
      <c r="BS144" s="1115">
        <f>IF($BL144="",0,VLOOKUP($BL144,ﾃﾞｰﾀ一覧!$AY$4:$BB$16,3,FALSE))</f>
        <v>0</v>
      </c>
      <c r="BT144" s="1115"/>
      <c r="BU144" s="1115"/>
      <c r="BV144" s="1112" t="str">
        <f>IF($BO144="","",IF($BF144=ﾃﾞｰﾀ一覧!$U$37,"",IF($BF144=ﾃﾞｰﾀ一覧!$U$38,"",IF($BO144=ﾃﾞｰﾀ一覧!$AT$27,ﾃﾞｰﾀ一覧!$AT$27,VLOOKUP($AK144,ﾃﾞｰﾀ一覧!$AH$4:$AR$66,11,FALSE)*IF($BO144=ﾃﾞｰﾀ一覧!$AT$17,($AR144+1)*($AV144+1),IF($BO144=ﾃﾞｰﾀ一覧!$AT$22,IF(COUNTIF($AD144,"*天端*"),ﾃﾞｰﾀ一覧!$AU$43/2,ﾃﾞｰﾀ一覧!$AU$43/3),IF($BO144=ﾃﾞｰﾀ一覧!$AT$20,$AR144*$AV144,IF($BO144=ﾃﾞｰﾀ一覧!$AT$21,$AV144,1))))))))</f>
        <v/>
      </c>
      <c r="BW144" s="1112"/>
      <c r="BX144" s="1112"/>
      <c r="BY144" s="1088" t="str">
        <f>IF($B144="","",IF($AH144="","",IF($CK144=ﾃﾞｰﾀ一覧!$U$53,ﾃﾞｰﾀ一覧!$U$61,IF($AH144=ﾃﾞｰﾀ一覧!$U$21,ﾃﾞｰﾀ一覧!$U$60,IF(OR($AH144=ﾃﾞｰﾀ一覧!$U$19,$AH144=ﾃﾞｰﾀ一覧!$U$20,$AH144=ﾃﾞｰﾀ一覧!$U$23,$AH144=ﾃﾞｰﾀ一覧!$U$22,$AH144=ﾃﾞｰﾀ一覧!$U$18,AH144=ﾃﾞｰﾀ一覧!$U$25),ﾃﾞｰﾀ一覧!$U$59,ﾃﾞｰﾀ一覧!$U$62)))))</f>
        <v/>
      </c>
      <c r="BZ144" s="1089"/>
      <c r="CA144" s="1113"/>
      <c r="CB144" s="1113"/>
      <c r="CC144" s="1113"/>
      <c r="CD144" s="1113"/>
      <c r="CE144" s="1113"/>
      <c r="CF144" s="1113"/>
      <c r="CG144" s="1113"/>
      <c r="CH144" s="1113"/>
      <c r="CI144" s="1114"/>
      <c r="CK144" s="240"/>
      <c r="CM144" s="378" t="str">
        <f t="shared" si="14"/>
        <v/>
      </c>
      <c r="CN144" s="379" t="str">
        <f t="shared" si="15"/>
        <v/>
      </c>
      <c r="CO144" s="379" t="str">
        <f t="shared" si="16"/>
        <v/>
      </c>
      <c r="CP144" s="380" t="str">
        <f t="shared" si="17"/>
        <v/>
      </c>
      <c r="CQ144" s="244"/>
      <c r="CR144" s="1100"/>
      <c r="CS144" s="1101"/>
      <c r="CT144" s="1102"/>
      <c r="CU144" s="1135"/>
      <c r="CV144" s="1136"/>
      <c r="CW144" s="1136"/>
      <c r="CX144" s="1137"/>
      <c r="CY144" s="1138"/>
      <c r="CZ144" s="1139"/>
      <c r="DA144" s="1140"/>
      <c r="DB144" s="1132"/>
      <c r="DC144" s="1133"/>
      <c r="DD144" s="1133"/>
      <c r="DE144" s="1133"/>
      <c r="DF144" s="1133"/>
      <c r="DG144" s="1134"/>
      <c r="DH144" s="580"/>
      <c r="DI144" s="1372"/>
      <c r="DJ144" s="1372"/>
      <c r="DK144" s="581"/>
      <c r="DL144" s="582"/>
      <c r="DM144" s="1372"/>
      <c r="DN144" s="1372"/>
      <c r="DO144" s="581"/>
      <c r="DP144" s="582"/>
      <c r="DQ144" s="1372"/>
      <c r="DR144" s="1372"/>
      <c r="DS144" s="583"/>
      <c r="DT144" s="1124"/>
      <c r="DU144" s="1125"/>
      <c r="DV144" s="1150"/>
      <c r="DW144" s="1124"/>
      <c r="DX144" s="1125"/>
      <c r="DY144" s="1150"/>
      <c r="DZ144" s="1362"/>
      <c r="EA144" s="1363"/>
      <c r="EB144" s="1362"/>
      <c r="EC144" s="1363"/>
      <c r="ED144" s="1362"/>
      <c r="EE144" s="1363"/>
      <c r="EF144" s="1364"/>
      <c r="EG144" s="1296"/>
      <c r="EH144" s="1296"/>
      <c r="EI144" s="1365"/>
      <c r="EJ144" s="1366"/>
      <c r="EK144" s="1367"/>
      <c r="EL144" s="1368"/>
      <c r="EM144" s="1298"/>
      <c r="EN144" s="1113"/>
      <c r="EO144" s="1369"/>
      <c r="EP144" s="1370"/>
      <c r="EQ144" s="1371"/>
      <c r="ER144" s="1298"/>
      <c r="ES144" s="1113"/>
      <c r="ET144" s="1113"/>
      <c r="EU144" s="1113"/>
      <c r="EV144" s="1113"/>
      <c r="EW144" s="1113"/>
      <c r="EX144" s="1113"/>
      <c r="EY144" s="1113"/>
      <c r="EZ144" s="1114"/>
    </row>
    <row r="145" spans="1:156" ht="30" customHeight="1" x14ac:dyDescent="0.2">
      <c r="A145" s="207">
        <f t="shared" si="18"/>
        <v>134</v>
      </c>
      <c r="B145" s="1103"/>
      <c r="C145" s="1104"/>
      <c r="D145" s="1092"/>
      <c r="E145" s="1093"/>
      <c r="F145" s="1094" t="str">
        <f t="shared" si="20"/>
        <v/>
      </c>
      <c r="G145" s="1095"/>
      <c r="H145" s="1095"/>
      <c r="I145" s="1095"/>
      <c r="J145" s="1095"/>
      <c r="K145" s="1095"/>
      <c r="L145" s="1095"/>
      <c r="M145" s="1095"/>
      <c r="N145" s="1095"/>
      <c r="O145" s="1095"/>
      <c r="P145" s="1095"/>
      <c r="Q145" s="1095"/>
      <c r="R145" s="1095"/>
      <c r="S145" s="1095"/>
      <c r="T145" s="1095"/>
      <c r="U145" s="1095"/>
      <c r="V145" s="1095"/>
      <c r="W145" s="1096"/>
      <c r="X145" s="1097">
        <f t="shared" si="19"/>
        <v>0</v>
      </c>
      <c r="Y145" s="1098"/>
      <c r="Z145" s="1099"/>
      <c r="AA145" s="1100"/>
      <c r="AB145" s="1101"/>
      <c r="AC145" s="1102"/>
      <c r="AD145" s="1135"/>
      <c r="AE145" s="1136"/>
      <c r="AF145" s="1136"/>
      <c r="AG145" s="1137"/>
      <c r="AH145" s="1138"/>
      <c r="AI145" s="1139"/>
      <c r="AJ145" s="1140"/>
      <c r="AK145" s="1132"/>
      <c r="AL145" s="1133"/>
      <c r="AM145" s="1133"/>
      <c r="AN145" s="1133"/>
      <c r="AO145" s="1133"/>
      <c r="AP145" s="1134"/>
      <c r="AQ145" s="642" t="str">
        <f>IF(AK145="","",VLOOKUP(AK145,ﾃﾞｰﾀ一覧!$AH$4:$AR$66,2,FALSE))</f>
        <v/>
      </c>
      <c r="AR145" s="1084"/>
      <c r="AS145" s="1084"/>
      <c r="AT145" s="643" t="str">
        <f>IF(AK145="","",VLOOKUP(AK145,ﾃﾞｰﾀ一覧!$AH$4:$AR$66,3,FALSE))</f>
        <v/>
      </c>
      <c r="AU145" s="644" t="str">
        <f>IF(AK145="","",VLOOKUP(AK145,ﾃﾞｰﾀ一覧!$AH$4:$AR$66,5,FALSE))</f>
        <v/>
      </c>
      <c r="AV145" s="1084"/>
      <c r="AW145" s="1084"/>
      <c r="AX145" s="643" t="str">
        <f>IF(AK145="","",VLOOKUP(AK145,ﾃﾞｰﾀ一覧!$AH$4:$AR$66,6,FALSE))</f>
        <v/>
      </c>
      <c r="AY145" s="649" t="str">
        <f>IF(AK145="","",VLOOKUP(AK145,ﾃﾞｰﾀ一覧!$AH$4:$AR$66,8,FALSE))</f>
        <v/>
      </c>
      <c r="AZ145" s="1084"/>
      <c r="BA145" s="1084"/>
      <c r="BB145" s="388" t="str">
        <f>IF(AK145="","",VLOOKUP(AK145,ﾃﾞｰﾀ一覧!$AH$4:$AR$66,9,FALSE))</f>
        <v/>
      </c>
      <c r="BC145" s="1124"/>
      <c r="BD145" s="1125"/>
      <c r="BE145" s="1125"/>
      <c r="BF145" s="1124"/>
      <c r="BG145" s="1125"/>
      <c r="BH145" s="1125"/>
      <c r="BI145" s="1124"/>
      <c r="BJ145" s="1125"/>
      <c r="BK145" s="1150"/>
      <c r="BL145" s="1154"/>
      <c r="BM145" s="1155"/>
      <c r="BN145" s="1156"/>
      <c r="BO145" s="1109" t="str">
        <f>IF($AK145="","",IF($BF145="","",IF($BF145=ﾃﾞｰﾀ一覧!$U$37,"",IF($BF145=ﾃﾞｰﾀ一覧!$U$38,"",IF($AH145=ﾃﾞｰﾀ一覧!$U$25,VLOOKUP($AK145,ﾃﾞｰﾀ一覧!$AH$43:$AR$66,10,FALSE),VLOOKUP($AK145,ﾃﾞｰﾀ一覧!$AH$4:$AR$66,10,FALSE))))))</f>
        <v/>
      </c>
      <c r="BP145" s="1110"/>
      <c r="BQ145" s="1110"/>
      <c r="BR145" s="1111"/>
      <c r="BS145" s="1115">
        <f>IF($BL145="",0,VLOOKUP($BL145,ﾃﾞｰﾀ一覧!$AY$4:$BB$16,3,FALSE))</f>
        <v>0</v>
      </c>
      <c r="BT145" s="1115"/>
      <c r="BU145" s="1115"/>
      <c r="BV145" s="1112" t="str">
        <f>IF($BO145="","",IF($BF145=ﾃﾞｰﾀ一覧!$U$37,"",IF($BF145=ﾃﾞｰﾀ一覧!$U$38,"",IF($BO145=ﾃﾞｰﾀ一覧!$AT$27,ﾃﾞｰﾀ一覧!$AT$27,VLOOKUP($AK145,ﾃﾞｰﾀ一覧!$AH$4:$AR$66,11,FALSE)*IF($BO145=ﾃﾞｰﾀ一覧!$AT$17,($AR145+1)*($AV145+1),IF($BO145=ﾃﾞｰﾀ一覧!$AT$22,IF(COUNTIF($AD145,"*天端*"),ﾃﾞｰﾀ一覧!$AU$43/2,ﾃﾞｰﾀ一覧!$AU$43/3),IF($BO145=ﾃﾞｰﾀ一覧!$AT$20,$AR145*$AV145,IF($BO145=ﾃﾞｰﾀ一覧!$AT$21,$AV145,1))))))))</f>
        <v/>
      </c>
      <c r="BW145" s="1112"/>
      <c r="BX145" s="1112"/>
      <c r="BY145" s="1088" t="str">
        <f>IF($B145="","",IF($AH145="","",IF($CK145=ﾃﾞｰﾀ一覧!$U$53,ﾃﾞｰﾀ一覧!$U$61,IF($AH145=ﾃﾞｰﾀ一覧!$U$21,ﾃﾞｰﾀ一覧!$U$60,IF(OR($AH145=ﾃﾞｰﾀ一覧!$U$19,$AH145=ﾃﾞｰﾀ一覧!$U$20,$AH145=ﾃﾞｰﾀ一覧!$U$23,$AH145=ﾃﾞｰﾀ一覧!$U$22,$AH145=ﾃﾞｰﾀ一覧!$U$18,AH145=ﾃﾞｰﾀ一覧!$U$25),ﾃﾞｰﾀ一覧!$U$59,ﾃﾞｰﾀ一覧!$U$62)))))</f>
        <v/>
      </c>
      <c r="BZ145" s="1089"/>
      <c r="CA145" s="1113"/>
      <c r="CB145" s="1113"/>
      <c r="CC145" s="1113"/>
      <c r="CD145" s="1113"/>
      <c r="CE145" s="1113"/>
      <c r="CF145" s="1113"/>
      <c r="CG145" s="1113"/>
      <c r="CH145" s="1113"/>
      <c r="CI145" s="1114"/>
      <c r="CK145" s="240"/>
      <c r="CM145" s="378" t="str">
        <f t="shared" si="14"/>
        <v/>
      </c>
      <c r="CN145" s="379" t="str">
        <f t="shared" si="15"/>
        <v/>
      </c>
      <c r="CO145" s="379" t="str">
        <f t="shared" si="16"/>
        <v/>
      </c>
      <c r="CP145" s="380" t="str">
        <f t="shared" si="17"/>
        <v/>
      </c>
      <c r="CQ145" s="244"/>
      <c r="CR145" s="1100"/>
      <c r="CS145" s="1101"/>
      <c r="CT145" s="1102"/>
      <c r="CU145" s="1135"/>
      <c r="CV145" s="1136"/>
      <c r="CW145" s="1136"/>
      <c r="CX145" s="1137"/>
      <c r="CY145" s="1138"/>
      <c r="CZ145" s="1139"/>
      <c r="DA145" s="1140"/>
      <c r="DB145" s="1132"/>
      <c r="DC145" s="1133"/>
      <c r="DD145" s="1133"/>
      <c r="DE145" s="1133"/>
      <c r="DF145" s="1133"/>
      <c r="DG145" s="1134"/>
      <c r="DH145" s="580"/>
      <c r="DI145" s="1372"/>
      <c r="DJ145" s="1372"/>
      <c r="DK145" s="581"/>
      <c r="DL145" s="582"/>
      <c r="DM145" s="1372"/>
      <c r="DN145" s="1372"/>
      <c r="DO145" s="581"/>
      <c r="DP145" s="582"/>
      <c r="DQ145" s="1372"/>
      <c r="DR145" s="1372"/>
      <c r="DS145" s="583"/>
      <c r="DT145" s="1124"/>
      <c r="DU145" s="1125"/>
      <c r="DV145" s="1150"/>
      <c r="DW145" s="1124"/>
      <c r="DX145" s="1125"/>
      <c r="DY145" s="1150"/>
      <c r="DZ145" s="1362"/>
      <c r="EA145" s="1363"/>
      <c r="EB145" s="1362"/>
      <c r="EC145" s="1363"/>
      <c r="ED145" s="1362"/>
      <c r="EE145" s="1363"/>
      <c r="EF145" s="1364"/>
      <c r="EG145" s="1296"/>
      <c r="EH145" s="1296"/>
      <c r="EI145" s="1365"/>
      <c r="EJ145" s="1366"/>
      <c r="EK145" s="1367"/>
      <c r="EL145" s="1368"/>
      <c r="EM145" s="1298"/>
      <c r="EN145" s="1113"/>
      <c r="EO145" s="1369"/>
      <c r="EP145" s="1370"/>
      <c r="EQ145" s="1371"/>
      <c r="ER145" s="1298"/>
      <c r="ES145" s="1113"/>
      <c r="ET145" s="1113"/>
      <c r="EU145" s="1113"/>
      <c r="EV145" s="1113"/>
      <c r="EW145" s="1113"/>
      <c r="EX145" s="1113"/>
      <c r="EY145" s="1113"/>
      <c r="EZ145" s="1114"/>
    </row>
    <row r="146" spans="1:156" ht="30" customHeight="1" x14ac:dyDescent="0.2">
      <c r="A146" s="207">
        <f t="shared" si="18"/>
        <v>135</v>
      </c>
      <c r="B146" s="1103"/>
      <c r="C146" s="1104"/>
      <c r="D146" s="1092"/>
      <c r="E146" s="1093"/>
      <c r="F146" s="1094" t="str">
        <f t="shared" si="20"/>
        <v/>
      </c>
      <c r="G146" s="1095"/>
      <c r="H146" s="1095"/>
      <c r="I146" s="1095"/>
      <c r="J146" s="1095"/>
      <c r="K146" s="1095"/>
      <c r="L146" s="1095"/>
      <c r="M146" s="1095"/>
      <c r="N146" s="1095"/>
      <c r="O146" s="1095"/>
      <c r="P146" s="1095"/>
      <c r="Q146" s="1095"/>
      <c r="R146" s="1095"/>
      <c r="S146" s="1095"/>
      <c r="T146" s="1095"/>
      <c r="U146" s="1095"/>
      <c r="V146" s="1095"/>
      <c r="W146" s="1096"/>
      <c r="X146" s="1097">
        <f t="shared" si="19"/>
        <v>0</v>
      </c>
      <c r="Y146" s="1098"/>
      <c r="Z146" s="1099"/>
      <c r="AA146" s="1100"/>
      <c r="AB146" s="1101"/>
      <c r="AC146" s="1102"/>
      <c r="AD146" s="1135"/>
      <c r="AE146" s="1136"/>
      <c r="AF146" s="1136"/>
      <c r="AG146" s="1137"/>
      <c r="AH146" s="1138"/>
      <c r="AI146" s="1139"/>
      <c r="AJ146" s="1140"/>
      <c r="AK146" s="1132"/>
      <c r="AL146" s="1133"/>
      <c r="AM146" s="1133"/>
      <c r="AN146" s="1133"/>
      <c r="AO146" s="1133"/>
      <c r="AP146" s="1134"/>
      <c r="AQ146" s="642" t="str">
        <f>IF(AK146="","",VLOOKUP(AK146,ﾃﾞｰﾀ一覧!$AH$4:$AR$66,2,FALSE))</f>
        <v/>
      </c>
      <c r="AR146" s="1084"/>
      <c r="AS146" s="1084"/>
      <c r="AT146" s="643" t="str">
        <f>IF(AK146="","",VLOOKUP(AK146,ﾃﾞｰﾀ一覧!$AH$4:$AR$66,3,FALSE))</f>
        <v/>
      </c>
      <c r="AU146" s="644" t="str">
        <f>IF(AK146="","",VLOOKUP(AK146,ﾃﾞｰﾀ一覧!$AH$4:$AR$66,5,FALSE))</f>
        <v/>
      </c>
      <c r="AV146" s="1084"/>
      <c r="AW146" s="1084"/>
      <c r="AX146" s="643" t="str">
        <f>IF(AK146="","",VLOOKUP(AK146,ﾃﾞｰﾀ一覧!$AH$4:$AR$66,6,FALSE))</f>
        <v/>
      </c>
      <c r="AY146" s="649" t="str">
        <f>IF(AK146="","",VLOOKUP(AK146,ﾃﾞｰﾀ一覧!$AH$4:$AR$66,8,FALSE))</f>
        <v/>
      </c>
      <c r="AZ146" s="1084"/>
      <c r="BA146" s="1084"/>
      <c r="BB146" s="388" t="str">
        <f>IF(AK146="","",VLOOKUP(AK146,ﾃﾞｰﾀ一覧!$AH$4:$AR$66,9,FALSE))</f>
        <v/>
      </c>
      <c r="BC146" s="1124"/>
      <c r="BD146" s="1125"/>
      <c r="BE146" s="1125"/>
      <c r="BF146" s="1124"/>
      <c r="BG146" s="1125"/>
      <c r="BH146" s="1125"/>
      <c r="BI146" s="1157"/>
      <c r="BJ146" s="1158"/>
      <c r="BK146" s="1159"/>
      <c r="BL146" s="1154"/>
      <c r="BM146" s="1155"/>
      <c r="BN146" s="1156"/>
      <c r="BO146" s="1109" t="str">
        <f>IF($AK146="","",IF($BF146="","",IF($BF146=ﾃﾞｰﾀ一覧!$U$37,"",IF($BF146=ﾃﾞｰﾀ一覧!$U$38,"",IF($AH146=ﾃﾞｰﾀ一覧!$U$25,VLOOKUP($AK146,ﾃﾞｰﾀ一覧!$AH$43:$AR$66,10,FALSE),VLOOKUP($AK146,ﾃﾞｰﾀ一覧!$AH$4:$AR$66,10,FALSE))))))</f>
        <v/>
      </c>
      <c r="BP146" s="1110"/>
      <c r="BQ146" s="1110"/>
      <c r="BR146" s="1111"/>
      <c r="BS146" s="1115">
        <f>IF($BL146="",0,VLOOKUP($BL146,ﾃﾞｰﾀ一覧!$AY$4:$BB$16,3,FALSE))</f>
        <v>0</v>
      </c>
      <c r="BT146" s="1115"/>
      <c r="BU146" s="1115"/>
      <c r="BV146" s="1112" t="str">
        <f>IF($BO146="","",IF($BF146=ﾃﾞｰﾀ一覧!$U$37,"",IF($BF146=ﾃﾞｰﾀ一覧!$U$38,"",IF($BO146=ﾃﾞｰﾀ一覧!$AT$27,ﾃﾞｰﾀ一覧!$AT$27,VLOOKUP($AK146,ﾃﾞｰﾀ一覧!$AH$4:$AR$66,11,FALSE)*IF($BO146=ﾃﾞｰﾀ一覧!$AT$17,($AR146+1)*($AV146+1),IF($BO146=ﾃﾞｰﾀ一覧!$AT$22,IF(COUNTIF($AD146,"*天端*"),ﾃﾞｰﾀ一覧!$AU$43/2,ﾃﾞｰﾀ一覧!$AU$43/3),IF($BO146=ﾃﾞｰﾀ一覧!$AT$20,$AR146*$AV146,IF($BO146=ﾃﾞｰﾀ一覧!$AT$21,$AV146,1))))))))</f>
        <v/>
      </c>
      <c r="BW146" s="1112"/>
      <c r="BX146" s="1112"/>
      <c r="BY146" s="1088" t="str">
        <f>IF($B146="","",IF($AH146="","",IF($CK146=ﾃﾞｰﾀ一覧!$U$53,ﾃﾞｰﾀ一覧!$U$61,IF($AH146=ﾃﾞｰﾀ一覧!$U$21,ﾃﾞｰﾀ一覧!$U$60,IF(OR($AH146=ﾃﾞｰﾀ一覧!$U$19,$AH146=ﾃﾞｰﾀ一覧!$U$20,$AH146=ﾃﾞｰﾀ一覧!$U$23,$AH146=ﾃﾞｰﾀ一覧!$U$22,$AH146=ﾃﾞｰﾀ一覧!$U$18,AH146=ﾃﾞｰﾀ一覧!$U$25),ﾃﾞｰﾀ一覧!$U$59,ﾃﾞｰﾀ一覧!$U$62)))))</f>
        <v/>
      </c>
      <c r="BZ146" s="1089"/>
      <c r="CA146" s="1113"/>
      <c r="CB146" s="1113"/>
      <c r="CC146" s="1113"/>
      <c r="CD146" s="1113"/>
      <c r="CE146" s="1113"/>
      <c r="CF146" s="1113"/>
      <c r="CG146" s="1113"/>
      <c r="CH146" s="1113"/>
      <c r="CI146" s="1114"/>
      <c r="CK146" s="240"/>
      <c r="CM146" s="378" t="str">
        <f t="shared" si="14"/>
        <v/>
      </c>
      <c r="CN146" s="379" t="str">
        <f t="shared" si="15"/>
        <v/>
      </c>
      <c r="CO146" s="379" t="str">
        <f t="shared" si="16"/>
        <v/>
      </c>
      <c r="CP146" s="380" t="str">
        <f t="shared" si="17"/>
        <v/>
      </c>
      <c r="CQ146" s="244"/>
      <c r="CR146" s="1100"/>
      <c r="CS146" s="1101"/>
      <c r="CT146" s="1102"/>
      <c r="CU146" s="1135"/>
      <c r="CV146" s="1136"/>
      <c r="CW146" s="1136"/>
      <c r="CX146" s="1137"/>
      <c r="CY146" s="1138"/>
      <c r="CZ146" s="1139"/>
      <c r="DA146" s="1140"/>
      <c r="DB146" s="1132"/>
      <c r="DC146" s="1133"/>
      <c r="DD146" s="1133"/>
      <c r="DE146" s="1133"/>
      <c r="DF146" s="1133"/>
      <c r="DG146" s="1134"/>
      <c r="DH146" s="580"/>
      <c r="DI146" s="1372"/>
      <c r="DJ146" s="1372"/>
      <c r="DK146" s="581"/>
      <c r="DL146" s="582"/>
      <c r="DM146" s="1372"/>
      <c r="DN146" s="1372"/>
      <c r="DO146" s="581"/>
      <c r="DP146" s="582"/>
      <c r="DQ146" s="1372"/>
      <c r="DR146" s="1372"/>
      <c r="DS146" s="583"/>
      <c r="DT146" s="1124"/>
      <c r="DU146" s="1125"/>
      <c r="DV146" s="1150"/>
      <c r="DW146" s="1157"/>
      <c r="DX146" s="1158"/>
      <c r="DY146" s="1159"/>
      <c r="DZ146" s="1362"/>
      <c r="EA146" s="1363"/>
      <c r="EB146" s="1362"/>
      <c r="EC146" s="1363"/>
      <c r="ED146" s="1362"/>
      <c r="EE146" s="1363"/>
      <c r="EF146" s="1364"/>
      <c r="EG146" s="1296"/>
      <c r="EH146" s="1296"/>
      <c r="EI146" s="1365"/>
      <c r="EJ146" s="1366"/>
      <c r="EK146" s="1367"/>
      <c r="EL146" s="1368"/>
      <c r="EM146" s="1298"/>
      <c r="EN146" s="1113"/>
      <c r="EO146" s="1369"/>
      <c r="EP146" s="1370"/>
      <c r="EQ146" s="1371"/>
      <c r="ER146" s="1298"/>
      <c r="ES146" s="1113"/>
      <c r="ET146" s="1113"/>
      <c r="EU146" s="1113"/>
      <c r="EV146" s="1113"/>
      <c r="EW146" s="1113"/>
      <c r="EX146" s="1113"/>
      <c r="EY146" s="1113"/>
      <c r="EZ146" s="1114"/>
    </row>
    <row r="147" spans="1:156" ht="30" customHeight="1" x14ac:dyDescent="0.2">
      <c r="A147" s="207">
        <f t="shared" si="18"/>
        <v>136</v>
      </c>
      <c r="B147" s="1103"/>
      <c r="C147" s="1104"/>
      <c r="D147" s="1092"/>
      <c r="E147" s="1093"/>
      <c r="F147" s="1094" t="str">
        <f t="shared" si="20"/>
        <v/>
      </c>
      <c r="G147" s="1095"/>
      <c r="H147" s="1095"/>
      <c r="I147" s="1095"/>
      <c r="J147" s="1095"/>
      <c r="K147" s="1095"/>
      <c r="L147" s="1095"/>
      <c r="M147" s="1095"/>
      <c r="N147" s="1095"/>
      <c r="O147" s="1095"/>
      <c r="P147" s="1095"/>
      <c r="Q147" s="1095"/>
      <c r="R147" s="1095"/>
      <c r="S147" s="1095"/>
      <c r="T147" s="1095"/>
      <c r="U147" s="1095"/>
      <c r="V147" s="1095"/>
      <c r="W147" s="1096"/>
      <c r="X147" s="1097">
        <f t="shared" si="19"/>
        <v>0</v>
      </c>
      <c r="Y147" s="1098"/>
      <c r="Z147" s="1099"/>
      <c r="AA147" s="1100"/>
      <c r="AB147" s="1101"/>
      <c r="AC147" s="1102"/>
      <c r="AD147" s="1135"/>
      <c r="AE147" s="1136"/>
      <c r="AF147" s="1136"/>
      <c r="AG147" s="1137"/>
      <c r="AH147" s="1138"/>
      <c r="AI147" s="1139"/>
      <c r="AJ147" s="1140"/>
      <c r="AK147" s="1132"/>
      <c r="AL147" s="1133"/>
      <c r="AM147" s="1133"/>
      <c r="AN147" s="1133"/>
      <c r="AO147" s="1133"/>
      <c r="AP147" s="1134"/>
      <c r="AQ147" s="642" t="str">
        <f>IF(AK147="","",VLOOKUP(AK147,ﾃﾞｰﾀ一覧!$AH$4:$AR$66,2,FALSE))</f>
        <v/>
      </c>
      <c r="AR147" s="1084"/>
      <c r="AS147" s="1084"/>
      <c r="AT147" s="643" t="str">
        <f>IF(AK147="","",VLOOKUP(AK147,ﾃﾞｰﾀ一覧!$AH$4:$AR$66,3,FALSE))</f>
        <v/>
      </c>
      <c r="AU147" s="644" t="str">
        <f>IF(AK147="","",VLOOKUP(AK147,ﾃﾞｰﾀ一覧!$AH$4:$AR$66,5,FALSE))</f>
        <v/>
      </c>
      <c r="AV147" s="1084"/>
      <c r="AW147" s="1084"/>
      <c r="AX147" s="643" t="str">
        <f>IF(AK147="","",VLOOKUP(AK147,ﾃﾞｰﾀ一覧!$AH$4:$AR$66,6,FALSE))</f>
        <v/>
      </c>
      <c r="AY147" s="649" t="str">
        <f>IF(AK147="","",VLOOKUP(AK147,ﾃﾞｰﾀ一覧!$AH$4:$AR$66,8,FALSE))</f>
        <v/>
      </c>
      <c r="AZ147" s="1084"/>
      <c r="BA147" s="1084"/>
      <c r="BB147" s="388" t="str">
        <f>IF(AK147="","",VLOOKUP(AK147,ﾃﾞｰﾀ一覧!$AH$4:$AR$66,9,FALSE))</f>
        <v/>
      </c>
      <c r="BC147" s="1124"/>
      <c r="BD147" s="1125"/>
      <c r="BE147" s="1125"/>
      <c r="BF147" s="1124"/>
      <c r="BG147" s="1125"/>
      <c r="BH147" s="1125"/>
      <c r="BI147" s="1124"/>
      <c r="BJ147" s="1125"/>
      <c r="BK147" s="1150"/>
      <c r="BL147" s="1154"/>
      <c r="BM147" s="1155"/>
      <c r="BN147" s="1156"/>
      <c r="BO147" s="1109" t="str">
        <f>IF($AK147="","",IF($BF147="","",IF($BF147=ﾃﾞｰﾀ一覧!$U$37,"",IF($BF147=ﾃﾞｰﾀ一覧!$U$38,"",IF($AH147=ﾃﾞｰﾀ一覧!$U$25,VLOOKUP($AK147,ﾃﾞｰﾀ一覧!$AH$43:$AR$66,10,FALSE),VLOOKUP($AK147,ﾃﾞｰﾀ一覧!$AH$4:$AR$66,10,FALSE))))))</f>
        <v/>
      </c>
      <c r="BP147" s="1110"/>
      <c r="BQ147" s="1110"/>
      <c r="BR147" s="1111"/>
      <c r="BS147" s="1115">
        <f>IF($BL147="",0,VLOOKUP($BL147,ﾃﾞｰﾀ一覧!$AY$4:$BB$16,3,FALSE))</f>
        <v>0</v>
      </c>
      <c r="BT147" s="1115"/>
      <c r="BU147" s="1115"/>
      <c r="BV147" s="1112" t="str">
        <f>IF($BO147="","",IF($BF147=ﾃﾞｰﾀ一覧!$U$37,"",IF($BF147=ﾃﾞｰﾀ一覧!$U$38,"",IF($BO147=ﾃﾞｰﾀ一覧!$AT$27,ﾃﾞｰﾀ一覧!$AT$27,VLOOKUP($AK147,ﾃﾞｰﾀ一覧!$AH$4:$AR$66,11,FALSE)*IF($BO147=ﾃﾞｰﾀ一覧!$AT$17,($AR147+1)*($AV147+1),IF($BO147=ﾃﾞｰﾀ一覧!$AT$22,IF(COUNTIF($AD147,"*天端*"),ﾃﾞｰﾀ一覧!$AU$43/2,ﾃﾞｰﾀ一覧!$AU$43/3),IF($BO147=ﾃﾞｰﾀ一覧!$AT$20,$AR147*$AV147,IF($BO147=ﾃﾞｰﾀ一覧!$AT$21,$AV147,1))))))))</f>
        <v/>
      </c>
      <c r="BW147" s="1112"/>
      <c r="BX147" s="1112"/>
      <c r="BY147" s="1088" t="str">
        <f>IF($B147="","",IF($AH147="","",IF($CK147=ﾃﾞｰﾀ一覧!$U$53,ﾃﾞｰﾀ一覧!$U$61,IF($AH147=ﾃﾞｰﾀ一覧!$U$21,ﾃﾞｰﾀ一覧!$U$60,IF(OR($AH147=ﾃﾞｰﾀ一覧!$U$19,$AH147=ﾃﾞｰﾀ一覧!$U$20,$AH147=ﾃﾞｰﾀ一覧!$U$23,$AH147=ﾃﾞｰﾀ一覧!$U$22,$AH147=ﾃﾞｰﾀ一覧!$U$18,AH147=ﾃﾞｰﾀ一覧!$U$25),ﾃﾞｰﾀ一覧!$U$59,ﾃﾞｰﾀ一覧!$U$62)))))</f>
        <v/>
      </c>
      <c r="BZ147" s="1089"/>
      <c r="CA147" s="1113"/>
      <c r="CB147" s="1113"/>
      <c r="CC147" s="1113"/>
      <c r="CD147" s="1113"/>
      <c r="CE147" s="1113"/>
      <c r="CF147" s="1113"/>
      <c r="CG147" s="1113"/>
      <c r="CH147" s="1113"/>
      <c r="CI147" s="1114"/>
      <c r="CK147" s="240"/>
      <c r="CM147" s="378" t="str">
        <f t="shared" si="14"/>
        <v/>
      </c>
      <c r="CN147" s="379" t="str">
        <f t="shared" si="15"/>
        <v/>
      </c>
      <c r="CO147" s="379" t="str">
        <f t="shared" si="16"/>
        <v/>
      </c>
      <c r="CP147" s="380" t="str">
        <f t="shared" si="17"/>
        <v/>
      </c>
      <c r="CQ147" s="244"/>
      <c r="CR147" s="1100"/>
      <c r="CS147" s="1101"/>
      <c r="CT147" s="1102"/>
      <c r="CU147" s="1135"/>
      <c r="CV147" s="1136"/>
      <c r="CW147" s="1136"/>
      <c r="CX147" s="1137"/>
      <c r="CY147" s="1138"/>
      <c r="CZ147" s="1139"/>
      <c r="DA147" s="1140"/>
      <c r="DB147" s="1132"/>
      <c r="DC147" s="1133"/>
      <c r="DD147" s="1133"/>
      <c r="DE147" s="1133"/>
      <c r="DF147" s="1133"/>
      <c r="DG147" s="1134"/>
      <c r="DH147" s="580"/>
      <c r="DI147" s="1372"/>
      <c r="DJ147" s="1372"/>
      <c r="DK147" s="581"/>
      <c r="DL147" s="582"/>
      <c r="DM147" s="1372"/>
      <c r="DN147" s="1372"/>
      <c r="DO147" s="581"/>
      <c r="DP147" s="582"/>
      <c r="DQ147" s="1372"/>
      <c r="DR147" s="1372"/>
      <c r="DS147" s="583"/>
      <c r="DT147" s="1124"/>
      <c r="DU147" s="1125"/>
      <c r="DV147" s="1150"/>
      <c r="DW147" s="1124"/>
      <c r="DX147" s="1125"/>
      <c r="DY147" s="1150"/>
      <c r="DZ147" s="1362"/>
      <c r="EA147" s="1363"/>
      <c r="EB147" s="1362"/>
      <c r="EC147" s="1363"/>
      <c r="ED147" s="1362"/>
      <c r="EE147" s="1363"/>
      <c r="EF147" s="1364"/>
      <c r="EG147" s="1296"/>
      <c r="EH147" s="1296"/>
      <c r="EI147" s="1365"/>
      <c r="EJ147" s="1366"/>
      <c r="EK147" s="1367"/>
      <c r="EL147" s="1368"/>
      <c r="EM147" s="1298"/>
      <c r="EN147" s="1113"/>
      <c r="EO147" s="1369"/>
      <c r="EP147" s="1370"/>
      <c r="EQ147" s="1371"/>
      <c r="ER147" s="1298"/>
      <c r="ES147" s="1113"/>
      <c r="ET147" s="1113"/>
      <c r="EU147" s="1113"/>
      <c r="EV147" s="1113"/>
      <c r="EW147" s="1113"/>
      <c r="EX147" s="1113"/>
      <c r="EY147" s="1113"/>
      <c r="EZ147" s="1114"/>
    </row>
    <row r="148" spans="1:156" ht="30" customHeight="1" x14ac:dyDescent="0.2">
      <c r="A148" s="207">
        <f t="shared" si="18"/>
        <v>137</v>
      </c>
      <c r="B148" s="1103"/>
      <c r="C148" s="1104"/>
      <c r="D148" s="1092"/>
      <c r="E148" s="1093"/>
      <c r="F148" s="1094" t="str">
        <f t="shared" si="20"/>
        <v/>
      </c>
      <c r="G148" s="1095"/>
      <c r="H148" s="1095"/>
      <c r="I148" s="1095"/>
      <c r="J148" s="1095"/>
      <c r="K148" s="1095"/>
      <c r="L148" s="1095"/>
      <c r="M148" s="1095"/>
      <c r="N148" s="1095"/>
      <c r="O148" s="1095"/>
      <c r="P148" s="1095"/>
      <c r="Q148" s="1095"/>
      <c r="R148" s="1095"/>
      <c r="S148" s="1095"/>
      <c r="T148" s="1095"/>
      <c r="U148" s="1095"/>
      <c r="V148" s="1095"/>
      <c r="W148" s="1096"/>
      <c r="X148" s="1097">
        <f t="shared" si="19"/>
        <v>0</v>
      </c>
      <c r="Y148" s="1098"/>
      <c r="Z148" s="1099"/>
      <c r="AA148" s="1100"/>
      <c r="AB148" s="1101"/>
      <c r="AC148" s="1102"/>
      <c r="AD148" s="1135"/>
      <c r="AE148" s="1136"/>
      <c r="AF148" s="1136"/>
      <c r="AG148" s="1137"/>
      <c r="AH148" s="1138"/>
      <c r="AI148" s="1139"/>
      <c r="AJ148" s="1140"/>
      <c r="AK148" s="1132"/>
      <c r="AL148" s="1133"/>
      <c r="AM148" s="1133"/>
      <c r="AN148" s="1133"/>
      <c r="AO148" s="1133"/>
      <c r="AP148" s="1134"/>
      <c r="AQ148" s="642" t="str">
        <f>IF(AK148="","",VLOOKUP(AK148,ﾃﾞｰﾀ一覧!$AH$4:$AR$66,2,FALSE))</f>
        <v/>
      </c>
      <c r="AR148" s="1084"/>
      <c r="AS148" s="1084"/>
      <c r="AT148" s="643" t="str">
        <f>IF(AK148="","",VLOOKUP(AK148,ﾃﾞｰﾀ一覧!$AH$4:$AR$66,3,FALSE))</f>
        <v/>
      </c>
      <c r="AU148" s="644" t="str">
        <f>IF(AK148="","",VLOOKUP(AK148,ﾃﾞｰﾀ一覧!$AH$4:$AR$66,5,FALSE))</f>
        <v/>
      </c>
      <c r="AV148" s="1084"/>
      <c r="AW148" s="1084"/>
      <c r="AX148" s="643" t="str">
        <f>IF(AK148="","",VLOOKUP(AK148,ﾃﾞｰﾀ一覧!$AH$4:$AR$66,6,FALSE))</f>
        <v/>
      </c>
      <c r="AY148" s="649" t="str">
        <f>IF(AK148="","",VLOOKUP(AK148,ﾃﾞｰﾀ一覧!$AH$4:$AR$66,8,FALSE))</f>
        <v/>
      </c>
      <c r="AZ148" s="1084"/>
      <c r="BA148" s="1084"/>
      <c r="BB148" s="388" t="str">
        <f>IF(AK148="","",VLOOKUP(AK148,ﾃﾞｰﾀ一覧!$AH$4:$AR$66,9,FALSE))</f>
        <v/>
      </c>
      <c r="BC148" s="1124"/>
      <c r="BD148" s="1125"/>
      <c r="BE148" s="1125"/>
      <c r="BF148" s="1124"/>
      <c r="BG148" s="1125"/>
      <c r="BH148" s="1125"/>
      <c r="BI148" s="1124"/>
      <c r="BJ148" s="1125"/>
      <c r="BK148" s="1150"/>
      <c r="BL148" s="1154"/>
      <c r="BM148" s="1155"/>
      <c r="BN148" s="1156"/>
      <c r="BO148" s="1109" t="str">
        <f>IF($AK148="","",IF($BF148="","",IF($BF148=ﾃﾞｰﾀ一覧!$U$37,"",IF($BF148=ﾃﾞｰﾀ一覧!$U$38,"",IF($AH148=ﾃﾞｰﾀ一覧!$U$25,VLOOKUP($AK148,ﾃﾞｰﾀ一覧!$AH$43:$AR$66,10,FALSE),VLOOKUP($AK148,ﾃﾞｰﾀ一覧!$AH$4:$AR$66,10,FALSE))))))</f>
        <v/>
      </c>
      <c r="BP148" s="1110"/>
      <c r="BQ148" s="1110"/>
      <c r="BR148" s="1111"/>
      <c r="BS148" s="1115">
        <f>IF($BL148="",0,VLOOKUP($BL148,ﾃﾞｰﾀ一覧!$AY$4:$BB$16,3,FALSE))</f>
        <v>0</v>
      </c>
      <c r="BT148" s="1115"/>
      <c r="BU148" s="1115"/>
      <c r="BV148" s="1112" t="str">
        <f>IF($BO148="","",IF($BF148=ﾃﾞｰﾀ一覧!$U$37,"",IF($BF148=ﾃﾞｰﾀ一覧!$U$38,"",IF($BO148=ﾃﾞｰﾀ一覧!$AT$27,ﾃﾞｰﾀ一覧!$AT$27,VLOOKUP($AK148,ﾃﾞｰﾀ一覧!$AH$4:$AR$66,11,FALSE)*IF($BO148=ﾃﾞｰﾀ一覧!$AT$17,($AR148+1)*($AV148+1),IF($BO148=ﾃﾞｰﾀ一覧!$AT$22,IF(COUNTIF($AD148,"*天端*"),ﾃﾞｰﾀ一覧!$AU$43/2,ﾃﾞｰﾀ一覧!$AU$43/3),IF($BO148=ﾃﾞｰﾀ一覧!$AT$20,$AR148*$AV148,IF($BO148=ﾃﾞｰﾀ一覧!$AT$21,$AV148,1))))))))</f>
        <v/>
      </c>
      <c r="BW148" s="1112"/>
      <c r="BX148" s="1112"/>
      <c r="BY148" s="1088" t="str">
        <f>IF($B148="","",IF($AH148="","",IF($CK148=ﾃﾞｰﾀ一覧!$U$53,ﾃﾞｰﾀ一覧!$U$61,IF($AH148=ﾃﾞｰﾀ一覧!$U$21,ﾃﾞｰﾀ一覧!$U$60,IF(OR($AH148=ﾃﾞｰﾀ一覧!$U$19,$AH148=ﾃﾞｰﾀ一覧!$U$20,$AH148=ﾃﾞｰﾀ一覧!$U$23,$AH148=ﾃﾞｰﾀ一覧!$U$22,$AH148=ﾃﾞｰﾀ一覧!$U$18,AH148=ﾃﾞｰﾀ一覧!$U$25),ﾃﾞｰﾀ一覧!$U$59,ﾃﾞｰﾀ一覧!$U$62)))))</f>
        <v/>
      </c>
      <c r="BZ148" s="1089"/>
      <c r="CA148" s="1113"/>
      <c r="CB148" s="1113"/>
      <c r="CC148" s="1113"/>
      <c r="CD148" s="1113"/>
      <c r="CE148" s="1113"/>
      <c r="CF148" s="1113"/>
      <c r="CG148" s="1113"/>
      <c r="CH148" s="1113"/>
      <c r="CI148" s="1114"/>
      <c r="CK148" s="240"/>
      <c r="CM148" s="378" t="str">
        <f t="shared" si="14"/>
        <v/>
      </c>
      <c r="CN148" s="379" t="str">
        <f t="shared" si="15"/>
        <v/>
      </c>
      <c r="CO148" s="379" t="str">
        <f t="shared" si="16"/>
        <v/>
      </c>
      <c r="CP148" s="380" t="str">
        <f t="shared" si="17"/>
        <v/>
      </c>
      <c r="CQ148" s="244"/>
      <c r="CR148" s="1100"/>
      <c r="CS148" s="1101"/>
      <c r="CT148" s="1102"/>
      <c r="CU148" s="1135"/>
      <c r="CV148" s="1136"/>
      <c r="CW148" s="1136"/>
      <c r="CX148" s="1137"/>
      <c r="CY148" s="1138"/>
      <c r="CZ148" s="1139"/>
      <c r="DA148" s="1140"/>
      <c r="DB148" s="1132"/>
      <c r="DC148" s="1133"/>
      <c r="DD148" s="1133"/>
      <c r="DE148" s="1133"/>
      <c r="DF148" s="1133"/>
      <c r="DG148" s="1134"/>
      <c r="DH148" s="580"/>
      <c r="DI148" s="1372"/>
      <c r="DJ148" s="1372"/>
      <c r="DK148" s="581"/>
      <c r="DL148" s="582"/>
      <c r="DM148" s="1372"/>
      <c r="DN148" s="1372"/>
      <c r="DO148" s="581"/>
      <c r="DP148" s="582"/>
      <c r="DQ148" s="1372"/>
      <c r="DR148" s="1372"/>
      <c r="DS148" s="583"/>
      <c r="DT148" s="1124"/>
      <c r="DU148" s="1125"/>
      <c r="DV148" s="1150"/>
      <c r="DW148" s="1124"/>
      <c r="DX148" s="1125"/>
      <c r="DY148" s="1150"/>
      <c r="DZ148" s="1362"/>
      <c r="EA148" s="1363"/>
      <c r="EB148" s="1362"/>
      <c r="EC148" s="1363"/>
      <c r="ED148" s="1362"/>
      <c r="EE148" s="1363"/>
      <c r="EF148" s="1364"/>
      <c r="EG148" s="1296"/>
      <c r="EH148" s="1296"/>
      <c r="EI148" s="1365"/>
      <c r="EJ148" s="1366"/>
      <c r="EK148" s="1367"/>
      <c r="EL148" s="1368"/>
      <c r="EM148" s="1298"/>
      <c r="EN148" s="1113"/>
      <c r="EO148" s="1369"/>
      <c r="EP148" s="1370"/>
      <c r="EQ148" s="1371"/>
      <c r="ER148" s="1298"/>
      <c r="ES148" s="1113"/>
      <c r="ET148" s="1113"/>
      <c r="EU148" s="1113"/>
      <c r="EV148" s="1113"/>
      <c r="EW148" s="1113"/>
      <c r="EX148" s="1113"/>
      <c r="EY148" s="1113"/>
      <c r="EZ148" s="1114"/>
    </row>
    <row r="149" spans="1:156" ht="30" customHeight="1" x14ac:dyDescent="0.2">
      <c r="A149" s="207">
        <f t="shared" si="18"/>
        <v>138</v>
      </c>
      <c r="B149" s="1103"/>
      <c r="C149" s="1104"/>
      <c r="D149" s="1092"/>
      <c r="E149" s="1093"/>
      <c r="F149" s="1094" t="str">
        <f t="shared" si="20"/>
        <v/>
      </c>
      <c r="G149" s="1095"/>
      <c r="H149" s="1095"/>
      <c r="I149" s="1095"/>
      <c r="J149" s="1095"/>
      <c r="K149" s="1095"/>
      <c r="L149" s="1095"/>
      <c r="M149" s="1095"/>
      <c r="N149" s="1095"/>
      <c r="O149" s="1095"/>
      <c r="P149" s="1095"/>
      <c r="Q149" s="1095"/>
      <c r="R149" s="1095"/>
      <c r="S149" s="1095"/>
      <c r="T149" s="1095"/>
      <c r="U149" s="1095"/>
      <c r="V149" s="1095"/>
      <c r="W149" s="1096"/>
      <c r="X149" s="1097">
        <f t="shared" si="19"/>
        <v>0</v>
      </c>
      <c r="Y149" s="1098"/>
      <c r="Z149" s="1099"/>
      <c r="AA149" s="1100"/>
      <c r="AB149" s="1101"/>
      <c r="AC149" s="1102"/>
      <c r="AD149" s="1135"/>
      <c r="AE149" s="1136"/>
      <c r="AF149" s="1136"/>
      <c r="AG149" s="1137"/>
      <c r="AH149" s="1138"/>
      <c r="AI149" s="1139"/>
      <c r="AJ149" s="1140"/>
      <c r="AK149" s="1132"/>
      <c r="AL149" s="1133"/>
      <c r="AM149" s="1133"/>
      <c r="AN149" s="1133"/>
      <c r="AO149" s="1133"/>
      <c r="AP149" s="1134"/>
      <c r="AQ149" s="642" t="str">
        <f>IF(AK149="","",VLOOKUP(AK149,ﾃﾞｰﾀ一覧!$AH$4:$AR$66,2,FALSE))</f>
        <v/>
      </c>
      <c r="AR149" s="1084"/>
      <c r="AS149" s="1084"/>
      <c r="AT149" s="643" t="str">
        <f>IF(AK149="","",VLOOKUP(AK149,ﾃﾞｰﾀ一覧!$AH$4:$AR$66,3,FALSE))</f>
        <v/>
      </c>
      <c r="AU149" s="644" t="str">
        <f>IF(AK149="","",VLOOKUP(AK149,ﾃﾞｰﾀ一覧!$AH$4:$AR$66,5,FALSE))</f>
        <v/>
      </c>
      <c r="AV149" s="1084"/>
      <c r="AW149" s="1084"/>
      <c r="AX149" s="643" t="str">
        <f>IF(AK149="","",VLOOKUP(AK149,ﾃﾞｰﾀ一覧!$AH$4:$AR$66,6,FALSE))</f>
        <v/>
      </c>
      <c r="AY149" s="649" t="str">
        <f>IF(AK149="","",VLOOKUP(AK149,ﾃﾞｰﾀ一覧!$AH$4:$AR$66,8,FALSE))</f>
        <v/>
      </c>
      <c r="AZ149" s="1084"/>
      <c r="BA149" s="1084"/>
      <c r="BB149" s="388" t="str">
        <f>IF(AK149="","",VLOOKUP(AK149,ﾃﾞｰﾀ一覧!$AH$4:$AR$66,9,FALSE))</f>
        <v/>
      </c>
      <c r="BC149" s="1124"/>
      <c r="BD149" s="1125"/>
      <c r="BE149" s="1125"/>
      <c r="BF149" s="1124"/>
      <c r="BG149" s="1125"/>
      <c r="BH149" s="1125"/>
      <c r="BI149" s="1124"/>
      <c r="BJ149" s="1125"/>
      <c r="BK149" s="1150"/>
      <c r="BL149" s="1154"/>
      <c r="BM149" s="1155"/>
      <c r="BN149" s="1156"/>
      <c r="BO149" s="1109" t="str">
        <f>IF($AK149="","",IF($BF149="","",IF($BF149=ﾃﾞｰﾀ一覧!$U$37,"",IF($BF149=ﾃﾞｰﾀ一覧!$U$38,"",IF($AH149=ﾃﾞｰﾀ一覧!$U$25,VLOOKUP($AK149,ﾃﾞｰﾀ一覧!$AH$43:$AR$66,10,FALSE),VLOOKUP($AK149,ﾃﾞｰﾀ一覧!$AH$4:$AR$66,10,FALSE))))))</f>
        <v/>
      </c>
      <c r="BP149" s="1110"/>
      <c r="BQ149" s="1110"/>
      <c r="BR149" s="1111"/>
      <c r="BS149" s="1115">
        <f>IF($BL149="",0,VLOOKUP($BL149,ﾃﾞｰﾀ一覧!$AY$4:$BB$16,3,FALSE))</f>
        <v>0</v>
      </c>
      <c r="BT149" s="1115"/>
      <c r="BU149" s="1115"/>
      <c r="BV149" s="1112" t="str">
        <f>IF($BO149="","",IF($BF149=ﾃﾞｰﾀ一覧!$U$37,"",IF($BF149=ﾃﾞｰﾀ一覧!$U$38,"",IF($BO149=ﾃﾞｰﾀ一覧!$AT$27,ﾃﾞｰﾀ一覧!$AT$27,VLOOKUP($AK149,ﾃﾞｰﾀ一覧!$AH$4:$AR$66,11,FALSE)*IF($BO149=ﾃﾞｰﾀ一覧!$AT$17,($AR149+1)*($AV149+1),IF($BO149=ﾃﾞｰﾀ一覧!$AT$22,IF(COUNTIF($AD149,"*天端*"),ﾃﾞｰﾀ一覧!$AU$43/2,ﾃﾞｰﾀ一覧!$AU$43/3),IF($BO149=ﾃﾞｰﾀ一覧!$AT$20,$AR149*$AV149,IF($BO149=ﾃﾞｰﾀ一覧!$AT$21,$AV149,1))))))))</f>
        <v/>
      </c>
      <c r="BW149" s="1112"/>
      <c r="BX149" s="1112"/>
      <c r="BY149" s="1088" t="str">
        <f>IF($B149="","",IF($AH149="","",IF($CK149=ﾃﾞｰﾀ一覧!$U$53,ﾃﾞｰﾀ一覧!$U$61,IF($AH149=ﾃﾞｰﾀ一覧!$U$21,ﾃﾞｰﾀ一覧!$U$60,IF(OR($AH149=ﾃﾞｰﾀ一覧!$U$19,$AH149=ﾃﾞｰﾀ一覧!$U$20,$AH149=ﾃﾞｰﾀ一覧!$U$23,$AH149=ﾃﾞｰﾀ一覧!$U$22,$AH149=ﾃﾞｰﾀ一覧!$U$18,AH149=ﾃﾞｰﾀ一覧!$U$25),ﾃﾞｰﾀ一覧!$U$59,ﾃﾞｰﾀ一覧!$U$62)))))</f>
        <v/>
      </c>
      <c r="BZ149" s="1089"/>
      <c r="CA149" s="1113"/>
      <c r="CB149" s="1113"/>
      <c r="CC149" s="1113"/>
      <c r="CD149" s="1113"/>
      <c r="CE149" s="1113"/>
      <c r="CF149" s="1113"/>
      <c r="CG149" s="1113"/>
      <c r="CH149" s="1113"/>
      <c r="CI149" s="1114"/>
      <c r="CK149" s="240"/>
      <c r="CM149" s="378" t="str">
        <f t="shared" si="14"/>
        <v/>
      </c>
      <c r="CN149" s="379" t="str">
        <f t="shared" si="15"/>
        <v/>
      </c>
      <c r="CO149" s="379" t="str">
        <f t="shared" si="16"/>
        <v/>
      </c>
      <c r="CP149" s="380" t="str">
        <f t="shared" si="17"/>
        <v/>
      </c>
      <c r="CQ149" s="244"/>
      <c r="CR149" s="1100"/>
      <c r="CS149" s="1101"/>
      <c r="CT149" s="1102"/>
      <c r="CU149" s="1135"/>
      <c r="CV149" s="1136"/>
      <c r="CW149" s="1136"/>
      <c r="CX149" s="1137"/>
      <c r="CY149" s="1138"/>
      <c r="CZ149" s="1139"/>
      <c r="DA149" s="1140"/>
      <c r="DB149" s="1132"/>
      <c r="DC149" s="1133"/>
      <c r="DD149" s="1133"/>
      <c r="DE149" s="1133"/>
      <c r="DF149" s="1133"/>
      <c r="DG149" s="1134"/>
      <c r="DH149" s="580"/>
      <c r="DI149" s="1372"/>
      <c r="DJ149" s="1372"/>
      <c r="DK149" s="581"/>
      <c r="DL149" s="582"/>
      <c r="DM149" s="1372"/>
      <c r="DN149" s="1372"/>
      <c r="DO149" s="581"/>
      <c r="DP149" s="582"/>
      <c r="DQ149" s="1372"/>
      <c r="DR149" s="1372"/>
      <c r="DS149" s="583"/>
      <c r="DT149" s="1124"/>
      <c r="DU149" s="1125"/>
      <c r="DV149" s="1150"/>
      <c r="DW149" s="1124"/>
      <c r="DX149" s="1125"/>
      <c r="DY149" s="1150"/>
      <c r="DZ149" s="1362"/>
      <c r="EA149" s="1363"/>
      <c r="EB149" s="1362"/>
      <c r="EC149" s="1363"/>
      <c r="ED149" s="1362"/>
      <c r="EE149" s="1363"/>
      <c r="EF149" s="1364"/>
      <c r="EG149" s="1296"/>
      <c r="EH149" s="1296"/>
      <c r="EI149" s="1365"/>
      <c r="EJ149" s="1366"/>
      <c r="EK149" s="1367"/>
      <c r="EL149" s="1368"/>
      <c r="EM149" s="1298"/>
      <c r="EN149" s="1113"/>
      <c r="EO149" s="1369"/>
      <c r="EP149" s="1370"/>
      <c r="EQ149" s="1371"/>
      <c r="ER149" s="1298"/>
      <c r="ES149" s="1113"/>
      <c r="ET149" s="1113"/>
      <c r="EU149" s="1113"/>
      <c r="EV149" s="1113"/>
      <c r="EW149" s="1113"/>
      <c r="EX149" s="1113"/>
      <c r="EY149" s="1113"/>
      <c r="EZ149" s="1114"/>
    </row>
    <row r="150" spans="1:156" ht="30" customHeight="1" x14ac:dyDescent="0.2">
      <c r="A150" s="207">
        <f t="shared" si="18"/>
        <v>139</v>
      </c>
      <c r="B150" s="1103"/>
      <c r="C150" s="1104"/>
      <c r="D150" s="1092"/>
      <c r="E150" s="1093"/>
      <c r="F150" s="1094" t="str">
        <f t="shared" si="20"/>
        <v/>
      </c>
      <c r="G150" s="1095"/>
      <c r="H150" s="1095"/>
      <c r="I150" s="1095"/>
      <c r="J150" s="1095"/>
      <c r="K150" s="1095"/>
      <c r="L150" s="1095"/>
      <c r="M150" s="1095"/>
      <c r="N150" s="1095"/>
      <c r="O150" s="1095"/>
      <c r="P150" s="1095"/>
      <c r="Q150" s="1095"/>
      <c r="R150" s="1095"/>
      <c r="S150" s="1095"/>
      <c r="T150" s="1095"/>
      <c r="U150" s="1095"/>
      <c r="V150" s="1095"/>
      <c r="W150" s="1096"/>
      <c r="X150" s="1097">
        <f t="shared" si="19"/>
        <v>0</v>
      </c>
      <c r="Y150" s="1098"/>
      <c r="Z150" s="1099"/>
      <c r="AA150" s="1100"/>
      <c r="AB150" s="1101"/>
      <c r="AC150" s="1102"/>
      <c r="AD150" s="1135"/>
      <c r="AE150" s="1136"/>
      <c r="AF150" s="1136"/>
      <c r="AG150" s="1137"/>
      <c r="AH150" s="1138"/>
      <c r="AI150" s="1139"/>
      <c r="AJ150" s="1140"/>
      <c r="AK150" s="1132"/>
      <c r="AL150" s="1133"/>
      <c r="AM150" s="1133"/>
      <c r="AN150" s="1133"/>
      <c r="AO150" s="1133"/>
      <c r="AP150" s="1134"/>
      <c r="AQ150" s="642" t="str">
        <f>IF(AK150="","",VLOOKUP(AK150,ﾃﾞｰﾀ一覧!$AH$4:$AR$66,2,FALSE))</f>
        <v/>
      </c>
      <c r="AR150" s="1084"/>
      <c r="AS150" s="1084"/>
      <c r="AT150" s="643" t="str">
        <f>IF(AK150="","",VLOOKUP(AK150,ﾃﾞｰﾀ一覧!$AH$4:$AR$66,3,FALSE))</f>
        <v/>
      </c>
      <c r="AU150" s="644" t="str">
        <f>IF(AK150="","",VLOOKUP(AK150,ﾃﾞｰﾀ一覧!$AH$4:$AR$66,5,FALSE))</f>
        <v/>
      </c>
      <c r="AV150" s="1084"/>
      <c r="AW150" s="1084"/>
      <c r="AX150" s="643" t="str">
        <f>IF(AK150="","",VLOOKUP(AK150,ﾃﾞｰﾀ一覧!$AH$4:$AR$66,6,FALSE))</f>
        <v/>
      </c>
      <c r="AY150" s="649" t="str">
        <f>IF(AK150="","",VLOOKUP(AK150,ﾃﾞｰﾀ一覧!$AH$4:$AR$66,8,FALSE))</f>
        <v/>
      </c>
      <c r="AZ150" s="1084"/>
      <c r="BA150" s="1084"/>
      <c r="BB150" s="388" t="str">
        <f>IF(AK150="","",VLOOKUP(AK150,ﾃﾞｰﾀ一覧!$AH$4:$AR$66,9,FALSE))</f>
        <v/>
      </c>
      <c r="BC150" s="1124"/>
      <c r="BD150" s="1125"/>
      <c r="BE150" s="1125"/>
      <c r="BF150" s="1124"/>
      <c r="BG150" s="1125"/>
      <c r="BH150" s="1125"/>
      <c r="BI150" s="1124"/>
      <c r="BJ150" s="1125"/>
      <c r="BK150" s="1150"/>
      <c r="BL150" s="1154"/>
      <c r="BM150" s="1155"/>
      <c r="BN150" s="1156"/>
      <c r="BO150" s="1109" t="str">
        <f>IF($AK150="","",IF($BF150="","",IF($BF150=ﾃﾞｰﾀ一覧!$U$37,"",IF($BF150=ﾃﾞｰﾀ一覧!$U$38,"",IF($AH150=ﾃﾞｰﾀ一覧!$U$25,VLOOKUP($AK150,ﾃﾞｰﾀ一覧!$AH$43:$AR$66,10,FALSE),VLOOKUP($AK150,ﾃﾞｰﾀ一覧!$AH$4:$AR$66,10,FALSE))))))</f>
        <v/>
      </c>
      <c r="BP150" s="1110"/>
      <c r="BQ150" s="1110"/>
      <c r="BR150" s="1111"/>
      <c r="BS150" s="1115">
        <f>IF($BL150="",0,VLOOKUP($BL150,ﾃﾞｰﾀ一覧!$AY$4:$BB$16,3,FALSE))</f>
        <v>0</v>
      </c>
      <c r="BT150" s="1115"/>
      <c r="BU150" s="1115"/>
      <c r="BV150" s="1112" t="str">
        <f>IF($BO150="","",IF($BF150=ﾃﾞｰﾀ一覧!$U$37,"",IF($BF150=ﾃﾞｰﾀ一覧!$U$38,"",IF($BO150=ﾃﾞｰﾀ一覧!$AT$27,ﾃﾞｰﾀ一覧!$AT$27,VLOOKUP($AK150,ﾃﾞｰﾀ一覧!$AH$4:$AR$66,11,FALSE)*IF($BO150=ﾃﾞｰﾀ一覧!$AT$17,($AR150+1)*($AV150+1),IF($BO150=ﾃﾞｰﾀ一覧!$AT$22,IF(COUNTIF($AD150,"*天端*"),ﾃﾞｰﾀ一覧!$AU$43/2,ﾃﾞｰﾀ一覧!$AU$43/3),IF($BO150=ﾃﾞｰﾀ一覧!$AT$20,$AR150*$AV150,IF($BO150=ﾃﾞｰﾀ一覧!$AT$21,$AV150,1))))))))</f>
        <v/>
      </c>
      <c r="BW150" s="1112"/>
      <c r="BX150" s="1112"/>
      <c r="BY150" s="1088" t="str">
        <f>IF($B150="","",IF($AH150="","",IF($CK150=ﾃﾞｰﾀ一覧!$U$53,ﾃﾞｰﾀ一覧!$U$61,IF($AH150=ﾃﾞｰﾀ一覧!$U$21,ﾃﾞｰﾀ一覧!$U$60,IF(OR($AH150=ﾃﾞｰﾀ一覧!$U$19,$AH150=ﾃﾞｰﾀ一覧!$U$20,$AH150=ﾃﾞｰﾀ一覧!$U$23,$AH150=ﾃﾞｰﾀ一覧!$U$22,$AH150=ﾃﾞｰﾀ一覧!$U$18,AH150=ﾃﾞｰﾀ一覧!$U$25),ﾃﾞｰﾀ一覧!$U$59,ﾃﾞｰﾀ一覧!$U$62)))))</f>
        <v/>
      </c>
      <c r="BZ150" s="1089"/>
      <c r="CA150" s="1113"/>
      <c r="CB150" s="1113"/>
      <c r="CC150" s="1113"/>
      <c r="CD150" s="1113"/>
      <c r="CE150" s="1113"/>
      <c r="CF150" s="1113"/>
      <c r="CG150" s="1113"/>
      <c r="CH150" s="1113"/>
      <c r="CI150" s="1114"/>
      <c r="CK150" s="240"/>
      <c r="CM150" s="378" t="str">
        <f t="shared" si="14"/>
        <v/>
      </c>
      <c r="CN150" s="379" t="str">
        <f t="shared" si="15"/>
        <v/>
      </c>
      <c r="CO150" s="379" t="str">
        <f t="shared" si="16"/>
        <v/>
      </c>
      <c r="CP150" s="380" t="str">
        <f t="shared" si="17"/>
        <v/>
      </c>
      <c r="CQ150" s="244"/>
      <c r="CR150" s="1100"/>
      <c r="CS150" s="1101"/>
      <c r="CT150" s="1102"/>
      <c r="CU150" s="1135"/>
      <c r="CV150" s="1136"/>
      <c r="CW150" s="1136"/>
      <c r="CX150" s="1137"/>
      <c r="CY150" s="1138"/>
      <c r="CZ150" s="1139"/>
      <c r="DA150" s="1140"/>
      <c r="DB150" s="1132"/>
      <c r="DC150" s="1133"/>
      <c r="DD150" s="1133"/>
      <c r="DE150" s="1133"/>
      <c r="DF150" s="1133"/>
      <c r="DG150" s="1134"/>
      <c r="DH150" s="580"/>
      <c r="DI150" s="1372"/>
      <c r="DJ150" s="1372"/>
      <c r="DK150" s="581"/>
      <c r="DL150" s="582"/>
      <c r="DM150" s="1372"/>
      <c r="DN150" s="1372"/>
      <c r="DO150" s="581"/>
      <c r="DP150" s="582"/>
      <c r="DQ150" s="1372"/>
      <c r="DR150" s="1372"/>
      <c r="DS150" s="583"/>
      <c r="DT150" s="1124"/>
      <c r="DU150" s="1125"/>
      <c r="DV150" s="1150"/>
      <c r="DW150" s="1124"/>
      <c r="DX150" s="1125"/>
      <c r="DY150" s="1150"/>
      <c r="DZ150" s="1362"/>
      <c r="EA150" s="1363"/>
      <c r="EB150" s="1362"/>
      <c r="EC150" s="1363"/>
      <c r="ED150" s="1362"/>
      <c r="EE150" s="1363"/>
      <c r="EF150" s="1364"/>
      <c r="EG150" s="1296"/>
      <c r="EH150" s="1296"/>
      <c r="EI150" s="1365"/>
      <c r="EJ150" s="1366"/>
      <c r="EK150" s="1367"/>
      <c r="EL150" s="1368"/>
      <c r="EM150" s="1298"/>
      <c r="EN150" s="1113"/>
      <c r="EO150" s="1369"/>
      <c r="EP150" s="1370"/>
      <c r="EQ150" s="1371"/>
      <c r="ER150" s="1298"/>
      <c r="ES150" s="1113"/>
      <c r="ET150" s="1113"/>
      <c r="EU150" s="1113"/>
      <c r="EV150" s="1113"/>
      <c r="EW150" s="1113"/>
      <c r="EX150" s="1113"/>
      <c r="EY150" s="1113"/>
      <c r="EZ150" s="1114"/>
    </row>
    <row r="151" spans="1:156" ht="30" customHeight="1" x14ac:dyDescent="0.2">
      <c r="A151" s="207">
        <f t="shared" si="18"/>
        <v>140</v>
      </c>
      <c r="B151" s="1103"/>
      <c r="C151" s="1104"/>
      <c r="D151" s="1092"/>
      <c r="E151" s="1093"/>
      <c r="F151" s="1094" t="str">
        <f t="shared" si="20"/>
        <v/>
      </c>
      <c r="G151" s="1095"/>
      <c r="H151" s="1095"/>
      <c r="I151" s="1095"/>
      <c r="J151" s="1095"/>
      <c r="K151" s="1095"/>
      <c r="L151" s="1095"/>
      <c r="M151" s="1095"/>
      <c r="N151" s="1095"/>
      <c r="O151" s="1095"/>
      <c r="P151" s="1095"/>
      <c r="Q151" s="1095"/>
      <c r="R151" s="1095"/>
      <c r="S151" s="1095"/>
      <c r="T151" s="1095"/>
      <c r="U151" s="1095"/>
      <c r="V151" s="1095"/>
      <c r="W151" s="1096"/>
      <c r="X151" s="1097">
        <f t="shared" si="19"/>
        <v>0</v>
      </c>
      <c r="Y151" s="1098"/>
      <c r="Z151" s="1099"/>
      <c r="AA151" s="1100"/>
      <c r="AB151" s="1101"/>
      <c r="AC151" s="1102"/>
      <c r="AD151" s="1135"/>
      <c r="AE151" s="1136"/>
      <c r="AF151" s="1136"/>
      <c r="AG151" s="1137"/>
      <c r="AH151" s="1138"/>
      <c r="AI151" s="1139"/>
      <c r="AJ151" s="1140"/>
      <c r="AK151" s="1132"/>
      <c r="AL151" s="1133"/>
      <c r="AM151" s="1133"/>
      <c r="AN151" s="1133"/>
      <c r="AO151" s="1133"/>
      <c r="AP151" s="1134"/>
      <c r="AQ151" s="642" t="str">
        <f>IF(AK151="","",VLOOKUP(AK151,ﾃﾞｰﾀ一覧!$AH$4:$AR$66,2,FALSE))</f>
        <v/>
      </c>
      <c r="AR151" s="1084"/>
      <c r="AS151" s="1084"/>
      <c r="AT151" s="643" t="str">
        <f>IF(AK151="","",VLOOKUP(AK151,ﾃﾞｰﾀ一覧!$AH$4:$AR$66,3,FALSE))</f>
        <v/>
      </c>
      <c r="AU151" s="644" t="str">
        <f>IF(AK151="","",VLOOKUP(AK151,ﾃﾞｰﾀ一覧!$AH$4:$AR$66,5,FALSE))</f>
        <v/>
      </c>
      <c r="AV151" s="1084"/>
      <c r="AW151" s="1084"/>
      <c r="AX151" s="643" t="str">
        <f>IF(AK151="","",VLOOKUP(AK151,ﾃﾞｰﾀ一覧!$AH$4:$AR$66,6,FALSE))</f>
        <v/>
      </c>
      <c r="AY151" s="649" t="str">
        <f>IF(AK151="","",VLOOKUP(AK151,ﾃﾞｰﾀ一覧!$AH$4:$AR$66,8,FALSE))</f>
        <v/>
      </c>
      <c r="AZ151" s="1084"/>
      <c r="BA151" s="1084"/>
      <c r="BB151" s="388" t="str">
        <f>IF(AK151="","",VLOOKUP(AK151,ﾃﾞｰﾀ一覧!$AH$4:$AR$66,9,FALSE))</f>
        <v/>
      </c>
      <c r="BC151" s="1124"/>
      <c r="BD151" s="1125"/>
      <c r="BE151" s="1125"/>
      <c r="BF151" s="1124"/>
      <c r="BG151" s="1125"/>
      <c r="BH151" s="1125"/>
      <c r="BI151" s="1124"/>
      <c r="BJ151" s="1125"/>
      <c r="BK151" s="1150"/>
      <c r="BL151" s="1154"/>
      <c r="BM151" s="1155"/>
      <c r="BN151" s="1156"/>
      <c r="BO151" s="1109" t="str">
        <f>IF($AK151="","",IF($BF151="","",IF($BF151=ﾃﾞｰﾀ一覧!$U$37,"",IF($BF151=ﾃﾞｰﾀ一覧!$U$38,"",IF($AH151=ﾃﾞｰﾀ一覧!$U$25,VLOOKUP($AK151,ﾃﾞｰﾀ一覧!$AH$43:$AR$66,10,FALSE),VLOOKUP($AK151,ﾃﾞｰﾀ一覧!$AH$4:$AR$66,10,FALSE))))))</f>
        <v/>
      </c>
      <c r="BP151" s="1110"/>
      <c r="BQ151" s="1110"/>
      <c r="BR151" s="1111"/>
      <c r="BS151" s="1115">
        <f>IF($BL151="",0,VLOOKUP($BL151,ﾃﾞｰﾀ一覧!$AY$4:$BB$16,3,FALSE))</f>
        <v>0</v>
      </c>
      <c r="BT151" s="1115"/>
      <c r="BU151" s="1115"/>
      <c r="BV151" s="1112" t="str">
        <f>IF($BO151="","",IF($BF151=ﾃﾞｰﾀ一覧!$U$37,"",IF($BF151=ﾃﾞｰﾀ一覧!$U$38,"",IF($BO151=ﾃﾞｰﾀ一覧!$AT$27,ﾃﾞｰﾀ一覧!$AT$27,VLOOKUP($AK151,ﾃﾞｰﾀ一覧!$AH$4:$AR$66,11,FALSE)*IF($BO151=ﾃﾞｰﾀ一覧!$AT$17,($AR151+1)*($AV151+1),IF($BO151=ﾃﾞｰﾀ一覧!$AT$22,IF(COUNTIF($AD151,"*天端*"),ﾃﾞｰﾀ一覧!$AU$43/2,ﾃﾞｰﾀ一覧!$AU$43/3),IF($BO151=ﾃﾞｰﾀ一覧!$AT$20,$AR151*$AV151,IF($BO151=ﾃﾞｰﾀ一覧!$AT$21,$AV151,1))))))))</f>
        <v/>
      </c>
      <c r="BW151" s="1112"/>
      <c r="BX151" s="1112"/>
      <c r="BY151" s="1088" t="str">
        <f>IF($B151="","",IF($AH151="","",IF($CK151=ﾃﾞｰﾀ一覧!$U$53,ﾃﾞｰﾀ一覧!$U$61,IF($AH151=ﾃﾞｰﾀ一覧!$U$21,ﾃﾞｰﾀ一覧!$U$60,IF(OR($AH151=ﾃﾞｰﾀ一覧!$U$19,$AH151=ﾃﾞｰﾀ一覧!$U$20,$AH151=ﾃﾞｰﾀ一覧!$U$23,$AH151=ﾃﾞｰﾀ一覧!$U$22,$AH151=ﾃﾞｰﾀ一覧!$U$18,AH151=ﾃﾞｰﾀ一覧!$U$25),ﾃﾞｰﾀ一覧!$U$59,ﾃﾞｰﾀ一覧!$U$62)))))</f>
        <v/>
      </c>
      <c r="BZ151" s="1089"/>
      <c r="CA151" s="1113"/>
      <c r="CB151" s="1113"/>
      <c r="CC151" s="1113"/>
      <c r="CD151" s="1113"/>
      <c r="CE151" s="1113"/>
      <c r="CF151" s="1113"/>
      <c r="CG151" s="1113"/>
      <c r="CH151" s="1113"/>
      <c r="CI151" s="1114"/>
      <c r="CK151" s="240"/>
      <c r="CM151" s="378" t="str">
        <f t="shared" si="14"/>
        <v/>
      </c>
      <c r="CN151" s="379" t="str">
        <f t="shared" si="15"/>
        <v/>
      </c>
      <c r="CO151" s="379" t="str">
        <f t="shared" si="16"/>
        <v/>
      </c>
      <c r="CP151" s="380" t="str">
        <f t="shared" si="17"/>
        <v/>
      </c>
      <c r="CQ151" s="244"/>
      <c r="CR151" s="1100"/>
      <c r="CS151" s="1101"/>
      <c r="CT151" s="1102"/>
      <c r="CU151" s="1135"/>
      <c r="CV151" s="1136"/>
      <c r="CW151" s="1136"/>
      <c r="CX151" s="1137"/>
      <c r="CY151" s="1138"/>
      <c r="CZ151" s="1139"/>
      <c r="DA151" s="1140"/>
      <c r="DB151" s="1132"/>
      <c r="DC151" s="1133"/>
      <c r="DD151" s="1133"/>
      <c r="DE151" s="1133"/>
      <c r="DF151" s="1133"/>
      <c r="DG151" s="1134"/>
      <c r="DH151" s="580"/>
      <c r="DI151" s="1372"/>
      <c r="DJ151" s="1372"/>
      <c r="DK151" s="581"/>
      <c r="DL151" s="582"/>
      <c r="DM151" s="1372"/>
      <c r="DN151" s="1372"/>
      <c r="DO151" s="581"/>
      <c r="DP151" s="582"/>
      <c r="DQ151" s="1372"/>
      <c r="DR151" s="1372"/>
      <c r="DS151" s="583"/>
      <c r="DT151" s="1124"/>
      <c r="DU151" s="1125"/>
      <c r="DV151" s="1150"/>
      <c r="DW151" s="1124"/>
      <c r="DX151" s="1125"/>
      <c r="DY151" s="1150"/>
      <c r="DZ151" s="1362"/>
      <c r="EA151" s="1363"/>
      <c r="EB151" s="1362"/>
      <c r="EC151" s="1363"/>
      <c r="ED151" s="1362"/>
      <c r="EE151" s="1363"/>
      <c r="EF151" s="1364"/>
      <c r="EG151" s="1296"/>
      <c r="EH151" s="1296"/>
      <c r="EI151" s="1365"/>
      <c r="EJ151" s="1366"/>
      <c r="EK151" s="1367"/>
      <c r="EL151" s="1368"/>
      <c r="EM151" s="1298"/>
      <c r="EN151" s="1113"/>
      <c r="EO151" s="1369"/>
      <c r="EP151" s="1370"/>
      <c r="EQ151" s="1371"/>
      <c r="ER151" s="1298"/>
      <c r="ES151" s="1113"/>
      <c r="ET151" s="1113"/>
      <c r="EU151" s="1113"/>
      <c r="EV151" s="1113"/>
      <c r="EW151" s="1113"/>
      <c r="EX151" s="1113"/>
      <c r="EY151" s="1113"/>
      <c r="EZ151" s="1114"/>
    </row>
    <row r="152" spans="1:156" ht="30" customHeight="1" x14ac:dyDescent="0.2">
      <c r="A152" s="207">
        <f t="shared" si="18"/>
        <v>141</v>
      </c>
      <c r="B152" s="1103"/>
      <c r="C152" s="1104"/>
      <c r="D152" s="1092"/>
      <c r="E152" s="1093"/>
      <c r="F152" s="1094" t="str">
        <f t="shared" si="20"/>
        <v/>
      </c>
      <c r="G152" s="1095"/>
      <c r="H152" s="1095"/>
      <c r="I152" s="1095"/>
      <c r="J152" s="1095"/>
      <c r="K152" s="1095"/>
      <c r="L152" s="1095"/>
      <c r="M152" s="1095"/>
      <c r="N152" s="1095"/>
      <c r="O152" s="1095"/>
      <c r="P152" s="1095"/>
      <c r="Q152" s="1095"/>
      <c r="R152" s="1095"/>
      <c r="S152" s="1095"/>
      <c r="T152" s="1095"/>
      <c r="U152" s="1095"/>
      <c r="V152" s="1095"/>
      <c r="W152" s="1096"/>
      <c r="X152" s="1097">
        <f t="shared" si="19"/>
        <v>0</v>
      </c>
      <c r="Y152" s="1098"/>
      <c r="Z152" s="1099"/>
      <c r="AA152" s="1100"/>
      <c r="AB152" s="1101"/>
      <c r="AC152" s="1102"/>
      <c r="AD152" s="1135"/>
      <c r="AE152" s="1136"/>
      <c r="AF152" s="1136"/>
      <c r="AG152" s="1137"/>
      <c r="AH152" s="1138"/>
      <c r="AI152" s="1139"/>
      <c r="AJ152" s="1140"/>
      <c r="AK152" s="1132"/>
      <c r="AL152" s="1133"/>
      <c r="AM152" s="1133"/>
      <c r="AN152" s="1133"/>
      <c r="AO152" s="1133"/>
      <c r="AP152" s="1134"/>
      <c r="AQ152" s="642" t="str">
        <f>IF(AK152="","",VLOOKUP(AK152,ﾃﾞｰﾀ一覧!$AH$4:$AR$66,2,FALSE))</f>
        <v/>
      </c>
      <c r="AR152" s="1084"/>
      <c r="AS152" s="1084"/>
      <c r="AT152" s="643" t="str">
        <f>IF(AK152="","",VLOOKUP(AK152,ﾃﾞｰﾀ一覧!$AH$4:$AR$66,3,FALSE))</f>
        <v/>
      </c>
      <c r="AU152" s="644" t="str">
        <f>IF(AK152="","",VLOOKUP(AK152,ﾃﾞｰﾀ一覧!$AH$4:$AR$66,5,FALSE))</f>
        <v/>
      </c>
      <c r="AV152" s="1084"/>
      <c r="AW152" s="1084"/>
      <c r="AX152" s="643" t="str">
        <f>IF(AK152="","",VLOOKUP(AK152,ﾃﾞｰﾀ一覧!$AH$4:$AR$66,6,FALSE))</f>
        <v/>
      </c>
      <c r="AY152" s="649" t="str">
        <f>IF(AK152="","",VLOOKUP(AK152,ﾃﾞｰﾀ一覧!$AH$4:$AR$66,8,FALSE))</f>
        <v/>
      </c>
      <c r="AZ152" s="1084"/>
      <c r="BA152" s="1084"/>
      <c r="BB152" s="388" t="str">
        <f>IF(AK152="","",VLOOKUP(AK152,ﾃﾞｰﾀ一覧!$AH$4:$AR$66,9,FALSE))</f>
        <v/>
      </c>
      <c r="BC152" s="1124"/>
      <c r="BD152" s="1125"/>
      <c r="BE152" s="1125"/>
      <c r="BF152" s="1124"/>
      <c r="BG152" s="1125"/>
      <c r="BH152" s="1125"/>
      <c r="BI152" s="1124"/>
      <c r="BJ152" s="1125"/>
      <c r="BK152" s="1150"/>
      <c r="BL152" s="1154"/>
      <c r="BM152" s="1155"/>
      <c r="BN152" s="1156"/>
      <c r="BO152" s="1109" t="str">
        <f>IF($AK152="","",IF($BF152="","",IF($BF152=ﾃﾞｰﾀ一覧!$U$37,"",IF($BF152=ﾃﾞｰﾀ一覧!$U$38,"",IF($AH152=ﾃﾞｰﾀ一覧!$U$25,VLOOKUP($AK152,ﾃﾞｰﾀ一覧!$AH$43:$AR$66,10,FALSE),VLOOKUP($AK152,ﾃﾞｰﾀ一覧!$AH$4:$AR$66,10,FALSE))))))</f>
        <v/>
      </c>
      <c r="BP152" s="1110"/>
      <c r="BQ152" s="1110"/>
      <c r="BR152" s="1111"/>
      <c r="BS152" s="1115">
        <f>IF($BL152="",0,VLOOKUP($BL152,ﾃﾞｰﾀ一覧!$AY$4:$BB$16,3,FALSE))</f>
        <v>0</v>
      </c>
      <c r="BT152" s="1115"/>
      <c r="BU152" s="1115"/>
      <c r="BV152" s="1112" t="str">
        <f>IF($BO152="","",IF($BF152=ﾃﾞｰﾀ一覧!$U$37,"",IF($BF152=ﾃﾞｰﾀ一覧!$U$38,"",IF($BO152=ﾃﾞｰﾀ一覧!$AT$27,ﾃﾞｰﾀ一覧!$AT$27,VLOOKUP($AK152,ﾃﾞｰﾀ一覧!$AH$4:$AR$66,11,FALSE)*IF($BO152=ﾃﾞｰﾀ一覧!$AT$17,($AR152+1)*($AV152+1),IF($BO152=ﾃﾞｰﾀ一覧!$AT$22,IF(COUNTIF($AD152,"*天端*"),ﾃﾞｰﾀ一覧!$AU$43/2,ﾃﾞｰﾀ一覧!$AU$43/3),IF($BO152=ﾃﾞｰﾀ一覧!$AT$20,$AR152*$AV152,IF($BO152=ﾃﾞｰﾀ一覧!$AT$21,$AV152,1))))))))</f>
        <v/>
      </c>
      <c r="BW152" s="1112"/>
      <c r="BX152" s="1112"/>
      <c r="BY152" s="1088" t="str">
        <f>IF($B152="","",IF($AH152="","",IF($CK152=ﾃﾞｰﾀ一覧!$U$53,ﾃﾞｰﾀ一覧!$U$61,IF($AH152=ﾃﾞｰﾀ一覧!$U$21,ﾃﾞｰﾀ一覧!$U$60,IF(OR($AH152=ﾃﾞｰﾀ一覧!$U$19,$AH152=ﾃﾞｰﾀ一覧!$U$20,$AH152=ﾃﾞｰﾀ一覧!$U$23,$AH152=ﾃﾞｰﾀ一覧!$U$22,$AH152=ﾃﾞｰﾀ一覧!$U$18,AH152=ﾃﾞｰﾀ一覧!$U$25),ﾃﾞｰﾀ一覧!$U$59,ﾃﾞｰﾀ一覧!$U$62)))))</f>
        <v/>
      </c>
      <c r="BZ152" s="1089"/>
      <c r="CA152" s="1113"/>
      <c r="CB152" s="1113"/>
      <c r="CC152" s="1113"/>
      <c r="CD152" s="1113"/>
      <c r="CE152" s="1113"/>
      <c r="CF152" s="1113"/>
      <c r="CG152" s="1113"/>
      <c r="CH152" s="1113"/>
      <c r="CI152" s="1114"/>
      <c r="CK152" s="240"/>
      <c r="CM152" s="378" t="str">
        <f t="shared" si="14"/>
        <v/>
      </c>
      <c r="CN152" s="379" t="str">
        <f t="shared" si="15"/>
        <v/>
      </c>
      <c r="CO152" s="379" t="str">
        <f t="shared" si="16"/>
        <v/>
      </c>
      <c r="CP152" s="380" t="str">
        <f t="shared" si="17"/>
        <v/>
      </c>
      <c r="CQ152" s="244"/>
      <c r="CR152" s="1100"/>
      <c r="CS152" s="1101"/>
      <c r="CT152" s="1102"/>
      <c r="CU152" s="1135"/>
      <c r="CV152" s="1136"/>
      <c r="CW152" s="1136"/>
      <c r="CX152" s="1137"/>
      <c r="CY152" s="1138"/>
      <c r="CZ152" s="1139"/>
      <c r="DA152" s="1140"/>
      <c r="DB152" s="1132"/>
      <c r="DC152" s="1133"/>
      <c r="DD152" s="1133"/>
      <c r="DE152" s="1133"/>
      <c r="DF152" s="1133"/>
      <c r="DG152" s="1134"/>
      <c r="DH152" s="580"/>
      <c r="DI152" s="1372"/>
      <c r="DJ152" s="1372"/>
      <c r="DK152" s="581"/>
      <c r="DL152" s="582"/>
      <c r="DM152" s="1372"/>
      <c r="DN152" s="1372"/>
      <c r="DO152" s="581"/>
      <c r="DP152" s="582"/>
      <c r="DQ152" s="1372"/>
      <c r="DR152" s="1372"/>
      <c r="DS152" s="583"/>
      <c r="DT152" s="1124"/>
      <c r="DU152" s="1125"/>
      <c r="DV152" s="1150"/>
      <c r="DW152" s="1124"/>
      <c r="DX152" s="1125"/>
      <c r="DY152" s="1150"/>
      <c r="DZ152" s="1362"/>
      <c r="EA152" s="1363"/>
      <c r="EB152" s="1362"/>
      <c r="EC152" s="1363"/>
      <c r="ED152" s="1362"/>
      <c r="EE152" s="1363"/>
      <c r="EF152" s="1364"/>
      <c r="EG152" s="1296"/>
      <c r="EH152" s="1296"/>
      <c r="EI152" s="1365"/>
      <c r="EJ152" s="1366"/>
      <c r="EK152" s="1367"/>
      <c r="EL152" s="1368"/>
      <c r="EM152" s="1298"/>
      <c r="EN152" s="1113"/>
      <c r="EO152" s="1369"/>
      <c r="EP152" s="1370"/>
      <c r="EQ152" s="1371"/>
      <c r="ER152" s="1298"/>
      <c r="ES152" s="1113"/>
      <c r="ET152" s="1113"/>
      <c r="EU152" s="1113"/>
      <c r="EV152" s="1113"/>
      <c r="EW152" s="1113"/>
      <c r="EX152" s="1113"/>
      <c r="EY152" s="1113"/>
      <c r="EZ152" s="1114"/>
    </row>
    <row r="153" spans="1:156" ht="30" customHeight="1" x14ac:dyDescent="0.2">
      <c r="A153" s="207">
        <f t="shared" si="18"/>
        <v>142</v>
      </c>
      <c r="B153" s="1103"/>
      <c r="C153" s="1104"/>
      <c r="D153" s="1092"/>
      <c r="E153" s="1093"/>
      <c r="F153" s="1094" t="str">
        <f t="shared" si="20"/>
        <v/>
      </c>
      <c r="G153" s="1095"/>
      <c r="H153" s="1095"/>
      <c r="I153" s="1095"/>
      <c r="J153" s="1095"/>
      <c r="K153" s="1095"/>
      <c r="L153" s="1095"/>
      <c r="M153" s="1095"/>
      <c r="N153" s="1095"/>
      <c r="O153" s="1095"/>
      <c r="P153" s="1095"/>
      <c r="Q153" s="1095"/>
      <c r="R153" s="1095"/>
      <c r="S153" s="1095"/>
      <c r="T153" s="1095"/>
      <c r="U153" s="1095"/>
      <c r="V153" s="1095"/>
      <c r="W153" s="1096"/>
      <c r="X153" s="1097">
        <f t="shared" si="19"/>
        <v>0</v>
      </c>
      <c r="Y153" s="1098"/>
      <c r="Z153" s="1099"/>
      <c r="AA153" s="1100"/>
      <c r="AB153" s="1101"/>
      <c r="AC153" s="1102"/>
      <c r="AD153" s="1135"/>
      <c r="AE153" s="1136"/>
      <c r="AF153" s="1136"/>
      <c r="AG153" s="1137"/>
      <c r="AH153" s="1138"/>
      <c r="AI153" s="1139"/>
      <c r="AJ153" s="1140"/>
      <c r="AK153" s="1132"/>
      <c r="AL153" s="1133"/>
      <c r="AM153" s="1133"/>
      <c r="AN153" s="1133"/>
      <c r="AO153" s="1133"/>
      <c r="AP153" s="1134"/>
      <c r="AQ153" s="642" t="str">
        <f>IF(AK153="","",VLOOKUP(AK153,ﾃﾞｰﾀ一覧!$AH$4:$AR$66,2,FALSE))</f>
        <v/>
      </c>
      <c r="AR153" s="1084"/>
      <c r="AS153" s="1084"/>
      <c r="AT153" s="643" t="str">
        <f>IF(AK153="","",VLOOKUP(AK153,ﾃﾞｰﾀ一覧!$AH$4:$AR$66,3,FALSE))</f>
        <v/>
      </c>
      <c r="AU153" s="644" t="str">
        <f>IF(AK153="","",VLOOKUP(AK153,ﾃﾞｰﾀ一覧!$AH$4:$AR$66,5,FALSE))</f>
        <v/>
      </c>
      <c r="AV153" s="1084"/>
      <c r="AW153" s="1084"/>
      <c r="AX153" s="643" t="str">
        <f>IF(AK153="","",VLOOKUP(AK153,ﾃﾞｰﾀ一覧!$AH$4:$AR$66,6,FALSE))</f>
        <v/>
      </c>
      <c r="AY153" s="649" t="str">
        <f>IF(AK153="","",VLOOKUP(AK153,ﾃﾞｰﾀ一覧!$AH$4:$AR$66,8,FALSE))</f>
        <v/>
      </c>
      <c r="AZ153" s="1084"/>
      <c r="BA153" s="1084"/>
      <c r="BB153" s="388" t="str">
        <f>IF(AK153="","",VLOOKUP(AK153,ﾃﾞｰﾀ一覧!$AH$4:$AR$66,9,FALSE))</f>
        <v/>
      </c>
      <c r="BC153" s="1124"/>
      <c r="BD153" s="1125"/>
      <c r="BE153" s="1125"/>
      <c r="BF153" s="1124"/>
      <c r="BG153" s="1125"/>
      <c r="BH153" s="1125"/>
      <c r="BI153" s="1124"/>
      <c r="BJ153" s="1125"/>
      <c r="BK153" s="1150"/>
      <c r="BL153" s="1154"/>
      <c r="BM153" s="1155"/>
      <c r="BN153" s="1156"/>
      <c r="BO153" s="1109" t="str">
        <f>IF($AK153="","",IF($BF153="","",IF($BF153=ﾃﾞｰﾀ一覧!$U$37,"",IF($BF153=ﾃﾞｰﾀ一覧!$U$38,"",IF($AH153=ﾃﾞｰﾀ一覧!$U$25,VLOOKUP($AK153,ﾃﾞｰﾀ一覧!$AH$43:$AR$66,10,FALSE),VLOOKUP($AK153,ﾃﾞｰﾀ一覧!$AH$4:$AR$66,10,FALSE))))))</f>
        <v/>
      </c>
      <c r="BP153" s="1110"/>
      <c r="BQ153" s="1110"/>
      <c r="BR153" s="1111"/>
      <c r="BS153" s="1115">
        <f>IF($BL153="",0,VLOOKUP($BL153,ﾃﾞｰﾀ一覧!$AY$4:$BB$16,3,FALSE))</f>
        <v>0</v>
      </c>
      <c r="BT153" s="1115"/>
      <c r="BU153" s="1115"/>
      <c r="BV153" s="1112" t="str">
        <f>IF($BO153="","",IF($BF153=ﾃﾞｰﾀ一覧!$U$37,"",IF($BF153=ﾃﾞｰﾀ一覧!$U$38,"",IF($BO153=ﾃﾞｰﾀ一覧!$AT$27,ﾃﾞｰﾀ一覧!$AT$27,VLOOKUP($AK153,ﾃﾞｰﾀ一覧!$AH$4:$AR$66,11,FALSE)*IF($BO153=ﾃﾞｰﾀ一覧!$AT$17,($AR153+1)*($AV153+1),IF($BO153=ﾃﾞｰﾀ一覧!$AT$22,IF(COUNTIF($AD153,"*天端*"),ﾃﾞｰﾀ一覧!$AU$43/2,ﾃﾞｰﾀ一覧!$AU$43/3),IF($BO153=ﾃﾞｰﾀ一覧!$AT$20,$AR153*$AV153,IF($BO153=ﾃﾞｰﾀ一覧!$AT$21,$AV153,1))))))))</f>
        <v/>
      </c>
      <c r="BW153" s="1112"/>
      <c r="BX153" s="1112"/>
      <c r="BY153" s="1088" t="str">
        <f>IF($B153="","",IF($AH153="","",IF($CK153=ﾃﾞｰﾀ一覧!$U$53,ﾃﾞｰﾀ一覧!$U$61,IF($AH153=ﾃﾞｰﾀ一覧!$U$21,ﾃﾞｰﾀ一覧!$U$60,IF(OR($AH153=ﾃﾞｰﾀ一覧!$U$19,$AH153=ﾃﾞｰﾀ一覧!$U$20,$AH153=ﾃﾞｰﾀ一覧!$U$23,$AH153=ﾃﾞｰﾀ一覧!$U$22,$AH153=ﾃﾞｰﾀ一覧!$U$18,AH153=ﾃﾞｰﾀ一覧!$U$25),ﾃﾞｰﾀ一覧!$U$59,ﾃﾞｰﾀ一覧!$U$62)))))</f>
        <v/>
      </c>
      <c r="BZ153" s="1089"/>
      <c r="CA153" s="1113"/>
      <c r="CB153" s="1113"/>
      <c r="CC153" s="1113"/>
      <c r="CD153" s="1113"/>
      <c r="CE153" s="1113"/>
      <c r="CF153" s="1113"/>
      <c r="CG153" s="1113"/>
      <c r="CH153" s="1113"/>
      <c r="CI153" s="1114"/>
      <c r="CK153" s="240"/>
      <c r="CM153" s="378" t="str">
        <f t="shared" si="14"/>
        <v/>
      </c>
      <c r="CN153" s="379" t="str">
        <f t="shared" si="15"/>
        <v/>
      </c>
      <c r="CO153" s="379" t="str">
        <f t="shared" si="16"/>
        <v/>
      </c>
      <c r="CP153" s="380" t="str">
        <f t="shared" si="17"/>
        <v/>
      </c>
      <c r="CQ153" s="244"/>
      <c r="CR153" s="1100"/>
      <c r="CS153" s="1101"/>
      <c r="CT153" s="1102"/>
      <c r="CU153" s="1135"/>
      <c r="CV153" s="1136"/>
      <c r="CW153" s="1136"/>
      <c r="CX153" s="1137"/>
      <c r="CY153" s="1138"/>
      <c r="CZ153" s="1139"/>
      <c r="DA153" s="1140"/>
      <c r="DB153" s="1132"/>
      <c r="DC153" s="1133"/>
      <c r="DD153" s="1133"/>
      <c r="DE153" s="1133"/>
      <c r="DF153" s="1133"/>
      <c r="DG153" s="1134"/>
      <c r="DH153" s="580"/>
      <c r="DI153" s="1373"/>
      <c r="DJ153" s="1373"/>
      <c r="DK153" s="581"/>
      <c r="DL153" s="582"/>
      <c r="DM153" s="1372"/>
      <c r="DN153" s="1372"/>
      <c r="DO153" s="581"/>
      <c r="DP153" s="582"/>
      <c r="DQ153" s="1372"/>
      <c r="DR153" s="1372"/>
      <c r="DS153" s="583"/>
      <c r="DT153" s="1124"/>
      <c r="DU153" s="1125"/>
      <c r="DV153" s="1150"/>
      <c r="DW153" s="1124"/>
      <c r="DX153" s="1125"/>
      <c r="DY153" s="1150"/>
      <c r="DZ153" s="1362"/>
      <c r="EA153" s="1363"/>
      <c r="EB153" s="1362"/>
      <c r="EC153" s="1363"/>
      <c r="ED153" s="1362"/>
      <c r="EE153" s="1363"/>
      <c r="EF153" s="1364"/>
      <c r="EG153" s="1296"/>
      <c r="EH153" s="1296"/>
      <c r="EI153" s="1365"/>
      <c r="EJ153" s="1366"/>
      <c r="EK153" s="1367"/>
      <c r="EL153" s="1368"/>
      <c r="EM153" s="1298"/>
      <c r="EN153" s="1113"/>
      <c r="EO153" s="1369"/>
      <c r="EP153" s="1370"/>
      <c r="EQ153" s="1371"/>
      <c r="ER153" s="1298"/>
      <c r="ES153" s="1113"/>
      <c r="ET153" s="1113"/>
      <c r="EU153" s="1113"/>
      <c r="EV153" s="1113"/>
      <c r="EW153" s="1113"/>
      <c r="EX153" s="1113"/>
      <c r="EY153" s="1113"/>
      <c r="EZ153" s="1114"/>
    </row>
    <row r="154" spans="1:156" ht="30" customHeight="1" x14ac:dyDescent="0.2">
      <c r="A154" s="207">
        <f t="shared" si="18"/>
        <v>143</v>
      </c>
      <c r="B154" s="1103"/>
      <c r="C154" s="1104"/>
      <c r="D154" s="1092"/>
      <c r="E154" s="1093"/>
      <c r="F154" s="1094" t="str">
        <f t="shared" si="20"/>
        <v/>
      </c>
      <c r="G154" s="1095"/>
      <c r="H154" s="1095"/>
      <c r="I154" s="1095"/>
      <c r="J154" s="1095"/>
      <c r="K154" s="1095"/>
      <c r="L154" s="1095"/>
      <c r="M154" s="1095"/>
      <c r="N154" s="1095"/>
      <c r="O154" s="1095"/>
      <c r="P154" s="1095"/>
      <c r="Q154" s="1095"/>
      <c r="R154" s="1095"/>
      <c r="S154" s="1095"/>
      <c r="T154" s="1095"/>
      <c r="U154" s="1095"/>
      <c r="V154" s="1095"/>
      <c r="W154" s="1096"/>
      <c r="X154" s="1097">
        <f t="shared" si="19"/>
        <v>0</v>
      </c>
      <c r="Y154" s="1098"/>
      <c r="Z154" s="1099"/>
      <c r="AA154" s="1100"/>
      <c r="AB154" s="1101"/>
      <c r="AC154" s="1102"/>
      <c r="AD154" s="1135"/>
      <c r="AE154" s="1136"/>
      <c r="AF154" s="1136"/>
      <c r="AG154" s="1137"/>
      <c r="AH154" s="1138"/>
      <c r="AI154" s="1139"/>
      <c r="AJ154" s="1140"/>
      <c r="AK154" s="1132"/>
      <c r="AL154" s="1133"/>
      <c r="AM154" s="1133"/>
      <c r="AN154" s="1133"/>
      <c r="AO154" s="1133"/>
      <c r="AP154" s="1134"/>
      <c r="AQ154" s="642" t="str">
        <f>IF(AK154="","",VLOOKUP(AK154,ﾃﾞｰﾀ一覧!$AH$4:$AR$66,2,FALSE))</f>
        <v/>
      </c>
      <c r="AR154" s="1084"/>
      <c r="AS154" s="1084"/>
      <c r="AT154" s="643" t="str">
        <f>IF(AK154="","",VLOOKUP(AK154,ﾃﾞｰﾀ一覧!$AH$4:$AR$66,3,FALSE))</f>
        <v/>
      </c>
      <c r="AU154" s="644" t="str">
        <f>IF(AK154="","",VLOOKUP(AK154,ﾃﾞｰﾀ一覧!$AH$4:$AR$66,5,FALSE))</f>
        <v/>
      </c>
      <c r="AV154" s="1084"/>
      <c r="AW154" s="1084"/>
      <c r="AX154" s="643" t="str">
        <f>IF(AK154="","",VLOOKUP(AK154,ﾃﾞｰﾀ一覧!$AH$4:$AR$66,6,FALSE))</f>
        <v/>
      </c>
      <c r="AY154" s="649" t="str">
        <f>IF(AK154="","",VLOOKUP(AK154,ﾃﾞｰﾀ一覧!$AH$4:$AR$66,8,FALSE))</f>
        <v/>
      </c>
      <c r="AZ154" s="1084"/>
      <c r="BA154" s="1084"/>
      <c r="BB154" s="388" t="str">
        <f>IF(AK154="","",VLOOKUP(AK154,ﾃﾞｰﾀ一覧!$AH$4:$AR$66,9,FALSE))</f>
        <v/>
      </c>
      <c r="BC154" s="1124"/>
      <c r="BD154" s="1125"/>
      <c r="BE154" s="1125"/>
      <c r="BF154" s="1124"/>
      <c r="BG154" s="1125"/>
      <c r="BH154" s="1125"/>
      <c r="BI154" s="1124"/>
      <c r="BJ154" s="1125"/>
      <c r="BK154" s="1150"/>
      <c r="BL154" s="1154"/>
      <c r="BM154" s="1155"/>
      <c r="BN154" s="1156"/>
      <c r="BO154" s="1109" t="str">
        <f>IF($AK154="","",IF($BF154="","",IF($BF154=ﾃﾞｰﾀ一覧!$U$37,"",IF($BF154=ﾃﾞｰﾀ一覧!$U$38,"",IF($AH154=ﾃﾞｰﾀ一覧!$U$25,VLOOKUP($AK154,ﾃﾞｰﾀ一覧!$AH$43:$AR$66,10,FALSE),VLOOKUP($AK154,ﾃﾞｰﾀ一覧!$AH$4:$AR$66,10,FALSE))))))</f>
        <v/>
      </c>
      <c r="BP154" s="1110"/>
      <c r="BQ154" s="1110"/>
      <c r="BR154" s="1111"/>
      <c r="BS154" s="1115">
        <f>IF($BL154="",0,VLOOKUP($BL154,ﾃﾞｰﾀ一覧!$AY$4:$BB$16,3,FALSE))</f>
        <v>0</v>
      </c>
      <c r="BT154" s="1115"/>
      <c r="BU154" s="1115"/>
      <c r="BV154" s="1112" t="str">
        <f>IF($BO154="","",IF($BF154=ﾃﾞｰﾀ一覧!$U$37,"",IF($BF154=ﾃﾞｰﾀ一覧!$U$38,"",IF($BO154=ﾃﾞｰﾀ一覧!$AT$27,ﾃﾞｰﾀ一覧!$AT$27,VLOOKUP($AK154,ﾃﾞｰﾀ一覧!$AH$4:$AR$66,11,FALSE)*IF($BO154=ﾃﾞｰﾀ一覧!$AT$17,($AR154+1)*($AV154+1),IF($BO154=ﾃﾞｰﾀ一覧!$AT$22,IF(COUNTIF($AD154,"*天端*"),ﾃﾞｰﾀ一覧!$AU$43/2,ﾃﾞｰﾀ一覧!$AU$43/3),IF($BO154=ﾃﾞｰﾀ一覧!$AT$20,$AR154*$AV154,IF($BO154=ﾃﾞｰﾀ一覧!$AT$21,$AV154,1))))))))</f>
        <v/>
      </c>
      <c r="BW154" s="1112"/>
      <c r="BX154" s="1112"/>
      <c r="BY154" s="1088" t="str">
        <f>IF($B154="","",IF($AH154="","",IF($CK154=ﾃﾞｰﾀ一覧!$U$53,ﾃﾞｰﾀ一覧!$U$61,IF($AH154=ﾃﾞｰﾀ一覧!$U$21,ﾃﾞｰﾀ一覧!$U$60,IF(OR($AH154=ﾃﾞｰﾀ一覧!$U$19,$AH154=ﾃﾞｰﾀ一覧!$U$20,$AH154=ﾃﾞｰﾀ一覧!$U$23,$AH154=ﾃﾞｰﾀ一覧!$U$22,$AH154=ﾃﾞｰﾀ一覧!$U$18,AH154=ﾃﾞｰﾀ一覧!$U$25),ﾃﾞｰﾀ一覧!$U$59,ﾃﾞｰﾀ一覧!$U$62)))))</f>
        <v/>
      </c>
      <c r="BZ154" s="1089"/>
      <c r="CA154" s="1290"/>
      <c r="CB154" s="1291"/>
      <c r="CC154" s="1291"/>
      <c r="CD154" s="1291"/>
      <c r="CE154" s="1291"/>
      <c r="CF154" s="1291"/>
      <c r="CG154" s="1291"/>
      <c r="CH154" s="1291"/>
      <c r="CI154" s="1292"/>
      <c r="CK154" s="240"/>
      <c r="CM154" s="378" t="str">
        <f t="shared" si="14"/>
        <v/>
      </c>
      <c r="CN154" s="379" t="str">
        <f t="shared" si="15"/>
        <v/>
      </c>
      <c r="CO154" s="379" t="str">
        <f t="shared" si="16"/>
        <v/>
      </c>
      <c r="CP154" s="380" t="str">
        <f t="shared" si="17"/>
        <v/>
      </c>
      <c r="CQ154" s="244"/>
      <c r="CR154" s="1100"/>
      <c r="CS154" s="1101"/>
      <c r="CT154" s="1102"/>
      <c r="CU154" s="1135"/>
      <c r="CV154" s="1136"/>
      <c r="CW154" s="1136"/>
      <c r="CX154" s="1137"/>
      <c r="CY154" s="1138"/>
      <c r="CZ154" s="1139"/>
      <c r="DA154" s="1140"/>
      <c r="DB154" s="1132"/>
      <c r="DC154" s="1133"/>
      <c r="DD154" s="1133"/>
      <c r="DE154" s="1133"/>
      <c r="DF154" s="1133"/>
      <c r="DG154" s="1134"/>
      <c r="DH154" s="580"/>
      <c r="DI154" s="1372"/>
      <c r="DJ154" s="1372"/>
      <c r="DK154" s="581"/>
      <c r="DL154" s="582"/>
      <c r="DM154" s="1372"/>
      <c r="DN154" s="1372"/>
      <c r="DO154" s="581"/>
      <c r="DP154" s="582"/>
      <c r="DQ154" s="1372"/>
      <c r="DR154" s="1372"/>
      <c r="DS154" s="583"/>
      <c r="DT154" s="1124"/>
      <c r="DU154" s="1125"/>
      <c r="DV154" s="1150"/>
      <c r="DW154" s="1124"/>
      <c r="DX154" s="1125"/>
      <c r="DY154" s="1150"/>
      <c r="DZ154" s="1362"/>
      <c r="EA154" s="1363"/>
      <c r="EB154" s="1362"/>
      <c r="EC154" s="1363"/>
      <c r="ED154" s="1362"/>
      <c r="EE154" s="1363"/>
      <c r="EF154" s="1364"/>
      <c r="EG154" s="1296"/>
      <c r="EH154" s="1296"/>
      <c r="EI154" s="1365"/>
      <c r="EJ154" s="1366"/>
      <c r="EK154" s="1367"/>
      <c r="EL154" s="1368"/>
      <c r="EM154" s="1298"/>
      <c r="EN154" s="1113"/>
      <c r="EO154" s="1369"/>
      <c r="EP154" s="1370"/>
      <c r="EQ154" s="1371"/>
      <c r="ER154" s="1298"/>
      <c r="ES154" s="1113"/>
      <c r="ET154" s="1113"/>
      <c r="EU154" s="1113"/>
      <c r="EV154" s="1113"/>
      <c r="EW154" s="1113"/>
      <c r="EX154" s="1113"/>
      <c r="EY154" s="1113"/>
      <c r="EZ154" s="1114"/>
    </row>
    <row r="155" spans="1:156" ht="30" customHeight="1" x14ac:dyDescent="0.2">
      <c r="A155" s="207">
        <f t="shared" si="18"/>
        <v>144</v>
      </c>
      <c r="B155" s="1103"/>
      <c r="C155" s="1104"/>
      <c r="D155" s="1092"/>
      <c r="E155" s="1093"/>
      <c r="F155" s="1094" t="str">
        <f t="shared" si="20"/>
        <v/>
      </c>
      <c r="G155" s="1095"/>
      <c r="H155" s="1095"/>
      <c r="I155" s="1095"/>
      <c r="J155" s="1095"/>
      <c r="K155" s="1095"/>
      <c r="L155" s="1095"/>
      <c r="M155" s="1095"/>
      <c r="N155" s="1095"/>
      <c r="O155" s="1095"/>
      <c r="P155" s="1095"/>
      <c r="Q155" s="1095"/>
      <c r="R155" s="1095"/>
      <c r="S155" s="1095"/>
      <c r="T155" s="1095"/>
      <c r="U155" s="1095"/>
      <c r="V155" s="1095"/>
      <c r="W155" s="1096"/>
      <c r="X155" s="1097">
        <f t="shared" si="19"/>
        <v>0</v>
      </c>
      <c r="Y155" s="1098"/>
      <c r="Z155" s="1099"/>
      <c r="AA155" s="1100"/>
      <c r="AB155" s="1101"/>
      <c r="AC155" s="1102"/>
      <c r="AD155" s="1135"/>
      <c r="AE155" s="1136"/>
      <c r="AF155" s="1136"/>
      <c r="AG155" s="1137"/>
      <c r="AH155" s="1138"/>
      <c r="AI155" s="1139"/>
      <c r="AJ155" s="1140"/>
      <c r="AK155" s="1132"/>
      <c r="AL155" s="1133"/>
      <c r="AM155" s="1133"/>
      <c r="AN155" s="1133"/>
      <c r="AO155" s="1133"/>
      <c r="AP155" s="1134"/>
      <c r="AQ155" s="642" t="str">
        <f>IF(AK155="","",VLOOKUP(AK155,ﾃﾞｰﾀ一覧!$AH$4:$AR$66,2,FALSE))</f>
        <v/>
      </c>
      <c r="AR155" s="1084"/>
      <c r="AS155" s="1084"/>
      <c r="AT155" s="643" t="str">
        <f>IF(AK155="","",VLOOKUP(AK155,ﾃﾞｰﾀ一覧!$AH$4:$AR$66,3,FALSE))</f>
        <v/>
      </c>
      <c r="AU155" s="644" t="str">
        <f>IF(AK155="","",VLOOKUP(AK155,ﾃﾞｰﾀ一覧!$AH$4:$AR$66,5,FALSE))</f>
        <v/>
      </c>
      <c r="AV155" s="1084"/>
      <c r="AW155" s="1084"/>
      <c r="AX155" s="643" t="str">
        <f>IF(AK155="","",VLOOKUP(AK155,ﾃﾞｰﾀ一覧!$AH$4:$AR$66,6,FALSE))</f>
        <v/>
      </c>
      <c r="AY155" s="649" t="str">
        <f>IF(AK155="","",VLOOKUP(AK155,ﾃﾞｰﾀ一覧!$AH$4:$AR$66,8,FALSE))</f>
        <v/>
      </c>
      <c r="AZ155" s="1084"/>
      <c r="BA155" s="1084"/>
      <c r="BB155" s="388" t="str">
        <f>IF(AK155="","",VLOOKUP(AK155,ﾃﾞｰﾀ一覧!$AH$4:$AR$66,9,FALSE))</f>
        <v/>
      </c>
      <c r="BC155" s="1124"/>
      <c r="BD155" s="1125"/>
      <c r="BE155" s="1125"/>
      <c r="BF155" s="1124"/>
      <c r="BG155" s="1125"/>
      <c r="BH155" s="1125"/>
      <c r="BI155" s="1124"/>
      <c r="BJ155" s="1125"/>
      <c r="BK155" s="1150"/>
      <c r="BL155" s="1154"/>
      <c r="BM155" s="1155"/>
      <c r="BN155" s="1156"/>
      <c r="BO155" s="1109" t="str">
        <f>IF($AK155="","",IF($BF155="","",IF($BF155=ﾃﾞｰﾀ一覧!$U$37,"",IF($BF155=ﾃﾞｰﾀ一覧!$U$38,"",IF($AH155=ﾃﾞｰﾀ一覧!$U$25,VLOOKUP($AK155,ﾃﾞｰﾀ一覧!$AH$43:$AR$66,10,FALSE),VLOOKUP($AK155,ﾃﾞｰﾀ一覧!$AH$4:$AR$66,10,FALSE))))))</f>
        <v/>
      </c>
      <c r="BP155" s="1110"/>
      <c r="BQ155" s="1110"/>
      <c r="BR155" s="1111"/>
      <c r="BS155" s="1115">
        <f>IF($BL155="",0,VLOOKUP($BL155,ﾃﾞｰﾀ一覧!$AY$4:$BB$16,3,FALSE))</f>
        <v>0</v>
      </c>
      <c r="BT155" s="1115"/>
      <c r="BU155" s="1115"/>
      <c r="BV155" s="1112" t="str">
        <f>IF($BO155="","",IF($BF155=ﾃﾞｰﾀ一覧!$U$37,"",IF($BF155=ﾃﾞｰﾀ一覧!$U$38,"",IF($BO155=ﾃﾞｰﾀ一覧!$AT$27,ﾃﾞｰﾀ一覧!$AT$27,VLOOKUP($AK155,ﾃﾞｰﾀ一覧!$AH$4:$AR$66,11,FALSE)*IF($BO155=ﾃﾞｰﾀ一覧!$AT$17,($AR155+1)*($AV155+1),IF($BO155=ﾃﾞｰﾀ一覧!$AT$22,IF(COUNTIF($AD155,"*天端*"),ﾃﾞｰﾀ一覧!$AU$43/2,ﾃﾞｰﾀ一覧!$AU$43/3),IF($BO155=ﾃﾞｰﾀ一覧!$AT$20,$AR155*$AV155,IF($BO155=ﾃﾞｰﾀ一覧!$AT$21,$AV155,1))))))))</f>
        <v/>
      </c>
      <c r="BW155" s="1112"/>
      <c r="BX155" s="1112"/>
      <c r="BY155" s="1088" t="str">
        <f>IF($B155="","",IF($AH155="","",IF($CK155=ﾃﾞｰﾀ一覧!$U$53,ﾃﾞｰﾀ一覧!$U$61,IF($AH155=ﾃﾞｰﾀ一覧!$U$21,ﾃﾞｰﾀ一覧!$U$60,IF(OR($AH155=ﾃﾞｰﾀ一覧!$U$19,$AH155=ﾃﾞｰﾀ一覧!$U$20,$AH155=ﾃﾞｰﾀ一覧!$U$23,$AH155=ﾃﾞｰﾀ一覧!$U$22,$AH155=ﾃﾞｰﾀ一覧!$U$18,AH155=ﾃﾞｰﾀ一覧!$U$25),ﾃﾞｰﾀ一覧!$U$59,ﾃﾞｰﾀ一覧!$U$62)))))</f>
        <v/>
      </c>
      <c r="BZ155" s="1089"/>
      <c r="CA155" s="1293"/>
      <c r="CB155" s="1293"/>
      <c r="CC155" s="1293"/>
      <c r="CD155" s="1293"/>
      <c r="CE155" s="1293"/>
      <c r="CF155" s="1293"/>
      <c r="CG155" s="1293"/>
      <c r="CH155" s="1293"/>
      <c r="CI155" s="1294"/>
      <c r="CK155" s="240"/>
      <c r="CM155" s="378" t="str">
        <f t="shared" si="14"/>
        <v/>
      </c>
      <c r="CN155" s="379" t="str">
        <f t="shared" si="15"/>
        <v/>
      </c>
      <c r="CO155" s="379" t="str">
        <f t="shared" si="16"/>
        <v/>
      </c>
      <c r="CP155" s="380" t="str">
        <f t="shared" si="17"/>
        <v/>
      </c>
      <c r="CQ155" s="244"/>
      <c r="CR155" s="1100"/>
      <c r="CS155" s="1101"/>
      <c r="CT155" s="1102"/>
      <c r="CU155" s="1135"/>
      <c r="CV155" s="1136"/>
      <c r="CW155" s="1136"/>
      <c r="CX155" s="1137"/>
      <c r="CY155" s="1138"/>
      <c r="CZ155" s="1139"/>
      <c r="DA155" s="1140"/>
      <c r="DB155" s="1132"/>
      <c r="DC155" s="1133"/>
      <c r="DD155" s="1133"/>
      <c r="DE155" s="1133"/>
      <c r="DF155" s="1133"/>
      <c r="DG155" s="1134"/>
      <c r="DH155" s="580"/>
      <c r="DI155" s="1372"/>
      <c r="DJ155" s="1372"/>
      <c r="DK155" s="581"/>
      <c r="DL155" s="582"/>
      <c r="DM155" s="1372"/>
      <c r="DN155" s="1372"/>
      <c r="DO155" s="581"/>
      <c r="DP155" s="582"/>
      <c r="DQ155" s="1372"/>
      <c r="DR155" s="1372"/>
      <c r="DS155" s="583"/>
      <c r="DT155" s="1124"/>
      <c r="DU155" s="1125"/>
      <c r="DV155" s="1150"/>
      <c r="DW155" s="1124"/>
      <c r="DX155" s="1125"/>
      <c r="DY155" s="1150"/>
      <c r="DZ155" s="1362"/>
      <c r="EA155" s="1363"/>
      <c r="EB155" s="1362"/>
      <c r="EC155" s="1363"/>
      <c r="ED155" s="1362"/>
      <c r="EE155" s="1363"/>
      <c r="EF155" s="1364"/>
      <c r="EG155" s="1296"/>
      <c r="EH155" s="1296"/>
      <c r="EI155" s="1365"/>
      <c r="EJ155" s="1366"/>
      <c r="EK155" s="1367"/>
      <c r="EL155" s="1368"/>
      <c r="EM155" s="1298"/>
      <c r="EN155" s="1113"/>
      <c r="EO155" s="1369"/>
      <c r="EP155" s="1370"/>
      <c r="EQ155" s="1371"/>
      <c r="ER155" s="1298"/>
      <c r="ES155" s="1113"/>
      <c r="ET155" s="1113"/>
      <c r="EU155" s="1113"/>
      <c r="EV155" s="1113"/>
      <c r="EW155" s="1113"/>
      <c r="EX155" s="1113"/>
      <c r="EY155" s="1113"/>
      <c r="EZ155" s="1114"/>
    </row>
    <row r="156" spans="1:156" ht="30" customHeight="1" x14ac:dyDescent="0.2">
      <c r="A156" s="207">
        <f t="shared" si="18"/>
        <v>145</v>
      </c>
      <c r="B156" s="1103"/>
      <c r="C156" s="1104"/>
      <c r="D156" s="1092"/>
      <c r="E156" s="1093"/>
      <c r="F156" s="1094" t="str">
        <f t="shared" si="20"/>
        <v/>
      </c>
      <c r="G156" s="1095"/>
      <c r="H156" s="1095"/>
      <c r="I156" s="1095"/>
      <c r="J156" s="1095"/>
      <c r="K156" s="1095"/>
      <c r="L156" s="1095"/>
      <c r="M156" s="1095"/>
      <c r="N156" s="1095"/>
      <c r="O156" s="1095"/>
      <c r="P156" s="1095"/>
      <c r="Q156" s="1095"/>
      <c r="R156" s="1095"/>
      <c r="S156" s="1095"/>
      <c r="T156" s="1095"/>
      <c r="U156" s="1095"/>
      <c r="V156" s="1095"/>
      <c r="W156" s="1096"/>
      <c r="X156" s="1097">
        <f t="shared" si="19"/>
        <v>0</v>
      </c>
      <c r="Y156" s="1098"/>
      <c r="Z156" s="1099"/>
      <c r="AA156" s="1100"/>
      <c r="AB156" s="1101"/>
      <c r="AC156" s="1102"/>
      <c r="AD156" s="1135"/>
      <c r="AE156" s="1136"/>
      <c r="AF156" s="1136"/>
      <c r="AG156" s="1137"/>
      <c r="AH156" s="1138"/>
      <c r="AI156" s="1139"/>
      <c r="AJ156" s="1140"/>
      <c r="AK156" s="1132"/>
      <c r="AL156" s="1133"/>
      <c r="AM156" s="1133"/>
      <c r="AN156" s="1133"/>
      <c r="AO156" s="1133"/>
      <c r="AP156" s="1134"/>
      <c r="AQ156" s="642" t="str">
        <f>IF(AK156="","",VLOOKUP(AK156,ﾃﾞｰﾀ一覧!$AH$4:$AR$66,2,FALSE))</f>
        <v/>
      </c>
      <c r="AR156" s="1084"/>
      <c r="AS156" s="1084"/>
      <c r="AT156" s="643" t="str">
        <f>IF(AK156="","",VLOOKUP(AK156,ﾃﾞｰﾀ一覧!$AH$4:$AR$66,3,FALSE))</f>
        <v/>
      </c>
      <c r="AU156" s="644" t="str">
        <f>IF(AK156="","",VLOOKUP(AK156,ﾃﾞｰﾀ一覧!$AH$4:$AR$66,5,FALSE))</f>
        <v/>
      </c>
      <c r="AV156" s="1084"/>
      <c r="AW156" s="1084"/>
      <c r="AX156" s="643" t="str">
        <f>IF(AK156="","",VLOOKUP(AK156,ﾃﾞｰﾀ一覧!$AH$4:$AR$66,6,FALSE))</f>
        <v/>
      </c>
      <c r="AY156" s="649" t="str">
        <f>IF(AK156="","",VLOOKUP(AK156,ﾃﾞｰﾀ一覧!$AH$4:$AR$66,8,FALSE))</f>
        <v/>
      </c>
      <c r="AZ156" s="1084"/>
      <c r="BA156" s="1084"/>
      <c r="BB156" s="388" t="str">
        <f>IF(AK156="","",VLOOKUP(AK156,ﾃﾞｰﾀ一覧!$AH$4:$AR$66,9,FALSE))</f>
        <v/>
      </c>
      <c r="BC156" s="1124"/>
      <c r="BD156" s="1125"/>
      <c r="BE156" s="1125"/>
      <c r="BF156" s="1124"/>
      <c r="BG156" s="1125"/>
      <c r="BH156" s="1125"/>
      <c r="BI156" s="1124"/>
      <c r="BJ156" s="1125"/>
      <c r="BK156" s="1150"/>
      <c r="BL156" s="1154"/>
      <c r="BM156" s="1155"/>
      <c r="BN156" s="1156"/>
      <c r="BO156" s="1109" t="str">
        <f>IF($AK156="","",IF($BF156="","",IF($BF156=ﾃﾞｰﾀ一覧!$U$37,"",IF($BF156=ﾃﾞｰﾀ一覧!$U$38,"",IF($AH156=ﾃﾞｰﾀ一覧!$U$25,VLOOKUP($AK156,ﾃﾞｰﾀ一覧!$AH$43:$AR$66,10,FALSE),VLOOKUP($AK156,ﾃﾞｰﾀ一覧!$AH$4:$AR$66,10,FALSE))))))</f>
        <v/>
      </c>
      <c r="BP156" s="1110"/>
      <c r="BQ156" s="1110"/>
      <c r="BR156" s="1111"/>
      <c r="BS156" s="1115">
        <f>IF($BL156="",0,VLOOKUP($BL156,ﾃﾞｰﾀ一覧!$AY$4:$BB$16,3,FALSE))</f>
        <v>0</v>
      </c>
      <c r="BT156" s="1115"/>
      <c r="BU156" s="1115"/>
      <c r="BV156" s="1112" t="str">
        <f>IF($BO156="","",IF($BF156=ﾃﾞｰﾀ一覧!$U$37,"",IF($BF156=ﾃﾞｰﾀ一覧!$U$38,"",IF($BO156=ﾃﾞｰﾀ一覧!$AT$27,ﾃﾞｰﾀ一覧!$AT$27,VLOOKUP($AK156,ﾃﾞｰﾀ一覧!$AH$4:$AR$66,11,FALSE)*IF($BO156=ﾃﾞｰﾀ一覧!$AT$17,($AR156+1)*($AV156+1),IF($BO156=ﾃﾞｰﾀ一覧!$AT$22,IF(COUNTIF($AD156,"*天端*"),ﾃﾞｰﾀ一覧!$AU$43/2,ﾃﾞｰﾀ一覧!$AU$43/3),IF($BO156=ﾃﾞｰﾀ一覧!$AT$20,$AR156*$AV156,IF($BO156=ﾃﾞｰﾀ一覧!$AT$21,$AV156,1))))))))</f>
        <v/>
      </c>
      <c r="BW156" s="1112"/>
      <c r="BX156" s="1112"/>
      <c r="BY156" s="1088" t="str">
        <f>IF($B156="","",IF($AH156="","",IF($CK156=ﾃﾞｰﾀ一覧!$U$53,ﾃﾞｰﾀ一覧!$U$61,IF($AH156=ﾃﾞｰﾀ一覧!$U$21,ﾃﾞｰﾀ一覧!$U$60,IF(OR($AH156=ﾃﾞｰﾀ一覧!$U$19,$AH156=ﾃﾞｰﾀ一覧!$U$20,$AH156=ﾃﾞｰﾀ一覧!$U$23,$AH156=ﾃﾞｰﾀ一覧!$U$22,$AH156=ﾃﾞｰﾀ一覧!$U$18,AH156=ﾃﾞｰﾀ一覧!$U$25),ﾃﾞｰﾀ一覧!$U$59,ﾃﾞｰﾀ一覧!$U$62)))))</f>
        <v/>
      </c>
      <c r="BZ156" s="1089"/>
      <c r="CA156" s="1113"/>
      <c r="CB156" s="1113"/>
      <c r="CC156" s="1113"/>
      <c r="CD156" s="1113"/>
      <c r="CE156" s="1113"/>
      <c r="CF156" s="1113"/>
      <c r="CG156" s="1113"/>
      <c r="CH156" s="1113"/>
      <c r="CI156" s="1114"/>
      <c r="CK156" s="240"/>
      <c r="CM156" s="378" t="str">
        <f t="shared" si="14"/>
        <v/>
      </c>
      <c r="CN156" s="379" t="str">
        <f t="shared" si="15"/>
        <v/>
      </c>
      <c r="CO156" s="379" t="str">
        <f t="shared" si="16"/>
        <v/>
      </c>
      <c r="CP156" s="380" t="str">
        <f t="shared" si="17"/>
        <v/>
      </c>
      <c r="CQ156" s="244"/>
      <c r="CR156" s="1100"/>
      <c r="CS156" s="1101"/>
      <c r="CT156" s="1102"/>
      <c r="CU156" s="1135"/>
      <c r="CV156" s="1136"/>
      <c r="CW156" s="1136"/>
      <c r="CX156" s="1137"/>
      <c r="CY156" s="1138"/>
      <c r="CZ156" s="1139"/>
      <c r="DA156" s="1140"/>
      <c r="DB156" s="1132"/>
      <c r="DC156" s="1133"/>
      <c r="DD156" s="1133"/>
      <c r="DE156" s="1133"/>
      <c r="DF156" s="1133"/>
      <c r="DG156" s="1134"/>
      <c r="DH156" s="580"/>
      <c r="DI156" s="1372"/>
      <c r="DJ156" s="1372"/>
      <c r="DK156" s="581"/>
      <c r="DL156" s="582"/>
      <c r="DM156" s="1372"/>
      <c r="DN156" s="1372"/>
      <c r="DO156" s="581"/>
      <c r="DP156" s="582"/>
      <c r="DQ156" s="1372"/>
      <c r="DR156" s="1372"/>
      <c r="DS156" s="583"/>
      <c r="DT156" s="1124"/>
      <c r="DU156" s="1125"/>
      <c r="DV156" s="1150"/>
      <c r="DW156" s="1124"/>
      <c r="DX156" s="1125"/>
      <c r="DY156" s="1150"/>
      <c r="DZ156" s="1362"/>
      <c r="EA156" s="1363"/>
      <c r="EB156" s="1362"/>
      <c r="EC156" s="1363"/>
      <c r="ED156" s="1362"/>
      <c r="EE156" s="1363"/>
      <c r="EF156" s="1364"/>
      <c r="EG156" s="1296"/>
      <c r="EH156" s="1296"/>
      <c r="EI156" s="1365"/>
      <c r="EJ156" s="1366"/>
      <c r="EK156" s="1367"/>
      <c r="EL156" s="1368"/>
      <c r="EM156" s="1298"/>
      <c r="EN156" s="1113"/>
      <c r="EO156" s="1369"/>
      <c r="EP156" s="1370"/>
      <c r="EQ156" s="1371"/>
      <c r="ER156" s="1298"/>
      <c r="ES156" s="1113"/>
      <c r="ET156" s="1113"/>
      <c r="EU156" s="1113"/>
      <c r="EV156" s="1113"/>
      <c r="EW156" s="1113"/>
      <c r="EX156" s="1113"/>
      <c r="EY156" s="1113"/>
      <c r="EZ156" s="1114"/>
    </row>
    <row r="157" spans="1:156" ht="30" customHeight="1" x14ac:dyDescent="0.2">
      <c r="A157" s="207">
        <f t="shared" si="18"/>
        <v>146</v>
      </c>
      <c r="B157" s="1103"/>
      <c r="C157" s="1104"/>
      <c r="D157" s="1092"/>
      <c r="E157" s="1093"/>
      <c r="F157" s="1094" t="str">
        <f t="shared" si="20"/>
        <v/>
      </c>
      <c r="G157" s="1095"/>
      <c r="H157" s="1095"/>
      <c r="I157" s="1095"/>
      <c r="J157" s="1095"/>
      <c r="K157" s="1095"/>
      <c r="L157" s="1095"/>
      <c r="M157" s="1095"/>
      <c r="N157" s="1095"/>
      <c r="O157" s="1095"/>
      <c r="P157" s="1095"/>
      <c r="Q157" s="1095"/>
      <c r="R157" s="1095"/>
      <c r="S157" s="1095"/>
      <c r="T157" s="1095"/>
      <c r="U157" s="1095"/>
      <c r="V157" s="1095"/>
      <c r="W157" s="1096"/>
      <c r="X157" s="1097">
        <f t="shared" si="19"/>
        <v>0</v>
      </c>
      <c r="Y157" s="1098"/>
      <c r="Z157" s="1099"/>
      <c r="AA157" s="1100"/>
      <c r="AB157" s="1101"/>
      <c r="AC157" s="1102"/>
      <c r="AD157" s="1135"/>
      <c r="AE157" s="1136"/>
      <c r="AF157" s="1136"/>
      <c r="AG157" s="1137"/>
      <c r="AH157" s="1138"/>
      <c r="AI157" s="1139"/>
      <c r="AJ157" s="1140"/>
      <c r="AK157" s="1132"/>
      <c r="AL157" s="1133"/>
      <c r="AM157" s="1133"/>
      <c r="AN157" s="1133"/>
      <c r="AO157" s="1133"/>
      <c r="AP157" s="1134"/>
      <c r="AQ157" s="642" t="str">
        <f>IF(AK157="","",VLOOKUP(AK157,ﾃﾞｰﾀ一覧!$AH$4:$AR$66,2,FALSE))</f>
        <v/>
      </c>
      <c r="AR157" s="1084"/>
      <c r="AS157" s="1084"/>
      <c r="AT157" s="643" t="str">
        <f>IF(AK157="","",VLOOKUP(AK157,ﾃﾞｰﾀ一覧!$AH$4:$AR$66,3,FALSE))</f>
        <v/>
      </c>
      <c r="AU157" s="644" t="str">
        <f>IF(AK157="","",VLOOKUP(AK157,ﾃﾞｰﾀ一覧!$AH$4:$AR$66,5,FALSE))</f>
        <v/>
      </c>
      <c r="AV157" s="1084"/>
      <c r="AW157" s="1084"/>
      <c r="AX157" s="643" t="str">
        <f>IF(AK157="","",VLOOKUP(AK157,ﾃﾞｰﾀ一覧!$AH$4:$AR$66,6,FALSE))</f>
        <v/>
      </c>
      <c r="AY157" s="649" t="str">
        <f>IF(AK157="","",VLOOKUP(AK157,ﾃﾞｰﾀ一覧!$AH$4:$AR$66,8,FALSE))</f>
        <v/>
      </c>
      <c r="AZ157" s="1084"/>
      <c r="BA157" s="1084"/>
      <c r="BB157" s="388" t="str">
        <f>IF(AK157="","",VLOOKUP(AK157,ﾃﾞｰﾀ一覧!$AH$4:$AR$66,9,FALSE))</f>
        <v/>
      </c>
      <c r="BC157" s="1124"/>
      <c r="BD157" s="1125"/>
      <c r="BE157" s="1125"/>
      <c r="BF157" s="1124"/>
      <c r="BG157" s="1125"/>
      <c r="BH157" s="1125"/>
      <c r="BI157" s="1124"/>
      <c r="BJ157" s="1125"/>
      <c r="BK157" s="1150"/>
      <c r="BL157" s="1154"/>
      <c r="BM157" s="1155"/>
      <c r="BN157" s="1156"/>
      <c r="BO157" s="1109" t="str">
        <f>IF($AK157="","",IF($BF157="","",IF($BF157=ﾃﾞｰﾀ一覧!$U$37,"",IF($BF157=ﾃﾞｰﾀ一覧!$U$38,"",IF($AH157=ﾃﾞｰﾀ一覧!$U$25,VLOOKUP($AK157,ﾃﾞｰﾀ一覧!$AH$43:$AR$66,10,FALSE),VLOOKUP($AK157,ﾃﾞｰﾀ一覧!$AH$4:$AR$66,10,FALSE))))))</f>
        <v/>
      </c>
      <c r="BP157" s="1110"/>
      <c r="BQ157" s="1110"/>
      <c r="BR157" s="1111"/>
      <c r="BS157" s="1115">
        <f>IF($BL157="",0,VLOOKUP($BL157,ﾃﾞｰﾀ一覧!$AY$4:$BB$16,3,FALSE))</f>
        <v>0</v>
      </c>
      <c r="BT157" s="1115"/>
      <c r="BU157" s="1115"/>
      <c r="BV157" s="1112" t="str">
        <f>IF($BO157="","",IF($BF157=ﾃﾞｰﾀ一覧!$U$37,"",IF($BF157=ﾃﾞｰﾀ一覧!$U$38,"",IF($BO157=ﾃﾞｰﾀ一覧!$AT$27,ﾃﾞｰﾀ一覧!$AT$27,VLOOKUP($AK157,ﾃﾞｰﾀ一覧!$AH$4:$AR$66,11,FALSE)*IF($BO157=ﾃﾞｰﾀ一覧!$AT$17,($AR157+1)*($AV157+1),IF($BO157=ﾃﾞｰﾀ一覧!$AT$22,IF(COUNTIF($AD157,"*天端*"),ﾃﾞｰﾀ一覧!$AU$43/2,ﾃﾞｰﾀ一覧!$AU$43/3),IF($BO157=ﾃﾞｰﾀ一覧!$AT$20,$AR157*$AV157,IF($BO157=ﾃﾞｰﾀ一覧!$AT$21,$AV157,1))))))))</f>
        <v/>
      </c>
      <c r="BW157" s="1112"/>
      <c r="BX157" s="1112"/>
      <c r="BY157" s="1088" t="str">
        <f>IF($B157="","",IF($AH157="","",IF($CK157=ﾃﾞｰﾀ一覧!$U$53,ﾃﾞｰﾀ一覧!$U$61,IF($AH157=ﾃﾞｰﾀ一覧!$U$21,ﾃﾞｰﾀ一覧!$U$60,IF(OR($AH157=ﾃﾞｰﾀ一覧!$U$19,$AH157=ﾃﾞｰﾀ一覧!$U$20,$AH157=ﾃﾞｰﾀ一覧!$U$23,$AH157=ﾃﾞｰﾀ一覧!$U$22,$AH157=ﾃﾞｰﾀ一覧!$U$18,AH157=ﾃﾞｰﾀ一覧!$U$25),ﾃﾞｰﾀ一覧!$U$59,ﾃﾞｰﾀ一覧!$U$62)))))</f>
        <v/>
      </c>
      <c r="BZ157" s="1089"/>
      <c r="CA157" s="1113"/>
      <c r="CB157" s="1113"/>
      <c r="CC157" s="1113"/>
      <c r="CD157" s="1113"/>
      <c r="CE157" s="1113"/>
      <c r="CF157" s="1113"/>
      <c r="CG157" s="1113"/>
      <c r="CH157" s="1113"/>
      <c r="CI157" s="1114"/>
      <c r="CK157" s="240"/>
      <c r="CM157" s="378" t="str">
        <f t="shared" si="14"/>
        <v/>
      </c>
      <c r="CN157" s="379" t="str">
        <f t="shared" si="15"/>
        <v/>
      </c>
      <c r="CO157" s="379" t="str">
        <f t="shared" si="16"/>
        <v/>
      </c>
      <c r="CP157" s="380" t="str">
        <f t="shared" si="17"/>
        <v/>
      </c>
      <c r="CQ157" s="244"/>
      <c r="CR157" s="1100"/>
      <c r="CS157" s="1101"/>
      <c r="CT157" s="1102"/>
      <c r="CU157" s="1135"/>
      <c r="CV157" s="1136"/>
      <c r="CW157" s="1136"/>
      <c r="CX157" s="1137"/>
      <c r="CY157" s="1138"/>
      <c r="CZ157" s="1139"/>
      <c r="DA157" s="1140"/>
      <c r="DB157" s="1132"/>
      <c r="DC157" s="1133"/>
      <c r="DD157" s="1133"/>
      <c r="DE157" s="1133"/>
      <c r="DF157" s="1133"/>
      <c r="DG157" s="1134"/>
      <c r="DH157" s="580"/>
      <c r="DI157" s="1372"/>
      <c r="DJ157" s="1372"/>
      <c r="DK157" s="581"/>
      <c r="DL157" s="582"/>
      <c r="DM157" s="1372"/>
      <c r="DN157" s="1372"/>
      <c r="DO157" s="581"/>
      <c r="DP157" s="582"/>
      <c r="DQ157" s="1372"/>
      <c r="DR157" s="1372"/>
      <c r="DS157" s="583"/>
      <c r="DT157" s="1124"/>
      <c r="DU157" s="1125"/>
      <c r="DV157" s="1150"/>
      <c r="DW157" s="1124"/>
      <c r="DX157" s="1125"/>
      <c r="DY157" s="1150"/>
      <c r="DZ157" s="1362"/>
      <c r="EA157" s="1363"/>
      <c r="EB157" s="1362"/>
      <c r="EC157" s="1363"/>
      <c r="ED157" s="1362"/>
      <c r="EE157" s="1363"/>
      <c r="EF157" s="1364"/>
      <c r="EG157" s="1296"/>
      <c r="EH157" s="1296"/>
      <c r="EI157" s="1365"/>
      <c r="EJ157" s="1366"/>
      <c r="EK157" s="1367"/>
      <c r="EL157" s="1368"/>
      <c r="EM157" s="1298"/>
      <c r="EN157" s="1113"/>
      <c r="EO157" s="1369"/>
      <c r="EP157" s="1370"/>
      <c r="EQ157" s="1371"/>
      <c r="ER157" s="1298"/>
      <c r="ES157" s="1113"/>
      <c r="ET157" s="1113"/>
      <c r="EU157" s="1113"/>
      <c r="EV157" s="1113"/>
      <c r="EW157" s="1113"/>
      <c r="EX157" s="1113"/>
      <c r="EY157" s="1113"/>
      <c r="EZ157" s="1114"/>
    </row>
    <row r="158" spans="1:156" ht="30" customHeight="1" x14ac:dyDescent="0.2">
      <c r="A158" s="207">
        <f t="shared" si="18"/>
        <v>147</v>
      </c>
      <c r="B158" s="1103"/>
      <c r="C158" s="1104"/>
      <c r="D158" s="1092"/>
      <c r="E158" s="1093"/>
      <c r="F158" s="1094" t="str">
        <f t="shared" si="20"/>
        <v/>
      </c>
      <c r="G158" s="1095"/>
      <c r="H158" s="1095"/>
      <c r="I158" s="1095"/>
      <c r="J158" s="1095"/>
      <c r="K158" s="1095"/>
      <c r="L158" s="1095"/>
      <c r="M158" s="1095"/>
      <c r="N158" s="1095"/>
      <c r="O158" s="1095"/>
      <c r="P158" s="1095"/>
      <c r="Q158" s="1095"/>
      <c r="R158" s="1095"/>
      <c r="S158" s="1095"/>
      <c r="T158" s="1095"/>
      <c r="U158" s="1095"/>
      <c r="V158" s="1095"/>
      <c r="W158" s="1096"/>
      <c r="X158" s="1097">
        <f t="shared" si="19"/>
        <v>0</v>
      </c>
      <c r="Y158" s="1098"/>
      <c r="Z158" s="1099"/>
      <c r="AA158" s="1100"/>
      <c r="AB158" s="1101"/>
      <c r="AC158" s="1102"/>
      <c r="AD158" s="1135"/>
      <c r="AE158" s="1136"/>
      <c r="AF158" s="1136"/>
      <c r="AG158" s="1137"/>
      <c r="AH158" s="1138"/>
      <c r="AI158" s="1139"/>
      <c r="AJ158" s="1140"/>
      <c r="AK158" s="1132"/>
      <c r="AL158" s="1133"/>
      <c r="AM158" s="1133"/>
      <c r="AN158" s="1133"/>
      <c r="AO158" s="1133"/>
      <c r="AP158" s="1134"/>
      <c r="AQ158" s="642" t="str">
        <f>IF(AK158="","",VLOOKUP(AK158,ﾃﾞｰﾀ一覧!$AH$4:$AR$66,2,FALSE))</f>
        <v/>
      </c>
      <c r="AR158" s="1084"/>
      <c r="AS158" s="1084"/>
      <c r="AT158" s="643" t="str">
        <f>IF(AK158="","",VLOOKUP(AK158,ﾃﾞｰﾀ一覧!$AH$4:$AR$66,3,FALSE))</f>
        <v/>
      </c>
      <c r="AU158" s="644" t="str">
        <f>IF(AK158="","",VLOOKUP(AK158,ﾃﾞｰﾀ一覧!$AH$4:$AR$66,5,FALSE))</f>
        <v/>
      </c>
      <c r="AV158" s="1084"/>
      <c r="AW158" s="1084"/>
      <c r="AX158" s="643" t="str">
        <f>IF(AK158="","",VLOOKUP(AK158,ﾃﾞｰﾀ一覧!$AH$4:$AR$66,6,FALSE))</f>
        <v/>
      </c>
      <c r="AY158" s="649" t="str">
        <f>IF(AK158="","",VLOOKUP(AK158,ﾃﾞｰﾀ一覧!$AH$4:$AR$66,8,FALSE))</f>
        <v/>
      </c>
      <c r="AZ158" s="1084"/>
      <c r="BA158" s="1084"/>
      <c r="BB158" s="388" t="str">
        <f>IF(AK158="","",VLOOKUP(AK158,ﾃﾞｰﾀ一覧!$AH$4:$AR$66,9,FALSE))</f>
        <v/>
      </c>
      <c r="BC158" s="1124"/>
      <c r="BD158" s="1125"/>
      <c r="BE158" s="1125"/>
      <c r="BF158" s="1124"/>
      <c r="BG158" s="1125"/>
      <c r="BH158" s="1125"/>
      <c r="BI158" s="1124"/>
      <c r="BJ158" s="1125"/>
      <c r="BK158" s="1150"/>
      <c r="BL158" s="1154"/>
      <c r="BM158" s="1155"/>
      <c r="BN158" s="1156"/>
      <c r="BO158" s="1109" t="str">
        <f>IF($AK158="","",IF($BF158="","",IF($BF158=ﾃﾞｰﾀ一覧!$U$37,"",IF($BF158=ﾃﾞｰﾀ一覧!$U$38,"",IF($AH158=ﾃﾞｰﾀ一覧!$U$25,VLOOKUP($AK158,ﾃﾞｰﾀ一覧!$AH$43:$AR$66,10,FALSE),VLOOKUP($AK158,ﾃﾞｰﾀ一覧!$AH$4:$AR$66,10,FALSE))))))</f>
        <v/>
      </c>
      <c r="BP158" s="1110"/>
      <c r="BQ158" s="1110"/>
      <c r="BR158" s="1111"/>
      <c r="BS158" s="1115">
        <f>IF($BL158="",0,VLOOKUP($BL158,ﾃﾞｰﾀ一覧!$AY$4:$BB$16,3,FALSE))</f>
        <v>0</v>
      </c>
      <c r="BT158" s="1115"/>
      <c r="BU158" s="1115"/>
      <c r="BV158" s="1112" t="str">
        <f>IF($BO158="","",IF($BF158=ﾃﾞｰﾀ一覧!$U$37,"",IF($BF158=ﾃﾞｰﾀ一覧!$U$38,"",IF($BO158=ﾃﾞｰﾀ一覧!$AT$27,ﾃﾞｰﾀ一覧!$AT$27,VLOOKUP($AK158,ﾃﾞｰﾀ一覧!$AH$4:$AR$66,11,FALSE)*IF($BO158=ﾃﾞｰﾀ一覧!$AT$17,($AR158+1)*($AV158+1),IF($BO158=ﾃﾞｰﾀ一覧!$AT$22,IF(COUNTIF($AD158,"*天端*"),ﾃﾞｰﾀ一覧!$AU$43/2,ﾃﾞｰﾀ一覧!$AU$43/3),IF($BO158=ﾃﾞｰﾀ一覧!$AT$20,$AR158*$AV158,IF($BO158=ﾃﾞｰﾀ一覧!$AT$21,$AV158,1))))))))</f>
        <v/>
      </c>
      <c r="BW158" s="1112"/>
      <c r="BX158" s="1112"/>
      <c r="BY158" s="1088" t="str">
        <f>IF($B158="","",IF($AH158="","",IF($CK158=ﾃﾞｰﾀ一覧!$U$53,ﾃﾞｰﾀ一覧!$U$61,IF($AH158=ﾃﾞｰﾀ一覧!$U$21,ﾃﾞｰﾀ一覧!$U$60,IF(OR($AH158=ﾃﾞｰﾀ一覧!$U$19,$AH158=ﾃﾞｰﾀ一覧!$U$20,$AH158=ﾃﾞｰﾀ一覧!$U$23,$AH158=ﾃﾞｰﾀ一覧!$U$22,$AH158=ﾃﾞｰﾀ一覧!$U$18,AH158=ﾃﾞｰﾀ一覧!$U$25),ﾃﾞｰﾀ一覧!$U$59,ﾃﾞｰﾀ一覧!$U$62)))))</f>
        <v/>
      </c>
      <c r="BZ158" s="1089"/>
      <c r="CA158" s="1113"/>
      <c r="CB158" s="1113"/>
      <c r="CC158" s="1113"/>
      <c r="CD158" s="1113"/>
      <c r="CE158" s="1113"/>
      <c r="CF158" s="1113"/>
      <c r="CG158" s="1113"/>
      <c r="CH158" s="1113"/>
      <c r="CI158" s="1114"/>
      <c r="CK158" s="240"/>
      <c r="CM158" s="378" t="str">
        <f t="shared" si="14"/>
        <v/>
      </c>
      <c r="CN158" s="379" t="str">
        <f t="shared" si="15"/>
        <v/>
      </c>
      <c r="CO158" s="379" t="str">
        <f t="shared" si="16"/>
        <v/>
      </c>
      <c r="CP158" s="380" t="str">
        <f t="shared" si="17"/>
        <v/>
      </c>
      <c r="CQ158" s="244"/>
      <c r="CR158" s="1100"/>
      <c r="CS158" s="1101"/>
      <c r="CT158" s="1102"/>
      <c r="CU158" s="1135"/>
      <c r="CV158" s="1136"/>
      <c r="CW158" s="1136"/>
      <c r="CX158" s="1137"/>
      <c r="CY158" s="1138"/>
      <c r="CZ158" s="1139"/>
      <c r="DA158" s="1140"/>
      <c r="DB158" s="1132"/>
      <c r="DC158" s="1133"/>
      <c r="DD158" s="1133"/>
      <c r="DE158" s="1133"/>
      <c r="DF158" s="1133"/>
      <c r="DG158" s="1134"/>
      <c r="DH158" s="580"/>
      <c r="DI158" s="1372"/>
      <c r="DJ158" s="1372"/>
      <c r="DK158" s="581"/>
      <c r="DL158" s="582"/>
      <c r="DM158" s="1372"/>
      <c r="DN158" s="1372"/>
      <c r="DO158" s="581"/>
      <c r="DP158" s="582"/>
      <c r="DQ158" s="1372"/>
      <c r="DR158" s="1372"/>
      <c r="DS158" s="583"/>
      <c r="DT158" s="1124"/>
      <c r="DU158" s="1125"/>
      <c r="DV158" s="1150"/>
      <c r="DW158" s="1124"/>
      <c r="DX158" s="1125"/>
      <c r="DY158" s="1150"/>
      <c r="DZ158" s="1362"/>
      <c r="EA158" s="1363"/>
      <c r="EB158" s="1362"/>
      <c r="EC158" s="1363"/>
      <c r="ED158" s="1362"/>
      <c r="EE158" s="1363"/>
      <c r="EF158" s="1364"/>
      <c r="EG158" s="1296"/>
      <c r="EH158" s="1296"/>
      <c r="EI158" s="1365"/>
      <c r="EJ158" s="1366"/>
      <c r="EK158" s="1367"/>
      <c r="EL158" s="1368"/>
      <c r="EM158" s="1298"/>
      <c r="EN158" s="1113"/>
      <c r="EO158" s="1369"/>
      <c r="EP158" s="1370"/>
      <c r="EQ158" s="1371"/>
      <c r="ER158" s="1298"/>
      <c r="ES158" s="1113"/>
      <c r="ET158" s="1113"/>
      <c r="EU158" s="1113"/>
      <c r="EV158" s="1113"/>
      <c r="EW158" s="1113"/>
      <c r="EX158" s="1113"/>
      <c r="EY158" s="1113"/>
      <c r="EZ158" s="1114"/>
    </row>
    <row r="159" spans="1:156" ht="30" customHeight="1" x14ac:dyDescent="0.2">
      <c r="A159" s="207">
        <f t="shared" si="18"/>
        <v>148</v>
      </c>
      <c r="B159" s="1103"/>
      <c r="C159" s="1104"/>
      <c r="D159" s="1092"/>
      <c r="E159" s="1093"/>
      <c r="F159" s="1094" t="str">
        <f t="shared" si="20"/>
        <v/>
      </c>
      <c r="G159" s="1095"/>
      <c r="H159" s="1095"/>
      <c r="I159" s="1095"/>
      <c r="J159" s="1095"/>
      <c r="K159" s="1095"/>
      <c r="L159" s="1095"/>
      <c r="M159" s="1095"/>
      <c r="N159" s="1095"/>
      <c r="O159" s="1095"/>
      <c r="P159" s="1095"/>
      <c r="Q159" s="1095"/>
      <c r="R159" s="1095"/>
      <c r="S159" s="1095"/>
      <c r="T159" s="1095"/>
      <c r="U159" s="1095"/>
      <c r="V159" s="1095"/>
      <c r="W159" s="1096"/>
      <c r="X159" s="1097">
        <f t="shared" si="19"/>
        <v>0</v>
      </c>
      <c r="Y159" s="1098"/>
      <c r="Z159" s="1099"/>
      <c r="AA159" s="1100"/>
      <c r="AB159" s="1101"/>
      <c r="AC159" s="1102"/>
      <c r="AD159" s="1135"/>
      <c r="AE159" s="1136"/>
      <c r="AF159" s="1136"/>
      <c r="AG159" s="1137"/>
      <c r="AH159" s="1138"/>
      <c r="AI159" s="1139"/>
      <c r="AJ159" s="1140"/>
      <c r="AK159" s="1132"/>
      <c r="AL159" s="1133"/>
      <c r="AM159" s="1133"/>
      <c r="AN159" s="1133"/>
      <c r="AO159" s="1133"/>
      <c r="AP159" s="1134"/>
      <c r="AQ159" s="642" t="str">
        <f>IF(AK159="","",VLOOKUP(AK159,ﾃﾞｰﾀ一覧!$AH$4:$AR$66,2,FALSE))</f>
        <v/>
      </c>
      <c r="AR159" s="1084"/>
      <c r="AS159" s="1084"/>
      <c r="AT159" s="643" t="str">
        <f>IF(AK159="","",VLOOKUP(AK159,ﾃﾞｰﾀ一覧!$AH$4:$AR$66,3,FALSE))</f>
        <v/>
      </c>
      <c r="AU159" s="644" t="str">
        <f>IF(AK159="","",VLOOKUP(AK159,ﾃﾞｰﾀ一覧!$AH$4:$AR$66,5,FALSE))</f>
        <v/>
      </c>
      <c r="AV159" s="1084"/>
      <c r="AW159" s="1084"/>
      <c r="AX159" s="643" t="str">
        <f>IF(AK159="","",VLOOKUP(AK159,ﾃﾞｰﾀ一覧!$AH$4:$AR$66,6,FALSE))</f>
        <v/>
      </c>
      <c r="AY159" s="649" t="str">
        <f>IF(AK159="","",VLOOKUP(AK159,ﾃﾞｰﾀ一覧!$AH$4:$AR$66,8,FALSE))</f>
        <v/>
      </c>
      <c r="AZ159" s="1084"/>
      <c r="BA159" s="1084"/>
      <c r="BB159" s="388" t="str">
        <f>IF(AK159="","",VLOOKUP(AK159,ﾃﾞｰﾀ一覧!$AH$4:$AR$66,9,FALSE))</f>
        <v/>
      </c>
      <c r="BC159" s="1124"/>
      <c r="BD159" s="1125"/>
      <c r="BE159" s="1125"/>
      <c r="BF159" s="1124"/>
      <c r="BG159" s="1125"/>
      <c r="BH159" s="1125"/>
      <c r="BI159" s="1124"/>
      <c r="BJ159" s="1125"/>
      <c r="BK159" s="1150"/>
      <c r="BL159" s="1154"/>
      <c r="BM159" s="1155"/>
      <c r="BN159" s="1156"/>
      <c r="BO159" s="1109" t="str">
        <f>IF($AK159="","",IF($BF159="","",IF($BF159=ﾃﾞｰﾀ一覧!$U$37,"",IF($BF159=ﾃﾞｰﾀ一覧!$U$38,"",IF($AH159=ﾃﾞｰﾀ一覧!$U$25,VLOOKUP($AK159,ﾃﾞｰﾀ一覧!$AH$43:$AR$66,10,FALSE),VLOOKUP($AK159,ﾃﾞｰﾀ一覧!$AH$4:$AR$66,10,FALSE))))))</f>
        <v/>
      </c>
      <c r="BP159" s="1110"/>
      <c r="BQ159" s="1110"/>
      <c r="BR159" s="1111"/>
      <c r="BS159" s="1115">
        <f>IF($BL159="",0,VLOOKUP($BL159,ﾃﾞｰﾀ一覧!$AY$4:$BB$16,3,FALSE))</f>
        <v>0</v>
      </c>
      <c r="BT159" s="1115"/>
      <c r="BU159" s="1115"/>
      <c r="BV159" s="1112" t="str">
        <f>IF($BO159="","",IF($BF159=ﾃﾞｰﾀ一覧!$U$37,"",IF($BF159=ﾃﾞｰﾀ一覧!$U$38,"",IF($BO159=ﾃﾞｰﾀ一覧!$AT$27,ﾃﾞｰﾀ一覧!$AT$27,VLOOKUP($AK159,ﾃﾞｰﾀ一覧!$AH$4:$AR$66,11,FALSE)*IF($BO159=ﾃﾞｰﾀ一覧!$AT$17,($AR159+1)*($AV159+1),IF($BO159=ﾃﾞｰﾀ一覧!$AT$22,IF(COUNTIF($AD159,"*天端*"),ﾃﾞｰﾀ一覧!$AU$43/2,ﾃﾞｰﾀ一覧!$AU$43/3),IF($BO159=ﾃﾞｰﾀ一覧!$AT$20,$AR159*$AV159,IF($BO159=ﾃﾞｰﾀ一覧!$AT$21,$AV159,1))))))))</f>
        <v/>
      </c>
      <c r="BW159" s="1112"/>
      <c r="BX159" s="1112"/>
      <c r="BY159" s="1088" t="str">
        <f>IF($B159="","",IF($AH159="","",IF($CK159=ﾃﾞｰﾀ一覧!$U$53,ﾃﾞｰﾀ一覧!$U$61,IF($AH159=ﾃﾞｰﾀ一覧!$U$21,ﾃﾞｰﾀ一覧!$U$60,IF(OR($AH159=ﾃﾞｰﾀ一覧!$U$19,$AH159=ﾃﾞｰﾀ一覧!$U$20,$AH159=ﾃﾞｰﾀ一覧!$U$23,$AH159=ﾃﾞｰﾀ一覧!$U$22,$AH159=ﾃﾞｰﾀ一覧!$U$18,AH159=ﾃﾞｰﾀ一覧!$U$25),ﾃﾞｰﾀ一覧!$U$59,ﾃﾞｰﾀ一覧!$U$62)))))</f>
        <v/>
      </c>
      <c r="BZ159" s="1089"/>
      <c r="CA159" s="1113"/>
      <c r="CB159" s="1113"/>
      <c r="CC159" s="1113"/>
      <c r="CD159" s="1113"/>
      <c r="CE159" s="1113"/>
      <c r="CF159" s="1113"/>
      <c r="CG159" s="1113"/>
      <c r="CH159" s="1113"/>
      <c r="CI159" s="1114"/>
      <c r="CK159" s="240"/>
      <c r="CM159" s="378" t="str">
        <f t="shared" si="14"/>
        <v/>
      </c>
      <c r="CN159" s="379" t="str">
        <f t="shared" si="15"/>
        <v/>
      </c>
      <c r="CO159" s="379" t="str">
        <f t="shared" si="16"/>
        <v/>
      </c>
      <c r="CP159" s="380" t="str">
        <f t="shared" si="17"/>
        <v/>
      </c>
      <c r="CQ159" s="244"/>
      <c r="CR159" s="1100"/>
      <c r="CS159" s="1101"/>
      <c r="CT159" s="1102"/>
      <c r="CU159" s="1135"/>
      <c r="CV159" s="1136"/>
      <c r="CW159" s="1136"/>
      <c r="CX159" s="1137"/>
      <c r="CY159" s="1138"/>
      <c r="CZ159" s="1139"/>
      <c r="DA159" s="1140"/>
      <c r="DB159" s="1132"/>
      <c r="DC159" s="1133"/>
      <c r="DD159" s="1133"/>
      <c r="DE159" s="1133"/>
      <c r="DF159" s="1133"/>
      <c r="DG159" s="1134"/>
      <c r="DH159" s="580"/>
      <c r="DI159" s="1372"/>
      <c r="DJ159" s="1372"/>
      <c r="DK159" s="581"/>
      <c r="DL159" s="582"/>
      <c r="DM159" s="1372"/>
      <c r="DN159" s="1372"/>
      <c r="DO159" s="581"/>
      <c r="DP159" s="582"/>
      <c r="DQ159" s="1372"/>
      <c r="DR159" s="1372"/>
      <c r="DS159" s="583"/>
      <c r="DT159" s="1124"/>
      <c r="DU159" s="1125"/>
      <c r="DV159" s="1150"/>
      <c r="DW159" s="1124"/>
      <c r="DX159" s="1125"/>
      <c r="DY159" s="1150"/>
      <c r="DZ159" s="1362"/>
      <c r="EA159" s="1363"/>
      <c r="EB159" s="1362"/>
      <c r="EC159" s="1363"/>
      <c r="ED159" s="1362"/>
      <c r="EE159" s="1363"/>
      <c r="EF159" s="1364"/>
      <c r="EG159" s="1296"/>
      <c r="EH159" s="1296"/>
      <c r="EI159" s="1365"/>
      <c r="EJ159" s="1366"/>
      <c r="EK159" s="1367"/>
      <c r="EL159" s="1368"/>
      <c r="EM159" s="1298"/>
      <c r="EN159" s="1113"/>
      <c r="EO159" s="1369"/>
      <c r="EP159" s="1370"/>
      <c r="EQ159" s="1371"/>
      <c r="ER159" s="1298"/>
      <c r="ES159" s="1113"/>
      <c r="ET159" s="1113"/>
      <c r="EU159" s="1113"/>
      <c r="EV159" s="1113"/>
      <c r="EW159" s="1113"/>
      <c r="EX159" s="1113"/>
      <c r="EY159" s="1113"/>
      <c r="EZ159" s="1114"/>
    </row>
    <row r="160" spans="1:156" ht="30" customHeight="1" x14ac:dyDescent="0.2">
      <c r="A160" s="207">
        <f t="shared" si="18"/>
        <v>149</v>
      </c>
      <c r="B160" s="1103"/>
      <c r="C160" s="1104"/>
      <c r="D160" s="1092"/>
      <c r="E160" s="1093"/>
      <c r="F160" s="1094" t="str">
        <f t="shared" si="20"/>
        <v/>
      </c>
      <c r="G160" s="1095"/>
      <c r="H160" s="1095"/>
      <c r="I160" s="1095"/>
      <c r="J160" s="1095"/>
      <c r="K160" s="1095"/>
      <c r="L160" s="1095"/>
      <c r="M160" s="1095"/>
      <c r="N160" s="1095"/>
      <c r="O160" s="1095"/>
      <c r="P160" s="1095"/>
      <c r="Q160" s="1095"/>
      <c r="R160" s="1095"/>
      <c r="S160" s="1095"/>
      <c r="T160" s="1095"/>
      <c r="U160" s="1095"/>
      <c r="V160" s="1095"/>
      <c r="W160" s="1096"/>
      <c r="X160" s="1097">
        <f t="shared" si="19"/>
        <v>0</v>
      </c>
      <c r="Y160" s="1098"/>
      <c r="Z160" s="1099"/>
      <c r="AA160" s="1100"/>
      <c r="AB160" s="1101"/>
      <c r="AC160" s="1102"/>
      <c r="AD160" s="1135"/>
      <c r="AE160" s="1136"/>
      <c r="AF160" s="1136"/>
      <c r="AG160" s="1137"/>
      <c r="AH160" s="1138"/>
      <c r="AI160" s="1139"/>
      <c r="AJ160" s="1140"/>
      <c r="AK160" s="1132"/>
      <c r="AL160" s="1133"/>
      <c r="AM160" s="1133"/>
      <c r="AN160" s="1133"/>
      <c r="AO160" s="1133"/>
      <c r="AP160" s="1134"/>
      <c r="AQ160" s="642" t="str">
        <f>IF(AK160="","",VLOOKUP(AK160,ﾃﾞｰﾀ一覧!$AH$4:$AR$66,2,FALSE))</f>
        <v/>
      </c>
      <c r="AR160" s="1084"/>
      <c r="AS160" s="1084"/>
      <c r="AT160" s="643" t="str">
        <f>IF(AK160="","",VLOOKUP(AK160,ﾃﾞｰﾀ一覧!$AH$4:$AR$66,3,FALSE))</f>
        <v/>
      </c>
      <c r="AU160" s="644" t="str">
        <f>IF(AK160="","",VLOOKUP(AK160,ﾃﾞｰﾀ一覧!$AH$4:$AR$66,5,FALSE))</f>
        <v/>
      </c>
      <c r="AV160" s="1084"/>
      <c r="AW160" s="1084"/>
      <c r="AX160" s="643" t="str">
        <f>IF(AK160="","",VLOOKUP(AK160,ﾃﾞｰﾀ一覧!$AH$4:$AR$66,6,FALSE))</f>
        <v/>
      </c>
      <c r="AY160" s="649" t="str">
        <f>IF(AK160="","",VLOOKUP(AK160,ﾃﾞｰﾀ一覧!$AH$4:$AR$66,8,FALSE))</f>
        <v/>
      </c>
      <c r="AZ160" s="1084"/>
      <c r="BA160" s="1084"/>
      <c r="BB160" s="388" t="str">
        <f>IF(AK160="","",VLOOKUP(AK160,ﾃﾞｰﾀ一覧!$AH$4:$AR$66,9,FALSE))</f>
        <v/>
      </c>
      <c r="BC160" s="1124"/>
      <c r="BD160" s="1125"/>
      <c r="BE160" s="1125"/>
      <c r="BF160" s="1124"/>
      <c r="BG160" s="1125"/>
      <c r="BH160" s="1125"/>
      <c r="BI160" s="1157"/>
      <c r="BJ160" s="1158"/>
      <c r="BK160" s="1159"/>
      <c r="BL160" s="1154"/>
      <c r="BM160" s="1155"/>
      <c r="BN160" s="1156"/>
      <c r="BO160" s="1109" t="str">
        <f>IF($AK160="","",IF($BF160="","",IF($BF160=ﾃﾞｰﾀ一覧!$U$37,"",IF($BF160=ﾃﾞｰﾀ一覧!$U$38,"",IF($AH160=ﾃﾞｰﾀ一覧!$U$25,VLOOKUP($AK160,ﾃﾞｰﾀ一覧!$AH$43:$AR$66,10,FALSE),VLOOKUP($AK160,ﾃﾞｰﾀ一覧!$AH$4:$AR$66,10,FALSE))))))</f>
        <v/>
      </c>
      <c r="BP160" s="1110"/>
      <c r="BQ160" s="1110"/>
      <c r="BR160" s="1111"/>
      <c r="BS160" s="1115">
        <f>IF($BL160="",0,VLOOKUP($BL160,ﾃﾞｰﾀ一覧!$AY$4:$BB$16,3,FALSE))</f>
        <v>0</v>
      </c>
      <c r="BT160" s="1115"/>
      <c r="BU160" s="1115"/>
      <c r="BV160" s="1112" t="str">
        <f>IF($BO160="","",IF($BF160=ﾃﾞｰﾀ一覧!$U$37,"",IF($BF160=ﾃﾞｰﾀ一覧!$U$38,"",IF($BO160=ﾃﾞｰﾀ一覧!$AT$27,ﾃﾞｰﾀ一覧!$AT$27,VLOOKUP($AK160,ﾃﾞｰﾀ一覧!$AH$4:$AR$66,11,FALSE)*IF($BO160=ﾃﾞｰﾀ一覧!$AT$17,($AR160+1)*($AV160+1),IF($BO160=ﾃﾞｰﾀ一覧!$AT$22,IF(COUNTIF($AD160,"*天端*"),ﾃﾞｰﾀ一覧!$AU$43/2,ﾃﾞｰﾀ一覧!$AU$43/3),IF($BO160=ﾃﾞｰﾀ一覧!$AT$20,$AR160*$AV160,IF($BO160=ﾃﾞｰﾀ一覧!$AT$21,$AV160,1))))))))</f>
        <v/>
      </c>
      <c r="BW160" s="1112"/>
      <c r="BX160" s="1112"/>
      <c r="BY160" s="1088" t="str">
        <f>IF($B160="","",IF($AH160="","",IF($CK160=ﾃﾞｰﾀ一覧!$U$53,ﾃﾞｰﾀ一覧!$U$61,IF($AH160=ﾃﾞｰﾀ一覧!$U$21,ﾃﾞｰﾀ一覧!$U$60,IF(OR($AH160=ﾃﾞｰﾀ一覧!$U$19,$AH160=ﾃﾞｰﾀ一覧!$U$20,$AH160=ﾃﾞｰﾀ一覧!$U$23,$AH160=ﾃﾞｰﾀ一覧!$U$22,$AH160=ﾃﾞｰﾀ一覧!$U$18,AH160=ﾃﾞｰﾀ一覧!$U$25),ﾃﾞｰﾀ一覧!$U$59,ﾃﾞｰﾀ一覧!$U$62)))))</f>
        <v/>
      </c>
      <c r="BZ160" s="1089"/>
      <c r="CA160" s="1113"/>
      <c r="CB160" s="1113"/>
      <c r="CC160" s="1113"/>
      <c r="CD160" s="1113"/>
      <c r="CE160" s="1113"/>
      <c r="CF160" s="1113"/>
      <c r="CG160" s="1113"/>
      <c r="CH160" s="1113"/>
      <c r="CI160" s="1114"/>
      <c r="CK160" s="240"/>
      <c r="CM160" s="378" t="str">
        <f t="shared" si="14"/>
        <v/>
      </c>
      <c r="CN160" s="379" t="str">
        <f t="shared" si="15"/>
        <v/>
      </c>
      <c r="CO160" s="379" t="str">
        <f t="shared" si="16"/>
        <v/>
      </c>
      <c r="CP160" s="380" t="str">
        <f t="shared" si="17"/>
        <v/>
      </c>
      <c r="CQ160" s="244"/>
      <c r="CR160" s="1100"/>
      <c r="CS160" s="1101"/>
      <c r="CT160" s="1102"/>
      <c r="CU160" s="1135"/>
      <c r="CV160" s="1136"/>
      <c r="CW160" s="1136"/>
      <c r="CX160" s="1137"/>
      <c r="CY160" s="1138"/>
      <c r="CZ160" s="1139"/>
      <c r="DA160" s="1140"/>
      <c r="DB160" s="1132"/>
      <c r="DC160" s="1133"/>
      <c r="DD160" s="1133"/>
      <c r="DE160" s="1133"/>
      <c r="DF160" s="1133"/>
      <c r="DG160" s="1134"/>
      <c r="DH160" s="580"/>
      <c r="DI160" s="1372"/>
      <c r="DJ160" s="1372"/>
      <c r="DK160" s="581"/>
      <c r="DL160" s="582"/>
      <c r="DM160" s="1372"/>
      <c r="DN160" s="1372"/>
      <c r="DO160" s="581"/>
      <c r="DP160" s="582"/>
      <c r="DQ160" s="1372"/>
      <c r="DR160" s="1372"/>
      <c r="DS160" s="583"/>
      <c r="DT160" s="1124"/>
      <c r="DU160" s="1125"/>
      <c r="DV160" s="1150"/>
      <c r="DW160" s="1157"/>
      <c r="DX160" s="1158"/>
      <c r="DY160" s="1159"/>
      <c r="DZ160" s="1362"/>
      <c r="EA160" s="1363"/>
      <c r="EB160" s="1362"/>
      <c r="EC160" s="1363"/>
      <c r="ED160" s="1362"/>
      <c r="EE160" s="1363"/>
      <c r="EF160" s="1364"/>
      <c r="EG160" s="1296"/>
      <c r="EH160" s="1296"/>
      <c r="EI160" s="1365"/>
      <c r="EJ160" s="1366"/>
      <c r="EK160" s="1367"/>
      <c r="EL160" s="1368"/>
      <c r="EM160" s="1298"/>
      <c r="EN160" s="1113"/>
      <c r="EO160" s="1369"/>
      <c r="EP160" s="1370"/>
      <c r="EQ160" s="1371"/>
      <c r="ER160" s="1298"/>
      <c r="ES160" s="1113"/>
      <c r="ET160" s="1113"/>
      <c r="EU160" s="1113"/>
      <c r="EV160" s="1113"/>
      <c r="EW160" s="1113"/>
      <c r="EX160" s="1113"/>
      <c r="EY160" s="1113"/>
      <c r="EZ160" s="1114"/>
    </row>
    <row r="161" spans="1:156" ht="30" customHeight="1" x14ac:dyDescent="0.2">
      <c r="A161" s="207">
        <f t="shared" si="18"/>
        <v>150</v>
      </c>
      <c r="B161" s="1103"/>
      <c r="C161" s="1104"/>
      <c r="D161" s="1092"/>
      <c r="E161" s="1093"/>
      <c r="F161" s="1094" t="str">
        <f t="shared" si="20"/>
        <v/>
      </c>
      <c r="G161" s="1095"/>
      <c r="H161" s="1095"/>
      <c r="I161" s="1095"/>
      <c r="J161" s="1095"/>
      <c r="K161" s="1095"/>
      <c r="L161" s="1095"/>
      <c r="M161" s="1095"/>
      <c r="N161" s="1095"/>
      <c r="O161" s="1095"/>
      <c r="P161" s="1095"/>
      <c r="Q161" s="1095"/>
      <c r="R161" s="1095"/>
      <c r="S161" s="1095"/>
      <c r="T161" s="1095"/>
      <c r="U161" s="1095"/>
      <c r="V161" s="1095"/>
      <c r="W161" s="1096"/>
      <c r="X161" s="1097">
        <f t="shared" si="19"/>
        <v>0</v>
      </c>
      <c r="Y161" s="1098"/>
      <c r="Z161" s="1099"/>
      <c r="AA161" s="1100"/>
      <c r="AB161" s="1101"/>
      <c r="AC161" s="1102"/>
      <c r="AD161" s="1135"/>
      <c r="AE161" s="1136"/>
      <c r="AF161" s="1136"/>
      <c r="AG161" s="1137"/>
      <c r="AH161" s="1138"/>
      <c r="AI161" s="1139"/>
      <c r="AJ161" s="1140"/>
      <c r="AK161" s="1132"/>
      <c r="AL161" s="1133"/>
      <c r="AM161" s="1133"/>
      <c r="AN161" s="1133"/>
      <c r="AO161" s="1133"/>
      <c r="AP161" s="1134"/>
      <c r="AQ161" s="642" t="str">
        <f>IF(AK161="","",VLOOKUP(AK161,ﾃﾞｰﾀ一覧!$AH$4:$AR$66,2,FALSE))</f>
        <v/>
      </c>
      <c r="AR161" s="1084"/>
      <c r="AS161" s="1084"/>
      <c r="AT161" s="643" t="str">
        <f>IF(AK161="","",VLOOKUP(AK161,ﾃﾞｰﾀ一覧!$AH$4:$AR$66,3,FALSE))</f>
        <v/>
      </c>
      <c r="AU161" s="644" t="str">
        <f>IF(AK161="","",VLOOKUP(AK161,ﾃﾞｰﾀ一覧!$AH$4:$AR$66,5,FALSE))</f>
        <v/>
      </c>
      <c r="AV161" s="1084"/>
      <c r="AW161" s="1084"/>
      <c r="AX161" s="643" t="str">
        <f>IF(AK161="","",VLOOKUP(AK161,ﾃﾞｰﾀ一覧!$AH$4:$AR$66,6,FALSE))</f>
        <v/>
      </c>
      <c r="AY161" s="649" t="str">
        <f>IF(AK161="","",VLOOKUP(AK161,ﾃﾞｰﾀ一覧!$AH$4:$AR$66,8,FALSE))</f>
        <v/>
      </c>
      <c r="AZ161" s="1084"/>
      <c r="BA161" s="1084"/>
      <c r="BB161" s="388" t="str">
        <f>IF(AK161="","",VLOOKUP(AK161,ﾃﾞｰﾀ一覧!$AH$4:$AR$66,9,FALSE))</f>
        <v/>
      </c>
      <c r="BC161" s="1124"/>
      <c r="BD161" s="1125"/>
      <c r="BE161" s="1125"/>
      <c r="BF161" s="1124"/>
      <c r="BG161" s="1125"/>
      <c r="BH161" s="1125"/>
      <c r="BI161" s="1124"/>
      <c r="BJ161" s="1125"/>
      <c r="BK161" s="1150"/>
      <c r="BL161" s="1154"/>
      <c r="BM161" s="1155"/>
      <c r="BN161" s="1156"/>
      <c r="BO161" s="1109" t="str">
        <f>IF($AK161="","",IF($BF161="","",IF($BF161=ﾃﾞｰﾀ一覧!$U$37,"",IF($BF161=ﾃﾞｰﾀ一覧!$U$38,"",IF($AH161=ﾃﾞｰﾀ一覧!$U$25,VLOOKUP($AK161,ﾃﾞｰﾀ一覧!$AH$43:$AR$66,10,FALSE),VLOOKUP($AK161,ﾃﾞｰﾀ一覧!$AH$4:$AR$66,10,FALSE))))))</f>
        <v/>
      </c>
      <c r="BP161" s="1110"/>
      <c r="BQ161" s="1110"/>
      <c r="BR161" s="1111"/>
      <c r="BS161" s="1115">
        <f>IF($BL161="",0,VLOOKUP($BL161,ﾃﾞｰﾀ一覧!$AY$4:$BB$16,3,FALSE))</f>
        <v>0</v>
      </c>
      <c r="BT161" s="1115"/>
      <c r="BU161" s="1115"/>
      <c r="BV161" s="1112" t="str">
        <f>IF($BO161="","",IF($BF161=ﾃﾞｰﾀ一覧!$U$37,"",IF($BF161=ﾃﾞｰﾀ一覧!$U$38,"",IF($BO161=ﾃﾞｰﾀ一覧!$AT$27,ﾃﾞｰﾀ一覧!$AT$27,VLOOKUP($AK161,ﾃﾞｰﾀ一覧!$AH$4:$AR$66,11,FALSE)*IF($BO161=ﾃﾞｰﾀ一覧!$AT$17,($AR161+1)*($AV161+1),IF($BO161=ﾃﾞｰﾀ一覧!$AT$22,IF(COUNTIF($AD161,"*天端*"),ﾃﾞｰﾀ一覧!$AU$43/2,ﾃﾞｰﾀ一覧!$AU$43/3),IF($BO161=ﾃﾞｰﾀ一覧!$AT$20,$AR161*$AV161,IF($BO161=ﾃﾞｰﾀ一覧!$AT$21,$AV161,1))))))))</f>
        <v/>
      </c>
      <c r="BW161" s="1112"/>
      <c r="BX161" s="1112"/>
      <c r="BY161" s="1088" t="str">
        <f>IF($B161="","",IF($AH161="","",IF($CK161=ﾃﾞｰﾀ一覧!$U$53,ﾃﾞｰﾀ一覧!$U$61,IF($AH161=ﾃﾞｰﾀ一覧!$U$21,ﾃﾞｰﾀ一覧!$U$60,IF(OR($AH161=ﾃﾞｰﾀ一覧!$U$19,$AH161=ﾃﾞｰﾀ一覧!$U$20,$AH161=ﾃﾞｰﾀ一覧!$U$23,$AH161=ﾃﾞｰﾀ一覧!$U$22,$AH161=ﾃﾞｰﾀ一覧!$U$18,AH161=ﾃﾞｰﾀ一覧!$U$25),ﾃﾞｰﾀ一覧!$U$59,ﾃﾞｰﾀ一覧!$U$62)))))</f>
        <v/>
      </c>
      <c r="BZ161" s="1089"/>
      <c r="CA161" s="1113"/>
      <c r="CB161" s="1113"/>
      <c r="CC161" s="1113"/>
      <c r="CD161" s="1113"/>
      <c r="CE161" s="1113"/>
      <c r="CF161" s="1113"/>
      <c r="CG161" s="1113"/>
      <c r="CH161" s="1113"/>
      <c r="CI161" s="1114"/>
      <c r="CK161" s="240"/>
      <c r="CM161" s="378" t="str">
        <f t="shared" si="14"/>
        <v/>
      </c>
      <c r="CN161" s="379" t="str">
        <f t="shared" si="15"/>
        <v/>
      </c>
      <c r="CO161" s="379" t="str">
        <f t="shared" si="16"/>
        <v/>
      </c>
      <c r="CP161" s="380" t="str">
        <f t="shared" si="17"/>
        <v/>
      </c>
      <c r="CQ161" s="244"/>
      <c r="CR161" s="1100"/>
      <c r="CS161" s="1101"/>
      <c r="CT161" s="1102"/>
      <c r="CU161" s="1135"/>
      <c r="CV161" s="1136"/>
      <c r="CW161" s="1136"/>
      <c r="CX161" s="1137"/>
      <c r="CY161" s="1138"/>
      <c r="CZ161" s="1139"/>
      <c r="DA161" s="1140"/>
      <c r="DB161" s="1132"/>
      <c r="DC161" s="1133"/>
      <c r="DD161" s="1133"/>
      <c r="DE161" s="1133"/>
      <c r="DF161" s="1133"/>
      <c r="DG161" s="1134"/>
      <c r="DH161" s="580"/>
      <c r="DI161" s="1372"/>
      <c r="DJ161" s="1372"/>
      <c r="DK161" s="581"/>
      <c r="DL161" s="582"/>
      <c r="DM161" s="1372"/>
      <c r="DN161" s="1372"/>
      <c r="DO161" s="581"/>
      <c r="DP161" s="582"/>
      <c r="DQ161" s="1372"/>
      <c r="DR161" s="1372"/>
      <c r="DS161" s="583"/>
      <c r="DT161" s="1124"/>
      <c r="DU161" s="1125"/>
      <c r="DV161" s="1150"/>
      <c r="DW161" s="1124"/>
      <c r="DX161" s="1125"/>
      <c r="DY161" s="1150"/>
      <c r="DZ161" s="1362"/>
      <c r="EA161" s="1363"/>
      <c r="EB161" s="1362"/>
      <c r="EC161" s="1363"/>
      <c r="ED161" s="1362"/>
      <c r="EE161" s="1363"/>
      <c r="EF161" s="1364"/>
      <c r="EG161" s="1296"/>
      <c r="EH161" s="1296"/>
      <c r="EI161" s="1365"/>
      <c r="EJ161" s="1366"/>
      <c r="EK161" s="1367"/>
      <c r="EL161" s="1368"/>
      <c r="EM161" s="1298"/>
      <c r="EN161" s="1113"/>
      <c r="EO161" s="1369"/>
      <c r="EP161" s="1370"/>
      <c r="EQ161" s="1371"/>
      <c r="ER161" s="1298"/>
      <c r="ES161" s="1113"/>
      <c r="ET161" s="1113"/>
      <c r="EU161" s="1113"/>
      <c r="EV161" s="1113"/>
      <c r="EW161" s="1113"/>
      <c r="EX161" s="1113"/>
      <c r="EY161" s="1113"/>
      <c r="EZ161" s="1114"/>
    </row>
    <row r="162" spans="1:156" ht="30" customHeight="1" x14ac:dyDescent="0.2">
      <c r="A162" s="207">
        <f t="shared" si="18"/>
        <v>151</v>
      </c>
      <c r="B162" s="1103"/>
      <c r="C162" s="1104"/>
      <c r="D162" s="1092"/>
      <c r="E162" s="1093"/>
      <c r="F162" s="1094" t="str">
        <f t="shared" si="20"/>
        <v/>
      </c>
      <c r="G162" s="1095"/>
      <c r="H162" s="1095"/>
      <c r="I162" s="1095"/>
      <c r="J162" s="1095"/>
      <c r="K162" s="1095"/>
      <c r="L162" s="1095"/>
      <c r="M162" s="1095"/>
      <c r="N162" s="1095"/>
      <c r="O162" s="1095"/>
      <c r="P162" s="1095"/>
      <c r="Q162" s="1095"/>
      <c r="R162" s="1095"/>
      <c r="S162" s="1095"/>
      <c r="T162" s="1095"/>
      <c r="U162" s="1095"/>
      <c r="V162" s="1095"/>
      <c r="W162" s="1096"/>
      <c r="X162" s="1097">
        <f t="shared" si="19"/>
        <v>0</v>
      </c>
      <c r="Y162" s="1098"/>
      <c r="Z162" s="1099"/>
      <c r="AA162" s="1100"/>
      <c r="AB162" s="1101"/>
      <c r="AC162" s="1102"/>
      <c r="AD162" s="1135"/>
      <c r="AE162" s="1136"/>
      <c r="AF162" s="1136"/>
      <c r="AG162" s="1137"/>
      <c r="AH162" s="1138"/>
      <c r="AI162" s="1139"/>
      <c r="AJ162" s="1140"/>
      <c r="AK162" s="1132"/>
      <c r="AL162" s="1133"/>
      <c r="AM162" s="1133"/>
      <c r="AN162" s="1133"/>
      <c r="AO162" s="1133"/>
      <c r="AP162" s="1134"/>
      <c r="AQ162" s="642" t="str">
        <f>IF(AK162="","",VLOOKUP(AK162,ﾃﾞｰﾀ一覧!$AH$4:$AR$66,2,FALSE))</f>
        <v/>
      </c>
      <c r="AR162" s="1084"/>
      <c r="AS162" s="1084"/>
      <c r="AT162" s="643" t="str">
        <f>IF(AK162="","",VLOOKUP(AK162,ﾃﾞｰﾀ一覧!$AH$4:$AR$66,3,FALSE))</f>
        <v/>
      </c>
      <c r="AU162" s="644" t="str">
        <f>IF(AK162="","",VLOOKUP(AK162,ﾃﾞｰﾀ一覧!$AH$4:$AR$66,5,FALSE))</f>
        <v/>
      </c>
      <c r="AV162" s="1084"/>
      <c r="AW162" s="1084"/>
      <c r="AX162" s="643" t="str">
        <f>IF(AK162="","",VLOOKUP(AK162,ﾃﾞｰﾀ一覧!$AH$4:$AR$66,6,FALSE))</f>
        <v/>
      </c>
      <c r="AY162" s="649" t="str">
        <f>IF(AK162="","",VLOOKUP(AK162,ﾃﾞｰﾀ一覧!$AH$4:$AR$66,8,FALSE))</f>
        <v/>
      </c>
      <c r="AZ162" s="1084"/>
      <c r="BA162" s="1084"/>
      <c r="BB162" s="388" t="str">
        <f>IF(AK162="","",VLOOKUP(AK162,ﾃﾞｰﾀ一覧!$AH$4:$AR$66,9,FALSE))</f>
        <v/>
      </c>
      <c r="BC162" s="1124"/>
      <c r="BD162" s="1125"/>
      <c r="BE162" s="1125"/>
      <c r="BF162" s="1124"/>
      <c r="BG162" s="1125"/>
      <c r="BH162" s="1125"/>
      <c r="BI162" s="1124"/>
      <c r="BJ162" s="1125"/>
      <c r="BK162" s="1150"/>
      <c r="BL162" s="1154"/>
      <c r="BM162" s="1155"/>
      <c r="BN162" s="1156"/>
      <c r="BO162" s="1109" t="str">
        <f>IF($AK162="","",IF($BF162="","",IF($BF162=ﾃﾞｰﾀ一覧!$U$37,"",IF($BF162=ﾃﾞｰﾀ一覧!$U$38,"",IF($AH162=ﾃﾞｰﾀ一覧!$U$25,VLOOKUP($AK162,ﾃﾞｰﾀ一覧!$AH$43:$AR$66,10,FALSE),VLOOKUP($AK162,ﾃﾞｰﾀ一覧!$AH$4:$AR$66,10,FALSE))))))</f>
        <v/>
      </c>
      <c r="BP162" s="1110"/>
      <c r="BQ162" s="1110"/>
      <c r="BR162" s="1111"/>
      <c r="BS162" s="1115">
        <f>IF($BL162="",0,VLOOKUP($BL162,ﾃﾞｰﾀ一覧!$AY$4:$BB$16,3,FALSE))</f>
        <v>0</v>
      </c>
      <c r="BT162" s="1115"/>
      <c r="BU162" s="1115"/>
      <c r="BV162" s="1112" t="str">
        <f>IF($BO162="","",IF($BF162=ﾃﾞｰﾀ一覧!$U$37,"",IF($BF162=ﾃﾞｰﾀ一覧!$U$38,"",IF($BO162=ﾃﾞｰﾀ一覧!$AT$27,ﾃﾞｰﾀ一覧!$AT$27,VLOOKUP($AK162,ﾃﾞｰﾀ一覧!$AH$4:$AR$66,11,FALSE)*IF($BO162=ﾃﾞｰﾀ一覧!$AT$17,($AR162+1)*($AV162+1),IF($BO162=ﾃﾞｰﾀ一覧!$AT$22,IF(COUNTIF($AD162,"*天端*"),ﾃﾞｰﾀ一覧!$AU$43/2,ﾃﾞｰﾀ一覧!$AU$43/3),IF($BO162=ﾃﾞｰﾀ一覧!$AT$20,$AR162*$AV162,IF($BO162=ﾃﾞｰﾀ一覧!$AT$21,$AV162,1))))))))</f>
        <v/>
      </c>
      <c r="BW162" s="1112"/>
      <c r="BX162" s="1112"/>
      <c r="BY162" s="1088" t="str">
        <f>IF($B162="","",IF($AH162="","",IF($CK162=ﾃﾞｰﾀ一覧!$U$53,ﾃﾞｰﾀ一覧!$U$61,IF($AH162=ﾃﾞｰﾀ一覧!$U$21,ﾃﾞｰﾀ一覧!$U$60,IF(OR($AH162=ﾃﾞｰﾀ一覧!$U$19,$AH162=ﾃﾞｰﾀ一覧!$U$20,$AH162=ﾃﾞｰﾀ一覧!$U$23,$AH162=ﾃﾞｰﾀ一覧!$U$22,$AH162=ﾃﾞｰﾀ一覧!$U$18,AH162=ﾃﾞｰﾀ一覧!$U$25),ﾃﾞｰﾀ一覧!$U$59,ﾃﾞｰﾀ一覧!$U$62)))))</f>
        <v/>
      </c>
      <c r="BZ162" s="1089"/>
      <c r="CA162" s="1113"/>
      <c r="CB162" s="1113"/>
      <c r="CC162" s="1113"/>
      <c r="CD162" s="1113"/>
      <c r="CE162" s="1113"/>
      <c r="CF162" s="1113"/>
      <c r="CG162" s="1113"/>
      <c r="CH162" s="1113"/>
      <c r="CI162" s="1114"/>
      <c r="CK162" s="240"/>
      <c r="CM162" s="378" t="str">
        <f t="shared" si="14"/>
        <v/>
      </c>
      <c r="CN162" s="379" t="str">
        <f t="shared" si="15"/>
        <v/>
      </c>
      <c r="CO162" s="379" t="str">
        <f t="shared" si="16"/>
        <v/>
      </c>
      <c r="CP162" s="380" t="str">
        <f t="shared" si="17"/>
        <v/>
      </c>
      <c r="CQ162" s="244"/>
      <c r="CR162" s="1100"/>
      <c r="CS162" s="1101"/>
      <c r="CT162" s="1102"/>
      <c r="CU162" s="1135"/>
      <c r="CV162" s="1136"/>
      <c r="CW162" s="1136"/>
      <c r="CX162" s="1137"/>
      <c r="CY162" s="1138"/>
      <c r="CZ162" s="1139"/>
      <c r="DA162" s="1140"/>
      <c r="DB162" s="1132"/>
      <c r="DC162" s="1133"/>
      <c r="DD162" s="1133"/>
      <c r="DE162" s="1133"/>
      <c r="DF162" s="1133"/>
      <c r="DG162" s="1134"/>
      <c r="DH162" s="580"/>
      <c r="DI162" s="1372"/>
      <c r="DJ162" s="1372"/>
      <c r="DK162" s="581"/>
      <c r="DL162" s="582"/>
      <c r="DM162" s="1372"/>
      <c r="DN162" s="1372"/>
      <c r="DO162" s="581"/>
      <c r="DP162" s="582"/>
      <c r="DQ162" s="1372"/>
      <c r="DR162" s="1372"/>
      <c r="DS162" s="583"/>
      <c r="DT162" s="1124"/>
      <c r="DU162" s="1125"/>
      <c r="DV162" s="1150"/>
      <c r="DW162" s="1124"/>
      <c r="DX162" s="1125"/>
      <c r="DY162" s="1150"/>
      <c r="DZ162" s="1362"/>
      <c r="EA162" s="1363"/>
      <c r="EB162" s="1362"/>
      <c r="EC162" s="1363"/>
      <c r="ED162" s="1362"/>
      <c r="EE162" s="1363"/>
      <c r="EF162" s="1364"/>
      <c r="EG162" s="1296"/>
      <c r="EH162" s="1296"/>
      <c r="EI162" s="1365"/>
      <c r="EJ162" s="1366"/>
      <c r="EK162" s="1367"/>
      <c r="EL162" s="1368"/>
      <c r="EM162" s="1298"/>
      <c r="EN162" s="1113"/>
      <c r="EO162" s="1369"/>
      <c r="EP162" s="1370"/>
      <c r="EQ162" s="1371"/>
      <c r="ER162" s="1298"/>
      <c r="ES162" s="1113"/>
      <c r="ET162" s="1113"/>
      <c r="EU162" s="1113"/>
      <c r="EV162" s="1113"/>
      <c r="EW162" s="1113"/>
      <c r="EX162" s="1113"/>
      <c r="EY162" s="1113"/>
      <c r="EZ162" s="1114"/>
    </row>
    <row r="163" spans="1:156" ht="30" customHeight="1" x14ac:dyDescent="0.2">
      <c r="A163" s="207">
        <f t="shared" si="18"/>
        <v>152</v>
      </c>
      <c r="B163" s="1103"/>
      <c r="C163" s="1104"/>
      <c r="D163" s="1092"/>
      <c r="E163" s="1093"/>
      <c r="F163" s="1094" t="str">
        <f t="shared" si="20"/>
        <v/>
      </c>
      <c r="G163" s="1095"/>
      <c r="H163" s="1095"/>
      <c r="I163" s="1095"/>
      <c r="J163" s="1095"/>
      <c r="K163" s="1095"/>
      <c r="L163" s="1095"/>
      <c r="M163" s="1095"/>
      <c r="N163" s="1095"/>
      <c r="O163" s="1095"/>
      <c r="P163" s="1095"/>
      <c r="Q163" s="1095"/>
      <c r="R163" s="1095"/>
      <c r="S163" s="1095"/>
      <c r="T163" s="1095"/>
      <c r="U163" s="1095"/>
      <c r="V163" s="1095"/>
      <c r="W163" s="1096"/>
      <c r="X163" s="1097">
        <f t="shared" si="19"/>
        <v>0</v>
      </c>
      <c r="Y163" s="1098"/>
      <c r="Z163" s="1099"/>
      <c r="AA163" s="1100"/>
      <c r="AB163" s="1101"/>
      <c r="AC163" s="1102"/>
      <c r="AD163" s="1135"/>
      <c r="AE163" s="1136"/>
      <c r="AF163" s="1136"/>
      <c r="AG163" s="1137"/>
      <c r="AH163" s="1138"/>
      <c r="AI163" s="1139"/>
      <c r="AJ163" s="1140"/>
      <c r="AK163" s="1132"/>
      <c r="AL163" s="1133"/>
      <c r="AM163" s="1133"/>
      <c r="AN163" s="1133"/>
      <c r="AO163" s="1133"/>
      <c r="AP163" s="1134"/>
      <c r="AQ163" s="642" t="str">
        <f>IF(AK163="","",VLOOKUP(AK163,ﾃﾞｰﾀ一覧!$AH$4:$AR$66,2,FALSE))</f>
        <v/>
      </c>
      <c r="AR163" s="1084"/>
      <c r="AS163" s="1084"/>
      <c r="AT163" s="643" t="str">
        <f>IF(AK163="","",VLOOKUP(AK163,ﾃﾞｰﾀ一覧!$AH$4:$AR$66,3,FALSE))</f>
        <v/>
      </c>
      <c r="AU163" s="644" t="str">
        <f>IF(AK163="","",VLOOKUP(AK163,ﾃﾞｰﾀ一覧!$AH$4:$AR$66,5,FALSE))</f>
        <v/>
      </c>
      <c r="AV163" s="1084"/>
      <c r="AW163" s="1084"/>
      <c r="AX163" s="643" t="str">
        <f>IF(AK163="","",VLOOKUP(AK163,ﾃﾞｰﾀ一覧!$AH$4:$AR$66,6,FALSE))</f>
        <v/>
      </c>
      <c r="AY163" s="649" t="str">
        <f>IF(AK163="","",VLOOKUP(AK163,ﾃﾞｰﾀ一覧!$AH$4:$AR$66,8,FALSE))</f>
        <v/>
      </c>
      <c r="AZ163" s="1084"/>
      <c r="BA163" s="1084"/>
      <c r="BB163" s="388" t="str">
        <f>IF(AK163="","",VLOOKUP(AK163,ﾃﾞｰﾀ一覧!$AH$4:$AR$66,9,FALSE))</f>
        <v/>
      </c>
      <c r="BC163" s="1124"/>
      <c r="BD163" s="1125"/>
      <c r="BE163" s="1125"/>
      <c r="BF163" s="1124"/>
      <c r="BG163" s="1125"/>
      <c r="BH163" s="1125"/>
      <c r="BI163" s="1124"/>
      <c r="BJ163" s="1125"/>
      <c r="BK163" s="1150"/>
      <c r="BL163" s="1154"/>
      <c r="BM163" s="1155"/>
      <c r="BN163" s="1156"/>
      <c r="BO163" s="1109" t="str">
        <f>IF($AK163="","",IF($BF163="","",IF($BF163=ﾃﾞｰﾀ一覧!$U$37,"",IF($BF163=ﾃﾞｰﾀ一覧!$U$38,"",IF($AH163=ﾃﾞｰﾀ一覧!$U$25,VLOOKUP($AK163,ﾃﾞｰﾀ一覧!$AH$43:$AR$66,10,FALSE),VLOOKUP($AK163,ﾃﾞｰﾀ一覧!$AH$4:$AR$66,10,FALSE))))))</f>
        <v/>
      </c>
      <c r="BP163" s="1110"/>
      <c r="BQ163" s="1110"/>
      <c r="BR163" s="1111"/>
      <c r="BS163" s="1115">
        <f>IF($BL163="",0,VLOOKUP($BL163,ﾃﾞｰﾀ一覧!$AY$4:$BB$16,3,FALSE))</f>
        <v>0</v>
      </c>
      <c r="BT163" s="1115"/>
      <c r="BU163" s="1115"/>
      <c r="BV163" s="1112" t="str">
        <f>IF($BO163="","",IF($BF163=ﾃﾞｰﾀ一覧!$U$37,"",IF($BF163=ﾃﾞｰﾀ一覧!$U$38,"",IF($BO163=ﾃﾞｰﾀ一覧!$AT$27,ﾃﾞｰﾀ一覧!$AT$27,VLOOKUP($AK163,ﾃﾞｰﾀ一覧!$AH$4:$AR$66,11,FALSE)*IF($BO163=ﾃﾞｰﾀ一覧!$AT$17,($AR163+1)*($AV163+1),IF($BO163=ﾃﾞｰﾀ一覧!$AT$22,IF(COUNTIF($AD163,"*天端*"),ﾃﾞｰﾀ一覧!$AU$43/2,ﾃﾞｰﾀ一覧!$AU$43/3),IF($BO163=ﾃﾞｰﾀ一覧!$AT$20,$AR163*$AV163,IF($BO163=ﾃﾞｰﾀ一覧!$AT$21,$AV163,1))))))))</f>
        <v/>
      </c>
      <c r="BW163" s="1112"/>
      <c r="BX163" s="1112"/>
      <c r="BY163" s="1088" t="str">
        <f>IF($B163="","",IF($AH163="","",IF($CK163=ﾃﾞｰﾀ一覧!$U$53,ﾃﾞｰﾀ一覧!$U$61,IF($AH163=ﾃﾞｰﾀ一覧!$U$21,ﾃﾞｰﾀ一覧!$U$60,IF(OR($AH163=ﾃﾞｰﾀ一覧!$U$19,$AH163=ﾃﾞｰﾀ一覧!$U$20,$AH163=ﾃﾞｰﾀ一覧!$U$23,$AH163=ﾃﾞｰﾀ一覧!$U$22,$AH163=ﾃﾞｰﾀ一覧!$U$18,AH163=ﾃﾞｰﾀ一覧!$U$25),ﾃﾞｰﾀ一覧!$U$59,ﾃﾞｰﾀ一覧!$U$62)))))</f>
        <v/>
      </c>
      <c r="BZ163" s="1089"/>
      <c r="CA163" s="1113"/>
      <c r="CB163" s="1113"/>
      <c r="CC163" s="1113"/>
      <c r="CD163" s="1113"/>
      <c r="CE163" s="1113"/>
      <c r="CF163" s="1113"/>
      <c r="CG163" s="1113"/>
      <c r="CH163" s="1113"/>
      <c r="CI163" s="1114"/>
      <c r="CK163" s="240"/>
      <c r="CM163" s="378" t="str">
        <f t="shared" si="14"/>
        <v/>
      </c>
      <c r="CN163" s="379" t="str">
        <f t="shared" si="15"/>
        <v/>
      </c>
      <c r="CO163" s="379" t="str">
        <f t="shared" si="16"/>
        <v/>
      </c>
      <c r="CP163" s="380" t="str">
        <f t="shared" si="17"/>
        <v/>
      </c>
      <c r="CQ163" s="244"/>
      <c r="CR163" s="1100"/>
      <c r="CS163" s="1101"/>
      <c r="CT163" s="1102"/>
      <c r="CU163" s="1135"/>
      <c r="CV163" s="1136"/>
      <c r="CW163" s="1136"/>
      <c r="CX163" s="1137"/>
      <c r="CY163" s="1138"/>
      <c r="CZ163" s="1139"/>
      <c r="DA163" s="1140"/>
      <c r="DB163" s="1132"/>
      <c r="DC163" s="1133"/>
      <c r="DD163" s="1133"/>
      <c r="DE163" s="1133"/>
      <c r="DF163" s="1133"/>
      <c r="DG163" s="1134"/>
      <c r="DH163" s="580"/>
      <c r="DI163" s="1084"/>
      <c r="DJ163" s="1084"/>
      <c r="DK163" s="581"/>
      <c r="DL163" s="582"/>
      <c r="DM163" s="1084"/>
      <c r="DN163" s="1084"/>
      <c r="DO163" s="581"/>
      <c r="DP163" s="582"/>
      <c r="DQ163" s="1084"/>
      <c r="DR163" s="1084"/>
      <c r="DS163" s="583"/>
      <c r="DT163" s="1124"/>
      <c r="DU163" s="1125"/>
      <c r="DV163" s="1150"/>
      <c r="DW163" s="1124"/>
      <c r="DX163" s="1125"/>
      <c r="DY163" s="1150"/>
      <c r="DZ163" s="1362"/>
      <c r="EA163" s="1363"/>
      <c r="EB163" s="1362"/>
      <c r="EC163" s="1363"/>
      <c r="ED163" s="1362"/>
      <c r="EE163" s="1363"/>
      <c r="EF163" s="1364"/>
      <c r="EG163" s="1296"/>
      <c r="EH163" s="1296"/>
      <c r="EI163" s="1365"/>
      <c r="EJ163" s="1366"/>
      <c r="EK163" s="1367"/>
      <c r="EL163" s="1368"/>
      <c r="EM163" s="1298"/>
      <c r="EN163" s="1113"/>
      <c r="EO163" s="1369"/>
      <c r="EP163" s="1370"/>
      <c r="EQ163" s="1371"/>
      <c r="ER163" s="1298"/>
      <c r="ES163" s="1113"/>
      <c r="ET163" s="1113"/>
      <c r="EU163" s="1113"/>
      <c r="EV163" s="1113"/>
      <c r="EW163" s="1113"/>
      <c r="EX163" s="1113"/>
      <c r="EY163" s="1113"/>
      <c r="EZ163" s="1114"/>
    </row>
    <row r="164" spans="1:156" ht="30" customHeight="1" x14ac:dyDescent="0.2">
      <c r="A164" s="207">
        <f t="shared" si="18"/>
        <v>153</v>
      </c>
      <c r="B164" s="1103"/>
      <c r="C164" s="1104"/>
      <c r="D164" s="1092"/>
      <c r="E164" s="1093"/>
      <c r="F164" s="1094" t="str">
        <f t="shared" si="20"/>
        <v/>
      </c>
      <c r="G164" s="1095"/>
      <c r="H164" s="1095"/>
      <c r="I164" s="1095"/>
      <c r="J164" s="1095"/>
      <c r="K164" s="1095"/>
      <c r="L164" s="1095"/>
      <c r="M164" s="1095"/>
      <c r="N164" s="1095"/>
      <c r="O164" s="1095"/>
      <c r="P164" s="1095"/>
      <c r="Q164" s="1095"/>
      <c r="R164" s="1095"/>
      <c r="S164" s="1095"/>
      <c r="T164" s="1095"/>
      <c r="U164" s="1095"/>
      <c r="V164" s="1095"/>
      <c r="W164" s="1096"/>
      <c r="X164" s="1097">
        <f t="shared" si="19"/>
        <v>0</v>
      </c>
      <c r="Y164" s="1098"/>
      <c r="Z164" s="1099"/>
      <c r="AA164" s="1100"/>
      <c r="AB164" s="1101"/>
      <c r="AC164" s="1102"/>
      <c r="AD164" s="1135"/>
      <c r="AE164" s="1136"/>
      <c r="AF164" s="1136"/>
      <c r="AG164" s="1137"/>
      <c r="AH164" s="1138"/>
      <c r="AI164" s="1139"/>
      <c r="AJ164" s="1140"/>
      <c r="AK164" s="1132"/>
      <c r="AL164" s="1133"/>
      <c r="AM164" s="1133"/>
      <c r="AN164" s="1133"/>
      <c r="AO164" s="1133"/>
      <c r="AP164" s="1134"/>
      <c r="AQ164" s="642" t="str">
        <f>IF(AK164="","",VLOOKUP(AK164,ﾃﾞｰﾀ一覧!$AH$4:$AR$66,2,FALSE))</f>
        <v/>
      </c>
      <c r="AR164" s="1084"/>
      <c r="AS164" s="1084"/>
      <c r="AT164" s="643" t="str">
        <f>IF(AK164="","",VLOOKUP(AK164,ﾃﾞｰﾀ一覧!$AH$4:$AR$66,3,FALSE))</f>
        <v/>
      </c>
      <c r="AU164" s="644" t="str">
        <f>IF(AK164="","",VLOOKUP(AK164,ﾃﾞｰﾀ一覧!$AH$4:$AR$66,5,FALSE))</f>
        <v/>
      </c>
      <c r="AV164" s="1084"/>
      <c r="AW164" s="1084"/>
      <c r="AX164" s="643" t="str">
        <f>IF(AK164="","",VLOOKUP(AK164,ﾃﾞｰﾀ一覧!$AH$4:$AR$66,6,FALSE))</f>
        <v/>
      </c>
      <c r="AY164" s="649" t="str">
        <f>IF(AK164="","",VLOOKUP(AK164,ﾃﾞｰﾀ一覧!$AH$4:$AR$66,8,FALSE))</f>
        <v/>
      </c>
      <c r="AZ164" s="1084"/>
      <c r="BA164" s="1084"/>
      <c r="BB164" s="388" t="str">
        <f>IF(AK164="","",VLOOKUP(AK164,ﾃﾞｰﾀ一覧!$AH$4:$AR$66,9,FALSE))</f>
        <v/>
      </c>
      <c r="BC164" s="1124"/>
      <c r="BD164" s="1125"/>
      <c r="BE164" s="1125"/>
      <c r="BF164" s="1124"/>
      <c r="BG164" s="1125"/>
      <c r="BH164" s="1125"/>
      <c r="BI164" s="1124"/>
      <c r="BJ164" s="1125"/>
      <c r="BK164" s="1150"/>
      <c r="BL164" s="1154"/>
      <c r="BM164" s="1155"/>
      <c r="BN164" s="1156"/>
      <c r="BO164" s="1109" t="str">
        <f>IF($AK164="","",IF($BF164="","",IF($BF164=ﾃﾞｰﾀ一覧!$U$37,"",IF($BF164=ﾃﾞｰﾀ一覧!$U$38,"",IF($AH164=ﾃﾞｰﾀ一覧!$U$25,VLOOKUP($AK164,ﾃﾞｰﾀ一覧!$AH$43:$AR$66,10,FALSE),VLOOKUP($AK164,ﾃﾞｰﾀ一覧!$AH$4:$AR$66,10,FALSE))))))</f>
        <v/>
      </c>
      <c r="BP164" s="1110"/>
      <c r="BQ164" s="1110"/>
      <c r="BR164" s="1111"/>
      <c r="BS164" s="1115">
        <f>IF($BL164="",0,VLOOKUP($BL164,ﾃﾞｰﾀ一覧!$AY$4:$BB$16,3,FALSE))</f>
        <v>0</v>
      </c>
      <c r="BT164" s="1115"/>
      <c r="BU164" s="1115"/>
      <c r="BV164" s="1112" t="str">
        <f>IF($BO164="","",IF($BF164=ﾃﾞｰﾀ一覧!$U$37,"",IF($BF164=ﾃﾞｰﾀ一覧!$U$38,"",IF($BO164=ﾃﾞｰﾀ一覧!$AT$27,ﾃﾞｰﾀ一覧!$AT$27,VLOOKUP($AK164,ﾃﾞｰﾀ一覧!$AH$4:$AR$66,11,FALSE)*IF($BO164=ﾃﾞｰﾀ一覧!$AT$17,($AR164+1)*($AV164+1),IF($BO164=ﾃﾞｰﾀ一覧!$AT$22,IF(COUNTIF($AD164,"*天端*"),ﾃﾞｰﾀ一覧!$AU$43/2,ﾃﾞｰﾀ一覧!$AU$43/3),IF($BO164=ﾃﾞｰﾀ一覧!$AT$20,$AR164*$AV164,IF($BO164=ﾃﾞｰﾀ一覧!$AT$21,$AV164,1))))))))</f>
        <v/>
      </c>
      <c r="BW164" s="1112"/>
      <c r="BX164" s="1112"/>
      <c r="BY164" s="1088" t="str">
        <f>IF($B164="","",IF($AH164="","",IF($CK164=ﾃﾞｰﾀ一覧!$U$53,ﾃﾞｰﾀ一覧!$U$61,IF($AH164=ﾃﾞｰﾀ一覧!$U$21,ﾃﾞｰﾀ一覧!$U$60,IF(OR($AH164=ﾃﾞｰﾀ一覧!$U$19,$AH164=ﾃﾞｰﾀ一覧!$U$20,$AH164=ﾃﾞｰﾀ一覧!$U$23,$AH164=ﾃﾞｰﾀ一覧!$U$22,$AH164=ﾃﾞｰﾀ一覧!$U$18,AH164=ﾃﾞｰﾀ一覧!$U$25),ﾃﾞｰﾀ一覧!$U$59,ﾃﾞｰﾀ一覧!$U$62)))))</f>
        <v/>
      </c>
      <c r="BZ164" s="1089"/>
      <c r="CA164" s="1113"/>
      <c r="CB164" s="1113"/>
      <c r="CC164" s="1113"/>
      <c r="CD164" s="1113"/>
      <c r="CE164" s="1113"/>
      <c r="CF164" s="1113"/>
      <c r="CG164" s="1113"/>
      <c r="CH164" s="1113"/>
      <c r="CI164" s="1114"/>
      <c r="CK164" s="240"/>
      <c r="CM164" s="378" t="str">
        <f t="shared" si="14"/>
        <v/>
      </c>
      <c r="CN164" s="379" t="str">
        <f t="shared" si="15"/>
        <v/>
      </c>
      <c r="CO164" s="379" t="str">
        <f t="shared" si="16"/>
        <v/>
      </c>
      <c r="CP164" s="380" t="str">
        <f t="shared" si="17"/>
        <v/>
      </c>
      <c r="CQ164" s="244"/>
      <c r="CR164" s="1100"/>
      <c r="CS164" s="1101"/>
      <c r="CT164" s="1102"/>
      <c r="CU164" s="1135"/>
      <c r="CV164" s="1136"/>
      <c r="CW164" s="1136"/>
      <c r="CX164" s="1137"/>
      <c r="CY164" s="1138"/>
      <c r="CZ164" s="1139"/>
      <c r="DA164" s="1140"/>
      <c r="DB164" s="1132"/>
      <c r="DC164" s="1133"/>
      <c r="DD164" s="1133"/>
      <c r="DE164" s="1133"/>
      <c r="DF164" s="1133"/>
      <c r="DG164" s="1134"/>
      <c r="DH164" s="580"/>
      <c r="DI164" s="1372"/>
      <c r="DJ164" s="1372"/>
      <c r="DK164" s="581"/>
      <c r="DL164" s="582"/>
      <c r="DM164" s="1372"/>
      <c r="DN164" s="1372"/>
      <c r="DO164" s="581"/>
      <c r="DP164" s="582"/>
      <c r="DQ164" s="1372"/>
      <c r="DR164" s="1372"/>
      <c r="DS164" s="583"/>
      <c r="DT164" s="1124"/>
      <c r="DU164" s="1125"/>
      <c r="DV164" s="1150"/>
      <c r="DW164" s="1124"/>
      <c r="DX164" s="1125"/>
      <c r="DY164" s="1150"/>
      <c r="DZ164" s="1362"/>
      <c r="EA164" s="1363"/>
      <c r="EB164" s="1362"/>
      <c r="EC164" s="1363"/>
      <c r="ED164" s="1362"/>
      <c r="EE164" s="1363"/>
      <c r="EF164" s="1364"/>
      <c r="EG164" s="1296"/>
      <c r="EH164" s="1296"/>
      <c r="EI164" s="1365"/>
      <c r="EJ164" s="1366"/>
      <c r="EK164" s="1367"/>
      <c r="EL164" s="1368"/>
      <c r="EM164" s="1298"/>
      <c r="EN164" s="1113"/>
      <c r="EO164" s="1369"/>
      <c r="EP164" s="1370"/>
      <c r="EQ164" s="1371"/>
      <c r="ER164" s="1298"/>
      <c r="ES164" s="1113"/>
      <c r="ET164" s="1113"/>
      <c r="EU164" s="1113"/>
      <c r="EV164" s="1113"/>
      <c r="EW164" s="1113"/>
      <c r="EX164" s="1113"/>
      <c r="EY164" s="1113"/>
      <c r="EZ164" s="1114"/>
    </row>
    <row r="165" spans="1:156" ht="30" customHeight="1" x14ac:dyDescent="0.2">
      <c r="A165" s="207">
        <f t="shared" si="18"/>
        <v>154</v>
      </c>
      <c r="B165" s="1103"/>
      <c r="C165" s="1104"/>
      <c r="D165" s="1092"/>
      <c r="E165" s="1093"/>
      <c r="F165" s="1094" t="str">
        <f t="shared" si="20"/>
        <v/>
      </c>
      <c r="G165" s="1095"/>
      <c r="H165" s="1095"/>
      <c r="I165" s="1095"/>
      <c r="J165" s="1095"/>
      <c r="K165" s="1095"/>
      <c r="L165" s="1095"/>
      <c r="M165" s="1095"/>
      <c r="N165" s="1095"/>
      <c r="O165" s="1095"/>
      <c r="P165" s="1095"/>
      <c r="Q165" s="1095"/>
      <c r="R165" s="1095"/>
      <c r="S165" s="1095"/>
      <c r="T165" s="1095"/>
      <c r="U165" s="1095"/>
      <c r="V165" s="1095"/>
      <c r="W165" s="1096"/>
      <c r="X165" s="1097">
        <f t="shared" si="19"/>
        <v>0</v>
      </c>
      <c r="Y165" s="1098"/>
      <c r="Z165" s="1099"/>
      <c r="AA165" s="1100"/>
      <c r="AB165" s="1101"/>
      <c r="AC165" s="1102"/>
      <c r="AD165" s="1135"/>
      <c r="AE165" s="1136"/>
      <c r="AF165" s="1136"/>
      <c r="AG165" s="1137"/>
      <c r="AH165" s="1138"/>
      <c r="AI165" s="1139"/>
      <c r="AJ165" s="1140"/>
      <c r="AK165" s="1132"/>
      <c r="AL165" s="1133"/>
      <c r="AM165" s="1133"/>
      <c r="AN165" s="1133"/>
      <c r="AO165" s="1133"/>
      <c r="AP165" s="1134"/>
      <c r="AQ165" s="642" t="str">
        <f>IF(AK165="","",VLOOKUP(AK165,ﾃﾞｰﾀ一覧!$AH$4:$AR$66,2,FALSE))</f>
        <v/>
      </c>
      <c r="AR165" s="1295"/>
      <c r="AS165" s="1295"/>
      <c r="AT165" s="643" t="str">
        <f>IF(AK165="","",VLOOKUP(AK165,ﾃﾞｰﾀ一覧!$AH$4:$AR$66,3,FALSE))</f>
        <v/>
      </c>
      <c r="AU165" s="644" t="str">
        <f>IF(AK165="","",VLOOKUP(AK165,ﾃﾞｰﾀ一覧!$AH$4:$AR$66,5,FALSE))</f>
        <v/>
      </c>
      <c r="AV165" s="1295"/>
      <c r="AW165" s="1295"/>
      <c r="AX165" s="643" t="str">
        <f>IF(AK165="","",VLOOKUP(AK165,ﾃﾞｰﾀ一覧!$AH$4:$AR$66,6,FALSE))</f>
        <v/>
      </c>
      <c r="AY165" s="649" t="str">
        <f>IF(AK165="","",VLOOKUP(AK165,ﾃﾞｰﾀ一覧!$AH$4:$AR$66,8,FALSE))</f>
        <v/>
      </c>
      <c r="AZ165" s="1084"/>
      <c r="BA165" s="1084"/>
      <c r="BB165" s="388" t="str">
        <f>IF(AK165="","",VLOOKUP(AK165,ﾃﾞｰﾀ一覧!$AH$4:$AR$66,9,FALSE))</f>
        <v/>
      </c>
      <c r="BC165" s="1124"/>
      <c r="BD165" s="1125"/>
      <c r="BE165" s="1125"/>
      <c r="BF165" s="1124"/>
      <c r="BG165" s="1125"/>
      <c r="BH165" s="1125"/>
      <c r="BI165" s="1124"/>
      <c r="BJ165" s="1125"/>
      <c r="BK165" s="1150"/>
      <c r="BL165" s="1154"/>
      <c r="BM165" s="1155"/>
      <c r="BN165" s="1156"/>
      <c r="BO165" s="1109" t="str">
        <f>IF($AK165="","",IF($BF165="","",IF($BF165=ﾃﾞｰﾀ一覧!$U$37,"",IF($BF165=ﾃﾞｰﾀ一覧!$U$38,"",IF($AH165=ﾃﾞｰﾀ一覧!$U$25,VLOOKUP($AK165,ﾃﾞｰﾀ一覧!$AH$43:$AR$66,10,FALSE),VLOOKUP($AK165,ﾃﾞｰﾀ一覧!$AH$4:$AR$66,10,FALSE))))))</f>
        <v/>
      </c>
      <c r="BP165" s="1110"/>
      <c r="BQ165" s="1110"/>
      <c r="BR165" s="1111"/>
      <c r="BS165" s="1115">
        <f>IF($BL165="",0,VLOOKUP($BL165,ﾃﾞｰﾀ一覧!$AY$4:$BB$16,3,FALSE))</f>
        <v>0</v>
      </c>
      <c r="BT165" s="1115"/>
      <c r="BU165" s="1115"/>
      <c r="BV165" s="1112" t="str">
        <f>IF($BO165="","",IF($BF165=ﾃﾞｰﾀ一覧!$U$37,"",IF($BF165=ﾃﾞｰﾀ一覧!$U$38,"",IF($BO165=ﾃﾞｰﾀ一覧!$AT$27,ﾃﾞｰﾀ一覧!$AT$27,VLOOKUP($AK165,ﾃﾞｰﾀ一覧!$AH$4:$AR$66,11,FALSE)*IF($BO165=ﾃﾞｰﾀ一覧!$AT$17,($AR165+1)*($AV165+1),IF($BO165=ﾃﾞｰﾀ一覧!$AT$22,IF(COUNTIF($AD165,"*天端*"),ﾃﾞｰﾀ一覧!$AU$43/2,ﾃﾞｰﾀ一覧!$AU$43/3),IF($BO165=ﾃﾞｰﾀ一覧!$AT$20,$AR165*$AV165,IF($BO165=ﾃﾞｰﾀ一覧!$AT$21,$AV165,1))))))))</f>
        <v/>
      </c>
      <c r="BW165" s="1112"/>
      <c r="BX165" s="1112"/>
      <c r="BY165" s="1088" t="str">
        <f>IF($B165="","",IF($AH165="","",IF($CK165=ﾃﾞｰﾀ一覧!$U$53,ﾃﾞｰﾀ一覧!$U$61,IF($AH165=ﾃﾞｰﾀ一覧!$U$21,ﾃﾞｰﾀ一覧!$U$60,IF(OR($AH165=ﾃﾞｰﾀ一覧!$U$19,$AH165=ﾃﾞｰﾀ一覧!$U$20,$AH165=ﾃﾞｰﾀ一覧!$U$23,$AH165=ﾃﾞｰﾀ一覧!$U$22,$AH165=ﾃﾞｰﾀ一覧!$U$18,AH165=ﾃﾞｰﾀ一覧!$U$25),ﾃﾞｰﾀ一覧!$U$59,ﾃﾞｰﾀ一覧!$U$62)))))</f>
        <v/>
      </c>
      <c r="BZ165" s="1089"/>
      <c r="CA165" s="1113"/>
      <c r="CB165" s="1113"/>
      <c r="CC165" s="1113"/>
      <c r="CD165" s="1113"/>
      <c r="CE165" s="1113"/>
      <c r="CF165" s="1113"/>
      <c r="CG165" s="1113"/>
      <c r="CH165" s="1113"/>
      <c r="CI165" s="1114"/>
      <c r="CK165" s="240"/>
      <c r="CM165" s="378" t="str">
        <f t="shared" si="14"/>
        <v/>
      </c>
      <c r="CN165" s="379" t="str">
        <f t="shared" si="15"/>
        <v/>
      </c>
      <c r="CO165" s="379" t="str">
        <f t="shared" si="16"/>
        <v/>
      </c>
      <c r="CP165" s="380" t="str">
        <f t="shared" si="17"/>
        <v/>
      </c>
      <c r="CQ165" s="244"/>
      <c r="CR165" s="1100"/>
      <c r="CS165" s="1101"/>
      <c r="CT165" s="1102"/>
      <c r="CU165" s="1135"/>
      <c r="CV165" s="1136"/>
      <c r="CW165" s="1136"/>
      <c r="CX165" s="1137"/>
      <c r="CY165" s="1138"/>
      <c r="CZ165" s="1139"/>
      <c r="DA165" s="1140"/>
      <c r="DB165" s="1132"/>
      <c r="DC165" s="1133"/>
      <c r="DD165" s="1133"/>
      <c r="DE165" s="1133"/>
      <c r="DF165" s="1133"/>
      <c r="DG165" s="1134"/>
      <c r="DH165" s="580"/>
      <c r="DI165" s="1372"/>
      <c r="DJ165" s="1372"/>
      <c r="DK165" s="581"/>
      <c r="DL165" s="582"/>
      <c r="DM165" s="1372"/>
      <c r="DN165" s="1372"/>
      <c r="DO165" s="581"/>
      <c r="DP165" s="582"/>
      <c r="DQ165" s="1372"/>
      <c r="DR165" s="1372"/>
      <c r="DS165" s="583"/>
      <c r="DT165" s="1124"/>
      <c r="DU165" s="1125"/>
      <c r="DV165" s="1150"/>
      <c r="DW165" s="1124"/>
      <c r="DX165" s="1125"/>
      <c r="DY165" s="1150"/>
      <c r="DZ165" s="1362"/>
      <c r="EA165" s="1363"/>
      <c r="EB165" s="1362"/>
      <c r="EC165" s="1363"/>
      <c r="ED165" s="1362"/>
      <c r="EE165" s="1363"/>
      <c r="EF165" s="1364"/>
      <c r="EG165" s="1296"/>
      <c r="EH165" s="1296"/>
      <c r="EI165" s="1365"/>
      <c r="EJ165" s="1366"/>
      <c r="EK165" s="1367"/>
      <c r="EL165" s="1368"/>
      <c r="EM165" s="1298"/>
      <c r="EN165" s="1113"/>
      <c r="EO165" s="1369"/>
      <c r="EP165" s="1370"/>
      <c r="EQ165" s="1371"/>
      <c r="ER165" s="1298"/>
      <c r="ES165" s="1113"/>
      <c r="ET165" s="1113"/>
      <c r="EU165" s="1113"/>
      <c r="EV165" s="1113"/>
      <c r="EW165" s="1113"/>
      <c r="EX165" s="1113"/>
      <c r="EY165" s="1113"/>
      <c r="EZ165" s="1114"/>
    </row>
    <row r="166" spans="1:156" ht="30" customHeight="1" x14ac:dyDescent="0.2">
      <c r="A166" s="207">
        <f t="shared" si="18"/>
        <v>155</v>
      </c>
      <c r="B166" s="1103"/>
      <c r="C166" s="1104"/>
      <c r="D166" s="1092"/>
      <c r="E166" s="1093"/>
      <c r="F166" s="1094" t="str">
        <f t="shared" si="20"/>
        <v/>
      </c>
      <c r="G166" s="1095"/>
      <c r="H166" s="1095"/>
      <c r="I166" s="1095"/>
      <c r="J166" s="1095"/>
      <c r="K166" s="1095"/>
      <c r="L166" s="1095"/>
      <c r="M166" s="1095"/>
      <c r="N166" s="1095"/>
      <c r="O166" s="1095"/>
      <c r="P166" s="1095"/>
      <c r="Q166" s="1095"/>
      <c r="R166" s="1095"/>
      <c r="S166" s="1095"/>
      <c r="T166" s="1095"/>
      <c r="U166" s="1095"/>
      <c r="V166" s="1095"/>
      <c r="W166" s="1096"/>
      <c r="X166" s="1097">
        <f t="shared" si="19"/>
        <v>0</v>
      </c>
      <c r="Y166" s="1098"/>
      <c r="Z166" s="1099"/>
      <c r="AA166" s="1100"/>
      <c r="AB166" s="1101"/>
      <c r="AC166" s="1102"/>
      <c r="AD166" s="1135"/>
      <c r="AE166" s="1136"/>
      <c r="AF166" s="1136"/>
      <c r="AG166" s="1137"/>
      <c r="AH166" s="1138"/>
      <c r="AI166" s="1139"/>
      <c r="AJ166" s="1140"/>
      <c r="AK166" s="1132"/>
      <c r="AL166" s="1133"/>
      <c r="AM166" s="1133"/>
      <c r="AN166" s="1133"/>
      <c r="AO166" s="1133"/>
      <c r="AP166" s="1134"/>
      <c r="AQ166" s="642" t="str">
        <f>IF(AK166="","",VLOOKUP(AK166,ﾃﾞｰﾀ一覧!$AH$4:$AR$66,2,FALSE))</f>
        <v/>
      </c>
      <c r="AR166" s="1084"/>
      <c r="AS166" s="1084"/>
      <c r="AT166" s="643" t="str">
        <f>IF(AK166="","",VLOOKUP(AK166,ﾃﾞｰﾀ一覧!$AH$4:$AR$66,3,FALSE))</f>
        <v/>
      </c>
      <c r="AU166" s="644" t="str">
        <f>IF(AK166="","",VLOOKUP(AK166,ﾃﾞｰﾀ一覧!$AH$4:$AR$66,5,FALSE))</f>
        <v/>
      </c>
      <c r="AV166" s="1084"/>
      <c r="AW166" s="1084"/>
      <c r="AX166" s="643" t="str">
        <f>IF(AK166="","",VLOOKUP(AK166,ﾃﾞｰﾀ一覧!$AH$4:$AR$66,6,FALSE))</f>
        <v/>
      </c>
      <c r="AY166" s="649" t="str">
        <f>IF(AK166="","",VLOOKUP(AK166,ﾃﾞｰﾀ一覧!$AH$4:$AR$66,8,FALSE))</f>
        <v/>
      </c>
      <c r="AZ166" s="1084"/>
      <c r="BA166" s="1084"/>
      <c r="BB166" s="388" t="str">
        <f>IF(AK166="","",VLOOKUP(AK166,ﾃﾞｰﾀ一覧!$AH$4:$AR$66,9,FALSE))</f>
        <v/>
      </c>
      <c r="BC166" s="1124"/>
      <c r="BD166" s="1125"/>
      <c r="BE166" s="1125"/>
      <c r="BF166" s="1124"/>
      <c r="BG166" s="1125"/>
      <c r="BH166" s="1125"/>
      <c r="BI166" s="1124"/>
      <c r="BJ166" s="1125"/>
      <c r="BK166" s="1150"/>
      <c r="BL166" s="1154"/>
      <c r="BM166" s="1155"/>
      <c r="BN166" s="1156"/>
      <c r="BO166" s="1109" t="str">
        <f>IF($AK166="","",IF($BF166="","",IF($BF166=ﾃﾞｰﾀ一覧!$U$37,"",IF($BF166=ﾃﾞｰﾀ一覧!$U$38,"",IF($AH166=ﾃﾞｰﾀ一覧!$U$25,VLOOKUP($AK166,ﾃﾞｰﾀ一覧!$AH$43:$AR$66,10,FALSE),VLOOKUP($AK166,ﾃﾞｰﾀ一覧!$AH$4:$AR$66,10,FALSE))))))</f>
        <v/>
      </c>
      <c r="BP166" s="1110"/>
      <c r="BQ166" s="1110"/>
      <c r="BR166" s="1111"/>
      <c r="BS166" s="1115">
        <f>IF($BL166="",0,VLOOKUP($BL166,ﾃﾞｰﾀ一覧!$AY$4:$BB$16,3,FALSE))</f>
        <v>0</v>
      </c>
      <c r="BT166" s="1115"/>
      <c r="BU166" s="1115"/>
      <c r="BV166" s="1112" t="str">
        <f>IF($BO166="","",IF($BF166=ﾃﾞｰﾀ一覧!$U$37,"",IF($BF166=ﾃﾞｰﾀ一覧!$U$38,"",IF($BO166=ﾃﾞｰﾀ一覧!$AT$27,ﾃﾞｰﾀ一覧!$AT$27,VLOOKUP($AK166,ﾃﾞｰﾀ一覧!$AH$4:$AR$66,11,FALSE)*IF($BO166=ﾃﾞｰﾀ一覧!$AT$17,($AR166+1)*($AV166+1),IF($BO166=ﾃﾞｰﾀ一覧!$AT$22,IF(COUNTIF($AD166,"*天端*"),ﾃﾞｰﾀ一覧!$AU$43/2,ﾃﾞｰﾀ一覧!$AU$43/3),IF($BO166=ﾃﾞｰﾀ一覧!$AT$20,$AR166*$AV166,IF($BO166=ﾃﾞｰﾀ一覧!$AT$21,$AV166,1))))))))</f>
        <v/>
      </c>
      <c r="BW166" s="1112"/>
      <c r="BX166" s="1112"/>
      <c r="BY166" s="1088" t="str">
        <f>IF($B166="","",IF($AH166="","",IF($CK166=ﾃﾞｰﾀ一覧!$U$53,ﾃﾞｰﾀ一覧!$U$61,IF($AH166=ﾃﾞｰﾀ一覧!$U$21,ﾃﾞｰﾀ一覧!$U$60,IF(OR($AH166=ﾃﾞｰﾀ一覧!$U$19,$AH166=ﾃﾞｰﾀ一覧!$U$20,$AH166=ﾃﾞｰﾀ一覧!$U$23,$AH166=ﾃﾞｰﾀ一覧!$U$22,$AH166=ﾃﾞｰﾀ一覧!$U$18,AH166=ﾃﾞｰﾀ一覧!$U$25),ﾃﾞｰﾀ一覧!$U$59,ﾃﾞｰﾀ一覧!$U$62)))))</f>
        <v/>
      </c>
      <c r="BZ166" s="1089"/>
      <c r="CA166" s="1113"/>
      <c r="CB166" s="1113"/>
      <c r="CC166" s="1113"/>
      <c r="CD166" s="1113"/>
      <c r="CE166" s="1113"/>
      <c r="CF166" s="1113"/>
      <c r="CG166" s="1113"/>
      <c r="CH166" s="1113"/>
      <c r="CI166" s="1114"/>
      <c r="CK166" s="240"/>
      <c r="CM166" s="378" t="str">
        <f t="shared" si="14"/>
        <v/>
      </c>
      <c r="CN166" s="379" t="str">
        <f t="shared" si="15"/>
        <v/>
      </c>
      <c r="CO166" s="379" t="str">
        <f t="shared" si="16"/>
        <v/>
      </c>
      <c r="CP166" s="380" t="str">
        <f t="shared" si="17"/>
        <v/>
      </c>
      <c r="CQ166" s="244"/>
      <c r="CR166" s="1100"/>
      <c r="CS166" s="1101"/>
      <c r="CT166" s="1102"/>
      <c r="CU166" s="1135"/>
      <c r="CV166" s="1136"/>
      <c r="CW166" s="1136"/>
      <c r="CX166" s="1137"/>
      <c r="CY166" s="1138"/>
      <c r="CZ166" s="1139"/>
      <c r="DA166" s="1140"/>
      <c r="DB166" s="1132"/>
      <c r="DC166" s="1133"/>
      <c r="DD166" s="1133"/>
      <c r="DE166" s="1133"/>
      <c r="DF166" s="1133"/>
      <c r="DG166" s="1134"/>
      <c r="DH166" s="580"/>
      <c r="DI166" s="1372"/>
      <c r="DJ166" s="1372"/>
      <c r="DK166" s="581"/>
      <c r="DL166" s="582"/>
      <c r="DM166" s="1372"/>
      <c r="DN166" s="1372"/>
      <c r="DO166" s="581"/>
      <c r="DP166" s="582"/>
      <c r="DQ166" s="1372"/>
      <c r="DR166" s="1372"/>
      <c r="DS166" s="583"/>
      <c r="DT166" s="1124"/>
      <c r="DU166" s="1125"/>
      <c r="DV166" s="1150"/>
      <c r="DW166" s="1124"/>
      <c r="DX166" s="1125"/>
      <c r="DY166" s="1150"/>
      <c r="DZ166" s="1362"/>
      <c r="EA166" s="1363"/>
      <c r="EB166" s="1362"/>
      <c r="EC166" s="1363"/>
      <c r="ED166" s="1362"/>
      <c r="EE166" s="1363"/>
      <c r="EF166" s="1364"/>
      <c r="EG166" s="1296"/>
      <c r="EH166" s="1296"/>
      <c r="EI166" s="1365"/>
      <c r="EJ166" s="1366"/>
      <c r="EK166" s="1367"/>
      <c r="EL166" s="1368"/>
      <c r="EM166" s="1298"/>
      <c r="EN166" s="1113"/>
      <c r="EO166" s="1369"/>
      <c r="EP166" s="1370"/>
      <c r="EQ166" s="1371"/>
      <c r="ER166" s="1298"/>
      <c r="ES166" s="1113"/>
      <c r="ET166" s="1113"/>
      <c r="EU166" s="1113"/>
      <c r="EV166" s="1113"/>
      <c r="EW166" s="1113"/>
      <c r="EX166" s="1113"/>
      <c r="EY166" s="1113"/>
      <c r="EZ166" s="1114"/>
    </row>
    <row r="167" spans="1:156" ht="30" customHeight="1" x14ac:dyDescent="0.2">
      <c r="A167" s="207">
        <f t="shared" si="18"/>
        <v>156</v>
      </c>
      <c r="B167" s="1103"/>
      <c r="C167" s="1104"/>
      <c r="D167" s="1092"/>
      <c r="E167" s="1093"/>
      <c r="F167" s="1094" t="str">
        <f t="shared" si="20"/>
        <v/>
      </c>
      <c r="G167" s="1095"/>
      <c r="H167" s="1095"/>
      <c r="I167" s="1095"/>
      <c r="J167" s="1095"/>
      <c r="K167" s="1095"/>
      <c r="L167" s="1095"/>
      <c r="M167" s="1095"/>
      <c r="N167" s="1095"/>
      <c r="O167" s="1095"/>
      <c r="P167" s="1095"/>
      <c r="Q167" s="1095"/>
      <c r="R167" s="1095"/>
      <c r="S167" s="1095"/>
      <c r="T167" s="1095"/>
      <c r="U167" s="1095"/>
      <c r="V167" s="1095"/>
      <c r="W167" s="1096"/>
      <c r="X167" s="1097">
        <f t="shared" si="19"/>
        <v>0</v>
      </c>
      <c r="Y167" s="1098"/>
      <c r="Z167" s="1099"/>
      <c r="AA167" s="1100"/>
      <c r="AB167" s="1101"/>
      <c r="AC167" s="1102"/>
      <c r="AD167" s="1135"/>
      <c r="AE167" s="1136"/>
      <c r="AF167" s="1136"/>
      <c r="AG167" s="1137"/>
      <c r="AH167" s="1138"/>
      <c r="AI167" s="1139"/>
      <c r="AJ167" s="1140"/>
      <c r="AK167" s="1132"/>
      <c r="AL167" s="1133"/>
      <c r="AM167" s="1133"/>
      <c r="AN167" s="1133"/>
      <c r="AO167" s="1133"/>
      <c r="AP167" s="1134"/>
      <c r="AQ167" s="642" t="str">
        <f>IF(AK167="","",VLOOKUP(AK167,ﾃﾞｰﾀ一覧!$AH$4:$AR$66,2,FALSE))</f>
        <v/>
      </c>
      <c r="AR167" s="1084"/>
      <c r="AS167" s="1084"/>
      <c r="AT167" s="643" t="str">
        <f>IF(AK167="","",VLOOKUP(AK167,ﾃﾞｰﾀ一覧!$AH$4:$AR$66,3,FALSE))</f>
        <v/>
      </c>
      <c r="AU167" s="644" t="str">
        <f>IF(AK167="","",VLOOKUP(AK167,ﾃﾞｰﾀ一覧!$AH$4:$AR$66,5,FALSE))</f>
        <v/>
      </c>
      <c r="AV167" s="1084"/>
      <c r="AW167" s="1084"/>
      <c r="AX167" s="643" t="str">
        <f>IF(AK167="","",VLOOKUP(AK167,ﾃﾞｰﾀ一覧!$AH$4:$AR$66,6,FALSE))</f>
        <v/>
      </c>
      <c r="AY167" s="649" t="str">
        <f>IF(AK167="","",VLOOKUP(AK167,ﾃﾞｰﾀ一覧!$AH$4:$AR$66,8,FALSE))</f>
        <v/>
      </c>
      <c r="AZ167" s="1084"/>
      <c r="BA167" s="1084"/>
      <c r="BB167" s="388" t="str">
        <f>IF(AK167="","",VLOOKUP(AK167,ﾃﾞｰﾀ一覧!$AH$4:$AR$66,9,FALSE))</f>
        <v/>
      </c>
      <c r="BC167" s="1124"/>
      <c r="BD167" s="1125"/>
      <c r="BE167" s="1125"/>
      <c r="BF167" s="1124"/>
      <c r="BG167" s="1125"/>
      <c r="BH167" s="1125"/>
      <c r="BI167" s="1124"/>
      <c r="BJ167" s="1125"/>
      <c r="BK167" s="1150"/>
      <c r="BL167" s="1154"/>
      <c r="BM167" s="1155"/>
      <c r="BN167" s="1156"/>
      <c r="BO167" s="1109" t="str">
        <f>IF($AK167="","",IF($BF167="","",IF($BF167=ﾃﾞｰﾀ一覧!$U$37,"",IF($BF167=ﾃﾞｰﾀ一覧!$U$38,"",IF($AH167=ﾃﾞｰﾀ一覧!$U$25,VLOOKUP($AK167,ﾃﾞｰﾀ一覧!$AH$43:$AR$66,10,FALSE),VLOOKUP($AK167,ﾃﾞｰﾀ一覧!$AH$4:$AR$66,10,FALSE))))))</f>
        <v/>
      </c>
      <c r="BP167" s="1110"/>
      <c r="BQ167" s="1110"/>
      <c r="BR167" s="1111"/>
      <c r="BS167" s="1115">
        <f>IF($BL167="",0,VLOOKUP($BL167,ﾃﾞｰﾀ一覧!$AY$4:$BB$16,3,FALSE))</f>
        <v>0</v>
      </c>
      <c r="BT167" s="1115"/>
      <c r="BU167" s="1115"/>
      <c r="BV167" s="1112" t="str">
        <f>IF($BO167="","",IF($BF167=ﾃﾞｰﾀ一覧!$U$37,"",IF($BF167=ﾃﾞｰﾀ一覧!$U$38,"",IF($BO167=ﾃﾞｰﾀ一覧!$AT$27,ﾃﾞｰﾀ一覧!$AT$27,VLOOKUP($AK167,ﾃﾞｰﾀ一覧!$AH$4:$AR$66,11,FALSE)*IF($BO167=ﾃﾞｰﾀ一覧!$AT$17,($AR167+1)*($AV167+1),IF($BO167=ﾃﾞｰﾀ一覧!$AT$22,IF(COUNTIF($AD167,"*天端*"),ﾃﾞｰﾀ一覧!$AU$43/2,ﾃﾞｰﾀ一覧!$AU$43/3),IF($BO167=ﾃﾞｰﾀ一覧!$AT$20,$AR167*$AV167,IF($BO167=ﾃﾞｰﾀ一覧!$AT$21,$AV167,1))))))))</f>
        <v/>
      </c>
      <c r="BW167" s="1112"/>
      <c r="BX167" s="1112"/>
      <c r="BY167" s="1088" t="str">
        <f>IF($B167="","",IF($AH167="","",IF($CK167=ﾃﾞｰﾀ一覧!$U$53,ﾃﾞｰﾀ一覧!$U$61,IF($AH167=ﾃﾞｰﾀ一覧!$U$21,ﾃﾞｰﾀ一覧!$U$60,IF(OR($AH167=ﾃﾞｰﾀ一覧!$U$19,$AH167=ﾃﾞｰﾀ一覧!$U$20,$AH167=ﾃﾞｰﾀ一覧!$U$23,$AH167=ﾃﾞｰﾀ一覧!$U$22,$AH167=ﾃﾞｰﾀ一覧!$U$18,AH167=ﾃﾞｰﾀ一覧!$U$25),ﾃﾞｰﾀ一覧!$U$59,ﾃﾞｰﾀ一覧!$U$62)))))</f>
        <v/>
      </c>
      <c r="BZ167" s="1089"/>
      <c r="CA167" s="1113"/>
      <c r="CB167" s="1113"/>
      <c r="CC167" s="1113"/>
      <c r="CD167" s="1113"/>
      <c r="CE167" s="1113"/>
      <c r="CF167" s="1113"/>
      <c r="CG167" s="1113"/>
      <c r="CH167" s="1113"/>
      <c r="CI167" s="1114"/>
      <c r="CK167" s="240"/>
      <c r="CM167" s="378" t="str">
        <f t="shared" si="14"/>
        <v/>
      </c>
      <c r="CN167" s="379" t="str">
        <f t="shared" si="15"/>
        <v/>
      </c>
      <c r="CO167" s="379" t="str">
        <f t="shared" si="16"/>
        <v/>
      </c>
      <c r="CP167" s="380" t="str">
        <f t="shared" si="17"/>
        <v/>
      </c>
      <c r="CQ167" s="244"/>
      <c r="CR167" s="1100"/>
      <c r="CS167" s="1101"/>
      <c r="CT167" s="1102"/>
      <c r="CU167" s="1135"/>
      <c r="CV167" s="1136"/>
      <c r="CW167" s="1136"/>
      <c r="CX167" s="1137"/>
      <c r="CY167" s="1138"/>
      <c r="CZ167" s="1139"/>
      <c r="DA167" s="1140"/>
      <c r="DB167" s="1132"/>
      <c r="DC167" s="1133"/>
      <c r="DD167" s="1133"/>
      <c r="DE167" s="1133"/>
      <c r="DF167" s="1133"/>
      <c r="DG167" s="1134"/>
      <c r="DH167" s="580"/>
      <c r="DI167" s="1372"/>
      <c r="DJ167" s="1372"/>
      <c r="DK167" s="581"/>
      <c r="DL167" s="582"/>
      <c r="DM167" s="1372"/>
      <c r="DN167" s="1372"/>
      <c r="DO167" s="581"/>
      <c r="DP167" s="582"/>
      <c r="DQ167" s="1372"/>
      <c r="DR167" s="1372"/>
      <c r="DS167" s="583"/>
      <c r="DT167" s="1124"/>
      <c r="DU167" s="1125"/>
      <c r="DV167" s="1150"/>
      <c r="DW167" s="1124"/>
      <c r="DX167" s="1125"/>
      <c r="DY167" s="1150"/>
      <c r="DZ167" s="1362"/>
      <c r="EA167" s="1363"/>
      <c r="EB167" s="1362"/>
      <c r="EC167" s="1363"/>
      <c r="ED167" s="1362"/>
      <c r="EE167" s="1363"/>
      <c r="EF167" s="1364"/>
      <c r="EG167" s="1296"/>
      <c r="EH167" s="1296"/>
      <c r="EI167" s="1365"/>
      <c r="EJ167" s="1366"/>
      <c r="EK167" s="1367"/>
      <c r="EL167" s="1368"/>
      <c r="EM167" s="1298"/>
      <c r="EN167" s="1113"/>
      <c r="EO167" s="1369"/>
      <c r="EP167" s="1370"/>
      <c r="EQ167" s="1371"/>
      <c r="ER167" s="1298"/>
      <c r="ES167" s="1113"/>
      <c r="ET167" s="1113"/>
      <c r="EU167" s="1113"/>
      <c r="EV167" s="1113"/>
      <c r="EW167" s="1113"/>
      <c r="EX167" s="1113"/>
      <c r="EY167" s="1113"/>
      <c r="EZ167" s="1114"/>
    </row>
    <row r="168" spans="1:156" ht="30" customHeight="1" x14ac:dyDescent="0.2">
      <c r="A168" s="207">
        <f t="shared" si="18"/>
        <v>157</v>
      </c>
      <c r="B168" s="1103"/>
      <c r="C168" s="1104"/>
      <c r="D168" s="1092"/>
      <c r="E168" s="1093"/>
      <c r="F168" s="1094" t="str">
        <f t="shared" si="20"/>
        <v/>
      </c>
      <c r="G168" s="1095"/>
      <c r="H168" s="1095"/>
      <c r="I168" s="1095"/>
      <c r="J168" s="1095"/>
      <c r="K168" s="1095"/>
      <c r="L168" s="1095"/>
      <c r="M168" s="1095"/>
      <c r="N168" s="1095"/>
      <c r="O168" s="1095"/>
      <c r="P168" s="1095"/>
      <c r="Q168" s="1095"/>
      <c r="R168" s="1095"/>
      <c r="S168" s="1095"/>
      <c r="T168" s="1095"/>
      <c r="U168" s="1095"/>
      <c r="V168" s="1095"/>
      <c r="W168" s="1096"/>
      <c r="X168" s="1097">
        <f t="shared" si="19"/>
        <v>0</v>
      </c>
      <c r="Y168" s="1098"/>
      <c r="Z168" s="1099"/>
      <c r="AA168" s="1100"/>
      <c r="AB168" s="1101"/>
      <c r="AC168" s="1102"/>
      <c r="AD168" s="1135"/>
      <c r="AE168" s="1136"/>
      <c r="AF168" s="1136"/>
      <c r="AG168" s="1137"/>
      <c r="AH168" s="1138"/>
      <c r="AI168" s="1139"/>
      <c r="AJ168" s="1140"/>
      <c r="AK168" s="1132"/>
      <c r="AL168" s="1133"/>
      <c r="AM168" s="1133"/>
      <c r="AN168" s="1133"/>
      <c r="AO168" s="1133"/>
      <c r="AP168" s="1134"/>
      <c r="AQ168" s="642" t="str">
        <f>IF(AK168="","",VLOOKUP(AK168,ﾃﾞｰﾀ一覧!$AH$4:$AR$66,2,FALSE))</f>
        <v/>
      </c>
      <c r="AR168" s="1084"/>
      <c r="AS168" s="1084"/>
      <c r="AT168" s="643" t="str">
        <f>IF(AK168="","",VLOOKUP(AK168,ﾃﾞｰﾀ一覧!$AH$4:$AR$66,3,FALSE))</f>
        <v/>
      </c>
      <c r="AU168" s="644" t="str">
        <f>IF(AK168="","",VLOOKUP(AK168,ﾃﾞｰﾀ一覧!$AH$4:$AR$66,5,FALSE))</f>
        <v/>
      </c>
      <c r="AV168" s="1084"/>
      <c r="AW168" s="1084"/>
      <c r="AX168" s="643" t="str">
        <f>IF(AK168="","",VLOOKUP(AK168,ﾃﾞｰﾀ一覧!$AH$4:$AR$66,6,FALSE))</f>
        <v/>
      </c>
      <c r="AY168" s="649" t="str">
        <f>IF(AK168="","",VLOOKUP(AK168,ﾃﾞｰﾀ一覧!$AH$4:$AR$66,8,FALSE))</f>
        <v/>
      </c>
      <c r="AZ168" s="1084"/>
      <c r="BA168" s="1084"/>
      <c r="BB168" s="388" t="str">
        <f>IF(AK168="","",VLOOKUP(AK168,ﾃﾞｰﾀ一覧!$AH$4:$AR$66,9,FALSE))</f>
        <v/>
      </c>
      <c r="BC168" s="1124"/>
      <c r="BD168" s="1125"/>
      <c r="BE168" s="1125"/>
      <c r="BF168" s="1124"/>
      <c r="BG168" s="1125"/>
      <c r="BH168" s="1125"/>
      <c r="BI168" s="1124"/>
      <c r="BJ168" s="1125"/>
      <c r="BK168" s="1150"/>
      <c r="BL168" s="1154"/>
      <c r="BM168" s="1155"/>
      <c r="BN168" s="1156"/>
      <c r="BO168" s="1109" t="str">
        <f>IF($AK168="","",IF($BF168="","",IF($BF168=ﾃﾞｰﾀ一覧!$U$37,"",IF($BF168=ﾃﾞｰﾀ一覧!$U$38,"",IF($AH168=ﾃﾞｰﾀ一覧!$U$25,VLOOKUP($AK168,ﾃﾞｰﾀ一覧!$AH$43:$AR$66,10,FALSE),VLOOKUP($AK168,ﾃﾞｰﾀ一覧!$AH$4:$AR$66,10,FALSE))))))</f>
        <v/>
      </c>
      <c r="BP168" s="1110"/>
      <c r="BQ168" s="1110"/>
      <c r="BR168" s="1111"/>
      <c r="BS168" s="1115">
        <f>IF($BL168="",0,VLOOKUP($BL168,ﾃﾞｰﾀ一覧!$AY$4:$BB$16,3,FALSE))</f>
        <v>0</v>
      </c>
      <c r="BT168" s="1115"/>
      <c r="BU168" s="1115"/>
      <c r="BV168" s="1112" t="str">
        <f>IF($BO168="","",IF($BF168=ﾃﾞｰﾀ一覧!$U$37,"",IF($BF168=ﾃﾞｰﾀ一覧!$U$38,"",IF($BO168=ﾃﾞｰﾀ一覧!$AT$27,ﾃﾞｰﾀ一覧!$AT$27,VLOOKUP($AK168,ﾃﾞｰﾀ一覧!$AH$4:$AR$66,11,FALSE)*IF($BO168=ﾃﾞｰﾀ一覧!$AT$17,($AR168+1)*($AV168+1),IF($BO168=ﾃﾞｰﾀ一覧!$AT$22,IF(COUNTIF($AD168,"*天端*"),ﾃﾞｰﾀ一覧!$AU$43/2,ﾃﾞｰﾀ一覧!$AU$43/3),IF($BO168=ﾃﾞｰﾀ一覧!$AT$20,$AR168*$AV168,IF($BO168=ﾃﾞｰﾀ一覧!$AT$21,$AV168,1))))))))</f>
        <v/>
      </c>
      <c r="BW168" s="1112"/>
      <c r="BX168" s="1112"/>
      <c r="BY168" s="1088" t="str">
        <f>IF($B168="","",IF($AH168="","",IF($CK168=ﾃﾞｰﾀ一覧!$U$53,ﾃﾞｰﾀ一覧!$U$61,IF($AH168=ﾃﾞｰﾀ一覧!$U$21,ﾃﾞｰﾀ一覧!$U$60,IF(OR($AH168=ﾃﾞｰﾀ一覧!$U$19,$AH168=ﾃﾞｰﾀ一覧!$U$20,$AH168=ﾃﾞｰﾀ一覧!$U$23,$AH168=ﾃﾞｰﾀ一覧!$U$22,$AH168=ﾃﾞｰﾀ一覧!$U$18,AH168=ﾃﾞｰﾀ一覧!$U$25),ﾃﾞｰﾀ一覧!$U$59,ﾃﾞｰﾀ一覧!$U$62)))))</f>
        <v/>
      </c>
      <c r="BZ168" s="1089"/>
      <c r="CA168" s="1113"/>
      <c r="CB168" s="1113"/>
      <c r="CC168" s="1113"/>
      <c r="CD168" s="1113"/>
      <c r="CE168" s="1113"/>
      <c r="CF168" s="1113"/>
      <c r="CG168" s="1113"/>
      <c r="CH168" s="1113"/>
      <c r="CI168" s="1114"/>
      <c r="CK168" s="240"/>
      <c r="CM168" s="378" t="str">
        <f t="shared" si="14"/>
        <v/>
      </c>
      <c r="CN168" s="379" t="str">
        <f t="shared" si="15"/>
        <v/>
      </c>
      <c r="CO168" s="379" t="str">
        <f t="shared" si="16"/>
        <v/>
      </c>
      <c r="CP168" s="380" t="str">
        <f t="shared" si="17"/>
        <v/>
      </c>
      <c r="CQ168" s="244"/>
      <c r="CR168" s="1100"/>
      <c r="CS168" s="1101"/>
      <c r="CT168" s="1102"/>
      <c r="CU168" s="1135"/>
      <c r="CV168" s="1136"/>
      <c r="CW168" s="1136"/>
      <c r="CX168" s="1137"/>
      <c r="CY168" s="1138"/>
      <c r="CZ168" s="1139"/>
      <c r="DA168" s="1140"/>
      <c r="DB168" s="1132"/>
      <c r="DC168" s="1133"/>
      <c r="DD168" s="1133"/>
      <c r="DE168" s="1133"/>
      <c r="DF168" s="1133"/>
      <c r="DG168" s="1134"/>
      <c r="DH168" s="580"/>
      <c r="DI168" s="1372"/>
      <c r="DJ168" s="1372"/>
      <c r="DK168" s="581"/>
      <c r="DL168" s="582"/>
      <c r="DM168" s="1372"/>
      <c r="DN168" s="1372"/>
      <c r="DO168" s="581"/>
      <c r="DP168" s="582"/>
      <c r="DQ168" s="1372"/>
      <c r="DR168" s="1372"/>
      <c r="DS168" s="583"/>
      <c r="DT168" s="1124"/>
      <c r="DU168" s="1125"/>
      <c r="DV168" s="1150"/>
      <c r="DW168" s="1124"/>
      <c r="DX168" s="1125"/>
      <c r="DY168" s="1150"/>
      <c r="DZ168" s="1362"/>
      <c r="EA168" s="1363"/>
      <c r="EB168" s="1362"/>
      <c r="EC168" s="1363"/>
      <c r="ED168" s="1362"/>
      <c r="EE168" s="1363"/>
      <c r="EF168" s="1364"/>
      <c r="EG168" s="1296"/>
      <c r="EH168" s="1296"/>
      <c r="EI168" s="1365"/>
      <c r="EJ168" s="1366"/>
      <c r="EK168" s="1367"/>
      <c r="EL168" s="1368"/>
      <c r="EM168" s="1298"/>
      <c r="EN168" s="1113"/>
      <c r="EO168" s="1369"/>
      <c r="EP168" s="1370"/>
      <c r="EQ168" s="1371"/>
      <c r="ER168" s="1298"/>
      <c r="ES168" s="1113"/>
      <c r="ET168" s="1113"/>
      <c r="EU168" s="1113"/>
      <c r="EV168" s="1113"/>
      <c r="EW168" s="1113"/>
      <c r="EX168" s="1113"/>
      <c r="EY168" s="1113"/>
      <c r="EZ168" s="1114"/>
    </row>
    <row r="169" spans="1:156" ht="30" customHeight="1" x14ac:dyDescent="0.2">
      <c r="A169" s="207">
        <f t="shared" si="18"/>
        <v>158</v>
      </c>
      <c r="B169" s="1103"/>
      <c r="C169" s="1104"/>
      <c r="D169" s="1092"/>
      <c r="E169" s="1093"/>
      <c r="F169" s="1094" t="str">
        <f t="shared" si="20"/>
        <v/>
      </c>
      <c r="G169" s="1095"/>
      <c r="H169" s="1095"/>
      <c r="I169" s="1095"/>
      <c r="J169" s="1095"/>
      <c r="K169" s="1095"/>
      <c r="L169" s="1095"/>
      <c r="M169" s="1095"/>
      <c r="N169" s="1095"/>
      <c r="O169" s="1095"/>
      <c r="P169" s="1095"/>
      <c r="Q169" s="1095"/>
      <c r="R169" s="1095"/>
      <c r="S169" s="1095"/>
      <c r="T169" s="1095"/>
      <c r="U169" s="1095"/>
      <c r="V169" s="1095"/>
      <c r="W169" s="1096"/>
      <c r="X169" s="1097">
        <f t="shared" si="19"/>
        <v>0</v>
      </c>
      <c r="Y169" s="1098"/>
      <c r="Z169" s="1099"/>
      <c r="AA169" s="1100"/>
      <c r="AB169" s="1101"/>
      <c r="AC169" s="1102"/>
      <c r="AD169" s="1135"/>
      <c r="AE169" s="1136"/>
      <c r="AF169" s="1136"/>
      <c r="AG169" s="1137"/>
      <c r="AH169" s="1138"/>
      <c r="AI169" s="1139"/>
      <c r="AJ169" s="1140"/>
      <c r="AK169" s="1132"/>
      <c r="AL169" s="1133"/>
      <c r="AM169" s="1133"/>
      <c r="AN169" s="1133"/>
      <c r="AO169" s="1133"/>
      <c r="AP169" s="1134"/>
      <c r="AQ169" s="642" t="str">
        <f>IF(AK169="","",VLOOKUP(AK169,ﾃﾞｰﾀ一覧!$AH$4:$AR$66,2,FALSE))</f>
        <v/>
      </c>
      <c r="AR169" s="1084"/>
      <c r="AS169" s="1084"/>
      <c r="AT169" s="643" t="str">
        <f>IF(AK169="","",VLOOKUP(AK169,ﾃﾞｰﾀ一覧!$AH$4:$AR$66,3,FALSE))</f>
        <v/>
      </c>
      <c r="AU169" s="644" t="str">
        <f>IF(AK169="","",VLOOKUP(AK169,ﾃﾞｰﾀ一覧!$AH$4:$AR$66,5,FALSE))</f>
        <v/>
      </c>
      <c r="AV169" s="1084"/>
      <c r="AW169" s="1084"/>
      <c r="AX169" s="643" t="str">
        <f>IF(AK169="","",VLOOKUP(AK169,ﾃﾞｰﾀ一覧!$AH$4:$AR$66,6,FALSE))</f>
        <v/>
      </c>
      <c r="AY169" s="649" t="str">
        <f>IF(AK169="","",VLOOKUP(AK169,ﾃﾞｰﾀ一覧!$AH$4:$AR$66,8,FALSE))</f>
        <v/>
      </c>
      <c r="AZ169" s="1084"/>
      <c r="BA169" s="1084"/>
      <c r="BB169" s="388" t="str">
        <f>IF(AK169="","",VLOOKUP(AK169,ﾃﾞｰﾀ一覧!$AH$4:$AR$66,9,FALSE))</f>
        <v/>
      </c>
      <c r="BC169" s="1124"/>
      <c r="BD169" s="1125"/>
      <c r="BE169" s="1125"/>
      <c r="BF169" s="1124"/>
      <c r="BG169" s="1125"/>
      <c r="BH169" s="1125"/>
      <c r="BI169" s="1124"/>
      <c r="BJ169" s="1125"/>
      <c r="BK169" s="1150"/>
      <c r="BL169" s="1154"/>
      <c r="BM169" s="1155"/>
      <c r="BN169" s="1156"/>
      <c r="BO169" s="1109" t="str">
        <f>IF($AK169="","",IF($BF169="","",IF($BF169=ﾃﾞｰﾀ一覧!$U$37,"",IF($BF169=ﾃﾞｰﾀ一覧!$U$38,"",IF($AH169=ﾃﾞｰﾀ一覧!$U$25,VLOOKUP($AK169,ﾃﾞｰﾀ一覧!$AH$43:$AR$66,10,FALSE),VLOOKUP($AK169,ﾃﾞｰﾀ一覧!$AH$4:$AR$66,10,FALSE))))))</f>
        <v/>
      </c>
      <c r="BP169" s="1110"/>
      <c r="BQ169" s="1110"/>
      <c r="BR169" s="1111"/>
      <c r="BS169" s="1115">
        <f>IF($BL169="",0,VLOOKUP($BL169,ﾃﾞｰﾀ一覧!$AY$4:$BB$16,3,FALSE))</f>
        <v>0</v>
      </c>
      <c r="BT169" s="1115"/>
      <c r="BU169" s="1115"/>
      <c r="BV169" s="1112" t="str">
        <f>IF($BO169="","",IF($BF169=ﾃﾞｰﾀ一覧!$U$37,"",IF($BF169=ﾃﾞｰﾀ一覧!$U$38,"",IF($BO169=ﾃﾞｰﾀ一覧!$AT$27,ﾃﾞｰﾀ一覧!$AT$27,VLOOKUP($AK169,ﾃﾞｰﾀ一覧!$AH$4:$AR$66,11,FALSE)*IF($BO169=ﾃﾞｰﾀ一覧!$AT$17,($AR169+1)*($AV169+1),IF($BO169=ﾃﾞｰﾀ一覧!$AT$22,IF(COUNTIF($AD169,"*天端*"),ﾃﾞｰﾀ一覧!$AU$43/2,ﾃﾞｰﾀ一覧!$AU$43/3),IF($BO169=ﾃﾞｰﾀ一覧!$AT$20,$AR169*$AV169,IF($BO169=ﾃﾞｰﾀ一覧!$AT$21,$AV169,1))))))))</f>
        <v/>
      </c>
      <c r="BW169" s="1112"/>
      <c r="BX169" s="1112"/>
      <c r="BY169" s="1088" t="str">
        <f>IF($B169="","",IF($AH169="","",IF($CK169=ﾃﾞｰﾀ一覧!$U$53,ﾃﾞｰﾀ一覧!$U$61,IF($AH169=ﾃﾞｰﾀ一覧!$U$21,ﾃﾞｰﾀ一覧!$U$60,IF(OR($AH169=ﾃﾞｰﾀ一覧!$U$19,$AH169=ﾃﾞｰﾀ一覧!$U$20,$AH169=ﾃﾞｰﾀ一覧!$U$23,$AH169=ﾃﾞｰﾀ一覧!$U$22,$AH169=ﾃﾞｰﾀ一覧!$U$18,AH169=ﾃﾞｰﾀ一覧!$U$25),ﾃﾞｰﾀ一覧!$U$59,ﾃﾞｰﾀ一覧!$U$62)))))</f>
        <v/>
      </c>
      <c r="BZ169" s="1089"/>
      <c r="CA169" s="1113"/>
      <c r="CB169" s="1113"/>
      <c r="CC169" s="1113"/>
      <c r="CD169" s="1113"/>
      <c r="CE169" s="1113"/>
      <c r="CF169" s="1113"/>
      <c r="CG169" s="1113"/>
      <c r="CH169" s="1113"/>
      <c r="CI169" s="1114"/>
      <c r="CK169" s="240"/>
      <c r="CM169" s="378" t="str">
        <f t="shared" si="14"/>
        <v/>
      </c>
      <c r="CN169" s="379" t="str">
        <f t="shared" si="15"/>
        <v/>
      </c>
      <c r="CO169" s="379" t="str">
        <f t="shared" si="16"/>
        <v/>
      </c>
      <c r="CP169" s="380" t="str">
        <f t="shared" si="17"/>
        <v/>
      </c>
      <c r="CQ169" s="244"/>
      <c r="CR169" s="1100"/>
      <c r="CS169" s="1101"/>
      <c r="CT169" s="1102"/>
      <c r="CU169" s="1135"/>
      <c r="CV169" s="1136"/>
      <c r="CW169" s="1136"/>
      <c r="CX169" s="1137"/>
      <c r="CY169" s="1138"/>
      <c r="CZ169" s="1139"/>
      <c r="DA169" s="1140"/>
      <c r="DB169" s="1132"/>
      <c r="DC169" s="1133"/>
      <c r="DD169" s="1133"/>
      <c r="DE169" s="1133"/>
      <c r="DF169" s="1133"/>
      <c r="DG169" s="1134"/>
      <c r="DH169" s="580"/>
      <c r="DI169" s="1372"/>
      <c r="DJ169" s="1372"/>
      <c r="DK169" s="581"/>
      <c r="DL169" s="582"/>
      <c r="DM169" s="1372"/>
      <c r="DN169" s="1372"/>
      <c r="DO169" s="581"/>
      <c r="DP169" s="582"/>
      <c r="DQ169" s="1372"/>
      <c r="DR169" s="1372"/>
      <c r="DS169" s="583"/>
      <c r="DT169" s="1124"/>
      <c r="DU169" s="1125"/>
      <c r="DV169" s="1150"/>
      <c r="DW169" s="1124"/>
      <c r="DX169" s="1125"/>
      <c r="DY169" s="1150"/>
      <c r="DZ169" s="1362"/>
      <c r="EA169" s="1363"/>
      <c r="EB169" s="1362"/>
      <c r="EC169" s="1363"/>
      <c r="ED169" s="1362"/>
      <c r="EE169" s="1363"/>
      <c r="EF169" s="1364"/>
      <c r="EG169" s="1296"/>
      <c r="EH169" s="1296"/>
      <c r="EI169" s="1365"/>
      <c r="EJ169" s="1366"/>
      <c r="EK169" s="1367"/>
      <c r="EL169" s="1368"/>
      <c r="EM169" s="1298"/>
      <c r="EN169" s="1113"/>
      <c r="EO169" s="1369"/>
      <c r="EP169" s="1370"/>
      <c r="EQ169" s="1371"/>
      <c r="ER169" s="1298"/>
      <c r="ES169" s="1113"/>
      <c r="ET169" s="1113"/>
      <c r="EU169" s="1113"/>
      <c r="EV169" s="1113"/>
      <c r="EW169" s="1113"/>
      <c r="EX169" s="1113"/>
      <c r="EY169" s="1113"/>
      <c r="EZ169" s="1114"/>
    </row>
    <row r="170" spans="1:156" ht="30" customHeight="1" x14ac:dyDescent="0.2">
      <c r="A170" s="207">
        <f t="shared" si="18"/>
        <v>159</v>
      </c>
      <c r="B170" s="1103"/>
      <c r="C170" s="1104"/>
      <c r="D170" s="1092"/>
      <c r="E170" s="1093"/>
      <c r="F170" s="1094" t="str">
        <f t="shared" si="20"/>
        <v/>
      </c>
      <c r="G170" s="1095"/>
      <c r="H170" s="1095"/>
      <c r="I170" s="1095"/>
      <c r="J170" s="1095"/>
      <c r="K170" s="1095"/>
      <c r="L170" s="1095"/>
      <c r="M170" s="1095"/>
      <c r="N170" s="1095"/>
      <c r="O170" s="1095"/>
      <c r="P170" s="1095"/>
      <c r="Q170" s="1095"/>
      <c r="R170" s="1095"/>
      <c r="S170" s="1095"/>
      <c r="T170" s="1095"/>
      <c r="U170" s="1095"/>
      <c r="V170" s="1095"/>
      <c r="W170" s="1096"/>
      <c r="X170" s="1097">
        <f t="shared" si="19"/>
        <v>0</v>
      </c>
      <c r="Y170" s="1098"/>
      <c r="Z170" s="1099"/>
      <c r="AA170" s="1100"/>
      <c r="AB170" s="1101"/>
      <c r="AC170" s="1102"/>
      <c r="AD170" s="1135"/>
      <c r="AE170" s="1136"/>
      <c r="AF170" s="1136"/>
      <c r="AG170" s="1137"/>
      <c r="AH170" s="1138"/>
      <c r="AI170" s="1139"/>
      <c r="AJ170" s="1140"/>
      <c r="AK170" s="1132"/>
      <c r="AL170" s="1133"/>
      <c r="AM170" s="1133"/>
      <c r="AN170" s="1133"/>
      <c r="AO170" s="1133"/>
      <c r="AP170" s="1134"/>
      <c r="AQ170" s="642" t="str">
        <f>IF(AK170="","",VLOOKUP(AK170,ﾃﾞｰﾀ一覧!$AH$4:$AR$66,2,FALSE))</f>
        <v/>
      </c>
      <c r="AR170" s="1084"/>
      <c r="AS170" s="1084"/>
      <c r="AT170" s="643" t="str">
        <f>IF(AK170="","",VLOOKUP(AK170,ﾃﾞｰﾀ一覧!$AH$4:$AR$66,3,FALSE))</f>
        <v/>
      </c>
      <c r="AU170" s="644" t="str">
        <f>IF(AK170="","",VLOOKUP(AK170,ﾃﾞｰﾀ一覧!$AH$4:$AR$66,5,FALSE))</f>
        <v/>
      </c>
      <c r="AV170" s="1084"/>
      <c r="AW170" s="1084"/>
      <c r="AX170" s="643" t="str">
        <f>IF(AK170="","",VLOOKUP(AK170,ﾃﾞｰﾀ一覧!$AH$4:$AR$66,6,FALSE))</f>
        <v/>
      </c>
      <c r="AY170" s="649" t="str">
        <f>IF(AK170="","",VLOOKUP(AK170,ﾃﾞｰﾀ一覧!$AH$4:$AR$66,8,FALSE))</f>
        <v/>
      </c>
      <c r="AZ170" s="1084"/>
      <c r="BA170" s="1084"/>
      <c r="BB170" s="388" t="str">
        <f>IF(AK170="","",VLOOKUP(AK170,ﾃﾞｰﾀ一覧!$AH$4:$AR$66,9,FALSE))</f>
        <v/>
      </c>
      <c r="BC170" s="1124"/>
      <c r="BD170" s="1125"/>
      <c r="BE170" s="1125"/>
      <c r="BF170" s="1124"/>
      <c r="BG170" s="1125"/>
      <c r="BH170" s="1125"/>
      <c r="BI170" s="1124"/>
      <c r="BJ170" s="1125"/>
      <c r="BK170" s="1150"/>
      <c r="BL170" s="1154"/>
      <c r="BM170" s="1155"/>
      <c r="BN170" s="1156"/>
      <c r="BO170" s="1109" t="str">
        <f>IF($AK170="","",IF($BF170="","",IF($BF170=ﾃﾞｰﾀ一覧!$U$37,"",IF($BF170=ﾃﾞｰﾀ一覧!$U$38,"",IF($AH170=ﾃﾞｰﾀ一覧!$U$25,VLOOKUP($AK170,ﾃﾞｰﾀ一覧!$AH$43:$AR$66,10,FALSE),VLOOKUP($AK170,ﾃﾞｰﾀ一覧!$AH$4:$AR$66,10,FALSE))))))</f>
        <v/>
      </c>
      <c r="BP170" s="1110"/>
      <c r="BQ170" s="1110"/>
      <c r="BR170" s="1111"/>
      <c r="BS170" s="1115">
        <f>IF($BL170="",0,VLOOKUP($BL170,ﾃﾞｰﾀ一覧!$AY$4:$BB$16,3,FALSE))</f>
        <v>0</v>
      </c>
      <c r="BT170" s="1115"/>
      <c r="BU170" s="1115"/>
      <c r="BV170" s="1112" t="str">
        <f>IF($BO170="","",IF($BF170=ﾃﾞｰﾀ一覧!$U$37,"",IF($BF170=ﾃﾞｰﾀ一覧!$U$38,"",IF($BO170=ﾃﾞｰﾀ一覧!$AT$27,ﾃﾞｰﾀ一覧!$AT$27,VLOOKUP($AK170,ﾃﾞｰﾀ一覧!$AH$4:$AR$66,11,FALSE)*IF($BO170=ﾃﾞｰﾀ一覧!$AT$17,($AR170+1)*($AV170+1),IF($BO170=ﾃﾞｰﾀ一覧!$AT$22,IF(COUNTIF($AD170,"*天端*"),ﾃﾞｰﾀ一覧!$AU$43/2,ﾃﾞｰﾀ一覧!$AU$43/3),IF($BO170=ﾃﾞｰﾀ一覧!$AT$20,$AR170*$AV170,IF($BO170=ﾃﾞｰﾀ一覧!$AT$21,$AV170,1))))))))</f>
        <v/>
      </c>
      <c r="BW170" s="1112"/>
      <c r="BX170" s="1112"/>
      <c r="BY170" s="1088" t="str">
        <f>IF($B170="","",IF($AH170="","",IF($CK170=ﾃﾞｰﾀ一覧!$U$53,ﾃﾞｰﾀ一覧!$U$61,IF($AH170=ﾃﾞｰﾀ一覧!$U$21,ﾃﾞｰﾀ一覧!$U$60,IF(OR($AH170=ﾃﾞｰﾀ一覧!$U$19,$AH170=ﾃﾞｰﾀ一覧!$U$20,$AH170=ﾃﾞｰﾀ一覧!$U$23,$AH170=ﾃﾞｰﾀ一覧!$U$22,$AH170=ﾃﾞｰﾀ一覧!$U$18,AH170=ﾃﾞｰﾀ一覧!$U$25),ﾃﾞｰﾀ一覧!$U$59,ﾃﾞｰﾀ一覧!$U$62)))))</f>
        <v/>
      </c>
      <c r="BZ170" s="1089"/>
      <c r="CA170" s="1113"/>
      <c r="CB170" s="1113"/>
      <c r="CC170" s="1113"/>
      <c r="CD170" s="1113"/>
      <c r="CE170" s="1113"/>
      <c r="CF170" s="1113"/>
      <c r="CG170" s="1113"/>
      <c r="CH170" s="1113"/>
      <c r="CI170" s="1114"/>
      <c r="CK170" s="240"/>
      <c r="CM170" s="378" t="str">
        <f t="shared" si="14"/>
        <v/>
      </c>
      <c r="CN170" s="379" t="str">
        <f t="shared" si="15"/>
        <v/>
      </c>
      <c r="CO170" s="379" t="str">
        <f t="shared" si="16"/>
        <v/>
      </c>
      <c r="CP170" s="380" t="str">
        <f t="shared" si="17"/>
        <v/>
      </c>
      <c r="CQ170" s="244"/>
      <c r="CR170" s="1100"/>
      <c r="CS170" s="1101"/>
      <c r="CT170" s="1102"/>
      <c r="CU170" s="1135"/>
      <c r="CV170" s="1136"/>
      <c r="CW170" s="1136"/>
      <c r="CX170" s="1137"/>
      <c r="CY170" s="1138"/>
      <c r="CZ170" s="1139"/>
      <c r="DA170" s="1140"/>
      <c r="DB170" s="1132"/>
      <c r="DC170" s="1133"/>
      <c r="DD170" s="1133"/>
      <c r="DE170" s="1133"/>
      <c r="DF170" s="1133"/>
      <c r="DG170" s="1134"/>
      <c r="DH170" s="580"/>
      <c r="DI170" s="1372"/>
      <c r="DJ170" s="1372"/>
      <c r="DK170" s="581"/>
      <c r="DL170" s="582"/>
      <c r="DM170" s="1372"/>
      <c r="DN170" s="1372"/>
      <c r="DO170" s="581"/>
      <c r="DP170" s="582"/>
      <c r="DQ170" s="1372"/>
      <c r="DR170" s="1372"/>
      <c r="DS170" s="583"/>
      <c r="DT170" s="1124"/>
      <c r="DU170" s="1125"/>
      <c r="DV170" s="1150"/>
      <c r="DW170" s="1124"/>
      <c r="DX170" s="1125"/>
      <c r="DY170" s="1150"/>
      <c r="DZ170" s="1362"/>
      <c r="EA170" s="1363"/>
      <c r="EB170" s="1362"/>
      <c r="EC170" s="1363"/>
      <c r="ED170" s="1362"/>
      <c r="EE170" s="1363"/>
      <c r="EF170" s="1364"/>
      <c r="EG170" s="1296"/>
      <c r="EH170" s="1296"/>
      <c r="EI170" s="1365"/>
      <c r="EJ170" s="1366"/>
      <c r="EK170" s="1367"/>
      <c r="EL170" s="1368"/>
      <c r="EM170" s="1298"/>
      <c r="EN170" s="1113"/>
      <c r="EO170" s="1369"/>
      <c r="EP170" s="1370"/>
      <c r="EQ170" s="1371"/>
      <c r="ER170" s="1298"/>
      <c r="ES170" s="1113"/>
      <c r="ET170" s="1113"/>
      <c r="EU170" s="1113"/>
      <c r="EV170" s="1113"/>
      <c r="EW170" s="1113"/>
      <c r="EX170" s="1113"/>
      <c r="EY170" s="1113"/>
      <c r="EZ170" s="1114"/>
    </row>
    <row r="171" spans="1:156" ht="30" customHeight="1" x14ac:dyDescent="0.2">
      <c r="A171" s="207">
        <f t="shared" si="18"/>
        <v>160</v>
      </c>
      <c r="B171" s="1103"/>
      <c r="C171" s="1104"/>
      <c r="D171" s="1092"/>
      <c r="E171" s="1093"/>
      <c r="F171" s="1094" t="str">
        <f t="shared" si="20"/>
        <v/>
      </c>
      <c r="G171" s="1095"/>
      <c r="H171" s="1095"/>
      <c r="I171" s="1095"/>
      <c r="J171" s="1095"/>
      <c r="K171" s="1095"/>
      <c r="L171" s="1095"/>
      <c r="M171" s="1095"/>
      <c r="N171" s="1095"/>
      <c r="O171" s="1095"/>
      <c r="P171" s="1095"/>
      <c r="Q171" s="1095"/>
      <c r="R171" s="1095"/>
      <c r="S171" s="1095"/>
      <c r="T171" s="1095"/>
      <c r="U171" s="1095"/>
      <c r="V171" s="1095"/>
      <c r="W171" s="1096"/>
      <c r="X171" s="1097">
        <f t="shared" si="19"/>
        <v>0</v>
      </c>
      <c r="Y171" s="1098"/>
      <c r="Z171" s="1099"/>
      <c r="AA171" s="1100"/>
      <c r="AB171" s="1101"/>
      <c r="AC171" s="1102"/>
      <c r="AD171" s="1135"/>
      <c r="AE171" s="1136"/>
      <c r="AF171" s="1136"/>
      <c r="AG171" s="1137"/>
      <c r="AH171" s="1138"/>
      <c r="AI171" s="1139"/>
      <c r="AJ171" s="1140"/>
      <c r="AK171" s="1132"/>
      <c r="AL171" s="1133"/>
      <c r="AM171" s="1133"/>
      <c r="AN171" s="1133"/>
      <c r="AO171" s="1133"/>
      <c r="AP171" s="1134"/>
      <c r="AQ171" s="642" t="str">
        <f>IF(AK171="","",VLOOKUP(AK171,ﾃﾞｰﾀ一覧!$AH$4:$AR$66,2,FALSE))</f>
        <v/>
      </c>
      <c r="AR171" s="1084"/>
      <c r="AS171" s="1084"/>
      <c r="AT171" s="643" t="str">
        <f>IF(AK171="","",VLOOKUP(AK171,ﾃﾞｰﾀ一覧!$AH$4:$AR$66,3,FALSE))</f>
        <v/>
      </c>
      <c r="AU171" s="644" t="str">
        <f>IF(AK171="","",VLOOKUP(AK171,ﾃﾞｰﾀ一覧!$AH$4:$AR$66,5,FALSE))</f>
        <v/>
      </c>
      <c r="AV171" s="1084"/>
      <c r="AW171" s="1084"/>
      <c r="AX171" s="643" t="str">
        <f>IF(AK171="","",VLOOKUP(AK171,ﾃﾞｰﾀ一覧!$AH$4:$AR$66,6,FALSE))</f>
        <v/>
      </c>
      <c r="AY171" s="649" t="str">
        <f>IF(AK171="","",VLOOKUP(AK171,ﾃﾞｰﾀ一覧!$AH$4:$AR$66,8,FALSE))</f>
        <v/>
      </c>
      <c r="AZ171" s="1084"/>
      <c r="BA171" s="1084"/>
      <c r="BB171" s="388" t="str">
        <f>IF(AK171="","",VLOOKUP(AK171,ﾃﾞｰﾀ一覧!$AH$4:$AR$66,9,FALSE))</f>
        <v/>
      </c>
      <c r="BC171" s="1124"/>
      <c r="BD171" s="1125"/>
      <c r="BE171" s="1125"/>
      <c r="BF171" s="1124"/>
      <c r="BG171" s="1125"/>
      <c r="BH171" s="1125"/>
      <c r="BI171" s="1124"/>
      <c r="BJ171" s="1125"/>
      <c r="BK171" s="1150"/>
      <c r="BL171" s="1154"/>
      <c r="BM171" s="1155"/>
      <c r="BN171" s="1156"/>
      <c r="BO171" s="1109" t="str">
        <f>IF($AK171="","",IF($BF171="","",IF($BF171=ﾃﾞｰﾀ一覧!$U$37,"",IF($BF171=ﾃﾞｰﾀ一覧!$U$38,"",IF($AH171=ﾃﾞｰﾀ一覧!$U$25,VLOOKUP($AK171,ﾃﾞｰﾀ一覧!$AH$43:$AR$66,10,FALSE),VLOOKUP($AK171,ﾃﾞｰﾀ一覧!$AH$4:$AR$66,10,FALSE))))))</f>
        <v/>
      </c>
      <c r="BP171" s="1110"/>
      <c r="BQ171" s="1110"/>
      <c r="BR171" s="1111"/>
      <c r="BS171" s="1115">
        <f>IF($BL171="",0,VLOOKUP($BL171,ﾃﾞｰﾀ一覧!$AY$4:$BB$16,3,FALSE))</f>
        <v>0</v>
      </c>
      <c r="BT171" s="1115"/>
      <c r="BU171" s="1115"/>
      <c r="BV171" s="1112" t="str">
        <f>IF($BO171="","",IF($BF171=ﾃﾞｰﾀ一覧!$U$37,"",IF($BF171=ﾃﾞｰﾀ一覧!$U$38,"",IF($BO171=ﾃﾞｰﾀ一覧!$AT$27,ﾃﾞｰﾀ一覧!$AT$27,VLOOKUP($AK171,ﾃﾞｰﾀ一覧!$AH$4:$AR$66,11,FALSE)*IF($BO171=ﾃﾞｰﾀ一覧!$AT$17,($AR171+1)*($AV171+1),IF($BO171=ﾃﾞｰﾀ一覧!$AT$22,IF(COUNTIF($AD171,"*天端*"),ﾃﾞｰﾀ一覧!$AU$43/2,ﾃﾞｰﾀ一覧!$AU$43/3),IF($BO171=ﾃﾞｰﾀ一覧!$AT$20,$AR171*$AV171,IF($BO171=ﾃﾞｰﾀ一覧!$AT$21,$AV171,1))))))))</f>
        <v/>
      </c>
      <c r="BW171" s="1112"/>
      <c r="BX171" s="1112"/>
      <c r="BY171" s="1088" t="str">
        <f>IF($B171="","",IF($AH171="","",IF($CK171=ﾃﾞｰﾀ一覧!$U$53,ﾃﾞｰﾀ一覧!$U$61,IF($AH171=ﾃﾞｰﾀ一覧!$U$21,ﾃﾞｰﾀ一覧!$U$60,IF(OR($AH171=ﾃﾞｰﾀ一覧!$U$19,$AH171=ﾃﾞｰﾀ一覧!$U$20,$AH171=ﾃﾞｰﾀ一覧!$U$23,$AH171=ﾃﾞｰﾀ一覧!$U$22,$AH171=ﾃﾞｰﾀ一覧!$U$18,AH171=ﾃﾞｰﾀ一覧!$U$25),ﾃﾞｰﾀ一覧!$U$59,ﾃﾞｰﾀ一覧!$U$62)))))</f>
        <v/>
      </c>
      <c r="BZ171" s="1089"/>
      <c r="CA171" s="1113"/>
      <c r="CB171" s="1113"/>
      <c r="CC171" s="1113"/>
      <c r="CD171" s="1113"/>
      <c r="CE171" s="1113"/>
      <c r="CF171" s="1113"/>
      <c r="CG171" s="1113"/>
      <c r="CH171" s="1113"/>
      <c r="CI171" s="1114"/>
      <c r="CK171" s="240"/>
      <c r="CM171" s="378" t="str">
        <f t="shared" si="14"/>
        <v/>
      </c>
      <c r="CN171" s="379" t="str">
        <f t="shared" si="15"/>
        <v/>
      </c>
      <c r="CO171" s="379" t="str">
        <f t="shared" si="16"/>
        <v/>
      </c>
      <c r="CP171" s="380" t="str">
        <f t="shared" si="17"/>
        <v/>
      </c>
      <c r="CQ171" s="244"/>
      <c r="CR171" s="1100"/>
      <c r="CS171" s="1101"/>
      <c r="CT171" s="1102"/>
      <c r="CU171" s="1135"/>
      <c r="CV171" s="1136"/>
      <c r="CW171" s="1136"/>
      <c r="CX171" s="1137"/>
      <c r="CY171" s="1138"/>
      <c r="CZ171" s="1139"/>
      <c r="DA171" s="1140"/>
      <c r="DB171" s="1132"/>
      <c r="DC171" s="1133"/>
      <c r="DD171" s="1133"/>
      <c r="DE171" s="1133"/>
      <c r="DF171" s="1133"/>
      <c r="DG171" s="1134"/>
      <c r="DH171" s="580"/>
      <c r="DI171" s="1372"/>
      <c r="DJ171" s="1372"/>
      <c r="DK171" s="581"/>
      <c r="DL171" s="582"/>
      <c r="DM171" s="1372"/>
      <c r="DN171" s="1372"/>
      <c r="DO171" s="581"/>
      <c r="DP171" s="582"/>
      <c r="DQ171" s="1372"/>
      <c r="DR171" s="1372"/>
      <c r="DS171" s="583"/>
      <c r="DT171" s="1124"/>
      <c r="DU171" s="1125"/>
      <c r="DV171" s="1150"/>
      <c r="DW171" s="1124"/>
      <c r="DX171" s="1125"/>
      <c r="DY171" s="1150"/>
      <c r="DZ171" s="1362"/>
      <c r="EA171" s="1363"/>
      <c r="EB171" s="1362"/>
      <c r="EC171" s="1363"/>
      <c r="ED171" s="1362"/>
      <c r="EE171" s="1363"/>
      <c r="EF171" s="1364"/>
      <c r="EG171" s="1296"/>
      <c r="EH171" s="1296"/>
      <c r="EI171" s="1365"/>
      <c r="EJ171" s="1366"/>
      <c r="EK171" s="1367"/>
      <c r="EL171" s="1368"/>
      <c r="EM171" s="1298"/>
      <c r="EN171" s="1113"/>
      <c r="EO171" s="1369"/>
      <c r="EP171" s="1370"/>
      <c r="EQ171" s="1371"/>
      <c r="ER171" s="1298"/>
      <c r="ES171" s="1113"/>
      <c r="ET171" s="1113"/>
      <c r="EU171" s="1113"/>
      <c r="EV171" s="1113"/>
      <c r="EW171" s="1113"/>
      <c r="EX171" s="1113"/>
      <c r="EY171" s="1113"/>
      <c r="EZ171" s="1114"/>
    </row>
    <row r="172" spans="1:156" ht="30" customHeight="1" x14ac:dyDescent="0.2">
      <c r="A172" s="207">
        <f t="shared" si="18"/>
        <v>161</v>
      </c>
      <c r="B172" s="1103"/>
      <c r="C172" s="1104"/>
      <c r="D172" s="1092"/>
      <c r="E172" s="1093"/>
      <c r="F172" s="1094" t="str">
        <f t="shared" si="20"/>
        <v/>
      </c>
      <c r="G172" s="1095"/>
      <c r="H172" s="1095"/>
      <c r="I172" s="1095"/>
      <c r="J172" s="1095"/>
      <c r="K172" s="1095"/>
      <c r="L172" s="1095"/>
      <c r="M172" s="1095"/>
      <c r="N172" s="1095"/>
      <c r="O172" s="1095"/>
      <c r="P172" s="1095"/>
      <c r="Q172" s="1095"/>
      <c r="R172" s="1095"/>
      <c r="S172" s="1095"/>
      <c r="T172" s="1095"/>
      <c r="U172" s="1095"/>
      <c r="V172" s="1095"/>
      <c r="W172" s="1096"/>
      <c r="X172" s="1097">
        <f t="shared" si="19"/>
        <v>0</v>
      </c>
      <c r="Y172" s="1098"/>
      <c r="Z172" s="1099"/>
      <c r="AA172" s="1100"/>
      <c r="AB172" s="1101"/>
      <c r="AC172" s="1102"/>
      <c r="AD172" s="1135"/>
      <c r="AE172" s="1136"/>
      <c r="AF172" s="1136"/>
      <c r="AG172" s="1137"/>
      <c r="AH172" s="1138"/>
      <c r="AI172" s="1139"/>
      <c r="AJ172" s="1140"/>
      <c r="AK172" s="1132"/>
      <c r="AL172" s="1133"/>
      <c r="AM172" s="1133"/>
      <c r="AN172" s="1133"/>
      <c r="AO172" s="1133"/>
      <c r="AP172" s="1134"/>
      <c r="AQ172" s="642" t="str">
        <f>IF(AK172="","",VLOOKUP(AK172,ﾃﾞｰﾀ一覧!$AH$4:$AR$66,2,FALSE))</f>
        <v/>
      </c>
      <c r="AR172" s="1084"/>
      <c r="AS172" s="1084"/>
      <c r="AT172" s="643" t="str">
        <f>IF(AK172="","",VLOOKUP(AK172,ﾃﾞｰﾀ一覧!$AH$4:$AR$66,3,FALSE))</f>
        <v/>
      </c>
      <c r="AU172" s="644" t="str">
        <f>IF(AK172="","",VLOOKUP(AK172,ﾃﾞｰﾀ一覧!$AH$4:$AR$66,5,FALSE))</f>
        <v/>
      </c>
      <c r="AV172" s="1084"/>
      <c r="AW172" s="1084"/>
      <c r="AX172" s="643" t="str">
        <f>IF(AK172="","",VLOOKUP(AK172,ﾃﾞｰﾀ一覧!$AH$4:$AR$66,6,FALSE))</f>
        <v/>
      </c>
      <c r="AY172" s="649" t="str">
        <f>IF(AK172="","",VLOOKUP(AK172,ﾃﾞｰﾀ一覧!$AH$4:$AR$66,8,FALSE))</f>
        <v/>
      </c>
      <c r="AZ172" s="1084"/>
      <c r="BA172" s="1084"/>
      <c r="BB172" s="388" t="str">
        <f>IF(AK172="","",VLOOKUP(AK172,ﾃﾞｰﾀ一覧!$AH$4:$AR$66,9,FALSE))</f>
        <v/>
      </c>
      <c r="BC172" s="1124"/>
      <c r="BD172" s="1125"/>
      <c r="BE172" s="1125"/>
      <c r="BF172" s="1124"/>
      <c r="BG172" s="1125"/>
      <c r="BH172" s="1125"/>
      <c r="BI172" s="1157"/>
      <c r="BJ172" s="1158"/>
      <c r="BK172" s="1159"/>
      <c r="BL172" s="1154"/>
      <c r="BM172" s="1155"/>
      <c r="BN172" s="1156"/>
      <c r="BO172" s="1109" t="str">
        <f>IF($AK172="","",IF($BF172="","",IF($BF172=ﾃﾞｰﾀ一覧!$U$37,"",IF($BF172=ﾃﾞｰﾀ一覧!$U$38,"",IF($AH172=ﾃﾞｰﾀ一覧!$U$25,VLOOKUP($AK172,ﾃﾞｰﾀ一覧!$AH$43:$AR$66,10,FALSE),VLOOKUP($AK172,ﾃﾞｰﾀ一覧!$AH$4:$AR$66,10,FALSE))))))</f>
        <v/>
      </c>
      <c r="BP172" s="1110"/>
      <c r="BQ172" s="1110"/>
      <c r="BR172" s="1111"/>
      <c r="BS172" s="1115">
        <f>IF($BL172="",0,VLOOKUP($BL172,ﾃﾞｰﾀ一覧!$AY$4:$BB$16,3,FALSE))</f>
        <v>0</v>
      </c>
      <c r="BT172" s="1115"/>
      <c r="BU172" s="1115"/>
      <c r="BV172" s="1112" t="str">
        <f>IF($BO172="","",IF($BF172=ﾃﾞｰﾀ一覧!$U$37,"",IF($BF172=ﾃﾞｰﾀ一覧!$U$38,"",IF($BO172=ﾃﾞｰﾀ一覧!$AT$27,ﾃﾞｰﾀ一覧!$AT$27,VLOOKUP($AK172,ﾃﾞｰﾀ一覧!$AH$4:$AR$66,11,FALSE)*IF($BO172=ﾃﾞｰﾀ一覧!$AT$17,($AR172+1)*($AV172+1),IF($BO172=ﾃﾞｰﾀ一覧!$AT$22,IF(COUNTIF($AD172,"*天端*"),ﾃﾞｰﾀ一覧!$AU$43/2,ﾃﾞｰﾀ一覧!$AU$43/3),IF($BO172=ﾃﾞｰﾀ一覧!$AT$20,$AR172*$AV172,IF($BO172=ﾃﾞｰﾀ一覧!$AT$21,$AV172,1))))))))</f>
        <v/>
      </c>
      <c r="BW172" s="1112"/>
      <c r="BX172" s="1112"/>
      <c r="BY172" s="1088" t="str">
        <f>IF($B172="","",IF($AH172="","",IF($CK172=ﾃﾞｰﾀ一覧!$U$53,ﾃﾞｰﾀ一覧!$U$61,IF($AH172=ﾃﾞｰﾀ一覧!$U$21,ﾃﾞｰﾀ一覧!$U$60,IF(OR($AH172=ﾃﾞｰﾀ一覧!$U$19,$AH172=ﾃﾞｰﾀ一覧!$U$20,$AH172=ﾃﾞｰﾀ一覧!$U$23,$AH172=ﾃﾞｰﾀ一覧!$U$22,$AH172=ﾃﾞｰﾀ一覧!$U$18,AH172=ﾃﾞｰﾀ一覧!$U$25),ﾃﾞｰﾀ一覧!$U$59,ﾃﾞｰﾀ一覧!$U$62)))))</f>
        <v/>
      </c>
      <c r="BZ172" s="1089"/>
      <c r="CA172" s="1113"/>
      <c r="CB172" s="1113"/>
      <c r="CC172" s="1113"/>
      <c r="CD172" s="1113"/>
      <c r="CE172" s="1113"/>
      <c r="CF172" s="1113"/>
      <c r="CG172" s="1113"/>
      <c r="CH172" s="1113"/>
      <c r="CI172" s="1114"/>
      <c r="CK172" s="240"/>
      <c r="CM172" s="378" t="str">
        <f t="shared" si="14"/>
        <v/>
      </c>
      <c r="CN172" s="379" t="str">
        <f t="shared" si="15"/>
        <v/>
      </c>
      <c r="CO172" s="379" t="str">
        <f t="shared" si="16"/>
        <v/>
      </c>
      <c r="CP172" s="380" t="str">
        <f t="shared" si="17"/>
        <v/>
      </c>
      <c r="CQ172" s="244"/>
      <c r="CR172" s="1100"/>
      <c r="CS172" s="1101"/>
      <c r="CT172" s="1102"/>
      <c r="CU172" s="1135"/>
      <c r="CV172" s="1136"/>
      <c r="CW172" s="1136"/>
      <c r="CX172" s="1137"/>
      <c r="CY172" s="1138"/>
      <c r="CZ172" s="1139"/>
      <c r="DA172" s="1140"/>
      <c r="DB172" s="1132"/>
      <c r="DC172" s="1133"/>
      <c r="DD172" s="1133"/>
      <c r="DE172" s="1133"/>
      <c r="DF172" s="1133"/>
      <c r="DG172" s="1134"/>
      <c r="DH172" s="580"/>
      <c r="DI172" s="1372"/>
      <c r="DJ172" s="1372"/>
      <c r="DK172" s="581"/>
      <c r="DL172" s="582"/>
      <c r="DM172" s="1372"/>
      <c r="DN172" s="1372"/>
      <c r="DO172" s="581"/>
      <c r="DP172" s="582"/>
      <c r="DQ172" s="1372"/>
      <c r="DR172" s="1372"/>
      <c r="DS172" s="583"/>
      <c r="DT172" s="1124"/>
      <c r="DU172" s="1125"/>
      <c r="DV172" s="1150"/>
      <c r="DW172" s="1157"/>
      <c r="DX172" s="1158"/>
      <c r="DY172" s="1159"/>
      <c r="DZ172" s="1362"/>
      <c r="EA172" s="1363"/>
      <c r="EB172" s="1362"/>
      <c r="EC172" s="1363"/>
      <c r="ED172" s="1362"/>
      <c r="EE172" s="1363"/>
      <c r="EF172" s="1364"/>
      <c r="EG172" s="1296"/>
      <c r="EH172" s="1296"/>
      <c r="EI172" s="1365"/>
      <c r="EJ172" s="1366"/>
      <c r="EK172" s="1367"/>
      <c r="EL172" s="1368"/>
      <c r="EM172" s="1298"/>
      <c r="EN172" s="1113"/>
      <c r="EO172" s="1369"/>
      <c r="EP172" s="1370"/>
      <c r="EQ172" s="1371"/>
      <c r="ER172" s="1298"/>
      <c r="ES172" s="1113"/>
      <c r="ET172" s="1113"/>
      <c r="EU172" s="1113"/>
      <c r="EV172" s="1113"/>
      <c r="EW172" s="1113"/>
      <c r="EX172" s="1113"/>
      <c r="EY172" s="1113"/>
      <c r="EZ172" s="1114"/>
    </row>
    <row r="173" spans="1:156" ht="30" customHeight="1" x14ac:dyDescent="0.2">
      <c r="A173" s="207">
        <f t="shared" si="18"/>
        <v>162</v>
      </c>
      <c r="B173" s="1103"/>
      <c r="C173" s="1104"/>
      <c r="D173" s="1092"/>
      <c r="E173" s="1093"/>
      <c r="F173" s="1094" t="str">
        <f t="shared" si="20"/>
        <v/>
      </c>
      <c r="G173" s="1095"/>
      <c r="H173" s="1095"/>
      <c r="I173" s="1095"/>
      <c r="J173" s="1095"/>
      <c r="K173" s="1095"/>
      <c r="L173" s="1095"/>
      <c r="M173" s="1095"/>
      <c r="N173" s="1095"/>
      <c r="O173" s="1095"/>
      <c r="P173" s="1095"/>
      <c r="Q173" s="1095"/>
      <c r="R173" s="1095"/>
      <c r="S173" s="1095"/>
      <c r="T173" s="1095"/>
      <c r="U173" s="1095"/>
      <c r="V173" s="1095"/>
      <c r="W173" s="1096"/>
      <c r="X173" s="1097">
        <f t="shared" si="19"/>
        <v>0</v>
      </c>
      <c r="Y173" s="1098"/>
      <c r="Z173" s="1099"/>
      <c r="AA173" s="1100"/>
      <c r="AB173" s="1101"/>
      <c r="AC173" s="1102"/>
      <c r="AD173" s="1135"/>
      <c r="AE173" s="1136"/>
      <c r="AF173" s="1136"/>
      <c r="AG173" s="1137"/>
      <c r="AH173" s="1138"/>
      <c r="AI173" s="1139"/>
      <c r="AJ173" s="1140"/>
      <c r="AK173" s="1132"/>
      <c r="AL173" s="1133"/>
      <c r="AM173" s="1133"/>
      <c r="AN173" s="1133"/>
      <c r="AO173" s="1133"/>
      <c r="AP173" s="1134"/>
      <c r="AQ173" s="642" t="str">
        <f>IF(AK173="","",VLOOKUP(AK173,ﾃﾞｰﾀ一覧!$AH$4:$AR$66,2,FALSE))</f>
        <v/>
      </c>
      <c r="AR173" s="1084"/>
      <c r="AS173" s="1084"/>
      <c r="AT173" s="643" t="str">
        <f>IF(AK173="","",VLOOKUP(AK173,ﾃﾞｰﾀ一覧!$AH$4:$AR$66,3,FALSE))</f>
        <v/>
      </c>
      <c r="AU173" s="644" t="str">
        <f>IF(AK173="","",VLOOKUP(AK173,ﾃﾞｰﾀ一覧!$AH$4:$AR$66,5,FALSE))</f>
        <v/>
      </c>
      <c r="AV173" s="1084"/>
      <c r="AW173" s="1084"/>
      <c r="AX173" s="643" t="str">
        <f>IF(AK173="","",VLOOKUP(AK173,ﾃﾞｰﾀ一覧!$AH$4:$AR$66,6,FALSE))</f>
        <v/>
      </c>
      <c r="AY173" s="649" t="str">
        <f>IF(AK173="","",VLOOKUP(AK173,ﾃﾞｰﾀ一覧!$AH$4:$AR$66,8,FALSE))</f>
        <v/>
      </c>
      <c r="AZ173" s="1084"/>
      <c r="BA173" s="1084"/>
      <c r="BB173" s="388" t="str">
        <f>IF(AK173="","",VLOOKUP(AK173,ﾃﾞｰﾀ一覧!$AH$4:$AR$66,9,FALSE))</f>
        <v/>
      </c>
      <c r="BC173" s="1124"/>
      <c r="BD173" s="1125"/>
      <c r="BE173" s="1125"/>
      <c r="BF173" s="1124"/>
      <c r="BG173" s="1125"/>
      <c r="BH173" s="1125"/>
      <c r="BI173" s="1124"/>
      <c r="BJ173" s="1125"/>
      <c r="BK173" s="1150"/>
      <c r="BL173" s="1154"/>
      <c r="BM173" s="1155"/>
      <c r="BN173" s="1156"/>
      <c r="BO173" s="1109" t="str">
        <f>IF($AK173="","",IF($BF173="","",IF($BF173=ﾃﾞｰﾀ一覧!$U$37,"",IF($BF173=ﾃﾞｰﾀ一覧!$U$38,"",IF($AH173=ﾃﾞｰﾀ一覧!$U$25,VLOOKUP($AK173,ﾃﾞｰﾀ一覧!$AH$43:$AR$66,10,FALSE),VLOOKUP($AK173,ﾃﾞｰﾀ一覧!$AH$4:$AR$66,10,FALSE))))))</f>
        <v/>
      </c>
      <c r="BP173" s="1110"/>
      <c r="BQ173" s="1110"/>
      <c r="BR173" s="1111"/>
      <c r="BS173" s="1115">
        <f>IF($BL173="",0,VLOOKUP($BL173,ﾃﾞｰﾀ一覧!$AY$4:$BB$16,3,FALSE))</f>
        <v>0</v>
      </c>
      <c r="BT173" s="1115"/>
      <c r="BU173" s="1115"/>
      <c r="BV173" s="1112" t="str">
        <f>IF($BO173="","",IF($BF173=ﾃﾞｰﾀ一覧!$U$37,"",IF($BF173=ﾃﾞｰﾀ一覧!$U$38,"",IF($BO173=ﾃﾞｰﾀ一覧!$AT$27,ﾃﾞｰﾀ一覧!$AT$27,VLOOKUP($AK173,ﾃﾞｰﾀ一覧!$AH$4:$AR$66,11,FALSE)*IF($BO173=ﾃﾞｰﾀ一覧!$AT$17,($AR173+1)*($AV173+1),IF($BO173=ﾃﾞｰﾀ一覧!$AT$22,IF(COUNTIF($AD173,"*天端*"),ﾃﾞｰﾀ一覧!$AU$43/2,ﾃﾞｰﾀ一覧!$AU$43/3),IF($BO173=ﾃﾞｰﾀ一覧!$AT$20,$AR173*$AV173,IF($BO173=ﾃﾞｰﾀ一覧!$AT$21,$AV173,1))))))))</f>
        <v/>
      </c>
      <c r="BW173" s="1112"/>
      <c r="BX173" s="1112"/>
      <c r="BY173" s="1088" t="str">
        <f>IF($B173="","",IF($AH173="","",IF($CK173=ﾃﾞｰﾀ一覧!$U$53,ﾃﾞｰﾀ一覧!$U$61,IF($AH173=ﾃﾞｰﾀ一覧!$U$21,ﾃﾞｰﾀ一覧!$U$60,IF(OR($AH173=ﾃﾞｰﾀ一覧!$U$19,$AH173=ﾃﾞｰﾀ一覧!$U$20,$AH173=ﾃﾞｰﾀ一覧!$U$23,$AH173=ﾃﾞｰﾀ一覧!$U$22,$AH173=ﾃﾞｰﾀ一覧!$U$18,AH173=ﾃﾞｰﾀ一覧!$U$25),ﾃﾞｰﾀ一覧!$U$59,ﾃﾞｰﾀ一覧!$U$62)))))</f>
        <v/>
      </c>
      <c r="BZ173" s="1089"/>
      <c r="CA173" s="1113"/>
      <c r="CB173" s="1113"/>
      <c r="CC173" s="1113"/>
      <c r="CD173" s="1113"/>
      <c r="CE173" s="1113"/>
      <c r="CF173" s="1113"/>
      <c r="CG173" s="1113"/>
      <c r="CH173" s="1113"/>
      <c r="CI173" s="1114"/>
      <c r="CK173" s="240"/>
      <c r="CM173" s="378" t="str">
        <f t="shared" si="14"/>
        <v/>
      </c>
      <c r="CN173" s="379" t="str">
        <f t="shared" si="15"/>
        <v/>
      </c>
      <c r="CO173" s="379" t="str">
        <f t="shared" si="16"/>
        <v/>
      </c>
      <c r="CP173" s="380" t="str">
        <f t="shared" si="17"/>
        <v/>
      </c>
      <c r="CQ173" s="244"/>
      <c r="CR173" s="1100"/>
      <c r="CS173" s="1101"/>
      <c r="CT173" s="1102"/>
      <c r="CU173" s="1135"/>
      <c r="CV173" s="1136"/>
      <c r="CW173" s="1136"/>
      <c r="CX173" s="1137"/>
      <c r="CY173" s="1138"/>
      <c r="CZ173" s="1139"/>
      <c r="DA173" s="1140"/>
      <c r="DB173" s="1132"/>
      <c r="DC173" s="1133"/>
      <c r="DD173" s="1133"/>
      <c r="DE173" s="1133"/>
      <c r="DF173" s="1133"/>
      <c r="DG173" s="1134"/>
      <c r="DH173" s="580"/>
      <c r="DI173" s="1372"/>
      <c r="DJ173" s="1372"/>
      <c r="DK173" s="581"/>
      <c r="DL173" s="582"/>
      <c r="DM173" s="1372"/>
      <c r="DN173" s="1372"/>
      <c r="DO173" s="581"/>
      <c r="DP173" s="582"/>
      <c r="DQ173" s="1372"/>
      <c r="DR173" s="1372"/>
      <c r="DS173" s="583"/>
      <c r="DT173" s="1124"/>
      <c r="DU173" s="1125"/>
      <c r="DV173" s="1150"/>
      <c r="DW173" s="1124"/>
      <c r="DX173" s="1125"/>
      <c r="DY173" s="1150"/>
      <c r="DZ173" s="1362"/>
      <c r="EA173" s="1363"/>
      <c r="EB173" s="1362"/>
      <c r="EC173" s="1363"/>
      <c r="ED173" s="1362"/>
      <c r="EE173" s="1363"/>
      <c r="EF173" s="1364"/>
      <c r="EG173" s="1296"/>
      <c r="EH173" s="1296"/>
      <c r="EI173" s="1365"/>
      <c r="EJ173" s="1366"/>
      <c r="EK173" s="1367"/>
      <c r="EL173" s="1368"/>
      <c r="EM173" s="1298"/>
      <c r="EN173" s="1113"/>
      <c r="EO173" s="1369"/>
      <c r="EP173" s="1370"/>
      <c r="EQ173" s="1371"/>
      <c r="ER173" s="1298"/>
      <c r="ES173" s="1113"/>
      <c r="ET173" s="1113"/>
      <c r="EU173" s="1113"/>
      <c r="EV173" s="1113"/>
      <c r="EW173" s="1113"/>
      <c r="EX173" s="1113"/>
      <c r="EY173" s="1113"/>
      <c r="EZ173" s="1114"/>
    </row>
    <row r="174" spans="1:156" ht="30" customHeight="1" x14ac:dyDescent="0.2">
      <c r="A174" s="207">
        <f t="shared" si="18"/>
        <v>163</v>
      </c>
      <c r="B174" s="1103"/>
      <c r="C174" s="1104"/>
      <c r="D174" s="1092"/>
      <c r="E174" s="1093"/>
      <c r="F174" s="1094" t="str">
        <f t="shared" si="20"/>
        <v/>
      </c>
      <c r="G174" s="1095"/>
      <c r="H174" s="1095"/>
      <c r="I174" s="1095"/>
      <c r="J174" s="1095"/>
      <c r="K174" s="1095"/>
      <c r="L174" s="1095"/>
      <c r="M174" s="1095"/>
      <c r="N174" s="1095"/>
      <c r="O174" s="1095"/>
      <c r="P174" s="1095"/>
      <c r="Q174" s="1095"/>
      <c r="R174" s="1095"/>
      <c r="S174" s="1095"/>
      <c r="T174" s="1095"/>
      <c r="U174" s="1095"/>
      <c r="V174" s="1095"/>
      <c r="W174" s="1096"/>
      <c r="X174" s="1097">
        <f t="shared" si="19"/>
        <v>0</v>
      </c>
      <c r="Y174" s="1098"/>
      <c r="Z174" s="1099"/>
      <c r="AA174" s="1100"/>
      <c r="AB174" s="1101"/>
      <c r="AC174" s="1102"/>
      <c r="AD174" s="1135"/>
      <c r="AE174" s="1136"/>
      <c r="AF174" s="1136"/>
      <c r="AG174" s="1137"/>
      <c r="AH174" s="1138"/>
      <c r="AI174" s="1139"/>
      <c r="AJ174" s="1140"/>
      <c r="AK174" s="1132"/>
      <c r="AL174" s="1133"/>
      <c r="AM174" s="1133"/>
      <c r="AN174" s="1133"/>
      <c r="AO174" s="1133"/>
      <c r="AP174" s="1134"/>
      <c r="AQ174" s="642" t="str">
        <f>IF(AK174="","",VLOOKUP(AK174,ﾃﾞｰﾀ一覧!$AH$4:$AR$66,2,FALSE))</f>
        <v/>
      </c>
      <c r="AR174" s="1084"/>
      <c r="AS174" s="1084"/>
      <c r="AT174" s="643" t="str">
        <f>IF(AK174="","",VLOOKUP(AK174,ﾃﾞｰﾀ一覧!$AH$4:$AR$66,3,FALSE))</f>
        <v/>
      </c>
      <c r="AU174" s="644" t="str">
        <f>IF(AK174="","",VLOOKUP(AK174,ﾃﾞｰﾀ一覧!$AH$4:$AR$66,5,FALSE))</f>
        <v/>
      </c>
      <c r="AV174" s="1084"/>
      <c r="AW174" s="1084"/>
      <c r="AX174" s="643" t="str">
        <f>IF(AK174="","",VLOOKUP(AK174,ﾃﾞｰﾀ一覧!$AH$4:$AR$66,6,FALSE))</f>
        <v/>
      </c>
      <c r="AY174" s="649" t="str">
        <f>IF(AK174="","",VLOOKUP(AK174,ﾃﾞｰﾀ一覧!$AH$4:$AR$66,8,FALSE))</f>
        <v/>
      </c>
      <c r="AZ174" s="1084"/>
      <c r="BA174" s="1084"/>
      <c r="BB174" s="388" t="str">
        <f>IF(AK174="","",VLOOKUP(AK174,ﾃﾞｰﾀ一覧!$AH$4:$AR$66,9,FALSE))</f>
        <v/>
      </c>
      <c r="BC174" s="1124"/>
      <c r="BD174" s="1125"/>
      <c r="BE174" s="1125"/>
      <c r="BF174" s="1124"/>
      <c r="BG174" s="1125"/>
      <c r="BH174" s="1125"/>
      <c r="BI174" s="1124"/>
      <c r="BJ174" s="1125"/>
      <c r="BK174" s="1150"/>
      <c r="BL174" s="1154"/>
      <c r="BM174" s="1155"/>
      <c r="BN174" s="1156"/>
      <c r="BO174" s="1109" t="str">
        <f>IF($AK174="","",IF($BF174="","",IF($BF174=ﾃﾞｰﾀ一覧!$U$37,"",IF($BF174=ﾃﾞｰﾀ一覧!$U$38,"",IF($AH174=ﾃﾞｰﾀ一覧!$U$25,VLOOKUP($AK174,ﾃﾞｰﾀ一覧!$AH$43:$AR$66,10,FALSE),VLOOKUP($AK174,ﾃﾞｰﾀ一覧!$AH$4:$AR$66,10,FALSE))))))</f>
        <v/>
      </c>
      <c r="BP174" s="1110"/>
      <c r="BQ174" s="1110"/>
      <c r="BR174" s="1111"/>
      <c r="BS174" s="1115">
        <f>IF($BL174="",0,VLOOKUP($BL174,ﾃﾞｰﾀ一覧!$AY$4:$BB$16,3,FALSE))</f>
        <v>0</v>
      </c>
      <c r="BT174" s="1115"/>
      <c r="BU174" s="1115"/>
      <c r="BV174" s="1112" t="str">
        <f>IF($BO174="","",IF($BF174=ﾃﾞｰﾀ一覧!$U$37,"",IF($BF174=ﾃﾞｰﾀ一覧!$U$38,"",IF($BO174=ﾃﾞｰﾀ一覧!$AT$27,ﾃﾞｰﾀ一覧!$AT$27,VLOOKUP($AK174,ﾃﾞｰﾀ一覧!$AH$4:$AR$66,11,FALSE)*IF($BO174=ﾃﾞｰﾀ一覧!$AT$17,($AR174+1)*($AV174+1),IF($BO174=ﾃﾞｰﾀ一覧!$AT$22,IF(COUNTIF($AD174,"*天端*"),ﾃﾞｰﾀ一覧!$AU$43/2,ﾃﾞｰﾀ一覧!$AU$43/3),IF($BO174=ﾃﾞｰﾀ一覧!$AT$20,$AR174*$AV174,IF($BO174=ﾃﾞｰﾀ一覧!$AT$21,$AV174,1))))))))</f>
        <v/>
      </c>
      <c r="BW174" s="1112"/>
      <c r="BX174" s="1112"/>
      <c r="BY174" s="1088" t="str">
        <f>IF($B174="","",IF($AH174="","",IF($CK174=ﾃﾞｰﾀ一覧!$U$53,ﾃﾞｰﾀ一覧!$U$61,IF($AH174=ﾃﾞｰﾀ一覧!$U$21,ﾃﾞｰﾀ一覧!$U$60,IF(OR($AH174=ﾃﾞｰﾀ一覧!$U$19,$AH174=ﾃﾞｰﾀ一覧!$U$20,$AH174=ﾃﾞｰﾀ一覧!$U$23,$AH174=ﾃﾞｰﾀ一覧!$U$22,$AH174=ﾃﾞｰﾀ一覧!$U$18,AH174=ﾃﾞｰﾀ一覧!$U$25),ﾃﾞｰﾀ一覧!$U$59,ﾃﾞｰﾀ一覧!$U$62)))))</f>
        <v/>
      </c>
      <c r="BZ174" s="1089"/>
      <c r="CA174" s="1113"/>
      <c r="CB174" s="1113"/>
      <c r="CC174" s="1113"/>
      <c r="CD174" s="1113"/>
      <c r="CE174" s="1113"/>
      <c r="CF174" s="1113"/>
      <c r="CG174" s="1113"/>
      <c r="CH174" s="1113"/>
      <c r="CI174" s="1114"/>
      <c r="CK174" s="240"/>
      <c r="CM174" s="378" t="str">
        <f t="shared" si="14"/>
        <v/>
      </c>
      <c r="CN174" s="379" t="str">
        <f t="shared" si="15"/>
        <v/>
      </c>
      <c r="CO174" s="379" t="str">
        <f t="shared" si="16"/>
        <v/>
      </c>
      <c r="CP174" s="380" t="str">
        <f t="shared" si="17"/>
        <v/>
      </c>
      <c r="CQ174" s="244"/>
      <c r="CR174" s="1100"/>
      <c r="CS174" s="1101"/>
      <c r="CT174" s="1102"/>
      <c r="CU174" s="1135"/>
      <c r="CV174" s="1136"/>
      <c r="CW174" s="1136"/>
      <c r="CX174" s="1137"/>
      <c r="CY174" s="1138"/>
      <c r="CZ174" s="1139"/>
      <c r="DA174" s="1140"/>
      <c r="DB174" s="1132"/>
      <c r="DC174" s="1133"/>
      <c r="DD174" s="1133"/>
      <c r="DE174" s="1133"/>
      <c r="DF174" s="1133"/>
      <c r="DG174" s="1134"/>
      <c r="DH174" s="580"/>
      <c r="DI174" s="1372"/>
      <c r="DJ174" s="1372"/>
      <c r="DK174" s="581"/>
      <c r="DL174" s="582"/>
      <c r="DM174" s="1372"/>
      <c r="DN174" s="1372"/>
      <c r="DO174" s="581"/>
      <c r="DP174" s="582"/>
      <c r="DQ174" s="1372"/>
      <c r="DR174" s="1372"/>
      <c r="DS174" s="583"/>
      <c r="DT174" s="1124"/>
      <c r="DU174" s="1125"/>
      <c r="DV174" s="1150"/>
      <c r="DW174" s="1124"/>
      <c r="DX174" s="1125"/>
      <c r="DY174" s="1150"/>
      <c r="DZ174" s="1362"/>
      <c r="EA174" s="1363"/>
      <c r="EB174" s="1362"/>
      <c r="EC174" s="1363"/>
      <c r="ED174" s="1362"/>
      <c r="EE174" s="1363"/>
      <c r="EF174" s="1364"/>
      <c r="EG174" s="1296"/>
      <c r="EH174" s="1296"/>
      <c r="EI174" s="1365"/>
      <c r="EJ174" s="1366"/>
      <c r="EK174" s="1367"/>
      <c r="EL174" s="1368"/>
      <c r="EM174" s="1298"/>
      <c r="EN174" s="1113"/>
      <c r="EO174" s="1369"/>
      <c r="EP174" s="1370"/>
      <c r="EQ174" s="1371"/>
      <c r="ER174" s="1298"/>
      <c r="ES174" s="1113"/>
      <c r="ET174" s="1113"/>
      <c r="EU174" s="1113"/>
      <c r="EV174" s="1113"/>
      <c r="EW174" s="1113"/>
      <c r="EX174" s="1113"/>
      <c r="EY174" s="1113"/>
      <c r="EZ174" s="1114"/>
    </row>
    <row r="175" spans="1:156" ht="30" customHeight="1" x14ac:dyDescent="0.2">
      <c r="A175" s="207">
        <f t="shared" si="18"/>
        <v>164</v>
      </c>
      <c r="B175" s="1103"/>
      <c r="C175" s="1104"/>
      <c r="D175" s="1092"/>
      <c r="E175" s="1093"/>
      <c r="F175" s="1094" t="str">
        <f t="shared" si="20"/>
        <v/>
      </c>
      <c r="G175" s="1095"/>
      <c r="H175" s="1095"/>
      <c r="I175" s="1095"/>
      <c r="J175" s="1095"/>
      <c r="K175" s="1095"/>
      <c r="L175" s="1095"/>
      <c r="M175" s="1095"/>
      <c r="N175" s="1095"/>
      <c r="O175" s="1095"/>
      <c r="P175" s="1095"/>
      <c r="Q175" s="1095"/>
      <c r="R175" s="1095"/>
      <c r="S175" s="1095"/>
      <c r="T175" s="1095"/>
      <c r="U175" s="1095"/>
      <c r="V175" s="1095"/>
      <c r="W175" s="1096"/>
      <c r="X175" s="1097">
        <f t="shared" si="19"/>
        <v>0</v>
      </c>
      <c r="Y175" s="1098"/>
      <c r="Z175" s="1099"/>
      <c r="AA175" s="1100"/>
      <c r="AB175" s="1101"/>
      <c r="AC175" s="1102"/>
      <c r="AD175" s="1135"/>
      <c r="AE175" s="1136"/>
      <c r="AF175" s="1136"/>
      <c r="AG175" s="1137"/>
      <c r="AH175" s="1138"/>
      <c r="AI175" s="1139"/>
      <c r="AJ175" s="1140"/>
      <c r="AK175" s="1132"/>
      <c r="AL175" s="1133"/>
      <c r="AM175" s="1133"/>
      <c r="AN175" s="1133"/>
      <c r="AO175" s="1133"/>
      <c r="AP175" s="1134"/>
      <c r="AQ175" s="642" t="str">
        <f>IF(AK175="","",VLOOKUP(AK175,ﾃﾞｰﾀ一覧!$AH$4:$AR$66,2,FALSE))</f>
        <v/>
      </c>
      <c r="AR175" s="1084"/>
      <c r="AS175" s="1084"/>
      <c r="AT175" s="643" t="str">
        <f>IF(AK175="","",VLOOKUP(AK175,ﾃﾞｰﾀ一覧!$AH$4:$AR$66,3,FALSE))</f>
        <v/>
      </c>
      <c r="AU175" s="644" t="str">
        <f>IF(AK175="","",VLOOKUP(AK175,ﾃﾞｰﾀ一覧!$AH$4:$AR$66,5,FALSE))</f>
        <v/>
      </c>
      <c r="AV175" s="1084"/>
      <c r="AW175" s="1084"/>
      <c r="AX175" s="643" t="str">
        <f>IF(AK175="","",VLOOKUP(AK175,ﾃﾞｰﾀ一覧!$AH$4:$AR$66,6,FALSE))</f>
        <v/>
      </c>
      <c r="AY175" s="649" t="str">
        <f>IF(AK175="","",VLOOKUP(AK175,ﾃﾞｰﾀ一覧!$AH$4:$AR$66,8,FALSE))</f>
        <v/>
      </c>
      <c r="AZ175" s="1084"/>
      <c r="BA175" s="1084"/>
      <c r="BB175" s="388" t="str">
        <f>IF(AK175="","",VLOOKUP(AK175,ﾃﾞｰﾀ一覧!$AH$4:$AR$66,9,FALSE))</f>
        <v/>
      </c>
      <c r="BC175" s="1124"/>
      <c r="BD175" s="1125"/>
      <c r="BE175" s="1125"/>
      <c r="BF175" s="1124"/>
      <c r="BG175" s="1125"/>
      <c r="BH175" s="1125"/>
      <c r="BI175" s="1124"/>
      <c r="BJ175" s="1125"/>
      <c r="BK175" s="1150"/>
      <c r="BL175" s="1154"/>
      <c r="BM175" s="1155"/>
      <c r="BN175" s="1156"/>
      <c r="BO175" s="1109" t="str">
        <f>IF($AK175="","",IF($BF175="","",IF($BF175=ﾃﾞｰﾀ一覧!$U$37,"",IF($BF175=ﾃﾞｰﾀ一覧!$U$38,"",IF($AH175=ﾃﾞｰﾀ一覧!$U$25,VLOOKUP($AK175,ﾃﾞｰﾀ一覧!$AH$43:$AR$66,10,FALSE),VLOOKUP($AK175,ﾃﾞｰﾀ一覧!$AH$4:$AR$66,10,FALSE))))))</f>
        <v/>
      </c>
      <c r="BP175" s="1110"/>
      <c r="BQ175" s="1110"/>
      <c r="BR175" s="1111"/>
      <c r="BS175" s="1115">
        <f>IF($BL175="",0,VLOOKUP($BL175,ﾃﾞｰﾀ一覧!$AY$4:$BB$16,3,FALSE))</f>
        <v>0</v>
      </c>
      <c r="BT175" s="1115"/>
      <c r="BU175" s="1115"/>
      <c r="BV175" s="1112" t="str">
        <f>IF($BO175="","",IF($BF175=ﾃﾞｰﾀ一覧!$U$37,"",IF($BF175=ﾃﾞｰﾀ一覧!$U$38,"",IF($BO175=ﾃﾞｰﾀ一覧!$AT$27,ﾃﾞｰﾀ一覧!$AT$27,VLOOKUP($AK175,ﾃﾞｰﾀ一覧!$AH$4:$AR$66,11,FALSE)*IF($BO175=ﾃﾞｰﾀ一覧!$AT$17,($AR175+1)*($AV175+1),IF($BO175=ﾃﾞｰﾀ一覧!$AT$22,IF(COUNTIF($AD175,"*天端*"),ﾃﾞｰﾀ一覧!$AU$43/2,ﾃﾞｰﾀ一覧!$AU$43/3),IF($BO175=ﾃﾞｰﾀ一覧!$AT$20,$AR175*$AV175,IF($BO175=ﾃﾞｰﾀ一覧!$AT$21,$AV175,1))))))))</f>
        <v/>
      </c>
      <c r="BW175" s="1112"/>
      <c r="BX175" s="1112"/>
      <c r="BY175" s="1088" t="str">
        <f>IF($B175="","",IF($AH175="","",IF($CK175=ﾃﾞｰﾀ一覧!$U$53,ﾃﾞｰﾀ一覧!$U$61,IF($AH175=ﾃﾞｰﾀ一覧!$U$21,ﾃﾞｰﾀ一覧!$U$60,IF(OR($AH175=ﾃﾞｰﾀ一覧!$U$19,$AH175=ﾃﾞｰﾀ一覧!$U$20,$AH175=ﾃﾞｰﾀ一覧!$U$23,$AH175=ﾃﾞｰﾀ一覧!$U$22,$AH175=ﾃﾞｰﾀ一覧!$U$18,AH175=ﾃﾞｰﾀ一覧!$U$25),ﾃﾞｰﾀ一覧!$U$59,ﾃﾞｰﾀ一覧!$U$62)))))</f>
        <v/>
      </c>
      <c r="BZ175" s="1089"/>
      <c r="CA175" s="1113"/>
      <c r="CB175" s="1113"/>
      <c r="CC175" s="1113"/>
      <c r="CD175" s="1113"/>
      <c r="CE175" s="1113"/>
      <c r="CF175" s="1113"/>
      <c r="CG175" s="1113"/>
      <c r="CH175" s="1113"/>
      <c r="CI175" s="1114"/>
      <c r="CK175" s="240"/>
      <c r="CM175" s="378" t="str">
        <f t="shared" si="14"/>
        <v/>
      </c>
      <c r="CN175" s="379" t="str">
        <f t="shared" si="15"/>
        <v/>
      </c>
      <c r="CO175" s="379" t="str">
        <f t="shared" si="16"/>
        <v/>
      </c>
      <c r="CP175" s="380" t="str">
        <f t="shared" si="17"/>
        <v/>
      </c>
      <c r="CQ175" s="244"/>
      <c r="CR175" s="1100"/>
      <c r="CS175" s="1101"/>
      <c r="CT175" s="1102"/>
      <c r="CU175" s="1135"/>
      <c r="CV175" s="1136"/>
      <c r="CW175" s="1136"/>
      <c r="CX175" s="1137"/>
      <c r="CY175" s="1138"/>
      <c r="CZ175" s="1139"/>
      <c r="DA175" s="1140"/>
      <c r="DB175" s="1132"/>
      <c r="DC175" s="1133"/>
      <c r="DD175" s="1133"/>
      <c r="DE175" s="1133"/>
      <c r="DF175" s="1133"/>
      <c r="DG175" s="1134"/>
      <c r="DH175" s="580"/>
      <c r="DI175" s="1372"/>
      <c r="DJ175" s="1372"/>
      <c r="DK175" s="581"/>
      <c r="DL175" s="582"/>
      <c r="DM175" s="1372"/>
      <c r="DN175" s="1372"/>
      <c r="DO175" s="581"/>
      <c r="DP175" s="582"/>
      <c r="DQ175" s="1372"/>
      <c r="DR175" s="1372"/>
      <c r="DS175" s="583"/>
      <c r="DT175" s="1124"/>
      <c r="DU175" s="1125"/>
      <c r="DV175" s="1150"/>
      <c r="DW175" s="1124"/>
      <c r="DX175" s="1125"/>
      <c r="DY175" s="1150"/>
      <c r="DZ175" s="1362"/>
      <c r="EA175" s="1363"/>
      <c r="EB175" s="1362"/>
      <c r="EC175" s="1363"/>
      <c r="ED175" s="1362"/>
      <c r="EE175" s="1363"/>
      <c r="EF175" s="1364"/>
      <c r="EG175" s="1296"/>
      <c r="EH175" s="1296"/>
      <c r="EI175" s="1365"/>
      <c r="EJ175" s="1366"/>
      <c r="EK175" s="1367"/>
      <c r="EL175" s="1368"/>
      <c r="EM175" s="1298"/>
      <c r="EN175" s="1113"/>
      <c r="EO175" s="1369"/>
      <c r="EP175" s="1370"/>
      <c r="EQ175" s="1371"/>
      <c r="ER175" s="1298"/>
      <c r="ES175" s="1113"/>
      <c r="ET175" s="1113"/>
      <c r="EU175" s="1113"/>
      <c r="EV175" s="1113"/>
      <c r="EW175" s="1113"/>
      <c r="EX175" s="1113"/>
      <c r="EY175" s="1113"/>
      <c r="EZ175" s="1114"/>
    </row>
    <row r="176" spans="1:156" ht="30" customHeight="1" x14ac:dyDescent="0.2">
      <c r="A176" s="207">
        <f t="shared" si="18"/>
        <v>165</v>
      </c>
      <c r="B176" s="1103"/>
      <c r="C176" s="1104"/>
      <c r="D176" s="1092"/>
      <c r="E176" s="1093"/>
      <c r="F176" s="1094" t="str">
        <f t="shared" si="20"/>
        <v/>
      </c>
      <c r="G176" s="1095"/>
      <c r="H176" s="1095"/>
      <c r="I176" s="1095"/>
      <c r="J176" s="1095"/>
      <c r="K176" s="1095"/>
      <c r="L176" s="1095"/>
      <c r="M176" s="1095"/>
      <c r="N176" s="1095"/>
      <c r="O176" s="1095"/>
      <c r="P176" s="1095"/>
      <c r="Q176" s="1095"/>
      <c r="R176" s="1095"/>
      <c r="S176" s="1095"/>
      <c r="T176" s="1095"/>
      <c r="U176" s="1095"/>
      <c r="V176" s="1095"/>
      <c r="W176" s="1096"/>
      <c r="X176" s="1097">
        <f t="shared" si="19"/>
        <v>0</v>
      </c>
      <c r="Y176" s="1098"/>
      <c r="Z176" s="1099"/>
      <c r="AA176" s="1100"/>
      <c r="AB176" s="1101"/>
      <c r="AC176" s="1102"/>
      <c r="AD176" s="1135"/>
      <c r="AE176" s="1136"/>
      <c r="AF176" s="1136"/>
      <c r="AG176" s="1137"/>
      <c r="AH176" s="1138"/>
      <c r="AI176" s="1139"/>
      <c r="AJ176" s="1140"/>
      <c r="AK176" s="1132"/>
      <c r="AL176" s="1133"/>
      <c r="AM176" s="1133"/>
      <c r="AN176" s="1133"/>
      <c r="AO176" s="1133"/>
      <c r="AP176" s="1134"/>
      <c r="AQ176" s="642" t="str">
        <f>IF(AK176="","",VLOOKUP(AK176,ﾃﾞｰﾀ一覧!$AH$4:$AR$66,2,FALSE))</f>
        <v/>
      </c>
      <c r="AR176" s="1084"/>
      <c r="AS176" s="1084"/>
      <c r="AT176" s="643" t="str">
        <f>IF(AK176="","",VLOOKUP(AK176,ﾃﾞｰﾀ一覧!$AH$4:$AR$66,3,FALSE))</f>
        <v/>
      </c>
      <c r="AU176" s="644" t="str">
        <f>IF(AK176="","",VLOOKUP(AK176,ﾃﾞｰﾀ一覧!$AH$4:$AR$66,5,FALSE))</f>
        <v/>
      </c>
      <c r="AV176" s="1084"/>
      <c r="AW176" s="1084"/>
      <c r="AX176" s="643" t="str">
        <f>IF(AK176="","",VLOOKUP(AK176,ﾃﾞｰﾀ一覧!$AH$4:$AR$66,6,FALSE))</f>
        <v/>
      </c>
      <c r="AY176" s="649" t="str">
        <f>IF(AK176="","",VLOOKUP(AK176,ﾃﾞｰﾀ一覧!$AH$4:$AR$66,8,FALSE))</f>
        <v/>
      </c>
      <c r="AZ176" s="1084"/>
      <c r="BA176" s="1084"/>
      <c r="BB176" s="388" t="str">
        <f>IF(AK176="","",VLOOKUP(AK176,ﾃﾞｰﾀ一覧!$AH$4:$AR$66,9,FALSE))</f>
        <v/>
      </c>
      <c r="BC176" s="1124"/>
      <c r="BD176" s="1125"/>
      <c r="BE176" s="1125"/>
      <c r="BF176" s="1124"/>
      <c r="BG176" s="1125"/>
      <c r="BH176" s="1125"/>
      <c r="BI176" s="1124"/>
      <c r="BJ176" s="1125"/>
      <c r="BK176" s="1150"/>
      <c r="BL176" s="1154"/>
      <c r="BM176" s="1155"/>
      <c r="BN176" s="1156"/>
      <c r="BO176" s="1109" t="str">
        <f>IF($AK176="","",IF($BF176="","",IF($BF176=ﾃﾞｰﾀ一覧!$U$37,"",IF($BF176=ﾃﾞｰﾀ一覧!$U$38,"",IF($AH176=ﾃﾞｰﾀ一覧!$U$25,VLOOKUP($AK176,ﾃﾞｰﾀ一覧!$AH$43:$AR$66,10,FALSE),VLOOKUP($AK176,ﾃﾞｰﾀ一覧!$AH$4:$AR$66,10,FALSE))))))</f>
        <v/>
      </c>
      <c r="BP176" s="1110"/>
      <c r="BQ176" s="1110"/>
      <c r="BR176" s="1111"/>
      <c r="BS176" s="1115">
        <f>IF($BL176="",0,VLOOKUP($BL176,ﾃﾞｰﾀ一覧!$AY$4:$BB$16,3,FALSE))</f>
        <v>0</v>
      </c>
      <c r="BT176" s="1115"/>
      <c r="BU176" s="1115"/>
      <c r="BV176" s="1112" t="str">
        <f>IF($BO176="","",IF($BF176=ﾃﾞｰﾀ一覧!$U$37,"",IF($BF176=ﾃﾞｰﾀ一覧!$U$38,"",IF($BO176=ﾃﾞｰﾀ一覧!$AT$27,ﾃﾞｰﾀ一覧!$AT$27,VLOOKUP($AK176,ﾃﾞｰﾀ一覧!$AH$4:$AR$66,11,FALSE)*IF($BO176=ﾃﾞｰﾀ一覧!$AT$17,($AR176+1)*($AV176+1),IF($BO176=ﾃﾞｰﾀ一覧!$AT$22,IF(COUNTIF($AD176,"*天端*"),ﾃﾞｰﾀ一覧!$AU$43/2,ﾃﾞｰﾀ一覧!$AU$43/3),IF($BO176=ﾃﾞｰﾀ一覧!$AT$20,$AR176*$AV176,IF($BO176=ﾃﾞｰﾀ一覧!$AT$21,$AV176,1))))))))</f>
        <v/>
      </c>
      <c r="BW176" s="1112"/>
      <c r="BX176" s="1112"/>
      <c r="BY176" s="1088" t="str">
        <f>IF($B176="","",IF($AH176="","",IF($CK176=ﾃﾞｰﾀ一覧!$U$53,ﾃﾞｰﾀ一覧!$U$61,IF($AH176=ﾃﾞｰﾀ一覧!$U$21,ﾃﾞｰﾀ一覧!$U$60,IF(OR($AH176=ﾃﾞｰﾀ一覧!$U$19,$AH176=ﾃﾞｰﾀ一覧!$U$20,$AH176=ﾃﾞｰﾀ一覧!$U$23,$AH176=ﾃﾞｰﾀ一覧!$U$22,$AH176=ﾃﾞｰﾀ一覧!$U$18,AH176=ﾃﾞｰﾀ一覧!$U$25),ﾃﾞｰﾀ一覧!$U$59,ﾃﾞｰﾀ一覧!$U$62)))))</f>
        <v/>
      </c>
      <c r="BZ176" s="1089"/>
      <c r="CA176" s="1113"/>
      <c r="CB176" s="1113"/>
      <c r="CC176" s="1113"/>
      <c r="CD176" s="1113"/>
      <c r="CE176" s="1113"/>
      <c r="CF176" s="1113"/>
      <c r="CG176" s="1113"/>
      <c r="CH176" s="1113"/>
      <c r="CI176" s="1114"/>
      <c r="CK176" s="240"/>
      <c r="CM176" s="378" t="str">
        <f t="shared" si="14"/>
        <v/>
      </c>
      <c r="CN176" s="379" t="str">
        <f t="shared" si="15"/>
        <v/>
      </c>
      <c r="CO176" s="379" t="str">
        <f t="shared" si="16"/>
        <v/>
      </c>
      <c r="CP176" s="380" t="str">
        <f t="shared" si="17"/>
        <v/>
      </c>
      <c r="CQ176" s="244"/>
      <c r="CR176" s="1100"/>
      <c r="CS176" s="1101"/>
      <c r="CT176" s="1102"/>
      <c r="CU176" s="1135"/>
      <c r="CV176" s="1136"/>
      <c r="CW176" s="1136"/>
      <c r="CX176" s="1137"/>
      <c r="CY176" s="1138"/>
      <c r="CZ176" s="1139"/>
      <c r="DA176" s="1140"/>
      <c r="DB176" s="1132"/>
      <c r="DC176" s="1133"/>
      <c r="DD176" s="1133"/>
      <c r="DE176" s="1133"/>
      <c r="DF176" s="1133"/>
      <c r="DG176" s="1134"/>
      <c r="DH176" s="580"/>
      <c r="DI176" s="1372"/>
      <c r="DJ176" s="1372"/>
      <c r="DK176" s="581"/>
      <c r="DL176" s="582"/>
      <c r="DM176" s="1372"/>
      <c r="DN176" s="1372"/>
      <c r="DO176" s="581"/>
      <c r="DP176" s="582"/>
      <c r="DQ176" s="1372"/>
      <c r="DR176" s="1372"/>
      <c r="DS176" s="583"/>
      <c r="DT176" s="1124"/>
      <c r="DU176" s="1125"/>
      <c r="DV176" s="1150"/>
      <c r="DW176" s="1124"/>
      <c r="DX176" s="1125"/>
      <c r="DY176" s="1150"/>
      <c r="DZ176" s="1362"/>
      <c r="EA176" s="1363"/>
      <c r="EB176" s="1362"/>
      <c r="EC176" s="1363"/>
      <c r="ED176" s="1362"/>
      <c r="EE176" s="1363"/>
      <c r="EF176" s="1364"/>
      <c r="EG176" s="1296"/>
      <c r="EH176" s="1296"/>
      <c r="EI176" s="1365"/>
      <c r="EJ176" s="1366"/>
      <c r="EK176" s="1367"/>
      <c r="EL176" s="1368"/>
      <c r="EM176" s="1298"/>
      <c r="EN176" s="1113"/>
      <c r="EO176" s="1369"/>
      <c r="EP176" s="1370"/>
      <c r="EQ176" s="1371"/>
      <c r="ER176" s="1298"/>
      <c r="ES176" s="1113"/>
      <c r="ET176" s="1113"/>
      <c r="EU176" s="1113"/>
      <c r="EV176" s="1113"/>
      <c r="EW176" s="1113"/>
      <c r="EX176" s="1113"/>
      <c r="EY176" s="1113"/>
      <c r="EZ176" s="1114"/>
    </row>
    <row r="177" spans="1:156" ht="30" customHeight="1" x14ac:dyDescent="0.2">
      <c r="A177" s="207">
        <f t="shared" si="18"/>
        <v>166</v>
      </c>
      <c r="B177" s="1103"/>
      <c r="C177" s="1104"/>
      <c r="D177" s="1092"/>
      <c r="E177" s="1093"/>
      <c r="F177" s="1094" t="str">
        <f t="shared" si="20"/>
        <v/>
      </c>
      <c r="G177" s="1095"/>
      <c r="H177" s="1095"/>
      <c r="I177" s="1095"/>
      <c r="J177" s="1095"/>
      <c r="K177" s="1095"/>
      <c r="L177" s="1095"/>
      <c r="M177" s="1095"/>
      <c r="N177" s="1095"/>
      <c r="O177" s="1095"/>
      <c r="P177" s="1095"/>
      <c r="Q177" s="1095"/>
      <c r="R177" s="1095"/>
      <c r="S177" s="1095"/>
      <c r="T177" s="1095"/>
      <c r="U177" s="1095"/>
      <c r="V177" s="1095"/>
      <c r="W177" s="1096"/>
      <c r="X177" s="1097">
        <f t="shared" si="19"/>
        <v>0</v>
      </c>
      <c r="Y177" s="1098"/>
      <c r="Z177" s="1099"/>
      <c r="AA177" s="1100"/>
      <c r="AB177" s="1101"/>
      <c r="AC177" s="1102"/>
      <c r="AD177" s="1135"/>
      <c r="AE177" s="1136"/>
      <c r="AF177" s="1136"/>
      <c r="AG177" s="1137"/>
      <c r="AH177" s="1138"/>
      <c r="AI177" s="1139"/>
      <c r="AJ177" s="1140"/>
      <c r="AK177" s="1132"/>
      <c r="AL177" s="1133"/>
      <c r="AM177" s="1133"/>
      <c r="AN177" s="1133"/>
      <c r="AO177" s="1133"/>
      <c r="AP177" s="1134"/>
      <c r="AQ177" s="642" t="str">
        <f>IF(AK177="","",VLOOKUP(AK177,ﾃﾞｰﾀ一覧!$AH$4:$AR$66,2,FALSE))</f>
        <v/>
      </c>
      <c r="AR177" s="1084"/>
      <c r="AS177" s="1084"/>
      <c r="AT177" s="643" t="str">
        <f>IF(AK177="","",VLOOKUP(AK177,ﾃﾞｰﾀ一覧!$AH$4:$AR$66,3,FALSE))</f>
        <v/>
      </c>
      <c r="AU177" s="644" t="str">
        <f>IF(AK177="","",VLOOKUP(AK177,ﾃﾞｰﾀ一覧!$AH$4:$AR$66,5,FALSE))</f>
        <v/>
      </c>
      <c r="AV177" s="1084"/>
      <c r="AW177" s="1084"/>
      <c r="AX177" s="643" t="str">
        <f>IF(AK177="","",VLOOKUP(AK177,ﾃﾞｰﾀ一覧!$AH$4:$AR$66,6,FALSE))</f>
        <v/>
      </c>
      <c r="AY177" s="649" t="str">
        <f>IF(AK177="","",VLOOKUP(AK177,ﾃﾞｰﾀ一覧!$AH$4:$AR$66,8,FALSE))</f>
        <v/>
      </c>
      <c r="AZ177" s="1084"/>
      <c r="BA177" s="1084"/>
      <c r="BB177" s="388" t="str">
        <f>IF(AK177="","",VLOOKUP(AK177,ﾃﾞｰﾀ一覧!$AH$4:$AR$66,9,FALSE))</f>
        <v/>
      </c>
      <c r="BC177" s="1124"/>
      <c r="BD177" s="1125"/>
      <c r="BE177" s="1125"/>
      <c r="BF177" s="1124"/>
      <c r="BG177" s="1125"/>
      <c r="BH177" s="1125"/>
      <c r="BI177" s="1124"/>
      <c r="BJ177" s="1125"/>
      <c r="BK177" s="1150"/>
      <c r="BL177" s="1154"/>
      <c r="BM177" s="1155"/>
      <c r="BN177" s="1156"/>
      <c r="BO177" s="1109" t="str">
        <f>IF($AK177="","",IF($BF177="","",IF($BF177=ﾃﾞｰﾀ一覧!$U$37,"",IF($BF177=ﾃﾞｰﾀ一覧!$U$38,"",IF($AH177=ﾃﾞｰﾀ一覧!$U$25,VLOOKUP($AK177,ﾃﾞｰﾀ一覧!$AH$43:$AR$66,10,FALSE),VLOOKUP($AK177,ﾃﾞｰﾀ一覧!$AH$4:$AR$66,10,FALSE))))))</f>
        <v/>
      </c>
      <c r="BP177" s="1110"/>
      <c r="BQ177" s="1110"/>
      <c r="BR177" s="1111"/>
      <c r="BS177" s="1115">
        <f>IF($BL177="",0,VLOOKUP($BL177,ﾃﾞｰﾀ一覧!$AY$4:$BB$16,3,FALSE))</f>
        <v>0</v>
      </c>
      <c r="BT177" s="1115"/>
      <c r="BU177" s="1115"/>
      <c r="BV177" s="1112" t="str">
        <f>IF($BO177="","",IF($BF177=ﾃﾞｰﾀ一覧!$U$37,"",IF($BF177=ﾃﾞｰﾀ一覧!$U$38,"",IF($BO177=ﾃﾞｰﾀ一覧!$AT$27,ﾃﾞｰﾀ一覧!$AT$27,VLOOKUP($AK177,ﾃﾞｰﾀ一覧!$AH$4:$AR$66,11,FALSE)*IF($BO177=ﾃﾞｰﾀ一覧!$AT$17,($AR177+1)*($AV177+1),IF($BO177=ﾃﾞｰﾀ一覧!$AT$22,IF(COUNTIF($AD177,"*天端*"),ﾃﾞｰﾀ一覧!$AU$43/2,ﾃﾞｰﾀ一覧!$AU$43/3),IF($BO177=ﾃﾞｰﾀ一覧!$AT$20,$AR177*$AV177,IF($BO177=ﾃﾞｰﾀ一覧!$AT$21,$AV177,1))))))))</f>
        <v/>
      </c>
      <c r="BW177" s="1112"/>
      <c r="BX177" s="1112"/>
      <c r="BY177" s="1088" t="str">
        <f>IF($B177="","",IF($AH177="","",IF($CK177=ﾃﾞｰﾀ一覧!$U$53,ﾃﾞｰﾀ一覧!$U$61,IF($AH177=ﾃﾞｰﾀ一覧!$U$21,ﾃﾞｰﾀ一覧!$U$60,IF(OR($AH177=ﾃﾞｰﾀ一覧!$U$19,$AH177=ﾃﾞｰﾀ一覧!$U$20,$AH177=ﾃﾞｰﾀ一覧!$U$23,$AH177=ﾃﾞｰﾀ一覧!$U$22,$AH177=ﾃﾞｰﾀ一覧!$U$18,AH177=ﾃﾞｰﾀ一覧!$U$25),ﾃﾞｰﾀ一覧!$U$59,ﾃﾞｰﾀ一覧!$U$62)))))</f>
        <v/>
      </c>
      <c r="BZ177" s="1089"/>
      <c r="CA177" s="1113"/>
      <c r="CB177" s="1113"/>
      <c r="CC177" s="1113"/>
      <c r="CD177" s="1113"/>
      <c r="CE177" s="1113"/>
      <c r="CF177" s="1113"/>
      <c r="CG177" s="1113"/>
      <c r="CH177" s="1113"/>
      <c r="CI177" s="1114"/>
      <c r="CK177" s="240"/>
      <c r="CM177" s="378" t="str">
        <f t="shared" si="14"/>
        <v/>
      </c>
      <c r="CN177" s="379" t="str">
        <f t="shared" si="15"/>
        <v/>
      </c>
      <c r="CO177" s="379" t="str">
        <f t="shared" si="16"/>
        <v/>
      </c>
      <c r="CP177" s="380" t="str">
        <f t="shared" si="17"/>
        <v/>
      </c>
      <c r="CQ177" s="244"/>
      <c r="CR177" s="1100"/>
      <c r="CS177" s="1101"/>
      <c r="CT177" s="1102"/>
      <c r="CU177" s="1135"/>
      <c r="CV177" s="1136"/>
      <c r="CW177" s="1136"/>
      <c r="CX177" s="1137"/>
      <c r="CY177" s="1138"/>
      <c r="CZ177" s="1139"/>
      <c r="DA177" s="1140"/>
      <c r="DB177" s="1132"/>
      <c r="DC177" s="1133"/>
      <c r="DD177" s="1133"/>
      <c r="DE177" s="1133"/>
      <c r="DF177" s="1133"/>
      <c r="DG177" s="1134"/>
      <c r="DH177" s="580"/>
      <c r="DI177" s="1373"/>
      <c r="DJ177" s="1373"/>
      <c r="DK177" s="581"/>
      <c r="DL177" s="582"/>
      <c r="DM177" s="1372"/>
      <c r="DN177" s="1372"/>
      <c r="DO177" s="581"/>
      <c r="DP177" s="582"/>
      <c r="DQ177" s="1372"/>
      <c r="DR177" s="1372"/>
      <c r="DS177" s="583"/>
      <c r="DT177" s="1124"/>
      <c r="DU177" s="1125"/>
      <c r="DV177" s="1150"/>
      <c r="DW177" s="1124"/>
      <c r="DX177" s="1125"/>
      <c r="DY177" s="1150"/>
      <c r="DZ177" s="1362"/>
      <c r="EA177" s="1363"/>
      <c r="EB177" s="1362"/>
      <c r="EC177" s="1363"/>
      <c r="ED177" s="1362"/>
      <c r="EE177" s="1363"/>
      <c r="EF177" s="1364"/>
      <c r="EG177" s="1296"/>
      <c r="EH177" s="1296"/>
      <c r="EI177" s="1365"/>
      <c r="EJ177" s="1366"/>
      <c r="EK177" s="1367"/>
      <c r="EL177" s="1368"/>
      <c r="EM177" s="1298"/>
      <c r="EN177" s="1113"/>
      <c r="EO177" s="1369"/>
      <c r="EP177" s="1370"/>
      <c r="EQ177" s="1371"/>
      <c r="ER177" s="1298"/>
      <c r="ES177" s="1113"/>
      <c r="ET177" s="1113"/>
      <c r="EU177" s="1113"/>
      <c r="EV177" s="1113"/>
      <c r="EW177" s="1113"/>
      <c r="EX177" s="1113"/>
      <c r="EY177" s="1113"/>
      <c r="EZ177" s="1114"/>
    </row>
    <row r="178" spans="1:156" ht="30" customHeight="1" x14ac:dyDescent="0.2">
      <c r="A178" s="207">
        <f t="shared" si="18"/>
        <v>167</v>
      </c>
      <c r="B178" s="1103"/>
      <c r="C178" s="1104"/>
      <c r="D178" s="1092"/>
      <c r="E178" s="1093"/>
      <c r="F178" s="1094" t="str">
        <f t="shared" si="20"/>
        <v/>
      </c>
      <c r="G178" s="1095"/>
      <c r="H178" s="1095"/>
      <c r="I178" s="1095"/>
      <c r="J178" s="1095"/>
      <c r="K178" s="1095"/>
      <c r="L178" s="1095"/>
      <c r="M178" s="1095"/>
      <c r="N178" s="1095"/>
      <c r="O178" s="1095"/>
      <c r="P178" s="1095"/>
      <c r="Q178" s="1095"/>
      <c r="R178" s="1095"/>
      <c r="S178" s="1095"/>
      <c r="T178" s="1095"/>
      <c r="U178" s="1095"/>
      <c r="V178" s="1095"/>
      <c r="W178" s="1096"/>
      <c r="X178" s="1097">
        <f t="shared" si="19"/>
        <v>0</v>
      </c>
      <c r="Y178" s="1098"/>
      <c r="Z178" s="1099"/>
      <c r="AA178" s="1100"/>
      <c r="AB178" s="1101"/>
      <c r="AC178" s="1102"/>
      <c r="AD178" s="1135"/>
      <c r="AE178" s="1136"/>
      <c r="AF178" s="1136"/>
      <c r="AG178" s="1137"/>
      <c r="AH178" s="1138"/>
      <c r="AI178" s="1139"/>
      <c r="AJ178" s="1140"/>
      <c r="AK178" s="1132"/>
      <c r="AL178" s="1133"/>
      <c r="AM178" s="1133"/>
      <c r="AN178" s="1133"/>
      <c r="AO178" s="1133"/>
      <c r="AP178" s="1134"/>
      <c r="AQ178" s="642" t="str">
        <f>IF(AK178="","",VLOOKUP(AK178,ﾃﾞｰﾀ一覧!$AH$4:$AR$66,2,FALSE))</f>
        <v/>
      </c>
      <c r="AR178" s="1084"/>
      <c r="AS178" s="1084"/>
      <c r="AT178" s="643" t="str">
        <f>IF(AK178="","",VLOOKUP(AK178,ﾃﾞｰﾀ一覧!$AH$4:$AR$66,3,FALSE))</f>
        <v/>
      </c>
      <c r="AU178" s="644" t="str">
        <f>IF(AK178="","",VLOOKUP(AK178,ﾃﾞｰﾀ一覧!$AH$4:$AR$66,5,FALSE))</f>
        <v/>
      </c>
      <c r="AV178" s="1084"/>
      <c r="AW178" s="1084"/>
      <c r="AX178" s="643" t="str">
        <f>IF(AK178="","",VLOOKUP(AK178,ﾃﾞｰﾀ一覧!$AH$4:$AR$66,6,FALSE))</f>
        <v/>
      </c>
      <c r="AY178" s="649" t="str">
        <f>IF(AK178="","",VLOOKUP(AK178,ﾃﾞｰﾀ一覧!$AH$4:$AR$66,8,FALSE))</f>
        <v/>
      </c>
      <c r="AZ178" s="1084"/>
      <c r="BA178" s="1084"/>
      <c r="BB178" s="388" t="str">
        <f>IF(AK178="","",VLOOKUP(AK178,ﾃﾞｰﾀ一覧!$AH$4:$AR$66,9,FALSE))</f>
        <v/>
      </c>
      <c r="BC178" s="1124"/>
      <c r="BD178" s="1125"/>
      <c r="BE178" s="1125"/>
      <c r="BF178" s="1124"/>
      <c r="BG178" s="1125"/>
      <c r="BH178" s="1125"/>
      <c r="BI178" s="1124"/>
      <c r="BJ178" s="1125"/>
      <c r="BK178" s="1150"/>
      <c r="BL178" s="1154"/>
      <c r="BM178" s="1155"/>
      <c r="BN178" s="1156"/>
      <c r="BO178" s="1109" t="str">
        <f>IF($AK178="","",IF($BF178="","",IF($BF178=ﾃﾞｰﾀ一覧!$U$37,"",IF($BF178=ﾃﾞｰﾀ一覧!$U$38,"",IF($AH178=ﾃﾞｰﾀ一覧!$U$25,VLOOKUP($AK178,ﾃﾞｰﾀ一覧!$AH$43:$AR$66,10,FALSE),VLOOKUP($AK178,ﾃﾞｰﾀ一覧!$AH$4:$AR$66,10,FALSE))))))</f>
        <v/>
      </c>
      <c r="BP178" s="1110"/>
      <c r="BQ178" s="1110"/>
      <c r="BR178" s="1111"/>
      <c r="BS178" s="1115">
        <f>IF($BL178="",0,VLOOKUP($BL178,ﾃﾞｰﾀ一覧!$AY$4:$BB$16,3,FALSE))</f>
        <v>0</v>
      </c>
      <c r="BT178" s="1115"/>
      <c r="BU178" s="1115"/>
      <c r="BV178" s="1112" t="str">
        <f>IF($BO178="","",IF($BF178=ﾃﾞｰﾀ一覧!$U$37,"",IF($BF178=ﾃﾞｰﾀ一覧!$U$38,"",IF($BO178=ﾃﾞｰﾀ一覧!$AT$27,ﾃﾞｰﾀ一覧!$AT$27,VLOOKUP($AK178,ﾃﾞｰﾀ一覧!$AH$4:$AR$66,11,FALSE)*IF($BO178=ﾃﾞｰﾀ一覧!$AT$17,($AR178+1)*($AV178+1),IF($BO178=ﾃﾞｰﾀ一覧!$AT$22,IF(COUNTIF($AD178,"*天端*"),ﾃﾞｰﾀ一覧!$AU$43/2,ﾃﾞｰﾀ一覧!$AU$43/3),IF($BO178=ﾃﾞｰﾀ一覧!$AT$20,$AR178*$AV178,IF($BO178=ﾃﾞｰﾀ一覧!$AT$21,$AV178,1))))))))</f>
        <v/>
      </c>
      <c r="BW178" s="1112"/>
      <c r="BX178" s="1112"/>
      <c r="BY178" s="1088" t="str">
        <f>IF($B178="","",IF($AH178="","",IF($CK178=ﾃﾞｰﾀ一覧!$U$53,ﾃﾞｰﾀ一覧!$U$61,IF($AH178=ﾃﾞｰﾀ一覧!$U$21,ﾃﾞｰﾀ一覧!$U$60,IF(OR($AH178=ﾃﾞｰﾀ一覧!$U$19,$AH178=ﾃﾞｰﾀ一覧!$U$20,$AH178=ﾃﾞｰﾀ一覧!$U$23,$AH178=ﾃﾞｰﾀ一覧!$U$22,$AH178=ﾃﾞｰﾀ一覧!$U$18,AH178=ﾃﾞｰﾀ一覧!$U$25),ﾃﾞｰﾀ一覧!$U$59,ﾃﾞｰﾀ一覧!$U$62)))))</f>
        <v/>
      </c>
      <c r="BZ178" s="1089"/>
      <c r="CA178" s="1113"/>
      <c r="CB178" s="1113"/>
      <c r="CC178" s="1113"/>
      <c r="CD178" s="1113"/>
      <c r="CE178" s="1113"/>
      <c r="CF178" s="1113"/>
      <c r="CG178" s="1113"/>
      <c r="CH178" s="1113"/>
      <c r="CI178" s="1114"/>
      <c r="CK178" s="240"/>
      <c r="CM178" s="378" t="str">
        <f t="shared" si="14"/>
        <v/>
      </c>
      <c r="CN178" s="379" t="str">
        <f t="shared" si="15"/>
        <v/>
      </c>
      <c r="CO178" s="379" t="str">
        <f t="shared" si="16"/>
        <v/>
      </c>
      <c r="CP178" s="380" t="str">
        <f t="shared" si="17"/>
        <v/>
      </c>
      <c r="CQ178" s="244"/>
      <c r="CR178" s="1100"/>
      <c r="CS178" s="1101"/>
      <c r="CT178" s="1102"/>
      <c r="CU178" s="1135"/>
      <c r="CV178" s="1136"/>
      <c r="CW178" s="1136"/>
      <c r="CX178" s="1137"/>
      <c r="CY178" s="1138"/>
      <c r="CZ178" s="1139"/>
      <c r="DA178" s="1140"/>
      <c r="DB178" s="1132"/>
      <c r="DC178" s="1133"/>
      <c r="DD178" s="1133"/>
      <c r="DE178" s="1133"/>
      <c r="DF178" s="1133"/>
      <c r="DG178" s="1134"/>
      <c r="DH178" s="580"/>
      <c r="DI178" s="1372"/>
      <c r="DJ178" s="1372"/>
      <c r="DK178" s="581"/>
      <c r="DL178" s="582"/>
      <c r="DM178" s="1372"/>
      <c r="DN178" s="1372"/>
      <c r="DO178" s="581"/>
      <c r="DP178" s="582"/>
      <c r="DQ178" s="1372"/>
      <c r="DR178" s="1372"/>
      <c r="DS178" s="583"/>
      <c r="DT178" s="1124"/>
      <c r="DU178" s="1125"/>
      <c r="DV178" s="1150"/>
      <c r="DW178" s="1124"/>
      <c r="DX178" s="1125"/>
      <c r="DY178" s="1150"/>
      <c r="DZ178" s="1362"/>
      <c r="EA178" s="1363"/>
      <c r="EB178" s="1362"/>
      <c r="EC178" s="1363"/>
      <c r="ED178" s="1362"/>
      <c r="EE178" s="1363"/>
      <c r="EF178" s="1364"/>
      <c r="EG178" s="1296"/>
      <c r="EH178" s="1296"/>
      <c r="EI178" s="1365"/>
      <c r="EJ178" s="1366"/>
      <c r="EK178" s="1367"/>
      <c r="EL178" s="1368"/>
      <c r="EM178" s="1298"/>
      <c r="EN178" s="1113"/>
      <c r="EO178" s="1369"/>
      <c r="EP178" s="1370"/>
      <c r="EQ178" s="1371"/>
      <c r="ER178" s="1298"/>
      <c r="ES178" s="1113"/>
      <c r="ET178" s="1113"/>
      <c r="EU178" s="1113"/>
      <c r="EV178" s="1113"/>
      <c r="EW178" s="1113"/>
      <c r="EX178" s="1113"/>
      <c r="EY178" s="1113"/>
      <c r="EZ178" s="1114"/>
    </row>
    <row r="179" spans="1:156" ht="30" customHeight="1" x14ac:dyDescent="0.2">
      <c r="A179" s="207">
        <f t="shared" si="18"/>
        <v>168</v>
      </c>
      <c r="B179" s="1103"/>
      <c r="C179" s="1104"/>
      <c r="D179" s="1092"/>
      <c r="E179" s="1093"/>
      <c r="F179" s="1094" t="str">
        <f t="shared" si="20"/>
        <v/>
      </c>
      <c r="G179" s="1095"/>
      <c r="H179" s="1095"/>
      <c r="I179" s="1095"/>
      <c r="J179" s="1095"/>
      <c r="K179" s="1095"/>
      <c r="L179" s="1095"/>
      <c r="M179" s="1095"/>
      <c r="N179" s="1095"/>
      <c r="O179" s="1095"/>
      <c r="P179" s="1095"/>
      <c r="Q179" s="1095"/>
      <c r="R179" s="1095"/>
      <c r="S179" s="1095"/>
      <c r="T179" s="1095"/>
      <c r="U179" s="1095"/>
      <c r="V179" s="1095"/>
      <c r="W179" s="1096"/>
      <c r="X179" s="1097">
        <f t="shared" si="19"/>
        <v>0</v>
      </c>
      <c r="Y179" s="1098"/>
      <c r="Z179" s="1099"/>
      <c r="AA179" s="1100"/>
      <c r="AB179" s="1101"/>
      <c r="AC179" s="1102"/>
      <c r="AD179" s="1135"/>
      <c r="AE179" s="1136"/>
      <c r="AF179" s="1136"/>
      <c r="AG179" s="1137"/>
      <c r="AH179" s="1138"/>
      <c r="AI179" s="1139"/>
      <c r="AJ179" s="1140"/>
      <c r="AK179" s="1132"/>
      <c r="AL179" s="1133"/>
      <c r="AM179" s="1133"/>
      <c r="AN179" s="1133"/>
      <c r="AO179" s="1133"/>
      <c r="AP179" s="1134"/>
      <c r="AQ179" s="642" t="str">
        <f>IF(AK179="","",VLOOKUP(AK179,ﾃﾞｰﾀ一覧!$AH$4:$AR$66,2,FALSE))</f>
        <v/>
      </c>
      <c r="AR179" s="1084"/>
      <c r="AS179" s="1084"/>
      <c r="AT179" s="643" t="str">
        <f>IF(AK179="","",VLOOKUP(AK179,ﾃﾞｰﾀ一覧!$AH$4:$AR$66,3,FALSE))</f>
        <v/>
      </c>
      <c r="AU179" s="644" t="str">
        <f>IF(AK179="","",VLOOKUP(AK179,ﾃﾞｰﾀ一覧!$AH$4:$AR$66,5,FALSE))</f>
        <v/>
      </c>
      <c r="AV179" s="1084"/>
      <c r="AW179" s="1084"/>
      <c r="AX179" s="643" t="str">
        <f>IF(AK179="","",VLOOKUP(AK179,ﾃﾞｰﾀ一覧!$AH$4:$AR$66,6,FALSE))</f>
        <v/>
      </c>
      <c r="AY179" s="649" t="str">
        <f>IF(AK179="","",VLOOKUP(AK179,ﾃﾞｰﾀ一覧!$AH$4:$AR$66,8,FALSE))</f>
        <v/>
      </c>
      <c r="AZ179" s="1084"/>
      <c r="BA179" s="1084"/>
      <c r="BB179" s="388" t="str">
        <f>IF(AK179="","",VLOOKUP(AK179,ﾃﾞｰﾀ一覧!$AH$4:$AR$66,9,FALSE))</f>
        <v/>
      </c>
      <c r="BC179" s="1124"/>
      <c r="BD179" s="1125"/>
      <c r="BE179" s="1125"/>
      <c r="BF179" s="1124"/>
      <c r="BG179" s="1125"/>
      <c r="BH179" s="1125"/>
      <c r="BI179" s="1124"/>
      <c r="BJ179" s="1125"/>
      <c r="BK179" s="1150"/>
      <c r="BL179" s="1154"/>
      <c r="BM179" s="1155"/>
      <c r="BN179" s="1156"/>
      <c r="BO179" s="1109" t="str">
        <f>IF($AK179="","",IF($BF179="","",IF($BF179=ﾃﾞｰﾀ一覧!$U$37,"",IF($BF179=ﾃﾞｰﾀ一覧!$U$38,"",IF($AH179=ﾃﾞｰﾀ一覧!$U$25,VLOOKUP($AK179,ﾃﾞｰﾀ一覧!$AH$43:$AR$66,10,FALSE),VLOOKUP($AK179,ﾃﾞｰﾀ一覧!$AH$4:$AR$66,10,FALSE))))))</f>
        <v/>
      </c>
      <c r="BP179" s="1110"/>
      <c r="BQ179" s="1110"/>
      <c r="BR179" s="1111"/>
      <c r="BS179" s="1115">
        <f>IF($BL179="",0,VLOOKUP($BL179,ﾃﾞｰﾀ一覧!$AY$4:$BB$16,3,FALSE))</f>
        <v>0</v>
      </c>
      <c r="BT179" s="1115"/>
      <c r="BU179" s="1115"/>
      <c r="BV179" s="1112" t="str">
        <f>IF($BO179="","",IF($BF179=ﾃﾞｰﾀ一覧!$U$37,"",IF($BF179=ﾃﾞｰﾀ一覧!$U$38,"",IF($BO179=ﾃﾞｰﾀ一覧!$AT$27,ﾃﾞｰﾀ一覧!$AT$27,VLOOKUP($AK179,ﾃﾞｰﾀ一覧!$AH$4:$AR$66,11,FALSE)*IF($BO179=ﾃﾞｰﾀ一覧!$AT$17,($AR179+1)*($AV179+1),IF($BO179=ﾃﾞｰﾀ一覧!$AT$22,IF(COUNTIF($AD179,"*天端*"),ﾃﾞｰﾀ一覧!$AU$43/2,ﾃﾞｰﾀ一覧!$AU$43/3),IF($BO179=ﾃﾞｰﾀ一覧!$AT$20,$AR179*$AV179,IF($BO179=ﾃﾞｰﾀ一覧!$AT$21,$AV179,1))))))))</f>
        <v/>
      </c>
      <c r="BW179" s="1112"/>
      <c r="BX179" s="1112"/>
      <c r="BY179" s="1088" t="str">
        <f>IF($B179="","",IF($AH179="","",IF($CK179=ﾃﾞｰﾀ一覧!$U$53,ﾃﾞｰﾀ一覧!$U$61,IF($AH179=ﾃﾞｰﾀ一覧!$U$21,ﾃﾞｰﾀ一覧!$U$60,IF(OR($AH179=ﾃﾞｰﾀ一覧!$U$19,$AH179=ﾃﾞｰﾀ一覧!$U$20,$AH179=ﾃﾞｰﾀ一覧!$U$23,$AH179=ﾃﾞｰﾀ一覧!$U$22,$AH179=ﾃﾞｰﾀ一覧!$U$18,AH179=ﾃﾞｰﾀ一覧!$U$25),ﾃﾞｰﾀ一覧!$U$59,ﾃﾞｰﾀ一覧!$U$62)))))</f>
        <v/>
      </c>
      <c r="BZ179" s="1089"/>
      <c r="CA179" s="1113"/>
      <c r="CB179" s="1113"/>
      <c r="CC179" s="1113"/>
      <c r="CD179" s="1113"/>
      <c r="CE179" s="1113"/>
      <c r="CF179" s="1113"/>
      <c r="CG179" s="1113"/>
      <c r="CH179" s="1113"/>
      <c r="CI179" s="1114"/>
      <c r="CK179" s="240"/>
      <c r="CM179" s="378" t="str">
        <f t="shared" si="14"/>
        <v/>
      </c>
      <c r="CN179" s="379" t="str">
        <f t="shared" si="15"/>
        <v/>
      </c>
      <c r="CO179" s="379" t="str">
        <f t="shared" si="16"/>
        <v/>
      </c>
      <c r="CP179" s="380" t="str">
        <f t="shared" si="17"/>
        <v/>
      </c>
      <c r="CQ179" s="244"/>
      <c r="CR179" s="1100"/>
      <c r="CS179" s="1101"/>
      <c r="CT179" s="1102"/>
      <c r="CU179" s="1135"/>
      <c r="CV179" s="1136"/>
      <c r="CW179" s="1136"/>
      <c r="CX179" s="1137"/>
      <c r="CY179" s="1138"/>
      <c r="CZ179" s="1139"/>
      <c r="DA179" s="1140"/>
      <c r="DB179" s="1132"/>
      <c r="DC179" s="1133"/>
      <c r="DD179" s="1133"/>
      <c r="DE179" s="1133"/>
      <c r="DF179" s="1133"/>
      <c r="DG179" s="1134"/>
      <c r="DH179" s="580"/>
      <c r="DI179" s="1372"/>
      <c r="DJ179" s="1372"/>
      <c r="DK179" s="581"/>
      <c r="DL179" s="582"/>
      <c r="DM179" s="1372"/>
      <c r="DN179" s="1372"/>
      <c r="DO179" s="581"/>
      <c r="DP179" s="582"/>
      <c r="DQ179" s="1372"/>
      <c r="DR179" s="1372"/>
      <c r="DS179" s="583"/>
      <c r="DT179" s="1124"/>
      <c r="DU179" s="1125"/>
      <c r="DV179" s="1150"/>
      <c r="DW179" s="1124"/>
      <c r="DX179" s="1125"/>
      <c r="DY179" s="1150"/>
      <c r="DZ179" s="1362"/>
      <c r="EA179" s="1363"/>
      <c r="EB179" s="1362"/>
      <c r="EC179" s="1363"/>
      <c r="ED179" s="1362"/>
      <c r="EE179" s="1363"/>
      <c r="EF179" s="1364"/>
      <c r="EG179" s="1296"/>
      <c r="EH179" s="1296"/>
      <c r="EI179" s="1365"/>
      <c r="EJ179" s="1366"/>
      <c r="EK179" s="1367"/>
      <c r="EL179" s="1368"/>
      <c r="EM179" s="1298"/>
      <c r="EN179" s="1113"/>
      <c r="EO179" s="1369"/>
      <c r="EP179" s="1370"/>
      <c r="EQ179" s="1371"/>
      <c r="ER179" s="1298"/>
      <c r="ES179" s="1113"/>
      <c r="ET179" s="1113"/>
      <c r="EU179" s="1113"/>
      <c r="EV179" s="1113"/>
      <c r="EW179" s="1113"/>
      <c r="EX179" s="1113"/>
      <c r="EY179" s="1113"/>
      <c r="EZ179" s="1114"/>
    </row>
    <row r="180" spans="1:156" ht="30" customHeight="1" x14ac:dyDescent="0.2">
      <c r="A180" s="207">
        <f t="shared" si="18"/>
        <v>169</v>
      </c>
      <c r="B180" s="1103"/>
      <c r="C180" s="1104"/>
      <c r="D180" s="1092"/>
      <c r="E180" s="1093"/>
      <c r="F180" s="1094" t="str">
        <f t="shared" si="20"/>
        <v/>
      </c>
      <c r="G180" s="1095"/>
      <c r="H180" s="1095"/>
      <c r="I180" s="1095"/>
      <c r="J180" s="1095"/>
      <c r="K180" s="1095"/>
      <c r="L180" s="1095"/>
      <c r="M180" s="1095"/>
      <c r="N180" s="1095"/>
      <c r="O180" s="1095"/>
      <c r="P180" s="1095"/>
      <c r="Q180" s="1095"/>
      <c r="R180" s="1095"/>
      <c r="S180" s="1095"/>
      <c r="T180" s="1095"/>
      <c r="U180" s="1095"/>
      <c r="V180" s="1095"/>
      <c r="W180" s="1096"/>
      <c r="X180" s="1097">
        <f t="shared" si="19"/>
        <v>0</v>
      </c>
      <c r="Y180" s="1098"/>
      <c r="Z180" s="1099"/>
      <c r="AA180" s="1100"/>
      <c r="AB180" s="1101"/>
      <c r="AC180" s="1102"/>
      <c r="AD180" s="1135"/>
      <c r="AE180" s="1136"/>
      <c r="AF180" s="1136"/>
      <c r="AG180" s="1137"/>
      <c r="AH180" s="1138"/>
      <c r="AI180" s="1139"/>
      <c r="AJ180" s="1140"/>
      <c r="AK180" s="1132"/>
      <c r="AL180" s="1133"/>
      <c r="AM180" s="1133"/>
      <c r="AN180" s="1133"/>
      <c r="AO180" s="1133"/>
      <c r="AP180" s="1134"/>
      <c r="AQ180" s="642" t="str">
        <f>IF(AK180="","",VLOOKUP(AK180,ﾃﾞｰﾀ一覧!$AH$4:$AR$66,2,FALSE))</f>
        <v/>
      </c>
      <c r="AR180" s="1084"/>
      <c r="AS180" s="1084"/>
      <c r="AT180" s="643" t="str">
        <f>IF(AK180="","",VLOOKUP(AK180,ﾃﾞｰﾀ一覧!$AH$4:$AR$66,3,FALSE))</f>
        <v/>
      </c>
      <c r="AU180" s="644" t="str">
        <f>IF(AK180="","",VLOOKUP(AK180,ﾃﾞｰﾀ一覧!$AH$4:$AR$66,5,FALSE))</f>
        <v/>
      </c>
      <c r="AV180" s="1084"/>
      <c r="AW180" s="1084"/>
      <c r="AX180" s="643" t="str">
        <f>IF(AK180="","",VLOOKUP(AK180,ﾃﾞｰﾀ一覧!$AH$4:$AR$66,6,FALSE))</f>
        <v/>
      </c>
      <c r="AY180" s="649" t="str">
        <f>IF(AK180="","",VLOOKUP(AK180,ﾃﾞｰﾀ一覧!$AH$4:$AR$66,8,FALSE))</f>
        <v/>
      </c>
      <c r="AZ180" s="1084"/>
      <c r="BA180" s="1084"/>
      <c r="BB180" s="388" t="str">
        <f>IF(AK180="","",VLOOKUP(AK180,ﾃﾞｰﾀ一覧!$AH$4:$AR$66,9,FALSE))</f>
        <v/>
      </c>
      <c r="BC180" s="1124"/>
      <c r="BD180" s="1125"/>
      <c r="BE180" s="1125"/>
      <c r="BF180" s="1124"/>
      <c r="BG180" s="1125"/>
      <c r="BH180" s="1125"/>
      <c r="BI180" s="1124"/>
      <c r="BJ180" s="1125"/>
      <c r="BK180" s="1150"/>
      <c r="BL180" s="1154"/>
      <c r="BM180" s="1155"/>
      <c r="BN180" s="1156"/>
      <c r="BO180" s="1109" t="str">
        <f>IF($AK180="","",IF($BF180="","",IF($BF180=ﾃﾞｰﾀ一覧!$U$37,"",IF($BF180=ﾃﾞｰﾀ一覧!$U$38,"",IF($AH180=ﾃﾞｰﾀ一覧!$U$25,VLOOKUP($AK180,ﾃﾞｰﾀ一覧!$AH$43:$AR$66,10,FALSE),VLOOKUP($AK180,ﾃﾞｰﾀ一覧!$AH$4:$AR$66,10,FALSE))))))</f>
        <v/>
      </c>
      <c r="BP180" s="1110"/>
      <c r="BQ180" s="1110"/>
      <c r="BR180" s="1111"/>
      <c r="BS180" s="1115">
        <f>IF($BL180="",0,VLOOKUP($BL180,ﾃﾞｰﾀ一覧!$AY$4:$BB$16,3,FALSE))</f>
        <v>0</v>
      </c>
      <c r="BT180" s="1115"/>
      <c r="BU180" s="1115"/>
      <c r="BV180" s="1112" t="str">
        <f>IF($BO180="","",IF($BF180=ﾃﾞｰﾀ一覧!$U$37,"",IF($BF180=ﾃﾞｰﾀ一覧!$U$38,"",IF($BO180=ﾃﾞｰﾀ一覧!$AT$27,ﾃﾞｰﾀ一覧!$AT$27,VLOOKUP($AK180,ﾃﾞｰﾀ一覧!$AH$4:$AR$66,11,FALSE)*IF($BO180=ﾃﾞｰﾀ一覧!$AT$17,($AR180+1)*($AV180+1),IF($BO180=ﾃﾞｰﾀ一覧!$AT$22,IF(COUNTIF($AD180,"*天端*"),ﾃﾞｰﾀ一覧!$AU$43/2,ﾃﾞｰﾀ一覧!$AU$43/3),IF($BO180=ﾃﾞｰﾀ一覧!$AT$20,$AR180*$AV180,IF($BO180=ﾃﾞｰﾀ一覧!$AT$21,$AV180,1))))))))</f>
        <v/>
      </c>
      <c r="BW180" s="1112"/>
      <c r="BX180" s="1112"/>
      <c r="BY180" s="1088" t="str">
        <f>IF($B180="","",IF($AH180="","",IF($CK180=ﾃﾞｰﾀ一覧!$U$53,ﾃﾞｰﾀ一覧!$U$61,IF($AH180=ﾃﾞｰﾀ一覧!$U$21,ﾃﾞｰﾀ一覧!$U$60,IF(OR($AH180=ﾃﾞｰﾀ一覧!$U$19,$AH180=ﾃﾞｰﾀ一覧!$U$20,$AH180=ﾃﾞｰﾀ一覧!$U$23,$AH180=ﾃﾞｰﾀ一覧!$U$22,$AH180=ﾃﾞｰﾀ一覧!$U$18,AH180=ﾃﾞｰﾀ一覧!$U$25),ﾃﾞｰﾀ一覧!$U$59,ﾃﾞｰﾀ一覧!$U$62)))))</f>
        <v/>
      </c>
      <c r="BZ180" s="1089"/>
      <c r="CA180" s="1113"/>
      <c r="CB180" s="1113"/>
      <c r="CC180" s="1113"/>
      <c r="CD180" s="1113"/>
      <c r="CE180" s="1113"/>
      <c r="CF180" s="1113"/>
      <c r="CG180" s="1113"/>
      <c r="CH180" s="1113"/>
      <c r="CI180" s="1114"/>
      <c r="CK180" s="240"/>
      <c r="CM180" s="378" t="str">
        <f t="shared" si="14"/>
        <v/>
      </c>
      <c r="CN180" s="379" t="str">
        <f t="shared" si="15"/>
        <v/>
      </c>
      <c r="CO180" s="379" t="str">
        <f t="shared" si="16"/>
        <v/>
      </c>
      <c r="CP180" s="380" t="str">
        <f t="shared" si="17"/>
        <v/>
      </c>
      <c r="CQ180" s="244"/>
      <c r="CR180" s="1100"/>
      <c r="CS180" s="1101"/>
      <c r="CT180" s="1102"/>
      <c r="CU180" s="1135"/>
      <c r="CV180" s="1136"/>
      <c r="CW180" s="1136"/>
      <c r="CX180" s="1137"/>
      <c r="CY180" s="1138"/>
      <c r="CZ180" s="1139"/>
      <c r="DA180" s="1140"/>
      <c r="DB180" s="1132"/>
      <c r="DC180" s="1133"/>
      <c r="DD180" s="1133"/>
      <c r="DE180" s="1133"/>
      <c r="DF180" s="1133"/>
      <c r="DG180" s="1134"/>
      <c r="DH180" s="580"/>
      <c r="DI180" s="1372"/>
      <c r="DJ180" s="1372"/>
      <c r="DK180" s="581"/>
      <c r="DL180" s="582"/>
      <c r="DM180" s="1372"/>
      <c r="DN180" s="1372"/>
      <c r="DO180" s="581"/>
      <c r="DP180" s="582"/>
      <c r="DQ180" s="1372"/>
      <c r="DR180" s="1372"/>
      <c r="DS180" s="583"/>
      <c r="DT180" s="1124"/>
      <c r="DU180" s="1125"/>
      <c r="DV180" s="1150"/>
      <c r="DW180" s="1124"/>
      <c r="DX180" s="1125"/>
      <c r="DY180" s="1150"/>
      <c r="DZ180" s="1362"/>
      <c r="EA180" s="1363"/>
      <c r="EB180" s="1362"/>
      <c r="EC180" s="1363"/>
      <c r="ED180" s="1362"/>
      <c r="EE180" s="1363"/>
      <c r="EF180" s="1364"/>
      <c r="EG180" s="1296"/>
      <c r="EH180" s="1296"/>
      <c r="EI180" s="1365"/>
      <c r="EJ180" s="1366"/>
      <c r="EK180" s="1367"/>
      <c r="EL180" s="1368"/>
      <c r="EM180" s="1298"/>
      <c r="EN180" s="1113"/>
      <c r="EO180" s="1369"/>
      <c r="EP180" s="1370"/>
      <c r="EQ180" s="1371"/>
      <c r="ER180" s="1298"/>
      <c r="ES180" s="1113"/>
      <c r="ET180" s="1113"/>
      <c r="EU180" s="1113"/>
      <c r="EV180" s="1113"/>
      <c r="EW180" s="1113"/>
      <c r="EX180" s="1113"/>
      <c r="EY180" s="1113"/>
      <c r="EZ180" s="1114"/>
    </row>
    <row r="181" spans="1:156" ht="30" customHeight="1" x14ac:dyDescent="0.2">
      <c r="A181" s="207">
        <f t="shared" si="18"/>
        <v>170</v>
      </c>
      <c r="B181" s="1103"/>
      <c r="C181" s="1104"/>
      <c r="D181" s="1092"/>
      <c r="E181" s="1093"/>
      <c r="F181" s="1094" t="str">
        <f t="shared" si="20"/>
        <v/>
      </c>
      <c r="G181" s="1095"/>
      <c r="H181" s="1095"/>
      <c r="I181" s="1095"/>
      <c r="J181" s="1095"/>
      <c r="K181" s="1095"/>
      <c r="L181" s="1095"/>
      <c r="M181" s="1095"/>
      <c r="N181" s="1095"/>
      <c r="O181" s="1095"/>
      <c r="P181" s="1095"/>
      <c r="Q181" s="1095"/>
      <c r="R181" s="1095"/>
      <c r="S181" s="1095"/>
      <c r="T181" s="1095"/>
      <c r="U181" s="1095"/>
      <c r="V181" s="1095"/>
      <c r="W181" s="1096"/>
      <c r="X181" s="1097">
        <f t="shared" si="19"/>
        <v>0</v>
      </c>
      <c r="Y181" s="1098"/>
      <c r="Z181" s="1099"/>
      <c r="AA181" s="1100"/>
      <c r="AB181" s="1101"/>
      <c r="AC181" s="1102"/>
      <c r="AD181" s="1135"/>
      <c r="AE181" s="1136"/>
      <c r="AF181" s="1136"/>
      <c r="AG181" s="1137"/>
      <c r="AH181" s="1138"/>
      <c r="AI181" s="1139"/>
      <c r="AJ181" s="1140"/>
      <c r="AK181" s="1132"/>
      <c r="AL181" s="1133"/>
      <c r="AM181" s="1133"/>
      <c r="AN181" s="1133"/>
      <c r="AO181" s="1133"/>
      <c r="AP181" s="1134"/>
      <c r="AQ181" s="642" t="str">
        <f>IF(AK181="","",VLOOKUP(AK181,ﾃﾞｰﾀ一覧!$AH$4:$AR$66,2,FALSE))</f>
        <v/>
      </c>
      <c r="AR181" s="1084"/>
      <c r="AS181" s="1084"/>
      <c r="AT181" s="643" t="str">
        <f>IF(AK181="","",VLOOKUP(AK181,ﾃﾞｰﾀ一覧!$AH$4:$AR$66,3,FALSE))</f>
        <v/>
      </c>
      <c r="AU181" s="644" t="str">
        <f>IF(AK181="","",VLOOKUP(AK181,ﾃﾞｰﾀ一覧!$AH$4:$AR$66,5,FALSE))</f>
        <v/>
      </c>
      <c r="AV181" s="1084"/>
      <c r="AW181" s="1084"/>
      <c r="AX181" s="643" t="str">
        <f>IF(AK181="","",VLOOKUP(AK181,ﾃﾞｰﾀ一覧!$AH$4:$AR$66,6,FALSE))</f>
        <v/>
      </c>
      <c r="AY181" s="649" t="str">
        <f>IF(AK181="","",VLOOKUP(AK181,ﾃﾞｰﾀ一覧!$AH$4:$AR$66,8,FALSE))</f>
        <v/>
      </c>
      <c r="AZ181" s="1084"/>
      <c r="BA181" s="1084"/>
      <c r="BB181" s="388" t="str">
        <f>IF(AK181="","",VLOOKUP(AK181,ﾃﾞｰﾀ一覧!$AH$4:$AR$66,9,FALSE))</f>
        <v/>
      </c>
      <c r="BC181" s="1124"/>
      <c r="BD181" s="1125"/>
      <c r="BE181" s="1125"/>
      <c r="BF181" s="1124"/>
      <c r="BG181" s="1125"/>
      <c r="BH181" s="1125"/>
      <c r="BI181" s="1124"/>
      <c r="BJ181" s="1125"/>
      <c r="BK181" s="1150"/>
      <c r="BL181" s="1154"/>
      <c r="BM181" s="1155"/>
      <c r="BN181" s="1156"/>
      <c r="BO181" s="1109" t="str">
        <f>IF($AK181="","",IF($BF181="","",IF($BF181=ﾃﾞｰﾀ一覧!$U$37,"",IF($BF181=ﾃﾞｰﾀ一覧!$U$38,"",IF($AH181=ﾃﾞｰﾀ一覧!$U$25,VLOOKUP($AK181,ﾃﾞｰﾀ一覧!$AH$43:$AR$66,10,FALSE),VLOOKUP($AK181,ﾃﾞｰﾀ一覧!$AH$4:$AR$66,10,FALSE))))))</f>
        <v/>
      </c>
      <c r="BP181" s="1110"/>
      <c r="BQ181" s="1110"/>
      <c r="BR181" s="1111"/>
      <c r="BS181" s="1115">
        <f>IF($BL181="",0,VLOOKUP($BL181,ﾃﾞｰﾀ一覧!$AY$4:$BB$16,3,FALSE))</f>
        <v>0</v>
      </c>
      <c r="BT181" s="1115"/>
      <c r="BU181" s="1115"/>
      <c r="BV181" s="1112" t="str">
        <f>IF($BO181="","",IF($BF181=ﾃﾞｰﾀ一覧!$U$37,"",IF($BF181=ﾃﾞｰﾀ一覧!$U$38,"",IF($BO181=ﾃﾞｰﾀ一覧!$AT$27,ﾃﾞｰﾀ一覧!$AT$27,VLOOKUP($AK181,ﾃﾞｰﾀ一覧!$AH$4:$AR$66,11,FALSE)*IF($BO181=ﾃﾞｰﾀ一覧!$AT$17,($AR181+1)*($AV181+1),IF($BO181=ﾃﾞｰﾀ一覧!$AT$22,IF(COUNTIF($AD181,"*天端*"),ﾃﾞｰﾀ一覧!$AU$43/2,ﾃﾞｰﾀ一覧!$AU$43/3),IF($BO181=ﾃﾞｰﾀ一覧!$AT$20,$AR181*$AV181,IF($BO181=ﾃﾞｰﾀ一覧!$AT$21,$AV181,1))))))))</f>
        <v/>
      </c>
      <c r="BW181" s="1112"/>
      <c r="BX181" s="1112"/>
      <c r="BY181" s="1088" t="str">
        <f>IF($B181="","",IF($AH181="","",IF($CK181=ﾃﾞｰﾀ一覧!$U$53,ﾃﾞｰﾀ一覧!$U$61,IF($AH181=ﾃﾞｰﾀ一覧!$U$21,ﾃﾞｰﾀ一覧!$U$60,IF(OR($AH181=ﾃﾞｰﾀ一覧!$U$19,$AH181=ﾃﾞｰﾀ一覧!$U$20,$AH181=ﾃﾞｰﾀ一覧!$U$23,$AH181=ﾃﾞｰﾀ一覧!$U$22,$AH181=ﾃﾞｰﾀ一覧!$U$18,AH181=ﾃﾞｰﾀ一覧!$U$25),ﾃﾞｰﾀ一覧!$U$59,ﾃﾞｰﾀ一覧!$U$62)))))</f>
        <v/>
      </c>
      <c r="BZ181" s="1089"/>
      <c r="CA181" s="1113"/>
      <c r="CB181" s="1113"/>
      <c r="CC181" s="1113"/>
      <c r="CD181" s="1113"/>
      <c r="CE181" s="1113"/>
      <c r="CF181" s="1113"/>
      <c r="CG181" s="1113"/>
      <c r="CH181" s="1113"/>
      <c r="CI181" s="1114"/>
      <c r="CK181" s="240"/>
      <c r="CM181" s="378" t="str">
        <f t="shared" si="14"/>
        <v/>
      </c>
      <c r="CN181" s="379" t="str">
        <f t="shared" si="15"/>
        <v/>
      </c>
      <c r="CO181" s="379" t="str">
        <f t="shared" si="16"/>
        <v/>
      </c>
      <c r="CP181" s="380" t="str">
        <f t="shared" si="17"/>
        <v/>
      </c>
      <c r="CQ181" s="244"/>
      <c r="CR181" s="1100"/>
      <c r="CS181" s="1101"/>
      <c r="CT181" s="1102"/>
      <c r="CU181" s="1135"/>
      <c r="CV181" s="1136"/>
      <c r="CW181" s="1136"/>
      <c r="CX181" s="1137"/>
      <c r="CY181" s="1138"/>
      <c r="CZ181" s="1139"/>
      <c r="DA181" s="1140"/>
      <c r="DB181" s="1132"/>
      <c r="DC181" s="1133"/>
      <c r="DD181" s="1133"/>
      <c r="DE181" s="1133"/>
      <c r="DF181" s="1133"/>
      <c r="DG181" s="1134"/>
      <c r="DH181" s="580"/>
      <c r="DI181" s="1372"/>
      <c r="DJ181" s="1372"/>
      <c r="DK181" s="581"/>
      <c r="DL181" s="582"/>
      <c r="DM181" s="1372"/>
      <c r="DN181" s="1372"/>
      <c r="DO181" s="581"/>
      <c r="DP181" s="582"/>
      <c r="DQ181" s="1372"/>
      <c r="DR181" s="1372"/>
      <c r="DS181" s="583"/>
      <c r="DT181" s="1124"/>
      <c r="DU181" s="1125"/>
      <c r="DV181" s="1150"/>
      <c r="DW181" s="1124"/>
      <c r="DX181" s="1125"/>
      <c r="DY181" s="1150"/>
      <c r="DZ181" s="1362"/>
      <c r="EA181" s="1363"/>
      <c r="EB181" s="1362"/>
      <c r="EC181" s="1363"/>
      <c r="ED181" s="1362"/>
      <c r="EE181" s="1363"/>
      <c r="EF181" s="1364"/>
      <c r="EG181" s="1296"/>
      <c r="EH181" s="1296"/>
      <c r="EI181" s="1365"/>
      <c r="EJ181" s="1366"/>
      <c r="EK181" s="1367"/>
      <c r="EL181" s="1368"/>
      <c r="EM181" s="1298"/>
      <c r="EN181" s="1113"/>
      <c r="EO181" s="1369"/>
      <c r="EP181" s="1370"/>
      <c r="EQ181" s="1371"/>
      <c r="ER181" s="1298"/>
      <c r="ES181" s="1113"/>
      <c r="ET181" s="1113"/>
      <c r="EU181" s="1113"/>
      <c r="EV181" s="1113"/>
      <c r="EW181" s="1113"/>
      <c r="EX181" s="1113"/>
      <c r="EY181" s="1113"/>
      <c r="EZ181" s="1114"/>
    </row>
    <row r="182" spans="1:156" ht="30" customHeight="1" x14ac:dyDescent="0.2">
      <c r="A182" s="207">
        <f t="shared" si="18"/>
        <v>171</v>
      </c>
      <c r="B182" s="1103"/>
      <c r="C182" s="1104"/>
      <c r="D182" s="1092"/>
      <c r="E182" s="1093"/>
      <c r="F182" s="1094" t="str">
        <f t="shared" si="20"/>
        <v/>
      </c>
      <c r="G182" s="1095"/>
      <c r="H182" s="1095"/>
      <c r="I182" s="1095"/>
      <c r="J182" s="1095"/>
      <c r="K182" s="1095"/>
      <c r="L182" s="1095"/>
      <c r="M182" s="1095"/>
      <c r="N182" s="1095"/>
      <c r="O182" s="1095"/>
      <c r="P182" s="1095"/>
      <c r="Q182" s="1095"/>
      <c r="R182" s="1095"/>
      <c r="S182" s="1095"/>
      <c r="T182" s="1095"/>
      <c r="U182" s="1095"/>
      <c r="V182" s="1095"/>
      <c r="W182" s="1096"/>
      <c r="X182" s="1097">
        <f t="shared" si="19"/>
        <v>0</v>
      </c>
      <c r="Y182" s="1098"/>
      <c r="Z182" s="1099"/>
      <c r="AA182" s="1100"/>
      <c r="AB182" s="1101"/>
      <c r="AC182" s="1102"/>
      <c r="AD182" s="1135"/>
      <c r="AE182" s="1136"/>
      <c r="AF182" s="1136"/>
      <c r="AG182" s="1137"/>
      <c r="AH182" s="1138"/>
      <c r="AI182" s="1139"/>
      <c r="AJ182" s="1140"/>
      <c r="AK182" s="1132"/>
      <c r="AL182" s="1133"/>
      <c r="AM182" s="1133"/>
      <c r="AN182" s="1133"/>
      <c r="AO182" s="1133"/>
      <c r="AP182" s="1134"/>
      <c r="AQ182" s="642" t="str">
        <f>IF(AK182="","",VLOOKUP(AK182,ﾃﾞｰﾀ一覧!$AH$4:$AR$66,2,FALSE))</f>
        <v/>
      </c>
      <c r="AR182" s="1084"/>
      <c r="AS182" s="1084"/>
      <c r="AT182" s="643" t="str">
        <f>IF(AK182="","",VLOOKUP(AK182,ﾃﾞｰﾀ一覧!$AH$4:$AR$66,3,FALSE))</f>
        <v/>
      </c>
      <c r="AU182" s="644" t="str">
        <f>IF(AK182="","",VLOOKUP(AK182,ﾃﾞｰﾀ一覧!$AH$4:$AR$66,5,FALSE))</f>
        <v/>
      </c>
      <c r="AV182" s="1084"/>
      <c r="AW182" s="1084"/>
      <c r="AX182" s="643" t="str">
        <f>IF(AK182="","",VLOOKUP(AK182,ﾃﾞｰﾀ一覧!$AH$4:$AR$66,6,FALSE))</f>
        <v/>
      </c>
      <c r="AY182" s="649" t="str">
        <f>IF(AK182="","",VLOOKUP(AK182,ﾃﾞｰﾀ一覧!$AH$4:$AR$66,8,FALSE))</f>
        <v/>
      </c>
      <c r="AZ182" s="1084"/>
      <c r="BA182" s="1084"/>
      <c r="BB182" s="388" t="str">
        <f>IF(AK182="","",VLOOKUP(AK182,ﾃﾞｰﾀ一覧!$AH$4:$AR$66,9,FALSE))</f>
        <v/>
      </c>
      <c r="BC182" s="1124"/>
      <c r="BD182" s="1125"/>
      <c r="BE182" s="1125"/>
      <c r="BF182" s="1124"/>
      <c r="BG182" s="1125"/>
      <c r="BH182" s="1125"/>
      <c r="BI182" s="1124"/>
      <c r="BJ182" s="1125"/>
      <c r="BK182" s="1150"/>
      <c r="BL182" s="1154"/>
      <c r="BM182" s="1155"/>
      <c r="BN182" s="1156"/>
      <c r="BO182" s="1109" t="str">
        <f>IF($AK182="","",IF($BF182="","",IF($BF182=ﾃﾞｰﾀ一覧!$U$37,"",IF($BF182=ﾃﾞｰﾀ一覧!$U$38,"",IF($AH182=ﾃﾞｰﾀ一覧!$U$25,VLOOKUP($AK182,ﾃﾞｰﾀ一覧!$AH$43:$AR$66,10,FALSE),VLOOKUP($AK182,ﾃﾞｰﾀ一覧!$AH$4:$AR$66,10,FALSE))))))</f>
        <v/>
      </c>
      <c r="BP182" s="1110"/>
      <c r="BQ182" s="1110"/>
      <c r="BR182" s="1111"/>
      <c r="BS182" s="1115">
        <f>IF($BL182="",0,VLOOKUP($BL182,ﾃﾞｰﾀ一覧!$AY$4:$BB$16,3,FALSE))</f>
        <v>0</v>
      </c>
      <c r="BT182" s="1115"/>
      <c r="BU182" s="1115"/>
      <c r="BV182" s="1112" t="str">
        <f>IF($BO182="","",IF($BF182=ﾃﾞｰﾀ一覧!$U$37,"",IF($BF182=ﾃﾞｰﾀ一覧!$U$38,"",IF($BO182=ﾃﾞｰﾀ一覧!$AT$27,ﾃﾞｰﾀ一覧!$AT$27,VLOOKUP($AK182,ﾃﾞｰﾀ一覧!$AH$4:$AR$66,11,FALSE)*IF($BO182=ﾃﾞｰﾀ一覧!$AT$17,($AR182+1)*($AV182+1),IF($BO182=ﾃﾞｰﾀ一覧!$AT$22,IF(COUNTIF($AD182,"*天端*"),ﾃﾞｰﾀ一覧!$AU$43/2,ﾃﾞｰﾀ一覧!$AU$43/3),IF($BO182=ﾃﾞｰﾀ一覧!$AT$20,$AR182*$AV182,IF($BO182=ﾃﾞｰﾀ一覧!$AT$21,$AV182,1))))))))</f>
        <v/>
      </c>
      <c r="BW182" s="1112"/>
      <c r="BX182" s="1112"/>
      <c r="BY182" s="1088" t="str">
        <f>IF($B182="","",IF($AH182="","",IF($CK182=ﾃﾞｰﾀ一覧!$U$53,ﾃﾞｰﾀ一覧!$U$61,IF($AH182=ﾃﾞｰﾀ一覧!$U$21,ﾃﾞｰﾀ一覧!$U$60,IF(OR($AH182=ﾃﾞｰﾀ一覧!$U$19,$AH182=ﾃﾞｰﾀ一覧!$U$20,$AH182=ﾃﾞｰﾀ一覧!$U$23,$AH182=ﾃﾞｰﾀ一覧!$U$22,$AH182=ﾃﾞｰﾀ一覧!$U$18,AH182=ﾃﾞｰﾀ一覧!$U$25),ﾃﾞｰﾀ一覧!$U$59,ﾃﾞｰﾀ一覧!$U$62)))))</f>
        <v/>
      </c>
      <c r="BZ182" s="1089"/>
      <c r="CA182" s="1113"/>
      <c r="CB182" s="1113"/>
      <c r="CC182" s="1113"/>
      <c r="CD182" s="1113"/>
      <c r="CE182" s="1113"/>
      <c r="CF182" s="1113"/>
      <c r="CG182" s="1113"/>
      <c r="CH182" s="1113"/>
      <c r="CI182" s="1114"/>
      <c r="CK182" s="240"/>
      <c r="CM182" s="378" t="str">
        <f t="shared" si="14"/>
        <v/>
      </c>
      <c r="CN182" s="379" t="str">
        <f t="shared" si="15"/>
        <v/>
      </c>
      <c r="CO182" s="379" t="str">
        <f t="shared" si="16"/>
        <v/>
      </c>
      <c r="CP182" s="380" t="str">
        <f t="shared" si="17"/>
        <v/>
      </c>
      <c r="CQ182" s="244"/>
      <c r="CR182" s="1100"/>
      <c r="CS182" s="1101"/>
      <c r="CT182" s="1102"/>
      <c r="CU182" s="1135"/>
      <c r="CV182" s="1136"/>
      <c r="CW182" s="1136"/>
      <c r="CX182" s="1137"/>
      <c r="CY182" s="1138"/>
      <c r="CZ182" s="1139"/>
      <c r="DA182" s="1140"/>
      <c r="DB182" s="1132"/>
      <c r="DC182" s="1133"/>
      <c r="DD182" s="1133"/>
      <c r="DE182" s="1133"/>
      <c r="DF182" s="1133"/>
      <c r="DG182" s="1134"/>
      <c r="DH182" s="580"/>
      <c r="DI182" s="1372"/>
      <c r="DJ182" s="1372"/>
      <c r="DK182" s="581"/>
      <c r="DL182" s="582"/>
      <c r="DM182" s="1372"/>
      <c r="DN182" s="1372"/>
      <c r="DO182" s="581"/>
      <c r="DP182" s="582"/>
      <c r="DQ182" s="1372"/>
      <c r="DR182" s="1372"/>
      <c r="DS182" s="583"/>
      <c r="DT182" s="1124"/>
      <c r="DU182" s="1125"/>
      <c r="DV182" s="1150"/>
      <c r="DW182" s="1124"/>
      <c r="DX182" s="1125"/>
      <c r="DY182" s="1150"/>
      <c r="DZ182" s="1362"/>
      <c r="EA182" s="1363"/>
      <c r="EB182" s="1362"/>
      <c r="EC182" s="1363"/>
      <c r="ED182" s="1362"/>
      <c r="EE182" s="1363"/>
      <c r="EF182" s="1364"/>
      <c r="EG182" s="1296"/>
      <c r="EH182" s="1296"/>
      <c r="EI182" s="1365"/>
      <c r="EJ182" s="1366"/>
      <c r="EK182" s="1367"/>
      <c r="EL182" s="1368"/>
      <c r="EM182" s="1298"/>
      <c r="EN182" s="1113"/>
      <c r="EO182" s="1369"/>
      <c r="EP182" s="1370"/>
      <c r="EQ182" s="1371"/>
      <c r="ER182" s="1298"/>
      <c r="ES182" s="1113"/>
      <c r="ET182" s="1113"/>
      <c r="EU182" s="1113"/>
      <c r="EV182" s="1113"/>
      <c r="EW182" s="1113"/>
      <c r="EX182" s="1113"/>
      <c r="EY182" s="1113"/>
      <c r="EZ182" s="1114"/>
    </row>
    <row r="183" spans="1:156" ht="30" customHeight="1" x14ac:dyDescent="0.2">
      <c r="A183" s="207">
        <f t="shared" si="18"/>
        <v>172</v>
      </c>
      <c r="B183" s="1103"/>
      <c r="C183" s="1104"/>
      <c r="D183" s="1092"/>
      <c r="E183" s="1093"/>
      <c r="F183" s="1094" t="str">
        <f t="shared" si="20"/>
        <v/>
      </c>
      <c r="G183" s="1095"/>
      <c r="H183" s="1095"/>
      <c r="I183" s="1095"/>
      <c r="J183" s="1095"/>
      <c r="K183" s="1095"/>
      <c r="L183" s="1095"/>
      <c r="M183" s="1095"/>
      <c r="N183" s="1095"/>
      <c r="O183" s="1095"/>
      <c r="P183" s="1095"/>
      <c r="Q183" s="1095"/>
      <c r="R183" s="1095"/>
      <c r="S183" s="1095"/>
      <c r="T183" s="1095"/>
      <c r="U183" s="1095"/>
      <c r="V183" s="1095"/>
      <c r="W183" s="1096"/>
      <c r="X183" s="1097">
        <f t="shared" si="19"/>
        <v>0</v>
      </c>
      <c r="Y183" s="1098"/>
      <c r="Z183" s="1099"/>
      <c r="AA183" s="1100"/>
      <c r="AB183" s="1101"/>
      <c r="AC183" s="1102"/>
      <c r="AD183" s="1135"/>
      <c r="AE183" s="1136"/>
      <c r="AF183" s="1136"/>
      <c r="AG183" s="1137"/>
      <c r="AH183" s="1138"/>
      <c r="AI183" s="1139"/>
      <c r="AJ183" s="1140"/>
      <c r="AK183" s="1132"/>
      <c r="AL183" s="1133"/>
      <c r="AM183" s="1133"/>
      <c r="AN183" s="1133"/>
      <c r="AO183" s="1133"/>
      <c r="AP183" s="1134"/>
      <c r="AQ183" s="642" t="str">
        <f>IF(AK183="","",VLOOKUP(AK183,ﾃﾞｰﾀ一覧!$AH$4:$AR$66,2,FALSE))</f>
        <v/>
      </c>
      <c r="AR183" s="1084"/>
      <c r="AS183" s="1084"/>
      <c r="AT183" s="643" t="str">
        <f>IF(AK183="","",VLOOKUP(AK183,ﾃﾞｰﾀ一覧!$AH$4:$AR$66,3,FALSE))</f>
        <v/>
      </c>
      <c r="AU183" s="644" t="str">
        <f>IF(AK183="","",VLOOKUP(AK183,ﾃﾞｰﾀ一覧!$AH$4:$AR$66,5,FALSE))</f>
        <v/>
      </c>
      <c r="AV183" s="1084"/>
      <c r="AW183" s="1084"/>
      <c r="AX183" s="643" t="str">
        <f>IF(AK183="","",VLOOKUP(AK183,ﾃﾞｰﾀ一覧!$AH$4:$AR$66,6,FALSE))</f>
        <v/>
      </c>
      <c r="AY183" s="649" t="str">
        <f>IF(AK183="","",VLOOKUP(AK183,ﾃﾞｰﾀ一覧!$AH$4:$AR$66,8,FALSE))</f>
        <v/>
      </c>
      <c r="AZ183" s="1084"/>
      <c r="BA183" s="1084"/>
      <c r="BB183" s="388" t="str">
        <f>IF(AK183="","",VLOOKUP(AK183,ﾃﾞｰﾀ一覧!$AH$4:$AR$66,9,FALSE))</f>
        <v/>
      </c>
      <c r="BC183" s="1124"/>
      <c r="BD183" s="1125"/>
      <c r="BE183" s="1125"/>
      <c r="BF183" s="1124"/>
      <c r="BG183" s="1125"/>
      <c r="BH183" s="1125"/>
      <c r="BI183" s="1124"/>
      <c r="BJ183" s="1125"/>
      <c r="BK183" s="1150"/>
      <c r="BL183" s="1154"/>
      <c r="BM183" s="1155"/>
      <c r="BN183" s="1156"/>
      <c r="BO183" s="1109" t="str">
        <f>IF($AK183="","",IF($BF183="","",IF($BF183=ﾃﾞｰﾀ一覧!$U$37,"",IF($BF183=ﾃﾞｰﾀ一覧!$U$38,"",IF($AH183=ﾃﾞｰﾀ一覧!$U$25,VLOOKUP($AK183,ﾃﾞｰﾀ一覧!$AH$43:$AR$66,10,FALSE),VLOOKUP($AK183,ﾃﾞｰﾀ一覧!$AH$4:$AR$66,10,FALSE))))))</f>
        <v/>
      </c>
      <c r="BP183" s="1110"/>
      <c r="BQ183" s="1110"/>
      <c r="BR183" s="1111"/>
      <c r="BS183" s="1115">
        <f>IF($BL183="",0,VLOOKUP($BL183,ﾃﾞｰﾀ一覧!$AY$4:$BB$16,3,FALSE))</f>
        <v>0</v>
      </c>
      <c r="BT183" s="1115"/>
      <c r="BU183" s="1115"/>
      <c r="BV183" s="1112" t="str">
        <f>IF($BO183="","",IF($BF183=ﾃﾞｰﾀ一覧!$U$37,"",IF($BF183=ﾃﾞｰﾀ一覧!$U$38,"",IF($BO183=ﾃﾞｰﾀ一覧!$AT$27,ﾃﾞｰﾀ一覧!$AT$27,VLOOKUP($AK183,ﾃﾞｰﾀ一覧!$AH$4:$AR$66,11,FALSE)*IF($BO183=ﾃﾞｰﾀ一覧!$AT$17,($AR183+1)*($AV183+1),IF($BO183=ﾃﾞｰﾀ一覧!$AT$22,IF(COUNTIF($AD183,"*天端*"),ﾃﾞｰﾀ一覧!$AU$43/2,ﾃﾞｰﾀ一覧!$AU$43/3),IF($BO183=ﾃﾞｰﾀ一覧!$AT$20,$AR183*$AV183,IF($BO183=ﾃﾞｰﾀ一覧!$AT$21,$AV183,1))))))))</f>
        <v/>
      </c>
      <c r="BW183" s="1112"/>
      <c r="BX183" s="1112"/>
      <c r="BY183" s="1088" t="str">
        <f>IF($B183="","",IF($AH183="","",IF($CK183=ﾃﾞｰﾀ一覧!$U$53,ﾃﾞｰﾀ一覧!$U$61,IF($AH183=ﾃﾞｰﾀ一覧!$U$21,ﾃﾞｰﾀ一覧!$U$60,IF(OR($AH183=ﾃﾞｰﾀ一覧!$U$19,$AH183=ﾃﾞｰﾀ一覧!$U$20,$AH183=ﾃﾞｰﾀ一覧!$U$23,$AH183=ﾃﾞｰﾀ一覧!$U$22,$AH183=ﾃﾞｰﾀ一覧!$U$18,AH183=ﾃﾞｰﾀ一覧!$U$25),ﾃﾞｰﾀ一覧!$U$59,ﾃﾞｰﾀ一覧!$U$62)))))</f>
        <v/>
      </c>
      <c r="BZ183" s="1089"/>
      <c r="CA183" s="1113"/>
      <c r="CB183" s="1113"/>
      <c r="CC183" s="1113"/>
      <c r="CD183" s="1113"/>
      <c r="CE183" s="1113"/>
      <c r="CF183" s="1113"/>
      <c r="CG183" s="1113"/>
      <c r="CH183" s="1113"/>
      <c r="CI183" s="1114"/>
      <c r="CK183" s="240"/>
      <c r="CM183" s="378" t="str">
        <f t="shared" si="14"/>
        <v/>
      </c>
      <c r="CN183" s="379" t="str">
        <f t="shared" si="15"/>
        <v/>
      </c>
      <c r="CO183" s="379" t="str">
        <f t="shared" si="16"/>
        <v/>
      </c>
      <c r="CP183" s="380" t="str">
        <f t="shared" si="17"/>
        <v/>
      </c>
      <c r="CQ183" s="244"/>
      <c r="CR183" s="1100"/>
      <c r="CS183" s="1101"/>
      <c r="CT183" s="1102"/>
      <c r="CU183" s="1135"/>
      <c r="CV183" s="1136"/>
      <c r="CW183" s="1136"/>
      <c r="CX183" s="1137"/>
      <c r="CY183" s="1138"/>
      <c r="CZ183" s="1139"/>
      <c r="DA183" s="1140"/>
      <c r="DB183" s="1132"/>
      <c r="DC183" s="1133"/>
      <c r="DD183" s="1133"/>
      <c r="DE183" s="1133"/>
      <c r="DF183" s="1133"/>
      <c r="DG183" s="1134"/>
      <c r="DH183" s="580"/>
      <c r="DI183" s="1372"/>
      <c r="DJ183" s="1372"/>
      <c r="DK183" s="581"/>
      <c r="DL183" s="582"/>
      <c r="DM183" s="1372"/>
      <c r="DN183" s="1372"/>
      <c r="DO183" s="581"/>
      <c r="DP183" s="582"/>
      <c r="DQ183" s="1372"/>
      <c r="DR183" s="1372"/>
      <c r="DS183" s="583"/>
      <c r="DT183" s="1124"/>
      <c r="DU183" s="1125"/>
      <c r="DV183" s="1150"/>
      <c r="DW183" s="1124"/>
      <c r="DX183" s="1125"/>
      <c r="DY183" s="1150"/>
      <c r="DZ183" s="1362"/>
      <c r="EA183" s="1363"/>
      <c r="EB183" s="1362"/>
      <c r="EC183" s="1363"/>
      <c r="ED183" s="1362"/>
      <c r="EE183" s="1363"/>
      <c r="EF183" s="1364"/>
      <c r="EG183" s="1296"/>
      <c r="EH183" s="1296"/>
      <c r="EI183" s="1365"/>
      <c r="EJ183" s="1366"/>
      <c r="EK183" s="1367"/>
      <c r="EL183" s="1368"/>
      <c r="EM183" s="1298"/>
      <c r="EN183" s="1113"/>
      <c r="EO183" s="1369"/>
      <c r="EP183" s="1370"/>
      <c r="EQ183" s="1371"/>
      <c r="ER183" s="1298"/>
      <c r="ES183" s="1113"/>
      <c r="ET183" s="1113"/>
      <c r="EU183" s="1113"/>
      <c r="EV183" s="1113"/>
      <c r="EW183" s="1113"/>
      <c r="EX183" s="1113"/>
      <c r="EY183" s="1113"/>
      <c r="EZ183" s="1114"/>
    </row>
    <row r="184" spans="1:156" ht="30" customHeight="1" x14ac:dyDescent="0.2">
      <c r="A184" s="207">
        <f t="shared" si="18"/>
        <v>173</v>
      </c>
      <c r="B184" s="1103"/>
      <c r="C184" s="1104"/>
      <c r="D184" s="1092"/>
      <c r="E184" s="1093"/>
      <c r="F184" s="1094" t="str">
        <f t="shared" si="20"/>
        <v/>
      </c>
      <c r="G184" s="1095"/>
      <c r="H184" s="1095"/>
      <c r="I184" s="1095"/>
      <c r="J184" s="1095"/>
      <c r="K184" s="1095"/>
      <c r="L184" s="1095"/>
      <c r="M184" s="1095"/>
      <c r="N184" s="1095"/>
      <c r="O184" s="1095"/>
      <c r="P184" s="1095"/>
      <c r="Q184" s="1095"/>
      <c r="R184" s="1095"/>
      <c r="S184" s="1095"/>
      <c r="T184" s="1095"/>
      <c r="U184" s="1095"/>
      <c r="V184" s="1095"/>
      <c r="W184" s="1096"/>
      <c r="X184" s="1097">
        <f t="shared" si="19"/>
        <v>0</v>
      </c>
      <c r="Y184" s="1098"/>
      <c r="Z184" s="1099"/>
      <c r="AA184" s="1100"/>
      <c r="AB184" s="1101"/>
      <c r="AC184" s="1102"/>
      <c r="AD184" s="1135"/>
      <c r="AE184" s="1136"/>
      <c r="AF184" s="1136"/>
      <c r="AG184" s="1137"/>
      <c r="AH184" s="1138"/>
      <c r="AI184" s="1139"/>
      <c r="AJ184" s="1140"/>
      <c r="AK184" s="1132"/>
      <c r="AL184" s="1133"/>
      <c r="AM184" s="1133"/>
      <c r="AN184" s="1133"/>
      <c r="AO184" s="1133"/>
      <c r="AP184" s="1134"/>
      <c r="AQ184" s="642" t="str">
        <f>IF(AK184="","",VLOOKUP(AK184,ﾃﾞｰﾀ一覧!$AH$4:$AR$66,2,FALSE))</f>
        <v/>
      </c>
      <c r="AR184" s="1084"/>
      <c r="AS184" s="1084"/>
      <c r="AT184" s="643" t="str">
        <f>IF(AK184="","",VLOOKUP(AK184,ﾃﾞｰﾀ一覧!$AH$4:$AR$66,3,FALSE))</f>
        <v/>
      </c>
      <c r="AU184" s="644" t="str">
        <f>IF(AK184="","",VLOOKUP(AK184,ﾃﾞｰﾀ一覧!$AH$4:$AR$66,5,FALSE))</f>
        <v/>
      </c>
      <c r="AV184" s="1084"/>
      <c r="AW184" s="1084"/>
      <c r="AX184" s="643" t="str">
        <f>IF(AK184="","",VLOOKUP(AK184,ﾃﾞｰﾀ一覧!$AH$4:$AR$66,6,FALSE))</f>
        <v/>
      </c>
      <c r="AY184" s="649" t="str">
        <f>IF(AK184="","",VLOOKUP(AK184,ﾃﾞｰﾀ一覧!$AH$4:$AR$66,8,FALSE))</f>
        <v/>
      </c>
      <c r="AZ184" s="1084"/>
      <c r="BA184" s="1084"/>
      <c r="BB184" s="388" t="str">
        <f>IF(AK184="","",VLOOKUP(AK184,ﾃﾞｰﾀ一覧!$AH$4:$AR$66,9,FALSE))</f>
        <v/>
      </c>
      <c r="BC184" s="1124"/>
      <c r="BD184" s="1125"/>
      <c r="BE184" s="1125"/>
      <c r="BF184" s="1124"/>
      <c r="BG184" s="1125"/>
      <c r="BH184" s="1125"/>
      <c r="BI184" s="1124"/>
      <c r="BJ184" s="1125"/>
      <c r="BK184" s="1150"/>
      <c r="BL184" s="1154"/>
      <c r="BM184" s="1155"/>
      <c r="BN184" s="1156"/>
      <c r="BO184" s="1109" t="str">
        <f>IF($AK184="","",IF($BF184="","",IF($BF184=ﾃﾞｰﾀ一覧!$U$37,"",IF($BF184=ﾃﾞｰﾀ一覧!$U$38,"",IF($AH184=ﾃﾞｰﾀ一覧!$U$25,VLOOKUP($AK184,ﾃﾞｰﾀ一覧!$AH$43:$AR$66,10,FALSE),VLOOKUP($AK184,ﾃﾞｰﾀ一覧!$AH$4:$AR$66,10,FALSE))))))</f>
        <v/>
      </c>
      <c r="BP184" s="1110"/>
      <c r="BQ184" s="1110"/>
      <c r="BR184" s="1111"/>
      <c r="BS184" s="1115">
        <f>IF($BL184="",0,VLOOKUP($BL184,ﾃﾞｰﾀ一覧!$AY$4:$BB$16,3,FALSE))</f>
        <v>0</v>
      </c>
      <c r="BT184" s="1115"/>
      <c r="BU184" s="1115"/>
      <c r="BV184" s="1112" t="str">
        <f>IF($BO184="","",IF($BF184=ﾃﾞｰﾀ一覧!$U$37,"",IF($BF184=ﾃﾞｰﾀ一覧!$U$38,"",IF($BO184=ﾃﾞｰﾀ一覧!$AT$27,ﾃﾞｰﾀ一覧!$AT$27,VLOOKUP($AK184,ﾃﾞｰﾀ一覧!$AH$4:$AR$66,11,FALSE)*IF($BO184=ﾃﾞｰﾀ一覧!$AT$17,($AR184+1)*($AV184+1),IF($BO184=ﾃﾞｰﾀ一覧!$AT$22,IF(COUNTIF($AD184,"*天端*"),ﾃﾞｰﾀ一覧!$AU$43/2,ﾃﾞｰﾀ一覧!$AU$43/3),IF($BO184=ﾃﾞｰﾀ一覧!$AT$20,$AR184*$AV184,IF($BO184=ﾃﾞｰﾀ一覧!$AT$21,$AV184,1))))))))</f>
        <v/>
      </c>
      <c r="BW184" s="1112"/>
      <c r="BX184" s="1112"/>
      <c r="BY184" s="1088" t="str">
        <f>IF($B184="","",IF($AH184="","",IF($CK184=ﾃﾞｰﾀ一覧!$U$53,ﾃﾞｰﾀ一覧!$U$61,IF($AH184=ﾃﾞｰﾀ一覧!$U$21,ﾃﾞｰﾀ一覧!$U$60,IF(OR($AH184=ﾃﾞｰﾀ一覧!$U$19,$AH184=ﾃﾞｰﾀ一覧!$U$20,$AH184=ﾃﾞｰﾀ一覧!$U$23,$AH184=ﾃﾞｰﾀ一覧!$U$22,$AH184=ﾃﾞｰﾀ一覧!$U$18,AH184=ﾃﾞｰﾀ一覧!$U$25),ﾃﾞｰﾀ一覧!$U$59,ﾃﾞｰﾀ一覧!$U$62)))))</f>
        <v/>
      </c>
      <c r="BZ184" s="1089"/>
      <c r="CA184" s="1113"/>
      <c r="CB184" s="1113"/>
      <c r="CC184" s="1113"/>
      <c r="CD184" s="1113"/>
      <c r="CE184" s="1113"/>
      <c r="CF184" s="1113"/>
      <c r="CG184" s="1113"/>
      <c r="CH184" s="1113"/>
      <c r="CI184" s="1114"/>
      <c r="CK184" s="240"/>
      <c r="CM184" s="378" t="str">
        <f t="shared" si="14"/>
        <v/>
      </c>
      <c r="CN184" s="379" t="str">
        <f t="shared" si="15"/>
        <v/>
      </c>
      <c r="CO184" s="379" t="str">
        <f t="shared" si="16"/>
        <v/>
      </c>
      <c r="CP184" s="380" t="str">
        <f t="shared" si="17"/>
        <v/>
      </c>
      <c r="CQ184" s="244"/>
      <c r="CR184" s="1100"/>
      <c r="CS184" s="1101"/>
      <c r="CT184" s="1102"/>
      <c r="CU184" s="1135"/>
      <c r="CV184" s="1136"/>
      <c r="CW184" s="1136"/>
      <c r="CX184" s="1137"/>
      <c r="CY184" s="1138"/>
      <c r="CZ184" s="1139"/>
      <c r="DA184" s="1140"/>
      <c r="DB184" s="1132"/>
      <c r="DC184" s="1133"/>
      <c r="DD184" s="1133"/>
      <c r="DE184" s="1133"/>
      <c r="DF184" s="1133"/>
      <c r="DG184" s="1134"/>
      <c r="DH184" s="580"/>
      <c r="DI184" s="1372"/>
      <c r="DJ184" s="1372"/>
      <c r="DK184" s="581"/>
      <c r="DL184" s="582"/>
      <c r="DM184" s="1372"/>
      <c r="DN184" s="1372"/>
      <c r="DO184" s="581"/>
      <c r="DP184" s="582"/>
      <c r="DQ184" s="1372"/>
      <c r="DR184" s="1372"/>
      <c r="DS184" s="583"/>
      <c r="DT184" s="1124"/>
      <c r="DU184" s="1125"/>
      <c r="DV184" s="1150"/>
      <c r="DW184" s="1124"/>
      <c r="DX184" s="1125"/>
      <c r="DY184" s="1150"/>
      <c r="DZ184" s="1362"/>
      <c r="EA184" s="1363"/>
      <c r="EB184" s="1362"/>
      <c r="EC184" s="1363"/>
      <c r="ED184" s="1362"/>
      <c r="EE184" s="1363"/>
      <c r="EF184" s="1364"/>
      <c r="EG184" s="1296"/>
      <c r="EH184" s="1296"/>
      <c r="EI184" s="1365"/>
      <c r="EJ184" s="1366"/>
      <c r="EK184" s="1367"/>
      <c r="EL184" s="1368"/>
      <c r="EM184" s="1298"/>
      <c r="EN184" s="1113"/>
      <c r="EO184" s="1369"/>
      <c r="EP184" s="1370"/>
      <c r="EQ184" s="1371"/>
      <c r="ER184" s="1298"/>
      <c r="ES184" s="1113"/>
      <c r="ET184" s="1113"/>
      <c r="EU184" s="1113"/>
      <c r="EV184" s="1113"/>
      <c r="EW184" s="1113"/>
      <c r="EX184" s="1113"/>
      <c r="EY184" s="1113"/>
      <c r="EZ184" s="1114"/>
    </row>
    <row r="185" spans="1:156" ht="30" customHeight="1" x14ac:dyDescent="0.2">
      <c r="A185" s="207">
        <f t="shared" si="18"/>
        <v>174</v>
      </c>
      <c r="B185" s="1103"/>
      <c r="C185" s="1104"/>
      <c r="D185" s="1092"/>
      <c r="E185" s="1093"/>
      <c r="F185" s="1094" t="str">
        <f t="shared" si="20"/>
        <v/>
      </c>
      <c r="G185" s="1095"/>
      <c r="H185" s="1095"/>
      <c r="I185" s="1095"/>
      <c r="J185" s="1095"/>
      <c r="K185" s="1095"/>
      <c r="L185" s="1095"/>
      <c r="M185" s="1095"/>
      <c r="N185" s="1095"/>
      <c r="O185" s="1095"/>
      <c r="P185" s="1095"/>
      <c r="Q185" s="1095"/>
      <c r="R185" s="1095"/>
      <c r="S185" s="1095"/>
      <c r="T185" s="1095"/>
      <c r="U185" s="1095"/>
      <c r="V185" s="1095"/>
      <c r="W185" s="1096"/>
      <c r="X185" s="1097">
        <f t="shared" si="19"/>
        <v>0</v>
      </c>
      <c r="Y185" s="1098"/>
      <c r="Z185" s="1099"/>
      <c r="AA185" s="1100"/>
      <c r="AB185" s="1101"/>
      <c r="AC185" s="1102"/>
      <c r="AD185" s="1135"/>
      <c r="AE185" s="1136"/>
      <c r="AF185" s="1136"/>
      <c r="AG185" s="1137"/>
      <c r="AH185" s="1138"/>
      <c r="AI185" s="1139"/>
      <c r="AJ185" s="1140"/>
      <c r="AK185" s="1132"/>
      <c r="AL185" s="1133"/>
      <c r="AM185" s="1133"/>
      <c r="AN185" s="1133"/>
      <c r="AO185" s="1133"/>
      <c r="AP185" s="1134"/>
      <c r="AQ185" s="642" t="str">
        <f>IF(AK185="","",VLOOKUP(AK185,ﾃﾞｰﾀ一覧!$AH$4:$AR$66,2,FALSE))</f>
        <v/>
      </c>
      <c r="AR185" s="1084"/>
      <c r="AS185" s="1084"/>
      <c r="AT185" s="643" t="str">
        <f>IF(AK185="","",VLOOKUP(AK185,ﾃﾞｰﾀ一覧!$AH$4:$AR$66,3,FALSE))</f>
        <v/>
      </c>
      <c r="AU185" s="644" t="str">
        <f>IF(AK185="","",VLOOKUP(AK185,ﾃﾞｰﾀ一覧!$AH$4:$AR$66,5,FALSE))</f>
        <v/>
      </c>
      <c r="AV185" s="1084"/>
      <c r="AW185" s="1084"/>
      <c r="AX185" s="643" t="str">
        <f>IF(AK185="","",VLOOKUP(AK185,ﾃﾞｰﾀ一覧!$AH$4:$AR$66,6,FALSE))</f>
        <v/>
      </c>
      <c r="AY185" s="649" t="str">
        <f>IF(AK185="","",VLOOKUP(AK185,ﾃﾞｰﾀ一覧!$AH$4:$AR$66,8,FALSE))</f>
        <v/>
      </c>
      <c r="AZ185" s="1084"/>
      <c r="BA185" s="1084"/>
      <c r="BB185" s="388" t="str">
        <f>IF(AK185="","",VLOOKUP(AK185,ﾃﾞｰﾀ一覧!$AH$4:$AR$66,9,FALSE))</f>
        <v/>
      </c>
      <c r="BC185" s="1124"/>
      <c r="BD185" s="1125"/>
      <c r="BE185" s="1125"/>
      <c r="BF185" s="1124"/>
      <c r="BG185" s="1125"/>
      <c r="BH185" s="1125"/>
      <c r="BI185" s="1124"/>
      <c r="BJ185" s="1125"/>
      <c r="BK185" s="1150"/>
      <c r="BL185" s="1154"/>
      <c r="BM185" s="1155"/>
      <c r="BN185" s="1156"/>
      <c r="BO185" s="1109" t="str">
        <f>IF($AK185="","",IF($BF185="","",IF($BF185=ﾃﾞｰﾀ一覧!$U$37,"",IF($BF185=ﾃﾞｰﾀ一覧!$U$38,"",IF($AH185=ﾃﾞｰﾀ一覧!$U$25,VLOOKUP($AK185,ﾃﾞｰﾀ一覧!$AH$43:$AR$66,10,FALSE),VLOOKUP($AK185,ﾃﾞｰﾀ一覧!$AH$4:$AR$66,10,FALSE))))))</f>
        <v/>
      </c>
      <c r="BP185" s="1110"/>
      <c r="BQ185" s="1110"/>
      <c r="BR185" s="1111"/>
      <c r="BS185" s="1115">
        <f>IF($BL185="",0,VLOOKUP($BL185,ﾃﾞｰﾀ一覧!$AY$4:$BB$16,3,FALSE))</f>
        <v>0</v>
      </c>
      <c r="BT185" s="1115"/>
      <c r="BU185" s="1115"/>
      <c r="BV185" s="1112" t="str">
        <f>IF($BO185="","",IF($BF185=ﾃﾞｰﾀ一覧!$U$37,"",IF($BF185=ﾃﾞｰﾀ一覧!$U$38,"",IF($BO185=ﾃﾞｰﾀ一覧!$AT$27,ﾃﾞｰﾀ一覧!$AT$27,VLOOKUP($AK185,ﾃﾞｰﾀ一覧!$AH$4:$AR$66,11,FALSE)*IF($BO185=ﾃﾞｰﾀ一覧!$AT$17,($AR185+1)*($AV185+1),IF($BO185=ﾃﾞｰﾀ一覧!$AT$22,IF(COUNTIF($AD185,"*天端*"),ﾃﾞｰﾀ一覧!$AU$43/2,ﾃﾞｰﾀ一覧!$AU$43/3),IF($BO185=ﾃﾞｰﾀ一覧!$AT$20,$AR185*$AV185,IF($BO185=ﾃﾞｰﾀ一覧!$AT$21,$AV185,1))))))))</f>
        <v/>
      </c>
      <c r="BW185" s="1112"/>
      <c r="BX185" s="1112"/>
      <c r="BY185" s="1088" t="str">
        <f>IF($B185="","",IF($AH185="","",IF($CK185=ﾃﾞｰﾀ一覧!$U$53,ﾃﾞｰﾀ一覧!$U$61,IF($AH185=ﾃﾞｰﾀ一覧!$U$21,ﾃﾞｰﾀ一覧!$U$60,IF(OR($AH185=ﾃﾞｰﾀ一覧!$U$19,$AH185=ﾃﾞｰﾀ一覧!$U$20,$AH185=ﾃﾞｰﾀ一覧!$U$23,$AH185=ﾃﾞｰﾀ一覧!$U$22,$AH185=ﾃﾞｰﾀ一覧!$U$18,AH185=ﾃﾞｰﾀ一覧!$U$25),ﾃﾞｰﾀ一覧!$U$59,ﾃﾞｰﾀ一覧!$U$62)))))</f>
        <v/>
      </c>
      <c r="BZ185" s="1089"/>
      <c r="CA185" s="1113"/>
      <c r="CB185" s="1113"/>
      <c r="CC185" s="1113"/>
      <c r="CD185" s="1113"/>
      <c r="CE185" s="1113"/>
      <c r="CF185" s="1113"/>
      <c r="CG185" s="1113"/>
      <c r="CH185" s="1113"/>
      <c r="CI185" s="1114"/>
      <c r="CK185" s="240"/>
      <c r="CM185" s="378" t="str">
        <f t="shared" si="14"/>
        <v/>
      </c>
      <c r="CN185" s="379" t="str">
        <f t="shared" si="15"/>
        <v/>
      </c>
      <c r="CO185" s="379" t="str">
        <f t="shared" si="16"/>
        <v/>
      </c>
      <c r="CP185" s="380" t="str">
        <f t="shared" si="17"/>
        <v/>
      </c>
      <c r="CQ185" s="244"/>
      <c r="CR185" s="1100"/>
      <c r="CS185" s="1101"/>
      <c r="CT185" s="1102"/>
      <c r="CU185" s="1135"/>
      <c r="CV185" s="1136"/>
      <c r="CW185" s="1136"/>
      <c r="CX185" s="1137"/>
      <c r="CY185" s="1138"/>
      <c r="CZ185" s="1139"/>
      <c r="DA185" s="1140"/>
      <c r="DB185" s="1132"/>
      <c r="DC185" s="1133"/>
      <c r="DD185" s="1133"/>
      <c r="DE185" s="1133"/>
      <c r="DF185" s="1133"/>
      <c r="DG185" s="1134"/>
      <c r="DH185" s="580"/>
      <c r="DI185" s="1372"/>
      <c r="DJ185" s="1372"/>
      <c r="DK185" s="581"/>
      <c r="DL185" s="582"/>
      <c r="DM185" s="1372"/>
      <c r="DN185" s="1372"/>
      <c r="DO185" s="581"/>
      <c r="DP185" s="582"/>
      <c r="DQ185" s="1372"/>
      <c r="DR185" s="1372"/>
      <c r="DS185" s="583"/>
      <c r="DT185" s="1124"/>
      <c r="DU185" s="1125"/>
      <c r="DV185" s="1150"/>
      <c r="DW185" s="1124"/>
      <c r="DX185" s="1125"/>
      <c r="DY185" s="1150"/>
      <c r="DZ185" s="1362"/>
      <c r="EA185" s="1363"/>
      <c r="EB185" s="1362"/>
      <c r="EC185" s="1363"/>
      <c r="ED185" s="1362"/>
      <c r="EE185" s="1363"/>
      <c r="EF185" s="1364"/>
      <c r="EG185" s="1296"/>
      <c r="EH185" s="1296"/>
      <c r="EI185" s="1365"/>
      <c r="EJ185" s="1366"/>
      <c r="EK185" s="1367"/>
      <c r="EL185" s="1368"/>
      <c r="EM185" s="1298"/>
      <c r="EN185" s="1113"/>
      <c r="EO185" s="1369"/>
      <c r="EP185" s="1370"/>
      <c r="EQ185" s="1371"/>
      <c r="ER185" s="1298"/>
      <c r="ES185" s="1113"/>
      <c r="ET185" s="1113"/>
      <c r="EU185" s="1113"/>
      <c r="EV185" s="1113"/>
      <c r="EW185" s="1113"/>
      <c r="EX185" s="1113"/>
      <c r="EY185" s="1113"/>
      <c r="EZ185" s="1114"/>
    </row>
    <row r="186" spans="1:156" ht="30" customHeight="1" x14ac:dyDescent="0.2">
      <c r="A186" s="207">
        <f t="shared" si="18"/>
        <v>175</v>
      </c>
      <c r="B186" s="1103"/>
      <c r="C186" s="1104"/>
      <c r="D186" s="1092"/>
      <c r="E186" s="1093"/>
      <c r="F186" s="1094" t="str">
        <f t="shared" si="20"/>
        <v/>
      </c>
      <c r="G186" s="1095"/>
      <c r="H186" s="1095"/>
      <c r="I186" s="1095"/>
      <c r="J186" s="1095"/>
      <c r="K186" s="1095"/>
      <c r="L186" s="1095"/>
      <c r="M186" s="1095"/>
      <c r="N186" s="1095"/>
      <c r="O186" s="1095"/>
      <c r="P186" s="1095"/>
      <c r="Q186" s="1095"/>
      <c r="R186" s="1095"/>
      <c r="S186" s="1095"/>
      <c r="T186" s="1095"/>
      <c r="U186" s="1095"/>
      <c r="V186" s="1095"/>
      <c r="W186" s="1096"/>
      <c r="X186" s="1097">
        <f t="shared" si="19"/>
        <v>0</v>
      </c>
      <c r="Y186" s="1098"/>
      <c r="Z186" s="1099"/>
      <c r="AA186" s="1100"/>
      <c r="AB186" s="1101"/>
      <c r="AC186" s="1102"/>
      <c r="AD186" s="1135"/>
      <c r="AE186" s="1136"/>
      <c r="AF186" s="1136"/>
      <c r="AG186" s="1137"/>
      <c r="AH186" s="1138"/>
      <c r="AI186" s="1139"/>
      <c r="AJ186" s="1140"/>
      <c r="AK186" s="1132"/>
      <c r="AL186" s="1133"/>
      <c r="AM186" s="1133"/>
      <c r="AN186" s="1133"/>
      <c r="AO186" s="1133"/>
      <c r="AP186" s="1134"/>
      <c r="AQ186" s="642" t="str">
        <f>IF(AK186="","",VLOOKUP(AK186,ﾃﾞｰﾀ一覧!$AH$4:$AR$66,2,FALSE))</f>
        <v/>
      </c>
      <c r="AR186" s="1084"/>
      <c r="AS186" s="1084"/>
      <c r="AT186" s="643" t="str">
        <f>IF(AK186="","",VLOOKUP(AK186,ﾃﾞｰﾀ一覧!$AH$4:$AR$66,3,FALSE))</f>
        <v/>
      </c>
      <c r="AU186" s="644" t="str">
        <f>IF(AK186="","",VLOOKUP(AK186,ﾃﾞｰﾀ一覧!$AH$4:$AR$66,5,FALSE))</f>
        <v/>
      </c>
      <c r="AV186" s="1084"/>
      <c r="AW186" s="1084"/>
      <c r="AX186" s="643" t="str">
        <f>IF(AK186="","",VLOOKUP(AK186,ﾃﾞｰﾀ一覧!$AH$4:$AR$66,6,FALSE))</f>
        <v/>
      </c>
      <c r="AY186" s="649" t="str">
        <f>IF(AK186="","",VLOOKUP(AK186,ﾃﾞｰﾀ一覧!$AH$4:$AR$66,8,FALSE))</f>
        <v/>
      </c>
      <c r="AZ186" s="1084"/>
      <c r="BA186" s="1084"/>
      <c r="BB186" s="388" t="str">
        <f>IF(AK186="","",VLOOKUP(AK186,ﾃﾞｰﾀ一覧!$AH$4:$AR$66,9,FALSE))</f>
        <v/>
      </c>
      <c r="BC186" s="1124"/>
      <c r="BD186" s="1125"/>
      <c r="BE186" s="1125"/>
      <c r="BF186" s="1124"/>
      <c r="BG186" s="1125"/>
      <c r="BH186" s="1125"/>
      <c r="BI186" s="1124"/>
      <c r="BJ186" s="1125"/>
      <c r="BK186" s="1150"/>
      <c r="BL186" s="1154"/>
      <c r="BM186" s="1155"/>
      <c r="BN186" s="1156"/>
      <c r="BO186" s="1109" t="str">
        <f>IF($AK186="","",IF($BF186="","",IF($BF186=ﾃﾞｰﾀ一覧!$U$37,"",IF($BF186=ﾃﾞｰﾀ一覧!$U$38,"",IF($AH186=ﾃﾞｰﾀ一覧!$U$25,VLOOKUP($AK186,ﾃﾞｰﾀ一覧!$AH$43:$AR$66,10,FALSE),VLOOKUP($AK186,ﾃﾞｰﾀ一覧!$AH$4:$AR$66,10,FALSE))))))</f>
        <v/>
      </c>
      <c r="BP186" s="1110"/>
      <c r="BQ186" s="1110"/>
      <c r="BR186" s="1111"/>
      <c r="BS186" s="1115">
        <f>IF($BL186="",0,VLOOKUP($BL186,ﾃﾞｰﾀ一覧!$AY$4:$BB$16,3,FALSE))</f>
        <v>0</v>
      </c>
      <c r="BT186" s="1115"/>
      <c r="BU186" s="1115"/>
      <c r="BV186" s="1112" t="str">
        <f>IF($BO186="","",IF($BF186=ﾃﾞｰﾀ一覧!$U$37,"",IF($BF186=ﾃﾞｰﾀ一覧!$U$38,"",IF($BO186=ﾃﾞｰﾀ一覧!$AT$27,ﾃﾞｰﾀ一覧!$AT$27,VLOOKUP($AK186,ﾃﾞｰﾀ一覧!$AH$4:$AR$66,11,FALSE)*IF($BO186=ﾃﾞｰﾀ一覧!$AT$17,($AR186+1)*($AV186+1),IF($BO186=ﾃﾞｰﾀ一覧!$AT$22,IF(COUNTIF($AD186,"*天端*"),ﾃﾞｰﾀ一覧!$AU$43/2,ﾃﾞｰﾀ一覧!$AU$43/3),IF($BO186=ﾃﾞｰﾀ一覧!$AT$20,$AR186*$AV186,IF($BO186=ﾃﾞｰﾀ一覧!$AT$21,$AV186,1))))))))</f>
        <v/>
      </c>
      <c r="BW186" s="1112"/>
      <c r="BX186" s="1112"/>
      <c r="BY186" s="1088" t="str">
        <f>IF($B186="","",IF($AH186="","",IF($CK186=ﾃﾞｰﾀ一覧!$U$53,ﾃﾞｰﾀ一覧!$U$61,IF($AH186=ﾃﾞｰﾀ一覧!$U$21,ﾃﾞｰﾀ一覧!$U$60,IF(OR($AH186=ﾃﾞｰﾀ一覧!$U$19,$AH186=ﾃﾞｰﾀ一覧!$U$20,$AH186=ﾃﾞｰﾀ一覧!$U$23,$AH186=ﾃﾞｰﾀ一覧!$U$22,$AH186=ﾃﾞｰﾀ一覧!$U$18,AH186=ﾃﾞｰﾀ一覧!$U$25),ﾃﾞｰﾀ一覧!$U$59,ﾃﾞｰﾀ一覧!$U$62)))))</f>
        <v/>
      </c>
      <c r="BZ186" s="1089"/>
      <c r="CA186" s="1113"/>
      <c r="CB186" s="1113"/>
      <c r="CC186" s="1113"/>
      <c r="CD186" s="1113"/>
      <c r="CE186" s="1113"/>
      <c r="CF186" s="1113"/>
      <c r="CG186" s="1113"/>
      <c r="CH186" s="1113"/>
      <c r="CI186" s="1114"/>
      <c r="CK186" s="240"/>
      <c r="CM186" s="378" t="str">
        <f t="shared" si="14"/>
        <v/>
      </c>
      <c r="CN186" s="379" t="str">
        <f t="shared" si="15"/>
        <v/>
      </c>
      <c r="CO186" s="379" t="str">
        <f t="shared" si="16"/>
        <v/>
      </c>
      <c r="CP186" s="380" t="str">
        <f t="shared" si="17"/>
        <v/>
      </c>
      <c r="CQ186" s="244"/>
      <c r="CR186" s="1100"/>
      <c r="CS186" s="1101"/>
      <c r="CT186" s="1102"/>
      <c r="CU186" s="1135"/>
      <c r="CV186" s="1136"/>
      <c r="CW186" s="1136"/>
      <c r="CX186" s="1137"/>
      <c r="CY186" s="1138"/>
      <c r="CZ186" s="1139"/>
      <c r="DA186" s="1140"/>
      <c r="DB186" s="1132"/>
      <c r="DC186" s="1133"/>
      <c r="DD186" s="1133"/>
      <c r="DE186" s="1133"/>
      <c r="DF186" s="1133"/>
      <c r="DG186" s="1134"/>
      <c r="DH186" s="580"/>
      <c r="DI186" s="1372"/>
      <c r="DJ186" s="1372"/>
      <c r="DK186" s="581"/>
      <c r="DL186" s="582"/>
      <c r="DM186" s="1372"/>
      <c r="DN186" s="1372"/>
      <c r="DO186" s="581"/>
      <c r="DP186" s="582"/>
      <c r="DQ186" s="1372"/>
      <c r="DR186" s="1372"/>
      <c r="DS186" s="583"/>
      <c r="DT186" s="1124"/>
      <c r="DU186" s="1125"/>
      <c r="DV186" s="1150"/>
      <c r="DW186" s="1124"/>
      <c r="DX186" s="1125"/>
      <c r="DY186" s="1150"/>
      <c r="DZ186" s="1362"/>
      <c r="EA186" s="1363"/>
      <c r="EB186" s="1362"/>
      <c r="EC186" s="1363"/>
      <c r="ED186" s="1362"/>
      <c r="EE186" s="1363"/>
      <c r="EF186" s="1364"/>
      <c r="EG186" s="1296"/>
      <c r="EH186" s="1296"/>
      <c r="EI186" s="1365"/>
      <c r="EJ186" s="1366"/>
      <c r="EK186" s="1367"/>
      <c r="EL186" s="1368"/>
      <c r="EM186" s="1298"/>
      <c r="EN186" s="1113"/>
      <c r="EO186" s="1369"/>
      <c r="EP186" s="1370"/>
      <c r="EQ186" s="1371"/>
      <c r="ER186" s="1298"/>
      <c r="ES186" s="1113"/>
      <c r="ET186" s="1113"/>
      <c r="EU186" s="1113"/>
      <c r="EV186" s="1113"/>
      <c r="EW186" s="1113"/>
      <c r="EX186" s="1113"/>
      <c r="EY186" s="1113"/>
      <c r="EZ186" s="1114"/>
    </row>
    <row r="187" spans="1:156" ht="30" customHeight="1" x14ac:dyDescent="0.2">
      <c r="A187" s="207">
        <f t="shared" si="18"/>
        <v>176</v>
      </c>
      <c r="B187" s="1103"/>
      <c r="C187" s="1104"/>
      <c r="D187" s="1278"/>
      <c r="E187" s="1279"/>
      <c r="F187" s="1094" t="str">
        <f t="shared" si="20"/>
        <v/>
      </c>
      <c r="G187" s="1095"/>
      <c r="H187" s="1095"/>
      <c r="I187" s="1095"/>
      <c r="J187" s="1095"/>
      <c r="K187" s="1095"/>
      <c r="L187" s="1095"/>
      <c r="M187" s="1095"/>
      <c r="N187" s="1095"/>
      <c r="O187" s="1095"/>
      <c r="P187" s="1095"/>
      <c r="Q187" s="1095"/>
      <c r="R187" s="1095"/>
      <c r="S187" s="1095"/>
      <c r="T187" s="1095"/>
      <c r="U187" s="1095"/>
      <c r="V187" s="1095"/>
      <c r="W187" s="1096"/>
      <c r="X187" s="1097">
        <f t="shared" si="19"/>
        <v>0</v>
      </c>
      <c r="Y187" s="1098"/>
      <c r="Z187" s="1099"/>
      <c r="AA187" s="1100"/>
      <c r="AB187" s="1101"/>
      <c r="AC187" s="1102"/>
      <c r="AD187" s="1135"/>
      <c r="AE187" s="1136"/>
      <c r="AF187" s="1136"/>
      <c r="AG187" s="1137"/>
      <c r="AH187" s="1138"/>
      <c r="AI187" s="1139"/>
      <c r="AJ187" s="1140"/>
      <c r="AK187" s="1132"/>
      <c r="AL187" s="1133"/>
      <c r="AM187" s="1133"/>
      <c r="AN187" s="1133"/>
      <c r="AO187" s="1133"/>
      <c r="AP187" s="1134"/>
      <c r="AQ187" s="642" t="str">
        <f>IF(AK187="","",VLOOKUP(AK187,ﾃﾞｰﾀ一覧!$AH$4:$AR$66,2,FALSE))</f>
        <v/>
      </c>
      <c r="AR187" s="1084"/>
      <c r="AS187" s="1084"/>
      <c r="AT187" s="643" t="str">
        <f>IF(AK187="","",VLOOKUP(AK187,ﾃﾞｰﾀ一覧!$AH$4:$AR$66,3,FALSE))</f>
        <v/>
      </c>
      <c r="AU187" s="644" t="str">
        <f>IF(AK187="","",VLOOKUP(AK187,ﾃﾞｰﾀ一覧!$AH$4:$AR$66,5,FALSE))</f>
        <v/>
      </c>
      <c r="AV187" s="1084"/>
      <c r="AW187" s="1084"/>
      <c r="AX187" s="643" t="str">
        <f>IF(AK187="","",VLOOKUP(AK187,ﾃﾞｰﾀ一覧!$AH$4:$AR$66,6,FALSE))</f>
        <v/>
      </c>
      <c r="AY187" s="649" t="str">
        <f>IF(AK187="","",VLOOKUP(AK187,ﾃﾞｰﾀ一覧!$AH$4:$AR$66,8,FALSE))</f>
        <v/>
      </c>
      <c r="AZ187" s="1084"/>
      <c r="BA187" s="1084"/>
      <c r="BB187" s="388" t="str">
        <f>IF(AK187="","",VLOOKUP(AK187,ﾃﾞｰﾀ一覧!$AH$4:$AR$66,9,FALSE))</f>
        <v/>
      </c>
      <c r="BC187" s="1124"/>
      <c r="BD187" s="1125"/>
      <c r="BE187" s="1125"/>
      <c r="BF187" s="1124"/>
      <c r="BG187" s="1125"/>
      <c r="BH187" s="1125"/>
      <c r="BI187" s="1124"/>
      <c r="BJ187" s="1125"/>
      <c r="BK187" s="1150"/>
      <c r="BL187" s="1154"/>
      <c r="BM187" s="1155"/>
      <c r="BN187" s="1156"/>
      <c r="BO187" s="1109" t="str">
        <f>IF($AK187="","",IF($BF187="","",IF($BF187=ﾃﾞｰﾀ一覧!$U$37,"",IF($BF187=ﾃﾞｰﾀ一覧!$U$38,"",IF($AH187=ﾃﾞｰﾀ一覧!$U$25,VLOOKUP($AK187,ﾃﾞｰﾀ一覧!$AH$43:$AR$66,10,FALSE),VLOOKUP($AK187,ﾃﾞｰﾀ一覧!$AH$4:$AR$66,10,FALSE))))))</f>
        <v/>
      </c>
      <c r="BP187" s="1110"/>
      <c r="BQ187" s="1110"/>
      <c r="BR187" s="1111"/>
      <c r="BS187" s="1115">
        <f>IF($BL187="",0,VLOOKUP($BL187,ﾃﾞｰﾀ一覧!$AY$4:$BB$16,3,FALSE))</f>
        <v>0</v>
      </c>
      <c r="BT187" s="1115"/>
      <c r="BU187" s="1115"/>
      <c r="BV187" s="1112" t="str">
        <f>IF($BO187="","",IF($BF187=ﾃﾞｰﾀ一覧!$U$37,"",IF($BF187=ﾃﾞｰﾀ一覧!$U$38,"",IF($BO187=ﾃﾞｰﾀ一覧!$AT$27,ﾃﾞｰﾀ一覧!$AT$27,VLOOKUP($AK187,ﾃﾞｰﾀ一覧!$AH$4:$AR$66,11,FALSE)*IF($BO187=ﾃﾞｰﾀ一覧!$AT$17,($AR187+1)*($AV187+1),IF($BO187=ﾃﾞｰﾀ一覧!$AT$22,IF(COUNTIF($AD187,"*天端*"),ﾃﾞｰﾀ一覧!$AU$43/2,ﾃﾞｰﾀ一覧!$AU$43/3),IF($BO187=ﾃﾞｰﾀ一覧!$AT$20,$AR187*$AV187,IF($BO187=ﾃﾞｰﾀ一覧!$AT$21,$AV187,1))))))))</f>
        <v/>
      </c>
      <c r="BW187" s="1112"/>
      <c r="BX187" s="1112"/>
      <c r="BY187" s="1088" t="str">
        <f>IF($B187="","",IF($AH187="","",IF($CK187=ﾃﾞｰﾀ一覧!$U$53,ﾃﾞｰﾀ一覧!$U$61,IF($AH187=ﾃﾞｰﾀ一覧!$U$21,ﾃﾞｰﾀ一覧!$U$60,IF(OR($AH187=ﾃﾞｰﾀ一覧!$U$19,$AH187=ﾃﾞｰﾀ一覧!$U$20,$AH187=ﾃﾞｰﾀ一覧!$U$23,$AH187=ﾃﾞｰﾀ一覧!$U$22,$AH187=ﾃﾞｰﾀ一覧!$U$18,AH187=ﾃﾞｰﾀ一覧!$U$25),ﾃﾞｰﾀ一覧!$U$59,ﾃﾞｰﾀ一覧!$U$62)))))</f>
        <v/>
      </c>
      <c r="BZ187" s="1089"/>
      <c r="CA187" s="1113"/>
      <c r="CB187" s="1113"/>
      <c r="CC187" s="1113"/>
      <c r="CD187" s="1113"/>
      <c r="CE187" s="1113"/>
      <c r="CF187" s="1113"/>
      <c r="CG187" s="1113"/>
      <c r="CH187" s="1113"/>
      <c r="CI187" s="1114"/>
      <c r="CK187" s="240"/>
      <c r="CM187" s="378" t="str">
        <f t="shared" si="14"/>
        <v/>
      </c>
      <c r="CN187" s="379" t="str">
        <f t="shared" si="15"/>
        <v/>
      </c>
      <c r="CO187" s="379" t="str">
        <f t="shared" si="16"/>
        <v/>
      </c>
      <c r="CP187" s="380" t="str">
        <f t="shared" si="17"/>
        <v/>
      </c>
      <c r="CQ187" s="244"/>
      <c r="CR187" s="1100"/>
      <c r="CS187" s="1101"/>
      <c r="CT187" s="1102"/>
      <c r="CU187" s="1135"/>
      <c r="CV187" s="1136"/>
      <c r="CW187" s="1136"/>
      <c r="CX187" s="1137"/>
      <c r="CY187" s="1138"/>
      <c r="CZ187" s="1139"/>
      <c r="DA187" s="1140"/>
      <c r="DB187" s="1132"/>
      <c r="DC187" s="1133"/>
      <c r="DD187" s="1133"/>
      <c r="DE187" s="1133"/>
      <c r="DF187" s="1133"/>
      <c r="DG187" s="1134"/>
      <c r="DH187" s="580"/>
      <c r="DI187" s="1372"/>
      <c r="DJ187" s="1372"/>
      <c r="DK187" s="581"/>
      <c r="DL187" s="582"/>
      <c r="DM187" s="1372"/>
      <c r="DN187" s="1372"/>
      <c r="DO187" s="581"/>
      <c r="DP187" s="582"/>
      <c r="DQ187" s="1372"/>
      <c r="DR187" s="1372"/>
      <c r="DS187" s="583"/>
      <c r="DT187" s="1124"/>
      <c r="DU187" s="1125"/>
      <c r="DV187" s="1150"/>
      <c r="DW187" s="1124"/>
      <c r="DX187" s="1125"/>
      <c r="DY187" s="1150"/>
      <c r="DZ187" s="1362"/>
      <c r="EA187" s="1363"/>
      <c r="EB187" s="1362"/>
      <c r="EC187" s="1363"/>
      <c r="ED187" s="1362"/>
      <c r="EE187" s="1363"/>
      <c r="EF187" s="1364"/>
      <c r="EG187" s="1296"/>
      <c r="EH187" s="1296"/>
      <c r="EI187" s="1365"/>
      <c r="EJ187" s="1366"/>
      <c r="EK187" s="1367"/>
      <c r="EL187" s="1368"/>
      <c r="EM187" s="1298"/>
      <c r="EN187" s="1113"/>
      <c r="EO187" s="1369"/>
      <c r="EP187" s="1370"/>
      <c r="EQ187" s="1371"/>
      <c r="ER187" s="1298"/>
      <c r="ES187" s="1113"/>
      <c r="ET187" s="1113"/>
      <c r="EU187" s="1113"/>
      <c r="EV187" s="1113"/>
      <c r="EW187" s="1113"/>
      <c r="EX187" s="1113"/>
      <c r="EY187" s="1113"/>
      <c r="EZ187" s="1114"/>
    </row>
    <row r="188" spans="1:156" ht="30" customHeight="1" x14ac:dyDescent="0.2">
      <c r="A188" s="207">
        <f t="shared" si="18"/>
        <v>177</v>
      </c>
      <c r="B188" s="1103"/>
      <c r="C188" s="1104"/>
      <c r="D188" s="1092"/>
      <c r="E188" s="1093"/>
      <c r="F188" s="1094" t="str">
        <f t="shared" si="20"/>
        <v/>
      </c>
      <c r="G188" s="1095"/>
      <c r="H188" s="1095"/>
      <c r="I188" s="1095"/>
      <c r="J188" s="1095"/>
      <c r="K188" s="1095"/>
      <c r="L188" s="1095"/>
      <c r="M188" s="1095"/>
      <c r="N188" s="1095"/>
      <c r="O188" s="1095"/>
      <c r="P188" s="1095"/>
      <c r="Q188" s="1095"/>
      <c r="R188" s="1095"/>
      <c r="S188" s="1095"/>
      <c r="T188" s="1095"/>
      <c r="U188" s="1095"/>
      <c r="V188" s="1095"/>
      <c r="W188" s="1096"/>
      <c r="X188" s="1097">
        <f t="shared" si="19"/>
        <v>0</v>
      </c>
      <c r="Y188" s="1098"/>
      <c r="Z188" s="1099"/>
      <c r="AA188" s="1100"/>
      <c r="AB188" s="1101"/>
      <c r="AC188" s="1102"/>
      <c r="AD188" s="1135"/>
      <c r="AE188" s="1136"/>
      <c r="AF188" s="1136"/>
      <c r="AG188" s="1137"/>
      <c r="AH188" s="1138"/>
      <c r="AI188" s="1139"/>
      <c r="AJ188" s="1140"/>
      <c r="AK188" s="1132"/>
      <c r="AL188" s="1133"/>
      <c r="AM188" s="1133"/>
      <c r="AN188" s="1133"/>
      <c r="AO188" s="1133"/>
      <c r="AP188" s="1134"/>
      <c r="AQ188" s="642" t="str">
        <f>IF(AK188="","",VLOOKUP(AK188,ﾃﾞｰﾀ一覧!$AH$4:$AR$66,2,FALSE))</f>
        <v/>
      </c>
      <c r="AR188" s="1084"/>
      <c r="AS188" s="1084"/>
      <c r="AT188" s="643" t="str">
        <f>IF(AK188="","",VLOOKUP(AK188,ﾃﾞｰﾀ一覧!$AH$4:$AR$66,3,FALSE))</f>
        <v/>
      </c>
      <c r="AU188" s="644" t="str">
        <f>IF(AK188="","",VLOOKUP(AK188,ﾃﾞｰﾀ一覧!$AH$4:$AR$66,5,FALSE))</f>
        <v/>
      </c>
      <c r="AV188" s="1084"/>
      <c r="AW188" s="1084"/>
      <c r="AX188" s="643" t="str">
        <f>IF(AK188="","",VLOOKUP(AK188,ﾃﾞｰﾀ一覧!$AH$4:$AR$66,6,FALSE))</f>
        <v/>
      </c>
      <c r="AY188" s="649" t="str">
        <f>IF(AK188="","",VLOOKUP(AK188,ﾃﾞｰﾀ一覧!$AH$4:$AR$66,8,FALSE))</f>
        <v/>
      </c>
      <c r="AZ188" s="1084"/>
      <c r="BA188" s="1084"/>
      <c r="BB188" s="388" t="str">
        <f>IF(AK188="","",VLOOKUP(AK188,ﾃﾞｰﾀ一覧!$AH$4:$AR$66,9,FALSE))</f>
        <v/>
      </c>
      <c r="BC188" s="1124"/>
      <c r="BD188" s="1125"/>
      <c r="BE188" s="1125"/>
      <c r="BF188" s="1124"/>
      <c r="BG188" s="1125"/>
      <c r="BH188" s="1125"/>
      <c r="BI188" s="1124"/>
      <c r="BJ188" s="1125"/>
      <c r="BK188" s="1150"/>
      <c r="BL188" s="1154"/>
      <c r="BM188" s="1155"/>
      <c r="BN188" s="1156"/>
      <c r="BO188" s="1109" t="str">
        <f>IF($AK188="","",IF($BF188="","",IF($BF188=ﾃﾞｰﾀ一覧!$U$37,"",IF($BF188=ﾃﾞｰﾀ一覧!$U$38,"",IF($AH188=ﾃﾞｰﾀ一覧!$U$25,VLOOKUP($AK188,ﾃﾞｰﾀ一覧!$AH$43:$AR$66,10,FALSE),VLOOKUP($AK188,ﾃﾞｰﾀ一覧!$AH$4:$AR$66,10,FALSE))))))</f>
        <v/>
      </c>
      <c r="BP188" s="1110"/>
      <c r="BQ188" s="1110"/>
      <c r="BR188" s="1111"/>
      <c r="BS188" s="1115">
        <f>IF($BL188="",0,VLOOKUP($BL188,ﾃﾞｰﾀ一覧!$AY$4:$BB$16,3,FALSE))</f>
        <v>0</v>
      </c>
      <c r="BT188" s="1115"/>
      <c r="BU188" s="1115"/>
      <c r="BV188" s="1112" t="str">
        <f>IF($BO188="","",IF($BF188=ﾃﾞｰﾀ一覧!$U$37,"",IF($BF188=ﾃﾞｰﾀ一覧!$U$38,"",IF($BO188=ﾃﾞｰﾀ一覧!$AT$27,ﾃﾞｰﾀ一覧!$AT$27,VLOOKUP($AK188,ﾃﾞｰﾀ一覧!$AH$4:$AR$66,11,FALSE)*IF($BO188=ﾃﾞｰﾀ一覧!$AT$17,($AR188+1)*($AV188+1),IF($BO188=ﾃﾞｰﾀ一覧!$AT$22,IF(COUNTIF($AD188,"*天端*"),ﾃﾞｰﾀ一覧!$AU$43/2,ﾃﾞｰﾀ一覧!$AU$43/3),IF($BO188=ﾃﾞｰﾀ一覧!$AT$20,$AR188*$AV188,IF($BO188=ﾃﾞｰﾀ一覧!$AT$21,$AV188,1))))))))</f>
        <v/>
      </c>
      <c r="BW188" s="1112"/>
      <c r="BX188" s="1112"/>
      <c r="BY188" s="1088" t="str">
        <f>IF($B188="","",IF($AH188="","",IF($CK188=ﾃﾞｰﾀ一覧!$U$53,ﾃﾞｰﾀ一覧!$U$61,IF($AH188=ﾃﾞｰﾀ一覧!$U$21,ﾃﾞｰﾀ一覧!$U$60,IF(OR($AH188=ﾃﾞｰﾀ一覧!$U$19,$AH188=ﾃﾞｰﾀ一覧!$U$20,$AH188=ﾃﾞｰﾀ一覧!$U$23,$AH188=ﾃﾞｰﾀ一覧!$U$22,$AH188=ﾃﾞｰﾀ一覧!$U$18,AH188=ﾃﾞｰﾀ一覧!$U$25),ﾃﾞｰﾀ一覧!$U$59,ﾃﾞｰﾀ一覧!$U$62)))))</f>
        <v/>
      </c>
      <c r="BZ188" s="1089"/>
      <c r="CA188" s="1113"/>
      <c r="CB188" s="1113"/>
      <c r="CC188" s="1113"/>
      <c r="CD188" s="1113"/>
      <c r="CE188" s="1113"/>
      <c r="CF188" s="1113"/>
      <c r="CG188" s="1113"/>
      <c r="CH188" s="1113"/>
      <c r="CI188" s="1114"/>
      <c r="CK188" s="240"/>
      <c r="CM188" s="378" t="str">
        <f t="shared" si="14"/>
        <v/>
      </c>
      <c r="CN188" s="379" t="str">
        <f t="shared" si="15"/>
        <v/>
      </c>
      <c r="CO188" s="379" t="str">
        <f t="shared" si="16"/>
        <v/>
      </c>
      <c r="CP188" s="380" t="str">
        <f t="shared" si="17"/>
        <v/>
      </c>
      <c r="CQ188" s="244"/>
      <c r="CR188" s="1100"/>
      <c r="CS188" s="1101"/>
      <c r="CT188" s="1102"/>
      <c r="CU188" s="1135"/>
      <c r="CV188" s="1136"/>
      <c r="CW188" s="1136"/>
      <c r="CX188" s="1137"/>
      <c r="CY188" s="1138"/>
      <c r="CZ188" s="1139"/>
      <c r="DA188" s="1140"/>
      <c r="DB188" s="1132"/>
      <c r="DC188" s="1133"/>
      <c r="DD188" s="1133"/>
      <c r="DE188" s="1133"/>
      <c r="DF188" s="1133"/>
      <c r="DG188" s="1134"/>
      <c r="DH188" s="580"/>
      <c r="DI188" s="1372"/>
      <c r="DJ188" s="1372"/>
      <c r="DK188" s="581"/>
      <c r="DL188" s="582"/>
      <c r="DM188" s="1372"/>
      <c r="DN188" s="1372"/>
      <c r="DO188" s="581"/>
      <c r="DP188" s="582"/>
      <c r="DQ188" s="1372"/>
      <c r="DR188" s="1372"/>
      <c r="DS188" s="583"/>
      <c r="DT188" s="1124"/>
      <c r="DU188" s="1125"/>
      <c r="DV188" s="1150"/>
      <c r="DW188" s="1124"/>
      <c r="DX188" s="1125"/>
      <c r="DY188" s="1150"/>
      <c r="DZ188" s="1362"/>
      <c r="EA188" s="1363"/>
      <c r="EB188" s="1362"/>
      <c r="EC188" s="1363"/>
      <c r="ED188" s="1362"/>
      <c r="EE188" s="1363"/>
      <c r="EF188" s="1364"/>
      <c r="EG188" s="1296"/>
      <c r="EH188" s="1296"/>
      <c r="EI188" s="1365"/>
      <c r="EJ188" s="1366"/>
      <c r="EK188" s="1367"/>
      <c r="EL188" s="1368"/>
      <c r="EM188" s="1298"/>
      <c r="EN188" s="1113"/>
      <c r="EO188" s="1369"/>
      <c r="EP188" s="1370"/>
      <c r="EQ188" s="1371"/>
      <c r="ER188" s="1298"/>
      <c r="ES188" s="1113"/>
      <c r="ET188" s="1113"/>
      <c r="EU188" s="1113"/>
      <c r="EV188" s="1113"/>
      <c r="EW188" s="1113"/>
      <c r="EX188" s="1113"/>
      <c r="EY188" s="1113"/>
      <c r="EZ188" s="1114"/>
    </row>
    <row r="189" spans="1:156" ht="30" customHeight="1" x14ac:dyDescent="0.2">
      <c r="A189" s="207">
        <f t="shared" si="18"/>
        <v>178</v>
      </c>
      <c r="B189" s="1103"/>
      <c r="C189" s="1104"/>
      <c r="D189" s="1278"/>
      <c r="E189" s="1279"/>
      <c r="F189" s="1094" t="str">
        <f t="shared" si="20"/>
        <v/>
      </c>
      <c r="G189" s="1095"/>
      <c r="H189" s="1095"/>
      <c r="I189" s="1095"/>
      <c r="J189" s="1095"/>
      <c r="K189" s="1095"/>
      <c r="L189" s="1095"/>
      <c r="M189" s="1095"/>
      <c r="N189" s="1095"/>
      <c r="O189" s="1095"/>
      <c r="P189" s="1095"/>
      <c r="Q189" s="1095"/>
      <c r="R189" s="1095"/>
      <c r="S189" s="1095"/>
      <c r="T189" s="1095"/>
      <c r="U189" s="1095"/>
      <c r="V189" s="1095"/>
      <c r="W189" s="1096"/>
      <c r="X189" s="1097">
        <f t="shared" si="19"/>
        <v>0</v>
      </c>
      <c r="Y189" s="1098"/>
      <c r="Z189" s="1099"/>
      <c r="AA189" s="1100"/>
      <c r="AB189" s="1101"/>
      <c r="AC189" s="1102"/>
      <c r="AD189" s="1135"/>
      <c r="AE189" s="1136"/>
      <c r="AF189" s="1136"/>
      <c r="AG189" s="1137"/>
      <c r="AH189" s="1138"/>
      <c r="AI189" s="1139"/>
      <c r="AJ189" s="1140"/>
      <c r="AK189" s="1132"/>
      <c r="AL189" s="1133"/>
      <c r="AM189" s="1133"/>
      <c r="AN189" s="1133"/>
      <c r="AO189" s="1133"/>
      <c r="AP189" s="1134"/>
      <c r="AQ189" s="642" t="str">
        <f>IF(AK189="","",VLOOKUP(AK189,ﾃﾞｰﾀ一覧!$AH$4:$AR$66,2,FALSE))</f>
        <v/>
      </c>
      <c r="AR189" s="1084"/>
      <c r="AS189" s="1084"/>
      <c r="AT189" s="643" t="str">
        <f>IF(AK189="","",VLOOKUP(AK189,ﾃﾞｰﾀ一覧!$AH$4:$AR$66,3,FALSE))</f>
        <v/>
      </c>
      <c r="AU189" s="644" t="str">
        <f>IF(AK189="","",VLOOKUP(AK189,ﾃﾞｰﾀ一覧!$AH$4:$AR$66,5,FALSE))</f>
        <v/>
      </c>
      <c r="AV189" s="1084"/>
      <c r="AW189" s="1084"/>
      <c r="AX189" s="643" t="str">
        <f>IF(AK189="","",VLOOKUP(AK189,ﾃﾞｰﾀ一覧!$AH$4:$AR$66,6,FALSE))</f>
        <v/>
      </c>
      <c r="AY189" s="649" t="str">
        <f>IF(AK189="","",VLOOKUP(AK189,ﾃﾞｰﾀ一覧!$AH$4:$AR$66,8,FALSE))</f>
        <v/>
      </c>
      <c r="AZ189" s="1084"/>
      <c r="BA189" s="1084"/>
      <c r="BB189" s="388" t="str">
        <f>IF(AK189="","",VLOOKUP(AK189,ﾃﾞｰﾀ一覧!$AH$4:$AR$66,9,FALSE))</f>
        <v/>
      </c>
      <c r="BC189" s="1124"/>
      <c r="BD189" s="1125"/>
      <c r="BE189" s="1125"/>
      <c r="BF189" s="1124"/>
      <c r="BG189" s="1125"/>
      <c r="BH189" s="1125"/>
      <c r="BI189" s="1124"/>
      <c r="BJ189" s="1125"/>
      <c r="BK189" s="1150"/>
      <c r="BL189" s="1154"/>
      <c r="BM189" s="1155"/>
      <c r="BN189" s="1156"/>
      <c r="BO189" s="1109" t="str">
        <f>IF($AK189="","",IF($BF189="","",IF($BF189=ﾃﾞｰﾀ一覧!$U$37,"",IF($BF189=ﾃﾞｰﾀ一覧!$U$38,"",IF($AH189=ﾃﾞｰﾀ一覧!$U$25,VLOOKUP($AK189,ﾃﾞｰﾀ一覧!$AH$43:$AR$66,10,FALSE),VLOOKUP($AK189,ﾃﾞｰﾀ一覧!$AH$4:$AR$66,10,FALSE))))))</f>
        <v/>
      </c>
      <c r="BP189" s="1110"/>
      <c r="BQ189" s="1110"/>
      <c r="BR189" s="1111"/>
      <c r="BS189" s="1115">
        <f>IF($BL189="",0,VLOOKUP($BL189,ﾃﾞｰﾀ一覧!$AY$4:$BB$16,3,FALSE))</f>
        <v>0</v>
      </c>
      <c r="BT189" s="1115"/>
      <c r="BU189" s="1115"/>
      <c r="BV189" s="1112" t="str">
        <f>IF($BO189="","",IF($BF189=ﾃﾞｰﾀ一覧!$U$37,"",IF($BF189=ﾃﾞｰﾀ一覧!$U$38,"",IF($BO189=ﾃﾞｰﾀ一覧!$AT$27,ﾃﾞｰﾀ一覧!$AT$27,VLOOKUP($AK189,ﾃﾞｰﾀ一覧!$AH$4:$AR$66,11,FALSE)*IF($BO189=ﾃﾞｰﾀ一覧!$AT$17,($AR189+1)*($AV189+1),IF($BO189=ﾃﾞｰﾀ一覧!$AT$22,IF(COUNTIF($AD189,"*天端*"),ﾃﾞｰﾀ一覧!$AU$43/2,ﾃﾞｰﾀ一覧!$AU$43/3),IF($BO189=ﾃﾞｰﾀ一覧!$AT$20,$AR189*$AV189,IF($BO189=ﾃﾞｰﾀ一覧!$AT$21,$AV189,1))))))))</f>
        <v/>
      </c>
      <c r="BW189" s="1112"/>
      <c r="BX189" s="1112"/>
      <c r="BY189" s="1088" t="str">
        <f>IF($B189="","",IF($AH189="","",IF($CK189=ﾃﾞｰﾀ一覧!$U$53,ﾃﾞｰﾀ一覧!$U$61,IF($AH189=ﾃﾞｰﾀ一覧!$U$21,ﾃﾞｰﾀ一覧!$U$60,IF(OR($AH189=ﾃﾞｰﾀ一覧!$U$19,$AH189=ﾃﾞｰﾀ一覧!$U$20,$AH189=ﾃﾞｰﾀ一覧!$U$23,$AH189=ﾃﾞｰﾀ一覧!$U$22,$AH189=ﾃﾞｰﾀ一覧!$U$18,AH189=ﾃﾞｰﾀ一覧!$U$25),ﾃﾞｰﾀ一覧!$U$59,ﾃﾞｰﾀ一覧!$U$62)))))</f>
        <v/>
      </c>
      <c r="BZ189" s="1089"/>
      <c r="CA189" s="1113"/>
      <c r="CB189" s="1113"/>
      <c r="CC189" s="1113"/>
      <c r="CD189" s="1113"/>
      <c r="CE189" s="1113"/>
      <c r="CF189" s="1113"/>
      <c r="CG189" s="1113"/>
      <c r="CH189" s="1113"/>
      <c r="CI189" s="1114"/>
      <c r="CK189" s="240"/>
      <c r="CM189" s="378" t="str">
        <f t="shared" si="14"/>
        <v/>
      </c>
      <c r="CN189" s="379" t="str">
        <f t="shared" si="15"/>
        <v/>
      </c>
      <c r="CO189" s="379" t="str">
        <f t="shared" si="16"/>
        <v/>
      </c>
      <c r="CP189" s="380" t="str">
        <f t="shared" si="17"/>
        <v/>
      </c>
      <c r="CQ189" s="244"/>
      <c r="CR189" s="1100"/>
      <c r="CS189" s="1101"/>
      <c r="CT189" s="1102"/>
      <c r="CU189" s="1135"/>
      <c r="CV189" s="1136"/>
      <c r="CW189" s="1136"/>
      <c r="CX189" s="1137"/>
      <c r="CY189" s="1138"/>
      <c r="CZ189" s="1139"/>
      <c r="DA189" s="1140"/>
      <c r="DB189" s="1132"/>
      <c r="DC189" s="1133"/>
      <c r="DD189" s="1133"/>
      <c r="DE189" s="1133"/>
      <c r="DF189" s="1133"/>
      <c r="DG189" s="1134"/>
      <c r="DH189" s="580"/>
      <c r="DI189" s="1372"/>
      <c r="DJ189" s="1372"/>
      <c r="DK189" s="581"/>
      <c r="DL189" s="582"/>
      <c r="DM189" s="1372"/>
      <c r="DN189" s="1372"/>
      <c r="DO189" s="581"/>
      <c r="DP189" s="582"/>
      <c r="DQ189" s="1372"/>
      <c r="DR189" s="1372"/>
      <c r="DS189" s="583"/>
      <c r="DT189" s="1124"/>
      <c r="DU189" s="1125"/>
      <c r="DV189" s="1150"/>
      <c r="DW189" s="1124"/>
      <c r="DX189" s="1125"/>
      <c r="DY189" s="1150"/>
      <c r="DZ189" s="1362"/>
      <c r="EA189" s="1363"/>
      <c r="EB189" s="1362"/>
      <c r="EC189" s="1363"/>
      <c r="ED189" s="1362"/>
      <c r="EE189" s="1363"/>
      <c r="EF189" s="1364"/>
      <c r="EG189" s="1296"/>
      <c r="EH189" s="1296"/>
      <c r="EI189" s="1365"/>
      <c r="EJ189" s="1366"/>
      <c r="EK189" s="1367"/>
      <c r="EL189" s="1368"/>
      <c r="EM189" s="1298"/>
      <c r="EN189" s="1113"/>
      <c r="EO189" s="1369"/>
      <c r="EP189" s="1370"/>
      <c r="EQ189" s="1371"/>
      <c r="ER189" s="1298"/>
      <c r="ES189" s="1113"/>
      <c r="ET189" s="1113"/>
      <c r="EU189" s="1113"/>
      <c r="EV189" s="1113"/>
      <c r="EW189" s="1113"/>
      <c r="EX189" s="1113"/>
      <c r="EY189" s="1113"/>
      <c r="EZ189" s="1114"/>
    </row>
    <row r="190" spans="1:156" ht="30" customHeight="1" x14ac:dyDescent="0.2">
      <c r="A190" s="207">
        <f t="shared" si="18"/>
        <v>179</v>
      </c>
      <c r="B190" s="1103"/>
      <c r="C190" s="1104"/>
      <c r="D190" s="1092"/>
      <c r="E190" s="1093"/>
      <c r="F190" s="1094" t="str">
        <f t="shared" si="20"/>
        <v/>
      </c>
      <c r="G190" s="1095"/>
      <c r="H190" s="1095"/>
      <c r="I190" s="1095"/>
      <c r="J190" s="1095"/>
      <c r="K190" s="1095"/>
      <c r="L190" s="1095"/>
      <c r="M190" s="1095"/>
      <c r="N190" s="1095"/>
      <c r="O190" s="1095"/>
      <c r="P190" s="1095"/>
      <c r="Q190" s="1095"/>
      <c r="R190" s="1095"/>
      <c r="S190" s="1095"/>
      <c r="T190" s="1095"/>
      <c r="U190" s="1095"/>
      <c r="V190" s="1095"/>
      <c r="W190" s="1096"/>
      <c r="X190" s="1097">
        <f t="shared" si="19"/>
        <v>0</v>
      </c>
      <c r="Y190" s="1098"/>
      <c r="Z190" s="1099"/>
      <c r="AA190" s="1100"/>
      <c r="AB190" s="1101"/>
      <c r="AC190" s="1102"/>
      <c r="AD190" s="1135"/>
      <c r="AE190" s="1136"/>
      <c r="AF190" s="1136"/>
      <c r="AG190" s="1137"/>
      <c r="AH190" s="1138"/>
      <c r="AI190" s="1139"/>
      <c r="AJ190" s="1140"/>
      <c r="AK190" s="1132"/>
      <c r="AL190" s="1133"/>
      <c r="AM190" s="1133"/>
      <c r="AN190" s="1133"/>
      <c r="AO190" s="1133"/>
      <c r="AP190" s="1134"/>
      <c r="AQ190" s="642" t="str">
        <f>IF(AK190="","",VLOOKUP(AK190,ﾃﾞｰﾀ一覧!$AH$4:$AR$66,2,FALSE))</f>
        <v/>
      </c>
      <c r="AR190" s="1084"/>
      <c r="AS190" s="1084"/>
      <c r="AT190" s="643" t="str">
        <f>IF(AK190="","",VLOOKUP(AK190,ﾃﾞｰﾀ一覧!$AH$4:$AR$66,3,FALSE))</f>
        <v/>
      </c>
      <c r="AU190" s="644" t="str">
        <f>IF(AK190="","",VLOOKUP(AK190,ﾃﾞｰﾀ一覧!$AH$4:$AR$66,5,FALSE))</f>
        <v/>
      </c>
      <c r="AV190" s="1084"/>
      <c r="AW190" s="1084"/>
      <c r="AX190" s="643" t="str">
        <f>IF(AK190="","",VLOOKUP(AK190,ﾃﾞｰﾀ一覧!$AH$4:$AR$66,6,FALSE))</f>
        <v/>
      </c>
      <c r="AY190" s="649" t="str">
        <f>IF(AK190="","",VLOOKUP(AK190,ﾃﾞｰﾀ一覧!$AH$4:$AR$66,8,FALSE))</f>
        <v/>
      </c>
      <c r="AZ190" s="1084"/>
      <c r="BA190" s="1084"/>
      <c r="BB190" s="388" t="str">
        <f>IF(AK190="","",VLOOKUP(AK190,ﾃﾞｰﾀ一覧!$AH$4:$AR$66,9,FALSE))</f>
        <v/>
      </c>
      <c r="BC190" s="1124"/>
      <c r="BD190" s="1125"/>
      <c r="BE190" s="1125"/>
      <c r="BF190" s="1124"/>
      <c r="BG190" s="1125"/>
      <c r="BH190" s="1125"/>
      <c r="BI190" s="1124"/>
      <c r="BJ190" s="1125"/>
      <c r="BK190" s="1150"/>
      <c r="BL190" s="1154"/>
      <c r="BM190" s="1155"/>
      <c r="BN190" s="1156"/>
      <c r="BO190" s="1109" t="str">
        <f>IF($AK190="","",IF($BF190="","",IF($BF190=ﾃﾞｰﾀ一覧!$U$37,"",IF($BF190=ﾃﾞｰﾀ一覧!$U$38,"",IF($AH190=ﾃﾞｰﾀ一覧!$U$25,VLOOKUP($AK190,ﾃﾞｰﾀ一覧!$AH$43:$AR$66,10,FALSE),VLOOKUP($AK190,ﾃﾞｰﾀ一覧!$AH$4:$AR$66,10,FALSE))))))</f>
        <v/>
      </c>
      <c r="BP190" s="1110"/>
      <c r="BQ190" s="1110"/>
      <c r="BR190" s="1111"/>
      <c r="BS190" s="1115">
        <f>IF($BL190="",0,VLOOKUP($BL190,ﾃﾞｰﾀ一覧!$AY$4:$BB$16,3,FALSE))</f>
        <v>0</v>
      </c>
      <c r="BT190" s="1115"/>
      <c r="BU190" s="1115"/>
      <c r="BV190" s="1112" t="str">
        <f>IF($BO190="","",IF($BF190=ﾃﾞｰﾀ一覧!$U$37,"",IF($BF190=ﾃﾞｰﾀ一覧!$U$38,"",IF($BO190=ﾃﾞｰﾀ一覧!$AT$27,ﾃﾞｰﾀ一覧!$AT$27,VLOOKUP($AK190,ﾃﾞｰﾀ一覧!$AH$4:$AR$66,11,FALSE)*IF($BO190=ﾃﾞｰﾀ一覧!$AT$17,($AR190+1)*($AV190+1),IF($BO190=ﾃﾞｰﾀ一覧!$AT$22,IF(COUNTIF($AD190,"*天端*"),ﾃﾞｰﾀ一覧!$AU$43/2,ﾃﾞｰﾀ一覧!$AU$43/3),IF($BO190=ﾃﾞｰﾀ一覧!$AT$20,$AR190*$AV190,IF($BO190=ﾃﾞｰﾀ一覧!$AT$21,$AV190,1))))))))</f>
        <v/>
      </c>
      <c r="BW190" s="1112"/>
      <c r="BX190" s="1112"/>
      <c r="BY190" s="1088" t="str">
        <f>IF($B190="","",IF($AH190="","",IF($CK190=ﾃﾞｰﾀ一覧!$U$53,ﾃﾞｰﾀ一覧!$U$61,IF($AH190=ﾃﾞｰﾀ一覧!$U$21,ﾃﾞｰﾀ一覧!$U$60,IF(OR($AH190=ﾃﾞｰﾀ一覧!$U$19,$AH190=ﾃﾞｰﾀ一覧!$U$20,$AH190=ﾃﾞｰﾀ一覧!$U$23,$AH190=ﾃﾞｰﾀ一覧!$U$22,$AH190=ﾃﾞｰﾀ一覧!$U$18,AH190=ﾃﾞｰﾀ一覧!$U$25),ﾃﾞｰﾀ一覧!$U$59,ﾃﾞｰﾀ一覧!$U$62)))))</f>
        <v/>
      </c>
      <c r="BZ190" s="1089"/>
      <c r="CA190" s="1113"/>
      <c r="CB190" s="1113"/>
      <c r="CC190" s="1113"/>
      <c r="CD190" s="1113"/>
      <c r="CE190" s="1113"/>
      <c r="CF190" s="1113"/>
      <c r="CG190" s="1113"/>
      <c r="CH190" s="1113"/>
      <c r="CI190" s="1114"/>
      <c r="CK190" s="240"/>
      <c r="CM190" s="378" t="str">
        <f t="shared" si="14"/>
        <v/>
      </c>
      <c r="CN190" s="379" t="str">
        <f t="shared" si="15"/>
        <v/>
      </c>
      <c r="CO190" s="379" t="str">
        <f t="shared" si="16"/>
        <v/>
      </c>
      <c r="CP190" s="380" t="str">
        <f t="shared" si="17"/>
        <v/>
      </c>
      <c r="CQ190" s="244"/>
      <c r="CR190" s="1100"/>
      <c r="CS190" s="1101"/>
      <c r="CT190" s="1102"/>
      <c r="CU190" s="1135"/>
      <c r="CV190" s="1136"/>
      <c r="CW190" s="1136"/>
      <c r="CX190" s="1137"/>
      <c r="CY190" s="1138"/>
      <c r="CZ190" s="1139"/>
      <c r="DA190" s="1140"/>
      <c r="DB190" s="1132"/>
      <c r="DC190" s="1133"/>
      <c r="DD190" s="1133"/>
      <c r="DE190" s="1133"/>
      <c r="DF190" s="1133"/>
      <c r="DG190" s="1134"/>
      <c r="DH190" s="580"/>
      <c r="DI190" s="1372"/>
      <c r="DJ190" s="1372"/>
      <c r="DK190" s="581"/>
      <c r="DL190" s="582"/>
      <c r="DM190" s="1372"/>
      <c r="DN190" s="1372"/>
      <c r="DO190" s="581"/>
      <c r="DP190" s="582"/>
      <c r="DQ190" s="1372"/>
      <c r="DR190" s="1372"/>
      <c r="DS190" s="583"/>
      <c r="DT190" s="1124"/>
      <c r="DU190" s="1125"/>
      <c r="DV190" s="1150"/>
      <c r="DW190" s="1124"/>
      <c r="DX190" s="1125"/>
      <c r="DY190" s="1150"/>
      <c r="DZ190" s="1362"/>
      <c r="EA190" s="1363"/>
      <c r="EB190" s="1362"/>
      <c r="EC190" s="1363"/>
      <c r="ED190" s="1362"/>
      <c r="EE190" s="1363"/>
      <c r="EF190" s="1364"/>
      <c r="EG190" s="1296"/>
      <c r="EH190" s="1296"/>
      <c r="EI190" s="1365"/>
      <c r="EJ190" s="1366"/>
      <c r="EK190" s="1367"/>
      <c r="EL190" s="1368"/>
      <c r="EM190" s="1298"/>
      <c r="EN190" s="1113"/>
      <c r="EO190" s="1369"/>
      <c r="EP190" s="1370"/>
      <c r="EQ190" s="1371"/>
      <c r="ER190" s="1298"/>
      <c r="ES190" s="1113"/>
      <c r="ET190" s="1113"/>
      <c r="EU190" s="1113"/>
      <c r="EV190" s="1113"/>
      <c r="EW190" s="1113"/>
      <c r="EX190" s="1113"/>
      <c r="EY190" s="1113"/>
      <c r="EZ190" s="1114"/>
    </row>
    <row r="191" spans="1:156" ht="30" customHeight="1" x14ac:dyDescent="0.2">
      <c r="A191" s="207">
        <f t="shared" si="18"/>
        <v>180</v>
      </c>
      <c r="B191" s="1103"/>
      <c r="C191" s="1104"/>
      <c r="D191" s="1278"/>
      <c r="E191" s="1279"/>
      <c r="F191" s="1094" t="str">
        <f t="shared" si="20"/>
        <v/>
      </c>
      <c r="G191" s="1095"/>
      <c r="H191" s="1095"/>
      <c r="I191" s="1095"/>
      <c r="J191" s="1095"/>
      <c r="K191" s="1095"/>
      <c r="L191" s="1095"/>
      <c r="M191" s="1095"/>
      <c r="N191" s="1095"/>
      <c r="O191" s="1095"/>
      <c r="P191" s="1095"/>
      <c r="Q191" s="1095"/>
      <c r="R191" s="1095"/>
      <c r="S191" s="1095"/>
      <c r="T191" s="1095"/>
      <c r="U191" s="1095"/>
      <c r="V191" s="1095"/>
      <c r="W191" s="1096"/>
      <c r="X191" s="1097">
        <f t="shared" si="19"/>
        <v>0</v>
      </c>
      <c r="Y191" s="1098"/>
      <c r="Z191" s="1099"/>
      <c r="AA191" s="1100"/>
      <c r="AB191" s="1101"/>
      <c r="AC191" s="1102"/>
      <c r="AD191" s="1135"/>
      <c r="AE191" s="1136"/>
      <c r="AF191" s="1136"/>
      <c r="AG191" s="1137"/>
      <c r="AH191" s="1138"/>
      <c r="AI191" s="1139"/>
      <c r="AJ191" s="1140"/>
      <c r="AK191" s="1132"/>
      <c r="AL191" s="1133"/>
      <c r="AM191" s="1133"/>
      <c r="AN191" s="1133"/>
      <c r="AO191" s="1133"/>
      <c r="AP191" s="1134"/>
      <c r="AQ191" s="642" t="str">
        <f>IF(AK191="","",VLOOKUP(AK191,ﾃﾞｰﾀ一覧!$AH$4:$AR$66,2,FALSE))</f>
        <v/>
      </c>
      <c r="AR191" s="1084"/>
      <c r="AS191" s="1084"/>
      <c r="AT191" s="643" t="str">
        <f>IF(AK191="","",VLOOKUP(AK191,ﾃﾞｰﾀ一覧!$AH$4:$AR$66,3,FALSE))</f>
        <v/>
      </c>
      <c r="AU191" s="644" t="str">
        <f>IF(AK191="","",VLOOKUP(AK191,ﾃﾞｰﾀ一覧!$AH$4:$AR$66,5,FALSE))</f>
        <v/>
      </c>
      <c r="AV191" s="1084"/>
      <c r="AW191" s="1084"/>
      <c r="AX191" s="643" t="str">
        <f>IF(AK191="","",VLOOKUP(AK191,ﾃﾞｰﾀ一覧!$AH$4:$AR$66,6,FALSE))</f>
        <v/>
      </c>
      <c r="AY191" s="649" t="str">
        <f>IF(AK191="","",VLOOKUP(AK191,ﾃﾞｰﾀ一覧!$AH$4:$AR$66,8,FALSE))</f>
        <v/>
      </c>
      <c r="AZ191" s="1084"/>
      <c r="BA191" s="1084"/>
      <c r="BB191" s="388" t="str">
        <f>IF(AK191="","",VLOOKUP(AK191,ﾃﾞｰﾀ一覧!$AH$4:$AR$66,9,FALSE))</f>
        <v/>
      </c>
      <c r="BC191" s="1124"/>
      <c r="BD191" s="1125"/>
      <c r="BE191" s="1125"/>
      <c r="BF191" s="1124"/>
      <c r="BG191" s="1125"/>
      <c r="BH191" s="1125"/>
      <c r="BI191" s="1124"/>
      <c r="BJ191" s="1125"/>
      <c r="BK191" s="1150"/>
      <c r="BL191" s="1154"/>
      <c r="BM191" s="1155"/>
      <c r="BN191" s="1156"/>
      <c r="BO191" s="1109" t="str">
        <f>IF($AK191="","",IF($BF191="","",IF($BF191=ﾃﾞｰﾀ一覧!$U$37,"",IF($BF191=ﾃﾞｰﾀ一覧!$U$38,"",IF($AH191=ﾃﾞｰﾀ一覧!$U$25,VLOOKUP($AK191,ﾃﾞｰﾀ一覧!$AH$43:$AR$66,10,FALSE),VLOOKUP($AK191,ﾃﾞｰﾀ一覧!$AH$4:$AR$66,10,FALSE))))))</f>
        <v/>
      </c>
      <c r="BP191" s="1110"/>
      <c r="BQ191" s="1110"/>
      <c r="BR191" s="1111"/>
      <c r="BS191" s="1115">
        <f>IF($BL191="",0,VLOOKUP($BL191,ﾃﾞｰﾀ一覧!$AY$4:$BB$16,3,FALSE))</f>
        <v>0</v>
      </c>
      <c r="BT191" s="1115"/>
      <c r="BU191" s="1115"/>
      <c r="BV191" s="1112" t="str">
        <f>IF($BO191="","",IF($BF191=ﾃﾞｰﾀ一覧!$U$37,"",IF($BF191=ﾃﾞｰﾀ一覧!$U$38,"",IF($BO191=ﾃﾞｰﾀ一覧!$AT$27,ﾃﾞｰﾀ一覧!$AT$27,VLOOKUP($AK191,ﾃﾞｰﾀ一覧!$AH$4:$AR$66,11,FALSE)*IF($BO191=ﾃﾞｰﾀ一覧!$AT$17,($AR191+1)*($AV191+1),IF($BO191=ﾃﾞｰﾀ一覧!$AT$22,IF(COUNTIF($AD191,"*天端*"),ﾃﾞｰﾀ一覧!$AU$43/2,ﾃﾞｰﾀ一覧!$AU$43/3),IF($BO191=ﾃﾞｰﾀ一覧!$AT$20,$AR191*$AV191,IF($BO191=ﾃﾞｰﾀ一覧!$AT$21,$AV191,1))))))))</f>
        <v/>
      </c>
      <c r="BW191" s="1112"/>
      <c r="BX191" s="1112"/>
      <c r="BY191" s="1088" t="str">
        <f>IF($B191="","",IF($AH191="","",IF($CK191=ﾃﾞｰﾀ一覧!$U$53,ﾃﾞｰﾀ一覧!$U$61,IF($AH191=ﾃﾞｰﾀ一覧!$U$21,ﾃﾞｰﾀ一覧!$U$60,IF(OR($AH191=ﾃﾞｰﾀ一覧!$U$19,$AH191=ﾃﾞｰﾀ一覧!$U$20,$AH191=ﾃﾞｰﾀ一覧!$U$23,$AH191=ﾃﾞｰﾀ一覧!$U$22,$AH191=ﾃﾞｰﾀ一覧!$U$18,AH191=ﾃﾞｰﾀ一覧!$U$25),ﾃﾞｰﾀ一覧!$U$59,ﾃﾞｰﾀ一覧!$U$62)))))</f>
        <v/>
      </c>
      <c r="BZ191" s="1089"/>
      <c r="CA191" s="1113"/>
      <c r="CB191" s="1113"/>
      <c r="CC191" s="1113"/>
      <c r="CD191" s="1113"/>
      <c r="CE191" s="1113"/>
      <c r="CF191" s="1113"/>
      <c r="CG191" s="1113"/>
      <c r="CH191" s="1113"/>
      <c r="CI191" s="1114"/>
      <c r="CK191" s="240"/>
      <c r="CM191" s="378" t="str">
        <f t="shared" si="14"/>
        <v/>
      </c>
      <c r="CN191" s="379" t="str">
        <f t="shared" si="15"/>
        <v/>
      </c>
      <c r="CO191" s="379" t="str">
        <f t="shared" si="16"/>
        <v/>
      </c>
      <c r="CP191" s="380" t="str">
        <f t="shared" si="17"/>
        <v/>
      </c>
      <c r="CQ191" s="244"/>
      <c r="CR191" s="1100"/>
      <c r="CS191" s="1101"/>
      <c r="CT191" s="1102"/>
      <c r="CU191" s="1135"/>
      <c r="CV191" s="1136"/>
      <c r="CW191" s="1136"/>
      <c r="CX191" s="1137"/>
      <c r="CY191" s="1138"/>
      <c r="CZ191" s="1139"/>
      <c r="DA191" s="1140"/>
      <c r="DB191" s="1132"/>
      <c r="DC191" s="1133"/>
      <c r="DD191" s="1133"/>
      <c r="DE191" s="1133"/>
      <c r="DF191" s="1133"/>
      <c r="DG191" s="1134"/>
      <c r="DH191" s="580"/>
      <c r="DI191" s="1372"/>
      <c r="DJ191" s="1372"/>
      <c r="DK191" s="581"/>
      <c r="DL191" s="582"/>
      <c r="DM191" s="1372"/>
      <c r="DN191" s="1372"/>
      <c r="DO191" s="581"/>
      <c r="DP191" s="582"/>
      <c r="DQ191" s="1372"/>
      <c r="DR191" s="1372"/>
      <c r="DS191" s="583"/>
      <c r="DT191" s="1124"/>
      <c r="DU191" s="1125"/>
      <c r="DV191" s="1150"/>
      <c r="DW191" s="1124"/>
      <c r="DX191" s="1125"/>
      <c r="DY191" s="1150"/>
      <c r="DZ191" s="1362"/>
      <c r="EA191" s="1363"/>
      <c r="EB191" s="1362"/>
      <c r="EC191" s="1363"/>
      <c r="ED191" s="1362"/>
      <c r="EE191" s="1363"/>
      <c r="EF191" s="1364"/>
      <c r="EG191" s="1296"/>
      <c r="EH191" s="1296"/>
      <c r="EI191" s="1365"/>
      <c r="EJ191" s="1366"/>
      <c r="EK191" s="1367"/>
      <c r="EL191" s="1368"/>
      <c r="EM191" s="1298"/>
      <c r="EN191" s="1113"/>
      <c r="EO191" s="1369"/>
      <c r="EP191" s="1370"/>
      <c r="EQ191" s="1371"/>
      <c r="ER191" s="1298"/>
      <c r="ES191" s="1113"/>
      <c r="ET191" s="1113"/>
      <c r="EU191" s="1113"/>
      <c r="EV191" s="1113"/>
      <c r="EW191" s="1113"/>
      <c r="EX191" s="1113"/>
      <c r="EY191" s="1113"/>
      <c r="EZ191" s="1114"/>
    </row>
    <row r="192" spans="1:156" ht="30" customHeight="1" x14ac:dyDescent="0.2">
      <c r="A192" s="207">
        <f t="shared" si="18"/>
        <v>181</v>
      </c>
      <c r="B192" s="1103"/>
      <c r="C192" s="1104"/>
      <c r="D192" s="1092"/>
      <c r="E192" s="1093"/>
      <c r="F192" s="1094" t="str">
        <f t="shared" si="20"/>
        <v/>
      </c>
      <c r="G192" s="1095"/>
      <c r="H192" s="1095"/>
      <c r="I192" s="1095"/>
      <c r="J192" s="1095"/>
      <c r="K192" s="1095"/>
      <c r="L192" s="1095"/>
      <c r="M192" s="1095"/>
      <c r="N192" s="1095"/>
      <c r="O192" s="1095"/>
      <c r="P192" s="1095"/>
      <c r="Q192" s="1095"/>
      <c r="R192" s="1095"/>
      <c r="S192" s="1095"/>
      <c r="T192" s="1095"/>
      <c r="U192" s="1095"/>
      <c r="V192" s="1095"/>
      <c r="W192" s="1096"/>
      <c r="X192" s="1097">
        <f t="shared" si="19"/>
        <v>0</v>
      </c>
      <c r="Y192" s="1098"/>
      <c r="Z192" s="1099"/>
      <c r="AA192" s="1100"/>
      <c r="AB192" s="1101"/>
      <c r="AC192" s="1102"/>
      <c r="AD192" s="1135"/>
      <c r="AE192" s="1136"/>
      <c r="AF192" s="1136"/>
      <c r="AG192" s="1137"/>
      <c r="AH192" s="1138"/>
      <c r="AI192" s="1139"/>
      <c r="AJ192" s="1140"/>
      <c r="AK192" s="1132"/>
      <c r="AL192" s="1133"/>
      <c r="AM192" s="1133"/>
      <c r="AN192" s="1133"/>
      <c r="AO192" s="1133"/>
      <c r="AP192" s="1134"/>
      <c r="AQ192" s="642" t="str">
        <f>IF(AK192="","",VLOOKUP(AK192,ﾃﾞｰﾀ一覧!$AH$4:$AR$66,2,FALSE))</f>
        <v/>
      </c>
      <c r="AR192" s="1084"/>
      <c r="AS192" s="1084"/>
      <c r="AT192" s="643" t="str">
        <f>IF(AK192="","",VLOOKUP(AK192,ﾃﾞｰﾀ一覧!$AH$4:$AR$66,3,FALSE))</f>
        <v/>
      </c>
      <c r="AU192" s="644" t="str">
        <f>IF(AK192="","",VLOOKUP(AK192,ﾃﾞｰﾀ一覧!$AH$4:$AR$66,5,FALSE))</f>
        <v/>
      </c>
      <c r="AV192" s="1084"/>
      <c r="AW192" s="1084"/>
      <c r="AX192" s="643" t="str">
        <f>IF(AK192="","",VLOOKUP(AK192,ﾃﾞｰﾀ一覧!$AH$4:$AR$66,6,FALSE))</f>
        <v/>
      </c>
      <c r="AY192" s="649" t="str">
        <f>IF(AK192="","",VLOOKUP(AK192,ﾃﾞｰﾀ一覧!$AH$4:$AR$66,8,FALSE))</f>
        <v/>
      </c>
      <c r="AZ192" s="1084"/>
      <c r="BA192" s="1084"/>
      <c r="BB192" s="388" t="str">
        <f>IF(AK192="","",VLOOKUP(AK192,ﾃﾞｰﾀ一覧!$AH$4:$AR$66,9,FALSE))</f>
        <v/>
      </c>
      <c r="BC192" s="1124"/>
      <c r="BD192" s="1125"/>
      <c r="BE192" s="1125"/>
      <c r="BF192" s="1124"/>
      <c r="BG192" s="1125"/>
      <c r="BH192" s="1125"/>
      <c r="BI192" s="1124"/>
      <c r="BJ192" s="1125"/>
      <c r="BK192" s="1150"/>
      <c r="BL192" s="1154"/>
      <c r="BM192" s="1155"/>
      <c r="BN192" s="1156"/>
      <c r="BO192" s="1109" t="str">
        <f>IF($AK192="","",IF($BF192="","",IF($BF192=ﾃﾞｰﾀ一覧!$U$37,"",IF($BF192=ﾃﾞｰﾀ一覧!$U$38,"",IF($AH192=ﾃﾞｰﾀ一覧!$U$25,VLOOKUP($AK192,ﾃﾞｰﾀ一覧!$AH$43:$AR$66,10,FALSE),VLOOKUP($AK192,ﾃﾞｰﾀ一覧!$AH$4:$AR$66,10,FALSE))))))</f>
        <v/>
      </c>
      <c r="BP192" s="1110"/>
      <c r="BQ192" s="1110"/>
      <c r="BR192" s="1111"/>
      <c r="BS192" s="1115">
        <f>IF($BL192="",0,VLOOKUP($BL192,ﾃﾞｰﾀ一覧!$AY$4:$BB$16,3,FALSE))</f>
        <v>0</v>
      </c>
      <c r="BT192" s="1115"/>
      <c r="BU192" s="1115"/>
      <c r="BV192" s="1112" t="str">
        <f>IF($BO192="","",IF($BF192=ﾃﾞｰﾀ一覧!$U$37,"",IF($BF192=ﾃﾞｰﾀ一覧!$U$38,"",IF($BO192=ﾃﾞｰﾀ一覧!$AT$27,ﾃﾞｰﾀ一覧!$AT$27,VLOOKUP($AK192,ﾃﾞｰﾀ一覧!$AH$4:$AR$66,11,FALSE)*IF($BO192=ﾃﾞｰﾀ一覧!$AT$17,($AR192+1)*($AV192+1),IF($BO192=ﾃﾞｰﾀ一覧!$AT$22,IF(COUNTIF($AD192,"*天端*"),ﾃﾞｰﾀ一覧!$AU$43/2,ﾃﾞｰﾀ一覧!$AU$43/3),IF($BO192=ﾃﾞｰﾀ一覧!$AT$20,$AR192*$AV192,IF($BO192=ﾃﾞｰﾀ一覧!$AT$21,$AV192,1))))))))</f>
        <v/>
      </c>
      <c r="BW192" s="1112"/>
      <c r="BX192" s="1112"/>
      <c r="BY192" s="1088" t="str">
        <f>IF($B192="","",IF($AH192="","",IF($CK192=ﾃﾞｰﾀ一覧!$U$53,ﾃﾞｰﾀ一覧!$U$61,IF($AH192=ﾃﾞｰﾀ一覧!$U$21,ﾃﾞｰﾀ一覧!$U$60,IF(OR($AH192=ﾃﾞｰﾀ一覧!$U$19,$AH192=ﾃﾞｰﾀ一覧!$U$20,$AH192=ﾃﾞｰﾀ一覧!$U$23,$AH192=ﾃﾞｰﾀ一覧!$U$22,$AH192=ﾃﾞｰﾀ一覧!$U$18,AH192=ﾃﾞｰﾀ一覧!$U$25),ﾃﾞｰﾀ一覧!$U$59,ﾃﾞｰﾀ一覧!$U$62)))))</f>
        <v/>
      </c>
      <c r="BZ192" s="1089"/>
      <c r="CA192" s="1113"/>
      <c r="CB192" s="1113"/>
      <c r="CC192" s="1113"/>
      <c r="CD192" s="1113"/>
      <c r="CE192" s="1113"/>
      <c r="CF192" s="1113"/>
      <c r="CG192" s="1113"/>
      <c r="CH192" s="1113"/>
      <c r="CI192" s="1114"/>
      <c r="CK192" s="240"/>
      <c r="CM192" s="378" t="str">
        <f t="shared" si="14"/>
        <v/>
      </c>
      <c r="CN192" s="379" t="str">
        <f t="shared" si="15"/>
        <v/>
      </c>
      <c r="CO192" s="379" t="str">
        <f t="shared" si="16"/>
        <v/>
      </c>
      <c r="CP192" s="380" t="str">
        <f t="shared" si="17"/>
        <v/>
      </c>
      <c r="CQ192" s="244"/>
      <c r="CR192" s="1100"/>
      <c r="CS192" s="1101"/>
      <c r="CT192" s="1102"/>
      <c r="CU192" s="1135"/>
      <c r="CV192" s="1136"/>
      <c r="CW192" s="1136"/>
      <c r="CX192" s="1137"/>
      <c r="CY192" s="1138"/>
      <c r="CZ192" s="1139"/>
      <c r="DA192" s="1140"/>
      <c r="DB192" s="1132"/>
      <c r="DC192" s="1133"/>
      <c r="DD192" s="1133"/>
      <c r="DE192" s="1133"/>
      <c r="DF192" s="1133"/>
      <c r="DG192" s="1134"/>
      <c r="DH192" s="580"/>
      <c r="DI192" s="1372"/>
      <c r="DJ192" s="1372"/>
      <c r="DK192" s="581"/>
      <c r="DL192" s="582"/>
      <c r="DM192" s="1372"/>
      <c r="DN192" s="1372"/>
      <c r="DO192" s="581"/>
      <c r="DP192" s="582"/>
      <c r="DQ192" s="1372"/>
      <c r="DR192" s="1372"/>
      <c r="DS192" s="583"/>
      <c r="DT192" s="1124"/>
      <c r="DU192" s="1125"/>
      <c r="DV192" s="1150"/>
      <c r="DW192" s="1124"/>
      <c r="DX192" s="1125"/>
      <c r="DY192" s="1150"/>
      <c r="DZ192" s="1362"/>
      <c r="EA192" s="1363"/>
      <c r="EB192" s="1362"/>
      <c r="EC192" s="1363"/>
      <c r="ED192" s="1362"/>
      <c r="EE192" s="1363"/>
      <c r="EF192" s="1364"/>
      <c r="EG192" s="1296"/>
      <c r="EH192" s="1296"/>
      <c r="EI192" s="1365"/>
      <c r="EJ192" s="1366"/>
      <c r="EK192" s="1367"/>
      <c r="EL192" s="1368"/>
      <c r="EM192" s="1298"/>
      <c r="EN192" s="1113"/>
      <c r="EO192" s="1369"/>
      <c r="EP192" s="1370"/>
      <c r="EQ192" s="1371"/>
      <c r="ER192" s="1298"/>
      <c r="ES192" s="1113"/>
      <c r="ET192" s="1113"/>
      <c r="EU192" s="1113"/>
      <c r="EV192" s="1113"/>
      <c r="EW192" s="1113"/>
      <c r="EX192" s="1113"/>
      <c r="EY192" s="1113"/>
      <c r="EZ192" s="1114"/>
    </row>
    <row r="193" spans="1:156" ht="30" customHeight="1" x14ac:dyDescent="0.2">
      <c r="A193" s="207">
        <f t="shared" si="18"/>
        <v>182</v>
      </c>
      <c r="B193" s="1103"/>
      <c r="C193" s="1104"/>
      <c r="D193" s="1278"/>
      <c r="E193" s="1279"/>
      <c r="F193" s="1094" t="str">
        <f t="shared" si="20"/>
        <v/>
      </c>
      <c r="G193" s="1095"/>
      <c r="H193" s="1095"/>
      <c r="I193" s="1095"/>
      <c r="J193" s="1095"/>
      <c r="K193" s="1095"/>
      <c r="L193" s="1095"/>
      <c r="M193" s="1095"/>
      <c r="N193" s="1095"/>
      <c r="O193" s="1095"/>
      <c r="P193" s="1095"/>
      <c r="Q193" s="1095"/>
      <c r="R193" s="1095"/>
      <c r="S193" s="1095"/>
      <c r="T193" s="1095"/>
      <c r="U193" s="1095"/>
      <c r="V193" s="1095"/>
      <c r="W193" s="1096"/>
      <c r="X193" s="1097">
        <f t="shared" si="19"/>
        <v>0</v>
      </c>
      <c r="Y193" s="1098"/>
      <c r="Z193" s="1099"/>
      <c r="AA193" s="1100"/>
      <c r="AB193" s="1101"/>
      <c r="AC193" s="1102"/>
      <c r="AD193" s="1135"/>
      <c r="AE193" s="1136"/>
      <c r="AF193" s="1136"/>
      <c r="AG193" s="1137"/>
      <c r="AH193" s="1138"/>
      <c r="AI193" s="1139"/>
      <c r="AJ193" s="1140"/>
      <c r="AK193" s="1132"/>
      <c r="AL193" s="1133"/>
      <c r="AM193" s="1133"/>
      <c r="AN193" s="1133"/>
      <c r="AO193" s="1133"/>
      <c r="AP193" s="1134"/>
      <c r="AQ193" s="642" t="str">
        <f>IF(AK193="","",VLOOKUP(AK193,ﾃﾞｰﾀ一覧!$AH$4:$AR$66,2,FALSE))</f>
        <v/>
      </c>
      <c r="AR193" s="1084"/>
      <c r="AS193" s="1084"/>
      <c r="AT193" s="643" t="str">
        <f>IF(AK193="","",VLOOKUP(AK193,ﾃﾞｰﾀ一覧!$AH$4:$AR$66,3,FALSE))</f>
        <v/>
      </c>
      <c r="AU193" s="644" t="str">
        <f>IF(AK193="","",VLOOKUP(AK193,ﾃﾞｰﾀ一覧!$AH$4:$AR$66,5,FALSE))</f>
        <v/>
      </c>
      <c r="AV193" s="1084"/>
      <c r="AW193" s="1084"/>
      <c r="AX193" s="643" t="str">
        <f>IF(AK193="","",VLOOKUP(AK193,ﾃﾞｰﾀ一覧!$AH$4:$AR$66,6,FALSE))</f>
        <v/>
      </c>
      <c r="AY193" s="649" t="str">
        <f>IF(AK193="","",VLOOKUP(AK193,ﾃﾞｰﾀ一覧!$AH$4:$AR$66,8,FALSE))</f>
        <v/>
      </c>
      <c r="AZ193" s="1084"/>
      <c r="BA193" s="1084"/>
      <c r="BB193" s="388" t="str">
        <f>IF(AK193="","",VLOOKUP(AK193,ﾃﾞｰﾀ一覧!$AH$4:$AR$66,9,FALSE))</f>
        <v/>
      </c>
      <c r="BC193" s="1124"/>
      <c r="BD193" s="1125"/>
      <c r="BE193" s="1125"/>
      <c r="BF193" s="1124"/>
      <c r="BG193" s="1125"/>
      <c r="BH193" s="1125"/>
      <c r="BI193" s="1124"/>
      <c r="BJ193" s="1125"/>
      <c r="BK193" s="1150"/>
      <c r="BL193" s="1154"/>
      <c r="BM193" s="1155"/>
      <c r="BN193" s="1156"/>
      <c r="BO193" s="1109" t="str">
        <f>IF($AK193="","",IF($BF193="","",IF($BF193=ﾃﾞｰﾀ一覧!$U$37,"",IF($BF193=ﾃﾞｰﾀ一覧!$U$38,"",IF($AH193=ﾃﾞｰﾀ一覧!$U$25,VLOOKUP($AK193,ﾃﾞｰﾀ一覧!$AH$43:$AR$66,10,FALSE),VLOOKUP($AK193,ﾃﾞｰﾀ一覧!$AH$4:$AR$66,10,FALSE))))))</f>
        <v/>
      </c>
      <c r="BP193" s="1110"/>
      <c r="BQ193" s="1110"/>
      <c r="BR193" s="1111"/>
      <c r="BS193" s="1115">
        <f>IF($BL193="",0,VLOOKUP($BL193,ﾃﾞｰﾀ一覧!$AY$4:$BB$16,3,FALSE))</f>
        <v>0</v>
      </c>
      <c r="BT193" s="1115"/>
      <c r="BU193" s="1115"/>
      <c r="BV193" s="1112" t="str">
        <f>IF($BO193="","",IF($BF193=ﾃﾞｰﾀ一覧!$U$37,"",IF($BF193=ﾃﾞｰﾀ一覧!$U$38,"",IF($BO193=ﾃﾞｰﾀ一覧!$AT$27,ﾃﾞｰﾀ一覧!$AT$27,VLOOKUP($AK193,ﾃﾞｰﾀ一覧!$AH$4:$AR$66,11,FALSE)*IF($BO193=ﾃﾞｰﾀ一覧!$AT$17,($AR193+1)*($AV193+1),IF($BO193=ﾃﾞｰﾀ一覧!$AT$22,IF(COUNTIF($AD193,"*天端*"),ﾃﾞｰﾀ一覧!$AU$43/2,ﾃﾞｰﾀ一覧!$AU$43/3),IF($BO193=ﾃﾞｰﾀ一覧!$AT$20,$AR193*$AV193,IF($BO193=ﾃﾞｰﾀ一覧!$AT$21,$AV193,1))))))))</f>
        <v/>
      </c>
      <c r="BW193" s="1112"/>
      <c r="BX193" s="1112"/>
      <c r="BY193" s="1088" t="str">
        <f>IF($B193="","",IF($AH193="","",IF($CK193=ﾃﾞｰﾀ一覧!$U$53,ﾃﾞｰﾀ一覧!$U$61,IF($AH193=ﾃﾞｰﾀ一覧!$U$21,ﾃﾞｰﾀ一覧!$U$60,IF(OR($AH193=ﾃﾞｰﾀ一覧!$U$19,$AH193=ﾃﾞｰﾀ一覧!$U$20,$AH193=ﾃﾞｰﾀ一覧!$U$23,$AH193=ﾃﾞｰﾀ一覧!$U$22,$AH193=ﾃﾞｰﾀ一覧!$U$18,AH193=ﾃﾞｰﾀ一覧!$U$25),ﾃﾞｰﾀ一覧!$U$59,ﾃﾞｰﾀ一覧!$U$62)))))</f>
        <v/>
      </c>
      <c r="BZ193" s="1089"/>
      <c r="CA193" s="1296"/>
      <c r="CB193" s="1296"/>
      <c r="CC193" s="1296"/>
      <c r="CD193" s="1296"/>
      <c r="CE193" s="1296"/>
      <c r="CF193" s="1296"/>
      <c r="CG193" s="1296"/>
      <c r="CH193" s="1296"/>
      <c r="CI193" s="1297"/>
      <c r="CK193" s="240"/>
      <c r="CM193" s="378" t="str">
        <f t="shared" si="14"/>
        <v/>
      </c>
      <c r="CN193" s="379" t="str">
        <f t="shared" si="15"/>
        <v/>
      </c>
      <c r="CO193" s="379" t="str">
        <f t="shared" si="16"/>
        <v/>
      </c>
      <c r="CP193" s="380" t="str">
        <f t="shared" si="17"/>
        <v/>
      </c>
      <c r="CQ193" s="244"/>
      <c r="CR193" s="1100"/>
      <c r="CS193" s="1101"/>
      <c r="CT193" s="1102"/>
      <c r="CU193" s="1135"/>
      <c r="CV193" s="1136"/>
      <c r="CW193" s="1136"/>
      <c r="CX193" s="1137"/>
      <c r="CY193" s="1138"/>
      <c r="CZ193" s="1139"/>
      <c r="DA193" s="1140"/>
      <c r="DB193" s="1132"/>
      <c r="DC193" s="1133"/>
      <c r="DD193" s="1133"/>
      <c r="DE193" s="1133"/>
      <c r="DF193" s="1133"/>
      <c r="DG193" s="1134"/>
      <c r="DH193" s="580"/>
      <c r="DI193" s="1372"/>
      <c r="DJ193" s="1372"/>
      <c r="DK193" s="581"/>
      <c r="DL193" s="582"/>
      <c r="DM193" s="1373"/>
      <c r="DN193" s="1373"/>
      <c r="DO193" s="581"/>
      <c r="DP193" s="582"/>
      <c r="DQ193" s="1372"/>
      <c r="DR193" s="1372"/>
      <c r="DS193" s="583"/>
      <c r="DT193" s="1124"/>
      <c r="DU193" s="1125"/>
      <c r="DV193" s="1150"/>
      <c r="DW193" s="1124"/>
      <c r="DX193" s="1125"/>
      <c r="DY193" s="1150"/>
      <c r="DZ193" s="1362"/>
      <c r="EA193" s="1363"/>
      <c r="EB193" s="1362"/>
      <c r="EC193" s="1363"/>
      <c r="ED193" s="1362"/>
      <c r="EE193" s="1363"/>
      <c r="EF193" s="1364"/>
      <c r="EG193" s="1296"/>
      <c r="EH193" s="1296"/>
      <c r="EI193" s="1365"/>
      <c r="EJ193" s="1366"/>
      <c r="EK193" s="1367"/>
      <c r="EL193" s="1368"/>
      <c r="EM193" s="1298"/>
      <c r="EN193" s="1113"/>
      <c r="EO193" s="1369"/>
      <c r="EP193" s="1370"/>
      <c r="EQ193" s="1371"/>
      <c r="ER193" s="1298"/>
      <c r="ES193" s="1113"/>
      <c r="ET193" s="1113"/>
      <c r="EU193" s="1113"/>
      <c r="EV193" s="1113"/>
      <c r="EW193" s="1113"/>
      <c r="EX193" s="1113"/>
      <c r="EY193" s="1113"/>
      <c r="EZ193" s="1114"/>
    </row>
    <row r="194" spans="1:156" ht="30" customHeight="1" x14ac:dyDescent="0.2">
      <c r="A194" s="207">
        <f t="shared" si="18"/>
        <v>183</v>
      </c>
      <c r="B194" s="1103"/>
      <c r="C194" s="1104"/>
      <c r="D194" s="1092"/>
      <c r="E194" s="1093"/>
      <c r="F194" s="1094" t="str">
        <f t="shared" si="20"/>
        <v/>
      </c>
      <c r="G194" s="1095"/>
      <c r="H194" s="1095"/>
      <c r="I194" s="1095"/>
      <c r="J194" s="1095"/>
      <c r="K194" s="1095"/>
      <c r="L194" s="1095"/>
      <c r="M194" s="1095"/>
      <c r="N194" s="1095"/>
      <c r="O194" s="1095"/>
      <c r="P194" s="1095"/>
      <c r="Q194" s="1095"/>
      <c r="R194" s="1095"/>
      <c r="S194" s="1095"/>
      <c r="T194" s="1095"/>
      <c r="U194" s="1095"/>
      <c r="V194" s="1095"/>
      <c r="W194" s="1096"/>
      <c r="X194" s="1097">
        <f t="shared" si="19"/>
        <v>0</v>
      </c>
      <c r="Y194" s="1098"/>
      <c r="Z194" s="1099"/>
      <c r="AA194" s="1100"/>
      <c r="AB194" s="1101"/>
      <c r="AC194" s="1102"/>
      <c r="AD194" s="1135"/>
      <c r="AE194" s="1136"/>
      <c r="AF194" s="1136"/>
      <c r="AG194" s="1137"/>
      <c r="AH194" s="1138"/>
      <c r="AI194" s="1139"/>
      <c r="AJ194" s="1140"/>
      <c r="AK194" s="1132"/>
      <c r="AL194" s="1133"/>
      <c r="AM194" s="1133"/>
      <c r="AN194" s="1133"/>
      <c r="AO194" s="1133"/>
      <c r="AP194" s="1134"/>
      <c r="AQ194" s="642" t="str">
        <f>IF(AK194="","",VLOOKUP(AK194,ﾃﾞｰﾀ一覧!$AH$4:$AR$66,2,FALSE))</f>
        <v/>
      </c>
      <c r="AR194" s="1084"/>
      <c r="AS194" s="1084"/>
      <c r="AT194" s="643" t="str">
        <f>IF(AK194="","",VLOOKUP(AK194,ﾃﾞｰﾀ一覧!$AH$4:$AR$66,3,FALSE))</f>
        <v/>
      </c>
      <c r="AU194" s="644" t="str">
        <f>IF(AK194="","",VLOOKUP(AK194,ﾃﾞｰﾀ一覧!$AH$4:$AR$66,5,FALSE))</f>
        <v/>
      </c>
      <c r="AV194" s="1084"/>
      <c r="AW194" s="1084"/>
      <c r="AX194" s="643" t="str">
        <f>IF(AK194="","",VLOOKUP(AK194,ﾃﾞｰﾀ一覧!$AH$4:$AR$66,6,FALSE))</f>
        <v/>
      </c>
      <c r="AY194" s="649" t="str">
        <f>IF(AK194="","",VLOOKUP(AK194,ﾃﾞｰﾀ一覧!$AH$4:$AR$66,8,FALSE))</f>
        <v/>
      </c>
      <c r="AZ194" s="1084"/>
      <c r="BA194" s="1084"/>
      <c r="BB194" s="388" t="str">
        <f>IF(AK194="","",VLOOKUP(AK194,ﾃﾞｰﾀ一覧!$AH$4:$AR$66,9,FALSE))</f>
        <v/>
      </c>
      <c r="BC194" s="1124"/>
      <c r="BD194" s="1125"/>
      <c r="BE194" s="1125"/>
      <c r="BF194" s="1124"/>
      <c r="BG194" s="1125"/>
      <c r="BH194" s="1125"/>
      <c r="BI194" s="1124"/>
      <c r="BJ194" s="1125"/>
      <c r="BK194" s="1150"/>
      <c r="BL194" s="1154"/>
      <c r="BM194" s="1155"/>
      <c r="BN194" s="1156"/>
      <c r="BO194" s="1109" t="str">
        <f>IF($AK194="","",IF($BF194="","",IF($BF194=ﾃﾞｰﾀ一覧!$U$37,"",IF($BF194=ﾃﾞｰﾀ一覧!$U$38,"",IF($AH194=ﾃﾞｰﾀ一覧!$U$25,VLOOKUP($AK194,ﾃﾞｰﾀ一覧!$AH$43:$AR$66,10,FALSE),VLOOKUP($AK194,ﾃﾞｰﾀ一覧!$AH$4:$AR$66,10,FALSE))))))</f>
        <v/>
      </c>
      <c r="BP194" s="1110"/>
      <c r="BQ194" s="1110"/>
      <c r="BR194" s="1111"/>
      <c r="BS194" s="1115">
        <f>IF($BL194="",0,VLOOKUP($BL194,ﾃﾞｰﾀ一覧!$AY$4:$BB$16,3,FALSE))</f>
        <v>0</v>
      </c>
      <c r="BT194" s="1115"/>
      <c r="BU194" s="1115"/>
      <c r="BV194" s="1112" t="str">
        <f>IF($BO194="","",IF($BF194=ﾃﾞｰﾀ一覧!$U$37,"",IF($BF194=ﾃﾞｰﾀ一覧!$U$38,"",IF($BO194=ﾃﾞｰﾀ一覧!$AT$27,ﾃﾞｰﾀ一覧!$AT$27,VLOOKUP($AK194,ﾃﾞｰﾀ一覧!$AH$4:$AR$66,11,FALSE)*IF($BO194=ﾃﾞｰﾀ一覧!$AT$17,($AR194+1)*($AV194+1),IF($BO194=ﾃﾞｰﾀ一覧!$AT$22,IF(COUNTIF($AD194,"*天端*"),ﾃﾞｰﾀ一覧!$AU$43/2,ﾃﾞｰﾀ一覧!$AU$43/3),IF($BO194=ﾃﾞｰﾀ一覧!$AT$20,$AR194*$AV194,IF($BO194=ﾃﾞｰﾀ一覧!$AT$21,$AV194,1))))))))</f>
        <v/>
      </c>
      <c r="BW194" s="1112"/>
      <c r="BX194" s="1112"/>
      <c r="BY194" s="1088" t="str">
        <f>IF($B194="","",IF($AH194="","",IF($CK194=ﾃﾞｰﾀ一覧!$U$53,ﾃﾞｰﾀ一覧!$U$61,IF($AH194=ﾃﾞｰﾀ一覧!$U$21,ﾃﾞｰﾀ一覧!$U$60,IF(OR($AH194=ﾃﾞｰﾀ一覧!$U$19,$AH194=ﾃﾞｰﾀ一覧!$U$20,$AH194=ﾃﾞｰﾀ一覧!$U$23,$AH194=ﾃﾞｰﾀ一覧!$U$22,$AH194=ﾃﾞｰﾀ一覧!$U$18,AH194=ﾃﾞｰﾀ一覧!$U$25),ﾃﾞｰﾀ一覧!$U$59,ﾃﾞｰﾀ一覧!$U$62)))))</f>
        <v/>
      </c>
      <c r="BZ194" s="1089"/>
      <c r="CA194" s="1113"/>
      <c r="CB194" s="1113"/>
      <c r="CC194" s="1113"/>
      <c r="CD194" s="1113"/>
      <c r="CE194" s="1113"/>
      <c r="CF194" s="1113"/>
      <c r="CG194" s="1113"/>
      <c r="CH194" s="1113"/>
      <c r="CI194" s="1114"/>
      <c r="CK194" s="240"/>
      <c r="CM194" s="378" t="str">
        <f t="shared" si="14"/>
        <v/>
      </c>
      <c r="CN194" s="379" t="str">
        <f t="shared" si="15"/>
        <v/>
      </c>
      <c r="CO194" s="379" t="str">
        <f t="shared" si="16"/>
        <v/>
      </c>
      <c r="CP194" s="380" t="str">
        <f t="shared" si="17"/>
        <v/>
      </c>
      <c r="CQ194" s="244"/>
      <c r="CR194" s="1100"/>
      <c r="CS194" s="1101"/>
      <c r="CT194" s="1102"/>
      <c r="CU194" s="1135"/>
      <c r="CV194" s="1136"/>
      <c r="CW194" s="1136"/>
      <c r="CX194" s="1137"/>
      <c r="CY194" s="1138"/>
      <c r="CZ194" s="1139"/>
      <c r="DA194" s="1140"/>
      <c r="DB194" s="1132"/>
      <c r="DC194" s="1133"/>
      <c r="DD194" s="1133"/>
      <c r="DE194" s="1133"/>
      <c r="DF194" s="1133"/>
      <c r="DG194" s="1134"/>
      <c r="DH194" s="580"/>
      <c r="DI194" s="1372"/>
      <c r="DJ194" s="1372"/>
      <c r="DK194" s="581"/>
      <c r="DL194" s="582"/>
      <c r="DM194" s="1372"/>
      <c r="DN194" s="1372"/>
      <c r="DO194" s="581"/>
      <c r="DP194" s="582"/>
      <c r="DQ194" s="1372"/>
      <c r="DR194" s="1372"/>
      <c r="DS194" s="583"/>
      <c r="DT194" s="1124"/>
      <c r="DU194" s="1125"/>
      <c r="DV194" s="1150"/>
      <c r="DW194" s="1124"/>
      <c r="DX194" s="1125"/>
      <c r="DY194" s="1150"/>
      <c r="DZ194" s="1362"/>
      <c r="EA194" s="1363"/>
      <c r="EB194" s="1362"/>
      <c r="EC194" s="1363"/>
      <c r="ED194" s="1362"/>
      <c r="EE194" s="1363"/>
      <c r="EF194" s="1364"/>
      <c r="EG194" s="1296"/>
      <c r="EH194" s="1296"/>
      <c r="EI194" s="1365"/>
      <c r="EJ194" s="1366"/>
      <c r="EK194" s="1367"/>
      <c r="EL194" s="1368"/>
      <c r="EM194" s="1298"/>
      <c r="EN194" s="1113"/>
      <c r="EO194" s="1369"/>
      <c r="EP194" s="1370"/>
      <c r="EQ194" s="1371"/>
      <c r="ER194" s="1298"/>
      <c r="ES194" s="1113"/>
      <c r="ET194" s="1113"/>
      <c r="EU194" s="1113"/>
      <c r="EV194" s="1113"/>
      <c r="EW194" s="1113"/>
      <c r="EX194" s="1113"/>
      <c r="EY194" s="1113"/>
      <c r="EZ194" s="1114"/>
    </row>
    <row r="195" spans="1:156" ht="30" customHeight="1" x14ac:dyDescent="0.2">
      <c r="A195" s="207">
        <f t="shared" si="18"/>
        <v>184</v>
      </c>
      <c r="B195" s="1103"/>
      <c r="C195" s="1104"/>
      <c r="D195" s="1278"/>
      <c r="E195" s="1279"/>
      <c r="F195" s="1094" t="str">
        <f t="shared" si="20"/>
        <v/>
      </c>
      <c r="G195" s="1095"/>
      <c r="H195" s="1095"/>
      <c r="I195" s="1095"/>
      <c r="J195" s="1095"/>
      <c r="K195" s="1095"/>
      <c r="L195" s="1095"/>
      <c r="M195" s="1095"/>
      <c r="N195" s="1095"/>
      <c r="O195" s="1095"/>
      <c r="P195" s="1095"/>
      <c r="Q195" s="1095"/>
      <c r="R195" s="1095"/>
      <c r="S195" s="1095"/>
      <c r="T195" s="1095"/>
      <c r="U195" s="1095"/>
      <c r="V195" s="1095"/>
      <c r="W195" s="1096"/>
      <c r="X195" s="1097">
        <f t="shared" si="19"/>
        <v>0</v>
      </c>
      <c r="Y195" s="1098"/>
      <c r="Z195" s="1099"/>
      <c r="AA195" s="1100"/>
      <c r="AB195" s="1101"/>
      <c r="AC195" s="1102"/>
      <c r="AD195" s="1135"/>
      <c r="AE195" s="1136"/>
      <c r="AF195" s="1136"/>
      <c r="AG195" s="1137"/>
      <c r="AH195" s="1138"/>
      <c r="AI195" s="1139"/>
      <c r="AJ195" s="1140"/>
      <c r="AK195" s="1132"/>
      <c r="AL195" s="1133"/>
      <c r="AM195" s="1133"/>
      <c r="AN195" s="1133"/>
      <c r="AO195" s="1133"/>
      <c r="AP195" s="1134"/>
      <c r="AQ195" s="642" t="str">
        <f>IF(AK195="","",VLOOKUP(AK195,ﾃﾞｰﾀ一覧!$AH$4:$AR$66,2,FALSE))</f>
        <v/>
      </c>
      <c r="AR195" s="1084"/>
      <c r="AS195" s="1084"/>
      <c r="AT195" s="643" t="str">
        <f>IF(AK195="","",VLOOKUP(AK195,ﾃﾞｰﾀ一覧!$AH$4:$AR$66,3,FALSE))</f>
        <v/>
      </c>
      <c r="AU195" s="644" t="str">
        <f>IF(AK195="","",VLOOKUP(AK195,ﾃﾞｰﾀ一覧!$AH$4:$AR$66,5,FALSE))</f>
        <v/>
      </c>
      <c r="AV195" s="1084"/>
      <c r="AW195" s="1084"/>
      <c r="AX195" s="643" t="str">
        <f>IF(AK195="","",VLOOKUP(AK195,ﾃﾞｰﾀ一覧!$AH$4:$AR$66,6,FALSE))</f>
        <v/>
      </c>
      <c r="AY195" s="649" t="str">
        <f>IF(AK195="","",VLOOKUP(AK195,ﾃﾞｰﾀ一覧!$AH$4:$AR$66,8,FALSE))</f>
        <v/>
      </c>
      <c r="AZ195" s="1084"/>
      <c r="BA195" s="1084"/>
      <c r="BB195" s="388" t="str">
        <f>IF(AK195="","",VLOOKUP(AK195,ﾃﾞｰﾀ一覧!$AH$4:$AR$66,9,FALSE))</f>
        <v/>
      </c>
      <c r="BC195" s="1124"/>
      <c r="BD195" s="1125"/>
      <c r="BE195" s="1125"/>
      <c r="BF195" s="1124"/>
      <c r="BG195" s="1125"/>
      <c r="BH195" s="1125"/>
      <c r="BI195" s="1124"/>
      <c r="BJ195" s="1125"/>
      <c r="BK195" s="1150"/>
      <c r="BL195" s="1154"/>
      <c r="BM195" s="1155"/>
      <c r="BN195" s="1156"/>
      <c r="BO195" s="1109" t="str">
        <f>IF($AK195="","",IF($BF195="","",IF($BF195=ﾃﾞｰﾀ一覧!$U$37,"",IF($BF195=ﾃﾞｰﾀ一覧!$U$38,"",IF($AH195=ﾃﾞｰﾀ一覧!$U$25,VLOOKUP($AK195,ﾃﾞｰﾀ一覧!$AH$43:$AR$66,10,FALSE),VLOOKUP($AK195,ﾃﾞｰﾀ一覧!$AH$4:$AR$66,10,FALSE))))))</f>
        <v/>
      </c>
      <c r="BP195" s="1110"/>
      <c r="BQ195" s="1110"/>
      <c r="BR195" s="1111"/>
      <c r="BS195" s="1115">
        <f>IF($BL195="",0,VLOOKUP($BL195,ﾃﾞｰﾀ一覧!$AY$4:$BB$16,3,FALSE))</f>
        <v>0</v>
      </c>
      <c r="BT195" s="1115"/>
      <c r="BU195" s="1115"/>
      <c r="BV195" s="1112" t="str">
        <f>IF($BO195="","",IF($BF195=ﾃﾞｰﾀ一覧!$U$37,"",IF($BF195=ﾃﾞｰﾀ一覧!$U$38,"",IF($BO195=ﾃﾞｰﾀ一覧!$AT$27,ﾃﾞｰﾀ一覧!$AT$27,VLOOKUP($AK195,ﾃﾞｰﾀ一覧!$AH$4:$AR$66,11,FALSE)*IF($BO195=ﾃﾞｰﾀ一覧!$AT$17,($AR195+1)*($AV195+1),IF($BO195=ﾃﾞｰﾀ一覧!$AT$22,IF(COUNTIF($AD195,"*天端*"),ﾃﾞｰﾀ一覧!$AU$43/2,ﾃﾞｰﾀ一覧!$AU$43/3),IF($BO195=ﾃﾞｰﾀ一覧!$AT$20,$AR195*$AV195,IF($BO195=ﾃﾞｰﾀ一覧!$AT$21,$AV195,1))))))))</f>
        <v/>
      </c>
      <c r="BW195" s="1112"/>
      <c r="BX195" s="1112"/>
      <c r="BY195" s="1088" t="str">
        <f>IF($B195="","",IF($AH195="","",IF($CK195=ﾃﾞｰﾀ一覧!$U$53,ﾃﾞｰﾀ一覧!$U$61,IF($AH195=ﾃﾞｰﾀ一覧!$U$21,ﾃﾞｰﾀ一覧!$U$60,IF(OR($AH195=ﾃﾞｰﾀ一覧!$U$19,$AH195=ﾃﾞｰﾀ一覧!$U$20,$AH195=ﾃﾞｰﾀ一覧!$U$23,$AH195=ﾃﾞｰﾀ一覧!$U$22,$AH195=ﾃﾞｰﾀ一覧!$U$18,AH195=ﾃﾞｰﾀ一覧!$U$25),ﾃﾞｰﾀ一覧!$U$59,ﾃﾞｰﾀ一覧!$U$62)))))</f>
        <v/>
      </c>
      <c r="BZ195" s="1089"/>
      <c r="CA195" s="1113"/>
      <c r="CB195" s="1113"/>
      <c r="CC195" s="1113"/>
      <c r="CD195" s="1113"/>
      <c r="CE195" s="1113"/>
      <c r="CF195" s="1113"/>
      <c r="CG195" s="1113"/>
      <c r="CH195" s="1113"/>
      <c r="CI195" s="1114"/>
      <c r="CK195" s="240"/>
      <c r="CM195" s="378" t="str">
        <f t="shared" si="14"/>
        <v/>
      </c>
      <c r="CN195" s="379" t="str">
        <f t="shared" si="15"/>
        <v/>
      </c>
      <c r="CO195" s="379" t="str">
        <f t="shared" si="16"/>
        <v/>
      </c>
      <c r="CP195" s="380" t="str">
        <f t="shared" si="17"/>
        <v/>
      </c>
      <c r="CQ195" s="244"/>
      <c r="CR195" s="1100"/>
      <c r="CS195" s="1101"/>
      <c r="CT195" s="1102"/>
      <c r="CU195" s="1135"/>
      <c r="CV195" s="1136"/>
      <c r="CW195" s="1136"/>
      <c r="CX195" s="1137"/>
      <c r="CY195" s="1138"/>
      <c r="CZ195" s="1139"/>
      <c r="DA195" s="1140"/>
      <c r="DB195" s="1132"/>
      <c r="DC195" s="1133"/>
      <c r="DD195" s="1133"/>
      <c r="DE195" s="1133"/>
      <c r="DF195" s="1133"/>
      <c r="DG195" s="1134"/>
      <c r="DH195" s="580"/>
      <c r="DI195" s="1372"/>
      <c r="DJ195" s="1372"/>
      <c r="DK195" s="581"/>
      <c r="DL195" s="582"/>
      <c r="DM195" s="1372"/>
      <c r="DN195" s="1372"/>
      <c r="DO195" s="581"/>
      <c r="DP195" s="582"/>
      <c r="DQ195" s="1372"/>
      <c r="DR195" s="1372"/>
      <c r="DS195" s="583"/>
      <c r="DT195" s="1124"/>
      <c r="DU195" s="1125"/>
      <c r="DV195" s="1150"/>
      <c r="DW195" s="1124"/>
      <c r="DX195" s="1125"/>
      <c r="DY195" s="1150"/>
      <c r="DZ195" s="1362"/>
      <c r="EA195" s="1363"/>
      <c r="EB195" s="1362"/>
      <c r="EC195" s="1363"/>
      <c r="ED195" s="1362"/>
      <c r="EE195" s="1363"/>
      <c r="EF195" s="1364"/>
      <c r="EG195" s="1296"/>
      <c r="EH195" s="1296"/>
      <c r="EI195" s="1365"/>
      <c r="EJ195" s="1366"/>
      <c r="EK195" s="1367"/>
      <c r="EL195" s="1368"/>
      <c r="EM195" s="1298"/>
      <c r="EN195" s="1113"/>
      <c r="EO195" s="1369"/>
      <c r="EP195" s="1370"/>
      <c r="EQ195" s="1371"/>
      <c r="ER195" s="1298"/>
      <c r="ES195" s="1113"/>
      <c r="ET195" s="1113"/>
      <c r="EU195" s="1113"/>
      <c r="EV195" s="1113"/>
      <c r="EW195" s="1113"/>
      <c r="EX195" s="1113"/>
      <c r="EY195" s="1113"/>
      <c r="EZ195" s="1114"/>
    </row>
    <row r="196" spans="1:156" ht="30" customHeight="1" x14ac:dyDescent="0.2">
      <c r="A196" s="207">
        <f t="shared" si="18"/>
        <v>185</v>
      </c>
      <c r="B196" s="1103"/>
      <c r="C196" s="1104"/>
      <c r="D196" s="1092"/>
      <c r="E196" s="1093"/>
      <c r="F196" s="1094" t="str">
        <f t="shared" si="20"/>
        <v/>
      </c>
      <c r="G196" s="1095"/>
      <c r="H196" s="1095"/>
      <c r="I196" s="1095"/>
      <c r="J196" s="1095"/>
      <c r="K196" s="1095"/>
      <c r="L196" s="1095"/>
      <c r="M196" s="1095"/>
      <c r="N196" s="1095"/>
      <c r="O196" s="1095"/>
      <c r="P196" s="1095"/>
      <c r="Q196" s="1095"/>
      <c r="R196" s="1095"/>
      <c r="S196" s="1095"/>
      <c r="T196" s="1095"/>
      <c r="U196" s="1095"/>
      <c r="V196" s="1095"/>
      <c r="W196" s="1096"/>
      <c r="X196" s="1097">
        <f t="shared" si="19"/>
        <v>0</v>
      </c>
      <c r="Y196" s="1098"/>
      <c r="Z196" s="1099"/>
      <c r="AA196" s="1100"/>
      <c r="AB196" s="1101"/>
      <c r="AC196" s="1102"/>
      <c r="AD196" s="1135"/>
      <c r="AE196" s="1136"/>
      <c r="AF196" s="1136"/>
      <c r="AG196" s="1137"/>
      <c r="AH196" s="1138"/>
      <c r="AI196" s="1139"/>
      <c r="AJ196" s="1140"/>
      <c r="AK196" s="1132"/>
      <c r="AL196" s="1133"/>
      <c r="AM196" s="1133"/>
      <c r="AN196" s="1133"/>
      <c r="AO196" s="1133"/>
      <c r="AP196" s="1134"/>
      <c r="AQ196" s="642" t="str">
        <f>IF(AK196="","",VLOOKUP(AK196,ﾃﾞｰﾀ一覧!$AH$4:$AR$66,2,FALSE))</f>
        <v/>
      </c>
      <c r="AR196" s="1084"/>
      <c r="AS196" s="1084"/>
      <c r="AT196" s="643" t="str">
        <f>IF(AK196="","",VLOOKUP(AK196,ﾃﾞｰﾀ一覧!$AH$4:$AR$66,3,FALSE))</f>
        <v/>
      </c>
      <c r="AU196" s="644" t="str">
        <f>IF(AK196="","",VLOOKUP(AK196,ﾃﾞｰﾀ一覧!$AH$4:$AR$66,5,FALSE))</f>
        <v/>
      </c>
      <c r="AV196" s="1084"/>
      <c r="AW196" s="1084"/>
      <c r="AX196" s="643" t="str">
        <f>IF(AK196="","",VLOOKUP(AK196,ﾃﾞｰﾀ一覧!$AH$4:$AR$66,6,FALSE))</f>
        <v/>
      </c>
      <c r="AY196" s="649" t="str">
        <f>IF(AK196="","",VLOOKUP(AK196,ﾃﾞｰﾀ一覧!$AH$4:$AR$66,8,FALSE))</f>
        <v/>
      </c>
      <c r="AZ196" s="1084"/>
      <c r="BA196" s="1084"/>
      <c r="BB196" s="388" t="str">
        <f>IF(AK196="","",VLOOKUP(AK196,ﾃﾞｰﾀ一覧!$AH$4:$AR$66,9,FALSE))</f>
        <v/>
      </c>
      <c r="BC196" s="1124"/>
      <c r="BD196" s="1125"/>
      <c r="BE196" s="1125"/>
      <c r="BF196" s="1124"/>
      <c r="BG196" s="1125"/>
      <c r="BH196" s="1125"/>
      <c r="BI196" s="1124"/>
      <c r="BJ196" s="1125"/>
      <c r="BK196" s="1150"/>
      <c r="BL196" s="1154"/>
      <c r="BM196" s="1155"/>
      <c r="BN196" s="1156"/>
      <c r="BO196" s="1109" t="str">
        <f>IF($AK196="","",IF($BF196="","",IF($BF196=ﾃﾞｰﾀ一覧!$U$37,"",IF($BF196=ﾃﾞｰﾀ一覧!$U$38,"",IF($AH196=ﾃﾞｰﾀ一覧!$U$25,VLOOKUP($AK196,ﾃﾞｰﾀ一覧!$AH$43:$AR$66,10,FALSE),VLOOKUP($AK196,ﾃﾞｰﾀ一覧!$AH$4:$AR$66,10,FALSE))))))</f>
        <v/>
      </c>
      <c r="BP196" s="1110"/>
      <c r="BQ196" s="1110"/>
      <c r="BR196" s="1111"/>
      <c r="BS196" s="1115">
        <f>IF($BL196="",0,VLOOKUP($BL196,ﾃﾞｰﾀ一覧!$AY$4:$BB$16,3,FALSE))</f>
        <v>0</v>
      </c>
      <c r="BT196" s="1115"/>
      <c r="BU196" s="1115"/>
      <c r="BV196" s="1112" t="str">
        <f>IF($BO196="","",IF($BF196=ﾃﾞｰﾀ一覧!$U$37,"",IF($BF196=ﾃﾞｰﾀ一覧!$U$38,"",IF($BO196=ﾃﾞｰﾀ一覧!$AT$27,ﾃﾞｰﾀ一覧!$AT$27,VLOOKUP($AK196,ﾃﾞｰﾀ一覧!$AH$4:$AR$66,11,FALSE)*IF($BO196=ﾃﾞｰﾀ一覧!$AT$17,($AR196+1)*($AV196+1),IF($BO196=ﾃﾞｰﾀ一覧!$AT$22,IF(COUNTIF($AD196,"*天端*"),ﾃﾞｰﾀ一覧!$AU$43/2,ﾃﾞｰﾀ一覧!$AU$43/3),IF($BO196=ﾃﾞｰﾀ一覧!$AT$20,$AR196*$AV196,IF($BO196=ﾃﾞｰﾀ一覧!$AT$21,$AV196,1))))))))</f>
        <v/>
      </c>
      <c r="BW196" s="1112"/>
      <c r="BX196" s="1112"/>
      <c r="BY196" s="1088" t="str">
        <f>IF($B196="","",IF($AH196="","",IF($CK196=ﾃﾞｰﾀ一覧!$U$53,ﾃﾞｰﾀ一覧!$U$61,IF($AH196=ﾃﾞｰﾀ一覧!$U$21,ﾃﾞｰﾀ一覧!$U$60,IF(OR($AH196=ﾃﾞｰﾀ一覧!$U$19,$AH196=ﾃﾞｰﾀ一覧!$U$20,$AH196=ﾃﾞｰﾀ一覧!$U$23,$AH196=ﾃﾞｰﾀ一覧!$U$22,$AH196=ﾃﾞｰﾀ一覧!$U$18,AH196=ﾃﾞｰﾀ一覧!$U$25),ﾃﾞｰﾀ一覧!$U$59,ﾃﾞｰﾀ一覧!$U$62)))))</f>
        <v/>
      </c>
      <c r="BZ196" s="1089"/>
      <c r="CA196" s="1113"/>
      <c r="CB196" s="1113"/>
      <c r="CC196" s="1113"/>
      <c r="CD196" s="1113"/>
      <c r="CE196" s="1113"/>
      <c r="CF196" s="1113"/>
      <c r="CG196" s="1113"/>
      <c r="CH196" s="1113"/>
      <c r="CI196" s="1114"/>
      <c r="CK196" s="240"/>
      <c r="CM196" s="378" t="str">
        <f t="shared" si="14"/>
        <v/>
      </c>
      <c r="CN196" s="379" t="str">
        <f t="shared" si="15"/>
        <v/>
      </c>
      <c r="CO196" s="379" t="str">
        <f t="shared" si="16"/>
        <v/>
      </c>
      <c r="CP196" s="380" t="str">
        <f t="shared" si="17"/>
        <v/>
      </c>
      <c r="CQ196" s="244"/>
      <c r="CR196" s="1100"/>
      <c r="CS196" s="1101"/>
      <c r="CT196" s="1102"/>
      <c r="CU196" s="1135"/>
      <c r="CV196" s="1136"/>
      <c r="CW196" s="1136"/>
      <c r="CX196" s="1137"/>
      <c r="CY196" s="1138"/>
      <c r="CZ196" s="1139"/>
      <c r="DA196" s="1140"/>
      <c r="DB196" s="1132"/>
      <c r="DC196" s="1133"/>
      <c r="DD196" s="1133"/>
      <c r="DE196" s="1133"/>
      <c r="DF196" s="1133"/>
      <c r="DG196" s="1134"/>
      <c r="DH196" s="580"/>
      <c r="DI196" s="1372"/>
      <c r="DJ196" s="1372"/>
      <c r="DK196" s="581"/>
      <c r="DL196" s="582"/>
      <c r="DM196" s="1372"/>
      <c r="DN196" s="1372"/>
      <c r="DO196" s="581"/>
      <c r="DP196" s="582"/>
      <c r="DQ196" s="1372"/>
      <c r="DR196" s="1372"/>
      <c r="DS196" s="583"/>
      <c r="DT196" s="1124"/>
      <c r="DU196" s="1125"/>
      <c r="DV196" s="1150"/>
      <c r="DW196" s="1124"/>
      <c r="DX196" s="1125"/>
      <c r="DY196" s="1150"/>
      <c r="DZ196" s="1362"/>
      <c r="EA196" s="1363"/>
      <c r="EB196" s="1362"/>
      <c r="EC196" s="1363"/>
      <c r="ED196" s="1362"/>
      <c r="EE196" s="1363"/>
      <c r="EF196" s="1364"/>
      <c r="EG196" s="1296"/>
      <c r="EH196" s="1296"/>
      <c r="EI196" s="1365"/>
      <c r="EJ196" s="1366"/>
      <c r="EK196" s="1367"/>
      <c r="EL196" s="1368"/>
      <c r="EM196" s="1298"/>
      <c r="EN196" s="1113"/>
      <c r="EO196" s="1369"/>
      <c r="EP196" s="1370"/>
      <c r="EQ196" s="1371"/>
      <c r="ER196" s="1298"/>
      <c r="ES196" s="1113"/>
      <c r="ET196" s="1113"/>
      <c r="EU196" s="1113"/>
      <c r="EV196" s="1113"/>
      <c r="EW196" s="1113"/>
      <c r="EX196" s="1113"/>
      <c r="EY196" s="1113"/>
      <c r="EZ196" s="1114"/>
    </row>
    <row r="197" spans="1:156" ht="30" customHeight="1" x14ac:dyDescent="0.2">
      <c r="A197" s="207">
        <f t="shared" si="18"/>
        <v>186</v>
      </c>
      <c r="B197" s="1103"/>
      <c r="C197" s="1104"/>
      <c r="D197" s="1278"/>
      <c r="E197" s="1279"/>
      <c r="F197" s="1094" t="str">
        <f t="shared" si="20"/>
        <v/>
      </c>
      <c r="G197" s="1095"/>
      <c r="H197" s="1095"/>
      <c r="I197" s="1095"/>
      <c r="J197" s="1095"/>
      <c r="K197" s="1095"/>
      <c r="L197" s="1095"/>
      <c r="M197" s="1095"/>
      <c r="N197" s="1095"/>
      <c r="O197" s="1095"/>
      <c r="P197" s="1095"/>
      <c r="Q197" s="1095"/>
      <c r="R197" s="1095"/>
      <c r="S197" s="1095"/>
      <c r="T197" s="1095"/>
      <c r="U197" s="1095"/>
      <c r="V197" s="1095"/>
      <c r="W197" s="1096"/>
      <c r="X197" s="1097">
        <f t="shared" si="19"/>
        <v>0</v>
      </c>
      <c r="Y197" s="1098"/>
      <c r="Z197" s="1099"/>
      <c r="AA197" s="1100"/>
      <c r="AB197" s="1101"/>
      <c r="AC197" s="1102"/>
      <c r="AD197" s="1135"/>
      <c r="AE197" s="1136"/>
      <c r="AF197" s="1136"/>
      <c r="AG197" s="1137"/>
      <c r="AH197" s="1138"/>
      <c r="AI197" s="1139"/>
      <c r="AJ197" s="1140"/>
      <c r="AK197" s="1132"/>
      <c r="AL197" s="1133"/>
      <c r="AM197" s="1133"/>
      <c r="AN197" s="1133"/>
      <c r="AO197" s="1133"/>
      <c r="AP197" s="1134"/>
      <c r="AQ197" s="642" t="str">
        <f>IF(AK197="","",VLOOKUP(AK197,ﾃﾞｰﾀ一覧!$AH$4:$AR$66,2,FALSE))</f>
        <v/>
      </c>
      <c r="AR197" s="1084"/>
      <c r="AS197" s="1084"/>
      <c r="AT197" s="643" t="str">
        <f>IF(AK197="","",VLOOKUP(AK197,ﾃﾞｰﾀ一覧!$AH$4:$AR$66,3,FALSE))</f>
        <v/>
      </c>
      <c r="AU197" s="644" t="str">
        <f>IF(AK197="","",VLOOKUP(AK197,ﾃﾞｰﾀ一覧!$AH$4:$AR$66,5,FALSE))</f>
        <v/>
      </c>
      <c r="AV197" s="1084"/>
      <c r="AW197" s="1084"/>
      <c r="AX197" s="643" t="str">
        <f>IF(AK197="","",VLOOKUP(AK197,ﾃﾞｰﾀ一覧!$AH$4:$AR$66,6,FALSE))</f>
        <v/>
      </c>
      <c r="AY197" s="649" t="str">
        <f>IF(AK197="","",VLOOKUP(AK197,ﾃﾞｰﾀ一覧!$AH$4:$AR$66,8,FALSE))</f>
        <v/>
      </c>
      <c r="AZ197" s="1084"/>
      <c r="BA197" s="1084"/>
      <c r="BB197" s="388" t="str">
        <f>IF(AK197="","",VLOOKUP(AK197,ﾃﾞｰﾀ一覧!$AH$4:$AR$66,9,FALSE))</f>
        <v/>
      </c>
      <c r="BC197" s="1124"/>
      <c r="BD197" s="1125"/>
      <c r="BE197" s="1125"/>
      <c r="BF197" s="1124"/>
      <c r="BG197" s="1125"/>
      <c r="BH197" s="1125"/>
      <c r="BI197" s="1124"/>
      <c r="BJ197" s="1125"/>
      <c r="BK197" s="1150"/>
      <c r="BL197" s="1154"/>
      <c r="BM197" s="1155"/>
      <c r="BN197" s="1156"/>
      <c r="BO197" s="1109" t="str">
        <f>IF($AK197="","",IF($BF197="","",IF($BF197=ﾃﾞｰﾀ一覧!$U$37,"",IF($BF197=ﾃﾞｰﾀ一覧!$U$38,"",IF($AH197=ﾃﾞｰﾀ一覧!$U$25,VLOOKUP($AK197,ﾃﾞｰﾀ一覧!$AH$43:$AR$66,10,FALSE),VLOOKUP($AK197,ﾃﾞｰﾀ一覧!$AH$4:$AR$66,10,FALSE))))))</f>
        <v/>
      </c>
      <c r="BP197" s="1110"/>
      <c r="BQ197" s="1110"/>
      <c r="BR197" s="1111"/>
      <c r="BS197" s="1115">
        <f>IF($BL197="",0,VLOOKUP($BL197,ﾃﾞｰﾀ一覧!$AY$4:$BB$16,3,FALSE))</f>
        <v>0</v>
      </c>
      <c r="BT197" s="1115"/>
      <c r="BU197" s="1115"/>
      <c r="BV197" s="1112" t="str">
        <f>IF($BO197="","",IF($BF197=ﾃﾞｰﾀ一覧!$U$37,"",IF($BF197=ﾃﾞｰﾀ一覧!$U$38,"",IF($BO197=ﾃﾞｰﾀ一覧!$AT$27,ﾃﾞｰﾀ一覧!$AT$27,VLOOKUP($AK197,ﾃﾞｰﾀ一覧!$AH$4:$AR$66,11,FALSE)*IF($BO197=ﾃﾞｰﾀ一覧!$AT$17,($AR197+1)*($AV197+1),IF($BO197=ﾃﾞｰﾀ一覧!$AT$22,IF(COUNTIF($AD197,"*天端*"),ﾃﾞｰﾀ一覧!$AU$43/2,ﾃﾞｰﾀ一覧!$AU$43/3),IF($BO197=ﾃﾞｰﾀ一覧!$AT$20,$AR197*$AV197,IF($BO197=ﾃﾞｰﾀ一覧!$AT$21,$AV197,1))))))))</f>
        <v/>
      </c>
      <c r="BW197" s="1112"/>
      <c r="BX197" s="1112"/>
      <c r="BY197" s="1088" t="str">
        <f>IF($B197="","",IF($AH197="","",IF($CK197=ﾃﾞｰﾀ一覧!$U$53,ﾃﾞｰﾀ一覧!$U$61,IF($AH197=ﾃﾞｰﾀ一覧!$U$21,ﾃﾞｰﾀ一覧!$U$60,IF(OR($AH197=ﾃﾞｰﾀ一覧!$U$19,$AH197=ﾃﾞｰﾀ一覧!$U$20,$AH197=ﾃﾞｰﾀ一覧!$U$23,$AH197=ﾃﾞｰﾀ一覧!$U$22,$AH197=ﾃﾞｰﾀ一覧!$U$18,AH197=ﾃﾞｰﾀ一覧!$U$25),ﾃﾞｰﾀ一覧!$U$59,ﾃﾞｰﾀ一覧!$U$62)))))</f>
        <v/>
      </c>
      <c r="BZ197" s="1089"/>
      <c r="CA197" s="1113"/>
      <c r="CB197" s="1113"/>
      <c r="CC197" s="1113"/>
      <c r="CD197" s="1113"/>
      <c r="CE197" s="1113"/>
      <c r="CF197" s="1113"/>
      <c r="CG197" s="1113"/>
      <c r="CH197" s="1113"/>
      <c r="CI197" s="1114"/>
      <c r="CK197" s="240"/>
      <c r="CM197" s="378" t="str">
        <f t="shared" si="14"/>
        <v/>
      </c>
      <c r="CN197" s="379" t="str">
        <f t="shared" si="15"/>
        <v/>
      </c>
      <c r="CO197" s="379" t="str">
        <f t="shared" si="16"/>
        <v/>
      </c>
      <c r="CP197" s="380" t="str">
        <f t="shared" si="17"/>
        <v/>
      </c>
      <c r="CQ197" s="244"/>
      <c r="CR197" s="1100"/>
      <c r="CS197" s="1101"/>
      <c r="CT197" s="1102"/>
      <c r="CU197" s="1135"/>
      <c r="CV197" s="1136"/>
      <c r="CW197" s="1136"/>
      <c r="CX197" s="1137"/>
      <c r="CY197" s="1138"/>
      <c r="CZ197" s="1139"/>
      <c r="DA197" s="1140"/>
      <c r="DB197" s="1132"/>
      <c r="DC197" s="1133"/>
      <c r="DD197" s="1133"/>
      <c r="DE197" s="1133"/>
      <c r="DF197" s="1133"/>
      <c r="DG197" s="1134"/>
      <c r="DH197" s="580"/>
      <c r="DI197" s="1372"/>
      <c r="DJ197" s="1372"/>
      <c r="DK197" s="581"/>
      <c r="DL197" s="582"/>
      <c r="DM197" s="1372"/>
      <c r="DN197" s="1372"/>
      <c r="DO197" s="581"/>
      <c r="DP197" s="582"/>
      <c r="DQ197" s="1372"/>
      <c r="DR197" s="1372"/>
      <c r="DS197" s="583"/>
      <c r="DT197" s="1124"/>
      <c r="DU197" s="1125"/>
      <c r="DV197" s="1150"/>
      <c r="DW197" s="1124"/>
      <c r="DX197" s="1125"/>
      <c r="DY197" s="1150"/>
      <c r="DZ197" s="1362"/>
      <c r="EA197" s="1363"/>
      <c r="EB197" s="1362"/>
      <c r="EC197" s="1363"/>
      <c r="ED197" s="1362"/>
      <c r="EE197" s="1363"/>
      <c r="EF197" s="1364"/>
      <c r="EG197" s="1296"/>
      <c r="EH197" s="1296"/>
      <c r="EI197" s="1365"/>
      <c r="EJ197" s="1366"/>
      <c r="EK197" s="1367"/>
      <c r="EL197" s="1368"/>
      <c r="EM197" s="1298"/>
      <c r="EN197" s="1113"/>
      <c r="EO197" s="1369"/>
      <c r="EP197" s="1370"/>
      <c r="EQ197" s="1371"/>
      <c r="ER197" s="1298"/>
      <c r="ES197" s="1113"/>
      <c r="ET197" s="1113"/>
      <c r="EU197" s="1113"/>
      <c r="EV197" s="1113"/>
      <c r="EW197" s="1113"/>
      <c r="EX197" s="1113"/>
      <c r="EY197" s="1113"/>
      <c r="EZ197" s="1114"/>
    </row>
    <row r="198" spans="1:156" ht="30" customHeight="1" x14ac:dyDescent="0.2">
      <c r="A198" s="207">
        <f t="shared" si="18"/>
        <v>187</v>
      </c>
      <c r="B198" s="1103"/>
      <c r="C198" s="1104"/>
      <c r="D198" s="1092"/>
      <c r="E198" s="1093"/>
      <c r="F198" s="1094" t="str">
        <f t="shared" si="20"/>
        <v/>
      </c>
      <c r="G198" s="1095"/>
      <c r="H198" s="1095"/>
      <c r="I198" s="1095"/>
      <c r="J198" s="1095"/>
      <c r="K198" s="1095"/>
      <c r="L198" s="1095"/>
      <c r="M198" s="1095"/>
      <c r="N198" s="1095"/>
      <c r="O198" s="1095"/>
      <c r="P198" s="1095"/>
      <c r="Q198" s="1095"/>
      <c r="R198" s="1095"/>
      <c r="S198" s="1095"/>
      <c r="T198" s="1095"/>
      <c r="U198" s="1095"/>
      <c r="V198" s="1095"/>
      <c r="W198" s="1096"/>
      <c r="X198" s="1097">
        <f t="shared" si="19"/>
        <v>0</v>
      </c>
      <c r="Y198" s="1098"/>
      <c r="Z198" s="1099"/>
      <c r="AA198" s="1100"/>
      <c r="AB198" s="1101"/>
      <c r="AC198" s="1102"/>
      <c r="AD198" s="1135"/>
      <c r="AE198" s="1136"/>
      <c r="AF198" s="1136"/>
      <c r="AG198" s="1137"/>
      <c r="AH198" s="1138"/>
      <c r="AI198" s="1139"/>
      <c r="AJ198" s="1140"/>
      <c r="AK198" s="1132"/>
      <c r="AL198" s="1133"/>
      <c r="AM198" s="1133"/>
      <c r="AN198" s="1133"/>
      <c r="AO198" s="1133"/>
      <c r="AP198" s="1134"/>
      <c r="AQ198" s="642" t="str">
        <f>IF(AK198="","",VLOOKUP(AK198,ﾃﾞｰﾀ一覧!$AH$4:$AR$66,2,FALSE))</f>
        <v/>
      </c>
      <c r="AR198" s="1084"/>
      <c r="AS198" s="1084"/>
      <c r="AT198" s="643" t="str">
        <f>IF(AK198="","",VLOOKUP(AK198,ﾃﾞｰﾀ一覧!$AH$4:$AR$66,3,FALSE))</f>
        <v/>
      </c>
      <c r="AU198" s="644" t="str">
        <f>IF(AK198="","",VLOOKUP(AK198,ﾃﾞｰﾀ一覧!$AH$4:$AR$66,5,FALSE))</f>
        <v/>
      </c>
      <c r="AV198" s="1084"/>
      <c r="AW198" s="1084"/>
      <c r="AX198" s="643" t="str">
        <f>IF(AK198="","",VLOOKUP(AK198,ﾃﾞｰﾀ一覧!$AH$4:$AR$66,6,FALSE))</f>
        <v/>
      </c>
      <c r="AY198" s="649" t="str">
        <f>IF(AK198="","",VLOOKUP(AK198,ﾃﾞｰﾀ一覧!$AH$4:$AR$66,8,FALSE))</f>
        <v/>
      </c>
      <c r="AZ198" s="1084"/>
      <c r="BA198" s="1084"/>
      <c r="BB198" s="388" t="str">
        <f>IF(AK198="","",VLOOKUP(AK198,ﾃﾞｰﾀ一覧!$AH$4:$AR$66,9,FALSE))</f>
        <v/>
      </c>
      <c r="BC198" s="1124"/>
      <c r="BD198" s="1125"/>
      <c r="BE198" s="1125"/>
      <c r="BF198" s="1124"/>
      <c r="BG198" s="1125"/>
      <c r="BH198" s="1125"/>
      <c r="BI198" s="1124"/>
      <c r="BJ198" s="1125"/>
      <c r="BK198" s="1150"/>
      <c r="BL198" s="1154"/>
      <c r="BM198" s="1155"/>
      <c r="BN198" s="1156"/>
      <c r="BO198" s="1109" t="str">
        <f>IF($AK198="","",IF($BF198="","",IF($BF198=ﾃﾞｰﾀ一覧!$U$37,"",IF($BF198=ﾃﾞｰﾀ一覧!$U$38,"",IF($AH198=ﾃﾞｰﾀ一覧!$U$25,VLOOKUP($AK198,ﾃﾞｰﾀ一覧!$AH$43:$AR$66,10,FALSE),VLOOKUP($AK198,ﾃﾞｰﾀ一覧!$AH$4:$AR$66,10,FALSE))))))</f>
        <v/>
      </c>
      <c r="BP198" s="1110"/>
      <c r="BQ198" s="1110"/>
      <c r="BR198" s="1111"/>
      <c r="BS198" s="1115">
        <f>IF($BL198="",0,VLOOKUP($BL198,ﾃﾞｰﾀ一覧!$AY$4:$BB$16,3,FALSE))</f>
        <v>0</v>
      </c>
      <c r="BT198" s="1115"/>
      <c r="BU198" s="1115"/>
      <c r="BV198" s="1112" t="str">
        <f>IF($BO198="","",IF($BF198=ﾃﾞｰﾀ一覧!$U$37,"",IF($BF198=ﾃﾞｰﾀ一覧!$U$38,"",IF($BO198=ﾃﾞｰﾀ一覧!$AT$27,ﾃﾞｰﾀ一覧!$AT$27,VLOOKUP($AK198,ﾃﾞｰﾀ一覧!$AH$4:$AR$66,11,FALSE)*IF($BO198=ﾃﾞｰﾀ一覧!$AT$17,($AR198+1)*($AV198+1),IF($BO198=ﾃﾞｰﾀ一覧!$AT$22,IF(COUNTIF($AD198,"*天端*"),ﾃﾞｰﾀ一覧!$AU$43/2,ﾃﾞｰﾀ一覧!$AU$43/3),IF($BO198=ﾃﾞｰﾀ一覧!$AT$20,$AR198*$AV198,IF($BO198=ﾃﾞｰﾀ一覧!$AT$21,$AV198,1))))))))</f>
        <v/>
      </c>
      <c r="BW198" s="1112"/>
      <c r="BX198" s="1112"/>
      <c r="BY198" s="1088" t="str">
        <f>IF($B198="","",IF($AH198="","",IF($CK198=ﾃﾞｰﾀ一覧!$U$53,ﾃﾞｰﾀ一覧!$U$61,IF($AH198=ﾃﾞｰﾀ一覧!$U$21,ﾃﾞｰﾀ一覧!$U$60,IF(OR($AH198=ﾃﾞｰﾀ一覧!$U$19,$AH198=ﾃﾞｰﾀ一覧!$U$20,$AH198=ﾃﾞｰﾀ一覧!$U$23,$AH198=ﾃﾞｰﾀ一覧!$U$22,$AH198=ﾃﾞｰﾀ一覧!$U$18,AH198=ﾃﾞｰﾀ一覧!$U$25),ﾃﾞｰﾀ一覧!$U$59,ﾃﾞｰﾀ一覧!$U$62)))))</f>
        <v/>
      </c>
      <c r="BZ198" s="1089"/>
      <c r="CA198" s="1113"/>
      <c r="CB198" s="1113"/>
      <c r="CC198" s="1113"/>
      <c r="CD198" s="1113"/>
      <c r="CE198" s="1113"/>
      <c r="CF198" s="1113"/>
      <c r="CG198" s="1113"/>
      <c r="CH198" s="1113"/>
      <c r="CI198" s="1114"/>
      <c r="CK198" s="240"/>
      <c r="CM198" s="378" t="str">
        <f t="shared" si="14"/>
        <v/>
      </c>
      <c r="CN198" s="379" t="str">
        <f t="shared" si="15"/>
        <v/>
      </c>
      <c r="CO198" s="379" t="str">
        <f t="shared" si="16"/>
        <v/>
      </c>
      <c r="CP198" s="380" t="str">
        <f t="shared" si="17"/>
        <v/>
      </c>
      <c r="CQ198" s="244"/>
      <c r="CR198" s="1100"/>
      <c r="CS198" s="1101"/>
      <c r="CT198" s="1102"/>
      <c r="CU198" s="1135"/>
      <c r="CV198" s="1136"/>
      <c r="CW198" s="1136"/>
      <c r="CX198" s="1137"/>
      <c r="CY198" s="1138"/>
      <c r="CZ198" s="1139"/>
      <c r="DA198" s="1140"/>
      <c r="DB198" s="1132"/>
      <c r="DC198" s="1133"/>
      <c r="DD198" s="1133"/>
      <c r="DE198" s="1133"/>
      <c r="DF198" s="1133"/>
      <c r="DG198" s="1134"/>
      <c r="DH198" s="580"/>
      <c r="DI198" s="1372"/>
      <c r="DJ198" s="1372"/>
      <c r="DK198" s="581"/>
      <c r="DL198" s="582"/>
      <c r="DM198" s="1372"/>
      <c r="DN198" s="1372"/>
      <c r="DO198" s="581"/>
      <c r="DP198" s="582"/>
      <c r="DQ198" s="1372"/>
      <c r="DR198" s="1372"/>
      <c r="DS198" s="583"/>
      <c r="DT198" s="1124"/>
      <c r="DU198" s="1125"/>
      <c r="DV198" s="1150"/>
      <c r="DW198" s="1124"/>
      <c r="DX198" s="1125"/>
      <c r="DY198" s="1150"/>
      <c r="DZ198" s="1362"/>
      <c r="EA198" s="1363"/>
      <c r="EB198" s="1362"/>
      <c r="EC198" s="1363"/>
      <c r="ED198" s="1362"/>
      <c r="EE198" s="1363"/>
      <c r="EF198" s="1364"/>
      <c r="EG198" s="1296"/>
      <c r="EH198" s="1296"/>
      <c r="EI198" s="1365"/>
      <c r="EJ198" s="1366"/>
      <c r="EK198" s="1367"/>
      <c r="EL198" s="1368"/>
      <c r="EM198" s="1298"/>
      <c r="EN198" s="1113"/>
      <c r="EO198" s="1369"/>
      <c r="EP198" s="1370"/>
      <c r="EQ198" s="1371"/>
      <c r="ER198" s="1298"/>
      <c r="ES198" s="1113"/>
      <c r="ET198" s="1113"/>
      <c r="EU198" s="1113"/>
      <c r="EV198" s="1113"/>
      <c r="EW198" s="1113"/>
      <c r="EX198" s="1113"/>
      <c r="EY198" s="1113"/>
      <c r="EZ198" s="1114"/>
    </row>
    <row r="199" spans="1:156" ht="30" customHeight="1" x14ac:dyDescent="0.2">
      <c r="A199" s="207">
        <f t="shared" si="18"/>
        <v>188</v>
      </c>
      <c r="B199" s="1103"/>
      <c r="C199" s="1104"/>
      <c r="D199" s="1092"/>
      <c r="E199" s="1093"/>
      <c r="F199" s="1094" t="str">
        <f t="shared" si="20"/>
        <v/>
      </c>
      <c r="G199" s="1095"/>
      <c r="H199" s="1095"/>
      <c r="I199" s="1095"/>
      <c r="J199" s="1095"/>
      <c r="K199" s="1095"/>
      <c r="L199" s="1095"/>
      <c r="M199" s="1095"/>
      <c r="N199" s="1095"/>
      <c r="O199" s="1095"/>
      <c r="P199" s="1095"/>
      <c r="Q199" s="1095"/>
      <c r="R199" s="1095"/>
      <c r="S199" s="1095"/>
      <c r="T199" s="1095"/>
      <c r="U199" s="1095"/>
      <c r="V199" s="1095"/>
      <c r="W199" s="1096"/>
      <c r="X199" s="1097">
        <f t="shared" si="19"/>
        <v>0</v>
      </c>
      <c r="Y199" s="1098"/>
      <c r="Z199" s="1099"/>
      <c r="AA199" s="1100"/>
      <c r="AB199" s="1101"/>
      <c r="AC199" s="1102"/>
      <c r="AD199" s="1135"/>
      <c r="AE199" s="1136"/>
      <c r="AF199" s="1136"/>
      <c r="AG199" s="1137"/>
      <c r="AH199" s="1138"/>
      <c r="AI199" s="1139"/>
      <c r="AJ199" s="1140"/>
      <c r="AK199" s="1132"/>
      <c r="AL199" s="1133"/>
      <c r="AM199" s="1133"/>
      <c r="AN199" s="1133"/>
      <c r="AO199" s="1133"/>
      <c r="AP199" s="1134"/>
      <c r="AQ199" s="642" t="str">
        <f>IF(AK199="","",VLOOKUP(AK199,ﾃﾞｰﾀ一覧!$AH$4:$AR$66,2,FALSE))</f>
        <v/>
      </c>
      <c r="AR199" s="1084"/>
      <c r="AS199" s="1084"/>
      <c r="AT199" s="643" t="str">
        <f>IF(AK199="","",VLOOKUP(AK199,ﾃﾞｰﾀ一覧!$AH$4:$AR$66,3,FALSE))</f>
        <v/>
      </c>
      <c r="AU199" s="644" t="str">
        <f>IF(AK199="","",VLOOKUP(AK199,ﾃﾞｰﾀ一覧!$AH$4:$AR$66,5,FALSE))</f>
        <v/>
      </c>
      <c r="AV199" s="1084"/>
      <c r="AW199" s="1084"/>
      <c r="AX199" s="643" t="str">
        <f>IF(AK199="","",VLOOKUP(AK199,ﾃﾞｰﾀ一覧!$AH$4:$AR$66,6,FALSE))</f>
        <v/>
      </c>
      <c r="AY199" s="649" t="str">
        <f>IF(AK199="","",VLOOKUP(AK199,ﾃﾞｰﾀ一覧!$AH$4:$AR$66,8,FALSE))</f>
        <v/>
      </c>
      <c r="AZ199" s="1084"/>
      <c r="BA199" s="1084"/>
      <c r="BB199" s="388" t="str">
        <f>IF(AK199="","",VLOOKUP(AK199,ﾃﾞｰﾀ一覧!$AH$4:$AR$66,9,FALSE))</f>
        <v/>
      </c>
      <c r="BC199" s="1124"/>
      <c r="BD199" s="1125"/>
      <c r="BE199" s="1125"/>
      <c r="BF199" s="1124"/>
      <c r="BG199" s="1125"/>
      <c r="BH199" s="1125"/>
      <c r="BI199" s="1124"/>
      <c r="BJ199" s="1125"/>
      <c r="BK199" s="1150"/>
      <c r="BL199" s="1154"/>
      <c r="BM199" s="1155"/>
      <c r="BN199" s="1156"/>
      <c r="BO199" s="1109" t="str">
        <f>IF($AK199="","",IF($BF199="","",IF($BF199=ﾃﾞｰﾀ一覧!$U$37,"",IF($BF199=ﾃﾞｰﾀ一覧!$U$38,"",IF($AH199=ﾃﾞｰﾀ一覧!$U$25,VLOOKUP($AK199,ﾃﾞｰﾀ一覧!$AH$43:$AR$66,10,FALSE),VLOOKUP($AK199,ﾃﾞｰﾀ一覧!$AH$4:$AR$66,10,FALSE))))))</f>
        <v/>
      </c>
      <c r="BP199" s="1110"/>
      <c r="BQ199" s="1110"/>
      <c r="BR199" s="1111"/>
      <c r="BS199" s="1115">
        <f>IF($BL199="",0,VLOOKUP($BL199,ﾃﾞｰﾀ一覧!$AY$4:$BB$16,3,FALSE))</f>
        <v>0</v>
      </c>
      <c r="BT199" s="1115"/>
      <c r="BU199" s="1115"/>
      <c r="BV199" s="1112" t="str">
        <f>IF($BO199="","",IF($BF199=ﾃﾞｰﾀ一覧!$U$37,"",IF($BF199=ﾃﾞｰﾀ一覧!$U$38,"",IF($BO199=ﾃﾞｰﾀ一覧!$AT$27,ﾃﾞｰﾀ一覧!$AT$27,VLOOKUP($AK199,ﾃﾞｰﾀ一覧!$AH$4:$AR$66,11,FALSE)*IF($BO199=ﾃﾞｰﾀ一覧!$AT$17,($AR199+1)*($AV199+1),IF($BO199=ﾃﾞｰﾀ一覧!$AT$22,IF(COUNTIF($AD199,"*天端*"),ﾃﾞｰﾀ一覧!$AU$43/2,ﾃﾞｰﾀ一覧!$AU$43/3),IF($BO199=ﾃﾞｰﾀ一覧!$AT$20,$AR199*$AV199,IF($BO199=ﾃﾞｰﾀ一覧!$AT$21,$AV199,1))))))))</f>
        <v/>
      </c>
      <c r="BW199" s="1112"/>
      <c r="BX199" s="1112"/>
      <c r="BY199" s="1088" t="str">
        <f>IF($B199="","",IF($AH199="","",IF($CK199=ﾃﾞｰﾀ一覧!$U$53,ﾃﾞｰﾀ一覧!$U$61,IF($AH199=ﾃﾞｰﾀ一覧!$U$21,ﾃﾞｰﾀ一覧!$U$60,IF(OR($AH199=ﾃﾞｰﾀ一覧!$U$19,$AH199=ﾃﾞｰﾀ一覧!$U$20,$AH199=ﾃﾞｰﾀ一覧!$U$23,$AH199=ﾃﾞｰﾀ一覧!$U$22,$AH199=ﾃﾞｰﾀ一覧!$U$18,AH199=ﾃﾞｰﾀ一覧!$U$25),ﾃﾞｰﾀ一覧!$U$59,ﾃﾞｰﾀ一覧!$U$62)))))</f>
        <v/>
      </c>
      <c r="BZ199" s="1089"/>
      <c r="CA199" s="1113"/>
      <c r="CB199" s="1113"/>
      <c r="CC199" s="1113"/>
      <c r="CD199" s="1113"/>
      <c r="CE199" s="1113"/>
      <c r="CF199" s="1113"/>
      <c r="CG199" s="1113"/>
      <c r="CH199" s="1113"/>
      <c r="CI199" s="1114"/>
      <c r="CK199" s="240"/>
      <c r="CM199" s="378" t="str">
        <f t="shared" si="14"/>
        <v/>
      </c>
      <c r="CN199" s="379" t="str">
        <f t="shared" si="15"/>
        <v/>
      </c>
      <c r="CO199" s="379" t="str">
        <f t="shared" si="16"/>
        <v/>
      </c>
      <c r="CP199" s="380" t="str">
        <f t="shared" si="17"/>
        <v/>
      </c>
      <c r="CQ199" s="244"/>
      <c r="CR199" s="1100"/>
      <c r="CS199" s="1101"/>
      <c r="CT199" s="1102"/>
      <c r="CU199" s="1135"/>
      <c r="CV199" s="1136"/>
      <c r="CW199" s="1136"/>
      <c r="CX199" s="1137"/>
      <c r="CY199" s="1138"/>
      <c r="CZ199" s="1139"/>
      <c r="DA199" s="1140"/>
      <c r="DB199" s="1132"/>
      <c r="DC199" s="1133"/>
      <c r="DD199" s="1133"/>
      <c r="DE199" s="1133"/>
      <c r="DF199" s="1133"/>
      <c r="DG199" s="1134"/>
      <c r="DH199" s="580"/>
      <c r="DI199" s="1084"/>
      <c r="DJ199" s="1084"/>
      <c r="DK199" s="581"/>
      <c r="DL199" s="582"/>
      <c r="DM199" s="1084"/>
      <c r="DN199" s="1084"/>
      <c r="DO199" s="581"/>
      <c r="DP199" s="582"/>
      <c r="DQ199" s="1084"/>
      <c r="DR199" s="1084"/>
      <c r="DS199" s="583"/>
      <c r="DT199" s="1124"/>
      <c r="DU199" s="1125"/>
      <c r="DV199" s="1150"/>
      <c r="DW199" s="1124"/>
      <c r="DX199" s="1125"/>
      <c r="DY199" s="1150"/>
      <c r="DZ199" s="1362"/>
      <c r="EA199" s="1363"/>
      <c r="EB199" s="1362"/>
      <c r="EC199" s="1363"/>
      <c r="ED199" s="1362"/>
      <c r="EE199" s="1363"/>
      <c r="EF199" s="1364"/>
      <c r="EG199" s="1296"/>
      <c r="EH199" s="1296"/>
      <c r="EI199" s="1365"/>
      <c r="EJ199" s="1366"/>
      <c r="EK199" s="1367"/>
      <c r="EL199" s="1368"/>
      <c r="EM199" s="1298"/>
      <c r="EN199" s="1113"/>
      <c r="EO199" s="1369"/>
      <c r="EP199" s="1370"/>
      <c r="EQ199" s="1371"/>
      <c r="ER199" s="1298"/>
      <c r="ES199" s="1113"/>
      <c r="ET199" s="1113"/>
      <c r="EU199" s="1113"/>
      <c r="EV199" s="1113"/>
      <c r="EW199" s="1113"/>
      <c r="EX199" s="1113"/>
      <c r="EY199" s="1113"/>
      <c r="EZ199" s="1114"/>
    </row>
    <row r="200" spans="1:156" ht="30" customHeight="1" x14ac:dyDescent="0.2">
      <c r="A200" s="207">
        <f t="shared" si="18"/>
        <v>189</v>
      </c>
      <c r="B200" s="1103"/>
      <c r="C200" s="1104"/>
      <c r="D200" s="1278"/>
      <c r="E200" s="1279"/>
      <c r="F200" s="1094" t="str">
        <f t="shared" si="20"/>
        <v/>
      </c>
      <c r="G200" s="1095"/>
      <c r="H200" s="1095"/>
      <c r="I200" s="1095"/>
      <c r="J200" s="1095"/>
      <c r="K200" s="1095"/>
      <c r="L200" s="1095"/>
      <c r="M200" s="1095"/>
      <c r="N200" s="1095"/>
      <c r="O200" s="1095"/>
      <c r="P200" s="1095"/>
      <c r="Q200" s="1095"/>
      <c r="R200" s="1095"/>
      <c r="S200" s="1095"/>
      <c r="T200" s="1095"/>
      <c r="U200" s="1095"/>
      <c r="V200" s="1095"/>
      <c r="W200" s="1096"/>
      <c r="X200" s="1097">
        <f t="shared" si="19"/>
        <v>0</v>
      </c>
      <c r="Y200" s="1098"/>
      <c r="Z200" s="1099"/>
      <c r="AA200" s="1100"/>
      <c r="AB200" s="1101"/>
      <c r="AC200" s="1102"/>
      <c r="AD200" s="1135"/>
      <c r="AE200" s="1136"/>
      <c r="AF200" s="1136"/>
      <c r="AG200" s="1137"/>
      <c r="AH200" s="1138"/>
      <c r="AI200" s="1139"/>
      <c r="AJ200" s="1140"/>
      <c r="AK200" s="1132"/>
      <c r="AL200" s="1133"/>
      <c r="AM200" s="1133"/>
      <c r="AN200" s="1133"/>
      <c r="AO200" s="1133"/>
      <c r="AP200" s="1134"/>
      <c r="AQ200" s="642" t="str">
        <f>IF(AK200="","",VLOOKUP(AK200,ﾃﾞｰﾀ一覧!$AH$4:$AR$66,2,FALSE))</f>
        <v/>
      </c>
      <c r="AR200" s="1084"/>
      <c r="AS200" s="1084"/>
      <c r="AT200" s="643" t="str">
        <f>IF(AK200="","",VLOOKUP(AK200,ﾃﾞｰﾀ一覧!$AH$4:$AR$66,3,FALSE))</f>
        <v/>
      </c>
      <c r="AU200" s="644" t="str">
        <f>IF(AK200="","",VLOOKUP(AK200,ﾃﾞｰﾀ一覧!$AH$4:$AR$66,5,FALSE))</f>
        <v/>
      </c>
      <c r="AV200" s="1084"/>
      <c r="AW200" s="1084"/>
      <c r="AX200" s="643" t="str">
        <f>IF(AK200="","",VLOOKUP(AK200,ﾃﾞｰﾀ一覧!$AH$4:$AR$66,6,FALSE))</f>
        <v/>
      </c>
      <c r="AY200" s="649" t="str">
        <f>IF(AK200="","",VLOOKUP(AK200,ﾃﾞｰﾀ一覧!$AH$4:$AR$66,8,FALSE))</f>
        <v/>
      </c>
      <c r="AZ200" s="1084"/>
      <c r="BA200" s="1084"/>
      <c r="BB200" s="388" t="str">
        <f>IF(AK200="","",VLOOKUP(AK200,ﾃﾞｰﾀ一覧!$AH$4:$AR$66,9,FALSE))</f>
        <v/>
      </c>
      <c r="BC200" s="1124"/>
      <c r="BD200" s="1125"/>
      <c r="BE200" s="1125"/>
      <c r="BF200" s="1124"/>
      <c r="BG200" s="1125"/>
      <c r="BH200" s="1125"/>
      <c r="BI200" s="1124"/>
      <c r="BJ200" s="1125"/>
      <c r="BK200" s="1150"/>
      <c r="BL200" s="1154"/>
      <c r="BM200" s="1155"/>
      <c r="BN200" s="1156"/>
      <c r="BO200" s="1109" t="str">
        <f>IF($AK200="","",IF($BF200="","",IF($BF200=ﾃﾞｰﾀ一覧!$U$37,"",IF($BF200=ﾃﾞｰﾀ一覧!$U$38,"",IF($AH200=ﾃﾞｰﾀ一覧!$U$25,VLOOKUP($AK200,ﾃﾞｰﾀ一覧!$AH$43:$AR$66,10,FALSE),VLOOKUP($AK200,ﾃﾞｰﾀ一覧!$AH$4:$AR$66,10,FALSE))))))</f>
        <v/>
      </c>
      <c r="BP200" s="1110"/>
      <c r="BQ200" s="1110"/>
      <c r="BR200" s="1111"/>
      <c r="BS200" s="1115">
        <f>IF($BL200="",0,VLOOKUP($BL200,ﾃﾞｰﾀ一覧!$AY$4:$BB$16,3,FALSE))</f>
        <v>0</v>
      </c>
      <c r="BT200" s="1115"/>
      <c r="BU200" s="1115"/>
      <c r="BV200" s="1112" t="str">
        <f>IF($BO200="","",IF($BF200=ﾃﾞｰﾀ一覧!$U$37,"",IF($BF200=ﾃﾞｰﾀ一覧!$U$38,"",IF($BO200=ﾃﾞｰﾀ一覧!$AT$27,ﾃﾞｰﾀ一覧!$AT$27,VLOOKUP($AK200,ﾃﾞｰﾀ一覧!$AH$4:$AR$66,11,FALSE)*IF($BO200=ﾃﾞｰﾀ一覧!$AT$17,($AR200+1)*($AV200+1),IF($BO200=ﾃﾞｰﾀ一覧!$AT$22,IF(COUNTIF($AD200,"*天端*"),ﾃﾞｰﾀ一覧!$AU$43/2,ﾃﾞｰﾀ一覧!$AU$43/3),IF($BO200=ﾃﾞｰﾀ一覧!$AT$20,$AR200*$AV200,IF($BO200=ﾃﾞｰﾀ一覧!$AT$21,$AV200,1))))))))</f>
        <v/>
      </c>
      <c r="BW200" s="1112"/>
      <c r="BX200" s="1112"/>
      <c r="BY200" s="1088" t="str">
        <f>IF($B200="","",IF($AH200="","",IF($CK200=ﾃﾞｰﾀ一覧!$U$53,ﾃﾞｰﾀ一覧!$U$61,IF($AH200=ﾃﾞｰﾀ一覧!$U$21,ﾃﾞｰﾀ一覧!$U$60,IF(OR($AH200=ﾃﾞｰﾀ一覧!$U$19,$AH200=ﾃﾞｰﾀ一覧!$U$20,$AH200=ﾃﾞｰﾀ一覧!$U$23,$AH200=ﾃﾞｰﾀ一覧!$U$22,$AH200=ﾃﾞｰﾀ一覧!$U$18,AH200=ﾃﾞｰﾀ一覧!$U$25),ﾃﾞｰﾀ一覧!$U$59,ﾃﾞｰﾀ一覧!$U$62)))))</f>
        <v/>
      </c>
      <c r="BZ200" s="1089"/>
      <c r="CA200" s="1113"/>
      <c r="CB200" s="1113"/>
      <c r="CC200" s="1113"/>
      <c r="CD200" s="1113"/>
      <c r="CE200" s="1113"/>
      <c r="CF200" s="1113"/>
      <c r="CG200" s="1113"/>
      <c r="CH200" s="1113"/>
      <c r="CI200" s="1114"/>
      <c r="CK200" s="240"/>
      <c r="CM200" s="378" t="str">
        <f t="shared" si="14"/>
        <v/>
      </c>
      <c r="CN200" s="379" t="str">
        <f t="shared" si="15"/>
        <v/>
      </c>
      <c r="CO200" s="379" t="str">
        <f t="shared" si="16"/>
        <v/>
      </c>
      <c r="CP200" s="380" t="str">
        <f t="shared" si="17"/>
        <v/>
      </c>
      <c r="CQ200" s="244"/>
      <c r="CR200" s="1100"/>
      <c r="CS200" s="1101"/>
      <c r="CT200" s="1102"/>
      <c r="CU200" s="1135"/>
      <c r="CV200" s="1136"/>
      <c r="CW200" s="1136"/>
      <c r="CX200" s="1137"/>
      <c r="CY200" s="1138"/>
      <c r="CZ200" s="1139"/>
      <c r="DA200" s="1140"/>
      <c r="DB200" s="1132"/>
      <c r="DC200" s="1133"/>
      <c r="DD200" s="1133"/>
      <c r="DE200" s="1133"/>
      <c r="DF200" s="1133"/>
      <c r="DG200" s="1134"/>
      <c r="DH200" s="580"/>
      <c r="DI200" s="1372"/>
      <c r="DJ200" s="1372"/>
      <c r="DK200" s="581"/>
      <c r="DL200" s="582"/>
      <c r="DM200" s="1372"/>
      <c r="DN200" s="1372"/>
      <c r="DO200" s="581"/>
      <c r="DP200" s="582"/>
      <c r="DQ200" s="1372"/>
      <c r="DR200" s="1372"/>
      <c r="DS200" s="583"/>
      <c r="DT200" s="1124"/>
      <c r="DU200" s="1125"/>
      <c r="DV200" s="1150"/>
      <c r="DW200" s="1124"/>
      <c r="DX200" s="1125"/>
      <c r="DY200" s="1150"/>
      <c r="DZ200" s="1362"/>
      <c r="EA200" s="1363"/>
      <c r="EB200" s="1362"/>
      <c r="EC200" s="1363"/>
      <c r="ED200" s="1362"/>
      <c r="EE200" s="1363"/>
      <c r="EF200" s="1364"/>
      <c r="EG200" s="1296"/>
      <c r="EH200" s="1296"/>
      <c r="EI200" s="1365"/>
      <c r="EJ200" s="1366"/>
      <c r="EK200" s="1367"/>
      <c r="EL200" s="1368"/>
      <c r="EM200" s="1298"/>
      <c r="EN200" s="1113"/>
      <c r="EO200" s="1369"/>
      <c r="EP200" s="1370"/>
      <c r="EQ200" s="1371"/>
      <c r="ER200" s="1298"/>
      <c r="ES200" s="1113"/>
      <c r="ET200" s="1113"/>
      <c r="EU200" s="1113"/>
      <c r="EV200" s="1113"/>
      <c r="EW200" s="1113"/>
      <c r="EX200" s="1113"/>
      <c r="EY200" s="1113"/>
      <c r="EZ200" s="1114"/>
    </row>
    <row r="201" spans="1:156" ht="30" customHeight="1" x14ac:dyDescent="0.2">
      <c r="A201" s="207">
        <f t="shared" si="18"/>
        <v>190</v>
      </c>
      <c r="B201" s="1103"/>
      <c r="C201" s="1104"/>
      <c r="D201" s="1092"/>
      <c r="E201" s="1093"/>
      <c r="F201" s="1094" t="str">
        <f t="shared" si="20"/>
        <v/>
      </c>
      <c r="G201" s="1095"/>
      <c r="H201" s="1095"/>
      <c r="I201" s="1095"/>
      <c r="J201" s="1095"/>
      <c r="K201" s="1095"/>
      <c r="L201" s="1095"/>
      <c r="M201" s="1095"/>
      <c r="N201" s="1095"/>
      <c r="O201" s="1095"/>
      <c r="P201" s="1095"/>
      <c r="Q201" s="1095"/>
      <c r="R201" s="1095"/>
      <c r="S201" s="1095"/>
      <c r="T201" s="1095"/>
      <c r="U201" s="1095"/>
      <c r="V201" s="1095"/>
      <c r="W201" s="1096"/>
      <c r="X201" s="1097">
        <f t="shared" si="19"/>
        <v>0</v>
      </c>
      <c r="Y201" s="1098"/>
      <c r="Z201" s="1099"/>
      <c r="AA201" s="1100"/>
      <c r="AB201" s="1101"/>
      <c r="AC201" s="1102"/>
      <c r="AD201" s="1135"/>
      <c r="AE201" s="1136"/>
      <c r="AF201" s="1136"/>
      <c r="AG201" s="1137"/>
      <c r="AH201" s="1138"/>
      <c r="AI201" s="1139"/>
      <c r="AJ201" s="1140"/>
      <c r="AK201" s="1132"/>
      <c r="AL201" s="1133"/>
      <c r="AM201" s="1133"/>
      <c r="AN201" s="1133"/>
      <c r="AO201" s="1133"/>
      <c r="AP201" s="1134"/>
      <c r="AQ201" s="642" t="str">
        <f>IF(AK201="","",VLOOKUP(AK201,ﾃﾞｰﾀ一覧!$AH$4:$AR$66,2,FALSE))</f>
        <v/>
      </c>
      <c r="AR201" s="1084"/>
      <c r="AS201" s="1084"/>
      <c r="AT201" s="643" t="str">
        <f>IF(AK201="","",VLOOKUP(AK201,ﾃﾞｰﾀ一覧!$AH$4:$AR$66,3,FALSE))</f>
        <v/>
      </c>
      <c r="AU201" s="644" t="str">
        <f>IF(AK201="","",VLOOKUP(AK201,ﾃﾞｰﾀ一覧!$AH$4:$AR$66,5,FALSE))</f>
        <v/>
      </c>
      <c r="AV201" s="1084"/>
      <c r="AW201" s="1084"/>
      <c r="AX201" s="643" t="str">
        <f>IF(AK201="","",VLOOKUP(AK201,ﾃﾞｰﾀ一覧!$AH$4:$AR$66,6,FALSE))</f>
        <v/>
      </c>
      <c r="AY201" s="649" t="str">
        <f>IF(AK201="","",VLOOKUP(AK201,ﾃﾞｰﾀ一覧!$AH$4:$AR$66,8,FALSE))</f>
        <v/>
      </c>
      <c r="AZ201" s="1084"/>
      <c r="BA201" s="1084"/>
      <c r="BB201" s="388" t="str">
        <f>IF(AK201="","",VLOOKUP(AK201,ﾃﾞｰﾀ一覧!$AH$4:$AR$66,9,FALSE))</f>
        <v/>
      </c>
      <c r="BC201" s="1124"/>
      <c r="BD201" s="1125"/>
      <c r="BE201" s="1125"/>
      <c r="BF201" s="1124"/>
      <c r="BG201" s="1125"/>
      <c r="BH201" s="1125"/>
      <c r="BI201" s="1124"/>
      <c r="BJ201" s="1125"/>
      <c r="BK201" s="1150"/>
      <c r="BL201" s="1154"/>
      <c r="BM201" s="1155"/>
      <c r="BN201" s="1156"/>
      <c r="BO201" s="1109" t="str">
        <f>IF($AK201="","",IF($BF201="","",IF($BF201=ﾃﾞｰﾀ一覧!$U$37,"",IF($BF201=ﾃﾞｰﾀ一覧!$U$38,"",IF($AH201=ﾃﾞｰﾀ一覧!$U$25,VLOOKUP($AK201,ﾃﾞｰﾀ一覧!$AH$43:$AR$66,10,FALSE),VLOOKUP($AK201,ﾃﾞｰﾀ一覧!$AH$4:$AR$66,10,FALSE))))))</f>
        <v/>
      </c>
      <c r="BP201" s="1110"/>
      <c r="BQ201" s="1110"/>
      <c r="BR201" s="1111"/>
      <c r="BS201" s="1115">
        <f>IF($BL201="",0,VLOOKUP($BL201,ﾃﾞｰﾀ一覧!$AY$4:$BB$16,3,FALSE))</f>
        <v>0</v>
      </c>
      <c r="BT201" s="1115"/>
      <c r="BU201" s="1115"/>
      <c r="BV201" s="1112" t="str">
        <f>IF($BO201="","",IF($BF201=ﾃﾞｰﾀ一覧!$U$37,"",IF($BF201=ﾃﾞｰﾀ一覧!$U$38,"",IF($BO201=ﾃﾞｰﾀ一覧!$AT$27,ﾃﾞｰﾀ一覧!$AT$27,VLOOKUP($AK201,ﾃﾞｰﾀ一覧!$AH$4:$AR$66,11,FALSE)*IF($BO201=ﾃﾞｰﾀ一覧!$AT$17,($AR201+1)*($AV201+1),IF($BO201=ﾃﾞｰﾀ一覧!$AT$22,IF(COUNTIF($AD201,"*天端*"),ﾃﾞｰﾀ一覧!$AU$43/2,ﾃﾞｰﾀ一覧!$AU$43/3),IF($BO201=ﾃﾞｰﾀ一覧!$AT$20,$AR201*$AV201,IF($BO201=ﾃﾞｰﾀ一覧!$AT$21,$AV201,1))))))))</f>
        <v/>
      </c>
      <c r="BW201" s="1112"/>
      <c r="BX201" s="1112"/>
      <c r="BY201" s="1088" t="str">
        <f>IF($B201="","",IF($AH201="","",IF($CK201=ﾃﾞｰﾀ一覧!$U$53,ﾃﾞｰﾀ一覧!$U$61,IF($AH201=ﾃﾞｰﾀ一覧!$U$21,ﾃﾞｰﾀ一覧!$U$60,IF(OR($AH201=ﾃﾞｰﾀ一覧!$U$19,$AH201=ﾃﾞｰﾀ一覧!$U$20,$AH201=ﾃﾞｰﾀ一覧!$U$23,$AH201=ﾃﾞｰﾀ一覧!$U$22,$AH201=ﾃﾞｰﾀ一覧!$U$18,AH201=ﾃﾞｰﾀ一覧!$U$25),ﾃﾞｰﾀ一覧!$U$59,ﾃﾞｰﾀ一覧!$U$62)))))</f>
        <v/>
      </c>
      <c r="BZ201" s="1089"/>
      <c r="CA201" s="1113"/>
      <c r="CB201" s="1113"/>
      <c r="CC201" s="1113"/>
      <c r="CD201" s="1113"/>
      <c r="CE201" s="1113"/>
      <c r="CF201" s="1113"/>
      <c r="CG201" s="1113"/>
      <c r="CH201" s="1113"/>
      <c r="CI201" s="1114"/>
      <c r="CK201" s="240"/>
      <c r="CM201" s="378" t="str">
        <f t="shared" si="14"/>
        <v/>
      </c>
      <c r="CN201" s="379" t="str">
        <f t="shared" si="15"/>
        <v/>
      </c>
      <c r="CO201" s="379" t="str">
        <f t="shared" si="16"/>
        <v/>
      </c>
      <c r="CP201" s="380" t="str">
        <f t="shared" si="17"/>
        <v/>
      </c>
      <c r="CQ201" s="244"/>
      <c r="CR201" s="1100"/>
      <c r="CS201" s="1101"/>
      <c r="CT201" s="1102"/>
      <c r="CU201" s="1135"/>
      <c r="CV201" s="1136"/>
      <c r="CW201" s="1136"/>
      <c r="CX201" s="1137"/>
      <c r="CY201" s="1138"/>
      <c r="CZ201" s="1139"/>
      <c r="DA201" s="1140"/>
      <c r="DB201" s="1132"/>
      <c r="DC201" s="1133"/>
      <c r="DD201" s="1133"/>
      <c r="DE201" s="1133"/>
      <c r="DF201" s="1133"/>
      <c r="DG201" s="1134"/>
      <c r="DH201" s="580"/>
      <c r="DI201" s="1372"/>
      <c r="DJ201" s="1372"/>
      <c r="DK201" s="581"/>
      <c r="DL201" s="582"/>
      <c r="DM201" s="1372"/>
      <c r="DN201" s="1372"/>
      <c r="DO201" s="581"/>
      <c r="DP201" s="582"/>
      <c r="DQ201" s="1372"/>
      <c r="DR201" s="1372"/>
      <c r="DS201" s="583"/>
      <c r="DT201" s="1124"/>
      <c r="DU201" s="1125"/>
      <c r="DV201" s="1150"/>
      <c r="DW201" s="1124"/>
      <c r="DX201" s="1125"/>
      <c r="DY201" s="1150"/>
      <c r="DZ201" s="1362"/>
      <c r="EA201" s="1363"/>
      <c r="EB201" s="1362"/>
      <c r="EC201" s="1363"/>
      <c r="ED201" s="1362"/>
      <c r="EE201" s="1363"/>
      <c r="EF201" s="1364"/>
      <c r="EG201" s="1296"/>
      <c r="EH201" s="1296"/>
      <c r="EI201" s="1365"/>
      <c r="EJ201" s="1366"/>
      <c r="EK201" s="1367"/>
      <c r="EL201" s="1368"/>
      <c r="EM201" s="1298"/>
      <c r="EN201" s="1113"/>
      <c r="EO201" s="1369"/>
      <c r="EP201" s="1370"/>
      <c r="EQ201" s="1371"/>
      <c r="ER201" s="1298"/>
      <c r="ES201" s="1113"/>
      <c r="ET201" s="1113"/>
      <c r="EU201" s="1113"/>
      <c r="EV201" s="1113"/>
      <c r="EW201" s="1113"/>
      <c r="EX201" s="1113"/>
      <c r="EY201" s="1113"/>
      <c r="EZ201" s="1114"/>
    </row>
    <row r="202" spans="1:156" ht="30" customHeight="1" x14ac:dyDescent="0.2">
      <c r="A202" s="207">
        <f t="shared" si="18"/>
        <v>191</v>
      </c>
      <c r="B202" s="1103"/>
      <c r="C202" s="1104"/>
      <c r="D202" s="1278"/>
      <c r="E202" s="1279"/>
      <c r="F202" s="1094" t="str">
        <f t="shared" si="20"/>
        <v/>
      </c>
      <c r="G202" s="1095"/>
      <c r="H202" s="1095"/>
      <c r="I202" s="1095"/>
      <c r="J202" s="1095"/>
      <c r="K202" s="1095"/>
      <c r="L202" s="1095"/>
      <c r="M202" s="1095"/>
      <c r="N202" s="1095"/>
      <c r="O202" s="1095"/>
      <c r="P202" s="1095"/>
      <c r="Q202" s="1095"/>
      <c r="R202" s="1095"/>
      <c r="S202" s="1095"/>
      <c r="T202" s="1095"/>
      <c r="U202" s="1095"/>
      <c r="V202" s="1095"/>
      <c r="W202" s="1096"/>
      <c r="X202" s="1097">
        <f t="shared" si="19"/>
        <v>0</v>
      </c>
      <c r="Y202" s="1098"/>
      <c r="Z202" s="1099"/>
      <c r="AA202" s="1100"/>
      <c r="AB202" s="1101"/>
      <c r="AC202" s="1102"/>
      <c r="AD202" s="1135"/>
      <c r="AE202" s="1136"/>
      <c r="AF202" s="1136"/>
      <c r="AG202" s="1137"/>
      <c r="AH202" s="1138"/>
      <c r="AI202" s="1139"/>
      <c r="AJ202" s="1140"/>
      <c r="AK202" s="1132"/>
      <c r="AL202" s="1133"/>
      <c r="AM202" s="1133"/>
      <c r="AN202" s="1133"/>
      <c r="AO202" s="1133"/>
      <c r="AP202" s="1134"/>
      <c r="AQ202" s="642" t="str">
        <f>IF(AK202="","",VLOOKUP(AK202,ﾃﾞｰﾀ一覧!$AH$4:$AR$66,2,FALSE))</f>
        <v/>
      </c>
      <c r="AR202" s="1084"/>
      <c r="AS202" s="1084"/>
      <c r="AT202" s="643" t="str">
        <f>IF(AK202="","",VLOOKUP(AK202,ﾃﾞｰﾀ一覧!$AH$4:$AR$66,3,FALSE))</f>
        <v/>
      </c>
      <c r="AU202" s="644" t="str">
        <f>IF(AK202="","",VLOOKUP(AK202,ﾃﾞｰﾀ一覧!$AH$4:$AR$66,5,FALSE))</f>
        <v/>
      </c>
      <c r="AV202" s="1084"/>
      <c r="AW202" s="1084"/>
      <c r="AX202" s="643" t="str">
        <f>IF(AK202="","",VLOOKUP(AK202,ﾃﾞｰﾀ一覧!$AH$4:$AR$66,6,FALSE))</f>
        <v/>
      </c>
      <c r="AY202" s="649" t="str">
        <f>IF(AK202="","",VLOOKUP(AK202,ﾃﾞｰﾀ一覧!$AH$4:$AR$66,8,FALSE))</f>
        <v/>
      </c>
      <c r="AZ202" s="1084"/>
      <c r="BA202" s="1084"/>
      <c r="BB202" s="388" t="str">
        <f>IF(AK202="","",VLOOKUP(AK202,ﾃﾞｰﾀ一覧!$AH$4:$AR$66,9,FALSE))</f>
        <v/>
      </c>
      <c r="BC202" s="1124"/>
      <c r="BD202" s="1125"/>
      <c r="BE202" s="1125"/>
      <c r="BF202" s="1124"/>
      <c r="BG202" s="1125"/>
      <c r="BH202" s="1125"/>
      <c r="BI202" s="1124"/>
      <c r="BJ202" s="1125"/>
      <c r="BK202" s="1150"/>
      <c r="BL202" s="1154"/>
      <c r="BM202" s="1155"/>
      <c r="BN202" s="1156"/>
      <c r="BO202" s="1109" t="str">
        <f>IF($AK202="","",IF($BF202="","",IF($BF202=ﾃﾞｰﾀ一覧!$U$37,"",IF($BF202=ﾃﾞｰﾀ一覧!$U$38,"",IF($AH202=ﾃﾞｰﾀ一覧!$U$25,VLOOKUP($AK202,ﾃﾞｰﾀ一覧!$AH$43:$AR$66,10,FALSE),VLOOKUP($AK202,ﾃﾞｰﾀ一覧!$AH$4:$AR$66,10,FALSE))))))</f>
        <v/>
      </c>
      <c r="BP202" s="1110"/>
      <c r="BQ202" s="1110"/>
      <c r="BR202" s="1111"/>
      <c r="BS202" s="1115">
        <f>IF($BL202="",0,VLOOKUP($BL202,ﾃﾞｰﾀ一覧!$AY$4:$BB$16,3,FALSE))</f>
        <v>0</v>
      </c>
      <c r="BT202" s="1115"/>
      <c r="BU202" s="1115"/>
      <c r="BV202" s="1112" t="str">
        <f>IF($BO202="","",IF($BF202=ﾃﾞｰﾀ一覧!$U$37,"",IF($BF202=ﾃﾞｰﾀ一覧!$U$38,"",IF($BO202=ﾃﾞｰﾀ一覧!$AT$27,ﾃﾞｰﾀ一覧!$AT$27,VLOOKUP($AK202,ﾃﾞｰﾀ一覧!$AH$4:$AR$66,11,FALSE)*IF($BO202=ﾃﾞｰﾀ一覧!$AT$17,($AR202+1)*($AV202+1),IF($BO202=ﾃﾞｰﾀ一覧!$AT$22,IF(COUNTIF($AD202,"*天端*"),ﾃﾞｰﾀ一覧!$AU$43/2,ﾃﾞｰﾀ一覧!$AU$43/3),IF($BO202=ﾃﾞｰﾀ一覧!$AT$20,$AR202*$AV202,IF($BO202=ﾃﾞｰﾀ一覧!$AT$21,$AV202,1))))))))</f>
        <v/>
      </c>
      <c r="BW202" s="1112"/>
      <c r="BX202" s="1112"/>
      <c r="BY202" s="1088" t="str">
        <f>IF($B202="","",IF($AH202="","",IF($CK202=ﾃﾞｰﾀ一覧!$U$53,ﾃﾞｰﾀ一覧!$U$61,IF($AH202=ﾃﾞｰﾀ一覧!$U$21,ﾃﾞｰﾀ一覧!$U$60,IF(OR($AH202=ﾃﾞｰﾀ一覧!$U$19,$AH202=ﾃﾞｰﾀ一覧!$U$20,$AH202=ﾃﾞｰﾀ一覧!$U$23,$AH202=ﾃﾞｰﾀ一覧!$U$22,$AH202=ﾃﾞｰﾀ一覧!$U$18,AH202=ﾃﾞｰﾀ一覧!$U$25),ﾃﾞｰﾀ一覧!$U$59,ﾃﾞｰﾀ一覧!$U$62)))))</f>
        <v/>
      </c>
      <c r="BZ202" s="1089"/>
      <c r="CA202" s="1113"/>
      <c r="CB202" s="1113"/>
      <c r="CC202" s="1113"/>
      <c r="CD202" s="1113"/>
      <c r="CE202" s="1113"/>
      <c r="CF202" s="1113"/>
      <c r="CG202" s="1113"/>
      <c r="CH202" s="1113"/>
      <c r="CI202" s="1114"/>
      <c r="CK202" s="240"/>
      <c r="CM202" s="378" t="str">
        <f t="shared" si="14"/>
        <v/>
      </c>
      <c r="CN202" s="379" t="str">
        <f t="shared" si="15"/>
        <v/>
      </c>
      <c r="CO202" s="379" t="str">
        <f t="shared" si="16"/>
        <v/>
      </c>
      <c r="CP202" s="380" t="str">
        <f t="shared" si="17"/>
        <v/>
      </c>
      <c r="CQ202" s="244"/>
      <c r="CR202" s="1100"/>
      <c r="CS202" s="1101"/>
      <c r="CT202" s="1102"/>
      <c r="CU202" s="1135"/>
      <c r="CV202" s="1136"/>
      <c r="CW202" s="1136"/>
      <c r="CX202" s="1137"/>
      <c r="CY202" s="1138"/>
      <c r="CZ202" s="1139"/>
      <c r="DA202" s="1140"/>
      <c r="DB202" s="1132"/>
      <c r="DC202" s="1133"/>
      <c r="DD202" s="1133"/>
      <c r="DE202" s="1133"/>
      <c r="DF202" s="1133"/>
      <c r="DG202" s="1134"/>
      <c r="DH202" s="580"/>
      <c r="DI202" s="1372"/>
      <c r="DJ202" s="1372"/>
      <c r="DK202" s="581"/>
      <c r="DL202" s="582"/>
      <c r="DM202" s="1372"/>
      <c r="DN202" s="1372"/>
      <c r="DO202" s="581"/>
      <c r="DP202" s="582"/>
      <c r="DQ202" s="1372"/>
      <c r="DR202" s="1372"/>
      <c r="DS202" s="583"/>
      <c r="DT202" s="1124"/>
      <c r="DU202" s="1125"/>
      <c r="DV202" s="1150"/>
      <c r="DW202" s="1124"/>
      <c r="DX202" s="1125"/>
      <c r="DY202" s="1150"/>
      <c r="DZ202" s="1362"/>
      <c r="EA202" s="1363"/>
      <c r="EB202" s="1362"/>
      <c r="EC202" s="1363"/>
      <c r="ED202" s="1362"/>
      <c r="EE202" s="1363"/>
      <c r="EF202" s="1364"/>
      <c r="EG202" s="1296"/>
      <c r="EH202" s="1296"/>
      <c r="EI202" s="1365"/>
      <c r="EJ202" s="1366"/>
      <c r="EK202" s="1367"/>
      <c r="EL202" s="1368"/>
      <c r="EM202" s="1298"/>
      <c r="EN202" s="1113"/>
      <c r="EO202" s="1369"/>
      <c r="EP202" s="1370"/>
      <c r="EQ202" s="1371"/>
      <c r="ER202" s="1298"/>
      <c r="ES202" s="1113"/>
      <c r="ET202" s="1113"/>
      <c r="EU202" s="1113"/>
      <c r="EV202" s="1113"/>
      <c r="EW202" s="1113"/>
      <c r="EX202" s="1113"/>
      <c r="EY202" s="1113"/>
      <c r="EZ202" s="1114"/>
    </row>
    <row r="203" spans="1:156" ht="30" customHeight="1" x14ac:dyDescent="0.2">
      <c r="A203" s="207">
        <f t="shared" si="18"/>
        <v>192</v>
      </c>
      <c r="B203" s="1103"/>
      <c r="C203" s="1104"/>
      <c r="D203" s="1092"/>
      <c r="E203" s="1093"/>
      <c r="F203" s="1094" t="str">
        <f t="shared" si="20"/>
        <v/>
      </c>
      <c r="G203" s="1095"/>
      <c r="H203" s="1095"/>
      <c r="I203" s="1095"/>
      <c r="J203" s="1095"/>
      <c r="K203" s="1095"/>
      <c r="L203" s="1095"/>
      <c r="M203" s="1095"/>
      <c r="N203" s="1095"/>
      <c r="O203" s="1095"/>
      <c r="P203" s="1095"/>
      <c r="Q203" s="1095"/>
      <c r="R203" s="1095"/>
      <c r="S203" s="1095"/>
      <c r="T203" s="1095"/>
      <c r="U203" s="1095"/>
      <c r="V203" s="1095"/>
      <c r="W203" s="1096"/>
      <c r="X203" s="1097">
        <f t="shared" si="19"/>
        <v>0</v>
      </c>
      <c r="Y203" s="1098"/>
      <c r="Z203" s="1099"/>
      <c r="AA203" s="1100"/>
      <c r="AB203" s="1101"/>
      <c r="AC203" s="1102"/>
      <c r="AD203" s="1135"/>
      <c r="AE203" s="1136"/>
      <c r="AF203" s="1136"/>
      <c r="AG203" s="1137"/>
      <c r="AH203" s="1138"/>
      <c r="AI203" s="1139"/>
      <c r="AJ203" s="1140"/>
      <c r="AK203" s="1132"/>
      <c r="AL203" s="1133"/>
      <c r="AM203" s="1133"/>
      <c r="AN203" s="1133"/>
      <c r="AO203" s="1133"/>
      <c r="AP203" s="1134"/>
      <c r="AQ203" s="642" t="str">
        <f>IF(AK203="","",VLOOKUP(AK203,ﾃﾞｰﾀ一覧!$AH$4:$AR$66,2,FALSE))</f>
        <v/>
      </c>
      <c r="AR203" s="1084"/>
      <c r="AS203" s="1084"/>
      <c r="AT203" s="643" t="str">
        <f>IF(AK203="","",VLOOKUP(AK203,ﾃﾞｰﾀ一覧!$AH$4:$AR$66,3,FALSE))</f>
        <v/>
      </c>
      <c r="AU203" s="644" t="str">
        <f>IF(AK203="","",VLOOKUP(AK203,ﾃﾞｰﾀ一覧!$AH$4:$AR$66,5,FALSE))</f>
        <v/>
      </c>
      <c r="AV203" s="1084"/>
      <c r="AW203" s="1084"/>
      <c r="AX203" s="643" t="str">
        <f>IF(AK203="","",VLOOKUP(AK203,ﾃﾞｰﾀ一覧!$AH$4:$AR$66,6,FALSE))</f>
        <v/>
      </c>
      <c r="AY203" s="649" t="str">
        <f>IF(AK203="","",VLOOKUP(AK203,ﾃﾞｰﾀ一覧!$AH$4:$AR$66,8,FALSE))</f>
        <v/>
      </c>
      <c r="AZ203" s="1084"/>
      <c r="BA203" s="1084"/>
      <c r="BB203" s="388" t="str">
        <f>IF(AK203="","",VLOOKUP(AK203,ﾃﾞｰﾀ一覧!$AH$4:$AR$66,9,FALSE))</f>
        <v/>
      </c>
      <c r="BC203" s="1124"/>
      <c r="BD203" s="1125"/>
      <c r="BE203" s="1125"/>
      <c r="BF203" s="1124"/>
      <c r="BG203" s="1125"/>
      <c r="BH203" s="1125"/>
      <c r="BI203" s="1124"/>
      <c r="BJ203" s="1125"/>
      <c r="BK203" s="1150"/>
      <c r="BL203" s="1154"/>
      <c r="BM203" s="1155"/>
      <c r="BN203" s="1156"/>
      <c r="BO203" s="1109" t="str">
        <f>IF($AK203="","",IF($BF203="","",IF($BF203=ﾃﾞｰﾀ一覧!$U$37,"",IF($BF203=ﾃﾞｰﾀ一覧!$U$38,"",IF($AH203=ﾃﾞｰﾀ一覧!$U$25,VLOOKUP($AK203,ﾃﾞｰﾀ一覧!$AH$43:$AR$66,10,FALSE),VLOOKUP($AK203,ﾃﾞｰﾀ一覧!$AH$4:$AR$66,10,FALSE))))))</f>
        <v/>
      </c>
      <c r="BP203" s="1110"/>
      <c r="BQ203" s="1110"/>
      <c r="BR203" s="1111"/>
      <c r="BS203" s="1115">
        <f>IF($BL203="",0,VLOOKUP($BL203,ﾃﾞｰﾀ一覧!$AY$4:$BB$16,3,FALSE))</f>
        <v>0</v>
      </c>
      <c r="BT203" s="1115"/>
      <c r="BU203" s="1115"/>
      <c r="BV203" s="1112" t="str">
        <f>IF($BO203="","",IF($BF203=ﾃﾞｰﾀ一覧!$U$37,"",IF($BF203=ﾃﾞｰﾀ一覧!$U$38,"",IF($BO203=ﾃﾞｰﾀ一覧!$AT$27,ﾃﾞｰﾀ一覧!$AT$27,VLOOKUP($AK203,ﾃﾞｰﾀ一覧!$AH$4:$AR$66,11,FALSE)*IF($BO203=ﾃﾞｰﾀ一覧!$AT$17,($AR203+1)*($AV203+1),IF($BO203=ﾃﾞｰﾀ一覧!$AT$22,IF(COUNTIF($AD203,"*天端*"),ﾃﾞｰﾀ一覧!$AU$43/2,ﾃﾞｰﾀ一覧!$AU$43/3),IF($BO203=ﾃﾞｰﾀ一覧!$AT$20,$AR203*$AV203,IF($BO203=ﾃﾞｰﾀ一覧!$AT$21,$AV203,1))))))))</f>
        <v/>
      </c>
      <c r="BW203" s="1112"/>
      <c r="BX203" s="1112"/>
      <c r="BY203" s="1088" t="str">
        <f>IF($B203="","",IF($AH203="","",IF($CK203=ﾃﾞｰﾀ一覧!$U$53,ﾃﾞｰﾀ一覧!$U$61,IF($AH203=ﾃﾞｰﾀ一覧!$U$21,ﾃﾞｰﾀ一覧!$U$60,IF(OR($AH203=ﾃﾞｰﾀ一覧!$U$19,$AH203=ﾃﾞｰﾀ一覧!$U$20,$AH203=ﾃﾞｰﾀ一覧!$U$23,$AH203=ﾃﾞｰﾀ一覧!$U$22,$AH203=ﾃﾞｰﾀ一覧!$U$18,AH203=ﾃﾞｰﾀ一覧!$U$25),ﾃﾞｰﾀ一覧!$U$59,ﾃﾞｰﾀ一覧!$U$62)))))</f>
        <v/>
      </c>
      <c r="BZ203" s="1089"/>
      <c r="CA203" s="1113"/>
      <c r="CB203" s="1113"/>
      <c r="CC203" s="1113"/>
      <c r="CD203" s="1113"/>
      <c r="CE203" s="1113"/>
      <c r="CF203" s="1113"/>
      <c r="CG203" s="1113"/>
      <c r="CH203" s="1113"/>
      <c r="CI203" s="1114"/>
      <c r="CK203" s="240"/>
      <c r="CM203" s="378" t="str">
        <f t="shared" si="14"/>
        <v/>
      </c>
      <c r="CN203" s="379" t="str">
        <f t="shared" si="15"/>
        <v/>
      </c>
      <c r="CO203" s="379" t="str">
        <f t="shared" si="16"/>
        <v/>
      </c>
      <c r="CP203" s="380" t="str">
        <f t="shared" si="17"/>
        <v/>
      </c>
      <c r="CQ203" s="244"/>
      <c r="CR203" s="1100"/>
      <c r="CS203" s="1101"/>
      <c r="CT203" s="1102"/>
      <c r="CU203" s="1135"/>
      <c r="CV203" s="1136"/>
      <c r="CW203" s="1136"/>
      <c r="CX203" s="1137"/>
      <c r="CY203" s="1138"/>
      <c r="CZ203" s="1139"/>
      <c r="DA203" s="1140"/>
      <c r="DB203" s="1132"/>
      <c r="DC203" s="1133"/>
      <c r="DD203" s="1133"/>
      <c r="DE203" s="1133"/>
      <c r="DF203" s="1133"/>
      <c r="DG203" s="1134"/>
      <c r="DH203" s="580"/>
      <c r="DI203" s="1372"/>
      <c r="DJ203" s="1372"/>
      <c r="DK203" s="581"/>
      <c r="DL203" s="582"/>
      <c r="DM203" s="1373"/>
      <c r="DN203" s="1373"/>
      <c r="DO203" s="581"/>
      <c r="DP203" s="582"/>
      <c r="DQ203" s="1372"/>
      <c r="DR203" s="1372"/>
      <c r="DS203" s="583"/>
      <c r="DT203" s="1124"/>
      <c r="DU203" s="1125"/>
      <c r="DV203" s="1150"/>
      <c r="DW203" s="1124"/>
      <c r="DX203" s="1125"/>
      <c r="DY203" s="1150"/>
      <c r="DZ203" s="1362"/>
      <c r="EA203" s="1363"/>
      <c r="EB203" s="1362"/>
      <c r="EC203" s="1363"/>
      <c r="ED203" s="1362"/>
      <c r="EE203" s="1363"/>
      <c r="EF203" s="1364"/>
      <c r="EG203" s="1296"/>
      <c r="EH203" s="1296"/>
      <c r="EI203" s="1365"/>
      <c r="EJ203" s="1366"/>
      <c r="EK203" s="1367"/>
      <c r="EL203" s="1368"/>
      <c r="EM203" s="1298"/>
      <c r="EN203" s="1113"/>
      <c r="EO203" s="1369"/>
      <c r="EP203" s="1370"/>
      <c r="EQ203" s="1371"/>
      <c r="ER203" s="1298"/>
      <c r="ES203" s="1113"/>
      <c r="ET203" s="1113"/>
      <c r="EU203" s="1113"/>
      <c r="EV203" s="1113"/>
      <c r="EW203" s="1113"/>
      <c r="EX203" s="1113"/>
      <c r="EY203" s="1113"/>
      <c r="EZ203" s="1114"/>
    </row>
    <row r="204" spans="1:156" ht="30" customHeight="1" x14ac:dyDescent="0.2">
      <c r="A204" s="207">
        <f t="shared" si="18"/>
        <v>193</v>
      </c>
      <c r="B204" s="1103"/>
      <c r="C204" s="1104"/>
      <c r="D204" s="1278"/>
      <c r="E204" s="1279"/>
      <c r="F204" s="1094" t="str">
        <f t="shared" si="20"/>
        <v/>
      </c>
      <c r="G204" s="1095"/>
      <c r="H204" s="1095"/>
      <c r="I204" s="1095"/>
      <c r="J204" s="1095"/>
      <c r="K204" s="1095"/>
      <c r="L204" s="1095"/>
      <c r="M204" s="1095"/>
      <c r="N204" s="1095"/>
      <c r="O204" s="1095"/>
      <c r="P204" s="1095"/>
      <c r="Q204" s="1095"/>
      <c r="R204" s="1095"/>
      <c r="S204" s="1095"/>
      <c r="T204" s="1095"/>
      <c r="U204" s="1095"/>
      <c r="V204" s="1095"/>
      <c r="W204" s="1096"/>
      <c r="X204" s="1097">
        <f t="shared" si="19"/>
        <v>0</v>
      </c>
      <c r="Y204" s="1098"/>
      <c r="Z204" s="1099"/>
      <c r="AA204" s="1100"/>
      <c r="AB204" s="1101"/>
      <c r="AC204" s="1102"/>
      <c r="AD204" s="1135"/>
      <c r="AE204" s="1136"/>
      <c r="AF204" s="1136"/>
      <c r="AG204" s="1137"/>
      <c r="AH204" s="1138"/>
      <c r="AI204" s="1139"/>
      <c r="AJ204" s="1140"/>
      <c r="AK204" s="1132"/>
      <c r="AL204" s="1133"/>
      <c r="AM204" s="1133"/>
      <c r="AN204" s="1133"/>
      <c r="AO204" s="1133"/>
      <c r="AP204" s="1134"/>
      <c r="AQ204" s="642" t="str">
        <f>IF(AK204="","",VLOOKUP(AK204,ﾃﾞｰﾀ一覧!$AH$4:$AR$66,2,FALSE))</f>
        <v/>
      </c>
      <c r="AR204" s="1084"/>
      <c r="AS204" s="1084"/>
      <c r="AT204" s="643" t="str">
        <f>IF(AK204="","",VLOOKUP(AK204,ﾃﾞｰﾀ一覧!$AH$4:$AR$66,3,FALSE))</f>
        <v/>
      </c>
      <c r="AU204" s="644" t="str">
        <f>IF(AK204="","",VLOOKUP(AK204,ﾃﾞｰﾀ一覧!$AH$4:$AR$66,5,FALSE))</f>
        <v/>
      </c>
      <c r="AV204" s="1084"/>
      <c r="AW204" s="1084"/>
      <c r="AX204" s="643" t="str">
        <f>IF(AK204="","",VLOOKUP(AK204,ﾃﾞｰﾀ一覧!$AH$4:$AR$66,6,FALSE))</f>
        <v/>
      </c>
      <c r="AY204" s="649" t="str">
        <f>IF(AK204="","",VLOOKUP(AK204,ﾃﾞｰﾀ一覧!$AH$4:$AR$66,8,FALSE))</f>
        <v/>
      </c>
      <c r="AZ204" s="1084"/>
      <c r="BA204" s="1084"/>
      <c r="BB204" s="388" t="str">
        <f>IF(AK204="","",VLOOKUP(AK204,ﾃﾞｰﾀ一覧!$AH$4:$AR$66,9,FALSE))</f>
        <v/>
      </c>
      <c r="BC204" s="1124"/>
      <c r="BD204" s="1125"/>
      <c r="BE204" s="1125"/>
      <c r="BF204" s="1124"/>
      <c r="BG204" s="1125"/>
      <c r="BH204" s="1125"/>
      <c r="BI204" s="1124"/>
      <c r="BJ204" s="1125"/>
      <c r="BK204" s="1150"/>
      <c r="BL204" s="1154"/>
      <c r="BM204" s="1155"/>
      <c r="BN204" s="1156"/>
      <c r="BO204" s="1109" t="str">
        <f>IF($AK204="","",IF($BF204="","",IF($BF204=ﾃﾞｰﾀ一覧!$U$37,"",IF($BF204=ﾃﾞｰﾀ一覧!$U$38,"",IF($AH204=ﾃﾞｰﾀ一覧!$U$25,VLOOKUP($AK204,ﾃﾞｰﾀ一覧!$AH$43:$AR$66,10,FALSE),VLOOKUP($AK204,ﾃﾞｰﾀ一覧!$AH$4:$AR$66,10,FALSE))))))</f>
        <v/>
      </c>
      <c r="BP204" s="1110"/>
      <c r="BQ204" s="1110"/>
      <c r="BR204" s="1111"/>
      <c r="BS204" s="1115">
        <f>IF($BL204="",0,VLOOKUP($BL204,ﾃﾞｰﾀ一覧!$AY$4:$BB$16,3,FALSE))</f>
        <v>0</v>
      </c>
      <c r="BT204" s="1115"/>
      <c r="BU204" s="1115"/>
      <c r="BV204" s="1112" t="str">
        <f>IF($BO204="","",IF($BF204=ﾃﾞｰﾀ一覧!$U$37,"",IF($BF204=ﾃﾞｰﾀ一覧!$U$38,"",IF($BO204=ﾃﾞｰﾀ一覧!$AT$27,ﾃﾞｰﾀ一覧!$AT$27,VLOOKUP($AK204,ﾃﾞｰﾀ一覧!$AH$4:$AR$66,11,FALSE)*IF($BO204=ﾃﾞｰﾀ一覧!$AT$17,($AR204+1)*($AV204+1),IF($BO204=ﾃﾞｰﾀ一覧!$AT$22,IF(COUNTIF($AD204,"*天端*"),ﾃﾞｰﾀ一覧!$AU$43/2,ﾃﾞｰﾀ一覧!$AU$43/3),IF($BO204=ﾃﾞｰﾀ一覧!$AT$20,$AR204*$AV204,IF($BO204=ﾃﾞｰﾀ一覧!$AT$21,$AV204,1))))))))</f>
        <v/>
      </c>
      <c r="BW204" s="1112"/>
      <c r="BX204" s="1112"/>
      <c r="BY204" s="1088" t="str">
        <f>IF($B204="","",IF($AH204="","",IF($CK204=ﾃﾞｰﾀ一覧!$U$53,ﾃﾞｰﾀ一覧!$U$61,IF($AH204=ﾃﾞｰﾀ一覧!$U$21,ﾃﾞｰﾀ一覧!$U$60,IF(OR($AH204=ﾃﾞｰﾀ一覧!$U$19,$AH204=ﾃﾞｰﾀ一覧!$U$20,$AH204=ﾃﾞｰﾀ一覧!$U$23,$AH204=ﾃﾞｰﾀ一覧!$U$22,$AH204=ﾃﾞｰﾀ一覧!$U$18,AH204=ﾃﾞｰﾀ一覧!$U$25),ﾃﾞｰﾀ一覧!$U$59,ﾃﾞｰﾀ一覧!$U$62)))))</f>
        <v/>
      </c>
      <c r="BZ204" s="1089"/>
      <c r="CA204" s="1113"/>
      <c r="CB204" s="1113"/>
      <c r="CC204" s="1113"/>
      <c r="CD204" s="1113"/>
      <c r="CE204" s="1113"/>
      <c r="CF204" s="1113"/>
      <c r="CG204" s="1113"/>
      <c r="CH204" s="1113"/>
      <c r="CI204" s="1114"/>
      <c r="CK204" s="240"/>
      <c r="CM204" s="378" t="str">
        <f t="shared" ref="CM204:CM267" si="21">IF($CK204="","",IF($BF204=$CM$10,$B204,""))</f>
        <v/>
      </c>
      <c r="CN204" s="379" t="str">
        <f t="shared" ref="CN204:CN267" si="22">IF($CK204="","",IF($BF204=$CN$10,$B204,""))</f>
        <v/>
      </c>
      <c r="CO204" s="379" t="str">
        <f t="shared" ref="CO204:CO267" si="23">IF($CK204="","",IF($BF204=$CO$10,$B204,""))</f>
        <v/>
      </c>
      <c r="CP204" s="380" t="str">
        <f t="shared" ref="CP204:CP267" si="24">IF($CK204="","",IF($BF204=$CP$10,$B204,""))</f>
        <v/>
      </c>
      <c r="CQ204" s="244"/>
      <c r="CR204" s="1100"/>
      <c r="CS204" s="1101"/>
      <c r="CT204" s="1102"/>
      <c r="CU204" s="1135"/>
      <c r="CV204" s="1136"/>
      <c r="CW204" s="1136"/>
      <c r="CX204" s="1137"/>
      <c r="CY204" s="1138"/>
      <c r="CZ204" s="1139"/>
      <c r="DA204" s="1140"/>
      <c r="DB204" s="1132"/>
      <c r="DC204" s="1133"/>
      <c r="DD204" s="1133"/>
      <c r="DE204" s="1133"/>
      <c r="DF204" s="1133"/>
      <c r="DG204" s="1134"/>
      <c r="DH204" s="580"/>
      <c r="DI204" s="1372"/>
      <c r="DJ204" s="1372"/>
      <c r="DK204" s="581"/>
      <c r="DL204" s="582"/>
      <c r="DM204" s="1373"/>
      <c r="DN204" s="1373"/>
      <c r="DO204" s="581"/>
      <c r="DP204" s="582"/>
      <c r="DQ204" s="1372"/>
      <c r="DR204" s="1372"/>
      <c r="DS204" s="583"/>
      <c r="DT204" s="1124"/>
      <c r="DU204" s="1125"/>
      <c r="DV204" s="1150"/>
      <c r="DW204" s="1124"/>
      <c r="DX204" s="1125"/>
      <c r="DY204" s="1150"/>
      <c r="DZ204" s="1362"/>
      <c r="EA204" s="1363"/>
      <c r="EB204" s="1362"/>
      <c r="EC204" s="1363"/>
      <c r="ED204" s="1362"/>
      <c r="EE204" s="1363"/>
      <c r="EF204" s="1364"/>
      <c r="EG204" s="1296"/>
      <c r="EH204" s="1296"/>
      <c r="EI204" s="1365"/>
      <c r="EJ204" s="1366"/>
      <c r="EK204" s="1367"/>
      <c r="EL204" s="1368"/>
      <c r="EM204" s="1298"/>
      <c r="EN204" s="1113"/>
      <c r="EO204" s="1369"/>
      <c r="EP204" s="1370"/>
      <c r="EQ204" s="1371"/>
      <c r="ER204" s="1298"/>
      <c r="ES204" s="1113"/>
      <c r="ET204" s="1113"/>
      <c r="EU204" s="1113"/>
      <c r="EV204" s="1113"/>
      <c r="EW204" s="1113"/>
      <c r="EX204" s="1113"/>
      <c r="EY204" s="1113"/>
      <c r="EZ204" s="1114"/>
    </row>
    <row r="205" spans="1:156" ht="30" customHeight="1" x14ac:dyDescent="0.2">
      <c r="A205" s="207">
        <f t="shared" si="18"/>
        <v>194</v>
      </c>
      <c r="B205" s="1103"/>
      <c r="C205" s="1104"/>
      <c r="D205" s="1092"/>
      <c r="E205" s="1093"/>
      <c r="F205" s="1094" t="str">
        <f t="shared" si="20"/>
        <v/>
      </c>
      <c r="G205" s="1095"/>
      <c r="H205" s="1095"/>
      <c r="I205" s="1095"/>
      <c r="J205" s="1095"/>
      <c r="K205" s="1095"/>
      <c r="L205" s="1095"/>
      <c r="M205" s="1095"/>
      <c r="N205" s="1095"/>
      <c r="O205" s="1095"/>
      <c r="P205" s="1095"/>
      <c r="Q205" s="1095"/>
      <c r="R205" s="1095"/>
      <c r="S205" s="1095"/>
      <c r="T205" s="1095"/>
      <c r="U205" s="1095"/>
      <c r="V205" s="1095"/>
      <c r="W205" s="1096"/>
      <c r="X205" s="1097">
        <f t="shared" si="19"/>
        <v>0</v>
      </c>
      <c r="Y205" s="1098"/>
      <c r="Z205" s="1099"/>
      <c r="AA205" s="1100"/>
      <c r="AB205" s="1101"/>
      <c r="AC205" s="1102"/>
      <c r="AD205" s="1135"/>
      <c r="AE205" s="1136"/>
      <c r="AF205" s="1136"/>
      <c r="AG205" s="1137"/>
      <c r="AH205" s="1138"/>
      <c r="AI205" s="1139"/>
      <c r="AJ205" s="1140"/>
      <c r="AK205" s="1132"/>
      <c r="AL205" s="1133"/>
      <c r="AM205" s="1133"/>
      <c r="AN205" s="1133"/>
      <c r="AO205" s="1133"/>
      <c r="AP205" s="1134"/>
      <c r="AQ205" s="642" t="str">
        <f>IF(AK205="","",VLOOKUP(AK205,ﾃﾞｰﾀ一覧!$AH$4:$AR$66,2,FALSE))</f>
        <v/>
      </c>
      <c r="AR205" s="1084"/>
      <c r="AS205" s="1084"/>
      <c r="AT205" s="643" t="str">
        <f>IF(AK205="","",VLOOKUP(AK205,ﾃﾞｰﾀ一覧!$AH$4:$AR$66,3,FALSE))</f>
        <v/>
      </c>
      <c r="AU205" s="644" t="str">
        <f>IF(AK205="","",VLOOKUP(AK205,ﾃﾞｰﾀ一覧!$AH$4:$AR$66,5,FALSE))</f>
        <v/>
      </c>
      <c r="AV205" s="1084"/>
      <c r="AW205" s="1084"/>
      <c r="AX205" s="643" t="str">
        <f>IF(AK205="","",VLOOKUP(AK205,ﾃﾞｰﾀ一覧!$AH$4:$AR$66,6,FALSE))</f>
        <v/>
      </c>
      <c r="AY205" s="649" t="str">
        <f>IF(AK205="","",VLOOKUP(AK205,ﾃﾞｰﾀ一覧!$AH$4:$AR$66,8,FALSE))</f>
        <v/>
      </c>
      <c r="AZ205" s="1084"/>
      <c r="BA205" s="1084"/>
      <c r="BB205" s="388" t="str">
        <f>IF(AK205="","",VLOOKUP(AK205,ﾃﾞｰﾀ一覧!$AH$4:$AR$66,9,FALSE))</f>
        <v/>
      </c>
      <c r="BC205" s="1124"/>
      <c r="BD205" s="1125"/>
      <c r="BE205" s="1125"/>
      <c r="BF205" s="1124"/>
      <c r="BG205" s="1125"/>
      <c r="BH205" s="1125"/>
      <c r="BI205" s="1124"/>
      <c r="BJ205" s="1125"/>
      <c r="BK205" s="1150"/>
      <c r="BL205" s="1154"/>
      <c r="BM205" s="1155"/>
      <c r="BN205" s="1156"/>
      <c r="BO205" s="1109" t="str">
        <f>IF($AK205="","",IF($BF205="","",IF($BF205=ﾃﾞｰﾀ一覧!$U$37,"",IF($BF205=ﾃﾞｰﾀ一覧!$U$38,"",IF($AH205=ﾃﾞｰﾀ一覧!$U$25,VLOOKUP($AK205,ﾃﾞｰﾀ一覧!$AH$43:$AR$66,10,FALSE),VLOOKUP($AK205,ﾃﾞｰﾀ一覧!$AH$4:$AR$66,10,FALSE))))))</f>
        <v/>
      </c>
      <c r="BP205" s="1110"/>
      <c r="BQ205" s="1110"/>
      <c r="BR205" s="1111"/>
      <c r="BS205" s="1115">
        <f>IF($BL205="",0,VLOOKUP($BL205,ﾃﾞｰﾀ一覧!$AY$4:$BB$16,3,FALSE))</f>
        <v>0</v>
      </c>
      <c r="BT205" s="1115"/>
      <c r="BU205" s="1115"/>
      <c r="BV205" s="1112" t="str">
        <f>IF($BO205="","",IF($BF205=ﾃﾞｰﾀ一覧!$U$37,"",IF($BF205=ﾃﾞｰﾀ一覧!$U$38,"",IF($BO205=ﾃﾞｰﾀ一覧!$AT$27,ﾃﾞｰﾀ一覧!$AT$27,VLOOKUP($AK205,ﾃﾞｰﾀ一覧!$AH$4:$AR$66,11,FALSE)*IF($BO205=ﾃﾞｰﾀ一覧!$AT$17,($AR205+1)*($AV205+1),IF($BO205=ﾃﾞｰﾀ一覧!$AT$22,IF(COUNTIF($AD205,"*天端*"),ﾃﾞｰﾀ一覧!$AU$43/2,ﾃﾞｰﾀ一覧!$AU$43/3),IF($BO205=ﾃﾞｰﾀ一覧!$AT$20,$AR205*$AV205,IF($BO205=ﾃﾞｰﾀ一覧!$AT$21,$AV205,1))))))))</f>
        <v/>
      </c>
      <c r="BW205" s="1112"/>
      <c r="BX205" s="1112"/>
      <c r="BY205" s="1088" t="str">
        <f>IF($B205="","",IF($AH205="","",IF($CK205=ﾃﾞｰﾀ一覧!$U$53,ﾃﾞｰﾀ一覧!$U$61,IF($AH205=ﾃﾞｰﾀ一覧!$U$21,ﾃﾞｰﾀ一覧!$U$60,IF(OR($AH205=ﾃﾞｰﾀ一覧!$U$19,$AH205=ﾃﾞｰﾀ一覧!$U$20,$AH205=ﾃﾞｰﾀ一覧!$U$23,$AH205=ﾃﾞｰﾀ一覧!$U$22,$AH205=ﾃﾞｰﾀ一覧!$U$18,AH205=ﾃﾞｰﾀ一覧!$U$25),ﾃﾞｰﾀ一覧!$U$59,ﾃﾞｰﾀ一覧!$U$62)))))</f>
        <v/>
      </c>
      <c r="BZ205" s="1089"/>
      <c r="CA205" s="1113"/>
      <c r="CB205" s="1113"/>
      <c r="CC205" s="1113"/>
      <c r="CD205" s="1113"/>
      <c r="CE205" s="1113"/>
      <c r="CF205" s="1113"/>
      <c r="CG205" s="1113"/>
      <c r="CH205" s="1113"/>
      <c r="CI205" s="1114"/>
      <c r="CK205" s="240"/>
      <c r="CM205" s="378" t="str">
        <f t="shared" si="21"/>
        <v/>
      </c>
      <c r="CN205" s="379" t="str">
        <f t="shared" si="22"/>
        <v/>
      </c>
      <c r="CO205" s="379" t="str">
        <f t="shared" si="23"/>
        <v/>
      </c>
      <c r="CP205" s="380" t="str">
        <f t="shared" si="24"/>
        <v/>
      </c>
      <c r="CQ205" s="244"/>
      <c r="CR205" s="1100"/>
      <c r="CS205" s="1101"/>
      <c r="CT205" s="1102"/>
      <c r="CU205" s="1135"/>
      <c r="CV205" s="1136"/>
      <c r="CW205" s="1136"/>
      <c r="CX205" s="1137"/>
      <c r="CY205" s="1138"/>
      <c r="CZ205" s="1139"/>
      <c r="DA205" s="1140"/>
      <c r="DB205" s="1132"/>
      <c r="DC205" s="1133"/>
      <c r="DD205" s="1133"/>
      <c r="DE205" s="1133"/>
      <c r="DF205" s="1133"/>
      <c r="DG205" s="1134"/>
      <c r="DH205" s="580"/>
      <c r="DI205" s="1372"/>
      <c r="DJ205" s="1372"/>
      <c r="DK205" s="581"/>
      <c r="DL205" s="582"/>
      <c r="DM205" s="1372"/>
      <c r="DN205" s="1372"/>
      <c r="DO205" s="581"/>
      <c r="DP205" s="582"/>
      <c r="DQ205" s="1372"/>
      <c r="DR205" s="1372"/>
      <c r="DS205" s="583"/>
      <c r="DT205" s="1124"/>
      <c r="DU205" s="1125"/>
      <c r="DV205" s="1150"/>
      <c r="DW205" s="1124"/>
      <c r="DX205" s="1125"/>
      <c r="DY205" s="1150"/>
      <c r="DZ205" s="1362"/>
      <c r="EA205" s="1363"/>
      <c r="EB205" s="1362"/>
      <c r="EC205" s="1363"/>
      <c r="ED205" s="1362"/>
      <c r="EE205" s="1363"/>
      <c r="EF205" s="1364"/>
      <c r="EG205" s="1296"/>
      <c r="EH205" s="1296"/>
      <c r="EI205" s="1365"/>
      <c r="EJ205" s="1366"/>
      <c r="EK205" s="1367"/>
      <c r="EL205" s="1368"/>
      <c r="EM205" s="1298"/>
      <c r="EN205" s="1113"/>
      <c r="EO205" s="1369"/>
      <c r="EP205" s="1370"/>
      <c r="EQ205" s="1371"/>
      <c r="ER205" s="1298"/>
      <c r="ES205" s="1113"/>
      <c r="ET205" s="1113"/>
      <c r="EU205" s="1113"/>
      <c r="EV205" s="1113"/>
      <c r="EW205" s="1113"/>
      <c r="EX205" s="1113"/>
      <c r="EY205" s="1113"/>
      <c r="EZ205" s="1114"/>
    </row>
    <row r="206" spans="1:156" ht="30" customHeight="1" x14ac:dyDescent="0.2">
      <c r="A206" s="207">
        <f t="shared" ref="A206:A269" si="25">A205+1</f>
        <v>195</v>
      </c>
      <c r="B206" s="1103"/>
      <c r="C206" s="1104"/>
      <c r="D206" s="1278"/>
      <c r="E206" s="1279"/>
      <c r="F206" s="1094" t="str">
        <f t="shared" si="20"/>
        <v/>
      </c>
      <c r="G206" s="1095"/>
      <c r="H206" s="1095"/>
      <c r="I206" s="1095"/>
      <c r="J206" s="1095"/>
      <c r="K206" s="1095"/>
      <c r="L206" s="1095"/>
      <c r="M206" s="1095"/>
      <c r="N206" s="1095"/>
      <c r="O206" s="1095"/>
      <c r="P206" s="1095"/>
      <c r="Q206" s="1095"/>
      <c r="R206" s="1095"/>
      <c r="S206" s="1095"/>
      <c r="T206" s="1095"/>
      <c r="U206" s="1095"/>
      <c r="V206" s="1095"/>
      <c r="W206" s="1096"/>
      <c r="X206" s="1097">
        <f t="shared" ref="X206:X269" si="26">$DT206</f>
        <v>0</v>
      </c>
      <c r="Y206" s="1098"/>
      <c r="Z206" s="1099"/>
      <c r="AA206" s="1100"/>
      <c r="AB206" s="1101"/>
      <c r="AC206" s="1102"/>
      <c r="AD206" s="1135"/>
      <c r="AE206" s="1136"/>
      <c r="AF206" s="1136"/>
      <c r="AG206" s="1137"/>
      <c r="AH206" s="1138"/>
      <c r="AI206" s="1139"/>
      <c r="AJ206" s="1140"/>
      <c r="AK206" s="1132"/>
      <c r="AL206" s="1133"/>
      <c r="AM206" s="1133"/>
      <c r="AN206" s="1133"/>
      <c r="AO206" s="1133"/>
      <c r="AP206" s="1134"/>
      <c r="AQ206" s="642" t="str">
        <f>IF(AK206="","",VLOOKUP(AK206,ﾃﾞｰﾀ一覧!$AH$4:$AR$66,2,FALSE))</f>
        <v/>
      </c>
      <c r="AR206" s="1084"/>
      <c r="AS206" s="1084"/>
      <c r="AT206" s="643" t="str">
        <f>IF(AK206="","",VLOOKUP(AK206,ﾃﾞｰﾀ一覧!$AH$4:$AR$66,3,FALSE))</f>
        <v/>
      </c>
      <c r="AU206" s="644" t="str">
        <f>IF(AK206="","",VLOOKUP(AK206,ﾃﾞｰﾀ一覧!$AH$4:$AR$66,5,FALSE))</f>
        <v/>
      </c>
      <c r="AV206" s="1084"/>
      <c r="AW206" s="1084"/>
      <c r="AX206" s="643" t="str">
        <f>IF(AK206="","",VLOOKUP(AK206,ﾃﾞｰﾀ一覧!$AH$4:$AR$66,6,FALSE))</f>
        <v/>
      </c>
      <c r="AY206" s="649" t="str">
        <f>IF(AK206="","",VLOOKUP(AK206,ﾃﾞｰﾀ一覧!$AH$4:$AR$66,8,FALSE))</f>
        <v/>
      </c>
      <c r="AZ206" s="1084"/>
      <c r="BA206" s="1084"/>
      <c r="BB206" s="388" t="str">
        <f>IF(AK206="","",VLOOKUP(AK206,ﾃﾞｰﾀ一覧!$AH$4:$AR$66,9,FALSE))</f>
        <v/>
      </c>
      <c r="BC206" s="1124"/>
      <c r="BD206" s="1125"/>
      <c r="BE206" s="1125"/>
      <c r="BF206" s="1124"/>
      <c r="BG206" s="1125"/>
      <c r="BH206" s="1125"/>
      <c r="BI206" s="1124"/>
      <c r="BJ206" s="1125"/>
      <c r="BK206" s="1150"/>
      <c r="BL206" s="1154"/>
      <c r="BM206" s="1155"/>
      <c r="BN206" s="1156"/>
      <c r="BO206" s="1109" t="str">
        <f>IF($AK206="","",IF($BF206="","",IF($BF206=ﾃﾞｰﾀ一覧!$U$37,"",IF($BF206=ﾃﾞｰﾀ一覧!$U$38,"",IF($AH206=ﾃﾞｰﾀ一覧!$U$25,VLOOKUP($AK206,ﾃﾞｰﾀ一覧!$AH$43:$AR$66,10,FALSE),VLOOKUP($AK206,ﾃﾞｰﾀ一覧!$AH$4:$AR$66,10,FALSE))))))</f>
        <v/>
      </c>
      <c r="BP206" s="1110"/>
      <c r="BQ206" s="1110"/>
      <c r="BR206" s="1111"/>
      <c r="BS206" s="1115">
        <f>IF($BL206="",0,VLOOKUP($BL206,ﾃﾞｰﾀ一覧!$AY$4:$BB$16,3,FALSE))</f>
        <v>0</v>
      </c>
      <c r="BT206" s="1115"/>
      <c r="BU206" s="1115"/>
      <c r="BV206" s="1112" t="str">
        <f>IF($BO206="","",IF($BF206=ﾃﾞｰﾀ一覧!$U$37,"",IF($BF206=ﾃﾞｰﾀ一覧!$U$38,"",IF($BO206=ﾃﾞｰﾀ一覧!$AT$27,ﾃﾞｰﾀ一覧!$AT$27,VLOOKUP($AK206,ﾃﾞｰﾀ一覧!$AH$4:$AR$66,11,FALSE)*IF($BO206=ﾃﾞｰﾀ一覧!$AT$17,($AR206+1)*($AV206+1),IF($BO206=ﾃﾞｰﾀ一覧!$AT$22,IF(COUNTIF($AD206,"*天端*"),ﾃﾞｰﾀ一覧!$AU$43/2,ﾃﾞｰﾀ一覧!$AU$43/3),IF($BO206=ﾃﾞｰﾀ一覧!$AT$20,$AR206*$AV206,IF($BO206=ﾃﾞｰﾀ一覧!$AT$21,$AV206,1))))))))</f>
        <v/>
      </c>
      <c r="BW206" s="1112"/>
      <c r="BX206" s="1112"/>
      <c r="BY206" s="1088" t="str">
        <f>IF($B206="","",IF($AH206="","",IF($CK206=ﾃﾞｰﾀ一覧!$U$53,ﾃﾞｰﾀ一覧!$U$61,IF($AH206=ﾃﾞｰﾀ一覧!$U$21,ﾃﾞｰﾀ一覧!$U$60,IF(OR($AH206=ﾃﾞｰﾀ一覧!$U$19,$AH206=ﾃﾞｰﾀ一覧!$U$20,$AH206=ﾃﾞｰﾀ一覧!$U$23,$AH206=ﾃﾞｰﾀ一覧!$U$22,$AH206=ﾃﾞｰﾀ一覧!$U$18,AH206=ﾃﾞｰﾀ一覧!$U$25),ﾃﾞｰﾀ一覧!$U$59,ﾃﾞｰﾀ一覧!$U$62)))))</f>
        <v/>
      </c>
      <c r="BZ206" s="1089"/>
      <c r="CA206" s="1113"/>
      <c r="CB206" s="1113"/>
      <c r="CC206" s="1113"/>
      <c r="CD206" s="1113"/>
      <c r="CE206" s="1113"/>
      <c r="CF206" s="1113"/>
      <c r="CG206" s="1113"/>
      <c r="CH206" s="1113"/>
      <c r="CI206" s="1114"/>
      <c r="CK206" s="240"/>
      <c r="CM206" s="378" t="str">
        <f t="shared" si="21"/>
        <v/>
      </c>
      <c r="CN206" s="379" t="str">
        <f t="shared" si="22"/>
        <v/>
      </c>
      <c r="CO206" s="379" t="str">
        <f t="shared" si="23"/>
        <v/>
      </c>
      <c r="CP206" s="380" t="str">
        <f t="shared" si="24"/>
        <v/>
      </c>
      <c r="CQ206" s="244"/>
      <c r="CR206" s="1100"/>
      <c r="CS206" s="1101"/>
      <c r="CT206" s="1102"/>
      <c r="CU206" s="1135"/>
      <c r="CV206" s="1136"/>
      <c r="CW206" s="1136"/>
      <c r="CX206" s="1137"/>
      <c r="CY206" s="1138"/>
      <c r="CZ206" s="1139"/>
      <c r="DA206" s="1140"/>
      <c r="DB206" s="1132"/>
      <c r="DC206" s="1133"/>
      <c r="DD206" s="1133"/>
      <c r="DE206" s="1133"/>
      <c r="DF206" s="1133"/>
      <c r="DG206" s="1134"/>
      <c r="DH206" s="580"/>
      <c r="DI206" s="1372"/>
      <c r="DJ206" s="1372"/>
      <c r="DK206" s="581"/>
      <c r="DL206" s="582"/>
      <c r="DM206" s="1372"/>
      <c r="DN206" s="1372"/>
      <c r="DO206" s="581"/>
      <c r="DP206" s="582"/>
      <c r="DQ206" s="1372"/>
      <c r="DR206" s="1372"/>
      <c r="DS206" s="583"/>
      <c r="DT206" s="1124"/>
      <c r="DU206" s="1125"/>
      <c r="DV206" s="1150"/>
      <c r="DW206" s="1124"/>
      <c r="DX206" s="1125"/>
      <c r="DY206" s="1150"/>
      <c r="DZ206" s="1362"/>
      <c r="EA206" s="1363"/>
      <c r="EB206" s="1362"/>
      <c r="EC206" s="1363"/>
      <c r="ED206" s="1362"/>
      <c r="EE206" s="1363"/>
      <c r="EF206" s="1364"/>
      <c r="EG206" s="1296"/>
      <c r="EH206" s="1296"/>
      <c r="EI206" s="1365"/>
      <c r="EJ206" s="1366"/>
      <c r="EK206" s="1367"/>
      <c r="EL206" s="1368"/>
      <c r="EM206" s="1298"/>
      <c r="EN206" s="1113"/>
      <c r="EO206" s="1369"/>
      <c r="EP206" s="1370"/>
      <c r="EQ206" s="1371"/>
      <c r="ER206" s="1298"/>
      <c r="ES206" s="1113"/>
      <c r="ET206" s="1113"/>
      <c r="EU206" s="1113"/>
      <c r="EV206" s="1113"/>
      <c r="EW206" s="1113"/>
      <c r="EX206" s="1113"/>
      <c r="EY206" s="1113"/>
      <c r="EZ206" s="1114"/>
    </row>
    <row r="207" spans="1:156" ht="30" customHeight="1" x14ac:dyDescent="0.2">
      <c r="A207" s="207">
        <f t="shared" si="25"/>
        <v>196</v>
      </c>
      <c r="B207" s="1103"/>
      <c r="C207" s="1104"/>
      <c r="D207" s="1092"/>
      <c r="E207" s="1093"/>
      <c r="F207" s="1094" t="str">
        <f t="shared" si="20"/>
        <v/>
      </c>
      <c r="G207" s="1095"/>
      <c r="H207" s="1095"/>
      <c r="I207" s="1095"/>
      <c r="J207" s="1095"/>
      <c r="K207" s="1095"/>
      <c r="L207" s="1095"/>
      <c r="M207" s="1095"/>
      <c r="N207" s="1095"/>
      <c r="O207" s="1095"/>
      <c r="P207" s="1095"/>
      <c r="Q207" s="1095"/>
      <c r="R207" s="1095"/>
      <c r="S207" s="1095"/>
      <c r="T207" s="1095"/>
      <c r="U207" s="1095"/>
      <c r="V207" s="1095"/>
      <c r="W207" s="1096"/>
      <c r="X207" s="1097">
        <f t="shared" si="26"/>
        <v>0</v>
      </c>
      <c r="Y207" s="1098"/>
      <c r="Z207" s="1099"/>
      <c r="AA207" s="1100"/>
      <c r="AB207" s="1101"/>
      <c r="AC207" s="1102"/>
      <c r="AD207" s="1135"/>
      <c r="AE207" s="1136"/>
      <c r="AF207" s="1136"/>
      <c r="AG207" s="1137"/>
      <c r="AH207" s="1138"/>
      <c r="AI207" s="1139"/>
      <c r="AJ207" s="1140"/>
      <c r="AK207" s="1132"/>
      <c r="AL207" s="1133"/>
      <c r="AM207" s="1133"/>
      <c r="AN207" s="1133"/>
      <c r="AO207" s="1133"/>
      <c r="AP207" s="1134"/>
      <c r="AQ207" s="642" t="str">
        <f>IF(AK207="","",VLOOKUP(AK207,ﾃﾞｰﾀ一覧!$AH$4:$AR$66,2,FALSE))</f>
        <v/>
      </c>
      <c r="AR207" s="1084"/>
      <c r="AS207" s="1084"/>
      <c r="AT207" s="643" t="str">
        <f>IF(AK207="","",VLOOKUP(AK207,ﾃﾞｰﾀ一覧!$AH$4:$AR$66,3,FALSE))</f>
        <v/>
      </c>
      <c r="AU207" s="644" t="str">
        <f>IF(AK207="","",VLOOKUP(AK207,ﾃﾞｰﾀ一覧!$AH$4:$AR$66,5,FALSE))</f>
        <v/>
      </c>
      <c r="AV207" s="1084"/>
      <c r="AW207" s="1084"/>
      <c r="AX207" s="643" t="str">
        <f>IF(AK207="","",VLOOKUP(AK207,ﾃﾞｰﾀ一覧!$AH$4:$AR$66,6,FALSE))</f>
        <v/>
      </c>
      <c r="AY207" s="649" t="str">
        <f>IF(AK207="","",VLOOKUP(AK207,ﾃﾞｰﾀ一覧!$AH$4:$AR$66,8,FALSE))</f>
        <v/>
      </c>
      <c r="AZ207" s="1084"/>
      <c r="BA207" s="1084"/>
      <c r="BB207" s="388" t="str">
        <f>IF(AK207="","",VLOOKUP(AK207,ﾃﾞｰﾀ一覧!$AH$4:$AR$66,9,FALSE))</f>
        <v/>
      </c>
      <c r="BC207" s="1124"/>
      <c r="BD207" s="1125"/>
      <c r="BE207" s="1125"/>
      <c r="BF207" s="1124"/>
      <c r="BG207" s="1125"/>
      <c r="BH207" s="1125"/>
      <c r="BI207" s="1124"/>
      <c r="BJ207" s="1125"/>
      <c r="BK207" s="1150"/>
      <c r="BL207" s="1154"/>
      <c r="BM207" s="1155"/>
      <c r="BN207" s="1156"/>
      <c r="BO207" s="1109" t="str">
        <f>IF($AK207="","",IF($BF207="","",IF($BF207=ﾃﾞｰﾀ一覧!$U$37,"",IF($BF207=ﾃﾞｰﾀ一覧!$U$38,"",IF($AH207=ﾃﾞｰﾀ一覧!$U$25,VLOOKUP($AK207,ﾃﾞｰﾀ一覧!$AH$43:$AR$66,10,FALSE),VLOOKUP($AK207,ﾃﾞｰﾀ一覧!$AH$4:$AR$66,10,FALSE))))))</f>
        <v/>
      </c>
      <c r="BP207" s="1110"/>
      <c r="BQ207" s="1110"/>
      <c r="BR207" s="1111"/>
      <c r="BS207" s="1115">
        <f>IF($BL207="",0,VLOOKUP($BL207,ﾃﾞｰﾀ一覧!$AY$4:$BB$16,3,FALSE))</f>
        <v>0</v>
      </c>
      <c r="BT207" s="1115"/>
      <c r="BU207" s="1115"/>
      <c r="BV207" s="1112" t="str">
        <f>IF($BO207="","",IF($BF207=ﾃﾞｰﾀ一覧!$U$37,"",IF($BF207=ﾃﾞｰﾀ一覧!$U$38,"",IF($BO207=ﾃﾞｰﾀ一覧!$AT$27,ﾃﾞｰﾀ一覧!$AT$27,VLOOKUP($AK207,ﾃﾞｰﾀ一覧!$AH$4:$AR$66,11,FALSE)*IF($BO207=ﾃﾞｰﾀ一覧!$AT$17,($AR207+1)*($AV207+1),IF($BO207=ﾃﾞｰﾀ一覧!$AT$22,IF(COUNTIF($AD207,"*天端*"),ﾃﾞｰﾀ一覧!$AU$43/2,ﾃﾞｰﾀ一覧!$AU$43/3),IF($BO207=ﾃﾞｰﾀ一覧!$AT$20,$AR207*$AV207,IF($BO207=ﾃﾞｰﾀ一覧!$AT$21,$AV207,1))))))))</f>
        <v/>
      </c>
      <c r="BW207" s="1112"/>
      <c r="BX207" s="1112"/>
      <c r="BY207" s="1088" t="str">
        <f>IF($B207="","",IF($AH207="","",IF($CK207=ﾃﾞｰﾀ一覧!$U$53,ﾃﾞｰﾀ一覧!$U$61,IF($AH207=ﾃﾞｰﾀ一覧!$U$21,ﾃﾞｰﾀ一覧!$U$60,IF(OR($AH207=ﾃﾞｰﾀ一覧!$U$19,$AH207=ﾃﾞｰﾀ一覧!$U$20,$AH207=ﾃﾞｰﾀ一覧!$U$23,$AH207=ﾃﾞｰﾀ一覧!$U$22,$AH207=ﾃﾞｰﾀ一覧!$U$18,AH207=ﾃﾞｰﾀ一覧!$U$25),ﾃﾞｰﾀ一覧!$U$59,ﾃﾞｰﾀ一覧!$U$62)))))</f>
        <v/>
      </c>
      <c r="BZ207" s="1089"/>
      <c r="CA207" s="1113"/>
      <c r="CB207" s="1113"/>
      <c r="CC207" s="1113"/>
      <c r="CD207" s="1113"/>
      <c r="CE207" s="1113"/>
      <c r="CF207" s="1113"/>
      <c r="CG207" s="1113"/>
      <c r="CH207" s="1113"/>
      <c r="CI207" s="1114"/>
      <c r="CK207" s="240"/>
      <c r="CM207" s="378" t="str">
        <f t="shared" si="21"/>
        <v/>
      </c>
      <c r="CN207" s="379" t="str">
        <f t="shared" si="22"/>
        <v/>
      </c>
      <c r="CO207" s="379" t="str">
        <f t="shared" si="23"/>
        <v/>
      </c>
      <c r="CP207" s="380" t="str">
        <f t="shared" si="24"/>
        <v/>
      </c>
      <c r="CQ207" s="244"/>
      <c r="CR207" s="1100"/>
      <c r="CS207" s="1101"/>
      <c r="CT207" s="1102"/>
      <c r="CU207" s="1135"/>
      <c r="CV207" s="1136"/>
      <c r="CW207" s="1136"/>
      <c r="CX207" s="1137"/>
      <c r="CY207" s="1138"/>
      <c r="CZ207" s="1139"/>
      <c r="DA207" s="1140"/>
      <c r="DB207" s="1132"/>
      <c r="DC207" s="1133"/>
      <c r="DD207" s="1133"/>
      <c r="DE207" s="1133"/>
      <c r="DF207" s="1133"/>
      <c r="DG207" s="1134"/>
      <c r="DH207" s="580"/>
      <c r="DI207" s="1372"/>
      <c r="DJ207" s="1372"/>
      <c r="DK207" s="581"/>
      <c r="DL207" s="582"/>
      <c r="DM207" s="1372"/>
      <c r="DN207" s="1372"/>
      <c r="DO207" s="581"/>
      <c r="DP207" s="582"/>
      <c r="DQ207" s="1372"/>
      <c r="DR207" s="1372"/>
      <c r="DS207" s="583"/>
      <c r="DT207" s="1124"/>
      <c r="DU207" s="1125"/>
      <c r="DV207" s="1150"/>
      <c r="DW207" s="1124"/>
      <c r="DX207" s="1125"/>
      <c r="DY207" s="1150"/>
      <c r="DZ207" s="1362"/>
      <c r="EA207" s="1363"/>
      <c r="EB207" s="1362"/>
      <c r="EC207" s="1363"/>
      <c r="ED207" s="1362"/>
      <c r="EE207" s="1363"/>
      <c r="EF207" s="1364"/>
      <c r="EG207" s="1296"/>
      <c r="EH207" s="1296"/>
      <c r="EI207" s="1365"/>
      <c r="EJ207" s="1366"/>
      <c r="EK207" s="1367"/>
      <c r="EL207" s="1368"/>
      <c r="EM207" s="1298"/>
      <c r="EN207" s="1113"/>
      <c r="EO207" s="1369"/>
      <c r="EP207" s="1370"/>
      <c r="EQ207" s="1371"/>
      <c r="ER207" s="1298"/>
      <c r="ES207" s="1113"/>
      <c r="ET207" s="1113"/>
      <c r="EU207" s="1113"/>
      <c r="EV207" s="1113"/>
      <c r="EW207" s="1113"/>
      <c r="EX207" s="1113"/>
      <c r="EY207" s="1113"/>
      <c r="EZ207" s="1114"/>
    </row>
    <row r="208" spans="1:156" ht="30" customHeight="1" x14ac:dyDescent="0.2">
      <c r="A208" s="207">
        <f t="shared" si="25"/>
        <v>197</v>
      </c>
      <c r="B208" s="1103"/>
      <c r="C208" s="1104"/>
      <c r="D208" s="1278"/>
      <c r="E208" s="1279"/>
      <c r="F208" s="1094" t="str">
        <f t="shared" ref="F208:F271" si="27">IF($DB208="","",$DB208&amp;"("&amp;IF($DH208=0,"",$DH208&amp;$DI208)&amp;IF($DK208=0,"",$DK208)&amp;IF($DL208=0,"","×"&amp;$DL208&amp;$DM208)&amp;IF($DO208=0,"",$DO208)&amp;IF($DP208=0,"","×"&amp;$DP208&amp;$DQ208)&amp;IF($DS208=0,"",$DS208)&amp;")")</f>
        <v/>
      </c>
      <c r="G208" s="1095"/>
      <c r="H208" s="1095"/>
      <c r="I208" s="1095"/>
      <c r="J208" s="1095"/>
      <c r="K208" s="1095"/>
      <c r="L208" s="1095"/>
      <c r="M208" s="1095"/>
      <c r="N208" s="1095"/>
      <c r="O208" s="1095"/>
      <c r="P208" s="1095"/>
      <c r="Q208" s="1095"/>
      <c r="R208" s="1095"/>
      <c r="S208" s="1095"/>
      <c r="T208" s="1095"/>
      <c r="U208" s="1095"/>
      <c r="V208" s="1095"/>
      <c r="W208" s="1096"/>
      <c r="X208" s="1097">
        <f t="shared" si="26"/>
        <v>0</v>
      </c>
      <c r="Y208" s="1098"/>
      <c r="Z208" s="1099"/>
      <c r="AA208" s="1100"/>
      <c r="AB208" s="1101"/>
      <c r="AC208" s="1102"/>
      <c r="AD208" s="1135"/>
      <c r="AE208" s="1136"/>
      <c r="AF208" s="1136"/>
      <c r="AG208" s="1137"/>
      <c r="AH208" s="1138"/>
      <c r="AI208" s="1139"/>
      <c r="AJ208" s="1140"/>
      <c r="AK208" s="1132"/>
      <c r="AL208" s="1133"/>
      <c r="AM208" s="1133"/>
      <c r="AN208" s="1133"/>
      <c r="AO208" s="1133"/>
      <c r="AP208" s="1134"/>
      <c r="AQ208" s="642" t="str">
        <f>IF(AK208="","",VLOOKUP(AK208,ﾃﾞｰﾀ一覧!$AH$4:$AR$66,2,FALSE))</f>
        <v/>
      </c>
      <c r="AR208" s="1084"/>
      <c r="AS208" s="1084"/>
      <c r="AT208" s="643" t="str">
        <f>IF(AK208="","",VLOOKUP(AK208,ﾃﾞｰﾀ一覧!$AH$4:$AR$66,3,FALSE))</f>
        <v/>
      </c>
      <c r="AU208" s="644" t="str">
        <f>IF(AK208="","",VLOOKUP(AK208,ﾃﾞｰﾀ一覧!$AH$4:$AR$66,5,FALSE))</f>
        <v/>
      </c>
      <c r="AV208" s="1084"/>
      <c r="AW208" s="1084"/>
      <c r="AX208" s="643" t="str">
        <f>IF(AK208="","",VLOOKUP(AK208,ﾃﾞｰﾀ一覧!$AH$4:$AR$66,6,FALSE))</f>
        <v/>
      </c>
      <c r="AY208" s="649" t="str">
        <f>IF(AK208="","",VLOOKUP(AK208,ﾃﾞｰﾀ一覧!$AH$4:$AR$66,8,FALSE))</f>
        <v/>
      </c>
      <c r="AZ208" s="1084"/>
      <c r="BA208" s="1084"/>
      <c r="BB208" s="388" t="str">
        <f>IF(AK208="","",VLOOKUP(AK208,ﾃﾞｰﾀ一覧!$AH$4:$AR$66,9,FALSE))</f>
        <v/>
      </c>
      <c r="BC208" s="1124"/>
      <c r="BD208" s="1125"/>
      <c r="BE208" s="1125"/>
      <c r="BF208" s="1124"/>
      <c r="BG208" s="1125"/>
      <c r="BH208" s="1125"/>
      <c r="BI208" s="1124"/>
      <c r="BJ208" s="1125"/>
      <c r="BK208" s="1150"/>
      <c r="BL208" s="1154"/>
      <c r="BM208" s="1155"/>
      <c r="BN208" s="1156"/>
      <c r="BO208" s="1109" t="str">
        <f>IF($AK208="","",IF($BF208="","",IF($BF208=ﾃﾞｰﾀ一覧!$U$37,"",IF($BF208=ﾃﾞｰﾀ一覧!$U$38,"",IF($AH208=ﾃﾞｰﾀ一覧!$U$25,VLOOKUP($AK208,ﾃﾞｰﾀ一覧!$AH$43:$AR$66,10,FALSE),VLOOKUP($AK208,ﾃﾞｰﾀ一覧!$AH$4:$AR$66,10,FALSE))))))</f>
        <v/>
      </c>
      <c r="BP208" s="1110"/>
      <c r="BQ208" s="1110"/>
      <c r="BR208" s="1111"/>
      <c r="BS208" s="1115">
        <f>IF($BL208="",0,VLOOKUP($BL208,ﾃﾞｰﾀ一覧!$AY$4:$BB$16,3,FALSE))</f>
        <v>0</v>
      </c>
      <c r="BT208" s="1115"/>
      <c r="BU208" s="1115"/>
      <c r="BV208" s="1112" t="str">
        <f>IF($BO208="","",IF($BF208=ﾃﾞｰﾀ一覧!$U$37,"",IF($BF208=ﾃﾞｰﾀ一覧!$U$38,"",IF($BO208=ﾃﾞｰﾀ一覧!$AT$27,ﾃﾞｰﾀ一覧!$AT$27,VLOOKUP($AK208,ﾃﾞｰﾀ一覧!$AH$4:$AR$66,11,FALSE)*IF($BO208=ﾃﾞｰﾀ一覧!$AT$17,($AR208+1)*($AV208+1),IF($BO208=ﾃﾞｰﾀ一覧!$AT$22,IF(COUNTIF($AD208,"*天端*"),ﾃﾞｰﾀ一覧!$AU$43/2,ﾃﾞｰﾀ一覧!$AU$43/3),IF($BO208=ﾃﾞｰﾀ一覧!$AT$20,$AR208*$AV208,IF($BO208=ﾃﾞｰﾀ一覧!$AT$21,$AV208,1))))))))</f>
        <v/>
      </c>
      <c r="BW208" s="1112"/>
      <c r="BX208" s="1112"/>
      <c r="BY208" s="1088" t="str">
        <f>IF($B208="","",IF($AH208="","",IF($CK208=ﾃﾞｰﾀ一覧!$U$53,ﾃﾞｰﾀ一覧!$U$61,IF($AH208=ﾃﾞｰﾀ一覧!$U$21,ﾃﾞｰﾀ一覧!$U$60,IF(OR($AH208=ﾃﾞｰﾀ一覧!$U$19,$AH208=ﾃﾞｰﾀ一覧!$U$20,$AH208=ﾃﾞｰﾀ一覧!$U$23,$AH208=ﾃﾞｰﾀ一覧!$U$22,$AH208=ﾃﾞｰﾀ一覧!$U$18,AH208=ﾃﾞｰﾀ一覧!$U$25),ﾃﾞｰﾀ一覧!$U$59,ﾃﾞｰﾀ一覧!$U$62)))))</f>
        <v/>
      </c>
      <c r="BZ208" s="1089"/>
      <c r="CA208" s="1113"/>
      <c r="CB208" s="1113"/>
      <c r="CC208" s="1113"/>
      <c r="CD208" s="1113"/>
      <c r="CE208" s="1113"/>
      <c r="CF208" s="1113"/>
      <c r="CG208" s="1113"/>
      <c r="CH208" s="1113"/>
      <c r="CI208" s="1114"/>
      <c r="CK208" s="240"/>
      <c r="CM208" s="378" t="str">
        <f t="shared" si="21"/>
        <v/>
      </c>
      <c r="CN208" s="379" t="str">
        <f t="shared" si="22"/>
        <v/>
      </c>
      <c r="CO208" s="379" t="str">
        <f t="shared" si="23"/>
        <v/>
      </c>
      <c r="CP208" s="380" t="str">
        <f t="shared" si="24"/>
        <v/>
      </c>
      <c r="CQ208" s="244"/>
      <c r="CR208" s="1100"/>
      <c r="CS208" s="1101"/>
      <c r="CT208" s="1102"/>
      <c r="CU208" s="1135"/>
      <c r="CV208" s="1136"/>
      <c r="CW208" s="1136"/>
      <c r="CX208" s="1137"/>
      <c r="CY208" s="1138"/>
      <c r="CZ208" s="1139"/>
      <c r="DA208" s="1140"/>
      <c r="DB208" s="1132"/>
      <c r="DC208" s="1133"/>
      <c r="DD208" s="1133"/>
      <c r="DE208" s="1133"/>
      <c r="DF208" s="1133"/>
      <c r="DG208" s="1134"/>
      <c r="DH208" s="580"/>
      <c r="DI208" s="1372"/>
      <c r="DJ208" s="1372"/>
      <c r="DK208" s="581"/>
      <c r="DL208" s="582"/>
      <c r="DM208" s="1372"/>
      <c r="DN208" s="1372"/>
      <c r="DO208" s="581"/>
      <c r="DP208" s="582"/>
      <c r="DQ208" s="1372"/>
      <c r="DR208" s="1372"/>
      <c r="DS208" s="583"/>
      <c r="DT208" s="1124"/>
      <c r="DU208" s="1125"/>
      <c r="DV208" s="1150"/>
      <c r="DW208" s="1124"/>
      <c r="DX208" s="1125"/>
      <c r="DY208" s="1150"/>
      <c r="DZ208" s="1362"/>
      <c r="EA208" s="1363"/>
      <c r="EB208" s="1362"/>
      <c r="EC208" s="1363"/>
      <c r="ED208" s="1362"/>
      <c r="EE208" s="1363"/>
      <c r="EF208" s="1364"/>
      <c r="EG208" s="1296"/>
      <c r="EH208" s="1296"/>
      <c r="EI208" s="1365"/>
      <c r="EJ208" s="1366"/>
      <c r="EK208" s="1367"/>
      <c r="EL208" s="1368"/>
      <c r="EM208" s="1298"/>
      <c r="EN208" s="1113"/>
      <c r="EO208" s="1369"/>
      <c r="EP208" s="1370"/>
      <c r="EQ208" s="1371"/>
      <c r="ER208" s="1298"/>
      <c r="ES208" s="1113"/>
      <c r="ET208" s="1113"/>
      <c r="EU208" s="1113"/>
      <c r="EV208" s="1113"/>
      <c r="EW208" s="1113"/>
      <c r="EX208" s="1113"/>
      <c r="EY208" s="1113"/>
      <c r="EZ208" s="1114"/>
    </row>
    <row r="209" spans="1:156" ht="30" customHeight="1" x14ac:dyDescent="0.2">
      <c r="A209" s="207">
        <f t="shared" si="25"/>
        <v>198</v>
      </c>
      <c r="B209" s="1103"/>
      <c r="C209" s="1104"/>
      <c r="D209" s="1092"/>
      <c r="E209" s="1093"/>
      <c r="F209" s="1094" t="str">
        <f t="shared" si="27"/>
        <v/>
      </c>
      <c r="G209" s="1095"/>
      <c r="H209" s="1095"/>
      <c r="I209" s="1095"/>
      <c r="J209" s="1095"/>
      <c r="K209" s="1095"/>
      <c r="L209" s="1095"/>
      <c r="M209" s="1095"/>
      <c r="N209" s="1095"/>
      <c r="O209" s="1095"/>
      <c r="P209" s="1095"/>
      <c r="Q209" s="1095"/>
      <c r="R209" s="1095"/>
      <c r="S209" s="1095"/>
      <c r="T209" s="1095"/>
      <c r="U209" s="1095"/>
      <c r="V209" s="1095"/>
      <c r="W209" s="1096"/>
      <c r="X209" s="1097">
        <f t="shared" si="26"/>
        <v>0</v>
      </c>
      <c r="Y209" s="1098"/>
      <c r="Z209" s="1099"/>
      <c r="AA209" s="1100"/>
      <c r="AB209" s="1101"/>
      <c r="AC209" s="1102"/>
      <c r="AD209" s="1135"/>
      <c r="AE209" s="1136"/>
      <c r="AF209" s="1136"/>
      <c r="AG209" s="1137"/>
      <c r="AH209" s="1138"/>
      <c r="AI209" s="1139"/>
      <c r="AJ209" s="1140"/>
      <c r="AK209" s="1132"/>
      <c r="AL209" s="1133"/>
      <c r="AM209" s="1133"/>
      <c r="AN209" s="1133"/>
      <c r="AO209" s="1133"/>
      <c r="AP209" s="1134"/>
      <c r="AQ209" s="642" t="str">
        <f>IF(AK209="","",VLOOKUP(AK209,ﾃﾞｰﾀ一覧!$AH$4:$AR$66,2,FALSE))</f>
        <v/>
      </c>
      <c r="AR209" s="1084"/>
      <c r="AS209" s="1084"/>
      <c r="AT209" s="643" t="str">
        <f>IF(AK209="","",VLOOKUP(AK209,ﾃﾞｰﾀ一覧!$AH$4:$AR$66,3,FALSE))</f>
        <v/>
      </c>
      <c r="AU209" s="644" t="str">
        <f>IF(AK209="","",VLOOKUP(AK209,ﾃﾞｰﾀ一覧!$AH$4:$AR$66,5,FALSE))</f>
        <v/>
      </c>
      <c r="AV209" s="1084"/>
      <c r="AW209" s="1084"/>
      <c r="AX209" s="643" t="str">
        <f>IF(AK209="","",VLOOKUP(AK209,ﾃﾞｰﾀ一覧!$AH$4:$AR$66,6,FALSE))</f>
        <v/>
      </c>
      <c r="AY209" s="649" t="str">
        <f>IF(AK209="","",VLOOKUP(AK209,ﾃﾞｰﾀ一覧!$AH$4:$AR$66,8,FALSE))</f>
        <v/>
      </c>
      <c r="AZ209" s="1084"/>
      <c r="BA209" s="1084"/>
      <c r="BB209" s="388" t="str">
        <f>IF(AK209="","",VLOOKUP(AK209,ﾃﾞｰﾀ一覧!$AH$4:$AR$66,9,FALSE))</f>
        <v/>
      </c>
      <c r="BC209" s="1124"/>
      <c r="BD209" s="1125"/>
      <c r="BE209" s="1125"/>
      <c r="BF209" s="1124"/>
      <c r="BG209" s="1125"/>
      <c r="BH209" s="1125"/>
      <c r="BI209" s="1124"/>
      <c r="BJ209" s="1125"/>
      <c r="BK209" s="1150"/>
      <c r="BL209" s="1154"/>
      <c r="BM209" s="1155"/>
      <c r="BN209" s="1156"/>
      <c r="BO209" s="1109" t="str">
        <f>IF($AK209="","",IF($BF209="","",IF($BF209=ﾃﾞｰﾀ一覧!$U$37,"",IF($BF209=ﾃﾞｰﾀ一覧!$U$38,"",IF($AH209=ﾃﾞｰﾀ一覧!$U$25,VLOOKUP($AK209,ﾃﾞｰﾀ一覧!$AH$43:$AR$66,10,FALSE),VLOOKUP($AK209,ﾃﾞｰﾀ一覧!$AH$4:$AR$66,10,FALSE))))))</f>
        <v/>
      </c>
      <c r="BP209" s="1110"/>
      <c r="BQ209" s="1110"/>
      <c r="BR209" s="1111"/>
      <c r="BS209" s="1115">
        <f>IF($BL209="",0,VLOOKUP($BL209,ﾃﾞｰﾀ一覧!$AY$4:$BB$16,3,FALSE))</f>
        <v>0</v>
      </c>
      <c r="BT209" s="1115"/>
      <c r="BU209" s="1115"/>
      <c r="BV209" s="1112" t="str">
        <f>IF($BO209="","",IF($BF209=ﾃﾞｰﾀ一覧!$U$37,"",IF($BF209=ﾃﾞｰﾀ一覧!$U$38,"",IF($BO209=ﾃﾞｰﾀ一覧!$AT$27,ﾃﾞｰﾀ一覧!$AT$27,VLOOKUP($AK209,ﾃﾞｰﾀ一覧!$AH$4:$AR$66,11,FALSE)*IF($BO209=ﾃﾞｰﾀ一覧!$AT$17,($AR209+1)*($AV209+1),IF($BO209=ﾃﾞｰﾀ一覧!$AT$22,IF(COUNTIF($AD209,"*天端*"),ﾃﾞｰﾀ一覧!$AU$43/2,ﾃﾞｰﾀ一覧!$AU$43/3),IF($BO209=ﾃﾞｰﾀ一覧!$AT$20,$AR209*$AV209,IF($BO209=ﾃﾞｰﾀ一覧!$AT$21,$AV209,1))))))))</f>
        <v/>
      </c>
      <c r="BW209" s="1112"/>
      <c r="BX209" s="1112"/>
      <c r="BY209" s="1088" t="str">
        <f>IF($B209="","",IF($AH209="","",IF($CK209=ﾃﾞｰﾀ一覧!$U$53,ﾃﾞｰﾀ一覧!$U$61,IF($AH209=ﾃﾞｰﾀ一覧!$U$21,ﾃﾞｰﾀ一覧!$U$60,IF(OR($AH209=ﾃﾞｰﾀ一覧!$U$19,$AH209=ﾃﾞｰﾀ一覧!$U$20,$AH209=ﾃﾞｰﾀ一覧!$U$23,$AH209=ﾃﾞｰﾀ一覧!$U$22,$AH209=ﾃﾞｰﾀ一覧!$U$18,AH209=ﾃﾞｰﾀ一覧!$U$25),ﾃﾞｰﾀ一覧!$U$59,ﾃﾞｰﾀ一覧!$U$62)))))</f>
        <v/>
      </c>
      <c r="BZ209" s="1089"/>
      <c r="CA209" s="1113"/>
      <c r="CB209" s="1113"/>
      <c r="CC209" s="1113"/>
      <c r="CD209" s="1113"/>
      <c r="CE209" s="1113"/>
      <c r="CF209" s="1113"/>
      <c r="CG209" s="1113"/>
      <c r="CH209" s="1113"/>
      <c r="CI209" s="1114"/>
      <c r="CK209" s="240"/>
      <c r="CM209" s="378" t="str">
        <f t="shared" si="21"/>
        <v/>
      </c>
      <c r="CN209" s="379" t="str">
        <f t="shared" si="22"/>
        <v/>
      </c>
      <c r="CO209" s="379" t="str">
        <f t="shared" si="23"/>
        <v/>
      </c>
      <c r="CP209" s="380" t="str">
        <f t="shared" si="24"/>
        <v/>
      </c>
      <c r="CQ209" s="244"/>
      <c r="CR209" s="1100"/>
      <c r="CS209" s="1101"/>
      <c r="CT209" s="1102"/>
      <c r="CU209" s="1135"/>
      <c r="CV209" s="1136"/>
      <c r="CW209" s="1136"/>
      <c r="CX209" s="1137"/>
      <c r="CY209" s="1138"/>
      <c r="CZ209" s="1139"/>
      <c r="DA209" s="1140"/>
      <c r="DB209" s="1132"/>
      <c r="DC209" s="1133"/>
      <c r="DD209" s="1133"/>
      <c r="DE209" s="1133"/>
      <c r="DF209" s="1133"/>
      <c r="DG209" s="1134"/>
      <c r="DH209" s="580"/>
      <c r="DI209" s="1372"/>
      <c r="DJ209" s="1372"/>
      <c r="DK209" s="581"/>
      <c r="DL209" s="582"/>
      <c r="DM209" s="1372"/>
      <c r="DN209" s="1372"/>
      <c r="DO209" s="581"/>
      <c r="DP209" s="582"/>
      <c r="DQ209" s="1372"/>
      <c r="DR209" s="1372"/>
      <c r="DS209" s="583"/>
      <c r="DT209" s="1124"/>
      <c r="DU209" s="1125"/>
      <c r="DV209" s="1150"/>
      <c r="DW209" s="1124"/>
      <c r="DX209" s="1125"/>
      <c r="DY209" s="1150"/>
      <c r="DZ209" s="1362"/>
      <c r="EA209" s="1363"/>
      <c r="EB209" s="1362"/>
      <c r="EC209" s="1363"/>
      <c r="ED209" s="1362"/>
      <c r="EE209" s="1363"/>
      <c r="EF209" s="1364"/>
      <c r="EG209" s="1296"/>
      <c r="EH209" s="1296"/>
      <c r="EI209" s="1365"/>
      <c r="EJ209" s="1366"/>
      <c r="EK209" s="1367"/>
      <c r="EL209" s="1368"/>
      <c r="EM209" s="1298"/>
      <c r="EN209" s="1113"/>
      <c r="EO209" s="1369"/>
      <c r="EP209" s="1370"/>
      <c r="EQ209" s="1371"/>
      <c r="ER209" s="1298"/>
      <c r="ES209" s="1113"/>
      <c r="ET209" s="1113"/>
      <c r="EU209" s="1113"/>
      <c r="EV209" s="1113"/>
      <c r="EW209" s="1113"/>
      <c r="EX209" s="1113"/>
      <c r="EY209" s="1113"/>
      <c r="EZ209" s="1114"/>
    </row>
    <row r="210" spans="1:156" ht="30" customHeight="1" x14ac:dyDescent="0.2">
      <c r="A210" s="207">
        <f t="shared" si="25"/>
        <v>199</v>
      </c>
      <c r="B210" s="1103"/>
      <c r="C210" s="1104"/>
      <c r="D210" s="1278"/>
      <c r="E210" s="1279"/>
      <c r="F210" s="1094" t="str">
        <f t="shared" si="27"/>
        <v/>
      </c>
      <c r="G210" s="1095"/>
      <c r="H210" s="1095"/>
      <c r="I210" s="1095"/>
      <c r="J210" s="1095"/>
      <c r="K210" s="1095"/>
      <c r="L210" s="1095"/>
      <c r="M210" s="1095"/>
      <c r="N210" s="1095"/>
      <c r="O210" s="1095"/>
      <c r="P210" s="1095"/>
      <c r="Q210" s="1095"/>
      <c r="R210" s="1095"/>
      <c r="S210" s="1095"/>
      <c r="T210" s="1095"/>
      <c r="U210" s="1095"/>
      <c r="V210" s="1095"/>
      <c r="W210" s="1096"/>
      <c r="X210" s="1097">
        <f t="shared" si="26"/>
        <v>0</v>
      </c>
      <c r="Y210" s="1098"/>
      <c r="Z210" s="1099"/>
      <c r="AA210" s="1100"/>
      <c r="AB210" s="1101"/>
      <c r="AC210" s="1102"/>
      <c r="AD210" s="1135"/>
      <c r="AE210" s="1136"/>
      <c r="AF210" s="1136"/>
      <c r="AG210" s="1137"/>
      <c r="AH210" s="1138"/>
      <c r="AI210" s="1139"/>
      <c r="AJ210" s="1140"/>
      <c r="AK210" s="1132"/>
      <c r="AL210" s="1133"/>
      <c r="AM210" s="1133"/>
      <c r="AN210" s="1133"/>
      <c r="AO210" s="1133"/>
      <c r="AP210" s="1134"/>
      <c r="AQ210" s="642" t="str">
        <f>IF(AK210="","",VLOOKUP(AK210,ﾃﾞｰﾀ一覧!$AH$4:$AR$66,2,FALSE))</f>
        <v/>
      </c>
      <c r="AR210" s="1084"/>
      <c r="AS210" s="1084"/>
      <c r="AT210" s="643" t="str">
        <f>IF(AK210="","",VLOOKUP(AK210,ﾃﾞｰﾀ一覧!$AH$4:$AR$66,3,FALSE))</f>
        <v/>
      </c>
      <c r="AU210" s="644" t="str">
        <f>IF(AK210="","",VLOOKUP(AK210,ﾃﾞｰﾀ一覧!$AH$4:$AR$66,5,FALSE))</f>
        <v/>
      </c>
      <c r="AV210" s="1084"/>
      <c r="AW210" s="1084"/>
      <c r="AX210" s="643" t="str">
        <f>IF(AK210="","",VLOOKUP(AK210,ﾃﾞｰﾀ一覧!$AH$4:$AR$66,6,FALSE))</f>
        <v/>
      </c>
      <c r="AY210" s="649" t="str">
        <f>IF(AK210="","",VLOOKUP(AK210,ﾃﾞｰﾀ一覧!$AH$4:$AR$66,8,FALSE))</f>
        <v/>
      </c>
      <c r="AZ210" s="1084"/>
      <c r="BA210" s="1084"/>
      <c r="BB210" s="388" t="str">
        <f>IF(AK210="","",VLOOKUP(AK210,ﾃﾞｰﾀ一覧!$AH$4:$AR$66,9,FALSE))</f>
        <v/>
      </c>
      <c r="BC210" s="1124"/>
      <c r="BD210" s="1125"/>
      <c r="BE210" s="1125"/>
      <c r="BF210" s="1124"/>
      <c r="BG210" s="1125"/>
      <c r="BH210" s="1125"/>
      <c r="BI210" s="1124"/>
      <c r="BJ210" s="1125"/>
      <c r="BK210" s="1150"/>
      <c r="BL210" s="1154"/>
      <c r="BM210" s="1155"/>
      <c r="BN210" s="1156"/>
      <c r="BO210" s="1109" t="str">
        <f>IF($AK210="","",IF($BF210="","",IF($BF210=ﾃﾞｰﾀ一覧!$U$37,"",IF($BF210=ﾃﾞｰﾀ一覧!$U$38,"",IF($AH210=ﾃﾞｰﾀ一覧!$U$25,VLOOKUP($AK210,ﾃﾞｰﾀ一覧!$AH$43:$AR$66,10,FALSE),VLOOKUP($AK210,ﾃﾞｰﾀ一覧!$AH$4:$AR$66,10,FALSE))))))</f>
        <v/>
      </c>
      <c r="BP210" s="1110"/>
      <c r="BQ210" s="1110"/>
      <c r="BR210" s="1111"/>
      <c r="BS210" s="1115">
        <f>IF($BL210="",0,VLOOKUP($BL210,ﾃﾞｰﾀ一覧!$AY$4:$BB$16,3,FALSE))</f>
        <v>0</v>
      </c>
      <c r="BT210" s="1115"/>
      <c r="BU210" s="1115"/>
      <c r="BV210" s="1112" t="str">
        <f>IF($BO210="","",IF($BF210=ﾃﾞｰﾀ一覧!$U$37,"",IF($BF210=ﾃﾞｰﾀ一覧!$U$38,"",IF($BO210=ﾃﾞｰﾀ一覧!$AT$27,ﾃﾞｰﾀ一覧!$AT$27,VLOOKUP($AK210,ﾃﾞｰﾀ一覧!$AH$4:$AR$66,11,FALSE)*IF($BO210=ﾃﾞｰﾀ一覧!$AT$17,($AR210+1)*($AV210+1),IF($BO210=ﾃﾞｰﾀ一覧!$AT$22,IF(COUNTIF($AD210,"*天端*"),ﾃﾞｰﾀ一覧!$AU$43/2,ﾃﾞｰﾀ一覧!$AU$43/3),IF($BO210=ﾃﾞｰﾀ一覧!$AT$20,$AR210*$AV210,IF($BO210=ﾃﾞｰﾀ一覧!$AT$21,$AV210,1))))))))</f>
        <v/>
      </c>
      <c r="BW210" s="1112"/>
      <c r="BX210" s="1112"/>
      <c r="BY210" s="1088" t="str">
        <f>IF($B210="","",IF($AH210="","",IF($CK210=ﾃﾞｰﾀ一覧!$U$53,ﾃﾞｰﾀ一覧!$U$61,IF($AH210=ﾃﾞｰﾀ一覧!$U$21,ﾃﾞｰﾀ一覧!$U$60,IF(OR($AH210=ﾃﾞｰﾀ一覧!$U$19,$AH210=ﾃﾞｰﾀ一覧!$U$20,$AH210=ﾃﾞｰﾀ一覧!$U$23,$AH210=ﾃﾞｰﾀ一覧!$U$22,$AH210=ﾃﾞｰﾀ一覧!$U$18,AH210=ﾃﾞｰﾀ一覧!$U$25),ﾃﾞｰﾀ一覧!$U$59,ﾃﾞｰﾀ一覧!$U$62)))))</f>
        <v/>
      </c>
      <c r="BZ210" s="1089"/>
      <c r="CA210" s="1113"/>
      <c r="CB210" s="1113"/>
      <c r="CC210" s="1113"/>
      <c r="CD210" s="1113"/>
      <c r="CE210" s="1113"/>
      <c r="CF210" s="1113"/>
      <c r="CG210" s="1113"/>
      <c r="CH210" s="1113"/>
      <c r="CI210" s="1114"/>
      <c r="CK210" s="240"/>
      <c r="CM210" s="378" t="str">
        <f t="shared" si="21"/>
        <v/>
      </c>
      <c r="CN210" s="379" t="str">
        <f t="shared" si="22"/>
        <v/>
      </c>
      <c r="CO210" s="379" t="str">
        <f t="shared" si="23"/>
        <v/>
      </c>
      <c r="CP210" s="380" t="str">
        <f t="shared" si="24"/>
        <v/>
      </c>
      <c r="CQ210" s="244"/>
      <c r="CR210" s="1100"/>
      <c r="CS210" s="1101"/>
      <c r="CT210" s="1102"/>
      <c r="CU210" s="1135"/>
      <c r="CV210" s="1136"/>
      <c r="CW210" s="1136"/>
      <c r="CX210" s="1137"/>
      <c r="CY210" s="1138"/>
      <c r="CZ210" s="1139"/>
      <c r="DA210" s="1140"/>
      <c r="DB210" s="1132"/>
      <c r="DC210" s="1133"/>
      <c r="DD210" s="1133"/>
      <c r="DE210" s="1133"/>
      <c r="DF210" s="1133"/>
      <c r="DG210" s="1134"/>
      <c r="DH210" s="580"/>
      <c r="DI210" s="1372"/>
      <c r="DJ210" s="1372"/>
      <c r="DK210" s="581"/>
      <c r="DL210" s="582"/>
      <c r="DM210" s="1372"/>
      <c r="DN210" s="1372"/>
      <c r="DO210" s="581"/>
      <c r="DP210" s="582"/>
      <c r="DQ210" s="1372"/>
      <c r="DR210" s="1372"/>
      <c r="DS210" s="583"/>
      <c r="DT210" s="1124"/>
      <c r="DU210" s="1125"/>
      <c r="DV210" s="1150"/>
      <c r="DW210" s="1124"/>
      <c r="DX210" s="1125"/>
      <c r="DY210" s="1150"/>
      <c r="DZ210" s="1362"/>
      <c r="EA210" s="1363"/>
      <c r="EB210" s="1362"/>
      <c r="EC210" s="1363"/>
      <c r="ED210" s="1362"/>
      <c r="EE210" s="1363"/>
      <c r="EF210" s="1364"/>
      <c r="EG210" s="1296"/>
      <c r="EH210" s="1296"/>
      <c r="EI210" s="1365"/>
      <c r="EJ210" s="1366"/>
      <c r="EK210" s="1367"/>
      <c r="EL210" s="1368"/>
      <c r="EM210" s="1298"/>
      <c r="EN210" s="1113"/>
      <c r="EO210" s="1369"/>
      <c r="EP210" s="1370"/>
      <c r="EQ210" s="1371"/>
      <c r="ER210" s="1298"/>
      <c r="ES210" s="1113"/>
      <c r="ET210" s="1113"/>
      <c r="EU210" s="1113"/>
      <c r="EV210" s="1113"/>
      <c r="EW210" s="1113"/>
      <c r="EX210" s="1113"/>
      <c r="EY210" s="1113"/>
      <c r="EZ210" s="1114"/>
    </row>
    <row r="211" spans="1:156" ht="30" customHeight="1" x14ac:dyDescent="0.2">
      <c r="A211" s="207">
        <f t="shared" si="25"/>
        <v>200</v>
      </c>
      <c r="B211" s="1103"/>
      <c r="C211" s="1104"/>
      <c r="D211" s="1278"/>
      <c r="E211" s="1279"/>
      <c r="F211" s="1094" t="str">
        <f t="shared" si="27"/>
        <v/>
      </c>
      <c r="G211" s="1095"/>
      <c r="H211" s="1095"/>
      <c r="I211" s="1095"/>
      <c r="J211" s="1095"/>
      <c r="K211" s="1095"/>
      <c r="L211" s="1095"/>
      <c r="M211" s="1095"/>
      <c r="N211" s="1095"/>
      <c r="O211" s="1095"/>
      <c r="P211" s="1095"/>
      <c r="Q211" s="1095"/>
      <c r="R211" s="1095"/>
      <c r="S211" s="1095"/>
      <c r="T211" s="1095"/>
      <c r="U211" s="1095"/>
      <c r="V211" s="1095"/>
      <c r="W211" s="1096"/>
      <c r="X211" s="1097">
        <f t="shared" si="26"/>
        <v>0</v>
      </c>
      <c r="Y211" s="1098"/>
      <c r="Z211" s="1099"/>
      <c r="AA211" s="1100"/>
      <c r="AB211" s="1101"/>
      <c r="AC211" s="1102"/>
      <c r="AD211" s="1135"/>
      <c r="AE211" s="1136"/>
      <c r="AF211" s="1136"/>
      <c r="AG211" s="1137"/>
      <c r="AH211" s="1138"/>
      <c r="AI211" s="1139"/>
      <c r="AJ211" s="1140"/>
      <c r="AK211" s="1132"/>
      <c r="AL211" s="1133"/>
      <c r="AM211" s="1133"/>
      <c r="AN211" s="1133"/>
      <c r="AO211" s="1133"/>
      <c r="AP211" s="1134"/>
      <c r="AQ211" s="642" t="str">
        <f>IF(AK211="","",VLOOKUP(AK211,ﾃﾞｰﾀ一覧!$AH$4:$AR$66,2,FALSE))</f>
        <v/>
      </c>
      <c r="AR211" s="1084"/>
      <c r="AS211" s="1084"/>
      <c r="AT211" s="643" t="str">
        <f>IF(AK211="","",VLOOKUP(AK211,ﾃﾞｰﾀ一覧!$AH$4:$AR$66,3,FALSE))</f>
        <v/>
      </c>
      <c r="AU211" s="644" t="str">
        <f>IF(AK211="","",VLOOKUP(AK211,ﾃﾞｰﾀ一覧!$AH$4:$AR$66,5,FALSE))</f>
        <v/>
      </c>
      <c r="AV211" s="1084"/>
      <c r="AW211" s="1084"/>
      <c r="AX211" s="643" t="str">
        <f>IF(AK211="","",VLOOKUP(AK211,ﾃﾞｰﾀ一覧!$AH$4:$AR$66,6,FALSE))</f>
        <v/>
      </c>
      <c r="AY211" s="649" t="str">
        <f>IF(AK211="","",VLOOKUP(AK211,ﾃﾞｰﾀ一覧!$AH$4:$AR$66,8,FALSE))</f>
        <v/>
      </c>
      <c r="AZ211" s="1084"/>
      <c r="BA211" s="1084"/>
      <c r="BB211" s="388" t="str">
        <f>IF(AK211="","",VLOOKUP(AK211,ﾃﾞｰﾀ一覧!$AH$4:$AR$66,9,FALSE))</f>
        <v/>
      </c>
      <c r="BC211" s="1124"/>
      <c r="BD211" s="1125"/>
      <c r="BE211" s="1125"/>
      <c r="BF211" s="1124"/>
      <c r="BG211" s="1125"/>
      <c r="BH211" s="1125"/>
      <c r="BI211" s="1124"/>
      <c r="BJ211" s="1125"/>
      <c r="BK211" s="1150"/>
      <c r="BL211" s="1154"/>
      <c r="BM211" s="1155"/>
      <c r="BN211" s="1156"/>
      <c r="BO211" s="1109" t="str">
        <f>IF($AK211="","",IF($BF211="","",IF($BF211=ﾃﾞｰﾀ一覧!$U$37,"",IF($BF211=ﾃﾞｰﾀ一覧!$U$38,"",IF($AH211=ﾃﾞｰﾀ一覧!$U$25,VLOOKUP($AK211,ﾃﾞｰﾀ一覧!$AH$43:$AR$66,10,FALSE),VLOOKUP($AK211,ﾃﾞｰﾀ一覧!$AH$4:$AR$66,10,FALSE))))))</f>
        <v/>
      </c>
      <c r="BP211" s="1110"/>
      <c r="BQ211" s="1110"/>
      <c r="BR211" s="1111"/>
      <c r="BS211" s="1115">
        <f>IF($BL211="",0,VLOOKUP($BL211,ﾃﾞｰﾀ一覧!$AY$4:$BB$16,3,FALSE))</f>
        <v>0</v>
      </c>
      <c r="BT211" s="1115"/>
      <c r="BU211" s="1115"/>
      <c r="BV211" s="1112" t="str">
        <f>IF($BO211="","",IF($BF211=ﾃﾞｰﾀ一覧!$U$37,"",IF($BF211=ﾃﾞｰﾀ一覧!$U$38,"",IF($BO211=ﾃﾞｰﾀ一覧!$AT$27,ﾃﾞｰﾀ一覧!$AT$27,VLOOKUP($AK211,ﾃﾞｰﾀ一覧!$AH$4:$AR$66,11,FALSE)*IF($BO211=ﾃﾞｰﾀ一覧!$AT$17,($AR211+1)*($AV211+1),IF($BO211=ﾃﾞｰﾀ一覧!$AT$22,IF(COUNTIF($AD211,"*天端*"),ﾃﾞｰﾀ一覧!$AU$43/2,ﾃﾞｰﾀ一覧!$AU$43/3),IF($BO211=ﾃﾞｰﾀ一覧!$AT$20,$AR211*$AV211,IF($BO211=ﾃﾞｰﾀ一覧!$AT$21,$AV211,1))))))))</f>
        <v/>
      </c>
      <c r="BW211" s="1112"/>
      <c r="BX211" s="1112"/>
      <c r="BY211" s="1088" t="str">
        <f>IF($B211="","",IF($AH211="","",IF($CK211=ﾃﾞｰﾀ一覧!$U$53,ﾃﾞｰﾀ一覧!$U$61,IF($AH211=ﾃﾞｰﾀ一覧!$U$21,ﾃﾞｰﾀ一覧!$U$60,IF(OR($AH211=ﾃﾞｰﾀ一覧!$U$19,$AH211=ﾃﾞｰﾀ一覧!$U$20,$AH211=ﾃﾞｰﾀ一覧!$U$23,$AH211=ﾃﾞｰﾀ一覧!$U$22,$AH211=ﾃﾞｰﾀ一覧!$U$18,AH211=ﾃﾞｰﾀ一覧!$U$25),ﾃﾞｰﾀ一覧!$U$59,ﾃﾞｰﾀ一覧!$U$62)))))</f>
        <v/>
      </c>
      <c r="BZ211" s="1089"/>
      <c r="CA211" s="1113"/>
      <c r="CB211" s="1113"/>
      <c r="CC211" s="1113"/>
      <c r="CD211" s="1113"/>
      <c r="CE211" s="1113"/>
      <c r="CF211" s="1113"/>
      <c r="CG211" s="1113"/>
      <c r="CH211" s="1113"/>
      <c r="CI211" s="1114"/>
      <c r="CK211" s="240"/>
      <c r="CM211" s="378" t="str">
        <f t="shared" si="21"/>
        <v/>
      </c>
      <c r="CN211" s="379" t="str">
        <f t="shared" si="22"/>
        <v/>
      </c>
      <c r="CO211" s="379" t="str">
        <f t="shared" si="23"/>
        <v/>
      </c>
      <c r="CP211" s="380" t="str">
        <f t="shared" si="24"/>
        <v/>
      </c>
      <c r="CQ211" s="244"/>
      <c r="CR211" s="1100"/>
      <c r="CS211" s="1101"/>
      <c r="CT211" s="1102"/>
      <c r="CU211" s="1135"/>
      <c r="CV211" s="1136"/>
      <c r="CW211" s="1136"/>
      <c r="CX211" s="1137"/>
      <c r="CY211" s="1138"/>
      <c r="CZ211" s="1139"/>
      <c r="DA211" s="1140"/>
      <c r="DB211" s="1132"/>
      <c r="DC211" s="1133"/>
      <c r="DD211" s="1133"/>
      <c r="DE211" s="1133"/>
      <c r="DF211" s="1133"/>
      <c r="DG211" s="1134"/>
      <c r="DH211" s="580"/>
      <c r="DI211" s="1372"/>
      <c r="DJ211" s="1372"/>
      <c r="DK211" s="581"/>
      <c r="DL211" s="582"/>
      <c r="DM211" s="1372"/>
      <c r="DN211" s="1372"/>
      <c r="DO211" s="581"/>
      <c r="DP211" s="582"/>
      <c r="DQ211" s="1372"/>
      <c r="DR211" s="1372"/>
      <c r="DS211" s="583"/>
      <c r="DT211" s="1124"/>
      <c r="DU211" s="1125"/>
      <c r="DV211" s="1150"/>
      <c r="DW211" s="1124"/>
      <c r="DX211" s="1125"/>
      <c r="DY211" s="1150"/>
      <c r="DZ211" s="1362"/>
      <c r="EA211" s="1363"/>
      <c r="EB211" s="1362"/>
      <c r="EC211" s="1363"/>
      <c r="ED211" s="1362"/>
      <c r="EE211" s="1363"/>
      <c r="EF211" s="1364"/>
      <c r="EG211" s="1296"/>
      <c r="EH211" s="1296"/>
      <c r="EI211" s="1365"/>
      <c r="EJ211" s="1366"/>
      <c r="EK211" s="1367"/>
      <c r="EL211" s="1368"/>
      <c r="EM211" s="1298"/>
      <c r="EN211" s="1113"/>
      <c r="EO211" s="1369"/>
      <c r="EP211" s="1370"/>
      <c r="EQ211" s="1371"/>
      <c r="ER211" s="1298"/>
      <c r="ES211" s="1113"/>
      <c r="ET211" s="1113"/>
      <c r="EU211" s="1113"/>
      <c r="EV211" s="1113"/>
      <c r="EW211" s="1113"/>
      <c r="EX211" s="1113"/>
      <c r="EY211" s="1113"/>
      <c r="EZ211" s="1114"/>
    </row>
    <row r="212" spans="1:156" ht="30" customHeight="1" x14ac:dyDescent="0.2">
      <c r="A212" s="207">
        <f t="shared" si="25"/>
        <v>201</v>
      </c>
      <c r="B212" s="1103"/>
      <c r="C212" s="1104"/>
      <c r="D212" s="1092"/>
      <c r="E212" s="1093"/>
      <c r="F212" s="1094" t="str">
        <f t="shared" si="27"/>
        <v/>
      </c>
      <c r="G212" s="1095"/>
      <c r="H212" s="1095"/>
      <c r="I212" s="1095"/>
      <c r="J212" s="1095"/>
      <c r="K212" s="1095"/>
      <c r="L212" s="1095"/>
      <c r="M212" s="1095"/>
      <c r="N212" s="1095"/>
      <c r="O212" s="1095"/>
      <c r="P212" s="1095"/>
      <c r="Q212" s="1095"/>
      <c r="R212" s="1095"/>
      <c r="S212" s="1095"/>
      <c r="T212" s="1095"/>
      <c r="U212" s="1095"/>
      <c r="V212" s="1095"/>
      <c r="W212" s="1096"/>
      <c r="X212" s="1097">
        <f t="shared" si="26"/>
        <v>0</v>
      </c>
      <c r="Y212" s="1098"/>
      <c r="Z212" s="1099"/>
      <c r="AA212" s="1100"/>
      <c r="AB212" s="1101"/>
      <c r="AC212" s="1102"/>
      <c r="AD212" s="1135"/>
      <c r="AE212" s="1136"/>
      <c r="AF212" s="1136"/>
      <c r="AG212" s="1137"/>
      <c r="AH212" s="1138"/>
      <c r="AI212" s="1139"/>
      <c r="AJ212" s="1140"/>
      <c r="AK212" s="1132"/>
      <c r="AL212" s="1133"/>
      <c r="AM212" s="1133"/>
      <c r="AN212" s="1133"/>
      <c r="AO212" s="1133"/>
      <c r="AP212" s="1134"/>
      <c r="AQ212" s="642" t="str">
        <f>IF(AK212="","",VLOOKUP(AK212,ﾃﾞｰﾀ一覧!$AH$4:$AR$66,2,FALSE))</f>
        <v/>
      </c>
      <c r="AR212" s="1084"/>
      <c r="AS212" s="1084"/>
      <c r="AT212" s="643" t="str">
        <f>IF(AK212="","",VLOOKUP(AK212,ﾃﾞｰﾀ一覧!$AH$4:$AR$66,3,FALSE))</f>
        <v/>
      </c>
      <c r="AU212" s="644" t="str">
        <f>IF(AK212="","",VLOOKUP(AK212,ﾃﾞｰﾀ一覧!$AH$4:$AR$66,5,FALSE))</f>
        <v/>
      </c>
      <c r="AV212" s="1084"/>
      <c r="AW212" s="1084"/>
      <c r="AX212" s="643" t="str">
        <f>IF(AK212="","",VLOOKUP(AK212,ﾃﾞｰﾀ一覧!$AH$4:$AR$66,6,FALSE))</f>
        <v/>
      </c>
      <c r="AY212" s="649" t="str">
        <f>IF(AK212="","",VLOOKUP(AK212,ﾃﾞｰﾀ一覧!$AH$4:$AR$66,8,FALSE))</f>
        <v/>
      </c>
      <c r="AZ212" s="1084"/>
      <c r="BA212" s="1084"/>
      <c r="BB212" s="388" t="str">
        <f>IF(AK212="","",VLOOKUP(AK212,ﾃﾞｰﾀ一覧!$AH$4:$AR$66,9,FALSE))</f>
        <v/>
      </c>
      <c r="BC212" s="1124"/>
      <c r="BD212" s="1125"/>
      <c r="BE212" s="1125"/>
      <c r="BF212" s="1124"/>
      <c r="BG212" s="1125"/>
      <c r="BH212" s="1125"/>
      <c r="BI212" s="1124"/>
      <c r="BJ212" s="1125"/>
      <c r="BK212" s="1150"/>
      <c r="BL212" s="1154"/>
      <c r="BM212" s="1155"/>
      <c r="BN212" s="1156"/>
      <c r="BO212" s="1109" t="str">
        <f>IF($AK212="","",IF($BF212="","",IF($BF212=ﾃﾞｰﾀ一覧!$U$37,"",IF($BF212=ﾃﾞｰﾀ一覧!$U$38,"",IF($AH212=ﾃﾞｰﾀ一覧!$U$25,VLOOKUP($AK212,ﾃﾞｰﾀ一覧!$AH$43:$AR$66,10,FALSE),VLOOKUP($AK212,ﾃﾞｰﾀ一覧!$AH$4:$AR$66,10,FALSE))))))</f>
        <v/>
      </c>
      <c r="BP212" s="1110"/>
      <c r="BQ212" s="1110"/>
      <c r="BR212" s="1111"/>
      <c r="BS212" s="1115">
        <f>IF($BL212="",0,VLOOKUP($BL212,ﾃﾞｰﾀ一覧!$AY$4:$BB$16,3,FALSE))</f>
        <v>0</v>
      </c>
      <c r="BT212" s="1115"/>
      <c r="BU212" s="1115"/>
      <c r="BV212" s="1112" t="str">
        <f>IF($BO212="","",IF($BF212=ﾃﾞｰﾀ一覧!$U$37,"",IF($BF212=ﾃﾞｰﾀ一覧!$U$38,"",IF($BO212=ﾃﾞｰﾀ一覧!$AT$27,ﾃﾞｰﾀ一覧!$AT$27,VLOOKUP($AK212,ﾃﾞｰﾀ一覧!$AH$4:$AR$66,11,FALSE)*IF($BO212=ﾃﾞｰﾀ一覧!$AT$17,($AR212+1)*($AV212+1),IF($BO212=ﾃﾞｰﾀ一覧!$AT$22,IF(COUNTIF($AD212,"*天端*"),ﾃﾞｰﾀ一覧!$AU$43/2,ﾃﾞｰﾀ一覧!$AU$43/3),IF($BO212=ﾃﾞｰﾀ一覧!$AT$20,$AR212*$AV212,IF($BO212=ﾃﾞｰﾀ一覧!$AT$21,$AV212,1))))))))</f>
        <v/>
      </c>
      <c r="BW212" s="1112"/>
      <c r="BX212" s="1112"/>
      <c r="BY212" s="1088" t="str">
        <f>IF($B212="","",IF($AH212="","",IF($CK212=ﾃﾞｰﾀ一覧!$U$53,ﾃﾞｰﾀ一覧!$U$61,IF($AH212=ﾃﾞｰﾀ一覧!$U$21,ﾃﾞｰﾀ一覧!$U$60,IF(OR($AH212=ﾃﾞｰﾀ一覧!$U$19,$AH212=ﾃﾞｰﾀ一覧!$U$20,$AH212=ﾃﾞｰﾀ一覧!$U$23,$AH212=ﾃﾞｰﾀ一覧!$U$22,$AH212=ﾃﾞｰﾀ一覧!$U$18,AH212=ﾃﾞｰﾀ一覧!$U$25),ﾃﾞｰﾀ一覧!$U$59,ﾃﾞｰﾀ一覧!$U$62)))))</f>
        <v/>
      </c>
      <c r="BZ212" s="1089"/>
      <c r="CA212" s="1113"/>
      <c r="CB212" s="1113"/>
      <c r="CC212" s="1113"/>
      <c r="CD212" s="1113"/>
      <c r="CE212" s="1113"/>
      <c r="CF212" s="1113"/>
      <c r="CG212" s="1113"/>
      <c r="CH212" s="1113"/>
      <c r="CI212" s="1114"/>
      <c r="CK212" s="240"/>
      <c r="CM212" s="378" t="str">
        <f t="shared" si="21"/>
        <v/>
      </c>
      <c r="CN212" s="379" t="str">
        <f t="shared" si="22"/>
        <v/>
      </c>
      <c r="CO212" s="379" t="str">
        <f t="shared" si="23"/>
        <v/>
      </c>
      <c r="CP212" s="380" t="str">
        <f t="shared" si="24"/>
        <v/>
      </c>
      <c r="CQ212" s="244"/>
      <c r="CR212" s="1100"/>
      <c r="CS212" s="1101"/>
      <c r="CT212" s="1102"/>
      <c r="CU212" s="1135"/>
      <c r="CV212" s="1136"/>
      <c r="CW212" s="1136"/>
      <c r="CX212" s="1137"/>
      <c r="CY212" s="1138"/>
      <c r="CZ212" s="1139"/>
      <c r="DA212" s="1140"/>
      <c r="DB212" s="1132"/>
      <c r="DC212" s="1133"/>
      <c r="DD212" s="1133"/>
      <c r="DE212" s="1133"/>
      <c r="DF212" s="1133"/>
      <c r="DG212" s="1134"/>
      <c r="DH212" s="580"/>
      <c r="DI212" s="1372"/>
      <c r="DJ212" s="1372"/>
      <c r="DK212" s="581"/>
      <c r="DL212" s="582"/>
      <c r="DM212" s="1372"/>
      <c r="DN212" s="1372"/>
      <c r="DO212" s="581"/>
      <c r="DP212" s="582"/>
      <c r="DQ212" s="1372"/>
      <c r="DR212" s="1372"/>
      <c r="DS212" s="583"/>
      <c r="DT212" s="1124"/>
      <c r="DU212" s="1125"/>
      <c r="DV212" s="1150"/>
      <c r="DW212" s="1124"/>
      <c r="DX212" s="1125"/>
      <c r="DY212" s="1150"/>
      <c r="DZ212" s="1362"/>
      <c r="EA212" s="1363"/>
      <c r="EB212" s="1362"/>
      <c r="EC212" s="1363"/>
      <c r="ED212" s="1362"/>
      <c r="EE212" s="1363"/>
      <c r="EF212" s="1364"/>
      <c r="EG212" s="1296"/>
      <c r="EH212" s="1296"/>
      <c r="EI212" s="1365"/>
      <c r="EJ212" s="1366"/>
      <c r="EK212" s="1367"/>
      <c r="EL212" s="1368"/>
      <c r="EM212" s="1298"/>
      <c r="EN212" s="1113"/>
      <c r="EO212" s="1369"/>
      <c r="EP212" s="1370"/>
      <c r="EQ212" s="1371"/>
      <c r="ER212" s="1298"/>
      <c r="ES212" s="1113"/>
      <c r="ET212" s="1113"/>
      <c r="EU212" s="1113"/>
      <c r="EV212" s="1113"/>
      <c r="EW212" s="1113"/>
      <c r="EX212" s="1113"/>
      <c r="EY212" s="1113"/>
      <c r="EZ212" s="1114"/>
    </row>
    <row r="213" spans="1:156" ht="30" customHeight="1" x14ac:dyDescent="0.2">
      <c r="A213" s="207">
        <f t="shared" si="25"/>
        <v>202</v>
      </c>
      <c r="B213" s="1103"/>
      <c r="C213" s="1104"/>
      <c r="D213" s="1278"/>
      <c r="E213" s="1279"/>
      <c r="F213" s="1094" t="str">
        <f t="shared" si="27"/>
        <v/>
      </c>
      <c r="G213" s="1095"/>
      <c r="H213" s="1095"/>
      <c r="I213" s="1095"/>
      <c r="J213" s="1095"/>
      <c r="K213" s="1095"/>
      <c r="L213" s="1095"/>
      <c r="M213" s="1095"/>
      <c r="N213" s="1095"/>
      <c r="O213" s="1095"/>
      <c r="P213" s="1095"/>
      <c r="Q213" s="1095"/>
      <c r="R213" s="1095"/>
      <c r="S213" s="1095"/>
      <c r="T213" s="1095"/>
      <c r="U213" s="1095"/>
      <c r="V213" s="1095"/>
      <c r="W213" s="1096"/>
      <c r="X213" s="1097">
        <f t="shared" si="26"/>
        <v>0</v>
      </c>
      <c r="Y213" s="1098"/>
      <c r="Z213" s="1099"/>
      <c r="AA213" s="1100"/>
      <c r="AB213" s="1101"/>
      <c r="AC213" s="1102"/>
      <c r="AD213" s="1135"/>
      <c r="AE213" s="1136"/>
      <c r="AF213" s="1136"/>
      <c r="AG213" s="1137"/>
      <c r="AH213" s="1138"/>
      <c r="AI213" s="1139"/>
      <c r="AJ213" s="1140"/>
      <c r="AK213" s="1132"/>
      <c r="AL213" s="1133"/>
      <c r="AM213" s="1133"/>
      <c r="AN213" s="1133"/>
      <c r="AO213" s="1133"/>
      <c r="AP213" s="1134"/>
      <c r="AQ213" s="642" t="str">
        <f>IF(AK213="","",VLOOKUP(AK213,ﾃﾞｰﾀ一覧!$AH$4:$AR$66,2,FALSE))</f>
        <v/>
      </c>
      <c r="AR213" s="1084"/>
      <c r="AS213" s="1084"/>
      <c r="AT213" s="643" t="str">
        <f>IF(AK213="","",VLOOKUP(AK213,ﾃﾞｰﾀ一覧!$AH$4:$AR$66,3,FALSE))</f>
        <v/>
      </c>
      <c r="AU213" s="644" t="str">
        <f>IF(AK213="","",VLOOKUP(AK213,ﾃﾞｰﾀ一覧!$AH$4:$AR$66,5,FALSE))</f>
        <v/>
      </c>
      <c r="AV213" s="1084"/>
      <c r="AW213" s="1084"/>
      <c r="AX213" s="643" t="str">
        <f>IF(AK213="","",VLOOKUP(AK213,ﾃﾞｰﾀ一覧!$AH$4:$AR$66,6,FALSE))</f>
        <v/>
      </c>
      <c r="AY213" s="649" t="str">
        <f>IF(AK213="","",VLOOKUP(AK213,ﾃﾞｰﾀ一覧!$AH$4:$AR$66,8,FALSE))</f>
        <v/>
      </c>
      <c r="AZ213" s="1084"/>
      <c r="BA213" s="1084"/>
      <c r="BB213" s="388" t="str">
        <f>IF(AK213="","",VLOOKUP(AK213,ﾃﾞｰﾀ一覧!$AH$4:$AR$66,9,FALSE))</f>
        <v/>
      </c>
      <c r="BC213" s="1124"/>
      <c r="BD213" s="1125"/>
      <c r="BE213" s="1125"/>
      <c r="BF213" s="1124"/>
      <c r="BG213" s="1125"/>
      <c r="BH213" s="1125"/>
      <c r="BI213" s="1124"/>
      <c r="BJ213" s="1125"/>
      <c r="BK213" s="1150"/>
      <c r="BL213" s="1154"/>
      <c r="BM213" s="1155"/>
      <c r="BN213" s="1156"/>
      <c r="BO213" s="1109" t="str">
        <f>IF($AK213="","",IF($BF213="","",IF($BF213=ﾃﾞｰﾀ一覧!$U$37,"",IF($BF213=ﾃﾞｰﾀ一覧!$U$38,"",IF($AH213=ﾃﾞｰﾀ一覧!$U$25,VLOOKUP($AK213,ﾃﾞｰﾀ一覧!$AH$43:$AR$66,10,FALSE),VLOOKUP($AK213,ﾃﾞｰﾀ一覧!$AH$4:$AR$66,10,FALSE))))))</f>
        <v/>
      </c>
      <c r="BP213" s="1110"/>
      <c r="BQ213" s="1110"/>
      <c r="BR213" s="1111"/>
      <c r="BS213" s="1115">
        <f>IF($BL213="",0,VLOOKUP($BL213,ﾃﾞｰﾀ一覧!$AY$4:$BB$16,3,FALSE))</f>
        <v>0</v>
      </c>
      <c r="BT213" s="1115"/>
      <c r="BU213" s="1115"/>
      <c r="BV213" s="1112" t="str">
        <f>IF($BO213="","",IF($BF213=ﾃﾞｰﾀ一覧!$U$37,"",IF($BF213=ﾃﾞｰﾀ一覧!$U$38,"",IF($BO213=ﾃﾞｰﾀ一覧!$AT$27,ﾃﾞｰﾀ一覧!$AT$27,VLOOKUP($AK213,ﾃﾞｰﾀ一覧!$AH$4:$AR$66,11,FALSE)*IF($BO213=ﾃﾞｰﾀ一覧!$AT$17,($AR213+1)*($AV213+1),IF($BO213=ﾃﾞｰﾀ一覧!$AT$22,IF(COUNTIF($AD213,"*天端*"),ﾃﾞｰﾀ一覧!$AU$43/2,ﾃﾞｰﾀ一覧!$AU$43/3),IF($BO213=ﾃﾞｰﾀ一覧!$AT$20,$AR213*$AV213,IF($BO213=ﾃﾞｰﾀ一覧!$AT$21,$AV213,1))))))))</f>
        <v/>
      </c>
      <c r="BW213" s="1112"/>
      <c r="BX213" s="1112"/>
      <c r="BY213" s="1088" t="str">
        <f>IF($B213="","",IF($AH213="","",IF($CK213=ﾃﾞｰﾀ一覧!$U$53,ﾃﾞｰﾀ一覧!$U$61,IF($AH213=ﾃﾞｰﾀ一覧!$U$21,ﾃﾞｰﾀ一覧!$U$60,IF(OR($AH213=ﾃﾞｰﾀ一覧!$U$19,$AH213=ﾃﾞｰﾀ一覧!$U$20,$AH213=ﾃﾞｰﾀ一覧!$U$23,$AH213=ﾃﾞｰﾀ一覧!$U$22,$AH213=ﾃﾞｰﾀ一覧!$U$18,AH213=ﾃﾞｰﾀ一覧!$U$25),ﾃﾞｰﾀ一覧!$U$59,ﾃﾞｰﾀ一覧!$U$62)))))</f>
        <v/>
      </c>
      <c r="BZ213" s="1089"/>
      <c r="CA213" s="1113"/>
      <c r="CB213" s="1113"/>
      <c r="CC213" s="1113"/>
      <c r="CD213" s="1113"/>
      <c r="CE213" s="1113"/>
      <c r="CF213" s="1113"/>
      <c r="CG213" s="1113"/>
      <c r="CH213" s="1113"/>
      <c r="CI213" s="1114"/>
      <c r="CK213" s="240"/>
      <c r="CM213" s="378" t="str">
        <f t="shared" si="21"/>
        <v/>
      </c>
      <c r="CN213" s="379" t="str">
        <f t="shared" si="22"/>
        <v/>
      </c>
      <c r="CO213" s="379" t="str">
        <f t="shared" si="23"/>
        <v/>
      </c>
      <c r="CP213" s="380" t="str">
        <f t="shared" si="24"/>
        <v/>
      </c>
      <c r="CQ213" s="244"/>
      <c r="CR213" s="1100"/>
      <c r="CS213" s="1101"/>
      <c r="CT213" s="1102"/>
      <c r="CU213" s="1135"/>
      <c r="CV213" s="1136"/>
      <c r="CW213" s="1136"/>
      <c r="CX213" s="1137"/>
      <c r="CY213" s="1138"/>
      <c r="CZ213" s="1139"/>
      <c r="DA213" s="1140"/>
      <c r="DB213" s="1132"/>
      <c r="DC213" s="1133"/>
      <c r="DD213" s="1133"/>
      <c r="DE213" s="1133"/>
      <c r="DF213" s="1133"/>
      <c r="DG213" s="1134"/>
      <c r="DH213" s="580"/>
      <c r="DI213" s="1372"/>
      <c r="DJ213" s="1372"/>
      <c r="DK213" s="581"/>
      <c r="DL213" s="582"/>
      <c r="DM213" s="1372"/>
      <c r="DN213" s="1372"/>
      <c r="DO213" s="581"/>
      <c r="DP213" s="582"/>
      <c r="DQ213" s="1372"/>
      <c r="DR213" s="1372"/>
      <c r="DS213" s="583"/>
      <c r="DT213" s="1124"/>
      <c r="DU213" s="1125"/>
      <c r="DV213" s="1150"/>
      <c r="DW213" s="1124"/>
      <c r="DX213" s="1125"/>
      <c r="DY213" s="1150"/>
      <c r="DZ213" s="1362"/>
      <c r="EA213" s="1363"/>
      <c r="EB213" s="1362"/>
      <c r="EC213" s="1363"/>
      <c r="ED213" s="1362"/>
      <c r="EE213" s="1363"/>
      <c r="EF213" s="1364"/>
      <c r="EG213" s="1296"/>
      <c r="EH213" s="1296"/>
      <c r="EI213" s="1365"/>
      <c r="EJ213" s="1366"/>
      <c r="EK213" s="1367"/>
      <c r="EL213" s="1368"/>
      <c r="EM213" s="1298"/>
      <c r="EN213" s="1113"/>
      <c r="EO213" s="1369"/>
      <c r="EP213" s="1370"/>
      <c r="EQ213" s="1371"/>
      <c r="ER213" s="1298"/>
      <c r="ES213" s="1113"/>
      <c r="ET213" s="1113"/>
      <c r="EU213" s="1113"/>
      <c r="EV213" s="1113"/>
      <c r="EW213" s="1113"/>
      <c r="EX213" s="1113"/>
      <c r="EY213" s="1113"/>
      <c r="EZ213" s="1114"/>
    </row>
    <row r="214" spans="1:156" ht="30" customHeight="1" x14ac:dyDescent="0.2">
      <c r="A214" s="207">
        <f t="shared" si="25"/>
        <v>203</v>
      </c>
      <c r="B214" s="1103"/>
      <c r="C214" s="1104"/>
      <c r="D214" s="1092"/>
      <c r="E214" s="1093"/>
      <c r="F214" s="1094" t="str">
        <f t="shared" si="27"/>
        <v/>
      </c>
      <c r="G214" s="1095"/>
      <c r="H214" s="1095"/>
      <c r="I214" s="1095"/>
      <c r="J214" s="1095"/>
      <c r="K214" s="1095"/>
      <c r="L214" s="1095"/>
      <c r="M214" s="1095"/>
      <c r="N214" s="1095"/>
      <c r="O214" s="1095"/>
      <c r="P214" s="1095"/>
      <c r="Q214" s="1095"/>
      <c r="R214" s="1095"/>
      <c r="S214" s="1095"/>
      <c r="T214" s="1095"/>
      <c r="U214" s="1095"/>
      <c r="V214" s="1095"/>
      <c r="W214" s="1096"/>
      <c r="X214" s="1097">
        <f t="shared" si="26"/>
        <v>0</v>
      </c>
      <c r="Y214" s="1098"/>
      <c r="Z214" s="1099"/>
      <c r="AA214" s="1100"/>
      <c r="AB214" s="1101"/>
      <c r="AC214" s="1102"/>
      <c r="AD214" s="1135"/>
      <c r="AE214" s="1136"/>
      <c r="AF214" s="1136"/>
      <c r="AG214" s="1137"/>
      <c r="AH214" s="1138"/>
      <c r="AI214" s="1139"/>
      <c r="AJ214" s="1140"/>
      <c r="AK214" s="1132"/>
      <c r="AL214" s="1133"/>
      <c r="AM214" s="1133"/>
      <c r="AN214" s="1133"/>
      <c r="AO214" s="1133"/>
      <c r="AP214" s="1134"/>
      <c r="AQ214" s="642" t="str">
        <f>IF(AK214="","",VLOOKUP(AK214,ﾃﾞｰﾀ一覧!$AH$4:$AR$66,2,FALSE))</f>
        <v/>
      </c>
      <c r="AR214" s="1084"/>
      <c r="AS214" s="1084"/>
      <c r="AT214" s="643" t="str">
        <f>IF(AK214="","",VLOOKUP(AK214,ﾃﾞｰﾀ一覧!$AH$4:$AR$66,3,FALSE))</f>
        <v/>
      </c>
      <c r="AU214" s="644" t="str">
        <f>IF(AK214="","",VLOOKUP(AK214,ﾃﾞｰﾀ一覧!$AH$4:$AR$66,5,FALSE))</f>
        <v/>
      </c>
      <c r="AV214" s="1084"/>
      <c r="AW214" s="1084"/>
      <c r="AX214" s="643" t="str">
        <f>IF(AK214="","",VLOOKUP(AK214,ﾃﾞｰﾀ一覧!$AH$4:$AR$66,6,FALSE))</f>
        <v/>
      </c>
      <c r="AY214" s="649" t="str">
        <f>IF(AK214="","",VLOOKUP(AK214,ﾃﾞｰﾀ一覧!$AH$4:$AR$66,8,FALSE))</f>
        <v/>
      </c>
      <c r="AZ214" s="1084"/>
      <c r="BA214" s="1084"/>
      <c r="BB214" s="388" t="str">
        <f>IF(AK214="","",VLOOKUP(AK214,ﾃﾞｰﾀ一覧!$AH$4:$AR$66,9,FALSE))</f>
        <v/>
      </c>
      <c r="BC214" s="1124"/>
      <c r="BD214" s="1125"/>
      <c r="BE214" s="1125"/>
      <c r="BF214" s="1124"/>
      <c r="BG214" s="1125"/>
      <c r="BH214" s="1125"/>
      <c r="BI214" s="1124"/>
      <c r="BJ214" s="1125"/>
      <c r="BK214" s="1150"/>
      <c r="BL214" s="1154"/>
      <c r="BM214" s="1155"/>
      <c r="BN214" s="1156"/>
      <c r="BO214" s="1109" t="str">
        <f>IF($AK214="","",IF($BF214="","",IF($BF214=ﾃﾞｰﾀ一覧!$U$37,"",IF($BF214=ﾃﾞｰﾀ一覧!$U$38,"",IF($AH214=ﾃﾞｰﾀ一覧!$U$25,VLOOKUP($AK214,ﾃﾞｰﾀ一覧!$AH$43:$AR$66,10,FALSE),VLOOKUP($AK214,ﾃﾞｰﾀ一覧!$AH$4:$AR$66,10,FALSE))))))</f>
        <v/>
      </c>
      <c r="BP214" s="1110"/>
      <c r="BQ214" s="1110"/>
      <c r="BR214" s="1111"/>
      <c r="BS214" s="1115">
        <f>IF($BL214="",0,VLOOKUP($BL214,ﾃﾞｰﾀ一覧!$AY$4:$BB$16,3,FALSE))</f>
        <v>0</v>
      </c>
      <c r="BT214" s="1115"/>
      <c r="BU214" s="1115"/>
      <c r="BV214" s="1112" t="str">
        <f>IF($BO214="","",IF($BF214=ﾃﾞｰﾀ一覧!$U$37,"",IF($BF214=ﾃﾞｰﾀ一覧!$U$38,"",IF($BO214=ﾃﾞｰﾀ一覧!$AT$27,ﾃﾞｰﾀ一覧!$AT$27,VLOOKUP($AK214,ﾃﾞｰﾀ一覧!$AH$4:$AR$66,11,FALSE)*IF($BO214=ﾃﾞｰﾀ一覧!$AT$17,($AR214+1)*($AV214+1),IF($BO214=ﾃﾞｰﾀ一覧!$AT$22,IF(COUNTIF($AD214,"*天端*"),ﾃﾞｰﾀ一覧!$AU$43/2,ﾃﾞｰﾀ一覧!$AU$43/3),IF($BO214=ﾃﾞｰﾀ一覧!$AT$20,$AR214*$AV214,IF($BO214=ﾃﾞｰﾀ一覧!$AT$21,$AV214,1))))))))</f>
        <v/>
      </c>
      <c r="BW214" s="1112"/>
      <c r="BX214" s="1112"/>
      <c r="BY214" s="1088" t="str">
        <f>IF($B214="","",IF($AH214="","",IF($CK214=ﾃﾞｰﾀ一覧!$U$53,ﾃﾞｰﾀ一覧!$U$61,IF($AH214=ﾃﾞｰﾀ一覧!$U$21,ﾃﾞｰﾀ一覧!$U$60,IF(OR($AH214=ﾃﾞｰﾀ一覧!$U$19,$AH214=ﾃﾞｰﾀ一覧!$U$20,$AH214=ﾃﾞｰﾀ一覧!$U$23,$AH214=ﾃﾞｰﾀ一覧!$U$22,$AH214=ﾃﾞｰﾀ一覧!$U$18,AH214=ﾃﾞｰﾀ一覧!$U$25),ﾃﾞｰﾀ一覧!$U$59,ﾃﾞｰﾀ一覧!$U$62)))))</f>
        <v/>
      </c>
      <c r="BZ214" s="1089"/>
      <c r="CA214" s="1113"/>
      <c r="CB214" s="1113"/>
      <c r="CC214" s="1113"/>
      <c r="CD214" s="1113"/>
      <c r="CE214" s="1113"/>
      <c r="CF214" s="1113"/>
      <c r="CG214" s="1113"/>
      <c r="CH214" s="1113"/>
      <c r="CI214" s="1114"/>
      <c r="CK214" s="240"/>
      <c r="CM214" s="378" t="str">
        <f t="shared" si="21"/>
        <v/>
      </c>
      <c r="CN214" s="379" t="str">
        <f t="shared" si="22"/>
        <v/>
      </c>
      <c r="CO214" s="379" t="str">
        <f t="shared" si="23"/>
        <v/>
      </c>
      <c r="CP214" s="380" t="str">
        <f t="shared" si="24"/>
        <v/>
      </c>
      <c r="CQ214" s="244"/>
      <c r="CR214" s="1100"/>
      <c r="CS214" s="1101"/>
      <c r="CT214" s="1102"/>
      <c r="CU214" s="1135"/>
      <c r="CV214" s="1136"/>
      <c r="CW214" s="1136"/>
      <c r="CX214" s="1137"/>
      <c r="CY214" s="1138"/>
      <c r="CZ214" s="1139"/>
      <c r="DA214" s="1140"/>
      <c r="DB214" s="1132"/>
      <c r="DC214" s="1133"/>
      <c r="DD214" s="1133"/>
      <c r="DE214" s="1133"/>
      <c r="DF214" s="1133"/>
      <c r="DG214" s="1134"/>
      <c r="DH214" s="580"/>
      <c r="DI214" s="1372"/>
      <c r="DJ214" s="1372"/>
      <c r="DK214" s="581"/>
      <c r="DL214" s="582"/>
      <c r="DM214" s="1372"/>
      <c r="DN214" s="1372"/>
      <c r="DO214" s="581"/>
      <c r="DP214" s="582"/>
      <c r="DQ214" s="1372"/>
      <c r="DR214" s="1372"/>
      <c r="DS214" s="583"/>
      <c r="DT214" s="1124"/>
      <c r="DU214" s="1125"/>
      <c r="DV214" s="1150"/>
      <c r="DW214" s="1124"/>
      <c r="DX214" s="1125"/>
      <c r="DY214" s="1150"/>
      <c r="DZ214" s="1362"/>
      <c r="EA214" s="1363"/>
      <c r="EB214" s="1362"/>
      <c r="EC214" s="1363"/>
      <c r="ED214" s="1362"/>
      <c r="EE214" s="1363"/>
      <c r="EF214" s="1364"/>
      <c r="EG214" s="1296"/>
      <c r="EH214" s="1296"/>
      <c r="EI214" s="1365"/>
      <c r="EJ214" s="1366"/>
      <c r="EK214" s="1367"/>
      <c r="EL214" s="1368"/>
      <c r="EM214" s="1298"/>
      <c r="EN214" s="1113"/>
      <c r="EO214" s="1369"/>
      <c r="EP214" s="1370"/>
      <c r="EQ214" s="1371"/>
      <c r="ER214" s="1298"/>
      <c r="ES214" s="1113"/>
      <c r="ET214" s="1113"/>
      <c r="EU214" s="1113"/>
      <c r="EV214" s="1113"/>
      <c r="EW214" s="1113"/>
      <c r="EX214" s="1113"/>
      <c r="EY214" s="1113"/>
      <c r="EZ214" s="1114"/>
    </row>
    <row r="215" spans="1:156" ht="30" customHeight="1" x14ac:dyDescent="0.2">
      <c r="A215" s="207">
        <f t="shared" si="25"/>
        <v>204</v>
      </c>
      <c r="B215" s="1103"/>
      <c r="C215" s="1104"/>
      <c r="D215" s="1278"/>
      <c r="E215" s="1279"/>
      <c r="F215" s="1094" t="str">
        <f t="shared" si="27"/>
        <v/>
      </c>
      <c r="G215" s="1095"/>
      <c r="H215" s="1095"/>
      <c r="I215" s="1095"/>
      <c r="J215" s="1095"/>
      <c r="K215" s="1095"/>
      <c r="L215" s="1095"/>
      <c r="M215" s="1095"/>
      <c r="N215" s="1095"/>
      <c r="O215" s="1095"/>
      <c r="P215" s="1095"/>
      <c r="Q215" s="1095"/>
      <c r="R215" s="1095"/>
      <c r="S215" s="1095"/>
      <c r="T215" s="1095"/>
      <c r="U215" s="1095"/>
      <c r="V215" s="1095"/>
      <c r="W215" s="1096"/>
      <c r="X215" s="1097">
        <f t="shared" si="26"/>
        <v>0</v>
      </c>
      <c r="Y215" s="1098"/>
      <c r="Z215" s="1099"/>
      <c r="AA215" s="1100"/>
      <c r="AB215" s="1101"/>
      <c r="AC215" s="1102"/>
      <c r="AD215" s="1135"/>
      <c r="AE215" s="1136"/>
      <c r="AF215" s="1136"/>
      <c r="AG215" s="1137"/>
      <c r="AH215" s="1138"/>
      <c r="AI215" s="1139"/>
      <c r="AJ215" s="1140"/>
      <c r="AK215" s="1132"/>
      <c r="AL215" s="1133"/>
      <c r="AM215" s="1133"/>
      <c r="AN215" s="1133"/>
      <c r="AO215" s="1133"/>
      <c r="AP215" s="1134"/>
      <c r="AQ215" s="642" t="str">
        <f>IF(AK215="","",VLOOKUP(AK215,ﾃﾞｰﾀ一覧!$AH$4:$AR$66,2,FALSE))</f>
        <v/>
      </c>
      <c r="AR215" s="1084"/>
      <c r="AS215" s="1084"/>
      <c r="AT215" s="643" t="str">
        <f>IF(AK215="","",VLOOKUP(AK215,ﾃﾞｰﾀ一覧!$AH$4:$AR$66,3,FALSE))</f>
        <v/>
      </c>
      <c r="AU215" s="644" t="str">
        <f>IF(AK215="","",VLOOKUP(AK215,ﾃﾞｰﾀ一覧!$AH$4:$AR$66,5,FALSE))</f>
        <v/>
      </c>
      <c r="AV215" s="1084"/>
      <c r="AW215" s="1084"/>
      <c r="AX215" s="643" t="str">
        <f>IF(AK215="","",VLOOKUP(AK215,ﾃﾞｰﾀ一覧!$AH$4:$AR$66,6,FALSE))</f>
        <v/>
      </c>
      <c r="AY215" s="649" t="str">
        <f>IF(AK215="","",VLOOKUP(AK215,ﾃﾞｰﾀ一覧!$AH$4:$AR$66,8,FALSE))</f>
        <v/>
      </c>
      <c r="AZ215" s="1084"/>
      <c r="BA215" s="1084"/>
      <c r="BB215" s="388" t="str">
        <f>IF(AK215="","",VLOOKUP(AK215,ﾃﾞｰﾀ一覧!$AH$4:$AR$66,9,FALSE))</f>
        <v/>
      </c>
      <c r="BC215" s="1124"/>
      <c r="BD215" s="1125"/>
      <c r="BE215" s="1125"/>
      <c r="BF215" s="1124"/>
      <c r="BG215" s="1125"/>
      <c r="BH215" s="1125"/>
      <c r="BI215" s="1124"/>
      <c r="BJ215" s="1125"/>
      <c r="BK215" s="1150"/>
      <c r="BL215" s="1154"/>
      <c r="BM215" s="1155"/>
      <c r="BN215" s="1156"/>
      <c r="BO215" s="1109" t="str">
        <f>IF($AK215="","",IF($BF215="","",IF($BF215=ﾃﾞｰﾀ一覧!$U$37,"",IF($BF215=ﾃﾞｰﾀ一覧!$U$38,"",IF($AH215=ﾃﾞｰﾀ一覧!$U$25,VLOOKUP($AK215,ﾃﾞｰﾀ一覧!$AH$43:$AR$66,10,FALSE),VLOOKUP($AK215,ﾃﾞｰﾀ一覧!$AH$4:$AR$66,10,FALSE))))))</f>
        <v/>
      </c>
      <c r="BP215" s="1110"/>
      <c r="BQ215" s="1110"/>
      <c r="BR215" s="1111"/>
      <c r="BS215" s="1115">
        <f>IF($BL215="",0,VLOOKUP($BL215,ﾃﾞｰﾀ一覧!$AY$4:$BB$16,3,FALSE))</f>
        <v>0</v>
      </c>
      <c r="BT215" s="1115"/>
      <c r="BU215" s="1115"/>
      <c r="BV215" s="1112" t="str">
        <f>IF($BO215="","",IF($BF215=ﾃﾞｰﾀ一覧!$U$37,"",IF($BF215=ﾃﾞｰﾀ一覧!$U$38,"",IF($BO215=ﾃﾞｰﾀ一覧!$AT$27,ﾃﾞｰﾀ一覧!$AT$27,VLOOKUP($AK215,ﾃﾞｰﾀ一覧!$AH$4:$AR$66,11,FALSE)*IF($BO215=ﾃﾞｰﾀ一覧!$AT$17,($AR215+1)*($AV215+1),IF($BO215=ﾃﾞｰﾀ一覧!$AT$22,IF(COUNTIF($AD215,"*天端*"),ﾃﾞｰﾀ一覧!$AU$43/2,ﾃﾞｰﾀ一覧!$AU$43/3),IF($BO215=ﾃﾞｰﾀ一覧!$AT$20,$AR215*$AV215,IF($BO215=ﾃﾞｰﾀ一覧!$AT$21,$AV215,1))))))))</f>
        <v/>
      </c>
      <c r="BW215" s="1112"/>
      <c r="BX215" s="1112"/>
      <c r="BY215" s="1088" t="str">
        <f>IF($B215="","",IF($AH215="","",IF($CK215=ﾃﾞｰﾀ一覧!$U$53,ﾃﾞｰﾀ一覧!$U$61,IF($AH215=ﾃﾞｰﾀ一覧!$U$21,ﾃﾞｰﾀ一覧!$U$60,IF(OR($AH215=ﾃﾞｰﾀ一覧!$U$19,$AH215=ﾃﾞｰﾀ一覧!$U$20,$AH215=ﾃﾞｰﾀ一覧!$U$23,$AH215=ﾃﾞｰﾀ一覧!$U$22,$AH215=ﾃﾞｰﾀ一覧!$U$18,AH215=ﾃﾞｰﾀ一覧!$U$25),ﾃﾞｰﾀ一覧!$U$59,ﾃﾞｰﾀ一覧!$U$62)))))</f>
        <v/>
      </c>
      <c r="BZ215" s="1089"/>
      <c r="CA215" s="1113"/>
      <c r="CB215" s="1113"/>
      <c r="CC215" s="1113"/>
      <c r="CD215" s="1113"/>
      <c r="CE215" s="1113"/>
      <c r="CF215" s="1113"/>
      <c r="CG215" s="1113"/>
      <c r="CH215" s="1113"/>
      <c r="CI215" s="1114"/>
      <c r="CK215" s="240"/>
      <c r="CM215" s="378" t="str">
        <f t="shared" si="21"/>
        <v/>
      </c>
      <c r="CN215" s="379" t="str">
        <f t="shared" si="22"/>
        <v/>
      </c>
      <c r="CO215" s="379" t="str">
        <f t="shared" si="23"/>
        <v/>
      </c>
      <c r="CP215" s="380" t="str">
        <f t="shared" si="24"/>
        <v/>
      </c>
      <c r="CQ215" s="244"/>
      <c r="CR215" s="1100"/>
      <c r="CS215" s="1101"/>
      <c r="CT215" s="1102"/>
      <c r="CU215" s="1135"/>
      <c r="CV215" s="1136"/>
      <c r="CW215" s="1136"/>
      <c r="CX215" s="1137"/>
      <c r="CY215" s="1138"/>
      <c r="CZ215" s="1139"/>
      <c r="DA215" s="1140"/>
      <c r="DB215" s="1132"/>
      <c r="DC215" s="1133"/>
      <c r="DD215" s="1133"/>
      <c r="DE215" s="1133"/>
      <c r="DF215" s="1133"/>
      <c r="DG215" s="1134"/>
      <c r="DH215" s="580"/>
      <c r="DI215" s="1373"/>
      <c r="DJ215" s="1373"/>
      <c r="DK215" s="581"/>
      <c r="DL215" s="582"/>
      <c r="DM215" s="1372"/>
      <c r="DN215" s="1372"/>
      <c r="DO215" s="581"/>
      <c r="DP215" s="582"/>
      <c r="DQ215" s="1372"/>
      <c r="DR215" s="1372"/>
      <c r="DS215" s="583"/>
      <c r="DT215" s="1124"/>
      <c r="DU215" s="1125"/>
      <c r="DV215" s="1150"/>
      <c r="DW215" s="1124"/>
      <c r="DX215" s="1125"/>
      <c r="DY215" s="1150"/>
      <c r="DZ215" s="1362"/>
      <c r="EA215" s="1363"/>
      <c r="EB215" s="1362"/>
      <c r="EC215" s="1363"/>
      <c r="ED215" s="1362"/>
      <c r="EE215" s="1363"/>
      <c r="EF215" s="1364"/>
      <c r="EG215" s="1296"/>
      <c r="EH215" s="1296"/>
      <c r="EI215" s="1365"/>
      <c r="EJ215" s="1366"/>
      <c r="EK215" s="1367"/>
      <c r="EL215" s="1368"/>
      <c r="EM215" s="1298"/>
      <c r="EN215" s="1113"/>
      <c r="EO215" s="1369"/>
      <c r="EP215" s="1370"/>
      <c r="EQ215" s="1371"/>
      <c r="ER215" s="1298"/>
      <c r="ES215" s="1113"/>
      <c r="ET215" s="1113"/>
      <c r="EU215" s="1113"/>
      <c r="EV215" s="1113"/>
      <c r="EW215" s="1113"/>
      <c r="EX215" s="1113"/>
      <c r="EY215" s="1113"/>
      <c r="EZ215" s="1114"/>
    </row>
    <row r="216" spans="1:156" ht="30" customHeight="1" x14ac:dyDescent="0.2">
      <c r="A216" s="207">
        <f t="shared" si="25"/>
        <v>205</v>
      </c>
      <c r="B216" s="1103"/>
      <c r="C216" s="1104"/>
      <c r="D216" s="1092"/>
      <c r="E216" s="1093"/>
      <c r="F216" s="1094" t="str">
        <f t="shared" si="27"/>
        <v/>
      </c>
      <c r="G216" s="1095"/>
      <c r="H216" s="1095"/>
      <c r="I216" s="1095"/>
      <c r="J216" s="1095"/>
      <c r="K216" s="1095"/>
      <c r="L216" s="1095"/>
      <c r="M216" s="1095"/>
      <c r="N216" s="1095"/>
      <c r="O216" s="1095"/>
      <c r="P216" s="1095"/>
      <c r="Q216" s="1095"/>
      <c r="R216" s="1095"/>
      <c r="S216" s="1095"/>
      <c r="T216" s="1095"/>
      <c r="U216" s="1095"/>
      <c r="V216" s="1095"/>
      <c r="W216" s="1096"/>
      <c r="X216" s="1097">
        <f t="shared" si="26"/>
        <v>0</v>
      </c>
      <c r="Y216" s="1098"/>
      <c r="Z216" s="1099"/>
      <c r="AA216" s="1100"/>
      <c r="AB216" s="1101"/>
      <c r="AC216" s="1102"/>
      <c r="AD216" s="1135"/>
      <c r="AE216" s="1136"/>
      <c r="AF216" s="1136"/>
      <c r="AG216" s="1137"/>
      <c r="AH216" s="1138"/>
      <c r="AI216" s="1139"/>
      <c r="AJ216" s="1140"/>
      <c r="AK216" s="1132"/>
      <c r="AL216" s="1133"/>
      <c r="AM216" s="1133"/>
      <c r="AN216" s="1133"/>
      <c r="AO216" s="1133"/>
      <c r="AP216" s="1134"/>
      <c r="AQ216" s="642" t="str">
        <f>IF(AK216="","",VLOOKUP(AK216,ﾃﾞｰﾀ一覧!$AH$4:$AR$66,2,FALSE))</f>
        <v/>
      </c>
      <c r="AR216" s="1084"/>
      <c r="AS216" s="1084"/>
      <c r="AT216" s="643" t="str">
        <f>IF(AK216="","",VLOOKUP(AK216,ﾃﾞｰﾀ一覧!$AH$4:$AR$66,3,FALSE))</f>
        <v/>
      </c>
      <c r="AU216" s="644" t="str">
        <f>IF(AK216="","",VLOOKUP(AK216,ﾃﾞｰﾀ一覧!$AH$4:$AR$66,5,FALSE))</f>
        <v/>
      </c>
      <c r="AV216" s="1084"/>
      <c r="AW216" s="1084"/>
      <c r="AX216" s="643" t="str">
        <f>IF(AK216="","",VLOOKUP(AK216,ﾃﾞｰﾀ一覧!$AH$4:$AR$66,6,FALSE))</f>
        <v/>
      </c>
      <c r="AY216" s="649" t="str">
        <f>IF(AK216="","",VLOOKUP(AK216,ﾃﾞｰﾀ一覧!$AH$4:$AR$66,8,FALSE))</f>
        <v/>
      </c>
      <c r="AZ216" s="1084"/>
      <c r="BA216" s="1084"/>
      <c r="BB216" s="388" t="str">
        <f>IF(AK216="","",VLOOKUP(AK216,ﾃﾞｰﾀ一覧!$AH$4:$AR$66,9,FALSE))</f>
        <v/>
      </c>
      <c r="BC216" s="1124"/>
      <c r="BD216" s="1125"/>
      <c r="BE216" s="1125"/>
      <c r="BF216" s="1124"/>
      <c r="BG216" s="1125"/>
      <c r="BH216" s="1125"/>
      <c r="BI216" s="1124"/>
      <c r="BJ216" s="1125"/>
      <c r="BK216" s="1150"/>
      <c r="BL216" s="1154"/>
      <c r="BM216" s="1155"/>
      <c r="BN216" s="1156"/>
      <c r="BO216" s="1109" t="str">
        <f>IF($AK216="","",IF($BF216="","",IF($BF216=ﾃﾞｰﾀ一覧!$U$37,"",IF($BF216=ﾃﾞｰﾀ一覧!$U$38,"",IF($AH216=ﾃﾞｰﾀ一覧!$U$25,VLOOKUP($AK216,ﾃﾞｰﾀ一覧!$AH$43:$AR$66,10,FALSE),VLOOKUP($AK216,ﾃﾞｰﾀ一覧!$AH$4:$AR$66,10,FALSE))))))</f>
        <v/>
      </c>
      <c r="BP216" s="1110"/>
      <c r="BQ216" s="1110"/>
      <c r="BR216" s="1111"/>
      <c r="BS216" s="1115">
        <f>IF($BL216="",0,VLOOKUP($BL216,ﾃﾞｰﾀ一覧!$AY$4:$BB$16,3,FALSE))</f>
        <v>0</v>
      </c>
      <c r="BT216" s="1115"/>
      <c r="BU216" s="1115"/>
      <c r="BV216" s="1112" t="str">
        <f>IF($BO216="","",IF($BF216=ﾃﾞｰﾀ一覧!$U$37,"",IF($BF216=ﾃﾞｰﾀ一覧!$U$38,"",IF($BO216=ﾃﾞｰﾀ一覧!$AT$27,ﾃﾞｰﾀ一覧!$AT$27,VLOOKUP($AK216,ﾃﾞｰﾀ一覧!$AH$4:$AR$66,11,FALSE)*IF($BO216=ﾃﾞｰﾀ一覧!$AT$17,($AR216+1)*($AV216+1),IF($BO216=ﾃﾞｰﾀ一覧!$AT$22,IF(COUNTIF($AD216,"*天端*"),ﾃﾞｰﾀ一覧!$AU$43/2,ﾃﾞｰﾀ一覧!$AU$43/3),IF($BO216=ﾃﾞｰﾀ一覧!$AT$20,$AR216*$AV216,IF($BO216=ﾃﾞｰﾀ一覧!$AT$21,$AV216,1))))))))</f>
        <v/>
      </c>
      <c r="BW216" s="1112"/>
      <c r="BX216" s="1112"/>
      <c r="BY216" s="1088" t="str">
        <f>IF($B216="","",IF($AH216="","",IF($CK216=ﾃﾞｰﾀ一覧!$U$53,ﾃﾞｰﾀ一覧!$U$61,IF($AH216=ﾃﾞｰﾀ一覧!$U$21,ﾃﾞｰﾀ一覧!$U$60,IF(OR($AH216=ﾃﾞｰﾀ一覧!$U$19,$AH216=ﾃﾞｰﾀ一覧!$U$20,$AH216=ﾃﾞｰﾀ一覧!$U$23,$AH216=ﾃﾞｰﾀ一覧!$U$22,$AH216=ﾃﾞｰﾀ一覧!$U$18,AH216=ﾃﾞｰﾀ一覧!$U$25),ﾃﾞｰﾀ一覧!$U$59,ﾃﾞｰﾀ一覧!$U$62)))))</f>
        <v/>
      </c>
      <c r="BZ216" s="1089"/>
      <c r="CA216" s="1113"/>
      <c r="CB216" s="1113"/>
      <c r="CC216" s="1113"/>
      <c r="CD216" s="1113"/>
      <c r="CE216" s="1113"/>
      <c r="CF216" s="1113"/>
      <c r="CG216" s="1113"/>
      <c r="CH216" s="1113"/>
      <c r="CI216" s="1114"/>
      <c r="CK216" s="240"/>
      <c r="CM216" s="378" t="str">
        <f t="shared" si="21"/>
        <v/>
      </c>
      <c r="CN216" s="379" t="str">
        <f t="shared" si="22"/>
        <v/>
      </c>
      <c r="CO216" s="379" t="str">
        <f t="shared" si="23"/>
        <v/>
      </c>
      <c r="CP216" s="380" t="str">
        <f t="shared" si="24"/>
        <v/>
      </c>
      <c r="CQ216" s="244"/>
      <c r="CR216" s="1100"/>
      <c r="CS216" s="1101"/>
      <c r="CT216" s="1102"/>
      <c r="CU216" s="1135"/>
      <c r="CV216" s="1136"/>
      <c r="CW216" s="1136"/>
      <c r="CX216" s="1137"/>
      <c r="CY216" s="1138"/>
      <c r="CZ216" s="1139"/>
      <c r="DA216" s="1140"/>
      <c r="DB216" s="1132"/>
      <c r="DC216" s="1133"/>
      <c r="DD216" s="1133"/>
      <c r="DE216" s="1133"/>
      <c r="DF216" s="1133"/>
      <c r="DG216" s="1134"/>
      <c r="DH216" s="580"/>
      <c r="DI216" s="1372"/>
      <c r="DJ216" s="1372"/>
      <c r="DK216" s="581"/>
      <c r="DL216" s="582"/>
      <c r="DM216" s="1372"/>
      <c r="DN216" s="1372"/>
      <c r="DO216" s="581"/>
      <c r="DP216" s="582"/>
      <c r="DQ216" s="1372"/>
      <c r="DR216" s="1372"/>
      <c r="DS216" s="583"/>
      <c r="DT216" s="1124"/>
      <c r="DU216" s="1125"/>
      <c r="DV216" s="1150"/>
      <c r="DW216" s="1157"/>
      <c r="DX216" s="1158"/>
      <c r="DY216" s="1159"/>
      <c r="DZ216" s="1362"/>
      <c r="EA216" s="1363"/>
      <c r="EB216" s="1362"/>
      <c r="EC216" s="1363"/>
      <c r="ED216" s="1362"/>
      <c r="EE216" s="1363"/>
      <c r="EF216" s="1364"/>
      <c r="EG216" s="1296"/>
      <c r="EH216" s="1296"/>
      <c r="EI216" s="1365"/>
      <c r="EJ216" s="1366"/>
      <c r="EK216" s="1367"/>
      <c r="EL216" s="1368"/>
      <c r="EM216" s="1298"/>
      <c r="EN216" s="1113"/>
      <c r="EO216" s="1369"/>
      <c r="EP216" s="1370"/>
      <c r="EQ216" s="1371"/>
      <c r="ER216" s="1298"/>
      <c r="ES216" s="1113"/>
      <c r="ET216" s="1113"/>
      <c r="EU216" s="1113"/>
      <c r="EV216" s="1113"/>
      <c r="EW216" s="1113"/>
      <c r="EX216" s="1113"/>
      <c r="EY216" s="1113"/>
      <c r="EZ216" s="1114"/>
    </row>
    <row r="217" spans="1:156" ht="30" customHeight="1" x14ac:dyDescent="0.2">
      <c r="A217" s="207">
        <f t="shared" si="25"/>
        <v>206</v>
      </c>
      <c r="B217" s="1103"/>
      <c r="C217" s="1104"/>
      <c r="D217" s="1278"/>
      <c r="E217" s="1279"/>
      <c r="F217" s="1094" t="str">
        <f t="shared" si="27"/>
        <v/>
      </c>
      <c r="G217" s="1095"/>
      <c r="H217" s="1095"/>
      <c r="I217" s="1095"/>
      <c r="J217" s="1095"/>
      <c r="K217" s="1095"/>
      <c r="L217" s="1095"/>
      <c r="M217" s="1095"/>
      <c r="N217" s="1095"/>
      <c r="O217" s="1095"/>
      <c r="P217" s="1095"/>
      <c r="Q217" s="1095"/>
      <c r="R217" s="1095"/>
      <c r="S217" s="1095"/>
      <c r="T217" s="1095"/>
      <c r="U217" s="1095"/>
      <c r="V217" s="1095"/>
      <c r="W217" s="1096"/>
      <c r="X217" s="1097">
        <f t="shared" si="26"/>
        <v>0</v>
      </c>
      <c r="Y217" s="1098"/>
      <c r="Z217" s="1099"/>
      <c r="AA217" s="1100"/>
      <c r="AB217" s="1101"/>
      <c r="AC217" s="1102"/>
      <c r="AD217" s="1135"/>
      <c r="AE217" s="1136"/>
      <c r="AF217" s="1136"/>
      <c r="AG217" s="1137"/>
      <c r="AH217" s="1138"/>
      <c r="AI217" s="1139"/>
      <c r="AJ217" s="1140"/>
      <c r="AK217" s="1132"/>
      <c r="AL217" s="1133"/>
      <c r="AM217" s="1133"/>
      <c r="AN217" s="1133"/>
      <c r="AO217" s="1133"/>
      <c r="AP217" s="1134"/>
      <c r="AQ217" s="642" t="str">
        <f>IF(AK217="","",VLOOKUP(AK217,ﾃﾞｰﾀ一覧!$AH$4:$AR$66,2,FALSE))</f>
        <v/>
      </c>
      <c r="AR217" s="1084"/>
      <c r="AS217" s="1084"/>
      <c r="AT217" s="643" t="str">
        <f>IF(AK217="","",VLOOKUP(AK217,ﾃﾞｰﾀ一覧!$AH$4:$AR$66,3,FALSE))</f>
        <v/>
      </c>
      <c r="AU217" s="644" t="str">
        <f>IF(AK217="","",VLOOKUP(AK217,ﾃﾞｰﾀ一覧!$AH$4:$AR$66,5,FALSE))</f>
        <v/>
      </c>
      <c r="AV217" s="1084"/>
      <c r="AW217" s="1084"/>
      <c r="AX217" s="643" t="str">
        <f>IF(AK217="","",VLOOKUP(AK217,ﾃﾞｰﾀ一覧!$AH$4:$AR$66,6,FALSE))</f>
        <v/>
      </c>
      <c r="AY217" s="649" t="str">
        <f>IF(AK217="","",VLOOKUP(AK217,ﾃﾞｰﾀ一覧!$AH$4:$AR$66,8,FALSE))</f>
        <v/>
      </c>
      <c r="AZ217" s="1084"/>
      <c r="BA217" s="1084"/>
      <c r="BB217" s="388" t="str">
        <f>IF(AK217="","",VLOOKUP(AK217,ﾃﾞｰﾀ一覧!$AH$4:$AR$66,9,FALSE))</f>
        <v/>
      </c>
      <c r="BC217" s="1124"/>
      <c r="BD217" s="1125"/>
      <c r="BE217" s="1125"/>
      <c r="BF217" s="1124"/>
      <c r="BG217" s="1125"/>
      <c r="BH217" s="1125"/>
      <c r="BI217" s="1157"/>
      <c r="BJ217" s="1158"/>
      <c r="BK217" s="1159"/>
      <c r="BL217" s="1154"/>
      <c r="BM217" s="1155"/>
      <c r="BN217" s="1156"/>
      <c r="BO217" s="1109" t="str">
        <f>IF($AK217="","",IF($BF217="","",IF($BF217=ﾃﾞｰﾀ一覧!$U$37,"",IF($BF217=ﾃﾞｰﾀ一覧!$U$38,"",IF($AH217=ﾃﾞｰﾀ一覧!$U$25,VLOOKUP($AK217,ﾃﾞｰﾀ一覧!$AH$43:$AR$66,10,FALSE),VLOOKUP($AK217,ﾃﾞｰﾀ一覧!$AH$4:$AR$66,10,FALSE))))))</f>
        <v/>
      </c>
      <c r="BP217" s="1110"/>
      <c r="BQ217" s="1110"/>
      <c r="BR217" s="1111"/>
      <c r="BS217" s="1115">
        <f>IF($BL217="",0,VLOOKUP($BL217,ﾃﾞｰﾀ一覧!$AY$4:$BB$16,3,FALSE))</f>
        <v>0</v>
      </c>
      <c r="BT217" s="1115"/>
      <c r="BU217" s="1115"/>
      <c r="BV217" s="1112" t="str">
        <f>IF($BO217="","",IF($BF217=ﾃﾞｰﾀ一覧!$U$37,"",IF($BF217=ﾃﾞｰﾀ一覧!$U$38,"",IF($BO217=ﾃﾞｰﾀ一覧!$AT$27,ﾃﾞｰﾀ一覧!$AT$27,VLOOKUP($AK217,ﾃﾞｰﾀ一覧!$AH$4:$AR$66,11,FALSE)*IF($BO217=ﾃﾞｰﾀ一覧!$AT$17,($AR217+1)*($AV217+1),IF($BO217=ﾃﾞｰﾀ一覧!$AT$22,IF(COUNTIF($AD217,"*天端*"),ﾃﾞｰﾀ一覧!$AU$43/2,ﾃﾞｰﾀ一覧!$AU$43/3),IF($BO217=ﾃﾞｰﾀ一覧!$AT$20,$AR217*$AV217,IF($BO217=ﾃﾞｰﾀ一覧!$AT$21,$AV217,1))))))))</f>
        <v/>
      </c>
      <c r="BW217" s="1112"/>
      <c r="BX217" s="1112"/>
      <c r="BY217" s="1088" t="str">
        <f>IF($B217="","",IF($AH217="","",IF($CK217=ﾃﾞｰﾀ一覧!$U$53,ﾃﾞｰﾀ一覧!$U$61,IF($AH217=ﾃﾞｰﾀ一覧!$U$21,ﾃﾞｰﾀ一覧!$U$60,IF(OR($AH217=ﾃﾞｰﾀ一覧!$U$19,$AH217=ﾃﾞｰﾀ一覧!$U$20,$AH217=ﾃﾞｰﾀ一覧!$U$23,$AH217=ﾃﾞｰﾀ一覧!$U$22,$AH217=ﾃﾞｰﾀ一覧!$U$18,AH217=ﾃﾞｰﾀ一覧!$U$25),ﾃﾞｰﾀ一覧!$U$59,ﾃﾞｰﾀ一覧!$U$62)))))</f>
        <v/>
      </c>
      <c r="BZ217" s="1089"/>
      <c r="CA217" s="1113"/>
      <c r="CB217" s="1113"/>
      <c r="CC217" s="1113"/>
      <c r="CD217" s="1113"/>
      <c r="CE217" s="1113"/>
      <c r="CF217" s="1113"/>
      <c r="CG217" s="1113"/>
      <c r="CH217" s="1113"/>
      <c r="CI217" s="1114"/>
      <c r="CK217" s="240"/>
      <c r="CM217" s="378" t="str">
        <f t="shared" si="21"/>
        <v/>
      </c>
      <c r="CN217" s="379" t="str">
        <f t="shared" si="22"/>
        <v/>
      </c>
      <c r="CO217" s="379" t="str">
        <f t="shared" si="23"/>
        <v/>
      </c>
      <c r="CP217" s="380" t="str">
        <f t="shared" si="24"/>
        <v/>
      </c>
      <c r="CQ217" s="244"/>
      <c r="CR217" s="1100"/>
      <c r="CS217" s="1101"/>
      <c r="CT217" s="1102"/>
      <c r="CU217" s="1135"/>
      <c r="CV217" s="1136"/>
      <c r="CW217" s="1136"/>
      <c r="CX217" s="1137"/>
      <c r="CY217" s="1138"/>
      <c r="CZ217" s="1139"/>
      <c r="DA217" s="1140"/>
      <c r="DB217" s="1132"/>
      <c r="DC217" s="1133"/>
      <c r="DD217" s="1133"/>
      <c r="DE217" s="1133"/>
      <c r="DF217" s="1133"/>
      <c r="DG217" s="1134"/>
      <c r="DH217" s="580"/>
      <c r="DI217" s="1372"/>
      <c r="DJ217" s="1372"/>
      <c r="DK217" s="581"/>
      <c r="DL217" s="582"/>
      <c r="DM217" s="1372"/>
      <c r="DN217" s="1372"/>
      <c r="DO217" s="581"/>
      <c r="DP217" s="582"/>
      <c r="DQ217" s="1372"/>
      <c r="DR217" s="1372"/>
      <c r="DS217" s="583"/>
      <c r="DT217" s="1124"/>
      <c r="DU217" s="1125"/>
      <c r="DV217" s="1150"/>
      <c r="DW217" s="1124"/>
      <c r="DX217" s="1125"/>
      <c r="DY217" s="1150"/>
      <c r="DZ217" s="1362"/>
      <c r="EA217" s="1363"/>
      <c r="EB217" s="1362"/>
      <c r="EC217" s="1363"/>
      <c r="ED217" s="1362"/>
      <c r="EE217" s="1363"/>
      <c r="EF217" s="1364"/>
      <c r="EG217" s="1296"/>
      <c r="EH217" s="1296"/>
      <c r="EI217" s="1365"/>
      <c r="EJ217" s="1366"/>
      <c r="EK217" s="1367"/>
      <c r="EL217" s="1368"/>
      <c r="EM217" s="1298"/>
      <c r="EN217" s="1113"/>
      <c r="EO217" s="1369"/>
      <c r="EP217" s="1370"/>
      <c r="EQ217" s="1371"/>
      <c r="ER217" s="1298"/>
      <c r="ES217" s="1113"/>
      <c r="ET217" s="1113"/>
      <c r="EU217" s="1113"/>
      <c r="EV217" s="1113"/>
      <c r="EW217" s="1113"/>
      <c r="EX217" s="1113"/>
      <c r="EY217" s="1113"/>
      <c r="EZ217" s="1114"/>
    </row>
    <row r="218" spans="1:156" ht="30" customHeight="1" x14ac:dyDescent="0.2">
      <c r="A218" s="207">
        <f t="shared" si="25"/>
        <v>207</v>
      </c>
      <c r="B218" s="1103"/>
      <c r="C218" s="1104"/>
      <c r="D218" s="1092"/>
      <c r="E218" s="1093"/>
      <c r="F218" s="1094" t="str">
        <f t="shared" si="27"/>
        <v/>
      </c>
      <c r="G218" s="1095"/>
      <c r="H218" s="1095"/>
      <c r="I218" s="1095"/>
      <c r="J218" s="1095"/>
      <c r="K218" s="1095"/>
      <c r="L218" s="1095"/>
      <c r="M218" s="1095"/>
      <c r="N218" s="1095"/>
      <c r="O218" s="1095"/>
      <c r="P218" s="1095"/>
      <c r="Q218" s="1095"/>
      <c r="R218" s="1095"/>
      <c r="S218" s="1095"/>
      <c r="T218" s="1095"/>
      <c r="U218" s="1095"/>
      <c r="V218" s="1095"/>
      <c r="W218" s="1096"/>
      <c r="X218" s="1097">
        <f t="shared" si="26"/>
        <v>0</v>
      </c>
      <c r="Y218" s="1098"/>
      <c r="Z218" s="1099"/>
      <c r="AA218" s="1100"/>
      <c r="AB218" s="1101"/>
      <c r="AC218" s="1102"/>
      <c r="AD218" s="1135"/>
      <c r="AE218" s="1136"/>
      <c r="AF218" s="1136"/>
      <c r="AG218" s="1137"/>
      <c r="AH218" s="1138"/>
      <c r="AI218" s="1139"/>
      <c r="AJ218" s="1140"/>
      <c r="AK218" s="1132"/>
      <c r="AL218" s="1133"/>
      <c r="AM218" s="1133"/>
      <c r="AN218" s="1133"/>
      <c r="AO218" s="1133"/>
      <c r="AP218" s="1134"/>
      <c r="AQ218" s="642" t="str">
        <f>IF(AK218="","",VLOOKUP(AK218,ﾃﾞｰﾀ一覧!$AH$4:$AR$66,2,FALSE))</f>
        <v/>
      </c>
      <c r="AR218" s="1084"/>
      <c r="AS218" s="1084"/>
      <c r="AT218" s="643" t="str">
        <f>IF(AK218="","",VLOOKUP(AK218,ﾃﾞｰﾀ一覧!$AH$4:$AR$66,3,FALSE))</f>
        <v/>
      </c>
      <c r="AU218" s="644" t="str">
        <f>IF(AK218="","",VLOOKUP(AK218,ﾃﾞｰﾀ一覧!$AH$4:$AR$66,5,FALSE))</f>
        <v/>
      </c>
      <c r="AV218" s="1084"/>
      <c r="AW218" s="1084"/>
      <c r="AX218" s="643" t="str">
        <f>IF(AK218="","",VLOOKUP(AK218,ﾃﾞｰﾀ一覧!$AH$4:$AR$66,6,FALSE))</f>
        <v/>
      </c>
      <c r="AY218" s="649" t="str">
        <f>IF(AK218="","",VLOOKUP(AK218,ﾃﾞｰﾀ一覧!$AH$4:$AR$66,8,FALSE))</f>
        <v/>
      </c>
      <c r="AZ218" s="1084"/>
      <c r="BA218" s="1084"/>
      <c r="BB218" s="388" t="str">
        <f>IF(AK218="","",VLOOKUP(AK218,ﾃﾞｰﾀ一覧!$AH$4:$AR$66,9,FALSE))</f>
        <v/>
      </c>
      <c r="BC218" s="1124"/>
      <c r="BD218" s="1125"/>
      <c r="BE218" s="1125"/>
      <c r="BF218" s="1124"/>
      <c r="BG218" s="1125"/>
      <c r="BH218" s="1125"/>
      <c r="BI218" s="1124"/>
      <c r="BJ218" s="1125"/>
      <c r="BK218" s="1150"/>
      <c r="BL218" s="1154"/>
      <c r="BM218" s="1155"/>
      <c r="BN218" s="1156"/>
      <c r="BO218" s="1109" t="str">
        <f>IF($AK218="","",IF($BF218="","",IF($BF218=ﾃﾞｰﾀ一覧!$U$37,"",IF($BF218=ﾃﾞｰﾀ一覧!$U$38,"",IF($AH218=ﾃﾞｰﾀ一覧!$U$25,VLOOKUP($AK218,ﾃﾞｰﾀ一覧!$AH$43:$AR$66,10,FALSE),VLOOKUP($AK218,ﾃﾞｰﾀ一覧!$AH$4:$AR$66,10,FALSE))))))</f>
        <v/>
      </c>
      <c r="BP218" s="1110"/>
      <c r="BQ218" s="1110"/>
      <c r="BR218" s="1111"/>
      <c r="BS218" s="1115">
        <f>IF($BL218="",0,VLOOKUP($BL218,ﾃﾞｰﾀ一覧!$AY$4:$BB$16,3,FALSE))</f>
        <v>0</v>
      </c>
      <c r="BT218" s="1115"/>
      <c r="BU218" s="1115"/>
      <c r="BV218" s="1112" t="str">
        <f>IF($BO218="","",IF($BF218=ﾃﾞｰﾀ一覧!$U$37,"",IF($BF218=ﾃﾞｰﾀ一覧!$U$38,"",IF($BO218=ﾃﾞｰﾀ一覧!$AT$27,ﾃﾞｰﾀ一覧!$AT$27,VLOOKUP($AK218,ﾃﾞｰﾀ一覧!$AH$4:$AR$66,11,FALSE)*IF($BO218=ﾃﾞｰﾀ一覧!$AT$17,($AR218+1)*($AV218+1),IF($BO218=ﾃﾞｰﾀ一覧!$AT$22,IF(COUNTIF($AD218,"*天端*"),ﾃﾞｰﾀ一覧!$AU$43/2,ﾃﾞｰﾀ一覧!$AU$43/3),IF($BO218=ﾃﾞｰﾀ一覧!$AT$20,$AR218*$AV218,IF($BO218=ﾃﾞｰﾀ一覧!$AT$21,$AV218,1))))))))</f>
        <v/>
      </c>
      <c r="BW218" s="1112"/>
      <c r="BX218" s="1112"/>
      <c r="BY218" s="1088" t="str">
        <f>IF($B218="","",IF($AH218="","",IF($CK218=ﾃﾞｰﾀ一覧!$U$53,ﾃﾞｰﾀ一覧!$U$61,IF($AH218=ﾃﾞｰﾀ一覧!$U$21,ﾃﾞｰﾀ一覧!$U$60,IF(OR($AH218=ﾃﾞｰﾀ一覧!$U$19,$AH218=ﾃﾞｰﾀ一覧!$U$20,$AH218=ﾃﾞｰﾀ一覧!$U$23,$AH218=ﾃﾞｰﾀ一覧!$U$22,$AH218=ﾃﾞｰﾀ一覧!$U$18,AH218=ﾃﾞｰﾀ一覧!$U$25),ﾃﾞｰﾀ一覧!$U$59,ﾃﾞｰﾀ一覧!$U$62)))))</f>
        <v/>
      </c>
      <c r="BZ218" s="1089"/>
      <c r="CA218" s="1113"/>
      <c r="CB218" s="1113"/>
      <c r="CC218" s="1113"/>
      <c r="CD218" s="1113"/>
      <c r="CE218" s="1113"/>
      <c r="CF218" s="1113"/>
      <c r="CG218" s="1113"/>
      <c r="CH218" s="1113"/>
      <c r="CI218" s="1114"/>
      <c r="CK218" s="240"/>
      <c r="CM218" s="378" t="str">
        <f t="shared" si="21"/>
        <v/>
      </c>
      <c r="CN218" s="379" t="str">
        <f t="shared" si="22"/>
        <v/>
      </c>
      <c r="CO218" s="379" t="str">
        <f t="shared" si="23"/>
        <v/>
      </c>
      <c r="CP218" s="380" t="str">
        <f t="shared" si="24"/>
        <v/>
      </c>
      <c r="CQ218" s="244"/>
      <c r="CR218" s="1100"/>
      <c r="CS218" s="1101"/>
      <c r="CT218" s="1102"/>
      <c r="CU218" s="1135"/>
      <c r="CV218" s="1136"/>
      <c r="CW218" s="1136"/>
      <c r="CX218" s="1137"/>
      <c r="CY218" s="1138"/>
      <c r="CZ218" s="1139"/>
      <c r="DA218" s="1140"/>
      <c r="DB218" s="1132"/>
      <c r="DC218" s="1133"/>
      <c r="DD218" s="1133"/>
      <c r="DE218" s="1133"/>
      <c r="DF218" s="1133"/>
      <c r="DG218" s="1134"/>
      <c r="DH218" s="580"/>
      <c r="DI218" s="1372"/>
      <c r="DJ218" s="1372"/>
      <c r="DK218" s="581"/>
      <c r="DL218" s="582"/>
      <c r="DM218" s="1372"/>
      <c r="DN218" s="1372"/>
      <c r="DO218" s="581"/>
      <c r="DP218" s="582"/>
      <c r="DQ218" s="1372"/>
      <c r="DR218" s="1372"/>
      <c r="DS218" s="583"/>
      <c r="DT218" s="1124"/>
      <c r="DU218" s="1125"/>
      <c r="DV218" s="1150"/>
      <c r="DW218" s="1124"/>
      <c r="DX218" s="1125"/>
      <c r="DY218" s="1150"/>
      <c r="DZ218" s="1362"/>
      <c r="EA218" s="1363"/>
      <c r="EB218" s="1362"/>
      <c r="EC218" s="1363"/>
      <c r="ED218" s="1362"/>
      <c r="EE218" s="1363"/>
      <c r="EF218" s="1364"/>
      <c r="EG218" s="1296"/>
      <c r="EH218" s="1296"/>
      <c r="EI218" s="1365"/>
      <c r="EJ218" s="1366"/>
      <c r="EK218" s="1367"/>
      <c r="EL218" s="1368"/>
      <c r="EM218" s="1298"/>
      <c r="EN218" s="1113"/>
      <c r="EO218" s="1369"/>
      <c r="EP218" s="1370"/>
      <c r="EQ218" s="1371"/>
      <c r="ER218" s="1298"/>
      <c r="ES218" s="1113"/>
      <c r="ET218" s="1113"/>
      <c r="EU218" s="1113"/>
      <c r="EV218" s="1113"/>
      <c r="EW218" s="1113"/>
      <c r="EX218" s="1113"/>
      <c r="EY218" s="1113"/>
      <c r="EZ218" s="1114"/>
    </row>
    <row r="219" spans="1:156" ht="30" customHeight="1" x14ac:dyDescent="0.2">
      <c r="A219" s="207">
        <f t="shared" si="25"/>
        <v>208</v>
      </c>
      <c r="B219" s="1103"/>
      <c r="C219" s="1104"/>
      <c r="D219" s="1278"/>
      <c r="E219" s="1279"/>
      <c r="F219" s="1094" t="str">
        <f t="shared" si="27"/>
        <v/>
      </c>
      <c r="G219" s="1095"/>
      <c r="H219" s="1095"/>
      <c r="I219" s="1095"/>
      <c r="J219" s="1095"/>
      <c r="K219" s="1095"/>
      <c r="L219" s="1095"/>
      <c r="M219" s="1095"/>
      <c r="N219" s="1095"/>
      <c r="O219" s="1095"/>
      <c r="P219" s="1095"/>
      <c r="Q219" s="1095"/>
      <c r="R219" s="1095"/>
      <c r="S219" s="1095"/>
      <c r="T219" s="1095"/>
      <c r="U219" s="1095"/>
      <c r="V219" s="1095"/>
      <c r="W219" s="1096"/>
      <c r="X219" s="1097">
        <f t="shared" si="26"/>
        <v>0</v>
      </c>
      <c r="Y219" s="1098"/>
      <c r="Z219" s="1099"/>
      <c r="AA219" s="1100"/>
      <c r="AB219" s="1101"/>
      <c r="AC219" s="1102"/>
      <c r="AD219" s="1135"/>
      <c r="AE219" s="1136"/>
      <c r="AF219" s="1136"/>
      <c r="AG219" s="1137"/>
      <c r="AH219" s="1138"/>
      <c r="AI219" s="1139"/>
      <c r="AJ219" s="1140"/>
      <c r="AK219" s="1132"/>
      <c r="AL219" s="1133"/>
      <c r="AM219" s="1133"/>
      <c r="AN219" s="1133"/>
      <c r="AO219" s="1133"/>
      <c r="AP219" s="1134"/>
      <c r="AQ219" s="642" t="str">
        <f>IF(AK219="","",VLOOKUP(AK219,ﾃﾞｰﾀ一覧!$AH$4:$AR$66,2,FALSE))</f>
        <v/>
      </c>
      <c r="AR219" s="1084"/>
      <c r="AS219" s="1084"/>
      <c r="AT219" s="643" t="str">
        <f>IF(AK219="","",VLOOKUP(AK219,ﾃﾞｰﾀ一覧!$AH$4:$AR$66,3,FALSE))</f>
        <v/>
      </c>
      <c r="AU219" s="644" t="str">
        <f>IF(AK219="","",VLOOKUP(AK219,ﾃﾞｰﾀ一覧!$AH$4:$AR$66,5,FALSE))</f>
        <v/>
      </c>
      <c r="AV219" s="1084"/>
      <c r="AW219" s="1084"/>
      <c r="AX219" s="643" t="str">
        <f>IF(AK219="","",VLOOKUP(AK219,ﾃﾞｰﾀ一覧!$AH$4:$AR$66,6,FALSE))</f>
        <v/>
      </c>
      <c r="AY219" s="649" t="str">
        <f>IF(AK219="","",VLOOKUP(AK219,ﾃﾞｰﾀ一覧!$AH$4:$AR$66,8,FALSE))</f>
        <v/>
      </c>
      <c r="AZ219" s="1084"/>
      <c r="BA219" s="1084"/>
      <c r="BB219" s="388" t="str">
        <f>IF(AK219="","",VLOOKUP(AK219,ﾃﾞｰﾀ一覧!$AH$4:$AR$66,9,FALSE))</f>
        <v/>
      </c>
      <c r="BC219" s="1124"/>
      <c r="BD219" s="1125"/>
      <c r="BE219" s="1125"/>
      <c r="BF219" s="1124"/>
      <c r="BG219" s="1125"/>
      <c r="BH219" s="1125"/>
      <c r="BI219" s="1124"/>
      <c r="BJ219" s="1125"/>
      <c r="BK219" s="1150"/>
      <c r="BL219" s="1154"/>
      <c r="BM219" s="1155"/>
      <c r="BN219" s="1156"/>
      <c r="BO219" s="1109" t="str">
        <f>IF($AK219="","",IF($BF219="","",IF($BF219=ﾃﾞｰﾀ一覧!$U$37,"",IF($BF219=ﾃﾞｰﾀ一覧!$U$38,"",IF($AH219=ﾃﾞｰﾀ一覧!$U$25,VLOOKUP($AK219,ﾃﾞｰﾀ一覧!$AH$43:$AR$66,10,FALSE),VLOOKUP($AK219,ﾃﾞｰﾀ一覧!$AH$4:$AR$66,10,FALSE))))))</f>
        <v/>
      </c>
      <c r="BP219" s="1110"/>
      <c r="BQ219" s="1110"/>
      <c r="BR219" s="1111"/>
      <c r="BS219" s="1115">
        <f>IF($BL219="",0,VLOOKUP($BL219,ﾃﾞｰﾀ一覧!$AY$4:$BB$16,3,FALSE))</f>
        <v>0</v>
      </c>
      <c r="BT219" s="1115"/>
      <c r="BU219" s="1115"/>
      <c r="BV219" s="1112" t="str">
        <f>IF($BO219="","",IF($BF219=ﾃﾞｰﾀ一覧!$U$37,"",IF($BF219=ﾃﾞｰﾀ一覧!$U$38,"",IF($BO219=ﾃﾞｰﾀ一覧!$AT$27,ﾃﾞｰﾀ一覧!$AT$27,VLOOKUP($AK219,ﾃﾞｰﾀ一覧!$AH$4:$AR$66,11,FALSE)*IF($BO219=ﾃﾞｰﾀ一覧!$AT$17,($AR219+1)*($AV219+1),IF($BO219=ﾃﾞｰﾀ一覧!$AT$22,IF(COUNTIF($AD219,"*天端*"),ﾃﾞｰﾀ一覧!$AU$43/2,ﾃﾞｰﾀ一覧!$AU$43/3),IF($BO219=ﾃﾞｰﾀ一覧!$AT$20,$AR219*$AV219,IF($BO219=ﾃﾞｰﾀ一覧!$AT$21,$AV219,1))))))))</f>
        <v/>
      </c>
      <c r="BW219" s="1112"/>
      <c r="BX219" s="1112"/>
      <c r="BY219" s="1088" t="str">
        <f>IF($B219="","",IF($AH219="","",IF($CK219=ﾃﾞｰﾀ一覧!$U$53,ﾃﾞｰﾀ一覧!$U$61,IF($AH219=ﾃﾞｰﾀ一覧!$U$21,ﾃﾞｰﾀ一覧!$U$60,IF(OR($AH219=ﾃﾞｰﾀ一覧!$U$19,$AH219=ﾃﾞｰﾀ一覧!$U$20,$AH219=ﾃﾞｰﾀ一覧!$U$23,$AH219=ﾃﾞｰﾀ一覧!$U$22,$AH219=ﾃﾞｰﾀ一覧!$U$18,AH219=ﾃﾞｰﾀ一覧!$U$25),ﾃﾞｰﾀ一覧!$U$59,ﾃﾞｰﾀ一覧!$U$62)))))</f>
        <v/>
      </c>
      <c r="BZ219" s="1089"/>
      <c r="CA219" s="1113"/>
      <c r="CB219" s="1113"/>
      <c r="CC219" s="1113"/>
      <c r="CD219" s="1113"/>
      <c r="CE219" s="1113"/>
      <c r="CF219" s="1113"/>
      <c r="CG219" s="1113"/>
      <c r="CH219" s="1113"/>
      <c r="CI219" s="1114"/>
      <c r="CK219" s="240"/>
      <c r="CM219" s="378" t="str">
        <f t="shared" si="21"/>
        <v/>
      </c>
      <c r="CN219" s="379" t="str">
        <f t="shared" si="22"/>
        <v/>
      </c>
      <c r="CO219" s="379" t="str">
        <f t="shared" si="23"/>
        <v/>
      </c>
      <c r="CP219" s="380" t="str">
        <f t="shared" si="24"/>
        <v/>
      </c>
      <c r="CQ219" s="244"/>
      <c r="CR219" s="1100"/>
      <c r="CS219" s="1101"/>
      <c r="CT219" s="1102"/>
      <c r="CU219" s="1135"/>
      <c r="CV219" s="1136"/>
      <c r="CW219" s="1136"/>
      <c r="CX219" s="1137"/>
      <c r="CY219" s="1138"/>
      <c r="CZ219" s="1139"/>
      <c r="DA219" s="1140"/>
      <c r="DB219" s="1132"/>
      <c r="DC219" s="1133"/>
      <c r="DD219" s="1133"/>
      <c r="DE219" s="1133"/>
      <c r="DF219" s="1133"/>
      <c r="DG219" s="1134"/>
      <c r="DH219" s="580"/>
      <c r="DI219" s="1372"/>
      <c r="DJ219" s="1372"/>
      <c r="DK219" s="581"/>
      <c r="DL219" s="582"/>
      <c r="DM219" s="1372"/>
      <c r="DN219" s="1372"/>
      <c r="DO219" s="581"/>
      <c r="DP219" s="582"/>
      <c r="DQ219" s="1372"/>
      <c r="DR219" s="1372"/>
      <c r="DS219" s="583"/>
      <c r="DT219" s="1124"/>
      <c r="DU219" s="1125"/>
      <c r="DV219" s="1150"/>
      <c r="DW219" s="1124"/>
      <c r="DX219" s="1125"/>
      <c r="DY219" s="1150"/>
      <c r="DZ219" s="1362"/>
      <c r="EA219" s="1363"/>
      <c r="EB219" s="1362"/>
      <c r="EC219" s="1363"/>
      <c r="ED219" s="1362"/>
      <c r="EE219" s="1363"/>
      <c r="EF219" s="1364"/>
      <c r="EG219" s="1296"/>
      <c r="EH219" s="1296"/>
      <c r="EI219" s="1365"/>
      <c r="EJ219" s="1366"/>
      <c r="EK219" s="1367"/>
      <c r="EL219" s="1368"/>
      <c r="EM219" s="1298"/>
      <c r="EN219" s="1113"/>
      <c r="EO219" s="1369"/>
      <c r="EP219" s="1370"/>
      <c r="EQ219" s="1371"/>
      <c r="ER219" s="1298"/>
      <c r="ES219" s="1113"/>
      <c r="ET219" s="1113"/>
      <c r="EU219" s="1113"/>
      <c r="EV219" s="1113"/>
      <c r="EW219" s="1113"/>
      <c r="EX219" s="1113"/>
      <c r="EY219" s="1113"/>
      <c r="EZ219" s="1114"/>
    </row>
    <row r="220" spans="1:156" ht="30" customHeight="1" x14ac:dyDescent="0.2">
      <c r="A220" s="207">
        <f t="shared" si="25"/>
        <v>209</v>
      </c>
      <c r="B220" s="1103"/>
      <c r="C220" s="1104"/>
      <c r="D220" s="1092"/>
      <c r="E220" s="1093"/>
      <c r="F220" s="1094" t="str">
        <f t="shared" si="27"/>
        <v/>
      </c>
      <c r="G220" s="1095"/>
      <c r="H220" s="1095"/>
      <c r="I220" s="1095"/>
      <c r="J220" s="1095"/>
      <c r="K220" s="1095"/>
      <c r="L220" s="1095"/>
      <c r="M220" s="1095"/>
      <c r="N220" s="1095"/>
      <c r="O220" s="1095"/>
      <c r="P220" s="1095"/>
      <c r="Q220" s="1095"/>
      <c r="R220" s="1095"/>
      <c r="S220" s="1095"/>
      <c r="T220" s="1095"/>
      <c r="U220" s="1095"/>
      <c r="V220" s="1095"/>
      <c r="W220" s="1096"/>
      <c r="X220" s="1097">
        <f t="shared" si="26"/>
        <v>0</v>
      </c>
      <c r="Y220" s="1098"/>
      <c r="Z220" s="1099"/>
      <c r="AA220" s="1100"/>
      <c r="AB220" s="1101"/>
      <c r="AC220" s="1102"/>
      <c r="AD220" s="1135"/>
      <c r="AE220" s="1136"/>
      <c r="AF220" s="1136"/>
      <c r="AG220" s="1137"/>
      <c r="AH220" s="1138"/>
      <c r="AI220" s="1139"/>
      <c r="AJ220" s="1140"/>
      <c r="AK220" s="1132"/>
      <c r="AL220" s="1133"/>
      <c r="AM220" s="1133"/>
      <c r="AN220" s="1133"/>
      <c r="AO220" s="1133"/>
      <c r="AP220" s="1134"/>
      <c r="AQ220" s="642" t="str">
        <f>IF(AK220="","",VLOOKUP(AK220,ﾃﾞｰﾀ一覧!$AH$4:$AR$66,2,FALSE))</f>
        <v/>
      </c>
      <c r="AR220" s="1084"/>
      <c r="AS220" s="1084"/>
      <c r="AT220" s="643" t="str">
        <f>IF(AK220="","",VLOOKUP(AK220,ﾃﾞｰﾀ一覧!$AH$4:$AR$66,3,FALSE))</f>
        <v/>
      </c>
      <c r="AU220" s="644" t="str">
        <f>IF(AK220="","",VLOOKUP(AK220,ﾃﾞｰﾀ一覧!$AH$4:$AR$66,5,FALSE))</f>
        <v/>
      </c>
      <c r="AV220" s="1084"/>
      <c r="AW220" s="1084"/>
      <c r="AX220" s="643" t="str">
        <f>IF(AK220="","",VLOOKUP(AK220,ﾃﾞｰﾀ一覧!$AH$4:$AR$66,6,FALSE))</f>
        <v/>
      </c>
      <c r="AY220" s="649" t="str">
        <f>IF(AK220="","",VLOOKUP(AK220,ﾃﾞｰﾀ一覧!$AH$4:$AR$66,8,FALSE))</f>
        <v/>
      </c>
      <c r="AZ220" s="1084"/>
      <c r="BA220" s="1084"/>
      <c r="BB220" s="388" t="str">
        <f>IF(AK220="","",VLOOKUP(AK220,ﾃﾞｰﾀ一覧!$AH$4:$AR$66,9,FALSE))</f>
        <v/>
      </c>
      <c r="BC220" s="1124"/>
      <c r="BD220" s="1125"/>
      <c r="BE220" s="1125"/>
      <c r="BF220" s="1124"/>
      <c r="BG220" s="1125"/>
      <c r="BH220" s="1125"/>
      <c r="BI220" s="1124"/>
      <c r="BJ220" s="1125"/>
      <c r="BK220" s="1150"/>
      <c r="BL220" s="1154"/>
      <c r="BM220" s="1155"/>
      <c r="BN220" s="1156"/>
      <c r="BO220" s="1109" t="str">
        <f>IF($AK220="","",IF($BF220="","",IF($BF220=ﾃﾞｰﾀ一覧!$U$37,"",IF($BF220=ﾃﾞｰﾀ一覧!$U$38,"",IF($AH220=ﾃﾞｰﾀ一覧!$U$25,VLOOKUP($AK220,ﾃﾞｰﾀ一覧!$AH$43:$AR$66,10,FALSE),VLOOKUP($AK220,ﾃﾞｰﾀ一覧!$AH$4:$AR$66,10,FALSE))))))</f>
        <v/>
      </c>
      <c r="BP220" s="1110"/>
      <c r="BQ220" s="1110"/>
      <c r="BR220" s="1111"/>
      <c r="BS220" s="1115">
        <f>IF($BL220="",0,VLOOKUP($BL220,ﾃﾞｰﾀ一覧!$AY$4:$BB$16,3,FALSE))</f>
        <v>0</v>
      </c>
      <c r="BT220" s="1115"/>
      <c r="BU220" s="1115"/>
      <c r="BV220" s="1112" t="str">
        <f>IF($BO220="","",IF($BF220=ﾃﾞｰﾀ一覧!$U$37,"",IF($BF220=ﾃﾞｰﾀ一覧!$U$38,"",IF($BO220=ﾃﾞｰﾀ一覧!$AT$27,ﾃﾞｰﾀ一覧!$AT$27,VLOOKUP($AK220,ﾃﾞｰﾀ一覧!$AH$4:$AR$66,11,FALSE)*IF($BO220=ﾃﾞｰﾀ一覧!$AT$17,($AR220+1)*($AV220+1),IF($BO220=ﾃﾞｰﾀ一覧!$AT$22,IF(COUNTIF($AD220,"*天端*"),ﾃﾞｰﾀ一覧!$AU$43/2,ﾃﾞｰﾀ一覧!$AU$43/3),IF($BO220=ﾃﾞｰﾀ一覧!$AT$20,$AR220*$AV220,IF($BO220=ﾃﾞｰﾀ一覧!$AT$21,$AV220,1))))))))</f>
        <v/>
      </c>
      <c r="BW220" s="1112"/>
      <c r="BX220" s="1112"/>
      <c r="BY220" s="1088" t="str">
        <f>IF($B220="","",IF($AH220="","",IF($CK220=ﾃﾞｰﾀ一覧!$U$53,ﾃﾞｰﾀ一覧!$U$61,IF($AH220=ﾃﾞｰﾀ一覧!$U$21,ﾃﾞｰﾀ一覧!$U$60,IF(OR($AH220=ﾃﾞｰﾀ一覧!$U$19,$AH220=ﾃﾞｰﾀ一覧!$U$20,$AH220=ﾃﾞｰﾀ一覧!$U$23,$AH220=ﾃﾞｰﾀ一覧!$U$22,$AH220=ﾃﾞｰﾀ一覧!$U$18,AH220=ﾃﾞｰﾀ一覧!$U$25),ﾃﾞｰﾀ一覧!$U$59,ﾃﾞｰﾀ一覧!$U$62)))))</f>
        <v/>
      </c>
      <c r="BZ220" s="1089"/>
      <c r="CA220" s="1113"/>
      <c r="CB220" s="1113"/>
      <c r="CC220" s="1113"/>
      <c r="CD220" s="1113"/>
      <c r="CE220" s="1113"/>
      <c r="CF220" s="1113"/>
      <c r="CG220" s="1113"/>
      <c r="CH220" s="1113"/>
      <c r="CI220" s="1114"/>
      <c r="CK220" s="240"/>
      <c r="CM220" s="378" t="str">
        <f t="shared" si="21"/>
        <v/>
      </c>
      <c r="CN220" s="379" t="str">
        <f t="shared" si="22"/>
        <v/>
      </c>
      <c r="CO220" s="379" t="str">
        <f t="shared" si="23"/>
        <v/>
      </c>
      <c r="CP220" s="380" t="str">
        <f t="shared" si="24"/>
        <v/>
      </c>
      <c r="CQ220" s="244"/>
      <c r="CR220" s="1100"/>
      <c r="CS220" s="1101"/>
      <c r="CT220" s="1102"/>
      <c r="CU220" s="1135"/>
      <c r="CV220" s="1136"/>
      <c r="CW220" s="1136"/>
      <c r="CX220" s="1137"/>
      <c r="CY220" s="1138"/>
      <c r="CZ220" s="1139"/>
      <c r="DA220" s="1140"/>
      <c r="DB220" s="1132"/>
      <c r="DC220" s="1133"/>
      <c r="DD220" s="1133"/>
      <c r="DE220" s="1133"/>
      <c r="DF220" s="1133"/>
      <c r="DG220" s="1134"/>
      <c r="DH220" s="580"/>
      <c r="DI220" s="1372"/>
      <c r="DJ220" s="1372"/>
      <c r="DK220" s="581"/>
      <c r="DL220" s="582"/>
      <c r="DM220" s="1372"/>
      <c r="DN220" s="1372"/>
      <c r="DO220" s="581"/>
      <c r="DP220" s="582"/>
      <c r="DQ220" s="1372"/>
      <c r="DR220" s="1372"/>
      <c r="DS220" s="583"/>
      <c r="DT220" s="1124"/>
      <c r="DU220" s="1125"/>
      <c r="DV220" s="1150"/>
      <c r="DW220" s="1124"/>
      <c r="DX220" s="1125"/>
      <c r="DY220" s="1150"/>
      <c r="DZ220" s="1362"/>
      <c r="EA220" s="1363"/>
      <c r="EB220" s="1362"/>
      <c r="EC220" s="1363"/>
      <c r="ED220" s="1362"/>
      <c r="EE220" s="1363"/>
      <c r="EF220" s="1364"/>
      <c r="EG220" s="1296"/>
      <c r="EH220" s="1296"/>
      <c r="EI220" s="1365"/>
      <c r="EJ220" s="1366"/>
      <c r="EK220" s="1367"/>
      <c r="EL220" s="1368"/>
      <c r="EM220" s="1298"/>
      <c r="EN220" s="1113"/>
      <c r="EO220" s="1369"/>
      <c r="EP220" s="1370"/>
      <c r="EQ220" s="1371"/>
      <c r="ER220" s="1298"/>
      <c r="ES220" s="1113"/>
      <c r="ET220" s="1113"/>
      <c r="EU220" s="1113"/>
      <c r="EV220" s="1113"/>
      <c r="EW220" s="1113"/>
      <c r="EX220" s="1113"/>
      <c r="EY220" s="1113"/>
      <c r="EZ220" s="1114"/>
    </row>
    <row r="221" spans="1:156" ht="30" customHeight="1" x14ac:dyDescent="0.2">
      <c r="A221" s="207">
        <f t="shared" si="25"/>
        <v>210</v>
      </c>
      <c r="B221" s="1103"/>
      <c r="C221" s="1104"/>
      <c r="D221" s="1278"/>
      <c r="E221" s="1279"/>
      <c r="F221" s="1094" t="str">
        <f t="shared" si="27"/>
        <v/>
      </c>
      <c r="G221" s="1095"/>
      <c r="H221" s="1095"/>
      <c r="I221" s="1095"/>
      <c r="J221" s="1095"/>
      <c r="K221" s="1095"/>
      <c r="L221" s="1095"/>
      <c r="M221" s="1095"/>
      <c r="N221" s="1095"/>
      <c r="O221" s="1095"/>
      <c r="P221" s="1095"/>
      <c r="Q221" s="1095"/>
      <c r="R221" s="1095"/>
      <c r="S221" s="1095"/>
      <c r="T221" s="1095"/>
      <c r="U221" s="1095"/>
      <c r="V221" s="1095"/>
      <c r="W221" s="1096"/>
      <c r="X221" s="1097">
        <f t="shared" si="26"/>
        <v>0</v>
      </c>
      <c r="Y221" s="1098"/>
      <c r="Z221" s="1099"/>
      <c r="AA221" s="1100"/>
      <c r="AB221" s="1101"/>
      <c r="AC221" s="1102"/>
      <c r="AD221" s="1135"/>
      <c r="AE221" s="1136"/>
      <c r="AF221" s="1136"/>
      <c r="AG221" s="1137"/>
      <c r="AH221" s="1138"/>
      <c r="AI221" s="1139"/>
      <c r="AJ221" s="1140"/>
      <c r="AK221" s="1132"/>
      <c r="AL221" s="1133"/>
      <c r="AM221" s="1133"/>
      <c r="AN221" s="1133"/>
      <c r="AO221" s="1133"/>
      <c r="AP221" s="1134"/>
      <c r="AQ221" s="642" t="str">
        <f>IF(AK221="","",VLOOKUP(AK221,ﾃﾞｰﾀ一覧!$AH$4:$AR$66,2,FALSE))</f>
        <v/>
      </c>
      <c r="AR221" s="1084"/>
      <c r="AS221" s="1084"/>
      <c r="AT221" s="643" t="str">
        <f>IF(AK221="","",VLOOKUP(AK221,ﾃﾞｰﾀ一覧!$AH$4:$AR$66,3,FALSE))</f>
        <v/>
      </c>
      <c r="AU221" s="644" t="str">
        <f>IF(AK221="","",VLOOKUP(AK221,ﾃﾞｰﾀ一覧!$AH$4:$AR$66,5,FALSE))</f>
        <v/>
      </c>
      <c r="AV221" s="1084"/>
      <c r="AW221" s="1084"/>
      <c r="AX221" s="643" t="str">
        <f>IF(AK221="","",VLOOKUP(AK221,ﾃﾞｰﾀ一覧!$AH$4:$AR$66,6,FALSE))</f>
        <v/>
      </c>
      <c r="AY221" s="649" t="str">
        <f>IF(AK221="","",VLOOKUP(AK221,ﾃﾞｰﾀ一覧!$AH$4:$AR$66,8,FALSE))</f>
        <v/>
      </c>
      <c r="AZ221" s="1084"/>
      <c r="BA221" s="1084"/>
      <c r="BB221" s="388" t="str">
        <f>IF(AK221="","",VLOOKUP(AK221,ﾃﾞｰﾀ一覧!$AH$4:$AR$66,9,FALSE))</f>
        <v/>
      </c>
      <c r="BC221" s="1124"/>
      <c r="BD221" s="1125"/>
      <c r="BE221" s="1125"/>
      <c r="BF221" s="1124"/>
      <c r="BG221" s="1125"/>
      <c r="BH221" s="1125"/>
      <c r="BI221" s="1124"/>
      <c r="BJ221" s="1125"/>
      <c r="BK221" s="1150"/>
      <c r="BL221" s="1154"/>
      <c r="BM221" s="1155"/>
      <c r="BN221" s="1156"/>
      <c r="BO221" s="1109" t="str">
        <f>IF($AK221="","",IF($BF221="","",IF($BF221=ﾃﾞｰﾀ一覧!$U$37,"",IF($BF221=ﾃﾞｰﾀ一覧!$U$38,"",IF($AH221=ﾃﾞｰﾀ一覧!$U$25,VLOOKUP($AK221,ﾃﾞｰﾀ一覧!$AH$43:$AR$66,10,FALSE),VLOOKUP($AK221,ﾃﾞｰﾀ一覧!$AH$4:$AR$66,10,FALSE))))))</f>
        <v/>
      </c>
      <c r="BP221" s="1110"/>
      <c r="BQ221" s="1110"/>
      <c r="BR221" s="1111"/>
      <c r="BS221" s="1115">
        <f>IF($BL221="",0,VLOOKUP($BL221,ﾃﾞｰﾀ一覧!$AY$4:$BB$16,3,FALSE))</f>
        <v>0</v>
      </c>
      <c r="BT221" s="1115"/>
      <c r="BU221" s="1115"/>
      <c r="BV221" s="1112" t="str">
        <f>IF($BO221="","",IF($BF221=ﾃﾞｰﾀ一覧!$U$37,"",IF($BF221=ﾃﾞｰﾀ一覧!$U$38,"",IF($BO221=ﾃﾞｰﾀ一覧!$AT$27,ﾃﾞｰﾀ一覧!$AT$27,VLOOKUP($AK221,ﾃﾞｰﾀ一覧!$AH$4:$AR$66,11,FALSE)*IF($BO221=ﾃﾞｰﾀ一覧!$AT$17,($AR221+1)*($AV221+1),IF($BO221=ﾃﾞｰﾀ一覧!$AT$22,IF(COUNTIF($AD221,"*天端*"),ﾃﾞｰﾀ一覧!$AU$43/2,ﾃﾞｰﾀ一覧!$AU$43/3),IF($BO221=ﾃﾞｰﾀ一覧!$AT$20,$AR221*$AV221,IF($BO221=ﾃﾞｰﾀ一覧!$AT$21,$AV221,1))))))))</f>
        <v/>
      </c>
      <c r="BW221" s="1112"/>
      <c r="BX221" s="1112"/>
      <c r="BY221" s="1088" t="str">
        <f>IF($B221="","",IF($AH221="","",IF($CK221=ﾃﾞｰﾀ一覧!$U$53,ﾃﾞｰﾀ一覧!$U$61,IF($AH221=ﾃﾞｰﾀ一覧!$U$21,ﾃﾞｰﾀ一覧!$U$60,IF(OR($AH221=ﾃﾞｰﾀ一覧!$U$19,$AH221=ﾃﾞｰﾀ一覧!$U$20,$AH221=ﾃﾞｰﾀ一覧!$U$23,$AH221=ﾃﾞｰﾀ一覧!$U$22,$AH221=ﾃﾞｰﾀ一覧!$U$18,AH221=ﾃﾞｰﾀ一覧!$U$25),ﾃﾞｰﾀ一覧!$U$59,ﾃﾞｰﾀ一覧!$U$62)))))</f>
        <v/>
      </c>
      <c r="BZ221" s="1089"/>
      <c r="CA221" s="1113"/>
      <c r="CB221" s="1113"/>
      <c r="CC221" s="1113"/>
      <c r="CD221" s="1113"/>
      <c r="CE221" s="1113"/>
      <c r="CF221" s="1113"/>
      <c r="CG221" s="1113"/>
      <c r="CH221" s="1113"/>
      <c r="CI221" s="1114"/>
      <c r="CK221" s="240"/>
      <c r="CM221" s="378" t="str">
        <f t="shared" si="21"/>
        <v/>
      </c>
      <c r="CN221" s="379" t="str">
        <f t="shared" si="22"/>
        <v/>
      </c>
      <c r="CO221" s="379" t="str">
        <f t="shared" si="23"/>
        <v/>
      </c>
      <c r="CP221" s="380" t="str">
        <f t="shared" si="24"/>
        <v/>
      </c>
      <c r="CQ221" s="244"/>
      <c r="CR221" s="1100"/>
      <c r="CS221" s="1101"/>
      <c r="CT221" s="1102"/>
      <c r="CU221" s="1135"/>
      <c r="CV221" s="1136"/>
      <c r="CW221" s="1136"/>
      <c r="CX221" s="1137"/>
      <c r="CY221" s="1138"/>
      <c r="CZ221" s="1139"/>
      <c r="DA221" s="1140"/>
      <c r="DB221" s="1132"/>
      <c r="DC221" s="1133"/>
      <c r="DD221" s="1133"/>
      <c r="DE221" s="1133"/>
      <c r="DF221" s="1133"/>
      <c r="DG221" s="1134"/>
      <c r="DH221" s="580"/>
      <c r="DI221" s="1372"/>
      <c r="DJ221" s="1372"/>
      <c r="DK221" s="581"/>
      <c r="DL221" s="582"/>
      <c r="DM221" s="1372"/>
      <c r="DN221" s="1372"/>
      <c r="DO221" s="581"/>
      <c r="DP221" s="582"/>
      <c r="DQ221" s="1372"/>
      <c r="DR221" s="1372"/>
      <c r="DS221" s="583"/>
      <c r="DT221" s="1124"/>
      <c r="DU221" s="1125"/>
      <c r="DV221" s="1150"/>
      <c r="DW221" s="1124"/>
      <c r="DX221" s="1125"/>
      <c r="DY221" s="1150"/>
      <c r="DZ221" s="1362"/>
      <c r="EA221" s="1363"/>
      <c r="EB221" s="1362"/>
      <c r="EC221" s="1363"/>
      <c r="ED221" s="1362"/>
      <c r="EE221" s="1363"/>
      <c r="EF221" s="1364"/>
      <c r="EG221" s="1296"/>
      <c r="EH221" s="1296"/>
      <c r="EI221" s="1365"/>
      <c r="EJ221" s="1366"/>
      <c r="EK221" s="1367"/>
      <c r="EL221" s="1368"/>
      <c r="EM221" s="1298"/>
      <c r="EN221" s="1113"/>
      <c r="EO221" s="1369"/>
      <c r="EP221" s="1370"/>
      <c r="EQ221" s="1371"/>
      <c r="ER221" s="1298"/>
      <c r="ES221" s="1113"/>
      <c r="ET221" s="1113"/>
      <c r="EU221" s="1113"/>
      <c r="EV221" s="1113"/>
      <c r="EW221" s="1113"/>
      <c r="EX221" s="1113"/>
      <c r="EY221" s="1113"/>
      <c r="EZ221" s="1114"/>
    </row>
    <row r="222" spans="1:156" ht="30" customHeight="1" x14ac:dyDescent="0.2">
      <c r="A222" s="207">
        <f t="shared" si="25"/>
        <v>211</v>
      </c>
      <c r="B222" s="1103"/>
      <c r="C222" s="1104"/>
      <c r="D222" s="1092"/>
      <c r="E222" s="1093"/>
      <c r="F222" s="1094" t="str">
        <f t="shared" si="27"/>
        <v/>
      </c>
      <c r="G222" s="1095"/>
      <c r="H222" s="1095"/>
      <c r="I222" s="1095"/>
      <c r="J222" s="1095"/>
      <c r="K222" s="1095"/>
      <c r="L222" s="1095"/>
      <c r="M222" s="1095"/>
      <c r="N222" s="1095"/>
      <c r="O222" s="1095"/>
      <c r="P222" s="1095"/>
      <c r="Q222" s="1095"/>
      <c r="R222" s="1095"/>
      <c r="S222" s="1095"/>
      <c r="T222" s="1095"/>
      <c r="U222" s="1095"/>
      <c r="V222" s="1095"/>
      <c r="W222" s="1096"/>
      <c r="X222" s="1097">
        <f t="shared" si="26"/>
        <v>0</v>
      </c>
      <c r="Y222" s="1098"/>
      <c r="Z222" s="1099"/>
      <c r="AA222" s="1100"/>
      <c r="AB222" s="1101"/>
      <c r="AC222" s="1102"/>
      <c r="AD222" s="1135"/>
      <c r="AE222" s="1136"/>
      <c r="AF222" s="1136"/>
      <c r="AG222" s="1137"/>
      <c r="AH222" s="1138"/>
      <c r="AI222" s="1139"/>
      <c r="AJ222" s="1140"/>
      <c r="AK222" s="1132"/>
      <c r="AL222" s="1133"/>
      <c r="AM222" s="1133"/>
      <c r="AN222" s="1133"/>
      <c r="AO222" s="1133"/>
      <c r="AP222" s="1134"/>
      <c r="AQ222" s="642" t="str">
        <f>IF(AK222="","",VLOOKUP(AK222,ﾃﾞｰﾀ一覧!$AH$4:$AR$66,2,FALSE))</f>
        <v/>
      </c>
      <c r="AR222" s="1084"/>
      <c r="AS222" s="1084"/>
      <c r="AT222" s="643" t="str">
        <f>IF(AK222="","",VLOOKUP(AK222,ﾃﾞｰﾀ一覧!$AH$4:$AR$66,3,FALSE))</f>
        <v/>
      </c>
      <c r="AU222" s="644" t="str">
        <f>IF(AK222="","",VLOOKUP(AK222,ﾃﾞｰﾀ一覧!$AH$4:$AR$66,5,FALSE))</f>
        <v/>
      </c>
      <c r="AV222" s="1084"/>
      <c r="AW222" s="1084"/>
      <c r="AX222" s="643" t="str">
        <f>IF(AK222="","",VLOOKUP(AK222,ﾃﾞｰﾀ一覧!$AH$4:$AR$66,6,FALSE))</f>
        <v/>
      </c>
      <c r="AY222" s="649" t="str">
        <f>IF(AK222="","",VLOOKUP(AK222,ﾃﾞｰﾀ一覧!$AH$4:$AR$66,8,FALSE))</f>
        <v/>
      </c>
      <c r="AZ222" s="1084"/>
      <c r="BA222" s="1084"/>
      <c r="BB222" s="388" t="str">
        <f>IF(AK222="","",VLOOKUP(AK222,ﾃﾞｰﾀ一覧!$AH$4:$AR$66,9,FALSE))</f>
        <v/>
      </c>
      <c r="BC222" s="1124"/>
      <c r="BD222" s="1125"/>
      <c r="BE222" s="1125"/>
      <c r="BF222" s="1124"/>
      <c r="BG222" s="1125"/>
      <c r="BH222" s="1125"/>
      <c r="BI222" s="1124"/>
      <c r="BJ222" s="1125"/>
      <c r="BK222" s="1150"/>
      <c r="BL222" s="1154"/>
      <c r="BM222" s="1155"/>
      <c r="BN222" s="1156"/>
      <c r="BO222" s="1109" t="str">
        <f>IF($AK222="","",IF($BF222="","",IF($BF222=ﾃﾞｰﾀ一覧!$U$37,"",IF($BF222=ﾃﾞｰﾀ一覧!$U$38,"",IF($AH222=ﾃﾞｰﾀ一覧!$U$25,VLOOKUP($AK222,ﾃﾞｰﾀ一覧!$AH$43:$AR$66,10,FALSE),VLOOKUP($AK222,ﾃﾞｰﾀ一覧!$AH$4:$AR$66,10,FALSE))))))</f>
        <v/>
      </c>
      <c r="BP222" s="1110"/>
      <c r="BQ222" s="1110"/>
      <c r="BR222" s="1111"/>
      <c r="BS222" s="1115">
        <f>IF($BL222="",0,VLOOKUP($BL222,ﾃﾞｰﾀ一覧!$AY$4:$BB$16,3,FALSE))</f>
        <v>0</v>
      </c>
      <c r="BT222" s="1115"/>
      <c r="BU222" s="1115"/>
      <c r="BV222" s="1112" t="str">
        <f>IF($BO222="","",IF($BF222=ﾃﾞｰﾀ一覧!$U$37,"",IF($BF222=ﾃﾞｰﾀ一覧!$U$38,"",IF($BO222=ﾃﾞｰﾀ一覧!$AT$27,ﾃﾞｰﾀ一覧!$AT$27,VLOOKUP($AK222,ﾃﾞｰﾀ一覧!$AH$4:$AR$66,11,FALSE)*IF($BO222=ﾃﾞｰﾀ一覧!$AT$17,($AR222+1)*($AV222+1),IF($BO222=ﾃﾞｰﾀ一覧!$AT$22,IF(COUNTIF($AD222,"*天端*"),ﾃﾞｰﾀ一覧!$AU$43/2,ﾃﾞｰﾀ一覧!$AU$43/3),IF($BO222=ﾃﾞｰﾀ一覧!$AT$20,$AR222*$AV222,IF($BO222=ﾃﾞｰﾀ一覧!$AT$21,$AV222,1))))))))</f>
        <v/>
      </c>
      <c r="BW222" s="1112"/>
      <c r="BX222" s="1112"/>
      <c r="BY222" s="1088" t="str">
        <f>IF($B222="","",IF($AH222="","",IF($CK222=ﾃﾞｰﾀ一覧!$U$53,ﾃﾞｰﾀ一覧!$U$61,IF($AH222=ﾃﾞｰﾀ一覧!$U$21,ﾃﾞｰﾀ一覧!$U$60,IF(OR($AH222=ﾃﾞｰﾀ一覧!$U$19,$AH222=ﾃﾞｰﾀ一覧!$U$20,$AH222=ﾃﾞｰﾀ一覧!$U$23,$AH222=ﾃﾞｰﾀ一覧!$U$22,$AH222=ﾃﾞｰﾀ一覧!$U$18,AH222=ﾃﾞｰﾀ一覧!$U$25),ﾃﾞｰﾀ一覧!$U$59,ﾃﾞｰﾀ一覧!$U$62)))))</f>
        <v/>
      </c>
      <c r="BZ222" s="1089"/>
      <c r="CA222" s="1298"/>
      <c r="CB222" s="1113"/>
      <c r="CC222" s="1113"/>
      <c r="CD222" s="1113"/>
      <c r="CE222" s="1113"/>
      <c r="CF222" s="1113"/>
      <c r="CG222" s="1113"/>
      <c r="CH222" s="1113"/>
      <c r="CI222" s="1114"/>
      <c r="CK222" s="240"/>
      <c r="CM222" s="378" t="str">
        <f t="shared" si="21"/>
        <v/>
      </c>
      <c r="CN222" s="379" t="str">
        <f t="shared" si="22"/>
        <v/>
      </c>
      <c r="CO222" s="379" t="str">
        <f t="shared" si="23"/>
        <v/>
      </c>
      <c r="CP222" s="380" t="str">
        <f t="shared" si="24"/>
        <v/>
      </c>
      <c r="CQ222" s="244"/>
      <c r="CR222" s="1100"/>
      <c r="CS222" s="1101"/>
      <c r="CT222" s="1102"/>
      <c r="CU222" s="1135"/>
      <c r="CV222" s="1136"/>
      <c r="CW222" s="1136"/>
      <c r="CX222" s="1137"/>
      <c r="CY222" s="1138"/>
      <c r="CZ222" s="1139"/>
      <c r="DA222" s="1140"/>
      <c r="DB222" s="1132"/>
      <c r="DC222" s="1133"/>
      <c r="DD222" s="1133"/>
      <c r="DE222" s="1133"/>
      <c r="DF222" s="1133"/>
      <c r="DG222" s="1134"/>
      <c r="DH222" s="580"/>
      <c r="DI222" s="1372"/>
      <c r="DJ222" s="1372"/>
      <c r="DK222" s="581"/>
      <c r="DL222" s="582"/>
      <c r="DM222" s="1373"/>
      <c r="DN222" s="1373"/>
      <c r="DO222" s="581"/>
      <c r="DP222" s="582"/>
      <c r="DQ222" s="1372"/>
      <c r="DR222" s="1372"/>
      <c r="DS222" s="583"/>
      <c r="DT222" s="1124"/>
      <c r="DU222" s="1125"/>
      <c r="DV222" s="1150"/>
      <c r="DW222" s="1124"/>
      <c r="DX222" s="1125"/>
      <c r="DY222" s="1150"/>
      <c r="DZ222" s="1362"/>
      <c r="EA222" s="1363"/>
      <c r="EB222" s="1362"/>
      <c r="EC222" s="1363"/>
      <c r="ED222" s="1362"/>
      <c r="EE222" s="1363"/>
      <c r="EF222" s="1364"/>
      <c r="EG222" s="1296"/>
      <c r="EH222" s="1296"/>
      <c r="EI222" s="1365"/>
      <c r="EJ222" s="1366"/>
      <c r="EK222" s="1367"/>
      <c r="EL222" s="1368"/>
      <c r="EM222" s="1298"/>
      <c r="EN222" s="1113"/>
      <c r="EO222" s="1369"/>
      <c r="EP222" s="1370"/>
      <c r="EQ222" s="1371"/>
      <c r="ER222" s="1298"/>
      <c r="ES222" s="1113"/>
      <c r="ET222" s="1113"/>
      <c r="EU222" s="1113"/>
      <c r="EV222" s="1113"/>
      <c r="EW222" s="1113"/>
      <c r="EX222" s="1113"/>
      <c r="EY222" s="1113"/>
      <c r="EZ222" s="1114"/>
    </row>
    <row r="223" spans="1:156" ht="30" customHeight="1" x14ac:dyDescent="0.2">
      <c r="A223" s="207">
        <f t="shared" si="25"/>
        <v>212</v>
      </c>
      <c r="B223" s="1103"/>
      <c r="C223" s="1104"/>
      <c r="D223" s="1278"/>
      <c r="E223" s="1279"/>
      <c r="F223" s="1094" t="str">
        <f t="shared" si="27"/>
        <v/>
      </c>
      <c r="G223" s="1095"/>
      <c r="H223" s="1095"/>
      <c r="I223" s="1095"/>
      <c r="J223" s="1095"/>
      <c r="K223" s="1095"/>
      <c r="L223" s="1095"/>
      <c r="M223" s="1095"/>
      <c r="N223" s="1095"/>
      <c r="O223" s="1095"/>
      <c r="P223" s="1095"/>
      <c r="Q223" s="1095"/>
      <c r="R223" s="1095"/>
      <c r="S223" s="1095"/>
      <c r="T223" s="1095"/>
      <c r="U223" s="1095"/>
      <c r="V223" s="1095"/>
      <c r="W223" s="1096"/>
      <c r="X223" s="1097">
        <f t="shared" si="26"/>
        <v>0</v>
      </c>
      <c r="Y223" s="1098"/>
      <c r="Z223" s="1099"/>
      <c r="AA223" s="1100"/>
      <c r="AB223" s="1101"/>
      <c r="AC223" s="1102"/>
      <c r="AD223" s="1135"/>
      <c r="AE223" s="1136"/>
      <c r="AF223" s="1136"/>
      <c r="AG223" s="1137"/>
      <c r="AH223" s="1138"/>
      <c r="AI223" s="1139"/>
      <c r="AJ223" s="1140"/>
      <c r="AK223" s="1132"/>
      <c r="AL223" s="1133"/>
      <c r="AM223" s="1133"/>
      <c r="AN223" s="1133"/>
      <c r="AO223" s="1133"/>
      <c r="AP223" s="1134"/>
      <c r="AQ223" s="642" t="str">
        <f>IF(AK223="","",VLOOKUP(AK223,ﾃﾞｰﾀ一覧!$AH$4:$AR$66,2,FALSE))</f>
        <v/>
      </c>
      <c r="AR223" s="1084"/>
      <c r="AS223" s="1084"/>
      <c r="AT223" s="643" t="str">
        <f>IF(AK223="","",VLOOKUP(AK223,ﾃﾞｰﾀ一覧!$AH$4:$AR$66,3,FALSE))</f>
        <v/>
      </c>
      <c r="AU223" s="644" t="str">
        <f>IF(AK223="","",VLOOKUP(AK223,ﾃﾞｰﾀ一覧!$AH$4:$AR$66,5,FALSE))</f>
        <v/>
      </c>
      <c r="AV223" s="1084"/>
      <c r="AW223" s="1084"/>
      <c r="AX223" s="643" t="str">
        <f>IF(AK223="","",VLOOKUP(AK223,ﾃﾞｰﾀ一覧!$AH$4:$AR$66,6,FALSE))</f>
        <v/>
      </c>
      <c r="AY223" s="649" t="str">
        <f>IF(AK223="","",VLOOKUP(AK223,ﾃﾞｰﾀ一覧!$AH$4:$AR$66,8,FALSE))</f>
        <v/>
      </c>
      <c r="AZ223" s="1084"/>
      <c r="BA223" s="1084"/>
      <c r="BB223" s="388" t="str">
        <f>IF(AK223="","",VLOOKUP(AK223,ﾃﾞｰﾀ一覧!$AH$4:$AR$66,9,FALSE))</f>
        <v/>
      </c>
      <c r="BC223" s="1124"/>
      <c r="BD223" s="1125"/>
      <c r="BE223" s="1125"/>
      <c r="BF223" s="1124"/>
      <c r="BG223" s="1125"/>
      <c r="BH223" s="1125"/>
      <c r="BI223" s="1124"/>
      <c r="BJ223" s="1125"/>
      <c r="BK223" s="1150"/>
      <c r="BL223" s="1154"/>
      <c r="BM223" s="1155"/>
      <c r="BN223" s="1156"/>
      <c r="BO223" s="1109" t="str">
        <f>IF($AK223="","",IF($BF223="","",IF($BF223=ﾃﾞｰﾀ一覧!$U$37,"",IF($BF223=ﾃﾞｰﾀ一覧!$U$38,"",IF($AH223=ﾃﾞｰﾀ一覧!$U$25,VLOOKUP($AK223,ﾃﾞｰﾀ一覧!$AH$43:$AR$66,10,FALSE),VLOOKUP($AK223,ﾃﾞｰﾀ一覧!$AH$4:$AR$66,10,FALSE))))))</f>
        <v/>
      </c>
      <c r="BP223" s="1110"/>
      <c r="BQ223" s="1110"/>
      <c r="BR223" s="1111"/>
      <c r="BS223" s="1115">
        <f>IF($BL223="",0,VLOOKUP($BL223,ﾃﾞｰﾀ一覧!$AY$4:$BB$16,3,FALSE))</f>
        <v>0</v>
      </c>
      <c r="BT223" s="1115"/>
      <c r="BU223" s="1115"/>
      <c r="BV223" s="1112" t="str">
        <f>IF($BO223="","",IF($BF223=ﾃﾞｰﾀ一覧!$U$37,"",IF($BF223=ﾃﾞｰﾀ一覧!$U$38,"",IF($BO223=ﾃﾞｰﾀ一覧!$AT$27,ﾃﾞｰﾀ一覧!$AT$27,VLOOKUP($AK223,ﾃﾞｰﾀ一覧!$AH$4:$AR$66,11,FALSE)*IF($BO223=ﾃﾞｰﾀ一覧!$AT$17,($AR223+1)*($AV223+1),IF($BO223=ﾃﾞｰﾀ一覧!$AT$22,IF(COUNTIF($AD223,"*天端*"),ﾃﾞｰﾀ一覧!$AU$43/2,ﾃﾞｰﾀ一覧!$AU$43/3),IF($BO223=ﾃﾞｰﾀ一覧!$AT$20,$AR223*$AV223,IF($BO223=ﾃﾞｰﾀ一覧!$AT$21,$AV223,1))))))))</f>
        <v/>
      </c>
      <c r="BW223" s="1112"/>
      <c r="BX223" s="1112"/>
      <c r="BY223" s="1088" t="str">
        <f>IF($B223="","",IF($AH223="","",IF($CK223=ﾃﾞｰﾀ一覧!$U$53,ﾃﾞｰﾀ一覧!$U$61,IF($AH223=ﾃﾞｰﾀ一覧!$U$21,ﾃﾞｰﾀ一覧!$U$60,IF(OR($AH223=ﾃﾞｰﾀ一覧!$U$19,$AH223=ﾃﾞｰﾀ一覧!$U$20,$AH223=ﾃﾞｰﾀ一覧!$U$23,$AH223=ﾃﾞｰﾀ一覧!$U$22,$AH223=ﾃﾞｰﾀ一覧!$U$18,AH223=ﾃﾞｰﾀ一覧!$U$25),ﾃﾞｰﾀ一覧!$U$59,ﾃﾞｰﾀ一覧!$U$62)))))</f>
        <v/>
      </c>
      <c r="BZ223" s="1089"/>
      <c r="CA223" s="1298"/>
      <c r="CB223" s="1113"/>
      <c r="CC223" s="1113"/>
      <c r="CD223" s="1113"/>
      <c r="CE223" s="1113"/>
      <c r="CF223" s="1113"/>
      <c r="CG223" s="1113"/>
      <c r="CH223" s="1113"/>
      <c r="CI223" s="1114"/>
      <c r="CK223" s="240"/>
      <c r="CM223" s="378" t="str">
        <f t="shared" si="21"/>
        <v/>
      </c>
      <c r="CN223" s="379" t="str">
        <f t="shared" si="22"/>
        <v/>
      </c>
      <c r="CO223" s="379" t="str">
        <f t="shared" si="23"/>
        <v/>
      </c>
      <c r="CP223" s="380" t="str">
        <f t="shared" si="24"/>
        <v/>
      </c>
      <c r="CQ223" s="244"/>
      <c r="CR223" s="1100"/>
      <c r="CS223" s="1101"/>
      <c r="CT223" s="1102"/>
      <c r="CU223" s="1135"/>
      <c r="CV223" s="1136"/>
      <c r="CW223" s="1136"/>
      <c r="CX223" s="1137"/>
      <c r="CY223" s="1138"/>
      <c r="CZ223" s="1139"/>
      <c r="DA223" s="1140"/>
      <c r="DB223" s="1132"/>
      <c r="DC223" s="1133"/>
      <c r="DD223" s="1133"/>
      <c r="DE223" s="1133"/>
      <c r="DF223" s="1133"/>
      <c r="DG223" s="1134"/>
      <c r="DH223" s="580"/>
      <c r="DI223" s="1372"/>
      <c r="DJ223" s="1372"/>
      <c r="DK223" s="581"/>
      <c r="DL223" s="582"/>
      <c r="DM223" s="1372"/>
      <c r="DN223" s="1372"/>
      <c r="DO223" s="581"/>
      <c r="DP223" s="582"/>
      <c r="DQ223" s="1372"/>
      <c r="DR223" s="1372"/>
      <c r="DS223" s="583"/>
      <c r="DT223" s="1124"/>
      <c r="DU223" s="1125"/>
      <c r="DV223" s="1150"/>
      <c r="DW223" s="1124"/>
      <c r="DX223" s="1125"/>
      <c r="DY223" s="1150"/>
      <c r="DZ223" s="1362"/>
      <c r="EA223" s="1363"/>
      <c r="EB223" s="1362"/>
      <c r="EC223" s="1363"/>
      <c r="ED223" s="1362"/>
      <c r="EE223" s="1363"/>
      <c r="EF223" s="1364"/>
      <c r="EG223" s="1296"/>
      <c r="EH223" s="1296"/>
      <c r="EI223" s="1365"/>
      <c r="EJ223" s="1366"/>
      <c r="EK223" s="1367"/>
      <c r="EL223" s="1368"/>
      <c r="EM223" s="1298"/>
      <c r="EN223" s="1113"/>
      <c r="EO223" s="1369"/>
      <c r="EP223" s="1370"/>
      <c r="EQ223" s="1371"/>
      <c r="ER223" s="1298"/>
      <c r="ES223" s="1113"/>
      <c r="ET223" s="1113"/>
      <c r="EU223" s="1113"/>
      <c r="EV223" s="1113"/>
      <c r="EW223" s="1113"/>
      <c r="EX223" s="1113"/>
      <c r="EY223" s="1113"/>
      <c r="EZ223" s="1114"/>
    </row>
    <row r="224" spans="1:156" ht="30" customHeight="1" x14ac:dyDescent="0.2">
      <c r="A224" s="207">
        <f t="shared" si="25"/>
        <v>213</v>
      </c>
      <c r="B224" s="1103"/>
      <c r="C224" s="1104"/>
      <c r="D224" s="1092"/>
      <c r="E224" s="1093"/>
      <c r="F224" s="1094" t="str">
        <f t="shared" si="27"/>
        <v/>
      </c>
      <c r="G224" s="1095"/>
      <c r="H224" s="1095"/>
      <c r="I224" s="1095"/>
      <c r="J224" s="1095"/>
      <c r="K224" s="1095"/>
      <c r="L224" s="1095"/>
      <c r="M224" s="1095"/>
      <c r="N224" s="1095"/>
      <c r="O224" s="1095"/>
      <c r="P224" s="1095"/>
      <c r="Q224" s="1095"/>
      <c r="R224" s="1095"/>
      <c r="S224" s="1095"/>
      <c r="T224" s="1095"/>
      <c r="U224" s="1095"/>
      <c r="V224" s="1095"/>
      <c r="W224" s="1096"/>
      <c r="X224" s="1097">
        <f t="shared" si="26"/>
        <v>0</v>
      </c>
      <c r="Y224" s="1098"/>
      <c r="Z224" s="1099"/>
      <c r="AA224" s="1100"/>
      <c r="AB224" s="1101"/>
      <c r="AC224" s="1102"/>
      <c r="AD224" s="1135"/>
      <c r="AE224" s="1136"/>
      <c r="AF224" s="1136"/>
      <c r="AG224" s="1137"/>
      <c r="AH224" s="1138"/>
      <c r="AI224" s="1139"/>
      <c r="AJ224" s="1140"/>
      <c r="AK224" s="1132"/>
      <c r="AL224" s="1133"/>
      <c r="AM224" s="1133"/>
      <c r="AN224" s="1133"/>
      <c r="AO224" s="1133"/>
      <c r="AP224" s="1134"/>
      <c r="AQ224" s="642" t="str">
        <f>IF(AK224="","",VLOOKUP(AK224,ﾃﾞｰﾀ一覧!$AH$4:$AR$66,2,FALSE))</f>
        <v/>
      </c>
      <c r="AR224" s="1084"/>
      <c r="AS224" s="1084"/>
      <c r="AT224" s="643" t="str">
        <f>IF(AK224="","",VLOOKUP(AK224,ﾃﾞｰﾀ一覧!$AH$4:$AR$66,3,FALSE))</f>
        <v/>
      </c>
      <c r="AU224" s="644" t="str">
        <f>IF(AK224="","",VLOOKUP(AK224,ﾃﾞｰﾀ一覧!$AH$4:$AR$66,5,FALSE))</f>
        <v/>
      </c>
      <c r="AV224" s="1084"/>
      <c r="AW224" s="1084"/>
      <c r="AX224" s="643" t="str">
        <f>IF(AK224="","",VLOOKUP(AK224,ﾃﾞｰﾀ一覧!$AH$4:$AR$66,6,FALSE))</f>
        <v/>
      </c>
      <c r="AY224" s="649" t="str">
        <f>IF(AK224="","",VLOOKUP(AK224,ﾃﾞｰﾀ一覧!$AH$4:$AR$66,8,FALSE))</f>
        <v/>
      </c>
      <c r="AZ224" s="1084"/>
      <c r="BA224" s="1084"/>
      <c r="BB224" s="388" t="str">
        <f>IF(AK224="","",VLOOKUP(AK224,ﾃﾞｰﾀ一覧!$AH$4:$AR$66,9,FALSE))</f>
        <v/>
      </c>
      <c r="BC224" s="1124"/>
      <c r="BD224" s="1125"/>
      <c r="BE224" s="1125"/>
      <c r="BF224" s="1124"/>
      <c r="BG224" s="1125"/>
      <c r="BH224" s="1125"/>
      <c r="BI224" s="1124"/>
      <c r="BJ224" s="1125"/>
      <c r="BK224" s="1150"/>
      <c r="BL224" s="1154"/>
      <c r="BM224" s="1155"/>
      <c r="BN224" s="1156"/>
      <c r="BO224" s="1109" t="str">
        <f>IF($AK224="","",IF($BF224="","",IF($BF224=ﾃﾞｰﾀ一覧!$U$37,"",IF($BF224=ﾃﾞｰﾀ一覧!$U$38,"",IF($AH224=ﾃﾞｰﾀ一覧!$U$25,VLOOKUP($AK224,ﾃﾞｰﾀ一覧!$AH$43:$AR$66,10,FALSE),VLOOKUP($AK224,ﾃﾞｰﾀ一覧!$AH$4:$AR$66,10,FALSE))))))</f>
        <v/>
      </c>
      <c r="BP224" s="1110"/>
      <c r="BQ224" s="1110"/>
      <c r="BR224" s="1111"/>
      <c r="BS224" s="1115">
        <f>IF($BL224="",0,VLOOKUP($BL224,ﾃﾞｰﾀ一覧!$AY$4:$BB$16,3,FALSE))</f>
        <v>0</v>
      </c>
      <c r="BT224" s="1115"/>
      <c r="BU224" s="1115"/>
      <c r="BV224" s="1112" t="str">
        <f>IF($BO224="","",IF($BF224=ﾃﾞｰﾀ一覧!$U$37,"",IF($BF224=ﾃﾞｰﾀ一覧!$U$38,"",IF($BO224=ﾃﾞｰﾀ一覧!$AT$27,ﾃﾞｰﾀ一覧!$AT$27,VLOOKUP($AK224,ﾃﾞｰﾀ一覧!$AH$4:$AR$66,11,FALSE)*IF($BO224=ﾃﾞｰﾀ一覧!$AT$17,($AR224+1)*($AV224+1),IF($BO224=ﾃﾞｰﾀ一覧!$AT$22,IF(COUNTIF($AD224,"*天端*"),ﾃﾞｰﾀ一覧!$AU$43/2,ﾃﾞｰﾀ一覧!$AU$43/3),IF($BO224=ﾃﾞｰﾀ一覧!$AT$20,$AR224*$AV224,IF($BO224=ﾃﾞｰﾀ一覧!$AT$21,$AV224,1))))))))</f>
        <v/>
      </c>
      <c r="BW224" s="1112"/>
      <c r="BX224" s="1112"/>
      <c r="BY224" s="1088" t="str">
        <f>IF($B224="","",IF($AH224="","",IF($CK224=ﾃﾞｰﾀ一覧!$U$53,ﾃﾞｰﾀ一覧!$U$61,IF($AH224=ﾃﾞｰﾀ一覧!$U$21,ﾃﾞｰﾀ一覧!$U$60,IF(OR($AH224=ﾃﾞｰﾀ一覧!$U$19,$AH224=ﾃﾞｰﾀ一覧!$U$20,$AH224=ﾃﾞｰﾀ一覧!$U$23,$AH224=ﾃﾞｰﾀ一覧!$U$22,$AH224=ﾃﾞｰﾀ一覧!$U$18,AH224=ﾃﾞｰﾀ一覧!$U$25),ﾃﾞｰﾀ一覧!$U$59,ﾃﾞｰﾀ一覧!$U$62)))))</f>
        <v/>
      </c>
      <c r="BZ224" s="1089"/>
      <c r="CA224" s="1113"/>
      <c r="CB224" s="1113"/>
      <c r="CC224" s="1113"/>
      <c r="CD224" s="1113"/>
      <c r="CE224" s="1113"/>
      <c r="CF224" s="1113"/>
      <c r="CG224" s="1113"/>
      <c r="CH224" s="1113"/>
      <c r="CI224" s="1114"/>
      <c r="CK224" s="240"/>
      <c r="CM224" s="378" t="str">
        <f t="shared" si="21"/>
        <v/>
      </c>
      <c r="CN224" s="379" t="str">
        <f t="shared" si="22"/>
        <v/>
      </c>
      <c r="CO224" s="379" t="str">
        <f t="shared" si="23"/>
        <v/>
      </c>
      <c r="CP224" s="380" t="str">
        <f t="shared" si="24"/>
        <v/>
      </c>
      <c r="CQ224" s="244"/>
      <c r="CR224" s="1100"/>
      <c r="CS224" s="1101"/>
      <c r="CT224" s="1102"/>
      <c r="CU224" s="1135"/>
      <c r="CV224" s="1136"/>
      <c r="CW224" s="1136"/>
      <c r="CX224" s="1137"/>
      <c r="CY224" s="1138"/>
      <c r="CZ224" s="1139"/>
      <c r="DA224" s="1140"/>
      <c r="DB224" s="1132"/>
      <c r="DC224" s="1133"/>
      <c r="DD224" s="1133"/>
      <c r="DE224" s="1133"/>
      <c r="DF224" s="1133"/>
      <c r="DG224" s="1134"/>
      <c r="DH224" s="580"/>
      <c r="DI224" s="1372"/>
      <c r="DJ224" s="1372"/>
      <c r="DK224" s="581"/>
      <c r="DL224" s="582"/>
      <c r="DM224" s="1372"/>
      <c r="DN224" s="1372"/>
      <c r="DO224" s="581"/>
      <c r="DP224" s="582"/>
      <c r="DQ224" s="1372"/>
      <c r="DR224" s="1372"/>
      <c r="DS224" s="583"/>
      <c r="DT224" s="1124"/>
      <c r="DU224" s="1125"/>
      <c r="DV224" s="1150"/>
      <c r="DW224" s="1124"/>
      <c r="DX224" s="1125"/>
      <c r="DY224" s="1150"/>
      <c r="DZ224" s="1362"/>
      <c r="EA224" s="1363"/>
      <c r="EB224" s="1362"/>
      <c r="EC224" s="1363"/>
      <c r="ED224" s="1362"/>
      <c r="EE224" s="1363"/>
      <c r="EF224" s="1364"/>
      <c r="EG224" s="1296"/>
      <c r="EH224" s="1296"/>
      <c r="EI224" s="1365"/>
      <c r="EJ224" s="1366"/>
      <c r="EK224" s="1367"/>
      <c r="EL224" s="1368"/>
      <c r="EM224" s="1298"/>
      <c r="EN224" s="1113"/>
      <c r="EO224" s="1369"/>
      <c r="EP224" s="1370"/>
      <c r="EQ224" s="1371"/>
      <c r="ER224" s="1298"/>
      <c r="ES224" s="1113"/>
      <c r="ET224" s="1113"/>
      <c r="EU224" s="1113"/>
      <c r="EV224" s="1113"/>
      <c r="EW224" s="1113"/>
      <c r="EX224" s="1113"/>
      <c r="EY224" s="1113"/>
      <c r="EZ224" s="1114"/>
    </row>
    <row r="225" spans="1:156" ht="30" customHeight="1" x14ac:dyDescent="0.2">
      <c r="A225" s="207">
        <f t="shared" si="25"/>
        <v>214</v>
      </c>
      <c r="B225" s="1103"/>
      <c r="C225" s="1104"/>
      <c r="D225" s="1278"/>
      <c r="E225" s="1279"/>
      <c r="F225" s="1094" t="str">
        <f t="shared" si="27"/>
        <v/>
      </c>
      <c r="G225" s="1095"/>
      <c r="H225" s="1095"/>
      <c r="I225" s="1095"/>
      <c r="J225" s="1095"/>
      <c r="K225" s="1095"/>
      <c r="L225" s="1095"/>
      <c r="M225" s="1095"/>
      <c r="N225" s="1095"/>
      <c r="O225" s="1095"/>
      <c r="P225" s="1095"/>
      <c r="Q225" s="1095"/>
      <c r="R225" s="1095"/>
      <c r="S225" s="1095"/>
      <c r="T225" s="1095"/>
      <c r="U225" s="1095"/>
      <c r="V225" s="1095"/>
      <c r="W225" s="1096"/>
      <c r="X225" s="1097">
        <f t="shared" si="26"/>
        <v>0</v>
      </c>
      <c r="Y225" s="1098"/>
      <c r="Z225" s="1099"/>
      <c r="AA225" s="1100"/>
      <c r="AB225" s="1101"/>
      <c r="AC225" s="1102"/>
      <c r="AD225" s="1135"/>
      <c r="AE225" s="1136"/>
      <c r="AF225" s="1136"/>
      <c r="AG225" s="1137"/>
      <c r="AH225" s="1138"/>
      <c r="AI225" s="1139"/>
      <c r="AJ225" s="1140"/>
      <c r="AK225" s="1132"/>
      <c r="AL225" s="1133"/>
      <c r="AM225" s="1133"/>
      <c r="AN225" s="1133"/>
      <c r="AO225" s="1133"/>
      <c r="AP225" s="1134"/>
      <c r="AQ225" s="642" t="str">
        <f>IF(AK225="","",VLOOKUP(AK225,ﾃﾞｰﾀ一覧!$AH$4:$AR$66,2,FALSE))</f>
        <v/>
      </c>
      <c r="AR225" s="1084"/>
      <c r="AS225" s="1084"/>
      <c r="AT225" s="643" t="str">
        <f>IF(AK225="","",VLOOKUP(AK225,ﾃﾞｰﾀ一覧!$AH$4:$AR$66,3,FALSE))</f>
        <v/>
      </c>
      <c r="AU225" s="644" t="str">
        <f>IF(AK225="","",VLOOKUP(AK225,ﾃﾞｰﾀ一覧!$AH$4:$AR$66,5,FALSE))</f>
        <v/>
      </c>
      <c r="AV225" s="1084"/>
      <c r="AW225" s="1084"/>
      <c r="AX225" s="643" t="str">
        <f>IF(AK225="","",VLOOKUP(AK225,ﾃﾞｰﾀ一覧!$AH$4:$AR$66,6,FALSE))</f>
        <v/>
      </c>
      <c r="AY225" s="649" t="str">
        <f>IF(AK225="","",VLOOKUP(AK225,ﾃﾞｰﾀ一覧!$AH$4:$AR$66,8,FALSE))</f>
        <v/>
      </c>
      <c r="AZ225" s="1084"/>
      <c r="BA225" s="1084"/>
      <c r="BB225" s="388" t="str">
        <f>IF(AK225="","",VLOOKUP(AK225,ﾃﾞｰﾀ一覧!$AH$4:$AR$66,9,FALSE))</f>
        <v/>
      </c>
      <c r="BC225" s="1124"/>
      <c r="BD225" s="1125"/>
      <c r="BE225" s="1125"/>
      <c r="BF225" s="1124"/>
      <c r="BG225" s="1125"/>
      <c r="BH225" s="1125"/>
      <c r="BI225" s="1124"/>
      <c r="BJ225" s="1125"/>
      <c r="BK225" s="1150"/>
      <c r="BL225" s="1154"/>
      <c r="BM225" s="1155"/>
      <c r="BN225" s="1156"/>
      <c r="BO225" s="1109" t="str">
        <f>IF($AK225="","",IF($BF225="","",IF($BF225=ﾃﾞｰﾀ一覧!$U$37,"",IF($BF225=ﾃﾞｰﾀ一覧!$U$38,"",IF($AH225=ﾃﾞｰﾀ一覧!$U$25,VLOOKUP($AK225,ﾃﾞｰﾀ一覧!$AH$43:$AR$66,10,FALSE),VLOOKUP($AK225,ﾃﾞｰﾀ一覧!$AH$4:$AR$66,10,FALSE))))))</f>
        <v/>
      </c>
      <c r="BP225" s="1110"/>
      <c r="BQ225" s="1110"/>
      <c r="BR225" s="1111"/>
      <c r="BS225" s="1115">
        <f>IF($BL225="",0,VLOOKUP($BL225,ﾃﾞｰﾀ一覧!$AY$4:$BB$16,3,FALSE))</f>
        <v>0</v>
      </c>
      <c r="BT225" s="1115"/>
      <c r="BU225" s="1115"/>
      <c r="BV225" s="1112" t="str">
        <f>IF($BO225="","",IF($BF225=ﾃﾞｰﾀ一覧!$U$37,"",IF($BF225=ﾃﾞｰﾀ一覧!$U$38,"",IF($BO225=ﾃﾞｰﾀ一覧!$AT$27,ﾃﾞｰﾀ一覧!$AT$27,VLOOKUP($AK225,ﾃﾞｰﾀ一覧!$AH$4:$AR$66,11,FALSE)*IF($BO225=ﾃﾞｰﾀ一覧!$AT$17,($AR225+1)*($AV225+1),IF($BO225=ﾃﾞｰﾀ一覧!$AT$22,IF(COUNTIF($AD225,"*天端*"),ﾃﾞｰﾀ一覧!$AU$43/2,ﾃﾞｰﾀ一覧!$AU$43/3),IF($BO225=ﾃﾞｰﾀ一覧!$AT$20,$AR225*$AV225,IF($BO225=ﾃﾞｰﾀ一覧!$AT$21,$AV225,1))))))))</f>
        <v/>
      </c>
      <c r="BW225" s="1112"/>
      <c r="BX225" s="1112"/>
      <c r="BY225" s="1088" t="str">
        <f>IF($B225="","",IF($AH225="","",IF($CK225=ﾃﾞｰﾀ一覧!$U$53,ﾃﾞｰﾀ一覧!$U$61,IF($AH225=ﾃﾞｰﾀ一覧!$U$21,ﾃﾞｰﾀ一覧!$U$60,IF(OR($AH225=ﾃﾞｰﾀ一覧!$U$19,$AH225=ﾃﾞｰﾀ一覧!$U$20,$AH225=ﾃﾞｰﾀ一覧!$U$23,$AH225=ﾃﾞｰﾀ一覧!$U$22,$AH225=ﾃﾞｰﾀ一覧!$U$18,AH225=ﾃﾞｰﾀ一覧!$U$25),ﾃﾞｰﾀ一覧!$U$59,ﾃﾞｰﾀ一覧!$U$62)))))</f>
        <v/>
      </c>
      <c r="BZ225" s="1089"/>
      <c r="CA225" s="1113"/>
      <c r="CB225" s="1113"/>
      <c r="CC225" s="1113"/>
      <c r="CD225" s="1113"/>
      <c r="CE225" s="1113"/>
      <c r="CF225" s="1113"/>
      <c r="CG225" s="1113"/>
      <c r="CH225" s="1113"/>
      <c r="CI225" s="1114"/>
      <c r="CK225" s="240"/>
      <c r="CM225" s="378" t="str">
        <f t="shared" si="21"/>
        <v/>
      </c>
      <c r="CN225" s="379" t="str">
        <f t="shared" si="22"/>
        <v/>
      </c>
      <c r="CO225" s="379" t="str">
        <f t="shared" si="23"/>
        <v/>
      </c>
      <c r="CP225" s="380" t="str">
        <f t="shared" si="24"/>
        <v/>
      </c>
      <c r="CQ225" s="244"/>
      <c r="CR225" s="1100"/>
      <c r="CS225" s="1101"/>
      <c r="CT225" s="1102"/>
      <c r="CU225" s="1135"/>
      <c r="CV225" s="1136"/>
      <c r="CW225" s="1136"/>
      <c r="CX225" s="1137"/>
      <c r="CY225" s="1138"/>
      <c r="CZ225" s="1139"/>
      <c r="DA225" s="1140"/>
      <c r="DB225" s="1132"/>
      <c r="DC225" s="1133"/>
      <c r="DD225" s="1133"/>
      <c r="DE225" s="1133"/>
      <c r="DF225" s="1133"/>
      <c r="DG225" s="1134"/>
      <c r="DH225" s="580"/>
      <c r="DI225" s="1372"/>
      <c r="DJ225" s="1372"/>
      <c r="DK225" s="581"/>
      <c r="DL225" s="582"/>
      <c r="DM225" s="1372"/>
      <c r="DN225" s="1372"/>
      <c r="DO225" s="581"/>
      <c r="DP225" s="582"/>
      <c r="DQ225" s="1372"/>
      <c r="DR225" s="1372"/>
      <c r="DS225" s="583"/>
      <c r="DT225" s="1124"/>
      <c r="DU225" s="1125"/>
      <c r="DV225" s="1150"/>
      <c r="DW225" s="1124"/>
      <c r="DX225" s="1125"/>
      <c r="DY225" s="1150"/>
      <c r="DZ225" s="1362"/>
      <c r="EA225" s="1363"/>
      <c r="EB225" s="1362"/>
      <c r="EC225" s="1363"/>
      <c r="ED225" s="1362"/>
      <c r="EE225" s="1363"/>
      <c r="EF225" s="1364"/>
      <c r="EG225" s="1296"/>
      <c r="EH225" s="1296"/>
      <c r="EI225" s="1365"/>
      <c r="EJ225" s="1366"/>
      <c r="EK225" s="1367"/>
      <c r="EL225" s="1368"/>
      <c r="EM225" s="1298"/>
      <c r="EN225" s="1113"/>
      <c r="EO225" s="1369"/>
      <c r="EP225" s="1370"/>
      <c r="EQ225" s="1371"/>
      <c r="ER225" s="1298"/>
      <c r="ES225" s="1113"/>
      <c r="ET225" s="1113"/>
      <c r="EU225" s="1113"/>
      <c r="EV225" s="1113"/>
      <c r="EW225" s="1113"/>
      <c r="EX225" s="1113"/>
      <c r="EY225" s="1113"/>
      <c r="EZ225" s="1114"/>
    </row>
    <row r="226" spans="1:156" ht="30" customHeight="1" x14ac:dyDescent="0.2">
      <c r="A226" s="207">
        <f t="shared" si="25"/>
        <v>215</v>
      </c>
      <c r="B226" s="1103"/>
      <c r="C226" s="1104"/>
      <c r="D226" s="1092"/>
      <c r="E226" s="1093"/>
      <c r="F226" s="1094" t="str">
        <f t="shared" si="27"/>
        <v/>
      </c>
      <c r="G226" s="1095"/>
      <c r="H226" s="1095"/>
      <c r="I226" s="1095"/>
      <c r="J226" s="1095"/>
      <c r="K226" s="1095"/>
      <c r="L226" s="1095"/>
      <c r="M226" s="1095"/>
      <c r="N226" s="1095"/>
      <c r="O226" s="1095"/>
      <c r="P226" s="1095"/>
      <c r="Q226" s="1095"/>
      <c r="R226" s="1095"/>
      <c r="S226" s="1095"/>
      <c r="T226" s="1095"/>
      <c r="U226" s="1095"/>
      <c r="V226" s="1095"/>
      <c r="W226" s="1096"/>
      <c r="X226" s="1097">
        <f t="shared" si="26"/>
        <v>0</v>
      </c>
      <c r="Y226" s="1098"/>
      <c r="Z226" s="1099"/>
      <c r="AA226" s="1100"/>
      <c r="AB226" s="1101"/>
      <c r="AC226" s="1102"/>
      <c r="AD226" s="1135"/>
      <c r="AE226" s="1136"/>
      <c r="AF226" s="1136"/>
      <c r="AG226" s="1137"/>
      <c r="AH226" s="1138"/>
      <c r="AI226" s="1139"/>
      <c r="AJ226" s="1140"/>
      <c r="AK226" s="1132"/>
      <c r="AL226" s="1133"/>
      <c r="AM226" s="1133"/>
      <c r="AN226" s="1133"/>
      <c r="AO226" s="1133"/>
      <c r="AP226" s="1134"/>
      <c r="AQ226" s="642" t="str">
        <f>IF(AK226="","",VLOOKUP(AK226,ﾃﾞｰﾀ一覧!$AH$4:$AR$66,2,FALSE))</f>
        <v/>
      </c>
      <c r="AR226" s="1084"/>
      <c r="AS226" s="1084"/>
      <c r="AT226" s="643" t="str">
        <f>IF(AK226="","",VLOOKUP(AK226,ﾃﾞｰﾀ一覧!$AH$4:$AR$66,3,FALSE))</f>
        <v/>
      </c>
      <c r="AU226" s="644" t="str">
        <f>IF(AK226="","",VLOOKUP(AK226,ﾃﾞｰﾀ一覧!$AH$4:$AR$66,5,FALSE))</f>
        <v/>
      </c>
      <c r="AV226" s="1084"/>
      <c r="AW226" s="1084"/>
      <c r="AX226" s="643" t="str">
        <f>IF(AK226="","",VLOOKUP(AK226,ﾃﾞｰﾀ一覧!$AH$4:$AR$66,6,FALSE))</f>
        <v/>
      </c>
      <c r="AY226" s="649" t="str">
        <f>IF(AK226="","",VLOOKUP(AK226,ﾃﾞｰﾀ一覧!$AH$4:$AR$66,8,FALSE))</f>
        <v/>
      </c>
      <c r="AZ226" s="1084"/>
      <c r="BA226" s="1084"/>
      <c r="BB226" s="388" t="str">
        <f>IF(AK226="","",VLOOKUP(AK226,ﾃﾞｰﾀ一覧!$AH$4:$AR$66,9,FALSE))</f>
        <v/>
      </c>
      <c r="BC226" s="1124"/>
      <c r="BD226" s="1125"/>
      <c r="BE226" s="1125"/>
      <c r="BF226" s="1124"/>
      <c r="BG226" s="1125"/>
      <c r="BH226" s="1125"/>
      <c r="BI226" s="1124"/>
      <c r="BJ226" s="1125"/>
      <c r="BK226" s="1150"/>
      <c r="BL226" s="1154"/>
      <c r="BM226" s="1155"/>
      <c r="BN226" s="1156"/>
      <c r="BO226" s="1109" t="str">
        <f>IF($AK226="","",IF($BF226="","",IF($BF226=ﾃﾞｰﾀ一覧!$U$37,"",IF($BF226=ﾃﾞｰﾀ一覧!$U$38,"",IF($AH226=ﾃﾞｰﾀ一覧!$U$25,VLOOKUP($AK226,ﾃﾞｰﾀ一覧!$AH$43:$AR$66,10,FALSE),VLOOKUP($AK226,ﾃﾞｰﾀ一覧!$AH$4:$AR$66,10,FALSE))))))</f>
        <v/>
      </c>
      <c r="BP226" s="1110"/>
      <c r="BQ226" s="1110"/>
      <c r="BR226" s="1111"/>
      <c r="BS226" s="1115">
        <f>IF($BL226="",0,VLOOKUP($BL226,ﾃﾞｰﾀ一覧!$AY$4:$BB$16,3,FALSE))</f>
        <v>0</v>
      </c>
      <c r="BT226" s="1115"/>
      <c r="BU226" s="1115"/>
      <c r="BV226" s="1112" t="str">
        <f>IF($BO226="","",IF($BF226=ﾃﾞｰﾀ一覧!$U$37,"",IF($BF226=ﾃﾞｰﾀ一覧!$U$38,"",IF($BO226=ﾃﾞｰﾀ一覧!$AT$27,ﾃﾞｰﾀ一覧!$AT$27,VLOOKUP($AK226,ﾃﾞｰﾀ一覧!$AH$4:$AR$66,11,FALSE)*IF($BO226=ﾃﾞｰﾀ一覧!$AT$17,($AR226+1)*($AV226+1),IF($BO226=ﾃﾞｰﾀ一覧!$AT$22,IF(COUNTIF($AD226,"*天端*"),ﾃﾞｰﾀ一覧!$AU$43/2,ﾃﾞｰﾀ一覧!$AU$43/3),IF($BO226=ﾃﾞｰﾀ一覧!$AT$20,$AR226*$AV226,IF($BO226=ﾃﾞｰﾀ一覧!$AT$21,$AV226,1))))))))</f>
        <v/>
      </c>
      <c r="BW226" s="1112"/>
      <c r="BX226" s="1112"/>
      <c r="BY226" s="1088" t="str">
        <f>IF($B226="","",IF($AH226="","",IF($CK226=ﾃﾞｰﾀ一覧!$U$53,ﾃﾞｰﾀ一覧!$U$61,IF($AH226=ﾃﾞｰﾀ一覧!$U$21,ﾃﾞｰﾀ一覧!$U$60,IF(OR($AH226=ﾃﾞｰﾀ一覧!$U$19,$AH226=ﾃﾞｰﾀ一覧!$U$20,$AH226=ﾃﾞｰﾀ一覧!$U$23,$AH226=ﾃﾞｰﾀ一覧!$U$22,$AH226=ﾃﾞｰﾀ一覧!$U$18,AH226=ﾃﾞｰﾀ一覧!$U$25),ﾃﾞｰﾀ一覧!$U$59,ﾃﾞｰﾀ一覧!$U$62)))))</f>
        <v/>
      </c>
      <c r="BZ226" s="1089"/>
      <c r="CA226" s="1113"/>
      <c r="CB226" s="1113"/>
      <c r="CC226" s="1113"/>
      <c r="CD226" s="1113"/>
      <c r="CE226" s="1113"/>
      <c r="CF226" s="1113"/>
      <c r="CG226" s="1113"/>
      <c r="CH226" s="1113"/>
      <c r="CI226" s="1114"/>
      <c r="CK226" s="240"/>
      <c r="CM226" s="378" t="str">
        <f t="shared" si="21"/>
        <v/>
      </c>
      <c r="CN226" s="379" t="str">
        <f t="shared" si="22"/>
        <v/>
      </c>
      <c r="CO226" s="379" t="str">
        <f t="shared" si="23"/>
        <v/>
      </c>
      <c r="CP226" s="380" t="str">
        <f t="shared" si="24"/>
        <v/>
      </c>
      <c r="CQ226" s="244"/>
      <c r="CR226" s="1100"/>
      <c r="CS226" s="1101"/>
      <c r="CT226" s="1102"/>
      <c r="CU226" s="1135"/>
      <c r="CV226" s="1136"/>
      <c r="CW226" s="1136"/>
      <c r="CX226" s="1137"/>
      <c r="CY226" s="1138"/>
      <c r="CZ226" s="1139"/>
      <c r="DA226" s="1140"/>
      <c r="DB226" s="1132"/>
      <c r="DC226" s="1133"/>
      <c r="DD226" s="1133"/>
      <c r="DE226" s="1133"/>
      <c r="DF226" s="1133"/>
      <c r="DG226" s="1134"/>
      <c r="DH226" s="580"/>
      <c r="DI226" s="1372"/>
      <c r="DJ226" s="1372"/>
      <c r="DK226" s="581"/>
      <c r="DL226" s="582"/>
      <c r="DM226" s="1372"/>
      <c r="DN226" s="1372"/>
      <c r="DO226" s="581"/>
      <c r="DP226" s="582"/>
      <c r="DQ226" s="1372"/>
      <c r="DR226" s="1372"/>
      <c r="DS226" s="583"/>
      <c r="DT226" s="1124"/>
      <c r="DU226" s="1125"/>
      <c r="DV226" s="1150"/>
      <c r="DW226" s="1124"/>
      <c r="DX226" s="1125"/>
      <c r="DY226" s="1150"/>
      <c r="DZ226" s="1362"/>
      <c r="EA226" s="1363"/>
      <c r="EB226" s="1362"/>
      <c r="EC226" s="1363"/>
      <c r="ED226" s="1362"/>
      <c r="EE226" s="1363"/>
      <c r="EF226" s="1364"/>
      <c r="EG226" s="1296"/>
      <c r="EH226" s="1296"/>
      <c r="EI226" s="1365"/>
      <c r="EJ226" s="1366"/>
      <c r="EK226" s="1367"/>
      <c r="EL226" s="1368"/>
      <c r="EM226" s="1298"/>
      <c r="EN226" s="1113"/>
      <c r="EO226" s="1369"/>
      <c r="EP226" s="1370"/>
      <c r="EQ226" s="1371"/>
      <c r="ER226" s="1298"/>
      <c r="ES226" s="1113"/>
      <c r="ET226" s="1113"/>
      <c r="EU226" s="1113"/>
      <c r="EV226" s="1113"/>
      <c r="EW226" s="1113"/>
      <c r="EX226" s="1113"/>
      <c r="EY226" s="1113"/>
      <c r="EZ226" s="1114"/>
    </row>
    <row r="227" spans="1:156" ht="30" customHeight="1" x14ac:dyDescent="0.2">
      <c r="A227" s="207">
        <f t="shared" si="25"/>
        <v>216</v>
      </c>
      <c r="B227" s="1103"/>
      <c r="C227" s="1104"/>
      <c r="D227" s="1278"/>
      <c r="E227" s="1279"/>
      <c r="F227" s="1094" t="str">
        <f t="shared" si="27"/>
        <v/>
      </c>
      <c r="G227" s="1095"/>
      <c r="H227" s="1095"/>
      <c r="I227" s="1095"/>
      <c r="J227" s="1095"/>
      <c r="K227" s="1095"/>
      <c r="L227" s="1095"/>
      <c r="M227" s="1095"/>
      <c r="N227" s="1095"/>
      <c r="O227" s="1095"/>
      <c r="P227" s="1095"/>
      <c r="Q227" s="1095"/>
      <c r="R227" s="1095"/>
      <c r="S227" s="1095"/>
      <c r="T227" s="1095"/>
      <c r="U227" s="1095"/>
      <c r="V227" s="1095"/>
      <c r="W227" s="1096"/>
      <c r="X227" s="1097">
        <f t="shared" si="26"/>
        <v>0</v>
      </c>
      <c r="Y227" s="1098"/>
      <c r="Z227" s="1099"/>
      <c r="AA227" s="1100"/>
      <c r="AB227" s="1101"/>
      <c r="AC227" s="1102"/>
      <c r="AD227" s="1135"/>
      <c r="AE227" s="1136"/>
      <c r="AF227" s="1136"/>
      <c r="AG227" s="1137"/>
      <c r="AH227" s="1138"/>
      <c r="AI227" s="1139"/>
      <c r="AJ227" s="1140"/>
      <c r="AK227" s="1132"/>
      <c r="AL227" s="1133"/>
      <c r="AM227" s="1133"/>
      <c r="AN227" s="1133"/>
      <c r="AO227" s="1133"/>
      <c r="AP227" s="1134"/>
      <c r="AQ227" s="642" t="str">
        <f>IF(AK227="","",VLOOKUP(AK227,ﾃﾞｰﾀ一覧!$AH$4:$AR$66,2,FALSE))</f>
        <v/>
      </c>
      <c r="AR227" s="1084"/>
      <c r="AS227" s="1084"/>
      <c r="AT227" s="643" t="str">
        <f>IF(AK227="","",VLOOKUP(AK227,ﾃﾞｰﾀ一覧!$AH$4:$AR$66,3,FALSE))</f>
        <v/>
      </c>
      <c r="AU227" s="644" t="str">
        <f>IF(AK227="","",VLOOKUP(AK227,ﾃﾞｰﾀ一覧!$AH$4:$AR$66,5,FALSE))</f>
        <v/>
      </c>
      <c r="AV227" s="1084"/>
      <c r="AW227" s="1084"/>
      <c r="AX227" s="643" t="str">
        <f>IF(AK227="","",VLOOKUP(AK227,ﾃﾞｰﾀ一覧!$AH$4:$AR$66,6,FALSE))</f>
        <v/>
      </c>
      <c r="AY227" s="649" t="str">
        <f>IF(AK227="","",VLOOKUP(AK227,ﾃﾞｰﾀ一覧!$AH$4:$AR$66,8,FALSE))</f>
        <v/>
      </c>
      <c r="AZ227" s="1084"/>
      <c r="BA227" s="1084"/>
      <c r="BB227" s="388" t="str">
        <f>IF(AK227="","",VLOOKUP(AK227,ﾃﾞｰﾀ一覧!$AH$4:$AR$66,9,FALSE))</f>
        <v/>
      </c>
      <c r="BC227" s="1124"/>
      <c r="BD227" s="1125"/>
      <c r="BE227" s="1125"/>
      <c r="BF227" s="1124"/>
      <c r="BG227" s="1125"/>
      <c r="BH227" s="1125"/>
      <c r="BI227" s="1124"/>
      <c r="BJ227" s="1125"/>
      <c r="BK227" s="1150"/>
      <c r="BL227" s="1154"/>
      <c r="BM227" s="1155"/>
      <c r="BN227" s="1156"/>
      <c r="BO227" s="1109" t="str">
        <f>IF($AK227="","",IF($BF227="","",IF($BF227=ﾃﾞｰﾀ一覧!$U$37,"",IF($BF227=ﾃﾞｰﾀ一覧!$U$38,"",IF($AH227=ﾃﾞｰﾀ一覧!$U$25,VLOOKUP($AK227,ﾃﾞｰﾀ一覧!$AH$43:$AR$66,10,FALSE),VLOOKUP($AK227,ﾃﾞｰﾀ一覧!$AH$4:$AR$66,10,FALSE))))))</f>
        <v/>
      </c>
      <c r="BP227" s="1110"/>
      <c r="BQ227" s="1110"/>
      <c r="BR227" s="1111"/>
      <c r="BS227" s="1115">
        <f>IF($BL227="",0,VLOOKUP($BL227,ﾃﾞｰﾀ一覧!$AY$4:$BB$16,3,FALSE))</f>
        <v>0</v>
      </c>
      <c r="BT227" s="1115"/>
      <c r="BU227" s="1115"/>
      <c r="BV227" s="1112" t="str">
        <f>IF($BO227="","",IF($BF227=ﾃﾞｰﾀ一覧!$U$37,"",IF($BF227=ﾃﾞｰﾀ一覧!$U$38,"",IF($BO227=ﾃﾞｰﾀ一覧!$AT$27,ﾃﾞｰﾀ一覧!$AT$27,VLOOKUP($AK227,ﾃﾞｰﾀ一覧!$AH$4:$AR$66,11,FALSE)*IF($BO227=ﾃﾞｰﾀ一覧!$AT$17,($AR227+1)*($AV227+1),IF($BO227=ﾃﾞｰﾀ一覧!$AT$22,IF(COUNTIF($AD227,"*天端*"),ﾃﾞｰﾀ一覧!$AU$43/2,ﾃﾞｰﾀ一覧!$AU$43/3),IF($BO227=ﾃﾞｰﾀ一覧!$AT$20,$AR227*$AV227,IF($BO227=ﾃﾞｰﾀ一覧!$AT$21,$AV227,1))))))))</f>
        <v/>
      </c>
      <c r="BW227" s="1112"/>
      <c r="BX227" s="1112"/>
      <c r="BY227" s="1088" t="str">
        <f>IF($B227="","",IF($AH227="","",IF($CK227=ﾃﾞｰﾀ一覧!$U$53,ﾃﾞｰﾀ一覧!$U$61,IF($AH227=ﾃﾞｰﾀ一覧!$U$21,ﾃﾞｰﾀ一覧!$U$60,IF(OR($AH227=ﾃﾞｰﾀ一覧!$U$19,$AH227=ﾃﾞｰﾀ一覧!$U$20,$AH227=ﾃﾞｰﾀ一覧!$U$23,$AH227=ﾃﾞｰﾀ一覧!$U$22,$AH227=ﾃﾞｰﾀ一覧!$U$18,AH227=ﾃﾞｰﾀ一覧!$U$25),ﾃﾞｰﾀ一覧!$U$59,ﾃﾞｰﾀ一覧!$U$62)))))</f>
        <v/>
      </c>
      <c r="BZ227" s="1089"/>
      <c r="CA227" s="1113"/>
      <c r="CB227" s="1113"/>
      <c r="CC227" s="1113"/>
      <c r="CD227" s="1113"/>
      <c r="CE227" s="1113"/>
      <c r="CF227" s="1113"/>
      <c r="CG227" s="1113"/>
      <c r="CH227" s="1113"/>
      <c r="CI227" s="1114"/>
      <c r="CK227" s="240"/>
      <c r="CM227" s="378" t="str">
        <f t="shared" si="21"/>
        <v/>
      </c>
      <c r="CN227" s="379" t="str">
        <f t="shared" si="22"/>
        <v/>
      </c>
      <c r="CO227" s="379" t="str">
        <f t="shared" si="23"/>
        <v/>
      </c>
      <c r="CP227" s="380" t="str">
        <f t="shared" si="24"/>
        <v/>
      </c>
      <c r="CQ227" s="244"/>
      <c r="CR227" s="1100"/>
      <c r="CS227" s="1101"/>
      <c r="CT227" s="1102"/>
      <c r="CU227" s="1135"/>
      <c r="CV227" s="1136"/>
      <c r="CW227" s="1136"/>
      <c r="CX227" s="1137"/>
      <c r="CY227" s="1138"/>
      <c r="CZ227" s="1139"/>
      <c r="DA227" s="1140"/>
      <c r="DB227" s="1132"/>
      <c r="DC227" s="1133"/>
      <c r="DD227" s="1133"/>
      <c r="DE227" s="1133"/>
      <c r="DF227" s="1133"/>
      <c r="DG227" s="1134"/>
      <c r="DH227" s="580"/>
      <c r="DI227" s="1372"/>
      <c r="DJ227" s="1372"/>
      <c r="DK227" s="581"/>
      <c r="DL227" s="582"/>
      <c r="DM227" s="1373"/>
      <c r="DN227" s="1373"/>
      <c r="DO227" s="581"/>
      <c r="DP227" s="582"/>
      <c r="DQ227" s="1372"/>
      <c r="DR227" s="1372"/>
      <c r="DS227" s="583"/>
      <c r="DT227" s="1124"/>
      <c r="DU227" s="1125"/>
      <c r="DV227" s="1150"/>
      <c r="DW227" s="1124"/>
      <c r="DX227" s="1125"/>
      <c r="DY227" s="1150"/>
      <c r="DZ227" s="1362"/>
      <c r="EA227" s="1363"/>
      <c r="EB227" s="1362"/>
      <c r="EC227" s="1363"/>
      <c r="ED227" s="1362"/>
      <c r="EE227" s="1363"/>
      <c r="EF227" s="1364"/>
      <c r="EG227" s="1296"/>
      <c r="EH227" s="1296"/>
      <c r="EI227" s="1365"/>
      <c r="EJ227" s="1366"/>
      <c r="EK227" s="1367"/>
      <c r="EL227" s="1368"/>
      <c r="EM227" s="1298"/>
      <c r="EN227" s="1113"/>
      <c r="EO227" s="1369"/>
      <c r="EP227" s="1370"/>
      <c r="EQ227" s="1371"/>
      <c r="ER227" s="1298"/>
      <c r="ES227" s="1113"/>
      <c r="ET227" s="1113"/>
      <c r="EU227" s="1113"/>
      <c r="EV227" s="1113"/>
      <c r="EW227" s="1113"/>
      <c r="EX227" s="1113"/>
      <c r="EY227" s="1113"/>
      <c r="EZ227" s="1114"/>
    </row>
    <row r="228" spans="1:156" ht="30" customHeight="1" x14ac:dyDescent="0.2">
      <c r="A228" s="207">
        <f t="shared" si="25"/>
        <v>217</v>
      </c>
      <c r="B228" s="1103"/>
      <c r="C228" s="1104"/>
      <c r="D228" s="1278"/>
      <c r="E228" s="1279"/>
      <c r="F228" s="1094" t="str">
        <f t="shared" si="27"/>
        <v/>
      </c>
      <c r="G228" s="1095"/>
      <c r="H228" s="1095"/>
      <c r="I228" s="1095"/>
      <c r="J228" s="1095"/>
      <c r="K228" s="1095"/>
      <c r="L228" s="1095"/>
      <c r="M228" s="1095"/>
      <c r="N228" s="1095"/>
      <c r="O228" s="1095"/>
      <c r="P228" s="1095"/>
      <c r="Q228" s="1095"/>
      <c r="R228" s="1095"/>
      <c r="S228" s="1095"/>
      <c r="T228" s="1095"/>
      <c r="U228" s="1095"/>
      <c r="V228" s="1095"/>
      <c r="W228" s="1096"/>
      <c r="X228" s="1097">
        <f t="shared" si="26"/>
        <v>0</v>
      </c>
      <c r="Y228" s="1098"/>
      <c r="Z228" s="1099"/>
      <c r="AA228" s="1100"/>
      <c r="AB228" s="1101"/>
      <c r="AC228" s="1102"/>
      <c r="AD228" s="1135"/>
      <c r="AE228" s="1136"/>
      <c r="AF228" s="1136"/>
      <c r="AG228" s="1137"/>
      <c r="AH228" s="1138"/>
      <c r="AI228" s="1139"/>
      <c r="AJ228" s="1140"/>
      <c r="AK228" s="1132"/>
      <c r="AL228" s="1133"/>
      <c r="AM228" s="1133"/>
      <c r="AN228" s="1133"/>
      <c r="AO228" s="1133"/>
      <c r="AP228" s="1134"/>
      <c r="AQ228" s="642" t="str">
        <f>IF(AK228="","",VLOOKUP(AK228,ﾃﾞｰﾀ一覧!$AH$4:$AR$66,2,FALSE))</f>
        <v/>
      </c>
      <c r="AR228" s="1084"/>
      <c r="AS228" s="1084"/>
      <c r="AT228" s="643" t="str">
        <f>IF(AK228="","",VLOOKUP(AK228,ﾃﾞｰﾀ一覧!$AH$4:$AR$66,3,FALSE))</f>
        <v/>
      </c>
      <c r="AU228" s="644" t="str">
        <f>IF(AK228="","",VLOOKUP(AK228,ﾃﾞｰﾀ一覧!$AH$4:$AR$66,5,FALSE))</f>
        <v/>
      </c>
      <c r="AV228" s="1084"/>
      <c r="AW228" s="1084"/>
      <c r="AX228" s="643" t="str">
        <f>IF(AK228="","",VLOOKUP(AK228,ﾃﾞｰﾀ一覧!$AH$4:$AR$66,6,FALSE))</f>
        <v/>
      </c>
      <c r="AY228" s="649" t="str">
        <f>IF(AK228="","",VLOOKUP(AK228,ﾃﾞｰﾀ一覧!$AH$4:$AR$66,8,FALSE))</f>
        <v/>
      </c>
      <c r="AZ228" s="1084"/>
      <c r="BA228" s="1084"/>
      <c r="BB228" s="388" t="str">
        <f>IF(AK228="","",VLOOKUP(AK228,ﾃﾞｰﾀ一覧!$AH$4:$AR$66,9,FALSE))</f>
        <v/>
      </c>
      <c r="BC228" s="1124"/>
      <c r="BD228" s="1125"/>
      <c r="BE228" s="1125"/>
      <c r="BF228" s="1124"/>
      <c r="BG228" s="1125"/>
      <c r="BH228" s="1125"/>
      <c r="BI228" s="1124"/>
      <c r="BJ228" s="1125"/>
      <c r="BK228" s="1150"/>
      <c r="BL228" s="1154"/>
      <c r="BM228" s="1155"/>
      <c r="BN228" s="1156"/>
      <c r="BO228" s="1109" t="str">
        <f>IF($AK228="","",IF($BF228="","",IF($BF228=ﾃﾞｰﾀ一覧!$U$37,"",IF($BF228=ﾃﾞｰﾀ一覧!$U$38,"",IF($AH228=ﾃﾞｰﾀ一覧!$U$25,VLOOKUP($AK228,ﾃﾞｰﾀ一覧!$AH$43:$AR$66,10,FALSE),VLOOKUP($AK228,ﾃﾞｰﾀ一覧!$AH$4:$AR$66,10,FALSE))))))</f>
        <v/>
      </c>
      <c r="BP228" s="1110"/>
      <c r="BQ228" s="1110"/>
      <c r="BR228" s="1111"/>
      <c r="BS228" s="1115">
        <f>IF($BL228="",0,VLOOKUP($BL228,ﾃﾞｰﾀ一覧!$AY$4:$BB$16,3,FALSE))</f>
        <v>0</v>
      </c>
      <c r="BT228" s="1115"/>
      <c r="BU228" s="1115"/>
      <c r="BV228" s="1112" t="str">
        <f>IF($BO228="","",IF($BF228=ﾃﾞｰﾀ一覧!$U$37,"",IF($BF228=ﾃﾞｰﾀ一覧!$U$38,"",IF($BO228=ﾃﾞｰﾀ一覧!$AT$27,ﾃﾞｰﾀ一覧!$AT$27,VLOOKUP($AK228,ﾃﾞｰﾀ一覧!$AH$4:$AR$66,11,FALSE)*IF($BO228=ﾃﾞｰﾀ一覧!$AT$17,($AR228+1)*($AV228+1),IF($BO228=ﾃﾞｰﾀ一覧!$AT$22,IF(COUNTIF($AD228,"*天端*"),ﾃﾞｰﾀ一覧!$AU$43/2,ﾃﾞｰﾀ一覧!$AU$43/3),IF($BO228=ﾃﾞｰﾀ一覧!$AT$20,$AR228*$AV228,IF($BO228=ﾃﾞｰﾀ一覧!$AT$21,$AV228,1))))))))</f>
        <v/>
      </c>
      <c r="BW228" s="1112"/>
      <c r="BX228" s="1112"/>
      <c r="BY228" s="1088" t="str">
        <f>IF($B228="","",IF($AH228="","",IF($CK228=ﾃﾞｰﾀ一覧!$U$53,ﾃﾞｰﾀ一覧!$U$61,IF($AH228=ﾃﾞｰﾀ一覧!$U$21,ﾃﾞｰﾀ一覧!$U$60,IF(OR($AH228=ﾃﾞｰﾀ一覧!$U$19,$AH228=ﾃﾞｰﾀ一覧!$U$20,$AH228=ﾃﾞｰﾀ一覧!$U$23,$AH228=ﾃﾞｰﾀ一覧!$U$22,$AH228=ﾃﾞｰﾀ一覧!$U$18,AH228=ﾃﾞｰﾀ一覧!$U$25),ﾃﾞｰﾀ一覧!$U$59,ﾃﾞｰﾀ一覧!$U$62)))))</f>
        <v/>
      </c>
      <c r="BZ228" s="1089"/>
      <c r="CA228" s="1113"/>
      <c r="CB228" s="1113"/>
      <c r="CC228" s="1113"/>
      <c r="CD228" s="1113"/>
      <c r="CE228" s="1113"/>
      <c r="CF228" s="1113"/>
      <c r="CG228" s="1113"/>
      <c r="CH228" s="1113"/>
      <c r="CI228" s="1114"/>
      <c r="CK228" s="240"/>
      <c r="CM228" s="378" t="str">
        <f t="shared" si="21"/>
        <v/>
      </c>
      <c r="CN228" s="379" t="str">
        <f t="shared" si="22"/>
        <v/>
      </c>
      <c r="CO228" s="379" t="str">
        <f t="shared" si="23"/>
        <v/>
      </c>
      <c r="CP228" s="380" t="str">
        <f t="shared" si="24"/>
        <v/>
      </c>
      <c r="CQ228" s="244"/>
      <c r="CR228" s="1100"/>
      <c r="CS228" s="1101"/>
      <c r="CT228" s="1102"/>
      <c r="CU228" s="1135"/>
      <c r="CV228" s="1136"/>
      <c r="CW228" s="1136"/>
      <c r="CX228" s="1137"/>
      <c r="CY228" s="1138"/>
      <c r="CZ228" s="1139"/>
      <c r="DA228" s="1140"/>
      <c r="DB228" s="1132"/>
      <c r="DC228" s="1133"/>
      <c r="DD228" s="1133"/>
      <c r="DE228" s="1133"/>
      <c r="DF228" s="1133"/>
      <c r="DG228" s="1134"/>
      <c r="DH228" s="580"/>
      <c r="DI228" s="1372"/>
      <c r="DJ228" s="1372"/>
      <c r="DK228" s="581"/>
      <c r="DL228" s="582"/>
      <c r="DM228" s="1372"/>
      <c r="DN228" s="1372"/>
      <c r="DO228" s="581"/>
      <c r="DP228" s="582"/>
      <c r="DQ228" s="1372"/>
      <c r="DR228" s="1372"/>
      <c r="DS228" s="583"/>
      <c r="DT228" s="1124"/>
      <c r="DU228" s="1125"/>
      <c r="DV228" s="1150"/>
      <c r="DW228" s="1124"/>
      <c r="DX228" s="1125"/>
      <c r="DY228" s="1150"/>
      <c r="DZ228" s="1362"/>
      <c r="EA228" s="1363"/>
      <c r="EB228" s="1362"/>
      <c r="EC228" s="1363"/>
      <c r="ED228" s="1362"/>
      <c r="EE228" s="1363"/>
      <c r="EF228" s="1364"/>
      <c r="EG228" s="1296"/>
      <c r="EH228" s="1296"/>
      <c r="EI228" s="1365"/>
      <c r="EJ228" s="1366"/>
      <c r="EK228" s="1367"/>
      <c r="EL228" s="1368"/>
      <c r="EM228" s="1298"/>
      <c r="EN228" s="1113"/>
      <c r="EO228" s="1369"/>
      <c r="EP228" s="1370"/>
      <c r="EQ228" s="1371"/>
      <c r="ER228" s="1298"/>
      <c r="ES228" s="1113"/>
      <c r="ET228" s="1113"/>
      <c r="EU228" s="1113"/>
      <c r="EV228" s="1113"/>
      <c r="EW228" s="1113"/>
      <c r="EX228" s="1113"/>
      <c r="EY228" s="1113"/>
      <c r="EZ228" s="1114"/>
    </row>
    <row r="229" spans="1:156" ht="30" customHeight="1" x14ac:dyDescent="0.2">
      <c r="A229" s="207">
        <f t="shared" si="25"/>
        <v>218</v>
      </c>
      <c r="B229" s="1103"/>
      <c r="C229" s="1104"/>
      <c r="D229" s="1278"/>
      <c r="E229" s="1279"/>
      <c r="F229" s="1094" t="str">
        <f t="shared" si="27"/>
        <v/>
      </c>
      <c r="G229" s="1095"/>
      <c r="H229" s="1095"/>
      <c r="I229" s="1095"/>
      <c r="J229" s="1095"/>
      <c r="K229" s="1095"/>
      <c r="L229" s="1095"/>
      <c r="M229" s="1095"/>
      <c r="N229" s="1095"/>
      <c r="O229" s="1095"/>
      <c r="P229" s="1095"/>
      <c r="Q229" s="1095"/>
      <c r="R229" s="1095"/>
      <c r="S229" s="1095"/>
      <c r="T229" s="1095"/>
      <c r="U229" s="1095"/>
      <c r="V229" s="1095"/>
      <c r="W229" s="1096"/>
      <c r="X229" s="1097">
        <f t="shared" si="26"/>
        <v>0</v>
      </c>
      <c r="Y229" s="1098"/>
      <c r="Z229" s="1099"/>
      <c r="AA229" s="1100"/>
      <c r="AB229" s="1101"/>
      <c r="AC229" s="1102"/>
      <c r="AD229" s="1135"/>
      <c r="AE229" s="1136"/>
      <c r="AF229" s="1136"/>
      <c r="AG229" s="1137"/>
      <c r="AH229" s="1138"/>
      <c r="AI229" s="1139"/>
      <c r="AJ229" s="1140"/>
      <c r="AK229" s="1132"/>
      <c r="AL229" s="1133"/>
      <c r="AM229" s="1133"/>
      <c r="AN229" s="1133"/>
      <c r="AO229" s="1133"/>
      <c r="AP229" s="1134"/>
      <c r="AQ229" s="642" t="str">
        <f>IF(AK229="","",VLOOKUP(AK229,ﾃﾞｰﾀ一覧!$AH$4:$AR$66,2,FALSE))</f>
        <v/>
      </c>
      <c r="AR229" s="1084"/>
      <c r="AS229" s="1084"/>
      <c r="AT229" s="643" t="str">
        <f>IF(AK229="","",VLOOKUP(AK229,ﾃﾞｰﾀ一覧!$AH$4:$AR$66,3,FALSE))</f>
        <v/>
      </c>
      <c r="AU229" s="644" t="str">
        <f>IF(AK229="","",VLOOKUP(AK229,ﾃﾞｰﾀ一覧!$AH$4:$AR$66,5,FALSE))</f>
        <v/>
      </c>
      <c r="AV229" s="1084"/>
      <c r="AW229" s="1084"/>
      <c r="AX229" s="643" t="str">
        <f>IF(AK229="","",VLOOKUP(AK229,ﾃﾞｰﾀ一覧!$AH$4:$AR$66,6,FALSE))</f>
        <v/>
      </c>
      <c r="AY229" s="649" t="str">
        <f>IF(AK229="","",VLOOKUP(AK229,ﾃﾞｰﾀ一覧!$AH$4:$AR$66,8,FALSE))</f>
        <v/>
      </c>
      <c r="AZ229" s="1084"/>
      <c r="BA229" s="1084"/>
      <c r="BB229" s="388" t="str">
        <f>IF(AK229="","",VLOOKUP(AK229,ﾃﾞｰﾀ一覧!$AH$4:$AR$66,9,FALSE))</f>
        <v/>
      </c>
      <c r="BC229" s="1124"/>
      <c r="BD229" s="1125"/>
      <c r="BE229" s="1125"/>
      <c r="BF229" s="1124"/>
      <c r="BG229" s="1125"/>
      <c r="BH229" s="1125"/>
      <c r="BI229" s="1124"/>
      <c r="BJ229" s="1125"/>
      <c r="BK229" s="1150"/>
      <c r="BL229" s="1154"/>
      <c r="BM229" s="1155"/>
      <c r="BN229" s="1156"/>
      <c r="BO229" s="1109" t="str">
        <f>IF($AK229="","",IF($BF229="","",IF($BF229=ﾃﾞｰﾀ一覧!$U$37,"",IF($BF229=ﾃﾞｰﾀ一覧!$U$38,"",IF($AH229=ﾃﾞｰﾀ一覧!$U$25,VLOOKUP($AK229,ﾃﾞｰﾀ一覧!$AH$43:$AR$66,10,FALSE),VLOOKUP($AK229,ﾃﾞｰﾀ一覧!$AH$4:$AR$66,10,FALSE))))))</f>
        <v/>
      </c>
      <c r="BP229" s="1110"/>
      <c r="BQ229" s="1110"/>
      <c r="BR229" s="1111"/>
      <c r="BS229" s="1115">
        <f>IF($BL229="",0,VLOOKUP($BL229,ﾃﾞｰﾀ一覧!$AY$4:$BB$16,3,FALSE))</f>
        <v>0</v>
      </c>
      <c r="BT229" s="1115"/>
      <c r="BU229" s="1115"/>
      <c r="BV229" s="1112" t="str">
        <f>IF($BO229="","",IF($BF229=ﾃﾞｰﾀ一覧!$U$37,"",IF($BF229=ﾃﾞｰﾀ一覧!$U$38,"",IF($BO229=ﾃﾞｰﾀ一覧!$AT$27,ﾃﾞｰﾀ一覧!$AT$27,VLOOKUP($AK229,ﾃﾞｰﾀ一覧!$AH$4:$AR$66,11,FALSE)*IF($BO229=ﾃﾞｰﾀ一覧!$AT$17,($AR229+1)*($AV229+1),IF($BO229=ﾃﾞｰﾀ一覧!$AT$22,IF(COUNTIF($AD229,"*天端*"),ﾃﾞｰﾀ一覧!$AU$43/2,ﾃﾞｰﾀ一覧!$AU$43/3),IF($BO229=ﾃﾞｰﾀ一覧!$AT$20,$AR229*$AV229,IF($BO229=ﾃﾞｰﾀ一覧!$AT$21,$AV229,1))))))))</f>
        <v/>
      </c>
      <c r="BW229" s="1112"/>
      <c r="BX229" s="1112"/>
      <c r="BY229" s="1088" t="str">
        <f>IF($B229="","",IF($AH229="","",IF($CK229=ﾃﾞｰﾀ一覧!$U$53,ﾃﾞｰﾀ一覧!$U$61,IF($AH229=ﾃﾞｰﾀ一覧!$U$21,ﾃﾞｰﾀ一覧!$U$60,IF(OR($AH229=ﾃﾞｰﾀ一覧!$U$19,$AH229=ﾃﾞｰﾀ一覧!$U$20,$AH229=ﾃﾞｰﾀ一覧!$U$23,$AH229=ﾃﾞｰﾀ一覧!$U$22,$AH229=ﾃﾞｰﾀ一覧!$U$18,AH229=ﾃﾞｰﾀ一覧!$U$25),ﾃﾞｰﾀ一覧!$U$59,ﾃﾞｰﾀ一覧!$U$62)))))</f>
        <v/>
      </c>
      <c r="BZ229" s="1089"/>
      <c r="CA229" s="1113"/>
      <c r="CB229" s="1113"/>
      <c r="CC229" s="1113"/>
      <c r="CD229" s="1113"/>
      <c r="CE229" s="1113"/>
      <c r="CF229" s="1113"/>
      <c r="CG229" s="1113"/>
      <c r="CH229" s="1113"/>
      <c r="CI229" s="1114"/>
      <c r="CK229" s="240"/>
      <c r="CM229" s="378" t="str">
        <f t="shared" si="21"/>
        <v/>
      </c>
      <c r="CN229" s="379" t="str">
        <f t="shared" si="22"/>
        <v/>
      </c>
      <c r="CO229" s="379" t="str">
        <f t="shared" si="23"/>
        <v/>
      </c>
      <c r="CP229" s="380" t="str">
        <f t="shared" si="24"/>
        <v/>
      </c>
      <c r="CQ229" s="244"/>
      <c r="CR229" s="1100"/>
      <c r="CS229" s="1101"/>
      <c r="CT229" s="1102"/>
      <c r="CU229" s="1135"/>
      <c r="CV229" s="1136"/>
      <c r="CW229" s="1136"/>
      <c r="CX229" s="1137"/>
      <c r="CY229" s="1138"/>
      <c r="CZ229" s="1139"/>
      <c r="DA229" s="1140"/>
      <c r="DB229" s="1132"/>
      <c r="DC229" s="1133"/>
      <c r="DD229" s="1133"/>
      <c r="DE229" s="1133"/>
      <c r="DF229" s="1133"/>
      <c r="DG229" s="1134"/>
      <c r="DH229" s="580"/>
      <c r="DI229" s="1372"/>
      <c r="DJ229" s="1372"/>
      <c r="DK229" s="581"/>
      <c r="DL229" s="582"/>
      <c r="DM229" s="1372"/>
      <c r="DN229" s="1372"/>
      <c r="DO229" s="581"/>
      <c r="DP229" s="582"/>
      <c r="DQ229" s="1372"/>
      <c r="DR229" s="1372"/>
      <c r="DS229" s="583"/>
      <c r="DT229" s="1124"/>
      <c r="DU229" s="1125"/>
      <c r="DV229" s="1150"/>
      <c r="DW229" s="1124"/>
      <c r="DX229" s="1125"/>
      <c r="DY229" s="1150"/>
      <c r="DZ229" s="1362"/>
      <c r="EA229" s="1363"/>
      <c r="EB229" s="1362"/>
      <c r="EC229" s="1363"/>
      <c r="ED229" s="1362"/>
      <c r="EE229" s="1363"/>
      <c r="EF229" s="1364"/>
      <c r="EG229" s="1296"/>
      <c r="EH229" s="1296"/>
      <c r="EI229" s="1365"/>
      <c r="EJ229" s="1366"/>
      <c r="EK229" s="1367"/>
      <c r="EL229" s="1368"/>
      <c r="EM229" s="1298"/>
      <c r="EN229" s="1113"/>
      <c r="EO229" s="1369"/>
      <c r="EP229" s="1370"/>
      <c r="EQ229" s="1371"/>
      <c r="ER229" s="1298"/>
      <c r="ES229" s="1113"/>
      <c r="ET229" s="1113"/>
      <c r="EU229" s="1113"/>
      <c r="EV229" s="1113"/>
      <c r="EW229" s="1113"/>
      <c r="EX229" s="1113"/>
      <c r="EY229" s="1113"/>
      <c r="EZ229" s="1114"/>
    </row>
    <row r="230" spans="1:156" ht="30" customHeight="1" x14ac:dyDescent="0.2">
      <c r="A230" s="207">
        <f t="shared" si="25"/>
        <v>219</v>
      </c>
      <c r="B230" s="1103"/>
      <c r="C230" s="1104"/>
      <c r="D230" s="1278"/>
      <c r="E230" s="1279"/>
      <c r="F230" s="1094" t="str">
        <f t="shared" si="27"/>
        <v/>
      </c>
      <c r="G230" s="1095"/>
      <c r="H230" s="1095"/>
      <c r="I230" s="1095"/>
      <c r="J230" s="1095"/>
      <c r="K230" s="1095"/>
      <c r="L230" s="1095"/>
      <c r="M230" s="1095"/>
      <c r="N230" s="1095"/>
      <c r="O230" s="1095"/>
      <c r="P230" s="1095"/>
      <c r="Q230" s="1095"/>
      <c r="R230" s="1095"/>
      <c r="S230" s="1095"/>
      <c r="T230" s="1095"/>
      <c r="U230" s="1095"/>
      <c r="V230" s="1095"/>
      <c r="W230" s="1096"/>
      <c r="X230" s="1097">
        <f t="shared" si="26"/>
        <v>0</v>
      </c>
      <c r="Y230" s="1098"/>
      <c r="Z230" s="1099"/>
      <c r="AA230" s="1100"/>
      <c r="AB230" s="1101"/>
      <c r="AC230" s="1102"/>
      <c r="AD230" s="1135"/>
      <c r="AE230" s="1136"/>
      <c r="AF230" s="1136"/>
      <c r="AG230" s="1137"/>
      <c r="AH230" s="1138"/>
      <c r="AI230" s="1139"/>
      <c r="AJ230" s="1140"/>
      <c r="AK230" s="1132"/>
      <c r="AL230" s="1133"/>
      <c r="AM230" s="1133"/>
      <c r="AN230" s="1133"/>
      <c r="AO230" s="1133"/>
      <c r="AP230" s="1134"/>
      <c r="AQ230" s="642" t="str">
        <f>IF(AK230="","",VLOOKUP(AK230,ﾃﾞｰﾀ一覧!$AH$4:$AR$66,2,FALSE))</f>
        <v/>
      </c>
      <c r="AR230" s="1084"/>
      <c r="AS230" s="1084"/>
      <c r="AT230" s="643" t="str">
        <f>IF(AK230="","",VLOOKUP(AK230,ﾃﾞｰﾀ一覧!$AH$4:$AR$66,3,FALSE))</f>
        <v/>
      </c>
      <c r="AU230" s="644" t="str">
        <f>IF(AK230="","",VLOOKUP(AK230,ﾃﾞｰﾀ一覧!$AH$4:$AR$66,5,FALSE))</f>
        <v/>
      </c>
      <c r="AV230" s="1084"/>
      <c r="AW230" s="1084"/>
      <c r="AX230" s="643" t="str">
        <f>IF(AK230="","",VLOOKUP(AK230,ﾃﾞｰﾀ一覧!$AH$4:$AR$66,6,FALSE))</f>
        <v/>
      </c>
      <c r="AY230" s="649" t="str">
        <f>IF(AK230="","",VLOOKUP(AK230,ﾃﾞｰﾀ一覧!$AH$4:$AR$66,8,FALSE))</f>
        <v/>
      </c>
      <c r="AZ230" s="1084"/>
      <c r="BA230" s="1084"/>
      <c r="BB230" s="388" t="str">
        <f>IF(AK230="","",VLOOKUP(AK230,ﾃﾞｰﾀ一覧!$AH$4:$AR$66,9,FALSE))</f>
        <v/>
      </c>
      <c r="BC230" s="1124"/>
      <c r="BD230" s="1125"/>
      <c r="BE230" s="1125"/>
      <c r="BF230" s="1124"/>
      <c r="BG230" s="1125"/>
      <c r="BH230" s="1125"/>
      <c r="BI230" s="1124"/>
      <c r="BJ230" s="1125"/>
      <c r="BK230" s="1150"/>
      <c r="BL230" s="1154"/>
      <c r="BM230" s="1155"/>
      <c r="BN230" s="1156"/>
      <c r="BO230" s="1109" t="str">
        <f>IF($AK230="","",IF($BF230="","",IF($BF230=ﾃﾞｰﾀ一覧!$U$37,"",IF($BF230=ﾃﾞｰﾀ一覧!$U$38,"",IF($AH230=ﾃﾞｰﾀ一覧!$U$25,VLOOKUP($AK230,ﾃﾞｰﾀ一覧!$AH$43:$AR$66,10,FALSE),VLOOKUP($AK230,ﾃﾞｰﾀ一覧!$AH$4:$AR$66,10,FALSE))))))</f>
        <v/>
      </c>
      <c r="BP230" s="1110"/>
      <c r="BQ230" s="1110"/>
      <c r="BR230" s="1111"/>
      <c r="BS230" s="1115">
        <f>IF($BL230="",0,VLOOKUP($BL230,ﾃﾞｰﾀ一覧!$AY$4:$BB$16,3,FALSE))</f>
        <v>0</v>
      </c>
      <c r="BT230" s="1115"/>
      <c r="BU230" s="1115"/>
      <c r="BV230" s="1112" t="str">
        <f>IF($BO230="","",IF($BF230=ﾃﾞｰﾀ一覧!$U$37,"",IF($BF230=ﾃﾞｰﾀ一覧!$U$38,"",IF($BO230=ﾃﾞｰﾀ一覧!$AT$27,ﾃﾞｰﾀ一覧!$AT$27,VLOOKUP($AK230,ﾃﾞｰﾀ一覧!$AH$4:$AR$66,11,FALSE)*IF($BO230=ﾃﾞｰﾀ一覧!$AT$17,($AR230+1)*($AV230+1),IF($BO230=ﾃﾞｰﾀ一覧!$AT$22,IF(COUNTIF($AD230,"*天端*"),ﾃﾞｰﾀ一覧!$AU$43/2,ﾃﾞｰﾀ一覧!$AU$43/3),IF($BO230=ﾃﾞｰﾀ一覧!$AT$20,$AR230*$AV230,IF($BO230=ﾃﾞｰﾀ一覧!$AT$21,$AV230,1))))))))</f>
        <v/>
      </c>
      <c r="BW230" s="1112"/>
      <c r="BX230" s="1112"/>
      <c r="BY230" s="1088" t="str">
        <f>IF($B230="","",IF($AH230="","",IF($CK230=ﾃﾞｰﾀ一覧!$U$53,ﾃﾞｰﾀ一覧!$U$61,IF($AH230=ﾃﾞｰﾀ一覧!$U$21,ﾃﾞｰﾀ一覧!$U$60,IF(OR($AH230=ﾃﾞｰﾀ一覧!$U$19,$AH230=ﾃﾞｰﾀ一覧!$U$20,$AH230=ﾃﾞｰﾀ一覧!$U$23,$AH230=ﾃﾞｰﾀ一覧!$U$22,$AH230=ﾃﾞｰﾀ一覧!$U$18,AH230=ﾃﾞｰﾀ一覧!$U$25),ﾃﾞｰﾀ一覧!$U$59,ﾃﾞｰﾀ一覧!$U$62)))))</f>
        <v/>
      </c>
      <c r="BZ230" s="1089"/>
      <c r="CA230" s="1113"/>
      <c r="CB230" s="1113"/>
      <c r="CC230" s="1113"/>
      <c r="CD230" s="1113"/>
      <c r="CE230" s="1113"/>
      <c r="CF230" s="1113"/>
      <c r="CG230" s="1113"/>
      <c r="CH230" s="1113"/>
      <c r="CI230" s="1114"/>
      <c r="CK230" s="240"/>
      <c r="CM230" s="378" t="str">
        <f t="shared" si="21"/>
        <v/>
      </c>
      <c r="CN230" s="379" t="str">
        <f t="shared" si="22"/>
        <v/>
      </c>
      <c r="CO230" s="379" t="str">
        <f t="shared" si="23"/>
        <v/>
      </c>
      <c r="CP230" s="380" t="str">
        <f t="shared" si="24"/>
        <v/>
      </c>
      <c r="CQ230" s="244"/>
      <c r="CR230" s="1100"/>
      <c r="CS230" s="1101"/>
      <c r="CT230" s="1102"/>
      <c r="CU230" s="1135"/>
      <c r="CV230" s="1136"/>
      <c r="CW230" s="1136"/>
      <c r="CX230" s="1137"/>
      <c r="CY230" s="1138"/>
      <c r="CZ230" s="1139"/>
      <c r="DA230" s="1140"/>
      <c r="DB230" s="1132"/>
      <c r="DC230" s="1133"/>
      <c r="DD230" s="1133"/>
      <c r="DE230" s="1133"/>
      <c r="DF230" s="1133"/>
      <c r="DG230" s="1134"/>
      <c r="DH230" s="580"/>
      <c r="DI230" s="1372"/>
      <c r="DJ230" s="1372"/>
      <c r="DK230" s="581"/>
      <c r="DL230" s="582"/>
      <c r="DM230" s="1372"/>
      <c r="DN230" s="1372"/>
      <c r="DO230" s="581"/>
      <c r="DP230" s="582"/>
      <c r="DQ230" s="1372"/>
      <c r="DR230" s="1372"/>
      <c r="DS230" s="583"/>
      <c r="DT230" s="1124"/>
      <c r="DU230" s="1125"/>
      <c r="DV230" s="1150"/>
      <c r="DW230" s="1124"/>
      <c r="DX230" s="1125"/>
      <c r="DY230" s="1150"/>
      <c r="DZ230" s="1362"/>
      <c r="EA230" s="1363"/>
      <c r="EB230" s="1362"/>
      <c r="EC230" s="1363"/>
      <c r="ED230" s="1362"/>
      <c r="EE230" s="1363"/>
      <c r="EF230" s="1364"/>
      <c r="EG230" s="1296"/>
      <c r="EH230" s="1296"/>
      <c r="EI230" s="1365"/>
      <c r="EJ230" s="1366"/>
      <c r="EK230" s="1367"/>
      <c r="EL230" s="1368"/>
      <c r="EM230" s="1298"/>
      <c r="EN230" s="1113"/>
      <c r="EO230" s="1369"/>
      <c r="EP230" s="1370"/>
      <c r="EQ230" s="1371"/>
      <c r="ER230" s="1298"/>
      <c r="ES230" s="1113"/>
      <c r="ET230" s="1113"/>
      <c r="EU230" s="1113"/>
      <c r="EV230" s="1113"/>
      <c r="EW230" s="1113"/>
      <c r="EX230" s="1113"/>
      <c r="EY230" s="1113"/>
      <c r="EZ230" s="1114"/>
    </row>
    <row r="231" spans="1:156" ht="30" customHeight="1" x14ac:dyDescent="0.2">
      <c r="A231" s="207">
        <f t="shared" si="25"/>
        <v>220</v>
      </c>
      <c r="B231" s="1103"/>
      <c r="C231" s="1104"/>
      <c r="D231" s="1278"/>
      <c r="E231" s="1279"/>
      <c r="F231" s="1094" t="str">
        <f t="shared" si="27"/>
        <v/>
      </c>
      <c r="G231" s="1095"/>
      <c r="H231" s="1095"/>
      <c r="I231" s="1095"/>
      <c r="J231" s="1095"/>
      <c r="K231" s="1095"/>
      <c r="L231" s="1095"/>
      <c r="M231" s="1095"/>
      <c r="N231" s="1095"/>
      <c r="O231" s="1095"/>
      <c r="P231" s="1095"/>
      <c r="Q231" s="1095"/>
      <c r="R231" s="1095"/>
      <c r="S231" s="1095"/>
      <c r="T231" s="1095"/>
      <c r="U231" s="1095"/>
      <c r="V231" s="1095"/>
      <c r="W231" s="1096"/>
      <c r="X231" s="1097">
        <f t="shared" si="26"/>
        <v>0</v>
      </c>
      <c r="Y231" s="1098"/>
      <c r="Z231" s="1099"/>
      <c r="AA231" s="1100"/>
      <c r="AB231" s="1101"/>
      <c r="AC231" s="1102"/>
      <c r="AD231" s="1135"/>
      <c r="AE231" s="1136"/>
      <c r="AF231" s="1136"/>
      <c r="AG231" s="1137"/>
      <c r="AH231" s="1138"/>
      <c r="AI231" s="1139"/>
      <c r="AJ231" s="1140"/>
      <c r="AK231" s="1132"/>
      <c r="AL231" s="1133"/>
      <c r="AM231" s="1133"/>
      <c r="AN231" s="1133"/>
      <c r="AO231" s="1133"/>
      <c r="AP231" s="1134"/>
      <c r="AQ231" s="642" t="str">
        <f>IF(AK231="","",VLOOKUP(AK231,ﾃﾞｰﾀ一覧!$AH$4:$AR$66,2,FALSE))</f>
        <v/>
      </c>
      <c r="AR231" s="1084"/>
      <c r="AS231" s="1084"/>
      <c r="AT231" s="643" t="str">
        <f>IF(AK231="","",VLOOKUP(AK231,ﾃﾞｰﾀ一覧!$AH$4:$AR$66,3,FALSE))</f>
        <v/>
      </c>
      <c r="AU231" s="644" t="str">
        <f>IF(AK231="","",VLOOKUP(AK231,ﾃﾞｰﾀ一覧!$AH$4:$AR$66,5,FALSE))</f>
        <v/>
      </c>
      <c r="AV231" s="1084"/>
      <c r="AW231" s="1084"/>
      <c r="AX231" s="643" t="str">
        <f>IF(AK231="","",VLOOKUP(AK231,ﾃﾞｰﾀ一覧!$AH$4:$AR$66,6,FALSE))</f>
        <v/>
      </c>
      <c r="AY231" s="649" t="str">
        <f>IF(AK231="","",VLOOKUP(AK231,ﾃﾞｰﾀ一覧!$AH$4:$AR$66,8,FALSE))</f>
        <v/>
      </c>
      <c r="AZ231" s="1084"/>
      <c r="BA231" s="1084"/>
      <c r="BB231" s="388" t="str">
        <f>IF(AK231="","",VLOOKUP(AK231,ﾃﾞｰﾀ一覧!$AH$4:$AR$66,9,FALSE))</f>
        <v/>
      </c>
      <c r="BC231" s="1124"/>
      <c r="BD231" s="1125"/>
      <c r="BE231" s="1125"/>
      <c r="BF231" s="1124"/>
      <c r="BG231" s="1125"/>
      <c r="BH231" s="1125"/>
      <c r="BI231" s="1124"/>
      <c r="BJ231" s="1125"/>
      <c r="BK231" s="1150"/>
      <c r="BL231" s="1154"/>
      <c r="BM231" s="1155"/>
      <c r="BN231" s="1156"/>
      <c r="BO231" s="1109" t="str">
        <f>IF($AK231="","",IF($BF231="","",IF($BF231=ﾃﾞｰﾀ一覧!$U$37,"",IF($BF231=ﾃﾞｰﾀ一覧!$U$38,"",IF($AH231=ﾃﾞｰﾀ一覧!$U$25,VLOOKUP($AK231,ﾃﾞｰﾀ一覧!$AH$43:$AR$66,10,FALSE),VLOOKUP($AK231,ﾃﾞｰﾀ一覧!$AH$4:$AR$66,10,FALSE))))))</f>
        <v/>
      </c>
      <c r="BP231" s="1110"/>
      <c r="BQ231" s="1110"/>
      <c r="BR231" s="1111"/>
      <c r="BS231" s="1115">
        <f>IF($BL231="",0,VLOOKUP($BL231,ﾃﾞｰﾀ一覧!$AY$4:$BB$16,3,FALSE))</f>
        <v>0</v>
      </c>
      <c r="BT231" s="1115"/>
      <c r="BU231" s="1115"/>
      <c r="BV231" s="1112" t="str">
        <f>IF($BO231="","",IF($BF231=ﾃﾞｰﾀ一覧!$U$37,"",IF($BF231=ﾃﾞｰﾀ一覧!$U$38,"",IF($BO231=ﾃﾞｰﾀ一覧!$AT$27,ﾃﾞｰﾀ一覧!$AT$27,VLOOKUP($AK231,ﾃﾞｰﾀ一覧!$AH$4:$AR$66,11,FALSE)*IF($BO231=ﾃﾞｰﾀ一覧!$AT$17,($AR231+1)*($AV231+1),IF($BO231=ﾃﾞｰﾀ一覧!$AT$22,IF(COUNTIF($AD231,"*天端*"),ﾃﾞｰﾀ一覧!$AU$43/2,ﾃﾞｰﾀ一覧!$AU$43/3),IF($BO231=ﾃﾞｰﾀ一覧!$AT$20,$AR231*$AV231,IF($BO231=ﾃﾞｰﾀ一覧!$AT$21,$AV231,1))))))))</f>
        <v/>
      </c>
      <c r="BW231" s="1112"/>
      <c r="BX231" s="1112"/>
      <c r="BY231" s="1088" t="str">
        <f>IF($B231="","",IF($AH231="","",IF($CK231=ﾃﾞｰﾀ一覧!$U$53,ﾃﾞｰﾀ一覧!$U$61,IF($AH231=ﾃﾞｰﾀ一覧!$U$21,ﾃﾞｰﾀ一覧!$U$60,IF(OR($AH231=ﾃﾞｰﾀ一覧!$U$19,$AH231=ﾃﾞｰﾀ一覧!$U$20,$AH231=ﾃﾞｰﾀ一覧!$U$23,$AH231=ﾃﾞｰﾀ一覧!$U$22,$AH231=ﾃﾞｰﾀ一覧!$U$18,AH231=ﾃﾞｰﾀ一覧!$U$25),ﾃﾞｰﾀ一覧!$U$59,ﾃﾞｰﾀ一覧!$U$62)))))</f>
        <v/>
      </c>
      <c r="BZ231" s="1089"/>
      <c r="CA231" s="1113"/>
      <c r="CB231" s="1113"/>
      <c r="CC231" s="1113"/>
      <c r="CD231" s="1113"/>
      <c r="CE231" s="1113"/>
      <c r="CF231" s="1113"/>
      <c r="CG231" s="1113"/>
      <c r="CH231" s="1113"/>
      <c r="CI231" s="1114"/>
      <c r="CK231" s="240"/>
      <c r="CM231" s="378" t="str">
        <f t="shared" si="21"/>
        <v/>
      </c>
      <c r="CN231" s="379" t="str">
        <f t="shared" si="22"/>
        <v/>
      </c>
      <c r="CO231" s="379" t="str">
        <f t="shared" si="23"/>
        <v/>
      </c>
      <c r="CP231" s="380" t="str">
        <f t="shared" si="24"/>
        <v/>
      </c>
      <c r="CQ231" s="244"/>
      <c r="CR231" s="1100"/>
      <c r="CS231" s="1101"/>
      <c r="CT231" s="1102"/>
      <c r="CU231" s="1135"/>
      <c r="CV231" s="1136"/>
      <c r="CW231" s="1136"/>
      <c r="CX231" s="1137"/>
      <c r="CY231" s="1138"/>
      <c r="CZ231" s="1139"/>
      <c r="DA231" s="1140"/>
      <c r="DB231" s="1132"/>
      <c r="DC231" s="1133"/>
      <c r="DD231" s="1133"/>
      <c r="DE231" s="1133"/>
      <c r="DF231" s="1133"/>
      <c r="DG231" s="1134"/>
      <c r="DH231" s="580"/>
      <c r="DI231" s="1372"/>
      <c r="DJ231" s="1372"/>
      <c r="DK231" s="581"/>
      <c r="DL231" s="582"/>
      <c r="DM231" s="1372"/>
      <c r="DN231" s="1372"/>
      <c r="DO231" s="581"/>
      <c r="DP231" s="582"/>
      <c r="DQ231" s="1372"/>
      <c r="DR231" s="1372"/>
      <c r="DS231" s="583"/>
      <c r="DT231" s="1124"/>
      <c r="DU231" s="1125"/>
      <c r="DV231" s="1150"/>
      <c r="DW231" s="1157"/>
      <c r="DX231" s="1158"/>
      <c r="DY231" s="1159"/>
      <c r="DZ231" s="1362"/>
      <c r="EA231" s="1363"/>
      <c r="EB231" s="1362"/>
      <c r="EC231" s="1363"/>
      <c r="ED231" s="1362"/>
      <c r="EE231" s="1363"/>
      <c r="EF231" s="1364"/>
      <c r="EG231" s="1296"/>
      <c r="EH231" s="1296"/>
      <c r="EI231" s="1365"/>
      <c r="EJ231" s="1366"/>
      <c r="EK231" s="1367"/>
      <c r="EL231" s="1368"/>
      <c r="EM231" s="1298"/>
      <c r="EN231" s="1113"/>
      <c r="EO231" s="1369"/>
      <c r="EP231" s="1370"/>
      <c r="EQ231" s="1371"/>
      <c r="ER231" s="1298"/>
      <c r="ES231" s="1113"/>
      <c r="ET231" s="1113"/>
      <c r="EU231" s="1113"/>
      <c r="EV231" s="1113"/>
      <c r="EW231" s="1113"/>
      <c r="EX231" s="1113"/>
      <c r="EY231" s="1113"/>
      <c r="EZ231" s="1114"/>
    </row>
    <row r="232" spans="1:156" ht="30" customHeight="1" x14ac:dyDescent="0.2">
      <c r="A232" s="207">
        <f t="shared" si="25"/>
        <v>221</v>
      </c>
      <c r="B232" s="1103"/>
      <c r="C232" s="1104"/>
      <c r="D232" s="1278"/>
      <c r="E232" s="1279"/>
      <c r="F232" s="1094" t="str">
        <f t="shared" si="27"/>
        <v/>
      </c>
      <c r="G232" s="1095"/>
      <c r="H232" s="1095"/>
      <c r="I232" s="1095"/>
      <c r="J232" s="1095"/>
      <c r="K232" s="1095"/>
      <c r="L232" s="1095"/>
      <c r="M232" s="1095"/>
      <c r="N232" s="1095"/>
      <c r="O232" s="1095"/>
      <c r="P232" s="1095"/>
      <c r="Q232" s="1095"/>
      <c r="R232" s="1095"/>
      <c r="S232" s="1095"/>
      <c r="T232" s="1095"/>
      <c r="U232" s="1095"/>
      <c r="V232" s="1095"/>
      <c r="W232" s="1096"/>
      <c r="X232" s="1097">
        <f t="shared" si="26"/>
        <v>0</v>
      </c>
      <c r="Y232" s="1098"/>
      <c r="Z232" s="1099"/>
      <c r="AA232" s="1100"/>
      <c r="AB232" s="1101"/>
      <c r="AC232" s="1102"/>
      <c r="AD232" s="1135"/>
      <c r="AE232" s="1136"/>
      <c r="AF232" s="1136"/>
      <c r="AG232" s="1137"/>
      <c r="AH232" s="1138"/>
      <c r="AI232" s="1139"/>
      <c r="AJ232" s="1140"/>
      <c r="AK232" s="1132"/>
      <c r="AL232" s="1133"/>
      <c r="AM232" s="1133"/>
      <c r="AN232" s="1133"/>
      <c r="AO232" s="1133"/>
      <c r="AP232" s="1134"/>
      <c r="AQ232" s="642" t="str">
        <f>IF(AK232="","",VLOOKUP(AK232,ﾃﾞｰﾀ一覧!$AH$4:$AR$66,2,FALSE))</f>
        <v/>
      </c>
      <c r="AR232" s="1084"/>
      <c r="AS232" s="1084"/>
      <c r="AT232" s="643" t="str">
        <f>IF(AK232="","",VLOOKUP(AK232,ﾃﾞｰﾀ一覧!$AH$4:$AR$66,3,FALSE))</f>
        <v/>
      </c>
      <c r="AU232" s="644" t="str">
        <f>IF(AK232="","",VLOOKUP(AK232,ﾃﾞｰﾀ一覧!$AH$4:$AR$66,5,FALSE))</f>
        <v/>
      </c>
      <c r="AV232" s="1084"/>
      <c r="AW232" s="1084"/>
      <c r="AX232" s="643" t="str">
        <f>IF(AK232="","",VLOOKUP(AK232,ﾃﾞｰﾀ一覧!$AH$4:$AR$66,6,FALSE))</f>
        <v/>
      </c>
      <c r="AY232" s="649" t="str">
        <f>IF(AK232="","",VLOOKUP(AK232,ﾃﾞｰﾀ一覧!$AH$4:$AR$66,8,FALSE))</f>
        <v/>
      </c>
      <c r="AZ232" s="1084"/>
      <c r="BA232" s="1084"/>
      <c r="BB232" s="388" t="str">
        <f>IF(AK232="","",VLOOKUP(AK232,ﾃﾞｰﾀ一覧!$AH$4:$AR$66,9,FALSE))</f>
        <v/>
      </c>
      <c r="BC232" s="1124"/>
      <c r="BD232" s="1125"/>
      <c r="BE232" s="1125"/>
      <c r="BF232" s="1124"/>
      <c r="BG232" s="1125"/>
      <c r="BH232" s="1125"/>
      <c r="BI232" s="1157"/>
      <c r="BJ232" s="1158"/>
      <c r="BK232" s="1159"/>
      <c r="BL232" s="1154"/>
      <c r="BM232" s="1155"/>
      <c r="BN232" s="1156"/>
      <c r="BO232" s="1109" t="str">
        <f>IF($AK232="","",IF($BF232="","",IF($BF232=ﾃﾞｰﾀ一覧!$U$37,"",IF($BF232=ﾃﾞｰﾀ一覧!$U$38,"",IF($AH232=ﾃﾞｰﾀ一覧!$U$25,VLOOKUP($AK232,ﾃﾞｰﾀ一覧!$AH$43:$AR$66,10,FALSE),VLOOKUP($AK232,ﾃﾞｰﾀ一覧!$AH$4:$AR$66,10,FALSE))))))</f>
        <v/>
      </c>
      <c r="BP232" s="1110"/>
      <c r="BQ232" s="1110"/>
      <c r="BR232" s="1111"/>
      <c r="BS232" s="1115">
        <f>IF($BL232="",0,VLOOKUP($BL232,ﾃﾞｰﾀ一覧!$AY$4:$BB$16,3,FALSE))</f>
        <v>0</v>
      </c>
      <c r="BT232" s="1115"/>
      <c r="BU232" s="1115"/>
      <c r="BV232" s="1112" t="str">
        <f>IF($BO232="","",IF($BF232=ﾃﾞｰﾀ一覧!$U$37,"",IF($BF232=ﾃﾞｰﾀ一覧!$U$38,"",IF($BO232=ﾃﾞｰﾀ一覧!$AT$27,ﾃﾞｰﾀ一覧!$AT$27,VLOOKUP($AK232,ﾃﾞｰﾀ一覧!$AH$4:$AR$66,11,FALSE)*IF($BO232=ﾃﾞｰﾀ一覧!$AT$17,($AR232+1)*($AV232+1),IF($BO232=ﾃﾞｰﾀ一覧!$AT$22,IF(COUNTIF($AD232,"*天端*"),ﾃﾞｰﾀ一覧!$AU$43/2,ﾃﾞｰﾀ一覧!$AU$43/3),IF($BO232=ﾃﾞｰﾀ一覧!$AT$20,$AR232*$AV232,IF($BO232=ﾃﾞｰﾀ一覧!$AT$21,$AV232,1))))))))</f>
        <v/>
      </c>
      <c r="BW232" s="1112"/>
      <c r="BX232" s="1112"/>
      <c r="BY232" s="1088" t="str">
        <f>IF($B232="","",IF($AH232="","",IF($CK232=ﾃﾞｰﾀ一覧!$U$53,ﾃﾞｰﾀ一覧!$U$61,IF($AH232=ﾃﾞｰﾀ一覧!$U$21,ﾃﾞｰﾀ一覧!$U$60,IF(OR($AH232=ﾃﾞｰﾀ一覧!$U$19,$AH232=ﾃﾞｰﾀ一覧!$U$20,$AH232=ﾃﾞｰﾀ一覧!$U$23,$AH232=ﾃﾞｰﾀ一覧!$U$22,$AH232=ﾃﾞｰﾀ一覧!$U$18,AH232=ﾃﾞｰﾀ一覧!$U$25),ﾃﾞｰﾀ一覧!$U$59,ﾃﾞｰﾀ一覧!$U$62)))))</f>
        <v/>
      </c>
      <c r="BZ232" s="1089"/>
      <c r="CA232" s="1113"/>
      <c r="CB232" s="1113"/>
      <c r="CC232" s="1113"/>
      <c r="CD232" s="1113"/>
      <c r="CE232" s="1113"/>
      <c r="CF232" s="1113"/>
      <c r="CG232" s="1113"/>
      <c r="CH232" s="1113"/>
      <c r="CI232" s="1114"/>
      <c r="CK232" s="240"/>
      <c r="CM232" s="378" t="str">
        <f t="shared" si="21"/>
        <v/>
      </c>
      <c r="CN232" s="379" t="str">
        <f t="shared" si="22"/>
        <v/>
      </c>
      <c r="CO232" s="379" t="str">
        <f t="shared" si="23"/>
        <v/>
      </c>
      <c r="CP232" s="380" t="str">
        <f t="shared" si="24"/>
        <v/>
      </c>
      <c r="CQ232" s="244"/>
      <c r="CR232" s="1100"/>
      <c r="CS232" s="1101"/>
      <c r="CT232" s="1102"/>
      <c r="CU232" s="1135"/>
      <c r="CV232" s="1136"/>
      <c r="CW232" s="1136"/>
      <c r="CX232" s="1137"/>
      <c r="CY232" s="1138"/>
      <c r="CZ232" s="1139"/>
      <c r="DA232" s="1140"/>
      <c r="DB232" s="1132"/>
      <c r="DC232" s="1133"/>
      <c r="DD232" s="1133"/>
      <c r="DE232" s="1133"/>
      <c r="DF232" s="1133"/>
      <c r="DG232" s="1134"/>
      <c r="DH232" s="580"/>
      <c r="DI232" s="1372"/>
      <c r="DJ232" s="1372"/>
      <c r="DK232" s="581"/>
      <c r="DL232" s="582"/>
      <c r="DM232" s="1372"/>
      <c r="DN232" s="1372"/>
      <c r="DO232" s="581"/>
      <c r="DP232" s="582"/>
      <c r="DQ232" s="1372"/>
      <c r="DR232" s="1372"/>
      <c r="DS232" s="583"/>
      <c r="DT232" s="1124"/>
      <c r="DU232" s="1125"/>
      <c r="DV232" s="1150"/>
      <c r="DW232" s="1124"/>
      <c r="DX232" s="1125"/>
      <c r="DY232" s="1150"/>
      <c r="DZ232" s="1362"/>
      <c r="EA232" s="1363"/>
      <c r="EB232" s="1362"/>
      <c r="EC232" s="1363"/>
      <c r="ED232" s="1362"/>
      <c r="EE232" s="1363"/>
      <c r="EF232" s="1364"/>
      <c r="EG232" s="1296"/>
      <c r="EH232" s="1296"/>
      <c r="EI232" s="1365"/>
      <c r="EJ232" s="1366"/>
      <c r="EK232" s="1367"/>
      <c r="EL232" s="1368"/>
      <c r="EM232" s="1298"/>
      <c r="EN232" s="1113"/>
      <c r="EO232" s="1369"/>
      <c r="EP232" s="1370"/>
      <c r="EQ232" s="1371"/>
      <c r="ER232" s="1298"/>
      <c r="ES232" s="1113"/>
      <c r="ET232" s="1113"/>
      <c r="EU232" s="1113"/>
      <c r="EV232" s="1113"/>
      <c r="EW232" s="1113"/>
      <c r="EX232" s="1113"/>
      <c r="EY232" s="1113"/>
      <c r="EZ232" s="1114"/>
    </row>
    <row r="233" spans="1:156" ht="30" customHeight="1" x14ac:dyDescent="0.2">
      <c r="A233" s="207">
        <f t="shared" si="25"/>
        <v>222</v>
      </c>
      <c r="B233" s="1103"/>
      <c r="C233" s="1104"/>
      <c r="D233" s="1278"/>
      <c r="E233" s="1279"/>
      <c r="F233" s="1094" t="str">
        <f t="shared" si="27"/>
        <v/>
      </c>
      <c r="G233" s="1095"/>
      <c r="H233" s="1095"/>
      <c r="I233" s="1095"/>
      <c r="J233" s="1095"/>
      <c r="K233" s="1095"/>
      <c r="L233" s="1095"/>
      <c r="M233" s="1095"/>
      <c r="N233" s="1095"/>
      <c r="O233" s="1095"/>
      <c r="P233" s="1095"/>
      <c r="Q233" s="1095"/>
      <c r="R233" s="1095"/>
      <c r="S233" s="1095"/>
      <c r="T233" s="1095"/>
      <c r="U233" s="1095"/>
      <c r="V233" s="1095"/>
      <c r="W233" s="1096"/>
      <c r="X233" s="1097">
        <f t="shared" si="26"/>
        <v>0</v>
      </c>
      <c r="Y233" s="1098"/>
      <c r="Z233" s="1099"/>
      <c r="AA233" s="1100"/>
      <c r="AB233" s="1101"/>
      <c r="AC233" s="1102"/>
      <c r="AD233" s="1135"/>
      <c r="AE233" s="1136"/>
      <c r="AF233" s="1136"/>
      <c r="AG233" s="1137"/>
      <c r="AH233" s="1138"/>
      <c r="AI233" s="1139"/>
      <c r="AJ233" s="1140"/>
      <c r="AK233" s="1132"/>
      <c r="AL233" s="1133"/>
      <c r="AM233" s="1133"/>
      <c r="AN233" s="1133"/>
      <c r="AO233" s="1133"/>
      <c r="AP233" s="1134"/>
      <c r="AQ233" s="642" t="str">
        <f>IF(AK233="","",VLOOKUP(AK233,ﾃﾞｰﾀ一覧!$AH$4:$AR$66,2,FALSE))</f>
        <v/>
      </c>
      <c r="AR233" s="1084"/>
      <c r="AS233" s="1084"/>
      <c r="AT233" s="643" t="str">
        <f>IF(AK233="","",VLOOKUP(AK233,ﾃﾞｰﾀ一覧!$AH$4:$AR$66,3,FALSE))</f>
        <v/>
      </c>
      <c r="AU233" s="644" t="str">
        <f>IF(AK233="","",VLOOKUP(AK233,ﾃﾞｰﾀ一覧!$AH$4:$AR$66,5,FALSE))</f>
        <v/>
      </c>
      <c r="AV233" s="1084"/>
      <c r="AW233" s="1084"/>
      <c r="AX233" s="643" t="str">
        <f>IF(AK233="","",VLOOKUP(AK233,ﾃﾞｰﾀ一覧!$AH$4:$AR$66,6,FALSE))</f>
        <v/>
      </c>
      <c r="AY233" s="649" t="str">
        <f>IF(AK233="","",VLOOKUP(AK233,ﾃﾞｰﾀ一覧!$AH$4:$AR$66,8,FALSE))</f>
        <v/>
      </c>
      <c r="AZ233" s="1084"/>
      <c r="BA233" s="1084"/>
      <c r="BB233" s="388" t="str">
        <f>IF(AK233="","",VLOOKUP(AK233,ﾃﾞｰﾀ一覧!$AH$4:$AR$66,9,FALSE))</f>
        <v/>
      </c>
      <c r="BC233" s="1124"/>
      <c r="BD233" s="1125"/>
      <c r="BE233" s="1125"/>
      <c r="BF233" s="1124"/>
      <c r="BG233" s="1125"/>
      <c r="BH233" s="1125"/>
      <c r="BI233" s="1124"/>
      <c r="BJ233" s="1125"/>
      <c r="BK233" s="1150"/>
      <c r="BL233" s="1154"/>
      <c r="BM233" s="1155"/>
      <c r="BN233" s="1156"/>
      <c r="BO233" s="1109" t="str">
        <f>IF($AK233="","",IF($BF233="","",IF($BF233=ﾃﾞｰﾀ一覧!$U$37,"",IF($BF233=ﾃﾞｰﾀ一覧!$U$38,"",IF($AH233=ﾃﾞｰﾀ一覧!$U$25,VLOOKUP($AK233,ﾃﾞｰﾀ一覧!$AH$43:$AR$66,10,FALSE),VLOOKUP($AK233,ﾃﾞｰﾀ一覧!$AH$4:$AR$66,10,FALSE))))))</f>
        <v/>
      </c>
      <c r="BP233" s="1110"/>
      <c r="BQ233" s="1110"/>
      <c r="BR233" s="1111"/>
      <c r="BS233" s="1115">
        <f>IF($BL233="",0,VLOOKUP($BL233,ﾃﾞｰﾀ一覧!$AY$4:$BB$16,3,FALSE))</f>
        <v>0</v>
      </c>
      <c r="BT233" s="1115"/>
      <c r="BU233" s="1115"/>
      <c r="BV233" s="1112" t="str">
        <f>IF($BO233="","",IF($BF233=ﾃﾞｰﾀ一覧!$U$37,"",IF($BF233=ﾃﾞｰﾀ一覧!$U$38,"",IF($BO233=ﾃﾞｰﾀ一覧!$AT$27,ﾃﾞｰﾀ一覧!$AT$27,VLOOKUP($AK233,ﾃﾞｰﾀ一覧!$AH$4:$AR$66,11,FALSE)*IF($BO233=ﾃﾞｰﾀ一覧!$AT$17,($AR233+1)*($AV233+1),IF($BO233=ﾃﾞｰﾀ一覧!$AT$22,IF(COUNTIF($AD233,"*天端*"),ﾃﾞｰﾀ一覧!$AU$43/2,ﾃﾞｰﾀ一覧!$AU$43/3),IF($BO233=ﾃﾞｰﾀ一覧!$AT$20,$AR233*$AV233,IF($BO233=ﾃﾞｰﾀ一覧!$AT$21,$AV233,1))))))))</f>
        <v/>
      </c>
      <c r="BW233" s="1112"/>
      <c r="BX233" s="1112"/>
      <c r="BY233" s="1088" t="str">
        <f>IF($B233="","",IF($AH233="","",IF($CK233=ﾃﾞｰﾀ一覧!$U$53,ﾃﾞｰﾀ一覧!$U$61,IF($AH233=ﾃﾞｰﾀ一覧!$U$21,ﾃﾞｰﾀ一覧!$U$60,IF(OR($AH233=ﾃﾞｰﾀ一覧!$U$19,$AH233=ﾃﾞｰﾀ一覧!$U$20,$AH233=ﾃﾞｰﾀ一覧!$U$23,$AH233=ﾃﾞｰﾀ一覧!$U$22,$AH233=ﾃﾞｰﾀ一覧!$U$18,AH233=ﾃﾞｰﾀ一覧!$U$25),ﾃﾞｰﾀ一覧!$U$59,ﾃﾞｰﾀ一覧!$U$62)))))</f>
        <v/>
      </c>
      <c r="BZ233" s="1089"/>
      <c r="CA233" s="1113"/>
      <c r="CB233" s="1113"/>
      <c r="CC233" s="1113"/>
      <c r="CD233" s="1113"/>
      <c r="CE233" s="1113"/>
      <c r="CF233" s="1113"/>
      <c r="CG233" s="1113"/>
      <c r="CH233" s="1113"/>
      <c r="CI233" s="1114"/>
      <c r="CK233" s="240"/>
      <c r="CM233" s="378" t="str">
        <f t="shared" si="21"/>
        <v/>
      </c>
      <c r="CN233" s="379" t="str">
        <f t="shared" si="22"/>
        <v/>
      </c>
      <c r="CO233" s="379" t="str">
        <f t="shared" si="23"/>
        <v/>
      </c>
      <c r="CP233" s="380" t="str">
        <f t="shared" si="24"/>
        <v/>
      </c>
      <c r="CQ233" s="244"/>
      <c r="CR233" s="1100"/>
      <c r="CS233" s="1101"/>
      <c r="CT233" s="1102"/>
      <c r="CU233" s="1135"/>
      <c r="CV233" s="1136"/>
      <c r="CW233" s="1136"/>
      <c r="CX233" s="1137"/>
      <c r="CY233" s="1138"/>
      <c r="CZ233" s="1139"/>
      <c r="DA233" s="1140"/>
      <c r="DB233" s="1132"/>
      <c r="DC233" s="1133"/>
      <c r="DD233" s="1133"/>
      <c r="DE233" s="1133"/>
      <c r="DF233" s="1133"/>
      <c r="DG233" s="1134"/>
      <c r="DH233" s="580"/>
      <c r="DI233" s="1373"/>
      <c r="DJ233" s="1373"/>
      <c r="DK233" s="581"/>
      <c r="DL233" s="582"/>
      <c r="DM233" s="1372"/>
      <c r="DN233" s="1372"/>
      <c r="DO233" s="581"/>
      <c r="DP233" s="582"/>
      <c r="DQ233" s="1372"/>
      <c r="DR233" s="1372"/>
      <c r="DS233" s="583"/>
      <c r="DT233" s="1124"/>
      <c r="DU233" s="1125"/>
      <c r="DV233" s="1150"/>
      <c r="DW233" s="1124"/>
      <c r="DX233" s="1125"/>
      <c r="DY233" s="1150"/>
      <c r="DZ233" s="1362"/>
      <c r="EA233" s="1363"/>
      <c r="EB233" s="1362"/>
      <c r="EC233" s="1363"/>
      <c r="ED233" s="1362"/>
      <c r="EE233" s="1363"/>
      <c r="EF233" s="1364"/>
      <c r="EG233" s="1296"/>
      <c r="EH233" s="1296"/>
      <c r="EI233" s="1365"/>
      <c r="EJ233" s="1366"/>
      <c r="EK233" s="1367"/>
      <c r="EL233" s="1368"/>
      <c r="EM233" s="1298"/>
      <c r="EN233" s="1113"/>
      <c r="EO233" s="1369"/>
      <c r="EP233" s="1370"/>
      <c r="EQ233" s="1371"/>
      <c r="ER233" s="1298"/>
      <c r="ES233" s="1113"/>
      <c r="ET233" s="1113"/>
      <c r="EU233" s="1113"/>
      <c r="EV233" s="1113"/>
      <c r="EW233" s="1113"/>
      <c r="EX233" s="1113"/>
      <c r="EY233" s="1113"/>
      <c r="EZ233" s="1114"/>
    </row>
    <row r="234" spans="1:156" ht="30" customHeight="1" x14ac:dyDescent="0.2">
      <c r="A234" s="207">
        <f t="shared" si="25"/>
        <v>223</v>
      </c>
      <c r="B234" s="1103"/>
      <c r="C234" s="1104"/>
      <c r="D234" s="1278"/>
      <c r="E234" s="1279"/>
      <c r="F234" s="1094" t="str">
        <f t="shared" si="27"/>
        <v/>
      </c>
      <c r="G234" s="1095"/>
      <c r="H234" s="1095"/>
      <c r="I234" s="1095"/>
      <c r="J234" s="1095"/>
      <c r="K234" s="1095"/>
      <c r="L234" s="1095"/>
      <c r="M234" s="1095"/>
      <c r="N234" s="1095"/>
      <c r="O234" s="1095"/>
      <c r="P234" s="1095"/>
      <c r="Q234" s="1095"/>
      <c r="R234" s="1095"/>
      <c r="S234" s="1095"/>
      <c r="T234" s="1095"/>
      <c r="U234" s="1095"/>
      <c r="V234" s="1095"/>
      <c r="W234" s="1096"/>
      <c r="X234" s="1097">
        <f t="shared" si="26"/>
        <v>0</v>
      </c>
      <c r="Y234" s="1098"/>
      <c r="Z234" s="1099"/>
      <c r="AA234" s="1100"/>
      <c r="AB234" s="1101"/>
      <c r="AC234" s="1102"/>
      <c r="AD234" s="1135"/>
      <c r="AE234" s="1136"/>
      <c r="AF234" s="1136"/>
      <c r="AG234" s="1137"/>
      <c r="AH234" s="1138"/>
      <c r="AI234" s="1139"/>
      <c r="AJ234" s="1140"/>
      <c r="AK234" s="1132"/>
      <c r="AL234" s="1133"/>
      <c r="AM234" s="1133"/>
      <c r="AN234" s="1133"/>
      <c r="AO234" s="1133"/>
      <c r="AP234" s="1134"/>
      <c r="AQ234" s="642" t="str">
        <f>IF(AK234="","",VLOOKUP(AK234,ﾃﾞｰﾀ一覧!$AH$4:$AR$66,2,FALSE))</f>
        <v/>
      </c>
      <c r="AR234" s="1084"/>
      <c r="AS234" s="1084"/>
      <c r="AT234" s="643" t="str">
        <f>IF(AK234="","",VLOOKUP(AK234,ﾃﾞｰﾀ一覧!$AH$4:$AR$66,3,FALSE))</f>
        <v/>
      </c>
      <c r="AU234" s="644" t="str">
        <f>IF(AK234="","",VLOOKUP(AK234,ﾃﾞｰﾀ一覧!$AH$4:$AR$66,5,FALSE))</f>
        <v/>
      </c>
      <c r="AV234" s="1084"/>
      <c r="AW234" s="1084"/>
      <c r="AX234" s="643" t="str">
        <f>IF(AK234="","",VLOOKUP(AK234,ﾃﾞｰﾀ一覧!$AH$4:$AR$66,6,FALSE))</f>
        <v/>
      </c>
      <c r="AY234" s="649" t="str">
        <f>IF(AK234="","",VLOOKUP(AK234,ﾃﾞｰﾀ一覧!$AH$4:$AR$66,8,FALSE))</f>
        <v/>
      </c>
      <c r="AZ234" s="1084"/>
      <c r="BA234" s="1084"/>
      <c r="BB234" s="388" t="str">
        <f>IF(AK234="","",VLOOKUP(AK234,ﾃﾞｰﾀ一覧!$AH$4:$AR$66,9,FALSE))</f>
        <v/>
      </c>
      <c r="BC234" s="1124"/>
      <c r="BD234" s="1125"/>
      <c r="BE234" s="1125"/>
      <c r="BF234" s="1124"/>
      <c r="BG234" s="1125"/>
      <c r="BH234" s="1125"/>
      <c r="BI234" s="1124"/>
      <c r="BJ234" s="1125"/>
      <c r="BK234" s="1150"/>
      <c r="BL234" s="1154"/>
      <c r="BM234" s="1155"/>
      <c r="BN234" s="1156"/>
      <c r="BO234" s="1109" t="str">
        <f>IF($AK234="","",IF($BF234="","",IF($BF234=ﾃﾞｰﾀ一覧!$U$37,"",IF($BF234=ﾃﾞｰﾀ一覧!$U$38,"",IF($AH234=ﾃﾞｰﾀ一覧!$U$25,VLOOKUP($AK234,ﾃﾞｰﾀ一覧!$AH$43:$AR$66,10,FALSE),VLOOKUP($AK234,ﾃﾞｰﾀ一覧!$AH$4:$AR$66,10,FALSE))))))</f>
        <v/>
      </c>
      <c r="BP234" s="1110"/>
      <c r="BQ234" s="1110"/>
      <c r="BR234" s="1111"/>
      <c r="BS234" s="1115">
        <f>IF($BL234="",0,VLOOKUP($BL234,ﾃﾞｰﾀ一覧!$AY$4:$BB$16,3,FALSE))</f>
        <v>0</v>
      </c>
      <c r="BT234" s="1115"/>
      <c r="BU234" s="1115"/>
      <c r="BV234" s="1112" t="str">
        <f>IF($BO234="","",IF($BF234=ﾃﾞｰﾀ一覧!$U$37,"",IF($BF234=ﾃﾞｰﾀ一覧!$U$38,"",IF($BO234=ﾃﾞｰﾀ一覧!$AT$27,ﾃﾞｰﾀ一覧!$AT$27,VLOOKUP($AK234,ﾃﾞｰﾀ一覧!$AH$4:$AR$66,11,FALSE)*IF($BO234=ﾃﾞｰﾀ一覧!$AT$17,($AR234+1)*($AV234+1),IF($BO234=ﾃﾞｰﾀ一覧!$AT$22,IF(COUNTIF($AD234,"*天端*"),ﾃﾞｰﾀ一覧!$AU$43/2,ﾃﾞｰﾀ一覧!$AU$43/3),IF($BO234=ﾃﾞｰﾀ一覧!$AT$20,$AR234*$AV234,IF($BO234=ﾃﾞｰﾀ一覧!$AT$21,$AV234,1))))))))</f>
        <v/>
      </c>
      <c r="BW234" s="1112"/>
      <c r="BX234" s="1112"/>
      <c r="BY234" s="1088" t="str">
        <f>IF($B234="","",IF($AH234="","",IF($CK234=ﾃﾞｰﾀ一覧!$U$53,ﾃﾞｰﾀ一覧!$U$61,IF($AH234=ﾃﾞｰﾀ一覧!$U$21,ﾃﾞｰﾀ一覧!$U$60,IF(OR($AH234=ﾃﾞｰﾀ一覧!$U$19,$AH234=ﾃﾞｰﾀ一覧!$U$20,$AH234=ﾃﾞｰﾀ一覧!$U$23,$AH234=ﾃﾞｰﾀ一覧!$U$22,$AH234=ﾃﾞｰﾀ一覧!$U$18,AH234=ﾃﾞｰﾀ一覧!$U$25),ﾃﾞｰﾀ一覧!$U$59,ﾃﾞｰﾀ一覧!$U$62)))))</f>
        <v/>
      </c>
      <c r="BZ234" s="1089"/>
      <c r="CA234" s="1113"/>
      <c r="CB234" s="1113"/>
      <c r="CC234" s="1113"/>
      <c r="CD234" s="1113"/>
      <c r="CE234" s="1113"/>
      <c r="CF234" s="1113"/>
      <c r="CG234" s="1113"/>
      <c r="CH234" s="1113"/>
      <c r="CI234" s="1114"/>
      <c r="CK234" s="240"/>
      <c r="CM234" s="378" t="str">
        <f t="shared" si="21"/>
        <v/>
      </c>
      <c r="CN234" s="379" t="str">
        <f t="shared" si="22"/>
        <v/>
      </c>
      <c r="CO234" s="379" t="str">
        <f t="shared" si="23"/>
        <v/>
      </c>
      <c r="CP234" s="380" t="str">
        <f t="shared" si="24"/>
        <v/>
      </c>
      <c r="CQ234" s="244"/>
      <c r="CR234" s="1100"/>
      <c r="CS234" s="1101"/>
      <c r="CT234" s="1102"/>
      <c r="CU234" s="1135"/>
      <c r="CV234" s="1136"/>
      <c r="CW234" s="1136"/>
      <c r="CX234" s="1137"/>
      <c r="CY234" s="1138"/>
      <c r="CZ234" s="1139"/>
      <c r="DA234" s="1140"/>
      <c r="DB234" s="1132"/>
      <c r="DC234" s="1133"/>
      <c r="DD234" s="1133"/>
      <c r="DE234" s="1133"/>
      <c r="DF234" s="1133"/>
      <c r="DG234" s="1134"/>
      <c r="DH234" s="580"/>
      <c r="DI234" s="1372"/>
      <c r="DJ234" s="1372"/>
      <c r="DK234" s="581"/>
      <c r="DL234" s="582"/>
      <c r="DM234" s="1372"/>
      <c r="DN234" s="1372"/>
      <c r="DO234" s="581"/>
      <c r="DP234" s="582"/>
      <c r="DQ234" s="1372"/>
      <c r="DR234" s="1372"/>
      <c r="DS234" s="583"/>
      <c r="DT234" s="1124"/>
      <c r="DU234" s="1125"/>
      <c r="DV234" s="1150"/>
      <c r="DW234" s="1124"/>
      <c r="DX234" s="1125"/>
      <c r="DY234" s="1150"/>
      <c r="DZ234" s="1362"/>
      <c r="EA234" s="1363"/>
      <c r="EB234" s="1362"/>
      <c r="EC234" s="1363"/>
      <c r="ED234" s="1362"/>
      <c r="EE234" s="1363"/>
      <c r="EF234" s="1364"/>
      <c r="EG234" s="1296"/>
      <c r="EH234" s="1296"/>
      <c r="EI234" s="1365"/>
      <c r="EJ234" s="1366"/>
      <c r="EK234" s="1367"/>
      <c r="EL234" s="1368"/>
      <c r="EM234" s="1298"/>
      <c r="EN234" s="1113"/>
      <c r="EO234" s="1369"/>
      <c r="EP234" s="1370"/>
      <c r="EQ234" s="1371"/>
      <c r="ER234" s="1298"/>
      <c r="ES234" s="1113"/>
      <c r="ET234" s="1113"/>
      <c r="EU234" s="1113"/>
      <c r="EV234" s="1113"/>
      <c r="EW234" s="1113"/>
      <c r="EX234" s="1113"/>
      <c r="EY234" s="1113"/>
      <c r="EZ234" s="1114"/>
    </row>
    <row r="235" spans="1:156" ht="30" customHeight="1" x14ac:dyDescent="0.2">
      <c r="A235" s="207">
        <f t="shared" si="25"/>
        <v>224</v>
      </c>
      <c r="B235" s="1103"/>
      <c r="C235" s="1104"/>
      <c r="D235" s="1278"/>
      <c r="E235" s="1279"/>
      <c r="F235" s="1094" t="str">
        <f t="shared" si="27"/>
        <v/>
      </c>
      <c r="G235" s="1095"/>
      <c r="H235" s="1095"/>
      <c r="I235" s="1095"/>
      <c r="J235" s="1095"/>
      <c r="K235" s="1095"/>
      <c r="L235" s="1095"/>
      <c r="M235" s="1095"/>
      <c r="N235" s="1095"/>
      <c r="O235" s="1095"/>
      <c r="P235" s="1095"/>
      <c r="Q235" s="1095"/>
      <c r="R235" s="1095"/>
      <c r="S235" s="1095"/>
      <c r="T235" s="1095"/>
      <c r="U235" s="1095"/>
      <c r="V235" s="1095"/>
      <c r="W235" s="1096"/>
      <c r="X235" s="1097">
        <f t="shared" si="26"/>
        <v>0</v>
      </c>
      <c r="Y235" s="1098"/>
      <c r="Z235" s="1099"/>
      <c r="AA235" s="1100"/>
      <c r="AB235" s="1101"/>
      <c r="AC235" s="1102"/>
      <c r="AD235" s="1135"/>
      <c r="AE235" s="1136"/>
      <c r="AF235" s="1136"/>
      <c r="AG235" s="1137"/>
      <c r="AH235" s="1138"/>
      <c r="AI235" s="1139"/>
      <c r="AJ235" s="1140"/>
      <c r="AK235" s="1132"/>
      <c r="AL235" s="1133"/>
      <c r="AM235" s="1133"/>
      <c r="AN235" s="1133"/>
      <c r="AO235" s="1133"/>
      <c r="AP235" s="1134"/>
      <c r="AQ235" s="642" t="str">
        <f>IF(AK235="","",VLOOKUP(AK235,ﾃﾞｰﾀ一覧!$AH$4:$AR$66,2,FALSE))</f>
        <v/>
      </c>
      <c r="AR235" s="1084"/>
      <c r="AS235" s="1084"/>
      <c r="AT235" s="643" t="str">
        <f>IF(AK235="","",VLOOKUP(AK235,ﾃﾞｰﾀ一覧!$AH$4:$AR$66,3,FALSE))</f>
        <v/>
      </c>
      <c r="AU235" s="644" t="str">
        <f>IF(AK235="","",VLOOKUP(AK235,ﾃﾞｰﾀ一覧!$AH$4:$AR$66,5,FALSE))</f>
        <v/>
      </c>
      <c r="AV235" s="1084"/>
      <c r="AW235" s="1084"/>
      <c r="AX235" s="643" t="str">
        <f>IF(AK235="","",VLOOKUP(AK235,ﾃﾞｰﾀ一覧!$AH$4:$AR$66,6,FALSE))</f>
        <v/>
      </c>
      <c r="AY235" s="649" t="str">
        <f>IF(AK235="","",VLOOKUP(AK235,ﾃﾞｰﾀ一覧!$AH$4:$AR$66,8,FALSE))</f>
        <v/>
      </c>
      <c r="AZ235" s="1084"/>
      <c r="BA235" s="1084"/>
      <c r="BB235" s="388" t="str">
        <f>IF(AK235="","",VLOOKUP(AK235,ﾃﾞｰﾀ一覧!$AH$4:$AR$66,9,FALSE))</f>
        <v/>
      </c>
      <c r="BC235" s="1124"/>
      <c r="BD235" s="1125"/>
      <c r="BE235" s="1125"/>
      <c r="BF235" s="1124"/>
      <c r="BG235" s="1125"/>
      <c r="BH235" s="1125"/>
      <c r="BI235" s="1124"/>
      <c r="BJ235" s="1125"/>
      <c r="BK235" s="1150"/>
      <c r="BL235" s="1154"/>
      <c r="BM235" s="1155"/>
      <c r="BN235" s="1156"/>
      <c r="BO235" s="1109" t="str">
        <f>IF($AK235="","",IF($BF235="","",IF($BF235=ﾃﾞｰﾀ一覧!$U$37,"",IF($BF235=ﾃﾞｰﾀ一覧!$U$38,"",IF($AH235=ﾃﾞｰﾀ一覧!$U$25,VLOOKUP($AK235,ﾃﾞｰﾀ一覧!$AH$43:$AR$66,10,FALSE),VLOOKUP($AK235,ﾃﾞｰﾀ一覧!$AH$4:$AR$66,10,FALSE))))))</f>
        <v/>
      </c>
      <c r="BP235" s="1110"/>
      <c r="BQ235" s="1110"/>
      <c r="BR235" s="1111"/>
      <c r="BS235" s="1115">
        <f>IF($BL235="",0,VLOOKUP($BL235,ﾃﾞｰﾀ一覧!$AY$4:$BB$16,3,FALSE))</f>
        <v>0</v>
      </c>
      <c r="BT235" s="1115"/>
      <c r="BU235" s="1115"/>
      <c r="BV235" s="1112" t="str">
        <f>IF($BO235="","",IF($BF235=ﾃﾞｰﾀ一覧!$U$37,"",IF($BF235=ﾃﾞｰﾀ一覧!$U$38,"",IF($BO235=ﾃﾞｰﾀ一覧!$AT$27,ﾃﾞｰﾀ一覧!$AT$27,VLOOKUP($AK235,ﾃﾞｰﾀ一覧!$AH$4:$AR$66,11,FALSE)*IF($BO235=ﾃﾞｰﾀ一覧!$AT$17,($AR235+1)*($AV235+1),IF($BO235=ﾃﾞｰﾀ一覧!$AT$22,IF(COUNTIF($AD235,"*天端*"),ﾃﾞｰﾀ一覧!$AU$43/2,ﾃﾞｰﾀ一覧!$AU$43/3),IF($BO235=ﾃﾞｰﾀ一覧!$AT$20,$AR235*$AV235,IF($BO235=ﾃﾞｰﾀ一覧!$AT$21,$AV235,1))))))))</f>
        <v/>
      </c>
      <c r="BW235" s="1112"/>
      <c r="BX235" s="1112"/>
      <c r="BY235" s="1088" t="str">
        <f>IF($B235="","",IF($AH235="","",IF($CK235=ﾃﾞｰﾀ一覧!$U$53,ﾃﾞｰﾀ一覧!$U$61,IF($AH235=ﾃﾞｰﾀ一覧!$U$21,ﾃﾞｰﾀ一覧!$U$60,IF(OR($AH235=ﾃﾞｰﾀ一覧!$U$19,$AH235=ﾃﾞｰﾀ一覧!$U$20,$AH235=ﾃﾞｰﾀ一覧!$U$23,$AH235=ﾃﾞｰﾀ一覧!$U$22,$AH235=ﾃﾞｰﾀ一覧!$U$18,AH235=ﾃﾞｰﾀ一覧!$U$25),ﾃﾞｰﾀ一覧!$U$59,ﾃﾞｰﾀ一覧!$U$62)))))</f>
        <v/>
      </c>
      <c r="BZ235" s="1089"/>
      <c r="CA235" s="1113"/>
      <c r="CB235" s="1113"/>
      <c r="CC235" s="1113"/>
      <c r="CD235" s="1113"/>
      <c r="CE235" s="1113"/>
      <c r="CF235" s="1113"/>
      <c r="CG235" s="1113"/>
      <c r="CH235" s="1113"/>
      <c r="CI235" s="1114"/>
      <c r="CK235" s="240"/>
      <c r="CM235" s="378" t="str">
        <f t="shared" si="21"/>
        <v/>
      </c>
      <c r="CN235" s="379" t="str">
        <f t="shared" si="22"/>
        <v/>
      </c>
      <c r="CO235" s="379" t="str">
        <f t="shared" si="23"/>
        <v/>
      </c>
      <c r="CP235" s="380" t="str">
        <f t="shared" si="24"/>
        <v/>
      </c>
      <c r="CQ235" s="244"/>
      <c r="CR235" s="1100"/>
      <c r="CS235" s="1101"/>
      <c r="CT235" s="1102"/>
      <c r="CU235" s="1135"/>
      <c r="CV235" s="1136"/>
      <c r="CW235" s="1136"/>
      <c r="CX235" s="1137"/>
      <c r="CY235" s="1138"/>
      <c r="CZ235" s="1139"/>
      <c r="DA235" s="1140"/>
      <c r="DB235" s="1132"/>
      <c r="DC235" s="1133"/>
      <c r="DD235" s="1133"/>
      <c r="DE235" s="1133"/>
      <c r="DF235" s="1133"/>
      <c r="DG235" s="1134"/>
      <c r="DH235" s="580"/>
      <c r="DI235" s="1372"/>
      <c r="DJ235" s="1372"/>
      <c r="DK235" s="581"/>
      <c r="DL235" s="582"/>
      <c r="DM235" s="1372"/>
      <c r="DN235" s="1372"/>
      <c r="DO235" s="581"/>
      <c r="DP235" s="582"/>
      <c r="DQ235" s="1372"/>
      <c r="DR235" s="1372"/>
      <c r="DS235" s="583"/>
      <c r="DT235" s="1124"/>
      <c r="DU235" s="1125"/>
      <c r="DV235" s="1150"/>
      <c r="DW235" s="1124"/>
      <c r="DX235" s="1125"/>
      <c r="DY235" s="1150"/>
      <c r="DZ235" s="1362"/>
      <c r="EA235" s="1363"/>
      <c r="EB235" s="1362"/>
      <c r="EC235" s="1363"/>
      <c r="ED235" s="1362"/>
      <c r="EE235" s="1363"/>
      <c r="EF235" s="1364"/>
      <c r="EG235" s="1296"/>
      <c r="EH235" s="1296"/>
      <c r="EI235" s="1365"/>
      <c r="EJ235" s="1366"/>
      <c r="EK235" s="1367"/>
      <c r="EL235" s="1368"/>
      <c r="EM235" s="1298"/>
      <c r="EN235" s="1113"/>
      <c r="EO235" s="1369"/>
      <c r="EP235" s="1370"/>
      <c r="EQ235" s="1371"/>
      <c r="ER235" s="1298"/>
      <c r="ES235" s="1113"/>
      <c r="ET235" s="1113"/>
      <c r="EU235" s="1113"/>
      <c r="EV235" s="1113"/>
      <c r="EW235" s="1113"/>
      <c r="EX235" s="1113"/>
      <c r="EY235" s="1113"/>
      <c r="EZ235" s="1114"/>
    </row>
    <row r="236" spans="1:156" ht="30" customHeight="1" x14ac:dyDescent="0.2">
      <c r="A236" s="207">
        <f t="shared" si="25"/>
        <v>225</v>
      </c>
      <c r="B236" s="1103"/>
      <c r="C236" s="1104"/>
      <c r="D236" s="1278"/>
      <c r="E236" s="1279"/>
      <c r="F236" s="1094" t="str">
        <f t="shared" si="27"/>
        <v/>
      </c>
      <c r="G236" s="1095"/>
      <c r="H236" s="1095"/>
      <c r="I236" s="1095"/>
      <c r="J236" s="1095"/>
      <c r="K236" s="1095"/>
      <c r="L236" s="1095"/>
      <c r="M236" s="1095"/>
      <c r="N236" s="1095"/>
      <c r="O236" s="1095"/>
      <c r="P236" s="1095"/>
      <c r="Q236" s="1095"/>
      <c r="R236" s="1095"/>
      <c r="S236" s="1095"/>
      <c r="T236" s="1095"/>
      <c r="U236" s="1095"/>
      <c r="V236" s="1095"/>
      <c r="W236" s="1096"/>
      <c r="X236" s="1097">
        <f t="shared" si="26"/>
        <v>0</v>
      </c>
      <c r="Y236" s="1098"/>
      <c r="Z236" s="1099"/>
      <c r="AA236" s="1100"/>
      <c r="AB236" s="1101"/>
      <c r="AC236" s="1102"/>
      <c r="AD236" s="1135"/>
      <c r="AE236" s="1136"/>
      <c r="AF236" s="1136"/>
      <c r="AG236" s="1137"/>
      <c r="AH236" s="1138"/>
      <c r="AI236" s="1139"/>
      <c r="AJ236" s="1140"/>
      <c r="AK236" s="1132"/>
      <c r="AL236" s="1133"/>
      <c r="AM236" s="1133"/>
      <c r="AN236" s="1133"/>
      <c r="AO236" s="1133"/>
      <c r="AP236" s="1134"/>
      <c r="AQ236" s="642" t="str">
        <f>IF(AK236="","",VLOOKUP(AK236,ﾃﾞｰﾀ一覧!$AH$4:$AR$66,2,FALSE))</f>
        <v/>
      </c>
      <c r="AR236" s="1084"/>
      <c r="AS236" s="1084"/>
      <c r="AT236" s="643" t="str">
        <f>IF(AK236="","",VLOOKUP(AK236,ﾃﾞｰﾀ一覧!$AH$4:$AR$66,3,FALSE))</f>
        <v/>
      </c>
      <c r="AU236" s="644" t="str">
        <f>IF(AK236="","",VLOOKUP(AK236,ﾃﾞｰﾀ一覧!$AH$4:$AR$66,5,FALSE))</f>
        <v/>
      </c>
      <c r="AV236" s="1084"/>
      <c r="AW236" s="1084"/>
      <c r="AX236" s="643" t="str">
        <f>IF(AK236="","",VLOOKUP(AK236,ﾃﾞｰﾀ一覧!$AH$4:$AR$66,6,FALSE))</f>
        <v/>
      </c>
      <c r="AY236" s="649" t="str">
        <f>IF(AK236="","",VLOOKUP(AK236,ﾃﾞｰﾀ一覧!$AH$4:$AR$66,8,FALSE))</f>
        <v/>
      </c>
      <c r="AZ236" s="1084"/>
      <c r="BA236" s="1084"/>
      <c r="BB236" s="388" t="str">
        <f>IF(AK236="","",VLOOKUP(AK236,ﾃﾞｰﾀ一覧!$AH$4:$AR$66,9,FALSE))</f>
        <v/>
      </c>
      <c r="BC236" s="1124"/>
      <c r="BD236" s="1125"/>
      <c r="BE236" s="1125"/>
      <c r="BF236" s="1124"/>
      <c r="BG236" s="1125"/>
      <c r="BH236" s="1125"/>
      <c r="BI236" s="1124"/>
      <c r="BJ236" s="1125"/>
      <c r="BK236" s="1150"/>
      <c r="BL236" s="1154"/>
      <c r="BM236" s="1155"/>
      <c r="BN236" s="1156"/>
      <c r="BO236" s="1109" t="str">
        <f>IF($AK236="","",IF($BF236="","",IF($BF236=ﾃﾞｰﾀ一覧!$U$37,"",IF($BF236=ﾃﾞｰﾀ一覧!$U$38,"",IF($AH236=ﾃﾞｰﾀ一覧!$U$25,VLOOKUP($AK236,ﾃﾞｰﾀ一覧!$AH$43:$AR$66,10,FALSE),VLOOKUP($AK236,ﾃﾞｰﾀ一覧!$AH$4:$AR$66,10,FALSE))))))</f>
        <v/>
      </c>
      <c r="BP236" s="1110"/>
      <c r="BQ236" s="1110"/>
      <c r="BR236" s="1111"/>
      <c r="BS236" s="1115">
        <f>IF($BL236="",0,VLOOKUP($BL236,ﾃﾞｰﾀ一覧!$AY$4:$BB$16,3,FALSE))</f>
        <v>0</v>
      </c>
      <c r="BT236" s="1115"/>
      <c r="BU236" s="1115"/>
      <c r="BV236" s="1112" t="str">
        <f>IF($BO236="","",IF($BF236=ﾃﾞｰﾀ一覧!$U$37,"",IF($BF236=ﾃﾞｰﾀ一覧!$U$38,"",IF($BO236=ﾃﾞｰﾀ一覧!$AT$27,ﾃﾞｰﾀ一覧!$AT$27,VLOOKUP($AK236,ﾃﾞｰﾀ一覧!$AH$4:$AR$66,11,FALSE)*IF($BO236=ﾃﾞｰﾀ一覧!$AT$17,($AR236+1)*($AV236+1),IF($BO236=ﾃﾞｰﾀ一覧!$AT$22,IF(COUNTIF($AD236,"*天端*"),ﾃﾞｰﾀ一覧!$AU$43/2,ﾃﾞｰﾀ一覧!$AU$43/3),IF($BO236=ﾃﾞｰﾀ一覧!$AT$20,$AR236*$AV236,IF($BO236=ﾃﾞｰﾀ一覧!$AT$21,$AV236,1))))))))</f>
        <v/>
      </c>
      <c r="BW236" s="1112"/>
      <c r="BX236" s="1112"/>
      <c r="BY236" s="1088" t="str">
        <f>IF($B236="","",IF($AH236="","",IF($CK236=ﾃﾞｰﾀ一覧!$U$53,ﾃﾞｰﾀ一覧!$U$61,IF($AH236=ﾃﾞｰﾀ一覧!$U$21,ﾃﾞｰﾀ一覧!$U$60,IF(OR($AH236=ﾃﾞｰﾀ一覧!$U$19,$AH236=ﾃﾞｰﾀ一覧!$U$20,$AH236=ﾃﾞｰﾀ一覧!$U$23,$AH236=ﾃﾞｰﾀ一覧!$U$22,$AH236=ﾃﾞｰﾀ一覧!$U$18,AH236=ﾃﾞｰﾀ一覧!$U$25),ﾃﾞｰﾀ一覧!$U$59,ﾃﾞｰﾀ一覧!$U$62)))))</f>
        <v/>
      </c>
      <c r="BZ236" s="1089"/>
      <c r="CA236" s="1113"/>
      <c r="CB236" s="1113"/>
      <c r="CC236" s="1113"/>
      <c r="CD236" s="1113"/>
      <c r="CE236" s="1113"/>
      <c r="CF236" s="1113"/>
      <c r="CG236" s="1113"/>
      <c r="CH236" s="1113"/>
      <c r="CI236" s="1114"/>
      <c r="CK236" s="240"/>
      <c r="CM236" s="378" t="str">
        <f t="shared" si="21"/>
        <v/>
      </c>
      <c r="CN236" s="379" t="str">
        <f t="shared" si="22"/>
        <v/>
      </c>
      <c r="CO236" s="379" t="str">
        <f t="shared" si="23"/>
        <v/>
      </c>
      <c r="CP236" s="380" t="str">
        <f t="shared" si="24"/>
        <v/>
      </c>
      <c r="CQ236" s="244"/>
      <c r="CR236" s="1100"/>
      <c r="CS236" s="1101"/>
      <c r="CT236" s="1102"/>
      <c r="CU236" s="1135"/>
      <c r="CV236" s="1136"/>
      <c r="CW236" s="1136"/>
      <c r="CX236" s="1137"/>
      <c r="CY236" s="1138"/>
      <c r="CZ236" s="1139"/>
      <c r="DA236" s="1140"/>
      <c r="DB236" s="1132"/>
      <c r="DC236" s="1133"/>
      <c r="DD236" s="1133"/>
      <c r="DE236" s="1133"/>
      <c r="DF236" s="1133"/>
      <c r="DG236" s="1134"/>
      <c r="DH236" s="580"/>
      <c r="DI236" s="1372"/>
      <c r="DJ236" s="1372"/>
      <c r="DK236" s="581"/>
      <c r="DL236" s="582"/>
      <c r="DM236" s="1372"/>
      <c r="DN236" s="1372"/>
      <c r="DO236" s="581"/>
      <c r="DP236" s="582"/>
      <c r="DQ236" s="1372"/>
      <c r="DR236" s="1372"/>
      <c r="DS236" s="583"/>
      <c r="DT236" s="1124"/>
      <c r="DU236" s="1125"/>
      <c r="DV236" s="1150"/>
      <c r="DW236" s="1124"/>
      <c r="DX236" s="1125"/>
      <c r="DY236" s="1150"/>
      <c r="DZ236" s="1362"/>
      <c r="EA236" s="1363"/>
      <c r="EB236" s="1362"/>
      <c r="EC236" s="1363"/>
      <c r="ED236" s="1362"/>
      <c r="EE236" s="1363"/>
      <c r="EF236" s="1364"/>
      <c r="EG236" s="1296"/>
      <c r="EH236" s="1296"/>
      <c r="EI236" s="1365"/>
      <c r="EJ236" s="1366"/>
      <c r="EK236" s="1367"/>
      <c r="EL236" s="1368"/>
      <c r="EM236" s="1298"/>
      <c r="EN236" s="1113"/>
      <c r="EO236" s="1369"/>
      <c r="EP236" s="1370"/>
      <c r="EQ236" s="1371"/>
      <c r="ER236" s="1298"/>
      <c r="ES236" s="1113"/>
      <c r="ET236" s="1113"/>
      <c r="EU236" s="1113"/>
      <c r="EV236" s="1113"/>
      <c r="EW236" s="1113"/>
      <c r="EX236" s="1113"/>
      <c r="EY236" s="1113"/>
      <c r="EZ236" s="1114"/>
    </row>
    <row r="237" spans="1:156" ht="30" customHeight="1" x14ac:dyDescent="0.2">
      <c r="A237" s="207">
        <f t="shared" si="25"/>
        <v>226</v>
      </c>
      <c r="B237" s="1103"/>
      <c r="C237" s="1104"/>
      <c r="D237" s="1278"/>
      <c r="E237" s="1279"/>
      <c r="F237" s="1094" t="str">
        <f t="shared" si="27"/>
        <v/>
      </c>
      <c r="G237" s="1095"/>
      <c r="H237" s="1095"/>
      <c r="I237" s="1095"/>
      <c r="J237" s="1095"/>
      <c r="K237" s="1095"/>
      <c r="L237" s="1095"/>
      <c r="M237" s="1095"/>
      <c r="N237" s="1095"/>
      <c r="O237" s="1095"/>
      <c r="P237" s="1095"/>
      <c r="Q237" s="1095"/>
      <c r="R237" s="1095"/>
      <c r="S237" s="1095"/>
      <c r="T237" s="1095"/>
      <c r="U237" s="1095"/>
      <c r="V237" s="1095"/>
      <c r="W237" s="1096"/>
      <c r="X237" s="1097">
        <f t="shared" si="26"/>
        <v>0</v>
      </c>
      <c r="Y237" s="1098"/>
      <c r="Z237" s="1099"/>
      <c r="AA237" s="1100"/>
      <c r="AB237" s="1101"/>
      <c r="AC237" s="1102"/>
      <c r="AD237" s="1135"/>
      <c r="AE237" s="1136"/>
      <c r="AF237" s="1136"/>
      <c r="AG237" s="1137"/>
      <c r="AH237" s="1138"/>
      <c r="AI237" s="1139"/>
      <c r="AJ237" s="1140"/>
      <c r="AK237" s="1132"/>
      <c r="AL237" s="1133"/>
      <c r="AM237" s="1133"/>
      <c r="AN237" s="1133"/>
      <c r="AO237" s="1133"/>
      <c r="AP237" s="1134"/>
      <c r="AQ237" s="642" t="str">
        <f>IF(AK237="","",VLOOKUP(AK237,ﾃﾞｰﾀ一覧!$AH$4:$AR$66,2,FALSE))</f>
        <v/>
      </c>
      <c r="AR237" s="1084"/>
      <c r="AS237" s="1084"/>
      <c r="AT237" s="643" t="str">
        <f>IF(AK237="","",VLOOKUP(AK237,ﾃﾞｰﾀ一覧!$AH$4:$AR$66,3,FALSE))</f>
        <v/>
      </c>
      <c r="AU237" s="644" t="str">
        <f>IF(AK237="","",VLOOKUP(AK237,ﾃﾞｰﾀ一覧!$AH$4:$AR$66,5,FALSE))</f>
        <v/>
      </c>
      <c r="AV237" s="1084"/>
      <c r="AW237" s="1084"/>
      <c r="AX237" s="643" t="str">
        <f>IF(AK237="","",VLOOKUP(AK237,ﾃﾞｰﾀ一覧!$AH$4:$AR$66,6,FALSE))</f>
        <v/>
      </c>
      <c r="AY237" s="649" t="str">
        <f>IF(AK237="","",VLOOKUP(AK237,ﾃﾞｰﾀ一覧!$AH$4:$AR$66,8,FALSE))</f>
        <v/>
      </c>
      <c r="AZ237" s="1084"/>
      <c r="BA237" s="1084"/>
      <c r="BB237" s="388" t="str">
        <f>IF(AK237="","",VLOOKUP(AK237,ﾃﾞｰﾀ一覧!$AH$4:$AR$66,9,FALSE))</f>
        <v/>
      </c>
      <c r="BC237" s="1124"/>
      <c r="BD237" s="1125"/>
      <c r="BE237" s="1125"/>
      <c r="BF237" s="1124"/>
      <c r="BG237" s="1125"/>
      <c r="BH237" s="1125"/>
      <c r="BI237" s="1124"/>
      <c r="BJ237" s="1125"/>
      <c r="BK237" s="1150"/>
      <c r="BL237" s="1154"/>
      <c r="BM237" s="1155"/>
      <c r="BN237" s="1156"/>
      <c r="BO237" s="1109" t="str">
        <f>IF($AK237="","",IF($BF237="","",IF($BF237=ﾃﾞｰﾀ一覧!$U$37,"",IF($BF237=ﾃﾞｰﾀ一覧!$U$38,"",IF($AH237=ﾃﾞｰﾀ一覧!$U$25,VLOOKUP($AK237,ﾃﾞｰﾀ一覧!$AH$43:$AR$66,10,FALSE),VLOOKUP($AK237,ﾃﾞｰﾀ一覧!$AH$4:$AR$66,10,FALSE))))))</f>
        <v/>
      </c>
      <c r="BP237" s="1110"/>
      <c r="BQ237" s="1110"/>
      <c r="BR237" s="1111"/>
      <c r="BS237" s="1115">
        <f>IF($BL237="",0,VLOOKUP($BL237,ﾃﾞｰﾀ一覧!$AY$4:$BB$16,3,FALSE))</f>
        <v>0</v>
      </c>
      <c r="BT237" s="1115"/>
      <c r="BU237" s="1115"/>
      <c r="BV237" s="1112" t="str">
        <f>IF($BO237="","",IF($BF237=ﾃﾞｰﾀ一覧!$U$37,"",IF($BF237=ﾃﾞｰﾀ一覧!$U$38,"",IF($BO237=ﾃﾞｰﾀ一覧!$AT$27,ﾃﾞｰﾀ一覧!$AT$27,VLOOKUP($AK237,ﾃﾞｰﾀ一覧!$AH$4:$AR$66,11,FALSE)*IF($BO237=ﾃﾞｰﾀ一覧!$AT$17,($AR237+1)*($AV237+1),IF($BO237=ﾃﾞｰﾀ一覧!$AT$22,IF(COUNTIF($AD237,"*天端*"),ﾃﾞｰﾀ一覧!$AU$43/2,ﾃﾞｰﾀ一覧!$AU$43/3),IF($BO237=ﾃﾞｰﾀ一覧!$AT$20,$AR237*$AV237,IF($BO237=ﾃﾞｰﾀ一覧!$AT$21,$AV237,1))))))))</f>
        <v/>
      </c>
      <c r="BW237" s="1112"/>
      <c r="BX237" s="1112"/>
      <c r="BY237" s="1088" t="str">
        <f>IF($B237="","",IF($AH237="","",IF($CK237=ﾃﾞｰﾀ一覧!$U$53,ﾃﾞｰﾀ一覧!$U$61,IF($AH237=ﾃﾞｰﾀ一覧!$U$21,ﾃﾞｰﾀ一覧!$U$60,IF(OR($AH237=ﾃﾞｰﾀ一覧!$U$19,$AH237=ﾃﾞｰﾀ一覧!$U$20,$AH237=ﾃﾞｰﾀ一覧!$U$23,$AH237=ﾃﾞｰﾀ一覧!$U$22,$AH237=ﾃﾞｰﾀ一覧!$U$18,AH237=ﾃﾞｰﾀ一覧!$U$25),ﾃﾞｰﾀ一覧!$U$59,ﾃﾞｰﾀ一覧!$U$62)))))</f>
        <v/>
      </c>
      <c r="BZ237" s="1089"/>
      <c r="CA237" s="1113"/>
      <c r="CB237" s="1113"/>
      <c r="CC237" s="1113"/>
      <c r="CD237" s="1113"/>
      <c r="CE237" s="1113"/>
      <c r="CF237" s="1113"/>
      <c r="CG237" s="1113"/>
      <c r="CH237" s="1113"/>
      <c r="CI237" s="1114"/>
      <c r="CK237" s="240"/>
      <c r="CM237" s="378" t="str">
        <f t="shared" si="21"/>
        <v/>
      </c>
      <c r="CN237" s="379" t="str">
        <f t="shared" si="22"/>
        <v/>
      </c>
      <c r="CO237" s="379" t="str">
        <f t="shared" si="23"/>
        <v/>
      </c>
      <c r="CP237" s="380" t="str">
        <f t="shared" si="24"/>
        <v/>
      </c>
      <c r="CQ237" s="244"/>
      <c r="CR237" s="1100"/>
      <c r="CS237" s="1101"/>
      <c r="CT237" s="1102"/>
      <c r="CU237" s="1135"/>
      <c r="CV237" s="1136"/>
      <c r="CW237" s="1136"/>
      <c r="CX237" s="1137"/>
      <c r="CY237" s="1138"/>
      <c r="CZ237" s="1139"/>
      <c r="DA237" s="1140"/>
      <c r="DB237" s="1132"/>
      <c r="DC237" s="1133"/>
      <c r="DD237" s="1133"/>
      <c r="DE237" s="1133"/>
      <c r="DF237" s="1133"/>
      <c r="DG237" s="1134"/>
      <c r="DH237" s="580"/>
      <c r="DI237" s="1372"/>
      <c r="DJ237" s="1372"/>
      <c r="DK237" s="581"/>
      <c r="DL237" s="582"/>
      <c r="DM237" s="1372"/>
      <c r="DN237" s="1372"/>
      <c r="DO237" s="581"/>
      <c r="DP237" s="582"/>
      <c r="DQ237" s="1372"/>
      <c r="DR237" s="1372"/>
      <c r="DS237" s="583"/>
      <c r="DT237" s="1124"/>
      <c r="DU237" s="1125"/>
      <c r="DV237" s="1150"/>
      <c r="DW237" s="1124"/>
      <c r="DX237" s="1125"/>
      <c r="DY237" s="1150"/>
      <c r="DZ237" s="1362"/>
      <c r="EA237" s="1363"/>
      <c r="EB237" s="1362"/>
      <c r="EC237" s="1363"/>
      <c r="ED237" s="1362"/>
      <c r="EE237" s="1363"/>
      <c r="EF237" s="1364"/>
      <c r="EG237" s="1296"/>
      <c r="EH237" s="1296"/>
      <c r="EI237" s="1365"/>
      <c r="EJ237" s="1366"/>
      <c r="EK237" s="1367"/>
      <c r="EL237" s="1368"/>
      <c r="EM237" s="1298"/>
      <c r="EN237" s="1113"/>
      <c r="EO237" s="1369"/>
      <c r="EP237" s="1370"/>
      <c r="EQ237" s="1371"/>
      <c r="ER237" s="1298"/>
      <c r="ES237" s="1113"/>
      <c r="ET237" s="1113"/>
      <c r="EU237" s="1113"/>
      <c r="EV237" s="1113"/>
      <c r="EW237" s="1113"/>
      <c r="EX237" s="1113"/>
      <c r="EY237" s="1113"/>
      <c r="EZ237" s="1114"/>
    </row>
    <row r="238" spans="1:156" ht="30" customHeight="1" x14ac:dyDescent="0.2">
      <c r="A238" s="207">
        <f t="shared" si="25"/>
        <v>227</v>
      </c>
      <c r="B238" s="1103"/>
      <c r="C238" s="1104"/>
      <c r="D238" s="1278"/>
      <c r="E238" s="1279"/>
      <c r="F238" s="1094" t="str">
        <f t="shared" si="27"/>
        <v/>
      </c>
      <c r="G238" s="1095"/>
      <c r="H238" s="1095"/>
      <c r="I238" s="1095"/>
      <c r="J238" s="1095"/>
      <c r="K238" s="1095"/>
      <c r="L238" s="1095"/>
      <c r="M238" s="1095"/>
      <c r="N238" s="1095"/>
      <c r="O238" s="1095"/>
      <c r="P238" s="1095"/>
      <c r="Q238" s="1095"/>
      <c r="R238" s="1095"/>
      <c r="S238" s="1095"/>
      <c r="T238" s="1095"/>
      <c r="U238" s="1095"/>
      <c r="V238" s="1095"/>
      <c r="W238" s="1096"/>
      <c r="X238" s="1299">
        <f t="shared" si="26"/>
        <v>0</v>
      </c>
      <c r="Y238" s="1300"/>
      <c r="Z238" s="1301"/>
      <c r="AA238" s="1100"/>
      <c r="AB238" s="1101"/>
      <c r="AC238" s="1102"/>
      <c r="AD238" s="1135"/>
      <c r="AE238" s="1136"/>
      <c r="AF238" s="1136"/>
      <c r="AG238" s="1137"/>
      <c r="AH238" s="1138"/>
      <c r="AI238" s="1139"/>
      <c r="AJ238" s="1140"/>
      <c r="AK238" s="1132"/>
      <c r="AL238" s="1133"/>
      <c r="AM238" s="1133"/>
      <c r="AN238" s="1133"/>
      <c r="AO238" s="1133"/>
      <c r="AP238" s="1134"/>
      <c r="AQ238" s="642" t="str">
        <f>IF(AK238="","",VLOOKUP(AK238,ﾃﾞｰﾀ一覧!$AH$4:$AR$66,2,FALSE))</f>
        <v/>
      </c>
      <c r="AR238" s="1084"/>
      <c r="AS238" s="1084"/>
      <c r="AT238" s="643" t="str">
        <f>IF(AK238="","",VLOOKUP(AK238,ﾃﾞｰﾀ一覧!$AH$4:$AR$66,3,FALSE))</f>
        <v/>
      </c>
      <c r="AU238" s="644" t="str">
        <f>IF(AK238="","",VLOOKUP(AK238,ﾃﾞｰﾀ一覧!$AH$4:$AR$66,5,FALSE))</f>
        <v/>
      </c>
      <c r="AV238" s="1084"/>
      <c r="AW238" s="1084"/>
      <c r="AX238" s="643" t="str">
        <f>IF(AK238="","",VLOOKUP(AK238,ﾃﾞｰﾀ一覧!$AH$4:$AR$66,6,FALSE))</f>
        <v/>
      </c>
      <c r="AY238" s="649" t="str">
        <f>IF(AK238="","",VLOOKUP(AK238,ﾃﾞｰﾀ一覧!$AH$4:$AR$66,8,FALSE))</f>
        <v/>
      </c>
      <c r="AZ238" s="1084"/>
      <c r="BA238" s="1084"/>
      <c r="BB238" s="388" t="str">
        <f>IF(AK238="","",VLOOKUP(AK238,ﾃﾞｰﾀ一覧!$AH$4:$AR$66,9,FALSE))</f>
        <v/>
      </c>
      <c r="BC238" s="1124"/>
      <c r="BD238" s="1125"/>
      <c r="BE238" s="1125"/>
      <c r="BF238" s="1124"/>
      <c r="BG238" s="1125"/>
      <c r="BH238" s="1125"/>
      <c r="BI238" s="1124"/>
      <c r="BJ238" s="1125"/>
      <c r="BK238" s="1150"/>
      <c r="BL238" s="1154"/>
      <c r="BM238" s="1155"/>
      <c r="BN238" s="1156"/>
      <c r="BO238" s="1109" t="str">
        <f>IF($AK238="","",IF($BF238="","",IF($BF238=ﾃﾞｰﾀ一覧!$U$37,"",IF($BF238=ﾃﾞｰﾀ一覧!$U$38,"",IF($AH238=ﾃﾞｰﾀ一覧!$U$25,VLOOKUP($AK238,ﾃﾞｰﾀ一覧!$AH$43:$AR$66,10,FALSE),VLOOKUP($AK238,ﾃﾞｰﾀ一覧!$AH$4:$AR$66,10,FALSE))))))</f>
        <v/>
      </c>
      <c r="BP238" s="1110"/>
      <c r="BQ238" s="1110"/>
      <c r="BR238" s="1111"/>
      <c r="BS238" s="1115">
        <f>IF($BL238="",0,VLOOKUP($BL238,ﾃﾞｰﾀ一覧!$AY$4:$BB$16,3,FALSE))</f>
        <v>0</v>
      </c>
      <c r="BT238" s="1115"/>
      <c r="BU238" s="1115"/>
      <c r="BV238" s="1112" t="str">
        <f>IF($BO238="","",IF($BF238=ﾃﾞｰﾀ一覧!$U$37,"",IF($BF238=ﾃﾞｰﾀ一覧!$U$38,"",IF($BO238=ﾃﾞｰﾀ一覧!$AT$27,ﾃﾞｰﾀ一覧!$AT$27,VLOOKUP($AK238,ﾃﾞｰﾀ一覧!$AH$4:$AR$66,11,FALSE)*IF($BO238=ﾃﾞｰﾀ一覧!$AT$17,($AR238+1)*($AV238+1),IF($BO238=ﾃﾞｰﾀ一覧!$AT$22,IF(COUNTIF($AD238,"*天端*"),ﾃﾞｰﾀ一覧!$AU$43/2,ﾃﾞｰﾀ一覧!$AU$43/3),IF($BO238=ﾃﾞｰﾀ一覧!$AT$20,$AR238*$AV238,IF($BO238=ﾃﾞｰﾀ一覧!$AT$21,$AV238,1))))))))</f>
        <v/>
      </c>
      <c r="BW238" s="1112"/>
      <c r="BX238" s="1112"/>
      <c r="BY238" s="1088" t="str">
        <f>IF($B238="","",IF($AH238="","",IF($CK238=ﾃﾞｰﾀ一覧!$U$53,ﾃﾞｰﾀ一覧!$U$61,IF($AH238=ﾃﾞｰﾀ一覧!$U$21,ﾃﾞｰﾀ一覧!$U$60,IF(OR($AH238=ﾃﾞｰﾀ一覧!$U$19,$AH238=ﾃﾞｰﾀ一覧!$U$20,$AH238=ﾃﾞｰﾀ一覧!$U$23,$AH238=ﾃﾞｰﾀ一覧!$U$22,$AH238=ﾃﾞｰﾀ一覧!$U$18,AH238=ﾃﾞｰﾀ一覧!$U$25),ﾃﾞｰﾀ一覧!$U$59,ﾃﾞｰﾀ一覧!$U$62)))))</f>
        <v/>
      </c>
      <c r="BZ238" s="1089"/>
      <c r="CA238" s="1113"/>
      <c r="CB238" s="1113"/>
      <c r="CC238" s="1113"/>
      <c r="CD238" s="1113"/>
      <c r="CE238" s="1113"/>
      <c r="CF238" s="1113"/>
      <c r="CG238" s="1113"/>
      <c r="CH238" s="1113"/>
      <c r="CI238" s="1114"/>
      <c r="CK238" s="240"/>
      <c r="CM238" s="378" t="str">
        <f t="shared" si="21"/>
        <v/>
      </c>
      <c r="CN238" s="379" t="str">
        <f t="shared" si="22"/>
        <v/>
      </c>
      <c r="CO238" s="379" t="str">
        <f t="shared" si="23"/>
        <v/>
      </c>
      <c r="CP238" s="380" t="str">
        <f t="shared" si="24"/>
        <v/>
      </c>
      <c r="CQ238" s="244"/>
      <c r="CR238" s="1100"/>
      <c r="CS238" s="1101"/>
      <c r="CT238" s="1102"/>
      <c r="CU238" s="1135"/>
      <c r="CV238" s="1136"/>
      <c r="CW238" s="1136"/>
      <c r="CX238" s="1137"/>
      <c r="CY238" s="1138"/>
      <c r="CZ238" s="1139"/>
      <c r="DA238" s="1140"/>
      <c r="DB238" s="1132"/>
      <c r="DC238" s="1133"/>
      <c r="DD238" s="1133"/>
      <c r="DE238" s="1133"/>
      <c r="DF238" s="1133"/>
      <c r="DG238" s="1134"/>
      <c r="DH238" s="580"/>
      <c r="DI238" s="1373"/>
      <c r="DJ238" s="1373"/>
      <c r="DK238" s="581"/>
      <c r="DL238" s="582"/>
      <c r="DM238" s="1372"/>
      <c r="DN238" s="1372"/>
      <c r="DO238" s="581"/>
      <c r="DP238" s="582"/>
      <c r="DQ238" s="1372"/>
      <c r="DR238" s="1372"/>
      <c r="DS238" s="583"/>
      <c r="DT238" s="1124"/>
      <c r="DU238" s="1125"/>
      <c r="DV238" s="1150"/>
      <c r="DW238" s="1124"/>
      <c r="DX238" s="1125"/>
      <c r="DY238" s="1150"/>
      <c r="DZ238" s="1362"/>
      <c r="EA238" s="1363"/>
      <c r="EB238" s="1362"/>
      <c r="EC238" s="1363"/>
      <c r="ED238" s="1362"/>
      <c r="EE238" s="1363"/>
      <c r="EF238" s="1364"/>
      <c r="EG238" s="1296"/>
      <c r="EH238" s="1296"/>
      <c r="EI238" s="1365"/>
      <c r="EJ238" s="1366"/>
      <c r="EK238" s="1367"/>
      <c r="EL238" s="1368"/>
      <c r="EM238" s="1298"/>
      <c r="EN238" s="1113"/>
      <c r="EO238" s="1369"/>
      <c r="EP238" s="1370"/>
      <c r="EQ238" s="1371"/>
      <c r="ER238" s="1298"/>
      <c r="ES238" s="1113"/>
      <c r="ET238" s="1113"/>
      <c r="EU238" s="1113"/>
      <c r="EV238" s="1113"/>
      <c r="EW238" s="1113"/>
      <c r="EX238" s="1113"/>
      <c r="EY238" s="1113"/>
      <c r="EZ238" s="1114"/>
    </row>
    <row r="239" spans="1:156" ht="30" customHeight="1" x14ac:dyDescent="0.2">
      <c r="A239" s="207">
        <f t="shared" si="25"/>
        <v>228</v>
      </c>
      <c r="B239" s="1103"/>
      <c r="C239" s="1104"/>
      <c r="D239" s="1278"/>
      <c r="E239" s="1279"/>
      <c r="F239" s="1094" t="str">
        <f t="shared" si="27"/>
        <v/>
      </c>
      <c r="G239" s="1095"/>
      <c r="H239" s="1095"/>
      <c r="I239" s="1095"/>
      <c r="J239" s="1095"/>
      <c r="K239" s="1095"/>
      <c r="L239" s="1095"/>
      <c r="M239" s="1095"/>
      <c r="N239" s="1095"/>
      <c r="O239" s="1095"/>
      <c r="P239" s="1095"/>
      <c r="Q239" s="1095"/>
      <c r="R239" s="1095"/>
      <c r="S239" s="1095"/>
      <c r="T239" s="1095"/>
      <c r="U239" s="1095"/>
      <c r="V239" s="1095"/>
      <c r="W239" s="1096"/>
      <c r="X239" s="1299">
        <f t="shared" si="26"/>
        <v>0</v>
      </c>
      <c r="Y239" s="1300"/>
      <c r="Z239" s="1301"/>
      <c r="AA239" s="1100"/>
      <c r="AB239" s="1101"/>
      <c r="AC239" s="1102"/>
      <c r="AD239" s="1135"/>
      <c r="AE239" s="1136"/>
      <c r="AF239" s="1136"/>
      <c r="AG239" s="1137"/>
      <c r="AH239" s="1138"/>
      <c r="AI239" s="1139"/>
      <c r="AJ239" s="1140"/>
      <c r="AK239" s="1132"/>
      <c r="AL239" s="1133"/>
      <c r="AM239" s="1133"/>
      <c r="AN239" s="1133"/>
      <c r="AO239" s="1133"/>
      <c r="AP239" s="1134"/>
      <c r="AQ239" s="642" t="str">
        <f>IF(AK239="","",VLOOKUP(AK239,ﾃﾞｰﾀ一覧!$AH$4:$AR$66,2,FALSE))</f>
        <v/>
      </c>
      <c r="AR239" s="1084"/>
      <c r="AS239" s="1084"/>
      <c r="AT239" s="643" t="str">
        <f>IF(AK239="","",VLOOKUP(AK239,ﾃﾞｰﾀ一覧!$AH$4:$AR$66,3,FALSE))</f>
        <v/>
      </c>
      <c r="AU239" s="644" t="str">
        <f>IF(AK239="","",VLOOKUP(AK239,ﾃﾞｰﾀ一覧!$AH$4:$AR$66,5,FALSE))</f>
        <v/>
      </c>
      <c r="AV239" s="1084"/>
      <c r="AW239" s="1084"/>
      <c r="AX239" s="643" t="str">
        <f>IF(AK239="","",VLOOKUP(AK239,ﾃﾞｰﾀ一覧!$AH$4:$AR$66,6,FALSE))</f>
        <v/>
      </c>
      <c r="AY239" s="649" t="str">
        <f>IF(AK239="","",VLOOKUP(AK239,ﾃﾞｰﾀ一覧!$AH$4:$AR$66,8,FALSE))</f>
        <v/>
      </c>
      <c r="AZ239" s="1084"/>
      <c r="BA239" s="1084"/>
      <c r="BB239" s="388" t="str">
        <f>IF(AK239="","",VLOOKUP(AK239,ﾃﾞｰﾀ一覧!$AH$4:$AR$66,9,FALSE))</f>
        <v/>
      </c>
      <c r="BC239" s="1124"/>
      <c r="BD239" s="1125"/>
      <c r="BE239" s="1125"/>
      <c r="BF239" s="1124"/>
      <c r="BG239" s="1125"/>
      <c r="BH239" s="1125"/>
      <c r="BI239" s="1124"/>
      <c r="BJ239" s="1125"/>
      <c r="BK239" s="1150"/>
      <c r="BL239" s="1154"/>
      <c r="BM239" s="1155"/>
      <c r="BN239" s="1156"/>
      <c r="BO239" s="1109" t="str">
        <f>IF($AK239="","",IF($BF239="","",IF($BF239=ﾃﾞｰﾀ一覧!$U$37,"",IF($BF239=ﾃﾞｰﾀ一覧!$U$38,"",IF($AH239=ﾃﾞｰﾀ一覧!$U$25,VLOOKUP($AK239,ﾃﾞｰﾀ一覧!$AH$43:$AR$66,10,FALSE),VLOOKUP($AK239,ﾃﾞｰﾀ一覧!$AH$4:$AR$66,10,FALSE))))))</f>
        <v/>
      </c>
      <c r="BP239" s="1110"/>
      <c r="BQ239" s="1110"/>
      <c r="BR239" s="1111"/>
      <c r="BS239" s="1115">
        <f>IF($BL239="",0,VLOOKUP($BL239,ﾃﾞｰﾀ一覧!$AY$4:$BB$16,3,FALSE))</f>
        <v>0</v>
      </c>
      <c r="BT239" s="1115"/>
      <c r="BU239" s="1115"/>
      <c r="BV239" s="1112" t="str">
        <f>IF($BO239="","",IF($BF239=ﾃﾞｰﾀ一覧!$U$37,"",IF($BF239=ﾃﾞｰﾀ一覧!$U$38,"",IF($BO239=ﾃﾞｰﾀ一覧!$AT$27,ﾃﾞｰﾀ一覧!$AT$27,VLOOKUP($AK239,ﾃﾞｰﾀ一覧!$AH$4:$AR$66,11,FALSE)*IF($BO239=ﾃﾞｰﾀ一覧!$AT$17,($AR239+1)*($AV239+1),IF($BO239=ﾃﾞｰﾀ一覧!$AT$22,IF(COUNTIF($AD239,"*天端*"),ﾃﾞｰﾀ一覧!$AU$43/2,ﾃﾞｰﾀ一覧!$AU$43/3),IF($BO239=ﾃﾞｰﾀ一覧!$AT$20,$AR239*$AV239,IF($BO239=ﾃﾞｰﾀ一覧!$AT$21,$AV239,1))))))))</f>
        <v/>
      </c>
      <c r="BW239" s="1112"/>
      <c r="BX239" s="1112"/>
      <c r="BY239" s="1088" t="str">
        <f>IF($B239="","",IF($AH239="","",IF($CK239=ﾃﾞｰﾀ一覧!$U$53,ﾃﾞｰﾀ一覧!$U$61,IF($AH239=ﾃﾞｰﾀ一覧!$U$21,ﾃﾞｰﾀ一覧!$U$60,IF(OR($AH239=ﾃﾞｰﾀ一覧!$U$19,$AH239=ﾃﾞｰﾀ一覧!$U$20,$AH239=ﾃﾞｰﾀ一覧!$U$23,$AH239=ﾃﾞｰﾀ一覧!$U$22,$AH239=ﾃﾞｰﾀ一覧!$U$18,AH239=ﾃﾞｰﾀ一覧!$U$25),ﾃﾞｰﾀ一覧!$U$59,ﾃﾞｰﾀ一覧!$U$62)))))</f>
        <v/>
      </c>
      <c r="BZ239" s="1089"/>
      <c r="CA239" s="1113"/>
      <c r="CB239" s="1113"/>
      <c r="CC239" s="1113"/>
      <c r="CD239" s="1113"/>
      <c r="CE239" s="1113"/>
      <c r="CF239" s="1113"/>
      <c r="CG239" s="1113"/>
      <c r="CH239" s="1113"/>
      <c r="CI239" s="1114"/>
      <c r="CK239" s="240"/>
      <c r="CM239" s="378" t="str">
        <f t="shared" si="21"/>
        <v/>
      </c>
      <c r="CN239" s="379" t="str">
        <f t="shared" si="22"/>
        <v/>
      </c>
      <c r="CO239" s="379" t="str">
        <f t="shared" si="23"/>
        <v/>
      </c>
      <c r="CP239" s="380" t="str">
        <f t="shared" si="24"/>
        <v/>
      </c>
      <c r="CQ239" s="244"/>
      <c r="CR239" s="1100"/>
      <c r="CS239" s="1101"/>
      <c r="CT239" s="1102"/>
      <c r="CU239" s="1135"/>
      <c r="CV239" s="1136"/>
      <c r="CW239" s="1136"/>
      <c r="CX239" s="1137"/>
      <c r="CY239" s="1138"/>
      <c r="CZ239" s="1139"/>
      <c r="DA239" s="1140"/>
      <c r="DB239" s="1132"/>
      <c r="DC239" s="1133"/>
      <c r="DD239" s="1133"/>
      <c r="DE239" s="1133"/>
      <c r="DF239" s="1133"/>
      <c r="DG239" s="1134"/>
      <c r="DH239" s="580"/>
      <c r="DI239" s="1373"/>
      <c r="DJ239" s="1373"/>
      <c r="DK239" s="581"/>
      <c r="DL239" s="582"/>
      <c r="DM239" s="1372"/>
      <c r="DN239" s="1372"/>
      <c r="DO239" s="581"/>
      <c r="DP239" s="582"/>
      <c r="DQ239" s="1372"/>
      <c r="DR239" s="1372"/>
      <c r="DS239" s="583"/>
      <c r="DT239" s="1124"/>
      <c r="DU239" s="1125"/>
      <c r="DV239" s="1150"/>
      <c r="DW239" s="1124"/>
      <c r="DX239" s="1125"/>
      <c r="DY239" s="1150"/>
      <c r="DZ239" s="1362"/>
      <c r="EA239" s="1363"/>
      <c r="EB239" s="1362"/>
      <c r="EC239" s="1363"/>
      <c r="ED239" s="1362"/>
      <c r="EE239" s="1363"/>
      <c r="EF239" s="1364"/>
      <c r="EG239" s="1296"/>
      <c r="EH239" s="1296"/>
      <c r="EI239" s="1365"/>
      <c r="EJ239" s="1366"/>
      <c r="EK239" s="1367"/>
      <c r="EL239" s="1368"/>
      <c r="EM239" s="1298"/>
      <c r="EN239" s="1113"/>
      <c r="EO239" s="1369"/>
      <c r="EP239" s="1370"/>
      <c r="EQ239" s="1371"/>
      <c r="ER239" s="1298"/>
      <c r="ES239" s="1113"/>
      <c r="ET239" s="1113"/>
      <c r="EU239" s="1113"/>
      <c r="EV239" s="1113"/>
      <c r="EW239" s="1113"/>
      <c r="EX239" s="1113"/>
      <c r="EY239" s="1113"/>
      <c r="EZ239" s="1114"/>
    </row>
    <row r="240" spans="1:156" ht="30" customHeight="1" x14ac:dyDescent="0.2">
      <c r="A240" s="207">
        <f t="shared" si="25"/>
        <v>229</v>
      </c>
      <c r="B240" s="1103"/>
      <c r="C240" s="1104"/>
      <c r="D240" s="1278"/>
      <c r="E240" s="1279"/>
      <c r="F240" s="1094" t="str">
        <f t="shared" si="27"/>
        <v/>
      </c>
      <c r="G240" s="1095"/>
      <c r="H240" s="1095"/>
      <c r="I240" s="1095"/>
      <c r="J240" s="1095"/>
      <c r="K240" s="1095"/>
      <c r="L240" s="1095"/>
      <c r="M240" s="1095"/>
      <c r="N240" s="1095"/>
      <c r="O240" s="1095"/>
      <c r="P240" s="1095"/>
      <c r="Q240" s="1095"/>
      <c r="R240" s="1095"/>
      <c r="S240" s="1095"/>
      <c r="T240" s="1095"/>
      <c r="U240" s="1095"/>
      <c r="V240" s="1095"/>
      <c r="W240" s="1096"/>
      <c r="X240" s="1299">
        <f t="shared" si="26"/>
        <v>0</v>
      </c>
      <c r="Y240" s="1300"/>
      <c r="Z240" s="1301"/>
      <c r="AA240" s="1100"/>
      <c r="AB240" s="1101"/>
      <c r="AC240" s="1102"/>
      <c r="AD240" s="1135"/>
      <c r="AE240" s="1136"/>
      <c r="AF240" s="1136"/>
      <c r="AG240" s="1137"/>
      <c r="AH240" s="1138"/>
      <c r="AI240" s="1139"/>
      <c r="AJ240" s="1140"/>
      <c r="AK240" s="1132"/>
      <c r="AL240" s="1133"/>
      <c r="AM240" s="1133"/>
      <c r="AN240" s="1133"/>
      <c r="AO240" s="1133"/>
      <c r="AP240" s="1134"/>
      <c r="AQ240" s="642" t="str">
        <f>IF(AK240="","",VLOOKUP(AK240,ﾃﾞｰﾀ一覧!$AH$4:$AR$66,2,FALSE))</f>
        <v/>
      </c>
      <c r="AR240" s="1084"/>
      <c r="AS240" s="1084"/>
      <c r="AT240" s="643" t="str">
        <f>IF(AK240="","",VLOOKUP(AK240,ﾃﾞｰﾀ一覧!$AH$4:$AR$66,3,FALSE))</f>
        <v/>
      </c>
      <c r="AU240" s="644" t="str">
        <f>IF(AK240="","",VLOOKUP(AK240,ﾃﾞｰﾀ一覧!$AH$4:$AR$66,5,FALSE))</f>
        <v/>
      </c>
      <c r="AV240" s="1084"/>
      <c r="AW240" s="1084"/>
      <c r="AX240" s="643" t="str">
        <f>IF(AK240="","",VLOOKUP(AK240,ﾃﾞｰﾀ一覧!$AH$4:$AR$66,6,FALSE))</f>
        <v/>
      </c>
      <c r="AY240" s="649" t="str">
        <f>IF(AK240="","",VLOOKUP(AK240,ﾃﾞｰﾀ一覧!$AH$4:$AR$66,8,FALSE))</f>
        <v/>
      </c>
      <c r="AZ240" s="1084"/>
      <c r="BA240" s="1084"/>
      <c r="BB240" s="388" t="str">
        <f>IF(AK240="","",VLOOKUP(AK240,ﾃﾞｰﾀ一覧!$AH$4:$AR$66,9,FALSE))</f>
        <v/>
      </c>
      <c r="BC240" s="1124"/>
      <c r="BD240" s="1125"/>
      <c r="BE240" s="1125"/>
      <c r="BF240" s="1124"/>
      <c r="BG240" s="1125"/>
      <c r="BH240" s="1125"/>
      <c r="BI240" s="1124"/>
      <c r="BJ240" s="1125"/>
      <c r="BK240" s="1150"/>
      <c r="BL240" s="1154"/>
      <c r="BM240" s="1155"/>
      <c r="BN240" s="1156"/>
      <c r="BO240" s="1109" t="str">
        <f>IF($AK240="","",IF($BF240="","",IF($BF240=ﾃﾞｰﾀ一覧!$U$37,"",IF($BF240=ﾃﾞｰﾀ一覧!$U$38,"",IF($AH240=ﾃﾞｰﾀ一覧!$U$25,VLOOKUP($AK240,ﾃﾞｰﾀ一覧!$AH$43:$AR$66,10,FALSE),VLOOKUP($AK240,ﾃﾞｰﾀ一覧!$AH$4:$AR$66,10,FALSE))))))</f>
        <v/>
      </c>
      <c r="BP240" s="1110"/>
      <c r="BQ240" s="1110"/>
      <c r="BR240" s="1111"/>
      <c r="BS240" s="1115">
        <f>IF($BL240="",0,VLOOKUP($BL240,ﾃﾞｰﾀ一覧!$AY$4:$BB$16,3,FALSE))</f>
        <v>0</v>
      </c>
      <c r="BT240" s="1115"/>
      <c r="BU240" s="1115"/>
      <c r="BV240" s="1112" t="str">
        <f>IF($BO240="","",IF($BF240=ﾃﾞｰﾀ一覧!$U$37,"",IF($BF240=ﾃﾞｰﾀ一覧!$U$38,"",IF($BO240=ﾃﾞｰﾀ一覧!$AT$27,ﾃﾞｰﾀ一覧!$AT$27,VLOOKUP($AK240,ﾃﾞｰﾀ一覧!$AH$4:$AR$66,11,FALSE)*IF($BO240=ﾃﾞｰﾀ一覧!$AT$17,($AR240+1)*($AV240+1),IF($BO240=ﾃﾞｰﾀ一覧!$AT$22,IF(COUNTIF($AD240,"*天端*"),ﾃﾞｰﾀ一覧!$AU$43/2,ﾃﾞｰﾀ一覧!$AU$43/3),IF($BO240=ﾃﾞｰﾀ一覧!$AT$20,$AR240*$AV240,IF($BO240=ﾃﾞｰﾀ一覧!$AT$21,$AV240,1))))))))</f>
        <v/>
      </c>
      <c r="BW240" s="1112"/>
      <c r="BX240" s="1112"/>
      <c r="BY240" s="1088" t="str">
        <f>IF($B240="","",IF($AH240="","",IF($CK240=ﾃﾞｰﾀ一覧!$U$53,ﾃﾞｰﾀ一覧!$U$61,IF($AH240=ﾃﾞｰﾀ一覧!$U$21,ﾃﾞｰﾀ一覧!$U$60,IF(OR($AH240=ﾃﾞｰﾀ一覧!$U$19,$AH240=ﾃﾞｰﾀ一覧!$U$20,$AH240=ﾃﾞｰﾀ一覧!$U$23,$AH240=ﾃﾞｰﾀ一覧!$U$22,$AH240=ﾃﾞｰﾀ一覧!$U$18,AH240=ﾃﾞｰﾀ一覧!$U$25),ﾃﾞｰﾀ一覧!$U$59,ﾃﾞｰﾀ一覧!$U$62)))))</f>
        <v/>
      </c>
      <c r="BZ240" s="1089"/>
      <c r="CA240" s="1113"/>
      <c r="CB240" s="1113"/>
      <c r="CC240" s="1113"/>
      <c r="CD240" s="1113"/>
      <c r="CE240" s="1113"/>
      <c r="CF240" s="1113"/>
      <c r="CG240" s="1113"/>
      <c r="CH240" s="1113"/>
      <c r="CI240" s="1114"/>
      <c r="CK240" s="240"/>
      <c r="CM240" s="378" t="str">
        <f t="shared" si="21"/>
        <v/>
      </c>
      <c r="CN240" s="379" t="str">
        <f t="shared" si="22"/>
        <v/>
      </c>
      <c r="CO240" s="379" t="str">
        <f t="shared" si="23"/>
        <v/>
      </c>
      <c r="CP240" s="380" t="str">
        <f t="shared" si="24"/>
        <v/>
      </c>
      <c r="CQ240" s="244"/>
      <c r="CR240" s="1100"/>
      <c r="CS240" s="1101"/>
      <c r="CT240" s="1102"/>
      <c r="CU240" s="1135"/>
      <c r="CV240" s="1136"/>
      <c r="CW240" s="1136"/>
      <c r="CX240" s="1137"/>
      <c r="CY240" s="1138"/>
      <c r="CZ240" s="1139"/>
      <c r="DA240" s="1140"/>
      <c r="DB240" s="1132"/>
      <c r="DC240" s="1133"/>
      <c r="DD240" s="1133"/>
      <c r="DE240" s="1133"/>
      <c r="DF240" s="1133"/>
      <c r="DG240" s="1134"/>
      <c r="DH240" s="580"/>
      <c r="DI240" s="1372"/>
      <c r="DJ240" s="1372"/>
      <c r="DK240" s="581"/>
      <c r="DL240" s="582"/>
      <c r="DM240" s="1372"/>
      <c r="DN240" s="1372"/>
      <c r="DO240" s="581"/>
      <c r="DP240" s="582"/>
      <c r="DQ240" s="1372"/>
      <c r="DR240" s="1372"/>
      <c r="DS240" s="583"/>
      <c r="DT240" s="1124"/>
      <c r="DU240" s="1125"/>
      <c r="DV240" s="1150"/>
      <c r="DW240" s="1124"/>
      <c r="DX240" s="1125"/>
      <c r="DY240" s="1150"/>
      <c r="DZ240" s="1362"/>
      <c r="EA240" s="1363"/>
      <c r="EB240" s="1362"/>
      <c r="EC240" s="1363"/>
      <c r="ED240" s="1362"/>
      <c r="EE240" s="1363"/>
      <c r="EF240" s="1364"/>
      <c r="EG240" s="1296"/>
      <c r="EH240" s="1296"/>
      <c r="EI240" s="1365"/>
      <c r="EJ240" s="1366"/>
      <c r="EK240" s="1367"/>
      <c r="EL240" s="1368"/>
      <c r="EM240" s="1298"/>
      <c r="EN240" s="1113"/>
      <c r="EO240" s="1369"/>
      <c r="EP240" s="1370"/>
      <c r="EQ240" s="1371"/>
      <c r="ER240" s="1298"/>
      <c r="ES240" s="1113"/>
      <c r="ET240" s="1113"/>
      <c r="EU240" s="1113"/>
      <c r="EV240" s="1113"/>
      <c r="EW240" s="1113"/>
      <c r="EX240" s="1113"/>
      <c r="EY240" s="1113"/>
      <c r="EZ240" s="1114"/>
    </row>
    <row r="241" spans="1:156" ht="30" customHeight="1" x14ac:dyDescent="0.2">
      <c r="A241" s="207">
        <f t="shared" si="25"/>
        <v>230</v>
      </c>
      <c r="B241" s="1103"/>
      <c r="C241" s="1104"/>
      <c r="D241" s="1278"/>
      <c r="E241" s="1279"/>
      <c r="F241" s="1094" t="str">
        <f t="shared" si="27"/>
        <v/>
      </c>
      <c r="G241" s="1095"/>
      <c r="H241" s="1095"/>
      <c r="I241" s="1095"/>
      <c r="J241" s="1095"/>
      <c r="K241" s="1095"/>
      <c r="L241" s="1095"/>
      <c r="M241" s="1095"/>
      <c r="N241" s="1095"/>
      <c r="O241" s="1095"/>
      <c r="P241" s="1095"/>
      <c r="Q241" s="1095"/>
      <c r="R241" s="1095"/>
      <c r="S241" s="1095"/>
      <c r="T241" s="1095"/>
      <c r="U241" s="1095"/>
      <c r="V241" s="1095"/>
      <c r="W241" s="1096"/>
      <c r="X241" s="1299">
        <f t="shared" si="26"/>
        <v>0</v>
      </c>
      <c r="Y241" s="1300"/>
      <c r="Z241" s="1301"/>
      <c r="AA241" s="1100"/>
      <c r="AB241" s="1101"/>
      <c r="AC241" s="1102"/>
      <c r="AD241" s="1135"/>
      <c r="AE241" s="1136"/>
      <c r="AF241" s="1136"/>
      <c r="AG241" s="1137"/>
      <c r="AH241" s="1138"/>
      <c r="AI241" s="1139"/>
      <c r="AJ241" s="1140"/>
      <c r="AK241" s="1132"/>
      <c r="AL241" s="1133"/>
      <c r="AM241" s="1133"/>
      <c r="AN241" s="1133"/>
      <c r="AO241" s="1133"/>
      <c r="AP241" s="1134"/>
      <c r="AQ241" s="642" t="str">
        <f>IF(AK241="","",VLOOKUP(AK241,ﾃﾞｰﾀ一覧!$AH$4:$AR$66,2,FALSE))</f>
        <v/>
      </c>
      <c r="AR241" s="1084"/>
      <c r="AS241" s="1084"/>
      <c r="AT241" s="643" t="str">
        <f>IF(AK241="","",VLOOKUP(AK241,ﾃﾞｰﾀ一覧!$AH$4:$AR$66,3,FALSE))</f>
        <v/>
      </c>
      <c r="AU241" s="644" t="str">
        <f>IF(AK241="","",VLOOKUP(AK241,ﾃﾞｰﾀ一覧!$AH$4:$AR$66,5,FALSE))</f>
        <v/>
      </c>
      <c r="AV241" s="1084"/>
      <c r="AW241" s="1084"/>
      <c r="AX241" s="643" t="str">
        <f>IF(AK241="","",VLOOKUP(AK241,ﾃﾞｰﾀ一覧!$AH$4:$AR$66,6,FALSE))</f>
        <v/>
      </c>
      <c r="AY241" s="649" t="str">
        <f>IF(AK241="","",VLOOKUP(AK241,ﾃﾞｰﾀ一覧!$AH$4:$AR$66,8,FALSE))</f>
        <v/>
      </c>
      <c r="AZ241" s="1084"/>
      <c r="BA241" s="1084"/>
      <c r="BB241" s="388" t="str">
        <f>IF(AK241="","",VLOOKUP(AK241,ﾃﾞｰﾀ一覧!$AH$4:$AR$66,9,FALSE))</f>
        <v/>
      </c>
      <c r="BC241" s="1124"/>
      <c r="BD241" s="1125"/>
      <c r="BE241" s="1125"/>
      <c r="BF241" s="1124"/>
      <c r="BG241" s="1125"/>
      <c r="BH241" s="1125"/>
      <c r="BI241" s="1124"/>
      <c r="BJ241" s="1125"/>
      <c r="BK241" s="1150"/>
      <c r="BL241" s="1154"/>
      <c r="BM241" s="1155"/>
      <c r="BN241" s="1156"/>
      <c r="BO241" s="1109" t="str">
        <f>IF($AK241="","",IF($BF241="","",IF($BF241=ﾃﾞｰﾀ一覧!$U$37,"",IF($BF241=ﾃﾞｰﾀ一覧!$U$38,"",IF($AH241=ﾃﾞｰﾀ一覧!$U$25,VLOOKUP($AK241,ﾃﾞｰﾀ一覧!$AH$43:$AR$66,10,FALSE),VLOOKUP($AK241,ﾃﾞｰﾀ一覧!$AH$4:$AR$66,10,FALSE))))))</f>
        <v/>
      </c>
      <c r="BP241" s="1110"/>
      <c r="BQ241" s="1110"/>
      <c r="BR241" s="1111"/>
      <c r="BS241" s="1115">
        <f>IF($BL241="",0,VLOOKUP($BL241,ﾃﾞｰﾀ一覧!$AY$4:$BB$16,3,FALSE))</f>
        <v>0</v>
      </c>
      <c r="BT241" s="1115"/>
      <c r="BU241" s="1115"/>
      <c r="BV241" s="1112" t="str">
        <f>IF($BO241="","",IF($BF241=ﾃﾞｰﾀ一覧!$U$37,"",IF($BF241=ﾃﾞｰﾀ一覧!$U$38,"",IF($BO241=ﾃﾞｰﾀ一覧!$AT$27,ﾃﾞｰﾀ一覧!$AT$27,VLOOKUP($AK241,ﾃﾞｰﾀ一覧!$AH$4:$AR$66,11,FALSE)*IF($BO241=ﾃﾞｰﾀ一覧!$AT$17,($AR241+1)*($AV241+1),IF($BO241=ﾃﾞｰﾀ一覧!$AT$22,IF(COUNTIF($AD241,"*天端*"),ﾃﾞｰﾀ一覧!$AU$43/2,ﾃﾞｰﾀ一覧!$AU$43/3),IF($BO241=ﾃﾞｰﾀ一覧!$AT$20,$AR241*$AV241,IF($BO241=ﾃﾞｰﾀ一覧!$AT$21,$AV241,1))))))))</f>
        <v/>
      </c>
      <c r="BW241" s="1112"/>
      <c r="BX241" s="1112"/>
      <c r="BY241" s="1088" t="str">
        <f>IF($B241="","",IF($AH241="","",IF($CK241=ﾃﾞｰﾀ一覧!$U$53,ﾃﾞｰﾀ一覧!$U$61,IF($AH241=ﾃﾞｰﾀ一覧!$U$21,ﾃﾞｰﾀ一覧!$U$60,IF(OR($AH241=ﾃﾞｰﾀ一覧!$U$19,$AH241=ﾃﾞｰﾀ一覧!$U$20,$AH241=ﾃﾞｰﾀ一覧!$U$23,$AH241=ﾃﾞｰﾀ一覧!$U$22,$AH241=ﾃﾞｰﾀ一覧!$U$18,AH241=ﾃﾞｰﾀ一覧!$U$25),ﾃﾞｰﾀ一覧!$U$59,ﾃﾞｰﾀ一覧!$U$62)))))</f>
        <v/>
      </c>
      <c r="BZ241" s="1089"/>
      <c r="CA241" s="1113"/>
      <c r="CB241" s="1113"/>
      <c r="CC241" s="1113"/>
      <c r="CD241" s="1113"/>
      <c r="CE241" s="1113"/>
      <c r="CF241" s="1113"/>
      <c r="CG241" s="1113"/>
      <c r="CH241" s="1113"/>
      <c r="CI241" s="1114"/>
      <c r="CK241" s="240"/>
      <c r="CM241" s="378" t="str">
        <f t="shared" si="21"/>
        <v/>
      </c>
      <c r="CN241" s="379" t="str">
        <f t="shared" si="22"/>
        <v/>
      </c>
      <c r="CO241" s="379" t="str">
        <f t="shared" si="23"/>
        <v/>
      </c>
      <c r="CP241" s="380" t="str">
        <f t="shared" si="24"/>
        <v/>
      </c>
      <c r="CQ241" s="244"/>
      <c r="CR241" s="1100"/>
      <c r="CS241" s="1101"/>
      <c r="CT241" s="1102"/>
      <c r="CU241" s="1135"/>
      <c r="CV241" s="1136"/>
      <c r="CW241" s="1136"/>
      <c r="CX241" s="1137"/>
      <c r="CY241" s="1138"/>
      <c r="CZ241" s="1139"/>
      <c r="DA241" s="1140"/>
      <c r="DB241" s="1132"/>
      <c r="DC241" s="1133"/>
      <c r="DD241" s="1133"/>
      <c r="DE241" s="1133"/>
      <c r="DF241" s="1133"/>
      <c r="DG241" s="1134"/>
      <c r="DH241" s="580"/>
      <c r="DI241" s="1372"/>
      <c r="DJ241" s="1372"/>
      <c r="DK241" s="581"/>
      <c r="DL241" s="582"/>
      <c r="DM241" s="1372"/>
      <c r="DN241" s="1372"/>
      <c r="DO241" s="581"/>
      <c r="DP241" s="582"/>
      <c r="DQ241" s="1372"/>
      <c r="DR241" s="1372"/>
      <c r="DS241" s="583"/>
      <c r="DT241" s="1124"/>
      <c r="DU241" s="1125"/>
      <c r="DV241" s="1150"/>
      <c r="DW241" s="1124"/>
      <c r="DX241" s="1125"/>
      <c r="DY241" s="1150"/>
      <c r="DZ241" s="1362"/>
      <c r="EA241" s="1363"/>
      <c r="EB241" s="1362"/>
      <c r="EC241" s="1363"/>
      <c r="ED241" s="1362"/>
      <c r="EE241" s="1363"/>
      <c r="EF241" s="1364"/>
      <c r="EG241" s="1296"/>
      <c r="EH241" s="1296"/>
      <c r="EI241" s="1365"/>
      <c r="EJ241" s="1366"/>
      <c r="EK241" s="1367"/>
      <c r="EL241" s="1368"/>
      <c r="EM241" s="1298"/>
      <c r="EN241" s="1113"/>
      <c r="EO241" s="1369"/>
      <c r="EP241" s="1370"/>
      <c r="EQ241" s="1371"/>
      <c r="ER241" s="1298"/>
      <c r="ES241" s="1113"/>
      <c r="ET241" s="1113"/>
      <c r="EU241" s="1113"/>
      <c r="EV241" s="1113"/>
      <c r="EW241" s="1113"/>
      <c r="EX241" s="1113"/>
      <c r="EY241" s="1113"/>
      <c r="EZ241" s="1114"/>
    </row>
    <row r="242" spans="1:156" ht="30" customHeight="1" x14ac:dyDescent="0.2">
      <c r="A242" s="207">
        <f t="shared" si="25"/>
        <v>231</v>
      </c>
      <c r="B242" s="1103"/>
      <c r="C242" s="1104"/>
      <c r="D242" s="1278"/>
      <c r="E242" s="1279"/>
      <c r="F242" s="1094" t="str">
        <f t="shared" si="27"/>
        <v/>
      </c>
      <c r="G242" s="1095"/>
      <c r="H242" s="1095"/>
      <c r="I242" s="1095"/>
      <c r="J242" s="1095"/>
      <c r="K242" s="1095"/>
      <c r="L242" s="1095"/>
      <c r="M242" s="1095"/>
      <c r="N242" s="1095"/>
      <c r="O242" s="1095"/>
      <c r="P242" s="1095"/>
      <c r="Q242" s="1095"/>
      <c r="R242" s="1095"/>
      <c r="S242" s="1095"/>
      <c r="T242" s="1095"/>
      <c r="U242" s="1095"/>
      <c r="V242" s="1095"/>
      <c r="W242" s="1096"/>
      <c r="X242" s="1299">
        <f t="shared" si="26"/>
        <v>0</v>
      </c>
      <c r="Y242" s="1300"/>
      <c r="Z242" s="1301"/>
      <c r="AA242" s="1100"/>
      <c r="AB242" s="1101"/>
      <c r="AC242" s="1102"/>
      <c r="AD242" s="1135"/>
      <c r="AE242" s="1136"/>
      <c r="AF242" s="1136"/>
      <c r="AG242" s="1137"/>
      <c r="AH242" s="1138"/>
      <c r="AI242" s="1139"/>
      <c r="AJ242" s="1140"/>
      <c r="AK242" s="1132"/>
      <c r="AL242" s="1133"/>
      <c r="AM242" s="1133"/>
      <c r="AN242" s="1133"/>
      <c r="AO242" s="1133"/>
      <c r="AP242" s="1134"/>
      <c r="AQ242" s="642" t="str">
        <f>IF(AK242="","",VLOOKUP(AK242,ﾃﾞｰﾀ一覧!$AH$4:$AR$66,2,FALSE))</f>
        <v/>
      </c>
      <c r="AR242" s="1084"/>
      <c r="AS242" s="1084"/>
      <c r="AT242" s="643" t="str">
        <f>IF(AK242="","",VLOOKUP(AK242,ﾃﾞｰﾀ一覧!$AH$4:$AR$66,3,FALSE))</f>
        <v/>
      </c>
      <c r="AU242" s="644" t="str">
        <f>IF(AK242="","",VLOOKUP(AK242,ﾃﾞｰﾀ一覧!$AH$4:$AR$66,5,FALSE))</f>
        <v/>
      </c>
      <c r="AV242" s="1084"/>
      <c r="AW242" s="1084"/>
      <c r="AX242" s="643" t="str">
        <f>IF(AK242="","",VLOOKUP(AK242,ﾃﾞｰﾀ一覧!$AH$4:$AR$66,6,FALSE))</f>
        <v/>
      </c>
      <c r="AY242" s="649" t="str">
        <f>IF(AK242="","",VLOOKUP(AK242,ﾃﾞｰﾀ一覧!$AH$4:$AR$66,8,FALSE))</f>
        <v/>
      </c>
      <c r="AZ242" s="1084"/>
      <c r="BA242" s="1084"/>
      <c r="BB242" s="388" t="str">
        <f>IF(AK242="","",VLOOKUP(AK242,ﾃﾞｰﾀ一覧!$AH$4:$AR$66,9,FALSE))</f>
        <v/>
      </c>
      <c r="BC242" s="1124"/>
      <c r="BD242" s="1125"/>
      <c r="BE242" s="1125"/>
      <c r="BF242" s="1124"/>
      <c r="BG242" s="1125"/>
      <c r="BH242" s="1125"/>
      <c r="BI242" s="1124"/>
      <c r="BJ242" s="1125"/>
      <c r="BK242" s="1150"/>
      <c r="BL242" s="1154"/>
      <c r="BM242" s="1155"/>
      <c r="BN242" s="1156"/>
      <c r="BO242" s="1109" t="str">
        <f>IF($AK242="","",IF($BF242="","",IF($BF242=ﾃﾞｰﾀ一覧!$U$37,"",IF($BF242=ﾃﾞｰﾀ一覧!$U$38,"",IF($AH242=ﾃﾞｰﾀ一覧!$U$25,VLOOKUP($AK242,ﾃﾞｰﾀ一覧!$AH$43:$AR$66,10,FALSE),VLOOKUP($AK242,ﾃﾞｰﾀ一覧!$AH$4:$AR$66,10,FALSE))))))</f>
        <v/>
      </c>
      <c r="BP242" s="1110"/>
      <c r="BQ242" s="1110"/>
      <c r="BR242" s="1111"/>
      <c r="BS242" s="1115">
        <f>IF($BL242="",0,VLOOKUP($BL242,ﾃﾞｰﾀ一覧!$AY$4:$BB$16,3,FALSE))</f>
        <v>0</v>
      </c>
      <c r="BT242" s="1115"/>
      <c r="BU242" s="1115"/>
      <c r="BV242" s="1112" t="str">
        <f>IF($BO242="","",IF($BF242=ﾃﾞｰﾀ一覧!$U$37,"",IF($BF242=ﾃﾞｰﾀ一覧!$U$38,"",IF($BO242=ﾃﾞｰﾀ一覧!$AT$27,ﾃﾞｰﾀ一覧!$AT$27,VLOOKUP($AK242,ﾃﾞｰﾀ一覧!$AH$4:$AR$66,11,FALSE)*IF($BO242=ﾃﾞｰﾀ一覧!$AT$17,($AR242+1)*($AV242+1),IF($BO242=ﾃﾞｰﾀ一覧!$AT$22,IF(COUNTIF($AD242,"*天端*"),ﾃﾞｰﾀ一覧!$AU$43/2,ﾃﾞｰﾀ一覧!$AU$43/3),IF($BO242=ﾃﾞｰﾀ一覧!$AT$20,$AR242*$AV242,IF($BO242=ﾃﾞｰﾀ一覧!$AT$21,$AV242,1))))))))</f>
        <v/>
      </c>
      <c r="BW242" s="1112"/>
      <c r="BX242" s="1112"/>
      <c r="BY242" s="1088" t="str">
        <f>IF($B242="","",IF($AH242="","",IF($CK242=ﾃﾞｰﾀ一覧!$U$53,ﾃﾞｰﾀ一覧!$U$61,IF($AH242=ﾃﾞｰﾀ一覧!$U$21,ﾃﾞｰﾀ一覧!$U$60,IF(OR($AH242=ﾃﾞｰﾀ一覧!$U$19,$AH242=ﾃﾞｰﾀ一覧!$U$20,$AH242=ﾃﾞｰﾀ一覧!$U$23,$AH242=ﾃﾞｰﾀ一覧!$U$22,$AH242=ﾃﾞｰﾀ一覧!$U$18,AH242=ﾃﾞｰﾀ一覧!$U$25),ﾃﾞｰﾀ一覧!$U$59,ﾃﾞｰﾀ一覧!$U$62)))))</f>
        <v/>
      </c>
      <c r="BZ242" s="1089"/>
      <c r="CA242" s="1113"/>
      <c r="CB242" s="1113"/>
      <c r="CC242" s="1113"/>
      <c r="CD242" s="1113"/>
      <c r="CE242" s="1113"/>
      <c r="CF242" s="1113"/>
      <c r="CG242" s="1113"/>
      <c r="CH242" s="1113"/>
      <c r="CI242" s="1114"/>
      <c r="CK242" s="240"/>
      <c r="CM242" s="378" t="str">
        <f t="shared" si="21"/>
        <v/>
      </c>
      <c r="CN242" s="379" t="str">
        <f t="shared" si="22"/>
        <v/>
      </c>
      <c r="CO242" s="379" t="str">
        <f t="shared" si="23"/>
        <v/>
      </c>
      <c r="CP242" s="380" t="str">
        <f t="shared" si="24"/>
        <v/>
      </c>
      <c r="CQ242" s="244"/>
      <c r="CR242" s="1100"/>
      <c r="CS242" s="1101"/>
      <c r="CT242" s="1102"/>
      <c r="CU242" s="1135"/>
      <c r="CV242" s="1136"/>
      <c r="CW242" s="1136"/>
      <c r="CX242" s="1137"/>
      <c r="CY242" s="1138"/>
      <c r="CZ242" s="1139"/>
      <c r="DA242" s="1140"/>
      <c r="DB242" s="1132"/>
      <c r="DC242" s="1133"/>
      <c r="DD242" s="1133"/>
      <c r="DE242" s="1133"/>
      <c r="DF242" s="1133"/>
      <c r="DG242" s="1134"/>
      <c r="DH242" s="580"/>
      <c r="DI242" s="1372"/>
      <c r="DJ242" s="1372"/>
      <c r="DK242" s="581"/>
      <c r="DL242" s="582"/>
      <c r="DM242" s="1373"/>
      <c r="DN242" s="1373"/>
      <c r="DO242" s="581"/>
      <c r="DP242" s="582"/>
      <c r="DQ242" s="1372"/>
      <c r="DR242" s="1372"/>
      <c r="DS242" s="583"/>
      <c r="DT242" s="1124"/>
      <c r="DU242" s="1125"/>
      <c r="DV242" s="1150"/>
      <c r="DW242" s="1124"/>
      <c r="DX242" s="1125"/>
      <c r="DY242" s="1150"/>
      <c r="DZ242" s="1362"/>
      <c r="EA242" s="1363"/>
      <c r="EB242" s="1362"/>
      <c r="EC242" s="1363"/>
      <c r="ED242" s="1362"/>
      <c r="EE242" s="1363"/>
      <c r="EF242" s="1364"/>
      <c r="EG242" s="1296"/>
      <c r="EH242" s="1296"/>
      <c r="EI242" s="1365"/>
      <c r="EJ242" s="1366"/>
      <c r="EK242" s="1367"/>
      <c r="EL242" s="1368"/>
      <c r="EM242" s="1298"/>
      <c r="EN242" s="1113"/>
      <c r="EO242" s="1369"/>
      <c r="EP242" s="1370"/>
      <c r="EQ242" s="1371"/>
      <c r="ER242" s="1298"/>
      <c r="ES242" s="1113"/>
      <c r="ET242" s="1113"/>
      <c r="EU242" s="1113"/>
      <c r="EV242" s="1113"/>
      <c r="EW242" s="1113"/>
      <c r="EX242" s="1113"/>
      <c r="EY242" s="1113"/>
      <c r="EZ242" s="1114"/>
    </row>
    <row r="243" spans="1:156" ht="30" customHeight="1" x14ac:dyDescent="0.2">
      <c r="A243" s="207">
        <f t="shared" si="25"/>
        <v>232</v>
      </c>
      <c r="B243" s="1103"/>
      <c r="C243" s="1104"/>
      <c r="D243" s="1278"/>
      <c r="E243" s="1279"/>
      <c r="F243" s="1094" t="str">
        <f t="shared" si="27"/>
        <v/>
      </c>
      <c r="G243" s="1095"/>
      <c r="H243" s="1095"/>
      <c r="I243" s="1095"/>
      <c r="J243" s="1095"/>
      <c r="K243" s="1095"/>
      <c r="L243" s="1095"/>
      <c r="M243" s="1095"/>
      <c r="N243" s="1095"/>
      <c r="O243" s="1095"/>
      <c r="P243" s="1095"/>
      <c r="Q243" s="1095"/>
      <c r="R243" s="1095"/>
      <c r="S243" s="1095"/>
      <c r="T243" s="1095"/>
      <c r="U243" s="1095"/>
      <c r="V243" s="1095"/>
      <c r="W243" s="1096"/>
      <c r="X243" s="1299">
        <f t="shared" si="26"/>
        <v>0</v>
      </c>
      <c r="Y243" s="1300"/>
      <c r="Z243" s="1301"/>
      <c r="AA243" s="1100"/>
      <c r="AB243" s="1101"/>
      <c r="AC243" s="1102"/>
      <c r="AD243" s="1135"/>
      <c r="AE243" s="1136"/>
      <c r="AF243" s="1136"/>
      <c r="AG243" s="1137"/>
      <c r="AH243" s="1138"/>
      <c r="AI243" s="1139"/>
      <c r="AJ243" s="1140"/>
      <c r="AK243" s="1132"/>
      <c r="AL243" s="1133"/>
      <c r="AM243" s="1133"/>
      <c r="AN243" s="1133"/>
      <c r="AO243" s="1133"/>
      <c r="AP243" s="1134"/>
      <c r="AQ243" s="642" t="str">
        <f>IF(AK243="","",VLOOKUP(AK243,ﾃﾞｰﾀ一覧!$AH$4:$AR$66,2,FALSE))</f>
        <v/>
      </c>
      <c r="AR243" s="1084"/>
      <c r="AS243" s="1084"/>
      <c r="AT243" s="643" t="str">
        <f>IF(AK243="","",VLOOKUP(AK243,ﾃﾞｰﾀ一覧!$AH$4:$AR$66,3,FALSE))</f>
        <v/>
      </c>
      <c r="AU243" s="644" t="str">
        <f>IF(AK243="","",VLOOKUP(AK243,ﾃﾞｰﾀ一覧!$AH$4:$AR$66,5,FALSE))</f>
        <v/>
      </c>
      <c r="AV243" s="1084"/>
      <c r="AW243" s="1084"/>
      <c r="AX243" s="643" t="str">
        <f>IF(AK243="","",VLOOKUP(AK243,ﾃﾞｰﾀ一覧!$AH$4:$AR$66,6,FALSE))</f>
        <v/>
      </c>
      <c r="AY243" s="649" t="str">
        <f>IF(AK243="","",VLOOKUP(AK243,ﾃﾞｰﾀ一覧!$AH$4:$AR$66,8,FALSE))</f>
        <v/>
      </c>
      <c r="AZ243" s="1084"/>
      <c r="BA243" s="1084"/>
      <c r="BB243" s="388" t="str">
        <f>IF(AK243="","",VLOOKUP(AK243,ﾃﾞｰﾀ一覧!$AH$4:$AR$66,9,FALSE))</f>
        <v/>
      </c>
      <c r="BC243" s="1124"/>
      <c r="BD243" s="1125"/>
      <c r="BE243" s="1125"/>
      <c r="BF243" s="1124"/>
      <c r="BG243" s="1125"/>
      <c r="BH243" s="1125"/>
      <c r="BI243" s="1124"/>
      <c r="BJ243" s="1125"/>
      <c r="BK243" s="1150"/>
      <c r="BL243" s="1154"/>
      <c r="BM243" s="1155"/>
      <c r="BN243" s="1156"/>
      <c r="BO243" s="1109" t="str">
        <f>IF($AK243="","",IF($BF243="","",IF($BF243=ﾃﾞｰﾀ一覧!$U$37,"",IF($BF243=ﾃﾞｰﾀ一覧!$U$38,"",IF($AH243=ﾃﾞｰﾀ一覧!$U$25,VLOOKUP($AK243,ﾃﾞｰﾀ一覧!$AH$43:$AR$66,10,FALSE),VLOOKUP($AK243,ﾃﾞｰﾀ一覧!$AH$4:$AR$66,10,FALSE))))))</f>
        <v/>
      </c>
      <c r="BP243" s="1110"/>
      <c r="BQ243" s="1110"/>
      <c r="BR243" s="1111"/>
      <c r="BS243" s="1115">
        <f>IF($BL243="",0,VLOOKUP($BL243,ﾃﾞｰﾀ一覧!$AY$4:$BB$16,3,FALSE))</f>
        <v>0</v>
      </c>
      <c r="BT243" s="1115"/>
      <c r="BU243" s="1115"/>
      <c r="BV243" s="1112" t="str">
        <f>IF($BO243="","",IF($BF243=ﾃﾞｰﾀ一覧!$U$37,"",IF($BF243=ﾃﾞｰﾀ一覧!$U$38,"",IF($BO243=ﾃﾞｰﾀ一覧!$AT$27,ﾃﾞｰﾀ一覧!$AT$27,VLOOKUP($AK243,ﾃﾞｰﾀ一覧!$AH$4:$AR$66,11,FALSE)*IF($BO243=ﾃﾞｰﾀ一覧!$AT$17,($AR243+1)*($AV243+1),IF($BO243=ﾃﾞｰﾀ一覧!$AT$22,IF(COUNTIF($AD243,"*天端*"),ﾃﾞｰﾀ一覧!$AU$43/2,ﾃﾞｰﾀ一覧!$AU$43/3),IF($BO243=ﾃﾞｰﾀ一覧!$AT$20,$AR243*$AV243,IF($BO243=ﾃﾞｰﾀ一覧!$AT$21,$AV243,1))))))))</f>
        <v/>
      </c>
      <c r="BW243" s="1112"/>
      <c r="BX243" s="1112"/>
      <c r="BY243" s="1088" t="str">
        <f>IF($B243="","",IF($AH243="","",IF($CK243=ﾃﾞｰﾀ一覧!$U$53,ﾃﾞｰﾀ一覧!$U$61,IF($AH243=ﾃﾞｰﾀ一覧!$U$21,ﾃﾞｰﾀ一覧!$U$60,IF(OR($AH243=ﾃﾞｰﾀ一覧!$U$19,$AH243=ﾃﾞｰﾀ一覧!$U$20,$AH243=ﾃﾞｰﾀ一覧!$U$23,$AH243=ﾃﾞｰﾀ一覧!$U$22,$AH243=ﾃﾞｰﾀ一覧!$U$18,AH243=ﾃﾞｰﾀ一覧!$U$25),ﾃﾞｰﾀ一覧!$U$59,ﾃﾞｰﾀ一覧!$U$62)))))</f>
        <v/>
      </c>
      <c r="BZ243" s="1089"/>
      <c r="CA243" s="1113"/>
      <c r="CB243" s="1113"/>
      <c r="CC243" s="1113"/>
      <c r="CD243" s="1113"/>
      <c r="CE243" s="1113"/>
      <c r="CF243" s="1113"/>
      <c r="CG243" s="1113"/>
      <c r="CH243" s="1113"/>
      <c r="CI243" s="1114"/>
      <c r="CK243" s="240"/>
      <c r="CM243" s="378" t="str">
        <f t="shared" si="21"/>
        <v/>
      </c>
      <c r="CN243" s="379" t="str">
        <f t="shared" si="22"/>
        <v/>
      </c>
      <c r="CO243" s="379" t="str">
        <f t="shared" si="23"/>
        <v/>
      </c>
      <c r="CP243" s="380" t="str">
        <f t="shared" si="24"/>
        <v/>
      </c>
      <c r="CQ243" s="244"/>
      <c r="CR243" s="1100"/>
      <c r="CS243" s="1101"/>
      <c r="CT243" s="1102"/>
      <c r="CU243" s="1135"/>
      <c r="CV243" s="1136"/>
      <c r="CW243" s="1136"/>
      <c r="CX243" s="1137"/>
      <c r="CY243" s="1138"/>
      <c r="CZ243" s="1139"/>
      <c r="DA243" s="1140"/>
      <c r="DB243" s="1132"/>
      <c r="DC243" s="1133"/>
      <c r="DD243" s="1133"/>
      <c r="DE243" s="1133"/>
      <c r="DF243" s="1133"/>
      <c r="DG243" s="1134"/>
      <c r="DH243" s="580"/>
      <c r="DI243" s="1372"/>
      <c r="DJ243" s="1372"/>
      <c r="DK243" s="581"/>
      <c r="DL243" s="582"/>
      <c r="DM243" s="1372"/>
      <c r="DN243" s="1372"/>
      <c r="DO243" s="581"/>
      <c r="DP243" s="582"/>
      <c r="DQ243" s="1372"/>
      <c r="DR243" s="1372"/>
      <c r="DS243" s="583"/>
      <c r="DT243" s="1124"/>
      <c r="DU243" s="1125"/>
      <c r="DV243" s="1150"/>
      <c r="DW243" s="1157"/>
      <c r="DX243" s="1158"/>
      <c r="DY243" s="1159"/>
      <c r="DZ243" s="1362"/>
      <c r="EA243" s="1363"/>
      <c r="EB243" s="1362"/>
      <c r="EC243" s="1363"/>
      <c r="ED243" s="1362"/>
      <c r="EE243" s="1363"/>
      <c r="EF243" s="1364"/>
      <c r="EG243" s="1296"/>
      <c r="EH243" s="1296"/>
      <c r="EI243" s="1365"/>
      <c r="EJ243" s="1366"/>
      <c r="EK243" s="1367"/>
      <c r="EL243" s="1368"/>
      <c r="EM243" s="1298"/>
      <c r="EN243" s="1113"/>
      <c r="EO243" s="1369"/>
      <c r="EP243" s="1370"/>
      <c r="EQ243" s="1371"/>
      <c r="ER243" s="1298"/>
      <c r="ES243" s="1113"/>
      <c r="ET243" s="1113"/>
      <c r="EU243" s="1113"/>
      <c r="EV243" s="1113"/>
      <c r="EW243" s="1113"/>
      <c r="EX243" s="1113"/>
      <c r="EY243" s="1113"/>
      <c r="EZ243" s="1114"/>
    </row>
    <row r="244" spans="1:156" ht="30" customHeight="1" x14ac:dyDescent="0.2">
      <c r="A244" s="207">
        <f t="shared" si="25"/>
        <v>233</v>
      </c>
      <c r="B244" s="1103"/>
      <c r="C244" s="1104"/>
      <c r="D244" s="1278"/>
      <c r="E244" s="1279"/>
      <c r="F244" s="1094" t="str">
        <f t="shared" si="27"/>
        <v/>
      </c>
      <c r="G244" s="1095"/>
      <c r="H244" s="1095"/>
      <c r="I244" s="1095"/>
      <c r="J244" s="1095"/>
      <c r="K244" s="1095"/>
      <c r="L244" s="1095"/>
      <c r="M244" s="1095"/>
      <c r="N244" s="1095"/>
      <c r="O244" s="1095"/>
      <c r="P244" s="1095"/>
      <c r="Q244" s="1095"/>
      <c r="R244" s="1095"/>
      <c r="S244" s="1095"/>
      <c r="T244" s="1095"/>
      <c r="U244" s="1095"/>
      <c r="V244" s="1095"/>
      <c r="W244" s="1096"/>
      <c r="X244" s="1299">
        <f t="shared" si="26"/>
        <v>0</v>
      </c>
      <c r="Y244" s="1300"/>
      <c r="Z244" s="1301"/>
      <c r="AA244" s="1100"/>
      <c r="AB244" s="1101"/>
      <c r="AC244" s="1102"/>
      <c r="AD244" s="1135"/>
      <c r="AE244" s="1136"/>
      <c r="AF244" s="1136"/>
      <c r="AG244" s="1137"/>
      <c r="AH244" s="1138"/>
      <c r="AI244" s="1139"/>
      <c r="AJ244" s="1140"/>
      <c r="AK244" s="1132"/>
      <c r="AL244" s="1133"/>
      <c r="AM244" s="1133"/>
      <c r="AN244" s="1133"/>
      <c r="AO244" s="1133"/>
      <c r="AP244" s="1134"/>
      <c r="AQ244" s="642" t="str">
        <f>IF(AK244="","",VLOOKUP(AK244,ﾃﾞｰﾀ一覧!$AH$4:$AR$66,2,FALSE))</f>
        <v/>
      </c>
      <c r="AR244" s="1084"/>
      <c r="AS244" s="1084"/>
      <c r="AT244" s="643" t="str">
        <f>IF(AK244="","",VLOOKUP(AK244,ﾃﾞｰﾀ一覧!$AH$4:$AR$66,3,FALSE))</f>
        <v/>
      </c>
      <c r="AU244" s="644" t="str">
        <f>IF(AK244="","",VLOOKUP(AK244,ﾃﾞｰﾀ一覧!$AH$4:$AR$66,5,FALSE))</f>
        <v/>
      </c>
      <c r="AV244" s="1084"/>
      <c r="AW244" s="1084"/>
      <c r="AX244" s="643" t="str">
        <f>IF(AK244="","",VLOOKUP(AK244,ﾃﾞｰﾀ一覧!$AH$4:$AR$66,6,FALSE))</f>
        <v/>
      </c>
      <c r="AY244" s="649" t="str">
        <f>IF(AK244="","",VLOOKUP(AK244,ﾃﾞｰﾀ一覧!$AH$4:$AR$66,8,FALSE))</f>
        <v/>
      </c>
      <c r="AZ244" s="1084"/>
      <c r="BA244" s="1084"/>
      <c r="BB244" s="388" t="str">
        <f>IF(AK244="","",VLOOKUP(AK244,ﾃﾞｰﾀ一覧!$AH$4:$AR$66,9,FALSE))</f>
        <v/>
      </c>
      <c r="BC244" s="1124"/>
      <c r="BD244" s="1125"/>
      <c r="BE244" s="1125"/>
      <c r="BF244" s="1124"/>
      <c r="BG244" s="1125"/>
      <c r="BH244" s="1125"/>
      <c r="BI244" s="1157"/>
      <c r="BJ244" s="1158"/>
      <c r="BK244" s="1159"/>
      <c r="BL244" s="1154"/>
      <c r="BM244" s="1155"/>
      <c r="BN244" s="1156"/>
      <c r="BO244" s="1109" t="str">
        <f>IF($AK244="","",IF($BF244="","",IF($BF244=ﾃﾞｰﾀ一覧!$U$37,"",IF($BF244=ﾃﾞｰﾀ一覧!$U$38,"",IF($AH244=ﾃﾞｰﾀ一覧!$U$25,VLOOKUP($AK244,ﾃﾞｰﾀ一覧!$AH$43:$AR$66,10,FALSE),VLOOKUP($AK244,ﾃﾞｰﾀ一覧!$AH$4:$AR$66,10,FALSE))))))</f>
        <v/>
      </c>
      <c r="BP244" s="1110"/>
      <c r="BQ244" s="1110"/>
      <c r="BR244" s="1111"/>
      <c r="BS244" s="1115">
        <f>IF($BL244="",0,VLOOKUP($BL244,ﾃﾞｰﾀ一覧!$AY$4:$BB$16,3,FALSE))</f>
        <v>0</v>
      </c>
      <c r="BT244" s="1115"/>
      <c r="BU244" s="1115"/>
      <c r="BV244" s="1112" t="str">
        <f>IF($BO244="","",IF($BF244=ﾃﾞｰﾀ一覧!$U$37,"",IF($BF244=ﾃﾞｰﾀ一覧!$U$38,"",IF($BO244=ﾃﾞｰﾀ一覧!$AT$27,ﾃﾞｰﾀ一覧!$AT$27,VLOOKUP($AK244,ﾃﾞｰﾀ一覧!$AH$4:$AR$66,11,FALSE)*IF($BO244=ﾃﾞｰﾀ一覧!$AT$17,($AR244+1)*($AV244+1),IF($BO244=ﾃﾞｰﾀ一覧!$AT$22,IF(COUNTIF($AD244,"*天端*"),ﾃﾞｰﾀ一覧!$AU$43/2,ﾃﾞｰﾀ一覧!$AU$43/3),IF($BO244=ﾃﾞｰﾀ一覧!$AT$20,$AR244*$AV244,IF($BO244=ﾃﾞｰﾀ一覧!$AT$21,$AV244,1))))))))</f>
        <v/>
      </c>
      <c r="BW244" s="1112"/>
      <c r="BX244" s="1112"/>
      <c r="BY244" s="1088" t="str">
        <f>IF($B244="","",IF($AH244="","",IF($CK244=ﾃﾞｰﾀ一覧!$U$53,ﾃﾞｰﾀ一覧!$U$61,IF($AH244=ﾃﾞｰﾀ一覧!$U$21,ﾃﾞｰﾀ一覧!$U$60,IF(OR($AH244=ﾃﾞｰﾀ一覧!$U$19,$AH244=ﾃﾞｰﾀ一覧!$U$20,$AH244=ﾃﾞｰﾀ一覧!$U$23,$AH244=ﾃﾞｰﾀ一覧!$U$22,$AH244=ﾃﾞｰﾀ一覧!$U$18,AH244=ﾃﾞｰﾀ一覧!$U$25),ﾃﾞｰﾀ一覧!$U$59,ﾃﾞｰﾀ一覧!$U$62)))))</f>
        <v/>
      </c>
      <c r="BZ244" s="1089"/>
      <c r="CA244" s="1113"/>
      <c r="CB244" s="1113"/>
      <c r="CC244" s="1113"/>
      <c r="CD244" s="1113"/>
      <c r="CE244" s="1113"/>
      <c r="CF244" s="1113"/>
      <c r="CG244" s="1113"/>
      <c r="CH244" s="1113"/>
      <c r="CI244" s="1114"/>
      <c r="CK244" s="240"/>
      <c r="CM244" s="378" t="str">
        <f t="shared" si="21"/>
        <v/>
      </c>
      <c r="CN244" s="379" t="str">
        <f t="shared" si="22"/>
        <v/>
      </c>
      <c r="CO244" s="379" t="str">
        <f t="shared" si="23"/>
        <v/>
      </c>
      <c r="CP244" s="380" t="str">
        <f t="shared" si="24"/>
        <v/>
      </c>
      <c r="CQ244" s="244"/>
      <c r="CR244" s="1100"/>
      <c r="CS244" s="1101"/>
      <c r="CT244" s="1102"/>
      <c r="CU244" s="1135"/>
      <c r="CV244" s="1136"/>
      <c r="CW244" s="1136"/>
      <c r="CX244" s="1137"/>
      <c r="CY244" s="1138"/>
      <c r="CZ244" s="1139"/>
      <c r="DA244" s="1140"/>
      <c r="DB244" s="1132"/>
      <c r="DC244" s="1133"/>
      <c r="DD244" s="1133"/>
      <c r="DE244" s="1133"/>
      <c r="DF244" s="1133"/>
      <c r="DG244" s="1134"/>
      <c r="DH244" s="580"/>
      <c r="DI244" s="1372"/>
      <c r="DJ244" s="1372"/>
      <c r="DK244" s="581"/>
      <c r="DL244" s="582"/>
      <c r="DM244" s="1372"/>
      <c r="DN244" s="1372"/>
      <c r="DO244" s="581"/>
      <c r="DP244" s="582"/>
      <c r="DQ244" s="1372"/>
      <c r="DR244" s="1372"/>
      <c r="DS244" s="583"/>
      <c r="DT244" s="1124"/>
      <c r="DU244" s="1125"/>
      <c r="DV244" s="1150"/>
      <c r="DW244" s="1124"/>
      <c r="DX244" s="1125"/>
      <c r="DY244" s="1150"/>
      <c r="DZ244" s="1362"/>
      <c r="EA244" s="1363"/>
      <c r="EB244" s="1362"/>
      <c r="EC244" s="1363"/>
      <c r="ED244" s="1362"/>
      <c r="EE244" s="1363"/>
      <c r="EF244" s="1364"/>
      <c r="EG244" s="1296"/>
      <c r="EH244" s="1296"/>
      <c r="EI244" s="1365"/>
      <c r="EJ244" s="1366"/>
      <c r="EK244" s="1367"/>
      <c r="EL244" s="1368"/>
      <c r="EM244" s="1298"/>
      <c r="EN244" s="1113"/>
      <c r="EO244" s="1369"/>
      <c r="EP244" s="1370"/>
      <c r="EQ244" s="1371"/>
      <c r="ER244" s="1298"/>
      <c r="ES244" s="1113"/>
      <c r="ET244" s="1113"/>
      <c r="EU244" s="1113"/>
      <c r="EV244" s="1113"/>
      <c r="EW244" s="1113"/>
      <c r="EX244" s="1113"/>
      <c r="EY244" s="1113"/>
      <c r="EZ244" s="1114"/>
    </row>
    <row r="245" spans="1:156" ht="30" customHeight="1" x14ac:dyDescent="0.2">
      <c r="A245" s="207">
        <f t="shared" si="25"/>
        <v>234</v>
      </c>
      <c r="B245" s="1103"/>
      <c r="C245" s="1104"/>
      <c r="D245" s="1278"/>
      <c r="E245" s="1279"/>
      <c r="F245" s="1094" t="str">
        <f t="shared" si="27"/>
        <v/>
      </c>
      <c r="G245" s="1095"/>
      <c r="H245" s="1095"/>
      <c r="I245" s="1095"/>
      <c r="J245" s="1095"/>
      <c r="K245" s="1095"/>
      <c r="L245" s="1095"/>
      <c r="M245" s="1095"/>
      <c r="N245" s="1095"/>
      <c r="O245" s="1095"/>
      <c r="P245" s="1095"/>
      <c r="Q245" s="1095"/>
      <c r="R245" s="1095"/>
      <c r="S245" s="1095"/>
      <c r="T245" s="1095"/>
      <c r="U245" s="1095"/>
      <c r="V245" s="1095"/>
      <c r="W245" s="1096"/>
      <c r="X245" s="1299">
        <f t="shared" si="26"/>
        <v>0</v>
      </c>
      <c r="Y245" s="1300"/>
      <c r="Z245" s="1301"/>
      <c r="AA245" s="1100"/>
      <c r="AB245" s="1101"/>
      <c r="AC245" s="1102"/>
      <c r="AD245" s="1135"/>
      <c r="AE245" s="1136"/>
      <c r="AF245" s="1136"/>
      <c r="AG245" s="1137"/>
      <c r="AH245" s="1138"/>
      <c r="AI245" s="1139"/>
      <c r="AJ245" s="1140"/>
      <c r="AK245" s="1132"/>
      <c r="AL245" s="1133"/>
      <c r="AM245" s="1133"/>
      <c r="AN245" s="1133"/>
      <c r="AO245" s="1133"/>
      <c r="AP245" s="1134"/>
      <c r="AQ245" s="642" t="str">
        <f>IF(AK245="","",VLOOKUP(AK245,ﾃﾞｰﾀ一覧!$AH$4:$AR$66,2,FALSE))</f>
        <v/>
      </c>
      <c r="AR245" s="1084"/>
      <c r="AS245" s="1084"/>
      <c r="AT245" s="643" t="str">
        <f>IF(AK245="","",VLOOKUP(AK245,ﾃﾞｰﾀ一覧!$AH$4:$AR$66,3,FALSE))</f>
        <v/>
      </c>
      <c r="AU245" s="644" t="str">
        <f>IF(AK245="","",VLOOKUP(AK245,ﾃﾞｰﾀ一覧!$AH$4:$AR$66,5,FALSE))</f>
        <v/>
      </c>
      <c r="AV245" s="1084"/>
      <c r="AW245" s="1084"/>
      <c r="AX245" s="643" t="str">
        <f>IF(AK245="","",VLOOKUP(AK245,ﾃﾞｰﾀ一覧!$AH$4:$AR$66,6,FALSE))</f>
        <v/>
      </c>
      <c r="AY245" s="649" t="str">
        <f>IF(AK245="","",VLOOKUP(AK245,ﾃﾞｰﾀ一覧!$AH$4:$AR$66,8,FALSE))</f>
        <v/>
      </c>
      <c r="AZ245" s="1084"/>
      <c r="BA245" s="1084"/>
      <c r="BB245" s="388" t="str">
        <f>IF(AK245="","",VLOOKUP(AK245,ﾃﾞｰﾀ一覧!$AH$4:$AR$66,9,FALSE))</f>
        <v/>
      </c>
      <c r="BC245" s="1124"/>
      <c r="BD245" s="1125"/>
      <c r="BE245" s="1125"/>
      <c r="BF245" s="1124"/>
      <c r="BG245" s="1125"/>
      <c r="BH245" s="1125"/>
      <c r="BI245" s="1124"/>
      <c r="BJ245" s="1125"/>
      <c r="BK245" s="1150"/>
      <c r="BL245" s="1154"/>
      <c r="BM245" s="1155"/>
      <c r="BN245" s="1156"/>
      <c r="BO245" s="1109" t="str">
        <f>IF($AK245="","",IF($BF245="","",IF($BF245=ﾃﾞｰﾀ一覧!$U$37,"",IF($BF245=ﾃﾞｰﾀ一覧!$U$38,"",IF($AH245=ﾃﾞｰﾀ一覧!$U$25,VLOOKUP($AK245,ﾃﾞｰﾀ一覧!$AH$43:$AR$66,10,FALSE),VLOOKUP($AK245,ﾃﾞｰﾀ一覧!$AH$4:$AR$66,10,FALSE))))))</f>
        <v/>
      </c>
      <c r="BP245" s="1110"/>
      <c r="BQ245" s="1110"/>
      <c r="BR245" s="1111"/>
      <c r="BS245" s="1115">
        <f>IF($BL245="",0,VLOOKUP($BL245,ﾃﾞｰﾀ一覧!$AY$4:$BB$16,3,FALSE))</f>
        <v>0</v>
      </c>
      <c r="BT245" s="1115"/>
      <c r="BU245" s="1115"/>
      <c r="BV245" s="1112" t="str">
        <f>IF($BO245="","",IF($BF245=ﾃﾞｰﾀ一覧!$U$37,"",IF($BF245=ﾃﾞｰﾀ一覧!$U$38,"",IF($BO245=ﾃﾞｰﾀ一覧!$AT$27,ﾃﾞｰﾀ一覧!$AT$27,VLOOKUP($AK245,ﾃﾞｰﾀ一覧!$AH$4:$AR$66,11,FALSE)*IF($BO245=ﾃﾞｰﾀ一覧!$AT$17,($AR245+1)*($AV245+1),IF($BO245=ﾃﾞｰﾀ一覧!$AT$22,IF(COUNTIF($AD245,"*天端*"),ﾃﾞｰﾀ一覧!$AU$43/2,ﾃﾞｰﾀ一覧!$AU$43/3),IF($BO245=ﾃﾞｰﾀ一覧!$AT$20,$AR245*$AV245,IF($BO245=ﾃﾞｰﾀ一覧!$AT$21,$AV245,1))))))))</f>
        <v/>
      </c>
      <c r="BW245" s="1112"/>
      <c r="BX245" s="1112"/>
      <c r="BY245" s="1088" t="str">
        <f>IF($B245="","",IF($AH245="","",IF($CK245=ﾃﾞｰﾀ一覧!$U$53,ﾃﾞｰﾀ一覧!$U$61,IF($AH245=ﾃﾞｰﾀ一覧!$U$21,ﾃﾞｰﾀ一覧!$U$60,IF(OR($AH245=ﾃﾞｰﾀ一覧!$U$19,$AH245=ﾃﾞｰﾀ一覧!$U$20,$AH245=ﾃﾞｰﾀ一覧!$U$23,$AH245=ﾃﾞｰﾀ一覧!$U$22,$AH245=ﾃﾞｰﾀ一覧!$U$18,AH245=ﾃﾞｰﾀ一覧!$U$25),ﾃﾞｰﾀ一覧!$U$59,ﾃﾞｰﾀ一覧!$U$62)))))</f>
        <v/>
      </c>
      <c r="BZ245" s="1089"/>
      <c r="CA245" s="1113"/>
      <c r="CB245" s="1113"/>
      <c r="CC245" s="1113"/>
      <c r="CD245" s="1113"/>
      <c r="CE245" s="1113"/>
      <c r="CF245" s="1113"/>
      <c r="CG245" s="1113"/>
      <c r="CH245" s="1113"/>
      <c r="CI245" s="1114"/>
      <c r="CK245" s="240"/>
      <c r="CM245" s="378" t="str">
        <f t="shared" si="21"/>
        <v/>
      </c>
      <c r="CN245" s="379" t="str">
        <f t="shared" si="22"/>
        <v/>
      </c>
      <c r="CO245" s="379" t="str">
        <f t="shared" si="23"/>
        <v/>
      </c>
      <c r="CP245" s="380" t="str">
        <f t="shared" si="24"/>
        <v/>
      </c>
      <c r="CQ245" s="244"/>
      <c r="CR245" s="1100"/>
      <c r="CS245" s="1101"/>
      <c r="CT245" s="1102"/>
      <c r="CU245" s="1135"/>
      <c r="CV245" s="1136"/>
      <c r="CW245" s="1136"/>
      <c r="CX245" s="1137"/>
      <c r="CY245" s="1138"/>
      <c r="CZ245" s="1139"/>
      <c r="DA245" s="1140"/>
      <c r="DB245" s="1132"/>
      <c r="DC245" s="1133"/>
      <c r="DD245" s="1133"/>
      <c r="DE245" s="1133"/>
      <c r="DF245" s="1133"/>
      <c r="DG245" s="1134"/>
      <c r="DH245" s="580"/>
      <c r="DI245" s="1372"/>
      <c r="DJ245" s="1372"/>
      <c r="DK245" s="581"/>
      <c r="DL245" s="582"/>
      <c r="DM245" s="1372"/>
      <c r="DN245" s="1372"/>
      <c r="DO245" s="581"/>
      <c r="DP245" s="582"/>
      <c r="DQ245" s="1372"/>
      <c r="DR245" s="1372"/>
      <c r="DS245" s="583"/>
      <c r="DT245" s="1124"/>
      <c r="DU245" s="1125"/>
      <c r="DV245" s="1150"/>
      <c r="DW245" s="1124"/>
      <c r="DX245" s="1125"/>
      <c r="DY245" s="1150"/>
      <c r="DZ245" s="1362"/>
      <c r="EA245" s="1363"/>
      <c r="EB245" s="1362"/>
      <c r="EC245" s="1363"/>
      <c r="ED245" s="1362"/>
      <c r="EE245" s="1363"/>
      <c r="EF245" s="1364"/>
      <c r="EG245" s="1296"/>
      <c r="EH245" s="1296"/>
      <c r="EI245" s="1365"/>
      <c r="EJ245" s="1366"/>
      <c r="EK245" s="1367"/>
      <c r="EL245" s="1368"/>
      <c r="EM245" s="1298"/>
      <c r="EN245" s="1113"/>
      <c r="EO245" s="1369"/>
      <c r="EP245" s="1370"/>
      <c r="EQ245" s="1371"/>
      <c r="ER245" s="1298"/>
      <c r="ES245" s="1113"/>
      <c r="ET245" s="1113"/>
      <c r="EU245" s="1113"/>
      <c r="EV245" s="1113"/>
      <c r="EW245" s="1113"/>
      <c r="EX245" s="1113"/>
      <c r="EY245" s="1113"/>
      <c r="EZ245" s="1114"/>
    </row>
    <row r="246" spans="1:156" ht="30" customHeight="1" x14ac:dyDescent="0.2">
      <c r="A246" s="207">
        <f t="shared" si="25"/>
        <v>235</v>
      </c>
      <c r="B246" s="1103"/>
      <c r="C246" s="1104"/>
      <c r="D246" s="1092"/>
      <c r="E246" s="1093"/>
      <c r="F246" s="1094" t="str">
        <f t="shared" si="27"/>
        <v/>
      </c>
      <c r="G246" s="1095"/>
      <c r="H246" s="1095"/>
      <c r="I246" s="1095"/>
      <c r="J246" s="1095"/>
      <c r="K246" s="1095"/>
      <c r="L246" s="1095"/>
      <c r="M246" s="1095"/>
      <c r="N246" s="1095"/>
      <c r="O246" s="1095"/>
      <c r="P246" s="1095"/>
      <c r="Q246" s="1095"/>
      <c r="R246" s="1095"/>
      <c r="S246" s="1095"/>
      <c r="T246" s="1095"/>
      <c r="U246" s="1095"/>
      <c r="V246" s="1095"/>
      <c r="W246" s="1096"/>
      <c r="X246" s="1299">
        <f t="shared" si="26"/>
        <v>0</v>
      </c>
      <c r="Y246" s="1300"/>
      <c r="Z246" s="1301"/>
      <c r="AA246" s="1100"/>
      <c r="AB246" s="1101"/>
      <c r="AC246" s="1102"/>
      <c r="AD246" s="1135"/>
      <c r="AE246" s="1136"/>
      <c r="AF246" s="1136"/>
      <c r="AG246" s="1137"/>
      <c r="AH246" s="1138"/>
      <c r="AI246" s="1139"/>
      <c r="AJ246" s="1140"/>
      <c r="AK246" s="1132"/>
      <c r="AL246" s="1133"/>
      <c r="AM246" s="1133"/>
      <c r="AN246" s="1133"/>
      <c r="AO246" s="1133"/>
      <c r="AP246" s="1134"/>
      <c r="AQ246" s="642" t="str">
        <f>IF(AK246="","",VLOOKUP(AK246,ﾃﾞｰﾀ一覧!$AH$4:$AR$66,2,FALSE))</f>
        <v/>
      </c>
      <c r="AR246" s="1084"/>
      <c r="AS246" s="1084"/>
      <c r="AT246" s="643" t="str">
        <f>IF(AK246="","",VLOOKUP(AK246,ﾃﾞｰﾀ一覧!$AH$4:$AR$66,3,FALSE))</f>
        <v/>
      </c>
      <c r="AU246" s="644" t="str">
        <f>IF(AK246="","",VLOOKUP(AK246,ﾃﾞｰﾀ一覧!$AH$4:$AR$66,5,FALSE))</f>
        <v/>
      </c>
      <c r="AV246" s="1084"/>
      <c r="AW246" s="1084"/>
      <c r="AX246" s="643" t="str">
        <f>IF(AK246="","",VLOOKUP(AK246,ﾃﾞｰﾀ一覧!$AH$4:$AR$66,6,FALSE))</f>
        <v/>
      </c>
      <c r="AY246" s="649" t="str">
        <f>IF(AK246="","",VLOOKUP(AK246,ﾃﾞｰﾀ一覧!$AH$4:$AR$66,8,FALSE))</f>
        <v/>
      </c>
      <c r="AZ246" s="1084"/>
      <c r="BA246" s="1084"/>
      <c r="BB246" s="388" t="str">
        <f>IF(AK246="","",VLOOKUP(AK246,ﾃﾞｰﾀ一覧!$AH$4:$AR$66,9,FALSE))</f>
        <v/>
      </c>
      <c r="BC246" s="1124"/>
      <c r="BD246" s="1125"/>
      <c r="BE246" s="1125"/>
      <c r="BF246" s="1124"/>
      <c r="BG246" s="1125"/>
      <c r="BH246" s="1125"/>
      <c r="BI246" s="1124"/>
      <c r="BJ246" s="1125"/>
      <c r="BK246" s="1150"/>
      <c r="BL246" s="1154"/>
      <c r="BM246" s="1155"/>
      <c r="BN246" s="1156"/>
      <c r="BO246" s="1109" t="str">
        <f>IF($AK246="","",IF($BF246="","",IF($BF246=ﾃﾞｰﾀ一覧!$U$37,"",IF($BF246=ﾃﾞｰﾀ一覧!$U$38,"",IF($AH246=ﾃﾞｰﾀ一覧!$U$25,VLOOKUP($AK246,ﾃﾞｰﾀ一覧!$AH$43:$AR$66,10,FALSE),VLOOKUP($AK246,ﾃﾞｰﾀ一覧!$AH$4:$AR$66,10,FALSE))))))</f>
        <v/>
      </c>
      <c r="BP246" s="1110"/>
      <c r="BQ246" s="1110"/>
      <c r="BR246" s="1111"/>
      <c r="BS246" s="1115">
        <f>IF($BL246="",0,VLOOKUP($BL246,ﾃﾞｰﾀ一覧!$AY$4:$BB$16,3,FALSE))</f>
        <v>0</v>
      </c>
      <c r="BT246" s="1115"/>
      <c r="BU246" s="1115"/>
      <c r="BV246" s="1112" t="str">
        <f>IF($BO246="","",IF($BF246=ﾃﾞｰﾀ一覧!$U$37,"",IF($BF246=ﾃﾞｰﾀ一覧!$U$38,"",IF($BO246=ﾃﾞｰﾀ一覧!$AT$27,ﾃﾞｰﾀ一覧!$AT$27,VLOOKUP($AK246,ﾃﾞｰﾀ一覧!$AH$4:$AR$66,11,FALSE)*IF($BO246=ﾃﾞｰﾀ一覧!$AT$17,($AR246+1)*($AV246+1),IF($BO246=ﾃﾞｰﾀ一覧!$AT$22,IF(COUNTIF($AD246,"*天端*"),ﾃﾞｰﾀ一覧!$AU$43/2,ﾃﾞｰﾀ一覧!$AU$43/3),IF($BO246=ﾃﾞｰﾀ一覧!$AT$20,$AR246*$AV246,IF($BO246=ﾃﾞｰﾀ一覧!$AT$21,$AV246,1))))))))</f>
        <v/>
      </c>
      <c r="BW246" s="1112"/>
      <c r="BX246" s="1112"/>
      <c r="BY246" s="1088" t="str">
        <f>IF($B246="","",IF($AH246="","",IF($CK246=ﾃﾞｰﾀ一覧!$U$53,ﾃﾞｰﾀ一覧!$U$61,IF($AH246=ﾃﾞｰﾀ一覧!$U$21,ﾃﾞｰﾀ一覧!$U$60,IF(OR($AH246=ﾃﾞｰﾀ一覧!$U$19,$AH246=ﾃﾞｰﾀ一覧!$U$20,$AH246=ﾃﾞｰﾀ一覧!$U$23,$AH246=ﾃﾞｰﾀ一覧!$U$22,$AH246=ﾃﾞｰﾀ一覧!$U$18,AH246=ﾃﾞｰﾀ一覧!$U$25),ﾃﾞｰﾀ一覧!$U$59,ﾃﾞｰﾀ一覧!$U$62)))))</f>
        <v/>
      </c>
      <c r="BZ246" s="1089"/>
      <c r="CA246" s="1113"/>
      <c r="CB246" s="1113"/>
      <c r="CC246" s="1113"/>
      <c r="CD246" s="1113"/>
      <c r="CE246" s="1113"/>
      <c r="CF246" s="1113"/>
      <c r="CG246" s="1113"/>
      <c r="CH246" s="1113"/>
      <c r="CI246" s="1114"/>
      <c r="CK246" s="240"/>
      <c r="CM246" s="378" t="str">
        <f t="shared" si="21"/>
        <v/>
      </c>
      <c r="CN246" s="379" t="str">
        <f t="shared" si="22"/>
        <v/>
      </c>
      <c r="CO246" s="379" t="str">
        <f t="shared" si="23"/>
        <v/>
      </c>
      <c r="CP246" s="380" t="str">
        <f t="shared" si="24"/>
        <v/>
      </c>
      <c r="CQ246" s="244"/>
      <c r="CR246" s="1100"/>
      <c r="CS246" s="1101"/>
      <c r="CT246" s="1102"/>
      <c r="CU246" s="1135"/>
      <c r="CV246" s="1136"/>
      <c r="CW246" s="1136"/>
      <c r="CX246" s="1137"/>
      <c r="CY246" s="1138"/>
      <c r="CZ246" s="1139"/>
      <c r="DA246" s="1140"/>
      <c r="DB246" s="1132"/>
      <c r="DC246" s="1133"/>
      <c r="DD246" s="1133"/>
      <c r="DE246" s="1133"/>
      <c r="DF246" s="1133"/>
      <c r="DG246" s="1134"/>
      <c r="DH246" s="580"/>
      <c r="DI246" s="1372"/>
      <c r="DJ246" s="1372"/>
      <c r="DK246" s="581"/>
      <c r="DL246" s="582"/>
      <c r="DM246" s="1372"/>
      <c r="DN246" s="1372"/>
      <c r="DO246" s="581"/>
      <c r="DP246" s="582"/>
      <c r="DQ246" s="1372"/>
      <c r="DR246" s="1372"/>
      <c r="DS246" s="583"/>
      <c r="DT246" s="1124"/>
      <c r="DU246" s="1125"/>
      <c r="DV246" s="1150"/>
      <c r="DW246" s="1124"/>
      <c r="DX246" s="1125"/>
      <c r="DY246" s="1150"/>
      <c r="DZ246" s="1362"/>
      <c r="EA246" s="1363"/>
      <c r="EB246" s="1362"/>
      <c r="EC246" s="1363"/>
      <c r="ED246" s="1362"/>
      <c r="EE246" s="1363"/>
      <c r="EF246" s="1364"/>
      <c r="EG246" s="1296"/>
      <c r="EH246" s="1296"/>
      <c r="EI246" s="1365"/>
      <c r="EJ246" s="1366"/>
      <c r="EK246" s="1367"/>
      <c r="EL246" s="1368"/>
      <c r="EM246" s="1298"/>
      <c r="EN246" s="1113"/>
      <c r="EO246" s="1369"/>
      <c r="EP246" s="1370"/>
      <c r="EQ246" s="1371"/>
      <c r="ER246" s="1298"/>
      <c r="ES246" s="1113"/>
      <c r="ET246" s="1113"/>
      <c r="EU246" s="1113"/>
      <c r="EV246" s="1113"/>
      <c r="EW246" s="1113"/>
      <c r="EX246" s="1113"/>
      <c r="EY246" s="1113"/>
      <c r="EZ246" s="1114"/>
    </row>
    <row r="247" spans="1:156" ht="30" customHeight="1" x14ac:dyDescent="0.2">
      <c r="A247" s="207">
        <f t="shared" si="25"/>
        <v>236</v>
      </c>
      <c r="B247" s="1103"/>
      <c r="C247" s="1104"/>
      <c r="D247" s="1278"/>
      <c r="E247" s="1279"/>
      <c r="F247" s="1094" t="str">
        <f t="shared" si="27"/>
        <v/>
      </c>
      <c r="G247" s="1095"/>
      <c r="H247" s="1095"/>
      <c r="I247" s="1095"/>
      <c r="J247" s="1095"/>
      <c r="K247" s="1095"/>
      <c r="L247" s="1095"/>
      <c r="M247" s="1095"/>
      <c r="N247" s="1095"/>
      <c r="O247" s="1095"/>
      <c r="P247" s="1095"/>
      <c r="Q247" s="1095"/>
      <c r="R247" s="1095"/>
      <c r="S247" s="1095"/>
      <c r="T247" s="1095"/>
      <c r="U247" s="1095"/>
      <c r="V247" s="1095"/>
      <c r="W247" s="1096"/>
      <c r="X247" s="1299">
        <f t="shared" si="26"/>
        <v>0</v>
      </c>
      <c r="Y247" s="1300"/>
      <c r="Z247" s="1301"/>
      <c r="AA247" s="1100"/>
      <c r="AB247" s="1101"/>
      <c r="AC247" s="1102"/>
      <c r="AD247" s="1135"/>
      <c r="AE247" s="1136"/>
      <c r="AF247" s="1136"/>
      <c r="AG247" s="1137"/>
      <c r="AH247" s="1138"/>
      <c r="AI247" s="1139"/>
      <c r="AJ247" s="1140"/>
      <c r="AK247" s="1132"/>
      <c r="AL247" s="1133"/>
      <c r="AM247" s="1133"/>
      <c r="AN247" s="1133"/>
      <c r="AO247" s="1133"/>
      <c r="AP247" s="1134"/>
      <c r="AQ247" s="642" t="str">
        <f>IF(AK247="","",VLOOKUP(AK247,ﾃﾞｰﾀ一覧!$AH$4:$AR$66,2,FALSE))</f>
        <v/>
      </c>
      <c r="AR247" s="1084"/>
      <c r="AS247" s="1084"/>
      <c r="AT247" s="643" t="str">
        <f>IF(AK247="","",VLOOKUP(AK247,ﾃﾞｰﾀ一覧!$AH$4:$AR$66,3,FALSE))</f>
        <v/>
      </c>
      <c r="AU247" s="644" t="str">
        <f>IF(AK247="","",VLOOKUP(AK247,ﾃﾞｰﾀ一覧!$AH$4:$AR$66,5,FALSE))</f>
        <v/>
      </c>
      <c r="AV247" s="1084"/>
      <c r="AW247" s="1084"/>
      <c r="AX247" s="643" t="str">
        <f>IF(AK247="","",VLOOKUP(AK247,ﾃﾞｰﾀ一覧!$AH$4:$AR$66,6,FALSE))</f>
        <v/>
      </c>
      <c r="AY247" s="649" t="str">
        <f>IF(AK247="","",VLOOKUP(AK247,ﾃﾞｰﾀ一覧!$AH$4:$AR$66,8,FALSE))</f>
        <v/>
      </c>
      <c r="AZ247" s="1084"/>
      <c r="BA247" s="1084"/>
      <c r="BB247" s="388" t="str">
        <f>IF(AK247="","",VLOOKUP(AK247,ﾃﾞｰﾀ一覧!$AH$4:$AR$66,9,FALSE))</f>
        <v/>
      </c>
      <c r="BC247" s="1124"/>
      <c r="BD247" s="1125"/>
      <c r="BE247" s="1125"/>
      <c r="BF247" s="1124"/>
      <c r="BG247" s="1125"/>
      <c r="BH247" s="1125"/>
      <c r="BI247" s="1124"/>
      <c r="BJ247" s="1125"/>
      <c r="BK247" s="1150"/>
      <c r="BL247" s="1154"/>
      <c r="BM247" s="1155"/>
      <c r="BN247" s="1156"/>
      <c r="BO247" s="1109" t="str">
        <f>IF($AK247="","",IF($BF247="","",IF($BF247=ﾃﾞｰﾀ一覧!$U$37,"",IF($BF247=ﾃﾞｰﾀ一覧!$U$38,"",IF($AH247=ﾃﾞｰﾀ一覧!$U$25,VLOOKUP($AK247,ﾃﾞｰﾀ一覧!$AH$43:$AR$66,10,FALSE),VLOOKUP($AK247,ﾃﾞｰﾀ一覧!$AH$4:$AR$66,10,FALSE))))))</f>
        <v/>
      </c>
      <c r="BP247" s="1110"/>
      <c r="BQ247" s="1110"/>
      <c r="BR247" s="1111"/>
      <c r="BS247" s="1115">
        <f>IF($BL247="",0,VLOOKUP($BL247,ﾃﾞｰﾀ一覧!$AY$4:$BB$16,3,FALSE))</f>
        <v>0</v>
      </c>
      <c r="BT247" s="1115"/>
      <c r="BU247" s="1115"/>
      <c r="BV247" s="1112" t="str">
        <f>IF($BO247="","",IF($BF247=ﾃﾞｰﾀ一覧!$U$37,"",IF($BF247=ﾃﾞｰﾀ一覧!$U$38,"",IF($BO247=ﾃﾞｰﾀ一覧!$AT$27,ﾃﾞｰﾀ一覧!$AT$27,VLOOKUP($AK247,ﾃﾞｰﾀ一覧!$AH$4:$AR$66,11,FALSE)*IF($BO247=ﾃﾞｰﾀ一覧!$AT$17,($AR247+1)*($AV247+1),IF($BO247=ﾃﾞｰﾀ一覧!$AT$22,IF(COUNTIF($AD247,"*天端*"),ﾃﾞｰﾀ一覧!$AU$43/2,ﾃﾞｰﾀ一覧!$AU$43/3),IF($BO247=ﾃﾞｰﾀ一覧!$AT$20,$AR247*$AV247,IF($BO247=ﾃﾞｰﾀ一覧!$AT$21,$AV247,1))))))))</f>
        <v/>
      </c>
      <c r="BW247" s="1112"/>
      <c r="BX247" s="1112"/>
      <c r="BY247" s="1088" t="str">
        <f>IF($B247="","",IF($AH247="","",IF($CK247=ﾃﾞｰﾀ一覧!$U$53,ﾃﾞｰﾀ一覧!$U$61,IF($AH247=ﾃﾞｰﾀ一覧!$U$21,ﾃﾞｰﾀ一覧!$U$60,IF(OR($AH247=ﾃﾞｰﾀ一覧!$U$19,$AH247=ﾃﾞｰﾀ一覧!$U$20,$AH247=ﾃﾞｰﾀ一覧!$U$23,$AH247=ﾃﾞｰﾀ一覧!$U$22,$AH247=ﾃﾞｰﾀ一覧!$U$18,AH247=ﾃﾞｰﾀ一覧!$U$25),ﾃﾞｰﾀ一覧!$U$59,ﾃﾞｰﾀ一覧!$U$62)))))</f>
        <v/>
      </c>
      <c r="BZ247" s="1089"/>
      <c r="CA247" s="1113"/>
      <c r="CB247" s="1113"/>
      <c r="CC247" s="1113"/>
      <c r="CD247" s="1113"/>
      <c r="CE247" s="1113"/>
      <c r="CF247" s="1113"/>
      <c r="CG247" s="1113"/>
      <c r="CH247" s="1113"/>
      <c r="CI247" s="1114"/>
      <c r="CK247" s="240"/>
      <c r="CM247" s="378" t="str">
        <f t="shared" si="21"/>
        <v/>
      </c>
      <c r="CN247" s="379" t="str">
        <f t="shared" si="22"/>
        <v/>
      </c>
      <c r="CO247" s="379" t="str">
        <f t="shared" si="23"/>
        <v/>
      </c>
      <c r="CP247" s="380" t="str">
        <f t="shared" si="24"/>
        <v/>
      </c>
      <c r="CQ247" s="244"/>
      <c r="CR247" s="1100"/>
      <c r="CS247" s="1101"/>
      <c r="CT247" s="1102"/>
      <c r="CU247" s="1135"/>
      <c r="CV247" s="1136"/>
      <c r="CW247" s="1136"/>
      <c r="CX247" s="1137"/>
      <c r="CY247" s="1138"/>
      <c r="CZ247" s="1139"/>
      <c r="DA247" s="1140"/>
      <c r="DB247" s="1132"/>
      <c r="DC247" s="1133"/>
      <c r="DD247" s="1133"/>
      <c r="DE247" s="1133"/>
      <c r="DF247" s="1133"/>
      <c r="DG247" s="1134"/>
      <c r="DH247" s="580"/>
      <c r="DI247" s="1373"/>
      <c r="DJ247" s="1373"/>
      <c r="DK247" s="581"/>
      <c r="DL247" s="582"/>
      <c r="DM247" s="1372"/>
      <c r="DN247" s="1372"/>
      <c r="DO247" s="581"/>
      <c r="DP247" s="582"/>
      <c r="DQ247" s="1372"/>
      <c r="DR247" s="1372"/>
      <c r="DS247" s="583"/>
      <c r="DT247" s="1124"/>
      <c r="DU247" s="1125"/>
      <c r="DV247" s="1150"/>
      <c r="DW247" s="1124"/>
      <c r="DX247" s="1125"/>
      <c r="DY247" s="1150"/>
      <c r="DZ247" s="1362"/>
      <c r="EA247" s="1363"/>
      <c r="EB247" s="1362"/>
      <c r="EC247" s="1363"/>
      <c r="ED247" s="1362"/>
      <c r="EE247" s="1363"/>
      <c r="EF247" s="1364"/>
      <c r="EG247" s="1296"/>
      <c r="EH247" s="1296"/>
      <c r="EI247" s="1365"/>
      <c r="EJ247" s="1366"/>
      <c r="EK247" s="1367"/>
      <c r="EL247" s="1368"/>
      <c r="EM247" s="1298"/>
      <c r="EN247" s="1113"/>
      <c r="EO247" s="1369"/>
      <c r="EP247" s="1370"/>
      <c r="EQ247" s="1371"/>
      <c r="ER247" s="1298"/>
      <c r="ES247" s="1113"/>
      <c r="ET247" s="1113"/>
      <c r="EU247" s="1113"/>
      <c r="EV247" s="1113"/>
      <c r="EW247" s="1113"/>
      <c r="EX247" s="1113"/>
      <c r="EY247" s="1113"/>
      <c r="EZ247" s="1114"/>
    </row>
    <row r="248" spans="1:156" ht="30" customHeight="1" x14ac:dyDescent="0.2">
      <c r="A248" s="207">
        <f t="shared" si="25"/>
        <v>237</v>
      </c>
      <c r="B248" s="1103"/>
      <c r="C248" s="1104"/>
      <c r="D248" s="1092"/>
      <c r="E248" s="1093"/>
      <c r="F248" s="1094" t="str">
        <f t="shared" si="27"/>
        <v/>
      </c>
      <c r="G248" s="1095"/>
      <c r="H248" s="1095"/>
      <c r="I248" s="1095"/>
      <c r="J248" s="1095"/>
      <c r="K248" s="1095"/>
      <c r="L248" s="1095"/>
      <c r="M248" s="1095"/>
      <c r="N248" s="1095"/>
      <c r="O248" s="1095"/>
      <c r="P248" s="1095"/>
      <c r="Q248" s="1095"/>
      <c r="R248" s="1095"/>
      <c r="S248" s="1095"/>
      <c r="T248" s="1095"/>
      <c r="U248" s="1095"/>
      <c r="V248" s="1095"/>
      <c r="W248" s="1096"/>
      <c r="X248" s="1299">
        <f t="shared" si="26"/>
        <v>0</v>
      </c>
      <c r="Y248" s="1300"/>
      <c r="Z248" s="1301"/>
      <c r="AA248" s="1100"/>
      <c r="AB248" s="1101"/>
      <c r="AC248" s="1102"/>
      <c r="AD248" s="1135"/>
      <c r="AE248" s="1136"/>
      <c r="AF248" s="1136"/>
      <c r="AG248" s="1137"/>
      <c r="AH248" s="1138"/>
      <c r="AI248" s="1139"/>
      <c r="AJ248" s="1140"/>
      <c r="AK248" s="1132"/>
      <c r="AL248" s="1133"/>
      <c r="AM248" s="1133"/>
      <c r="AN248" s="1133"/>
      <c r="AO248" s="1133"/>
      <c r="AP248" s="1134"/>
      <c r="AQ248" s="642" t="str">
        <f>IF(AK248="","",VLOOKUP(AK248,ﾃﾞｰﾀ一覧!$AH$4:$AR$66,2,FALSE))</f>
        <v/>
      </c>
      <c r="AR248" s="1084"/>
      <c r="AS248" s="1084"/>
      <c r="AT248" s="643" t="str">
        <f>IF(AK248="","",VLOOKUP(AK248,ﾃﾞｰﾀ一覧!$AH$4:$AR$66,3,FALSE))</f>
        <v/>
      </c>
      <c r="AU248" s="644" t="str">
        <f>IF(AK248="","",VLOOKUP(AK248,ﾃﾞｰﾀ一覧!$AH$4:$AR$66,5,FALSE))</f>
        <v/>
      </c>
      <c r="AV248" s="1084"/>
      <c r="AW248" s="1084"/>
      <c r="AX248" s="643" t="str">
        <f>IF(AK248="","",VLOOKUP(AK248,ﾃﾞｰﾀ一覧!$AH$4:$AR$66,6,FALSE))</f>
        <v/>
      </c>
      <c r="AY248" s="649" t="str">
        <f>IF(AK248="","",VLOOKUP(AK248,ﾃﾞｰﾀ一覧!$AH$4:$AR$66,8,FALSE))</f>
        <v/>
      </c>
      <c r="AZ248" s="1084"/>
      <c r="BA248" s="1084"/>
      <c r="BB248" s="388" t="str">
        <f>IF(AK248="","",VLOOKUP(AK248,ﾃﾞｰﾀ一覧!$AH$4:$AR$66,9,FALSE))</f>
        <v/>
      </c>
      <c r="BC248" s="1124"/>
      <c r="BD248" s="1125"/>
      <c r="BE248" s="1125"/>
      <c r="BF248" s="1124"/>
      <c r="BG248" s="1125"/>
      <c r="BH248" s="1125"/>
      <c r="BI248" s="1124"/>
      <c r="BJ248" s="1125"/>
      <c r="BK248" s="1150"/>
      <c r="BL248" s="1154"/>
      <c r="BM248" s="1155"/>
      <c r="BN248" s="1156"/>
      <c r="BO248" s="1109" t="str">
        <f>IF($AK248="","",IF($BF248="","",IF($BF248=ﾃﾞｰﾀ一覧!$U$37,"",IF($BF248=ﾃﾞｰﾀ一覧!$U$38,"",IF($AH248=ﾃﾞｰﾀ一覧!$U$25,VLOOKUP($AK248,ﾃﾞｰﾀ一覧!$AH$43:$AR$66,10,FALSE),VLOOKUP($AK248,ﾃﾞｰﾀ一覧!$AH$4:$AR$66,10,FALSE))))))</f>
        <v/>
      </c>
      <c r="BP248" s="1110"/>
      <c r="BQ248" s="1110"/>
      <c r="BR248" s="1111"/>
      <c r="BS248" s="1115">
        <f>IF($BL248="",0,VLOOKUP($BL248,ﾃﾞｰﾀ一覧!$AY$4:$BB$16,3,FALSE))</f>
        <v>0</v>
      </c>
      <c r="BT248" s="1115"/>
      <c r="BU248" s="1115"/>
      <c r="BV248" s="1112" t="str">
        <f>IF($BO248="","",IF($BF248=ﾃﾞｰﾀ一覧!$U$37,"",IF($BF248=ﾃﾞｰﾀ一覧!$U$38,"",IF($BO248=ﾃﾞｰﾀ一覧!$AT$27,ﾃﾞｰﾀ一覧!$AT$27,VLOOKUP($AK248,ﾃﾞｰﾀ一覧!$AH$4:$AR$66,11,FALSE)*IF($BO248=ﾃﾞｰﾀ一覧!$AT$17,($AR248+1)*($AV248+1),IF($BO248=ﾃﾞｰﾀ一覧!$AT$22,IF(COUNTIF($AD248,"*天端*"),ﾃﾞｰﾀ一覧!$AU$43/2,ﾃﾞｰﾀ一覧!$AU$43/3),IF($BO248=ﾃﾞｰﾀ一覧!$AT$20,$AR248*$AV248,IF($BO248=ﾃﾞｰﾀ一覧!$AT$21,$AV248,1))))))))</f>
        <v/>
      </c>
      <c r="BW248" s="1112"/>
      <c r="BX248" s="1112"/>
      <c r="BY248" s="1088" t="str">
        <f>IF($B248="","",IF($AH248="","",IF($CK248=ﾃﾞｰﾀ一覧!$U$53,ﾃﾞｰﾀ一覧!$U$61,IF($AH248=ﾃﾞｰﾀ一覧!$U$21,ﾃﾞｰﾀ一覧!$U$60,IF(OR($AH248=ﾃﾞｰﾀ一覧!$U$19,$AH248=ﾃﾞｰﾀ一覧!$U$20,$AH248=ﾃﾞｰﾀ一覧!$U$23,$AH248=ﾃﾞｰﾀ一覧!$U$22,$AH248=ﾃﾞｰﾀ一覧!$U$18,AH248=ﾃﾞｰﾀ一覧!$U$25),ﾃﾞｰﾀ一覧!$U$59,ﾃﾞｰﾀ一覧!$U$62)))))</f>
        <v/>
      </c>
      <c r="BZ248" s="1089"/>
      <c r="CA248" s="1113"/>
      <c r="CB248" s="1113"/>
      <c r="CC248" s="1113"/>
      <c r="CD248" s="1113"/>
      <c r="CE248" s="1113"/>
      <c r="CF248" s="1113"/>
      <c r="CG248" s="1113"/>
      <c r="CH248" s="1113"/>
      <c r="CI248" s="1114"/>
      <c r="CK248" s="240"/>
      <c r="CM248" s="378" t="str">
        <f t="shared" si="21"/>
        <v/>
      </c>
      <c r="CN248" s="379" t="str">
        <f t="shared" si="22"/>
        <v/>
      </c>
      <c r="CO248" s="379" t="str">
        <f t="shared" si="23"/>
        <v/>
      </c>
      <c r="CP248" s="380" t="str">
        <f t="shared" si="24"/>
        <v/>
      </c>
      <c r="CQ248" s="244"/>
      <c r="CR248" s="1100"/>
      <c r="CS248" s="1101"/>
      <c r="CT248" s="1102"/>
      <c r="CU248" s="1135"/>
      <c r="CV248" s="1136"/>
      <c r="CW248" s="1136"/>
      <c r="CX248" s="1137"/>
      <c r="CY248" s="1138"/>
      <c r="CZ248" s="1139"/>
      <c r="DA248" s="1140"/>
      <c r="DB248" s="1132"/>
      <c r="DC248" s="1133"/>
      <c r="DD248" s="1133"/>
      <c r="DE248" s="1133"/>
      <c r="DF248" s="1133"/>
      <c r="DG248" s="1134"/>
      <c r="DH248" s="580"/>
      <c r="DI248" s="1372"/>
      <c r="DJ248" s="1372"/>
      <c r="DK248" s="581"/>
      <c r="DL248" s="582"/>
      <c r="DM248" s="1372"/>
      <c r="DN248" s="1372"/>
      <c r="DO248" s="581"/>
      <c r="DP248" s="582"/>
      <c r="DQ248" s="1372"/>
      <c r="DR248" s="1372"/>
      <c r="DS248" s="583"/>
      <c r="DT248" s="1124"/>
      <c r="DU248" s="1125"/>
      <c r="DV248" s="1150"/>
      <c r="DW248" s="1124"/>
      <c r="DX248" s="1125"/>
      <c r="DY248" s="1150"/>
      <c r="DZ248" s="1362"/>
      <c r="EA248" s="1363"/>
      <c r="EB248" s="1362"/>
      <c r="EC248" s="1363"/>
      <c r="ED248" s="1362"/>
      <c r="EE248" s="1363"/>
      <c r="EF248" s="1364"/>
      <c r="EG248" s="1296"/>
      <c r="EH248" s="1296"/>
      <c r="EI248" s="1365"/>
      <c r="EJ248" s="1366"/>
      <c r="EK248" s="1367"/>
      <c r="EL248" s="1368"/>
      <c r="EM248" s="1298"/>
      <c r="EN248" s="1113"/>
      <c r="EO248" s="1369"/>
      <c r="EP248" s="1370"/>
      <c r="EQ248" s="1371"/>
      <c r="ER248" s="1298"/>
      <c r="ES248" s="1113"/>
      <c r="ET248" s="1113"/>
      <c r="EU248" s="1113"/>
      <c r="EV248" s="1113"/>
      <c r="EW248" s="1113"/>
      <c r="EX248" s="1113"/>
      <c r="EY248" s="1113"/>
      <c r="EZ248" s="1114"/>
    </row>
    <row r="249" spans="1:156" ht="30" customHeight="1" x14ac:dyDescent="0.2">
      <c r="A249" s="207">
        <f t="shared" si="25"/>
        <v>238</v>
      </c>
      <c r="B249" s="1103"/>
      <c r="C249" s="1104"/>
      <c r="D249" s="1278"/>
      <c r="E249" s="1279"/>
      <c r="F249" s="1094" t="str">
        <f t="shared" si="27"/>
        <v/>
      </c>
      <c r="G249" s="1095"/>
      <c r="H249" s="1095"/>
      <c r="I249" s="1095"/>
      <c r="J249" s="1095"/>
      <c r="K249" s="1095"/>
      <c r="L249" s="1095"/>
      <c r="M249" s="1095"/>
      <c r="N249" s="1095"/>
      <c r="O249" s="1095"/>
      <c r="P249" s="1095"/>
      <c r="Q249" s="1095"/>
      <c r="R249" s="1095"/>
      <c r="S249" s="1095"/>
      <c r="T249" s="1095"/>
      <c r="U249" s="1095"/>
      <c r="V249" s="1095"/>
      <c r="W249" s="1096"/>
      <c r="X249" s="1299">
        <f t="shared" si="26"/>
        <v>0</v>
      </c>
      <c r="Y249" s="1300"/>
      <c r="Z249" s="1301"/>
      <c r="AA249" s="1100"/>
      <c r="AB249" s="1101"/>
      <c r="AC249" s="1102"/>
      <c r="AD249" s="1135"/>
      <c r="AE249" s="1136"/>
      <c r="AF249" s="1136"/>
      <c r="AG249" s="1137"/>
      <c r="AH249" s="1138"/>
      <c r="AI249" s="1139"/>
      <c r="AJ249" s="1140"/>
      <c r="AK249" s="1132"/>
      <c r="AL249" s="1133"/>
      <c r="AM249" s="1133"/>
      <c r="AN249" s="1133"/>
      <c r="AO249" s="1133"/>
      <c r="AP249" s="1134"/>
      <c r="AQ249" s="642" t="str">
        <f>IF(AK249="","",VLOOKUP(AK249,ﾃﾞｰﾀ一覧!$AH$4:$AR$66,2,FALSE))</f>
        <v/>
      </c>
      <c r="AR249" s="1084"/>
      <c r="AS249" s="1084"/>
      <c r="AT249" s="643" t="str">
        <f>IF(AK249="","",VLOOKUP(AK249,ﾃﾞｰﾀ一覧!$AH$4:$AR$66,3,FALSE))</f>
        <v/>
      </c>
      <c r="AU249" s="644" t="str">
        <f>IF(AK249="","",VLOOKUP(AK249,ﾃﾞｰﾀ一覧!$AH$4:$AR$66,5,FALSE))</f>
        <v/>
      </c>
      <c r="AV249" s="1084"/>
      <c r="AW249" s="1084"/>
      <c r="AX249" s="643" t="str">
        <f>IF(AK249="","",VLOOKUP(AK249,ﾃﾞｰﾀ一覧!$AH$4:$AR$66,6,FALSE))</f>
        <v/>
      </c>
      <c r="AY249" s="649" t="str">
        <f>IF(AK249="","",VLOOKUP(AK249,ﾃﾞｰﾀ一覧!$AH$4:$AR$66,8,FALSE))</f>
        <v/>
      </c>
      <c r="AZ249" s="1084"/>
      <c r="BA249" s="1084"/>
      <c r="BB249" s="388" t="str">
        <f>IF(AK249="","",VLOOKUP(AK249,ﾃﾞｰﾀ一覧!$AH$4:$AR$66,9,FALSE))</f>
        <v/>
      </c>
      <c r="BC249" s="1124"/>
      <c r="BD249" s="1125"/>
      <c r="BE249" s="1125"/>
      <c r="BF249" s="1124"/>
      <c r="BG249" s="1125"/>
      <c r="BH249" s="1125"/>
      <c r="BI249" s="1124"/>
      <c r="BJ249" s="1125"/>
      <c r="BK249" s="1150"/>
      <c r="BL249" s="1154"/>
      <c r="BM249" s="1155"/>
      <c r="BN249" s="1156"/>
      <c r="BO249" s="1109" t="str">
        <f>IF($AK249="","",IF($BF249="","",IF($BF249=ﾃﾞｰﾀ一覧!$U$37,"",IF($BF249=ﾃﾞｰﾀ一覧!$U$38,"",IF($AH249=ﾃﾞｰﾀ一覧!$U$25,VLOOKUP($AK249,ﾃﾞｰﾀ一覧!$AH$43:$AR$66,10,FALSE),VLOOKUP($AK249,ﾃﾞｰﾀ一覧!$AH$4:$AR$66,10,FALSE))))))</f>
        <v/>
      </c>
      <c r="BP249" s="1110"/>
      <c r="BQ249" s="1110"/>
      <c r="BR249" s="1111"/>
      <c r="BS249" s="1115">
        <f>IF($BL249="",0,VLOOKUP($BL249,ﾃﾞｰﾀ一覧!$AY$4:$BB$16,3,FALSE))</f>
        <v>0</v>
      </c>
      <c r="BT249" s="1115"/>
      <c r="BU249" s="1115"/>
      <c r="BV249" s="1112" t="str">
        <f>IF($BO249="","",IF($BF249=ﾃﾞｰﾀ一覧!$U$37,"",IF($BF249=ﾃﾞｰﾀ一覧!$U$38,"",IF($BO249=ﾃﾞｰﾀ一覧!$AT$27,ﾃﾞｰﾀ一覧!$AT$27,VLOOKUP($AK249,ﾃﾞｰﾀ一覧!$AH$4:$AR$66,11,FALSE)*IF($BO249=ﾃﾞｰﾀ一覧!$AT$17,($AR249+1)*($AV249+1),IF($BO249=ﾃﾞｰﾀ一覧!$AT$22,IF(COUNTIF($AD249,"*天端*"),ﾃﾞｰﾀ一覧!$AU$43/2,ﾃﾞｰﾀ一覧!$AU$43/3),IF($BO249=ﾃﾞｰﾀ一覧!$AT$20,$AR249*$AV249,IF($BO249=ﾃﾞｰﾀ一覧!$AT$21,$AV249,1))))))))</f>
        <v/>
      </c>
      <c r="BW249" s="1112"/>
      <c r="BX249" s="1112"/>
      <c r="BY249" s="1088" t="str">
        <f>IF($B249="","",IF($AH249="","",IF($CK249=ﾃﾞｰﾀ一覧!$U$53,ﾃﾞｰﾀ一覧!$U$61,IF($AH249=ﾃﾞｰﾀ一覧!$U$21,ﾃﾞｰﾀ一覧!$U$60,IF(OR($AH249=ﾃﾞｰﾀ一覧!$U$19,$AH249=ﾃﾞｰﾀ一覧!$U$20,$AH249=ﾃﾞｰﾀ一覧!$U$23,$AH249=ﾃﾞｰﾀ一覧!$U$22,$AH249=ﾃﾞｰﾀ一覧!$U$18,AH249=ﾃﾞｰﾀ一覧!$U$25),ﾃﾞｰﾀ一覧!$U$59,ﾃﾞｰﾀ一覧!$U$62)))))</f>
        <v/>
      </c>
      <c r="BZ249" s="1089"/>
      <c r="CA249" s="1113"/>
      <c r="CB249" s="1113"/>
      <c r="CC249" s="1113"/>
      <c r="CD249" s="1113"/>
      <c r="CE249" s="1113"/>
      <c r="CF249" s="1113"/>
      <c r="CG249" s="1113"/>
      <c r="CH249" s="1113"/>
      <c r="CI249" s="1114"/>
      <c r="CK249" s="240"/>
      <c r="CM249" s="378" t="str">
        <f t="shared" si="21"/>
        <v/>
      </c>
      <c r="CN249" s="379" t="str">
        <f t="shared" si="22"/>
        <v/>
      </c>
      <c r="CO249" s="379" t="str">
        <f t="shared" si="23"/>
        <v/>
      </c>
      <c r="CP249" s="380" t="str">
        <f t="shared" si="24"/>
        <v/>
      </c>
      <c r="CQ249" s="244"/>
      <c r="CR249" s="1100"/>
      <c r="CS249" s="1101"/>
      <c r="CT249" s="1102"/>
      <c r="CU249" s="1135"/>
      <c r="CV249" s="1136"/>
      <c r="CW249" s="1136"/>
      <c r="CX249" s="1137"/>
      <c r="CY249" s="1138"/>
      <c r="CZ249" s="1139"/>
      <c r="DA249" s="1140"/>
      <c r="DB249" s="1132"/>
      <c r="DC249" s="1133"/>
      <c r="DD249" s="1133"/>
      <c r="DE249" s="1133"/>
      <c r="DF249" s="1133"/>
      <c r="DG249" s="1134"/>
      <c r="DH249" s="580"/>
      <c r="DI249" s="1372"/>
      <c r="DJ249" s="1372"/>
      <c r="DK249" s="581"/>
      <c r="DL249" s="582"/>
      <c r="DM249" s="1372"/>
      <c r="DN249" s="1372"/>
      <c r="DO249" s="581"/>
      <c r="DP249" s="582"/>
      <c r="DQ249" s="1372"/>
      <c r="DR249" s="1372"/>
      <c r="DS249" s="583"/>
      <c r="DT249" s="1124"/>
      <c r="DU249" s="1125"/>
      <c r="DV249" s="1150"/>
      <c r="DW249" s="1124"/>
      <c r="DX249" s="1125"/>
      <c r="DY249" s="1150"/>
      <c r="DZ249" s="1362"/>
      <c r="EA249" s="1363"/>
      <c r="EB249" s="1362"/>
      <c r="EC249" s="1363"/>
      <c r="ED249" s="1362"/>
      <c r="EE249" s="1363"/>
      <c r="EF249" s="1364"/>
      <c r="EG249" s="1296"/>
      <c r="EH249" s="1296"/>
      <c r="EI249" s="1365"/>
      <c r="EJ249" s="1366"/>
      <c r="EK249" s="1367"/>
      <c r="EL249" s="1368"/>
      <c r="EM249" s="1298"/>
      <c r="EN249" s="1113"/>
      <c r="EO249" s="1369"/>
      <c r="EP249" s="1370"/>
      <c r="EQ249" s="1371"/>
      <c r="ER249" s="1298"/>
      <c r="ES249" s="1113"/>
      <c r="ET249" s="1113"/>
      <c r="EU249" s="1113"/>
      <c r="EV249" s="1113"/>
      <c r="EW249" s="1113"/>
      <c r="EX249" s="1113"/>
      <c r="EY249" s="1113"/>
      <c r="EZ249" s="1114"/>
    </row>
    <row r="250" spans="1:156" ht="30" customHeight="1" x14ac:dyDescent="0.2">
      <c r="A250" s="207">
        <f t="shared" si="25"/>
        <v>239</v>
      </c>
      <c r="B250" s="1103"/>
      <c r="C250" s="1104"/>
      <c r="D250" s="1092"/>
      <c r="E250" s="1093"/>
      <c r="F250" s="1094" t="str">
        <f t="shared" si="27"/>
        <v/>
      </c>
      <c r="G250" s="1095"/>
      <c r="H250" s="1095"/>
      <c r="I250" s="1095"/>
      <c r="J250" s="1095"/>
      <c r="K250" s="1095"/>
      <c r="L250" s="1095"/>
      <c r="M250" s="1095"/>
      <c r="N250" s="1095"/>
      <c r="O250" s="1095"/>
      <c r="P250" s="1095"/>
      <c r="Q250" s="1095"/>
      <c r="R250" s="1095"/>
      <c r="S250" s="1095"/>
      <c r="T250" s="1095"/>
      <c r="U250" s="1095"/>
      <c r="V250" s="1095"/>
      <c r="W250" s="1096"/>
      <c r="X250" s="1299">
        <f t="shared" si="26"/>
        <v>0</v>
      </c>
      <c r="Y250" s="1300"/>
      <c r="Z250" s="1301"/>
      <c r="AA250" s="1100"/>
      <c r="AB250" s="1101"/>
      <c r="AC250" s="1102"/>
      <c r="AD250" s="1135"/>
      <c r="AE250" s="1136"/>
      <c r="AF250" s="1136"/>
      <c r="AG250" s="1137"/>
      <c r="AH250" s="1138"/>
      <c r="AI250" s="1139"/>
      <c r="AJ250" s="1140"/>
      <c r="AK250" s="1132"/>
      <c r="AL250" s="1133"/>
      <c r="AM250" s="1133"/>
      <c r="AN250" s="1133"/>
      <c r="AO250" s="1133"/>
      <c r="AP250" s="1134"/>
      <c r="AQ250" s="642" t="str">
        <f>IF(AK250="","",VLOOKUP(AK250,ﾃﾞｰﾀ一覧!$AH$4:$AR$66,2,FALSE))</f>
        <v/>
      </c>
      <c r="AR250" s="1084"/>
      <c r="AS250" s="1084"/>
      <c r="AT250" s="643" t="str">
        <f>IF(AK250="","",VLOOKUP(AK250,ﾃﾞｰﾀ一覧!$AH$4:$AR$66,3,FALSE))</f>
        <v/>
      </c>
      <c r="AU250" s="644" t="str">
        <f>IF(AK250="","",VLOOKUP(AK250,ﾃﾞｰﾀ一覧!$AH$4:$AR$66,5,FALSE))</f>
        <v/>
      </c>
      <c r="AV250" s="1084"/>
      <c r="AW250" s="1084"/>
      <c r="AX250" s="643" t="str">
        <f>IF(AK250="","",VLOOKUP(AK250,ﾃﾞｰﾀ一覧!$AH$4:$AR$66,6,FALSE))</f>
        <v/>
      </c>
      <c r="AY250" s="649" t="str">
        <f>IF(AK250="","",VLOOKUP(AK250,ﾃﾞｰﾀ一覧!$AH$4:$AR$66,8,FALSE))</f>
        <v/>
      </c>
      <c r="AZ250" s="1084"/>
      <c r="BA250" s="1084"/>
      <c r="BB250" s="388" t="str">
        <f>IF(AK250="","",VLOOKUP(AK250,ﾃﾞｰﾀ一覧!$AH$4:$AR$66,9,FALSE))</f>
        <v/>
      </c>
      <c r="BC250" s="1124"/>
      <c r="BD250" s="1125"/>
      <c r="BE250" s="1125"/>
      <c r="BF250" s="1124"/>
      <c r="BG250" s="1125"/>
      <c r="BH250" s="1125"/>
      <c r="BI250" s="1124"/>
      <c r="BJ250" s="1125"/>
      <c r="BK250" s="1150"/>
      <c r="BL250" s="1154"/>
      <c r="BM250" s="1155"/>
      <c r="BN250" s="1156"/>
      <c r="BO250" s="1109" t="str">
        <f>IF($AK250="","",IF($BF250="","",IF($BF250=ﾃﾞｰﾀ一覧!$U$37,"",IF($BF250=ﾃﾞｰﾀ一覧!$U$38,"",IF($AH250=ﾃﾞｰﾀ一覧!$U$25,VLOOKUP($AK250,ﾃﾞｰﾀ一覧!$AH$43:$AR$66,10,FALSE),VLOOKUP($AK250,ﾃﾞｰﾀ一覧!$AH$4:$AR$66,10,FALSE))))))</f>
        <v/>
      </c>
      <c r="BP250" s="1110"/>
      <c r="BQ250" s="1110"/>
      <c r="BR250" s="1111"/>
      <c r="BS250" s="1115">
        <f>IF($BL250="",0,VLOOKUP($BL250,ﾃﾞｰﾀ一覧!$AY$4:$BB$16,3,FALSE))</f>
        <v>0</v>
      </c>
      <c r="BT250" s="1115"/>
      <c r="BU250" s="1115"/>
      <c r="BV250" s="1112" t="str">
        <f>IF($BO250="","",IF($BF250=ﾃﾞｰﾀ一覧!$U$37,"",IF($BF250=ﾃﾞｰﾀ一覧!$U$38,"",IF($BO250=ﾃﾞｰﾀ一覧!$AT$27,ﾃﾞｰﾀ一覧!$AT$27,VLOOKUP($AK250,ﾃﾞｰﾀ一覧!$AH$4:$AR$66,11,FALSE)*IF($BO250=ﾃﾞｰﾀ一覧!$AT$17,($AR250+1)*($AV250+1),IF($BO250=ﾃﾞｰﾀ一覧!$AT$22,IF(COUNTIF($AD250,"*天端*"),ﾃﾞｰﾀ一覧!$AU$43/2,ﾃﾞｰﾀ一覧!$AU$43/3),IF($BO250=ﾃﾞｰﾀ一覧!$AT$20,$AR250*$AV250,IF($BO250=ﾃﾞｰﾀ一覧!$AT$21,$AV250,1))))))))</f>
        <v/>
      </c>
      <c r="BW250" s="1112"/>
      <c r="BX250" s="1112"/>
      <c r="BY250" s="1088" t="str">
        <f>IF($B250="","",IF($AH250="","",IF($CK250=ﾃﾞｰﾀ一覧!$U$53,ﾃﾞｰﾀ一覧!$U$61,IF($AH250=ﾃﾞｰﾀ一覧!$U$21,ﾃﾞｰﾀ一覧!$U$60,IF(OR($AH250=ﾃﾞｰﾀ一覧!$U$19,$AH250=ﾃﾞｰﾀ一覧!$U$20,$AH250=ﾃﾞｰﾀ一覧!$U$23,$AH250=ﾃﾞｰﾀ一覧!$U$22,$AH250=ﾃﾞｰﾀ一覧!$U$18,AH250=ﾃﾞｰﾀ一覧!$U$25),ﾃﾞｰﾀ一覧!$U$59,ﾃﾞｰﾀ一覧!$U$62)))))</f>
        <v/>
      </c>
      <c r="BZ250" s="1089"/>
      <c r="CA250" s="1113"/>
      <c r="CB250" s="1113"/>
      <c r="CC250" s="1113"/>
      <c r="CD250" s="1113"/>
      <c r="CE250" s="1113"/>
      <c r="CF250" s="1113"/>
      <c r="CG250" s="1113"/>
      <c r="CH250" s="1113"/>
      <c r="CI250" s="1114"/>
      <c r="CK250" s="240"/>
      <c r="CM250" s="378" t="str">
        <f t="shared" si="21"/>
        <v/>
      </c>
      <c r="CN250" s="379" t="str">
        <f t="shared" si="22"/>
        <v/>
      </c>
      <c r="CO250" s="379" t="str">
        <f t="shared" si="23"/>
        <v/>
      </c>
      <c r="CP250" s="380" t="str">
        <f t="shared" si="24"/>
        <v/>
      </c>
      <c r="CQ250" s="244"/>
      <c r="CR250" s="1100"/>
      <c r="CS250" s="1101"/>
      <c r="CT250" s="1102"/>
      <c r="CU250" s="1135"/>
      <c r="CV250" s="1136"/>
      <c r="CW250" s="1136"/>
      <c r="CX250" s="1137"/>
      <c r="CY250" s="1138"/>
      <c r="CZ250" s="1139"/>
      <c r="DA250" s="1140"/>
      <c r="DB250" s="1132"/>
      <c r="DC250" s="1133"/>
      <c r="DD250" s="1133"/>
      <c r="DE250" s="1133"/>
      <c r="DF250" s="1133"/>
      <c r="DG250" s="1134"/>
      <c r="DH250" s="580"/>
      <c r="DI250" s="1373"/>
      <c r="DJ250" s="1373"/>
      <c r="DK250" s="581"/>
      <c r="DL250" s="582"/>
      <c r="DM250" s="1372"/>
      <c r="DN250" s="1372"/>
      <c r="DO250" s="581"/>
      <c r="DP250" s="582"/>
      <c r="DQ250" s="1372"/>
      <c r="DR250" s="1372"/>
      <c r="DS250" s="583"/>
      <c r="DT250" s="1124"/>
      <c r="DU250" s="1125"/>
      <c r="DV250" s="1150"/>
      <c r="DW250" s="1124"/>
      <c r="DX250" s="1125"/>
      <c r="DY250" s="1150"/>
      <c r="DZ250" s="1362"/>
      <c r="EA250" s="1363"/>
      <c r="EB250" s="1362"/>
      <c r="EC250" s="1363"/>
      <c r="ED250" s="1362"/>
      <c r="EE250" s="1363"/>
      <c r="EF250" s="1364"/>
      <c r="EG250" s="1296"/>
      <c r="EH250" s="1296"/>
      <c r="EI250" s="1365"/>
      <c r="EJ250" s="1366"/>
      <c r="EK250" s="1367"/>
      <c r="EL250" s="1368"/>
      <c r="EM250" s="1298"/>
      <c r="EN250" s="1113"/>
      <c r="EO250" s="1369"/>
      <c r="EP250" s="1370"/>
      <c r="EQ250" s="1371"/>
      <c r="ER250" s="1298"/>
      <c r="ES250" s="1113"/>
      <c r="ET250" s="1113"/>
      <c r="EU250" s="1113"/>
      <c r="EV250" s="1113"/>
      <c r="EW250" s="1113"/>
      <c r="EX250" s="1113"/>
      <c r="EY250" s="1113"/>
      <c r="EZ250" s="1114"/>
    </row>
    <row r="251" spans="1:156" ht="30" customHeight="1" x14ac:dyDescent="0.2">
      <c r="A251" s="207">
        <f t="shared" si="25"/>
        <v>240</v>
      </c>
      <c r="B251" s="1103"/>
      <c r="C251" s="1104"/>
      <c r="D251" s="1278"/>
      <c r="E251" s="1279"/>
      <c r="F251" s="1094" t="str">
        <f t="shared" si="27"/>
        <v/>
      </c>
      <c r="G251" s="1095"/>
      <c r="H251" s="1095"/>
      <c r="I251" s="1095"/>
      <c r="J251" s="1095"/>
      <c r="K251" s="1095"/>
      <c r="L251" s="1095"/>
      <c r="M251" s="1095"/>
      <c r="N251" s="1095"/>
      <c r="O251" s="1095"/>
      <c r="P251" s="1095"/>
      <c r="Q251" s="1095"/>
      <c r="R251" s="1095"/>
      <c r="S251" s="1095"/>
      <c r="T251" s="1095"/>
      <c r="U251" s="1095"/>
      <c r="V251" s="1095"/>
      <c r="W251" s="1096"/>
      <c r="X251" s="1299">
        <f t="shared" si="26"/>
        <v>0</v>
      </c>
      <c r="Y251" s="1300"/>
      <c r="Z251" s="1301"/>
      <c r="AA251" s="1100"/>
      <c r="AB251" s="1101"/>
      <c r="AC251" s="1102"/>
      <c r="AD251" s="1135"/>
      <c r="AE251" s="1136"/>
      <c r="AF251" s="1136"/>
      <c r="AG251" s="1137"/>
      <c r="AH251" s="1138"/>
      <c r="AI251" s="1139"/>
      <c r="AJ251" s="1140"/>
      <c r="AK251" s="1132"/>
      <c r="AL251" s="1133"/>
      <c r="AM251" s="1133"/>
      <c r="AN251" s="1133"/>
      <c r="AO251" s="1133"/>
      <c r="AP251" s="1134"/>
      <c r="AQ251" s="642" t="str">
        <f>IF(AK251="","",VLOOKUP(AK251,ﾃﾞｰﾀ一覧!$AH$4:$AR$66,2,FALSE))</f>
        <v/>
      </c>
      <c r="AR251" s="1084"/>
      <c r="AS251" s="1084"/>
      <c r="AT251" s="643" t="str">
        <f>IF(AK251="","",VLOOKUP(AK251,ﾃﾞｰﾀ一覧!$AH$4:$AR$66,3,FALSE))</f>
        <v/>
      </c>
      <c r="AU251" s="644" t="str">
        <f>IF(AK251="","",VLOOKUP(AK251,ﾃﾞｰﾀ一覧!$AH$4:$AR$66,5,FALSE))</f>
        <v/>
      </c>
      <c r="AV251" s="1084"/>
      <c r="AW251" s="1084"/>
      <c r="AX251" s="643" t="str">
        <f>IF(AK251="","",VLOOKUP(AK251,ﾃﾞｰﾀ一覧!$AH$4:$AR$66,6,FALSE))</f>
        <v/>
      </c>
      <c r="AY251" s="649" t="str">
        <f>IF(AK251="","",VLOOKUP(AK251,ﾃﾞｰﾀ一覧!$AH$4:$AR$66,8,FALSE))</f>
        <v/>
      </c>
      <c r="AZ251" s="1084"/>
      <c r="BA251" s="1084"/>
      <c r="BB251" s="388" t="str">
        <f>IF(AK251="","",VLOOKUP(AK251,ﾃﾞｰﾀ一覧!$AH$4:$AR$66,9,FALSE))</f>
        <v/>
      </c>
      <c r="BC251" s="1124"/>
      <c r="BD251" s="1125"/>
      <c r="BE251" s="1125"/>
      <c r="BF251" s="1124"/>
      <c r="BG251" s="1125"/>
      <c r="BH251" s="1125"/>
      <c r="BI251" s="1124"/>
      <c r="BJ251" s="1125"/>
      <c r="BK251" s="1150"/>
      <c r="BL251" s="1154"/>
      <c r="BM251" s="1155"/>
      <c r="BN251" s="1156"/>
      <c r="BO251" s="1109" t="str">
        <f>IF($AK251="","",IF($BF251="","",IF($BF251=ﾃﾞｰﾀ一覧!$U$37,"",IF($BF251=ﾃﾞｰﾀ一覧!$U$38,"",IF($AH251=ﾃﾞｰﾀ一覧!$U$25,VLOOKUP($AK251,ﾃﾞｰﾀ一覧!$AH$43:$AR$66,10,FALSE),VLOOKUP($AK251,ﾃﾞｰﾀ一覧!$AH$4:$AR$66,10,FALSE))))))</f>
        <v/>
      </c>
      <c r="BP251" s="1110"/>
      <c r="BQ251" s="1110"/>
      <c r="BR251" s="1111"/>
      <c r="BS251" s="1115">
        <f>IF($BL251="",0,VLOOKUP($BL251,ﾃﾞｰﾀ一覧!$AY$4:$BB$16,3,FALSE))</f>
        <v>0</v>
      </c>
      <c r="BT251" s="1115"/>
      <c r="BU251" s="1115"/>
      <c r="BV251" s="1112" t="str">
        <f>IF($BO251="","",IF($BF251=ﾃﾞｰﾀ一覧!$U$37,"",IF($BF251=ﾃﾞｰﾀ一覧!$U$38,"",IF($BO251=ﾃﾞｰﾀ一覧!$AT$27,ﾃﾞｰﾀ一覧!$AT$27,VLOOKUP($AK251,ﾃﾞｰﾀ一覧!$AH$4:$AR$66,11,FALSE)*IF($BO251=ﾃﾞｰﾀ一覧!$AT$17,($AR251+1)*($AV251+1),IF($BO251=ﾃﾞｰﾀ一覧!$AT$22,IF(COUNTIF($AD251,"*天端*"),ﾃﾞｰﾀ一覧!$AU$43/2,ﾃﾞｰﾀ一覧!$AU$43/3),IF($BO251=ﾃﾞｰﾀ一覧!$AT$20,$AR251*$AV251,IF($BO251=ﾃﾞｰﾀ一覧!$AT$21,$AV251,1))))))))</f>
        <v/>
      </c>
      <c r="BW251" s="1112"/>
      <c r="BX251" s="1112"/>
      <c r="BY251" s="1088" t="str">
        <f>IF($B251="","",IF($AH251="","",IF($CK251=ﾃﾞｰﾀ一覧!$U$53,ﾃﾞｰﾀ一覧!$U$61,IF($AH251=ﾃﾞｰﾀ一覧!$U$21,ﾃﾞｰﾀ一覧!$U$60,IF(OR($AH251=ﾃﾞｰﾀ一覧!$U$19,$AH251=ﾃﾞｰﾀ一覧!$U$20,$AH251=ﾃﾞｰﾀ一覧!$U$23,$AH251=ﾃﾞｰﾀ一覧!$U$22,$AH251=ﾃﾞｰﾀ一覧!$U$18,AH251=ﾃﾞｰﾀ一覧!$U$25),ﾃﾞｰﾀ一覧!$U$59,ﾃﾞｰﾀ一覧!$U$62)))))</f>
        <v/>
      </c>
      <c r="BZ251" s="1089"/>
      <c r="CA251" s="1113"/>
      <c r="CB251" s="1113"/>
      <c r="CC251" s="1113"/>
      <c r="CD251" s="1113"/>
      <c r="CE251" s="1113"/>
      <c r="CF251" s="1113"/>
      <c r="CG251" s="1113"/>
      <c r="CH251" s="1113"/>
      <c r="CI251" s="1114"/>
      <c r="CK251" s="240"/>
      <c r="CM251" s="378" t="str">
        <f t="shared" si="21"/>
        <v/>
      </c>
      <c r="CN251" s="379" t="str">
        <f t="shared" si="22"/>
        <v/>
      </c>
      <c r="CO251" s="379" t="str">
        <f t="shared" si="23"/>
        <v/>
      </c>
      <c r="CP251" s="380" t="str">
        <f t="shared" si="24"/>
        <v/>
      </c>
      <c r="CQ251" s="244"/>
      <c r="CR251" s="1100"/>
      <c r="CS251" s="1101"/>
      <c r="CT251" s="1102"/>
      <c r="CU251" s="1135"/>
      <c r="CV251" s="1136"/>
      <c r="CW251" s="1136"/>
      <c r="CX251" s="1137"/>
      <c r="CY251" s="1138"/>
      <c r="CZ251" s="1139"/>
      <c r="DA251" s="1140"/>
      <c r="DB251" s="1132"/>
      <c r="DC251" s="1133"/>
      <c r="DD251" s="1133"/>
      <c r="DE251" s="1133"/>
      <c r="DF251" s="1133"/>
      <c r="DG251" s="1134"/>
      <c r="DH251" s="580"/>
      <c r="DI251" s="1373"/>
      <c r="DJ251" s="1373"/>
      <c r="DK251" s="581"/>
      <c r="DL251" s="582"/>
      <c r="DM251" s="1373"/>
      <c r="DN251" s="1373"/>
      <c r="DO251" s="581"/>
      <c r="DP251" s="582"/>
      <c r="DQ251" s="1372"/>
      <c r="DR251" s="1372"/>
      <c r="DS251" s="583"/>
      <c r="DT251" s="1124"/>
      <c r="DU251" s="1125"/>
      <c r="DV251" s="1150"/>
      <c r="DW251" s="1124"/>
      <c r="DX251" s="1125"/>
      <c r="DY251" s="1150"/>
      <c r="DZ251" s="1362"/>
      <c r="EA251" s="1363"/>
      <c r="EB251" s="1362"/>
      <c r="EC251" s="1363"/>
      <c r="ED251" s="1362"/>
      <c r="EE251" s="1363"/>
      <c r="EF251" s="1364"/>
      <c r="EG251" s="1296"/>
      <c r="EH251" s="1296"/>
      <c r="EI251" s="1365"/>
      <c r="EJ251" s="1366"/>
      <c r="EK251" s="1367"/>
      <c r="EL251" s="1368"/>
      <c r="EM251" s="1298"/>
      <c r="EN251" s="1113"/>
      <c r="EO251" s="1369"/>
      <c r="EP251" s="1370"/>
      <c r="EQ251" s="1371"/>
      <c r="ER251" s="1298"/>
      <c r="ES251" s="1113"/>
      <c r="ET251" s="1113"/>
      <c r="EU251" s="1113"/>
      <c r="EV251" s="1113"/>
      <c r="EW251" s="1113"/>
      <c r="EX251" s="1113"/>
      <c r="EY251" s="1113"/>
      <c r="EZ251" s="1114"/>
    </row>
    <row r="252" spans="1:156" ht="30" customHeight="1" x14ac:dyDescent="0.2">
      <c r="A252" s="207">
        <f t="shared" si="25"/>
        <v>241</v>
      </c>
      <c r="B252" s="1103"/>
      <c r="C252" s="1104"/>
      <c r="D252" s="1092"/>
      <c r="E252" s="1093"/>
      <c r="F252" s="1094" t="str">
        <f t="shared" si="27"/>
        <v/>
      </c>
      <c r="G252" s="1095"/>
      <c r="H252" s="1095"/>
      <c r="I252" s="1095"/>
      <c r="J252" s="1095"/>
      <c r="K252" s="1095"/>
      <c r="L252" s="1095"/>
      <c r="M252" s="1095"/>
      <c r="N252" s="1095"/>
      <c r="O252" s="1095"/>
      <c r="P252" s="1095"/>
      <c r="Q252" s="1095"/>
      <c r="R252" s="1095"/>
      <c r="S252" s="1095"/>
      <c r="T252" s="1095"/>
      <c r="U252" s="1095"/>
      <c r="V252" s="1095"/>
      <c r="W252" s="1096"/>
      <c r="X252" s="1299">
        <f t="shared" si="26"/>
        <v>0</v>
      </c>
      <c r="Y252" s="1300"/>
      <c r="Z252" s="1301"/>
      <c r="AA252" s="1100"/>
      <c r="AB252" s="1101"/>
      <c r="AC252" s="1102"/>
      <c r="AD252" s="1135"/>
      <c r="AE252" s="1136"/>
      <c r="AF252" s="1136"/>
      <c r="AG252" s="1137"/>
      <c r="AH252" s="1138"/>
      <c r="AI252" s="1139"/>
      <c r="AJ252" s="1140"/>
      <c r="AK252" s="1132"/>
      <c r="AL252" s="1133"/>
      <c r="AM252" s="1133"/>
      <c r="AN252" s="1133"/>
      <c r="AO252" s="1133"/>
      <c r="AP252" s="1134"/>
      <c r="AQ252" s="642" t="str">
        <f>IF(AK252="","",VLOOKUP(AK252,ﾃﾞｰﾀ一覧!$AH$4:$AR$66,2,FALSE))</f>
        <v/>
      </c>
      <c r="AR252" s="1084"/>
      <c r="AS252" s="1084"/>
      <c r="AT252" s="643" t="str">
        <f>IF(AK252="","",VLOOKUP(AK252,ﾃﾞｰﾀ一覧!$AH$4:$AR$66,3,FALSE))</f>
        <v/>
      </c>
      <c r="AU252" s="644" t="str">
        <f>IF(AK252="","",VLOOKUP(AK252,ﾃﾞｰﾀ一覧!$AH$4:$AR$66,5,FALSE))</f>
        <v/>
      </c>
      <c r="AV252" s="1084"/>
      <c r="AW252" s="1084"/>
      <c r="AX252" s="643" t="str">
        <f>IF(AK252="","",VLOOKUP(AK252,ﾃﾞｰﾀ一覧!$AH$4:$AR$66,6,FALSE))</f>
        <v/>
      </c>
      <c r="AY252" s="649" t="str">
        <f>IF(AK252="","",VLOOKUP(AK252,ﾃﾞｰﾀ一覧!$AH$4:$AR$66,8,FALSE))</f>
        <v/>
      </c>
      <c r="AZ252" s="1084"/>
      <c r="BA252" s="1084"/>
      <c r="BB252" s="388" t="str">
        <f>IF(AK252="","",VLOOKUP(AK252,ﾃﾞｰﾀ一覧!$AH$4:$AR$66,9,FALSE))</f>
        <v/>
      </c>
      <c r="BC252" s="1124"/>
      <c r="BD252" s="1125"/>
      <c r="BE252" s="1125"/>
      <c r="BF252" s="1124"/>
      <c r="BG252" s="1125"/>
      <c r="BH252" s="1125"/>
      <c r="BI252" s="1124"/>
      <c r="BJ252" s="1125"/>
      <c r="BK252" s="1150"/>
      <c r="BL252" s="1154"/>
      <c r="BM252" s="1155"/>
      <c r="BN252" s="1156"/>
      <c r="BO252" s="1109" t="str">
        <f>IF($AK252="","",IF($BF252="","",IF($BF252=ﾃﾞｰﾀ一覧!$U$37,"",IF($BF252=ﾃﾞｰﾀ一覧!$U$38,"",IF($AH252=ﾃﾞｰﾀ一覧!$U$25,VLOOKUP($AK252,ﾃﾞｰﾀ一覧!$AH$43:$AR$66,10,FALSE),VLOOKUP($AK252,ﾃﾞｰﾀ一覧!$AH$4:$AR$66,10,FALSE))))))</f>
        <v/>
      </c>
      <c r="BP252" s="1110"/>
      <c r="BQ252" s="1110"/>
      <c r="BR252" s="1111"/>
      <c r="BS252" s="1115">
        <f>IF($BL252="",0,VLOOKUP($BL252,ﾃﾞｰﾀ一覧!$AY$4:$BB$16,3,FALSE))</f>
        <v>0</v>
      </c>
      <c r="BT252" s="1115"/>
      <c r="BU252" s="1115"/>
      <c r="BV252" s="1112" t="str">
        <f>IF($BO252="","",IF($BF252=ﾃﾞｰﾀ一覧!$U$37,"",IF($BF252=ﾃﾞｰﾀ一覧!$U$38,"",IF($BO252=ﾃﾞｰﾀ一覧!$AT$27,ﾃﾞｰﾀ一覧!$AT$27,VLOOKUP($AK252,ﾃﾞｰﾀ一覧!$AH$4:$AR$66,11,FALSE)*IF($BO252=ﾃﾞｰﾀ一覧!$AT$17,($AR252+1)*($AV252+1),IF($BO252=ﾃﾞｰﾀ一覧!$AT$22,IF(COUNTIF($AD252,"*天端*"),ﾃﾞｰﾀ一覧!$AU$43/2,ﾃﾞｰﾀ一覧!$AU$43/3),IF($BO252=ﾃﾞｰﾀ一覧!$AT$20,$AR252*$AV252,IF($BO252=ﾃﾞｰﾀ一覧!$AT$21,$AV252,1))))))))</f>
        <v/>
      </c>
      <c r="BW252" s="1112"/>
      <c r="BX252" s="1112"/>
      <c r="BY252" s="1088" t="str">
        <f>IF($B252="","",IF($AH252="","",IF($CK252=ﾃﾞｰﾀ一覧!$U$53,ﾃﾞｰﾀ一覧!$U$61,IF($AH252=ﾃﾞｰﾀ一覧!$U$21,ﾃﾞｰﾀ一覧!$U$60,IF(OR($AH252=ﾃﾞｰﾀ一覧!$U$19,$AH252=ﾃﾞｰﾀ一覧!$U$20,$AH252=ﾃﾞｰﾀ一覧!$U$23,$AH252=ﾃﾞｰﾀ一覧!$U$22,$AH252=ﾃﾞｰﾀ一覧!$U$18,AH252=ﾃﾞｰﾀ一覧!$U$25),ﾃﾞｰﾀ一覧!$U$59,ﾃﾞｰﾀ一覧!$U$62)))))</f>
        <v/>
      </c>
      <c r="BZ252" s="1089"/>
      <c r="CA252" s="1113"/>
      <c r="CB252" s="1113"/>
      <c r="CC252" s="1113"/>
      <c r="CD252" s="1113"/>
      <c r="CE252" s="1113"/>
      <c r="CF252" s="1113"/>
      <c r="CG252" s="1113"/>
      <c r="CH252" s="1113"/>
      <c r="CI252" s="1114"/>
      <c r="CK252" s="240"/>
      <c r="CM252" s="378" t="str">
        <f t="shared" si="21"/>
        <v/>
      </c>
      <c r="CN252" s="379" t="str">
        <f t="shared" si="22"/>
        <v/>
      </c>
      <c r="CO252" s="379" t="str">
        <f t="shared" si="23"/>
        <v/>
      </c>
      <c r="CP252" s="380" t="str">
        <f t="shared" si="24"/>
        <v/>
      </c>
      <c r="CQ252" s="244"/>
      <c r="CR252" s="1100"/>
      <c r="CS252" s="1101"/>
      <c r="CT252" s="1102"/>
      <c r="CU252" s="1135"/>
      <c r="CV252" s="1136"/>
      <c r="CW252" s="1136"/>
      <c r="CX252" s="1137"/>
      <c r="CY252" s="1138"/>
      <c r="CZ252" s="1139"/>
      <c r="DA252" s="1140"/>
      <c r="DB252" s="1132"/>
      <c r="DC252" s="1133"/>
      <c r="DD252" s="1133"/>
      <c r="DE252" s="1133"/>
      <c r="DF252" s="1133"/>
      <c r="DG252" s="1134"/>
      <c r="DH252" s="580"/>
      <c r="DI252" s="1372"/>
      <c r="DJ252" s="1372"/>
      <c r="DK252" s="581"/>
      <c r="DL252" s="582"/>
      <c r="DM252" s="1372"/>
      <c r="DN252" s="1372"/>
      <c r="DO252" s="581"/>
      <c r="DP252" s="582"/>
      <c r="DQ252" s="1372"/>
      <c r="DR252" s="1372"/>
      <c r="DS252" s="583"/>
      <c r="DT252" s="1124"/>
      <c r="DU252" s="1125"/>
      <c r="DV252" s="1150"/>
      <c r="DW252" s="1124"/>
      <c r="DX252" s="1125"/>
      <c r="DY252" s="1150"/>
      <c r="DZ252" s="1362"/>
      <c r="EA252" s="1363"/>
      <c r="EB252" s="1362"/>
      <c r="EC252" s="1363"/>
      <c r="ED252" s="1362"/>
      <c r="EE252" s="1363"/>
      <c r="EF252" s="1364"/>
      <c r="EG252" s="1296"/>
      <c r="EH252" s="1296"/>
      <c r="EI252" s="1365"/>
      <c r="EJ252" s="1366"/>
      <c r="EK252" s="1367"/>
      <c r="EL252" s="1368"/>
      <c r="EM252" s="1298"/>
      <c r="EN252" s="1113"/>
      <c r="EO252" s="1369"/>
      <c r="EP252" s="1370"/>
      <c r="EQ252" s="1371"/>
      <c r="ER252" s="1298"/>
      <c r="ES252" s="1113"/>
      <c r="ET252" s="1113"/>
      <c r="EU252" s="1113"/>
      <c r="EV252" s="1113"/>
      <c r="EW252" s="1113"/>
      <c r="EX252" s="1113"/>
      <c r="EY252" s="1113"/>
      <c r="EZ252" s="1114"/>
    </row>
    <row r="253" spans="1:156" ht="30" customHeight="1" x14ac:dyDescent="0.2">
      <c r="A253" s="207">
        <f t="shared" si="25"/>
        <v>242</v>
      </c>
      <c r="B253" s="1103"/>
      <c r="C253" s="1104"/>
      <c r="D253" s="1278"/>
      <c r="E253" s="1279"/>
      <c r="F253" s="1094" t="str">
        <f t="shared" si="27"/>
        <v/>
      </c>
      <c r="G253" s="1095"/>
      <c r="H253" s="1095"/>
      <c r="I253" s="1095"/>
      <c r="J253" s="1095"/>
      <c r="K253" s="1095"/>
      <c r="L253" s="1095"/>
      <c r="M253" s="1095"/>
      <c r="N253" s="1095"/>
      <c r="O253" s="1095"/>
      <c r="P253" s="1095"/>
      <c r="Q253" s="1095"/>
      <c r="R253" s="1095"/>
      <c r="S253" s="1095"/>
      <c r="T253" s="1095"/>
      <c r="U253" s="1095"/>
      <c r="V253" s="1095"/>
      <c r="W253" s="1096"/>
      <c r="X253" s="1299">
        <f t="shared" si="26"/>
        <v>0</v>
      </c>
      <c r="Y253" s="1300"/>
      <c r="Z253" s="1301"/>
      <c r="AA253" s="1100"/>
      <c r="AB253" s="1101"/>
      <c r="AC253" s="1102"/>
      <c r="AD253" s="1135"/>
      <c r="AE253" s="1136"/>
      <c r="AF253" s="1136"/>
      <c r="AG253" s="1137"/>
      <c r="AH253" s="1138"/>
      <c r="AI253" s="1139"/>
      <c r="AJ253" s="1140"/>
      <c r="AK253" s="1132"/>
      <c r="AL253" s="1133"/>
      <c r="AM253" s="1133"/>
      <c r="AN253" s="1133"/>
      <c r="AO253" s="1133"/>
      <c r="AP253" s="1134"/>
      <c r="AQ253" s="642" t="str">
        <f>IF(AK253="","",VLOOKUP(AK253,ﾃﾞｰﾀ一覧!$AH$4:$AR$66,2,FALSE))</f>
        <v/>
      </c>
      <c r="AR253" s="1084"/>
      <c r="AS253" s="1084"/>
      <c r="AT253" s="643" t="str">
        <f>IF(AK253="","",VLOOKUP(AK253,ﾃﾞｰﾀ一覧!$AH$4:$AR$66,3,FALSE))</f>
        <v/>
      </c>
      <c r="AU253" s="644" t="str">
        <f>IF(AK253="","",VLOOKUP(AK253,ﾃﾞｰﾀ一覧!$AH$4:$AR$66,5,FALSE))</f>
        <v/>
      </c>
      <c r="AV253" s="1084"/>
      <c r="AW253" s="1084"/>
      <c r="AX253" s="643" t="str">
        <f>IF(AK253="","",VLOOKUP(AK253,ﾃﾞｰﾀ一覧!$AH$4:$AR$66,6,FALSE))</f>
        <v/>
      </c>
      <c r="AY253" s="649" t="str">
        <f>IF(AK253="","",VLOOKUP(AK253,ﾃﾞｰﾀ一覧!$AH$4:$AR$66,8,FALSE))</f>
        <v/>
      </c>
      <c r="AZ253" s="1084"/>
      <c r="BA253" s="1084"/>
      <c r="BB253" s="388" t="str">
        <f>IF(AK253="","",VLOOKUP(AK253,ﾃﾞｰﾀ一覧!$AH$4:$AR$66,9,FALSE))</f>
        <v/>
      </c>
      <c r="BC253" s="1124"/>
      <c r="BD253" s="1125"/>
      <c r="BE253" s="1125"/>
      <c r="BF253" s="1124"/>
      <c r="BG253" s="1125"/>
      <c r="BH253" s="1125"/>
      <c r="BI253" s="1124"/>
      <c r="BJ253" s="1125"/>
      <c r="BK253" s="1150"/>
      <c r="BL253" s="1154"/>
      <c r="BM253" s="1155"/>
      <c r="BN253" s="1156"/>
      <c r="BO253" s="1109" t="str">
        <f>IF($AK253="","",IF($BF253="","",IF($BF253=ﾃﾞｰﾀ一覧!$U$37,"",IF($BF253=ﾃﾞｰﾀ一覧!$U$38,"",IF($AH253=ﾃﾞｰﾀ一覧!$U$25,VLOOKUP($AK253,ﾃﾞｰﾀ一覧!$AH$43:$AR$66,10,FALSE),VLOOKUP($AK253,ﾃﾞｰﾀ一覧!$AH$4:$AR$66,10,FALSE))))))</f>
        <v/>
      </c>
      <c r="BP253" s="1110"/>
      <c r="BQ253" s="1110"/>
      <c r="BR253" s="1111"/>
      <c r="BS253" s="1115">
        <f>IF($BL253="",0,VLOOKUP($BL253,ﾃﾞｰﾀ一覧!$AY$4:$BB$16,3,FALSE))</f>
        <v>0</v>
      </c>
      <c r="BT253" s="1115"/>
      <c r="BU253" s="1115"/>
      <c r="BV253" s="1112" t="str">
        <f>IF($BO253="","",IF($BF253=ﾃﾞｰﾀ一覧!$U$37,"",IF($BF253=ﾃﾞｰﾀ一覧!$U$38,"",IF($BO253=ﾃﾞｰﾀ一覧!$AT$27,ﾃﾞｰﾀ一覧!$AT$27,VLOOKUP($AK253,ﾃﾞｰﾀ一覧!$AH$4:$AR$66,11,FALSE)*IF($BO253=ﾃﾞｰﾀ一覧!$AT$17,($AR253+1)*($AV253+1),IF($BO253=ﾃﾞｰﾀ一覧!$AT$22,IF(COUNTIF($AD253,"*天端*"),ﾃﾞｰﾀ一覧!$AU$43/2,ﾃﾞｰﾀ一覧!$AU$43/3),IF($BO253=ﾃﾞｰﾀ一覧!$AT$20,$AR253*$AV253,IF($BO253=ﾃﾞｰﾀ一覧!$AT$21,$AV253,1))))))))</f>
        <v/>
      </c>
      <c r="BW253" s="1112"/>
      <c r="BX253" s="1112"/>
      <c r="BY253" s="1088" t="str">
        <f>IF($B253="","",IF($AH253="","",IF($CK253=ﾃﾞｰﾀ一覧!$U$53,ﾃﾞｰﾀ一覧!$U$61,IF($AH253=ﾃﾞｰﾀ一覧!$U$21,ﾃﾞｰﾀ一覧!$U$60,IF(OR($AH253=ﾃﾞｰﾀ一覧!$U$19,$AH253=ﾃﾞｰﾀ一覧!$U$20,$AH253=ﾃﾞｰﾀ一覧!$U$23,$AH253=ﾃﾞｰﾀ一覧!$U$22,$AH253=ﾃﾞｰﾀ一覧!$U$18,AH253=ﾃﾞｰﾀ一覧!$U$25),ﾃﾞｰﾀ一覧!$U$59,ﾃﾞｰﾀ一覧!$U$62)))))</f>
        <v/>
      </c>
      <c r="BZ253" s="1089"/>
      <c r="CA253" s="1113"/>
      <c r="CB253" s="1113"/>
      <c r="CC253" s="1113"/>
      <c r="CD253" s="1113"/>
      <c r="CE253" s="1113"/>
      <c r="CF253" s="1113"/>
      <c r="CG253" s="1113"/>
      <c r="CH253" s="1113"/>
      <c r="CI253" s="1114"/>
      <c r="CK253" s="240"/>
      <c r="CM253" s="378" t="str">
        <f t="shared" si="21"/>
        <v/>
      </c>
      <c r="CN253" s="379" t="str">
        <f t="shared" si="22"/>
        <v/>
      </c>
      <c r="CO253" s="379" t="str">
        <f t="shared" si="23"/>
        <v/>
      </c>
      <c r="CP253" s="380" t="str">
        <f t="shared" si="24"/>
        <v/>
      </c>
      <c r="CQ253" s="244"/>
      <c r="CR253" s="1100"/>
      <c r="CS253" s="1101"/>
      <c r="CT253" s="1102"/>
      <c r="CU253" s="1135"/>
      <c r="CV253" s="1136"/>
      <c r="CW253" s="1136"/>
      <c r="CX253" s="1137"/>
      <c r="CY253" s="1138"/>
      <c r="CZ253" s="1139"/>
      <c r="DA253" s="1140"/>
      <c r="DB253" s="1132"/>
      <c r="DC253" s="1133"/>
      <c r="DD253" s="1133"/>
      <c r="DE253" s="1133"/>
      <c r="DF253" s="1133"/>
      <c r="DG253" s="1134"/>
      <c r="DH253" s="580"/>
      <c r="DI253" s="1372"/>
      <c r="DJ253" s="1372"/>
      <c r="DK253" s="581"/>
      <c r="DL253" s="582"/>
      <c r="DM253" s="1372"/>
      <c r="DN253" s="1372"/>
      <c r="DO253" s="581"/>
      <c r="DP253" s="582"/>
      <c r="DQ253" s="1372"/>
      <c r="DR253" s="1372"/>
      <c r="DS253" s="583"/>
      <c r="DT253" s="1124"/>
      <c r="DU253" s="1125"/>
      <c r="DV253" s="1150"/>
      <c r="DW253" s="1124"/>
      <c r="DX253" s="1125"/>
      <c r="DY253" s="1150"/>
      <c r="DZ253" s="1362"/>
      <c r="EA253" s="1363"/>
      <c r="EB253" s="1362"/>
      <c r="EC253" s="1363"/>
      <c r="ED253" s="1362"/>
      <c r="EE253" s="1363"/>
      <c r="EF253" s="1364"/>
      <c r="EG253" s="1296"/>
      <c r="EH253" s="1296"/>
      <c r="EI253" s="1365"/>
      <c r="EJ253" s="1366"/>
      <c r="EK253" s="1367"/>
      <c r="EL253" s="1368"/>
      <c r="EM253" s="1298"/>
      <c r="EN253" s="1113"/>
      <c r="EO253" s="1369"/>
      <c r="EP253" s="1370"/>
      <c r="EQ253" s="1371"/>
      <c r="ER253" s="1298"/>
      <c r="ES253" s="1113"/>
      <c r="ET253" s="1113"/>
      <c r="EU253" s="1113"/>
      <c r="EV253" s="1113"/>
      <c r="EW253" s="1113"/>
      <c r="EX253" s="1113"/>
      <c r="EY253" s="1113"/>
      <c r="EZ253" s="1114"/>
    </row>
    <row r="254" spans="1:156" ht="30" customHeight="1" x14ac:dyDescent="0.2">
      <c r="A254" s="207">
        <f t="shared" si="25"/>
        <v>243</v>
      </c>
      <c r="B254" s="1103"/>
      <c r="C254" s="1104"/>
      <c r="D254" s="1092"/>
      <c r="E254" s="1093"/>
      <c r="F254" s="1094" t="str">
        <f t="shared" si="27"/>
        <v/>
      </c>
      <c r="G254" s="1095"/>
      <c r="H254" s="1095"/>
      <c r="I254" s="1095"/>
      <c r="J254" s="1095"/>
      <c r="K254" s="1095"/>
      <c r="L254" s="1095"/>
      <c r="M254" s="1095"/>
      <c r="N254" s="1095"/>
      <c r="O254" s="1095"/>
      <c r="P254" s="1095"/>
      <c r="Q254" s="1095"/>
      <c r="R254" s="1095"/>
      <c r="S254" s="1095"/>
      <c r="T254" s="1095"/>
      <c r="U254" s="1095"/>
      <c r="V254" s="1095"/>
      <c r="W254" s="1096"/>
      <c r="X254" s="1299">
        <f t="shared" si="26"/>
        <v>0</v>
      </c>
      <c r="Y254" s="1300"/>
      <c r="Z254" s="1301"/>
      <c r="AA254" s="1100"/>
      <c r="AB254" s="1101"/>
      <c r="AC254" s="1102"/>
      <c r="AD254" s="1135"/>
      <c r="AE254" s="1136"/>
      <c r="AF254" s="1136"/>
      <c r="AG254" s="1137"/>
      <c r="AH254" s="1138"/>
      <c r="AI254" s="1139"/>
      <c r="AJ254" s="1140"/>
      <c r="AK254" s="1132"/>
      <c r="AL254" s="1133"/>
      <c r="AM254" s="1133"/>
      <c r="AN254" s="1133"/>
      <c r="AO254" s="1133"/>
      <c r="AP254" s="1134"/>
      <c r="AQ254" s="642" t="str">
        <f>IF(AK254="","",VLOOKUP(AK254,ﾃﾞｰﾀ一覧!$AH$4:$AR$66,2,FALSE))</f>
        <v/>
      </c>
      <c r="AR254" s="1084"/>
      <c r="AS254" s="1084"/>
      <c r="AT254" s="643" t="str">
        <f>IF(AK254="","",VLOOKUP(AK254,ﾃﾞｰﾀ一覧!$AH$4:$AR$66,3,FALSE))</f>
        <v/>
      </c>
      <c r="AU254" s="644" t="str">
        <f>IF(AK254="","",VLOOKUP(AK254,ﾃﾞｰﾀ一覧!$AH$4:$AR$66,5,FALSE))</f>
        <v/>
      </c>
      <c r="AV254" s="1084"/>
      <c r="AW254" s="1084"/>
      <c r="AX254" s="643" t="str">
        <f>IF(AK254="","",VLOOKUP(AK254,ﾃﾞｰﾀ一覧!$AH$4:$AR$66,6,FALSE))</f>
        <v/>
      </c>
      <c r="AY254" s="649" t="str">
        <f>IF(AK254="","",VLOOKUP(AK254,ﾃﾞｰﾀ一覧!$AH$4:$AR$66,8,FALSE))</f>
        <v/>
      </c>
      <c r="AZ254" s="1084"/>
      <c r="BA254" s="1084"/>
      <c r="BB254" s="388" t="str">
        <f>IF(AK254="","",VLOOKUP(AK254,ﾃﾞｰﾀ一覧!$AH$4:$AR$66,9,FALSE))</f>
        <v/>
      </c>
      <c r="BC254" s="1124"/>
      <c r="BD254" s="1125"/>
      <c r="BE254" s="1125"/>
      <c r="BF254" s="1124"/>
      <c r="BG254" s="1125"/>
      <c r="BH254" s="1125"/>
      <c r="BI254" s="1124"/>
      <c r="BJ254" s="1125"/>
      <c r="BK254" s="1150"/>
      <c r="BL254" s="1154"/>
      <c r="BM254" s="1155"/>
      <c r="BN254" s="1156"/>
      <c r="BO254" s="1109" t="str">
        <f>IF($AK254="","",IF($BF254="","",IF($BF254=ﾃﾞｰﾀ一覧!$U$37,"",IF($BF254=ﾃﾞｰﾀ一覧!$U$38,"",IF($AH254=ﾃﾞｰﾀ一覧!$U$25,VLOOKUP($AK254,ﾃﾞｰﾀ一覧!$AH$43:$AR$66,10,FALSE),VLOOKUP($AK254,ﾃﾞｰﾀ一覧!$AH$4:$AR$66,10,FALSE))))))</f>
        <v/>
      </c>
      <c r="BP254" s="1110"/>
      <c r="BQ254" s="1110"/>
      <c r="BR254" s="1111"/>
      <c r="BS254" s="1115">
        <f>IF($BL254="",0,VLOOKUP($BL254,ﾃﾞｰﾀ一覧!$AY$4:$BB$16,3,FALSE))</f>
        <v>0</v>
      </c>
      <c r="BT254" s="1115"/>
      <c r="BU254" s="1115"/>
      <c r="BV254" s="1112" t="str">
        <f>IF($BO254="","",IF($BF254=ﾃﾞｰﾀ一覧!$U$37,"",IF($BF254=ﾃﾞｰﾀ一覧!$U$38,"",IF($BO254=ﾃﾞｰﾀ一覧!$AT$27,ﾃﾞｰﾀ一覧!$AT$27,VLOOKUP($AK254,ﾃﾞｰﾀ一覧!$AH$4:$AR$66,11,FALSE)*IF($BO254=ﾃﾞｰﾀ一覧!$AT$17,($AR254+1)*($AV254+1),IF($BO254=ﾃﾞｰﾀ一覧!$AT$22,IF(COUNTIF($AD254,"*天端*"),ﾃﾞｰﾀ一覧!$AU$43/2,ﾃﾞｰﾀ一覧!$AU$43/3),IF($BO254=ﾃﾞｰﾀ一覧!$AT$20,$AR254*$AV254,IF($BO254=ﾃﾞｰﾀ一覧!$AT$21,$AV254,1))))))))</f>
        <v/>
      </c>
      <c r="BW254" s="1112"/>
      <c r="BX254" s="1112"/>
      <c r="BY254" s="1088" t="str">
        <f>IF($B254="","",IF($AH254="","",IF($CK254=ﾃﾞｰﾀ一覧!$U$53,ﾃﾞｰﾀ一覧!$U$61,IF($AH254=ﾃﾞｰﾀ一覧!$U$21,ﾃﾞｰﾀ一覧!$U$60,IF(OR($AH254=ﾃﾞｰﾀ一覧!$U$19,$AH254=ﾃﾞｰﾀ一覧!$U$20,$AH254=ﾃﾞｰﾀ一覧!$U$23,$AH254=ﾃﾞｰﾀ一覧!$U$22,$AH254=ﾃﾞｰﾀ一覧!$U$18,AH254=ﾃﾞｰﾀ一覧!$U$25),ﾃﾞｰﾀ一覧!$U$59,ﾃﾞｰﾀ一覧!$U$62)))))</f>
        <v/>
      </c>
      <c r="BZ254" s="1089"/>
      <c r="CA254" s="1113"/>
      <c r="CB254" s="1113"/>
      <c r="CC254" s="1113"/>
      <c r="CD254" s="1113"/>
      <c r="CE254" s="1113"/>
      <c r="CF254" s="1113"/>
      <c r="CG254" s="1113"/>
      <c r="CH254" s="1113"/>
      <c r="CI254" s="1114"/>
      <c r="CK254" s="240"/>
      <c r="CM254" s="378" t="str">
        <f t="shared" si="21"/>
        <v/>
      </c>
      <c r="CN254" s="379" t="str">
        <f t="shared" si="22"/>
        <v/>
      </c>
      <c r="CO254" s="379" t="str">
        <f t="shared" si="23"/>
        <v/>
      </c>
      <c r="CP254" s="380" t="str">
        <f t="shared" si="24"/>
        <v/>
      </c>
      <c r="CQ254" s="244"/>
      <c r="CR254" s="1100"/>
      <c r="CS254" s="1101"/>
      <c r="CT254" s="1102"/>
      <c r="CU254" s="1135"/>
      <c r="CV254" s="1136"/>
      <c r="CW254" s="1136"/>
      <c r="CX254" s="1137"/>
      <c r="CY254" s="1138"/>
      <c r="CZ254" s="1139"/>
      <c r="DA254" s="1140"/>
      <c r="DB254" s="1132"/>
      <c r="DC254" s="1133"/>
      <c r="DD254" s="1133"/>
      <c r="DE254" s="1133"/>
      <c r="DF254" s="1133"/>
      <c r="DG254" s="1134"/>
      <c r="DH254" s="580"/>
      <c r="DI254" s="1372"/>
      <c r="DJ254" s="1372"/>
      <c r="DK254" s="581"/>
      <c r="DL254" s="582"/>
      <c r="DM254" s="1372"/>
      <c r="DN254" s="1372"/>
      <c r="DO254" s="581"/>
      <c r="DP254" s="582"/>
      <c r="DQ254" s="1372"/>
      <c r="DR254" s="1372"/>
      <c r="DS254" s="583"/>
      <c r="DT254" s="1124"/>
      <c r="DU254" s="1125"/>
      <c r="DV254" s="1150"/>
      <c r="DW254" s="1124"/>
      <c r="DX254" s="1125"/>
      <c r="DY254" s="1150"/>
      <c r="DZ254" s="1362"/>
      <c r="EA254" s="1363"/>
      <c r="EB254" s="1362"/>
      <c r="EC254" s="1363"/>
      <c r="ED254" s="1362"/>
      <c r="EE254" s="1363"/>
      <c r="EF254" s="1364"/>
      <c r="EG254" s="1296"/>
      <c r="EH254" s="1296"/>
      <c r="EI254" s="1365"/>
      <c r="EJ254" s="1366"/>
      <c r="EK254" s="1367"/>
      <c r="EL254" s="1368"/>
      <c r="EM254" s="1298"/>
      <c r="EN254" s="1113"/>
      <c r="EO254" s="1369"/>
      <c r="EP254" s="1370"/>
      <c r="EQ254" s="1371"/>
      <c r="ER254" s="1298"/>
      <c r="ES254" s="1113"/>
      <c r="ET254" s="1113"/>
      <c r="EU254" s="1113"/>
      <c r="EV254" s="1113"/>
      <c r="EW254" s="1113"/>
      <c r="EX254" s="1113"/>
      <c r="EY254" s="1113"/>
      <c r="EZ254" s="1114"/>
    </row>
    <row r="255" spans="1:156" ht="30" customHeight="1" x14ac:dyDescent="0.2">
      <c r="A255" s="207">
        <f t="shared" si="25"/>
        <v>244</v>
      </c>
      <c r="B255" s="1103"/>
      <c r="C255" s="1104"/>
      <c r="D255" s="1278"/>
      <c r="E255" s="1279"/>
      <c r="F255" s="1094" t="str">
        <f t="shared" si="27"/>
        <v/>
      </c>
      <c r="G255" s="1095"/>
      <c r="H255" s="1095"/>
      <c r="I255" s="1095"/>
      <c r="J255" s="1095"/>
      <c r="K255" s="1095"/>
      <c r="L255" s="1095"/>
      <c r="M255" s="1095"/>
      <c r="N255" s="1095"/>
      <c r="O255" s="1095"/>
      <c r="P255" s="1095"/>
      <c r="Q255" s="1095"/>
      <c r="R255" s="1095"/>
      <c r="S255" s="1095"/>
      <c r="T255" s="1095"/>
      <c r="U255" s="1095"/>
      <c r="V255" s="1095"/>
      <c r="W255" s="1096"/>
      <c r="X255" s="1299">
        <f t="shared" si="26"/>
        <v>0</v>
      </c>
      <c r="Y255" s="1300"/>
      <c r="Z255" s="1301"/>
      <c r="AA255" s="1100"/>
      <c r="AB255" s="1101"/>
      <c r="AC255" s="1102"/>
      <c r="AD255" s="1135"/>
      <c r="AE255" s="1136"/>
      <c r="AF255" s="1136"/>
      <c r="AG255" s="1137"/>
      <c r="AH255" s="1138"/>
      <c r="AI255" s="1139"/>
      <c r="AJ255" s="1140"/>
      <c r="AK255" s="1132"/>
      <c r="AL255" s="1133"/>
      <c r="AM255" s="1133"/>
      <c r="AN255" s="1133"/>
      <c r="AO255" s="1133"/>
      <c r="AP255" s="1134"/>
      <c r="AQ255" s="642" t="str">
        <f>IF(AK255="","",VLOOKUP(AK255,ﾃﾞｰﾀ一覧!$AH$4:$AR$66,2,FALSE))</f>
        <v/>
      </c>
      <c r="AR255" s="1084"/>
      <c r="AS255" s="1084"/>
      <c r="AT255" s="643" t="str">
        <f>IF(AK255="","",VLOOKUP(AK255,ﾃﾞｰﾀ一覧!$AH$4:$AR$66,3,FALSE))</f>
        <v/>
      </c>
      <c r="AU255" s="644" t="str">
        <f>IF(AK255="","",VLOOKUP(AK255,ﾃﾞｰﾀ一覧!$AH$4:$AR$66,5,FALSE))</f>
        <v/>
      </c>
      <c r="AV255" s="1084"/>
      <c r="AW255" s="1084"/>
      <c r="AX255" s="643" t="str">
        <f>IF(AK255="","",VLOOKUP(AK255,ﾃﾞｰﾀ一覧!$AH$4:$AR$66,6,FALSE))</f>
        <v/>
      </c>
      <c r="AY255" s="649" t="str">
        <f>IF(AK255="","",VLOOKUP(AK255,ﾃﾞｰﾀ一覧!$AH$4:$AR$66,8,FALSE))</f>
        <v/>
      </c>
      <c r="AZ255" s="1084"/>
      <c r="BA255" s="1084"/>
      <c r="BB255" s="388" t="str">
        <f>IF(AK255="","",VLOOKUP(AK255,ﾃﾞｰﾀ一覧!$AH$4:$AR$66,9,FALSE))</f>
        <v/>
      </c>
      <c r="BC255" s="1124"/>
      <c r="BD255" s="1125"/>
      <c r="BE255" s="1125"/>
      <c r="BF255" s="1124"/>
      <c r="BG255" s="1125"/>
      <c r="BH255" s="1125"/>
      <c r="BI255" s="1124"/>
      <c r="BJ255" s="1125"/>
      <c r="BK255" s="1150"/>
      <c r="BL255" s="1154"/>
      <c r="BM255" s="1155"/>
      <c r="BN255" s="1156"/>
      <c r="BO255" s="1109" t="str">
        <f>IF($AK255="","",IF($BF255="","",IF($BF255=ﾃﾞｰﾀ一覧!$U$37,"",IF($BF255=ﾃﾞｰﾀ一覧!$U$38,"",IF($AH255=ﾃﾞｰﾀ一覧!$U$25,VLOOKUP($AK255,ﾃﾞｰﾀ一覧!$AH$43:$AR$66,10,FALSE),VLOOKUP($AK255,ﾃﾞｰﾀ一覧!$AH$4:$AR$66,10,FALSE))))))</f>
        <v/>
      </c>
      <c r="BP255" s="1110"/>
      <c r="BQ255" s="1110"/>
      <c r="BR255" s="1111"/>
      <c r="BS255" s="1115">
        <f>IF($BL255="",0,VLOOKUP($BL255,ﾃﾞｰﾀ一覧!$AY$4:$BB$16,3,FALSE))</f>
        <v>0</v>
      </c>
      <c r="BT255" s="1115"/>
      <c r="BU255" s="1115"/>
      <c r="BV255" s="1112" t="str">
        <f>IF($BO255="","",IF($BF255=ﾃﾞｰﾀ一覧!$U$37,"",IF($BF255=ﾃﾞｰﾀ一覧!$U$38,"",IF($BO255=ﾃﾞｰﾀ一覧!$AT$27,ﾃﾞｰﾀ一覧!$AT$27,VLOOKUP($AK255,ﾃﾞｰﾀ一覧!$AH$4:$AR$66,11,FALSE)*IF($BO255=ﾃﾞｰﾀ一覧!$AT$17,($AR255+1)*($AV255+1),IF($BO255=ﾃﾞｰﾀ一覧!$AT$22,IF(COUNTIF($AD255,"*天端*"),ﾃﾞｰﾀ一覧!$AU$43/2,ﾃﾞｰﾀ一覧!$AU$43/3),IF($BO255=ﾃﾞｰﾀ一覧!$AT$20,$AR255*$AV255,IF($BO255=ﾃﾞｰﾀ一覧!$AT$21,$AV255,1))))))))</f>
        <v/>
      </c>
      <c r="BW255" s="1112"/>
      <c r="BX255" s="1112"/>
      <c r="BY255" s="1088" t="str">
        <f>IF($B255="","",IF($AH255="","",IF($CK255=ﾃﾞｰﾀ一覧!$U$53,ﾃﾞｰﾀ一覧!$U$61,IF($AH255=ﾃﾞｰﾀ一覧!$U$21,ﾃﾞｰﾀ一覧!$U$60,IF(OR($AH255=ﾃﾞｰﾀ一覧!$U$19,$AH255=ﾃﾞｰﾀ一覧!$U$20,$AH255=ﾃﾞｰﾀ一覧!$U$23,$AH255=ﾃﾞｰﾀ一覧!$U$22,$AH255=ﾃﾞｰﾀ一覧!$U$18,AH255=ﾃﾞｰﾀ一覧!$U$25),ﾃﾞｰﾀ一覧!$U$59,ﾃﾞｰﾀ一覧!$U$62)))))</f>
        <v/>
      </c>
      <c r="BZ255" s="1089"/>
      <c r="CA255" s="1113"/>
      <c r="CB255" s="1113"/>
      <c r="CC255" s="1113"/>
      <c r="CD255" s="1113"/>
      <c r="CE255" s="1113"/>
      <c r="CF255" s="1113"/>
      <c r="CG255" s="1113"/>
      <c r="CH255" s="1113"/>
      <c r="CI255" s="1114"/>
      <c r="CK255" s="240"/>
      <c r="CM255" s="378" t="str">
        <f t="shared" si="21"/>
        <v/>
      </c>
      <c r="CN255" s="379" t="str">
        <f t="shared" si="22"/>
        <v/>
      </c>
      <c r="CO255" s="379" t="str">
        <f t="shared" si="23"/>
        <v/>
      </c>
      <c r="CP255" s="380" t="str">
        <f t="shared" si="24"/>
        <v/>
      </c>
      <c r="CQ255" s="244"/>
      <c r="CR255" s="1100"/>
      <c r="CS255" s="1101"/>
      <c r="CT255" s="1102"/>
      <c r="CU255" s="1135"/>
      <c r="CV255" s="1136"/>
      <c r="CW255" s="1136"/>
      <c r="CX255" s="1137"/>
      <c r="CY255" s="1138"/>
      <c r="CZ255" s="1139"/>
      <c r="DA255" s="1140"/>
      <c r="DB255" s="1132"/>
      <c r="DC255" s="1133"/>
      <c r="DD255" s="1133"/>
      <c r="DE255" s="1133"/>
      <c r="DF255" s="1133"/>
      <c r="DG255" s="1134"/>
      <c r="DH255" s="580"/>
      <c r="DI255" s="1372"/>
      <c r="DJ255" s="1372"/>
      <c r="DK255" s="581"/>
      <c r="DL255" s="582"/>
      <c r="DM255" s="1372"/>
      <c r="DN255" s="1372"/>
      <c r="DO255" s="581"/>
      <c r="DP255" s="582"/>
      <c r="DQ255" s="1372"/>
      <c r="DR255" s="1372"/>
      <c r="DS255" s="583"/>
      <c r="DT255" s="1124"/>
      <c r="DU255" s="1125"/>
      <c r="DV255" s="1150"/>
      <c r="DW255" s="1124"/>
      <c r="DX255" s="1125"/>
      <c r="DY255" s="1150"/>
      <c r="DZ255" s="1362"/>
      <c r="EA255" s="1363"/>
      <c r="EB255" s="1362"/>
      <c r="EC255" s="1363"/>
      <c r="ED255" s="1362"/>
      <c r="EE255" s="1363"/>
      <c r="EF255" s="1364"/>
      <c r="EG255" s="1296"/>
      <c r="EH255" s="1296"/>
      <c r="EI255" s="1365"/>
      <c r="EJ255" s="1366"/>
      <c r="EK255" s="1367"/>
      <c r="EL255" s="1368"/>
      <c r="EM255" s="1298"/>
      <c r="EN255" s="1113"/>
      <c r="EO255" s="1369"/>
      <c r="EP255" s="1370"/>
      <c r="EQ255" s="1371"/>
      <c r="ER255" s="1298"/>
      <c r="ES255" s="1113"/>
      <c r="ET255" s="1113"/>
      <c r="EU255" s="1113"/>
      <c r="EV255" s="1113"/>
      <c r="EW255" s="1113"/>
      <c r="EX255" s="1113"/>
      <c r="EY255" s="1113"/>
      <c r="EZ255" s="1114"/>
    </row>
    <row r="256" spans="1:156" ht="30" customHeight="1" x14ac:dyDescent="0.2">
      <c r="A256" s="207">
        <f t="shared" si="25"/>
        <v>245</v>
      </c>
      <c r="B256" s="1103"/>
      <c r="C256" s="1104"/>
      <c r="D256" s="1092"/>
      <c r="E256" s="1093"/>
      <c r="F256" s="1094" t="str">
        <f t="shared" si="27"/>
        <v/>
      </c>
      <c r="G256" s="1095"/>
      <c r="H256" s="1095"/>
      <c r="I256" s="1095"/>
      <c r="J256" s="1095"/>
      <c r="K256" s="1095"/>
      <c r="L256" s="1095"/>
      <c r="M256" s="1095"/>
      <c r="N256" s="1095"/>
      <c r="O256" s="1095"/>
      <c r="P256" s="1095"/>
      <c r="Q256" s="1095"/>
      <c r="R256" s="1095"/>
      <c r="S256" s="1095"/>
      <c r="T256" s="1095"/>
      <c r="U256" s="1095"/>
      <c r="V256" s="1095"/>
      <c r="W256" s="1096"/>
      <c r="X256" s="1299">
        <f t="shared" si="26"/>
        <v>0</v>
      </c>
      <c r="Y256" s="1300"/>
      <c r="Z256" s="1301"/>
      <c r="AA256" s="1100"/>
      <c r="AB256" s="1101"/>
      <c r="AC256" s="1102"/>
      <c r="AD256" s="1135"/>
      <c r="AE256" s="1136"/>
      <c r="AF256" s="1136"/>
      <c r="AG256" s="1137"/>
      <c r="AH256" s="1138"/>
      <c r="AI256" s="1139"/>
      <c r="AJ256" s="1140"/>
      <c r="AK256" s="1132"/>
      <c r="AL256" s="1133"/>
      <c r="AM256" s="1133"/>
      <c r="AN256" s="1133"/>
      <c r="AO256" s="1133"/>
      <c r="AP256" s="1134"/>
      <c r="AQ256" s="642" t="str">
        <f>IF(AK256="","",VLOOKUP(AK256,ﾃﾞｰﾀ一覧!$AH$4:$AR$66,2,FALSE))</f>
        <v/>
      </c>
      <c r="AR256" s="1084"/>
      <c r="AS256" s="1084"/>
      <c r="AT256" s="643" t="str">
        <f>IF(AK256="","",VLOOKUP(AK256,ﾃﾞｰﾀ一覧!$AH$4:$AR$66,3,FALSE))</f>
        <v/>
      </c>
      <c r="AU256" s="644" t="str">
        <f>IF(AK256="","",VLOOKUP(AK256,ﾃﾞｰﾀ一覧!$AH$4:$AR$66,5,FALSE))</f>
        <v/>
      </c>
      <c r="AV256" s="1084"/>
      <c r="AW256" s="1084"/>
      <c r="AX256" s="643" t="str">
        <f>IF(AK256="","",VLOOKUP(AK256,ﾃﾞｰﾀ一覧!$AH$4:$AR$66,6,FALSE))</f>
        <v/>
      </c>
      <c r="AY256" s="649" t="str">
        <f>IF(AK256="","",VLOOKUP(AK256,ﾃﾞｰﾀ一覧!$AH$4:$AR$66,8,FALSE))</f>
        <v/>
      </c>
      <c r="AZ256" s="1084"/>
      <c r="BA256" s="1084"/>
      <c r="BB256" s="388" t="str">
        <f>IF(AK256="","",VLOOKUP(AK256,ﾃﾞｰﾀ一覧!$AH$4:$AR$66,9,FALSE))</f>
        <v/>
      </c>
      <c r="BC256" s="1124"/>
      <c r="BD256" s="1125"/>
      <c r="BE256" s="1125"/>
      <c r="BF256" s="1124"/>
      <c r="BG256" s="1125"/>
      <c r="BH256" s="1125"/>
      <c r="BI256" s="1124"/>
      <c r="BJ256" s="1125"/>
      <c r="BK256" s="1150"/>
      <c r="BL256" s="1154"/>
      <c r="BM256" s="1155"/>
      <c r="BN256" s="1156"/>
      <c r="BO256" s="1109" t="str">
        <f>IF($AK256="","",IF($BF256="","",IF($BF256=ﾃﾞｰﾀ一覧!$U$37,"",IF($BF256=ﾃﾞｰﾀ一覧!$U$38,"",IF($AH256=ﾃﾞｰﾀ一覧!$U$25,VLOOKUP($AK256,ﾃﾞｰﾀ一覧!$AH$43:$AR$66,10,FALSE),VLOOKUP($AK256,ﾃﾞｰﾀ一覧!$AH$4:$AR$66,10,FALSE))))))</f>
        <v/>
      </c>
      <c r="BP256" s="1110"/>
      <c r="BQ256" s="1110"/>
      <c r="BR256" s="1111"/>
      <c r="BS256" s="1115">
        <f>IF($BL256="",0,VLOOKUP($BL256,ﾃﾞｰﾀ一覧!$AY$4:$BB$16,3,FALSE))</f>
        <v>0</v>
      </c>
      <c r="BT256" s="1115"/>
      <c r="BU256" s="1115"/>
      <c r="BV256" s="1112" t="str">
        <f>IF($BO256="","",IF($BF256=ﾃﾞｰﾀ一覧!$U$37,"",IF($BF256=ﾃﾞｰﾀ一覧!$U$38,"",IF($BO256=ﾃﾞｰﾀ一覧!$AT$27,ﾃﾞｰﾀ一覧!$AT$27,VLOOKUP($AK256,ﾃﾞｰﾀ一覧!$AH$4:$AR$66,11,FALSE)*IF($BO256=ﾃﾞｰﾀ一覧!$AT$17,($AR256+1)*($AV256+1),IF($BO256=ﾃﾞｰﾀ一覧!$AT$22,IF(COUNTIF($AD256,"*天端*"),ﾃﾞｰﾀ一覧!$AU$43/2,ﾃﾞｰﾀ一覧!$AU$43/3),IF($BO256=ﾃﾞｰﾀ一覧!$AT$20,$AR256*$AV256,IF($BO256=ﾃﾞｰﾀ一覧!$AT$21,$AV256,1))))))))</f>
        <v/>
      </c>
      <c r="BW256" s="1112"/>
      <c r="BX256" s="1112"/>
      <c r="BY256" s="1088" t="str">
        <f>IF($B256="","",IF($AH256="","",IF($CK256=ﾃﾞｰﾀ一覧!$U$53,ﾃﾞｰﾀ一覧!$U$61,IF($AH256=ﾃﾞｰﾀ一覧!$U$21,ﾃﾞｰﾀ一覧!$U$60,IF(OR($AH256=ﾃﾞｰﾀ一覧!$U$19,$AH256=ﾃﾞｰﾀ一覧!$U$20,$AH256=ﾃﾞｰﾀ一覧!$U$23,$AH256=ﾃﾞｰﾀ一覧!$U$22,$AH256=ﾃﾞｰﾀ一覧!$U$18,AH256=ﾃﾞｰﾀ一覧!$U$25),ﾃﾞｰﾀ一覧!$U$59,ﾃﾞｰﾀ一覧!$U$62)))))</f>
        <v/>
      </c>
      <c r="BZ256" s="1089"/>
      <c r="CA256" s="1113"/>
      <c r="CB256" s="1113"/>
      <c r="CC256" s="1113"/>
      <c r="CD256" s="1113"/>
      <c r="CE256" s="1113"/>
      <c r="CF256" s="1113"/>
      <c r="CG256" s="1113"/>
      <c r="CH256" s="1113"/>
      <c r="CI256" s="1114"/>
      <c r="CK256" s="240"/>
      <c r="CM256" s="378" t="str">
        <f t="shared" si="21"/>
        <v/>
      </c>
      <c r="CN256" s="379" t="str">
        <f t="shared" si="22"/>
        <v/>
      </c>
      <c r="CO256" s="379" t="str">
        <f t="shared" si="23"/>
        <v/>
      </c>
      <c r="CP256" s="380" t="str">
        <f t="shared" si="24"/>
        <v/>
      </c>
      <c r="CQ256" s="244"/>
      <c r="CR256" s="1100"/>
      <c r="CS256" s="1101"/>
      <c r="CT256" s="1102"/>
      <c r="CU256" s="1135"/>
      <c r="CV256" s="1136"/>
      <c r="CW256" s="1136"/>
      <c r="CX256" s="1137"/>
      <c r="CY256" s="1138"/>
      <c r="CZ256" s="1139"/>
      <c r="DA256" s="1140"/>
      <c r="DB256" s="1132"/>
      <c r="DC256" s="1133"/>
      <c r="DD256" s="1133"/>
      <c r="DE256" s="1133"/>
      <c r="DF256" s="1133"/>
      <c r="DG256" s="1134"/>
      <c r="DH256" s="580"/>
      <c r="DI256" s="1372"/>
      <c r="DJ256" s="1372"/>
      <c r="DK256" s="581"/>
      <c r="DL256" s="582"/>
      <c r="DM256" s="1372"/>
      <c r="DN256" s="1372"/>
      <c r="DO256" s="581"/>
      <c r="DP256" s="582"/>
      <c r="DQ256" s="1372"/>
      <c r="DR256" s="1372"/>
      <c r="DS256" s="583"/>
      <c r="DT256" s="1124"/>
      <c r="DU256" s="1125"/>
      <c r="DV256" s="1125"/>
      <c r="DW256" s="1124"/>
      <c r="DX256" s="1125"/>
      <c r="DY256" s="1150"/>
      <c r="DZ256" s="1362"/>
      <c r="EA256" s="1363"/>
      <c r="EB256" s="1362"/>
      <c r="EC256" s="1363"/>
      <c r="ED256" s="1362"/>
      <c r="EE256" s="1377"/>
      <c r="EF256" s="1378"/>
      <c r="EG256" s="1379"/>
      <c r="EH256" s="1379"/>
      <c r="EI256" s="1380"/>
      <c r="EJ256" s="1381"/>
      <c r="EK256" s="1381"/>
      <c r="EL256" s="1381"/>
      <c r="EM256" s="1382"/>
      <c r="EN256" s="1382"/>
      <c r="EO256" s="1382"/>
      <c r="EP256" s="1375"/>
      <c r="EQ256" s="1376"/>
      <c r="ER256" s="1113"/>
      <c r="ES256" s="1113"/>
      <c r="ET256" s="1113"/>
      <c r="EU256" s="1113"/>
      <c r="EV256" s="1113"/>
      <c r="EW256" s="1113"/>
      <c r="EX256" s="1113"/>
      <c r="EY256" s="1113"/>
      <c r="EZ256" s="1114"/>
    </row>
    <row r="257" spans="1:156" ht="30" customHeight="1" x14ac:dyDescent="0.2">
      <c r="A257" s="207">
        <f t="shared" si="25"/>
        <v>246</v>
      </c>
      <c r="B257" s="1103"/>
      <c r="C257" s="1104"/>
      <c r="D257" s="1092"/>
      <c r="E257" s="1093"/>
      <c r="F257" s="1094" t="str">
        <f t="shared" si="27"/>
        <v/>
      </c>
      <c r="G257" s="1095"/>
      <c r="H257" s="1095"/>
      <c r="I257" s="1095"/>
      <c r="J257" s="1095"/>
      <c r="K257" s="1095"/>
      <c r="L257" s="1095"/>
      <c r="M257" s="1095"/>
      <c r="N257" s="1095"/>
      <c r="O257" s="1095"/>
      <c r="P257" s="1095"/>
      <c r="Q257" s="1095"/>
      <c r="R257" s="1095"/>
      <c r="S257" s="1095"/>
      <c r="T257" s="1095"/>
      <c r="U257" s="1095"/>
      <c r="V257" s="1095"/>
      <c r="W257" s="1096"/>
      <c r="X257" s="1299">
        <f t="shared" si="26"/>
        <v>0</v>
      </c>
      <c r="Y257" s="1300"/>
      <c r="Z257" s="1301"/>
      <c r="AA257" s="1100"/>
      <c r="AB257" s="1101"/>
      <c r="AC257" s="1102"/>
      <c r="AD257" s="1135"/>
      <c r="AE257" s="1136"/>
      <c r="AF257" s="1136"/>
      <c r="AG257" s="1137"/>
      <c r="AH257" s="1138"/>
      <c r="AI257" s="1139"/>
      <c r="AJ257" s="1140"/>
      <c r="AK257" s="1132"/>
      <c r="AL257" s="1133"/>
      <c r="AM257" s="1133"/>
      <c r="AN257" s="1133"/>
      <c r="AO257" s="1133"/>
      <c r="AP257" s="1134"/>
      <c r="AQ257" s="642" t="str">
        <f>IF(AK257="","",VLOOKUP(AK257,ﾃﾞｰﾀ一覧!$AH$4:$AR$66,2,FALSE))</f>
        <v/>
      </c>
      <c r="AR257" s="1084"/>
      <c r="AS257" s="1084"/>
      <c r="AT257" s="643" t="str">
        <f>IF(AK257="","",VLOOKUP(AK257,ﾃﾞｰﾀ一覧!$AH$4:$AR$66,3,FALSE))</f>
        <v/>
      </c>
      <c r="AU257" s="644" t="str">
        <f>IF(AK257="","",VLOOKUP(AK257,ﾃﾞｰﾀ一覧!$AH$4:$AR$66,5,FALSE))</f>
        <v/>
      </c>
      <c r="AV257" s="1084"/>
      <c r="AW257" s="1084"/>
      <c r="AX257" s="643" t="str">
        <f>IF(AK257="","",VLOOKUP(AK257,ﾃﾞｰﾀ一覧!$AH$4:$AR$66,6,FALSE))</f>
        <v/>
      </c>
      <c r="AY257" s="649" t="str">
        <f>IF(AK257="","",VLOOKUP(AK257,ﾃﾞｰﾀ一覧!$AH$4:$AR$66,8,FALSE))</f>
        <v/>
      </c>
      <c r="AZ257" s="1084"/>
      <c r="BA257" s="1084"/>
      <c r="BB257" s="388" t="str">
        <f>IF(AK257="","",VLOOKUP(AK257,ﾃﾞｰﾀ一覧!$AH$4:$AR$66,9,FALSE))</f>
        <v/>
      </c>
      <c r="BC257" s="1124"/>
      <c r="BD257" s="1125"/>
      <c r="BE257" s="1125"/>
      <c r="BF257" s="1124"/>
      <c r="BG257" s="1125"/>
      <c r="BH257" s="1125"/>
      <c r="BI257" s="1124"/>
      <c r="BJ257" s="1125"/>
      <c r="BK257" s="1150"/>
      <c r="BL257" s="1154"/>
      <c r="BM257" s="1155"/>
      <c r="BN257" s="1156"/>
      <c r="BO257" s="1109" t="str">
        <f>IF($AK257="","",IF($BF257="","",IF($BF257=ﾃﾞｰﾀ一覧!$U$37,"",IF($BF257=ﾃﾞｰﾀ一覧!$U$38,"",IF($AH257=ﾃﾞｰﾀ一覧!$U$25,VLOOKUP($AK257,ﾃﾞｰﾀ一覧!$AH$43:$AR$66,10,FALSE),VLOOKUP($AK257,ﾃﾞｰﾀ一覧!$AH$4:$AR$66,10,FALSE))))))</f>
        <v/>
      </c>
      <c r="BP257" s="1110"/>
      <c r="BQ257" s="1110"/>
      <c r="BR257" s="1111"/>
      <c r="BS257" s="1115">
        <f>IF($BL257="",0,VLOOKUP($BL257,ﾃﾞｰﾀ一覧!$AY$4:$BB$16,3,FALSE))</f>
        <v>0</v>
      </c>
      <c r="BT257" s="1115"/>
      <c r="BU257" s="1115"/>
      <c r="BV257" s="1112" t="str">
        <f>IF($BO257="","",IF($BF257=ﾃﾞｰﾀ一覧!$U$37,"",IF($BF257=ﾃﾞｰﾀ一覧!$U$38,"",IF($BO257=ﾃﾞｰﾀ一覧!$AT$27,ﾃﾞｰﾀ一覧!$AT$27,VLOOKUP($AK257,ﾃﾞｰﾀ一覧!$AH$4:$AR$66,11,FALSE)*IF($BO257=ﾃﾞｰﾀ一覧!$AT$17,($AR257+1)*($AV257+1),IF($BO257=ﾃﾞｰﾀ一覧!$AT$22,IF(COUNTIF($AD257,"*天端*"),ﾃﾞｰﾀ一覧!$AU$43/2,ﾃﾞｰﾀ一覧!$AU$43/3),IF($BO257=ﾃﾞｰﾀ一覧!$AT$20,$AR257*$AV257,IF($BO257=ﾃﾞｰﾀ一覧!$AT$21,$AV257,1))))))))</f>
        <v/>
      </c>
      <c r="BW257" s="1112"/>
      <c r="BX257" s="1112"/>
      <c r="BY257" s="1088" t="str">
        <f>IF($B257="","",IF($AH257="","",IF($CK257=ﾃﾞｰﾀ一覧!$U$53,ﾃﾞｰﾀ一覧!$U$61,IF($AH257=ﾃﾞｰﾀ一覧!$U$21,ﾃﾞｰﾀ一覧!$U$60,IF(OR($AH257=ﾃﾞｰﾀ一覧!$U$19,$AH257=ﾃﾞｰﾀ一覧!$U$20,$AH257=ﾃﾞｰﾀ一覧!$U$23,$AH257=ﾃﾞｰﾀ一覧!$U$22,$AH257=ﾃﾞｰﾀ一覧!$U$18,AH257=ﾃﾞｰﾀ一覧!$U$25),ﾃﾞｰﾀ一覧!$U$59,ﾃﾞｰﾀ一覧!$U$62)))))</f>
        <v/>
      </c>
      <c r="BZ257" s="1089"/>
      <c r="CA257" s="1113"/>
      <c r="CB257" s="1113"/>
      <c r="CC257" s="1113"/>
      <c r="CD257" s="1113"/>
      <c r="CE257" s="1113"/>
      <c r="CF257" s="1113"/>
      <c r="CG257" s="1113"/>
      <c r="CH257" s="1113"/>
      <c r="CI257" s="1114"/>
      <c r="CK257" s="240"/>
      <c r="CM257" s="378" t="str">
        <f t="shared" si="21"/>
        <v/>
      </c>
      <c r="CN257" s="379" t="str">
        <f t="shared" si="22"/>
        <v/>
      </c>
      <c r="CO257" s="379" t="str">
        <f t="shared" si="23"/>
        <v/>
      </c>
      <c r="CP257" s="380" t="str">
        <f t="shared" si="24"/>
        <v/>
      </c>
      <c r="CQ257" s="244"/>
      <c r="CR257" s="1100"/>
      <c r="CS257" s="1101"/>
      <c r="CT257" s="1102"/>
      <c r="CU257" s="1135"/>
      <c r="CV257" s="1136"/>
      <c r="CW257" s="1136"/>
      <c r="CX257" s="1137"/>
      <c r="CY257" s="1138"/>
      <c r="CZ257" s="1139"/>
      <c r="DA257" s="1140"/>
      <c r="DB257" s="1132"/>
      <c r="DC257" s="1133"/>
      <c r="DD257" s="1133"/>
      <c r="DE257" s="1133"/>
      <c r="DF257" s="1133"/>
      <c r="DG257" s="1134"/>
      <c r="DH257" s="580"/>
      <c r="DI257" s="1372"/>
      <c r="DJ257" s="1372"/>
      <c r="DK257" s="581"/>
      <c r="DL257" s="582"/>
      <c r="DM257" s="1372"/>
      <c r="DN257" s="1372"/>
      <c r="DO257" s="581"/>
      <c r="DP257" s="582"/>
      <c r="DQ257" s="1372"/>
      <c r="DR257" s="1372"/>
      <c r="DS257" s="583"/>
      <c r="DT257" s="1124"/>
      <c r="DU257" s="1125"/>
      <c r="DV257" s="1125"/>
      <c r="DW257" s="1124"/>
      <c r="DX257" s="1125"/>
      <c r="DY257" s="1150"/>
      <c r="DZ257" s="1362"/>
      <c r="EA257" s="1363"/>
      <c r="EB257" s="1362"/>
      <c r="EC257" s="1363"/>
      <c r="ED257" s="1362"/>
      <c r="EE257" s="1377"/>
      <c r="EF257" s="1378"/>
      <c r="EG257" s="1379"/>
      <c r="EH257" s="1379"/>
      <c r="EI257" s="1380"/>
      <c r="EJ257" s="1381"/>
      <c r="EK257" s="1381"/>
      <c r="EL257" s="1381"/>
      <c r="EM257" s="1382"/>
      <c r="EN257" s="1382"/>
      <c r="EO257" s="1382"/>
      <c r="EP257" s="1375"/>
      <c r="EQ257" s="1376"/>
      <c r="ER257" s="1113"/>
      <c r="ES257" s="1113"/>
      <c r="ET257" s="1113"/>
      <c r="EU257" s="1113"/>
      <c r="EV257" s="1113"/>
      <c r="EW257" s="1113"/>
      <c r="EX257" s="1113"/>
      <c r="EY257" s="1113"/>
      <c r="EZ257" s="1114"/>
    </row>
    <row r="258" spans="1:156" ht="30" customHeight="1" x14ac:dyDescent="0.2">
      <c r="A258" s="207">
        <f t="shared" si="25"/>
        <v>247</v>
      </c>
      <c r="B258" s="1103"/>
      <c r="C258" s="1104"/>
      <c r="D258" s="1092"/>
      <c r="E258" s="1093"/>
      <c r="F258" s="1094" t="str">
        <f t="shared" si="27"/>
        <v/>
      </c>
      <c r="G258" s="1095"/>
      <c r="H258" s="1095"/>
      <c r="I258" s="1095"/>
      <c r="J258" s="1095"/>
      <c r="K258" s="1095"/>
      <c r="L258" s="1095"/>
      <c r="M258" s="1095"/>
      <c r="N258" s="1095"/>
      <c r="O258" s="1095"/>
      <c r="P258" s="1095"/>
      <c r="Q258" s="1095"/>
      <c r="R258" s="1095"/>
      <c r="S258" s="1095"/>
      <c r="T258" s="1095"/>
      <c r="U258" s="1095"/>
      <c r="V258" s="1095"/>
      <c r="W258" s="1096"/>
      <c r="X258" s="1299">
        <f t="shared" si="26"/>
        <v>0</v>
      </c>
      <c r="Y258" s="1300"/>
      <c r="Z258" s="1301"/>
      <c r="AA258" s="1100"/>
      <c r="AB258" s="1101"/>
      <c r="AC258" s="1102"/>
      <c r="AD258" s="1135"/>
      <c r="AE258" s="1136"/>
      <c r="AF258" s="1136"/>
      <c r="AG258" s="1137"/>
      <c r="AH258" s="1138"/>
      <c r="AI258" s="1139"/>
      <c r="AJ258" s="1140"/>
      <c r="AK258" s="1132"/>
      <c r="AL258" s="1133"/>
      <c r="AM258" s="1133"/>
      <c r="AN258" s="1133"/>
      <c r="AO258" s="1133"/>
      <c r="AP258" s="1134"/>
      <c r="AQ258" s="642" t="str">
        <f>IF(AK258="","",VLOOKUP(AK258,ﾃﾞｰﾀ一覧!$AH$4:$AR$66,2,FALSE))</f>
        <v/>
      </c>
      <c r="AR258" s="1084"/>
      <c r="AS258" s="1084"/>
      <c r="AT258" s="643" t="str">
        <f>IF(AK258="","",VLOOKUP(AK258,ﾃﾞｰﾀ一覧!$AH$4:$AR$66,3,FALSE))</f>
        <v/>
      </c>
      <c r="AU258" s="644" t="str">
        <f>IF(AK258="","",VLOOKUP(AK258,ﾃﾞｰﾀ一覧!$AH$4:$AR$66,5,FALSE))</f>
        <v/>
      </c>
      <c r="AV258" s="1084"/>
      <c r="AW258" s="1084"/>
      <c r="AX258" s="643" t="str">
        <f>IF(AK258="","",VLOOKUP(AK258,ﾃﾞｰﾀ一覧!$AH$4:$AR$66,6,FALSE))</f>
        <v/>
      </c>
      <c r="AY258" s="649" t="str">
        <f>IF(AK258="","",VLOOKUP(AK258,ﾃﾞｰﾀ一覧!$AH$4:$AR$66,8,FALSE))</f>
        <v/>
      </c>
      <c r="AZ258" s="1084"/>
      <c r="BA258" s="1084"/>
      <c r="BB258" s="388" t="str">
        <f>IF(AK258="","",VLOOKUP(AK258,ﾃﾞｰﾀ一覧!$AH$4:$AR$66,9,FALSE))</f>
        <v/>
      </c>
      <c r="BC258" s="1124"/>
      <c r="BD258" s="1125"/>
      <c r="BE258" s="1125"/>
      <c r="BF258" s="1124"/>
      <c r="BG258" s="1125"/>
      <c r="BH258" s="1125"/>
      <c r="BI258" s="1124"/>
      <c r="BJ258" s="1125"/>
      <c r="BK258" s="1150"/>
      <c r="BL258" s="1154"/>
      <c r="BM258" s="1155"/>
      <c r="BN258" s="1156"/>
      <c r="BO258" s="1109" t="str">
        <f>IF($AK258="","",IF($BF258="","",IF($BF258=ﾃﾞｰﾀ一覧!$U$37,"",IF($BF258=ﾃﾞｰﾀ一覧!$U$38,"",IF($AH258=ﾃﾞｰﾀ一覧!$U$25,VLOOKUP($AK258,ﾃﾞｰﾀ一覧!$AH$43:$AR$66,10,FALSE),VLOOKUP($AK258,ﾃﾞｰﾀ一覧!$AH$4:$AR$66,10,FALSE))))))</f>
        <v/>
      </c>
      <c r="BP258" s="1110"/>
      <c r="BQ258" s="1110"/>
      <c r="BR258" s="1111"/>
      <c r="BS258" s="1115">
        <f>IF($BL258="",0,VLOOKUP($BL258,ﾃﾞｰﾀ一覧!$AY$4:$BB$16,3,FALSE))</f>
        <v>0</v>
      </c>
      <c r="BT258" s="1115"/>
      <c r="BU258" s="1115"/>
      <c r="BV258" s="1112" t="str">
        <f>IF($BO258="","",IF($BF258=ﾃﾞｰﾀ一覧!$U$37,"",IF($BF258=ﾃﾞｰﾀ一覧!$U$38,"",IF($BO258=ﾃﾞｰﾀ一覧!$AT$27,ﾃﾞｰﾀ一覧!$AT$27,VLOOKUP($AK258,ﾃﾞｰﾀ一覧!$AH$4:$AR$66,11,FALSE)*IF($BO258=ﾃﾞｰﾀ一覧!$AT$17,($AR258+1)*($AV258+1),IF($BO258=ﾃﾞｰﾀ一覧!$AT$22,IF(COUNTIF($AD258,"*天端*"),ﾃﾞｰﾀ一覧!$AU$43/2,ﾃﾞｰﾀ一覧!$AU$43/3),IF($BO258=ﾃﾞｰﾀ一覧!$AT$20,$AR258*$AV258,IF($BO258=ﾃﾞｰﾀ一覧!$AT$21,$AV258,1))))))))</f>
        <v/>
      </c>
      <c r="BW258" s="1112"/>
      <c r="BX258" s="1112"/>
      <c r="BY258" s="1088" t="str">
        <f>IF($B258="","",IF($AH258="","",IF($CK258=ﾃﾞｰﾀ一覧!$U$53,ﾃﾞｰﾀ一覧!$U$61,IF($AH258=ﾃﾞｰﾀ一覧!$U$21,ﾃﾞｰﾀ一覧!$U$60,IF(OR($AH258=ﾃﾞｰﾀ一覧!$U$19,$AH258=ﾃﾞｰﾀ一覧!$U$20,$AH258=ﾃﾞｰﾀ一覧!$U$23,$AH258=ﾃﾞｰﾀ一覧!$U$22,$AH258=ﾃﾞｰﾀ一覧!$U$18,AH258=ﾃﾞｰﾀ一覧!$U$25),ﾃﾞｰﾀ一覧!$U$59,ﾃﾞｰﾀ一覧!$U$62)))))</f>
        <v/>
      </c>
      <c r="BZ258" s="1089"/>
      <c r="CA258" s="1113"/>
      <c r="CB258" s="1113"/>
      <c r="CC258" s="1113"/>
      <c r="CD258" s="1113"/>
      <c r="CE258" s="1113"/>
      <c r="CF258" s="1113"/>
      <c r="CG258" s="1113"/>
      <c r="CH258" s="1113"/>
      <c r="CI258" s="1114"/>
      <c r="CK258" s="240"/>
      <c r="CM258" s="378" t="str">
        <f t="shared" si="21"/>
        <v/>
      </c>
      <c r="CN258" s="379" t="str">
        <f t="shared" si="22"/>
        <v/>
      </c>
      <c r="CO258" s="379" t="str">
        <f t="shared" si="23"/>
        <v/>
      </c>
      <c r="CP258" s="380" t="str">
        <f t="shared" si="24"/>
        <v/>
      </c>
      <c r="CQ258" s="244"/>
      <c r="CR258" s="1100"/>
      <c r="CS258" s="1101"/>
      <c r="CT258" s="1102"/>
      <c r="CU258" s="1135"/>
      <c r="CV258" s="1136"/>
      <c r="CW258" s="1136"/>
      <c r="CX258" s="1137"/>
      <c r="CY258" s="1138"/>
      <c r="CZ258" s="1139"/>
      <c r="DA258" s="1140"/>
      <c r="DB258" s="1132"/>
      <c r="DC258" s="1133"/>
      <c r="DD258" s="1133"/>
      <c r="DE258" s="1133"/>
      <c r="DF258" s="1133"/>
      <c r="DG258" s="1134"/>
      <c r="DH258" s="580"/>
      <c r="DI258" s="1372"/>
      <c r="DJ258" s="1372"/>
      <c r="DK258" s="581"/>
      <c r="DL258" s="582"/>
      <c r="DM258" s="1372"/>
      <c r="DN258" s="1372"/>
      <c r="DO258" s="581"/>
      <c r="DP258" s="582"/>
      <c r="DQ258" s="1372"/>
      <c r="DR258" s="1372"/>
      <c r="DS258" s="583"/>
      <c r="DT258" s="1124"/>
      <c r="DU258" s="1125"/>
      <c r="DV258" s="1125"/>
      <c r="DW258" s="1124"/>
      <c r="DX258" s="1125"/>
      <c r="DY258" s="1150"/>
      <c r="DZ258" s="1362"/>
      <c r="EA258" s="1363"/>
      <c r="EB258" s="1362"/>
      <c r="EC258" s="1363"/>
      <c r="ED258" s="1362"/>
      <c r="EE258" s="1377"/>
      <c r="EF258" s="1378"/>
      <c r="EG258" s="1379"/>
      <c r="EH258" s="1379"/>
      <c r="EI258" s="1380"/>
      <c r="EJ258" s="1381"/>
      <c r="EK258" s="1381"/>
      <c r="EL258" s="1381"/>
      <c r="EM258" s="1382"/>
      <c r="EN258" s="1382"/>
      <c r="EO258" s="1382"/>
      <c r="EP258" s="1375"/>
      <c r="EQ258" s="1376"/>
      <c r="ER258" s="1113"/>
      <c r="ES258" s="1113"/>
      <c r="ET258" s="1113"/>
      <c r="EU258" s="1113"/>
      <c r="EV258" s="1113"/>
      <c r="EW258" s="1113"/>
      <c r="EX258" s="1113"/>
      <c r="EY258" s="1113"/>
      <c r="EZ258" s="1114"/>
    </row>
    <row r="259" spans="1:156" ht="30" customHeight="1" x14ac:dyDescent="0.2">
      <c r="A259" s="207">
        <f t="shared" si="25"/>
        <v>248</v>
      </c>
      <c r="B259" s="1103"/>
      <c r="C259" s="1104"/>
      <c r="D259" s="1092"/>
      <c r="E259" s="1093"/>
      <c r="F259" s="1094" t="str">
        <f t="shared" si="27"/>
        <v/>
      </c>
      <c r="G259" s="1095"/>
      <c r="H259" s="1095"/>
      <c r="I259" s="1095"/>
      <c r="J259" s="1095"/>
      <c r="K259" s="1095"/>
      <c r="L259" s="1095"/>
      <c r="M259" s="1095"/>
      <c r="N259" s="1095"/>
      <c r="O259" s="1095"/>
      <c r="P259" s="1095"/>
      <c r="Q259" s="1095"/>
      <c r="R259" s="1095"/>
      <c r="S259" s="1095"/>
      <c r="T259" s="1095"/>
      <c r="U259" s="1095"/>
      <c r="V259" s="1095"/>
      <c r="W259" s="1096"/>
      <c r="X259" s="1299">
        <f t="shared" si="26"/>
        <v>0</v>
      </c>
      <c r="Y259" s="1300"/>
      <c r="Z259" s="1301"/>
      <c r="AA259" s="1100"/>
      <c r="AB259" s="1101"/>
      <c r="AC259" s="1102"/>
      <c r="AD259" s="1135"/>
      <c r="AE259" s="1136"/>
      <c r="AF259" s="1136"/>
      <c r="AG259" s="1137"/>
      <c r="AH259" s="1138"/>
      <c r="AI259" s="1139"/>
      <c r="AJ259" s="1140"/>
      <c r="AK259" s="1132"/>
      <c r="AL259" s="1133"/>
      <c r="AM259" s="1133"/>
      <c r="AN259" s="1133"/>
      <c r="AO259" s="1133"/>
      <c r="AP259" s="1134"/>
      <c r="AQ259" s="642" t="str">
        <f>IF(AK259="","",VLOOKUP(AK259,ﾃﾞｰﾀ一覧!$AH$4:$AR$66,2,FALSE))</f>
        <v/>
      </c>
      <c r="AR259" s="1084"/>
      <c r="AS259" s="1084"/>
      <c r="AT259" s="643" t="str">
        <f>IF(AK259="","",VLOOKUP(AK259,ﾃﾞｰﾀ一覧!$AH$4:$AR$66,3,FALSE))</f>
        <v/>
      </c>
      <c r="AU259" s="644" t="str">
        <f>IF(AK259="","",VLOOKUP(AK259,ﾃﾞｰﾀ一覧!$AH$4:$AR$66,5,FALSE))</f>
        <v/>
      </c>
      <c r="AV259" s="1084"/>
      <c r="AW259" s="1084"/>
      <c r="AX259" s="643" t="str">
        <f>IF(AK259="","",VLOOKUP(AK259,ﾃﾞｰﾀ一覧!$AH$4:$AR$66,6,FALSE))</f>
        <v/>
      </c>
      <c r="AY259" s="649" t="str">
        <f>IF(AK259="","",VLOOKUP(AK259,ﾃﾞｰﾀ一覧!$AH$4:$AR$66,8,FALSE))</f>
        <v/>
      </c>
      <c r="AZ259" s="1084"/>
      <c r="BA259" s="1084"/>
      <c r="BB259" s="388" t="str">
        <f>IF(AK259="","",VLOOKUP(AK259,ﾃﾞｰﾀ一覧!$AH$4:$AR$66,9,FALSE))</f>
        <v/>
      </c>
      <c r="BC259" s="1124"/>
      <c r="BD259" s="1125"/>
      <c r="BE259" s="1125"/>
      <c r="BF259" s="1124"/>
      <c r="BG259" s="1125"/>
      <c r="BH259" s="1125"/>
      <c r="BI259" s="1124"/>
      <c r="BJ259" s="1125"/>
      <c r="BK259" s="1150"/>
      <c r="BL259" s="1154"/>
      <c r="BM259" s="1155"/>
      <c r="BN259" s="1156"/>
      <c r="BO259" s="1109" t="str">
        <f>IF($AK259="","",IF($BF259="","",IF($BF259=ﾃﾞｰﾀ一覧!$U$37,"",IF($BF259=ﾃﾞｰﾀ一覧!$U$38,"",IF($AH259=ﾃﾞｰﾀ一覧!$U$25,VLOOKUP($AK259,ﾃﾞｰﾀ一覧!$AH$43:$AR$66,10,FALSE),VLOOKUP($AK259,ﾃﾞｰﾀ一覧!$AH$4:$AR$66,10,FALSE))))))</f>
        <v/>
      </c>
      <c r="BP259" s="1110"/>
      <c r="BQ259" s="1110"/>
      <c r="BR259" s="1111"/>
      <c r="BS259" s="1115">
        <f>IF($BL259="",0,VLOOKUP($BL259,ﾃﾞｰﾀ一覧!$AY$4:$BB$16,3,FALSE))</f>
        <v>0</v>
      </c>
      <c r="BT259" s="1115"/>
      <c r="BU259" s="1115"/>
      <c r="BV259" s="1112" t="str">
        <f>IF($BO259="","",IF($BF259=ﾃﾞｰﾀ一覧!$U$37,"",IF($BF259=ﾃﾞｰﾀ一覧!$U$38,"",IF($BO259=ﾃﾞｰﾀ一覧!$AT$27,ﾃﾞｰﾀ一覧!$AT$27,VLOOKUP($AK259,ﾃﾞｰﾀ一覧!$AH$4:$AR$66,11,FALSE)*IF($BO259=ﾃﾞｰﾀ一覧!$AT$17,($AR259+1)*($AV259+1),IF($BO259=ﾃﾞｰﾀ一覧!$AT$22,IF(COUNTIF($AD259,"*天端*"),ﾃﾞｰﾀ一覧!$AU$43/2,ﾃﾞｰﾀ一覧!$AU$43/3),IF($BO259=ﾃﾞｰﾀ一覧!$AT$20,$AR259*$AV259,IF($BO259=ﾃﾞｰﾀ一覧!$AT$21,$AV259,1))))))))</f>
        <v/>
      </c>
      <c r="BW259" s="1112"/>
      <c r="BX259" s="1112"/>
      <c r="BY259" s="1088" t="str">
        <f>IF($B259="","",IF($AH259="","",IF($CK259=ﾃﾞｰﾀ一覧!$U$53,ﾃﾞｰﾀ一覧!$U$61,IF($AH259=ﾃﾞｰﾀ一覧!$U$21,ﾃﾞｰﾀ一覧!$U$60,IF(OR($AH259=ﾃﾞｰﾀ一覧!$U$19,$AH259=ﾃﾞｰﾀ一覧!$U$20,$AH259=ﾃﾞｰﾀ一覧!$U$23,$AH259=ﾃﾞｰﾀ一覧!$U$22,$AH259=ﾃﾞｰﾀ一覧!$U$18,AH259=ﾃﾞｰﾀ一覧!$U$25),ﾃﾞｰﾀ一覧!$U$59,ﾃﾞｰﾀ一覧!$U$62)))))</f>
        <v/>
      </c>
      <c r="BZ259" s="1089"/>
      <c r="CA259" s="1113"/>
      <c r="CB259" s="1113"/>
      <c r="CC259" s="1113"/>
      <c r="CD259" s="1113"/>
      <c r="CE259" s="1113"/>
      <c r="CF259" s="1113"/>
      <c r="CG259" s="1113"/>
      <c r="CH259" s="1113"/>
      <c r="CI259" s="1114"/>
      <c r="CK259" s="240"/>
      <c r="CM259" s="378" t="str">
        <f t="shared" si="21"/>
        <v/>
      </c>
      <c r="CN259" s="379" t="str">
        <f t="shared" si="22"/>
        <v/>
      </c>
      <c r="CO259" s="379" t="str">
        <f t="shared" si="23"/>
        <v/>
      </c>
      <c r="CP259" s="380" t="str">
        <f t="shared" si="24"/>
        <v/>
      </c>
      <c r="CQ259" s="244"/>
      <c r="CR259" s="1100"/>
      <c r="CS259" s="1101"/>
      <c r="CT259" s="1102"/>
      <c r="CU259" s="1135"/>
      <c r="CV259" s="1136"/>
      <c r="CW259" s="1136"/>
      <c r="CX259" s="1137"/>
      <c r="CY259" s="1138"/>
      <c r="CZ259" s="1139"/>
      <c r="DA259" s="1140"/>
      <c r="DB259" s="1132"/>
      <c r="DC259" s="1133"/>
      <c r="DD259" s="1133"/>
      <c r="DE259" s="1133"/>
      <c r="DF259" s="1133"/>
      <c r="DG259" s="1134"/>
      <c r="DH259" s="580"/>
      <c r="DI259" s="1372"/>
      <c r="DJ259" s="1372"/>
      <c r="DK259" s="581"/>
      <c r="DL259" s="582"/>
      <c r="DM259" s="1372"/>
      <c r="DN259" s="1372"/>
      <c r="DO259" s="581"/>
      <c r="DP259" s="582"/>
      <c r="DQ259" s="1372"/>
      <c r="DR259" s="1372"/>
      <c r="DS259" s="583"/>
      <c r="DT259" s="1124"/>
      <c r="DU259" s="1125"/>
      <c r="DV259" s="1125"/>
      <c r="DW259" s="1124"/>
      <c r="DX259" s="1125"/>
      <c r="DY259" s="1150"/>
      <c r="DZ259" s="1362"/>
      <c r="EA259" s="1363"/>
      <c r="EB259" s="1362"/>
      <c r="EC259" s="1363"/>
      <c r="ED259" s="1362"/>
      <c r="EE259" s="1377"/>
      <c r="EF259" s="1378"/>
      <c r="EG259" s="1379"/>
      <c r="EH259" s="1379"/>
      <c r="EI259" s="1380"/>
      <c r="EJ259" s="1381"/>
      <c r="EK259" s="1381"/>
      <c r="EL259" s="1381"/>
      <c r="EM259" s="1382"/>
      <c r="EN259" s="1382"/>
      <c r="EO259" s="1382"/>
      <c r="EP259" s="1375"/>
      <c r="EQ259" s="1376"/>
      <c r="ER259" s="1113"/>
      <c r="ES259" s="1113"/>
      <c r="ET259" s="1113"/>
      <c r="EU259" s="1113"/>
      <c r="EV259" s="1113"/>
      <c r="EW259" s="1113"/>
      <c r="EX259" s="1113"/>
      <c r="EY259" s="1113"/>
      <c r="EZ259" s="1114"/>
    </row>
    <row r="260" spans="1:156" ht="30" customHeight="1" x14ac:dyDescent="0.2">
      <c r="A260" s="207">
        <f t="shared" si="25"/>
        <v>249</v>
      </c>
      <c r="B260" s="1103"/>
      <c r="C260" s="1104"/>
      <c r="D260" s="1092"/>
      <c r="E260" s="1093"/>
      <c r="F260" s="1094" t="str">
        <f t="shared" si="27"/>
        <v/>
      </c>
      <c r="G260" s="1095"/>
      <c r="H260" s="1095"/>
      <c r="I260" s="1095"/>
      <c r="J260" s="1095"/>
      <c r="K260" s="1095"/>
      <c r="L260" s="1095"/>
      <c r="M260" s="1095"/>
      <c r="N260" s="1095"/>
      <c r="O260" s="1095"/>
      <c r="P260" s="1095"/>
      <c r="Q260" s="1095"/>
      <c r="R260" s="1095"/>
      <c r="S260" s="1095"/>
      <c r="T260" s="1095"/>
      <c r="U260" s="1095"/>
      <c r="V260" s="1095"/>
      <c r="W260" s="1096"/>
      <c r="X260" s="1299">
        <f t="shared" si="26"/>
        <v>0</v>
      </c>
      <c r="Y260" s="1300"/>
      <c r="Z260" s="1301"/>
      <c r="AA260" s="1100"/>
      <c r="AB260" s="1101"/>
      <c r="AC260" s="1102"/>
      <c r="AD260" s="1135"/>
      <c r="AE260" s="1136"/>
      <c r="AF260" s="1136"/>
      <c r="AG260" s="1137"/>
      <c r="AH260" s="1138"/>
      <c r="AI260" s="1139"/>
      <c r="AJ260" s="1140"/>
      <c r="AK260" s="1132"/>
      <c r="AL260" s="1133"/>
      <c r="AM260" s="1133"/>
      <c r="AN260" s="1133"/>
      <c r="AO260" s="1133"/>
      <c r="AP260" s="1134"/>
      <c r="AQ260" s="642" t="str">
        <f>IF(AK260="","",VLOOKUP(AK260,ﾃﾞｰﾀ一覧!$AH$4:$AR$66,2,FALSE))</f>
        <v/>
      </c>
      <c r="AR260" s="1084"/>
      <c r="AS260" s="1084"/>
      <c r="AT260" s="643" t="str">
        <f>IF(AK260="","",VLOOKUP(AK260,ﾃﾞｰﾀ一覧!$AH$4:$AR$66,3,FALSE))</f>
        <v/>
      </c>
      <c r="AU260" s="644" t="str">
        <f>IF(AK260="","",VLOOKUP(AK260,ﾃﾞｰﾀ一覧!$AH$4:$AR$66,5,FALSE))</f>
        <v/>
      </c>
      <c r="AV260" s="1084"/>
      <c r="AW260" s="1084"/>
      <c r="AX260" s="643" t="str">
        <f>IF(AK260="","",VLOOKUP(AK260,ﾃﾞｰﾀ一覧!$AH$4:$AR$66,6,FALSE))</f>
        <v/>
      </c>
      <c r="AY260" s="649" t="str">
        <f>IF(AK260="","",VLOOKUP(AK260,ﾃﾞｰﾀ一覧!$AH$4:$AR$66,8,FALSE))</f>
        <v/>
      </c>
      <c r="AZ260" s="1084"/>
      <c r="BA260" s="1084"/>
      <c r="BB260" s="388" t="str">
        <f>IF(AK260="","",VLOOKUP(AK260,ﾃﾞｰﾀ一覧!$AH$4:$AR$66,9,FALSE))</f>
        <v/>
      </c>
      <c r="BC260" s="1124"/>
      <c r="BD260" s="1125"/>
      <c r="BE260" s="1125"/>
      <c r="BF260" s="1124"/>
      <c r="BG260" s="1125"/>
      <c r="BH260" s="1125"/>
      <c r="BI260" s="1124"/>
      <c r="BJ260" s="1125"/>
      <c r="BK260" s="1150"/>
      <c r="BL260" s="1154"/>
      <c r="BM260" s="1155"/>
      <c r="BN260" s="1156"/>
      <c r="BO260" s="1109" t="str">
        <f>IF($AK260="","",IF($BF260="","",IF($BF260=ﾃﾞｰﾀ一覧!$U$37,"",IF($BF260=ﾃﾞｰﾀ一覧!$U$38,"",IF($AH260=ﾃﾞｰﾀ一覧!$U$25,VLOOKUP($AK260,ﾃﾞｰﾀ一覧!$AH$43:$AR$66,10,FALSE),VLOOKUP($AK260,ﾃﾞｰﾀ一覧!$AH$4:$AR$66,10,FALSE))))))</f>
        <v/>
      </c>
      <c r="BP260" s="1110"/>
      <c r="BQ260" s="1110"/>
      <c r="BR260" s="1111"/>
      <c r="BS260" s="1115">
        <f>IF($BL260="",0,VLOOKUP($BL260,ﾃﾞｰﾀ一覧!$AY$4:$BB$16,3,FALSE))</f>
        <v>0</v>
      </c>
      <c r="BT260" s="1115"/>
      <c r="BU260" s="1115"/>
      <c r="BV260" s="1112" t="str">
        <f>IF($BO260="","",IF($BF260=ﾃﾞｰﾀ一覧!$U$37,"",IF($BF260=ﾃﾞｰﾀ一覧!$U$38,"",IF($BO260=ﾃﾞｰﾀ一覧!$AT$27,ﾃﾞｰﾀ一覧!$AT$27,VLOOKUP($AK260,ﾃﾞｰﾀ一覧!$AH$4:$AR$66,11,FALSE)*IF($BO260=ﾃﾞｰﾀ一覧!$AT$17,($AR260+1)*($AV260+1),IF($BO260=ﾃﾞｰﾀ一覧!$AT$22,IF(COUNTIF($AD260,"*天端*"),ﾃﾞｰﾀ一覧!$AU$43/2,ﾃﾞｰﾀ一覧!$AU$43/3),IF($BO260=ﾃﾞｰﾀ一覧!$AT$20,$AR260*$AV260,IF($BO260=ﾃﾞｰﾀ一覧!$AT$21,$AV260,1))))))))</f>
        <v/>
      </c>
      <c r="BW260" s="1112"/>
      <c r="BX260" s="1112"/>
      <c r="BY260" s="1088" t="str">
        <f>IF($B260="","",IF($AH260="","",IF($CK260=ﾃﾞｰﾀ一覧!$U$53,ﾃﾞｰﾀ一覧!$U$61,IF($AH260=ﾃﾞｰﾀ一覧!$U$21,ﾃﾞｰﾀ一覧!$U$60,IF(OR($AH260=ﾃﾞｰﾀ一覧!$U$19,$AH260=ﾃﾞｰﾀ一覧!$U$20,$AH260=ﾃﾞｰﾀ一覧!$U$23,$AH260=ﾃﾞｰﾀ一覧!$U$22,$AH260=ﾃﾞｰﾀ一覧!$U$18,AH260=ﾃﾞｰﾀ一覧!$U$25),ﾃﾞｰﾀ一覧!$U$59,ﾃﾞｰﾀ一覧!$U$62)))))</f>
        <v/>
      </c>
      <c r="BZ260" s="1089"/>
      <c r="CA260" s="1113"/>
      <c r="CB260" s="1113"/>
      <c r="CC260" s="1113"/>
      <c r="CD260" s="1113"/>
      <c r="CE260" s="1113"/>
      <c r="CF260" s="1113"/>
      <c r="CG260" s="1113"/>
      <c r="CH260" s="1113"/>
      <c r="CI260" s="1114"/>
      <c r="CK260" s="240"/>
      <c r="CM260" s="378" t="str">
        <f t="shared" si="21"/>
        <v/>
      </c>
      <c r="CN260" s="379" t="str">
        <f t="shared" si="22"/>
        <v/>
      </c>
      <c r="CO260" s="379" t="str">
        <f t="shared" si="23"/>
        <v/>
      </c>
      <c r="CP260" s="380" t="str">
        <f t="shared" si="24"/>
        <v/>
      </c>
      <c r="CQ260" s="244"/>
      <c r="CR260" s="1100"/>
      <c r="CS260" s="1101"/>
      <c r="CT260" s="1102"/>
      <c r="CU260" s="1135"/>
      <c r="CV260" s="1136"/>
      <c r="CW260" s="1136"/>
      <c r="CX260" s="1137"/>
      <c r="CY260" s="1138"/>
      <c r="CZ260" s="1139"/>
      <c r="DA260" s="1140"/>
      <c r="DB260" s="1132"/>
      <c r="DC260" s="1133"/>
      <c r="DD260" s="1133"/>
      <c r="DE260" s="1133"/>
      <c r="DF260" s="1133"/>
      <c r="DG260" s="1134"/>
      <c r="DH260" s="580"/>
      <c r="DI260" s="1372"/>
      <c r="DJ260" s="1372"/>
      <c r="DK260" s="581"/>
      <c r="DL260" s="582"/>
      <c r="DM260" s="1372"/>
      <c r="DN260" s="1372"/>
      <c r="DO260" s="581"/>
      <c r="DP260" s="582"/>
      <c r="DQ260" s="1372"/>
      <c r="DR260" s="1372"/>
      <c r="DS260" s="583"/>
      <c r="DT260" s="1124"/>
      <c r="DU260" s="1125"/>
      <c r="DV260" s="1125"/>
      <c r="DW260" s="1124"/>
      <c r="DX260" s="1125"/>
      <c r="DY260" s="1150"/>
      <c r="DZ260" s="1362"/>
      <c r="EA260" s="1363"/>
      <c r="EB260" s="1362"/>
      <c r="EC260" s="1363"/>
      <c r="ED260" s="1362"/>
      <c r="EE260" s="1377"/>
      <c r="EF260" s="1378"/>
      <c r="EG260" s="1379"/>
      <c r="EH260" s="1379"/>
      <c r="EI260" s="1380"/>
      <c r="EJ260" s="1381"/>
      <c r="EK260" s="1381"/>
      <c r="EL260" s="1381"/>
      <c r="EM260" s="1382"/>
      <c r="EN260" s="1382"/>
      <c r="EO260" s="1382"/>
      <c r="EP260" s="1375"/>
      <c r="EQ260" s="1376"/>
      <c r="ER260" s="1113"/>
      <c r="ES260" s="1113"/>
      <c r="ET260" s="1113"/>
      <c r="EU260" s="1113"/>
      <c r="EV260" s="1113"/>
      <c r="EW260" s="1113"/>
      <c r="EX260" s="1113"/>
      <c r="EY260" s="1113"/>
      <c r="EZ260" s="1114"/>
    </row>
    <row r="261" spans="1:156" ht="30" customHeight="1" x14ac:dyDescent="0.2">
      <c r="A261" s="207">
        <f t="shared" si="25"/>
        <v>250</v>
      </c>
      <c r="B261" s="1103"/>
      <c r="C261" s="1104"/>
      <c r="D261" s="1092"/>
      <c r="E261" s="1093"/>
      <c r="F261" s="1094" t="str">
        <f t="shared" si="27"/>
        <v/>
      </c>
      <c r="G261" s="1095"/>
      <c r="H261" s="1095"/>
      <c r="I261" s="1095"/>
      <c r="J261" s="1095"/>
      <c r="K261" s="1095"/>
      <c r="L261" s="1095"/>
      <c r="M261" s="1095"/>
      <c r="N261" s="1095"/>
      <c r="O261" s="1095"/>
      <c r="P261" s="1095"/>
      <c r="Q261" s="1095"/>
      <c r="R261" s="1095"/>
      <c r="S261" s="1095"/>
      <c r="T261" s="1095"/>
      <c r="U261" s="1095"/>
      <c r="V261" s="1095"/>
      <c r="W261" s="1096"/>
      <c r="X261" s="1299">
        <f t="shared" si="26"/>
        <v>0</v>
      </c>
      <c r="Y261" s="1300"/>
      <c r="Z261" s="1301"/>
      <c r="AA261" s="1100"/>
      <c r="AB261" s="1101"/>
      <c r="AC261" s="1102"/>
      <c r="AD261" s="1135"/>
      <c r="AE261" s="1136"/>
      <c r="AF261" s="1136"/>
      <c r="AG261" s="1137"/>
      <c r="AH261" s="1138"/>
      <c r="AI261" s="1139"/>
      <c r="AJ261" s="1140"/>
      <c r="AK261" s="1132"/>
      <c r="AL261" s="1133"/>
      <c r="AM261" s="1133"/>
      <c r="AN261" s="1133"/>
      <c r="AO261" s="1133"/>
      <c r="AP261" s="1134"/>
      <c r="AQ261" s="642" t="str">
        <f>IF(AK261="","",VLOOKUP(AK261,ﾃﾞｰﾀ一覧!$AH$4:$AR$66,2,FALSE))</f>
        <v/>
      </c>
      <c r="AR261" s="1084"/>
      <c r="AS261" s="1084"/>
      <c r="AT261" s="643" t="str">
        <f>IF(AK261="","",VLOOKUP(AK261,ﾃﾞｰﾀ一覧!$AH$4:$AR$66,3,FALSE))</f>
        <v/>
      </c>
      <c r="AU261" s="644" t="str">
        <f>IF(AK261="","",VLOOKUP(AK261,ﾃﾞｰﾀ一覧!$AH$4:$AR$66,5,FALSE))</f>
        <v/>
      </c>
      <c r="AV261" s="1084"/>
      <c r="AW261" s="1084"/>
      <c r="AX261" s="643" t="str">
        <f>IF(AK261="","",VLOOKUP(AK261,ﾃﾞｰﾀ一覧!$AH$4:$AR$66,6,FALSE))</f>
        <v/>
      </c>
      <c r="AY261" s="649" t="str">
        <f>IF(AK261="","",VLOOKUP(AK261,ﾃﾞｰﾀ一覧!$AH$4:$AR$66,8,FALSE))</f>
        <v/>
      </c>
      <c r="AZ261" s="1084"/>
      <c r="BA261" s="1084"/>
      <c r="BB261" s="388" t="str">
        <f>IF(AK261="","",VLOOKUP(AK261,ﾃﾞｰﾀ一覧!$AH$4:$AR$66,9,FALSE))</f>
        <v/>
      </c>
      <c r="BC261" s="1124"/>
      <c r="BD261" s="1125"/>
      <c r="BE261" s="1125"/>
      <c r="BF261" s="1124"/>
      <c r="BG261" s="1125"/>
      <c r="BH261" s="1125"/>
      <c r="BI261" s="1124"/>
      <c r="BJ261" s="1125"/>
      <c r="BK261" s="1150"/>
      <c r="BL261" s="1154"/>
      <c r="BM261" s="1155"/>
      <c r="BN261" s="1156"/>
      <c r="BO261" s="1109" t="str">
        <f>IF($AK261="","",IF($BF261="","",IF($BF261=ﾃﾞｰﾀ一覧!$U$37,"",IF($BF261=ﾃﾞｰﾀ一覧!$U$38,"",IF($AH261=ﾃﾞｰﾀ一覧!$U$25,VLOOKUP($AK261,ﾃﾞｰﾀ一覧!$AH$43:$AR$66,10,FALSE),VLOOKUP($AK261,ﾃﾞｰﾀ一覧!$AH$4:$AR$66,10,FALSE))))))</f>
        <v/>
      </c>
      <c r="BP261" s="1110"/>
      <c r="BQ261" s="1110"/>
      <c r="BR261" s="1111"/>
      <c r="BS261" s="1115">
        <f>IF($BL261="",0,VLOOKUP($BL261,ﾃﾞｰﾀ一覧!$AY$4:$BB$16,3,FALSE))</f>
        <v>0</v>
      </c>
      <c r="BT261" s="1115"/>
      <c r="BU261" s="1115"/>
      <c r="BV261" s="1112" t="str">
        <f>IF($BO261="","",IF($BF261=ﾃﾞｰﾀ一覧!$U$37,"",IF($BF261=ﾃﾞｰﾀ一覧!$U$38,"",IF($BO261=ﾃﾞｰﾀ一覧!$AT$27,ﾃﾞｰﾀ一覧!$AT$27,VLOOKUP($AK261,ﾃﾞｰﾀ一覧!$AH$4:$AR$66,11,FALSE)*IF($BO261=ﾃﾞｰﾀ一覧!$AT$17,($AR261+1)*($AV261+1),IF($BO261=ﾃﾞｰﾀ一覧!$AT$22,IF(COUNTIF($AD261,"*天端*"),ﾃﾞｰﾀ一覧!$AU$43/2,ﾃﾞｰﾀ一覧!$AU$43/3),IF($BO261=ﾃﾞｰﾀ一覧!$AT$20,$AR261*$AV261,IF($BO261=ﾃﾞｰﾀ一覧!$AT$21,$AV261,1))))))))</f>
        <v/>
      </c>
      <c r="BW261" s="1112"/>
      <c r="BX261" s="1112"/>
      <c r="BY261" s="1088" t="str">
        <f>IF($B261="","",IF($AH261="","",IF($CK261=ﾃﾞｰﾀ一覧!$U$53,ﾃﾞｰﾀ一覧!$U$61,IF($AH261=ﾃﾞｰﾀ一覧!$U$21,ﾃﾞｰﾀ一覧!$U$60,IF(OR($AH261=ﾃﾞｰﾀ一覧!$U$19,$AH261=ﾃﾞｰﾀ一覧!$U$20,$AH261=ﾃﾞｰﾀ一覧!$U$23,$AH261=ﾃﾞｰﾀ一覧!$U$22,$AH261=ﾃﾞｰﾀ一覧!$U$18,AH261=ﾃﾞｰﾀ一覧!$U$25),ﾃﾞｰﾀ一覧!$U$59,ﾃﾞｰﾀ一覧!$U$62)))))</f>
        <v/>
      </c>
      <c r="BZ261" s="1089"/>
      <c r="CA261" s="1113"/>
      <c r="CB261" s="1113"/>
      <c r="CC261" s="1113"/>
      <c r="CD261" s="1113"/>
      <c r="CE261" s="1113"/>
      <c r="CF261" s="1113"/>
      <c r="CG261" s="1113"/>
      <c r="CH261" s="1113"/>
      <c r="CI261" s="1114"/>
      <c r="CK261" s="240"/>
      <c r="CM261" s="378" t="str">
        <f t="shared" si="21"/>
        <v/>
      </c>
      <c r="CN261" s="379" t="str">
        <f t="shared" si="22"/>
        <v/>
      </c>
      <c r="CO261" s="379" t="str">
        <f t="shared" si="23"/>
        <v/>
      </c>
      <c r="CP261" s="380" t="str">
        <f t="shared" si="24"/>
        <v/>
      </c>
      <c r="CQ261" s="244"/>
      <c r="CR261" s="1100"/>
      <c r="CS261" s="1101"/>
      <c r="CT261" s="1102"/>
      <c r="CU261" s="1135"/>
      <c r="CV261" s="1136"/>
      <c r="CW261" s="1136"/>
      <c r="CX261" s="1137"/>
      <c r="CY261" s="1138"/>
      <c r="CZ261" s="1139"/>
      <c r="DA261" s="1140"/>
      <c r="DB261" s="1132"/>
      <c r="DC261" s="1133"/>
      <c r="DD261" s="1133"/>
      <c r="DE261" s="1133"/>
      <c r="DF261" s="1133"/>
      <c r="DG261" s="1134"/>
      <c r="DH261" s="580"/>
      <c r="DI261" s="1372"/>
      <c r="DJ261" s="1372"/>
      <c r="DK261" s="581"/>
      <c r="DL261" s="582"/>
      <c r="DM261" s="1372"/>
      <c r="DN261" s="1372"/>
      <c r="DO261" s="581"/>
      <c r="DP261" s="582"/>
      <c r="DQ261" s="1372"/>
      <c r="DR261" s="1372"/>
      <c r="DS261" s="583"/>
      <c r="DT261" s="1124"/>
      <c r="DU261" s="1125"/>
      <c r="DV261" s="1125"/>
      <c r="DW261" s="1124"/>
      <c r="DX261" s="1125"/>
      <c r="DY261" s="1150"/>
      <c r="DZ261" s="1362"/>
      <c r="EA261" s="1363"/>
      <c r="EB261" s="1362"/>
      <c r="EC261" s="1363"/>
      <c r="ED261" s="1362"/>
      <c r="EE261" s="1377"/>
      <c r="EF261" s="1378"/>
      <c r="EG261" s="1379"/>
      <c r="EH261" s="1379"/>
      <c r="EI261" s="1380"/>
      <c r="EJ261" s="1381"/>
      <c r="EK261" s="1381"/>
      <c r="EL261" s="1381"/>
      <c r="EM261" s="1382"/>
      <c r="EN261" s="1382"/>
      <c r="EO261" s="1382"/>
      <c r="EP261" s="1375"/>
      <c r="EQ261" s="1376"/>
      <c r="ER261" s="1113"/>
      <c r="ES261" s="1113"/>
      <c r="ET261" s="1113"/>
      <c r="EU261" s="1113"/>
      <c r="EV261" s="1113"/>
      <c r="EW261" s="1113"/>
      <c r="EX261" s="1113"/>
      <c r="EY261" s="1113"/>
      <c r="EZ261" s="1114"/>
    </row>
    <row r="262" spans="1:156" ht="30" customHeight="1" x14ac:dyDescent="0.2">
      <c r="A262" s="207">
        <f t="shared" si="25"/>
        <v>251</v>
      </c>
      <c r="B262" s="1103"/>
      <c r="C262" s="1104"/>
      <c r="D262" s="1092"/>
      <c r="E262" s="1093"/>
      <c r="F262" s="1094" t="str">
        <f t="shared" si="27"/>
        <v/>
      </c>
      <c r="G262" s="1095"/>
      <c r="H262" s="1095"/>
      <c r="I262" s="1095"/>
      <c r="J262" s="1095"/>
      <c r="K262" s="1095"/>
      <c r="L262" s="1095"/>
      <c r="M262" s="1095"/>
      <c r="N262" s="1095"/>
      <c r="O262" s="1095"/>
      <c r="P262" s="1095"/>
      <c r="Q262" s="1095"/>
      <c r="R262" s="1095"/>
      <c r="S262" s="1095"/>
      <c r="T262" s="1095"/>
      <c r="U262" s="1095"/>
      <c r="V262" s="1095"/>
      <c r="W262" s="1096"/>
      <c r="X262" s="1299">
        <f t="shared" si="26"/>
        <v>0</v>
      </c>
      <c r="Y262" s="1300"/>
      <c r="Z262" s="1301"/>
      <c r="AA262" s="1100"/>
      <c r="AB262" s="1101"/>
      <c r="AC262" s="1102"/>
      <c r="AD262" s="1135"/>
      <c r="AE262" s="1136"/>
      <c r="AF262" s="1136"/>
      <c r="AG262" s="1137"/>
      <c r="AH262" s="1138"/>
      <c r="AI262" s="1139"/>
      <c r="AJ262" s="1140"/>
      <c r="AK262" s="1132"/>
      <c r="AL262" s="1133"/>
      <c r="AM262" s="1133"/>
      <c r="AN262" s="1133"/>
      <c r="AO262" s="1133"/>
      <c r="AP262" s="1134"/>
      <c r="AQ262" s="642" t="str">
        <f>IF(AK262="","",VLOOKUP(AK262,ﾃﾞｰﾀ一覧!$AH$4:$AR$66,2,FALSE))</f>
        <v/>
      </c>
      <c r="AR262" s="1084"/>
      <c r="AS262" s="1084"/>
      <c r="AT262" s="643" t="str">
        <f>IF(AK262="","",VLOOKUP(AK262,ﾃﾞｰﾀ一覧!$AH$4:$AR$66,3,FALSE))</f>
        <v/>
      </c>
      <c r="AU262" s="644" t="str">
        <f>IF(AK262="","",VLOOKUP(AK262,ﾃﾞｰﾀ一覧!$AH$4:$AR$66,5,FALSE))</f>
        <v/>
      </c>
      <c r="AV262" s="1084"/>
      <c r="AW262" s="1084"/>
      <c r="AX262" s="643" t="str">
        <f>IF(AK262="","",VLOOKUP(AK262,ﾃﾞｰﾀ一覧!$AH$4:$AR$66,6,FALSE))</f>
        <v/>
      </c>
      <c r="AY262" s="649" t="str">
        <f>IF(AK262="","",VLOOKUP(AK262,ﾃﾞｰﾀ一覧!$AH$4:$AR$66,8,FALSE))</f>
        <v/>
      </c>
      <c r="AZ262" s="1084"/>
      <c r="BA262" s="1084"/>
      <c r="BB262" s="388" t="str">
        <f>IF(AK262="","",VLOOKUP(AK262,ﾃﾞｰﾀ一覧!$AH$4:$AR$66,9,FALSE))</f>
        <v/>
      </c>
      <c r="BC262" s="1124"/>
      <c r="BD262" s="1125"/>
      <c r="BE262" s="1125"/>
      <c r="BF262" s="1124"/>
      <c r="BG262" s="1125"/>
      <c r="BH262" s="1125"/>
      <c r="BI262" s="1124"/>
      <c r="BJ262" s="1125"/>
      <c r="BK262" s="1150"/>
      <c r="BL262" s="1154"/>
      <c r="BM262" s="1155"/>
      <c r="BN262" s="1156"/>
      <c r="BO262" s="1109" t="str">
        <f>IF($AK262="","",IF($BF262="","",IF($BF262=ﾃﾞｰﾀ一覧!$U$37,"",IF($BF262=ﾃﾞｰﾀ一覧!$U$38,"",IF($AH262=ﾃﾞｰﾀ一覧!$U$25,VLOOKUP($AK262,ﾃﾞｰﾀ一覧!$AH$43:$AR$66,10,FALSE),VLOOKUP($AK262,ﾃﾞｰﾀ一覧!$AH$4:$AR$66,10,FALSE))))))</f>
        <v/>
      </c>
      <c r="BP262" s="1110"/>
      <c r="BQ262" s="1110"/>
      <c r="BR262" s="1111"/>
      <c r="BS262" s="1115">
        <f>IF($BL262="",0,VLOOKUP($BL262,ﾃﾞｰﾀ一覧!$AY$4:$BB$16,3,FALSE))</f>
        <v>0</v>
      </c>
      <c r="BT262" s="1115"/>
      <c r="BU262" s="1115"/>
      <c r="BV262" s="1112" t="str">
        <f>IF($BO262="","",IF($BF262=ﾃﾞｰﾀ一覧!$U$37,"",IF($BF262=ﾃﾞｰﾀ一覧!$U$38,"",IF($BO262=ﾃﾞｰﾀ一覧!$AT$27,ﾃﾞｰﾀ一覧!$AT$27,VLOOKUP($AK262,ﾃﾞｰﾀ一覧!$AH$4:$AR$66,11,FALSE)*IF($BO262=ﾃﾞｰﾀ一覧!$AT$17,($AR262+1)*($AV262+1),IF($BO262=ﾃﾞｰﾀ一覧!$AT$22,IF(COUNTIF($AD262,"*天端*"),ﾃﾞｰﾀ一覧!$AU$43/2,ﾃﾞｰﾀ一覧!$AU$43/3),IF($BO262=ﾃﾞｰﾀ一覧!$AT$20,$AR262*$AV262,IF($BO262=ﾃﾞｰﾀ一覧!$AT$21,$AV262,1))))))))</f>
        <v/>
      </c>
      <c r="BW262" s="1112"/>
      <c r="BX262" s="1112"/>
      <c r="BY262" s="1088" t="str">
        <f>IF($B262="","",IF($AH262="","",IF($CK262=ﾃﾞｰﾀ一覧!$U$53,ﾃﾞｰﾀ一覧!$U$61,IF($AH262=ﾃﾞｰﾀ一覧!$U$21,ﾃﾞｰﾀ一覧!$U$60,IF(OR($AH262=ﾃﾞｰﾀ一覧!$U$19,$AH262=ﾃﾞｰﾀ一覧!$U$20,$AH262=ﾃﾞｰﾀ一覧!$U$23,$AH262=ﾃﾞｰﾀ一覧!$U$22,$AH262=ﾃﾞｰﾀ一覧!$U$18,AH262=ﾃﾞｰﾀ一覧!$U$25),ﾃﾞｰﾀ一覧!$U$59,ﾃﾞｰﾀ一覧!$U$62)))))</f>
        <v/>
      </c>
      <c r="BZ262" s="1089"/>
      <c r="CA262" s="1113"/>
      <c r="CB262" s="1113"/>
      <c r="CC262" s="1113"/>
      <c r="CD262" s="1113"/>
      <c r="CE262" s="1113"/>
      <c r="CF262" s="1113"/>
      <c r="CG262" s="1113"/>
      <c r="CH262" s="1113"/>
      <c r="CI262" s="1114"/>
      <c r="CK262" s="240"/>
      <c r="CM262" s="378" t="str">
        <f t="shared" si="21"/>
        <v/>
      </c>
      <c r="CN262" s="379" t="str">
        <f t="shared" si="22"/>
        <v/>
      </c>
      <c r="CO262" s="379" t="str">
        <f t="shared" si="23"/>
        <v/>
      </c>
      <c r="CP262" s="380" t="str">
        <f t="shared" si="24"/>
        <v/>
      </c>
      <c r="CQ262" s="244"/>
      <c r="CR262" s="1100"/>
      <c r="CS262" s="1101"/>
      <c r="CT262" s="1102"/>
      <c r="CU262" s="1135"/>
      <c r="CV262" s="1136"/>
      <c r="CW262" s="1136"/>
      <c r="CX262" s="1137"/>
      <c r="CY262" s="1138"/>
      <c r="CZ262" s="1139"/>
      <c r="DA262" s="1140"/>
      <c r="DB262" s="1132"/>
      <c r="DC262" s="1133"/>
      <c r="DD262" s="1133"/>
      <c r="DE262" s="1133"/>
      <c r="DF262" s="1133"/>
      <c r="DG262" s="1134"/>
      <c r="DH262" s="580"/>
      <c r="DI262" s="1372"/>
      <c r="DJ262" s="1372"/>
      <c r="DK262" s="581"/>
      <c r="DL262" s="582"/>
      <c r="DM262" s="1372"/>
      <c r="DN262" s="1372"/>
      <c r="DO262" s="581"/>
      <c r="DP262" s="582"/>
      <c r="DQ262" s="1372"/>
      <c r="DR262" s="1372"/>
      <c r="DS262" s="583"/>
      <c r="DT262" s="1124"/>
      <c r="DU262" s="1125"/>
      <c r="DV262" s="1125"/>
      <c r="DW262" s="1124"/>
      <c r="DX262" s="1125"/>
      <c r="DY262" s="1150"/>
      <c r="DZ262" s="1362"/>
      <c r="EA262" s="1363"/>
      <c r="EB262" s="1362"/>
      <c r="EC262" s="1363"/>
      <c r="ED262" s="1362"/>
      <c r="EE262" s="1377"/>
      <c r="EF262" s="1378"/>
      <c r="EG262" s="1379"/>
      <c r="EH262" s="1379"/>
      <c r="EI262" s="1380"/>
      <c r="EJ262" s="1381"/>
      <c r="EK262" s="1381"/>
      <c r="EL262" s="1381"/>
      <c r="EM262" s="1382"/>
      <c r="EN262" s="1382"/>
      <c r="EO262" s="1382"/>
      <c r="EP262" s="1375"/>
      <c r="EQ262" s="1376"/>
      <c r="ER262" s="1113"/>
      <c r="ES262" s="1113"/>
      <c r="ET262" s="1113"/>
      <c r="EU262" s="1113"/>
      <c r="EV262" s="1113"/>
      <c r="EW262" s="1113"/>
      <c r="EX262" s="1113"/>
      <c r="EY262" s="1113"/>
      <c r="EZ262" s="1114"/>
    </row>
    <row r="263" spans="1:156" ht="30" customHeight="1" x14ac:dyDescent="0.2">
      <c r="A263" s="207">
        <f t="shared" si="25"/>
        <v>252</v>
      </c>
      <c r="B263" s="1103"/>
      <c r="C263" s="1104"/>
      <c r="D263" s="1092"/>
      <c r="E263" s="1093"/>
      <c r="F263" s="1094" t="str">
        <f t="shared" si="27"/>
        <v/>
      </c>
      <c r="G263" s="1095"/>
      <c r="H263" s="1095"/>
      <c r="I263" s="1095"/>
      <c r="J263" s="1095"/>
      <c r="K263" s="1095"/>
      <c r="L263" s="1095"/>
      <c r="M263" s="1095"/>
      <c r="N263" s="1095"/>
      <c r="O263" s="1095"/>
      <c r="P263" s="1095"/>
      <c r="Q263" s="1095"/>
      <c r="R263" s="1095"/>
      <c r="S263" s="1095"/>
      <c r="T263" s="1095"/>
      <c r="U263" s="1095"/>
      <c r="V263" s="1095"/>
      <c r="W263" s="1096"/>
      <c r="X263" s="1299">
        <f t="shared" si="26"/>
        <v>0</v>
      </c>
      <c r="Y263" s="1300"/>
      <c r="Z263" s="1301"/>
      <c r="AA263" s="1100"/>
      <c r="AB263" s="1101"/>
      <c r="AC263" s="1102"/>
      <c r="AD263" s="1135"/>
      <c r="AE263" s="1136"/>
      <c r="AF263" s="1136"/>
      <c r="AG263" s="1137"/>
      <c r="AH263" s="1138"/>
      <c r="AI263" s="1139"/>
      <c r="AJ263" s="1140"/>
      <c r="AK263" s="1132"/>
      <c r="AL263" s="1133"/>
      <c r="AM263" s="1133"/>
      <c r="AN263" s="1133"/>
      <c r="AO263" s="1133"/>
      <c r="AP263" s="1134"/>
      <c r="AQ263" s="642" t="str">
        <f>IF(AK263="","",VLOOKUP(AK263,ﾃﾞｰﾀ一覧!$AH$4:$AR$66,2,FALSE))</f>
        <v/>
      </c>
      <c r="AR263" s="1084"/>
      <c r="AS263" s="1084"/>
      <c r="AT263" s="643" t="str">
        <f>IF(AK263="","",VLOOKUP(AK263,ﾃﾞｰﾀ一覧!$AH$4:$AR$66,3,FALSE))</f>
        <v/>
      </c>
      <c r="AU263" s="644" t="str">
        <f>IF(AK263="","",VLOOKUP(AK263,ﾃﾞｰﾀ一覧!$AH$4:$AR$66,5,FALSE))</f>
        <v/>
      </c>
      <c r="AV263" s="1084"/>
      <c r="AW263" s="1084"/>
      <c r="AX263" s="643" t="str">
        <f>IF(AK263="","",VLOOKUP(AK263,ﾃﾞｰﾀ一覧!$AH$4:$AR$66,6,FALSE))</f>
        <v/>
      </c>
      <c r="AY263" s="649" t="str">
        <f>IF(AK263="","",VLOOKUP(AK263,ﾃﾞｰﾀ一覧!$AH$4:$AR$66,8,FALSE))</f>
        <v/>
      </c>
      <c r="AZ263" s="1084"/>
      <c r="BA263" s="1084"/>
      <c r="BB263" s="388" t="str">
        <f>IF(AK263="","",VLOOKUP(AK263,ﾃﾞｰﾀ一覧!$AH$4:$AR$66,9,FALSE))</f>
        <v/>
      </c>
      <c r="BC263" s="1124"/>
      <c r="BD263" s="1125"/>
      <c r="BE263" s="1125"/>
      <c r="BF263" s="1124"/>
      <c r="BG263" s="1125"/>
      <c r="BH263" s="1125"/>
      <c r="BI263" s="1124"/>
      <c r="BJ263" s="1125"/>
      <c r="BK263" s="1150"/>
      <c r="BL263" s="1154"/>
      <c r="BM263" s="1155"/>
      <c r="BN263" s="1156"/>
      <c r="BO263" s="1109" t="str">
        <f>IF($AK263="","",IF($BF263="","",IF($BF263=ﾃﾞｰﾀ一覧!$U$37,"",IF($BF263=ﾃﾞｰﾀ一覧!$U$38,"",IF($AH263=ﾃﾞｰﾀ一覧!$U$25,VLOOKUP($AK263,ﾃﾞｰﾀ一覧!$AH$43:$AR$66,10,FALSE),VLOOKUP($AK263,ﾃﾞｰﾀ一覧!$AH$4:$AR$66,10,FALSE))))))</f>
        <v/>
      </c>
      <c r="BP263" s="1110"/>
      <c r="BQ263" s="1110"/>
      <c r="BR263" s="1111"/>
      <c r="BS263" s="1115">
        <f>IF($BL263="",0,VLOOKUP($BL263,ﾃﾞｰﾀ一覧!$AY$4:$BB$16,3,FALSE))</f>
        <v>0</v>
      </c>
      <c r="BT263" s="1115"/>
      <c r="BU263" s="1115"/>
      <c r="BV263" s="1112" t="str">
        <f>IF($BO263="","",IF($BF263=ﾃﾞｰﾀ一覧!$U$37,"",IF($BF263=ﾃﾞｰﾀ一覧!$U$38,"",IF($BO263=ﾃﾞｰﾀ一覧!$AT$27,ﾃﾞｰﾀ一覧!$AT$27,VLOOKUP($AK263,ﾃﾞｰﾀ一覧!$AH$4:$AR$66,11,FALSE)*IF($BO263=ﾃﾞｰﾀ一覧!$AT$17,($AR263+1)*($AV263+1),IF($BO263=ﾃﾞｰﾀ一覧!$AT$22,IF(COUNTIF($AD263,"*天端*"),ﾃﾞｰﾀ一覧!$AU$43/2,ﾃﾞｰﾀ一覧!$AU$43/3),IF($BO263=ﾃﾞｰﾀ一覧!$AT$20,$AR263*$AV263,IF($BO263=ﾃﾞｰﾀ一覧!$AT$21,$AV263,1))))))))</f>
        <v/>
      </c>
      <c r="BW263" s="1112"/>
      <c r="BX263" s="1112"/>
      <c r="BY263" s="1088" t="str">
        <f>IF($B263="","",IF($AH263="","",IF($CK263=ﾃﾞｰﾀ一覧!$U$53,ﾃﾞｰﾀ一覧!$U$61,IF($AH263=ﾃﾞｰﾀ一覧!$U$21,ﾃﾞｰﾀ一覧!$U$60,IF(OR($AH263=ﾃﾞｰﾀ一覧!$U$19,$AH263=ﾃﾞｰﾀ一覧!$U$20,$AH263=ﾃﾞｰﾀ一覧!$U$23,$AH263=ﾃﾞｰﾀ一覧!$U$22,$AH263=ﾃﾞｰﾀ一覧!$U$18,AH263=ﾃﾞｰﾀ一覧!$U$25),ﾃﾞｰﾀ一覧!$U$59,ﾃﾞｰﾀ一覧!$U$62)))))</f>
        <v/>
      </c>
      <c r="BZ263" s="1089"/>
      <c r="CA263" s="1113"/>
      <c r="CB263" s="1113"/>
      <c r="CC263" s="1113"/>
      <c r="CD263" s="1113"/>
      <c r="CE263" s="1113"/>
      <c r="CF263" s="1113"/>
      <c r="CG263" s="1113"/>
      <c r="CH263" s="1113"/>
      <c r="CI263" s="1114"/>
      <c r="CK263" s="240"/>
      <c r="CM263" s="378" t="str">
        <f t="shared" si="21"/>
        <v/>
      </c>
      <c r="CN263" s="379" t="str">
        <f t="shared" si="22"/>
        <v/>
      </c>
      <c r="CO263" s="379" t="str">
        <f t="shared" si="23"/>
        <v/>
      </c>
      <c r="CP263" s="380" t="str">
        <f t="shared" si="24"/>
        <v/>
      </c>
      <c r="CQ263" s="244"/>
      <c r="CR263" s="1100"/>
      <c r="CS263" s="1101"/>
      <c r="CT263" s="1102"/>
      <c r="CU263" s="1135"/>
      <c r="CV263" s="1136"/>
      <c r="CW263" s="1136"/>
      <c r="CX263" s="1137"/>
      <c r="CY263" s="1138"/>
      <c r="CZ263" s="1139"/>
      <c r="DA263" s="1140"/>
      <c r="DB263" s="1132"/>
      <c r="DC263" s="1133"/>
      <c r="DD263" s="1133"/>
      <c r="DE263" s="1133"/>
      <c r="DF263" s="1133"/>
      <c r="DG263" s="1134"/>
      <c r="DH263" s="580"/>
      <c r="DI263" s="1372"/>
      <c r="DJ263" s="1372"/>
      <c r="DK263" s="581"/>
      <c r="DL263" s="582"/>
      <c r="DM263" s="1372"/>
      <c r="DN263" s="1372"/>
      <c r="DO263" s="581"/>
      <c r="DP263" s="582"/>
      <c r="DQ263" s="1372"/>
      <c r="DR263" s="1372"/>
      <c r="DS263" s="583"/>
      <c r="DT263" s="1124"/>
      <c r="DU263" s="1125"/>
      <c r="DV263" s="1125"/>
      <c r="DW263" s="1124"/>
      <c r="DX263" s="1125"/>
      <c r="DY263" s="1150"/>
      <c r="DZ263" s="1362"/>
      <c r="EA263" s="1363"/>
      <c r="EB263" s="1362"/>
      <c r="EC263" s="1363"/>
      <c r="ED263" s="1362"/>
      <c r="EE263" s="1377"/>
      <c r="EF263" s="1378"/>
      <c r="EG263" s="1379"/>
      <c r="EH263" s="1379"/>
      <c r="EI263" s="1380"/>
      <c r="EJ263" s="1381"/>
      <c r="EK263" s="1381"/>
      <c r="EL263" s="1381"/>
      <c r="EM263" s="1382"/>
      <c r="EN263" s="1382"/>
      <c r="EO263" s="1382"/>
      <c r="EP263" s="1375"/>
      <c r="EQ263" s="1376"/>
      <c r="ER263" s="1113"/>
      <c r="ES263" s="1113"/>
      <c r="ET263" s="1113"/>
      <c r="EU263" s="1113"/>
      <c r="EV263" s="1113"/>
      <c r="EW263" s="1113"/>
      <c r="EX263" s="1113"/>
      <c r="EY263" s="1113"/>
      <c r="EZ263" s="1114"/>
    </row>
    <row r="264" spans="1:156" ht="30" customHeight="1" x14ac:dyDescent="0.2">
      <c r="A264" s="207">
        <f t="shared" si="25"/>
        <v>253</v>
      </c>
      <c r="B264" s="1103"/>
      <c r="C264" s="1104"/>
      <c r="D264" s="1092"/>
      <c r="E264" s="1093"/>
      <c r="F264" s="1094" t="str">
        <f t="shared" si="27"/>
        <v/>
      </c>
      <c r="G264" s="1095"/>
      <c r="H264" s="1095"/>
      <c r="I264" s="1095"/>
      <c r="J264" s="1095"/>
      <c r="K264" s="1095"/>
      <c r="L264" s="1095"/>
      <c r="M264" s="1095"/>
      <c r="N264" s="1095"/>
      <c r="O264" s="1095"/>
      <c r="P264" s="1095"/>
      <c r="Q264" s="1095"/>
      <c r="R264" s="1095"/>
      <c r="S264" s="1095"/>
      <c r="T264" s="1095"/>
      <c r="U264" s="1095"/>
      <c r="V264" s="1095"/>
      <c r="W264" s="1096"/>
      <c r="X264" s="1299">
        <f t="shared" si="26"/>
        <v>0</v>
      </c>
      <c r="Y264" s="1300"/>
      <c r="Z264" s="1301"/>
      <c r="AA264" s="1100"/>
      <c r="AB264" s="1101"/>
      <c r="AC264" s="1102"/>
      <c r="AD264" s="1135"/>
      <c r="AE264" s="1136"/>
      <c r="AF264" s="1136"/>
      <c r="AG264" s="1137"/>
      <c r="AH264" s="1138"/>
      <c r="AI264" s="1139"/>
      <c r="AJ264" s="1140"/>
      <c r="AK264" s="1132"/>
      <c r="AL264" s="1133"/>
      <c r="AM264" s="1133"/>
      <c r="AN264" s="1133"/>
      <c r="AO264" s="1133"/>
      <c r="AP264" s="1134"/>
      <c r="AQ264" s="642" t="str">
        <f>IF(AK264="","",VLOOKUP(AK264,ﾃﾞｰﾀ一覧!$AH$4:$AR$66,2,FALSE))</f>
        <v/>
      </c>
      <c r="AR264" s="1084"/>
      <c r="AS264" s="1084"/>
      <c r="AT264" s="643" t="str">
        <f>IF(AK264="","",VLOOKUP(AK264,ﾃﾞｰﾀ一覧!$AH$4:$AR$66,3,FALSE))</f>
        <v/>
      </c>
      <c r="AU264" s="644" t="str">
        <f>IF(AK264="","",VLOOKUP(AK264,ﾃﾞｰﾀ一覧!$AH$4:$AR$66,5,FALSE))</f>
        <v/>
      </c>
      <c r="AV264" s="1084"/>
      <c r="AW264" s="1084"/>
      <c r="AX264" s="643" t="str">
        <f>IF(AK264="","",VLOOKUP(AK264,ﾃﾞｰﾀ一覧!$AH$4:$AR$66,6,FALSE))</f>
        <v/>
      </c>
      <c r="AY264" s="649" t="str">
        <f>IF(AK264="","",VLOOKUP(AK264,ﾃﾞｰﾀ一覧!$AH$4:$AR$66,8,FALSE))</f>
        <v/>
      </c>
      <c r="AZ264" s="1084"/>
      <c r="BA264" s="1084"/>
      <c r="BB264" s="388" t="str">
        <f>IF(AK264="","",VLOOKUP(AK264,ﾃﾞｰﾀ一覧!$AH$4:$AR$66,9,FALSE))</f>
        <v/>
      </c>
      <c r="BC264" s="1124"/>
      <c r="BD264" s="1125"/>
      <c r="BE264" s="1125"/>
      <c r="BF264" s="1124"/>
      <c r="BG264" s="1125"/>
      <c r="BH264" s="1125"/>
      <c r="BI264" s="1124"/>
      <c r="BJ264" s="1125"/>
      <c r="BK264" s="1150"/>
      <c r="BL264" s="1154"/>
      <c r="BM264" s="1155"/>
      <c r="BN264" s="1156"/>
      <c r="BO264" s="1109" t="str">
        <f>IF($AK264="","",IF($BF264="","",IF($BF264=ﾃﾞｰﾀ一覧!$U$37,"",IF($BF264=ﾃﾞｰﾀ一覧!$U$38,"",IF($AH264=ﾃﾞｰﾀ一覧!$U$25,VLOOKUP($AK264,ﾃﾞｰﾀ一覧!$AH$43:$AR$66,10,FALSE),VLOOKUP($AK264,ﾃﾞｰﾀ一覧!$AH$4:$AR$66,10,FALSE))))))</f>
        <v/>
      </c>
      <c r="BP264" s="1110"/>
      <c r="BQ264" s="1110"/>
      <c r="BR264" s="1111"/>
      <c r="BS264" s="1115">
        <f>IF($BL264="",0,VLOOKUP($BL264,ﾃﾞｰﾀ一覧!$AY$4:$BB$16,3,FALSE))</f>
        <v>0</v>
      </c>
      <c r="BT264" s="1115"/>
      <c r="BU264" s="1115"/>
      <c r="BV264" s="1112" t="str">
        <f>IF($BO264="","",IF($BF264=ﾃﾞｰﾀ一覧!$U$37,"",IF($BF264=ﾃﾞｰﾀ一覧!$U$38,"",IF($BO264=ﾃﾞｰﾀ一覧!$AT$27,ﾃﾞｰﾀ一覧!$AT$27,VLOOKUP($AK264,ﾃﾞｰﾀ一覧!$AH$4:$AR$66,11,FALSE)*IF($BO264=ﾃﾞｰﾀ一覧!$AT$17,($AR264+1)*($AV264+1),IF($BO264=ﾃﾞｰﾀ一覧!$AT$22,IF(COUNTIF($AD264,"*天端*"),ﾃﾞｰﾀ一覧!$AU$43/2,ﾃﾞｰﾀ一覧!$AU$43/3),IF($BO264=ﾃﾞｰﾀ一覧!$AT$20,$AR264*$AV264,IF($BO264=ﾃﾞｰﾀ一覧!$AT$21,$AV264,1))))))))</f>
        <v/>
      </c>
      <c r="BW264" s="1112"/>
      <c r="BX264" s="1112"/>
      <c r="BY264" s="1088" t="str">
        <f>IF($B264="","",IF($AH264="","",IF($CK264=ﾃﾞｰﾀ一覧!$U$53,ﾃﾞｰﾀ一覧!$U$61,IF($AH264=ﾃﾞｰﾀ一覧!$U$21,ﾃﾞｰﾀ一覧!$U$60,IF(OR($AH264=ﾃﾞｰﾀ一覧!$U$19,$AH264=ﾃﾞｰﾀ一覧!$U$20,$AH264=ﾃﾞｰﾀ一覧!$U$23,$AH264=ﾃﾞｰﾀ一覧!$U$22,$AH264=ﾃﾞｰﾀ一覧!$U$18,AH264=ﾃﾞｰﾀ一覧!$U$25),ﾃﾞｰﾀ一覧!$U$59,ﾃﾞｰﾀ一覧!$U$62)))))</f>
        <v/>
      </c>
      <c r="BZ264" s="1089"/>
      <c r="CA264" s="1113"/>
      <c r="CB264" s="1113"/>
      <c r="CC264" s="1113"/>
      <c r="CD264" s="1113"/>
      <c r="CE264" s="1113"/>
      <c r="CF264" s="1113"/>
      <c r="CG264" s="1113"/>
      <c r="CH264" s="1113"/>
      <c r="CI264" s="1114"/>
      <c r="CK264" s="240"/>
      <c r="CM264" s="378" t="str">
        <f t="shared" si="21"/>
        <v/>
      </c>
      <c r="CN264" s="379" t="str">
        <f t="shared" si="22"/>
        <v/>
      </c>
      <c r="CO264" s="379" t="str">
        <f t="shared" si="23"/>
        <v/>
      </c>
      <c r="CP264" s="380" t="str">
        <f t="shared" si="24"/>
        <v/>
      </c>
      <c r="CQ264" s="244"/>
      <c r="CR264" s="1100"/>
      <c r="CS264" s="1101"/>
      <c r="CT264" s="1102"/>
      <c r="CU264" s="1135"/>
      <c r="CV264" s="1136"/>
      <c r="CW264" s="1136"/>
      <c r="CX264" s="1137"/>
      <c r="CY264" s="1138"/>
      <c r="CZ264" s="1139"/>
      <c r="DA264" s="1140"/>
      <c r="DB264" s="1132"/>
      <c r="DC264" s="1133"/>
      <c r="DD264" s="1133"/>
      <c r="DE264" s="1133"/>
      <c r="DF264" s="1133"/>
      <c r="DG264" s="1134"/>
      <c r="DH264" s="580"/>
      <c r="DI264" s="1372"/>
      <c r="DJ264" s="1372"/>
      <c r="DK264" s="581"/>
      <c r="DL264" s="582"/>
      <c r="DM264" s="1372"/>
      <c r="DN264" s="1372"/>
      <c r="DO264" s="581"/>
      <c r="DP264" s="582"/>
      <c r="DQ264" s="1372"/>
      <c r="DR264" s="1372"/>
      <c r="DS264" s="583"/>
      <c r="DT264" s="1124"/>
      <c r="DU264" s="1125"/>
      <c r="DV264" s="1125"/>
      <c r="DW264" s="1124"/>
      <c r="DX264" s="1125"/>
      <c r="DY264" s="1150"/>
      <c r="DZ264" s="1362"/>
      <c r="EA264" s="1363"/>
      <c r="EB264" s="1362"/>
      <c r="EC264" s="1363"/>
      <c r="ED264" s="1362"/>
      <c r="EE264" s="1377"/>
      <c r="EF264" s="1378"/>
      <c r="EG264" s="1379"/>
      <c r="EH264" s="1379"/>
      <c r="EI264" s="1380"/>
      <c r="EJ264" s="1381"/>
      <c r="EK264" s="1381"/>
      <c r="EL264" s="1381"/>
      <c r="EM264" s="1382"/>
      <c r="EN264" s="1382"/>
      <c r="EO264" s="1382"/>
      <c r="EP264" s="1375"/>
      <c r="EQ264" s="1376"/>
      <c r="ER264" s="1113"/>
      <c r="ES264" s="1113"/>
      <c r="ET264" s="1113"/>
      <c r="EU264" s="1113"/>
      <c r="EV264" s="1113"/>
      <c r="EW264" s="1113"/>
      <c r="EX264" s="1113"/>
      <c r="EY264" s="1113"/>
      <c r="EZ264" s="1114"/>
    </row>
    <row r="265" spans="1:156" ht="30" customHeight="1" x14ac:dyDescent="0.2">
      <c r="A265" s="207">
        <f t="shared" si="25"/>
        <v>254</v>
      </c>
      <c r="B265" s="1103"/>
      <c r="C265" s="1104"/>
      <c r="D265" s="1092"/>
      <c r="E265" s="1093"/>
      <c r="F265" s="1094" t="str">
        <f t="shared" si="27"/>
        <v/>
      </c>
      <c r="G265" s="1095"/>
      <c r="H265" s="1095"/>
      <c r="I265" s="1095"/>
      <c r="J265" s="1095"/>
      <c r="K265" s="1095"/>
      <c r="L265" s="1095"/>
      <c r="M265" s="1095"/>
      <c r="N265" s="1095"/>
      <c r="O265" s="1095"/>
      <c r="P265" s="1095"/>
      <c r="Q265" s="1095"/>
      <c r="R265" s="1095"/>
      <c r="S265" s="1095"/>
      <c r="T265" s="1095"/>
      <c r="U265" s="1095"/>
      <c r="V265" s="1095"/>
      <c r="W265" s="1096"/>
      <c r="X265" s="1299">
        <f t="shared" si="26"/>
        <v>0</v>
      </c>
      <c r="Y265" s="1300"/>
      <c r="Z265" s="1301"/>
      <c r="AA265" s="1100"/>
      <c r="AB265" s="1101"/>
      <c r="AC265" s="1102"/>
      <c r="AD265" s="1135"/>
      <c r="AE265" s="1136"/>
      <c r="AF265" s="1136"/>
      <c r="AG265" s="1137"/>
      <c r="AH265" s="1138"/>
      <c r="AI265" s="1139"/>
      <c r="AJ265" s="1140"/>
      <c r="AK265" s="1132"/>
      <c r="AL265" s="1133"/>
      <c r="AM265" s="1133"/>
      <c r="AN265" s="1133"/>
      <c r="AO265" s="1133"/>
      <c r="AP265" s="1134"/>
      <c r="AQ265" s="642" t="str">
        <f>IF(AK265="","",VLOOKUP(AK265,ﾃﾞｰﾀ一覧!$AH$4:$AR$66,2,FALSE))</f>
        <v/>
      </c>
      <c r="AR265" s="1084"/>
      <c r="AS265" s="1084"/>
      <c r="AT265" s="643" t="str">
        <f>IF(AK265="","",VLOOKUP(AK265,ﾃﾞｰﾀ一覧!$AH$4:$AR$66,3,FALSE))</f>
        <v/>
      </c>
      <c r="AU265" s="644" t="str">
        <f>IF(AK265="","",VLOOKUP(AK265,ﾃﾞｰﾀ一覧!$AH$4:$AR$66,5,FALSE))</f>
        <v/>
      </c>
      <c r="AV265" s="1084"/>
      <c r="AW265" s="1084"/>
      <c r="AX265" s="643" t="str">
        <f>IF(AK265="","",VLOOKUP(AK265,ﾃﾞｰﾀ一覧!$AH$4:$AR$66,6,FALSE))</f>
        <v/>
      </c>
      <c r="AY265" s="649" t="str">
        <f>IF(AK265="","",VLOOKUP(AK265,ﾃﾞｰﾀ一覧!$AH$4:$AR$66,8,FALSE))</f>
        <v/>
      </c>
      <c r="AZ265" s="1084"/>
      <c r="BA265" s="1084"/>
      <c r="BB265" s="388" t="str">
        <f>IF(AK265="","",VLOOKUP(AK265,ﾃﾞｰﾀ一覧!$AH$4:$AR$66,9,FALSE))</f>
        <v/>
      </c>
      <c r="BC265" s="1124"/>
      <c r="BD265" s="1125"/>
      <c r="BE265" s="1125"/>
      <c r="BF265" s="1124"/>
      <c r="BG265" s="1125"/>
      <c r="BH265" s="1125"/>
      <c r="BI265" s="1124"/>
      <c r="BJ265" s="1125"/>
      <c r="BK265" s="1150"/>
      <c r="BL265" s="1154"/>
      <c r="BM265" s="1155"/>
      <c r="BN265" s="1156"/>
      <c r="BO265" s="1109" t="str">
        <f>IF($AK265="","",IF($BF265="","",IF($BF265=ﾃﾞｰﾀ一覧!$U$37,"",IF($BF265=ﾃﾞｰﾀ一覧!$U$38,"",IF($AH265=ﾃﾞｰﾀ一覧!$U$25,VLOOKUP($AK265,ﾃﾞｰﾀ一覧!$AH$43:$AR$66,10,FALSE),VLOOKUP($AK265,ﾃﾞｰﾀ一覧!$AH$4:$AR$66,10,FALSE))))))</f>
        <v/>
      </c>
      <c r="BP265" s="1110"/>
      <c r="BQ265" s="1110"/>
      <c r="BR265" s="1111"/>
      <c r="BS265" s="1115">
        <f>IF($BL265="",0,VLOOKUP($BL265,ﾃﾞｰﾀ一覧!$AY$4:$BB$16,3,FALSE))</f>
        <v>0</v>
      </c>
      <c r="BT265" s="1115"/>
      <c r="BU265" s="1115"/>
      <c r="BV265" s="1112" t="str">
        <f>IF($BO265="","",IF($BF265=ﾃﾞｰﾀ一覧!$U$37,"",IF($BF265=ﾃﾞｰﾀ一覧!$U$38,"",IF($BO265=ﾃﾞｰﾀ一覧!$AT$27,ﾃﾞｰﾀ一覧!$AT$27,VLOOKUP($AK265,ﾃﾞｰﾀ一覧!$AH$4:$AR$66,11,FALSE)*IF($BO265=ﾃﾞｰﾀ一覧!$AT$17,($AR265+1)*($AV265+1),IF($BO265=ﾃﾞｰﾀ一覧!$AT$22,IF(COUNTIF($AD265,"*天端*"),ﾃﾞｰﾀ一覧!$AU$43/2,ﾃﾞｰﾀ一覧!$AU$43/3),IF($BO265=ﾃﾞｰﾀ一覧!$AT$20,$AR265*$AV265,IF($BO265=ﾃﾞｰﾀ一覧!$AT$21,$AV265,1))))))))</f>
        <v/>
      </c>
      <c r="BW265" s="1112"/>
      <c r="BX265" s="1112"/>
      <c r="BY265" s="1088" t="str">
        <f>IF($B265="","",IF($AH265="","",IF($CK265=ﾃﾞｰﾀ一覧!$U$53,ﾃﾞｰﾀ一覧!$U$61,IF($AH265=ﾃﾞｰﾀ一覧!$U$21,ﾃﾞｰﾀ一覧!$U$60,IF(OR($AH265=ﾃﾞｰﾀ一覧!$U$19,$AH265=ﾃﾞｰﾀ一覧!$U$20,$AH265=ﾃﾞｰﾀ一覧!$U$23,$AH265=ﾃﾞｰﾀ一覧!$U$22,$AH265=ﾃﾞｰﾀ一覧!$U$18,AH265=ﾃﾞｰﾀ一覧!$U$25),ﾃﾞｰﾀ一覧!$U$59,ﾃﾞｰﾀ一覧!$U$62)))))</f>
        <v/>
      </c>
      <c r="BZ265" s="1089"/>
      <c r="CA265" s="1113"/>
      <c r="CB265" s="1113"/>
      <c r="CC265" s="1113"/>
      <c r="CD265" s="1113"/>
      <c r="CE265" s="1113"/>
      <c r="CF265" s="1113"/>
      <c r="CG265" s="1113"/>
      <c r="CH265" s="1113"/>
      <c r="CI265" s="1114"/>
      <c r="CK265" s="240"/>
      <c r="CM265" s="378" t="str">
        <f t="shared" si="21"/>
        <v/>
      </c>
      <c r="CN265" s="379" t="str">
        <f t="shared" si="22"/>
        <v/>
      </c>
      <c r="CO265" s="379" t="str">
        <f t="shared" si="23"/>
        <v/>
      </c>
      <c r="CP265" s="380" t="str">
        <f t="shared" si="24"/>
        <v/>
      </c>
      <c r="CQ265" s="244"/>
      <c r="CR265" s="1100"/>
      <c r="CS265" s="1101"/>
      <c r="CT265" s="1102"/>
      <c r="CU265" s="1135"/>
      <c r="CV265" s="1136"/>
      <c r="CW265" s="1136"/>
      <c r="CX265" s="1137"/>
      <c r="CY265" s="1138"/>
      <c r="CZ265" s="1139"/>
      <c r="DA265" s="1140"/>
      <c r="DB265" s="1132"/>
      <c r="DC265" s="1133"/>
      <c r="DD265" s="1133"/>
      <c r="DE265" s="1133"/>
      <c r="DF265" s="1133"/>
      <c r="DG265" s="1134"/>
      <c r="DH265" s="580"/>
      <c r="DI265" s="1373"/>
      <c r="DJ265" s="1373"/>
      <c r="DK265" s="581"/>
      <c r="DL265" s="582"/>
      <c r="DM265" s="1372"/>
      <c r="DN265" s="1372"/>
      <c r="DO265" s="581"/>
      <c r="DP265" s="582"/>
      <c r="DQ265" s="1372"/>
      <c r="DR265" s="1372"/>
      <c r="DS265" s="583"/>
      <c r="DT265" s="1124"/>
      <c r="DU265" s="1125"/>
      <c r="DV265" s="1125"/>
      <c r="DW265" s="1124"/>
      <c r="DX265" s="1125"/>
      <c r="DY265" s="1150"/>
      <c r="DZ265" s="1362"/>
      <c r="EA265" s="1363"/>
      <c r="EB265" s="1362"/>
      <c r="EC265" s="1363"/>
      <c r="ED265" s="1362"/>
      <c r="EE265" s="1377"/>
      <c r="EF265" s="1378"/>
      <c r="EG265" s="1379"/>
      <c r="EH265" s="1379"/>
      <c r="EI265" s="1380"/>
      <c r="EJ265" s="1381"/>
      <c r="EK265" s="1381"/>
      <c r="EL265" s="1381"/>
      <c r="EM265" s="1382"/>
      <c r="EN265" s="1382"/>
      <c r="EO265" s="1382"/>
      <c r="EP265" s="1375"/>
      <c r="EQ265" s="1376"/>
      <c r="ER265" s="1113"/>
      <c r="ES265" s="1113"/>
      <c r="ET265" s="1113"/>
      <c r="EU265" s="1113"/>
      <c r="EV265" s="1113"/>
      <c r="EW265" s="1113"/>
      <c r="EX265" s="1113"/>
      <c r="EY265" s="1113"/>
      <c r="EZ265" s="1114"/>
    </row>
    <row r="266" spans="1:156" ht="30" customHeight="1" x14ac:dyDescent="0.2">
      <c r="A266" s="207">
        <f t="shared" si="25"/>
        <v>255</v>
      </c>
      <c r="B266" s="1103"/>
      <c r="C266" s="1104"/>
      <c r="D266" s="1092"/>
      <c r="E266" s="1093"/>
      <c r="F266" s="1094" t="str">
        <f t="shared" si="27"/>
        <v/>
      </c>
      <c r="G266" s="1095"/>
      <c r="H266" s="1095"/>
      <c r="I266" s="1095"/>
      <c r="J266" s="1095"/>
      <c r="K266" s="1095"/>
      <c r="L266" s="1095"/>
      <c r="M266" s="1095"/>
      <c r="N266" s="1095"/>
      <c r="O266" s="1095"/>
      <c r="P266" s="1095"/>
      <c r="Q266" s="1095"/>
      <c r="R266" s="1095"/>
      <c r="S266" s="1095"/>
      <c r="T266" s="1095"/>
      <c r="U266" s="1095"/>
      <c r="V266" s="1095"/>
      <c r="W266" s="1096"/>
      <c r="X266" s="1299">
        <f t="shared" si="26"/>
        <v>0</v>
      </c>
      <c r="Y266" s="1300"/>
      <c r="Z266" s="1301"/>
      <c r="AA266" s="1100"/>
      <c r="AB266" s="1101"/>
      <c r="AC266" s="1102"/>
      <c r="AD266" s="1135"/>
      <c r="AE266" s="1136"/>
      <c r="AF266" s="1136"/>
      <c r="AG266" s="1137"/>
      <c r="AH266" s="1138"/>
      <c r="AI266" s="1139"/>
      <c r="AJ266" s="1140"/>
      <c r="AK266" s="1132"/>
      <c r="AL266" s="1133"/>
      <c r="AM266" s="1133"/>
      <c r="AN266" s="1133"/>
      <c r="AO266" s="1133"/>
      <c r="AP266" s="1134"/>
      <c r="AQ266" s="642" t="str">
        <f>IF(AK266="","",VLOOKUP(AK266,ﾃﾞｰﾀ一覧!$AH$4:$AR$66,2,FALSE))</f>
        <v/>
      </c>
      <c r="AR266" s="1084"/>
      <c r="AS266" s="1084"/>
      <c r="AT266" s="643" t="str">
        <f>IF(AK266="","",VLOOKUP(AK266,ﾃﾞｰﾀ一覧!$AH$4:$AR$66,3,FALSE))</f>
        <v/>
      </c>
      <c r="AU266" s="644" t="str">
        <f>IF(AK266="","",VLOOKUP(AK266,ﾃﾞｰﾀ一覧!$AH$4:$AR$66,5,FALSE))</f>
        <v/>
      </c>
      <c r="AV266" s="1084"/>
      <c r="AW266" s="1084"/>
      <c r="AX266" s="643" t="str">
        <f>IF(AK266="","",VLOOKUP(AK266,ﾃﾞｰﾀ一覧!$AH$4:$AR$66,6,FALSE))</f>
        <v/>
      </c>
      <c r="AY266" s="649" t="str">
        <f>IF(AK266="","",VLOOKUP(AK266,ﾃﾞｰﾀ一覧!$AH$4:$AR$66,8,FALSE))</f>
        <v/>
      </c>
      <c r="AZ266" s="1084"/>
      <c r="BA266" s="1084"/>
      <c r="BB266" s="388" t="str">
        <f>IF(AK266="","",VLOOKUP(AK266,ﾃﾞｰﾀ一覧!$AH$4:$AR$66,9,FALSE))</f>
        <v/>
      </c>
      <c r="BC266" s="1124"/>
      <c r="BD266" s="1125"/>
      <c r="BE266" s="1125"/>
      <c r="BF266" s="1124"/>
      <c r="BG266" s="1125"/>
      <c r="BH266" s="1125"/>
      <c r="BI266" s="1124"/>
      <c r="BJ266" s="1125"/>
      <c r="BK266" s="1150"/>
      <c r="BL266" s="1154"/>
      <c r="BM266" s="1155"/>
      <c r="BN266" s="1156"/>
      <c r="BO266" s="1109" t="str">
        <f>IF($AK266="","",IF($BF266="","",IF($BF266=ﾃﾞｰﾀ一覧!$U$37,"",IF($BF266=ﾃﾞｰﾀ一覧!$U$38,"",IF($AH266=ﾃﾞｰﾀ一覧!$U$25,VLOOKUP($AK266,ﾃﾞｰﾀ一覧!$AH$43:$AR$66,10,FALSE),VLOOKUP($AK266,ﾃﾞｰﾀ一覧!$AH$4:$AR$66,10,FALSE))))))</f>
        <v/>
      </c>
      <c r="BP266" s="1110"/>
      <c r="BQ266" s="1110"/>
      <c r="BR266" s="1111"/>
      <c r="BS266" s="1115">
        <f>IF($BL266="",0,VLOOKUP($BL266,ﾃﾞｰﾀ一覧!$AY$4:$BB$16,3,FALSE))</f>
        <v>0</v>
      </c>
      <c r="BT266" s="1115"/>
      <c r="BU266" s="1115"/>
      <c r="BV266" s="1112" t="str">
        <f>IF($BO266="","",IF($BF266=ﾃﾞｰﾀ一覧!$U$37,"",IF($BF266=ﾃﾞｰﾀ一覧!$U$38,"",IF($BO266=ﾃﾞｰﾀ一覧!$AT$27,ﾃﾞｰﾀ一覧!$AT$27,VLOOKUP($AK266,ﾃﾞｰﾀ一覧!$AH$4:$AR$66,11,FALSE)*IF($BO266=ﾃﾞｰﾀ一覧!$AT$17,($AR266+1)*($AV266+1),IF($BO266=ﾃﾞｰﾀ一覧!$AT$22,IF(COUNTIF($AD266,"*天端*"),ﾃﾞｰﾀ一覧!$AU$43/2,ﾃﾞｰﾀ一覧!$AU$43/3),IF($BO266=ﾃﾞｰﾀ一覧!$AT$20,$AR266*$AV266,IF($BO266=ﾃﾞｰﾀ一覧!$AT$21,$AV266,1))))))))</f>
        <v/>
      </c>
      <c r="BW266" s="1112"/>
      <c r="BX266" s="1112"/>
      <c r="BY266" s="1088" t="str">
        <f>IF($B266="","",IF($AH266="","",IF($CK266=ﾃﾞｰﾀ一覧!$U$53,ﾃﾞｰﾀ一覧!$U$61,IF($AH266=ﾃﾞｰﾀ一覧!$U$21,ﾃﾞｰﾀ一覧!$U$60,IF(OR($AH266=ﾃﾞｰﾀ一覧!$U$19,$AH266=ﾃﾞｰﾀ一覧!$U$20,$AH266=ﾃﾞｰﾀ一覧!$U$23,$AH266=ﾃﾞｰﾀ一覧!$U$22,$AH266=ﾃﾞｰﾀ一覧!$U$18,AH266=ﾃﾞｰﾀ一覧!$U$25),ﾃﾞｰﾀ一覧!$U$59,ﾃﾞｰﾀ一覧!$U$62)))))</f>
        <v/>
      </c>
      <c r="BZ266" s="1089"/>
      <c r="CA266" s="1113"/>
      <c r="CB266" s="1113"/>
      <c r="CC266" s="1113"/>
      <c r="CD266" s="1113"/>
      <c r="CE266" s="1113"/>
      <c r="CF266" s="1113"/>
      <c r="CG266" s="1113"/>
      <c r="CH266" s="1113"/>
      <c r="CI266" s="1114"/>
      <c r="CK266" s="240"/>
      <c r="CM266" s="378" t="str">
        <f t="shared" si="21"/>
        <v/>
      </c>
      <c r="CN266" s="379" t="str">
        <f t="shared" si="22"/>
        <v/>
      </c>
      <c r="CO266" s="379" t="str">
        <f t="shared" si="23"/>
        <v/>
      </c>
      <c r="CP266" s="380" t="str">
        <f t="shared" si="24"/>
        <v/>
      </c>
      <c r="CQ266" s="244"/>
      <c r="CR266" s="1100"/>
      <c r="CS266" s="1101"/>
      <c r="CT266" s="1102"/>
      <c r="CU266" s="1135"/>
      <c r="CV266" s="1136"/>
      <c r="CW266" s="1136"/>
      <c r="CX266" s="1137"/>
      <c r="CY266" s="1138"/>
      <c r="CZ266" s="1139"/>
      <c r="DA266" s="1140"/>
      <c r="DB266" s="1132"/>
      <c r="DC266" s="1133"/>
      <c r="DD266" s="1133"/>
      <c r="DE266" s="1133"/>
      <c r="DF266" s="1133"/>
      <c r="DG266" s="1134"/>
      <c r="DH266" s="580"/>
      <c r="DI266" s="1372"/>
      <c r="DJ266" s="1372"/>
      <c r="DK266" s="581"/>
      <c r="DL266" s="582"/>
      <c r="DM266" s="1372"/>
      <c r="DN266" s="1372"/>
      <c r="DO266" s="581"/>
      <c r="DP266" s="582"/>
      <c r="DQ266" s="1372"/>
      <c r="DR266" s="1372"/>
      <c r="DS266" s="583"/>
      <c r="DT266" s="1124"/>
      <c r="DU266" s="1125"/>
      <c r="DV266" s="1125"/>
      <c r="DW266" s="1124"/>
      <c r="DX266" s="1125"/>
      <c r="DY266" s="1150"/>
      <c r="DZ266" s="1362"/>
      <c r="EA266" s="1363"/>
      <c r="EB266" s="1362"/>
      <c r="EC266" s="1363"/>
      <c r="ED266" s="1362"/>
      <c r="EE266" s="1377"/>
      <c r="EF266" s="1378"/>
      <c r="EG266" s="1379"/>
      <c r="EH266" s="1379"/>
      <c r="EI266" s="1380"/>
      <c r="EJ266" s="1381"/>
      <c r="EK266" s="1381"/>
      <c r="EL266" s="1381"/>
      <c r="EM266" s="1382"/>
      <c r="EN266" s="1382"/>
      <c r="EO266" s="1382"/>
      <c r="EP266" s="1375"/>
      <c r="EQ266" s="1376"/>
      <c r="ER266" s="1113"/>
      <c r="ES266" s="1113"/>
      <c r="ET266" s="1113"/>
      <c r="EU266" s="1113"/>
      <c r="EV266" s="1113"/>
      <c r="EW266" s="1113"/>
      <c r="EX266" s="1113"/>
      <c r="EY266" s="1113"/>
      <c r="EZ266" s="1114"/>
    </row>
    <row r="267" spans="1:156" ht="30" customHeight="1" x14ac:dyDescent="0.2">
      <c r="A267" s="207">
        <f t="shared" si="25"/>
        <v>256</v>
      </c>
      <c r="B267" s="1103"/>
      <c r="C267" s="1104"/>
      <c r="D267" s="1092"/>
      <c r="E267" s="1093"/>
      <c r="F267" s="1094" t="str">
        <f t="shared" si="27"/>
        <v/>
      </c>
      <c r="G267" s="1095"/>
      <c r="H267" s="1095"/>
      <c r="I267" s="1095"/>
      <c r="J267" s="1095"/>
      <c r="K267" s="1095"/>
      <c r="L267" s="1095"/>
      <c r="M267" s="1095"/>
      <c r="N267" s="1095"/>
      <c r="O267" s="1095"/>
      <c r="P267" s="1095"/>
      <c r="Q267" s="1095"/>
      <c r="R267" s="1095"/>
      <c r="S267" s="1095"/>
      <c r="T267" s="1095"/>
      <c r="U267" s="1095"/>
      <c r="V267" s="1095"/>
      <c r="W267" s="1096"/>
      <c r="X267" s="1299">
        <f t="shared" si="26"/>
        <v>0</v>
      </c>
      <c r="Y267" s="1300"/>
      <c r="Z267" s="1301"/>
      <c r="AA267" s="1100"/>
      <c r="AB267" s="1101"/>
      <c r="AC267" s="1102"/>
      <c r="AD267" s="1135"/>
      <c r="AE267" s="1136"/>
      <c r="AF267" s="1136"/>
      <c r="AG267" s="1137"/>
      <c r="AH267" s="1138"/>
      <c r="AI267" s="1139"/>
      <c r="AJ267" s="1140"/>
      <c r="AK267" s="1132"/>
      <c r="AL267" s="1133"/>
      <c r="AM267" s="1133"/>
      <c r="AN267" s="1133"/>
      <c r="AO267" s="1133"/>
      <c r="AP267" s="1134"/>
      <c r="AQ267" s="642" t="str">
        <f>IF(AK267="","",VLOOKUP(AK267,ﾃﾞｰﾀ一覧!$AH$4:$AR$66,2,FALSE))</f>
        <v/>
      </c>
      <c r="AR267" s="1084"/>
      <c r="AS267" s="1084"/>
      <c r="AT267" s="643" t="str">
        <f>IF(AK267="","",VLOOKUP(AK267,ﾃﾞｰﾀ一覧!$AH$4:$AR$66,3,FALSE))</f>
        <v/>
      </c>
      <c r="AU267" s="644" t="str">
        <f>IF(AK267="","",VLOOKUP(AK267,ﾃﾞｰﾀ一覧!$AH$4:$AR$66,5,FALSE))</f>
        <v/>
      </c>
      <c r="AV267" s="1084"/>
      <c r="AW267" s="1084"/>
      <c r="AX267" s="643" t="str">
        <f>IF(AK267="","",VLOOKUP(AK267,ﾃﾞｰﾀ一覧!$AH$4:$AR$66,6,FALSE))</f>
        <v/>
      </c>
      <c r="AY267" s="649" t="str">
        <f>IF(AK267="","",VLOOKUP(AK267,ﾃﾞｰﾀ一覧!$AH$4:$AR$66,8,FALSE))</f>
        <v/>
      </c>
      <c r="AZ267" s="1084"/>
      <c r="BA267" s="1084"/>
      <c r="BB267" s="388" t="str">
        <f>IF(AK267="","",VLOOKUP(AK267,ﾃﾞｰﾀ一覧!$AH$4:$AR$66,9,FALSE))</f>
        <v/>
      </c>
      <c r="BC267" s="1124"/>
      <c r="BD267" s="1125"/>
      <c r="BE267" s="1125"/>
      <c r="BF267" s="1124"/>
      <c r="BG267" s="1125"/>
      <c r="BH267" s="1125"/>
      <c r="BI267" s="1124"/>
      <c r="BJ267" s="1125"/>
      <c r="BK267" s="1150"/>
      <c r="BL267" s="1154"/>
      <c r="BM267" s="1155"/>
      <c r="BN267" s="1156"/>
      <c r="BO267" s="1109" t="str">
        <f>IF($AK267="","",IF($BF267="","",IF($BF267=ﾃﾞｰﾀ一覧!$U$37,"",IF($BF267=ﾃﾞｰﾀ一覧!$U$38,"",IF($AH267=ﾃﾞｰﾀ一覧!$U$25,VLOOKUP($AK267,ﾃﾞｰﾀ一覧!$AH$43:$AR$66,10,FALSE),VLOOKUP($AK267,ﾃﾞｰﾀ一覧!$AH$4:$AR$66,10,FALSE))))))</f>
        <v/>
      </c>
      <c r="BP267" s="1110"/>
      <c r="BQ267" s="1110"/>
      <c r="BR267" s="1111"/>
      <c r="BS267" s="1115">
        <f>IF($BL267="",0,VLOOKUP($BL267,ﾃﾞｰﾀ一覧!$AY$4:$BB$16,3,FALSE))</f>
        <v>0</v>
      </c>
      <c r="BT267" s="1115"/>
      <c r="BU267" s="1115"/>
      <c r="BV267" s="1112" t="str">
        <f>IF($BO267="","",IF($BF267=ﾃﾞｰﾀ一覧!$U$37,"",IF($BF267=ﾃﾞｰﾀ一覧!$U$38,"",IF($BO267=ﾃﾞｰﾀ一覧!$AT$27,ﾃﾞｰﾀ一覧!$AT$27,VLOOKUP($AK267,ﾃﾞｰﾀ一覧!$AH$4:$AR$66,11,FALSE)*IF($BO267=ﾃﾞｰﾀ一覧!$AT$17,($AR267+1)*($AV267+1),IF($BO267=ﾃﾞｰﾀ一覧!$AT$22,IF(COUNTIF($AD267,"*天端*"),ﾃﾞｰﾀ一覧!$AU$43/2,ﾃﾞｰﾀ一覧!$AU$43/3),IF($BO267=ﾃﾞｰﾀ一覧!$AT$20,$AR267*$AV267,IF($BO267=ﾃﾞｰﾀ一覧!$AT$21,$AV267,1))))))))</f>
        <v/>
      </c>
      <c r="BW267" s="1112"/>
      <c r="BX267" s="1112"/>
      <c r="BY267" s="1088" t="str">
        <f>IF($B267="","",IF($AH267="","",IF($CK267=ﾃﾞｰﾀ一覧!$U$53,ﾃﾞｰﾀ一覧!$U$61,IF($AH267=ﾃﾞｰﾀ一覧!$U$21,ﾃﾞｰﾀ一覧!$U$60,IF(OR($AH267=ﾃﾞｰﾀ一覧!$U$19,$AH267=ﾃﾞｰﾀ一覧!$U$20,$AH267=ﾃﾞｰﾀ一覧!$U$23,$AH267=ﾃﾞｰﾀ一覧!$U$22,$AH267=ﾃﾞｰﾀ一覧!$U$18,AH267=ﾃﾞｰﾀ一覧!$U$25),ﾃﾞｰﾀ一覧!$U$59,ﾃﾞｰﾀ一覧!$U$62)))))</f>
        <v/>
      </c>
      <c r="BZ267" s="1089"/>
      <c r="CA267" s="1113"/>
      <c r="CB267" s="1113"/>
      <c r="CC267" s="1113"/>
      <c r="CD267" s="1113"/>
      <c r="CE267" s="1113"/>
      <c r="CF267" s="1113"/>
      <c r="CG267" s="1113"/>
      <c r="CH267" s="1113"/>
      <c r="CI267" s="1114"/>
      <c r="CK267" s="240"/>
      <c r="CM267" s="378" t="str">
        <f t="shared" si="21"/>
        <v/>
      </c>
      <c r="CN267" s="379" t="str">
        <f t="shared" si="22"/>
        <v/>
      </c>
      <c r="CO267" s="379" t="str">
        <f t="shared" si="23"/>
        <v/>
      </c>
      <c r="CP267" s="380" t="str">
        <f t="shared" si="24"/>
        <v/>
      </c>
      <c r="CQ267" s="244"/>
      <c r="CR267" s="1100"/>
      <c r="CS267" s="1101"/>
      <c r="CT267" s="1102"/>
      <c r="CU267" s="1135"/>
      <c r="CV267" s="1136"/>
      <c r="CW267" s="1136"/>
      <c r="CX267" s="1137"/>
      <c r="CY267" s="1138"/>
      <c r="CZ267" s="1139"/>
      <c r="DA267" s="1140"/>
      <c r="DB267" s="1132"/>
      <c r="DC267" s="1133"/>
      <c r="DD267" s="1133"/>
      <c r="DE267" s="1133"/>
      <c r="DF267" s="1133"/>
      <c r="DG267" s="1134"/>
      <c r="DH267" s="580"/>
      <c r="DI267" s="1372"/>
      <c r="DJ267" s="1372"/>
      <c r="DK267" s="581"/>
      <c r="DL267" s="582"/>
      <c r="DM267" s="1372"/>
      <c r="DN267" s="1372"/>
      <c r="DO267" s="581"/>
      <c r="DP267" s="582"/>
      <c r="DQ267" s="1372"/>
      <c r="DR267" s="1372"/>
      <c r="DS267" s="583"/>
      <c r="DT267" s="1124"/>
      <c r="DU267" s="1125"/>
      <c r="DV267" s="1125"/>
      <c r="DW267" s="1124"/>
      <c r="DX267" s="1125"/>
      <c r="DY267" s="1150"/>
      <c r="DZ267" s="1362"/>
      <c r="EA267" s="1363"/>
      <c r="EB267" s="1362"/>
      <c r="EC267" s="1363"/>
      <c r="ED267" s="1362"/>
      <c r="EE267" s="1377"/>
      <c r="EF267" s="1378"/>
      <c r="EG267" s="1379"/>
      <c r="EH267" s="1379"/>
      <c r="EI267" s="1380"/>
      <c r="EJ267" s="1381"/>
      <c r="EK267" s="1381"/>
      <c r="EL267" s="1381"/>
      <c r="EM267" s="1382"/>
      <c r="EN267" s="1382"/>
      <c r="EO267" s="1382"/>
      <c r="EP267" s="1375"/>
      <c r="EQ267" s="1376"/>
      <c r="ER267" s="1113"/>
      <c r="ES267" s="1113"/>
      <c r="ET267" s="1113"/>
      <c r="EU267" s="1113"/>
      <c r="EV267" s="1113"/>
      <c r="EW267" s="1113"/>
      <c r="EX267" s="1113"/>
      <c r="EY267" s="1113"/>
      <c r="EZ267" s="1114"/>
    </row>
    <row r="268" spans="1:156" ht="30" customHeight="1" x14ac:dyDescent="0.2">
      <c r="A268" s="207">
        <f t="shared" si="25"/>
        <v>257</v>
      </c>
      <c r="B268" s="1103"/>
      <c r="C268" s="1104"/>
      <c r="D268" s="1092"/>
      <c r="E268" s="1093"/>
      <c r="F268" s="1094" t="str">
        <f t="shared" si="27"/>
        <v/>
      </c>
      <c r="G268" s="1095"/>
      <c r="H268" s="1095"/>
      <c r="I268" s="1095"/>
      <c r="J268" s="1095"/>
      <c r="K268" s="1095"/>
      <c r="L268" s="1095"/>
      <c r="M268" s="1095"/>
      <c r="N268" s="1095"/>
      <c r="O268" s="1095"/>
      <c r="P268" s="1095"/>
      <c r="Q268" s="1095"/>
      <c r="R268" s="1095"/>
      <c r="S268" s="1095"/>
      <c r="T268" s="1095"/>
      <c r="U268" s="1095"/>
      <c r="V268" s="1095"/>
      <c r="W268" s="1096"/>
      <c r="X268" s="1299">
        <f t="shared" si="26"/>
        <v>0</v>
      </c>
      <c r="Y268" s="1300"/>
      <c r="Z268" s="1301"/>
      <c r="AA268" s="1100"/>
      <c r="AB268" s="1101"/>
      <c r="AC268" s="1102"/>
      <c r="AD268" s="1135"/>
      <c r="AE268" s="1136"/>
      <c r="AF268" s="1136"/>
      <c r="AG268" s="1137"/>
      <c r="AH268" s="1138"/>
      <c r="AI268" s="1139"/>
      <c r="AJ268" s="1140"/>
      <c r="AK268" s="1132"/>
      <c r="AL268" s="1133"/>
      <c r="AM268" s="1133"/>
      <c r="AN268" s="1133"/>
      <c r="AO268" s="1133"/>
      <c r="AP268" s="1134"/>
      <c r="AQ268" s="642" t="str">
        <f>IF(AK268="","",VLOOKUP(AK268,ﾃﾞｰﾀ一覧!$AH$4:$AR$66,2,FALSE))</f>
        <v/>
      </c>
      <c r="AR268" s="1084"/>
      <c r="AS268" s="1084"/>
      <c r="AT268" s="643" t="str">
        <f>IF(AK268="","",VLOOKUP(AK268,ﾃﾞｰﾀ一覧!$AH$4:$AR$66,3,FALSE))</f>
        <v/>
      </c>
      <c r="AU268" s="644" t="str">
        <f>IF(AK268="","",VLOOKUP(AK268,ﾃﾞｰﾀ一覧!$AH$4:$AR$66,5,FALSE))</f>
        <v/>
      </c>
      <c r="AV268" s="1084"/>
      <c r="AW268" s="1084"/>
      <c r="AX268" s="643" t="str">
        <f>IF(AK268="","",VLOOKUP(AK268,ﾃﾞｰﾀ一覧!$AH$4:$AR$66,6,FALSE))</f>
        <v/>
      </c>
      <c r="AY268" s="649" t="str">
        <f>IF(AK268="","",VLOOKUP(AK268,ﾃﾞｰﾀ一覧!$AH$4:$AR$66,8,FALSE))</f>
        <v/>
      </c>
      <c r="AZ268" s="1084"/>
      <c r="BA268" s="1084"/>
      <c r="BB268" s="388" t="str">
        <f>IF(AK268="","",VLOOKUP(AK268,ﾃﾞｰﾀ一覧!$AH$4:$AR$66,9,FALSE))</f>
        <v/>
      </c>
      <c r="BC268" s="1124"/>
      <c r="BD268" s="1125"/>
      <c r="BE268" s="1125"/>
      <c r="BF268" s="1124"/>
      <c r="BG268" s="1125"/>
      <c r="BH268" s="1125"/>
      <c r="BI268" s="1124"/>
      <c r="BJ268" s="1125"/>
      <c r="BK268" s="1150"/>
      <c r="BL268" s="1154"/>
      <c r="BM268" s="1155"/>
      <c r="BN268" s="1156"/>
      <c r="BO268" s="1109" t="str">
        <f>IF($AK268="","",IF($BF268="","",IF($BF268=ﾃﾞｰﾀ一覧!$U$37,"",IF($BF268=ﾃﾞｰﾀ一覧!$U$38,"",IF($AH268=ﾃﾞｰﾀ一覧!$U$25,VLOOKUP($AK268,ﾃﾞｰﾀ一覧!$AH$43:$AR$66,10,FALSE),VLOOKUP($AK268,ﾃﾞｰﾀ一覧!$AH$4:$AR$66,10,FALSE))))))</f>
        <v/>
      </c>
      <c r="BP268" s="1110"/>
      <c r="BQ268" s="1110"/>
      <c r="BR268" s="1111"/>
      <c r="BS268" s="1115">
        <f>IF($BL268="",0,VLOOKUP($BL268,ﾃﾞｰﾀ一覧!$AY$4:$BB$16,3,FALSE))</f>
        <v>0</v>
      </c>
      <c r="BT268" s="1115"/>
      <c r="BU268" s="1115"/>
      <c r="BV268" s="1112" t="str">
        <f>IF($BO268="","",IF($BF268=ﾃﾞｰﾀ一覧!$U$37,"",IF($BF268=ﾃﾞｰﾀ一覧!$U$38,"",IF($BO268=ﾃﾞｰﾀ一覧!$AT$27,ﾃﾞｰﾀ一覧!$AT$27,VLOOKUP($AK268,ﾃﾞｰﾀ一覧!$AH$4:$AR$66,11,FALSE)*IF($BO268=ﾃﾞｰﾀ一覧!$AT$17,($AR268+1)*($AV268+1),IF($BO268=ﾃﾞｰﾀ一覧!$AT$22,IF(COUNTIF($AD268,"*天端*"),ﾃﾞｰﾀ一覧!$AU$43/2,ﾃﾞｰﾀ一覧!$AU$43/3),IF($BO268=ﾃﾞｰﾀ一覧!$AT$20,$AR268*$AV268,IF($BO268=ﾃﾞｰﾀ一覧!$AT$21,$AV268,1))))))))</f>
        <v/>
      </c>
      <c r="BW268" s="1112"/>
      <c r="BX268" s="1112"/>
      <c r="BY268" s="1088" t="str">
        <f>IF($B268="","",IF($AH268="","",IF($CK268=ﾃﾞｰﾀ一覧!$U$53,ﾃﾞｰﾀ一覧!$U$61,IF($AH268=ﾃﾞｰﾀ一覧!$U$21,ﾃﾞｰﾀ一覧!$U$60,IF(OR($AH268=ﾃﾞｰﾀ一覧!$U$19,$AH268=ﾃﾞｰﾀ一覧!$U$20,$AH268=ﾃﾞｰﾀ一覧!$U$23,$AH268=ﾃﾞｰﾀ一覧!$U$22,$AH268=ﾃﾞｰﾀ一覧!$U$18,AH268=ﾃﾞｰﾀ一覧!$U$25),ﾃﾞｰﾀ一覧!$U$59,ﾃﾞｰﾀ一覧!$U$62)))))</f>
        <v/>
      </c>
      <c r="BZ268" s="1089"/>
      <c r="CA268" s="1113"/>
      <c r="CB268" s="1113"/>
      <c r="CC268" s="1113"/>
      <c r="CD268" s="1113"/>
      <c r="CE268" s="1113"/>
      <c r="CF268" s="1113"/>
      <c r="CG268" s="1113"/>
      <c r="CH268" s="1113"/>
      <c r="CI268" s="1114"/>
      <c r="CK268" s="240"/>
      <c r="CM268" s="378" t="str">
        <f t="shared" ref="CM268:CM331" si="28">IF($CK268="","",IF($BF268=$CM$10,$B268,""))</f>
        <v/>
      </c>
      <c r="CN268" s="379" t="str">
        <f t="shared" ref="CN268:CN331" si="29">IF($CK268="","",IF($BF268=$CN$10,$B268,""))</f>
        <v/>
      </c>
      <c r="CO268" s="379" t="str">
        <f t="shared" ref="CO268:CO331" si="30">IF($CK268="","",IF($BF268=$CO$10,$B268,""))</f>
        <v/>
      </c>
      <c r="CP268" s="380" t="str">
        <f t="shared" ref="CP268:CP331" si="31">IF($CK268="","",IF($BF268=$CP$10,$B268,""))</f>
        <v/>
      </c>
      <c r="CQ268" s="244"/>
      <c r="CR268" s="1100"/>
      <c r="CS268" s="1101"/>
      <c r="CT268" s="1102"/>
      <c r="CU268" s="1135"/>
      <c r="CV268" s="1136"/>
      <c r="CW268" s="1136"/>
      <c r="CX268" s="1137"/>
      <c r="CY268" s="1138"/>
      <c r="CZ268" s="1139"/>
      <c r="DA268" s="1140"/>
      <c r="DB268" s="1132"/>
      <c r="DC268" s="1133"/>
      <c r="DD268" s="1133"/>
      <c r="DE268" s="1133"/>
      <c r="DF268" s="1133"/>
      <c r="DG268" s="1134"/>
      <c r="DH268" s="580"/>
      <c r="DI268" s="1372"/>
      <c r="DJ268" s="1372"/>
      <c r="DK268" s="581"/>
      <c r="DL268" s="582"/>
      <c r="DM268" s="1372"/>
      <c r="DN268" s="1372"/>
      <c r="DO268" s="581"/>
      <c r="DP268" s="582"/>
      <c r="DQ268" s="1372"/>
      <c r="DR268" s="1372"/>
      <c r="DS268" s="583"/>
      <c r="DT268" s="1124"/>
      <c r="DU268" s="1125"/>
      <c r="DV268" s="1125"/>
      <c r="DW268" s="1124"/>
      <c r="DX268" s="1125"/>
      <c r="DY268" s="1150"/>
      <c r="DZ268" s="1362"/>
      <c r="EA268" s="1363"/>
      <c r="EB268" s="1362"/>
      <c r="EC268" s="1363"/>
      <c r="ED268" s="1362"/>
      <c r="EE268" s="1377"/>
      <c r="EF268" s="1378"/>
      <c r="EG268" s="1379"/>
      <c r="EH268" s="1379"/>
      <c r="EI268" s="1380"/>
      <c r="EJ268" s="1381"/>
      <c r="EK268" s="1381"/>
      <c r="EL268" s="1381"/>
      <c r="EM268" s="1382"/>
      <c r="EN268" s="1382"/>
      <c r="EO268" s="1382"/>
      <c r="EP268" s="1375"/>
      <c r="EQ268" s="1376"/>
      <c r="ER268" s="1113"/>
      <c r="ES268" s="1113"/>
      <c r="ET268" s="1113"/>
      <c r="EU268" s="1113"/>
      <c r="EV268" s="1113"/>
      <c r="EW268" s="1113"/>
      <c r="EX268" s="1113"/>
      <c r="EY268" s="1113"/>
      <c r="EZ268" s="1114"/>
    </row>
    <row r="269" spans="1:156" ht="30" customHeight="1" x14ac:dyDescent="0.2">
      <c r="A269" s="207">
        <f t="shared" si="25"/>
        <v>258</v>
      </c>
      <c r="B269" s="1103"/>
      <c r="C269" s="1104"/>
      <c r="D269" s="1092"/>
      <c r="E269" s="1093"/>
      <c r="F269" s="1094" t="str">
        <f t="shared" si="27"/>
        <v/>
      </c>
      <c r="G269" s="1095"/>
      <c r="H269" s="1095"/>
      <c r="I269" s="1095"/>
      <c r="J269" s="1095"/>
      <c r="K269" s="1095"/>
      <c r="L269" s="1095"/>
      <c r="M269" s="1095"/>
      <c r="N269" s="1095"/>
      <c r="O269" s="1095"/>
      <c r="P269" s="1095"/>
      <c r="Q269" s="1095"/>
      <c r="R269" s="1095"/>
      <c r="S269" s="1095"/>
      <c r="T269" s="1095"/>
      <c r="U269" s="1095"/>
      <c r="V269" s="1095"/>
      <c r="W269" s="1096"/>
      <c r="X269" s="1299">
        <f t="shared" si="26"/>
        <v>0</v>
      </c>
      <c r="Y269" s="1300"/>
      <c r="Z269" s="1301"/>
      <c r="AA269" s="1100"/>
      <c r="AB269" s="1101"/>
      <c r="AC269" s="1102"/>
      <c r="AD269" s="1135"/>
      <c r="AE269" s="1136"/>
      <c r="AF269" s="1136"/>
      <c r="AG269" s="1137"/>
      <c r="AH269" s="1138"/>
      <c r="AI269" s="1139"/>
      <c r="AJ269" s="1140"/>
      <c r="AK269" s="1132"/>
      <c r="AL269" s="1133"/>
      <c r="AM269" s="1133"/>
      <c r="AN269" s="1133"/>
      <c r="AO269" s="1133"/>
      <c r="AP269" s="1134"/>
      <c r="AQ269" s="642" t="str">
        <f>IF(AK269="","",VLOOKUP(AK269,ﾃﾞｰﾀ一覧!$AH$4:$AR$66,2,FALSE))</f>
        <v/>
      </c>
      <c r="AR269" s="1084"/>
      <c r="AS269" s="1084"/>
      <c r="AT269" s="643" t="str">
        <f>IF(AK269="","",VLOOKUP(AK269,ﾃﾞｰﾀ一覧!$AH$4:$AR$66,3,FALSE))</f>
        <v/>
      </c>
      <c r="AU269" s="644" t="str">
        <f>IF(AK269="","",VLOOKUP(AK269,ﾃﾞｰﾀ一覧!$AH$4:$AR$66,5,FALSE))</f>
        <v/>
      </c>
      <c r="AV269" s="1084"/>
      <c r="AW269" s="1084"/>
      <c r="AX269" s="643" t="str">
        <f>IF(AK269="","",VLOOKUP(AK269,ﾃﾞｰﾀ一覧!$AH$4:$AR$66,6,FALSE))</f>
        <v/>
      </c>
      <c r="AY269" s="649" t="str">
        <f>IF(AK269="","",VLOOKUP(AK269,ﾃﾞｰﾀ一覧!$AH$4:$AR$66,8,FALSE))</f>
        <v/>
      </c>
      <c r="AZ269" s="1084"/>
      <c r="BA269" s="1084"/>
      <c r="BB269" s="388" t="str">
        <f>IF(AK269="","",VLOOKUP(AK269,ﾃﾞｰﾀ一覧!$AH$4:$AR$66,9,FALSE))</f>
        <v/>
      </c>
      <c r="BC269" s="1124"/>
      <c r="BD269" s="1125"/>
      <c r="BE269" s="1125"/>
      <c r="BF269" s="1124"/>
      <c r="BG269" s="1125"/>
      <c r="BH269" s="1125"/>
      <c r="BI269" s="1124"/>
      <c r="BJ269" s="1125"/>
      <c r="BK269" s="1150"/>
      <c r="BL269" s="1154"/>
      <c r="BM269" s="1155"/>
      <c r="BN269" s="1156"/>
      <c r="BO269" s="1109" t="str">
        <f>IF($AK269="","",IF($BF269="","",IF($BF269=ﾃﾞｰﾀ一覧!$U$37,"",IF($BF269=ﾃﾞｰﾀ一覧!$U$38,"",IF($AH269=ﾃﾞｰﾀ一覧!$U$25,VLOOKUP($AK269,ﾃﾞｰﾀ一覧!$AH$43:$AR$66,10,FALSE),VLOOKUP($AK269,ﾃﾞｰﾀ一覧!$AH$4:$AR$66,10,FALSE))))))</f>
        <v/>
      </c>
      <c r="BP269" s="1110"/>
      <c r="BQ269" s="1110"/>
      <c r="BR269" s="1111"/>
      <c r="BS269" s="1115">
        <f>IF($BL269="",0,VLOOKUP($BL269,ﾃﾞｰﾀ一覧!$AY$4:$BB$16,3,FALSE))</f>
        <v>0</v>
      </c>
      <c r="BT269" s="1115"/>
      <c r="BU269" s="1115"/>
      <c r="BV269" s="1112" t="str">
        <f>IF($BO269="","",IF($BF269=ﾃﾞｰﾀ一覧!$U$37,"",IF($BF269=ﾃﾞｰﾀ一覧!$U$38,"",IF($BO269=ﾃﾞｰﾀ一覧!$AT$27,ﾃﾞｰﾀ一覧!$AT$27,VLOOKUP($AK269,ﾃﾞｰﾀ一覧!$AH$4:$AR$66,11,FALSE)*IF($BO269=ﾃﾞｰﾀ一覧!$AT$17,($AR269+1)*($AV269+1),IF($BO269=ﾃﾞｰﾀ一覧!$AT$22,IF(COUNTIF($AD269,"*天端*"),ﾃﾞｰﾀ一覧!$AU$43/2,ﾃﾞｰﾀ一覧!$AU$43/3),IF($BO269=ﾃﾞｰﾀ一覧!$AT$20,$AR269*$AV269,IF($BO269=ﾃﾞｰﾀ一覧!$AT$21,$AV269,1))))))))</f>
        <v/>
      </c>
      <c r="BW269" s="1112"/>
      <c r="BX269" s="1112"/>
      <c r="BY269" s="1088" t="str">
        <f>IF($B269="","",IF($AH269="","",IF($CK269=ﾃﾞｰﾀ一覧!$U$53,ﾃﾞｰﾀ一覧!$U$61,IF($AH269=ﾃﾞｰﾀ一覧!$U$21,ﾃﾞｰﾀ一覧!$U$60,IF(OR($AH269=ﾃﾞｰﾀ一覧!$U$19,$AH269=ﾃﾞｰﾀ一覧!$U$20,$AH269=ﾃﾞｰﾀ一覧!$U$23,$AH269=ﾃﾞｰﾀ一覧!$U$22,$AH269=ﾃﾞｰﾀ一覧!$U$18,AH269=ﾃﾞｰﾀ一覧!$U$25),ﾃﾞｰﾀ一覧!$U$59,ﾃﾞｰﾀ一覧!$U$62)))))</f>
        <v/>
      </c>
      <c r="BZ269" s="1089"/>
      <c r="CA269" s="1113"/>
      <c r="CB269" s="1113"/>
      <c r="CC269" s="1113"/>
      <c r="CD269" s="1113"/>
      <c r="CE269" s="1113"/>
      <c r="CF269" s="1113"/>
      <c r="CG269" s="1113"/>
      <c r="CH269" s="1113"/>
      <c r="CI269" s="1114"/>
      <c r="CK269" s="240"/>
      <c r="CM269" s="378" t="str">
        <f t="shared" si="28"/>
        <v/>
      </c>
      <c r="CN269" s="379" t="str">
        <f t="shared" si="29"/>
        <v/>
      </c>
      <c r="CO269" s="379" t="str">
        <f t="shared" si="30"/>
        <v/>
      </c>
      <c r="CP269" s="380" t="str">
        <f t="shared" si="31"/>
        <v/>
      </c>
      <c r="CQ269" s="244"/>
      <c r="CR269" s="1100"/>
      <c r="CS269" s="1101"/>
      <c r="CT269" s="1102"/>
      <c r="CU269" s="1135"/>
      <c r="CV269" s="1136"/>
      <c r="CW269" s="1136"/>
      <c r="CX269" s="1137"/>
      <c r="CY269" s="1138"/>
      <c r="CZ269" s="1139"/>
      <c r="DA269" s="1140"/>
      <c r="DB269" s="1132"/>
      <c r="DC269" s="1133"/>
      <c r="DD269" s="1133"/>
      <c r="DE269" s="1133"/>
      <c r="DF269" s="1133"/>
      <c r="DG269" s="1134"/>
      <c r="DH269" s="580"/>
      <c r="DI269" s="1372"/>
      <c r="DJ269" s="1372"/>
      <c r="DK269" s="581"/>
      <c r="DL269" s="582"/>
      <c r="DM269" s="1372"/>
      <c r="DN269" s="1372"/>
      <c r="DO269" s="581"/>
      <c r="DP269" s="582"/>
      <c r="DQ269" s="1372"/>
      <c r="DR269" s="1372"/>
      <c r="DS269" s="583"/>
      <c r="DT269" s="1124"/>
      <c r="DU269" s="1125"/>
      <c r="DV269" s="1125"/>
      <c r="DW269" s="1124"/>
      <c r="DX269" s="1125"/>
      <c r="DY269" s="1150"/>
      <c r="DZ269" s="1362"/>
      <c r="EA269" s="1363"/>
      <c r="EB269" s="1362"/>
      <c r="EC269" s="1363"/>
      <c r="ED269" s="1362"/>
      <c r="EE269" s="1377"/>
      <c r="EF269" s="1378"/>
      <c r="EG269" s="1379"/>
      <c r="EH269" s="1379"/>
      <c r="EI269" s="1380"/>
      <c r="EJ269" s="1381"/>
      <c r="EK269" s="1381"/>
      <c r="EL269" s="1381"/>
      <c r="EM269" s="1382"/>
      <c r="EN269" s="1382"/>
      <c r="EO269" s="1382"/>
      <c r="EP269" s="1375"/>
      <c r="EQ269" s="1376"/>
      <c r="ER269" s="1113"/>
      <c r="ES269" s="1113"/>
      <c r="ET269" s="1113"/>
      <c r="EU269" s="1113"/>
      <c r="EV269" s="1113"/>
      <c r="EW269" s="1113"/>
      <c r="EX269" s="1113"/>
      <c r="EY269" s="1113"/>
      <c r="EZ269" s="1114"/>
    </row>
    <row r="270" spans="1:156" ht="30" customHeight="1" x14ac:dyDescent="0.2">
      <c r="A270" s="207">
        <f t="shared" ref="A270:A333" si="32">A269+1</f>
        <v>259</v>
      </c>
      <c r="B270" s="1103"/>
      <c r="C270" s="1104"/>
      <c r="D270" s="1092"/>
      <c r="E270" s="1093"/>
      <c r="F270" s="1094" t="str">
        <f t="shared" si="27"/>
        <v/>
      </c>
      <c r="G270" s="1095"/>
      <c r="H270" s="1095"/>
      <c r="I270" s="1095"/>
      <c r="J270" s="1095"/>
      <c r="K270" s="1095"/>
      <c r="L270" s="1095"/>
      <c r="M270" s="1095"/>
      <c r="N270" s="1095"/>
      <c r="O270" s="1095"/>
      <c r="P270" s="1095"/>
      <c r="Q270" s="1095"/>
      <c r="R270" s="1095"/>
      <c r="S270" s="1095"/>
      <c r="T270" s="1095"/>
      <c r="U270" s="1095"/>
      <c r="V270" s="1095"/>
      <c r="W270" s="1096"/>
      <c r="X270" s="1299">
        <f t="shared" ref="X270:X333" si="33">$DT270</f>
        <v>0</v>
      </c>
      <c r="Y270" s="1300"/>
      <c r="Z270" s="1301"/>
      <c r="AA270" s="1100"/>
      <c r="AB270" s="1101"/>
      <c r="AC270" s="1102"/>
      <c r="AD270" s="1135"/>
      <c r="AE270" s="1136"/>
      <c r="AF270" s="1136"/>
      <c r="AG270" s="1137"/>
      <c r="AH270" s="1138"/>
      <c r="AI270" s="1139"/>
      <c r="AJ270" s="1140"/>
      <c r="AK270" s="1132"/>
      <c r="AL270" s="1133"/>
      <c r="AM270" s="1133"/>
      <c r="AN270" s="1133"/>
      <c r="AO270" s="1133"/>
      <c r="AP270" s="1134"/>
      <c r="AQ270" s="642" t="str">
        <f>IF(AK270="","",VLOOKUP(AK270,ﾃﾞｰﾀ一覧!$AH$4:$AR$66,2,FALSE))</f>
        <v/>
      </c>
      <c r="AR270" s="1084"/>
      <c r="AS270" s="1084"/>
      <c r="AT270" s="643" t="str">
        <f>IF(AK270="","",VLOOKUP(AK270,ﾃﾞｰﾀ一覧!$AH$4:$AR$66,3,FALSE))</f>
        <v/>
      </c>
      <c r="AU270" s="644" t="str">
        <f>IF(AK270="","",VLOOKUP(AK270,ﾃﾞｰﾀ一覧!$AH$4:$AR$66,5,FALSE))</f>
        <v/>
      </c>
      <c r="AV270" s="1084"/>
      <c r="AW270" s="1084"/>
      <c r="AX270" s="643" t="str">
        <f>IF(AK270="","",VLOOKUP(AK270,ﾃﾞｰﾀ一覧!$AH$4:$AR$66,6,FALSE))</f>
        <v/>
      </c>
      <c r="AY270" s="649" t="str">
        <f>IF(AK270="","",VLOOKUP(AK270,ﾃﾞｰﾀ一覧!$AH$4:$AR$66,8,FALSE))</f>
        <v/>
      </c>
      <c r="AZ270" s="1084"/>
      <c r="BA270" s="1084"/>
      <c r="BB270" s="388" t="str">
        <f>IF(AK270="","",VLOOKUP(AK270,ﾃﾞｰﾀ一覧!$AH$4:$AR$66,9,FALSE))</f>
        <v/>
      </c>
      <c r="BC270" s="1124"/>
      <c r="BD270" s="1125"/>
      <c r="BE270" s="1125"/>
      <c r="BF270" s="1124"/>
      <c r="BG270" s="1125"/>
      <c r="BH270" s="1125"/>
      <c r="BI270" s="1124"/>
      <c r="BJ270" s="1125"/>
      <c r="BK270" s="1150"/>
      <c r="BL270" s="1154"/>
      <c r="BM270" s="1155"/>
      <c r="BN270" s="1156"/>
      <c r="BO270" s="1109" t="str">
        <f>IF($AK270="","",IF($BF270="","",IF($BF270=ﾃﾞｰﾀ一覧!$U$37,"",IF($BF270=ﾃﾞｰﾀ一覧!$U$38,"",IF($AH270=ﾃﾞｰﾀ一覧!$U$25,VLOOKUP($AK270,ﾃﾞｰﾀ一覧!$AH$43:$AR$66,10,FALSE),VLOOKUP($AK270,ﾃﾞｰﾀ一覧!$AH$4:$AR$66,10,FALSE))))))</f>
        <v/>
      </c>
      <c r="BP270" s="1110"/>
      <c r="BQ270" s="1110"/>
      <c r="BR270" s="1111"/>
      <c r="BS270" s="1115">
        <f>IF($BL270="",0,VLOOKUP($BL270,ﾃﾞｰﾀ一覧!$AY$4:$BB$16,3,FALSE))</f>
        <v>0</v>
      </c>
      <c r="BT270" s="1115"/>
      <c r="BU270" s="1115"/>
      <c r="BV270" s="1112" t="str">
        <f>IF($BO270="","",IF($BF270=ﾃﾞｰﾀ一覧!$U$37,"",IF($BF270=ﾃﾞｰﾀ一覧!$U$38,"",IF($BO270=ﾃﾞｰﾀ一覧!$AT$27,ﾃﾞｰﾀ一覧!$AT$27,VLOOKUP($AK270,ﾃﾞｰﾀ一覧!$AH$4:$AR$66,11,FALSE)*IF($BO270=ﾃﾞｰﾀ一覧!$AT$17,($AR270+1)*($AV270+1),IF($BO270=ﾃﾞｰﾀ一覧!$AT$22,IF(COUNTIF($AD270,"*天端*"),ﾃﾞｰﾀ一覧!$AU$43/2,ﾃﾞｰﾀ一覧!$AU$43/3),IF($BO270=ﾃﾞｰﾀ一覧!$AT$20,$AR270*$AV270,IF($BO270=ﾃﾞｰﾀ一覧!$AT$21,$AV270,1))))))))</f>
        <v/>
      </c>
      <c r="BW270" s="1112"/>
      <c r="BX270" s="1112"/>
      <c r="BY270" s="1088" t="str">
        <f>IF($B270="","",IF($AH270="","",IF($CK270=ﾃﾞｰﾀ一覧!$U$53,ﾃﾞｰﾀ一覧!$U$61,IF($AH270=ﾃﾞｰﾀ一覧!$U$21,ﾃﾞｰﾀ一覧!$U$60,IF(OR($AH270=ﾃﾞｰﾀ一覧!$U$19,$AH270=ﾃﾞｰﾀ一覧!$U$20,$AH270=ﾃﾞｰﾀ一覧!$U$23,$AH270=ﾃﾞｰﾀ一覧!$U$22,$AH270=ﾃﾞｰﾀ一覧!$U$18,AH270=ﾃﾞｰﾀ一覧!$U$25),ﾃﾞｰﾀ一覧!$U$59,ﾃﾞｰﾀ一覧!$U$62)))))</f>
        <v/>
      </c>
      <c r="BZ270" s="1089"/>
      <c r="CA270" s="1113"/>
      <c r="CB270" s="1113"/>
      <c r="CC270" s="1113"/>
      <c r="CD270" s="1113"/>
      <c r="CE270" s="1113"/>
      <c r="CF270" s="1113"/>
      <c r="CG270" s="1113"/>
      <c r="CH270" s="1113"/>
      <c r="CI270" s="1114"/>
      <c r="CK270" s="240"/>
      <c r="CM270" s="378" t="str">
        <f t="shared" si="28"/>
        <v/>
      </c>
      <c r="CN270" s="379" t="str">
        <f t="shared" si="29"/>
        <v/>
      </c>
      <c r="CO270" s="379" t="str">
        <f t="shared" si="30"/>
        <v/>
      </c>
      <c r="CP270" s="380" t="str">
        <f t="shared" si="31"/>
        <v/>
      </c>
      <c r="CQ270" s="244"/>
      <c r="CR270" s="1100"/>
      <c r="CS270" s="1101"/>
      <c r="CT270" s="1102"/>
      <c r="CU270" s="1135"/>
      <c r="CV270" s="1136"/>
      <c r="CW270" s="1136"/>
      <c r="CX270" s="1137"/>
      <c r="CY270" s="1138"/>
      <c r="CZ270" s="1139"/>
      <c r="DA270" s="1140"/>
      <c r="DB270" s="1132"/>
      <c r="DC270" s="1133"/>
      <c r="DD270" s="1133"/>
      <c r="DE270" s="1133"/>
      <c r="DF270" s="1133"/>
      <c r="DG270" s="1134"/>
      <c r="DH270" s="580"/>
      <c r="DI270" s="1372"/>
      <c r="DJ270" s="1372"/>
      <c r="DK270" s="581"/>
      <c r="DL270" s="582"/>
      <c r="DM270" s="1372"/>
      <c r="DN270" s="1372"/>
      <c r="DO270" s="581"/>
      <c r="DP270" s="582"/>
      <c r="DQ270" s="1372"/>
      <c r="DR270" s="1372"/>
      <c r="DS270" s="583"/>
      <c r="DT270" s="1124"/>
      <c r="DU270" s="1125"/>
      <c r="DV270" s="1125"/>
      <c r="DW270" s="1124"/>
      <c r="DX270" s="1125"/>
      <c r="DY270" s="1150"/>
      <c r="DZ270" s="1362"/>
      <c r="EA270" s="1363"/>
      <c r="EB270" s="1362"/>
      <c r="EC270" s="1363"/>
      <c r="ED270" s="1362"/>
      <c r="EE270" s="1377"/>
      <c r="EF270" s="1378"/>
      <c r="EG270" s="1379"/>
      <c r="EH270" s="1379"/>
      <c r="EI270" s="1380"/>
      <c r="EJ270" s="1381"/>
      <c r="EK270" s="1381"/>
      <c r="EL270" s="1381"/>
      <c r="EM270" s="1382"/>
      <c r="EN270" s="1382"/>
      <c r="EO270" s="1382"/>
      <c r="EP270" s="1375"/>
      <c r="EQ270" s="1376"/>
      <c r="ER270" s="1113"/>
      <c r="ES270" s="1113"/>
      <c r="ET270" s="1113"/>
      <c r="EU270" s="1113"/>
      <c r="EV270" s="1113"/>
      <c r="EW270" s="1113"/>
      <c r="EX270" s="1113"/>
      <c r="EY270" s="1113"/>
      <c r="EZ270" s="1114"/>
    </row>
    <row r="271" spans="1:156" ht="30" customHeight="1" x14ac:dyDescent="0.2">
      <c r="A271" s="207">
        <f t="shared" si="32"/>
        <v>260</v>
      </c>
      <c r="B271" s="1103"/>
      <c r="C271" s="1104"/>
      <c r="D271" s="1092"/>
      <c r="E271" s="1093"/>
      <c r="F271" s="1094" t="str">
        <f t="shared" si="27"/>
        <v/>
      </c>
      <c r="G271" s="1095"/>
      <c r="H271" s="1095"/>
      <c r="I271" s="1095"/>
      <c r="J271" s="1095"/>
      <c r="K271" s="1095"/>
      <c r="L271" s="1095"/>
      <c r="M271" s="1095"/>
      <c r="N271" s="1095"/>
      <c r="O271" s="1095"/>
      <c r="P271" s="1095"/>
      <c r="Q271" s="1095"/>
      <c r="R271" s="1095"/>
      <c r="S271" s="1095"/>
      <c r="T271" s="1095"/>
      <c r="U271" s="1095"/>
      <c r="V271" s="1095"/>
      <c r="W271" s="1096"/>
      <c r="X271" s="1299">
        <f t="shared" si="33"/>
        <v>0</v>
      </c>
      <c r="Y271" s="1300"/>
      <c r="Z271" s="1301"/>
      <c r="AA271" s="1100"/>
      <c r="AB271" s="1101"/>
      <c r="AC271" s="1102"/>
      <c r="AD271" s="1135"/>
      <c r="AE271" s="1136"/>
      <c r="AF271" s="1136"/>
      <c r="AG271" s="1137"/>
      <c r="AH271" s="1138"/>
      <c r="AI271" s="1139"/>
      <c r="AJ271" s="1140"/>
      <c r="AK271" s="1132"/>
      <c r="AL271" s="1133"/>
      <c r="AM271" s="1133"/>
      <c r="AN271" s="1133"/>
      <c r="AO271" s="1133"/>
      <c r="AP271" s="1134"/>
      <c r="AQ271" s="642" t="str">
        <f>IF(AK271="","",VLOOKUP(AK271,ﾃﾞｰﾀ一覧!$AH$4:$AR$66,2,FALSE))</f>
        <v/>
      </c>
      <c r="AR271" s="1084"/>
      <c r="AS271" s="1084"/>
      <c r="AT271" s="643" t="str">
        <f>IF(AK271="","",VLOOKUP(AK271,ﾃﾞｰﾀ一覧!$AH$4:$AR$66,3,FALSE))</f>
        <v/>
      </c>
      <c r="AU271" s="644" t="str">
        <f>IF(AK271="","",VLOOKUP(AK271,ﾃﾞｰﾀ一覧!$AH$4:$AR$66,5,FALSE))</f>
        <v/>
      </c>
      <c r="AV271" s="1084"/>
      <c r="AW271" s="1084"/>
      <c r="AX271" s="643" t="str">
        <f>IF(AK271="","",VLOOKUP(AK271,ﾃﾞｰﾀ一覧!$AH$4:$AR$66,6,FALSE))</f>
        <v/>
      </c>
      <c r="AY271" s="649" t="str">
        <f>IF(AK271="","",VLOOKUP(AK271,ﾃﾞｰﾀ一覧!$AH$4:$AR$66,8,FALSE))</f>
        <v/>
      </c>
      <c r="AZ271" s="1084"/>
      <c r="BA271" s="1084"/>
      <c r="BB271" s="388" t="str">
        <f>IF(AK271="","",VLOOKUP(AK271,ﾃﾞｰﾀ一覧!$AH$4:$AR$66,9,FALSE))</f>
        <v/>
      </c>
      <c r="BC271" s="1124"/>
      <c r="BD271" s="1125"/>
      <c r="BE271" s="1125"/>
      <c r="BF271" s="1124"/>
      <c r="BG271" s="1125"/>
      <c r="BH271" s="1125"/>
      <c r="BI271" s="1124"/>
      <c r="BJ271" s="1125"/>
      <c r="BK271" s="1150"/>
      <c r="BL271" s="1154"/>
      <c r="BM271" s="1155"/>
      <c r="BN271" s="1156"/>
      <c r="BO271" s="1109" t="str">
        <f>IF($AK271="","",IF($BF271="","",IF($BF271=ﾃﾞｰﾀ一覧!$U$37,"",IF($BF271=ﾃﾞｰﾀ一覧!$U$38,"",IF($AH271=ﾃﾞｰﾀ一覧!$U$25,VLOOKUP($AK271,ﾃﾞｰﾀ一覧!$AH$43:$AR$66,10,FALSE),VLOOKUP($AK271,ﾃﾞｰﾀ一覧!$AH$4:$AR$66,10,FALSE))))))</f>
        <v/>
      </c>
      <c r="BP271" s="1110"/>
      <c r="BQ271" s="1110"/>
      <c r="BR271" s="1111"/>
      <c r="BS271" s="1115">
        <f>IF($BL271="",0,VLOOKUP($BL271,ﾃﾞｰﾀ一覧!$AY$4:$BB$16,3,FALSE))</f>
        <v>0</v>
      </c>
      <c r="BT271" s="1115"/>
      <c r="BU271" s="1115"/>
      <c r="BV271" s="1112" t="str">
        <f>IF($BO271="","",IF($BF271=ﾃﾞｰﾀ一覧!$U$37,"",IF($BF271=ﾃﾞｰﾀ一覧!$U$38,"",IF($BO271=ﾃﾞｰﾀ一覧!$AT$27,ﾃﾞｰﾀ一覧!$AT$27,VLOOKUP($AK271,ﾃﾞｰﾀ一覧!$AH$4:$AR$66,11,FALSE)*IF($BO271=ﾃﾞｰﾀ一覧!$AT$17,($AR271+1)*($AV271+1),IF($BO271=ﾃﾞｰﾀ一覧!$AT$22,IF(COUNTIF($AD271,"*天端*"),ﾃﾞｰﾀ一覧!$AU$43/2,ﾃﾞｰﾀ一覧!$AU$43/3),IF($BO271=ﾃﾞｰﾀ一覧!$AT$20,$AR271*$AV271,IF($BO271=ﾃﾞｰﾀ一覧!$AT$21,$AV271,1))))))))</f>
        <v/>
      </c>
      <c r="BW271" s="1112"/>
      <c r="BX271" s="1112"/>
      <c r="BY271" s="1088" t="str">
        <f>IF($B271="","",IF($AH271="","",IF($CK271=ﾃﾞｰﾀ一覧!$U$53,ﾃﾞｰﾀ一覧!$U$61,IF($AH271=ﾃﾞｰﾀ一覧!$U$21,ﾃﾞｰﾀ一覧!$U$60,IF(OR($AH271=ﾃﾞｰﾀ一覧!$U$19,$AH271=ﾃﾞｰﾀ一覧!$U$20,$AH271=ﾃﾞｰﾀ一覧!$U$23,$AH271=ﾃﾞｰﾀ一覧!$U$22,$AH271=ﾃﾞｰﾀ一覧!$U$18,AH271=ﾃﾞｰﾀ一覧!$U$25),ﾃﾞｰﾀ一覧!$U$59,ﾃﾞｰﾀ一覧!$U$62)))))</f>
        <v/>
      </c>
      <c r="BZ271" s="1089"/>
      <c r="CA271" s="1113"/>
      <c r="CB271" s="1113"/>
      <c r="CC271" s="1113"/>
      <c r="CD271" s="1113"/>
      <c r="CE271" s="1113"/>
      <c r="CF271" s="1113"/>
      <c r="CG271" s="1113"/>
      <c r="CH271" s="1113"/>
      <c r="CI271" s="1114"/>
      <c r="CK271" s="240"/>
      <c r="CM271" s="378" t="str">
        <f t="shared" si="28"/>
        <v/>
      </c>
      <c r="CN271" s="379" t="str">
        <f t="shared" si="29"/>
        <v/>
      </c>
      <c r="CO271" s="379" t="str">
        <f t="shared" si="30"/>
        <v/>
      </c>
      <c r="CP271" s="380" t="str">
        <f t="shared" si="31"/>
        <v/>
      </c>
      <c r="CQ271" s="244"/>
      <c r="CR271" s="1100"/>
      <c r="CS271" s="1101"/>
      <c r="CT271" s="1102"/>
      <c r="CU271" s="1135"/>
      <c r="CV271" s="1136"/>
      <c r="CW271" s="1136"/>
      <c r="CX271" s="1137"/>
      <c r="CY271" s="1138"/>
      <c r="CZ271" s="1139"/>
      <c r="DA271" s="1140"/>
      <c r="DB271" s="1132"/>
      <c r="DC271" s="1133"/>
      <c r="DD271" s="1133"/>
      <c r="DE271" s="1133"/>
      <c r="DF271" s="1133"/>
      <c r="DG271" s="1134"/>
      <c r="DH271" s="580"/>
      <c r="DI271" s="1372"/>
      <c r="DJ271" s="1372"/>
      <c r="DK271" s="581"/>
      <c r="DL271" s="582"/>
      <c r="DM271" s="1372"/>
      <c r="DN271" s="1372"/>
      <c r="DO271" s="581"/>
      <c r="DP271" s="582"/>
      <c r="DQ271" s="1372"/>
      <c r="DR271" s="1372"/>
      <c r="DS271" s="583"/>
      <c r="DT271" s="1124"/>
      <c r="DU271" s="1125"/>
      <c r="DV271" s="1125"/>
      <c r="DW271" s="1124"/>
      <c r="DX271" s="1125"/>
      <c r="DY271" s="1150"/>
      <c r="DZ271" s="1362"/>
      <c r="EA271" s="1363"/>
      <c r="EB271" s="1362"/>
      <c r="EC271" s="1363"/>
      <c r="ED271" s="1362"/>
      <c r="EE271" s="1377"/>
      <c r="EF271" s="1378"/>
      <c r="EG271" s="1379"/>
      <c r="EH271" s="1379"/>
      <c r="EI271" s="1380"/>
      <c r="EJ271" s="1381"/>
      <c r="EK271" s="1381"/>
      <c r="EL271" s="1381"/>
      <c r="EM271" s="1382"/>
      <c r="EN271" s="1382"/>
      <c r="EO271" s="1382"/>
      <c r="EP271" s="1375"/>
      <c r="EQ271" s="1376"/>
      <c r="ER271" s="1113"/>
      <c r="ES271" s="1113"/>
      <c r="ET271" s="1113"/>
      <c r="EU271" s="1113"/>
      <c r="EV271" s="1113"/>
      <c r="EW271" s="1113"/>
      <c r="EX271" s="1113"/>
      <c r="EY271" s="1113"/>
      <c r="EZ271" s="1114"/>
    </row>
    <row r="272" spans="1:156" ht="30" customHeight="1" x14ac:dyDescent="0.2">
      <c r="A272" s="207">
        <f t="shared" si="32"/>
        <v>261</v>
      </c>
      <c r="B272" s="1103"/>
      <c r="C272" s="1104"/>
      <c r="D272" s="1092"/>
      <c r="E272" s="1093"/>
      <c r="F272" s="1094" t="str">
        <f t="shared" ref="F272:F335" si="34">IF($DB272="","",$DB272&amp;"("&amp;IF($DH272=0,"",$DH272&amp;$DI272)&amp;IF($DK272=0,"",$DK272)&amp;IF($DL272=0,"","×"&amp;$DL272&amp;$DM272)&amp;IF($DO272=0,"",$DO272)&amp;IF($DP272=0,"","×"&amp;$DP272&amp;$DQ272)&amp;IF($DS272=0,"",$DS272)&amp;")")</f>
        <v/>
      </c>
      <c r="G272" s="1095"/>
      <c r="H272" s="1095"/>
      <c r="I272" s="1095"/>
      <c r="J272" s="1095"/>
      <c r="K272" s="1095"/>
      <c r="L272" s="1095"/>
      <c r="M272" s="1095"/>
      <c r="N272" s="1095"/>
      <c r="O272" s="1095"/>
      <c r="P272" s="1095"/>
      <c r="Q272" s="1095"/>
      <c r="R272" s="1095"/>
      <c r="S272" s="1095"/>
      <c r="T272" s="1095"/>
      <c r="U272" s="1095"/>
      <c r="V272" s="1095"/>
      <c r="W272" s="1096"/>
      <c r="X272" s="1299">
        <f t="shared" si="33"/>
        <v>0</v>
      </c>
      <c r="Y272" s="1300"/>
      <c r="Z272" s="1301"/>
      <c r="AA272" s="1100"/>
      <c r="AB272" s="1101"/>
      <c r="AC272" s="1102"/>
      <c r="AD272" s="1135"/>
      <c r="AE272" s="1136"/>
      <c r="AF272" s="1136"/>
      <c r="AG272" s="1137"/>
      <c r="AH272" s="1138"/>
      <c r="AI272" s="1139"/>
      <c r="AJ272" s="1140"/>
      <c r="AK272" s="1132"/>
      <c r="AL272" s="1133"/>
      <c r="AM272" s="1133"/>
      <c r="AN272" s="1133"/>
      <c r="AO272" s="1133"/>
      <c r="AP272" s="1134"/>
      <c r="AQ272" s="642" t="str">
        <f>IF(AK272="","",VLOOKUP(AK272,ﾃﾞｰﾀ一覧!$AH$4:$AR$66,2,FALSE))</f>
        <v/>
      </c>
      <c r="AR272" s="1084"/>
      <c r="AS272" s="1084"/>
      <c r="AT272" s="643" t="str">
        <f>IF(AK272="","",VLOOKUP(AK272,ﾃﾞｰﾀ一覧!$AH$4:$AR$66,3,FALSE))</f>
        <v/>
      </c>
      <c r="AU272" s="644" t="str">
        <f>IF(AK272="","",VLOOKUP(AK272,ﾃﾞｰﾀ一覧!$AH$4:$AR$66,5,FALSE))</f>
        <v/>
      </c>
      <c r="AV272" s="1084"/>
      <c r="AW272" s="1084"/>
      <c r="AX272" s="643" t="str">
        <f>IF(AK272="","",VLOOKUP(AK272,ﾃﾞｰﾀ一覧!$AH$4:$AR$66,6,FALSE))</f>
        <v/>
      </c>
      <c r="AY272" s="649" t="str">
        <f>IF(AK272="","",VLOOKUP(AK272,ﾃﾞｰﾀ一覧!$AH$4:$AR$66,8,FALSE))</f>
        <v/>
      </c>
      <c r="AZ272" s="1084"/>
      <c r="BA272" s="1084"/>
      <c r="BB272" s="388" t="str">
        <f>IF(AK272="","",VLOOKUP(AK272,ﾃﾞｰﾀ一覧!$AH$4:$AR$66,9,FALSE))</f>
        <v/>
      </c>
      <c r="BC272" s="1124"/>
      <c r="BD272" s="1125"/>
      <c r="BE272" s="1125"/>
      <c r="BF272" s="1124"/>
      <c r="BG272" s="1125"/>
      <c r="BH272" s="1125"/>
      <c r="BI272" s="1124"/>
      <c r="BJ272" s="1125"/>
      <c r="BK272" s="1150"/>
      <c r="BL272" s="1154"/>
      <c r="BM272" s="1155"/>
      <c r="BN272" s="1156"/>
      <c r="BO272" s="1109" t="str">
        <f>IF($AK272="","",IF($BF272="","",IF($BF272=ﾃﾞｰﾀ一覧!$U$37,"",IF($BF272=ﾃﾞｰﾀ一覧!$U$38,"",IF($AH272=ﾃﾞｰﾀ一覧!$U$25,VLOOKUP($AK272,ﾃﾞｰﾀ一覧!$AH$43:$AR$66,10,FALSE),VLOOKUP($AK272,ﾃﾞｰﾀ一覧!$AH$4:$AR$66,10,FALSE))))))</f>
        <v/>
      </c>
      <c r="BP272" s="1110"/>
      <c r="BQ272" s="1110"/>
      <c r="BR272" s="1111"/>
      <c r="BS272" s="1115">
        <f>IF($BL272="",0,VLOOKUP($BL272,ﾃﾞｰﾀ一覧!$AY$4:$BB$16,3,FALSE))</f>
        <v>0</v>
      </c>
      <c r="BT272" s="1115"/>
      <c r="BU272" s="1115"/>
      <c r="BV272" s="1112" t="str">
        <f>IF($BO272="","",IF($BF272=ﾃﾞｰﾀ一覧!$U$37,"",IF($BF272=ﾃﾞｰﾀ一覧!$U$38,"",IF($BO272=ﾃﾞｰﾀ一覧!$AT$27,ﾃﾞｰﾀ一覧!$AT$27,VLOOKUP($AK272,ﾃﾞｰﾀ一覧!$AH$4:$AR$66,11,FALSE)*IF($BO272=ﾃﾞｰﾀ一覧!$AT$17,($AR272+1)*($AV272+1),IF($BO272=ﾃﾞｰﾀ一覧!$AT$22,IF(COUNTIF($AD272,"*天端*"),ﾃﾞｰﾀ一覧!$AU$43/2,ﾃﾞｰﾀ一覧!$AU$43/3),IF($BO272=ﾃﾞｰﾀ一覧!$AT$20,$AR272*$AV272,IF($BO272=ﾃﾞｰﾀ一覧!$AT$21,$AV272,1))))))))</f>
        <v/>
      </c>
      <c r="BW272" s="1112"/>
      <c r="BX272" s="1112"/>
      <c r="BY272" s="1088" t="str">
        <f>IF($B272="","",IF($AH272="","",IF($CK272=ﾃﾞｰﾀ一覧!$U$53,ﾃﾞｰﾀ一覧!$U$61,IF($AH272=ﾃﾞｰﾀ一覧!$U$21,ﾃﾞｰﾀ一覧!$U$60,IF(OR($AH272=ﾃﾞｰﾀ一覧!$U$19,$AH272=ﾃﾞｰﾀ一覧!$U$20,$AH272=ﾃﾞｰﾀ一覧!$U$23,$AH272=ﾃﾞｰﾀ一覧!$U$22,$AH272=ﾃﾞｰﾀ一覧!$U$18,AH272=ﾃﾞｰﾀ一覧!$U$25),ﾃﾞｰﾀ一覧!$U$59,ﾃﾞｰﾀ一覧!$U$62)))))</f>
        <v/>
      </c>
      <c r="BZ272" s="1089"/>
      <c r="CA272" s="1113"/>
      <c r="CB272" s="1113"/>
      <c r="CC272" s="1113"/>
      <c r="CD272" s="1113"/>
      <c r="CE272" s="1113"/>
      <c r="CF272" s="1113"/>
      <c r="CG272" s="1113"/>
      <c r="CH272" s="1113"/>
      <c r="CI272" s="1114"/>
      <c r="CK272" s="240"/>
      <c r="CM272" s="378" t="str">
        <f t="shared" si="28"/>
        <v/>
      </c>
      <c r="CN272" s="379" t="str">
        <f t="shared" si="29"/>
        <v/>
      </c>
      <c r="CO272" s="379" t="str">
        <f t="shared" si="30"/>
        <v/>
      </c>
      <c r="CP272" s="380" t="str">
        <f t="shared" si="31"/>
        <v/>
      </c>
      <c r="CQ272" s="244"/>
      <c r="CR272" s="1100"/>
      <c r="CS272" s="1101"/>
      <c r="CT272" s="1102"/>
      <c r="CU272" s="1135"/>
      <c r="CV272" s="1136"/>
      <c r="CW272" s="1136"/>
      <c r="CX272" s="1137"/>
      <c r="CY272" s="1138"/>
      <c r="CZ272" s="1139"/>
      <c r="DA272" s="1140"/>
      <c r="DB272" s="1132"/>
      <c r="DC272" s="1133"/>
      <c r="DD272" s="1133"/>
      <c r="DE272" s="1133"/>
      <c r="DF272" s="1133"/>
      <c r="DG272" s="1134"/>
      <c r="DH272" s="580"/>
      <c r="DI272" s="1372"/>
      <c r="DJ272" s="1372"/>
      <c r="DK272" s="581"/>
      <c r="DL272" s="582"/>
      <c r="DM272" s="1372"/>
      <c r="DN272" s="1372"/>
      <c r="DO272" s="581"/>
      <c r="DP272" s="582"/>
      <c r="DQ272" s="1372"/>
      <c r="DR272" s="1372"/>
      <c r="DS272" s="583"/>
      <c r="DT272" s="1124"/>
      <c r="DU272" s="1125"/>
      <c r="DV272" s="1125"/>
      <c r="DW272" s="1124"/>
      <c r="DX272" s="1125"/>
      <c r="DY272" s="1150"/>
      <c r="DZ272" s="1362"/>
      <c r="EA272" s="1363"/>
      <c r="EB272" s="1362"/>
      <c r="EC272" s="1363"/>
      <c r="ED272" s="1362"/>
      <c r="EE272" s="1377"/>
      <c r="EF272" s="1378"/>
      <c r="EG272" s="1379"/>
      <c r="EH272" s="1379"/>
      <c r="EI272" s="1380"/>
      <c r="EJ272" s="1381"/>
      <c r="EK272" s="1381"/>
      <c r="EL272" s="1381"/>
      <c r="EM272" s="1382"/>
      <c r="EN272" s="1382"/>
      <c r="EO272" s="1382"/>
      <c r="EP272" s="1375"/>
      <c r="EQ272" s="1376"/>
      <c r="ER272" s="1113"/>
      <c r="ES272" s="1113"/>
      <c r="ET272" s="1113"/>
      <c r="EU272" s="1113"/>
      <c r="EV272" s="1113"/>
      <c r="EW272" s="1113"/>
      <c r="EX272" s="1113"/>
      <c r="EY272" s="1113"/>
      <c r="EZ272" s="1114"/>
    </row>
    <row r="273" spans="1:156" ht="30" customHeight="1" x14ac:dyDescent="0.2">
      <c r="A273" s="207">
        <f t="shared" si="32"/>
        <v>262</v>
      </c>
      <c r="B273" s="1103"/>
      <c r="C273" s="1104"/>
      <c r="D273" s="1092"/>
      <c r="E273" s="1093"/>
      <c r="F273" s="1094" t="str">
        <f t="shared" si="34"/>
        <v/>
      </c>
      <c r="G273" s="1095"/>
      <c r="H273" s="1095"/>
      <c r="I273" s="1095"/>
      <c r="J273" s="1095"/>
      <c r="K273" s="1095"/>
      <c r="L273" s="1095"/>
      <c r="M273" s="1095"/>
      <c r="N273" s="1095"/>
      <c r="O273" s="1095"/>
      <c r="P273" s="1095"/>
      <c r="Q273" s="1095"/>
      <c r="R273" s="1095"/>
      <c r="S273" s="1095"/>
      <c r="T273" s="1095"/>
      <c r="U273" s="1095"/>
      <c r="V273" s="1095"/>
      <c r="W273" s="1096"/>
      <c r="X273" s="1299">
        <f t="shared" si="33"/>
        <v>0</v>
      </c>
      <c r="Y273" s="1300"/>
      <c r="Z273" s="1301"/>
      <c r="AA273" s="1100"/>
      <c r="AB273" s="1101"/>
      <c r="AC273" s="1102"/>
      <c r="AD273" s="1135"/>
      <c r="AE273" s="1136"/>
      <c r="AF273" s="1136"/>
      <c r="AG273" s="1137"/>
      <c r="AH273" s="1138"/>
      <c r="AI273" s="1139"/>
      <c r="AJ273" s="1140"/>
      <c r="AK273" s="1132"/>
      <c r="AL273" s="1133"/>
      <c r="AM273" s="1133"/>
      <c r="AN273" s="1133"/>
      <c r="AO273" s="1133"/>
      <c r="AP273" s="1134"/>
      <c r="AQ273" s="642" t="str">
        <f>IF(AK273="","",VLOOKUP(AK273,ﾃﾞｰﾀ一覧!$AH$4:$AR$66,2,FALSE))</f>
        <v/>
      </c>
      <c r="AR273" s="1084"/>
      <c r="AS273" s="1084"/>
      <c r="AT273" s="643" t="str">
        <f>IF(AK273="","",VLOOKUP(AK273,ﾃﾞｰﾀ一覧!$AH$4:$AR$66,3,FALSE))</f>
        <v/>
      </c>
      <c r="AU273" s="644" t="str">
        <f>IF(AK273="","",VLOOKUP(AK273,ﾃﾞｰﾀ一覧!$AH$4:$AR$66,5,FALSE))</f>
        <v/>
      </c>
      <c r="AV273" s="1084"/>
      <c r="AW273" s="1084"/>
      <c r="AX273" s="643" t="str">
        <f>IF(AK273="","",VLOOKUP(AK273,ﾃﾞｰﾀ一覧!$AH$4:$AR$66,6,FALSE))</f>
        <v/>
      </c>
      <c r="AY273" s="649" t="str">
        <f>IF(AK273="","",VLOOKUP(AK273,ﾃﾞｰﾀ一覧!$AH$4:$AR$66,8,FALSE))</f>
        <v/>
      </c>
      <c r="AZ273" s="1084"/>
      <c r="BA273" s="1084"/>
      <c r="BB273" s="388" t="str">
        <f>IF(AK273="","",VLOOKUP(AK273,ﾃﾞｰﾀ一覧!$AH$4:$AR$66,9,FALSE))</f>
        <v/>
      </c>
      <c r="BC273" s="1124"/>
      <c r="BD273" s="1125"/>
      <c r="BE273" s="1125"/>
      <c r="BF273" s="1124"/>
      <c r="BG273" s="1125"/>
      <c r="BH273" s="1125"/>
      <c r="BI273" s="1124"/>
      <c r="BJ273" s="1125"/>
      <c r="BK273" s="1150"/>
      <c r="BL273" s="1154"/>
      <c r="BM273" s="1155"/>
      <c r="BN273" s="1156"/>
      <c r="BO273" s="1109" t="str">
        <f>IF($AK273="","",IF($BF273="","",IF($BF273=ﾃﾞｰﾀ一覧!$U$37,"",IF($BF273=ﾃﾞｰﾀ一覧!$U$38,"",IF($AH273=ﾃﾞｰﾀ一覧!$U$25,VLOOKUP($AK273,ﾃﾞｰﾀ一覧!$AH$43:$AR$66,10,FALSE),VLOOKUP($AK273,ﾃﾞｰﾀ一覧!$AH$4:$AR$66,10,FALSE))))))</f>
        <v/>
      </c>
      <c r="BP273" s="1110"/>
      <c r="BQ273" s="1110"/>
      <c r="BR273" s="1111"/>
      <c r="BS273" s="1115">
        <f>IF($BL273="",0,VLOOKUP($BL273,ﾃﾞｰﾀ一覧!$AY$4:$BB$16,3,FALSE))</f>
        <v>0</v>
      </c>
      <c r="BT273" s="1115"/>
      <c r="BU273" s="1115"/>
      <c r="BV273" s="1112" t="str">
        <f>IF($BO273="","",IF($BF273=ﾃﾞｰﾀ一覧!$U$37,"",IF($BF273=ﾃﾞｰﾀ一覧!$U$38,"",IF($BO273=ﾃﾞｰﾀ一覧!$AT$27,ﾃﾞｰﾀ一覧!$AT$27,VLOOKUP($AK273,ﾃﾞｰﾀ一覧!$AH$4:$AR$66,11,FALSE)*IF($BO273=ﾃﾞｰﾀ一覧!$AT$17,($AR273+1)*($AV273+1),IF($BO273=ﾃﾞｰﾀ一覧!$AT$22,IF(COUNTIF($AD273,"*天端*"),ﾃﾞｰﾀ一覧!$AU$43/2,ﾃﾞｰﾀ一覧!$AU$43/3),IF($BO273=ﾃﾞｰﾀ一覧!$AT$20,$AR273*$AV273,IF($BO273=ﾃﾞｰﾀ一覧!$AT$21,$AV273,1))))))))</f>
        <v/>
      </c>
      <c r="BW273" s="1112"/>
      <c r="BX273" s="1112"/>
      <c r="BY273" s="1088" t="str">
        <f>IF($B273="","",IF($AH273="","",IF($CK273=ﾃﾞｰﾀ一覧!$U$53,ﾃﾞｰﾀ一覧!$U$61,IF($AH273=ﾃﾞｰﾀ一覧!$U$21,ﾃﾞｰﾀ一覧!$U$60,IF(OR($AH273=ﾃﾞｰﾀ一覧!$U$19,$AH273=ﾃﾞｰﾀ一覧!$U$20,$AH273=ﾃﾞｰﾀ一覧!$U$23,$AH273=ﾃﾞｰﾀ一覧!$U$22,$AH273=ﾃﾞｰﾀ一覧!$U$18,AH273=ﾃﾞｰﾀ一覧!$U$25),ﾃﾞｰﾀ一覧!$U$59,ﾃﾞｰﾀ一覧!$U$62)))))</f>
        <v/>
      </c>
      <c r="BZ273" s="1089"/>
      <c r="CA273" s="1113"/>
      <c r="CB273" s="1113"/>
      <c r="CC273" s="1113"/>
      <c r="CD273" s="1113"/>
      <c r="CE273" s="1113"/>
      <c r="CF273" s="1113"/>
      <c r="CG273" s="1113"/>
      <c r="CH273" s="1113"/>
      <c r="CI273" s="1114"/>
      <c r="CK273" s="240"/>
      <c r="CM273" s="378" t="str">
        <f t="shared" si="28"/>
        <v/>
      </c>
      <c r="CN273" s="379" t="str">
        <f t="shared" si="29"/>
        <v/>
      </c>
      <c r="CO273" s="379" t="str">
        <f t="shared" si="30"/>
        <v/>
      </c>
      <c r="CP273" s="380" t="str">
        <f t="shared" si="31"/>
        <v/>
      </c>
      <c r="CQ273" s="244"/>
      <c r="CR273" s="1100"/>
      <c r="CS273" s="1101"/>
      <c r="CT273" s="1102"/>
      <c r="CU273" s="1135"/>
      <c r="CV273" s="1136"/>
      <c r="CW273" s="1136"/>
      <c r="CX273" s="1137"/>
      <c r="CY273" s="1138"/>
      <c r="CZ273" s="1139"/>
      <c r="DA273" s="1140"/>
      <c r="DB273" s="1132"/>
      <c r="DC273" s="1133"/>
      <c r="DD273" s="1133"/>
      <c r="DE273" s="1133"/>
      <c r="DF273" s="1133"/>
      <c r="DG273" s="1134"/>
      <c r="DH273" s="580"/>
      <c r="DI273" s="1084"/>
      <c r="DJ273" s="1084"/>
      <c r="DK273" s="581"/>
      <c r="DL273" s="582"/>
      <c r="DM273" s="1084"/>
      <c r="DN273" s="1084"/>
      <c r="DO273" s="581"/>
      <c r="DP273" s="582"/>
      <c r="DQ273" s="1084"/>
      <c r="DR273" s="1084"/>
      <c r="DS273" s="583"/>
      <c r="DT273" s="1124"/>
      <c r="DU273" s="1125"/>
      <c r="DV273" s="1125"/>
      <c r="DW273" s="1124"/>
      <c r="DX273" s="1125"/>
      <c r="DY273" s="1150"/>
      <c r="DZ273" s="1362"/>
      <c r="EA273" s="1363"/>
      <c r="EB273" s="1362"/>
      <c r="EC273" s="1363"/>
      <c r="ED273" s="1362"/>
      <c r="EE273" s="1377"/>
      <c r="EF273" s="1378"/>
      <c r="EG273" s="1379"/>
      <c r="EH273" s="1379"/>
      <c r="EI273" s="1380"/>
      <c r="EJ273" s="1381"/>
      <c r="EK273" s="1381"/>
      <c r="EL273" s="1381"/>
      <c r="EM273" s="1382"/>
      <c r="EN273" s="1382"/>
      <c r="EO273" s="1382"/>
      <c r="EP273" s="1375"/>
      <c r="EQ273" s="1376"/>
      <c r="ER273" s="1113"/>
      <c r="ES273" s="1113"/>
      <c r="ET273" s="1113"/>
      <c r="EU273" s="1113"/>
      <c r="EV273" s="1113"/>
      <c r="EW273" s="1113"/>
      <c r="EX273" s="1113"/>
      <c r="EY273" s="1113"/>
      <c r="EZ273" s="1114"/>
    </row>
    <row r="274" spans="1:156" ht="30" customHeight="1" x14ac:dyDescent="0.2">
      <c r="A274" s="207">
        <f t="shared" si="32"/>
        <v>263</v>
      </c>
      <c r="B274" s="1103"/>
      <c r="C274" s="1104"/>
      <c r="D274" s="1092"/>
      <c r="E274" s="1093"/>
      <c r="F274" s="1094" t="str">
        <f t="shared" si="34"/>
        <v/>
      </c>
      <c r="G274" s="1095"/>
      <c r="H274" s="1095"/>
      <c r="I274" s="1095"/>
      <c r="J274" s="1095"/>
      <c r="K274" s="1095"/>
      <c r="L274" s="1095"/>
      <c r="M274" s="1095"/>
      <c r="N274" s="1095"/>
      <c r="O274" s="1095"/>
      <c r="P274" s="1095"/>
      <c r="Q274" s="1095"/>
      <c r="R274" s="1095"/>
      <c r="S274" s="1095"/>
      <c r="T274" s="1095"/>
      <c r="U274" s="1095"/>
      <c r="V274" s="1095"/>
      <c r="W274" s="1096"/>
      <c r="X274" s="1299">
        <f t="shared" si="33"/>
        <v>0</v>
      </c>
      <c r="Y274" s="1300"/>
      <c r="Z274" s="1301"/>
      <c r="AA274" s="1100"/>
      <c r="AB274" s="1101"/>
      <c r="AC274" s="1102"/>
      <c r="AD274" s="1135"/>
      <c r="AE274" s="1136"/>
      <c r="AF274" s="1136"/>
      <c r="AG274" s="1137"/>
      <c r="AH274" s="1138"/>
      <c r="AI274" s="1139"/>
      <c r="AJ274" s="1140"/>
      <c r="AK274" s="1132"/>
      <c r="AL274" s="1133"/>
      <c r="AM274" s="1133"/>
      <c r="AN274" s="1133"/>
      <c r="AO274" s="1133"/>
      <c r="AP274" s="1134"/>
      <c r="AQ274" s="642" t="str">
        <f>IF(AK274="","",VLOOKUP(AK274,ﾃﾞｰﾀ一覧!$AH$4:$AR$66,2,FALSE))</f>
        <v/>
      </c>
      <c r="AR274" s="1084"/>
      <c r="AS274" s="1084"/>
      <c r="AT274" s="643" t="str">
        <f>IF(AK274="","",VLOOKUP(AK274,ﾃﾞｰﾀ一覧!$AH$4:$AR$66,3,FALSE))</f>
        <v/>
      </c>
      <c r="AU274" s="644" t="str">
        <f>IF(AK274="","",VLOOKUP(AK274,ﾃﾞｰﾀ一覧!$AH$4:$AR$66,5,FALSE))</f>
        <v/>
      </c>
      <c r="AV274" s="1084"/>
      <c r="AW274" s="1084"/>
      <c r="AX274" s="643" t="str">
        <f>IF(AK274="","",VLOOKUP(AK274,ﾃﾞｰﾀ一覧!$AH$4:$AR$66,6,FALSE))</f>
        <v/>
      </c>
      <c r="AY274" s="649" t="str">
        <f>IF(AK274="","",VLOOKUP(AK274,ﾃﾞｰﾀ一覧!$AH$4:$AR$66,8,FALSE))</f>
        <v/>
      </c>
      <c r="AZ274" s="1084"/>
      <c r="BA274" s="1084"/>
      <c r="BB274" s="388" t="str">
        <f>IF(AK274="","",VLOOKUP(AK274,ﾃﾞｰﾀ一覧!$AH$4:$AR$66,9,FALSE))</f>
        <v/>
      </c>
      <c r="BC274" s="1124"/>
      <c r="BD274" s="1125"/>
      <c r="BE274" s="1125"/>
      <c r="BF274" s="1124"/>
      <c r="BG274" s="1125"/>
      <c r="BH274" s="1125"/>
      <c r="BI274" s="1124"/>
      <c r="BJ274" s="1125"/>
      <c r="BK274" s="1150"/>
      <c r="BL274" s="1154"/>
      <c r="BM274" s="1155"/>
      <c r="BN274" s="1156"/>
      <c r="BO274" s="1109" t="str">
        <f>IF($AK274="","",IF($BF274="","",IF($BF274=ﾃﾞｰﾀ一覧!$U$37,"",IF($BF274=ﾃﾞｰﾀ一覧!$U$38,"",IF($AH274=ﾃﾞｰﾀ一覧!$U$25,VLOOKUP($AK274,ﾃﾞｰﾀ一覧!$AH$43:$AR$66,10,FALSE),VLOOKUP($AK274,ﾃﾞｰﾀ一覧!$AH$4:$AR$66,10,FALSE))))))</f>
        <v/>
      </c>
      <c r="BP274" s="1110"/>
      <c r="BQ274" s="1110"/>
      <c r="BR274" s="1111"/>
      <c r="BS274" s="1115">
        <f>IF($BL274="",0,VLOOKUP($BL274,ﾃﾞｰﾀ一覧!$AY$4:$BB$16,3,FALSE))</f>
        <v>0</v>
      </c>
      <c r="BT274" s="1115"/>
      <c r="BU274" s="1115"/>
      <c r="BV274" s="1112" t="str">
        <f>IF($BO274="","",IF($BF274=ﾃﾞｰﾀ一覧!$U$37,"",IF($BF274=ﾃﾞｰﾀ一覧!$U$38,"",IF($BO274=ﾃﾞｰﾀ一覧!$AT$27,ﾃﾞｰﾀ一覧!$AT$27,VLOOKUP($AK274,ﾃﾞｰﾀ一覧!$AH$4:$AR$66,11,FALSE)*IF($BO274=ﾃﾞｰﾀ一覧!$AT$17,($AR274+1)*($AV274+1),IF($BO274=ﾃﾞｰﾀ一覧!$AT$22,IF(COUNTIF($AD274,"*天端*"),ﾃﾞｰﾀ一覧!$AU$43/2,ﾃﾞｰﾀ一覧!$AU$43/3),IF($BO274=ﾃﾞｰﾀ一覧!$AT$20,$AR274*$AV274,IF($BO274=ﾃﾞｰﾀ一覧!$AT$21,$AV274,1))))))))</f>
        <v/>
      </c>
      <c r="BW274" s="1112"/>
      <c r="BX274" s="1112"/>
      <c r="BY274" s="1088" t="str">
        <f>IF($B274="","",IF($AH274="","",IF($CK274=ﾃﾞｰﾀ一覧!$U$53,ﾃﾞｰﾀ一覧!$U$61,IF($AH274=ﾃﾞｰﾀ一覧!$U$21,ﾃﾞｰﾀ一覧!$U$60,IF(OR($AH274=ﾃﾞｰﾀ一覧!$U$19,$AH274=ﾃﾞｰﾀ一覧!$U$20,$AH274=ﾃﾞｰﾀ一覧!$U$23,$AH274=ﾃﾞｰﾀ一覧!$U$22,$AH274=ﾃﾞｰﾀ一覧!$U$18,AH274=ﾃﾞｰﾀ一覧!$U$25),ﾃﾞｰﾀ一覧!$U$59,ﾃﾞｰﾀ一覧!$U$62)))))</f>
        <v/>
      </c>
      <c r="BZ274" s="1089"/>
      <c r="CA274" s="1113"/>
      <c r="CB274" s="1113"/>
      <c r="CC274" s="1113"/>
      <c r="CD274" s="1113"/>
      <c r="CE274" s="1113"/>
      <c r="CF274" s="1113"/>
      <c r="CG274" s="1113"/>
      <c r="CH274" s="1113"/>
      <c r="CI274" s="1114"/>
      <c r="CK274" s="240"/>
      <c r="CM274" s="378" t="str">
        <f t="shared" si="28"/>
        <v/>
      </c>
      <c r="CN274" s="379" t="str">
        <f t="shared" si="29"/>
        <v/>
      </c>
      <c r="CO274" s="379" t="str">
        <f t="shared" si="30"/>
        <v/>
      </c>
      <c r="CP274" s="380" t="str">
        <f t="shared" si="31"/>
        <v/>
      </c>
      <c r="CQ274" s="244"/>
      <c r="CR274" s="1100"/>
      <c r="CS274" s="1101"/>
      <c r="CT274" s="1102"/>
      <c r="CU274" s="1135"/>
      <c r="CV274" s="1136"/>
      <c r="CW274" s="1136"/>
      <c r="CX274" s="1137"/>
      <c r="CY274" s="1138"/>
      <c r="CZ274" s="1139"/>
      <c r="DA274" s="1140"/>
      <c r="DB274" s="1132"/>
      <c r="DC274" s="1133"/>
      <c r="DD274" s="1133"/>
      <c r="DE274" s="1133"/>
      <c r="DF274" s="1133"/>
      <c r="DG274" s="1134"/>
      <c r="DH274" s="580"/>
      <c r="DI274" s="1372"/>
      <c r="DJ274" s="1372"/>
      <c r="DK274" s="581"/>
      <c r="DL274" s="582"/>
      <c r="DM274" s="1372"/>
      <c r="DN274" s="1372"/>
      <c r="DO274" s="581"/>
      <c r="DP274" s="582"/>
      <c r="DQ274" s="1372"/>
      <c r="DR274" s="1372"/>
      <c r="DS274" s="583"/>
      <c r="DT274" s="1124"/>
      <c r="DU274" s="1125"/>
      <c r="DV274" s="1125"/>
      <c r="DW274" s="1124"/>
      <c r="DX274" s="1125"/>
      <c r="DY274" s="1150"/>
      <c r="DZ274" s="1362"/>
      <c r="EA274" s="1363"/>
      <c r="EB274" s="1362"/>
      <c r="EC274" s="1363"/>
      <c r="ED274" s="1362"/>
      <c r="EE274" s="1377"/>
      <c r="EF274" s="1378"/>
      <c r="EG274" s="1379"/>
      <c r="EH274" s="1379"/>
      <c r="EI274" s="1380"/>
      <c r="EJ274" s="1381"/>
      <c r="EK274" s="1381"/>
      <c r="EL274" s="1381"/>
      <c r="EM274" s="1382"/>
      <c r="EN274" s="1382"/>
      <c r="EO274" s="1382"/>
      <c r="EP274" s="1375"/>
      <c r="EQ274" s="1376"/>
      <c r="ER274" s="1113"/>
      <c r="ES274" s="1113"/>
      <c r="ET274" s="1113"/>
      <c r="EU274" s="1113"/>
      <c r="EV274" s="1113"/>
      <c r="EW274" s="1113"/>
      <c r="EX274" s="1113"/>
      <c r="EY274" s="1113"/>
      <c r="EZ274" s="1114"/>
    </row>
    <row r="275" spans="1:156" ht="30" customHeight="1" x14ac:dyDescent="0.2">
      <c r="A275" s="207">
        <f t="shared" si="32"/>
        <v>264</v>
      </c>
      <c r="B275" s="1103"/>
      <c r="C275" s="1104"/>
      <c r="D275" s="1092"/>
      <c r="E275" s="1093"/>
      <c r="F275" s="1094" t="str">
        <f t="shared" si="34"/>
        <v/>
      </c>
      <c r="G275" s="1095"/>
      <c r="H275" s="1095"/>
      <c r="I275" s="1095"/>
      <c r="J275" s="1095"/>
      <c r="K275" s="1095"/>
      <c r="L275" s="1095"/>
      <c r="M275" s="1095"/>
      <c r="N275" s="1095"/>
      <c r="O275" s="1095"/>
      <c r="P275" s="1095"/>
      <c r="Q275" s="1095"/>
      <c r="R275" s="1095"/>
      <c r="S275" s="1095"/>
      <c r="T275" s="1095"/>
      <c r="U275" s="1095"/>
      <c r="V275" s="1095"/>
      <c r="W275" s="1096"/>
      <c r="X275" s="1299">
        <f t="shared" si="33"/>
        <v>0</v>
      </c>
      <c r="Y275" s="1300"/>
      <c r="Z275" s="1301"/>
      <c r="AA275" s="1100"/>
      <c r="AB275" s="1101"/>
      <c r="AC275" s="1102"/>
      <c r="AD275" s="1135"/>
      <c r="AE275" s="1136"/>
      <c r="AF275" s="1136"/>
      <c r="AG275" s="1137"/>
      <c r="AH275" s="1138"/>
      <c r="AI275" s="1139"/>
      <c r="AJ275" s="1140"/>
      <c r="AK275" s="1132"/>
      <c r="AL275" s="1133"/>
      <c r="AM275" s="1133"/>
      <c r="AN275" s="1133"/>
      <c r="AO275" s="1133"/>
      <c r="AP275" s="1134"/>
      <c r="AQ275" s="642" t="str">
        <f>IF(AK275="","",VLOOKUP(AK275,ﾃﾞｰﾀ一覧!$AH$4:$AR$66,2,FALSE))</f>
        <v/>
      </c>
      <c r="AR275" s="1084"/>
      <c r="AS275" s="1084"/>
      <c r="AT275" s="643" t="str">
        <f>IF(AK275="","",VLOOKUP(AK275,ﾃﾞｰﾀ一覧!$AH$4:$AR$66,3,FALSE))</f>
        <v/>
      </c>
      <c r="AU275" s="644" t="str">
        <f>IF(AK275="","",VLOOKUP(AK275,ﾃﾞｰﾀ一覧!$AH$4:$AR$66,5,FALSE))</f>
        <v/>
      </c>
      <c r="AV275" s="1084"/>
      <c r="AW275" s="1084"/>
      <c r="AX275" s="643" t="str">
        <f>IF(AK275="","",VLOOKUP(AK275,ﾃﾞｰﾀ一覧!$AH$4:$AR$66,6,FALSE))</f>
        <v/>
      </c>
      <c r="AY275" s="649" t="str">
        <f>IF(AK275="","",VLOOKUP(AK275,ﾃﾞｰﾀ一覧!$AH$4:$AR$66,8,FALSE))</f>
        <v/>
      </c>
      <c r="AZ275" s="1084"/>
      <c r="BA275" s="1084"/>
      <c r="BB275" s="388" t="str">
        <f>IF(AK275="","",VLOOKUP(AK275,ﾃﾞｰﾀ一覧!$AH$4:$AR$66,9,FALSE))</f>
        <v/>
      </c>
      <c r="BC275" s="1124"/>
      <c r="BD275" s="1125"/>
      <c r="BE275" s="1125"/>
      <c r="BF275" s="1124"/>
      <c r="BG275" s="1125"/>
      <c r="BH275" s="1125"/>
      <c r="BI275" s="1124"/>
      <c r="BJ275" s="1125"/>
      <c r="BK275" s="1150"/>
      <c r="BL275" s="1154"/>
      <c r="BM275" s="1155"/>
      <c r="BN275" s="1156"/>
      <c r="BO275" s="1109" t="str">
        <f>IF($AK275="","",IF($BF275="","",IF($BF275=ﾃﾞｰﾀ一覧!$U$37,"",IF($BF275=ﾃﾞｰﾀ一覧!$U$38,"",IF($AH275=ﾃﾞｰﾀ一覧!$U$25,VLOOKUP($AK275,ﾃﾞｰﾀ一覧!$AH$43:$AR$66,10,FALSE),VLOOKUP($AK275,ﾃﾞｰﾀ一覧!$AH$4:$AR$66,10,FALSE))))))</f>
        <v/>
      </c>
      <c r="BP275" s="1110"/>
      <c r="BQ275" s="1110"/>
      <c r="BR275" s="1111"/>
      <c r="BS275" s="1115">
        <f>IF($BL275="",0,VLOOKUP($BL275,ﾃﾞｰﾀ一覧!$AY$4:$BB$16,3,FALSE))</f>
        <v>0</v>
      </c>
      <c r="BT275" s="1115"/>
      <c r="BU275" s="1115"/>
      <c r="BV275" s="1112" t="str">
        <f>IF($BO275="","",IF($BF275=ﾃﾞｰﾀ一覧!$U$37,"",IF($BF275=ﾃﾞｰﾀ一覧!$U$38,"",IF($BO275=ﾃﾞｰﾀ一覧!$AT$27,ﾃﾞｰﾀ一覧!$AT$27,VLOOKUP($AK275,ﾃﾞｰﾀ一覧!$AH$4:$AR$66,11,FALSE)*IF($BO275=ﾃﾞｰﾀ一覧!$AT$17,($AR275+1)*($AV275+1),IF($BO275=ﾃﾞｰﾀ一覧!$AT$22,IF(COUNTIF($AD275,"*天端*"),ﾃﾞｰﾀ一覧!$AU$43/2,ﾃﾞｰﾀ一覧!$AU$43/3),IF($BO275=ﾃﾞｰﾀ一覧!$AT$20,$AR275*$AV275,IF($BO275=ﾃﾞｰﾀ一覧!$AT$21,$AV275,1))))))))</f>
        <v/>
      </c>
      <c r="BW275" s="1112"/>
      <c r="BX275" s="1112"/>
      <c r="BY275" s="1088" t="str">
        <f>IF($B275="","",IF($AH275="","",IF($CK275=ﾃﾞｰﾀ一覧!$U$53,ﾃﾞｰﾀ一覧!$U$61,IF($AH275=ﾃﾞｰﾀ一覧!$U$21,ﾃﾞｰﾀ一覧!$U$60,IF(OR($AH275=ﾃﾞｰﾀ一覧!$U$19,$AH275=ﾃﾞｰﾀ一覧!$U$20,$AH275=ﾃﾞｰﾀ一覧!$U$23,$AH275=ﾃﾞｰﾀ一覧!$U$22,$AH275=ﾃﾞｰﾀ一覧!$U$18,AH275=ﾃﾞｰﾀ一覧!$U$25),ﾃﾞｰﾀ一覧!$U$59,ﾃﾞｰﾀ一覧!$U$62)))))</f>
        <v/>
      </c>
      <c r="BZ275" s="1089"/>
      <c r="CA275" s="1113"/>
      <c r="CB275" s="1113"/>
      <c r="CC275" s="1113"/>
      <c r="CD275" s="1113"/>
      <c r="CE275" s="1113"/>
      <c r="CF275" s="1113"/>
      <c r="CG275" s="1113"/>
      <c r="CH275" s="1113"/>
      <c r="CI275" s="1114"/>
      <c r="CK275" s="240"/>
      <c r="CM275" s="378" t="str">
        <f t="shared" si="28"/>
        <v/>
      </c>
      <c r="CN275" s="379" t="str">
        <f t="shared" si="29"/>
        <v/>
      </c>
      <c r="CO275" s="379" t="str">
        <f t="shared" si="30"/>
        <v/>
      </c>
      <c r="CP275" s="380" t="str">
        <f t="shared" si="31"/>
        <v/>
      </c>
      <c r="CQ275" s="244"/>
      <c r="CR275" s="1100"/>
      <c r="CS275" s="1101"/>
      <c r="CT275" s="1102"/>
      <c r="CU275" s="1135"/>
      <c r="CV275" s="1136"/>
      <c r="CW275" s="1136"/>
      <c r="CX275" s="1137"/>
      <c r="CY275" s="1138"/>
      <c r="CZ275" s="1139"/>
      <c r="DA275" s="1140"/>
      <c r="DB275" s="1132"/>
      <c r="DC275" s="1133"/>
      <c r="DD275" s="1133"/>
      <c r="DE275" s="1133"/>
      <c r="DF275" s="1133"/>
      <c r="DG275" s="1134"/>
      <c r="DH275" s="580"/>
      <c r="DI275" s="1084"/>
      <c r="DJ275" s="1084"/>
      <c r="DK275" s="581"/>
      <c r="DL275" s="582"/>
      <c r="DM275" s="1084"/>
      <c r="DN275" s="1084"/>
      <c r="DO275" s="581"/>
      <c r="DP275" s="582"/>
      <c r="DQ275" s="1084"/>
      <c r="DR275" s="1084"/>
      <c r="DS275" s="583"/>
      <c r="DT275" s="1124"/>
      <c r="DU275" s="1125"/>
      <c r="DV275" s="1125"/>
      <c r="DW275" s="1157"/>
      <c r="DX275" s="1158"/>
      <c r="DY275" s="1159"/>
      <c r="DZ275" s="1362"/>
      <c r="EA275" s="1363"/>
      <c r="EB275" s="1362"/>
      <c r="EC275" s="1363"/>
      <c r="ED275" s="1362"/>
      <c r="EE275" s="1377"/>
      <c r="EF275" s="1378"/>
      <c r="EG275" s="1379"/>
      <c r="EH275" s="1379"/>
      <c r="EI275" s="1380"/>
      <c r="EJ275" s="1381"/>
      <c r="EK275" s="1381"/>
      <c r="EL275" s="1381"/>
      <c r="EM275" s="1382"/>
      <c r="EN275" s="1382"/>
      <c r="EO275" s="1382"/>
      <c r="EP275" s="1375"/>
      <c r="EQ275" s="1376"/>
      <c r="ER275" s="1113"/>
      <c r="ES275" s="1113"/>
      <c r="ET275" s="1113"/>
      <c r="EU275" s="1113"/>
      <c r="EV275" s="1113"/>
      <c r="EW275" s="1113"/>
      <c r="EX275" s="1113"/>
      <c r="EY275" s="1113"/>
      <c r="EZ275" s="1114"/>
    </row>
    <row r="276" spans="1:156" ht="30" customHeight="1" x14ac:dyDescent="0.2">
      <c r="A276" s="207">
        <f t="shared" si="32"/>
        <v>265</v>
      </c>
      <c r="B276" s="1103"/>
      <c r="C276" s="1104"/>
      <c r="D276" s="1092"/>
      <c r="E276" s="1093"/>
      <c r="F276" s="1094" t="str">
        <f t="shared" si="34"/>
        <v/>
      </c>
      <c r="G276" s="1095"/>
      <c r="H276" s="1095"/>
      <c r="I276" s="1095"/>
      <c r="J276" s="1095"/>
      <c r="K276" s="1095"/>
      <c r="L276" s="1095"/>
      <c r="M276" s="1095"/>
      <c r="N276" s="1095"/>
      <c r="O276" s="1095"/>
      <c r="P276" s="1095"/>
      <c r="Q276" s="1095"/>
      <c r="R276" s="1095"/>
      <c r="S276" s="1095"/>
      <c r="T276" s="1095"/>
      <c r="U276" s="1095"/>
      <c r="V276" s="1095"/>
      <c r="W276" s="1096"/>
      <c r="X276" s="1299">
        <f t="shared" si="33"/>
        <v>0</v>
      </c>
      <c r="Y276" s="1300"/>
      <c r="Z276" s="1301"/>
      <c r="AA276" s="1100"/>
      <c r="AB276" s="1101"/>
      <c r="AC276" s="1102"/>
      <c r="AD276" s="1135"/>
      <c r="AE276" s="1136"/>
      <c r="AF276" s="1136"/>
      <c r="AG276" s="1137"/>
      <c r="AH276" s="1138"/>
      <c r="AI276" s="1139"/>
      <c r="AJ276" s="1140"/>
      <c r="AK276" s="1132"/>
      <c r="AL276" s="1133"/>
      <c r="AM276" s="1133"/>
      <c r="AN276" s="1133"/>
      <c r="AO276" s="1133"/>
      <c r="AP276" s="1134"/>
      <c r="AQ276" s="642" t="str">
        <f>IF(AK276="","",VLOOKUP(AK276,ﾃﾞｰﾀ一覧!$AH$4:$AR$66,2,FALSE))</f>
        <v/>
      </c>
      <c r="AR276" s="1084"/>
      <c r="AS276" s="1084"/>
      <c r="AT276" s="643" t="str">
        <f>IF(AK276="","",VLOOKUP(AK276,ﾃﾞｰﾀ一覧!$AH$4:$AR$66,3,FALSE))</f>
        <v/>
      </c>
      <c r="AU276" s="644" t="str">
        <f>IF(AK276="","",VLOOKUP(AK276,ﾃﾞｰﾀ一覧!$AH$4:$AR$66,5,FALSE))</f>
        <v/>
      </c>
      <c r="AV276" s="1084"/>
      <c r="AW276" s="1084"/>
      <c r="AX276" s="643" t="str">
        <f>IF(AK276="","",VLOOKUP(AK276,ﾃﾞｰﾀ一覧!$AH$4:$AR$66,6,FALSE))</f>
        <v/>
      </c>
      <c r="AY276" s="649" t="str">
        <f>IF(AK276="","",VLOOKUP(AK276,ﾃﾞｰﾀ一覧!$AH$4:$AR$66,8,FALSE))</f>
        <v/>
      </c>
      <c r="AZ276" s="1084"/>
      <c r="BA276" s="1084"/>
      <c r="BB276" s="388" t="str">
        <f>IF(AK276="","",VLOOKUP(AK276,ﾃﾞｰﾀ一覧!$AH$4:$AR$66,9,FALSE))</f>
        <v/>
      </c>
      <c r="BC276" s="1124"/>
      <c r="BD276" s="1125"/>
      <c r="BE276" s="1125"/>
      <c r="BF276" s="1124"/>
      <c r="BG276" s="1125"/>
      <c r="BH276" s="1125"/>
      <c r="BI276" s="1157"/>
      <c r="BJ276" s="1158"/>
      <c r="BK276" s="1159"/>
      <c r="BL276" s="1154"/>
      <c r="BM276" s="1155"/>
      <c r="BN276" s="1156"/>
      <c r="BO276" s="1109" t="str">
        <f>IF($AK276="","",IF($BF276="","",IF($BF276=ﾃﾞｰﾀ一覧!$U$37,"",IF($BF276=ﾃﾞｰﾀ一覧!$U$38,"",IF($AH276=ﾃﾞｰﾀ一覧!$U$25,VLOOKUP($AK276,ﾃﾞｰﾀ一覧!$AH$43:$AR$66,10,FALSE),VLOOKUP($AK276,ﾃﾞｰﾀ一覧!$AH$4:$AR$66,10,FALSE))))))</f>
        <v/>
      </c>
      <c r="BP276" s="1110"/>
      <c r="BQ276" s="1110"/>
      <c r="BR276" s="1111"/>
      <c r="BS276" s="1115">
        <f>IF($BL276="",0,VLOOKUP($BL276,ﾃﾞｰﾀ一覧!$AY$4:$BB$16,3,FALSE))</f>
        <v>0</v>
      </c>
      <c r="BT276" s="1115"/>
      <c r="BU276" s="1115"/>
      <c r="BV276" s="1112" t="str">
        <f>IF($BO276="","",IF($BF276=ﾃﾞｰﾀ一覧!$U$37,"",IF($BF276=ﾃﾞｰﾀ一覧!$U$38,"",IF($BO276=ﾃﾞｰﾀ一覧!$AT$27,ﾃﾞｰﾀ一覧!$AT$27,VLOOKUP($AK276,ﾃﾞｰﾀ一覧!$AH$4:$AR$66,11,FALSE)*IF($BO276=ﾃﾞｰﾀ一覧!$AT$17,($AR276+1)*($AV276+1),IF($BO276=ﾃﾞｰﾀ一覧!$AT$22,IF(COUNTIF($AD276,"*天端*"),ﾃﾞｰﾀ一覧!$AU$43/2,ﾃﾞｰﾀ一覧!$AU$43/3),IF($BO276=ﾃﾞｰﾀ一覧!$AT$20,$AR276*$AV276,IF($BO276=ﾃﾞｰﾀ一覧!$AT$21,$AV276,1))))))))</f>
        <v/>
      </c>
      <c r="BW276" s="1112"/>
      <c r="BX276" s="1112"/>
      <c r="BY276" s="1088" t="str">
        <f>IF($B276="","",IF($AH276="","",IF($CK276=ﾃﾞｰﾀ一覧!$U$53,ﾃﾞｰﾀ一覧!$U$61,IF($AH276=ﾃﾞｰﾀ一覧!$U$21,ﾃﾞｰﾀ一覧!$U$60,IF(OR($AH276=ﾃﾞｰﾀ一覧!$U$19,$AH276=ﾃﾞｰﾀ一覧!$U$20,$AH276=ﾃﾞｰﾀ一覧!$U$23,$AH276=ﾃﾞｰﾀ一覧!$U$22,$AH276=ﾃﾞｰﾀ一覧!$U$18,AH276=ﾃﾞｰﾀ一覧!$U$25),ﾃﾞｰﾀ一覧!$U$59,ﾃﾞｰﾀ一覧!$U$62)))))</f>
        <v/>
      </c>
      <c r="BZ276" s="1089"/>
      <c r="CA276" s="1113"/>
      <c r="CB276" s="1113"/>
      <c r="CC276" s="1113"/>
      <c r="CD276" s="1113"/>
      <c r="CE276" s="1113"/>
      <c r="CF276" s="1113"/>
      <c r="CG276" s="1113"/>
      <c r="CH276" s="1113"/>
      <c r="CI276" s="1114"/>
      <c r="CK276" s="240"/>
      <c r="CM276" s="378" t="str">
        <f t="shared" si="28"/>
        <v/>
      </c>
      <c r="CN276" s="379" t="str">
        <f t="shared" si="29"/>
        <v/>
      </c>
      <c r="CO276" s="379" t="str">
        <f t="shared" si="30"/>
        <v/>
      </c>
      <c r="CP276" s="380" t="str">
        <f t="shared" si="31"/>
        <v/>
      </c>
      <c r="CQ276" s="244"/>
      <c r="CR276" s="1100"/>
      <c r="CS276" s="1101"/>
      <c r="CT276" s="1102"/>
      <c r="CU276" s="1135"/>
      <c r="CV276" s="1136"/>
      <c r="CW276" s="1136"/>
      <c r="CX276" s="1137"/>
      <c r="CY276" s="1138"/>
      <c r="CZ276" s="1139"/>
      <c r="DA276" s="1140"/>
      <c r="DB276" s="1132"/>
      <c r="DC276" s="1133"/>
      <c r="DD276" s="1133"/>
      <c r="DE276" s="1133"/>
      <c r="DF276" s="1133"/>
      <c r="DG276" s="1134"/>
      <c r="DH276" s="580"/>
      <c r="DI276" s="1372"/>
      <c r="DJ276" s="1372"/>
      <c r="DK276" s="581"/>
      <c r="DL276" s="582"/>
      <c r="DM276" s="1372"/>
      <c r="DN276" s="1372"/>
      <c r="DO276" s="581"/>
      <c r="DP276" s="582"/>
      <c r="DQ276" s="1372"/>
      <c r="DR276" s="1372"/>
      <c r="DS276" s="583"/>
      <c r="DT276" s="1124"/>
      <c r="DU276" s="1125"/>
      <c r="DV276" s="1125"/>
      <c r="DW276" s="1157"/>
      <c r="DX276" s="1158"/>
      <c r="DY276" s="1159"/>
      <c r="DZ276" s="1362"/>
      <c r="EA276" s="1363"/>
      <c r="EB276" s="1362"/>
      <c r="EC276" s="1363"/>
      <c r="ED276" s="1362"/>
      <c r="EE276" s="1377"/>
      <c r="EF276" s="1378"/>
      <c r="EG276" s="1379"/>
      <c r="EH276" s="1379"/>
      <c r="EI276" s="1380"/>
      <c r="EJ276" s="1381"/>
      <c r="EK276" s="1381"/>
      <c r="EL276" s="1381"/>
      <c r="EM276" s="1382"/>
      <c r="EN276" s="1382"/>
      <c r="EO276" s="1382"/>
      <c r="EP276" s="1375"/>
      <c r="EQ276" s="1376"/>
      <c r="ER276" s="1113"/>
      <c r="ES276" s="1113"/>
      <c r="ET276" s="1113"/>
      <c r="EU276" s="1113"/>
      <c r="EV276" s="1113"/>
      <c r="EW276" s="1113"/>
      <c r="EX276" s="1113"/>
      <c r="EY276" s="1113"/>
      <c r="EZ276" s="1114"/>
    </row>
    <row r="277" spans="1:156" ht="30" customHeight="1" x14ac:dyDescent="0.2">
      <c r="A277" s="207">
        <f t="shared" si="32"/>
        <v>266</v>
      </c>
      <c r="B277" s="1103"/>
      <c r="C277" s="1104"/>
      <c r="D277" s="1092"/>
      <c r="E277" s="1093"/>
      <c r="F277" s="1094" t="str">
        <f t="shared" si="34"/>
        <v/>
      </c>
      <c r="G277" s="1095"/>
      <c r="H277" s="1095"/>
      <c r="I277" s="1095"/>
      <c r="J277" s="1095"/>
      <c r="K277" s="1095"/>
      <c r="L277" s="1095"/>
      <c r="M277" s="1095"/>
      <c r="N277" s="1095"/>
      <c r="O277" s="1095"/>
      <c r="P277" s="1095"/>
      <c r="Q277" s="1095"/>
      <c r="R277" s="1095"/>
      <c r="S277" s="1095"/>
      <c r="T277" s="1095"/>
      <c r="U277" s="1095"/>
      <c r="V277" s="1095"/>
      <c r="W277" s="1096"/>
      <c r="X277" s="1299">
        <f t="shared" si="33"/>
        <v>0</v>
      </c>
      <c r="Y277" s="1300"/>
      <c r="Z277" s="1301"/>
      <c r="AA277" s="1100"/>
      <c r="AB277" s="1101"/>
      <c r="AC277" s="1102"/>
      <c r="AD277" s="1135"/>
      <c r="AE277" s="1136"/>
      <c r="AF277" s="1136"/>
      <c r="AG277" s="1137"/>
      <c r="AH277" s="1138"/>
      <c r="AI277" s="1139"/>
      <c r="AJ277" s="1140"/>
      <c r="AK277" s="1132"/>
      <c r="AL277" s="1133"/>
      <c r="AM277" s="1133"/>
      <c r="AN277" s="1133"/>
      <c r="AO277" s="1133"/>
      <c r="AP277" s="1134"/>
      <c r="AQ277" s="642" t="str">
        <f>IF(AK277="","",VLOOKUP(AK277,ﾃﾞｰﾀ一覧!$AH$4:$AR$66,2,FALSE))</f>
        <v/>
      </c>
      <c r="AR277" s="1084"/>
      <c r="AS277" s="1084"/>
      <c r="AT277" s="643" t="str">
        <f>IF(AK277="","",VLOOKUP(AK277,ﾃﾞｰﾀ一覧!$AH$4:$AR$66,3,FALSE))</f>
        <v/>
      </c>
      <c r="AU277" s="644" t="str">
        <f>IF(AK277="","",VLOOKUP(AK277,ﾃﾞｰﾀ一覧!$AH$4:$AR$66,5,FALSE))</f>
        <v/>
      </c>
      <c r="AV277" s="1084"/>
      <c r="AW277" s="1084"/>
      <c r="AX277" s="643" t="str">
        <f>IF(AK277="","",VLOOKUP(AK277,ﾃﾞｰﾀ一覧!$AH$4:$AR$66,6,FALSE))</f>
        <v/>
      </c>
      <c r="AY277" s="649" t="str">
        <f>IF(AK277="","",VLOOKUP(AK277,ﾃﾞｰﾀ一覧!$AH$4:$AR$66,8,FALSE))</f>
        <v/>
      </c>
      <c r="AZ277" s="1084"/>
      <c r="BA277" s="1084"/>
      <c r="BB277" s="388" t="str">
        <f>IF(AK277="","",VLOOKUP(AK277,ﾃﾞｰﾀ一覧!$AH$4:$AR$66,9,FALSE))</f>
        <v/>
      </c>
      <c r="BC277" s="1124"/>
      <c r="BD277" s="1125"/>
      <c r="BE277" s="1125"/>
      <c r="BF277" s="1124"/>
      <c r="BG277" s="1125"/>
      <c r="BH277" s="1125"/>
      <c r="BI277" s="1157"/>
      <c r="BJ277" s="1158"/>
      <c r="BK277" s="1159"/>
      <c r="BL277" s="1154"/>
      <c r="BM277" s="1155"/>
      <c r="BN277" s="1156"/>
      <c r="BO277" s="1109" t="str">
        <f>IF($AK277="","",IF($BF277="","",IF($BF277=ﾃﾞｰﾀ一覧!$U$37,"",IF($BF277=ﾃﾞｰﾀ一覧!$U$38,"",IF($AH277=ﾃﾞｰﾀ一覧!$U$25,VLOOKUP($AK277,ﾃﾞｰﾀ一覧!$AH$43:$AR$66,10,FALSE),VLOOKUP($AK277,ﾃﾞｰﾀ一覧!$AH$4:$AR$66,10,FALSE))))))</f>
        <v/>
      </c>
      <c r="BP277" s="1110"/>
      <c r="BQ277" s="1110"/>
      <c r="BR277" s="1111"/>
      <c r="BS277" s="1115">
        <f>IF($BL277="",0,VLOOKUP($BL277,ﾃﾞｰﾀ一覧!$AY$4:$BB$16,3,FALSE))</f>
        <v>0</v>
      </c>
      <c r="BT277" s="1115"/>
      <c r="BU277" s="1115"/>
      <c r="BV277" s="1112" t="str">
        <f>IF($BO277="","",IF($BF277=ﾃﾞｰﾀ一覧!$U$37,"",IF($BF277=ﾃﾞｰﾀ一覧!$U$38,"",IF($BO277=ﾃﾞｰﾀ一覧!$AT$27,ﾃﾞｰﾀ一覧!$AT$27,VLOOKUP($AK277,ﾃﾞｰﾀ一覧!$AH$4:$AR$66,11,FALSE)*IF($BO277=ﾃﾞｰﾀ一覧!$AT$17,($AR277+1)*($AV277+1),IF($BO277=ﾃﾞｰﾀ一覧!$AT$22,IF(COUNTIF($AD277,"*天端*"),ﾃﾞｰﾀ一覧!$AU$43/2,ﾃﾞｰﾀ一覧!$AU$43/3),IF($BO277=ﾃﾞｰﾀ一覧!$AT$20,$AR277*$AV277,IF($BO277=ﾃﾞｰﾀ一覧!$AT$21,$AV277,1))))))))</f>
        <v/>
      </c>
      <c r="BW277" s="1112"/>
      <c r="BX277" s="1112"/>
      <c r="BY277" s="1088" t="str">
        <f>IF($B277="","",IF($AH277="","",IF($CK277=ﾃﾞｰﾀ一覧!$U$53,ﾃﾞｰﾀ一覧!$U$61,IF($AH277=ﾃﾞｰﾀ一覧!$U$21,ﾃﾞｰﾀ一覧!$U$60,IF(OR($AH277=ﾃﾞｰﾀ一覧!$U$19,$AH277=ﾃﾞｰﾀ一覧!$U$20,$AH277=ﾃﾞｰﾀ一覧!$U$23,$AH277=ﾃﾞｰﾀ一覧!$U$22,$AH277=ﾃﾞｰﾀ一覧!$U$18,AH277=ﾃﾞｰﾀ一覧!$U$25),ﾃﾞｰﾀ一覧!$U$59,ﾃﾞｰﾀ一覧!$U$62)))))</f>
        <v/>
      </c>
      <c r="BZ277" s="1089"/>
      <c r="CA277" s="1113"/>
      <c r="CB277" s="1113"/>
      <c r="CC277" s="1113"/>
      <c r="CD277" s="1113"/>
      <c r="CE277" s="1113"/>
      <c r="CF277" s="1113"/>
      <c r="CG277" s="1113"/>
      <c r="CH277" s="1113"/>
      <c r="CI277" s="1114"/>
      <c r="CK277" s="240"/>
      <c r="CM277" s="378" t="str">
        <f t="shared" si="28"/>
        <v/>
      </c>
      <c r="CN277" s="379" t="str">
        <f t="shared" si="29"/>
        <v/>
      </c>
      <c r="CO277" s="379" t="str">
        <f t="shared" si="30"/>
        <v/>
      </c>
      <c r="CP277" s="380" t="str">
        <f t="shared" si="31"/>
        <v/>
      </c>
      <c r="CQ277" s="244"/>
      <c r="CR277" s="1100"/>
      <c r="CS277" s="1101"/>
      <c r="CT277" s="1102"/>
      <c r="CU277" s="1135"/>
      <c r="CV277" s="1136"/>
      <c r="CW277" s="1136"/>
      <c r="CX277" s="1137"/>
      <c r="CY277" s="1138"/>
      <c r="CZ277" s="1139"/>
      <c r="DA277" s="1140"/>
      <c r="DB277" s="1132"/>
      <c r="DC277" s="1133"/>
      <c r="DD277" s="1133"/>
      <c r="DE277" s="1133"/>
      <c r="DF277" s="1133"/>
      <c r="DG277" s="1134"/>
      <c r="DH277" s="580"/>
      <c r="DI277" s="1372"/>
      <c r="DJ277" s="1372"/>
      <c r="DK277" s="581"/>
      <c r="DL277" s="582"/>
      <c r="DM277" s="1372"/>
      <c r="DN277" s="1372"/>
      <c r="DO277" s="581"/>
      <c r="DP277" s="582"/>
      <c r="DQ277" s="1372"/>
      <c r="DR277" s="1372"/>
      <c r="DS277" s="583"/>
      <c r="DT277" s="1124"/>
      <c r="DU277" s="1125"/>
      <c r="DV277" s="1125"/>
      <c r="DW277" s="1124"/>
      <c r="DX277" s="1125"/>
      <c r="DY277" s="1150"/>
      <c r="DZ277" s="1362"/>
      <c r="EA277" s="1363"/>
      <c r="EB277" s="1362"/>
      <c r="EC277" s="1363"/>
      <c r="ED277" s="1362"/>
      <c r="EE277" s="1377"/>
      <c r="EF277" s="1378"/>
      <c r="EG277" s="1379"/>
      <c r="EH277" s="1379"/>
      <c r="EI277" s="1380"/>
      <c r="EJ277" s="1381"/>
      <c r="EK277" s="1381"/>
      <c r="EL277" s="1381"/>
      <c r="EM277" s="1382"/>
      <c r="EN277" s="1382"/>
      <c r="EO277" s="1382"/>
      <c r="EP277" s="1375"/>
      <c r="EQ277" s="1376"/>
      <c r="ER277" s="1113"/>
      <c r="ES277" s="1113"/>
      <c r="ET277" s="1113"/>
      <c r="EU277" s="1113"/>
      <c r="EV277" s="1113"/>
      <c r="EW277" s="1113"/>
      <c r="EX277" s="1113"/>
      <c r="EY277" s="1113"/>
      <c r="EZ277" s="1114"/>
    </row>
    <row r="278" spans="1:156" ht="30" customHeight="1" x14ac:dyDescent="0.2">
      <c r="A278" s="207">
        <f t="shared" si="32"/>
        <v>267</v>
      </c>
      <c r="B278" s="1103"/>
      <c r="C278" s="1104"/>
      <c r="D278" s="1092"/>
      <c r="E278" s="1093"/>
      <c r="F278" s="1094" t="str">
        <f t="shared" si="34"/>
        <v/>
      </c>
      <c r="G278" s="1095"/>
      <c r="H278" s="1095"/>
      <c r="I278" s="1095"/>
      <c r="J278" s="1095"/>
      <c r="K278" s="1095"/>
      <c r="L278" s="1095"/>
      <c r="M278" s="1095"/>
      <c r="N278" s="1095"/>
      <c r="O278" s="1095"/>
      <c r="P278" s="1095"/>
      <c r="Q278" s="1095"/>
      <c r="R278" s="1095"/>
      <c r="S278" s="1095"/>
      <c r="T278" s="1095"/>
      <c r="U278" s="1095"/>
      <c r="V278" s="1095"/>
      <c r="W278" s="1096"/>
      <c r="X278" s="1299">
        <f t="shared" si="33"/>
        <v>0</v>
      </c>
      <c r="Y278" s="1300"/>
      <c r="Z278" s="1301"/>
      <c r="AA278" s="1100"/>
      <c r="AB278" s="1101"/>
      <c r="AC278" s="1102"/>
      <c r="AD278" s="1135"/>
      <c r="AE278" s="1136"/>
      <c r="AF278" s="1136"/>
      <c r="AG278" s="1137"/>
      <c r="AH278" s="1138"/>
      <c r="AI278" s="1139"/>
      <c r="AJ278" s="1140"/>
      <c r="AK278" s="1132"/>
      <c r="AL278" s="1133"/>
      <c r="AM278" s="1133"/>
      <c r="AN278" s="1133"/>
      <c r="AO278" s="1133"/>
      <c r="AP278" s="1134"/>
      <c r="AQ278" s="642" t="str">
        <f>IF(AK278="","",VLOOKUP(AK278,ﾃﾞｰﾀ一覧!$AH$4:$AR$66,2,FALSE))</f>
        <v/>
      </c>
      <c r="AR278" s="1084"/>
      <c r="AS278" s="1084"/>
      <c r="AT278" s="643" t="str">
        <f>IF(AK278="","",VLOOKUP(AK278,ﾃﾞｰﾀ一覧!$AH$4:$AR$66,3,FALSE))</f>
        <v/>
      </c>
      <c r="AU278" s="644" t="str">
        <f>IF(AK278="","",VLOOKUP(AK278,ﾃﾞｰﾀ一覧!$AH$4:$AR$66,5,FALSE))</f>
        <v/>
      </c>
      <c r="AV278" s="1084"/>
      <c r="AW278" s="1084"/>
      <c r="AX278" s="643" t="str">
        <f>IF(AK278="","",VLOOKUP(AK278,ﾃﾞｰﾀ一覧!$AH$4:$AR$66,6,FALSE))</f>
        <v/>
      </c>
      <c r="AY278" s="649" t="str">
        <f>IF(AK278="","",VLOOKUP(AK278,ﾃﾞｰﾀ一覧!$AH$4:$AR$66,8,FALSE))</f>
        <v/>
      </c>
      <c r="AZ278" s="1084"/>
      <c r="BA278" s="1084"/>
      <c r="BB278" s="388" t="str">
        <f>IF(AK278="","",VLOOKUP(AK278,ﾃﾞｰﾀ一覧!$AH$4:$AR$66,9,FALSE))</f>
        <v/>
      </c>
      <c r="BC278" s="1124"/>
      <c r="BD278" s="1125"/>
      <c r="BE278" s="1125"/>
      <c r="BF278" s="1124"/>
      <c r="BG278" s="1125"/>
      <c r="BH278" s="1125"/>
      <c r="BI278" s="1124"/>
      <c r="BJ278" s="1125"/>
      <c r="BK278" s="1150"/>
      <c r="BL278" s="1154"/>
      <c r="BM278" s="1155"/>
      <c r="BN278" s="1156"/>
      <c r="BO278" s="1109" t="str">
        <f>IF($AK278="","",IF($BF278="","",IF($BF278=ﾃﾞｰﾀ一覧!$U$37,"",IF($BF278=ﾃﾞｰﾀ一覧!$U$38,"",IF($AH278=ﾃﾞｰﾀ一覧!$U$25,VLOOKUP($AK278,ﾃﾞｰﾀ一覧!$AH$43:$AR$66,10,FALSE),VLOOKUP($AK278,ﾃﾞｰﾀ一覧!$AH$4:$AR$66,10,FALSE))))))</f>
        <v/>
      </c>
      <c r="BP278" s="1110"/>
      <c r="BQ278" s="1110"/>
      <c r="BR278" s="1111"/>
      <c r="BS278" s="1115">
        <f>IF($BL278="",0,VLOOKUP($BL278,ﾃﾞｰﾀ一覧!$AY$4:$BB$16,3,FALSE))</f>
        <v>0</v>
      </c>
      <c r="BT278" s="1115"/>
      <c r="BU278" s="1115"/>
      <c r="BV278" s="1112" t="str">
        <f>IF($BO278="","",IF($BF278=ﾃﾞｰﾀ一覧!$U$37,"",IF($BF278=ﾃﾞｰﾀ一覧!$U$38,"",IF($BO278=ﾃﾞｰﾀ一覧!$AT$27,ﾃﾞｰﾀ一覧!$AT$27,VLOOKUP($AK278,ﾃﾞｰﾀ一覧!$AH$4:$AR$66,11,FALSE)*IF($BO278=ﾃﾞｰﾀ一覧!$AT$17,($AR278+1)*($AV278+1),IF($BO278=ﾃﾞｰﾀ一覧!$AT$22,IF(COUNTIF($AD278,"*天端*"),ﾃﾞｰﾀ一覧!$AU$43/2,ﾃﾞｰﾀ一覧!$AU$43/3),IF($BO278=ﾃﾞｰﾀ一覧!$AT$20,$AR278*$AV278,IF($BO278=ﾃﾞｰﾀ一覧!$AT$21,$AV278,1))))))))</f>
        <v/>
      </c>
      <c r="BW278" s="1112"/>
      <c r="BX278" s="1112"/>
      <c r="BY278" s="1088" t="str">
        <f>IF($B278="","",IF($AH278="","",IF($CK278=ﾃﾞｰﾀ一覧!$U$53,ﾃﾞｰﾀ一覧!$U$61,IF($AH278=ﾃﾞｰﾀ一覧!$U$21,ﾃﾞｰﾀ一覧!$U$60,IF(OR($AH278=ﾃﾞｰﾀ一覧!$U$19,$AH278=ﾃﾞｰﾀ一覧!$U$20,$AH278=ﾃﾞｰﾀ一覧!$U$23,$AH278=ﾃﾞｰﾀ一覧!$U$22,$AH278=ﾃﾞｰﾀ一覧!$U$18,AH278=ﾃﾞｰﾀ一覧!$U$25),ﾃﾞｰﾀ一覧!$U$59,ﾃﾞｰﾀ一覧!$U$62)))))</f>
        <v/>
      </c>
      <c r="BZ278" s="1089"/>
      <c r="CA278" s="1113"/>
      <c r="CB278" s="1113"/>
      <c r="CC278" s="1113"/>
      <c r="CD278" s="1113"/>
      <c r="CE278" s="1113"/>
      <c r="CF278" s="1113"/>
      <c r="CG278" s="1113"/>
      <c r="CH278" s="1113"/>
      <c r="CI278" s="1114"/>
      <c r="CK278" s="240"/>
      <c r="CM278" s="378" t="str">
        <f t="shared" si="28"/>
        <v/>
      </c>
      <c r="CN278" s="379" t="str">
        <f t="shared" si="29"/>
        <v/>
      </c>
      <c r="CO278" s="379" t="str">
        <f t="shared" si="30"/>
        <v/>
      </c>
      <c r="CP278" s="380" t="str">
        <f t="shared" si="31"/>
        <v/>
      </c>
      <c r="CQ278" s="244"/>
      <c r="CR278" s="1100"/>
      <c r="CS278" s="1101"/>
      <c r="CT278" s="1102"/>
      <c r="CU278" s="1135"/>
      <c r="CV278" s="1136"/>
      <c r="CW278" s="1136"/>
      <c r="CX278" s="1137"/>
      <c r="CY278" s="1138"/>
      <c r="CZ278" s="1139"/>
      <c r="DA278" s="1140"/>
      <c r="DB278" s="1132"/>
      <c r="DC278" s="1133"/>
      <c r="DD278" s="1133"/>
      <c r="DE278" s="1133"/>
      <c r="DF278" s="1133"/>
      <c r="DG278" s="1134"/>
      <c r="DH278" s="580"/>
      <c r="DI278" s="1372"/>
      <c r="DJ278" s="1372"/>
      <c r="DK278" s="581"/>
      <c r="DL278" s="582"/>
      <c r="DM278" s="1372"/>
      <c r="DN278" s="1372"/>
      <c r="DO278" s="581"/>
      <c r="DP278" s="582"/>
      <c r="DQ278" s="1372"/>
      <c r="DR278" s="1372"/>
      <c r="DS278" s="583"/>
      <c r="DT278" s="1124"/>
      <c r="DU278" s="1125"/>
      <c r="DV278" s="1125"/>
      <c r="DW278" s="1124"/>
      <c r="DX278" s="1125"/>
      <c r="DY278" s="1150"/>
      <c r="DZ278" s="1362"/>
      <c r="EA278" s="1363"/>
      <c r="EB278" s="1362"/>
      <c r="EC278" s="1363"/>
      <c r="ED278" s="1362"/>
      <c r="EE278" s="1377"/>
      <c r="EF278" s="1378"/>
      <c r="EG278" s="1379"/>
      <c r="EH278" s="1379"/>
      <c r="EI278" s="1380"/>
      <c r="EJ278" s="1381"/>
      <c r="EK278" s="1381"/>
      <c r="EL278" s="1381"/>
      <c r="EM278" s="1382"/>
      <c r="EN278" s="1382"/>
      <c r="EO278" s="1382"/>
      <c r="EP278" s="1375"/>
      <c r="EQ278" s="1376"/>
      <c r="ER278" s="1113"/>
      <c r="ES278" s="1113"/>
      <c r="ET278" s="1113"/>
      <c r="EU278" s="1113"/>
      <c r="EV278" s="1113"/>
      <c r="EW278" s="1113"/>
      <c r="EX278" s="1113"/>
      <c r="EY278" s="1113"/>
      <c r="EZ278" s="1114"/>
    </row>
    <row r="279" spans="1:156" ht="30" customHeight="1" x14ac:dyDescent="0.2">
      <c r="A279" s="207">
        <f t="shared" si="32"/>
        <v>268</v>
      </c>
      <c r="B279" s="1103"/>
      <c r="C279" s="1104"/>
      <c r="D279" s="1092"/>
      <c r="E279" s="1093"/>
      <c r="F279" s="1094" t="str">
        <f t="shared" si="34"/>
        <v/>
      </c>
      <c r="G279" s="1095"/>
      <c r="H279" s="1095"/>
      <c r="I279" s="1095"/>
      <c r="J279" s="1095"/>
      <c r="K279" s="1095"/>
      <c r="L279" s="1095"/>
      <c r="M279" s="1095"/>
      <c r="N279" s="1095"/>
      <c r="O279" s="1095"/>
      <c r="P279" s="1095"/>
      <c r="Q279" s="1095"/>
      <c r="R279" s="1095"/>
      <c r="S279" s="1095"/>
      <c r="T279" s="1095"/>
      <c r="U279" s="1095"/>
      <c r="V279" s="1095"/>
      <c r="W279" s="1096"/>
      <c r="X279" s="1299">
        <f t="shared" si="33"/>
        <v>0</v>
      </c>
      <c r="Y279" s="1300"/>
      <c r="Z279" s="1301"/>
      <c r="AA279" s="1100"/>
      <c r="AB279" s="1101"/>
      <c r="AC279" s="1102"/>
      <c r="AD279" s="1135"/>
      <c r="AE279" s="1136"/>
      <c r="AF279" s="1136"/>
      <c r="AG279" s="1137"/>
      <c r="AH279" s="1138"/>
      <c r="AI279" s="1139"/>
      <c r="AJ279" s="1140"/>
      <c r="AK279" s="1132"/>
      <c r="AL279" s="1133"/>
      <c r="AM279" s="1133"/>
      <c r="AN279" s="1133"/>
      <c r="AO279" s="1133"/>
      <c r="AP279" s="1134"/>
      <c r="AQ279" s="642" t="str">
        <f>IF(AK279="","",VLOOKUP(AK279,ﾃﾞｰﾀ一覧!$AH$4:$AR$66,2,FALSE))</f>
        <v/>
      </c>
      <c r="AR279" s="1084"/>
      <c r="AS279" s="1084"/>
      <c r="AT279" s="643" t="str">
        <f>IF(AK279="","",VLOOKUP(AK279,ﾃﾞｰﾀ一覧!$AH$4:$AR$66,3,FALSE))</f>
        <v/>
      </c>
      <c r="AU279" s="644" t="str">
        <f>IF(AK279="","",VLOOKUP(AK279,ﾃﾞｰﾀ一覧!$AH$4:$AR$66,5,FALSE))</f>
        <v/>
      </c>
      <c r="AV279" s="1084"/>
      <c r="AW279" s="1084"/>
      <c r="AX279" s="643" t="str">
        <f>IF(AK279="","",VLOOKUP(AK279,ﾃﾞｰﾀ一覧!$AH$4:$AR$66,6,FALSE))</f>
        <v/>
      </c>
      <c r="AY279" s="649" t="str">
        <f>IF(AK279="","",VLOOKUP(AK279,ﾃﾞｰﾀ一覧!$AH$4:$AR$66,8,FALSE))</f>
        <v/>
      </c>
      <c r="AZ279" s="1084"/>
      <c r="BA279" s="1084"/>
      <c r="BB279" s="388" t="str">
        <f>IF(AK279="","",VLOOKUP(AK279,ﾃﾞｰﾀ一覧!$AH$4:$AR$66,9,FALSE))</f>
        <v/>
      </c>
      <c r="BC279" s="1124"/>
      <c r="BD279" s="1125"/>
      <c r="BE279" s="1125"/>
      <c r="BF279" s="1124"/>
      <c r="BG279" s="1125"/>
      <c r="BH279" s="1125"/>
      <c r="BI279" s="1124"/>
      <c r="BJ279" s="1125"/>
      <c r="BK279" s="1150"/>
      <c r="BL279" s="1154"/>
      <c r="BM279" s="1155"/>
      <c r="BN279" s="1156"/>
      <c r="BO279" s="1109" t="str">
        <f>IF($AK279="","",IF($BF279="","",IF($BF279=ﾃﾞｰﾀ一覧!$U$37,"",IF($BF279=ﾃﾞｰﾀ一覧!$U$38,"",IF($AH279=ﾃﾞｰﾀ一覧!$U$25,VLOOKUP($AK279,ﾃﾞｰﾀ一覧!$AH$43:$AR$66,10,FALSE),VLOOKUP($AK279,ﾃﾞｰﾀ一覧!$AH$4:$AR$66,10,FALSE))))))</f>
        <v/>
      </c>
      <c r="BP279" s="1110"/>
      <c r="BQ279" s="1110"/>
      <c r="BR279" s="1111"/>
      <c r="BS279" s="1115">
        <f>IF($BL279="",0,VLOOKUP($BL279,ﾃﾞｰﾀ一覧!$AY$4:$BB$16,3,FALSE))</f>
        <v>0</v>
      </c>
      <c r="BT279" s="1115"/>
      <c r="BU279" s="1115"/>
      <c r="BV279" s="1112" t="str">
        <f>IF($BO279="","",IF($BF279=ﾃﾞｰﾀ一覧!$U$37,"",IF($BF279=ﾃﾞｰﾀ一覧!$U$38,"",IF($BO279=ﾃﾞｰﾀ一覧!$AT$27,ﾃﾞｰﾀ一覧!$AT$27,VLOOKUP($AK279,ﾃﾞｰﾀ一覧!$AH$4:$AR$66,11,FALSE)*IF($BO279=ﾃﾞｰﾀ一覧!$AT$17,($AR279+1)*($AV279+1),IF($BO279=ﾃﾞｰﾀ一覧!$AT$22,IF(COUNTIF($AD279,"*天端*"),ﾃﾞｰﾀ一覧!$AU$43/2,ﾃﾞｰﾀ一覧!$AU$43/3),IF($BO279=ﾃﾞｰﾀ一覧!$AT$20,$AR279*$AV279,IF($BO279=ﾃﾞｰﾀ一覧!$AT$21,$AV279,1))))))))</f>
        <v/>
      </c>
      <c r="BW279" s="1112"/>
      <c r="BX279" s="1112"/>
      <c r="BY279" s="1088" t="str">
        <f>IF($B279="","",IF($AH279="","",IF($CK279=ﾃﾞｰﾀ一覧!$U$53,ﾃﾞｰﾀ一覧!$U$61,IF($AH279=ﾃﾞｰﾀ一覧!$U$21,ﾃﾞｰﾀ一覧!$U$60,IF(OR($AH279=ﾃﾞｰﾀ一覧!$U$19,$AH279=ﾃﾞｰﾀ一覧!$U$20,$AH279=ﾃﾞｰﾀ一覧!$U$23,$AH279=ﾃﾞｰﾀ一覧!$U$22,$AH279=ﾃﾞｰﾀ一覧!$U$18,AH279=ﾃﾞｰﾀ一覧!$U$25),ﾃﾞｰﾀ一覧!$U$59,ﾃﾞｰﾀ一覧!$U$62)))))</f>
        <v/>
      </c>
      <c r="BZ279" s="1089"/>
      <c r="CA279" s="1113"/>
      <c r="CB279" s="1113"/>
      <c r="CC279" s="1113"/>
      <c r="CD279" s="1113"/>
      <c r="CE279" s="1113"/>
      <c r="CF279" s="1113"/>
      <c r="CG279" s="1113"/>
      <c r="CH279" s="1113"/>
      <c r="CI279" s="1114"/>
      <c r="CK279" s="240"/>
      <c r="CM279" s="378" t="str">
        <f t="shared" si="28"/>
        <v/>
      </c>
      <c r="CN279" s="379" t="str">
        <f t="shared" si="29"/>
        <v/>
      </c>
      <c r="CO279" s="379" t="str">
        <f t="shared" si="30"/>
        <v/>
      </c>
      <c r="CP279" s="380" t="str">
        <f t="shared" si="31"/>
        <v/>
      </c>
      <c r="CQ279" s="244"/>
      <c r="CR279" s="1100"/>
      <c r="CS279" s="1101"/>
      <c r="CT279" s="1102"/>
      <c r="CU279" s="1135"/>
      <c r="CV279" s="1136"/>
      <c r="CW279" s="1136"/>
      <c r="CX279" s="1137"/>
      <c r="CY279" s="1138"/>
      <c r="CZ279" s="1139"/>
      <c r="DA279" s="1140"/>
      <c r="DB279" s="1132"/>
      <c r="DC279" s="1133"/>
      <c r="DD279" s="1133"/>
      <c r="DE279" s="1133"/>
      <c r="DF279" s="1133"/>
      <c r="DG279" s="1134"/>
      <c r="DH279" s="580"/>
      <c r="DI279" s="1372"/>
      <c r="DJ279" s="1372"/>
      <c r="DK279" s="581"/>
      <c r="DL279" s="582"/>
      <c r="DM279" s="1372"/>
      <c r="DN279" s="1372"/>
      <c r="DO279" s="581"/>
      <c r="DP279" s="582"/>
      <c r="DQ279" s="1372"/>
      <c r="DR279" s="1372"/>
      <c r="DS279" s="583"/>
      <c r="DT279" s="1124"/>
      <c r="DU279" s="1125"/>
      <c r="DV279" s="1125"/>
      <c r="DW279" s="1124"/>
      <c r="DX279" s="1125"/>
      <c r="DY279" s="1150"/>
      <c r="DZ279" s="1362"/>
      <c r="EA279" s="1363"/>
      <c r="EB279" s="1362"/>
      <c r="EC279" s="1363"/>
      <c r="ED279" s="1362"/>
      <c r="EE279" s="1377"/>
      <c r="EF279" s="1378"/>
      <c r="EG279" s="1379"/>
      <c r="EH279" s="1379"/>
      <c r="EI279" s="1380"/>
      <c r="EJ279" s="1381"/>
      <c r="EK279" s="1381"/>
      <c r="EL279" s="1381"/>
      <c r="EM279" s="1382"/>
      <c r="EN279" s="1382"/>
      <c r="EO279" s="1382"/>
      <c r="EP279" s="1375"/>
      <c r="EQ279" s="1376"/>
      <c r="ER279" s="1113"/>
      <c r="ES279" s="1113"/>
      <c r="ET279" s="1113"/>
      <c r="EU279" s="1113"/>
      <c r="EV279" s="1113"/>
      <c r="EW279" s="1113"/>
      <c r="EX279" s="1113"/>
      <c r="EY279" s="1113"/>
      <c r="EZ279" s="1114"/>
    </row>
    <row r="280" spans="1:156" ht="30" customHeight="1" x14ac:dyDescent="0.2">
      <c r="A280" s="207">
        <f t="shared" si="32"/>
        <v>269</v>
      </c>
      <c r="B280" s="1103"/>
      <c r="C280" s="1104"/>
      <c r="D280" s="1092"/>
      <c r="E280" s="1093"/>
      <c r="F280" s="1094" t="str">
        <f t="shared" si="34"/>
        <v/>
      </c>
      <c r="G280" s="1095"/>
      <c r="H280" s="1095"/>
      <c r="I280" s="1095"/>
      <c r="J280" s="1095"/>
      <c r="K280" s="1095"/>
      <c r="L280" s="1095"/>
      <c r="M280" s="1095"/>
      <c r="N280" s="1095"/>
      <c r="O280" s="1095"/>
      <c r="P280" s="1095"/>
      <c r="Q280" s="1095"/>
      <c r="R280" s="1095"/>
      <c r="S280" s="1095"/>
      <c r="T280" s="1095"/>
      <c r="U280" s="1095"/>
      <c r="V280" s="1095"/>
      <c r="W280" s="1096"/>
      <c r="X280" s="1299">
        <f t="shared" si="33"/>
        <v>0</v>
      </c>
      <c r="Y280" s="1300"/>
      <c r="Z280" s="1301"/>
      <c r="AA280" s="1100"/>
      <c r="AB280" s="1101"/>
      <c r="AC280" s="1102"/>
      <c r="AD280" s="1135"/>
      <c r="AE280" s="1136"/>
      <c r="AF280" s="1136"/>
      <c r="AG280" s="1137"/>
      <c r="AH280" s="1138"/>
      <c r="AI280" s="1139"/>
      <c r="AJ280" s="1140"/>
      <c r="AK280" s="1132"/>
      <c r="AL280" s="1133"/>
      <c r="AM280" s="1133"/>
      <c r="AN280" s="1133"/>
      <c r="AO280" s="1133"/>
      <c r="AP280" s="1134"/>
      <c r="AQ280" s="642" t="str">
        <f>IF(AK280="","",VLOOKUP(AK280,ﾃﾞｰﾀ一覧!$AH$4:$AR$66,2,FALSE))</f>
        <v/>
      </c>
      <c r="AR280" s="1084"/>
      <c r="AS280" s="1084"/>
      <c r="AT280" s="643" t="str">
        <f>IF(AK280="","",VLOOKUP(AK280,ﾃﾞｰﾀ一覧!$AH$4:$AR$66,3,FALSE))</f>
        <v/>
      </c>
      <c r="AU280" s="644" t="str">
        <f>IF(AK280="","",VLOOKUP(AK280,ﾃﾞｰﾀ一覧!$AH$4:$AR$66,5,FALSE))</f>
        <v/>
      </c>
      <c r="AV280" s="1084"/>
      <c r="AW280" s="1084"/>
      <c r="AX280" s="643" t="str">
        <f>IF(AK280="","",VLOOKUP(AK280,ﾃﾞｰﾀ一覧!$AH$4:$AR$66,6,FALSE))</f>
        <v/>
      </c>
      <c r="AY280" s="649" t="str">
        <f>IF(AK280="","",VLOOKUP(AK280,ﾃﾞｰﾀ一覧!$AH$4:$AR$66,8,FALSE))</f>
        <v/>
      </c>
      <c r="AZ280" s="1084"/>
      <c r="BA280" s="1084"/>
      <c r="BB280" s="388" t="str">
        <f>IF(AK280="","",VLOOKUP(AK280,ﾃﾞｰﾀ一覧!$AH$4:$AR$66,9,FALSE))</f>
        <v/>
      </c>
      <c r="BC280" s="1124"/>
      <c r="BD280" s="1125"/>
      <c r="BE280" s="1125"/>
      <c r="BF280" s="1124"/>
      <c r="BG280" s="1125"/>
      <c r="BH280" s="1125"/>
      <c r="BI280" s="1124"/>
      <c r="BJ280" s="1125"/>
      <c r="BK280" s="1150"/>
      <c r="BL280" s="1154"/>
      <c r="BM280" s="1155"/>
      <c r="BN280" s="1156"/>
      <c r="BO280" s="1109" t="str">
        <f>IF($AK280="","",IF($BF280="","",IF($BF280=ﾃﾞｰﾀ一覧!$U$37,"",IF($BF280=ﾃﾞｰﾀ一覧!$U$38,"",IF($AH280=ﾃﾞｰﾀ一覧!$U$25,VLOOKUP($AK280,ﾃﾞｰﾀ一覧!$AH$43:$AR$66,10,FALSE),VLOOKUP($AK280,ﾃﾞｰﾀ一覧!$AH$4:$AR$66,10,FALSE))))))</f>
        <v/>
      </c>
      <c r="BP280" s="1110"/>
      <c r="BQ280" s="1110"/>
      <c r="BR280" s="1111"/>
      <c r="BS280" s="1115">
        <f>IF($BL280="",0,VLOOKUP($BL280,ﾃﾞｰﾀ一覧!$AY$4:$BB$16,3,FALSE))</f>
        <v>0</v>
      </c>
      <c r="BT280" s="1115"/>
      <c r="BU280" s="1115"/>
      <c r="BV280" s="1112" t="str">
        <f>IF($BO280="","",IF($BF280=ﾃﾞｰﾀ一覧!$U$37,"",IF($BF280=ﾃﾞｰﾀ一覧!$U$38,"",IF($BO280=ﾃﾞｰﾀ一覧!$AT$27,ﾃﾞｰﾀ一覧!$AT$27,VLOOKUP($AK280,ﾃﾞｰﾀ一覧!$AH$4:$AR$66,11,FALSE)*IF($BO280=ﾃﾞｰﾀ一覧!$AT$17,($AR280+1)*($AV280+1),IF($BO280=ﾃﾞｰﾀ一覧!$AT$22,IF(COUNTIF($AD280,"*天端*"),ﾃﾞｰﾀ一覧!$AU$43/2,ﾃﾞｰﾀ一覧!$AU$43/3),IF($BO280=ﾃﾞｰﾀ一覧!$AT$20,$AR280*$AV280,IF($BO280=ﾃﾞｰﾀ一覧!$AT$21,$AV280,1))))))))</f>
        <v/>
      </c>
      <c r="BW280" s="1112"/>
      <c r="BX280" s="1112"/>
      <c r="BY280" s="1088" t="str">
        <f>IF($B280="","",IF($AH280="","",IF($CK280=ﾃﾞｰﾀ一覧!$U$53,ﾃﾞｰﾀ一覧!$U$61,IF($AH280=ﾃﾞｰﾀ一覧!$U$21,ﾃﾞｰﾀ一覧!$U$60,IF(OR($AH280=ﾃﾞｰﾀ一覧!$U$19,$AH280=ﾃﾞｰﾀ一覧!$U$20,$AH280=ﾃﾞｰﾀ一覧!$U$23,$AH280=ﾃﾞｰﾀ一覧!$U$22,$AH280=ﾃﾞｰﾀ一覧!$U$18,AH280=ﾃﾞｰﾀ一覧!$U$25),ﾃﾞｰﾀ一覧!$U$59,ﾃﾞｰﾀ一覧!$U$62)))))</f>
        <v/>
      </c>
      <c r="BZ280" s="1089"/>
      <c r="CA280" s="1113"/>
      <c r="CB280" s="1113"/>
      <c r="CC280" s="1113"/>
      <c r="CD280" s="1113"/>
      <c r="CE280" s="1113"/>
      <c r="CF280" s="1113"/>
      <c r="CG280" s="1113"/>
      <c r="CH280" s="1113"/>
      <c r="CI280" s="1114"/>
      <c r="CK280" s="240"/>
      <c r="CM280" s="378" t="str">
        <f t="shared" si="28"/>
        <v/>
      </c>
      <c r="CN280" s="379" t="str">
        <f t="shared" si="29"/>
        <v/>
      </c>
      <c r="CO280" s="379" t="str">
        <f t="shared" si="30"/>
        <v/>
      </c>
      <c r="CP280" s="380" t="str">
        <f t="shared" si="31"/>
        <v/>
      </c>
      <c r="CQ280" s="244"/>
      <c r="CR280" s="1100"/>
      <c r="CS280" s="1101"/>
      <c r="CT280" s="1102"/>
      <c r="CU280" s="1135"/>
      <c r="CV280" s="1136"/>
      <c r="CW280" s="1136"/>
      <c r="CX280" s="1137"/>
      <c r="CY280" s="1138"/>
      <c r="CZ280" s="1139"/>
      <c r="DA280" s="1140"/>
      <c r="DB280" s="1132"/>
      <c r="DC280" s="1133"/>
      <c r="DD280" s="1133"/>
      <c r="DE280" s="1133"/>
      <c r="DF280" s="1133"/>
      <c r="DG280" s="1134"/>
      <c r="DH280" s="580"/>
      <c r="DI280" s="1372"/>
      <c r="DJ280" s="1372"/>
      <c r="DK280" s="581"/>
      <c r="DL280" s="582"/>
      <c r="DM280" s="1373"/>
      <c r="DN280" s="1373"/>
      <c r="DO280" s="581"/>
      <c r="DP280" s="582"/>
      <c r="DQ280" s="1372"/>
      <c r="DR280" s="1372"/>
      <c r="DS280" s="583"/>
      <c r="DT280" s="1124"/>
      <c r="DU280" s="1125"/>
      <c r="DV280" s="1125"/>
      <c r="DW280" s="1124"/>
      <c r="DX280" s="1125"/>
      <c r="DY280" s="1150"/>
      <c r="DZ280" s="1362"/>
      <c r="EA280" s="1363"/>
      <c r="EB280" s="1362"/>
      <c r="EC280" s="1363"/>
      <c r="ED280" s="1362"/>
      <c r="EE280" s="1377"/>
      <c r="EF280" s="1378"/>
      <c r="EG280" s="1379"/>
      <c r="EH280" s="1379"/>
      <c r="EI280" s="1380"/>
      <c r="EJ280" s="1381"/>
      <c r="EK280" s="1381"/>
      <c r="EL280" s="1381"/>
      <c r="EM280" s="1382"/>
      <c r="EN280" s="1382"/>
      <c r="EO280" s="1382"/>
      <c r="EP280" s="1375"/>
      <c r="EQ280" s="1376"/>
      <c r="ER280" s="1113"/>
      <c r="ES280" s="1113"/>
      <c r="ET280" s="1113"/>
      <c r="EU280" s="1113"/>
      <c r="EV280" s="1113"/>
      <c r="EW280" s="1113"/>
      <c r="EX280" s="1113"/>
      <c r="EY280" s="1113"/>
      <c r="EZ280" s="1114"/>
    </row>
    <row r="281" spans="1:156" ht="30" customHeight="1" x14ac:dyDescent="0.2">
      <c r="A281" s="207">
        <f t="shared" si="32"/>
        <v>270</v>
      </c>
      <c r="B281" s="1103"/>
      <c r="C281" s="1104"/>
      <c r="D281" s="1092"/>
      <c r="E281" s="1093"/>
      <c r="F281" s="1094" t="str">
        <f t="shared" si="34"/>
        <v/>
      </c>
      <c r="G281" s="1095"/>
      <c r="H281" s="1095"/>
      <c r="I281" s="1095"/>
      <c r="J281" s="1095"/>
      <c r="K281" s="1095"/>
      <c r="L281" s="1095"/>
      <c r="M281" s="1095"/>
      <c r="N281" s="1095"/>
      <c r="O281" s="1095"/>
      <c r="P281" s="1095"/>
      <c r="Q281" s="1095"/>
      <c r="R281" s="1095"/>
      <c r="S281" s="1095"/>
      <c r="T281" s="1095"/>
      <c r="U281" s="1095"/>
      <c r="V281" s="1095"/>
      <c r="W281" s="1096"/>
      <c r="X281" s="1299">
        <f t="shared" si="33"/>
        <v>0</v>
      </c>
      <c r="Y281" s="1300"/>
      <c r="Z281" s="1301"/>
      <c r="AA281" s="1100"/>
      <c r="AB281" s="1101"/>
      <c r="AC281" s="1102"/>
      <c r="AD281" s="1135"/>
      <c r="AE281" s="1136"/>
      <c r="AF281" s="1136"/>
      <c r="AG281" s="1137"/>
      <c r="AH281" s="1138"/>
      <c r="AI281" s="1139"/>
      <c r="AJ281" s="1140"/>
      <c r="AK281" s="1132"/>
      <c r="AL281" s="1133"/>
      <c r="AM281" s="1133"/>
      <c r="AN281" s="1133"/>
      <c r="AO281" s="1133"/>
      <c r="AP281" s="1134"/>
      <c r="AQ281" s="642" t="str">
        <f>IF(AK281="","",VLOOKUP(AK281,ﾃﾞｰﾀ一覧!$AH$4:$AR$66,2,FALSE))</f>
        <v/>
      </c>
      <c r="AR281" s="1084"/>
      <c r="AS281" s="1084"/>
      <c r="AT281" s="643" t="str">
        <f>IF(AK281="","",VLOOKUP(AK281,ﾃﾞｰﾀ一覧!$AH$4:$AR$66,3,FALSE))</f>
        <v/>
      </c>
      <c r="AU281" s="644" t="str">
        <f>IF(AK281="","",VLOOKUP(AK281,ﾃﾞｰﾀ一覧!$AH$4:$AR$66,5,FALSE))</f>
        <v/>
      </c>
      <c r="AV281" s="1084"/>
      <c r="AW281" s="1084"/>
      <c r="AX281" s="643" t="str">
        <f>IF(AK281="","",VLOOKUP(AK281,ﾃﾞｰﾀ一覧!$AH$4:$AR$66,6,FALSE))</f>
        <v/>
      </c>
      <c r="AY281" s="649" t="str">
        <f>IF(AK281="","",VLOOKUP(AK281,ﾃﾞｰﾀ一覧!$AH$4:$AR$66,8,FALSE))</f>
        <v/>
      </c>
      <c r="AZ281" s="1084"/>
      <c r="BA281" s="1084"/>
      <c r="BB281" s="388" t="str">
        <f>IF(AK281="","",VLOOKUP(AK281,ﾃﾞｰﾀ一覧!$AH$4:$AR$66,9,FALSE))</f>
        <v/>
      </c>
      <c r="BC281" s="1124"/>
      <c r="BD281" s="1125"/>
      <c r="BE281" s="1125"/>
      <c r="BF281" s="1124"/>
      <c r="BG281" s="1125"/>
      <c r="BH281" s="1125"/>
      <c r="BI281" s="1124"/>
      <c r="BJ281" s="1125"/>
      <c r="BK281" s="1150"/>
      <c r="BL281" s="1154"/>
      <c r="BM281" s="1155"/>
      <c r="BN281" s="1156"/>
      <c r="BO281" s="1109" t="str">
        <f>IF($AK281="","",IF($BF281="","",IF($BF281=ﾃﾞｰﾀ一覧!$U$37,"",IF($BF281=ﾃﾞｰﾀ一覧!$U$38,"",IF($AH281=ﾃﾞｰﾀ一覧!$U$25,VLOOKUP($AK281,ﾃﾞｰﾀ一覧!$AH$43:$AR$66,10,FALSE),VLOOKUP($AK281,ﾃﾞｰﾀ一覧!$AH$4:$AR$66,10,FALSE))))))</f>
        <v/>
      </c>
      <c r="BP281" s="1110"/>
      <c r="BQ281" s="1110"/>
      <c r="BR281" s="1111"/>
      <c r="BS281" s="1115">
        <f>IF($BL281="",0,VLOOKUP($BL281,ﾃﾞｰﾀ一覧!$AY$4:$BB$16,3,FALSE))</f>
        <v>0</v>
      </c>
      <c r="BT281" s="1115"/>
      <c r="BU281" s="1115"/>
      <c r="BV281" s="1112" t="str">
        <f>IF($BO281="","",IF($BF281=ﾃﾞｰﾀ一覧!$U$37,"",IF($BF281=ﾃﾞｰﾀ一覧!$U$38,"",IF($BO281=ﾃﾞｰﾀ一覧!$AT$27,ﾃﾞｰﾀ一覧!$AT$27,VLOOKUP($AK281,ﾃﾞｰﾀ一覧!$AH$4:$AR$66,11,FALSE)*IF($BO281=ﾃﾞｰﾀ一覧!$AT$17,($AR281+1)*($AV281+1),IF($BO281=ﾃﾞｰﾀ一覧!$AT$22,IF(COUNTIF($AD281,"*天端*"),ﾃﾞｰﾀ一覧!$AU$43/2,ﾃﾞｰﾀ一覧!$AU$43/3),IF($BO281=ﾃﾞｰﾀ一覧!$AT$20,$AR281*$AV281,IF($BO281=ﾃﾞｰﾀ一覧!$AT$21,$AV281,1))))))))</f>
        <v/>
      </c>
      <c r="BW281" s="1112"/>
      <c r="BX281" s="1112"/>
      <c r="BY281" s="1088" t="str">
        <f>IF($B281="","",IF($AH281="","",IF($CK281=ﾃﾞｰﾀ一覧!$U$53,ﾃﾞｰﾀ一覧!$U$61,IF($AH281=ﾃﾞｰﾀ一覧!$U$21,ﾃﾞｰﾀ一覧!$U$60,IF(OR($AH281=ﾃﾞｰﾀ一覧!$U$19,$AH281=ﾃﾞｰﾀ一覧!$U$20,$AH281=ﾃﾞｰﾀ一覧!$U$23,$AH281=ﾃﾞｰﾀ一覧!$U$22,$AH281=ﾃﾞｰﾀ一覧!$U$18,AH281=ﾃﾞｰﾀ一覧!$U$25),ﾃﾞｰﾀ一覧!$U$59,ﾃﾞｰﾀ一覧!$U$62)))))</f>
        <v/>
      </c>
      <c r="BZ281" s="1089"/>
      <c r="CA281" s="1113"/>
      <c r="CB281" s="1113"/>
      <c r="CC281" s="1113"/>
      <c r="CD281" s="1113"/>
      <c r="CE281" s="1113"/>
      <c r="CF281" s="1113"/>
      <c r="CG281" s="1113"/>
      <c r="CH281" s="1113"/>
      <c r="CI281" s="1114"/>
      <c r="CK281" s="240"/>
      <c r="CM281" s="378" t="str">
        <f t="shared" si="28"/>
        <v/>
      </c>
      <c r="CN281" s="379" t="str">
        <f t="shared" si="29"/>
        <v/>
      </c>
      <c r="CO281" s="379" t="str">
        <f t="shared" si="30"/>
        <v/>
      </c>
      <c r="CP281" s="380" t="str">
        <f t="shared" si="31"/>
        <v/>
      </c>
      <c r="CQ281" s="244"/>
      <c r="CR281" s="1100"/>
      <c r="CS281" s="1101"/>
      <c r="CT281" s="1102"/>
      <c r="CU281" s="1135"/>
      <c r="CV281" s="1136"/>
      <c r="CW281" s="1136"/>
      <c r="CX281" s="1137"/>
      <c r="CY281" s="1138"/>
      <c r="CZ281" s="1139"/>
      <c r="DA281" s="1140"/>
      <c r="DB281" s="1132"/>
      <c r="DC281" s="1133"/>
      <c r="DD281" s="1133"/>
      <c r="DE281" s="1133"/>
      <c r="DF281" s="1133"/>
      <c r="DG281" s="1134"/>
      <c r="DH281" s="580"/>
      <c r="DI281" s="1372"/>
      <c r="DJ281" s="1372"/>
      <c r="DK281" s="581"/>
      <c r="DL281" s="582"/>
      <c r="DM281" s="1372"/>
      <c r="DN281" s="1372"/>
      <c r="DO281" s="581"/>
      <c r="DP281" s="582"/>
      <c r="DQ281" s="1372"/>
      <c r="DR281" s="1372"/>
      <c r="DS281" s="583"/>
      <c r="DT281" s="1124"/>
      <c r="DU281" s="1125"/>
      <c r="DV281" s="1125"/>
      <c r="DW281" s="1124"/>
      <c r="DX281" s="1125"/>
      <c r="DY281" s="1150"/>
      <c r="DZ281" s="1362"/>
      <c r="EA281" s="1363"/>
      <c r="EB281" s="1362"/>
      <c r="EC281" s="1363"/>
      <c r="ED281" s="1362"/>
      <c r="EE281" s="1377"/>
      <c r="EF281" s="1378"/>
      <c r="EG281" s="1379"/>
      <c r="EH281" s="1379"/>
      <c r="EI281" s="1380"/>
      <c r="EJ281" s="1381"/>
      <c r="EK281" s="1381"/>
      <c r="EL281" s="1381"/>
      <c r="EM281" s="1382"/>
      <c r="EN281" s="1382"/>
      <c r="EO281" s="1382"/>
      <c r="EP281" s="1375"/>
      <c r="EQ281" s="1376"/>
      <c r="ER281" s="1113"/>
      <c r="ES281" s="1113"/>
      <c r="ET281" s="1113"/>
      <c r="EU281" s="1113"/>
      <c r="EV281" s="1113"/>
      <c r="EW281" s="1113"/>
      <c r="EX281" s="1113"/>
      <c r="EY281" s="1113"/>
      <c r="EZ281" s="1114"/>
    </row>
    <row r="282" spans="1:156" ht="30" customHeight="1" x14ac:dyDescent="0.2">
      <c r="A282" s="207">
        <f t="shared" si="32"/>
        <v>271</v>
      </c>
      <c r="B282" s="1103"/>
      <c r="C282" s="1104"/>
      <c r="D282" s="1092"/>
      <c r="E282" s="1093"/>
      <c r="F282" s="1094" t="str">
        <f t="shared" si="34"/>
        <v/>
      </c>
      <c r="G282" s="1095"/>
      <c r="H282" s="1095"/>
      <c r="I282" s="1095"/>
      <c r="J282" s="1095"/>
      <c r="K282" s="1095"/>
      <c r="L282" s="1095"/>
      <c r="M282" s="1095"/>
      <c r="N282" s="1095"/>
      <c r="O282" s="1095"/>
      <c r="P282" s="1095"/>
      <c r="Q282" s="1095"/>
      <c r="R282" s="1095"/>
      <c r="S282" s="1095"/>
      <c r="T282" s="1095"/>
      <c r="U282" s="1095"/>
      <c r="V282" s="1095"/>
      <c r="W282" s="1096"/>
      <c r="X282" s="1299">
        <f t="shared" si="33"/>
        <v>0</v>
      </c>
      <c r="Y282" s="1300"/>
      <c r="Z282" s="1301"/>
      <c r="AA282" s="1100"/>
      <c r="AB282" s="1101"/>
      <c r="AC282" s="1102"/>
      <c r="AD282" s="1135"/>
      <c r="AE282" s="1136"/>
      <c r="AF282" s="1136"/>
      <c r="AG282" s="1137"/>
      <c r="AH282" s="1138"/>
      <c r="AI282" s="1139"/>
      <c r="AJ282" s="1140"/>
      <c r="AK282" s="1132"/>
      <c r="AL282" s="1133"/>
      <c r="AM282" s="1133"/>
      <c r="AN282" s="1133"/>
      <c r="AO282" s="1133"/>
      <c r="AP282" s="1134"/>
      <c r="AQ282" s="642" t="str">
        <f>IF(AK282="","",VLOOKUP(AK282,ﾃﾞｰﾀ一覧!$AH$4:$AR$66,2,FALSE))</f>
        <v/>
      </c>
      <c r="AR282" s="1084"/>
      <c r="AS282" s="1084"/>
      <c r="AT282" s="643" t="str">
        <f>IF(AK282="","",VLOOKUP(AK282,ﾃﾞｰﾀ一覧!$AH$4:$AR$66,3,FALSE))</f>
        <v/>
      </c>
      <c r="AU282" s="644" t="str">
        <f>IF(AK282="","",VLOOKUP(AK282,ﾃﾞｰﾀ一覧!$AH$4:$AR$66,5,FALSE))</f>
        <v/>
      </c>
      <c r="AV282" s="1084"/>
      <c r="AW282" s="1084"/>
      <c r="AX282" s="643" t="str">
        <f>IF(AK282="","",VLOOKUP(AK282,ﾃﾞｰﾀ一覧!$AH$4:$AR$66,6,FALSE))</f>
        <v/>
      </c>
      <c r="AY282" s="649" t="str">
        <f>IF(AK282="","",VLOOKUP(AK282,ﾃﾞｰﾀ一覧!$AH$4:$AR$66,8,FALSE))</f>
        <v/>
      </c>
      <c r="AZ282" s="1084"/>
      <c r="BA282" s="1084"/>
      <c r="BB282" s="388" t="str">
        <f>IF(AK282="","",VLOOKUP(AK282,ﾃﾞｰﾀ一覧!$AH$4:$AR$66,9,FALSE))</f>
        <v/>
      </c>
      <c r="BC282" s="1124"/>
      <c r="BD282" s="1125"/>
      <c r="BE282" s="1125"/>
      <c r="BF282" s="1124"/>
      <c r="BG282" s="1125"/>
      <c r="BH282" s="1125"/>
      <c r="BI282" s="1124"/>
      <c r="BJ282" s="1125"/>
      <c r="BK282" s="1150"/>
      <c r="BL282" s="1154"/>
      <c r="BM282" s="1155"/>
      <c r="BN282" s="1156"/>
      <c r="BO282" s="1109" t="str">
        <f>IF($AK282="","",IF($BF282="","",IF($BF282=ﾃﾞｰﾀ一覧!$U$37,"",IF($BF282=ﾃﾞｰﾀ一覧!$U$38,"",IF($AH282=ﾃﾞｰﾀ一覧!$U$25,VLOOKUP($AK282,ﾃﾞｰﾀ一覧!$AH$43:$AR$66,10,FALSE),VLOOKUP($AK282,ﾃﾞｰﾀ一覧!$AH$4:$AR$66,10,FALSE))))))</f>
        <v/>
      </c>
      <c r="BP282" s="1110"/>
      <c r="BQ282" s="1110"/>
      <c r="BR282" s="1111"/>
      <c r="BS282" s="1115">
        <f>IF($BL282="",0,VLOOKUP($BL282,ﾃﾞｰﾀ一覧!$AY$4:$BB$16,3,FALSE))</f>
        <v>0</v>
      </c>
      <c r="BT282" s="1115"/>
      <c r="BU282" s="1115"/>
      <c r="BV282" s="1112" t="str">
        <f>IF($BO282="","",IF($BF282=ﾃﾞｰﾀ一覧!$U$37,"",IF($BF282=ﾃﾞｰﾀ一覧!$U$38,"",IF($BO282=ﾃﾞｰﾀ一覧!$AT$27,ﾃﾞｰﾀ一覧!$AT$27,VLOOKUP($AK282,ﾃﾞｰﾀ一覧!$AH$4:$AR$66,11,FALSE)*IF($BO282=ﾃﾞｰﾀ一覧!$AT$17,($AR282+1)*($AV282+1),IF($BO282=ﾃﾞｰﾀ一覧!$AT$22,IF(COUNTIF($AD282,"*天端*"),ﾃﾞｰﾀ一覧!$AU$43/2,ﾃﾞｰﾀ一覧!$AU$43/3),IF($BO282=ﾃﾞｰﾀ一覧!$AT$20,$AR282*$AV282,IF($BO282=ﾃﾞｰﾀ一覧!$AT$21,$AV282,1))))))))</f>
        <v/>
      </c>
      <c r="BW282" s="1112"/>
      <c r="BX282" s="1112"/>
      <c r="BY282" s="1088" t="str">
        <f>IF($B282="","",IF($AH282="","",IF($CK282=ﾃﾞｰﾀ一覧!$U$53,ﾃﾞｰﾀ一覧!$U$61,IF($AH282=ﾃﾞｰﾀ一覧!$U$21,ﾃﾞｰﾀ一覧!$U$60,IF(OR($AH282=ﾃﾞｰﾀ一覧!$U$19,$AH282=ﾃﾞｰﾀ一覧!$U$20,$AH282=ﾃﾞｰﾀ一覧!$U$23,$AH282=ﾃﾞｰﾀ一覧!$U$22,$AH282=ﾃﾞｰﾀ一覧!$U$18,AH282=ﾃﾞｰﾀ一覧!$U$25),ﾃﾞｰﾀ一覧!$U$59,ﾃﾞｰﾀ一覧!$U$62)))))</f>
        <v/>
      </c>
      <c r="BZ282" s="1089"/>
      <c r="CA282" s="1113"/>
      <c r="CB282" s="1113"/>
      <c r="CC282" s="1113"/>
      <c r="CD282" s="1113"/>
      <c r="CE282" s="1113"/>
      <c r="CF282" s="1113"/>
      <c r="CG282" s="1113"/>
      <c r="CH282" s="1113"/>
      <c r="CI282" s="1114"/>
      <c r="CK282" s="240"/>
      <c r="CM282" s="378" t="str">
        <f t="shared" si="28"/>
        <v/>
      </c>
      <c r="CN282" s="379" t="str">
        <f t="shared" si="29"/>
        <v/>
      </c>
      <c r="CO282" s="379" t="str">
        <f t="shared" si="30"/>
        <v/>
      </c>
      <c r="CP282" s="380" t="str">
        <f t="shared" si="31"/>
        <v/>
      </c>
      <c r="CQ282" s="244"/>
      <c r="CR282" s="1100"/>
      <c r="CS282" s="1101"/>
      <c r="CT282" s="1102"/>
      <c r="CU282" s="1135"/>
      <c r="CV282" s="1136"/>
      <c r="CW282" s="1136"/>
      <c r="CX282" s="1137"/>
      <c r="CY282" s="1138"/>
      <c r="CZ282" s="1139"/>
      <c r="DA282" s="1140"/>
      <c r="DB282" s="1132"/>
      <c r="DC282" s="1133"/>
      <c r="DD282" s="1133"/>
      <c r="DE282" s="1133"/>
      <c r="DF282" s="1133"/>
      <c r="DG282" s="1134"/>
      <c r="DH282" s="580"/>
      <c r="DI282" s="1372"/>
      <c r="DJ282" s="1372"/>
      <c r="DK282" s="581"/>
      <c r="DL282" s="582"/>
      <c r="DM282" s="1372"/>
      <c r="DN282" s="1372"/>
      <c r="DO282" s="581"/>
      <c r="DP282" s="582"/>
      <c r="DQ282" s="1372"/>
      <c r="DR282" s="1372"/>
      <c r="DS282" s="583"/>
      <c r="DT282" s="1124"/>
      <c r="DU282" s="1125"/>
      <c r="DV282" s="1125"/>
      <c r="DW282" s="1124"/>
      <c r="DX282" s="1125"/>
      <c r="DY282" s="1150"/>
      <c r="DZ282" s="1362"/>
      <c r="EA282" s="1363"/>
      <c r="EB282" s="1362"/>
      <c r="EC282" s="1363"/>
      <c r="ED282" s="1362"/>
      <c r="EE282" s="1377"/>
      <c r="EF282" s="1378"/>
      <c r="EG282" s="1379"/>
      <c r="EH282" s="1379"/>
      <c r="EI282" s="1380"/>
      <c r="EJ282" s="1381"/>
      <c r="EK282" s="1381"/>
      <c r="EL282" s="1381"/>
      <c r="EM282" s="1382"/>
      <c r="EN282" s="1382"/>
      <c r="EO282" s="1382"/>
      <c r="EP282" s="1375"/>
      <c r="EQ282" s="1376"/>
      <c r="ER282" s="1113"/>
      <c r="ES282" s="1113"/>
      <c r="ET282" s="1113"/>
      <c r="EU282" s="1113"/>
      <c r="EV282" s="1113"/>
      <c r="EW282" s="1113"/>
      <c r="EX282" s="1113"/>
      <c r="EY282" s="1113"/>
      <c r="EZ282" s="1114"/>
    </row>
    <row r="283" spans="1:156" ht="30" customHeight="1" x14ac:dyDescent="0.2">
      <c r="A283" s="207">
        <f t="shared" si="32"/>
        <v>272</v>
      </c>
      <c r="B283" s="1103"/>
      <c r="C283" s="1104"/>
      <c r="D283" s="1092"/>
      <c r="E283" s="1093"/>
      <c r="F283" s="1094" t="str">
        <f t="shared" si="34"/>
        <v/>
      </c>
      <c r="G283" s="1095"/>
      <c r="H283" s="1095"/>
      <c r="I283" s="1095"/>
      <c r="J283" s="1095"/>
      <c r="K283" s="1095"/>
      <c r="L283" s="1095"/>
      <c r="M283" s="1095"/>
      <c r="N283" s="1095"/>
      <c r="O283" s="1095"/>
      <c r="P283" s="1095"/>
      <c r="Q283" s="1095"/>
      <c r="R283" s="1095"/>
      <c r="S283" s="1095"/>
      <c r="T283" s="1095"/>
      <c r="U283" s="1095"/>
      <c r="V283" s="1095"/>
      <c r="W283" s="1096"/>
      <c r="X283" s="1299">
        <f t="shared" si="33"/>
        <v>0</v>
      </c>
      <c r="Y283" s="1300"/>
      <c r="Z283" s="1301"/>
      <c r="AA283" s="1100"/>
      <c r="AB283" s="1101"/>
      <c r="AC283" s="1102"/>
      <c r="AD283" s="1135"/>
      <c r="AE283" s="1136"/>
      <c r="AF283" s="1136"/>
      <c r="AG283" s="1137"/>
      <c r="AH283" s="1138"/>
      <c r="AI283" s="1139"/>
      <c r="AJ283" s="1140"/>
      <c r="AK283" s="1132"/>
      <c r="AL283" s="1133"/>
      <c r="AM283" s="1133"/>
      <c r="AN283" s="1133"/>
      <c r="AO283" s="1133"/>
      <c r="AP283" s="1134"/>
      <c r="AQ283" s="642" t="str">
        <f>IF(AK283="","",VLOOKUP(AK283,ﾃﾞｰﾀ一覧!$AH$4:$AR$66,2,FALSE))</f>
        <v/>
      </c>
      <c r="AR283" s="1084"/>
      <c r="AS283" s="1084"/>
      <c r="AT283" s="643" t="str">
        <f>IF(AK283="","",VLOOKUP(AK283,ﾃﾞｰﾀ一覧!$AH$4:$AR$66,3,FALSE))</f>
        <v/>
      </c>
      <c r="AU283" s="644" t="str">
        <f>IF(AK283="","",VLOOKUP(AK283,ﾃﾞｰﾀ一覧!$AH$4:$AR$66,5,FALSE))</f>
        <v/>
      </c>
      <c r="AV283" s="1084"/>
      <c r="AW283" s="1084"/>
      <c r="AX283" s="643" t="str">
        <f>IF(AK283="","",VLOOKUP(AK283,ﾃﾞｰﾀ一覧!$AH$4:$AR$66,6,FALSE))</f>
        <v/>
      </c>
      <c r="AY283" s="649" t="str">
        <f>IF(AK283="","",VLOOKUP(AK283,ﾃﾞｰﾀ一覧!$AH$4:$AR$66,8,FALSE))</f>
        <v/>
      </c>
      <c r="AZ283" s="1084"/>
      <c r="BA283" s="1084"/>
      <c r="BB283" s="388" t="str">
        <f>IF(AK283="","",VLOOKUP(AK283,ﾃﾞｰﾀ一覧!$AH$4:$AR$66,9,FALSE))</f>
        <v/>
      </c>
      <c r="BC283" s="1124"/>
      <c r="BD283" s="1125"/>
      <c r="BE283" s="1125"/>
      <c r="BF283" s="1124"/>
      <c r="BG283" s="1125"/>
      <c r="BH283" s="1125"/>
      <c r="BI283" s="1124"/>
      <c r="BJ283" s="1125"/>
      <c r="BK283" s="1150"/>
      <c r="BL283" s="1154"/>
      <c r="BM283" s="1155"/>
      <c r="BN283" s="1156"/>
      <c r="BO283" s="1109" t="str">
        <f>IF($AK283="","",IF($BF283="","",IF($BF283=ﾃﾞｰﾀ一覧!$U$37,"",IF($BF283=ﾃﾞｰﾀ一覧!$U$38,"",IF($AH283=ﾃﾞｰﾀ一覧!$U$25,VLOOKUP($AK283,ﾃﾞｰﾀ一覧!$AH$43:$AR$66,10,FALSE),VLOOKUP($AK283,ﾃﾞｰﾀ一覧!$AH$4:$AR$66,10,FALSE))))))</f>
        <v/>
      </c>
      <c r="BP283" s="1110"/>
      <c r="BQ283" s="1110"/>
      <c r="BR283" s="1111"/>
      <c r="BS283" s="1115">
        <f>IF($BL283="",0,VLOOKUP($BL283,ﾃﾞｰﾀ一覧!$AY$4:$BB$16,3,FALSE))</f>
        <v>0</v>
      </c>
      <c r="BT283" s="1115"/>
      <c r="BU283" s="1115"/>
      <c r="BV283" s="1112" t="str">
        <f>IF($BO283="","",IF($BF283=ﾃﾞｰﾀ一覧!$U$37,"",IF($BF283=ﾃﾞｰﾀ一覧!$U$38,"",IF($BO283=ﾃﾞｰﾀ一覧!$AT$27,ﾃﾞｰﾀ一覧!$AT$27,VLOOKUP($AK283,ﾃﾞｰﾀ一覧!$AH$4:$AR$66,11,FALSE)*IF($BO283=ﾃﾞｰﾀ一覧!$AT$17,($AR283+1)*($AV283+1),IF($BO283=ﾃﾞｰﾀ一覧!$AT$22,IF(COUNTIF($AD283,"*天端*"),ﾃﾞｰﾀ一覧!$AU$43/2,ﾃﾞｰﾀ一覧!$AU$43/3),IF($BO283=ﾃﾞｰﾀ一覧!$AT$20,$AR283*$AV283,IF($BO283=ﾃﾞｰﾀ一覧!$AT$21,$AV283,1))))))))</f>
        <v/>
      </c>
      <c r="BW283" s="1112"/>
      <c r="BX283" s="1112"/>
      <c r="BY283" s="1088" t="str">
        <f>IF($B283="","",IF($AH283="","",IF($CK283=ﾃﾞｰﾀ一覧!$U$53,ﾃﾞｰﾀ一覧!$U$61,IF($AH283=ﾃﾞｰﾀ一覧!$U$21,ﾃﾞｰﾀ一覧!$U$60,IF(OR($AH283=ﾃﾞｰﾀ一覧!$U$19,$AH283=ﾃﾞｰﾀ一覧!$U$20,$AH283=ﾃﾞｰﾀ一覧!$U$23,$AH283=ﾃﾞｰﾀ一覧!$U$22,$AH283=ﾃﾞｰﾀ一覧!$U$18,AH283=ﾃﾞｰﾀ一覧!$U$25),ﾃﾞｰﾀ一覧!$U$59,ﾃﾞｰﾀ一覧!$U$62)))))</f>
        <v/>
      </c>
      <c r="BZ283" s="1089"/>
      <c r="CA283" s="1113"/>
      <c r="CB283" s="1113"/>
      <c r="CC283" s="1113"/>
      <c r="CD283" s="1113"/>
      <c r="CE283" s="1113"/>
      <c r="CF283" s="1113"/>
      <c r="CG283" s="1113"/>
      <c r="CH283" s="1113"/>
      <c r="CI283" s="1114"/>
      <c r="CK283" s="240"/>
      <c r="CM283" s="378" t="str">
        <f t="shared" si="28"/>
        <v/>
      </c>
      <c r="CN283" s="379" t="str">
        <f t="shared" si="29"/>
        <v/>
      </c>
      <c r="CO283" s="379" t="str">
        <f t="shared" si="30"/>
        <v/>
      </c>
      <c r="CP283" s="380" t="str">
        <f t="shared" si="31"/>
        <v/>
      </c>
      <c r="CQ283" s="244"/>
      <c r="CR283" s="1100"/>
      <c r="CS283" s="1101"/>
      <c r="CT283" s="1102"/>
      <c r="CU283" s="1135"/>
      <c r="CV283" s="1136"/>
      <c r="CW283" s="1136"/>
      <c r="CX283" s="1137"/>
      <c r="CY283" s="1138"/>
      <c r="CZ283" s="1139"/>
      <c r="DA283" s="1140"/>
      <c r="DB283" s="1132"/>
      <c r="DC283" s="1133"/>
      <c r="DD283" s="1133"/>
      <c r="DE283" s="1133"/>
      <c r="DF283" s="1133"/>
      <c r="DG283" s="1134"/>
      <c r="DH283" s="580"/>
      <c r="DI283" s="1372"/>
      <c r="DJ283" s="1372"/>
      <c r="DK283" s="581"/>
      <c r="DL283" s="582"/>
      <c r="DM283" s="1372"/>
      <c r="DN283" s="1372"/>
      <c r="DO283" s="581"/>
      <c r="DP283" s="582"/>
      <c r="DQ283" s="1372"/>
      <c r="DR283" s="1372"/>
      <c r="DS283" s="583"/>
      <c r="DT283" s="1124"/>
      <c r="DU283" s="1125"/>
      <c r="DV283" s="1125"/>
      <c r="DW283" s="1124"/>
      <c r="DX283" s="1125"/>
      <c r="DY283" s="1150"/>
      <c r="DZ283" s="1362"/>
      <c r="EA283" s="1363"/>
      <c r="EB283" s="1362"/>
      <c r="EC283" s="1363"/>
      <c r="ED283" s="1362"/>
      <c r="EE283" s="1377"/>
      <c r="EF283" s="1378"/>
      <c r="EG283" s="1379"/>
      <c r="EH283" s="1379"/>
      <c r="EI283" s="1380"/>
      <c r="EJ283" s="1381"/>
      <c r="EK283" s="1381"/>
      <c r="EL283" s="1381"/>
      <c r="EM283" s="1382"/>
      <c r="EN283" s="1382"/>
      <c r="EO283" s="1382"/>
      <c r="EP283" s="1375"/>
      <c r="EQ283" s="1376"/>
      <c r="ER283" s="1113"/>
      <c r="ES283" s="1113"/>
      <c r="ET283" s="1113"/>
      <c r="EU283" s="1113"/>
      <c r="EV283" s="1113"/>
      <c r="EW283" s="1113"/>
      <c r="EX283" s="1113"/>
      <c r="EY283" s="1113"/>
      <c r="EZ283" s="1114"/>
    </row>
    <row r="284" spans="1:156" ht="30" customHeight="1" x14ac:dyDescent="0.2">
      <c r="A284" s="207">
        <f t="shared" si="32"/>
        <v>273</v>
      </c>
      <c r="B284" s="1103"/>
      <c r="C284" s="1104"/>
      <c r="D284" s="1092"/>
      <c r="E284" s="1093"/>
      <c r="F284" s="1094" t="str">
        <f t="shared" si="34"/>
        <v/>
      </c>
      <c r="G284" s="1095"/>
      <c r="H284" s="1095"/>
      <c r="I284" s="1095"/>
      <c r="J284" s="1095"/>
      <c r="K284" s="1095"/>
      <c r="L284" s="1095"/>
      <c r="M284" s="1095"/>
      <c r="N284" s="1095"/>
      <c r="O284" s="1095"/>
      <c r="P284" s="1095"/>
      <c r="Q284" s="1095"/>
      <c r="R284" s="1095"/>
      <c r="S284" s="1095"/>
      <c r="T284" s="1095"/>
      <c r="U284" s="1095"/>
      <c r="V284" s="1095"/>
      <c r="W284" s="1096"/>
      <c r="X284" s="1299">
        <f t="shared" si="33"/>
        <v>0</v>
      </c>
      <c r="Y284" s="1300"/>
      <c r="Z284" s="1301"/>
      <c r="AA284" s="1100"/>
      <c r="AB284" s="1101"/>
      <c r="AC284" s="1102"/>
      <c r="AD284" s="1135"/>
      <c r="AE284" s="1136"/>
      <c r="AF284" s="1136"/>
      <c r="AG284" s="1137"/>
      <c r="AH284" s="1138"/>
      <c r="AI284" s="1139"/>
      <c r="AJ284" s="1140"/>
      <c r="AK284" s="1132"/>
      <c r="AL284" s="1133"/>
      <c r="AM284" s="1133"/>
      <c r="AN284" s="1133"/>
      <c r="AO284" s="1133"/>
      <c r="AP284" s="1134"/>
      <c r="AQ284" s="642" t="str">
        <f>IF(AK284="","",VLOOKUP(AK284,ﾃﾞｰﾀ一覧!$AH$4:$AR$66,2,FALSE))</f>
        <v/>
      </c>
      <c r="AR284" s="1084"/>
      <c r="AS284" s="1084"/>
      <c r="AT284" s="643" t="str">
        <f>IF(AK284="","",VLOOKUP(AK284,ﾃﾞｰﾀ一覧!$AH$4:$AR$66,3,FALSE))</f>
        <v/>
      </c>
      <c r="AU284" s="644" t="str">
        <f>IF(AK284="","",VLOOKUP(AK284,ﾃﾞｰﾀ一覧!$AH$4:$AR$66,5,FALSE))</f>
        <v/>
      </c>
      <c r="AV284" s="1084"/>
      <c r="AW284" s="1084"/>
      <c r="AX284" s="643" t="str">
        <f>IF(AK284="","",VLOOKUP(AK284,ﾃﾞｰﾀ一覧!$AH$4:$AR$66,6,FALSE))</f>
        <v/>
      </c>
      <c r="AY284" s="649" t="str">
        <f>IF(AK284="","",VLOOKUP(AK284,ﾃﾞｰﾀ一覧!$AH$4:$AR$66,8,FALSE))</f>
        <v/>
      </c>
      <c r="AZ284" s="1084"/>
      <c r="BA284" s="1084"/>
      <c r="BB284" s="388" t="str">
        <f>IF(AK284="","",VLOOKUP(AK284,ﾃﾞｰﾀ一覧!$AH$4:$AR$66,9,FALSE))</f>
        <v/>
      </c>
      <c r="BC284" s="1124"/>
      <c r="BD284" s="1125"/>
      <c r="BE284" s="1125"/>
      <c r="BF284" s="1124"/>
      <c r="BG284" s="1125"/>
      <c r="BH284" s="1125"/>
      <c r="BI284" s="1124"/>
      <c r="BJ284" s="1125"/>
      <c r="BK284" s="1150"/>
      <c r="BL284" s="1154"/>
      <c r="BM284" s="1155"/>
      <c r="BN284" s="1156"/>
      <c r="BO284" s="1109" t="str">
        <f>IF($AK284="","",IF($BF284="","",IF($BF284=ﾃﾞｰﾀ一覧!$U$37,"",IF($BF284=ﾃﾞｰﾀ一覧!$U$38,"",IF($AH284=ﾃﾞｰﾀ一覧!$U$25,VLOOKUP($AK284,ﾃﾞｰﾀ一覧!$AH$43:$AR$66,10,FALSE),VLOOKUP($AK284,ﾃﾞｰﾀ一覧!$AH$4:$AR$66,10,FALSE))))))</f>
        <v/>
      </c>
      <c r="BP284" s="1110"/>
      <c r="BQ284" s="1110"/>
      <c r="BR284" s="1111"/>
      <c r="BS284" s="1115">
        <f>IF($BL284="",0,VLOOKUP($BL284,ﾃﾞｰﾀ一覧!$AY$4:$BB$16,3,FALSE))</f>
        <v>0</v>
      </c>
      <c r="BT284" s="1115"/>
      <c r="BU284" s="1115"/>
      <c r="BV284" s="1112" t="str">
        <f>IF($BO284="","",IF($BF284=ﾃﾞｰﾀ一覧!$U$37,"",IF($BF284=ﾃﾞｰﾀ一覧!$U$38,"",IF($BO284=ﾃﾞｰﾀ一覧!$AT$27,ﾃﾞｰﾀ一覧!$AT$27,VLOOKUP($AK284,ﾃﾞｰﾀ一覧!$AH$4:$AR$66,11,FALSE)*IF($BO284=ﾃﾞｰﾀ一覧!$AT$17,($AR284+1)*($AV284+1),IF($BO284=ﾃﾞｰﾀ一覧!$AT$22,IF(COUNTIF($AD284,"*天端*"),ﾃﾞｰﾀ一覧!$AU$43/2,ﾃﾞｰﾀ一覧!$AU$43/3),IF($BO284=ﾃﾞｰﾀ一覧!$AT$20,$AR284*$AV284,IF($BO284=ﾃﾞｰﾀ一覧!$AT$21,$AV284,1))))))))</f>
        <v/>
      </c>
      <c r="BW284" s="1112"/>
      <c r="BX284" s="1112"/>
      <c r="BY284" s="1088" t="str">
        <f>IF($B284="","",IF($AH284="","",IF($CK284=ﾃﾞｰﾀ一覧!$U$53,ﾃﾞｰﾀ一覧!$U$61,IF($AH284=ﾃﾞｰﾀ一覧!$U$21,ﾃﾞｰﾀ一覧!$U$60,IF(OR($AH284=ﾃﾞｰﾀ一覧!$U$19,$AH284=ﾃﾞｰﾀ一覧!$U$20,$AH284=ﾃﾞｰﾀ一覧!$U$23,$AH284=ﾃﾞｰﾀ一覧!$U$22,$AH284=ﾃﾞｰﾀ一覧!$U$18,AH284=ﾃﾞｰﾀ一覧!$U$25),ﾃﾞｰﾀ一覧!$U$59,ﾃﾞｰﾀ一覧!$U$62)))))</f>
        <v/>
      </c>
      <c r="BZ284" s="1089"/>
      <c r="CA284" s="1113"/>
      <c r="CB284" s="1113"/>
      <c r="CC284" s="1113"/>
      <c r="CD284" s="1113"/>
      <c r="CE284" s="1113"/>
      <c r="CF284" s="1113"/>
      <c r="CG284" s="1113"/>
      <c r="CH284" s="1113"/>
      <c r="CI284" s="1114"/>
      <c r="CK284" s="240"/>
      <c r="CM284" s="378" t="str">
        <f t="shared" si="28"/>
        <v/>
      </c>
      <c r="CN284" s="379" t="str">
        <f t="shared" si="29"/>
        <v/>
      </c>
      <c r="CO284" s="379" t="str">
        <f t="shared" si="30"/>
        <v/>
      </c>
      <c r="CP284" s="380" t="str">
        <f t="shared" si="31"/>
        <v/>
      </c>
      <c r="CQ284" s="244"/>
      <c r="CR284" s="1100"/>
      <c r="CS284" s="1101"/>
      <c r="CT284" s="1102"/>
      <c r="CU284" s="1135"/>
      <c r="CV284" s="1136"/>
      <c r="CW284" s="1136"/>
      <c r="CX284" s="1137"/>
      <c r="CY284" s="1138"/>
      <c r="CZ284" s="1139"/>
      <c r="DA284" s="1140"/>
      <c r="DB284" s="1132"/>
      <c r="DC284" s="1133"/>
      <c r="DD284" s="1133"/>
      <c r="DE284" s="1133"/>
      <c r="DF284" s="1133"/>
      <c r="DG284" s="1134"/>
      <c r="DH284" s="580"/>
      <c r="DI284" s="1372"/>
      <c r="DJ284" s="1372"/>
      <c r="DK284" s="581"/>
      <c r="DL284" s="582"/>
      <c r="DM284" s="1372"/>
      <c r="DN284" s="1372"/>
      <c r="DO284" s="581"/>
      <c r="DP284" s="582"/>
      <c r="DQ284" s="1372"/>
      <c r="DR284" s="1372"/>
      <c r="DS284" s="583"/>
      <c r="DT284" s="1124"/>
      <c r="DU284" s="1125"/>
      <c r="DV284" s="1125"/>
      <c r="DW284" s="1124"/>
      <c r="DX284" s="1125"/>
      <c r="DY284" s="1150"/>
      <c r="DZ284" s="1362"/>
      <c r="EA284" s="1363"/>
      <c r="EB284" s="1362"/>
      <c r="EC284" s="1363"/>
      <c r="ED284" s="1362"/>
      <c r="EE284" s="1377"/>
      <c r="EF284" s="1378"/>
      <c r="EG284" s="1379"/>
      <c r="EH284" s="1379"/>
      <c r="EI284" s="1380"/>
      <c r="EJ284" s="1381"/>
      <c r="EK284" s="1381"/>
      <c r="EL284" s="1381"/>
      <c r="EM284" s="1382"/>
      <c r="EN284" s="1382"/>
      <c r="EO284" s="1382"/>
      <c r="EP284" s="1375"/>
      <c r="EQ284" s="1376"/>
      <c r="ER284" s="1113"/>
      <c r="ES284" s="1113"/>
      <c r="ET284" s="1113"/>
      <c r="EU284" s="1113"/>
      <c r="EV284" s="1113"/>
      <c r="EW284" s="1113"/>
      <c r="EX284" s="1113"/>
      <c r="EY284" s="1113"/>
      <c r="EZ284" s="1114"/>
    </row>
    <row r="285" spans="1:156" ht="30" customHeight="1" x14ac:dyDescent="0.2">
      <c r="A285" s="207">
        <f t="shared" si="32"/>
        <v>274</v>
      </c>
      <c r="B285" s="1103"/>
      <c r="C285" s="1104"/>
      <c r="D285" s="1092"/>
      <c r="E285" s="1093"/>
      <c r="F285" s="1094" t="str">
        <f t="shared" si="34"/>
        <v/>
      </c>
      <c r="G285" s="1095"/>
      <c r="H285" s="1095"/>
      <c r="I285" s="1095"/>
      <c r="J285" s="1095"/>
      <c r="K285" s="1095"/>
      <c r="L285" s="1095"/>
      <c r="M285" s="1095"/>
      <c r="N285" s="1095"/>
      <c r="O285" s="1095"/>
      <c r="P285" s="1095"/>
      <c r="Q285" s="1095"/>
      <c r="R285" s="1095"/>
      <c r="S285" s="1095"/>
      <c r="T285" s="1095"/>
      <c r="U285" s="1095"/>
      <c r="V285" s="1095"/>
      <c r="W285" s="1096"/>
      <c r="X285" s="1299">
        <f t="shared" si="33"/>
        <v>0</v>
      </c>
      <c r="Y285" s="1300"/>
      <c r="Z285" s="1301"/>
      <c r="AA285" s="1100"/>
      <c r="AB285" s="1101"/>
      <c r="AC285" s="1102"/>
      <c r="AD285" s="1135"/>
      <c r="AE285" s="1136"/>
      <c r="AF285" s="1136"/>
      <c r="AG285" s="1137"/>
      <c r="AH285" s="1138"/>
      <c r="AI285" s="1139"/>
      <c r="AJ285" s="1140"/>
      <c r="AK285" s="1132"/>
      <c r="AL285" s="1133"/>
      <c r="AM285" s="1133"/>
      <c r="AN285" s="1133"/>
      <c r="AO285" s="1133"/>
      <c r="AP285" s="1134"/>
      <c r="AQ285" s="642" t="str">
        <f>IF(AK285="","",VLOOKUP(AK285,ﾃﾞｰﾀ一覧!$AH$4:$AR$66,2,FALSE))</f>
        <v/>
      </c>
      <c r="AR285" s="1084"/>
      <c r="AS285" s="1084"/>
      <c r="AT285" s="643" t="str">
        <f>IF(AK285="","",VLOOKUP(AK285,ﾃﾞｰﾀ一覧!$AH$4:$AR$66,3,FALSE))</f>
        <v/>
      </c>
      <c r="AU285" s="644" t="str">
        <f>IF(AK285="","",VLOOKUP(AK285,ﾃﾞｰﾀ一覧!$AH$4:$AR$66,5,FALSE))</f>
        <v/>
      </c>
      <c r="AV285" s="1084"/>
      <c r="AW285" s="1084"/>
      <c r="AX285" s="643" t="str">
        <f>IF(AK285="","",VLOOKUP(AK285,ﾃﾞｰﾀ一覧!$AH$4:$AR$66,6,FALSE))</f>
        <v/>
      </c>
      <c r="AY285" s="649" t="str">
        <f>IF(AK285="","",VLOOKUP(AK285,ﾃﾞｰﾀ一覧!$AH$4:$AR$66,8,FALSE))</f>
        <v/>
      </c>
      <c r="AZ285" s="1084"/>
      <c r="BA285" s="1084"/>
      <c r="BB285" s="388" t="str">
        <f>IF(AK285="","",VLOOKUP(AK285,ﾃﾞｰﾀ一覧!$AH$4:$AR$66,9,FALSE))</f>
        <v/>
      </c>
      <c r="BC285" s="1124"/>
      <c r="BD285" s="1125"/>
      <c r="BE285" s="1125"/>
      <c r="BF285" s="1124"/>
      <c r="BG285" s="1125"/>
      <c r="BH285" s="1125"/>
      <c r="BI285" s="1124"/>
      <c r="BJ285" s="1125"/>
      <c r="BK285" s="1150"/>
      <c r="BL285" s="1154"/>
      <c r="BM285" s="1155"/>
      <c r="BN285" s="1156"/>
      <c r="BO285" s="1109" t="str">
        <f>IF($AK285="","",IF($BF285="","",IF($BF285=ﾃﾞｰﾀ一覧!$U$37,"",IF($BF285=ﾃﾞｰﾀ一覧!$U$38,"",IF($AH285=ﾃﾞｰﾀ一覧!$U$25,VLOOKUP($AK285,ﾃﾞｰﾀ一覧!$AH$43:$AR$66,10,FALSE),VLOOKUP($AK285,ﾃﾞｰﾀ一覧!$AH$4:$AR$66,10,FALSE))))))</f>
        <v/>
      </c>
      <c r="BP285" s="1110"/>
      <c r="BQ285" s="1110"/>
      <c r="BR285" s="1111"/>
      <c r="BS285" s="1115">
        <f>IF($BL285="",0,VLOOKUP($BL285,ﾃﾞｰﾀ一覧!$AY$4:$BB$16,3,FALSE))</f>
        <v>0</v>
      </c>
      <c r="BT285" s="1115"/>
      <c r="BU285" s="1115"/>
      <c r="BV285" s="1112" t="str">
        <f>IF($BO285="","",IF($BF285=ﾃﾞｰﾀ一覧!$U$37,"",IF($BF285=ﾃﾞｰﾀ一覧!$U$38,"",IF($BO285=ﾃﾞｰﾀ一覧!$AT$27,ﾃﾞｰﾀ一覧!$AT$27,VLOOKUP($AK285,ﾃﾞｰﾀ一覧!$AH$4:$AR$66,11,FALSE)*IF($BO285=ﾃﾞｰﾀ一覧!$AT$17,($AR285+1)*($AV285+1),IF($BO285=ﾃﾞｰﾀ一覧!$AT$22,IF(COUNTIF($AD285,"*天端*"),ﾃﾞｰﾀ一覧!$AU$43/2,ﾃﾞｰﾀ一覧!$AU$43/3),IF($BO285=ﾃﾞｰﾀ一覧!$AT$20,$AR285*$AV285,IF($BO285=ﾃﾞｰﾀ一覧!$AT$21,$AV285,1))))))))</f>
        <v/>
      </c>
      <c r="BW285" s="1112"/>
      <c r="BX285" s="1112"/>
      <c r="BY285" s="1088" t="str">
        <f>IF($B285="","",IF($AH285="","",IF($CK285=ﾃﾞｰﾀ一覧!$U$53,ﾃﾞｰﾀ一覧!$U$61,IF($AH285=ﾃﾞｰﾀ一覧!$U$21,ﾃﾞｰﾀ一覧!$U$60,IF(OR($AH285=ﾃﾞｰﾀ一覧!$U$19,$AH285=ﾃﾞｰﾀ一覧!$U$20,$AH285=ﾃﾞｰﾀ一覧!$U$23,$AH285=ﾃﾞｰﾀ一覧!$U$22,$AH285=ﾃﾞｰﾀ一覧!$U$18,AH285=ﾃﾞｰﾀ一覧!$U$25),ﾃﾞｰﾀ一覧!$U$59,ﾃﾞｰﾀ一覧!$U$62)))))</f>
        <v/>
      </c>
      <c r="BZ285" s="1089"/>
      <c r="CA285" s="1113"/>
      <c r="CB285" s="1113"/>
      <c r="CC285" s="1113"/>
      <c r="CD285" s="1113"/>
      <c r="CE285" s="1113"/>
      <c r="CF285" s="1113"/>
      <c r="CG285" s="1113"/>
      <c r="CH285" s="1113"/>
      <c r="CI285" s="1114"/>
      <c r="CK285" s="240"/>
      <c r="CM285" s="378" t="str">
        <f t="shared" si="28"/>
        <v/>
      </c>
      <c r="CN285" s="379" t="str">
        <f t="shared" si="29"/>
        <v/>
      </c>
      <c r="CO285" s="379" t="str">
        <f t="shared" si="30"/>
        <v/>
      </c>
      <c r="CP285" s="380" t="str">
        <f t="shared" si="31"/>
        <v/>
      </c>
      <c r="CQ285" s="244"/>
      <c r="CR285" s="1100"/>
      <c r="CS285" s="1101"/>
      <c r="CT285" s="1102"/>
      <c r="CU285" s="1135"/>
      <c r="CV285" s="1136"/>
      <c r="CW285" s="1136"/>
      <c r="CX285" s="1137"/>
      <c r="CY285" s="1138"/>
      <c r="CZ285" s="1139"/>
      <c r="DA285" s="1140"/>
      <c r="DB285" s="1132"/>
      <c r="DC285" s="1133"/>
      <c r="DD285" s="1133"/>
      <c r="DE285" s="1133"/>
      <c r="DF285" s="1133"/>
      <c r="DG285" s="1134"/>
      <c r="DH285" s="580"/>
      <c r="DI285" s="1372"/>
      <c r="DJ285" s="1372"/>
      <c r="DK285" s="581"/>
      <c r="DL285" s="582"/>
      <c r="DM285" s="1372"/>
      <c r="DN285" s="1372"/>
      <c r="DO285" s="581"/>
      <c r="DP285" s="582"/>
      <c r="DQ285" s="1372"/>
      <c r="DR285" s="1372"/>
      <c r="DS285" s="583"/>
      <c r="DT285" s="1124"/>
      <c r="DU285" s="1125"/>
      <c r="DV285" s="1125"/>
      <c r="DW285" s="1124"/>
      <c r="DX285" s="1125"/>
      <c r="DY285" s="1150"/>
      <c r="DZ285" s="1362"/>
      <c r="EA285" s="1363"/>
      <c r="EB285" s="1362"/>
      <c r="EC285" s="1363"/>
      <c r="ED285" s="1362"/>
      <c r="EE285" s="1377"/>
      <c r="EF285" s="1378"/>
      <c r="EG285" s="1379"/>
      <c r="EH285" s="1379"/>
      <c r="EI285" s="1380"/>
      <c r="EJ285" s="1381"/>
      <c r="EK285" s="1381"/>
      <c r="EL285" s="1381"/>
      <c r="EM285" s="1382"/>
      <c r="EN285" s="1382"/>
      <c r="EO285" s="1382"/>
      <c r="EP285" s="1375"/>
      <c r="EQ285" s="1376"/>
      <c r="ER285" s="1113"/>
      <c r="ES285" s="1113"/>
      <c r="ET285" s="1113"/>
      <c r="EU285" s="1113"/>
      <c r="EV285" s="1113"/>
      <c r="EW285" s="1113"/>
      <c r="EX285" s="1113"/>
      <c r="EY285" s="1113"/>
      <c r="EZ285" s="1114"/>
    </row>
    <row r="286" spans="1:156" ht="30" customHeight="1" x14ac:dyDescent="0.2">
      <c r="A286" s="207">
        <f t="shared" si="32"/>
        <v>275</v>
      </c>
      <c r="B286" s="1103"/>
      <c r="C286" s="1104"/>
      <c r="D286" s="1092"/>
      <c r="E286" s="1093"/>
      <c r="F286" s="1094" t="str">
        <f t="shared" si="34"/>
        <v/>
      </c>
      <c r="G286" s="1095"/>
      <c r="H286" s="1095"/>
      <c r="I286" s="1095"/>
      <c r="J286" s="1095"/>
      <c r="K286" s="1095"/>
      <c r="L286" s="1095"/>
      <c r="M286" s="1095"/>
      <c r="N286" s="1095"/>
      <c r="O286" s="1095"/>
      <c r="P286" s="1095"/>
      <c r="Q286" s="1095"/>
      <c r="R286" s="1095"/>
      <c r="S286" s="1095"/>
      <c r="T286" s="1095"/>
      <c r="U286" s="1095"/>
      <c r="V286" s="1095"/>
      <c r="W286" s="1096"/>
      <c r="X286" s="1299">
        <f t="shared" si="33"/>
        <v>0</v>
      </c>
      <c r="Y286" s="1300"/>
      <c r="Z286" s="1301"/>
      <c r="AA286" s="1100"/>
      <c r="AB286" s="1101"/>
      <c r="AC286" s="1102"/>
      <c r="AD286" s="1135"/>
      <c r="AE286" s="1136"/>
      <c r="AF286" s="1136"/>
      <c r="AG286" s="1137"/>
      <c r="AH286" s="1138"/>
      <c r="AI286" s="1139"/>
      <c r="AJ286" s="1140"/>
      <c r="AK286" s="1132"/>
      <c r="AL286" s="1133"/>
      <c r="AM286" s="1133"/>
      <c r="AN286" s="1133"/>
      <c r="AO286" s="1133"/>
      <c r="AP286" s="1134"/>
      <c r="AQ286" s="642" t="str">
        <f>IF(AK286="","",VLOOKUP(AK286,ﾃﾞｰﾀ一覧!$AH$4:$AR$66,2,FALSE))</f>
        <v/>
      </c>
      <c r="AR286" s="1084"/>
      <c r="AS286" s="1084"/>
      <c r="AT286" s="643" t="str">
        <f>IF(AK286="","",VLOOKUP(AK286,ﾃﾞｰﾀ一覧!$AH$4:$AR$66,3,FALSE))</f>
        <v/>
      </c>
      <c r="AU286" s="644" t="str">
        <f>IF(AK286="","",VLOOKUP(AK286,ﾃﾞｰﾀ一覧!$AH$4:$AR$66,5,FALSE))</f>
        <v/>
      </c>
      <c r="AV286" s="1084"/>
      <c r="AW286" s="1084"/>
      <c r="AX286" s="643" t="str">
        <f>IF(AK286="","",VLOOKUP(AK286,ﾃﾞｰﾀ一覧!$AH$4:$AR$66,6,FALSE))</f>
        <v/>
      </c>
      <c r="AY286" s="649" t="str">
        <f>IF(AK286="","",VLOOKUP(AK286,ﾃﾞｰﾀ一覧!$AH$4:$AR$66,8,FALSE))</f>
        <v/>
      </c>
      <c r="AZ286" s="1084"/>
      <c r="BA286" s="1084"/>
      <c r="BB286" s="388" t="str">
        <f>IF(AK286="","",VLOOKUP(AK286,ﾃﾞｰﾀ一覧!$AH$4:$AR$66,9,FALSE))</f>
        <v/>
      </c>
      <c r="BC286" s="1124"/>
      <c r="BD286" s="1125"/>
      <c r="BE286" s="1125"/>
      <c r="BF286" s="1124"/>
      <c r="BG286" s="1125"/>
      <c r="BH286" s="1125"/>
      <c r="BI286" s="1124"/>
      <c r="BJ286" s="1125"/>
      <c r="BK286" s="1150"/>
      <c r="BL286" s="1154"/>
      <c r="BM286" s="1155"/>
      <c r="BN286" s="1156"/>
      <c r="BO286" s="1109" t="str">
        <f>IF($AK286="","",IF($BF286="","",IF($BF286=ﾃﾞｰﾀ一覧!$U$37,"",IF($BF286=ﾃﾞｰﾀ一覧!$U$38,"",IF($AH286=ﾃﾞｰﾀ一覧!$U$25,VLOOKUP($AK286,ﾃﾞｰﾀ一覧!$AH$43:$AR$66,10,FALSE),VLOOKUP($AK286,ﾃﾞｰﾀ一覧!$AH$4:$AR$66,10,FALSE))))))</f>
        <v/>
      </c>
      <c r="BP286" s="1110"/>
      <c r="BQ286" s="1110"/>
      <c r="BR286" s="1111"/>
      <c r="BS286" s="1115">
        <f>IF($BL286="",0,VLOOKUP($BL286,ﾃﾞｰﾀ一覧!$AY$4:$BB$16,3,FALSE))</f>
        <v>0</v>
      </c>
      <c r="BT286" s="1115"/>
      <c r="BU286" s="1115"/>
      <c r="BV286" s="1112" t="str">
        <f>IF($BO286="","",IF($BF286=ﾃﾞｰﾀ一覧!$U$37,"",IF($BF286=ﾃﾞｰﾀ一覧!$U$38,"",IF($BO286=ﾃﾞｰﾀ一覧!$AT$27,ﾃﾞｰﾀ一覧!$AT$27,VLOOKUP($AK286,ﾃﾞｰﾀ一覧!$AH$4:$AR$66,11,FALSE)*IF($BO286=ﾃﾞｰﾀ一覧!$AT$17,($AR286+1)*($AV286+1),IF($BO286=ﾃﾞｰﾀ一覧!$AT$22,IF(COUNTIF($AD286,"*天端*"),ﾃﾞｰﾀ一覧!$AU$43/2,ﾃﾞｰﾀ一覧!$AU$43/3),IF($BO286=ﾃﾞｰﾀ一覧!$AT$20,$AR286*$AV286,IF($BO286=ﾃﾞｰﾀ一覧!$AT$21,$AV286,1))))))))</f>
        <v/>
      </c>
      <c r="BW286" s="1112"/>
      <c r="BX286" s="1112"/>
      <c r="BY286" s="1088" t="str">
        <f>IF($B286="","",IF($AH286="","",IF($CK286=ﾃﾞｰﾀ一覧!$U$53,ﾃﾞｰﾀ一覧!$U$61,IF($AH286=ﾃﾞｰﾀ一覧!$U$21,ﾃﾞｰﾀ一覧!$U$60,IF(OR($AH286=ﾃﾞｰﾀ一覧!$U$19,$AH286=ﾃﾞｰﾀ一覧!$U$20,$AH286=ﾃﾞｰﾀ一覧!$U$23,$AH286=ﾃﾞｰﾀ一覧!$U$22,$AH286=ﾃﾞｰﾀ一覧!$U$18,AH286=ﾃﾞｰﾀ一覧!$U$25),ﾃﾞｰﾀ一覧!$U$59,ﾃﾞｰﾀ一覧!$U$62)))))</f>
        <v/>
      </c>
      <c r="BZ286" s="1089"/>
      <c r="CA286" s="1113"/>
      <c r="CB286" s="1113"/>
      <c r="CC286" s="1113"/>
      <c r="CD286" s="1113"/>
      <c r="CE286" s="1113"/>
      <c r="CF286" s="1113"/>
      <c r="CG286" s="1113"/>
      <c r="CH286" s="1113"/>
      <c r="CI286" s="1114"/>
      <c r="CK286" s="240"/>
      <c r="CM286" s="378" t="str">
        <f t="shared" si="28"/>
        <v/>
      </c>
      <c r="CN286" s="379" t="str">
        <f t="shared" si="29"/>
        <v/>
      </c>
      <c r="CO286" s="379" t="str">
        <f t="shared" si="30"/>
        <v/>
      </c>
      <c r="CP286" s="380" t="str">
        <f t="shared" si="31"/>
        <v/>
      </c>
      <c r="CQ286" s="244"/>
      <c r="CR286" s="1100"/>
      <c r="CS286" s="1101"/>
      <c r="CT286" s="1102"/>
      <c r="CU286" s="1135"/>
      <c r="CV286" s="1136"/>
      <c r="CW286" s="1136"/>
      <c r="CX286" s="1137"/>
      <c r="CY286" s="1138"/>
      <c r="CZ286" s="1139"/>
      <c r="DA286" s="1140"/>
      <c r="DB286" s="1132"/>
      <c r="DC286" s="1133"/>
      <c r="DD286" s="1133"/>
      <c r="DE286" s="1133"/>
      <c r="DF286" s="1133"/>
      <c r="DG286" s="1134"/>
      <c r="DH286" s="580"/>
      <c r="DI286" s="1372"/>
      <c r="DJ286" s="1372"/>
      <c r="DK286" s="581"/>
      <c r="DL286" s="582"/>
      <c r="DM286" s="1372"/>
      <c r="DN286" s="1372"/>
      <c r="DO286" s="581"/>
      <c r="DP286" s="582"/>
      <c r="DQ286" s="1372"/>
      <c r="DR286" s="1372"/>
      <c r="DS286" s="583"/>
      <c r="DT286" s="1124"/>
      <c r="DU286" s="1125"/>
      <c r="DV286" s="1125"/>
      <c r="DW286" s="1124"/>
      <c r="DX286" s="1125"/>
      <c r="DY286" s="1150"/>
      <c r="DZ286" s="1362"/>
      <c r="EA286" s="1363"/>
      <c r="EB286" s="1362"/>
      <c r="EC286" s="1363"/>
      <c r="ED286" s="1362"/>
      <c r="EE286" s="1377"/>
      <c r="EF286" s="1378"/>
      <c r="EG286" s="1379"/>
      <c r="EH286" s="1379"/>
      <c r="EI286" s="1380"/>
      <c r="EJ286" s="1381"/>
      <c r="EK286" s="1381"/>
      <c r="EL286" s="1381"/>
      <c r="EM286" s="1382"/>
      <c r="EN286" s="1382"/>
      <c r="EO286" s="1382"/>
      <c r="EP286" s="1375"/>
      <c r="EQ286" s="1376"/>
      <c r="ER286" s="1113"/>
      <c r="ES286" s="1113"/>
      <c r="ET286" s="1113"/>
      <c r="EU286" s="1113"/>
      <c r="EV286" s="1113"/>
      <c r="EW286" s="1113"/>
      <c r="EX286" s="1113"/>
      <c r="EY286" s="1113"/>
      <c r="EZ286" s="1114"/>
    </row>
    <row r="287" spans="1:156" ht="30" customHeight="1" x14ac:dyDescent="0.2">
      <c r="A287" s="207">
        <f t="shared" si="32"/>
        <v>276</v>
      </c>
      <c r="B287" s="1103"/>
      <c r="C287" s="1104"/>
      <c r="D287" s="1092"/>
      <c r="E287" s="1093"/>
      <c r="F287" s="1094" t="str">
        <f t="shared" si="34"/>
        <v/>
      </c>
      <c r="G287" s="1095"/>
      <c r="H287" s="1095"/>
      <c r="I287" s="1095"/>
      <c r="J287" s="1095"/>
      <c r="K287" s="1095"/>
      <c r="L287" s="1095"/>
      <c r="M287" s="1095"/>
      <c r="N287" s="1095"/>
      <c r="O287" s="1095"/>
      <c r="P287" s="1095"/>
      <c r="Q287" s="1095"/>
      <c r="R287" s="1095"/>
      <c r="S287" s="1095"/>
      <c r="T287" s="1095"/>
      <c r="U287" s="1095"/>
      <c r="V287" s="1095"/>
      <c r="W287" s="1096"/>
      <c r="X287" s="1299">
        <f t="shared" si="33"/>
        <v>0</v>
      </c>
      <c r="Y287" s="1300"/>
      <c r="Z287" s="1301"/>
      <c r="AA287" s="1100"/>
      <c r="AB287" s="1101"/>
      <c r="AC287" s="1102"/>
      <c r="AD287" s="1135"/>
      <c r="AE287" s="1136"/>
      <c r="AF287" s="1136"/>
      <c r="AG287" s="1137"/>
      <c r="AH287" s="1138"/>
      <c r="AI287" s="1139"/>
      <c r="AJ287" s="1140"/>
      <c r="AK287" s="1132"/>
      <c r="AL287" s="1133"/>
      <c r="AM287" s="1133"/>
      <c r="AN287" s="1133"/>
      <c r="AO287" s="1133"/>
      <c r="AP287" s="1134"/>
      <c r="AQ287" s="642" t="str">
        <f>IF(AK287="","",VLOOKUP(AK287,ﾃﾞｰﾀ一覧!$AH$4:$AR$66,2,FALSE))</f>
        <v/>
      </c>
      <c r="AR287" s="1084"/>
      <c r="AS287" s="1084"/>
      <c r="AT287" s="643" t="str">
        <f>IF(AK287="","",VLOOKUP(AK287,ﾃﾞｰﾀ一覧!$AH$4:$AR$66,3,FALSE))</f>
        <v/>
      </c>
      <c r="AU287" s="644" t="str">
        <f>IF(AK287="","",VLOOKUP(AK287,ﾃﾞｰﾀ一覧!$AH$4:$AR$66,5,FALSE))</f>
        <v/>
      </c>
      <c r="AV287" s="1084"/>
      <c r="AW287" s="1084"/>
      <c r="AX287" s="643" t="str">
        <f>IF(AK287="","",VLOOKUP(AK287,ﾃﾞｰﾀ一覧!$AH$4:$AR$66,6,FALSE))</f>
        <v/>
      </c>
      <c r="AY287" s="649" t="str">
        <f>IF(AK287="","",VLOOKUP(AK287,ﾃﾞｰﾀ一覧!$AH$4:$AR$66,8,FALSE))</f>
        <v/>
      </c>
      <c r="AZ287" s="1084"/>
      <c r="BA287" s="1084"/>
      <c r="BB287" s="388" t="str">
        <f>IF(AK287="","",VLOOKUP(AK287,ﾃﾞｰﾀ一覧!$AH$4:$AR$66,9,FALSE))</f>
        <v/>
      </c>
      <c r="BC287" s="1124"/>
      <c r="BD287" s="1125"/>
      <c r="BE287" s="1125"/>
      <c r="BF287" s="1124"/>
      <c r="BG287" s="1125"/>
      <c r="BH287" s="1125"/>
      <c r="BI287" s="1124"/>
      <c r="BJ287" s="1125"/>
      <c r="BK287" s="1150"/>
      <c r="BL287" s="1154"/>
      <c r="BM287" s="1155"/>
      <c r="BN287" s="1156"/>
      <c r="BO287" s="1109" t="str">
        <f>IF($AK287="","",IF($BF287="","",IF($BF287=ﾃﾞｰﾀ一覧!$U$37,"",IF($BF287=ﾃﾞｰﾀ一覧!$U$38,"",IF($AH287=ﾃﾞｰﾀ一覧!$U$25,VLOOKUP($AK287,ﾃﾞｰﾀ一覧!$AH$43:$AR$66,10,FALSE),VLOOKUP($AK287,ﾃﾞｰﾀ一覧!$AH$4:$AR$66,10,FALSE))))))</f>
        <v/>
      </c>
      <c r="BP287" s="1110"/>
      <c r="BQ287" s="1110"/>
      <c r="BR287" s="1111"/>
      <c r="BS287" s="1115">
        <f>IF($BL287="",0,VLOOKUP($BL287,ﾃﾞｰﾀ一覧!$AY$4:$BB$16,3,FALSE))</f>
        <v>0</v>
      </c>
      <c r="BT287" s="1115"/>
      <c r="BU287" s="1115"/>
      <c r="BV287" s="1112" t="str">
        <f>IF($BO287="","",IF($BF287=ﾃﾞｰﾀ一覧!$U$37,"",IF($BF287=ﾃﾞｰﾀ一覧!$U$38,"",IF($BO287=ﾃﾞｰﾀ一覧!$AT$27,ﾃﾞｰﾀ一覧!$AT$27,VLOOKUP($AK287,ﾃﾞｰﾀ一覧!$AH$4:$AR$66,11,FALSE)*IF($BO287=ﾃﾞｰﾀ一覧!$AT$17,($AR287+1)*($AV287+1),IF($BO287=ﾃﾞｰﾀ一覧!$AT$22,IF(COUNTIF($AD287,"*天端*"),ﾃﾞｰﾀ一覧!$AU$43/2,ﾃﾞｰﾀ一覧!$AU$43/3),IF($BO287=ﾃﾞｰﾀ一覧!$AT$20,$AR287*$AV287,IF($BO287=ﾃﾞｰﾀ一覧!$AT$21,$AV287,1))))))))</f>
        <v/>
      </c>
      <c r="BW287" s="1112"/>
      <c r="BX287" s="1112"/>
      <c r="BY287" s="1088" t="str">
        <f>IF($B287="","",IF($AH287="","",IF($CK287=ﾃﾞｰﾀ一覧!$U$53,ﾃﾞｰﾀ一覧!$U$61,IF($AH287=ﾃﾞｰﾀ一覧!$U$21,ﾃﾞｰﾀ一覧!$U$60,IF(OR($AH287=ﾃﾞｰﾀ一覧!$U$19,$AH287=ﾃﾞｰﾀ一覧!$U$20,$AH287=ﾃﾞｰﾀ一覧!$U$23,$AH287=ﾃﾞｰﾀ一覧!$U$22,$AH287=ﾃﾞｰﾀ一覧!$U$18,AH287=ﾃﾞｰﾀ一覧!$U$25),ﾃﾞｰﾀ一覧!$U$59,ﾃﾞｰﾀ一覧!$U$62)))))</f>
        <v/>
      </c>
      <c r="BZ287" s="1089"/>
      <c r="CA287" s="1113"/>
      <c r="CB287" s="1113"/>
      <c r="CC287" s="1113"/>
      <c r="CD287" s="1113"/>
      <c r="CE287" s="1113"/>
      <c r="CF287" s="1113"/>
      <c r="CG287" s="1113"/>
      <c r="CH287" s="1113"/>
      <c r="CI287" s="1114"/>
      <c r="CK287" s="240"/>
      <c r="CM287" s="378" t="str">
        <f t="shared" si="28"/>
        <v/>
      </c>
      <c r="CN287" s="379" t="str">
        <f t="shared" si="29"/>
        <v/>
      </c>
      <c r="CO287" s="379" t="str">
        <f t="shared" si="30"/>
        <v/>
      </c>
      <c r="CP287" s="380" t="str">
        <f t="shared" si="31"/>
        <v/>
      </c>
      <c r="CQ287" s="244"/>
      <c r="CR287" s="1100"/>
      <c r="CS287" s="1101"/>
      <c r="CT287" s="1102"/>
      <c r="CU287" s="1135"/>
      <c r="CV287" s="1136"/>
      <c r="CW287" s="1136"/>
      <c r="CX287" s="1137"/>
      <c r="CY287" s="1138"/>
      <c r="CZ287" s="1139"/>
      <c r="DA287" s="1140"/>
      <c r="DB287" s="1132"/>
      <c r="DC287" s="1133"/>
      <c r="DD287" s="1133"/>
      <c r="DE287" s="1133"/>
      <c r="DF287" s="1133"/>
      <c r="DG287" s="1134"/>
      <c r="DH287" s="580"/>
      <c r="DI287" s="1372"/>
      <c r="DJ287" s="1372"/>
      <c r="DK287" s="581"/>
      <c r="DL287" s="582"/>
      <c r="DM287" s="1372"/>
      <c r="DN287" s="1372"/>
      <c r="DO287" s="581"/>
      <c r="DP287" s="582"/>
      <c r="DQ287" s="1372"/>
      <c r="DR287" s="1372"/>
      <c r="DS287" s="583"/>
      <c r="DT287" s="1124"/>
      <c r="DU287" s="1125"/>
      <c r="DV287" s="1125"/>
      <c r="DW287" s="1124"/>
      <c r="DX287" s="1125"/>
      <c r="DY287" s="1150"/>
      <c r="DZ287" s="1362"/>
      <c r="EA287" s="1363"/>
      <c r="EB287" s="1362"/>
      <c r="EC287" s="1363"/>
      <c r="ED287" s="1362"/>
      <c r="EE287" s="1377"/>
      <c r="EF287" s="1378"/>
      <c r="EG287" s="1379"/>
      <c r="EH287" s="1379"/>
      <c r="EI287" s="1380"/>
      <c r="EJ287" s="1381"/>
      <c r="EK287" s="1381"/>
      <c r="EL287" s="1381"/>
      <c r="EM287" s="1382"/>
      <c r="EN287" s="1382"/>
      <c r="EO287" s="1382"/>
      <c r="EP287" s="1375"/>
      <c r="EQ287" s="1376"/>
      <c r="ER287" s="1113"/>
      <c r="ES287" s="1113"/>
      <c r="ET287" s="1113"/>
      <c r="EU287" s="1113"/>
      <c r="EV287" s="1113"/>
      <c r="EW287" s="1113"/>
      <c r="EX287" s="1113"/>
      <c r="EY287" s="1113"/>
      <c r="EZ287" s="1114"/>
    </row>
    <row r="288" spans="1:156" ht="30" customHeight="1" x14ac:dyDescent="0.2">
      <c r="A288" s="207">
        <f t="shared" si="32"/>
        <v>277</v>
      </c>
      <c r="B288" s="1103"/>
      <c r="C288" s="1104"/>
      <c r="D288" s="1092"/>
      <c r="E288" s="1093"/>
      <c r="F288" s="1094" t="str">
        <f t="shared" si="34"/>
        <v/>
      </c>
      <c r="G288" s="1095"/>
      <c r="H288" s="1095"/>
      <c r="I288" s="1095"/>
      <c r="J288" s="1095"/>
      <c r="K288" s="1095"/>
      <c r="L288" s="1095"/>
      <c r="M288" s="1095"/>
      <c r="N288" s="1095"/>
      <c r="O288" s="1095"/>
      <c r="P288" s="1095"/>
      <c r="Q288" s="1095"/>
      <c r="R288" s="1095"/>
      <c r="S288" s="1095"/>
      <c r="T288" s="1095"/>
      <c r="U288" s="1095"/>
      <c r="V288" s="1095"/>
      <c r="W288" s="1096"/>
      <c r="X288" s="1299">
        <f t="shared" si="33"/>
        <v>0</v>
      </c>
      <c r="Y288" s="1300"/>
      <c r="Z288" s="1301"/>
      <c r="AA288" s="1100"/>
      <c r="AB288" s="1101"/>
      <c r="AC288" s="1102"/>
      <c r="AD288" s="1135"/>
      <c r="AE288" s="1136"/>
      <c r="AF288" s="1136"/>
      <c r="AG288" s="1137"/>
      <c r="AH288" s="1138"/>
      <c r="AI288" s="1139"/>
      <c r="AJ288" s="1140"/>
      <c r="AK288" s="1132"/>
      <c r="AL288" s="1133"/>
      <c r="AM288" s="1133"/>
      <c r="AN288" s="1133"/>
      <c r="AO288" s="1133"/>
      <c r="AP288" s="1134"/>
      <c r="AQ288" s="642" t="str">
        <f>IF(AK288="","",VLOOKUP(AK288,ﾃﾞｰﾀ一覧!$AH$4:$AR$66,2,FALSE))</f>
        <v/>
      </c>
      <c r="AR288" s="1084"/>
      <c r="AS288" s="1084"/>
      <c r="AT288" s="643" t="str">
        <f>IF(AK288="","",VLOOKUP(AK288,ﾃﾞｰﾀ一覧!$AH$4:$AR$66,3,FALSE))</f>
        <v/>
      </c>
      <c r="AU288" s="644" t="str">
        <f>IF(AK288="","",VLOOKUP(AK288,ﾃﾞｰﾀ一覧!$AH$4:$AR$66,5,FALSE))</f>
        <v/>
      </c>
      <c r="AV288" s="1084"/>
      <c r="AW288" s="1084"/>
      <c r="AX288" s="643" t="str">
        <f>IF(AK288="","",VLOOKUP(AK288,ﾃﾞｰﾀ一覧!$AH$4:$AR$66,6,FALSE))</f>
        <v/>
      </c>
      <c r="AY288" s="649" t="str">
        <f>IF(AK288="","",VLOOKUP(AK288,ﾃﾞｰﾀ一覧!$AH$4:$AR$66,8,FALSE))</f>
        <v/>
      </c>
      <c r="AZ288" s="1084"/>
      <c r="BA288" s="1084"/>
      <c r="BB288" s="388" t="str">
        <f>IF(AK288="","",VLOOKUP(AK288,ﾃﾞｰﾀ一覧!$AH$4:$AR$66,9,FALSE))</f>
        <v/>
      </c>
      <c r="BC288" s="1124"/>
      <c r="BD288" s="1125"/>
      <c r="BE288" s="1125"/>
      <c r="BF288" s="1124"/>
      <c r="BG288" s="1125"/>
      <c r="BH288" s="1125"/>
      <c r="BI288" s="1124"/>
      <c r="BJ288" s="1125"/>
      <c r="BK288" s="1150"/>
      <c r="BL288" s="1154"/>
      <c r="BM288" s="1155"/>
      <c r="BN288" s="1156"/>
      <c r="BO288" s="1109" t="str">
        <f>IF($AK288="","",IF($BF288="","",IF($BF288=ﾃﾞｰﾀ一覧!$U$37,"",IF($BF288=ﾃﾞｰﾀ一覧!$U$38,"",IF($AH288=ﾃﾞｰﾀ一覧!$U$25,VLOOKUP($AK288,ﾃﾞｰﾀ一覧!$AH$43:$AR$66,10,FALSE),VLOOKUP($AK288,ﾃﾞｰﾀ一覧!$AH$4:$AR$66,10,FALSE))))))</f>
        <v/>
      </c>
      <c r="BP288" s="1110"/>
      <c r="BQ288" s="1110"/>
      <c r="BR288" s="1111"/>
      <c r="BS288" s="1115">
        <f>IF($BL288="",0,VLOOKUP($BL288,ﾃﾞｰﾀ一覧!$AY$4:$BB$16,3,FALSE))</f>
        <v>0</v>
      </c>
      <c r="BT288" s="1115"/>
      <c r="BU288" s="1115"/>
      <c r="BV288" s="1112" t="str">
        <f>IF($BO288="","",IF($BF288=ﾃﾞｰﾀ一覧!$U$37,"",IF($BF288=ﾃﾞｰﾀ一覧!$U$38,"",IF($BO288=ﾃﾞｰﾀ一覧!$AT$27,ﾃﾞｰﾀ一覧!$AT$27,VLOOKUP($AK288,ﾃﾞｰﾀ一覧!$AH$4:$AR$66,11,FALSE)*IF($BO288=ﾃﾞｰﾀ一覧!$AT$17,($AR288+1)*($AV288+1),IF($BO288=ﾃﾞｰﾀ一覧!$AT$22,IF(COUNTIF($AD288,"*天端*"),ﾃﾞｰﾀ一覧!$AU$43/2,ﾃﾞｰﾀ一覧!$AU$43/3),IF($BO288=ﾃﾞｰﾀ一覧!$AT$20,$AR288*$AV288,IF($BO288=ﾃﾞｰﾀ一覧!$AT$21,$AV288,1))))))))</f>
        <v/>
      </c>
      <c r="BW288" s="1112"/>
      <c r="BX288" s="1112"/>
      <c r="BY288" s="1088" t="str">
        <f>IF($B288="","",IF($AH288="","",IF($CK288=ﾃﾞｰﾀ一覧!$U$53,ﾃﾞｰﾀ一覧!$U$61,IF($AH288=ﾃﾞｰﾀ一覧!$U$21,ﾃﾞｰﾀ一覧!$U$60,IF(OR($AH288=ﾃﾞｰﾀ一覧!$U$19,$AH288=ﾃﾞｰﾀ一覧!$U$20,$AH288=ﾃﾞｰﾀ一覧!$U$23,$AH288=ﾃﾞｰﾀ一覧!$U$22,$AH288=ﾃﾞｰﾀ一覧!$U$18,AH288=ﾃﾞｰﾀ一覧!$U$25),ﾃﾞｰﾀ一覧!$U$59,ﾃﾞｰﾀ一覧!$U$62)))))</f>
        <v/>
      </c>
      <c r="BZ288" s="1089"/>
      <c r="CA288" s="1113"/>
      <c r="CB288" s="1113"/>
      <c r="CC288" s="1113"/>
      <c r="CD288" s="1113"/>
      <c r="CE288" s="1113"/>
      <c r="CF288" s="1113"/>
      <c r="CG288" s="1113"/>
      <c r="CH288" s="1113"/>
      <c r="CI288" s="1114"/>
      <c r="CK288" s="240"/>
      <c r="CM288" s="378" t="str">
        <f t="shared" si="28"/>
        <v/>
      </c>
      <c r="CN288" s="379" t="str">
        <f t="shared" si="29"/>
        <v/>
      </c>
      <c r="CO288" s="379" t="str">
        <f t="shared" si="30"/>
        <v/>
      </c>
      <c r="CP288" s="380" t="str">
        <f t="shared" si="31"/>
        <v/>
      </c>
      <c r="CQ288" s="244"/>
      <c r="CR288" s="1100"/>
      <c r="CS288" s="1101"/>
      <c r="CT288" s="1102"/>
      <c r="CU288" s="1135"/>
      <c r="CV288" s="1136"/>
      <c r="CW288" s="1136"/>
      <c r="CX288" s="1137"/>
      <c r="CY288" s="1138"/>
      <c r="CZ288" s="1139"/>
      <c r="DA288" s="1140"/>
      <c r="DB288" s="1132"/>
      <c r="DC288" s="1133"/>
      <c r="DD288" s="1133"/>
      <c r="DE288" s="1133"/>
      <c r="DF288" s="1133"/>
      <c r="DG288" s="1134"/>
      <c r="DH288" s="580"/>
      <c r="DI288" s="1084"/>
      <c r="DJ288" s="1084"/>
      <c r="DK288" s="581"/>
      <c r="DL288" s="582"/>
      <c r="DM288" s="1084"/>
      <c r="DN288" s="1084"/>
      <c r="DO288" s="581"/>
      <c r="DP288" s="582"/>
      <c r="DQ288" s="1084"/>
      <c r="DR288" s="1084"/>
      <c r="DS288" s="583"/>
      <c r="DT288" s="1124"/>
      <c r="DU288" s="1125"/>
      <c r="DV288" s="1125"/>
      <c r="DW288" s="1124"/>
      <c r="DX288" s="1125"/>
      <c r="DY288" s="1150"/>
      <c r="DZ288" s="1362"/>
      <c r="EA288" s="1363"/>
      <c r="EB288" s="1362"/>
      <c r="EC288" s="1363"/>
      <c r="ED288" s="1362"/>
      <c r="EE288" s="1377"/>
      <c r="EF288" s="1378"/>
      <c r="EG288" s="1379"/>
      <c r="EH288" s="1379"/>
      <c r="EI288" s="1380"/>
      <c r="EJ288" s="1381"/>
      <c r="EK288" s="1381"/>
      <c r="EL288" s="1381"/>
      <c r="EM288" s="1382"/>
      <c r="EN288" s="1382"/>
      <c r="EO288" s="1382"/>
      <c r="EP288" s="1375"/>
      <c r="EQ288" s="1376"/>
      <c r="ER288" s="1113"/>
      <c r="ES288" s="1113"/>
      <c r="ET288" s="1113"/>
      <c r="EU288" s="1113"/>
      <c r="EV288" s="1113"/>
      <c r="EW288" s="1113"/>
      <c r="EX288" s="1113"/>
      <c r="EY288" s="1113"/>
      <c r="EZ288" s="1114"/>
    </row>
    <row r="289" spans="1:156" ht="30" customHeight="1" x14ac:dyDescent="0.2">
      <c r="A289" s="207">
        <f t="shared" si="32"/>
        <v>278</v>
      </c>
      <c r="B289" s="1103"/>
      <c r="C289" s="1104"/>
      <c r="D289" s="1092"/>
      <c r="E289" s="1093"/>
      <c r="F289" s="1094" t="str">
        <f t="shared" si="34"/>
        <v/>
      </c>
      <c r="G289" s="1095"/>
      <c r="H289" s="1095"/>
      <c r="I289" s="1095"/>
      <c r="J289" s="1095"/>
      <c r="K289" s="1095"/>
      <c r="L289" s="1095"/>
      <c r="M289" s="1095"/>
      <c r="N289" s="1095"/>
      <c r="O289" s="1095"/>
      <c r="P289" s="1095"/>
      <c r="Q289" s="1095"/>
      <c r="R289" s="1095"/>
      <c r="S289" s="1095"/>
      <c r="T289" s="1095"/>
      <c r="U289" s="1095"/>
      <c r="V289" s="1095"/>
      <c r="W289" s="1096"/>
      <c r="X289" s="1299">
        <f t="shared" si="33"/>
        <v>0</v>
      </c>
      <c r="Y289" s="1300"/>
      <c r="Z289" s="1301"/>
      <c r="AA289" s="1100"/>
      <c r="AB289" s="1101"/>
      <c r="AC289" s="1102"/>
      <c r="AD289" s="1135"/>
      <c r="AE289" s="1136"/>
      <c r="AF289" s="1136"/>
      <c r="AG289" s="1137"/>
      <c r="AH289" s="1138"/>
      <c r="AI289" s="1139"/>
      <c r="AJ289" s="1140"/>
      <c r="AK289" s="1132"/>
      <c r="AL289" s="1133"/>
      <c r="AM289" s="1133"/>
      <c r="AN289" s="1133"/>
      <c r="AO289" s="1133"/>
      <c r="AP289" s="1134"/>
      <c r="AQ289" s="642" t="str">
        <f>IF(AK289="","",VLOOKUP(AK289,ﾃﾞｰﾀ一覧!$AH$4:$AR$66,2,FALSE))</f>
        <v/>
      </c>
      <c r="AR289" s="1084"/>
      <c r="AS289" s="1084"/>
      <c r="AT289" s="643" t="str">
        <f>IF(AK289="","",VLOOKUP(AK289,ﾃﾞｰﾀ一覧!$AH$4:$AR$66,3,FALSE))</f>
        <v/>
      </c>
      <c r="AU289" s="644" t="str">
        <f>IF(AK289="","",VLOOKUP(AK289,ﾃﾞｰﾀ一覧!$AH$4:$AR$66,5,FALSE))</f>
        <v/>
      </c>
      <c r="AV289" s="1084"/>
      <c r="AW289" s="1084"/>
      <c r="AX289" s="643" t="str">
        <f>IF(AK289="","",VLOOKUP(AK289,ﾃﾞｰﾀ一覧!$AH$4:$AR$66,6,FALSE))</f>
        <v/>
      </c>
      <c r="AY289" s="649" t="str">
        <f>IF(AK289="","",VLOOKUP(AK289,ﾃﾞｰﾀ一覧!$AH$4:$AR$66,8,FALSE))</f>
        <v/>
      </c>
      <c r="AZ289" s="1084"/>
      <c r="BA289" s="1084"/>
      <c r="BB289" s="388" t="str">
        <f>IF(AK289="","",VLOOKUP(AK289,ﾃﾞｰﾀ一覧!$AH$4:$AR$66,9,FALSE))</f>
        <v/>
      </c>
      <c r="BC289" s="1124"/>
      <c r="BD289" s="1125"/>
      <c r="BE289" s="1125"/>
      <c r="BF289" s="1124"/>
      <c r="BG289" s="1125"/>
      <c r="BH289" s="1125"/>
      <c r="BI289" s="1124"/>
      <c r="BJ289" s="1125"/>
      <c r="BK289" s="1150"/>
      <c r="BL289" s="1154"/>
      <c r="BM289" s="1155"/>
      <c r="BN289" s="1156"/>
      <c r="BO289" s="1109" t="str">
        <f>IF($AK289="","",IF($BF289="","",IF($BF289=ﾃﾞｰﾀ一覧!$U$37,"",IF($BF289=ﾃﾞｰﾀ一覧!$U$38,"",IF($AH289=ﾃﾞｰﾀ一覧!$U$25,VLOOKUP($AK289,ﾃﾞｰﾀ一覧!$AH$43:$AR$66,10,FALSE),VLOOKUP($AK289,ﾃﾞｰﾀ一覧!$AH$4:$AR$66,10,FALSE))))))</f>
        <v/>
      </c>
      <c r="BP289" s="1110"/>
      <c r="BQ289" s="1110"/>
      <c r="BR289" s="1111"/>
      <c r="BS289" s="1115">
        <f>IF($BL289="",0,VLOOKUP($BL289,ﾃﾞｰﾀ一覧!$AY$4:$BB$16,3,FALSE))</f>
        <v>0</v>
      </c>
      <c r="BT289" s="1115"/>
      <c r="BU289" s="1115"/>
      <c r="BV289" s="1112" t="str">
        <f>IF($BO289="","",IF($BF289=ﾃﾞｰﾀ一覧!$U$37,"",IF($BF289=ﾃﾞｰﾀ一覧!$U$38,"",IF($BO289=ﾃﾞｰﾀ一覧!$AT$27,ﾃﾞｰﾀ一覧!$AT$27,VLOOKUP($AK289,ﾃﾞｰﾀ一覧!$AH$4:$AR$66,11,FALSE)*IF($BO289=ﾃﾞｰﾀ一覧!$AT$17,($AR289+1)*($AV289+1),IF($BO289=ﾃﾞｰﾀ一覧!$AT$22,IF(COUNTIF($AD289,"*天端*"),ﾃﾞｰﾀ一覧!$AU$43/2,ﾃﾞｰﾀ一覧!$AU$43/3),IF($BO289=ﾃﾞｰﾀ一覧!$AT$20,$AR289*$AV289,IF($BO289=ﾃﾞｰﾀ一覧!$AT$21,$AV289,1))))))))</f>
        <v/>
      </c>
      <c r="BW289" s="1112"/>
      <c r="BX289" s="1112"/>
      <c r="BY289" s="1088" t="str">
        <f>IF($B289="","",IF($AH289="","",IF($CK289=ﾃﾞｰﾀ一覧!$U$53,ﾃﾞｰﾀ一覧!$U$61,IF($AH289=ﾃﾞｰﾀ一覧!$U$21,ﾃﾞｰﾀ一覧!$U$60,IF(OR($AH289=ﾃﾞｰﾀ一覧!$U$19,$AH289=ﾃﾞｰﾀ一覧!$U$20,$AH289=ﾃﾞｰﾀ一覧!$U$23,$AH289=ﾃﾞｰﾀ一覧!$U$22,$AH289=ﾃﾞｰﾀ一覧!$U$18,AH289=ﾃﾞｰﾀ一覧!$U$25),ﾃﾞｰﾀ一覧!$U$59,ﾃﾞｰﾀ一覧!$U$62)))))</f>
        <v/>
      </c>
      <c r="BZ289" s="1089"/>
      <c r="CA289" s="1113"/>
      <c r="CB289" s="1113"/>
      <c r="CC289" s="1113"/>
      <c r="CD289" s="1113"/>
      <c r="CE289" s="1113"/>
      <c r="CF289" s="1113"/>
      <c r="CG289" s="1113"/>
      <c r="CH289" s="1113"/>
      <c r="CI289" s="1114"/>
      <c r="CK289" s="240"/>
      <c r="CM289" s="378" t="str">
        <f t="shared" si="28"/>
        <v/>
      </c>
      <c r="CN289" s="379" t="str">
        <f t="shared" si="29"/>
        <v/>
      </c>
      <c r="CO289" s="379" t="str">
        <f t="shared" si="30"/>
        <v/>
      </c>
      <c r="CP289" s="380" t="str">
        <f t="shared" si="31"/>
        <v/>
      </c>
      <c r="CQ289" s="244"/>
      <c r="CR289" s="1100"/>
      <c r="CS289" s="1101"/>
      <c r="CT289" s="1102"/>
      <c r="CU289" s="1135"/>
      <c r="CV289" s="1136"/>
      <c r="CW289" s="1136"/>
      <c r="CX289" s="1137"/>
      <c r="CY289" s="1138"/>
      <c r="CZ289" s="1139"/>
      <c r="DA289" s="1140"/>
      <c r="DB289" s="1132"/>
      <c r="DC289" s="1133"/>
      <c r="DD289" s="1133"/>
      <c r="DE289" s="1133"/>
      <c r="DF289" s="1133"/>
      <c r="DG289" s="1134"/>
      <c r="DH289" s="580"/>
      <c r="DI289" s="1084"/>
      <c r="DJ289" s="1084"/>
      <c r="DK289" s="581"/>
      <c r="DL289" s="582"/>
      <c r="DM289" s="1084"/>
      <c r="DN289" s="1084"/>
      <c r="DO289" s="581"/>
      <c r="DP289" s="582"/>
      <c r="DQ289" s="1084"/>
      <c r="DR289" s="1084"/>
      <c r="DS289" s="583"/>
      <c r="DT289" s="1124"/>
      <c r="DU289" s="1125"/>
      <c r="DV289" s="1125"/>
      <c r="DW289" s="1124"/>
      <c r="DX289" s="1125"/>
      <c r="DY289" s="1150"/>
      <c r="DZ289" s="1362"/>
      <c r="EA289" s="1363"/>
      <c r="EB289" s="1362"/>
      <c r="EC289" s="1363"/>
      <c r="ED289" s="1362"/>
      <c r="EE289" s="1377"/>
      <c r="EF289" s="1378"/>
      <c r="EG289" s="1379"/>
      <c r="EH289" s="1379"/>
      <c r="EI289" s="1380"/>
      <c r="EJ289" s="1381"/>
      <c r="EK289" s="1381"/>
      <c r="EL289" s="1381"/>
      <c r="EM289" s="1382"/>
      <c r="EN289" s="1382"/>
      <c r="EO289" s="1382"/>
      <c r="EP289" s="1375"/>
      <c r="EQ289" s="1376"/>
      <c r="ER289" s="1113"/>
      <c r="ES289" s="1113"/>
      <c r="ET289" s="1113"/>
      <c r="EU289" s="1113"/>
      <c r="EV289" s="1113"/>
      <c r="EW289" s="1113"/>
      <c r="EX289" s="1113"/>
      <c r="EY289" s="1113"/>
      <c r="EZ289" s="1114"/>
    </row>
    <row r="290" spans="1:156" ht="30" customHeight="1" x14ac:dyDescent="0.2">
      <c r="A290" s="207">
        <f t="shared" si="32"/>
        <v>279</v>
      </c>
      <c r="B290" s="1103"/>
      <c r="C290" s="1104"/>
      <c r="D290" s="1092"/>
      <c r="E290" s="1093"/>
      <c r="F290" s="1094" t="str">
        <f t="shared" si="34"/>
        <v/>
      </c>
      <c r="G290" s="1095"/>
      <c r="H290" s="1095"/>
      <c r="I290" s="1095"/>
      <c r="J290" s="1095"/>
      <c r="K290" s="1095"/>
      <c r="L290" s="1095"/>
      <c r="M290" s="1095"/>
      <c r="N290" s="1095"/>
      <c r="O290" s="1095"/>
      <c r="P290" s="1095"/>
      <c r="Q290" s="1095"/>
      <c r="R290" s="1095"/>
      <c r="S290" s="1095"/>
      <c r="T290" s="1095"/>
      <c r="U290" s="1095"/>
      <c r="V290" s="1095"/>
      <c r="W290" s="1096"/>
      <c r="X290" s="1299">
        <f t="shared" si="33"/>
        <v>0</v>
      </c>
      <c r="Y290" s="1300"/>
      <c r="Z290" s="1301"/>
      <c r="AA290" s="1100"/>
      <c r="AB290" s="1101"/>
      <c r="AC290" s="1102"/>
      <c r="AD290" s="1135"/>
      <c r="AE290" s="1136"/>
      <c r="AF290" s="1136"/>
      <c r="AG290" s="1137"/>
      <c r="AH290" s="1138"/>
      <c r="AI290" s="1139"/>
      <c r="AJ290" s="1140"/>
      <c r="AK290" s="1132"/>
      <c r="AL290" s="1133"/>
      <c r="AM290" s="1133"/>
      <c r="AN290" s="1133"/>
      <c r="AO290" s="1133"/>
      <c r="AP290" s="1134"/>
      <c r="AQ290" s="642" t="str">
        <f>IF(AK290="","",VLOOKUP(AK290,ﾃﾞｰﾀ一覧!$AH$4:$AR$66,2,FALSE))</f>
        <v/>
      </c>
      <c r="AR290" s="1084"/>
      <c r="AS290" s="1084"/>
      <c r="AT290" s="643" t="str">
        <f>IF(AK290="","",VLOOKUP(AK290,ﾃﾞｰﾀ一覧!$AH$4:$AR$66,3,FALSE))</f>
        <v/>
      </c>
      <c r="AU290" s="644" t="str">
        <f>IF(AK290="","",VLOOKUP(AK290,ﾃﾞｰﾀ一覧!$AH$4:$AR$66,5,FALSE))</f>
        <v/>
      </c>
      <c r="AV290" s="1084"/>
      <c r="AW290" s="1084"/>
      <c r="AX290" s="643" t="str">
        <f>IF(AK290="","",VLOOKUP(AK290,ﾃﾞｰﾀ一覧!$AH$4:$AR$66,6,FALSE))</f>
        <v/>
      </c>
      <c r="AY290" s="649" t="str">
        <f>IF(AK290="","",VLOOKUP(AK290,ﾃﾞｰﾀ一覧!$AH$4:$AR$66,8,FALSE))</f>
        <v/>
      </c>
      <c r="AZ290" s="1084"/>
      <c r="BA290" s="1084"/>
      <c r="BB290" s="388" t="str">
        <f>IF(AK290="","",VLOOKUP(AK290,ﾃﾞｰﾀ一覧!$AH$4:$AR$66,9,FALSE))</f>
        <v/>
      </c>
      <c r="BC290" s="1124"/>
      <c r="BD290" s="1125"/>
      <c r="BE290" s="1125"/>
      <c r="BF290" s="1124"/>
      <c r="BG290" s="1125"/>
      <c r="BH290" s="1125"/>
      <c r="BI290" s="1124"/>
      <c r="BJ290" s="1125"/>
      <c r="BK290" s="1150"/>
      <c r="BL290" s="1154"/>
      <c r="BM290" s="1155"/>
      <c r="BN290" s="1156"/>
      <c r="BO290" s="1109" t="str">
        <f>IF($AK290="","",IF($BF290="","",IF($BF290=ﾃﾞｰﾀ一覧!$U$37,"",IF($BF290=ﾃﾞｰﾀ一覧!$U$38,"",IF($AH290=ﾃﾞｰﾀ一覧!$U$25,VLOOKUP($AK290,ﾃﾞｰﾀ一覧!$AH$43:$AR$66,10,FALSE),VLOOKUP($AK290,ﾃﾞｰﾀ一覧!$AH$4:$AR$66,10,FALSE))))))</f>
        <v/>
      </c>
      <c r="BP290" s="1110"/>
      <c r="BQ290" s="1110"/>
      <c r="BR290" s="1111"/>
      <c r="BS290" s="1115">
        <f>IF($BL290="",0,VLOOKUP($BL290,ﾃﾞｰﾀ一覧!$AY$4:$BB$16,3,FALSE))</f>
        <v>0</v>
      </c>
      <c r="BT290" s="1115"/>
      <c r="BU290" s="1115"/>
      <c r="BV290" s="1112" t="str">
        <f>IF($BO290="","",IF($BF290=ﾃﾞｰﾀ一覧!$U$37,"",IF($BF290=ﾃﾞｰﾀ一覧!$U$38,"",IF($BO290=ﾃﾞｰﾀ一覧!$AT$27,ﾃﾞｰﾀ一覧!$AT$27,VLOOKUP($AK290,ﾃﾞｰﾀ一覧!$AH$4:$AR$66,11,FALSE)*IF($BO290=ﾃﾞｰﾀ一覧!$AT$17,($AR290+1)*($AV290+1),IF($BO290=ﾃﾞｰﾀ一覧!$AT$22,IF(COUNTIF($AD290,"*天端*"),ﾃﾞｰﾀ一覧!$AU$43/2,ﾃﾞｰﾀ一覧!$AU$43/3),IF($BO290=ﾃﾞｰﾀ一覧!$AT$20,$AR290*$AV290,IF($BO290=ﾃﾞｰﾀ一覧!$AT$21,$AV290,1))))))))</f>
        <v/>
      </c>
      <c r="BW290" s="1112"/>
      <c r="BX290" s="1112"/>
      <c r="BY290" s="1088" t="str">
        <f>IF($B290="","",IF($AH290="","",IF($CK290=ﾃﾞｰﾀ一覧!$U$53,ﾃﾞｰﾀ一覧!$U$61,IF($AH290=ﾃﾞｰﾀ一覧!$U$21,ﾃﾞｰﾀ一覧!$U$60,IF(OR($AH290=ﾃﾞｰﾀ一覧!$U$19,$AH290=ﾃﾞｰﾀ一覧!$U$20,$AH290=ﾃﾞｰﾀ一覧!$U$23,$AH290=ﾃﾞｰﾀ一覧!$U$22,$AH290=ﾃﾞｰﾀ一覧!$U$18,AH290=ﾃﾞｰﾀ一覧!$U$25),ﾃﾞｰﾀ一覧!$U$59,ﾃﾞｰﾀ一覧!$U$62)))))</f>
        <v/>
      </c>
      <c r="BZ290" s="1089"/>
      <c r="CA290" s="1113"/>
      <c r="CB290" s="1113"/>
      <c r="CC290" s="1113"/>
      <c r="CD290" s="1113"/>
      <c r="CE290" s="1113"/>
      <c r="CF290" s="1113"/>
      <c r="CG290" s="1113"/>
      <c r="CH290" s="1113"/>
      <c r="CI290" s="1114"/>
      <c r="CK290" s="240"/>
      <c r="CM290" s="378" t="str">
        <f t="shared" si="28"/>
        <v/>
      </c>
      <c r="CN290" s="379" t="str">
        <f t="shared" si="29"/>
        <v/>
      </c>
      <c r="CO290" s="379" t="str">
        <f t="shared" si="30"/>
        <v/>
      </c>
      <c r="CP290" s="380" t="str">
        <f t="shared" si="31"/>
        <v/>
      </c>
      <c r="CQ290" s="244"/>
      <c r="CR290" s="1100"/>
      <c r="CS290" s="1101"/>
      <c r="CT290" s="1102"/>
      <c r="CU290" s="1135"/>
      <c r="CV290" s="1136"/>
      <c r="CW290" s="1136"/>
      <c r="CX290" s="1137"/>
      <c r="CY290" s="1138"/>
      <c r="CZ290" s="1139"/>
      <c r="DA290" s="1140"/>
      <c r="DB290" s="1132"/>
      <c r="DC290" s="1133"/>
      <c r="DD290" s="1133"/>
      <c r="DE290" s="1133"/>
      <c r="DF290" s="1133"/>
      <c r="DG290" s="1134"/>
      <c r="DH290" s="580"/>
      <c r="DI290" s="1084"/>
      <c r="DJ290" s="1084"/>
      <c r="DK290" s="581"/>
      <c r="DL290" s="582"/>
      <c r="DM290" s="1084"/>
      <c r="DN290" s="1084"/>
      <c r="DO290" s="581"/>
      <c r="DP290" s="582"/>
      <c r="DQ290" s="1084"/>
      <c r="DR290" s="1084"/>
      <c r="DS290" s="583"/>
      <c r="DT290" s="1124"/>
      <c r="DU290" s="1125"/>
      <c r="DV290" s="1125"/>
      <c r="DW290" s="1124"/>
      <c r="DX290" s="1125"/>
      <c r="DY290" s="1150"/>
      <c r="DZ290" s="1362"/>
      <c r="EA290" s="1363"/>
      <c r="EB290" s="1362"/>
      <c r="EC290" s="1363"/>
      <c r="ED290" s="1362"/>
      <c r="EE290" s="1377"/>
      <c r="EF290" s="1378"/>
      <c r="EG290" s="1379"/>
      <c r="EH290" s="1379"/>
      <c r="EI290" s="1380"/>
      <c r="EJ290" s="1381"/>
      <c r="EK290" s="1381"/>
      <c r="EL290" s="1381"/>
      <c r="EM290" s="1382"/>
      <c r="EN290" s="1382"/>
      <c r="EO290" s="1382"/>
      <c r="EP290" s="1375"/>
      <c r="EQ290" s="1376"/>
      <c r="ER290" s="1113"/>
      <c r="ES290" s="1113"/>
      <c r="ET290" s="1113"/>
      <c r="EU290" s="1113"/>
      <c r="EV290" s="1113"/>
      <c r="EW290" s="1113"/>
      <c r="EX290" s="1113"/>
      <c r="EY290" s="1113"/>
      <c r="EZ290" s="1114"/>
    </row>
    <row r="291" spans="1:156" ht="30" customHeight="1" x14ac:dyDescent="0.2">
      <c r="A291" s="207">
        <f t="shared" si="32"/>
        <v>280</v>
      </c>
      <c r="B291" s="1103"/>
      <c r="C291" s="1104"/>
      <c r="D291" s="1092"/>
      <c r="E291" s="1093"/>
      <c r="F291" s="1094" t="str">
        <f t="shared" si="34"/>
        <v/>
      </c>
      <c r="G291" s="1095"/>
      <c r="H291" s="1095"/>
      <c r="I291" s="1095"/>
      <c r="J291" s="1095"/>
      <c r="K291" s="1095"/>
      <c r="L291" s="1095"/>
      <c r="M291" s="1095"/>
      <c r="N291" s="1095"/>
      <c r="O291" s="1095"/>
      <c r="P291" s="1095"/>
      <c r="Q291" s="1095"/>
      <c r="R291" s="1095"/>
      <c r="S291" s="1095"/>
      <c r="T291" s="1095"/>
      <c r="U291" s="1095"/>
      <c r="V291" s="1095"/>
      <c r="W291" s="1096"/>
      <c r="X291" s="1299">
        <f t="shared" si="33"/>
        <v>0</v>
      </c>
      <c r="Y291" s="1300"/>
      <c r="Z291" s="1301"/>
      <c r="AA291" s="1100"/>
      <c r="AB291" s="1101"/>
      <c r="AC291" s="1102"/>
      <c r="AD291" s="1135"/>
      <c r="AE291" s="1136"/>
      <c r="AF291" s="1136"/>
      <c r="AG291" s="1137"/>
      <c r="AH291" s="1138"/>
      <c r="AI291" s="1139"/>
      <c r="AJ291" s="1140"/>
      <c r="AK291" s="1132"/>
      <c r="AL291" s="1133"/>
      <c r="AM291" s="1133"/>
      <c r="AN291" s="1133"/>
      <c r="AO291" s="1133"/>
      <c r="AP291" s="1134"/>
      <c r="AQ291" s="642" t="str">
        <f>IF(AK291="","",VLOOKUP(AK291,ﾃﾞｰﾀ一覧!$AH$4:$AR$66,2,FALSE))</f>
        <v/>
      </c>
      <c r="AR291" s="1084"/>
      <c r="AS291" s="1084"/>
      <c r="AT291" s="643" t="str">
        <f>IF(AK291="","",VLOOKUP(AK291,ﾃﾞｰﾀ一覧!$AH$4:$AR$66,3,FALSE))</f>
        <v/>
      </c>
      <c r="AU291" s="644" t="str">
        <f>IF(AK291="","",VLOOKUP(AK291,ﾃﾞｰﾀ一覧!$AH$4:$AR$66,5,FALSE))</f>
        <v/>
      </c>
      <c r="AV291" s="1084"/>
      <c r="AW291" s="1084"/>
      <c r="AX291" s="643" t="str">
        <f>IF(AK291="","",VLOOKUP(AK291,ﾃﾞｰﾀ一覧!$AH$4:$AR$66,6,FALSE))</f>
        <v/>
      </c>
      <c r="AY291" s="649" t="str">
        <f>IF(AK291="","",VLOOKUP(AK291,ﾃﾞｰﾀ一覧!$AH$4:$AR$66,8,FALSE))</f>
        <v/>
      </c>
      <c r="AZ291" s="1084"/>
      <c r="BA291" s="1084"/>
      <c r="BB291" s="388" t="str">
        <f>IF(AK291="","",VLOOKUP(AK291,ﾃﾞｰﾀ一覧!$AH$4:$AR$66,9,FALSE))</f>
        <v/>
      </c>
      <c r="BC291" s="1124"/>
      <c r="BD291" s="1125"/>
      <c r="BE291" s="1125"/>
      <c r="BF291" s="1124"/>
      <c r="BG291" s="1125"/>
      <c r="BH291" s="1125"/>
      <c r="BI291" s="1124"/>
      <c r="BJ291" s="1125"/>
      <c r="BK291" s="1150"/>
      <c r="BL291" s="1154"/>
      <c r="BM291" s="1155"/>
      <c r="BN291" s="1156"/>
      <c r="BO291" s="1109" t="str">
        <f>IF($AK291="","",IF($BF291="","",IF($BF291=ﾃﾞｰﾀ一覧!$U$37,"",IF($BF291=ﾃﾞｰﾀ一覧!$U$38,"",IF($AH291=ﾃﾞｰﾀ一覧!$U$25,VLOOKUP($AK291,ﾃﾞｰﾀ一覧!$AH$43:$AR$66,10,FALSE),VLOOKUP($AK291,ﾃﾞｰﾀ一覧!$AH$4:$AR$66,10,FALSE))))))</f>
        <v/>
      </c>
      <c r="BP291" s="1110"/>
      <c r="BQ291" s="1110"/>
      <c r="BR291" s="1111"/>
      <c r="BS291" s="1115">
        <f>IF($BL291="",0,VLOOKUP($BL291,ﾃﾞｰﾀ一覧!$AY$4:$BB$16,3,FALSE))</f>
        <v>0</v>
      </c>
      <c r="BT291" s="1115"/>
      <c r="BU291" s="1115"/>
      <c r="BV291" s="1112" t="str">
        <f>IF($BO291="","",IF($BF291=ﾃﾞｰﾀ一覧!$U$37,"",IF($BF291=ﾃﾞｰﾀ一覧!$U$38,"",IF($BO291=ﾃﾞｰﾀ一覧!$AT$27,ﾃﾞｰﾀ一覧!$AT$27,VLOOKUP($AK291,ﾃﾞｰﾀ一覧!$AH$4:$AR$66,11,FALSE)*IF($BO291=ﾃﾞｰﾀ一覧!$AT$17,($AR291+1)*($AV291+1),IF($BO291=ﾃﾞｰﾀ一覧!$AT$22,IF(COUNTIF($AD291,"*天端*"),ﾃﾞｰﾀ一覧!$AU$43/2,ﾃﾞｰﾀ一覧!$AU$43/3),IF($BO291=ﾃﾞｰﾀ一覧!$AT$20,$AR291*$AV291,IF($BO291=ﾃﾞｰﾀ一覧!$AT$21,$AV291,1))))))))</f>
        <v/>
      </c>
      <c r="BW291" s="1112"/>
      <c r="BX291" s="1112"/>
      <c r="BY291" s="1088" t="str">
        <f>IF($B291="","",IF($AH291="","",IF($CK291=ﾃﾞｰﾀ一覧!$U$53,ﾃﾞｰﾀ一覧!$U$61,IF($AH291=ﾃﾞｰﾀ一覧!$U$21,ﾃﾞｰﾀ一覧!$U$60,IF(OR($AH291=ﾃﾞｰﾀ一覧!$U$19,$AH291=ﾃﾞｰﾀ一覧!$U$20,$AH291=ﾃﾞｰﾀ一覧!$U$23,$AH291=ﾃﾞｰﾀ一覧!$U$22,$AH291=ﾃﾞｰﾀ一覧!$U$18,AH291=ﾃﾞｰﾀ一覧!$U$25),ﾃﾞｰﾀ一覧!$U$59,ﾃﾞｰﾀ一覧!$U$62)))))</f>
        <v/>
      </c>
      <c r="BZ291" s="1089"/>
      <c r="CA291" s="1113"/>
      <c r="CB291" s="1113"/>
      <c r="CC291" s="1113"/>
      <c r="CD291" s="1113"/>
      <c r="CE291" s="1113"/>
      <c r="CF291" s="1113"/>
      <c r="CG291" s="1113"/>
      <c r="CH291" s="1113"/>
      <c r="CI291" s="1114"/>
      <c r="CK291" s="240"/>
      <c r="CM291" s="378" t="str">
        <f t="shared" si="28"/>
        <v/>
      </c>
      <c r="CN291" s="379" t="str">
        <f t="shared" si="29"/>
        <v/>
      </c>
      <c r="CO291" s="379" t="str">
        <f t="shared" si="30"/>
        <v/>
      </c>
      <c r="CP291" s="380" t="str">
        <f t="shared" si="31"/>
        <v/>
      </c>
      <c r="CQ291" s="244"/>
      <c r="CR291" s="1100"/>
      <c r="CS291" s="1101"/>
      <c r="CT291" s="1102"/>
      <c r="CU291" s="1135"/>
      <c r="CV291" s="1136"/>
      <c r="CW291" s="1136"/>
      <c r="CX291" s="1137"/>
      <c r="CY291" s="1138"/>
      <c r="CZ291" s="1139"/>
      <c r="DA291" s="1140"/>
      <c r="DB291" s="1132"/>
      <c r="DC291" s="1133"/>
      <c r="DD291" s="1133"/>
      <c r="DE291" s="1133"/>
      <c r="DF291" s="1133"/>
      <c r="DG291" s="1134"/>
      <c r="DH291" s="580"/>
      <c r="DI291" s="1084"/>
      <c r="DJ291" s="1084"/>
      <c r="DK291" s="581"/>
      <c r="DL291" s="582"/>
      <c r="DM291" s="1084"/>
      <c r="DN291" s="1084"/>
      <c r="DO291" s="581"/>
      <c r="DP291" s="582"/>
      <c r="DQ291" s="1084"/>
      <c r="DR291" s="1084"/>
      <c r="DS291" s="583"/>
      <c r="DT291" s="1124"/>
      <c r="DU291" s="1125"/>
      <c r="DV291" s="1125"/>
      <c r="DW291" s="1124"/>
      <c r="DX291" s="1125"/>
      <c r="DY291" s="1150"/>
      <c r="DZ291" s="1362"/>
      <c r="EA291" s="1363"/>
      <c r="EB291" s="1362"/>
      <c r="EC291" s="1363"/>
      <c r="ED291" s="1362"/>
      <c r="EE291" s="1377"/>
      <c r="EF291" s="1378"/>
      <c r="EG291" s="1379"/>
      <c r="EH291" s="1379"/>
      <c r="EI291" s="1380"/>
      <c r="EJ291" s="1381"/>
      <c r="EK291" s="1381"/>
      <c r="EL291" s="1381"/>
      <c r="EM291" s="1382"/>
      <c r="EN291" s="1382"/>
      <c r="EO291" s="1382"/>
      <c r="EP291" s="1375"/>
      <c r="EQ291" s="1376"/>
      <c r="ER291" s="1113"/>
      <c r="ES291" s="1113"/>
      <c r="ET291" s="1113"/>
      <c r="EU291" s="1113"/>
      <c r="EV291" s="1113"/>
      <c r="EW291" s="1113"/>
      <c r="EX291" s="1113"/>
      <c r="EY291" s="1113"/>
      <c r="EZ291" s="1114"/>
    </row>
    <row r="292" spans="1:156" ht="30" customHeight="1" x14ac:dyDescent="0.2">
      <c r="A292" s="207">
        <f t="shared" si="32"/>
        <v>281</v>
      </c>
      <c r="B292" s="1103"/>
      <c r="C292" s="1104"/>
      <c r="D292" s="1092"/>
      <c r="E292" s="1093"/>
      <c r="F292" s="1094" t="str">
        <f t="shared" si="34"/>
        <v/>
      </c>
      <c r="G292" s="1095"/>
      <c r="H292" s="1095"/>
      <c r="I292" s="1095"/>
      <c r="J292" s="1095"/>
      <c r="K292" s="1095"/>
      <c r="L292" s="1095"/>
      <c r="M292" s="1095"/>
      <c r="N292" s="1095"/>
      <c r="O292" s="1095"/>
      <c r="P292" s="1095"/>
      <c r="Q292" s="1095"/>
      <c r="R292" s="1095"/>
      <c r="S292" s="1095"/>
      <c r="T292" s="1095"/>
      <c r="U292" s="1095"/>
      <c r="V292" s="1095"/>
      <c r="W292" s="1096"/>
      <c r="X292" s="1299">
        <f t="shared" si="33"/>
        <v>0</v>
      </c>
      <c r="Y292" s="1300"/>
      <c r="Z292" s="1301"/>
      <c r="AA292" s="1100"/>
      <c r="AB292" s="1101"/>
      <c r="AC292" s="1102"/>
      <c r="AD292" s="1135"/>
      <c r="AE292" s="1136"/>
      <c r="AF292" s="1136"/>
      <c r="AG292" s="1137"/>
      <c r="AH292" s="1138"/>
      <c r="AI292" s="1139"/>
      <c r="AJ292" s="1140"/>
      <c r="AK292" s="1132"/>
      <c r="AL292" s="1133"/>
      <c r="AM292" s="1133"/>
      <c r="AN292" s="1133"/>
      <c r="AO292" s="1133"/>
      <c r="AP292" s="1134"/>
      <c r="AQ292" s="642" t="str">
        <f>IF(AK292="","",VLOOKUP(AK292,ﾃﾞｰﾀ一覧!$AH$4:$AR$66,2,FALSE))</f>
        <v/>
      </c>
      <c r="AR292" s="1084"/>
      <c r="AS292" s="1084"/>
      <c r="AT292" s="643" t="str">
        <f>IF(AK292="","",VLOOKUP(AK292,ﾃﾞｰﾀ一覧!$AH$4:$AR$66,3,FALSE))</f>
        <v/>
      </c>
      <c r="AU292" s="644" t="str">
        <f>IF(AK292="","",VLOOKUP(AK292,ﾃﾞｰﾀ一覧!$AH$4:$AR$66,5,FALSE))</f>
        <v/>
      </c>
      <c r="AV292" s="1084"/>
      <c r="AW292" s="1084"/>
      <c r="AX292" s="643" t="str">
        <f>IF(AK292="","",VLOOKUP(AK292,ﾃﾞｰﾀ一覧!$AH$4:$AR$66,6,FALSE))</f>
        <v/>
      </c>
      <c r="AY292" s="649" t="str">
        <f>IF(AK292="","",VLOOKUP(AK292,ﾃﾞｰﾀ一覧!$AH$4:$AR$66,8,FALSE))</f>
        <v/>
      </c>
      <c r="AZ292" s="1084"/>
      <c r="BA292" s="1084"/>
      <c r="BB292" s="388" t="str">
        <f>IF(AK292="","",VLOOKUP(AK292,ﾃﾞｰﾀ一覧!$AH$4:$AR$66,9,FALSE))</f>
        <v/>
      </c>
      <c r="BC292" s="1124"/>
      <c r="BD292" s="1125"/>
      <c r="BE292" s="1125"/>
      <c r="BF292" s="1124"/>
      <c r="BG292" s="1125"/>
      <c r="BH292" s="1125"/>
      <c r="BI292" s="1124"/>
      <c r="BJ292" s="1125"/>
      <c r="BK292" s="1150"/>
      <c r="BL292" s="1154"/>
      <c r="BM292" s="1155"/>
      <c r="BN292" s="1156"/>
      <c r="BO292" s="1109" t="str">
        <f>IF($AK292="","",IF($BF292="","",IF($BF292=ﾃﾞｰﾀ一覧!$U$37,"",IF($BF292=ﾃﾞｰﾀ一覧!$U$38,"",IF($AH292=ﾃﾞｰﾀ一覧!$U$25,VLOOKUP($AK292,ﾃﾞｰﾀ一覧!$AH$43:$AR$66,10,FALSE),VLOOKUP($AK292,ﾃﾞｰﾀ一覧!$AH$4:$AR$66,10,FALSE))))))</f>
        <v/>
      </c>
      <c r="BP292" s="1110"/>
      <c r="BQ292" s="1110"/>
      <c r="BR292" s="1111"/>
      <c r="BS292" s="1115">
        <f>IF($BL292="",0,VLOOKUP($BL292,ﾃﾞｰﾀ一覧!$AY$4:$BB$16,3,FALSE))</f>
        <v>0</v>
      </c>
      <c r="BT292" s="1115"/>
      <c r="BU292" s="1115"/>
      <c r="BV292" s="1112" t="str">
        <f>IF($BO292="","",IF($BF292=ﾃﾞｰﾀ一覧!$U$37,"",IF($BF292=ﾃﾞｰﾀ一覧!$U$38,"",IF($BO292=ﾃﾞｰﾀ一覧!$AT$27,ﾃﾞｰﾀ一覧!$AT$27,VLOOKUP($AK292,ﾃﾞｰﾀ一覧!$AH$4:$AR$66,11,FALSE)*IF($BO292=ﾃﾞｰﾀ一覧!$AT$17,($AR292+1)*($AV292+1),IF($BO292=ﾃﾞｰﾀ一覧!$AT$22,IF(COUNTIF($AD292,"*天端*"),ﾃﾞｰﾀ一覧!$AU$43/2,ﾃﾞｰﾀ一覧!$AU$43/3),IF($BO292=ﾃﾞｰﾀ一覧!$AT$20,$AR292*$AV292,IF($BO292=ﾃﾞｰﾀ一覧!$AT$21,$AV292,1))))))))</f>
        <v/>
      </c>
      <c r="BW292" s="1112"/>
      <c r="BX292" s="1112"/>
      <c r="BY292" s="1088" t="str">
        <f>IF($B292="","",IF($AH292="","",IF($CK292=ﾃﾞｰﾀ一覧!$U$53,ﾃﾞｰﾀ一覧!$U$61,IF($AH292=ﾃﾞｰﾀ一覧!$U$21,ﾃﾞｰﾀ一覧!$U$60,IF(OR($AH292=ﾃﾞｰﾀ一覧!$U$19,$AH292=ﾃﾞｰﾀ一覧!$U$20,$AH292=ﾃﾞｰﾀ一覧!$U$23,$AH292=ﾃﾞｰﾀ一覧!$U$22,$AH292=ﾃﾞｰﾀ一覧!$U$18,AH292=ﾃﾞｰﾀ一覧!$U$25),ﾃﾞｰﾀ一覧!$U$59,ﾃﾞｰﾀ一覧!$U$62)))))</f>
        <v/>
      </c>
      <c r="BZ292" s="1089"/>
      <c r="CA292" s="1113"/>
      <c r="CB292" s="1113"/>
      <c r="CC292" s="1113"/>
      <c r="CD292" s="1113"/>
      <c r="CE292" s="1113"/>
      <c r="CF292" s="1113"/>
      <c r="CG292" s="1113"/>
      <c r="CH292" s="1113"/>
      <c r="CI292" s="1114"/>
      <c r="CK292" s="240"/>
      <c r="CM292" s="378" t="str">
        <f t="shared" si="28"/>
        <v/>
      </c>
      <c r="CN292" s="379" t="str">
        <f t="shared" si="29"/>
        <v/>
      </c>
      <c r="CO292" s="379" t="str">
        <f t="shared" si="30"/>
        <v/>
      </c>
      <c r="CP292" s="380" t="str">
        <f t="shared" si="31"/>
        <v/>
      </c>
      <c r="CQ292" s="244"/>
      <c r="CR292" s="1100"/>
      <c r="CS292" s="1101"/>
      <c r="CT292" s="1102"/>
      <c r="CU292" s="1135"/>
      <c r="CV292" s="1136"/>
      <c r="CW292" s="1136"/>
      <c r="CX292" s="1137"/>
      <c r="CY292" s="1138"/>
      <c r="CZ292" s="1139"/>
      <c r="DA292" s="1140"/>
      <c r="DB292" s="1132"/>
      <c r="DC292" s="1133"/>
      <c r="DD292" s="1133"/>
      <c r="DE292" s="1133"/>
      <c r="DF292" s="1133"/>
      <c r="DG292" s="1134"/>
      <c r="DH292" s="580"/>
      <c r="DI292" s="1372"/>
      <c r="DJ292" s="1372"/>
      <c r="DK292" s="581"/>
      <c r="DL292" s="582"/>
      <c r="DM292" s="1372"/>
      <c r="DN292" s="1372"/>
      <c r="DO292" s="581"/>
      <c r="DP292" s="582"/>
      <c r="DQ292" s="1372"/>
      <c r="DR292" s="1372"/>
      <c r="DS292" s="583"/>
      <c r="DT292" s="1124"/>
      <c r="DU292" s="1125"/>
      <c r="DV292" s="1125"/>
      <c r="DW292" s="1124"/>
      <c r="DX292" s="1125"/>
      <c r="DY292" s="1150"/>
      <c r="DZ292" s="1362"/>
      <c r="EA292" s="1363"/>
      <c r="EB292" s="1362"/>
      <c r="EC292" s="1363"/>
      <c r="ED292" s="1362"/>
      <c r="EE292" s="1377"/>
      <c r="EF292" s="1378"/>
      <c r="EG292" s="1379"/>
      <c r="EH292" s="1379"/>
      <c r="EI292" s="1380"/>
      <c r="EJ292" s="1381"/>
      <c r="EK292" s="1381"/>
      <c r="EL292" s="1381"/>
      <c r="EM292" s="1382"/>
      <c r="EN292" s="1382"/>
      <c r="EO292" s="1382"/>
      <c r="EP292" s="1375"/>
      <c r="EQ292" s="1376"/>
      <c r="ER292" s="1113"/>
      <c r="ES292" s="1113"/>
      <c r="ET292" s="1113"/>
      <c r="EU292" s="1113"/>
      <c r="EV292" s="1113"/>
      <c r="EW292" s="1113"/>
      <c r="EX292" s="1113"/>
      <c r="EY292" s="1113"/>
      <c r="EZ292" s="1114"/>
    </row>
    <row r="293" spans="1:156" ht="30" customHeight="1" x14ac:dyDescent="0.2">
      <c r="A293" s="207">
        <f t="shared" si="32"/>
        <v>282</v>
      </c>
      <c r="B293" s="1103"/>
      <c r="C293" s="1104"/>
      <c r="D293" s="1092"/>
      <c r="E293" s="1093"/>
      <c r="F293" s="1094" t="str">
        <f t="shared" si="34"/>
        <v/>
      </c>
      <c r="G293" s="1095"/>
      <c r="H293" s="1095"/>
      <c r="I293" s="1095"/>
      <c r="J293" s="1095"/>
      <c r="K293" s="1095"/>
      <c r="L293" s="1095"/>
      <c r="M293" s="1095"/>
      <c r="N293" s="1095"/>
      <c r="O293" s="1095"/>
      <c r="P293" s="1095"/>
      <c r="Q293" s="1095"/>
      <c r="R293" s="1095"/>
      <c r="S293" s="1095"/>
      <c r="T293" s="1095"/>
      <c r="U293" s="1095"/>
      <c r="V293" s="1095"/>
      <c r="W293" s="1096"/>
      <c r="X293" s="1299">
        <f t="shared" si="33"/>
        <v>0</v>
      </c>
      <c r="Y293" s="1300"/>
      <c r="Z293" s="1301"/>
      <c r="AA293" s="1100"/>
      <c r="AB293" s="1101"/>
      <c r="AC293" s="1102"/>
      <c r="AD293" s="1135"/>
      <c r="AE293" s="1136"/>
      <c r="AF293" s="1136"/>
      <c r="AG293" s="1137"/>
      <c r="AH293" s="1138"/>
      <c r="AI293" s="1139"/>
      <c r="AJ293" s="1140"/>
      <c r="AK293" s="1132"/>
      <c r="AL293" s="1133"/>
      <c r="AM293" s="1133"/>
      <c r="AN293" s="1133"/>
      <c r="AO293" s="1133"/>
      <c r="AP293" s="1134"/>
      <c r="AQ293" s="642" t="str">
        <f>IF(AK293="","",VLOOKUP(AK293,ﾃﾞｰﾀ一覧!$AH$4:$AR$66,2,FALSE))</f>
        <v/>
      </c>
      <c r="AR293" s="1084"/>
      <c r="AS293" s="1084"/>
      <c r="AT293" s="643" t="str">
        <f>IF(AK293="","",VLOOKUP(AK293,ﾃﾞｰﾀ一覧!$AH$4:$AR$66,3,FALSE))</f>
        <v/>
      </c>
      <c r="AU293" s="644" t="str">
        <f>IF(AK293="","",VLOOKUP(AK293,ﾃﾞｰﾀ一覧!$AH$4:$AR$66,5,FALSE))</f>
        <v/>
      </c>
      <c r="AV293" s="1084"/>
      <c r="AW293" s="1084"/>
      <c r="AX293" s="643" t="str">
        <f>IF(AK293="","",VLOOKUP(AK293,ﾃﾞｰﾀ一覧!$AH$4:$AR$66,6,FALSE))</f>
        <v/>
      </c>
      <c r="AY293" s="649" t="str">
        <f>IF(AK293="","",VLOOKUP(AK293,ﾃﾞｰﾀ一覧!$AH$4:$AR$66,8,FALSE))</f>
        <v/>
      </c>
      <c r="AZ293" s="1084"/>
      <c r="BA293" s="1084"/>
      <c r="BB293" s="388" t="str">
        <f>IF(AK293="","",VLOOKUP(AK293,ﾃﾞｰﾀ一覧!$AH$4:$AR$66,9,FALSE))</f>
        <v/>
      </c>
      <c r="BC293" s="1124"/>
      <c r="BD293" s="1125"/>
      <c r="BE293" s="1125"/>
      <c r="BF293" s="1124"/>
      <c r="BG293" s="1125"/>
      <c r="BH293" s="1125"/>
      <c r="BI293" s="1124"/>
      <c r="BJ293" s="1125"/>
      <c r="BK293" s="1150"/>
      <c r="BL293" s="1154"/>
      <c r="BM293" s="1155"/>
      <c r="BN293" s="1156"/>
      <c r="BO293" s="1109" t="str">
        <f>IF($AK293="","",IF($BF293="","",IF($BF293=ﾃﾞｰﾀ一覧!$U$37,"",IF($BF293=ﾃﾞｰﾀ一覧!$U$38,"",IF($AH293=ﾃﾞｰﾀ一覧!$U$25,VLOOKUP($AK293,ﾃﾞｰﾀ一覧!$AH$43:$AR$66,10,FALSE),VLOOKUP($AK293,ﾃﾞｰﾀ一覧!$AH$4:$AR$66,10,FALSE))))))</f>
        <v/>
      </c>
      <c r="BP293" s="1110"/>
      <c r="BQ293" s="1110"/>
      <c r="BR293" s="1111"/>
      <c r="BS293" s="1115">
        <f>IF($BL293="",0,VLOOKUP($BL293,ﾃﾞｰﾀ一覧!$AY$4:$BB$16,3,FALSE))</f>
        <v>0</v>
      </c>
      <c r="BT293" s="1115"/>
      <c r="BU293" s="1115"/>
      <c r="BV293" s="1112" t="str">
        <f>IF($BO293="","",IF($BF293=ﾃﾞｰﾀ一覧!$U$37,"",IF($BF293=ﾃﾞｰﾀ一覧!$U$38,"",IF($BO293=ﾃﾞｰﾀ一覧!$AT$27,ﾃﾞｰﾀ一覧!$AT$27,VLOOKUP($AK293,ﾃﾞｰﾀ一覧!$AH$4:$AR$66,11,FALSE)*IF($BO293=ﾃﾞｰﾀ一覧!$AT$17,($AR293+1)*($AV293+1),IF($BO293=ﾃﾞｰﾀ一覧!$AT$22,IF(COUNTIF($AD293,"*天端*"),ﾃﾞｰﾀ一覧!$AU$43/2,ﾃﾞｰﾀ一覧!$AU$43/3),IF($BO293=ﾃﾞｰﾀ一覧!$AT$20,$AR293*$AV293,IF($BO293=ﾃﾞｰﾀ一覧!$AT$21,$AV293,1))))))))</f>
        <v/>
      </c>
      <c r="BW293" s="1112"/>
      <c r="BX293" s="1112"/>
      <c r="BY293" s="1088" t="str">
        <f>IF($B293="","",IF($AH293="","",IF($CK293=ﾃﾞｰﾀ一覧!$U$53,ﾃﾞｰﾀ一覧!$U$61,IF($AH293=ﾃﾞｰﾀ一覧!$U$21,ﾃﾞｰﾀ一覧!$U$60,IF(OR($AH293=ﾃﾞｰﾀ一覧!$U$19,$AH293=ﾃﾞｰﾀ一覧!$U$20,$AH293=ﾃﾞｰﾀ一覧!$U$23,$AH293=ﾃﾞｰﾀ一覧!$U$22,$AH293=ﾃﾞｰﾀ一覧!$U$18,AH293=ﾃﾞｰﾀ一覧!$U$25),ﾃﾞｰﾀ一覧!$U$59,ﾃﾞｰﾀ一覧!$U$62)))))</f>
        <v/>
      </c>
      <c r="BZ293" s="1089"/>
      <c r="CA293" s="1113"/>
      <c r="CB293" s="1113"/>
      <c r="CC293" s="1113"/>
      <c r="CD293" s="1113"/>
      <c r="CE293" s="1113"/>
      <c r="CF293" s="1113"/>
      <c r="CG293" s="1113"/>
      <c r="CH293" s="1113"/>
      <c r="CI293" s="1114"/>
      <c r="CK293" s="240"/>
      <c r="CM293" s="378" t="str">
        <f t="shared" si="28"/>
        <v/>
      </c>
      <c r="CN293" s="379" t="str">
        <f t="shared" si="29"/>
        <v/>
      </c>
      <c r="CO293" s="379" t="str">
        <f t="shared" si="30"/>
        <v/>
      </c>
      <c r="CP293" s="380" t="str">
        <f t="shared" si="31"/>
        <v/>
      </c>
      <c r="CQ293" s="244"/>
      <c r="CR293" s="1100"/>
      <c r="CS293" s="1101"/>
      <c r="CT293" s="1102"/>
      <c r="CU293" s="1135"/>
      <c r="CV293" s="1136"/>
      <c r="CW293" s="1136"/>
      <c r="CX293" s="1137"/>
      <c r="CY293" s="1138"/>
      <c r="CZ293" s="1139"/>
      <c r="DA293" s="1140"/>
      <c r="DB293" s="1132"/>
      <c r="DC293" s="1133"/>
      <c r="DD293" s="1133"/>
      <c r="DE293" s="1133"/>
      <c r="DF293" s="1133"/>
      <c r="DG293" s="1134"/>
      <c r="DH293" s="580"/>
      <c r="DI293" s="1373"/>
      <c r="DJ293" s="1373"/>
      <c r="DK293" s="581"/>
      <c r="DL293" s="582"/>
      <c r="DM293" s="1372"/>
      <c r="DN293" s="1372"/>
      <c r="DO293" s="581"/>
      <c r="DP293" s="582"/>
      <c r="DQ293" s="1372"/>
      <c r="DR293" s="1372"/>
      <c r="DS293" s="583"/>
      <c r="DT293" s="1124"/>
      <c r="DU293" s="1125"/>
      <c r="DV293" s="1125"/>
      <c r="DW293" s="1124"/>
      <c r="DX293" s="1125"/>
      <c r="DY293" s="1150"/>
      <c r="DZ293" s="1362"/>
      <c r="EA293" s="1363"/>
      <c r="EB293" s="1362"/>
      <c r="EC293" s="1363"/>
      <c r="ED293" s="1362"/>
      <c r="EE293" s="1377"/>
      <c r="EF293" s="1378"/>
      <c r="EG293" s="1379"/>
      <c r="EH293" s="1379"/>
      <c r="EI293" s="1380"/>
      <c r="EJ293" s="1381"/>
      <c r="EK293" s="1381"/>
      <c r="EL293" s="1381"/>
      <c r="EM293" s="1382"/>
      <c r="EN293" s="1382"/>
      <c r="EO293" s="1382"/>
      <c r="EP293" s="1375"/>
      <c r="EQ293" s="1376"/>
      <c r="ER293" s="1113"/>
      <c r="ES293" s="1113"/>
      <c r="ET293" s="1113"/>
      <c r="EU293" s="1113"/>
      <c r="EV293" s="1113"/>
      <c r="EW293" s="1113"/>
      <c r="EX293" s="1113"/>
      <c r="EY293" s="1113"/>
      <c r="EZ293" s="1114"/>
    </row>
    <row r="294" spans="1:156" ht="30" customHeight="1" x14ac:dyDescent="0.2">
      <c r="A294" s="207">
        <f t="shared" si="32"/>
        <v>283</v>
      </c>
      <c r="B294" s="1103"/>
      <c r="C294" s="1104"/>
      <c r="D294" s="1092"/>
      <c r="E294" s="1093"/>
      <c r="F294" s="1094" t="str">
        <f t="shared" si="34"/>
        <v/>
      </c>
      <c r="G294" s="1095"/>
      <c r="H294" s="1095"/>
      <c r="I294" s="1095"/>
      <c r="J294" s="1095"/>
      <c r="K294" s="1095"/>
      <c r="L294" s="1095"/>
      <c r="M294" s="1095"/>
      <c r="N294" s="1095"/>
      <c r="O294" s="1095"/>
      <c r="P294" s="1095"/>
      <c r="Q294" s="1095"/>
      <c r="R294" s="1095"/>
      <c r="S294" s="1095"/>
      <c r="T294" s="1095"/>
      <c r="U294" s="1095"/>
      <c r="V294" s="1095"/>
      <c r="W294" s="1096"/>
      <c r="X294" s="1299">
        <f t="shared" si="33"/>
        <v>0</v>
      </c>
      <c r="Y294" s="1300"/>
      <c r="Z294" s="1301"/>
      <c r="AA294" s="1100"/>
      <c r="AB294" s="1101"/>
      <c r="AC294" s="1102"/>
      <c r="AD294" s="1135"/>
      <c r="AE294" s="1136"/>
      <c r="AF294" s="1136"/>
      <c r="AG294" s="1137"/>
      <c r="AH294" s="1138"/>
      <c r="AI294" s="1139"/>
      <c r="AJ294" s="1140"/>
      <c r="AK294" s="1132"/>
      <c r="AL294" s="1133"/>
      <c r="AM294" s="1133"/>
      <c r="AN294" s="1133"/>
      <c r="AO294" s="1133"/>
      <c r="AP294" s="1134"/>
      <c r="AQ294" s="642" t="str">
        <f>IF(AK294="","",VLOOKUP(AK294,ﾃﾞｰﾀ一覧!$AH$4:$AR$66,2,FALSE))</f>
        <v/>
      </c>
      <c r="AR294" s="1084"/>
      <c r="AS294" s="1084"/>
      <c r="AT294" s="643" t="str">
        <f>IF(AK294="","",VLOOKUP(AK294,ﾃﾞｰﾀ一覧!$AH$4:$AR$66,3,FALSE))</f>
        <v/>
      </c>
      <c r="AU294" s="644" t="str">
        <f>IF(AK294="","",VLOOKUP(AK294,ﾃﾞｰﾀ一覧!$AH$4:$AR$66,5,FALSE))</f>
        <v/>
      </c>
      <c r="AV294" s="1084"/>
      <c r="AW294" s="1084"/>
      <c r="AX294" s="643" t="str">
        <f>IF(AK294="","",VLOOKUP(AK294,ﾃﾞｰﾀ一覧!$AH$4:$AR$66,6,FALSE))</f>
        <v/>
      </c>
      <c r="AY294" s="649" t="str">
        <f>IF(AK294="","",VLOOKUP(AK294,ﾃﾞｰﾀ一覧!$AH$4:$AR$66,8,FALSE))</f>
        <v/>
      </c>
      <c r="AZ294" s="1084"/>
      <c r="BA294" s="1084"/>
      <c r="BB294" s="388" t="str">
        <f>IF(AK294="","",VLOOKUP(AK294,ﾃﾞｰﾀ一覧!$AH$4:$AR$66,9,FALSE))</f>
        <v/>
      </c>
      <c r="BC294" s="1124"/>
      <c r="BD294" s="1125"/>
      <c r="BE294" s="1125"/>
      <c r="BF294" s="1124"/>
      <c r="BG294" s="1125"/>
      <c r="BH294" s="1125"/>
      <c r="BI294" s="1124"/>
      <c r="BJ294" s="1125"/>
      <c r="BK294" s="1150"/>
      <c r="BL294" s="1154"/>
      <c r="BM294" s="1155"/>
      <c r="BN294" s="1156"/>
      <c r="BO294" s="1109" t="str">
        <f>IF($AK294="","",IF($BF294="","",IF($BF294=ﾃﾞｰﾀ一覧!$U$37,"",IF($BF294=ﾃﾞｰﾀ一覧!$U$38,"",IF($AH294=ﾃﾞｰﾀ一覧!$U$25,VLOOKUP($AK294,ﾃﾞｰﾀ一覧!$AH$43:$AR$66,10,FALSE),VLOOKUP($AK294,ﾃﾞｰﾀ一覧!$AH$4:$AR$66,10,FALSE))))))</f>
        <v/>
      </c>
      <c r="BP294" s="1110"/>
      <c r="BQ294" s="1110"/>
      <c r="BR294" s="1111"/>
      <c r="BS294" s="1115">
        <f>IF($BL294="",0,VLOOKUP($BL294,ﾃﾞｰﾀ一覧!$AY$4:$BB$16,3,FALSE))</f>
        <v>0</v>
      </c>
      <c r="BT294" s="1115"/>
      <c r="BU294" s="1115"/>
      <c r="BV294" s="1112" t="str">
        <f>IF($BO294="","",IF($BF294=ﾃﾞｰﾀ一覧!$U$37,"",IF($BF294=ﾃﾞｰﾀ一覧!$U$38,"",IF($BO294=ﾃﾞｰﾀ一覧!$AT$27,ﾃﾞｰﾀ一覧!$AT$27,VLOOKUP($AK294,ﾃﾞｰﾀ一覧!$AH$4:$AR$66,11,FALSE)*IF($BO294=ﾃﾞｰﾀ一覧!$AT$17,($AR294+1)*($AV294+1),IF($BO294=ﾃﾞｰﾀ一覧!$AT$22,IF(COUNTIF($AD294,"*天端*"),ﾃﾞｰﾀ一覧!$AU$43/2,ﾃﾞｰﾀ一覧!$AU$43/3),IF($BO294=ﾃﾞｰﾀ一覧!$AT$20,$AR294*$AV294,IF($BO294=ﾃﾞｰﾀ一覧!$AT$21,$AV294,1))))))))</f>
        <v/>
      </c>
      <c r="BW294" s="1112"/>
      <c r="BX294" s="1112"/>
      <c r="BY294" s="1088" t="str">
        <f>IF($B294="","",IF($AH294="","",IF($CK294=ﾃﾞｰﾀ一覧!$U$53,ﾃﾞｰﾀ一覧!$U$61,IF($AH294=ﾃﾞｰﾀ一覧!$U$21,ﾃﾞｰﾀ一覧!$U$60,IF(OR($AH294=ﾃﾞｰﾀ一覧!$U$19,$AH294=ﾃﾞｰﾀ一覧!$U$20,$AH294=ﾃﾞｰﾀ一覧!$U$23,$AH294=ﾃﾞｰﾀ一覧!$U$22,$AH294=ﾃﾞｰﾀ一覧!$U$18,AH294=ﾃﾞｰﾀ一覧!$U$25),ﾃﾞｰﾀ一覧!$U$59,ﾃﾞｰﾀ一覧!$U$62)))))</f>
        <v/>
      </c>
      <c r="BZ294" s="1089"/>
      <c r="CA294" s="1113"/>
      <c r="CB294" s="1113"/>
      <c r="CC294" s="1113"/>
      <c r="CD294" s="1113"/>
      <c r="CE294" s="1113"/>
      <c r="CF294" s="1113"/>
      <c r="CG294" s="1113"/>
      <c r="CH294" s="1113"/>
      <c r="CI294" s="1114"/>
      <c r="CK294" s="240"/>
      <c r="CM294" s="378" t="str">
        <f t="shared" si="28"/>
        <v/>
      </c>
      <c r="CN294" s="379" t="str">
        <f t="shared" si="29"/>
        <v/>
      </c>
      <c r="CO294" s="379" t="str">
        <f t="shared" si="30"/>
        <v/>
      </c>
      <c r="CP294" s="380" t="str">
        <f t="shared" si="31"/>
        <v/>
      </c>
      <c r="CQ294" s="244"/>
      <c r="CR294" s="1100"/>
      <c r="CS294" s="1101"/>
      <c r="CT294" s="1102"/>
      <c r="CU294" s="1135"/>
      <c r="CV294" s="1136"/>
      <c r="CW294" s="1136"/>
      <c r="CX294" s="1137"/>
      <c r="CY294" s="1138"/>
      <c r="CZ294" s="1139"/>
      <c r="DA294" s="1140"/>
      <c r="DB294" s="1132"/>
      <c r="DC294" s="1133"/>
      <c r="DD294" s="1133"/>
      <c r="DE294" s="1133"/>
      <c r="DF294" s="1133"/>
      <c r="DG294" s="1134"/>
      <c r="DH294" s="580"/>
      <c r="DI294" s="1372"/>
      <c r="DJ294" s="1372"/>
      <c r="DK294" s="581"/>
      <c r="DL294" s="582"/>
      <c r="DM294" s="1372"/>
      <c r="DN294" s="1372"/>
      <c r="DO294" s="581"/>
      <c r="DP294" s="582"/>
      <c r="DQ294" s="1372"/>
      <c r="DR294" s="1372"/>
      <c r="DS294" s="583"/>
      <c r="DT294" s="1124"/>
      <c r="DU294" s="1125"/>
      <c r="DV294" s="1125"/>
      <c r="DW294" s="1124"/>
      <c r="DX294" s="1125"/>
      <c r="DY294" s="1150"/>
      <c r="DZ294" s="1362"/>
      <c r="EA294" s="1363"/>
      <c r="EB294" s="1362"/>
      <c r="EC294" s="1363"/>
      <c r="ED294" s="1362"/>
      <c r="EE294" s="1377"/>
      <c r="EF294" s="1378"/>
      <c r="EG294" s="1379"/>
      <c r="EH294" s="1379"/>
      <c r="EI294" s="1380"/>
      <c r="EJ294" s="1381"/>
      <c r="EK294" s="1381"/>
      <c r="EL294" s="1381"/>
      <c r="EM294" s="1382"/>
      <c r="EN294" s="1382"/>
      <c r="EO294" s="1382"/>
      <c r="EP294" s="1375"/>
      <c r="EQ294" s="1376"/>
      <c r="ER294" s="1113"/>
      <c r="ES294" s="1113"/>
      <c r="ET294" s="1113"/>
      <c r="EU294" s="1113"/>
      <c r="EV294" s="1113"/>
      <c r="EW294" s="1113"/>
      <c r="EX294" s="1113"/>
      <c r="EY294" s="1113"/>
      <c r="EZ294" s="1114"/>
    </row>
    <row r="295" spans="1:156" ht="30" customHeight="1" x14ac:dyDescent="0.2">
      <c r="A295" s="207">
        <f t="shared" si="32"/>
        <v>284</v>
      </c>
      <c r="B295" s="1103"/>
      <c r="C295" s="1104"/>
      <c r="D295" s="1092"/>
      <c r="E295" s="1093"/>
      <c r="F295" s="1094" t="str">
        <f t="shared" si="34"/>
        <v/>
      </c>
      <c r="G295" s="1095"/>
      <c r="H295" s="1095"/>
      <c r="I295" s="1095"/>
      <c r="J295" s="1095"/>
      <c r="K295" s="1095"/>
      <c r="L295" s="1095"/>
      <c r="M295" s="1095"/>
      <c r="N295" s="1095"/>
      <c r="O295" s="1095"/>
      <c r="P295" s="1095"/>
      <c r="Q295" s="1095"/>
      <c r="R295" s="1095"/>
      <c r="S295" s="1095"/>
      <c r="T295" s="1095"/>
      <c r="U295" s="1095"/>
      <c r="V295" s="1095"/>
      <c r="W295" s="1096"/>
      <c r="X295" s="1299">
        <f t="shared" si="33"/>
        <v>0</v>
      </c>
      <c r="Y295" s="1300"/>
      <c r="Z295" s="1301"/>
      <c r="AA295" s="1100"/>
      <c r="AB295" s="1101"/>
      <c r="AC295" s="1102"/>
      <c r="AD295" s="1135"/>
      <c r="AE295" s="1136"/>
      <c r="AF295" s="1136"/>
      <c r="AG295" s="1137"/>
      <c r="AH295" s="1138"/>
      <c r="AI295" s="1139"/>
      <c r="AJ295" s="1140"/>
      <c r="AK295" s="1132"/>
      <c r="AL295" s="1133"/>
      <c r="AM295" s="1133"/>
      <c r="AN295" s="1133"/>
      <c r="AO295" s="1133"/>
      <c r="AP295" s="1134"/>
      <c r="AQ295" s="642" t="str">
        <f>IF(AK295="","",VLOOKUP(AK295,ﾃﾞｰﾀ一覧!$AH$4:$AR$66,2,FALSE))</f>
        <v/>
      </c>
      <c r="AR295" s="1084"/>
      <c r="AS295" s="1084"/>
      <c r="AT295" s="643" t="str">
        <f>IF(AK295="","",VLOOKUP(AK295,ﾃﾞｰﾀ一覧!$AH$4:$AR$66,3,FALSE))</f>
        <v/>
      </c>
      <c r="AU295" s="644" t="str">
        <f>IF(AK295="","",VLOOKUP(AK295,ﾃﾞｰﾀ一覧!$AH$4:$AR$66,5,FALSE))</f>
        <v/>
      </c>
      <c r="AV295" s="1084"/>
      <c r="AW295" s="1084"/>
      <c r="AX295" s="643" t="str">
        <f>IF(AK295="","",VLOOKUP(AK295,ﾃﾞｰﾀ一覧!$AH$4:$AR$66,6,FALSE))</f>
        <v/>
      </c>
      <c r="AY295" s="649" t="str">
        <f>IF(AK295="","",VLOOKUP(AK295,ﾃﾞｰﾀ一覧!$AH$4:$AR$66,8,FALSE))</f>
        <v/>
      </c>
      <c r="AZ295" s="1084"/>
      <c r="BA295" s="1084"/>
      <c r="BB295" s="388" t="str">
        <f>IF(AK295="","",VLOOKUP(AK295,ﾃﾞｰﾀ一覧!$AH$4:$AR$66,9,FALSE))</f>
        <v/>
      </c>
      <c r="BC295" s="1124"/>
      <c r="BD295" s="1125"/>
      <c r="BE295" s="1125"/>
      <c r="BF295" s="1124"/>
      <c r="BG295" s="1125"/>
      <c r="BH295" s="1125"/>
      <c r="BI295" s="1124"/>
      <c r="BJ295" s="1125"/>
      <c r="BK295" s="1150"/>
      <c r="BL295" s="1154"/>
      <c r="BM295" s="1155"/>
      <c r="BN295" s="1156"/>
      <c r="BO295" s="1109" t="str">
        <f>IF($AK295="","",IF($BF295="","",IF($BF295=ﾃﾞｰﾀ一覧!$U$37,"",IF($BF295=ﾃﾞｰﾀ一覧!$U$38,"",IF($AH295=ﾃﾞｰﾀ一覧!$U$25,VLOOKUP($AK295,ﾃﾞｰﾀ一覧!$AH$43:$AR$66,10,FALSE),VLOOKUP($AK295,ﾃﾞｰﾀ一覧!$AH$4:$AR$66,10,FALSE))))))</f>
        <v/>
      </c>
      <c r="BP295" s="1110"/>
      <c r="BQ295" s="1110"/>
      <c r="BR295" s="1111"/>
      <c r="BS295" s="1115">
        <f>IF($BL295="",0,VLOOKUP($BL295,ﾃﾞｰﾀ一覧!$AY$4:$BB$16,3,FALSE))</f>
        <v>0</v>
      </c>
      <c r="BT295" s="1115"/>
      <c r="BU295" s="1115"/>
      <c r="BV295" s="1112" t="str">
        <f>IF($BO295="","",IF($BF295=ﾃﾞｰﾀ一覧!$U$37,"",IF($BF295=ﾃﾞｰﾀ一覧!$U$38,"",IF($BO295=ﾃﾞｰﾀ一覧!$AT$27,ﾃﾞｰﾀ一覧!$AT$27,VLOOKUP($AK295,ﾃﾞｰﾀ一覧!$AH$4:$AR$66,11,FALSE)*IF($BO295=ﾃﾞｰﾀ一覧!$AT$17,($AR295+1)*($AV295+1),IF($BO295=ﾃﾞｰﾀ一覧!$AT$22,IF(COUNTIF($AD295,"*天端*"),ﾃﾞｰﾀ一覧!$AU$43/2,ﾃﾞｰﾀ一覧!$AU$43/3),IF($BO295=ﾃﾞｰﾀ一覧!$AT$20,$AR295*$AV295,IF($BO295=ﾃﾞｰﾀ一覧!$AT$21,$AV295,1))))))))</f>
        <v/>
      </c>
      <c r="BW295" s="1112"/>
      <c r="BX295" s="1112"/>
      <c r="BY295" s="1088" t="str">
        <f>IF($B295="","",IF($AH295="","",IF($CK295=ﾃﾞｰﾀ一覧!$U$53,ﾃﾞｰﾀ一覧!$U$61,IF($AH295=ﾃﾞｰﾀ一覧!$U$21,ﾃﾞｰﾀ一覧!$U$60,IF(OR($AH295=ﾃﾞｰﾀ一覧!$U$19,$AH295=ﾃﾞｰﾀ一覧!$U$20,$AH295=ﾃﾞｰﾀ一覧!$U$23,$AH295=ﾃﾞｰﾀ一覧!$U$22,$AH295=ﾃﾞｰﾀ一覧!$U$18,AH295=ﾃﾞｰﾀ一覧!$U$25),ﾃﾞｰﾀ一覧!$U$59,ﾃﾞｰﾀ一覧!$U$62)))))</f>
        <v/>
      </c>
      <c r="BZ295" s="1089"/>
      <c r="CA295" s="1113"/>
      <c r="CB295" s="1113"/>
      <c r="CC295" s="1113"/>
      <c r="CD295" s="1113"/>
      <c r="CE295" s="1113"/>
      <c r="CF295" s="1113"/>
      <c r="CG295" s="1113"/>
      <c r="CH295" s="1113"/>
      <c r="CI295" s="1114"/>
      <c r="CK295" s="240"/>
      <c r="CM295" s="378" t="str">
        <f t="shared" si="28"/>
        <v/>
      </c>
      <c r="CN295" s="379" t="str">
        <f t="shared" si="29"/>
        <v/>
      </c>
      <c r="CO295" s="379" t="str">
        <f t="shared" si="30"/>
        <v/>
      </c>
      <c r="CP295" s="380" t="str">
        <f t="shared" si="31"/>
        <v/>
      </c>
      <c r="CQ295" s="244"/>
      <c r="CR295" s="1100"/>
      <c r="CS295" s="1101"/>
      <c r="CT295" s="1102"/>
      <c r="CU295" s="1135"/>
      <c r="CV295" s="1136"/>
      <c r="CW295" s="1136"/>
      <c r="CX295" s="1137"/>
      <c r="CY295" s="1138"/>
      <c r="CZ295" s="1139"/>
      <c r="DA295" s="1140"/>
      <c r="DB295" s="1132"/>
      <c r="DC295" s="1133"/>
      <c r="DD295" s="1133"/>
      <c r="DE295" s="1133"/>
      <c r="DF295" s="1133"/>
      <c r="DG295" s="1134"/>
      <c r="DH295" s="580"/>
      <c r="DI295" s="1372"/>
      <c r="DJ295" s="1372"/>
      <c r="DK295" s="581"/>
      <c r="DL295" s="582"/>
      <c r="DM295" s="1372"/>
      <c r="DN295" s="1372"/>
      <c r="DO295" s="581"/>
      <c r="DP295" s="582"/>
      <c r="DQ295" s="1372"/>
      <c r="DR295" s="1372"/>
      <c r="DS295" s="583"/>
      <c r="DT295" s="1124"/>
      <c r="DU295" s="1125"/>
      <c r="DV295" s="1125"/>
      <c r="DW295" s="1124"/>
      <c r="DX295" s="1125"/>
      <c r="DY295" s="1150"/>
      <c r="DZ295" s="1362"/>
      <c r="EA295" s="1363"/>
      <c r="EB295" s="1362"/>
      <c r="EC295" s="1363"/>
      <c r="ED295" s="1362"/>
      <c r="EE295" s="1377"/>
      <c r="EF295" s="1378"/>
      <c r="EG295" s="1379"/>
      <c r="EH295" s="1379"/>
      <c r="EI295" s="1380"/>
      <c r="EJ295" s="1381"/>
      <c r="EK295" s="1381"/>
      <c r="EL295" s="1381"/>
      <c r="EM295" s="1382"/>
      <c r="EN295" s="1382"/>
      <c r="EO295" s="1382"/>
      <c r="EP295" s="1375"/>
      <c r="EQ295" s="1376"/>
      <c r="ER295" s="1113"/>
      <c r="ES295" s="1113"/>
      <c r="ET295" s="1113"/>
      <c r="EU295" s="1113"/>
      <c r="EV295" s="1113"/>
      <c r="EW295" s="1113"/>
      <c r="EX295" s="1113"/>
      <c r="EY295" s="1113"/>
      <c r="EZ295" s="1114"/>
    </row>
    <row r="296" spans="1:156" ht="30" customHeight="1" x14ac:dyDescent="0.2">
      <c r="A296" s="207">
        <f t="shared" si="32"/>
        <v>285</v>
      </c>
      <c r="B296" s="1103"/>
      <c r="C296" s="1104"/>
      <c r="D296" s="1092"/>
      <c r="E296" s="1093"/>
      <c r="F296" s="1094" t="str">
        <f t="shared" si="34"/>
        <v/>
      </c>
      <c r="G296" s="1095"/>
      <c r="H296" s="1095"/>
      <c r="I296" s="1095"/>
      <c r="J296" s="1095"/>
      <c r="K296" s="1095"/>
      <c r="L296" s="1095"/>
      <c r="M296" s="1095"/>
      <c r="N296" s="1095"/>
      <c r="O296" s="1095"/>
      <c r="P296" s="1095"/>
      <c r="Q296" s="1095"/>
      <c r="R296" s="1095"/>
      <c r="S296" s="1095"/>
      <c r="T296" s="1095"/>
      <c r="U296" s="1095"/>
      <c r="V296" s="1095"/>
      <c r="W296" s="1096"/>
      <c r="X296" s="1299">
        <f t="shared" si="33"/>
        <v>0</v>
      </c>
      <c r="Y296" s="1300"/>
      <c r="Z296" s="1301"/>
      <c r="AA296" s="1100"/>
      <c r="AB296" s="1101"/>
      <c r="AC296" s="1102"/>
      <c r="AD296" s="1135"/>
      <c r="AE296" s="1136"/>
      <c r="AF296" s="1136"/>
      <c r="AG296" s="1137"/>
      <c r="AH296" s="1138"/>
      <c r="AI296" s="1139"/>
      <c r="AJ296" s="1140"/>
      <c r="AK296" s="1132"/>
      <c r="AL296" s="1133"/>
      <c r="AM296" s="1133"/>
      <c r="AN296" s="1133"/>
      <c r="AO296" s="1133"/>
      <c r="AP296" s="1134"/>
      <c r="AQ296" s="642" t="str">
        <f>IF(AK296="","",VLOOKUP(AK296,ﾃﾞｰﾀ一覧!$AH$4:$AR$66,2,FALSE))</f>
        <v/>
      </c>
      <c r="AR296" s="1084"/>
      <c r="AS296" s="1084"/>
      <c r="AT296" s="643" t="str">
        <f>IF(AK296="","",VLOOKUP(AK296,ﾃﾞｰﾀ一覧!$AH$4:$AR$66,3,FALSE))</f>
        <v/>
      </c>
      <c r="AU296" s="644" t="str">
        <f>IF(AK296="","",VLOOKUP(AK296,ﾃﾞｰﾀ一覧!$AH$4:$AR$66,5,FALSE))</f>
        <v/>
      </c>
      <c r="AV296" s="1084"/>
      <c r="AW296" s="1084"/>
      <c r="AX296" s="643" t="str">
        <f>IF(AK296="","",VLOOKUP(AK296,ﾃﾞｰﾀ一覧!$AH$4:$AR$66,6,FALSE))</f>
        <v/>
      </c>
      <c r="AY296" s="649" t="str">
        <f>IF(AK296="","",VLOOKUP(AK296,ﾃﾞｰﾀ一覧!$AH$4:$AR$66,8,FALSE))</f>
        <v/>
      </c>
      <c r="AZ296" s="1084"/>
      <c r="BA296" s="1084"/>
      <c r="BB296" s="388" t="str">
        <f>IF(AK296="","",VLOOKUP(AK296,ﾃﾞｰﾀ一覧!$AH$4:$AR$66,9,FALSE))</f>
        <v/>
      </c>
      <c r="BC296" s="1124"/>
      <c r="BD296" s="1125"/>
      <c r="BE296" s="1125"/>
      <c r="BF296" s="1124"/>
      <c r="BG296" s="1125"/>
      <c r="BH296" s="1125"/>
      <c r="BI296" s="1124"/>
      <c r="BJ296" s="1125"/>
      <c r="BK296" s="1150"/>
      <c r="BL296" s="1154"/>
      <c r="BM296" s="1155"/>
      <c r="BN296" s="1156"/>
      <c r="BO296" s="1109" t="str">
        <f>IF($AK296="","",IF($BF296="","",IF($BF296=ﾃﾞｰﾀ一覧!$U$37,"",IF($BF296=ﾃﾞｰﾀ一覧!$U$38,"",IF($AH296=ﾃﾞｰﾀ一覧!$U$25,VLOOKUP($AK296,ﾃﾞｰﾀ一覧!$AH$43:$AR$66,10,FALSE),VLOOKUP($AK296,ﾃﾞｰﾀ一覧!$AH$4:$AR$66,10,FALSE))))))</f>
        <v/>
      </c>
      <c r="BP296" s="1110"/>
      <c r="BQ296" s="1110"/>
      <c r="BR296" s="1111"/>
      <c r="BS296" s="1115">
        <f>IF($BL296="",0,VLOOKUP($BL296,ﾃﾞｰﾀ一覧!$AY$4:$BB$16,3,FALSE))</f>
        <v>0</v>
      </c>
      <c r="BT296" s="1115"/>
      <c r="BU296" s="1115"/>
      <c r="BV296" s="1112" t="str">
        <f>IF($BO296="","",IF($BF296=ﾃﾞｰﾀ一覧!$U$37,"",IF($BF296=ﾃﾞｰﾀ一覧!$U$38,"",IF($BO296=ﾃﾞｰﾀ一覧!$AT$27,ﾃﾞｰﾀ一覧!$AT$27,VLOOKUP($AK296,ﾃﾞｰﾀ一覧!$AH$4:$AR$66,11,FALSE)*IF($BO296=ﾃﾞｰﾀ一覧!$AT$17,($AR296+1)*($AV296+1),IF($BO296=ﾃﾞｰﾀ一覧!$AT$22,IF(COUNTIF($AD296,"*天端*"),ﾃﾞｰﾀ一覧!$AU$43/2,ﾃﾞｰﾀ一覧!$AU$43/3),IF($BO296=ﾃﾞｰﾀ一覧!$AT$20,$AR296*$AV296,IF($BO296=ﾃﾞｰﾀ一覧!$AT$21,$AV296,1))))))))</f>
        <v/>
      </c>
      <c r="BW296" s="1112"/>
      <c r="BX296" s="1112"/>
      <c r="BY296" s="1088" t="str">
        <f>IF($B296="","",IF($AH296="","",IF($CK296=ﾃﾞｰﾀ一覧!$U$53,ﾃﾞｰﾀ一覧!$U$61,IF($AH296=ﾃﾞｰﾀ一覧!$U$21,ﾃﾞｰﾀ一覧!$U$60,IF(OR($AH296=ﾃﾞｰﾀ一覧!$U$19,$AH296=ﾃﾞｰﾀ一覧!$U$20,$AH296=ﾃﾞｰﾀ一覧!$U$23,$AH296=ﾃﾞｰﾀ一覧!$U$22,$AH296=ﾃﾞｰﾀ一覧!$U$18,AH296=ﾃﾞｰﾀ一覧!$U$25),ﾃﾞｰﾀ一覧!$U$59,ﾃﾞｰﾀ一覧!$U$62)))))</f>
        <v/>
      </c>
      <c r="BZ296" s="1089"/>
      <c r="CA296" s="1113"/>
      <c r="CB296" s="1113"/>
      <c r="CC296" s="1113"/>
      <c r="CD296" s="1113"/>
      <c r="CE296" s="1113"/>
      <c r="CF296" s="1113"/>
      <c r="CG296" s="1113"/>
      <c r="CH296" s="1113"/>
      <c r="CI296" s="1114"/>
      <c r="CK296" s="240"/>
      <c r="CM296" s="378" t="str">
        <f t="shared" si="28"/>
        <v/>
      </c>
      <c r="CN296" s="379" t="str">
        <f t="shared" si="29"/>
        <v/>
      </c>
      <c r="CO296" s="379" t="str">
        <f t="shared" si="30"/>
        <v/>
      </c>
      <c r="CP296" s="380" t="str">
        <f t="shared" si="31"/>
        <v/>
      </c>
      <c r="CQ296" s="244"/>
      <c r="CR296" s="1100"/>
      <c r="CS296" s="1101"/>
      <c r="CT296" s="1102"/>
      <c r="CU296" s="1135"/>
      <c r="CV296" s="1136"/>
      <c r="CW296" s="1136"/>
      <c r="CX296" s="1137"/>
      <c r="CY296" s="1138"/>
      <c r="CZ296" s="1139"/>
      <c r="DA296" s="1140"/>
      <c r="DB296" s="1132"/>
      <c r="DC296" s="1133"/>
      <c r="DD296" s="1133"/>
      <c r="DE296" s="1133"/>
      <c r="DF296" s="1133"/>
      <c r="DG296" s="1134"/>
      <c r="DH296" s="580"/>
      <c r="DI296" s="1372"/>
      <c r="DJ296" s="1372"/>
      <c r="DK296" s="581"/>
      <c r="DL296" s="582"/>
      <c r="DM296" s="1372"/>
      <c r="DN296" s="1372"/>
      <c r="DO296" s="581"/>
      <c r="DP296" s="582"/>
      <c r="DQ296" s="1372"/>
      <c r="DR296" s="1372"/>
      <c r="DS296" s="583"/>
      <c r="DT296" s="1124"/>
      <c r="DU296" s="1125"/>
      <c r="DV296" s="1125"/>
      <c r="DW296" s="1124"/>
      <c r="DX296" s="1125"/>
      <c r="DY296" s="1150"/>
      <c r="DZ296" s="1362"/>
      <c r="EA296" s="1363"/>
      <c r="EB296" s="1362"/>
      <c r="EC296" s="1363"/>
      <c r="ED296" s="1362"/>
      <c r="EE296" s="1377"/>
      <c r="EF296" s="1378"/>
      <c r="EG296" s="1379"/>
      <c r="EH296" s="1379"/>
      <c r="EI296" s="1380"/>
      <c r="EJ296" s="1381"/>
      <c r="EK296" s="1381"/>
      <c r="EL296" s="1381"/>
      <c r="EM296" s="1382"/>
      <c r="EN296" s="1382"/>
      <c r="EO296" s="1382"/>
      <c r="EP296" s="1375"/>
      <c r="EQ296" s="1376"/>
      <c r="ER296" s="1113"/>
      <c r="ES296" s="1113"/>
      <c r="ET296" s="1113"/>
      <c r="EU296" s="1113"/>
      <c r="EV296" s="1113"/>
      <c r="EW296" s="1113"/>
      <c r="EX296" s="1113"/>
      <c r="EY296" s="1113"/>
      <c r="EZ296" s="1114"/>
    </row>
    <row r="297" spans="1:156" ht="30" customHeight="1" x14ac:dyDescent="0.2">
      <c r="A297" s="207">
        <f t="shared" si="32"/>
        <v>286</v>
      </c>
      <c r="B297" s="1103"/>
      <c r="C297" s="1104"/>
      <c r="D297" s="1092"/>
      <c r="E297" s="1093"/>
      <c r="F297" s="1094" t="str">
        <f t="shared" si="34"/>
        <v/>
      </c>
      <c r="G297" s="1095"/>
      <c r="H297" s="1095"/>
      <c r="I297" s="1095"/>
      <c r="J297" s="1095"/>
      <c r="K297" s="1095"/>
      <c r="L297" s="1095"/>
      <c r="M297" s="1095"/>
      <c r="N297" s="1095"/>
      <c r="O297" s="1095"/>
      <c r="P297" s="1095"/>
      <c r="Q297" s="1095"/>
      <c r="R297" s="1095"/>
      <c r="S297" s="1095"/>
      <c r="T297" s="1095"/>
      <c r="U297" s="1095"/>
      <c r="V297" s="1095"/>
      <c r="W297" s="1096"/>
      <c r="X297" s="1299">
        <f t="shared" si="33"/>
        <v>0</v>
      </c>
      <c r="Y297" s="1300"/>
      <c r="Z297" s="1301"/>
      <c r="AA297" s="1100"/>
      <c r="AB297" s="1101"/>
      <c r="AC297" s="1102"/>
      <c r="AD297" s="1135"/>
      <c r="AE297" s="1136"/>
      <c r="AF297" s="1136"/>
      <c r="AG297" s="1137"/>
      <c r="AH297" s="1138"/>
      <c r="AI297" s="1139"/>
      <c r="AJ297" s="1140"/>
      <c r="AK297" s="1132"/>
      <c r="AL297" s="1133"/>
      <c r="AM297" s="1133"/>
      <c r="AN297" s="1133"/>
      <c r="AO297" s="1133"/>
      <c r="AP297" s="1134"/>
      <c r="AQ297" s="642" t="str">
        <f>IF(AK297="","",VLOOKUP(AK297,ﾃﾞｰﾀ一覧!$AH$4:$AR$66,2,FALSE))</f>
        <v/>
      </c>
      <c r="AR297" s="1084"/>
      <c r="AS297" s="1084"/>
      <c r="AT297" s="643" t="str">
        <f>IF(AK297="","",VLOOKUP(AK297,ﾃﾞｰﾀ一覧!$AH$4:$AR$66,3,FALSE))</f>
        <v/>
      </c>
      <c r="AU297" s="644" t="str">
        <f>IF(AK297="","",VLOOKUP(AK297,ﾃﾞｰﾀ一覧!$AH$4:$AR$66,5,FALSE))</f>
        <v/>
      </c>
      <c r="AV297" s="1084"/>
      <c r="AW297" s="1084"/>
      <c r="AX297" s="643" t="str">
        <f>IF(AK297="","",VLOOKUP(AK297,ﾃﾞｰﾀ一覧!$AH$4:$AR$66,6,FALSE))</f>
        <v/>
      </c>
      <c r="AY297" s="649" t="str">
        <f>IF(AK297="","",VLOOKUP(AK297,ﾃﾞｰﾀ一覧!$AH$4:$AR$66,8,FALSE))</f>
        <v/>
      </c>
      <c r="AZ297" s="1084"/>
      <c r="BA297" s="1084"/>
      <c r="BB297" s="388" t="str">
        <f>IF(AK297="","",VLOOKUP(AK297,ﾃﾞｰﾀ一覧!$AH$4:$AR$66,9,FALSE))</f>
        <v/>
      </c>
      <c r="BC297" s="1124"/>
      <c r="BD297" s="1125"/>
      <c r="BE297" s="1125"/>
      <c r="BF297" s="1124"/>
      <c r="BG297" s="1125"/>
      <c r="BH297" s="1125"/>
      <c r="BI297" s="1124"/>
      <c r="BJ297" s="1125"/>
      <c r="BK297" s="1150"/>
      <c r="BL297" s="1154"/>
      <c r="BM297" s="1155"/>
      <c r="BN297" s="1156"/>
      <c r="BO297" s="1109" t="str">
        <f>IF($AK297="","",IF($BF297="","",IF($BF297=ﾃﾞｰﾀ一覧!$U$37,"",IF($BF297=ﾃﾞｰﾀ一覧!$U$38,"",IF($AH297=ﾃﾞｰﾀ一覧!$U$25,VLOOKUP($AK297,ﾃﾞｰﾀ一覧!$AH$43:$AR$66,10,FALSE),VLOOKUP($AK297,ﾃﾞｰﾀ一覧!$AH$4:$AR$66,10,FALSE))))))</f>
        <v/>
      </c>
      <c r="BP297" s="1110"/>
      <c r="BQ297" s="1110"/>
      <c r="BR297" s="1111"/>
      <c r="BS297" s="1115">
        <f>IF($BL297="",0,VLOOKUP($BL297,ﾃﾞｰﾀ一覧!$AY$4:$BB$16,3,FALSE))</f>
        <v>0</v>
      </c>
      <c r="BT297" s="1115"/>
      <c r="BU297" s="1115"/>
      <c r="BV297" s="1112" t="str">
        <f>IF($BO297="","",IF($BF297=ﾃﾞｰﾀ一覧!$U$37,"",IF($BF297=ﾃﾞｰﾀ一覧!$U$38,"",IF($BO297=ﾃﾞｰﾀ一覧!$AT$27,ﾃﾞｰﾀ一覧!$AT$27,VLOOKUP($AK297,ﾃﾞｰﾀ一覧!$AH$4:$AR$66,11,FALSE)*IF($BO297=ﾃﾞｰﾀ一覧!$AT$17,($AR297+1)*($AV297+1),IF($BO297=ﾃﾞｰﾀ一覧!$AT$22,IF(COUNTIF($AD297,"*天端*"),ﾃﾞｰﾀ一覧!$AU$43/2,ﾃﾞｰﾀ一覧!$AU$43/3),IF($BO297=ﾃﾞｰﾀ一覧!$AT$20,$AR297*$AV297,IF($BO297=ﾃﾞｰﾀ一覧!$AT$21,$AV297,1))))))))</f>
        <v/>
      </c>
      <c r="BW297" s="1112"/>
      <c r="BX297" s="1112"/>
      <c r="BY297" s="1088" t="str">
        <f>IF($B297="","",IF($AH297="","",IF($CK297=ﾃﾞｰﾀ一覧!$U$53,ﾃﾞｰﾀ一覧!$U$61,IF($AH297=ﾃﾞｰﾀ一覧!$U$21,ﾃﾞｰﾀ一覧!$U$60,IF(OR($AH297=ﾃﾞｰﾀ一覧!$U$19,$AH297=ﾃﾞｰﾀ一覧!$U$20,$AH297=ﾃﾞｰﾀ一覧!$U$23,$AH297=ﾃﾞｰﾀ一覧!$U$22,$AH297=ﾃﾞｰﾀ一覧!$U$18,AH297=ﾃﾞｰﾀ一覧!$U$25),ﾃﾞｰﾀ一覧!$U$59,ﾃﾞｰﾀ一覧!$U$62)))))</f>
        <v/>
      </c>
      <c r="BZ297" s="1089"/>
      <c r="CA297" s="1113"/>
      <c r="CB297" s="1113"/>
      <c r="CC297" s="1113"/>
      <c r="CD297" s="1113"/>
      <c r="CE297" s="1113"/>
      <c r="CF297" s="1113"/>
      <c r="CG297" s="1113"/>
      <c r="CH297" s="1113"/>
      <c r="CI297" s="1114"/>
      <c r="CK297" s="240"/>
      <c r="CM297" s="378" t="str">
        <f t="shared" si="28"/>
        <v/>
      </c>
      <c r="CN297" s="379" t="str">
        <f t="shared" si="29"/>
        <v/>
      </c>
      <c r="CO297" s="379" t="str">
        <f t="shared" si="30"/>
        <v/>
      </c>
      <c r="CP297" s="380" t="str">
        <f t="shared" si="31"/>
        <v/>
      </c>
      <c r="CQ297" s="244"/>
      <c r="CR297" s="1100"/>
      <c r="CS297" s="1101"/>
      <c r="CT297" s="1102"/>
      <c r="CU297" s="1135"/>
      <c r="CV297" s="1136"/>
      <c r="CW297" s="1136"/>
      <c r="CX297" s="1137"/>
      <c r="CY297" s="1138"/>
      <c r="CZ297" s="1139"/>
      <c r="DA297" s="1140"/>
      <c r="DB297" s="1132"/>
      <c r="DC297" s="1133"/>
      <c r="DD297" s="1133"/>
      <c r="DE297" s="1133"/>
      <c r="DF297" s="1133"/>
      <c r="DG297" s="1134"/>
      <c r="DH297" s="580"/>
      <c r="DI297" s="1372"/>
      <c r="DJ297" s="1372"/>
      <c r="DK297" s="581"/>
      <c r="DL297" s="582"/>
      <c r="DM297" s="1372"/>
      <c r="DN297" s="1372"/>
      <c r="DO297" s="581"/>
      <c r="DP297" s="582"/>
      <c r="DQ297" s="1372"/>
      <c r="DR297" s="1372"/>
      <c r="DS297" s="583"/>
      <c r="DT297" s="1124"/>
      <c r="DU297" s="1125"/>
      <c r="DV297" s="1125"/>
      <c r="DW297" s="1157"/>
      <c r="DX297" s="1158"/>
      <c r="DY297" s="1159"/>
      <c r="DZ297" s="1362"/>
      <c r="EA297" s="1363"/>
      <c r="EB297" s="1362"/>
      <c r="EC297" s="1363"/>
      <c r="ED297" s="1362"/>
      <c r="EE297" s="1377"/>
      <c r="EF297" s="1378"/>
      <c r="EG297" s="1379"/>
      <c r="EH297" s="1379"/>
      <c r="EI297" s="1380"/>
      <c r="EJ297" s="1381"/>
      <c r="EK297" s="1381"/>
      <c r="EL297" s="1381"/>
      <c r="EM297" s="1382"/>
      <c r="EN297" s="1382"/>
      <c r="EO297" s="1382"/>
      <c r="EP297" s="1375"/>
      <c r="EQ297" s="1376"/>
      <c r="ER297" s="1113"/>
      <c r="ES297" s="1113"/>
      <c r="ET297" s="1113"/>
      <c r="EU297" s="1113"/>
      <c r="EV297" s="1113"/>
      <c r="EW297" s="1113"/>
      <c r="EX297" s="1113"/>
      <c r="EY297" s="1113"/>
      <c r="EZ297" s="1114"/>
    </row>
    <row r="298" spans="1:156" ht="30" customHeight="1" x14ac:dyDescent="0.2">
      <c r="A298" s="207">
        <f t="shared" si="32"/>
        <v>287</v>
      </c>
      <c r="B298" s="1103"/>
      <c r="C298" s="1104"/>
      <c r="D298" s="1092"/>
      <c r="E298" s="1093"/>
      <c r="F298" s="1094" t="str">
        <f t="shared" si="34"/>
        <v/>
      </c>
      <c r="G298" s="1095"/>
      <c r="H298" s="1095"/>
      <c r="I298" s="1095"/>
      <c r="J298" s="1095"/>
      <c r="K298" s="1095"/>
      <c r="L298" s="1095"/>
      <c r="M298" s="1095"/>
      <c r="N298" s="1095"/>
      <c r="O298" s="1095"/>
      <c r="P298" s="1095"/>
      <c r="Q298" s="1095"/>
      <c r="R298" s="1095"/>
      <c r="S298" s="1095"/>
      <c r="T298" s="1095"/>
      <c r="U298" s="1095"/>
      <c r="V298" s="1095"/>
      <c r="W298" s="1096"/>
      <c r="X298" s="1299">
        <f t="shared" si="33"/>
        <v>0</v>
      </c>
      <c r="Y298" s="1300"/>
      <c r="Z298" s="1301"/>
      <c r="AA298" s="1100"/>
      <c r="AB298" s="1101"/>
      <c r="AC298" s="1102"/>
      <c r="AD298" s="1135"/>
      <c r="AE298" s="1136"/>
      <c r="AF298" s="1136"/>
      <c r="AG298" s="1137"/>
      <c r="AH298" s="1138"/>
      <c r="AI298" s="1139"/>
      <c r="AJ298" s="1140"/>
      <c r="AK298" s="1132"/>
      <c r="AL298" s="1133"/>
      <c r="AM298" s="1133"/>
      <c r="AN298" s="1133"/>
      <c r="AO298" s="1133"/>
      <c r="AP298" s="1134"/>
      <c r="AQ298" s="642" t="str">
        <f>IF(AK298="","",VLOOKUP(AK298,ﾃﾞｰﾀ一覧!$AH$4:$AR$66,2,FALSE))</f>
        <v/>
      </c>
      <c r="AR298" s="1084"/>
      <c r="AS298" s="1084"/>
      <c r="AT298" s="643" t="str">
        <f>IF(AK298="","",VLOOKUP(AK298,ﾃﾞｰﾀ一覧!$AH$4:$AR$66,3,FALSE))</f>
        <v/>
      </c>
      <c r="AU298" s="644" t="str">
        <f>IF(AK298="","",VLOOKUP(AK298,ﾃﾞｰﾀ一覧!$AH$4:$AR$66,5,FALSE))</f>
        <v/>
      </c>
      <c r="AV298" s="1084"/>
      <c r="AW298" s="1084"/>
      <c r="AX298" s="643" t="str">
        <f>IF(AK298="","",VLOOKUP(AK298,ﾃﾞｰﾀ一覧!$AH$4:$AR$66,6,FALSE))</f>
        <v/>
      </c>
      <c r="AY298" s="649" t="str">
        <f>IF(AK298="","",VLOOKUP(AK298,ﾃﾞｰﾀ一覧!$AH$4:$AR$66,8,FALSE))</f>
        <v/>
      </c>
      <c r="AZ298" s="1084"/>
      <c r="BA298" s="1084"/>
      <c r="BB298" s="388" t="str">
        <f>IF(AK298="","",VLOOKUP(AK298,ﾃﾞｰﾀ一覧!$AH$4:$AR$66,9,FALSE))</f>
        <v/>
      </c>
      <c r="BC298" s="1124"/>
      <c r="BD298" s="1125"/>
      <c r="BE298" s="1125"/>
      <c r="BF298" s="1124"/>
      <c r="BG298" s="1125"/>
      <c r="BH298" s="1125"/>
      <c r="BI298" s="1157"/>
      <c r="BJ298" s="1158"/>
      <c r="BK298" s="1159"/>
      <c r="BL298" s="1154"/>
      <c r="BM298" s="1155"/>
      <c r="BN298" s="1156"/>
      <c r="BO298" s="1109" t="str">
        <f>IF($AK298="","",IF($BF298="","",IF($BF298=ﾃﾞｰﾀ一覧!$U$37,"",IF($BF298=ﾃﾞｰﾀ一覧!$U$38,"",IF($AH298=ﾃﾞｰﾀ一覧!$U$25,VLOOKUP($AK298,ﾃﾞｰﾀ一覧!$AH$43:$AR$66,10,FALSE),VLOOKUP($AK298,ﾃﾞｰﾀ一覧!$AH$4:$AR$66,10,FALSE))))))</f>
        <v/>
      </c>
      <c r="BP298" s="1110"/>
      <c r="BQ298" s="1110"/>
      <c r="BR298" s="1111"/>
      <c r="BS298" s="1115">
        <f>IF($BL298="",0,VLOOKUP($BL298,ﾃﾞｰﾀ一覧!$AY$4:$BB$16,3,FALSE))</f>
        <v>0</v>
      </c>
      <c r="BT298" s="1115"/>
      <c r="BU298" s="1115"/>
      <c r="BV298" s="1112" t="str">
        <f>IF($BO298="","",IF($BF298=ﾃﾞｰﾀ一覧!$U$37,"",IF($BF298=ﾃﾞｰﾀ一覧!$U$38,"",IF($BO298=ﾃﾞｰﾀ一覧!$AT$27,ﾃﾞｰﾀ一覧!$AT$27,VLOOKUP($AK298,ﾃﾞｰﾀ一覧!$AH$4:$AR$66,11,FALSE)*IF($BO298=ﾃﾞｰﾀ一覧!$AT$17,($AR298+1)*($AV298+1),IF($BO298=ﾃﾞｰﾀ一覧!$AT$22,IF(COUNTIF($AD298,"*天端*"),ﾃﾞｰﾀ一覧!$AU$43/2,ﾃﾞｰﾀ一覧!$AU$43/3),IF($BO298=ﾃﾞｰﾀ一覧!$AT$20,$AR298*$AV298,IF($BO298=ﾃﾞｰﾀ一覧!$AT$21,$AV298,1))))))))</f>
        <v/>
      </c>
      <c r="BW298" s="1112"/>
      <c r="BX298" s="1112"/>
      <c r="BY298" s="1088" t="str">
        <f>IF($B298="","",IF($AH298="","",IF($CK298=ﾃﾞｰﾀ一覧!$U$53,ﾃﾞｰﾀ一覧!$U$61,IF($AH298=ﾃﾞｰﾀ一覧!$U$21,ﾃﾞｰﾀ一覧!$U$60,IF(OR($AH298=ﾃﾞｰﾀ一覧!$U$19,$AH298=ﾃﾞｰﾀ一覧!$U$20,$AH298=ﾃﾞｰﾀ一覧!$U$23,$AH298=ﾃﾞｰﾀ一覧!$U$22,$AH298=ﾃﾞｰﾀ一覧!$U$18,AH298=ﾃﾞｰﾀ一覧!$U$25),ﾃﾞｰﾀ一覧!$U$59,ﾃﾞｰﾀ一覧!$U$62)))))</f>
        <v/>
      </c>
      <c r="BZ298" s="1089"/>
      <c r="CA298" s="1113"/>
      <c r="CB298" s="1113"/>
      <c r="CC298" s="1113"/>
      <c r="CD298" s="1113"/>
      <c r="CE298" s="1113"/>
      <c r="CF298" s="1113"/>
      <c r="CG298" s="1113"/>
      <c r="CH298" s="1113"/>
      <c r="CI298" s="1114"/>
      <c r="CK298" s="240"/>
      <c r="CM298" s="378" t="str">
        <f t="shared" si="28"/>
        <v/>
      </c>
      <c r="CN298" s="379" t="str">
        <f t="shared" si="29"/>
        <v/>
      </c>
      <c r="CO298" s="379" t="str">
        <f t="shared" si="30"/>
        <v/>
      </c>
      <c r="CP298" s="380" t="str">
        <f t="shared" si="31"/>
        <v/>
      </c>
      <c r="CQ298" s="244"/>
      <c r="CR298" s="1100"/>
      <c r="CS298" s="1101"/>
      <c r="CT298" s="1102"/>
      <c r="CU298" s="1135"/>
      <c r="CV298" s="1136"/>
      <c r="CW298" s="1136"/>
      <c r="CX298" s="1137"/>
      <c r="CY298" s="1138"/>
      <c r="CZ298" s="1139"/>
      <c r="DA298" s="1140"/>
      <c r="DB298" s="1132"/>
      <c r="DC298" s="1133"/>
      <c r="DD298" s="1133"/>
      <c r="DE298" s="1133"/>
      <c r="DF298" s="1133"/>
      <c r="DG298" s="1134"/>
      <c r="DH298" s="580"/>
      <c r="DI298" s="1372"/>
      <c r="DJ298" s="1372"/>
      <c r="DK298" s="581"/>
      <c r="DL298" s="582"/>
      <c r="DM298" s="1372"/>
      <c r="DN298" s="1372"/>
      <c r="DO298" s="581"/>
      <c r="DP298" s="582"/>
      <c r="DQ298" s="1372"/>
      <c r="DR298" s="1372"/>
      <c r="DS298" s="583"/>
      <c r="DT298" s="1124"/>
      <c r="DU298" s="1125"/>
      <c r="DV298" s="1125"/>
      <c r="DW298" s="1124"/>
      <c r="DX298" s="1125"/>
      <c r="DY298" s="1150"/>
      <c r="DZ298" s="1362"/>
      <c r="EA298" s="1363"/>
      <c r="EB298" s="1362"/>
      <c r="EC298" s="1363"/>
      <c r="ED298" s="1362"/>
      <c r="EE298" s="1377"/>
      <c r="EF298" s="1378"/>
      <c r="EG298" s="1379"/>
      <c r="EH298" s="1379"/>
      <c r="EI298" s="1380"/>
      <c r="EJ298" s="1381"/>
      <c r="EK298" s="1381"/>
      <c r="EL298" s="1381"/>
      <c r="EM298" s="1382"/>
      <c r="EN298" s="1382"/>
      <c r="EO298" s="1382"/>
      <c r="EP298" s="1375"/>
      <c r="EQ298" s="1376"/>
      <c r="ER298" s="1113"/>
      <c r="ES298" s="1113"/>
      <c r="ET298" s="1113"/>
      <c r="EU298" s="1113"/>
      <c r="EV298" s="1113"/>
      <c r="EW298" s="1113"/>
      <c r="EX298" s="1113"/>
      <c r="EY298" s="1113"/>
      <c r="EZ298" s="1114"/>
    </row>
    <row r="299" spans="1:156" ht="30" customHeight="1" x14ac:dyDescent="0.2">
      <c r="A299" s="207">
        <f t="shared" si="32"/>
        <v>288</v>
      </c>
      <c r="B299" s="1103"/>
      <c r="C299" s="1104"/>
      <c r="D299" s="1092"/>
      <c r="E299" s="1093"/>
      <c r="F299" s="1094" t="str">
        <f t="shared" si="34"/>
        <v/>
      </c>
      <c r="G299" s="1095"/>
      <c r="H299" s="1095"/>
      <c r="I299" s="1095"/>
      <c r="J299" s="1095"/>
      <c r="K299" s="1095"/>
      <c r="L299" s="1095"/>
      <c r="M299" s="1095"/>
      <c r="N299" s="1095"/>
      <c r="O299" s="1095"/>
      <c r="P299" s="1095"/>
      <c r="Q299" s="1095"/>
      <c r="R299" s="1095"/>
      <c r="S299" s="1095"/>
      <c r="T299" s="1095"/>
      <c r="U299" s="1095"/>
      <c r="V299" s="1095"/>
      <c r="W299" s="1096"/>
      <c r="X299" s="1299">
        <f t="shared" si="33"/>
        <v>0</v>
      </c>
      <c r="Y299" s="1300"/>
      <c r="Z299" s="1301"/>
      <c r="AA299" s="1100"/>
      <c r="AB299" s="1101"/>
      <c r="AC299" s="1102"/>
      <c r="AD299" s="1135"/>
      <c r="AE299" s="1136"/>
      <c r="AF299" s="1136"/>
      <c r="AG299" s="1137"/>
      <c r="AH299" s="1138"/>
      <c r="AI299" s="1139"/>
      <c r="AJ299" s="1140"/>
      <c r="AK299" s="1132"/>
      <c r="AL299" s="1133"/>
      <c r="AM299" s="1133"/>
      <c r="AN299" s="1133"/>
      <c r="AO299" s="1133"/>
      <c r="AP299" s="1134"/>
      <c r="AQ299" s="642" t="str">
        <f>IF(AK299="","",VLOOKUP(AK299,ﾃﾞｰﾀ一覧!$AH$4:$AR$66,2,FALSE))</f>
        <v/>
      </c>
      <c r="AR299" s="1084"/>
      <c r="AS299" s="1084"/>
      <c r="AT299" s="643" t="str">
        <f>IF(AK299="","",VLOOKUP(AK299,ﾃﾞｰﾀ一覧!$AH$4:$AR$66,3,FALSE))</f>
        <v/>
      </c>
      <c r="AU299" s="644" t="str">
        <f>IF(AK299="","",VLOOKUP(AK299,ﾃﾞｰﾀ一覧!$AH$4:$AR$66,5,FALSE))</f>
        <v/>
      </c>
      <c r="AV299" s="1084"/>
      <c r="AW299" s="1084"/>
      <c r="AX299" s="643" t="str">
        <f>IF(AK299="","",VLOOKUP(AK299,ﾃﾞｰﾀ一覧!$AH$4:$AR$66,6,FALSE))</f>
        <v/>
      </c>
      <c r="AY299" s="649" t="str">
        <f>IF(AK299="","",VLOOKUP(AK299,ﾃﾞｰﾀ一覧!$AH$4:$AR$66,8,FALSE))</f>
        <v/>
      </c>
      <c r="AZ299" s="1084"/>
      <c r="BA299" s="1084"/>
      <c r="BB299" s="388" t="str">
        <f>IF(AK299="","",VLOOKUP(AK299,ﾃﾞｰﾀ一覧!$AH$4:$AR$66,9,FALSE))</f>
        <v/>
      </c>
      <c r="BC299" s="1124"/>
      <c r="BD299" s="1125"/>
      <c r="BE299" s="1125"/>
      <c r="BF299" s="1124"/>
      <c r="BG299" s="1125"/>
      <c r="BH299" s="1125"/>
      <c r="BI299" s="1124"/>
      <c r="BJ299" s="1125"/>
      <c r="BK299" s="1150"/>
      <c r="BL299" s="1154"/>
      <c r="BM299" s="1155"/>
      <c r="BN299" s="1156"/>
      <c r="BO299" s="1109" t="str">
        <f>IF($AK299="","",IF($BF299="","",IF($BF299=ﾃﾞｰﾀ一覧!$U$37,"",IF($BF299=ﾃﾞｰﾀ一覧!$U$38,"",IF($AH299=ﾃﾞｰﾀ一覧!$U$25,VLOOKUP($AK299,ﾃﾞｰﾀ一覧!$AH$43:$AR$66,10,FALSE),VLOOKUP($AK299,ﾃﾞｰﾀ一覧!$AH$4:$AR$66,10,FALSE))))))</f>
        <v/>
      </c>
      <c r="BP299" s="1110"/>
      <c r="BQ299" s="1110"/>
      <c r="BR299" s="1111"/>
      <c r="BS299" s="1115">
        <f>IF($BL299="",0,VLOOKUP($BL299,ﾃﾞｰﾀ一覧!$AY$4:$BB$16,3,FALSE))</f>
        <v>0</v>
      </c>
      <c r="BT299" s="1115"/>
      <c r="BU299" s="1115"/>
      <c r="BV299" s="1112" t="str">
        <f>IF($BO299="","",IF($BF299=ﾃﾞｰﾀ一覧!$U$37,"",IF($BF299=ﾃﾞｰﾀ一覧!$U$38,"",IF($BO299=ﾃﾞｰﾀ一覧!$AT$27,ﾃﾞｰﾀ一覧!$AT$27,VLOOKUP($AK299,ﾃﾞｰﾀ一覧!$AH$4:$AR$66,11,FALSE)*IF($BO299=ﾃﾞｰﾀ一覧!$AT$17,($AR299+1)*($AV299+1),IF($BO299=ﾃﾞｰﾀ一覧!$AT$22,IF(COUNTIF($AD299,"*天端*"),ﾃﾞｰﾀ一覧!$AU$43/2,ﾃﾞｰﾀ一覧!$AU$43/3),IF($BO299=ﾃﾞｰﾀ一覧!$AT$20,$AR299*$AV299,IF($BO299=ﾃﾞｰﾀ一覧!$AT$21,$AV299,1))))))))</f>
        <v/>
      </c>
      <c r="BW299" s="1112"/>
      <c r="BX299" s="1112"/>
      <c r="BY299" s="1088" t="str">
        <f>IF($B299="","",IF($AH299="","",IF($CK299=ﾃﾞｰﾀ一覧!$U$53,ﾃﾞｰﾀ一覧!$U$61,IF($AH299=ﾃﾞｰﾀ一覧!$U$21,ﾃﾞｰﾀ一覧!$U$60,IF(OR($AH299=ﾃﾞｰﾀ一覧!$U$19,$AH299=ﾃﾞｰﾀ一覧!$U$20,$AH299=ﾃﾞｰﾀ一覧!$U$23,$AH299=ﾃﾞｰﾀ一覧!$U$22,$AH299=ﾃﾞｰﾀ一覧!$U$18,AH299=ﾃﾞｰﾀ一覧!$U$25),ﾃﾞｰﾀ一覧!$U$59,ﾃﾞｰﾀ一覧!$U$62)))))</f>
        <v/>
      </c>
      <c r="BZ299" s="1089"/>
      <c r="CA299" s="1113"/>
      <c r="CB299" s="1113"/>
      <c r="CC299" s="1113"/>
      <c r="CD299" s="1113"/>
      <c r="CE299" s="1113"/>
      <c r="CF299" s="1113"/>
      <c r="CG299" s="1113"/>
      <c r="CH299" s="1113"/>
      <c r="CI299" s="1114"/>
      <c r="CK299" s="240"/>
      <c r="CM299" s="378" t="str">
        <f t="shared" si="28"/>
        <v/>
      </c>
      <c r="CN299" s="379" t="str">
        <f t="shared" si="29"/>
        <v/>
      </c>
      <c r="CO299" s="379" t="str">
        <f t="shared" si="30"/>
        <v/>
      </c>
      <c r="CP299" s="380" t="str">
        <f t="shared" si="31"/>
        <v/>
      </c>
      <c r="CQ299" s="244"/>
      <c r="CR299" s="1100"/>
      <c r="CS299" s="1101"/>
      <c r="CT299" s="1102"/>
      <c r="CU299" s="1135"/>
      <c r="CV299" s="1136"/>
      <c r="CW299" s="1136"/>
      <c r="CX299" s="1137"/>
      <c r="CY299" s="1138"/>
      <c r="CZ299" s="1139"/>
      <c r="DA299" s="1140"/>
      <c r="DB299" s="1132"/>
      <c r="DC299" s="1133"/>
      <c r="DD299" s="1133"/>
      <c r="DE299" s="1133"/>
      <c r="DF299" s="1133"/>
      <c r="DG299" s="1134"/>
      <c r="DH299" s="580"/>
      <c r="DI299" s="1372"/>
      <c r="DJ299" s="1372"/>
      <c r="DK299" s="581"/>
      <c r="DL299" s="582"/>
      <c r="DM299" s="1372"/>
      <c r="DN299" s="1372"/>
      <c r="DO299" s="581"/>
      <c r="DP299" s="582"/>
      <c r="DQ299" s="1372"/>
      <c r="DR299" s="1372"/>
      <c r="DS299" s="583"/>
      <c r="DT299" s="1124"/>
      <c r="DU299" s="1125"/>
      <c r="DV299" s="1125"/>
      <c r="DW299" s="1157"/>
      <c r="DX299" s="1158"/>
      <c r="DY299" s="1159"/>
      <c r="DZ299" s="1362"/>
      <c r="EA299" s="1363"/>
      <c r="EB299" s="1362"/>
      <c r="EC299" s="1363"/>
      <c r="ED299" s="1362"/>
      <c r="EE299" s="1377"/>
      <c r="EF299" s="1378"/>
      <c r="EG299" s="1379"/>
      <c r="EH299" s="1379"/>
      <c r="EI299" s="1380"/>
      <c r="EJ299" s="1381"/>
      <c r="EK299" s="1381"/>
      <c r="EL299" s="1381"/>
      <c r="EM299" s="1382"/>
      <c r="EN299" s="1382"/>
      <c r="EO299" s="1382"/>
      <c r="EP299" s="1375"/>
      <c r="EQ299" s="1376"/>
      <c r="ER299" s="1113"/>
      <c r="ES299" s="1113"/>
      <c r="ET299" s="1113"/>
      <c r="EU299" s="1113"/>
      <c r="EV299" s="1113"/>
      <c r="EW299" s="1113"/>
      <c r="EX299" s="1113"/>
      <c r="EY299" s="1113"/>
      <c r="EZ299" s="1114"/>
    </row>
    <row r="300" spans="1:156" ht="30" customHeight="1" x14ac:dyDescent="0.2">
      <c r="A300" s="207">
        <f t="shared" si="32"/>
        <v>289</v>
      </c>
      <c r="B300" s="1103"/>
      <c r="C300" s="1104"/>
      <c r="D300" s="1092"/>
      <c r="E300" s="1093"/>
      <c r="F300" s="1094" t="str">
        <f t="shared" si="34"/>
        <v/>
      </c>
      <c r="G300" s="1095"/>
      <c r="H300" s="1095"/>
      <c r="I300" s="1095"/>
      <c r="J300" s="1095"/>
      <c r="K300" s="1095"/>
      <c r="L300" s="1095"/>
      <c r="M300" s="1095"/>
      <c r="N300" s="1095"/>
      <c r="O300" s="1095"/>
      <c r="P300" s="1095"/>
      <c r="Q300" s="1095"/>
      <c r="R300" s="1095"/>
      <c r="S300" s="1095"/>
      <c r="T300" s="1095"/>
      <c r="U300" s="1095"/>
      <c r="V300" s="1095"/>
      <c r="W300" s="1096"/>
      <c r="X300" s="1299">
        <f t="shared" si="33"/>
        <v>0</v>
      </c>
      <c r="Y300" s="1300"/>
      <c r="Z300" s="1301"/>
      <c r="AA300" s="1100"/>
      <c r="AB300" s="1101"/>
      <c r="AC300" s="1102"/>
      <c r="AD300" s="1135"/>
      <c r="AE300" s="1136"/>
      <c r="AF300" s="1136"/>
      <c r="AG300" s="1137"/>
      <c r="AH300" s="1138"/>
      <c r="AI300" s="1139"/>
      <c r="AJ300" s="1140"/>
      <c r="AK300" s="1132"/>
      <c r="AL300" s="1133"/>
      <c r="AM300" s="1133"/>
      <c r="AN300" s="1133"/>
      <c r="AO300" s="1133"/>
      <c r="AP300" s="1134"/>
      <c r="AQ300" s="642" t="str">
        <f>IF(AK300="","",VLOOKUP(AK300,ﾃﾞｰﾀ一覧!$AH$4:$AR$66,2,FALSE))</f>
        <v/>
      </c>
      <c r="AR300" s="1084"/>
      <c r="AS300" s="1084"/>
      <c r="AT300" s="643" t="str">
        <f>IF(AK300="","",VLOOKUP(AK300,ﾃﾞｰﾀ一覧!$AH$4:$AR$66,3,FALSE))</f>
        <v/>
      </c>
      <c r="AU300" s="644" t="str">
        <f>IF(AK300="","",VLOOKUP(AK300,ﾃﾞｰﾀ一覧!$AH$4:$AR$66,5,FALSE))</f>
        <v/>
      </c>
      <c r="AV300" s="1084"/>
      <c r="AW300" s="1084"/>
      <c r="AX300" s="643" t="str">
        <f>IF(AK300="","",VLOOKUP(AK300,ﾃﾞｰﾀ一覧!$AH$4:$AR$66,6,FALSE))</f>
        <v/>
      </c>
      <c r="AY300" s="649" t="str">
        <f>IF(AK300="","",VLOOKUP(AK300,ﾃﾞｰﾀ一覧!$AH$4:$AR$66,8,FALSE))</f>
        <v/>
      </c>
      <c r="AZ300" s="1084"/>
      <c r="BA300" s="1084"/>
      <c r="BB300" s="388" t="str">
        <f>IF(AK300="","",VLOOKUP(AK300,ﾃﾞｰﾀ一覧!$AH$4:$AR$66,9,FALSE))</f>
        <v/>
      </c>
      <c r="BC300" s="1124"/>
      <c r="BD300" s="1125"/>
      <c r="BE300" s="1125"/>
      <c r="BF300" s="1124"/>
      <c r="BG300" s="1125"/>
      <c r="BH300" s="1125"/>
      <c r="BI300" s="1157"/>
      <c r="BJ300" s="1158"/>
      <c r="BK300" s="1159"/>
      <c r="BL300" s="1154"/>
      <c r="BM300" s="1155"/>
      <c r="BN300" s="1156"/>
      <c r="BO300" s="1109" t="str">
        <f>IF($AK300="","",IF($BF300="","",IF($BF300=ﾃﾞｰﾀ一覧!$U$37,"",IF($BF300=ﾃﾞｰﾀ一覧!$U$38,"",IF($AH300=ﾃﾞｰﾀ一覧!$U$25,VLOOKUP($AK300,ﾃﾞｰﾀ一覧!$AH$43:$AR$66,10,FALSE),VLOOKUP($AK300,ﾃﾞｰﾀ一覧!$AH$4:$AR$66,10,FALSE))))))</f>
        <v/>
      </c>
      <c r="BP300" s="1110"/>
      <c r="BQ300" s="1110"/>
      <c r="BR300" s="1111"/>
      <c r="BS300" s="1115">
        <f>IF($BL300="",0,VLOOKUP($BL300,ﾃﾞｰﾀ一覧!$AY$4:$BB$16,3,FALSE))</f>
        <v>0</v>
      </c>
      <c r="BT300" s="1115"/>
      <c r="BU300" s="1115"/>
      <c r="BV300" s="1112" t="str">
        <f>IF($BO300="","",IF($BF300=ﾃﾞｰﾀ一覧!$U$37,"",IF($BF300=ﾃﾞｰﾀ一覧!$U$38,"",IF($BO300=ﾃﾞｰﾀ一覧!$AT$27,ﾃﾞｰﾀ一覧!$AT$27,VLOOKUP($AK300,ﾃﾞｰﾀ一覧!$AH$4:$AR$66,11,FALSE)*IF($BO300=ﾃﾞｰﾀ一覧!$AT$17,($AR300+1)*($AV300+1),IF($BO300=ﾃﾞｰﾀ一覧!$AT$22,IF(COUNTIF($AD300,"*天端*"),ﾃﾞｰﾀ一覧!$AU$43/2,ﾃﾞｰﾀ一覧!$AU$43/3),IF($BO300=ﾃﾞｰﾀ一覧!$AT$20,$AR300*$AV300,IF($BO300=ﾃﾞｰﾀ一覧!$AT$21,$AV300,1))))))))</f>
        <v/>
      </c>
      <c r="BW300" s="1112"/>
      <c r="BX300" s="1112"/>
      <c r="BY300" s="1088" t="str">
        <f>IF($B300="","",IF($AH300="","",IF($CK300=ﾃﾞｰﾀ一覧!$U$53,ﾃﾞｰﾀ一覧!$U$61,IF($AH300=ﾃﾞｰﾀ一覧!$U$21,ﾃﾞｰﾀ一覧!$U$60,IF(OR($AH300=ﾃﾞｰﾀ一覧!$U$19,$AH300=ﾃﾞｰﾀ一覧!$U$20,$AH300=ﾃﾞｰﾀ一覧!$U$23,$AH300=ﾃﾞｰﾀ一覧!$U$22,$AH300=ﾃﾞｰﾀ一覧!$U$18,AH300=ﾃﾞｰﾀ一覧!$U$25),ﾃﾞｰﾀ一覧!$U$59,ﾃﾞｰﾀ一覧!$U$62)))))</f>
        <v/>
      </c>
      <c r="BZ300" s="1089"/>
      <c r="CA300" s="1113"/>
      <c r="CB300" s="1113"/>
      <c r="CC300" s="1113"/>
      <c r="CD300" s="1113"/>
      <c r="CE300" s="1113"/>
      <c r="CF300" s="1113"/>
      <c r="CG300" s="1113"/>
      <c r="CH300" s="1113"/>
      <c r="CI300" s="1114"/>
      <c r="CK300" s="240"/>
      <c r="CM300" s="378" t="str">
        <f t="shared" si="28"/>
        <v/>
      </c>
      <c r="CN300" s="379" t="str">
        <f t="shared" si="29"/>
        <v/>
      </c>
      <c r="CO300" s="379" t="str">
        <f t="shared" si="30"/>
        <v/>
      </c>
      <c r="CP300" s="380" t="str">
        <f t="shared" si="31"/>
        <v/>
      </c>
      <c r="CQ300" s="244"/>
      <c r="CR300" s="1100"/>
      <c r="CS300" s="1101"/>
      <c r="CT300" s="1102"/>
      <c r="CU300" s="1135"/>
      <c r="CV300" s="1136"/>
      <c r="CW300" s="1136"/>
      <c r="CX300" s="1137"/>
      <c r="CY300" s="1138"/>
      <c r="CZ300" s="1139"/>
      <c r="DA300" s="1140"/>
      <c r="DB300" s="1132"/>
      <c r="DC300" s="1133"/>
      <c r="DD300" s="1133"/>
      <c r="DE300" s="1133"/>
      <c r="DF300" s="1133"/>
      <c r="DG300" s="1134"/>
      <c r="DH300" s="580"/>
      <c r="DI300" s="1372"/>
      <c r="DJ300" s="1372"/>
      <c r="DK300" s="581"/>
      <c r="DL300" s="582"/>
      <c r="DM300" s="1372"/>
      <c r="DN300" s="1372"/>
      <c r="DO300" s="581"/>
      <c r="DP300" s="582"/>
      <c r="DQ300" s="1372"/>
      <c r="DR300" s="1372"/>
      <c r="DS300" s="583"/>
      <c r="DT300" s="1124"/>
      <c r="DU300" s="1125"/>
      <c r="DV300" s="1125"/>
      <c r="DW300" s="1124"/>
      <c r="DX300" s="1125"/>
      <c r="DY300" s="1150"/>
      <c r="DZ300" s="1362"/>
      <c r="EA300" s="1363"/>
      <c r="EB300" s="1362"/>
      <c r="EC300" s="1363"/>
      <c r="ED300" s="1362"/>
      <c r="EE300" s="1377"/>
      <c r="EF300" s="1378"/>
      <c r="EG300" s="1379"/>
      <c r="EH300" s="1379"/>
      <c r="EI300" s="1380"/>
      <c r="EJ300" s="1381"/>
      <c r="EK300" s="1381"/>
      <c r="EL300" s="1381"/>
      <c r="EM300" s="1382"/>
      <c r="EN300" s="1382"/>
      <c r="EO300" s="1382"/>
      <c r="EP300" s="1375"/>
      <c r="EQ300" s="1376"/>
      <c r="ER300" s="1113"/>
      <c r="ES300" s="1113"/>
      <c r="ET300" s="1113"/>
      <c r="EU300" s="1113"/>
      <c r="EV300" s="1113"/>
      <c r="EW300" s="1113"/>
      <c r="EX300" s="1113"/>
      <c r="EY300" s="1113"/>
      <c r="EZ300" s="1114"/>
    </row>
    <row r="301" spans="1:156" ht="30" customHeight="1" x14ac:dyDescent="0.2">
      <c r="A301" s="207">
        <f t="shared" si="32"/>
        <v>290</v>
      </c>
      <c r="B301" s="1103"/>
      <c r="C301" s="1104"/>
      <c r="D301" s="1092"/>
      <c r="E301" s="1093"/>
      <c r="F301" s="1094" t="str">
        <f t="shared" si="34"/>
        <v/>
      </c>
      <c r="G301" s="1095"/>
      <c r="H301" s="1095"/>
      <c r="I301" s="1095"/>
      <c r="J301" s="1095"/>
      <c r="K301" s="1095"/>
      <c r="L301" s="1095"/>
      <c r="M301" s="1095"/>
      <c r="N301" s="1095"/>
      <c r="O301" s="1095"/>
      <c r="P301" s="1095"/>
      <c r="Q301" s="1095"/>
      <c r="R301" s="1095"/>
      <c r="S301" s="1095"/>
      <c r="T301" s="1095"/>
      <c r="U301" s="1095"/>
      <c r="V301" s="1095"/>
      <c r="W301" s="1096"/>
      <c r="X301" s="1299">
        <f t="shared" si="33"/>
        <v>0</v>
      </c>
      <c r="Y301" s="1300"/>
      <c r="Z301" s="1301"/>
      <c r="AA301" s="1100"/>
      <c r="AB301" s="1101"/>
      <c r="AC301" s="1102"/>
      <c r="AD301" s="1135"/>
      <c r="AE301" s="1136"/>
      <c r="AF301" s="1136"/>
      <c r="AG301" s="1137"/>
      <c r="AH301" s="1138"/>
      <c r="AI301" s="1139"/>
      <c r="AJ301" s="1140"/>
      <c r="AK301" s="1132"/>
      <c r="AL301" s="1133"/>
      <c r="AM301" s="1133"/>
      <c r="AN301" s="1133"/>
      <c r="AO301" s="1133"/>
      <c r="AP301" s="1134"/>
      <c r="AQ301" s="642" t="str">
        <f>IF(AK301="","",VLOOKUP(AK301,ﾃﾞｰﾀ一覧!$AH$4:$AR$66,2,FALSE))</f>
        <v/>
      </c>
      <c r="AR301" s="1084"/>
      <c r="AS301" s="1084"/>
      <c r="AT301" s="643" t="str">
        <f>IF(AK301="","",VLOOKUP(AK301,ﾃﾞｰﾀ一覧!$AH$4:$AR$66,3,FALSE))</f>
        <v/>
      </c>
      <c r="AU301" s="644" t="str">
        <f>IF(AK301="","",VLOOKUP(AK301,ﾃﾞｰﾀ一覧!$AH$4:$AR$66,5,FALSE))</f>
        <v/>
      </c>
      <c r="AV301" s="1084"/>
      <c r="AW301" s="1084"/>
      <c r="AX301" s="643" t="str">
        <f>IF(AK301="","",VLOOKUP(AK301,ﾃﾞｰﾀ一覧!$AH$4:$AR$66,6,FALSE))</f>
        <v/>
      </c>
      <c r="AY301" s="649" t="str">
        <f>IF(AK301="","",VLOOKUP(AK301,ﾃﾞｰﾀ一覧!$AH$4:$AR$66,8,FALSE))</f>
        <v/>
      </c>
      <c r="AZ301" s="1084"/>
      <c r="BA301" s="1084"/>
      <c r="BB301" s="388" t="str">
        <f>IF(AK301="","",VLOOKUP(AK301,ﾃﾞｰﾀ一覧!$AH$4:$AR$66,9,FALSE))</f>
        <v/>
      </c>
      <c r="BC301" s="1124"/>
      <c r="BD301" s="1125"/>
      <c r="BE301" s="1125"/>
      <c r="BF301" s="1124"/>
      <c r="BG301" s="1125"/>
      <c r="BH301" s="1125"/>
      <c r="BI301" s="1124"/>
      <c r="BJ301" s="1125"/>
      <c r="BK301" s="1150"/>
      <c r="BL301" s="1154"/>
      <c r="BM301" s="1155"/>
      <c r="BN301" s="1156"/>
      <c r="BO301" s="1109" t="str">
        <f>IF($AK301="","",IF($BF301="","",IF($BF301=ﾃﾞｰﾀ一覧!$U$37,"",IF($BF301=ﾃﾞｰﾀ一覧!$U$38,"",IF($AH301=ﾃﾞｰﾀ一覧!$U$25,VLOOKUP($AK301,ﾃﾞｰﾀ一覧!$AH$43:$AR$66,10,FALSE),VLOOKUP($AK301,ﾃﾞｰﾀ一覧!$AH$4:$AR$66,10,FALSE))))))</f>
        <v/>
      </c>
      <c r="BP301" s="1110"/>
      <c r="BQ301" s="1110"/>
      <c r="BR301" s="1111"/>
      <c r="BS301" s="1115">
        <f>IF($BL301="",0,VLOOKUP($BL301,ﾃﾞｰﾀ一覧!$AY$4:$BB$16,3,FALSE))</f>
        <v>0</v>
      </c>
      <c r="BT301" s="1115"/>
      <c r="BU301" s="1115"/>
      <c r="BV301" s="1112" t="str">
        <f>IF($BO301="","",IF($BF301=ﾃﾞｰﾀ一覧!$U$37,"",IF($BF301=ﾃﾞｰﾀ一覧!$U$38,"",IF($BO301=ﾃﾞｰﾀ一覧!$AT$27,ﾃﾞｰﾀ一覧!$AT$27,VLOOKUP($AK301,ﾃﾞｰﾀ一覧!$AH$4:$AR$66,11,FALSE)*IF($BO301=ﾃﾞｰﾀ一覧!$AT$17,($AR301+1)*($AV301+1),IF($BO301=ﾃﾞｰﾀ一覧!$AT$22,IF(COUNTIF($AD301,"*天端*"),ﾃﾞｰﾀ一覧!$AU$43/2,ﾃﾞｰﾀ一覧!$AU$43/3),IF($BO301=ﾃﾞｰﾀ一覧!$AT$20,$AR301*$AV301,IF($BO301=ﾃﾞｰﾀ一覧!$AT$21,$AV301,1))))))))</f>
        <v/>
      </c>
      <c r="BW301" s="1112"/>
      <c r="BX301" s="1112"/>
      <c r="BY301" s="1088" t="str">
        <f>IF($B301="","",IF($AH301="","",IF($CK301=ﾃﾞｰﾀ一覧!$U$53,ﾃﾞｰﾀ一覧!$U$61,IF($AH301=ﾃﾞｰﾀ一覧!$U$21,ﾃﾞｰﾀ一覧!$U$60,IF(OR($AH301=ﾃﾞｰﾀ一覧!$U$19,$AH301=ﾃﾞｰﾀ一覧!$U$20,$AH301=ﾃﾞｰﾀ一覧!$U$23,$AH301=ﾃﾞｰﾀ一覧!$U$22,$AH301=ﾃﾞｰﾀ一覧!$U$18,AH301=ﾃﾞｰﾀ一覧!$U$25),ﾃﾞｰﾀ一覧!$U$59,ﾃﾞｰﾀ一覧!$U$62)))))</f>
        <v/>
      </c>
      <c r="BZ301" s="1089"/>
      <c r="CA301" s="1113"/>
      <c r="CB301" s="1113"/>
      <c r="CC301" s="1113"/>
      <c r="CD301" s="1113"/>
      <c r="CE301" s="1113"/>
      <c r="CF301" s="1113"/>
      <c r="CG301" s="1113"/>
      <c r="CH301" s="1113"/>
      <c r="CI301" s="1114"/>
      <c r="CK301" s="240"/>
      <c r="CM301" s="378" t="str">
        <f t="shared" si="28"/>
        <v/>
      </c>
      <c r="CN301" s="379" t="str">
        <f t="shared" si="29"/>
        <v/>
      </c>
      <c r="CO301" s="379" t="str">
        <f t="shared" si="30"/>
        <v/>
      </c>
      <c r="CP301" s="380" t="str">
        <f t="shared" si="31"/>
        <v/>
      </c>
      <c r="CQ301" s="244"/>
      <c r="CR301" s="1100"/>
      <c r="CS301" s="1101"/>
      <c r="CT301" s="1102"/>
      <c r="CU301" s="1135"/>
      <c r="CV301" s="1136"/>
      <c r="CW301" s="1136"/>
      <c r="CX301" s="1137"/>
      <c r="CY301" s="1138"/>
      <c r="CZ301" s="1139"/>
      <c r="DA301" s="1140"/>
      <c r="DB301" s="1132"/>
      <c r="DC301" s="1133"/>
      <c r="DD301" s="1133"/>
      <c r="DE301" s="1133"/>
      <c r="DF301" s="1133"/>
      <c r="DG301" s="1134"/>
      <c r="DH301" s="580"/>
      <c r="DI301" s="1372"/>
      <c r="DJ301" s="1372"/>
      <c r="DK301" s="581"/>
      <c r="DL301" s="582"/>
      <c r="DM301" s="1372"/>
      <c r="DN301" s="1372"/>
      <c r="DO301" s="581"/>
      <c r="DP301" s="582"/>
      <c r="DQ301" s="1372"/>
      <c r="DR301" s="1372"/>
      <c r="DS301" s="583"/>
      <c r="DT301" s="1124"/>
      <c r="DU301" s="1125"/>
      <c r="DV301" s="1125"/>
      <c r="DW301" s="1124"/>
      <c r="DX301" s="1125"/>
      <c r="DY301" s="1150"/>
      <c r="DZ301" s="1362"/>
      <c r="EA301" s="1363"/>
      <c r="EB301" s="1362"/>
      <c r="EC301" s="1363"/>
      <c r="ED301" s="1362"/>
      <c r="EE301" s="1377"/>
      <c r="EF301" s="1378"/>
      <c r="EG301" s="1379"/>
      <c r="EH301" s="1379"/>
      <c r="EI301" s="1380"/>
      <c r="EJ301" s="1381"/>
      <c r="EK301" s="1381"/>
      <c r="EL301" s="1381"/>
      <c r="EM301" s="1382"/>
      <c r="EN301" s="1382"/>
      <c r="EO301" s="1382"/>
      <c r="EP301" s="1375"/>
      <c r="EQ301" s="1376"/>
      <c r="ER301" s="1113"/>
      <c r="ES301" s="1113"/>
      <c r="ET301" s="1113"/>
      <c r="EU301" s="1113"/>
      <c r="EV301" s="1113"/>
      <c r="EW301" s="1113"/>
      <c r="EX301" s="1113"/>
      <c r="EY301" s="1113"/>
      <c r="EZ301" s="1114"/>
    </row>
    <row r="302" spans="1:156" ht="30" customHeight="1" x14ac:dyDescent="0.2">
      <c r="A302" s="207">
        <f t="shared" si="32"/>
        <v>291</v>
      </c>
      <c r="B302" s="1103"/>
      <c r="C302" s="1104"/>
      <c r="D302" s="1092"/>
      <c r="E302" s="1093"/>
      <c r="F302" s="1094" t="str">
        <f t="shared" si="34"/>
        <v/>
      </c>
      <c r="G302" s="1095"/>
      <c r="H302" s="1095"/>
      <c r="I302" s="1095"/>
      <c r="J302" s="1095"/>
      <c r="K302" s="1095"/>
      <c r="L302" s="1095"/>
      <c r="M302" s="1095"/>
      <c r="N302" s="1095"/>
      <c r="O302" s="1095"/>
      <c r="P302" s="1095"/>
      <c r="Q302" s="1095"/>
      <c r="R302" s="1095"/>
      <c r="S302" s="1095"/>
      <c r="T302" s="1095"/>
      <c r="U302" s="1095"/>
      <c r="V302" s="1095"/>
      <c r="W302" s="1096"/>
      <c r="X302" s="1299">
        <f t="shared" si="33"/>
        <v>0</v>
      </c>
      <c r="Y302" s="1300"/>
      <c r="Z302" s="1301"/>
      <c r="AA302" s="1100"/>
      <c r="AB302" s="1101"/>
      <c r="AC302" s="1102"/>
      <c r="AD302" s="1135"/>
      <c r="AE302" s="1136"/>
      <c r="AF302" s="1136"/>
      <c r="AG302" s="1137"/>
      <c r="AH302" s="1138"/>
      <c r="AI302" s="1139"/>
      <c r="AJ302" s="1140"/>
      <c r="AK302" s="1132"/>
      <c r="AL302" s="1133"/>
      <c r="AM302" s="1133"/>
      <c r="AN302" s="1133"/>
      <c r="AO302" s="1133"/>
      <c r="AP302" s="1134"/>
      <c r="AQ302" s="642" t="str">
        <f>IF(AK302="","",VLOOKUP(AK302,ﾃﾞｰﾀ一覧!$AH$4:$AR$66,2,FALSE))</f>
        <v/>
      </c>
      <c r="AR302" s="1084"/>
      <c r="AS302" s="1084"/>
      <c r="AT302" s="643" t="str">
        <f>IF(AK302="","",VLOOKUP(AK302,ﾃﾞｰﾀ一覧!$AH$4:$AR$66,3,FALSE))</f>
        <v/>
      </c>
      <c r="AU302" s="644" t="str">
        <f>IF(AK302="","",VLOOKUP(AK302,ﾃﾞｰﾀ一覧!$AH$4:$AR$66,5,FALSE))</f>
        <v/>
      </c>
      <c r="AV302" s="1084"/>
      <c r="AW302" s="1084"/>
      <c r="AX302" s="643" t="str">
        <f>IF(AK302="","",VLOOKUP(AK302,ﾃﾞｰﾀ一覧!$AH$4:$AR$66,6,FALSE))</f>
        <v/>
      </c>
      <c r="AY302" s="649" t="str">
        <f>IF(AK302="","",VLOOKUP(AK302,ﾃﾞｰﾀ一覧!$AH$4:$AR$66,8,FALSE))</f>
        <v/>
      </c>
      <c r="AZ302" s="1084"/>
      <c r="BA302" s="1084"/>
      <c r="BB302" s="388" t="str">
        <f>IF(AK302="","",VLOOKUP(AK302,ﾃﾞｰﾀ一覧!$AH$4:$AR$66,9,FALSE))</f>
        <v/>
      </c>
      <c r="BC302" s="1124"/>
      <c r="BD302" s="1125"/>
      <c r="BE302" s="1125"/>
      <c r="BF302" s="1124"/>
      <c r="BG302" s="1125"/>
      <c r="BH302" s="1125"/>
      <c r="BI302" s="1124"/>
      <c r="BJ302" s="1125"/>
      <c r="BK302" s="1150"/>
      <c r="BL302" s="1154"/>
      <c r="BM302" s="1155"/>
      <c r="BN302" s="1156"/>
      <c r="BO302" s="1109" t="str">
        <f>IF($AK302="","",IF($BF302="","",IF($BF302=ﾃﾞｰﾀ一覧!$U$37,"",IF($BF302=ﾃﾞｰﾀ一覧!$U$38,"",IF($AH302=ﾃﾞｰﾀ一覧!$U$25,VLOOKUP($AK302,ﾃﾞｰﾀ一覧!$AH$43:$AR$66,10,FALSE),VLOOKUP($AK302,ﾃﾞｰﾀ一覧!$AH$4:$AR$66,10,FALSE))))))</f>
        <v/>
      </c>
      <c r="BP302" s="1110"/>
      <c r="BQ302" s="1110"/>
      <c r="BR302" s="1111"/>
      <c r="BS302" s="1115">
        <f>IF($BL302="",0,VLOOKUP($BL302,ﾃﾞｰﾀ一覧!$AY$4:$BB$16,3,FALSE))</f>
        <v>0</v>
      </c>
      <c r="BT302" s="1115"/>
      <c r="BU302" s="1115"/>
      <c r="BV302" s="1112" t="str">
        <f>IF($BO302="","",IF($BF302=ﾃﾞｰﾀ一覧!$U$37,"",IF($BF302=ﾃﾞｰﾀ一覧!$U$38,"",IF($BO302=ﾃﾞｰﾀ一覧!$AT$27,ﾃﾞｰﾀ一覧!$AT$27,VLOOKUP($AK302,ﾃﾞｰﾀ一覧!$AH$4:$AR$66,11,FALSE)*IF($BO302=ﾃﾞｰﾀ一覧!$AT$17,($AR302+1)*($AV302+1),IF($BO302=ﾃﾞｰﾀ一覧!$AT$22,IF(COUNTIF($AD302,"*天端*"),ﾃﾞｰﾀ一覧!$AU$43/2,ﾃﾞｰﾀ一覧!$AU$43/3),IF($BO302=ﾃﾞｰﾀ一覧!$AT$20,$AR302*$AV302,IF($BO302=ﾃﾞｰﾀ一覧!$AT$21,$AV302,1))))))))</f>
        <v/>
      </c>
      <c r="BW302" s="1112"/>
      <c r="BX302" s="1112"/>
      <c r="BY302" s="1088" t="str">
        <f>IF($B302="","",IF($AH302="","",IF($CK302=ﾃﾞｰﾀ一覧!$U$53,ﾃﾞｰﾀ一覧!$U$61,IF($AH302=ﾃﾞｰﾀ一覧!$U$21,ﾃﾞｰﾀ一覧!$U$60,IF(OR($AH302=ﾃﾞｰﾀ一覧!$U$19,$AH302=ﾃﾞｰﾀ一覧!$U$20,$AH302=ﾃﾞｰﾀ一覧!$U$23,$AH302=ﾃﾞｰﾀ一覧!$U$22,$AH302=ﾃﾞｰﾀ一覧!$U$18,AH302=ﾃﾞｰﾀ一覧!$U$25),ﾃﾞｰﾀ一覧!$U$59,ﾃﾞｰﾀ一覧!$U$62)))))</f>
        <v/>
      </c>
      <c r="BZ302" s="1089"/>
      <c r="CA302" s="1113"/>
      <c r="CB302" s="1113"/>
      <c r="CC302" s="1113"/>
      <c r="CD302" s="1113"/>
      <c r="CE302" s="1113"/>
      <c r="CF302" s="1113"/>
      <c r="CG302" s="1113"/>
      <c r="CH302" s="1113"/>
      <c r="CI302" s="1114"/>
      <c r="CK302" s="240"/>
      <c r="CM302" s="378" t="str">
        <f t="shared" si="28"/>
        <v/>
      </c>
      <c r="CN302" s="379" t="str">
        <f t="shared" si="29"/>
        <v/>
      </c>
      <c r="CO302" s="379" t="str">
        <f t="shared" si="30"/>
        <v/>
      </c>
      <c r="CP302" s="380" t="str">
        <f t="shared" si="31"/>
        <v/>
      </c>
      <c r="CQ302" s="244"/>
      <c r="CR302" s="1100"/>
      <c r="CS302" s="1101"/>
      <c r="CT302" s="1102"/>
      <c r="CU302" s="1135"/>
      <c r="CV302" s="1136"/>
      <c r="CW302" s="1136"/>
      <c r="CX302" s="1137"/>
      <c r="CY302" s="1138"/>
      <c r="CZ302" s="1139"/>
      <c r="DA302" s="1140"/>
      <c r="DB302" s="1132"/>
      <c r="DC302" s="1133"/>
      <c r="DD302" s="1133"/>
      <c r="DE302" s="1133"/>
      <c r="DF302" s="1133"/>
      <c r="DG302" s="1134"/>
      <c r="DH302" s="580"/>
      <c r="DI302" s="1372"/>
      <c r="DJ302" s="1372"/>
      <c r="DK302" s="581"/>
      <c r="DL302" s="582"/>
      <c r="DM302" s="1372"/>
      <c r="DN302" s="1372"/>
      <c r="DO302" s="581"/>
      <c r="DP302" s="582"/>
      <c r="DQ302" s="1372"/>
      <c r="DR302" s="1372"/>
      <c r="DS302" s="583"/>
      <c r="DT302" s="1124"/>
      <c r="DU302" s="1125"/>
      <c r="DV302" s="1125"/>
      <c r="DW302" s="1124"/>
      <c r="DX302" s="1125"/>
      <c r="DY302" s="1150"/>
      <c r="DZ302" s="1362"/>
      <c r="EA302" s="1363"/>
      <c r="EB302" s="1362"/>
      <c r="EC302" s="1363"/>
      <c r="ED302" s="1362"/>
      <c r="EE302" s="1377"/>
      <c r="EF302" s="1378"/>
      <c r="EG302" s="1379"/>
      <c r="EH302" s="1379"/>
      <c r="EI302" s="1380"/>
      <c r="EJ302" s="1381"/>
      <c r="EK302" s="1381"/>
      <c r="EL302" s="1381"/>
      <c r="EM302" s="1382"/>
      <c r="EN302" s="1382"/>
      <c r="EO302" s="1382"/>
      <c r="EP302" s="1375"/>
      <c r="EQ302" s="1376"/>
      <c r="ER302" s="1113"/>
      <c r="ES302" s="1113"/>
      <c r="ET302" s="1113"/>
      <c r="EU302" s="1113"/>
      <c r="EV302" s="1113"/>
      <c r="EW302" s="1113"/>
      <c r="EX302" s="1113"/>
      <c r="EY302" s="1113"/>
      <c r="EZ302" s="1114"/>
    </row>
    <row r="303" spans="1:156" ht="30" customHeight="1" x14ac:dyDescent="0.2">
      <c r="A303" s="207">
        <f t="shared" si="32"/>
        <v>292</v>
      </c>
      <c r="B303" s="1103"/>
      <c r="C303" s="1104"/>
      <c r="D303" s="1092"/>
      <c r="E303" s="1093"/>
      <c r="F303" s="1094" t="str">
        <f t="shared" si="34"/>
        <v/>
      </c>
      <c r="G303" s="1095"/>
      <c r="H303" s="1095"/>
      <c r="I303" s="1095"/>
      <c r="J303" s="1095"/>
      <c r="K303" s="1095"/>
      <c r="L303" s="1095"/>
      <c r="M303" s="1095"/>
      <c r="N303" s="1095"/>
      <c r="O303" s="1095"/>
      <c r="P303" s="1095"/>
      <c r="Q303" s="1095"/>
      <c r="R303" s="1095"/>
      <c r="S303" s="1095"/>
      <c r="T303" s="1095"/>
      <c r="U303" s="1095"/>
      <c r="V303" s="1095"/>
      <c r="W303" s="1096"/>
      <c r="X303" s="1299">
        <f t="shared" si="33"/>
        <v>0</v>
      </c>
      <c r="Y303" s="1300"/>
      <c r="Z303" s="1301"/>
      <c r="AA303" s="1100"/>
      <c r="AB303" s="1101"/>
      <c r="AC303" s="1102"/>
      <c r="AD303" s="1135"/>
      <c r="AE303" s="1136"/>
      <c r="AF303" s="1136"/>
      <c r="AG303" s="1137"/>
      <c r="AH303" s="1138"/>
      <c r="AI303" s="1139"/>
      <c r="AJ303" s="1140"/>
      <c r="AK303" s="1132"/>
      <c r="AL303" s="1133"/>
      <c r="AM303" s="1133"/>
      <c r="AN303" s="1133"/>
      <c r="AO303" s="1133"/>
      <c r="AP303" s="1134"/>
      <c r="AQ303" s="642" t="str">
        <f>IF(AK303="","",VLOOKUP(AK303,ﾃﾞｰﾀ一覧!$AH$4:$AR$66,2,FALSE))</f>
        <v/>
      </c>
      <c r="AR303" s="1084"/>
      <c r="AS303" s="1084"/>
      <c r="AT303" s="643" t="str">
        <f>IF(AK303="","",VLOOKUP(AK303,ﾃﾞｰﾀ一覧!$AH$4:$AR$66,3,FALSE))</f>
        <v/>
      </c>
      <c r="AU303" s="644" t="str">
        <f>IF(AK303="","",VLOOKUP(AK303,ﾃﾞｰﾀ一覧!$AH$4:$AR$66,5,FALSE))</f>
        <v/>
      </c>
      <c r="AV303" s="1084"/>
      <c r="AW303" s="1084"/>
      <c r="AX303" s="643" t="str">
        <f>IF(AK303="","",VLOOKUP(AK303,ﾃﾞｰﾀ一覧!$AH$4:$AR$66,6,FALSE))</f>
        <v/>
      </c>
      <c r="AY303" s="649" t="str">
        <f>IF(AK303="","",VLOOKUP(AK303,ﾃﾞｰﾀ一覧!$AH$4:$AR$66,8,FALSE))</f>
        <v/>
      </c>
      <c r="AZ303" s="1084"/>
      <c r="BA303" s="1084"/>
      <c r="BB303" s="388" t="str">
        <f>IF(AK303="","",VLOOKUP(AK303,ﾃﾞｰﾀ一覧!$AH$4:$AR$66,9,FALSE))</f>
        <v/>
      </c>
      <c r="BC303" s="1124"/>
      <c r="BD303" s="1125"/>
      <c r="BE303" s="1125"/>
      <c r="BF303" s="1124"/>
      <c r="BG303" s="1125"/>
      <c r="BH303" s="1125"/>
      <c r="BI303" s="1124"/>
      <c r="BJ303" s="1125"/>
      <c r="BK303" s="1150"/>
      <c r="BL303" s="1154"/>
      <c r="BM303" s="1155"/>
      <c r="BN303" s="1156"/>
      <c r="BO303" s="1109" t="str">
        <f>IF($AK303="","",IF($BF303="","",IF($BF303=ﾃﾞｰﾀ一覧!$U$37,"",IF($BF303=ﾃﾞｰﾀ一覧!$U$38,"",IF($AH303=ﾃﾞｰﾀ一覧!$U$25,VLOOKUP($AK303,ﾃﾞｰﾀ一覧!$AH$43:$AR$66,10,FALSE),VLOOKUP($AK303,ﾃﾞｰﾀ一覧!$AH$4:$AR$66,10,FALSE))))))</f>
        <v/>
      </c>
      <c r="BP303" s="1110"/>
      <c r="BQ303" s="1110"/>
      <c r="BR303" s="1111"/>
      <c r="BS303" s="1115">
        <f>IF($BL303="",0,VLOOKUP($BL303,ﾃﾞｰﾀ一覧!$AY$4:$BB$16,3,FALSE))</f>
        <v>0</v>
      </c>
      <c r="BT303" s="1115"/>
      <c r="BU303" s="1115"/>
      <c r="BV303" s="1112" t="str">
        <f>IF($BO303="","",IF($BF303=ﾃﾞｰﾀ一覧!$U$37,"",IF($BF303=ﾃﾞｰﾀ一覧!$U$38,"",IF($BO303=ﾃﾞｰﾀ一覧!$AT$27,ﾃﾞｰﾀ一覧!$AT$27,VLOOKUP($AK303,ﾃﾞｰﾀ一覧!$AH$4:$AR$66,11,FALSE)*IF($BO303=ﾃﾞｰﾀ一覧!$AT$17,($AR303+1)*($AV303+1),IF($BO303=ﾃﾞｰﾀ一覧!$AT$22,IF(COUNTIF($AD303,"*天端*"),ﾃﾞｰﾀ一覧!$AU$43/2,ﾃﾞｰﾀ一覧!$AU$43/3),IF($BO303=ﾃﾞｰﾀ一覧!$AT$20,$AR303*$AV303,IF($BO303=ﾃﾞｰﾀ一覧!$AT$21,$AV303,1))))))))</f>
        <v/>
      </c>
      <c r="BW303" s="1112"/>
      <c r="BX303" s="1112"/>
      <c r="BY303" s="1088" t="str">
        <f>IF($B303="","",IF($AH303="","",IF($CK303=ﾃﾞｰﾀ一覧!$U$53,ﾃﾞｰﾀ一覧!$U$61,IF($AH303=ﾃﾞｰﾀ一覧!$U$21,ﾃﾞｰﾀ一覧!$U$60,IF(OR($AH303=ﾃﾞｰﾀ一覧!$U$19,$AH303=ﾃﾞｰﾀ一覧!$U$20,$AH303=ﾃﾞｰﾀ一覧!$U$23,$AH303=ﾃﾞｰﾀ一覧!$U$22,$AH303=ﾃﾞｰﾀ一覧!$U$18,AH303=ﾃﾞｰﾀ一覧!$U$25),ﾃﾞｰﾀ一覧!$U$59,ﾃﾞｰﾀ一覧!$U$62)))))</f>
        <v/>
      </c>
      <c r="BZ303" s="1089"/>
      <c r="CA303" s="1113"/>
      <c r="CB303" s="1113"/>
      <c r="CC303" s="1113"/>
      <c r="CD303" s="1113"/>
      <c r="CE303" s="1113"/>
      <c r="CF303" s="1113"/>
      <c r="CG303" s="1113"/>
      <c r="CH303" s="1113"/>
      <c r="CI303" s="1114"/>
      <c r="CK303" s="240"/>
      <c r="CM303" s="378" t="str">
        <f t="shared" si="28"/>
        <v/>
      </c>
      <c r="CN303" s="379" t="str">
        <f t="shared" si="29"/>
        <v/>
      </c>
      <c r="CO303" s="379" t="str">
        <f t="shared" si="30"/>
        <v/>
      </c>
      <c r="CP303" s="380" t="str">
        <f t="shared" si="31"/>
        <v/>
      </c>
      <c r="CQ303" s="244"/>
      <c r="CR303" s="1100"/>
      <c r="CS303" s="1101"/>
      <c r="CT303" s="1102"/>
      <c r="CU303" s="1135"/>
      <c r="CV303" s="1136"/>
      <c r="CW303" s="1136"/>
      <c r="CX303" s="1137"/>
      <c r="CY303" s="1138"/>
      <c r="CZ303" s="1139"/>
      <c r="DA303" s="1140"/>
      <c r="DB303" s="1132"/>
      <c r="DC303" s="1133"/>
      <c r="DD303" s="1133"/>
      <c r="DE303" s="1133"/>
      <c r="DF303" s="1133"/>
      <c r="DG303" s="1134"/>
      <c r="DH303" s="580"/>
      <c r="DI303" s="1372"/>
      <c r="DJ303" s="1372"/>
      <c r="DK303" s="581"/>
      <c r="DL303" s="582"/>
      <c r="DM303" s="1372"/>
      <c r="DN303" s="1372"/>
      <c r="DO303" s="581"/>
      <c r="DP303" s="582"/>
      <c r="DQ303" s="1372"/>
      <c r="DR303" s="1372"/>
      <c r="DS303" s="583"/>
      <c r="DT303" s="1124"/>
      <c r="DU303" s="1125"/>
      <c r="DV303" s="1125"/>
      <c r="DW303" s="1124"/>
      <c r="DX303" s="1125"/>
      <c r="DY303" s="1150"/>
      <c r="DZ303" s="1362"/>
      <c r="EA303" s="1363"/>
      <c r="EB303" s="1362"/>
      <c r="EC303" s="1363"/>
      <c r="ED303" s="1362"/>
      <c r="EE303" s="1377"/>
      <c r="EF303" s="1378"/>
      <c r="EG303" s="1379"/>
      <c r="EH303" s="1379"/>
      <c r="EI303" s="1380"/>
      <c r="EJ303" s="1381"/>
      <c r="EK303" s="1381"/>
      <c r="EL303" s="1381"/>
      <c r="EM303" s="1382"/>
      <c r="EN303" s="1382"/>
      <c r="EO303" s="1382"/>
      <c r="EP303" s="1375"/>
      <c r="EQ303" s="1376"/>
      <c r="ER303" s="1113"/>
      <c r="ES303" s="1113"/>
      <c r="ET303" s="1113"/>
      <c r="EU303" s="1113"/>
      <c r="EV303" s="1113"/>
      <c r="EW303" s="1113"/>
      <c r="EX303" s="1113"/>
      <c r="EY303" s="1113"/>
      <c r="EZ303" s="1114"/>
    </row>
    <row r="304" spans="1:156" ht="30" customHeight="1" x14ac:dyDescent="0.2">
      <c r="A304" s="207">
        <f t="shared" si="32"/>
        <v>293</v>
      </c>
      <c r="B304" s="1103"/>
      <c r="C304" s="1104"/>
      <c r="D304" s="1092"/>
      <c r="E304" s="1093"/>
      <c r="F304" s="1094" t="str">
        <f t="shared" si="34"/>
        <v/>
      </c>
      <c r="G304" s="1095"/>
      <c r="H304" s="1095"/>
      <c r="I304" s="1095"/>
      <c r="J304" s="1095"/>
      <c r="K304" s="1095"/>
      <c r="L304" s="1095"/>
      <c r="M304" s="1095"/>
      <c r="N304" s="1095"/>
      <c r="O304" s="1095"/>
      <c r="P304" s="1095"/>
      <c r="Q304" s="1095"/>
      <c r="R304" s="1095"/>
      <c r="S304" s="1095"/>
      <c r="T304" s="1095"/>
      <c r="U304" s="1095"/>
      <c r="V304" s="1095"/>
      <c r="W304" s="1096"/>
      <c r="X304" s="1299">
        <f t="shared" si="33"/>
        <v>0</v>
      </c>
      <c r="Y304" s="1300"/>
      <c r="Z304" s="1301"/>
      <c r="AA304" s="1100"/>
      <c r="AB304" s="1101"/>
      <c r="AC304" s="1102"/>
      <c r="AD304" s="1135"/>
      <c r="AE304" s="1136"/>
      <c r="AF304" s="1136"/>
      <c r="AG304" s="1137"/>
      <c r="AH304" s="1138"/>
      <c r="AI304" s="1139"/>
      <c r="AJ304" s="1140"/>
      <c r="AK304" s="1132"/>
      <c r="AL304" s="1133"/>
      <c r="AM304" s="1133"/>
      <c r="AN304" s="1133"/>
      <c r="AO304" s="1133"/>
      <c r="AP304" s="1134"/>
      <c r="AQ304" s="642" t="str">
        <f>IF(AK304="","",VLOOKUP(AK304,ﾃﾞｰﾀ一覧!$AH$4:$AR$66,2,FALSE))</f>
        <v/>
      </c>
      <c r="AR304" s="1084"/>
      <c r="AS304" s="1084"/>
      <c r="AT304" s="643" t="str">
        <f>IF(AK304="","",VLOOKUP(AK304,ﾃﾞｰﾀ一覧!$AH$4:$AR$66,3,FALSE))</f>
        <v/>
      </c>
      <c r="AU304" s="644" t="str">
        <f>IF(AK304="","",VLOOKUP(AK304,ﾃﾞｰﾀ一覧!$AH$4:$AR$66,5,FALSE))</f>
        <v/>
      </c>
      <c r="AV304" s="1084"/>
      <c r="AW304" s="1084"/>
      <c r="AX304" s="643" t="str">
        <f>IF(AK304="","",VLOOKUP(AK304,ﾃﾞｰﾀ一覧!$AH$4:$AR$66,6,FALSE))</f>
        <v/>
      </c>
      <c r="AY304" s="649" t="str">
        <f>IF(AK304="","",VLOOKUP(AK304,ﾃﾞｰﾀ一覧!$AH$4:$AR$66,8,FALSE))</f>
        <v/>
      </c>
      <c r="AZ304" s="1084"/>
      <c r="BA304" s="1084"/>
      <c r="BB304" s="388" t="str">
        <f>IF(AK304="","",VLOOKUP(AK304,ﾃﾞｰﾀ一覧!$AH$4:$AR$66,9,FALSE))</f>
        <v/>
      </c>
      <c r="BC304" s="1124"/>
      <c r="BD304" s="1125"/>
      <c r="BE304" s="1125"/>
      <c r="BF304" s="1124"/>
      <c r="BG304" s="1125"/>
      <c r="BH304" s="1125"/>
      <c r="BI304" s="1124"/>
      <c r="BJ304" s="1125"/>
      <c r="BK304" s="1150"/>
      <c r="BL304" s="1154"/>
      <c r="BM304" s="1155"/>
      <c r="BN304" s="1156"/>
      <c r="BO304" s="1109" t="str">
        <f>IF($AK304="","",IF($BF304="","",IF($BF304=ﾃﾞｰﾀ一覧!$U$37,"",IF($BF304=ﾃﾞｰﾀ一覧!$U$38,"",IF($AH304=ﾃﾞｰﾀ一覧!$U$25,VLOOKUP($AK304,ﾃﾞｰﾀ一覧!$AH$43:$AR$66,10,FALSE),VLOOKUP($AK304,ﾃﾞｰﾀ一覧!$AH$4:$AR$66,10,FALSE))))))</f>
        <v/>
      </c>
      <c r="BP304" s="1110"/>
      <c r="BQ304" s="1110"/>
      <c r="BR304" s="1111"/>
      <c r="BS304" s="1115">
        <f>IF($BL304="",0,VLOOKUP($BL304,ﾃﾞｰﾀ一覧!$AY$4:$BB$16,3,FALSE))</f>
        <v>0</v>
      </c>
      <c r="BT304" s="1115"/>
      <c r="BU304" s="1115"/>
      <c r="BV304" s="1112" t="str">
        <f>IF($BO304="","",IF($BF304=ﾃﾞｰﾀ一覧!$U$37,"",IF($BF304=ﾃﾞｰﾀ一覧!$U$38,"",IF($BO304=ﾃﾞｰﾀ一覧!$AT$27,ﾃﾞｰﾀ一覧!$AT$27,VLOOKUP($AK304,ﾃﾞｰﾀ一覧!$AH$4:$AR$66,11,FALSE)*IF($BO304=ﾃﾞｰﾀ一覧!$AT$17,($AR304+1)*($AV304+1),IF($BO304=ﾃﾞｰﾀ一覧!$AT$22,IF(COUNTIF($AD304,"*天端*"),ﾃﾞｰﾀ一覧!$AU$43/2,ﾃﾞｰﾀ一覧!$AU$43/3),IF($BO304=ﾃﾞｰﾀ一覧!$AT$20,$AR304*$AV304,IF($BO304=ﾃﾞｰﾀ一覧!$AT$21,$AV304,1))))))))</f>
        <v/>
      </c>
      <c r="BW304" s="1112"/>
      <c r="BX304" s="1112"/>
      <c r="BY304" s="1088" t="str">
        <f>IF($B304="","",IF($AH304="","",IF($CK304=ﾃﾞｰﾀ一覧!$U$53,ﾃﾞｰﾀ一覧!$U$61,IF($AH304=ﾃﾞｰﾀ一覧!$U$21,ﾃﾞｰﾀ一覧!$U$60,IF(OR($AH304=ﾃﾞｰﾀ一覧!$U$19,$AH304=ﾃﾞｰﾀ一覧!$U$20,$AH304=ﾃﾞｰﾀ一覧!$U$23,$AH304=ﾃﾞｰﾀ一覧!$U$22,$AH304=ﾃﾞｰﾀ一覧!$U$18,AH304=ﾃﾞｰﾀ一覧!$U$25),ﾃﾞｰﾀ一覧!$U$59,ﾃﾞｰﾀ一覧!$U$62)))))</f>
        <v/>
      </c>
      <c r="BZ304" s="1089"/>
      <c r="CA304" s="1113"/>
      <c r="CB304" s="1113"/>
      <c r="CC304" s="1113"/>
      <c r="CD304" s="1113"/>
      <c r="CE304" s="1113"/>
      <c r="CF304" s="1113"/>
      <c r="CG304" s="1113"/>
      <c r="CH304" s="1113"/>
      <c r="CI304" s="1114"/>
      <c r="CK304" s="240"/>
      <c r="CM304" s="378" t="str">
        <f t="shared" si="28"/>
        <v/>
      </c>
      <c r="CN304" s="379" t="str">
        <f t="shared" si="29"/>
        <v/>
      </c>
      <c r="CO304" s="379" t="str">
        <f t="shared" si="30"/>
        <v/>
      </c>
      <c r="CP304" s="380" t="str">
        <f t="shared" si="31"/>
        <v/>
      </c>
      <c r="CQ304" s="244"/>
      <c r="CR304" s="1100"/>
      <c r="CS304" s="1101"/>
      <c r="CT304" s="1102"/>
      <c r="CU304" s="1135"/>
      <c r="CV304" s="1136"/>
      <c r="CW304" s="1136"/>
      <c r="CX304" s="1137"/>
      <c r="CY304" s="1138"/>
      <c r="CZ304" s="1139"/>
      <c r="DA304" s="1140"/>
      <c r="DB304" s="1132"/>
      <c r="DC304" s="1133"/>
      <c r="DD304" s="1133"/>
      <c r="DE304" s="1133"/>
      <c r="DF304" s="1133"/>
      <c r="DG304" s="1134"/>
      <c r="DH304" s="580"/>
      <c r="DI304" s="1372"/>
      <c r="DJ304" s="1372"/>
      <c r="DK304" s="581"/>
      <c r="DL304" s="582"/>
      <c r="DM304" s="1372"/>
      <c r="DN304" s="1372"/>
      <c r="DO304" s="581"/>
      <c r="DP304" s="582"/>
      <c r="DQ304" s="1372"/>
      <c r="DR304" s="1372"/>
      <c r="DS304" s="583"/>
      <c r="DT304" s="1124"/>
      <c r="DU304" s="1125"/>
      <c r="DV304" s="1125"/>
      <c r="DW304" s="1124"/>
      <c r="DX304" s="1125"/>
      <c r="DY304" s="1150"/>
      <c r="DZ304" s="1362"/>
      <c r="EA304" s="1363"/>
      <c r="EB304" s="1362"/>
      <c r="EC304" s="1363"/>
      <c r="ED304" s="1362"/>
      <c r="EE304" s="1377"/>
      <c r="EF304" s="1378"/>
      <c r="EG304" s="1379"/>
      <c r="EH304" s="1379"/>
      <c r="EI304" s="1380"/>
      <c r="EJ304" s="1381"/>
      <c r="EK304" s="1381"/>
      <c r="EL304" s="1381"/>
      <c r="EM304" s="1382"/>
      <c r="EN304" s="1382"/>
      <c r="EO304" s="1382"/>
      <c r="EP304" s="1375"/>
      <c r="EQ304" s="1376"/>
      <c r="ER304" s="1113"/>
      <c r="ES304" s="1113"/>
      <c r="ET304" s="1113"/>
      <c r="EU304" s="1113"/>
      <c r="EV304" s="1113"/>
      <c r="EW304" s="1113"/>
      <c r="EX304" s="1113"/>
      <c r="EY304" s="1113"/>
      <c r="EZ304" s="1114"/>
    </row>
    <row r="305" spans="1:156" ht="30" customHeight="1" x14ac:dyDescent="0.2">
      <c r="A305" s="207">
        <f t="shared" si="32"/>
        <v>294</v>
      </c>
      <c r="B305" s="1103"/>
      <c r="C305" s="1104"/>
      <c r="D305" s="1092"/>
      <c r="E305" s="1093"/>
      <c r="F305" s="1094" t="str">
        <f t="shared" si="34"/>
        <v/>
      </c>
      <c r="G305" s="1095"/>
      <c r="H305" s="1095"/>
      <c r="I305" s="1095"/>
      <c r="J305" s="1095"/>
      <c r="K305" s="1095"/>
      <c r="L305" s="1095"/>
      <c r="M305" s="1095"/>
      <c r="N305" s="1095"/>
      <c r="O305" s="1095"/>
      <c r="P305" s="1095"/>
      <c r="Q305" s="1095"/>
      <c r="R305" s="1095"/>
      <c r="S305" s="1095"/>
      <c r="T305" s="1095"/>
      <c r="U305" s="1095"/>
      <c r="V305" s="1095"/>
      <c r="W305" s="1096"/>
      <c r="X305" s="1299">
        <f t="shared" si="33"/>
        <v>0</v>
      </c>
      <c r="Y305" s="1300"/>
      <c r="Z305" s="1301"/>
      <c r="AA305" s="1100"/>
      <c r="AB305" s="1101"/>
      <c r="AC305" s="1102"/>
      <c r="AD305" s="1135"/>
      <c r="AE305" s="1136"/>
      <c r="AF305" s="1136"/>
      <c r="AG305" s="1137"/>
      <c r="AH305" s="1138"/>
      <c r="AI305" s="1139"/>
      <c r="AJ305" s="1140"/>
      <c r="AK305" s="1132"/>
      <c r="AL305" s="1133"/>
      <c r="AM305" s="1133"/>
      <c r="AN305" s="1133"/>
      <c r="AO305" s="1133"/>
      <c r="AP305" s="1134"/>
      <c r="AQ305" s="642" t="str">
        <f>IF(AK305="","",VLOOKUP(AK305,ﾃﾞｰﾀ一覧!$AH$4:$AR$66,2,FALSE))</f>
        <v/>
      </c>
      <c r="AR305" s="1084"/>
      <c r="AS305" s="1084"/>
      <c r="AT305" s="643" t="str">
        <f>IF(AK305="","",VLOOKUP(AK305,ﾃﾞｰﾀ一覧!$AH$4:$AR$66,3,FALSE))</f>
        <v/>
      </c>
      <c r="AU305" s="644" t="str">
        <f>IF(AK305="","",VLOOKUP(AK305,ﾃﾞｰﾀ一覧!$AH$4:$AR$66,5,FALSE))</f>
        <v/>
      </c>
      <c r="AV305" s="1084"/>
      <c r="AW305" s="1084"/>
      <c r="AX305" s="643" t="str">
        <f>IF(AK305="","",VLOOKUP(AK305,ﾃﾞｰﾀ一覧!$AH$4:$AR$66,6,FALSE))</f>
        <v/>
      </c>
      <c r="AY305" s="649" t="str">
        <f>IF(AK305="","",VLOOKUP(AK305,ﾃﾞｰﾀ一覧!$AH$4:$AR$66,8,FALSE))</f>
        <v/>
      </c>
      <c r="AZ305" s="1084"/>
      <c r="BA305" s="1084"/>
      <c r="BB305" s="388" t="str">
        <f>IF(AK305="","",VLOOKUP(AK305,ﾃﾞｰﾀ一覧!$AH$4:$AR$66,9,FALSE))</f>
        <v/>
      </c>
      <c r="BC305" s="1124"/>
      <c r="BD305" s="1125"/>
      <c r="BE305" s="1125"/>
      <c r="BF305" s="1124"/>
      <c r="BG305" s="1125"/>
      <c r="BH305" s="1125"/>
      <c r="BI305" s="1124"/>
      <c r="BJ305" s="1125"/>
      <c r="BK305" s="1150"/>
      <c r="BL305" s="1154"/>
      <c r="BM305" s="1155"/>
      <c r="BN305" s="1156"/>
      <c r="BO305" s="1109" t="str">
        <f>IF($AK305="","",IF($BF305="","",IF($BF305=ﾃﾞｰﾀ一覧!$U$37,"",IF($BF305=ﾃﾞｰﾀ一覧!$U$38,"",IF($AH305=ﾃﾞｰﾀ一覧!$U$25,VLOOKUP($AK305,ﾃﾞｰﾀ一覧!$AH$43:$AR$66,10,FALSE),VLOOKUP($AK305,ﾃﾞｰﾀ一覧!$AH$4:$AR$66,10,FALSE))))))</f>
        <v/>
      </c>
      <c r="BP305" s="1110"/>
      <c r="BQ305" s="1110"/>
      <c r="BR305" s="1111"/>
      <c r="BS305" s="1115">
        <f>IF($BL305="",0,VLOOKUP($BL305,ﾃﾞｰﾀ一覧!$AY$4:$BB$16,3,FALSE))</f>
        <v>0</v>
      </c>
      <c r="BT305" s="1115"/>
      <c r="BU305" s="1115"/>
      <c r="BV305" s="1112" t="str">
        <f>IF($BO305="","",IF($BF305=ﾃﾞｰﾀ一覧!$U$37,"",IF($BF305=ﾃﾞｰﾀ一覧!$U$38,"",IF($BO305=ﾃﾞｰﾀ一覧!$AT$27,ﾃﾞｰﾀ一覧!$AT$27,VLOOKUP($AK305,ﾃﾞｰﾀ一覧!$AH$4:$AR$66,11,FALSE)*IF($BO305=ﾃﾞｰﾀ一覧!$AT$17,($AR305+1)*($AV305+1),IF($BO305=ﾃﾞｰﾀ一覧!$AT$22,IF(COUNTIF($AD305,"*天端*"),ﾃﾞｰﾀ一覧!$AU$43/2,ﾃﾞｰﾀ一覧!$AU$43/3),IF($BO305=ﾃﾞｰﾀ一覧!$AT$20,$AR305*$AV305,IF($BO305=ﾃﾞｰﾀ一覧!$AT$21,$AV305,1))))))))</f>
        <v/>
      </c>
      <c r="BW305" s="1112"/>
      <c r="BX305" s="1112"/>
      <c r="BY305" s="1088" t="str">
        <f>IF($B305="","",IF($AH305="","",IF($CK305=ﾃﾞｰﾀ一覧!$U$53,ﾃﾞｰﾀ一覧!$U$61,IF($AH305=ﾃﾞｰﾀ一覧!$U$21,ﾃﾞｰﾀ一覧!$U$60,IF(OR($AH305=ﾃﾞｰﾀ一覧!$U$19,$AH305=ﾃﾞｰﾀ一覧!$U$20,$AH305=ﾃﾞｰﾀ一覧!$U$23,$AH305=ﾃﾞｰﾀ一覧!$U$22,$AH305=ﾃﾞｰﾀ一覧!$U$18,AH305=ﾃﾞｰﾀ一覧!$U$25),ﾃﾞｰﾀ一覧!$U$59,ﾃﾞｰﾀ一覧!$U$62)))))</f>
        <v/>
      </c>
      <c r="BZ305" s="1089"/>
      <c r="CA305" s="1113"/>
      <c r="CB305" s="1113"/>
      <c r="CC305" s="1113"/>
      <c r="CD305" s="1113"/>
      <c r="CE305" s="1113"/>
      <c r="CF305" s="1113"/>
      <c r="CG305" s="1113"/>
      <c r="CH305" s="1113"/>
      <c r="CI305" s="1114"/>
      <c r="CK305" s="240"/>
      <c r="CM305" s="378" t="str">
        <f t="shared" si="28"/>
        <v/>
      </c>
      <c r="CN305" s="379" t="str">
        <f t="shared" si="29"/>
        <v/>
      </c>
      <c r="CO305" s="379" t="str">
        <f t="shared" si="30"/>
        <v/>
      </c>
      <c r="CP305" s="380" t="str">
        <f t="shared" si="31"/>
        <v/>
      </c>
      <c r="CQ305" s="244"/>
      <c r="CR305" s="1100"/>
      <c r="CS305" s="1101"/>
      <c r="CT305" s="1102"/>
      <c r="CU305" s="1135"/>
      <c r="CV305" s="1136"/>
      <c r="CW305" s="1136"/>
      <c r="CX305" s="1137"/>
      <c r="CY305" s="1138"/>
      <c r="CZ305" s="1139"/>
      <c r="DA305" s="1140"/>
      <c r="DB305" s="1132"/>
      <c r="DC305" s="1133"/>
      <c r="DD305" s="1133"/>
      <c r="DE305" s="1133"/>
      <c r="DF305" s="1133"/>
      <c r="DG305" s="1134"/>
      <c r="DH305" s="580"/>
      <c r="DI305" s="1373"/>
      <c r="DJ305" s="1373"/>
      <c r="DK305" s="581"/>
      <c r="DL305" s="582"/>
      <c r="DM305" s="1372"/>
      <c r="DN305" s="1372"/>
      <c r="DO305" s="581"/>
      <c r="DP305" s="582"/>
      <c r="DQ305" s="1372"/>
      <c r="DR305" s="1372"/>
      <c r="DS305" s="583"/>
      <c r="DT305" s="1124"/>
      <c r="DU305" s="1125"/>
      <c r="DV305" s="1125"/>
      <c r="DW305" s="1124"/>
      <c r="DX305" s="1125"/>
      <c r="DY305" s="1150"/>
      <c r="DZ305" s="1362"/>
      <c r="EA305" s="1363"/>
      <c r="EB305" s="1362"/>
      <c r="EC305" s="1363"/>
      <c r="ED305" s="1362"/>
      <c r="EE305" s="1377"/>
      <c r="EF305" s="1378"/>
      <c r="EG305" s="1379"/>
      <c r="EH305" s="1379"/>
      <c r="EI305" s="1380"/>
      <c r="EJ305" s="1381"/>
      <c r="EK305" s="1381"/>
      <c r="EL305" s="1381"/>
      <c r="EM305" s="1382"/>
      <c r="EN305" s="1382"/>
      <c r="EO305" s="1382"/>
      <c r="EP305" s="1375"/>
      <c r="EQ305" s="1376"/>
      <c r="ER305" s="1113"/>
      <c r="ES305" s="1113"/>
      <c r="ET305" s="1113"/>
      <c r="EU305" s="1113"/>
      <c r="EV305" s="1113"/>
      <c r="EW305" s="1113"/>
      <c r="EX305" s="1113"/>
      <c r="EY305" s="1113"/>
      <c r="EZ305" s="1114"/>
    </row>
    <row r="306" spans="1:156" ht="30" customHeight="1" x14ac:dyDescent="0.2">
      <c r="A306" s="207">
        <f t="shared" si="32"/>
        <v>295</v>
      </c>
      <c r="B306" s="1103"/>
      <c r="C306" s="1104"/>
      <c r="D306" s="1092"/>
      <c r="E306" s="1093"/>
      <c r="F306" s="1094" t="str">
        <f t="shared" si="34"/>
        <v/>
      </c>
      <c r="G306" s="1095"/>
      <c r="H306" s="1095"/>
      <c r="I306" s="1095"/>
      <c r="J306" s="1095"/>
      <c r="K306" s="1095"/>
      <c r="L306" s="1095"/>
      <c r="M306" s="1095"/>
      <c r="N306" s="1095"/>
      <c r="O306" s="1095"/>
      <c r="P306" s="1095"/>
      <c r="Q306" s="1095"/>
      <c r="R306" s="1095"/>
      <c r="S306" s="1095"/>
      <c r="T306" s="1095"/>
      <c r="U306" s="1095"/>
      <c r="V306" s="1095"/>
      <c r="W306" s="1096"/>
      <c r="X306" s="1299">
        <f t="shared" si="33"/>
        <v>0</v>
      </c>
      <c r="Y306" s="1300"/>
      <c r="Z306" s="1301"/>
      <c r="AA306" s="1100"/>
      <c r="AB306" s="1101"/>
      <c r="AC306" s="1102"/>
      <c r="AD306" s="1135"/>
      <c r="AE306" s="1136"/>
      <c r="AF306" s="1136"/>
      <c r="AG306" s="1137"/>
      <c r="AH306" s="1138"/>
      <c r="AI306" s="1139"/>
      <c r="AJ306" s="1140"/>
      <c r="AK306" s="1132"/>
      <c r="AL306" s="1133"/>
      <c r="AM306" s="1133"/>
      <c r="AN306" s="1133"/>
      <c r="AO306" s="1133"/>
      <c r="AP306" s="1134"/>
      <c r="AQ306" s="642" t="str">
        <f>IF(AK306="","",VLOOKUP(AK306,ﾃﾞｰﾀ一覧!$AH$4:$AR$66,2,FALSE))</f>
        <v/>
      </c>
      <c r="AR306" s="1084"/>
      <c r="AS306" s="1084"/>
      <c r="AT306" s="643" t="str">
        <f>IF(AK306="","",VLOOKUP(AK306,ﾃﾞｰﾀ一覧!$AH$4:$AR$66,3,FALSE))</f>
        <v/>
      </c>
      <c r="AU306" s="644" t="str">
        <f>IF(AK306="","",VLOOKUP(AK306,ﾃﾞｰﾀ一覧!$AH$4:$AR$66,5,FALSE))</f>
        <v/>
      </c>
      <c r="AV306" s="1084"/>
      <c r="AW306" s="1084"/>
      <c r="AX306" s="643" t="str">
        <f>IF(AK306="","",VLOOKUP(AK306,ﾃﾞｰﾀ一覧!$AH$4:$AR$66,6,FALSE))</f>
        <v/>
      </c>
      <c r="AY306" s="649" t="str">
        <f>IF(AK306="","",VLOOKUP(AK306,ﾃﾞｰﾀ一覧!$AH$4:$AR$66,8,FALSE))</f>
        <v/>
      </c>
      <c r="AZ306" s="1084"/>
      <c r="BA306" s="1084"/>
      <c r="BB306" s="388" t="str">
        <f>IF(AK306="","",VLOOKUP(AK306,ﾃﾞｰﾀ一覧!$AH$4:$AR$66,9,FALSE))</f>
        <v/>
      </c>
      <c r="BC306" s="1124"/>
      <c r="BD306" s="1125"/>
      <c r="BE306" s="1125"/>
      <c r="BF306" s="1124"/>
      <c r="BG306" s="1125"/>
      <c r="BH306" s="1125"/>
      <c r="BI306" s="1124"/>
      <c r="BJ306" s="1125"/>
      <c r="BK306" s="1150"/>
      <c r="BL306" s="1154"/>
      <c r="BM306" s="1155"/>
      <c r="BN306" s="1156"/>
      <c r="BO306" s="1109" t="str">
        <f>IF($AK306="","",IF($BF306="","",IF($BF306=ﾃﾞｰﾀ一覧!$U$37,"",IF($BF306=ﾃﾞｰﾀ一覧!$U$38,"",IF($AH306=ﾃﾞｰﾀ一覧!$U$25,VLOOKUP($AK306,ﾃﾞｰﾀ一覧!$AH$43:$AR$66,10,FALSE),VLOOKUP($AK306,ﾃﾞｰﾀ一覧!$AH$4:$AR$66,10,FALSE))))))</f>
        <v/>
      </c>
      <c r="BP306" s="1110"/>
      <c r="BQ306" s="1110"/>
      <c r="BR306" s="1111"/>
      <c r="BS306" s="1115">
        <f>IF($BL306="",0,VLOOKUP($BL306,ﾃﾞｰﾀ一覧!$AY$4:$BB$16,3,FALSE))</f>
        <v>0</v>
      </c>
      <c r="BT306" s="1115"/>
      <c r="BU306" s="1115"/>
      <c r="BV306" s="1112" t="str">
        <f>IF($BO306="","",IF($BF306=ﾃﾞｰﾀ一覧!$U$37,"",IF($BF306=ﾃﾞｰﾀ一覧!$U$38,"",IF($BO306=ﾃﾞｰﾀ一覧!$AT$27,ﾃﾞｰﾀ一覧!$AT$27,VLOOKUP($AK306,ﾃﾞｰﾀ一覧!$AH$4:$AR$66,11,FALSE)*IF($BO306=ﾃﾞｰﾀ一覧!$AT$17,($AR306+1)*($AV306+1),IF($BO306=ﾃﾞｰﾀ一覧!$AT$22,IF(COUNTIF($AD306,"*天端*"),ﾃﾞｰﾀ一覧!$AU$43/2,ﾃﾞｰﾀ一覧!$AU$43/3),IF($BO306=ﾃﾞｰﾀ一覧!$AT$20,$AR306*$AV306,IF($BO306=ﾃﾞｰﾀ一覧!$AT$21,$AV306,1))))))))</f>
        <v/>
      </c>
      <c r="BW306" s="1112"/>
      <c r="BX306" s="1112"/>
      <c r="BY306" s="1088" t="str">
        <f>IF($B306="","",IF($AH306="","",IF($CK306=ﾃﾞｰﾀ一覧!$U$53,ﾃﾞｰﾀ一覧!$U$61,IF($AH306=ﾃﾞｰﾀ一覧!$U$21,ﾃﾞｰﾀ一覧!$U$60,IF(OR($AH306=ﾃﾞｰﾀ一覧!$U$19,$AH306=ﾃﾞｰﾀ一覧!$U$20,$AH306=ﾃﾞｰﾀ一覧!$U$23,$AH306=ﾃﾞｰﾀ一覧!$U$22,$AH306=ﾃﾞｰﾀ一覧!$U$18,AH306=ﾃﾞｰﾀ一覧!$U$25),ﾃﾞｰﾀ一覧!$U$59,ﾃﾞｰﾀ一覧!$U$62)))))</f>
        <v/>
      </c>
      <c r="BZ306" s="1089"/>
      <c r="CA306" s="1113"/>
      <c r="CB306" s="1113"/>
      <c r="CC306" s="1113"/>
      <c r="CD306" s="1113"/>
      <c r="CE306" s="1113"/>
      <c r="CF306" s="1113"/>
      <c r="CG306" s="1113"/>
      <c r="CH306" s="1113"/>
      <c r="CI306" s="1114"/>
      <c r="CK306" s="240"/>
      <c r="CM306" s="378" t="str">
        <f t="shared" si="28"/>
        <v/>
      </c>
      <c r="CN306" s="379" t="str">
        <f t="shared" si="29"/>
        <v/>
      </c>
      <c r="CO306" s="379" t="str">
        <f t="shared" si="30"/>
        <v/>
      </c>
      <c r="CP306" s="380" t="str">
        <f t="shared" si="31"/>
        <v/>
      </c>
      <c r="CQ306" s="244"/>
      <c r="CR306" s="1100"/>
      <c r="CS306" s="1101"/>
      <c r="CT306" s="1102"/>
      <c r="CU306" s="1135"/>
      <c r="CV306" s="1136"/>
      <c r="CW306" s="1136"/>
      <c r="CX306" s="1137"/>
      <c r="CY306" s="1138"/>
      <c r="CZ306" s="1139"/>
      <c r="DA306" s="1140"/>
      <c r="DB306" s="1132"/>
      <c r="DC306" s="1133"/>
      <c r="DD306" s="1133"/>
      <c r="DE306" s="1133"/>
      <c r="DF306" s="1133"/>
      <c r="DG306" s="1134"/>
      <c r="DH306" s="580"/>
      <c r="DI306" s="1372"/>
      <c r="DJ306" s="1372"/>
      <c r="DK306" s="581"/>
      <c r="DL306" s="582"/>
      <c r="DM306" s="1372"/>
      <c r="DN306" s="1372"/>
      <c r="DO306" s="581"/>
      <c r="DP306" s="582"/>
      <c r="DQ306" s="1372"/>
      <c r="DR306" s="1372"/>
      <c r="DS306" s="583"/>
      <c r="DT306" s="1124"/>
      <c r="DU306" s="1125"/>
      <c r="DV306" s="1125"/>
      <c r="DW306" s="1124"/>
      <c r="DX306" s="1125"/>
      <c r="DY306" s="1150"/>
      <c r="DZ306" s="1362"/>
      <c r="EA306" s="1363"/>
      <c r="EB306" s="1362"/>
      <c r="EC306" s="1363"/>
      <c r="ED306" s="1362"/>
      <c r="EE306" s="1377"/>
      <c r="EF306" s="1378"/>
      <c r="EG306" s="1379"/>
      <c r="EH306" s="1379"/>
      <c r="EI306" s="1380"/>
      <c r="EJ306" s="1381"/>
      <c r="EK306" s="1381"/>
      <c r="EL306" s="1381"/>
      <c r="EM306" s="1382"/>
      <c r="EN306" s="1382"/>
      <c r="EO306" s="1382"/>
      <c r="EP306" s="1375"/>
      <c r="EQ306" s="1376"/>
      <c r="ER306" s="1113"/>
      <c r="ES306" s="1113"/>
      <c r="ET306" s="1113"/>
      <c r="EU306" s="1113"/>
      <c r="EV306" s="1113"/>
      <c r="EW306" s="1113"/>
      <c r="EX306" s="1113"/>
      <c r="EY306" s="1113"/>
      <c r="EZ306" s="1114"/>
    </row>
    <row r="307" spans="1:156" ht="30" customHeight="1" x14ac:dyDescent="0.2">
      <c r="A307" s="207">
        <f t="shared" si="32"/>
        <v>296</v>
      </c>
      <c r="B307" s="1103"/>
      <c r="C307" s="1104"/>
      <c r="D307" s="1092"/>
      <c r="E307" s="1093"/>
      <c r="F307" s="1094" t="str">
        <f t="shared" si="34"/>
        <v/>
      </c>
      <c r="G307" s="1095"/>
      <c r="H307" s="1095"/>
      <c r="I307" s="1095"/>
      <c r="J307" s="1095"/>
      <c r="K307" s="1095"/>
      <c r="L307" s="1095"/>
      <c r="M307" s="1095"/>
      <c r="N307" s="1095"/>
      <c r="O307" s="1095"/>
      <c r="P307" s="1095"/>
      <c r="Q307" s="1095"/>
      <c r="R307" s="1095"/>
      <c r="S307" s="1095"/>
      <c r="T307" s="1095"/>
      <c r="U307" s="1095"/>
      <c r="V307" s="1095"/>
      <c r="W307" s="1096"/>
      <c r="X307" s="1299">
        <f t="shared" si="33"/>
        <v>0</v>
      </c>
      <c r="Y307" s="1300"/>
      <c r="Z307" s="1301"/>
      <c r="AA307" s="1100"/>
      <c r="AB307" s="1101"/>
      <c r="AC307" s="1102"/>
      <c r="AD307" s="1135"/>
      <c r="AE307" s="1136"/>
      <c r="AF307" s="1136"/>
      <c r="AG307" s="1137"/>
      <c r="AH307" s="1138"/>
      <c r="AI307" s="1139"/>
      <c r="AJ307" s="1140"/>
      <c r="AK307" s="1132"/>
      <c r="AL307" s="1133"/>
      <c r="AM307" s="1133"/>
      <c r="AN307" s="1133"/>
      <c r="AO307" s="1133"/>
      <c r="AP307" s="1134"/>
      <c r="AQ307" s="642" t="str">
        <f>IF(AK307="","",VLOOKUP(AK307,ﾃﾞｰﾀ一覧!$AH$4:$AR$66,2,FALSE))</f>
        <v/>
      </c>
      <c r="AR307" s="1084"/>
      <c r="AS307" s="1084"/>
      <c r="AT307" s="643" t="str">
        <f>IF(AK307="","",VLOOKUP(AK307,ﾃﾞｰﾀ一覧!$AH$4:$AR$66,3,FALSE))</f>
        <v/>
      </c>
      <c r="AU307" s="644" t="str">
        <f>IF(AK307="","",VLOOKUP(AK307,ﾃﾞｰﾀ一覧!$AH$4:$AR$66,5,FALSE))</f>
        <v/>
      </c>
      <c r="AV307" s="1084"/>
      <c r="AW307" s="1084"/>
      <c r="AX307" s="643" t="str">
        <f>IF(AK307="","",VLOOKUP(AK307,ﾃﾞｰﾀ一覧!$AH$4:$AR$66,6,FALSE))</f>
        <v/>
      </c>
      <c r="AY307" s="649" t="str">
        <f>IF(AK307="","",VLOOKUP(AK307,ﾃﾞｰﾀ一覧!$AH$4:$AR$66,8,FALSE))</f>
        <v/>
      </c>
      <c r="AZ307" s="1084"/>
      <c r="BA307" s="1084"/>
      <c r="BB307" s="388" t="str">
        <f>IF(AK307="","",VLOOKUP(AK307,ﾃﾞｰﾀ一覧!$AH$4:$AR$66,9,FALSE))</f>
        <v/>
      </c>
      <c r="BC307" s="1124"/>
      <c r="BD307" s="1125"/>
      <c r="BE307" s="1125"/>
      <c r="BF307" s="1124"/>
      <c r="BG307" s="1125"/>
      <c r="BH307" s="1125"/>
      <c r="BI307" s="1124"/>
      <c r="BJ307" s="1125"/>
      <c r="BK307" s="1150"/>
      <c r="BL307" s="1154"/>
      <c r="BM307" s="1155"/>
      <c r="BN307" s="1156"/>
      <c r="BO307" s="1109" t="str">
        <f>IF($AK307="","",IF($BF307="","",IF($BF307=ﾃﾞｰﾀ一覧!$U$37,"",IF($BF307=ﾃﾞｰﾀ一覧!$U$38,"",IF($AH307=ﾃﾞｰﾀ一覧!$U$25,VLOOKUP($AK307,ﾃﾞｰﾀ一覧!$AH$43:$AR$66,10,FALSE),VLOOKUP($AK307,ﾃﾞｰﾀ一覧!$AH$4:$AR$66,10,FALSE))))))</f>
        <v/>
      </c>
      <c r="BP307" s="1110"/>
      <c r="BQ307" s="1110"/>
      <c r="BR307" s="1111"/>
      <c r="BS307" s="1115">
        <f>IF($BL307="",0,VLOOKUP($BL307,ﾃﾞｰﾀ一覧!$AY$4:$BB$16,3,FALSE))</f>
        <v>0</v>
      </c>
      <c r="BT307" s="1115"/>
      <c r="BU307" s="1115"/>
      <c r="BV307" s="1112" t="str">
        <f>IF($BO307="","",IF($BF307=ﾃﾞｰﾀ一覧!$U$37,"",IF($BF307=ﾃﾞｰﾀ一覧!$U$38,"",IF($BO307=ﾃﾞｰﾀ一覧!$AT$27,ﾃﾞｰﾀ一覧!$AT$27,VLOOKUP($AK307,ﾃﾞｰﾀ一覧!$AH$4:$AR$66,11,FALSE)*IF($BO307=ﾃﾞｰﾀ一覧!$AT$17,($AR307+1)*($AV307+1),IF($BO307=ﾃﾞｰﾀ一覧!$AT$22,IF(COUNTIF($AD307,"*天端*"),ﾃﾞｰﾀ一覧!$AU$43/2,ﾃﾞｰﾀ一覧!$AU$43/3),IF($BO307=ﾃﾞｰﾀ一覧!$AT$20,$AR307*$AV307,IF($BO307=ﾃﾞｰﾀ一覧!$AT$21,$AV307,1))))))))</f>
        <v/>
      </c>
      <c r="BW307" s="1112"/>
      <c r="BX307" s="1112"/>
      <c r="BY307" s="1088" t="str">
        <f>IF($B307="","",IF($AH307="","",IF($CK307=ﾃﾞｰﾀ一覧!$U$53,ﾃﾞｰﾀ一覧!$U$61,IF($AH307=ﾃﾞｰﾀ一覧!$U$21,ﾃﾞｰﾀ一覧!$U$60,IF(OR($AH307=ﾃﾞｰﾀ一覧!$U$19,$AH307=ﾃﾞｰﾀ一覧!$U$20,$AH307=ﾃﾞｰﾀ一覧!$U$23,$AH307=ﾃﾞｰﾀ一覧!$U$22,$AH307=ﾃﾞｰﾀ一覧!$U$18,AH307=ﾃﾞｰﾀ一覧!$U$25),ﾃﾞｰﾀ一覧!$U$59,ﾃﾞｰﾀ一覧!$U$62)))))</f>
        <v/>
      </c>
      <c r="BZ307" s="1089"/>
      <c r="CA307" s="1113"/>
      <c r="CB307" s="1113"/>
      <c r="CC307" s="1113"/>
      <c r="CD307" s="1113"/>
      <c r="CE307" s="1113"/>
      <c r="CF307" s="1113"/>
      <c r="CG307" s="1113"/>
      <c r="CH307" s="1113"/>
      <c r="CI307" s="1114"/>
      <c r="CK307" s="240"/>
      <c r="CM307" s="378" t="str">
        <f t="shared" si="28"/>
        <v/>
      </c>
      <c r="CN307" s="379" t="str">
        <f t="shared" si="29"/>
        <v/>
      </c>
      <c r="CO307" s="379" t="str">
        <f t="shared" si="30"/>
        <v/>
      </c>
      <c r="CP307" s="380" t="str">
        <f t="shared" si="31"/>
        <v/>
      </c>
      <c r="CQ307" s="244"/>
      <c r="CR307" s="1100"/>
      <c r="CS307" s="1101"/>
      <c r="CT307" s="1102"/>
      <c r="CU307" s="1135"/>
      <c r="CV307" s="1136"/>
      <c r="CW307" s="1136"/>
      <c r="CX307" s="1137"/>
      <c r="CY307" s="1138"/>
      <c r="CZ307" s="1139"/>
      <c r="DA307" s="1140"/>
      <c r="DB307" s="1132"/>
      <c r="DC307" s="1133"/>
      <c r="DD307" s="1133"/>
      <c r="DE307" s="1133"/>
      <c r="DF307" s="1133"/>
      <c r="DG307" s="1134"/>
      <c r="DH307" s="580"/>
      <c r="DI307" s="1372"/>
      <c r="DJ307" s="1372"/>
      <c r="DK307" s="581"/>
      <c r="DL307" s="582"/>
      <c r="DM307" s="1372"/>
      <c r="DN307" s="1372"/>
      <c r="DO307" s="581"/>
      <c r="DP307" s="582"/>
      <c r="DQ307" s="1372"/>
      <c r="DR307" s="1372"/>
      <c r="DS307" s="583"/>
      <c r="DT307" s="1124"/>
      <c r="DU307" s="1125"/>
      <c r="DV307" s="1125"/>
      <c r="DW307" s="1124"/>
      <c r="DX307" s="1125"/>
      <c r="DY307" s="1150"/>
      <c r="DZ307" s="1362"/>
      <c r="EA307" s="1363"/>
      <c r="EB307" s="1362"/>
      <c r="EC307" s="1363"/>
      <c r="ED307" s="1362"/>
      <c r="EE307" s="1377"/>
      <c r="EF307" s="1378"/>
      <c r="EG307" s="1379"/>
      <c r="EH307" s="1379"/>
      <c r="EI307" s="1380"/>
      <c r="EJ307" s="1381"/>
      <c r="EK307" s="1381"/>
      <c r="EL307" s="1381"/>
      <c r="EM307" s="1382"/>
      <c r="EN307" s="1382"/>
      <c r="EO307" s="1382"/>
      <c r="EP307" s="1375"/>
      <c r="EQ307" s="1376"/>
      <c r="ER307" s="1113"/>
      <c r="ES307" s="1113"/>
      <c r="ET307" s="1113"/>
      <c r="EU307" s="1113"/>
      <c r="EV307" s="1113"/>
      <c r="EW307" s="1113"/>
      <c r="EX307" s="1113"/>
      <c r="EY307" s="1113"/>
      <c r="EZ307" s="1114"/>
    </row>
    <row r="308" spans="1:156" ht="30" customHeight="1" x14ac:dyDescent="0.2">
      <c r="A308" s="207">
        <f t="shared" si="32"/>
        <v>297</v>
      </c>
      <c r="B308" s="1103"/>
      <c r="C308" s="1104"/>
      <c r="D308" s="1092"/>
      <c r="E308" s="1093"/>
      <c r="F308" s="1094" t="str">
        <f t="shared" si="34"/>
        <v/>
      </c>
      <c r="G308" s="1095"/>
      <c r="H308" s="1095"/>
      <c r="I308" s="1095"/>
      <c r="J308" s="1095"/>
      <c r="K308" s="1095"/>
      <c r="L308" s="1095"/>
      <c r="M308" s="1095"/>
      <c r="N308" s="1095"/>
      <c r="O308" s="1095"/>
      <c r="P308" s="1095"/>
      <c r="Q308" s="1095"/>
      <c r="R308" s="1095"/>
      <c r="S308" s="1095"/>
      <c r="T308" s="1095"/>
      <c r="U308" s="1095"/>
      <c r="V308" s="1095"/>
      <c r="W308" s="1096"/>
      <c r="X308" s="1299">
        <f t="shared" si="33"/>
        <v>0</v>
      </c>
      <c r="Y308" s="1300"/>
      <c r="Z308" s="1301"/>
      <c r="AA308" s="1100"/>
      <c r="AB308" s="1101"/>
      <c r="AC308" s="1102"/>
      <c r="AD308" s="1135"/>
      <c r="AE308" s="1136"/>
      <c r="AF308" s="1136"/>
      <c r="AG308" s="1137"/>
      <c r="AH308" s="1138"/>
      <c r="AI308" s="1139"/>
      <c r="AJ308" s="1140"/>
      <c r="AK308" s="1132"/>
      <c r="AL308" s="1133"/>
      <c r="AM308" s="1133"/>
      <c r="AN308" s="1133"/>
      <c r="AO308" s="1133"/>
      <c r="AP308" s="1134"/>
      <c r="AQ308" s="642" t="str">
        <f>IF(AK308="","",VLOOKUP(AK308,ﾃﾞｰﾀ一覧!$AH$4:$AR$66,2,FALSE))</f>
        <v/>
      </c>
      <c r="AR308" s="1084"/>
      <c r="AS308" s="1084"/>
      <c r="AT308" s="643" t="str">
        <f>IF(AK308="","",VLOOKUP(AK308,ﾃﾞｰﾀ一覧!$AH$4:$AR$66,3,FALSE))</f>
        <v/>
      </c>
      <c r="AU308" s="644" t="str">
        <f>IF(AK308="","",VLOOKUP(AK308,ﾃﾞｰﾀ一覧!$AH$4:$AR$66,5,FALSE))</f>
        <v/>
      </c>
      <c r="AV308" s="1084"/>
      <c r="AW308" s="1084"/>
      <c r="AX308" s="643" t="str">
        <f>IF(AK308="","",VLOOKUP(AK308,ﾃﾞｰﾀ一覧!$AH$4:$AR$66,6,FALSE))</f>
        <v/>
      </c>
      <c r="AY308" s="649" t="str">
        <f>IF(AK308="","",VLOOKUP(AK308,ﾃﾞｰﾀ一覧!$AH$4:$AR$66,8,FALSE))</f>
        <v/>
      </c>
      <c r="AZ308" s="1084"/>
      <c r="BA308" s="1084"/>
      <c r="BB308" s="388" t="str">
        <f>IF(AK308="","",VLOOKUP(AK308,ﾃﾞｰﾀ一覧!$AH$4:$AR$66,9,FALSE))</f>
        <v/>
      </c>
      <c r="BC308" s="1124"/>
      <c r="BD308" s="1125"/>
      <c r="BE308" s="1125"/>
      <c r="BF308" s="1124"/>
      <c r="BG308" s="1125"/>
      <c r="BH308" s="1125"/>
      <c r="BI308" s="1124"/>
      <c r="BJ308" s="1125"/>
      <c r="BK308" s="1150"/>
      <c r="BL308" s="1154"/>
      <c r="BM308" s="1155"/>
      <c r="BN308" s="1156"/>
      <c r="BO308" s="1109" t="str">
        <f>IF($AK308="","",IF($BF308="","",IF($BF308=ﾃﾞｰﾀ一覧!$U$37,"",IF($BF308=ﾃﾞｰﾀ一覧!$U$38,"",IF($AH308=ﾃﾞｰﾀ一覧!$U$25,VLOOKUP($AK308,ﾃﾞｰﾀ一覧!$AH$43:$AR$66,10,FALSE),VLOOKUP($AK308,ﾃﾞｰﾀ一覧!$AH$4:$AR$66,10,FALSE))))))</f>
        <v/>
      </c>
      <c r="BP308" s="1110"/>
      <c r="BQ308" s="1110"/>
      <c r="BR308" s="1111"/>
      <c r="BS308" s="1115">
        <f>IF($BL308="",0,VLOOKUP($BL308,ﾃﾞｰﾀ一覧!$AY$4:$BB$16,3,FALSE))</f>
        <v>0</v>
      </c>
      <c r="BT308" s="1115"/>
      <c r="BU308" s="1115"/>
      <c r="BV308" s="1112" t="str">
        <f>IF($BO308="","",IF($BF308=ﾃﾞｰﾀ一覧!$U$37,"",IF($BF308=ﾃﾞｰﾀ一覧!$U$38,"",IF($BO308=ﾃﾞｰﾀ一覧!$AT$27,ﾃﾞｰﾀ一覧!$AT$27,VLOOKUP($AK308,ﾃﾞｰﾀ一覧!$AH$4:$AR$66,11,FALSE)*IF($BO308=ﾃﾞｰﾀ一覧!$AT$17,($AR308+1)*($AV308+1),IF($BO308=ﾃﾞｰﾀ一覧!$AT$22,IF(COUNTIF($AD308,"*天端*"),ﾃﾞｰﾀ一覧!$AU$43/2,ﾃﾞｰﾀ一覧!$AU$43/3),IF($BO308=ﾃﾞｰﾀ一覧!$AT$20,$AR308*$AV308,IF($BO308=ﾃﾞｰﾀ一覧!$AT$21,$AV308,1))))))))</f>
        <v/>
      </c>
      <c r="BW308" s="1112"/>
      <c r="BX308" s="1112"/>
      <c r="BY308" s="1088" t="str">
        <f>IF($B308="","",IF($AH308="","",IF($CK308=ﾃﾞｰﾀ一覧!$U$53,ﾃﾞｰﾀ一覧!$U$61,IF($AH308=ﾃﾞｰﾀ一覧!$U$21,ﾃﾞｰﾀ一覧!$U$60,IF(OR($AH308=ﾃﾞｰﾀ一覧!$U$19,$AH308=ﾃﾞｰﾀ一覧!$U$20,$AH308=ﾃﾞｰﾀ一覧!$U$23,$AH308=ﾃﾞｰﾀ一覧!$U$22,$AH308=ﾃﾞｰﾀ一覧!$U$18,AH308=ﾃﾞｰﾀ一覧!$U$25),ﾃﾞｰﾀ一覧!$U$59,ﾃﾞｰﾀ一覧!$U$62)))))</f>
        <v/>
      </c>
      <c r="BZ308" s="1089"/>
      <c r="CA308" s="1113"/>
      <c r="CB308" s="1113"/>
      <c r="CC308" s="1113"/>
      <c r="CD308" s="1113"/>
      <c r="CE308" s="1113"/>
      <c r="CF308" s="1113"/>
      <c r="CG308" s="1113"/>
      <c r="CH308" s="1113"/>
      <c r="CI308" s="1114"/>
      <c r="CK308" s="240"/>
      <c r="CM308" s="378" t="str">
        <f t="shared" si="28"/>
        <v/>
      </c>
      <c r="CN308" s="379" t="str">
        <f t="shared" si="29"/>
        <v/>
      </c>
      <c r="CO308" s="379" t="str">
        <f t="shared" si="30"/>
        <v/>
      </c>
      <c r="CP308" s="380" t="str">
        <f t="shared" si="31"/>
        <v/>
      </c>
      <c r="CQ308" s="244"/>
      <c r="CR308" s="1100"/>
      <c r="CS308" s="1101"/>
      <c r="CT308" s="1102"/>
      <c r="CU308" s="1135"/>
      <c r="CV308" s="1136"/>
      <c r="CW308" s="1136"/>
      <c r="CX308" s="1137"/>
      <c r="CY308" s="1138"/>
      <c r="CZ308" s="1139"/>
      <c r="DA308" s="1140"/>
      <c r="DB308" s="1132"/>
      <c r="DC308" s="1133"/>
      <c r="DD308" s="1133"/>
      <c r="DE308" s="1133"/>
      <c r="DF308" s="1133"/>
      <c r="DG308" s="1134"/>
      <c r="DH308" s="580"/>
      <c r="DI308" s="1372"/>
      <c r="DJ308" s="1372"/>
      <c r="DK308" s="581"/>
      <c r="DL308" s="582"/>
      <c r="DM308" s="1372"/>
      <c r="DN308" s="1372"/>
      <c r="DO308" s="581"/>
      <c r="DP308" s="582"/>
      <c r="DQ308" s="1372"/>
      <c r="DR308" s="1372"/>
      <c r="DS308" s="583"/>
      <c r="DT308" s="1124"/>
      <c r="DU308" s="1125"/>
      <c r="DV308" s="1125"/>
      <c r="DW308" s="1124"/>
      <c r="DX308" s="1125"/>
      <c r="DY308" s="1150"/>
      <c r="DZ308" s="1362"/>
      <c r="EA308" s="1363"/>
      <c r="EB308" s="1362"/>
      <c r="EC308" s="1363"/>
      <c r="ED308" s="1362"/>
      <c r="EE308" s="1377"/>
      <c r="EF308" s="1378"/>
      <c r="EG308" s="1379"/>
      <c r="EH308" s="1379"/>
      <c r="EI308" s="1380"/>
      <c r="EJ308" s="1381"/>
      <c r="EK308" s="1381"/>
      <c r="EL308" s="1381"/>
      <c r="EM308" s="1382"/>
      <c r="EN308" s="1382"/>
      <c r="EO308" s="1382"/>
      <c r="EP308" s="1375"/>
      <c r="EQ308" s="1376"/>
      <c r="ER308" s="1113"/>
      <c r="ES308" s="1113"/>
      <c r="ET308" s="1113"/>
      <c r="EU308" s="1113"/>
      <c r="EV308" s="1113"/>
      <c r="EW308" s="1113"/>
      <c r="EX308" s="1113"/>
      <c r="EY308" s="1113"/>
      <c r="EZ308" s="1114"/>
    </row>
    <row r="309" spans="1:156" ht="30" customHeight="1" x14ac:dyDescent="0.2">
      <c r="A309" s="207">
        <f t="shared" si="32"/>
        <v>298</v>
      </c>
      <c r="B309" s="1103"/>
      <c r="C309" s="1104"/>
      <c r="D309" s="1092"/>
      <c r="E309" s="1093"/>
      <c r="F309" s="1094" t="str">
        <f t="shared" si="34"/>
        <v/>
      </c>
      <c r="G309" s="1095"/>
      <c r="H309" s="1095"/>
      <c r="I309" s="1095"/>
      <c r="J309" s="1095"/>
      <c r="K309" s="1095"/>
      <c r="L309" s="1095"/>
      <c r="M309" s="1095"/>
      <c r="N309" s="1095"/>
      <c r="O309" s="1095"/>
      <c r="P309" s="1095"/>
      <c r="Q309" s="1095"/>
      <c r="R309" s="1095"/>
      <c r="S309" s="1095"/>
      <c r="T309" s="1095"/>
      <c r="U309" s="1095"/>
      <c r="V309" s="1095"/>
      <c r="W309" s="1096"/>
      <c r="X309" s="1299">
        <f t="shared" si="33"/>
        <v>0</v>
      </c>
      <c r="Y309" s="1300"/>
      <c r="Z309" s="1301"/>
      <c r="AA309" s="1100"/>
      <c r="AB309" s="1101"/>
      <c r="AC309" s="1102"/>
      <c r="AD309" s="1135"/>
      <c r="AE309" s="1136"/>
      <c r="AF309" s="1136"/>
      <c r="AG309" s="1137"/>
      <c r="AH309" s="1138"/>
      <c r="AI309" s="1139"/>
      <c r="AJ309" s="1140"/>
      <c r="AK309" s="1132"/>
      <c r="AL309" s="1133"/>
      <c r="AM309" s="1133"/>
      <c r="AN309" s="1133"/>
      <c r="AO309" s="1133"/>
      <c r="AP309" s="1134"/>
      <c r="AQ309" s="642" t="str">
        <f>IF(AK309="","",VLOOKUP(AK309,ﾃﾞｰﾀ一覧!$AH$4:$AR$66,2,FALSE))</f>
        <v/>
      </c>
      <c r="AR309" s="1084"/>
      <c r="AS309" s="1084"/>
      <c r="AT309" s="643" t="str">
        <f>IF(AK309="","",VLOOKUP(AK309,ﾃﾞｰﾀ一覧!$AH$4:$AR$66,3,FALSE))</f>
        <v/>
      </c>
      <c r="AU309" s="644" t="str">
        <f>IF(AK309="","",VLOOKUP(AK309,ﾃﾞｰﾀ一覧!$AH$4:$AR$66,5,FALSE))</f>
        <v/>
      </c>
      <c r="AV309" s="1084"/>
      <c r="AW309" s="1084"/>
      <c r="AX309" s="643" t="str">
        <f>IF(AK309="","",VLOOKUP(AK309,ﾃﾞｰﾀ一覧!$AH$4:$AR$66,6,FALSE))</f>
        <v/>
      </c>
      <c r="AY309" s="649" t="str">
        <f>IF(AK309="","",VLOOKUP(AK309,ﾃﾞｰﾀ一覧!$AH$4:$AR$66,8,FALSE))</f>
        <v/>
      </c>
      <c r="AZ309" s="1084"/>
      <c r="BA309" s="1084"/>
      <c r="BB309" s="388" t="str">
        <f>IF(AK309="","",VLOOKUP(AK309,ﾃﾞｰﾀ一覧!$AH$4:$AR$66,9,FALSE))</f>
        <v/>
      </c>
      <c r="BC309" s="1124"/>
      <c r="BD309" s="1125"/>
      <c r="BE309" s="1125"/>
      <c r="BF309" s="1124"/>
      <c r="BG309" s="1125"/>
      <c r="BH309" s="1125"/>
      <c r="BI309" s="1124"/>
      <c r="BJ309" s="1125"/>
      <c r="BK309" s="1150"/>
      <c r="BL309" s="1154"/>
      <c r="BM309" s="1155"/>
      <c r="BN309" s="1156"/>
      <c r="BO309" s="1109" t="str">
        <f>IF($AK309="","",IF($BF309="","",IF($BF309=ﾃﾞｰﾀ一覧!$U$37,"",IF($BF309=ﾃﾞｰﾀ一覧!$U$38,"",IF($AH309=ﾃﾞｰﾀ一覧!$U$25,VLOOKUP($AK309,ﾃﾞｰﾀ一覧!$AH$43:$AR$66,10,FALSE),VLOOKUP($AK309,ﾃﾞｰﾀ一覧!$AH$4:$AR$66,10,FALSE))))))</f>
        <v/>
      </c>
      <c r="BP309" s="1110"/>
      <c r="BQ309" s="1110"/>
      <c r="BR309" s="1111"/>
      <c r="BS309" s="1115">
        <f>IF($BL309="",0,VLOOKUP($BL309,ﾃﾞｰﾀ一覧!$AY$4:$BB$16,3,FALSE))</f>
        <v>0</v>
      </c>
      <c r="BT309" s="1115"/>
      <c r="BU309" s="1115"/>
      <c r="BV309" s="1112" t="str">
        <f>IF($BO309="","",IF($BF309=ﾃﾞｰﾀ一覧!$U$37,"",IF($BF309=ﾃﾞｰﾀ一覧!$U$38,"",IF($BO309=ﾃﾞｰﾀ一覧!$AT$27,ﾃﾞｰﾀ一覧!$AT$27,VLOOKUP($AK309,ﾃﾞｰﾀ一覧!$AH$4:$AR$66,11,FALSE)*IF($BO309=ﾃﾞｰﾀ一覧!$AT$17,($AR309+1)*($AV309+1),IF($BO309=ﾃﾞｰﾀ一覧!$AT$22,IF(COUNTIF($AD309,"*天端*"),ﾃﾞｰﾀ一覧!$AU$43/2,ﾃﾞｰﾀ一覧!$AU$43/3),IF($BO309=ﾃﾞｰﾀ一覧!$AT$20,$AR309*$AV309,IF($BO309=ﾃﾞｰﾀ一覧!$AT$21,$AV309,1))))))))</f>
        <v/>
      </c>
      <c r="BW309" s="1112"/>
      <c r="BX309" s="1112"/>
      <c r="BY309" s="1088" t="str">
        <f>IF($B309="","",IF($AH309="","",IF($CK309=ﾃﾞｰﾀ一覧!$U$53,ﾃﾞｰﾀ一覧!$U$61,IF($AH309=ﾃﾞｰﾀ一覧!$U$21,ﾃﾞｰﾀ一覧!$U$60,IF(OR($AH309=ﾃﾞｰﾀ一覧!$U$19,$AH309=ﾃﾞｰﾀ一覧!$U$20,$AH309=ﾃﾞｰﾀ一覧!$U$23,$AH309=ﾃﾞｰﾀ一覧!$U$22,$AH309=ﾃﾞｰﾀ一覧!$U$18,AH309=ﾃﾞｰﾀ一覧!$U$25),ﾃﾞｰﾀ一覧!$U$59,ﾃﾞｰﾀ一覧!$U$62)))))</f>
        <v/>
      </c>
      <c r="BZ309" s="1089"/>
      <c r="CA309" s="1113"/>
      <c r="CB309" s="1113"/>
      <c r="CC309" s="1113"/>
      <c r="CD309" s="1113"/>
      <c r="CE309" s="1113"/>
      <c r="CF309" s="1113"/>
      <c r="CG309" s="1113"/>
      <c r="CH309" s="1113"/>
      <c r="CI309" s="1114"/>
      <c r="CK309" s="240"/>
      <c r="CM309" s="378" t="str">
        <f t="shared" si="28"/>
        <v/>
      </c>
      <c r="CN309" s="379" t="str">
        <f t="shared" si="29"/>
        <v/>
      </c>
      <c r="CO309" s="379" t="str">
        <f t="shared" si="30"/>
        <v/>
      </c>
      <c r="CP309" s="380" t="str">
        <f t="shared" si="31"/>
        <v/>
      </c>
      <c r="CQ309" s="244"/>
      <c r="CR309" s="1100"/>
      <c r="CS309" s="1101"/>
      <c r="CT309" s="1102"/>
      <c r="CU309" s="1135"/>
      <c r="CV309" s="1136"/>
      <c r="CW309" s="1136"/>
      <c r="CX309" s="1137"/>
      <c r="CY309" s="1138"/>
      <c r="CZ309" s="1139"/>
      <c r="DA309" s="1140"/>
      <c r="DB309" s="1132"/>
      <c r="DC309" s="1133"/>
      <c r="DD309" s="1133"/>
      <c r="DE309" s="1133"/>
      <c r="DF309" s="1133"/>
      <c r="DG309" s="1134"/>
      <c r="DH309" s="580"/>
      <c r="DI309" s="1372"/>
      <c r="DJ309" s="1372"/>
      <c r="DK309" s="581"/>
      <c r="DL309" s="582"/>
      <c r="DM309" s="1372"/>
      <c r="DN309" s="1372"/>
      <c r="DO309" s="581"/>
      <c r="DP309" s="582"/>
      <c r="DQ309" s="1372"/>
      <c r="DR309" s="1372"/>
      <c r="DS309" s="583"/>
      <c r="DT309" s="1124"/>
      <c r="DU309" s="1125"/>
      <c r="DV309" s="1125"/>
      <c r="DW309" s="1124"/>
      <c r="DX309" s="1125"/>
      <c r="DY309" s="1150"/>
      <c r="DZ309" s="1362"/>
      <c r="EA309" s="1363"/>
      <c r="EB309" s="1362"/>
      <c r="EC309" s="1363"/>
      <c r="ED309" s="1362"/>
      <c r="EE309" s="1377"/>
      <c r="EF309" s="1378"/>
      <c r="EG309" s="1379"/>
      <c r="EH309" s="1379"/>
      <c r="EI309" s="1380"/>
      <c r="EJ309" s="1381"/>
      <c r="EK309" s="1381"/>
      <c r="EL309" s="1381"/>
      <c r="EM309" s="1382"/>
      <c r="EN309" s="1382"/>
      <c r="EO309" s="1382"/>
      <c r="EP309" s="1375"/>
      <c r="EQ309" s="1376"/>
      <c r="ER309" s="1113"/>
      <c r="ES309" s="1113"/>
      <c r="ET309" s="1113"/>
      <c r="EU309" s="1113"/>
      <c r="EV309" s="1113"/>
      <c r="EW309" s="1113"/>
      <c r="EX309" s="1113"/>
      <c r="EY309" s="1113"/>
      <c r="EZ309" s="1114"/>
    </row>
    <row r="310" spans="1:156" ht="30" customHeight="1" x14ac:dyDescent="0.2">
      <c r="A310" s="207">
        <f t="shared" si="32"/>
        <v>299</v>
      </c>
      <c r="B310" s="1103"/>
      <c r="C310" s="1104"/>
      <c r="D310" s="1092"/>
      <c r="E310" s="1093"/>
      <c r="F310" s="1094" t="str">
        <f t="shared" si="34"/>
        <v/>
      </c>
      <c r="G310" s="1095"/>
      <c r="H310" s="1095"/>
      <c r="I310" s="1095"/>
      <c r="J310" s="1095"/>
      <c r="K310" s="1095"/>
      <c r="L310" s="1095"/>
      <c r="M310" s="1095"/>
      <c r="N310" s="1095"/>
      <c r="O310" s="1095"/>
      <c r="P310" s="1095"/>
      <c r="Q310" s="1095"/>
      <c r="R310" s="1095"/>
      <c r="S310" s="1095"/>
      <c r="T310" s="1095"/>
      <c r="U310" s="1095"/>
      <c r="V310" s="1095"/>
      <c r="W310" s="1096"/>
      <c r="X310" s="1299">
        <f t="shared" si="33"/>
        <v>0</v>
      </c>
      <c r="Y310" s="1300"/>
      <c r="Z310" s="1301"/>
      <c r="AA310" s="1100"/>
      <c r="AB310" s="1101"/>
      <c r="AC310" s="1102"/>
      <c r="AD310" s="1135"/>
      <c r="AE310" s="1136"/>
      <c r="AF310" s="1136"/>
      <c r="AG310" s="1137"/>
      <c r="AH310" s="1138"/>
      <c r="AI310" s="1139"/>
      <c r="AJ310" s="1140"/>
      <c r="AK310" s="1132"/>
      <c r="AL310" s="1133"/>
      <c r="AM310" s="1133"/>
      <c r="AN310" s="1133"/>
      <c r="AO310" s="1133"/>
      <c r="AP310" s="1134"/>
      <c r="AQ310" s="642" t="str">
        <f>IF(AK310="","",VLOOKUP(AK310,ﾃﾞｰﾀ一覧!$AH$4:$AR$66,2,FALSE))</f>
        <v/>
      </c>
      <c r="AR310" s="1084"/>
      <c r="AS310" s="1084"/>
      <c r="AT310" s="643" t="str">
        <f>IF(AK310="","",VLOOKUP(AK310,ﾃﾞｰﾀ一覧!$AH$4:$AR$66,3,FALSE))</f>
        <v/>
      </c>
      <c r="AU310" s="644" t="str">
        <f>IF(AK310="","",VLOOKUP(AK310,ﾃﾞｰﾀ一覧!$AH$4:$AR$66,5,FALSE))</f>
        <v/>
      </c>
      <c r="AV310" s="1084"/>
      <c r="AW310" s="1084"/>
      <c r="AX310" s="643" t="str">
        <f>IF(AK310="","",VLOOKUP(AK310,ﾃﾞｰﾀ一覧!$AH$4:$AR$66,6,FALSE))</f>
        <v/>
      </c>
      <c r="AY310" s="649" t="str">
        <f>IF(AK310="","",VLOOKUP(AK310,ﾃﾞｰﾀ一覧!$AH$4:$AR$66,8,FALSE))</f>
        <v/>
      </c>
      <c r="AZ310" s="1084"/>
      <c r="BA310" s="1084"/>
      <c r="BB310" s="388" t="str">
        <f>IF(AK310="","",VLOOKUP(AK310,ﾃﾞｰﾀ一覧!$AH$4:$AR$66,9,FALSE))</f>
        <v/>
      </c>
      <c r="BC310" s="1124"/>
      <c r="BD310" s="1125"/>
      <c r="BE310" s="1125"/>
      <c r="BF310" s="1124"/>
      <c r="BG310" s="1125"/>
      <c r="BH310" s="1125"/>
      <c r="BI310" s="1124"/>
      <c r="BJ310" s="1125"/>
      <c r="BK310" s="1150"/>
      <c r="BL310" s="1154"/>
      <c r="BM310" s="1155"/>
      <c r="BN310" s="1156"/>
      <c r="BO310" s="1109" t="str">
        <f>IF($AK310="","",IF($BF310="","",IF($BF310=ﾃﾞｰﾀ一覧!$U$37,"",IF($BF310=ﾃﾞｰﾀ一覧!$U$38,"",IF($AH310=ﾃﾞｰﾀ一覧!$U$25,VLOOKUP($AK310,ﾃﾞｰﾀ一覧!$AH$43:$AR$66,10,FALSE),VLOOKUP($AK310,ﾃﾞｰﾀ一覧!$AH$4:$AR$66,10,FALSE))))))</f>
        <v/>
      </c>
      <c r="BP310" s="1110"/>
      <c r="BQ310" s="1110"/>
      <c r="BR310" s="1111"/>
      <c r="BS310" s="1115">
        <f>IF($BL310="",0,VLOOKUP($BL310,ﾃﾞｰﾀ一覧!$AY$4:$BB$16,3,FALSE))</f>
        <v>0</v>
      </c>
      <c r="BT310" s="1115"/>
      <c r="BU310" s="1115"/>
      <c r="BV310" s="1112" t="str">
        <f>IF($BO310="","",IF($BF310=ﾃﾞｰﾀ一覧!$U$37,"",IF($BF310=ﾃﾞｰﾀ一覧!$U$38,"",IF($BO310=ﾃﾞｰﾀ一覧!$AT$27,ﾃﾞｰﾀ一覧!$AT$27,VLOOKUP($AK310,ﾃﾞｰﾀ一覧!$AH$4:$AR$66,11,FALSE)*IF($BO310=ﾃﾞｰﾀ一覧!$AT$17,($AR310+1)*($AV310+1),IF($BO310=ﾃﾞｰﾀ一覧!$AT$22,IF(COUNTIF($AD310,"*天端*"),ﾃﾞｰﾀ一覧!$AU$43/2,ﾃﾞｰﾀ一覧!$AU$43/3),IF($BO310=ﾃﾞｰﾀ一覧!$AT$20,$AR310*$AV310,IF($BO310=ﾃﾞｰﾀ一覧!$AT$21,$AV310,1))))))))</f>
        <v/>
      </c>
      <c r="BW310" s="1112"/>
      <c r="BX310" s="1112"/>
      <c r="BY310" s="1088" t="str">
        <f>IF($B310="","",IF($AH310="","",IF($CK310=ﾃﾞｰﾀ一覧!$U$53,ﾃﾞｰﾀ一覧!$U$61,IF($AH310=ﾃﾞｰﾀ一覧!$U$21,ﾃﾞｰﾀ一覧!$U$60,IF(OR($AH310=ﾃﾞｰﾀ一覧!$U$19,$AH310=ﾃﾞｰﾀ一覧!$U$20,$AH310=ﾃﾞｰﾀ一覧!$U$23,$AH310=ﾃﾞｰﾀ一覧!$U$22,$AH310=ﾃﾞｰﾀ一覧!$U$18,AH310=ﾃﾞｰﾀ一覧!$U$25),ﾃﾞｰﾀ一覧!$U$59,ﾃﾞｰﾀ一覧!$U$62)))))</f>
        <v/>
      </c>
      <c r="BZ310" s="1089"/>
      <c r="CA310" s="1113"/>
      <c r="CB310" s="1113"/>
      <c r="CC310" s="1113"/>
      <c r="CD310" s="1113"/>
      <c r="CE310" s="1113"/>
      <c r="CF310" s="1113"/>
      <c r="CG310" s="1113"/>
      <c r="CH310" s="1113"/>
      <c r="CI310" s="1114"/>
      <c r="CK310" s="240"/>
      <c r="CM310" s="378" t="str">
        <f t="shared" si="28"/>
        <v/>
      </c>
      <c r="CN310" s="379" t="str">
        <f t="shared" si="29"/>
        <v/>
      </c>
      <c r="CO310" s="379" t="str">
        <f t="shared" si="30"/>
        <v/>
      </c>
      <c r="CP310" s="380" t="str">
        <f t="shared" si="31"/>
        <v/>
      </c>
      <c r="CQ310" s="244"/>
      <c r="CR310" s="1100"/>
      <c r="CS310" s="1101"/>
      <c r="CT310" s="1102"/>
      <c r="CU310" s="1135"/>
      <c r="CV310" s="1136"/>
      <c r="CW310" s="1136"/>
      <c r="CX310" s="1137"/>
      <c r="CY310" s="1138"/>
      <c r="CZ310" s="1139"/>
      <c r="DA310" s="1140"/>
      <c r="DB310" s="1132"/>
      <c r="DC310" s="1133"/>
      <c r="DD310" s="1133"/>
      <c r="DE310" s="1133"/>
      <c r="DF310" s="1133"/>
      <c r="DG310" s="1134"/>
      <c r="DH310" s="580"/>
      <c r="DI310" s="1372"/>
      <c r="DJ310" s="1372"/>
      <c r="DK310" s="581"/>
      <c r="DL310" s="582"/>
      <c r="DM310" s="1372"/>
      <c r="DN310" s="1372"/>
      <c r="DO310" s="581"/>
      <c r="DP310" s="582"/>
      <c r="DQ310" s="1372"/>
      <c r="DR310" s="1372"/>
      <c r="DS310" s="583"/>
      <c r="DT310" s="1124"/>
      <c r="DU310" s="1125"/>
      <c r="DV310" s="1125"/>
      <c r="DW310" s="1124"/>
      <c r="DX310" s="1125"/>
      <c r="DY310" s="1150"/>
      <c r="DZ310" s="1362"/>
      <c r="EA310" s="1363"/>
      <c r="EB310" s="1362"/>
      <c r="EC310" s="1363"/>
      <c r="ED310" s="1362"/>
      <c r="EE310" s="1377"/>
      <c r="EF310" s="1378"/>
      <c r="EG310" s="1379"/>
      <c r="EH310" s="1379"/>
      <c r="EI310" s="1380"/>
      <c r="EJ310" s="1381"/>
      <c r="EK310" s="1381"/>
      <c r="EL310" s="1381"/>
      <c r="EM310" s="1382"/>
      <c r="EN310" s="1382"/>
      <c r="EO310" s="1382"/>
      <c r="EP310" s="1375"/>
      <c r="EQ310" s="1376"/>
      <c r="ER310" s="1113"/>
      <c r="ES310" s="1113"/>
      <c r="ET310" s="1113"/>
      <c r="EU310" s="1113"/>
      <c r="EV310" s="1113"/>
      <c r="EW310" s="1113"/>
      <c r="EX310" s="1113"/>
      <c r="EY310" s="1113"/>
      <c r="EZ310" s="1114"/>
    </row>
    <row r="311" spans="1:156" ht="30" customHeight="1" x14ac:dyDescent="0.2">
      <c r="A311" s="207">
        <f t="shared" si="32"/>
        <v>300</v>
      </c>
      <c r="B311" s="1103"/>
      <c r="C311" s="1104"/>
      <c r="D311" s="1092"/>
      <c r="E311" s="1093"/>
      <c r="F311" s="1094" t="str">
        <f t="shared" si="34"/>
        <v/>
      </c>
      <c r="G311" s="1095"/>
      <c r="H311" s="1095"/>
      <c r="I311" s="1095"/>
      <c r="J311" s="1095"/>
      <c r="K311" s="1095"/>
      <c r="L311" s="1095"/>
      <c r="M311" s="1095"/>
      <c r="N311" s="1095"/>
      <c r="O311" s="1095"/>
      <c r="P311" s="1095"/>
      <c r="Q311" s="1095"/>
      <c r="R311" s="1095"/>
      <c r="S311" s="1095"/>
      <c r="T311" s="1095"/>
      <c r="U311" s="1095"/>
      <c r="V311" s="1095"/>
      <c r="W311" s="1096"/>
      <c r="X311" s="1299">
        <f t="shared" si="33"/>
        <v>0</v>
      </c>
      <c r="Y311" s="1300"/>
      <c r="Z311" s="1301"/>
      <c r="AA311" s="1100"/>
      <c r="AB311" s="1101"/>
      <c r="AC311" s="1102"/>
      <c r="AD311" s="1135"/>
      <c r="AE311" s="1136"/>
      <c r="AF311" s="1136"/>
      <c r="AG311" s="1137"/>
      <c r="AH311" s="1138"/>
      <c r="AI311" s="1139"/>
      <c r="AJ311" s="1140"/>
      <c r="AK311" s="1132"/>
      <c r="AL311" s="1133"/>
      <c r="AM311" s="1133"/>
      <c r="AN311" s="1133"/>
      <c r="AO311" s="1133"/>
      <c r="AP311" s="1134"/>
      <c r="AQ311" s="642" t="str">
        <f>IF(AK311="","",VLOOKUP(AK311,ﾃﾞｰﾀ一覧!$AH$4:$AR$66,2,FALSE))</f>
        <v/>
      </c>
      <c r="AR311" s="1084"/>
      <c r="AS311" s="1084"/>
      <c r="AT311" s="643" t="str">
        <f>IF(AK311="","",VLOOKUP(AK311,ﾃﾞｰﾀ一覧!$AH$4:$AR$66,3,FALSE))</f>
        <v/>
      </c>
      <c r="AU311" s="644" t="str">
        <f>IF(AK311="","",VLOOKUP(AK311,ﾃﾞｰﾀ一覧!$AH$4:$AR$66,5,FALSE))</f>
        <v/>
      </c>
      <c r="AV311" s="1084"/>
      <c r="AW311" s="1084"/>
      <c r="AX311" s="643" t="str">
        <f>IF(AK311="","",VLOOKUP(AK311,ﾃﾞｰﾀ一覧!$AH$4:$AR$66,6,FALSE))</f>
        <v/>
      </c>
      <c r="AY311" s="649" t="str">
        <f>IF(AK311="","",VLOOKUP(AK311,ﾃﾞｰﾀ一覧!$AH$4:$AR$66,8,FALSE))</f>
        <v/>
      </c>
      <c r="AZ311" s="1084"/>
      <c r="BA311" s="1084"/>
      <c r="BB311" s="388" t="str">
        <f>IF(AK311="","",VLOOKUP(AK311,ﾃﾞｰﾀ一覧!$AH$4:$AR$66,9,FALSE))</f>
        <v/>
      </c>
      <c r="BC311" s="1124"/>
      <c r="BD311" s="1125"/>
      <c r="BE311" s="1125"/>
      <c r="BF311" s="1124"/>
      <c r="BG311" s="1125"/>
      <c r="BH311" s="1125"/>
      <c r="BI311" s="1124"/>
      <c r="BJ311" s="1125"/>
      <c r="BK311" s="1150"/>
      <c r="BL311" s="1154"/>
      <c r="BM311" s="1155"/>
      <c r="BN311" s="1156"/>
      <c r="BO311" s="1109" t="str">
        <f>IF($AK311="","",IF($BF311="","",IF($BF311=ﾃﾞｰﾀ一覧!$U$37,"",IF($BF311=ﾃﾞｰﾀ一覧!$U$38,"",IF($AH311=ﾃﾞｰﾀ一覧!$U$25,VLOOKUP($AK311,ﾃﾞｰﾀ一覧!$AH$43:$AR$66,10,FALSE),VLOOKUP($AK311,ﾃﾞｰﾀ一覧!$AH$4:$AR$66,10,FALSE))))))</f>
        <v/>
      </c>
      <c r="BP311" s="1110"/>
      <c r="BQ311" s="1110"/>
      <c r="BR311" s="1111"/>
      <c r="BS311" s="1115">
        <f>IF($BL311="",0,VLOOKUP($BL311,ﾃﾞｰﾀ一覧!$AY$4:$BB$16,3,FALSE))</f>
        <v>0</v>
      </c>
      <c r="BT311" s="1115"/>
      <c r="BU311" s="1115"/>
      <c r="BV311" s="1112" t="str">
        <f>IF($BO311="","",IF($BF311=ﾃﾞｰﾀ一覧!$U$37,"",IF($BF311=ﾃﾞｰﾀ一覧!$U$38,"",IF($BO311=ﾃﾞｰﾀ一覧!$AT$27,ﾃﾞｰﾀ一覧!$AT$27,VLOOKUP($AK311,ﾃﾞｰﾀ一覧!$AH$4:$AR$66,11,FALSE)*IF($BO311=ﾃﾞｰﾀ一覧!$AT$17,($AR311+1)*($AV311+1),IF($BO311=ﾃﾞｰﾀ一覧!$AT$22,IF(COUNTIF($AD311,"*天端*"),ﾃﾞｰﾀ一覧!$AU$43/2,ﾃﾞｰﾀ一覧!$AU$43/3),IF($BO311=ﾃﾞｰﾀ一覧!$AT$20,$AR311*$AV311,IF($BO311=ﾃﾞｰﾀ一覧!$AT$21,$AV311,1))))))))</f>
        <v/>
      </c>
      <c r="BW311" s="1112"/>
      <c r="BX311" s="1112"/>
      <c r="BY311" s="1088" t="str">
        <f>IF($B311="","",IF($AH311="","",IF($CK311=ﾃﾞｰﾀ一覧!$U$53,ﾃﾞｰﾀ一覧!$U$61,IF($AH311=ﾃﾞｰﾀ一覧!$U$21,ﾃﾞｰﾀ一覧!$U$60,IF(OR($AH311=ﾃﾞｰﾀ一覧!$U$19,$AH311=ﾃﾞｰﾀ一覧!$U$20,$AH311=ﾃﾞｰﾀ一覧!$U$23,$AH311=ﾃﾞｰﾀ一覧!$U$22,$AH311=ﾃﾞｰﾀ一覧!$U$18,AH311=ﾃﾞｰﾀ一覧!$U$25),ﾃﾞｰﾀ一覧!$U$59,ﾃﾞｰﾀ一覧!$U$62)))))</f>
        <v/>
      </c>
      <c r="BZ311" s="1089"/>
      <c r="CA311" s="1113"/>
      <c r="CB311" s="1113"/>
      <c r="CC311" s="1113"/>
      <c r="CD311" s="1113"/>
      <c r="CE311" s="1113"/>
      <c r="CF311" s="1113"/>
      <c r="CG311" s="1113"/>
      <c r="CH311" s="1113"/>
      <c r="CI311" s="1114"/>
      <c r="CK311" s="240"/>
      <c r="CM311" s="378" t="str">
        <f t="shared" si="28"/>
        <v/>
      </c>
      <c r="CN311" s="379" t="str">
        <f t="shared" si="29"/>
        <v/>
      </c>
      <c r="CO311" s="379" t="str">
        <f t="shared" si="30"/>
        <v/>
      </c>
      <c r="CP311" s="380" t="str">
        <f t="shared" si="31"/>
        <v/>
      </c>
      <c r="CQ311" s="244"/>
      <c r="CR311" s="1100"/>
      <c r="CS311" s="1101"/>
      <c r="CT311" s="1102"/>
      <c r="CU311" s="1135"/>
      <c r="CV311" s="1136"/>
      <c r="CW311" s="1136"/>
      <c r="CX311" s="1137"/>
      <c r="CY311" s="1138"/>
      <c r="CZ311" s="1139"/>
      <c r="DA311" s="1140"/>
      <c r="DB311" s="1132"/>
      <c r="DC311" s="1133"/>
      <c r="DD311" s="1133"/>
      <c r="DE311" s="1133"/>
      <c r="DF311" s="1133"/>
      <c r="DG311" s="1134"/>
      <c r="DH311" s="580"/>
      <c r="DI311" s="1372"/>
      <c r="DJ311" s="1372"/>
      <c r="DK311" s="581"/>
      <c r="DL311" s="582"/>
      <c r="DM311" s="1372"/>
      <c r="DN311" s="1372"/>
      <c r="DO311" s="581"/>
      <c r="DP311" s="582"/>
      <c r="DQ311" s="1372"/>
      <c r="DR311" s="1372"/>
      <c r="DS311" s="583"/>
      <c r="DT311" s="1124"/>
      <c r="DU311" s="1125"/>
      <c r="DV311" s="1125"/>
      <c r="DW311" s="1124"/>
      <c r="DX311" s="1125"/>
      <c r="DY311" s="1150"/>
      <c r="DZ311" s="1362"/>
      <c r="EA311" s="1363"/>
      <c r="EB311" s="1362"/>
      <c r="EC311" s="1363"/>
      <c r="ED311" s="1362"/>
      <c r="EE311" s="1377"/>
      <c r="EF311" s="1378"/>
      <c r="EG311" s="1379"/>
      <c r="EH311" s="1379"/>
      <c r="EI311" s="1380"/>
      <c r="EJ311" s="1381"/>
      <c r="EK311" s="1381"/>
      <c r="EL311" s="1381"/>
      <c r="EM311" s="1382"/>
      <c r="EN311" s="1382"/>
      <c r="EO311" s="1382"/>
      <c r="EP311" s="1375"/>
      <c r="EQ311" s="1376"/>
      <c r="ER311" s="1113"/>
      <c r="ES311" s="1113"/>
      <c r="ET311" s="1113"/>
      <c r="EU311" s="1113"/>
      <c r="EV311" s="1113"/>
      <c r="EW311" s="1113"/>
      <c r="EX311" s="1113"/>
      <c r="EY311" s="1113"/>
      <c r="EZ311" s="1114"/>
    </row>
    <row r="312" spans="1:156" ht="30" customHeight="1" x14ac:dyDescent="0.2">
      <c r="A312" s="207">
        <f t="shared" si="32"/>
        <v>301</v>
      </c>
      <c r="B312" s="1103"/>
      <c r="C312" s="1104"/>
      <c r="D312" s="1092"/>
      <c r="E312" s="1093"/>
      <c r="F312" s="1094" t="str">
        <f t="shared" si="34"/>
        <v/>
      </c>
      <c r="G312" s="1095"/>
      <c r="H312" s="1095"/>
      <c r="I312" s="1095"/>
      <c r="J312" s="1095"/>
      <c r="K312" s="1095"/>
      <c r="L312" s="1095"/>
      <c r="M312" s="1095"/>
      <c r="N312" s="1095"/>
      <c r="O312" s="1095"/>
      <c r="P312" s="1095"/>
      <c r="Q312" s="1095"/>
      <c r="R312" s="1095"/>
      <c r="S312" s="1095"/>
      <c r="T312" s="1095"/>
      <c r="U312" s="1095"/>
      <c r="V312" s="1095"/>
      <c r="W312" s="1096"/>
      <c r="X312" s="1299">
        <f t="shared" si="33"/>
        <v>0</v>
      </c>
      <c r="Y312" s="1300"/>
      <c r="Z312" s="1301"/>
      <c r="AA312" s="1100"/>
      <c r="AB312" s="1101"/>
      <c r="AC312" s="1102"/>
      <c r="AD312" s="1135"/>
      <c r="AE312" s="1136"/>
      <c r="AF312" s="1136"/>
      <c r="AG312" s="1137"/>
      <c r="AH312" s="1138"/>
      <c r="AI312" s="1139"/>
      <c r="AJ312" s="1140"/>
      <c r="AK312" s="1132"/>
      <c r="AL312" s="1133"/>
      <c r="AM312" s="1133"/>
      <c r="AN312" s="1133"/>
      <c r="AO312" s="1133"/>
      <c r="AP312" s="1134"/>
      <c r="AQ312" s="642" t="str">
        <f>IF(AK312="","",VLOOKUP(AK312,ﾃﾞｰﾀ一覧!$AH$4:$AR$66,2,FALSE))</f>
        <v/>
      </c>
      <c r="AR312" s="1084"/>
      <c r="AS312" s="1084"/>
      <c r="AT312" s="643" t="str">
        <f>IF(AK312="","",VLOOKUP(AK312,ﾃﾞｰﾀ一覧!$AH$4:$AR$66,3,FALSE))</f>
        <v/>
      </c>
      <c r="AU312" s="644" t="str">
        <f>IF(AK312="","",VLOOKUP(AK312,ﾃﾞｰﾀ一覧!$AH$4:$AR$66,5,FALSE))</f>
        <v/>
      </c>
      <c r="AV312" s="1084"/>
      <c r="AW312" s="1084"/>
      <c r="AX312" s="643" t="str">
        <f>IF(AK312="","",VLOOKUP(AK312,ﾃﾞｰﾀ一覧!$AH$4:$AR$66,6,FALSE))</f>
        <v/>
      </c>
      <c r="AY312" s="649" t="str">
        <f>IF(AK312="","",VLOOKUP(AK312,ﾃﾞｰﾀ一覧!$AH$4:$AR$66,8,FALSE))</f>
        <v/>
      </c>
      <c r="AZ312" s="1084"/>
      <c r="BA312" s="1084"/>
      <c r="BB312" s="388" t="str">
        <f>IF(AK312="","",VLOOKUP(AK312,ﾃﾞｰﾀ一覧!$AH$4:$AR$66,9,FALSE))</f>
        <v/>
      </c>
      <c r="BC312" s="1124"/>
      <c r="BD312" s="1125"/>
      <c r="BE312" s="1125"/>
      <c r="BF312" s="1124"/>
      <c r="BG312" s="1125"/>
      <c r="BH312" s="1125"/>
      <c r="BI312" s="1124"/>
      <c r="BJ312" s="1125"/>
      <c r="BK312" s="1150"/>
      <c r="BL312" s="1154"/>
      <c r="BM312" s="1155"/>
      <c r="BN312" s="1156"/>
      <c r="BO312" s="1109" t="str">
        <f>IF($AK312="","",IF($BF312="","",IF($BF312=ﾃﾞｰﾀ一覧!$U$37,"",IF($BF312=ﾃﾞｰﾀ一覧!$U$38,"",IF($AH312=ﾃﾞｰﾀ一覧!$U$25,VLOOKUP($AK312,ﾃﾞｰﾀ一覧!$AH$43:$AR$66,10,FALSE),VLOOKUP($AK312,ﾃﾞｰﾀ一覧!$AH$4:$AR$66,10,FALSE))))))</f>
        <v/>
      </c>
      <c r="BP312" s="1110"/>
      <c r="BQ312" s="1110"/>
      <c r="BR312" s="1111"/>
      <c r="BS312" s="1115">
        <f>IF($BL312="",0,VLOOKUP($BL312,ﾃﾞｰﾀ一覧!$AY$4:$BB$16,3,FALSE))</f>
        <v>0</v>
      </c>
      <c r="BT312" s="1115"/>
      <c r="BU312" s="1115"/>
      <c r="BV312" s="1112" t="str">
        <f>IF($BO312="","",IF($BF312=ﾃﾞｰﾀ一覧!$U$37,"",IF($BF312=ﾃﾞｰﾀ一覧!$U$38,"",IF($BO312=ﾃﾞｰﾀ一覧!$AT$27,ﾃﾞｰﾀ一覧!$AT$27,VLOOKUP($AK312,ﾃﾞｰﾀ一覧!$AH$4:$AR$66,11,FALSE)*IF($BO312=ﾃﾞｰﾀ一覧!$AT$17,($AR312+1)*($AV312+1),IF($BO312=ﾃﾞｰﾀ一覧!$AT$22,IF(COUNTIF($AD312,"*天端*"),ﾃﾞｰﾀ一覧!$AU$43/2,ﾃﾞｰﾀ一覧!$AU$43/3),IF($BO312=ﾃﾞｰﾀ一覧!$AT$20,$AR312*$AV312,IF($BO312=ﾃﾞｰﾀ一覧!$AT$21,$AV312,1))))))))</f>
        <v/>
      </c>
      <c r="BW312" s="1112"/>
      <c r="BX312" s="1112"/>
      <c r="BY312" s="1088" t="str">
        <f>IF($B312="","",IF($AH312="","",IF($CK312=ﾃﾞｰﾀ一覧!$U$53,ﾃﾞｰﾀ一覧!$U$61,IF($AH312=ﾃﾞｰﾀ一覧!$U$21,ﾃﾞｰﾀ一覧!$U$60,IF(OR($AH312=ﾃﾞｰﾀ一覧!$U$19,$AH312=ﾃﾞｰﾀ一覧!$U$20,$AH312=ﾃﾞｰﾀ一覧!$U$23,$AH312=ﾃﾞｰﾀ一覧!$U$22,$AH312=ﾃﾞｰﾀ一覧!$U$18,AH312=ﾃﾞｰﾀ一覧!$U$25),ﾃﾞｰﾀ一覧!$U$59,ﾃﾞｰﾀ一覧!$U$62)))))</f>
        <v/>
      </c>
      <c r="BZ312" s="1089"/>
      <c r="CA312" s="1113"/>
      <c r="CB312" s="1113"/>
      <c r="CC312" s="1113"/>
      <c r="CD312" s="1113"/>
      <c r="CE312" s="1113"/>
      <c r="CF312" s="1113"/>
      <c r="CG312" s="1113"/>
      <c r="CH312" s="1113"/>
      <c r="CI312" s="1114"/>
      <c r="CK312" s="240"/>
      <c r="CM312" s="378" t="str">
        <f t="shared" si="28"/>
        <v/>
      </c>
      <c r="CN312" s="379" t="str">
        <f t="shared" si="29"/>
        <v/>
      </c>
      <c r="CO312" s="379" t="str">
        <f t="shared" si="30"/>
        <v/>
      </c>
      <c r="CP312" s="380" t="str">
        <f t="shared" si="31"/>
        <v/>
      </c>
      <c r="CQ312" s="244"/>
      <c r="CR312" s="1100"/>
      <c r="CS312" s="1101"/>
      <c r="CT312" s="1102"/>
      <c r="CU312" s="1135"/>
      <c r="CV312" s="1136"/>
      <c r="CW312" s="1136"/>
      <c r="CX312" s="1137"/>
      <c r="CY312" s="1138"/>
      <c r="CZ312" s="1139"/>
      <c r="DA312" s="1140"/>
      <c r="DB312" s="1132"/>
      <c r="DC312" s="1133"/>
      <c r="DD312" s="1133"/>
      <c r="DE312" s="1133"/>
      <c r="DF312" s="1133"/>
      <c r="DG312" s="1134"/>
      <c r="DH312" s="580"/>
      <c r="DI312" s="1372"/>
      <c r="DJ312" s="1372"/>
      <c r="DK312" s="581"/>
      <c r="DL312" s="582"/>
      <c r="DM312" s="1372"/>
      <c r="DN312" s="1372"/>
      <c r="DO312" s="581"/>
      <c r="DP312" s="582"/>
      <c r="DQ312" s="1372"/>
      <c r="DR312" s="1372"/>
      <c r="DS312" s="583"/>
      <c r="DT312" s="1124"/>
      <c r="DU312" s="1125"/>
      <c r="DV312" s="1125"/>
      <c r="DW312" s="1124"/>
      <c r="DX312" s="1125"/>
      <c r="DY312" s="1150"/>
      <c r="DZ312" s="1362"/>
      <c r="EA312" s="1363"/>
      <c r="EB312" s="1362"/>
      <c r="EC312" s="1363"/>
      <c r="ED312" s="1362"/>
      <c r="EE312" s="1377"/>
      <c r="EF312" s="1378"/>
      <c r="EG312" s="1379"/>
      <c r="EH312" s="1379"/>
      <c r="EI312" s="1380"/>
      <c r="EJ312" s="1381"/>
      <c r="EK312" s="1381"/>
      <c r="EL312" s="1381"/>
      <c r="EM312" s="1382"/>
      <c r="EN312" s="1382"/>
      <c r="EO312" s="1382"/>
      <c r="EP312" s="1375"/>
      <c r="EQ312" s="1376"/>
      <c r="ER312" s="1113"/>
      <c r="ES312" s="1113"/>
      <c r="ET312" s="1113"/>
      <c r="EU312" s="1113"/>
      <c r="EV312" s="1113"/>
      <c r="EW312" s="1113"/>
      <c r="EX312" s="1113"/>
      <c r="EY312" s="1113"/>
      <c r="EZ312" s="1114"/>
    </row>
    <row r="313" spans="1:156" ht="30" customHeight="1" x14ac:dyDescent="0.2">
      <c r="A313" s="207">
        <f t="shared" si="32"/>
        <v>302</v>
      </c>
      <c r="B313" s="1103"/>
      <c r="C313" s="1104"/>
      <c r="D313" s="1092"/>
      <c r="E313" s="1093"/>
      <c r="F313" s="1094" t="str">
        <f t="shared" si="34"/>
        <v/>
      </c>
      <c r="G313" s="1095"/>
      <c r="H313" s="1095"/>
      <c r="I313" s="1095"/>
      <c r="J313" s="1095"/>
      <c r="K313" s="1095"/>
      <c r="L313" s="1095"/>
      <c r="M313" s="1095"/>
      <c r="N313" s="1095"/>
      <c r="O313" s="1095"/>
      <c r="P313" s="1095"/>
      <c r="Q313" s="1095"/>
      <c r="R313" s="1095"/>
      <c r="S313" s="1095"/>
      <c r="T313" s="1095"/>
      <c r="U313" s="1095"/>
      <c r="V313" s="1095"/>
      <c r="W313" s="1096"/>
      <c r="X313" s="1299">
        <f t="shared" si="33"/>
        <v>0</v>
      </c>
      <c r="Y313" s="1300"/>
      <c r="Z313" s="1301"/>
      <c r="AA313" s="1100"/>
      <c r="AB313" s="1101"/>
      <c r="AC313" s="1102"/>
      <c r="AD313" s="1135"/>
      <c r="AE313" s="1136"/>
      <c r="AF313" s="1136"/>
      <c r="AG313" s="1137"/>
      <c r="AH313" s="1138"/>
      <c r="AI313" s="1139"/>
      <c r="AJ313" s="1140"/>
      <c r="AK313" s="1132"/>
      <c r="AL313" s="1133"/>
      <c r="AM313" s="1133"/>
      <c r="AN313" s="1133"/>
      <c r="AO313" s="1133"/>
      <c r="AP313" s="1134"/>
      <c r="AQ313" s="642" t="str">
        <f>IF(AK313="","",VLOOKUP(AK313,ﾃﾞｰﾀ一覧!$AH$4:$AR$66,2,FALSE))</f>
        <v/>
      </c>
      <c r="AR313" s="1084"/>
      <c r="AS313" s="1084"/>
      <c r="AT313" s="643" t="str">
        <f>IF(AK313="","",VLOOKUP(AK313,ﾃﾞｰﾀ一覧!$AH$4:$AR$66,3,FALSE))</f>
        <v/>
      </c>
      <c r="AU313" s="644" t="str">
        <f>IF(AK313="","",VLOOKUP(AK313,ﾃﾞｰﾀ一覧!$AH$4:$AR$66,5,FALSE))</f>
        <v/>
      </c>
      <c r="AV313" s="1084"/>
      <c r="AW313" s="1084"/>
      <c r="AX313" s="643" t="str">
        <f>IF(AK313="","",VLOOKUP(AK313,ﾃﾞｰﾀ一覧!$AH$4:$AR$66,6,FALSE))</f>
        <v/>
      </c>
      <c r="AY313" s="649" t="str">
        <f>IF(AK313="","",VLOOKUP(AK313,ﾃﾞｰﾀ一覧!$AH$4:$AR$66,8,FALSE))</f>
        <v/>
      </c>
      <c r="AZ313" s="1084"/>
      <c r="BA313" s="1084"/>
      <c r="BB313" s="388" t="str">
        <f>IF(AK313="","",VLOOKUP(AK313,ﾃﾞｰﾀ一覧!$AH$4:$AR$66,9,FALSE))</f>
        <v/>
      </c>
      <c r="BC313" s="1124"/>
      <c r="BD313" s="1125"/>
      <c r="BE313" s="1125"/>
      <c r="BF313" s="1124"/>
      <c r="BG313" s="1125"/>
      <c r="BH313" s="1125"/>
      <c r="BI313" s="1124"/>
      <c r="BJ313" s="1125"/>
      <c r="BK313" s="1150"/>
      <c r="BL313" s="1154"/>
      <c r="BM313" s="1155"/>
      <c r="BN313" s="1156"/>
      <c r="BO313" s="1109" t="str">
        <f>IF($AK313="","",IF($BF313="","",IF($BF313=ﾃﾞｰﾀ一覧!$U$37,"",IF($BF313=ﾃﾞｰﾀ一覧!$U$38,"",IF($AH313=ﾃﾞｰﾀ一覧!$U$25,VLOOKUP($AK313,ﾃﾞｰﾀ一覧!$AH$43:$AR$66,10,FALSE),VLOOKUP($AK313,ﾃﾞｰﾀ一覧!$AH$4:$AR$66,10,FALSE))))))</f>
        <v/>
      </c>
      <c r="BP313" s="1110"/>
      <c r="BQ313" s="1110"/>
      <c r="BR313" s="1111"/>
      <c r="BS313" s="1115">
        <f>IF($BL313="",0,VLOOKUP($BL313,ﾃﾞｰﾀ一覧!$AY$4:$BB$16,3,FALSE))</f>
        <v>0</v>
      </c>
      <c r="BT313" s="1115"/>
      <c r="BU313" s="1115"/>
      <c r="BV313" s="1112" t="str">
        <f>IF($BO313="","",IF($BF313=ﾃﾞｰﾀ一覧!$U$37,"",IF($BF313=ﾃﾞｰﾀ一覧!$U$38,"",IF($BO313=ﾃﾞｰﾀ一覧!$AT$27,ﾃﾞｰﾀ一覧!$AT$27,VLOOKUP($AK313,ﾃﾞｰﾀ一覧!$AH$4:$AR$66,11,FALSE)*IF($BO313=ﾃﾞｰﾀ一覧!$AT$17,($AR313+1)*($AV313+1),IF($BO313=ﾃﾞｰﾀ一覧!$AT$22,IF(COUNTIF($AD313,"*天端*"),ﾃﾞｰﾀ一覧!$AU$43/2,ﾃﾞｰﾀ一覧!$AU$43/3),IF($BO313=ﾃﾞｰﾀ一覧!$AT$20,$AR313*$AV313,IF($BO313=ﾃﾞｰﾀ一覧!$AT$21,$AV313,1))))))))</f>
        <v/>
      </c>
      <c r="BW313" s="1112"/>
      <c r="BX313" s="1112"/>
      <c r="BY313" s="1088" t="str">
        <f>IF($B313="","",IF($AH313="","",IF($CK313=ﾃﾞｰﾀ一覧!$U$53,ﾃﾞｰﾀ一覧!$U$61,IF($AH313=ﾃﾞｰﾀ一覧!$U$21,ﾃﾞｰﾀ一覧!$U$60,IF(OR($AH313=ﾃﾞｰﾀ一覧!$U$19,$AH313=ﾃﾞｰﾀ一覧!$U$20,$AH313=ﾃﾞｰﾀ一覧!$U$23,$AH313=ﾃﾞｰﾀ一覧!$U$22,$AH313=ﾃﾞｰﾀ一覧!$U$18,AH313=ﾃﾞｰﾀ一覧!$U$25),ﾃﾞｰﾀ一覧!$U$59,ﾃﾞｰﾀ一覧!$U$62)))))</f>
        <v/>
      </c>
      <c r="BZ313" s="1089"/>
      <c r="CA313" s="1113"/>
      <c r="CB313" s="1113"/>
      <c r="CC313" s="1113"/>
      <c r="CD313" s="1113"/>
      <c r="CE313" s="1113"/>
      <c r="CF313" s="1113"/>
      <c r="CG313" s="1113"/>
      <c r="CH313" s="1113"/>
      <c r="CI313" s="1114"/>
      <c r="CK313" s="240"/>
      <c r="CM313" s="378" t="str">
        <f t="shared" si="28"/>
        <v/>
      </c>
      <c r="CN313" s="379" t="str">
        <f t="shared" si="29"/>
        <v/>
      </c>
      <c r="CO313" s="379" t="str">
        <f t="shared" si="30"/>
        <v/>
      </c>
      <c r="CP313" s="380" t="str">
        <f t="shared" si="31"/>
        <v/>
      </c>
      <c r="CQ313" s="244"/>
      <c r="CR313" s="1100"/>
      <c r="CS313" s="1101"/>
      <c r="CT313" s="1102"/>
      <c r="CU313" s="1135"/>
      <c r="CV313" s="1136"/>
      <c r="CW313" s="1136"/>
      <c r="CX313" s="1137"/>
      <c r="CY313" s="1138"/>
      <c r="CZ313" s="1139"/>
      <c r="DA313" s="1140"/>
      <c r="DB313" s="1132"/>
      <c r="DC313" s="1133"/>
      <c r="DD313" s="1133"/>
      <c r="DE313" s="1133"/>
      <c r="DF313" s="1133"/>
      <c r="DG313" s="1134"/>
      <c r="DH313" s="580"/>
      <c r="DI313" s="1372"/>
      <c r="DJ313" s="1372"/>
      <c r="DK313" s="581"/>
      <c r="DL313" s="582"/>
      <c r="DM313" s="1372"/>
      <c r="DN313" s="1372"/>
      <c r="DO313" s="581"/>
      <c r="DP313" s="582"/>
      <c r="DQ313" s="1372"/>
      <c r="DR313" s="1372"/>
      <c r="DS313" s="583"/>
      <c r="DT313" s="1124"/>
      <c r="DU313" s="1125"/>
      <c r="DV313" s="1125"/>
      <c r="DW313" s="1124"/>
      <c r="DX313" s="1125"/>
      <c r="DY313" s="1150"/>
      <c r="DZ313" s="1362"/>
      <c r="EA313" s="1363"/>
      <c r="EB313" s="1362"/>
      <c r="EC313" s="1363"/>
      <c r="ED313" s="1362"/>
      <c r="EE313" s="1377"/>
      <c r="EF313" s="1378"/>
      <c r="EG313" s="1379"/>
      <c r="EH313" s="1379"/>
      <c r="EI313" s="1380"/>
      <c r="EJ313" s="1381"/>
      <c r="EK313" s="1381"/>
      <c r="EL313" s="1381"/>
      <c r="EM313" s="1382"/>
      <c r="EN313" s="1382"/>
      <c r="EO313" s="1382"/>
      <c r="EP313" s="1375"/>
      <c r="EQ313" s="1376"/>
      <c r="ER313" s="1113"/>
      <c r="ES313" s="1113"/>
      <c r="ET313" s="1113"/>
      <c r="EU313" s="1113"/>
      <c r="EV313" s="1113"/>
      <c r="EW313" s="1113"/>
      <c r="EX313" s="1113"/>
      <c r="EY313" s="1113"/>
      <c r="EZ313" s="1114"/>
    </row>
    <row r="314" spans="1:156" ht="30" customHeight="1" x14ac:dyDescent="0.2">
      <c r="A314" s="207">
        <f t="shared" si="32"/>
        <v>303</v>
      </c>
      <c r="B314" s="1103"/>
      <c r="C314" s="1104"/>
      <c r="D314" s="1092"/>
      <c r="E314" s="1093"/>
      <c r="F314" s="1094" t="str">
        <f t="shared" si="34"/>
        <v/>
      </c>
      <c r="G314" s="1095"/>
      <c r="H314" s="1095"/>
      <c r="I314" s="1095"/>
      <c r="J314" s="1095"/>
      <c r="K314" s="1095"/>
      <c r="L314" s="1095"/>
      <c r="M314" s="1095"/>
      <c r="N314" s="1095"/>
      <c r="O314" s="1095"/>
      <c r="P314" s="1095"/>
      <c r="Q314" s="1095"/>
      <c r="R314" s="1095"/>
      <c r="S314" s="1095"/>
      <c r="T314" s="1095"/>
      <c r="U314" s="1095"/>
      <c r="V314" s="1095"/>
      <c r="W314" s="1096"/>
      <c r="X314" s="1299">
        <f t="shared" si="33"/>
        <v>0</v>
      </c>
      <c r="Y314" s="1300"/>
      <c r="Z314" s="1301"/>
      <c r="AA314" s="1100"/>
      <c r="AB314" s="1101"/>
      <c r="AC314" s="1102"/>
      <c r="AD314" s="1135"/>
      <c r="AE314" s="1136"/>
      <c r="AF314" s="1136"/>
      <c r="AG314" s="1137"/>
      <c r="AH314" s="1138"/>
      <c r="AI314" s="1139"/>
      <c r="AJ314" s="1140"/>
      <c r="AK314" s="1132"/>
      <c r="AL314" s="1133"/>
      <c r="AM314" s="1133"/>
      <c r="AN314" s="1133"/>
      <c r="AO314" s="1133"/>
      <c r="AP314" s="1134"/>
      <c r="AQ314" s="642" t="str">
        <f>IF(AK314="","",VLOOKUP(AK314,ﾃﾞｰﾀ一覧!$AH$4:$AR$66,2,FALSE))</f>
        <v/>
      </c>
      <c r="AR314" s="1084"/>
      <c r="AS314" s="1084"/>
      <c r="AT314" s="643" t="str">
        <f>IF(AK314="","",VLOOKUP(AK314,ﾃﾞｰﾀ一覧!$AH$4:$AR$66,3,FALSE))</f>
        <v/>
      </c>
      <c r="AU314" s="644" t="str">
        <f>IF(AK314="","",VLOOKUP(AK314,ﾃﾞｰﾀ一覧!$AH$4:$AR$66,5,FALSE))</f>
        <v/>
      </c>
      <c r="AV314" s="1084"/>
      <c r="AW314" s="1084"/>
      <c r="AX314" s="643" t="str">
        <f>IF(AK314="","",VLOOKUP(AK314,ﾃﾞｰﾀ一覧!$AH$4:$AR$66,6,FALSE))</f>
        <v/>
      </c>
      <c r="AY314" s="649" t="str">
        <f>IF(AK314="","",VLOOKUP(AK314,ﾃﾞｰﾀ一覧!$AH$4:$AR$66,8,FALSE))</f>
        <v/>
      </c>
      <c r="AZ314" s="1084"/>
      <c r="BA314" s="1084"/>
      <c r="BB314" s="388" t="str">
        <f>IF(AK314="","",VLOOKUP(AK314,ﾃﾞｰﾀ一覧!$AH$4:$AR$66,9,FALSE))</f>
        <v/>
      </c>
      <c r="BC314" s="1124"/>
      <c r="BD314" s="1125"/>
      <c r="BE314" s="1125"/>
      <c r="BF314" s="1124"/>
      <c r="BG314" s="1125"/>
      <c r="BH314" s="1125"/>
      <c r="BI314" s="1124"/>
      <c r="BJ314" s="1125"/>
      <c r="BK314" s="1150"/>
      <c r="BL314" s="1154"/>
      <c r="BM314" s="1155"/>
      <c r="BN314" s="1156"/>
      <c r="BO314" s="1109" t="str">
        <f>IF($AK314="","",IF($BF314="","",IF($BF314=ﾃﾞｰﾀ一覧!$U$37,"",IF($BF314=ﾃﾞｰﾀ一覧!$U$38,"",IF($AH314=ﾃﾞｰﾀ一覧!$U$25,VLOOKUP($AK314,ﾃﾞｰﾀ一覧!$AH$43:$AR$66,10,FALSE),VLOOKUP($AK314,ﾃﾞｰﾀ一覧!$AH$4:$AR$66,10,FALSE))))))</f>
        <v/>
      </c>
      <c r="BP314" s="1110"/>
      <c r="BQ314" s="1110"/>
      <c r="BR314" s="1111"/>
      <c r="BS314" s="1115">
        <f>IF($BL314="",0,VLOOKUP($BL314,ﾃﾞｰﾀ一覧!$AY$4:$BB$16,3,FALSE))</f>
        <v>0</v>
      </c>
      <c r="BT314" s="1115"/>
      <c r="BU314" s="1115"/>
      <c r="BV314" s="1112" t="str">
        <f>IF($BO314="","",IF($BF314=ﾃﾞｰﾀ一覧!$U$37,"",IF($BF314=ﾃﾞｰﾀ一覧!$U$38,"",IF($BO314=ﾃﾞｰﾀ一覧!$AT$27,ﾃﾞｰﾀ一覧!$AT$27,VLOOKUP($AK314,ﾃﾞｰﾀ一覧!$AH$4:$AR$66,11,FALSE)*IF($BO314=ﾃﾞｰﾀ一覧!$AT$17,($AR314+1)*($AV314+1),IF($BO314=ﾃﾞｰﾀ一覧!$AT$22,IF(COUNTIF($AD314,"*天端*"),ﾃﾞｰﾀ一覧!$AU$43/2,ﾃﾞｰﾀ一覧!$AU$43/3),IF($BO314=ﾃﾞｰﾀ一覧!$AT$20,$AR314*$AV314,IF($BO314=ﾃﾞｰﾀ一覧!$AT$21,$AV314,1))))))))</f>
        <v/>
      </c>
      <c r="BW314" s="1112"/>
      <c r="BX314" s="1112"/>
      <c r="BY314" s="1088" t="str">
        <f>IF($B314="","",IF($AH314="","",IF($CK314=ﾃﾞｰﾀ一覧!$U$53,ﾃﾞｰﾀ一覧!$U$61,IF($AH314=ﾃﾞｰﾀ一覧!$U$21,ﾃﾞｰﾀ一覧!$U$60,IF(OR($AH314=ﾃﾞｰﾀ一覧!$U$19,$AH314=ﾃﾞｰﾀ一覧!$U$20,$AH314=ﾃﾞｰﾀ一覧!$U$23,$AH314=ﾃﾞｰﾀ一覧!$U$22,$AH314=ﾃﾞｰﾀ一覧!$U$18,AH314=ﾃﾞｰﾀ一覧!$U$25),ﾃﾞｰﾀ一覧!$U$59,ﾃﾞｰﾀ一覧!$U$62)))))</f>
        <v/>
      </c>
      <c r="BZ314" s="1089"/>
      <c r="CA314" s="1113"/>
      <c r="CB314" s="1113"/>
      <c r="CC314" s="1113"/>
      <c r="CD314" s="1113"/>
      <c r="CE314" s="1113"/>
      <c r="CF314" s="1113"/>
      <c r="CG314" s="1113"/>
      <c r="CH314" s="1113"/>
      <c r="CI314" s="1114"/>
      <c r="CK314" s="240"/>
      <c r="CM314" s="378" t="str">
        <f t="shared" si="28"/>
        <v/>
      </c>
      <c r="CN314" s="379" t="str">
        <f t="shared" si="29"/>
        <v/>
      </c>
      <c r="CO314" s="379" t="str">
        <f t="shared" si="30"/>
        <v/>
      </c>
      <c r="CP314" s="380" t="str">
        <f t="shared" si="31"/>
        <v/>
      </c>
      <c r="CQ314" s="244"/>
      <c r="CR314" s="1100"/>
      <c r="CS314" s="1101"/>
      <c r="CT314" s="1102"/>
      <c r="CU314" s="1135"/>
      <c r="CV314" s="1136"/>
      <c r="CW314" s="1136"/>
      <c r="CX314" s="1137"/>
      <c r="CY314" s="1138"/>
      <c r="CZ314" s="1139"/>
      <c r="DA314" s="1140"/>
      <c r="DB314" s="1132"/>
      <c r="DC314" s="1133"/>
      <c r="DD314" s="1133"/>
      <c r="DE314" s="1133"/>
      <c r="DF314" s="1133"/>
      <c r="DG314" s="1134"/>
      <c r="DH314" s="580"/>
      <c r="DI314" s="1372"/>
      <c r="DJ314" s="1372"/>
      <c r="DK314" s="581"/>
      <c r="DL314" s="582"/>
      <c r="DM314" s="1372"/>
      <c r="DN314" s="1372"/>
      <c r="DO314" s="581"/>
      <c r="DP314" s="582"/>
      <c r="DQ314" s="1372"/>
      <c r="DR314" s="1372"/>
      <c r="DS314" s="583"/>
      <c r="DT314" s="1124"/>
      <c r="DU314" s="1125"/>
      <c r="DV314" s="1125"/>
      <c r="DW314" s="1124"/>
      <c r="DX314" s="1125"/>
      <c r="DY314" s="1150"/>
      <c r="DZ314" s="1362"/>
      <c r="EA314" s="1363"/>
      <c r="EB314" s="1362"/>
      <c r="EC314" s="1363"/>
      <c r="ED314" s="1362"/>
      <c r="EE314" s="1377"/>
      <c r="EF314" s="1378"/>
      <c r="EG314" s="1379"/>
      <c r="EH314" s="1379"/>
      <c r="EI314" s="1380"/>
      <c r="EJ314" s="1381"/>
      <c r="EK314" s="1381"/>
      <c r="EL314" s="1381"/>
      <c r="EM314" s="1382"/>
      <c r="EN314" s="1382"/>
      <c r="EO314" s="1382"/>
      <c r="EP314" s="1375"/>
      <c r="EQ314" s="1376"/>
      <c r="ER314" s="1113"/>
      <c r="ES314" s="1113"/>
      <c r="ET314" s="1113"/>
      <c r="EU314" s="1113"/>
      <c r="EV314" s="1113"/>
      <c r="EW314" s="1113"/>
      <c r="EX314" s="1113"/>
      <c r="EY314" s="1113"/>
      <c r="EZ314" s="1114"/>
    </row>
    <row r="315" spans="1:156" ht="30" customHeight="1" x14ac:dyDescent="0.2">
      <c r="A315" s="207">
        <f t="shared" si="32"/>
        <v>304</v>
      </c>
      <c r="B315" s="1103"/>
      <c r="C315" s="1104"/>
      <c r="D315" s="1092"/>
      <c r="E315" s="1093"/>
      <c r="F315" s="1094" t="str">
        <f t="shared" si="34"/>
        <v/>
      </c>
      <c r="G315" s="1095"/>
      <c r="H315" s="1095"/>
      <c r="I315" s="1095"/>
      <c r="J315" s="1095"/>
      <c r="K315" s="1095"/>
      <c r="L315" s="1095"/>
      <c r="M315" s="1095"/>
      <c r="N315" s="1095"/>
      <c r="O315" s="1095"/>
      <c r="P315" s="1095"/>
      <c r="Q315" s="1095"/>
      <c r="R315" s="1095"/>
      <c r="S315" s="1095"/>
      <c r="T315" s="1095"/>
      <c r="U315" s="1095"/>
      <c r="V315" s="1095"/>
      <c r="W315" s="1096"/>
      <c r="X315" s="1299">
        <f t="shared" si="33"/>
        <v>0</v>
      </c>
      <c r="Y315" s="1300"/>
      <c r="Z315" s="1301"/>
      <c r="AA315" s="1100"/>
      <c r="AB315" s="1101"/>
      <c r="AC315" s="1102"/>
      <c r="AD315" s="1135"/>
      <c r="AE315" s="1136"/>
      <c r="AF315" s="1136"/>
      <c r="AG315" s="1137"/>
      <c r="AH315" s="1138"/>
      <c r="AI315" s="1139"/>
      <c r="AJ315" s="1140"/>
      <c r="AK315" s="1132"/>
      <c r="AL315" s="1133"/>
      <c r="AM315" s="1133"/>
      <c r="AN315" s="1133"/>
      <c r="AO315" s="1133"/>
      <c r="AP315" s="1134"/>
      <c r="AQ315" s="642" t="str">
        <f>IF(AK315="","",VLOOKUP(AK315,ﾃﾞｰﾀ一覧!$AH$4:$AR$66,2,FALSE))</f>
        <v/>
      </c>
      <c r="AR315" s="1084"/>
      <c r="AS315" s="1084"/>
      <c r="AT315" s="643" t="str">
        <f>IF(AK315="","",VLOOKUP(AK315,ﾃﾞｰﾀ一覧!$AH$4:$AR$66,3,FALSE))</f>
        <v/>
      </c>
      <c r="AU315" s="644" t="str">
        <f>IF(AK315="","",VLOOKUP(AK315,ﾃﾞｰﾀ一覧!$AH$4:$AR$66,5,FALSE))</f>
        <v/>
      </c>
      <c r="AV315" s="1084"/>
      <c r="AW315" s="1084"/>
      <c r="AX315" s="643" t="str">
        <f>IF(AK315="","",VLOOKUP(AK315,ﾃﾞｰﾀ一覧!$AH$4:$AR$66,6,FALSE))</f>
        <v/>
      </c>
      <c r="AY315" s="649" t="str">
        <f>IF(AK315="","",VLOOKUP(AK315,ﾃﾞｰﾀ一覧!$AH$4:$AR$66,8,FALSE))</f>
        <v/>
      </c>
      <c r="AZ315" s="1084"/>
      <c r="BA315" s="1084"/>
      <c r="BB315" s="388" t="str">
        <f>IF(AK315="","",VLOOKUP(AK315,ﾃﾞｰﾀ一覧!$AH$4:$AR$66,9,FALSE))</f>
        <v/>
      </c>
      <c r="BC315" s="1124"/>
      <c r="BD315" s="1125"/>
      <c r="BE315" s="1125"/>
      <c r="BF315" s="1124"/>
      <c r="BG315" s="1125"/>
      <c r="BH315" s="1125"/>
      <c r="BI315" s="1124"/>
      <c r="BJ315" s="1125"/>
      <c r="BK315" s="1150"/>
      <c r="BL315" s="1154"/>
      <c r="BM315" s="1155"/>
      <c r="BN315" s="1156"/>
      <c r="BO315" s="1109" t="str">
        <f>IF($AK315="","",IF($BF315="","",IF($BF315=ﾃﾞｰﾀ一覧!$U$37,"",IF($BF315=ﾃﾞｰﾀ一覧!$U$38,"",IF($AH315=ﾃﾞｰﾀ一覧!$U$25,VLOOKUP($AK315,ﾃﾞｰﾀ一覧!$AH$43:$AR$66,10,FALSE),VLOOKUP($AK315,ﾃﾞｰﾀ一覧!$AH$4:$AR$66,10,FALSE))))))</f>
        <v/>
      </c>
      <c r="BP315" s="1110"/>
      <c r="BQ315" s="1110"/>
      <c r="BR315" s="1111"/>
      <c r="BS315" s="1115">
        <f>IF($BL315="",0,VLOOKUP($BL315,ﾃﾞｰﾀ一覧!$AY$4:$BB$16,3,FALSE))</f>
        <v>0</v>
      </c>
      <c r="BT315" s="1115"/>
      <c r="BU315" s="1115"/>
      <c r="BV315" s="1112" t="str">
        <f>IF($BO315="","",IF($BF315=ﾃﾞｰﾀ一覧!$U$37,"",IF($BF315=ﾃﾞｰﾀ一覧!$U$38,"",IF($BO315=ﾃﾞｰﾀ一覧!$AT$27,ﾃﾞｰﾀ一覧!$AT$27,VLOOKUP($AK315,ﾃﾞｰﾀ一覧!$AH$4:$AR$66,11,FALSE)*IF($BO315=ﾃﾞｰﾀ一覧!$AT$17,($AR315+1)*($AV315+1),IF($BO315=ﾃﾞｰﾀ一覧!$AT$22,IF(COUNTIF($AD315,"*天端*"),ﾃﾞｰﾀ一覧!$AU$43/2,ﾃﾞｰﾀ一覧!$AU$43/3),IF($BO315=ﾃﾞｰﾀ一覧!$AT$20,$AR315*$AV315,IF($BO315=ﾃﾞｰﾀ一覧!$AT$21,$AV315,1))))))))</f>
        <v/>
      </c>
      <c r="BW315" s="1112"/>
      <c r="BX315" s="1112"/>
      <c r="BY315" s="1088" t="str">
        <f>IF($B315="","",IF($AH315="","",IF($CK315=ﾃﾞｰﾀ一覧!$U$53,ﾃﾞｰﾀ一覧!$U$61,IF($AH315=ﾃﾞｰﾀ一覧!$U$21,ﾃﾞｰﾀ一覧!$U$60,IF(OR($AH315=ﾃﾞｰﾀ一覧!$U$19,$AH315=ﾃﾞｰﾀ一覧!$U$20,$AH315=ﾃﾞｰﾀ一覧!$U$23,$AH315=ﾃﾞｰﾀ一覧!$U$22,$AH315=ﾃﾞｰﾀ一覧!$U$18,AH315=ﾃﾞｰﾀ一覧!$U$25),ﾃﾞｰﾀ一覧!$U$59,ﾃﾞｰﾀ一覧!$U$62)))))</f>
        <v/>
      </c>
      <c r="BZ315" s="1089"/>
      <c r="CA315" s="1113"/>
      <c r="CB315" s="1113"/>
      <c r="CC315" s="1113"/>
      <c r="CD315" s="1113"/>
      <c r="CE315" s="1113"/>
      <c r="CF315" s="1113"/>
      <c r="CG315" s="1113"/>
      <c r="CH315" s="1113"/>
      <c r="CI315" s="1114"/>
      <c r="CK315" s="240"/>
      <c r="CM315" s="378" t="str">
        <f t="shared" si="28"/>
        <v/>
      </c>
      <c r="CN315" s="379" t="str">
        <f t="shared" si="29"/>
        <v/>
      </c>
      <c r="CO315" s="379" t="str">
        <f t="shared" si="30"/>
        <v/>
      </c>
      <c r="CP315" s="380" t="str">
        <f t="shared" si="31"/>
        <v/>
      </c>
      <c r="CQ315" s="244"/>
      <c r="CR315" s="1100"/>
      <c r="CS315" s="1101"/>
      <c r="CT315" s="1102"/>
      <c r="CU315" s="1135"/>
      <c r="CV315" s="1136"/>
      <c r="CW315" s="1136"/>
      <c r="CX315" s="1137"/>
      <c r="CY315" s="1138"/>
      <c r="CZ315" s="1139"/>
      <c r="DA315" s="1140"/>
      <c r="DB315" s="1132"/>
      <c r="DC315" s="1133"/>
      <c r="DD315" s="1133"/>
      <c r="DE315" s="1133"/>
      <c r="DF315" s="1133"/>
      <c r="DG315" s="1134"/>
      <c r="DH315" s="580"/>
      <c r="DI315" s="1372"/>
      <c r="DJ315" s="1372"/>
      <c r="DK315" s="581"/>
      <c r="DL315" s="582"/>
      <c r="DM315" s="1372"/>
      <c r="DN315" s="1372"/>
      <c r="DO315" s="581"/>
      <c r="DP315" s="582"/>
      <c r="DQ315" s="1372"/>
      <c r="DR315" s="1372"/>
      <c r="DS315" s="583"/>
      <c r="DT315" s="1124"/>
      <c r="DU315" s="1125"/>
      <c r="DV315" s="1125"/>
      <c r="DW315" s="1157"/>
      <c r="DX315" s="1158"/>
      <c r="DY315" s="1159"/>
      <c r="DZ315" s="1362"/>
      <c r="EA315" s="1363"/>
      <c r="EB315" s="1362"/>
      <c r="EC315" s="1363"/>
      <c r="ED315" s="1362"/>
      <c r="EE315" s="1377"/>
      <c r="EF315" s="1378"/>
      <c r="EG315" s="1379"/>
      <c r="EH315" s="1379"/>
      <c r="EI315" s="1380"/>
      <c r="EJ315" s="1381"/>
      <c r="EK315" s="1381"/>
      <c r="EL315" s="1381"/>
      <c r="EM315" s="1382"/>
      <c r="EN315" s="1382"/>
      <c r="EO315" s="1382"/>
      <c r="EP315" s="1375"/>
      <c r="EQ315" s="1376"/>
      <c r="ER315" s="1113"/>
      <c r="ES315" s="1113"/>
      <c r="ET315" s="1113"/>
      <c r="EU315" s="1113"/>
      <c r="EV315" s="1113"/>
      <c r="EW315" s="1113"/>
      <c r="EX315" s="1113"/>
      <c r="EY315" s="1113"/>
      <c r="EZ315" s="1114"/>
    </row>
    <row r="316" spans="1:156" ht="30" customHeight="1" x14ac:dyDescent="0.2">
      <c r="A316" s="207">
        <f t="shared" si="32"/>
        <v>305</v>
      </c>
      <c r="B316" s="1103"/>
      <c r="C316" s="1104"/>
      <c r="D316" s="1092"/>
      <c r="E316" s="1093"/>
      <c r="F316" s="1094" t="str">
        <f t="shared" si="34"/>
        <v/>
      </c>
      <c r="G316" s="1095"/>
      <c r="H316" s="1095"/>
      <c r="I316" s="1095"/>
      <c r="J316" s="1095"/>
      <c r="K316" s="1095"/>
      <c r="L316" s="1095"/>
      <c r="M316" s="1095"/>
      <c r="N316" s="1095"/>
      <c r="O316" s="1095"/>
      <c r="P316" s="1095"/>
      <c r="Q316" s="1095"/>
      <c r="R316" s="1095"/>
      <c r="S316" s="1095"/>
      <c r="T316" s="1095"/>
      <c r="U316" s="1095"/>
      <c r="V316" s="1095"/>
      <c r="W316" s="1096"/>
      <c r="X316" s="1299">
        <f t="shared" si="33"/>
        <v>0</v>
      </c>
      <c r="Y316" s="1300"/>
      <c r="Z316" s="1301"/>
      <c r="AA316" s="1100"/>
      <c r="AB316" s="1101"/>
      <c r="AC316" s="1102"/>
      <c r="AD316" s="1135"/>
      <c r="AE316" s="1136"/>
      <c r="AF316" s="1136"/>
      <c r="AG316" s="1137"/>
      <c r="AH316" s="1138"/>
      <c r="AI316" s="1139"/>
      <c r="AJ316" s="1140"/>
      <c r="AK316" s="1132"/>
      <c r="AL316" s="1133"/>
      <c r="AM316" s="1133"/>
      <c r="AN316" s="1133"/>
      <c r="AO316" s="1133"/>
      <c r="AP316" s="1134"/>
      <c r="AQ316" s="642" t="str">
        <f>IF(AK316="","",VLOOKUP(AK316,ﾃﾞｰﾀ一覧!$AH$4:$AR$66,2,FALSE))</f>
        <v/>
      </c>
      <c r="AR316" s="1084"/>
      <c r="AS316" s="1084"/>
      <c r="AT316" s="643" t="str">
        <f>IF(AK316="","",VLOOKUP(AK316,ﾃﾞｰﾀ一覧!$AH$4:$AR$66,3,FALSE))</f>
        <v/>
      </c>
      <c r="AU316" s="644" t="str">
        <f>IF(AK316="","",VLOOKUP(AK316,ﾃﾞｰﾀ一覧!$AH$4:$AR$66,5,FALSE))</f>
        <v/>
      </c>
      <c r="AV316" s="1084"/>
      <c r="AW316" s="1084"/>
      <c r="AX316" s="643" t="str">
        <f>IF(AK316="","",VLOOKUP(AK316,ﾃﾞｰﾀ一覧!$AH$4:$AR$66,6,FALSE))</f>
        <v/>
      </c>
      <c r="AY316" s="649" t="str">
        <f>IF(AK316="","",VLOOKUP(AK316,ﾃﾞｰﾀ一覧!$AH$4:$AR$66,8,FALSE))</f>
        <v/>
      </c>
      <c r="AZ316" s="1084"/>
      <c r="BA316" s="1084"/>
      <c r="BB316" s="388" t="str">
        <f>IF(AK316="","",VLOOKUP(AK316,ﾃﾞｰﾀ一覧!$AH$4:$AR$66,9,FALSE))</f>
        <v/>
      </c>
      <c r="BC316" s="1124"/>
      <c r="BD316" s="1125"/>
      <c r="BE316" s="1125"/>
      <c r="BF316" s="1124"/>
      <c r="BG316" s="1125"/>
      <c r="BH316" s="1125"/>
      <c r="BI316" s="1157"/>
      <c r="BJ316" s="1158"/>
      <c r="BK316" s="1159"/>
      <c r="BL316" s="1154"/>
      <c r="BM316" s="1155"/>
      <c r="BN316" s="1156"/>
      <c r="BO316" s="1109" t="str">
        <f>IF($AK316="","",IF($BF316="","",IF($BF316=ﾃﾞｰﾀ一覧!$U$37,"",IF($BF316=ﾃﾞｰﾀ一覧!$U$38,"",IF($AH316=ﾃﾞｰﾀ一覧!$U$25,VLOOKUP($AK316,ﾃﾞｰﾀ一覧!$AH$43:$AR$66,10,FALSE),VLOOKUP($AK316,ﾃﾞｰﾀ一覧!$AH$4:$AR$66,10,FALSE))))))</f>
        <v/>
      </c>
      <c r="BP316" s="1110"/>
      <c r="BQ316" s="1110"/>
      <c r="BR316" s="1111"/>
      <c r="BS316" s="1115">
        <f>IF($BL316="",0,VLOOKUP($BL316,ﾃﾞｰﾀ一覧!$AY$4:$BB$16,3,FALSE))</f>
        <v>0</v>
      </c>
      <c r="BT316" s="1115"/>
      <c r="BU316" s="1115"/>
      <c r="BV316" s="1112" t="str">
        <f>IF($BO316="","",IF($BF316=ﾃﾞｰﾀ一覧!$U$37,"",IF($BF316=ﾃﾞｰﾀ一覧!$U$38,"",IF($BO316=ﾃﾞｰﾀ一覧!$AT$27,ﾃﾞｰﾀ一覧!$AT$27,VLOOKUP($AK316,ﾃﾞｰﾀ一覧!$AH$4:$AR$66,11,FALSE)*IF($BO316=ﾃﾞｰﾀ一覧!$AT$17,($AR316+1)*($AV316+1),IF($BO316=ﾃﾞｰﾀ一覧!$AT$22,IF(COUNTIF($AD316,"*天端*"),ﾃﾞｰﾀ一覧!$AU$43/2,ﾃﾞｰﾀ一覧!$AU$43/3),IF($BO316=ﾃﾞｰﾀ一覧!$AT$20,$AR316*$AV316,IF($BO316=ﾃﾞｰﾀ一覧!$AT$21,$AV316,1))))))))</f>
        <v/>
      </c>
      <c r="BW316" s="1112"/>
      <c r="BX316" s="1112"/>
      <c r="BY316" s="1088" t="str">
        <f>IF($B316="","",IF($AH316="","",IF($CK316=ﾃﾞｰﾀ一覧!$U$53,ﾃﾞｰﾀ一覧!$U$61,IF($AH316=ﾃﾞｰﾀ一覧!$U$21,ﾃﾞｰﾀ一覧!$U$60,IF(OR($AH316=ﾃﾞｰﾀ一覧!$U$19,$AH316=ﾃﾞｰﾀ一覧!$U$20,$AH316=ﾃﾞｰﾀ一覧!$U$23,$AH316=ﾃﾞｰﾀ一覧!$U$22,$AH316=ﾃﾞｰﾀ一覧!$U$18,AH316=ﾃﾞｰﾀ一覧!$U$25),ﾃﾞｰﾀ一覧!$U$59,ﾃﾞｰﾀ一覧!$U$62)))))</f>
        <v/>
      </c>
      <c r="BZ316" s="1089"/>
      <c r="CA316" s="1113"/>
      <c r="CB316" s="1113"/>
      <c r="CC316" s="1113"/>
      <c r="CD316" s="1113"/>
      <c r="CE316" s="1113"/>
      <c r="CF316" s="1113"/>
      <c r="CG316" s="1113"/>
      <c r="CH316" s="1113"/>
      <c r="CI316" s="1114"/>
      <c r="CK316" s="240"/>
      <c r="CM316" s="378" t="str">
        <f t="shared" si="28"/>
        <v/>
      </c>
      <c r="CN316" s="379" t="str">
        <f t="shared" si="29"/>
        <v/>
      </c>
      <c r="CO316" s="379" t="str">
        <f t="shared" si="30"/>
        <v/>
      </c>
      <c r="CP316" s="380" t="str">
        <f t="shared" si="31"/>
        <v/>
      </c>
      <c r="CQ316" s="244"/>
      <c r="CR316" s="1100"/>
      <c r="CS316" s="1101"/>
      <c r="CT316" s="1102"/>
      <c r="CU316" s="1135"/>
      <c r="CV316" s="1136"/>
      <c r="CW316" s="1136"/>
      <c r="CX316" s="1137"/>
      <c r="CY316" s="1138"/>
      <c r="CZ316" s="1139"/>
      <c r="DA316" s="1140"/>
      <c r="DB316" s="1132"/>
      <c r="DC316" s="1133"/>
      <c r="DD316" s="1133"/>
      <c r="DE316" s="1133"/>
      <c r="DF316" s="1133"/>
      <c r="DG316" s="1134"/>
      <c r="DH316" s="580"/>
      <c r="DI316" s="1372"/>
      <c r="DJ316" s="1372"/>
      <c r="DK316" s="581"/>
      <c r="DL316" s="582"/>
      <c r="DM316" s="1372"/>
      <c r="DN316" s="1372"/>
      <c r="DO316" s="581"/>
      <c r="DP316" s="582"/>
      <c r="DQ316" s="1372"/>
      <c r="DR316" s="1372"/>
      <c r="DS316" s="583"/>
      <c r="DT316" s="1124"/>
      <c r="DU316" s="1125"/>
      <c r="DV316" s="1125"/>
      <c r="DW316" s="1124"/>
      <c r="DX316" s="1125"/>
      <c r="DY316" s="1150"/>
      <c r="DZ316" s="1362"/>
      <c r="EA316" s="1363"/>
      <c r="EB316" s="1362"/>
      <c r="EC316" s="1363"/>
      <c r="ED316" s="1362"/>
      <c r="EE316" s="1377"/>
      <c r="EF316" s="1378"/>
      <c r="EG316" s="1379"/>
      <c r="EH316" s="1379"/>
      <c r="EI316" s="1380"/>
      <c r="EJ316" s="1381"/>
      <c r="EK316" s="1381"/>
      <c r="EL316" s="1381"/>
      <c r="EM316" s="1382"/>
      <c r="EN316" s="1382"/>
      <c r="EO316" s="1382"/>
      <c r="EP316" s="1375"/>
      <c r="EQ316" s="1376"/>
      <c r="ER316" s="1113"/>
      <c r="ES316" s="1113"/>
      <c r="ET316" s="1113"/>
      <c r="EU316" s="1113"/>
      <c r="EV316" s="1113"/>
      <c r="EW316" s="1113"/>
      <c r="EX316" s="1113"/>
      <c r="EY316" s="1113"/>
      <c r="EZ316" s="1114"/>
    </row>
    <row r="317" spans="1:156" ht="30" customHeight="1" x14ac:dyDescent="0.2">
      <c r="A317" s="207">
        <f t="shared" si="32"/>
        <v>306</v>
      </c>
      <c r="B317" s="1103"/>
      <c r="C317" s="1104"/>
      <c r="D317" s="1278"/>
      <c r="E317" s="1279"/>
      <c r="F317" s="1094" t="str">
        <f t="shared" si="34"/>
        <v/>
      </c>
      <c r="G317" s="1095"/>
      <c r="H317" s="1095"/>
      <c r="I317" s="1095"/>
      <c r="J317" s="1095"/>
      <c r="K317" s="1095"/>
      <c r="L317" s="1095"/>
      <c r="M317" s="1095"/>
      <c r="N317" s="1095"/>
      <c r="O317" s="1095"/>
      <c r="P317" s="1095"/>
      <c r="Q317" s="1095"/>
      <c r="R317" s="1095"/>
      <c r="S317" s="1095"/>
      <c r="T317" s="1095"/>
      <c r="U317" s="1095"/>
      <c r="V317" s="1095"/>
      <c r="W317" s="1096"/>
      <c r="X317" s="1299">
        <f t="shared" si="33"/>
        <v>0</v>
      </c>
      <c r="Y317" s="1300"/>
      <c r="Z317" s="1301"/>
      <c r="AA317" s="1100"/>
      <c r="AB317" s="1101"/>
      <c r="AC317" s="1102"/>
      <c r="AD317" s="1135"/>
      <c r="AE317" s="1136"/>
      <c r="AF317" s="1136"/>
      <c r="AG317" s="1137"/>
      <c r="AH317" s="1138"/>
      <c r="AI317" s="1139"/>
      <c r="AJ317" s="1140"/>
      <c r="AK317" s="1132"/>
      <c r="AL317" s="1133"/>
      <c r="AM317" s="1133"/>
      <c r="AN317" s="1133"/>
      <c r="AO317" s="1133"/>
      <c r="AP317" s="1134"/>
      <c r="AQ317" s="642" t="str">
        <f>IF(AK317="","",VLOOKUP(AK317,ﾃﾞｰﾀ一覧!$AH$4:$AR$66,2,FALSE))</f>
        <v/>
      </c>
      <c r="AR317" s="1084"/>
      <c r="AS317" s="1084"/>
      <c r="AT317" s="643" t="str">
        <f>IF(AK317="","",VLOOKUP(AK317,ﾃﾞｰﾀ一覧!$AH$4:$AR$66,3,FALSE))</f>
        <v/>
      </c>
      <c r="AU317" s="644" t="str">
        <f>IF(AK317="","",VLOOKUP(AK317,ﾃﾞｰﾀ一覧!$AH$4:$AR$66,5,FALSE))</f>
        <v/>
      </c>
      <c r="AV317" s="1084"/>
      <c r="AW317" s="1084"/>
      <c r="AX317" s="643" t="str">
        <f>IF(AK317="","",VLOOKUP(AK317,ﾃﾞｰﾀ一覧!$AH$4:$AR$66,6,FALSE))</f>
        <v/>
      </c>
      <c r="AY317" s="649" t="str">
        <f>IF(AK317="","",VLOOKUP(AK317,ﾃﾞｰﾀ一覧!$AH$4:$AR$66,8,FALSE))</f>
        <v/>
      </c>
      <c r="AZ317" s="1084"/>
      <c r="BA317" s="1084"/>
      <c r="BB317" s="388" t="str">
        <f>IF(AK317="","",VLOOKUP(AK317,ﾃﾞｰﾀ一覧!$AH$4:$AR$66,9,FALSE))</f>
        <v/>
      </c>
      <c r="BC317" s="1124"/>
      <c r="BD317" s="1125"/>
      <c r="BE317" s="1125"/>
      <c r="BF317" s="1124"/>
      <c r="BG317" s="1125"/>
      <c r="BH317" s="1125"/>
      <c r="BI317" s="1124"/>
      <c r="BJ317" s="1125"/>
      <c r="BK317" s="1150"/>
      <c r="BL317" s="1154"/>
      <c r="BM317" s="1155"/>
      <c r="BN317" s="1156"/>
      <c r="BO317" s="1109" t="str">
        <f>IF($AK317="","",IF($BF317="","",IF($BF317=ﾃﾞｰﾀ一覧!$U$37,"",IF($BF317=ﾃﾞｰﾀ一覧!$U$38,"",IF($AH317=ﾃﾞｰﾀ一覧!$U$25,VLOOKUP($AK317,ﾃﾞｰﾀ一覧!$AH$43:$AR$66,10,FALSE),VLOOKUP($AK317,ﾃﾞｰﾀ一覧!$AH$4:$AR$66,10,FALSE))))))</f>
        <v/>
      </c>
      <c r="BP317" s="1110"/>
      <c r="BQ317" s="1110"/>
      <c r="BR317" s="1111"/>
      <c r="BS317" s="1115">
        <f>IF($BL317="",0,VLOOKUP($BL317,ﾃﾞｰﾀ一覧!$AY$4:$BB$16,3,FALSE))</f>
        <v>0</v>
      </c>
      <c r="BT317" s="1115"/>
      <c r="BU317" s="1115"/>
      <c r="BV317" s="1112" t="str">
        <f>IF($BO317="","",IF($BF317=ﾃﾞｰﾀ一覧!$U$37,"",IF($BF317=ﾃﾞｰﾀ一覧!$U$38,"",IF($BO317=ﾃﾞｰﾀ一覧!$AT$27,ﾃﾞｰﾀ一覧!$AT$27,VLOOKUP($AK317,ﾃﾞｰﾀ一覧!$AH$4:$AR$66,11,FALSE)*IF($BO317=ﾃﾞｰﾀ一覧!$AT$17,($AR317+1)*($AV317+1),IF($BO317=ﾃﾞｰﾀ一覧!$AT$22,IF(COUNTIF($AD317,"*天端*"),ﾃﾞｰﾀ一覧!$AU$43/2,ﾃﾞｰﾀ一覧!$AU$43/3),IF($BO317=ﾃﾞｰﾀ一覧!$AT$20,$AR317*$AV317,IF($BO317=ﾃﾞｰﾀ一覧!$AT$21,$AV317,1))))))))</f>
        <v/>
      </c>
      <c r="BW317" s="1112"/>
      <c r="BX317" s="1112"/>
      <c r="BY317" s="1088" t="str">
        <f>IF($B317="","",IF($AH317="","",IF($CK317=ﾃﾞｰﾀ一覧!$U$53,ﾃﾞｰﾀ一覧!$U$61,IF($AH317=ﾃﾞｰﾀ一覧!$U$21,ﾃﾞｰﾀ一覧!$U$60,IF(OR($AH317=ﾃﾞｰﾀ一覧!$U$19,$AH317=ﾃﾞｰﾀ一覧!$U$20,$AH317=ﾃﾞｰﾀ一覧!$U$23,$AH317=ﾃﾞｰﾀ一覧!$U$22,$AH317=ﾃﾞｰﾀ一覧!$U$18,AH317=ﾃﾞｰﾀ一覧!$U$25),ﾃﾞｰﾀ一覧!$U$59,ﾃﾞｰﾀ一覧!$U$62)))))</f>
        <v/>
      </c>
      <c r="BZ317" s="1089"/>
      <c r="CA317" s="1113"/>
      <c r="CB317" s="1113"/>
      <c r="CC317" s="1113"/>
      <c r="CD317" s="1113"/>
      <c r="CE317" s="1113"/>
      <c r="CF317" s="1113"/>
      <c r="CG317" s="1113"/>
      <c r="CH317" s="1113"/>
      <c r="CI317" s="1114"/>
      <c r="CK317" s="240"/>
      <c r="CM317" s="378" t="str">
        <f t="shared" si="28"/>
        <v/>
      </c>
      <c r="CN317" s="379" t="str">
        <f t="shared" si="29"/>
        <v/>
      </c>
      <c r="CO317" s="379" t="str">
        <f t="shared" si="30"/>
        <v/>
      </c>
      <c r="CP317" s="380" t="str">
        <f t="shared" si="31"/>
        <v/>
      </c>
      <c r="CQ317" s="244"/>
      <c r="CR317" s="1100"/>
      <c r="CS317" s="1101"/>
      <c r="CT317" s="1102"/>
      <c r="CU317" s="1135"/>
      <c r="CV317" s="1136"/>
      <c r="CW317" s="1136"/>
      <c r="CX317" s="1137"/>
      <c r="CY317" s="1138"/>
      <c r="CZ317" s="1139"/>
      <c r="DA317" s="1140"/>
      <c r="DB317" s="1132"/>
      <c r="DC317" s="1133"/>
      <c r="DD317" s="1133"/>
      <c r="DE317" s="1133"/>
      <c r="DF317" s="1133"/>
      <c r="DG317" s="1134"/>
      <c r="DH317" s="580"/>
      <c r="DI317" s="1372"/>
      <c r="DJ317" s="1372"/>
      <c r="DK317" s="581"/>
      <c r="DL317" s="582"/>
      <c r="DM317" s="1372"/>
      <c r="DN317" s="1372"/>
      <c r="DO317" s="581"/>
      <c r="DP317" s="582"/>
      <c r="DQ317" s="1372"/>
      <c r="DR317" s="1372"/>
      <c r="DS317" s="583"/>
      <c r="DT317" s="1124"/>
      <c r="DU317" s="1125"/>
      <c r="DV317" s="1125"/>
      <c r="DW317" s="1124"/>
      <c r="DX317" s="1125"/>
      <c r="DY317" s="1150"/>
      <c r="DZ317" s="1362"/>
      <c r="EA317" s="1363"/>
      <c r="EB317" s="1362"/>
      <c r="EC317" s="1363"/>
      <c r="ED317" s="1362"/>
      <c r="EE317" s="1377"/>
      <c r="EF317" s="1378"/>
      <c r="EG317" s="1379"/>
      <c r="EH317" s="1379"/>
      <c r="EI317" s="1380"/>
      <c r="EJ317" s="1381"/>
      <c r="EK317" s="1381"/>
      <c r="EL317" s="1381"/>
      <c r="EM317" s="1382"/>
      <c r="EN317" s="1382"/>
      <c r="EO317" s="1382"/>
      <c r="EP317" s="1375"/>
      <c r="EQ317" s="1376"/>
      <c r="ER317" s="1113"/>
      <c r="ES317" s="1113"/>
      <c r="ET317" s="1113"/>
      <c r="EU317" s="1113"/>
      <c r="EV317" s="1113"/>
      <c r="EW317" s="1113"/>
      <c r="EX317" s="1113"/>
      <c r="EY317" s="1113"/>
      <c r="EZ317" s="1114"/>
    </row>
    <row r="318" spans="1:156" ht="30" customHeight="1" x14ac:dyDescent="0.2">
      <c r="A318" s="207">
        <f t="shared" si="32"/>
        <v>307</v>
      </c>
      <c r="B318" s="1103"/>
      <c r="C318" s="1104"/>
      <c r="D318" s="1278"/>
      <c r="E318" s="1279"/>
      <c r="F318" s="1094" t="str">
        <f t="shared" si="34"/>
        <v/>
      </c>
      <c r="G318" s="1095"/>
      <c r="H318" s="1095"/>
      <c r="I318" s="1095"/>
      <c r="J318" s="1095"/>
      <c r="K318" s="1095"/>
      <c r="L318" s="1095"/>
      <c r="M318" s="1095"/>
      <c r="N318" s="1095"/>
      <c r="O318" s="1095"/>
      <c r="P318" s="1095"/>
      <c r="Q318" s="1095"/>
      <c r="R318" s="1095"/>
      <c r="S318" s="1095"/>
      <c r="T318" s="1095"/>
      <c r="U318" s="1095"/>
      <c r="V318" s="1095"/>
      <c r="W318" s="1096"/>
      <c r="X318" s="1299">
        <f t="shared" si="33"/>
        <v>0</v>
      </c>
      <c r="Y318" s="1300"/>
      <c r="Z318" s="1301"/>
      <c r="AA318" s="1100"/>
      <c r="AB318" s="1101"/>
      <c r="AC318" s="1102"/>
      <c r="AD318" s="1135"/>
      <c r="AE318" s="1136"/>
      <c r="AF318" s="1136"/>
      <c r="AG318" s="1137"/>
      <c r="AH318" s="1138"/>
      <c r="AI318" s="1139"/>
      <c r="AJ318" s="1140"/>
      <c r="AK318" s="1132"/>
      <c r="AL318" s="1133"/>
      <c r="AM318" s="1133"/>
      <c r="AN318" s="1133"/>
      <c r="AO318" s="1133"/>
      <c r="AP318" s="1134"/>
      <c r="AQ318" s="642" t="str">
        <f>IF(AK318="","",VLOOKUP(AK318,ﾃﾞｰﾀ一覧!$AH$4:$AR$66,2,FALSE))</f>
        <v/>
      </c>
      <c r="AR318" s="1084"/>
      <c r="AS318" s="1084"/>
      <c r="AT318" s="643" t="str">
        <f>IF(AK318="","",VLOOKUP(AK318,ﾃﾞｰﾀ一覧!$AH$4:$AR$66,3,FALSE))</f>
        <v/>
      </c>
      <c r="AU318" s="644" t="str">
        <f>IF(AK318="","",VLOOKUP(AK318,ﾃﾞｰﾀ一覧!$AH$4:$AR$66,5,FALSE))</f>
        <v/>
      </c>
      <c r="AV318" s="1084"/>
      <c r="AW318" s="1084"/>
      <c r="AX318" s="643" t="str">
        <f>IF(AK318="","",VLOOKUP(AK318,ﾃﾞｰﾀ一覧!$AH$4:$AR$66,6,FALSE))</f>
        <v/>
      </c>
      <c r="AY318" s="649" t="str">
        <f>IF(AK318="","",VLOOKUP(AK318,ﾃﾞｰﾀ一覧!$AH$4:$AR$66,8,FALSE))</f>
        <v/>
      </c>
      <c r="AZ318" s="1084"/>
      <c r="BA318" s="1084"/>
      <c r="BB318" s="388" t="str">
        <f>IF(AK318="","",VLOOKUP(AK318,ﾃﾞｰﾀ一覧!$AH$4:$AR$66,9,FALSE))</f>
        <v/>
      </c>
      <c r="BC318" s="1124"/>
      <c r="BD318" s="1125"/>
      <c r="BE318" s="1125"/>
      <c r="BF318" s="1124"/>
      <c r="BG318" s="1125"/>
      <c r="BH318" s="1125"/>
      <c r="BI318" s="1124"/>
      <c r="BJ318" s="1125"/>
      <c r="BK318" s="1150"/>
      <c r="BL318" s="1154"/>
      <c r="BM318" s="1155"/>
      <c r="BN318" s="1156"/>
      <c r="BO318" s="1109" t="str">
        <f>IF($AK318="","",IF($BF318="","",IF($BF318=ﾃﾞｰﾀ一覧!$U$37,"",IF($BF318=ﾃﾞｰﾀ一覧!$U$38,"",IF($AH318=ﾃﾞｰﾀ一覧!$U$25,VLOOKUP($AK318,ﾃﾞｰﾀ一覧!$AH$43:$AR$66,10,FALSE),VLOOKUP($AK318,ﾃﾞｰﾀ一覧!$AH$4:$AR$66,10,FALSE))))))</f>
        <v/>
      </c>
      <c r="BP318" s="1110"/>
      <c r="BQ318" s="1110"/>
      <c r="BR318" s="1111"/>
      <c r="BS318" s="1115">
        <f>IF($BL318="",0,VLOOKUP($BL318,ﾃﾞｰﾀ一覧!$AY$4:$BB$16,3,FALSE))</f>
        <v>0</v>
      </c>
      <c r="BT318" s="1115"/>
      <c r="BU318" s="1115"/>
      <c r="BV318" s="1112" t="str">
        <f>IF($BO318="","",IF($BF318=ﾃﾞｰﾀ一覧!$U$37,"",IF($BF318=ﾃﾞｰﾀ一覧!$U$38,"",IF($BO318=ﾃﾞｰﾀ一覧!$AT$27,ﾃﾞｰﾀ一覧!$AT$27,VLOOKUP($AK318,ﾃﾞｰﾀ一覧!$AH$4:$AR$66,11,FALSE)*IF($BO318=ﾃﾞｰﾀ一覧!$AT$17,($AR318+1)*($AV318+1),IF($BO318=ﾃﾞｰﾀ一覧!$AT$22,IF(COUNTIF($AD318,"*天端*"),ﾃﾞｰﾀ一覧!$AU$43/2,ﾃﾞｰﾀ一覧!$AU$43/3),IF($BO318=ﾃﾞｰﾀ一覧!$AT$20,$AR318*$AV318,IF($BO318=ﾃﾞｰﾀ一覧!$AT$21,$AV318,1))))))))</f>
        <v/>
      </c>
      <c r="BW318" s="1112"/>
      <c r="BX318" s="1112"/>
      <c r="BY318" s="1088" t="str">
        <f>IF($B318="","",IF($AH318="","",IF($CK318=ﾃﾞｰﾀ一覧!$U$53,ﾃﾞｰﾀ一覧!$U$61,IF($AH318=ﾃﾞｰﾀ一覧!$U$21,ﾃﾞｰﾀ一覧!$U$60,IF(OR($AH318=ﾃﾞｰﾀ一覧!$U$19,$AH318=ﾃﾞｰﾀ一覧!$U$20,$AH318=ﾃﾞｰﾀ一覧!$U$23,$AH318=ﾃﾞｰﾀ一覧!$U$22,$AH318=ﾃﾞｰﾀ一覧!$U$18,AH318=ﾃﾞｰﾀ一覧!$U$25),ﾃﾞｰﾀ一覧!$U$59,ﾃﾞｰﾀ一覧!$U$62)))))</f>
        <v/>
      </c>
      <c r="BZ318" s="1089"/>
      <c r="CA318" s="1113"/>
      <c r="CB318" s="1113"/>
      <c r="CC318" s="1113"/>
      <c r="CD318" s="1113"/>
      <c r="CE318" s="1113"/>
      <c r="CF318" s="1113"/>
      <c r="CG318" s="1113"/>
      <c r="CH318" s="1113"/>
      <c r="CI318" s="1114"/>
      <c r="CK318" s="240"/>
      <c r="CM318" s="378" t="str">
        <f t="shared" si="28"/>
        <v/>
      </c>
      <c r="CN318" s="379" t="str">
        <f t="shared" si="29"/>
        <v/>
      </c>
      <c r="CO318" s="379" t="str">
        <f t="shared" si="30"/>
        <v/>
      </c>
      <c r="CP318" s="380" t="str">
        <f t="shared" si="31"/>
        <v/>
      </c>
      <c r="CQ318" s="244"/>
      <c r="CR318" s="1100"/>
      <c r="CS318" s="1101"/>
      <c r="CT318" s="1102"/>
      <c r="CU318" s="1135"/>
      <c r="CV318" s="1136"/>
      <c r="CW318" s="1136"/>
      <c r="CX318" s="1137"/>
      <c r="CY318" s="1138"/>
      <c r="CZ318" s="1139"/>
      <c r="DA318" s="1140"/>
      <c r="DB318" s="1132"/>
      <c r="DC318" s="1133"/>
      <c r="DD318" s="1133"/>
      <c r="DE318" s="1133"/>
      <c r="DF318" s="1133"/>
      <c r="DG318" s="1134"/>
      <c r="DH318" s="580"/>
      <c r="DI318" s="1084"/>
      <c r="DJ318" s="1084"/>
      <c r="DK318" s="581"/>
      <c r="DL318" s="582"/>
      <c r="DM318" s="1084"/>
      <c r="DN318" s="1084"/>
      <c r="DO318" s="581"/>
      <c r="DP318" s="582"/>
      <c r="DQ318" s="1084"/>
      <c r="DR318" s="1084"/>
      <c r="DS318" s="583"/>
      <c r="DT318" s="1124"/>
      <c r="DU318" s="1125"/>
      <c r="DV318" s="1125"/>
      <c r="DW318" s="1124"/>
      <c r="DX318" s="1125"/>
      <c r="DY318" s="1150"/>
      <c r="DZ318" s="1362"/>
      <c r="EA318" s="1363"/>
      <c r="EB318" s="1362"/>
      <c r="EC318" s="1363"/>
      <c r="ED318" s="1362"/>
      <c r="EE318" s="1377"/>
      <c r="EF318" s="1378"/>
      <c r="EG318" s="1379"/>
      <c r="EH318" s="1379"/>
      <c r="EI318" s="1380"/>
      <c r="EJ318" s="1381"/>
      <c r="EK318" s="1381"/>
      <c r="EL318" s="1381"/>
      <c r="EM318" s="1382"/>
      <c r="EN318" s="1382"/>
      <c r="EO318" s="1382"/>
      <c r="EP318" s="1375"/>
      <c r="EQ318" s="1376"/>
      <c r="ER318" s="1113"/>
      <c r="ES318" s="1113"/>
      <c r="ET318" s="1113"/>
      <c r="EU318" s="1113"/>
      <c r="EV318" s="1113"/>
      <c r="EW318" s="1113"/>
      <c r="EX318" s="1113"/>
      <c r="EY318" s="1113"/>
      <c r="EZ318" s="1114"/>
    </row>
    <row r="319" spans="1:156" ht="30" customHeight="1" x14ac:dyDescent="0.2">
      <c r="A319" s="207">
        <f t="shared" si="32"/>
        <v>308</v>
      </c>
      <c r="B319" s="1103"/>
      <c r="C319" s="1104"/>
      <c r="D319" s="1278"/>
      <c r="E319" s="1279"/>
      <c r="F319" s="1094" t="str">
        <f t="shared" si="34"/>
        <v/>
      </c>
      <c r="G319" s="1095"/>
      <c r="H319" s="1095"/>
      <c r="I319" s="1095"/>
      <c r="J319" s="1095"/>
      <c r="K319" s="1095"/>
      <c r="L319" s="1095"/>
      <c r="M319" s="1095"/>
      <c r="N319" s="1095"/>
      <c r="O319" s="1095"/>
      <c r="P319" s="1095"/>
      <c r="Q319" s="1095"/>
      <c r="R319" s="1095"/>
      <c r="S319" s="1095"/>
      <c r="T319" s="1095"/>
      <c r="U319" s="1095"/>
      <c r="V319" s="1095"/>
      <c r="W319" s="1096"/>
      <c r="X319" s="1299">
        <f t="shared" si="33"/>
        <v>0</v>
      </c>
      <c r="Y319" s="1300"/>
      <c r="Z319" s="1301"/>
      <c r="AA319" s="1100"/>
      <c r="AB319" s="1101"/>
      <c r="AC319" s="1102"/>
      <c r="AD319" s="1135"/>
      <c r="AE319" s="1136"/>
      <c r="AF319" s="1136"/>
      <c r="AG319" s="1137"/>
      <c r="AH319" s="1138"/>
      <c r="AI319" s="1139"/>
      <c r="AJ319" s="1140"/>
      <c r="AK319" s="1132"/>
      <c r="AL319" s="1133"/>
      <c r="AM319" s="1133"/>
      <c r="AN319" s="1133"/>
      <c r="AO319" s="1133"/>
      <c r="AP319" s="1134"/>
      <c r="AQ319" s="642" t="str">
        <f>IF(AK319="","",VLOOKUP(AK319,ﾃﾞｰﾀ一覧!$AH$4:$AR$66,2,FALSE))</f>
        <v/>
      </c>
      <c r="AR319" s="1084"/>
      <c r="AS319" s="1084"/>
      <c r="AT319" s="643" t="str">
        <f>IF(AK319="","",VLOOKUP(AK319,ﾃﾞｰﾀ一覧!$AH$4:$AR$66,3,FALSE))</f>
        <v/>
      </c>
      <c r="AU319" s="644" t="str">
        <f>IF(AK319="","",VLOOKUP(AK319,ﾃﾞｰﾀ一覧!$AH$4:$AR$66,5,FALSE))</f>
        <v/>
      </c>
      <c r="AV319" s="1084"/>
      <c r="AW319" s="1084"/>
      <c r="AX319" s="643" t="str">
        <f>IF(AK319="","",VLOOKUP(AK319,ﾃﾞｰﾀ一覧!$AH$4:$AR$66,6,FALSE))</f>
        <v/>
      </c>
      <c r="AY319" s="649" t="str">
        <f>IF(AK319="","",VLOOKUP(AK319,ﾃﾞｰﾀ一覧!$AH$4:$AR$66,8,FALSE))</f>
        <v/>
      </c>
      <c r="AZ319" s="1084"/>
      <c r="BA319" s="1084"/>
      <c r="BB319" s="388" t="str">
        <f>IF(AK319="","",VLOOKUP(AK319,ﾃﾞｰﾀ一覧!$AH$4:$AR$66,9,FALSE))</f>
        <v/>
      </c>
      <c r="BC319" s="1124"/>
      <c r="BD319" s="1125"/>
      <c r="BE319" s="1125"/>
      <c r="BF319" s="1124"/>
      <c r="BG319" s="1125"/>
      <c r="BH319" s="1125"/>
      <c r="BI319" s="1124"/>
      <c r="BJ319" s="1125"/>
      <c r="BK319" s="1150"/>
      <c r="BL319" s="1154"/>
      <c r="BM319" s="1155"/>
      <c r="BN319" s="1156"/>
      <c r="BO319" s="1109" t="str">
        <f>IF($AK319="","",IF($BF319="","",IF($BF319=ﾃﾞｰﾀ一覧!$U$37,"",IF($BF319=ﾃﾞｰﾀ一覧!$U$38,"",IF($AH319=ﾃﾞｰﾀ一覧!$U$25,VLOOKUP($AK319,ﾃﾞｰﾀ一覧!$AH$43:$AR$66,10,FALSE),VLOOKUP($AK319,ﾃﾞｰﾀ一覧!$AH$4:$AR$66,10,FALSE))))))</f>
        <v/>
      </c>
      <c r="BP319" s="1110"/>
      <c r="BQ319" s="1110"/>
      <c r="BR319" s="1111"/>
      <c r="BS319" s="1115">
        <f>IF($BL319="",0,VLOOKUP($BL319,ﾃﾞｰﾀ一覧!$AY$4:$BB$16,3,FALSE))</f>
        <v>0</v>
      </c>
      <c r="BT319" s="1115"/>
      <c r="BU319" s="1115"/>
      <c r="BV319" s="1112" t="str">
        <f>IF($BO319="","",IF($BF319=ﾃﾞｰﾀ一覧!$U$37,"",IF($BF319=ﾃﾞｰﾀ一覧!$U$38,"",IF($BO319=ﾃﾞｰﾀ一覧!$AT$27,ﾃﾞｰﾀ一覧!$AT$27,VLOOKUP($AK319,ﾃﾞｰﾀ一覧!$AH$4:$AR$66,11,FALSE)*IF($BO319=ﾃﾞｰﾀ一覧!$AT$17,($AR319+1)*($AV319+1),IF($BO319=ﾃﾞｰﾀ一覧!$AT$22,IF(COUNTIF($AD319,"*天端*"),ﾃﾞｰﾀ一覧!$AU$43/2,ﾃﾞｰﾀ一覧!$AU$43/3),IF($BO319=ﾃﾞｰﾀ一覧!$AT$20,$AR319*$AV319,IF($BO319=ﾃﾞｰﾀ一覧!$AT$21,$AV319,1))))))))</f>
        <v/>
      </c>
      <c r="BW319" s="1112"/>
      <c r="BX319" s="1112"/>
      <c r="BY319" s="1088" t="str">
        <f>IF($B319="","",IF($AH319="","",IF($CK319=ﾃﾞｰﾀ一覧!$U$53,ﾃﾞｰﾀ一覧!$U$61,IF($AH319=ﾃﾞｰﾀ一覧!$U$21,ﾃﾞｰﾀ一覧!$U$60,IF(OR($AH319=ﾃﾞｰﾀ一覧!$U$19,$AH319=ﾃﾞｰﾀ一覧!$U$20,$AH319=ﾃﾞｰﾀ一覧!$U$23,$AH319=ﾃﾞｰﾀ一覧!$U$22,$AH319=ﾃﾞｰﾀ一覧!$U$18,AH319=ﾃﾞｰﾀ一覧!$U$25),ﾃﾞｰﾀ一覧!$U$59,ﾃﾞｰﾀ一覧!$U$62)))))</f>
        <v/>
      </c>
      <c r="BZ319" s="1089"/>
      <c r="CA319" s="1113"/>
      <c r="CB319" s="1113"/>
      <c r="CC319" s="1113"/>
      <c r="CD319" s="1113"/>
      <c r="CE319" s="1113"/>
      <c r="CF319" s="1113"/>
      <c r="CG319" s="1113"/>
      <c r="CH319" s="1113"/>
      <c r="CI319" s="1114"/>
      <c r="CK319" s="240"/>
      <c r="CM319" s="378" t="str">
        <f t="shared" si="28"/>
        <v/>
      </c>
      <c r="CN319" s="379" t="str">
        <f t="shared" si="29"/>
        <v/>
      </c>
      <c r="CO319" s="379" t="str">
        <f t="shared" si="30"/>
        <v/>
      </c>
      <c r="CP319" s="380" t="str">
        <f t="shared" si="31"/>
        <v/>
      </c>
      <c r="CQ319" s="244"/>
      <c r="CR319" s="1100"/>
      <c r="CS319" s="1101"/>
      <c r="CT319" s="1102"/>
      <c r="CU319" s="1135"/>
      <c r="CV319" s="1136"/>
      <c r="CW319" s="1136"/>
      <c r="CX319" s="1137"/>
      <c r="CY319" s="1138"/>
      <c r="CZ319" s="1139"/>
      <c r="DA319" s="1140"/>
      <c r="DB319" s="1132"/>
      <c r="DC319" s="1133"/>
      <c r="DD319" s="1133"/>
      <c r="DE319" s="1133"/>
      <c r="DF319" s="1133"/>
      <c r="DG319" s="1134"/>
      <c r="DH319" s="580"/>
      <c r="DI319" s="1372"/>
      <c r="DJ319" s="1372"/>
      <c r="DK319" s="581"/>
      <c r="DL319" s="582"/>
      <c r="DM319" s="1372"/>
      <c r="DN319" s="1372"/>
      <c r="DO319" s="581"/>
      <c r="DP319" s="582"/>
      <c r="DQ319" s="1372"/>
      <c r="DR319" s="1372"/>
      <c r="DS319" s="583"/>
      <c r="DT319" s="1124"/>
      <c r="DU319" s="1125"/>
      <c r="DV319" s="1125"/>
      <c r="DW319" s="1124"/>
      <c r="DX319" s="1125"/>
      <c r="DY319" s="1150"/>
      <c r="DZ319" s="1362"/>
      <c r="EA319" s="1363"/>
      <c r="EB319" s="1362"/>
      <c r="EC319" s="1363"/>
      <c r="ED319" s="1362"/>
      <c r="EE319" s="1377"/>
      <c r="EF319" s="1378"/>
      <c r="EG319" s="1379"/>
      <c r="EH319" s="1379"/>
      <c r="EI319" s="1380"/>
      <c r="EJ319" s="1381"/>
      <c r="EK319" s="1381"/>
      <c r="EL319" s="1381"/>
      <c r="EM319" s="1382"/>
      <c r="EN319" s="1382"/>
      <c r="EO319" s="1382"/>
      <c r="EP319" s="1375"/>
      <c r="EQ319" s="1376"/>
      <c r="ER319" s="1113"/>
      <c r="ES319" s="1113"/>
      <c r="ET319" s="1113"/>
      <c r="EU319" s="1113"/>
      <c r="EV319" s="1113"/>
      <c r="EW319" s="1113"/>
      <c r="EX319" s="1113"/>
      <c r="EY319" s="1113"/>
      <c r="EZ319" s="1114"/>
    </row>
    <row r="320" spans="1:156" ht="30" customHeight="1" x14ac:dyDescent="0.2">
      <c r="A320" s="207">
        <f t="shared" si="32"/>
        <v>309</v>
      </c>
      <c r="B320" s="1103"/>
      <c r="C320" s="1104"/>
      <c r="D320" s="1278"/>
      <c r="E320" s="1279"/>
      <c r="F320" s="1094" t="str">
        <f t="shared" si="34"/>
        <v/>
      </c>
      <c r="G320" s="1095"/>
      <c r="H320" s="1095"/>
      <c r="I320" s="1095"/>
      <c r="J320" s="1095"/>
      <c r="K320" s="1095"/>
      <c r="L320" s="1095"/>
      <c r="M320" s="1095"/>
      <c r="N320" s="1095"/>
      <c r="O320" s="1095"/>
      <c r="P320" s="1095"/>
      <c r="Q320" s="1095"/>
      <c r="R320" s="1095"/>
      <c r="S320" s="1095"/>
      <c r="T320" s="1095"/>
      <c r="U320" s="1095"/>
      <c r="V320" s="1095"/>
      <c r="W320" s="1096"/>
      <c r="X320" s="1299">
        <f t="shared" si="33"/>
        <v>0</v>
      </c>
      <c r="Y320" s="1300"/>
      <c r="Z320" s="1301"/>
      <c r="AA320" s="1100"/>
      <c r="AB320" s="1101"/>
      <c r="AC320" s="1102"/>
      <c r="AD320" s="1135"/>
      <c r="AE320" s="1136"/>
      <c r="AF320" s="1136"/>
      <c r="AG320" s="1137"/>
      <c r="AH320" s="1138"/>
      <c r="AI320" s="1139"/>
      <c r="AJ320" s="1140"/>
      <c r="AK320" s="1132"/>
      <c r="AL320" s="1133"/>
      <c r="AM320" s="1133"/>
      <c r="AN320" s="1133"/>
      <c r="AO320" s="1133"/>
      <c r="AP320" s="1134"/>
      <c r="AQ320" s="642" t="str">
        <f>IF(AK320="","",VLOOKUP(AK320,ﾃﾞｰﾀ一覧!$AH$4:$AR$66,2,FALSE))</f>
        <v/>
      </c>
      <c r="AR320" s="1084"/>
      <c r="AS320" s="1084"/>
      <c r="AT320" s="643" t="str">
        <f>IF(AK320="","",VLOOKUP(AK320,ﾃﾞｰﾀ一覧!$AH$4:$AR$66,3,FALSE))</f>
        <v/>
      </c>
      <c r="AU320" s="644" t="str">
        <f>IF(AK320="","",VLOOKUP(AK320,ﾃﾞｰﾀ一覧!$AH$4:$AR$66,5,FALSE))</f>
        <v/>
      </c>
      <c r="AV320" s="1084"/>
      <c r="AW320" s="1084"/>
      <c r="AX320" s="643" t="str">
        <f>IF(AK320="","",VLOOKUP(AK320,ﾃﾞｰﾀ一覧!$AH$4:$AR$66,6,FALSE))</f>
        <v/>
      </c>
      <c r="AY320" s="649" t="str">
        <f>IF(AK320="","",VLOOKUP(AK320,ﾃﾞｰﾀ一覧!$AH$4:$AR$66,8,FALSE))</f>
        <v/>
      </c>
      <c r="AZ320" s="1084"/>
      <c r="BA320" s="1084"/>
      <c r="BB320" s="388" t="str">
        <f>IF(AK320="","",VLOOKUP(AK320,ﾃﾞｰﾀ一覧!$AH$4:$AR$66,9,FALSE))</f>
        <v/>
      </c>
      <c r="BC320" s="1124"/>
      <c r="BD320" s="1125"/>
      <c r="BE320" s="1125"/>
      <c r="BF320" s="1124"/>
      <c r="BG320" s="1125"/>
      <c r="BH320" s="1125"/>
      <c r="BI320" s="1124"/>
      <c r="BJ320" s="1125"/>
      <c r="BK320" s="1150"/>
      <c r="BL320" s="1154"/>
      <c r="BM320" s="1155"/>
      <c r="BN320" s="1156"/>
      <c r="BO320" s="1109" t="str">
        <f>IF($AK320="","",IF($BF320="","",IF($BF320=ﾃﾞｰﾀ一覧!$U$37,"",IF($BF320=ﾃﾞｰﾀ一覧!$U$38,"",IF($AH320=ﾃﾞｰﾀ一覧!$U$25,VLOOKUP($AK320,ﾃﾞｰﾀ一覧!$AH$43:$AR$66,10,FALSE),VLOOKUP($AK320,ﾃﾞｰﾀ一覧!$AH$4:$AR$66,10,FALSE))))))</f>
        <v/>
      </c>
      <c r="BP320" s="1110"/>
      <c r="BQ320" s="1110"/>
      <c r="BR320" s="1111"/>
      <c r="BS320" s="1115">
        <f>IF($BL320="",0,VLOOKUP($BL320,ﾃﾞｰﾀ一覧!$AY$4:$BB$16,3,FALSE))</f>
        <v>0</v>
      </c>
      <c r="BT320" s="1115"/>
      <c r="BU320" s="1115"/>
      <c r="BV320" s="1112" t="str">
        <f>IF($BO320="","",IF($BF320=ﾃﾞｰﾀ一覧!$U$37,"",IF($BF320=ﾃﾞｰﾀ一覧!$U$38,"",IF($BO320=ﾃﾞｰﾀ一覧!$AT$27,ﾃﾞｰﾀ一覧!$AT$27,VLOOKUP($AK320,ﾃﾞｰﾀ一覧!$AH$4:$AR$66,11,FALSE)*IF($BO320=ﾃﾞｰﾀ一覧!$AT$17,($AR320+1)*($AV320+1),IF($BO320=ﾃﾞｰﾀ一覧!$AT$22,IF(COUNTIF($AD320,"*天端*"),ﾃﾞｰﾀ一覧!$AU$43/2,ﾃﾞｰﾀ一覧!$AU$43/3),IF($BO320=ﾃﾞｰﾀ一覧!$AT$20,$AR320*$AV320,IF($BO320=ﾃﾞｰﾀ一覧!$AT$21,$AV320,1))))))))</f>
        <v/>
      </c>
      <c r="BW320" s="1112"/>
      <c r="BX320" s="1112"/>
      <c r="BY320" s="1088" t="str">
        <f>IF($B320="","",IF($AH320="","",IF($CK320=ﾃﾞｰﾀ一覧!$U$53,ﾃﾞｰﾀ一覧!$U$61,IF($AH320=ﾃﾞｰﾀ一覧!$U$21,ﾃﾞｰﾀ一覧!$U$60,IF(OR($AH320=ﾃﾞｰﾀ一覧!$U$19,$AH320=ﾃﾞｰﾀ一覧!$U$20,$AH320=ﾃﾞｰﾀ一覧!$U$23,$AH320=ﾃﾞｰﾀ一覧!$U$22,$AH320=ﾃﾞｰﾀ一覧!$U$18,AH320=ﾃﾞｰﾀ一覧!$U$25),ﾃﾞｰﾀ一覧!$U$59,ﾃﾞｰﾀ一覧!$U$62)))))</f>
        <v/>
      </c>
      <c r="BZ320" s="1089"/>
      <c r="CA320" s="1113"/>
      <c r="CB320" s="1113"/>
      <c r="CC320" s="1113"/>
      <c r="CD320" s="1113"/>
      <c r="CE320" s="1113"/>
      <c r="CF320" s="1113"/>
      <c r="CG320" s="1113"/>
      <c r="CH320" s="1113"/>
      <c r="CI320" s="1114"/>
      <c r="CK320" s="240"/>
      <c r="CM320" s="378" t="str">
        <f t="shared" si="28"/>
        <v/>
      </c>
      <c r="CN320" s="379" t="str">
        <f t="shared" si="29"/>
        <v/>
      </c>
      <c r="CO320" s="379" t="str">
        <f t="shared" si="30"/>
        <v/>
      </c>
      <c r="CP320" s="380" t="str">
        <f t="shared" si="31"/>
        <v/>
      </c>
      <c r="CQ320" s="244"/>
      <c r="CR320" s="1100"/>
      <c r="CS320" s="1101"/>
      <c r="CT320" s="1102"/>
      <c r="CU320" s="1135"/>
      <c r="CV320" s="1136"/>
      <c r="CW320" s="1136"/>
      <c r="CX320" s="1137"/>
      <c r="CY320" s="1138"/>
      <c r="CZ320" s="1139"/>
      <c r="DA320" s="1140"/>
      <c r="DB320" s="1132"/>
      <c r="DC320" s="1133"/>
      <c r="DD320" s="1133"/>
      <c r="DE320" s="1133"/>
      <c r="DF320" s="1133"/>
      <c r="DG320" s="1134"/>
      <c r="DH320" s="580"/>
      <c r="DI320" s="1372"/>
      <c r="DJ320" s="1372"/>
      <c r="DK320" s="581"/>
      <c r="DL320" s="582"/>
      <c r="DM320" s="1372"/>
      <c r="DN320" s="1372"/>
      <c r="DO320" s="581"/>
      <c r="DP320" s="582"/>
      <c r="DQ320" s="1372"/>
      <c r="DR320" s="1372"/>
      <c r="DS320" s="583"/>
      <c r="DT320" s="1124"/>
      <c r="DU320" s="1125"/>
      <c r="DV320" s="1125"/>
      <c r="DW320" s="1124"/>
      <c r="DX320" s="1125"/>
      <c r="DY320" s="1150"/>
      <c r="DZ320" s="1362"/>
      <c r="EA320" s="1363"/>
      <c r="EB320" s="1362"/>
      <c r="EC320" s="1363"/>
      <c r="ED320" s="1362"/>
      <c r="EE320" s="1377"/>
      <c r="EF320" s="1378"/>
      <c r="EG320" s="1379"/>
      <c r="EH320" s="1379"/>
      <c r="EI320" s="1380"/>
      <c r="EJ320" s="1381"/>
      <c r="EK320" s="1381"/>
      <c r="EL320" s="1381"/>
      <c r="EM320" s="1382"/>
      <c r="EN320" s="1382"/>
      <c r="EO320" s="1382"/>
      <c r="EP320" s="1375"/>
      <c r="EQ320" s="1376"/>
      <c r="ER320" s="1113"/>
      <c r="ES320" s="1113"/>
      <c r="ET320" s="1113"/>
      <c r="EU320" s="1113"/>
      <c r="EV320" s="1113"/>
      <c r="EW320" s="1113"/>
      <c r="EX320" s="1113"/>
      <c r="EY320" s="1113"/>
      <c r="EZ320" s="1114"/>
    </row>
    <row r="321" spans="1:156" ht="30" customHeight="1" x14ac:dyDescent="0.2">
      <c r="A321" s="207">
        <f t="shared" si="32"/>
        <v>310</v>
      </c>
      <c r="B321" s="1103"/>
      <c r="C321" s="1104"/>
      <c r="D321" s="1278"/>
      <c r="E321" s="1279"/>
      <c r="F321" s="1094" t="str">
        <f t="shared" si="34"/>
        <v/>
      </c>
      <c r="G321" s="1095"/>
      <c r="H321" s="1095"/>
      <c r="I321" s="1095"/>
      <c r="J321" s="1095"/>
      <c r="K321" s="1095"/>
      <c r="L321" s="1095"/>
      <c r="M321" s="1095"/>
      <c r="N321" s="1095"/>
      <c r="O321" s="1095"/>
      <c r="P321" s="1095"/>
      <c r="Q321" s="1095"/>
      <c r="R321" s="1095"/>
      <c r="S321" s="1095"/>
      <c r="T321" s="1095"/>
      <c r="U321" s="1095"/>
      <c r="V321" s="1095"/>
      <c r="W321" s="1096"/>
      <c r="X321" s="1299">
        <f t="shared" si="33"/>
        <v>0</v>
      </c>
      <c r="Y321" s="1300"/>
      <c r="Z321" s="1301"/>
      <c r="AA321" s="1100"/>
      <c r="AB321" s="1101"/>
      <c r="AC321" s="1102"/>
      <c r="AD321" s="1135"/>
      <c r="AE321" s="1136"/>
      <c r="AF321" s="1136"/>
      <c r="AG321" s="1137"/>
      <c r="AH321" s="1138"/>
      <c r="AI321" s="1139"/>
      <c r="AJ321" s="1140"/>
      <c r="AK321" s="1132"/>
      <c r="AL321" s="1133"/>
      <c r="AM321" s="1133"/>
      <c r="AN321" s="1133"/>
      <c r="AO321" s="1133"/>
      <c r="AP321" s="1134"/>
      <c r="AQ321" s="642" t="str">
        <f>IF(AK321="","",VLOOKUP(AK321,ﾃﾞｰﾀ一覧!$AH$4:$AR$66,2,FALSE))</f>
        <v/>
      </c>
      <c r="AR321" s="1084"/>
      <c r="AS321" s="1084"/>
      <c r="AT321" s="643" t="str">
        <f>IF(AK321="","",VLOOKUP(AK321,ﾃﾞｰﾀ一覧!$AH$4:$AR$66,3,FALSE))</f>
        <v/>
      </c>
      <c r="AU321" s="644" t="str">
        <f>IF(AK321="","",VLOOKUP(AK321,ﾃﾞｰﾀ一覧!$AH$4:$AR$66,5,FALSE))</f>
        <v/>
      </c>
      <c r="AV321" s="1084"/>
      <c r="AW321" s="1084"/>
      <c r="AX321" s="643" t="str">
        <f>IF(AK321="","",VLOOKUP(AK321,ﾃﾞｰﾀ一覧!$AH$4:$AR$66,6,FALSE))</f>
        <v/>
      </c>
      <c r="AY321" s="649" t="str">
        <f>IF(AK321="","",VLOOKUP(AK321,ﾃﾞｰﾀ一覧!$AH$4:$AR$66,8,FALSE))</f>
        <v/>
      </c>
      <c r="AZ321" s="1084"/>
      <c r="BA321" s="1084"/>
      <c r="BB321" s="388" t="str">
        <f>IF(AK321="","",VLOOKUP(AK321,ﾃﾞｰﾀ一覧!$AH$4:$AR$66,9,FALSE))</f>
        <v/>
      </c>
      <c r="BC321" s="1124"/>
      <c r="BD321" s="1125"/>
      <c r="BE321" s="1125"/>
      <c r="BF321" s="1124"/>
      <c r="BG321" s="1125"/>
      <c r="BH321" s="1125"/>
      <c r="BI321" s="1124"/>
      <c r="BJ321" s="1125"/>
      <c r="BK321" s="1150"/>
      <c r="BL321" s="1154"/>
      <c r="BM321" s="1155"/>
      <c r="BN321" s="1156"/>
      <c r="BO321" s="1109" t="str">
        <f>IF($AK321="","",IF($BF321="","",IF($BF321=ﾃﾞｰﾀ一覧!$U$37,"",IF($BF321=ﾃﾞｰﾀ一覧!$U$38,"",IF($AH321=ﾃﾞｰﾀ一覧!$U$25,VLOOKUP($AK321,ﾃﾞｰﾀ一覧!$AH$43:$AR$66,10,FALSE),VLOOKUP($AK321,ﾃﾞｰﾀ一覧!$AH$4:$AR$66,10,FALSE))))))</f>
        <v/>
      </c>
      <c r="BP321" s="1110"/>
      <c r="BQ321" s="1110"/>
      <c r="BR321" s="1111"/>
      <c r="BS321" s="1115">
        <f>IF($BL321="",0,VLOOKUP($BL321,ﾃﾞｰﾀ一覧!$AY$4:$BB$16,3,FALSE))</f>
        <v>0</v>
      </c>
      <c r="BT321" s="1115"/>
      <c r="BU321" s="1115"/>
      <c r="BV321" s="1112" t="str">
        <f>IF($BO321="","",IF($BF321=ﾃﾞｰﾀ一覧!$U$37,"",IF($BF321=ﾃﾞｰﾀ一覧!$U$38,"",IF($BO321=ﾃﾞｰﾀ一覧!$AT$27,ﾃﾞｰﾀ一覧!$AT$27,VLOOKUP($AK321,ﾃﾞｰﾀ一覧!$AH$4:$AR$66,11,FALSE)*IF($BO321=ﾃﾞｰﾀ一覧!$AT$17,($AR321+1)*($AV321+1),IF($BO321=ﾃﾞｰﾀ一覧!$AT$22,IF(COUNTIF($AD321,"*天端*"),ﾃﾞｰﾀ一覧!$AU$43/2,ﾃﾞｰﾀ一覧!$AU$43/3),IF($BO321=ﾃﾞｰﾀ一覧!$AT$20,$AR321*$AV321,IF($BO321=ﾃﾞｰﾀ一覧!$AT$21,$AV321,1))))))))</f>
        <v/>
      </c>
      <c r="BW321" s="1112"/>
      <c r="BX321" s="1112"/>
      <c r="BY321" s="1088" t="str">
        <f>IF($B321="","",IF($AH321="","",IF($CK321=ﾃﾞｰﾀ一覧!$U$53,ﾃﾞｰﾀ一覧!$U$61,IF($AH321=ﾃﾞｰﾀ一覧!$U$21,ﾃﾞｰﾀ一覧!$U$60,IF(OR($AH321=ﾃﾞｰﾀ一覧!$U$19,$AH321=ﾃﾞｰﾀ一覧!$U$20,$AH321=ﾃﾞｰﾀ一覧!$U$23,$AH321=ﾃﾞｰﾀ一覧!$U$22,$AH321=ﾃﾞｰﾀ一覧!$U$18,AH321=ﾃﾞｰﾀ一覧!$U$25),ﾃﾞｰﾀ一覧!$U$59,ﾃﾞｰﾀ一覧!$U$62)))))</f>
        <v/>
      </c>
      <c r="BZ321" s="1089"/>
      <c r="CA321" s="1113"/>
      <c r="CB321" s="1113"/>
      <c r="CC321" s="1113"/>
      <c r="CD321" s="1113"/>
      <c r="CE321" s="1113"/>
      <c r="CF321" s="1113"/>
      <c r="CG321" s="1113"/>
      <c r="CH321" s="1113"/>
      <c r="CI321" s="1114"/>
      <c r="CK321" s="240"/>
      <c r="CM321" s="378" t="str">
        <f t="shared" si="28"/>
        <v/>
      </c>
      <c r="CN321" s="379" t="str">
        <f t="shared" si="29"/>
        <v/>
      </c>
      <c r="CO321" s="379" t="str">
        <f t="shared" si="30"/>
        <v/>
      </c>
      <c r="CP321" s="380" t="str">
        <f t="shared" si="31"/>
        <v/>
      </c>
      <c r="CQ321" s="244"/>
      <c r="CR321" s="1100"/>
      <c r="CS321" s="1101"/>
      <c r="CT321" s="1102"/>
      <c r="CU321" s="1135"/>
      <c r="CV321" s="1136"/>
      <c r="CW321" s="1136"/>
      <c r="CX321" s="1137"/>
      <c r="CY321" s="1138"/>
      <c r="CZ321" s="1139"/>
      <c r="DA321" s="1140"/>
      <c r="DB321" s="1132"/>
      <c r="DC321" s="1133"/>
      <c r="DD321" s="1133"/>
      <c r="DE321" s="1133"/>
      <c r="DF321" s="1133"/>
      <c r="DG321" s="1134"/>
      <c r="DH321" s="580"/>
      <c r="DI321" s="1372"/>
      <c r="DJ321" s="1372"/>
      <c r="DK321" s="581"/>
      <c r="DL321" s="582"/>
      <c r="DM321" s="1372"/>
      <c r="DN321" s="1372"/>
      <c r="DO321" s="581"/>
      <c r="DP321" s="582"/>
      <c r="DQ321" s="1372"/>
      <c r="DR321" s="1372"/>
      <c r="DS321" s="583"/>
      <c r="DT321" s="1124"/>
      <c r="DU321" s="1125"/>
      <c r="DV321" s="1125"/>
      <c r="DW321" s="1124"/>
      <c r="DX321" s="1125"/>
      <c r="DY321" s="1150"/>
      <c r="DZ321" s="1362"/>
      <c r="EA321" s="1363"/>
      <c r="EB321" s="1362"/>
      <c r="EC321" s="1363"/>
      <c r="ED321" s="1362"/>
      <c r="EE321" s="1377"/>
      <c r="EF321" s="1378"/>
      <c r="EG321" s="1379"/>
      <c r="EH321" s="1379"/>
      <c r="EI321" s="1380"/>
      <c r="EJ321" s="1381"/>
      <c r="EK321" s="1381"/>
      <c r="EL321" s="1381"/>
      <c r="EM321" s="1382"/>
      <c r="EN321" s="1382"/>
      <c r="EO321" s="1382"/>
      <c r="EP321" s="1375"/>
      <c r="EQ321" s="1376"/>
      <c r="ER321" s="1113"/>
      <c r="ES321" s="1113"/>
      <c r="ET321" s="1113"/>
      <c r="EU321" s="1113"/>
      <c r="EV321" s="1113"/>
      <c r="EW321" s="1113"/>
      <c r="EX321" s="1113"/>
      <c r="EY321" s="1113"/>
      <c r="EZ321" s="1114"/>
    </row>
    <row r="322" spans="1:156" ht="30" customHeight="1" x14ac:dyDescent="0.2">
      <c r="A322" s="207">
        <f t="shared" si="32"/>
        <v>311</v>
      </c>
      <c r="B322" s="1103"/>
      <c r="C322" s="1104"/>
      <c r="D322" s="1278"/>
      <c r="E322" s="1279"/>
      <c r="F322" s="1094" t="str">
        <f t="shared" si="34"/>
        <v/>
      </c>
      <c r="G322" s="1095"/>
      <c r="H322" s="1095"/>
      <c r="I322" s="1095"/>
      <c r="J322" s="1095"/>
      <c r="K322" s="1095"/>
      <c r="L322" s="1095"/>
      <c r="M322" s="1095"/>
      <c r="N322" s="1095"/>
      <c r="O322" s="1095"/>
      <c r="P322" s="1095"/>
      <c r="Q322" s="1095"/>
      <c r="R322" s="1095"/>
      <c r="S322" s="1095"/>
      <c r="T322" s="1095"/>
      <c r="U322" s="1095"/>
      <c r="V322" s="1095"/>
      <c r="W322" s="1096"/>
      <c r="X322" s="1299">
        <f t="shared" si="33"/>
        <v>0</v>
      </c>
      <c r="Y322" s="1300"/>
      <c r="Z322" s="1301"/>
      <c r="AA322" s="1100"/>
      <c r="AB322" s="1101"/>
      <c r="AC322" s="1102"/>
      <c r="AD322" s="1135"/>
      <c r="AE322" s="1136"/>
      <c r="AF322" s="1136"/>
      <c r="AG322" s="1137"/>
      <c r="AH322" s="1138"/>
      <c r="AI322" s="1139"/>
      <c r="AJ322" s="1140"/>
      <c r="AK322" s="1132"/>
      <c r="AL322" s="1133"/>
      <c r="AM322" s="1133"/>
      <c r="AN322" s="1133"/>
      <c r="AO322" s="1133"/>
      <c r="AP322" s="1134"/>
      <c r="AQ322" s="642" t="str">
        <f>IF(AK322="","",VLOOKUP(AK322,ﾃﾞｰﾀ一覧!$AH$4:$AR$66,2,FALSE))</f>
        <v/>
      </c>
      <c r="AR322" s="1084"/>
      <c r="AS322" s="1084"/>
      <c r="AT322" s="643" t="str">
        <f>IF(AK322="","",VLOOKUP(AK322,ﾃﾞｰﾀ一覧!$AH$4:$AR$66,3,FALSE))</f>
        <v/>
      </c>
      <c r="AU322" s="644" t="str">
        <f>IF(AK322="","",VLOOKUP(AK322,ﾃﾞｰﾀ一覧!$AH$4:$AR$66,5,FALSE))</f>
        <v/>
      </c>
      <c r="AV322" s="1084"/>
      <c r="AW322" s="1084"/>
      <c r="AX322" s="643" t="str">
        <f>IF(AK322="","",VLOOKUP(AK322,ﾃﾞｰﾀ一覧!$AH$4:$AR$66,6,FALSE))</f>
        <v/>
      </c>
      <c r="AY322" s="649" t="str">
        <f>IF(AK322="","",VLOOKUP(AK322,ﾃﾞｰﾀ一覧!$AH$4:$AR$66,8,FALSE))</f>
        <v/>
      </c>
      <c r="AZ322" s="1084"/>
      <c r="BA322" s="1084"/>
      <c r="BB322" s="388" t="str">
        <f>IF(AK322="","",VLOOKUP(AK322,ﾃﾞｰﾀ一覧!$AH$4:$AR$66,9,FALSE))</f>
        <v/>
      </c>
      <c r="BC322" s="1124"/>
      <c r="BD322" s="1125"/>
      <c r="BE322" s="1125"/>
      <c r="BF322" s="1124"/>
      <c r="BG322" s="1125"/>
      <c r="BH322" s="1125"/>
      <c r="BI322" s="1124"/>
      <c r="BJ322" s="1125"/>
      <c r="BK322" s="1150"/>
      <c r="BL322" s="1154"/>
      <c r="BM322" s="1155"/>
      <c r="BN322" s="1156"/>
      <c r="BO322" s="1109" t="str">
        <f>IF($AK322="","",IF($BF322="","",IF($BF322=ﾃﾞｰﾀ一覧!$U$37,"",IF($BF322=ﾃﾞｰﾀ一覧!$U$38,"",IF($AH322=ﾃﾞｰﾀ一覧!$U$25,VLOOKUP($AK322,ﾃﾞｰﾀ一覧!$AH$43:$AR$66,10,FALSE),VLOOKUP($AK322,ﾃﾞｰﾀ一覧!$AH$4:$AR$66,10,FALSE))))))</f>
        <v/>
      </c>
      <c r="BP322" s="1110"/>
      <c r="BQ322" s="1110"/>
      <c r="BR322" s="1111"/>
      <c r="BS322" s="1115">
        <f>IF($BL322="",0,VLOOKUP($BL322,ﾃﾞｰﾀ一覧!$AY$4:$BB$16,3,FALSE))</f>
        <v>0</v>
      </c>
      <c r="BT322" s="1115"/>
      <c r="BU322" s="1115"/>
      <c r="BV322" s="1112" t="str">
        <f>IF($BO322="","",IF($BF322=ﾃﾞｰﾀ一覧!$U$37,"",IF($BF322=ﾃﾞｰﾀ一覧!$U$38,"",IF($BO322=ﾃﾞｰﾀ一覧!$AT$27,ﾃﾞｰﾀ一覧!$AT$27,VLOOKUP($AK322,ﾃﾞｰﾀ一覧!$AH$4:$AR$66,11,FALSE)*IF($BO322=ﾃﾞｰﾀ一覧!$AT$17,($AR322+1)*($AV322+1),IF($BO322=ﾃﾞｰﾀ一覧!$AT$22,IF(COUNTIF($AD322,"*天端*"),ﾃﾞｰﾀ一覧!$AU$43/2,ﾃﾞｰﾀ一覧!$AU$43/3),IF($BO322=ﾃﾞｰﾀ一覧!$AT$20,$AR322*$AV322,IF($BO322=ﾃﾞｰﾀ一覧!$AT$21,$AV322,1))))))))</f>
        <v/>
      </c>
      <c r="BW322" s="1112"/>
      <c r="BX322" s="1112"/>
      <c r="BY322" s="1088" t="str">
        <f>IF($B322="","",IF($AH322="","",IF($CK322=ﾃﾞｰﾀ一覧!$U$53,ﾃﾞｰﾀ一覧!$U$61,IF($AH322=ﾃﾞｰﾀ一覧!$U$21,ﾃﾞｰﾀ一覧!$U$60,IF(OR($AH322=ﾃﾞｰﾀ一覧!$U$19,$AH322=ﾃﾞｰﾀ一覧!$U$20,$AH322=ﾃﾞｰﾀ一覧!$U$23,$AH322=ﾃﾞｰﾀ一覧!$U$22,$AH322=ﾃﾞｰﾀ一覧!$U$18,AH322=ﾃﾞｰﾀ一覧!$U$25),ﾃﾞｰﾀ一覧!$U$59,ﾃﾞｰﾀ一覧!$U$62)))))</f>
        <v/>
      </c>
      <c r="BZ322" s="1089"/>
      <c r="CA322" s="1113"/>
      <c r="CB322" s="1113"/>
      <c r="CC322" s="1113"/>
      <c r="CD322" s="1113"/>
      <c r="CE322" s="1113"/>
      <c r="CF322" s="1113"/>
      <c r="CG322" s="1113"/>
      <c r="CH322" s="1113"/>
      <c r="CI322" s="1114"/>
      <c r="CK322" s="240"/>
      <c r="CM322" s="378" t="str">
        <f t="shared" si="28"/>
        <v/>
      </c>
      <c r="CN322" s="379" t="str">
        <f t="shared" si="29"/>
        <v/>
      </c>
      <c r="CO322" s="379" t="str">
        <f t="shared" si="30"/>
        <v/>
      </c>
      <c r="CP322" s="380" t="str">
        <f t="shared" si="31"/>
        <v/>
      </c>
      <c r="CQ322" s="244"/>
      <c r="CR322" s="1100"/>
      <c r="CS322" s="1101"/>
      <c r="CT322" s="1102"/>
      <c r="CU322" s="1135"/>
      <c r="CV322" s="1136"/>
      <c r="CW322" s="1136"/>
      <c r="CX322" s="1137"/>
      <c r="CY322" s="1138"/>
      <c r="CZ322" s="1139"/>
      <c r="DA322" s="1140"/>
      <c r="DB322" s="1132"/>
      <c r="DC322" s="1133"/>
      <c r="DD322" s="1133"/>
      <c r="DE322" s="1133"/>
      <c r="DF322" s="1133"/>
      <c r="DG322" s="1134"/>
      <c r="DH322" s="580"/>
      <c r="DI322" s="1372"/>
      <c r="DJ322" s="1372"/>
      <c r="DK322" s="581"/>
      <c r="DL322" s="582"/>
      <c r="DM322" s="1373"/>
      <c r="DN322" s="1373"/>
      <c r="DO322" s="581"/>
      <c r="DP322" s="582"/>
      <c r="DQ322" s="1372"/>
      <c r="DR322" s="1372"/>
      <c r="DS322" s="583"/>
      <c r="DT322" s="1124"/>
      <c r="DU322" s="1125"/>
      <c r="DV322" s="1125"/>
      <c r="DW322" s="1124"/>
      <c r="DX322" s="1125"/>
      <c r="DY322" s="1150"/>
      <c r="DZ322" s="1362"/>
      <c r="EA322" s="1363"/>
      <c r="EB322" s="1362"/>
      <c r="EC322" s="1363"/>
      <c r="ED322" s="1362"/>
      <c r="EE322" s="1377"/>
      <c r="EF322" s="1378"/>
      <c r="EG322" s="1379"/>
      <c r="EH322" s="1379"/>
      <c r="EI322" s="1380"/>
      <c r="EJ322" s="1381"/>
      <c r="EK322" s="1381"/>
      <c r="EL322" s="1381"/>
      <c r="EM322" s="1382"/>
      <c r="EN322" s="1382"/>
      <c r="EO322" s="1382"/>
      <c r="EP322" s="1375"/>
      <c r="EQ322" s="1376"/>
      <c r="ER322" s="1113"/>
      <c r="ES322" s="1113"/>
      <c r="ET322" s="1113"/>
      <c r="EU322" s="1113"/>
      <c r="EV322" s="1113"/>
      <c r="EW322" s="1113"/>
      <c r="EX322" s="1113"/>
      <c r="EY322" s="1113"/>
      <c r="EZ322" s="1114"/>
    </row>
    <row r="323" spans="1:156" ht="30" customHeight="1" x14ac:dyDescent="0.2">
      <c r="A323" s="207">
        <f t="shared" si="32"/>
        <v>312</v>
      </c>
      <c r="B323" s="1103"/>
      <c r="C323" s="1104"/>
      <c r="D323" s="1278"/>
      <c r="E323" s="1279"/>
      <c r="F323" s="1094" t="str">
        <f t="shared" si="34"/>
        <v/>
      </c>
      <c r="G323" s="1095"/>
      <c r="H323" s="1095"/>
      <c r="I323" s="1095"/>
      <c r="J323" s="1095"/>
      <c r="K323" s="1095"/>
      <c r="L323" s="1095"/>
      <c r="M323" s="1095"/>
      <c r="N323" s="1095"/>
      <c r="O323" s="1095"/>
      <c r="P323" s="1095"/>
      <c r="Q323" s="1095"/>
      <c r="R323" s="1095"/>
      <c r="S323" s="1095"/>
      <c r="T323" s="1095"/>
      <c r="U323" s="1095"/>
      <c r="V323" s="1095"/>
      <c r="W323" s="1096"/>
      <c r="X323" s="1299">
        <f t="shared" si="33"/>
        <v>0</v>
      </c>
      <c r="Y323" s="1300"/>
      <c r="Z323" s="1301"/>
      <c r="AA323" s="1100"/>
      <c r="AB323" s="1101"/>
      <c r="AC323" s="1102"/>
      <c r="AD323" s="1135"/>
      <c r="AE323" s="1136"/>
      <c r="AF323" s="1136"/>
      <c r="AG323" s="1137"/>
      <c r="AH323" s="1138"/>
      <c r="AI323" s="1139"/>
      <c r="AJ323" s="1140"/>
      <c r="AK323" s="1132"/>
      <c r="AL323" s="1133"/>
      <c r="AM323" s="1133"/>
      <c r="AN323" s="1133"/>
      <c r="AO323" s="1133"/>
      <c r="AP323" s="1134"/>
      <c r="AQ323" s="642" t="str">
        <f>IF(AK323="","",VLOOKUP(AK323,ﾃﾞｰﾀ一覧!$AH$4:$AR$66,2,FALSE))</f>
        <v/>
      </c>
      <c r="AR323" s="1084"/>
      <c r="AS323" s="1084"/>
      <c r="AT323" s="643" t="str">
        <f>IF(AK323="","",VLOOKUP(AK323,ﾃﾞｰﾀ一覧!$AH$4:$AR$66,3,FALSE))</f>
        <v/>
      </c>
      <c r="AU323" s="644" t="str">
        <f>IF(AK323="","",VLOOKUP(AK323,ﾃﾞｰﾀ一覧!$AH$4:$AR$66,5,FALSE))</f>
        <v/>
      </c>
      <c r="AV323" s="1084"/>
      <c r="AW323" s="1084"/>
      <c r="AX323" s="643" t="str">
        <f>IF(AK323="","",VLOOKUP(AK323,ﾃﾞｰﾀ一覧!$AH$4:$AR$66,6,FALSE))</f>
        <v/>
      </c>
      <c r="AY323" s="649" t="str">
        <f>IF(AK323="","",VLOOKUP(AK323,ﾃﾞｰﾀ一覧!$AH$4:$AR$66,8,FALSE))</f>
        <v/>
      </c>
      <c r="AZ323" s="1084"/>
      <c r="BA323" s="1084"/>
      <c r="BB323" s="388" t="str">
        <f>IF(AK323="","",VLOOKUP(AK323,ﾃﾞｰﾀ一覧!$AH$4:$AR$66,9,FALSE))</f>
        <v/>
      </c>
      <c r="BC323" s="1124"/>
      <c r="BD323" s="1125"/>
      <c r="BE323" s="1125"/>
      <c r="BF323" s="1124"/>
      <c r="BG323" s="1125"/>
      <c r="BH323" s="1125"/>
      <c r="BI323" s="1124"/>
      <c r="BJ323" s="1125"/>
      <c r="BK323" s="1150"/>
      <c r="BL323" s="1154"/>
      <c r="BM323" s="1155"/>
      <c r="BN323" s="1156"/>
      <c r="BO323" s="1109" t="str">
        <f>IF($AK323="","",IF($BF323="","",IF($BF323=ﾃﾞｰﾀ一覧!$U$37,"",IF($BF323=ﾃﾞｰﾀ一覧!$U$38,"",IF($AH323=ﾃﾞｰﾀ一覧!$U$25,VLOOKUP($AK323,ﾃﾞｰﾀ一覧!$AH$43:$AR$66,10,FALSE),VLOOKUP($AK323,ﾃﾞｰﾀ一覧!$AH$4:$AR$66,10,FALSE))))))</f>
        <v/>
      </c>
      <c r="BP323" s="1110"/>
      <c r="BQ323" s="1110"/>
      <c r="BR323" s="1111"/>
      <c r="BS323" s="1115">
        <f>IF($BL323="",0,VLOOKUP($BL323,ﾃﾞｰﾀ一覧!$AY$4:$BB$16,3,FALSE))</f>
        <v>0</v>
      </c>
      <c r="BT323" s="1115"/>
      <c r="BU323" s="1115"/>
      <c r="BV323" s="1112" t="str">
        <f>IF($BO323="","",IF($BF323=ﾃﾞｰﾀ一覧!$U$37,"",IF($BF323=ﾃﾞｰﾀ一覧!$U$38,"",IF($BO323=ﾃﾞｰﾀ一覧!$AT$27,ﾃﾞｰﾀ一覧!$AT$27,VLOOKUP($AK323,ﾃﾞｰﾀ一覧!$AH$4:$AR$66,11,FALSE)*IF($BO323=ﾃﾞｰﾀ一覧!$AT$17,($AR323+1)*($AV323+1),IF($BO323=ﾃﾞｰﾀ一覧!$AT$22,IF(COUNTIF($AD323,"*天端*"),ﾃﾞｰﾀ一覧!$AU$43/2,ﾃﾞｰﾀ一覧!$AU$43/3),IF($BO323=ﾃﾞｰﾀ一覧!$AT$20,$AR323*$AV323,IF($BO323=ﾃﾞｰﾀ一覧!$AT$21,$AV323,1))))))))</f>
        <v/>
      </c>
      <c r="BW323" s="1112"/>
      <c r="BX323" s="1112"/>
      <c r="BY323" s="1088" t="str">
        <f>IF($B323="","",IF($AH323="","",IF($CK323=ﾃﾞｰﾀ一覧!$U$53,ﾃﾞｰﾀ一覧!$U$61,IF($AH323=ﾃﾞｰﾀ一覧!$U$21,ﾃﾞｰﾀ一覧!$U$60,IF(OR($AH323=ﾃﾞｰﾀ一覧!$U$19,$AH323=ﾃﾞｰﾀ一覧!$U$20,$AH323=ﾃﾞｰﾀ一覧!$U$23,$AH323=ﾃﾞｰﾀ一覧!$U$22,$AH323=ﾃﾞｰﾀ一覧!$U$18,AH323=ﾃﾞｰﾀ一覧!$U$25),ﾃﾞｰﾀ一覧!$U$59,ﾃﾞｰﾀ一覧!$U$62)))))</f>
        <v/>
      </c>
      <c r="BZ323" s="1089"/>
      <c r="CA323" s="1113"/>
      <c r="CB323" s="1113"/>
      <c r="CC323" s="1113"/>
      <c r="CD323" s="1113"/>
      <c r="CE323" s="1113"/>
      <c r="CF323" s="1113"/>
      <c r="CG323" s="1113"/>
      <c r="CH323" s="1113"/>
      <c r="CI323" s="1114"/>
      <c r="CK323" s="240"/>
      <c r="CM323" s="378" t="str">
        <f t="shared" si="28"/>
        <v/>
      </c>
      <c r="CN323" s="379" t="str">
        <f t="shared" si="29"/>
        <v/>
      </c>
      <c r="CO323" s="379" t="str">
        <f t="shared" si="30"/>
        <v/>
      </c>
      <c r="CP323" s="380" t="str">
        <f t="shared" si="31"/>
        <v/>
      </c>
      <c r="CQ323" s="244"/>
      <c r="CR323" s="1100"/>
      <c r="CS323" s="1101"/>
      <c r="CT323" s="1102"/>
      <c r="CU323" s="1135"/>
      <c r="CV323" s="1136"/>
      <c r="CW323" s="1136"/>
      <c r="CX323" s="1137"/>
      <c r="CY323" s="1138"/>
      <c r="CZ323" s="1139"/>
      <c r="DA323" s="1140"/>
      <c r="DB323" s="1132"/>
      <c r="DC323" s="1133"/>
      <c r="DD323" s="1133"/>
      <c r="DE323" s="1133"/>
      <c r="DF323" s="1133"/>
      <c r="DG323" s="1134"/>
      <c r="DH323" s="580"/>
      <c r="DI323" s="1372"/>
      <c r="DJ323" s="1372"/>
      <c r="DK323" s="581"/>
      <c r="DL323" s="582"/>
      <c r="DM323" s="1373"/>
      <c r="DN323" s="1373"/>
      <c r="DO323" s="581"/>
      <c r="DP323" s="582"/>
      <c r="DQ323" s="1372"/>
      <c r="DR323" s="1372"/>
      <c r="DS323" s="583"/>
      <c r="DT323" s="1124"/>
      <c r="DU323" s="1125"/>
      <c r="DV323" s="1125"/>
      <c r="DW323" s="1124"/>
      <c r="DX323" s="1125"/>
      <c r="DY323" s="1150"/>
      <c r="DZ323" s="1362"/>
      <c r="EA323" s="1363"/>
      <c r="EB323" s="1362"/>
      <c r="EC323" s="1363"/>
      <c r="ED323" s="1362"/>
      <c r="EE323" s="1377"/>
      <c r="EF323" s="1378"/>
      <c r="EG323" s="1379"/>
      <c r="EH323" s="1379"/>
      <c r="EI323" s="1380"/>
      <c r="EJ323" s="1381"/>
      <c r="EK323" s="1381"/>
      <c r="EL323" s="1381"/>
      <c r="EM323" s="1382"/>
      <c r="EN323" s="1382"/>
      <c r="EO323" s="1382"/>
      <c r="EP323" s="1375"/>
      <c r="EQ323" s="1376"/>
      <c r="ER323" s="1113"/>
      <c r="ES323" s="1113"/>
      <c r="ET323" s="1113"/>
      <c r="EU323" s="1113"/>
      <c r="EV323" s="1113"/>
      <c r="EW323" s="1113"/>
      <c r="EX323" s="1113"/>
      <c r="EY323" s="1113"/>
      <c r="EZ323" s="1114"/>
    </row>
    <row r="324" spans="1:156" ht="30" customHeight="1" x14ac:dyDescent="0.2">
      <c r="A324" s="207">
        <f t="shared" si="32"/>
        <v>313</v>
      </c>
      <c r="B324" s="1103"/>
      <c r="C324" s="1104"/>
      <c r="D324" s="1278"/>
      <c r="E324" s="1279"/>
      <c r="F324" s="1094" t="str">
        <f t="shared" si="34"/>
        <v/>
      </c>
      <c r="G324" s="1095"/>
      <c r="H324" s="1095"/>
      <c r="I324" s="1095"/>
      <c r="J324" s="1095"/>
      <c r="K324" s="1095"/>
      <c r="L324" s="1095"/>
      <c r="M324" s="1095"/>
      <c r="N324" s="1095"/>
      <c r="O324" s="1095"/>
      <c r="P324" s="1095"/>
      <c r="Q324" s="1095"/>
      <c r="R324" s="1095"/>
      <c r="S324" s="1095"/>
      <c r="T324" s="1095"/>
      <c r="U324" s="1095"/>
      <c r="V324" s="1095"/>
      <c r="W324" s="1096"/>
      <c r="X324" s="1299">
        <f t="shared" si="33"/>
        <v>0</v>
      </c>
      <c r="Y324" s="1300"/>
      <c r="Z324" s="1301"/>
      <c r="AA324" s="1100"/>
      <c r="AB324" s="1101"/>
      <c r="AC324" s="1102"/>
      <c r="AD324" s="1135"/>
      <c r="AE324" s="1136"/>
      <c r="AF324" s="1136"/>
      <c r="AG324" s="1137"/>
      <c r="AH324" s="1138"/>
      <c r="AI324" s="1139"/>
      <c r="AJ324" s="1140"/>
      <c r="AK324" s="1132"/>
      <c r="AL324" s="1133"/>
      <c r="AM324" s="1133"/>
      <c r="AN324" s="1133"/>
      <c r="AO324" s="1133"/>
      <c r="AP324" s="1134"/>
      <c r="AQ324" s="642" t="str">
        <f>IF(AK324="","",VLOOKUP(AK324,ﾃﾞｰﾀ一覧!$AH$4:$AR$66,2,FALSE))</f>
        <v/>
      </c>
      <c r="AR324" s="1084"/>
      <c r="AS324" s="1084"/>
      <c r="AT324" s="643" t="str">
        <f>IF(AK324="","",VLOOKUP(AK324,ﾃﾞｰﾀ一覧!$AH$4:$AR$66,3,FALSE))</f>
        <v/>
      </c>
      <c r="AU324" s="644" t="str">
        <f>IF(AK324="","",VLOOKUP(AK324,ﾃﾞｰﾀ一覧!$AH$4:$AR$66,5,FALSE))</f>
        <v/>
      </c>
      <c r="AV324" s="1084"/>
      <c r="AW324" s="1084"/>
      <c r="AX324" s="643" t="str">
        <f>IF(AK324="","",VLOOKUP(AK324,ﾃﾞｰﾀ一覧!$AH$4:$AR$66,6,FALSE))</f>
        <v/>
      </c>
      <c r="AY324" s="649" t="str">
        <f>IF(AK324="","",VLOOKUP(AK324,ﾃﾞｰﾀ一覧!$AH$4:$AR$66,8,FALSE))</f>
        <v/>
      </c>
      <c r="AZ324" s="1084"/>
      <c r="BA324" s="1084"/>
      <c r="BB324" s="388" t="str">
        <f>IF(AK324="","",VLOOKUP(AK324,ﾃﾞｰﾀ一覧!$AH$4:$AR$66,9,FALSE))</f>
        <v/>
      </c>
      <c r="BC324" s="1124"/>
      <c r="BD324" s="1125"/>
      <c r="BE324" s="1125"/>
      <c r="BF324" s="1124"/>
      <c r="BG324" s="1125"/>
      <c r="BH324" s="1125"/>
      <c r="BI324" s="1124"/>
      <c r="BJ324" s="1125"/>
      <c r="BK324" s="1150"/>
      <c r="BL324" s="1154"/>
      <c r="BM324" s="1155"/>
      <c r="BN324" s="1156"/>
      <c r="BO324" s="1109" t="str">
        <f>IF($AK324="","",IF($BF324="","",IF($BF324=ﾃﾞｰﾀ一覧!$U$37,"",IF($BF324=ﾃﾞｰﾀ一覧!$U$38,"",IF($AH324=ﾃﾞｰﾀ一覧!$U$25,VLOOKUP($AK324,ﾃﾞｰﾀ一覧!$AH$43:$AR$66,10,FALSE),VLOOKUP($AK324,ﾃﾞｰﾀ一覧!$AH$4:$AR$66,10,FALSE))))))</f>
        <v/>
      </c>
      <c r="BP324" s="1110"/>
      <c r="BQ324" s="1110"/>
      <c r="BR324" s="1111"/>
      <c r="BS324" s="1115">
        <f>IF($BL324="",0,VLOOKUP($BL324,ﾃﾞｰﾀ一覧!$AY$4:$BB$16,3,FALSE))</f>
        <v>0</v>
      </c>
      <c r="BT324" s="1115"/>
      <c r="BU324" s="1115"/>
      <c r="BV324" s="1112" t="str">
        <f>IF($BO324="","",IF($BF324=ﾃﾞｰﾀ一覧!$U$37,"",IF($BF324=ﾃﾞｰﾀ一覧!$U$38,"",IF($BO324=ﾃﾞｰﾀ一覧!$AT$27,ﾃﾞｰﾀ一覧!$AT$27,VLOOKUP($AK324,ﾃﾞｰﾀ一覧!$AH$4:$AR$66,11,FALSE)*IF($BO324=ﾃﾞｰﾀ一覧!$AT$17,($AR324+1)*($AV324+1),IF($BO324=ﾃﾞｰﾀ一覧!$AT$22,IF(COUNTIF($AD324,"*天端*"),ﾃﾞｰﾀ一覧!$AU$43/2,ﾃﾞｰﾀ一覧!$AU$43/3),IF($BO324=ﾃﾞｰﾀ一覧!$AT$20,$AR324*$AV324,IF($BO324=ﾃﾞｰﾀ一覧!$AT$21,$AV324,1))))))))</f>
        <v/>
      </c>
      <c r="BW324" s="1112"/>
      <c r="BX324" s="1112"/>
      <c r="BY324" s="1088" t="str">
        <f>IF($B324="","",IF($AH324="","",IF($CK324=ﾃﾞｰﾀ一覧!$U$53,ﾃﾞｰﾀ一覧!$U$61,IF($AH324=ﾃﾞｰﾀ一覧!$U$21,ﾃﾞｰﾀ一覧!$U$60,IF(OR($AH324=ﾃﾞｰﾀ一覧!$U$19,$AH324=ﾃﾞｰﾀ一覧!$U$20,$AH324=ﾃﾞｰﾀ一覧!$U$23,$AH324=ﾃﾞｰﾀ一覧!$U$22,$AH324=ﾃﾞｰﾀ一覧!$U$18,AH324=ﾃﾞｰﾀ一覧!$U$25),ﾃﾞｰﾀ一覧!$U$59,ﾃﾞｰﾀ一覧!$U$62)))))</f>
        <v/>
      </c>
      <c r="BZ324" s="1089"/>
      <c r="CA324" s="1113"/>
      <c r="CB324" s="1113"/>
      <c r="CC324" s="1113"/>
      <c r="CD324" s="1113"/>
      <c r="CE324" s="1113"/>
      <c r="CF324" s="1113"/>
      <c r="CG324" s="1113"/>
      <c r="CH324" s="1113"/>
      <c r="CI324" s="1114"/>
      <c r="CK324" s="240"/>
      <c r="CM324" s="378" t="str">
        <f t="shared" si="28"/>
        <v/>
      </c>
      <c r="CN324" s="379" t="str">
        <f t="shared" si="29"/>
        <v/>
      </c>
      <c r="CO324" s="379" t="str">
        <f t="shared" si="30"/>
        <v/>
      </c>
      <c r="CP324" s="380" t="str">
        <f t="shared" si="31"/>
        <v/>
      </c>
      <c r="CQ324" s="244"/>
      <c r="CR324" s="1100"/>
      <c r="CS324" s="1101"/>
      <c r="CT324" s="1102"/>
      <c r="CU324" s="1135"/>
      <c r="CV324" s="1136"/>
      <c r="CW324" s="1136"/>
      <c r="CX324" s="1137"/>
      <c r="CY324" s="1138"/>
      <c r="CZ324" s="1139"/>
      <c r="DA324" s="1140"/>
      <c r="DB324" s="1132"/>
      <c r="DC324" s="1133"/>
      <c r="DD324" s="1133"/>
      <c r="DE324" s="1133"/>
      <c r="DF324" s="1133"/>
      <c r="DG324" s="1134"/>
      <c r="DH324" s="580"/>
      <c r="DI324" s="1372"/>
      <c r="DJ324" s="1372"/>
      <c r="DK324" s="581"/>
      <c r="DL324" s="582"/>
      <c r="DM324" s="1372"/>
      <c r="DN324" s="1372"/>
      <c r="DO324" s="581"/>
      <c r="DP324" s="582"/>
      <c r="DQ324" s="1372"/>
      <c r="DR324" s="1372"/>
      <c r="DS324" s="583"/>
      <c r="DT324" s="1124"/>
      <c r="DU324" s="1125"/>
      <c r="DV324" s="1125"/>
      <c r="DW324" s="1124"/>
      <c r="DX324" s="1125"/>
      <c r="DY324" s="1150"/>
      <c r="DZ324" s="1362"/>
      <c r="EA324" s="1363"/>
      <c r="EB324" s="1362"/>
      <c r="EC324" s="1363"/>
      <c r="ED324" s="1362"/>
      <c r="EE324" s="1377"/>
      <c r="EF324" s="1378"/>
      <c r="EG324" s="1379"/>
      <c r="EH324" s="1379"/>
      <c r="EI324" s="1380"/>
      <c r="EJ324" s="1381"/>
      <c r="EK324" s="1381"/>
      <c r="EL324" s="1381"/>
      <c r="EM324" s="1382"/>
      <c r="EN324" s="1382"/>
      <c r="EO324" s="1382"/>
      <c r="EP324" s="1375"/>
      <c r="EQ324" s="1376"/>
      <c r="ER324" s="1113"/>
      <c r="ES324" s="1113"/>
      <c r="ET324" s="1113"/>
      <c r="EU324" s="1113"/>
      <c r="EV324" s="1113"/>
      <c r="EW324" s="1113"/>
      <c r="EX324" s="1113"/>
      <c r="EY324" s="1113"/>
      <c r="EZ324" s="1114"/>
    </row>
    <row r="325" spans="1:156" ht="30" customHeight="1" x14ac:dyDescent="0.2">
      <c r="A325" s="207">
        <f t="shared" si="32"/>
        <v>314</v>
      </c>
      <c r="B325" s="1103"/>
      <c r="C325" s="1104"/>
      <c r="D325" s="1278"/>
      <c r="E325" s="1279"/>
      <c r="F325" s="1094" t="str">
        <f t="shared" si="34"/>
        <v/>
      </c>
      <c r="G325" s="1095"/>
      <c r="H325" s="1095"/>
      <c r="I325" s="1095"/>
      <c r="J325" s="1095"/>
      <c r="K325" s="1095"/>
      <c r="L325" s="1095"/>
      <c r="M325" s="1095"/>
      <c r="N325" s="1095"/>
      <c r="O325" s="1095"/>
      <c r="P325" s="1095"/>
      <c r="Q325" s="1095"/>
      <c r="R325" s="1095"/>
      <c r="S325" s="1095"/>
      <c r="T325" s="1095"/>
      <c r="U325" s="1095"/>
      <c r="V325" s="1095"/>
      <c r="W325" s="1096"/>
      <c r="X325" s="1299">
        <f t="shared" si="33"/>
        <v>0</v>
      </c>
      <c r="Y325" s="1300"/>
      <c r="Z325" s="1301"/>
      <c r="AA325" s="1100"/>
      <c r="AB325" s="1101"/>
      <c r="AC325" s="1102"/>
      <c r="AD325" s="1135"/>
      <c r="AE325" s="1136"/>
      <c r="AF325" s="1136"/>
      <c r="AG325" s="1137"/>
      <c r="AH325" s="1138"/>
      <c r="AI325" s="1139"/>
      <c r="AJ325" s="1140"/>
      <c r="AK325" s="1132"/>
      <c r="AL325" s="1133"/>
      <c r="AM325" s="1133"/>
      <c r="AN325" s="1133"/>
      <c r="AO325" s="1133"/>
      <c r="AP325" s="1134"/>
      <c r="AQ325" s="642" t="str">
        <f>IF(AK325="","",VLOOKUP(AK325,ﾃﾞｰﾀ一覧!$AH$4:$AR$66,2,FALSE))</f>
        <v/>
      </c>
      <c r="AR325" s="1084"/>
      <c r="AS325" s="1084"/>
      <c r="AT325" s="643" t="str">
        <f>IF(AK325="","",VLOOKUP(AK325,ﾃﾞｰﾀ一覧!$AH$4:$AR$66,3,FALSE))</f>
        <v/>
      </c>
      <c r="AU325" s="644" t="str">
        <f>IF(AK325="","",VLOOKUP(AK325,ﾃﾞｰﾀ一覧!$AH$4:$AR$66,5,FALSE))</f>
        <v/>
      </c>
      <c r="AV325" s="1084"/>
      <c r="AW325" s="1084"/>
      <c r="AX325" s="643" t="str">
        <f>IF(AK325="","",VLOOKUP(AK325,ﾃﾞｰﾀ一覧!$AH$4:$AR$66,6,FALSE))</f>
        <v/>
      </c>
      <c r="AY325" s="649" t="str">
        <f>IF(AK325="","",VLOOKUP(AK325,ﾃﾞｰﾀ一覧!$AH$4:$AR$66,8,FALSE))</f>
        <v/>
      </c>
      <c r="AZ325" s="1084"/>
      <c r="BA325" s="1084"/>
      <c r="BB325" s="388" t="str">
        <f>IF(AK325="","",VLOOKUP(AK325,ﾃﾞｰﾀ一覧!$AH$4:$AR$66,9,FALSE))</f>
        <v/>
      </c>
      <c r="BC325" s="1124"/>
      <c r="BD325" s="1125"/>
      <c r="BE325" s="1125"/>
      <c r="BF325" s="1124"/>
      <c r="BG325" s="1125"/>
      <c r="BH325" s="1125"/>
      <c r="BI325" s="1124"/>
      <c r="BJ325" s="1125"/>
      <c r="BK325" s="1150"/>
      <c r="BL325" s="1154"/>
      <c r="BM325" s="1155"/>
      <c r="BN325" s="1156"/>
      <c r="BO325" s="1109" t="str">
        <f>IF($AK325="","",IF($BF325="","",IF($BF325=ﾃﾞｰﾀ一覧!$U$37,"",IF($BF325=ﾃﾞｰﾀ一覧!$U$38,"",IF($AH325=ﾃﾞｰﾀ一覧!$U$25,VLOOKUP($AK325,ﾃﾞｰﾀ一覧!$AH$43:$AR$66,10,FALSE),VLOOKUP($AK325,ﾃﾞｰﾀ一覧!$AH$4:$AR$66,10,FALSE))))))</f>
        <v/>
      </c>
      <c r="BP325" s="1110"/>
      <c r="BQ325" s="1110"/>
      <c r="BR325" s="1111"/>
      <c r="BS325" s="1115">
        <f>IF($BL325="",0,VLOOKUP($BL325,ﾃﾞｰﾀ一覧!$AY$4:$BB$16,3,FALSE))</f>
        <v>0</v>
      </c>
      <c r="BT325" s="1115"/>
      <c r="BU325" s="1115"/>
      <c r="BV325" s="1112" t="str">
        <f>IF($BO325="","",IF($BF325=ﾃﾞｰﾀ一覧!$U$37,"",IF($BF325=ﾃﾞｰﾀ一覧!$U$38,"",IF($BO325=ﾃﾞｰﾀ一覧!$AT$27,ﾃﾞｰﾀ一覧!$AT$27,VLOOKUP($AK325,ﾃﾞｰﾀ一覧!$AH$4:$AR$66,11,FALSE)*IF($BO325=ﾃﾞｰﾀ一覧!$AT$17,($AR325+1)*($AV325+1),IF($BO325=ﾃﾞｰﾀ一覧!$AT$22,IF(COUNTIF($AD325,"*天端*"),ﾃﾞｰﾀ一覧!$AU$43/2,ﾃﾞｰﾀ一覧!$AU$43/3),IF($BO325=ﾃﾞｰﾀ一覧!$AT$20,$AR325*$AV325,IF($BO325=ﾃﾞｰﾀ一覧!$AT$21,$AV325,1))))))))</f>
        <v/>
      </c>
      <c r="BW325" s="1112"/>
      <c r="BX325" s="1112"/>
      <c r="BY325" s="1088" t="str">
        <f>IF($B325="","",IF($AH325="","",IF($CK325=ﾃﾞｰﾀ一覧!$U$53,ﾃﾞｰﾀ一覧!$U$61,IF($AH325=ﾃﾞｰﾀ一覧!$U$21,ﾃﾞｰﾀ一覧!$U$60,IF(OR($AH325=ﾃﾞｰﾀ一覧!$U$19,$AH325=ﾃﾞｰﾀ一覧!$U$20,$AH325=ﾃﾞｰﾀ一覧!$U$23,$AH325=ﾃﾞｰﾀ一覧!$U$22,$AH325=ﾃﾞｰﾀ一覧!$U$18,AH325=ﾃﾞｰﾀ一覧!$U$25),ﾃﾞｰﾀ一覧!$U$59,ﾃﾞｰﾀ一覧!$U$62)))))</f>
        <v/>
      </c>
      <c r="BZ325" s="1089"/>
      <c r="CA325" s="1113"/>
      <c r="CB325" s="1113"/>
      <c r="CC325" s="1113"/>
      <c r="CD325" s="1113"/>
      <c r="CE325" s="1113"/>
      <c r="CF325" s="1113"/>
      <c r="CG325" s="1113"/>
      <c r="CH325" s="1113"/>
      <c r="CI325" s="1114"/>
      <c r="CK325" s="240"/>
      <c r="CM325" s="378" t="str">
        <f t="shared" si="28"/>
        <v/>
      </c>
      <c r="CN325" s="379" t="str">
        <f t="shared" si="29"/>
        <v/>
      </c>
      <c r="CO325" s="379" t="str">
        <f t="shared" si="30"/>
        <v/>
      </c>
      <c r="CP325" s="380" t="str">
        <f t="shared" si="31"/>
        <v/>
      </c>
      <c r="CQ325" s="244"/>
      <c r="CR325" s="1100"/>
      <c r="CS325" s="1101"/>
      <c r="CT325" s="1102"/>
      <c r="CU325" s="1135"/>
      <c r="CV325" s="1136"/>
      <c r="CW325" s="1136"/>
      <c r="CX325" s="1137"/>
      <c r="CY325" s="1138"/>
      <c r="CZ325" s="1139"/>
      <c r="DA325" s="1140"/>
      <c r="DB325" s="1132"/>
      <c r="DC325" s="1133"/>
      <c r="DD325" s="1133"/>
      <c r="DE325" s="1133"/>
      <c r="DF325" s="1133"/>
      <c r="DG325" s="1134"/>
      <c r="DH325" s="580"/>
      <c r="DI325" s="1372"/>
      <c r="DJ325" s="1372"/>
      <c r="DK325" s="581"/>
      <c r="DL325" s="582"/>
      <c r="DM325" s="1372"/>
      <c r="DN325" s="1372"/>
      <c r="DO325" s="581"/>
      <c r="DP325" s="582"/>
      <c r="DQ325" s="1372"/>
      <c r="DR325" s="1372"/>
      <c r="DS325" s="583"/>
      <c r="DT325" s="1124"/>
      <c r="DU325" s="1125"/>
      <c r="DV325" s="1125"/>
      <c r="DW325" s="1124"/>
      <c r="DX325" s="1125"/>
      <c r="DY325" s="1150"/>
      <c r="DZ325" s="1362"/>
      <c r="EA325" s="1363"/>
      <c r="EB325" s="1362"/>
      <c r="EC325" s="1363"/>
      <c r="ED325" s="1362"/>
      <c r="EE325" s="1377"/>
      <c r="EF325" s="1378"/>
      <c r="EG325" s="1379"/>
      <c r="EH325" s="1379"/>
      <c r="EI325" s="1380"/>
      <c r="EJ325" s="1381"/>
      <c r="EK325" s="1381"/>
      <c r="EL325" s="1381"/>
      <c r="EM325" s="1382"/>
      <c r="EN325" s="1382"/>
      <c r="EO325" s="1382"/>
      <c r="EP325" s="1375"/>
      <c r="EQ325" s="1376"/>
      <c r="ER325" s="1113"/>
      <c r="ES325" s="1113"/>
      <c r="ET325" s="1113"/>
      <c r="EU325" s="1113"/>
      <c r="EV325" s="1113"/>
      <c r="EW325" s="1113"/>
      <c r="EX325" s="1113"/>
      <c r="EY325" s="1113"/>
      <c r="EZ325" s="1114"/>
    </row>
    <row r="326" spans="1:156" ht="30" customHeight="1" x14ac:dyDescent="0.2">
      <c r="A326" s="207">
        <f t="shared" si="32"/>
        <v>315</v>
      </c>
      <c r="B326" s="1103"/>
      <c r="C326" s="1104"/>
      <c r="D326" s="1278"/>
      <c r="E326" s="1279"/>
      <c r="F326" s="1094" t="str">
        <f t="shared" si="34"/>
        <v/>
      </c>
      <c r="G326" s="1095"/>
      <c r="H326" s="1095"/>
      <c r="I326" s="1095"/>
      <c r="J326" s="1095"/>
      <c r="K326" s="1095"/>
      <c r="L326" s="1095"/>
      <c r="M326" s="1095"/>
      <c r="N326" s="1095"/>
      <c r="O326" s="1095"/>
      <c r="P326" s="1095"/>
      <c r="Q326" s="1095"/>
      <c r="R326" s="1095"/>
      <c r="S326" s="1095"/>
      <c r="T326" s="1095"/>
      <c r="U326" s="1095"/>
      <c r="V326" s="1095"/>
      <c r="W326" s="1096"/>
      <c r="X326" s="1299">
        <f t="shared" si="33"/>
        <v>0</v>
      </c>
      <c r="Y326" s="1300"/>
      <c r="Z326" s="1301"/>
      <c r="AA326" s="1100"/>
      <c r="AB326" s="1101"/>
      <c r="AC326" s="1102"/>
      <c r="AD326" s="1135"/>
      <c r="AE326" s="1136"/>
      <c r="AF326" s="1136"/>
      <c r="AG326" s="1137"/>
      <c r="AH326" s="1138"/>
      <c r="AI326" s="1139"/>
      <c r="AJ326" s="1140"/>
      <c r="AK326" s="1132"/>
      <c r="AL326" s="1133"/>
      <c r="AM326" s="1133"/>
      <c r="AN326" s="1133"/>
      <c r="AO326" s="1133"/>
      <c r="AP326" s="1134"/>
      <c r="AQ326" s="642" t="str">
        <f>IF(AK326="","",VLOOKUP(AK326,ﾃﾞｰﾀ一覧!$AH$4:$AR$66,2,FALSE))</f>
        <v/>
      </c>
      <c r="AR326" s="1084"/>
      <c r="AS326" s="1084"/>
      <c r="AT326" s="643" t="str">
        <f>IF(AK326="","",VLOOKUP(AK326,ﾃﾞｰﾀ一覧!$AH$4:$AR$66,3,FALSE))</f>
        <v/>
      </c>
      <c r="AU326" s="644" t="str">
        <f>IF(AK326="","",VLOOKUP(AK326,ﾃﾞｰﾀ一覧!$AH$4:$AR$66,5,FALSE))</f>
        <v/>
      </c>
      <c r="AV326" s="1084"/>
      <c r="AW326" s="1084"/>
      <c r="AX326" s="643" t="str">
        <f>IF(AK326="","",VLOOKUP(AK326,ﾃﾞｰﾀ一覧!$AH$4:$AR$66,6,FALSE))</f>
        <v/>
      </c>
      <c r="AY326" s="649" t="str">
        <f>IF(AK326="","",VLOOKUP(AK326,ﾃﾞｰﾀ一覧!$AH$4:$AR$66,8,FALSE))</f>
        <v/>
      </c>
      <c r="AZ326" s="1084"/>
      <c r="BA326" s="1084"/>
      <c r="BB326" s="388" t="str">
        <f>IF(AK326="","",VLOOKUP(AK326,ﾃﾞｰﾀ一覧!$AH$4:$AR$66,9,FALSE))</f>
        <v/>
      </c>
      <c r="BC326" s="1124"/>
      <c r="BD326" s="1125"/>
      <c r="BE326" s="1125"/>
      <c r="BF326" s="1124"/>
      <c r="BG326" s="1125"/>
      <c r="BH326" s="1125"/>
      <c r="BI326" s="1124"/>
      <c r="BJ326" s="1125"/>
      <c r="BK326" s="1150"/>
      <c r="BL326" s="1154"/>
      <c r="BM326" s="1155"/>
      <c r="BN326" s="1156"/>
      <c r="BO326" s="1109" t="str">
        <f>IF($AK326="","",IF($BF326="","",IF($BF326=ﾃﾞｰﾀ一覧!$U$37,"",IF($BF326=ﾃﾞｰﾀ一覧!$U$38,"",IF($AH326=ﾃﾞｰﾀ一覧!$U$25,VLOOKUP($AK326,ﾃﾞｰﾀ一覧!$AH$43:$AR$66,10,FALSE),VLOOKUP($AK326,ﾃﾞｰﾀ一覧!$AH$4:$AR$66,10,FALSE))))))</f>
        <v/>
      </c>
      <c r="BP326" s="1110"/>
      <c r="BQ326" s="1110"/>
      <c r="BR326" s="1111"/>
      <c r="BS326" s="1115">
        <f>IF($BL326="",0,VLOOKUP($BL326,ﾃﾞｰﾀ一覧!$AY$4:$BB$16,3,FALSE))</f>
        <v>0</v>
      </c>
      <c r="BT326" s="1115"/>
      <c r="BU326" s="1115"/>
      <c r="BV326" s="1112" t="str">
        <f>IF($BO326="","",IF($BF326=ﾃﾞｰﾀ一覧!$U$37,"",IF($BF326=ﾃﾞｰﾀ一覧!$U$38,"",IF($BO326=ﾃﾞｰﾀ一覧!$AT$27,ﾃﾞｰﾀ一覧!$AT$27,VLOOKUP($AK326,ﾃﾞｰﾀ一覧!$AH$4:$AR$66,11,FALSE)*IF($BO326=ﾃﾞｰﾀ一覧!$AT$17,($AR326+1)*($AV326+1),IF($BO326=ﾃﾞｰﾀ一覧!$AT$22,IF(COUNTIF($AD326,"*天端*"),ﾃﾞｰﾀ一覧!$AU$43/2,ﾃﾞｰﾀ一覧!$AU$43/3),IF($BO326=ﾃﾞｰﾀ一覧!$AT$20,$AR326*$AV326,IF($BO326=ﾃﾞｰﾀ一覧!$AT$21,$AV326,1))))))))</f>
        <v/>
      </c>
      <c r="BW326" s="1112"/>
      <c r="BX326" s="1112"/>
      <c r="BY326" s="1088" t="str">
        <f>IF($B326="","",IF($AH326="","",IF($CK326=ﾃﾞｰﾀ一覧!$U$53,ﾃﾞｰﾀ一覧!$U$61,IF($AH326=ﾃﾞｰﾀ一覧!$U$21,ﾃﾞｰﾀ一覧!$U$60,IF(OR($AH326=ﾃﾞｰﾀ一覧!$U$19,$AH326=ﾃﾞｰﾀ一覧!$U$20,$AH326=ﾃﾞｰﾀ一覧!$U$23,$AH326=ﾃﾞｰﾀ一覧!$U$22,$AH326=ﾃﾞｰﾀ一覧!$U$18,AH326=ﾃﾞｰﾀ一覧!$U$25),ﾃﾞｰﾀ一覧!$U$59,ﾃﾞｰﾀ一覧!$U$62)))))</f>
        <v/>
      </c>
      <c r="BZ326" s="1089"/>
      <c r="CA326" s="1113"/>
      <c r="CB326" s="1113"/>
      <c r="CC326" s="1113"/>
      <c r="CD326" s="1113"/>
      <c r="CE326" s="1113"/>
      <c r="CF326" s="1113"/>
      <c r="CG326" s="1113"/>
      <c r="CH326" s="1113"/>
      <c r="CI326" s="1114"/>
      <c r="CK326" s="240"/>
      <c r="CM326" s="378" t="str">
        <f t="shared" si="28"/>
        <v/>
      </c>
      <c r="CN326" s="379" t="str">
        <f t="shared" si="29"/>
        <v/>
      </c>
      <c r="CO326" s="379" t="str">
        <f t="shared" si="30"/>
        <v/>
      </c>
      <c r="CP326" s="380" t="str">
        <f t="shared" si="31"/>
        <v/>
      </c>
      <c r="CQ326" s="244"/>
      <c r="CR326" s="1100"/>
      <c r="CS326" s="1101"/>
      <c r="CT326" s="1102"/>
      <c r="CU326" s="1135"/>
      <c r="CV326" s="1136"/>
      <c r="CW326" s="1136"/>
      <c r="CX326" s="1137"/>
      <c r="CY326" s="1138"/>
      <c r="CZ326" s="1139"/>
      <c r="DA326" s="1140"/>
      <c r="DB326" s="1132"/>
      <c r="DC326" s="1133"/>
      <c r="DD326" s="1133"/>
      <c r="DE326" s="1133"/>
      <c r="DF326" s="1133"/>
      <c r="DG326" s="1134"/>
      <c r="DH326" s="580"/>
      <c r="DI326" s="1372"/>
      <c r="DJ326" s="1372"/>
      <c r="DK326" s="581"/>
      <c r="DL326" s="582"/>
      <c r="DM326" s="1372"/>
      <c r="DN326" s="1372"/>
      <c r="DO326" s="581"/>
      <c r="DP326" s="582"/>
      <c r="DQ326" s="1372"/>
      <c r="DR326" s="1372"/>
      <c r="DS326" s="583"/>
      <c r="DT326" s="1124"/>
      <c r="DU326" s="1125"/>
      <c r="DV326" s="1125"/>
      <c r="DW326" s="1124"/>
      <c r="DX326" s="1125"/>
      <c r="DY326" s="1150"/>
      <c r="DZ326" s="1362"/>
      <c r="EA326" s="1363"/>
      <c r="EB326" s="1362"/>
      <c r="EC326" s="1363"/>
      <c r="ED326" s="1362"/>
      <c r="EE326" s="1377"/>
      <c r="EF326" s="1378"/>
      <c r="EG326" s="1379"/>
      <c r="EH326" s="1379"/>
      <c r="EI326" s="1380"/>
      <c r="EJ326" s="1381"/>
      <c r="EK326" s="1381"/>
      <c r="EL326" s="1381"/>
      <c r="EM326" s="1382"/>
      <c r="EN326" s="1382"/>
      <c r="EO326" s="1382"/>
      <c r="EP326" s="1375"/>
      <c r="EQ326" s="1376"/>
      <c r="ER326" s="1113"/>
      <c r="ES326" s="1113"/>
      <c r="ET326" s="1113"/>
      <c r="EU326" s="1113"/>
      <c r="EV326" s="1113"/>
      <c r="EW326" s="1113"/>
      <c r="EX326" s="1113"/>
      <c r="EY326" s="1113"/>
      <c r="EZ326" s="1114"/>
    </row>
    <row r="327" spans="1:156" ht="30" customHeight="1" x14ac:dyDescent="0.2">
      <c r="A327" s="207">
        <f t="shared" si="32"/>
        <v>316</v>
      </c>
      <c r="B327" s="1103"/>
      <c r="C327" s="1104"/>
      <c r="D327" s="1278"/>
      <c r="E327" s="1279"/>
      <c r="F327" s="1094" t="str">
        <f t="shared" si="34"/>
        <v/>
      </c>
      <c r="G327" s="1095"/>
      <c r="H327" s="1095"/>
      <c r="I327" s="1095"/>
      <c r="J327" s="1095"/>
      <c r="K327" s="1095"/>
      <c r="L327" s="1095"/>
      <c r="M327" s="1095"/>
      <c r="N327" s="1095"/>
      <c r="O327" s="1095"/>
      <c r="P327" s="1095"/>
      <c r="Q327" s="1095"/>
      <c r="R327" s="1095"/>
      <c r="S327" s="1095"/>
      <c r="T327" s="1095"/>
      <c r="U327" s="1095"/>
      <c r="V327" s="1095"/>
      <c r="W327" s="1096"/>
      <c r="X327" s="1299">
        <f t="shared" si="33"/>
        <v>0</v>
      </c>
      <c r="Y327" s="1300"/>
      <c r="Z327" s="1301"/>
      <c r="AA327" s="1100"/>
      <c r="AB327" s="1101"/>
      <c r="AC327" s="1102"/>
      <c r="AD327" s="1135"/>
      <c r="AE327" s="1136"/>
      <c r="AF327" s="1136"/>
      <c r="AG327" s="1137"/>
      <c r="AH327" s="1138"/>
      <c r="AI327" s="1139"/>
      <c r="AJ327" s="1140"/>
      <c r="AK327" s="1132"/>
      <c r="AL327" s="1133"/>
      <c r="AM327" s="1133"/>
      <c r="AN327" s="1133"/>
      <c r="AO327" s="1133"/>
      <c r="AP327" s="1134"/>
      <c r="AQ327" s="642" t="str">
        <f>IF(AK327="","",VLOOKUP(AK327,ﾃﾞｰﾀ一覧!$AH$4:$AR$66,2,FALSE))</f>
        <v/>
      </c>
      <c r="AR327" s="1084"/>
      <c r="AS327" s="1084"/>
      <c r="AT327" s="643" t="str">
        <f>IF(AK327="","",VLOOKUP(AK327,ﾃﾞｰﾀ一覧!$AH$4:$AR$66,3,FALSE))</f>
        <v/>
      </c>
      <c r="AU327" s="644" t="str">
        <f>IF(AK327="","",VLOOKUP(AK327,ﾃﾞｰﾀ一覧!$AH$4:$AR$66,5,FALSE))</f>
        <v/>
      </c>
      <c r="AV327" s="1084"/>
      <c r="AW327" s="1084"/>
      <c r="AX327" s="643" t="str">
        <f>IF(AK327="","",VLOOKUP(AK327,ﾃﾞｰﾀ一覧!$AH$4:$AR$66,6,FALSE))</f>
        <v/>
      </c>
      <c r="AY327" s="649" t="str">
        <f>IF(AK327="","",VLOOKUP(AK327,ﾃﾞｰﾀ一覧!$AH$4:$AR$66,8,FALSE))</f>
        <v/>
      </c>
      <c r="AZ327" s="1084"/>
      <c r="BA327" s="1084"/>
      <c r="BB327" s="388" t="str">
        <f>IF(AK327="","",VLOOKUP(AK327,ﾃﾞｰﾀ一覧!$AH$4:$AR$66,9,FALSE))</f>
        <v/>
      </c>
      <c r="BC327" s="1124"/>
      <c r="BD327" s="1125"/>
      <c r="BE327" s="1125"/>
      <c r="BF327" s="1124"/>
      <c r="BG327" s="1125"/>
      <c r="BH327" s="1125"/>
      <c r="BI327" s="1124"/>
      <c r="BJ327" s="1125"/>
      <c r="BK327" s="1150"/>
      <c r="BL327" s="1154"/>
      <c r="BM327" s="1155"/>
      <c r="BN327" s="1156"/>
      <c r="BO327" s="1109" t="str">
        <f>IF($AK327="","",IF($BF327="","",IF($BF327=ﾃﾞｰﾀ一覧!$U$37,"",IF($BF327=ﾃﾞｰﾀ一覧!$U$38,"",IF($AH327=ﾃﾞｰﾀ一覧!$U$25,VLOOKUP($AK327,ﾃﾞｰﾀ一覧!$AH$43:$AR$66,10,FALSE),VLOOKUP($AK327,ﾃﾞｰﾀ一覧!$AH$4:$AR$66,10,FALSE))))))</f>
        <v/>
      </c>
      <c r="BP327" s="1110"/>
      <c r="BQ327" s="1110"/>
      <c r="BR327" s="1111"/>
      <c r="BS327" s="1115">
        <f>IF($BL327="",0,VLOOKUP($BL327,ﾃﾞｰﾀ一覧!$AY$4:$BB$16,3,FALSE))</f>
        <v>0</v>
      </c>
      <c r="BT327" s="1115"/>
      <c r="BU327" s="1115"/>
      <c r="BV327" s="1112" t="str">
        <f>IF($BO327="","",IF($BF327=ﾃﾞｰﾀ一覧!$U$37,"",IF($BF327=ﾃﾞｰﾀ一覧!$U$38,"",IF($BO327=ﾃﾞｰﾀ一覧!$AT$27,ﾃﾞｰﾀ一覧!$AT$27,VLOOKUP($AK327,ﾃﾞｰﾀ一覧!$AH$4:$AR$66,11,FALSE)*IF($BO327=ﾃﾞｰﾀ一覧!$AT$17,($AR327+1)*($AV327+1),IF($BO327=ﾃﾞｰﾀ一覧!$AT$22,IF(COUNTIF($AD327,"*天端*"),ﾃﾞｰﾀ一覧!$AU$43/2,ﾃﾞｰﾀ一覧!$AU$43/3),IF($BO327=ﾃﾞｰﾀ一覧!$AT$20,$AR327*$AV327,IF($BO327=ﾃﾞｰﾀ一覧!$AT$21,$AV327,1))))))))</f>
        <v/>
      </c>
      <c r="BW327" s="1112"/>
      <c r="BX327" s="1112"/>
      <c r="BY327" s="1088" t="str">
        <f>IF($B327="","",IF($AH327="","",IF($CK327=ﾃﾞｰﾀ一覧!$U$53,ﾃﾞｰﾀ一覧!$U$61,IF($AH327=ﾃﾞｰﾀ一覧!$U$21,ﾃﾞｰﾀ一覧!$U$60,IF(OR($AH327=ﾃﾞｰﾀ一覧!$U$19,$AH327=ﾃﾞｰﾀ一覧!$U$20,$AH327=ﾃﾞｰﾀ一覧!$U$23,$AH327=ﾃﾞｰﾀ一覧!$U$22,$AH327=ﾃﾞｰﾀ一覧!$U$18,AH327=ﾃﾞｰﾀ一覧!$U$25),ﾃﾞｰﾀ一覧!$U$59,ﾃﾞｰﾀ一覧!$U$62)))))</f>
        <v/>
      </c>
      <c r="BZ327" s="1089"/>
      <c r="CA327" s="1113"/>
      <c r="CB327" s="1113"/>
      <c r="CC327" s="1113"/>
      <c r="CD327" s="1113"/>
      <c r="CE327" s="1113"/>
      <c r="CF327" s="1113"/>
      <c r="CG327" s="1113"/>
      <c r="CH327" s="1113"/>
      <c r="CI327" s="1114"/>
      <c r="CK327" s="240"/>
      <c r="CM327" s="378" t="str">
        <f t="shared" si="28"/>
        <v/>
      </c>
      <c r="CN327" s="379" t="str">
        <f t="shared" si="29"/>
        <v/>
      </c>
      <c r="CO327" s="379" t="str">
        <f t="shared" si="30"/>
        <v/>
      </c>
      <c r="CP327" s="380" t="str">
        <f t="shared" si="31"/>
        <v/>
      </c>
      <c r="CQ327" s="244"/>
      <c r="CR327" s="1100"/>
      <c r="CS327" s="1101"/>
      <c r="CT327" s="1102"/>
      <c r="CU327" s="1135"/>
      <c r="CV327" s="1136"/>
      <c r="CW327" s="1136"/>
      <c r="CX327" s="1137"/>
      <c r="CY327" s="1138"/>
      <c r="CZ327" s="1139"/>
      <c r="DA327" s="1140"/>
      <c r="DB327" s="1132"/>
      <c r="DC327" s="1133"/>
      <c r="DD327" s="1133"/>
      <c r="DE327" s="1133"/>
      <c r="DF327" s="1133"/>
      <c r="DG327" s="1134"/>
      <c r="DH327" s="580"/>
      <c r="DI327" s="1372"/>
      <c r="DJ327" s="1372"/>
      <c r="DK327" s="581"/>
      <c r="DL327" s="582"/>
      <c r="DM327" s="1372"/>
      <c r="DN327" s="1372"/>
      <c r="DO327" s="581"/>
      <c r="DP327" s="582"/>
      <c r="DQ327" s="1372"/>
      <c r="DR327" s="1372"/>
      <c r="DS327" s="583"/>
      <c r="DT327" s="1124"/>
      <c r="DU327" s="1125"/>
      <c r="DV327" s="1125"/>
      <c r="DW327" s="1124"/>
      <c r="DX327" s="1125"/>
      <c r="DY327" s="1150"/>
      <c r="DZ327" s="1362"/>
      <c r="EA327" s="1363"/>
      <c r="EB327" s="1362"/>
      <c r="EC327" s="1363"/>
      <c r="ED327" s="1362"/>
      <c r="EE327" s="1377"/>
      <c r="EF327" s="1378"/>
      <c r="EG327" s="1379"/>
      <c r="EH327" s="1379"/>
      <c r="EI327" s="1380"/>
      <c r="EJ327" s="1381"/>
      <c r="EK327" s="1381"/>
      <c r="EL327" s="1381"/>
      <c r="EM327" s="1382"/>
      <c r="EN327" s="1382"/>
      <c r="EO327" s="1382"/>
      <c r="EP327" s="1375"/>
      <c r="EQ327" s="1376"/>
      <c r="ER327" s="1113"/>
      <c r="ES327" s="1113"/>
      <c r="ET327" s="1113"/>
      <c r="EU327" s="1113"/>
      <c r="EV327" s="1113"/>
      <c r="EW327" s="1113"/>
      <c r="EX327" s="1113"/>
      <c r="EY327" s="1113"/>
      <c r="EZ327" s="1114"/>
    </row>
    <row r="328" spans="1:156" ht="30" customHeight="1" x14ac:dyDescent="0.2">
      <c r="A328" s="207">
        <f t="shared" si="32"/>
        <v>317</v>
      </c>
      <c r="B328" s="1103"/>
      <c r="C328" s="1104"/>
      <c r="D328" s="1278"/>
      <c r="E328" s="1279"/>
      <c r="F328" s="1094" t="str">
        <f t="shared" si="34"/>
        <v/>
      </c>
      <c r="G328" s="1095"/>
      <c r="H328" s="1095"/>
      <c r="I328" s="1095"/>
      <c r="J328" s="1095"/>
      <c r="K328" s="1095"/>
      <c r="L328" s="1095"/>
      <c r="M328" s="1095"/>
      <c r="N328" s="1095"/>
      <c r="O328" s="1095"/>
      <c r="P328" s="1095"/>
      <c r="Q328" s="1095"/>
      <c r="R328" s="1095"/>
      <c r="S328" s="1095"/>
      <c r="T328" s="1095"/>
      <c r="U328" s="1095"/>
      <c r="V328" s="1095"/>
      <c r="W328" s="1096"/>
      <c r="X328" s="1299">
        <f t="shared" si="33"/>
        <v>0</v>
      </c>
      <c r="Y328" s="1300"/>
      <c r="Z328" s="1301"/>
      <c r="AA328" s="1100"/>
      <c r="AB328" s="1101"/>
      <c r="AC328" s="1102"/>
      <c r="AD328" s="1135"/>
      <c r="AE328" s="1136"/>
      <c r="AF328" s="1136"/>
      <c r="AG328" s="1137"/>
      <c r="AH328" s="1138"/>
      <c r="AI328" s="1139"/>
      <c r="AJ328" s="1140"/>
      <c r="AK328" s="1132"/>
      <c r="AL328" s="1133"/>
      <c r="AM328" s="1133"/>
      <c r="AN328" s="1133"/>
      <c r="AO328" s="1133"/>
      <c r="AP328" s="1134"/>
      <c r="AQ328" s="642" t="str">
        <f>IF(AK328="","",VLOOKUP(AK328,ﾃﾞｰﾀ一覧!$AH$4:$AR$66,2,FALSE))</f>
        <v/>
      </c>
      <c r="AR328" s="1084"/>
      <c r="AS328" s="1084"/>
      <c r="AT328" s="643" t="str">
        <f>IF(AK328="","",VLOOKUP(AK328,ﾃﾞｰﾀ一覧!$AH$4:$AR$66,3,FALSE))</f>
        <v/>
      </c>
      <c r="AU328" s="644" t="str">
        <f>IF(AK328="","",VLOOKUP(AK328,ﾃﾞｰﾀ一覧!$AH$4:$AR$66,5,FALSE))</f>
        <v/>
      </c>
      <c r="AV328" s="1084"/>
      <c r="AW328" s="1084"/>
      <c r="AX328" s="643" t="str">
        <f>IF(AK328="","",VLOOKUP(AK328,ﾃﾞｰﾀ一覧!$AH$4:$AR$66,6,FALSE))</f>
        <v/>
      </c>
      <c r="AY328" s="649" t="str">
        <f>IF(AK328="","",VLOOKUP(AK328,ﾃﾞｰﾀ一覧!$AH$4:$AR$66,8,FALSE))</f>
        <v/>
      </c>
      <c r="AZ328" s="1084"/>
      <c r="BA328" s="1084"/>
      <c r="BB328" s="388" t="str">
        <f>IF(AK328="","",VLOOKUP(AK328,ﾃﾞｰﾀ一覧!$AH$4:$AR$66,9,FALSE))</f>
        <v/>
      </c>
      <c r="BC328" s="1124"/>
      <c r="BD328" s="1125"/>
      <c r="BE328" s="1125"/>
      <c r="BF328" s="1124"/>
      <c r="BG328" s="1125"/>
      <c r="BH328" s="1125"/>
      <c r="BI328" s="1124"/>
      <c r="BJ328" s="1125"/>
      <c r="BK328" s="1150"/>
      <c r="BL328" s="1154"/>
      <c r="BM328" s="1155"/>
      <c r="BN328" s="1156"/>
      <c r="BO328" s="1109" t="str">
        <f>IF($AK328="","",IF($BF328="","",IF($BF328=ﾃﾞｰﾀ一覧!$U$37,"",IF($BF328=ﾃﾞｰﾀ一覧!$U$38,"",IF($AH328=ﾃﾞｰﾀ一覧!$U$25,VLOOKUP($AK328,ﾃﾞｰﾀ一覧!$AH$43:$AR$66,10,FALSE),VLOOKUP($AK328,ﾃﾞｰﾀ一覧!$AH$4:$AR$66,10,FALSE))))))</f>
        <v/>
      </c>
      <c r="BP328" s="1110"/>
      <c r="BQ328" s="1110"/>
      <c r="BR328" s="1111"/>
      <c r="BS328" s="1115">
        <f>IF($BL328="",0,VLOOKUP($BL328,ﾃﾞｰﾀ一覧!$AY$4:$BB$16,3,FALSE))</f>
        <v>0</v>
      </c>
      <c r="BT328" s="1115"/>
      <c r="BU328" s="1115"/>
      <c r="BV328" s="1112" t="str">
        <f>IF($BO328="","",IF($BF328=ﾃﾞｰﾀ一覧!$U$37,"",IF($BF328=ﾃﾞｰﾀ一覧!$U$38,"",IF($BO328=ﾃﾞｰﾀ一覧!$AT$27,ﾃﾞｰﾀ一覧!$AT$27,VLOOKUP($AK328,ﾃﾞｰﾀ一覧!$AH$4:$AR$66,11,FALSE)*IF($BO328=ﾃﾞｰﾀ一覧!$AT$17,($AR328+1)*($AV328+1),IF($BO328=ﾃﾞｰﾀ一覧!$AT$22,IF(COUNTIF($AD328,"*天端*"),ﾃﾞｰﾀ一覧!$AU$43/2,ﾃﾞｰﾀ一覧!$AU$43/3),IF($BO328=ﾃﾞｰﾀ一覧!$AT$20,$AR328*$AV328,IF($BO328=ﾃﾞｰﾀ一覧!$AT$21,$AV328,1))))))))</f>
        <v/>
      </c>
      <c r="BW328" s="1112"/>
      <c r="BX328" s="1112"/>
      <c r="BY328" s="1088" t="str">
        <f>IF($B328="","",IF($AH328="","",IF($CK328=ﾃﾞｰﾀ一覧!$U$53,ﾃﾞｰﾀ一覧!$U$61,IF($AH328=ﾃﾞｰﾀ一覧!$U$21,ﾃﾞｰﾀ一覧!$U$60,IF(OR($AH328=ﾃﾞｰﾀ一覧!$U$19,$AH328=ﾃﾞｰﾀ一覧!$U$20,$AH328=ﾃﾞｰﾀ一覧!$U$23,$AH328=ﾃﾞｰﾀ一覧!$U$22,$AH328=ﾃﾞｰﾀ一覧!$U$18,AH328=ﾃﾞｰﾀ一覧!$U$25),ﾃﾞｰﾀ一覧!$U$59,ﾃﾞｰﾀ一覧!$U$62)))))</f>
        <v/>
      </c>
      <c r="BZ328" s="1089"/>
      <c r="CA328" s="1113"/>
      <c r="CB328" s="1113"/>
      <c r="CC328" s="1113"/>
      <c r="CD328" s="1113"/>
      <c r="CE328" s="1113"/>
      <c r="CF328" s="1113"/>
      <c r="CG328" s="1113"/>
      <c r="CH328" s="1113"/>
      <c r="CI328" s="1114"/>
      <c r="CK328" s="240"/>
      <c r="CM328" s="378" t="str">
        <f t="shared" si="28"/>
        <v/>
      </c>
      <c r="CN328" s="379" t="str">
        <f t="shared" si="29"/>
        <v/>
      </c>
      <c r="CO328" s="379" t="str">
        <f t="shared" si="30"/>
        <v/>
      </c>
      <c r="CP328" s="380" t="str">
        <f t="shared" si="31"/>
        <v/>
      </c>
      <c r="CQ328" s="244"/>
      <c r="CR328" s="1100"/>
      <c r="CS328" s="1101"/>
      <c r="CT328" s="1102"/>
      <c r="CU328" s="1135"/>
      <c r="CV328" s="1136"/>
      <c r="CW328" s="1136"/>
      <c r="CX328" s="1137"/>
      <c r="CY328" s="1138"/>
      <c r="CZ328" s="1139"/>
      <c r="DA328" s="1140"/>
      <c r="DB328" s="1132"/>
      <c r="DC328" s="1133"/>
      <c r="DD328" s="1133"/>
      <c r="DE328" s="1133"/>
      <c r="DF328" s="1133"/>
      <c r="DG328" s="1134"/>
      <c r="DH328" s="580"/>
      <c r="DI328" s="1372"/>
      <c r="DJ328" s="1372"/>
      <c r="DK328" s="581"/>
      <c r="DL328" s="582"/>
      <c r="DM328" s="1372"/>
      <c r="DN328" s="1372"/>
      <c r="DO328" s="581"/>
      <c r="DP328" s="582"/>
      <c r="DQ328" s="1372"/>
      <c r="DR328" s="1372"/>
      <c r="DS328" s="583"/>
      <c r="DT328" s="1124"/>
      <c r="DU328" s="1125"/>
      <c r="DV328" s="1125"/>
      <c r="DW328" s="1124"/>
      <c r="DX328" s="1125"/>
      <c r="DY328" s="1150"/>
      <c r="DZ328" s="1362"/>
      <c r="EA328" s="1363"/>
      <c r="EB328" s="1362"/>
      <c r="EC328" s="1363"/>
      <c r="ED328" s="1362"/>
      <c r="EE328" s="1377"/>
      <c r="EF328" s="1378"/>
      <c r="EG328" s="1379"/>
      <c r="EH328" s="1379"/>
      <c r="EI328" s="1380"/>
      <c r="EJ328" s="1381"/>
      <c r="EK328" s="1381"/>
      <c r="EL328" s="1381"/>
      <c r="EM328" s="1382"/>
      <c r="EN328" s="1382"/>
      <c r="EO328" s="1382"/>
      <c r="EP328" s="1375"/>
      <c r="EQ328" s="1376"/>
      <c r="ER328" s="1113"/>
      <c r="ES328" s="1113"/>
      <c r="ET328" s="1113"/>
      <c r="EU328" s="1113"/>
      <c r="EV328" s="1113"/>
      <c r="EW328" s="1113"/>
      <c r="EX328" s="1113"/>
      <c r="EY328" s="1113"/>
      <c r="EZ328" s="1114"/>
    </row>
    <row r="329" spans="1:156" ht="30" customHeight="1" x14ac:dyDescent="0.2">
      <c r="A329" s="207">
        <f t="shared" si="32"/>
        <v>318</v>
      </c>
      <c r="B329" s="1103"/>
      <c r="C329" s="1104"/>
      <c r="D329" s="1278"/>
      <c r="E329" s="1279"/>
      <c r="F329" s="1094" t="str">
        <f t="shared" si="34"/>
        <v/>
      </c>
      <c r="G329" s="1095"/>
      <c r="H329" s="1095"/>
      <c r="I329" s="1095"/>
      <c r="J329" s="1095"/>
      <c r="K329" s="1095"/>
      <c r="L329" s="1095"/>
      <c r="M329" s="1095"/>
      <c r="N329" s="1095"/>
      <c r="O329" s="1095"/>
      <c r="P329" s="1095"/>
      <c r="Q329" s="1095"/>
      <c r="R329" s="1095"/>
      <c r="S329" s="1095"/>
      <c r="T329" s="1095"/>
      <c r="U329" s="1095"/>
      <c r="V329" s="1095"/>
      <c r="W329" s="1096"/>
      <c r="X329" s="1299">
        <f t="shared" si="33"/>
        <v>0</v>
      </c>
      <c r="Y329" s="1300"/>
      <c r="Z329" s="1301"/>
      <c r="AA329" s="1100"/>
      <c r="AB329" s="1101"/>
      <c r="AC329" s="1102"/>
      <c r="AD329" s="1135"/>
      <c r="AE329" s="1136"/>
      <c r="AF329" s="1136"/>
      <c r="AG329" s="1137"/>
      <c r="AH329" s="1138"/>
      <c r="AI329" s="1139"/>
      <c r="AJ329" s="1140"/>
      <c r="AK329" s="1132"/>
      <c r="AL329" s="1133"/>
      <c r="AM329" s="1133"/>
      <c r="AN329" s="1133"/>
      <c r="AO329" s="1133"/>
      <c r="AP329" s="1134"/>
      <c r="AQ329" s="642" t="str">
        <f>IF(AK329="","",VLOOKUP(AK329,ﾃﾞｰﾀ一覧!$AH$4:$AR$66,2,FALSE))</f>
        <v/>
      </c>
      <c r="AR329" s="1084"/>
      <c r="AS329" s="1084"/>
      <c r="AT329" s="643" t="str">
        <f>IF(AK329="","",VLOOKUP(AK329,ﾃﾞｰﾀ一覧!$AH$4:$AR$66,3,FALSE))</f>
        <v/>
      </c>
      <c r="AU329" s="644" t="str">
        <f>IF(AK329="","",VLOOKUP(AK329,ﾃﾞｰﾀ一覧!$AH$4:$AR$66,5,FALSE))</f>
        <v/>
      </c>
      <c r="AV329" s="1084"/>
      <c r="AW329" s="1084"/>
      <c r="AX329" s="643" t="str">
        <f>IF(AK329="","",VLOOKUP(AK329,ﾃﾞｰﾀ一覧!$AH$4:$AR$66,6,FALSE))</f>
        <v/>
      </c>
      <c r="AY329" s="649" t="str">
        <f>IF(AK329="","",VLOOKUP(AK329,ﾃﾞｰﾀ一覧!$AH$4:$AR$66,8,FALSE))</f>
        <v/>
      </c>
      <c r="AZ329" s="1084"/>
      <c r="BA329" s="1084"/>
      <c r="BB329" s="388" t="str">
        <f>IF(AK329="","",VLOOKUP(AK329,ﾃﾞｰﾀ一覧!$AH$4:$AR$66,9,FALSE))</f>
        <v/>
      </c>
      <c r="BC329" s="1124"/>
      <c r="BD329" s="1125"/>
      <c r="BE329" s="1125"/>
      <c r="BF329" s="1124"/>
      <c r="BG329" s="1125"/>
      <c r="BH329" s="1125"/>
      <c r="BI329" s="1124"/>
      <c r="BJ329" s="1125"/>
      <c r="BK329" s="1150"/>
      <c r="BL329" s="1154"/>
      <c r="BM329" s="1155"/>
      <c r="BN329" s="1156"/>
      <c r="BO329" s="1109" t="str">
        <f>IF($AK329="","",IF($BF329="","",IF($BF329=ﾃﾞｰﾀ一覧!$U$37,"",IF($BF329=ﾃﾞｰﾀ一覧!$U$38,"",IF($AH329=ﾃﾞｰﾀ一覧!$U$25,VLOOKUP($AK329,ﾃﾞｰﾀ一覧!$AH$43:$AR$66,10,FALSE),VLOOKUP($AK329,ﾃﾞｰﾀ一覧!$AH$4:$AR$66,10,FALSE))))))</f>
        <v/>
      </c>
      <c r="BP329" s="1110"/>
      <c r="BQ329" s="1110"/>
      <c r="BR329" s="1111"/>
      <c r="BS329" s="1115">
        <f>IF($BL329="",0,VLOOKUP($BL329,ﾃﾞｰﾀ一覧!$AY$4:$BB$16,3,FALSE))</f>
        <v>0</v>
      </c>
      <c r="BT329" s="1115"/>
      <c r="BU329" s="1115"/>
      <c r="BV329" s="1112" t="str">
        <f>IF($BO329="","",IF($BF329=ﾃﾞｰﾀ一覧!$U$37,"",IF($BF329=ﾃﾞｰﾀ一覧!$U$38,"",IF($BO329=ﾃﾞｰﾀ一覧!$AT$27,ﾃﾞｰﾀ一覧!$AT$27,VLOOKUP($AK329,ﾃﾞｰﾀ一覧!$AH$4:$AR$66,11,FALSE)*IF($BO329=ﾃﾞｰﾀ一覧!$AT$17,($AR329+1)*($AV329+1),IF($BO329=ﾃﾞｰﾀ一覧!$AT$22,IF(COUNTIF($AD329,"*天端*"),ﾃﾞｰﾀ一覧!$AU$43/2,ﾃﾞｰﾀ一覧!$AU$43/3),IF($BO329=ﾃﾞｰﾀ一覧!$AT$20,$AR329*$AV329,IF($BO329=ﾃﾞｰﾀ一覧!$AT$21,$AV329,1))))))))</f>
        <v/>
      </c>
      <c r="BW329" s="1112"/>
      <c r="BX329" s="1112"/>
      <c r="BY329" s="1088" t="str">
        <f>IF($B329="","",IF($AH329="","",IF($CK329=ﾃﾞｰﾀ一覧!$U$53,ﾃﾞｰﾀ一覧!$U$61,IF($AH329=ﾃﾞｰﾀ一覧!$U$21,ﾃﾞｰﾀ一覧!$U$60,IF(OR($AH329=ﾃﾞｰﾀ一覧!$U$19,$AH329=ﾃﾞｰﾀ一覧!$U$20,$AH329=ﾃﾞｰﾀ一覧!$U$23,$AH329=ﾃﾞｰﾀ一覧!$U$22,$AH329=ﾃﾞｰﾀ一覧!$U$18,AH329=ﾃﾞｰﾀ一覧!$U$25),ﾃﾞｰﾀ一覧!$U$59,ﾃﾞｰﾀ一覧!$U$62)))))</f>
        <v/>
      </c>
      <c r="BZ329" s="1089"/>
      <c r="CA329" s="1113"/>
      <c r="CB329" s="1113"/>
      <c r="CC329" s="1113"/>
      <c r="CD329" s="1113"/>
      <c r="CE329" s="1113"/>
      <c r="CF329" s="1113"/>
      <c r="CG329" s="1113"/>
      <c r="CH329" s="1113"/>
      <c r="CI329" s="1114"/>
      <c r="CK329" s="240"/>
      <c r="CM329" s="378" t="str">
        <f t="shared" si="28"/>
        <v/>
      </c>
      <c r="CN329" s="379" t="str">
        <f t="shared" si="29"/>
        <v/>
      </c>
      <c r="CO329" s="379" t="str">
        <f t="shared" si="30"/>
        <v/>
      </c>
      <c r="CP329" s="380" t="str">
        <f t="shared" si="31"/>
        <v/>
      </c>
      <c r="CQ329" s="244"/>
      <c r="CR329" s="1100"/>
      <c r="CS329" s="1101"/>
      <c r="CT329" s="1102"/>
      <c r="CU329" s="1135"/>
      <c r="CV329" s="1136"/>
      <c r="CW329" s="1136"/>
      <c r="CX329" s="1137"/>
      <c r="CY329" s="1138"/>
      <c r="CZ329" s="1139"/>
      <c r="DA329" s="1140"/>
      <c r="DB329" s="1132"/>
      <c r="DC329" s="1133"/>
      <c r="DD329" s="1133"/>
      <c r="DE329" s="1133"/>
      <c r="DF329" s="1133"/>
      <c r="DG329" s="1134"/>
      <c r="DH329" s="580"/>
      <c r="DI329" s="1372"/>
      <c r="DJ329" s="1372"/>
      <c r="DK329" s="581"/>
      <c r="DL329" s="582"/>
      <c r="DM329" s="1372"/>
      <c r="DN329" s="1372"/>
      <c r="DO329" s="581"/>
      <c r="DP329" s="582"/>
      <c r="DQ329" s="1372"/>
      <c r="DR329" s="1372"/>
      <c r="DS329" s="583"/>
      <c r="DT329" s="1124"/>
      <c r="DU329" s="1125"/>
      <c r="DV329" s="1125"/>
      <c r="DW329" s="1124"/>
      <c r="DX329" s="1125"/>
      <c r="DY329" s="1150"/>
      <c r="DZ329" s="1362"/>
      <c r="EA329" s="1363"/>
      <c r="EB329" s="1362"/>
      <c r="EC329" s="1363"/>
      <c r="ED329" s="1362"/>
      <c r="EE329" s="1377"/>
      <c r="EF329" s="1378"/>
      <c r="EG329" s="1379"/>
      <c r="EH329" s="1379"/>
      <c r="EI329" s="1380"/>
      <c r="EJ329" s="1381"/>
      <c r="EK329" s="1381"/>
      <c r="EL329" s="1381"/>
      <c r="EM329" s="1382"/>
      <c r="EN329" s="1382"/>
      <c r="EO329" s="1382"/>
      <c r="EP329" s="1375"/>
      <c r="EQ329" s="1376"/>
      <c r="ER329" s="1113"/>
      <c r="ES329" s="1113"/>
      <c r="ET329" s="1113"/>
      <c r="EU329" s="1113"/>
      <c r="EV329" s="1113"/>
      <c r="EW329" s="1113"/>
      <c r="EX329" s="1113"/>
      <c r="EY329" s="1113"/>
      <c r="EZ329" s="1114"/>
    </row>
    <row r="330" spans="1:156" ht="30" customHeight="1" x14ac:dyDescent="0.2">
      <c r="A330" s="207">
        <f t="shared" si="32"/>
        <v>319</v>
      </c>
      <c r="B330" s="1103"/>
      <c r="C330" s="1104"/>
      <c r="D330" s="1278"/>
      <c r="E330" s="1279"/>
      <c r="F330" s="1094" t="str">
        <f t="shared" si="34"/>
        <v/>
      </c>
      <c r="G330" s="1095"/>
      <c r="H330" s="1095"/>
      <c r="I330" s="1095"/>
      <c r="J330" s="1095"/>
      <c r="K330" s="1095"/>
      <c r="L330" s="1095"/>
      <c r="M330" s="1095"/>
      <c r="N330" s="1095"/>
      <c r="O330" s="1095"/>
      <c r="P330" s="1095"/>
      <c r="Q330" s="1095"/>
      <c r="R330" s="1095"/>
      <c r="S330" s="1095"/>
      <c r="T330" s="1095"/>
      <c r="U330" s="1095"/>
      <c r="V330" s="1095"/>
      <c r="W330" s="1096"/>
      <c r="X330" s="1299">
        <f t="shared" si="33"/>
        <v>0</v>
      </c>
      <c r="Y330" s="1300"/>
      <c r="Z330" s="1301"/>
      <c r="AA330" s="1100"/>
      <c r="AB330" s="1101"/>
      <c r="AC330" s="1102"/>
      <c r="AD330" s="1135"/>
      <c r="AE330" s="1136"/>
      <c r="AF330" s="1136"/>
      <c r="AG330" s="1137"/>
      <c r="AH330" s="1138"/>
      <c r="AI330" s="1139"/>
      <c r="AJ330" s="1140"/>
      <c r="AK330" s="1132"/>
      <c r="AL330" s="1133"/>
      <c r="AM330" s="1133"/>
      <c r="AN330" s="1133"/>
      <c r="AO330" s="1133"/>
      <c r="AP330" s="1134"/>
      <c r="AQ330" s="642" t="str">
        <f>IF(AK330="","",VLOOKUP(AK330,ﾃﾞｰﾀ一覧!$AH$4:$AR$66,2,FALSE))</f>
        <v/>
      </c>
      <c r="AR330" s="1084"/>
      <c r="AS330" s="1084"/>
      <c r="AT330" s="643" t="str">
        <f>IF(AK330="","",VLOOKUP(AK330,ﾃﾞｰﾀ一覧!$AH$4:$AR$66,3,FALSE))</f>
        <v/>
      </c>
      <c r="AU330" s="644" t="str">
        <f>IF(AK330="","",VLOOKUP(AK330,ﾃﾞｰﾀ一覧!$AH$4:$AR$66,5,FALSE))</f>
        <v/>
      </c>
      <c r="AV330" s="1084"/>
      <c r="AW330" s="1084"/>
      <c r="AX330" s="643" t="str">
        <f>IF(AK330="","",VLOOKUP(AK330,ﾃﾞｰﾀ一覧!$AH$4:$AR$66,6,FALSE))</f>
        <v/>
      </c>
      <c r="AY330" s="649" t="str">
        <f>IF(AK330="","",VLOOKUP(AK330,ﾃﾞｰﾀ一覧!$AH$4:$AR$66,8,FALSE))</f>
        <v/>
      </c>
      <c r="AZ330" s="1084"/>
      <c r="BA330" s="1084"/>
      <c r="BB330" s="388" t="str">
        <f>IF(AK330="","",VLOOKUP(AK330,ﾃﾞｰﾀ一覧!$AH$4:$AR$66,9,FALSE))</f>
        <v/>
      </c>
      <c r="BC330" s="1124"/>
      <c r="BD330" s="1125"/>
      <c r="BE330" s="1125"/>
      <c r="BF330" s="1124"/>
      <c r="BG330" s="1125"/>
      <c r="BH330" s="1125"/>
      <c r="BI330" s="1124"/>
      <c r="BJ330" s="1125"/>
      <c r="BK330" s="1150"/>
      <c r="BL330" s="1154"/>
      <c r="BM330" s="1155"/>
      <c r="BN330" s="1156"/>
      <c r="BO330" s="1109" t="str">
        <f>IF($AK330="","",IF($BF330="","",IF($BF330=ﾃﾞｰﾀ一覧!$U$37,"",IF($BF330=ﾃﾞｰﾀ一覧!$U$38,"",IF($AH330=ﾃﾞｰﾀ一覧!$U$25,VLOOKUP($AK330,ﾃﾞｰﾀ一覧!$AH$43:$AR$66,10,FALSE),VLOOKUP($AK330,ﾃﾞｰﾀ一覧!$AH$4:$AR$66,10,FALSE))))))</f>
        <v/>
      </c>
      <c r="BP330" s="1110"/>
      <c r="BQ330" s="1110"/>
      <c r="BR330" s="1111"/>
      <c r="BS330" s="1115">
        <f>IF($BL330="",0,VLOOKUP($BL330,ﾃﾞｰﾀ一覧!$AY$4:$BB$16,3,FALSE))</f>
        <v>0</v>
      </c>
      <c r="BT330" s="1115"/>
      <c r="BU330" s="1115"/>
      <c r="BV330" s="1112" t="str">
        <f>IF($BO330="","",IF($BF330=ﾃﾞｰﾀ一覧!$U$37,"",IF($BF330=ﾃﾞｰﾀ一覧!$U$38,"",IF($BO330=ﾃﾞｰﾀ一覧!$AT$27,ﾃﾞｰﾀ一覧!$AT$27,VLOOKUP($AK330,ﾃﾞｰﾀ一覧!$AH$4:$AR$66,11,FALSE)*IF($BO330=ﾃﾞｰﾀ一覧!$AT$17,($AR330+1)*($AV330+1),IF($BO330=ﾃﾞｰﾀ一覧!$AT$22,IF(COUNTIF($AD330,"*天端*"),ﾃﾞｰﾀ一覧!$AU$43/2,ﾃﾞｰﾀ一覧!$AU$43/3),IF($BO330=ﾃﾞｰﾀ一覧!$AT$20,$AR330*$AV330,IF($BO330=ﾃﾞｰﾀ一覧!$AT$21,$AV330,1))))))))</f>
        <v/>
      </c>
      <c r="BW330" s="1112"/>
      <c r="BX330" s="1112"/>
      <c r="BY330" s="1088" t="str">
        <f>IF($B330="","",IF($AH330="","",IF($CK330=ﾃﾞｰﾀ一覧!$U$53,ﾃﾞｰﾀ一覧!$U$61,IF($AH330=ﾃﾞｰﾀ一覧!$U$21,ﾃﾞｰﾀ一覧!$U$60,IF(OR($AH330=ﾃﾞｰﾀ一覧!$U$19,$AH330=ﾃﾞｰﾀ一覧!$U$20,$AH330=ﾃﾞｰﾀ一覧!$U$23,$AH330=ﾃﾞｰﾀ一覧!$U$22,$AH330=ﾃﾞｰﾀ一覧!$U$18,AH330=ﾃﾞｰﾀ一覧!$U$25),ﾃﾞｰﾀ一覧!$U$59,ﾃﾞｰﾀ一覧!$U$62)))))</f>
        <v/>
      </c>
      <c r="BZ330" s="1089"/>
      <c r="CA330" s="1113"/>
      <c r="CB330" s="1113"/>
      <c r="CC330" s="1113"/>
      <c r="CD330" s="1113"/>
      <c r="CE330" s="1113"/>
      <c r="CF330" s="1113"/>
      <c r="CG330" s="1113"/>
      <c r="CH330" s="1113"/>
      <c r="CI330" s="1114"/>
      <c r="CK330" s="240"/>
      <c r="CM330" s="378" t="str">
        <f t="shared" si="28"/>
        <v/>
      </c>
      <c r="CN330" s="379" t="str">
        <f t="shared" si="29"/>
        <v/>
      </c>
      <c r="CO330" s="379" t="str">
        <f t="shared" si="30"/>
        <v/>
      </c>
      <c r="CP330" s="380" t="str">
        <f t="shared" si="31"/>
        <v/>
      </c>
      <c r="CQ330" s="244"/>
      <c r="CR330" s="1100"/>
      <c r="CS330" s="1101"/>
      <c r="CT330" s="1102"/>
      <c r="CU330" s="1135"/>
      <c r="CV330" s="1136"/>
      <c r="CW330" s="1136"/>
      <c r="CX330" s="1137"/>
      <c r="CY330" s="1138"/>
      <c r="CZ330" s="1139"/>
      <c r="DA330" s="1140"/>
      <c r="DB330" s="1132"/>
      <c r="DC330" s="1133"/>
      <c r="DD330" s="1133"/>
      <c r="DE330" s="1133"/>
      <c r="DF330" s="1133"/>
      <c r="DG330" s="1134"/>
      <c r="DH330" s="580"/>
      <c r="DI330" s="1372"/>
      <c r="DJ330" s="1372"/>
      <c r="DK330" s="581"/>
      <c r="DL330" s="582"/>
      <c r="DM330" s="1372"/>
      <c r="DN330" s="1372"/>
      <c r="DO330" s="581"/>
      <c r="DP330" s="582"/>
      <c r="DQ330" s="1372"/>
      <c r="DR330" s="1372"/>
      <c r="DS330" s="583"/>
      <c r="DT330" s="1124"/>
      <c r="DU330" s="1125"/>
      <c r="DV330" s="1125"/>
      <c r="DW330" s="1157"/>
      <c r="DX330" s="1158"/>
      <c r="DY330" s="1159"/>
      <c r="DZ330" s="1362"/>
      <c r="EA330" s="1363"/>
      <c r="EB330" s="1362"/>
      <c r="EC330" s="1363"/>
      <c r="ED330" s="1362"/>
      <c r="EE330" s="1377"/>
      <c r="EF330" s="1378"/>
      <c r="EG330" s="1379"/>
      <c r="EH330" s="1379"/>
      <c r="EI330" s="1380"/>
      <c r="EJ330" s="1381"/>
      <c r="EK330" s="1381"/>
      <c r="EL330" s="1381"/>
      <c r="EM330" s="1382"/>
      <c r="EN330" s="1382"/>
      <c r="EO330" s="1382"/>
      <c r="EP330" s="1375"/>
      <c r="EQ330" s="1376"/>
      <c r="ER330" s="1113"/>
      <c r="ES330" s="1113"/>
      <c r="ET330" s="1113"/>
      <c r="EU330" s="1113"/>
      <c r="EV330" s="1113"/>
      <c r="EW330" s="1113"/>
      <c r="EX330" s="1113"/>
      <c r="EY330" s="1113"/>
      <c r="EZ330" s="1114"/>
    </row>
    <row r="331" spans="1:156" ht="30" customHeight="1" x14ac:dyDescent="0.2">
      <c r="A331" s="207">
        <f t="shared" si="32"/>
        <v>320</v>
      </c>
      <c r="B331" s="1103"/>
      <c r="C331" s="1104"/>
      <c r="D331" s="1278"/>
      <c r="E331" s="1279"/>
      <c r="F331" s="1094" t="str">
        <f t="shared" si="34"/>
        <v/>
      </c>
      <c r="G331" s="1095"/>
      <c r="H331" s="1095"/>
      <c r="I331" s="1095"/>
      <c r="J331" s="1095"/>
      <c r="K331" s="1095"/>
      <c r="L331" s="1095"/>
      <c r="M331" s="1095"/>
      <c r="N331" s="1095"/>
      <c r="O331" s="1095"/>
      <c r="P331" s="1095"/>
      <c r="Q331" s="1095"/>
      <c r="R331" s="1095"/>
      <c r="S331" s="1095"/>
      <c r="T331" s="1095"/>
      <c r="U331" s="1095"/>
      <c r="V331" s="1095"/>
      <c r="W331" s="1096"/>
      <c r="X331" s="1299">
        <f t="shared" si="33"/>
        <v>0</v>
      </c>
      <c r="Y331" s="1300"/>
      <c r="Z331" s="1301"/>
      <c r="AA331" s="1100"/>
      <c r="AB331" s="1101"/>
      <c r="AC331" s="1102"/>
      <c r="AD331" s="1135"/>
      <c r="AE331" s="1136"/>
      <c r="AF331" s="1136"/>
      <c r="AG331" s="1137"/>
      <c r="AH331" s="1138"/>
      <c r="AI331" s="1139"/>
      <c r="AJ331" s="1140"/>
      <c r="AK331" s="1132"/>
      <c r="AL331" s="1133"/>
      <c r="AM331" s="1133"/>
      <c r="AN331" s="1133"/>
      <c r="AO331" s="1133"/>
      <c r="AP331" s="1134"/>
      <c r="AQ331" s="642" t="str">
        <f>IF(AK331="","",VLOOKUP(AK331,ﾃﾞｰﾀ一覧!$AH$4:$AR$66,2,FALSE))</f>
        <v/>
      </c>
      <c r="AR331" s="1084"/>
      <c r="AS331" s="1084"/>
      <c r="AT331" s="643" t="str">
        <f>IF(AK331="","",VLOOKUP(AK331,ﾃﾞｰﾀ一覧!$AH$4:$AR$66,3,FALSE))</f>
        <v/>
      </c>
      <c r="AU331" s="644" t="str">
        <f>IF(AK331="","",VLOOKUP(AK331,ﾃﾞｰﾀ一覧!$AH$4:$AR$66,5,FALSE))</f>
        <v/>
      </c>
      <c r="AV331" s="1084"/>
      <c r="AW331" s="1084"/>
      <c r="AX331" s="643" t="str">
        <f>IF(AK331="","",VLOOKUP(AK331,ﾃﾞｰﾀ一覧!$AH$4:$AR$66,6,FALSE))</f>
        <v/>
      </c>
      <c r="AY331" s="649" t="str">
        <f>IF(AK331="","",VLOOKUP(AK331,ﾃﾞｰﾀ一覧!$AH$4:$AR$66,8,FALSE))</f>
        <v/>
      </c>
      <c r="AZ331" s="1084"/>
      <c r="BA331" s="1084"/>
      <c r="BB331" s="388" t="str">
        <f>IF(AK331="","",VLOOKUP(AK331,ﾃﾞｰﾀ一覧!$AH$4:$AR$66,9,FALSE))</f>
        <v/>
      </c>
      <c r="BC331" s="1124"/>
      <c r="BD331" s="1125"/>
      <c r="BE331" s="1125"/>
      <c r="BF331" s="1124"/>
      <c r="BG331" s="1125"/>
      <c r="BH331" s="1125"/>
      <c r="BI331" s="1157"/>
      <c r="BJ331" s="1158"/>
      <c r="BK331" s="1159"/>
      <c r="BL331" s="1154"/>
      <c r="BM331" s="1155"/>
      <c r="BN331" s="1156"/>
      <c r="BO331" s="1109" t="str">
        <f>IF($AK331="","",IF($BF331="","",IF($BF331=ﾃﾞｰﾀ一覧!$U$37,"",IF($BF331=ﾃﾞｰﾀ一覧!$U$38,"",IF($AH331=ﾃﾞｰﾀ一覧!$U$25,VLOOKUP($AK331,ﾃﾞｰﾀ一覧!$AH$43:$AR$66,10,FALSE),VLOOKUP($AK331,ﾃﾞｰﾀ一覧!$AH$4:$AR$66,10,FALSE))))))</f>
        <v/>
      </c>
      <c r="BP331" s="1110"/>
      <c r="BQ331" s="1110"/>
      <c r="BR331" s="1111"/>
      <c r="BS331" s="1115">
        <f>IF($BL331="",0,VLOOKUP($BL331,ﾃﾞｰﾀ一覧!$AY$4:$BB$16,3,FALSE))</f>
        <v>0</v>
      </c>
      <c r="BT331" s="1115"/>
      <c r="BU331" s="1115"/>
      <c r="BV331" s="1112" t="str">
        <f>IF($BO331="","",IF($BF331=ﾃﾞｰﾀ一覧!$U$37,"",IF($BF331=ﾃﾞｰﾀ一覧!$U$38,"",IF($BO331=ﾃﾞｰﾀ一覧!$AT$27,ﾃﾞｰﾀ一覧!$AT$27,VLOOKUP($AK331,ﾃﾞｰﾀ一覧!$AH$4:$AR$66,11,FALSE)*IF($BO331=ﾃﾞｰﾀ一覧!$AT$17,($AR331+1)*($AV331+1),IF($BO331=ﾃﾞｰﾀ一覧!$AT$22,IF(COUNTIF($AD331,"*天端*"),ﾃﾞｰﾀ一覧!$AU$43/2,ﾃﾞｰﾀ一覧!$AU$43/3),IF($BO331=ﾃﾞｰﾀ一覧!$AT$20,$AR331*$AV331,IF($BO331=ﾃﾞｰﾀ一覧!$AT$21,$AV331,1))))))))</f>
        <v/>
      </c>
      <c r="BW331" s="1112"/>
      <c r="BX331" s="1112"/>
      <c r="BY331" s="1088" t="str">
        <f>IF($B331="","",IF($AH331="","",IF($CK331=ﾃﾞｰﾀ一覧!$U$53,ﾃﾞｰﾀ一覧!$U$61,IF($AH331=ﾃﾞｰﾀ一覧!$U$21,ﾃﾞｰﾀ一覧!$U$60,IF(OR($AH331=ﾃﾞｰﾀ一覧!$U$19,$AH331=ﾃﾞｰﾀ一覧!$U$20,$AH331=ﾃﾞｰﾀ一覧!$U$23,$AH331=ﾃﾞｰﾀ一覧!$U$22,$AH331=ﾃﾞｰﾀ一覧!$U$18,AH331=ﾃﾞｰﾀ一覧!$U$25),ﾃﾞｰﾀ一覧!$U$59,ﾃﾞｰﾀ一覧!$U$62)))))</f>
        <v/>
      </c>
      <c r="BZ331" s="1089"/>
      <c r="CA331" s="1113"/>
      <c r="CB331" s="1113"/>
      <c r="CC331" s="1113"/>
      <c r="CD331" s="1113"/>
      <c r="CE331" s="1113"/>
      <c r="CF331" s="1113"/>
      <c r="CG331" s="1113"/>
      <c r="CH331" s="1113"/>
      <c r="CI331" s="1114"/>
      <c r="CK331" s="240"/>
      <c r="CM331" s="378" t="str">
        <f t="shared" si="28"/>
        <v/>
      </c>
      <c r="CN331" s="379" t="str">
        <f t="shared" si="29"/>
        <v/>
      </c>
      <c r="CO331" s="379" t="str">
        <f t="shared" si="30"/>
        <v/>
      </c>
      <c r="CP331" s="380" t="str">
        <f t="shared" si="31"/>
        <v/>
      </c>
      <c r="CQ331" s="244"/>
      <c r="CR331" s="1100"/>
      <c r="CS331" s="1101"/>
      <c r="CT331" s="1102"/>
      <c r="CU331" s="1135"/>
      <c r="CV331" s="1136"/>
      <c r="CW331" s="1136"/>
      <c r="CX331" s="1137"/>
      <c r="CY331" s="1138"/>
      <c r="CZ331" s="1139"/>
      <c r="DA331" s="1140"/>
      <c r="DB331" s="1132"/>
      <c r="DC331" s="1133"/>
      <c r="DD331" s="1133"/>
      <c r="DE331" s="1133"/>
      <c r="DF331" s="1133"/>
      <c r="DG331" s="1134"/>
      <c r="DH331" s="580"/>
      <c r="DI331" s="1084"/>
      <c r="DJ331" s="1084"/>
      <c r="DK331" s="581"/>
      <c r="DL331" s="582"/>
      <c r="DM331" s="1084"/>
      <c r="DN331" s="1084"/>
      <c r="DO331" s="581"/>
      <c r="DP331" s="582"/>
      <c r="DQ331" s="1084"/>
      <c r="DR331" s="1084"/>
      <c r="DS331" s="583"/>
      <c r="DT331" s="1124"/>
      <c r="DU331" s="1125"/>
      <c r="DV331" s="1125"/>
      <c r="DW331" s="1124"/>
      <c r="DX331" s="1125"/>
      <c r="DY331" s="1150"/>
      <c r="DZ331" s="1362"/>
      <c r="EA331" s="1363"/>
      <c r="EB331" s="1362"/>
      <c r="EC331" s="1363"/>
      <c r="ED331" s="1362"/>
      <c r="EE331" s="1377"/>
      <c r="EF331" s="1378"/>
      <c r="EG331" s="1379"/>
      <c r="EH331" s="1379"/>
      <c r="EI331" s="1380"/>
      <c r="EJ331" s="1381"/>
      <c r="EK331" s="1381"/>
      <c r="EL331" s="1381"/>
      <c r="EM331" s="1382"/>
      <c r="EN331" s="1382"/>
      <c r="EO331" s="1382"/>
      <c r="EP331" s="1375"/>
      <c r="EQ331" s="1376"/>
      <c r="ER331" s="1113"/>
      <c r="ES331" s="1113"/>
      <c r="ET331" s="1113"/>
      <c r="EU331" s="1113"/>
      <c r="EV331" s="1113"/>
      <c r="EW331" s="1113"/>
      <c r="EX331" s="1113"/>
      <c r="EY331" s="1113"/>
      <c r="EZ331" s="1114"/>
    </row>
    <row r="332" spans="1:156" ht="30" customHeight="1" x14ac:dyDescent="0.2">
      <c r="A332" s="207">
        <f t="shared" si="32"/>
        <v>321</v>
      </c>
      <c r="B332" s="1103"/>
      <c r="C332" s="1104"/>
      <c r="D332" s="1278"/>
      <c r="E332" s="1279"/>
      <c r="F332" s="1094" t="str">
        <f t="shared" si="34"/>
        <v/>
      </c>
      <c r="G332" s="1095"/>
      <c r="H332" s="1095"/>
      <c r="I332" s="1095"/>
      <c r="J332" s="1095"/>
      <c r="K332" s="1095"/>
      <c r="L332" s="1095"/>
      <c r="M332" s="1095"/>
      <c r="N332" s="1095"/>
      <c r="O332" s="1095"/>
      <c r="P332" s="1095"/>
      <c r="Q332" s="1095"/>
      <c r="R332" s="1095"/>
      <c r="S332" s="1095"/>
      <c r="T332" s="1095"/>
      <c r="U332" s="1095"/>
      <c r="V332" s="1095"/>
      <c r="W332" s="1096"/>
      <c r="X332" s="1299">
        <f t="shared" si="33"/>
        <v>0</v>
      </c>
      <c r="Y332" s="1300"/>
      <c r="Z332" s="1301"/>
      <c r="AA332" s="1100"/>
      <c r="AB332" s="1101"/>
      <c r="AC332" s="1102"/>
      <c r="AD332" s="1135"/>
      <c r="AE332" s="1136"/>
      <c r="AF332" s="1136"/>
      <c r="AG332" s="1137"/>
      <c r="AH332" s="1138"/>
      <c r="AI332" s="1139"/>
      <c r="AJ332" s="1140"/>
      <c r="AK332" s="1132"/>
      <c r="AL332" s="1133"/>
      <c r="AM332" s="1133"/>
      <c r="AN332" s="1133"/>
      <c r="AO332" s="1133"/>
      <c r="AP332" s="1134"/>
      <c r="AQ332" s="642" t="str">
        <f>IF(AK332="","",VLOOKUP(AK332,ﾃﾞｰﾀ一覧!$AH$4:$AR$66,2,FALSE))</f>
        <v/>
      </c>
      <c r="AR332" s="1084"/>
      <c r="AS332" s="1084"/>
      <c r="AT332" s="643" t="str">
        <f>IF(AK332="","",VLOOKUP(AK332,ﾃﾞｰﾀ一覧!$AH$4:$AR$66,3,FALSE))</f>
        <v/>
      </c>
      <c r="AU332" s="644" t="str">
        <f>IF(AK332="","",VLOOKUP(AK332,ﾃﾞｰﾀ一覧!$AH$4:$AR$66,5,FALSE))</f>
        <v/>
      </c>
      <c r="AV332" s="1084"/>
      <c r="AW332" s="1084"/>
      <c r="AX332" s="643" t="str">
        <f>IF(AK332="","",VLOOKUP(AK332,ﾃﾞｰﾀ一覧!$AH$4:$AR$66,6,FALSE))</f>
        <v/>
      </c>
      <c r="AY332" s="649" t="str">
        <f>IF(AK332="","",VLOOKUP(AK332,ﾃﾞｰﾀ一覧!$AH$4:$AR$66,8,FALSE))</f>
        <v/>
      </c>
      <c r="AZ332" s="1084"/>
      <c r="BA332" s="1084"/>
      <c r="BB332" s="388" t="str">
        <f>IF(AK332="","",VLOOKUP(AK332,ﾃﾞｰﾀ一覧!$AH$4:$AR$66,9,FALSE))</f>
        <v/>
      </c>
      <c r="BC332" s="1124"/>
      <c r="BD332" s="1125"/>
      <c r="BE332" s="1125"/>
      <c r="BF332" s="1124"/>
      <c r="BG332" s="1125"/>
      <c r="BH332" s="1125"/>
      <c r="BI332" s="1124"/>
      <c r="BJ332" s="1125"/>
      <c r="BK332" s="1150"/>
      <c r="BL332" s="1154"/>
      <c r="BM332" s="1155"/>
      <c r="BN332" s="1156"/>
      <c r="BO332" s="1109" t="str">
        <f>IF($AK332="","",IF($BF332="","",IF($BF332=ﾃﾞｰﾀ一覧!$U$37,"",IF($BF332=ﾃﾞｰﾀ一覧!$U$38,"",IF($AH332=ﾃﾞｰﾀ一覧!$U$25,VLOOKUP($AK332,ﾃﾞｰﾀ一覧!$AH$43:$AR$66,10,FALSE),VLOOKUP($AK332,ﾃﾞｰﾀ一覧!$AH$4:$AR$66,10,FALSE))))))</f>
        <v/>
      </c>
      <c r="BP332" s="1110"/>
      <c r="BQ332" s="1110"/>
      <c r="BR332" s="1111"/>
      <c r="BS332" s="1115">
        <f>IF($BL332="",0,VLOOKUP($BL332,ﾃﾞｰﾀ一覧!$AY$4:$BB$16,3,FALSE))</f>
        <v>0</v>
      </c>
      <c r="BT332" s="1115"/>
      <c r="BU332" s="1115"/>
      <c r="BV332" s="1112" t="str">
        <f>IF($BO332="","",IF($BF332=ﾃﾞｰﾀ一覧!$U$37,"",IF($BF332=ﾃﾞｰﾀ一覧!$U$38,"",IF($BO332=ﾃﾞｰﾀ一覧!$AT$27,ﾃﾞｰﾀ一覧!$AT$27,VLOOKUP($AK332,ﾃﾞｰﾀ一覧!$AH$4:$AR$66,11,FALSE)*IF($BO332=ﾃﾞｰﾀ一覧!$AT$17,($AR332+1)*($AV332+1),IF($BO332=ﾃﾞｰﾀ一覧!$AT$22,IF(COUNTIF($AD332,"*天端*"),ﾃﾞｰﾀ一覧!$AU$43/2,ﾃﾞｰﾀ一覧!$AU$43/3),IF($BO332=ﾃﾞｰﾀ一覧!$AT$20,$AR332*$AV332,IF($BO332=ﾃﾞｰﾀ一覧!$AT$21,$AV332,1))))))))</f>
        <v/>
      </c>
      <c r="BW332" s="1112"/>
      <c r="BX332" s="1112"/>
      <c r="BY332" s="1088" t="str">
        <f>IF($B332="","",IF($AH332="","",IF($CK332=ﾃﾞｰﾀ一覧!$U$53,ﾃﾞｰﾀ一覧!$U$61,IF($AH332=ﾃﾞｰﾀ一覧!$U$21,ﾃﾞｰﾀ一覧!$U$60,IF(OR($AH332=ﾃﾞｰﾀ一覧!$U$19,$AH332=ﾃﾞｰﾀ一覧!$U$20,$AH332=ﾃﾞｰﾀ一覧!$U$23,$AH332=ﾃﾞｰﾀ一覧!$U$22,$AH332=ﾃﾞｰﾀ一覧!$U$18,AH332=ﾃﾞｰﾀ一覧!$U$25),ﾃﾞｰﾀ一覧!$U$59,ﾃﾞｰﾀ一覧!$U$62)))))</f>
        <v/>
      </c>
      <c r="BZ332" s="1089"/>
      <c r="CA332" s="1113"/>
      <c r="CB332" s="1113"/>
      <c r="CC332" s="1113"/>
      <c r="CD332" s="1113"/>
      <c r="CE332" s="1113"/>
      <c r="CF332" s="1113"/>
      <c r="CG332" s="1113"/>
      <c r="CH332" s="1113"/>
      <c r="CI332" s="1114"/>
      <c r="CK332" s="240"/>
      <c r="CM332" s="378" t="str">
        <f t="shared" ref="CM332:CM395" si="35">IF($CK332="","",IF($BF332=$CM$10,$B332,""))</f>
        <v/>
      </c>
      <c r="CN332" s="379" t="str">
        <f t="shared" ref="CN332:CN395" si="36">IF($CK332="","",IF($BF332=$CN$10,$B332,""))</f>
        <v/>
      </c>
      <c r="CO332" s="379" t="str">
        <f t="shared" ref="CO332:CO395" si="37">IF($CK332="","",IF($BF332=$CO$10,$B332,""))</f>
        <v/>
      </c>
      <c r="CP332" s="380" t="str">
        <f t="shared" ref="CP332:CP395" si="38">IF($CK332="","",IF($BF332=$CP$10,$B332,""))</f>
        <v/>
      </c>
      <c r="CQ332" s="244"/>
      <c r="CR332" s="1100"/>
      <c r="CS332" s="1101"/>
      <c r="CT332" s="1102"/>
      <c r="CU332" s="1135"/>
      <c r="CV332" s="1136"/>
      <c r="CW332" s="1136"/>
      <c r="CX332" s="1137"/>
      <c r="CY332" s="1138"/>
      <c r="CZ332" s="1139"/>
      <c r="DA332" s="1140"/>
      <c r="DB332" s="1132"/>
      <c r="DC332" s="1133"/>
      <c r="DD332" s="1133"/>
      <c r="DE332" s="1133"/>
      <c r="DF332" s="1133"/>
      <c r="DG332" s="1134"/>
      <c r="DH332" s="580"/>
      <c r="DI332" s="1084"/>
      <c r="DJ332" s="1084"/>
      <c r="DK332" s="581"/>
      <c r="DL332" s="582"/>
      <c r="DM332" s="1084"/>
      <c r="DN332" s="1084"/>
      <c r="DO332" s="581"/>
      <c r="DP332" s="582"/>
      <c r="DQ332" s="1084"/>
      <c r="DR332" s="1084"/>
      <c r="DS332" s="583"/>
      <c r="DT332" s="1124"/>
      <c r="DU332" s="1125"/>
      <c r="DV332" s="1125"/>
      <c r="DW332" s="1124"/>
      <c r="DX332" s="1125"/>
      <c r="DY332" s="1150"/>
      <c r="DZ332" s="1362"/>
      <c r="EA332" s="1363"/>
      <c r="EB332" s="1362"/>
      <c r="EC332" s="1363"/>
      <c r="ED332" s="1362"/>
      <c r="EE332" s="1377"/>
      <c r="EF332" s="1378"/>
      <c r="EG332" s="1379"/>
      <c r="EH332" s="1379"/>
      <c r="EI332" s="1380"/>
      <c r="EJ332" s="1381"/>
      <c r="EK332" s="1381"/>
      <c r="EL332" s="1381"/>
      <c r="EM332" s="1382"/>
      <c r="EN332" s="1382"/>
      <c r="EO332" s="1382"/>
      <c r="EP332" s="1375"/>
      <c r="EQ332" s="1376"/>
      <c r="ER332" s="1113"/>
      <c r="ES332" s="1113"/>
      <c r="ET332" s="1113"/>
      <c r="EU332" s="1113"/>
      <c r="EV332" s="1113"/>
      <c r="EW332" s="1113"/>
      <c r="EX332" s="1113"/>
      <c r="EY332" s="1113"/>
      <c r="EZ332" s="1114"/>
    </row>
    <row r="333" spans="1:156" ht="30" customHeight="1" x14ac:dyDescent="0.2">
      <c r="A333" s="207">
        <f t="shared" si="32"/>
        <v>322</v>
      </c>
      <c r="B333" s="1103"/>
      <c r="C333" s="1104"/>
      <c r="D333" s="1278"/>
      <c r="E333" s="1279"/>
      <c r="F333" s="1094" t="str">
        <f t="shared" si="34"/>
        <v/>
      </c>
      <c r="G333" s="1095"/>
      <c r="H333" s="1095"/>
      <c r="I333" s="1095"/>
      <c r="J333" s="1095"/>
      <c r="K333" s="1095"/>
      <c r="L333" s="1095"/>
      <c r="M333" s="1095"/>
      <c r="N333" s="1095"/>
      <c r="O333" s="1095"/>
      <c r="P333" s="1095"/>
      <c r="Q333" s="1095"/>
      <c r="R333" s="1095"/>
      <c r="S333" s="1095"/>
      <c r="T333" s="1095"/>
      <c r="U333" s="1095"/>
      <c r="V333" s="1095"/>
      <c r="W333" s="1096"/>
      <c r="X333" s="1299">
        <f t="shared" si="33"/>
        <v>0</v>
      </c>
      <c r="Y333" s="1300"/>
      <c r="Z333" s="1301"/>
      <c r="AA333" s="1100"/>
      <c r="AB333" s="1101"/>
      <c r="AC333" s="1102"/>
      <c r="AD333" s="1135"/>
      <c r="AE333" s="1136"/>
      <c r="AF333" s="1136"/>
      <c r="AG333" s="1137"/>
      <c r="AH333" s="1138"/>
      <c r="AI333" s="1139"/>
      <c r="AJ333" s="1140"/>
      <c r="AK333" s="1132"/>
      <c r="AL333" s="1133"/>
      <c r="AM333" s="1133"/>
      <c r="AN333" s="1133"/>
      <c r="AO333" s="1133"/>
      <c r="AP333" s="1134"/>
      <c r="AQ333" s="642" t="str">
        <f>IF(AK333="","",VLOOKUP(AK333,ﾃﾞｰﾀ一覧!$AH$4:$AR$66,2,FALSE))</f>
        <v/>
      </c>
      <c r="AR333" s="1084"/>
      <c r="AS333" s="1084"/>
      <c r="AT333" s="643" t="str">
        <f>IF(AK333="","",VLOOKUP(AK333,ﾃﾞｰﾀ一覧!$AH$4:$AR$66,3,FALSE))</f>
        <v/>
      </c>
      <c r="AU333" s="644" t="str">
        <f>IF(AK333="","",VLOOKUP(AK333,ﾃﾞｰﾀ一覧!$AH$4:$AR$66,5,FALSE))</f>
        <v/>
      </c>
      <c r="AV333" s="1084"/>
      <c r="AW333" s="1084"/>
      <c r="AX333" s="643" t="str">
        <f>IF(AK333="","",VLOOKUP(AK333,ﾃﾞｰﾀ一覧!$AH$4:$AR$66,6,FALSE))</f>
        <v/>
      </c>
      <c r="AY333" s="649" t="str">
        <f>IF(AK333="","",VLOOKUP(AK333,ﾃﾞｰﾀ一覧!$AH$4:$AR$66,8,FALSE))</f>
        <v/>
      </c>
      <c r="AZ333" s="1084"/>
      <c r="BA333" s="1084"/>
      <c r="BB333" s="388" t="str">
        <f>IF(AK333="","",VLOOKUP(AK333,ﾃﾞｰﾀ一覧!$AH$4:$AR$66,9,FALSE))</f>
        <v/>
      </c>
      <c r="BC333" s="1124"/>
      <c r="BD333" s="1125"/>
      <c r="BE333" s="1125"/>
      <c r="BF333" s="1124"/>
      <c r="BG333" s="1125"/>
      <c r="BH333" s="1125"/>
      <c r="BI333" s="1124"/>
      <c r="BJ333" s="1125"/>
      <c r="BK333" s="1150"/>
      <c r="BL333" s="1154"/>
      <c r="BM333" s="1155"/>
      <c r="BN333" s="1156"/>
      <c r="BO333" s="1109" t="str">
        <f>IF($AK333="","",IF($BF333="","",IF($BF333=ﾃﾞｰﾀ一覧!$U$37,"",IF($BF333=ﾃﾞｰﾀ一覧!$U$38,"",IF($AH333=ﾃﾞｰﾀ一覧!$U$25,VLOOKUP($AK333,ﾃﾞｰﾀ一覧!$AH$43:$AR$66,10,FALSE),VLOOKUP($AK333,ﾃﾞｰﾀ一覧!$AH$4:$AR$66,10,FALSE))))))</f>
        <v/>
      </c>
      <c r="BP333" s="1110"/>
      <c r="BQ333" s="1110"/>
      <c r="BR333" s="1111"/>
      <c r="BS333" s="1115">
        <f>IF($BL333="",0,VLOOKUP($BL333,ﾃﾞｰﾀ一覧!$AY$4:$BB$16,3,FALSE))</f>
        <v>0</v>
      </c>
      <c r="BT333" s="1115"/>
      <c r="BU333" s="1115"/>
      <c r="BV333" s="1112" t="str">
        <f>IF($BO333="","",IF($BF333=ﾃﾞｰﾀ一覧!$U$37,"",IF($BF333=ﾃﾞｰﾀ一覧!$U$38,"",IF($BO333=ﾃﾞｰﾀ一覧!$AT$27,ﾃﾞｰﾀ一覧!$AT$27,VLOOKUP($AK333,ﾃﾞｰﾀ一覧!$AH$4:$AR$66,11,FALSE)*IF($BO333=ﾃﾞｰﾀ一覧!$AT$17,($AR333+1)*($AV333+1),IF($BO333=ﾃﾞｰﾀ一覧!$AT$22,IF(COUNTIF($AD333,"*天端*"),ﾃﾞｰﾀ一覧!$AU$43/2,ﾃﾞｰﾀ一覧!$AU$43/3),IF($BO333=ﾃﾞｰﾀ一覧!$AT$20,$AR333*$AV333,IF($BO333=ﾃﾞｰﾀ一覧!$AT$21,$AV333,1))))))))</f>
        <v/>
      </c>
      <c r="BW333" s="1112"/>
      <c r="BX333" s="1112"/>
      <c r="BY333" s="1088" t="str">
        <f>IF($B333="","",IF($AH333="","",IF($CK333=ﾃﾞｰﾀ一覧!$U$53,ﾃﾞｰﾀ一覧!$U$61,IF($AH333=ﾃﾞｰﾀ一覧!$U$21,ﾃﾞｰﾀ一覧!$U$60,IF(OR($AH333=ﾃﾞｰﾀ一覧!$U$19,$AH333=ﾃﾞｰﾀ一覧!$U$20,$AH333=ﾃﾞｰﾀ一覧!$U$23,$AH333=ﾃﾞｰﾀ一覧!$U$22,$AH333=ﾃﾞｰﾀ一覧!$U$18,AH333=ﾃﾞｰﾀ一覧!$U$25),ﾃﾞｰﾀ一覧!$U$59,ﾃﾞｰﾀ一覧!$U$62)))))</f>
        <v/>
      </c>
      <c r="BZ333" s="1089"/>
      <c r="CA333" s="1113"/>
      <c r="CB333" s="1113"/>
      <c r="CC333" s="1113"/>
      <c r="CD333" s="1113"/>
      <c r="CE333" s="1113"/>
      <c r="CF333" s="1113"/>
      <c r="CG333" s="1113"/>
      <c r="CH333" s="1113"/>
      <c r="CI333" s="1114"/>
      <c r="CK333" s="240"/>
      <c r="CM333" s="378" t="str">
        <f t="shared" si="35"/>
        <v/>
      </c>
      <c r="CN333" s="379" t="str">
        <f t="shared" si="36"/>
        <v/>
      </c>
      <c r="CO333" s="379" t="str">
        <f t="shared" si="37"/>
        <v/>
      </c>
      <c r="CP333" s="380" t="str">
        <f t="shared" si="38"/>
        <v/>
      </c>
      <c r="CQ333" s="244"/>
      <c r="CR333" s="1100"/>
      <c r="CS333" s="1101"/>
      <c r="CT333" s="1102"/>
      <c r="CU333" s="1135"/>
      <c r="CV333" s="1136"/>
      <c r="CW333" s="1136"/>
      <c r="CX333" s="1137"/>
      <c r="CY333" s="1138"/>
      <c r="CZ333" s="1139"/>
      <c r="DA333" s="1140"/>
      <c r="DB333" s="1132"/>
      <c r="DC333" s="1133"/>
      <c r="DD333" s="1133"/>
      <c r="DE333" s="1133"/>
      <c r="DF333" s="1133"/>
      <c r="DG333" s="1134"/>
      <c r="DH333" s="580"/>
      <c r="DI333" s="1084"/>
      <c r="DJ333" s="1084"/>
      <c r="DK333" s="581"/>
      <c r="DL333" s="582"/>
      <c r="DM333" s="1084"/>
      <c r="DN333" s="1084"/>
      <c r="DO333" s="581"/>
      <c r="DP333" s="582"/>
      <c r="DQ333" s="1084"/>
      <c r="DR333" s="1084"/>
      <c r="DS333" s="583"/>
      <c r="DT333" s="1124"/>
      <c r="DU333" s="1125"/>
      <c r="DV333" s="1125"/>
      <c r="DW333" s="1124"/>
      <c r="DX333" s="1125"/>
      <c r="DY333" s="1150"/>
      <c r="DZ333" s="1362"/>
      <c r="EA333" s="1363"/>
      <c r="EB333" s="1362"/>
      <c r="EC333" s="1363"/>
      <c r="ED333" s="1362"/>
      <c r="EE333" s="1377"/>
      <c r="EF333" s="1378"/>
      <c r="EG333" s="1379"/>
      <c r="EH333" s="1379"/>
      <c r="EI333" s="1380"/>
      <c r="EJ333" s="1381"/>
      <c r="EK333" s="1381"/>
      <c r="EL333" s="1381"/>
      <c r="EM333" s="1382"/>
      <c r="EN333" s="1382"/>
      <c r="EO333" s="1382"/>
      <c r="EP333" s="1375"/>
      <c r="EQ333" s="1376"/>
      <c r="ER333" s="1113"/>
      <c r="ES333" s="1113"/>
      <c r="ET333" s="1113"/>
      <c r="EU333" s="1113"/>
      <c r="EV333" s="1113"/>
      <c r="EW333" s="1113"/>
      <c r="EX333" s="1113"/>
      <c r="EY333" s="1113"/>
      <c r="EZ333" s="1114"/>
    </row>
    <row r="334" spans="1:156" ht="30" customHeight="1" x14ac:dyDescent="0.2">
      <c r="A334" s="207">
        <f t="shared" ref="A334:A397" si="39">A333+1</f>
        <v>323</v>
      </c>
      <c r="B334" s="1103"/>
      <c r="C334" s="1104"/>
      <c r="D334" s="1092"/>
      <c r="E334" s="1093"/>
      <c r="F334" s="1094" t="str">
        <f t="shared" si="34"/>
        <v/>
      </c>
      <c r="G334" s="1095"/>
      <c r="H334" s="1095"/>
      <c r="I334" s="1095"/>
      <c r="J334" s="1095"/>
      <c r="K334" s="1095"/>
      <c r="L334" s="1095"/>
      <c r="M334" s="1095"/>
      <c r="N334" s="1095"/>
      <c r="O334" s="1095"/>
      <c r="P334" s="1095"/>
      <c r="Q334" s="1095"/>
      <c r="R334" s="1095"/>
      <c r="S334" s="1095"/>
      <c r="T334" s="1095"/>
      <c r="U334" s="1095"/>
      <c r="V334" s="1095"/>
      <c r="W334" s="1096"/>
      <c r="X334" s="1299">
        <f t="shared" ref="X334:X397" si="40">$DT334</f>
        <v>0</v>
      </c>
      <c r="Y334" s="1300"/>
      <c r="Z334" s="1301"/>
      <c r="AA334" s="1100"/>
      <c r="AB334" s="1101"/>
      <c r="AC334" s="1102"/>
      <c r="AD334" s="1135"/>
      <c r="AE334" s="1136"/>
      <c r="AF334" s="1136"/>
      <c r="AG334" s="1137"/>
      <c r="AH334" s="1138"/>
      <c r="AI334" s="1139"/>
      <c r="AJ334" s="1140"/>
      <c r="AK334" s="1132"/>
      <c r="AL334" s="1133"/>
      <c r="AM334" s="1133"/>
      <c r="AN334" s="1133"/>
      <c r="AO334" s="1133"/>
      <c r="AP334" s="1134"/>
      <c r="AQ334" s="642" t="str">
        <f>IF(AK334="","",VLOOKUP(AK334,ﾃﾞｰﾀ一覧!$AH$4:$AR$66,2,FALSE))</f>
        <v/>
      </c>
      <c r="AR334" s="1084"/>
      <c r="AS334" s="1084"/>
      <c r="AT334" s="643" t="str">
        <f>IF(AK334="","",VLOOKUP(AK334,ﾃﾞｰﾀ一覧!$AH$4:$AR$66,3,FALSE))</f>
        <v/>
      </c>
      <c r="AU334" s="644" t="str">
        <f>IF(AK334="","",VLOOKUP(AK334,ﾃﾞｰﾀ一覧!$AH$4:$AR$66,5,FALSE))</f>
        <v/>
      </c>
      <c r="AV334" s="1084"/>
      <c r="AW334" s="1084"/>
      <c r="AX334" s="643" t="str">
        <f>IF(AK334="","",VLOOKUP(AK334,ﾃﾞｰﾀ一覧!$AH$4:$AR$66,6,FALSE))</f>
        <v/>
      </c>
      <c r="AY334" s="649" t="str">
        <f>IF(AK334="","",VLOOKUP(AK334,ﾃﾞｰﾀ一覧!$AH$4:$AR$66,8,FALSE))</f>
        <v/>
      </c>
      <c r="AZ334" s="1084"/>
      <c r="BA334" s="1084"/>
      <c r="BB334" s="388" t="str">
        <f>IF(AK334="","",VLOOKUP(AK334,ﾃﾞｰﾀ一覧!$AH$4:$AR$66,9,FALSE))</f>
        <v/>
      </c>
      <c r="BC334" s="1124"/>
      <c r="BD334" s="1125"/>
      <c r="BE334" s="1125"/>
      <c r="BF334" s="1124"/>
      <c r="BG334" s="1125"/>
      <c r="BH334" s="1125"/>
      <c r="BI334" s="1124"/>
      <c r="BJ334" s="1125"/>
      <c r="BK334" s="1150"/>
      <c r="BL334" s="1154"/>
      <c r="BM334" s="1155"/>
      <c r="BN334" s="1156"/>
      <c r="BO334" s="1109" t="str">
        <f>IF($AK334="","",IF($BF334="","",IF($BF334=ﾃﾞｰﾀ一覧!$U$37,"",IF($BF334=ﾃﾞｰﾀ一覧!$U$38,"",IF($AH334=ﾃﾞｰﾀ一覧!$U$25,VLOOKUP($AK334,ﾃﾞｰﾀ一覧!$AH$43:$AR$66,10,FALSE),VLOOKUP($AK334,ﾃﾞｰﾀ一覧!$AH$4:$AR$66,10,FALSE))))))</f>
        <v/>
      </c>
      <c r="BP334" s="1110"/>
      <c r="BQ334" s="1110"/>
      <c r="BR334" s="1111"/>
      <c r="BS334" s="1115">
        <f>IF($BL334="",0,VLOOKUP($BL334,ﾃﾞｰﾀ一覧!$AY$4:$BB$16,3,FALSE))</f>
        <v>0</v>
      </c>
      <c r="BT334" s="1115"/>
      <c r="BU334" s="1115"/>
      <c r="BV334" s="1112" t="str">
        <f>IF($BO334="","",IF($BF334=ﾃﾞｰﾀ一覧!$U$37,"",IF($BF334=ﾃﾞｰﾀ一覧!$U$38,"",IF($BO334=ﾃﾞｰﾀ一覧!$AT$27,ﾃﾞｰﾀ一覧!$AT$27,VLOOKUP($AK334,ﾃﾞｰﾀ一覧!$AH$4:$AR$66,11,FALSE)*IF($BO334=ﾃﾞｰﾀ一覧!$AT$17,($AR334+1)*($AV334+1),IF($BO334=ﾃﾞｰﾀ一覧!$AT$22,IF(COUNTIF($AD334,"*天端*"),ﾃﾞｰﾀ一覧!$AU$43/2,ﾃﾞｰﾀ一覧!$AU$43/3),IF($BO334=ﾃﾞｰﾀ一覧!$AT$20,$AR334*$AV334,IF($BO334=ﾃﾞｰﾀ一覧!$AT$21,$AV334,1))))))))</f>
        <v/>
      </c>
      <c r="BW334" s="1112"/>
      <c r="BX334" s="1112"/>
      <c r="BY334" s="1088" t="str">
        <f>IF($B334="","",IF($AH334="","",IF($CK334=ﾃﾞｰﾀ一覧!$U$53,ﾃﾞｰﾀ一覧!$U$61,IF($AH334=ﾃﾞｰﾀ一覧!$U$21,ﾃﾞｰﾀ一覧!$U$60,IF(OR($AH334=ﾃﾞｰﾀ一覧!$U$19,$AH334=ﾃﾞｰﾀ一覧!$U$20,$AH334=ﾃﾞｰﾀ一覧!$U$23,$AH334=ﾃﾞｰﾀ一覧!$U$22,$AH334=ﾃﾞｰﾀ一覧!$U$18,AH334=ﾃﾞｰﾀ一覧!$U$25),ﾃﾞｰﾀ一覧!$U$59,ﾃﾞｰﾀ一覧!$U$62)))))</f>
        <v/>
      </c>
      <c r="BZ334" s="1089"/>
      <c r="CA334" s="1113"/>
      <c r="CB334" s="1113"/>
      <c r="CC334" s="1113"/>
      <c r="CD334" s="1113"/>
      <c r="CE334" s="1113"/>
      <c r="CF334" s="1113"/>
      <c r="CG334" s="1113"/>
      <c r="CH334" s="1113"/>
      <c r="CI334" s="1114"/>
      <c r="CK334" s="240"/>
      <c r="CM334" s="378" t="str">
        <f t="shared" si="35"/>
        <v/>
      </c>
      <c r="CN334" s="379" t="str">
        <f t="shared" si="36"/>
        <v/>
      </c>
      <c r="CO334" s="379" t="str">
        <f t="shared" si="37"/>
        <v/>
      </c>
      <c r="CP334" s="380" t="str">
        <f t="shared" si="38"/>
        <v/>
      </c>
      <c r="CQ334" s="244"/>
      <c r="CR334" s="1100"/>
      <c r="CS334" s="1101"/>
      <c r="CT334" s="1102"/>
      <c r="CU334" s="1135"/>
      <c r="CV334" s="1136"/>
      <c r="CW334" s="1136"/>
      <c r="CX334" s="1137"/>
      <c r="CY334" s="1138"/>
      <c r="CZ334" s="1139"/>
      <c r="DA334" s="1140"/>
      <c r="DB334" s="1132"/>
      <c r="DC334" s="1133"/>
      <c r="DD334" s="1133"/>
      <c r="DE334" s="1133"/>
      <c r="DF334" s="1133"/>
      <c r="DG334" s="1134"/>
      <c r="DH334" s="580"/>
      <c r="DI334" s="1084"/>
      <c r="DJ334" s="1084"/>
      <c r="DK334" s="581"/>
      <c r="DL334" s="582"/>
      <c r="DM334" s="1084"/>
      <c r="DN334" s="1084"/>
      <c r="DO334" s="581"/>
      <c r="DP334" s="582"/>
      <c r="DQ334" s="1084"/>
      <c r="DR334" s="1084"/>
      <c r="DS334" s="583"/>
      <c r="DT334" s="1124"/>
      <c r="DU334" s="1125"/>
      <c r="DV334" s="1125"/>
      <c r="DW334" s="1124"/>
      <c r="DX334" s="1125"/>
      <c r="DY334" s="1150"/>
      <c r="DZ334" s="1362"/>
      <c r="EA334" s="1363"/>
      <c r="EB334" s="1362"/>
      <c r="EC334" s="1363"/>
      <c r="ED334" s="1362"/>
      <c r="EE334" s="1377"/>
      <c r="EF334" s="1378"/>
      <c r="EG334" s="1379"/>
      <c r="EH334" s="1379"/>
      <c r="EI334" s="1380"/>
      <c r="EJ334" s="1381"/>
      <c r="EK334" s="1381"/>
      <c r="EL334" s="1381"/>
      <c r="EM334" s="1382"/>
      <c r="EN334" s="1382"/>
      <c r="EO334" s="1382"/>
      <c r="EP334" s="1375"/>
      <c r="EQ334" s="1376"/>
      <c r="ER334" s="1113"/>
      <c r="ES334" s="1113"/>
      <c r="ET334" s="1113"/>
      <c r="EU334" s="1113"/>
      <c r="EV334" s="1113"/>
      <c r="EW334" s="1113"/>
      <c r="EX334" s="1113"/>
      <c r="EY334" s="1113"/>
      <c r="EZ334" s="1114"/>
    </row>
    <row r="335" spans="1:156" ht="30" customHeight="1" x14ac:dyDescent="0.2">
      <c r="A335" s="207">
        <f t="shared" si="39"/>
        <v>324</v>
      </c>
      <c r="B335" s="1103"/>
      <c r="C335" s="1104"/>
      <c r="D335" s="1092"/>
      <c r="E335" s="1093"/>
      <c r="F335" s="1094" t="str">
        <f t="shared" si="34"/>
        <v/>
      </c>
      <c r="G335" s="1095"/>
      <c r="H335" s="1095"/>
      <c r="I335" s="1095"/>
      <c r="J335" s="1095"/>
      <c r="K335" s="1095"/>
      <c r="L335" s="1095"/>
      <c r="M335" s="1095"/>
      <c r="N335" s="1095"/>
      <c r="O335" s="1095"/>
      <c r="P335" s="1095"/>
      <c r="Q335" s="1095"/>
      <c r="R335" s="1095"/>
      <c r="S335" s="1095"/>
      <c r="T335" s="1095"/>
      <c r="U335" s="1095"/>
      <c r="V335" s="1095"/>
      <c r="W335" s="1096"/>
      <c r="X335" s="1299">
        <f t="shared" si="40"/>
        <v>0</v>
      </c>
      <c r="Y335" s="1300"/>
      <c r="Z335" s="1301"/>
      <c r="AA335" s="1100"/>
      <c r="AB335" s="1101"/>
      <c r="AC335" s="1102"/>
      <c r="AD335" s="1135"/>
      <c r="AE335" s="1136"/>
      <c r="AF335" s="1136"/>
      <c r="AG335" s="1137"/>
      <c r="AH335" s="1138"/>
      <c r="AI335" s="1139"/>
      <c r="AJ335" s="1140"/>
      <c r="AK335" s="1132"/>
      <c r="AL335" s="1133"/>
      <c r="AM335" s="1133"/>
      <c r="AN335" s="1133"/>
      <c r="AO335" s="1133"/>
      <c r="AP335" s="1134"/>
      <c r="AQ335" s="642" t="str">
        <f>IF(AK335="","",VLOOKUP(AK335,ﾃﾞｰﾀ一覧!$AH$4:$AR$66,2,FALSE))</f>
        <v/>
      </c>
      <c r="AR335" s="1084"/>
      <c r="AS335" s="1084"/>
      <c r="AT335" s="643" t="str">
        <f>IF(AK335="","",VLOOKUP(AK335,ﾃﾞｰﾀ一覧!$AH$4:$AR$66,3,FALSE))</f>
        <v/>
      </c>
      <c r="AU335" s="644" t="str">
        <f>IF(AK335="","",VLOOKUP(AK335,ﾃﾞｰﾀ一覧!$AH$4:$AR$66,5,FALSE))</f>
        <v/>
      </c>
      <c r="AV335" s="1084"/>
      <c r="AW335" s="1084"/>
      <c r="AX335" s="643" t="str">
        <f>IF(AK335="","",VLOOKUP(AK335,ﾃﾞｰﾀ一覧!$AH$4:$AR$66,6,FALSE))</f>
        <v/>
      </c>
      <c r="AY335" s="649" t="str">
        <f>IF(AK335="","",VLOOKUP(AK335,ﾃﾞｰﾀ一覧!$AH$4:$AR$66,8,FALSE))</f>
        <v/>
      </c>
      <c r="AZ335" s="1084"/>
      <c r="BA335" s="1084"/>
      <c r="BB335" s="388" t="str">
        <f>IF(AK335="","",VLOOKUP(AK335,ﾃﾞｰﾀ一覧!$AH$4:$AR$66,9,FALSE))</f>
        <v/>
      </c>
      <c r="BC335" s="1124"/>
      <c r="BD335" s="1125"/>
      <c r="BE335" s="1125"/>
      <c r="BF335" s="1124"/>
      <c r="BG335" s="1125"/>
      <c r="BH335" s="1125"/>
      <c r="BI335" s="1124"/>
      <c r="BJ335" s="1125"/>
      <c r="BK335" s="1150"/>
      <c r="BL335" s="1154"/>
      <c r="BM335" s="1155"/>
      <c r="BN335" s="1156"/>
      <c r="BO335" s="1109" t="str">
        <f>IF($AK335="","",IF($BF335="","",IF($BF335=ﾃﾞｰﾀ一覧!$U$37,"",IF($BF335=ﾃﾞｰﾀ一覧!$U$38,"",IF($AH335=ﾃﾞｰﾀ一覧!$U$25,VLOOKUP($AK335,ﾃﾞｰﾀ一覧!$AH$43:$AR$66,10,FALSE),VLOOKUP($AK335,ﾃﾞｰﾀ一覧!$AH$4:$AR$66,10,FALSE))))))</f>
        <v/>
      </c>
      <c r="BP335" s="1110"/>
      <c r="BQ335" s="1110"/>
      <c r="BR335" s="1111"/>
      <c r="BS335" s="1115">
        <f>IF($BL335="",0,VLOOKUP($BL335,ﾃﾞｰﾀ一覧!$AY$4:$BB$16,3,FALSE))</f>
        <v>0</v>
      </c>
      <c r="BT335" s="1115"/>
      <c r="BU335" s="1115"/>
      <c r="BV335" s="1112" t="str">
        <f>IF($BO335="","",IF($BF335=ﾃﾞｰﾀ一覧!$U$37,"",IF($BF335=ﾃﾞｰﾀ一覧!$U$38,"",IF($BO335=ﾃﾞｰﾀ一覧!$AT$27,ﾃﾞｰﾀ一覧!$AT$27,VLOOKUP($AK335,ﾃﾞｰﾀ一覧!$AH$4:$AR$66,11,FALSE)*IF($BO335=ﾃﾞｰﾀ一覧!$AT$17,($AR335+1)*($AV335+1),IF($BO335=ﾃﾞｰﾀ一覧!$AT$22,IF(COUNTIF($AD335,"*天端*"),ﾃﾞｰﾀ一覧!$AU$43/2,ﾃﾞｰﾀ一覧!$AU$43/3),IF($BO335=ﾃﾞｰﾀ一覧!$AT$20,$AR335*$AV335,IF($BO335=ﾃﾞｰﾀ一覧!$AT$21,$AV335,1))))))))</f>
        <v/>
      </c>
      <c r="BW335" s="1112"/>
      <c r="BX335" s="1112"/>
      <c r="BY335" s="1088" t="str">
        <f>IF($B335="","",IF($AH335="","",IF($CK335=ﾃﾞｰﾀ一覧!$U$53,ﾃﾞｰﾀ一覧!$U$61,IF($AH335=ﾃﾞｰﾀ一覧!$U$21,ﾃﾞｰﾀ一覧!$U$60,IF(OR($AH335=ﾃﾞｰﾀ一覧!$U$19,$AH335=ﾃﾞｰﾀ一覧!$U$20,$AH335=ﾃﾞｰﾀ一覧!$U$23,$AH335=ﾃﾞｰﾀ一覧!$U$22,$AH335=ﾃﾞｰﾀ一覧!$U$18,AH335=ﾃﾞｰﾀ一覧!$U$25),ﾃﾞｰﾀ一覧!$U$59,ﾃﾞｰﾀ一覧!$U$62)))))</f>
        <v/>
      </c>
      <c r="BZ335" s="1089"/>
      <c r="CA335" s="1113"/>
      <c r="CB335" s="1113"/>
      <c r="CC335" s="1113"/>
      <c r="CD335" s="1113"/>
      <c r="CE335" s="1113"/>
      <c r="CF335" s="1113"/>
      <c r="CG335" s="1113"/>
      <c r="CH335" s="1113"/>
      <c r="CI335" s="1114"/>
      <c r="CK335" s="240"/>
      <c r="CM335" s="378" t="str">
        <f t="shared" si="35"/>
        <v/>
      </c>
      <c r="CN335" s="379" t="str">
        <f t="shared" si="36"/>
        <v/>
      </c>
      <c r="CO335" s="379" t="str">
        <f t="shared" si="37"/>
        <v/>
      </c>
      <c r="CP335" s="380" t="str">
        <f t="shared" si="38"/>
        <v/>
      </c>
      <c r="CQ335" s="244"/>
      <c r="CR335" s="1100"/>
      <c r="CS335" s="1101"/>
      <c r="CT335" s="1102"/>
      <c r="CU335" s="1135"/>
      <c r="CV335" s="1136"/>
      <c r="CW335" s="1136"/>
      <c r="CX335" s="1137"/>
      <c r="CY335" s="1138"/>
      <c r="CZ335" s="1139"/>
      <c r="DA335" s="1140"/>
      <c r="DB335" s="1132"/>
      <c r="DC335" s="1133"/>
      <c r="DD335" s="1133"/>
      <c r="DE335" s="1133"/>
      <c r="DF335" s="1133"/>
      <c r="DG335" s="1134"/>
      <c r="DH335" s="580"/>
      <c r="DI335" s="1084"/>
      <c r="DJ335" s="1084"/>
      <c r="DK335" s="581"/>
      <c r="DL335" s="582"/>
      <c r="DM335" s="1084"/>
      <c r="DN335" s="1084"/>
      <c r="DO335" s="581"/>
      <c r="DP335" s="582"/>
      <c r="DQ335" s="1084"/>
      <c r="DR335" s="1084"/>
      <c r="DS335" s="583"/>
      <c r="DT335" s="1124"/>
      <c r="DU335" s="1125"/>
      <c r="DV335" s="1125"/>
      <c r="DW335" s="1124"/>
      <c r="DX335" s="1125"/>
      <c r="DY335" s="1150"/>
      <c r="DZ335" s="1362"/>
      <c r="EA335" s="1363"/>
      <c r="EB335" s="1362"/>
      <c r="EC335" s="1363"/>
      <c r="ED335" s="1362"/>
      <c r="EE335" s="1377"/>
      <c r="EF335" s="1378"/>
      <c r="EG335" s="1379"/>
      <c r="EH335" s="1379"/>
      <c r="EI335" s="1380"/>
      <c r="EJ335" s="1381"/>
      <c r="EK335" s="1381"/>
      <c r="EL335" s="1381"/>
      <c r="EM335" s="1382"/>
      <c r="EN335" s="1382"/>
      <c r="EO335" s="1382"/>
      <c r="EP335" s="1375"/>
      <c r="EQ335" s="1376"/>
      <c r="ER335" s="1113"/>
      <c r="ES335" s="1113"/>
      <c r="ET335" s="1113"/>
      <c r="EU335" s="1113"/>
      <c r="EV335" s="1113"/>
      <c r="EW335" s="1113"/>
      <c r="EX335" s="1113"/>
      <c r="EY335" s="1113"/>
      <c r="EZ335" s="1114"/>
    </row>
    <row r="336" spans="1:156" ht="30" customHeight="1" x14ac:dyDescent="0.2">
      <c r="A336" s="207">
        <f t="shared" si="39"/>
        <v>325</v>
      </c>
      <c r="B336" s="1103"/>
      <c r="C336" s="1104"/>
      <c r="D336" s="1092"/>
      <c r="E336" s="1093"/>
      <c r="F336" s="1094" t="str">
        <f t="shared" ref="F336:F399" si="41">IF($DB336="","",$DB336&amp;"("&amp;IF($DH336=0,"",$DH336&amp;$DI336)&amp;IF($DK336=0,"",$DK336)&amp;IF($DL336=0,"","×"&amp;$DL336&amp;$DM336)&amp;IF($DO336=0,"",$DO336)&amp;IF($DP336=0,"","×"&amp;$DP336&amp;$DQ336)&amp;IF($DS336=0,"",$DS336)&amp;")")</f>
        <v/>
      </c>
      <c r="G336" s="1095"/>
      <c r="H336" s="1095"/>
      <c r="I336" s="1095"/>
      <c r="J336" s="1095"/>
      <c r="K336" s="1095"/>
      <c r="L336" s="1095"/>
      <c r="M336" s="1095"/>
      <c r="N336" s="1095"/>
      <c r="O336" s="1095"/>
      <c r="P336" s="1095"/>
      <c r="Q336" s="1095"/>
      <c r="R336" s="1095"/>
      <c r="S336" s="1095"/>
      <c r="T336" s="1095"/>
      <c r="U336" s="1095"/>
      <c r="V336" s="1095"/>
      <c r="W336" s="1096"/>
      <c r="X336" s="1299">
        <f t="shared" si="40"/>
        <v>0</v>
      </c>
      <c r="Y336" s="1300"/>
      <c r="Z336" s="1301"/>
      <c r="AA336" s="1100"/>
      <c r="AB336" s="1101"/>
      <c r="AC336" s="1102"/>
      <c r="AD336" s="1135"/>
      <c r="AE336" s="1136"/>
      <c r="AF336" s="1136"/>
      <c r="AG336" s="1137"/>
      <c r="AH336" s="1138"/>
      <c r="AI336" s="1139"/>
      <c r="AJ336" s="1140"/>
      <c r="AK336" s="1132"/>
      <c r="AL336" s="1133"/>
      <c r="AM336" s="1133"/>
      <c r="AN336" s="1133"/>
      <c r="AO336" s="1133"/>
      <c r="AP336" s="1134"/>
      <c r="AQ336" s="642" t="str">
        <f>IF(AK336="","",VLOOKUP(AK336,ﾃﾞｰﾀ一覧!$AH$4:$AR$66,2,FALSE))</f>
        <v/>
      </c>
      <c r="AR336" s="1084"/>
      <c r="AS336" s="1084"/>
      <c r="AT336" s="643" t="str">
        <f>IF(AK336="","",VLOOKUP(AK336,ﾃﾞｰﾀ一覧!$AH$4:$AR$66,3,FALSE))</f>
        <v/>
      </c>
      <c r="AU336" s="644" t="str">
        <f>IF(AK336="","",VLOOKUP(AK336,ﾃﾞｰﾀ一覧!$AH$4:$AR$66,5,FALSE))</f>
        <v/>
      </c>
      <c r="AV336" s="1084"/>
      <c r="AW336" s="1084"/>
      <c r="AX336" s="643" t="str">
        <f>IF(AK336="","",VLOOKUP(AK336,ﾃﾞｰﾀ一覧!$AH$4:$AR$66,6,FALSE))</f>
        <v/>
      </c>
      <c r="AY336" s="649" t="str">
        <f>IF(AK336="","",VLOOKUP(AK336,ﾃﾞｰﾀ一覧!$AH$4:$AR$66,8,FALSE))</f>
        <v/>
      </c>
      <c r="AZ336" s="1084"/>
      <c r="BA336" s="1084"/>
      <c r="BB336" s="388" t="str">
        <f>IF(AK336="","",VLOOKUP(AK336,ﾃﾞｰﾀ一覧!$AH$4:$AR$66,9,FALSE))</f>
        <v/>
      </c>
      <c r="BC336" s="1124"/>
      <c r="BD336" s="1125"/>
      <c r="BE336" s="1125"/>
      <c r="BF336" s="1124"/>
      <c r="BG336" s="1125"/>
      <c r="BH336" s="1125"/>
      <c r="BI336" s="1124"/>
      <c r="BJ336" s="1125"/>
      <c r="BK336" s="1150"/>
      <c r="BL336" s="1154"/>
      <c r="BM336" s="1155"/>
      <c r="BN336" s="1156"/>
      <c r="BO336" s="1109" t="str">
        <f>IF($AK336="","",IF($BF336="","",IF($BF336=ﾃﾞｰﾀ一覧!$U$37,"",IF($BF336=ﾃﾞｰﾀ一覧!$U$38,"",IF($AH336=ﾃﾞｰﾀ一覧!$U$25,VLOOKUP($AK336,ﾃﾞｰﾀ一覧!$AH$43:$AR$66,10,FALSE),VLOOKUP($AK336,ﾃﾞｰﾀ一覧!$AH$4:$AR$66,10,FALSE))))))</f>
        <v/>
      </c>
      <c r="BP336" s="1110"/>
      <c r="BQ336" s="1110"/>
      <c r="BR336" s="1111"/>
      <c r="BS336" s="1115">
        <f>IF($BL336="",0,VLOOKUP($BL336,ﾃﾞｰﾀ一覧!$AY$4:$BB$16,3,FALSE))</f>
        <v>0</v>
      </c>
      <c r="BT336" s="1115"/>
      <c r="BU336" s="1115"/>
      <c r="BV336" s="1112" t="str">
        <f>IF($BO336="","",IF($BF336=ﾃﾞｰﾀ一覧!$U$37,"",IF($BF336=ﾃﾞｰﾀ一覧!$U$38,"",IF($BO336=ﾃﾞｰﾀ一覧!$AT$27,ﾃﾞｰﾀ一覧!$AT$27,VLOOKUP($AK336,ﾃﾞｰﾀ一覧!$AH$4:$AR$66,11,FALSE)*IF($BO336=ﾃﾞｰﾀ一覧!$AT$17,($AR336+1)*($AV336+1),IF($BO336=ﾃﾞｰﾀ一覧!$AT$22,IF(COUNTIF($AD336,"*天端*"),ﾃﾞｰﾀ一覧!$AU$43/2,ﾃﾞｰﾀ一覧!$AU$43/3),IF($BO336=ﾃﾞｰﾀ一覧!$AT$20,$AR336*$AV336,IF($BO336=ﾃﾞｰﾀ一覧!$AT$21,$AV336,1))))))))</f>
        <v/>
      </c>
      <c r="BW336" s="1112"/>
      <c r="BX336" s="1112"/>
      <c r="BY336" s="1088" t="str">
        <f>IF($B336="","",IF($AH336="","",IF($CK336=ﾃﾞｰﾀ一覧!$U$53,ﾃﾞｰﾀ一覧!$U$61,IF($AH336=ﾃﾞｰﾀ一覧!$U$21,ﾃﾞｰﾀ一覧!$U$60,IF(OR($AH336=ﾃﾞｰﾀ一覧!$U$19,$AH336=ﾃﾞｰﾀ一覧!$U$20,$AH336=ﾃﾞｰﾀ一覧!$U$23,$AH336=ﾃﾞｰﾀ一覧!$U$22,$AH336=ﾃﾞｰﾀ一覧!$U$18,AH336=ﾃﾞｰﾀ一覧!$U$25),ﾃﾞｰﾀ一覧!$U$59,ﾃﾞｰﾀ一覧!$U$62)))))</f>
        <v/>
      </c>
      <c r="BZ336" s="1089"/>
      <c r="CA336" s="1113"/>
      <c r="CB336" s="1113"/>
      <c r="CC336" s="1113"/>
      <c r="CD336" s="1113"/>
      <c r="CE336" s="1113"/>
      <c r="CF336" s="1113"/>
      <c r="CG336" s="1113"/>
      <c r="CH336" s="1113"/>
      <c r="CI336" s="1114"/>
      <c r="CK336" s="240"/>
      <c r="CM336" s="378" t="str">
        <f t="shared" si="35"/>
        <v/>
      </c>
      <c r="CN336" s="379" t="str">
        <f t="shared" si="36"/>
        <v/>
      </c>
      <c r="CO336" s="379" t="str">
        <f t="shared" si="37"/>
        <v/>
      </c>
      <c r="CP336" s="380" t="str">
        <f t="shared" si="38"/>
        <v/>
      </c>
      <c r="CQ336" s="244"/>
      <c r="CR336" s="1100"/>
      <c r="CS336" s="1101"/>
      <c r="CT336" s="1102"/>
      <c r="CU336" s="1135"/>
      <c r="CV336" s="1136"/>
      <c r="CW336" s="1136"/>
      <c r="CX336" s="1137"/>
      <c r="CY336" s="1138"/>
      <c r="CZ336" s="1139"/>
      <c r="DA336" s="1140"/>
      <c r="DB336" s="1132"/>
      <c r="DC336" s="1133"/>
      <c r="DD336" s="1133"/>
      <c r="DE336" s="1133"/>
      <c r="DF336" s="1133"/>
      <c r="DG336" s="1134"/>
      <c r="DH336" s="580"/>
      <c r="DI336" s="1372"/>
      <c r="DJ336" s="1372"/>
      <c r="DK336" s="581"/>
      <c r="DL336" s="582"/>
      <c r="DM336" s="1372"/>
      <c r="DN336" s="1372"/>
      <c r="DO336" s="581"/>
      <c r="DP336" s="582"/>
      <c r="DQ336" s="1372"/>
      <c r="DR336" s="1372"/>
      <c r="DS336" s="583"/>
      <c r="DT336" s="1124"/>
      <c r="DU336" s="1125"/>
      <c r="DV336" s="1125"/>
      <c r="DW336" s="1124"/>
      <c r="DX336" s="1125"/>
      <c r="DY336" s="1150"/>
      <c r="DZ336" s="1362"/>
      <c r="EA336" s="1363"/>
      <c r="EB336" s="1362"/>
      <c r="EC336" s="1363"/>
      <c r="ED336" s="1362"/>
      <c r="EE336" s="1377"/>
      <c r="EF336" s="1378"/>
      <c r="EG336" s="1379"/>
      <c r="EH336" s="1379"/>
      <c r="EI336" s="1380"/>
      <c r="EJ336" s="1381"/>
      <c r="EK336" s="1381"/>
      <c r="EL336" s="1381"/>
      <c r="EM336" s="1382"/>
      <c r="EN336" s="1382"/>
      <c r="EO336" s="1382"/>
      <c r="EP336" s="1375"/>
      <c r="EQ336" s="1376"/>
      <c r="ER336" s="1113"/>
      <c r="ES336" s="1113"/>
      <c r="ET336" s="1113"/>
      <c r="EU336" s="1113"/>
      <c r="EV336" s="1113"/>
      <c r="EW336" s="1113"/>
      <c r="EX336" s="1113"/>
      <c r="EY336" s="1113"/>
      <c r="EZ336" s="1114"/>
    </row>
    <row r="337" spans="1:156" ht="30" customHeight="1" x14ac:dyDescent="0.2">
      <c r="A337" s="207">
        <f t="shared" si="39"/>
        <v>326</v>
      </c>
      <c r="B337" s="1103"/>
      <c r="C337" s="1104"/>
      <c r="D337" s="1092"/>
      <c r="E337" s="1093"/>
      <c r="F337" s="1094" t="str">
        <f t="shared" si="41"/>
        <v/>
      </c>
      <c r="G337" s="1095"/>
      <c r="H337" s="1095"/>
      <c r="I337" s="1095"/>
      <c r="J337" s="1095"/>
      <c r="K337" s="1095"/>
      <c r="L337" s="1095"/>
      <c r="M337" s="1095"/>
      <c r="N337" s="1095"/>
      <c r="O337" s="1095"/>
      <c r="P337" s="1095"/>
      <c r="Q337" s="1095"/>
      <c r="R337" s="1095"/>
      <c r="S337" s="1095"/>
      <c r="T337" s="1095"/>
      <c r="U337" s="1095"/>
      <c r="V337" s="1095"/>
      <c r="W337" s="1096"/>
      <c r="X337" s="1299">
        <f t="shared" si="40"/>
        <v>0</v>
      </c>
      <c r="Y337" s="1300"/>
      <c r="Z337" s="1301"/>
      <c r="AA337" s="1100"/>
      <c r="AB337" s="1101"/>
      <c r="AC337" s="1102"/>
      <c r="AD337" s="1135"/>
      <c r="AE337" s="1136"/>
      <c r="AF337" s="1136"/>
      <c r="AG337" s="1137"/>
      <c r="AH337" s="1138"/>
      <c r="AI337" s="1139"/>
      <c r="AJ337" s="1140"/>
      <c r="AK337" s="1132"/>
      <c r="AL337" s="1133"/>
      <c r="AM337" s="1133"/>
      <c r="AN337" s="1133"/>
      <c r="AO337" s="1133"/>
      <c r="AP337" s="1134"/>
      <c r="AQ337" s="642" t="str">
        <f>IF(AK337="","",VLOOKUP(AK337,ﾃﾞｰﾀ一覧!$AH$4:$AR$66,2,FALSE))</f>
        <v/>
      </c>
      <c r="AR337" s="1084"/>
      <c r="AS337" s="1084"/>
      <c r="AT337" s="643" t="str">
        <f>IF(AK337="","",VLOOKUP(AK337,ﾃﾞｰﾀ一覧!$AH$4:$AR$66,3,FALSE))</f>
        <v/>
      </c>
      <c r="AU337" s="644" t="str">
        <f>IF(AK337="","",VLOOKUP(AK337,ﾃﾞｰﾀ一覧!$AH$4:$AR$66,5,FALSE))</f>
        <v/>
      </c>
      <c r="AV337" s="1084"/>
      <c r="AW337" s="1084"/>
      <c r="AX337" s="643" t="str">
        <f>IF(AK337="","",VLOOKUP(AK337,ﾃﾞｰﾀ一覧!$AH$4:$AR$66,6,FALSE))</f>
        <v/>
      </c>
      <c r="AY337" s="649" t="str">
        <f>IF(AK337="","",VLOOKUP(AK337,ﾃﾞｰﾀ一覧!$AH$4:$AR$66,8,FALSE))</f>
        <v/>
      </c>
      <c r="AZ337" s="1084"/>
      <c r="BA337" s="1084"/>
      <c r="BB337" s="388" t="str">
        <f>IF(AK337="","",VLOOKUP(AK337,ﾃﾞｰﾀ一覧!$AH$4:$AR$66,9,FALSE))</f>
        <v/>
      </c>
      <c r="BC337" s="1124"/>
      <c r="BD337" s="1125"/>
      <c r="BE337" s="1125"/>
      <c r="BF337" s="1124"/>
      <c r="BG337" s="1125"/>
      <c r="BH337" s="1125"/>
      <c r="BI337" s="1124"/>
      <c r="BJ337" s="1125"/>
      <c r="BK337" s="1150"/>
      <c r="BL337" s="1154"/>
      <c r="BM337" s="1155"/>
      <c r="BN337" s="1156"/>
      <c r="BO337" s="1109" t="str">
        <f>IF($AK337="","",IF($BF337="","",IF($BF337=ﾃﾞｰﾀ一覧!$U$37,"",IF($BF337=ﾃﾞｰﾀ一覧!$U$38,"",IF($AH337=ﾃﾞｰﾀ一覧!$U$25,VLOOKUP($AK337,ﾃﾞｰﾀ一覧!$AH$43:$AR$66,10,FALSE),VLOOKUP($AK337,ﾃﾞｰﾀ一覧!$AH$4:$AR$66,10,FALSE))))))</f>
        <v/>
      </c>
      <c r="BP337" s="1110"/>
      <c r="BQ337" s="1110"/>
      <c r="BR337" s="1111"/>
      <c r="BS337" s="1115">
        <f>IF($BL337="",0,VLOOKUP($BL337,ﾃﾞｰﾀ一覧!$AY$4:$BB$16,3,FALSE))</f>
        <v>0</v>
      </c>
      <c r="BT337" s="1115"/>
      <c r="BU337" s="1115"/>
      <c r="BV337" s="1112" t="str">
        <f>IF($BO337="","",IF($BF337=ﾃﾞｰﾀ一覧!$U$37,"",IF($BF337=ﾃﾞｰﾀ一覧!$U$38,"",IF($BO337=ﾃﾞｰﾀ一覧!$AT$27,ﾃﾞｰﾀ一覧!$AT$27,VLOOKUP($AK337,ﾃﾞｰﾀ一覧!$AH$4:$AR$66,11,FALSE)*IF($BO337=ﾃﾞｰﾀ一覧!$AT$17,($AR337+1)*($AV337+1),IF($BO337=ﾃﾞｰﾀ一覧!$AT$22,IF(COUNTIF($AD337,"*天端*"),ﾃﾞｰﾀ一覧!$AU$43/2,ﾃﾞｰﾀ一覧!$AU$43/3),IF($BO337=ﾃﾞｰﾀ一覧!$AT$20,$AR337*$AV337,IF($BO337=ﾃﾞｰﾀ一覧!$AT$21,$AV337,1))))))))</f>
        <v/>
      </c>
      <c r="BW337" s="1112"/>
      <c r="BX337" s="1112"/>
      <c r="BY337" s="1088" t="str">
        <f>IF($B337="","",IF($AH337="","",IF($CK337=ﾃﾞｰﾀ一覧!$U$53,ﾃﾞｰﾀ一覧!$U$61,IF($AH337=ﾃﾞｰﾀ一覧!$U$21,ﾃﾞｰﾀ一覧!$U$60,IF(OR($AH337=ﾃﾞｰﾀ一覧!$U$19,$AH337=ﾃﾞｰﾀ一覧!$U$20,$AH337=ﾃﾞｰﾀ一覧!$U$23,$AH337=ﾃﾞｰﾀ一覧!$U$22,$AH337=ﾃﾞｰﾀ一覧!$U$18,AH337=ﾃﾞｰﾀ一覧!$U$25),ﾃﾞｰﾀ一覧!$U$59,ﾃﾞｰﾀ一覧!$U$62)))))</f>
        <v/>
      </c>
      <c r="BZ337" s="1089"/>
      <c r="CA337" s="1113"/>
      <c r="CB337" s="1113"/>
      <c r="CC337" s="1113"/>
      <c r="CD337" s="1113"/>
      <c r="CE337" s="1113"/>
      <c r="CF337" s="1113"/>
      <c r="CG337" s="1113"/>
      <c r="CH337" s="1113"/>
      <c r="CI337" s="1114"/>
      <c r="CK337" s="240"/>
      <c r="CM337" s="378" t="str">
        <f t="shared" si="35"/>
        <v/>
      </c>
      <c r="CN337" s="379" t="str">
        <f t="shared" si="36"/>
        <v/>
      </c>
      <c r="CO337" s="379" t="str">
        <f t="shared" si="37"/>
        <v/>
      </c>
      <c r="CP337" s="380" t="str">
        <f t="shared" si="38"/>
        <v/>
      </c>
      <c r="CQ337" s="244"/>
      <c r="CR337" s="1100"/>
      <c r="CS337" s="1101"/>
      <c r="CT337" s="1102"/>
      <c r="CU337" s="1135"/>
      <c r="CV337" s="1136"/>
      <c r="CW337" s="1136"/>
      <c r="CX337" s="1137"/>
      <c r="CY337" s="1138"/>
      <c r="CZ337" s="1139"/>
      <c r="DA337" s="1140"/>
      <c r="DB337" s="1132"/>
      <c r="DC337" s="1133"/>
      <c r="DD337" s="1133"/>
      <c r="DE337" s="1133"/>
      <c r="DF337" s="1133"/>
      <c r="DG337" s="1134"/>
      <c r="DH337" s="580"/>
      <c r="DI337" s="1372"/>
      <c r="DJ337" s="1372"/>
      <c r="DK337" s="581"/>
      <c r="DL337" s="582"/>
      <c r="DM337" s="1372"/>
      <c r="DN337" s="1372"/>
      <c r="DO337" s="581"/>
      <c r="DP337" s="582"/>
      <c r="DQ337" s="1372"/>
      <c r="DR337" s="1372"/>
      <c r="DS337" s="583"/>
      <c r="DT337" s="1124"/>
      <c r="DU337" s="1125"/>
      <c r="DV337" s="1125"/>
      <c r="DW337" s="1124"/>
      <c r="DX337" s="1125"/>
      <c r="DY337" s="1150"/>
      <c r="DZ337" s="1362"/>
      <c r="EA337" s="1363"/>
      <c r="EB337" s="1362"/>
      <c r="EC337" s="1363"/>
      <c r="ED337" s="1362"/>
      <c r="EE337" s="1377"/>
      <c r="EF337" s="1378"/>
      <c r="EG337" s="1379"/>
      <c r="EH337" s="1379"/>
      <c r="EI337" s="1380"/>
      <c r="EJ337" s="1381"/>
      <c r="EK337" s="1381"/>
      <c r="EL337" s="1381"/>
      <c r="EM337" s="1382"/>
      <c r="EN337" s="1382"/>
      <c r="EO337" s="1382"/>
      <c r="EP337" s="1375"/>
      <c r="EQ337" s="1376"/>
      <c r="ER337" s="1113"/>
      <c r="ES337" s="1113"/>
      <c r="ET337" s="1113"/>
      <c r="EU337" s="1113"/>
      <c r="EV337" s="1113"/>
      <c r="EW337" s="1113"/>
      <c r="EX337" s="1113"/>
      <c r="EY337" s="1113"/>
      <c r="EZ337" s="1114"/>
    </row>
    <row r="338" spans="1:156" ht="30" customHeight="1" x14ac:dyDescent="0.2">
      <c r="A338" s="207">
        <f t="shared" si="39"/>
        <v>327</v>
      </c>
      <c r="B338" s="1103"/>
      <c r="C338" s="1104"/>
      <c r="D338" s="1092"/>
      <c r="E338" s="1093"/>
      <c r="F338" s="1094" t="str">
        <f t="shared" si="41"/>
        <v/>
      </c>
      <c r="G338" s="1095"/>
      <c r="H338" s="1095"/>
      <c r="I338" s="1095"/>
      <c r="J338" s="1095"/>
      <c r="K338" s="1095"/>
      <c r="L338" s="1095"/>
      <c r="M338" s="1095"/>
      <c r="N338" s="1095"/>
      <c r="O338" s="1095"/>
      <c r="P338" s="1095"/>
      <c r="Q338" s="1095"/>
      <c r="R338" s="1095"/>
      <c r="S338" s="1095"/>
      <c r="T338" s="1095"/>
      <c r="U338" s="1095"/>
      <c r="V338" s="1095"/>
      <c r="W338" s="1096"/>
      <c r="X338" s="1299">
        <f t="shared" si="40"/>
        <v>0</v>
      </c>
      <c r="Y338" s="1300"/>
      <c r="Z338" s="1301"/>
      <c r="AA338" s="1100"/>
      <c r="AB338" s="1101"/>
      <c r="AC338" s="1102"/>
      <c r="AD338" s="1135"/>
      <c r="AE338" s="1136"/>
      <c r="AF338" s="1136"/>
      <c r="AG338" s="1137"/>
      <c r="AH338" s="1138"/>
      <c r="AI338" s="1139"/>
      <c r="AJ338" s="1140"/>
      <c r="AK338" s="1132"/>
      <c r="AL338" s="1133"/>
      <c r="AM338" s="1133"/>
      <c r="AN338" s="1133"/>
      <c r="AO338" s="1133"/>
      <c r="AP338" s="1134"/>
      <c r="AQ338" s="642" t="str">
        <f>IF(AK338="","",VLOOKUP(AK338,ﾃﾞｰﾀ一覧!$AH$4:$AR$66,2,FALSE))</f>
        <v/>
      </c>
      <c r="AR338" s="1084"/>
      <c r="AS338" s="1084"/>
      <c r="AT338" s="643" t="str">
        <f>IF(AK338="","",VLOOKUP(AK338,ﾃﾞｰﾀ一覧!$AH$4:$AR$66,3,FALSE))</f>
        <v/>
      </c>
      <c r="AU338" s="644" t="str">
        <f>IF(AK338="","",VLOOKUP(AK338,ﾃﾞｰﾀ一覧!$AH$4:$AR$66,5,FALSE))</f>
        <v/>
      </c>
      <c r="AV338" s="1084"/>
      <c r="AW338" s="1084"/>
      <c r="AX338" s="643" t="str">
        <f>IF(AK338="","",VLOOKUP(AK338,ﾃﾞｰﾀ一覧!$AH$4:$AR$66,6,FALSE))</f>
        <v/>
      </c>
      <c r="AY338" s="649" t="str">
        <f>IF(AK338="","",VLOOKUP(AK338,ﾃﾞｰﾀ一覧!$AH$4:$AR$66,8,FALSE))</f>
        <v/>
      </c>
      <c r="AZ338" s="1084"/>
      <c r="BA338" s="1084"/>
      <c r="BB338" s="388" t="str">
        <f>IF(AK338="","",VLOOKUP(AK338,ﾃﾞｰﾀ一覧!$AH$4:$AR$66,9,FALSE))</f>
        <v/>
      </c>
      <c r="BC338" s="1124"/>
      <c r="BD338" s="1125"/>
      <c r="BE338" s="1125"/>
      <c r="BF338" s="1124"/>
      <c r="BG338" s="1125"/>
      <c r="BH338" s="1125"/>
      <c r="BI338" s="1124"/>
      <c r="BJ338" s="1125"/>
      <c r="BK338" s="1150"/>
      <c r="BL338" s="1154"/>
      <c r="BM338" s="1155"/>
      <c r="BN338" s="1156"/>
      <c r="BO338" s="1109" t="str">
        <f>IF($AK338="","",IF($BF338="","",IF($BF338=ﾃﾞｰﾀ一覧!$U$37,"",IF($BF338=ﾃﾞｰﾀ一覧!$U$38,"",IF($AH338=ﾃﾞｰﾀ一覧!$U$25,VLOOKUP($AK338,ﾃﾞｰﾀ一覧!$AH$43:$AR$66,10,FALSE),VLOOKUP($AK338,ﾃﾞｰﾀ一覧!$AH$4:$AR$66,10,FALSE))))))</f>
        <v/>
      </c>
      <c r="BP338" s="1110"/>
      <c r="BQ338" s="1110"/>
      <c r="BR338" s="1111"/>
      <c r="BS338" s="1115">
        <f>IF($BL338="",0,VLOOKUP($BL338,ﾃﾞｰﾀ一覧!$AY$4:$BB$16,3,FALSE))</f>
        <v>0</v>
      </c>
      <c r="BT338" s="1115"/>
      <c r="BU338" s="1115"/>
      <c r="BV338" s="1112" t="str">
        <f>IF($BO338="","",IF($BF338=ﾃﾞｰﾀ一覧!$U$37,"",IF($BF338=ﾃﾞｰﾀ一覧!$U$38,"",IF($BO338=ﾃﾞｰﾀ一覧!$AT$27,ﾃﾞｰﾀ一覧!$AT$27,VLOOKUP($AK338,ﾃﾞｰﾀ一覧!$AH$4:$AR$66,11,FALSE)*IF($BO338=ﾃﾞｰﾀ一覧!$AT$17,($AR338+1)*($AV338+1),IF($BO338=ﾃﾞｰﾀ一覧!$AT$22,IF(COUNTIF($AD338,"*天端*"),ﾃﾞｰﾀ一覧!$AU$43/2,ﾃﾞｰﾀ一覧!$AU$43/3),IF($BO338=ﾃﾞｰﾀ一覧!$AT$20,$AR338*$AV338,IF($BO338=ﾃﾞｰﾀ一覧!$AT$21,$AV338,1))))))))</f>
        <v/>
      </c>
      <c r="BW338" s="1112"/>
      <c r="BX338" s="1112"/>
      <c r="BY338" s="1088" t="str">
        <f>IF($B338="","",IF($AH338="","",IF($CK338=ﾃﾞｰﾀ一覧!$U$53,ﾃﾞｰﾀ一覧!$U$61,IF($AH338=ﾃﾞｰﾀ一覧!$U$21,ﾃﾞｰﾀ一覧!$U$60,IF(OR($AH338=ﾃﾞｰﾀ一覧!$U$19,$AH338=ﾃﾞｰﾀ一覧!$U$20,$AH338=ﾃﾞｰﾀ一覧!$U$23,$AH338=ﾃﾞｰﾀ一覧!$U$22,$AH338=ﾃﾞｰﾀ一覧!$U$18,AH338=ﾃﾞｰﾀ一覧!$U$25),ﾃﾞｰﾀ一覧!$U$59,ﾃﾞｰﾀ一覧!$U$62)))))</f>
        <v/>
      </c>
      <c r="BZ338" s="1089"/>
      <c r="CA338" s="1113"/>
      <c r="CB338" s="1113"/>
      <c r="CC338" s="1113"/>
      <c r="CD338" s="1113"/>
      <c r="CE338" s="1113"/>
      <c r="CF338" s="1113"/>
      <c r="CG338" s="1113"/>
      <c r="CH338" s="1113"/>
      <c r="CI338" s="1114"/>
      <c r="CK338" s="240"/>
      <c r="CM338" s="378" t="str">
        <f t="shared" si="35"/>
        <v/>
      </c>
      <c r="CN338" s="379" t="str">
        <f t="shared" si="36"/>
        <v/>
      </c>
      <c r="CO338" s="379" t="str">
        <f t="shared" si="37"/>
        <v/>
      </c>
      <c r="CP338" s="380" t="str">
        <f t="shared" si="38"/>
        <v/>
      </c>
      <c r="CQ338" s="244"/>
      <c r="CR338" s="1100"/>
      <c r="CS338" s="1101"/>
      <c r="CT338" s="1102"/>
      <c r="CU338" s="1135"/>
      <c r="CV338" s="1136"/>
      <c r="CW338" s="1136"/>
      <c r="CX338" s="1137"/>
      <c r="CY338" s="1138"/>
      <c r="CZ338" s="1139"/>
      <c r="DA338" s="1140"/>
      <c r="DB338" s="1132"/>
      <c r="DC338" s="1133"/>
      <c r="DD338" s="1133"/>
      <c r="DE338" s="1133"/>
      <c r="DF338" s="1133"/>
      <c r="DG338" s="1134"/>
      <c r="DH338" s="580"/>
      <c r="DI338" s="1373"/>
      <c r="DJ338" s="1373"/>
      <c r="DK338" s="581"/>
      <c r="DL338" s="582"/>
      <c r="DM338" s="1372"/>
      <c r="DN338" s="1372"/>
      <c r="DO338" s="581"/>
      <c r="DP338" s="582"/>
      <c r="DQ338" s="1372"/>
      <c r="DR338" s="1372"/>
      <c r="DS338" s="583"/>
      <c r="DT338" s="1124"/>
      <c r="DU338" s="1125"/>
      <c r="DV338" s="1125"/>
      <c r="DW338" s="1124"/>
      <c r="DX338" s="1125"/>
      <c r="DY338" s="1150"/>
      <c r="DZ338" s="1362"/>
      <c r="EA338" s="1363"/>
      <c r="EB338" s="1362"/>
      <c r="EC338" s="1363"/>
      <c r="ED338" s="1362"/>
      <c r="EE338" s="1377"/>
      <c r="EF338" s="1378"/>
      <c r="EG338" s="1379"/>
      <c r="EH338" s="1379"/>
      <c r="EI338" s="1380"/>
      <c r="EJ338" s="1381"/>
      <c r="EK338" s="1381"/>
      <c r="EL338" s="1381"/>
      <c r="EM338" s="1382"/>
      <c r="EN338" s="1382"/>
      <c r="EO338" s="1382"/>
      <c r="EP338" s="1375"/>
      <c r="EQ338" s="1376"/>
      <c r="ER338" s="1113"/>
      <c r="ES338" s="1113"/>
      <c r="ET338" s="1113"/>
      <c r="EU338" s="1113"/>
      <c r="EV338" s="1113"/>
      <c r="EW338" s="1113"/>
      <c r="EX338" s="1113"/>
      <c r="EY338" s="1113"/>
      <c r="EZ338" s="1114"/>
    </row>
    <row r="339" spans="1:156" ht="30" customHeight="1" x14ac:dyDescent="0.2">
      <c r="A339" s="207">
        <f t="shared" si="39"/>
        <v>328</v>
      </c>
      <c r="B339" s="1103"/>
      <c r="C339" s="1104"/>
      <c r="D339" s="1092"/>
      <c r="E339" s="1093"/>
      <c r="F339" s="1094" t="str">
        <f t="shared" si="41"/>
        <v/>
      </c>
      <c r="G339" s="1095"/>
      <c r="H339" s="1095"/>
      <c r="I339" s="1095"/>
      <c r="J339" s="1095"/>
      <c r="K339" s="1095"/>
      <c r="L339" s="1095"/>
      <c r="M339" s="1095"/>
      <c r="N339" s="1095"/>
      <c r="O339" s="1095"/>
      <c r="P339" s="1095"/>
      <c r="Q339" s="1095"/>
      <c r="R339" s="1095"/>
      <c r="S339" s="1095"/>
      <c r="T339" s="1095"/>
      <c r="U339" s="1095"/>
      <c r="V339" s="1095"/>
      <c r="W339" s="1096"/>
      <c r="X339" s="1299">
        <f t="shared" si="40"/>
        <v>0</v>
      </c>
      <c r="Y339" s="1300"/>
      <c r="Z339" s="1301"/>
      <c r="AA339" s="1100"/>
      <c r="AB339" s="1101"/>
      <c r="AC339" s="1102"/>
      <c r="AD339" s="1135"/>
      <c r="AE339" s="1136"/>
      <c r="AF339" s="1136"/>
      <c r="AG339" s="1137"/>
      <c r="AH339" s="1138"/>
      <c r="AI339" s="1139"/>
      <c r="AJ339" s="1140"/>
      <c r="AK339" s="1132"/>
      <c r="AL339" s="1133"/>
      <c r="AM339" s="1133"/>
      <c r="AN339" s="1133"/>
      <c r="AO339" s="1133"/>
      <c r="AP339" s="1134"/>
      <c r="AQ339" s="642" t="str">
        <f>IF(AK339="","",VLOOKUP(AK339,ﾃﾞｰﾀ一覧!$AH$4:$AR$66,2,FALSE))</f>
        <v/>
      </c>
      <c r="AR339" s="1084"/>
      <c r="AS339" s="1084"/>
      <c r="AT339" s="643" t="str">
        <f>IF(AK339="","",VLOOKUP(AK339,ﾃﾞｰﾀ一覧!$AH$4:$AR$66,3,FALSE))</f>
        <v/>
      </c>
      <c r="AU339" s="644" t="str">
        <f>IF(AK339="","",VLOOKUP(AK339,ﾃﾞｰﾀ一覧!$AH$4:$AR$66,5,FALSE))</f>
        <v/>
      </c>
      <c r="AV339" s="1084"/>
      <c r="AW339" s="1084"/>
      <c r="AX339" s="643" t="str">
        <f>IF(AK339="","",VLOOKUP(AK339,ﾃﾞｰﾀ一覧!$AH$4:$AR$66,6,FALSE))</f>
        <v/>
      </c>
      <c r="AY339" s="649" t="str">
        <f>IF(AK339="","",VLOOKUP(AK339,ﾃﾞｰﾀ一覧!$AH$4:$AR$66,8,FALSE))</f>
        <v/>
      </c>
      <c r="AZ339" s="1084"/>
      <c r="BA339" s="1084"/>
      <c r="BB339" s="388" t="str">
        <f>IF(AK339="","",VLOOKUP(AK339,ﾃﾞｰﾀ一覧!$AH$4:$AR$66,9,FALSE))</f>
        <v/>
      </c>
      <c r="BC339" s="1124"/>
      <c r="BD339" s="1125"/>
      <c r="BE339" s="1125"/>
      <c r="BF339" s="1124"/>
      <c r="BG339" s="1125"/>
      <c r="BH339" s="1125"/>
      <c r="BI339" s="1124"/>
      <c r="BJ339" s="1125"/>
      <c r="BK339" s="1150"/>
      <c r="BL339" s="1154"/>
      <c r="BM339" s="1155"/>
      <c r="BN339" s="1156"/>
      <c r="BO339" s="1109" t="str">
        <f>IF($AK339="","",IF($BF339="","",IF($BF339=ﾃﾞｰﾀ一覧!$U$37,"",IF($BF339=ﾃﾞｰﾀ一覧!$U$38,"",IF($AH339=ﾃﾞｰﾀ一覧!$U$25,VLOOKUP($AK339,ﾃﾞｰﾀ一覧!$AH$43:$AR$66,10,FALSE),VLOOKUP($AK339,ﾃﾞｰﾀ一覧!$AH$4:$AR$66,10,FALSE))))))</f>
        <v/>
      </c>
      <c r="BP339" s="1110"/>
      <c r="BQ339" s="1110"/>
      <c r="BR339" s="1111"/>
      <c r="BS339" s="1115">
        <f>IF($BL339="",0,VLOOKUP($BL339,ﾃﾞｰﾀ一覧!$AY$4:$BB$16,3,FALSE))</f>
        <v>0</v>
      </c>
      <c r="BT339" s="1115"/>
      <c r="BU339" s="1115"/>
      <c r="BV339" s="1112" t="str">
        <f>IF($BO339="","",IF($BF339=ﾃﾞｰﾀ一覧!$U$37,"",IF($BF339=ﾃﾞｰﾀ一覧!$U$38,"",IF($BO339=ﾃﾞｰﾀ一覧!$AT$27,ﾃﾞｰﾀ一覧!$AT$27,VLOOKUP($AK339,ﾃﾞｰﾀ一覧!$AH$4:$AR$66,11,FALSE)*IF($BO339=ﾃﾞｰﾀ一覧!$AT$17,($AR339+1)*($AV339+1),IF($BO339=ﾃﾞｰﾀ一覧!$AT$22,IF(COUNTIF($AD339,"*天端*"),ﾃﾞｰﾀ一覧!$AU$43/2,ﾃﾞｰﾀ一覧!$AU$43/3),IF($BO339=ﾃﾞｰﾀ一覧!$AT$20,$AR339*$AV339,IF($BO339=ﾃﾞｰﾀ一覧!$AT$21,$AV339,1))))))))</f>
        <v/>
      </c>
      <c r="BW339" s="1112"/>
      <c r="BX339" s="1112"/>
      <c r="BY339" s="1088" t="str">
        <f>IF($B339="","",IF($AH339="","",IF($CK339=ﾃﾞｰﾀ一覧!$U$53,ﾃﾞｰﾀ一覧!$U$61,IF($AH339=ﾃﾞｰﾀ一覧!$U$21,ﾃﾞｰﾀ一覧!$U$60,IF(OR($AH339=ﾃﾞｰﾀ一覧!$U$19,$AH339=ﾃﾞｰﾀ一覧!$U$20,$AH339=ﾃﾞｰﾀ一覧!$U$23,$AH339=ﾃﾞｰﾀ一覧!$U$22,$AH339=ﾃﾞｰﾀ一覧!$U$18,AH339=ﾃﾞｰﾀ一覧!$U$25),ﾃﾞｰﾀ一覧!$U$59,ﾃﾞｰﾀ一覧!$U$62)))))</f>
        <v/>
      </c>
      <c r="BZ339" s="1089"/>
      <c r="CA339" s="1113"/>
      <c r="CB339" s="1113"/>
      <c r="CC339" s="1113"/>
      <c r="CD339" s="1113"/>
      <c r="CE339" s="1113"/>
      <c r="CF339" s="1113"/>
      <c r="CG339" s="1113"/>
      <c r="CH339" s="1113"/>
      <c r="CI339" s="1114"/>
      <c r="CK339" s="240"/>
      <c r="CM339" s="378" t="str">
        <f t="shared" si="35"/>
        <v/>
      </c>
      <c r="CN339" s="379" t="str">
        <f t="shared" si="36"/>
        <v/>
      </c>
      <c r="CO339" s="379" t="str">
        <f t="shared" si="37"/>
        <v/>
      </c>
      <c r="CP339" s="380" t="str">
        <f t="shared" si="38"/>
        <v/>
      </c>
      <c r="CQ339" s="244"/>
      <c r="CR339" s="1100"/>
      <c r="CS339" s="1101"/>
      <c r="CT339" s="1102"/>
      <c r="CU339" s="1135"/>
      <c r="CV339" s="1136"/>
      <c r="CW339" s="1136"/>
      <c r="CX339" s="1137"/>
      <c r="CY339" s="1138"/>
      <c r="CZ339" s="1139"/>
      <c r="DA339" s="1140"/>
      <c r="DB339" s="1132"/>
      <c r="DC339" s="1133"/>
      <c r="DD339" s="1133"/>
      <c r="DE339" s="1133"/>
      <c r="DF339" s="1133"/>
      <c r="DG339" s="1134"/>
      <c r="DH339" s="580"/>
      <c r="DI339" s="1372"/>
      <c r="DJ339" s="1372"/>
      <c r="DK339" s="581"/>
      <c r="DL339" s="582"/>
      <c r="DM339" s="1372"/>
      <c r="DN339" s="1372"/>
      <c r="DO339" s="581"/>
      <c r="DP339" s="582"/>
      <c r="DQ339" s="1372"/>
      <c r="DR339" s="1372"/>
      <c r="DS339" s="583"/>
      <c r="DT339" s="1124"/>
      <c r="DU339" s="1125"/>
      <c r="DV339" s="1125"/>
      <c r="DW339" s="1124"/>
      <c r="DX339" s="1125"/>
      <c r="DY339" s="1150"/>
      <c r="DZ339" s="1362"/>
      <c r="EA339" s="1363"/>
      <c r="EB339" s="1362"/>
      <c r="EC339" s="1363"/>
      <c r="ED339" s="1362"/>
      <c r="EE339" s="1377"/>
      <c r="EF339" s="1378"/>
      <c r="EG339" s="1379"/>
      <c r="EH339" s="1379"/>
      <c r="EI339" s="1380"/>
      <c r="EJ339" s="1381"/>
      <c r="EK339" s="1381"/>
      <c r="EL339" s="1381"/>
      <c r="EM339" s="1382"/>
      <c r="EN339" s="1382"/>
      <c r="EO339" s="1382"/>
      <c r="EP339" s="1375"/>
      <c r="EQ339" s="1376"/>
      <c r="ER339" s="1113"/>
      <c r="ES339" s="1113"/>
      <c r="ET339" s="1113"/>
      <c r="EU339" s="1113"/>
      <c r="EV339" s="1113"/>
      <c r="EW339" s="1113"/>
      <c r="EX339" s="1113"/>
      <c r="EY339" s="1113"/>
      <c r="EZ339" s="1114"/>
    </row>
    <row r="340" spans="1:156" ht="30" customHeight="1" x14ac:dyDescent="0.2">
      <c r="A340" s="207">
        <f t="shared" si="39"/>
        <v>329</v>
      </c>
      <c r="B340" s="1103"/>
      <c r="C340" s="1104"/>
      <c r="D340" s="1092"/>
      <c r="E340" s="1093"/>
      <c r="F340" s="1094" t="str">
        <f t="shared" si="41"/>
        <v/>
      </c>
      <c r="G340" s="1095"/>
      <c r="H340" s="1095"/>
      <c r="I340" s="1095"/>
      <c r="J340" s="1095"/>
      <c r="K340" s="1095"/>
      <c r="L340" s="1095"/>
      <c r="M340" s="1095"/>
      <c r="N340" s="1095"/>
      <c r="O340" s="1095"/>
      <c r="P340" s="1095"/>
      <c r="Q340" s="1095"/>
      <c r="R340" s="1095"/>
      <c r="S340" s="1095"/>
      <c r="T340" s="1095"/>
      <c r="U340" s="1095"/>
      <c r="V340" s="1095"/>
      <c r="W340" s="1096"/>
      <c r="X340" s="1299">
        <f t="shared" si="40"/>
        <v>0</v>
      </c>
      <c r="Y340" s="1300"/>
      <c r="Z340" s="1301"/>
      <c r="AA340" s="1100"/>
      <c r="AB340" s="1101"/>
      <c r="AC340" s="1102"/>
      <c r="AD340" s="1135"/>
      <c r="AE340" s="1136"/>
      <c r="AF340" s="1136"/>
      <c r="AG340" s="1137"/>
      <c r="AH340" s="1138"/>
      <c r="AI340" s="1139"/>
      <c r="AJ340" s="1140"/>
      <c r="AK340" s="1132"/>
      <c r="AL340" s="1133"/>
      <c r="AM340" s="1133"/>
      <c r="AN340" s="1133"/>
      <c r="AO340" s="1133"/>
      <c r="AP340" s="1134"/>
      <c r="AQ340" s="642" t="str">
        <f>IF(AK340="","",VLOOKUP(AK340,ﾃﾞｰﾀ一覧!$AH$4:$AR$66,2,FALSE))</f>
        <v/>
      </c>
      <c r="AR340" s="1084"/>
      <c r="AS340" s="1084"/>
      <c r="AT340" s="643" t="str">
        <f>IF(AK340="","",VLOOKUP(AK340,ﾃﾞｰﾀ一覧!$AH$4:$AR$66,3,FALSE))</f>
        <v/>
      </c>
      <c r="AU340" s="644" t="str">
        <f>IF(AK340="","",VLOOKUP(AK340,ﾃﾞｰﾀ一覧!$AH$4:$AR$66,5,FALSE))</f>
        <v/>
      </c>
      <c r="AV340" s="1084"/>
      <c r="AW340" s="1084"/>
      <c r="AX340" s="643" t="str">
        <f>IF(AK340="","",VLOOKUP(AK340,ﾃﾞｰﾀ一覧!$AH$4:$AR$66,6,FALSE))</f>
        <v/>
      </c>
      <c r="AY340" s="649" t="str">
        <f>IF(AK340="","",VLOOKUP(AK340,ﾃﾞｰﾀ一覧!$AH$4:$AR$66,8,FALSE))</f>
        <v/>
      </c>
      <c r="AZ340" s="1084"/>
      <c r="BA340" s="1084"/>
      <c r="BB340" s="388" t="str">
        <f>IF(AK340="","",VLOOKUP(AK340,ﾃﾞｰﾀ一覧!$AH$4:$AR$66,9,FALSE))</f>
        <v/>
      </c>
      <c r="BC340" s="1124"/>
      <c r="BD340" s="1125"/>
      <c r="BE340" s="1125"/>
      <c r="BF340" s="1124"/>
      <c r="BG340" s="1125"/>
      <c r="BH340" s="1125"/>
      <c r="BI340" s="1124"/>
      <c r="BJ340" s="1125"/>
      <c r="BK340" s="1150"/>
      <c r="BL340" s="1154"/>
      <c r="BM340" s="1155"/>
      <c r="BN340" s="1156"/>
      <c r="BO340" s="1109" t="str">
        <f>IF($AK340="","",IF($BF340="","",IF($BF340=ﾃﾞｰﾀ一覧!$U$37,"",IF($BF340=ﾃﾞｰﾀ一覧!$U$38,"",IF($AH340=ﾃﾞｰﾀ一覧!$U$25,VLOOKUP($AK340,ﾃﾞｰﾀ一覧!$AH$43:$AR$66,10,FALSE),VLOOKUP($AK340,ﾃﾞｰﾀ一覧!$AH$4:$AR$66,10,FALSE))))))</f>
        <v/>
      </c>
      <c r="BP340" s="1110"/>
      <c r="BQ340" s="1110"/>
      <c r="BR340" s="1111"/>
      <c r="BS340" s="1115">
        <f>IF($BL340="",0,VLOOKUP($BL340,ﾃﾞｰﾀ一覧!$AY$4:$BB$16,3,FALSE))</f>
        <v>0</v>
      </c>
      <c r="BT340" s="1115"/>
      <c r="BU340" s="1115"/>
      <c r="BV340" s="1112" t="str">
        <f>IF($BO340="","",IF($BF340=ﾃﾞｰﾀ一覧!$U$37,"",IF($BF340=ﾃﾞｰﾀ一覧!$U$38,"",IF($BO340=ﾃﾞｰﾀ一覧!$AT$27,ﾃﾞｰﾀ一覧!$AT$27,VLOOKUP($AK340,ﾃﾞｰﾀ一覧!$AH$4:$AR$66,11,FALSE)*IF($BO340=ﾃﾞｰﾀ一覧!$AT$17,($AR340+1)*($AV340+1),IF($BO340=ﾃﾞｰﾀ一覧!$AT$22,IF(COUNTIF($AD340,"*天端*"),ﾃﾞｰﾀ一覧!$AU$43/2,ﾃﾞｰﾀ一覧!$AU$43/3),IF($BO340=ﾃﾞｰﾀ一覧!$AT$20,$AR340*$AV340,IF($BO340=ﾃﾞｰﾀ一覧!$AT$21,$AV340,1))))))))</f>
        <v/>
      </c>
      <c r="BW340" s="1112"/>
      <c r="BX340" s="1112"/>
      <c r="BY340" s="1088" t="str">
        <f>IF($B340="","",IF($AH340="","",IF($CK340=ﾃﾞｰﾀ一覧!$U$53,ﾃﾞｰﾀ一覧!$U$61,IF($AH340=ﾃﾞｰﾀ一覧!$U$21,ﾃﾞｰﾀ一覧!$U$60,IF(OR($AH340=ﾃﾞｰﾀ一覧!$U$19,$AH340=ﾃﾞｰﾀ一覧!$U$20,$AH340=ﾃﾞｰﾀ一覧!$U$23,$AH340=ﾃﾞｰﾀ一覧!$U$22,$AH340=ﾃﾞｰﾀ一覧!$U$18,AH340=ﾃﾞｰﾀ一覧!$U$25),ﾃﾞｰﾀ一覧!$U$59,ﾃﾞｰﾀ一覧!$U$62)))))</f>
        <v/>
      </c>
      <c r="BZ340" s="1089"/>
      <c r="CA340" s="1113"/>
      <c r="CB340" s="1113"/>
      <c r="CC340" s="1113"/>
      <c r="CD340" s="1113"/>
      <c r="CE340" s="1113"/>
      <c r="CF340" s="1113"/>
      <c r="CG340" s="1113"/>
      <c r="CH340" s="1113"/>
      <c r="CI340" s="1114"/>
      <c r="CK340" s="240"/>
      <c r="CM340" s="378" t="str">
        <f t="shared" si="35"/>
        <v/>
      </c>
      <c r="CN340" s="379" t="str">
        <f t="shared" si="36"/>
        <v/>
      </c>
      <c r="CO340" s="379" t="str">
        <f t="shared" si="37"/>
        <v/>
      </c>
      <c r="CP340" s="380" t="str">
        <f t="shared" si="38"/>
        <v/>
      </c>
      <c r="CQ340" s="244"/>
      <c r="CR340" s="1100"/>
      <c r="CS340" s="1101"/>
      <c r="CT340" s="1102"/>
      <c r="CU340" s="1135"/>
      <c r="CV340" s="1136"/>
      <c r="CW340" s="1136"/>
      <c r="CX340" s="1137"/>
      <c r="CY340" s="1138"/>
      <c r="CZ340" s="1139"/>
      <c r="DA340" s="1140"/>
      <c r="DB340" s="1132"/>
      <c r="DC340" s="1133"/>
      <c r="DD340" s="1133"/>
      <c r="DE340" s="1133"/>
      <c r="DF340" s="1133"/>
      <c r="DG340" s="1134"/>
      <c r="DH340" s="580"/>
      <c r="DI340" s="1372"/>
      <c r="DJ340" s="1372"/>
      <c r="DK340" s="581"/>
      <c r="DL340" s="582"/>
      <c r="DM340" s="1372"/>
      <c r="DN340" s="1372"/>
      <c r="DO340" s="581"/>
      <c r="DP340" s="582"/>
      <c r="DQ340" s="1372"/>
      <c r="DR340" s="1372"/>
      <c r="DS340" s="583"/>
      <c r="DT340" s="1124"/>
      <c r="DU340" s="1125"/>
      <c r="DV340" s="1125"/>
      <c r="DW340" s="1124"/>
      <c r="DX340" s="1125"/>
      <c r="DY340" s="1150"/>
      <c r="DZ340" s="1362"/>
      <c r="EA340" s="1363"/>
      <c r="EB340" s="1362"/>
      <c r="EC340" s="1363"/>
      <c r="ED340" s="1362"/>
      <c r="EE340" s="1377"/>
      <c r="EF340" s="1378"/>
      <c r="EG340" s="1379"/>
      <c r="EH340" s="1379"/>
      <c r="EI340" s="1380"/>
      <c r="EJ340" s="1381"/>
      <c r="EK340" s="1381"/>
      <c r="EL340" s="1381"/>
      <c r="EM340" s="1382"/>
      <c r="EN340" s="1382"/>
      <c r="EO340" s="1382"/>
      <c r="EP340" s="1375"/>
      <c r="EQ340" s="1376"/>
      <c r="ER340" s="1113"/>
      <c r="ES340" s="1113"/>
      <c r="ET340" s="1113"/>
      <c r="EU340" s="1113"/>
      <c r="EV340" s="1113"/>
      <c r="EW340" s="1113"/>
      <c r="EX340" s="1113"/>
      <c r="EY340" s="1113"/>
      <c r="EZ340" s="1114"/>
    </row>
    <row r="341" spans="1:156" ht="30" customHeight="1" x14ac:dyDescent="0.2">
      <c r="A341" s="207">
        <f t="shared" si="39"/>
        <v>330</v>
      </c>
      <c r="B341" s="1103"/>
      <c r="C341" s="1104"/>
      <c r="D341" s="1092"/>
      <c r="E341" s="1093"/>
      <c r="F341" s="1094" t="str">
        <f t="shared" si="41"/>
        <v/>
      </c>
      <c r="G341" s="1095"/>
      <c r="H341" s="1095"/>
      <c r="I341" s="1095"/>
      <c r="J341" s="1095"/>
      <c r="K341" s="1095"/>
      <c r="L341" s="1095"/>
      <c r="M341" s="1095"/>
      <c r="N341" s="1095"/>
      <c r="O341" s="1095"/>
      <c r="P341" s="1095"/>
      <c r="Q341" s="1095"/>
      <c r="R341" s="1095"/>
      <c r="S341" s="1095"/>
      <c r="T341" s="1095"/>
      <c r="U341" s="1095"/>
      <c r="V341" s="1095"/>
      <c r="W341" s="1096"/>
      <c r="X341" s="1299">
        <f t="shared" si="40"/>
        <v>0</v>
      </c>
      <c r="Y341" s="1300"/>
      <c r="Z341" s="1301"/>
      <c r="AA341" s="1100"/>
      <c r="AB341" s="1101"/>
      <c r="AC341" s="1102"/>
      <c r="AD341" s="1135"/>
      <c r="AE341" s="1136"/>
      <c r="AF341" s="1136"/>
      <c r="AG341" s="1137"/>
      <c r="AH341" s="1138"/>
      <c r="AI341" s="1139"/>
      <c r="AJ341" s="1140"/>
      <c r="AK341" s="1132"/>
      <c r="AL341" s="1133"/>
      <c r="AM341" s="1133"/>
      <c r="AN341" s="1133"/>
      <c r="AO341" s="1133"/>
      <c r="AP341" s="1134"/>
      <c r="AQ341" s="642" t="str">
        <f>IF(AK341="","",VLOOKUP(AK341,ﾃﾞｰﾀ一覧!$AH$4:$AR$66,2,FALSE))</f>
        <v/>
      </c>
      <c r="AR341" s="1084"/>
      <c r="AS341" s="1084"/>
      <c r="AT341" s="643" t="str">
        <f>IF(AK341="","",VLOOKUP(AK341,ﾃﾞｰﾀ一覧!$AH$4:$AR$66,3,FALSE))</f>
        <v/>
      </c>
      <c r="AU341" s="644" t="str">
        <f>IF(AK341="","",VLOOKUP(AK341,ﾃﾞｰﾀ一覧!$AH$4:$AR$66,5,FALSE))</f>
        <v/>
      </c>
      <c r="AV341" s="1084"/>
      <c r="AW341" s="1084"/>
      <c r="AX341" s="643" t="str">
        <f>IF(AK341="","",VLOOKUP(AK341,ﾃﾞｰﾀ一覧!$AH$4:$AR$66,6,FALSE))</f>
        <v/>
      </c>
      <c r="AY341" s="649" t="str">
        <f>IF(AK341="","",VLOOKUP(AK341,ﾃﾞｰﾀ一覧!$AH$4:$AR$66,8,FALSE))</f>
        <v/>
      </c>
      <c r="AZ341" s="1084"/>
      <c r="BA341" s="1084"/>
      <c r="BB341" s="388" t="str">
        <f>IF(AK341="","",VLOOKUP(AK341,ﾃﾞｰﾀ一覧!$AH$4:$AR$66,9,FALSE))</f>
        <v/>
      </c>
      <c r="BC341" s="1124"/>
      <c r="BD341" s="1125"/>
      <c r="BE341" s="1125"/>
      <c r="BF341" s="1124"/>
      <c r="BG341" s="1125"/>
      <c r="BH341" s="1125"/>
      <c r="BI341" s="1124"/>
      <c r="BJ341" s="1125"/>
      <c r="BK341" s="1150"/>
      <c r="BL341" s="1154"/>
      <c r="BM341" s="1155"/>
      <c r="BN341" s="1156"/>
      <c r="BO341" s="1109" t="str">
        <f>IF($AK341="","",IF($BF341="","",IF($BF341=ﾃﾞｰﾀ一覧!$U$37,"",IF($BF341=ﾃﾞｰﾀ一覧!$U$38,"",IF($AH341=ﾃﾞｰﾀ一覧!$U$25,VLOOKUP($AK341,ﾃﾞｰﾀ一覧!$AH$43:$AR$66,10,FALSE),VLOOKUP($AK341,ﾃﾞｰﾀ一覧!$AH$4:$AR$66,10,FALSE))))))</f>
        <v/>
      </c>
      <c r="BP341" s="1110"/>
      <c r="BQ341" s="1110"/>
      <c r="BR341" s="1111"/>
      <c r="BS341" s="1115">
        <f>IF($BL341="",0,VLOOKUP($BL341,ﾃﾞｰﾀ一覧!$AY$4:$BB$16,3,FALSE))</f>
        <v>0</v>
      </c>
      <c r="BT341" s="1115"/>
      <c r="BU341" s="1115"/>
      <c r="BV341" s="1112" t="str">
        <f>IF($BO341="","",IF($BF341=ﾃﾞｰﾀ一覧!$U$37,"",IF($BF341=ﾃﾞｰﾀ一覧!$U$38,"",IF($BO341=ﾃﾞｰﾀ一覧!$AT$27,ﾃﾞｰﾀ一覧!$AT$27,VLOOKUP($AK341,ﾃﾞｰﾀ一覧!$AH$4:$AR$66,11,FALSE)*IF($BO341=ﾃﾞｰﾀ一覧!$AT$17,($AR341+1)*($AV341+1),IF($BO341=ﾃﾞｰﾀ一覧!$AT$22,IF(COUNTIF($AD341,"*天端*"),ﾃﾞｰﾀ一覧!$AU$43/2,ﾃﾞｰﾀ一覧!$AU$43/3),IF($BO341=ﾃﾞｰﾀ一覧!$AT$20,$AR341*$AV341,IF($BO341=ﾃﾞｰﾀ一覧!$AT$21,$AV341,1))))))))</f>
        <v/>
      </c>
      <c r="BW341" s="1112"/>
      <c r="BX341" s="1112"/>
      <c r="BY341" s="1088" t="str">
        <f>IF($B341="","",IF($AH341="","",IF($CK341=ﾃﾞｰﾀ一覧!$U$53,ﾃﾞｰﾀ一覧!$U$61,IF($AH341=ﾃﾞｰﾀ一覧!$U$21,ﾃﾞｰﾀ一覧!$U$60,IF(OR($AH341=ﾃﾞｰﾀ一覧!$U$19,$AH341=ﾃﾞｰﾀ一覧!$U$20,$AH341=ﾃﾞｰﾀ一覧!$U$23,$AH341=ﾃﾞｰﾀ一覧!$U$22,$AH341=ﾃﾞｰﾀ一覧!$U$18,AH341=ﾃﾞｰﾀ一覧!$U$25),ﾃﾞｰﾀ一覧!$U$59,ﾃﾞｰﾀ一覧!$U$62)))))</f>
        <v/>
      </c>
      <c r="BZ341" s="1089"/>
      <c r="CA341" s="1113"/>
      <c r="CB341" s="1113"/>
      <c r="CC341" s="1113"/>
      <c r="CD341" s="1113"/>
      <c r="CE341" s="1113"/>
      <c r="CF341" s="1113"/>
      <c r="CG341" s="1113"/>
      <c r="CH341" s="1113"/>
      <c r="CI341" s="1114"/>
      <c r="CK341" s="240"/>
      <c r="CM341" s="378" t="str">
        <f t="shared" si="35"/>
        <v/>
      </c>
      <c r="CN341" s="379" t="str">
        <f t="shared" si="36"/>
        <v/>
      </c>
      <c r="CO341" s="379" t="str">
        <f t="shared" si="37"/>
        <v/>
      </c>
      <c r="CP341" s="380" t="str">
        <f t="shared" si="38"/>
        <v/>
      </c>
      <c r="CQ341" s="244"/>
      <c r="CR341" s="1100"/>
      <c r="CS341" s="1101"/>
      <c r="CT341" s="1102"/>
      <c r="CU341" s="1135"/>
      <c r="CV341" s="1136"/>
      <c r="CW341" s="1136"/>
      <c r="CX341" s="1137"/>
      <c r="CY341" s="1138"/>
      <c r="CZ341" s="1139"/>
      <c r="DA341" s="1140"/>
      <c r="DB341" s="1132"/>
      <c r="DC341" s="1133"/>
      <c r="DD341" s="1133"/>
      <c r="DE341" s="1133"/>
      <c r="DF341" s="1133"/>
      <c r="DG341" s="1134"/>
      <c r="DH341" s="580"/>
      <c r="DI341" s="1084"/>
      <c r="DJ341" s="1084"/>
      <c r="DK341" s="581"/>
      <c r="DL341" s="582"/>
      <c r="DM341" s="1084"/>
      <c r="DN341" s="1084"/>
      <c r="DO341" s="581"/>
      <c r="DP341" s="582"/>
      <c r="DQ341" s="1084"/>
      <c r="DR341" s="1084"/>
      <c r="DS341" s="583"/>
      <c r="DT341" s="1124"/>
      <c r="DU341" s="1125"/>
      <c r="DV341" s="1125"/>
      <c r="DW341" s="1124"/>
      <c r="DX341" s="1125"/>
      <c r="DY341" s="1150"/>
      <c r="DZ341" s="1362"/>
      <c r="EA341" s="1363"/>
      <c r="EB341" s="1362"/>
      <c r="EC341" s="1363"/>
      <c r="ED341" s="1362"/>
      <c r="EE341" s="1377"/>
      <c r="EF341" s="1378"/>
      <c r="EG341" s="1379"/>
      <c r="EH341" s="1379"/>
      <c r="EI341" s="1380"/>
      <c r="EJ341" s="1381"/>
      <c r="EK341" s="1381"/>
      <c r="EL341" s="1381"/>
      <c r="EM341" s="1382"/>
      <c r="EN341" s="1382"/>
      <c r="EO341" s="1382"/>
      <c r="EP341" s="1375"/>
      <c r="EQ341" s="1376"/>
      <c r="ER341" s="1113"/>
      <c r="ES341" s="1113"/>
      <c r="ET341" s="1113"/>
      <c r="EU341" s="1113"/>
      <c r="EV341" s="1113"/>
      <c r="EW341" s="1113"/>
      <c r="EX341" s="1113"/>
      <c r="EY341" s="1113"/>
      <c r="EZ341" s="1114"/>
    </row>
    <row r="342" spans="1:156" ht="30" customHeight="1" x14ac:dyDescent="0.2">
      <c r="A342" s="207">
        <f t="shared" si="39"/>
        <v>331</v>
      </c>
      <c r="B342" s="1103"/>
      <c r="C342" s="1104"/>
      <c r="D342" s="1092"/>
      <c r="E342" s="1093"/>
      <c r="F342" s="1094" t="str">
        <f t="shared" si="41"/>
        <v/>
      </c>
      <c r="G342" s="1095"/>
      <c r="H342" s="1095"/>
      <c r="I342" s="1095"/>
      <c r="J342" s="1095"/>
      <c r="K342" s="1095"/>
      <c r="L342" s="1095"/>
      <c r="M342" s="1095"/>
      <c r="N342" s="1095"/>
      <c r="O342" s="1095"/>
      <c r="P342" s="1095"/>
      <c r="Q342" s="1095"/>
      <c r="R342" s="1095"/>
      <c r="S342" s="1095"/>
      <c r="T342" s="1095"/>
      <c r="U342" s="1095"/>
      <c r="V342" s="1095"/>
      <c r="W342" s="1096"/>
      <c r="X342" s="1299">
        <f t="shared" si="40"/>
        <v>0</v>
      </c>
      <c r="Y342" s="1300"/>
      <c r="Z342" s="1301"/>
      <c r="AA342" s="1100"/>
      <c r="AB342" s="1101"/>
      <c r="AC342" s="1102"/>
      <c r="AD342" s="1135"/>
      <c r="AE342" s="1136"/>
      <c r="AF342" s="1136"/>
      <c r="AG342" s="1137"/>
      <c r="AH342" s="1138"/>
      <c r="AI342" s="1139"/>
      <c r="AJ342" s="1140"/>
      <c r="AK342" s="1132"/>
      <c r="AL342" s="1133"/>
      <c r="AM342" s="1133"/>
      <c r="AN342" s="1133"/>
      <c r="AO342" s="1133"/>
      <c r="AP342" s="1134"/>
      <c r="AQ342" s="642" t="str">
        <f>IF(AK342="","",VLOOKUP(AK342,ﾃﾞｰﾀ一覧!$AH$4:$AR$66,2,FALSE))</f>
        <v/>
      </c>
      <c r="AR342" s="1084"/>
      <c r="AS342" s="1084"/>
      <c r="AT342" s="643" t="str">
        <f>IF(AK342="","",VLOOKUP(AK342,ﾃﾞｰﾀ一覧!$AH$4:$AR$66,3,FALSE))</f>
        <v/>
      </c>
      <c r="AU342" s="644" t="str">
        <f>IF(AK342="","",VLOOKUP(AK342,ﾃﾞｰﾀ一覧!$AH$4:$AR$66,5,FALSE))</f>
        <v/>
      </c>
      <c r="AV342" s="1084"/>
      <c r="AW342" s="1084"/>
      <c r="AX342" s="643" t="str">
        <f>IF(AK342="","",VLOOKUP(AK342,ﾃﾞｰﾀ一覧!$AH$4:$AR$66,6,FALSE))</f>
        <v/>
      </c>
      <c r="AY342" s="649" t="str">
        <f>IF(AK342="","",VLOOKUP(AK342,ﾃﾞｰﾀ一覧!$AH$4:$AR$66,8,FALSE))</f>
        <v/>
      </c>
      <c r="AZ342" s="1084"/>
      <c r="BA342" s="1084"/>
      <c r="BB342" s="388" t="str">
        <f>IF(AK342="","",VLOOKUP(AK342,ﾃﾞｰﾀ一覧!$AH$4:$AR$66,9,FALSE))</f>
        <v/>
      </c>
      <c r="BC342" s="1124"/>
      <c r="BD342" s="1125"/>
      <c r="BE342" s="1125"/>
      <c r="BF342" s="1124"/>
      <c r="BG342" s="1125"/>
      <c r="BH342" s="1125"/>
      <c r="BI342" s="1124"/>
      <c r="BJ342" s="1125"/>
      <c r="BK342" s="1150"/>
      <c r="BL342" s="1154"/>
      <c r="BM342" s="1155"/>
      <c r="BN342" s="1156"/>
      <c r="BO342" s="1109" t="str">
        <f>IF($AK342="","",IF($BF342="","",IF($BF342=ﾃﾞｰﾀ一覧!$U$37,"",IF($BF342=ﾃﾞｰﾀ一覧!$U$38,"",IF($AH342=ﾃﾞｰﾀ一覧!$U$25,VLOOKUP($AK342,ﾃﾞｰﾀ一覧!$AH$43:$AR$66,10,FALSE),VLOOKUP($AK342,ﾃﾞｰﾀ一覧!$AH$4:$AR$66,10,FALSE))))))</f>
        <v/>
      </c>
      <c r="BP342" s="1110"/>
      <c r="BQ342" s="1110"/>
      <c r="BR342" s="1111"/>
      <c r="BS342" s="1115">
        <f>IF($BL342="",0,VLOOKUP($BL342,ﾃﾞｰﾀ一覧!$AY$4:$BB$16,3,FALSE))</f>
        <v>0</v>
      </c>
      <c r="BT342" s="1115"/>
      <c r="BU342" s="1115"/>
      <c r="BV342" s="1112" t="str">
        <f>IF($BO342="","",IF($BF342=ﾃﾞｰﾀ一覧!$U$37,"",IF($BF342=ﾃﾞｰﾀ一覧!$U$38,"",IF($BO342=ﾃﾞｰﾀ一覧!$AT$27,ﾃﾞｰﾀ一覧!$AT$27,VLOOKUP($AK342,ﾃﾞｰﾀ一覧!$AH$4:$AR$66,11,FALSE)*IF($BO342=ﾃﾞｰﾀ一覧!$AT$17,($AR342+1)*($AV342+1),IF($BO342=ﾃﾞｰﾀ一覧!$AT$22,IF(COUNTIF($AD342,"*天端*"),ﾃﾞｰﾀ一覧!$AU$43/2,ﾃﾞｰﾀ一覧!$AU$43/3),IF($BO342=ﾃﾞｰﾀ一覧!$AT$20,$AR342*$AV342,IF($BO342=ﾃﾞｰﾀ一覧!$AT$21,$AV342,1))))))))</f>
        <v/>
      </c>
      <c r="BW342" s="1112"/>
      <c r="BX342" s="1112"/>
      <c r="BY342" s="1088" t="str">
        <f>IF($B342="","",IF($AH342="","",IF($CK342=ﾃﾞｰﾀ一覧!$U$53,ﾃﾞｰﾀ一覧!$U$61,IF($AH342=ﾃﾞｰﾀ一覧!$U$21,ﾃﾞｰﾀ一覧!$U$60,IF(OR($AH342=ﾃﾞｰﾀ一覧!$U$19,$AH342=ﾃﾞｰﾀ一覧!$U$20,$AH342=ﾃﾞｰﾀ一覧!$U$23,$AH342=ﾃﾞｰﾀ一覧!$U$22,$AH342=ﾃﾞｰﾀ一覧!$U$18,AH342=ﾃﾞｰﾀ一覧!$U$25),ﾃﾞｰﾀ一覧!$U$59,ﾃﾞｰﾀ一覧!$U$62)))))</f>
        <v/>
      </c>
      <c r="BZ342" s="1089"/>
      <c r="CA342" s="1113"/>
      <c r="CB342" s="1113"/>
      <c r="CC342" s="1113"/>
      <c r="CD342" s="1113"/>
      <c r="CE342" s="1113"/>
      <c r="CF342" s="1113"/>
      <c r="CG342" s="1113"/>
      <c r="CH342" s="1113"/>
      <c r="CI342" s="1114"/>
      <c r="CK342" s="240"/>
      <c r="CM342" s="378" t="str">
        <f t="shared" si="35"/>
        <v/>
      </c>
      <c r="CN342" s="379" t="str">
        <f t="shared" si="36"/>
        <v/>
      </c>
      <c r="CO342" s="379" t="str">
        <f t="shared" si="37"/>
        <v/>
      </c>
      <c r="CP342" s="380" t="str">
        <f t="shared" si="38"/>
        <v/>
      </c>
      <c r="CQ342" s="244"/>
      <c r="CR342" s="1100"/>
      <c r="CS342" s="1101"/>
      <c r="CT342" s="1102"/>
      <c r="CU342" s="1135"/>
      <c r="CV342" s="1136"/>
      <c r="CW342" s="1136"/>
      <c r="CX342" s="1137"/>
      <c r="CY342" s="1138"/>
      <c r="CZ342" s="1139"/>
      <c r="DA342" s="1140"/>
      <c r="DB342" s="1132"/>
      <c r="DC342" s="1133"/>
      <c r="DD342" s="1133"/>
      <c r="DE342" s="1133"/>
      <c r="DF342" s="1133"/>
      <c r="DG342" s="1134"/>
      <c r="DH342" s="580"/>
      <c r="DI342" s="1084"/>
      <c r="DJ342" s="1084"/>
      <c r="DK342" s="581"/>
      <c r="DL342" s="582"/>
      <c r="DM342" s="1084"/>
      <c r="DN342" s="1084"/>
      <c r="DO342" s="581"/>
      <c r="DP342" s="582"/>
      <c r="DQ342" s="1084"/>
      <c r="DR342" s="1084"/>
      <c r="DS342" s="583"/>
      <c r="DT342" s="1124"/>
      <c r="DU342" s="1125"/>
      <c r="DV342" s="1125"/>
      <c r="DW342" s="1124"/>
      <c r="DX342" s="1125"/>
      <c r="DY342" s="1150"/>
      <c r="DZ342" s="1362"/>
      <c r="EA342" s="1363"/>
      <c r="EB342" s="1362"/>
      <c r="EC342" s="1363"/>
      <c r="ED342" s="1362"/>
      <c r="EE342" s="1377"/>
      <c r="EF342" s="1378"/>
      <c r="EG342" s="1379"/>
      <c r="EH342" s="1379"/>
      <c r="EI342" s="1380"/>
      <c r="EJ342" s="1381"/>
      <c r="EK342" s="1381"/>
      <c r="EL342" s="1381"/>
      <c r="EM342" s="1382"/>
      <c r="EN342" s="1382"/>
      <c r="EO342" s="1382"/>
      <c r="EP342" s="1375"/>
      <c r="EQ342" s="1376"/>
      <c r="ER342" s="1113"/>
      <c r="ES342" s="1113"/>
      <c r="ET342" s="1113"/>
      <c r="EU342" s="1113"/>
      <c r="EV342" s="1113"/>
      <c r="EW342" s="1113"/>
      <c r="EX342" s="1113"/>
      <c r="EY342" s="1113"/>
      <c r="EZ342" s="1114"/>
    </row>
    <row r="343" spans="1:156" ht="30" customHeight="1" x14ac:dyDescent="0.2">
      <c r="A343" s="207">
        <f t="shared" si="39"/>
        <v>332</v>
      </c>
      <c r="B343" s="1103"/>
      <c r="C343" s="1104"/>
      <c r="D343" s="1092"/>
      <c r="E343" s="1093"/>
      <c r="F343" s="1094" t="str">
        <f t="shared" si="41"/>
        <v/>
      </c>
      <c r="G343" s="1095"/>
      <c r="H343" s="1095"/>
      <c r="I343" s="1095"/>
      <c r="J343" s="1095"/>
      <c r="K343" s="1095"/>
      <c r="L343" s="1095"/>
      <c r="M343" s="1095"/>
      <c r="N343" s="1095"/>
      <c r="O343" s="1095"/>
      <c r="P343" s="1095"/>
      <c r="Q343" s="1095"/>
      <c r="R343" s="1095"/>
      <c r="S343" s="1095"/>
      <c r="T343" s="1095"/>
      <c r="U343" s="1095"/>
      <c r="V343" s="1095"/>
      <c r="W343" s="1096"/>
      <c r="X343" s="1299">
        <f t="shared" si="40"/>
        <v>0</v>
      </c>
      <c r="Y343" s="1300"/>
      <c r="Z343" s="1301"/>
      <c r="AA343" s="1100"/>
      <c r="AB343" s="1101"/>
      <c r="AC343" s="1102"/>
      <c r="AD343" s="1135"/>
      <c r="AE343" s="1136"/>
      <c r="AF343" s="1136"/>
      <c r="AG343" s="1137"/>
      <c r="AH343" s="1138"/>
      <c r="AI343" s="1139"/>
      <c r="AJ343" s="1140"/>
      <c r="AK343" s="1132"/>
      <c r="AL343" s="1133"/>
      <c r="AM343" s="1133"/>
      <c r="AN343" s="1133"/>
      <c r="AO343" s="1133"/>
      <c r="AP343" s="1134"/>
      <c r="AQ343" s="642" t="str">
        <f>IF(AK343="","",VLOOKUP(AK343,ﾃﾞｰﾀ一覧!$AH$4:$AR$66,2,FALSE))</f>
        <v/>
      </c>
      <c r="AR343" s="1084"/>
      <c r="AS343" s="1084"/>
      <c r="AT343" s="643" t="str">
        <f>IF(AK343="","",VLOOKUP(AK343,ﾃﾞｰﾀ一覧!$AH$4:$AR$66,3,FALSE))</f>
        <v/>
      </c>
      <c r="AU343" s="644" t="str">
        <f>IF(AK343="","",VLOOKUP(AK343,ﾃﾞｰﾀ一覧!$AH$4:$AR$66,5,FALSE))</f>
        <v/>
      </c>
      <c r="AV343" s="1084"/>
      <c r="AW343" s="1084"/>
      <c r="AX343" s="643" t="str">
        <f>IF(AK343="","",VLOOKUP(AK343,ﾃﾞｰﾀ一覧!$AH$4:$AR$66,6,FALSE))</f>
        <v/>
      </c>
      <c r="AY343" s="649" t="str">
        <f>IF(AK343="","",VLOOKUP(AK343,ﾃﾞｰﾀ一覧!$AH$4:$AR$66,8,FALSE))</f>
        <v/>
      </c>
      <c r="AZ343" s="1084"/>
      <c r="BA343" s="1084"/>
      <c r="BB343" s="388" t="str">
        <f>IF(AK343="","",VLOOKUP(AK343,ﾃﾞｰﾀ一覧!$AH$4:$AR$66,9,FALSE))</f>
        <v/>
      </c>
      <c r="BC343" s="1124"/>
      <c r="BD343" s="1125"/>
      <c r="BE343" s="1125"/>
      <c r="BF343" s="1124"/>
      <c r="BG343" s="1125"/>
      <c r="BH343" s="1125"/>
      <c r="BI343" s="1124"/>
      <c r="BJ343" s="1125"/>
      <c r="BK343" s="1150"/>
      <c r="BL343" s="1154"/>
      <c r="BM343" s="1155"/>
      <c r="BN343" s="1156"/>
      <c r="BO343" s="1109" t="str">
        <f>IF($AK343="","",IF($BF343="","",IF($BF343=ﾃﾞｰﾀ一覧!$U$37,"",IF($BF343=ﾃﾞｰﾀ一覧!$U$38,"",IF($AH343=ﾃﾞｰﾀ一覧!$U$25,VLOOKUP($AK343,ﾃﾞｰﾀ一覧!$AH$43:$AR$66,10,FALSE),VLOOKUP($AK343,ﾃﾞｰﾀ一覧!$AH$4:$AR$66,10,FALSE))))))</f>
        <v/>
      </c>
      <c r="BP343" s="1110"/>
      <c r="BQ343" s="1110"/>
      <c r="BR343" s="1111"/>
      <c r="BS343" s="1115">
        <f>IF($BL343="",0,VLOOKUP($BL343,ﾃﾞｰﾀ一覧!$AY$4:$BB$16,3,FALSE))</f>
        <v>0</v>
      </c>
      <c r="BT343" s="1115"/>
      <c r="BU343" s="1115"/>
      <c r="BV343" s="1112" t="str">
        <f>IF($BO343="","",IF($BF343=ﾃﾞｰﾀ一覧!$U$37,"",IF($BF343=ﾃﾞｰﾀ一覧!$U$38,"",IF($BO343=ﾃﾞｰﾀ一覧!$AT$27,ﾃﾞｰﾀ一覧!$AT$27,VLOOKUP($AK343,ﾃﾞｰﾀ一覧!$AH$4:$AR$66,11,FALSE)*IF($BO343=ﾃﾞｰﾀ一覧!$AT$17,($AR343+1)*($AV343+1),IF($BO343=ﾃﾞｰﾀ一覧!$AT$22,IF(COUNTIF($AD343,"*天端*"),ﾃﾞｰﾀ一覧!$AU$43/2,ﾃﾞｰﾀ一覧!$AU$43/3),IF($BO343=ﾃﾞｰﾀ一覧!$AT$20,$AR343*$AV343,IF($BO343=ﾃﾞｰﾀ一覧!$AT$21,$AV343,1))))))))</f>
        <v/>
      </c>
      <c r="BW343" s="1112"/>
      <c r="BX343" s="1112"/>
      <c r="BY343" s="1088" t="str">
        <f>IF($B343="","",IF($AH343="","",IF($CK343=ﾃﾞｰﾀ一覧!$U$53,ﾃﾞｰﾀ一覧!$U$61,IF($AH343=ﾃﾞｰﾀ一覧!$U$21,ﾃﾞｰﾀ一覧!$U$60,IF(OR($AH343=ﾃﾞｰﾀ一覧!$U$19,$AH343=ﾃﾞｰﾀ一覧!$U$20,$AH343=ﾃﾞｰﾀ一覧!$U$23,$AH343=ﾃﾞｰﾀ一覧!$U$22,$AH343=ﾃﾞｰﾀ一覧!$U$18,AH343=ﾃﾞｰﾀ一覧!$U$25),ﾃﾞｰﾀ一覧!$U$59,ﾃﾞｰﾀ一覧!$U$62)))))</f>
        <v/>
      </c>
      <c r="BZ343" s="1089"/>
      <c r="CA343" s="1113"/>
      <c r="CB343" s="1113"/>
      <c r="CC343" s="1113"/>
      <c r="CD343" s="1113"/>
      <c r="CE343" s="1113"/>
      <c r="CF343" s="1113"/>
      <c r="CG343" s="1113"/>
      <c r="CH343" s="1113"/>
      <c r="CI343" s="1114"/>
      <c r="CK343" s="240"/>
      <c r="CM343" s="378" t="str">
        <f t="shared" si="35"/>
        <v/>
      </c>
      <c r="CN343" s="379" t="str">
        <f t="shared" si="36"/>
        <v/>
      </c>
      <c r="CO343" s="379" t="str">
        <f t="shared" si="37"/>
        <v/>
      </c>
      <c r="CP343" s="380" t="str">
        <f t="shared" si="38"/>
        <v/>
      </c>
      <c r="CQ343" s="244"/>
      <c r="CR343" s="1100"/>
      <c r="CS343" s="1101"/>
      <c r="CT343" s="1102"/>
      <c r="CU343" s="1135"/>
      <c r="CV343" s="1136"/>
      <c r="CW343" s="1136"/>
      <c r="CX343" s="1137"/>
      <c r="CY343" s="1138"/>
      <c r="CZ343" s="1139"/>
      <c r="DA343" s="1140"/>
      <c r="DB343" s="1132"/>
      <c r="DC343" s="1133"/>
      <c r="DD343" s="1133"/>
      <c r="DE343" s="1133"/>
      <c r="DF343" s="1133"/>
      <c r="DG343" s="1134"/>
      <c r="DH343" s="580"/>
      <c r="DI343" s="1084"/>
      <c r="DJ343" s="1084"/>
      <c r="DK343" s="581"/>
      <c r="DL343" s="582"/>
      <c r="DM343" s="1084"/>
      <c r="DN343" s="1084"/>
      <c r="DO343" s="581"/>
      <c r="DP343" s="582"/>
      <c r="DQ343" s="1084"/>
      <c r="DR343" s="1084"/>
      <c r="DS343" s="583"/>
      <c r="DT343" s="1124"/>
      <c r="DU343" s="1125"/>
      <c r="DV343" s="1125"/>
      <c r="DW343" s="1124"/>
      <c r="DX343" s="1125"/>
      <c r="DY343" s="1150"/>
      <c r="DZ343" s="1362"/>
      <c r="EA343" s="1363"/>
      <c r="EB343" s="1362"/>
      <c r="EC343" s="1363"/>
      <c r="ED343" s="1362"/>
      <c r="EE343" s="1377"/>
      <c r="EF343" s="1378"/>
      <c r="EG343" s="1379"/>
      <c r="EH343" s="1379"/>
      <c r="EI343" s="1380"/>
      <c r="EJ343" s="1381"/>
      <c r="EK343" s="1381"/>
      <c r="EL343" s="1381"/>
      <c r="EM343" s="1382"/>
      <c r="EN343" s="1382"/>
      <c r="EO343" s="1382"/>
      <c r="EP343" s="1375"/>
      <c r="EQ343" s="1376"/>
      <c r="ER343" s="1113"/>
      <c r="ES343" s="1113"/>
      <c r="ET343" s="1113"/>
      <c r="EU343" s="1113"/>
      <c r="EV343" s="1113"/>
      <c r="EW343" s="1113"/>
      <c r="EX343" s="1113"/>
      <c r="EY343" s="1113"/>
      <c r="EZ343" s="1114"/>
    </row>
    <row r="344" spans="1:156" ht="30" customHeight="1" x14ac:dyDescent="0.2">
      <c r="A344" s="207">
        <f t="shared" si="39"/>
        <v>333</v>
      </c>
      <c r="B344" s="1103"/>
      <c r="C344" s="1104"/>
      <c r="D344" s="1092"/>
      <c r="E344" s="1093"/>
      <c r="F344" s="1094" t="str">
        <f t="shared" si="41"/>
        <v/>
      </c>
      <c r="G344" s="1095"/>
      <c r="H344" s="1095"/>
      <c r="I344" s="1095"/>
      <c r="J344" s="1095"/>
      <c r="K344" s="1095"/>
      <c r="L344" s="1095"/>
      <c r="M344" s="1095"/>
      <c r="N344" s="1095"/>
      <c r="O344" s="1095"/>
      <c r="P344" s="1095"/>
      <c r="Q344" s="1095"/>
      <c r="R344" s="1095"/>
      <c r="S344" s="1095"/>
      <c r="T344" s="1095"/>
      <c r="U344" s="1095"/>
      <c r="V344" s="1095"/>
      <c r="W344" s="1096"/>
      <c r="X344" s="1299">
        <f t="shared" si="40"/>
        <v>0</v>
      </c>
      <c r="Y344" s="1300"/>
      <c r="Z344" s="1301"/>
      <c r="AA344" s="1100"/>
      <c r="AB344" s="1101"/>
      <c r="AC344" s="1102"/>
      <c r="AD344" s="1135"/>
      <c r="AE344" s="1136"/>
      <c r="AF344" s="1136"/>
      <c r="AG344" s="1137"/>
      <c r="AH344" s="1138"/>
      <c r="AI344" s="1139"/>
      <c r="AJ344" s="1140"/>
      <c r="AK344" s="1132"/>
      <c r="AL344" s="1133"/>
      <c r="AM344" s="1133"/>
      <c r="AN344" s="1133"/>
      <c r="AO344" s="1133"/>
      <c r="AP344" s="1134"/>
      <c r="AQ344" s="642" t="str">
        <f>IF(AK344="","",VLOOKUP(AK344,ﾃﾞｰﾀ一覧!$AH$4:$AR$66,2,FALSE))</f>
        <v/>
      </c>
      <c r="AR344" s="1084"/>
      <c r="AS344" s="1084"/>
      <c r="AT344" s="643" t="str">
        <f>IF(AK344="","",VLOOKUP(AK344,ﾃﾞｰﾀ一覧!$AH$4:$AR$66,3,FALSE))</f>
        <v/>
      </c>
      <c r="AU344" s="644" t="str">
        <f>IF(AK344="","",VLOOKUP(AK344,ﾃﾞｰﾀ一覧!$AH$4:$AR$66,5,FALSE))</f>
        <v/>
      </c>
      <c r="AV344" s="1084"/>
      <c r="AW344" s="1084"/>
      <c r="AX344" s="643" t="str">
        <f>IF(AK344="","",VLOOKUP(AK344,ﾃﾞｰﾀ一覧!$AH$4:$AR$66,6,FALSE))</f>
        <v/>
      </c>
      <c r="AY344" s="649" t="str">
        <f>IF(AK344="","",VLOOKUP(AK344,ﾃﾞｰﾀ一覧!$AH$4:$AR$66,8,FALSE))</f>
        <v/>
      </c>
      <c r="AZ344" s="1084"/>
      <c r="BA344" s="1084"/>
      <c r="BB344" s="388" t="str">
        <f>IF(AK344="","",VLOOKUP(AK344,ﾃﾞｰﾀ一覧!$AH$4:$AR$66,9,FALSE))</f>
        <v/>
      </c>
      <c r="BC344" s="1124"/>
      <c r="BD344" s="1125"/>
      <c r="BE344" s="1125"/>
      <c r="BF344" s="1124"/>
      <c r="BG344" s="1125"/>
      <c r="BH344" s="1125"/>
      <c r="BI344" s="1124"/>
      <c r="BJ344" s="1125"/>
      <c r="BK344" s="1150"/>
      <c r="BL344" s="1154"/>
      <c r="BM344" s="1155"/>
      <c r="BN344" s="1156"/>
      <c r="BO344" s="1109" t="str">
        <f>IF($AK344="","",IF($BF344="","",IF($BF344=ﾃﾞｰﾀ一覧!$U$37,"",IF($BF344=ﾃﾞｰﾀ一覧!$U$38,"",IF($AH344=ﾃﾞｰﾀ一覧!$U$25,VLOOKUP($AK344,ﾃﾞｰﾀ一覧!$AH$43:$AR$66,10,FALSE),VLOOKUP($AK344,ﾃﾞｰﾀ一覧!$AH$4:$AR$66,10,FALSE))))))</f>
        <v/>
      </c>
      <c r="BP344" s="1110"/>
      <c r="BQ344" s="1110"/>
      <c r="BR344" s="1111"/>
      <c r="BS344" s="1115">
        <f>IF($BL344="",0,VLOOKUP($BL344,ﾃﾞｰﾀ一覧!$AY$4:$BB$16,3,FALSE))</f>
        <v>0</v>
      </c>
      <c r="BT344" s="1115"/>
      <c r="BU344" s="1115"/>
      <c r="BV344" s="1112" t="str">
        <f>IF($BO344="","",IF($BF344=ﾃﾞｰﾀ一覧!$U$37,"",IF($BF344=ﾃﾞｰﾀ一覧!$U$38,"",IF($BO344=ﾃﾞｰﾀ一覧!$AT$27,ﾃﾞｰﾀ一覧!$AT$27,VLOOKUP($AK344,ﾃﾞｰﾀ一覧!$AH$4:$AR$66,11,FALSE)*IF($BO344=ﾃﾞｰﾀ一覧!$AT$17,($AR344+1)*($AV344+1),IF($BO344=ﾃﾞｰﾀ一覧!$AT$22,IF(COUNTIF($AD344,"*天端*"),ﾃﾞｰﾀ一覧!$AU$43/2,ﾃﾞｰﾀ一覧!$AU$43/3),IF($BO344=ﾃﾞｰﾀ一覧!$AT$20,$AR344*$AV344,IF($BO344=ﾃﾞｰﾀ一覧!$AT$21,$AV344,1))))))))</f>
        <v/>
      </c>
      <c r="BW344" s="1112"/>
      <c r="BX344" s="1112"/>
      <c r="BY344" s="1088" t="str">
        <f>IF($B344="","",IF($AH344="","",IF($CK344=ﾃﾞｰﾀ一覧!$U$53,ﾃﾞｰﾀ一覧!$U$61,IF($AH344=ﾃﾞｰﾀ一覧!$U$21,ﾃﾞｰﾀ一覧!$U$60,IF(OR($AH344=ﾃﾞｰﾀ一覧!$U$19,$AH344=ﾃﾞｰﾀ一覧!$U$20,$AH344=ﾃﾞｰﾀ一覧!$U$23,$AH344=ﾃﾞｰﾀ一覧!$U$22,$AH344=ﾃﾞｰﾀ一覧!$U$18,AH344=ﾃﾞｰﾀ一覧!$U$25),ﾃﾞｰﾀ一覧!$U$59,ﾃﾞｰﾀ一覧!$U$62)))))</f>
        <v/>
      </c>
      <c r="BZ344" s="1089"/>
      <c r="CA344" s="1113"/>
      <c r="CB344" s="1113"/>
      <c r="CC344" s="1113"/>
      <c r="CD344" s="1113"/>
      <c r="CE344" s="1113"/>
      <c r="CF344" s="1113"/>
      <c r="CG344" s="1113"/>
      <c r="CH344" s="1113"/>
      <c r="CI344" s="1114"/>
      <c r="CK344" s="240"/>
      <c r="CM344" s="378" t="str">
        <f t="shared" si="35"/>
        <v/>
      </c>
      <c r="CN344" s="379" t="str">
        <f t="shared" si="36"/>
        <v/>
      </c>
      <c r="CO344" s="379" t="str">
        <f t="shared" si="37"/>
        <v/>
      </c>
      <c r="CP344" s="380" t="str">
        <f t="shared" si="38"/>
        <v/>
      </c>
      <c r="CQ344" s="244"/>
      <c r="CR344" s="1100"/>
      <c r="CS344" s="1101"/>
      <c r="CT344" s="1102"/>
      <c r="CU344" s="1135"/>
      <c r="CV344" s="1136"/>
      <c r="CW344" s="1136"/>
      <c r="CX344" s="1137"/>
      <c r="CY344" s="1138"/>
      <c r="CZ344" s="1139"/>
      <c r="DA344" s="1140"/>
      <c r="DB344" s="1132"/>
      <c r="DC344" s="1133"/>
      <c r="DD344" s="1133"/>
      <c r="DE344" s="1133"/>
      <c r="DF344" s="1133"/>
      <c r="DG344" s="1134"/>
      <c r="DH344" s="580"/>
      <c r="DI344" s="1084"/>
      <c r="DJ344" s="1084"/>
      <c r="DK344" s="581"/>
      <c r="DL344" s="582"/>
      <c r="DM344" s="1084"/>
      <c r="DN344" s="1084"/>
      <c r="DO344" s="581"/>
      <c r="DP344" s="582"/>
      <c r="DQ344" s="1084"/>
      <c r="DR344" s="1084"/>
      <c r="DS344" s="583"/>
      <c r="DT344" s="1124"/>
      <c r="DU344" s="1125"/>
      <c r="DV344" s="1125"/>
      <c r="DW344" s="1124"/>
      <c r="DX344" s="1125"/>
      <c r="DY344" s="1150"/>
      <c r="DZ344" s="1362"/>
      <c r="EA344" s="1363"/>
      <c r="EB344" s="1362"/>
      <c r="EC344" s="1363"/>
      <c r="ED344" s="1362"/>
      <c r="EE344" s="1377"/>
      <c r="EF344" s="1378"/>
      <c r="EG344" s="1379"/>
      <c r="EH344" s="1379"/>
      <c r="EI344" s="1380"/>
      <c r="EJ344" s="1381"/>
      <c r="EK344" s="1381"/>
      <c r="EL344" s="1381"/>
      <c r="EM344" s="1382"/>
      <c r="EN344" s="1382"/>
      <c r="EO344" s="1382"/>
      <c r="EP344" s="1375"/>
      <c r="EQ344" s="1376"/>
      <c r="ER344" s="1113"/>
      <c r="ES344" s="1113"/>
      <c r="ET344" s="1113"/>
      <c r="EU344" s="1113"/>
      <c r="EV344" s="1113"/>
      <c r="EW344" s="1113"/>
      <c r="EX344" s="1113"/>
      <c r="EY344" s="1113"/>
      <c r="EZ344" s="1114"/>
    </row>
    <row r="345" spans="1:156" ht="30" customHeight="1" x14ac:dyDescent="0.2">
      <c r="A345" s="207">
        <f t="shared" si="39"/>
        <v>334</v>
      </c>
      <c r="B345" s="1103"/>
      <c r="C345" s="1104"/>
      <c r="D345" s="1092"/>
      <c r="E345" s="1093"/>
      <c r="F345" s="1094" t="str">
        <f t="shared" si="41"/>
        <v/>
      </c>
      <c r="G345" s="1095"/>
      <c r="H345" s="1095"/>
      <c r="I345" s="1095"/>
      <c r="J345" s="1095"/>
      <c r="K345" s="1095"/>
      <c r="L345" s="1095"/>
      <c r="M345" s="1095"/>
      <c r="N345" s="1095"/>
      <c r="O345" s="1095"/>
      <c r="P345" s="1095"/>
      <c r="Q345" s="1095"/>
      <c r="R345" s="1095"/>
      <c r="S345" s="1095"/>
      <c r="T345" s="1095"/>
      <c r="U345" s="1095"/>
      <c r="V345" s="1095"/>
      <c r="W345" s="1096"/>
      <c r="X345" s="1299">
        <f t="shared" si="40"/>
        <v>0</v>
      </c>
      <c r="Y345" s="1300"/>
      <c r="Z345" s="1301"/>
      <c r="AA345" s="1100"/>
      <c r="AB345" s="1101"/>
      <c r="AC345" s="1102"/>
      <c r="AD345" s="1135"/>
      <c r="AE345" s="1136"/>
      <c r="AF345" s="1136"/>
      <c r="AG345" s="1137"/>
      <c r="AH345" s="1138"/>
      <c r="AI345" s="1139"/>
      <c r="AJ345" s="1140"/>
      <c r="AK345" s="1132"/>
      <c r="AL345" s="1133"/>
      <c r="AM345" s="1133"/>
      <c r="AN345" s="1133"/>
      <c r="AO345" s="1133"/>
      <c r="AP345" s="1134"/>
      <c r="AQ345" s="642" t="str">
        <f>IF(AK345="","",VLOOKUP(AK345,ﾃﾞｰﾀ一覧!$AH$4:$AR$66,2,FALSE))</f>
        <v/>
      </c>
      <c r="AR345" s="1084"/>
      <c r="AS345" s="1084"/>
      <c r="AT345" s="643" t="str">
        <f>IF(AK345="","",VLOOKUP(AK345,ﾃﾞｰﾀ一覧!$AH$4:$AR$66,3,FALSE))</f>
        <v/>
      </c>
      <c r="AU345" s="644" t="str">
        <f>IF(AK345="","",VLOOKUP(AK345,ﾃﾞｰﾀ一覧!$AH$4:$AR$66,5,FALSE))</f>
        <v/>
      </c>
      <c r="AV345" s="1084"/>
      <c r="AW345" s="1084"/>
      <c r="AX345" s="643" t="str">
        <f>IF(AK345="","",VLOOKUP(AK345,ﾃﾞｰﾀ一覧!$AH$4:$AR$66,6,FALSE))</f>
        <v/>
      </c>
      <c r="AY345" s="649" t="str">
        <f>IF(AK345="","",VLOOKUP(AK345,ﾃﾞｰﾀ一覧!$AH$4:$AR$66,8,FALSE))</f>
        <v/>
      </c>
      <c r="AZ345" s="1084"/>
      <c r="BA345" s="1084"/>
      <c r="BB345" s="388" t="str">
        <f>IF(AK345="","",VLOOKUP(AK345,ﾃﾞｰﾀ一覧!$AH$4:$AR$66,9,FALSE))</f>
        <v/>
      </c>
      <c r="BC345" s="1124"/>
      <c r="BD345" s="1125"/>
      <c r="BE345" s="1125"/>
      <c r="BF345" s="1124"/>
      <c r="BG345" s="1125"/>
      <c r="BH345" s="1125"/>
      <c r="BI345" s="1124"/>
      <c r="BJ345" s="1125"/>
      <c r="BK345" s="1150"/>
      <c r="BL345" s="1154"/>
      <c r="BM345" s="1155"/>
      <c r="BN345" s="1156"/>
      <c r="BO345" s="1109" t="str">
        <f>IF($AK345="","",IF($BF345="","",IF($BF345=ﾃﾞｰﾀ一覧!$U$37,"",IF($BF345=ﾃﾞｰﾀ一覧!$U$38,"",IF($AH345=ﾃﾞｰﾀ一覧!$U$25,VLOOKUP($AK345,ﾃﾞｰﾀ一覧!$AH$43:$AR$66,10,FALSE),VLOOKUP($AK345,ﾃﾞｰﾀ一覧!$AH$4:$AR$66,10,FALSE))))))</f>
        <v/>
      </c>
      <c r="BP345" s="1110"/>
      <c r="BQ345" s="1110"/>
      <c r="BR345" s="1111"/>
      <c r="BS345" s="1115">
        <f>IF($BL345="",0,VLOOKUP($BL345,ﾃﾞｰﾀ一覧!$AY$4:$BB$16,3,FALSE))</f>
        <v>0</v>
      </c>
      <c r="BT345" s="1115"/>
      <c r="BU345" s="1115"/>
      <c r="BV345" s="1112" t="str">
        <f>IF($BO345="","",IF($BF345=ﾃﾞｰﾀ一覧!$U$37,"",IF($BF345=ﾃﾞｰﾀ一覧!$U$38,"",IF($BO345=ﾃﾞｰﾀ一覧!$AT$27,ﾃﾞｰﾀ一覧!$AT$27,VLOOKUP($AK345,ﾃﾞｰﾀ一覧!$AH$4:$AR$66,11,FALSE)*IF($BO345=ﾃﾞｰﾀ一覧!$AT$17,($AR345+1)*($AV345+1),IF($BO345=ﾃﾞｰﾀ一覧!$AT$22,IF(COUNTIF($AD345,"*天端*"),ﾃﾞｰﾀ一覧!$AU$43/2,ﾃﾞｰﾀ一覧!$AU$43/3),IF($BO345=ﾃﾞｰﾀ一覧!$AT$20,$AR345*$AV345,IF($BO345=ﾃﾞｰﾀ一覧!$AT$21,$AV345,1))))))))</f>
        <v/>
      </c>
      <c r="BW345" s="1112"/>
      <c r="BX345" s="1112"/>
      <c r="BY345" s="1088" t="str">
        <f>IF($B345="","",IF($AH345="","",IF($CK345=ﾃﾞｰﾀ一覧!$U$53,ﾃﾞｰﾀ一覧!$U$61,IF($AH345=ﾃﾞｰﾀ一覧!$U$21,ﾃﾞｰﾀ一覧!$U$60,IF(OR($AH345=ﾃﾞｰﾀ一覧!$U$19,$AH345=ﾃﾞｰﾀ一覧!$U$20,$AH345=ﾃﾞｰﾀ一覧!$U$23,$AH345=ﾃﾞｰﾀ一覧!$U$22,$AH345=ﾃﾞｰﾀ一覧!$U$18,AH345=ﾃﾞｰﾀ一覧!$U$25),ﾃﾞｰﾀ一覧!$U$59,ﾃﾞｰﾀ一覧!$U$62)))))</f>
        <v/>
      </c>
      <c r="BZ345" s="1089"/>
      <c r="CA345" s="1113"/>
      <c r="CB345" s="1113"/>
      <c r="CC345" s="1113"/>
      <c r="CD345" s="1113"/>
      <c r="CE345" s="1113"/>
      <c r="CF345" s="1113"/>
      <c r="CG345" s="1113"/>
      <c r="CH345" s="1113"/>
      <c r="CI345" s="1114"/>
      <c r="CK345" s="240"/>
      <c r="CM345" s="378" t="str">
        <f t="shared" si="35"/>
        <v/>
      </c>
      <c r="CN345" s="379" t="str">
        <f t="shared" si="36"/>
        <v/>
      </c>
      <c r="CO345" s="379" t="str">
        <f t="shared" si="37"/>
        <v/>
      </c>
      <c r="CP345" s="380" t="str">
        <f t="shared" si="38"/>
        <v/>
      </c>
      <c r="CQ345" s="244"/>
      <c r="CR345" s="1100"/>
      <c r="CS345" s="1101"/>
      <c r="CT345" s="1102"/>
      <c r="CU345" s="1135"/>
      <c r="CV345" s="1136"/>
      <c r="CW345" s="1136"/>
      <c r="CX345" s="1137"/>
      <c r="CY345" s="1138"/>
      <c r="CZ345" s="1139"/>
      <c r="DA345" s="1140"/>
      <c r="DB345" s="1132"/>
      <c r="DC345" s="1133"/>
      <c r="DD345" s="1133"/>
      <c r="DE345" s="1133"/>
      <c r="DF345" s="1133"/>
      <c r="DG345" s="1134"/>
      <c r="DH345" s="580"/>
      <c r="DI345" s="1372"/>
      <c r="DJ345" s="1372"/>
      <c r="DK345" s="581"/>
      <c r="DL345" s="582"/>
      <c r="DM345" s="1372"/>
      <c r="DN345" s="1372"/>
      <c r="DO345" s="581"/>
      <c r="DP345" s="582"/>
      <c r="DQ345" s="1372"/>
      <c r="DR345" s="1372"/>
      <c r="DS345" s="583"/>
      <c r="DT345" s="1124"/>
      <c r="DU345" s="1125"/>
      <c r="DV345" s="1125"/>
      <c r="DW345" s="1124"/>
      <c r="DX345" s="1125"/>
      <c r="DY345" s="1150"/>
      <c r="DZ345" s="1362"/>
      <c r="EA345" s="1363"/>
      <c r="EB345" s="1362"/>
      <c r="EC345" s="1363"/>
      <c r="ED345" s="1362"/>
      <c r="EE345" s="1377"/>
      <c r="EF345" s="1378"/>
      <c r="EG345" s="1379"/>
      <c r="EH345" s="1379"/>
      <c r="EI345" s="1380"/>
      <c r="EJ345" s="1381"/>
      <c r="EK345" s="1381"/>
      <c r="EL345" s="1381"/>
      <c r="EM345" s="1382"/>
      <c r="EN345" s="1382"/>
      <c r="EO345" s="1382"/>
      <c r="EP345" s="1375"/>
      <c r="EQ345" s="1376"/>
      <c r="ER345" s="1113"/>
      <c r="ES345" s="1113"/>
      <c r="ET345" s="1113"/>
      <c r="EU345" s="1113"/>
      <c r="EV345" s="1113"/>
      <c r="EW345" s="1113"/>
      <c r="EX345" s="1113"/>
      <c r="EY345" s="1113"/>
      <c r="EZ345" s="1114"/>
    </row>
    <row r="346" spans="1:156" ht="30" customHeight="1" x14ac:dyDescent="0.2">
      <c r="A346" s="207">
        <f t="shared" si="39"/>
        <v>335</v>
      </c>
      <c r="B346" s="1103"/>
      <c r="C346" s="1104"/>
      <c r="D346" s="1092"/>
      <c r="E346" s="1093"/>
      <c r="F346" s="1094" t="str">
        <f t="shared" si="41"/>
        <v/>
      </c>
      <c r="G346" s="1095"/>
      <c r="H346" s="1095"/>
      <c r="I346" s="1095"/>
      <c r="J346" s="1095"/>
      <c r="K346" s="1095"/>
      <c r="L346" s="1095"/>
      <c r="M346" s="1095"/>
      <c r="N346" s="1095"/>
      <c r="O346" s="1095"/>
      <c r="P346" s="1095"/>
      <c r="Q346" s="1095"/>
      <c r="R346" s="1095"/>
      <c r="S346" s="1095"/>
      <c r="T346" s="1095"/>
      <c r="U346" s="1095"/>
      <c r="V346" s="1095"/>
      <c r="W346" s="1096"/>
      <c r="X346" s="1299">
        <f t="shared" si="40"/>
        <v>0</v>
      </c>
      <c r="Y346" s="1300"/>
      <c r="Z346" s="1301"/>
      <c r="AA346" s="1100"/>
      <c r="AB346" s="1101"/>
      <c r="AC346" s="1102"/>
      <c r="AD346" s="1135"/>
      <c r="AE346" s="1136"/>
      <c r="AF346" s="1136"/>
      <c r="AG346" s="1137"/>
      <c r="AH346" s="1138"/>
      <c r="AI346" s="1139"/>
      <c r="AJ346" s="1140"/>
      <c r="AK346" s="1132"/>
      <c r="AL346" s="1133"/>
      <c r="AM346" s="1133"/>
      <c r="AN346" s="1133"/>
      <c r="AO346" s="1133"/>
      <c r="AP346" s="1134"/>
      <c r="AQ346" s="642" t="str">
        <f>IF(AK346="","",VLOOKUP(AK346,ﾃﾞｰﾀ一覧!$AH$4:$AR$66,2,FALSE))</f>
        <v/>
      </c>
      <c r="AR346" s="1084"/>
      <c r="AS346" s="1084"/>
      <c r="AT346" s="643" t="str">
        <f>IF(AK346="","",VLOOKUP(AK346,ﾃﾞｰﾀ一覧!$AH$4:$AR$66,3,FALSE))</f>
        <v/>
      </c>
      <c r="AU346" s="644" t="str">
        <f>IF(AK346="","",VLOOKUP(AK346,ﾃﾞｰﾀ一覧!$AH$4:$AR$66,5,FALSE))</f>
        <v/>
      </c>
      <c r="AV346" s="1084"/>
      <c r="AW346" s="1084"/>
      <c r="AX346" s="643" t="str">
        <f>IF(AK346="","",VLOOKUP(AK346,ﾃﾞｰﾀ一覧!$AH$4:$AR$66,6,FALSE))</f>
        <v/>
      </c>
      <c r="AY346" s="649" t="str">
        <f>IF(AK346="","",VLOOKUP(AK346,ﾃﾞｰﾀ一覧!$AH$4:$AR$66,8,FALSE))</f>
        <v/>
      </c>
      <c r="AZ346" s="1084"/>
      <c r="BA346" s="1084"/>
      <c r="BB346" s="388" t="str">
        <f>IF(AK346="","",VLOOKUP(AK346,ﾃﾞｰﾀ一覧!$AH$4:$AR$66,9,FALSE))</f>
        <v/>
      </c>
      <c r="BC346" s="1124"/>
      <c r="BD346" s="1125"/>
      <c r="BE346" s="1125"/>
      <c r="BF346" s="1124"/>
      <c r="BG346" s="1125"/>
      <c r="BH346" s="1125"/>
      <c r="BI346" s="1124"/>
      <c r="BJ346" s="1125"/>
      <c r="BK346" s="1150"/>
      <c r="BL346" s="1154"/>
      <c r="BM346" s="1155"/>
      <c r="BN346" s="1156"/>
      <c r="BO346" s="1109" t="str">
        <f>IF($AK346="","",IF($BF346="","",IF($BF346=ﾃﾞｰﾀ一覧!$U$37,"",IF($BF346=ﾃﾞｰﾀ一覧!$U$38,"",IF($AH346=ﾃﾞｰﾀ一覧!$U$25,VLOOKUP($AK346,ﾃﾞｰﾀ一覧!$AH$43:$AR$66,10,FALSE),VLOOKUP($AK346,ﾃﾞｰﾀ一覧!$AH$4:$AR$66,10,FALSE))))))</f>
        <v/>
      </c>
      <c r="BP346" s="1110"/>
      <c r="BQ346" s="1110"/>
      <c r="BR346" s="1111"/>
      <c r="BS346" s="1115">
        <f>IF($BL346="",0,VLOOKUP($BL346,ﾃﾞｰﾀ一覧!$AY$4:$BB$16,3,FALSE))</f>
        <v>0</v>
      </c>
      <c r="BT346" s="1115"/>
      <c r="BU346" s="1115"/>
      <c r="BV346" s="1112" t="str">
        <f>IF($BO346="","",IF($BF346=ﾃﾞｰﾀ一覧!$U$37,"",IF($BF346=ﾃﾞｰﾀ一覧!$U$38,"",IF($BO346=ﾃﾞｰﾀ一覧!$AT$27,ﾃﾞｰﾀ一覧!$AT$27,VLOOKUP($AK346,ﾃﾞｰﾀ一覧!$AH$4:$AR$66,11,FALSE)*IF($BO346=ﾃﾞｰﾀ一覧!$AT$17,($AR346+1)*($AV346+1),IF($BO346=ﾃﾞｰﾀ一覧!$AT$22,IF(COUNTIF($AD346,"*天端*"),ﾃﾞｰﾀ一覧!$AU$43/2,ﾃﾞｰﾀ一覧!$AU$43/3),IF($BO346=ﾃﾞｰﾀ一覧!$AT$20,$AR346*$AV346,IF($BO346=ﾃﾞｰﾀ一覧!$AT$21,$AV346,1))))))))</f>
        <v/>
      </c>
      <c r="BW346" s="1112"/>
      <c r="BX346" s="1112"/>
      <c r="BY346" s="1088" t="str">
        <f>IF($B346="","",IF($AH346="","",IF($CK346=ﾃﾞｰﾀ一覧!$U$53,ﾃﾞｰﾀ一覧!$U$61,IF($AH346=ﾃﾞｰﾀ一覧!$U$21,ﾃﾞｰﾀ一覧!$U$60,IF(OR($AH346=ﾃﾞｰﾀ一覧!$U$19,$AH346=ﾃﾞｰﾀ一覧!$U$20,$AH346=ﾃﾞｰﾀ一覧!$U$23,$AH346=ﾃﾞｰﾀ一覧!$U$22,$AH346=ﾃﾞｰﾀ一覧!$U$18,AH346=ﾃﾞｰﾀ一覧!$U$25),ﾃﾞｰﾀ一覧!$U$59,ﾃﾞｰﾀ一覧!$U$62)))))</f>
        <v/>
      </c>
      <c r="BZ346" s="1089"/>
      <c r="CA346" s="1113"/>
      <c r="CB346" s="1113"/>
      <c r="CC346" s="1113"/>
      <c r="CD346" s="1113"/>
      <c r="CE346" s="1113"/>
      <c r="CF346" s="1113"/>
      <c r="CG346" s="1113"/>
      <c r="CH346" s="1113"/>
      <c r="CI346" s="1114"/>
      <c r="CK346" s="240"/>
      <c r="CM346" s="378" t="str">
        <f t="shared" si="35"/>
        <v/>
      </c>
      <c r="CN346" s="379" t="str">
        <f t="shared" si="36"/>
        <v/>
      </c>
      <c r="CO346" s="379" t="str">
        <f t="shared" si="37"/>
        <v/>
      </c>
      <c r="CP346" s="380" t="str">
        <f t="shared" si="38"/>
        <v/>
      </c>
      <c r="CQ346" s="244"/>
      <c r="CR346" s="1100"/>
      <c r="CS346" s="1101"/>
      <c r="CT346" s="1102"/>
      <c r="CU346" s="1135"/>
      <c r="CV346" s="1136"/>
      <c r="CW346" s="1136"/>
      <c r="CX346" s="1137"/>
      <c r="CY346" s="1138"/>
      <c r="CZ346" s="1139"/>
      <c r="DA346" s="1140"/>
      <c r="DB346" s="1132"/>
      <c r="DC346" s="1133"/>
      <c r="DD346" s="1133"/>
      <c r="DE346" s="1133"/>
      <c r="DF346" s="1133"/>
      <c r="DG346" s="1134"/>
      <c r="DH346" s="580"/>
      <c r="DI346" s="1372"/>
      <c r="DJ346" s="1372"/>
      <c r="DK346" s="581"/>
      <c r="DL346" s="582"/>
      <c r="DM346" s="1372"/>
      <c r="DN346" s="1372"/>
      <c r="DO346" s="581"/>
      <c r="DP346" s="582"/>
      <c r="DQ346" s="1372"/>
      <c r="DR346" s="1372"/>
      <c r="DS346" s="583"/>
      <c r="DT346" s="1124"/>
      <c r="DU346" s="1125"/>
      <c r="DV346" s="1125"/>
      <c r="DW346" s="1157"/>
      <c r="DX346" s="1158"/>
      <c r="DY346" s="1159"/>
      <c r="DZ346" s="1362"/>
      <c r="EA346" s="1363"/>
      <c r="EB346" s="1362"/>
      <c r="EC346" s="1363"/>
      <c r="ED346" s="1362"/>
      <c r="EE346" s="1377"/>
      <c r="EF346" s="1378"/>
      <c r="EG346" s="1379"/>
      <c r="EH346" s="1379"/>
      <c r="EI346" s="1380"/>
      <c r="EJ346" s="1381"/>
      <c r="EK346" s="1381"/>
      <c r="EL346" s="1381"/>
      <c r="EM346" s="1382"/>
      <c r="EN346" s="1382"/>
      <c r="EO346" s="1382"/>
      <c r="EP346" s="1375"/>
      <c r="EQ346" s="1376"/>
      <c r="ER346" s="1113"/>
      <c r="ES346" s="1113"/>
      <c r="ET346" s="1113"/>
      <c r="EU346" s="1113"/>
      <c r="EV346" s="1113"/>
      <c r="EW346" s="1113"/>
      <c r="EX346" s="1113"/>
      <c r="EY346" s="1113"/>
      <c r="EZ346" s="1114"/>
    </row>
    <row r="347" spans="1:156" ht="30" customHeight="1" x14ac:dyDescent="0.2">
      <c r="A347" s="207">
        <f t="shared" si="39"/>
        <v>336</v>
      </c>
      <c r="B347" s="1103"/>
      <c r="C347" s="1104"/>
      <c r="D347" s="1092"/>
      <c r="E347" s="1093"/>
      <c r="F347" s="1094" t="str">
        <f t="shared" si="41"/>
        <v/>
      </c>
      <c r="G347" s="1095"/>
      <c r="H347" s="1095"/>
      <c r="I347" s="1095"/>
      <c r="J347" s="1095"/>
      <c r="K347" s="1095"/>
      <c r="L347" s="1095"/>
      <c r="M347" s="1095"/>
      <c r="N347" s="1095"/>
      <c r="O347" s="1095"/>
      <c r="P347" s="1095"/>
      <c r="Q347" s="1095"/>
      <c r="R347" s="1095"/>
      <c r="S347" s="1095"/>
      <c r="T347" s="1095"/>
      <c r="U347" s="1095"/>
      <c r="V347" s="1095"/>
      <c r="W347" s="1096"/>
      <c r="X347" s="1299">
        <f t="shared" si="40"/>
        <v>0</v>
      </c>
      <c r="Y347" s="1300"/>
      <c r="Z347" s="1301"/>
      <c r="AA347" s="1100"/>
      <c r="AB347" s="1101"/>
      <c r="AC347" s="1102"/>
      <c r="AD347" s="1135"/>
      <c r="AE347" s="1136"/>
      <c r="AF347" s="1136"/>
      <c r="AG347" s="1137"/>
      <c r="AH347" s="1138"/>
      <c r="AI347" s="1139"/>
      <c r="AJ347" s="1140"/>
      <c r="AK347" s="1132"/>
      <c r="AL347" s="1133"/>
      <c r="AM347" s="1133"/>
      <c r="AN347" s="1133"/>
      <c r="AO347" s="1133"/>
      <c r="AP347" s="1134"/>
      <c r="AQ347" s="642" t="str">
        <f>IF(AK347="","",VLOOKUP(AK347,ﾃﾞｰﾀ一覧!$AH$4:$AR$66,2,FALSE))</f>
        <v/>
      </c>
      <c r="AR347" s="1084"/>
      <c r="AS347" s="1084"/>
      <c r="AT347" s="643" t="str">
        <f>IF(AK347="","",VLOOKUP(AK347,ﾃﾞｰﾀ一覧!$AH$4:$AR$66,3,FALSE))</f>
        <v/>
      </c>
      <c r="AU347" s="644" t="str">
        <f>IF(AK347="","",VLOOKUP(AK347,ﾃﾞｰﾀ一覧!$AH$4:$AR$66,5,FALSE))</f>
        <v/>
      </c>
      <c r="AV347" s="1084"/>
      <c r="AW347" s="1084"/>
      <c r="AX347" s="643" t="str">
        <f>IF(AK347="","",VLOOKUP(AK347,ﾃﾞｰﾀ一覧!$AH$4:$AR$66,6,FALSE))</f>
        <v/>
      </c>
      <c r="AY347" s="649" t="str">
        <f>IF(AK347="","",VLOOKUP(AK347,ﾃﾞｰﾀ一覧!$AH$4:$AR$66,8,FALSE))</f>
        <v/>
      </c>
      <c r="AZ347" s="1084"/>
      <c r="BA347" s="1084"/>
      <c r="BB347" s="388" t="str">
        <f>IF(AK347="","",VLOOKUP(AK347,ﾃﾞｰﾀ一覧!$AH$4:$AR$66,9,FALSE))</f>
        <v/>
      </c>
      <c r="BC347" s="1124"/>
      <c r="BD347" s="1125"/>
      <c r="BE347" s="1125"/>
      <c r="BF347" s="1124"/>
      <c r="BG347" s="1125"/>
      <c r="BH347" s="1125"/>
      <c r="BI347" s="1157"/>
      <c r="BJ347" s="1158"/>
      <c r="BK347" s="1159"/>
      <c r="BL347" s="1154"/>
      <c r="BM347" s="1155"/>
      <c r="BN347" s="1156"/>
      <c r="BO347" s="1109" t="str">
        <f>IF($AK347="","",IF($BF347="","",IF($BF347=ﾃﾞｰﾀ一覧!$U$37,"",IF($BF347=ﾃﾞｰﾀ一覧!$U$38,"",IF($AH347=ﾃﾞｰﾀ一覧!$U$25,VLOOKUP($AK347,ﾃﾞｰﾀ一覧!$AH$43:$AR$66,10,FALSE),VLOOKUP($AK347,ﾃﾞｰﾀ一覧!$AH$4:$AR$66,10,FALSE))))))</f>
        <v/>
      </c>
      <c r="BP347" s="1110"/>
      <c r="BQ347" s="1110"/>
      <c r="BR347" s="1111"/>
      <c r="BS347" s="1115">
        <f>IF($BL347="",0,VLOOKUP($BL347,ﾃﾞｰﾀ一覧!$AY$4:$BB$16,3,FALSE))</f>
        <v>0</v>
      </c>
      <c r="BT347" s="1115"/>
      <c r="BU347" s="1115"/>
      <c r="BV347" s="1112" t="str">
        <f>IF($BO347="","",IF($BF347=ﾃﾞｰﾀ一覧!$U$37,"",IF($BF347=ﾃﾞｰﾀ一覧!$U$38,"",IF($BO347=ﾃﾞｰﾀ一覧!$AT$27,ﾃﾞｰﾀ一覧!$AT$27,VLOOKUP($AK347,ﾃﾞｰﾀ一覧!$AH$4:$AR$66,11,FALSE)*IF($BO347=ﾃﾞｰﾀ一覧!$AT$17,($AR347+1)*($AV347+1),IF($BO347=ﾃﾞｰﾀ一覧!$AT$22,IF(COUNTIF($AD347,"*天端*"),ﾃﾞｰﾀ一覧!$AU$43/2,ﾃﾞｰﾀ一覧!$AU$43/3),IF($BO347=ﾃﾞｰﾀ一覧!$AT$20,$AR347*$AV347,IF($BO347=ﾃﾞｰﾀ一覧!$AT$21,$AV347,1))))))))</f>
        <v/>
      </c>
      <c r="BW347" s="1112"/>
      <c r="BX347" s="1112"/>
      <c r="BY347" s="1088" t="str">
        <f>IF($B347="","",IF($AH347="","",IF($CK347=ﾃﾞｰﾀ一覧!$U$53,ﾃﾞｰﾀ一覧!$U$61,IF($AH347=ﾃﾞｰﾀ一覧!$U$21,ﾃﾞｰﾀ一覧!$U$60,IF(OR($AH347=ﾃﾞｰﾀ一覧!$U$19,$AH347=ﾃﾞｰﾀ一覧!$U$20,$AH347=ﾃﾞｰﾀ一覧!$U$23,$AH347=ﾃﾞｰﾀ一覧!$U$22,$AH347=ﾃﾞｰﾀ一覧!$U$18,AH347=ﾃﾞｰﾀ一覧!$U$25),ﾃﾞｰﾀ一覧!$U$59,ﾃﾞｰﾀ一覧!$U$62)))))</f>
        <v/>
      </c>
      <c r="BZ347" s="1089"/>
      <c r="CA347" s="1113"/>
      <c r="CB347" s="1113"/>
      <c r="CC347" s="1113"/>
      <c r="CD347" s="1113"/>
      <c r="CE347" s="1113"/>
      <c r="CF347" s="1113"/>
      <c r="CG347" s="1113"/>
      <c r="CH347" s="1113"/>
      <c r="CI347" s="1114"/>
      <c r="CK347" s="240"/>
      <c r="CM347" s="378" t="str">
        <f t="shared" si="35"/>
        <v/>
      </c>
      <c r="CN347" s="379" t="str">
        <f t="shared" si="36"/>
        <v/>
      </c>
      <c r="CO347" s="379" t="str">
        <f t="shared" si="37"/>
        <v/>
      </c>
      <c r="CP347" s="380" t="str">
        <f t="shared" si="38"/>
        <v/>
      </c>
      <c r="CQ347" s="244"/>
      <c r="CR347" s="1100"/>
      <c r="CS347" s="1101"/>
      <c r="CT347" s="1102"/>
      <c r="CU347" s="1135"/>
      <c r="CV347" s="1136"/>
      <c r="CW347" s="1136"/>
      <c r="CX347" s="1137"/>
      <c r="CY347" s="1138"/>
      <c r="CZ347" s="1139"/>
      <c r="DA347" s="1140"/>
      <c r="DB347" s="1132"/>
      <c r="DC347" s="1133"/>
      <c r="DD347" s="1133"/>
      <c r="DE347" s="1133"/>
      <c r="DF347" s="1133"/>
      <c r="DG347" s="1134"/>
      <c r="DH347" s="580"/>
      <c r="DI347" s="1084"/>
      <c r="DJ347" s="1084"/>
      <c r="DK347" s="581"/>
      <c r="DL347" s="582"/>
      <c r="DM347" s="1084"/>
      <c r="DN347" s="1084"/>
      <c r="DO347" s="581"/>
      <c r="DP347" s="582"/>
      <c r="DQ347" s="1084"/>
      <c r="DR347" s="1084"/>
      <c r="DS347" s="583"/>
      <c r="DT347" s="1124"/>
      <c r="DU347" s="1125"/>
      <c r="DV347" s="1125"/>
      <c r="DW347" s="1124"/>
      <c r="DX347" s="1125"/>
      <c r="DY347" s="1150"/>
      <c r="DZ347" s="1362"/>
      <c r="EA347" s="1363"/>
      <c r="EB347" s="1362"/>
      <c r="EC347" s="1363"/>
      <c r="ED347" s="1362"/>
      <c r="EE347" s="1377"/>
      <c r="EF347" s="1378"/>
      <c r="EG347" s="1379"/>
      <c r="EH347" s="1379"/>
      <c r="EI347" s="1380"/>
      <c r="EJ347" s="1381"/>
      <c r="EK347" s="1381"/>
      <c r="EL347" s="1381"/>
      <c r="EM347" s="1382"/>
      <c r="EN347" s="1382"/>
      <c r="EO347" s="1382"/>
      <c r="EP347" s="1375"/>
      <c r="EQ347" s="1376"/>
      <c r="ER347" s="1113"/>
      <c r="ES347" s="1113"/>
      <c r="ET347" s="1113"/>
      <c r="EU347" s="1113"/>
      <c r="EV347" s="1113"/>
      <c r="EW347" s="1113"/>
      <c r="EX347" s="1113"/>
      <c r="EY347" s="1113"/>
      <c r="EZ347" s="1114"/>
    </row>
    <row r="348" spans="1:156" ht="30" customHeight="1" x14ac:dyDescent="0.2">
      <c r="A348" s="207">
        <f t="shared" si="39"/>
        <v>337</v>
      </c>
      <c r="B348" s="1103"/>
      <c r="C348" s="1104"/>
      <c r="D348" s="1092"/>
      <c r="E348" s="1093"/>
      <c r="F348" s="1094" t="str">
        <f t="shared" si="41"/>
        <v/>
      </c>
      <c r="G348" s="1095"/>
      <c r="H348" s="1095"/>
      <c r="I348" s="1095"/>
      <c r="J348" s="1095"/>
      <c r="K348" s="1095"/>
      <c r="L348" s="1095"/>
      <c r="M348" s="1095"/>
      <c r="N348" s="1095"/>
      <c r="O348" s="1095"/>
      <c r="P348" s="1095"/>
      <c r="Q348" s="1095"/>
      <c r="R348" s="1095"/>
      <c r="S348" s="1095"/>
      <c r="T348" s="1095"/>
      <c r="U348" s="1095"/>
      <c r="V348" s="1095"/>
      <c r="W348" s="1096"/>
      <c r="X348" s="1299">
        <f t="shared" si="40"/>
        <v>0</v>
      </c>
      <c r="Y348" s="1300"/>
      <c r="Z348" s="1301"/>
      <c r="AA348" s="1100"/>
      <c r="AB348" s="1101"/>
      <c r="AC348" s="1102"/>
      <c r="AD348" s="1135"/>
      <c r="AE348" s="1136"/>
      <c r="AF348" s="1136"/>
      <c r="AG348" s="1137"/>
      <c r="AH348" s="1138"/>
      <c r="AI348" s="1139"/>
      <c r="AJ348" s="1140"/>
      <c r="AK348" s="1132"/>
      <c r="AL348" s="1133"/>
      <c r="AM348" s="1133"/>
      <c r="AN348" s="1133"/>
      <c r="AO348" s="1133"/>
      <c r="AP348" s="1134"/>
      <c r="AQ348" s="642" t="str">
        <f>IF(AK348="","",VLOOKUP(AK348,ﾃﾞｰﾀ一覧!$AH$4:$AR$66,2,FALSE))</f>
        <v/>
      </c>
      <c r="AR348" s="1084"/>
      <c r="AS348" s="1084"/>
      <c r="AT348" s="643" t="str">
        <f>IF(AK348="","",VLOOKUP(AK348,ﾃﾞｰﾀ一覧!$AH$4:$AR$66,3,FALSE))</f>
        <v/>
      </c>
      <c r="AU348" s="644" t="str">
        <f>IF(AK348="","",VLOOKUP(AK348,ﾃﾞｰﾀ一覧!$AH$4:$AR$66,5,FALSE))</f>
        <v/>
      </c>
      <c r="AV348" s="1084"/>
      <c r="AW348" s="1084"/>
      <c r="AX348" s="643" t="str">
        <f>IF(AK348="","",VLOOKUP(AK348,ﾃﾞｰﾀ一覧!$AH$4:$AR$66,6,FALSE))</f>
        <v/>
      </c>
      <c r="AY348" s="649" t="str">
        <f>IF(AK348="","",VLOOKUP(AK348,ﾃﾞｰﾀ一覧!$AH$4:$AR$66,8,FALSE))</f>
        <v/>
      </c>
      <c r="AZ348" s="1084"/>
      <c r="BA348" s="1084"/>
      <c r="BB348" s="388" t="str">
        <f>IF(AK348="","",VLOOKUP(AK348,ﾃﾞｰﾀ一覧!$AH$4:$AR$66,9,FALSE))</f>
        <v/>
      </c>
      <c r="BC348" s="1124"/>
      <c r="BD348" s="1125"/>
      <c r="BE348" s="1125"/>
      <c r="BF348" s="1124"/>
      <c r="BG348" s="1125"/>
      <c r="BH348" s="1125"/>
      <c r="BI348" s="1124"/>
      <c r="BJ348" s="1125"/>
      <c r="BK348" s="1150"/>
      <c r="BL348" s="1154"/>
      <c r="BM348" s="1155"/>
      <c r="BN348" s="1156"/>
      <c r="BO348" s="1109" t="str">
        <f>IF($AK348="","",IF($BF348="","",IF($BF348=ﾃﾞｰﾀ一覧!$U$37,"",IF($BF348=ﾃﾞｰﾀ一覧!$U$38,"",IF($AH348=ﾃﾞｰﾀ一覧!$U$25,VLOOKUP($AK348,ﾃﾞｰﾀ一覧!$AH$43:$AR$66,10,FALSE),VLOOKUP($AK348,ﾃﾞｰﾀ一覧!$AH$4:$AR$66,10,FALSE))))))</f>
        <v/>
      </c>
      <c r="BP348" s="1110"/>
      <c r="BQ348" s="1110"/>
      <c r="BR348" s="1111"/>
      <c r="BS348" s="1115">
        <f>IF($BL348="",0,VLOOKUP($BL348,ﾃﾞｰﾀ一覧!$AY$4:$BB$16,3,FALSE))</f>
        <v>0</v>
      </c>
      <c r="BT348" s="1115"/>
      <c r="BU348" s="1115"/>
      <c r="BV348" s="1112" t="str">
        <f>IF($BO348="","",IF($BF348=ﾃﾞｰﾀ一覧!$U$37,"",IF($BF348=ﾃﾞｰﾀ一覧!$U$38,"",IF($BO348=ﾃﾞｰﾀ一覧!$AT$27,ﾃﾞｰﾀ一覧!$AT$27,VLOOKUP($AK348,ﾃﾞｰﾀ一覧!$AH$4:$AR$66,11,FALSE)*IF($BO348=ﾃﾞｰﾀ一覧!$AT$17,($AR348+1)*($AV348+1),IF($BO348=ﾃﾞｰﾀ一覧!$AT$22,IF(COUNTIF($AD348,"*天端*"),ﾃﾞｰﾀ一覧!$AU$43/2,ﾃﾞｰﾀ一覧!$AU$43/3),IF($BO348=ﾃﾞｰﾀ一覧!$AT$20,$AR348*$AV348,IF($BO348=ﾃﾞｰﾀ一覧!$AT$21,$AV348,1))))))))</f>
        <v/>
      </c>
      <c r="BW348" s="1112"/>
      <c r="BX348" s="1112"/>
      <c r="BY348" s="1088" t="str">
        <f>IF($B348="","",IF($AH348="","",IF($CK348=ﾃﾞｰﾀ一覧!$U$53,ﾃﾞｰﾀ一覧!$U$61,IF($AH348=ﾃﾞｰﾀ一覧!$U$21,ﾃﾞｰﾀ一覧!$U$60,IF(OR($AH348=ﾃﾞｰﾀ一覧!$U$19,$AH348=ﾃﾞｰﾀ一覧!$U$20,$AH348=ﾃﾞｰﾀ一覧!$U$23,$AH348=ﾃﾞｰﾀ一覧!$U$22,$AH348=ﾃﾞｰﾀ一覧!$U$18,AH348=ﾃﾞｰﾀ一覧!$U$25),ﾃﾞｰﾀ一覧!$U$59,ﾃﾞｰﾀ一覧!$U$62)))))</f>
        <v/>
      </c>
      <c r="BZ348" s="1089"/>
      <c r="CA348" s="1113"/>
      <c r="CB348" s="1113"/>
      <c r="CC348" s="1113"/>
      <c r="CD348" s="1113"/>
      <c r="CE348" s="1113"/>
      <c r="CF348" s="1113"/>
      <c r="CG348" s="1113"/>
      <c r="CH348" s="1113"/>
      <c r="CI348" s="1114"/>
      <c r="CK348" s="240"/>
      <c r="CM348" s="378" t="str">
        <f t="shared" si="35"/>
        <v/>
      </c>
      <c r="CN348" s="379" t="str">
        <f t="shared" si="36"/>
        <v/>
      </c>
      <c r="CO348" s="379" t="str">
        <f t="shared" si="37"/>
        <v/>
      </c>
      <c r="CP348" s="380" t="str">
        <f t="shared" si="38"/>
        <v/>
      </c>
      <c r="CQ348" s="244"/>
      <c r="CR348" s="1100"/>
      <c r="CS348" s="1101"/>
      <c r="CT348" s="1102"/>
      <c r="CU348" s="1135"/>
      <c r="CV348" s="1136"/>
      <c r="CW348" s="1136"/>
      <c r="CX348" s="1137"/>
      <c r="CY348" s="1138"/>
      <c r="CZ348" s="1139"/>
      <c r="DA348" s="1140"/>
      <c r="DB348" s="1132"/>
      <c r="DC348" s="1133"/>
      <c r="DD348" s="1133"/>
      <c r="DE348" s="1133"/>
      <c r="DF348" s="1133"/>
      <c r="DG348" s="1134"/>
      <c r="DH348" s="580"/>
      <c r="DI348" s="1084"/>
      <c r="DJ348" s="1084"/>
      <c r="DK348" s="581"/>
      <c r="DL348" s="582"/>
      <c r="DM348" s="1084"/>
      <c r="DN348" s="1084"/>
      <c r="DO348" s="581"/>
      <c r="DP348" s="582"/>
      <c r="DQ348" s="1084"/>
      <c r="DR348" s="1084"/>
      <c r="DS348" s="583"/>
      <c r="DT348" s="1124"/>
      <c r="DU348" s="1125"/>
      <c r="DV348" s="1125"/>
      <c r="DW348" s="1124"/>
      <c r="DX348" s="1125"/>
      <c r="DY348" s="1150"/>
      <c r="DZ348" s="1362"/>
      <c r="EA348" s="1363"/>
      <c r="EB348" s="1362"/>
      <c r="EC348" s="1363"/>
      <c r="ED348" s="1362"/>
      <c r="EE348" s="1377"/>
      <c r="EF348" s="1378"/>
      <c r="EG348" s="1379"/>
      <c r="EH348" s="1379"/>
      <c r="EI348" s="1380"/>
      <c r="EJ348" s="1381"/>
      <c r="EK348" s="1381"/>
      <c r="EL348" s="1381"/>
      <c r="EM348" s="1382"/>
      <c r="EN348" s="1382"/>
      <c r="EO348" s="1382"/>
      <c r="EP348" s="1375"/>
      <c r="EQ348" s="1376"/>
      <c r="ER348" s="1113"/>
      <c r="ES348" s="1113"/>
      <c r="ET348" s="1113"/>
      <c r="EU348" s="1113"/>
      <c r="EV348" s="1113"/>
      <c r="EW348" s="1113"/>
      <c r="EX348" s="1113"/>
      <c r="EY348" s="1113"/>
      <c r="EZ348" s="1114"/>
    </row>
    <row r="349" spans="1:156" ht="30" customHeight="1" x14ac:dyDescent="0.2">
      <c r="A349" s="207">
        <f t="shared" si="39"/>
        <v>338</v>
      </c>
      <c r="B349" s="1103"/>
      <c r="C349" s="1104"/>
      <c r="D349" s="1092"/>
      <c r="E349" s="1093"/>
      <c r="F349" s="1094" t="str">
        <f t="shared" si="41"/>
        <v/>
      </c>
      <c r="G349" s="1095"/>
      <c r="H349" s="1095"/>
      <c r="I349" s="1095"/>
      <c r="J349" s="1095"/>
      <c r="K349" s="1095"/>
      <c r="L349" s="1095"/>
      <c r="M349" s="1095"/>
      <c r="N349" s="1095"/>
      <c r="O349" s="1095"/>
      <c r="P349" s="1095"/>
      <c r="Q349" s="1095"/>
      <c r="R349" s="1095"/>
      <c r="S349" s="1095"/>
      <c r="T349" s="1095"/>
      <c r="U349" s="1095"/>
      <c r="V349" s="1095"/>
      <c r="W349" s="1096"/>
      <c r="X349" s="1299">
        <f t="shared" si="40"/>
        <v>0</v>
      </c>
      <c r="Y349" s="1300"/>
      <c r="Z349" s="1301"/>
      <c r="AA349" s="1100"/>
      <c r="AB349" s="1101"/>
      <c r="AC349" s="1102"/>
      <c r="AD349" s="1135"/>
      <c r="AE349" s="1136"/>
      <c r="AF349" s="1136"/>
      <c r="AG349" s="1137"/>
      <c r="AH349" s="1138"/>
      <c r="AI349" s="1139"/>
      <c r="AJ349" s="1140"/>
      <c r="AK349" s="1132"/>
      <c r="AL349" s="1133"/>
      <c r="AM349" s="1133"/>
      <c r="AN349" s="1133"/>
      <c r="AO349" s="1133"/>
      <c r="AP349" s="1134"/>
      <c r="AQ349" s="642" t="str">
        <f>IF(AK349="","",VLOOKUP(AK349,ﾃﾞｰﾀ一覧!$AH$4:$AR$66,2,FALSE))</f>
        <v/>
      </c>
      <c r="AR349" s="1084"/>
      <c r="AS349" s="1084"/>
      <c r="AT349" s="643" t="str">
        <f>IF(AK349="","",VLOOKUP(AK349,ﾃﾞｰﾀ一覧!$AH$4:$AR$66,3,FALSE))</f>
        <v/>
      </c>
      <c r="AU349" s="644" t="str">
        <f>IF(AK349="","",VLOOKUP(AK349,ﾃﾞｰﾀ一覧!$AH$4:$AR$66,5,FALSE))</f>
        <v/>
      </c>
      <c r="AV349" s="1084"/>
      <c r="AW349" s="1084"/>
      <c r="AX349" s="643" t="str">
        <f>IF(AK349="","",VLOOKUP(AK349,ﾃﾞｰﾀ一覧!$AH$4:$AR$66,6,FALSE))</f>
        <v/>
      </c>
      <c r="AY349" s="649" t="str">
        <f>IF(AK349="","",VLOOKUP(AK349,ﾃﾞｰﾀ一覧!$AH$4:$AR$66,8,FALSE))</f>
        <v/>
      </c>
      <c r="AZ349" s="1084"/>
      <c r="BA349" s="1084"/>
      <c r="BB349" s="388" t="str">
        <f>IF(AK349="","",VLOOKUP(AK349,ﾃﾞｰﾀ一覧!$AH$4:$AR$66,9,FALSE))</f>
        <v/>
      </c>
      <c r="BC349" s="1124"/>
      <c r="BD349" s="1125"/>
      <c r="BE349" s="1125"/>
      <c r="BF349" s="1124"/>
      <c r="BG349" s="1125"/>
      <c r="BH349" s="1125"/>
      <c r="BI349" s="1124"/>
      <c r="BJ349" s="1125"/>
      <c r="BK349" s="1150"/>
      <c r="BL349" s="1154"/>
      <c r="BM349" s="1155"/>
      <c r="BN349" s="1156"/>
      <c r="BO349" s="1109" t="str">
        <f>IF($AK349="","",IF($BF349="","",IF($BF349=ﾃﾞｰﾀ一覧!$U$37,"",IF($BF349=ﾃﾞｰﾀ一覧!$U$38,"",IF($AH349=ﾃﾞｰﾀ一覧!$U$25,VLOOKUP($AK349,ﾃﾞｰﾀ一覧!$AH$43:$AR$66,10,FALSE),VLOOKUP($AK349,ﾃﾞｰﾀ一覧!$AH$4:$AR$66,10,FALSE))))))</f>
        <v/>
      </c>
      <c r="BP349" s="1110"/>
      <c r="BQ349" s="1110"/>
      <c r="BR349" s="1111"/>
      <c r="BS349" s="1115">
        <f>IF($BL349="",0,VLOOKUP($BL349,ﾃﾞｰﾀ一覧!$AY$4:$BB$16,3,FALSE))</f>
        <v>0</v>
      </c>
      <c r="BT349" s="1115"/>
      <c r="BU349" s="1115"/>
      <c r="BV349" s="1112" t="str">
        <f>IF($BO349="","",IF($BF349=ﾃﾞｰﾀ一覧!$U$37,"",IF($BF349=ﾃﾞｰﾀ一覧!$U$38,"",IF($BO349=ﾃﾞｰﾀ一覧!$AT$27,ﾃﾞｰﾀ一覧!$AT$27,VLOOKUP($AK349,ﾃﾞｰﾀ一覧!$AH$4:$AR$66,11,FALSE)*IF($BO349=ﾃﾞｰﾀ一覧!$AT$17,($AR349+1)*($AV349+1),IF($BO349=ﾃﾞｰﾀ一覧!$AT$22,IF(COUNTIF($AD349,"*天端*"),ﾃﾞｰﾀ一覧!$AU$43/2,ﾃﾞｰﾀ一覧!$AU$43/3),IF($BO349=ﾃﾞｰﾀ一覧!$AT$20,$AR349*$AV349,IF($BO349=ﾃﾞｰﾀ一覧!$AT$21,$AV349,1))))))))</f>
        <v/>
      </c>
      <c r="BW349" s="1112"/>
      <c r="BX349" s="1112"/>
      <c r="BY349" s="1088" t="str">
        <f>IF($B349="","",IF($AH349="","",IF($CK349=ﾃﾞｰﾀ一覧!$U$53,ﾃﾞｰﾀ一覧!$U$61,IF($AH349=ﾃﾞｰﾀ一覧!$U$21,ﾃﾞｰﾀ一覧!$U$60,IF(OR($AH349=ﾃﾞｰﾀ一覧!$U$19,$AH349=ﾃﾞｰﾀ一覧!$U$20,$AH349=ﾃﾞｰﾀ一覧!$U$23,$AH349=ﾃﾞｰﾀ一覧!$U$22,$AH349=ﾃﾞｰﾀ一覧!$U$18,AH349=ﾃﾞｰﾀ一覧!$U$25),ﾃﾞｰﾀ一覧!$U$59,ﾃﾞｰﾀ一覧!$U$62)))))</f>
        <v/>
      </c>
      <c r="BZ349" s="1089"/>
      <c r="CA349" s="1113"/>
      <c r="CB349" s="1113"/>
      <c r="CC349" s="1113"/>
      <c r="CD349" s="1113"/>
      <c r="CE349" s="1113"/>
      <c r="CF349" s="1113"/>
      <c r="CG349" s="1113"/>
      <c r="CH349" s="1113"/>
      <c r="CI349" s="1114"/>
      <c r="CK349" s="240"/>
      <c r="CM349" s="378" t="str">
        <f t="shared" si="35"/>
        <v/>
      </c>
      <c r="CN349" s="379" t="str">
        <f t="shared" si="36"/>
        <v/>
      </c>
      <c r="CO349" s="379" t="str">
        <f t="shared" si="37"/>
        <v/>
      </c>
      <c r="CP349" s="380" t="str">
        <f t="shared" si="38"/>
        <v/>
      </c>
      <c r="CQ349" s="244"/>
      <c r="CR349" s="1100"/>
      <c r="CS349" s="1101"/>
      <c r="CT349" s="1102"/>
      <c r="CU349" s="1135"/>
      <c r="CV349" s="1136"/>
      <c r="CW349" s="1136"/>
      <c r="CX349" s="1137"/>
      <c r="CY349" s="1138"/>
      <c r="CZ349" s="1139"/>
      <c r="DA349" s="1140"/>
      <c r="DB349" s="1132"/>
      <c r="DC349" s="1133"/>
      <c r="DD349" s="1133"/>
      <c r="DE349" s="1133"/>
      <c r="DF349" s="1133"/>
      <c r="DG349" s="1134"/>
      <c r="DH349" s="580"/>
      <c r="DI349" s="1084"/>
      <c r="DJ349" s="1084"/>
      <c r="DK349" s="581"/>
      <c r="DL349" s="582"/>
      <c r="DM349" s="1084"/>
      <c r="DN349" s="1084"/>
      <c r="DO349" s="581"/>
      <c r="DP349" s="582"/>
      <c r="DQ349" s="1084"/>
      <c r="DR349" s="1084"/>
      <c r="DS349" s="583"/>
      <c r="DT349" s="1124"/>
      <c r="DU349" s="1125"/>
      <c r="DV349" s="1125"/>
      <c r="DW349" s="1124"/>
      <c r="DX349" s="1125"/>
      <c r="DY349" s="1150"/>
      <c r="DZ349" s="1362"/>
      <c r="EA349" s="1363"/>
      <c r="EB349" s="1362"/>
      <c r="EC349" s="1363"/>
      <c r="ED349" s="1362"/>
      <c r="EE349" s="1377"/>
      <c r="EF349" s="1378"/>
      <c r="EG349" s="1379"/>
      <c r="EH349" s="1379"/>
      <c r="EI349" s="1380"/>
      <c r="EJ349" s="1381"/>
      <c r="EK349" s="1381"/>
      <c r="EL349" s="1381"/>
      <c r="EM349" s="1382"/>
      <c r="EN349" s="1382"/>
      <c r="EO349" s="1382"/>
      <c r="EP349" s="1375"/>
      <c r="EQ349" s="1376"/>
      <c r="ER349" s="1113"/>
      <c r="ES349" s="1113"/>
      <c r="ET349" s="1113"/>
      <c r="EU349" s="1113"/>
      <c r="EV349" s="1113"/>
      <c r="EW349" s="1113"/>
      <c r="EX349" s="1113"/>
      <c r="EY349" s="1113"/>
      <c r="EZ349" s="1114"/>
    </row>
    <row r="350" spans="1:156" ht="30" customHeight="1" x14ac:dyDescent="0.2">
      <c r="A350" s="207">
        <f t="shared" si="39"/>
        <v>339</v>
      </c>
      <c r="B350" s="1103"/>
      <c r="C350" s="1104"/>
      <c r="D350" s="1092"/>
      <c r="E350" s="1093"/>
      <c r="F350" s="1094" t="str">
        <f t="shared" si="41"/>
        <v/>
      </c>
      <c r="G350" s="1095"/>
      <c r="H350" s="1095"/>
      <c r="I350" s="1095"/>
      <c r="J350" s="1095"/>
      <c r="K350" s="1095"/>
      <c r="L350" s="1095"/>
      <c r="M350" s="1095"/>
      <c r="N350" s="1095"/>
      <c r="O350" s="1095"/>
      <c r="P350" s="1095"/>
      <c r="Q350" s="1095"/>
      <c r="R350" s="1095"/>
      <c r="S350" s="1095"/>
      <c r="T350" s="1095"/>
      <c r="U350" s="1095"/>
      <c r="V350" s="1095"/>
      <c r="W350" s="1096"/>
      <c r="X350" s="1299">
        <f t="shared" si="40"/>
        <v>0</v>
      </c>
      <c r="Y350" s="1300"/>
      <c r="Z350" s="1301"/>
      <c r="AA350" s="1100"/>
      <c r="AB350" s="1101"/>
      <c r="AC350" s="1102"/>
      <c r="AD350" s="1135"/>
      <c r="AE350" s="1136"/>
      <c r="AF350" s="1136"/>
      <c r="AG350" s="1137"/>
      <c r="AH350" s="1138"/>
      <c r="AI350" s="1139"/>
      <c r="AJ350" s="1140"/>
      <c r="AK350" s="1132"/>
      <c r="AL350" s="1133"/>
      <c r="AM350" s="1133"/>
      <c r="AN350" s="1133"/>
      <c r="AO350" s="1133"/>
      <c r="AP350" s="1134"/>
      <c r="AQ350" s="642" t="str">
        <f>IF(AK350="","",VLOOKUP(AK350,ﾃﾞｰﾀ一覧!$AH$4:$AR$66,2,FALSE))</f>
        <v/>
      </c>
      <c r="AR350" s="1084"/>
      <c r="AS350" s="1084"/>
      <c r="AT350" s="643" t="str">
        <f>IF(AK350="","",VLOOKUP(AK350,ﾃﾞｰﾀ一覧!$AH$4:$AR$66,3,FALSE))</f>
        <v/>
      </c>
      <c r="AU350" s="644" t="str">
        <f>IF(AK350="","",VLOOKUP(AK350,ﾃﾞｰﾀ一覧!$AH$4:$AR$66,5,FALSE))</f>
        <v/>
      </c>
      <c r="AV350" s="1084"/>
      <c r="AW350" s="1084"/>
      <c r="AX350" s="643" t="str">
        <f>IF(AK350="","",VLOOKUP(AK350,ﾃﾞｰﾀ一覧!$AH$4:$AR$66,6,FALSE))</f>
        <v/>
      </c>
      <c r="AY350" s="649" t="str">
        <f>IF(AK350="","",VLOOKUP(AK350,ﾃﾞｰﾀ一覧!$AH$4:$AR$66,8,FALSE))</f>
        <v/>
      </c>
      <c r="AZ350" s="1084"/>
      <c r="BA350" s="1084"/>
      <c r="BB350" s="388" t="str">
        <f>IF(AK350="","",VLOOKUP(AK350,ﾃﾞｰﾀ一覧!$AH$4:$AR$66,9,FALSE))</f>
        <v/>
      </c>
      <c r="BC350" s="1124"/>
      <c r="BD350" s="1125"/>
      <c r="BE350" s="1125"/>
      <c r="BF350" s="1124"/>
      <c r="BG350" s="1125"/>
      <c r="BH350" s="1125"/>
      <c r="BI350" s="1124"/>
      <c r="BJ350" s="1125"/>
      <c r="BK350" s="1150"/>
      <c r="BL350" s="1154"/>
      <c r="BM350" s="1155"/>
      <c r="BN350" s="1156"/>
      <c r="BO350" s="1109" t="str">
        <f>IF($AK350="","",IF($BF350="","",IF($BF350=ﾃﾞｰﾀ一覧!$U$37,"",IF($BF350=ﾃﾞｰﾀ一覧!$U$38,"",IF($AH350=ﾃﾞｰﾀ一覧!$U$25,VLOOKUP($AK350,ﾃﾞｰﾀ一覧!$AH$43:$AR$66,10,FALSE),VLOOKUP($AK350,ﾃﾞｰﾀ一覧!$AH$4:$AR$66,10,FALSE))))))</f>
        <v/>
      </c>
      <c r="BP350" s="1110"/>
      <c r="BQ350" s="1110"/>
      <c r="BR350" s="1111"/>
      <c r="BS350" s="1115">
        <f>IF($BL350="",0,VLOOKUP($BL350,ﾃﾞｰﾀ一覧!$AY$4:$BB$16,3,FALSE))</f>
        <v>0</v>
      </c>
      <c r="BT350" s="1115"/>
      <c r="BU350" s="1115"/>
      <c r="BV350" s="1112" t="str">
        <f>IF($BO350="","",IF($BF350=ﾃﾞｰﾀ一覧!$U$37,"",IF($BF350=ﾃﾞｰﾀ一覧!$U$38,"",IF($BO350=ﾃﾞｰﾀ一覧!$AT$27,ﾃﾞｰﾀ一覧!$AT$27,VLOOKUP($AK350,ﾃﾞｰﾀ一覧!$AH$4:$AR$66,11,FALSE)*IF($BO350=ﾃﾞｰﾀ一覧!$AT$17,($AR350+1)*($AV350+1),IF($BO350=ﾃﾞｰﾀ一覧!$AT$22,IF(COUNTIF($AD350,"*天端*"),ﾃﾞｰﾀ一覧!$AU$43/2,ﾃﾞｰﾀ一覧!$AU$43/3),IF($BO350=ﾃﾞｰﾀ一覧!$AT$20,$AR350*$AV350,IF($BO350=ﾃﾞｰﾀ一覧!$AT$21,$AV350,1))))))))</f>
        <v/>
      </c>
      <c r="BW350" s="1112"/>
      <c r="BX350" s="1112"/>
      <c r="BY350" s="1088" t="str">
        <f>IF($B350="","",IF($AH350="","",IF($CK350=ﾃﾞｰﾀ一覧!$U$53,ﾃﾞｰﾀ一覧!$U$61,IF($AH350=ﾃﾞｰﾀ一覧!$U$21,ﾃﾞｰﾀ一覧!$U$60,IF(OR($AH350=ﾃﾞｰﾀ一覧!$U$19,$AH350=ﾃﾞｰﾀ一覧!$U$20,$AH350=ﾃﾞｰﾀ一覧!$U$23,$AH350=ﾃﾞｰﾀ一覧!$U$22,$AH350=ﾃﾞｰﾀ一覧!$U$18,AH350=ﾃﾞｰﾀ一覧!$U$25),ﾃﾞｰﾀ一覧!$U$59,ﾃﾞｰﾀ一覧!$U$62)))))</f>
        <v/>
      </c>
      <c r="BZ350" s="1089"/>
      <c r="CA350" s="1113"/>
      <c r="CB350" s="1113"/>
      <c r="CC350" s="1113"/>
      <c r="CD350" s="1113"/>
      <c r="CE350" s="1113"/>
      <c r="CF350" s="1113"/>
      <c r="CG350" s="1113"/>
      <c r="CH350" s="1113"/>
      <c r="CI350" s="1114"/>
      <c r="CK350" s="240"/>
      <c r="CM350" s="378" t="str">
        <f t="shared" si="35"/>
        <v/>
      </c>
      <c r="CN350" s="379" t="str">
        <f t="shared" si="36"/>
        <v/>
      </c>
      <c r="CO350" s="379" t="str">
        <f t="shared" si="37"/>
        <v/>
      </c>
      <c r="CP350" s="380" t="str">
        <f t="shared" si="38"/>
        <v/>
      </c>
      <c r="CQ350" s="244"/>
      <c r="CR350" s="1100"/>
      <c r="CS350" s="1101"/>
      <c r="CT350" s="1102"/>
      <c r="CU350" s="1135"/>
      <c r="CV350" s="1136"/>
      <c r="CW350" s="1136"/>
      <c r="CX350" s="1137"/>
      <c r="CY350" s="1138"/>
      <c r="CZ350" s="1139"/>
      <c r="DA350" s="1140"/>
      <c r="DB350" s="1132"/>
      <c r="DC350" s="1133"/>
      <c r="DD350" s="1133"/>
      <c r="DE350" s="1133"/>
      <c r="DF350" s="1133"/>
      <c r="DG350" s="1134"/>
      <c r="DH350" s="580"/>
      <c r="DI350" s="1084"/>
      <c r="DJ350" s="1084"/>
      <c r="DK350" s="581"/>
      <c r="DL350" s="582"/>
      <c r="DM350" s="1084"/>
      <c r="DN350" s="1084"/>
      <c r="DO350" s="581"/>
      <c r="DP350" s="582"/>
      <c r="DQ350" s="1084"/>
      <c r="DR350" s="1084"/>
      <c r="DS350" s="583"/>
      <c r="DT350" s="1124"/>
      <c r="DU350" s="1125"/>
      <c r="DV350" s="1125"/>
      <c r="DW350" s="1124"/>
      <c r="DX350" s="1125"/>
      <c r="DY350" s="1150"/>
      <c r="DZ350" s="1362"/>
      <c r="EA350" s="1363"/>
      <c r="EB350" s="1362"/>
      <c r="EC350" s="1363"/>
      <c r="ED350" s="1362"/>
      <c r="EE350" s="1377"/>
      <c r="EF350" s="1378"/>
      <c r="EG350" s="1379"/>
      <c r="EH350" s="1379"/>
      <c r="EI350" s="1380"/>
      <c r="EJ350" s="1381"/>
      <c r="EK350" s="1381"/>
      <c r="EL350" s="1381"/>
      <c r="EM350" s="1382"/>
      <c r="EN350" s="1382"/>
      <c r="EO350" s="1382"/>
      <c r="EP350" s="1375"/>
      <c r="EQ350" s="1376"/>
      <c r="ER350" s="1113"/>
      <c r="ES350" s="1113"/>
      <c r="ET350" s="1113"/>
      <c r="EU350" s="1113"/>
      <c r="EV350" s="1113"/>
      <c r="EW350" s="1113"/>
      <c r="EX350" s="1113"/>
      <c r="EY350" s="1113"/>
      <c r="EZ350" s="1114"/>
    </row>
    <row r="351" spans="1:156" ht="30" customHeight="1" x14ac:dyDescent="0.2">
      <c r="A351" s="207">
        <f t="shared" si="39"/>
        <v>340</v>
      </c>
      <c r="B351" s="1103"/>
      <c r="C351" s="1104"/>
      <c r="D351" s="1092"/>
      <c r="E351" s="1093"/>
      <c r="F351" s="1094" t="str">
        <f t="shared" si="41"/>
        <v/>
      </c>
      <c r="G351" s="1095"/>
      <c r="H351" s="1095"/>
      <c r="I351" s="1095"/>
      <c r="J351" s="1095"/>
      <c r="K351" s="1095"/>
      <c r="L351" s="1095"/>
      <c r="M351" s="1095"/>
      <c r="N351" s="1095"/>
      <c r="O351" s="1095"/>
      <c r="P351" s="1095"/>
      <c r="Q351" s="1095"/>
      <c r="R351" s="1095"/>
      <c r="S351" s="1095"/>
      <c r="T351" s="1095"/>
      <c r="U351" s="1095"/>
      <c r="V351" s="1095"/>
      <c r="W351" s="1096"/>
      <c r="X351" s="1299">
        <f t="shared" si="40"/>
        <v>0</v>
      </c>
      <c r="Y351" s="1300"/>
      <c r="Z351" s="1301"/>
      <c r="AA351" s="1100"/>
      <c r="AB351" s="1101"/>
      <c r="AC351" s="1102"/>
      <c r="AD351" s="1135"/>
      <c r="AE351" s="1136"/>
      <c r="AF351" s="1136"/>
      <c r="AG351" s="1137"/>
      <c r="AH351" s="1138"/>
      <c r="AI351" s="1139"/>
      <c r="AJ351" s="1140"/>
      <c r="AK351" s="1132"/>
      <c r="AL351" s="1133"/>
      <c r="AM351" s="1133"/>
      <c r="AN351" s="1133"/>
      <c r="AO351" s="1133"/>
      <c r="AP351" s="1134"/>
      <c r="AQ351" s="642" t="str">
        <f>IF(AK351="","",VLOOKUP(AK351,ﾃﾞｰﾀ一覧!$AH$4:$AR$66,2,FALSE))</f>
        <v/>
      </c>
      <c r="AR351" s="1084"/>
      <c r="AS351" s="1084"/>
      <c r="AT351" s="643" t="str">
        <f>IF(AK351="","",VLOOKUP(AK351,ﾃﾞｰﾀ一覧!$AH$4:$AR$66,3,FALSE))</f>
        <v/>
      </c>
      <c r="AU351" s="644" t="str">
        <f>IF(AK351="","",VLOOKUP(AK351,ﾃﾞｰﾀ一覧!$AH$4:$AR$66,5,FALSE))</f>
        <v/>
      </c>
      <c r="AV351" s="1084"/>
      <c r="AW351" s="1084"/>
      <c r="AX351" s="643" t="str">
        <f>IF(AK351="","",VLOOKUP(AK351,ﾃﾞｰﾀ一覧!$AH$4:$AR$66,6,FALSE))</f>
        <v/>
      </c>
      <c r="AY351" s="649" t="str">
        <f>IF(AK351="","",VLOOKUP(AK351,ﾃﾞｰﾀ一覧!$AH$4:$AR$66,8,FALSE))</f>
        <v/>
      </c>
      <c r="AZ351" s="1084"/>
      <c r="BA351" s="1084"/>
      <c r="BB351" s="388" t="str">
        <f>IF(AK351="","",VLOOKUP(AK351,ﾃﾞｰﾀ一覧!$AH$4:$AR$66,9,FALSE))</f>
        <v/>
      </c>
      <c r="BC351" s="1124"/>
      <c r="BD351" s="1125"/>
      <c r="BE351" s="1125"/>
      <c r="BF351" s="1124"/>
      <c r="BG351" s="1125"/>
      <c r="BH351" s="1125"/>
      <c r="BI351" s="1124"/>
      <c r="BJ351" s="1125"/>
      <c r="BK351" s="1150"/>
      <c r="BL351" s="1154"/>
      <c r="BM351" s="1155"/>
      <c r="BN351" s="1156"/>
      <c r="BO351" s="1109" t="str">
        <f>IF($AK351="","",IF($BF351="","",IF($BF351=ﾃﾞｰﾀ一覧!$U$37,"",IF($BF351=ﾃﾞｰﾀ一覧!$U$38,"",IF($AH351=ﾃﾞｰﾀ一覧!$U$25,VLOOKUP($AK351,ﾃﾞｰﾀ一覧!$AH$43:$AR$66,10,FALSE),VLOOKUP($AK351,ﾃﾞｰﾀ一覧!$AH$4:$AR$66,10,FALSE))))))</f>
        <v/>
      </c>
      <c r="BP351" s="1110"/>
      <c r="BQ351" s="1110"/>
      <c r="BR351" s="1111"/>
      <c r="BS351" s="1115">
        <f>IF($BL351="",0,VLOOKUP($BL351,ﾃﾞｰﾀ一覧!$AY$4:$BB$16,3,FALSE))</f>
        <v>0</v>
      </c>
      <c r="BT351" s="1115"/>
      <c r="BU351" s="1115"/>
      <c r="BV351" s="1112" t="str">
        <f>IF($BO351="","",IF($BF351=ﾃﾞｰﾀ一覧!$U$37,"",IF($BF351=ﾃﾞｰﾀ一覧!$U$38,"",IF($BO351=ﾃﾞｰﾀ一覧!$AT$27,ﾃﾞｰﾀ一覧!$AT$27,VLOOKUP($AK351,ﾃﾞｰﾀ一覧!$AH$4:$AR$66,11,FALSE)*IF($BO351=ﾃﾞｰﾀ一覧!$AT$17,($AR351+1)*($AV351+1),IF($BO351=ﾃﾞｰﾀ一覧!$AT$22,IF(COUNTIF($AD351,"*天端*"),ﾃﾞｰﾀ一覧!$AU$43/2,ﾃﾞｰﾀ一覧!$AU$43/3),IF($BO351=ﾃﾞｰﾀ一覧!$AT$20,$AR351*$AV351,IF($BO351=ﾃﾞｰﾀ一覧!$AT$21,$AV351,1))))))))</f>
        <v/>
      </c>
      <c r="BW351" s="1112"/>
      <c r="BX351" s="1112"/>
      <c r="BY351" s="1088" t="str">
        <f>IF($B351="","",IF($AH351="","",IF($CK351=ﾃﾞｰﾀ一覧!$U$53,ﾃﾞｰﾀ一覧!$U$61,IF($AH351=ﾃﾞｰﾀ一覧!$U$21,ﾃﾞｰﾀ一覧!$U$60,IF(OR($AH351=ﾃﾞｰﾀ一覧!$U$19,$AH351=ﾃﾞｰﾀ一覧!$U$20,$AH351=ﾃﾞｰﾀ一覧!$U$23,$AH351=ﾃﾞｰﾀ一覧!$U$22,$AH351=ﾃﾞｰﾀ一覧!$U$18,AH351=ﾃﾞｰﾀ一覧!$U$25),ﾃﾞｰﾀ一覧!$U$59,ﾃﾞｰﾀ一覧!$U$62)))))</f>
        <v/>
      </c>
      <c r="BZ351" s="1089"/>
      <c r="CA351" s="1113"/>
      <c r="CB351" s="1113"/>
      <c r="CC351" s="1113"/>
      <c r="CD351" s="1113"/>
      <c r="CE351" s="1113"/>
      <c r="CF351" s="1113"/>
      <c r="CG351" s="1113"/>
      <c r="CH351" s="1113"/>
      <c r="CI351" s="1114"/>
      <c r="CK351" s="240"/>
      <c r="CM351" s="378" t="str">
        <f t="shared" si="35"/>
        <v/>
      </c>
      <c r="CN351" s="379" t="str">
        <f t="shared" si="36"/>
        <v/>
      </c>
      <c r="CO351" s="379" t="str">
        <f t="shared" si="37"/>
        <v/>
      </c>
      <c r="CP351" s="380" t="str">
        <f t="shared" si="38"/>
        <v/>
      </c>
      <c r="CQ351" s="244"/>
      <c r="CR351" s="1100"/>
      <c r="CS351" s="1101"/>
      <c r="CT351" s="1102"/>
      <c r="CU351" s="1135"/>
      <c r="CV351" s="1136"/>
      <c r="CW351" s="1136"/>
      <c r="CX351" s="1137"/>
      <c r="CY351" s="1138"/>
      <c r="CZ351" s="1139"/>
      <c r="DA351" s="1140"/>
      <c r="DB351" s="1132"/>
      <c r="DC351" s="1133"/>
      <c r="DD351" s="1133"/>
      <c r="DE351" s="1133"/>
      <c r="DF351" s="1133"/>
      <c r="DG351" s="1134"/>
      <c r="DH351" s="580"/>
      <c r="DI351" s="1372"/>
      <c r="DJ351" s="1372"/>
      <c r="DK351" s="581"/>
      <c r="DL351" s="582"/>
      <c r="DM351" s="1372"/>
      <c r="DN351" s="1372"/>
      <c r="DO351" s="581"/>
      <c r="DP351" s="582"/>
      <c r="DQ351" s="1372"/>
      <c r="DR351" s="1372"/>
      <c r="DS351" s="583"/>
      <c r="DT351" s="1124"/>
      <c r="DU351" s="1125"/>
      <c r="DV351" s="1125"/>
      <c r="DW351" s="1124"/>
      <c r="DX351" s="1125"/>
      <c r="DY351" s="1150"/>
      <c r="DZ351" s="1362"/>
      <c r="EA351" s="1363"/>
      <c r="EB351" s="1362"/>
      <c r="EC351" s="1363"/>
      <c r="ED351" s="1362"/>
      <c r="EE351" s="1377"/>
      <c r="EF351" s="1378"/>
      <c r="EG351" s="1379"/>
      <c r="EH351" s="1379"/>
      <c r="EI351" s="1380"/>
      <c r="EJ351" s="1381"/>
      <c r="EK351" s="1381"/>
      <c r="EL351" s="1381"/>
      <c r="EM351" s="1382"/>
      <c r="EN351" s="1382"/>
      <c r="EO351" s="1382"/>
      <c r="EP351" s="1375"/>
      <c r="EQ351" s="1376"/>
      <c r="ER351" s="1113"/>
      <c r="ES351" s="1113"/>
      <c r="ET351" s="1113"/>
      <c r="EU351" s="1113"/>
      <c r="EV351" s="1113"/>
      <c r="EW351" s="1113"/>
      <c r="EX351" s="1113"/>
      <c r="EY351" s="1113"/>
      <c r="EZ351" s="1114"/>
    </row>
    <row r="352" spans="1:156" ht="30" customHeight="1" x14ac:dyDescent="0.2">
      <c r="A352" s="207">
        <f t="shared" si="39"/>
        <v>341</v>
      </c>
      <c r="B352" s="1103"/>
      <c r="C352" s="1104"/>
      <c r="D352" s="1092"/>
      <c r="E352" s="1093"/>
      <c r="F352" s="1094" t="str">
        <f t="shared" si="41"/>
        <v/>
      </c>
      <c r="G352" s="1095"/>
      <c r="H352" s="1095"/>
      <c r="I352" s="1095"/>
      <c r="J352" s="1095"/>
      <c r="K352" s="1095"/>
      <c r="L352" s="1095"/>
      <c r="M352" s="1095"/>
      <c r="N352" s="1095"/>
      <c r="O352" s="1095"/>
      <c r="P352" s="1095"/>
      <c r="Q352" s="1095"/>
      <c r="R352" s="1095"/>
      <c r="S352" s="1095"/>
      <c r="T352" s="1095"/>
      <c r="U352" s="1095"/>
      <c r="V352" s="1095"/>
      <c r="W352" s="1096"/>
      <c r="X352" s="1299">
        <f t="shared" si="40"/>
        <v>0</v>
      </c>
      <c r="Y352" s="1300"/>
      <c r="Z352" s="1301"/>
      <c r="AA352" s="1100"/>
      <c r="AB352" s="1101"/>
      <c r="AC352" s="1102"/>
      <c r="AD352" s="1135"/>
      <c r="AE352" s="1136"/>
      <c r="AF352" s="1136"/>
      <c r="AG352" s="1137"/>
      <c r="AH352" s="1138"/>
      <c r="AI352" s="1139"/>
      <c r="AJ352" s="1140"/>
      <c r="AK352" s="1132"/>
      <c r="AL352" s="1133"/>
      <c r="AM352" s="1133"/>
      <c r="AN352" s="1133"/>
      <c r="AO352" s="1133"/>
      <c r="AP352" s="1134"/>
      <c r="AQ352" s="642" t="str">
        <f>IF(AK352="","",VLOOKUP(AK352,ﾃﾞｰﾀ一覧!$AH$4:$AR$66,2,FALSE))</f>
        <v/>
      </c>
      <c r="AR352" s="1084"/>
      <c r="AS352" s="1084"/>
      <c r="AT352" s="643" t="str">
        <f>IF(AK352="","",VLOOKUP(AK352,ﾃﾞｰﾀ一覧!$AH$4:$AR$66,3,FALSE))</f>
        <v/>
      </c>
      <c r="AU352" s="644" t="str">
        <f>IF(AK352="","",VLOOKUP(AK352,ﾃﾞｰﾀ一覧!$AH$4:$AR$66,5,FALSE))</f>
        <v/>
      </c>
      <c r="AV352" s="1084"/>
      <c r="AW352" s="1084"/>
      <c r="AX352" s="643" t="str">
        <f>IF(AK352="","",VLOOKUP(AK352,ﾃﾞｰﾀ一覧!$AH$4:$AR$66,6,FALSE))</f>
        <v/>
      </c>
      <c r="AY352" s="649" t="str">
        <f>IF(AK352="","",VLOOKUP(AK352,ﾃﾞｰﾀ一覧!$AH$4:$AR$66,8,FALSE))</f>
        <v/>
      </c>
      <c r="AZ352" s="1084"/>
      <c r="BA352" s="1084"/>
      <c r="BB352" s="388" t="str">
        <f>IF(AK352="","",VLOOKUP(AK352,ﾃﾞｰﾀ一覧!$AH$4:$AR$66,9,FALSE))</f>
        <v/>
      </c>
      <c r="BC352" s="1124"/>
      <c r="BD352" s="1125"/>
      <c r="BE352" s="1125"/>
      <c r="BF352" s="1124"/>
      <c r="BG352" s="1125"/>
      <c r="BH352" s="1125"/>
      <c r="BI352" s="1124"/>
      <c r="BJ352" s="1125"/>
      <c r="BK352" s="1150"/>
      <c r="BL352" s="1154"/>
      <c r="BM352" s="1155"/>
      <c r="BN352" s="1156"/>
      <c r="BO352" s="1109" t="str">
        <f>IF($AK352="","",IF($BF352="","",IF($BF352=ﾃﾞｰﾀ一覧!$U$37,"",IF($BF352=ﾃﾞｰﾀ一覧!$U$38,"",IF($AH352=ﾃﾞｰﾀ一覧!$U$25,VLOOKUP($AK352,ﾃﾞｰﾀ一覧!$AH$43:$AR$66,10,FALSE),VLOOKUP($AK352,ﾃﾞｰﾀ一覧!$AH$4:$AR$66,10,FALSE))))))</f>
        <v/>
      </c>
      <c r="BP352" s="1110"/>
      <c r="BQ352" s="1110"/>
      <c r="BR352" s="1111"/>
      <c r="BS352" s="1115">
        <f>IF($BL352="",0,VLOOKUP($BL352,ﾃﾞｰﾀ一覧!$AY$4:$BB$16,3,FALSE))</f>
        <v>0</v>
      </c>
      <c r="BT352" s="1115"/>
      <c r="BU352" s="1115"/>
      <c r="BV352" s="1112" t="str">
        <f>IF($BO352="","",IF($BF352=ﾃﾞｰﾀ一覧!$U$37,"",IF($BF352=ﾃﾞｰﾀ一覧!$U$38,"",IF($BO352=ﾃﾞｰﾀ一覧!$AT$27,ﾃﾞｰﾀ一覧!$AT$27,VLOOKUP($AK352,ﾃﾞｰﾀ一覧!$AH$4:$AR$66,11,FALSE)*IF($BO352=ﾃﾞｰﾀ一覧!$AT$17,($AR352+1)*($AV352+1),IF($BO352=ﾃﾞｰﾀ一覧!$AT$22,IF(COUNTIF($AD352,"*天端*"),ﾃﾞｰﾀ一覧!$AU$43/2,ﾃﾞｰﾀ一覧!$AU$43/3),IF($BO352=ﾃﾞｰﾀ一覧!$AT$20,$AR352*$AV352,IF($BO352=ﾃﾞｰﾀ一覧!$AT$21,$AV352,1))))))))</f>
        <v/>
      </c>
      <c r="BW352" s="1112"/>
      <c r="BX352" s="1112"/>
      <c r="BY352" s="1088" t="str">
        <f>IF($B352="","",IF($AH352="","",IF($CK352=ﾃﾞｰﾀ一覧!$U$53,ﾃﾞｰﾀ一覧!$U$61,IF($AH352=ﾃﾞｰﾀ一覧!$U$21,ﾃﾞｰﾀ一覧!$U$60,IF(OR($AH352=ﾃﾞｰﾀ一覧!$U$19,$AH352=ﾃﾞｰﾀ一覧!$U$20,$AH352=ﾃﾞｰﾀ一覧!$U$23,$AH352=ﾃﾞｰﾀ一覧!$U$22,$AH352=ﾃﾞｰﾀ一覧!$U$18,AH352=ﾃﾞｰﾀ一覧!$U$25),ﾃﾞｰﾀ一覧!$U$59,ﾃﾞｰﾀ一覧!$U$62)))))</f>
        <v/>
      </c>
      <c r="BZ352" s="1089"/>
      <c r="CA352" s="1113"/>
      <c r="CB352" s="1113"/>
      <c r="CC352" s="1113"/>
      <c r="CD352" s="1113"/>
      <c r="CE352" s="1113"/>
      <c r="CF352" s="1113"/>
      <c r="CG352" s="1113"/>
      <c r="CH352" s="1113"/>
      <c r="CI352" s="1114"/>
      <c r="CK352" s="240"/>
      <c r="CM352" s="378" t="str">
        <f t="shared" si="35"/>
        <v/>
      </c>
      <c r="CN352" s="379" t="str">
        <f t="shared" si="36"/>
        <v/>
      </c>
      <c r="CO352" s="379" t="str">
        <f t="shared" si="37"/>
        <v/>
      </c>
      <c r="CP352" s="380" t="str">
        <f t="shared" si="38"/>
        <v/>
      </c>
      <c r="CQ352" s="244"/>
      <c r="CR352" s="1100"/>
      <c r="CS352" s="1101"/>
      <c r="CT352" s="1102"/>
      <c r="CU352" s="1135"/>
      <c r="CV352" s="1136"/>
      <c r="CW352" s="1136"/>
      <c r="CX352" s="1137"/>
      <c r="CY352" s="1138"/>
      <c r="CZ352" s="1139"/>
      <c r="DA352" s="1140"/>
      <c r="DB352" s="1132"/>
      <c r="DC352" s="1133"/>
      <c r="DD352" s="1133"/>
      <c r="DE352" s="1133"/>
      <c r="DF352" s="1133"/>
      <c r="DG352" s="1134"/>
      <c r="DH352" s="580"/>
      <c r="DI352" s="1372"/>
      <c r="DJ352" s="1372"/>
      <c r="DK352" s="581"/>
      <c r="DL352" s="582"/>
      <c r="DM352" s="1372"/>
      <c r="DN352" s="1372"/>
      <c r="DO352" s="581"/>
      <c r="DP352" s="582"/>
      <c r="DQ352" s="1372"/>
      <c r="DR352" s="1372"/>
      <c r="DS352" s="583"/>
      <c r="DT352" s="1124"/>
      <c r="DU352" s="1125"/>
      <c r="DV352" s="1125"/>
      <c r="DW352" s="1124"/>
      <c r="DX352" s="1125"/>
      <c r="DY352" s="1150"/>
      <c r="DZ352" s="1362"/>
      <c r="EA352" s="1363"/>
      <c r="EB352" s="1362"/>
      <c r="EC352" s="1363"/>
      <c r="ED352" s="1362"/>
      <c r="EE352" s="1377"/>
      <c r="EF352" s="1378"/>
      <c r="EG352" s="1379"/>
      <c r="EH352" s="1379"/>
      <c r="EI352" s="1380"/>
      <c r="EJ352" s="1381"/>
      <c r="EK352" s="1381"/>
      <c r="EL352" s="1381"/>
      <c r="EM352" s="1382"/>
      <c r="EN352" s="1382"/>
      <c r="EO352" s="1382"/>
      <c r="EP352" s="1375"/>
      <c r="EQ352" s="1376"/>
      <c r="ER352" s="1113"/>
      <c r="ES352" s="1113"/>
      <c r="ET352" s="1113"/>
      <c r="EU352" s="1113"/>
      <c r="EV352" s="1113"/>
      <c r="EW352" s="1113"/>
      <c r="EX352" s="1113"/>
      <c r="EY352" s="1113"/>
      <c r="EZ352" s="1114"/>
    </row>
    <row r="353" spans="1:156" ht="30" customHeight="1" x14ac:dyDescent="0.2">
      <c r="A353" s="207">
        <f t="shared" si="39"/>
        <v>342</v>
      </c>
      <c r="B353" s="1103"/>
      <c r="C353" s="1104"/>
      <c r="D353" s="1092"/>
      <c r="E353" s="1093"/>
      <c r="F353" s="1094" t="str">
        <f t="shared" si="41"/>
        <v/>
      </c>
      <c r="G353" s="1095"/>
      <c r="H353" s="1095"/>
      <c r="I353" s="1095"/>
      <c r="J353" s="1095"/>
      <c r="K353" s="1095"/>
      <c r="L353" s="1095"/>
      <c r="M353" s="1095"/>
      <c r="N353" s="1095"/>
      <c r="O353" s="1095"/>
      <c r="P353" s="1095"/>
      <c r="Q353" s="1095"/>
      <c r="R353" s="1095"/>
      <c r="S353" s="1095"/>
      <c r="T353" s="1095"/>
      <c r="U353" s="1095"/>
      <c r="V353" s="1095"/>
      <c r="W353" s="1096"/>
      <c r="X353" s="1299">
        <f t="shared" si="40"/>
        <v>0</v>
      </c>
      <c r="Y353" s="1300"/>
      <c r="Z353" s="1301"/>
      <c r="AA353" s="1100"/>
      <c r="AB353" s="1101"/>
      <c r="AC353" s="1102"/>
      <c r="AD353" s="1135"/>
      <c r="AE353" s="1136"/>
      <c r="AF353" s="1136"/>
      <c r="AG353" s="1137"/>
      <c r="AH353" s="1138"/>
      <c r="AI353" s="1139"/>
      <c r="AJ353" s="1140"/>
      <c r="AK353" s="1132"/>
      <c r="AL353" s="1133"/>
      <c r="AM353" s="1133"/>
      <c r="AN353" s="1133"/>
      <c r="AO353" s="1133"/>
      <c r="AP353" s="1134"/>
      <c r="AQ353" s="642" t="str">
        <f>IF(AK353="","",VLOOKUP(AK353,ﾃﾞｰﾀ一覧!$AH$4:$AR$66,2,FALSE))</f>
        <v/>
      </c>
      <c r="AR353" s="1084"/>
      <c r="AS353" s="1084"/>
      <c r="AT353" s="643" t="str">
        <f>IF(AK353="","",VLOOKUP(AK353,ﾃﾞｰﾀ一覧!$AH$4:$AR$66,3,FALSE))</f>
        <v/>
      </c>
      <c r="AU353" s="644" t="str">
        <f>IF(AK353="","",VLOOKUP(AK353,ﾃﾞｰﾀ一覧!$AH$4:$AR$66,5,FALSE))</f>
        <v/>
      </c>
      <c r="AV353" s="1084"/>
      <c r="AW353" s="1084"/>
      <c r="AX353" s="643" t="str">
        <f>IF(AK353="","",VLOOKUP(AK353,ﾃﾞｰﾀ一覧!$AH$4:$AR$66,6,FALSE))</f>
        <v/>
      </c>
      <c r="AY353" s="649" t="str">
        <f>IF(AK353="","",VLOOKUP(AK353,ﾃﾞｰﾀ一覧!$AH$4:$AR$66,8,FALSE))</f>
        <v/>
      </c>
      <c r="AZ353" s="1084"/>
      <c r="BA353" s="1084"/>
      <c r="BB353" s="388" t="str">
        <f>IF(AK353="","",VLOOKUP(AK353,ﾃﾞｰﾀ一覧!$AH$4:$AR$66,9,FALSE))</f>
        <v/>
      </c>
      <c r="BC353" s="1124"/>
      <c r="BD353" s="1125"/>
      <c r="BE353" s="1125"/>
      <c r="BF353" s="1124"/>
      <c r="BG353" s="1125"/>
      <c r="BH353" s="1125"/>
      <c r="BI353" s="1124"/>
      <c r="BJ353" s="1125"/>
      <c r="BK353" s="1150"/>
      <c r="BL353" s="1154"/>
      <c r="BM353" s="1155"/>
      <c r="BN353" s="1156"/>
      <c r="BO353" s="1109" t="str">
        <f>IF($AK353="","",IF($BF353="","",IF($BF353=ﾃﾞｰﾀ一覧!$U$37,"",IF($BF353=ﾃﾞｰﾀ一覧!$U$38,"",IF($AH353=ﾃﾞｰﾀ一覧!$U$25,VLOOKUP($AK353,ﾃﾞｰﾀ一覧!$AH$43:$AR$66,10,FALSE),VLOOKUP($AK353,ﾃﾞｰﾀ一覧!$AH$4:$AR$66,10,FALSE))))))</f>
        <v/>
      </c>
      <c r="BP353" s="1110"/>
      <c r="BQ353" s="1110"/>
      <c r="BR353" s="1111"/>
      <c r="BS353" s="1115">
        <f>IF($BL353="",0,VLOOKUP($BL353,ﾃﾞｰﾀ一覧!$AY$4:$BB$16,3,FALSE))</f>
        <v>0</v>
      </c>
      <c r="BT353" s="1115"/>
      <c r="BU353" s="1115"/>
      <c r="BV353" s="1112" t="str">
        <f>IF($BO353="","",IF($BF353=ﾃﾞｰﾀ一覧!$U$37,"",IF($BF353=ﾃﾞｰﾀ一覧!$U$38,"",IF($BO353=ﾃﾞｰﾀ一覧!$AT$27,ﾃﾞｰﾀ一覧!$AT$27,VLOOKUP($AK353,ﾃﾞｰﾀ一覧!$AH$4:$AR$66,11,FALSE)*IF($BO353=ﾃﾞｰﾀ一覧!$AT$17,($AR353+1)*($AV353+1),IF($BO353=ﾃﾞｰﾀ一覧!$AT$22,IF(COUNTIF($AD353,"*天端*"),ﾃﾞｰﾀ一覧!$AU$43/2,ﾃﾞｰﾀ一覧!$AU$43/3),IF($BO353=ﾃﾞｰﾀ一覧!$AT$20,$AR353*$AV353,IF($BO353=ﾃﾞｰﾀ一覧!$AT$21,$AV353,1))))))))</f>
        <v/>
      </c>
      <c r="BW353" s="1112"/>
      <c r="BX353" s="1112"/>
      <c r="BY353" s="1088" t="str">
        <f>IF($B353="","",IF($AH353="","",IF($CK353=ﾃﾞｰﾀ一覧!$U$53,ﾃﾞｰﾀ一覧!$U$61,IF($AH353=ﾃﾞｰﾀ一覧!$U$21,ﾃﾞｰﾀ一覧!$U$60,IF(OR($AH353=ﾃﾞｰﾀ一覧!$U$19,$AH353=ﾃﾞｰﾀ一覧!$U$20,$AH353=ﾃﾞｰﾀ一覧!$U$23,$AH353=ﾃﾞｰﾀ一覧!$U$22,$AH353=ﾃﾞｰﾀ一覧!$U$18,AH353=ﾃﾞｰﾀ一覧!$U$25),ﾃﾞｰﾀ一覧!$U$59,ﾃﾞｰﾀ一覧!$U$62)))))</f>
        <v/>
      </c>
      <c r="BZ353" s="1089"/>
      <c r="CA353" s="1113"/>
      <c r="CB353" s="1113"/>
      <c r="CC353" s="1113"/>
      <c r="CD353" s="1113"/>
      <c r="CE353" s="1113"/>
      <c r="CF353" s="1113"/>
      <c r="CG353" s="1113"/>
      <c r="CH353" s="1113"/>
      <c r="CI353" s="1114"/>
      <c r="CK353" s="240"/>
      <c r="CM353" s="378" t="str">
        <f t="shared" si="35"/>
        <v/>
      </c>
      <c r="CN353" s="379" t="str">
        <f t="shared" si="36"/>
        <v/>
      </c>
      <c r="CO353" s="379" t="str">
        <f t="shared" si="37"/>
        <v/>
      </c>
      <c r="CP353" s="380" t="str">
        <f t="shared" si="38"/>
        <v/>
      </c>
      <c r="CQ353" s="244"/>
      <c r="CR353" s="1100"/>
      <c r="CS353" s="1101"/>
      <c r="CT353" s="1102"/>
      <c r="CU353" s="1135"/>
      <c r="CV353" s="1136"/>
      <c r="CW353" s="1136"/>
      <c r="CX353" s="1137"/>
      <c r="CY353" s="1138"/>
      <c r="CZ353" s="1139"/>
      <c r="DA353" s="1140"/>
      <c r="DB353" s="1132"/>
      <c r="DC353" s="1133"/>
      <c r="DD353" s="1133"/>
      <c r="DE353" s="1133"/>
      <c r="DF353" s="1133"/>
      <c r="DG353" s="1134"/>
      <c r="DH353" s="580"/>
      <c r="DI353" s="1372"/>
      <c r="DJ353" s="1372"/>
      <c r="DK353" s="581"/>
      <c r="DL353" s="582"/>
      <c r="DM353" s="1372"/>
      <c r="DN353" s="1372"/>
      <c r="DO353" s="581"/>
      <c r="DP353" s="582"/>
      <c r="DQ353" s="1372"/>
      <c r="DR353" s="1372"/>
      <c r="DS353" s="583"/>
      <c r="DT353" s="1124"/>
      <c r="DU353" s="1125"/>
      <c r="DV353" s="1125"/>
      <c r="DW353" s="1124"/>
      <c r="DX353" s="1125"/>
      <c r="DY353" s="1150"/>
      <c r="DZ353" s="1362"/>
      <c r="EA353" s="1363"/>
      <c r="EB353" s="1362"/>
      <c r="EC353" s="1363"/>
      <c r="ED353" s="1362"/>
      <c r="EE353" s="1377"/>
      <c r="EF353" s="1378"/>
      <c r="EG353" s="1379"/>
      <c r="EH353" s="1379"/>
      <c r="EI353" s="1380"/>
      <c r="EJ353" s="1381"/>
      <c r="EK353" s="1381"/>
      <c r="EL353" s="1381"/>
      <c r="EM353" s="1382"/>
      <c r="EN353" s="1382"/>
      <c r="EO353" s="1382"/>
      <c r="EP353" s="1375"/>
      <c r="EQ353" s="1376"/>
      <c r="ER353" s="1113"/>
      <c r="ES353" s="1113"/>
      <c r="ET353" s="1113"/>
      <c r="EU353" s="1113"/>
      <c r="EV353" s="1113"/>
      <c r="EW353" s="1113"/>
      <c r="EX353" s="1113"/>
      <c r="EY353" s="1113"/>
      <c r="EZ353" s="1114"/>
    </row>
    <row r="354" spans="1:156" ht="30" customHeight="1" x14ac:dyDescent="0.2">
      <c r="A354" s="207">
        <f t="shared" si="39"/>
        <v>343</v>
      </c>
      <c r="B354" s="1103"/>
      <c r="C354" s="1104"/>
      <c r="D354" s="1092"/>
      <c r="E354" s="1093"/>
      <c r="F354" s="1094" t="str">
        <f t="shared" si="41"/>
        <v/>
      </c>
      <c r="G354" s="1095"/>
      <c r="H354" s="1095"/>
      <c r="I354" s="1095"/>
      <c r="J354" s="1095"/>
      <c r="K354" s="1095"/>
      <c r="L354" s="1095"/>
      <c r="M354" s="1095"/>
      <c r="N354" s="1095"/>
      <c r="O354" s="1095"/>
      <c r="P354" s="1095"/>
      <c r="Q354" s="1095"/>
      <c r="R354" s="1095"/>
      <c r="S354" s="1095"/>
      <c r="T354" s="1095"/>
      <c r="U354" s="1095"/>
      <c r="V354" s="1095"/>
      <c r="W354" s="1096"/>
      <c r="X354" s="1299">
        <f t="shared" si="40"/>
        <v>0</v>
      </c>
      <c r="Y354" s="1300"/>
      <c r="Z354" s="1301"/>
      <c r="AA354" s="1100"/>
      <c r="AB354" s="1101"/>
      <c r="AC354" s="1102"/>
      <c r="AD354" s="1135"/>
      <c r="AE354" s="1136"/>
      <c r="AF354" s="1136"/>
      <c r="AG354" s="1137"/>
      <c r="AH354" s="1138"/>
      <c r="AI354" s="1139"/>
      <c r="AJ354" s="1140"/>
      <c r="AK354" s="1132"/>
      <c r="AL354" s="1133"/>
      <c r="AM354" s="1133"/>
      <c r="AN354" s="1133"/>
      <c r="AO354" s="1133"/>
      <c r="AP354" s="1134"/>
      <c r="AQ354" s="642" t="str">
        <f>IF(AK354="","",VLOOKUP(AK354,ﾃﾞｰﾀ一覧!$AH$4:$AR$66,2,FALSE))</f>
        <v/>
      </c>
      <c r="AR354" s="1084"/>
      <c r="AS354" s="1084"/>
      <c r="AT354" s="643" t="str">
        <f>IF(AK354="","",VLOOKUP(AK354,ﾃﾞｰﾀ一覧!$AH$4:$AR$66,3,FALSE))</f>
        <v/>
      </c>
      <c r="AU354" s="644" t="str">
        <f>IF(AK354="","",VLOOKUP(AK354,ﾃﾞｰﾀ一覧!$AH$4:$AR$66,5,FALSE))</f>
        <v/>
      </c>
      <c r="AV354" s="1084"/>
      <c r="AW354" s="1084"/>
      <c r="AX354" s="643" t="str">
        <f>IF(AK354="","",VLOOKUP(AK354,ﾃﾞｰﾀ一覧!$AH$4:$AR$66,6,FALSE))</f>
        <v/>
      </c>
      <c r="AY354" s="649" t="str">
        <f>IF(AK354="","",VLOOKUP(AK354,ﾃﾞｰﾀ一覧!$AH$4:$AR$66,8,FALSE))</f>
        <v/>
      </c>
      <c r="AZ354" s="1084"/>
      <c r="BA354" s="1084"/>
      <c r="BB354" s="388" t="str">
        <f>IF(AK354="","",VLOOKUP(AK354,ﾃﾞｰﾀ一覧!$AH$4:$AR$66,9,FALSE))</f>
        <v/>
      </c>
      <c r="BC354" s="1124"/>
      <c r="BD354" s="1125"/>
      <c r="BE354" s="1125"/>
      <c r="BF354" s="1124"/>
      <c r="BG354" s="1125"/>
      <c r="BH354" s="1125"/>
      <c r="BI354" s="1124"/>
      <c r="BJ354" s="1125"/>
      <c r="BK354" s="1150"/>
      <c r="BL354" s="1154"/>
      <c r="BM354" s="1155"/>
      <c r="BN354" s="1156"/>
      <c r="BO354" s="1109" t="str">
        <f>IF($AK354="","",IF($BF354="","",IF($BF354=ﾃﾞｰﾀ一覧!$U$37,"",IF($BF354=ﾃﾞｰﾀ一覧!$U$38,"",IF($AH354=ﾃﾞｰﾀ一覧!$U$25,VLOOKUP($AK354,ﾃﾞｰﾀ一覧!$AH$43:$AR$66,10,FALSE),VLOOKUP($AK354,ﾃﾞｰﾀ一覧!$AH$4:$AR$66,10,FALSE))))))</f>
        <v/>
      </c>
      <c r="BP354" s="1110"/>
      <c r="BQ354" s="1110"/>
      <c r="BR354" s="1111"/>
      <c r="BS354" s="1115">
        <f>IF($BL354="",0,VLOOKUP($BL354,ﾃﾞｰﾀ一覧!$AY$4:$BB$16,3,FALSE))</f>
        <v>0</v>
      </c>
      <c r="BT354" s="1115"/>
      <c r="BU354" s="1115"/>
      <c r="BV354" s="1112" t="str">
        <f>IF($BO354="","",IF($BF354=ﾃﾞｰﾀ一覧!$U$37,"",IF($BF354=ﾃﾞｰﾀ一覧!$U$38,"",IF($BO354=ﾃﾞｰﾀ一覧!$AT$27,ﾃﾞｰﾀ一覧!$AT$27,VLOOKUP($AK354,ﾃﾞｰﾀ一覧!$AH$4:$AR$66,11,FALSE)*IF($BO354=ﾃﾞｰﾀ一覧!$AT$17,($AR354+1)*($AV354+1),IF($BO354=ﾃﾞｰﾀ一覧!$AT$22,IF(COUNTIF($AD354,"*天端*"),ﾃﾞｰﾀ一覧!$AU$43/2,ﾃﾞｰﾀ一覧!$AU$43/3),IF($BO354=ﾃﾞｰﾀ一覧!$AT$20,$AR354*$AV354,IF($BO354=ﾃﾞｰﾀ一覧!$AT$21,$AV354,1))))))))</f>
        <v/>
      </c>
      <c r="BW354" s="1112"/>
      <c r="BX354" s="1112"/>
      <c r="BY354" s="1088" t="str">
        <f>IF($B354="","",IF($AH354="","",IF($CK354=ﾃﾞｰﾀ一覧!$U$53,ﾃﾞｰﾀ一覧!$U$61,IF($AH354=ﾃﾞｰﾀ一覧!$U$21,ﾃﾞｰﾀ一覧!$U$60,IF(OR($AH354=ﾃﾞｰﾀ一覧!$U$19,$AH354=ﾃﾞｰﾀ一覧!$U$20,$AH354=ﾃﾞｰﾀ一覧!$U$23,$AH354=ﾃﾞｰﾀ一覧!$U$22,$AH354=ﾃﾞｰﾀ一覧!$U$18,AH354=ﾃﾞｰﾀ一覧!$U$25),ﾃﾞｰﾀ一覧!$U$59,ﾃﾞｰﾀ一覧!$U$62)))))</f>
        <v/>
      </c>
      <c r="BZ354" s="1089"/>
      <c r="CA354" s="1113"/>
      <c r="CB354" s="1113"/>
      <c r="CC354" s="1113"/>
      <c r="CD354" s="1113"/>
      <c r="CE354" s="1113"/>
      <c r="CF354" s="1113"/>
      <c r="CG354" s="1113"/>
      <c r="CH354" s="1113"/>
      <c r="CI354" s="1114"/>
      <c r="CK354" s="240"/>
      <c r="CM354" s="378" t="str">
        <f t="shared" si="35"/>
        <v/>
      </c>
      <c r="CN354" s="379" t="str">
        <f t="shared" si="36"/>
        <v/>
      </c>
      <c r="CO354" s="379" t="str">
        <f t="shared" si="37"/>
        <v/>
      </c>
      <c r="CP354" s="380" t="str">
        <f t="shared" si="38"/>
        <v/>
      </c>
      <c r="CQ354" s="244"/>
      <c r="CR354" s="1100"/>
      <c r="CS354" s="1101"/>
      <c r="CT354" s="1102"/>
      <c r="CU354" s="1135"/>
      <c r="CV354" s="1136"/>
      <c r="CW354" s="1136"/>
      <c r="CX354" s="1137"/>
      <c r="CY354" s="1138"/>
      <c r="CZ354" s="1139"/>
      <c r="DA354" s="1140"/>
      <c r="DB354" s="1132"/>
      <c r="DC354" s="1133"/>
      <c r="DD354" s="1133"/>
      <c r="DE354" s="1133"/>
      <c r="DF354" s="1133"/>
      <c r="DG354" s="1134"/>
      <c r="DH354" s="580"/>
      <c r="DI354" s="1372"/>
      <c r="DJ354" s="1372"/>
      <c r="DK354" s="581"/>
      <c r="DL354" s="582"/>
      <c r="DM354" s="1372"/>
      <c r="DN354" s="1372"/>
      <c r="DO354" s="581"/>
      <c r="DP354" s="582"/>
      <c r="DQ354" s="1372"/>
      <c r="DR354" s="1372"/>
      <c r="DS354" s="583"/>
      <c r="DT354" s="1124"/>
      <c r="DU354" s="1125"/>
      <c r="DV354" s="1125"/>
      <c r="DW354" s="1124"/>
      <c r="DX354" s="1125"/>
      <c r="DY354" s="1150"/>
      <c r="DZ354" s="1362"/>
      <c r="EA354" s="1363"/>
      <c r="EB354" s="1362"/>
      <c r="EC354" s="1363"/>
      <c r="ED354" s="1362"/>
      <c r="EE354" s="1377"/>
      <c r="EF354" s="1378"/>
      <c r="EG354" s="1379"/>
      <c r="EH354" s="1379"/>
      <c r="EI354" s="1380"/>
      <c r="EJ354" s="1381"/>
      <c r="EK354" s="1381"/>
      <c r="EL354" s="1381"/>
      <c r="EM354" s="1382"/>
      <c r="EN354" s="1382"/>
      <c r="EO354" s="1382"/>
      <c r="EP354" s="1375"/>
      <c r="EQ354" s="1376"/>
      <c r="ER354" s="1113"/>
      <c r="ES354" s="1113"/>
      <c r="ET354" s="1113"/>
      <c r="EU354" s="1113"/>
      <c r="EV354" s="1113"/>
      <c r="EW354" s="1113"/>
      <c r="EX354" s="1113"/>
      <c r="EY354" s="1113"/>
      <c r="EZ354" s="1114"/>
    </row>
    <row r="355" spans="1:156" ht="30" customHeight="1" x14ac:dyDescent="0.2">
      <c r="A355" s="207">
        <f t="shared" si="39"/>
        <v>344</v>
      </c>
      <c r="B355" s="1103"/>
      <c r="C355" s="1104"/>
      <c r="D355" s="1092"/>
      <c r="E355" s="1093"/>
      <c r="F355" s="1094" t="str">
        <f t="shared" si="41"/>
        <v/>
      </c>
      <c r="G355" s="1095"/>
      <c r="H355" s="1095"/>
      <c r="I355" s="1095"/>
      <c r="J355" s="1095"/>
      <c r="K355" s="1095"/>
      <c r="L355" s="1095"/>
      <c r="M355" s="1095"/>
      <c r="N355" s="1095"/>
      <c r="O355" s="1095"/>
      <c r="P355" s="1095"/>
      <c r="Q355" s="1095"/>
      <c r="R355" s="1095"/>
      <c r="S355" s="1095"/>
      <c r="T355" s="1095"/>
      <c r="U355" s="1095"/>
      <c r="V355" s="1095"/>
      <c r="W355" s="1096"/>
      <c r="X355" s="1299">
        <f t="shared" si="40"/>
        <v>0</v>
      </c>
      <c r="Y355" s="1300"/>
      <c r="Z355" s="1301"/>
      <c r="AA355" s="1100"/>
      <c r="AB355" s="1101"/>
      <c r="AC355" s="1102"/>
      <c r="AD355" s="1135"/>
      <c r="AE355" s="1136"/>
      <c r="AF355" s="1136"/>
      <c r="AG355" s="1137"/>
      <c r="AH355" s="1138"/>
      <c r="AI355" s="1139"/>
      <c r="AJ355" s="1140"/>
      <c r="AK355" s="1132"/>
      <c r="AL355" s="1133"/>
      <c r="AM355" s="1133"/>
      <c r="AN355" s="1133"/>
      <c r="AO355" s="1133"/>
      <c r="AP355" s="1134"/>
      <c r="AQ355" s="642" t="str">
        <f>IF(AK355="","",VLOOKUP(AK355,ﾃﾞｰﾀ一覧!$AH$4:$AR$66,2,FALSE))</f>
        <v/>
      </c>
      <c r="AR355" s="1084"/>
      <c r="AS355" s="1084"/>
      <c r="AT355" s="643" t="str">
        <f>IF(AK355="","",VLOOKUP(AK355,ﾃﾞｰﾀ一覧!$AH$4:$AR$66,3,FALSE))</f>
        <v/>
      </c>
      <c r="AU355" s="644" t="str">
        <f>IF(AK355="","",VLOOKUP(AK355,ﾃﾞｰﾀ一覧!$AH$4:$AR$66,5,FALSE))</f>
        <v/>
      </c>
      <c r="AV355" s="1084"/>
      <c r="AW355" s="1084"/>
      <c r="AX355" s="643" t="str">
        <f>IF(AK355="","",VLOOKUP(AK355,ﾃﾞｰﾀ一覧!$AH$4:$AR$66,6,FALSE))</f>
        <v/>
      </c>
      <c r="AY355" s="649" t="str">
        <f>IF(AK355="","",VLOOKUP(AK355,ﾃﾞｰﾀ一覧!$AH$4:$AR$66,8,FALSE))</f>
        <v/>
      </c>
      <c r="AZ355" s="1084"/>
      <c r="BA355" s="1084"/>
      <c r="BB355" s="388" t="str">
        <f>IF(AK355="","",VLOOKUP(AK355,ﾃﾞｰﾀ一覧!$AH$4:$AR$66,9,FALSE))</f>
        <v/>
      </c>
      <c r="BC355" s="1124"/>
      <c r="BD355" s="1125"/>
      <c r="BE355" s="1125"/>
      <c r="BF355" s="1124"/>
      <c r="BG355" s="1125"/>
      <c r="BH355" s="1125"/>
      <c r="BI355" s="1124"/>
      <c r="BJ355" s="1125"/>
      <c r="BK355" s="1150"/>
      <c r="BL355" s="1154"/>
      <c r="BM355" s="1155"/>
      <c r="BN355" s="1156"/>
      <c r="BO355" s="1109" t="str">
        <f>IF($AK355="","",IF($BF355="","",IF($BF355=ﾃﾞｰﾀ一覧!$U$37,"",IF($BF355=ﾃﾞｰﾀ一覧!$U$38,"",IF($AH355=ﾃﾞｰﾀ一覧!$U$25,VLOOKUP($AK355,ﾃﾞｰﾀ一覧!$AH$43:$AR$66,10,FALSE),VLOOKUP($AK355,ﾃﾞｰﾀ一覧!$AH$4:$AR$66,10,FALSE))))))</f>
        <v/>
      </c>
      <c r="BP355" s="1110"/>
      <c r="BQ355" s="1110"/>
      <c r="BR355" s="1111"/>
      <c r="BS355" s="1115">
        <f>IF($BL355="",0,VLOOKUP($BL355,ﾃﾞｰﾀ一覧!$AY$4:$BB$16,3,FALSE))</f>
        <v>0</v>
      </c>
      <c r="BT355" s="1115"/>
      <c r="BU355" s="1115"/>
      <c r="BV355" s="1112" t="str">
        <f>IF($BO355="","",IF($BF355=ﾃﾞｰﾀ一覧!$U$37,"",IF($BF355=ﾃﾞｰﾀ一覧!$U$38,"",IF($BO355=ﾃﾞｰﾀ一覧!$AT$27,ﾃﾞｰﾀ一覧!$AT$27,VLOOKUP($AK355,ﾃﾞｰﾀ一覧!$AH$4:$AR$66,11,FALSE)*IF($BO355=ﾃﾞｰﾀ一覧!$AT$17,($AR355+1)*($AV355+1),IF($BO355=ﾃﾞｰﾀ一覧!$AT$22,IF(COUNTIF($AD355,"*天端*"),ﾃﾞｰﾀ一覧!$AU$43/2,ﾃﾞｰﾀ一覧!$AU$43/3),IF($BO355=ﾃﾞｰﾀ一覧!$AT$20,$AR355*$AV355,IF($BO355=ﾃﾞｰﾀ一覧!$AT$21,$AV355,1))))))))</f>
        <v/>
      </c>
      <c r="BW355" s="1112"/>
      <c r="BX355" s="1112"/>
      <c r="BY355" s="1088" t="str">
        <f>IF($B355="","",IF($AH355="","",IF($CK355=ﾃﾞｰﾀ一覧!$U$53,ﾃﾞｰﾀ一覧!$U$61,IF($AH355=ﾃﾞｰﾀ一覧!$U$21,ﾃﾞｰﾀ一覧!$U$60,IF(OR($AH355=ﾃﾞｰﾀ一覧!$U$19,$AH355=ﾃﾞｰﾀ一覧!$U$20,$AH355=ﾃﾞｰﾀ一覧!$U$23,$AH355=ﾃﾞｰﾀ一覧!$U$22,$AH355=ﾃﾞｰﾀ一覧!$U$18,AH355=ﾃﾞｰﾀ一覧!$U$25),ﾃﾞｰﾀ一覧!$U$59,ﾃﾞｰﾀ一覧!$U$62)))))</f>
        <v/>
      </c>
      <c r="BZ355" s="1089"/>
      <c r="CA355" s="1113"/>
      <c r="CB355" s="1113"/>
      <c r="CC355" s="1113"/>
      <c r="CD355" s="1113"/>
      <c r="CE355" s="1113"/>
      <c r="CF355" s="1113"/>
      <c r="CG355" s="1113"/>
      <c r="CH355" s="1113"/>
      <c r="CI355" s="1114"/>
      <c r="CK355" s="240"/>
      <c r="CM355" s="378" t="str">
        <f t="shared" si="35"/>
        <v/>
      </c>
      <c r="CN355" s="379" t="str">
        <f t="shared" si="36"/>
        <v/>
      </c>
      <c r="CO355" s="379" t="str">
        <f t="shared" si="37"/>
        <v/>
      </c>
      <c r="CP355" s="380" t="str">
        <f t="shared" si="38"/>
        <v/>
      </c>
      <c r="CQ355" s="244"/>
      <c r="CR355" s="1100"/>
      <c r="CS355" s="1101"/>
      <c r="CT355" s="1102"/>
      <c r="CU355" s="1135"/>
      <c r="CV355" s="1136"/>
      <c r="CW355" s="1136"/>
      <c r="CX355" s="1137"/>
      <c r="CY355" s="1138"/>
      <c r="CZ355" s="1139"/>
      <c r="DA355" s="1140"/>
      <c r="DB355" s="1132"/>
      <c r="DC355" s="1133"/>
      <c r="DD355" s="1133"/>
      <c r="DE355" s="1133"/>
      <c r="DF355" s="1133"/>
      <c r="DG355" s="1134"/>
      <c r="DH355" s="580"/>
      <c r="DI355" s="1372"/>
      <c r="DJ355" s="1372"/>
      <c r="DK355" s="581"/>
      <c r="DL355" s="582"/>
      <c r="DM355" s="1372"/>
      <c r="DN355" s="1372"/>
      <c r="DO355" s="581"/>
      <c r="DP355" s="582"/>
      <c r="DQ355" s="1372"/>
      <c r="DR355" s="1372"/>
      <c r="DS355" s="583"/>
      <c r="DT355" s="1124"/>
      <c r="DU355" s="1125"/>
      <c r="DV355" s="1125"/>
      <c r="DW355" s="1124"/>
      <c r="DX355" s="1125"/>
      <c r="DY355" s="1150"/>
      <c r="DZ355" s="1362"/>
      <c r="EA355" s="1363"/>
      <c r="EB355" s="1362"/>
      <c r="EC355" s="1363"/>
      <c r="ED355" s="1362"/>
      <c r="EE355" s="1377"/>
      <c r="EF355" s="1378"/>
      <c r="EG355" s="1379"/>
      <c r="EH355" s="1379"/>
      <c r="EI355" s="1380"/>
      <c r="EJ355" s="1381"/>
      <c r="EK355" s="1381"/>
      <c r="EL355" s="1381"/>
      <c r="EM355" s="1382"/>
      <c r="EN355" s="1382"/>
      <c r="EO355" s="1382"/>
      <c r="EP355" s="1375"/>
      <c r="EQ355" s="1376"/>
      <c r="ER355" s="1113"/>
      <c r="ES355" s="1113"/>
      <c r="ET355" s="1113"/>
      <c r="EU355" s="1113"/>
      <c r="EV355" s="1113"/>
      <c r="EW355" s="1113"/>
      <c r="EX355" s="1113"/>
      <c r="EY355" s="1113"/>
      <c r="EZ355" s="1114"/>
    </row>
    <row r="356" spans="1:156" ht="30" customHeight="1" x14ac:dyDescent="0.2">
      <c r="A356" s="207">
        <f t="shared" si="39"/>
        <v>345</v>
      </c>
      <c r="B356" s="1103"/>
      <c r="C356" s="1104"/>
      <c r="D356" s="1092"/>
      <c r="E356" s="1093"/>
      <c r="F356" s="1094" t="str">
        <f t="shared" si="41"/>
        <v/>
      </c>
      <c r="G356" s="1095"/>
      <c r="H356" s="1095"/>
      <c r="I356" s="1095"/>
      <c r="J356" s="1095"/>
      <c r="K356" s="1095"/>
      <c r="L356" s="1095"/>
      <c r="M356" s="1095"/>
      <c r="N356" s="1095"/>
      <c r="O356" s="1095"/>
      <c r="P356" s="1095"/>
      <c r="Q356" s="1095"/>
      <c r="R356" s="1095"/>
      <c r="S356" s="1095"/>
      <c r="T356" s="1095"/>
      <c r="U356" s="1095"/>
      <c r="V356" s="1095"/>
      <c r="W356" s="1096"/>
      <c r="X356" s="1299">
        <f t="shared" si="40"/>
        <v>0</v>
      </c>
      <c r="Y356" s="1300"/>
      <c r="Z356" s="1301"/>
      <c r="AA356" s="1100"/>
      <c r="AB356" s="1101"/>
      <c r="AC356" s="1102"/>
      <c r="AD356" s="1135"/>
      <c r="AE356" s="1136"/>
      <c r="AF356" s="1136"/>
      <c r="AG356" s="1137"/>
      <c r="AH356" s="1138"/>
      <c r="AI356" s="1139"/>
      <c r="AJ356" s="1140"/>
      <c r="AK356" s="1132"/>
      <c r="AL356" s="1133"/>
      <c r="AM356" s="1133"/>
      <c r="AN356" s="1133"/>
      <c r="AO356" s="1133"/>
      <c r="AP356" s="1134"/>
      <c r="AQ356" s="642" t="str">
        <f>IF(AK356="","",VLOOKUP(AK356,ﾃﾞｰﾀ一覧!$AH$4:$AR$66,2,FALSE))</f>
        <v/>
      </c>
      <c r="AR356" s="1084"/>
      <c r="AS356" s="1084"/>
      <c r="AT356" s="643" t="str">
        <f>IF(AK356="","",VLOOKUP(AK356,ﾃﾞｰﾀ一覧!$AH$4:$AR$66,3,FALSE))</f>
        <v/>
      </c>
      <c r="AU356" s="644" t="str">
        <f>IF(AK356="","",VLOOKUP(AK356,ﾃﾞｰﾀ一覧!$AH$4:$AR$66,5,FALSE))</f>
        <v/>
      </c>
      <c r="AV356" s="1084"/>
      <c r="AW356" s="1084"/>
      <c r="AX356" s="643" t="str">
        <f>IF(AK356="","",VLOOKUP(AK356,ﾃﾞｰﾀ一覧!$AH$4:$AR$66,6,FALSE))</f>
        <v/>
      </c>
      <c r="AY356" s="649" t="str">
        <f>IF(AK356="","",VLOOKUP(AK356,ﾃﾞｰﾀ一覧!$AH$4:$AR$66,8,FALSE))</f>
        <v/>
      </c>
      <c r="AZ356" s="1084"/>
      <c r="BA356" s="1084"/>
      <c r="BB356" s="388" t="str">
        <f>IF(AK356="","",VLOOKUP(AK356,ﾃﾞｰﾀ一覧!$AH$4:$AR$66,9,FALSE))</f>
        <v/>
      </c>
      <c r="BC356" s="1124"/>
      <c r="BD356" s="1125"/>
      <c r="BE356" s="1125"/>
      <c r="BF356" s="1124"/>
      <c r="BG356" s="1125"/>
      <c r="BH356" s="1125"/>
      <c r="BI356" s="1124"/>
      <c r="BJ356" s="1125"/>
      <c r="BK356" s="1150"/>
      <c r="BL356" s="1154"/>
      <c r="BM356" s="1155"/>
      <c r="BN356" s="1156"/>
      <c r="BO356" s="1109" t="str">
        <f>IF($AK356="","",IF($BF356="","",IF($BF356=ﾃﾞｰﾀ一覧!$U$37,"",IF($BF356=ﾃﾞｰﾀ一覧!$U$38,"",IF($AH356=ﾃﾞｰﾀ一覧!$U$25,VLOOKUP($AK356,ﾃﾞｰﾀ一覧!$AH$43:$AR$66,10,FALSE),VLOOKUP($AK356,ﾃﾞｰﾀ一覧!$AH$4:$AR$66,10,FALSE))))))</f>
        <v/>
      </c>
      <c r="BP356" s="1110"/>
      <c r="BQ356" s="1110"/>
      <c r="BR356" s="1111"/>
      <c r="BS356" s="1115">
        <f>IF($BL356="",0,VLOOKUP($BL356,ﾃﾞｰﾀ一覧!$AY$4:$BB$16,3,FALSE))</f>
        <v>0</v>
      </c>
      <c r="BT356" s="1115"/>
      <c r="BU356" s="1115"/>
      <c r="BV356" s="1112" t="str">
        <f>IF($BO356="","",IF($BF356=ﾃﾞｰﾀ一覧!$U$37,"",IF($BF356=ﾃﾞｰﾀ一覧!$U$38,"",IF($BO356=ﾃﾞｰﾀ一覧!$AT$27,ﾃﾞｰﾀ一覧!$AT$27,VLOOKUP($AK356,ﾃﾞｰﾀ一覧!$AH$4:$AR$66,11,FALSE)*IF($BO356=ﾃﾞｰﾀ一覧!$AT$17,($AR356+1)*($AV356+1),IF($BO356=ﾃﾞｰﾀ一覧!$AT$22,IF(COUNTIF($AD356,"*天端*"),ﾃﾞｰﾀ一覧!$AU$43/2,ﾃﾞｰﾀ一覧!$AU$43/3),IF($BO356=ﾃﾞｰﾀ一覧!$AT$20,$AR356*$AV356,IF($BO356=ﾃﾞｰﾀ一覧!$AT$21,$AV356,1))))))))</f>
        <v/>
      </c>
      <c r="BW356" s="1112"/>
      <c r="BX356" s="1112"/>
      <c r="BY356" s="1088" t="str">
        <f>IF($B356="","",IF($AH356="","",IF($CK356=ﾃﾞｰﾀ一覧!$U$53,ﾃﾞｰﾀ一覧!$U$61,IF($AH356=ﾃﾞｰﾀ一覧!$U$21,ﾃﾞｰﾀ一覧!$U$60,IF(OR($AH356=ﾃﾞｰﾀ一覧!$U$19,$AH356=ﾃﾞｰﾀ一覧!$U$20,$AH356=ﾃﾞｰﾀ一覧!$U$23,$AH356=ﾃﾞｰﾀ一覧!$U$22,$AH356=ﾃﾞｰﾀ一覧!$U$18,AH356=ﾃﾞｰﾀ一覧!$U$25),ﾃﾞｰﾀ一覧!$U$59,ﾃﾞｰﾀ一覧!$U$62)))))</f>
        <v/>
      </c>
      <c r="BZ356" s="1089"/>
      <c r="CA356" s="1113"/>
      <c r="CB356" s="1113"/>
      <c r="CC356" s="1113"/>
      <c r="CD356" s="1113"/>
      <c r="CE356" s="1113"/>
      <c r="CF356" s="1113"/>
      <c r="CG356" s="1113"/>
      <c r="CH356" s="1113"/>
      <c r="CI356" s="1114"/>
      <c r="CK356" s="240"/>
      <c r="CM356" s="378" t="str">
        <f t="shared" si="35"/>
        <v/>
      </c>
      <c r="CN356" s="379" t="str">
        <f t="shared" si="36"/>
        <v/>
      </c>
      <c r="CO356" s="379" t="str">
        <f t="shared" si="37"/>
        <v/>
      </c>
      <c r="CP356" s="380" t="str">
        <f t="shared" si="38"/>
        <v/>
      </c>
      <c r="CQ356" s="244"/>
      <c r="CR356" s="1100"/>
      <c r="CS356" s="1101"/>
      <c r="CT356" s="1102"/>
      <c r="CU356" s="1135"/>
      <c r="CV356" s="1136"/>
      <c r="CW356" s="1136"/>
      <c r="CX356" s="1137"/>
      <c r="CY356" s="1138"/>
      <c r="CZ356" s="1139"/>
      <c r="DA356" s="1140"/>
      <c r="DB356" s="1132"/>
      <c r="DC356" s="1133"/>
      <c r="DD356" s="1133"/>
      <c r="DE356" s="1133"/>
      <c r="DF356" s="1133"/>
      <c r="DG356" s="1134"/>
      <c r="DH356" s="580"/>
      <c r="DI356" s="1372"/>
      <c r="DJ356" s="1372"/>
      <c r="DK356" s="581"/>
      <c r="DL356" s="582"/>
      <c r="DM356" s="1372"/>
      <c r="DN356" s="1372"/>
      <c r="DO356" s="581"/>
      <c r="DP356" s="582"/>
      <c r="DQ356" s="1372"/>
      <c r="DR356" s="1372"/>
      <c r="DS356" s="583"/>
      <c r="DT356" s="1124"/>
      <c r="DU356" s="1125"/>
      <c r="DV356" s="1125"/>
      <c r="DW356" s="1124"/>
      <c r="DX356" s="1125"/>
      <c r="DY356" s="1150"/>
      <c r="DZ356" s="1362"/>
      <c r="EA356" s="1363"/>
      <c r="EB356" s="1362"/>
      <c r="EC356" s="1363"/>
      <c r="ED356" s="1362"/>
      <c r="EE356" s="1377"/>
      <c r="EF356" s="1378"/>
      <c r="EG356" s="1379"/>
      <c r="EH356" s="1379"/>
      <c r="EI356" s="1380"/>
      <c r="EJ356" s="1381"/>
      <c r="EK356" s="1381"/>
      <c r="EL356" s="1381"/>
      <c r="EM356" s="1382"/>
      <c r="EN356" s="1382"/>
      <c r="EO356" s="1382"/>
      <c r="EP356" s="1375"/>
      <c r="EQ356" s="1376"/>
      <c r="ER356" s="1113"/>
      <c r="ES356" s="1113"/>
      <c r="ET356" s="1113"/>
      <c r="EU356" s="1113"/>
      <c r="EV356" s="1113"/>
      <c r="EW356" s="1113"/>
      <c r="EX356" s="1113"/>
      <c r="EY356" s="1113"/>
      <c r="EZ356" s="1114"/>
    </row>
    <row r="357" spans="1:156" ht="30" customHeight="1" x14ac:dyDescent="0.2">
      <c r="A357" s="207">
        <f t="shared" si="39"/>
        <v>346</v>
      </c>
      <c r="B357" s="1103"/>
      <c r="C357" s="1104"/>
      <c r="D357" s="1092"/>
      <c r="E357" s="1093"/>
      <c r="F357" s="1094" t="str">
        <f t="shared" si="41"/>
        <v/>
      </c>
      <c r="G357" s="1095"/>
      <c r="H357" s="1095"/>
      <c r="I357" s="1095"/>
      <c r="J357" s="1095"/>
      <c r="K357" s="1095"/>
      <c r="L357" s="1095"/>
      <c r="M357" s="1095"/>
      <c r="N357" s="1095"/>
      <c r="O357" s="1095"/>
      <c r="P357" s="1095"/>
      <c r="Q357" s="1095"/>
      <c r="R357" s="1095"/>
      <c r="S357" s="1095"/>
      <c r="T357" s="1095"/>
      <c r="U357" s="1095"/>
      <c r="V357" s="1095"/>
      <c r="W357" s="1096"/>
      <c r="X357" s="1299">
        <f t="shared" si="40"/>
        <v>0</v>
      </c>
      <c r="Y357" s="1300"/>
      <c r="Z357" s="1301"/>
      <c r="AA357" s="1100"/>
      <c r="AB357" s="1101"/>
      <c r="AC357" s="1102"/>
      <c r="AD357" s="1135"/>
      <c r="AE357" s="1136"/>
      <c r="AF357" s="1136"/>
      <c r="AG357" s="1137"/>
      <c r="AH357" s="1138"/>
      <c r="AI357" s="1139"/>
      <c r="AJ357" s="1140"/>
      <c r="AK357" s="1132"/>
      <c r="AL357" s="1133"/>
      <c r="AM357" s="1133"/>
      <c r="AN357" s="1133"/>
      <c r="AO357" s="1133"/>
      <c r="AP357" s="1134"/>
      <c r="AQ357" s="642" t="str">
        <f>IF(AK357="","",VLOOKUP(AK357,ﾃﾞｰﾀ一覧!$AH$4:$AR$66,2,FALSE))</f>
        <v/>
      </c>
      <c r="AR357" s="1084"/>
      <c r="AS357" s="1084"/>
      <c r="AT357" s="643" t="str">
        <f>IF(AK357="","",VLOOKUP(AK357,ﾃﾞｰﾀ一覧!$AH$4:$AR$66,3,FALSE))</f>
        <v/>
      </c>
      <c r="AU357" s="644" t="str">
        <f>IF(AK357="","",VLOOKUP(AK357,ﾃﾞｰﾀ一覧!$AH$4:$AR$66,5,FALSE))</f>
        <v/>
      </c>
      <c r="AV357" s="1084"/>
      <c r="AW357" s="1084"/>
      <c r="AX357" s="643" t="str">
        <f>IF(AK357="","",VLOOKUP(AK357,ﾃﾞｰﾀ一覧!$AH$4:$AR$66,6,FALSE))</f>
        <v/>
      </c>
      <c r="AY357" s="649" t="str">
        <f>IF(AK357="","",VLOOKUP(AK357,ﾃﾞｰﾀ一覧!$AH$4:$AR$66,8,FALSE))</f>
        <v/>
      </c>
      <c r="AZ357" s="1084"/>
      <c r="BA357" s="1084"/>
      <c r="BB357" s="388" t="str">
        <f>IF(AK357="","",VLOOKUP(AK357,ﾃﾞｰﾀ一覧!$AH$4:$AR$66,9,FALSE))</f>
        <v/>
      </c>
      <c r="BC357" s="1124"/>
      <c r="BD357" s="1125"/>
      <c r="BE357" s="1125"/>
      <c r="BF357" s="1124"/>
      <c r="BG357" s="1125"/>
      <c r="BH357" s="1125"/>
      <c r="BI357" s="1124"/>
      <c r="BJ357" s="1125"/>
      <c r="BK357" s="1150"/>
      <c r="BL357" s="1154"/>
      <c r="BM357" s="1155"/>
      <c r="BN357" s="1156"/>
      <c r="BO357" s="1109" t="str">
        <f>IF($AK357="","",IF($BF357="","",IF($BF357=ﾃﾞｰﾀ一覧!$U$37,"",IF($BF357=ﾃﾞｰﾀ一覧!$U$38,"",IF($AH357=ﾃﾞｰﾀ一覧!$U$25,VLOOKUP($AK357,ﾃﾞｰﾀ一覧!$AH$43:$AR$66,10,FALSE),VLOOKUP($AK357,ﾃﾞｰﾀ一覧!$AH$4:$AR$66,10,FALSE))))))</f>
        <v/>
      </c>
      <c r="BP357" s="1110"/>
      <c r="BQ357" s="1110"/>
      <c r="BR357" s="1111"/>
      <c r="BS357" s="1115">
        <f>IF($BL357="",0,VLOOKUP($BL357,ﾃﾞｰﾀ一覧!$AY$4:$BB$16,3,FALSE))</f>
        <v>0</v>
      </c>
      <c r="BT357" s="1115"/>
      <c r="BU357" s="1115"/>
      <c r="BV357" s="1112" t="str">
        <f>IF($BO357="","",IF($BF357=ﾃﾞｰﾀ一覧!$U$37,"",IF($BF357=ﾃﾞｰﾀ一覧!$U$38,"",IF($BO357=ﾃﾞｰﾀ一覧!$AT$27,ﾃﾞｰﾀ一覧!$AT$27,VLOOKUP($AK357,ﾃﾞｰﾀ一覧!$AH$4:$AR$66,11,FALSE)*IF($BO357=ﾃﾞｰﾀ一覧!$AT$17,($AR357+1)*($AV357+1),IF($BO357=ﾃﾞｰﾀ一覧!$AT$22,IF(COUNTIF($AD357,"*天端*"),ﾃﾞｰﾀ一覧!$AU$43/2,ﾃﾞｰﾀ一覧!$AU$43/3),IF($BO357=ﾃﾞｰﾀ一覧!$AT$20,$AR357*$AV357,IF($BO357=ﾃﾞｰﾀ一覧!$AT$21,$AV357,1))))))))</f>
        <v/>
      </c>
      <c r="BW357" s="1112"/>
      <c r="BX357" s="1112"/>
      <c r="BY357" s="1088" t="str">
        <f>IF($B357="","",IF($AH357="","",IF($CK357=ﾃﾞｰﾀ一覧!$U$53,ﾃﾞｰﾀ一覧!$U$61,IF($AH357=ﾃﾞｰﾀ一覧!$U$21,ﾃﾞｰﾀ一覧!$U$60,IF(OR($AH357=ﾃﾞｰﾀ一覧!$U$19,$AH357=ﾃﾞｰﾀ一覧!$U$20,$AH357=ﾃﾞｰﾀ一覧!$U$23,$AH357=ﾃﾞｰﾀ一覧!$U$22,$AH357=ﾃﾞｰﾀ一覧!$U$18,AH357=ﾃﾞｰﾀ一覧!$U$25),ﾃﾞｰﾀ一覧!$U$59,ﾃﾞｰﾀ一覧!$U$62)))))</f>
        <v/>
      </c>
      <c r="BZ357" s="1089"/>
      <c r="CA357" s="1113"/>
      <c r="CB357" s="1113"/>
      <c r="CC357" s="1113"/>
      <c r="CD357" s="1113"/>
      <c r="CE357" s="1113"/>
      <c r="CF357" s="1113"/>
      <c r="CG357" s="1113"/>
      <c r="CH357" s="1113"/>
      <c r="CI357" s="1114"/>
      <c r="CK357" s="240"/>
      <c r="CM357" s="378" t="str">
        <f t="shared" si="35"/>
        <v/>
      </c>
      <c r="CN357" s="379" t="str">
        <f t="shared" si="36"/>
        <v/>
      </c>
      <c r="CO357" s="379" t="str">
        <f t="shared" si="37"/>
        <v/>
      </c>
      <c r="CP357" s="380" t="str">
        <f t="shared" si="38"/>
        <v/>
      </c>
      <c r="CQ357" s="244"/>
      <c r="CR357" s="1100"/>
      <c r="CS357" s="1101"/>
      <c r="CT357" s="1102"/>
      <c r="CU357" s="1135"/>
      <c r="CV357" s="1136"/>
      <c r="CW357" s="1136"/>
      <c r="CX357" s="1137"/>
      <c r="CY357" s="1138"/>
      <c r="CZ357" s="1139"/>
      <c r="DA357" s="1140"/>
      <c r="DB357" s="1132"/>
      <c r="DC357" s="1133"/>
      <c r="DD357" s="1133"/>
      <c r="DE357" s="1133"/>
      <c r="DF357" s="1133"/>
      <c r="DG357" s="1134"/>
      <c r="DH357" s="580"/>
      <c r="DI357" s="1372"/>
      <c r="DJ357" s="1372"/>
      <c r="DK357" s="581"/>
      <c r="DL357" s="582"/>
      <c r="DM357" s="1372"/>
      <c r="DN357" s="1372"/>
      <c r="DO357" s="581"/>
      <c r="DP357" s="582"/>
      <c r="DQ357" s="1372"/>
      <c r="DR357" s="1372"/>
      <c r="DS357" s="583"/>
      <c r="DT357" s="1124"/>
      <c r="DU357" s="1125"/>
      <c r="DV357" s="1125"/>
      <c r="DW357" s="1124"/>
      <c r="DX357" s="1125"/>
      <c r="DY357" s="1150"/>
      <c r="DZ357" s="1362"/>
      <c r="EA357" s="1363"/>
      <c r="EB357" s="1362"/>
      <c r="EC357" s="1363"/>
      <c r="ED357" s="1362"/>
      <c r="EE357" s="1377"/>
      <c r="EF357" s="1378"/>
      <c r="EG357" s="1379"/>
      <c r="EH357" s="1379"/>
      <c r="EI357" s="1380"/>
      <c r="EJ357" s="1381"/>
      <c r="EK357" s="1381"/>
      <c r="EL357" s="1381"/>
      <c r="EM357" s="1382"/>
      <c r="EN357" s="1382"/>
      <c r="EO357" s="1382"/>
      <c r="EP357" s="1375"/>
      <c r="EQ357" s="1376"/>
      <c r="ER357" s="1113"/>
      <c r="ES357" s="1113"/>
      <c r="ET357" s="1113"/>
      <c r="EU357" s="1113"/>
      <c r="EV357" s="1113"/>
      <c r="EW357" s="1113"/>
      <c r="EX357" s="1113"/>
      <c r="EY357" s="1113"/>
      <c r="EZ357" s="1114"/>
    </row>
    <row r="358" spans="1:156" ht="30" customHeight="1" x14ac:dyDescent="0.2">
      <c r="A358" s="207">
        <f t="shared" si="39"/>
        <v>347</v>
      </c>
      <c r="B358" s="1103"/>
      <c r="C358" s="1104"/>
      <c r="D358" s="1092"/>
      <c r="E358" s="1093"/>
      <c r="F358" s="1094" t="str">
        <f t="shared" si="41"/>
        <v/>
      </c>
      <c r="G358" s="1095"/>
      <c r="H358" s="1095"/>
      <c r="I358" s="1095"/>
      <c r="J358" s="1095"/>
      <c r="K358" s="1095"/>
      <c r="L358" s="1095"/>
      <c r="M358" s="1095"/>
      <c r="N358" s="1095"/>
      <c r="O358" s="1095"/>
      <c r="P358" s="1095"/>
      <c r="Q358" s="1095"/>
      <c r="R358" s="1095"/>
      <c r="S358" s="1095"/>
      <c r="T358" s="1095"/>
      <c r="U358" s="1095"/>
      <c r="V358" s="1095"/>
      <c r="W358" s="1096"/>
      <c r="X358" s="1299">
        <f t="shared" si="40"/>
        <v>0</v>
      </c>
      <c r="Y358" s="1300"/>
      <c r="Z358" s="1301"/>
      <c r="AA358" s="1100"/>
      <c r="AB358" s="1101"/>
      <c r="AC358" s="1102"/>
      <c r="AD358" s="1135"/>
      <c r="AE358" s="1136"/>
      <c r="AF358" s="1136"/>
      <c r="AG358" s="1137"/>
      <c r="AH358" s="1138"/>
      <c r="AI358" s="1139"/>
      <c r="AJ358" s="1140"/>
      <c r="AK358" s="1132"/>
      <c r="AL358" s="1133"/>
      <c r="AM358" s="1133"/>
      <c r="AN358" s="1133"/>
      <c r="AO358" s="1133"/>
      <c r="AP358" s="1134"/>
      <c r="AQ358" s="642" t="str">
        <f>IF(AK358="","",VLOOKUP(AK358,ﾃﾞｰﾀ一覧!$AH$4:$AR$66,2,FALSE))</f>
        <v/>
      </c>
      <c r="AR358" s="1084"/>
      <c r="AS358" s="1084"/>
      <c r="AT358" s="643" t="str">
        <f>IF(AK358="","",VLOOKUP(AK358,ﾃﾞｰﾀ一覧!$AH$4:$AR$66,3,FALSE))</f>
        <v/>
      </c>
      <c r="AU358" s="644" t="str">
        <f>IF(AK358="","",VLOOKUP(AK358,ﾃﾞｰﾀ一覧!$AH$4:$AR$66,5,FALSE))</f>
        <v/>
      </c>
      <c r="AV358" s="1084"/>
      <c r="AW358" s="1084"/>
      <c r="AX358" s="643" t="str">
        <f>IF(AK358="","",VLOOKUP(AK358,ﾃﾞｰﾀ一覧!$AH$4:$AR$66,6,FALSE))</f>
        <v/>
      </c>
      <c r="AY358" s="649" t="str">
        <f>IF(AK358="","",VLOOKUP(AK358,ﾃﾞｰﾀ一覧!$AH$4:$AR$66,8,FALSE))</f>
        <v/>
      </c>
      <c r="AZ358" s="1084"/>
      <c r="BA358" s="1084"/>
      <c r="BB358" s="388" t="str">
        <f>IF(AK358="","",VLOOKUP(AK358,ﾃﾞｰﾀ一覧!$AH$4:$AR$66,9,FALSE))</f>
        <v/>
      </c>
      <c r="BC358" s="1124"/>
      <c r="BD358" s="1125"/>
      <c r="BE358" s="1125"/>
      <c r="BF358" s="1124"/>
      <c r="BG358" s="1125"/>
      <c r="BH358" s="1125"/>
      <c r="BI358" s="1124"/>
      <c r="BJ358" s="1125"/>
      <c r="BK358" s="1150"/>
      <c r="BL358" s="1154"/>
      <c r="BM358" s="1155"/>
      <c r="BN358" s="1156"/>
      <c r="BO358" s="1109" t="str">
        <f>IF($AK358="","",IF($BF358="","",IF($BF358=ﾃﾞｰﾀ一覧!$U$37,"",IF($BF358=ﾃﾞｰﾀ一覧!$U$38,"",IF($AH358=ﾃﾞｰﾀ一覧!$U$25,VLOOKUP($AK358,ﾃﾞｰﾀ一覧!$AH$43:$AR$66,10,FALSE),VLOOKUP($AK358,ﾃﾞｰﾀ一覧!$AH$4:$AR$66,10,FALSE))))))</f>
        <v/>
      </c>
      <c r="BP358" s="1110"/>
      <c r="BQ358" s="1110"/>
      <c r="BR358" s="1111"/>
      <c r="BS358" s="1115">
        <f>IF($BL358="",0,VLOOKUP($BL358,ﾃﾞｰﾀ一覧!$AY$4:$BB$16,3,FALSE))</f>
        <v>0</v>
      </c>
      <c r="BT358" s="1115"/>
      <c r="BU358" s="1115"/>
      <c r="BV358" s="1112" t="str">
        <f>IF($BO358="","",IF($BF358=ﾃﾞｰﾀ一覧!$U$37,"",IF($BF358=ﾃﾞｰﾀ一覧!$U$38,"",IF($BO358=ﾃﾞｰﾀ一覧!$AT$27,ﾃﾞｰﾀ一覧!$AT$27,VLOOKUP($AK358,ﾃﾞｰﾀ一覧!$AH$4:$AR$66,11,FALSE)*IF($BO358=ﾃﾞｰﾀ一覧!$AT$17,($AR358+1)*($AV358+1),IF($BO358=ﾃﾞｰﾀ一覧!$AT$22,IF(COUNTIF($AD358,"*天端*"),ﾃﾞｰﾀ一覧!$AU$43/2,ﾃﾞｰﾀ一覧!$AU$43/3),IF($BO358=ﾃﾞｰﾀ一覧!$AT$20,$AR358*$AV358,IF($BO358=ﾃﾞｰﾀ一覧!$AT$21,$AV358,1))))))))</f>
        <v/>
      </c>
      <c r="BW358" s="1112"/>
      <c r="BX358" s="1112"/>
      <c r="BY358" s="1088" t="str">
        <f>IF($B358="","",IF($AH358="","",IF($CK358=ﾃﾞｰﾀ一覧!$U$53,ﾃﾞｰﾀ一覧!$U$61,IF($AH358=ﾃﾞｰﾀ一覧!$U$21,ﾃﾞｰﾀ一覧!$U$60,IF(OR($AH358=ﾃﾞｰﾀ一覧!$U$19,$AH358=ﾃﾞｰﾀ一覧!$U$20,$AH358=ﾃﾞｰﾀ一覧!$U$23,$AH358=ﾃﾞｰﾀ一覧!$U$22,$AH358=ﾃﾞｰﾀ一覧!$U$18,AH358=ﾃﾞｰﾀ一覧!$U$25),ﾃﾞｰﾀ一覧!$U$59,ﾃﾞｰﾀ一覧!$U$62)))))</f>
        <v/>
      </c>
      <c r="BZ358" s="1089"/>
      <c r="CA358" s="1113"/>
      <c r="CB358" s="1113"/>
      <c r="CC358" s="1113"/>
      <c r="CD358" s="1113"/>
      <c r="CE358" s="1113"/>
      <c r="CF358" s="1113"/>
      <c r="CG358" s="1113"/>
      <c r="CH358" s="1113"/>
      <c r="CI358" s="1114"/>
      <c r="CK358" s="240"/>
      <c r="CM358" s="378" t="str">
        <f t="shared" si="35"/>
        <v/>
      </c>
      <c r="CN358" s="379" t="str">
        <f t="shared" si="36"/>
        <v/>
      </c>
      <c r="CO358" s="379" t="str">
        <f t="shared" si="37"/>
        <v/>
      </c>
      <c r="CP358" s="380" t="str">
        <f t="shared" si="38"/>
        <v/>
      </c>
      <c r="CQ358" s="244"/>
      <c r="CR358" s="1100"/>
      <c r="CS358" s="1101"/>
      <c r="CT358" s="1102"/>
      <c r="CU358" s="1135"/>
      <c r="CV358" s="1136"/>
      <c r="CW358" s="1136"/>
      <c r="CX358" s="1137"/>
      <c r="CY358" s="1138"/>
      <c r="CZ358" s="1139"/>
      <c r="DA358" s="1140"/>
      <c r="DB358" s="1132"/>
      <c r="DC358" s="1133"/>
      <c r="DD358" s="1133"/>
      <c r="DE358" s="1133"/>
      <c r="DF358" s="1133"/>
      <c r="DG358" s="1134"/>
      <c r="DH358" s="580"/>
      <c r="DI358" s="1084"/>
      <c r="DJ358" s="1084"/>
      <c r="DK358" s="581"/>
      <c r="DL358" s="582"/>
      <c r="DM358" s="1084"/>
      <c r="DN358" s="1084"/>
      <c r="DO358" s="581"/>
      <c r="DP358" s="582"/>
      <c r="DQ358" s="1084"/>
      <c r="DR358" s="1084"/>
      <c r="DS358" s="583"/>
      <c r="DT358" s="1124"/>
      <c r="DU358" s="1125"/>
      <c r="DV358" s="1125"/>
      <c r="DW358" s="1124"/>
      <c r="DX358" s="1125"/>
      <c r="DY358" s="1150"/>
      <c r="DZ358" s="1362"/>
      <c r="EA358" s="1363"/>
      <c r="EB358" s="1362"/>
      <c r="EC358" s="1363"/>
      <c r="ED358" s="1362"/>
      <c r="EE358" s="1377"/>
      <c r="EF358" s="1378"/>
      <c r="EG358" s="1379"/>
      <c r="EH358" s="1379"/>
      <c r="EI358" s="1380"/>
      <c r="EJ358" s="1381"/>
      <c r="EK358" s="1381"/>
      <c r="EL358" s="1381"/>
      <c r="EM358" s="1382"/>
      <c r="EN358" s="1382"/>
      <c r="EO358" s="1382"/>
      <c r="EP358" s="1375"/>
      <c r="EQ358" s="1376"/>
      <c r="ER358" s="1113"/>
      <c r="ES358" s="1113"/>
      <c r="ET358" s="1113"/>
      <c r="EU358" s="1113"/>
      <c r="EV358" s="1113"/>
      <c r="EW358" s="1113"/>
      <c r="EX358" s="1113"/>
      <c r="EY358" s="1113"/>
      <c r="EZ358" s="1114"/>
    </row>
    <row r="359" spans="1:156" ht="30" customHeight="1" x14ac:dyDescent="0.2">
      <c r="A359" s="207">
        <f t="shared" si="39"/>
        <v>348</v>
      </c>
      <c r="B359" s="1103"/>
      <c r="C359" s="1104"/>
      <c r="D359" s="1092"/>
      <c r="E359" s="1093"/>
      <c r="F359" s="1094" t="str">
        <f t="shared" si="41"/>
        <v/>
      </c>
      <c r="G359" s="1095"/>
      <c r="H359" s="1095"/>
      <c r="I359" s="1095"/>
      <c r="J359" s="1095"/>
      <c r="K359" s="1095"/>
      <c r="L359" s="1095"/>
      <c r="M359" s="1095"/>
      <c r="N359" s="1095"/>
      <c r="O359" s="1095"/>
      <c r="P359" s="1095"/>
      <c r="Q359" s="1095"/>
      <c r="R359" s="1095"/>
      <c r="S359" s="1095"/>
      <c r="T359" s="1095"/>
      <c r="U359" s="1095"/>
      <c r="V359" s="1095"/>
      <c r="W359" s="1096"/>
      <c r="X359" s="1299">
        <f t="shared" si="40"/>
        <v>0</v>
      </c>
      <c r="Y359" s="1300"/>
      <c r="Z359" s="1301"/>
      <c r="AA359" s="1100"/>
      <c r="AB359" s="1101"/>
      <c r="AC359" s="1102"/>
      <c r="AD359" s="1135"/>
      <c r="AE359" s="1136"/>
      <c r="AF359" s="1136"/>
      <c r="AG359" s="1137"/>
      <c r="AH359" s="1138"/>
      <c r="AI359" s="1139"/>
      <c r="AJ359" s="1140"/>
      <c r="AK359" s="1132"/>
      <c r="AL359" s="1133"/>
      <c r="AM359" s="1133"/>
      <c r="AN359" s="1133"/>
      <c r="AO359" s="1133"/>
      <c r="AP359" s="1134"/>
      <c r="AQ359" s="642" t="str">
        <f>IF(AK359="","",VLOOKUP(AK359,ﾃﾞｰﾀ一覧!$AH$4:$AR$66,2,FALSE))</f>
        <v/>
      </c>
      <c r="AR359" s="1084"/>
      <c r="AS359" s="1084"/>
      <c r="AT359" s="643" t="str">
        <f>IF(AK359="","",VLOOKUP(AK359,ﾃﾞｰﾀ一覧!$AH$4:$AR$66,3,FALSE))</f>
        <v/>
      </c>
      <c r="AU359" s="644" t="str">
        <f>IF(AK359="","",VLOOKUP(AK359,ﾃﾞｰﾀ一覧!$AH$4:$AR$66,5,FALSE))</f>
        <v/>
      </c>
      <c r="AV359" s="1084"/>
      <c r="AW359" s="1084"/>
      <c r="AX359" s="643" t="str">
        <f>IF(AK359="","",VLOOKUP(AK359,ﾃﾞｰﾀ一覧!$AH$4:$AR$66,6,FALSE))</f>
        <v/>
      </c>
      <c r="AY359" s="649" t="str">
        <f>IF(AK359="","",VLOOKUP(AK359,ﾃﾞｰﾀ一覧!$AH$4:$AR$66,8,FALSE))</f>
        <v/>
      </c>
      <c r="AZ359" s="1084"/>
      <c r="BA359" s="1084"/>
      <c r="BB359" s="388" t="str">
        <f>IF(AK359="","",VLOOKUP(AK359,ﾃﾞｰﾀ一覧!$AH$4:$AR$66,9,FALSE))</f>
        <v/>
      </c>
      <c r="BC359" s="1124"/>
      <c r="BD359" s="1125"/>
      <c r="BE359" s="1125"/>
      <c r="BF359" s="1124"/>
      <c r="BG359" s="1125"/>
      <c r="BH359" s="1125"/>
      <c r="BI359" s="1124"/>
      <c r="BJ359" s="1125"/>
      <c r="BK359" s="1150"/>
      <c r="BL359" s="1154"/>
      <c r="BM359" s="1155"/>
      <c r="BN359" s="1156"/>
      <c r="BO359" s="1109" t="str">
        <f>IF($AK359="","",IF($BF359="","",IF($BF359=ﾃﾞｰﾀ一覧!$U$37,"",IF($BF359=ﾃﾞｰﾀ一覧!$U$38,"",IF($AH359=ﾃﾞｰﾀ一覧!$U$25,VLOOKUP($AK359,ﾃﾞｰﾀ一覧!$AH$43:$AR$66,10,FALSE),VLOOKUP($AK359,ﾃﾞｰﾀ一覧!$AH$4:$AR$66,10,FALSE))))))</f>
        <v/>
      </c>
      <c r="BP359" s="1110"/>
      <c r="BQ359" s="1110"/>
      <c r="BR359" s="1111"/>
      <c r="BS359" s="1115">
        <f>IF($BL359="",0,VLOOKUP($BL359,ﾃﾞｰﾀ一覧!$AY$4:$BB$16,3,FALSE))</f>
        <v>0</v>
      </c>
      <c r="BT359" s="1115"/>
      <c r="BU359" s="1115"/>
      <c r="BV359" s="1112" t="str">
        <f>IF($BO359="","",IF($BF359=ﾃﾞｰﾀ一覧!$U$37,"",IF($BF359=ﾃﾞｰﾀ一覧!$U$38,"",IF($BO359=ﾃﾞｰﾀ一覧!$AT$27,ﾃﾞｰﾀ一覧!$AT$27,VLOOKUP($AK359,ﾃﾞｰﾀ一覧!$AH$4:$AR$66,11,FALSE)*IF($BO359=ﾃﾞｰﾀ一覧!$AT$17,($AR359+1)*($AV359+1),IF($BO359=ﾃﾞｰﾀ一覧!$AT$22,IF(COUNTIF($AD359,"*天端*"),ﾃﾞｰﾀ一覧!$AU$43/2,ﾃﾞｰﾀ一覧!$AU$43/3),IF($BO359=ﾃﾞｰﾀ一覧!$AT$20,$AR359*$AV359,IF($BO359=ﾃﾞｰﾀ一覧!$AT$21,$AV359,1))))))))</f>
        <v/>
      </c>
      <c r="BW359" s="1112"/>
      <c r="BX359" s="1112"/>
      <c r="BY359" s="1088" t="str">
        <f>IF($B359="","",IF($AH359="","",IF($CK359=ﾃﾞｰﾀ一覧!$U$53,ﾃﾞｰﾀ一覧!$U$61,IF($AH359=ﾃﾞｰﾀ一覧!$U$21,ﾃﾞｰﾀ一覧!$U$60,IF(OR($AH359=ﾃﾞｰﾀ一覧!$U$19,$AH359=ﾃﾞｰﾀ一覧!$U$20,$AH359=ﾃﾞｰﾀ一覧!$U$23,$AH359=ﾃﾞｰﾀ一覧!$U$22,$AH359=ﾃﾞｰﾀ一覧!$U$18,AH359=ﾃﾞｰﾀ一覧!$U$25),ﾃﾞｰﾀ一覧!$U$59,ﾃﾞｰﾀ一覧!$U$62)))))</f>
        <v/>
      </c>
      <c r="BZ359" s="1089"/>
      <c r="CA359" s="1113"/>
      <c r="CB359" s="1113"/>
      <c r="CC359" s="1113"/>
      <c r="CD359" s="1113"/>
      <c r="CE359" s="1113"/>
      <c r="CF359" s="1113"/>
      <c r="CG359" s="1113"/>
      <c r="CH359" s="1113"/>
      <c r="CI359" s="1114"/>
      <c r="CK359" s="240"/>
      <c r="CM359" s="378" t="str">
        <f t="shared" si="35"/>
        <v/>
      </c>
      <c r="CN359" s="379" t="str">
        <f t="shared" si="36"/>
        <v/>
      </c>
      <c r="CO359" s="379" t="str">
        <f t="shared" si="37"/>
        <v/>
      </c>
      <c r="CP359" s="380" t="str">
        <f t="shared" si="38"/>
        <v/>
      </c>
      <c r="CQ359" s="244"/>
      <c r="CR359" s="1100"/>
      <c r="CS359" s="1101"/>
      <c r="CT359" s="1102"/>
      <c r="CU359" s="1135"/>
      <c r="CV359" s="1136"/>
      <c r="CW359" s="1136"/>
      <c r="CX359" s="1137"/>
      <c r="CY359" s="1138"/>
      <c r="CZ359" s="1139"/>
      <c r="DA359" s="1140"/>
      <c r="DB359" s="1132"/>
      <c r="DC359" s="1133"/>
      <c r="DD359" s="1133"/>
      <c r="DE359" s="1133"/>
      <c r="DF359" s="1133"/>
      <c r="DG359" s="1134"/>
      <c r="DH359" s="580"/>
      <c r="DI359" s="1084"/>
      <c r="DJ359" s="1084"/>
      <c r="DK359" s="581"/>
      <c r="DL359" s="582"/>
      <c r="DM359" s="1084"/>
      <c r="DN359" s="1084"/>
      <c r="DO359" s="581"/>
      <c r="DP359" s="582"/>
      <c r="DQ359" s="1084"/>
      <c r="DR359" s="1084"/>
      <c r="DS359" s="583"/>
      <c r="DT359" s="1124"/>
      <c r="DU359" s="1125"/>
      <c r="DV359" s="1125"/>
      <c r="DW359" s="1157"/>
      <c r="DX359" s="1158"/>
      <c r="DY359" s="1159"/>
      <c r="DZ359" s="1362"/>
      <c r="EA359" s="1363"/>
      <c r="EB359" s="1362"/>
      <c r="EC359" s="1363"/>
      <c r="ED359" s="1362"/>
      <c r="EE359" s="1377"/>
      <c r="EF359" s="1378"/>
      <c r="EG359" s="1379"/>
      <c r="EH359" s="1379"/>
      <c r="EI359" s="1380"/>
      <c r="EJ359" s="1381"/>
      <c r="EK359" s="1381"/>
      <c r="EL359" s="1381"/>
      <c r="EM359" s="1382"/>
      <c r="EN359" s="1382"/>
      <c r="EO359" s="1382"/>
      <c r="EP359" s="1375"/>
      <c r="EQ359" s="1376"/>
      <c r="ER359" s="1113"/>
      <c r="ES359" s="1113"/>
      <c r="ET359" s="1113"/>
      <c r="EU359" s="1113"/>
      <c r="EV359" s="1113"/>
      <c r="EW359" s="1113"/>
      <c r="EX359" s="1113"/>
      <c r="EY359" s="1113"/>
      <c r="EZ359" s="1114"/>
    </row>
    <row r="360" spans="1:156" ht="30" customHeight="1" x14ac:dyDescent="0.2">
      <c r="A360" s="207">
        <f t="shared" si="39"/>
        <v>349</v>
      </c>
      <c r="B360" s="1103"/>
      <c r="C360" s="1104"/>
      <c r="D360" s="1092"/>
      <c r="E360" s="1093"/>
      <c r="F360" s="1094" t="str">
        <f t="shared" si="41"/>
        <v/>
      </c>
      <c r="G360" s="1095"/>
      <c r="H360" s="1095"/>
      <c r="I360" s="1095"/>
      <c r="J360" s="1095"/>
      <c r="K360" s="1095"/>
      <c r="L360" s="1095"/>
      <c r="M360" s="1095"/>
      <c r="N360" s="1095"/>
      <c r="O360" s="1095"/>
      <c r="P360" s="1095"/>
      <c r="Q360" s="1095"/>
      <c r="R360" s="1095"/>
      <c r="S360" s="1095"/>
      <c r="T360" s="1095"/>
      <c r="U360" s="1095"/>
      <c r="V360" s="1095"/>
      <c r="W360" s="1096"/>
      <c r="X360" s="1299">
        <f t="shared" si="40"/>
        <v>0</v>
      </c>
      <c r="Y360" s="1300"/>
      <c r="Z360" s="1301"/>
      <c r="AA360" s="1100"/>
      <c r="AB360" s="1101"/>
      <c r="AC360" s="1102"/>
      <c r="AD360" s="1135"/>
      <c r="AE360" s="1136"/>
      <c r="AF360" s="1136"/>
      <c r="AG360" s="1137"/>
      <c r="AH360" s="1138"/>
      <c r="AI360" s="1139"/>
      <c r="AJ360" s="1140"/>
      <c r="AK360" s="1132"/>
      <c r="AL360" s="1133"/>
      <c r="AM360" s="1133"/>
      <c r="AN360" s="1133"/>
      <c r="AO360" s="1133"/>
      <c r="AP360" s="1134"/>
      <c r="AQ360" s="642" t="str">
        <f>IF(AK360="","",VLOOKUP(AK360,ﾃﾞｰﾀ一覧!$AH$4:$AR$66,2,FALSE))</f>
        <v/>
      </c>
      <c r="AR360" s="1084"/>
      <c r="AS360" s="1084"/>
      <c r="AT360" s="643" t="str">
        <f>IF(AK360="","",VLOOKUP(AK360,ﾃﾞｰﾀ一覧!$AH$4:$AR$66,3,FALSE))</f>
        <v/>
      </c>
      <c r="AU360" s="644" t="str">
        <f>IF(AK360="","",VLOOKUP(AK360,ﾃﾞｰﾀ一覧!$AH$4:$AR$66,5,FALSE))</f>
        <v/>
      </c>
      <c r="AV360" s="1084"/>
      <c r="AW360" s="1084"/>
      <c r="AX360" s="643" t="str">
        <f>IF(AK360="","",VLOOKUP(AK360,ﾃﾞｰﾀ一覧!$AH$4:$AR$66,6,FALSE))</f>
        <v/>
      </c>
      <c r="AY360" s="649" t="str">
        <f>IF(AK360="","",VLOOKUP(AK360,ﾃﾞｰﾀ一覧!$AH$4:$AR$66,8,FALSE))</f>
        <v/>
      </c>
      <c r="AZ360" s="1084"/>
      <c r="BA360" s="1084"/>
      <c r="BB360" s="388" t="str">
        <f>IF(AK360="","",VLOOKUP(AK360,ﾃﾞｰﾀ一覧!$AH$4:$AR$66,9,FALSE))</f>
        <v/>
      </c>
      <c r="BC360" s="1124"/>
      <c r="BD360" s="1125"/>
      <c r="BE360" s="1125"/>
      <c r="BF360" s="1124"/>
      <c r="BG360" s="1125"/>
      <c r="BH360" s="1125"/>
      <c r="BI360" s="1157"/>
      <c r="BJ360" s="1158"/>
      <c r="BK360" s="1159"/>
      <c r="BL360" s="1154"/>
      <c r="BM360" s="1155"/>
      <c r="BN360" s="1156"/>
      <c r="BO360" s="1109" t="str">
        <f>IF($AK360="","",IF($BF360="","",IF($BF360=ﾃﾞｰﾀ一覧!$U$37,"",IF($BF360=ﾃﾞｰﾀ一覧!$U$38,"",IF($AH360=ﾃﾞｰﾀ一覧!$U$25,VLOOKUP($AK360,ﾃﾞｰﾀ一覧!$AH$43:$AR$66,10,FALSE),VLOOKUP($AK360,ﾃﾞｰﾀ一覧!$AH$4:$AR$66,10,FALSE))))))</f>
        <v/>
      </c>
      <c r="BP360" s="1110"/>
      <c r="BQ360" s="1110"/>
      <c r="BR360" s="1111"/>
      <c r="BS360" s="1115">
        <f>IF($BL360="",0,VLOOKUP($BL360,ﾃﾞｰﾀ一覧!$AY$4:$BB$16,3,FALSE))</f>
        <v>0</v>
      </c>
      <c r="BT360" s="1115"/>
      <c r="BU360" s="1115"/>
      <c r="BV360" s="1112" t="str">
        <f>IF($BO360="","",IF($BF360=ﾃﾞｰﾀ一覧!$U$37,"",IF($BF360=ﾃﾞｰﾀ一覧!$U$38,"",IF($BO360=ﾃﾞｰﾀ一覧!$AT$27,ﾃﾞｰﾀ一覧!$AT$27,VLOOKUP($AK360,ﾃﾞｰﾀ一覧!$AH$4:$AR$66,11,FALSE)*IF($BO360=ﾃﾞｰﾀ一覧!$AT$17,($AR360+1)*($AV360+1),IF($BO360=ﾃﾞｰﾀ一覧!$AT$22,IF(COUNTIF($AD360,"*天端*"),ﾃﾞｰﾀ一覧!$AU$43/2,ﾃﾞｰﾀ一覧!$AU$43/3),IF($BO360=ﾃﾞｰﾀ一覧!$AT$20,$AR360*$AV360,IF($BO360=ﾃﾞｰﾀ一覧!$AT$21,$AV360,1))))))))</f>
        <v/>
      </c>
      <c r="BW360" s="1112"/>
      <c r="BX360" s="1112"/>
      <c r="BY360" s="1088" t="str">
        <f>IF($B360="","",IF($AH360="","",IF($CK360=ﾃﾞｰﾀ一覧!$U$53,ﾃﾞｰﾀ一覧!$U$61,IF($AH360=ﾃﾞｰﾀ一覧!$U$21,ﾃﾞｰﾀ一覧!$U$60,IF(OR($AH360=ﾃﾞｰﾀ一覧!$U$19,$AH360=ﾃﾞｰﾀ一覧!$U$20,$AH360=ﾃﾞｰﾀ一覧!$U$23,$AH360=ﾃﾞｰﾀ一覧!$U$22,$AH360=ﾃﾞｰﾀ一覧!$U$18,AH360=ﾃﾞｰﾀ一覧!$U$25),ﾃﾞｰﾀ一覧!$U$59,ﾃﾞｰﾀ一覧!$U$62)))))</f>
        <v/>
      </c>
      <c r="BZ360" s="1089"/>
      <c r="CA360" s="1113"/>
      <c r="CB360" s="1113"/>
      <c r="CC360" s="1113"/>
      <c r="CD360" s="1113"/>
      <c r="CE360" s="1113"/>
      <c r="CF360" s="1113"/>
      <c r="CG360" s="1113"/>
      <c r="CH360" s="1113"/>
      <c r="CI360" s="1114"/>
      <c r="CK360" s="240"/>
      <c r="CM360" s="378" t="str">
        <f t="shared" si="35"/>
        <v/>
      </c>
      <c r="CN360" s="379" t="str">
        <f t="shared" si="36"/>
        <v/>
      </c>
      <c r="CO360" s="379" t="str">
        <f t="shared" si="37"/>
        <v/>
      </c>
      <c r="CP360" s="380" t="str">
        <f t="shared" si="38"/>
        <v/>
      </c>
      <c r="CQ360" s="244"/>
      <c r="CR360" s="1100"/>
      <c r="CS360" s="1101"/>
      <c r="CT360" s="1102"/>
      <c r="CU360" s="1135"/>
      <c r="CV360" s="1136"/>
      <c r="CW360" s="1136"/>
      <c r="CX360" s="1137"/>
      <c r="CY360" s="1138"/>
      <c r="CZ360" s="1139"/>
      <c r="DA360" s="1140"/>
      <c r="DB360" s="1132"/>
      <c r="DC360" s="1133"/>
      <c r="DD360" s="1133"/>
      <c r="DE360" s="1133"/>
      <c r="DF360" s="1133"/>
      <c r="DG360" s="1134"/>
      <c r="DH360" s="580"/>
      <c r="DI360" s="1084"/>
      <c r="DJ360" s="1084"/>
      <c r="DK360" s="581"/>
      <c r="DL360" s="582"/>
      <c r="DM360" s="1084"/>
      <c r="DN360" s="1084"/>
      <c r="DO360" s="581"/>
      <c r="DP360" s="582"/>
      <c r="DQ360" s="1084"/>
      <c r="DR360" s="1084"/>
      <c r="DS360" s="583"/>
      <c r="DT360" s="1124"/>
      <c r="DU360" s="1125"/>
      <c r="DV360" s="1125"/>
      <c r="DW360" s="1124"/>
      <c r="DX360" s="1125"/>
      <c r="DY360" s="1150"/>
      <c r="DZ360" s="1362"/>
      <c r="EA360" s="1363"/>
      <c r="EB360" s="1362"/>
      <c r="EC360" s="1363"/>
      <c r="ED360" s="1362"/>
      <c r="EE360" s="1377"/>
      <c r="EF360" s="1378"/>
      <c r="EG360" s="1379"/>
      <c r="EH360" s="1379"/>
      <c r="EI360" s="1380"/>
      <c r="EJ360" s="1381"/>
      <c r="EK360" s="1381"/>
      <c r="EL360" s="1381"/>
      <c r="EM360" s="1382"/>
      <c r="EN360" s="1382"/>
      <c r="EO360" s="1382"/>
      <c r="EP360" s="1375"/>
      <c r="EQ360" s="1376"/>
      <c r="ER360" s="1113"/>
      <c r="ES360" s="1113"/>
      <c r="ET360" s="1113"/>
      <c r="EU360" s="1113"/>
      <c r="EV360" s="1113"/>
      <c r="EW360" s="1113"/>
      <c r="EX360" s="1113"/>
      <c r="EY360" s="1113"/>
      <c r="EZ360" s="1114"/>
    </row>
    <row r="361" spans="1:156" ht="30" customHeight="1" x14ac:dyDescent="0.2">
      <c r="A361" s="207">
        <f t="shared" si="39"/>
        <v>350</v>
      </c>
      <c r="B361" s="1103"/>
      <c r="C361" s="1104"/>
      <c r="D361" s="1092"/>
      <c r="E361" s="1093"/>
      <c r="F361" s="1094" t="str">
        <f t="shared" si="41"/>
        <v/>
      </c>
      <c r="G361" s="1095"/>
      <c r="H361" s="1095"/>
      <c r="I361" s="1095"/>
      <c r="J361" s="1095"/>
      <c r="K361" s="1095"/>
      <c r="L361" s="1095"/>
      <c r="M361" s="1095"/>
      <c r="N361" s="1095"/>
      <c r="O361" s="1095"/>
      <c r="P361" s="1095"/>
      <c r="Q361" s="1095"/>
      <c r="R361" s="1095"/>
      <c r="S361" s="1095"/>
      <c r="T361" s="1095"/>
      <c r="U361" s="1095"/>
      <c r="V361" s="1095"/>
      <c r="W361" s="1096"/>
      <c r="X361" s="1299">
        <f t="shared" si="40"/>
        <v>0</v>
      </c>
      <c r="Y361" s="1300"/>
      <c r="Z361" s="1301"/>
      <c r="AA361" s="1100"/>
      <c r="AB361" s="1101"/>
      <c r="AC361" s="1102"/>
      <c r="AD361" s="1135"/>
      <c r="AE361" s="1136"/>
      <c r="AF361" s="1136"/>
      <c r="AG361" s="1137"/>
      <c r="AH361" s="1138"/>
      <c r="AI361" s="1139"/>
      <c r="AJ361" s="1140"/>
      <c r="AK361" s="1132"/>
      <c r="AL361" s="1133"/>
      <c r="AM361" s="1133"/>
      <c r="AN361" s="1133"/>
      <c r="AO361" s="1133"/>
      <c r="AP361" s="1134"/>
      <c r="AQ361" s="642" t="str">
        <f>IF(AK361="","",VLOOKUP(AK361,ﾃﾞｰﾀ一覧!$AH$4:$AR$66,2,FALSE))</f>
        <v/>
      </c>
      <c r="AR361" s="1084"/>
      <c r="AS361" s="1084"/>
      <c r="AT361" s="643" t="str">
        <f>IF(AK361="","",VLOOKUP(AK361,ﾃﾞｰﾀ一覧!$AH$4:$AR$66,3,FALSE))</f>
        <v/>
      </c>
      <c r="AU361" s="644" t="str">
        <f>IF(AK361="","",VLOOKUP(AK361,ﾃﾞｰﾀ一覧!$AH$4:$AR$66,5,FALSE))</f>
        <v/>
      </c>
      <c r="AV361" s="1084"/>
      <c r="AW361" s="1084"/>
      <c r="AX361" s="643" t="str">
        <f>IF(AK361="","",VLOOKUP(AK361,ﾃﾞｰﾀ一覧!$AH$4:$AR$66,6,FALSE))</f>
        <v/>
      </c>
      <c r="AY361" s="649" t="str">
        <f>IF(AK361="","",VLOOKUP(AK361,ﾃﾞｰﾀ一覧!$AH$4:$AR$66,8,FALSE))</f>
        <v/>
      </c>
      <c r="AZ361" s="1084"/>
      <c r="BA361" s="1084"/>
      <c r="BB361" s="388" t="str">
        <f>IF(AK361="","",VLOOKUP(AK361,ﾃﾞｰﾀ一覧!$AH$4:$AR$66,9,FALSE))</f>
        <v/>
      </c>
      <c r="BC361" s="1124"/>
      <c r="BD361" s="1125"/>
      <c r="BE361" s="1125"/>
      <c r="BF361" s="1124"/>
      <c r="BG361" s="1125"/>
      <c r="BH361" s="1125"/>
      <c r="BI361" s="1124"/>
      <c r="BJ361" s="1125"/>
      <c r="BK361" s="1150"/>
      <c r="BL361" s="1154"/>
      <c r="BM361" s="1155"/>
      <c r="BN361" s="1156"/>
      <c r="BO361" s="1109" t="str">
        <f>IF($AK361="","",IF($BF361="","",IF($BF361=ﾃﾞｰﾀ一覧!$U$37,"",IF($BF361=ﾃﾞｰﾀ一覧!$U$38,"",IF($AH361=ﾃﾞｰﾀ一覧!$U$25,VLOOKUP($AK361,ﾃﾞｰﾀ一覧!$AH$43:$AR$66,10,FALSE),VLOOKUP($AK361,ﾃﾞｰﾀ一覧!$AH$4:$AR$66,10,FALSE))))))</f>
        <v/>
      </c>
      <c r="BP361" s="1110"/>
      <c r="BQ361" s="1110"/>
      <c r="BR361" s="1111"/>
      <c r="BS361" s="1115">
        <f>IF($BL361="",0,VLOOKUP($BL361,ﾃﾞｰﾀ一覧!$AY$4:$BB$16,3,FALSE))</f>
        <v>0</v>
      </c>
      <c r="BT361" s="1115"/>
      <c r="BU361" s="1115"/>
      <c r="BV361" s="1112" t="str">
        <f>IF($BO361="","",IF($BF361=ﾃﾞｰﾀ一覧!$U$37,"",IF($BF361=ﾃﾞｰﾀ一覧!$U$38,"",IF($BO361=ﾃﾞｰﾀ一覧!$AT$27,ﾃﾞｰﾀ一覧!$AT$27,VLOOKUP($AK361,ﾃﾞｰﾀ一覧!$AH$4:$AR$66,11,FALSE)*IF($BO361=ﾃﾞｰﾀ一覧!$AT$17,($AR361+1)*($AV361+1),IF($BO361=ﾃﾞｰﾀ一覧!$AT$22,IF(COUNTIF($AD361,"*天端*"),ﾃﾞｰﾀ一覧!$AU$43/2,ﾃﾞｰﾀ一覧!$AU$43/3),IF($BO361=ﾃﾞｰﾀ一覧!$AT$20,$AR361*$AV361,IF($BO361=ﾃﾞｰﾀ一覧!$AT$21,$AV361,1))))))))</f>
        <v/>
      </c>
      <c r="BW361" s="1112"/>
      <c r="BX361" s="1112"/>
      <c r="BY361" s="1088" t="str">
        <f>IF($B361="","",IF($AH361="","",IF($CK361=ﾃﾞｰﾀ一覧!$U$53,ﾃﾞｰﾀ一覧!$U$61,IF($AH361=ﾃﾞｰﾀ一覧!$U$21,ﾃﾞｰﾀ一覧!$U$60,IF(OR($AH361=ﾃﾞｰﾀ一覧!$U$19,$AH361=ﾃﾞｰﾀ一覧!$U$20,$AH361=ﾃﾞｰﾀ一覧!$U$23,$AH361=ﾃﾞｰﾀ一覧!$U$22,$AH361=ﾃﾞｰﾀ一覧!$U$18,AH361=ﾃﾞｰﾀ一覧!$U$25),ﾃﾞｰﾀ一覧!$U$59,ﾃﾞｰﾀ一覧!$U$62)))))</f>
        <v/>
      </c>
      <c r="BZ361" s="1089"/>
      <c r="CA361" s="1113"/>
      <c r="CB361" s="1113"/>
      <c r="CC361" s="1113"/>
      <c r="CD361" s="1113"/>
      <c r="CE361" s="1113"/>
      <c r="CF361" s="1113"/>
      <c r="CG361" s="1113"/>
      <c r="CH361" s="1113"/>
      <c r="CI361" s="1114"/>
      <c r="CK361" s="240"/>
      <c r="CM361" s="378" t="str">
        <f t="shared" si="35"/>
        <v/>
      </c>
      <c r="CN361" s="379" t="str">
        <f t="shared" si="36"/>
        <v/>
      </c>
      <c r="CO361" s="379" t="str">
        <f t="shared" si="37"/>
        <v/>
      </c>
      <c r="CP361" s="380" t="str">
        <f t="shared" si="38"/>
        <v/>
      </c>
      <c r="CQ361" s="244"/>
      <c r="CR361" s="1100"/>
      <c r="CS361" s="1101"/>
      <c r="CT361" s="1102"/>
      <c r="CU361" s="1135"/>
      <c r="CV361" s="1136"/>
      <c r="CW361" s="1136"/>
      <c r="CX361" s="1137"/>
      <c r="CY361" s="1138"/>
      <c r="CZ361" s="1139"/>
      <c r="DA361" s="1140"/>
      <c r="DB361" s="1132"/>
      <c r="DC361" s="1133"/>
      <c r="DD361" s="1133"/>
      <c r="DE361" s="1133"/>
      <c r="DF361" s="1133"/>
      <c r="DG361" s="1134"/>
      <c r="DH361" s="580"/>
      <c r="DI361" s="1084"/>
      <c r="DJ361" s="1084"/>
      <c r="DK361" s="581"/>
      <c r="DL361" s="582"/>
      <c r="DM361" s="1084"/>
      <c r="DN361" s="1084"/>
      <c r="DO361" s="581"/>
      <c r="DP361" s="582"/>
      <c r="DQ361" s="1084"/>
      <c r="DR361" s="1084"/>
      <c r="DS361" s="583"/>
      <c r="DT361" s="1124"/>
      <c r="DU361" s="1125"/>
      <c r="DV361" s="1125"/>
      <c r="DW361" s="1124"/>
      <c r="DX361" s="1125"/>
      <c r="DY361" s="1150"/>
      <c r="DZ361" s="1362"/>
      <c r="EA361" s="1363"/>
      <c r="EB361" s="1362"/>
      <c r="EC361" s="1363"/>
      <c r="ED361" s="1362"/>
      <c r="EE361" s="1377"/>
      <c r="EF361" s="1378"/>
      <c r="EG361" s="1379"/>
      <c r="EH361" s="1379"/>
      <c r="EI361" s="1380"/>
      <c r="EJ361" s="1381"/>
      <c r="EK361" s="1381"/>
      <c r="EL361" s="1381"/>
      <c r="EM361" s="1382"/>
      <c r="EN361" s="1382"/>
      <c r="EO361" s="1382"/>
      <c r="EP361" s="1375"/>
      <c r="EQ361" s="1376"/>
      <c r="ER361" s="1113"/>
      <c r="ES361" s="1113"/>
      <c r="ET361" s="1113"/>
      <c r="EU361" s="1113"/>
      <c r="EV361" s="1113"/>
      <c r="EW361" s="1113"/>
      <c r="EX361" s="1113"/>
      <c r="EY361" s="1113"/>
      <c r="EZ361" s="1114"/>
    </row>
    <row r="362" spans="1:156" ht="30" customHeight="1" x14ac:dyDescent="0.2">
      <c r="A362" s="207">
        <f t="shared" si="39"/>
        <v>351</v>
      </c>
      <c r="B362" s="1103"/>
      <c r="C362" s="1104"/>
      <c r="D362" s="1092"/>
      <c r="E362" s="1093"/>
      <c r="F362" s="1094" t="str">
        <f t="shared" si="41"/>
        <v/>
      </c>
      <c r="G362" s="1095"/>
      <c r="H362" s="1095"/>
      <c r="I362" s="1095"/>
      <c r="J362" s="1095"/>
      <c r="K362" s="1095"/>
      <c r="L362" s="1095"/>
      <c r="M362" s="1095"/>
      <c r="N362" s="1095"/>
      <c r="O362" s="1095"/>
      <c r="P362" s="1095"/>
      <c r="Q362" s="1095"/>
      <c r="R362" s="1095"/>
      <c r="S362" s="1095"/>
      <c r="T362" s="1095"/>
      <c r="U362" s="1095"/>
      <c r="V362" s="1095"/>
      <c r="W362" s="1096"/>
      <c r="X362" s="1299">
        <f t="shared" si="40"/>
        <v>0</v>
      </c>
      <c r="Y362" s="1300"/>
      <c r="Z362" s="1301"/>
      <c r="AA362" s="1100"/>
      <c r="AB362" s="1101"/>
      <c r="AC362" s="1102"/>
      <c r="AD362" s="1135"/>
      <c r="AE362" s="1136"/>
      <c r="AF362" s="1136"/>
      <c r="AG362" s="1137"/>
      <c r="AH362" s="1138"/>
      <c r="AI362" s="1139"/>
      <c r="AJ362" s="1140"/>
      <c r="AK362" s="1132"/>
      <c r="AL362" s="1133"/>
      <c r="AM362" s="1133"/>
      <c r="AN362" s="1133"/>
      <c r="AO362" s="1133"/>
      <c r="AP362" s="1134"/>
      <c r="AQ362" s="642" t="str">
        <f>IF(AK362="","",VLOOKUP(AK362,ﾃﾞｰﾀ一覧!$AH$4:$AR$66,2,FALSE))</f>
        <v/>
      </c>
      <c r="AR362" s="1084"/>
      <c r="AS362" s="1084"/>
      <c r="AT362" s="643" t="str">
        <f>IF(AK362="","",VLOOKUP(AK362,ﾃﾞｰﾀ一覧!$AH$4:$AR$66,3,FALSE))</f>
        <v/>
      </c>
      <c r="AU362" s="644" t="str">
        <f>IF(AK362="","",VLOOKUP(AK362,ﾃﾞｰﾀ一覧!$AH$4:$AR$66,5,FALSE))</f>
        <v/>
      </c>
      <c r="AV362" s="1084"/>
      <c r="AW362" s="1084"/>
      <c r="AX362" s="643" t="str">
        <f>IF(AK362="","",VLOOKUP(AK362,ﾃﾞｰﾀ一覧!$AH$4:$AR$66,6,FALSE))</f>
        <v/>
      </c>
      <c r="AY362" s="649" t="str">
        <f>IF(AK362="","",VLOOKUP(AK362,ﾃﾞｰﾀ一覧!$AH$4:$AR$66,8,FALSE))</f>
        <v/>
      </c>
      <c r="AZ362" s="1084"/>
      <c r="BA362" s="1084"/>
      <c r="BB362" s="388" t="str">
        <f>IF(AK362="","",VLOOKUP(AK362,ﾃﾞｰﾀ一覧!$AH$4:$AR$66,9,FALSE))</f>
        <v/>
      </c>
      <c r="BC362" s="1124"/>
      <c r="BD362" s="1125"/>
      <c r="BE362" s="1125"/>
      <c r="BF362" s="1124"/>
      <c r="BG362" s="1125"/>
      <c r="BH362" s="1125"/>
      <c r="BI362" s="1124"/>
      <c r="BJ362" s="1125"/>
      <c r="BK362" s="1150"/>
      <c r="BL362" s="1154"/>
      <c r="BM362" s="1155"/>
      <c r="BN362" s="1156"/>
      <c r="BO362" s="1109" t="str">
        <f>IF($AK362="","",IF($BF362="","",IF($BF362=ﾃﾞｰﾀ一覧!$U$37,"",IF($BF362=ﾃﾞｰﾀ一覧!$U$38,"",IF($AH362=ﾃﾞｰﾀ一覧!$U$25,VLOOKUP($AK362,ﾃﾞｰﾀ一覧!$AH$43:$AR$66,10,FALSE),VLOOKUP($AK362,ﾃﾞｰﾀ一覧!$AH$4:$AR$66,10,FALSE))))))</f>
        <v/>
      </c>
      <c r="BP362" s="1110"/>
      <c r="BQ362" s="1110"/>
      <c r="BR362" s="1111"/>
      <c r="BS362" s="1115">
        <f>IF($BL362="",0,VLOOKUP($BL362,ﾃﾞｰﾀ一覧!$AY$4:$BB$16,3,FALSE))</f>
        <v>0</v>
      </c>
      <c r="BT362" s="1115"/>
      <c r="BU362" s="1115"/>
      <c r="BV362" s="1112" t="str">
        <f>IF($BO362="","",IF($BF362=ﾃﾞｰﾀ一覧!$U$37,"",IF($BF362=ﾃﾞｰﾀ一覧!$U$38,"",IF($BO362=ﾃﾞｰﾀ一覧!$AT$27,ﾃﾞｰﾀ一覧!$AT$27,VLOOKUP($AK362,ﾃﾞｰﾀ一覧!$AH$4:$AR$66,11,FALSE)*IF($BO362=ﾃﾞｰﾀ一覧!$AT$17,($AR362+1)*($AV362+1),IF($BO362=ﾃﾞｰﾀ一覧!$AT$22,IF(COUNTIF($AD362,"*天端*"),ﾃﾞｰﾀ一覧!$AU$43/2,ﾃﾞｰﾀ一覧!$AU$43/3),IF($BO362=ﾃﾞｰﾀ一覧!$AT$20,$AR362*$AV362,IF($BO362=ﾃﾞｰﾀ一覧!$AT$21,$AV362,1))))))))</f>
        <v/>
      </c>
      <c r="BW362" s="1112"/>
      <c r="BX362" s="1112"/>
      <c r="BY362" s="1088" t="str">
        <f>IF($B362="","",IF($AH362="","",IF($CK362=ﾃﾞｰﾀ一覧!$U$53,ﾃﾞｰﾀ一覧!$U$61,IF($AH362=ﾃﾞｰﾀ一覧!$U$21,ﾃﾞｰﾀ一覧!$U$60,IF(OR($AH362=ﾃﾞｰﾀ一覧!$U$19,$AH362=ﾃﾞｰﾀ一覧!$U$20,$AH362=ﾃﾞｰﾀ一覧!$U$23,$AH362=ﾃﾞｰﾀ一覧!$U$22,$AH362=ﾃﾞｰﾀ一覧!$U$18,AH362=ﾃﾞｰﾀ一覧!$U$25),ﾃﾞｰﾀ一覧!$U$59,ﾃﾞｰﾀ一覧!$U$62)))))</f>
        <v/>
      </c>
      <c r="BZ362" s="1089"/>
      <c r="CA362" s="1113"/>
      <c r="CB362" s="1113"/>
      <c r="CC362" s="1113"/>
      <c r="CD362" s="1113"/>
      <c r="CE362" s="1113"/>
      <c r="CF362" s="1113"/>
      <c r="CG362" s="1113"/>
      <c r="CH362" s="1113"/>
      <c r="CI362" s="1114"/>
      <c r="CK362" s="240"/>
      <c r="CM362" s="378" t="str">
        <f t="shared" si="35"/>
        <v/>
      </c>
      <c r="CN362" s="379" t="str">
        <f t="shared" si="36"/>
        <v/>
      </c>
      <c r="CO362" s="379" t="str">
        <f t="shared" si="37"/>
        <v/>
      </c>
      <c r="CP362" s="380" t="str">
        <f t="shared" si="38"/>
        <v/>
      </c>
      <c r="CQ362" s="244"/>
      <c r="CR362" s="1100"/>
      <c r="CS362" s="1101"/>
      <c r="CT362" s="1102"/>
      <c r="CU362" s="1135"/>
      <c r="CV362" s="1136"/>
      <c r="CW362" s="1136"/>
      <c r="CX362" s="1137"/>
      <c r="CY362" s="1138"/>
      <c r="CZ362" s="1139"/>
      <c r="DA362" s="1140"/>
      <c r="DB362" s="1132"/>
      <c r="DC362" s="1133"/>
      <c r="DD362" s="1133"/>
      <c r="DE362" s="1133"/>
      <c r="DF362" s="1133"/>
      <c r="DG362" s="1134"/>
      <c r="DH362" s="580"/>
      <c r="DI362" s="1084"/>
      <c r="DJ362" s="1084"/>
      <c r="DK362" s="581"/>
      <c r="DL362" s="582"/>
      <c r="DM362" s="1084"/>
      <c r="DN362" s="1084"/>
      <c r="DO362" s="581"/>
      <c r="DP362" s="582"/>
      <c r="DQ362" s="1084"/>
      <c r="DR362" s="1084"/>
      <c r="DS362" s="583"/>
      <c r="DT362" s="1124"/>
      <c r="DU362" s="1125"/>
      <c r="DV362" s="1125"/>
      <c r="DW362" s="1124"/>
      <c r="DX362" s="1125"/>
      <c r="DY362" s="1150"/>
      <c r="DZ362" s="1362"/>
      <c r="EA362" s="1363"/>
      <c r="EB362" s="1362"/>
      <c r="EC362" s="1363"/>
      <c r="ED362" s="1362"/>
      <c r="EE362" s="1377"/>
      <c r="EF362" s="1378"/>
      <c r="EG362" s="1379"/>
      <c r="EH362" s="1379"/>
      <c r="EI362" s="1380"/>
      <c r="EJ362" s="1381"/>
      <c r="EK362" s="1381"/>
      <c r="EL362" s="1381"/>
      <c r="EM362" s="1382"/>
      <c r="EN362" s="1382"/>
      <c r="EO362" s="1382"/>
      <c r="EP362" s="1375"/>
      <c r="EQ362" s="1376"/>
      <c r="ER362" s="1113"/>
      <c r="ES362" s="1113"/>
      <c r="ET362" s="1113"/>
      <c r="EU362" s="1113"/>
      <c r="EV362" s="1113"/>
      <c r="EW362" s="1113"/>
      <c r="EX362" s="1113"/>
      <c r="EY362" s="1113"/>
      <c r="EZ362" s="1114"/>
    </row>
    <row r="363" spans="1:156" ht="30" customHeight="1" x14ac:dyDescent="0.2">
      <c r="A363" s="207">
        <f t="shared" si="39"/>
        <v>352</v>
      </c>
      <c r="B363" s="1103"/>
      <c r="C363" s="1104"/>
      <c r="D363" s="1092"/>
      <c r="E363" s="1093"/>
      <c r="F363" s="1094" t="str">
        <f t="shared" si="41"/>
        <v/>
      </c>
      <c r="G363" s="1095"/>
      <c r="H363" s="1095"/>
      <c r="I363" s="1095"/>
      <c r="J363" s="1095"/>
      <c r="K363" s="1095"/>
      <c r="L363" s="1095"/>
      <c r="M363" s="1095"/>
      <c r="N363" s="1095"/>
      <c r="O363" s="1095"/>
      <c r="P363" s="1095"/>
      <c r="Q363" s="1095"/>
      <c r="R363" s="1095"/>
      <c r="S363" s="1095"/>
      <c r="T363" s="1095"/>
      <c r="U363" s="1095"/>
      <c r="V363" s="1095"/>
      <c r="W363" s="1096"/>
      <c r="X363" s="1299">
        <f t="shared" si="40"/>
        <v>0</v>
      </c>
      <c r="Y363" s="1300"/>
      <c r="Z363" s="1301"/>
      <c r="AA363" s="1100"/>
      <c r="AB363" s="1101"/>
      <c r="AC363" s="1102"/>
      <c r="AD363" s="1135"/>
      <c r="AE363" s="1136"/>
      <c r="AF363" s="1136"/>
      <c r="AG363" s="1137"/>
      <c r="AH363" s="1138"/>
      <c r="AI363" s="1139"/>
      <c r="AJ363" s="1140"/>
      <c r="AK363" s="1132"/>
      <c r="AL363" s="1133"/>
      <c r="AM363" s="1133"/>
      <c r="AN363" s="1133"/>
      <c r="AO363" s="1133"/>
      <c r="AP363" s="1134"/>
      <c r="AQ363" s="642" t="str">
        <f>IF(AK363="","",VLOOKUP(AK363,ﾃﾞｰﾀ一覧!$AH$4:$AR$66,2,FALSE))</f>
        <v/>
      </c>
      <c r="AR363" s="1084"/>
      <c r="AS363" s="1084"/>
      <c r="AT363" s="643" t="str">
        <f>IF(AK363="","",VLOOKUP(AK363,ﾃﾞｰﾀ一覧!$AH$4:$AR$66,3,FALSE))</f>
        <v/>
      </c>
      <c r="AU363" s="644" t="str">
        <f>IF(AK363="","",VLOOKUP(AK363,ﾃﾞｰﾀ一覧!$AH$4:$AR$66,5,FALSE))</f>
        <v/>
      </c>
      <c r="AV363" s="1084"/>
      <c r="AW363" s="1084"/>
      <c r="AX363" s="643" t="str">
        <f>IF(AK363="","",VLOOKUP(AK363,ﾃﾞｰﾀ一覧!$AH$4:$AR$66,6,FALSE))</f>
        <v/>
      </c>
      <c r="AY363" s="649" t="str">
        <f>IF(AK363="","",VLOOKUP(AK363,ﾃﾞｰﾀ一覧!$AH$4:$AR$66,8,FALSE))</f>
        <v/>
      </c>
      <c r="AZ363" s="1084"/>
      <c r="BA363" s="1084"/>
      <c r="BB363" s="388" t="str">
        <f>IF(AK363="","",VLOOKUP(AK363,ﾃﾞｰﾀ一覧!$AH$4:$AR$66,9,FALSE))</f>
        <v/>
      </c>
      <c r="BC363" s="1124"/>
      <c r="BD363" s="1125"/>
      <c r="BE363" s="1125"/>
      <c r="BF363" s="1124"/>
      <c r="BG363" s="1125"/>
      <c r="BH363" s="1125"/>
      <c r="BI363" s="1124"/>
      <c r="BJ363" s="1125"/>
      <c r="BK363" s="1150"/>
      <c r="BL363" s="1154"/>
      <c r="BM363" s="1155"/>
      <c r="BN363" s="1156"/>
      <c r="BO363" s="1109" t="str">
        <f>IF($AK363="","",IF($BF363="","",IF($BF363=ﾃﾞｰﾀ一覧!$U$37,"",IF($BF363=ﾃﾞｰﾀ一覧!$U$38,"",IF($AH363=ﾃﾞｰﾀ一覧!$U$25,VLOOKUP($AK363,ﾃﾞｰﾀ一覧!$AH$43:$AR$66,10,FALSE),VLOOKUP($AK363,ﾃﾞｰﾀ一覧!$AH$4:$AR$66,10,FALSE))))))</f>
        <v/>
      </c>
      <c r="BP363" s="1110"/>
      <c r="BQ363" s="1110"/>
      <c r="BR363" s="1111"/>
      <c r="BS363" s="1115">
        <f>IF($BL363="",0,VLOOKUP($BL363,ﾃﾞｰﾀ一覧!$AY$4:$BB$16,3,FALSE))</f>
        <v>0</v>
      </c>
      <c r="BT363" s="1115"/>
      <c r="BU363" s="1115"/>
      <c r="BV363" s="1112" t="str">
        <f>IF($BO363="","",IF($BF363=ﾃﾞｰﾀ一覧!$U$37,"",IF($BF363=ﾃﾞｰﾀ一覧!$U$38,"",IF($BO363=ﾃﾞｰﾀ一覧!$AT$27,ﾃﾞｰﾀ一覧!$AT$27,VLOOKUP($AK363,ﾃﾞｰﾀ一覧!$AH$4:$AR$66,11,FALSE)*IF($BO363=ﾃﾞｰﾀ一覧!$AT$17,($AR363+1)*($AV363+1),IF($BO363=ﾃﾞｰﾀ一覧!$AT$22,IF(COUNTIF($AD363,"*天端*"),ﾃﾞｰﾀ一覧!$AU$43/2,ﾃﾞｰﾀ一覧!$AU$43/3),IF($BO363=ﾃﾞｰﾀ一覧!$AT$20,$AR363*$AV363,IF($BO363=ﾃﾞｰﾀ一覧!$AT$21,$AV363,1))))))))</f>
        <v/>
      </c>
      <c r="BW363" s="1112"/>
      <c r="BX363" s="1112"/>
      <c r="BY363" s="1088" t="str">
        <f>IF($B363="","",IF($AH363="","",IF($CK363=ﾃﾞｰﾀ一覧!$U$53,ﾃﾞｰﾀ一覧!$U$61,IF($AH363=ﾃﾞｰﾀ一覧!$U$21,ﾃﾞｰﾀ一覧!$U$60,IF(OR($AH363=ﾃﾞｰﾀ一覧!$U$19,$AH363=ﾃﾞｰﾀ一覧!$U$20,$AH363=ﾃﾞｰﾀ一覧!$U$23,$AH363=ﾃﾞｰﾀ一覧!$U$22,$AH363=ﾃﾞｰﾀ一覧!$U$18,AH363=ﾃﾞｰﾀ一覧!$U$25),ﾃﾞｰﾀ一覧!$U$59,ﾃﾞｰﾀ一覧!$U$62)))))</f>
        <v/>
      </c>
      <c r="BZ363" s="1089"/>
      <c r="CA363" s="1113"/>
      <c r="CB363" s="1113"/>
      <c r="CC363" s="1113"/>
      <c r="CD363" s="1113"/>
      <c r="CE363" s="1113"/>
      <c r="CF363" s="1113"/>
      <c r="CG363" s="1113"/>
      <c r="CH363" s="1113"/>
      <c r="CI363" s="1114"/>
      <c r="CK363" s="240"/>
      <c r="CM363" s="378" t="str">
        <f t="shared" si="35"/>
        <v/>
      </c>
      <c r="CN363" s="379" t="str">
        <f t="shared" si="36"/>
        <v/>
      </c>
      <c r="CO363" s="379" t="str">
        <f t="shared" si="37"/>
        <v/>
      </c>
      <c r="CP363" s="380" t="str">
        <f t="shared" si="38"/>
        <v/>
      </c>
      <c r="CQ363" s="244"/>
      <c r="CR363" s="1100"/>
      <c r="CS363" s="1101"/>
      <c r="CT363" s="1102"/>
      <c r="CU363" s="1135"/>
      <c r="CV363" s="1136"/>
      <c r="CW363" s="1136"/>
      <c r="CX363" s="1137"/>
      <c r="CY363" s="1138"/>
      <c r="CZ363" s="1139"/>
      <c r="DA363" s="1140"/>
      <c r="DB363" s="1132"/>
      <c r="DC363" s="1133"/>
      <c r="DD363" s="1133"/>
      <c r="DE363" s="1133"/>
      <c r="DF363" s="1133"/>
      <c r="DG363" s="1134"/>
      <c r="DH363" s="580"/>
      <c r="DI363" s="1084"/>
      <c r="DJ363" s="1084"/>
      <c r="DK363" s="581"/>
      <c r="DL363" s="582"/>
      <c r="DM363" s="1084"/>
      <c r="DN363" s="1084"/>
      <c r="DO363" s="581"/>
      <c r="DP363" s="582"/>
      <c r="DQ363" s="1084"/>
      <c r="DR363" s="1084"/>
      <c r="DS363" s="583"/>
      <c r="DT363" s="1124"/>
      <c r="DU363" s="1125"/>
      <c r="DV363" s="1125"/>
      <c r="DW363" s="1124"/>
      <c r="DX363" s="1125"/>
      <c r="DY363" s="1150"/>
      <c r="DZ363" s="1362"/>
      <c r="EA363" s="1363"/>
      <c r="EB363" s="1362"/>
      <c r="EC363" s="1363"/>
      <c r="ED363" s="1362"/>
      <c r="EE363" s="1377"/>
      <c r="EF363" s="1378"/>
      <c r="EG363" s="1379"/>
      <c r="EH363" s="1379"/>
      <c r="EI363" s="1380"/>
      <c r="EJ363" s="1381"/>
      <c r="EK363" s="1381"/>
      <c r="EL363" s="1381"/>
      <c r="EM363" s="1382"/>
      <c r="EN363" s="1382"/>
      <c r="EO363" s="1382"/>
      <c r="EP363" s="1375"/>
      <c r="EQ363" s="1376"/>
      <c r="ER363" s="1113"/>
      <c r="ES363" s="1113"/>
      <c r="ET363" s="1113"/>
      <c r="EU363" s="1113"/>
      <c r="EV363" s="1113"/>
      <c r="EW363" s="1113"/>
      <c r="EX363" s="1113"/>
      <c r="EY363" s="1113"/>
      <c r="EZ363" s="1114"/>
    </row>
    <row r="364" spans="1:156" ht="30" customHeight="1" x14ac:dyDescent="0.2">
      <c r="A364" s="207">
        <f t="shared" si="39"/>
        <v>353</v>
      </c>
      <c r="B364" s="1103"/>
      <c r="C364" s="1104"/>
      <c r="D364" s="1278"/>
      <c r="E364" s="1279"/>
      <c r="F364" s="1094" t="str">
        <f t="shared" si="41"/>
        <v/>
      </c>
      <c r="G364" s="1095"/>
      <c r="H364" s="1095"/>
      <c r="I364" s="1095"/>
      <c r="J364" s="1095"/>
      <c r="K364" s="1095"/>
      <c r="L364" s="1095"/>
      <c r="M364" s="1095"/>
      <c r="N364" s="1095"/>
      <c r="O364" s="1095"/>
      <c r="P364" s="1095"/>
      <c r="Q364" s="1095"/>
      <c r="R364" s="1095"/>
      <c r="S364" s="1095"/>
      <c r="T364" s="1095"/>
      <c r="U364" s="1095"/>
      <c r="V364" s="1095"/>
      <c r="W364" s="1096"/>
      <c r="X364" s="1299">
        <f t="shared" si="40"/>
        <v>0</v>
      </c>
      <c r="Y364" s="1300"/>
      <c r="Z364" s="1301"/>
      <c r="AA364" s="1100"/>
      <c r="AB364" s="1101"/>
      <c r="AC364" s="1102"/>
      <c r="AD364" s="1135"/>
      <c r="AE364" s="1136"/>
      <c r="AF364" s="1136"/>
      <c r="AG364" s="1137"/>
      <c r="AH364" s="1138"/>
      <c r="AI364" s="1139"/>
      <c r="AJ364" s="1140"/>
      <c r="AK364" s="1132"/>
      <c r="AL364" s="1133"/>
      <c r="AM364" s="1133"/>
      <c r="AN364" s="1133"/>
      <c r="AO364" s="1133"/>
      <c r="AP364" s="1134"/>
      <c r="AQ364" s="642" t="str">
        <f>IF(AK364="","",VLOOKUP(AK364,ﾃﾞｰﾀ一覧!$AH$4:$AR$66,2,FALSE))</f>
        <v/>
      </c>
      <c r="AR364" s="1084"/>
      <c r="AS364" s="1084"/>
      <c r="AT364" s="643" t="str">
        <f>IF(AK364="","",VLOOKUP(AK364,ﾃﾞｰﾀ一覧!$AH$4:$AR$66,3,FALSE))</f>
        <v/>
      </c>
      <c r="AU364" s="644" t="str">
        <f>IF(AK364="","",VLOOKUP(AK364,ﾃﾞｰﾀ一覧!$AH$4:$AR$66,5,FALSE))</f>
        <v/>
      </c>
      <c r="AV364" s="1084"/>
      <c r="AW364" s="1084"/>
      <c r="AX364" s="643" t="str">
        <f>IF(AK364="","",VLOOKUP(AK364,ﾃﾞｰﾀ一覧!$AH$4:$AR$66,6,FALSE))</f>
        <v/>
      </c>
      <c r="AY364" s="649" t="str">
        <f>IF(AK364="","",VLOOKUP(AK364,ﾃﾞｰﾀ一覧!$AH$4:$AR$66,8,FALSE))</f>
        <v/>
      </c>
      <c r="AZ364" s="1084"/>
      <c r="BA364" s="1084"/>
      <c r="BB364" s="388" t="str">
        <f>IF(AK364="","",VLOOKUP(AK364,ﾃﾞｰﾀ一覧!$AH$4:$AR$66,9,FALSE))</f>
        <v/>
      </c>
      <c r="BC364" s="1124"/>
      <c r="BD364" s="1125"/>
      <c r="BE364" s="1125"/>
      <c r="BF364" s="1124"/>
      <c r="BG364" s="1125"/>
      <c r="BH364" s="1125"/>
      <c r="BI364" s="1124"/>
      <c r="BJ364" s="1125"/>
      <c r="BK364" s="1150"/>
      <c r="BL364" s="1154"/>
      <c r="BM364" s="1155"/>
      <c r="BN364" s="1156"/>
      <c r="BO364" s="1109" t="str">
        <f>IF($AK364="","",IF($BF364="","",IF($BF364=ﾃﾞｰﾀ一覧!$U$37,"",IF($BF364=ﾃﾞｰﾀ一覧!$U$38,"",IF($AH364=ﾃﾞｰﾀ一覧!$U$25,VLOOKUP($AK364,ﾃﾞｰﾀ一覧!$AH$43:$AR$66,10,FALSE),VLOOKUP($AK364,ﾃﾞｰﾀ一覧!$AH$4:$AR$66,10,FALSE))))))</f>
        <v/>
      </c>
      <c r="BP364" s="1110"/>
      <c r="BQ364" s="1110"/>
      <c r="BR364" s="1111"/>
      <c r="BS364" s="1115">
        <f>IF($BL364="",0,VLOOKUP($BL364,ﾃﾞｰﾀ一覧!$AY$4:$BB$16,3,FALSE))</f>
        <v>0</v>
      </c>
      <c r="BT364" s="1115"/>
      <c r="BU364" s="1115"/>
      <c r="BV364" s="1112" t="str">
        <f>IF($BO364="","",IF($BF364=ﾃﾞｰﾀ一覧!$U$37,"",IF($BF364=ﾃﾞｰﾀ一覧!$U$38,"",IF($BO364=ﾃﾞｰﾀ一覧!$AT$27,ﾃﾞｰﾀ一覧!$AT$27,VLOOKUP($AK364,ﾃﾞｰﾀ一覧!$AH$4:$AR$66,11,FALSE)*IF($BO364=ﾃﾞｰﾀ一覧!$AT$17,($AR364+1)*($AV364+1),IF($BO364=ﾃﾞｰﾀ一覧!$AT$22,IF(COUNTIF($AD364,"*天端*"),ﾃﾞｰﾀ一覧!$AU$43/2,ﾃﾞｰﾀ一覧!$AU$43/3),IF($BO364=ﾃﾞｰﾀ一覧!$AT$20,$AR364*$AV364,IF($BO364=ﾃﾞｰﾀ一覧!$AT$21,$AV364,1))))))))</f>
        <v/>
      </c>
      <c r="BW364" s="1112"/>
      <c r="BX364" s="1112"/>
      <c r="BY364" s="1088" t="str">
        <f>IF($B364="","",IF($AH364="","",IF($CK364=ﾃﾞｰﾀ一覧!$U$53,ﾃﾞｰﾀ一覧!$U$61,IF($AH364=ﾃﾞｰﾀ一覧!$U$21,ﾃﾞｰﾀ一覧!$U$60,IF(OR($AH364=ﾃﾞｰﾀ一覧!$U$19,$AH364=ﾃﾞｰﾀ一覧!$U$20,$AH364=ﾃﾞｰﾀ一覧!$U$23,$AH364=ﾃﾞｰﾀ一覧!$U$22,$AH364=ﾃﾞｰﾀ一覧!$U$18,AH364=ﾃﾞｰﾀ一覧!$U$25),ﾃﾞｰﾀ一覧!$U$59,ﾃﾞｰﾀ一覧!$U$62)))))</f>
        <v/>
      </c>
      <c r="BZ364" s="1089"/>
      <c r="CA364" s="1113"/>
      <c r="CB364" s="1113"/>
      <c r="CC364" s="1113"/>
      <c r="CD364" s="1113"/>
      <c r="CE364" s="1113"/>
      <c r="CF364" s="1113"/>
      <c r="CG364" s="1113"/>
      <c r="CH364" s="1113"/>
      <c r="CI364" s="1114"/>
      <c r="CK364" s="240"/>
      <c r="CM364" s="378" t="str">
        <f t="shared" si="35"/>
        <v/>
      </c>
      <c r="CN364" s="379" t="str">
        <f t="shared" si="36"/>
        <v/>
      </c>
      <c r="CO364" s="379" t="str">
        <f t="shared" si="37"/>
        <v/>
      </c>
      <c r="CP364" s="380" t="str">
        <f t="shared" si="38"/>
        <v/>
      </c>
      <c r="CQ364" s="244"/>
      <c r="CR364" s="1100"/>
      <c r="CS364" s="1101"/>
      <c r="CT364" s="1102"/>
      <c r="CU364" s="1135"/>
      <c r="CV364" s="1136"/>
      <c r="CW364" s="1136"/>
      <c r="CX364" s="1137"/>
      <c r="CY364" s="1138"/>
      <c r="CZ364" s="1139"/>
      <c r="DA364" s="1140"/>
      <c r="DB364" s="1132"/>
      <c r="DC364" s="1133"/>
      <c r="DD364" s="1133"/>
      <c r="DE364" s="1133"/>
      <c r="DF364" s="1133"/>
      <c r="DG364" s="1134"/>
      <c r="DH364" s="580"/>
      <c r="DI364" s="1084"/>
      <c r="DJ364" s="1084"/>
      <c r="DK364" s="581"/>
      <c r="DL364" s="582"/>
      <c r="DM364" s="1084"/>
      <c r="DN364" s="1084"/>
      <c r="DO364" s="581"/>
      <c r="DP364" s="582"/>
      <c r="DQ364" s="1084"/>
      <c r="DR364" s="1084"/>
      <c r="DS364" s="583"/>
      <c r="DT364" s="1124"/>
      <c r="DU364" s="1125"/>
      <c r="DV364" s="1125"/>
      <c r="DW364" s="1124"/>
      <c r="DX364" s="1125"/>
      <c r="DY364" s="1150"/>
      <c r="DZ364" s="1362"/>
      <c r="EA364" s="1363"/>
      <c r="EB364" s="1362"/>
      <c r="EC364" s="1363"/>
      <c r="ED364" s="1362"/>
      <c r="EE364" s="1377"/>
      <c r="EF364" s="1378"/>
      <c r="EG364" s="1379"/>
      <c r="EH364" s="1379"/>
      <c r="EI364" s="1380"/>
      <c r="EJ364" s="1381"/>
      <c r="EK364" s="1381"/>
      <c r="EL364" s="1381"/>
      <c r="EM364" s="1382"/>
      <c r="EN364" s="1382"/>
      <c r="EO364" s="1382"/>
      <c r="EP364" s="1375"/>
      <c r="EQ364" s="1376"/>
      <c r="ER364" s="1113"/>
      <c r="ES364" s="1113"/>
      <c r="ET364" s="1113"/>
      <c r="EU364" s="1113"/>
      <c r="EV364" s="1113"/>
      <c r="EW364" s="1113"/>
      <c r="EX364" s="1113"/>
      <c r="EY364" s="1113"/>
      <c r="EZ364" s="1114"/>
    </row>
    <row r="365" spans="1:156" ht="30" customHeight="1" x14ac:dyDescent="0.2">
      <c r="A365" s="207">
        <f t="shared" si="39"/>
        <v>354</v>
      </c>
      <c r="B365" s="1103"/>
      <c r="C365" s="1104"/>
      <c r="D365" s="1092"/>
      <c r="E365" s="1093"/>
      <c r="F365" s="1094" t="str">
        <f t="shared" si="41"/>
        <v/>
      </c>
      <c r="G365" s="1095"/>
      <c r="H365" s="1095"/>
      <c r="I365" s="1095"/>
      <c r="J365" s="1095"/>
      <c r="K365" s="1095"/>
      <c r="L365" s="1095"/>
      <c r="M365" s="1095"/>
      <c r="N365" s="1095"/>
      <c r="O365" s="1095"/>
      <c r="P365" s="1095"/>
      <c r="Q365" s="1095"/>
      <c r="R365" s="1095"/>
      <c r="S365" s="1095"/>
      <c r="T365" s="1095"/>
      <c r="U365" s="1095"/>
      <c r="V365" s="1095"/>
      <c r="W365" s="1096"/>
      <c r="X365" s="1299">
        <f t="shared" si="40"/>
        <v>0</v>
      </c>
      <c r="Y365" s="1300"/>
      <c r="Z365" s="1301"/>
      <c r="AA365" s="1100"/>
      <c r="AB365" s="1101"/>
      <c r="AC365" s="1102"/>
      <c r="AD365" s="1135"/>
      <c r="AE365" s="1136"/>
      <c r="AF365" s="1136"/>
      <c r="AG365" s="1137"/>
      <c r="AH365" s="1138"/>
      <c r="AI365" s="1139"/>
      <c r="AJ365" s="1140"/>
      <c r="AK365" s="1132"/>
      <c r="AL365" s="1133"/>
      <c r="AM365" s="1133"/>
      <c r="AN365" s="1133"/>
      <c r="AO365" s="1133"/>
      <c r="AP365" s="1134"/>
      <c r="AQ365" s="642" t="str">
        <f>IF(AK365="","",VLOOKUP(AK365,ﾃﾞｰﾀ一覧!$AH$4:$AR$66,2,FALSE))</f>
        <v/>
      </c>
      <c r="AR365" s="1084"/>
      <c r="AS365" s="1084"/>
      <c r="AT365" s="643" t="str">
        <f>IF(AK365="","",VLOOKUP(AK365,ﾃﾞｰﾀ一覧!$AH$4:$AR$66,3,FALSE))</f>
        <v/>
      </c>
      <c r="AU365" s="644" t="str">
        <f>IF(AK365="","",VLOOKUP(AK365,ﾃﾞｰﾀ一覧!$AH$4:$AR$66,5,FALSE))</f>
        <v/>
      </c>
      <c r="AV365" s="1084"/>
      <c r="AW365" s="1084"/>
      <c r="AX365" s="643" t="str">
        <f>IF(AK365="","",VLOOKUP(AK365,ﾃﾞｰﾀ一覧!$AH$4:$AR$66,6,FALSE))</f>
        <v/>
      </c>
      <c r="AY365" s="649" t="str">
        <f>IF(AK365="","",VLOOKUP(AK365,ﾃﾞｰﾀ一覧!$AH$4:$AR$66,8,FALSE))</f>
        <v/>
      </c>
      <c r="AZ365" s="1084"/>
      <c r="BA365" s="1084"/>
      <c r="BB365" s="388" t="str">
        <f>IF(AK365="","",VLOOKUP(AK365,ﾃﾞｰﾀ一覧!$AH$4:$AR$66,9,FALSE))</f>
        <v/>
      </c>
      <c r="BC365" s="1124"/>
      <c r="BD365" s="1125"/>
      <c r="BE365" s="1125"/>
      <c r="BF365" s="1124"/>
      <c r="BG365" s="1125"/>
      <c r="BH365" s="1125"/>
      <c r="BI365" s="1124"/>
      <c r="BJ365" s="1125"/>
      <c r="BK365" s="1150"/>
      <c r="BL365" s="1154"/>
      <c r="BM365" s="1155"/>
      <c r="BN365" s="1156"/>
      <c r="BO365" s="1109" t="str">
        <f>IF($AK365="","",IF($BF365="","",IF($BF365=ﾃﾞｰﾀ一覧!$U$37,"",IF($BF365=ﾃﾞｰﾀ一覧!$U$38,"",IF($AH365=ﾃﾞｰﾀ一覧!$U$25,VLOOKUP($AK365,ﾃﾞｰﾀ一覧!$AH$43:$AR$66,10,FALSE),VLOOKUP($AK365,ﾃﾞｰﾀ一覧!$AH$4:$AR$66,10,FALSE))))))</f>
        <v/>
      </c>
      <c r="BP365" s="1110"/>
      <c r="BQ365" s="1110"/>
      <c r="BR365" s="1111"/>
      <c r="BS365" s="1115">
        <f>IF($BL365="",0,VLOOKUP($BL365,ﾃﾞｰﾀ一覧!$AY$4:$BB$16,3,FALSE))</f>
        <v>0</v>
      </c>
      <c r="BT365" s="1115"/>
      <c r="BU365" s="1115"/>
      <c r="BV365" s="1112" t="str">
        <f>IF($BO365="","",IF($BF365=ﾃﾞｰﾀ一覧!$U$37,"",IF($BF365=ﾃﾞｰﾀ一覧!$U$38,"",IF($BO365=ﾃﾞｰﾀ一覧!$AT$27,ﾃﾞｰﾀ一覧!$AT$27,VLOOKUP($AK365,ﾃﾞｰﾀ一覧!$AH$4:$AR$66,11,FALSE)*IF($BO365=ﾃﾞｰﾀ一覧!$AT$17,($AR365+1)*($AV365+1),IF($BO365=ﾃﾞｰﾀ一覧!$AT$22,IF(COUNTIF($AD365,"*天端*"),ﾃﾞｰﾀ一覧!$AU$43/2,ﾃﾞｰﾀ一覧!$AU$43/3),IF($BO365=ﾃﾞｰﾀ一覧!$AT$20,$AR365*$AV365,IF($BO365=ﾃﾞｰﾀ一覧!$AT$21,$AV365,1))))))))</f>
        <v/>
      </c>
      <c r="BW365" s="1112"/>
      <c r="BX365" s="1112"/>
      <c r="BY365" s="1088" t="str">
        <f>IF($B365="","",IF($AH365="","",IF($CK365=ﾃﾞｰﾀ一覧!$U$53,ﾃﾞｰﾀ一覧!$U$61,IF($AH365=ﾃﾞｰﾀ一覧!$U$21,ﾃﾞｰﾀ一覧!$U$60,IF(OR($AH365=ﾃﾞｰﾀ一覧!$U$19,$AH365=ﾃﾞｰﾀ一覧!$U$20,$AH365=ﾃﾞｰﾀ一覧!$U$23,$AH365=ﾃﾞｰﾀ一覧!$U$22,$AH365=ﾃﾞｰﾀ一覧!$U$18,AH365=ﾃﾞｰﾀ一覧!$U$25),ﾃﾞｰﾀ一覧!$U$59,ﾃﾞｰﾀ一覧!$U$62)))))</f>
        <v/>
      </c>
      <c r="BZ365" s="1089"/>
      <c r="CA365" s="1113"/>
      <c r="CB365" s="1113"/>
      <c r="CC365" s="1113"/>
      <c r="CD365" s="1113"/>
      <c r="CE365" s="1113"/>
      <c r="CF365" s="1113"/>
      <c r="CG365" s="1113"/>
      <c r="CH365" s="1113"/>
      <c r="CI365" s="1114"/>
      <c r="CK365" s="240"/>
      <c r="CM365" s="378" t="str">
        <f t="shared" si="35"/>
        <v/>
      </c>
      <c r="CN365" s="379" t="str">
        <f t="shared" si="36"/>
        <v/>
      </c>
      <c r="CO365" s="379" t="str">
        <f t="shared" si="37"/>
        <v/>
      </c>
      <c r="CP365" s="380" t="str">
        <f t="shared" si="38"/>
        <v/>
      </c>
      <c r="CQ365" s="244"/>
      <c r="CR365" s="1100"/>
      <c r="CS365" s="1101"/>
      <c r="CT365" s="1102"/>
      <c r="CU365" s="1135"/>
      <c r="CV365" s="1136"/>
      <c r="CW365" s="1136"/>
      <c r="CX365" s="1137"/>
      <c r="CY365" s="1138"/>
      <c r="CZ365" s="1139"/>
      <c r="DA365" s="1140"/>
      <c r="DB365" s="1132"/>
      <c r="DC365" s="1133"/>
      <c r="DD365" s="1133"/>
      <c r="DE365" s="1133"/>
      <c r="DF365" s="1133"/>
      <c r="DG365" s="1134"/>
      <c r="DH365" s="580"/>
      <c r="DI365" s="1084"/>
      <c r="DJ365" s="1084"/>
      <c r="DK365" s="581"/>
      <c r="DL365" s="582"/>
      <c r="DM365" s="1084"/>
      <c r="DN365" s="1084"/>
      <c r="DO365" s="581"/>
      <c r="DP365" s="582"/>
      <c r="DQ365" s="1084"/>
      <c r="DR365" s="1084"/>
      <c r="DS365" s="583"/>
      <c r="DT365" s="1124"/>
      <c r="DU365" s="1125"/>
      <c r="DV365" s="1125"/>
      <c r="DW365" s="1124"/>
      <c r="DX365" s="1125"/>
      <c r="DY365" s="1150"/>
      <c r="DZ365" s="1362"/>
      <c r="EA365" s="1363"/>
      <c r="EB365" s="1362"/>
      <c r="EC365" s="1363"/>
      <c r="ED365" s="1362"/>
      <c r="EE365" s="1377"/>
      <c r="EF365" s="1378"/>
      <c r="EG365" s="1379"/>
      <c r="EH365" s="1379"/>
      <c r="EI365" s="1380"/>
      <c r="EJ365" s="1381"/>
      <c r="EK365" s="1381"/>
      <c r="EL365" s="1381"/>
      <c r="EM365" s="1382"/>
      <c r="EN365" s="1382"/>
      <c r="EO365" s="1382"/>
      <c r="EP365" s="1375"/>
      <c r="EQ365" s="1376"/>
      <c r="ER365" s="1113"/>
      <c r="ES365" s="1113"/>
      <c r="ET365" s="1113"/>
      <c r="EU365" s="1113"/>
      <c r="EV365" s="1113"/>
      <c r="EW365" s="1113"/>
      <c r="EX365" s="1113"/>
      <c r="EY365" s="1113"/>
      <c r="EZ365" s="1114"/>
    </row>
    <row r="366" spans="1:156" ht="30" customHeight="1" x14ac:dyDescent="0.2">
      <c r="A366" s="207">
        <f t="shared" si="39"/>
        <v>355</v>
      </c>
      <c r="B366" s="1103"/>
      <c r="C366" s="1104"/>
      <c r="D366" s="1278"/>
      <c r="E366" s="1279"/>
      <c r="F366" s="1094" t="str">
        <f t="shared" si="41"/>
        <v/>
      </c>
      <c r="G366" s="1095"/>
      <c r="H366" s="1095"/>
      <c r="I366" s="1095"/>
      <c r="J366" s="1095"/>
      <c r="K366" s="1095"/>
      <c r="L366" s="1095"/>
      <c r="M366" s="1095"/>
      <c r="N366" s="1095"/>
      <c r="O366" s="1095"/>
      <c r="P366" s="1095"/>
      <c r="Q366" s="1095"/>
      <c r="R366" s="1095"/>
      <c r="S366" s="1095"/>
      <c r="T366" s="1095"/>
      <c r="U366" s="1095"/>
      <c r="V366" s="1095"/>
      <c r="W366" s="1096"/>
      <c r="X366" s="1299">
        <f t="shared" si="40"/>
        <v>0</v>
      </c>
      <c r="Y366" s="1300"/>
      <c r="Z366" s="1301"/>
      <c r="AA366" s="1100"/>
      <c r="AB366" s="1101"/>
      <c r="AC366" s="1102"/>
      <c r="AD366" s="1135"/>
      <c r="AE366" s="1136"/>
      <c r="AF366" s="1136"/>
      <c r="AG366" s="1137"/>
      <c r="AH366" s="1138"/>
      <c r="AI366" s="1139"/>
      <c r="AJ366" s="1140"/>
      <c r="AK366" s="1132"/>
      <c r="AL366" s="1133"/>
      <c r="AM366" s="1133"/>
      <c r="AN366" s="1133"/>
      <c r="AO366" s="1133"/>
      <c r="AP366" s="1134"/>
      <c r="AQ366" s="642" t="str">
        <f>IF(AK366="","",VLOOKUP(AK366,ﾃﾞｰﾀ一覧!$AH$4:$AR$66,2,FALSE))</f>
        <v/>
      </c>
      <c r="AR366" s="1084"/>
      <c r="AS366" s="1084"/>
      <c r="AT366" s="643" t="str">
        <f>IF(AK366="","",VLOOKUP(AK366,ﾃﾞｰﾀ一覧!$AH$4:$AR$66,3,FALSE))</f>
        <v/>
      </c>
      <c r="AU366" s="644" t="str">
        <f>IF(AK366="","",VLOOKUP(AK366,ﾃﾞｰﾀ一覧!$AH$4:$AR$66,5,FALSE))</f>
        <v/>
      </c>
      <c r="AV366" s="1084"/>
      <c r="AW366" s="1084"/>
      <c r="AX366" s="643" t="str">
        <f>IF(AK366="","",VLOOKUP(AK366,ﾃﾞｰﾀ一覧!$AH$4:$AR$66,6,FALSE))</f>
        <v/>
      </c>
      <c r="AY366" s="649" t="str">
        <f>IF(AK366="","",VLOOKUP(AK366,ﾃﾞｰﾀ一覧!$AH$4:$AR$66,8,FALSE))</f>
        <v/>
      </c>
      <c r="AZ366" s="1084"/>
      <c r="BA366" s="1084"/>
      <c r="BB366" s="388" t="str">
        <f>IF(AK366="","",VLOOKUP(AK366,ﾃﾞｰﾀ一覧!$AH$4:$AR$66,9,FALSE))</f>
        <v/>
      </c>
      <c r="BC366" s="1124"/>
      <c r="BD366" s="1125"/>
      <c r="BE366" s="1125"/>
      <c r="BF366" s="1124"/>
      <c r="BG366" s="1125"/>
      <c r="BH366" s="1125"/>
      <c r="BI366" s="1124"/>
      <c r="BJ366" s="1125"/>
      <c r="BK366" s="1150"/>
      <c r="BL366" s="1154"/>
      <c r="BM366" s="1155"/>
      <c r="BN366" s="1156"/>
      <c r="BO366" s="1109" t="str">
        <f>IF($AK366="","",IF($BF366="","",IF($BF366=ﾃﾞｰﾀ一覧!$U$37,"",IF($BF366=ﾃﾞｰﾀ一覧!$U$38,"",IF($AH366=ﾃﾞｰﾀ一覧!$U$25,VLOOKUP($AK366,ﾃﾞｰﾀ一覧!$AH$43:$AR$66,10,FALSE),VLOOKUP($AK366,ﾃﾞｰﾀ一覧!$AH$4:$AR$66,10,FALSE))))))</f>
        <v/>
      </c>
      <c r="BP366" s="1110"/>
      <c r="BQ366" s="1110"/>
      <c r="BR366" s="1111"/>
      <c r="BS366" s="1115">
        <f>IF($BL366="",0,VLOOKUP($BL366,ﾃﾞｰﾀ一覧!$AY$4:$BB$16,3,FALSE))</f>
        <v>0</v>
      </c>
      <c r="BT366" s="1115"/>
      <c r="BU366" s="1115"/>
      <c r="BV366" s="1112" t="str">
        <f>IF($BO366="","",IF($BF366=ﾃﾞｰﾀ一覧!$U$37,"",IF($BF366=ﾃﾞｰﾀ一覧!$U$38,"",IF($BO366=ﾃﾞｰﾀ一覧!$AT$27,ﾃﾞｰﾀ一覧!$AT$27,VLOOKUP($AK366,ﾃﾞｰﾀ一覧!$AH$4:$AR$66,11,FALSE)*IF($BO366=ﾃﾞｰﾀ一覧!$AT$17,($AR366+1)*($AV366+1),IF($BO366=ﾃﾞｰﾀ一覧!$AT$22,IF(COUNTIF($AD366,"*天端*"),ﾃﾞｰﾀ一覧!$AU$43/2,ﾃﾞｰﾀ一覧!$AU$43/3),IF($BO366=ﾃﾞｰﾀ一覧!$AT$20,$AR366*$AV366,IF($BO366=ﾃﾞｰﾀ一覧!$AT$21,$AV366,1))))))))</f>
        <v/>
      </c>
      <c r="BW366" s="1112"/>
      <c r="BX366" s="1112"/>
      <c r="BY366" s="1088" t="str">
        <f>IF($B366="","",IF($AH366="","",IF($CK366=ﾃﾞｰﾀ一覧!$U$53,ﾃﾞｰﾀ一覧!$U$61,IF($AH366=ﾃﾞｰﾀ一覧!$U$21,ﾃﾞｰﾀ一覧!$U$60,IF(OR($AH366=ﾃﾞｰﾀ一覧!$U$19,$AH366=ﾃﾞｰﾀ一覧!$U$20,$AH366=ﾃﾞｰﾀ一覧!$U$23,$AH366=ﾃﾞｰﾀ一覧!$U$22,$AH366=ﾃﾞｰﾀ一覧!$U$18,AH366=ﾃﾞｰﾀ一覧!$U$25),ﾃﾞｰﾀ一覧!$U$59,ﾃﾞｰﾀ一覧!$U$62)))))</f>
        <v/>
      </c>
      <c r="BZ366" s="1089"/>
      <c r="CA366" s="1113"/>
      <c r="CB366" s="1113"/>
      <c r="CC366" s="1113"/>
      <c r="CD366" s="1113"/>
      <c r="CE366" s="1113"/>
      <c r="CF366" s="1113"/>
      <c r="CG366" s="1113"/>
      <c r="CH366" s="1113"/>
      <c r="CI366" s="1114"/>
      <c r="CK366" s="240"/>
      <c r="CM366" s="378" t="str">
        <f t="shared" si="35"/>
        <v/>
      </c>
      <c r="CN366" s="379" t="str">
        <f t="shared" si="36"/>
        <v/>
      </c>
      <c r="CO366" s="379" t="str">
        <f t="shared" si="37"/>
        <v/>
      </c>
      <c r="CP366" s="380" t="str">
        <f t="shared" si="38"/>
        <v/>
      </c>
      <c r="CQ366" s="244"/>
      <c r="CR366" s="1100"/>
      <c r="CS366" s="1101"/>
      <c r="CT366" s="1102"/>
      <c r="CU366" s="1135"/>
      <c r="CV366" s="1136"/>
      <c r="CW366" s="1136"/>
      <c r="CX366" s="1137"/>
      <c r="CY366" s="1138"/>
      <c r="CZ366" s="1139"/>
      <c r="DA366" s="1140"/>
      <c r="DB366" s="1132"/>
      <c r="DC366" s="1133"/>
      <c r="DD366" s="1133"/>
      <c r="DE366" s="1133"/>
      <c r="DF366" s="1133"/>
      <c r="DG366" s="1134"/>
      <c r="DH366" s="580"/>
      <c r="DI366" s="1372"/>
      <c r="DJ366" s="1372"/>
      <c r="DK366" s="581"/>
      <c r="DL366" s="582"/>
      <c r="DM366" s="1372"/>
      <c r="DN366" s="1372"/>
      <c r="DO366" s="581"/>
      <c r="DP366" s="582"/>
      <c r="DQ366" s="1372"/>
      <c r="DR366" s="1372"/>
      <c r="DS366" s="583"/>
      <c r="DT366" s="1124"/>
      <c r="DU366" s="1125"/>
      <c r="DV366" s="1125"/>
      <c r="DW366" s="1124"/>
      <c r="DX366" s="1125"/>
      <c r="DY366" s="1150"/>
      <c r="DZ366" s="1362"/>
      <c r="EA366" s="1363"/>
      <c r="EB366" s="1362"/>
      <c r="EC366" s="1363"/>
      <c r="ED366" s="1362"/>
      <c r="EE366" s="1377"/>
      <c r="EF366" s="1378"/>
      <c r="EG366" s="1379"/>
      <c r="EH366" s="1379"/>
      <c r="EI366" s="1380"/>
      <c r="EJ366" s="1381"/>
      <c r="EK366" s="1381"/>
      <c r="EL366" s="1381"/>
      <c r="EM366" s="1382"/>
      <c r="EN366" s="1382"/>
      <c r="EO366" s="1382"/>
      <c r="EP366" s="1375"/>
      <c r="EQ366" s="1376"/>
      <c r="ER366" s="1113"/>
      <c r="ES366" s="1113"/>
      <c r="ET366" s="1113"/>
      <c r="EU366" s="1113"/>
      <c r="EV366" s="1113"/>
      <c r="EW366" s="1113"/>
      <c r="EX366" s="1113"/>
      <c r="EY366" s="1113"/>
      <c r="EZ366" s="1114"/>
    </row>
    <row r="367" spans="1:156" ht="30" customHeight="1" x14ac:dyDescent="0.2">
      <c r="A367" s="207">
        <f t="shared" si="39"/>
        <v>356</v>
      </c>
      <c r="B367" s="1103"/>
      <c r="C367" s="1104"/>
      <c r="D367" s="1092"/>
      <c r="E367" s="1093"/>
      <c r="F367" s="1094" t="str">
        <f t="shared" si="41"/>
        <v/>
      </c>
      <c r="G367" s="1095"/>
      <c r="H367" s="1095"/>
      <c r="I367" s="1095"/>
      <c r="J367" s="1095"/>
      <c r="K367" s="1095"/>
      <c r="L367" s="1095"/>
      <c r="M367" s="1095"/>
      <c r="N367" s="1095"/>
      <c r="O367" s="1095"/>
      <c r="P367" s="1095"/>
      <c r="Q367" s="1095"/>
      <c r="R367" s="1095"/>
      <c r="S367" s="1095"/>
      <c r="T367" s="1095"/>
      <c r="U367" s="1095"/>
      <c r="V367" s="1095"/>
      <c r="W367" s="1096"/>
      <c r="X367" s="1299">
        <f t="shared" si="40"/>
        <v>0</v>
      </c>
      <c r="Y367" s="1300"/>
      <c r="Z367" s="1301"/>
      <c r="AA367" s="1100"/>
      <c r="AB367" s="1101"/>
      <c r="AC367" s="1102"/>
      <c r="AD367" s="1135"/>
      <c r="AE367" s="1136"/>
      <c r="AF367" s="1136"/>
      <c r="AG367" s="1137"/>
      <c r="AH367" s="1138"/>
      <c r="AI367" s="1139"/>
      <c r="AJ367" s="1140"/>
      <c r="AK367" s="1132"/>
      <c r="AL367" s="1133"/>
      <c r="AM367" s="1133"/>
      <c r="AN367" s="1133"/>
      <c r="AO367" s="1133"/>
      <c r="AP367" s="1134"/>
      <c r="AQ367" s="642" t="str">
        <f>IF(AK367="","",VLOOKUP(AK367,ﾃﾞｰﾀ一覧!$AH$4:$AR$66,2,FALSE))</f>
        <v/>
      </c>
      <c r="AR367" s="1084"/>
      <c r="AS367" s="1084"/>
      <c r="AT367" s="643" t="str">
        <f>IF(AK367="","",VLOOKUP(AK367,ﾃﾞｰﾀ一覧!$AH$4:$AR$66,3,FALSE))</f>
        <v/>
      </c>
      <c r="AU367" s="644" t="str">
        <f>IF(AK367="","",VLOOKUP(AK367,ﾃﾞｰﾀ一覧!$AH$4:$AR$66,5,FALSE))</f>
        <v/>
      </c>
      <c r="AV367" s="1084"/>
      <c r="AW367" s="1084"/>
      <c r="AX367" s="643" t="str">
        <f>IF(AK367="","",VLOOKUP(AK367,ﾃﾞｰﾀ一覧!$AH$4:$AR$66,6,FALSE))</f>
        <v/>
      </c>
      <c r="AY367" s="649" t="str">
        <f>IF(AK367="","",VLOOKUP(AK367,ﾃﾞｰﾀ一覧!$AH$4:$AR$66,8,FALSE))</f>
        <v/>
      </c>
      <c r="AZ367" s="1084"/>
      <c r="BA367" s="1084"/>
      <c r="BB367" s="388" t="str">
        <f>IF(AK367="","",VLOOKUP(AK367,ﾃﾞｰﾀ一覧!$AH$4:$AR$66,9,FALSE))</f>
        <v/>
      </c>
      <c r="BC367" s="1124"/>
      <c r="BD367" s="1125"/>
      <c r="BE367" s="1125"/>
      <c r="BF367" s="1124"/>
      <c r="BG367" s="1125"/>
      <c r="BH367" s="1125"/>
      <c r="BI367" s="1124"/>
      <c r="BJ367" s="1125"/>
      <c r="BK367" s="1150"/>
      <c r="BL367" s="1154"/>
      <c r="BM367" s="1155"/>
      <c r="BN367" s="1156"/>
      <c r="BO367" s="1109" t="str">
        <f>IF($AK367="","",IF($BF367="","",IF($BF367=ﾃﾞｰﾀ一覧!$U$37,"",IF($BF367=ﾃﾞｰﾀ一覧!$U$38,"",IF($AH367=ﾃﾞｰﾀ一覧!$U$25,VLOOKUP($AK367,ﾃﾞｰﾀ一覧!$AH$43:$AR$66,10,FALSE),VLOOKUP($AK367,ﾃﾞｰﾀ一覧!$AH$4:$AR$66,10,FALSE))))))</f>
        <v/>
      </c>
      <c r="BP367" s="1110"/>
      <c r="BQ367" s="1110"/>
      <c r="BR367" s="1111"/>
      <c r="BS367" s="1115">
        <f>IF($BL367="",0,VLOOKUP($BL367,ﾃﾞｰﾀ一覧!$AY$4:$BB$16,3,FALSE))</f>
        <v>0</v>
      </c>
      <c r="BT367" s="1115"/>
      <c r="BU367" s="1115"/>
      <c r="BV367" s="1112" t="str">
        <f>IF($BO367="","",IF($BF367=ﾃﾞｰﾀ一覧!$U$37,"",IF($BF367=ﾃﾞｰﾀ一覧!$U$38,"",IF($BO367=ﾃﾞｰﾀ一覧!$AT$27,ﾃﾞｰﾀ一覧!$AT$27,VLOOKUP($AK367,ﾃﾞｰﾀ一覧!$AH$4:$AR$66,11,FALSE)*IF($BO367=ﾃﾞｰﾀ一覧!$AT$17,($AR367+1)*($AV367+1),IF($BO367=ﾃﾞｰﾀ一覧!$AT$22,IF(COUNTIF($AD367,"*天端*"),ﾃﾞｰﾀ一覧!$AU$43/2,ﾃﾞｰﾀ一覧!$AU$43/3),IF($BO367=ﾃﾞｰﾀ一覧!$AT$20,$AR367*$AV367,IF($BO367=ﾃﾞｰﾀ一覧!$AT$21,$AV367,1))))))))</f>
        <v/>
      </c>
      <c r="BW367" s="1112"/>
      <c r="BX367" s="1112"/>
      <c r="BY367" s="1088" t="str">
        <f>IF($B367="","",IF($AH367="","",IF($CK367=ﾃﾞｰﾀ一覧!$U$53,ﾃﾞｰﾀ一覧!$U$61,IF($AH367=ﾃﾞｰﾀ一覧!$U$21,ﾃﾞｰﾀ一覧!$U$60,IF(OR($AH367=ﾃﾞｰﾀ一覧!$U$19,$AH367=ﾃﾞｰﾀ一覧!$U$20,$AH367=ﾃﾞｰﾀ一覧!$U$23,$AH367=ﾃﾞｰﾀ一覧!$U$22,$AH367=ﾃﾞｰﾀ一覧!$U$18,AH367=ﾃﾞｰﾀ一覧!$U$25),ﾃﾞｰﾀ一覧!$U$59,ﾃﾞｰﾀ一覧!$U$62)))))</f>
        <v/>
      </c>
      <c r="BZ367" s="1089"/>
      <c r="CA367" s="1113"/>
      <c r="CB367" s="1113"/>
      <c r="CC367" s="1113"/>
      <c r="CD367" s="1113"/>
      <c r="CE367" s="1113"/>
      <c r="CF367" s="1113"/>
      <c r="CG367" s="1113"/>
      <c r="CH367" s="1113"/>
      <c r="CI367" s="1114"/>
      <c r="CK367" s="240"/>
      <c r="CM367" s="378" t="str">
        <f t="shared" si="35"/>
        <v/>
      </c>
      <c r="CN367" s="379" t="str">
        <f t="shared" si="36"/>
        <v/>
      </c>
      <c r="CO367" s="379" t="str">
        <f t="shared" si="37"/>
        <v/>
      </c>
      <c r="CP367" s="380" t="str">
        <f t="shared" si="38"/>
        <v/>
      </c>
      <c r="CQ367" s="244"/>
      <c r="CR367" s="1100"/>
      <c r="CS367" s="1101"/>
      <c r="CT367" s="1102"/>
      <c r="CU367" s="1135"/>
      <c r="CV367" s="1136"/>
      <c r="CW367" s="1136"/>
      <c r="CX367" s="1137"/>
      <c r="CY367" s="1138"/>
      <c r="CZ367" s="1139"/>
      <c r="DA367" s="1140"/>
      <c r="DB367" s="1132"/>
      <c r="DC367" s="1133"/>
      <c r="DD367" s="1133"/>
      <c r="DE367" s="1133"/>
      <c r="DF367" s="1133"/>
      <c r="DG367" s="1134"/>
      <c r="DH367" s="580"/>
      <c r="DI367" s="1372"/>
      <c r="DJ367" s="1372"/>
      <c r="DK367" s="581"/>
      <c r="DL367" s="582"/>
      <c r="DM367" s="1372"/>
      <c r="DN367" s="1372"/>
      <c r="DO367" s="581"/>
      <c r="DP367" s="582"/>
      <c r="DQ367" s="1372"/>
      <c r="DR367" s="1372"/>
      <c r="DS367" s="583"/>
      <c r="DT367" s="1124"/>
      <c r="DU367" s="1125"/>
      <c r="DV367" s="1125"/>
      <c r="DW367" s="1124"/>
      <c r="DX367" s="1125"/>
      <c r="DY367" s="1150"/>
      <c r="DZ367" s="1362"/>
      <c r="EA367" s="1363"/>
      <c r="EB367" s="1362"/>
      <c r="EC367" s="1363"/>
      <c r="ED367" s="1362"/>
      <c r="EE367" s="1377"/>
      <c r="EF367" s="1378"/>
      <c r="EG367" s="1379"/>
      <c r="EH367" s="1379"/>
      <c r="EI367" s="1380"/>
      <c r="EJ367" s="1381"/>
      <c r="EK367" s="1381"/>
      <c r="EL367" s="1381"/>
      <c r="EM367" s="1382"/>
      <c r="EN367" s="1382"/>
      <c r="EO367" s="1382"/>
      <c r="EP367" s="1375"/>
      <c r="EQ367" s="1376"/>
      <c r="ER367" s="1113"/>
      <c r="ES367" s="1113"/>
      <c r="ET367" s="1113"/>
      <c r="EU367" s="1113"/>
      <c r="EV367" s="1113"/>
      <c r="EW367" s="1113"/>
      <c r="EX367" s="1113"/>
      <c r="EY367" s="1113"/>
      <c r="EZ367" s="1114"/>
    </row>
    <row r="368" spans="1:156" ht="30" customHeight="1" x14ac:dyDescent="0.2">
      <c r="A368" s="207">
        <f t="shared" si="39"/>
        <v>357</v>
      </c>
      <c r="B368" s="1103"/>
      <c r="C368" s="1104"/>
      <c r="D368" s="1278"/>
      <c r="E368" s="1279"/>
      <c r="F368" s="1094" t="str">
        <f t="shared" si="41"/>
        <v/>
      </c>
      <c r="G368" s="1095"/>
      <c r="H368" s="1095"/>
      <c r="I368" s="1095"/>
      <c r="J368" s="1095"/>
      <c r="K368" s="1095"/>
      <c r="L368" s="1095"/>
      <c r="M368" s="1095"/>
      <c r="N368" s="1095"/>
      <c r="O368" s="1095"/>
      <c r="P368" s="1095"/>
      <c r="Q368" s="1095"/>
      <c r="R368" s="1095"/>
      <c r="S368" s="1095"/>
      <c r="T368" s="1095"/>
      <c r="U368" s="1095"/>
      <c r="V368" s="1095"/>
      <c r="W368" s="1096"/>
      <c r="X368" s="1299">
        <f t="shared" si="40"/>
        <v>0</v>
      </c>
      <c r="Y368" s="1300"/>
      <c r="Z368" s="1301"/>
      <c r="AA368" s="1100"/>
      <c r="AB368" s="1101"/>
      <c r="AC368" s="1102"/>
      <c r="AD368" s="1135"/>
      <c r="AE368" s="1136"/>
      <c r="AF368" s="1136"/>
      <c r="AG368" s="1137"/>
      <c r="AH368" s="1138"/>
      <c r="AI368" s="1139"/>
      <c r="AJ368" s="1140"/>
      <c r="AK368" s="1132"/>
      <c r="AL368" s="1133"/>
      <c r="AM368" s="1133"/>
      <c r="AN368" s="1133"/>
      <c r="AO368" s="1133"/>
      <c r="AP368" s="1134"/>
      <c r="AQ368" s="642" t="str">
        <f>IF(AK368="","",VLOOKUP(AK368,ﾃﾞｰﾀ一覧!$AH$4:$AR$66,2,FALSE))</f>
        <v/>
      </c>
      <c r="AR368" s="1084"/>
      <c r="AS368" s="1084"/>
      <c r="AT368" s="643" t="str">
        <f>IF(AK368="","",VLOOKUP(AK368,ﾃﾞｰﾀ一覧!$AH$4:$AR$66,3,FALSE))</f>
        <v/>
      </c>
      <c r="AU368" s="644" t="str">
        <f>IF(AK368="","",VLOOKUP(AK368,ﾃﾞｰﾀ一覧!$AH$4:$AR$66,5,FALSE))</f>
        <v/>
      </c>
      <c r="AV368" s="1084"/>
      <c r="AW368" s="1084"/>
      <c r="AX368" s="643" t="str">
        <f>IF(AK368="","",VLOOKUP(AK368,ﾃﾞｰﾀ一覧!$AH$4:$AR$66,6,FALSE))</f>
        <v/>
      </c>
      <c r="AY368" s="649" t="str">
        <f>IF(AK368="","",VLOOKUP(AK368,ﾃﾞｰﾀ一覧!$AH$4:$AR$66,8,FALSE))</f>
        <v/>
      </c>
      <c r="AZ368" s="1084"/>
      <c r="BA368" s="1084"/>
      <c r="BB368" s="388" t="str">
        <f>IF(AK368="","",VLOOKUP(AK368,ﾃﾞｰﾀ一覧!$AH$4:$AR$66,9,FALSE))</f>
        <v/>
      </c>
      <c r="BC368" s="1124"/>
      <c r="BD368" s="1125"/>
      <c r="BE368" s="1125"/>
      <c r="BF368" s="1124"/>
      <c r="BG368" s="1125"/>
      <c r="BH368" s="1125"/>
      <c r="BI368" s="1124"/>
      <c r="BJ368" s="1125"/>
      <c r="BK368" s="1150"/>
      <c r="BL368" s="1154"/>
      <c r="BM368" s="1155"/>
      <c r="BN368" s="1156"/>
      <c r="BO368" s="1109" t="str">
        <f>IF($AK368="","",IF($BF368="","",IF($BF368=ﾃﾞｰﾀ一覧!$U$37,"",IF($BF368=ﾃﾞｰﾀ一覧!$U$38,"",IF($AH368=ﾃﾞｰﾀ一覧!$U$25,VLOOKUP($AK368,ﾃﾞｰﾀ一覧!$AH$43:$AR$66,10,FALSE),VLOOKUP($AK368,ﾃﾞｰﾀ一覧!$AH$4:$AR$66,10,FALSE))))))</f>
        <v/>
      </c>
      <c r="BP368" s="1110"/>
      <c r="BQ368" s="1110"/>
      <c r="BR368" s="1111"/>
      <c r="BS368" s="1115">
        <f>IF($BL368="",0,VLOOKUP($BL368,ﾃﾞｰﾀ一覧!$AY$4:$BB$16,3,FALSE))</f>
        <v>0</v>
      </c>
      <c r="BT368" s="1115"/>
      <c r="BU368" s="1115"/>
      <c r="BV368" s="1112" t="str">
        <f>IF($BO368="","",IF($BF368=ﾃﾞｰﾀ一覧!$U$37,"",IF($BF368=ﾃﾞｰﾀ一覧!$U$38,"",IF($BO368=ﾃﾞｰﾀ一覧!$AT$27,ﾃﾞｰﾀ一覧!$AT$27,VLOOKUP($AK368,ﾃﾞｰﾀ一覧!$AH$4:$AR$66,11,FALSE)*IF($BO368=ﾃﾞｰﾀ一覧!$AT$17,($AR368+1)*($AV368+1),IF($BO368=ﾃﾞｰﾀ一覧!$AT$22,IF(COUNTIF($AD368,"*天端*"),ﾃﾞｰﾀ一覧!$AU$43/2,ﾃﾞｰﾀ一覧!$AU$43/3),IF($BO368=ﾃﾞｰﾀ一覧!$AT$20,$AR368*$AV368,IF($BO368=ﾃﾞｰﾀ一覧!$AT$21,$AV368,1))))))))</f>
        <v/>
      </c>
      <c r="BW368" s="1112"/>
      <c r="BX368" s="1112"/>
      <c r="BY368" s="1088" t="str">
        <f>IF($B368="","",IF($AH368="","",IF($CK368=ﾃﾞｰﾀ一覧!$U$53,ﾃﾞｰﾀ一覧!$U$61,IF($AH368=ﾃﾞｰﾀ一覧!$U$21,ﾃﾞｰﾀ一覧!$U$60,IF(OR($AH368=ﾃﾞｰﾀ一覧!$U$19,$AH368=ﾃﾞｰﾀ一覧!$U$20,$AH368=ﾃﾞｰﾀ一覧!$U$23,$AH368=ﾃﾞｰﾀ一覧!$U$22,$AH368=ﾃﾞｰﾀ一覧!$U$18,AH368=ﾃﾞｰﾀ一覧!$U$25),ﾃﾞｰﾀ一覧!$U$59,ﾃﾞｰﾀ一覧!$U$62)))))</f>
        <v/>
      </c>
      <c r="BZ368" s="1089"/>
      <c r="CA368" s="1113"/>
      <c r="CB368" s="1113"/>
      <c r="CC368" s="1113"/>
      <c r="CD368" s="1113"/>
      <c r="CE368" s="1113"/>
      <c r="CF368" s="1113"/>
      <c r="CG368" s="1113"/>
      <c r="CH368" s="1113"/>
      <c r="CI368" s="1114"/>
      <c r="CK368" s="240"/>
      <c r="CM368" s="378" t="str">
        <f t="shared" si="35"/>
        <v/>
      </c>
      <c r="CN368" s="379" t="str">
        <f t="shared" si="36"/>
        <v/>
      </c>
      <c r="CO368" s="379" t="str">
        <f t="shared" si="37"/>
        <v/>
      </c>
      <c r="CP368" s="380" t="str">
        <f t="shared" si="38"/>
        <v/>
      </c>
      <c r="CQ368" s="244"/>
      <c r="CR368" s="1100"/>
      <c r="CS368" s="1101"/>
      <c r="CT368" s="1102"/>
      <c r="CU368" s="1135"/>
      <c r="CV368" s="1136"/>
      <c r="CW368" s="1136"/>
      <c r="CX368" s="1137"/>
      <c r="CY368" s="1138"/>
      <c r="CZ368" s="1139"/>
      <c r="DA368" s="1140"/>
      <c r="DB368" s="1132"/>
      <c r="DC368" s="1133"/>
      <c r="DD368" s="1133"/>
      <c r="DE368" s="1133"/>
      <c r="DF368" s="1133"/>
      <c r="DG368" s="1134"/>
      <c r="DH368" s="580"/>
      <c r="DI368" s="1372"/>
      <c r="DJ368" s="1372"/>
      <c r="DK368" s="581"/>
      <c r="DL368" s="582"/>
      <c r="DM368" s="1372"/>
      <c r="DN368" s="1372"/>
      <c r="DO368" s="581"/>
      <c r="DP368" s="582"/>
      <c r="DQ368" s="1372"/>
      <c r="DR368" s="1372"/>
      <c r="DS368" s="583"/>
      <c r="DT368" s="1124"/>
      <c r="DU368" s="1125"/>
      <c r="DV368" s="1125"/>
      <c r="DW368" s="1124"/>
      <c r="DX368" s="1125"/>
      <c r="DY368" s="1150"/>
      <c r="DZ368" s="1362"/>
      <c r="EA368" s="1363"/>
      <c r="EB368" s="1362"/>
      <c r="EC368" s="1363"/>
      <c r="ED368" s="1362"/>
      <c r="EE368" s="1377"/>
      <c r="EF368" s="1378"/>
      <c r="EG368" s="1379"/>
      <c r="EH368" s="1379"/>
      <c r="EI368" s="1380"/>
      <c r="EJ368" s="1381"/>
      <c r="EK368" s="1381"/>
      <c r="EL368" s="1381"/>
      <c r="EM368" s="1382"/>
      <c r="EN368" s="1382"/>
      <c r="EO368" s="1382"/>
      <c r="EP368" s="1375"/>
      <c r="EQ368" s="1376"/>
      <c r="ER368" s="1113"/>
      <c r="ES368" s="1113"/>
      <c r="ET368" s="1113"/>
      <c r="EU368" s="1113"/>
      <c r="EV368" s="1113"/>
      <c r="EW368" s="1113"/>
      <c r="EX368" s="1113"/>
      <c r="EY368" s="1113"/>
      <c r="EZ368" s="1114"/>
    </row>
    <row r="369" spans="1:156" ht="30" customHeight="1" x14ac:dyDescent="0.2">
      <c r="A369" s="207">
        <f t="shared" si="39"/>
        <v>358</v>
      </c>
      <c r="B369" s="1103"/>
      <c r="C369" s="1104"/>
      <c r="D369" s="1092"/>
      <c r="E369" s="1093"/>
      <c r="F369" s="1094" t="str">
        <f t="shared" si="41"/>
        <v/>
      </c>
      <c r="G369" s="1095"/>
      <c r="H369" s="1095"/>
      <c r="I369" s="1095"/>
      <c r="J369" s="1095"/>
      <c r="K369" s="1095"/>
      <c r="L369" s="1095"/>
      <c r="M369" s="1095"/>
      <c r="N369" s="1095"/>
      <c r="O369" s="1095"/>
      <c r="P369" s="1095"/>
      <c r="Q369" s="1095"/>
      <c r="R369" s="1095"/>
      <c r="S369" s="1095"/>
      <c r="T369" s="1095"/>
      <c r="U369" s="1095"/>
      <c r="V369" s="1095"/>
      <c r="W369" s="1096"/>
      <c r="X369" s="1299">
        <f t="shared" si="40"/>
        <v>0</v>
      </c>
      <c r="Y369" s="1300"/>
      <c r="Z369" s="1301"/>
      <c r="AA369" s="1100"/>
      <c r="AB369" s="1101"/>
      <c r="AC369" s="1102"/>
      <c r="AD369" s="1135"/>
      <c r="AE369" s="1136"/>
      <c r="AF369" s="1136"/>
      <c r="AG369" s="1137"/>
      <c r="AH369" s="1138"/>
      <c r="AI369" s="1139"/>
      <c r="AJ369" s="1140"/>
      <c r="AK369" s="1132"/>
      <c r="AL369" s="1133"/>
      <c r="AM369" s="1133"/>
      <c r="AN369" s="1133"/>
      <c r="AO369" s="1133"/>
      <c r="AP369" s="1134"/>
      <c r="AQ369" s="642" t="str">
        <f>IF(AK369="","",VLOOKUP(AK369,ﾃﾞｰﾀ一覧!$AH$4:$AR$66,2,FALSE))</f>
        <v/>
      </c>
      <c r="AR369" s="1084"/>
      <c r="AS369" s="1084"/>
      <c r="AT369" s="643" t="str">
        <f>IF(AK369="","",VLOOKUP(AK369,ﾃﾞｰﾀ一覧!$AH$4:$AR$66,3,FALSE))</f>
        <v/>
      </c>
      <c r="AU369" s="644" t="str">
        <f>IF(AK369="","",VLOOKUP(AK369,ﾃﾞｰﾀ一覧!$AH$4:$AR$66,5,FALSE))</f>
        <v/>
      </c>
      <c r="AV369" s="1084"/>
      <c r="AW369" s="1084"/>
      <c r="AX369" s="643" t="str">
        <f>IF(AK369="","",VLOOKUP(AK369,ﾃﾞｰﾀ一覧!$AH$4:$AR$66,6,FALSE))</f>
        <v/>
      </c>
      <c r="AY369" s="649" t="str">
        <f>IF(AK369="","",VLOOKUP(AK369,ﾃﾞｰﾀ一覧!$AH$4:$AR$66,8,FALSE))</f>
        <v/>
      </c>
      <c r="AZ369" s="1084"/>
      <c r="BA369" s="1084"/>
      <c r="BB369" s="388" t="str">
        <f>IF(AK369="","",VLOOKUP(AK369,ﾃﾞｰﾀ一覧!$AH$4:$AR$66,9,FALSE))</f>
        <v/>
      </c>
      <c r="BC369" s="1124"/>
      <c r="BD369" s="1125"/>
      <c r="BE369" s="1125"/>
      <c r="BF369" s="1124"/>
      <c r="BG369" s="1125"/>
      <c r="BH369" s="1125"/>
      <c r="BI369" s="1124"/>
      <c r="BJ369" s="1125"/>
      <c r="BK369" s="1150"/>
      <c r="BL369" s="1154"/>
      <c r="BM369" s="1155"/>
      <c r="BN369" s="1156"/>
      <c r="BO369" s="1109" t="str">
        <f>IF($AK369="","",IF($BF369="","",IF($BF369=ﾃﾞｰﾀ一覧!$U$37,"",IF($BF369=ﾃﾞｰﾀ一覧!$U$38,"",IF($AH369=ﾃﾞｰﾀ一覧!$U$25,VLOOKUP($AK369,ﾃﾞｰﾀ一覧!$AH$43:$AR$66,10,FALSE),VLOOKUP($AK369,ﾃﾞｰﾀ一覧!$AH$4:$AR$66,10,FALSE))))))</f>
        <v/>
      </c>
      <c r="BP369" s="1110"/>
      <c r="BQ369" s="1110"/>
      <c r="BR369" s="1111"/>
      <c r="BS369" s="1115">
        <f>IF($BL369="",0,VLOOKUP($BL369,ﾃﾞｰﾀ一覧!$AY$4:$BB$16,3,FALSE))</f>
        <v>0</v>
      </c>
      <c r="BT369" s="1115"/>
      <c r="BU369" s="1115"/>
      <c r="BV369" s="1112" t="str">
        <f>IF($BO369="","",IF($BF369=ﾃﾞｰﾀ一覧!$U$37,"",IF($BF369=ﾃﾞｰﾀ一覧!$U$38,"",IF($BO369=ﾃﾞｰﾀ一覧!$AT$27,ﾃﾞｰﾀ一覧!$AT$27,VLOOKUP($AK369,ﾃﾞｰﾀ一覧!$AH$4:$AR$66,11,FALSE)*IF($BO369=ﾃﾞｰﾀ一覧!$AT$17,($AR369+1)*($AV369+1),IF($BO369=ﾃﾞｰﾀ一覧!$AT$22,IF(COUNTIF($AD369,"*天端*"),ﾃﾞｰﾀ一覧!$AU$43/2,ﾃﾞｰﾀ一覧!$AU$43/3),IF($BO369=ﾃﾞｰﾀ一覧!$AT$20,$AR369*$AV369,IF($BO369=ﾃﾞｰﾀ一覧!$AT$21,$AV369,1))))))))</f>
        <v/>
      </c>
      <c r="BW369" s="1112"/>
      <c r="BX369" s="1112"/>
      <c r="BY369" s="1088" t="str">
        <f>IF($B369="","",IF($AH369="","",IF($CK369=ﾃﾞｰﾀ一覧!$U$53,ﾃﾞｰﾀ一覧!$U$61,IF($AH369=ﾃﾞｰﾀ一覧!$U$21,ﾃﾞｰﾀ一覧!$U$60,IF(OR($AH369=ﾃﾞｰﾀ一覧!$U$19,$AH369=ﾃﾞｰﾀ一覧!$U$20,$AH369=ﾃﾞｰﾀ一覧!$U$23,$AH369=ﾃﾞｰﾀ一覧!$U$22,$AH369=ﾃﾞｰﾀ一覧!$U$18,AH369=ﾃﾞｰﾀ一覧!$U$25),ﾃﾞｰﾀ一覧!$U$59,ﾃﾞｰﾀ一覧!$U$62)))))</f>
        <v/>
      </c>
      <c r="BZ369" s="1089"/>
      <c r="CA369" s="1113"/>
      <c r="CB369" s="1113"/>
      <c r="CC369" s="1113"/>
      <c r="CD369" s="1113"/>
      <c r="CE369" s="1113"/>
      <c r="CF369" s="1113"/>
      <c r="CG369" s="1113"/>
      <c r="CH369" s="1113"/>
      <c r="CI369" s="1114"/>
      <c r="CK369" s="240"/>
      <c r="CM369" s="378" t="str">
        <f t="shared" si="35"/>
        <v/>
      </c>
      <c r="CN369" s="379" t="str">
        <f t="shared" si="36"/>
        <v/>
      </c>
      <c r="CO369" s="379" t="str">
        <f t="shared" si="37"/>
        <v/>
      </c>
      <c r="CP369" s="380" t="str">
        <f t="shared" si="38"/>
        <v/>
      </c>
      <c r="CQ369" s="244"/>
      <c r="CR369" s="1100"/>
      <c r="CS369" s="1101"/>
      <c r="CT369" s="1102"/>
      <c r="CU369" s="1135"/>
      <c r="CV369" s="1136"/>
      <c r="CW369" s="1136"/>
      <c r="CX369" s="1137"/>
      <c r="CY369" s="1138"/>
      <c r="CZ369" s="1139"/>
      <c r="DA369" s="1140"/>
      <c r="DB369" s="1132"/>
      <c r="DC369" s="1133"/>
      <c r="DD369" s="1133"/>
      <c r="DE369" s="1133"/>
      <c r="DF369" s="1133"/>
      <c r="DG369" s="1134"/>
      <c r="DH369" s="580"/>
      <c r="DI369" s="1372"/>
      <c r="DJ369" s="1372"/>
      <c r="DK369" s="581"/>
      <c r="DL369" s="582"/>
      <c r="DM369" s="1372"/>
      <c r="DN369" s="1372"/>
      <c r="DO369" s="581"/>
      <c r="DP369" s="582"/>
      <c r="DQ369" s="1372"/>
      <c r="DR369" s="1372"/>
      <c r="DS369" s="583"/>
      <c r="DT369" s="1124"/>
      <c r="DU369" s="1125"/>
      <c r="DV369" s="1125"/>
      <c r="DW369" s="1124"/>
      <c r="DX369" s="1125"/>
      <c r="DY369" s="1150"/>
      <c r="DZ369" s="1362"/>
      <c r="EA369" s="1363"/>
      <c r="EB369" s="1362"/>
      <c r="EC369" s="1363"/>
      <c r="ED369" s="1362"/>
      <c r="EE369" s="1377"/>
      <c r="EF369" s="1378"/>
      <c r="EG369" s="1379"/>
      <c r="EH369" s="1379"/>
      <c r="EI369" s="1380"/>
      <c r="EJ369" s="1381"/>
      <c r="EK369" s="1381"/>
      <c r="EL369" s="1381"/>
      <c r="EM369" s="1382"/>
      <c r="EN369" s="1382"/>
      <c r="EO369" s="1382"/>
      <c r="EP369" s="1375"/>
      <c r="EQ369" s="1376"/>
      <c r="ER369" s="1113"/>
      <c r="ES369" s="1113"/>
      <c r="ET369" s="1113"/>
      <c r="EU369" s="1113"/>
      <c r="EV369" s="1113"/>
      <c r="EW369" s="1113"/>
      <c r="EX369" s="1113"/>
      <c r="EY369" s="1113"/>
      <c r="EZ369" s="1114"/>
    </row>
    <row r="370" spans="1:156" ht="30" customHeight="1" x14ac:dyDescent="0.2">
      <c r="A370" s="207">
        <f t="shared" si="39"/>
        <v>359</v>
      </c>
      <c r="B370" s="1103"/>
      <c r="C370" s="1104"/>
      <c r="D370" s="1092"/>
      <c r="E370" s="1093"/>
      <c r="F370" s="1094" t="str">
        <f t="shared" si="41"/>
        <v/>
      </c>
      <c r="G370" s="1095"/>
      <c r="H370" s="1095"/>
      <c r="I370" s="1095"/>
      <c r="J370" s="1095"/>
      <c r="K370" s="1095"/>
      <c r="L370" s="1095"/>
      <c r="M370" s="1095"/>
      <c r="N370" s="1095"/>
      <c r="O370" s="1095"/>
      <c r="P370" s="1095"/>
      <c r="Q370" s="1095"/>
      <c r="R370" s="1095"/>
      <c r="S370" s="1095"/>
      <c r="T370" s="1095"/>
      <c r="U370" s="1095"/>
      <c r="V370" s="1095"/>
      <c r="W370" s="1096"/>
      <c r="X370" s="1299">
        <f t="shared" si="40"/>
        <v>0</v>
      </c>
      <c r="Y370" s="1300"/>
      <c r="Z370" s="1301"/>
      <c r="AA370" s="1100"/>
      <c r="AB370" s="1101"/>
      <c r="AC370" s="1102"/>
      <c r="AD370" s="1135"/>
      <c r="AE370" s="1136"/>
      <c r="AF370" s="1136"/>
      <c r="AG370" s="1137"/>
      <c r="AH370" s="1138"/>
      <c r="AI370" s="1139"/>
      <c r="AJ370" s="1140"/>
      <c r="AK370" s="1132"/>
      <c r="AL370" s="1133"/>
      <c r="AM370" s="1133"/>
      <c r="AN370" s="1133"/>
      <c r="AO370" s="1133"/>
      <c r="AP370" s="1134"/>
      <c r="AQ370" s="642" t="str">
        <f>IF(AK370="","",VLOOKUP(AK370,ﾃﾞｰﾀ一覧!$AH$4:$AR$66,2,FALSE))</f>
        <v/>
      </c>
      <c r="AR370" s="1084"/>
      <c r="AS370" s="1084"/>
      <c r="AT370" s="643" t="str">
        <f>IF(AK370="","",VLOOKUP(AK370,ﾃﾞｰﾀ一覧!$AH$4:$AR$66,3,FALSE))</f>
        <v/>
      </c>
      <c r="AU370" s="644" t="str">
        <f>IF(AK370="","",VLOOKUP(AK370,ﾃﾞｰﾀ一覧!$AH$4:$AR$66,5,FALSE))</f>
        <v/>
      </c>
      <c r="AV370" s="1084"/>
      <c r="AW370" s="1084"/>
      <c r="AX370" s="643" t="str">
        <f>IF(AK370="","",VLOOKUP(AK370,ﾃﾞｰﾀ一覧!$AH$4:$AR$66,6,FALSE))</f>
        <v/>
      </c>
      <c r="AY370" s="649" t="str">
        <f>IF(AK370="","",VLOOKUP(AK370,ﾃﾞｰﾀ一覧!$AH$4:$AR$66,8,FALSE))</f>
        <v/>
      </c>
      <c r="AZ370" s="1084"/>
      <c r="BA370" s="1084"/>
      <c r="BB370" s="388" t="str">
        <f>IF(AK370="","",VLOOKUP(AK370,ﾃﾞｰﾀ一覧!$AH$4:$AR$66,9,FALSE))</f>
        <v/>
      </c>
      <c r="BC370" s="1124"/>
      <c r="BD370" s="1125"/>
      <c r="BE370" s="1125"/>
      <c r="BF370" s="1124"/>
      <c r="BG370" s="1125"/>
      <c r="BH370" s="1125"/>
      <c r="BI370" s="1124"/>
      <c r="BJ370" s="1125"/>
      <c r="BK370" s="1150"/>
      <c r="BL370" s="1154"/>
      <c r="BM370" s="1155"/>
      <c r="BN370" s="1156"/>
      <c r="BO370" s="1109" t="str">
        <f>IF($AK370="","",IF($BF370="","",IF($BF370=ﾃﾞｰﾀ一覧!$U$37,"",IF($BF370=ﾃﾞｰﾀ一覧!$U$38,"",IF($AH370=ﾃﾞｰﾀ一覧!$U$25,VLOOKUP($AK370,ﾃﾞｰﾀ一覧!$AH$43:$AR$66,10,FALSE),VLOOKUP($AK370,ﾃﾞｰﾀ一覧!$AH$4:$AR$66,10,FALSE))))))</f>
        <v/>
      </c>
      <c r="BP370" s="1110"/>
      <c r="BQ370" s="1110"/>
      <c r="BR370" s="1111"/>
      <c r="BS370" s="1115">
        <f>IF($BL370="",0,VLOOKUP($BL370,ﾃﾞｰﾀ一覧!$AY$4:$BB$16,3,FALSE))</f>
        <v>0</v>
      </c>
      <c r="BT370" s="1115"/>
      <c r="BU370" s="1115"/>
      <c r="BV370" s="1112" t="str">
        <f>IF($BO370="","",IF($BF370=ﾃﾞｰﾀ一覧!$U$37,"",IF($BF370=ﾃﾞｰﾀ一覧!$U$38,"",IF($BO370=ﾃﾞｰﾀ一覧!$AT$27,ﾃﾞｰﾀ一覧!$AT$27,VLOOKUP($AK370,ﾃﾞｰﾀ一覧!$AH$4:$AR$66,11,FALSE)*IF($BO370=ﾃﾞｰﾀ一覧!$AT$17,($AR370+1)*($AV370+1),IF($BO370=ﾃﾞｰﾀ一覧!$AT$22,IF(COUNTIF($AD370,"*天端*"),ﾃﾞｰﾀ一覧!$AU$43/2,ﾃﾞｰﾀ一覧!$AU$43/3),IF($BO370=ﾃﾞｰﾀ一覧!$AT$20,$AR370*$AV370,IF($BO370=ﾃﾞｰﾀ一覧!$AT$21,$AV370,1))))))))</f>
        <v/>
      </c>
      <c r="BW370" s="1112"/>
      <c r="BX370" s="1112"/>
      <c r="BY370" s="1088" t="str">
        <f>IF($B370="","",IF($AH370="","",IF($CK370=ﾃﾞｰﾀ一覧!$U$53,ﾃﾞｰﾀ一覧!$U$61,IF($AH370=ﾃﾞｰﾀ一覧!$U$21,ﾃﾞｰﾀ一覧!$U$60,IF(OR($AH370=ﾃﾞｰﾀ一覧!$U$19,$AH370=ﾃﾞｰﾀ一覧!$U$20,$AH370=ﾃﾞｰﾀ一覧!$U$23,$AH370=ﾃﾞｰﾀ一覧!$U$22,$AH370=ﾃﾞｰﾀ一覧!$U$18,AH370=ﾃﾞｰﾀ一覧!$U$25),ﾃﾞｰﾀ一覧!$U$59,ﾃﾞｰﾀ一覧!$U$62)))))</f>
        <v/>
      </c>
      <c r="BZ370" s="1089"/>
      <c r="CA370" s="1113"/>
      <c r="CB370" s="1113"/>
      <c r="CC370" s="1113"/>
      <c r="CD370" s="1113"/>
      <c r="CE370" s="1113"/>
      <c r="CF370" s="1113"/>
      <c r="CG370" s="1113"/>
      <c r="CH370" s="1113"/>
      <c r="CI370" s="1114"/>
      <c r="CK370" s="240"/>
      <c r="CM370" s="378" t="str">
        <f t="shared" si="35"/>
        <v/>
      </c>
      <c r="CN370" s="379" t="str">
        <f t="shared" si="36"/>
        <v/>
      </c>
      <c r="CO370" s="379" t="str">
        <f t="shared" si="37"/>
        <v/>
      </c>
      <c r="CP370" s="380" t="str">
        <f t="shared" si="38"/>
        <v/>
      </c>
      <c r="CQ370" s="244"/>
      <c r="CR370" s="1100"/>
      <c r="CS370" s="1101"/>
      <c r="CT370" s="1102"/>
      <c r="CU370" s="1135"/>
      <c r="CV370" s="1136"/>
      <c r="CW370" s="1136"/>
      <c r="CX370" s="1137"/>
      <c r="CY370" s="1138"/>
      <c r="CZ370" s="1139"/>
      <c r="DA370" s="1140"/>
      <c r="DB370" s="1132"/>
      <c r="DC370" s="1133"/>
      <c r="DD370" s="1133"/>
      <c r="DE370" s="1133"/>
      <c r="DF370" s="1133"/>
      <c r="DG370" s="1134"/>
      <c r="DH370" s="580"/>
      <c r="DI370" s="1372"/>
      <c r="DJ370" s="1372"/>
      <c r="DK370" s="581"/>
      <c r="DL370" s="582"/>
      <c r="DM370" s="1372"/>
      <c r="DN370" s="1372"/>
      <c r="DO370" s="581"/>
      <c r="DP370" s="582"/>
      <c r="DQ370" s="1372"/>
      <c r="DR370" s="1372"/>
      <c r="DS370" s="583"/>
      <c r="DT370" s="1124"/>
      <c r="DU370" s="1125"/>
      <c r="DV370" s="1125"/>
      <c r="DW370" s="1124"/>
      <c r="DX370" s="1125"/>
      <c r="DY370" s="1150"/>
      <c r="DZ370" s="1362"/>
      <c r="EA370" s="1363"/>
      <c r="EB370" s="1362"/>
      <c r="EC370" s="1363"/>
      <c r="ED370" s="1362"/>
      <c r="EE370" s="1377"/>
      <c r="EF370" s="1378"/>
      <c r="EG370" s="1379"/>
      <c r="EH370" s="1379"/>
      <c r="EI370" s="1380"/>
      <c r="EJ370" s="1381"/>
      <c r="EK370" s="1381"/>
      <c r="EL370" s="1381"/>
      <c r="EM370" s="1382"/>
      <c r="EN370" s="1382"/>
      <c r="EO370" s="1382"/>
      <c r="EP370" s="1375"/>
      <c r="EQ370" s="1376"/>
      <c r="ER370" s="1113"/>
      <c r="ES370" s="1113"/>
      <c r="ET370" s="1113"/>
      <c r="EU370" s="1113"/>
      <c r="EV370" s="1113"/>
      <c r="EW370" s="1113"/>
      <c r="EX370" s="1113"/>
      <c r="EY370" s="1113"/>
      <c r="EZ370" s="1114"/>
    </row>
    <row r="371" spans="1:156" ht="30" customHeight="1" x14ac:dyDescent="0.2">
      <c r="A371" s="207">
        <f t="shared" si="39"/>
        <v>360</v>
      </c>
      <c r="B371" s="1103"/>
      <c r="C371" s="1104"/>
      <c r="D371" s="1278"/>
      <c r="E371" s="1279"/>
      <c r="F371" s="1094" t="str">
        <f t="shared" si="41"/>
        <v/>
      </c>
      <c r="G371" s="1095"/>
      <c r="H371" s="1095"/>
      <c r="I371" s="1095"/>
      <c r="J371" s="1095"/>
      <c r="K371" s="1095"/>
      <c r="L371" s="1095"/>
      <c r="M371" s="1095"/>
      <c r="N371" s="1095"/>
      <c r="O371" s="1095"/>
      <c r="P371" s="1095"/>
      <c r="Q371" s="1095"/>
      <c r="R371" s="1095"/>
      <c r="S371" s="1095"/>
      <c r="T371" s="1095"/>
      <c r="U371" s="1095"/>
      <c r="V371" s="1095"/>
      <c r="W371" s="1096"/>
      <c r="X371" s="1299">
        <f t="shared" si="40"/>
        <v>0</v>
      </c>
      <c r="Y371" s="1300"/>
      <c r="Z371" s="1301"/>
      <c r="AA371" s="1100"/>
      <c r="AB371" s="1101"/>
      <c r="AC371" s="1102"/>
      <c r="AD371" s="1135"/>
      <c r="AE371" s="1136"/>
      <c r="AF371" s="1136"/>
      <c r="AG371" s="1137"/>
      <c r="AH371" s="1138"/>
      <c r="AI371" s="1139"/>
      <c r="AJ371" s="1140"/>
      <c r="AK371" s="1132"/>
      <c r="AL371" s="1133"/>
      <c r="AM371" s="1133"/>
      <c r="AN371" s="1133"/>
      <c r="AO371" s="1133"/>
      <c r="AP371" s="1134"/>
      <c r="AQ371" s="642" t="str">
        <f>IF(AK371="","",VLOOKUP(AK371,ﾃﾞｰﾀ一覧!$AH$4:$AR$66,2,FALSE))</f>
        <v/>
      </c>
      <c r="AR371" s="1084"/>
      <c r="AS371" s="1084"/>
      <c r="AT371" s="643" t="str">
        <f>IF(AK371="","",VLOOKUP(AK371,ﾃﾞｰﾀ一覧!$AH$4:$AR$66,3,FALSE))</f>
        <v/>
      </c>
      <c r="AU371" s="644" t="str">
        <f>IF(AK371="","",VLOOKUP(AK371,ﾃﾞｰﾀ一覧!$AH$4:$AR$66,5,FALSE))</f>
        <v/>
      </c>
      <c r="AV371" s="1084"/>
      <c r="AW371" s="1084"/>
      <c r="AX371" s="643" t="str">
        <f>IF(AK371="","",VLOOKUP(AK371,ﾃﾞｰﾀ一覧!$AH$4:$AR$66,6,FALSE))</f>
        <v/>
      </c>
      <c r="AY371" s="649" t="str">
        <f>IF(AK371="","",VLOOKUP(AK371,ﾃﾞｰﾀ一覧!$AH$4:$AR$66,8,FALSE))</f>
        <v/>
      </c>
      <c r="AZ371" s="1084"/>
      <c r="BA371" s="1084"/>
      <c r="BB371" s="388" t="str">
        <f>IF(AK371="","",VLOOKUP(AK371,ﾃﾞｰﾀ一覧!$AH$4:$AR$66,9,FALSE))</f>
        <v/>
      </c>
      <c r="BC371" s="1124"/>
      <c r="BD371" s="1125"/>
      <c r="BE371" s="1125"/>
      <c r="BF371" s="1124"/>
      <c r="BG371" s="1125"/>
      <c r="BH371" s="1125"/>
      <c r="BI371" s="1124"/>
      <c r="BJ371" s="1125"/>
      <c r="BK371" s="1150"/>
      <c r="BL371" s="1154"/>
      <c r="BM371" s="1155"/>
      <c r="BN371" s="1156"/>
      <c r="BO371" s="1109" t="str">
        <f>IF($AK371="","",IF($BF371="","",IF($BF371=ﾃﾞｰﾀ一覧!$U$37,"",IF($BF371=ﾃﾞｰﾀ一覧!$U$38,"",IF($AH371=ﾃﾞｰﾀ一覧!$U$25,VLOOKUP($AK371,ﾃﾞｰﾀ一覧!$AH$43:$AR$66,10,FALSE),VLOOKUP($AK371,ﾃﾞｰﾀ一覧!$AH$4:$AR$66,10,FALSE))))))</f>
        <v/>
      </c>
      <c r="BP371" s="1110"/>
      <c r="BQ371" s="1110"/>
      <c r="BR371" s="1111"/>
      <c r="BS371" s="1115">
        <f>IF($BL371="",0,VLOOKUP($BL371,ﾃﾞｰﾀ一覧!$AY$4:$BB$16,3,FALSE))</f>
        <v>0</v>
      </c>
      <c r="BT371" s="1115"/>
      <c r="BU371" s="1115"/>
      <c r="BV371" s="1112" t="str">
        <f>IF($BO371="","",IF($BF371=ﾃﾞｰﾀ一覧!$U$37,"",IF($BF371=ﾃﾞｰﾀ一覧!$U$38,"",IF($BO371=ﾃﾞｰﾀ一覧!$AT$27,ﾃﾞｰﾀ一覧!$AT$27,VLOOKUP($AK371,ﾃﾞｰﾀ一覧!$AH$4:$AR$66,11,FALSE)*IF($BO371=ﾃﾞｰﾀ一覧!$AT$17,($AR371+1)*($AV371+1),IF($BO371=ﾃﾞｰﾀ一覧!$AT$22,IF(COUNTIF($AD371,"*天端*"),ﾃﾞｰﾀ一覧!$AU$43/2,ﾃﾞｰﾀ一覧!$AU$43/3),IF($BO371=ﾃﾞｰﾀ一覧!$AT$20,$AR371*$AV371,IF($BO371=ﾃﾞｰﾀ一覧!$AT$21,$AV371,1))))))))</f>
        <v/>
      </c>
      <c r="BW371" s="1112"/>
      <c r="BX371" s="1112"/>
      <c r="BY371" s="1088" t="str">
        <f>IF($B371="","",IF($AH371="","",IF($CK371=ﾃﾞｰﾀ一覧!$U$53,ﾃﾞｰﾀ一覧!$U$61,IF($AH371=ﾃﾞｰﾀ一覧!$U$21,ﾃﾞｰﾀ一覧!$U$60,IF(OR($AH371=ﾃﾞｰﾀ一覧!$U$19,$AH371=ﾃﾞｰﾀ一覧!$U$20,$AH371=ﾃﾞｰﾀ一覧!$U$23,$AH371=ﾃﾞｰﾀ一覧!$U$22,$AH371=ﾃﾞｰﾀ一覧!$U$18,AH371=ﾃﾞｰﾀ一覧!$U$25),ﾃﾞｰﾀ一覧!$U$59,ﾃﾞｰﾀ一覧!$U$62)))))</f>
        <v/>
      </c>
      <c r="BZ371" s="1089"/>
      <c r="CA371" s="1113"/>
      <c r="CB371" s="1113"/>
      <c r="CC371" s="1113"/>
      <c r="CD371" s="1113"/>
      <c r="CE371" s="1113"/>
      <c r="CF371" s="1113"/>
      <c r="CG371" s="1113"/>
      <c r="CH371" s="1113"/>
      <c r="CI371" s="1114"/>
      <c r="CK371" s="240"/>
      <c r="CM371" s="378" t="str">
        <f t="shared" si="35"/>
        <v/>
      </c>
      <c r="CN371" s="379" t="str">
        <f t="shared" si="36"/>
        <v/>
      </c>
      <c r="CO371" s="379" t="str">
        <f t="shared" si="37"/>
        <v/>
      </c>
      <c r="CP371" s="380" t="str">
        <f t="shared" si="38"/>
        <v/>
      </c>
      <c r="CQ371" s="244"/>
      <c r="CR371" s="1100"/>
      <c r="CS371" s="1101"/>
      <c r="CT371" s="1102"/>
      <c r="CU371" s="1135"/>
      <c r="CV371" s="1136"/>
      <c r="CW371" s="1136"/>
      <c r="CX371" s="1137"/>
      <c r="CY371" s="1138"/>
      <c r="CZ371" s="1139"/>
      <c r="DA371" s="1140"/>
      <c r="DB371" s="1132"/>
      <c r="DC371" s="1133"/>
      <c r="DD371" s="1133"/>
      <c r="DE371" s="1133"/>
      <c r="DF371" s="1133"/>
      <c r="DG371" s="1134"/>
      <c r="DH371" s="580"/>
      <c r="DI371" s="1372"/>
      <c r="DJ371" s="1372"/>
      <c r="DK371" s="581"/>
      <c r="DL371" s="582"/>
      <c r="DM371" s="1372"/>
      <c r="DN371" s="1372"/>
      <c r="DO371" s="581"/>
      <c r="DP371" s="582"/>
      <c r="DQ371" s="1372"/>
      <c r="DR371" s="1372"/>
      <c r="DS371" s="583"/>
      <c r="DT371" s="1124"/>
      <c r="DU371" s="1125"/>
      <c r="DV371" s="1125"/>
      <c r="DW371" s="1124"/>
      <c r="DX371" s="1125"/>
      <c r="DY371" s="1150"/>
      <c r="DZ371" s="1362"/>
      <c r="EA371" s="1363"/>
      <c r="EB371" s="1362"/>
      <c r="EC371" s="1363"/>
      <c r="ED371" s="1362"/>
      <c r="EE371" s="1377"/>
      <c r="EF371" s="1378"/>
      <c r="EG371" s="1379"/>
      <c r="EH371" s="1379"/>
      <c r="EI371" s="1380"/>
      <c r="EJ371" s="1381"/>
      <c r="EK371" s="1381"/>
      <c r="EL371" s="1381"/>
      <c r="EM371" s="1382"/>
      <c r="EN371" s="1382"/>
      <c r="EO371" s="1382"/>
      <c r="EP371" s="1375"/>
      <c r="EQ371" s="1376"/>
      <c r="ER371" s="1113"/>
      <c r="ES371" s="1113"/>
      <c r="ET371" s="1113"/>
      <c r="EU371" s="1113"/>
      <c r="EV371" s="1113"/>
      <c r="EW371" s="1113"/>
      <c r="EX371" s="1113"/>
      <c r="EY371" s="1113"/>
      <c r="EZ371" s="1114"/>
    </row>
    <row r="372" spans="1:156" ht="30" customHeight="1" x14ac:dyDescent="0.2">
      <c r="A372" s="207">
        <f t="shared" si="39"/>
        <v>361</v>
      </c>
      <c r="B372" s="1103"/>
      <c r="C372" s="1104"/>
      <c r="D372" s="1092"/>
      <c r="E372" s="1093"/>
      <c r="F372" s="1094" t="str">
        <f t="shared" si="41"/>
        <v/>
      </c>
      <c r="G372" s="1095"/>
      <c r="H372" s="1095"/>
      <c r="I372" s="1095"/>
      <c r="J372" s="1095"/>
      <c r="K372" s="1095"/>
      <c r="L372" s="1095"/>
      <c r="M372" s="1095"/>
      <c r="N372" s="1095"/>
      <c r="O372" s="1095"/>
      <c r="P372" s="1095"/>
      <c r="Q372" s="1095"/>
      <c r="R372" s="1095"/>
      <c r="S372" s="1095"/>
      <c r="T372" s="1095"/>
      <c r="U372" s="1095"/>
      <c r="V372" s="1095"/>
      <c r="W372" s="1096"/>
      <c r="X372" s="1299">
        <f t="shared" si="40"/>
        <v>0</v>
      </c>
      <c r="Y372" s="1300"/>
      <c r="Z372" s="1301"/>
      <c r="AA372" s="1100"/>
      <c r="AB372" s="1101"/>
      <c r="AC372" s="1102"/>
      <c r="AD372" s="1135"/>
      <c r="AE372" s="1136"/>
      <c r="AF372" s="1136"/>
      <c r="AG372" s="1137"/>
      <c r="AH372" s="1138"/>
      <c r="AI372" s="1139"/>
      <c r="AJ372" s="1140"/>
      <c r="AK372" s="1132"/>
      <c r="AL372" s="1133"/>
      <c r="AM372" s="1133"/>
      <c r="AN372" s="1133"/>
      <c r="AO372" s="1133"/>
      <c r="AP372" s="1134"/>
      <c r="AQ372" s="642" t="str">
        <f>IF(AK372="","",VLOOKUP(AK372,ﾃﾞｰﾀ一覧!$AH$4:$AR$66,2,FALSE))</f>
        <v/>
      </c>
      <c r="AR372" s="1084"/>
      <c r="AS372" s="1084"/>
      <c r="AT372" s="643" t="str">
        <f>IF(AK372="","",VLOOKUP(AK372,ﾃﾞｰﾀ一覧!$AH$4:$AR$66,3,FALSE))</f>
        <v/>
      </c>
      <c r="AU372" s="644" t="str">
        <f>IF(AK372="","",VLOOKUP(AK372,ﾃﾞｰﾀ一覧!$AH$4:$AR$66,5,FALSE))</f>
        <v/>
      </c>
      <c r="AV372" s="1084"/>
      <c r="AW372" s="1084"/>
      <c r="AX372" s="643" t="str">
        <f>IF(AK372="","",VLOOKUP(AK372,ﾃﾞｰﾀ一覧!$AH$4:$AR$66,6,FALSE))</f>
        <v/>
      </c>
      <c r="AY372" s="649" t="str">
        <f>IF(AK372="","",VLOOKUP(AK372,ﾃﾞｰﾀ一覧!$AH$4:$AR$66,8,FALSE))</f>
        <v/>
      </c>
      <c r="AZ372" s="1084"/>
      <c r="BA372" s="1084"/>
      <c r="BB372" s="388" t="str">
        <f>IF(AK372="","",VLOOKUP(AK372,ﾃﾞｰﾀ一覧!$AH$4:$AR$66,9,FALSE))</f>
        <v/>
      </c>
      <c r="BC372" s="1124"/>
      <c r="BD372" s="1125"/>
      <c r="BE372" s="1125"/>
      <c r="BF372" s="1124"/>
      <c r="BG372" s="1125"/>
      <c r="BH372" s="1125"/>
      <c r="BI372" s="1124"/>
      <c r="BJ372" s="1125"/>
      <c r="BK372" s="1150"/>
      <c r="BL372" s="1154"/>
      <c r="BM372" s="1155"/>
      <c r="BN372" s="1156"/>
      <c r="BO372" s="1109" t="str">
        <f>IF($AK372="","",IF($BF372="","",IF($BF372=ﾃﾞｰﾀ一覧!$U$37,"",IF($BF372=ﾃﾞｰﾀ一覧!$U$38,"",IF($AH372=ﾃﾞｰﾀ一覧!$U$25,VLOOKUP($AK372,ﾃﾞｰﾀ一覧!$AH$43:$AR$66,10,FALSE),VLOOKUP($AK372,ﾃﾞｰﾀ一覧!$AH$4:$AR$66,10,FALSE))))))</f>
        <v/>
      </c>
      <c r="BP372" s="1110"/>
      <c r="BQ372" s="1110"/>
      <c r="BR372" s="1111"/>
      <c r="BS372" s="1115">
        <f>IF($BL372="",0,VLOOKUP($BL372,ﾃﾞｰﾀ一覧!$AY$4:$BB$16,3,FALSE))</f>
        <v>0</v>
      </c>
      <c r="BT372" s="1115"/>
      <c r="BU372" s="1115"/>
      <c r="BV372" s="1112" t="str">
        <f>IF($BO372="","",IF($BF372=ﾃﾞｰﾀ一覧!$U$37,"",IF($BF372=ﾃﾞｰﾀ一覧!$U$38,"",IF($BO372=ﾃﾞｰﾀ一覧!$AT$27,ﾃﾞｰﾀ一覧!$AT$27,VLOOKUP($AK372,ﾃﾞｰﾀ一覧!$AH$4:$AR$66,11,FALSE)*IF($BO372=ﾃﾞｰﾀ一覧!$AT$17,($AR372+1)*($AV372+1),IF($BO372=ﾃﾞｰﾀ一覧!$AT$22,IF(COUNTIF($AD372,"*天端*"),ﾃﾞｰﾀ一覧!$AU$43/2,ﾃﾞｰﾀ一覧!$AU$43/3),IF($BO372=ﾃﾞｰﾀ一覧!$AT$20,$AR372*$AV372,IF($BO372=ﾃﾞｰﾀ一覧!$AT$21,$AV372,1))))))))</f>
        <v/>
      </c>
      <c r="BW372" s="1112"/>
      <c r="BX372" s="1112"/>
      <c r="BY372" s="1088" t="str">
        <f>IF($B372="","",IF($AH372="","",IF($CK372=ﾃﾞｰﾀ一覧!$U$53,ﾃﾞｰﾀ一覧!$U$61,IF($AH372=ﾃﾞｰﾀ一覧!$U$21,ﾃﾞｰﾀ一覧!$U$60,IF(OR($AH372=ﾃﾞｰﾀ一覧!$U$19,$AH372=ﾃﾞｰﾀ一覧!$U$20,$AH372=ﾃﾞｰﾀ一覧!$U$23,$AH372=ﾃﾞｰﾀ一覧!$U$22,$AH372=ﾃﾞｰﾀ一覧!$U$18,AH372=ﾃﾞｰﾀ一覧!$U$25),ﾃﾞｰﾀ一覧!$U$59,ﾃﾞｰﾀ一覧!$U$62)))))</f>
        <v/>
      </c>
      <c r="BZ372" s="1089"/>
      <c r="CA372" s="1113"/>
      <c r="CB372" s="1113"/>
      <c r="CC372" s="1113"/>
      <c r="CD372" s="1113"/>
      <c r="CE372" s="1113"/>
      <c r="CF372" s="1113"/>
      <c r="CG372" s="1113"/>
      <c r="CH372" s="1113"/>
      <c r="CI372" s="1114"/>
      <c r="CK372" s="240"/>
      <c r="CM372" s="378" t="str">
        <f t="shared" si="35"/>
        <v/>
      </c>
      <c r="CN372" s="379" t="str">
        <f t="shared" si="36"/>
        <v/>
      </c>
      <c r="CO372" s="379" t="str">
        <f t="shared" si="37"/>
        <v/>
      </c>
      <c r="CP372" s="380" t="str">
        <f t="shared" si="38"/>
        <v/>
      </c>
      <c r="CQ372" s="244"/>
      <c r="CR372" s="1100"/>
      <c r="CS372" s="1101"/>
      <c r="CT372" s="1102"/>
      <c r="CU372" s="1135"/>
      <c r="CV372" s="1136"/>
      <c r="CW372" s="1136"/>
      <c r="CX372" s="1137"/>
      <c r="CY372" s="1138"/>
      <c r="CZ372" s="1139"/>
      <c r="DA372" s="1140"/>
      <c r="DB372" s="1132"/>
      <c r="DC372" s="1133"/>
      <c r="DD372" s="1133"/>
      <c r="DE372" s="1133"/>
      <c r="DF372" s="1133"/>
      <c r="DG372" s="1134"/>
      <c r="DH372" s="580"/>
      <c r="DI372" s="1372"/>
      <c r="DJ372" s="1372"/>
      <c r="DK372" s="581"/>
      <c r="DL372" s="582"/>
      <c r="DM372" s="1372"/>
      <c r="DN372" s="1372"/>
      <c r="DO372" s="581"/>
      <c r="DP372" s="582"/>
      <c r="DQ372" s="1372"/>
      <c r="DR372" s="1372"/>
      <c r="DS372" s="583"/>
      <c r="DT372" s="1124"/>
      <c r="DU372" s="1125"/>
      <c r="DV372" s="1125"/>
      <c r="DW372" s="1124"/>
      <c r="DX372" s="1125"/>
      <c r="DY372" s="1150"/>
      <c r="DZ372" s="1362"/>
      <c r="EA372" s="1363"/>
      <c r="EB372" s="1362"/>
      <c r="EC372" s="1363"/>
      <c r="ED372" s="1362"/>
      <c r="EE372" s="1377"/>
      <c r="EF372" s="1378"/>
      <c r="EG372" s="1379"/>
      <c r="EH372" s="1379"/>
      <c r="EI372" s="1380"/>
      <c r="EJ372" s="1381"/>
      <c r="EK372" s="1381"/>
      <c r="EL372" s="1381"/>
      <c r="EM372" s="1382"/>
      <c r="EN372" s="1382"/>
      <c r="EO372" s="1382"/>
      <c r="EP372" s="1375"/>
      <c r="EQ372" s="1376"/>
      <c r="ER372" s="1113"/>
      <c r="ES372" s="1113"/>
      <c r="ET372" s="1113"/>
      <c r="EU372" s="1113"/>
      <c r="EV372" s="1113"/>
      <c r="EW372" s="1113"/>
      <c r="EX372" s="1113"/>
      <c r="EY372" s="1113"/>
      <c r="EZ372" s="1114"/>
    </row>
    <row r="373" spans="1:156" ht="30" customHeight="1" x14ac:dyDescent="0.2">
      <c r="A373" s="207">
        <f t="shared" si="39"/>
        <v>362</v>
      </c>
      <c r="B373" s="1103"/>
      <c r="C373" s="1104"/>
      <c r="D373" s="1278"/>
      <c r="E373" s="1279"/>
      <c r="F373" s="1094" t="str">
        <f t="shared" si="41"/>
        <v/>
      </c>
      <c r="G373" s="1095"/>
      <c r="H373" s="1095"/>
      <c r="I373" s="1095"/>
      <c r="J373" s="1095"/>
      <c r="K373" s="1095"/>
      <c r="L373" s="1095"/>
      <c r="M373" s="1095"/>
      <c r="N373" s="1095"/>
      <c r="O373" s="1095"/>
      <c r="P373" s="1095"/>
      <c r="Q373" s="1095"/>
      <c r="R373" s="1095"/>
      <c r="S373" s="1095"/>
      <c r="T373" s="1095"/>
      <c r="U373" s="1095"/>
      <c r="V373" s="1095"/>
      <c r="W373" s="1096"/>
      <c r="X373" s="1299">
        <f t="shared" si="40"/>
        <v>0</v>
      </c>
      <c r="Y373" s="1300"/>
      <c r="Z373" s="1301"/>
      <c r="AA373" s="1100"/>
      <c r="AB373" s="1101"/>
      <c r="AC373" s="1102"/>
      <c r="AD373" s="1135"/>
      <c r="AE373" s="1136"/>
      <c r="AF373" s="1136"/>
      <c r="AG373" s="1137"/>
      <c r="AH373" s="1138"/>
      <c r="AI373" s="1139"/>
      <c r="AJ373" s="1140"/>
      <c r="AK373" s="1132"/>
      <c r="AL373" s="1133"/>
      <c r="AM373" s="1133"/>
      <c r="AN373" s="1133"/>
      <c r="AO373" s="1133"/>
      <c r="AP373" s="1134"/>
      <c r="AQ373" s="642" t="str">
        <f>IF(AK373="","",VLOOKUP(AK373,ﾃﾞｰﾀ一覧!$AH$4:$AR$66,2,FALSE))</f>
        <v/>
      </c>
      <c r="AR373" s="1084"/>
      <c r="AS373" s="1084"/>
      <c r="AT373" s="643" t="str">
        <f>IF(AK373="","",VLOOKUP(AK373,ﾃﾞｰﾀ一覧!$AH$4:$AR$66,3,FALSE))</f>
        <v/>
      </c>
      <c r="AU373" s="644" t="str">
        <f>IF(AK373="","",VLOOKUP(AK373,ﾃﾞｰﾀ一覧!$AH$4:$AR$66,5,FALSE))</f>
        <v/>
      </c>
      <c r="AV373" s="1084"/>
      <c r="AW373" s="1084"/>
      <c r="AX373" s="643" t="str">
        <f>IF(AK373="","",VLOOKUP(AK373,ﾃﾞｰﾀ一覧!$AH$4:$AR$66,6,FALSE))</f>
        <v/>
      </c>
      <c r="AY373" s="649" t="str">
        <f>IF(AK373="","",VLOOKUP(AK373,ﾃﾞｰﾀ一覧!$AH$4:$AR$66,8,FALSE))</f>
        <v/>
      </c>
      <c r="AZ373" s="1084"/>
      <c r="BA373" s="1084"/>
      <c r="BB373" s="388" t="str">
        <f>IF(AK373="","",VLOOKUP(AK373,ﾃﾞｰﾀ一覧!$AH$4:$AR$66,9,FALSE))</f>
        <v/>
      </c>
      <c r="BC373" s="1124"/>
      <c r="BD373" s="1125"/>
      <c r="BE373" s="1125"/>
      <c r="BF373" s="1124"/>
      <c r="BG373" s="1125"/>
      <c r="BH373" s="1125"/>
      <c r="BI373" s="1124"/>
      <c r="BJ373" s="1125"/>
      <c r="BK373" s="1150"/>
      <c r="BL373" s="1154"/>
      <c r="BM373" s="1155"/>
      <c r="BN373" s="1156"/>
      <c r="BO373" s="1109" t="str">
        <f>IF($AK373="","",IF($BF373="","",IF($BF373=ﾃﾞｰﾀ一覧!$U$37,"",IF($BF373=ﾃﾞｰﾀ一覧!$U$38,"",IF($AH373=ﾃﾞｰﾀ一覧!$U$25,VLOOKUP($AK373,ﾃﾞｰﾀ一覧!$AH$43:$AR$66,10,FALSE),VLOOKUP($AK373,ﾃﾞｰﾀ一覧!$AH$4:$AR$66,10,FALSE))))))</f>
        <v/>
      </c>
      <c r="BP373" s="1110"/>
      <c r="BQ373" s="1110"/>
      <c r="BR373" s="1111"/>
      <c r="BS373" s="1115">
        <f>IF($BL373="",0,VLOOKUP($BL373,ﾃﾞｰﾀ一覧!$AY$4:$BB$16,3,FALSE))</f>
        <v>0</v>
      </c>
      <c r="BT373" s="1115"/>
      <c r="BU373" s="1115"/>
      <c r="BV373" s="1112" t="str">
        <f>IF($BO373="","",IF($BF373=ﾃﾞｰﾀ一覧!$U$37,"",IF($BF373=ﾃﾞｰﾀ一覧!$U$38,"",IF($BO373=ﾃﾞｰﾀ一覧!$AT$27,ﾃﾞｰﾀ一覧!$AT$27,VLOOKUP($AK373,ﾃﾞｰﾀ一覧!$AH$4:$AR$66,11,FALSE)*IF($BO373=ﾃﾞｰﾀ一覧!$AT$17,($AR373+1)*($AV373+1),IF($BO373=ﾃﾞｰﾀ一覧!$AT$22,IF(COUNTIF($AD373,"*天端*"),ﾃﾞｰﾀ一覧!$AU$43/2,ﾃﾞｰﾀ一覧!$AU$43/3),IF($BO373=ﾃﾞｰﾀ一覧!$AT$20,$AR373*$AV373,IF($BO373=ﾃﾞｰﾀ一覧!$AT$21,$AV373,1))))))))</f>
        <v/>
      </c>
      <c r="BW373" s="1112"/>
      <c r="BX373" s="1112"/>
      <c r="BY373" s="1088" t="str">
        <f>IF($B373="","",IF($AH373="","",IF($CK373=ﾃﾞｰﾀ一覧!$U$53,ﾃﾞｰﾀ一覧!$U$61,IF($AH373=ﾃﾞｰﾀ一覧!$U$21,ﾃﾞｰﾀ一覧!$U$60,IF(OR($AH373=ﾃﾞｰﾀ一覧!$U$19,$AH373=ﾃﾞｰﾀ一覧!$U$20,$AH373=ﾃﾞｰﾀ一覧!$U$23,$AH373=ﾃﾞｰﾀ一覧!$U$22,$AH373=ﾃﾞｰﾀ一覧!$U$18,AH373=ﾃﾞｰﾀ一覧!$U$25),ﾃﾞｰﾀ一覧!$U$59,ﾃﾞｰﾀ一覧!$U$62)))))</f>
        <v/>
      </c>
      <c r="BZ373" s="1089"/>
      <c r="CA373" s="1113"/>
      <c r="CB373" s="1113"/>
      <c r="CC373" s="1113"/>
      <c r="CD373" s="1113"/>
      <c r="CE373" s="1113"/>
      <c r="CF373" s="1113"/>
      <c r="CG373" s="1113"/>
      <c r="CH373" s="1113"/>
      <c r="CI373" s="1114"/>
      <c r="CK373" s="240"/>
      <c r="CM373" s="378" t="str">
        <f t="shared" si="35"/>
        <v/>
      </c>
      <c r="CN373" s="379" t="str">
        <f t="shared" si="36"/>
        <v/>
      </c>
      <c r="CO373" s="379" t="str">
        <f t="shared" si="37"/>
        <v/>
      </c>
      <c r="CP373" s="380" t="str">
        <f t="shared" si="38"/>
        <v/>
      </c>
      <c r="CQ373" s="244"/>
      <c r="CR373" s="1100"/>
      <c r="CS373" s="1101"/>
      <c r="CT373" s="1102"/>
      <c r="CU373" s="1135"/>
      <c r="CV373" s="1136"/>
      <c r="CW373" s="1136"/>
      <c r="CX373" s="1137"/>
      <c r="CY373" s="1138"/>
      <c r="CZ373" s="1139"/>
      <c r="DA373" s="1140"/>
      <c r="DB373" s="1132"/>
      <c r="DC373" s="1133"/>
      <c r="DD373" s="1133"/>
      <c r="DE373" s="1133"/>
      <c r="DF373" s="1133"/>
      <c r="DG373" s="1134"/>
      <c r="DH373" s="580"/>
      <c r="DI373" s="1372"/>
      <c r="DJ373" s="1372"/>
      <c r="DK373" s="581"/>
      <c r="DL373" s="582"/>
      <c r="DM373" s="1372"/>
      <c r="DN373" s="1372"/>
      <c r="DO373" s="581"/>
      <c r="DP373" s="582"/>
      <c r="DQ373" s="1372"/>
      <c r="DR373" s="1372"/>
      <c r="DS373" s="583"/>
      <c r="DT373" s="1124"/>
      <c r="DU373" s="1125"/>
      <c r="DV373" s="1125"/>
      <c r="DW373" s="1124"/>
      <c r="DX373" s="1125"/>
      <c r="DY373" s="1150"/>
      <c r="DZ373" s="1362"/>
      <c r="EA373" s="1363"/>
      <c r="EB373" s="1362"/>
      <c r="EC373" s="1363"/>
      <c r="ED373" s="1362"/>
      <c r="EE373" s="1377"/>
      <c r="EF373" s="1378"/>
      <c r="EG373" s="1379"/>
      <c r="EH373" s="1379"/>
      <c r="EI373" s="1380"/>
      <c r="EJ373" s="1381"/>
      <c r="EK373" s="1381"/>
      <c r="EL373" s="1381"/>
      <c r="EM373" s="1382"/>
      <c r="EN373" s="1382"/>
      <c r="EO373" s="1382"/>
      <c r="EP373" s="1375"/>
      <c r="EQ373" s="1376"/>
      <c r="ER373" s="1113"/>
      <c r="ES373" s="1113"/>
      <c r="ET373" s="1113"/>
      <c r="EU373" s="1113"/>
      <c r="EV373" s="1113"/>
      <c r="EW373" s="1113"/>
      <c r="EX373" s="1113"/>
      <c r="EY373" s="1113"/>
      <c r="EZ373" s="1114"/>
    </row>
    <row r="374" spans="1:156" ht="30" customHeight="1" x14ac:dyDescent="0.2">
      <c r="A374" s="207">
        <f t="shared" si="39"/>
        <v>363</v>
      </c>
      <c r="B374" s="1103"/>
      <c r="C374" s="1104"/>
      <c r="D374" s="1092"/>
      <c r="E374" s="1093"/>
      <c r="F374" s="1094" t="str">
        <f t="shared" si="41"/>
        <v/>
      </c>
      <c r="G374" s="1095"/>
      <c r="H374" s="1095"/>
      <c r="I374" s="1095"/>
      <c r="J374" s="1095"/>
      <c r="K374" s="1095"/>
      <c r="L374" s="1095"/>
      <c r="M374" s="1095"/>
      <c r="N374" s="1095"/>
      <c r="O374" s="1095"/>
      <c r="P374" s="1095"/>
      <c r="Q374" s="1095"/>
      <c r="R374" s="1095"/>
      <c r="S374" s="1095"/>
      <c r="T374" s="1095"/>
      <c r="U374" s="1095"/>
      <c r="V374" s="1095"/>
      <c r="W374" s="1096"/>
      <c r="X374" s="1299">
        <f t="shared" si="40"/>
        <v>0</v>
      </c>
      <c r="Y374" s="1300"/>
      <c r="Z374" s="1301"/>
      <c r="AA374" s="1100"/>
      <c r="AB374" s="1101"/>
      <c r="AC374" s="1102"/>
      <c r="AD374" s="1135"/>
      <c r="AE374" s="1136"/>
      <c r="AF374" s="1136"/>
      <c r="AG374" s="1137"/>
      <c r="AH374" s="1138"/>
      <c r="AI374" s="1139"/>
      <c r="AJ374" s="1140"/>
      <c r="AK374" s="1132"/>
      <c r="AL374" s="1133"/>
      <c r="AM374" s="1133"/>
      <c r="AN374" s="1133"/>
      <c r="AO374" s="1133"/>
      <c r="AP374" s="1134"/>
      <c r="AQ374" s="642" t="str">
        <f>IF(AK374="","",VLOOKUP(AK374,ﾃﾞｰﾀ一覧!$AH$4:$AR$66,2,FALSE))</f>
        <v/>
      </c>
      <c r="AR374" s="1084"/>
      <c r="AS374" s="1084"/>
      <c r="AT374" s="643" t="str">
        <f>IF(AK374="","",VLOOKUP(AK374,ﾃﾞｰﾀ一覧!$AH$4:$AR$66,3,FALSE))</f>
        <v/>
      </c>
      <c r="AU374" s="644" t="str">
        <f>IF(AK374="","",VLOOKUP(AK374,ﾃﾞｰﾀ一覧!$AH$4:$AR$66,5,FALSE))</f>
        <v/>
      </c>
      <c r="AV374" s="1084"/>
      <c r="AW374" s="1084"/>
      <c r="AX374" s="643" t="str">
        <f>IF(AK374="","",VLOOKUP(AK374,ﾃﾞｰﾀ一覧!$AH$4:$AR$66,6,FALSE))</f>
        <v/>
      </c>
      <c r="AY374" s="649" t="str">
        <f>IF(AK374="","",VLOOKUP(AK374,ﾃﾞｰﾀ一覧!$AH$4:$AR$66,8,FALSE))</f>
        <v/>
      </c>
      <c r="AZ374" s="1084"/>
      <c r="BA374" s="1084"/>
      <c r="BB374" s="388" t="str">
        <f>IF(AK374="","",VLOOKUP(AK374,ﾃﾞｰﾀ一覧!$AH$4:$AR$66,9,FALSE))</f>
        <v/>
      </c>
      <c r="BC374" s="1124"/>
      <c r="BD374" s="1125"/>
      <c r="BE374" s="1125"/>
      <c r="BF374" s="1124"/>
      <c r="BG374" s="1125"/>
      <c r="BH374" s="1125"/>
      <c r="BI374" s="1124"/>
      <c r="BJ374" s="1125"/>
      <c r="BK374" s="1150"/>
      <c r="BL374" s="1154"/>
      <c r="BM374" s="1155"/>
      <c r="BN374" s="1156"/>
      <c r="BO374" s="1109" t="str">
        <f>IF($AK374="","",IF($BF374="","",IF($BF374=ﾃﾞｰﾀ一覧!$U$37,"",IF($BF374=ﾃﾞｰﾀ一覧!$U$38,"",IF($AH374=ﾃﾞｰﾀ一覧!$U$25,VLOOKUP($AK374,ﾃﾞｰﾀ一覧!$AH$43:$AR$66,10,FALSE),VLOOKUP($AK374,ﾃﾞｰﾀ一覧!$AH$4:$AR$66,10,FALSE))))))</f>
        <v/>
      </c>
      <c r="BP374" s="1110"/>
      <c r="BQ374" s="1110"/>
      <c r="BR374" s="1111"/>
      <c r="BS374" s="1115">
        <f>IF($BL374="",0,VLOOKUP($BL374,ﾃﾞｰﾀ一覧!$AY$4:$BB$16,3,FALSE))</f>
        <v>0</v>
      </c>
      <c r="BT374" s="1115"/>
      <c r="BU374" s="1115"/>
      <c r="BV374" s="1112" t="str">
        <f>IF($BO374="","",IF($BF374=ﾃﾞｰﾀ一覧!$U$37,"",IF($BF374=ﾃﾞｰﾀ一覧!$U$38,"",IF($BO374=ﾃﾞｰﾀ一覧!$AT$27,ﾃﾞｰﾀ一覧!$AT$27,VLOOKUP($AK374,ﾃﾞｰﾀ一覧!$AH$4:$AR$66,11,FALSE)*IF($BO374=ﾃﾞｰﾀ一覧!$AT$17,($AR374+1)*($AV374+1),IF($BO374=ﾃﾞｰﾀ一覧!$AT$22,IF(COUNTIF($AD374,"*天端*"),ﾃﾞｰﾀ一覧!$AU$43/2,ﾃﾞｰﾀ一覧!$AU$43/3),IF($BO374=ﾃﾞｰﾀ一覧!$AT$20,$AR374*$AV374,IF($BO374=ﾃﾞｰﾀ一覧!$AT$21,$AV374,1))))))))</f>
        <v/>
      </c>
      <c r="BW374" s="1112"/>
      <c r="BX374" s="1112"/>
      <c r="BY374" s="1088" t="str">
        <f>IF($B374="","",IF($AH374="","",IF($CK374=ﾃﾞｰﾀ一覧!$U$53,ﾃﾞｰﾀ一覧!$U$61,IF($AH374=ﾃﾞｰﾀ一覧!$U$21,ﾃﾞｰﾀ一覧!$U$60,IF(OR($AH374=ﾃﾞｰﾀ一覧!$U$19,$AH374=ﾃﾞｰﾀ一覧!$U$20,$AH374=ﾃﾞｰﾀ一覧!$U$23,$AH374=ﾃﾞｰﾀ一覧!$U$22,$AH374=ﾃﾞｰﾀ一覧!$U$18,AH374=ﾃﾞｰﾀ一覧!$U$25),ﾃﾞｰﾀ一覧!$U$59,ﾃﾞｰﾀ一覧!$U$62)))))</f>
        <v/>
      </c>
      <c r="BZ374" s="1089"/>
      <c r="CA374" s="1113"/>
      <c r="CB374" s="1113"/>
      <c r="CC374" s="1113"/>
      <c r="CD374" s="1113"/>
      <c r="CE374" s="1113"/>
      <c r="CF374" s="1113"/>
      <c r="CG374" s="1113"/>
      <c r="CH374" s="1113"/>
      <c r="CI374" s="1114"/>
      <c r="CK374" s="240"/>
      <c r="CM374" s="378" t="str">
        <f t="shared" si="35"/>
        <v/>
      </c>
      <c r="CN374" s="379" t="str">
        <f t="shared" si="36"/>
        <v/>
      </c>
      <c r="CO374" s="379" t="str">
        <f t="shared" si="37"/>
        <v/>
      </c>
      <c r="CP374" s="380" t="str">
        <f t="shared" si="38"/>
        <v/>
      </c>
      <c r="CQ374" s="244"/>
      <c r="CR374" s="1100"/>
      <c r="CS374" s="1101"/>
      <c r="CT374" s="1102"/>
      <c r="CU374" s="1135"/>
      <c r="CV374" s="1136"/>
      <c r="CW374" s="1136"/>
      <c r="CX374" s="1137"/>
      <c r="CY374" s="1138"/>
      <c r="CZ374" s="1139"/>
      <c r="DA374" s="1140"/>
      <c r="DB374" s="1132"/>
      <c r="DC374" s="1133"/>
      <c r="DD374" s="1133"/>
      <c r="DE374" s="1133"/>
      <c r="DF374" s="1133"/>
      <c r="DG374" s="1134"/>
      <c r="DH374" s="580"/>
      <c r="DI374" s="1372"/>
      <c r="DJ374" s="1372"/>
      <c r="DK374" s="581"/>
      <c r="DL374" s="582"/>
      <c r="DM374" s="1372"/>
      <c r="DN374" s="1372"/>
      <c r="DO374" s="581"/>
      <c r="DP374" s="582"/>
      <c r="DQ374" s="1372"/>
      <c r="DR374" s="1372"/>
      <c r="DS374" s="583"/>
      <c r="DT374" s="1124"/>
      <c r="DU374" s="1125"/>
      <c r="DV374" s="1125"/>
      <c r="DW374" s="1157"/>
      <c r="DX374" s="1158"/>
      <c r="DY374" s="1159"/>
      <c r="DZ374" s="1362"/>
      <c r="EA374" s="1363"/>
      <c r="EB374" s="1362"/>
      <c r="EC374" s="1363"/>
      <c r="ED374" s="1362"/>
      <c r="EE374" s="1377"/>
      <c r="EF374" s="1378"/>
      <c r="EG374" s="1379"/>
      <c r="EH374" s="1379"/>
      <c r="EI374" s="1380"/>
      <c r="EJ374" s="1381"/>
      <c r="EK374" s="1381"/>
      <c r="EL374" s="1381"/>
      <c r="EM374" s="1382"/>
      <c r="EN374" s="1382"/>
      <c r="EO374" s="1382"/>
      <c r="EP374" s="1375"/>
      <c r="EQ374" s="1376"/>
      <c r="ER374" s="1113"/>
      <c r="ES374" s="1113"/>
      <c r="ET374" s="1113"/>
      <c r="EU374" s="1113"/>
      <c r="EV374" s="1113"/>
      <c r="EW374" s="1113"/>
      <c r="EX374" s="1113"/>
      <c r="EY374" s="1113"/>
      <c r="EZ374" s="1114"/>
    </row>
    <row r="375" spans="1:156" ht="30" customHeight="1" x14ac:dyDescent="0.2">
      <c r="A375" s="207">
        <f t="shared" si="39"/>
        <v>364</v>
      </c>
      <c r="B375" s="1103"/>
      <c r="C375" s="1104"/>
      <c r="D375" s="1278"/>
      <c r="E375" s="1279"/>
      <c r="F375" s="1094" t="str">
        <f t="shared" si="41"/>
        <v/>
      </c>
      <c r="G375" s="1095"/>
      <c r="H375" s="1095"/>
      <c r="I375" s="1095"/>
      <c r="J375" s="1095"/>
      <c r="K375" s="1095"/>
      <c r="L375" s="1095"/>
      <c r="M375" s="1095"/>
      <c r="N375" s="1095"/>
      <c r="O375" s="1095"/>
      <c r="P375" s="1095"/>
      <c r="Q375" s="1095"/>
      <c r="R375" s="1095"/>
      <c r="S375" s="1095"/>
      <c r="T375" s="1095"/>
      <c r="U375" s="1095"/>
      <c r="V375" s="1095"/>
      <c r="W375" s="1096"/>
      <c r="X375" s="1299">
        <f t="shared" si="40"/>
        <v>0</v>
      </c>
      <c r="Y375" s="1300"/>
      <c r="Z375" s="1301"/>
      <c r="AA375" s="1100"/>
      <c r="AB375" s="1101"/>
      <c r="AC375" s="1102"/>
      <c r="AD375" s="1135"/>
      <c r="AE375" s="1136"/>
      <c r="AF375" s="1136"/>
      <c r="AG375" s="1137"/>
      <c r="AH375" s="1138"/>
      <c r="AI375" s="1139"/>
      <c r="AJ375" s="1140"/>
      <c r="AK375" s="1132"/>
      <c r="AL375" s="1133"/>
      <c r="AM375" s="1133"/>
      <c r="AN375" s="1133"/>
      <c r="AO375" s="1133"/>
      <c r="AP375" s="1134"/>
      <c r="AQ375" s="642" t="str">
        <f>IF(AK375="","",VLOOKUP(AK375,ﾃﾞｰﾀ一覧!$AH$4:$AR$66,2,FALSE))</f>
        <v/>
      </c>
      <c r="AR375" s="1084"/>
      <c r="AS375" s="1084"/>
      <c r="AT375" s="643" t="str">
        <f>IF(AK375="","",VLOOKUP(AK375,ﾃﾞｰﾀ一覧!$AH$4:$AR$66,3,FALSE))</f>
        <v/>
      </c>
      <c r="AU375" s="644" t="str">
        <f>IF(AK375="","",VLOOKUP(AK375,ﾃﾞｰﾀ一覧!$AH$4:$AR$66,5,FALSE))</f>
        <v/>
      </c>
      <c r="AV375" s="1084"/>
      <c r="AW375" s="1084"/>
      <c r="AX375" s="643" t="str">
        <f>IF(AK375="","",VLOOKUP(AK375,ﾃﾞｰﾀ一覧!$AH$4:$AR$66,6,FALSE))</f>
        <v/>
      </c>
      <c r="AY375" s="649" t="str">
        <f>IF(AK375="","",VLOOKUP(AK375,ﾃﾞｰﾀ一覧!$AH$4:$AR$66,8,FALSE))</f>
        <v/>
      </c>
      <c r="AZ375" s="1084"/>
      <c r="BA375" s="1084"/>
      <c r="BB375" s="388" t="str">
        <f>IF(AK375="","",VLOOKUP(AK375,ﾃﾞｰﾀ一覧!$AH$4:$AR$66,9,FALSE))</f>
        <v/>
      </c>
      <c r="BC375" s="1124"/>
      <c r="BD375" s="1125"/>
      <c r="BE375" s="1125"/>
      <c r="BF375" s="1124"/>
      <c r="BG375" s="1125"/>
      <c r="BH375" s="1125"/>
      <c r="BI375" s="1157"/>
      <c r="BJ375" s="1158"/>
      <c r="BK375" s="1159"/>
      <c r="BL375" s="1154"/>
      <c r="BM375" s="1155"/>
      <c r="BN375" s="1156"/>
      <c r="BO375" s="1109" t="str">
        <f>IF($AK375="","",IF($BF375="","",IF($BF375=ﾃﾞｰﾀ一覧!$U$37,"",IF($BF375=ﾃﾞｰﾀ一覧!$U$38,"",IF($AH375=ﾃﾞｰﾀ一覧!$U$25,VLOOKUP($AK375,ﾃﾞｰﾀ一覧!$AH$43:$AR$66,10,FALSE),VLOOKUP($AK375,ﾃﾞｰﾀ一覧!$AH$4:$AR$66,10,FALSE))))))</f>
        <v/>
      </c>
      <c r="BP375" s="1110"/>
      <c r="BQ375" s="1110"/>
      <c r="BR375" s="1111"/>
      <c r="BS375" s="1115">
        <f>IF($BL375="",0,VLOOKUP($BL375,ﾃﾞｰﾀ一覧!$AY$4:$BB$16,3,FALSE))</f>
        <v>0</v>
      </c>
      <c r="BT375" s="1115"/>
      <c r="BU375" s="1115"/>
      <c r="BV375" s="1112" t="str">
        <f>IF($BO375="","",IF($BF375=ﾃﾞｰﾀ一覧!$U$37,"",IF($BF375=ﾃﾞｰﾀ一覧!$U$38,"",IF($BO375=ﾃﾞｰﾀ一覧!$AT$27,ﾃﾞｰﾀ一覧!$AT$27,VLOOKUP($AK375,ﾃﾞｰﾀ一覧!$AH$4:$AR$66,11,FALSE)*IF($BO375=ﾃﾞｰﾀ一覧!$AT$17,($AR375+1)*($AV375+1),IF($BO375=ﾃﾞｰﾀ一覧!$AT$22,IF(COUNTIF($AD375,"*天端*"),ﾃﾞｰﾀ一覧!$AU$43/2,ﾃﾞｰﾀ一覧!$AU$43/3),IF($BO375=ﾃﾞｰﾀ一覧!$AT$20,$AR375*$AV375,IF($BO375=ﾃﾞｰﾀ一覧!$AT$21,$AV375,1))))))))</f>
        <v/>
      </c>
      <c r="BW375" s="1112"/>
      <c r="BX375" s="1112"/>
      <c r="BY375" s="1088" t="str">
        <f>IF($B375="","",IF($AH375="","",IF($CK375=ﾃﾞｰﾀ一覧!$U$53,ﾃﾞｰﾀ一覧!$U$61,IF($AH375=ﾃﾞｰﾀ一覧!$U$21,ﾃﾞｰﾀ一覧!$U$60,IF(OR($AH375=ﾃﾞｰﾀ一覧!$U$19,$AH375=ﾃﾞｰﾀ一覧!$U$20,$AH375=ﾃﾞｰﾀ一覧!$U$23,$AH375=ﾃﾞｰﾀ一覧!$U$22,$AH375=ﾃﾞｰﾀ一覧!$U$18,AH375=ﾃﾞｰﾀ一覧!$U$25),ﾃﾞｰﾀ一覧!$U$59,ﾃﾞｰﾀ一覧!$U$62)))))</f>
        <v/>
      </c>
      <c r="BZ375" s="1089"/>
      <c r="CA375" s="1113"/>
      <c r="CB375" s="1113"/>
      <c r="CC375" s="1113"/>
      <c r="CD375" s="1113"/>
      <c r="CE375" s="1113"/>
      <c r="CF375" s="1113"/>
      <c r="CG375" s="1113"/>
      <c r="CH375" s="1113"/>
      <c r="CI375" s="1114"/>
      <c r="CK375" s="240"/>
      <c r="CM375" s="378" t="str">
        <f t="shared" si="35"/>
        <v/>
      </c>
      <c r="CN375" s="379" t="str">
        <f t="shared" si="36"/>
        <v/>
      </c>
      <c r="CO375" s="379" t="str">
        <f t="shared" si="37"/>
        <v/>
      </c>
      <c r="CP375" s="380" t="str">
        <f t="shared" si="38"/>
        <v/>
      </c>
      <c r="CQ375" s="244"/>
      <c r="CR375" s="1100"/>
      <c r="CS375" s="1101"/>
      <c r="CT375" s="1102"/>
      <c r="CU375" s="1135"/>
      <c r="CV375" s="1136"/>
      <c r="CW375" s="1136"/>
      <c r="CX375" s="1137"/>
      <c r="CY375" s="1138"/>
      <c r="CZ375" s="1139"/>
      <c r="DA375" s="1140"/>
      <c r="DB375" s="1132"/>
      <c r="DC375" s="1133"/>
      <c r="DD375" s="1133"/>
      <c r="DE375" s="1133"/>
      <c r="DF375" s="1133"/>
      <c r="DG375" s="1134"/>
      <c r="DH375" s="580"/>
      <c r="DI375" s="1372"/>
      <c r="DJ375" s="1372"/>
      <c r="DK375" s="581"/>
      <c r="DL375" s="582"/>
      <c r="DM375" s="1372"/>
      <c r="DN375" s="1372"/>
      <c r="DO375" s="581"/>
      <c r="DP375" s="582"/>
      <c r="DQ375" s="1372"/>
      <c r="DR375" s="1372"/>
      <c r="DS375" s="583"/>
      <c r="DT375" s="1124"/>
      <c r="DU375" s="1125"/>
      <c r="DV375" s="1125"/>
      <c r="DW375" s="1124"/>
      <c r="DX375" s="1125"/>
      <c r="DY375" s="1150"/>
      <c r="DZ375" s="1362"/>
      <c r="EA375" s="1363"/>
      <c r="EB375" s="1362"/>
      <c r="EC375" s="1363"/>
      <c r="ED375" s="1362"/>
      <c r="EE375" s="1377"/>
      <c r="EF375" s="1378"/>
      <c r="EG375" s="1379"/>
      <c r="EH375" s="1379"/>
      <c r="EI375" s="1380"/>
      <c r="EJ375" s="1381"/>
      <c r="EK375" s="1381"/>
      <c r="EL375" s="1381"/>
      <c r="EM375" s="1382"/>
      <c r="EN375" s="1382"/>
      <c r="EO375" s="1382"/>
      <c r="EP375" s="1375"/>
      <c r="EQ375" s="1376"/>
      <c r="ER375" s="1113"/>
      <c r="ES375" s="1113"/>
      <c r="ET375" s="1113"/>
      <c r="EU375" s="1113"/>
      <c r="EV375" s="1113"/>
      <c r="EW375" s="1113"/>
      <c r="EX375" s="1113"/>
      <c r="EY375" s="1113"/>
      <c r="EZ375" s="1114"/>
    </row>
    <row r="376" spans="1:156" ht="30" customHeight="1" x14ac:dyDescent="0.2">
      <c r="A376" s="207">
        <f t="shared" si="39"/>
        <v>365</v>
      </c>
      <c r="B376" s="1103"/>
      <c r="C376" s="1104"/>
      <c r="D376" s="1092"/>
      <c r="E376" s="1093"/>
      <c r="F376" s="1094" t="str">
        <f t="shared" si="41"/>
        <v/>
      </c>
      <c r="G376" s="1095"/>
      <c r="H376" s="1095"/>
      <c r="I376" s="1095"/>
      <c r="J376" s="1095"/>
      <c r="K376" s="1095"/>
      <c r="L376" s="1095"/>
      <c r="M376" s="1095"/>
      <c r="N376" s="1095"/>
      <c r="O376" s="1095"/>
      <c r="P376" s="1095"/>
      <c r="Q376" s="1095"/>
      <c r="R376" s="1095"/>
      <c r="S376" s="1095"/>
      <c r="T376" s="1095"/>
      <c r="U376" s="1095"/>
      <c r="V376" s="1095"/>
      <c r="W376" s="1096"/>
      <c r="X376" s="1299">
        <f t="shared" si="40"/>
        <v>0</v>
      </c>
      <c r="Y376" s="1300"/>
      <c r="Z376" s="1301"/>
      <c r="AA376" s="1100"/>
      <c r="AB376" s="1101"/>
      <c r="AC376" s="1102"/>
      <c r="AD376" s="1135"/>
      <c r="AE376" s="1136"/>
      <c r="AF376" s="1136"/>
      <c r="AG376" s="1137"/>
      <c r="AH376" s="1138"/>
      <c r="AI376" s="1139"/>
      <c r="AJ376" s="1140"/>
      <c r="AK376" s="1132"/>
      <c r="AL376" s="1133"/>
      <c r="AM376" s="1133"/>
      <c r="AN376" s="1133"/>
      <c r="AO376" s="1133"/>
      <c r="AP376" s="1134"/>
      <c r="AQ376" s="642" t="str">
        <f>IF(AK376="","",VLOOKUP(AK376,ﾃﾞｰﾀ一覧!$AH$4:$AR$66,2,FALSE))</f>
        <v/>
      </c>
      <c r="AR376" s="1084"/>
      <c r="AS376" s="1084"/>
      <c r="AT376" s="643" t="str">
        <f>IF(AK376="","",VLOOKUP(AK376,ﾃﾞｰﾀ一覧!$AH$4:$AR$66,3,FALSE))</f>
        <v/>
      </c>
      <c r="AU376" s="644" t="str">
        <f>IF(AK376="","",VLOOKUP(AK376,ﾃﾞｰﾀ一覧!$AH$4:$AR$66,5,FALSE))</f>
        <v/>
      </c>
      <c r="AV376" s="1084"/>
      <c r="AW376" s="1084"/>
      <c r="AX376" s="643" t="str">
        <f>IF(AK376="","",VLOOKUP(AK376,ﾃﾞｰﾀ一覧!$AH$4:$AR$66,6,FALSE))</f>
        <v/>
      </c>
      <c r="AY376" s="649" t="str">
        <f>IF(AK376="","",VLOOKUP(AK376,ﾃﾞｰﾀ一覧!$AH$4:$AR$66,8,FALSE))</f>
        <v/>
      </c>
      <c r="AZ376" s="1084"/>
      <c r="BA376" s="1084"/>
      <c r="BB376" s="388" t="str">
        <f>IF(AK376="","",VLOOKUP(AK376,ﾃﾞｰﾀ一覧!$AH$4:$AR$66,9,FALSE))</f>
        <v/>
      </c>
      <c r="BC376" s="1124"/>
      <c r="BD376" s="1125"/>
      <c r="BE376" s="1125"/>
      <c r="BF376" s="1124"/>
      <c r="BG376" s="1125"/>
      <c r="BH376" s="1125"/>
      <c r="BI376" s="1124"/>
      <c r="BJ376" s="1125"/>
      <c r="BK376" s="1150"/>
      <c r="BL376" s="1154"/>
      <c r="BM376" s="1155"/>
      <c r="BN376" s="1156"/>
      <c r="BO376" s="1109" t="str">
        <f>IF($AK376="","",IF($BF376="","",IF($BF376=ﾃﾞｰﾀ一覧!$U$37,"",IF($BF376=ﾃﾞｰﾀ一覧!$U$38,"",IF($AH376=ﾃﾞｰﾀ一覧!$U$25,VLOOKUP($AK376,ﾃﾞｰﾀ一覧!$AH$43:$AR$66,10,FALSE),VLOOKUP($AK376,ﾃﾞｰﾀ一覧!$AH$4:$AR$66,10,FALSE))))))</f>
        <v/>
      </c>
      <c r="BP376" s="1110"/>
      <c r="BQ376" s="1110"/>
      <c r="BR376" s="1111"/>
      <c r="BS376" s="1115">
        <f>IF($BL376="",0,VLOOKUP($BL376,ﾃﾞｰﾀ一覧!$AY$4:$BB$16,3,FALSE))</f>
        <v>0</v>
      </c>
      <c r="BT376" s="1115"/>
      <c r="BU376" s="1115"/>
      <c r="BV376" s="1112" t="str">
        <f>IF($BO376="","",IF($BF376=ﾃﾞｰﾀ一覧!$U$37,"",IF($BF376=ﾃﾞｰﾀ一覧!$U$38,"",IF($BO376=ﾃﾞｰﾀ一覧!$AT$27,ﾃﾞｰﾀ一覧!$AT$27,VLOOKUP($AK376,ﾃﾞｰﾀ一覧!$AH$4:$AR$66,11,FALSE)*IF($BO376=ﾃﾞｰﾀ一覧!$AT$17,($AR376+1)*($AV376+1),IF($BO376=ﾃﾞｰﾀ一覧!$AT$22,IF(COUNTIF($AD376,"*天端*"),ﾃﾞｰﾀ一覧!$AU$43/2,ﾃﾞｰﾀ一覧!$AU$43/3),IF($BO376=ﾃﾞｰﾀ一覧!$AT$20,$AR376*$AV376,IF($BO376=ﾃﾞｰﾀ一覧!$AT$21,$AV376,1))))))))</f>
        <v/>
      </c>
      <c r="BW376" s="1112"/>
      <c r="BX376" s="1112"/>
      <c r="BY376" s="1088" t="str">
        <f>IF($B376="","",IF($AH376="","",IF($CK376=ﾃﾞｰﾀ一覧!$U$53,ﾃﾞｰﾀ一覧!$U$61,IF($AH376=ﾃﾞｰﾀ一覧!$U$21,ﾃﾞｰﾀ一覧!$U$60,IF(OR($AH376=ﾃﾞｰﾀ一覧!$U$19,$AH376=ﾃﾞｰﾀ一覧!$U$20,$AH376=ﾃﾞｰﾀ一覧!$U$23,$AH376=ﾃﾞｰﾀ一覧!$U$22,$AH376=ﾃﾞｰﾀ一覧!$U$18,AH376=ﾃﾞｰﾀ一覧!$U$25),ﾃﾞｰﾀ一覧!$U$59,ﾃﾞｰﾀ一覧!$U$62)))))</f>
        <v/>
      </c>
      <c r="BZ376" s="1089"/>
      <c r="CA376" s="1113"/>
      <c r="CB376" s="1113"/>
      <c r="CC376" s="1113"/>
      <c r="CD376" s="1113"/>
      <c r="CE376" s="1113"/>
      <c r="CF376" s="1113"/>
      <c r="CG376" s="1113"/>
      <c r="CH376" s="1113"/>
      <c r="CI376" s="1114"/>
      <c r="CK376" s="240"/>
      <c r="CM376" s="378" t="str">
        <f t="shared" si="35"/>
        <v/>
      </c>
      <c r="CN376" s="379" t="str">
        <f t="shared" si="36"/>
        <v/>
      </c>
      <c r="CO376" s="379" t="str">
        <f t="shared" si="37"/>
        <v/>
      </c>
      <c r="CP376" s="380" t="str">
        <f t="shared" si="38"/>
        <v/>
      </c>
      <c r="CQ376" s="244"/>
      <c r="CR376" s="1100"/>
      <c r="CS376" s="1101"/>
      <c r="CT376" s="1102"/>
      <c r="CU376" s="1135"/>
      <c r="CV376" s="1136"/>
      <c r="CW376" s="1136"/>
      <c r="CX376" s="1137"/>
      <c r="CY376" s="1138"/>
      <c r="CZ376" s="1139"/>
      <c r="DA376" s="1140"/>
      <c r="DB376" s="1132"/>
      <c r="DC376" s="1133"/>
      <c r="DD376" s="1133"/>
      <c r="DE376" s="1133"/>
      <c r="DF376" s="1133"/>
      <c r="DG376" s="1134"/>
      <c r="DH376" s="580"/>
      <c r="DI376" s="1372"/>
      <c r="DJ376" s="1372"/>
      <c r="DK376" s="581"/>
      <c r="DL376" s="582"/>
      <c r="DM376" s="1372"/>
      <c r="DN376" s="1372"/>
      <c r="DO376" s="581"/>
      <c r="DP376" s="582"/>
      <c r="DQ376" s="1372"/>
      <c r="DR376" s="1372"/>
      <c r="DS376" s="583"/>
      <c r="DT376" s="1124"/>
      <c r="DU376" s="1125"/>
      <c r="DV376" s="1125"/>
      <c r="DW376" s="1124"/>
      <c r="DX376" s="1125"/>
      <c r="DY376" s="1150"/>
      <c r="DZ376" s="1362"/>
      <c r="EA376" s="1363"/>
      <c r="EB376" s="1362"/>
      <c r="EC376" s="1363"/>
      <c r="ED376" s="1362"/>
      <c r="EE376" s="1377"/>
      <c r="EF376" s="1378"/>
      <c r="EG376" s="1379"/>
      <c r="EH376" s="1379"/>
      <c r="EI376" s="1380"/>
      <c r="EJ376" s="1381"/>
      <c r="EK376" s="1381"/>
      <c r="EL376" s="1381"/>
      <c r="EM376" s="1382"/>
      <c r="EN376" s="1382"/>
      <c r="EO376" s="1382"/>
      <c r="EP376" s="1375"/>
      <c r="EQ376" s="1376"/>
      <c r="ER376" s="1113"/>
      <c r="ES376" s="1113"/>
      <c r="ET376" s="1113"/>
      <c r="EU376" s="1113"/>
      <c r="EV376" s="1113"/>
      <c r="EW376" s="1113"/>
      <c r="EX376" s="1113"/>
      <c r="EY376" s="1113"/>
      <c r="EZ376" s="1114"/>
    </row>
    <row r="377" spans="1:156" ht="30" customHeight="1" x14ac:dyDescent="0.2">
      <c r="A377" s="207">
        <f t="shared" si="39"/>
        <v>366</v>
      </c>
      <c r="B377" s="1103"/>
      <c r="C377" s="1104"/>
      <c r="D377" s="1278"/>
      <c r="E377" s="1279"/>
      <c r="F377" s="1094" t="str">
        <f t="shared" si="41"/>
        <v/>
      </c>
      <c r="G377" s="1095"/>
      <c r="H377" s="1095"/>
      <c r="I377" s="1095"/>
      <c r="J377" s="1095"/>
      <c r="K377" s="1095"/>
      <c r="L377" s="1095"/>
      <c r="M377" s="1095"/>
      <c r="N377" s="1095"/>
      <c r="O377" s="1095"/>
      <c r="P377" s="1095"/>
      <c r="Q377" s="1095"/>
      <c r="R377" s="1095"/>
      <c r="S377" s="1095"/>
      <c r="T377" s="1095"/>
      <c r="U377" s="1095"/>
      <c r="V377" s="1095"/>
      <c r="W377" s="1096"/>
      <c r="X377" s="1299">
        <f t="shared" si="40"/>
        <v>0</v>
      </c>
      <c r="Y377" s="1300"/>
      <c r="Z377" s="1301"/>
      <c r="AA377" s="1100"/>
      <c r="AB377" s="1101"/>
      <c r="AC377" s="1102"/>
      <c r="AD377" s="1135"/>
      <c r="AE377" s="1136"/>
      <c r="AF377" s="1136"/>
      <c r="AG377" s="1137"/>
      <c r="AH377" s="1138"/>
      <c r="AI377" s="1139"/>
      <c r="AJ377" s="1140"/>
      <c r="AK377" s="1132"/>
      <c r="AL377" s="1133"/>
      <c r="AM377" s="1133"/>
      <c r="AN377" s="1133"/>
      <c r="AO377" s="1133"/>
      <c r="AP377" s="1134"/>
      <c r="AQ377" s="642" t="str">
        <f>IF(AK377="","",VLOOKUP(AK377,ﾃﾞｰﾀ一覧!$AH$4:$AR$66,2,FALSE))</f>
        <v/>
      </c>
      <c r="AR377" s="1084"/>
      <c r="AS377" s="1084"/>
      <c r="AT377" s="643" t="str">
        <f>IF(AK377="","",VLOOKUP(AK377,ﾃﾞｰﾀ一覧!$AH$4:$AR$66,3,FALSE))</f>
        <v/>
      </c>
      <c r="AU377" s="644" t="str">
        <f>IF(AK377="","",VLOOKUP(AK377,ﾃﾞｰﾀ一覧!$AH$4:$AR$66,5,FALSE))</f>
        <v/>
      </c>
      <c r="AV377" s="1084"/>
      <c r="AW377" s="1084"/>
      <c r="AX377" s="643" t="str">
        <f>IF(AK377="","",VLOOKUP(AK377,ﾃﾞｰﾀ一覧!$AH$4:$AR$66,6,FALSE))</f>
        <v/>
      </c>
      <c r="AY377" s="649" t="str">
        <f>IF(AK377="","",VLOOKUP(AK377,ﾃﾞｰﾀ一覧!$AH$4:$AR$66,8,FALSE))</f>
        <v/>
      </c>
      <c r="AZ377" s="1084"/>
      <c r="BA377" s="1084"/>
      <c r="BB377" s="388" t="str">
        <f>IF(AK377="","",VLOOKUP(AK377,ﾃﾞｰﾀ一覧!$AH$4:$AR$66,9,FALSE))</f>
        <v/>
      </c>
      <c r="BC377" s="1124"/>
      <c r="BD377" s="1125"/>
      <c r="BE377" s="1125"/>
      <c r="BF377" s="1124"/>
      <c r="BG377" s="1125"/>
      <c r="BH377" s="1125"/>
      <c r="BI377" s="1124"/>
      <c r="BJ377" s="1125"/>
      <c r="BK377" s="1150"/>
      <c r="BL377" s="1154"/>
      <c r="BM377" s="1155"/>
      <c r="BN377" s="1156"/>
      <c r="BO377" s="1109" t="str">
        <f>IF($AK377="","",IF($BF377="","",IF($BF377=ﾃﾞｰﾀ一覧!$U$37,"",IF($BF377=ﾃﾞｰﾀ一覧!$U$38,"",IF($AH377=ﾃﾞｰﾀ一覧!$U$25,VLOOKUP($AK377,ﾃﾞｰﾀ一覧!$AH$43:$AR$66,10,FALSE),VLOOKUP($AK377,ﾃﾞｰﾀ一覧!$AH$4:$AR$66,10,FALSE))))))</f>
        <v/>
      </c>
      <c r="BP377" s="1110"/>
      <c r="BQ377" s="1110"/>
      <c r="BR377" s="1111"/>
      <c r="BS377" s="1115">
        <f>IF($BL377="",0,VLOOKUP($BL377,ﾃﾞｰﾀ一覧!$AY$4:$BB$16,3,FALSE))</f>
        <v>0</v>
      </c>
      <c r="BT377" s="1115"/>
      <c r="BU377" s="1115"/>
      <c r="BV377" s="1112" t="str">
        <f>IF($BO377="","",IF($BF377=ﾃﾞｰﾀ一覧!$U$37,"",IF($BF377=ﾃﾞｰﾀ一覧!$U$38,"",IF($BO377=ﾃﾞｰﾀ一覧!$AT$27,ﾃﾞｰﾀ一覧!$AT$27,VLOOKUP($AK377,ﾃﾞｰﾀ一覧!$AH$4:$AR$66,11,FALSE)*IF($BO377=ﾃﾞｰﾀ一覧!$AT$17,($AR377+1)*($AV377+1),IF($BO377=ﾃﾞｰﾀ一覧!$AT$22,IF(COUNTIF($AD377,"*天端*"),ﾃﾞｰﾀ一覧!$AU$43/2,ﾃﾞｰﾀ一覧!$AU$43/3),IF($BO377=ﾃﾞｰﾀ一覧!$AT$20,$AR377*$AV377,IF($BO377=ﾃﾞｰﾀ一覧!$AT$21,$AV377,1))))))))</f>
        <v/>
      </c>
      <c r="BW377" s="1112"/>
      <c r="BX377" s="1112"/>
      <c r="BY377" s="1088" t="str">
        <f>IF($B377="","",IF($AH377="","",IF($CK377=ﾃﾞｰﾀ一覧!$U$53,ﾃﾞｰﾀ一覧!$U$61,IF($AH377=ﾃﾞｰﾀ一覧!$U$21,ﾃﾞｰﾀ一覧!$U$60,IF(OR($AH377=ﾃﾞｰﾀ一覧!$U$19,$AH377=ﾃﾞｰﾀ一覧!$U$20,$AH377=ﾃﾞｰﾀ一覧!$U$23,$AH377=ﾃﾞｰﾀ一覧!$U$22,$AH377=ﾃﾞｰﾀ一覧!$U$18,AH377=ﾃﾞｰﾀ一覧!$U$25),ﾃﾞｰﾀ一覧!$U$59,ﾃﾞｰﾀ一覧!$U$62)))))</f>
        <v/>
      </c>
      <c r="BZ377" s="1089"/>
      <c r="CA377" s="1113"/>
      <c r="CB377" s="1113"/>
      <c r="CC377" s="1113"/>
      <c r="CD377" s="1113"/>
      <c r="CE377" s="1113"/>
      <c r="CF377" s="1113"/>
      <c r="CG377" s="1113"/>
      <c r="CH377" s="1113"/>
      <c r="CI377" s="1114"/>
      <c r="CK377" s="240"/>
      <c r="CM377" s="378" t="str">
        <f t="shared" si="35"/>
        <v/>
      </c>
      <c r="CN377" s="379" t="str">
        <f t="shared" si="36"/>
        <v/>
      </c>
      <c r="CO377" s="379" t="str">
        <f t="shared" si="37"/>
        <v/>
      </c>
      <c r="CP377" s="380" t="str">
        <f t="shared" si="38"/>
        <v/>
      </c>
      <c r="CQ377" s="244"/>
      <c r="CR377" s="1100"/>
      <c r="CS377" s="1101"/>
      <c r="CT377" s="1102"/>
      <c r="CU377" s="1135"/>
      <c r="CV377" s="1136"/>
      <c r="CW377" s="1136"/>
      <c r="CX377" s="1137"/>
      <c r="CY377" s="1138"/>
      <c r="CZ377" s="1139"/>
      <c r="DA377" s="1140"/>
      <c r="DB377" s="1132"/>
      <c r="DC377" s="1133"/>
      <c r="DD377" s="1133"/>
      <c r="DE377" s="1133"/>
      <c r="DF377" s="1133"/>
      <c r="DG377" s="1134"/>
      <c r="DH377" s="580"/>
      <c r="DI377" s="1372"/>
      <c r="DJ377" s="1372"/>
      <c r="DK377" s="581"/>
      <c r="DL377" s="582"/>
      <c r="DM377" s="1372"/>
      <c r="DN377" s="1372"/>
      <c r="DO377" s="581"/>
      <c r="DP377" s="582"/>
      <c r="DQ377" s="1372"/>
      <c r="DR377" s="1372"/>
      <c r="DS377" s="583"/>
      <c r="DT377" s="1124"/>
      <c r="DU377" s="1125"/>
      <c r="DV377" s="1125"/>
      <c r="DW377" s="1124"/>
      <c r="DX377" s="1125"/>
      <c r="DY377" s="1150"/>
      <c r="DZ377" s="1362"/>
      <c r="EA377" s="1363"/>
      <c r="EB377" s="1362"/>
      <c r="EC377" s="1363"/>
      <c r="ED377" s="1362"/>
      <c r="EE377" s="1377"/>
      <c r="EF377" s="1378"/>
      <c r="EG377" s="1379"/>
      <c r="EH377" s="1379"/>
      <c r="EI377" s="1380"/>
      <c r="EJ377" s="1381"/>
      <c r="EK377" s="1381"/>
      <c r="EL377" s="1381"/>
      <c r="EM377" s="1382"/>
      <c r="EN377" s="1382"/>
      <c r="EO377" s="1382"/>
      <c r="EP377" s="1375"/>
      <c r="EQ377" s="1376"/>
      <c r="ER377" s="1113"/>
      <c r="ES377" s="1113"/>
      <c r="ET377" s="1113"/>
      <c r="EU377" s="1113"/>
      <c r="EV377" s="1113"/>
      <c r="EW377" s="1113"/>
      <c r="EX377" s="1113"/>
      <c r="EY377" s="1113"/>
      <c r="EZ377" s="1114"/>
    </row>
    <row r="378" spans="1:156" ht="30" customHeight="1" x14ac:dyDescent="0.2">
      <c r="A378" s="207">
        <f t="shared" si="39"/>
        <v>367</v>
      </c>
      <c r="B378" s="1103"/>
      <c r="C378" s="1104"/>
      <c r="D378" s="1092"/>
      <c r="E378" s="1093"/>
      <c r="F378" s="1094" t="str">
        <f t="shared" si="41"/>
        <v/>
      </c>
      <c r="G378" s="1095"/>
      <c r="H378" s="1095"/>
      <c r="I378" s="1095"/>
      <c r="J378" s="1095"/>
      <c r="K378" s="1095"/>
      <c r="L378" s="1095"/>
      <c r="M378" s="1095"/>
      <c r="N378" s="1095"/>
      <c r="O378" s="1095"/>
      <c r="P378" s="1095"/>
      <c r="Q378" s="1095"/>
      <c r="R378" s="1095"/>
      <c r="S378" s="1095"/>
      <c r="T378" s="1095"/>
      <c r="U378" s="1095"/>
      <c r="V378" s="1095"/>
      <c r="W378" s="1096"/>
      <c r="X378" s="1299">
        <f t="shared" si="40"/>
        <v>0</v>
      </c>
      <c r="Y378" s="1300"/>
      <c r="Z378" s="1301"/>
      <c r="AA378" s="1100"/>
      <c r="AB378" s="1101"/>
      <c r="AC378" s="1102"/>
      <c r="AD378" s="1135"/>
      <c r="AE378" s="1136"/>
      <c r="AF378" s="1136"/>
      <c r="AG378" s="1137"/>
      <c r="AH378" s="1138"/>
      <c r="AI378" s="1139"/>
      <c r="AJ378" s="1140"/>
      <c r="AK378" s="1132"/>
      <c r="AL378" s="1133"/>
      <c r="AM378" s="1133"/>
      <c r="AN378" s="1133"/>
      <c r="AO378" s="1133"/>
      <c r="AP378" s="1134"/>
      <c r="AQ378" s="642" t="str">
        <f>IF(AK378="","",VLOOKUP(AK378,ﾃﾞｰﾀ一覧!$AH$4:$AR$66,2,FALSE))</f>
        <v/>
      </c>
      <c r="AR378" s="1084"/>
      <c r="AS378" s="1084"/>
      <c r="AT378" s="643" t="str">
        <f>IF(AK378="","",VLOOKUP(AK378,ﾃﾞｰﾀ一覧!$AH$4:$AR$66,3,FALSE))</f>
        <v/>
      </c>
      <c r="AU378" s="644" t="str">
        <f>IF(AK378="","",VLOOKUP(AK378,ﾃﾞｰﾀ一覧!$AH$4:$AR$66,5,FALSE))</f>
        <v/>
      </c>
      <c r="AV378" s="1084"/>
      <c r="AW378" s="1084"/>
      <c r="AX378" s="643" t="str">
        <f>IF(AK378="","",VLOOKUP(AK378,ﾃﾞｰﾀ一覧!$AH$4:$AR$66,6,FALSE))</f>
        <v/>
      </c>
      <c r="AY378" s="649" t="str">
        <f>IF(AK378="","",VLOOKUP(AK378,ﾃﾞｰﾀ一覧!$AH$4:$AR$66,8,FALSE))</f>
        <v/>
      </c>
      <c r="AZ378" s="1084"/>
      <c r="BA378" s="1084"/>
      <c r="BB378" s="388" t="str">
        <f>IF(AK378="","",VLOOKUP(AK378,ﾃﾞｰﾀ一覧!$AH$4:$AR$66,9,FALSE))</f>
        <v/>
      </c>
      <c r="BC378" s="1124"/>
      <c r="BD378" s="1125"/>
      <c r="BE378" s="1125"/>
      <c r="BF378" s="1124"/>
      <c r="BG378" s="1125"/>
      <c r="BH378" s="1125"/>
      <c r="BI378" s="1124"/>
      <c r="BJ378" s="1125"/>
      <c r="BK378" s="1150"/>
      <c r="BL378" s="1154"/>
      <c r="BM378" s="1155"/>
      <c r="BN378" s="1156"/>
      <c r="BO378" s="1109" t="str">
        <f>IF($AK378="","",IF($BF378="","",IF($BF378=ﾃﾞｰﾀ一覧!$U$37,"",IF($BF378=ﾃﾞｰﾀ一覧!$U$38,"",IF($AH378=ﾃﾞｰﾀ一覧!$U$25,VLOOKUP($AK378,ﾃﾞｰﾀ一覧!$AH$43:$AR$66,10,FALSE),VLOOKUP($AK378,ﾃﾞｰﾀ一覧!$AH$4:$AR$66,10,FALSE))))))</f>
        <v/>
      </c>
      <c r="BP378" s="1110"/>
      <c r="BQ378" s="1110"/>
      <c r="BR378" s="1111"/>
      <c r="BS378" s="1115">
        <f>IF($BL378="",0,VLOOKUP($BL378,ﾃﾞｰﾀ一覧!$AY$4:$BB$16,3,FALSE))</f>
        <v>0</v>
      </c>
      <c r="BT378" s="1115"/>
      <c r="BU378" s="1115"/>
      <c r="BV378" s="1112" t="str">
        <f>IF($BO378="","",IF($BF378=ﾃﾞｰﾀ一覧!$U$37,"",IF($BF378=ﾃﾞｰﾀ一覧!$U$38,"",IF($BO378=ﾃﾞｰﾀ一覧!$AT$27,ﾃﾞｰﾀ一覧!$AT$27,VLOOKUP($AK378,ﾃﾞｰﾀ一覧!$AH$4:$AR$66,11,FALSE)*IF($BO378=ﾃﾞｰﾀ一覧!$AT$17,($AR378+1)*($AV378+1),IF($BO378=ﾃﾞｰﾀ一覧!$AT$22,IF(COUNTIF($AD378,"*天端*"),ﾃﾞｰﾀ一覧!$AU$43/2,ﾃﾞｰﾀ一覧!$AU$43/3),IF($BO378=ﾃﾞｰﾀ一覧!$AT$20,$AR378*$AV378,IF($BO378=ﾃﾞｰﾀ一覧!$AT$21,$AV378,1))))))))</f>
        <v/>
      </c>
      <c r="BW378" s="1112"/>
      <c r="BX378" s="1112"/>
      <c r="BY378" s="1088" t="str">
        <f>IF($B378="","",IF($AH378="","",IF($CK378=ﾃﾞｰﾀ一覧!$U$53,ﾃﾞｰﾀ一覧!$U$61,IF($AH378=ﾃﾞｰﾀ一覧!$U$21,ﾃﾞｰﾀ一覧!$U$60,IF(OR($AH378=ﾃﾞｰﾀ一覧!$U$19,$AH378=ﾃﾞｰﾀ一覧!$U$20,$AH378=ﾃﾞｰﾀ一覧!$U$23,$AH378=ﾃﾞｰﾀ一覧!$U$22,$AH378=ﾃﾞｰﾀ一覧!$U$18,AH378=ﾃﾞｰﾀ一覧!$U$25),ﾃﾞｰﾀ一覧!$U$59,ﾃﾞｰﾀ一覧!$U$62)))))</f>
        <v/>
      </c>
      <c r="BZ378" s="1089"/>
      <c r="CA378" s="1113"/>
      <c r="CB378" s="1113"/>
      <c r="CC378" s="1113"/>
      <c r="CD378" s="1113"/>
      <c r="CE378" s="1113"/>
      <c r="CF378" s="1113"/>
      <c r="CG378" s="1113"/>
      <c r="CH378" s="1113"/>
      <c r="CI378" s="1114"/>
      <c r="CK378" s="240"/>
      <c r="CM378" s="378" t="str">
        <f t="shared" si="35"/>
        <v/>
      </c>
      <c r="CN378" s="379" t="str">
        <f t="shared" si="36"/>
        <v/>
      </c>
      <c r="CO378" s="379" t="str">
        <f t="shared" si="37"/>
        <v/>
      </c>
      <c r="CP378" s="380" t="str">
        <f t="shared" si="38"/>
        <v/>
      </c>
      <c r="CQ378" s="244"/>
      <c r="CR378" s="1100"/>
      <c r="CS378" s="1101"/>
      <c r="CT378" s="1102"/>
      <c r="CU378" s="1135"/>
      <c r="CV378" s="1136"/>
      <c r="CW378" s="1136"/>
      <c r="CX378" s="1137"/>
      <c r="CY378" s="1138"/>
      <c r="CZ378" s="1139"/>
      <c r="DA378" s="1140"/>
      <c r="DB378" s="1132"/>
      <c r="DC378" s="1133"/>
      <c r="DD378" s="1133"/>
      <c r="DE378" s="1133"/>
      <c r="DF378" s="1133"/>
      <c r="DG378" s="1134"/>
      <c r="DH378" s="580"/>
      <c r="DI378" s="1372"/>
      <c r="DJ378" s="1372"/>
      <c r="DK378" s="581"/>
      <c r="DL378" s="582"/>
      <c r="DM378" s="1372"/>
      <c r="DN378" s="1372"/>
      <c r="DO378" s="581"/>
      <c r="DP378" s="582"/>
      <c r="DQ378" s="1372"/>
      <c r="DR378" s="1372"/>
      <c r="DS378" s="583"/>
      <c r="DT378" s="1124"/>
      <c r="DU378" s="1125"/>
      <c r="DV378" s="1125"/>
      <c r="DW378" s="1124"/>
      <c r="DX378" s="1125"/>
      <c r="DY378" s="1150"/>
      <c r="DZ378" s="1362"/>
      <c r="EA378" s="1363"/>
      <c r="EB378" s="1362"/>
      <c r="EC378" s="1363"/>
      <c r="ED378" s="1362"/>
      <c r="EE378" s="1377"/>
      <c r="EF378" s="1378"/>
      <c r="EG378" s="1379"/>
      <c r="EH378" s="1379"/>
      <c r="EI378" s="1380"/>
      <c r="EJ378" s="1381"/>
      <c r="EK378" s="1381"/>
      <c r="EL378" s="1381"/>
      <c r="EM378" s="1382"/>
      <c r="EN378" s="1382"/>
      <c r="EO378" s="1382"/>
      <c r="EP378" s="1375"/>
      <c r="EQ378" s="1376"/>
      <c r="ER378" s="1113"/>
      <c r="ES378" s="1113"/>
      <c r="ET378" s="1113"/>
      <c r="EU378" s="1113"/>
      <c r="EV378" s="1113"/>
      <c r="EW378" s="1113"/>
      <c r="EX378" s="1113"/>
      <c r="EY378" s="1113"/>
      <c r="EZ378" s="1114"/>
    </row>
    <row r="379" spans="1:156" ht="30" customHeight="1" x14ac:dyDescent="0.2">
      <c r="A379" s="207">
        <f t="shared" si="39"/>
        <v>368</v>
      </c>
      <c r="B379" s="1103"/>
      <c r="C379" s="1104"/>
      <c r="D379" s="1278"/>
      <c r="E379" s="1279"/>
      <c r="F379" s="1094" t="str">
        <f t="shared" si="41"/>
        <v/>
      </c>
      <c r="G379" s="1095"/>
      <c r="H379" s="1095"/>
      <c r="I379" s="1095"/>
      <c r="J379" s="1095"/>
      <c r="K379" s="1095"/>
      <c r="L379" s="1095"/>
      <c r="M379" s="1095"/>
      <c r="N379" s="1095"/>
      <c r="O379" s="1095"/>
      <c r="P379" s="1095"/>
      <c r="Q379" s="1095"/>
      <c r="R379" s="1095"/>
      <c r="S379" s="1095"/>
      <c r="T379" s="1095"/>
      <c r="U379" s="1095"/>
      <c r="V379" s="1095"/>
      <c r="W379" s="1096"/>
      <c r="X379" s="1299">
        <f t="shared" si="40"/>
        <v>0</v>
      </c>
      <c r="Y379" s="1300"/>
      <c r="Z379" s="1301"/>
      <c r="AA379" s="1100"/>
      <c r="AB379" s="1101"/>
      <c r="AC379" s="1102"/>
      <c r="AD379" s="1135"/>
      <c r="AE379" s="1136"/>
      <c r="AF379" s="1136"/>
      <c r="AG379" s="1137"/>
      <c r="AH379" s="1138"/>
      <c r="AI379" s="1139"/>
      <c r="AJ379" s="1140"/>
      <c r="AK379" s="1132"/>
      <c r="AL379" s="1133"/>
      <c r="AM379" s="1133"/>
      <c r="AN379" s="1133"/>
      <c r="AO379" s="1133"/>
      <c r="AP379" s="1134"/>
      <c r="AQ379" s="642" t="str">
        <f>IF(AK379="","",VLOOKUP(AK379,ﾃﾞｰﾀ一覧!$AH$4:$AR$66,2,FALSE))</f>
        <v/>
      </c>
      <c r="AR379" s="1084"/>
      <c r="AS379" s="1084"/>
      <c r="AT379" s="643" t="str">
        <f>IF(AK379="","",VLOOKUP(AK379,ﾃﾞｰﾀ一覧!$AH$4:$AR$66,3,FALSE))</f>
        <v/>
      </c>
      <c r="AU379" s="644" t="str">
        <f>IF(AK379="","",VLOOKUP(AK379,ﾃﾞｰﾀ一覧!$AH$4:$AR$66,5,FALSE))</f>
        <v/>
      </c>
      <c r="AV379" s="1084"/>
      <c r="AW379" s="1084"/>
      <c r="AX379" s="643" t="str">
        <f>IF(AK379="","",VLOOKUP(AK379,ﾃﾞｰﾀ一覧!$AH$4:$AR$66,6,FALSE))</f>
        <v/>
      </c>
      <c r="AY379" s="649" t="str">
        <f>IF(AK379="","",VLOOKUP(AK379,ﾃﾞｰﾀ一覧!$AH$4:$AR$66,8,FALSE))</f>
        <v/>
      </c>
      <c r="AZ379" s="1084"/>
      <c r="BA379" s="1084"/>
      <c r="BB379" s="388" t="str">
        <f>IF(AK379="","",VLOOKUP(AK379,ﾃﾞｰﾀ一覧!$AH$4:$AR$66,9,FALSE))</f>
        <v/>
      </c>
      <c r="BC379" s="1124"/>
      <c r="BD379" s="1125"/>
      <c r="BE379" s="1125"/>
      <c r="BF379" s="1124"/>
      <c r="BG379" s="1125"/>
      <c r="BH379" s="1125"/>
      <c r="BI379" s="1124"/>
      <c r="BJ379" s="1125"/>
      <c r="BK379" s="1150"/>
      <c r="BL379" s="1154"/>
      <c r="BM379" s="1155"/>
      <c r="BN379" s="1156"/>
      <c r="BO379" s="1109" t="str">
        <f>IF($AK379="","",IF($BF379="","",IF($BF379=ﾃﾞｰﾀ一覧!$U$37,"",IF($BF379=ﾃﾞｰﾀ一覧!$U$38,"",IF($AH379=ﾃﾞｰﾀ一覧!$U$25,VLOOKUP($AK379,ﾃﾞｰﾀ一覧!$AH$43:$AR$66,10,FALSE),VLOOKUP($AK379,ﾃﾞｰﾀ一覧!$AH$4:$AR$66,10,FALSE))))))</f>
        <v/>
      </c>
      <c r="BP379" s="1110"/>
      <c r="BQ379" s="1110"/>
      <c r="BR379" s="1111"/>
      <c r="BS379" s="1115">
        <f>IF($BL379="",0,VLOOKUP($BL379,ﾃﾞｰﾀ一覧!$AY$4:$BB$16,3,FALSE))</f>
        <v>0</v>
      </c>
      <c r="BT379" s="1115"/>
      <c r="BU379" s="1115"/>
      <c r="BV379" s="1112" t="str">
        <f>IF($BO379="","",IF($BF379=ﾃﾞｰﾀ一覧!$U$37,"",IF($BF379=ﾃﾞｰﾀ一覧!$U$38,"",IF($BO379=ﾃﾞｰﾀ一覧!$AT$27,ﾃﾞｰﾀ一覧!$AT$27,VLOOKUP($AK379,ﾃﾞｰﾀ一覧!$AH$4:$AR$66,11,FALSE)*IF($BO379=ﾃﾞｰﾀ一覧!$AT$17,($AR379+1)*($AV379+1),IF($BO379=ﾃﾞｰﾀ一覧!$AT$22,IF(COUNTIF($AD379,"*天端*"),ﾃﾞｰﾀ一覧!$AU$43/2,ﾃﾞｰﾀ一覧!$AU$43/3),IF($BO379=ﾃﾞｰﾀ一覧!$AT$20,$AR379*$AV379,IF($BO379=ﾃﾞｰﾀ一覧!$AT$21,$AV379,1))))))))</f>
        <v/>
      </c>
      <c r="BW379" s="1112"/>
      <c r="BX379" s="1112"/>
      <c r="BY379" s="1088" t="str">
        <f>IF($B379="","",IF($AH379="","",IF($CK379=ﾃﾞｰﾀ一覧!$U$53,ﾃﾞｰﾀ一覧!$U$61,IF($AH379=ﾃﾞｰﾀ一覧!$U$21,ﾃﾞｰﾀ一覧!$U$60,IF(OR($AH379=ﾃﾞｰﾀ一覧!$U$19,$AH379=ﾃﾞｰﾀ一覧!$U$20,$AH379=ﾃﾞｰﾀ一覧!$U$23,$AH379=ﾃﾞｰﾀ一覧!$U$22,$AH379=ﾃﾞｰﾀ一覧!$U$18,AH379=ﾃﾞｰﾀ一覧!$U$25),ﾃﾞｰﾀ一覧!$U$59,ﾃﾞｰﾀ一覧!$U$62)))))</f>
        <v/>
      </c>
      <c r="BZ379" s="1089"/>
      <c r="CA379" s="1113"/>
      <c r="CB379" s="1113"/>
      <c r="CC379" s="1113"/>
      <c r="CD379" s="1113"/>
      <c r="CE379" s="1113"/>
      <c r="CF379" s="1113"/>
      <c r="CG379" s="1113"/>
      <c r="CH379" s="1113"/>
      <c r="CI379" s="1114"/>
      <c r="CK379" s="240"/>
      <c r="CM379" s="378" t="str">
        <f t="shared" si="35"/>
        <v/>
      </c>
      <c r="CN379" s="379" t="str">
        <f t="shared" si="36"/>
        <v/>
      </c>
      <c r="CO379" s="379" t="str">
        <f t="shared" si="37"/>
        <v/>
      </c>
      <c r="CP379" s="380" t="str">
        <f t="shared" si="38"/>
        <v/>
      </c>
      <c r="CQ379" s="244"/>
      <c r="CR379" s="1100"/>
      <c r="CS379" s="1101"/>
      <c r="CT379" s="1102"/>
      <c r="CU379" s="1135"/>
      <c r="CV379" s="1136"/>
      <c r="CW379" s="1136"/>
      <c r="CX379" s="1137"/>
      <c r="CY379" s="1138"/>
      <c r="CZ379" s="1139"/>
      <c r="DA379" s="1140"/>
      <c r="DB379" s="1132"/>
      <c r="DC379" s="1133"/>
      <c r="DD379" s="1133"/>
      <c r="DE379" s="1133"/>
      <c r="DF379" s="1133"/>
      <c r="DG379" s="1134"/>
      <c r="DH379" s="580"/>
      <c r="DI379" s="1372"/>
      <c r="DJ379" s="1372"/>
      <c r="DK379" s="581"/>
      <c r="DL379" s="582"/>
      <c r="DM379" s="1372"/>
      <c r="DN379" s="1372"/>
      <c r="DO379" s="581"/>
      <c r="DP379" s="582"/>
      <c r="DQ379" s="1372"/>
      <c r="DR379" s="1372"/>
      <c r="DS379" s="583"/>
      <c r="DT379" s="1124"/>
      <c r="DU379" s="1125"/>
      <c r="DV379" s="1125"/>
      <c r="DW379" s="1124"/>
      <c r="DX379" s="1125"/>
      <c r="DY379" s="1150"/>
      <c r="DZ379" s="1362"/>
      <c r="EA379" s="1363"/>
      <c r="EB379" s="1362"/>
      <c r="EC379" s="1363"/>
      <c r="ED379" s="1362"/>
      <c r="EE379" s="1377"/>
      <c r="EF379" s="1378"/>
      <c r="EG379" s="1379"/>
      <c r="EH379" s="1379"/>
      <c r="EI379" s="1380"/>
      <c r="EJ379" s="1381"/>
      <c r="EK379" s="1381"/>
      <c r="EL379" s="1381"/>
      <c r="EM379" s="1382"/>
      <c r="EN379" s="1382"/>
      <c r="EO379" s="1382"/>
      <c r="EP379" s="1375"/>
      <c r="EQ379" s="1376"/>
      <c r="ER379" s="1113"/>
      <c r="ES379" s="1113"/>
      <c r="ET379" s="1113"/>
      <c r="EU379" s="1113"/>
      <c r="EV379" s="1113"/>
      <c r="EW379" s="1113"/>
      <c r="EX379" s="1113"/>
      <c r="EY379" s="1113"/>
      <c r="EZ379" s="1114"/>
    </row>
    <row r="380" spans="1:156" ht="30" customHeight="1" x14ac:dyDescent="0.2">
      <c r="A380" s="207">
        <f t="shared" si="39"/>
        <v>369</v>
      </c>
      <c r="B380" s="1103"/>
      <c r="C380" s="1104"/>
      <c r="D380" s="1092"/>
      <c r="E380" s="1093"/>
      <c r="F380" s="1094" t="str">
        <f t="shared" si="41"/>
        <v/>
      </c>
      <c r="G380" s="1095"/>
      <c r="H380" s="1095"/>
      <c r="I380" s="1095"/>
      <c r="J380" s="1095"/>
      <c r="K380" s="1095"/>
      <c r="L380" s="1095"/>
      <c r="M380" s="1095"/>
      <c r="N380" s="1095"/>
      <c r="O380" s="1095"/>
      <c r="P380" s="1095"/>
      <c r="Q380" s="1095"/>
      <c r="R380" s="1095"/>
      <c r="S380" s="1095"/>
      <c r="T380" s="1095"/>
      <c r="U380" s="1095"/>
      <c r="V380" s="1095"/>
      <c r="W380" s="1096"/>
      <c r="X380" s="1299">
        <f t="shared" si="40"/>
        <v>0</v>
      </c>
      <c r="Y380" s="1300"/>
      <c r="Z380" s="1301"/>
      <c r="AA380" s="1100"/>
      <c r="AB380" s="1101"/>
      <c r="AC380" s="1102"/>
      <c r="AD380" s="1135"/>
      <c r="AE380" s="1136"/>
      <c r="AF380" s="1136"/>
      <c r="AG380" s="1137"/>
      <c r="AH380" s="1138"/>
      <c r="AI380" s="1139"/>
      <c r="AJ380" s="1140"/>
      <c r="AK380" s="1132"/>
      <c r="AL380" s="1133"/>
      <c r="AM380" s="1133"/>
      <c r="AN380" s="1133"/>
      <c r="AO380" s="1133"/>
      <c r="AP380" s="1134"/>
      <c r="AQ380" s="642" t="str">
        <f>IF(AK380="","",VLOOKUP(AK380,ﾃﾞｰﾀ一覧!$AH$4:$AR$66,2,FALSE))</f>
        <v/>
      </c>
      <c r="AR380" s="1084"/>
      <c r="AS380" s="1084"/>
      <c r="AT380" s="643" t="str">
        <f>IF(AK380="","",VLOOKUP(AK380,ﾃﾞｰﾀ一覧!$AH$4:$AR$66,3,FALSE))</f>
        <v/>
      </c>
      <c r="AU380" s="644" t="str">
        <f>IF(AK380="","",VLOOKUP(AK380,ﾃﾞｰﾀ一覧!$AH$4:$AR$66,5,FALSE))</f>
        <v/>
      </c>
      <c r="AV380" s="1084"/>
      <c r="AW380" s="1084"/>
      <c r="AX380" s="643" t="str">
        <f>IF(AK380="","",VLOOKUP(AK380,ﾃﾞｰﾀ一覧!$AH$4:$AR$66,6,FALSE))</f>
        <v/>
      </c>
      <c r="AY380" s="649" t="str">
        <f>IF(AK380="","",VLOOKUP(AK380,ﾃﾞｰﾀ一覧!$AH$4:$AR$66,8,FALSE))</f>
        <v/>
      </c>
      <c r="AZ380" s="1084"/>
      <c r="BA380" s="1084"/>
      <c r="BB380" s="388" t="str">
        <f>IF(AK380="","",VLOOKUP(AK380,ﾃﾞｰﾀ一覧!$AH$4:$AR$66,9,FALSE))</f>
        <v/>
      </c>
      <c r="BC380" s="1124"/>
      <c r="BD380" s="1125"/>
      <c r="BE380" s="1125"/>
      <c r="BF380" s="1124"/>
      <c r="BG380" s="1125"/>
      <c r="BH380" s="1125"/>
      <c r="BI380" s="1124"/>
      <c r="BJ380" s="1125"/>
      <c r="BK380" s="1150"/>
      <c r="BL380" s="1154"/>
      <c r="BM380" s="1155"/>
      <c r="BN380" s="1156"/>
      <c r="BO380" s="1109" t="str">
        <f>IF($AK380="","",IF($BF380="","",IF($BF380=ﾃﾞｰﾀ一覧!$U$37,"",IF($BF380=ﾃﾞｰﾀ一覧!$U$38,"",IF($AH380=ﾃﾞｰﾀ一覧!$U$25,VLOOKUP($AK380,ﾃﾞｰﾀ一覧!$AH$43:$AR$66,10,FALSE),VLOOKUP($AK380,ﾃﾞｰﾀ一覧!$AH$4:$AR$66,10,FALSE))))))</f>
        <v/>
      </c>
      <c r="BP380" s="1110"/>
      <c r="BQ380" s="1110"/>
      <c r="BR380" s="1111"/>
      <c r="BS380" s="1115">
        <f>IF($BL380="",0,VLOOKUP($BL380,ﾃﾞｰﾀ一覧!$AY$4:$BB$16,3,FALSE))</f>
        <v>0</v>
      </c>
      <c r="BT380" s="1115"/>
      <c r="BU380" s="1115"/>
      <c r="BV380" s="1112" t="str">
        <f>IF($BO380="","",IF($BF380=ﾃﾞｰﾀ一覧!$U$37,"",IF($BF380=ﾃﾞｰﾀ一覧!$U$38,"",IF($BO380=ﾃﾞｰﾀ一覧!$AT$27,ﾃﾞｰﾀ一覧!$AT$27,VLOOKUP($AK380,ﾃﾞｰﾀ一覧!$AH$4:$AR$66,11,FALSE)*IF($BO380=ﾃﾞｰﾀ一覧!$AT$17,($AR380+1)*($AV380+1),IF($BO380=ﾃﾞｰﾀ一覧!$AT$22,IF(COUNTIF($AD380,"*天端*"),ﾃﾞｰﾀ一覧!$AU$43/2,ﾃﾞｰﾀ一覧!$AU$43/3),IF($BO380=ﾃﾞｰﾀ一覧!$AT$20,$AR380*$AV380,IF($BO380=ﾃﾞｰﾀ一覧!$AT$21,$AV380,1))))))))</f>
        <v/>
      </c>
      <c r="BW380" s="1112"/>
      <c r="BX380" s="1112"/>
      <c r="BY380" s="1088" t="str">
        <f>IF($B380="","",IF($AH380="","",IF($CK380=ﾃﾞｰﾀ一覧!$U$53,ﾃﾞｰﾀ一覧!$U$61,IF($AH380=ﾃﾞｰﾀ一覧!$U$21,ﾃﾞｰﾀ一覧!$U$60,IF(OR($AH380=ﾃﾞｰﾀ一覧!$U$19,$AH380=ﾃﾞｰﾀ一覧!$U$20,$AH380=ﾃﾞｰﾀ一覧!$U$23,$AH380=ﾃﾞｰﾀ一覧!$U$22,$AH380=ﾃﾞｰﾀ一覧!$U$18,AH380=ﾃﾞｰﾀ一覧!$U$25),ﾃﾞｰﾀ一覧!$U$59,ﾃﾞｰﾀ一覧!$U$62)))))</f>
        <v/>
      </c>
      <c r="BZ380" s="1089"/>
      <c r="CA380" s="1113"/>
      <c r="CB380" s="1113"/>
      <c r="CC380" s="1113"/>
      <c r="CD380" s="1113"/>
      <c r="CE380" s="1113"/>
      <c r="CF380" s="1113"/>
      <c r="CG380" s="1113"/>
      <c r="CH380" s="1113"/>
      <c r="CI380" s="1114"/>
      <c r="CK380" s="240"/>
      <c r="CM380" s="378" t="str">
        <f t="shared" si="35"/>
        <v/>
      </c>
      <c r="CN380" s="379" t="str">
        <f t="shared" si="36"/>
        <v/>
      </c>
      <c r="CO380" s="379" t="str">
        <f t="shared" si="37"/>
        <v/>
      </c>
      <c r="CP380" s="380" t="str">
        <f t="shared" si="38"/>
        <v/>
      </c>
      <c r="CQ380" s="244"/>
      <c r="CR380" s="1100"/>
      <c r="CS380" s="1101"/>
      <c r="CT380" s="1102"/>
      <c r="CU380" s="1135"/>
      <c r="CV380" s="1136"/>
      <c r="CW380" s="1136"/>
      <c r="CX380" s="1137"/>
      <c r="CY380" s="1138"/>
      <c r="CZ380" s="1139"/>
      <c r="DA380" s="1140"/>
      <c r="DB380" s="1132"/>
      <c r="DC380" s="1133"/>
      <c r="DD380" s="1133"/>
      <c r="DE380" s="1133"/>
      <c r="DF380" s="1133"/>
      <c r="DG380" s="1134"/>
      <c r="DH380" s="580"/>
      <c r="DI380" s="1372"/>
      <c r="DJ380" s="1372"/>
      <c r="DK380" s="581"/>
      <c r="DL380" s="582"/>
      <c r="DM380" s="1372"/>
      <c r="DN380" s="1372"/>
      <c r="DO380" s="581"/>
      <c r="DP380" s="582"/>
      <c r="DQ380" s="1372"/>
      <c r="DR380" s="1372"/>
      <c r="DS380" s="583"/>
      <c r="DT380" s="1124"/>
      <c r="DU380" s="1125"/>
      <c r="DV380" s="1125"/>
      <c r="DW380" s="1124"/>
      <c r="DX380" s="1125"/>
      <c r="DY380" s="1150"/>
      <c r="DZ380" s="1362"/>
      <c r="EA380" s="1363"/>
      <c r="EB380" s="1362"/>
      <c r="EC380" s="1363"/>
      <c r="ED380" s="1362"/>
      <c r="EE380" s="1377"/>
      <c r="EF380" s="1378"/>
      <c r="EG380" s="1379"/>
      <c r="EH380" s="1379"/>
      <c r="EI380" s="1380"/>
      <c r="EJ380" s="1381"/>
      <c r="EK380" s="1381"/>
      <c r="EL380" s="1381"/>
      <c r="EM380" s="1382"/>
      <c r="EN380" s="1382"/>
      <c r="EO380" s="1382"/>
      <c r="EP380" s="1375"/>
      <c r="EQ380" s="1376"/>
      <c r="ER380" s="1113"/>
      <c r="ES380" s="1113"/>
      <c r="ET380" s="1113"/>
      <c r="EU380" s="1113"/>
      <c r="EV380" s="1113"/>
      <c r="EW380" s="1113"/>
      <c r="EX380" s="1113"/>
      <c r="EY380" s="1113"/>
      <c r="EZ380" s="1114"/>
    </row>
    <row r="381" spans="1:156" ht="30" customHeight="1" x14ac:dyDescent="0.2">
      <c r="A381" s="207">
        <f t="shared" si="39"/>
        <v>370</v>
      </c>
      <c r="B381" s="1103"/>
      <c r="C381" s="1104"/>
      <c r="D381" s="1278"/>
      <c r="E381" s="1279"/>
      <c r="F381" s="1094" t="str">
        <f t="shared" si="41"/>
        <v/>
      </c>
      <c r="G381" s="1095"/>
      <c r="H381" s="1095"/>
      <c r="I381" s="1095"/>
      <c r="J381" s="1095"/>
      <c r="K381" s="1095"/>
      <c r="L381" s="1095"/>
      <c r="M381" s="1095"/>
      <c r="N381" s="1095"/>
      <c r="O381" s="1095"/>
      <c r="P381" s="1095"/>
      <c r="Q381" s="1095"/>
      <c r="R381" s="1095"/>
      <c r="S381" s="1095"/>
      <c r="T381" s="1095"/>
      <c r="U381" s="1095"/>
      <c r="V381" s="1095"/>
      <c r="W381" s="1096"/>
      <c r="X381" s="1299">
        <f t="shared" si="40"/>
        <v>0</v>
      </c>
      <c r="Y381" s="1300"/>
      <c r="Z381" s="1301"/>
      <c r="AA381" s="1100"/>
      <c r="AB381" s="1101"/>
      <c r="AC381" s="1102"/>
      <c r="AD381" s="1135"/>
      <c r="AE381" s="1136"/>
      <c r="AF381" s="1136"/>
      <c r="AG381" s="1137"/>
      <c r="AH381" s="1138"/>
      <c r="AI381" s="1139"/>
      <c r="AJ381" s="1140"/>
      <c r="AK381" s="1132"/>
      <c r="AL381" s="1133"/>
      <c r="AM381" s="1133"/>
      <c r="AN381" s="1133"/>
      <c r="AO381" s="1133"/>
      <c r="AP381" s="1134"/>
      <c r="AQ381" s="642" t="str">
        <f>IF(AK381="","",VLOOKUP(AK381,ﾃﾞｰﾀ一覧!$AH$4:$AR$66,2,FALSE))</f>
        <v/>
      </c>
      <c r="AR381" s="1084"/>
      <c r="AS381" s="1084"/>
      <c r="AT381" s="643" t="str">
        <f>IF(AK381="","",VLOOKUP(AK381,ﾃﾞｰﾀ一覧!$AH$4:$AR$66,3,FALSE))</f>
        <v/>
      </c>
      <c r="AU381" s="644" t="str">
        <f>IF(AK381="","",VLOOKUP(AK381,ﾃﾞｰﾀ一覧!$AH$4:$AR$66,5,FALSE))</f>
        <v/>
      </c>
      <c r="AV381" s="1084"/>
      <c r="AW381" s="1084"/>
      <c r="AX381" s="643" t="str">
        <f>IF(AK381="","",VLOOKUP(AK381,ﾃﾞｰﾀ一覧!$AH$4:$AR$66,6,FALSE))</f>
        <v/>
      </c>
      <c r="AY381" s="649" t="str">
        <f>IF(AK381="","",VLOOKUP(AK381,ﾃﾞｰﾀ一覧!$AH$4:$AR$66,8,FALSE))</f>
        <v/>
      </c>
      <c r="AZ381" s="1084"/>
      <c r="BA381" s="1084"/>
      <c r="BB381" s="388" t="str">
        <f>IF(AK381="","",VLOOKUP(AK381,ﾃﾞｰﾀ一覧!$AH$4:$AR$66,9,FALSE))</f>
        <v/>
      </c>
      <c r="BC381" s="1124"/>
      <c r="BD381" s="1125"/>
      <c r="BE381" s="1125"/>
      <c r="BF381" s="1124"/>
      <c r="BG381" s="1125"/>
      <c r="BH381" s="1125"/>
      <c r="BI381" s="1124"/>
      <c r="BJ381" s="1125"/>
      <c r="BK381" s="1150"/>
      <c r="BL381" s="1154"/>
      <c r="BM381" s="1155"/>
      <c r="BN381" s="1156"/>
      <c r="BO381" s="1109" t="str">
        <f>IF($AK381="","",IF($BF381="","",IF($BF381=ﾃﾞｰﾀ一覧!$U$37,"",IF($BF381=ﾃﾞｰﾀ一覧!$U$38,"",IF($AH381=ﾃﾞｰﾀ一覧!$U$25,VLOOKUP($AK381,ﾃﾞｰﾀ一覧!$AH$43:$AR$66,10,FALSE),VLOOKUP($AK381,ﾃﾞｰﾀ一覧!$AH$4:$AR$66,10,FALSE))))))</f>
        <v/>
      </c>
      <c r="BP381" s="1110"/>
      <c r="BQ381" s="1110"/>
      <c r="BR381" s="1111"/>
      <c r="BS381" s="1115">
        <f>IF($BL381="",0,VLOOKUP($BL381,ﾃﾞｰﾀ一覧!$AY$4:$BB$16,3,FALSE))</f>
        <v>0</v>
      </c>
      <c r="BT381" s="1115"/>
      <c r="BU381" s="1115"/>
      <c r="BV381" s="1112" t="str">
        <f>IF($BO381="","",IF($BF381=ﾃﾞｰﾀ一覧!$U$37,"",IF($BF381=ﾃﾞｰﾀ一覧!$U$38,"",IF($BO381=ﾃﾞｰﾀ一覧!$AT$27,ﾃﾞｰﾀ一覧!$AT$27,VLOOKUP($AK381,ﾃﾞｰﾀ一覧!$AH$4:$AR$66,11,FALSE)*IF($BO381=ﾃﾞｰﾀ一覧!$AT$17,($AR381+1)*($AV381+1),IF($BO381=ﾃﾞｰﾀ一覧!$AT$22,IF(COUNTIF($AD381,"*天端*"),ﾃﾞｰﾀ一覧!$AU$43/2,ﾃﾞｰﾀ一覧!$AU$43/3),IF($BO381=ﾃﾞｰﾀ一覧!$AT$20,$AR381*$AV381,IF($BO381=ﾃﾞｰﾀ一覧!$AT$21,$AV381,1))))))))</f>
        <v/>
      </c>
      <c r="BW381" s="1112"/>
      <c r="BX381" s="1112"/>
      <c r="BY381" s="1088" t="str">
        <f>IF($B381="","",IF($AH381="","",IF($CK381=ﾃﾞｰﾀ一覧!$U$53,ﾃﾞｰﾀ一覧!$U$61,IF($AH381=ﾃﾞｰﾀ一覧!$U$21,ﾃﾞｰﾀ一覧!$U$60,IF(OR($AH381=ﾃﾞｰﾀ一覧!$U$19,$AH381=ﾃﾞｰﾀ一覧!$U$20,$AH381=ﾃﾞｰﾀ一覧!$U$23,$AH381=ﾃﾞｰﾀ一覧!$U$22,$AH381=ﾃﾞｰﾀ一覧!$U$18,AH381=ﾃﾞｰﾀ一覧!$U$25),ﾃﾞｰﾀ一覧!$U$59,ﾃﾞｰﾀ一覧!$U$62)))))</f>
        <v/>
      </c>
      <c r="BZ381" s="1089"/>
      <c r="CA381" s="1113"/>
      <c r="CB381" s="1113"/>
      <c r="CC381" s="1113"/>
      <c r="CD381" s="1113"/>
      <c r="CE381" s="1113"/>
      <c r="CF381" s="1113"/>
      <c r="CG381" s="1113"/>
      <c r="CH381" s="1113"/>
      <c r="CI381" s="1114"/>
      <c r="CK381" s="240"/>
      <c r="CM381" s="378" t="str">
        <f t="shared" si="35"/>
        <v/>
      </c>
      <c r="CN381" s="379" t="str">
        <f t="shared" si="36"/>
        <v/>
      </c>
      <c r="CO381" s="379" t="str">
        <f t="shared" si="37"/>
        <v/>
      </c>
      <c r="CP381" s="380" t="str">
        <f t="shared" si="38"/>
        <v/>
      </c>
      <c r="CQ381" s="244"/>
      <c r="CR381" s="1100"/>
      <c r="CS381" s="1101"/>
      <c r="CT381" s="1102"/>
      <c r="CU381" s="1135"/>
      <c r="CV381" s="1136"/>
      <c r="CW381" s="1136"/>
      <c r="CX381" s="1137"/>
      <c r="CY381" s="1138"/>
      <c r="CZ381" s="1139"/>
      <c r="DA381" s="1140"/>
      <c r="DB381" s="1132"/>
      <c r="DC381" s="1133"/>
      <c r="DD381" s="1133"/>
      <c r="DE381" s="1133"/>
      <c r="DF381" s="1133"/>
      <c r="DG381" s="1134"/>
      <c r="DH381" s="580"/>
      <c r="DI381" s="1372"/>
      <c r="DJ381" s="1372"/>
      <c r="DK381" s="581"/>
      <c r="DL381" s="582"/>
      <c r="DM381" s="1372"/>
      <c r="DN381" s="1372"/>
      <c r="DO381" s="581"/>
      <c r="DP381" s="582"/>
      <c r="DQ381" s="1372"/>
      <c r="DR381" s="1372"/>
      <c r="DS381" s="583"/>
      <c r="DT381" s="1124"/>
      <c r="DU381" s="1125"/>
      <c r="DV381" s="1125"/>
      <c r="DW381" s="1124"/>
      <c r="DX381" s="1125"/>
      <c r="DY381" s="1150"/>
      <c r="DZ381" s="1362"/>
      <c r="EA381" s="1363"/>
      <c r="EB381" s="1362"/>
      <c r="EC381" s="1363"/>
      <c r="ED381" s="1362"/>
      <c r="EE381" s="1377"/>
      <c r="EF381" s="1378"/>
      <c r="EG381" s="1379"/>
      <c r="EH381" s="1379"/>
      <c r="EI381" s="1380"/>
      <c r="EJ381" s="1381"/>
      <c r="EK381" s="1381"/>
      <c r="EL381" s="1381"/>
      <c r="EM381" s="1382"/>
      <c r="EN381" s="1382"/>
      <c r="EO381" s="1382"/>
      <c r="EP381" s="1375"/>
      <c r="EQ381" s="1376"/>
      <c r="ER381" s="1113"/>
      <c r="ES381" s="1113"/>
      <c r="ET381" s="1113"/>
      <c r="EU381" s="1113"/>
      <c r="EV381" s="1113"/>
      <c r="EW381" s="1113"/>
      <c r="EX381" s="1113"/>
      <c r="EY381" s="1113"/>
      <c r="EZ381" s="1114"/>
    </row>
    <row r="382" spans="1:156" ht="30" customHeight="1" x14ac:dyDescent="0.2">
      <c r="A382" s="207">
        <f t="shared" si="39"/>
        <v>371</v>
      </c>
      <c r="B382" s="1103"/>
      <c r="C382" s="1104"/>
      <c r="D382" s="1278"/>
      <c r="E382" s="1279"/>
      <c r="F382" s="1094" t="str">
        <f t="shared" si="41"/>
        <v/>
      </c>
      <c r="G382" s="1095"/>
      <c r="H382" s="1095"/>
      <c r="I382" s="1095"/>
      <c r="J382" s="1095"/>
      <c r="K382" s="1095"/>
      <c r="L382" s="1095"/>
      <c r="M382" s="1095"/>
      <c r="N382" s="1095"/>
      <c r="O382" s="1095"/>
      <c r="P382" s="1095"/>
      <c r="Q382" s="1095"/>
      <c r="R382" s="1095"/>
      <c r="S382" s="1095"/>
      <c r="T382" s="1095"/>
      <c r="U382" s="1095"/>
      <c r="V382" s="1095"/>
      <c r="W382" s="1096"/>
      <c r="X382" s="1299">
        <f t="shared" si="40"/>
        <v>0</v>
      </c>
      <c r="Y382" s="1300"/>
      <c r="Z382" s="1301"/>
      <c r="AA382" s="1100"/>
      <c r="AB382" s="1101"/>
      <c r="AC382" s="1102"/>
      <c r="AD382" s="1135"/>
      <c r="AE382" s="1136"/>
      <c r="AF382" s="1136"/>
      <c r="AG382" s="1137"/>
      <c r="AH382" s="1138"/>
      <c r="AI382" s="1139"/>
      <c r="AJ382" s="1140"/>
      <c r="AK382" s="1132"/>
      <c r="AL382" s="1133"/>
      <c r="AM382" s="1133"/>
      <c r="AN382" s="1133"/>
      <c r="AO382" s="1133"/>
      <c r="AP382" s="1134"/>
      <c r="AQ382" s="642" t="str">
        <f>IF(AK382="","",VLOOKUP(AK382,ﾃﾞｰﾀ一覧!$AH$4:$AR$66,2,FALSE))</f>
        <v/>
      </c>
      <c r="AR382" s="1084"/>
      <c r="AS382" s="1084"/>
      <c r="AT382" s="643" t="str">
        <f>IF(AK382="","",VLOOKUP(AK382,ﾃﾞｰﾀ一覧!$AH$4:$AR$66,3,FALSE))</f>
        <v/>
      </c>
      <c r="AU382" s="644" t="str">
        <f>IF(AK382="","",VLOOKUP(AK382,ﾃﾞｰﾀ一覧!$AH$4:$AR$66,5,FALSE))</f>
        <v/>
      </c>
      <c r="AV382" s="1084"/>
      <c r="AW382" s="1084"/>
      <c r="AX382" s="643" t="str">
        <f>IF(AK382="","",VLOOKUP(AK382,ﾃﾞｰﾀ一覧!$AH$4:$AR$66,6,FALSE))</f>
        <v/>
      </c>
      <c r="AY382" s="649" t="str">
        <f>IF(AK382="","",VLOOKUP(AK382,ﾃﾞｰﾀ一覧!$AH$4:$AR$66,8,FALSE))</f>
        <v/>
      </c>
      <c r="AZ382" s="1084"/>
      <c r="BA382" s="1084"/>
      <c r="BB382" s="388" t="str">
        <f>IF(AK382="","",VLOOKUP(AK382,ﾃﾞｰﾀ一覧!$AH$4:$AR$66,9,FALSE))</f>
        <v/>
      </c>
      <c r="BC382" s="1124"/>
      <c r="BD382" s="1125"/>
      <c r="BE382" s="1125"/>
      <c r="BF382" s="1124"/>
      <c r="BG382" s="1125"/>
      <c r="BH382" s="1125"/>
      <c r="BI382" s="1124"/>
      <c r="BJ382" s="1125"/>
      <c r="BK382" s="1150"/>
      <c r="BL382" s="1154"/>
      <c r="BM382" s="1155"/>
      <c r="BN382" s="1156"/>
      <c r="BO382" s="1109" t="str">
        <f>IF($AK382="","",IF($BF382="","",IF($BF382=ﾃﾞｰﾀ一覧!$U$37,"",IF($BF382=ﾃﾞｰﾀ一覧!$U$38,"",IF($AH382=ﾃﾞｰﾀ一覧!$U$25,VLOOKUP($AK382,ﾃﾞｰﾀ一覧!$AH$43:$AR$66,10,FALSE),VLOOKUP($AK382,ﾃﾞｰﾀ一覧!$AH$4:$AR$66,10,FALSE))))))</f>
        <v/>
      </c>
      <c r="BP382" s="1110"/>
      <c r="BQ382" s="1110"/>
      <c r="BR382" s="1111"/>
      <c r="BS382" s="1115">
        <f>IF($BL382="",0,VLOOKUP($BL382,ﾃﾞｰﾀ一覧!$AY$4:$BB$16,3,FALSE))</f>
        <v>0</v>
      </c>
      <c r="BT382" s="1115"/>
      <c r="BU382" s="1115"/>
      <c r="BV382" s="1112" t="str">
        <f>IF($BO382="","",IF($BF382=ﾃﾞｰﾀ一覧!$U$37,"",IF($BF382=ﾃﾞｰﾀ一覧!$U$38,"",IF($BO382=ﾃﾞｰﾀ一覧!$AT$27,ﾃﾞｰﾀ一覧!$AT$27,VLOOKUP($AK382,ﾃﾞｰﾀ一覧!$AH$4:$AR$66,11,FALSE)*IF($BO382=ﾃﾞｰﾀ一覧!$AT$17,($AR382+1)*($AV382+1),IF($BO382=ﾃﾞｰﾀ一覧!$AT$22,IF(COUNTIF($AD382,"*天端*"),ﾃﾞｰﾀ一覧!$AU$43/2,ﾃﾞｰﾀ一覧!$AU$43/3),IF($BO382=ﾃﾞｰﾀ一覧!$AT$20,$AR382*$AV382,IF($BO382=ﾃﾞｰﾀ一覧!$AT$21,$AV382,1))))))))</f>
        <v/>
      </c>
      <c r="BW382" s="1112"/>
      <c r="BX382" s="1112"/>
      <c r="BY382" s="1088" t="str">
        <f>IF($B382="","",IF($AH382="","",IF($CK382=ﾃﾞｰﾀ一覧!$U$53,ﾃﾞｰﾀ一覧!$U$61,IF($AH382=ﾃﾞｰﾀ一覧!$U$21,ﾃﾞｰﾀ一覧!$U$60,IF(OR($AH382=ﾃﾞｰﾀ一覧!$U$19,$AH382=ﾃﾞｰﾀ一覧!$U$20,$AH382=ﾃﾞｰﾀ一覧!$U$23,$AH382=ﾃﾞｰﾀ一覧!$U$22,$AH382=ﾃﾞｰﾀ一覧!$U$18,AH382=ﾃﾞｰﾀ一覧!$U$25),ﾃﾞｰﾀ一覧!$U$59,ﾃﾞｰﾀ一覧!$U$62)))))</f>
        <v/>
      </c>
      <c r="BZ382" s="1089"/>
      <c r="CA382" s="1113"/>
      <c r="CB382" s="1113"/>
      <c r="CC382" s="1113"/>
      <c r="CD382" s="1113"/>
      <c r="CE382" s="1113"/>
      <c r="CF382" s="1113"/>
      <c r="CG382" s="1113"/>
      <c r="CH382" s="1113"/>
      <c r="CI382" s="1114"/>
      <c r="CK382" s="240"/>
      <c r="CM382" s="378" t="str">
        <f t="shared" si="35"/>
        <v/>
      </c>
      <c r="CN382" s="379" t="str">
        <f t="shared" si="36"/>
        <v/>
      </c>
      <c r="CO382" s="379" t="str">
        <f t="shared" si="37"/>
        <v/>
      </c>
      <c r="CP382" s="380" t="str">
        <f t="shared" si="38"/>
        <v/>
      </c>
      <c r="CQ382" s="244"/>
      <c r="CR382" s="1100"/>
      <c r="CS382" s="1101"/>
      <c r="CT382" s="1102"/>
      <c r="CU382" s="1135"/>
      <c r="CV382" s="1136"/>
      <c r="CW382" s="1136"/>
      <c r="CX382" s="1137"/>
      <c r="CY382" s="1138"/>
      <c r="CZ382" s="1139"/>
      <c r="DA382" s="1140"/>
      <c r="DB382" s="1132"/>
      <c r="DC382" s="1133"/>
      <c r="DD382" s="1133"/>
      <c r="DE382" s="1133"/>
      <c r="DF382" s="1133"/>
      <c r="DG382" s="1134"/>
      <c r="DH382" s="580"/>
      <c r="DI382" s="1084"/>
      <c r="DJ382" s="1084"/>
      <c r="DK382" s="581"/>
      <c r="DL382" s="582"/>
      <c r="DM382" s="1084"/>
      <c r="DN382" s="1084"/>
      <c r="DO382" s="581"/>
      <c r="DP382" s="582"/>
      <c r="DQ382" s="1084"/>
      <c r="DR382" s="1084"/>
      <c r="DS382" s="583"/>
      <c r="DT382" s="1124"/>
      <c r="DU382" s="1125"/>
      <c r="DV382" s="1125"/>
      <c r="DW382" s="1124"/>
      <c r="DX382" s="1125"/>
      <c r="DY382" s="1150"/>
      <c r="DZ382" s="1362"/>
      <c r="EA382" s="1363"/>
      <c r="EB382" s="1362"/>
      <c r="EC382" s="1363"/>
      <c r="ED382" s="1362"/>
      <c r="EE382" s="1377"/>
      <c r="EF382" s="1378"/>
      <c r="EG382" s="1379"/>
      <c r="EH382" s="1379"/>
      <c r="EI382" s="1380"/>
      <c r="EJ382" s="1381"/>
      <c r="EK382" s="1381"/>
      <c r="EL382" s="1381"/>
      <c r="EM382" s="1382"/>
      <c r="EN382" s="1382"/>
      <c r="EO382" s="1382"/>
      <c r="EP382" s="1375"/>
      <c r="EQ382" s="1376"/>
      <c r="ER382" s="1113"/>
      <c r="ES382" s="1113"/>
      <c r="ET382" s="1113"/>
      <c r="EU382" s="1113"/>
      <c r="EV382" s="1113"/>
      <c r="EW382" s="1113"/>
      <c r="EX382" s="1113"/>
      <c r="EY382" s="1113"/>
      <c r="EZ382" s="1114"/>
    </row>
    <row r="383" spans="1:156" ht="30" customHeight="1" x14ac:dyDescent="0.2">
      <c r="A383" s="207">
        <f t="shared" si="39"/>
        <v>372</v>
      </c>
      <c r="B383" s="1103"/>
      <c r="C383" s="1104"/>
      <c r="D383" s="1278"/>
      <c r="E383" s="1279"/>
      <c r="F383" s="1094" t="str">
        <f t="shared" si="41"/>
        <v/>
      </c>
      <c r="G383" s="1095"/>
      <c r="H383" s="1095"/>
      <c r="I383" s="1095"/>
      <c r="J383" s="1095"/>
      <c r="K383" s="1095"/>
      <c r="L383" s="1095"/>
      <c r="M383" s="1095"/>
      <c r="N383" s="1095"/>
      <c r="O383" s="1095"/>
      <c r="P383" s="1095"/>
      <c r="Q383" s="1095"/>
      <c r="R383" s="1095"/>
      <c r="S383" s="1095"/>
      <c r="T383" s="1095"/>
      <c r="U383" s="1095"/>
      <c r="V383" s="1095"/>
      <c r="W383" s="1096"/>
      <c r="X383" s="1299">
        <f t="shared" si="40"/>
        <v>0</v>
      </c>
      <c r="Y383" s="1300"/>
      <c r="Z383" s="1301"/>
      <c r="AA383" s="1100"/>
      <c r="AB383" s="1101"/>
      <c r="AC383" s="1102"/>
      <c r="AD383" s="1135"/>
      <c r="AE383" s="1136"/>
      <c r="AF383" s="1136"/>
      <c r="AG383" s="1137"/>
      <c r="AH383" s="1138"/>
      <c r="AI383" s="1139"/>
      <c r="AJ383" s="1140"/>
      <c r="AK383" s="1132"/>
      <c r="AL383" s="1133"/>
      <c r="AM383" s="1133"/>
      <c r="AN383" s="1133"/>
      <c r="AO383" s="1133"/>
      <c r="AP383" s="1134"/>
      <c r="AQ383" s="642" t="str">
        <f>IF(AK383="","",VLOOKUP(AK383,ﾃﾞｰﾀ一覧!$AH$4:$AR$66,2,FALSE))</f>
        <v/>
      </c>
      <c r="AR383" s="1084"/>
      <c r="AS383" s="1084"/>
      <c r="AT383" s="643" t="str">
        <f>IF(AK383="","",VLOOKUP(AK383,ﾃﾞｰﾀ一覧!$AH$4:$AR$66,3,FALSE))</f>
        <v/>
      </c>
      <c r="AU383" s="644" t="str">
        <f>IF(AK383="","",VLOOKUP(AK383,ﾃﾞｰﾀ一覧!$AH$4:$AR$66,5,FALSE))</f>
        <v/>
      </c>
      <c r="AV383" s="1084"/>
      <c r="AW383" s="1084"/>
      <c r="AX383" s="643" t="str">
        <f>IF(AK383="","",VLOOKUP(AK383,ﾃﾞｰﾀ一覧!$AH$4:$AR$66,6,FALSE))</f>
        <v/>
      </c>
      <c r="AY383" s="649" t="str">
        <f>IF(AK383="","",VLOOKUP(AK383,ﾃﾞｰﾀ一覧!$AH$4:$AR$66,8,FALSE))</f>
        <v/>
      </c>
      <c r="AZ383" s="1084"/>
      <c r="BA383" s="1084"/>
      <c r="BB383" s="388" t="str">
        <f>IF(AK383="","",VLOOKUP(AK383,ﾃﾞｰﾀ一覧!$AH$4:$AR$66,9,FALSE))</f>
        <v/>
      </c>
      <c r="BC383" s="1124"/>
      <c r="BD383" s="1125"/>
      <c r="BE383" s="1125"/>
      <c r="BF383" s="1124"/>
      <c r="BG383" s="1125"/>
      <c r="BH383" s="1125"/>
      <c r="BI383" s="1124"/>
      <c r="BJ383" s="1125"/>
      <c r="BK383" s="1150"/>
      <c r="BL383" s="1154"/>
      <c r="BM383" s="1155"/>
      <c r="BN383" s="1156"/>
      <c r="BO383" s="1109" t="str">
        <f>IF($AK383="","",IF($BF383="","",IF($BF383=ﾃﾞｰﾀ一覧!$U$37,"",IF($BF383=ﾃﾞｰﾀ一覧!$U$38,"",IF($AH383=ﾃﾞｰﾀ一覧!$U$25,VLOOKUP($AK383,ﾃﾞｰﾀ一覧!$AH$43:$AR$66,10,FALSE),VLOOKUP($AK383,ﾃﾞｰﾀ一覧!$AH$4:$AR$66,10,FALSE))))))</f>
        <v/>
      </c>
      <c r="BP383" s="1110"/>
      <c r="BQ383" s="1110"/>
      <c r="BR383" s="1111"/>
      <c r="BS383" s="1115">
        <f>IF($BL383="",0,VLOOKUP($BL383,ﾃﾞｰﾀ一覧!$AY$4:$BB$16,3,FALSE))</f>
        <v>0</v>
      </c>
      <c r="BT383" s="1115"/>
      <c r="BU383" s="1115"/>
      <c r="BV383" s="1112" t="str">
        <f>IF($BO383="","",IF($BF383=ﾃﾞｰﾀ一覧!$U$37,"",IF($BF383=ﾃﾞｰﾀ一覧!$U$38,"",IF($BO383=ﾃﾞｰﾀ一覧!$AT$27,ﾃﾞｰﾀ一覧!$AT$27,VLOOKUP($AK383,ﾃﾞｰﾀ一覧!$AH$4:$AR$66,11,FALSE)*IF($BO383=ﾃﾞｰﾀ一覧!$AT$17,($AR383+1)*($AV383+1),IF($BO383=ﾃﾞｰﾀ一覧!$AT$22,IF(COUNTIF($AD383,"*天端*"),ﾃﾞｰﾀ一覧!$AU$43/2,ﾃﾞｰﾀ一覧!$AU$43/3),IF($BO383=ﾃﾞｰﾀ一覧!$AT$20,$AR383*$AV383,IF($BO383=ﾃﾞｰﾀ一覧!$AT$21,$AV383,1))))))))</f>
        <v/>
      </c>
      <c r="BW383" s="1112"/>
      <c r="BX383" s="1112"/>
      <c r="BY383" s="1088" t="str">
        <f>IF($B383="","",IF($AH383="","",IF($CK383=ﾃﾞｰﾀ一覧!$U$53,ﾃﾞｰﾀ一覧!$U$61,IF($AH383=ﾃﾞｰﾀ一覧!$U$21,ﾃﾞｰﾀ一覧!$U$60,IF(OR($AH383=ﾃﾞｰﾀ一覧!$U$19,$AH383=ﾃﾞｰﾀ一覧!$U$20,$AH383=ﾃﾞｰﾀ一覧!$U$23,$AH383=ﾃﾞｰﾀ一覧!$U$22,$AH383=ﾃﾞｰﾀ一覧!$U$18,AH383=ﾃﾞｰﾀ一覧!$U$25),ﾃﾞｰﾀ一覧!$U$59,ﾃﾞｰﾀ一覧!$U$62)))))</f>
        <v/>
      </c>
      <c r="BZ383" s="1089"/>
      <c r="CA383" s="1113"/>
      <c r="CB383" s="1113"/>
      <c r="CC383" s="1113"/>
      <c r="CD383" s="1113"/>
      <c r="CE383" s="1113"/>
      <c r="CF383" s="1113"/>
      <c r="CG383" s="1113"/>
      <c r="CH383" s="1113"/>
      <c r="CI383" s="1114"/>
      <c r="CK383" s="240"/>
      <c r="CM383" s="378" t="str">
        <f t="shared" si="35"/>
        <v/>
      </c>
      <c r="CN383" s="379" t="str">
        <f t="shared" si="36"/>
        <v/>
      </c>
      <c r="CO383" s="379" t="str">
        <f t="shared" si="37"/>
        <v/>
      </c>
      <c r="CP383" s="380" t="str">
        <f t="shared" si="38"/>
        <v/>
      </c>
      <c r="CQ383" s="244"/>
      <c r="CR383" s="1100"/>
      <c r="CS383" s="1101"/>
      <c r="CT383" s="1102"/>
      <c r="CU383" s="1135"/>
      <c r="CV383" s="1136"/>
      <c r="CW383" s="1136"/>
      <c r="CX383" s="1137"/>
      <c r="CY383" s="1138"/>
      <c r="CZ383" s="1139"/>
      <c r="DA383" s="1140"/>
      <c r="DB383" s="1132"/>
      <c r="DC383" s="1133"/>
      <c r="DD383" s="1133"/>
      <c r="DE383" s="1133"/>
      <c r="DF383" s="1133"/>
      <c r="DG383" s="1134"/>
      <c r="DH383" s="580"/>
      <c r="DI383" s="1372"/>
      <c r="DJ383" s="1372"/>
      <c r="DK383" s="581"/>
      <c r="DL383" s="582"/>
      <c r="DM383" s="1372"/>
      <c r="DN383" s="1372"/>
      <c r="DO383" s="581"/>
      <c r="DP383" s="582"/>
      <c r="DQ383" s="1372"/>
      <c r="DR383" s="1372"/>
      <c r="DS383" s="583"/>
      <c r="DT383" s="1124"/>
      <c r="DU383" s="1125"/>
      <c r="DV383" s="1125"/>
      <c r="DW383" s="1124"/>
      <c r="DX383" s="1125"/>
      <c r="DY383" s="1150"/>
      <c r="DZ383" s="1362"/>
      <c r="EA383" s="1363"/>
      <c r="EB383" s="1362"/>
      <c r="EC383" s="1363"/>
      <c r="ED383" s="1362"/>
      <c r="EE383" s="1377"/>
      <c r="EF383" s="1378"/>
      <c r="EG383" s="1379"/>
      <c r="EH383" s="1379"/>
      <c r="EI383" s="1380"/>
      <c r="EJ383" s="1381"/>
      <c r="EK383" s="1381"/>
      <c r="EL383" s="1381"/>
      <c r="EM383" s="1382"/>
      <c r="EN383" s="1382"/>
      <c r="EO383" s="1382"/>
      <c r="EP383" s="1375"/>
      <c r="EQ383" s="1376"/>
      <c r="ER383" s="1113"/>
      <c r="ES383" s="1113"/>
      <c r="ET383" s="1113"/>
      <c r="EU383" s="1113"/>
      <c r="EV383" s="1113"/>
      <c r="EW383" s="1113"/>
      <c r="EX383" s="1113"/>
      <c r="EY383" s="1113"/>
      <c r="EZ383" s="1114"/>
    </row>
    <row r="384" spans="1:156" ht="30" customHeight="1" x14ac:dyDescent="0.2">
      <c r="A384" s="207">
        <f t="shared" si="39"/>
        <v>373</v>
      </c>
      <c r="B384" s="1103"/>
      <c r="C384" s="1104"/>
      <c r="D384" s="1278"/>
      <c r="E384" s="1279"/>
      <c r="F384" s="1094" t="str">
        <f t="shared" si="41"/>
        <v/>
      </c>
      <c r="G384" s="1095"/>
      <c r="H384" s="1095"/>
      <c r="I384" s="1095"/>
      <c r="J384" s="1095"/>
      <c r="K384" s="1095"/>
      <c r="L384" s="1095"/>
      <c r="M384" s="1095"/>
      <c r="N384" s="1095"/>
      <c r="O384" s="1095"/>
      <c r="P384" s="1095"/>
      <c r="Q384" s="1095"/>
      <c r="R384" s="1095"/>
      <c r="S384" s="1095"/>
      <c r="T384" s="1095"/>
      <c r="U384" s="1095"/>
      <c r="V384" s="1095"/>
      <c r="W384" s="1096"/>
      <c r="X384" s="1299">
        <f t="shared" si="40"/>
        <v>0</v>
      </c>
      <c r="Y384" s="1300"/>
      <c r="Z384" s="1301"/>
      <c r="AA384" s="1100"/>
      <c r="AB384" s="1101"/>
      <c r="AC384" s="1102"/>
      <c r="AD384" s="1135"/>
      <c r="AE384" s="1136"/>
      <c r="AF384" s="1136"/>
      <c r="AG384" s="1137"/>
      <c r="AH384" s="1138"/>
      <c r="AI384" s="1139"/>
      <c r="AJ384" s="1140"/>
      <c r="AK384" s="1132"/>
      <c r="AL384" s="1133"/>
      <c r="AM384" s="1133"/>
      <c r="AN384" s="1133"/>
      <c r="AO384" s="1133"/>
      <c r="AP384" s="1134"/>
      <c r="AQ384" s="642" t="str">
        <f>IF(AK384="","",VLOOKUP(AK384,ﾃﾞｰﾀ一覧!$AH$4:$AR$66,2,FALSE))</f>
        <v/>
      </c>
      <c r="AR384" s="1084"/>
      <c r="AS384" s="1084"/>
      <c r="AT384" s="643" t="str">
        <f>IF(AK384="","",VLOOKUP(AK384,ﾃﾞｰﾀ一覧!$AH$4:$AR$66,3,FALSE))</f>
        <v/>
      </c>
      <c r="AU384" s="644" t="str">
        <f>IF(AK384="","",VLOOKUP(AK384,ﾃﾞｰﾀ一覧!$AH$4:$AR$66,5,FALSE))</f>
        <v/>
      </c>
      <c r="AV384" s="1084"/>
      <c r="AW384" s="1084"/>
      <c r="AX384" s="643" t="str">
        <f>IF(AK384="","",VLOOKUP(AK384,ﾃﾞｰﾀ一覧!$AH$4:$AR$66,6,FALSE))</f>
        <v/>
      </c>
      <c r="AY384" s="649" t="str">
        <f>IF(AK384="","",VLOOKUP(AK384,ﾃﾞｰﾀ一覧!$AH$4:$AR$66,8,FALSE))</f>
        <v/>
      </c>
      <c r="AZ384" s="1084"/>
      <c r="BA384" s="1084"/>
      <c r="BB384" s="388" t="str">
        <f>IF(AK384="","",VLOOKUP(AK384,ﾃﾞｰﾀ一覧!$AH$4:$AR$66,9,FALSE))</f>
        <v/>
      </c>
      <c r="BC384" s="1124"/>
      <c r="BD384" s="1125"/>
      <c r="BE384" s="1125"/>
      <c r="BF384" s="1124"/>
      <c r="BG384" s="1125"/>
      <c r="BH384" s="1125"/>
      <c r="BI384" s="1124"/>
      <c r="BJ384" s="1125"/>
      <c r="BK384" s="1150"/>
      <c r="BL384" s="1154"/>
      <c r="BM384" s="1155"/>
      <c r="BN384" s="1156"/>
      <c r="BO384" s="1109" t="str">
        <f>IF($AK384="","",IF($BF384="","",IF($BF384=ﾃﾞｰﾀ一覧!$U$37,"",IF($BF384=ﾃﾞｰﾀ一覧!$U$38,"",IF($AH384=ﾃﾞｰﾀ一覧!$U$25,VLOOKUP($AK384,ﾃﾞｰﾀ一覧!$AH$43:$AR$66,10,FALSE),VLOOKUP($AK384,ﾃﾞｰﾀ一覧!$AH$4:$AR$66,10,FALSE))))))</f>
        <v/>
      </c>
      <c r="BP384" s="1110"/>
      <c r="BQ384" s="1110"/>
      <c r="BR384" s="1111"/>
      <c r="BS384" s="1115">
        <f>IF($BL384="",0,VLOOKUP($BL384,ﾃﾞｰﾀ一覧!$AY$4:$BB$16,3,FALSE))</f>
        <v>0</v>
      </c>
      <c r="BT384" s="1115"/>
      <c r="BU384" s="1115"/>
      <c r="BV384" s="1112" t="str">
        <f>IF($BO384="","",IF($BF384=ﾃﾞｰﾀ一覧!$U$37,"",IF($BF384=ﾃﾞｰﾀ一覧!$U$38,"",IF($BO384=ﾃﾞｰﾀ一覧!$AT$27,ﾃﾞｰﾀ一覧!$AT$27,VLOOKUP($AK384,ﾃﾞｰﾀ一覧!$AH$4:$AR$66,11,FALSE)*IF($BO384=ﾃﾞｰﾀ一覧!$AT$17,($AR384+1)*($AV384+1),IF($BO384=ﾃﾞｰﾀ一覧!$AT$22,IF(COUNTIF($AD384,"*天端*"),ﾃﾞｰﾀ一覧!$AU$43/2,ﾃﾞｰﾀ一覧!$AU$43/3),IF($BO384=ﾃﾞｰﾀ一覧!$AT$20,$AR384*$AV384,IF($BO384=ﾃﾞｰﾀ一覧!$AT$21,$AV384,1))))))))</f>
        <v/>
      </c>
      <c r="BW384" s="1112"/>
      <c r="BX384" s="1112"/>
      <c r="BY384" s="1088" t="str">
        <f>IF($B384="","",IF($AH384="","",IF($CK384=ﾃﾞｰﾀ一覧!$U$53,ﾃﾞｰﾀ一覧!$U$61,IF($AH384=ﾃﾞｰﾀ一覧!$U$21,ﾃﾞｰﾀ一覧!$U$60,IF(OR($AH384=ﾃﾞｰﾀ一覧!$U$19,$AH384=ﾃﾞｰﾀ一覧!$U$20,$AH384=ﾃﾞｰﾀ一覧!$U$23,$AH384=ﾃﾞｰﾀ一覧!$U$22,$AH384=ﾃﾞｰﾀ一覧!$U$18,AH384=ﾃﾞｰﾀ一覧!$U$25),ﾃﾞｰﾀ一覧!$U$59,ﾃﾞｰﾀ一覧!$U$62)))))</f>
        <v/>
      </c>
      <c r="BZ384" s="1089"/>
      <c r="CA384" s="1113"/>
      <c r="CB384" s="1113"/>
      <c r="CC384" s="1113"/>
      <c r="CD384" s="1113"/>
      <c r="CE384" s="1113"/>
      <c r="CF384" s="1113"/>
      <c r="CG384" s="1113"/>
      <c r="CH384" s="1113"/>
      <c r="CI384" s="1114"/>
      <c r="CK384" s="240"/>
      <c r="CM384" s="378" t="str">
        <f t="shared" si="35"/>
        <v/>
      </c>
      <c r="CN384" s="379" t="str">
        <f t="shared" si="36"/>
        <v/>
      </c>
      <c r="CO384" s="379" t="str">
        <f t="shared" si="37"/>
        <v/>
      </c>
      <c r="CP384" s="380" t="str">
        <f t="shared" si="38"/>
        <v/>
      </c>
      <c r="CQ384" s="244"/>
      <c r="CR384" s="1100"/>
      <c r="CS384" s="1101"/>
      <c r="CT384" s="1102"/>
      <c r="CU384" s="1135"/>
      <c r="CV384" s="1136"/>
      <c r="CW384" s="1136"/>
      <c r="CX384" s="1137"/>
      <c r="CY384" s="1138"/>
      <c r="CZ384" s="1139"/>
      <c r="DA384" s="1140"/>
      <c r="DB384" s="1132"/>
      <c r="DC384" s="1133"/>
      <c r="DD384" s="1133"/>
      <c r="DE384" s="1133"/>
      <c r="DF384" s="1133"/>
      <c r="DG384" s="1134"/>
      <c r="DH384" s="580"/>
      <c r="DI384" s="1372"/>
      <c r="DJ384" s="1372"/>
      <c r="DK384" s="581"/>
      <c r="DL384" s="582"/>
      <c r="DM384" s="1372"/>
      <c r="DN384" s="1372"/>
      <c r="DO384" s="581"/>
      <c r="DP384" s="582"/>
      <c r="DQ384" s="1372"/>
      <c r="DR384" s="1372"/>
      <c r="DS384" s="583"/>
      <c r="DT384" s="1124"/>
      <c r="DU384" s="1125"/>
      <c r="DV384" s="1125"/>
      <c r="DW384" s="1124"/>
      <c r="DX384" s="1125"/>
      <c r="DY384" s="1150"/>
      <c r="DZ384" s="1362"/>
      <c r="EA384" s="1363"/>
      <c r="EB384" s="1362"/>
      <c r="EC384" s="1363"/>
      <c r="ED384" s="1362"/>
      <c r="EE384" s="1377"/>
      <c r="EF384" s="1378"/>
      <c r="EG384" s="1379"/>
      <c r="EH384" s="1379"/>
      <c r="EI384" s="1380"/>
      <c r="EJ384" s="1381"/>
      <c r="EK384" s="1381"/>
      <c r="EL384" s="1381"/>
      <c r="EM384" s="1382"/>
      <c r="EN384" s="1382"/>
      <c r="EO384" s="1382"/>
      <c r="EP384" s="1375"/>
      <c r="EQ384" s="1376"/>
      <c r="ER384" s="1113"/>
      <c r="ES384" s="1113"/>
      <c r="ET384" s="1113"/>
      <c r="EU384" s="1113"/>
      <c r="EV384" s="1113"/>
      <c r="EW384" s="1113"/>
      <c r="EX384" s="1113"/>
      <c r="EY384" s="1113"/>
      <c r="EZ384" s="1114"/>
    </row>
    <row r="385" spans="1:156" ht="30" customHeight="1" x14ac:dyDescent="0.2">
      <c r="A385" s="207">
        <f t="shared" si="39"/>
        <v>374</v>
      </c>
      <c r="B385" s="1103"/>
      <c r="C385" s="1104"/>
      <c r="D385" s="1278"/>
      <c r="E385" s="1279"/>
      <c r="F385" s="1094" t="str">
        <f t="shared" si="41"/>
        <v/>
      </c>
      <c r="G385" s="1095"/>
      <c r="H385" s="1095"/>
      <c r="I385" s="1095"/>
      <c r="J385" s="1095"/>
      <c r="K385" s="1095"/>
      <c r="L385" s="1095"/>
      <c r="M385" s="1095"/>
      <c r="N385" s="1095"/>
      <c r="O385" s="1095"/>
      <c r="P385" s="1095"/>
      <c r="Q385" s="1095"/>
      <c r="R385" s="1095"/>
      <c r="S385" s="1095"/>
      <c r="T385" s="1095"/>
      <c r="U385" s="1095"/>
      <c r="V385" s="1095"/>
      <c r="W385" s="1096"/>
      <c r="X385" s="1299">
        <f t="shared" si="40"/>
        <v>0</v>
      </c>
      <c r="Y385" s="1300"/>
      <c r="Z385" s="1301"/>
      <c r="AA385" s="1100"/>
      <c r="AB385" s="1101"/>
      <c r="AC385" s="1102"/>
      <c r="AD385" s="1135"/>
      <c r="AE385" s="1136"/>
      <c r="AF385" s="1136"/>
      <c r="AG385" s="1137"/>
      <c r="AH385" s="1138"/>
      <c r="AI385" s="1139"/>
      <c r="AJ385" s="1140"/>
      <c r="AK385" s="1132"/>
      <c r="AL385" s="1133"/>
      <c r="AM385" s="1133"/>
      <c r="AN385" s="1133"/>
      <c r="AO385" s="1133"/>
      <c r="AP385" s="1134"/>
      <c r="AQ385" s="642" t="str">
        <f>IF(AK385="","",VLOOKUP(AK385,ﾃﾞｰﾀ一覧!$AH$4:$AR$66,2,FALSE))</f>
        <v/>
      </c>
      <c r="AR385" s="1084"/>
      <c r="AS385" s="1084"/>
      <c r="AT385" s="643" t="str">
        <f>IF(AK385="","",VLOOKUP(AK385,ﾃﾞｰﾀ一覧!$AH$4:$AR$66,3,FALSE))</f>
        <v/>
      </c>
      <c r="AU385" s="644" t="str">
        <f>IF(AK385="","",VLOOKUP(AK385,ﾃﾞｰﾀ一覧!$AH$4:$AR$66,5,FALSE))</f>
        <v/>
      </c>
      <c r="AV385" s="1084"/>
      <c r="AW385" s="1084"/>
      <c r="AX385" s="643" t="str">
        <f>IF(AK385="","",VLOOKUP(AK385,ﾃﾞｰﾀ一覧!$AH$4:$AR$66,6,FALSE))</f>
        <v/>
      </c>
      <c r="AY385" s="649" t="str">
        <f>IF(AK385="","",VLOOKUP(AK385,ﾃﾞｰﾀ一覧!$AH$4:$AR$66,8,FALSE))</f>
        <v/>
      </c>
      <c r="AZ385" s="1084"/>
      <c r="BA385" s="1084"/>
      <c r="BB385" s="388" t="str">
        <f>IF(AK385="","",VLOOKUP(AK385,ﾃﾞｰﾀ一覧!$AH$4:$AR$66,9,FALSE))</f>
        <v/>
      </c>
      <c r="BC385" s="1124"/>
      <c r="BD385" s="1125"/>
      <c r="BE385" s="1125"/>
      <c r="BF385" s="1124"/>
      <c r="BG385" s="1125"/>
      <c r="BH385" s="1125"/>
      <c r="BI385" s="1124"/>
      <c r="BJ385" s="1125"/>
      <c r="BK385" s="1150"/>
      <c r="BL385" s="1154"/>
      <c r="BM385" s="1155"/>
      <c r="BN385" s="1156"/>
      <c r="BO385" s="1109" t="str">
        <f>IF($AK385="","",IF($BF385="","",IF($BF385=ﾃﾞｰﾀ一覧!$U$37,"",IF($BF385=ﾃﾞｰﾀ一覧!$U$38,"",IF($AH385=ﾃﾞｰﾀ一覧!$U$25,VLOOKUP($AK385,ﾃﾞｰﾀ一覧!$AH$43:$AR$66,10,FALSE),VLOOKUP($AK385,ﾃﾞｰﾀ一覧!$AH$4:$AR$66,10,FALSE))))))</f>
        <v/>
      </c>
      <c r="BP385" s="1110"/>
      <c r="BQ385" s="1110"/>
      <c r="BR385" s="1111"/>
      <c r="BS385" s="1115">
        <f>IF($BL385="",0,VLOOKUP($BL385,ﾃﾞｰﾀ一覧!$AY$4:$BB$16,3,FALSE))</f>
        <v>0</v>
      </c>
      <c r="BT385" s="1115"/>
      <c r="BU385" s="1115"/>
      <c r="BV385" s="1112" t="str">
        <f>IF($BO385="","",IF($BF385=ﾃﾞｰﾀ一覧!$U$37,"",IF($BF385=ﾃﾞｰﾀ一覧!$U$38,"",IF($BO385=ﾃﾞｰﾀ一覧!$AT$27,ﾃﾞｰﾀ一覧!$AT$27,VLOOKUP($AK385,ﾃﾞｰﾀ一覧!$AH$4:$AR$66,11,FALSE)*IF($BO385=ﾃﾞｰﾀ一覧!$AT$17,($AR385+1)*($AV385+1),IF($BO385=ﾃﾞｰﾀ一覧!$AT$22,IF(COUNTIF($AD385,"*天端*"),ﾃﾞｰﾀ一覧!$AU$43/2,ﾃﾞｰﾀ一覧!$AU$43/3),IF($BO385=ﾃﾞｰﾀ一覧!$AT$20,$AR385*$AV385,IF($BO385=ﾃﾞｰﾀ一覧!$AT$21,$AV385,1))))))))</f>
        <v/>
      </c>
      <c r="BW385" s="1112"/>
      <c r="BX385" s="1112"/>
      <c r="BY385" s="1088" t="str">
        <f>IF($B385="","",IF($AH385="","",IF($CK385=ﾃﾞｰﾀ一覧!$U$53,ﾃﾞｰﾀ一覧!$U$61,IF($AH385=ﾃﾞｰﾀ一覧!$U$21,ﾃﾞｰﾀ一覧!$U$60,IF(OR($AH385=ﾃﾞｰﾀ一覧!$U$19,$AH385=ﾃﾞｰﾀ一覧!$U$20,$AH385=ﾃﾞｰﾀ一覧!$U$23,$AH385=ﾃﾞｰﾀ一覧!$U$22,$AH385=ﾃﾞｰﾀ一覧!$U$18,AH385=ﾃﾞｰﾀ一覧!$U$25),ﾃﾞｰﾀ一覧!$U$59,ﾃﾞｰﾀ一覧!$U$62)))))</f>
        <v/>
      </c>
      <c r="BZ385" s="1089"/>
      <c r="CA385" s="1113"/>
      <c r="CB385" s="1113"/>
      <c r="CC385" s="1113"/>
      <c r="CD385" s="1113"/>
      <c r="CE385" s="1113"/>
      <c r="CF385" s="1113"/>
      <c r="CG385" s="1113"/>
      <c r="CH385" s="1113"/>
      <c r="CI385" s="1114"/>
      <c r="CK385" s="240"/>
      <c r="CM385" s="378" t="str">
        <f t="shared" si="35"/>
        <v/>
      </c>
      <c r="CN385" s="379" t="str">
        <f t="shared" si="36"/>
        <v/>
      </c>
      <c r="CO385" s="379" t="str">
        <f t="shared" si="37"/>
        <v/>
      </c>
      <c r="CP385" s="380" t="str">
        <f t="shared" si="38"/>
        <v/>
      </c>
      <c r="CQ385" s="244"/>
      <c r="CR385" s="1100"/>
      <c r="CS385" s="1101"/>
      <c r="CT385" s="1102"/>
      <c r="CU385" s="1135"/>
      <c r="CV385" s="1136"/>
      <c r="CW385" s="1136"/>
      <c r="CX385" s="1137"/>
      <c r="CY385" s="1138"/>
      <c r="CZ385" s="1139"/>
      <c r="DA385" s="1140"/>
      <c r="DB385" s="1132"/>
      <c r="DC385" s="1133"/>
      <c r="DD385" s="1133"/>
      <c r="DE385" s="1133"/>
      <c r="DF385" s="1133"/>
      <c r="DG385" s="1134"/>
      <c r="DH385" s="580"/>
      <c r="DI385" s="1372"/>
      <c r="DJ385" s="1372"/>
      <c r="DK385" s="581"/>
      <c r="DL385" s="582"/>
      <c r="DM385" s="1372"/>
      <c r="DN385" s="1372"/>
      <c r="DO385" s="581"/>
      <c r="DP385" s="582"/>
      <c r="DQ385" s="1372"/>
      <c r="DR385" s="1372"/>
      <c r="DS385" s="583"/>
      <c r="DT385" s="1124"/>
      <c r="DU385" s="1125"/>
      <c r="DV385" s="1125"/>
      <c r="DW385" s="1124"/>
      <c r="DX385" s="1125"/>
      <c r="DY385" s="1150"/>
      <c r="DZ385" s="1362"/>
      <c r="EA385" s="1363"/>
      <c r="EB385" s="1362"/>
      <c r="EC385" s="1363"/>
      <c r="ED385" s="1362"/>
      <c r="EE385" s="1377"/>
      <c r="EF385" s="1378"/>
      <c r="EG385" s="1379"/>
      <c r="EH385" s="1379"/>
      <c r="EI385" s="1380"/>
      <c r="EJ385" s="1381"/>
      <c r="EK385" s="1381"/>
      <c r="EL385" s="1381"/>
      <c r="EM385" s="1382"/>
      <c r="EN385" s="1382"/>
      <c r="EO385" s="1382"/>
      <c r="EP385" s="1375"/>
      <c r="EQ385" s="1376"/>
      <c r="ER385" s="1113"/>
      <c r="ES385" s="1113"/>
      <c r="ET385" s="1113"/>
      <c r="EU385" s="1113"/>
      <c r="EV385" s="1113"/>
      <c r="EW385" s="1113"/>
      <c r="EX385" s="1113"/>
      <c r="EY385" s="1113"/>
      <c r="EZ385" s="1114"/>
    </row>
    <row r="386" spans="1:156" ht="30" customHeight="1" x14ac:dyDescent="0.2">
      <c r="A386" s="207">
        <f t="shared" si="39"/>
        <v>375</v>
      </c>
      <c r="B386" s="1103"/>
      <c r="C386" s="1104"/>
      <c r="D386" s="1278"/>
      <c r="E386" s="1279"/>
      <c r="F386" s="1094" t="str">
        <f t="shared" si="41"/>
        <v/>
      </c>
      <c r="G386" s="1095"/>
      <c r="H386" s="1095"/>
      <c r="I386" s="1095"/>
      <c r="J386" s="1095"/>
      <c r="K386" s="1095"/>
      <c r="L386" s="1095"/>
      <c r="M386" s="1095"/>
      <c r="N386" s="1095"/>
      <c r="O386" s="1095"/>
      <c r="P386" s="1095"/>
      <c r="Q386" s="1095"/>
      <c r="R386" s="1095"/>
      <c r="S386" s="1095"/>
      <c r="T386" s="1095"/>
      <c r="U386" s="1095"/>
      <c r="V386" s="1095"/>
      <c r="W386" s="1096"/>
      <c r="X386" s="1299">
        <f t="shared" si="40"/>
        <v>0</v>
      </c>
      <c r="Y386" s="1300"/>
      <c r="Z386" s="1301"/>
      <c r="AA386" s="1100"/>
      <c r="AB386" s="1101"/>
      <c r="AC386" s="1102"/>
      <c r="AD386" s="1135"/>
      <c r="AE386" s="1136"/>
      <c r="AF386" s="1136"/>
      <c r="AG386" s="1137"/>
      <c r="AH386" s="1138"/>
      <c r="AI386" s="1139"/>
      <c r="AJ386" s="1140"/>
      <c r="AK386" s="1132"/>
      <c r="AL386" s="1133"/>
      <c r="AM386" s="1133"/>
      <c r="AN386" s="1133"/>
      <c r="AO386" s="1133"/>
      <c r="AP386" s="1134"/>
      <c r="AQ386" s="642" t="str">
        <f>IF(AK386="","",VLOOKUP(AK386,ﾃﾞｰﾀ一覧!$AH$4:$AR$66,2,FALSE))</f>
        <v/>
      </c>
      <c r="AR386" s="1084"/>
      <c r="AS386" s="1084"/>
      <c r="AT386" s="643" t="str">
        <f>IF(AK386="","",VLOOKUP(AK386,ﾃﾞｰﾀ一覧!$AH$4:$AR$66,3,FALSE))</f>
        <v/>
      </c>
      <c r="AU386" s="644" t="str">
        <f>IF(AK386="","",VLOOKUP(AK386,ﾃﾞｰﾀ一覧!$AH$4:$AR$66,5,FALSE))</f>
        <v/>
      </c>
      <c r="AV386" s="1084"/>
      <c r="AW386" s="1084"/>
      <c r="AX386" s="643" t="str">
        <f>IF(AK386="","",VLOOKUP(AK386,ﾃﾞｰﾀ一覧!$AH$4:$AR$66,6,FALSE))</f>
        <v/>
      </c>
      <c r="AY386" s="649" t="str">
        <f>IF(AK386="","",VLOOKUP(AK386,ﾃﾞｰﾀ一覧!$AH$4:$AR$66,8,FALSE))</f>
        <v/>
      </c>
      <c r="AZ386" s="1084"/>
      <c r="BA386" s="1084"/>
      <c r="BB386" s="388" t="str">
        <f>IF(AK386="","",VLOOKUP(AK386,ﾃﾞｰﾀ一覧!$AH$4:$AR$66,9,FALSE))</f>
        <v/>
      </c>
      <c r="BC386" s="1124"/>
      <c r="BD386" s="1125"/>
      <c r="BE386" s="1125"/>
      <c r="BF386" s="1124"/>
      <c r="BG386" s="1125"/>
      <c r="BH386" s="1125"/>
      <c r="BI386" s="1124"/>
      <c r="BJ386" s="1125"/>
      <c r="BK386" s="1150"/>
      <c r="BL386" s="1154"/>
      <c r="BM386" s="1155"/>
      <c r="BN386" s="1156"/>
      <c r="BO386" s="1109" t="str">
        <f>IF($AK386="","",IF($BF386="","",IF($BF386=ﾃﾞｰﾀ一覧!$U$37,"",IF($BF386=ﾃﾞｰﾀ一覧!$U$38,"",IF($AH386=ﾃﾞｰﾀ一覧!$U$25,VLOOKUP($AK386,ﾃﾞｰﾀ一覧!$AH$43:$AR$66,10,FALSE),VLOOKUP($AK386,ﾃﾞｰﾀ一覧!$AH$4:$AR$66,10,FALSE))))))</f>
        <v/>
      </c>
      <c r="BP386" s="1110"/>
      <c r="BQ386" s="1110"/>
      <c r="BR386" s="1111"/>
      <c r="BS386" s="1115">
        <f>IF($BL386="",0,VLOOKUP($BL386,ﾃﾞｰﾀ一覧!$AY$4:$BB$16,3,FALSE))</f>
        <v>0</v>
      </c>
      <c r="BT386" s="1115"/>
      <c r="BU386" s="1115"/>
      <c r="BV386" s="1112" t="str">
        <f>IF($BO386="","",IF($BF386=ﾃﾞｰﾀ一覧!$U$37,"",IF($BF386=ﾃﾞｰﾀ一覧!$U$38,"",IF($BO386=ﾃﾞｰﾀ一覧!$AT$27,ﾃﾞｰﾀ一覧!$AT$27,VLOOKUP($AK386,ﾃﾞｰﾀ一覧!$AH$4:$AR$66,11,FALSE)*IF($BO386=ﾃﾞｰﾀ一覧!$AT$17,($AR386+1)*($AV386+1),IF($BO386=ﾃﾞｰﾀ一覧!$AT$22,IF(COUNTIF($AD386,"*天端*"),ﾃﾞｰﾀ一覧!$AU$43/2,ﾃﾞｰﾀ一覧!$AU$43/3),IF($BO386=ﾃﾞｰﾀ一覧!$AT$20,$AR386*$AV386,IF($BO386=ﾃﾞｰﾀ一覧!$AT$21,$AV386,1))))))))</f>
        <v/>
      </c>
      <c r="BW386" s="1112"/>
      <c r="BX386" s="1112"/>
      <c r="BY386" s="1088" t="str">
        <f>IF($B386="","",IF($AH386="","",IF($CK386=ﾃﾞｰﾀ一覧!$U$53,ﾃﾞｰﾀ一覧!$U$61,IF($AH386=ﾃﾞｰﾀ一覧!$U$21,ﾃﾞｰﾀ一覧!$U$60,IF(OR($AH386=ﾃﾞｰﾀ一覧!$U$19,$AH386=ﾃﾞｰﾀ一覧!$U$20,$AH386=ﾃﾞｰﾀ一覧!$U$23,$AH386=ﾃﾞｰﾀ一覧!$U$22,$AH386=ﾃﾞｰﾀ一覧!$U$18,AH386=ﾃﾞｰﾀ一覧!$U$25),ﾃﾞｰﾀ一覧!$U$59,ﾃﾞｰﾀ一覧!$U$62)))))</f>
        <v/>
      </c>
      <c r="BZ386" s="1089"/>
      <c r="CA386" s="1113"/>
      <c r="CB386" s="1113"/>
      <c r="CC386" s="1113"/>
      <c r="CD386" s="1113"/>
      <c r="CE386" s="1113"/>
      <c r="CF386" s="1113"/>
      <c r="CG386" s="1113"/>
      <c r="CH386" s="1113"/>
      <c r="CI386" s="1114"/>
      <c r="CK386" s="240"/>
      <c r="CM386" s="378" t="str">
        <f t="shared" si="35"/>
        <v/>
      </c>
      <c r="CN386" s="379" t="str">
        <f t="shared" si="36"/>
        <v/>
      </c>
      <c r="CO386" s="379" t="str">
        <f t="shared" si="37"/>
        <v/>
      </c>
      <c r="CP386" s="380" t="str">
        <f t="shared" si="38"/>
        <v/>
      </c>
      <c r="CQ386" s="244"/>
      <c r="CR386" s="1100"/>
      <c r="CS386" s="1101"/>
      <c r="CT386" s="1102"/>
      <c r="CU386" s="1135"/>
      <c r="CV386" s="1136"/>
      <c r="CW386" s="1136"/>
      <c r="CX386" s="1137"/>
      <c r="CY386" s="1138"/>
      <c r="CZ386" s="1139"/>
      <c r="DA386" s="1140"/>
      <c r="DB386" s="1132"/>
      <c r="DC386" s="1133"/>
      <c r="DD386" s="1133"/>
      <c r="DE386" s="1133"/>
      <c r="DF386" s="1133"/>
      <c r="DG386" s="1134"/>
      <c r="DH386" s="580"/>
      <c r="DI386" s="1372"/>
      <c r="DJ386" s="1372"/>
      <c r="DK386" s="581"/>
      <c r="DL386" s="582"/>
      <c r="DM386" s="1372"/>
      <c r="DN386" s="1372"/>
      <c r="DO386" s="581"/>
      <c r="DP386" s="582"/>
      <c r="DQ386" s="1372"/>
      <c r="DR386" s="1372"/>
      <c r="DS386" s="583"/>
      <c r="DT386" s="1124"/>
      <c r="DU386" s="1125"/>
      <c r="DV386" s="1125"/>
      <c r="DW386" s="1124"/>
      <c r="DX386" s="1125"/>
      <c r="DY386" s="1150"/>
      <c r="DZ386" s="1362"/>
      <c r="EA386" s="1363"/>
      <c r="EB386" s="1362"/>
      <c r="EC386" s="1363"/>
      <c r="ED386" s="1362"/>
      <c r="EE386" s="1377"/>
      <c r="EF386" s="1378"/>
      <c r="EG386" s="1379"/>
      <c r="EH386" s="1379"/>
      <c r="EI386" s="1380"/>
      <c r="EJ386" s="1381"/>
      <c r="EK386" s="1381"/>
      <c r="EL386" s="1381"/>
      <c r="EM386" s="1382"/>
      <c r="EN386" s="1382"/>
      <c r="EO386" s="1382"/>
      <c r="EP386" s="1375"/>
      <c r="EQ386" s="1376"/>
      <c r="ER386" s="1113"/>
      <c r="ES386" s="1113"/>
      <c r="ET386" s="1113"/>
      <c r="EU386" s="1113"/>
      <c r="EV386" s="1113"/>
      <c r="EW386" s="1113"/>
      <c r="EX386" s="1113"/>
      <c r="EY386" s="1113"/>
      <c r="EZ386" s="1114"/>
    </row>
    <row r="387" spans="1:156" ht="30" customHeight="1" x14ac:dyDescent="0.2">
      <c r="A387" s="207">
        <f t="shared" si="39"/>
        <v>376</v>
      </c>
      <c r="B387" s="1103"/>
      <c r="C387" s="1104"/>
      <c r="D387" s="1278"/>
      <c r="E387" s="1279"/>
      <c r="F387" s="1094" t="str">
        <f t="shared" si="41"/>
        <v/>
      </c>
      <c r="G387" s="1095"/>
      <c r="H387" s="1095"/>
      <c r="I387" s="1095"/>
      <c r="J387" s="1095"/>
      <c r="K387" s="1095"/>
      <c r="L387" s="1095"/>
      <c r="M387" s="1095"/>
      <c r="N387" s="1095"/>
      <c r="O387" s="1095"/>
      <c r="P387" s="1095"/>
      <c r="Q387" s="1095"/>
      <c r="R387" s="1095"/>
      <c r="S387" s="1095"/>
      <c r="T387" s="1095"/>
      <c r="U387" s="1095"/>
      <c r="V387" s="1095"/>
      <c r="W387" s="1096"/>
      <c r="X387" s="1299">
        <f t="shared" si="40"/>
        <v>0</v>
      </c>
      <c r="Y387" s="1300"/>
      <c r="Z387" s="1301"/>
      <c r="AA387" s="1100"/>
      <c r="AB387" s="1101"/>
      <c r="AC387" s="1102"/>
      <c r="AD387" s="1135"/>
      <c r="AE387" s="1136"/>
      <c r="AF387" s="1136"/>
      <c r="AG387" s="1137"/>
      <c r="AH387" s="1138"/>
      <c r="AI387" s="1139"/>
      <c r="AJ387" s="1140"/>
      <c r="AK387" s="1132"/>
      <c r="AL387" s="1133"/>
      <c r="AM387" s="1133"/>
      <c r="AN387" s="1133"/>
      <c r="AO387" s="1133"/>
      <c r="AP387" s="1134"/>
      <c r="AQ387" s="642" t="str">
        <f>IF(AK387="","",VLOOKUP(AK387,ﾃﾞｰﾀ一覧!$AH$4:$AR$66,2,FALSE))</f>
        <v/>
      </c>
      <c r="AR387" s="1084"/>
      <c r="AS387" s="1084"/>
      <c r="AT387" s="643" t="str">
        <f>IF(AK387="","",VLOOKUP(AK387,ﾃﾞｰﾀ一覧!$AH$4:$AR$66,3,FALSE))</f>
        <v/>
      </c>
      <c r="AU387" s="644" t="str">
        <f>IF(AK387="","",VLOOKUP(AK387,ﾃﾞｰﾀ一覧!$AH$4:$AR$66,5,FALSE))</f>
        <v/>
      </c>
      <c r="AV387" s="1084"/>
      <c r="AW387" s="1084"/>
      <c r="AX387" s="643" t="str">
        <f>IF(AK387="","",VLOOKUP(AK387,ﾃﾞｰﾀ一覧!$AH$4:$AR$66,6,FALSE))</f>
        <v/>
      </c>
      <c r="AY387" s="649" t="str">
        <f>IF(AK387="","",VLOOKUP(AK387,ﾃﾞｰﾀ一覧!$AH$4:$AR$66,8,FALSE))</f>
        <v/>
      </c>
      <c r="AZ387" s="1084"/>
      <c r="BA387" s="1084"/>
      <c r="BB387" s="388" t="str">
        <f>IF(AK387="","",VLOOKUP(AK387,ﾃﾞｰﾀ一覧!$AH$4:$AR$66,9,FALSE))</f>
        <v/>
      </c>
      <c r="BC387" s="1124"/>
      <c r="BD387" s="1125"/>
      <c r="BE387" s="1125"/>
      <c r="BF387" s="1124"/>
      <c r="BG387" s="1125"/>
      <c r="BH387" s="1125"/>
      <c r="BI387" s="1124"/>
      <c r="BJ387" s="1125"/>
      <c r="BK387" s="1150"/>
      <c r="BL387" s="1154"/>
      <c r="BM387" s="1155"/>
      <c r="BN387" s="1156"/>
      <c r="BO387" s="1109" t="str">
        <f>IF($AK387="","",IF($BF387="","",IF($BF387=ﾃﾞｰﾀ一覧!$U$37,"",IF($BF387=ﾃﾞｰﾀ一覧!$U$38,"",IF($AH387=ﾃﾞｰﾀ一覧!$U$25,VLOOKUP($AK387,ﾃﾞｰﾀ一覧!$AH$43:$AR$66,10,FALSE),VLOOKUP($AK387,ﾃﾞｰﾀ一覧!$AH$4:$AR$66,10,FALSE))))))</f>
        <v/>
      </c>
      <c r="BP387" s="1110"/>
      <c r="BQ387" s="1110"/>
      <c r="BR387" s="1111"/>
      <c r="BS387" s="1115">
        <f>IF($BL387="",0,VLOOKUP($BL387,ﾃﾞｰﾀ一覧!$AY$4:$BB$16,3,FALSE))</f>
        <v>0</v>
      </c>
      <c r="BT387" s="1115"/>
      <c r="BU387" s="1115"/>
      <c r="BV387" s="1112" t="str">
        <f>IF($BO387="","",IF($BF387=ﾃﾞｰﾀ一覧!$U$37,"",IF($BF387=ﾃﾞｰﾀ一覧!$U$38,"",IF($BO387=ﾃﾞｰﾀ一覧!$AT$27,ﾃﾞｰﾀ一覧!$AT$27,VLOOKUP($AK387,ﾃﾞｰﾀ一覧!$AH$4:$AR$66,11,FALSE)*IF($BO387=ﾃﾞｰﾀ一覧!$AT$17,($AR387+1)*($AV387+1),IF($BO387=ﾃﾞｰﾀ一覧!$AT$22,IF(COUNTIF($AD387,"*天端*"),ﾃﾞｰﾀ一覧!$AU$43/2,ﾃﾞｰﾀ一覧!$AU$43/3),IF($BO387=ﾃﾞｰﾀ一覧!$AT$20,$AR387*$AV387,IF($BO387=ﾃﾞｰﾀ一覧!$AT$21,$AV387,1))))))))</f>
        <v/>
      </c>
      <c r="BW387" s="1112"/>
      <c r="BX387" s="1112"/>
      <c r="BY387" s="1088" t="str">
        <f>IF($B387="","",IF($AH387="","",IF($CK387=ﾃﾞｰﾀ一覧!$U$53,ﾃﾞｰﾀ一覧!$U$61,IF($AH387=ﾃﾞｰﾀ一覧!$U$21,ﾃﾞｰﾀ一覧!$U$60,IF(OR($AH387=ﾃﾞｰﾀ一覧!$U$19,$AH387=ﾃﾞｰﾀ一覧!$U$20,$AH387=ﾃﾞｰﾀ一覧!$U$23,$AH387=ﾃﾞｰﾀ一覧!$U$22,$AH387=ﾃﾞｰﾀ一覧!$U$18,AH387=ﾃﾞｰﾀ一覧!$U$25),ﾃﾞｰﾀ一覧!$U$59,ﾃﾞｰﾀ一覧!$U$62)))))</f>
        <v/>
      </c>
      <c r="BZ387" s="1089"/>
      <c r="CA387" s="1113"/>
      <c r="CB387" s="1113"/>
      <c r="CC387" s="1113"/>
      <c r="CD387" s="1113"/>
      <c r="CE387" s="1113"/>
      <c r="CF387" s="1113"/>
      <c r="CG387" s="1113"/>
      <c r="CH387" s="1113"/>
      <c r="CI387" s="1114"/>
      <c r="CK387" s="240"/>
      <c r="CM387" s="378" t="str">
        <f t="shared" si="35"/>
        <v/>
      </c>
      <c r="CN387" s="379" t="str">
        <f t="shared" si="36"/>
        <v/>
      </c>
      <c r="CO387" s="379" t="str">
        <f t="shared" si="37"/>
        <v/>
      </c>
      <c r="CP387" s="380" t="str">
        <f t="shared" si="38"/>
        <v/>
      </c>
      <c r="CQ387" s="244"/>
      <c r="CR387" s="1100"/>
      <c r="CS387" s="1101"/>
      <c r="CT387" s="1102"/>
      <c r="CU387" s="1135"/>
      <c r="CV387" s="1136"/>
      <c r="CW387" s="1136"/>
      <c r="CX387" s="1137"/>
      <c r="CY387" s="1138"/>
      <c r="CZ387" s="1139"/>
      <c r="DA387" s="1140"/>
      <c r="DB387" s="1132"/>
      <c r="DC387" s="1133"/>
      <c r="DD387" s="1133"/>
      <c r="DE387" s="1133"/>
      <c r="DF387" s="1133"/>
      <c r="DG387" s="1134"/>
      <c r="DH387" s="580"/>
      <c r="DI387" s="1084"/>
      <c r="DJ387" s="1084"/>
      <c r="DK387" s="581"/>
      <c r="DL387" s="582"/>
      <c r="DM387" s="1084"/>
      <c r="DN387" s="1084"/>
      <c r="DO387" s="581"/>
      <c r="DP387" s="582"/>
      <c r="DQ387" s="1084"/>
      <c r="DR387" s="1084"/>
      <c r="DS387" s="583"/>
      <c r="DT387" s="1124"/>
      <c r="DU387" s="1125"/>
      <c r="DV387" s="1125"/>
      <c r="DW387" s="1124"/>
      <c r="DX387" s="1125"/>
      <c r="DY387" s="1150"/>
      <c r="DZ387" s="1362"/>
      <c r="EA387" s="1363"/>
      <c r="EB387" s="1362"/>
      <c r="EC387" s="1363"/>
      <c r="ED387" s="1362"/>
      <c r="EE387" s="1377"/>
      <c r="EF387" s="1378"/>
      <c r="EG387" s="1379"/>
      <c r="EH387" s="1379"/>
      <c r="EI387" s="1380"/>
      <c r="EJ387" s="1381"/>
      <c r="EK387" s="1381"/>
      <c r="EL387" s="1381"/>
      <c r="EM387" s="1382"/>
      <c r="EN387" s="1382"/>
      <c r="EO387" s="1382"/>
      <c r="EP387" s="1375"/>
      <c r="EQ387" s="1376"/>
      <c r="ER387" s="1113"/>
      <c r="ES387" s="1113"/>
      <c r="ET387" s="1113"/>
      <c r="EU387" s="1113"/>
      <c r="EV387" s="1113"/>
      <c r="EW387" s="1113"/>
      <c r="EX387" s="1113"/>
      <c r="EY387" s="1113"/>
      <c r="EZ387" s="1114"/>
    </row>
    <row r="388" spans="1:156" ht="30" customHeight="1" x14ac:dyDescent="0.2">
      <c r="A388" s="207">
        <f t="shared" si="39"/>
        <v>377</v>
      </c>
      <c r="B388" s="1103"/>
      <c r="C388" s="1104"/>
      <c r="D388" s="1278"/>
      <c r="E388" s="1279"/>
      <c r="F388" s="1094" t="str">
        <f t="shared" si="41"/>
        <v/>
      </c>
      <c r="G388" s="1095"/>
      <c r="H388" s="1095"/>
      <c r="I388" s="1095"/>
      <c r="J388" s="1095"/>
      <c r="K388" s="1095"/>
      <c r="L388" s="1095"/>
      <c r="M388" s="1095"/>
      <c r="N388" s="1095"/>
      <c r="O388" s="1095"/>
      <c r="P388" s="1095"/>
      <c r="Q388" s="1095"/>
      <c r="R388" s="1095"/>
      <c r="S388" s="1095"/>
      <c r="T388" s="1095"/>
      <c r="U388" s="1095"/>
      <c r="V388" s="1095"/>
      <c r="W388" s="1096"/>
      <c r="X388" s="1299">
        <f t="shared" si="40"/>
        <v>0</v>
      </c>
      <c r="Y388" s="1300"/>
      <c r="Z388" s="1301"/>
      <c r="AA388" s="1100"/>
      <c r="AB388" s="1101"/>
      <c r="AC388" s="1102"/>
      <c r="AD388" s="1135"/>
      <c r="AE388" s="1136"/>
      <c r="AF388" s="1136"/>
      <c r="AG388" s="1137"/>
      <c r="AH388" s="1138"/>
      <c r="AI388" s="1139"/>
      <c r="AJ388" s="1140"/>
      <c r="AK388" s="1132"/>
      <c r="AL388" s="1133"/>
      <c r="AM388" s="1133"/>
      <c r="AN388" s="1133"/>
      <c r="AO388" s="1133"/>
      <c r="AP388" s="1134"/>
      <c r="AQ388" s="642" t="str">
        <f>IF(AK388="","",VLOOKUP(AK388,ﾃﾞｰﾀ一覧!$AH$4:$AR$66,2,FALSE))</f>
        <v/>
      </c>
      <c r="AR388" s="1084"/>
      <c r="AS388" s="1084"/>
      <c r="AT388" s="643" t="str">
        <f>IF(AK388="","",VLOOKUP(AK388,ﾃﾞｰﾀ一覧!$AH$4:$AR$66,3,FALSE))</f>
        <v/>
      </c>
      <c r="AU388" s="644" t="str">
        <f>IF(AK388="","",VLOOKUP(AK388,ﾃﾞｰﾀ一覧!$AH$4:$AR$66,5,FALSE))</f>
        <v/>
      </c>
      <c r="AV388" s="1084"/>
      <c r="AW388" s="1084"/>
      <c r="AX388" s="643" t="str">
        <f>IF(AK388="","",VLOOKUP(AK388,ﾃﾞｰﾀ一覧!$AH$4:$AR$66,6,FALSE))</f>
        <v/>
      </c>
      <c r="AY388" s="649" t="str">
        <f>IF(AK388="","",VLOOKUP(AK388,ﾃﾞｰﾀ一覧!$AH$4:$AR$66,8,FALSE))</f>
        <v/>
      </c>
      <c r="AZ388" s="1084"/>
      <c r="BA388" s="1084"/>
      <c r="BB388" s="388" t="str">
        <f>IF(AK388="","",VLOOKUP(AK388,ﾃﾞｰﾀ一覧!$AH$4:$AR$66,9,FALSE))</f>
        <v/>
      </c>
      <c r="BC388" s="1124"/>
      <c r="BD388" s="1125"/>
      <c r="BE388" s="1125"/>
      <c r="BF388" s="1124"/>
      <c r="BG388" s="1125"/>
      <c r="BH388" s="1125"/>
      <c r="BI388" s="1124"/>
      <c r="BJ388" s="1125"/>
      <c r="BK388" s="1150"/>
      <c r="BL388" s="1154"/>
      <c r="BM388" s="1155"/>
      <c r="BN388" s="1156"/>
      <c r="BO388" s="1109" t="str">
        <f>IF($AK388="","",IF($BF388="","",IF($BF388=ﾃﾞｰﾀ一覧!$U$37,"",IF($BF388=ﾃﾞｰﾀ一覧!$U$38,"",IF($AH388=ﾃﾞｰﾀ一覧!$U$25,VLOOKUP($AK388,ﾃﾞｰﾀ一覧!$AH$43:$AR$66,10,FALSE),VLOOKUP($AK388,ﾃﾞｰﾀ一覧!$AH$4:$AR$66,10,FALSE))))))</f>
        <v/>
      </c>
      <c r="BP388" s="1110"/>
      <c r="BQ388" s="1110"/>
      <c r="BR388" s="1111"/>
      <c r="BS388" s="1115">
        <f>IF($BL388="",0,VLOOKUP($BL388,ﾃﾞｰﾀ一覧!$AY$4:$BB$16,3,FALSE))</f>
        <v>0</v>
      </c>
      <c r="BT388" s="1115"/>
      <c r="BU388" s="1115"/>
      <c r="BV388" s="1112" t="str">
        <f>IF($BO388="","",IF($BF388=ﾃﾞｰﾀ一覧!$U$37,"",IF($BF388=ﾃﾞｰﾀ一覧!$U$38,"",IF($BO388=ﾃﾞｰﾀ一覧!$AT$27,ﾃﾞｰﾀ一覧!$AT$27,VLOOKUP($AK388,ﾃﾞｰﾀ一覧!$AH$4:$AR$66,11,FALSE)*IF($BO388=ﾃﾞｰﾀ一覧!$AT$17,($AR388+1)*($AV388+1),IF($BO388=ﾃﾞｰﾀ一覧!$AT$22,IF(COUNTIF($AD388,"*天端*"),ﾃﾞｰﾀ一覧!$AU$43/2,ﾃﾞｰﾀ一覧!$AU$43/3),IF($BO388=ﾃﾞｰﾀ一覧!$AT$20,$AR388*$AV388,IF($BO388=ﾃﾞｰﾀ一覧!$AT$21,$AV388,1))))))))</f>
        <v/>
      </c>
      <c r="BW388" s="1112"/>
      <c r="BX388" s="1112"/>
      <c r="BY388" s="1088" t="str">
        <f>IF($B388="","",IF($AH388="","",IF($CK388=ﾃﾞｰﾀ一覧!$U$53,ﾃﾞｰﾀ一覧!$U$61,IF($AH388=ﾃﾞｰﾀ一覧!$U$21,ﾃﾞｰﾀ一覧!$U$60,IF(OR($AH388=ﾃﾞｰﾀ一覧!$U$19,$AH388=ﾃﾞｰﾀ一覧!$U$20,$AH388=ﾃﾞｰﾀ一覧!$U$23,$AH388=ﾃﾞｰﾀ一覧!$U$22,$AH388=ﾃﾞｰﾀ一覧!$U$18,AH388=ﾃﾞｰﾀ一覧!$U$25),ﾃﾞｰﾀ一覧!$U$59,ﾃﾞｰﾀ一覧!$U$62)))))</f>
        <v/>
      </c>
      <c r="BZ388" s="1089"/>
      <c r="CA388" s="1113"/>
      <c r="CB388" s="1113"/>
      <c r="CC388" s="1113"/>
      <c r="CD388" s="1113"/>
      <c r="CE388" s="1113"/>
      <c r="CF388" s="1113"/>
      <c r="CG388" s="1113"/>
      <c r="CH388" s="1113"/>
      <c r="CI388" s="1114"/>
      <c r="CK388" s="240"/>
      <c r="CM388" s="378" t="str">
        <f t="shared" si="35"/>
        <v/>
      </c>
      <c r="CN388" s="379" t="str">
        <f t="shared" si="36"/>
        <v/>
      </c>
      <c r="CO388" s="379" t="str">
        <f t="shared" si="37"/>
        <v/>
      </c>
      <c r="CP388" s="380" t="str">
        <f t="shared" si="38"/>
        <v/>
      </c>
      <c r="CQ388" s="244"/>
      <c r="CR388" s="1100"/>
      <c r="CS388" s="1101"/>
      <c r="CT388" s="1102"/>
      <c r="CU388" s="1135"/>
      <c r="CV388" s="1136"/>
      <c r="CW388" s="1136"/>
      <c r="CX388" s="1137"/>
      <c r="CY388" s="1138"/>
      <c r="CZ388" s="1139"/>
      <c r="DA388" s="1140"/>
      <c r="DB388" s="1132"/>
      <c r="DC388" s="1133"/>
      <c r="DD388" s="1133"/>
      <c r="DE388" s="1133"/>
      <c r="DF388" s="1133"/>
      <c r="DG388" s="1134"/>
      <c r="DH388" s="580"/>
      <c r="DI388" s="1084"/>
      <c r="DJ388" s="1084"/>
      <c r="DK388" s="581"/>
      <c r="DL388" s="582"/>
      <c r="DM388" s="1084"/>
      <c r="DN388" s="1084"/>
      <c r="DO388" s="581"/>
      <c r="DP388" s="582"/>
      <c r="DQ388" s="1084"/>
      <c r="DR388" s="1084"/>
      <c r="DS388" s="583"/>
      <c r="DT388" s="1124"/>
      <c r="DU388" s="1125"/>
      <c r="DV388" s="1125"/>
      <c r="DW388" s="1124"/>
      <c r="DX388" s="1125"/>
      <c r="DY388" s="1150"/>
      <c r="DZ388" s="1362"/>
      <c r="EA388" s="1363"/>
      <c r="EB388" s="1362"/>
      <c r="EC388" s="1363"/>
      <c r="ED388" s="1362"/>
      <c r="EE388" s="1377"/>
      <c r="EF388" s="1378"/>
      <c r="EG388" s="1379"/>
      <c r="EH388" s="1379"/>
      <c r="EI388" s="1380"/>
      <c r="EJ388" s="1381"/>
      <c r="EK388" s="1381"/>
      <c r="EL388" s="1381"/>
      <c r="EM388" s="1382"/>
      <c r="EN388" s="1382"/>
      <c r="EO388" s="1382"/>
      <c r="EP388" s="1375"/>
      <c r="EQ388" s="1376"/>
      <c r="ER388" s="1113"/>
      <c r="ES388" s="1113"/>
      <c r="ET388" s="1113"/>
      <c r="EU388" s="1113"/>
      <c r="EV388" s="1113"/>
      <c r="EW388" s="1113"/>
      <c r="EX388" s="1113"/>
      <c r="EY388" s="1113"/>
      <c r="EZ388" s="1114"/>
    </row>
    <row r="389" spans="1:156" ht="30" customHeight="1" x14ac:dyDescent="0.2">
      <c r="A389" s="207">
        <f t="shared" si="39"/>
        <v>378</v>
      </c>
      <c r="B389" s="1103"/>
      <c r="C389" s="1104"/>
      <c r="D389" s="1278"/>
      <c r="E389" s="1279"/>
      <c r="F389" s="1094" t="str">
        <f t="shared" si="41"/>
        <v/>
      </c>
      <c r="G389" s="1095"/>
      <c r="H389" s="1095"/>
      <c r="I389" s="1095"/>
      <c r="J389" s="1095"/>
      <c r="K389" s="1095"/>
      <c r="L389" s="1095"/>
      <c r="M389" s="1095"/>
      <c r="N389" s="1095"/>
      <c r="O389" s="1095"/>
      <c r="P389" s="1095"/>
      <c r="Q389" s="1095"/>
      <c r="R389" s="1095"/>
      <c r="S389" s="1095"/>
      <c r="T389" s="1095"/>
      <c r="U389" s="1095"/>
      <c r="V389" s="1095"/>
      <c r="W389" s="1096"/>
      <c r="X389" s="1299">
        <f t="shared" si="40"/>
        <v>0</v>
      </c>
      <c r="Y389" s="1300"/>
      <c r="Z389" s="1301"/>
      <c r="AA389" s="1100"/>
      <c r="AB389" s="1101"/>
      <c r="AC389" s="1102"/>
      <c r="AD389" s="1135"/>
      <c r="AE389" s="1136"/>
      <c r="AF389" s="1136"/>
      <c r="AG389" s="1137"/>
      <c r="AH389" s="1138"/>
      <c r="AI389" s="1139"/>
      <c r="AJ389" s="1140"/>
      <c r="AK389" s="1132"/>
      <c r="AL389" s="1133"/>
      <c r="AM389" s="1133"/>
      <c r="AN389" s="1133"/>
      <c r="AO389" s="1133"/>
      <c r="AP389" s="1134"/>
      <c r="AQ389" s="642" t="str">
        <f>IF(AK389="","",VLOOKUP(AK389,ﾃﾞｰﾀ一覧!$AH$4:$AR$66,2,FALSE))</f>
        <v/>
      </c>
      <c r="AR389" s="1084"/>
      <c r="AS389" s="1084"/>
      <c r="AT389" s="643" t="str">
        <f>IF(AK389="","",VLOOKUP(AK389,ﾃﾞｰﾀ一覧!$AH$4:$AR$66,3,FALSE))</f>
        <v/>
      </c>
      <c r="AU389" s="644" t="str">
        <f>IF(AK389="","",VLOOKUP(AK389,ﾃﾞｰﾀ一覧!$AH$4:$AR$66,5,FALSE))</f>
        <v/>
      </c>
      <c r="AV389" s="1084"/>
      <c r="AW389" s="1084"/>
      <c r="AX389" s="643" t="str">
        <f>IF(AK389="","",VLOOKUP(AK389,ﾃﾞｰﾀ一覧!$AH$4:$AR$66,6,FALSE))</f>
        <v/>
      </c>
      <c r="AY389" s="649" t="str">
        <f>IF(AK389="","",VLOOKUP(AK389,ﾃﾞｰﾀ一覧!$AH$4:$AR$66,8,FALSE))</f>
        <v/>
      </c>
      <c r="AZ389" s="1084"/>
      <c r="BA389" s="1084"/>
      <c r="BB389" s="388" t="str">
        <f>IF(AK389="","",VLOOKUP(AK389,ﾃﾞｰﾀ一覧!$AH$4:$AR$66,9,FALSE))</f>
        <v/>
      </c>
      <c r="BC389" s="1124"/>
      <c r="BD389" s="1125"/>
      <c r="BE389" s="1125"/>
      <c r="BF389" s="1124"/>
      <c r="BG389" s="1125"/>
      <c r="BH389" s="1125"/>
      <c r="BI389" s="1124"/>
      <c r="BJ389" s="1125"/>
      <c r="BK389" s="1150"/>
      <c r="BL389" s="1154"/>
      <c r="BM389" s="1155"/>
      <c r="BN389" s="1156"/>
      <c r="BO389" s="1109" t="str">
        <f>IF($AK389="","",IF($BF389="","",IF($BF389=ﾃﾞｰﾀ一覧!$U$37,"",IF($BF389=ﾃﾞｰﾀ一覧!$U$38,"",IF($AH389=ﾃﾞｰﾀ一覧!$U$25,VLOOKUP($AK389,ﾃﾞｰﾀ一覧!$AH$43:$AR$66,10,FALSE),VLOOKUP($AK389,ﾃﾞｰﾀ一覧!$AH$4:$AR$66,10,FALSE))))))</f>
        <v/>
      </c>
      <c r="BP389" s="1110"/>
      <c r="BQ389" s="1110"/>
      <c r="BR389" s="1111"/>
      <c r="BS389" s="1115">
        <f>IF($BL389="",0,VLOOKUP($BL389,ﾃﾞｰﾀ一覧!$AY$4:$BB$16,3,FALSE))</f>
        <v>0</v>
      </c>
      <c r="BT389" s="1115"/>
      <c r="BU389" s="1115"/>
      <c r="BV389" s="1112" t="str">
        <f>IF($BO389="","",IF($BF389=ﾃﾞｰﾀ一覧!$U$37,"",IF($BF389=ﾃﾞｰﾀ一覧!$U$38,"",IF($BO389=ﾃﾞｰﾀ一覧!$AT$27,ﾃﾞｰﾀ一覧!$AT$27,VLOOKUP($AK389,ﾃﾞｰﾀ一覧!$AH$4:$AR$66,11,FALSE)*IF($BO389=ﾃﾞｰﾀ一覧!$AT$17,($AR389+1)*($AV389+1),IF($BO389=ﾃﾞｰﾀ一覧!$AT$22,IF(COUNTIF($AD389,"*天端*"),ﾃﾞｰﾀ一覧!$AU$43/2,ﾃﾞｰﾀ一覧!$AU$43/3),IF($BO389=ﾃﾞｰﾀ一覧!$AT$20,$AR389*$AV389,IF($BO389=ﾃﾞｰﾀ一覧!$AT$21,$AV389,1))))))))</f>
        <v/>
      </c>
      <c r="BW389" s="1112"/>
      <c r="BX389" s="1112"/>
      <c r="BY389" s="1088" t="str">
        <f>IF($B389="","",IF($AH389="","",IF($CK389=ﾃﾞｰﾀ一覧!$U$53,ﾃﾞｰﾀ一覧!$U$61,IF($AH389=ﾃﾞｰﾀ一覧!$U$21,ﾃﾞｰﾀ一覧!$U$60,IF(OR($AH389=ﾃﾞｰﾀ一覧!$U$19,$AH389=ﾃﾞｰﾀ一覧!$U$20,$AH389=ﾃﾞｰﾀ一覧!$U$23,$AH389=ﾃﾞｰﾀ一覧!$U$22,$AH389=ﾃﾞｰﾀ一覧!$U$18,AH389=ﾃﾞｰﾀ一覧!$U$25),ﾃﾞｰﾀ一覧!$U$59,ﾃﾞｰﾀ一覧!$U$62)))))</f>
        <v/>
      </c>
      <c r="BZ389" s="1089"/>
      <c r="CA389" s="1113"/>
      <c r="CB389" s="1113"/>
      <c r="CC389" s="1113"/>
      <c r="CD389" s="1113"/>
      <c r="CE389" s="1113"/>
      <c r="CF389" s="1113"/>
      <c r="CG389" s="1113"/>
      <c r="CH389" s="1113"/>
      <c r="CI389" s="1114"/>
      <c r="CK389" s="240"/>
      <c r="CM389" s="378" t="str">
        <f t="shared" si="35"/>
        <v/>
      </c>
      <c r="CN389" s="379" t="str">
        <f t="shared" si="36"/>
        <v/>
      </c>
      <c r="CO389" s="379" t="str">
        <f t="shared" si="37"/>
        <v/>
      </c>
      <c r="CP389" s="380" t="str">
        <f t="shared" si="38"/>
        <v/>
      </c>
      <c r="CQ389" s="244"/>
      <c r="CR389" s="1100"/>
      <c r="CS389" s="1101"/>
      <c r="CT389" s="1102"/>
      <c r="CU389" s="1135"/>
      <c r="CV389" s="1136"/>
      <c r="CW389" s="1136"/>
      <c r="CX389" s="1137"/>
      <c r="CY389" s="1138"/>
      <c r="CZ389" s="1139"/>
      <c r="DA389" s="1140"/>
      <c r="DB389" s="1132"/>
      <c r="DC389" s="1133"/>
      <c r="DD389" s="1133"/>
      <c r="DE389" s="1133"/>
      <c r="DF389" s="1133"/>
      <c r="DG389" s="1134"/>
      <c r="DH389" s="580"/>
      <c r="DI389" s="1084"/>
      <c r="DJ389" s="1084"/>
      <c r="DK389" s="581"/>
      <c r="DL389" s="582"/>
      <c r="DM389" s="1084"/>
      <c r="DN389" s="1084"/>
      <c r="DO389" s="581"/>
      <c r="DP389" s="582"/>
      <c r="DQ389" s="1084"/>
      <c r="DR389" s="1084"/>
      <c r="DS389" s="583"/>
      <c r="DT389" s="1124"/>
      <c r="DU389" s="1125"/>
      <c r="DV389" s="1125"/>
      <c r="DW389" s="1124"/>
      <c r="DX389" s="1125"/>
      <c r="DY389" s="1150"/>
      <c r="DZ389" s="1362"/>
      <c r="EA389" s="1363"/>
      <c r="EB389" s="1362"/>
      <c r="EC389" s="1363"/>
      <c r="ED389" s="1362"/>
      <c r="EE389" s="1377"/>
      <c r="EF389" s="1378"/>
      <c r="EG389" s="1379"/>
      <c r="EH389" s="1379"/>
      <c r="EI389" s="1380"/>
      <c r="EJ389" s="1381"/>
      <c r="EK389" s="1381"/>
      <c r="EL389" s="1381"/>
      <c r="EM389" s="1382"/>
      <c r="EN389" s="1382"/>
      <c r="EO389" s="1382"/>
      <c r="EP389" s="1375"/>
      <c r="EQ389" s="1376"/>
      <c r="ER389" s="1113"/>
      <c r="ES389" s="1113"/>
      <c r="ET389" s="1113"/>
      <c r="EU389" s="1113"/>
      <c r="EV389" s="1113"/>
      <c r="EW389" s="1113"/>
      <c r="EX389" s="1113"/>
      <c r="EY389" s="1113"/>
      <c r="EZ389" s="1114"/>
    </row>
    <row r="390" spans="1:156" ht="30" customHeight="1" x14ac:dyDescent="0.2">
      <c r="A390" s="207">
        <f t="shared" si="39"/>
        <v>379</v>
      </c>
      <c r="B390" s="1103"/>
      <c r="C390" s="1104"/>
      <c r="D390" s="1278"/>
      <c r="E390" s="1279"/>
      <c r="F390" s="1094" t="str">
        <f t="shared" si="41"/>
        <v/>
      </c>
      <c r="G390" s="1095"/>
      <c r="H390" s="1095"/>
      <c r="I390" s="1095"/>
      <c r="J390" s="1095"/>
      <c r="K390" s="1095"/>
      <c r="L390" s="1095"/>
      <c r="M390" s="1095"/>
      <c r="N390" s="1095"/>
      <c r="O390" s="1095"/>
      <c r="P390" s="1095"/>
      <c r="Q390" s="1095"/>
      <c r="R390" s="1095"/>
      <c r="S390" s="1095"/>
      <c r="T390" s="1095"/>
      <c r="U390" s="1095"/>
      <c r="V390" s="1095"/>
      <c r="W390" s="1096"/>
      <c r="X390" s="1299">
        <f t="shared" si="40"/>
        <v>0</v>
      </c>
      <c r="Y390" s="1300"/>
      <c r="Z390" s="1301"/>
      <c r="AA390" s="1100"/>
      <c r="AB390" s="1101"/>
      <c r="AC390" s="1102"/>
      <c r="AD390" s="1135"/>
      <c r="AE390" s="1136"/>
      <c r="AF390" s="1136"/>
      <c r="AG390" s="1137"/>
      <c r="AH390" s="1138"/>
      <c r="AI390" s="1139"/>
      <c r="AJ390" s="1140"/>
      <c r="AK390" s="1132"/>
      <c r="AL390" s="1133"/>
      <c r="AM390" s="1133"/>
      <c r="AN390" s="1133"/>
      <c r="AO390" s="1133"/>
      <c r="AP390" s="1134"/>
      <c r="AQ390" s="642" t="str">
        <f>IF(AK390="","",VLOOKUP(AK390,ﾃﾞｰﾀ一覧!$AH$4:$AR$66,2,FALSE))</f>
        <v/>
      </c>
      <c r="AR390" s="1084"/>
      <c r="AS390" s="1084"/>
      <c r="AT390" s="643" t="str">
        <f>IF(AK390="","",VLOOKUP(AK390,ﾃﾞｰﾀ一覧!$AH$4:$AR$66,3,FALSE))</f>
        <v/>
      </c>
      <c r="AU390" s="644" t="str">
        <f>IF(AK390="","",VLOOKUP(AK390,ﾃﾞｰﾀ一覧!$AH$4:$AR$66,5,FALSE))</f>
        <v/>
      </c>
      <c r="AV390" s="1084"/>
      <c r="AW390" s="1084"/>
      <c r="AX390" s="643" t="str">
        <f>IF(AK390="","",VLOOKUP(AK390,ﾃﾞｰﾀ一覧!$AH$4:$AR$66,6,FALSE))</f>
        <v/>
      </c>
      <c r="AY390" s="649" t="str">
        <f>IF(AK390="","",VLOOKUP(AK390,ﾃﾞｰﾀ一覧!$AH$4:$AR$66,8,FALSE))</f>
        <v/>
      </c>
      <c r="AZ390" s="1084"/>
      <c r="BA390" s="1084"/>
      <c r="BB390" s="388" t="str">
        <f>IF(AK390="","",VLOOKUP(AK390,ﾃﾞｰﾀ一覧!$AH$4:$AR$66,9,FALSE))</f>
        <v/>
      </c>
      <c r="BC390" s="1124"/>
      <c r="BD390" s="1125"/>
      <c r="BE390" s="1125"/>
      <c r="BF390" s="1124"/>
      <c r="BG390" s="1125"/>
      <c r="BH390" s="1125"/>
      <c r="BI390" s="1124"/>
      <c r="BJ390" s="1125"/>
      <c r="BK390" s="1150"/>
      <c r="BL390" s="1154"/>
      <c r="BM390" s="1155"/>
      <c r="BN390" s="1156"/>
      <c r="BO390" s="1109" t="str">
        <f>IF($AK390="","",IF($BF390="","",IF($BF390=ﾃﾞｰﾀ一覧!$U$37,"",IF($BF390=ﾃﾞｰﾀ一覧!$U$38,"",IF($AH390=ﾃﾞｰﾀ一覧!$U$25,VLOOKUP($AK390,ﾃﾞｰﾀ一覧!$AH$43:$AR$66,10,FALSE),VLOOKUP($AK390,ﾃﾞｰﾀ一覧!$AH$4:$AR$66,10,FALSE))))))</f>
        <v/>
      </c>
      <c r="BP390" s="1110"/>
      <c r="BQ390" s="1110"/>
      <c r="BR390" s="1111"/>
      <c r="BS390" s="1115">
        <f>IF($BL390="",0,VLOOKUP($BL390,ﾃﾞｰﾀ一覧!$AY$4:$BB$16,3,FALSE))</f>
        <v>0</v>
      </c>
      <c r="BT390" s="1115"/>
      <c r="BU390" s="1115"/>
      <c r="BV390" s="1112" t="str">
        <f>IF($BO390="","",IF($BF390=ﾃﾞｰﾀ一覧!$U$37,"",IF($BF390=ﾃﾞｰﾀ一覧!$U$38,"",IF($BO390=ﾃﾞｰﾀ一覧!$AT$27,ﾃﾞｰﾀ一覧!$AT$27,VLOOKUP($AK390,ﾃﾞｰﾀ一覧!$AH$4:$AR$66,11,FALSE)*IF($BO390=ﾃﾞｰﾀ一覧!$AT$17,($AR390+1)*($AV390+1),IF($BO390=ﾃﾞｰﾀ一覧!$AT$22,IF(COUNTIF($AD390,"*天端*"),ﾃﾞｰﾀ一覧!$AU$43/2,ﾃﾞｰﾀ一覧!$AU$43/3),IF($BO390=ﾃﾞｰﾀ一覧!$AT$20,$AR390*$AV390,IF($BO390=ﾃﾞｰﾀ一覧!$AT$21,$AV390,1))))))))</f>
        <v/>
      </c>
      <c r="BW390" s="1112"/>
      <c r="BX390" s="1112"/>
      <c r="BY390" s="1088" t="str">
        <f>IF($B390="","",IF($AH390="","",IF($CK390=ﾃﾞｰﾀ一覧!$U$53,ﾃﾞｰﾀ一覧!$U$61,IF($AH390=ﾃﾞｰﾀ一覧!$U$21,ﾃﾞｰﾀ一覧!$U$60,IF(OR($AH390=ﾃﾞｰﾀ一覧!$U$19,$AH390=ﾃﾞｰﾀ一覧!$U$20,$AH390=ﾃﾞｰﾀ一覧!$U$23,$AH390=ﾃﾞｰﾀ一覧!$U$22,$AH390=ﾃﾞｰﾀ一覧!$U$18,AH390=ﾃﾞｰﾀ一覧!$U$25),ﾃﾞｰﾀ一覧!$U$59,ﾃﾞｰﾀ一覧!$U$62)))))</f>
        <v/>
      </c>
      <c r="BZ390" s="1089"/>
      <c r="CA390" s="1113"/>
      <c r="CB390" s="1113"/>
      <c r="CC390" s="1113"/>
      <c r="CD390" s="1113"/>
      <c r="CE390" s="1113"/>
      <c r="CF390" s="1113"/>
      <c r="CG390" s="1113"/>
      <c r="CH390" s="1113"/>
      <c r="CI390" s="1114"/>
      <c r="CK390" s="240"/>
      <c r="CM390" s="378" t="str">
        <f t="shared" si="35"/>
        <v/>
      </c>
      <c r="CN390" s="379" t="str">
        <f t="shared" si="36"/>
        <v/>
      </c>
      <c r="CO390" s="379" t="str">
        <f t="shared" si="37"/>
        <v/>
      </c>
      <c r="CP390" s="380" t="str">
        <f t="shared" si="38"/>
        <v/>
      </c>
      <c r="CQ390" s="244"/>
      <c r="CR390" s="1100"/>
      <c r="CS390" s="1101"/>
      <c r="CT390" s="1102"/>
      <c r="CU390" s="1135"/>
      <c r="CV390" s="1136"/>
      <c r="CW390" s="1136"/>
      <c r="CX390" s="1137"/>
      <c r="CY390" s="1138"/>
      <c r="CZ390" s="1139"/>
      <c r="DA390" s="1140"/>
      <c r="DB390" s="1132"/>
      <c r="DC390" s="1133"/>
      <c r="DD390" s="1133"/>
      <c r="DE390" s="1133"/>
      <c r="DF390" s="1133"/>
      <c r="DG390" s="1134"/>
      <c r="DH390" s="580"/>
      <c r="DI390" s="1084"/>
      <c r="DJ390" s="1084"/>
      <c r="DK390" s="581"/>
      <c r="DL390" s="582"/>
      <c r="DM390" s="1084"/>
      <c r="DN390" s="1084"/>
      <c r="DO390" s="581"/>
      <c r="DP390" s="582"/>
      <c r="DQ390" s="1084"/>
      <c r="DR390" s="1084"/>
      <c r="DS390" s="583"/>
      <c r="DT390" s="1124"/>
      <c r="DU390" s="1125"/>
      <c r="DV390" s="1125"/>
      <c r="DW390" s="1157"/>
      <c r="DX390" s="1158"/>
      <c r="DY390" s="1159"/>
      <c r="DZ390" s="1362"/>
      <c r="EA390" s="1363"/>
      <c r="EB390" s="1362"/>
      <c r="EC390" s="1363"/>
      <c r="ED390" s="1362"/>
      <c r="EE390" s="1377"/>
      <c r="EF390" s="1378"/>
      <c r="EG390" s="1379"/>
      <c r="EH390" s="1379"/>
      <c r="EI390" s="1380"/>
      <c r="EJ390" s="1381"/>
      <c r="EK390" s="1381"/>
      <c r="EL390" s="1381"/>
      <c r="EM390" s="1382"/>
      <c r="EN390" s="1382"/>
      <c r="EO390" s="1382"/>
      <c r="EP390" s="1375"/>
      <c r="EQ390" s="1376"/>
      <c r="ER390" s="1113"/>
      <c r="ES390" s="1113"/>
      <c r="ET390" s="1113"/>
      <c r="EU390" s="1113"/>
      <c r="EV390" s="1113"/>
      <c r="EW390" s="1113"/>
      <c r="EX390" s="1113"/>
      <c r="EY390" s="1113"/>
      <c r="EZ390" s="1114"/>
    </row>
    <row r="391" spans="1:156" ht="30" customHeight="1" x14ac:dyDescent="0.2">
      <c r="A391" s="207">
        <f t="shared" si="39"/>
        <v>380</v>
      </c>
      <c r="B391" s="1103"/>
      <c r="C391" s="1104"/>
      <c r="D391" s="1278"/>
      <c r="E391" s="1279"/>
      <c r="F391" s="1094" t="str">
        <f t="shared" si="41"/>
        <v/>
      </c>
      <c r="G391" s="1095"/>
      <c r="H391" s="1095"/>
      <c r="I391" s="1095"/>
      <c r="J391" s="1095"/>
      <c r="K391" s="1095"/>
      <c r="L391" s="1095"/>
      <c r="M391" s="1095"/>
      <c r="N391" s="1095"/>
      <c r="O391" s="1095"/>
      <c r="P391" s="1095"/>
      <c r="Q391" s="1095"/>
      <c r="R391" s="1095"/>
      <c r="S391" s="1095"/>
      <c r="T391" s="1095"/>
      <c r="U391" s="1095"/>
      <c r="V391" s="1095"/>
      <c r="W391" s="1096"/>
      <c r="X391" s="1299">
        <f t="shared" si="40"/>
        <v>0</v>
      </c>
      <c r="Y391" s="1300"/>
      <c r="Z391" s="1301"/>
      <c r="AA391" s="1100"/>
      <c r="AB391" s="1101"/>
      <c r="AC391" s="1102"/>
      <c r="AD391" s="1135"/>
      <c r="AE391" s="1136"/>
      <c r="AF391" s="1136"/>
      <c r="AG391" s="1137"/>
      <c r="AH391" s="1138"/>
      <c r="AI391" s="1139"/>
      <c r="AJ391" s="1140"/>
      <c r="AK391" s="1132"/>
      <c r="AL391" s="1133"/>
      <c r="AM391" s="1133"/>
      <c r="AN391" s="1133"/>
      <c r="AO391" s="1133"/>
      <c r="AP391" s="1134"/>
      <c r="AQ391" s="642" t="str">
        <f>IF(AK391="","",VLOOKUP(AK391,ﾃﾞｰﾀ一覧!$AH$4:$AR$66,2,FALSE))</f>
        <v/>
      </c>
      <c r="AR391" s="1084"/>
      <c r="AS391" s="1084"/>
      <c r="AT391" s="643" t="str">
        <f>IF(AK391="","",VLOOKUP(AK391,ﾃﾞｰﾀ一覧!$AH$4:$AR$66,3,FALSE))</f>
        <v/>
      </c>
      <c r="AU391" s="644" t="str">
        <f>IF(AK391="","",VLOOKUP(AK391,ﾃﾞｰﾀ一覧!$AH$4:$AR$66,5,FALSE))</f>
        <v/>
      </c>
      <c r="AV391" s="1084"/>
      <c r="AW391" s="1084"/>
      <c r="AX391" s="643" t="str">
        <f>IF(AK391="","",VLOOKUP(AK391,ﾃﾞｰﾀ一覧!$AH$4:$AR$66,6,FALSE))</f>
        <v/>
      </c>
      <c r="AY391" s="649" t="str">
        <f>IF(AK391="","",VLOOKUP(AK391,ﾃﾞｰﾀ一覧!$AH$4:$AR$66,8,FALSE))</f>
        <v/>
      </c>
      <c r="AZ391" s="1084"/>
      <c r="BA391" s="1084"/>
      <c r="BB391" s="388" t="str">
        <f>IF(AK391="","",VLOOKUP(AK391,ﾃﾞｰﾀ一覧!$AH$4:$AR$66,9,FALSE))</f>
        <v/>
      </c>
      <c r="BC391" s="1124"/>
      <c r="BD391" s="1125"/>
      <c r="BE391" s="1125"/>
      <c r="BF391" s="1124"/>
      <c r="BG391" s="1125"/>
      <c r="BH391" s="1125"/>
      <c r="BI391" s="1157"/>
      <c r="BJ391" s="1158"/>
      <c r="BK391" s="1159"/>
      <c r="BL391" s="1154"/>
      <c r="BM391" s="1155"/>
      <c r="BN391" s="1156"/>
      <c r="BO391" s="1109" t="str">
        <f>IF($AK391="","",IF($BF391="","",IF($BF391=ﾃﾞｰﾀ一覧!$U$37,"",IF($BF391=ﾃﾞｰﾀ一覧!$U$38,"",IF($AH391=ﾃﾞｰﾀ一覧!$U$25,VLOOKUP($AK391,ﾃﾞｰﾀ一覧!$AH$43:$AR$66,10,FALSE),VLOOKUP($AK391,ﾃﾞｰﾀ一覧!$AH$4:$AR$66,10,FALSE))))))</f>
        <v/>
      </c>
      <c r="BP391" s="1110"/>
      <c r="BQ391" s="1110"/>
      <c r="BR391" s="1111"/>
      <c r="BS391" s="1115">
        <f>IF($BL391="",0,VLOOKUP($BL391,ﾃﾞｰﾀ一覧!$AY$4:$BB$16,3,FALSE))</f>
        <v>0</v>
      </c>
      <c r="BT391" s="1115"/>
      <c r="BU391" s="1115"/>
      <c r="BV391" s="1112" t="str">
        <f>IF($BO391="","",IF($BF391=ﾃﾞｰﾀ一覧!$U$37,"",IF($BF391=ﾃﾞｰﾀ一覧!$U$38,"",IF($BO391=ﾃﾞｰﾀ一覧!$AT$27,ﾃﾞｰﾀ一覧!$AT$27,VLOOKUP($AK391,ﾃﾞｰﾀ一覧!$AH$4:$AR$66,11,FALSE)*IF($BO391=ﾃﾞｰﾀ一覧!$AT$17,($AR391+1)*($AV391+1),IF($BO391=ﾃﾞｰﾀ一覧!$AT$22,IF(COUNTIF($AD391,"*天端*"),ﾃﾞｰﾀ一覧!$AU$43/2,ﾃﾞｰﾀ一覧!$AU$43/3),IF($BO391=ﾃﾞｰﾀ一覧!$AT$20,$AR391*$AV391,IF($BO391=ﾃﾞｰﾀ一覧!$AT$21,$AV391,1))))))))</f>
        <v/>
      </c>
      <c r="BW391" s="1112"/>
      <c r="BX391" s="1112"/>
      <c r="BY391" s="1088" t="str">
        <f>IF($B391="","",IF($AH391="","",IF($CK391=ﾃﾞｰﾀ一覧!$U$53,ﾃﾞｰﾀ一覧!$U$61,IF($AH391=ﾃﾞｰﾀ一覧!$U$21,ﾃﾞｰﾀ一覧!$U$60,IF(OR($AH391=ﾃﾞｰﾀ一覧!$U$19,$AH391=ﾃﾞｰﾀ一覧!$U$20,$AH391=ﾃﾞｰﾀ一覧!$U$23,$AH391=ﾃﾞｰﾀ一覧!$U$22,$AH391=ﾃﾞｰﾀ一覧!$U$18,AH391=ﾃﾞｰﾀ一覧!$U$25),ﾃﾞｰﾀ一覧!$U$59,ﾃﾞｰﾀ一覧!$U$62)))))</f>
        <v/>
      </c>
      <c r="BZ391" s="1089"/>
      <c r="CA391" s="1113"/>
      <c r="CB391" s="1113"/>
      <c r="CC391" s="1113"/>
      <c r="CD391" s="1113"/>
      <c r="CE391" s="1113"/>
      <c r="CF391" s="1113"/>
      <c r="CG391" s="1113"/>
      <c r="CH391" s="1113"/>
      <c r="CI391" s="1114"/>
      <c r="CK391" s="240"/>
      <c r="CM391" s="378" t="str">
        <f t="shared" si="35"/>
        <v/>
      </c>
      <c r="CN391" s="379" t="str">
        <f t="shared" si="36"/>
        <v/>
      </c>
      <c r="CO391" s="379" t="str">
        <f t="shared" si="37"/>
        <v/>
      </c>
      <c r="CP391" s="380" t="str">
        <f t="shared" si="38"/>
        <v/>
      </c>
      <c r="CQ391" s="244"/>
      <c r="CR391" s="1100"/>
      <c r="CS391" s="1101"/>
      <c r="CT391" s="1102"/>
      <c r="CU391" s="1135"/>
      <c r="CV391" s="1136"/>
      <c r="CW391" s="1136"/>
      <c r="CX391" s="1137"/>
      <c r="CY391" s="1138"/>
      <c r="CZ391" s="1139"/>
      <c r="DA391" s="1140"/>
      <c r="DB391" s="1132"/>
      <c r="DC391" s="1133"/>
      <c r="DD391" s="1133"/>
      <c r="DE391" s="1133"/>
      <c r="DF391" s="1133"/>
      <c r="DG391" s="1134"/>
      <c r="DH391" s="580"/>
      <c r="DI391" s="1372"/>
      <c r="DJ391" s="1372"/>
      <c r="DK391" s="581"/>
      <c r="DL391" s="582"/>
      <c r="DM391" s="1372"/>
      <c r="DN391" s="1372"/>
      <c r="DO391" s="581"/>
      <c r="DP391" s="582"/>
      <c r="DQ391" s="1372"/>
      <c r="DR391" s="1372"/>
      <c r="DS391" s="583"/>
      <c r="DT391" s="1124"/>
      <c r="DU391" s="1125"/>
      <c r="DV391" s="1125"/>
      <c r="DW391" s="1124"/>
      <c r="DX391" s="1125"/>
      <c r="DY391" s="1150"/>
      <c r="DZ391" s="1362"/>
      <c r="EA391" s="1363"/>
      <c r="EB391" s="1362"/>
      <c r="EC391" s="1363"/>
      <c r="ED391" s="1362"/>
      <c r="EE391" s="1377"/>
      <c r="EF391" s="1378"/>
      <c r="EG391" s="1379"/>
      <c r="EH391" s="1379"/>
      <c r="EI391" s="1380"/>
      <c r="EJ391" s="1381"/>
      <c r="EK391" s="1381"/>
      <c r="EL391" s="1381"/>
      <c r="EM391" s="1382"/>
      <c r="EN391" s="1382"/>
      <c r="EO391" s="1382"/>
      <c r="EP391" s="1375"/>
      <c r="EQ391" s="1376"/>
      <c r="ER391" s="1113"/>
      <c r="ES391" s="1113"/>
      <c r="ET391" s="1113"/>
      <c r="EU391" s="1113"/>
      <c r="EV391" s="1113"/>
      <c r="EW391" s="1113"/>
      <c r="EX391" s="1113"/>
      <c r="EY391" s="1113"/>
      <c r="EZ391" s="1114"/>
    </row>
    <row r="392" spans="1:156" ht="30" customHeight="1" x14ac:dyDescent="0.2">
      <c r="A392" s="207">
        <f t="shared" si="39"/>
        <v>381</v>
      </c>
      <c r="B392" s="1103"/>
      <c r="C392" s="1104"/>
      <c r="D392" s="1278"/>
      <c r="E392" s="1279"/>
      <c r="F392" s="1094" t="str">
        <f t="shared" si="41"/>
        <v/>
      </c>
      <c r="G392" s="1095"/>
      <c r="H392" s="1095"/>
      <c r="I392" s="1095"/>
      <c r="J392" s="1095"/>
      <c r="K392" s="1095"/>
      <c r="L392" s="1095"/>
      <c r="M392" s="1095"/>
      <c r="N392" s="1095"/>
      <c r="O392" s="1095"/>
      <c r="P392" s="1095"/>
      <c r="Q392" s="1095"/>
      <c r="R392" s="1095"/>
      <c r="S392" s="1095"/>
      <c r="T392" s="1095"/>
      <c r="U392" s="1095"/>
      <c r="V392" s="1095"/>
      <c r="W392" s="1096"/>
      <c r="X392" s="1299">
        <f t="shared" si="40"/>
        <v>0</v>
      </c>
      <c r="Y392" s="1300"/>
      <c r="Z392" s="1301"/>
      <c r="AA392" s="1100"/>
      <c r="AB392" s="1101"/>
      <c r="AC392" s="1102"/>
      <c r="AD392" s="1135"/>
      <c r="AE392" s="1136"/>
      <c r="AF392" s="1136"/>
      <c r="AG392" s="1137"/>
      <c r="AH392" s="1138"/>
      <c r="AI392" s="1139"/>
      <c r="AJ392" s="1140"/>
      <c r="AK392" s="1132"/>
      <c r="AL392" s="1133"/>
      <c r="AM392" s="1133"/>
      <c r="AN392" s="1133"/>
      <c r="AO392" s="1133"/>
      <c r="AP392" s="1134"/>
      <c r="AQ392" s="642" t="str">
        <f>IF(AK392="","",VLOOKUP(AK392,ﾃﾞｰﾀ一覧!$AH$4:$AR$66,2,FALSE))</f>
        <v/>
      </c>
      <c r="AR392" s="1084"/>
      <c r="AS392" s="1084"/>
      <c r="AT392" s="643" t="str">
        <f>IF(AK392="","",VLOOKUP(AK392,ﾃﾞｰﾀ一覧!$AH$4:$AR$66,3,FALSE))</f>
        <v/>
      </c>
      <c r="AU392" s="644" t="str">
        <f>IF(AK392="","",VLOOKUP(AK392,ﾃﾞｰﾀ一覧!$AH$4:$AR$66,5,FALSE))</f>
        <v/>
      </c>
      <c r="AV392" s="1084"/>
      <c r="AW392" s="1084"/>
      <c r="AX392" s="643" t="str">
        <f>IF(AK392="","",VLOOKUP(AK392,ﾃﾞｰﾀ一覧!$AH$4:$AR$66,6,FALSE))</f>
        <v/>
      </c>
      <c r="AY392" s="649" t="str">
        <f>IF(AK392="","",VLOOKUP(AK392,ﾃﾞｰﾀ一覧!$AH$4:$AR$66,8,FALSE))</f>
        <v/>
      </c>
      <c r="AZ392" s="1084"/>
      <c r="BA392" s="1084"/>
      <c r="BB392" s="388" t="str">
        <f>IF(AK392="","",VLOOKUP(AK392,ﾃﾞｰﾀ一覧!$AH$4:$AR$66,9,FALSE))</f>
        <v/>
      </c>
      <c r="BC392" s="1124"/>
      <c r="BD392" s="1125"/>
      <c r="BE392" s="1125"/>
      <c r="BF392" s="1124"/>
      <c r="BG392" s="1125"/>
      <c r="BH392" s="1125"/>
      <c r="BI392" s="1124"/>
      <c r="BJ392" s="1125"/>
      <c r="BK392" s="1150"/>
      <c r="BL392" s="1154"/>
      <c r="BM392" s="1155"/>
      <c r="BN392" s="1156"/>
      <c r="BO392" s="1109" t="str">
        <f>IF($AK392="","",IF($BF392="","",IF($BF392=ﾃﾞｰﾀ一覧!$U$37,"",IF($BF392=ﾃﾞｰﾀ一覧!$U$38,"",IF($AH392=ﾃﾞｰﾀ一覧!$U$25,VLOOKUP($AK392,ﾃﾞｰﾀ一覧!$AH$43:$AR$66,10,FALSE),VLOOKUP($AK392,ﾃﾞｰﾀ一覧!$AH$4:$AR$66,10,FALSE))))))</f>
        <v/>
      </c>
      <c r="BP392" s="1110"/>
      <c r="BQ392" s="1110"/>
      <c r="BR392" s="1111"/>
      <c r="BS392" s="1115">
        <f>IF($BL392="",0,VLOOKUP($BL392,ﾃﾞｰﾀ一覧!$AY$4:$BB$16,3,FALSE))</f>
        <v>0</v>
      </c>
      <c r="BT392" s="1115"/>
      <c r="BU392" s="1115"/>
      <c r="BV392" s="1112" t="str">
        <f>IF($BO392="","",IF($BF392=ﾃﾞｰﾀ一覧!$U$37,"",IF($BF392=ﾃﾞｰﾀ一覧!$U$38,"",IF($BO392=ﾃﾞｰﾀ一覧!$AT$27,ﾃﾞｰﾀ一覧!$AT$27,VLOOKUP($AK392,ﾃﾞｰﾀ一覧!$AH$4:$AR$66,11,FALSE)*IF($BO392=ﾃﾞｰﾀ一覧!$AT$17,($AR392+1)*($AV392+1),IF($BO392=ﾃﾞｰﾀ一覧!$AT$22,IF(COUNTIF($AD392,"*天端*"),ﾃﾞｰﾀ一覧!$AU$43/2,ﾃﾞｰﾀ一覧!$AU$43/3),IF($BO392=ﾃﾞｰﾀ一覧!$AT$20,$AR392*$AV392,IF($BO392=ﾃﾞｰﾀ一覧!$AT$21,$AV392,1))))))))</f>
        <v/>
      </c>
      <c r="BW392" s="1112"/>
      <c r="BX392" s="1112"/>
      <c r="BY392" s="1088" t="str">
        <f>IF($B392="","",IF($AH392="","",IF($CK392=ﾃﾞｰﾀ一覧!$U$53,ﾃﾞｰﾀ一覧!$U$61,IF($AH392=ﾃﾞｰﾀ一覧!$U$21,ﾃﾞｰﾀ一覧!$U$60,IF(OR($AH392=ﾃﾞｰﾀ一覧!$U$19,$AH392=ﾃﾞｰﾀ一覧!$U$20,$AH392=ﾃﾞｰﾀ一覧!$U$23,$AH392=ﾃﾞｰﾀ一覧!$U$22,$AH392=ﾃﾞｰﾀ一覧!$U$18,AH392=ﾃﾞｰﾀ一覧!$U$25),ﾃﾞｰﾀ一覧!$U$59,ﾃﾞｰﾀ一覧!$U$62)))))</f>
        <v/>
      </c>
      <c r="BZ392" s="1089"/>
      <c r="CA392" s="1113"/>
      <c r="CB392" s="1113"/>
      <c r="CC392" s="1113"/>
      <c r="CD392" s="1113"/>
      <c r="CE392" s="1113"/>
      <c r="CF392" s="1113"/>
      <c r="CG392" s="1113"/>
      <c r="CH392" s="1113"/>
      <c r="CI392" s="1114"/>
      <c r="CK392" s="240"/>
      <c r="CM392" s="378" t="str">
        <f t="shared" si="35"/>
        <v/>
      </c>
      <c r="CN392" s="379" t="str">
        <f t="shared" si="36"/>
        <v/>
      </c>
      <c r="CO392" s="379" t="str">
        <f t="shared" si="37"/>
        <v/>
      </c>
      <c r="CP392" s="380" t="str">
        <f t="shared" si="38"/>
        <v/>
      </c>
      <c r="CQ392" s="244"/>
      <c r="CR392" s="1100"/>
      <c r="CS392" s="1101"/>
      <c r="CT392" s="1102"/>
      <c r="CU392" s="1135"/>
      <c r="CV392" s="1136"/>
      <c r="CW392" s="1136"/>
      <c r="CX392" s="1137"/>
      <c r="CY392" s="1138"/>
      <c r="CZ392" s="1139"/>
      <c r="DA392" s="1140"/>
      <c r="DB392" s="1132"/>
      <c r="DC392" s="1133"/>
      <c r="DD392" s="1133"/>
      <c r="DE392" s="1133"/>
      <c r="DF392" s="1133"/>
      <c r="DG392" s="1134"/>
      <c r="DH392" s="580"/>
      <c r="DI392" s="1372"/>
      <c r="DJ392" s="1372"/>
      <c r="DK392" s="581"/>
      <c r="DL392" s="582"/>
      <c r="DM392" s="1372"/>
      <c r="DN392" s="1372"/>
      <c r="DO392" s="581"/>
      <c r="DP392" s="582"/>
      <c r="DQ392" s="1372"/>
      <c r="DR392" s="1372"/>
      <c r="DS392" s="583"/>
      <c r="DT392" s="1124"/>
      <c r="DU392" s="1125"/>
      <c r="DV392" s="1125"/>
      <c r="DW392" s="1124"/>
      <c r="DX392" s="1125"/>
      <c r="DY392" s="1150"/>
      <c r="DZ392" s="1362"/>
      <c r="EA392" s="1363"/>
      <c r="EB392" s="1362"/>
      <c r="EC392" s="1363"/>
      <c r="ED392" s="1362"/>
      <c r="EE392" s="1377"/>
      <c r="EF392" s="1378"/>
      <c r="EG392" s="1379"/>
      <c r="EH392" s="1379"/>
      <c r="EI392" s="1380"/>
      <c r="EJ392" s="1381"/>
      <c r="EK392" s="1381"/>
      <c r="EL392" s="1381"/>
      <c r="EM392" s="1382"/>
      <c r="EN392" s="1382"/>
      <c r="EO392" s="1382"/>
      <c r="EP392" s="1375"/>
      <c r="EQ392" s="1376"/>
      <c r="ER392" s="1113"/>
      <c r="ES392" s="1113"/>
      <c r="ET392" s="1113"/>
      <c r="EU392" s="1113"/>
      <c r="EV392" s="1113"/>
      <c r="EW392" s="1113"/>
      <c r="EX392" s="1113"/>
      <c r="EY392" s="1113"/>
      <c r="EZ392" s="1114"/>
    </row>
    <row r="393" spans="1:156" ht="30" customHeight="1" x14ac:dyDescent="0.2">
      <c r="A393" s="207">
        <f t="shared" si="39"/>
        <v>382</v>
      </c>
      <c r="B393" s="1103"/>
      <c r="C393" s="1104"/>
      <c r="D393" s="1278"/>
      <c r="E393" s="1279"/>
      <c r="F393" s="1094" t="str">
        <f t="shared" si="41"/>
        <v/>
      </c>
      <c r="G393" s="1095"/>
      <c r="H393" s="1095"/>
      <c r="I393" s="1095"/>
      <c r="J393" s="1095"/>
      <c r="K393" s="1095"/>
      <c r="L393" s="1095"/>
      <c r="M393" s="1095"/>
      <c r="N393" s="1095"/>
      <c r="O393" s="1095"/>
      <c r="P393" s="1095"/>
      <c r="Q393" s="1095"/>
      <c r="R393" s="1095"/>
      <c r="S393" s="1095"/>
      <c r="T393" s="1095"/>
      <c r="U393" s="1095"/>
      <c r="V393" s="1095"/>
      <c r="W393" s="1096"/>
      <c r="X393" s="1299">
        <f t="shared" si="40"/>
        <v>0</v>
      </c>
      <c r="Y393" s="1300"/>
      <c r="Z393" s="1301"/>
      <c r="AA393" s="1100"/>
      <c r="AB393" s="1101"/>
      <c r="AC393" s="1102"/>
      <c r="AD393" s="1135"/>
      <c r="AE393" s="1136"/>
      <c r="AF393" s="1136"/>
      <c r="AG393" s="1137"/>
      <c r="AH393" s="1138"/>
      <c r="AI393" s="1139"/>
      <c r="AJ393" s="1140"/>
      <c r="AK393" s="1132"/>
      <c r="AL393" s="1133"/>
      <c r="AM393" s="1133"/>
      <c r="AN393" s="1133"/>
      <c r="AO393" s="1133"/>
      <c r="AP393" s="1134"/>
      <c r="AQ393" s="642" t="str">
        <f>IF(AK393="","",VLOOKUP(AK393,ﾃﾞｰﾀ一覧!$AH$4:$AR$66,2,FALSE))</f>
        <v/>
      </c>
      <c r="AR393" s="1084"/>
      <c r="AS393" s="1084"/>
      <c r="AT393" s="643" t="str">
        <f>IF(AK393="","",VLOOKUP(AK393,ﾃﾞｰﾀ一覧!$AH$4:$AR$66,3,FALSE))</f>
        <v/>
      </c>
      <c r="AU393" s="644" t="str">
        <f>IF(AK393="","",VLOOKUP(AK393,ﾃﾞｰﾀ一覧!$AH$4:$AR$66,5,FALSE))</f>
        <v/>
      </c>
      <c r="AV393" s="1084"/>
      <c r="AW393" s="1084"/>
      <c r="AX393" s="643" t="str">
        <f>IF(AK393="","",VLOOKUP(AK393,ﾃﾞｰﾀ一覧!$AH$4:$AR$66,6,FALSE))</f>
        <v/>
      </c>
      <c r="AY393" s="649" t="str">
        <f>IF(AK393="","",VLOOKUP(AK393,ﾃﾞｰﾀ一覧!$AH$4:$AR$66,8,FALSE))</f>
        <v/>
      </c>
      <c r="AZ393" s="1084"/>
      <c r="BA393" s="1084"/>
      <c r="BB393" s="388" t="str">
        <f>IF(AK393="","",VLOOKUP(AK393,ﾃﾞｰﾀ一覧!$AH$4:$AR$66,9,FALSE))</f>
        <v/>
      </c>
      <c r="BC393" s="1124"/>
      <c r="BD393" s="1125"/>
      <c r="BE393" s="1125"/>
      <c r="BF393" s="1124"/>
      <c r="BG393" s="1125"/>
      <c r="BH393" s="1125"/>
      <c r="BI393" s="1124"/>
      <c r="BJ393" s="1125"/>
      <c r="BK393" s="1150"/>
      <c r="BL393" s="1154"/>
      <c r="BM393" s="1155"/>
      <c r="BN393" s="1156"/>
      <c r="BO393" s="1109" t="str">
        <f>IF($AK393="","",IF($BF393="","",IF($BF393=ﾃﾞｰﾀ一覧!$U$37,"",IF($BF393=ﾃﾞｰﾀ一覧!$U$38,"",IF($AH393=ﾃﾞｰﾀ一覧!$U$25,VLOOKUP($AK393,ﾃﾞｰﾀ一覧!$AH$43:$AR$66,10,FALSE),VLOOKUP($AK393,ﾃﾞｰﾀ一覧!$AH$4:$AR$66,10,FALSE))))))</f>
        <v/>
      </c>
      <c r="BP393" s="1110"/>
      <c r="BQ393" s="1110"/>
      <c r="BR393" s="1111"/>
      <c r="BS393" s="1115">
        <f>IF($BL393="",0,VLOOKUP($BL393,ﾃﾞｰﾀ一覧!$AY$4:$BB$16,3,FALSE))</f>
        <v>0</v>
      </c>
      <c r="BT393" s="1115"/>
      <c r="BU393" s="1115"/>
      <c r="BV393" s="1112" t="str">
        <f>IF($BO393="","",IF($BF393=ﾃﾞｰﾀ一覧!$U$37,"",IF($BF393=ﾃﾞｰﾀ一覧!$U$38,"",IF($BO393=ﾃﾞｰﾀ一覧!$AT$27,ﾃﾞｰﾀ一覧!$AT$27,VLOOKUP($AK393,ﾃﾞｰﾀ一覧!$AH$4:$AR$66,11,FALSE)*IF($BO393=ﾃﾞｰﾀ一覧!$AT$17,($AR393+1)*($AV393+1),IF($BO393=ﾃﾞｰﾀ一覧!$AT$22,IF(COUNTIF($AD393,"*天端*"),ﾃﾞｰﾀ一覧!$AU$43/2,ﾃﾞｰﾀ一覧!$AU$43/3),IF($BO393=ﾃﾞｰﾀ一覧!$AT$20,$AR393*$AV393,IF($BO393=ﾃﾞｰﾀ一覧!$AT$21,$AV393,1))))))))</f>
        <v/>
      </c>
      <c r="BW393" s="1112"/>
      <c r="BX393" s="1112"/>
      <c r="BY393" s="1088" t="str">
        <f>IF($B393="","",IF($AH393="","",IF($CK393=ﾃﾞｰﾀ一覧!$U$53,ﾃﾞｰﾀ一覧!$U$61,IF($AH393=ﾃﾞｰﾀ一覧!$U$21,ﾃﾞｰﾀ一覧!$U$60,IF(OR($AH393=ﾃﾞｰﾀ一覧!$U$19,$AH393=ﾃﾞｰﾀ一覧!$U$20,$AH393=ﾃﾞｰﾀ一覧!$U$23,$AH393=ﾃﾞｰﾀ一覧!$U$22,$AH393=ﾃﾞｰﾀ一覧!$U$18,AH393=ﾃﾞｰﾀ一覧!$U$25),ﾃﾞｰﾀ一覧!$U$59,ﾃﾞｰﾀ一覧!$U$62)))))</f>
        <v/>
      </c>
      <c r="BZ393" s="1089"/>
      <c r="CA393" s="1113"/>
      <c r="CB393" s="1113"/>
      <c r="CC393" s="1113"/>
      <c r="CD393" s="1113"/>
      <c r="CE393" s="1113"/>
      <c r="CF393" s="1113"/>
      <c r="CG393" s="1113"/>
      <c r="CH393" s="1113"/>
      <c r="CI393" s="1114"/>
      <c r="CK393" s="240"/>
      <c r="CM393" s="378" t="str">
        <f t="shared" si="35"/>
        <v/>
      </c>
      <c r="CN393" s="379" t="str">
        <f t="shared" si="36"/>
        <v/>
      </c>
      <c r="CO393" s="379" t="str">
        <f t="shared" si="37"/>
        <v/>
      </c>
      <c r="CP393" s="380" t="str">
        <f t="shared" si="38"/>
        <v/>
      </c>
      <c r="CQ393" s="244"/>
      <c r="CR393" s="1100"/>
      <c r="CS393" s="1101"/>
      <c r="CT393" s="1102"/>
      <c r="CU393" s="1135"/>
      <c r="CV393" s="1136"/>
      <c r="CW393" s="1136"/>
      <c r="CX393" s="1137"/>
      <c r="CY393" s="1138"/>
      <c r="CZ393" s="1139"/>
      <c r="DA393" s="1140"/>
      <c r="DB393" s="1132"/>
      <c r="DC393" s="1133"/>
      <c r="DD393" s="1133"/>
      <c r="DE393" s="1133"/>
      <c r="DF393" s="1133"/>
      <c r="DG393" s="1134"/>
      <c r="DH393" s="580"/>
      <c r="DI393" s="1372"/>
      <c r="DJ393" s="1372"/>
      <c r="DK393" s="581"/>
      <c r="DL393" s="582"/>
      <c r="DM393" s="1372"/>
      <c r="DN393" s="1372"/>
      <c r="DO393" s="581"/>
      <c r="DP393" s="582"/>
      <c r="DQ393" s="1372"/>
      <c r="DR393" s="1372"/>
      <c r="DS393" s="583"/>
      <c r="DT393" s="1124"/>
      <c r="DU393" s="1125"/>
      <c r="DV393" s="1125"/>
      <c r="DW393" s="1124"/>
      <c r="DX393" s="1125"/>
      <c r="DY393" s="1150"/>
      <c r="DZ393" s="1362"/>
      <c r="EA393" s="1363"/>
      <c r="EB393" s="1362"/>
      <c r="EC393" s="1363"/>
      <c r="ED393" s="1362"/>
      <c r="EE393" s="1377"/>
      <c r="EF393" s="1378"/>
      <c r="EG393" s="1379"/>
      <c r="EH393" s="1379"/>
      <c r="EI393" s="1380"/>
      <c r="EJ393" s="1381"/>
      <c r="EK393" s="1381"/>
      <c r="EL393" s="1381"/>
      <c r="EM393" s="1382"/>
      <c r="EN393" s="1382"/>
      <c r="EO393" s="1382"/>
      <c r="EP393" s="1375"/>
      <c r="EQ393" s="1376"/>
      <c r="ER393" s="1113"/>
      <c r="ES393" s="1113"/>
      <c r="ET393" s="1113"/>
      <c r="EU393" s="1113"/>
      <c r="EV393" s="1113"/>
      <c r="EW393" s="1113"/>
      <c r="EX393" s="1113"/>
      <c r="EY393" s="1113"/>
      <c r="EZ393" s="1114"/>
    </row>
    <row r="394" spans="1:156" ht="30" customHeight="1" x14ac:dyDescent="0.2">
      <c r="A394" s="207">
        <f t="shared" si="39"/>
        <v>383</v>
      </c>
      <c r="B394" s="1103"/>
      <c r="C394" s="1104"/>
      <c r="D394" s="1278"/>
      <c r="E394" s="1279"/>
      <c r="F394" s="1094" t="str">
        <f t="shared" si="41"/>
        <v/>
      </c>
      <c r="G394" s="1095"/>
      <c r="H394" s="1095"/>
      <c r="I394" s="1095"/>
      <c r="J394" s="1095"/>
      <c r="K394" s="1095"/>
      <c r="L394" s="1095"/>
      <c r="M394" s="1095"/>
      <c r="N394" s="1095"/>
      <c r="O394" s="1095"/>
      <c r="P394" s="1095"/>
      <c r="Q394" s="1095"/>
      <c r="R394" s="1095"/>
      <c r="S394" s="1095"/>
      <c r="T394" s="1095"/>
      <c r="U394" s="1095"/>
      <c r="V394" s="1095"/>
      <c r="W394" s="1096"/>
      <c r="X394" s="1299">
        <f t="shared" si="40"/>
        <v>0</v>
      </c>
      <c r="Y394" s="1300"/>
      <c r="Z394" s="1301"/>
      <c r="AA394" s="1100"/>
      <c r="AB394" s="1101"/>
      <c r="AC394" s="1102"/>
      <c r="AD394" s="1135"/>
      <c r="AE394" s="1136"/>
      <c r="AF394" s="1136"/>
      <c r="AG394" s="1137"/>
      <c r="AH394" s="1138"/>
      <c r="AI394" s="1139"/>
      <c r="AJ394" s="1140"/>
      <c r="AK394" s="1132"/>
      <c r="AL394" s="1133"/>
      <c r="AM394" s="1133"/>
      <c r="AN394" s="1133"/>
      <c r="AO394" s="1133"/>
      <c r="AP394" s="1134"/>
      <c r="AQ394" s="642" t="str">
        <f>IF(AK394="","",VLOOKUP(AK394,ﾃﾞｰﾀ一覧!$AH$4:$AR$66,2,FALSE))</f>
        <v/>
      </c>
      <c r="AR394" s="1084"/>
      <c r="AS394" s="1084"/>
      <c r="AT394" s="643" t="str">
        <f>IF(AK394="","",VLOOKUP(AK394,ﾃﾞｰﾀ一覧!$AH$4:$AR$66,3,FALSE))</f>
        <v/>
      </c>
      <c r="AU394" s="644" t="str">
        <f>IF(AK394="","",VLOOKUP(AK394,ﾃﾞｰﾀ一覧!$AH$4:$AR$66,5,FALSE))</f>
        <v/>
      </c>
      <c r="AV394" s="1084"/>
      <c r="AW394" s="1084"/>
      <c r="AX394" s="643" t="str">
        <f>IF(AK394="","",VLOOKUP(AK394,ﾃﾞｰﾀ一覧!$AH$4:$AR$66,6,FALSE))</f>
        <v/>
      </c>
      <c r="AY394" s="649" t="str">
        <f>IF(AK394="","",VLOOKUP(AK394,ﾃﾞｰﾀ一覧!$AH$4:$AR$66,8,FALSE))</f>
        <v/>
      </c>
      <c r="AZ394" s="1084"/>
      <c r="BA394" s="1084"/>
      <c r="BB394" s="388" t="str">
        <f>IF(AK394="","",VLOOKUP(AK394,ﾃﾞｰﾀ一覧!$AH$4:$AR$66,9,FALSE))</f>
        <v/>
      </c>
      <c r="BC394" s="1124"/>
      <c r="BD394" s="1125"/>
      <c r="BE394" s="1125"/>
      <c r="BF394" s="1124"/>
      <c r="BG394" s="1125"/>
      <c r="BH394" s="1125"/>
      <c r="BI394" s="1124"/>
      <c r="BJ394" s="1125"/>
      <c r="BK394" s="1150"/>
      <c r="BL394" s="1154"/>
      <c r="BM394" s="1155"/>
      <c r="BN394" s="1156"/>
      <c r="BO394" s="1109" t="str">
        <f>IF($AK394="","",IF($BF394="","",IF($BF394=ﾃﾞｰﾀ一覧!$U$37,"",IF($BF394=ﾃﾞｰﾀ一覧!$U$38,"",IF($AH394=ﾃﾞｰﾀ一覧!$U$25,VLOOKUP($AK394,ﾃﾞｰﾀ一覧!$AH$43:$AR$66,10,FALSE),VLOOKUP($AK394,ﾃﾞｰﾀ一覧!$AH$4:$AR$66,10,FALSE))))))</f>
        <v/>
      </c>
      <c r="BP394" s="1110"/>
      <c r="BQ394" s="1110"/>
      <c r="BR394" s="1111"/>
      <c r="BS394" s="1115">
        <f>IF($BL394="",0,VLOOKUP($BL394,ﾃﾞｰﾀ一覧!$AY$4:$BB$16,3,FALSE))</f>
        <v>0</v>
      </c>
      <c r="BT394" s="1115"/>
      <c r="BU394" s="1115"/>
      <c r="BV394" s="1112" t="str">
        <f>IF($BO394="","",IF($BF394=ﾃﾞｰﾀ一覧!$U$37,"",IF($BF394=ﾃﾞｰﾀ一覧!$U$38,"",IF($BO394=ﾃﾞｰﾀ一覧!$AT$27,ﾃﾞｰﾀ一覧!$AT$27,VLOOKUP($AK394,ﾃﾞｰﾀ一覧!$AH$4:$AR$66,11,FALSE)*IF($BO394=ﾃﾞｰﾀ一覧!$AT$17,($AR394+1)*($AV394+1),IF($BO394=ﾃﾞｰﾀ一覧!$AT$22,IF(COUNTIF($AD394,"*天端*"),ﾃﾞｰﾀ一覧!$AU$43/2,ﾃﾞｰﾀ一覧!$AU$43/3),IF($BO394=ﾃﾞｰﾀ一覧!$AT$20,$AR394*$AV394,IF($BO394=ﾃﾞｰﾀ一覧!$AT$21,$AV394,1))))))))</f>
        <v/>
      </c>
      <c r="BW394" s="1112"/>
      <c r="BX394" s="1112"/>
      <c r="BY394" s="1088" t="str">
        <f>IF($B394="","",IF($AH394="","",IF($CK394=ﾃﾞｰﾀ一覧!$U$53,ﾃﾞｰﾀ一覧!$U$61,IF($AH394=ﾃﾞｰﾀ一覧!$U$21,ﾃﾞｰﾀ一覧!$U$60,IF(OR($AH394=ﾃﾞｰﾀ一覧!$U$19,$AH394=ﾃﾞｰﾀ一覧!$U$20,$AH394=ﾃﾞｰﾀ一覧!$U$23,$AH394=ﾃﾞｰﾀ一覧!$U$22,$AH394=ﾃﾞｰﾀ一覧!$U$18,AH394=ﾃﾞｰﾀ一覧!$U$25),ﾃﾞｰﾀ一覧!$U$59,ﾃﾞｰﾀ一覧!$U$62)))))</f>
        <v/>
      </c>
      <c r="BZ394" s="1089"/>
      <c r="CA394" s="1113"/>
      <c r="CB394" s="1113"/>
      <c r="CC394" s="1113"/>
      <c r="CD394" s="1113"/>
      <c r="CE394" s="1113"/>
      <c r="CF394" s="1113"/>
      <c r="CG394" s="1113"/>
      <c r="CH394" s="1113"/>
      <c r="CI394" s="1114"/>
      <c r="CK394" s="240"/>
      <c r="CM394" s="378" t="str">
        <f t="shared" si="35"/>
        <v/>
      </c>
      <c r="CN394" s="379" t="str">
        <f t="shared" si="36"/>
        <v/>
      </c>
      <c r="CO394" s="379" t="str">
        <f t="shared" si="37"/>
        <v/>
      </c>
      <c r="CP394" s="380" t="str">
        <f t="shared" si="38"/>
        <v/>
      </c>
      <c r="CQ394" s="244"/>
      <c r="CR394" s="1100"/>
      <c r="CS394" s="1101"/>
      <c r="CT394" s="1102"/>
      <c r="CU394" s="1135"/>
      <c r="CV394" s="1136"/>
      <c r="CW394" s="1136"/>
      <c r="CX394" s="1137"/>
      <c r="CY394" s="1138"/>
      <c r="CZ394" s="1139"/>
      <c r="DA394" s="1140"/>
      <c r="DB394" s="1132"/>
      <c r="DC394" s="1133"/>
      <c r="DD394" s="1133"/>
      <c r="DE394" s="1133"/>
      <c r="DF394" s="1133"/>
      <c r="DG394" s="1134"/>
      <c r="DH394" s="580"/>
      <c r="DI394" s="1373"/>
      <c r="DJ394" s="1373"/>
      <c r="DK394" s="581"/>
      <c r="DL394" s="582"/>
      <c r="DM394" s="1372"/>
      <c r="DN394" s="1372"/>
      <c r="DO394" s="581"/>
      <c r="DP394" s="582"/>
      <c r="DQ394" s="1372"/>
      <c r="DR394" s="1372"/>
      <c r="DS394" s="583"/>
      <c r="DT394" s="1124"/>
      <c r="DU394" s="1125"/>
      <c r="DV394" s="1125"/>
      <c r="DW394" s="1124"/>
      <c r="DX394" s="1125"/>
      <c r="DY394" s="1150"/>
      <c r="DZ394" s="1362"/>
      <c r="EA394" s="1363"/>
      <c r="EB394" s="1362"/>
      <c r="EC394" s="1363"/>
      <c r="ED394" s="1362"/>
      <c r="EE394" s="1377"/>
      <c r="EF394" s="1378"/>
      <c r="EG394" s="1379"/>
      <c r="EH394" s="1379"/>
      <c r="EI394" s="1380"/>
      <c r="EJ394" s="1381"/>
      <c r="EK394" s="1381"/>
      <c r="EL394" s="1381"/>
      <c r="EM394" s="1382"/>
      <c r="EN394" s="1382"/>
      <c r="EO394" s="1382"/>
      <c r="EP394" s="1375"/>
      <c r="EQ394" s="1376"/>
      <c r="ER394" s="1113"/>
      <c r="ES394" s="1113"/>
      <c r="ET394" s="1113"/>
      <c r="EU394" s="1113"/>
      <c r="EV394" s="1113"/>
      <c r="EW394" s="1113"/>
      <c r="EX394" s="1113"/>
      <c r="EY394" s="1113"/>
      <c r="EZ394" s="1114"/>
    </row>
    <row r="395" spans="1:156" ht="30" customHeight="1" x14ac:dyDescent="0.2">
      <c r="A395" s="207">
        <f t="shared" si="39"/>
        <v>384</v>
      </c>
      <c r="B395" s="1103"/>
      <c r="C395" s="1104"/>
      <c r="D395" s="1278"/>
      <c r="E395" s="1279"/>
      <c r="F395" s="1094" t="str">
        <f t="shared" si="41"/>
        <v/>
      </c>
      <c r="G395" s="1095"/>
      <c r="H395" s="1095"/>
      <c r="I395" s="1095"/>
      <c r="J395" s="1095"/>
      <c r="K395" s="1095"/>
      <c r="L395" s="1095"/>
      <c r="M395" s="1095"/>
      <c r="N395" s="1095"/>
      <c r="O395" s="1095"/>
      <c r="P395" s="1095"/>
      <c r="Q395" s="1095"/>
      <c r="R395" s="1095"/>
      <c r="S395" s="1095"/>
      <c r="T395" s="1095"/>
      <c r="U395" s="1095"/>
      <c r="V395" s="1095"/>
      <c r="W395" s="1096"/>
      <c r="X395" s="1299">
        <f t="shared" si="40"/>
        <v>0</v>
      </c>
      <c r="Y395" s="1300"/>
      <c r="Z395" s="1301"/>
      <c r="AA395" s="1100"/>
      <c r="AB395" s="1101"/>
      <c r="AC395" s="1102"/>
      <c r="AD395" s="1135"/>
      <c r="AE395" s="1136"/>
      <c r="AF395" s="1136"/>
      <c r="AG395" s="1137"/>
      <c r="AH395" s="1138"/>
      <c r="AI395" s="1139"/>
      <c r="AJ395" s="1140"/>
      <c r="AK395" s="1132"/>
      <c r="AL395" s="1133"/>
      <c r="AM395" s="1133"/>
      <c r="AN395" s="1133"/>
      <c r="AO395" s="1133"/>
      <c r="AP395" s="1134"/>
      <c r="AQ395" s="642" t="str">
        <f>IF(AK395="","",VLOOKUP(AK395,ﾃﾞｰﾀ一覧!$AH$4:$AR$66,2,FALSE))</f>
        <v/>
      </c>
      <c r="AR395" s="1084"/>
      <c r="AS395" s="1084"/>
      <c r="AT395" s="643" t="str">
        <f>IF(AK395="","",VLOOKUP(AK395,ﾃﾞｰﾀ一覧!$AH$4:$AR$66,3,FALSE))</f>
        <v/>
      </c>
      <c r="AU395" s="644" t="str">
        <f>IF(AK395="","",VLOOKUP(AK395,ﾃﾞｰﾀ一覧!$AH$4:$AR$66,5,FALSE))</f>
        <v/>
      </c>
      <c r="AV395" s="1084"/>
      <c r="AW395" s="1084"/>
      <c r="AX395" s="643" t="str">
        <f>IF(AK395="","",VLOOKUP(AK395,ﾃﾞｰﾀ一覧!$AH$4:$AR$66,6,FALSE))</f>
        <v/>
      </c>
      <c r="AY395" s="649" t="str">
        <f>IF(AK395="","",VLOOKUP(AK395,ﾃﾞｰﾀ一覧!$AH$4:$AR$66,8,FALSE))</f>
        <v/>
      </c>
      <c r="AZ395" s="1084"/>
      <c r="BA395" s="1084"/>
      <c r="BB395" s="388" t="str">
        <f>IF(AK395="","",VLOOKUP(AK395,ﾃﾞｰﾀ一覧!$AH$4:$AR$66,9,FALSE))</f>
        <v/>
      </c>
      <c r="BC395" s="1124"/>
      <c r="BD395" s="1125"/>
      <c r="BE395" s="1125"/>
      <c r="BF395" s="1124"/>
      <c r="BG395" s="1125"/>
      <c r="BH395" s="1125"/>
      <c r="BI395" s="1124"/>
      <c r="BJ395" s="1125"/>
      <c r="BK395" s="1150"/>
      <c r="BL395" s="1154"/>
      <c r="BM395" s="1155"/>
      <c r="BN395" s="1156"/>
      <c r="BO395" s="1109" t="str">
        <f>IF($AK395="","",IF($BF395="","",IF($BF395=ﾃﾞｰﾀ一覧!$U$37,"",IF($BF395=ﾃﾞｰﾀ一覧!$U$38,"",IF($AH395=ﾃﾞｰﾀ一覧!$U$25,VLOOKUP($AK395,ﾃﾞｰﾀ一覧!$AH$43:$AR$66,10,FALSE),VLOOKUP($AK395,ﾃﾞｰﾀ一覧!$AH$4:$AR$66,10,FALSE))))))</f>
        <v/>
      </c>
      <c r="BP395" s="1110"/>
      <c r="BQ395" s="1110"/>
      <c r="BR395" s="1111"/>
      <c r="BS395" s="1115">
        <f>IF($BL395="",0,VLOOKUP($BL395,ﾃﾞｰﾀ一覧!$AY$4:$BB$16,3,FALSE))</f>
        <v>0</v>
      </c>
      <c r="BT395" s="1115"/>
      <c r="BU395" s="1115"/>
      <c r="BV395" s="1112" t="str">
        <f>IF($BO395="","",IF($BF395=ﾃﾞｰﾀ一覧!$U$37,"",IF($BF395=ﾃﾞｰﾀ一覧!$U$38,"",IF($BO395=ﾃﾞｰﾀ一覧!$AT$27,ﾃﾞｰﾀ一覧!$AT$27,VLOOKUP($AK395,ﾃﾞｰﾀ一覧!$AH$4:$AR$66,11,FALSE)*IF($BO395=ﾃﾞｰﾀ一覧!$AT$17,($AR395+1)*($AV395+1),IF($BO395=ﾃﾞｰﾀ一覧!$AT$22,IF(COUNTIF($AD395,"*天端*"),ﾃﾞｰﾀ一覧!$AU$43/2,ﾃﾞｰﾀ一覧!$AU$43/3),IF($BO395=ﾃﾞｰﾀ一覧!$AT$20,$AR395*$AV395,IF($BO395=ﾃﾞｰﾀ一覧!$AT$21,$AV395,1))))))))</f>
        <v/>
      </c>
      <c r="BW395" s="1112"/>
      <c r="BX395" s="1112"/>
      <c r="BY395" s="1088" t="str">
        <f>IF($B395="","",IF($AH395="","",IF($CK395=ﾃﾞｰﾀ一覧!$U$53,ﾃﾞｰﾀ一覧!$U$61,IF($AH395=ﾃﾞｰﾀ一覧!$U$21,ﾃﾞｰﾀ一覧!$U$60,IF(OR($AH395=ﾃﾞｰﾀ一覧!$U$19,$AH395=ﾃﾞｰﾀ一覧!$U$20,$AH395=ﾃﾞｰﾀ一覧!$U$23,$AH395=ﾃﾞｰﾀ一覧!$U$22,$AH395=ﾃﾞｰﾀ一覧!$U$18,AH395=ﾃﾞｰﾀ一覧!$U$25),ﾃﾞｰﾀ一覧!$U$59,ﾃﾞｰﾀ一覧!$U$62)))))</f>
        <v/>
      </c>
      <c r="BZ395" s="1089"/>
      <c r="CA395" s="1113"/>
      <c r="CB395" s="1113"/>
      <c r="CC395" s="1113"/>
      <c r="CD395" s="1113"/>
      <c r="CE395" s="1113"/>
      <c r="CF395" s="1113"/>
      <c r="CG395" s="1113"/>
      <c r="CH395" s="1113"/>
      <c r="CI395" s="1114"/>
      <c r="CK395" s="240"/>
      <c r="CM395" s="378" t="str">
        <f t="shared" si="35"/>
        <v/>
      </c>
      <c r="CN395" s="379" t="str">
        <f t="shared" si="36"/>
        <v/>
      </c>
      <c r="CO395" s="379" t="str">
        <f t="shared" si="37"/>
        <v/>
      </c>
      <c r="CP395" s="380" t="str">
        <f t="shared" si="38"/>
        <v/>
      </c>
      <c r="CQ395" s="244"/>
      <c r="CR395" s="1100"/>
      <c r="CS395" s="1101"/>
      <c r="CT395" s="1102"/>
      <c r="CU395" s="1135"/>
      <c r="CV395" s="1136"/>
      <c r="CW395" s="1136"/>
      <c r="CX395" s="1137"/>
      <c r="CY395" s="1138"/>
      <c r="CZ395" s="1139"/>
      <c r="DA395" s="1140"/>
      <c r="DB395" s="1132"/>
      <c r="DC395" s="1133"/>
      <c r="DD395" s="1133"/>
      <c r="DE395" s="1133"/>
      <c r="DF395" s="1133"/>
      <c r="DG395" s="1134"/>
      <c r="DH395" s="580"/>
      <c r="DI395" s="1372"/>
      <c r="DJ395" s="1372"/>
      <c r="DK395" s="581"/>
      <c r="DL395" s="582"/>
      <c r="DM395" s="1372"/>
      <c r="DN395" s="1372"/>
      <c r="DO395" s="581"/>
      <c r="DP395" s="582"/>
      <c r="DQ395" s="1372"/>
      <c r="DR395" s="1372"/>
      <c r="DS395" s="583"/>
      <c r="DT395" s="1124"/>
      <c r="DU395" s="1125"/>
      <c r="DV395" s="1125"/>
      <c r="DW395" s="1124"/>
      <c r="DX395" s="1125"/>
      <c r="DY395" s="1150"/>
      <c r="DZ395" s="1362"/>
      <c r="EA395" s="1363"/>
      <c r="EB395" s="1362"/>
      <c r="EC395" s="1363"/>
      <c r="ED395" s="1362"/>
      <c r="EE395" s="1377"/>
      <c r="EF395" s="1378"/>
      <c r="EG395" s="1379"/>
      <c r="EH395" s="1379"/>
      <c r="EI395" s="1380"/>
      <c r="EJ395" s="1381"/>
      <c r="EK395" s="1381"/>
      <c r="EL395" s="1381"/>
      <c r="EM395" s="1382"/>
      <c r="EN395" s="1382"/>
      <c r="EO395" s="1382"/>
      <c r="EP395" s="1375"/>
      <c r="EQ395" s="1376"/>
      <c r="ER395" s="1113"/>
      <c r="ES395" s="1113"/>
      <c r="ET395" s="1113"/>
      <c r="EU395" s="1113"/>
      <c r="EV395" s="1113"/>
      <c r="EW395" s="1113"/>
      <c r="EX395" s="1113"/>
      <c r="EY395" s="1113"/>
      <c r="EZ395" s="1114"/>
    </row>
    <row r="396" spans="1:156" ht="30" customHeight="1" x14ac:dyDescent="0.2">
      <c r="A396" s="207">
        <f t="shared" si="39"/>
        <v>385</v>
      </c>
      <c r="B396" s="1103"/>
      <c r="C396" s="1104"/>
      <c r="D396" s="1278"/>
      <c r="E396" s="1279"/>
      <c r="F396" s="1094" t="str">
        <f t="shared" si="41"/>
        <v/>
      </c>
      <c r="G396" s="1095"/>
      <c r="H396" s="1095"/>
      <c r="I396" s="1095"/>
      <c r="J396" s="1095"/>
      <c r="K396" s="1095"/>
      <c r="L396" s="1095"/>
      <c r="M396" s="1095"/>
      <c r="N396" s="1095"/>
      <c r="O396" s="1095"/>
      <c r="P396" s="1095"/>
      <c r="Q396" s="1095"/>
      <c r="R396" s="1095"/>
      <c r="S396" s="1095"/>
      <c r="T396" s="1095"/>
      <c r="U396" s="1095"/>
      <c r="V396" s="1095"/>
      <c r="W396" s="1096"/>
      <c r="X396" s="1299">
        <f t="shared" si="40"/>
        <v>0</v>
      </c>
      <c r="Y396" s="1300"/>
      <c r="Z396" s="1301"/>
      <c r="AA396" s="1100"/>
      <c r="AB396" s="1101"/>
      <c r="AC396" s="1102"/>
      <c r="AD396" s="1135"/>
      <c r="AE396" s="1136"/>
      <c r="AF396" s="1136"/>
      <c r="AG396" s="1137"/>
      <c r="AH396" s="1138"/>
      <c r="AI396" s="1139"/>
      <c r="AJ396" s="1140"/>
      <c r="AK396" s="1132"/>
      <c r="AL396" s="1133"/>
      <c r="AM396" s="1133"/>
      <c r="AN396" s="1133"/>
      <c r="AO396" s="1133"/>
      <c r="AP396" s="1134"/>
      <c r="AQ396" s="642" t="str">
        <f>IF(AK396="","",VLOOKUP(AK396,ﾃﾞｰﾀ一覧!$AH$4:$AR$66,2,FALSE))</f>
        <v/>
      </c>
      <c r="AR396" s="1084"/>
      <c r="AS396" s="1084"/>
      <c r="AT396" s="643" t="str">
        <f>IF(AK396="","",VLOOKUP(AK396,ﾃﾞｰﾀ一覧!$AH$4:$AR$66,3,FALSE))</f>
        <v/>
      </c>
      <c r="AU396" s="644" t="str">
        <f>IF(AK396="","",VLOOKUP(AK396,ﾃﾞｰﾀ一覧!$AH$4:$AR$66,5,FALSE))</f>
        <v/>
      </c>
      <c r="AV396" s="1084"/>
      <c r="AW396" s="1084"/>
      <c r="AX396" s="643" t="str">
        <f>IF(AK396="","",VLOOKUP(AK396,ﾃﾞｰﾀ一覧!$AH$4:$AR$66,6,FALSE))</f>
        <v/>
      </c>
      <c r="AY396" s="649" t="str">
        <f>IF(AK396="","",VLOOKUP(AK396,ﾃﾞｰﾀ一覧!$AH$4:$AR$66,8,FALSE))</f>
        <v/>
      </c>
      <c r="AZ396" s="1084"/>
      <c r="BA396" s="1084"/>
      <c r="BB396" s="388" t="str">
        <f>IF(AK396="","",VLOOKUP(AK396,ﾃﾞｰﾀ一覧!$AH$4:$AR$66,9,FALSE))</f>
        <v/>
      </c>
      <c r="BC396" s="1124"/>
      <c r="BD396" s="1125"/>
      <c r="BE396" s="1125"/>
      <c r="BF396" s="1124"/>
      <c r="BG396" s="1125"/>
      <c r="BH396" s="1125"/>
      <c r="BI396" s="1124"/>
      <c r="BJ396" s="1125"/>
      <c r="BK396" s="1150"/>
      <c r="BL396" s="1154"/>
      <c r="BM396" s="1155"/>
      <c r="BN396" s="1156"/>
      <c r="BO396" s="1109" t="str">
        <f>IF($AK396="","",IF($BF396="","",IF($BF396=ﾃﾞｰﾀ一覧!$U$37,"",IF($BF396=ﾃﾞｰﾀ一覧!$U$38,"",IF($AH396=ﾃﾞｰﾀ一覧!$U$25,VLOOKUP($AK396,ﾃﾞｰﾀ一覧!$AH$43:$AR$66,10,FALSE),VLOOKUP($AK396,ﾃﾞｰﾀ一覧!$AH$4:$AR$66,10,FALSE))))))</f>
        <v/>
      </c>
      <c r="BP396" s="1110"/>
      <c r="BQ396" s="1110"/>
      <c r="BR396" s="1111"/>
      <c r="BS396" s="1115">
        <f>IF($BL396="",0,VLOOKUP($BL396,ﾃﾞｰﾀ一覧!$AY$4:$BB$16,3,FALSE))</f>
        <v>0</v>
      </c>
      <c r="BT396" s="1115"/>
      <c r="BU396" s="1115"/>
      <c r="BV396" s="1112" t="str">
        <f>IF($BO396="","",IF($BF396=ﾃﾞｰﾀ一覧!$U$37,"",IF($BF396=ﾃﾞｰﾀ一覧!$U$38,"",IF($BO396=ﾃﾞｰﾀ一覧!$AT$27,ﾃﾞｰﾀ一覧!$AT$27,VLOOKUP($AK396,ﾃﾞｰﾀ一覧!$AH$4:$AR$66,11,FALSE)*IF($BO396=ﾃﾞｰﾀ一覧!$AT$17,($AR396+1)*($AV396+1),IF($BO396=ﾃﾞｰﾀ一覧!$AT$22,IF(COUNTIF($AD396,"*天端*"),ﾃﾞｰﾀ一覧!$AU$43/2,ﾃﾞｰﾀ一覧!$AU$43/3),IF($BO396=ﾃﾞｰﾀ一覧!$AT$20,$AR396*$AV396,IF($BO396=ﾃﾞｰﾀ一覧!$AT$21,$AV396,1))))))))</f>
        <v/>
      </c>
      <c r="BW396" s="1112"/>
      <c r="BX396" s="1112"/>
      <c r="BY396" s="1088" t="str">
        <f>IF($B396="","",IF($AH396="","",IF($CK396=ﾃﾞｰﾀ一覧!$U$53,ﾃﾞｰﾀ一覧!$U$61,IF($AH396=ﾃﾞｰﾀ一覧!$U$21,ﾃﾞｰﾀ一覧!$U$60,IF(OR($AH396=ﾃﾞｰﾀ一覧!$U$19,$AH396=ﾃﾞｰﾀ一覧!$U$20,$AH396=ﾃﾞｰﾀ一覧!$U$23,$AH396=ﾃﾞｰﾀ一覧!$U$22,$AH396=ﾃﾞｰﾀ一覧!$U$18,AH396=ﾃﾞｰﾀ一覧!$U$25),ﾃﾞｰﾀ一覧!$U$59,ﾃﾞｰﾀ一覧!$U$62)))))</f>
        <v/>
      </c>
      <c r="BZ396" s="1089"/>
      <c r="CA396" s="1113"/>
      <c r="CB396" s="1113"/>
      <c r="CC396" s="1113"/>
      <c r="CD396" s="1113"/>
      <c r="CE396" s="1113"/>
      <c r="CF396" s="1113"/>
      <c r="CG396" s="1113"/>
      <c r="CH396" s="1113"/>
      <c r="CI396" s="1114"/>
      <c r="CK396" s="240"/>
      <c r="CM396" s="378" t="str">
        <f t="shared" ref="CM396:CM459" si="42">IF($CK396="","",IF($BF396=$CM$10,$B396,""))</f>
        <v/>
      </c>
      <c r="CN396" s="379" t="str">
        <f t="shared" ref="CN396:CN459" si="43">IF($CK396="","",IF($BF396=$CN$10,$B396,""))</f>
        <v/>
      </c>
      <c r="CO396" s="379" t="str">
        <f t="shared" ref="CO396:CO459" si="44">IF($CK396="","",IF($BF396=$CO$10,$B396,""))</f>
        <v/>
      </c>
      <c r="CP396" s="380" t="str">
        <f t="shared" ref="CP396:CP459" si="45">IF($CK396="","",IF($BF396=$CP$10,$B396,""))</f>
        <v/>
      </c>
      <c r="CQ396" s="244"/>
      <c r="CR396" s="1100"/>
      <c r="CS396" s="1101"/>
      <c r="CT396" s="1102"/>
      <c r="CU396" s="1135"/>
      <c r="CV396" s="1136"/>
      <c r="CW396" s="1136"/>
      <c r="CX396" s="1137"/>
      <c r="CY396" s="1138"/>
      <c r="CZ396" s="1139"/>
      <c r="DA396" s="1140"/>
      <c r="DB396" s="1132"/>
      <c r="DC396" s="1133"/>
      <c r="DD396" s="1133"/>
      <c r="DE396" s="1133"/>
      <c r="DF396" s="1133"/>
      <c r="DG396" s="1134"/>
      <c r="DH396" s="580"/>
      <c r="DI396" s="1372"/>
      <c r="DJ396" s="1372"/>
      <c r="DK396" s="581"/>
      <c r="DL396" s="582"/>
      <c r="DM396" s="1372"/>
      <c r="DN396" s="1372"/>
      <c r="DO396" s="581"/>
      <c r="DP396" s="582"/>
      <c r="DQ396" s="1372"/>
      <c r="DR396" s="1372"/>
      <c r="DS396" s="583"/>
      <c r="DT396" s="1124"/>
      <c r="DU396" s="1125"/>
      <c r="DV396" s="1125"/>
      <c r="DW396" s="1124"/>
      <c r="DX396" s="1125"/>
      <c r="DY396" s="1150"/>
      <c r="DZ396" s="1362"/>
      <c r="EA396" s="1363"/>
      <c r="EB396" s="1362"/>
      <c r="EC396" s="1363"/>
      <c r="ED396" s="1362"/>
      <c r="EE396" s="1377"/>
      <c r="EF396" s="1378"/>
      <c r="EG396" s="1379"/>
      <c r="EH396" s="1379"/>
      <c r="EI396" s="1380"/>
      <c r="EJ396" s="1381"/>
      <c r="EK396" s="1381"/>
      <c r="EL396" s="1381"/>
      <c r="EM396" s="1382"/>
      <c r="EN396" s="1382"/>
      <c r="EO396" s="1382"/>
      <c r="EP396" s="1375"/>
      <c r="EQ396" s="1376"/>
      <c r="ER396" s="1113"/>
      <c r="ES396" s="1113"/>
      <c r="ET396" s="1113"/>
      <c r="EU396" s="1113"/>
      <c r="EV396" s="1113"/>
      <c r="EW396" s="1113"/>
      <c r="EX396" s="1113"/>
      <c r="EY396" s="1113"/>
      <c r="EZ396" s="1114"/>
    </row>
    <row r="397" spans="1:156" ht="30" customHeight="1" x14ac:dyDescent="0.2">
      <c r="A397" s="207">
        <f t="shared" si="39"/>
        <v>386</v>
      </c>
      <c r="B397" s="1103"/>
      <c r="C397" s="1104"/>
      <c r="D397" s="1278"/>
      <c r="E397" s="1279"/>
      <c r="F397" s="1094" t="str">
        <f t="shared" si="41"/>
        <v/>
      </c>
      <c r="G397" s="1095"/>
      <c r="H397" s="1095"/>
      <c r="I397" s="1095"/>
      <c r="J397" s="1095"/>
      <c r="K397" s="1095"/>
      <c r="L397" s="1095"/>
      <c r="M397" s="1095"/>
      <c r="N397" s="1095"/>
      <c r="O397" s="1095"/>
      <c r="P397" s="1095"/>
      <c r="Q397" s="1095"/>
      <c r="R397" s="1095"/>
      <c r="S397" s="1095"/>
      <c r="T397" s="1095"/>
      <c r="U397" s="1095"/>
      <c r="V397" s="1095"/>
      <c r="W397" s="1096"/>
      <c r="X397" s="1299">
        <f t="shared" si="40"/>
        <v>0</v>
      </c>
      <c r="Y397" s="1300"/>
      <c r="Z397" s="1301"/>
      <c r="AA397" s="1100"/>
      <c r="AB397" s="1101"/>
      <c r="AC397" s="1102"/>
      <c r="AD397" s="1135"/>
      <c r="AE397" s="1136"/>
      <c r="AF397" s="1136"/>
      <c r="AG397" s="1137"/>
      <c r="AH397" s="1138"/>
      <c r="AI397" s="1139"/>
      <c r="AJ397" s="1140"/>
      <c r="AK397" s="1132"/>
      <c r="AL397" s="1133"/>
      <c r="AM397" s="1133"/>
      <c r="AN397" s="1133"/>
      <c r="AO397" s="1133"/>
      <c r="AP397" s="1134"/>
      <c r="AQ397" s="642" t="str">
        <f>IF(AK397="","",VLOOKUP(AK397,ﾃﾞｰﾀ一覧!$AH$4:$AR$66,2,FALSE))</f>
        <v/>
      </c>
      <c r="AR397" s="1084"/>
      <c r="AS397" s="1084"/>
      <c r="AT397" s="643" t="str">
        <f>IF(AK397="","",VLOOKUP(AK397,ﾃﾞｰﾀ一覧!$AH$4:$AR$66,3,FALSE))</f>
        <v/>
      </c>
      <c r="AU397" s="644" t="str">
        <f>IF(AK397="","",VLOOKUP(AK397,ﾃﾞｰﾀ一覧!$AH$4:$AR$66,5,FALSE))</f>
        <v/>
      </c>
      <c r="AV397" s="1084"/>
      <c r="AW397" s="1084"/>
      <c r="AX397" s="643" t="str">
        <f>IF(AK397="","",VLOOKUP(AK397,ﾃﾞｰﾀ一覧!$AH$4:$AR$66,6,FALSE))</f>
        <v/>
      </c>
      <c r="AY397" s="649" t="str">
        <f>IF(AK397="","",VLOOKUP(AK397,ﾃﾞｰﾀ一覧!$AH$4:$AR$66,8,FALSE))</f>
        <v/>
      </c>
      <c r="AZ397" s="1084"/>
      <c r="BA397" s="1084"/>
      <c r="BB397" s="388" t="str">
        <f>IF(AK397="","",VLOOKUP(AK397,ﾃﾞｰﾀ一覧!$AH$4:$AR$66,9,FALSE))</f>
        <v/>
      </c>
      <c r="BC397" s="1124"/>
      <c r="BD397" s="1125"/>
      <c r="BE397" s="1125"/>
      <c r="BF397" s="1124"/>
      <c r="BG397" s="1125"/>
      <c r="BH397" s="1125"/>
      <c r="BI397" s="1124"/>
      <c r="BJ397" s="1125"/>
      <c r="BK397" s="1150"/>
      <c r="BL397" s="1154"/>
      <c r="BM397" s="1155"/>
      <c r="BN397" s="1156"/>
      <c r="BO397" s="1109" t="str">
        <f>IF($AK397="","",IF($BF397="","",IF($BF397=ﾃﾞｰﾀ一覧!$U$37,"",IF($BF397=ﾃﾞｰﾀ一覧!$U$38,"",IF($AH397=ﾃﾞｰﾀ一覧!$U$25,VLOOKUP($AK397,ﾃﾞｰﾀ一覧!$AH$43:$AR$66,10,FALSE),VLOOKUP($AK397,ﾃﾞｰﾀ一覧!$AH$4:$AR$66,10,FALSE))))))</f>
        <v/>
      </c>
      <c r="BP397" s="1110"/>
      <c r="BQ397" s="1110"/>
      <c r="BR397" s="1111"/>
      <c r="BS397" s="1115">
        <f>IF($BL397="",0,VLOOKUP($BL397,ﾃﾞｰﾀ一覧!$AY$4:$BB$16,3,FALSE))</f>
        <v>0</v>
      </c>
      <c r="BT397" s="1115"/>
      <c r="BU397" s="1115"/>
      <c r="BV397" s="1112" t="str">
        <f>IF($BO397="","",IF($BF397=ﾃﾞｰﾀ一覧!$U$37,"",IF($BF397=ﾃﾞｰﾀ一覧!$U$38,"",IF($BO397=ﾃﾞｰﾀ一覧!$AT$27,ﾃﾞｰﾀ一覧!$AT$27,VLOOKUP($AK397,ﾃﾞｰﾀ一覧!$AH$4:$AR$66,11,FALSE)*IF($BO397=ﾃﾞｰﾀ一覧!$AT$17,($AR397+1)*($AV397+1),IF($BO397=ﾃﾞｰﾀ一覧!$AT$22,IF(COUNTIF($AD397,"*天端*"),ﾃﾞｰﾀ一覧!$AU$43/2,ﾃﾞｰﾀ一覧!$AU$43/3),IF($BO397=ﾃﾞｰﾀ一覧!$AT$20,$AR397*$AV397,IF($BO397=ﾃﾞｰﾀ一覧!$AT$21,$AV397,1))))))))</f>
        <v/>
      </c>
      <c r="BW397" s="1112"/>
      <c r="BX397" s="1112"/>
      <c r="BY397" s="1088" t="str">
        <f>IF($B397="","",IF($AH397="","",IF($CK397=ﾃﾞｰﾀ一覧!$U$53,ﾃﾞｰﾀ一覧!$U$61,IF($AH397=ﾃﾞｰﾀ一覧!$U$21,ﾃﾞｰﾀ一覧!$U$60,IF(OR($AH397=ﾃﾞｰﾀ一覧!$U$19,$AH397=ﾃﾞｰﾀ一覧!$U$20,$AH397=ﾃﾞｰﾀ一覧!$U$23,$AH397=ﾃﾞｰﾀ一覧!$U$22,$AH397=ﾃﾞｰﾀ一覧!$U$18,AH397=ﾃﾞｰﾀ一覧!$U$25),ﾃﾞｰﾀ一覧!$U$59,ﾃﾞｰﾀ一覧!$U$62)))))</f>
        <v/>
      </c>
      <c r="BZ397" s="1089"/>
      <c r="CA397" s="1113"/>
      <c r="CB397" s="1113"/>
      <c r="CC397" s="1113"/>
      <c r="CD397" s="1113"/>
      <c r="CE397" s="1113"/>
      <c r="CF397" s="1113"/>
      <c r="CG397" s="1113"/>
      <c r="CH397" s="1113"/>
      <c r="CI397" s="1114"/>
      <c r="CK397" s="240"/>
      <c r="CM397" s="378" t="str">
        <f t="shared" si="42"/>
        <v/>
      </c>
      <c r="CN397" s="379" t="str">
        <f t="shared" si="43"/>
        <v/>
      </c>
      <c r="CO397" s="379" t="str">
        <f t="shared" si="44"/>
        <v/>
      </c>
      <c r="CP397" s="380" t="str">
        <f t="shared" si="45"/>
        <v/>
      </c>
      <c r="CQ397" s="244"/>
      <c r="CR397" s="1100"/>
      <c r="CS397" s="1101"/>
      <c r="CT397" s="1102"/>
      <c r="CU397" s="1135"/>
      <c r="CV397" s="1136"/>
      <c r="CW397" s="1136"/>
      <c r="CX397" s="1137"/>
      <c r="CY397" s="1138"/>
      <c r="CZ397" s="1139"/>
      <c r="DA397" s="1140"/>
      <c r="DB397" s="1132"/>
      <c r="DC397" s="1133"/>
      <c r="DD397" s="1133"/>
      <c r="DE397" s="1133"/>
      <c r="DF397" s="1133"/>
      <c r="DG397" s="1134"/>
      <c r="DH397" s="580"/>
      <c r="DI397" s="1372"/>
      <c r="DJ397" s="1372"/>
      <c r="DK397" s="581"/>
      <c r="DL397" s="582"/>
      <c r="DM397" s="1372"/>
      <c r="DN397" s="1372"/>
      <c r="DO397" s="581"/>
      <c r="DP397" s="582"/>
      <c r="DQ397" s="1372"/>
      <c r="DR397" s="1372"/>
      <c r="DS397" s="583"/>
      <c r="DT397" s="1124"/>
      <c r="DU397" s="1125"/>
      <c r="DV397" s="1125"/>
      <c r="DW397" s="1124"/>
      <c r="DX397" s="1125"/>
      <c r="DY397" s="1150"/>
      <c r="DZ397" s="1362"/>
      <c r="EA397" s="1363"/>
      <c r="EB397" s="1362"/>
      <c r="EC397" s="1363"/>
      <c r="ED397" s="1362"/>
      <c r="EE397" s="1377"/>
      <c r="EF397" s="1378"/>
      <c r="EG397" s="1379"/>
      <c r="EH397" s="1379"/>
      <c r="EI397" s="1380"/>
      <c r="EJ397" s="1381"/>
      <c r="EK397" s="1381"/>
      <c r="EL397" s="1381"/>
      <c r="EM397" s="1382"/>
      <c r="EN397" s="1382"/>
      <c r="EO397" s="1382"/>
      <c r="EP397" s="1375"/>
      <c r="EQ397" s="1376"/>
      <c r="ER397" s="1113"/>
      <c r="ES397" s="1113"/>
      <c r="ET397" s="1113"/>
      <c r="EU397" s="1113"/>
      <c r="EV397" s="1113"/>
      <c r="EW397" s="1113"/>
      <c r="EX397" s="1113"/>
      <c r="EY397" s="1113"/>
      <c r="EZ397" s="1114"/>
    </row>
    <row r="398" spans="1:156" ht="30" customHeight="1" x14ac:dyDescent="0.2">
      <c r="A398" s="207">
        <f t="shared" ref="A398:A461" si="46">A397+1</f>
        <v>387</v>
      </c>
      <c r="B398" s="1103"/>
      <c r="C398" s="1104"/>
      <c r="D398" s="1278"/>
      <c r="E398" s="1279"/>
      <c r="F398" s="1094" t="str">
        <f t="shared" si="41"/>
        <v/>
      </c>
      <c r="G398" s="1095"/>
      <c r="H398" s="1095"/>
      <c r="I398" s="1095"/>
      <c r="J398" s="1095"/>
      <c r="K398" s="1095"/>
      <c r="L398" s="1095"/>
      <c r="M398" s="1095"/>
      <c r="N398" s="1095"/>
      <c r="O398" s="1095"/>
      <c r="P398" s="1095"/>
      <c r="Q398" s="1095"/>
      <c r="R398" s="1095"/>
      <c r="S398" s="1095"/>
      <c r="T398" s="1095"/>
      <c r="U398" s="1095"/>
      <c r="V398" s="1095"/>
      <c r="W398" s="1096"/>
      <c r="X398" s="1299">
        <f t="shared" ref="X398:X461" si="47">$DT398</f>
        <v>0</v>
      </c>
      <c r="Y398" s="1300"/>
      <c r="Z398" s="1301"/>
      <c r="AA398" s="1100"/>
      <c r="AB398" s="1101"/>
      <c r="AC398" s="1102"/>
      <c r="AD398" s="1135"/>
      <c r="AE398" s="1136"/>
      <c r="AF398" s="1136"/>
      <c r="AG398" s="1137"/>
      <c r="AH398" s="1138"/>
      <c r="AI398" s="1139"/>
      <c r="AJ398" s="1140"/>
      <c r="AK398" s="1132"/>
      <c r="AL398" s="1133"/>
      <c r="AM398" s="1133"/>
      <c r="AN398" s="1133"/>
      <c r="AO398" s="1133"/>
      <c r="AP398" s="1134"/>
      <c r="AQ398" s="642" t="str">
        <f>IF(AK398="","",VLOOKUP(AK398,ﾃﾞｰﾀ一覧!$AH$4:$AR$66,2,FALSE))</f>
        <v/>
      </c>
      <c r="AR398" s="1084"/>
      <c r="AS398" s="1084"/>
      <c r="AT398" s="643" t="str">
        <f>IF(AK398="","",VLOOKUP(AK398,ﾃﾞｰﾀ一覧!$AH$4:$AR$66,3,FALSE))</f>
        <v/>
      </c>
      <c r="AU398" s="644" t="str">
        <f>IF(AK398="","",VLOOKUP(AK398,ﾃﾞｰﾀ一覧!$AH$4:$AR$66,5,FALSE))</f>
        <v/>
      </c>
      <c r="AV398" s="1084"/>
      <c r="AW398" s="1084"/>
      <c r="AX398" s="643" t="str">
        <f>IF(AK398="","",VLOOKUP(AK398,ﾃﾞｰﾀ一覧!$AH$4:$AR$66,6,FALSE))</f>
        <v/>
      </c>
      <c r="AY398" s="649" t="str">
        <f>IF(AK398="","",VLOOKUP(AK398,ﾃﾞｰﾀ一覧!$AH$4:$AR$66,8,FALSE))</f>
        <v/>
      </c>
      <c r="AZ398" s="1084"/>
      <c r="BA398" s="1084"/>
      <c r="BB398" s="388" t="str">
        <f>IF(AK398="","",VLOOKUP(AK398,ﾃﾞｰﾀ一覧!$AH$4:$AR$66,9,FALSE))</f>
        <v/>
      </c>
      <c r="BC398" s="1124"/>
      <c r="BD398" s="1125"/>
      <c r="BE398" s="1125"/>
      <c r="BF398" s="1124"/>
      <c r="BG398" s="1125"/>
      <c r="BH398" s="1125"/>
      <c r="BI398" s="1124"/>
      <c r="BJ398" s="1125"/>
      <c r="BK398" s="1150"/>
      <c r="BL398" s="1154"/>
      <c r="BM398" s="1155"/>
      <c r="BN398" s="1156"/>
      <c r="BO398" s="1109" t="str">
        <f>IF($AK398="","",IF($BF398="","",IF($BF398=ﾃﾞｰﾀ一覧!$U$37,"",IF($BF398=ﾃﾞｰﾀ一覧!$U$38,"",IF($AH398=ﾃﾞｰﾀ一覧!$U$25,VLOOKUP($AK398,ﾃﾞｰﾀ一覧!$AH$43:$AR$66,10,FALSE),VLOOKUP($AK398,ﾃﾞｰﾀ一覧!$AH$4:$AR$66,10,FALSE))))))</f>
        <v/>
      </c>
      <c r="BP398" s="1110"/>
      <c r="BQ398" s="1110"/>
      <c r="BR398" s="1111"/>
      <c r="BS398" s="1115">
        <f>IF($BL398="",0,VLOOKUP($BL398,ﾃﾞｰﾀ一覧!$AY$4:$BB$16,3,FALSE))</f>
        <v>0</v>
      </c>
      <c r="BT398" s="1115"/>
      <c r="BU398" s="1115"/>
      <c r="BV398" s="1112" t="str">
        <f>IF($BO398="","",IF($BF398=ﾃﾞｰﾀ一覧!$U$37,"",IF($BF398=ﾃﾞｰﾀ一覧!$U$38,"",IF($BO398=ﾃﾞｰﾀ一覧!$AT$27,ﾃﾞｰﾀ一覧!$AT$27,VLOOKUP($AK398,ﾃﾞｰﾀ一覧!$AH$4:$AR$66,11,FALSE)*IF($BO398=ﾃﾞｰﾀ一覧!$AT$17,($AR398+1)*($AV398+1),IF($BO398=ﾃﾞｰﾀ一覧!$AT$22,IF(COUNTIF($AD398,"*天端*"),ﾃﾞｰﾀ一覧!$AU$43/2,ﾃﾞｰﾀ一覧!$AU$43/3),IF($BO398=ﾃﾞｰﾀ一覧!$AT$20,$AR398*$AV398,IF($BO398=ﾃﾞｰﾀ一覧!$AT$21,$AV398,1))))))))</f>
        <v/>
      </c>
      <c r="BW398" s="1112"/>
      <c r="BX398" s="1112"/>
      <c r="BY398" s="1088" t="str">
        <f>IF($B398="","",IF($AH398="","",IF($CK398=ﾃﾞｰﾀ一覧!$U$53,ﾃﾞｰﾀ一覧!$U$61,IF($AH398=ﾃﾞｰﾀ一覧!$U$21,ﾃﾞｰﾀ一覧!$U$60,IF(OR($AH398=ﾃﾞｰﾀ一覧!$U$19,$AH398=ﾃﾞｰﾀ一覧!$U$20,$AH398=ﾃﾞｰﾀ一覧!$U$23,$AH398=ﾃﾞｰﾀ一覧!$U$22,$AH398=ﾃﾞｰﾀ一覧!$U$18,AH398=ﾃﾞｰﾀ一覧!$U$25),ﾃﾞｰﾀ一覧!$U$59,ﾃﾞｰﾀ一覧!$U$62)))))</f>
        <v/>
      </c>
      <c r="BZ398" s="1089"/>
      <c r="CA398" s="1113"/>
      <c r="CB398" s="1113"/>
      <c r="CC398" s="1113"/>
      <c r="CD398" s="1113"/>
      <c r="CE398" s="1113"/>
      <c r="CF398" s="1113"/>
      <c r="CG398" s="1113"/>
      <c r="CH398" s="1113"/>
      <c r="CI398" s="1114"/>
      <c r="CK398" s="240"/>
      <c r="CM398" s="378" t="str">
        <f t="shared" si="42"/>
        <v/>
      </c>
      <c r="CN398" s="379" t="str">
        <f t="shared" si="43"/>
        <v/>
      </c>
      <c r="CO398" s="379" t="str">
        <f t="shared" si="44"/>
        <v/>
      </c>
      <c r="CP398" s="380" t="str">
        <f t="shared" si="45"/>
        <v/>
      </c>
      <c r="CQ398" s="244"/>
      <c r="CR398" s="1100"/>
      <c r="CS398" s="1101"/>
      <c r="CT398" s="1102"/>
      <c r="CU398" s="1135"/>
      <c r="CV398" s="1136"/>
      <c r="CW398" s="1136"/>
      <c r="CX398" s="1137"/>
      <c r="CY398" s="1138"/>
      <c r="CZ398" s="1139"/>
      <c r="DA398" s="1140"/>
      <c r="DB398" s="1132"/>
      <c r="DC398" s="1133"/>
      <c r="DD398" s="1133"/>
      <c r="DE398" s="1133"/>
      <c r="DF398" s="1133"/>
      <c r="DG398" s="1134"/>
      <c r="DH398" s="580"/>
      <c r="DI398" s="1372"/>
      <c r="DJ398" s="1372"/>
      <c r="DK398" s="581"/>
      <c r="DL398" s="582"/>
      <c r="DM398" s="1372"/>
      <c r="DN398" s="1372"/>
      <c r="DO398" s="581"/>
      <c r="DP398" s="582"/>
      <c r="DQ398" s="1372"/>
      <c r="DR398" s="1372"/>
      <c r="DS398" s="583"/>
      <c r="DT398" s="1124"/>
      <c r="DU398" s="1125"/>
      <c r="DV398" s="1125"/>
      <c r="DW398" s="1124"/>
      <c r="DX398" s="1125"/>
      <c r="DY398" s="1150"/>
      <c r="DZ398" s="1362"/>
      <c r="EA398" s="1363"/>
      <c r="EB398" s="1362"/>
      <c r="EC398" s="1363"/>
      <c r="ED398" s="1362"/>
      <c r="EE398" s="1377"/>
      <c r="EF398" s="1378"/>
      <c r="EG398" s="1379"/>
      <c r="EH398" s="1379"/>
      <c r="EI398" s="1380"/>
      <c r="EJ398" s="1381"/>
      <c r="EK398" s="1381"/>
      <c r="EL398" s="1381"/>
      <c r="EM398" s="1382"/>
      <c r="EN398" s="1382"/>
      <c r="EO398" s="1382"/>
      <c r="EP398" s="1375"/>
      <c r="EQ398" s="1376"/>
      <c r="ER398" s="1113"/>
      <c r="ES398" s="1113"/>
      <c r="ET398" s="1113"/>
      <c r="EU398" s="1113"/>
      <c r="EV398" s="1113"/>
      <c r="EW398" s="1113"/>
      <c r="EX398" s="1113"/>
      <c r="EY398" s="1113"/>
      <c r="EZ398" s="1114"/>
    </row>
    <row r="399" spans="1:156" ht="30" customHeight="1" x14ac:dyDescent="0.2">
      <c r="A399" s="207">
        <f t="shared" si="46"/>
        <v>388</v>
      </c>
      <c r="B399" s="1103"/>
      <c r="C399" s="1104"/>
      <c r="D399" s="1278"/>
      <c r="E399" s="1279"/>
      <c r="F399" s="1094" t="str">
        <f t="shared" si="41"/>
        <v/>
      </c>
      <c r="G399" s="1095"/>
      <c r="H399" s="1095"/>
      <c r="I399" s="1095"/>
      <c r="J399" s="1095"/>
      <c r="K399" s="1095"/>
      <c r="L399" s="1095"/>
      <c r="M399" s="1095"/>
      <c r="N399" s="1095"/>
      <c r="O399" s="1095"/>
      <c r="P399" s="1095"/>
      <c r="Q399" s="1095"/>
      <c r="R399" s="1095"/>
      <c r="S399" s="1095"/>
      <c r="T399" s="1095"/>
      <c r="U399" s="1095"/>
      <c r="V399" s="1095"/>
      <c r="W399" s="1096"/>
      <c r="X399" s="1299">
        <f t="shared" si="47"/>
        <v>0</v>
      </c>
      <c r="Y399" s="1300"/>
      <c r="Z399" s="1301"/>
      <c r="AA399" s="1100"/>
      <c r="AB399" s="1101"/>
      <c r="AC399" s="1102"/>
      <c r="AD399" s="1135"/>
      <c r="AE399" s="1136"/>
      <c r="AF399" s="1136"/>
      <c r="AG399" s="1137"/>
      <c r="AH399" s="1138"/>
      <c r="AI399" s="1139"/>
      <c r="AJ399" s="1140"/>
      <c r="AK399" s="1132"/>
      <c r="AL399" s="1133"/>
      <c r="AM399" s="1133"/>
      <c r="AN399" s="1133"/>
      <c r="AO399" s="1133"/>
      <c r="AP399" s="1134"/>
      <c r="AQ399" s="642" t="str">
        <f>IF(AK399="","",VLOOKUP(AK399,ﾃﾞｰﾀ一覧!$AH$4:$AR$66,2,FALSE))</f>
        <v/>
      </c>
      <c r="AR399" s="1084"/>
      <c r="AS399" s="1084"/>
      <c r="AT399" s="643" t="str">
        <f>IF(AK399="","",VLOOKUP(AK399,ﾃﾞｰﾀ一覧!$AH$4:$AR$66,3,FALSE))</f>
        <v/>
      </c>
      <c r="AU399" s="644" t="str">
        <f>IF(AK399="","",VLOOKUP(AK399,ﾃﾞｰﾀ一覧!$AH$4:$AR$66,5,FALSE))</f>
        <v/>
      </c>
      <c r="AV399" s="1084"/>
      <c r="AW399" s="1084"/>
      <c r="AX399" s="643" t="str">
        <f>IF(AK399="","",VLOOKUP(AK399,ﾃﾞｰﾀ一覧!$AH$4:$AR$66,6,FALSE))</f>
        <v/>
      </c>
      <c r="AY399" s="649" t="str">
        <f>IF(AK399="","",VLOOKUP(AK399,ﾃﾞｰﾀ一覧!$AH$4:$AR$66,8,FALSE))</f>
        <v/>
      </c>
      <c r="AZ399" s="1084"/>
      <c r="BA399" s="1084"/>
      <c r="BB399" s="388" t="str">
        <f>IF(AK399="","",VLOOKUP(AK399,ﾃﾞｰﾀ一覧!$AH$4:$AR$66,9,FALSE))</f>
        <v/>
      </c>
      <c r="BC399" s="1124"/>
      <c r="BD399" s="1125"/>
      <c r="BE399" s="1125"/>
      <c r="BF399" s="1124"/>
      <c r="BG399" s="1125"/>
      <c r="BH399" s="1125"/>
      <c r="BI399" s="1124"/>
      <c r="BJ399" s="1125"/>
      <c r="BK399" s="1150"/>
      <c r="BL399" s="1154"/>
      <c r="BM399" s="1155"/>
      <c r="BN399" s="1156"/>
      <c r="BO399" s="1109" t="str">
        <f>IF($AK399="","",IF($BF399="","",IF($BF399=ﾃﾞｰﾀ一覧!$U$37,"",IF($BF399=ﾃﾞｰﾀ一覧!$U$38,"",IF($AH399=ﾃﾞｰﾀ一覧!$U$25,VLOOKUP($AK399,ﾃﾞｰﾀ一覧!$AH$43:$AR$66,10,FALSE),VLOOKUP($AK399,ﾃﾞｰﾀ一覧!$AH$4:$AR$66,10,FALSE))))))</f>
        <v/>
      </c>
      <c r="BP399" s="1110"/>
      <c r="BQ399" s="1110"/>
      <c r="BR399" s="1111"/>
      <c r="BS399" s="1115">
        <f>IF($BL399="",0,VLOOKUP($BL399,ﾃﾞｰﾀ一覧!$AY$4:$BB$16,3,FALSE))</f>
        <v>0</v>
      </c>
      <c r="BT399" s="1115"/>
      <c r="BU399" s="1115"/>
      <c r="BV399" s="1112" t="str">
        <f>IF($BO399="","",IF($BF399=ﾃﾞｰﾀ一覧!$U$37,"",IF($BF399=ﾃﾞｰﾀ一覧!$U$38,"",IF($BO399=ﾃﾞｰﾀ一覧!$AT$27,ﾃﾞｰﾀ一覧!$AT$27,VLOOKUP($AK399,ﾃﾞｰﾀ一覧!$AH$4:$AR$66,11,FALSE)*IF($BO399=ﾃﾞｰﾀ一覧!$AT$17,($AR399+1)*($AV399+1),IF($BO399=ﾃﾞｰﾀ一覧!$AT$22,IF(COUNTIF($AD399,"*天端*"),ﾃﾞｰﾀ一覧!$AU$43/2,ﾃﾞｰﾀ一覧!$AU$43/3),IF($BO399=ﾃﾞｰﾀ一覧!$AT$20,$AR399*$AV399,IF($BO399=ﾃﾞｰﾀ一覧!$AT$21,$AV399,1))))))))</f>
        <v/>
      </c>
      <c r="BW399" s="1112"/>
      <c r="BX399" s="1112"/>
      <c r="BY399" s="1088" t="str">
        <f>IF($B399="","",IF($AH399="","",IF($CK399=ﾃﾞｰﾀ一覧!$U$53,ﾃﾞｰﾀ一覧!$U$61,IF($AH399=ﾃﾞｰﾀ一覧!$U$21,ﾃﾞｰﾀ一覧!$U$60,IF(OR($AH399=ﾃﾞｰﾀ一覧!$U$19,$AH399=ﾃﾞｰﾀ一覧!$U$20,$AH399=ﾃﾞｰﾀ一覧!$U$23,$AH399=ﾃﾞｰﾀ一覧!$U$22,$AH399=ﾃﾞｰﾀ一覧!$U$18,AH399=ﾃﾞｰﾀ一覧!$U$25),ﾃﾞｰﾀ一覧!$U$59,ﾃﾞｰﾀ一覧!$U$62)))))</f>
        <v/>
      </c>
      <c r="BZ399" s="1089"/>
      <c r="CA399" s="1113"/>
      <c r="CB399" s="1113"/>
      <c r="CC399" s="1113"/>
      <c r="CD399" s="1113"/>
      <c r="CE399" s="1113"/>
      <c r="CF399" s="1113"/>
      <c r="CG399" s="1113"/>
      <c r="CH399" s="1113"/>
      <c r="CI399" s="1114"/>
      <c r="CK399" s="240"/>
      <c r="CM399" s="378" t="str">
        <f t="shared" si="42"/>
        <v/>
      </c>
      <c r="CN399" s="379" t="str">
        <f t="shared" si="43"/>
        <v/>
      </c>
      <c r="CO399" s="379" t="str">
        <f t="shared" si="44"/>
        <v/>
      </c>
      <c r="CP399" s="380" t="str">
        <f t="shared" si="45"/>
        <v/>
      </c>
      <c r="CQ399" s="244"/>
      <c r="CR399" s="1100"/>
      <c r="CS399" s="1101"/>
      <c r="CT399" s="1102"/>
      <c r="CU399" s="1135"/>
      <c r="CV399" s="1136"/>
      <c r="CW399" s="1136"/>
      <c r="CX399" s="1137"/>
      <c r="CY399" s="1138"/>
      <c r="CZ399" s="1139"/>
      <c r="DA399" s="1140"/>
      <c r="DB399" s="1132"/>
      <c r="DC399" s="1133"/>
      <c r="DD399" s="1133"/>
      <c r="DE399" s="1133"/>
      <c r="DF399" s="1133"/>
      <c r="DG399" s="1134"/>
      <c r="DH399" s="580"/>
      <c r="DI399" s="1372"/>
      <c r="DJ399" s="1372"/>
      <c r="DK399" s="581"/>
      <c r="DL399" s="582"/>
      <c r="DM399" s="1372"/>
      <c r="DN399" s="1372"/>
      <c r="DO399" s="581"/>
      <c r="DP399" s="582"/>
      <c r="DQ399" s="1372"/>
      <c r="DR399" s="1372"/>
      <c r="DS399" s="583"/>
      <c r="DT399" s="1124"/>
      <c r="DU399" s="1125"/>
      <c r="DV399" s="1125"/>
      <c r="DW399" s="1124"/>
      <c r="DX399" s="1125"/>
      <c r="DY399" s="1150"/>
      <c r="DZ399" s="1362"/>
      <c r="EA399" s="1363"/>
      <c r="EB399" s="1362"/>
      <c r="EC399" s="1363"/>
      <c r="ED399" s="1362"/>
      <c r="EE399" s="1377"/>
      <c r="EF399" s="1378"/>
      <c r="EG399" s="1379"/>
      <c r="EH399" s="1379"/>
      <c r="EI399" s="1380"/>
      <c r="EJ399" s="1381"/>
      <c r="EK399" s="1381"/>
      <c r="EL399" s="1381"/>
      <c r="EM399" s="1382"/>
      <c r="EN399" s="1382"/>
      <c r="EO399" s="1382"/>
      <c r="EP399" s="1375"/>
      <c r="EQ399" s="1376"/>
      <c r="ER399" s="1113"/>
      <c r="ES399" s="1113"/>
      <c r="ET399" s="1113"/>
      <c r="EU399" s="1113"/>
      <c r="EV399" s="1113"/>
      <c r="EW399" s="1113"/>
      <c r="EX399" s="1113"/>
      <c r="EY399" s="1113"/>
      <c r="EZ399" s="1114"/>
    </row>
    <row r="400" spans="1:156" ht="30" customHeight="1" x14ac:dyDescent="0.2">
      <c r="A400" s="207">
        <f t="shared" si="46"/>
        <v>389</v>
      </c>
      <c r="B400" s="1103"/>
      <c r="C400" s="1104"/>
      <c r="D400" s="1278"/>
      <c r="E400" s="1279"/>
      <c r="F400" s="1094" t="str">
        <f t="shared" ref="F400:F463" si="48">IF($DB400="","",$DB400&amp;"("&amp;IF($DH400=0,"",$DH400&amp;$DI400)&amp;IF($DK400=0,"",$DK400)&amp;IF($DL400=0,"","×"&amp;$DL400&amp;$DM400)&amp;IF($DO400=0,"",$DO400)&amp;IF($DP400=0,"","×"&amp;$DP400&amp;$DQ400)&amp;IF($DS400=0,"",$DS400)&amp;")")</f>
        <v/>
      </c>
      <c r="G400" s="1095"/>
      <c r="H400" s="1095"/>
      <c r="I400" s="1095"/>
      <c r="J400" s="1095"/>
      <c r="K400" s="1095"/>
      <c r="L400" s="1095"/>
      <c r="M400" s="1095"/>
      <c r="N400" s="1095"/>
      <c r="O400" s="1095"/>
      <c r="P400" s="1095"/>
      <c r="Q400" s="1095"/>
      <c r="R400" s="1095"/>
      <c r="S400" s="1095"/>
      <c r="T400" s="1095"/>
      <c r="U400" s="1095"/>
      <c r="V400" s="1095"/>
      <c r="W400" s="1096"/>
      <c r="X400" s="1299">
        <f t="shared" si="47"/>
        <v>0</v>
      </c>
      <c r="Y400" s="1300"/>
      <c r="Z400" s="1301"/>
      <c r="AA400" s="1100"/>
      <c r="AB400" s="1101"/>
      <c r="AC400" s="1102"/>
      <c r="AD400" s="1135"/>
      <c r="AE400" s="1136"/>
      <c r="AF400" s="1136"/>
      <c r="AG400" s="1137"/>
      <c r="AH400" s="1138"/>
      <c r="AI400" s="1139"/>
      <c r="AJ400" s="1140"/>
      <c r="AK400" s="1132"/>
      <c r="AL400" s="1133"/>
      <c r="AM400" s="1133"/>
      <c r="AN400" s="1133"/>
      <c r="AO400" s="1133"/>
      <c r="AP400" s="1134"/>
      <c r="AQ400" s="642" t="str">
        <f>IF(AK400="","",VLOOKUP(AK400,ﾃﾞｰﾀ一覧!$AH$4:$AR$66,2,FALSE))</f>
        <v/>
      </c>
      <c r="AR400" s="1084"/>
      <c r="AS400" s="1084"/>
      <c r="AT400" s="643" t="str">
        <f>IF(AK400="","",VLOOKUP(AK400,ﾃﾞｰﾀ一覧!$AH$4:$AR$66,3,FALSE))</f>
        <v/>
      </c>
      <c r="AU400" s="644" t="str">
        <f>IF(AK400="","",VLOOKUP(AK400,ﾃﾞｰﾀ一覧!$AH$4:$AR$66,5,FALSE))</f>
        <v/>
      </c>
      <c r="AV400" s="1084"/>
      <c r="AW400" s="1084"/>
      <c r="AX400" s="643" t="str">
        <f>IF(AK400="","",VLOOKUP(AK400,ﾃﾞｰﾀ一覧!$AH$4:$AR$66,6,FALSE))</f>
        <v/>
      </c>
      <c r="AY400" s="649" t="str">
        <f>IF(AK400="","",VLOOKUP(AK400,ﾃﾞｰﾀ一覧!$AH$4:$AR$66,8,FALSE))</f>
        <v/>
      </c>
      <c r="AZ400" s="1084"/>
      <c r="BA400" s="1084"/>
      <c r="BB400" s="388" t="str">
        <f>IF(AK400="","",VLOOKUP(AK400,ﾃﾞｰﾀ一覧!$AH$4:$AR$66,9,FALSE))</f>
        <v/>
      </c>
      <c r="BC400" s="1124"/>
      <c r="BD400" s="1125"/>
      <c r="BE400" s="1125"/>
      <c r="BF400" s="1124"/>
      <c r="BG400" s="1125"/>
      <c r="BH400" s="1125"/>
      <c r="BI400" s="1124"/>
      <c r="BJ400" s="1125"/>
      <c r="BK400" s="1150"/>
      <c r="BL400" s="1154"/>
      <c r="BM400" s="1155"/>
      <c r="BN400" s="1156"/>
      <c r="BO400" s="1109" t="str">
        <f>IF($AK400="","",IF($BF400="","",IF($BF400=ﾃﾞｰﾀ一覧!$U$37,"",IF($BF400=ﾃﾞｰﾀ一覧!$U$38,"",IF($AH400=ﾃﾞｰﾀ一覧!$U$25,VLOOKUP($AK400,ﾃﾞｰﾀ一覧!$AH$43:$AR$66,10,FALSE),VLOOKUP($AK400,ﾃﾞｰﾀ一覧!$AH$4:$AR$66,10,FALSE))))))</f>
        <v/>
      </c>
      <c r="BP400" s="1110"/>
      <c r="BQ400" s="1110"/>
      <c r="BR400" s="1111"/>
      <c r="BS400" s="1115">
        <f>IF($BL400="",0,VLOOKUP($BL400,ﾃﾞｰﾀ一覧!$AY$4:$BB$16,3,FALSE))</f>
        <v>0</v>
      </c>
      <c r="BT400" s="1115"/>
      <c r="BU400" s="1115"/>
      <c r="BV400" s="1112" t="str">
        <f>IF($BO400="","",IF($BF400=ﾃﾞｰﾀ一覧!$U$37,"",IF($BF400=ﾃﾞｰﾀ一覧!$U$38,"",IF($BO400=ﾃﾞｰﾀ一覧!$AT$27,ﾃﾞｰﾀ一覧!$AT$27,VLOOKUP($AK400,ﾃﾞｰﾀ一覧!$AH$4:$AR$66,11,FALSE)*IF($BO400=ﾃﾞｰﾀ一覧!$AT$17,($AR400+1)*($AV400+1),IF($BO400=ﾃﾞｰﾀ一覧!$AT$22,IF(COUNTIF($AD400,"*天端*"),ﾃﾞｰﾀ一覧!$AU$43/2,ﾃﾞｰﾀ一覧!$AU$43/3),IF($BO400=ﾃﾞｰﾀ一覧!$AT$20,$AR400*$AV400,IF($BO400=ﾃﾞｰﾀ一覧!$AT$21,$AV400,1))))))))</f>
        <v/>
      </c>
      <c r="BW400" s="1112"/>
      <c r="BX400" s="1112"/>
      <c r="BY400" s="1088" t="str">
        <f>IF($B400="","",IF($AH400="","",IF($CK400=ﾃﾞｰﾀ一覧!$U$53,ﾃﾞｰﾀ一覧!$U$61,IF($AH400=ﾃﾞｰﾀ一覧!$U$21,ﾃﾞｰﾀ一覧!$U$60,IF(OR($AH400=ﾃﾞｰﾀ一覧!$U$19,$AH400=ﾃﾞｰﾀ一覧!$U$20,$AH400=ﾃﾞｰﾀ一覧!$U$23,$AH400=ﾃﾞｰﾀ一覧!$U$22,$AH400=ﾃﾞｰﾀ一覧!$U$18,AH400=ﾃﾞｰﾀ一覧!$U$25),ﾃﾞｰﾀ一覧!$U$59,ﾃﾞｰﾀ一覧!$U$62)))))</f>
        <v/>
      </c>
      <c r="BZ400" s="1089"/>
      <c r="CA400" s="1113"/>
      <c r="CB400" s="1113"/>
      <c r="CC400" s="1113"/>
      <c r="CD400" s="1113"/>
      <c r="CE400" s="1113"/>
      <c r="CF400" s="1113"/>
      <c r="CG400" s="1113"/>
      <c r="CH400" s="1113"/>
      <c r="CI400" s="1114"/>
      <c r="CK400" s="240"/>
      <c r="CM400" s="378" t="str">
        <f t="shared" si="42"/>
        <v/>
      </c>
      <c r="CN400" s="379" t="str">
        <f t="shared" si="43"/>
        <v/>
      </c>
      <c r="CO400" s="379" t="str">
        <f t="shared" si="44"/>
        <v/>
      </c>
      <c r="CP400" s="380" t="str">
        <f t="shared" si="45"/>
        <v/>
      </c>
      <c r="CQ400" s="244"/>
      <c r="CR400" s="1100"/>
      <c r="CS400" s="1101"/>
      <c r="CT400" s="1102"/>
      <c r="CU400" s="1135"/>
      <c r="CV400" s="1136"/>
      <c r="CW400" s="1136"/>
      <c r="CX400" s="1137"/>
      <c r="CY400" s="1138"/>
      <c r="CZ400" s="1139"/>
      <c r="DA400" s="1140"/>
      <c r="DB400" s="1132"/>
      <c r="DC400" s="1133"/>
      <c r="DD400" s="1133"/>
      <c r="DE400" s="1133"/>
      <c r="DF400" s="1133"/>
      <c r="DG400" s="1134"/>
      <c r="DH400" s="580"/>
      <c r="DI400" s="1372"/>
      <c r="DJ400" s="1372"/>
      <c r="DK400" s="581"/>
      <c r="DL400" s="582"/>
      <c r="DM400" s="1372"/>
      <c r="DN400" s="1372"/>
      <c r="DO400" s="581"/>
      <c r="DP400" s="582"/>
      <c r="DQ400" s="1372"/>
      <c r="DR400" s="1372"/>
      <c r="DS400" s="583"/>
      <c r="DT400" s="1124"/>
      <c r="DU400" s="1125"/>
      <c r="DV400" s="1125"/>
      <c r="DW400" s="1124"/>
      <c r="DX400" s="1125"/>
      <c r="DY400" s="1150"/>
      <c r="DZ400" s="1362"/>
      <c r="EA400" s="1363"/>
      <c r="EB400" s="1362"/>
      <c r="EC400" s="1363"/>
      <c r="ED400" s="1362"/>
      <c r="EE400" s="1377"/>
      <c r="EF400" s="1378"/>
      <c r="EG400" s="1379"/>
      <c r="EH400" s="1379"/>
      <c r="EI400" s="1380"/>
      <c r="EJ400" s="1381"/>
      <c r="EK400" s="1381"/>
      <c r="EL400" s="1381"/>
      <c r="EM400" s="1382"/>
      <c r="EN400" s="1382"/>
      <c r="EO400" s="1382"/>
      <c r="EP400" s="1375"/>
      <c r="EQ400" s="1376"/>
      <c r="ER400" s="1113"/>
      <c r="ES400" s="1113"/>
      <c r="ET400" s="1113"/>
      <c r="EU400" s="1113"/>
      <c r="EV400" s="1113"/>
      <c r="EW400" s="1113"/>
      <c r="EX400" s="1113"/>
      <c r="EY400" s="1113"/>
      <c r="EZ400" s="1114"/>
    </row>
    <row r="401" spans="1:156" ht="30" customHeight="1" x14ac:dyDescent="0.2">
      <c r="A401" s="207">
        <f t="shared" si="46"/>
        <v>390</v>
      </c>
      <c r="B401" s="1103"/>
      <c r="C401" s="1104"/>
      <c r="D401" s="1278"/>
      <c r="E401" s="1279"/>
      <c r="F401" s="1094" t="str">
        <f t="shared" si="48"/>
        <v/>
      </c>
      <c r="G401" s="1095"/>
      <c r="H401" s="1095"/>
      <c r="I401" s="1095"/>
      <c r="J401" s="1095"/>
      <c r="K401" s="1095"/>
      <c r="L401" s="1095"/>
      <c r="M401" s="1095"/>
      <c r="N401" s="1095"/>
      <c r="O401" s="1095"/>
      <c r="P401" s="1095"/>
      <c r="Q401" s="1095"/>
      <c r="R401" s="1095"/>
      <c r="S401" s="1095"/>
      <c r="T401" s="1095"/>
      <c r="U401" s="1095"/>
      <c r="V401" s="1095"/>
      <c r="W401" s="1096"/>
      <c r="X401" s="1299">
        <f t="shared" si="47"/>
        <v>0</v>
      </c>
      <c r="Y401" s="1300"/>
      <c r="Z401" s="1301"/>
      <c r="AA401" s="1100"/>
      <c r="AB401" s="1101"/>
      <c r="AC401" s="1102"/>
      <c r="AD401" s="1135"/>
      <c r="AE401" s="1136"/>
      <c r="AF401" s="1136"/>
      <c r="AG401" s="1137"/>
      <c r="AH401" s="1138"/>
      <c r="AI401" s="1139"/>
      <c r="AJ401" s="1140"/>
      <c r="AK401" s="1132"/>
      <c r="AL401" s="1133"/>
      <c r="AM401" s="1133"/>
      <c r="AN401" s="1133"/>
      <c r="AO401" s="1133"/>
      <c r="AP401" s="1134"/>
      <c r="AQ401" s="642" t="str">
        <f>IF(AK401="","",VLOOKUP(AK401,ﾃﾞｰﾀ一覧!$AH$4:$AR$66,2,FALSE))</f>
        <v/>
      </c>
      <c r="AR401" s="1084"/>
      <c r="AS401" s="1084"/>
      <c r="AT401" s="643" t="str">
        <f>IF(AK401="","",VLOOKUP(AK401,ﾃﾞｰﾀ一覧!$AH$4:$AR$66,3,FALSE))</f>
        <v/>
      </c>
      <c r="AU401" s="644" t="str">
        <f>IF(AK401="","",VLOOKUP(AK401,ﾃﾞｰﾀ一覧!$AH$4:$AR$66,5,FALSE))</f>
        <v/>
      </c>
      <c r="AV401" s="1084"/>
      <c r="AW401" s="1084"/>
      <c r="AX401" s="643" t="str">
        <f>IF(AK401="","",VLOOKUP(AK401,ﾃﾞｰﾀ一覧!$AH$4:$AR$66,6,FALSE))</f>
        <v/>
      </c>
      <c r="AY401" s="649" t="str">
        <f>IF(AK401="","",VLOOKUP(AK401,ﾃﾞｰﾀ一覧!$AH$4:$AR$66,8,FALSE))</f>
        <v/>
      </c>
      <c r="AZ401" s="1084"/>
      <c r="BA401" s="1084"/>
      <c r="BB401" s="388" t="str">
        <f>IF(AK401="","",VLOOKUP(AK401,ﾃﾞｰﾀ一覧!$AH$4:$AR$66,9,FALSE))</f>
        <v/>
      </c>
      <c r="BC401" s="1124"/>
      <c r="BD401" s="1125"/>
      <c r="BE401" s="1125"/>
      <c r="BF401" s="1124"/>
      <c r="BG401" s="1125"/>
      <c r="BH401" s="1125"/>
      <c r="BI401" s="1124"/>
      <c r="BJ401" s="1125"/>
      <c r="BK401" s="1150"/>
      <c r="BL401" s="1154"/>
      <c r="BM401" s="1155"/>
      <c r="BN401" s="1156"/>
      <c r="BO401" s="1109" t="str">
        <f>IF($AK401="","",IF($BF401="","",IF($BF401=ﾃﾞｰﾀ一覧!$U$37,"",IF($BF401=ﾃﾞｰﾀ一覧!$U$38,"",IF($AH401=ﾃﾞｰﾀ一覧!$U$25,VLOOKUP($AK401,ﾃﾞｰﾀ一覧!$AH$43:$AR$66,10,FALSE),VLOOKUP($AK401,ﾃﾞｰﾀ一覧!$AH$4:$AR$66,10,FALSE))))))</f>
        <v/>
      </c>
      <c r="BP401" s="1110"/>
      <c r="BQ401" s="1110"/>
      <c r="BR401" s="1111"/>
      <c r="BS401" s="1115">
        <f>IF($BL401="",0,VLOOKUP($BL401,ﾃﾞｰﾀ一覧!$AY$4:$BB$16,3,FALSE))</f>
        <v>0</v>
      </c>
      <c r="BT401" s="1115"/>
      <c r="BU401" s="1115"/>
      <c r="BV401" s="1112" t="str">
        <f>IF($BO401="","",IF($BF401=ﾃﾞｰﾀ一覧!$U$37,"",IF($BF401=ﾃﾞｰﾀ一覧!$U$38,"",IF($BO401=ﾃﾞｰﾀ一覧!$AT$27,ﾃﾞｰﾀ一覧!$AT$27,VLOOKUP($AK401,ﾃﾞｰﾀ一覧!$AH$4:$AR$66,11,FALSE)*IF($BO401=ﾃﾞｰﾀ一覧!$AT$17,($AR401+1)*($AV401+1),IF($BO401=ﾃﾞｰﾀ一覧!$AT$22,IF(COUNTIF($AD401,"*天端*"),ﾃﾞｰﾀ一覧!$AU$43/2,ﾃﾞｰﾀ一覧!$AU$43/3),IF($BO401=ﾃﾞｰﾀ一覧!$AT$20,$AR401*$AV401,IF($BO401=ﾃﾞｰﾀ一覧!$AT$21,$AV401,1))))))))</f>
        <v/>
      </c>
      <c r="BW401" s="1112"/>
      <c r="BX401" s="1112"/>
      <c r="BY401" s="1088" t="str">
        <f>IF($B401="","",IF($AH401="","",IF($CK401=ﾃﾞｰﾀ一覧!$U$53,ﾃﾞｰﾀ一覧!$U$61,IF($AH401=ﾃﾞｰﾀ一覧!$U$21,ﾃﾞｰﾀ一覧!$U$60,IF(OR($AH401=ﾃﾞｰﾀ一覧!$U$19,$AH401=ﾃﾞｰﾀ一覧!$U$20,$AH401=ﾃﾞｰﾀ一覧!$U$23,$AH401=ﾃﾞｰﾀ一覧!$U$22,$AH401=ﾃﾞｰﾀ一覧!$U$18,AH401=ﾃﾞｰﾀ一覧!$U$25),ﾃﾞｰﾀ一覧!$U$59,ﾃﾞｰﾀ一覧!$U$62)))))</f>
        <v/>
      </c>
      <c r="BZ401" s="1089"/>
      <c r="CA401" s="1113"/>
      <c r="CB401" s="1113"/>
      <c r="CC401" s="1113"/>
      <c r="CD401" s="1113"/>
      <c r="CE401" s="1113"/>
      <c r="CF401" s="1113"/>
      <c r="CG401" s="1113"/>
      <c r="CH401" s="1113"/>
      <c r="CI401" s="1114"/>
      <c r="CK401" s="240"/>
      <c r="CM401" s="378" t="str">
        <f t="shared" si="42"/>
        <v/>
      </c>
      <c r="CN401" s="379" t="str">
        <f t="shared" si="43"/>
        <v/>
      </c>
      <c r="CO401" s="379" t="str">
        <f t="shared" si="44"/>
        <v/>
      </c>
      <c r="CP401" s="380" t="str">
        <f t="shared" si="45"/>
        <v/>
      </c>
      <c r="CQ401" s="244"/>
      <c r="CR401" s="1100"/>
      <c r="CS401" s="1101"/>
      <c r="CT401" s="1102"/>
      <c r="CU401" s="1135"/>
      <c r="CV401" s="1136"/>
      <c r="CW401" s="1136"/>
      <c r="CX401" s="1137"/>
      <c r="CY401" s="1138"/>
      <c r="CZ401" s="1139"/>
      <c r="DA401" s="1140"/>
      <c r="DB401" s="1132"/>
      <c r="DC401" s="1133"/>
      <c r="DD401" s="1133"/>
      <c r="DE401" s="1133"/>
      <c r="DF401" s="1133"/>
      <c r="DG401" s="1134"/>
      <c r="DH401" s="580"/>
      <c r="DI401" s="1372"/>
      <c r="DJ401" s="1372"/>
      <c r="DK401" s="581"/>
      <c r="DL401" s="582"/>
      <c r="DM401" s="1372"/>
      <c r="DN401" s="1372"/>
      <c r="DO401" s="581"/>
      <c r="DP401" s="582"/>
      <c r="DQ401" s="1372"/>
      <c r="DR401" s="1372"/>
      <c r="DS401" s="583"/>
      <c r="DT401" s="1124"/>
      <c r="DU401" s="1125"/>
      <c r="DV401" s="1125"/>
      <c r="DW401" s="1124"/>
      <c r="DX401" s="1125"/>
      <c r="DY401" s="1150"/>
      <c r="DZ401" s="1362"/>
      <c r="EA401" s="1363"/>
      <c r="EB401" s="1362"/>
      <c r="EC401" s="1363"/>
      <c r="ED401" s="1362"/>
      <c r="EE401" s="1377"/>
      <c r="EF401" s="1378"/>
      <c r="EG401" s="1379"/>
      <c r="EH401" s="1379"/>
      <c r="EI401" s="1380"/>
      <c r="EJ401" s="1381"/>
      <c r="EK401" s="1381"/>
      <c r="EL401" s="1381"/>
      <c r="EM401" s="1382"/>
      <c r="EN401" s="1382"/>
      <c r="EO401" s="1382"/>
      <c r="EP401" s="1375"/>
      <c r="EQ401" s="1376"/>
      <c r="ER401" s="1113"/>
      <c r="ES401" s="1113"/>
      <c r="ET401" s="1113"/>
      <c r="EU401" s="1113"/>
      <c r="EV401" s="1113"/>
      <c r="EW401" s="1113"/>
      <c r="EX401" s="1113"/>
      <c r="EY401" s="1113"/>
      <c r="EZ401" s="1114"/>
    </row>
    <row r="402" spans="1:156" ht="30" customHeight="1" x14ac:dyDescent="0.2">
      <c r="A402" s="207">
        <f t="shared" si="46"/>
        <v>391</v>
      </c>
      <c r="B402" s="1103"/>
      <c r="C402" s="1104"/>
      <c r="D402" s="1278"/>
      <c r="E402" s="1279"/>
      <c r="F402" s="1094" t="str">
        <f t="shared" si="48"/>
        <v/>
      </c>
      <c r="G402" s="1095"/>
      <c r="H402" s="1095"/>
      <c r="I402" s="1095"/>
      <c r="J402" s="1095"/>
      <c r="K402" s="1095"/>
      <c r="L402" s="1095"/>
      <c r="M402" s="1095"/>
      <c r="N402" s="1095"/>
      <c r="O402" s="1095"/>
      <c r="P402" s="1095"/>
      <c r="Q402" s="1095"/>
      <c r="R402" s="1095"/>
      <c r="S402" s="1095"/>
      <c r="T402" s="1095"/>
      <c r="U402" s="1095"/>
      <c r="V402" s="1095"/>
      <c r="W402" s="1096"/>
      <c r="X402" s="1299">
        <f t="shared" si="47"/>
        <v>0</v>
      </c>
      <c r="Y402" s="1300"/>
      <c r="Z402" s="1301"/>
      <c r="AA402" s="1100"/>
      <c r="AB402" s="1101"/>
      <c r="AC402" s="1102"/>
      <c r="AD402" s="1135"/>
      <c r="AE402" s="1136"/>
      <c r="AF402" s="1136"/>
      <c r="AG402" s="1137"/>
      <c r="AH402" s="1138"/>
      <c r="AI402" s="1139"/>
      <c r="AJ402" s="1140"/>
      <c r="AK402" s="1132"/>
      <c r="AL402" s="1133"/>
      <c r="AM402" s="1133"/>
      <c r="AN402" s="1133"/>
      <c r="AO402" s="1133"/>
      <c r="AP402" s="1134"/>
      <c r="AQ402" s="642" t="str">
        <f>IF(AK402="","",VLOOKUP(AK402,ﾃﾞｰﾀ一覧!$AH$4:$AR$66,2,FALSE))</f>
        <v/>
      </c>
      <c r="AR402" s="1084"/>
      <c r="AS402" s="1084"/>
      <c r="AT402" s="643" t="str">
        <f>IF(AK402="","",VLOOKUP(AK402,ﾃﾞｰﾀ一覧!$AH$4:$AR$66,3,FALSE))</f>
        <v/>
      </c>
      <c r="AU402" s="644" t="str">
        <f>IF(AK402="","",VLOOKUP(AK402,ﾃﾞｰﾀ一覧!$AH$4:$AR$66,5,FALSE))</f>
        <v/>
      </c>
      <c r="AV402" s="1084"/>
      <c r="AW402" s="1084"/>
      <c r="AX402" s="643" t="str">
        <f>IF(AK402="","",VLOOKUP(AK402,ﾃﾞｰﾀ一覧!$AH$4:$AR$66,6,FALSE))</f>
        <v/>
      </c>
      <c r="AY402" s="649" t="str">
        <f>IF(AK402="","",VLOOKUP(AK402,ﾃﾞｰﾀ一覧!$AH$4:$AR$66,8,FALSE))</f>
        <v/>
      </c>
      <c r="AZ402" s="1084"/>
      <c r="BA402" s="1084"/>
      <c r="BB402" s="388" t="str">
        <f>IF(AK402="","",VLOOKUP(AK402,ﾃﾞｰﾀ一覧!$AH$4:$AR$66,9,FALSE))</f>
        <v/>
      </c>
      <c r="BC402" s="1124"/>
      <c r="BD402" s="1125"/>
      <c r="BE402" s="1125"/>
      <c r="BF402" s="1124"/>
      <c r="BG402" s="1125"/>
      <c r="BH402" s="1125"/>
      <c r="BI402" s="1124"/>
      <c r="BJ402" s="1125"/>
      <c r="BK402" s="1150"/>
      <c r="BL402" s="1154"/>
      <c r="BM402" s="1155"/>
      <c r="BN402" s="1156"/>
      <c r="BO402" s="1109" t="str">
        <f>IF($AK402="","",IF($BF402="","",IF($BF402=ﾃﾞｰﾀ一覧!$U$37,"",IF($BF402=ﾃﾞｰﾀ一覧!$U$38,"",IF($AH402=ﾃﾞｰﾀ一覧!$U$25,VLOOKUP($AK402,ﾃﾞｰﾀ一覧!$AH$43:$AR$66,10,FALSE),VLOOKUP($AK402,ﾃﾞｰﾀ一覧!$AH$4:$AR$66,10,FALSE))))))</f>
        <v/>
      </c>
      <c r="BP402" s="1110"/>
      <c r="BQ402" s="1110"/>
      <c r="BR402" s="1111"/>
      <c r="BS402" s="1115">
        <f>IF($BL402="",0,VLOOKUP($BL402,ﾃﾞｰﾀ一覧!$AY$4:$BB$16,3,FALSE))</f>
        <v>0</v>
      </c>
      <c r="BT402" s="1115"/>
      <c r="BU402" s="1115"/>
      <c r="BV402" s="1112" t="str">
        <f>IF($BO402="","",IF($BF402=ﾃﾞｰﾀ一覧!$U$37,"",IF($BF402=ﾃﾞｰﾀ一覧!$U$38,"",IF($BO402=ﾃﾞｰﾀ一覧!$AT$27,ﾃﾞｰﾀ一覧!$AT$27,VLOOKUP($AK402,ﾃﾞｰﾀ一覧!$AH$4:$AR$66,11,FALSE)*IF($BO402=ﾃﾞｰﾀ一覧!$AT$17,($AR402+1)*($AV402+1),IF($BO402=ﾃﾞｰﾀ一覧!$AT$22,IF(COUNTIF($AD402,"*天端*"),ﾃﾞｰﾀ一覧!$AU$43/2,ﾃﾞｰﾀ一覧!$AU$43/3),IF($BO402=ﾃﾞｰﾀ一覧!$AT$20,$AR402*$AV402,IF($BO402=ﾃﾞｰﾀ一覧!$AT$21,$AV402,1))))))))</f>
        <v/>
      </c>
      <c r="BW402" s="1112"/>
      <c r="BX402" s="1112"/>
      <c r="BY402" s="1088" t="str">
        <f>IF($B402="","",IF($AH402="","",IF($CK402=ﾃﾞｰﾀ一覧!$U$53,ﾃﾞｰﾀ一覧!$U$61,IF($AH402=ﾃﾞｰﾀ一覧!$U$21,ﾃﾞｰﾀ一覧!$U$60,IF(OR($AH402=ﾃﾞｰﾀ一覧!$U$19,$AH402=ﾃﾞｰﾀ一覧!$U$20,$AH402=ﾃﾞｰﾀ一覧!$U$23,$AH402=ﾃﾞｰﾀ一覧!$U$22,$AH402=ﾃﾞｰﾀ一覧!$U$18,AH402=ﾃﾞｰﾀ一覧!$U$25),ﾃﾞｰﾀ一覧!$U$59,ﾃﾞｰﾀ一覧!$U$62)))))</f>
        <v/>
      </c>
      <c r="BZ402" s="1089"/>
      <c r="CA402" s="1113"/>
      <c r="CB402" s="1113"/>
      <c r="CC402" s="1113"/>
      <c r="CD402" s="1113"/>
      <c r="CE402" s="1113"/>
      <c r="CF402" s="1113"/>
      <c r="CG402" s="1113"/>
      <c r="CH402" s="1113"/>
      <c r="CI402" s="1114"/>
      <c r="CK402" s="240"/>
      <c r="CM402" s="378" t="str">
        <f t="shared" si="42"/>
        <v/>
      </c>
      <c r="CN402" s="379" t="str">
        <f t="shared" si="43"/>
        <v/>
      </c>
      <c r="CO402" s="379" t="str">
        <f t="shared" si="44"/>
        <v/>
      </c>
      <c r="CP402" s="380" t="str">
        <f t="shared" si="45"/>
        <v/>
      </c>
      <c r="CQ402" s="244"/>
      <c r="CR402" s="1100"/>
      <c r="CS402" s="1101"/>
      <c r="CT402" s="1102"/>
      <c r="CU402" s="1135"/>
      <c r="CV402" s="1136"/>
      <c r="CW402" s="1136"/>
      <c r="CX402" s="1137"/>
      <c r="CY402" s="1138"/>
      <c r="CZ402" s="1139"/>
      <c r="DA402" s="1140"/>
      <c r="DB402" s="1132"/>
      <c r="DC402" s="1133"/>
      <c r="DD402" s="1133"/>
      <c r="DE402" s="1133"/>
      <c r="DF402" s="1133"/>
      <c r="DG402" s="1134"/>
      <c r="DH402" s="580"/>
      <c r="DI402" s="1372"/>
      <c r="DJ402" s="1372"/>
      <c r="DK402" s="581"/>
      <c r="DL402" s="582"/>
      <c r="DM402" s="1372"/>
      <c r="DN402" s="1372"/>
      <c r="DO402" s="581"/>
      <c r="DP402" s="582"/>
      <c r="DQ402" s="1372"/>
      <c r="DR402" s="1372"/>
      <c r="DS402" s="583"/>
      <c r="DT402" s="1124"/>
      <c r="DU402" s="1125"/>
      <c r="DV402" s="1125"/>
      <c r="DW402" s="1124"/>
      <c r="DX402" s="1125"/>
      <c r="DY402" s="1150"/>
      <c r="DZ402" s="1362"/>
      <c r="EA402" s="1363"/>
      <c r="EB402" s="1362"/>
      <c r="EC402" s="1363"/>
      <c r="ED402" s="1362"/>
      <c r="EE402" s="1377"/>
      <c r="EF402" s="1378"/>
      <c r="EG402" s="1379"/>
      <c r="EH402" s="1379"/>
      <c r="EI402" s="1380"/>
      <c r="EJ402" s="1381"/>
      <c r="EK402" s="1381"/>
      <c r="EL402" s="1381"/>
      <c r="EM402" s="1382"/>
      <c r="EN402" s="1382"/>
      <c r="EO402" s="1382"/>
      <c r="EP402" s="1375"/>
      <c r="EQ402" s="1376"/>
      <c r="ER402" s="1113"/>
      <c r="ES402" s="1113"/>
      <c r="ET402" s="1113"/>
      <c r="EU402" s="1113"/>
      <c r="EV402" s="1113"/>
      <c r="EW402" s="1113"/>
      <c r="EX402" s="1113"/>
      <c r="EY402" s="1113"/>
      <c r="EZ402" s="1114"/>
    </row>
    <row r="403" spans="1:156" ht="30" customHeight="1" x14ac:dyDescent="0.2">
      <c r="A403" s="207">
        <f t="shared" si="46"/>
        <v>392</v>
      </c>
      <c r="B403" s="1103"/>
      <c r="C403" s="1104"/>
      <c r="D403" s="1278"/>
      <c r="E403" s="1279"/>
      <c r="F403" s="1094" t="str">
        <f t="shared" si="48"/>
        <v/>
      </c>
      <c r="G403" s="1095"/>
      <c r="H403" s="1095"/>
      <c r="I403" s="1095"/>
      <c r="J403" s="1095"/>
      <c r="K403" s="1095"/>
      <c r="L403" s="1095"/>
      <c r="M403" s="1095"/>
      <c r="N403" s="1095"/>
      <c r="O403" s="1095"/>
      <c r="P403" s="1095"/>
      <c r="Q403" s="1095"/>
      <c r="R403" s="1095"/>
      <c r="S403" s="1095"/>
      <c r="T403" s="1095"/>
      <c r="U403" s="1095"/>
      <c r="V403" s="1095"/>
      <c r="W403" s="1096"/>
      <c r="X403" s="1299">
        <f t="shared" si="47"/>
        <v>0</v>
      </c>
      <c r="Y403" s="1300"/>
      <c r="Z403" s="1301"/>
      <c r="AA403" s="1100"/>
      <c r="AB403" s="1101"/>
      <c r="AC403" s="1102"/>
      <c r="AD403" s="1135"/>
      <c r="AE403" s="1136"/>
      <c r="AF403" s="1136"/>
      <c r="AG403" s="1137"/>
      <c r="AH403" s="1138"/>
      <c r="AI403" s="1139"/>
      <c r="AJ403" s="1140"/>
      <c r="AK403" s="1132"/>
      <c r="AL403" s="1133"/>
      <c r="AM403" s="1133"/>
      <c r="AN403" s="1133"/>
      <c r="AO403" s="1133"/>
      <c r="AP403" s="1134"/>
      <c r="AQ403" s="642" t="str">
        <f>IF(AK403="","",VLOOKUP(AK403,ﾃﾞｰﾀ一覧!$AH$4:$AR$66,2,FALSE))</f>
        <v/>
      </c>
      <c r="AR403" s="1084"/>
      <c r="AS403" s="1084"/>
      <c r="AT403" s="643" t="str">
        <f>IF(AK403="","",VLOOKUP(AK403,ﾃﾞｰﾀ一覧!$AH$4:$AR$66,3,FALSE))</f>
        <v/>
      </c>
      <c r="AU403" s="644" t="str">
        <f>IF(AK403="","",VLOOKUP(AK403,ﾃﾞｰﾀ一覧!$AH$4:$AR$66,5,FALSE))</f>
        <v/>
      </c>
      <c r="AV403" s="1084"/>
      <c r="AW403" s="1084"/>
      <c r="AX403" s="643" t="str">
        <f>IF(AK403="","",VLOOKUP(AK403,ﾃﾞｰﾀ一覧!$AH$4:$AR$66,6,FALSE))</f>
        <v/>
      </c>
      <c r="AY403" s="649" t="str">
        <f>IF(AK403="","",VLOOKUP(AK403,ﾃﾞｰﾀ一覧!$AH$4:$AR$66,8,FALSE))</f>
        <v/>
      </c>
      <c r="AZ403" s="1084"/>
      <c r="BA403" s="1084"/>
      <c r="BB403" s="388" t="str">
        <f>IF(AK403="","",VLOOKUP(AK403,ﾃﾞｰﾀ一覧!$AH$4:$AR$66,9,FALSE))</f>
        <v/>
      </c>
      <c r="BC403" s="1124"/>
      <c r="BD403" s="1125"/>
      <c r="BE403" s="1125"/>
      <c r="BF403" s="1124"/>
      <c r="BG403" s="1125"/>
      <c r="BH403" s="1125"/>
      <c r="BI403" s="1124"/>
      <c r="BJ403" s="1125"/>
      <c r="BK403" s="1150"/>
      <c r="BL403" s="1154"/>
      <c r="BM403" s="1155"/>
      <c r="BN403" s="1156"/>
      <c r="BO403" s="1109" t="str">
        <f>IF($AK403="","",IF($BF403="","",IF($BF403=ﾃﾞｰﾀ一覧!$U$37,"",IF($BF403=ﾃﾞｰﾀ一覧!$U$38,"",IF($AH403=ﾃﾞｰﾀ一覧!$U$25,VLOOKUP($AK403,ﾃﾞｰﾀ一覧!$AH$43:$AR$66,10,FALSE),VLOOKUP($AK403,ﾃﾞｰﾀ一覧!$AH$4:$AR$66,10,FALSE))))))</f>
        <v/>
      </c>
      <c r="BP403" s="1110"/>
      <c r="BQ403" s="1110"/>
      <c r="BR403" s="1111"/>
      <c r="BS403" s="1115">
        <f>IF($BL403="",0,VLOOKUP($BL403,ﾃﾞｰﾀ一覧!$AY$4:$BB$16,3,FALSE))</f>
        <v>0</v>
      </c>
      <c r="BT403" s="1115"/>
      <c r="BU403" s="1115"/>
      <c r="BV403" s="1112" t="str">
        <f>IF($BO403="","",IF($BF403=ﾃﾞｰﾀ一覧!$U$37,"",IF($BF403=ﾃﾞｰﾀ一覧!$U$38,"",IF($BO403=ﾃﾞｰﾀ一覧!$AT$27,ﾃﾞｰﾀ一覧!$AT$27,VLOOKUP($AK403,ﾃﾞｰﾀ一覧!$AH$4:$AR$66,11,FALSE)*IF($BO403=ﾃﾞｰﾀ一覧!$AT$17,($AR403+1)*($AV403+1),IF($BO403=ﾃﾞｰﾀ一覧!$AT$22,IF(COUNTIF($AD403,"*天端*"),ﾃﾞｰﾀ一覧!$AU$43/2,ﾃﾞｰﾀ一覧!$AU$43/3),IF($BO403=ﾃﾞｰﾀ一覧!$AT$20,$AR403*$AV403,IF($BO403=ﾃﾞｰﾀ一覧!$AT$21,$AV403,1))))))))</f>
        <v/>
      </c>
      <c r="BW403" s="1112"/>
      <c r="BX403" s="1112"/>
      <c r="BY403" s="1088" t="str">
        <f>IF($B403="","",IF($AH403="","",IF($CK403=ﾃﾞｰﾀ一覧!$U$53,ﾃﾞｰﾀ一覧!$U$61,IF($AH403=ﾃﾞｰﾀ一覧!$U$21,ﾃﾞｰﾀ一覧!$U$60,IF(OR($AH403=ﾃﾞｰﾀ一覧!$U$19,$AH403=ﾃﾞｰﾀ一覧!$U$20,$AH403=ﾃﾞｰﾀ一覧!$U$23,$AH403=ﾃﾞｰﾀ一覧!$U$22,$AH403=ﾃﾞｰﾀ一覧!$U$18,AH403=ﾃﾞｰﾀ一覧!$U$25),ﾃﾞｰﾀ一覧!$U$59,ﾃﾞｰﾀ一覧!$U$62)))))</f>
        <v/>
      </c>
      <c r="BZ403" s="1089"/>
      <c r="CA403" s="1113"/>
      <c r="CB403" s="1113"/>
      <c r="CC403" s="1113"/>
      <c r="CD403" s="1113"/>
      <c r="CE403" s="1113"/>
      <c r="CF403" s="1113"/>
      <c r="CG403" s="1113"/>
      <c r="CH403" s="1113"/>
      <c r="CI403" s="1114"/>
      <c r="CK403" s="240"/>
      <c r="CM403" s="378" t="str">
        <f t="shared" si="42"/>
        <v/>
      </c>
      <c r="CN403" s="379" t="str">
        <f t="shared" si="43"/>
        <v/>
      </c>
      <c r="CO403" s="379" t="str">
        <f t="shared" si="44"/>
        <v/>
      </c>
      <c r="CP403" s="380" t="str">
        <f t="shared" si="45"/>
        <v/>
      </c>
      <c r="CQ403" s="244"/>
      <c r="CR403" s="1100"/>
      <c r="CS403" s="1101"/>
      <c r="CT403" s="1102"/>
      <c r="CU403" s="1135"/>
      <c r="CV403" s="1136"/>
      <c r="CW403" s="1136"/>
      <c r="CX403" s="1137"/>
      <c r="CY403" s="1138"/>
      <c r="CZ403" s="1139"/>
      <c r="DA403" s="1140"/>
      <c r="DB403" s="1132"/>
      <c r="DC403" s="1133"/>
      <c r="DD403" s="1133"/>
      <c r="DE403" s="1133"/>
      <c r="DF403" s="1133"/>
      <c r="DG403" s="1134"/>
      <c r="DH403" s="580"/>
      <c r="DI403" s="1372"/>
      <c r="DJ403" s="1372"/>
      <c r="DK403" s="581"/>
      <c r="DL403" s="582"/>
      <c r="DM403" s="1372"/>
      <c r="DN403" s="1372"/>
      <c r="DO403" s="581"/>
      <c r="DP403" s="582"/>
      <c r="DQ403" s="1372"/>
      <c r="DR403" s="1372"/>
      <c r="DS403" s="583"/>
      <c r="DT403" s="1124"/>
      <c r="DU403" s="1125"/>
      <c r="DV403" s="1125"/>
      <c r="DW403" s="1124"/>
      <c r="DX403" s="1125"/>
      <c r="DY403" s="1150"/>
      <c r="DZ403" s="1362"/>
      <c r="EA403" s="1363"/>
      <c r="EB403" s="1362"/>
      <c r="EC403" s="1363"/>
      <c r="ED403" s="1362"/>
      <c r="EE403" s="1377"/>
      <c r="EF403" s="1378"/>
      <c r="EG403" s="1379"/>
      <c r="EH403" s="1379"/>
      <c r="EI403" s="1380"/>
      <c r="EJ403" s="1381"/>
      <c r="EK403" s="1381"/>
      <c r="EL403" s="1381"/>
      <c r="EM403" s="1382"/>
      <c r="EN403" s="1382"/>
      <c r="EO403" s="1382"/>
      <c r="EP403" s="1375"/>
      <c r="EQ403" s="1376"/>
      <c r="ER403" s="1113"/>
      <c r="ES403" s="1113"/>
      <c r="ET403" s="1113"/>
      <c r="EU403" s="1113"/>
      <c r="EV403" s="1113"/>
      <c r="EW403" s="1113"/>
      <c r="EX403" s="1113"/>
      <c r="EY403" s="1113"/>
      <c r="EZ403" s="1114"/>
    </row>
    <row r="404" spans="1:156" ht="30" customHeight="1" x14ac:dyDescent="0.2">
      <c r="A404" s="207">
        <f t="shared" si="46"/>
        <v>393</v>
      </c>
      <c r="B404" s="1103"/>
      <c r="C404" s="1104"/>
      <c r="D404" s="1278"/>
      <c r="E404" s="1279"/>
      <c r="F404" s="1094" t="str">
        <f t="shared" si="48"/>
        <v/>
      </c>
      <c r="G404" s="1095"/>
      <c r="H404" s="1095"/>
      <c r="I404" s="1095"/>
      <c r="J404" s="1095"/>
      <c r="K404" s="1095"/>
      <c r="L404" s="1095"/>
      <c r="M404" s="1095"/>
      <c r="N404" s="1095"/>
      <c r="O404" s="1095"/>
      <c r="P404" s="1095"/>
      <c r="Q404" s="1095"/>
      <c r="R404" s="1095"/>
      <c r="S404" s="1095"/>
      <c r="T404" s="1095"/>
      <c r="U404" s="1095"/>
      <c r="V404" s="1095"/>
      <c r="W404" s="1096"/>
      <c r="X404" s="1299">
        <f t="shared" si="47"/>
        <v>0</v>
      </c>
      <c r="Y404" s="1300"/>
      <c r="Z404" s="1301"/>
      <c r="AA404" s="1100"/>
      <c r="AB404" s="1101"/>
      <c r="AC404" s="1102"/>
      <c r="AD404" s="1135"/>
      <c r="AE404" s="1136"/>
      <c r="AF404" s="1136"/>
      <c r="AG404" s="1137"/>
      <c r="AH404" s="1138"/>
      <c r="AI404" s="1139"/>
      <c r="AJ404" s="1140"/>
      <c r="AK404" s="1132"/>
      <c r="AL404" s="1133"/>
      <c r="AM404" s="1133"/>
      <c r="AN404" s="1133"/>
      <c r="AO404" s="1133"/>
      <c r="AP404" s="1134"/>
      <c r="AQ404" s="642" t="str">
        <f>IF(AK404="","",VLOOKUP(AK404,ﾃﾞｰﾀ一覧!$AH$4:$AR$66,2,FALSE))</f>
        <v/>
      </c>
      <c r="AR404" s="1084"/>
      <c r="AS404" s="1084"/>
      <c r="AT404" s="643" t="str">
        <f>IF(AK404="","",VLOOKUP(AK404,ﾃﾞｰﾀ一覧!$AH$4:$AR$66,3,FALSE))</f>
        <v/>
      </c>
      <c r="AU404" s="644" t="str">
        <f>IF(AK404="","",VLOOKUP(AK404,ﾃﾞｰﾀ一覧!$AH$4:$AR$66,5,FALSE))</f>
        <v/>
      </c>
      <c r="AV404" s="1084"/>
      <c r="AW404" s="1084"/>
      <c r="AX404" s="643" t="str">
        <f>IF(AK404="","",VLOOKUP(AK404,ﾃﾞｰﾀ一覧!$AH$4:$AR$66,6,FALSE))</f>
        <v/>
      </c>
      <c r="AY404" s="649" t="str">
        <f>IF(AK404="","",VLOOKUP(AK404,ﾃﾞｰﾀ一覧!$AH$4:$AR$66,8,FALSE))</f>
        <v/>
      </c>
      <c r="AZ404" s="1084"/>
      <c r="BA404" s="1084"/>
      <c r="BB404" s="388" t="str">
        <f>IF(AK404="","",VLOOKUP(AK404,ﾃﾞｰﾀ一覧!$AH$4:$AR$66,9,FALSE))</f>
        <v/>
      </c>
      <c r="BC404" s="1124"/>
      <c r="BD404" s="1125"/>
      <c r="BE404" s="1125"/>
      <c r="BF404" s="1124"/>
      <c r="BG404" s="1125"/>
      <c r="BH404" s="1125"/>
      <c r="BI404" s="1124"/>
      <c r="BJ404" s="1125"/>
      <c r="BK404" s="1150"/>
      <c r="BL404" s="1154"/>
      <c r="BM404" s="1155"/>
      <c r="BN404" s="1156"/>
      <c r="BO404" s="1109" t="str">
        <f>IF($AK404="","",IF($BF404="","",IF($BF404=ﾃﾞｰﾀ一覧!$U$37,"",IF($BF404=ﾃﾞｰﾀ一覧!$U$38,"",IF($AH404=ﾃﾞｰﾀ一覧!$U$25,VLOOKUP($AK404,ﾃﾞｰﾀ一覧!$AH$43:$AR$66,10,FALSE),VLOOKUP($AK404,ﾃﾞｰﾀ一覧!$AH$4:$AR$66,10,FALSE))))))</f>
        <v/>
      </c>
      <c r="BP404" s="1110"/>
      <c r="BQ404" s="1110"/>
      <c r="BR404" s="1111"/>
      <c r="BS404" s="1115">
        <f>IF($BL404="",0,VLOOKUP($BL404,ﾃﾞｰﾀ一覧!$AY$4:$BB$16,3,FALSE))</f>
        <v>0</v>
      </c>
      <c r="BT404" s="1115"/>
      <c r="BU404" s="1115"/>
      <c r="BV404" s="1112" t="str">
        <f>IF($BO404="","",IF($BF404=ﾃﾞｰﾀ一覧!$U$37,"",IF($BF404=ﾃﾞｰﾀ一覧!$U$38,"",IF($BO404=ﾃﾞｰﾀ一覧!$AT$27,ﾃﾞｰﾀ一覧!$AT$27,VLOOKUP($AK404,ﾃﾞｰﾀ一覧!$AH$4:$AR$66,11,FALSE)*IF($BO404=ﾃﾞｰﾀ一覧!$AT$17,($AR404+1)*($AV404+1),IF($BO404=ﾃﾞｰﾀ一覧!$AT$22,IF(COUNTIF($AD404,"*天端*"),ﾃﾞｰﾀ一覧!$AU$43/2,ﾃﾞｰﾀ一覧!$AU$43/3),IF($BO404=ﾃﾞｰﾀ一覧!$AT$20,$AR404*$AV404,IF($BO404=ﾃﾞｰﾀ一覧!$AT$21,$AV404,1))))))))</f>
        <v/>
      </c>
      <c r="BW404" s="1112"/>
      <c r="BX404" s="1112"/>
      <c r="BY404" s="1088" t="str">
        <f>IF($B404="","",IF($AH404="","",IF($CK404=ﾃﾞｰﾀ一覧!$U$53,ﾃﾞｰﾀ一覧!$U$61,IF($AH404=ﾃﾞｰﾀ一覧!$U$21,ﾃﾞｰﾀ一覧!$U$60,IF(OR($AH404=ﾃﾞｰﾀ一覧!$U$19,$AH404=ﾃﾞｰﾀ一覧!$U$20,$AH404=ﾃﾞｰﾀ一覧!$U$23,$AH404=ﾃﾞｰﾀ一覧!$U$22,$AH404=ﾃﾞｰﾀ一覧!$U$18,AH404=ﾃﾞｰﾀ一覧!$U$25),ﾃﾞｰﾀ一覧!$U$59,ﾃﾞｰﾀ一覧!$U$62)))))</f>
        <v/>
      </c>
      <c r="BZ404" s="1089"/>
      <c r="CA404" s="1113"/>
      <c r="CB404" s="1113"/>
      <c r="CC404" s="1113"/>
      <c r="CD404" s="1113"/>
      <c r="CE404" s="1113"/>
      <c r="CF404" s="1113"/>
      <c r="CG404" s="1113"/>
      <c r="CH404" s="1113"/>
      <c r="CI404" s="1114"/>
      <c r="CK404" s="240"/>
      <c r="CM404" s="378" t="str">
        <f t="shared" si="42"/>
        <v/>
      </c>
      <c r="CN404" s="379" t="str">
        <f t="shared" si="43"/>
        <v/>
      </c>
      <c r="CO404" s="379" t="str">
        <f t="shared" si="44"/>
        <v/>
      </c>
      <c r="CP404" s="380" t="str">
        <f t="shared" si="45"/>
        <v/>
      </c>
      <c r="CQ404" s="244"/>
      <c r="CR404" s="1100"/>
      <c r="CS404" s="1101"/>
      <c r="CT404" s="1102"/>
      <c r="CU404" s="1135"/>
      <c r="CV404" s="1136"/>
      <c r="CW404" s="1136"/>
      <c r="CX404" s="1137"/>
      <c r="CY404" s="1138"/>
      <c r="CZ404" s="1139"/>
      <c r="DA404" s="1140"/>
      <c r="DB404" s="1132"/>
      <c r="DC404" s="1133"/>
      <c r="DD404" s="1133"/>
      <c r="DE404" s="1133"/>
      <c r="DF404" s="1133"/>
      <c r="DG404" s="1134"/>
      <c r="DH404" s="580"/>
      <c r="DI404" s="1084"/>
      <c r="DJ404" s="1084"/>
      <c r="DK404" s="581"/>
      <c r="DL404" s="582"/>
      <c r="DM404" s="1084"/>
      <c r="DN404" s="1084"/>
      <c r="DO404" s="581"/>
      <c r="DP404" s="582"/>
      <c r="DQ404" s="1084"/>
      <c r="DR404" s="1084"/>
      <c r="DS404" s="583"/>
      <c r="DT404" s="1124"/>
      <c r="DU404" s="1125"/>
      <c r="DV404" s="1125"/>
      <c r="DW404" s="1124"/>
      <c r="DX404" s="1125"/>
      <c r="DY404" s="1150"/>
      <c r="DZ404" s="1362"/>
      <c r="EA404" s="1363"/>
      <c r="EB404" s="1362"/>
      <c r="EC404" s="1363"/>
      <c r="ED404" s="1362"/>
      <c r="EE404" s="1377"/>
      <c r="EF404" s="1378"/>
      <c r="EG404" s="1379"/>
      <c r="EH404" s="1379"/>
      <c r="EI404" s="1380"/>
      <c r="EJ404" s="1381"/>
      <c r="EK404" s="1381"/>
      <c r="EL404" s="1381"/>
      <c r="EM404" s="1382"/>
      <c r="EN404" s="1382"/>
      <c r="EO404" s="1382"/>
      <c r="EP404" s="1375"/>
      <c r="EQ404" s="1376"/>
      <c r="ER404" s="1113"/>
      <c r="ES404" s="1113"/>
      <c r="ET404" s="1113"/>
      <c r="EU404" s="1113"/>
      <c r="EV404" s="1113"/>
      <c r="EW404" s="1113"/>
      <c r="EX404" s="1113"/>
      <c r="EY404" s="1113"/>
      <c r="EZ404" s="1114"/>
    </row>
    <row r="405" spans="1:156" ht="30" customHeight="1" x14ac:dyDescent="0.2">
      <c r="A405" s="207">
        <f t="shared" si="46"/>
        <v>394</v>
      </c>
      <c r="B405" s="1103"/>
      <c r="C405" s="1104"/>
      <c r="D405" s="1278"/>
      <c r="E405" s="1279"/>
      <c r="F405" s="1094" t="str">
        <f t="shared" si="48"/>
        <v/>
      </c>
      <c r="G405" s="1095"/>
      <c r="H405" s="1095"/>
      <c r="I405" s="1095"/>
      <c r="J405" s="1095"/>
      <c r="K405" s="1095"/>
      <c r="L405" s="1095"/>
      <c r="M405" s="1095"/>
      <c r="N405" s="1095"/>
      <c r="O405" s="1095"/>
      <c r="P405" s="1095"/>
      <c r="Q405" s="1095"/>
      <c r="R405" s="1095"/>
      <c r="S405" s="1095"/>
      <c r="T405" s="1095"/>
      <c r="U405" s="1095"/>
      <c r="V405" s="1095"/>
      <c r="W405" s="1096"/>
      <c r="X405" s="1299">
        <f t="shared" si="47"/>
        <v>0</v>
      </c>
      <c r="Y405" s="1300"/>
      <c r="Z405" s="1301"/>
      <c r="AA405" s="1100"/>
      <c r="AB405" s="1101"/>
      <c r="AC405" s="1102"/>
      <c r="AD405" s="1135"/>
      <c r="AE405" s="1136"/>
      <c r="AF405" s="1136"/>
      <c r="AG405" s="1137"/>
      <c r="AH405" s="1138"/>
      <c r="AI405" s="1139"/>
      <c r="AJ405" s="1140"/>
      <c r="AK405" s="1132"/>
      <c r="AL405" s="1133"/>
      <c r="AM405" s="1133"/>
      <c r="AN405" s="1133"/>
      <c r="AO405" s="1133"/>
      <c r="AP405" s="1134"/>
      <c r="AQ405" s="642" t="str">
        <f>IF(AK405="","",VLOOKUP(AK405,ﾃﾞｰﾀ一覧!$AH$4:$AR$66,2,FALSE))</f>
        <v/>
      </c>
      <c r="AR405" s="1084"/>
      <c r="AS405" s="1084"/>
      <c r="AT405" s="643" t="str">
        <f>IF(AK405="","",VLOOKUP(AK405,ﾃﾞｰﾀ一覧!$AH$4:$AR$66,3,FALSE))</f>
        <v/>
      </c>
      <c r="AU405" s="644" t="str">
        <f>IF(AK405="","",VLOOKUP(AK405,ﾃﾞｰﾀ一覧!$AH$4:$AR$66,5,FALSE))</f>
        <v/>
      </c>
      <c r="AV405" s="1084"/>
      <c r="AW405" s="1084"/>
      <c r="AX405" s="643" t="str">
        <f>IF(AK405="","",VLOOKUP(AK405,ﾃﾞｰﾀ一覧!$AH$4:$AR$66,6,FALSE))</f>
        <v/>
      </c>
      <c r="AY405" s="649" t="str">
        <f>IF(AK405="","",VLOOKUP(AK405,ﾃﾞｰﾀ一覧!$AH$4:$AR$66,8,FALSE))</f>
        <v/>
      </c>
      <c r="AZ405" s="1084"/>
      <c r="BA405" s="1084"/>
      <c r="BB405" s="388" t="str">
        <f>IF(AK405="","",VLOOKUP(AK405,ﾃﾞｰﾀ一覧!$AH$4:$AR$66,9,FALSE))</f>
        <v/>
      </c>
      <c r="BC405" s="1124"/>
      <c r="BD405" s="1125"/>
      <c r="BE405" s="1125"/>
      <c r="BF405" s="1124"/>
      <c r="BG405" s="1125"/>
      <c r="BH405" s="1125"/>
      <c r="BI405" s="1124"/>
      <c r="BJ405" s="1125"/>
      <c r="BK405" s="1150"/>
      <c r="BL405" s="1154"/>
      <c r="BM405" s="1155"/>
      <c r="BN405" s="1156"/>
      <c r="BO405" s="1109" t="str">
        <f>IF($AK405="","",IF($BF405="","",IF($BF405=ﾃﾞｰﾀ一覧!$U$37,"",IF($BF405=ﾃﾞｰﾀ一覧!$U$38,"",IF($AH405=ﾃﾞｰﾀ一覧!$U$25,VLOOKUP($AK405,ﾃﾞｰﾀ一覧!$AH$43:$AR$66,10,FALSE),VLOOKUP($AK405,ﾃﾞｰﾀ一覧!$AH$4:$AR$66,10,FALSE))))))</f>
        <v/>
      </c>
      <c r="BP405" s="1110"/>
      <c r="BQ405" s="1110"/>
      <c r="BR405" s="1111"/>
      <c r="BS405" s="1115">
        <f>IF($BL405="",0,VLOOKUP($BL405,ﾃﾞｰﾀ一覧!$AY$4:$BB$16,3,FALSE))</f>
        <v>0</v>
      </c>
      <c r="BT405" s="1115"/>
      <c r="BU405" s="1115"/>
      <c r="BV405" s="1112" t="str">
        <f>IF($BO405="","",IF($BF405=ﾃﾞｰﾀ一覧!$U$37,"",IF($BF405=ﾃﾞｰﾀ一覧!$U$38,"",IF($BO405=ﾃﾞｰﾀ一覧!$AT$27,ﾃﾞｰﾀ一覧!$AT$27,VLOOKUP($AK405,ﾃﾞｰﾀ一覧!$AH$4:$AR$66,11,FALSE)*IF($BO405=ﾃﾞｰﾀ一覧!$AT$17,($AR405+1)*($AV405+1),IF($BO405=ﾃﾞｰﾀ一覧!$AT$22,IF(COUNTIF($AD405,"*天端*"),ﾃﾞｰﾀ一覧!$AU$43/2,ﾃﾞｰﾀ一覧!$AU$43/3),IF($BO405=ﾃﾞｰﾀ一覧!$AT$20,$AR405*$AV405,IF($BO405=ﾃﾞｰﾀ一覧!$AT$21,$AV405,1))))))))</f>
        <v/>
      </c>
      <c r="BW405" s="1112"/>
      <c r="BX405" s="1112"/>
      <c r="BY405" s="1088" t="str">
        <f>IF($B405="","",IF($AH405="","",IF($CK405=ﾃﾞｰﾀ一覧!$U$53,ﾃﾞｰﾀ一覧!$U$61,IF($AH405=ﾃﾞｰﾀ一覧!$U$21,ﾃﾞｰﾀ一覧!$U$60,IF(OR($AH405=ﾃﾞｰﾀ一覧!$U$19,$AH405=ﾃﾞｰﾀ一覧!$U$20,$AH405=ﾃﾞｰﾀ一覧!$U$23,$AH405=ﾃﾞｰﾀ一覧!$U$22,$AH405=ﾃﾞｰﾀ一覧!$U$18,AH405=ﾃﾞｰﾀ一覧!$U$25),ﾃﾞｰﾀ一覧!$U$59,ﾃﾞｰﾀ一覧!$U$62)))))</f>
        <v/>
      </c>
      <c r="BZ405" s="1089"/>
      <c r="CA405" s="1113"/>
      <c r="CB405" s="1113"/>
      <c r="CC405" s="1113"/>
      <c r="CD405" s="1113"/>
      <c r="CE405" s="1113"/>
      <c r="CF405" s="1113"/>
      <c r="CG405" s="1113"/>
      <c r="CH405" s="1113"/>
      <c r="CI405" s="1114"/>
      <c r="CK405" s="240"/>
      <c r="CM405" s="378" t="str">
        <f t="shared" si="42"/>
        <v/>
      </c>
      <c r="CN405" s="379" t="str">
        <f t="shared" si="43"/>
        <v/>
      </c>
      <c r="CO405" s="379" t="str">
        <f t="shared" si="44"/>
        <v/>
      </c>
      <c r="CP405" s="380" t="str">
        <f t="shared" si="45"/>
        <v/>
      </c>
      <c r="CQ405" s="244"/>
      <c r="CR405" s="1100"/>
      <c r="CS405" s="1101"/>
      <c r="CT405" s="1102"/>
      <c r="CU405" s="1135"/>
      <c r="CV405" s="1136"/>
      <c r="CW405" s="1136"/>
      <c r="CX405" s="1137"/>
      <c r="CY405" s="1138"/>
      <c r="CZ405" s="1139"/>
      <c r="DA405" s="1140"/>
      <c r="DB405" s="1132"/>
      <c r="DC405" s="1133"/>
      <c r="DD405" s="1133"/>
      <c r="DE405" s="1133"/>
      <c r="DF405" s="1133"/>
      <c r="DG405" s="1134"/>
      <c r="DH405" s="580"/>
      <c r="DI405" s="1084"/>
      <c r="DJ405" s="1084"/>
      <c r="DK405" s="581"/>
      <c r="DL405" s="582"/>
      <c r="DM405" s="1084"/>
      <c r="DN405" s="1084"/>
      <c r="DO405" s="581"/>
      <c r="DP405" s="582"/>
      <c r="DQ405" s="1084"/>
      <c r="DR405" s="1084"/>
      <c r="DS405" s="583"/>
      <c r="DT405" s="1124"/>
      <c r="DU405" s="1125"/>
      <c r="DV405" s="1125"/>
      <c r="DW405" s="1124"/>
      <c r="DX405" s="1125"/>
      <c r="DY405" s="1150"/>
      <c r="DZ405" s="1362"/>
      <c r="EA405" s="1363"/>
      <c r="EB405" s="1362"/>
      <c r="EC405" s="1363"/>
      <c r="ED405" s="1362"/>
      <c r="EE405" s="1377"/>
      <c r="EF405" s="1378"/>
      <c r="EG405" s="1379"/>
      <c r="EH405" s="1379"/>
      <c r="EI405" s="1380"/>
      <c r="EJ405" s="1381"/>
      <c r="EK405" s="1381"/>
      <c r="EL405" s="1381"/>
      <c r="EM405" s="1382"/>
      <c r="EN405" s="1382"/>
      <c r="EO405" s="1382"/>
      <c r="EP405" s="1375"/>
      <c r="EQ405" s="1376"/>
      <c r="ER405" s="1113"/>
      <c r="ES405" s="1113"/>
      <c r="ET405" s="1113"/>
      <c r="EU405" s="1113"/>
      <c r="EV405" s="1113"/>
      <c r="EW405" s="1113"/>
      <c r="EX405" s="1113"/>
      <c r="EY405" s="1113"/>
      <c r="EZ405" s="1114"/>
    </row>
    <row r="406" spans="1:156" ht="30" customHeight="1" x14ac:dyDescent="0.2">
      <c r="A406" s="207">
        <f t="shared" si="46"/>
        <v>395</v>
      </c>
      <c r="B406" s="1103"/>
      <c r="C406" s="1104"/>
      <c r="D406" s="1278"/>
      <c r="E406" s="1279"/>
      <c r="F406" s="1094" t="str">
        <f t="shared" si="48"/>
        <v/>
      </c>
      <c r="G406" s="1095"/>
      <c r="H406" s="1095"/>
      <c r="I406" s="1095"/>
      <c r="J406" s="1095"/>
      <c r="K406" s="1095"/>
      <c r="L406" s="1095"/>
      <c r="M406" s="1095"/>
      <c r="N406" s="1095"/>
      <c r="O406" s="1095"/>
      <c r="P406" s="1095"/>
      <c r="Q406" s="1095"/>
      <c r="R406" s="1095"/>
      <c r="S406" s="1095"/>
      <c r="T406" s="1095"/>
      <c r="U406" s="1095"/>
      <c r="V406" s="1095"/>
      <c r="W406" s="1096"/>
      <c r="X406" s="1299">
        <f t="shared" si="47"/>
        <v>0</v>
      </c>
      <c r="Y406" s="1300"/>
      <c r="Z406" s="1301"/>
      <c r="AA406" s="1100"/>
      <c r="AB406" s="1101"/>
      <c r="AC406" s="1102"/>
      <c r="AD406" s="1135"/>
      <c r="AE406" s="1136"/>
      <c r="AF406" s="1136"/>
      <c r="AG406" s="1137"/>
      <c r="AH406" s="1138"/>
      <c r="AI406" s="1139"/>
      <c r="AJ406" s="1140"/>
      <c r="AK406" s="1132"/>
      <c r="AL406" s="1133"/>
      <c r="AM406" s="1133"/>
      <c r="AN406" s="1133"/>
      <c r="AO406" s="1133"/>
      <c r="AP406" s="1134"/>
      <c r="AQ406" s="642" t="str">
        <f>IF(AK406="","",VLOOKUP(AK406,ﾃﾞｰﾀ一覧!$AH$4:$AR$66,2,FALSE))</f>
        <v/>
      </c>
      <c r="AR406" s="1084"/>
      <c r="AS406" s="1084"/>
      <c r="AT406" s="643" t="str">
        <f>IF(AK406="","",VLOOKUP(AK406,ﾃﾞｰﾀ一覧!$AH$4:$AR$66,3,FALSE))</f>
        <v/>
      </c>
      <c r="AU406" s="644" t="str">
        <f>IF(AK406="","",VLOOKUP(AK406,ﾃﾞｰﾀ一覧!$AH$4:$AR$66,5,FALSE))</f>
        <v/>
      </c>
      <c r="AV406" s="1084"/>
      <c r="AW406" s="1084"/>
      <c r="AX406" s="643" t="str">
        <f>IF(AK406="","",VLOOKUP(AK406,ﾃﾞｰﾀ一覧!$AH$4:$AR$66,6,FALSE))</f>
        <v/>
      </c>
      <c r="AY406" s="649" t="str">
        <f>IF(AK406="","",VLOOKUP(AK406,ﾃﾞｰﾀ一覧!$AH$4:$AR$66,8,FALSE))</f>
        <v/>
      </c>
      <c r="AZ406" s="1084"/>
      <c r="BA406" s="1084"/>
      <c r="BB406" s="388" t="str">
        <f>IF(AK406="","",VLOOKUP(AK406,ﾃﾞｰﾀ一覧!$AH$4:$AR$66,9,FALSE))</f>
        <v/>
      </c>
      <c r="BC406" s="1124"/>
      <c r="BD406" s="1125"/>
      <c r="BE406" s="1125"/>
      <c r="BF406" s="1124"/>
      <c r="BG406" s="1125"/>
      <c r="BH406" s="1125"/>
      <c r="BI406" s="1124"/>
      <c r="BJ406" s="1125"/>
      <c r="BK406" s="1150"/>
      <c r="BL406" s="1154"/>
      <c r="BM406" s="1155"/>
      <c r="BN406" s="1156"/>
      <c r="BO406" s="1109" t="str">
        <f>IF($AK406="","",IF($BF406="","",IF($BF406=ﾃﾞｰﾀ一覧!$U$37,"",IF($BF406=ﾃﾞｰﾀ一覧!$U$38,"",IF($AH406=ﾃﾞｰﾀ一覧!$U$25,VLOOKUP($AK406,ﾃﾞｰﾀ一覧!$AH$43:$AR$66,10,FALSE),VLOOKUP($AK406,ﾃﾞｰﾀ一覧!$AH$4:$AR$66,10,FALSE))))))</f>
        <v/>
      </c>
      <c r="BP406" s="1110"/>
      <c r="BQ406" s="1110"/>
      <c r="BR406" s="1111"/>
      <c r="BS406" s="1115">
        <f>IF($BL406="",0,VLOOKUP($BL406,ﾃﾞｰﾀ一覧!$AY$4:$BB$16,3,FALSE))</f>
        <v>0</v>
      </c>
      <c r="BT406" s="1115"/>
      <c r="BU406" s="1115"/>
      <c r="BV406" s="1112" t="str">
        <f>IF($BO406="","",IF($BF406=ﾃﾞｰﾀ一覧!$U$37,"",IF($BF406=ﾃﾞｰﾀ一覧!$U$38,"",IF($BO406=ﾃﾞｰﾀ一覧!$AT$27,ﾃﾞｰﾀ一覧!$AT$27,VLOOKUP($AK406,ﾃﾞｰﾀ一覧!$AH$4:$AR$66,11,FALSE)*IF($BO406=ﾃﾞｰﾀ一覧!$AT$17,($AR406+1)*($AV406+1),IF($BO406=ﾃﾞｰﾀ一覧!$AT$22,IF(COUNTIF($AD406,"*天端*"),ﾃﾞｰﾀ一覧!$AU$43/2,ﾃﾞｰﾀ一覧!$AU$43/3),IF($BO406=ﾃﾞｰﾀ一覧!$AT$20,$AR406*$AV406,IF($BO406=ﾃﾞｰﾀ一覧!$AT$21,$AV406,1))))))))</f>
        <v/>
      </c>
      <c r="BW406" s="1112"/>
      <c r="BX406" s="1112"/>
      <c r="BY406" s="1088" t="str">
        <f>IF($B406="","",IF($AH406="","",IF($CK406=ﾃﾞｰﾀ一覧!$U$53,ﾃﾞｰﾀ一覧!$U$61,IF($AH406=ﾃﾞｰﾀ一覧!$U$21,ﾃﾞｰﾀ一覧!$U$60,IF(OR($AH406=ﾃﾞｰﾀ一覧!$U$19,$AH406=ﾃﾞｰﾀ一覧!$U$20,$AH406=ﾃﾞｰﾀ一覧!$U$23,$AH406=ﾃﾞｰﾀ一覧!$U$22,$AH406=ﾃﾞｰﾀ一覧!$U$18,AH406=ﾃﾞｰﾀ一覧!$U$25),ﾃﾞｰﾀ一覧!$U$59,ﾃﾞｰﾀ一覧!$U$62)))))</f>
        <v/>
      </c>
      <c r="BZ406" s="1089"/>
      <c r="CA406" s="1113"/>
      <c r="CB406" s="1113"/>
      <c r="CC406" s="1113"/>
      <c r="CD406" s="1113"/>
      <c r="CE406" s="1113"/>
      <c r="CF406" s="1113"/>
      <c r="CG406" s="1113"/>
      <c r="CH406" s="1113"/>
      <c r="CI406" s="1114"/>
      <c r="CK406" s="240"/>
      <c r="CM406" s="378" t="str">
        <f t="shared" si="42"/>
        <v/>
      </c>
      <c r="CN406" s="379" t="str">
        <f t="shared" si="43"/>
        <v/>
      </c>
      <c r="CO406" s="379" t="str">
        <f t="shared" si="44"/>
        <v/>
      </c>
      <c r="CP406" s="380" t="str">
        <f t="shared" si="45"/>
        <v/>
      </c>
      <c r="CQ406" s="244"/>
      <c r="CR406" s="1100"/>
      <c r="CS406" s="1101"/>
      <c r="CT406" s="1102"/>
      <c r="CU406" s="1135"/>
      <c r="CV406" s="1136"/>
      <c r="CW406" s="1136"/>
      <c r="CX406" s="1137"/>
      <c r="CY406" s="1138"/>
      <c r="CZ406" s="1139"/>
      <c r="DA406" s="1140"/>
      <c r="DB406" s="1132"/>
      <c r="DC406" s="1133"/>
      <c r="DD406" s="1133"/>
      <c r="DE406" s="1133"/>
      <c r="DF406" s="1133"/>
      <c r="DG406" s="1134"/>
      <c r="DH406" s="580"/>
      <c r="DI406" s="1084"/>
      <c r="DJ406" s="1084"/>
      <c r="DK406" s="581"/>
      <c r="DL406" s="582"/>
      <c r="DM406" s="1084"/>
      <c r="DN406" s="1084"/>
      <c r="DO406" s="581"/>
      <c r="DP406" s="582"/>
      <c r="DQ406" s="1084"/>
      <c r="DR406" s="1084"/>
      <c r="DS406" s="583"/>
      <c r="DT406" s="1124"/>
      <c r="DU406" s="1125"/>
      <c r="DV406" s="1125"/>
      <c r="DW406" s="1157"/>
      <c r="DX406" s="1158"/>
      <c r="DY406" s="1159"/>
      <c r="DZ406" s="1362"/>
      <c r="EA406" s="1363"/>
      <c r="EB406" s="1362"/>
      <c r="EC406" s="1363"/>
      <c r="ED406" s="1362"/>
      <c r="EE406" s="1377"/>
      <c r="EF406" s="1378"/>
      <c r="EG406" s="1379"/>
      <c r="EH406" s="1379"/>
      <c r="EI406" s="1380"/>
      <c r="EJ406" s="1381"/>
      <c r="EK406" s="1381"/>
      <c r="EL406" s="1381"/>
      <c r="EM406" s="1382"/>
      <c r="EN406" s="1382"/>
      <c r="EO406" s="1382"/>
      <c r="EP406" s="1375"/>
      <c r="EQ406" s="1376"/>
      <c r="ER406" s="1113"/>
      <c r="ES406" s="1113"/>
      <c r="ET406" s="1113"/>
      <c r="EU406" s="1113"/>
      <c r="EV406" s="1113"/>
      <c r="EW406" s="1113"/>
      <c r="EX406" s="1113"/>
      <c r="EY406" s="1113"/>
      <c r="EZ406" s="1114"/>
    </row>
    <row r="407" spans="1:156" ht="30" customHeight="1" x14ac:dyDescent="0.2">
      <c r="A407" s="207">
        <f t="shared" si="46"/>
        <v>396</v>
      </c>
      <c r="B407" s="1103"/>
      <c r="C407" s="1104"/>
      <c r="D407" s="1278"/>
      <c r="E407" s="1279"/>
      <c r="F407" s="1094" t="str">
        <f t="shared" si="48"/>
        <v/>
      </c>
      <c r="G407" s="1095"/>
      <c r="H407" s="1095"/>
      <c r="I407" s="1095"/>
      <c r="J407" s="1095"/>
      <c r="K407" s="1095"/>
      <c r="L407" s="1095"/>
      <c r="M407" s="1095"/>
      <c r="N407" s="1095"/>
      <c r="O407" s="1095"/>
      <c r="P407" s="1095"/>
      <c r="Q407" s="1095"/>
      <c r="R407" s="1095"/>
      <c r="S407" s="1095"/>
      <c r="T407" s="1095"/>
      <c r="U407" s="1095"/>
      <c r="V407" s="1095"/>
      <c r="W407" s="1096"/>
      <c r="X407" s="1299">
        <f t="shared" si="47"/>
        <v>0</v>
      </c>
      <c r="Y407" s="1300"/>
      <c r="Z407" s="1301"/>
      <c r="AA407" s="1100"/>
      <c r="AB407" s="1101"/>
      <c r="AC407" s="1102"/>
      <c r="AD407" s="1135"/>
      <c r="AE407" s="1136"/>
      <c r="AF407" s="1136"/>
      <c r="AG407" s="1137"/>
      <c r="AH407" s="1138"/>
      <c r="AI407" s="1139"/>
      <c r="AJ407" s="1140"/>
      <c r="AK407" s="1132"/>
      <c r="AL407" s="1133"/>
      <c r="AM407" s="1133"/>
      <c r="AN407" s="1133"/>
      <c r="AO407" s="1133"/>
      <c r="AP407" s="1134"/>
      <c r="AQ407" s="642" t="str">
        <f>IF(AK407="","",VLOOKUP(AK407,ﾃﾞｰﾀ一覧!$AH$4:$AR$66,2,FALSE))</f>
        <v/>
      </c>
      <c r="AR407" s="1084"/>
      <c r="AS407" s="1084"/>
      <c r="AT407" s="643" t="str">
        <f>IF(AK407="","",VLOOKUP(AK407,ﾃﾞｰﾀ一覧!$AH$4:$AR$66,3,FALSE))</f>
        <v/>
      </c>
      <c r="AU407" s="644" t="str">
        <f>IF(AK407="","",VLOOKUP(AK407,ﾃﾞｰﾀ一覧!$AH$4:$AR$66,5,FALSE))</f>
        <v/>
      </c>
      <c r="AV407" s="1084"/>
      <c r="AW407" s="1084"/>
      <c r="AX407" s="643" t="str">
        <f>IF(AK407="","",VLOOKUP(AK407,ﾃﾞｰﾀ一覧!$AH$4:$AR$66,6,FALSE))</f>
        <v/>
      </c>
      <c r="AY407" s="649" t="str">
        <f>IF(AK407="","",VLOOKUP(AK407,ﾃﾞｰﾀ一覧!$AH$4:$AR$66,8,FALSE))</f>
        <v/>
      </c>
      <c r="AZ407" s="1084"/>
      <c r="BA407" s="1084"/>
      <c r="BB407" s="388" t="str">
        <f>IF(AK407="","",VLOOKUP(AK407,ﾃﾞｰﾀ一覧!$AH$4:$AR$66,9,FALSE))</f>
        <v/>
      </c>
      <c r="BC407" s="1124"/>
      <c r="BD407" s="1125"/>
      <c r="BE407" s="1125"/>
      <c r="BF407" s="1124"/>
      <c r="BG407" s="1125"/>
      <c r="BH407" s="1125"/>
      <c r="BI407" s="1157"/>
      <c r="BJ407" s="1158"/>
      <c r="BK407" s="1159"/>
      <c r="BL407" s="1154"/>
      <c r="BM407" s="1155"/>
      <c r="BN407" s="1156"/>
      <c r="BO407" s="1109" t="str">
        <f>IF($AK407="","",IF($BF407="","",IF($BF407=ﾃﾞｰﾀ一覧!$U$37,"",IF($BF407=ﾃﾞｰﾀ一覧!$U$38,"",IF($AH407=ﾃﾞｰﾀ一覧!$U$25,VLOOKUP($AK407,ﾃﾞｰﾀ一覧!$AH$43:$AR$66,10,FALSE),VLOOKUP($AK407,ﾃﾞｰﾀ一覧!$AH$4:$AR$66,10,FALSE))))))</f>
        <v/>
      </c>
      <c r="BP407" s="1110"/>
      <c r="BQ407" s="1110"/>
      <c r="BR407" s="1111"/>
      <c r="BS407" s="1115">
        <f>IF($BL407="",0,VLOOKUP($BL407,ﾃﾞｰﾀ一覧!$AY$4:$BB$16,3,FALSE))</f>
        <v>0</v>
      </c>
      <c r="BT407" s="1115"/>
      <c r="BU407" s="1115"/>
      <c r="BV407" s="1112" t="str">
        <f>IF($BO407="","",IF($BF407=ﾃﾞｰﾀ一覧!$U$37,"",IF($BF407=ﾃﾞｰﾀ一覧!$U$38,"",IF($BO407=ﾃﾞｰﾀ一覧!$AT$27,ﾃﾞｰﾀ一覧!$AT$27,VLOOKUP($AK407,ﾃﾞｰﾀ一覧!$AH$4:$AR$66,11,FALSE)*IF($BO407=ﾃﾞｰﾀ一覧!$AT$17,($AR407+1)*($AV407+1),IF($BO407=ﾃﾞｰﾀ一覧!$AT$22,IF(COUNTIF($AD407,"*天端*"),ﾃﾞｰﾀ一覧!$AU$43/2,ﾃﾞｰﾀ一覧!$AU$43/3),IF($BO407=ﾃﾞｰﾀ一覧!$AT$20,$AR407*$AV407,IF($BO407=ﾃﾞｰﾀ一覧!$AT$21,$AV407,1))))))))</f>
        <v/>
      </c>
      <c r="BW407" s="1112"/>
      <c r="BX407" s="1112"/>
      <c r="BY407" s="1088" t="str">
        <f>IF($B407="","",IF($AH407="","",IF($CK407=ﾃﾞｰﾀ一覧!$U$53,ﾃﾞｰﾀ一覧!$U$61,IF($AH407=ﾃﾞｰﾀ一覧!$U$21,ﾃﾞｰﾀ一覧!$U$60,IF(OR($AH407=ﾃﾞｰﾀ一覧!$U$19,$AH407=ﾃﾞｰﾀ一覧!$U$20,$AH407=ﾃﾞｰﾀ一覧!$U$23,$AH407=ﾃﾞｰﾀ一覧!$U$22,$AH407=ﾃﾞｰﾀ一覧!$U$18,AH407=ﾃﾞｰﾀ一覧!$U$25),ﾃﾞｰﾀ一覧!$U$59,ﾃﾞｰﾀ一覧!$U$62)))))</f>
        <v/>
      </c>
      <c r="BZ407" s="1089"/>
      <c r="CA407" s="1113"/>
      <c r="CB407" s="1113"/>
      <c r="CC407" s="1113"/>
      <c r="CD407" s="1113"/>
      <c r="CE407" s="1113"/>
      <c r="CF407" s="1113"/>
      <c r="CG407" s="1113"/>
      <c r="CH407" s="1113"/>
      <c r="CI407" s="1114"/>
      <c r="CK407" s="240"/>
      <c r="CM407" s="378" t="str">
        <f t="shared" si="42"/>
        <v/>
      </c>
      <c r="CN407" s="379" t="str">
        <f t="shared" si="43"/>
        <v/>
      </c>
      <c r="CO407" s="379" t="str">
        <f t="shared" si="44"/>
        <v/>
      </c>
      <c r="CP407" s="380" t="str">
        <f t="shared" si="45"/>
        <v/>
      </c>
      <c r="CQ407" s="244"/>
      <c r="CR407" s="1100"/>
      <c r="CS407" s="1101"/>
      <c r="CT407" s="1102"/>
      <c r="CU407" s="1135"/>
      <c r="CV407" s="1136"/>
      <c r="CW407" s="1136"/>
      <c r="CX407" s="1137"/>
      <c r="CY407" s="1138"/>
      <c r="CZ407" s="1139"/>
      <c r="DA407" s="1140"/>
      <c r="DB407" s="1132"/>
      <c r="DC407" s="1133"/>
      <c r="DD407" s="1133"/>
      <c r="DE407" s="1133"/>
      <c r="DF407" s="1133"/>
      <c r="DG407" s="1134"/>
      <c r="DH407" s="580"/>
      <c r="DI407" s="1372"/>
      <c r="DJ407" s="1372"/>
      <c r="DK407" s="581"/>
      <c r="DL407" s="582"/>
      <c r="DM407" s="1372"/>
      <c r="DN407" s="1372"/>
      <c r="DO407" s="581"/>
      <c r="DP407" s="582"/>
      <c r="DQ407" s="1372"/>
      <c r="DR407" s="1372"/>
      <c r="DS407" s="583"/>
      <c r="DT407" s="1124"/>
      <c r="DU407" s="1125"/>
      <c r="DV407" s="1125"/>
      <c r="DW407" s="1124"/>
      <c r="DX407" s="1125"/>
      <c r="DY407" s="1150"/>
      <c r="DZ407" s="1362"/>
      <c r="EA407" s="1363"/>
      <c r="EB407" s="1362"/>
      <c r="EC407" s="1363"/>
      <c r="ED407" s="1362"/>
      <c r="EE407" s="1377"/>
      <c r="EF407" s="1378"/>
      <c r="EG407" s="1379"/>
      <c r="EH407" s="1379"/>
      <c r="EI407" s="1380"/>
      <c r="EJ407" s="1381"/>
      <c r="EK407" s="1381"/>
      <c r="EL407" s="1381"/>
      <c r="EM407" s="1382"/>
      <c r="EN407" s="1382"/>
      <c r="EO407" s="1382"/>
      <c r="EP407" s="1375"/>
      <c r="EQ407" s="1376"/>
      <c r="ER407" s="1113"/>
      <c r="ES407" s="1113"/>
      <c r="ET407" s="1113"/>
      <c r="EU407" s="1113"/>
      <c r="EV407" s="1113"/>
      <c r="EW407" s="1113"/>
      <c r="EX407" s="1113"/>
      <c r="EY407" s="1113"/>
      <c r="EZ407" s="1114"/>
    </row>
    <row r="408" spans="1:156" ht="30" customHeight="1" x14ac:dyDescent="0.2">
      <c r="A408" s="207">
        <f t="shared" si="46"/>
        <v>397</v>
      </c>
      <c r="B408" s="1103"/>
      <c r="C408" s="1104"/>
      <c r="D408" s="1278"/>
      <c r="E408" s="1279"/>
      <c r="F408" s="1094" t="str">
        <f t="shared" si="48"/>
        <v/>
      </c>
      <c r="G408" s="1095"/>
      <c r="H408" s="1095"/>
      <c r="I408" s="1095"/>
      <c r="J408" s="1095"/>
      <c r="K408" s="1095"/>
      <c r="L408" s="1095"/>
      <c r="M408" s="1095"/>
      <c r="N408" s="1095"/>
      <c r="O408" s="1095"/>
      <c r="P408" s="1095"/>
      <c r="Q408" s="1095"/>
      <c r="R408" s="1095"/>
      <c r="S408" s="1095"/>
      <c r="T408" s="1095"/>
      <c r="U408" s="1095"/>
      <c r="V408" s="1095"/>
      <c r="W408" s="1096"/>
      <c r="X408" s="1299">
        <f t="shared" si="47"/>
        <v>0</v>
      </c>
      <c r="Y408" s="1300"/>
      <c r="Z408" s="1301"/>
      <c r="AA408" s="1100"/>
      <c r="AB408" s="1101"/>
      <c r="AC408" s="1102"/>
      <c r="AD408" s="1135"/>
      <c r="AE408" s="1136"/>
      <c r="AF408" s="1136"/>
      <c r="AG408" s="1137"/>
      <c r="AH408" s="1138"/>
      <c r="AI408" s="1139"/>
      <c r="AJ408" s="1140"/>
      <c r="AK408" s="1132"/>
      <c r="AL408" s="1133"/>
      <c r="AM408" s="1133"/>
      <c r="AN408" s="1133"/>
      <c r="AO408" s="1133"/>
      <c r="AP408" s="1134"/>
      <c r="AQ408" s="642" t="str">
        <f>IF(AK408="","",VLOOKUP(AK408,ﾃﾞｰﾀ一覧!$AH$4:$AR$66,2,FALSE))</f>
        <v/>
      </c>
      <c r="AR408" s="1084"/>
      <c r="AS408" s="1084"/>
      <c r="AT408" s="643" t="str">
        <f>IF(AK408="","",VLOOKUP(AK408,ﾃﾞｰﾀ一覧!$AH$4:$AR$66,3,FALSE))</f>
        <v/>
      </c>
      <c r="AU408" s="644" t="str">
        <f>IF(AK408="","",VLOOKUP(AK408,ﾃﾞｰﾀ一覧!$AH$4:$AR$66,5,FALSE))</f>
        <v/>
      </c>
      <c r="AV408" s="1084"/>
      <c r="AW408" s="1084"/>
      <c r="AX408" s="643" t="str">
        <f>IF(AK408="","",VLOOKUP(AK408,ﾃﾞｰﾀ一覧!$AH$4:$AR$66,6,FALSE))</f>
        <v/>
      </c>
      <c r="AY408" s="649" t="str">
        <f>IF(AK408="","",VLOOKUP(AK408,ﾃﾞｰﾀ一覧!$AH$4:$AR$66,8,FALSE))</f>
        <v/>
      </c>
      <c r="AZ408" s="1084"/>
      <c r="BA408" s="1084"/>
      <c r="BB408" s="388" t="str">
        <f>IF(AK408="","",VLOOKUP(AK408,ﾃﾞｰﾀ一覧!$AH$4:$AR$66,9,FALSE))</f>
        <v/>
      </c>
      <c r="BC408" s="1124"/>
      <c r="BD408" s="1125"/>
      <c r="BE408" s="1125"/>
      <c r="BF408" s="1124"/>
      <c r="BG408" s="1125"/>
      <c r="BH408" s="1125"/>
      <c r="BI408" s="1124"/>
      <c r="BJ408" s="1125"/>
      <c r="BK408" s="1150"/>
      <c r="BL408" s="1154"/>
      <c r="BM408" s="1155"/>
      <c r="BN408" s="1156"/>
      <c r="BO408" s="1109" t="str">
        <f>IF($AK408="","",IF($BF408="","",IF($BF408=ﾃﾞｰﾀ一覧!$U$37,"",IF($BF408=ﾃﾞｰﾀ一覧!$U$38,"",IF($AH408=ﾃﾞｰﾀ一覧!$U$25,VLOOKUP($AK408,ﾃﾞｰﾀ一覧!$AH$43:$AR$66,10,FALSE),VLOOKUP($AK408,ﾃﾞｰﾀ一覧!$AH$4:$AR$66,10,FALSE))))))</f>
        <v/>
      </c>
      <c r="BP408" s="1110"/>
      <c r="BQ408" s="1110"/>
      <c r="BR408" s="1111"/>
      <c r="BS408" s="1115">
        <f>IF($BL408="",0,VLOOKUP($BL408,ﾃﾞｰﾀ一覧!$AY$4:$BB$16,3,FALSE))</f>
        <v>0</v>
      </c>
      <c r="BT408" s="1115"/>
      <c r="BU408" s="1115"/>
      <c r="BV408" s="1112" t="str">
        <f>IF($BO408="","",IF($BF408=ﾃﾞｰﾀ一覧!$U$37,"",IF($BF408=ﾃﾞｰﾀ一覧!$U$38,"",IF($BO408=ﾃﾞｰﾀ一覧!$AT$27,ﾃﾞｰﾀ一覧!$AT$27,VLOOKUP($AK408,ﾃﾞｰﾀ一覧!$AH$4:$AR$66,11,FALSE)*IF($BO408=ﾃﾞｰﾀ一覧!$AT$17,($AR408+1)*($AV408+1),IF($BO408=ﾃﾞｰﾀ一覧!$AT$22,IF(COUNTIF($AD408,"*天端*"),ﾃﾞｰﾀ一覧!$AU$43/2,ﾃﾞｰﾀ一覧!$AU$43/3),IF($BO408=ﾃﾞｰﾀ一覧!$AT$20,$AR408*$AV408,IF($BO408=ﾃﾞｰﾀ一覧!$AT$21,$AV408,1))))))))</f>
        <v/>
      </c>
      <c r="BW408" s="1112"/>
      <c r="BX408" s="1112"/>
      <c r="BY408" s="1088" t="str">
        <f>IF($B408="","",IF($AH408="","",IF($CK408=ﾃﾞｰﾀ一覧!$U$53,ﾃﾞｰﾀ一覧!$U$61,IF($AH408=ﾃﾞｰﾀ一覧!$U$21,ﾃﾞｰﾀ一覧!$U$60,IF(OR($AH408=ﾃﾞｰﾀ一覧!$U$19,$AH408=ﾃﾞｰﾀ一覧!$U$20,$AH408=ﾃﾞｰﾀ一覧!$U$23,$AH408=ﾃﾞｰﾀ一覧!$U$22,$AH408=ﾃﾞｰﾀ一覧!$U$18,AH408=ﾃﾞｰﾀ一覧!$U$25),ﾃﾞｰﾀ一覧!$U$59,ﾃﾞｰﾀ一覧!$U$62)))))</f>
        <v/>
      </c>
      <c r="BZ408" s="1089"/>
      <c r="CA408" s="1113"/>
      <c r="CB408" s="1113"/>
      <c r="CC408" s="1113"/>
      <c r="CD408" s="1113"/>
      <c r="CE408" s="1113"/>
      <c r="CF408" s="1113"/>
      <c r="CG408" s="1113"/>
      <c r="CH408" s="1113"/>
      <c r="CI408" s="1114"/>
      <c r="CK408" s="240"/>
      <c r="CM408" s="378" t="str">
        <f t="shared" si="42"/>
        <v/>
      </c>
      <c r="CN408" s="379" t="str">
        <f t="shared" si="43"/>
        <v/>
      </c>
      <c r="CO408" s="379" t="str">
        <f t="shared" si="44"/>
        <v/>
      </c>
      <c r="CP408" s="380" t="str">
        <f t="shared" si="45"/>
        <v/>
      </c>
      <c r="CQ408" s="244"/>
      <c r="CR408" s="1100"/>
      <c r="CS408" s="1101"/>
      <c r="CT408" s="1102"/>
      <c r="CU408" s="1135"/>
      <c r="CV408" s="1136"/>
      <c r="CW408" s="1136"/>
      <c r="CX408" s="1137"/>
      <c r="CY408" s="1138"/>
      <c r="CZ408" s="1139"/>
      <c r="DA408" s="1140"/>
      <c r="DB408" s="1132"/>
      <c r="DC408" s="1133"/>
      <c r="DD408" s="1133"/>
      <c r="DE408" s="1133"/>
      <c r="DF408" s="1133"/>
      <c r="DG408" s="1134"/>
      <c r="DH408" s="580"/>
      <c r="DI408" s="1372"/>
      <c r="DJ408" s="1372"/>
      <c r="DK408" s="581"/>
      <c r="DL408" s="582"/>
      <c r="DM408" s="1372"/>
      <c r="DN408" s="1372"/>
      <c r="DO408" s="581"/>
      <c r="DP408" s="582"/>
      <c r="DQ408" s="1372"/>
      <c r="DR408" s="1372"/>
      <c r="DS408" s="583"/>
      <c r="DT408" s="1124"/>
      <c r="DU408" s="1125"/>
      <c r="DV408" s="1125"/>
      <c r="DW408" s="1124"/>
      <c r="DX408" s="1125"/>
      <c r="DY408" s="1150"/>
      <c r="DZ408" s="1362"/>
      <c r="EA408" s="1363"/>
      <c r="EB408" s="1362"/>
      <c r="EC408" s="1363"/>
      <c r="ED408" s="1362"/>
      <c r="EE408" s="1377"/>
      <c r="EF408" s="1378"/>
      <c r="EG408" s="1379"/>
      <c r="EH408" s="1379"/>
      <c r="EI408" s="1380"/>
      <c r="EJ408" s="1381"/>
      <c r="EK408" s="1381"/>
      <c r="EL408" s="1381"/>
      <c r="EM408" s="1382"/>
      <c r="EN408" s="1382"/>
      <c r="EO408" s="1382"/>
      <c r="EP408" s="1375"/>
      <c r="EQ408" s="1376"/>
      <c r="ER408" s="1113"/>
      <c r="ES408" s="1113"/>
      <c r="ET408" s="1113"/>
      <c r="EU408" s="1113"/>
      <c r="EV408" s="1113"/>
      <c r="EW408" s="1113"/>
      <c r="EX408" s="1113"/>
      <c r="EY408" s="1113"/>
      <c r="EZ408" s="1114"/>
    </row>
    <row r="409" spans="1:156" ht="30" customHeight="1" x14ac:dyDescent="0.2">
      <c r="A409" s="207">
        <f t="shared" si="46"/>
        <v>398</v>
      </c>
      <c r="B409" s="1103"/>
      <c r="C409" s="1104"/>
      <c r="D409" s="1278"/>
      <c r="E409" s="1279"/>
      <c r="F409" s="1094" t="str">
        <f t="shared" si="48"/>
        <v/>
      </c>
      <c r="G409" s="1095"/>
      <c r="H409" s="1095"/>
      <c r="I409" s="1095"/>
      <c r="J409" s="1095"/>
      <c r="K409" s="1095"/>
      <c r="L409" s="1095"/>
      <c r="M409" s="1095"/>
      <c r="N409" s="1095"/>
      <c r="O409" s="1095"/>
      <c r="P409" s="1095"/>
      <c r="Q409" s="1095"/>
      <c r="R409" s="1095"/>
      <c r="S409" s="1095"/>
      <c r="T409" s="1095"/>
      <c r="U409" s="1095"/>
      <c r="V409" s="1095"/>
      <c r="W409" s="1096"/>
      <c r="X409" s="1299">
        <f t="shared" si="47"/>
        <v>0</v>
      </c>
      <c r="Y409" s="1300"/>
      <c r="Z409" s="1301"/>
      <c r="AA409" s="1100"/>
      <c r="AB409" s="1101"/>
      <c r="AC409" s="1102"/>
      <c r="AD409" s="1135"/>
      <c r="AE409" s="1136"/>
      <c r="AF409" s="1136"/>
      <c r="AG409" s="1137"/>
      <c r="AH409" s="1138"/>
      <c r="AI409" s="1139"/>
      <c r="AJ409" s="1140"/>
      <c r="AK409" s="1132"/>
      <c r="AL409" s="1133"/>
      <c r="AM409" s="1133"/>
      <c r="AN409" s="1133"/>
      <c r="AO409" s="1133"/>
      <c r="AP409" s="1134"/>
      <c r="AQ409" s="642" t="str">
        <f>IF(AK409="","",VLOOKUP(AK409,ﾃﾞｰﾀ一覧!$AH$4:$AR$66,2,FALSE))</f>
        <v/>
      </c>
      <c r="AR409" s="1084"/>
      <c r="AS409" s="1084"/>
      <c r="AT409" s="643" t="str">
        <f>IF(AK409="","",VLOOKUP(AK409,ﾃﾞｰﾀ一覧!$AH$4:$AR$66,3,FALSE))</f>
        <v/>
      </c>
      <c r="AU409" s="644" t="str">
        <f>IF(AK409="","",VLOOKUP(AK409,ﾃﾞｰﾀ一覧!$AH$4:$AR$66,5,FALSE))</f>
        <v/>
      </c>
      <c r="AV409" s="1084"/>
      <c r="AW409" s="1084"/>
      <c r="AX409" s="643" t="str">
        <f>IF(AK409="","",VLOOKUP(AK409,ﾃﾞｰﾀ一覧!$AH$4:$AR$66,6,FALSE))</f>
        <v/>
      </c>
      <c r="AY409" s="649" t="str">
        <f>IF(AK409="","",VLOOKUP(AK409,ﾃﾞｰﾀ一覧!$AH$4:$AR$66,8,FALSE))</f>
        <v/>
      </c>
      <c r="AZ409" s="1084"/>
      <c r="BA409" s="1084"/>
      <c r="BB409" s="388" t="str">
        <f>IF(AK409="","",VLOOKUP(AK409,ﾃﾞｰﾀ一覧!$AH$4:$AR$66,9,FALSE))</f>
        <v/>
      </c>
      <c r="BC409" s="1124"/>
      <c r="BD409" s="1125"/>
      <c r="BE409" s="1125"/>
      <c r="BF409" s="1124"/>
      <c r="BG409" s="1125"/>
      <c r="BH409" s="1125"/>
      <c r="BI409" s="1124"/>
      <c r="BJ409" s="1125"/>
      <c r="BK409" s="1150"/>
      <c r="BL409" s="1154"/>
      <c r="BM409" s="1155"/>
      <c r="BN409" s="1156"/>
      <c r="BO409" s="1109" t="str">
        <f>IF($AK409="","",IF($BF409="","",IF($BF409=ﾃﾞｰﾀ一覧!$U$37,"",IF($BF409=ﾃﾞｰﾀ一覧!$U$38,"",IF($AH409=ﾃﾞｰﾀ一覧!$U$25,VLOOKUP($AK409,ﾃﾞｰﾀ一覧!$AH$43:$AR$66,10,FALSE),VLOOKUP($AK409,ﾃﾞｰﾀ一覧!$AH$4:$AR$66,10,FALSE))))))</f>
        <v/>
      </c>
      <c r="BP409" s="1110"/>
      <c r="BQ409" s="1110"/>
      <c r="BR409" s="1111"/>
      <c r="BS409" s="1115">
        <f>IF($BL409="",0,VLOOKUP($BL409,ﾃﾞｰﾀ一覧!$AY$4:$BB$16,3,FALSE))</f>
        <v>0</v>
      </c>
      <c r="BT409" s="1115"/>
      <c r="BU409" s="1115"/>
      <c r="BV409" s="1112" t="str">
        <f>IF($BO409="","",IF($BF409=ﾃﾞｰﾀ一覧!$U$37,"",IF($BF409=ﾃﾞｰﾀ一覧!$U$38,"",IF($BO409=ﾃﾞｰﾀ一覧!$AT$27,ﾃﾞｰﾀ一覧!$AT$27,VLOOKUP($AK409,ﾃﾞｰﾀ一覧!$AH$4:$AR$66,11,FALSE)*IF($BO409=ﾃﾞｰﾀ一覧!$AT$17,($AR409+1)*($AV409+1),IF($BO409=ﾃﾞｰﾀ一覧!$AT$22,IF(COUNTIF($AD409,"*天端*"),ﾃﾞｰﾀ一覧!$AU$43/2,ﾃﾞｰﾀ一覧!$AU$43/3),IF($BO409=ﾃﾞｰﾀ一覧!$AT$20,$AR409*$AV409,IF($BO409=ﾃﾞｰﾀ一覧!$AT$21,$AV409,1))))))))</f>
        <v/>
      </c>
      <c r="BW409" s="1112"/>
      <c r="BX409" s="1112"/>
      <c r="BY409" s="1088" t="str">
        <f>IF($B409="","",IF($AH409="","",IF($CK409=ﾃﾞｰﾀ一覧!$U$53,ﾃﾞｰﾀ一覧!$U$61,IF($AH409=ﾃﾞｰﾀ一覧!$U$21,ﾃﾞｰﾀ一覧!$U$60,IF(OR($AH409=ﾃﾞｰﾀ一覧!$U$19,$AH409=ﾃﾞｰﾀ一覧!$U$20,$AH409=ﾃﾞｰﾀ一覧!$U$23,$AH409=ﾃﾞｰﾀ一覧!$U$22,$AH409=ﾃﾞｰﾀ一覧!$U$18,AH409=ﾃﾞｰﾀ一覧!$U$25),ﾃﾞｰﾀ一覧!$U$59,ﾃﾞｰﾀ一覧!$U$62)))))</f>
        <v/>
      </c>
      <c r="BZ409" s="1089"/>
      <c r="CA409" s="1113"/>
      <c r="CB409" s="1113"/>
      <c r="CC409" s="1113"/>
      <c r="CD409" s="1113"/>
      <c r="CE409" s="1113"/>
      <c r="CF409" s="1113"/>
      <c r="CG409" s="1113"/>
      <c r="CH409" s="1113"/>
      <c r="CI409" s="1114"/>
      <c r="CK409" s="240"/>
      <c r="CM409" s="378" t="str">
        <f t="shared" si="42"/>
        <v/>
      </c>
      <c r="CN409" s="379" t="str">
        <f t="shared" si="43"/>
        <v/>
      </c>
      <c r="CO409" s="379" t="str">
        <f t="shared" si="44"/>
        <v/>
      </c>
      <c r="CP409" s="380" t="str">
        <f t="shared" si="45"/>
        <v/>
      </c>
      <c r="CQ409" s="244"/>
      <c r="CR409" s="1100"/>
      <c r="CS409" s="1101"/>
      <c r="CT409" s="1102"/>
      <c r="CU409" s="1135"/>
      <c r="CV409" s="1136"/>
      <c r="CW409" s="1136"/>
      <c r="CX409" s="1137"/>
      <c r="CY409" s="1138"/>
      <c r="CZ409" s="1139"/>
      <c r="DA409" s="1140"/>
      <c r="DB409" s="1132"/>
      <c r="DC409" s="1133"/>
      <c r="DD409" s="1133"/>
      <c r="DE409" s="1133"/>
      <c r="DF409" s="1133"/>
      <c r="DG409" s="1134"/>
      <c r="DH409" s="580"/>
      <c r="DI409" s="1372"/>
      <c r="DJ409" s="1372"/>
      <c r="DK409" s="581"/>
      <c r="DL409" s="582"/>
      <c r="DM409" s="1372"/>
      <c r="DN409" s="1372"/>
      <c r="DO409" s="581"/>
      <c r="DP409" s="582"/>
      <c r="DQ409" s="1372"/>
      <c r="DR409" s="1372"/>
      <c r="DS409" s="583"/>
      <c r="DT409" s="1124"/>
      <c r="DU409" s="1125"/>
      <c r="DV409" s="1125"/>
      <c r="DW409" s="1124"/>
      <c r="DX409" s="1125"/>
      <c r="DY409" s="1150"/>
      <c r="DZ409" s="1362"/>
      <c r="EA409" s="1363"/>
      <c r="EB409" s="1362"/>
      <c r="EC409" s="1363"/>
      <c r="ED409" s="1362"/>
      <c r="EE409" s="1377"/>
      <c r="EF409" s="1378"/>
      <c r="EG409" s="1379"/>
      <c r="EH409" s="1379"/>
      <c r="EI409" s="1380"/>
      <c r="EJ409" s="1381"/>
      <c r="EK409" s="1381"/>
      <c r="EL409" s="1381"/>
      <c r="EM409" s="1382"/>
      <c r="EN409" s="1382"/>
      <c r="EO409" s="1382"/>
      <c r="EP409" s="1375"/>
      <c r="EQ409" s="1376"/>
      <c r="ER409" s="1113"/>
      <c r="ES409" s="1113"/>
      <c r="ET409" s="1113"/>
      <c r="EU409" s="1113"/>
      <c r="EV409" s="1113"/>
      <c r="EW409" s="1113"/>
      <c r="EX409" s="1113"/>
      <c r="EY409" s="1113"/>
      <c r="EZ409" s="1114"/>
    </row>
    <row r="410" spans="1:156" ht="30" customHeight="1" x14ac:dyDescent="0.2">
      <c r="A410" s="207">
        <f t="shared" si="46"/>
        <v>399</v>
      </c>
      <c r="B410" s="1103"/>
      <c r="C410" s="1104"/>
      <c r="D410" s="1278"/>
      <c r="E410" s="1279"/>
      <c r="F410" s="1094" t="str">
        <f t="shared" si="48"/>
        <v/>
      </c>
      <c r="G410" s="1095"/>
      <c r="H410" s="1095"/>
      <c r="I410" s="1095"/>
      <c r="J410" s="1095"/>
      <c r="K410" s="1095"/>
      <c r="L410" s="1095"/>
      <c r="M410" s="1095"/>
      <c r="N410" s="1095"/>
      <c r="O410" s="1095"/>
      <c r="P410" s="1095"/>
      <c r="Q410" s="1095"/>
      <c r="R410" s="1095"/>
      <c r="S410" s="1095"/>
      <c r="T410" s="1095"/>
      <c r="U410" s="1095"/>
      <c r="V410" s="1095"/>
      <c r="W410" s="1096"/>
      <c r="X410" s="1299">
        <f t="shared" si="47"/>
        <v>0</v>
      </c>
      <c r="Y410" s="1300"/>
      <c r="Z410" s="1301"/>
      <c r="AA410" s="1100"/>
      <c r="AB410" s="1101"/>
      <c r="AC410" s="1102"/>
      <c r="AD410" s="1135"/>
      <c r="AE410" s="1136"/>
      <c r="AF410" s="1136"/>
      <c r="AG410" s="1137"/>
      <c r="AH410" s="1138"/>
      <c r="AI410" s="1139"/>
      <c r="AJ410" s="1140"/>
      <c r="AK410" s="1132"/>
      <c r="AL410" s="1133"/>
      <c r="AM410" s="1133"/>
      <c r="AN410" s="1133"/>
      <c r="AO410" s="1133"/>
      <c r="AP410" s="1134"/>
      <c r="AQ410" s="642" t="str">
        <f>IF(AK410="","",VLOOKUP(AK410,ﾃﾞｰﾀ一覧!$AH$4:$AR$66,2,FALSE))</f>
        <v/>
      </c>
      <c r="AR410" s="1084"/>
      <c r="AS410" s="1084"/>
      <c r="AT410" s="643" t="str">
        <f>IF(AK410="","",VLOOKUP(AK410,ﾃﾞｰﾀ一覧!$AH$4:$AR$66,3,FALSE))</f>
        <v/>
      </c>
      <c r="AU410" s="644" t="str">
        <f>IF(AK410="","",VLOOKUP(AK410,ﾃﾞｰﾀ一覧!$AH$4:$AR$66,5,FALSE))</f>
        <v/>
      </c>
      <c r="AV410" s="1084"/>
      <c r="AW410" s="1084"/>
      <c r="AX410" s="643" t="str">
        <f>IF(AK410="","",VLOOKUP(AK410,ﾃﾞｰﾀ一覧!$AH$4:$AR$66,6,FALSE))</f>
        <v/>
      </c>
      <c r="AY410" s="649" t="str">
        <f>IF(AK410="","",VLOOKUP(AK410,ﾃﾞｰﾀ一覧!$AH$4:$AR$66,8,FALSE))</f>
        <v/>
      </c>
      <c r="AZ410" s="1084"/>
      <c r="BA410" s="1084"/>
      <c r="BB410" s="388" t="str">
        <f>IF(AK410="","",VLOOKUP(AK410,ﾃﾞｰﾀ一覧!$AH$4:$AR$66,9,FALSE))</f>
        <v/>
      </c>
      <c r="BC410" s="1124"/>
      <c r="BD410" s="1125"/>
      <c r="BE410" s="1125"/>
      <c r="BF410" s="1124"/>
      <c r="BG410" s="1125"/>
      <c r="BH410" s="1125"/>
      <c r="BI410" s="1124"/>
      <c r="BJ410" s="1125"/>
      <c r="BK410" s="1150"/>
      <c r="BL410" s="1154"/>
      <c r="BM410" s="1155"/>
      <c r="BN410" s="1156"/>
      <c r="BO410" s="1109" t="str">
        <f>IF($AK410="","",IF($BF410="","",IF($BF410=ﾃﾞｰﾀ一覧!$U$37,"",IF($BF410=ﾃﾞｰﾀ一覧!$U$38,"",IF($AH410=ﾃﾞｰﾀ一覧!$U$25,VLOOKUP($AK410,ﾃﾞｰﾀ一覧!$AH$43:$AR$66,10,FALSE),VLOOKUP($AK410,ﾃﾞｰﾀ一覧!$AH$4:$AR$66,10,FALSE))))))</f>
        <v/>
      </c>
      <c r="BP410" s="1110"/>
      <c r="BQ410" s="1110"/>
      <c r="BR410" s="1111"/>
      <c r="BS410" s="1115">
        <f>IF($BL410="",0,VLOOKUP($BL410,ﾃﾞｰﾀ一覧!$AY$4:$BB$16,3,FALSE))</f>
        <v>0</v>
      </c>
      <c r="BT410" s="1115"/>
      <c r="BU410" s="1115"/>
      <c r="BV410" s="1112" t="str">
        <f>IF($BO410="","",IF($BF410=ﾃﾞｰﾀ一覧!$U$37,"",IF($BF410=ﾃﾞｰﾀ一覧!$U$38,"",IF($BO410=ﾃﾞｰﾀ一覧!$AT$27,ﾃﾞｰﾀ一覧!$AT$27,VLOOKUP($AK410,ﾃﾞｰﾀ一覧!$AH$4:$AR$66,11,FALSE)*IF($BO410=ﾃﾞｰﾀ一覧!$AT$17,($AR410+1)*($AV410+1),IF($BO410=ﾃﾞｰﾀ一覧!$AT$22,IF(COUNTIF($AD410,"*天端*"),ﾃﾞｰﾀ一覧!$AU$43/2,ﾃﾞｰﾀ一覧!$AU$43/3),IF($BO410=ﾃﾞｰﾀ一覧!$AT$20,$AR410*$AV410,IF($BO410=ﾃﾞｰﾀ一覧!$AT$21,$AV410,1))))))))</f>
        <v/>
      </c>
      <c r="BW410" s="1112"/>
      <c r="BX410" s="1112"/>
      <c r="BY410" s="1088" t="str">
        <f>IF($B410="","",IF($AH410="","",IF($CK410=ﾃﾞｰﾀ一覧!$U$53,ﾃﾞｰﾀ一覧!$U$61,IF($AH410=ﾃﾞｰﾀ一覧!$U$21,ﾃﾞｰﾀ一覧!$U$60,IF(OR($AH410=ﾃﾞｰﾀ一覧!$U$19,$AH410=ﾃﾞｰﾀ一覧!$U$20,$AH410=ﾃﾞｰﾀ一覧!$U$23,$AH410=ﾃﾞｰﾀ一覧!$U$22,$AH410=ﾃﾞｰﾀ一覧!$U$18,AH410=ﾃﾞｰﾀ一覧!$U$25),ﾃﾞｰﾀ一覧!$U$59,ﾃﾞｰﾀ一覧!$U$62)))))</f>
        <v/>
      </c>
      <c r="BZ410" s="1089"/>
      <c r="CA410" s="1113"/>
      <c r="CB410" s="1113"/>
      <c r="CC410" s="1113"/>
      <c r="CD410" s="1113"/>
      <c r="CE410" s="1113"/>
      <c r="CF410" s="1113"/>
      <c r="CG410" s="1113"/>
      <c r="CH410" s="1113"/>
      <c r="CI410" s="1114"/>
      <c r="CK410" s="240"/>
      <c r="CM410" s="378" t="str">
        <f t="shared" si="42"/>
        <v/>
      </c>
      <c r="CN410" s="379" t="str">
        <f t="shared" si="43"/>
        <v/>
      </c>
      <c r="CO410" s="379" t="str">
        <f t="shared" si="44"/>
        <v/>
      </c>
      <c r="CP410" s="380" t="str">
        <f t="shared" si="45"/>
        <v/>
      </c>
      <c r="CQ410" s="244"/>
      <c r="CR410" s="1100"/>
      <c r="CS410" s="1101"/>
      <c r="CT410" s="1102"/>
      <c r="CU410" s="1135"/>
      <c r="CV410" s="1136"/>
      <c r="CW410" s="1136"/>
      <c r="CX410" s="1137"/>
      <c r="CY410" s="1138"/>
      <c r="CZ410" s="1139"/>
      <c r="DA410" s="1140"/>
      <c r="DB410" s="1132"/>
      <c r="DC410" s="1133"/>
      <c r="DD410" s="1133"/>
      <c r="DE410" s="1133"/>
      <c r="DF410" s="1133"/>
      <c r="DG410" s="1134"/>
      <c r="DH410" s="580"/>
      <c r="DI410" s="1372"/>
      <c r="DJ410" s="1372"/>
      <c r="DK410" s="581"/>
      <c r="DL410" s="582"/>
      <c r="DM410" s="1372"/>
      <c r="DN410" s="1372"/>
      <c r="DO410" s="581"/>
      <c r="DP410" s="582"/>
      <c r="DQ410" s="1372"/>
      <c r="DR410" s="1372"/>
      <c r="DS410" s="583"/>
      <c r="DT410" s="1124"/>
      <c r="DU410" s="1125"/>
      <c r="DV410" s="1125"/>
      <c r="DW410" s="1124"/>
      <c r="DX410" s="1125"/>
      <c r="DY410" s="1150"/>
      <c r="DZ410" s="1362"/>
      <c r="EA410" s="1363"/>
      <c r="EB410" s="1362"/>
      <c r="EC410" s="1363"/>
      <c r="ED410" s="1362"/>
      <c r="EE410" s="1377"/>
      <c r="EF410" s="1378"/>
      <c r="EG410" s="1379"/>
      <c r="EH410" s="1379"/>
      <c r="EI410" s="1380"/>
      <c r="EJ410" s="1381"/>
      <c r="EK410" s="1381"/>
      <c r="EL410" s="1381"/>
      <c r="EM410" s="1382"/>
      <c r="EN410" s="1382"/>
      <c r="EO410" s="1382"/>
      <c r="EP410" s="1375"/>
      <c r="EQ410" s="1376"/>
      <c r="ER410" s="1113"/>
      <c r="ES410" s="1113"/>
      <c r="ET410" s="1113"/>
      <c r="EU410" s="1113"/>
      <c r="EV410" s="1113"/>
      <c r="EW410" s="1113"/>
      <c r="EX410" s="1113"/>
      <c r="EY410" s="1113"/>
      <c r="EZ410" s="1114"/>
    </row>
    <row r="411" spans="1:156" ht="30" customHeight="1" x14ac:dyDescent="0.2">
      <c r="A411" s="207">
        <f t="shared" si="46"/>
        <v>400</v>
      </c>
      <c r="B411" s="1103"/>
      <c r="C411" s="1104"/>
      <c r="D411" s="1278"/>
      <c r="E411" s="1279"/>
      <c r="F411" s="1094" t="str">
        <f t="shared" si="48"/>
        <v/>
      </c>
      <c r="G411" s="1095"/>
      <c r="H411" s="1095"/>
      <c r="I411" s="1095"/>
      <c r="J411" s="1095"/>
      <c r="K411" s="1095"/>
      <c r="L411" s="1095"/>
      <c r="M411" s="1095"/>
      <c r="N411" s="1095"/>
      <c r="O411" s="1095"/>
      <c r="P411" s="1095"/>
      <c r="Q411" s="1095"/>
      <c r="R411" s="1095"/>
      <c r="S411" s="1095"/>
      <c r="T411" s="1095"/>
      <c r="U411" s="1095"/>
      <c r="V411" s="1095"/>
      <c r="W411" s="1096"/>
      <c r="X411" s="1299">
        <f t="shared" si="47"/>
        <v>0</v>
      </c>
      <c r="Y411" s="1300"/>
      <c r="Z411" s="1301"/>
      <c r="AA411" s="1100"/>
      <c r="AB411" s="1101"/>
      <c r="AC411" s="1102"/>
      <c r="AD411" s="1135"/>
      <c r="AE411" s="1136"/>
      <c r="AF411" s="1136"/>
      <c r="AG411" s="1137"/>
      <c r="AH411" s="1138"/>
      <c r="AI411" s="1139"/>
      <c r="AJ411" s="1140"/>
      <c r="AK411" s="1132"/>
      <c r="AL411" s="1133"/>
      <c r="AM411" s="1133"/>
      <c r="AN411" s="1133"/>
      <c r="AO411" s="1133"/>
      <c r="AP411" s="1134"/>
      <c r="AQ411" s="642" t="str">
        <f>IF(AK411="","",VLOOKUP(AK411,ﾃﾞｰﾀ一覧!$AH$4:$AR$66,2,FALSE))</f>
        <v/>
      </c>
      <c r="AR411" s="1084"/>
      <c r="AS411" s="1084"/>
      <c r="AT411" s="643" t="str">
        <f>IF(AK411="","",VLOOKUP(AK411,ﾃﾞｰﾀ一覧!$AH$4:$AR$66,3,FALSE))</f>
        <v/>
      </c>
      <c r="AU411" s="644" t="str">
        <f>IF(AK411="","",VLOOKUP(AK411,ﾃﾞｰﾀ一覧!$AH$4:$AR$66,5,FALSE))</f>
        <v/>
      </c>
      <c r="AV411" s="1084"/>
      <c r="AW411" s="1084"/>
      <c r="AX411" s="643" t="str">
        <f>IF(AK411="","",VLOOKUP(AK411,ﾃﾞｰﾀ一覧!$AH$4:$AR$66,6,FALSE))</f>
        <v/>
      </c>
      <c r="AY411" s="649" t="str">
        <f>IF(AK411="","",VLOOKUP(AK411,ﾃﾞｰﾀ一覧!$AH$4:$AR$66,8,FALSE))</f>
        <v/>
      </c>
      <c r="AZ411" s="1084"/>
      <c r="BA411" s="1084"/>
      <c r="BB411" s="388" t="str">
        <f>IF(AK411="","",VLOOKUP(AK411,ﾃﾞｰﾀ一覧!$AH$4:$AR$66,9,FALSE))</f>
        <v/>
      </c>
      <c r="BC411" s="1124"/>
      <c r="BD411" s="1125"/>
      <c r="BE411" s="1125"/>
      <c r="BF411" s="1124"/>
      <c r="BG411" s="1125"/>
      <c r="BH411" s="1125"/>
      <c r="BI411" s="1124"/>
      <c r="BJ411" s="1125"/>
      <c r="BK411" s="1150"/>
      <c r="BL411" s="1154"/>
      <c r="BM411" s="1155"/>
      <c r="BN411" s="1156"/>
      <c r="BO411" s="1109" t="str">
        <f>IF($AK411="","",IF($BF411="","",IF($BF411=ﾃﾞｰﾀ一覧!$U$37,"",IF($BF411=ﾃﾞｰﾀ一覧!$U$38,"",IF($AH411=ﾃﾞｰﾀ一覧!$U$25,VLOOKUP($AK411,ﾃﾞｰﾀ一覧!$AH$43:$AR$66,10,FALSE),VLOOKUP($AK411,ﾃﾞｰﾀ一覧!$AH$4:$AR$66,10,FALSE))))))</f>
        <v/>
      </c>
      <c r="BP411" s="1110"/>
      <c r="BQ411" s="1110"/>
      <c r="BR411" s="1111"/>
      <c r="BS411" s="1115">
        <f>IF($BL411="",0,VLOOKUP($BL411,ﾃﾞｰﾀ一覧!$AY$4:$BB$16,3,FALSE))</f>
        <v>0</v>
      </c>
      <c r="BT411" s="1115"/>
      <c r="BU411" s="1115"/>
      <c r="BV411" s="1112" t="str">
        <f>IF($BO411="","",IF($BF411=ﾃﾞｰﾀ一覧!$U$37,"",IF($BF411=ﾃﾞｰﾀ一覧!$U$38,"",IF($BO411=ﾃﾞｰﾀ一覧!$AT$27,ﾃﾞｰﾀ一覧!$AT$27,VLOOKUP($AK411,ﾃﾞｰﾀ一覧!$AH$4:$AR$66,11,FALSE)*IF($BO411=ﾃﾞｰﾀ一覧!$AT$17,($AR411+1)*($AV411+1),IF($BO411=ﾃﾞｰﾀ一覧!$AT$22,IF(COUNTIF($AD411,"*天端*"),ﾃﾞｰﾀ一覧!$AU$43/2,ﾃﾞｰﾀ一覧!$AU$43/3),IF($BO411=ﾃﾞｰﾀ一覧!$AT$20,$AR411*$AV411,IF($BO411=ﾃﾞｰﾀ一覧!$AT$21,$AV411,1))))))))</f>
        <v/>
      </c>
      <c r="BW411" s="1112"/>
      <c r="BX411" s="1112"/>
      <c r="BY411" s="1088" t="str">
        <f>IF($B411="","",IF($AH411="","",IF($CK411=ﾃﾞｰﾀ一覧!$U$53,ﾃﾞｰﾀ一覧!$U$61,IF($AH411=ﾃﾞｰﾀ一覧!$U$21,ﾃﾞｰﾀ一覧!$U$60,IF(OR($AH411=ﾃﾞｰﾀ一覧!$U$19,$AH411=ﾃﾞｰﾀ一覧!$U$20,$AH411=ﾃﾞｰﾀ一覧!$U$23,$AH411=ﾃﾞｰﾀ一覧!$U$22,$AH411=ﾃﾞｰﾀ一覧!$U$18,AH411=ﾃﾞｰﾀ一覧!$U$25),ﾃﾞｰﾀ一覧!$U$59,ﾃﾞｰﾀ一覧!$U$62)))))</f>
        <v/>
      </c>
      <c r="BZ411" s="1089"/>
      <c r="CA411" s="1113"/>
      <c r="CB411" s="1113"/>
      <c r="CC411" s="1113"/>
      <c r="CD411" s="1113"/>
      <c r="CE411" s="1113"/>
      <c r="CF411" s="1113"/>
      <c r="CG411" s="1113"/>
      <c r="CH411" s="1113"/>
      <c r="CI411" s="1114"/>
      <c r="CK411" s="240"/>
      <c r="CM411" s="378" t="str">
        <f t="shared" si="42"/>
        <v/>
      </c>
      <c r="CN411" s="379" t="str">
        <f t="shared" si="43"/>
        <v/>
      </c>
      <c r="CO411" s="379" t="str">
        <f t="shared" si="44"/>
        <v/>
      </c>
      <c r="CP411" s="380" t="str">
        <f t="shared" si="45"/>
        <v/>
      </c>
      <c r="CQ411" s="244"/>
      <c r="CR411" s="1100"/>
      <c r="CS411" s="1101"/>
      <c r="CT411" s="1102"/>
      <c r="CU411" s="1135"/>
      <c r="CV411" s="1136"/>
      <c r="CW411" s="1136"/>
      <c r="CX411" s="1137"/>
      <c r="CY411" s="1138"/>
      <c r="CZ411" s="1139"/>
      <c r="DA411" s="1140"/>
      <c r="DB411" s="1132"/>
      <c r="DC411" s="1133"/>
      <c r="DD411" s="1133"/>
      <c r="DE411" s="1133"/>
      <c r="DF411" s="1133"/>
      <c r="DG411" s="1134"/>
      <c r="DH411" s="580"/>
      <c r="DI411" s="1372"/>
      <c r="DJ411" s="1372"/>
      <c r="DK411" s="581"/>
      <c r="DL411" s="582"/>
      <c r="DM411" s="1372"/>
      <c r="DN411" s="1372"/>
      <c r="DO411" s="581"/>
      <c r="DP411" s="582"/>
      <c r="DQ411" s="1372"/>
      <c r="DR411" s="1372"/>
      <c r="DS411" s="583"/>
      <c r="DT411" s="1124"/>
      <c r="DU411" s="1125"/>
      <c r="DV411" s="1125"/>
      <c r="DW411" s="1124"/>
      <c r="DX411" s="1125"/>
      <c r="DY411" s="1150"/>
      <c r="DZ411" s="1362"/>
      <c r="EA411" s="1363"/>
      <c r="EB411" s="1362"/>
      <c r="EC411" s="1363"/>
      <c r="ED411" s="1362"/>
      <c r="EE411" s="1377"/>
      <c r="EF411" s="1378"/>
      <c r="EG411" s="1379"/>
      <c r="EH411" s="1379"/>
      <c r="EI411" s="1380"/>
      <c r="EJ411" s="1381"/>
      <c r="EK411" s="1381"/>
      <c r="EL411" s="1381"/>
      <c r="EM411" s="1382"/>
      <c r="EN411" s="1382"/>
      <c r="EO411" s="1382"/>
      <c r="EP411" s="1375"/>
      <c r="EQ411" s="1376"/>
      <c r="ER411" s="1113"/>
      <c r="ES411" s="1113"/>
      <c r="ET411" s="1113"/>
      <c r="EU411" s="1113"/>
      <c r="EV411" s="1113"/>
      <c r="EW411" s="1113"/>
      <c r="EX411" s="1113"/>
      <c r="EY411" s="1113"/>
      <c r="EZ411" s="1114"/>
    </row>
    <row r="412" spans="1:156" ht="30" customHeight="1" x14ac:dyDescent="0.2">
      <c r="A412" s="207">
        <f t="shared" si="46"/>
        <v>401</v>
      </c>
      <c r="B412" s="1103"/>
      <c r="C412" s="1104"/>
      <c r="D412" s="1278"/>
      <c r="E412" s="1279"/>
      <c r="F412" s="1094" t="str">
        <f t="shared" si="48"/>
        <v/>
      </c>
      <c r="G412" s="1095"/>
      <c r="H412" s="1095"/>
      <c r="I412" s="1095"/>
      <c r="J412" s="1095"/>
      <c r="K412" s="1095"/>
      <c r="L412" s="1095"/>
      <c r="M412" s="1095"/>
      <c r="N412" s="1095"/>
      <c r="O412" s="1095"/>
      <c r="P412" s="1095"/>
      <c r="Q412" s="1095"/>
      <c r="R412" s="1095"/>
      <c r="S412" s="1095"/>
      <c r="T412" s="1095"/>
      <c r="U412" s="1095"/>
      <c r="V412" s="1095"/>
      <c r="W412" s="1096"/>
      <c r="X412" s="1299">
        <f t="shared" si="47"/>
        <v>0</v>
      </c>
      <c r="Y412" s="1300"/>
      <c r="Z412" s="1301"/>
      <c r="AA412" s="1100"/>
      <c r="AB412" s="1101"/>
      <c r="AC412" s="1102"/>
      <c r="AD412" s="1135"/>
      <c r="AE412" s="1136"/>
      <c r="AF412" s="1136"/>
      <c r="AG412" s="1137"/>
      <c r="AH412" s="1138"/>
      <c r="AI412" s="1139"/>
      <c r="AJ412" s="1140"/>
      <c r="AK412" s="1132"/>
      <c r="AL412" s="1133"/>
      <c r="AM412" s="1133"/>
      <c r="AN412" s="1133"/>
      <c r="AO412" s="1133"/>
      <c r="AP412" s="1134"/>
      <c r="AQ412" s="642" t="str">
        <f>IF(AK412="","",VLOOKUP(AK412,ﾃﾞｰﾀ一覧!$AH$4:$AR$66,2,FALSE))</f>
        <v/>
      </c>
      <c r="AR412" s="1084"/>
      <c r="AS412" s="1084"/>
      <c r="AT412" s="643" t="str">
        <f>IF(AK412="","",VLOOKUP(AK412,ﾃﾞｰﾀ一覧!$AH$4:$AR$66,3,FALSE))</f>
        <v/>
      </c>
      <c r="AU412" s="644" t="str">
        <f>IF(AK412="","",VLOOKUP(AK412,ﾃﾞｰﾀ一覧!$AH$4:$AR$66,5,FALSE))</f>
        <v/>
      </c>
      <c r="AV412" s="1084"/>
      <c r="AW412" s="1084"/>
      <c r="AX412" s="643" t="str">
        <f>IF(AK412="","",VLOOKUP(AK412,ﾃﾞｰﾀ一覧!$AH$4:$AR$66,6,FALSE))</f>
        <v/>
      </c>
      <c r="AY412" s="649" t="str">
        <f>IF(AK412="","",VLOOKUP(AK412,ﾃﾞｰﾀ一覧!$AH$4:$AR$66,8,FALSE))</f>
        <v/>
      </c>
      <c r="AZ412" s="1084"/>
      <c r="BA412" s="1084"/>
      <c r="BB412" s="388" t="str">
        <f>IF(AK412="","",VLOOKUP(AK412,ﾃﾞｰﾀ一覧!$AH$4:$AR$66,9,FALSE))</f>
        <v/>
      </c>
      <c r="BC412" s="1124"/>
      <c r="BD412" s="1125"/>
      <c r="BE412" s="1125"/>
      <c r="BF412" s="1124"/>
      <c r="BG412" s="1125"/>
      <c r="BH412" s="1125"/>
      <c r="BI412" s="1124"/>
      <c r="BJ412" s="1125"/>
      <c r="BK412" s="1150"/>
      <c r="BL412" s="1154"/>
      <c r="BM412" s="1155"/>
      <c r="BN412" s="1156"/>
      <c r="BO412" s="1109" t="str">
        <f>IF($AK412="","",IF($BF412="","",IF($BF412=ﾃﾞｰﾀ一覧!$U$37,"",IF($BF412=ﾃﾞｰﾀ一覧!$U$38,"",IF($AH412=ﾃﾞｰﾀ一覧!$U$25,VLOOKUP($AK412,ﾃﾞｰﾀ一覧!$AH$43:$AR$66,10,FALSE),VLOOKUP($AK412,ﾃﾞｰﾀ一覧!$AH$4:$AR$66,10,FALSE))))))</f>
        <v/>
      </c>
      <c r="BP412" s="1110"/>
      <c r="BQ412" s="1110"/>
      <c r="BR412" s="1111"/>
      <c r="BS412" s="1115">
        <f>IF($BL412="",0,VLOOKUP($BL412,ﾃﾞｰﾀ一覧!$AY$4:$BB$16,3,FALSE))</f>
        <v>0</v>
      </c>
      <c r="BT412" s="1115"/>
      <c r="BU412" s="1115"/>
      <c r="BV412" s="1112" t="str">
        <f>IF($BO412="","",IF($BF412=ﾃﾞｰﾀ一覧!$U$37,"",IF($BF412=ﾃﾞｰﾀ一覧!$U$38,"",IF($BO412=ﾃﾞｰﾀ一覧!$AT$27,ﾃﾞｰﾀ一覧!$AT$27,VLOOKUP($AK412,ﾃﾞｰﾀ一覧!$AH$4:$AR$66,11,FALSE)*IF($BO412=ﾃﾞｰﾀ一覧!$AT$17,($AR412+1)*($AV412+1),IF($BO412=ﾃﾞｰﾀ一覧!$AT$22,IF(COUNTIF($AD412,"*天端*"),ﾃﾞｰﾀ一覧!$AU$43/2,ﾃﾞｰﾀ一覧!$AU$43/3),IF($BO412=ﾃﾞｰﾀ一覧!$AT$20,$AR412*$AV412,IF($BO412=ﾃﾞｰﾀ一覧!$AT$21,$AV412,1))))))))</f>
        <v/>
      </c>
      <c r="BW412" s="1112"/>
      <c r="BX412" s="1112"/>
      <c r="BY412" s="1088" t="str">
        <f>IF($B412="","",IF($AH412="","",IF($CK412=ﾃﾞｰﾀ一覧!$U$53,ﾃﾞｰﾀ一覧!$U$61,IF($AH412=ﾃﾞｰﾀ一覧!$U$21,ﾃﾞｰﾀ一覧!$U$60,IF(OR($AH412=ﾃﾞｰﾀ一覧!$U$19,$AH412=ﾃﾞｰﾀ一覧!$U$20,$AH412=ﾃﾞｰﾀ一覧!$U$23,$AH412=ﾃﾞｰﾀ一覧!$U$22,$AH412=ﾃﾞｰﾀ一覧!$U$18,AH412=ﾃﾞｰﾀ一覧!$U$25),ﾃﾞｰﾀ一覧!$U$59,ﾃﾞｰﾀ一覧!$U$62)))))</f>
        <v/>
      </c>
      <c r="BZ412" s="1089"/>
      <c r="CA412" s="1113"/>
      <c r="CB412" s="1113"/>
      <c r="CC412" s="1113"/>
      <c r="CD412" s="1113"/>
      <c r="CE412" s="1113"/>
      <c r="CF412" s="1113"/>
      <c r="CG412" s="1113"/>
      <c r="CH412" s="1113"/>
      <c r="CI412" s="1114"/>
      <c r="CK412" s="240"/>
      <c r="CM412" s="378" t="str">
        <f t="shared" si="42"/>
        <v/>
      </c>
      <c r="CN412" s="379" t="str">
        <f t="shared" si="43"/>
        <v/>
      </c>
      <c r="CO412" s="379" t="str">
        <f t="shared" si="44"/>
        <v/>
      </c>
      <c r="CP412" s="380" t="str">
        <f t="shared" si="45"/>
        <v/>
      </c>
      <c r="CQ412" s="244"/>
      <c r="CR412" s="1100"/>
      <c r="CS412" s="1101"/>
      <c r="CT412" s="1102"/>
      <c r="CU412" s="1135"/>
      <c r="CV412" s="1136"/>
      <c r="CW412" s="1136"/>
      <c r="CX412" s="1137"/>
      <c r="CY412" s="1138"/>
      <c r="CZ412" s="1139"/>
      <c r="DA412" s="1140"/>
      <c r="DB412" s="1132"/>
      <c r="DC412" s="1133"/>
      <c r="DD412" s="1133"/>
      <c r="DE412" s="1133"/>
      <c r="DF412" s="1133"/>
      <c r="DG412" s="1134"/>
      <c r="DH412" s="580"/>
      <c r="DI412" s="1372"/>
      <c r="DJ412" s="1372"/>
      <c r="DK412" s="581"/>
      <c r="DL412" s="582"/>
      <c r="DM412" s="1372"/>
      <c r="DN412" s="1372"/>
      <c r="DO412" s="581"/>
      <c r="DP412" s="582"/>
      <c r="DQ412" s="1372"/>
      <c r="DR412" s="1372"/>
      <c r="DS412" s="583"/>
      <c r="DT412" s="1124"/>
      <c r="DU412" s="1125"/>
      <c r="DV412" s="1125"/>
      <c r="DW412" s="1124"/>
      <c r="DX412" s="1125"/>
      <c r="DY412" s="1150"/>
      <c r="DZ412" s="1362"/>
      <c r="EA412" s="1363"/>
      <c r="EB412" s="1362"/>
      <c r="EC412" s="1363"/>
      <c r="ED412" s="1362"/>
      <c r="EE412" s="1377"/>
      <c r="EF412" s="1378"/>
      <c r="EG412" s="1379"/>
      <c r="EH412" s="1379"/>
      <c r="EI412" s="1380"/>
      <c r="EJ412" s="1381"/>
      <c r="EK412" s="1381"/>
      <c r="EL412" s="1381"/>
      <c r="EM412" s="1382"/>
      <c r="EN412" s="1382"/>
      <c r="EO412" s="1382"/>
      <c r="EP412" s="1375"/>
      <c r="EQ412" s="1376"/>
      <c r="ER412" s="1113"/>
      <c r="ES412" s="1113"/>
      <c r="ET412" s="1113"/>
      <c r="EU412" s="1113"/>
      <c r="EV412" s="1113"/>
      <c r="EW412" s="1113"/>
      <c r="EX412" s="1113"/>
      <c r="EY412" s="1113"/>
      <c r="EZ412" s="1114"/>
    </row>
    <row r="413" spans="1:156" ht="30" customHeight="1" x14ac:dyDescent="0.2">
      <c r="A413" s="207">
        <f t="shared" si="46"/>
        <v>402</v>
      </c>
      <c r="B413" s="1103"/>
      <c r="C413" s="1104"/>
      <c r="D413" s="1278"/>
      <c r="E413" s="1279"/>
      <c r="F413" s="1094" t="str">
        <f t="shared" si="48"/>
        <v/>
      </c>
      <c r="G413" s="1095"/>
      <c r="H413" s="1095"/>
      <c r="I413" s="1095"/>
      <c r="J413" s="1095"/>
      <c r="K413" s="1095"/>
      <c r="L413" s="1095"/>
      <c r="M413" s="1095"/>
      <c r="N413" s="1095"/>
      <c r="O413" s="1095"/>
      <c r="P413" s="1095"/>
      <c r="Q413" s="1095"/>
      <c r="R413" s="1095"/>
      <c r="S413" s="1095"/>
      <c r="T413" s="1095"/>
      <c r="U413" s="1095"/>
      <c r="V413" s="1095"/>
      <c r="W413" s="1096"/>
      <c r="X413" s="1299">
        <f t="shared" si="47"/>
        <v>0</v>
      </c>
      <c r="Y413" s="1300"/>
      <c r="Z413" s="1301"/>
      <c r="AA413" s="1100"/>
      <c r="AB413" s="1101"/>
      <c r="AC413" s="1102"/>
      <c r="AD413" s="1135"/>
      <c r="AE413" s="1136"/>
      <c r="AF413" s="1136"/>
      <c r="AG413" s="1137"/>
      <c r="AH413" s="1138"/>
      <c r="AI413" s="1139"/>
      <c r="AJ413" s="1140"/>
      <c r="AK413" s="1132"/>
      <c r="AL413" s="1133"/>
      <c r="AM413" s="1133"/>
      <c r="AN413" s="1133"/>
      <c r="AO413" s="1133"/>
      <c r="AP413" s="1134"/>
      <c r="AQ413" s="642" t="str">
        <f>IF(AK413="","",VLOOKUP(AK413,ﾃﾞｰﾀ一覧!$AH$4:$AR$66,2,FALSE))</f>
        <v/>
      </c>
      <c r="AR413" s="1084"/>
      <c r="AS413" s="1084"/>
      <c r="AT413" s="643" t="str">
        <f>IF(AK413="","",VLOOKUP(AK413,ﾃﾞｰﾀ一覧!$AH$4:$AR$66,3,FALSE))</f>
        <v/>
      </c>
      <c r="AU413" s="644" t="str">
        <f>IF(AK413="","",VLOOKUP(AK413,ﾃﾞｰﾀ一覧!$AH$4:$AR$66,5,FALSE))</f>
        <v/>
      </c>
      <c r="AV413" s="1084"/>
      <c r="AW413" s="1084"/>
      <c r="AX413" s="643" t="str">
        <f>IF(AK413="","",VLOOKUP(AK413,ﾃﾞｰﾀ一覧!$AH$4:$AR$66,6,FALSE))</f>
        <v/>
      </c>
      <c r="AY413" s="649" t="str">
        <f>IF(AK413="","",VLOOKUP(AK413,ﾃﾞｰﾀ一覧!$AH$4:$AR$66,8,FALSE))</f>
        <v/>
      </c>
      <c r="AZ413" s="1084"/>
      <c r="BA413" s="1084"/>
      <c r="BB413" s="388" t="str">
        <f>IF(AK413="","",VLOOKUP(AK413,ﾃﾞｰﾀ一覧!$AH$4:$AR$66,9,FALSE))</f>
        <v/>
      </c>
      <c r="BC413" s="1124"/>
      <c r="BD413" s="1125"/>
      <c r="BE413" s="1125"/>
      <c r="BF413" s="1124"/>
      <c r="BG413" s="1125"/>
      <c r="BH413" s="1125"/>
      <c r="BI413" s="1124"/>
      <c r="BJ413" s="1125"/>
      <c r="BK413" s="1150"/>
      <c r="BL413" s="1154"/>
      <c r="BM413" s="1155"/>
      <c r="BN413" s="1156"/>
      <c r="BO413" s="1109" t="str">
        <f>IF($AK413="","",IF($BF413="","",IF($BF413=ﾃﾞｰﾀ一覧!$U$37,"",IF($BF413=ﾃﾞｰﾀ一覧!$U$38,"",IF($AH413=ﾃﾞｰﾀ一覧!$U$25,VLOOKUP($AK413,ﾃﾞｰﾀ一覧!$AH$43:$AR$66,10,FALSE),VLOOKUP($AK413,ﾃﾞｰﾀ一覧!$AH$4:$AR$66,10,FALSE))))))</f>
        <v/>
      </c>
      <c r="BP413" s="1110"/>
      <c r="BQ413" s="1110"/>
      <c r="BR413" s="1111"/>
      <c r="BS413" s="1115">
        <f>IF($BL413="",0,VLOOKUP($BL413,ﾃﾞｰﾀ一覧!$AY$4:$BB$16,3,FALSE))</f>
        <v>0</v>
      </c>
      <c r="BT413" s="1115"/>
      <c r="BU413" s="1115"/>
      <c r="BV413" s="1112" t="str">
        <f>IF($BO413="","",IF($BF413=ﾃﾞｰﾀ一覧!$U$37,"",IF($BF413=ﾃﾞｰﾀ一覧!$U$38,"",IF($BO413=ﾃﾞｰﾀ一覧!$AT$27,ﾃﾞｰﾀ一覧!$AT$27,VLOOKUP($AK413,ﾃﾞｰﾀ一覧!$AH$4:$AR$66,11,FALSE)*IF($BO413=ﾃﾞｰﾀ一覧!$AT$17,($AR413+1)*($AV413+1),IF($BO413=ﾃﾞｰﾀ一覧!$AT$22,IF(COUNTIF($AD413,"*天端*"),ﾃﾞｰﾀ一覧!$AU$43/2,ﾃﾞｰﾀ一覧!$AU$43/3),IF($BO413=ﾃﾞｰﾀ一覧!$AT$20,$AR413*$AV413,IF($BO413=ﾃﾞｰﾀ一覧!$AT$21,$AV413,1))))))))</f>
        <v/>
      </c>
      <c r="BW413" s="1112"/>
      <c r="BX413" s="1112"/>
      <c r="BY413" s="1088" t="str">
        <f>IF($B413="","",IF($AH413="","",IF($CK413=ﾃﾞｰﾀ一覧!$U$53,ﾃﾞｰﾀ一覧!$U$61,IF($AH413=ﾃﾞｰﾀ一覧!$U$21,ﾃﾞｰﾀ一覧!$U$60,IF(OR($AH413=ﾃﾞｰﾀ一覧!$U$19,$AH413=ﾃﾞｰﾀ一覧!$U$20,$AH413=ﾃﾞｰﾀ一覧!$U$23,$AH413=ﾃﾞｰﾀ一覧!$U$22,$AH413=ﾃﾞｰﾀ一覧!$U$18,AH413=ﾃﾞｰﾀ一覧!$U$25),ﾃﾞｰﾀ一覧!$U$59,ﾃﾞｰﾀ一覧!$U$62)))))</f>
        <v/>
      </c>
      <c r="BZ413" s="1089"/>
      <c r="CA413" s="1113"/>
      <c r="CB413" s="1113"/>
      <c r="CC413" s="1113"/>
      <c r="CD413" s="1113"/>
      <c r="CE413" s="1113"/>
      <c r="CF413" s="1113"/>
      <c r="CG413" s="1113"/>
      <c r="CH413" s="1113"/>
      <c r="CI413" s="1114"/>
      <c r="CK413" s="240"/>
      <c r="CM413" s="378" t="str">
        <f t="shared" si="42"/>
        <v/>
      </c>
      <c r="CN413" s="379" t="str">
        <f t="shared" si="43"/>
        <v/>
      </c>
      <c r="CO413" s="379" t="str">
        <f t="shared" si="44"/>
        <v/>
      </c>
      <c r="CP413" s="380" t="str">
        <f t="shared" si="45"/>
        <v/>
      </c>
      <c r="CQ413" s="244"/>
      <c r="CR413" s="1100"/>
      <c r="CS413" s="1101"/>
      <c r="CT413" s="1102"/>
      <c r="CU413" s="1135"/>
      <c r="CV413" s="1136"/>
      <c r="CW413" s="1136"/>
      <c r="CX413" s="1137"/>
      <c r="CY413" s="1138"/>
      <c r="CZ413" s="1139"/>
      <c r="DA413" s="1140"/>
      <c r="DB413" s="1132"/>
      <c r="DC413" s="1133"/>
      <c r="DD413" s="1133"/>
      <c r="DE413" s="1133"/>
      <c r="DF413" s="1133"/>
      <c r="DG413" s="1134"/>
      <c r="DH413" s="580"/>
      <c r="DI413" s="1372"/>
      <c r="DJ413" s="1372"/>
      <c r="DK413" s="581"/>
      <c r="DL413" s="582"/>
      <c r="DM413" s="1372"/>
      <c r="DN413" s="1372"/>
      <c r="DO413" s="581"/>
      <c r="DP413" s="582"/>
      <c r="DQ413" s="1372"/>
      <c r="DR413" s="1372"/>
      <c r="DS413" s="583"/>
      <c r="DT413" s="1124"/>
      <c r="DU413" s="1125"/>
      <c r="DV413" s="1125"/>
      <c r="DW413" s="1124"/>
      <c r="DX413" s="1125"/>
      <c r="DY413" s="1150"/>
      <c r="DZ413" s="1362"/>
      <c r="EA413" s="1363"/>
      <c r="EB413" s="1362"/>
      <c r="EC413" s="1363"/>
      <c r="ED413" s="1362"/>
      <c r="EE413" s="1377"/>
      <c r="EF413" s="1378"/>
      <c r="EG413" s="1379"/>
      <c r="EH413" s="1379"/>
      <c r="EI413" s="1380"/>
      <c r="EJ413" s="1381"/>
      <c r="EK413" s="1381"/>
      <c r="EL413" s="1381"/>
      <c r="EM413" s="1382"/>
      <c r="EN413" s="1382"/>
      <c r="EO413" s="1382"/>
      <c r="EP413" s="1375"/>
      <c r="EQ413" s="1376"/>
      <c r="ER413" s="1113"/>
      <c r="ES413" s="1113"/>
      <c r="ET413" s="1113"/>
      <c r="EU413" s="1113"/>
      <c r="EV413" s="1113"/>
      <c r="EW413" s="1113"/>
      <c r="EX413" s="1113"/>
      <c r="EY413" s="1113"/>
      <c r="EZ413" s="1114"/>
    </row>
    <row r="414" spans="1:156" ht="30" customHeight="1" x14ac:dyDescent="0.2">
      <c r="A414" s="207">
        <f t="shared" si="46"/>
        <v>403</v>
      </c>
      <c r="B414" s="1103"/>
      <c r="C414" s="1104"/>
      <c r="D414" s="1278"/>
      <c r="E414" s="1279"/>
      <c r="F414" s="1094" t="str">
        <f t="shared" si="48"/>
        <v/>
      </c>
      <c r="G414" s="1095"/>
      <c r="H414" s="1095"/>
      <c r="I414" s="1095"/>
      <c r="J414" s="1095"/>
      <c r="K414" s="1095"/>
      <c r="L414" s="1095"/>
      <c r="M414" s="1095"/>
      <c r="N414" s="1095"/>
      <c r="O414" s="1095"/>
      <c r="P414" s="1095"/>
      <c r="Q414" s="1095"/>
      <c r="R414" s="1095"/>
      <c r="S414" s="1095"/>
      <c r="T414" s="1095"/>
      <c r="U414" s="1095"/>
      <c r="V414" s="1095"/>
      <c r="W414" s="1096"/>
      <c r="X414" s="1299">
        <f t="shared" si="47"/>
        <v>0</v>
      </c>
      <c r="Y414" s="1300"/>
      <c r="Z414" s="1301"/>
      <c r="AA414" s="1100"/>
      <c r="AB414" s="1101"/>
      <c r="AC414" s="1102"/>
      <c r="AD414" s="1135"/>
      <c r="AE414" s="1136"/>
      <c r="AF414" s="1136"/>
      <c r="AG414" s="1137"/>
      <c r="AH414" s="1138"/>
      <c r="AI414" s="1139"/>
      <c r="AJ414" s="1140"/>
      <c r="AK414" s="1132"/>
      <c r="AL414" s="1133"/>
      <c r="AM414" s="1133"/>
      <c r="AN414" s="1133"/>
      <c r="AO414" s="1133"/>
      <c r="AP414" s="1134"/>
      <c r="AQ414" s="642" t="str">
        <f>IF(AK414="","",VLOOKUP(AK414,ﾃﾞｰﾀ一覧!$AH$4:$AR$66,2,FALSE))</f>
        <v/>
      </c>
      <c r="AR414" s="1084"/>
      <c r="AS414" s="1084"/>
      <c r="AT414" s="643" t="str">
        <f>IF(AK414="","",VLOOKUP(AK414,ﾃﾞｰﾀ一覧!$AH$4:$AR$66,3,FALSE))</f>
        <v/>
      </c>
      <c r="AU414" s="644" t="str">
        <f>IF(AK414="","",VLOOKUP(AK414,ﾃﾞｰﾀ一覧!$AH$4:$AR$66,5,FALSE))</f>
        <v/>
      </c>
      <c r="AV414" s="1084"/>
      <c r="AW414" s="1084"/>
      <c r="AX414" s="643" t="str">
        <f>IF(AK414="","",VLOOKUP(AK414,ﾃﾞｰﾀ一覧!$AH$4:$AR$66,6,FALSE))</f>
        <v/>
      </c>
      <c r="AY414" s="649" t="str">
        <f>IF(AK414="","",VLOOKUP(AK414,ﾃﾞｰﾀ一覧!$AH$4:$AR$66,8,FALSE))</f>
        <v/>
      </c>
      <c r="AZ414" s="1084"/>
      <c r="BA414" s="1084"/>
      <c r="BB414" s="388" t="str">
        <f>IF(AK414="","",VLOOKUP(AK414,ﾃﾞｰﾀ一覧!$AH$4:$AR$66,9,FALSE))</f>
        <v/>
      </c>
      <c r="BC414" s="1124"/>
      <c r="BD414" s="1125"/>
      <c r="BE414" s="1125"/>
      <c r="BF414" s="1124"/>
      <c r="BG414" s="1125"/>
      <c r="BH414" s="1125"/>
      <c r="BI414" s="1124"/>
      <c r="BJ414" s="1125"/>
      <c r="BK414" s="1150"/>
      <c r="BL414" s="1154"/>
      <c r="BM414" s="1155"/>
      <c r="BN414" s="1156"/>
      <c r="BO414" s="1109" t="str">
        <f>IF($AK414="","",IF($BF414="","",IF($BF414=ﾃﾞｰﾀ一覧!$U$37,"",IF($BF414=ﾃﾞｰﾀ一覧!$U$38,"",IF($AH414=ﾃﾞｰﾀ一覧!$U$25,VLOOKUP($AK414,ﾃﾞｰﾀ一覧!$AH$43:$AR$66,10,FALSE),VLOOKUP($AK414,ﾃﾞｰﾀ一覧!$AH$4:$AR$66,10,FALSE))))))</f>
        <v/>
      </c>
      <c r="BP414" s="1110"/>
      <c r="BQ414" s="1110"/>
      <c r="BR414" s="1111"/>
      <c r="BS414" s="1115">
        <f>IF($BL414="",0,VLOOKUP($BL414,ﾃﾞｰﾀ一覧!$AY$4:$BB$16,3,FALSE))</f>
        <v>0</v>
      </c>
      <c r="BT414" s="1115"/>
      <c r="BU414" s="1115"/>
      <c r="BV414" s="1112" t="str">
        <f>IF($BO414="","",IF($BF414=ﾃﾞｰﾀ一覧!$U$37,"",IF($BF414=ﾃﾞｰﾀ一覧!$U$38,"",IF($BO414=ﾃﾞｰﾀ一覧!$AT$27,ﾃﾞｰﾀ一覧!$AT$27,VLOOKUP($AK414,ﾃﾞｰﾀ一覧!$AH$4:$AR$66,11,FALSE)*IF($BO414=ﾃﾞｰﾀ一覧!$AT$17,($AR414+1)*($AV414+1),IF($BO414=ﾃﾞｰﾀ一覧!$AT$22,IF(COUNTIF($AD414,"*天端*"),ﾃﾞｰﾀ一覧!$AU$43/2,ﾃﾞｰﾀ一覧!$AU$43/3),IF($BO414=ﾃﾞｰﾀ一覧!$AT$20,$AR414*$AV414,IF($BO414=ﾃﾞｰﾀ一覧!$AT$21,$AV414,1))))))))</f>
        <v/>
      </c>
      <c r="BW414" s="1112"/>
      <c r="BX414" s="1112"/>
      <c r="BY414" s="1088" t="str">
        <f>IF($B414="","",IF($AH414="","",IF($CK414=ﾃﾞｰﾀ一覧!$U$53,ﾃﾞｰﾀ一覧!$U$61,IF($AH414=ﾃﾞｰﾀ一覧!$U$21,ﾃﾞｰﾀ一覧!$U$60,IF(OR($AH414=ﾃﾞｰﾀ一覧!$U$19,$AH414=ﾃﾞｰﾀ一覧!$U$20,$AH414=ﾃﾞｰﾀ一覧!$U$23,$AH414=ﾃﾞｰﾀ一覧!$U$22,$AH414=ﾃﾞｰﾀ一覧!$U$18,AH414=ﾃﾞｰﾀ一覧!$U$25),ﾃﾞｰﾀ一覧!$U$59,ﾃﾞｰﾀ一覧!$U$62)))))</f>
        <v/>
      </c>
      <c r="BZ414" s="1089"/>
      <c r="CA414" s="1113"/>
      <c r="CB414" s="1113"/>
      <c r="CC414" s="1113"/>
      <c r="CD414" s="1113"/>
      <c r="CE414" s="1113"/>
      <c r="CF414" s="1113"/>
      <c r="CG414" s="1113"/>
      <c r="CH414" s="1113"/>
      <c r="CI414" s="1114"/>
      <c r="CK414" s="240"/>
      <c r="CM414" s="378" t="str">
        <f t="shared" si="42"/>
        <v/>
      </c>
      <c r="CN414" s="379" t="str">
        <f t="shared" si="43"/>
        <v/>
      </c>
      <c r="CO414" s="379" t="str">
        <f t="shared" si="44"/>
        <v/>
      </c>
      <c r="CP414" s="380" t="str">
        <f t="shared" si="45"/>
        <v/>
      </c>
      <c r="CQ414" s="244"/>
      <c r="CR414" s="1100"/>
      <c r="CS414" s="1101"/>
      <c r="CT414" s="1102"/>
      <c r="CU414" s="1135"/>
      <c r="CV414" s="1136"/>
      <c r="CW414" s="1136"/>
      <c r="CX414" s="1137"/>
      <c r="CY414" s="1138"/>
      <c r="CZ414" s="1139"/>
      <c r="DA414" s="1140"/>
      <c r="DB414" s="1132"/>
      <c r="DC414" s="1133"/>
      <c r="DD414" s="1133"/>
      <c r="DE414" s="1133"/>
      <c r="DF414" s="1133"/>
      <c r="DG414" s="1134"/>
      <c r="DH414" s="580"/>
      <c r="DI414" s="1372"/>
      <c r="DJ414" s="1372"/>
      <c r="DK414" s="581"/>
      <c r="DL414" s="582"/>
      <c r="DM414" s="1372"/>
      <c r="DN414" s="1372"/>
      <c r="DO414" s="581"/>
      <c r="DP414" s="582"/>
      <c r="DQ414" s="1372"/>
      <c r="DR414" s="1372"/>
      <c r="DS414" s="583"/>
      <c r="DT414" s="1124"/>
      <c r="DU414" s="1125"/>
      <c r="DV414" s="1125"/>
      <c r="DW414" s="1124"/>
      <c r="DX414" s="1125"/>
      <c r="DY414" s="1150"/>
      <c r="DZ414" s="1362"/>
      <c r="EA414" s="1363"/>
      <c r="EB414" s="1362"/>
      <c r="EC414" s="1363"/>
      <c r="ED414" s="1362"/>
      <c r="EE414" s="1377"/>
      <c r="EF414" s="1378"/>
      <c r="EG414" s="1379"/>
      <c r="EH414" s="1379"/>
      <c r="EI414" s="1380"/>
      <c r="EJ414" s="1381"/>
      <c r="EK414" s="1381"/>
      <c r="EL414" s="1381"/>
      <c r="EM414" s="1382"/>
      <c r="EN414" s="1382"/>
      <c r="EO414" s="1382"/>
      <c r="EP414" s="1375"/>
      <c r="EQ414" s="1376"/>
      <c r="ER414" s="1113"/>
      <c r="ES414" s="1113"/>
      <c r="ET414" s="1113"/>
      <c r="EU414" s="1113"/>
      <c r="EV414" s="1113"/>
      <c r="EW414" s="1113"/>
      <c r="EX414" s="1113"/>
      <c r="EY414" s="1113"/>
      <c r="EZ414" s="1114"/>
    </row>
    <row r="415" spans="1:156" ht="30" customHeight="1" x14ac:dyDescent="0.2">
      <c r="A415" s="207">
        <f t="shared" si="46"/>
        <v>404</v>
      </c>
      <c r="B415" s="1103"/>
      <c r="C415" s="1104"/>
      <c r="D415" s="1278"/>
      <c r="E415" s="1279"/>
      <c r="F415" s="1094" t="str">
        <f t="shared" si="48"/>
        <v/>
      </c>
      <c r="G415" s="1095"/>
      <c r="H415" s="1095"/>
      <c r="I415" s="1095"/>
      <c r="J415" s="1095"/>
      <c r="K415" s="1095"/>
      <c r="L415" s="1095"/>
      <c r="M415" s="1095"/>
      <c r="N415" s="1095"/>
      <c r="O415" s="1095"/>
      <c r="P415" s="1095"/>
      <c r="Q415" s="1095"/>
      <c r="R415" s="1095"/>
      <c r="S415" s="1095"/>
      <c r="T415" s="1095"/>
      <c r="U415" s="1095"/>
      <c r="V415" s="1095"/>
      <c r="W415" s="1096"/>
      <c r="X415" s="1299">
        <f t="shared" si="47"/>
        <v>0</v>
      </c>
      <c r="Y415" s="1300"/>
      <c r="Z415" s="1301"/>
      <c r="AA415" s="1100"/>
      <c r="AB415" s="1101"/>
      <c r="AC415" s="1102"/>
      <c r="AD415" s="1135"/>
      <c r="AE415" s="1136"/>
      <c r="AF415" s="1136"/>
      <c r="AG415" s="1137"/>
      <c r="AH415" s="1138"/>
      <c r="AI415" s="1139"/>
      <c r="AJ415" s="1140"/>
      <c r="AK415" s="1132"/>
      <c r="AL415" s="1133"/>
      <c r="AM415" s="1133"/>
      <c r="AN415" s="1133"/>
      <c r="AO415" s="1133"/>
      <c r="AP415" s="1134"/>
      <c r="AQ415" s="642" t="str">
        <f>IF(AK415="","",VLOOKUP(AK415,ﾃﾞｰﾀ一覧!$AH$4:$AR$66,2,FALSE))</f>
        <v/>
      </c>
      <c r="AR415" s="1084"/>
      <c r="AS415" s="1084"/>
      <c r="AT415" s="643" t="str">
        <f>IF(AK415="","",VLOOKUP(AK415,ﾃﾞｰﾀ一覧!$AH$4:$AR$66,3,FALSE))</f>
        <v/>
      </c>
      <c r="AU415" s="644" t="str">
        <f>IF(AK415="","",VLOOKUP(AK415,ﾃﾞｰﾀ一覧!$AH$4:$AR$66,5,FALSE))</f>
        <v/>
      </c>
      <c r="AV415" s="1084"/>
      <c r="AW415" s="1084"/>
      <c r="AX415" s="643" t="str">
        <f>IF(AK415="","",VLOOKUP(AK415,ﾃﾞｰﾀ一覧!$AH$4:$AR$66,6,FALSE))</f>
        <v/>
      </c>
      <c r="AY415" s="649" t="str">
        <f>IF(AK415="","",VLOOKUP(AK415,ﾃﾞｰﾀ一覧!$AH$4:$AR$66,8,FALSE))</f>
        <v/>
      </c>
      <c r="AZ415" s="1084"/>
      <c r="BA415" s="1084"/>
      <c r="BB415" s="388" t="str">
        <f>IF(AK415="","",VLOOKUP(AK415,ﾃﾞｰﾀ一覧!$AH$4:$AR$66,9,FALSE))</f>
        <v/>
      </c>
      <c r="BC415" s="1124"/>
      <c r="BD415" s="1125"/>
      <c r="BE415" s="1125"/>
      <c r="BF415" s="1124"/>
      <c r="BG415" s="1125"/>
      <c r="BH415" s="1125"/>
      <c r="BI415" s="1124"/>
      <c r="BJ415" s="1125"/>
      <c r="BK415" s="1150"/>
      <c r="BL415" s="1154"/>
      <c r="BM415" s="1155"/>
      <c r="BN415" s="1156"/>
      <c r="BO415" s="1109" t="str">
        <f>IF($AK415="","",IF($BF415="","",IF($BF415=ﾃﾞｰﾀ一覧!$U$37,"",IF($BF415=ﾃﾞｰﾀ一覧!$U$38,"",IF($AH415=ﾃﾞｰﾀ一覧!$U$25,VLOOKUP($AK415,ﾃﾞｰﾀ一覧!$AH$43:$AR$66,10,FALSE),VLOOKUP($AK415,ﾃﾞｰﾀ一覧!$AH$4:$AR$66,10,FALSE))))))</f>
        <v/>
      </c>
      <c r="BP415" s="1110"/>
      <c r="BQ415" s="1110"/>
      <c r="BR415" s="1111"/>
      <c r="BS415" s="1115">
        <f>IF($BL415="",0,VLOOKUP($BL415,ﾃﾞｰﾀ一覧!$AY$4:$BB$16,3,FALSE))</f>
        <v>0</v>
      </c>
      <c r="BT415" s="1115"/>
      <c r="BU415" s="1115"/>
      <c r="BV415" s="1112" t="str">
        <f>IF($BO415="","",IF($BF415=ﾃﾞｰﾀ一覧!$U$37,"",IF($BF415=ﾃﾞｰﾀ一覧!$U$38,"",IF($BO415=ﾃﾞｰﾀ一覧!$AT$27,ﾃﾞｰﾀ一覧!$AT$27,VLOOKUP($AK415,ﾃﾞｰﾀ一覧!$AH$4:$AR$66,11,FALSE)*IF($BO415=ﾃﾞｰﾀ一覧!$AT$17,($AR415+1)*($AV415+1),IF($BO415=ﾃﾞｰﾀ一覧!$AT$22,IF(COUNTIF($AD415,"*天端*"),ﾃﾞｰﾀ一覧!$AU$43/2,ﾃﾞｰﾀ一覧!$AU$43/3),IF($BO415=ﾃﾞｰﾀ一覧!$AT$20,$AR415*$AV415,IF($BO415=ﾃﾞｰﾀ一覧!$AT$21,$AV415,1))))))))</f>
        <v/>
      </c>
      <c r="BW415" s="1112"/>
      <c r="BX415" s="1112"/>
      <c r="BY415" s="1088" t="str">
        <f>IF($B415="","",IF($AH415="","",IF($CK415=ﾃﾞｰﾀ一覧!$U$53,ﾃﾞｰﾀ一覧!$U$61,IF($AH415=ﾃﾞｰﾀ一覧!$U$21,ﾃﾞｰﾀ一覧!$U$60,IF(OR($AH415=ﾃﾞｰﾀ一覧!$U$19,$AH415=ﾃﾞｰﾀ一覧!$U$20,$AH415=ﾃﾞｰﾀ一覧!$U$23,$AH415=ﾃﾞｰﾀ一覧!$U$22,$AH415=ﾃﾞｰﾀ一覧!$U$18,AH415=ﾃﾞｰﾀ一覧!$U$25),ﾃﾞｰﾀ一覧!$U$59,ﾃﾞｰﾀ一覧!$U$62)))))</f>
        <v/>
      </c>
      <c r="BZ415" s="1089"/>
      <c r="CA415" s="1113"/>
      <c r="CB415" s="1113"/>
      <c r="CC415" s="1113"/>
      <c r="CD415" s="1113"/>
      <c r="CE415" s="1113"/>
      <c r="CF415" s="1113"/>
      <c r="CG415" s="1113"/>
      <c r="CH415" s="1113"/>
      <c r="CI415" s="1114"/>
      <c r="CK415" s="240"/>
      <c r="CM415" s="378" t="str">
        <f t="shared" si="42"/>
        <v/>
      </c>
      <c r="CN415" s="379" t="str">
        <f t="shared" si="43"/>
        <v/>
      </c>
      <c r="CO415" s="379" t="str">
        <f t="shared" si="44"/>
        <v/>
      </c>
      <c r="CP415" s="380" t="str">
        <f t="shared" si="45"/>
        <v/>
      </c>
      <c r="CQ415" s="244"/>
      <c r="CR415" s="1100"/>
      <c r="CS415" s="1101"/>
      <c r="CT415" s="1102"/>
      <c r="CU415" s="1135"/>
      <c r="CV415" s="1136"/>
      <c r="CW415" s="1136"/>
      <c r="CX415" s="1137"/>
      <c r="CY415" s="1138"/>
      <c r="CZ415" s="1139"/>
      <c r="DA415" s="1140"/>
      <c r="DB415" s="1132"/>
      <c r="DC415" s="1133"/>
      <c r="DD415" s="1133"/>
      <c r="DE415" s="1133"/>
      <c r="DF415" s="1133"/>
      <c r="DG415" s="1134"/>
      <c r="DH415" s="580"/>
      <c r="DI415" s="1084"/>
      <c r="DJ415" s="1084"/>
      <c r="DK415" s="581"/>
      <c r="DL415" s="582"/>
      <c r="DM415" s="1084"/>
      <c r="DN415" s="1084"/>
      <c r="DO415" s="581"/>
      <c r="DP415" s="582"/>
      <c r="DQ415" s="1084"/>
      <c r="DR415" s="1084"/>
      <c r="DS415" s="583"/>
      <c r="DT415" s="1124"/>
      <c r="DU415" s="1125"/>
      <c r="DV415" s="1125"/>
      <c r="DW415" s="1124"/>
      <c r="DX415" s="1125"/>
      <c r="DY415" s="1150"/>
      <c r="DZ415" s="1362"/>
      <c r="EA415" s="1363"/>
      <c r="EB415" s="1362"/>
      <c r="EC415" s="1363"/>
      <c r="ED415" s="1362"/>
      <c r="EE415" s="1377"/>
      <c r="EF415" s="1378"/>
      <c r="EG415" s="1379"/>
      <c r="EH415" s="1379"/>
      <c r="EI415" s="1380"/>
      <c r="EJ415" s="1381"/>
      <c r="EK415" s="1381"/>
      <c r="EL415" s="1381"/>
      <c r="EM415" s="1382"/>
      <c r="EN415" s="1382"/>
      <c r="EO415" s="1382"/>
      <c r="EP415" s="1375"/>
      <c r="EQ415" s="1376"/>
      <c r="ER415" s="1113"/>
      <c r="ES415" s="1113"/>
      <c r="ET415" s="1113"/>
      <c r="EU415" s="1113"/>
      <c r="EV415" s="1113"/>
      <c r="EW415" s="1113"/>
      <c r="EX415" s="1113"/>
      <c r="EY415" s="1113"/>
      <c r="EZ415" s="1114"/>
    </row>
    <row r="416" spans="1:156" ht="30" customHeight="1" x14ac:dyDescent="0.2">
      <c r="A416" s="207">
        <f t="shared" si="46"/>
        <v>405</v>
      </c>
      <c r="B416" s="1103"/>
      <c r="C416" s="1104"/>
      <c r="D416" s="1278"/>
      <c r="E416" s="1279"/>
      <c r="F416" s="1094" t="str">
        <f t="shared" si="48"/>
        <v/>
      </c>
      <c r="G416" s="1095"/>
      <c r="H416" s="1095"/>
      <c r="I416" s="1095"/>
      <c r="J416" s="1095"/>
      <c r="K416" s="1095"/>
      <c r="L416" s="1095"/>
      <c r="M416" s="1095"/>
      <c r="N416" s="1095"/>
      <c r="O416" s="1095"/>
      <c r="P416" s="1095"/>
      <c r="Q416" s="1095"/>
      <c r="R416" s="1095"/>
      <c r="S416" s="1095"/>
      <c r="T416" s="1095"/>
      <c r="U416" s="1095"/>
      <c r="V416" s="1095"/>
      <c r="W416" s="1096"/>
      <c r="X416" s="1299">
        <f t="shared" si="47"/>
        <v>0</v>
      </c>
      <c r="Y416" s="1300"/>
      <c r="Z416" s="1301"/>
      <c r="AA416" s="1100"/>
      <c r="AB416" s="1101"/>
      <c r="AC416" s="1102"/>
      <c r="AD416" s="1135"/>
      <c r="AE416" s="1136"/>
      <c r="AF416" s="1136"/>
      <c r="AG416" s="1137"/>
      <c r="AH416" s="1138"/>
      <c r="AI416" s="1139"/>
      <c r="AJ416" s="1140"/>
      <c r="AK416" s="1132"/>
      <c r="AL416" s="1133"/>
      <c r="AM416" s="1133"/>
      <c r="AN416" s="1133"/>
      <c r="AO416" s="1133"/>
      <c r="AP416" s="1134"/>
      <c r="AQ416" s="642" t="str">
        <f>IF(AK416="","",VLOOKUP(AK416,ﾃﾞｰﾀ一覧!$AH$4:$AR$66,2,FALSE))</f>
        <v/>
      </c>
      <c r="AR416" s="1084"/>
      <c r="AS416" s="1084"/>
      <c r="AT416" s="643" t="str">
        <f>IF(AK416="","",VLOOKUP(AK416,ﾃﾞｰﾀ一覧!$AH$4:$AR$66,3,FALSE))</f>
        <v/>
      </c>
      <c r="AU416" s="644" t="str">
        <f>IF(AK416="","",VLOOKUP(AK416,ﾃﾞｰﾀ一覧!$AH$4:$AR$66,5,FALSE))</f>
        <v/>
      </c>
      <c r="AV416" s="1084"/>
      <c r="AW416" s="1084"/>
      <c r="AX416" s="643" t="str">
        <f>IF(AK416="","",VLOOKUP(AK416,ﾃﾞｰﾀ一覧!$AH$4:$AR$66,6,FALSE))</f>
        <v/>
      </c>
      <c r="AY416" s="649" t="str">
        <f>IF(AK416="","",VLOOKUP(AK416,ﾃﾞｰﾀ一覧!$AH$4:$AR$66,8,FALSE))</f>
        <v/>
      </c>
      <c r="AZ416" s="1084"/>
      <c r="BA416" s="1084"/>
      <c r="BB416" s="388" t="str">
        <f>IF(AK416="","",VLOOKUP(AK416,ﾃﾞｰﾀ一覧!$AH$4:$AR$66,9,FALSE))</f>
        <v/>
      </c>
      <c r="BC416" s="1124"/>
      <c r="BD416" s="1125"/>
      <c r="BE416" s="1125"/>
      <c r="BF416" s="1124"/>
      <c r="BG416" s="1125"/>
      <c r="BH416" s="1125"/>
      <c r="BI416" s="1124"/>
      <c r="BJ416" s="1125"/>
      <c r="BK416" s="1150"/>
      <c r="BL416" s="1154"/>
      <c r="BM416" s="1155"/>
      <c r="BN416" s="1156"/>
      <c r="BO416" s="1109" t="str">
        <f>IF($AK416="","",IF($BF416="","",IF($BF416=ﾃﾞｰﾀ一覧!$U$37,"",IF($BF416=ﾃﾞｰﾀ一覧!$U$38,"",IF($AH416=ﾃﾞｰﾀ一覧!$U$25,VLOOKUP($AK416,ﾃﾞｰﾀ一覧!$AH$43:$AR$66,10,FALSE),VLOOKUP($AK416,ﾃﾞｰﾀ一覧!$AH$4:$AR$66,10,FALSE))))))</f>
        <v/>
      </c>
      <c r="BP416" s="1110"/>
      <c r="BQ416" s="1110"/>
      <c r="BR416" s="1111"/>
      <c r="BS416" s="1115">
        <f>IF($BL416="",0,VLOOKUP($BL416,ﾃﾞｰﾀ一覧!$AY$4:$BB$16,3,FALSE))</f>
        <v>0</v>
      </c>
      <c r="BT416" s="1115"/>
      <c r="BU416" s="1115"/>
      <c r="BV416" s="1112" t="str">
        <f>IF($BO416="","",IF($BF416=ﾃﾞｰﾀ一覧!$U$37,"",IF($BF416=ﾃﾞｰﾀ一覧!$U$38,"",IF($BO416=ﾃﾞｰﾀ一覧!$AT$27,ﾃﾞｰﾀ一覧!$AT$27,VLOOKUP($AK416,ﾃﾞｰﾀ一覧!$AH$4:$AR$66,11,FALSE)*IF($BO416=ﾃﾞｰﾀ一覧!$AT$17,($AR416+1)*($AV416+1),IF($BO416=ﾃﾞｰﾀ一覧!$AT$22,IF(COUNTIF($AD416,"*天端*"),ﾃﾞｰﾀ一覧!$AU$43/2,ﾃﾞｰﾀ一覧!$AU$43/3),IF($BO416=ﾃﾞｰﾀ一覧!$AT$20,$AR416*$AV416,IF($BO416=ﾃﾞｰﾀ一覧!$AT$21,$AV416,1))))))))</f>
        <v/>
      </c>
      <c r="BW416" s="1112"/>
      <c r="BX416" s="1112"/>
      <c r="BY416" s="1088" t="str">
        <f>IF($B416="","",IF($AH416="","",IF($CK416=ﾃﾞｰﾀ一覧!$U$53,ﾃﾞｰﾀ一覧!$U$61,IF($AH416=ﾃﾞｰﾀ一覧!$U$21,ﾃﾞｰﾀ一覧!$U$60,IF(OR($AH416=ﾃﾞｰﾀ一覧!$U$19,$AH416=ﾃﾞｰﾀ一覧!$U$20,$AH416=ﾃﾞｰﾀ一覧!$U$23,$AH416=ﾃﾞｰﾀ一覧!$U$22,$AH416=ﾃﾞｰﾀ一覧!$U$18,AH416=ﾃﾞｰﾀ一覧!$U$25),ﾃﾞｰﾀ一覧!$U$59,ﾃﾞｰﾀ一覧!$U$62)))))</f>
        <v/>
      </c>
      <c r="BZ416" s="1089"/>
      <c r="CA416" s="1113"/>
      <c r="CB416" s="1113"/>
      <c r="CC416" s="1113"/>
      <c r="CD416" s="1113"/>
      <c r="CE416" s="1113"/>
      <c r="CF416" s="1113"/>
      <c r="CG416" s="1113"/>
      <c r="CH416" s="1113"/>
      <c r="CI416" s="1114"/>
      <c r="CK416" s="240"/>
      <c r="CM416" s="378" t="str">
        <f t="shared" si="42"/>
        <v/>
      </c>
      <c r="CN416" s="379" t="str">
        <f t="shared" si="43"/>
        <v/>
      </c>
      <c r="CO416" s="379" t="str">
        <f t="shared" si="44"/>
        <v/>
      </c>
      <c r="CP416" s="380" t="str">
        <f t="shared" si="45"/>
        <v/>
      </c>
      <c r="CQ416" s="244"/>
      <c r="CR416" s="1100"/>
      <c r="CS416" s="1101"/>
      <c r="CT416" s="1102"/>
      <c r="CU416" s="1135"/>
      <c r="CV416" s="1136"/>
      <c r="CW416" s="1136"/>
      <c r="CX416" s="1137"/>
      <c r="CY416" s="1138"/>
      <c r="CZ416" s="1139"/>
      <c r="DA416" s="1140"/>
      <c r="DB416" s="1132"/>
      <c r="DC416" s="1133"/>
      <c r="DD416" s="1133"/>
      <c r="DE416" s="1133"/>
      <c r="DF416" s="1133"/>
      <c r="DG416" s="1134"/>
      <c r="DH416" s="580"/>
      <c r="DI416" s="1084"/>
      <c r="DJ416" s="1084"/>
      <c r="DK416" s="581"/>
      <c r="DL416" s="582"/>
      <c r="DM416" s="1084"/>
      <c r="DN416" s="1084"/>
      <c r="DO416" s="581"/>
      <c r="DP416" s="582"/>
      <c r="DQ416" s="1084"/>
      <c r="DR416" s="1084"/>
      <c r="DS416" s="583"/>
      <c r="DT416" s="1124"/>
      <c r="DU416" s="1125"/>
      <c r="DV416" s="1125"/>
      <c r="DW416" s="1124"/>
      <c r="DX416" s="1125"/>
      <c r="DY416" s="1150"/>
      <c r="DZ416" s="1362"/>
      <c r="EA416" s="1363"/>
      <c r="EB416" s="1362"/>
      <c r="EC416" s="1363"/>
      <c r="ED416" s="1362"/>
      <c r="EE416" s="1377"/>
      <c r="EF416" s="1378"/>
      <c r="EG416" s="1379"/>
      <c r="EH416" s="1379"/>
      <c r="EI416" s="1380"/>
      <c r="EJ416" s="1381"/>
      <c r="EK416" s="1381"/>
      <c r="EL416" s="1381"/>
      <c r="EM416" s="1382"/>
      <c r="EN416" s="1382"/>
      <c r="EO416" s="1382"/>
      <c r="EP416" s="1375"/>
      <c r="EQ416" s="1376"/>
      <c r="ER416" s="1113"/>
      <c r="ES416" s="1113"/>
      <c r="ET416" s="1113"/>
      <c r="EU416" s="1113"/>
      <c r="EV416" s="1113"/>
      <c r="EW416" s="1113"/>
      <c r="EX416" s="1113"/>
      <c r="EY416" s="1113"/>
      <c r="EZ416" s="1114"/>
    </row>
    <row r="417" spans="1:156" ht="30" customHeight="1" x14ac:dyDescent="0.2">
      <c r="A417" s="207">
        <f t="shared" si="46"/>
        <v>406</v>
      </c>
      <c r="B417" s="1103"/>
      <c r="C417" s="1104"/>
      <c r="D417" s="1278"/>
      <c r="E417" s="1279"/>
      <c r="F417" s="1094" t="str">
        <f t="shared" si="48"/>
        <v/>
      </c>
      <c r="G417" s="1095"/>
      <c r="H417" s="1095"/>
      <c r="I417" s="1095"/>
      <c r="J417" s="1095"/>
      <c r="K417" s="1095"/>
      <c r="L417" s="1095"/>
      <c r="M417" s="1095"/>
      <c r="N417" s="1095"/>
      <c r="O417" s="1095"/>
      <c r="P417" s="1095"/>
      <c r="Q417" s="1095"/>
      <c r="R417" s="1095"/>
      <c r="S417" s="1095"/>
      <c r="T417" s="1095"/>
      <c r="U417" s="1095"/>
      <c r="V417" s="1095"/>
      <c r="W417" s="1096"/>
      <c r="X417" s="1299">
        <f t="shared" si="47"/>
        <v>0</v>
      </c>
      <c r="Y417" s="1300"/>
      <c r="Z417" s="1301"/>
      <c r="AA417" s="1100"/>
      <c r="AB417" s="1101"/>
      <c r="AC417" s="1102"/>
      <c r="AD417" s="1135"/>
      <c r="AE417" s="1136"/>
      <c r="AF417" s="1136"/>
      <c r="AG417" s="1137"/>
      <c r="AH417" s="1138"/>
      <c r="AI417" s="1139"/>
      <c r="AJ417" s="1140"/>
      <c r="AK417" s="1132"/>
      <c r="AL417" s="1133"/>
      <c r="AM417" s="1133"/>
      <c r="AN417" s="1133"/>
      <c r="AO417" s="1133"/>
      <c r="AP417" s="1134"/>
      <c r="AQ417" s="642" t="str">
        <f>IF(AK417="","",VLOOKUP(AK417,ﾃﾞｰﾀ一覧!$AH$4:$AR$66,2,FALSE))</f>
        <v/>
      </c>
      <c r="AR417" s="1084"/>
      <c r="AS417" s="1084"/>
      <c r="AT417" s="643" t="str">
        <f>IF(AK417="","",VLOOKUP(AK417,ﾃﾞｰﾀ一覧!$AH$4:$AR$66,3,FALSE))</f>
        <v/>
      </c>
      <c r="AU417" s="644" t="str">
        <f>IF(AK417="","",VLOOKUP(AK417,ﾃﾞｰﾀ一覧!$AH$4:$AR$66,5,FALSE))</f>
        <v/>
      </c>
      <c r="AV417" s="1084"/>
      <c r="AW417" s="1084"/>
      <c r="AX417" s="643" t="str">
        <f>IF(AK417="","",VLOOKUP(AK417,ﾃﾞｰﾀ一覧!$AH$4:$AR$66,6,FALSE))</f>
        <v/>
      </c>
      <c r="AY417" s="649" t="str">
        <f>IF(AK417="","",VLOOKUP(AK417,ﾃﾞｰﾀ一覧!$AH$4:$AR$66,8,FALSE))</f>
        <v/>
      </c>
      <c r="AZ417" s="1084"/>
      <c r="BA417" s="1084"/>
      <c r="BB417" s="388" t="str">
        <f>IF(AK417="","",VLOOKUP(AK417,ﾃﾞｰﾀ一覧!$AH$4:$AR$66,9,FALSE))</f>
        <v/>
      </c>
      <c r="BC417" s="1124"/>
      <c r="BD417" s="1125"/>
      <c r="BE417" s="1125"/>
      <c r="BF417" s="1124"/>
      <c r="BG417" s="1125"/>
      <c r="BH417" s="1125"/>
      <c r="BI417" s="1157"/>
      <c r="BJ417" s="1158"/>
      <c r="BK417" s="1159"/>
      <c r="BL417" s="1154"/>
      <c r="BM417" s="1155"/>
      <c r="BN417" s="1156"/>
      <c r="BO417" s="1109" t="str">
        <f>IF($AK417="","",IF($BF417="","",IF($BF417=ﾃﾞｰﾀ一覧!$U$37,"",IF($BF417=ﾃﾞｰﾀ一覧!$U$38,"",IF($AH417=ﾃﾞｰﾀ一覧!$U$25,VLOOKUP($AK417,ﾃﾞｰﾀ一覧!$AH$43:$AR$66,10,FALSE),VLOOKUP($AK417,ﾃﾞｰﾀ一覧!$AH$4:$AR$66,10,FALSE))))))</f>
        <v/>
      </c>
      <c r="BP417" s="1110"/>
      <c r="BQ417" s="1110"/>
      <c r="BR417" s="1111"/>
      <c r="BS417" s="1115">
        <f>IF($BL417="",0,VLOOKUP($BL417,ﾃﾞｰﾀ一覧!$AY$4:$BB$16,3,FALSE))</f>
        <v>0</v>
      </c>
      <c r="BT417" s="1115"/>
      <c r="BU417" s="1115"/>
      <c r="BV417" s="1112" t="str">
        <f>IF($BO417="","",IF($BF417=ﾃﾞｰﾀ一覧!$U$37,"",IF($BF417=ﾃﾞｰﾀ一覧!$U$38,"",IF($BO417=ﾃﾞｰﾀ一覧!$AT$27,ﾃﾞｰﾀ一覧!$AT$27,VLOOKUP($AK417,ﾃﾞｰﾀ一覧!$AH$4:$AR$66,11,FALSE)*IF($BO417=ﾃﾞｰﾀ一覧!$AT$17,($AR417+1)*($AV417+1),IF($BO417=ﾃﾞｰﾀ一覧!$AT$22,IF(COUNTIF($AD417,"*天端*"),ﾃﾞｰﾀ一覧!$AU$43/2,ﾃﾞｰﾀ一覧!$AU$43/3),IF($BO417=ﾃﾞｰﾀ一覧!$AT$20,$AR417*$AV417,IF($BO417=ﾃﾞｰﾀ一覧!$AT$21,$AV417,1))))))))</f>
        <v/>
      </c>
      <c r="BW417" s="1112"/>
      <c r="BX417" s="1112"/>
      <c r="BY417" s="1088" t="str">
        <f>IF($B417="","",IF($AH417="","",IF($CK417=ﾃﾞｰﾀ一覧!$U$53,ﾃﾞｰﾀ一覧!$U$61,IF($AH417=ﾃﾞｰﾀ一覧!$U$21,ﾃﾞｰﾀ一覧!$U$60,IF(OR($AH417=ﾃﾞｰﾀ一覧!$U$19,$AH417=ﾃﾞｰﾀ一覧!$U$20,$AH417=ﾃﾞｰﾀ一覧!$U$23,$AH417=ﾃﾞｰﾀ一覧!$U$22,$AH417=ﾃﾞｰﾀ一覧!$U$18,AH417=ﾃﾞｰﾀ一覧!$U$25),ﾃﾞｰﾀ一覧!$U$59,ﾃﾞｰﾀ一覧!$U$62)))))</f>
        <v/>
      </c>
      <c r="BZ417" s="1089"/>
      <c r="CA417" s="1113"/>
      <c r="CB417" s="1113"/>
      <c r="CC417" s="1113"/>
      <c r="CD417" s="1113"/>
      <c r="CE417" s="1113"/>
      <c r="CF417" s="1113"/>
      <c r="CG417" s="1113"/>
      <c r="CH417" s="1113"/>
      <c r="CI417" s="1114"/>
      <c r="CK417" s="240"/>
      <c r="CM417" s="378" t="str">
        <f t="shared" si="42"/>
        <v/>
      </c>
      <c r="CN417" s="379" t="str">
        <f t="shared" si="43"/>
        <v/>
      </c>
      <c r="CO417" s="379" t="str">
        <f t="shared" si="44"/>
        <v/>
      </c>
      <c r="CP417" s="380" t="str">
        <f t="shared" si="45"/>
        <v/>
      </c>
      <c r="CQ417" s="244"/>
      <c r="CR417" s="1100"/>
      <c r="CS417" s="1101"/>
      <c r="CT417" s="1102"/>
      <c r="CU417" s="1135"/>
      <c r="CV417" s="1136"/>
      <c r="CW417" s="1136"/>
      <c r="CX417" s="1137"/>
      <c r="CY417" s="1138"/>
      <c r="CZ417" s="1139"/>
      <c r="DA417" s="1140"/>
      <c r="DB417" s="1132"/>
      <c r="DC417" s="1133"/>
      <c r="DD417" s="1133"/>
      <c r="DE417" s="1133"/>
      <c r="DF417" s="1133"/>
      <c r="DG417" s="1134"/>
      <c r="DH417" s="580"/>
      <c r="DI417" s="1084"/>
      <c r="DJ417" s="1084"/>
      <c r="DK417" s="581"/>
      <c r="DL417" s="582"/>
      <c r="DM417" s="1084"/>
      <c r="DN417" s="1084"/>
      <c r="DO417" s="581"/>
      <c r="DP417" s="582"/>
      <c r="DQ417" s="1084"/>
      <c r="DR417" s="1084"/>
      <c r="DS417" s="583"/>
      <c r="DT417" s="1124"/>
      <c r="DU417" s="1125"/>
      <c r="DV417" s="1125"/>
      <c r="DW417" s="1157"/>
      <c r="DX417" s="1158"/>
      <c r="DY417" s="1159"/>
      <c r="DZ417" s="1362"/>
      <c r="EA417" s="1363"/>
      <c r="EB417" s="1362"/>
      <c r="EC417" s="1363"/>
      <c r="ED417" s="1362"/>
      <c r="EE417" s="1377"/>
      <c r="EF417" s="1378"/>
      <c r="EG417" s="1379"/>
      <c r="EH417" s="1379"/>
      <c r="EI417" s="1380"/>
      <c r="EJ417" s="1381"/>
      <c r="EK417" s="1381"/>
      <c r="EL417" s="1381"/>
      <c r="EM417" s="1382"/>
      <c r="EN417" s="1382"/>
      <c r="EO417" s="1382"/>
      <c r="EP417" s="1375"/>
      <c r="EQ417" s="1376"/>
      <c r="ER417" s="1113"/>
      <c r="ES417" s="1113"/>
      <c r="ET417" s="1113"/>
      <c r="EU417" s="1113"/>
      <c r="EV417" s="1113"/>
      <c r="EW417" s="1113"/>
      <c r="EX417" s="1113"/>
      <c r="EY417" s="1113"/>
      <c r="EZ417" s="1114"/>
    </row>
    <row r="418" spans="1:156" ht="30" customHeight="1" x14ac:dyDescent="0.2">
      <c r="A418" s="207">
        <f t="shared" si="46"/>
        <v>407</v>
      </c>
      <c r="B418" s="1103"/>
      <c r="C418" s="1104"/>
      <c r="D418" s="1278"/>
      <c r="E418" s="1279"/>
      <c r="F418" s="1094" t="str">
        <f t="shared" si="48"/>
        <v/>
      </c>
      <c r="G418" s="1095"/>
      <c r="H418" s="1095"/>
      <c r="I418" s="1095"/>
      <c r="J418" s="1095"/>
      <c r="K418" s="1095"/>
      <c r="L418" s="1095"/>
      <c r="M418" s="1095"/>
      <c r="N418" s="1095"/>
      <c r="O418" s="1095"/>
      <c r="P418" s="1095"/>
      <c r="Q418" s="1095"/>
      <c r="R418" s="1095"/>
      <c r="S418" s="1095"/>
      <c r="T418" s="1095"/>
      <c r="U418" s="1095"/>
      <c r="V418" s="1095"/>
      <c r="W418" s="1096"/>
      <c r="X418" s="1299">
        <f t="shared" si="47"/>
        <v>0</v>
      </c>
      <c r="Y418" s="1300"/>
      <c r="Z418" s="1301"/>
      <c r="AA418" s="1100"/>
      <c r="AB418" s="1101"/>
      <c r="AC418" s="1102"/>
      <c r="AD418" s="1135"/>
      <c r="AE418" s="1136"/>
      <c r="AF418" s="1136"/>
      <c r="AG418" s="1137"/>
      <c r="AH418" s="1138"/>
      <c r="AI418" s="1139"/>
      <c r="AJ418" s="1140"/>
      <c r="AK418" s="1132"/>
      <c r="AL418" s="1133"/>
      <c r="AM418" s="1133"/>
      <c r="AN418" s="1133"/>
      <c r="AO418" s="1133"/>
      <c r="AP418" s="1134"/>
      <c r="AQ418" s="642" t="str">
        <f>IF(AK418="","",VLOOKUP(AK418,ﾃﾞｰﾀ一覧!$AH$4:$AR$66,2,FALSE))</f>
        <v/>
      </c>
      <c r="AR418" s="1084"/>
      <c r="AS418" s="1084"/>
      <c r="AT418" s="643" t="str">
        <f>IF(AK418="","",VLOOKUP(AK418,ﾃﾞｰﾀ一覧!$AH$4:$AR$66,3,FALSE))</f>
        <v/>
      </c>
      <c r="AU418" s="644" t="str">
        <f>IF(AK418="","",VLOOKUP(AK418,ﾃﾞｰﾀ一覧!$AH$4:$AR$66,5,FALSE))</f>
        <v/>
      </c>
      <c r="AV418" s="1084"/>
      <c r="AW418" s="1084"/>
      <c r="AX418" s="643" t="str">
        <f>IF(AK418="","",VLOOKUP(AK418,ﾃﾞｰﾀ一覧!$AH$4:$AR$66,6,FALSE))</f>
        <v/>
      </c>
      <c r="AY418" s="649" t="str">
        <f>IF(AK418="","",VLOOKUP(AK418,ﾃﾞｰﾀ一覧!$AH$4:$AR$66,8,FALSE))</f>
        <v/>
      </c>
      <c r="AZ418" s="1084"/>
      <c r="BA418" s="1084"/>
      <c r="BB418" s="388" t="str">
        <f>IF(AK418="","",VLOOKUP(AK418,ﾃﾞｰﾀ一覧!$AH$4:$AR$66,9,FALSE))</f>
        <v/>
      </c>
      <c r="BC418" s="1124"/>
      <c r="BD418" s="1125"/>
      <c r="BE418" s="1125"/>
      <c r="BF418" s="1124"/>
      <c r="BG418" s="1125"/>
      <c r="BH418" s="1125"/>
      <c r="BI418" s="1124"/>
      <c r="BJ418" s="1125"/>
      <c r="BK418" s="1150"/>
      <c r="BL418" s="1154"/>
      <c r="BM418" s="1155"/>
      <c r="BN418" s="1156"/>
      <c r="BO418" s="1109" t="str">
        <f>IF($AK418="","",IF($BF418="","",IF($BF418=ﾃﾞｰﾀ一覧!$U$37,"",IF($BF418=ﾃﾞｰﾀ一覧!$U$38,"",IF($AH418=ﾃﾞｰﾀ一覧!$U$25,VLOOKUP($AK418,ﾃﾞｰﾀ一覧!$AH$43:$AR$66,10,FALSE),VLOOKUP($AK418,ﾃﾞｰﾀ一覧!$AH$4:$AR$66,10,FALSE))))))</f>
        <v/>
      </c>
      <c r="BP418" s="1110"/>
      <c r="BQ418" s="1110"/>
      <c r="BR418" s="1111"/>
      <c r="BS418" s="1115">
        <f>IF($BL418="",0,VLOOKUP($BL418,ﾃﾞｰﾀ一覧!$AY$4:$BB$16,3,FALSE))</f>
        <v>0</v>
      </c>
      <c r="BT418" s="1115"/>
      <c r="BU418" s="1115"/>
      <c r="BV418" s="1112" t="str">
        <f>IF($BO418="","",IF($BF418=ﾃﾞｰﾀ一覧!$U$37,"",IF($BF418=ﾃﾞｰﾀ一覧!$U$38,"",IF($BO418=ﾃﾞｰﾀ一覧!$AT$27,ﾃﾞｰﾀ一覧!$AT$27,VLOOKUP($AK418,ﾃﾞｰﾀ一覧!$AH$4:$AR$66,11,FALSE)*IF($BO418=ﾃﾞｰﾀ一覧!$AT$17,($AR418+1)*($AV418+1),IF($BO418=ﾃﾞｰﾀ一覧!$AT$22,IF(COUNTIF($AD418,"*天端*"),ﾃﾞｰﾀ一覧!$AU$43/2,ﾃﾞｰﾀ一覧!$AU$43/3),IF($BO418=ﾃﾞｰﾀ一覧!$AT$20,$AR418*$AV418,IF($BO418=ﾃﾞｰﾀ一覧!$AT$21,$AV418,1))))))))</f>
        <v/>
      </c>
      <c r="BW418" s="1112"/>
      <c r="BX418" s="1112"/>
      <c r="BY418" s="1088" t="str">
        <f>IF($B418="","",IF($AH418="","",IF($CK418=ﾃﾞｰﾀ一覧!$U$53,ﾃﾞｰﾀ一覧!$U$61,IF($AH418=ﾃﾞｰﾀ一覧!$U$21,ﾃﾞｰﾀ一覧!$U$60,IF(OR($AH418=ﾃﾞｰﾀ一覧!$U$19,$AH418=ﾃﾞｰﾀ一覧!$U$20,$AH418=ﾃﾞｰﾀ一覧!$U$23,$AH418=ﾃﾞｰﾀ一覧!$U$22,$AH418=ﾃﾞｰﾀ一覧!$U$18,AH418=ﾃﾞｰﾀ一覧!$U$25),ﾃﾞｰﾀ一覧!$U$59,ﾃﾞｰﾀ一覧!$U$62)))))</f>
        <v/>
      </c>
      <c r="BZ418" s="1089"/>
      <c r="CA418" s="1113"/>
      <c r="CB418" s="1113"/>
      <c r="CC418" s="1113"/>
      <c r="CD418" s="1113"/>
      <c r="CE418" s="1113"/>
      <c r="CF418" s="1113"/>
      <c r="CG418" s="1113"/>
      <c r="CH418" s="1113"/>
      <c r="CI418" s="1114"/>
      <c r="CK418" s="240"/>
      <c r="CM418" s="378" t="str">
        <f t="shared" si="42"/>
        <v/>
      </c>
      <c r="CN418" s="379" t="str">
        <f t="shared" si="43"/>
        <v/>
      </c>
      <c r="CO418" s="379" t="str">
        <f t="shared" si="44"/>
        <v/>
      </c>
      <c r="CP418" s="380" t="str">
        <f t="shared" si="45"/>
        <v/>
      </c>
      <c r="CQ418" s="244"/>
      <c r="CR418" s="1100"/>
      <c r="CS418" s="1101"/>
      <c r="CT418" s="1102"/>
      <c r="CU418" s="1135"/>
      <c r="CV418" s="1136"/>
      <c r="CW418" s="1136"/>
      <c r="CX418" s="1137"/>
      <c r="CY418" s="1138"/>
      <c r="CZ418" s="1139"/>
      <c r="DA418" s="1140"/>
      <c r="DB418" s="1132"/>
      <c r="DC418" s="1133"/>
      <c r="DD418" s="1133"/>
      <c r="DE418" s="1133"/>
      <c r="DF418" s="1133"/>
      <c r="DG418" s="1134"/>
      <c r="DH418" s="580"/>
      <c r="DI418" s="1084"/>
      <c r="DJ418" s="1084"/>
      <c r="DK418" s="581"/>
      <c r="DL418" s="582"/>
      <c r="DM418" s="1084"/>
      <c r="DN418" s="1084"/>
      <c r="DO418" s="581"/>
      <c r="DP418" s="582"/>
      <c r="DQ418" s="1084"/>
      <c r="DR418" s="1084"/>
      <c r="DS418" s="583"/>
      <c r="DT418" s="1124"/>
      <c r="DU418" s="1125"/>
      <c r="DV418" s="1125"/>
      <c r="DW418" s="1124"/>
      <c r="DX418" s="1125"/>
      <c r="DY418" s="1150"/>
      <c r="DZ418" s="1362"/>
      <c r="EA418" s="1363"/>
      <c r="EB418" s="1362"/>
      <c r="EC418" s="1363"/>
      <c r="ED418" s="1362"/>
      <c r="EE418" s="1377"/>
      <c r="EF418" s="1378"/>
      <c r="EG418" s="1379"/>
      <c r="EH418" s="1379"/>
      <c r="EI418" s="1380"/>
      <c r="EJ418" s="1381"/>
      <c r="EK418" s="1381"/>
      <c r="EL418" s="1381"/>
      <c r="EM418" s="1382"/>
      <c r="EN418" s="1382"/>
      <c r="EO418" s="1382"/>
      <c r="EP418" s="1375"/>
      <c r="EQ418" s="1376"/>
      <c r="ER418" s="1113"/>
      <c r="ES418" s="1113"/>
      <c r="ET418" s="1113"/>
      <c r="EU418" s="1113"/>
      <c r="EV418" s="1113"/>
      <c r="EW418" s="1113"/>
      <c r="EX418" s="1113"/>
      <c r="EY418" s="1113"/>
      <c r="EZ418" s="1114"/>
    </row>
    <row r="419" spans="1:156" ht="30" customHeight="1" x14ac:dyDescent="0.2">
      <c r="A419" s="207">
        <f t="shared" si="46"/>
        <v>408</v>
      </c>
      <c r="B419" s="1103"/>
      <c r="C419" s="1104"/>
      <c r="D419" s="1278"/>
      <c r="E419" s="1279"/>
      <c r="F419" s="1094" t="str">
        <f t="shared" si="48"/>
        <v/>
      </c>
      <c r="G419" s="1095"/>
      <c r="H419" s="1095"/>
      <c r="I419" s="1095"/>
      <c r="J419" s="1095"/>
      <c r="K419" s="1095"/>
      <c r="L419" s="1095"/>
      <c r="M419" s="1095"/>
      <c r="N419" s="1095"/>
      <c r="O419" s="1095"/>
      <c r="P419" s="1095"/>
      <c r="Q419" s="1095"/>
      <c r="R419" s="1095"/>
      <c r="S419" s="1095"/>
      <c r="T419" s="1095"/>
      <c r="U419" s="1095"/>
      <c r="V419" s="1095"/>
      <c r="W419" s="1096"/>
      <c r="X419" s="1299">
        <f t="shared" si="47"/>
        <v>0</v>
      </c>
      <c r="Y419" s="1300"/>
      <c r="Z419" s="1301"/>
      <c r="AA419" s="1100"/>
      <c r="AB419" s="1101"/>
      <c r="AC419" s="1102"/>
      <c r="AD419" s="1135"/>
      <c r="AE419" s="1136"/>
      <c r="AF419" s="1136"/>
      <c r="AG419" s="1137"/>
      <c r="AH419" s="1138"/>
      <c r="AI419" s="1139"/>
      <c r="AJ419" s="1140"/>
      <c r="AK419" s="1132"/>
      <c r="AL419" s="1133"/>
      <c r="AM419" s="1133"/>
      <c r="AN419" s="1133"/>
      <c r="AO419" s="1133"/>
      <c r="AP419" s="1134"/>
      <c r="AQ419" s="642" t="str">
        <f>IF(AK419="","",VLOOKUP(AK419,ﾃﾞｰﾀ一覧!$AH$4:$AR$66,2,FALSE))</f>
        <v/>
      </c>
      <c r="AR419" s="1084"/>
      <c r="AS419" s="1084"/>
      <c r="AT419" s="643" t="str">
        <f>IF(AK419="","",VLOOKUP(AK419,ﾃﾞｰﾀ一覧!$AH$4:$AR$66,3,FALSE))</f>
        <v/>
      </c>
      <c r="AU419" s="644" t="str">
        <f>IF(AK419="","",VLOOKUP(AK419,ﾃﾞｰﾀ一覧!$AH$4:$AR$66,5,FALSE))</f>
        <v/>
      </c>
      <c r="AV419" s="1084"/>
      <c r="AW419" s="1084"/>
      <c r="AX419" s="643" t="str">
        <f>IF(AK419="","",VLOOKUP(AK419,ﾃﾞｰﾀ一覧!$AH$4:$AR$66,6,FALSE))</f>
        <v/>
      </c>
      <c r="AY419" s="649" t="str">
        <f>IF(AK419="","",VLOOKUP(AK419,ﾃﾞｰﾀ一覧!$AH$4:$AR$66,8,FALSE))</f>
        <v/>
      </c>
      <c r="AZ419" s="1084"/>
      <c r="BA419" s="1084"/>
      <c r="BB419" s="388" t="str">
        <f>IF(AK419="","",VLOOKUP(AK419,ﾃﾞｰﾀ一覧!$AH$4:$AR$66,9,FALSE))</f>
        <v/>
      </c>
      <c r="BC419" s="1124"/>
      <c r="BD419" s="1125"/>
      <c r="BE419" s="1125"/>
      <c r="BF419" s="1124"/>
      <c r="BG419" s="1125"/>
      <c r="BH419" s="1125"/>
      <c r="BI419" s="1124"/>
      <c r="BJ419" s="1125"/>
      <c r="BK419" s="1150"/>
      <c r="BL419" s="1154"/>
      <c r="BM419" s="1155"/>
      <c r="BN419" s="1156"/>
      <c r="BO419" s="1109" t="str">
        <f>IF($AK419="","",IF($BF419="","",IF($BF419=ﾃﾞｰﾀ一覧!$U$37,"",IF($BF419=ﾃﾞｰﾀ一覧!$U$38,"",IF($AH419=ﾃﾞｰﾀ一覧!$U$25,VLOOKUP($AK419,ﾃﾞｰﾀ一覧!$AH$43:$AR$66,10,FALSE),VLOOKUP($AK419,ﾃﾞｰﾀ一覧!$AH$4:$AR$66,10,FALSE))))))</f>
        <v/>
      </c>
      <c r="BP419" s="1110"/>
      <c r="BQ419" s="1110"/>
      <c r="BR419" s="1111"/>
      <c r="BS419" s="1115">
        <f>IF($BL419="",0,VLOOKUP($BL419,ﾃﾞｰﾀ一覧!$AY$4:$BB$16,3,FALSE))</f>
        <v>0</v>
      </c>
      <c r="BT419" s="1115"/>
      <c r="BU419" s="1115"/>
      <c r="BV419" s="1112" t="str">
        <f>IF($BO419="","",IF($BF419=ﾃﾞｰﾀ一覧!$U$37,"",IF($BF419=ﾃﾞｰﾀ一覧!$U$38,"",IF($BO419=ﾃﾞｰﾀ一覧!$AT$27,ﾃﾞｰﾀ一覧!$AT$27,VLOOKUP($AK419,ﾃﾞｰﾀ一覧!$AH$4:$AR$66,11,FALSE)*IF($BO419=ﾃﾞｰﾀ一覧!$AT$17,($AR419+1)*($AV419+1),IF($BO419=ﾃﾞｰﾀ一覧!$AT$22,IF(COUNTIF($AD419,"*天端*"),ﾃﾞｰﾀ一覧!$AU$43/2,ﾃﾞｰﾀ一覧!$AU$43/3),IF($BO419=ﾃﾞｰﾀ一覧!$AT$20,$AR419*$AV419,IF($BO419=ﾃﾞｰﾀ一覧!$AT$21,$AV419,1))))))))</f>
        <v/>
      </c>
      <c r="BW419" s="1112"/>
      <c r="BX419" s="1112"/>
      <c r="BY419" s="1088" t="str">
        <f>IF($B419="","",IF($AH419="","",IF($CK419=ﾃﾞｰﾀ一覧!$U$53,ﾃﾞｰﾀ一覧!$U$61,IF($AH419=ﾃﾞｰﾀ一覧!$U$21,ﾃﾞｰﾀ一覧!$U$60,IF(OR($AH419=ﾃﾞｰﾀ一覧!$U$19,$AH419=ﾃﾞｰﾀ一覧!$U$20,$AH419=ﾃﾞｰﾀ一覧!$U$23,$AH419=ﾃﾞｰﾀ一覧!$U$22,$AH419=ﾃﾞｰﾀ一覧!$U$18,AH419=ﾃﾞｰﾀ一覧!$U$25),ﾃﾞｰﾀ一覧!$U$59,ﾃﾞｰﾀ一覧!$U$62)))))</f>
        <v/>
      </c>
      <c r="BZ419" s="1089"/>
      <c r="CA419" s="1113"/>
      <c r="CB419" s="1113"/>
      <c r="CC419" s="1113"/>
      <c r="CD419" s="1113"/>
      <c r="CE419" s="1113"/>
      <c r="CF419" s="1113"/>
      <c r="CG419" s="1113"/>
      <c r="CH419" s="1113"/>
      <c r="CI419" s="1114"/>
      <c r="CK419" s="240"/>
      <c r="CM419" s="378" t="str">
        <f t="shared" si="42"/>
        <v/>
      </c>
      <c r="CN419" s="379" t="str">
        <f t="shared" si="43"/>
        <v/>
      </c>
      <c r="CO419" s="379" t="str">
        <f t="shared" si="44"/>
        <v/>
      </c>
      <c r="CP419" s="380" t="str">
        <f t="shared" si="45"/>
        <v/>
      </c>
      <c r="CQ419" s="244"/>
      <c r="CR419" s="1100"/>
      <c r="CS419" s="1101"/>
      <c r="CT419" s="1102"/>
      <c r="CU419" s="1135"/>
      <c r="CV419" s="1136"/>
      <c r="CW419" s="1136"/>
      <c r="CX419" s="1137"/>
      <c r="CY419" s="1138"/>
      <c r="CZ419" s="1139"/>
      <c r="DA419" s="1140"/>
      <c r="DB419" s="1132"/>
      <c r="DC419" s="1133"/>
      <c r="DD419" s="1133"/>
      <c r="DE419" s="1133"/>
      <c r="DF419" s="1133"/>
      <c r="DG419" s="1134"/>
      <c r="DH419" s="580"/>
      <c r="DI419" s="1084"/>
      <c r="DJ419" s="1084"/>
      <c r="DK419" s="581"/>
      <c r="DL419" s="582"/>
      <c r="DM419" s="1084"/>
      <c r="DN419" s="1084"/>
      <c r="DO419" s="581"/>
      <c r="DP419" s="582"/>
      <c r="DQ419" s="1084"/>
      <c r="DR419" s="1084"/>
      <c r="DS419" s="583"/>
      <c r="DT419" s="1124"/>
      <c r="DU419" s="1125"/>
      <c r="DV419" s="1125"/>
      <c r="DW419" s="1124"/>
      <c r="DX419" s="1125"/>
      <c r="DY419" s="1150"/>
      <c r="DZ419" s="1362"/>
      <c r="EA419" s="1363"/>
      <c r="EB419" s="1362"/>
      <c r="EC419" s="1363"/>
      <c r="ED419" s="1362"/>
      <c r="EE419" s="1377"/>
      <c r="EF419" s="1378"/>
      <c r="EG419" s="1379"/>
      <c r="EH419" s="1379"/>
      <c r="EI419" s="1380"/>
      <c r="EJ419" s="1381"/>
      <c r="EK419" s="1381"/>
      <c r="EL419" s="1381"/>
      <c r="EM419" s="1382"/>
      <c r="EN419" s="1382"/>
      <c r="EO419" s="1382"/>
      <c r="EP419" s="1375"/>
      <c r="EQ419" s="1376"/>
      <c r="ER419" s="1113"/>
      <c r="ES419" s="1113"/>
      <c r="ET419" s="1113"/>
      <c r="EU419" s="1113"/>
      <c r="EV419" s="1113"/>
      <c r="EW419" s="1113"/>
      <c r="EX419" s="1113"/>
      <c r="EY419" s="1113"/>
      <c r="EZ419" s="1114"/>
    </row>
    <row r="420" spans="1:156" ht="30" customHeight="1" x14ac:dyDescent="0.2">
      <c r="A420" s="207">
        <f t="shared" si="46"/>
        <v>409</v>
      </c>
      <c r="B420" s="1103"/>
      <c r="C420" s="1104"/>
      <c r="D420" s="1278"/>
      <c r="E420" s="1279"/>
      <c r="F420" s="1094" t="str">
        <f t="shared" si="48"/>
        <v/>
      </c>
      <c r="G420" s="1095"/>
      <c r="H420" s="1095"/>
      <c r="I420" s="1095"/>
      <c r="J420" s="1095"/>
      <c r="K420" s="1095"/>
      <c r="L420" s="1095"/>
      <c r="M420" s="1095"/>
      <c r="N420" s="1095"/>
      <c r="O420" s="1095"/>
      <c r="P420" s="1095"/>
      <c r="Q420" s="1095"/>
      <c r="R420" s="1095"/>
      <c r="S420" s="1095"/>
      <c r="T420" s="1095"/>
      <c r="U420" s="1095"/>
      <c r="V420" s="1095"/>
      <c r="W420" s="1096"/>
      <c r="X420" s="1299">
        <f t="shared" si="47"/>
        <v>0</v>
      </c>
      <c r="Y420" s="1300"/>
      <c r="Z420" s="1301"/>
      <c r="AA420" s="1100"/>
      <c r="AB420" s="1101"/>
      <c r="AC420" s="1102"/>
      <c r="AD420" s="1135"/>
      <c r="AE420" s="1136"/>
      <c r="AF420" s="1136"/>
      <c r="AG420" s="1137"/>
      <c r="AH420" s="1138"/>
      <c r="AI420" s="1139"/>
      <c r="AJ420" s="1140"/>
      <c r="AK420" s="1132"/>
      <c r="AL420" s="1133"/>
      <c r="AM420" s="1133"/>
      <c r="AN420" s="1133"/>
      <c r="AO420" s="1133"/>
      <c r="AP420" s="1134"/>
      <c r="AQ420" s="642" t="str">
        <f>IF(AK420="","",VLOOKUP(AK420,ﾃﾞｰﾀ一覧!$AH$4:$AR$66,2,FALSE))</f>
        <v/>
      </c>
      <c r="AR420" s="1084"/>
      <c r="AS420" s="1084"/>
      <c r="AT420" s="643" t="str">
        <f>IF(AK420="","",VLOOKUP(AK420,ﾃﾞｰﾀ一覧!$AH$4:$AR$66,3,FALSE))</f>
        <v/>
      </c>
      <c r="AU420" s="644" t="str">
        <f>IF(AK420="","",VLOOKUP(AK420,ﾃﾞｰﾀ一覧!$AH$4:$AR$66,5,FALSE))</f>
        <v/>
      </c>
      <c r="AV420" s="1084"/>
      <c r="AW420" s="1084"/>
      <c r="AX420" s="643" t="str">
        <f>IF(AK420="","",VLOOKUP(AK420,ﾃﾞｰﾀ一覧!$AH$4:$AR$66,6,FALSE))</f>
        <v/>
      </c>
      <c r="AY420" s="649" t="str">
        <f>IF(AK420="","",VLOOKUP(AK420,ﾃﾞｰﾀ一覧!$AH$4:$AR$66,8,FALSE))</f>
        <v/>
      </c>
      <c r="AZ420" s="1084"/>
      <c r="BA420" s="1084"/>
      <c r="BB420" s="388" t="str">
        <f>IF(AK420="","",VLOOKUP(AK420,ﾃﾞｰﾀ一覧!$AH$4:$AR$66,9,FALSE))</f>
        <v/>
      </c>
      <c r="BC420" s="1124"/>
      <c r="BD420" s="1125"/>
      <c r="BE420" s="1125"/>
      <c r="BF420" s="1124"/>
      <c r="BG420" s="1125"/>
      <c r="BH420" s="1125"/>
      <c r="BI420" s="1124"/>
      <c r="BJ420" s="1125"/>
      <c r="BK420" s="1150"/>
      <c r="BL420" s="1154"/>
      <c r="BM420" s="1155"/>
      <c r="BN420" s="1156"/>
      <c r="BO420" s="1109" t="str">
        <f>IF($AK420="","",IF($BF420="","",IF($BF420=ﾃﾞｰﾀ一覧!$U$37,"",IF($BF420=ﾃﾞｰﾀ一覧!$U$38,"",IF($AH420=ﾃﾞｰﾀ一覧!$U$25,VLOOKUP($AK420,ﾃﾞｰﾀ一覧!$AH$43:$AR$66,10,FALSE),VLOOKUP($AK420,ﾃﾞｰﾀ一覧!$AH$4:$AR$66,10,FALSE))))))</f>
        <v/>
      </c>
      <c r="BP420" s="1110"/>
      <c r="BQ420" s="1110"/>
      <c r="BR420" s="1111"/>
      <c r="BS420" s="1115">
        <f>IF($BL420="",0,VLOOKUP($BL420,ﾃﾞｰﾀ一覧!$AY$4:$BB$16,3,FALSE))</f>
        <v>0</v>
      </c>
      <c r="BT420" s="1115"/>
      <c r="BU420" s="1115"/>
      <c r="BV420" s="1112" t="str">
        <f>IF($BO420="","",IF($BF420=ﾃﾞｰﾀ一覧!$U$37,"",IF($BF420=ﾃﾞｰﾀ一覧!$U$38,"",IF($BO420=ﾃﾞｰﾀ一覧!$AT$27,ﾃﾞｰﾀ一覧!$AT$27,VLOOKUP($AK420,ﾃﾞｰﾀ一覧!$AH$4:$AR$66,11,FALSE)*IF($BO420=ﾃﾞｰﾀ一覧!$AT$17,($AR420+1)*($AV420+1),IF($BO420=ﾃﾞｰﾀ一覧!$AT$22,IF(COUNTIF($AD420,"*天端*"),ﾃﾞｰﾀ一覧!$AU$43/2,ﾃﾞｰﾀ一覧!$AU$43/3),IF($BO420=ﾃﾞｰﾀ一覧!$AT$20,$AR420*$AV420,IF($BO420=ﾃﾞｰﾀ一覧!$AT$21,$AV420,1))))))))</f>
        <v/>
      </c>
      <c r="BW420" s="1112"/>
      <c r="BX420" s="1112"/>
      <c r="BY420" s="1088" t="str">
        <f>IF($B420="","",IF($AH420="","",IF($CK420=ﾃﾞｰﾀ一覧!$U$53,ﾃﾞｰﾀ一覧!$U$61,IF($AH420=ﾃﾞｰﾀ一覧!$U$21,ﾃﾞｰﾀ一覧!$U$60,IF(OR($AH420=ﾃﾞｰﾀ一覧!$U$19,$AH420=ﾃﾞｰﾀ一覧!$U$20,$AH420=ﾃﾞｰﾀ一覧!$U$23,$AH420=ﾃﾞｰﾀ一覧!$U$22,$AH420=ﾃﾞｰﾀ一覧!$U$18,AH420=ﾃﾞｰﾀ一覧!$U$25),ﾃﾞｰﾀ一覧!$U$59,ﾃﾞｰﾀ一覧!$U$62)))))</f>
        <v/>
      </c>
      <c r="BZ420" s="1089"/>
      <c r="CA420" s="1113"/>
      <c r="CB420" s="1113"/>
      <c r="CC420" s="1113"/>
      <c r="CD420" s="1113"/>
      <c r="CE420" s="1113"/>
      <c r="CF420" s="1113"/>
      <c r="CG420" s="1113"/>
      <c r="CH420" s="1113"/>
      <c r="CI420" s="1114"/>
      <c r="CK420" s="240"/>
      <c r="CM420" s="378" t="str">
        <f t="shared" si="42"/>
        <v/>
      </c>
      <c r="CN420" s="379" t="str">
        <f t="shared" si="43"/>
        <v/>
      </c>
      <c r="CO420" s="379" t="str">
        <f t="shared" si="44"/>
        <v/>
      </c>
      <c r="CP420" s="380" t="str">
        <f t="shared" si="45"/>
        <v/>
      </c>
      <c r="CQ420" s="244"/>
      <c r="CR420" s="1100"/>
      <c r="CS420" s="1101"/>
      <c r="CT420" s="1102"/>
      <c r="CU420" s="1135"/>
      <c r="CV420" s="1136"/>
      <c r="CW420" s="1136"/>
      <c r="CX420" s="1137"/>
      <c r="CY420" s="1138"/>
      <c r="CZ420" s="1139"/>
      <c r="DA420" s="1140"/>
      <c r="DB420" s="1132"/>
      <c r="DC420" s="1133"/>
      <c r="DD420" s="1133"/>
      <c r="DE420" s="1133"/>
      <c r="DF420" s="1133"/>
      <c r="DG420" s="1134"/>
      <c r="DH420" s="580"/>
      <c r="DI420" s="1084"/>
      <c r="DJ420" s="1084"/>
      <c r="DK420" s="581"/>
      <c r="DL420" s="582"/>
      <c r="DM420" s="1084"/>
      <c r="DN420" s="1084"/>
      <c r="DO420" s="581"/>
      <c r="DP420" s="582"/>
      <c r="DQ420" s="1084"/>
      <c r="DR420" s="1084"/>
      <c r="DS420" s="583"/>
      <c r="DT420" s="1124"/>
      <c r="DU420" s="1125"/>
      <c r="DV420" s="1125"/>
      <c r="DW420" s="1124"/>
      <c r="DX420" s="1125"/>
      <c r="DY420" s="1150"/>
      <c r="DZ420" s="1362"/>
      <c r="EA420" s="1363"/>
      <c r="EB420" s="1362"/>
      <c r="EC420" s="1363"/>
      <c r="ED420" s="1362"/>
      <c r="EE420" s="1377"/>
      <c r="EF420" s="1378"/>
      <c r="EG420" s="1379"/>
      <c r="EH420" s="1379"/>
      <c r="EI420" s="1380"/>
      <c r="EJ420" s="1381"/>
      <c r="EK420" s="1381"/>
      <c r="EL420" s="1381"/>
      <c r="EM420" s="1382"/>
      <c r="EN420" s="1382"/>
      <c r="EO420" s="1382"/>
      <c r="EP420" s="1375"/>
      <c r="EQ420" s="1376"/>
      <c r="ER420" s="1113"/>
      <c r="ES420" s="1113"/>
      <c r="ET420" s="1113"/>
      <c r="EU420" s="1113"/>
      <c r="EV420" s="1113"/>
      <c r="EW420" s="1113"/>
      <c r="EX420" s="1113"/>
      <c r="EY420" s="1113"/>
      <c r="EZ420" s="1114"/>
    </row>
    <row r="421" spans="1:156" ht="30" customHeight="1" x14ac:dyDescent="0.2">
      <c r="A421" s="207">
        <f t="shared" si="46"/>
        <v>410</v>
      </c>
      <c r="B421" s="1103"/>
      <c r="C421" s="1104"/>
      <c r="D421" s="1278"/>
      <c r="E421" s="1279"/>
      <c r="F421" s="1094" t="str">
        <f t="shared" si="48"/>
        <v/>
      </c>
      <c r="G421" s="1095"/>
      <c r="H421" s="1095"/>
      <c r="I421" s="1095"/>
      <c r="J421" s="1095"/>
      <c r="K421" s="1095"/>
      <c r="L421" s="1095"/>
      <c r="M421" s="1095"/>
      <c r="N421" s="1095"/>
      <c r="O421" s="1095"/>
      <c r="P421" s="1095"/>
      <c r="Q421" s="1095"/>
      <c r="R421" s="1095"/>
      <c r="S421" s="1095"/>
      <c r="T421" s="1095"/>
      <c r="U421" s="1095"/>
      <c r="V421" s="1095"/>
      <c r="W421" s="1096"/>
      <c r="X421" s="1299">
        <f t="shared" si="47"/>
        <v>0</v>
      </c>
      <c r="Y421" s="1300"/>
      <c r="Z421" s="1301"/>
      <c r="AA421" s="1100"/>
      <c r="AB421" s="1101"/>
      <c r="AC421" s="1102"/>
      <c r="AD421" s="1135"/>
      <c r="AE421" s="1136"/>
      <c r="AF421" s="1136"/>
      <c r="AG421" s="1137"/>
      <c r="AH421" s="1138"/>
      <c r="AI421" s="1139"/>
      <c r="AJ421" s="1140"/>
      <c r="AK421" s="1132"/>
      <c r="AL421" s="1133"/>
      <c r="AM421" s="1133"/>
      <c r="AN421" s="1133"/>
      <c r="AO421" s="1133"/>
      <c r="AP421" s="1134"/>
      <c r="AQ421" s="642" t="str">
        <f>IF(AK421="","",VLOOKUP(AK421,ﾃﾞｰﾀ一覧!$AH$4:$AR$66,2,FALSE))</f>
        <v/>
      </c>
      <c r="AR421" s="1084"/>
      <c r="AS421" s="1084"/>
      <c r="AT421" s="643" t="str">
        <f>IF(AK421="","",VLOOKUP(AK421,ﾃﾞｰﾀ一覧!$AH$4:$AR$66,3,FALSE))</f>
        <v/>
      </c>
      <c r="AU421" s="644" t="str">
        <f>IF(AK421="","",VLOOKUP(AK421,ﾃﾞｰﾀ一覧!$AH$4:$AR$66,5,FALSE))</f>
        <v/>
      </c>
      <c r="AV421" s="1084"/>
      <c r="AW421" s="1084"/>
      <c r="AX421" s="643" t="str">
        <f>IF(AK421="","",VLOOKUP(AK421,ﾃﾞｰﾀ一覧!$AH$4:$AR$66,6,FALSE))</f>
        <v/>
      </c>
      <c r="AY421" s="649" t="str">
        <f>IF(AK421="","",VLOOKUP(AK421,ﾃﾞｰﾀ一覧!$AH$4:$AR$66,8,FALSE))</f>
        <v/>
      </c>
      <c r="AZ421" s="1084"/>
      <c r="BA421" s="1084"/>
      <c r="BB421" s="388" t="str">
        <f>IF(AK421="","",VLOOKUP(AK421,ﾃﾞｰﾀ一覧!$AH$4:$AR$66,9,FALSE))</f>
        <v/>
      </c>
      <c r="BC421" s="1124"/>
      <c r="BD421" s="1125"/>
      <c r="BE421" s="1125"/>
      <c r="BF421" s="1124"/>
      <c r="BG421" s="1125"/>
      <c r="BH421" s="1125"/>
      <c r="BI421" s="1124"/>
      <c r="BJ421" s="1125"/>
      <c r="BK421" s="1150"/>
      <c r="BL421" s="1154"/>
      <c r="BM421" s="1155"/>
      <c r="BN421" s="1156"/>
      <c r="BO421" s="1109" t="str">
        <f>IF($AK421="","",IF($BF421="","",IF($BF421=ﾃﾞｰﾀ一覧!$U$37,"",IF($BF421=ﾃﾞｰﾀ一覧!$U$38,"",IF($AH421=ﾃﾞｰﾀ一覧!$U$25,VLOOKUP($AK421,ﾃﾞｰﾀ一覧!$AH$43:$AR$66,10,FALSE),VLOOKUP($AK421,ﾃﾞｰﾀ一覧!$AH$4:$AR$66,10,FALSE))))))</f>
        <v/>
      </c>
      <c r="BP421" s="1110"/>
      <c r="BQ421" s="1110"/>
      <c r="BR421" s="1111"/>
      <c r="BS421" s="1115">
        <f>IF($BL421="",0,VLOOKUP($BL421,ﾃﾞｰﾀ一覧!$AY$4:$BB$16,3,FALSE))</f>
        <v>0</v>
      </c>
      <c r="BT421" s="1115"/>
      <c r="BU421" s="1115"/>
      <c r="BV421" s="1112" t="str">
        <f>IF($BO421="","",IF($BF421=ﾃﾞｰﾀ一覧!$U$37,"",IF($BF421=ﾃﾞｰﾀ一覧!$U$38,"",IF($BO421=ﾃﾞｰﾀ一覧!$AT$27,ﾃﾞｰﾀ一覧!$AT$27,VLOOKUP($AK421,ﾃﾞｰﾀ一覧!$AH$4:$AR$66,11,FALSE)*IF($BO421=ﾃﾞｰﾀ一覧!$AT$17,($AR421+1)*($AV421+1),IF($BO421=ﾃﾞｰﾀ一覧!$AT$22,IF(COUNTIF($AD421,"*天端*"),ﾃﾞｰﾀ一覧!$AU$43/2,ﾃﾞｰﾀ一覧!$AU$43/3),IF($BO421=ﾃﾞｰﾀ一覧!$AT$20,$AR421*$AV421,IF($BO421=ﾃﾞｰﾀ一覧!$AT$21,$AV421,1))))))))</f>
        <v/>
      </c>
      <c r="BW421" s="1112"/>
      <c r="BX421" s="1112"/>
      <c r="BY421" s="1088" t="str">
        <f>IF($B421="","",IF($AH421="","",IF($CK421=ﾃﾞｰﾀ一覧!$U$53,ﾃﾞｰﾀ一覧!$U$61,IF($AH421=ﾃﾞｰﾀ一覧!$U$21,ﾃﾞｰﾀ一覧!$U$60,IF(OR($AH421=ﾃﾞｰﾀ一覧!$U$19,$AH421=ﾃﾞｰﾀ一覧!$U$20,$AH421=ﾃﾞｰﾀ一覧!$U$23,$AH421=ﾃﾞｰﾀ一覧!$U$22,$AH421=ﾃﾞｰﾀ一覧!$U$18,AH421=ﾃﾞｰﾀ一覧!$U$25),ﾃﾞｰﾀ一覧!$U$59,ﾃﾞｰﾀ一覧!$U$62)))))</f>
        <v/>
      </c>
      <c r="BZ421" s="1089"/>
      <c r="CA421" s="1113"/>
      <c r="CB421" s="1113"/>
      <c r="CC421" s="1113"/>
      <c r="CD421" s="1113"/>
      <c r="CE421" s="1113"/>
      <c r="CF421" s="1113"/>
      <c r="CG421" s="1113"/>
      <c r="CH421" s="1113"/>
      <c r="CI421" s="1114"/>
      <c r="CK421" s="240"/>
      <c r="CM421" s="378" t="str">
        <f t="shared" si="42"/>
        <v/>
      </c>
      <c r="CN421" s="379" t="str">
        <f t="shared" si="43"/>
        <v/>
      </c>
      <c r="CO421" s="379" t="str">
        <f t="shared" si="44"/>
        <v/>
      </c>
      <c r="CP421" s="380" t="str">
        <f t="shared" si="45"/>
        <v/>
      </c>
      <c r="CQ421" s="244"/>
      <c r="CR421" s="1100"/>
      <c r="CS421" s="1101"/>
      <c r="CT421" s="1102"/>
      <c r="CU421" s="1135"/>
      <c r="CV421" s="1136"/>
      <c r="CW421" s="1136"/>
      <c r="CX421" s="1137"/>
      <c r="CY421" s="1138"/>
      <c r="CZ421" s="1139"/>
      <c r="DA421" s="1140"/>
      <c r="DB421" s="1132"/>
      <c r="DC421" s="1133"/>
      <c r="DD421" s="1133"/>
      <c r="DE421" s="1133"/>
      <c r="DF421" s="1133"/>
      <c r="DG421" s="1134"/>
      <c r="DH421" s="580"/>
      <c r="DI421" s="1084"/>
      <c r="DJ421" s="1084"/>
      <c r="DK421" s="581"/>
      <c r="DL421" s="582"/>
      <c r="DM421" s="1084"/>
      <c r="DN421" s="1084"/>
      <c r="DO421" s="581"/>
      <c r="DP421" s="582"/>
      <c r="DQ421" s="1084"/>
      <c r="DR421" s="1084"/>
      <c r="DS421" s="583"/>
      <c r="DT421" s="1124"/>
      <c r="DU421" s="1125"/>
      <c r="DV421" s="1125"/>
      <c r="DW421" s="1124"/>
      <c r="DX421" s="1125"/>
      <c r="DY421" s="1150"/>
      <c r="DZ421" s="1362"/>
      <c r="EA421" s="1363"/>
      <c r="EB421" s="1362"/>
      <c r="EC421" s="1363"/>
      <c r="ED421" s="1362"/>
      <c r="EE421" s="1377"/>
      <c r="EF421" s="1378"/>
      <c r="EG421" s="1379"/>
      <c r="EH421" s="1379"/>
      <c r="EI421" s="1380"/>
      <c r="EJ421" s="1381"/>
      <c r="EK421" s="1381"/>
      <c r="EL421" s="1381"/>
      <c r="EM421" s="1382"/>
      <c r="EN421" s="1382"/>
      <c r="EO421" s="1382"/>
      <c r="EP421" s="1375"/>
      <c r="EQ421" s="1376"/>
      <c r="ER421" s="1113"/>
      <c r="ES421" s="1113"/>
      <c r="ET421" s="1113"/>
      <c r="EU421" s="1113"/>
      <c r="EV421" s="1113"/>
      <c r="EW421" s="1113"/>
      <c r="EX421" s="1113"/>
      <c r="EY421" s="1113"/>
      <c r="EZ421" s="1114"/>
    </row>
    <row r="422" spans="1:156" ht="30" customHeight="1" x14ac:dyDescent="0.2">
      <c r="A422" s="207">
        <f t="shared" si="46"/>
        <v>411</v>
      </c>
      <c r="B422" s="1103"/>
      <c r="C422" s="1104"/>
      <c r="D422" s="1278"/>
      <c r="E422" s="1279"/>
      <c r="F422" s="1094" t="str">
        <f t="shared" si="48"/>
        <v/>
      </c>
      <c r="G422" s="1095"/>
      <c r="H422" s="1095"/>
      <c r="I422" s="1095"/>
      <c r="J422" s="1095"/>
      <c r="K422" s="1095"/>
      <c r="L422" s="1095"/>
      <c r="M422" s="1095"/>
      <c r="N422" s="1095"/>
      <c r="O422" s="1095"/>
      <c r="P422" s="1095"/>
      <c r="Q422" s="1095"/>
      <c r="R422" s="1095"/>
      <c r="S422" s="1095"/>
      <c r="T422" s="1095"/>
      <c r="U422" s="1095"/>
      <c r="V422" s="1095"/>
      <c r="W422" s="1096"/>
      <c r="X422" s="1299">
        <f t="shared" si="47"/>
        <v>0</v>
      </c>
      <c r="Y422" s="1300"/>
      <c r="Z422" s="1301"/>
      <c r="AA422" s="1100"/>
      <c r="AB422" s="1101"/>
      <c r="AC422" s="1102"/>
      <c r="AD422" s="1135"/>
      <c r="AE422" s="1136"/>
      <c r="AF422" s="1136"/>
      <c r="AG422" s="1137"/>
      <c r="AH422" s="1138"/>
      <c r="AI422" s="1139"/>
      <c r="AJ422" s="1140"/>
      <c r="AK422" s="1132"/>
      <c r="AL422" s="1133"/>
      <c r="AM422" s="1133"/>
      <c r="AN422" s="1133"/>
      <c r="AO422" s="1133"/>
      <c r="AP422" s="1134"/>
      <c r="AQ422" s="642" t="str">
        <f>IF(AK422="","",VLOOKUP(AK422,ﾃﾞｰﾀ一覧!$AH$4:$AR$66,2,FALSE))</f>
        <v/>
      </c>
      <c r="AR422" s="1084"/>
      <c r="AS422" s="1084"/>
      <c r="AT422" s="643" t="str">
        <f>IF(AK422="","",VLOOKUP(AK422,ﾃﾞｰﾀ一覧!$AH$4:$AR$66,3,FALSE))</f>
        <v/>
      </c>
      <c r="AU422" s="644" t="str">
        <f>IF(AK422="","",VLOOKUP(AK422,ﾃﾞｰﾀ一覧!$AH$4:$AR$66,5,FALSE))</f>
        <v/>
      </c>
      <c r="AV422" s="1084"/>
      <c r="AW422" s="1084"/>
      <c r="AX422" s="643" t="str">
        <f>IF(AK422="","",VLOOKUP(AK422,ﾃﾞｰﾀ一覧!$AH$4:$AR$66,6,FALSE))</f>
        <v/>
      </c>
      <c r="AY422" s="649" t="str">
        <f>IF(AK422="","",VLOOKUP(AK422,ﾃﾞｰﾀ一覧!$AH$4:$AR$66,8,FALSE))</f>
        <v/>
      </c>
      <c r="AZ422" s="1084"/>
      <c r="BA422" s="1084"/>
      <c r="BB422" s="388" t="str">
        <f>IF(AK422="","",VLOOKUP(AK422,ﾃﾞｰﾀ一覧!$AH$4:$AR$66,9,FALSE))</f>
        <v/>
      </c>
      <c r="BC422" s="1124"/>
      <c r="BD422" s="1125"/>
      <c r="BE422" s="1125"/>
      <c r="BF422" s="1124"/>
      <c r="BG422" s="1125"/>
      <c r="BH422" s="1125"/>
      <c r="BI422" s="1124"/>
      <c r="BJ422" s="1125"/>
      <c r="BK422" s="1150"/>
      <c r="BL422" s="1154"/>
      <c r="BM422" s="1155"/>
      <c r="BN422" s="1156"/>
      <c r="BO422" s="1109" t="str">
        <f>IF($AK422="","",IF($BF422="","",IF($BF422=ﾃﾞｰﾀ一覧!$U$37,"",IF($BF422=ﾃﾞｰﾀ一覧!$U$38,"",IF($AH422=ﾃﾞｰﾀ一覧!$U$25,VLOOKUP($AK422,ﾃﾞｰﾀ一覧!$AH$43:$AR$66,10,FALSE),VLOOKUP($AK422,ﾃﾞｰﾀ一覧!$AH$4:$AR$66,10,FALSE))))))</f>
        <v/>
      </c>
      <c r="BP422" s="1110"/>
      <c r="BQ422" s="1110"/>
      <c r="BR422" s="1111"/>
      <c r="BS422" s="1115">
        <f>IF($BL422="",0,VLOOKUP($BL422,ﾃﾞｰﾀ一覧!$AY$4:$BB$16,3,FALSE))</f>
        <v>0</v>
      </c>
      <c r="BT422" s="1115"/>
      <c r="BU422" s="1115"/>
      <c r="BV422" s="1112" t="str">
        <f>IF($BO422="","",IF($BF422=ﾃﾞｰﾀ一覧!$U$37,"",IF($BF422=ﾃﾞｰﾀ一覧!$U$38,"",IF($BO422=ﾃﾞｰﾀ一覧!$AT$27,ﾃﾞｰﾀ一覧!$AT$27,VLOOKUP($AK422,ﾃﾞｰﾀ一覧!$AH$4:$AR$66,11,FALSE)*IF($BO422=ﾃﾞｰﾀ一覧!$AT$17,($AR422+1)*($AV422+1),IF($BO422=ﾃﾞｰﾀ一覧!$AT$22,IF(COUNTIF($AD422,"*天端*"),ﾃﾞｰﾀ一覧!$AU$43/2,ﾃﾞｰﾀ一覧!$AU$43/3),IF($BO422=ﾃﾞｰﾀ一覧!$AT$20,$AR422*$AV422,IF($BO422=ﾃﾞｰﾀ一覧!$AT$21,$AV422,1))))))))</f>
        <v/>
      </c>
      <c r="BW422" s="1112"/>
      <c r="BX422" s="1112"/>
      <c r="BY422" s="1088" t="str">
        <f>IF($B422="","",IF($AH422="","",IF($CK422=ﾃﾞｰﾀ一覧!$U$53,ﾃﾞｰﾀ一覧!$U$61,IF($AH422=ﾃﾞｰﾀ一覧!$U$21,ﾃﾞｰﾀ一覧!$U$60,IF(OR($AH422=ﾃﾞｰﾀ一覧!$U$19,$AH422=ﾃﾞｰﾀ一覧!$U$20,$AH422=ﾃﾞｰﾀ一覧!$U$23,$AH422=ﾃﾞｰﾀ一覧!$U$22,$AH422=ﾃﾞｰﾀ一覧!$U$18,AH422=ﾃﾞｰﾀ一覧!$U$25),ﾃﾞｰﾀ一覧!$U$59,ﾃﾞｰﾀ一覧!$U$62)))))</f>
        <v/>
      </c>
      <c r="BZ422" s="1089"/>
      <c r="CA422" s="1113"/>
      <c r="CB422" s="1113"/>
      <c r="CC422" s="1113"/>
      <c r="CD422" s="1113"/>
      <c r="CE422" s="1113"/>
      <c r="CF422" s="1113"/>
      <c r="CG422" s="1113"/>
      <c r="CH422" s="1113"/>
      <c r="CI422" s="1114"/>
      <c r="CK422" s="240"/>
      <c r="CM422" s="378" t="str">
        <f t="shared" si="42"/>
        <v/>
      </c>
      <c r="CN422" s="379" t="str">
        <f t="shared" si="43"/>
        <v/>
      </c>
      <c r="CO422" s="379" t="str">
        <f t="shared" si="44"/>
        <v/>
      </c>
      <c r="CP422" s="380" t="str">
        <f t="shared" si="45"/>
        <v/>
      </c>
      <c r="CQ422" s="244"/>
      <c r="CR422" s="1100"/>
      <c r="CS422" s="1101"/>
      <c r="CT422" s="1102"/>
      <c r="CU422" s="1135"/>
      <c r="CV422" s="1136"/>
      <c r="CW422" s="1136"/>
      <c r="CX422" s="1137"/>
      <c r="CY422" s="1138"/>
      <c r="CZ422" s="1139"/>
      <c r="DA422" s="1140"/>
      <c r="DB422" s="1132"/>
      <c r="DC422" s="1133"/>
      <c r="DD422" s="1133"/>
      <c r="DE422" s="1133"/>
      <c r="DF422" s="1133"/>
      <c r="DG422" s="1134"/>
      <c r="DH422" s="580"/>
      <c r="DI422" s="1084"/>
      <c r="DJ422" s="1084"/>
      <c r="DK422" s="581"/>
      <c r="DL422" s="582"/>
      <c r="DM422" s="1084"/>
      <c r="DN422" s="1084"/>
      <c r="DO422" s="581"/>
      <c r="DP422" s="582"/>
      <c r="DQ422" s="1084"/>
      <c r="DR422" s="1084"/>
      <c r="DS422" s="583"/>
      <c r="DT422" s="1124"/>
      <c r="DU422" s="1125"/>
      <c r="DV422" s="1125"/>
      <c r="DW422" s="1124"/>
      <c r="DX422" s="1125"/>
      <c r="DY422" s="1150"/>
      <c r="DZ422" s="1362"/>
      <c r="EA422" s="1363"/>
      <c r="EB422" s="1362"/>
      <c r="EC422" s="1363"/>
      <c r="ED422" s="1362"/>
      <c r="EE422" s="1377"/>
      <c r="EF422" s="1378"/>
      <c r="EG422" s="1379"/>
      <c r="EH422" s="1379"/>
      <c r="EI422" s="1380"/>
      <c r="EJ422" s="1381"/>
      <c r="EK422" s="1381"/>
      <c r="EL422" s="1381"/>
      <c r="EM422" s="1382"/>
      <c r="EN422" s="1382"/>
      <c r="EO422" s="1382"/>
      <c r="EP422" s="1375"/>
      <c r="EQ422" s="1376"/>
      <c r="ER422" s="1113"/>
      <c r="ES422" s="1113"/>
      <c r="ET422" s="1113"/>
      <c r="EU422" s="1113"/>
      <c r="EV422" s="1113"/>
      <c r="EW422" s="1113"/>
      <c r="EX422" s="1113"/>
      <c r="EY422" s="1113"/>
      <c r="EZ422" s="1114"/>
    </row>
    <row r="423" spans="1:156" ht="30" customHeight="1" x14ac:dyDescent="0.2">
      <c r="A423" s="207">
        <f t="shared" si="46"/>
        <v>412</v>
      </c>
      <c r="B423" s="1103"/>
      <c r="C423" s="1104"/>
      <c r="D423" s="1278"/>
      <c r="E423" s="1279"/>
      <c r="F423" s="1094" t="str">
        <f t="shared" si="48"/>
        <v/>
      </c>
      <c r="G423" s="1095"/>
      <c r="H423" s="1095"/>
      <c r="I423" s="1095"/>
      <c r="J423" s="1095"/>
      <c r="K423" s="1095"/>
      <c r="L423" s="1095"/>
      <c r="M423" s="1095"/>
      <c r="N423" s="1095"/>
      <c r="O423" s="1095"/>
      <c r="P423" s="1095"/>
      <c r="Q423" s="1095"/>
      <c r="R423" s="1095"/>
      <c r="S423" s="1095"/>
      <c r="T423" s="1095"/>
      <c r="U423" s="1095"/>
      <c r="V423" s="1095"/>
      <c r="W423" s="1096"/>
      <c r="X423" s="1299">
        <f t="shared" si="47"/>
        <v>0</v>
      </c>
      <c r="Y423" s="1300"/>
      <c r="Z423" s="1301"/>
      <c r="AA423" s="1100"/>
      <c r="AB423" s="1101"/>
      <c r="AC423" s="1102"/>
      <c r="AD423" s="1135"/>
      <c r="AE423" s="1136"/>
      <c r="AF423" s="1136"/>
      <c r="AG423" s="1137"/>
      <c r="AH423" s="1138"/>
      <c r="AI423" s="1139"/>
      <c r="AJ423" s="1140"/>
      <c r="AK423" s="1132"/>
      <c r="AL423" s="1133"/>
      <c r="AM423" s="1133"/>
      <c r="AN423" s="1133"/>
      <c r="AO423" s="1133"/>
      <c r="AP423" s="1134"/>
      <c r="AQ423" s="642" t="str">
        <f>IF(AK423="","",VLOOKUP(AK423,ﾃﾞｰﾀ一覧!$AH$4:$AR$66,2,FALSE))</f>
        <v/>
      </c>
      <c r="AR423" s="1084"/>
      <c r="AS423" s="1084"/>
      <c r="AT423" s="643" t="str">
        <f>IF(AK423="","",VLOOKUP(AK423,ﾃﾞｰﾀ一覧!$AH$4:$AR$66,3,FALSE))</f>
        <v/>
      </c>
      <c r="AU423" s="644" t="str">
        <f>IF(AK423="","",VLOOKUP(AK423,ﾃﾞｰﾀ一覧!$AH$4:$AR$66,5,FALSE))</f>
        <v/>
      </c>
      <c r="AV423" s="1084"/>
      <c r="AW423" s="1084"/>
      <c r="AX423" s="643" t="str">
        <f>IF(AK423="","",VLOOKUP(AK423,ﾃﾞｰﾀ一覧!$AH$4:$AR$66,6,FALSE))</f>
        <v/>
      </c>
      <c r="AY423" s="649" t="str">
        <f>IF(AK423="","",VLOOKUP(AK423,ﾃﾞｰﾀ一覧!$AH$4:$AR$66,8,FALSE))</f>
        <v/>
      </c>
      <c r="AZ423" s="1084"/>
      <c r="BA423" s="1084"/>
      <c r="BB423" s="388" t="str">
        <f>IF(AK423="","",VLOOKUP(AK423,ﾃﾞｰﾀ一覧!$AH$4:$AR$66,9,FALSE))</f>
        <v/>
      </c>
      <c r="BC423" s="1124"/>
      <c r="BD423" s="1125"/>
      <c r="BE423" s="1125"/>
      <c r="BF423" s="1124"/>
      <c r="BG423" s="1125"/>
      <c r="BH423" s="1125"/>
      <c r="BI423" s="1124"/>
      <c r="BJ423" s="1125"/>
      <c r="BK423" s="1150"/>
      <c r="BL423" s="1154"/>
      <c r="BM423" s="1155"/>
      <c r="BN423" s="1156"/>
      <c r="BO423" s="1109" t="str">
        <f>IF($AK423="","",IF($BF423="","",IF($BF423=ﾃﾞｰﾀ一覧!$U$37,"",IF($BF423=ﾃﾞｰﾀ一覧!$U$38,"",IF($AH423=ﾃﾞｰﾀ一覧!$U$25,VLOOKUP($AK423,ﾃﾞｰﾀ一覧!$AH$43:$AR$66,10,FALSE),VLOOKUP($AK423,ﾃﾞｰﾀ一覧!$AH$4:$AR$66,10,FALSE))))))</f>
        <v/>
      </c>
      <c r="BP423" s="1110"/>
      <c r="BQ423" s="1110"/>
      <c r="BR423" s="1111"/>
      <c r="BS423" s="1115">
        <f>IF($BL423="",0,VLOOKUP($BL423,ﾃﾞｰﾀ一覧!$AY$4:$BB$16,3,FALSE))</f>
        <v>0</v>
      </c>
      <c r="BT423" s="1115"/>
      <c r="BU423" s="1115"/>
      <c r="BV423" s="1112" t="str">
        <f>IF($BO423="","",IF($BF423=ﾃﾞｰﾀ一覧!$U$37,"",IF($BF423=ﾃﾞｰﾀ一覧!$U$38,"",IF($BO423=ﾃﾞｰﾀ一覧!$AT$27,ﾃﾞｰﾀ一覧!$AT$27,VLOOKUP($AK423,ﾃﾞｰﾀ一覧!$AH$4:$AR$66,11,FALSE)*IF($BO423=ﾃﾞｰﾀ一覧!$AT$17,($AR423+1)*($AV423+1),IF($BO423=ﾃﾞｰﾀ一覧!$AT$22,IF(COUNTIF($AD423,"*天端*"),ﾃﾞｰﾀ一覧!$AU$43/2,ﾃﾞｰﾀ一覧!$AU$43/3),IF($BO423=ﾃﾞｰﾀ一覧!$AT$20,$AR423*$AV423,IF($BO423=ﾃﾞｰﾀ一覧!$AT$21,$AV423,1))))))))</f>
        <v/>
      </c>
      <c r="BW423" s="1112"/>
      <c r="BX423" s="1112"/>
      <c r="BY423" s="1088" t="str">
        <f>IF($B423="","",IF($AH423="","",IF($CK423=ﾃﾞｰﾀ一覧!$U$53,ﾃﾞｰﾀ一覧!$U$61,IF($AH423=ﾃﾞｰﾀ一覧!$U$21,ﾃﾞｰﾀ一覧!$U$60,IF(OR($AH423=ﾃﾞｰﾀ一覧!$U$19,$AH423=ﾃﾞｰﾀ一覧!$U$20,$AH423=ﾃﾞｰﾀ一覧!$U$23,$AH423=ﾃﾞｰﾀ一覧!$U$22,$AH423=ﾃﾞｰﾀ一覧!$U$18,AH423=ﾃﾞｰﾀ一覧!$U$25),ﾃﾞｰﾀ一覧!$U$59,ﾃﾞｰﾀ一覧!$U$62)))))</f>
        <v/>
      </c>
      <c r="BZ423" s="1089"/>
      <c r="CA423" s="1113"/>
      <c r="CB423" s="1113"/>
      <c r="CC423" s="1113"/>
      <c r="CD423" s="1113"/>
      <c r="CE423" s="1113"/>
      <c r="CF423" s="1113"/>
      <c r="CG423" s="1113"/>
      <c r="CH423" s="1113"/>
      <c r="CI423" s="1114"/>
      <c r="CK423" s="240"/>
      <c r="CM423" s="378" t="str">
        <f t="shared" si="42"/>
        <v/>
      </c>
      <c r="CN423" s="379" t="str">
        <f t="shared" si="43"/>
        <v/>
      </c>
      <c r="CO423" s="379" t="str">
        <f t="shared" si="44"/>
        <v/>
      </c>
      <c r="CP423" s="380" t="str">
        <f t="shared" si="45"/>
        <v/>
      </c>
      <c r="CQ423" s="244"/>
      <c r="CR423" s="1100"/>
      <c r="CS423" s="1101"/>
      <c r="CT423" s="1102"/>
      <c r="CU423" s="1135"/>
      <c r="CV423" s="1136"/>
      <c r="CW423" s="1136"/>
      <c r="CX423" s="1137"/>
      <c r="CY423" s="1138"/>
      <c r="CZ423" s="1139"/>
      <c r="DA423" s="1140"/>
      <c r="DB423" s="1132"/>
      <c r="DC423" s="1133"/>
      <c r="DD423" s="1133"/>
      <c r="DE423" s="1133"/>
      <c r="DF423" s="1133"/>
      <c r="DG423" s="1134"/>
      <c r="DH423" s="580"/>
      <c r="DI423" s="1084"/>
      <c r="DJ423" s="1084"/>
      <c r="DK423" s="581"/>
      <c r="DL423" s="582"/>
      <c r="DM423" s="1084"/>
      <c r="DN423" s="1084"/>
      <c r="DO423" s="581"/>
      <c r="DP423" s="582"/>
      <c r="DQ423" s="1084"/>
      <c r="DR423" s="1084"/>
      <c r="DS423" s="583"/>
      <c r="DT423" s="1124"/>
      <c r="DU423" s="1125"/>
      <c r="DV423" s="1125"/>
      <c r="DW423" s="1124"/>
      <c r="DX423" s="1125"/>
      <c r="DY423" s="1150"/>
      <c r="DZ423" s="1362"/>
      <c r="EA423" s="1363"/>
      <c r="EB423" s="1362"/>
      <c r="EC423" s="1363"/>
      <c r="ED423" s="1362"/>
      <c r="EE423" s="1377"/>
      <c r="EF423" s="1378"/>
      <c r="EG423" s="1379"/>
      <c r="EH423" s="1379"/>
      <c r="EI423" s="1380"/>
      <c r="EJ423" s="1381"/>
      <c r="EK423" s="1381"/>
      <c r="EL423" s="1381"/>
      <c r="EM423" s="1382"/>
      <c r="EN423" s="1382"/>
      <c r="EO423" s="1382"/>
      <c r="EP423" s="1375"/>
      <c r="EQ423" s="1376"/>
      <c r="ER423" s="1113"/>
      <c r="ES423" s="1113"/>
      <c r="ET423" s="1113"/>
      <c r="EU423" s="1113"/>
      <c r="EV423" s="1113"/>
      <c r="EW423" s="1113"/>
      <c r="EX423" s="1113"/>
      <c r="EY423" s="1113"/>
      <c r="EZ423" s="1114"/>
    </row>
    <row r="424" spans="1:156" ht="30" customHeight="1" x14ac:dyDescent="0.2">
      <c r="A424" s="207">
        <f t="shared" si="46"/>
        <v>413</v>
      </c>
      <c r="B424" s="1103"/>
      <c r="C424" s="1104"/>
      <c r="D424" s="1278"/>
      <c r="E424" s="1279"/>
      <c r="F424" s="1094" t="str">
        <f t="shared" si="48"/>
        <v/>
      </c>
      <c r="G424" s="1095"/>
      <c r="H424" s="1095"/>
      <c r="I424" s="1095"/>
      <c r="J424" s="1095"/>
      <c r="K424" s="1095"/>
      <c r="L424" s="1095"/>
      <c r="M424" s="1095"/>
      <c r="N424" s="1095"/>
      <c r="O424" s="1095"/>
      <c r="P424" s="1095"/>
      <c r="Q424" s="1095"/>
      <c r="R424" s="1095"/>
      <c r="S424" s="1095"/>
      <c r="T424" s="1095"/>
      <c r="U424" s="1095"/>
      <c r="V424" s="1095"/>
      <c r="W424" s="1096"/>
      <c r="X424" s="1299">
        <f t="shared" si="47"/>
        <v>0</v>
      </c>
      <c r="Y424" s="1300"/>
      <c r="Z424" s="1301"/>
      <c r="AA424" s="1100"/>
      <c r="AB424" s="1101"/>
      <c r="AC424" s="1102"/>
      <c r="AD424" s="1135"/>
      <c r="AE424" s="1136"/>
      <c r="AF424" s="1136"/>
      <c r="AG424" s="1137"/>
      <c r="AH424" s="1138"/>
      <c r="AI424" s="1139"/>
      <c r="AJ424" s="1140"/>
      <c r="AK424" s="1132"/>
      <c r="AL424" s="1133"/>
      <c r="AM424" s="1133"/>
      <c r="AN424" s="1133"/>
      <c r="AO424" s="1133"/>
      <c r="AP424" s="1134"/>
      <c r="AQ424" s="642" t="str">
        <f>IF(AK424="","",VLOOKUP(AK424,ﾃﾞｰﾀ一覧!$AH$4:$AR$66,2,FALSE))</f>
        <v/>
      </c>
      <c r="AR424" s="1084"/>
      <c r="AS424" s="1084"/>
      <c r="AT424" s="643" t="str">
        <f>IF(AK424="","",VLOOKUP(AK424,ﾃﾞｰﾀ一覧!$AH$4:$AR$66,3,FALSE))</f>
        <v/>
      </c>
      <c r="AU424" s="644" t="str">
        <f>IF(AK424="","",VLOOKUP(AK424,ﾃﾞｰﾀ一覧!$AH$4:$AR$66,5,FALSE))</f>
        <v/>
      </c>
      <c r="AV424" s="1084"/>
      <c r="AW424" s="1084"/>
      <c r="AX424" s="643" t="str">
        <f>IF(AK424="","",VLOOKUP(AK424,ﾃﾞｰﾀ一覧!$AH$4:$AR$66,6,FALSE))</f>
        <v/>
      </c>
      <c r="AY424" s="649" t="str">
        <f>IF(AK424="","",VLOOKUP(AK424,ﾃﾞｰﾀ一覧!$AH$4:$AR$66,8,FALSE))</f>
        <v/>
      </c>
      <c r="AZ424" s="1084"/>
      <c r="BA424" s="1084"/>
      <c r="BB424" s="388" t="str">
        <f>IF(AK424="","",VLOOKUP(AK424,ﾃﾞｰﾀ一覧!$AH$4:$AR$66,9,FALSE))</f>
        <v/>
      </c>
      <c r="BC424" s="1124"/>
      <c r="BD424" s="1125"/>
      <c r="BE424" s="1125"/>
      <c r="BF424" s="1124"/>
      <c r="BG424" s="1125"/>
      <c r="BH424" s="1125"/>
      <c r="BI424" s="1124"/>
      <c r="BJ424" s="1125"/>
      <c r="BK424" s="1150"/>
      <c r="BL424" s="1154"/>
      <c r="BM424" s="1155"/>
      <c r="BN424" s="1156"/>
      <c r="BO424" s="1109" t="str">
        <f>IF($AK424="","",IF($BF424="","",IF($BF424=ﾃﾞｰﾀ一覧!$U$37,"",IF($BF424=ﾃﾞｰﾀ一覧!$U$38,"",IF($AH424=ﾃﾞｰﾀ一覧!$U$25,VLOOKUP($AK424,ﾃﾞｰﾀ一覧!$AH$43:$AR$66,10,FALSE),VLOOKUP($AK424,ﾃﾞｰﾀ一覧!$AH$4:$AR$66,10,FALSE))))))</f>
        <v/>
      </c>
      <c r="BP424" s="1110"/>
      <c r="BQ424" s="1110"/>
      <c r="BR424" s="1111"/>
      <c r="BS424" s="1115">
        <f>IF($BL424="",0,VLOOKUP($BL424,ﾃﾞｰﾀ一覧!$AY$4:$BB$16,3,FALSE))</f>
        <v>0</v>
      </c>
      <c r="BT424" s="1115"/>
      <c r="BU424" s="1115"/>
      <c r="BV424" s="1112" t="str">
        <f>IF($BO424="","",IF($BF424=ﾃﾞｰﾀ一覧!$U$37,"",IF($BF424=ﾃﾞｰﾀ一覧!$U$38,"",IF($BO424=ﾃﾞｰﾀ一覧!$AT$27,ﾃﾞｰﾀ一覧!$AT$27,VLOOKUP($AK424,ﾃﾞｰﾀ一覧!$AH$4:$AR$66,11,FALSE)*IF($BO424=ﾃﾞｰﾀ一覧!$AT$17,($AR424+1)*($AV424+1),IF($BO424=ﾃﾞｰﾀ一覧!$AT$22,IF(COUNTIF($AD424,"*天端*"),ﾃﾞｰﾀ一覧!$AU$43/2,ﾃﾞｰﾀ一覧!$AU$43/3),IF($BO424=ﾃﾞｰﾀ一覧!$AT$20,$AR424*$AV424,IF($BO424=ﾃﾞｰﾀ一覧!$AT$21,$AV424,1))))))))</f>
        <v/>
      </c>
      <c r="BW424" s="1112"/>
      <c r="BX424" s="1112"/>
      <c r="BY424" s="1088" t="str">
        <f>IF($B424="","",IF($AH424="","",IF($CK424=ﾃﾞｰﾀ一覧!$U$53,ﾃﾞｰﾀ一覧!$U$61,IF($AH424=ﾃﾞｰﾀ一覧!$U$21,ﾃﾞｰﾀ一覧!$U$60,IF(OR($AH424=ﾃﾞｰﾀ一覧!$U$19,$AH424=ﾃﾞｰﾀ一覧!$U$20,$AH424=ﾃﾞｰﾀ一覧!$U$23,$AH424=ﾃﾞｰﾀ一覧!$U$22,$AH424=ﾃﾞｰﾀ一覧!$U$18,AH424=ﾃﾞｰﾀ一覧!$U$25),ﾃﾞｰﾀ一覧!$U$59,ﾃﾞｰﾀ一覧!$U$62)))))</f>
        <v/>
      </c>
      <c r="BZ424" s="1089"/>
      <c r="CA424" s="1113"/>
      <c r="CB424" s="1113"/>
      <c r="CC424" s="1113"/>
      <c r="CD424" s="1113"/>
      <c r="CE424" s="1113"/>
      <c r="CF424" s="1113"/>
      <c r="CG424" s="1113"/>
      <c r="CH424" s="1113"/>
      <c r="CI424" s="1114"/>
      <c r="CK424" s="240"/>
      <c r="CM424" s="378" t="str">
        <f t="shared" si="42"/>
        <v/>
      </c>
      <c r="CN424" s="379" t="str">
        <f t="shared" si="43"/>
        <v/>
      </c>
      <c r="CO424" s="379" t="str">
        <f t="shared" si="44"/>
        <v/>
      </c>
      <c r="CP424" s="380" t="str">
        <f t="shared" si="45"/>
        <v/>
      </c>
      <c r="CQ424" s="244"/>
      <c r="CR424" s="1100"/>
      <c r="CS424" s="1101"/>
      <c r="CT424" s="1102"/>
      <c r="CU424" s="1135"/>
      <c r="CV424" s="1136"/>
      <c r="CW424" s="1136"/>
      <c r="CX424" s="1137"/>
      <c r="CY424" s="1138"/>
      <c r="CZ424" s="1139"/>
      <c r="DA424" s="1140"/>
      <c r="DB424" s="1132"/>
      <c r="DC424" s="1133"/>
      <c r="DD424" s="1133"/>
      <c r="DE424" s="1133"/>
      <c r="DF424" s="1133"/>
      <c r="DG424" s="1134"/>
      <c r="DH424" s="580"/>
      <c r="DI424" s="1084"/>
      <c r="DJ424" s="1084"/>
      <c r="DK424" s="581"/>
      <c r="DL424" s="582"/>
      <c r="DM424" s="1084"/>
      <c r="DN424" s="1084"/>
      <c r="DO424" s="581"/>
      <c r="DP424" s="582"/>
      <c r="DQ424" s="1084"/>
      <c r="DR424" s="1084"/>
      <c r="DS424" s="583"/>
      <c r="DT424" s="1124"/>
      <c r="DU424" s="1125"/>
      <c r="DV424" s="1125"/>
      <c r="DW424" s="1124"/>
      <c r="DX424" s="1125"/>
      <c r="DY424" s="1150"/>
      <c r="DZ424" s="1362"/>
      <c r="EA424" s="1363"/>
      <c r="EB424" s="1362"/>
      <c r="EC424" s="1363"/>
      <c r="ED424" s="1362"/>
      <c r="EE424" s="1377"/>
      <c r="EF424" s="1378"/>
      <c r="EG424" s="1379"/>
      <c r="EH424" s="1379"/>
      <c r="EI424" s="1380"/>
      <c r="EJ424" s="1381"/>
      <c r="EK424" s="1381"/>
      <c r="EL424" s="1381"/>
      <c r="EM424" s="1382"/>
      <c r="EN424" s="1382"/>
      <c r="EO424" s="1382"/>
      <c r="EP424" s="1375"/>
      <c r="EQ424" s="1376"/>
      <c r="ER424" s="1113"/>
      <c r="ES424" s="1113"/>
      <c r="ET424" s="1113"/>
      <c r="EU424" s="1113"/>
      <c r="EV424" s="1113"/>
      <c r="EW424" s="1113"/>
      <c r="EX424" s="1113"/>
      <c r="EY424" s="1113"/>
      <c r="EZ424" s="1114"/>
    </row>
    <row r="425" spans="1:156" ht="30" customHeight="1" x14ac:dyDescent="0.2">
      <c r="A425" s="207">
        <f t="shared" si="46"/>
        <v>414</v>
      </c>
      <c r="B425" s="1103"/>
      <c r="C425" s="1104"/>
      <c r="D425" s="1278"/>
      <c r="E425" s="1279"/>
      <c r="F425" s="1094" t="str">
        <f t="shared" si="48"/>
        <v/>
      </c>
      <c r="G425" s="1095"/>
      <c r="H425" s="1095"/>
      <c r="I425" s="1095"/>
      <c r="J425" s="1095"/>
      <c r="K425" s="1095"/>
      <c r="L425" s="1095"/>
      <c r="M425" s="1095"/>
      <c r="N425" s="1095"/>
      <c r="O425" s="1095"/>
      <c r="P425" s="1095"/>
      <c r="Q425" s="1095"/>
      <c r="R425" s="1095"/>
      <c r="S425" s="1095"/>
      <c r="T425" s="1095"/>
      <c r="U425" s="1095"/>
      <c r="V425" s="1095"/>
      <c r="W425" s="1096"/>
      <c r="X425" s="1299">
        <f t="shared" si="47"/>
        <v>0</v>
      </c>
      <c r="Y425" s="1300"/>
      <c r="Z425" s="1301"/>
      <c r="AA425" s="1100"/>
      <c r="AB425" s="1101"/>
      <c r="AC425" s="1102"/>
      <c r="AD425" s="1135"/>
      <c r="AE425" s="1136"/>
      <c r="AF425" s="1136"/>
      <c r="AG425" s="1137"/>
      <c r="AH425" s="1138"/>
      <c r="AI425" s="1139"/>
      <c r="AJ425" s="1140"/>
      <c r="AK425" s="1132"/>
      <c r="AL425" s="1133"/>
      <c r="AM425" s="1133"/>
      <c r="AN425" s="1133"/>
      <c r="AO425" s="1133"/>
      <c r="AP425" s="1134"/>
      <c r="AQ425" s="642" t="str">
        <f>IF(AK425="","",VLOOKUP(AK425,ﾃﾞｰﾀ一覧!$AH$4:$AR$66,2,FALSE))</f>
        <v/>
      </c>
      <c r="AR425" s="1302"/>
      <c r="AS425" s="1302"/>
      <c r="AT425" s="643" t="str">
        <f>IF(AK425="","",VLOOKUP(AK425,ﾃﾞｰﾀ一覧!$AH$4:$AR$66,3,FALSE))</f>
        <v/>
      </c>
      <c r="AU425" s="644" t="str">
        <f>IF(AK425="","",VLOOKUP(AK425,ﾃﾞｰﾀ一覧!$AH$4:$AR$66,5,FALSE))</f>
        <v/>
      </c>
      <c r="AV425" s="1084"/>
      <c r="AW425" s="1084"/>
      <c r="AX425" s="643" t="str">
        <f>IF(AK425="","",VLOOKUP(AK425,ﾃﾞｰﾀ一覧!$AH$4:$AR$66,6,FALSE))</f>
        <v/>
      </c>
      <c r="AY425" s="649" t="str">
        <f>IF(AK425="","",VLOOKUP(AK425,ﾃﾞｰﾀ一覧!$AH$4:$AR$66,8,FALSE))</f>
        <v/>
      </c>
      <c r="AZ425" s="1084"/>
      <c r="BA425" s="1084"/>
      <c r="BB425" s="388" t="str">
        <f>IF(AK425="","",VLOOKUP(AK425,ﾃﾞｰﾀ一覧!$AH$4:$AR$66,9,FALSE))</f>
        <v/>
      </c>
      <c r="BC425" s="1124"/>
      <c r="BD425" s="1125"/>
      <c r="BE425" s="1125"/>
      <c r="BF425" s="1124"/>
      <c r="BG425" s="1125"/>
      <c r="BH425" s="1125"/>
      <c r="BI425" s="1124"/>
      <c r="BJ425" s="1125"/>
      <c r="BK425" s="1150"/>
      <c r="BL425" s="1154"/>
      <c r="BM425" s="1155"/>
      <c r="BN425" s="1156"/>
      <c r="BO425" s="1109" t="str">
        <f>IF($AK425="","",IF($BF425="","",IF($BF425=ﾃﾞｰﾀ一覧!$U$37,"",IF($BF425=ﾃﾞｰﾀ一覧!$U$38,"",IF($AH425=ﾃﾞｰﾀ一覧!$U$25,VLOOKUP($AK425,ﾃﾞｰﾀ一覧!$AH$43:$AR$66,10,FALSE),VLOOKUP($AK425,ﾃﾞｰﾀ一覧!$AH$4:$AR$66,10,FALSE))))))</f>
        <v/>
      </c>
      <c r="BP425" s="1110"/>
      <c r="BQ425" s="1110"/>
      <c r="BR425" s="1111"/>
      <c r="BS425" s="1115">
        <f>IF($BL425="",0,VLOOKUP($BL425,ﾃﾞｰﾀ一覧!$AY$4:$BB$16,3,FALSE))</f>
        <v>0</v>
      </c>
      <c r="BT425" s="1115"/>
      <c r="BU425" s="1115"/>
      <c r="BV425" s="1112" t="str">
        <f>IF($BO425="","",IF($BF425=ﾃﾞｰﾀ一覧!$U$37,"",IF($BF425=ﾃﾞｰﾀ一覧!$U$38,"",IF($BO425=ﾃﾞｰﾀ一覧!$AT$27,ﾃﾞｰﾀ一覧!$AT$27,VLOOKUP($AK425,ﾃﾞｰﾀ一覧!$AH$4:$AR$66,11,FALSE)*IF($BO425=ﾃﾞｰﾀ一覧!$AT$17,($AR425+1)*($AV425+1),IF($BO425=ﾃﾞｰﾀ一覧!$AT$22,IF(COUNTIF($AD425,"*天端*"),ﾃﾞｰﾀ一覧!$AU$43/2,ﾃﾞｰﾀ一覧!$AU$43/3),IF($BO425=ﾃﾞｰﾀ一覧!$AT$20,$AR425*$AV425,IF($BO425=ﾃﾞｰﾀ一覧!$AT$21,$AV425,1))))))))</f>
        <v/>
      </c>
      <c r="BW425" s="1112"/>
      <c r="BX425" s="1112"/>
      <c r="BY425" s="1088" t="str">
        <f>IF($B425="","",IF($AH425="","",IF($CK425=ﾃﾞｰﾀ一覧!$U$53,ﾃﾞｰﾀ一覧!$U$61,IF($AH425=ﾃﾞｰﾀ一覧!$U$21,ﾃﾞｰﾀ一覧!$U$60,IF(OR($AH425=ﾃﾞｰﾀ一覧!$U$19,$AH425=ﾃﾞｰﾀ一覧!$U$20,$AH425=ﾃﾞｰﾀ一覧!$U$23,$AH425=ﾃﾞｰﾀ一覧!$U$22,$AH425=ﾃﾞｰﾀ一覧!$U$18,AH425=ﾃﾞｰﾀ一覧!$U$25),ﾃﾞｰﾀ一覧!$U$59,ﾃﾞｰﾀ一覧!$U$62)))))</f>
        <v/>
      </c>
      <c r="BZ425" s="1089"/>
      <c r="CA425" s="1113"/>
      <c r="CB425" s="1113"/>
      <c r="CC425" s="1113"/>
      <c r="CD425" s="1113"/>
      <c r="CE425" s="1113"/>
      <c r="CF425" s="1113"/>
      <c r="CG425" s="1113"/>
      <c r="CH425" s="1113"/>
      <c r="CI425" s="1114"/>
      <c r="CK425" s="240"/>
      <c r="CM425" s="378" t="str">
        <f t="shared" si="42"/>
        <v/>
      </c>
      <c r="CN425" s="379" t="str">
        <f t="shared" si="43"/>
        <v/>
      </c>
      <c r="CO425" s="379" t="str">
        <f t="shared" si="44"/>
        <v/>
      </c>
      <c r="CP425" s="380" t="str">
        <f t="shared" si="45"/>
        <v/>
      </c>
      <c r="CQ425" s="244"/>
      <c r="CR425" s="1100"/>
      <c r="CS425" s="1101"/>
      <c r="CT425" s="1102"/>
      <c r="CU425" s="1135"/>
      <c r="CV425" s="1136"/>
      <c r="CW425" s="1136"/>
      <c r="CX425" s="1137"/>
      <c r="CY425" s="1138"/>
      <c r="CZ425" s="1139"/>
      <c r="DA425" s="1140"/>
      <c r="DB425" s="1132"/>
      <c r="DC425" s="1133"/>
      <c r="DD425" s="1133"/>
      <c r="DE425" s="1133"/>
      <c r="DF425" s="1133"/>
      <c r="DG425" s="1134"/>
      <c r="DH425" s="580"/>
      <c r="DI425" s="1084"/>
      <c r="DJ425" s="1084"/>
      <c r="DK425" s="581"/>
      <c r="DL425" s="582"/>
      <c r="DM425" s="1084"/>
      <c r="DN425" s="1084"/>
      <c r="DO425" s="581"/>
      <c r="DP425" s="582"/>
      <c r="DQ425" s="1084"/>
      <c r="DR425" s="1084"/>
      <c r="DS425" s="583"/>
      <c r="DT425" s="1124"/>
      <c r="DU425" s="1125"/>
      <c r="DV425" s="1125"/>
      <c r="DW425" s="1124"/>
      <c r="DX425" s="1125"/>
      <c r="DY425" s="1150"/>
      <c r="DZ425" s="1362"/>
      <c r="EA425" s="1363"/>
      <c r="EB425" s="1362"/>
      <c r="EC425" s="1363"/>
      <c r="ED425" s="1362"/>
      <c r="EE425" s="1377"/>
      <c r="EF425" s="1378"/>
      <c r="EG425" s="1379"/>
      <c r="EH425" s="1379"/>
      <c r="EI425" s="1380"/>
      <c r="EJ425" s="1381"/>
      <c r="EK425" s="1381"/>
      <c r="EL425" s="1381"/>
      <c r="EM425" s="1382"/>
      <c r="EN425" s="1382"/>
      <c r="EO425" s="1382"/>
      <c r="EP425" s="1375"/>
      <c r="EQ425" s="1376"/>
      <c r="ER425" s="1113"/>
      <c r="ES425" s="1113"/>
      <c r="ET425" s="1113"/>
      <c r="EU425" s="1113"/>
      <c r="EV425" s="1113"/>
      <c r="EW425" s="1113"/>
      <c r="EX425" s="1113"/>
      <c r="EY425" s="1113"/>
      <c r="EZ425" s="1114"/>
    </row>
    <row r="426" spans="1:156" ht="30" customHeight="1" x14ac:dyDescent="0.2">
      <c r="A426" s="207">
        <f t="shared" si="46"/>
        <v>415</v>
      </c>
      <c r="B426" s="1103"/>
      <c r="C426" s="1104"/>
      <c r="D426" s="1278"/>
      <c r="E426" s="1279"/>
      <c r="F426" s="1094" t="str">
        <f t="shared" si="48"/>
        <v/>
      </c>
      <c r="G426" s="1095"/>
      <c r="H426" s="1095"/>
      <c r="I426" s="1095"/>
      <c r="J426" s="1095"/>
      <c r="K426" s="1095"/>
      <c r="L426" s="1095"/>
      <c r="M426" s="1095"/>
      <c r="N426" s="1095"/>
      <c r="O426" s="1095"/>
      <c r="P426" s="1095"/>
      <c r="Q426" s="1095"/>
      <c r="R426" s="1095"/>
      <c r="S426" s="1095"/>
      <c r="T426" s="1095"/>
      <c r="U426" s="1095"/>
      <c r="V426" s="1095"/>
      <c r="W426" s="1096"/>
      <c r="X426" s="1299">
        <f t="shared" si="47"/>
        <v>0</v>
      </c>
      <c r="Y426" s="1300"/>
      <c r="Z426" s="1301"/>
      <c r="AA426" s="1100"/>
      <c r="AB426" s="1101"/>
      <c r="AC426" s="1102"/>
      <c r="AD426" s="1135"/>
      <c r="AE426" s="1136"/>
      <c r="AF426" s="1136"/>
      <c r="AG426" s="1137"/>
      <c r="AH426" s="1138"/>
      <c r="AI426" s="1139"/>
      <c r="AJ426" s="1140"/>
      <c r="AK426" s="1132"/>
      <c r="AL426" s="1133"/>
      <c r="AM426" s="1133"/>
      <c r="AN426" s="1133"/>
      <c r="AO426" s="1133"/>
      <c r="AP426" s="1134"/>
      <c r="AQ426" s="642" t="str">
        <f>IF(AK426="","",VLOOKUP(AK426,ﾃﾞｰﾀ一覧!$AH$4:$AR$66,2,FALSE))</f>
        <v/>
      </c>
      <c r="AR426" s="1084"/>
      <c r="AS426" s="1084"/>
      <c r="AT426" s="643" t="str">
        <f>IF(AK426="","",VLOOKUP(AK426,ﾃﾞｰﾀ一覧!$AH$4:$AR$66,3,FALSE))</f>
        <v/>
      </c>
      <c r="AU426" s="644" t="str">
        <f>IF(AK426="","",VLOOKUP(AK426,ﾃﾞｰﾀ一覧!$AH$4:$AR$66,5,FALSE))</f>
        <v/>
      </c>
      <c r="AV426" s="1084"/>
      <c r="AW426" s="1084"/>
      <c r="AX426" s="643" t="str">
        <f>IF(AK426="","",VLOOKUP(AK426,ﾃﾞｰﾀ一覧!$AH$4:$AR$66,6,FALSE))</f>
        <v/>
      </c>
      <c r="AY426" s="649" t="str">
        <f>IF(AK426="","",VLOOKUP(AK426,ﾃﾞｰﾀ一覧!$AH$4:$AR$66,8,FALSE))</f>
        <v/>
      </c>
      <c r="AZ426" s="1084"/>
      <c r="BA426" s="1084"/>
      <c r="BB426" s="388" t="str">
        <f>IF(AK426="","",VLOOKUP(AK426,ﾃﾞｰﾀ一覧!$AH$4:$AR$66,9,FALSE))</f>
        <v/>
      </c>
      <c r="BC426" s="1124"/>
      <c r="BD426" s="1125"/>
      <c r="BE426" s="1125"/>
      <c r="BF426" s="1124"/>
      <c r="BG426" s="1125"/>
      <c r="BH426" s="1125"/>
      <c r="BI426" s="1124"/>
      <c r="BJ426" s="1125"/>
      <c r="BK426" s="1150"/>
      <c r="BL426" s="1154"/>
      <c r="BM426" s="1155"/>
      <c r="BN426" s="1156"/>
      <c r="BO426" s="1109" t="str">
        <f>IF($AK426="","",IF($BF426="","",IF($BF426=ﾃﾞｰﾀ一覧!$U$37,"",IF($BF426=ﾃﾞｰﾀ一覧!$U$38,"",IF($AH426=ﾃﾞｰﾀ一覧!$U$25,VLOOKUP($AK426,ﾃﾞｰﾀ一覧!$AH$43:$AR$66,10,FALSE),VLOOKUP($AK426,ﾃﾞｰﾀ一覧!$AH$4:$AR$66,10,FALSE))))))</f>
        <v/>
      </c>
      <c r="BP426" s="1110"/>
      <c r="BQ426" s="1110"/>
      <c r="BR426" s="1111"/>
      <c r="BS426" s="1115">
        <f>IF($BL426="",0,VLOOKUP($BL426,ﾃﾞｰﾀ一覧!$AY$4:$BB$16,3,FALSE))</f>
        <v>0</v>
      </c>
      <c r="BT426" s="1115"/>
      <c r="BU426" s="1115"/>
      <c r="BV426" s="1112" t="str">
        <f>IF($BO426="","",IF($BF426=ﾃﾞｰﾀ一覧!$U$37,"",IF($BF426=ﾃﾞｰﾀ一覧!$U$38,"",IF($BO426=ﾃﾞｰﾀ一覧!$AT$27,ﾃﾞｰﾀ一覧!$AT$27,VLOOKUP($AK426,ﾃﾞｰﾀ一覧!$AH$4:$AR$66,11,FALSE)*IF($BO426=ﾃﾞｰﾀ一覧!$AT$17,($AR426+1)*($AV426+1),IF($BO426=ﾃﾞｰﾀ一覧!$AT$22,IF(COUNTIF($AD426,"*天端*"),ﾃﾞｰﾀ一覧!$AU$43/2,ﾃﾞｰﾀ一覧!$AU$43/3),IF($BO426=ﾃﾞｰﾀ一覧!$AT$20,$AR426*$AV426,IF($BO426=ﾃﾞｰﾀ一覧!$AT$21,$AV426,1))))))))</f>
        <v/>
      </c>
      <c r="BW426" s="1112"/>
      <c r="BX426" s="1112"/>
      <c r="BY426" s="1088" t="str">
        <f>IF($B426="","",IF($AH426="","",IF($CK426=ﾃﾞｰﾀ一覧!$U$53,ﾃﾞｰﾀ一覧!$U$61,IF($AH426=ﾃﾞｰﾀ一覧!$U$21,ﾃﾞｰﾀ一覧!$U$60,IF(OR($AH426=ﾃﾞｰﾀ一覧!$U$19,$AH426=ﾃﾞｰﾀ一覧!$U$20,$AH426=ﾃﾞｰﾀ一覧!$U$23,$AH426=ﾃﾞｰﾀ一覧!$U$22,$AH426=ﾃﾞｰﾀ一覧!$U$18,AH426=ﾃﾞｰﾀ一覧!$U$25),ﾃﾞｰﾀ一覧!$U$59,ﾃﾞｰﾀ一覧!$U$62)))))</f>
        <v/>
      </c>
      <c r="BZ426" s="1089"/>
      <c r="CA426" s="1113"/>
      <c r="CB426" s="1113"/>
      <c r="CC426" s="1113"/>
      <c r="CD426" s="1113"/>
      <c r="CE426" s="1113"/>
      <c r="CF426" s="1113"/>
      <c r="CG426" s="1113"/>
      <c r="CH426" s="1113"/>
      <c r="CI426" s="1114"/>
      <c r="CK426" s="240"/>
      <c r="CM426" s="378" t="str">
        <f t="shared" si="42"/>
        <v/>
      </c>
      <c r="CN426" s="379" t="str">
        <f t="shared" si="43"/>
        <v/>
      </c>
      <c r="CO426" s="379" t="str">
        <f t="shared" si="44"/>
        <v/>
      </c>
      <c r="CP426" s="380" t="str">
        <f t="shared" si="45"/>
        <v/>
      </c>
      <c r="CQ426" s="244"/>
      <c r="CR426" s="1100"/>
      <c r="CS426" s="1101"/>
      <c r="CT426" s="1102"/>
      <c r="CU426" s="1135"/>
      <c r="CV426" s="1136"/>
      <c r="CW426" s="1136"/>
      <c r="CX426" s="1137"/>
      <c r="CY426" s="1138"/>
      <c r="CZ426" s="1139"/>
      <c r="DA426" s="1140"/>
      <c r="DB426" s="1132"/>
      <c r="DC426" s="1133"/>
      <c r="DD426" s="1133"/>
      <c r="DE426" s="1133"/>
      <c r="DF426" s="1133"/>
      <c r="DG426" s="1134"/>
      <c r="DH426" s="580"/>
      <c r="DI426" s="1084"/>
      <c r="DJ426" s="1084"/>
      <c r="DK426" s="581"/>
      <c r="DL426" s="582"/>
      <c r="DM426" s="1084"/>
      <c r="DN426" s="1084"/>
      <c r="DO426" s="581"/>
      <c r="DP426" s="582"/>
      <c r="DQ426" s="1084"/>
      <c r="DR426" s="1084"/>
      <c r="DS426" s="583"/>
      <c r="DT426" s="1124"/>
      <c r="DU426" s="1125"/>
      <c r="DV426" s="1125"/>
      <c r="DW426" s="1124"/>
      <c r="DX426" s="1125"/>
      <c r="DY426" s="1150"/>
      <c r="DZ426" s="1362"/>
      <c r="EA426" s="1363"/>
      <c r="EB426" s="1362"/>
      <c r="EC426" s="1363"/>
      <c r="ED426" s="1362"/>
      <c r="EE426" s="1377"/>
      <c r="EF426" s="1378"/>
      <c r="EG426" s="1379"/>
      <c r="EH426" s="1379"/>
      <c r="EI426" s="1380"/>
      <c r="EJ426" s="1381"/>
      <c r="EK426" s="1381"/>
      <c r="EL426" s="1381"/>
      <c r="EM426" s="1382"/>
      <c r="EN426" s="1382"/>
      <c r="EO426" s="1382"/>
      <c r="EP426" s="1375"/>
      <c r="EQ426" s="1376"/>
      <c r="ER426" s="1113"/>
      <c r="ES426" s="1113"/>
      <c r="ET426" s="1113"/>
      <c r="EU426" s="1113"/>
      <c r="EV426" s="1113"/>
      <c r="EW426" s="1113"/>
      <c r="EX426" s="1113"/>
      <c r="EY426" s="1113"/>
      <c r="EZ426" s="1114"/>
    </row>
    <row r="427" spans="1:156" ht="30" customHeight="1" x14ac:dyDescent="0.2">
      <c r="A427" s="207">
        <f t="shared" si="46"/>
        <v>416</v>
      </c>
      <c r="B427" s="1103"/>
      <c r="C427" s="1104"/>
      <c r="D427" s="1278"/>
      <c r="E427" s="1279"/>
      <c r="F427" s="1094" t="str">
        <f t="shared" si="48"/>
        <v/>
      </c>
      <c r="G427" s="1095"/>
      <c r="H427" s="1095"/>
      <c r="I427" s="1095"/>
      <c r="J427" s="1095"/>
      <c r="K427" s="1095"/>
      <c r="L427" s="1095"/>
      <c r="M427" s="1095"/>
      <c r="N427" s="1095"/>
      <c r="O427" s="1095"/>
      <c r="P427" s="1095"/>
      <c r="Q427" s="1095"/>
      <c r="R427" s="1095"/>
      <c r="S427" s="1095"/>
      <c r="T427" s="1095"/>
      <c r="U427" s="1095"/>
      <c r="V427" s="1095"/>
      <c r="W427" s="1096"/>
      <c r="X427" s="1299">
        <f t="shared" si="47"/>
        <v>0</v>
      </c>
      <c r="Y427" s="1300"/>
      <c r="Z427" s="1301"/>
      <c r="AA427" s="1100"/>
      <c r="AB427" s="1101"/>
      <c r="AC427" s="1102"/>
      <c r="AD427" s="1135"/>
      <c r="AE427" s="1136"/>
      <c r="AF427" s="1136"/>
      <c r="AG427" s="1137"/>
      <c r="AH427" s="1138"/>
      <c r="AI427" s="1139"/>
      <c r="AJ427" s="1140"/>
      <c r="AK427" s="1132"/>
      <c r="AL427" s="1133"/>
      <c r="AM427" s="1133"/>
      <c r="AN427" s="1133"/>
      <c r="AO427" s="1133"/>
      <c r="AP427" s="1134"/>
      <c r="AQ427" s="642" t="str">
        <f>IF(AK427="","",VLOOKUP(AK427,ﾃﾞｰﾀ一覧!$AH$4:$AR$66,2,FALSE))</f>
        <v/>
      </c>
      <c r="AR427" s="1084"/>
      <c r="AS427" s="1084"/>
      <c r="AT427" s="643" t="str">
        <f>IF(AK427="","",VLOOKUP(AK427,ﾃﾞｰﾀ一覧!$AH$4:$AR$66,3,FALSE))</f>
        <v/>
      </c>
      <c r="AU427" s="644" t="str">
        <f>IF(AK427="","",VLOOKUP(AK427,ﾃﾞｰﾀ一覧!$AH$4:$AR$66,5,FALSE))</f>
        <v/>
      </c>
      <c r="AV427" s="1084"/>
      <c r="AW427" s="1084"/>
      <c r="AX427" s="643" t="str">
        <f>IF(AK427="","",VLOOKUP(AK427,ﾃﾞｰﾀ一覧!$AH$4:$AR$66,6,FALSE))</f>
        <v/>
      </c>
      <c r="AY427" s="649" t="str">
        <f>IF(AK427="","",VLOOKUP(AK427,ﾃﾞｰﾀ一覧!$AH$4:$AR$66,8,FALSE))</f>
        <v/>
      </c>
      <c r="AZ427" s="1084"/>
      <c r="BA427" s="1084"/>
      <c r="BB427" s="388" t="str">
        <f>IF(AK427="","",VLOOKUP(AK427,ﾃﾞｰﾀ一覧!$AH$4:$AR$66,9,FALSE))</f>
        <v/>
      </c>
      <c r="BC427" s="1124"/>
      <c r="BD427" s="1125"/>
      <c r="BE427" s="1125"/>
      <c r="BF427" s="1124"/>
      <c r="BG427" s="1125"/>
      <c r="BH427" s="1125"/>
      <c r="BI427" s="1124"/>
      <c r="BJ427" s="1125"/>
      <c r="BK427" s="1150"/>
      <c r="BL427" s="1154"/>
      <c r="BM427" s="1155"/>
      <c r="BN427" s="1156"/>
      <c r="BO427" s="1109" t="str">
        <f>IF($AK427="","",IF($BF427="","",IF($BF427=ﾃﾞｰﾀ一覧!$U$37,"",IF($BF427=ﾃﾞｰﾀ一覧!$U$38,"",IF($AH427=ﾃﾞｰﾀ一覧!$U$25,VLOOKUP($AK427,ﾃﾞｰﾀ一覧!$AH$43:$AR$66,10,FALSE),VLOOKUP($AK427,ﾃﾞｰﾀ一覧!$AH$4:$AR$66,10,FALSE))))))</f>
        <v/>
      </c>
      <c r="BP427" s="1110"/>
      <c r="BQ427" s="1110"/>
      <c r="BR427" s="1111"/>
      <c r="BS427" s="1115">
        <f>IF($BL427="",0,VLOOKUP($BL427,ﾃﾞｰﾀ一覧!$AY$4:$BB$16,3,FALSE))</f>
        <v>0</v>
      </c>
      <c r="BT427" s="1115"/>
      <c r="BU427" s="1115"/>
      <c r="BV427" s="1112" t="str">
        <f>IF($BO427="","",IF($BF427=ﾃﾞｰﾀ一覧!$U$37,"",IF($BF427=ﾃﾞｰﾀ一覧!$U$38,"",IF($BO427=ﾃﾞｰﾀ一覧!$AT$27,ﾃﾞｰﾀ一覧!$AT$27,VLOOKUP($AK427,ﾃﾞｰﾀ一覧!$AH$4:$AR$66,11,FALSE)*IF($BO427=ﾃﾞｰﾀ一覧!$AT$17,($AR427+1)*($AV427+1),IF($BO427=ﾃﾞｰﾀ一覧!$AT$22,IF(COUNTIF($AD427,"*天端*"),ﾃﾞｰﾀ一覧!$AU$43/2,ﾃﾞｰﾀ一覧!$AU$43/3),IF($BO427=ﾃﾞｰﾀ一覧!$AT$20,$AR427*$AV427,IF($BO427=ﾃﾞｰﾀ一覧!$AT$21,$AV427,1))))))))</f>
        <v/>
      </c>
      <c r="BW427" s="1112"/>
      <c r="BX427" s="1112"/>
      <c r="BY427" s="1088" t="str">
        <f>IF($B427="","",IF($AH427="","",IF($CK427=ﾃﾞｰﾀ一覧!$U$53,ﾃﾞｰﾀ一覧!$U$61,IF($AH427=ﾃﾞｰﾀ一覧!$U$21,ﾃﾞｰﾀ一覧!$U$60,IF(OR($AH427=ﾃﾞｰﾀ一覧!$U$19,$AH427=ﾃﾞｰﾀ一覧!$U$20,$AH427=ﾃﾞｰﾀ一覧!$U$23,$AH427=ﾃﾞｰﾀ一覧!$U$22,$AH427=ﾃﾞｰﾀ一覧!$U$18,AH427=ﾃﾞｰﾀ一覧!$U$25),ﾃﾞｰﾀ一覧!$U$59,ﾃﾞｰﾀ一覧!$U$62)))))</f>
        <v/>
      </c>
      <c r="BZ427" s="1089"/>
      <c r="CA427" s="1113"/>
      <c r="CB427" s="1113"/>
      <c r="CC427" s="1113"/>
      <c r="CD427" s="1113"/>
      <c r="CE427" s="1113"/>
      <c r="CF427" s="1113"/>
      <c r="CG427" s="1113"/>
      <c r="CH427" s="1113"/>
      <c r="CI427" s="1114"/>
      <c r="CK427" s="240"/>
      <c r="CM427" s="378" t="str">
        <f t="shared" si="42"/>
        <v/>
      </c>
      <c r="CN427" s="379" t="str">
        <f t="shared" si="43"/>
        <v/>
      </c>
      <c r="CO427" s="379" t="str">
        <f t="shared" si="44"/>
        <v/>
      </c>
      <c r="CP427" s="380" t="str">
        <f t="shared" si="45"/>
        <v/>
      </c>
      <c r="CQ427" s="244"/>
      <c r="CR427" s="1100"/>
      <c r="CS427" s="1101"/>
      <c r="CT427" s="1102"/>
      <c r="CU427" s="1135"/>
      <c r="CV427" s="1136"/>
      <c r="CW427" s="1136"/>
      <c r="CX427" s="1137"/>
      <c r="CY427" s="1138"/>
      <c r="CZ427" s="1139"/>
      <c r="DA427" s="1140"/>
      <c r="DB427" s="1132"/>
      <c r="DC427" s="1133"/>
      <c r="DD427" s="1133"/>
      <c r="DE427" s="1133"/>
      <c r="DF427" s="1133"/>
      <c r="DG427" s="1134"/>
      <c r="DH427" s="580"/>
      <c r="DI427" s="1084"/>
      <c r="DJ427" s="1084"/>
      <c r="DK427" s="581"/>
      <c r="DL427" s="582"/>
      <c r="DM427" s="1084"/>
      <c r="DN427" s="1084"/>
      <c r="DO427" s="581"/>
      <c r="DP427" s="582"/>
      <c r="DQ427" s="1084"/>
      <c r="DR427" s="1084"/>
      <c r="DS427" s="583"/>
      <c r="DT427" s="1124"/>
      <c r="DU427" s="1125"/>
      <c r="DV427" s="1125"/>
      <c r="DW427" s="1124"/>
      <c r="DX427" s="1125"/>
      <c r="DY427" s="1150"/>
      <c r="DZ427" s="1362"/>
      <c r="EA427" s="1363"/>
      <c r="EB427" s="1362"/>
      <c r="EC427" s="1363"/>
      <c r="ED427" s="1362"/>
      <c r="EE427" s="1377"/>
      <c r="EF427" s="1378"/>
      <c r="EG427" s="1379"/>
      <c r="EH427" s="1379"/>
      <c r="EI427" s="1380"/>
      <c r="EJ427" s="1381"/>
      <c r="EK427" s="1381"/>
      <c r="EL427" s="1381"/>
      <c r="EM427" s="1382"/>
      <c r="EN427" s="1382"/>
      <c r="EO427" s="1382"/>
      <c r="EP427" s="1375"/>
      <c r="EQ427" s="1376"/>
      <c r="ER427" s="1113"/>
      <c r="ES427" s="1113"/>
      <c r="ET427" s="1113"/>
      <c r="EU427" s="1113"/>
      <c r="EV427" s="1113"/>
      <c r="EW427" s="1113"/>
      <c r="EX427" s="1113"/>
      <c r="EY427" s="1113"/>
      <c r="EZ427" s="1114"/>
    </row>
    <row r="428" spans="1:156" ht="30" customHeight="1" x14ac:dyDescent="0.2">
      <c r="A428" s="207">
        <f t="shared" si="46"/>
        <v>417</v>
      </c>
      <c r="B428" s="1103"/>
      <c r="C428" s="1104"/>
      <c r="D428" s="1278"/>
      <c r="E428" s="1279"/>
      <c r="F428" s="1094" t="str">
        <f t="shared" si="48"/>
        <v/>
      </c>
      <c r="G428" s="1095"/>
      <c r="H428" s="1095"/>
      <c r="I428" s="1095"/>
      <c r="J428" s="1095"/>
      <c r="K428" s="1095"/>
      <c r="L428" s="1095"/>
      <c r="M428" s="1095"/>
      <c r="N428" s="1095"/>
      <c r="O428" s="1095"/>
      <c r="P428" s="1095"/>
      <c r="Q428" s="1095"/>
      <c r="R428" s="1095"/>
      <c r="S428" s="1095"/>
      <c r="T428" s="1095"/>
      <c r="U428" s="1095"/>
      <c r="V428" s="1095"/>
      <c r="W428" s="1096"/>
      <c r="X428" s="1299">
        <f t="shared" si="47"/>
        <v>0</v>
      </c>
      <c r="Y428" s="1300"/>
      <c r="Z428" s="1301"/>
      <c r="AA428" s="1100"/>
      <c r="AB428" s="1101"/>
      <c r="AC428" s="1102"/>
      <c r="AD428" s="1135"/>
      <c r="AE428" s="1136"/>
      <c r="AF428" s="1136"/>
      <c r="AG428" s="1137"/>
      <c r="AH428" s="1138"/>
      <c r="AI428" s="1139"/>
      <c r="AJ428" s="1140"/>
      <c r="AK428" s="1132"/>
      <c r="AL428" s="1133"/>
      <c r="AM428" s="1133"/>
      <c r="AN428" s="1133"/>
      <c r="AO428" s="1133"/>
      <c r="AP428" s="1134"/>
      <c r="AQ428" s="642" t="str">
        <f>IF(AK428="","",VLOOKUP(AK428,ﾃﾞｰﾀ一覧!$AH$4:$AR$66,2,FALSE))</f>
        <v/>
      </c>
      <c r="AR428" s="1084"/>
      <c r="AS428" s="1084"/>
      <c r="AT428" s="643" t="str">
        <f>IF(AK428="","",VLOOKUP(AK428,ﾃﾞｰﾀ一覧!$AH$4:$AR$66,3,FALSE))</f>
        <v/>
      </c>
      <c r="AU428" s="644" t="str">
        <f>IF(AK428="","",VLOOKUP(AK428,ﾃﾞｰﾀ一覧!$AH$4:$AR$66,5,FALSE))</f>
        <v/>
      </c>
      <c r="AV428" s="1084"/>
      <c r="AW428" s="1084"/>
      <c r="AX428" s="643" t="str">
        <f>IF(AK428="","",VLOOKUP(AK428,ﾃﾞｰﾀ一覧!$AH$4:$AR$66,6,FALSE))</f>
        <v/>
      </c>
      <c r="AY428" s="649" t="str">
        <f>IF(AK428="","",VLOOKUP(AK428,ﾃﾞｰﾀ一覧!$AH$4:$AR$66,8,FALSE))</f>
        <v/>
      </c>
      <c r="AZ428" s="1084"/>
      <c r="BA428" s="1084"/>
      <c r="BB428" s="388" t="str">
        <f>IF(AK428="","",VLOOKUP(AK428,ﾃﾞｰﾀ一覧!$AH$4:$AR$66,9,FALSE))</f>
        <v/>
      </c>
      <c r="BC428" s="1124"/>
      <c r="BD428" s="1125"/>
      <c r="BE428" s="1125"/>
      <c r="BF428" s="1124"/>
      <c r="BG428" s="1125"/>
      <c r="BH428" s="1125"/>
      <c r="BI428" s="1124"/>
      <c r="BJ428" s="1125"/>
      <c r="BK428" s="1150"/>
      <c r="BL428" s="1154"/>
      <c r="BM428" s="1155"/>
      <c r="BN428" s="1156"/>
      <c r="BO428" s="1109" t="str">
        <f>IF($AK428="","",IF($BF428="","",IF($BF428=ﾃﾞｰﾀ一覧!$U$37,"",IF($BF428=ﾃﾞｰﾀ一覧!$U$38,"",IF($AH428=ﾃﾞｰﾀ一覧!$U$25,VLOOKUP($AK428,ﾃﾞｰﾀ一覧!$AH$43:$AR$66,10,FALSE),VLOOKUP($AK428,ﾃﾞｰﾀ一覧!$AH$4:$AR$66,10,FALSE))))))</f>
        <v/>
      </c>
      <c r="BP428" s="1110"/>
      <c r="BQ428" s="1110"/>
      <c r="BR428" s="1111"/>
      <c r="BS428" s="1115">
        <f>IF($BL428="",0,VLOOKUP($BL428,ﾃﾞｰﾀ一覧!$AY$4:$BB$16,3,FALSE))</f>
        <v>0</v>
      </c>
      <c r="BT428" s="1115"/>
      <c r="BU428" s="1115"/>
      <c r="BV428" s="1112" t="str">
        <f>IF($BO428="","",IF($BF428=ﾃﾞｰﾀ一覧!$U$37,"",IF($BF428=ﾃﾞｰﾀ一覧!$U$38,"",IF($BO428=ﾃﾞｰﾀ一覧!$AT$27,ﾃﾞｰﾀ一覧!$AT$27,VLOOKUP($AK428,ﾃﾞｰﾀ一覧!$AH$4:$AR$66,11,FALSE)*IF($BO428=ﾃﾞｰﾀ一覧!$AT$17,($AR428+1)*($AV428+1),IF($BO428=ﾃﾞｰﾀ一覧!$AT$22,IF(COUNTIF($AD428,"*天端*"),ﾃﾞｰﾀ一覧!$AU$43/2,ﾃﾞｰﾀ一覧!$AU$43/3),IF($BO428=ﾃﾞｰﾀ一覧!$AT$20,$AR428*$AV428,IF($BO428=ﾃﾞｰﾀ一覧!$AT$21,$AV428,1))))))))</f>
        <v/>
      </c>
      <c r="BW428" s="1112"/>
      <c r="BX428" s="1112"/>
      <c r="BY428" s="1088" t="str">
        <f>IF($B428="","",IF($AH428="","",IF($CK428=ﾃﾞｰﾀ一覧!$U$53,ﾃﾞｰﾀ一覧!$U$61,IF($AH428=ﾃﾞｰﾀ一覧!$U$21,ﾃﾞｰﾀ一覧!$U$60,IF(OR($AH428=ﾃﾞｰﾀ一覧!$U$19,$AH428=ﾃﾞｰﾀ一覧!$U$20,$AH428=ﾃﾞｰﾀ一覧!$U$23,$AH428=ﾃﾞｰﾀ一覧!$U$22,$AH428=ﾃﾞｰﾀ一覧!$U$18,AH428=ﾃﾞｰﾀ一覧!$U$25),ﾃﾞｰﾀ一覧!$U$59,ﾃﾞｰﾀ一覧!$U$62)))))</f>
        <v/>
      </c>
      <c r="BZ428" s="1089"/>
      <c r="CA428" s="1113"/>
      <c r="CB428" s="1113"/>
      <c r="CC428" s="1113"/>
      <c r="CD428" s="1113"/>
      <c r="CE428" s="1113"/>
      <c r="CF428" s="1113"/>
      <c r="CG428" s="1113"/>
      <c r="CH428" s="1113"/>
      <c r="CI428" s="1114"/>
      <c r="CK428" s="240"/>
      <c r="CM428" s="378" t="str">
        <f t="shared" si="42"/>
        <v/>
      </c>
      <c r="CN428" s="379" t="str">
        <f t="shared" si="43"/>
        <v/>
      </c>
      <c r="CO428" s="379" t="str">
        <f t="shared" si="44"/>
        <v/>
      </c>
      <c r="CP428" s="380" t="str">
        <f t="shared" si="45"/>
        <v/>
      </c>
      <c r="CQ428" s="244"/>
      <c r="CR428" s="1100"/>
      <c r="CS428" s="1101"/>
      <c r="CT428" s="1102"/>
      <c r="CU428" s="1135"/>
      <c r="CV428" s="1136"/>
      <c r="CW428" s="1136"/>
      <c r="CX428" s="1137"/>
      <c r="CY428" s="1138"/>
      <c r="CZ428" s="1139"/>
      <c r="DA428" s="1140"/>
      <c r="DB428" s="1132"/>
      <c r="DC428" s="1133"/>
      <c r="DD428" s="1133"/>
      <c r="DE428" s="1133"/>
      <c r="DF428" s="1133"/>
      <c r="DG428" s="1134"/>
      <c r="DH428" s="580"/>
      <c r="DI428" s="1084"/>
      <c r="DJ428" s="1084"/>
      <c r="DK428" s="581"/>
      <c r="DL428" s="582"/>
      <c r="DM428" s="1084"/>
      <c r="DN428" s="1084"/>
      <c r="DO428" s="581"/>
      <c r="DP428" s="582"/>
      <c r="DQ428" s="1084"/>
      <c r="DR428" s="1084"/>
      <c r="DS428" s="583"/>
      <c r="DT428" s="1124"/>
      <c r="DU428" s="1125"/>
      <c r="DV428" s="1125"/>
      <c r="DW428" s="1124"/>
      <c r="DX428" s="1125"/>
      <c r="DY428" s="1150"/>
      <c r="DZ428" s="1362"/>
      <c r="EA428" s="1363"/>
      <c r="EB428" s="1362"/>
      <c r="EC428" s="1363"/>
      <c r="ED428" s="1362"/>
      <c r="EE428" s="1377"/>
      <c r="EF428" s="1378"/>
      <c r="EG428" s="1379"/>
      <c r="EH428" s="1379"/>
      <c r="EI428" s="1380"/>
      <c r="EJ428" s="1381"/>
      <c r="EK428" s="1381"/>
      <c r="EL428" s="1381"/>
      <c r="EM428" s="1382"/>
      <c r="EN428" s="1382"/>
      <c r="EO428" s="1382"/>
      <c r="EP428" s="1375"/>
      <c r="EQ428" s="1376"/>
      <c r="ER428" s="1113"/>
      <c r="ES428" s="1113"/>
      <c r="ET428" s="1113"/>
      <c r="EU428" s="1113"/>
      <c r="EV428" s="1113"/>
      <c r="EW428" s="1113"/>
      <c r="EX428" s="1113"/>
      <c r="EY428" s="1113"/>
      <c r="EZ428" s="1114"/>
    </row>
    <row r="429" spans="1:156" ht="30" customHeight="1" x14ac:dyDescent="0.2">
      <c r="A429" s="207">
        <f t="shared" si="46"/>
        <v>418</v>
      </c>
      <c r="B429" s="1103"/>
      <c r="C429" s="1104"/>
      <c r="D429" s="1278"/>
      <c r="E429" s="1279"/>
      <c r="F429" s="1094" t="str">
        <f t="shared" si="48"/>
        <v/>
      </c>
      <c r="G429" s="1095"/>
      <c r="H429" s="1095"/>
      <c r="I429" s="1095"/>
      <c r="J429" s="1095"/>
      <c r="K429" s="1095"/>
      <c r="L429" s="1095"/>
      <c r="M429" s="1095"/>
      <c r="N429" s="1095"/>
      <c r="O429" s="1095"/>
      <c r="P429" s="1095"/>
      <c r="Q429" s="1095"/>
      <c r="R429" s="1095"/>
      <c r="S429" s="1095"/>
      <c r="T429" s="1095"/>
      <c r="U429" s="1095"/>
      <c r="V429" s="1095"/>
      <c r="W429" s="1096"/>
      <c r="X429" s="1299">
        <f t="shared" si="47"/>
        <v>0</v>
      </c>
      <c r="Y429" s="1300"/>
      <c r="Z429" s="1301"/>
      <c r="AA429" s="1100"/>
      <c r="AB429" s="1101"/>
      <c r="AC429" s="1102"/>
      <c r="AD429" s="1135"/>
      <c r="AE429" s="1136"/>
      <c r="AF429" s="1136"/>
      <c r="AG429" s="1137"/>
      <c r="AH429" s="1138"/>
      <c r="AI429" s="1139"/>
      <c r="AJ429" s="1140"/>
      <c r="AK429" s="1132"/>
      <c r="AL429" s="1133"/>
      <c r="AM429" s="1133"/>
      <c r="AN429" s="1133"/>
      <c r="AO429" s="1133"/>
      <c r="AP429" s="1134"/>
      <c r="AQ429" s="642" t="str">
        <f>IF(AK429="","",VLOOKUP(AK429,ﾃﾞｰﾀ一覧!$AH$4:$AR$66,2,FALSE))</f>
        <v/>
      </c>
      <c r="AR429" s="1084"/>
      <c r="AS429" s="1084"/>
      <c r="AT429" s="643" t="str">
        <f>IF(AK429="","",VLOOKUP(AK429,ﾃﾞｰﾀ一覧!$AH$4:$AR$66,3,FALSE))</f>
        <v/>
      </c>
      <c r="AU429" s="644" t="str">
        <f>IF(AK429="","",VLOOKUP(AK429,ﾃﾞｰﾀ一覧!$AH$4:$AR$66,5,FALSE))</f>
        <v/>
      </c>
      <c r="AV429" s="1084"/>
      <c r="AW429" s="1084"/>
      <c r="AX429" s="643" t="str">
        <f>IF(AK429="","",VLOOKUP(AK429,ﾃﾞｰﾀ一覧!$AH$4:$AR$66,6,FALSE))</f>
        <v/>
      </c>
      <c r="AY429" s="649" t="str">
        <f>IF(AK429="","",VLOOKUP(AK429,ﾃﾞｰﾀ一覧!$AH$4:$AR$66,8,FALSE))</f>
        <v/>
      </c>
      <c r="AZ429" s="1084"/>
      <c r="BA429" s="1084"/>
      <c r="BB429" s="388" t="str">
        <f>IF(AK429="","",VLOOKUP(AK429,ﾃﾞｰﾀ一覧!$AH$4:$AR$66,9,FALSE))</f>
        <v/>
      </c>
      <c r="BC429" s="1124"/>
      <c r="BD429" s="1125"/>
      <c r="BE429" s="1125"/>
      <c r="BF429" s="1124"/>
      <c r="BG429" s="1125"/>
      <c r="BH429" s="1125"/>
      <c r="BI429" s="1124"/>
      <c r="BJ429" s="1125"/>
      <c r="BK429" s="1150"/>
      <c r="BL429" s="1154"/>
      <c r="BM429" s="1155"/>
      <c r="BN429" s="1156"/>
      <c r="BO429" s="1109" t="str">
        <f>IF($AK429="","",IF($BF429="","",IF($BF429=ﾃﾞｰﾀ一覧!$U$37,"",IF($BF429=ﾃﾞｰﾀ一覧!$U$38,"",IF($AH429=ﾃﾞｰﾀ一覧!$U$25,VLOOKUP($AK429,ﾃﾞｰﾀ一覧!$AH$43:$AR$66,10,FALSE),VLOOKUP($AK429,ﾃﾞｰﾀ一覧!$AH$4:$AR$66,10,FALSE))))))</f>
        <v/>
      </c>
      <c r="BP429" s="1110"/>
      <c r="BQ429" s="1110"/>
      <c r="BR429" s="1111"/>
      <c r="BS429" s="1115">
        <f>IF($BL429="",0,VLOOKUP($BL429,ﾃﾞｰﾀ一覧!$AY$4:$BB$16,3,FALSE))</f>
        <v>0</v>
      </c>
      <c r="BT429" s="1115"/>
      <c r="BU429" s="1115"/>
      <c r="BV429" s="1112" t="str">
        <f>IF($BO429="","",IF($BF429=ﾃﾞｰﾀ一覧!$U$37,"",IF($BF429=ﾃﾞｰﾀ一覧!$U$38,"",IF($BO429=ﾃﾞｰﾀ一覧!$AT$27,ﾃﾞｰﾀ一覧!$AT$27,VLOOKUP($AK429,ﾃﾞｰﾀ一覧!$AH$4:$AR$66,11,FALSE)*IF($BO429=ﾃﾞｰﾀ一覧!$AT$17,($AR429+1)*($AV429+1),IF($BO429=ﾃﾞｰﾀ一覧!$AT$22,IF(COUNTIF($AD429,"*天端*"),ﾃﾞｰﾀ一覧!$AU$43/2,ﾃﾞｰﾀ一覧!$AU$43/3),IF($BO429=ﾃﾞｰﾀ一覧!$AT$20,$AR429*$AV429,IF($BO429=ﾃﾞｰﾀ一覧!$AT$21,$AV429,1))))))))</f>
        <v/>
      </c>
      <c r="BW429" s="1112"/>
      <c r="BX429" s="1112"/>
      <c r="BY429" s="1088" t="str">
        <f>IF($B429="","",IF($AH429="","",IF($CK429=ﾃﾞｰﾀ一覧!$U$53,ﾃﾞｰﾀ一覧!$U$61,IF($AH429=ﾃﾞｰﾀ一覧!$U$21,ﾃﾞｰﾀ一覧!$U$60,IF(OR($AH429=ﾃﾞｰﾀ一覧!$U$19,$AH429=ﾃﾞｰﾀ一覧!$U$20,$AH429=ﾃﾞｰﾀ一覧!$U$23,$AH429=ﾃﾞｰﾀ一覧!$U$22,$AH429=ﾃﾞｰﾀ一覧!$U$18,AH429=ﾃﾞｰﾀ一覧!$U$25),ﾃﾞｰﾀ一覧!$U$59,ﾃﾞｰﾀ一覧!$U$62)))))</f>
        <v/>
      </c>
      <c r="BZ429" s="1089"/>
      <c r="CA429" s="1113"/>
      <c r="CB429" s="1113"/>
      <c r="CC429" s="1113"/>
      <c r="CD429" s="1113"/>
      <c r="CE429" s="1113"/>
      <c r="CF429" s="1113"/>
      <c r="CG429" s="1113"/>
      <c r="CH429" s="1113"/>
      <c r="CI429" s="1114"/>
      <c r="CK429" s="240"/>
      <c r="CM429" s="378" t="str">
        <f t="shared" si="42"/>
        <v/>
      </c>
      <c r="CN429" s="379" t="str">
        <f t="shared" si="43"/>
        <v/>
      </c>
      <c r="CO429" s="379" t="str">
        <f t="shared" si="44"/>
        <v/>
      </c>
      <c r="CP429" s="380" t="str">
        <f t="shared" si="45"/>
        <v/>
      </c>
      <c r="CQ429" s="244"/>
      <c r="CR429" s="1100"/>
      <c r="CS429" s="1101"/>
      <c r="CT429" s="1102"/>
      <c r="CU429" s="1135"/>
      <c r="CV429" s="1136"/>
      <c r="CW429" s="1136"/>
      <c r="CX429" s="1137"/>
      <c r="CY429" s="1138"/>
      <c r="CZ429" s="1139"/>
      <c r="DA429" s="1140"/>
      <c r="DB429" s="1132"/>
      <c r="DC429" s="1133"/>
      <c r="DD429" s="1133"/>
      <c r="DE429" s="1133"/>
      <c r="DF429" s="1133"/>
      <c r="DG429" s="1134"/>
      <c r="DH429" s="580"/>
      <c r="DI429" s="1084"/>
      <c r="DJ429" s="1084"/>
      <c r="DK429" s="581"/>
      <c r="DL429" s="582"/>
      <c r="DM429" s="1084"/>
      <c r="DN429" s="1084"/>
      <c r="DO429" s="581"/>
      <c r="DP429" s="582"/>
      <c r="DQ429" s="1084"/>
      <c r="DR429" s="1084"/>
      <c r="DS429" s="583"/>
      <c r="DT429" s="1124"/>
      <c r="DU429" s="1125"/>
      <c r="DV429" s="1125"/>
      <c r="DW429" s="1124"/>
      <c r="DX429" s="1125"/>
      <c r="DY429" s="1150"/>
      <c r="DZ429" s="1362"/>
      <c r="EA429" s="1363"/>
      <c r="EB429" s="1362"/>
      <c r="EC429" s="1363"/>
      <c r="ED429" s="1362"/>
      <c r="EE429" s="1377"/>
      <c r="EF429" s="1378"/>
      <c r="EG429" s="1379"/>
      <c r="EH429" s="1379"/>
      <c r="EI429" s="1380"/>
      <c r="EJ429" s="1381"/>
      <c r="EK429" s="1381"/>
      <c r="EL429" s="1381"/>
      <c r="EM429" s="1382"/>
      <c r="EN429" s="1382"/>
      <c r="EO429" s="1382"/>
      <c r="EP429" s="1375"/>
      <c r="EQ429" s="1376"/>
      <c r="ER429" s="1113"/>
      <c r="ES429" s="1113"/>
      <c r="ET429" s="1113"/>
      <c r="EU429" s="1113"/>
      <c r="EV429" s="1113"/>
      <c r="EW429" s="1113"/>
      <c r="EX429" s="1113"/>
      <c r="EY429" s="1113"/>
      <c r="EZ429" s="1114"/>
    </row>
    <row r="430" spans="1:156" ht="30" customHeight="1" x14ac:dyDescent="0.2">
      <c r="A430" s="207">
        <f t="shared" si="46"/>
        <v>419</v>
      </c>
      <c r="B430" s="1103"/>
      <c r="C430" s="1104"/>
      <c r="D430" s="1278"/>
      <c r="E430" s="1279"/>
      <c r="F430" s="1094" t="str">
        <f t="shared" si="48"/>
        <v/>
      </c>
      <c r="G430" s="1095"/>
      <c r="H430" s="1095"/>
      <c r="I430" s="1095"/>
      <c r="J430" s="1095"/>
      <c r="K430" s="1095"/>
      <c r="L430" s="1095"/>
      <c r="M430" s="1095"/>
      <c r="N430" s="1095"/>
      <c r="O430" s="1095"/>
      <c r="P430" s="1095"/>
      <c r="Q430" s="1095"/>
      <c r="R430" s="1095"/>
      <c r="S430" s="1095"/>
      <c r="T430" s="1095"/>
      <c r="U430" s="1095"/>
      <c r="V430" s="1095"/>
      <c r="W430" s="1096"/>
      <c r="X430" s="1299">
        <f t="shared" si="47"/>
        <v>0</v>
      </c>
      <c r="Y430" s="1300"/>
      <c r="Z430" s="1301"/>
      <c r="AA430" s="1100"/>
      <c r="AB430" s="1101"/>
      <c r="AC430" s="1102"/>
      <c r="AD430" s="1135"/>
      <c r="AE430" s="1136"/>
      <c r="AF430" s="1136"/>
      <c r="AG430" s="1137"/>
      <c r="AH430" s="1138"/>
      <c r="AI430" s="1139"/>
      <c r="AJ430" s="1140"/>
      <c r="AK430" s="1132"/>
      <c r="AL430" s="1133"/>
      <c r="AM430" s="1133"/>
      <c r="AN430" s="1133"/>
      <c r="AO430" s="1133"/>
      <c r="AP430" s="1134"/>
      <c r="AQ430" s="642" t="str">
        <f>IF(AK430="","",VLOOKUP(AK430,ﾃﾞｰﾀ一覧!$AH$4:$AR$66,2,FALSE))</f>
        <v/>
      </c>
      <c r="AR430" s="1084"/>
      <c r="AS430" s="1084"/>
      <c r="AT430" s="643" t="str">
        <f>IF(AK430="","",VLOOKUP(AK430,ﾃﾞｰﾀ一覧!$AH$4:$AR$66,3,FALSE))</f>
        <v/>
      </c>
      <c r="AU430" s="644" t="str">
        <f>IF(AK430="","",VLOOKUP(AK430,ﾃﾞｰﾀ一覧!$AH$4:$AR$66,5,FALSE))</f>
        <v/>
      </c>
      <c r="AV430" s="1084"/>
      <c r="AW430" s="1084"/>
      <c r="AX430" s="643" t="str">
        <f>IF(AK430="","",VLOOKUP(AK430,ﾃﾞｰﾀ一覧!$AH$4:$AR$66,6,FALSE))</f>
        <v/>
      </c>
      <c r="AY430" s="649" t="str">
        <f>IF(AK430="","",VLOOKUP(AK430,ﾃﾞｰﾀ一覧!$AH$4:$AR$66,8,FALSE))</f>
        <v/>
      </c>
      <c r="AZ430" s="1084"/>
      <c r="BA430" s="1084"/>
      <c r="BB430" s="388" t="str">
        <f>IF(AK430="","",VLOOKUP(AK430,ﾃﾞｰﾀ一覧!$AH$4:$AR$66,9,FALSE))</f>
        <v/>
      </c>
      <c r="BC430" s="1124"/>
      <c r="BD430" s="1125"/>
      <c r="BE430" s="1125"/>
      <c r="BF430" s="1124"/>
      <c r="BG430" s="1125"/>
      <c r="BH430" s="1125"/>
      <c r="BI430" s="1124"/>
      <c r="BJ430" s="1125"/>
      <c r="BK430" s="1150"/>
      <c r="BL430" s="1154"/>
      <c r="BM430" s="1155"/>
      <c r="BN430" s="1156"/>
      <c r="BO430" s="1109" t="str">
        <f>IF($AK430="","",IF($BF430="","",IF($BF430=ﾃﾞｰﾀ一覧!$U$37,"",IF($BF430=ﾃﾞｰﾀ一覧!$U$38,"",IF($AH430=ﾃﾞｰﾀ一覧!$U$25,VLOOKUP($AK430,ﾃﾞｰﾀ一覧!$AH$43:$AR$66,10,FALSE),VLOOKUP($AK430,ﾃﾞｰﾀ一覧!$AH$4:$AR$66,10,FALSE))))))</f>
        <v/>
      </c>
      <c r="BP430" s="1110"/>
      <c r="BQ430" s="1110"/>
      <c r="BR430" s="1111"/>
      <c r="BS430" s="1115">
        <f>IF($BL430="",0,VLOOKUP($BL430,ﾃﾞｰﾀ一覧!$AY$4:$BB$16,3,FALSE))</f>
        <v>0</v>
      </c>
      <c r="BT430" s="1115"/>
      <c r="BU430" s="1115"/>
      <c r="BV430" s="1112" t="str">
        <f>IF($BO430="","",IF($BF430=ﾃﾞｰﾀ一覧!$U$37,"",IF($BF430=ﾃﾞｰﾀ一覧!$U$38,"",IF($BO430=ﾃﾞｰﾀ一覧!$AT$27,ﾃﾞｰﾀ一覧!$AT$27,VLOOKUP($AK430,ﾃﾞｰﾀ一覧!$AH$4:$AR$66,11,FALSE)*IF($BO430=ﾃﾞｰﾀ一覧!$AT$17,($AR430+1)*($AV430+1),IF($BO430=ﾃﾞｰﾀ一覧!$AT$22,IF(COUNTIF($AD430,"*天端*"),ﾃﾞｰﾀ一覧!$AU$43/2,ﾃﾞｰﾀ一覧!$AU$43/3),IF($BO430=ﾃﾞｰﾀ一覧!$AT$20,$AR430*$AV430,IF($BO430=ﾃﾞｰﾀ一覧!$AT$21,$AV430,1))))))))</f>
        <v/>
      </c>
      <c r="BW430" s="1112"/>
      <c r="BX430" s="1112"/>
      <c r="BY430" s="1088" t="str">
        <f>IF($B430="","",IF($AH430="","",IF($CK430=ﾃﾞｰﾀ一覧!$U$53,ﾃﾞｰﾀ一覧!$U$61,IF($AH430=ﾃﾞｰﾀ一覧!$U$21,ﾃﾞｰﾀ一覧!$U$60,IF(OR($AH430=ﾃﾞｰﾀ一覧!$U$19,$AH430=ﾃﾞｰﾀ一覧!$U$20,$AH430=ﾃﾞｰﾀ一覧!$U$23,$AH430=ﾃﾞｰﾀ一覧!$U$22,$AH430=ﾃﾞｰﾀ一覧!$U$18,AH430=ﾃﾞｰﾀ一覧!$U$25),ﾃﾞｰﾀ一覧!$U$59,ﾃﾞｰﾀ一覧!$U$62)))))</f>
        <v/>
      </c>
      <c r="BZ430" s="1089"/>
      <c r="CA430" s="1113"/>
      <c r="CB430" s="1113"/>
      <c r="CC430" s="1113"/>
      <c r="CD430" s="1113"/>
      <c r="CE430" s="1113"/>
      <c r="CF430" s="1113"/>
      <c r="CG430" s="1113"/>
      <c r="CH430" s="1113"/>
      <c r="CI430" s="1114"/>
      <c r="CK430" s="240"/>
      <c r="CM430" s="378" t="str">
        <f t="shared" si="42"/>
        <v/>
      </c>
      <c r="CN430" s="379" t="str">
        <f t="shared" si="43"/>
        <v/>
      </c>
      <c r="CO430" s="379" t="str">
        <f t="shared" si="44"/>
        <v/>
      </c>
      <c r="CP430" s="380" t="str">
        <f t="shared" si="45"/>
        <v/>
      </c>
      <c r="CQ430" s="244"/>
      <c r="CR430" s="1100"/>
      <c r="CS430" s="1101"/>
      <c r="CT430" s="1102"/>
      <c r="CU430" s="1135"/>
      <c r="CV430" s="1136"/>
      <c r="CW430" s="1136"/>
      <c r="CX430" s="1137"/>
      <c r="CY430" s="1138"/>
      <c r="CZ430" s="1139"/>
      <c r="DA430" s="1140"/>
      <c r="DB430" s="1132"/>
      <c r="DC430" s="1133"/>
      <c r="DD430" s="1133"/>
      <c r="DE430" s="1133"/>
      <c r="DF430" s="1133"/>
      <c r="DG430" s="1134"/>
      <c r="DH430" s="580"/>
      <c r="DI430" s="1084"/>
      <c r="DJ430" s="1084"/>
      <c r="DK430" s="581"/>
      <c r="DL430" s="582"/>
      <c r="DM430" s="1084"/>
      <c r="DN430" s="1084"/>
      <c r="DO430" s="581"/>
      <c r="DP430" s="582"/>
      <c r="DQ430" s="1084"/>
      <c r="DR430" s="1084"/>
      <c r="DS430" s="583"/>
      <c r="DT430" s="1124"/>
      <c r="DU430" s="1125"/>
      <c r="DV430" s="1125"/>
      <c r="DW430" s="1124"/>
      <c r="DX430" s="1125"/>
      <c r="DY430" s="1150"/>
      <c r="DZ430" s="1362"/>
      <c r="EA430" s="1363"/>
      <c r="EB430" s="1362"/>
      <c r="EC430" s="1363"/>
      <c r="ED430" s="1362"/>
      <c r="EE430" s="1377"/>
      <c r="EF430" s="1378"/>
      <c r="EG430" s="1379"/>
      <c r="EH430" s="1379"/>
      <c r="EI430" s="1380"/>
      <c r="EJ430" s="1381"/>
      <c r="EK430" s="1381"/>
      <c r="EL430" s="1381"/>
      <c r="EM430" s="1382"/>
      <c r="EN430" s="1382"/>
      <c r="EO430" s="1382"/>
      <c r="EP430" s="1375"/>
      <c r="EQ430" s="1376"/>
      <c r="ER430" s="1113"/>
      <c r="ES430" s="1113"/>
      <c r="ET430" s="1113"/>
      <c r="EU430" s="1113"/>
      <c r="EV430" s="1113"/>
      <c r="EW430" s="1113"/>
      <c r="EX430" s="1113"/>
      <c r="EY430" s="1113"/>
      <c r="EZ430" s="1114"/>
    </row>
    <row r="431" spans="1:156" ht="30" customHeight="1" x14ac:dyDescent="0.2">
      <c r="A431" s="207">
        <f t="shared" si="46"/>
        <v>420</v>
      </c>
      <c r="B431" s="1103"/>
      <c r="C431" s="1104"/>
      <c r="D431" s="1278"/>
      <c r="E431" s="1279"/>
      <c r="F431" s="1094" t="str">
        <f t="shared" si="48"/>
        <v/>
      </c>
      <c r="G431" s="1095"/>
      <c r="H431" s="1095"/>
      <c r="I431" s="1095"/>
      <c r="J431" s="1095"/>
      <c r="K431" s="1095"/>
      <c r="L431" s="1095"/>
      <c r="M431" s="1095"/>
      <c r="N431" s="1095"/>
      <c r="O431" s="1095"/>
      <c r="P431" s="1095"/>
      <c r="Q431" s="1095"/>
      <c r="R431" s="1095"/>
      <c r="S431" s="1095"/>
      <c r="T431" s="1095"/>
      <c r="U431" s="1095"/>
      <c r="V431" s="1095"/>
      <c r="W431" s="1096"/>
      <c r="X431" s="1299">
        <f t="shared" si="47"/>
        <v>0</v>
      </c>
      <c r="Y431" s="1300"/>
      <c r="Z431" s="1301"/>
      <c r="AA431" s="1100"/>
      <c r="AB431" s="1101"/>
      <c r="AC431" s="1102"/>
      <c r="AD431" s="1135"/>
      <c r="AE431" s="1136"/>
      <c r="AF431" s="1136"/>
      <c r="AG431" s="1137"/>
      <c r="AH431" s="1138"/>
      <c r="AI431" s="1139"/>
      <c r="AJ431" s="1140"/>
      <c r="AK431" s="1132"/>
      <c r="AL431" s="1133"/>
      <c r="AM431" s="1133"/>
      <c r="AN431" s="1133"/>
      <c r="AO431" s="1133"/>
      <c r="AP431" s="1134"/>
      <c r="AQ431" s="642" t="str">
        <f>IF(AK431="","",VLOOKUP(AK431,ﾃﾞｰﾀ一覧!$AH$4:$AR$66,2,FALSE))</f>
        <v/>
      </c>
      <c r="AR431" s="1084"/>
      <c r="AS431" s="1084"/>
      <c r="AT431" s="643" t="str">
        <f>IF(AK431="","",VLOOKUP(AK431,ﾃﾞｰﾀ一覧!$AH$4:$AR$66,3,FALSE))</f>
        <v/>
      </c>
      <c r="AU431" s="644" t="str">
        <f>IF(AK431="","",VLOOKUP(AK431,ﾃﾞｰﾀ一覧!$AH$4:$AR$66,5,FALSE))</f>
        <v/>
      </c>
      <c r="AV431" s="1084"/>
      <c r="AW431" s="1084"/>
      <c r="AX431" s="643" t="str">
        <f>IF(AK431="","",VLOOKUP(AK431,ﾃﾞｰﾀ一覧!$AH$4:$AR$66,6,FALSE))</f>
        <v/>
      </c>
      <c r="AY431" s="649" t="str">
        <f>IF(AK431="","",VLOOKUP(AK431,ﾃﾞｰﾀ一覧!$AH$4:$AR$66,8,FALSE))</f>
        <v/>
      </c>
      <c r="AZ431" s="1084"/>
      <c r="BA431" s="1084"/>
      <c r="BB431" s="388" t="str">
        <f>IF(AK431="","",VLOOKUP(AK431,ﾃﾞｰﾀ一覧!$AH$4:$AR$66,9,FALSE))</f>
        <v/>
      </c>
      <c r="BC431" s="1124"/>
      <c r="BD431" s="1125"/>
      <c r="BE431" s="1125"/>
      <c r="BF431" s="1124"/>
      <c r="BG431" s="1125"/>
      <c r="BH431" s="1125"/>
      <c r="BI431" s="1124"/>
      <c r="BJ431" s="1125"/>
      <c r="BK431" s="1150"/>
      <c r="BL431" s="1154"/>
      <c r="BM431" s="1155"/>
      <c r="BN431" s="1156"/>
      <c r="BO431" s="1109" t="str">
        <f>IF($AK431="","",IF($BF431="","",IF($BF431=ﾃﾞｰﾀ一覧!$U$37,"",IF($BF431=ﾃﾞｰﾀ一覧!$U$38,"",IF($AH431=ﾃﾞｰﾀ一覧!$U$25,VLOOKUP($AK431,ﾃﾞｰﾀ一覧!$AH$43:$AR$66,10,FALSE),VLOOKUP($AK431,ﾃﾞｰﾀ一覧!$AH$4:$AR$66,10,FALSE))))))</f>
        <v/>
      </c>
      <c r="BP431" s="1110"/>
      <c r="BQ431" s="1110"/>
      <c r="BR431" s="1111"/>
      <c r="BS431" s="1115">
        <f>IF($BL431="",0,VLOOKUP($BL431,ﾃﾞｰﾀ一覧!$AY$4:$BB$16,3,FALSE))</f>
        <v>0</v>
      </c>
      <c r="BT431" s="1115"/>
      <c r="BU431" s="1115"/>
      <c r="BV431" s="1112" t="str">
        <f>IF($BO431="","",IF($BF431=ﾃﾞｰﾀ一覧!$U$37,"",IF($BF431=ﾃﾞｰﾀ一覧!$U$38,"",IF($BO431=ﾃﾞｰﾀ一覧!$AT$27,ﾃﾞｰﾀ一覧!$AT$27,VLOOKUP($AK431,ﾃﾞｰﾀ一覧!$AH$4:$AR$66,11,FALSE)*IF($BO431=ﾃﾞｰﾀ一覧!$AT$17,($AR431+1)*($AV431+1),IF($BO431=ﾃﾞｰﾀ一覧!$AT$22,IF(COUNTIF($AD431,"*天端*"),ﾃﾞｰﾀ一覧!$AU$43/2,ﾃﾞｰﾀ一覧!$AU$43/3),IF($BO431=ﾃﾞｰﾀ一覧!$AT$20,$AR431*$AV431,IF($BO431=ﾃﾞｰﾀ一覧!$AT$21,$AV431,1))))))))</f>
        <v/>
      </c>
      <c r="BW431" s="1112"/>
      <c r="BX431" s="1112"/>
      <c r="BY431" s="1088" t="str">
        <f>IF($B431="","",IF($AH431="","",IF($CK431=ﾃﾞｰﾀ一覧!$U$53,ﾃﾞｰﾀ一覧!$U$61,IF($AH431=ﾃﾞｰﾀ一覧!$U$21,ﾃﾞｰﾀ一覧!$U$60,IF(OR($AH431=ﾃﾞｰﾀ一覧!$U$19,$AH431=ﾃﾞｰﾀ一覧!$U$20,$AH431=ﾃﾞｰﾀ一覧!$U$23,$AH431=ﾃﾞｰﾀ一覧!$U$22,$AH431=ﾃﾞｰﾀ一覧!$U$18,AH431=ﾃﾞｰﾀ一覧!$U$25),ﾃﾞｰﾀ一覧!$U$59,ﾃﾞｰﾀ一覧!$U$62)))))</f>
        <v/>
      </c>
      <c r="BZ431" s="1089"/>
      <c r="CA431" s="1113"/>
      <c r="CB431" s="1113"/>
      <c r="CC431" s="1113"/>
      <c r="CD431" s="1113"/>
      <c r="CE431" s="1113"/>
      <c r="CF431" s="1113"/>
      <c r="CG431" s="1113"/>
      <c r="CH431" s="1113"/>
      <c r="CI431" s="1114"/>
      <c r="CK431" s="240"/>
      <c r="CM431" s="378" t="str">
        <f t="shared" si="42"/>
        <v/>
      </c>
      <c r="CN431" s="379" t="str">
        <f t="shared" si="43"/>
        <v/>
      </c>
      <c r="CO431" s="379" t="str">
        <f t="shared" si="44"/>
        <v/>
      </c>
      <c r="CP431" s="380" t="str">
        <f t="shared" si="45"/>
        <v/>
      </c>
      <c r="CQ431" s="244"/>
      <c r="CR431" s="1100"/>
      <c r="CS431" s="1101"/>
      <c r="CT431" s="1102"/>
      <c r="CU431" s="1135"/>
      <c r="CV431" s="1136"/>
      <c r="CW431" s="1136"/>
      <c r="CX431" s="1137"/>
      <c r="CY431" s="1138"/>
      <c r="CZ431" s="1139"/>
      <c r="DA431" s="1140"/>
      <c r="DB431" s="1132"/>
      <c r="DC431" s="1133"/>
      <c r="DD431" s="1133"/>
      <c r="DE431" s="1133"/>
      <c r="DF431" s="1133"/>
      <c r="DG431" s="1134"/>
      <c r="DH431" s="580"/>
      <c r="DI431" s="1084"/>
      <c r="DJ431" s="1084"/>
      <c r="DK431" s="581"/>
      <c r="DL431" s="582"/>
      <c r="DM431" s="1084"/>
      <c r="DN431" s="1084"/>
      <c r="DO431" s="581"/>
      <c r="DP431" s="582"/>
      <c r="DQ431" s="1084"/>
      <c r="DR431" s="1084"/>
      <c r="DS431" s="583"/>
      <c r="DT431" s="1124"/>
      <c r="DU431" s="1125"/>
      <c r="DV431" s="1125"/>
      <c r="DW431" s="1124"/>
      <c r="DX431" s="1125"/>
      <c r="DY431" s="1150"/>
      <c r="DZ431" s="1362"/>
      <c r="EA431" s="1363"/>
      <c r="EB431" s="1362"/>
      <c r="EC431" s="1363"/>
      <c r="ED431" s="1362"/>
      <c r="EE431" s="1377"/>
      <c r="EF431" s="1378"/>
      <c r="EG431" s="1379"/>
      <c r="EH431" s="1379"/>
      <c r="EI431" s="1380"/>
      <c r="EJ431" s="1381"/>
      <c r="EK431" s="1381"/>
      <c r="EL431" s="1381"/>
      <c r="EM431" s="1382"/>
      <c r="EN431" s="1382"/>
      <c r="EO431" s="1382"/>
      <c r="EP431" s="1375"/>
      <c r="EQ431" s="1376"/>
      <c r="ER431" s="1113"/>
      <c r="ES431" s="1113"/>
      <c r="ET431" s="1113"/>
      <c r="EU431" s="1113"/>
      <c r="EV431" s="1113"/>
      <c r="EW431" s="1113"/>
      <c r="EX431" s="1113"/>
      <c r="EY431" s="1113"/>
      <c r="EZ431" s="1114"/>
    </row>
    <row r="432" spans="1:156" ht="30" customHeight="1" x14ac:dyDescent="0.2">
      <c r="A432" s="207">
        <f t="shared" si="46"/>
        <v>421</v>
      </c>
      <c r="B432" s="1103"/>
      <c r="C432" s="1104"/>
      <c r="D432" s="1092"/>
      <c r="E432" s="1093"/>
      <c r="F432" s="1094" t="str">
        <f t="shared" si="48"/>
        <v/>
      </c>
      <c r="G432" s="1095"/>
      <c r="H432" s="1095"/>
      <c r="I432" s="1095"/>
      <c r="J432" s="1095"/>
      <c r="K432" s="1095"/>
      <c r="L432" s="1095"/>
      <c r="M432" s="1095"/>
      <c r="N432" s="1095"/>
      <c r="O432" s="1095"/>
      <c r="P432" s="1095"/>
      <c r="Q432" s="1095"/>
      <c r="R432" s="1095"/>
      <c r="S432" s="1095"/>
      <c r="T432" s="1095"/>
      <c r="U432" s="1095"/>
      <c r="V432" s="1095"/>
      <c r="W432" s="1096"/>
      <c r="X432" s="1299">
        <f t="shared" si="47"/>
        <v>0</v>
      </c>
      <c r="Y432" s="1300"/>
      <c r="Z432" s="1301"/>
      <c r="AA432" s="1100"/>
      <c r="AB432" s="1101"/>
      <c r="AC432" s="1102"/>
      <c r="AD432" s="1135"/>
      <c r="AE432" s="1136"/>
      <c r="AF432" s="1136"/>
      <c r="AG432" s="1137"/>
      <c r="AH432" s="1138"/>
      <c r="AI432" s="1139"/>
      <c r="AJ432" s="1140"/>
      <c r="AK432" s="1132"/>
      <c r="AL432" s="1133"/>
      <c r="AM432" s="1133"/>
      <c r="AN432" s="1133"/>
      <c r="AO432" s="1133"/>
      <c r="AP432" s="1134"/>
      <c r="AQ432" s="642" t="str">
        <f>IF(AK432="","",VLOOKUP(AK432,ﾃﾞｰﾀ一覧!$AH$4:$AR$66,2,FALSE))</f>
        <v/>
      </c>
      <c r="AR432" s="1084"/>
      <c r="AS432" s="1084"/>
      <c r="AT432" s="643" t="str">
        <f>IF(AK432="","",VLOOKUP(AK432,ﾃﾞｰﾀ一覧!$AH$4:$AR$66,3,FALSE))</f>
        <v/>
      </c>
      <c r="AU432" s="644" t="str">
        <f>IF(AK432="","",VLOOKUP(AK432,ﾃﾞｰﾀ一覧!$AH$4:$AR$66,5,FALSE))</f>
        <v/>
      </c>
      <c r="AV432" s="1084"/>
      <c r="AW432" s="1084"/>
      <c r="AX432" s="643" t="str">
        <f>IF(AK432="","",VLOOKUP(AK432,ﾃﾞｰﾀ一覧!$AH$4:$AR$66,6,FALSE))</f>
        <v/>
      </c>
      <c r="AY432" s="649" t="str">
        <f>IF(AK432="","",VLOOKUP(AK432,ﾃﾞｰﾀ一覧!$AH$4:$AR$66,8,FALSE))</f>
        <v/>
      </c>
      <c r="AZ432" s="1084"/>
      <c r="BA432" s="1084"/>
      <c r="BB432" s="388" t="str">
        <f>IF(AK432="","",VLOOKUP(AK432,ﾃﾞｰﾀ一覧!$AH$4:$AR$66,9,FALSE))</f>
        <v/>
      </c>
      <c r="BC432" s="1124"/>
      <c r="BD432" s="1125"/>
      <c r="BE432" s="1125"/>
      <c r="BF432" s="1124"/>
      <c r="BG432" s="1125"/>
      <c r="BH432" s="1125"/>
      <c r="BI432" s="1124"/>
      <c r="BJ432" s="1125"/>
      <c r="BK432" s="1150"/>
      <c r="BL432" s="1154"/>
      <c r="BM432" s="1155"/>
      <c r="BN432" s="1156"/>
      <c r="BO432" s="1109" t="str">
        <f>IF($AK432="","",IF($BF432="","",IF($BF432=ﾃﾞｰﾀ一覧!$U$37,"",IF($BF432=ﾃﾞｰﾀ一覧!$U$38,"",IF($AH432=ﾃﾞｰﾀ一覧!$U$25,VLOOKUP($AK432,ﾃﾞｰﾀ一覧!$AH$43:$AR$66,10,FALSE),VLOOKUP($AK432,ﾃﾞｰﾀ一覧!$AH$4:$AR$66,10,FALSE))))))</f>
        <v/>
      </c>
      <c r="BP432" s="1110"/>
      <c r="BQ432" s="1110"/>
      <c r="BR432" s="1111"/>
      <c r="BS432" s="1115">
        <f>IF($BL432="",0,VLOOKUP($BL432,ﾃﾞｰﾀ一覧!$AY$4:$BB$16,3,FALSE))</f>
        <v>0</v>
      </c>
      <c r="BT432" s="1115"/>
      <c r="BU432" s="1115"/>
      <c r="BV432" s="1112" t="str">
        <f>IF($BO432="","",IF($BF432=ﾃﾞｰﾀ一覧!$U$37,"",IF($BF432=ﾃﾞｰﾀ一覧!$U$38,"",IF($BO432=ﾃﾞｰﾀ一覧!$AT$27,ﾃﾞｰﾀ一覧!$AT$27,VLOOKUP($AK432,ﾃﾞｰﾀ一覧!$AH$4:$AR$66,11,FALSE)*IF($BO432=ﾃﾞｰﾀ一覧!$AT$17,($AR432+1)*($AV432+1),IF($BO432=ﾃﾞｰﾀ一覧!$AT$22,IF(COUNTIF($AD432,"*天端*"),ﾃﾞｰﾀ一覧!$AU$43/2,ﾃﾞｰﾀ一覧!$AU$43/3),IF($BO432=ﾃﾞｰﾀ一覧!$AT$20,$AR432*$AV432,IF($BO432=ﾃﾞｰﾀ一覧!$AT$21,$AV432,1))))))))</f>
        <v/>
      </c>
      <c r="BW432" s="1112"/>
      <c r="BX432" s="1112"/>
      <c r="BY432" s="1088" t="str">
        <f>IF($B432="","",IF($AH432="","",IF($CK432=ﾃﾞｰﾀ一覧!$U$53,ﾃﾞｰﾀ一覧!$U$61,IF($AH432=ﾃﾞｰﾀ一覧!$U$21,ﾃﾞｰﾀ一覧!$U$60,IF(OR($AH432=ﾃﾞｰﾀ一覧!$U$19,$AH432=ﾃﾞｰﾀ一覧!$U$20,$AH432=ﾃﾞｰﾀ一覧!$U$23,$AH432=ﾃﾞｰﾀ一覧!$U$22,$AH432=ﾃﾞｰﾀ一覧!$U$18,AH432=ﾃﾞｰﾀ一覧!$U$25),ﾃﾞｰﾀ一覧!$U$59,ﾃﾞｰﾀ一覧!$U$62)))))</f>
        <v/>
      </c>
      <c r="BZ432" s="1089"/>
      <c r="CA432" s="1113"/>
      <c r="CB432" s="1113"/>
      <c r="CC432" s="1113"/>
      <c r="CD432" s="1113"/>
      <c r="CE432" s="1113"/>
      <c r="CF432" s="1113"/>
      <c r="CG432" s="1113"/>
      <c r="CH432" s="1113"/>
      <c r="CI432" s="1114"/>
      <c r="CK432" s="240"/>
      <c r="CM432" s="378" t="str">
        <f t="shared" si="42"/>
        <v/>
      </c>
      <c r="CN432" s="379" t="str">
        <f t="shared" si="43"/>
        <v/>
      </c>
      <c r="CO432" s="379" t="str">
        <f t="shared" si="44"/>
        <v/>
      </c>
      <c r="CP432" s="380" t="str">
        <f t="shared" si="45"/>
        <v/>
      </c>
      <c r="CQ432" s="244"/>
      <c r="CR432" s="1100"/>
      <c r="CS432" s="1101"/>
      <c r="CT432" s="1102"/>
      <c r="CU432" s="1135"/>
      <c r="CV432" s="1136"/>
      <c r="CW432" s="1136"/>
      <c r="CX432" s="1137"/>
      <c r="CY432" s="1138"/>
      <c r="CZ432" s="1139"/>
      <c r="DA432" s="1140"/>
      <c r="DB432" s="1132"/>
      <c r="DC432" s="1133"/>
      <c r="DD432" s="1133"/>
      <c r="DE432" s="1133"/>
      <c r="DF432" s="1133"/>
      <c r="DG432" s="1134"/>
      <c r="DH432" s="580"/>
      <c r="DI432" s="1084"/>
      <c r="DJ432" s="1084"/>
      <c r="DK432" s="581"/>
      <c r="DL432" s="582"/>
      <c r="DM432" s="1084"/>
      <c r="DN432" s="1084"/>
      <c r="DO432" s="581"/>
      <c r="DP432" s="582"/>
      <c r="DQ432" s="1084"/>
      <c r="DR432" s="1084"/>
      <c r="DS432" s="583"/>
      <c r="DT432" s="1124"/>
      <c r="DU432" s="1125"/>
      <c r="DV432" s="1125"/>
      <c r="DW432" s="1124"/>
      <c r="DX432" s="1125"/>
      <c r="DY432" s="1150"/>
      <c r="DZ432" s="1362"/>
      <c r="EA432" s="1363"/>
      <c r="EB432" s="1362"/>
      <c r="EC432" s="1363"/>
      <c r="ED432" s="1362"/>
      <c r="EE432" s="1377"/>
      <c r="EF432" s="1378"/>
      <c r="EG432" s="1379"/>
      <c r="EH432" s="1379"/>
      <c r="EI432" s="1380"/>
      <c r="EJ432" s="1381"/>
      <c r="EK432" s="1381"/>
      <c r="EL432" s="1381"/>
      <c r="EM432" s="1382"/>
      <c r="EN432" s="1382"/>
      <c r="EO432" s="1382"/>
      <c r="EP432" s="1375"/>
      <c r="EQ432" s="1376"/>
      <c r="ER432" s="1113"/>
      <c r="ES432" s="1113"/>
      <c r="ET432" s="1113"/>
      <c r="EU432" s="1113"/>
      <c r="EV432" s="1113"/>
      <c r="EW432" s="1113"/>
      <c r="EX432" s="1113"/>
      <c r="EY432" s="1113"/>
      <c r="EZ432" s="1114"/>
    </row>
    <row r="433" spans="1:156" ht="30" customHeight="1" x14ac:dyDescent="0.2">
      <c r="A433" s="207">
        <f t="shared" si="46"/>
        <v>422</v>
      </c>
      <c r="B433" s="1103"/>
      <c r="C433" s="1104"/>
      <c r="D433" s="1278"/>
      <c r="E433" s="1279"/>
      <c r="F433" s="1094" t="str">
        <f t="shared" si="48"/>
        <v/>
      </c>
      <c r="G433" s="1095"/>
      <c r="H433" s="1095"/>
      <c r="I433" s="1095"/>
      <c r="J433" s="1095"/>
      <c r="K433" s="1095"/>
      <c r="L433" s="1095"/>
      <c r="M433" s="1095"/>
      <c r="N433" s="1095"/>
      <c r="O433" s="1095"/>
      <c r="P433" s="1095"/>
      <c r="Q433" s="1095"/>
      <c r="R433" s="1095"/>
      <c r="S433" s="1095"/>
      <c r="T433" s="1095"/>
      <c r="U433" s="1095"/>
      <c r="V433" s="1095"/>
      <c r="W433" s="1096"/>
      <c r="X433" s="1299">
        <f t="shared" si="47"/>
        <v>0</v>
      </c>
      <c r="Y433" s="1300"/>
      <c r="Z433" s="1301"/>
      <c r="AA433" s="1100"/>
      <c r="AB433" s="1101"/>
      <c r="AC433" s="1102"/>
      <c r="AD433" s="1135"/>
      <c r="AE433" s="1136"/>
      <c r="AF433" s="1136"/>
      <c r="AG433" s="1137"/>
      <c r="AH433" s="1138"/>
      <c r="AI433" s="1139"/>
      <c r="AJ433" s="1140"/>
      <c r="AK433" s="1132"/>
      <c r="AL433" s="1133"/>
      <c r="AM433" s="1133"/>
      <c r="AN433" s="1133"/>
      <c r="AO433" s="1133"/>
      <c r="AP433" s="1134"/>
      <c r="AQ433" s="642" t="str">
        <f>IF(AK433="","",VLOOKUP(AK433,ﾃﾞｰﾀ一覧!$AH$4:$AR$66,2,FALSE))</f>
        <v/>
      </c>
      <c r="AR433" s="1084"/>
      <c r="AS433" s="1084"/>
      <c r="AT433" s="643" t="str">
        <f>IF(AK433="","",VLOOKUP(AK433,ﾃﾞｰﾀ一覧!$AH$4:$AR$66,3,FALSE))</f>
        <v/>
      </c>
      <c r="AU433" s="644" t="str">
        <f>IF(AK433="","",VLOOKUP(AK433,ﾃﾞｰﾀ一覧!$AH$4:$AR$66,5,FALSE))</f>
        <v/>
      </c>
      <c r="AV433" s="1084"/>
      <c r="AW433" s="1084"/>
      <c r="AX433" s="643" t="str">
        <f>IF(AK433="","",VLOOKUP(AK433,ﾃﾞｰﾀ一覧!$AH$4:$AR$66,6,FALSE))</f>
        <v/>
      </c>
      <c r="AY433" s="649" t="str">
        <f>IF(AK433="","",VLOOKUP(AK433,ﾃﾞｰﾀ一覧!$AH$4:$AR$66,8,FALSE))</f>
        <v/>
      </c>
      <c r="AZ433" s="1084"/>
      <c r="BA433" s="1084"/>
      <c r="BB433" s="388" t="str">
        <f>IF(AK433="","",VLOOKUP(AK433,ﾃﾞｰﾀ一覧!$AH$4:$AR$66,9,FALSE))</f>
        <v/>
      </c>
      <c r="BC433" s="1124"/>
      <c r="BD433" s="1125"/>
      <c r="BE433" s="1125"/>
      <c r="BF433" s="1124"/>
      <c r="BG433" s="1125"/>
      <c r="BH433" s="1125"/>
      <c r="BI433" s="1124"/>
      <c r="BJ433" s="1125"/>
      <c r="BK433" s="1150"/>
      <c r="BL433" s="1154"/>
      <c r="BM433" s="1155"/>
      <c r="BN433" s="1156"/>
      <c r="BO433" s="1109" t="str">
        <f>IF($AK433="","",IF($BF433="","",IF($BF433=ﾃﾞｰﾀ一覧!$U$37,"",IF($BF433=ﾃﾞｰﾀ一覧!$U$38,"",IF($AH433=ﾃﾞｰﾀ一覧!$U$25,VLOOKUP($AK433,ﾃﾞｰﾀ一覧!$AH$43:$AR$66,10,FALSE),VLOOKUP($AK433,ﾃﾞｰﾀ一覧!$AH$4:$AR$66,10,FALSE))))))</f>
        <v/>
      </c>
      <c r="BP433" s="1110"/>
      <c r="BQ433" s="1110"/>
      <c r="BR433" s="1111"/>
      <c r="BS433" s="1115">
        <f>IF($BL433="",0,VLOOKUP($BL433,ﾃﾞｰﾀ一覧!$AY$4:$BB$16,3,FALSE))</f>
        <v>0</v>
      </c>
      <c r="BT433" s="1115"/>
      <c r="BU433" s="1115"/>
      <c r="BV433" s="1112" t="str">
        <f>IF($BO433="","",IF($BF433=ﾃﾞｰﾀ一覧!$U$37,"",IF($BF433=ﾃﾞｰﾀ一覧!$U$38,"",IF($BO433=ﾃﾞｰﾀ一覧!$AT$27,ﾃﾞｰﾀ一覧!$AT$27,VLOOKUP($AK433,ﾃﾞｰﾀ一覧!$AH$4:$AR$66,11,FALSE)*IF($BO433=ﾃﾞｰﾀ一覧!$AT$17,($AR433+1)*($AV433+1),IF($BO433=ﾃﾞｰﾀ一覧!$AT$22,IF(COUNTIF($AD433,"*天端*"),ﾃﾞｰﾀ一覧!$AU$43/2,ﾃﾞｰﾀ一覧!$AU$43/3),IF($BO433=ﾃﾞｰﾀ一覧!$AT$20,$AR433*$AV433,IF($BO433=ﾃﾞｰﾀ一覧!$AT$21,$AV433,1))))))))</f>
        <v/>
      </c>
      <c r="BW433" s="1112"/>
      <c r="BX433" s="1112"/>
      <c r="BY433" s="1088" t="str">
        <f>IF($B433="","",IF($AH433="","",IF($CK433=ﾃﾞｰﾀ一覧!$U$53,ﾃﾞｰﾀ一覧!$U$61,IF($AH433=ﾃﾞｰﾀ一覧!$U$21,ﾃﾞｰﾀ一覧!$U$60,IF(OR($AH433=ﾃﾞｰﾀ一覧!$U$19,$AH433=ﾃﾞｰﾀ一覧!$U$20,$AH433=ﾃﾞｰﾀ一覧!$U$23,$AH433=ﾃﾞｰﾀ一覧!$U$22,$AH433=ﾃﾞｰﾀ一覧!$U$18,AH433=ﾃﾞｰﾀ一覧!$U$25),ﾃﾞｰﾀ一覧!$U$59,ﾃﾞｰﾀ一覧!$U$62)))))</f>
        <v/>
      </c>
      <c r="BZ433" s="1089"/>
      <c r="CA433" s="1113"/>
      <c r="CB433" s="1113"/>
      <c r="CC433" s="1113"/>
      <c r="CD433" s="1113"/>
      <c r="CE433" s="1113"/>
      <c r="CF433" s="1113"/>
      <c r="CG433" s="1113"/>
      <c r="CH433" s="1113"/>
      <c r="CI433" s="1114"/>
      <c r="CK433" s="240"/>
      <c r="CM433" s="378" t="str">
        <f t="shared" si="42"/>
        <v/>
      </c>
      <c r="CN433" s="379" t="str">
        <f t="shared" si="43"/>
        <v/>
      </c>
      <c r="CO433" s="379" t="str">
        <f t="shared" si="44"/>
        <v/>
      </c>
      <c r="CP433" s="380" t="str">
        <f t="shared" si="45"/>
        <v/>
      </c>
      <c r="CQ433" s="244"/>
      <c r="CR433" s="1100"/>
      <c r="CS433" s="1101"/>
      <c r="CT433" s="1102"/>
      <c r="CU433" s="1135"/>
      <c r="CV433" s="1136"/>
      <c r="CW433" s="1136"/>
      <c r="CX433" s="1137"/>
      <c r="CY433" s="1138"/>
      <c r="CZ433" s="1139"/>
      <c r="DA433" s="1140"/>
      <c r="DB433" s="1132"/>
      <c r="DC433" s="1133"/>
      <c r="DD433" s="1133"/>
      <c r="DE433" s="1133"/>
      <c r="DF433" s="1133"/>
      <c r="DG433" s="1134"/>
      <c r="DH433" s="580"/>
      <c r="DI433" s="1084"/>
      <c r="DJ433" s="1084"/>
      <c r="DK433" s="581"/>
      <c r="DL433" s="582"/>
      <c r="DM433" s="1084"/>
      <c r="DN433" s="1084"/>
      <c r="DO433" s="581"/>
      <c r="DP433" s="582"/>
      <c r="DQ433" s="1084"/>
      <c r="DR433" s="1084"/>
      <c r="DS433" s="583"/>
      <c r="DT433" s="1124"/>
      <c r="DU433" s="1125"/>
      <c r="DV433" s="1125"/>
      <c r="DW433" s="1124"/>
      <c r="DX433" s="1125"/>
      <c r="DY433" s="1150"/>
      <c r="DZ433" s="1362"/>
      <c r="EA433" s="1363"/>
      <c r="EB433" s="1362"/>
      <c r="EC433" s="1363"/>
      <c r="ED433" s="1362"/>
      <c r="EE433" s="1377"/>
      <c r="EF433" s="1378"/>
      <c r="EG433" s="1379"/>
      <c r="EH433" s="1379"/>
      <c r="EI433" s="1380"/>
      <c r="EJ433" s="1381"/>
      <c r="EK433" s="1381"/>
      <c r="EL433" s="1381"/>
      <c r="EM433" s="1382"/>
      <c r="EN433" s="1382"/>
      <c r="EO433" s="1382"/>
      <c r="EP433" s="1375"/>
      <c r="EQ433" s="1376"/>
      <c r="ER433" s="1113"/>
      <c r="ES433" s="1113"/>
      <c r="ET433" s="1113"/>
      <c r="EU433" s="1113"/>
      <c r="EV433" s="1113"/>
      <c r="EW433" s="1113"/>
      <c r="EX433" s="1113"/>
      <c r="EY433" s="1113"/>
      <c r="EZ433" s="1114"/>
    </row>
    <row r="434" spans="1:156" ht="30" customHeight="1" x14ac:dyDescent="0.2">
      <c r="A434" s="207">
        <f t="shared" si="46"/>
        <v>423</v>
      </c>
      <c r="B434" s="1103"/>
      <c r="C434" s="1104"/>
      <c r="D434" s="1092"/>
      <c r="E434" s="1093"/>
      <c r="F434" s="1094" t="str">
        <f t="shared" si="48"/>
        <v/>
      </c>
      <c r="G434" s="1095"/>
      <c r="H434" s="1095"/>
      <c r="I434" s="1095"/>
      <c r="J434" s="1095"/>
      <c r="K434" s="1095"/>
      <c r="L434" s="1095"/>
      <c r="M434" s="1095"/>
      <c r="N434" s="1095"/>
      <c r="O434" s="1095"/>
      <c r="P434" s="1095"/>
      <c r="Q434" s="1095"/>
      <c r="R434" s="1095"/>
      <c r="S434" s="1095"/>
      <c r="T434" s="1095"/>
      <c r="U434" s="1095"/>
      <c r="V434" s="1095"/>
      <c r="W434" s="1096"/>
      <c r="X434" s="1299">
        <f t="shared" si="47"/>
        <v>0</v>
      </c>
      <c r="Y434" s="1300"/>
      <c r="Z434" s="1301"/>
      <c r="AA434" s="1100"/>
      <c r="AB434" s="1101"/>
      <c r="AC434" s="1102"/>
      <c r="AD434" s="1135"/>
      <c r="AE434" s="1136"/>
      <c r="AF434" s="1136"/>
      <c r="AG434" s="1137"/>
      <c r="AH434" s="1138"/>
      <c r="AI434" s="1139"/>
      <c r="AJ434" s="1140"/>
      <c r="AK434" s="1132"/>
      <c r="AL434" s="1133"/>
      <c r="AM434" s="1133"/>
      <c r="AN434" s="1133"/>
      <c r="AO434" s="1133"/>
      <c r="AP434" s="1134"/>
      <c r="AQ434" s="642" t="str">
        <f>IF(AK434="","",VLOOKUP(AK434,ﾃﾞｰﾀ一覧!$AH$4:$AR$66,2,FALSE))</f>
        <v/>
      </c>
      <c r="AR434" s="1084"/>
      <c r="AS434" s="1084"/>
      <c r="AT434" s="643" t="str">
        <f>IF(AK434="","",VLOOKUP(AK434,ﾃﾞｰﾀ一覧!$AH$4:$AR$66,3,FALSE))</f>
        <v/>
      </c>
      <c r="AU434" s="644" t="str">
        <f>IF(AK434="","",VLOOKUP(AK434,ﾃﾞｰﾀ一覧!$AH$4:$AR$66,5,FALSE))</f>
        <v/>
      </c>
      <c r="AV434" s="1084"/>
      <c r="AW434" s="1084"/>
      <c r="AX434" s="643" t="str">
        <f>IF(AK434="","",VLOOKUP(AK434,ﾃﾞｰﾀ一覧!$AH$4:$AR$66,6,FALSE))</f>
        <v/>
      </c>
      <c r="AY434" s="649" t="str">
        <f>IF(AK434="","",VLOOKUP(AK434,ﾃﾞｰﾀ一覧!$AH$4:$AR$66,8,FALSE))</f>
        <v/>
      </c>
      <c r="AZ434" s="1084"/>
      <c r="BA434" s="1084"/>
      <c r="BB434" s="388" t="str">
        <f>IF(AK434="","",VLOOKUP(AK434,ﾃﾞｰﾀ一覧!$AH$4:$AR$66,9,FALSE))</f>
        <v/>
      </c>
      <c r="BC434" s="1124"/>
      <c r="BD434" s="1125"/>
      <c r="BE434" s="1125"/>
      <c r="BF434" s="1124"/>
      <c r="BG434" s="1125"/>
      <c r="BH434" s="1125"/>
      <c r="BI434" s="1124"/>
      <c r="BJ434" s="1125"/>
      <c r="BK434" s="1150"/>
      <c r="BL434" s="1154"/>
      <c r="BM434" s="1155"/>
      <c r="BN434" s="1156"/>
      <c r="BO434" s="1109" t="str">
        <f>IF($AK434="","",IF($BF434="","",IF($BF434=ﾃﾞｰﾀ一覧!$U$37,"",IF($BF434=ﾃﾞｰﾀ一覧!$U$38,"",IF($AH434=ﾃﾞｰﾀ一覧!$U$25,VLOOKUP($AK434,ﾃﾞｰﾀ一覧!$AH$43:$AR$66,10,FALSE),VLOOKUP($AK434,ﾃﾞｰﾀ一覧!$AH$4:$AR$66,10,FALSE))))))</f>
        <v/>
      </c>
      <c r="BP434" s="1110"/>
      <c r="BQ434" s="1110"/>
      <c r="BR434" s="1111"/>
      <c r="BS434" s="1115">
        <f>IF($BL434="",0,VLOOKUP($BL434,ﾃﾞｰﾀ一覧!$AY$4:$BB$16,3,FALSE))</f>
        <v>0</v>
      </c>
      <c r="BT434" s="1115"/>
      <c r="BU434" s="1115"/>
      <c r="BV434" s="1112" t="str">
        <f>IF($BO434="","",IF($BF434=ﾃﾞｰﾀ一覧!$U$37,"",IF($BF434=ﾃﾞｰﾀ一覧!$U$38,"",IF($BO434=ﾃﾞｰﾀ一覧!$AT$27,ﾃﾞｰﾀ一覧!$AT$27,VLOOKUP($AK434,ﾃﾞｰﾀ一覧!$AH$4:$AR$66,11,FALSE)*IF($BO434=ﾃﾞｰﾀ一覧!$AT$17,($AR434+1)*($AV434+1),IF($BO434=ﾃﾞｰﾀ一覧!$AT$22,IF(COUNTIF($AD434,"*天端*"),ﾃﾞｰﾀ一覧!$AU$43/2,ﾃﾞｰﾀ一覧!$AU$43/3),IF($BO434=ﾃﾞｰﾀ一覧!$AT$20,$AR434*$AV434,IF($BO434=ﾃﾞｰﾀ一覧!$AT$21,$AV434,1))))))))</f>
        <v/>
      </c>
      <c r="BW434" s="1112"/>
      <c r="BX434" s="1112"/>
      <c r="BY434" s="1088" t="str">
        <f>IF($B434="","",IF($AH434="","",IF($CK434=ﾃﾞｰﾀ一覧!$U$53,ﾃﾞｰﾀ一覧!$U$61,IF($AH434=ﾃﾞｰﾀ一覧!$U$21,ﾃﾞｰﾀ一覧!$U$60,IF(OR($AH434=ﾃﾞｰﾀ一覧!$U$19,$AH434=ﾃﾞｰﾀ一覧!$U$20,$AH434=ﾃﾞｰﾀ一覧!$U$23,$AH434=ﾃﾞｰﾀ一覧!$U$22,$AH434=ﾃﾞｰﾀ一覧!$U$18,AH434=ﾃﾞｰﾀ一覧!$U$25),ﾃﾞｰﾀ一覧!$U$59,ﾃﾞｰﾀ一覧!$U$62)))))</f>
        <v/>
      </c>
      <c r="BZ434" s="1089"/>
      <c r="CA434" s="1113"/>
      <c r="CB434" s="1113"/>
      <c r="CC434" s="1113"/>
      <c r="CD434" s="1113"/>
      <c r="CE434" s="1113"/>
      <c r="CF434" s="1113"/>
      <c r="CG434" s="1113"/>
      <c r="CH434" s="1113"/>
      <c r="CI434" s="1114"/>
      <c r="CK434" s="240"/>
      <c r="CM434" s="378" t="str">
        <f t="shared" si="42"/>
        <v/>
      </c>
      <c r="CN434" s="379" t="str">
        <f t="shared" si="43"/>
        <v/>
      </c>
      <c r="CO434" s="379" t="str">
        <f t="shared" si="44"/>
        <v/>
      </c>
      <c r="CP434" s="380" t="str">
        <f t="shared" si="45"/>
        <v/>
      </c>
      <c r="CQ434" s="244"/>
      <c r="CR434" s="1100"/>
      <c r="CS434" s="1101"/>
      <c r="CT434" s="1102"/>
      <c r="CU434" s="1135"/>
      <c r="CV434" s="1136"/>
      <c r="CW434" s="1136"/>
      <c r="CX434" s="1137"/>
      <c r="CY434" s="1138"/>
      <c r="CZ434" s="1139"/>
      <c r="DA434" s="1140"/>
      <c r="DB434" s="1132"/>
      <c r="DC434" s="1133"/>
      <c r="DD434" s="1133"/>
      <c r="DE434" s="1133"/>
      <c r="DF434" s="1133"/>
      <c r="DG434" s="1134"/>
      <c r="DH434" s="580"/>
      <c r="DI434" s="1084"/>
      <c r="DJ434" s="1084"/>
      <c r="DK434" s="581"/>
      <c r="DL434" s="582"/>
      <c r="DM434" s="1084"/>
      <c r="DN434" s="1084"/>
      <c r="DO434" s="581"/>
      <c r="DP434" s="582"/>
      <c r="DQ434" s="1084"/>
      <c r="DR434" s="1084"/>
      <c r="DS434" s="583"/>
      <c r="DT434" s="1124"/>
      <c r="DU434" s="1125"/>
      <c r="DV434" s="1125"/>
      <c r="DW434" s="1124"/>
      <c r="DX434" s="1125"/>
      <c r="DY434" s="1150"/>
      <c r="DZ434" s="1362"/>
      <c r="EA434" s="1363"/>
      <c r="EB434" s="1362"/>
      <c r="EC434" s="1363"/>
      <c r="ED434" s="1362"/>
      <c r="EE434" s="1377"/>
      <c r="EF434" s="1378"/>
      <c r="EG434" s="1379"/>
      <c r="EH434" s="1379"/>
      <c r="EI434" s="1380"/>
      <c r="EJ434" s="1381"/>
      <c r="EK434" s="1381"/>
      <c r="EL434" s="1381"/>
      <c r="EM434" s="1382"/>
      <c r="EN434" s="1382"/>
      <c r="EO434" s="1382"/>
      <c r="EP434" s="1375"/>
      <c r="EQ434" s="1376"/>
      <c r="ER434" s="1113"/>
      <c r="ES434" s="1113"/>
      <c r="ET434" s="1113"/>
      <c r="EU434" s="1113"/>
      <c r="EV434" s="1113"/>
      <c r="EW434" s="1113"/>
      <c r="EX434" s="1113"/>
      <c r="EY434" s="1113"/>
      <c r="EZ434" s="1114"/>
    </row>
    <row r="435" spans="1:156" ht="30" customHeight="1" x14ac:dyDescent="0.2">
      <c r="A435" s="207">
        <f t="shared" si="46"/>
        <v>424</v>
      </c>
      <c r="B435" s="1103"/>
      <c r="C435" s="1104"/>
      <c r="D435" s="1278"/>
      <c r="E435" s="1279"/>
      <c r="F435" s="1094" t="str">
        <f t="shared" si="48"/>
        <v/>
      </c>
      <c r="G435" s="1095"/>
      <c r="H435" s="1095"/>
      <c r="I435" s="1095"/>
      <c r="J435" s="1095"/>
      <c r="K435" s="1095"/>
      <c r="L435" s="1095"/>
      <c r="M435" s="1095"/>
      <c r="N435" s="1095"/>
      <c r="O435" s="1095"/>
      <c r="P435" s="1095"/>
      <c r="Q435" s="1095"/>
      <c r="R435" s="1095"/>
      <c r="S435" s="1095"/>
      <c r="T435" s="1095"/>
      <c r="U435" s="1095"/>
      <c r="V435" s="1095"/>
      <c r="W435" s="1096"/>
      <c r="X435" s="1299">
        <f t="shared" si="47"/>
        <v>0</v>
      </c>
      <c r="Y435" s="1300"/>
      <c r="Z435" s="1301"/>
      <c r="AA435" s="1100"/>
      <c r="AB435" s="1101"/>
      <c r="AC435" s="1102"/>
      <c r="AD435" s="1135"/>
      <c r="AE435" s="1136"/>
      <c r="AF435" s="1136"/>
      <c r="AG435" s="1137"/>
      <c r="AH435" s="1138"/>
      <c r="AI435" s="1139"/>
      <c r="AJ435" s="1140"/>
      <c r="AK435" s="1132"/>
      <c r="AL435" s="1133"/>
      <c r="AM435" s="1133"/>
      <c r="AN435" s="1133"/>
      <c r="AO435" s="1133"/>
      <c r="AP435" s="1134"/>
      <c r="AQ435" s="642" t="str">
        <f>IF(AK435="","",VLOOKUP(AK435,ﾃﾞｰﾀ一覧!$AH$4:$AR$66,2,FALSE))</f>
        <v/>
      </c>
      <c r="AR435" s="1084"/>
      <c r="AS435" s="1084"/>
      <c r="AT435" s="643" t="str">
        <f>IF(AK435="","",VLOOKUP(AK435,ﾃﾞｰﾀ一覧!$AH$4:$AR$66,3,FALSE))</f>
        <v/>
      </c>
      <c r="AU435" s="644" t="str">
        <f>IF(AK435="","",VLOOKUP(AK435,ﾃﾞｰﾀ一覧!$AH$4:$AR$66,5,FALSE))</f>
        <v/>
      </c>
      <c r="AV435" s="1084"/>
      <c r="AW435" s="1084"/>
      <c r="AX435" s="643" t="str">
        <f>IF(AK435="","",VLOOKUP(AK435,ﾃﾞｰﾀ一覧!$AH$4:$AR$66,6,FALSE))</f>
        <v/>
      </c>
      <c r="AY435" s="649" t="str">
        <f>IF(AK435="","",VLOOKUP(AK435,ﾃﾞｰﾀ一覧!$AH$4:$AR$66,8,FALSE))</f>
        <v/>
      </c>
      <c r="AZ435" s="1084"/>
      <c r="BA435" s="1084"/>
      <c r="BB435" s="388" t="str">
        <f>IF(AK435="","",VLOOKUP(AK435,ﾃﾞｰﾀ一覧!$AH$4:$AR$66,9,FALSE))</f>
        <v/>
      </c>
      <c r="BC435" s="1124"/>
      <c r="BD435" s="1125"/>
      <c r="BE435" s="1125"/>
      <c r="BF435" s="1124"/>
      <c r="BG435" s="1125"/>
      <c r="BH435" s="1125"/>
      <c r="BI435" s="1124"/>
      <c r="BJ435" s="1125"/>
      <c r="BK435" s="1150"/>
      <c r="BL435" s="1154"/>
      <c r="BM435" s="1155"/>
      <c r="BN435" s="1156"/>
      <c r="BO435" s="1109" t="str">
        <f>IF($AK435="","",IF($BF435="","",IF($BF435=ﾃﾞｰﾀ一覧!$U$37,"",IF($BF435=ﾃﾞｰﾀ一覧!$U$38,"",IF($AH435=ﾃﾞｰﾀ一覧!$U$25,VLOOKUP($AK435,ﾃﾞｰﾀ一覧!$AH$43:$AR$66,10,FALSE),VLOOKUP($AK435,ﾃﾞｰﾀ一覧!$AH$4:$AR$66,10,FALSE))))))</f>
        <v/>
      </c>
      <c r="BP435" s="1110"/>
      <c r="BQ435" s="1110"/>
      <c r="BR435" s="1111"/>
      <c r="BS435" s="1115">
        <f>IF($BL435="",0,VLOOKUP($BL435,ﾃﾞｰﾀ一覧!$AY$4:$BB$16,3,FALSE))</f>
        <v>0</v>
      </c>
      <c r="BT435" s="1115"/>
      <c r="BU435" s="1115"/>
      <c r="BV435" s="1112" t="str">
        <f>IF($BO435="","",IF($BF435=ﾃﾞｰﾀ一覧!$U$37,"",IF($BF435=ﾃﾞｰﾀ一覧!$U$38,"",IF($BO435=ﾃﾞｰﾀ一覧!$AT$27,ﾃﾞｰﾀ一覧!$AT$27,VLOOKUP($AK435,ﾃﾞｰﾀ一覧!$AH$4:$AR$66,11,FALSE)*IF($BO435=ﾃﾞｰﾀ一覧!$AT$17,($AR435+1)*($AV435+1),IF($BO435=ﾃﾞｰﾀ一覧!$AT$22,IF(COUNTIF($AD435,"*天端*"),ﾃﾞｰﾀ一覧!$AU$43/2,ﾃﾞｰﾀ一覧!$AU$43/3),IF($BO435=ﾃﾞｰﾀ一覧!$AT$20,$AR435*$AV435,IF($BO435=ﾃﾞｰﾀ一覧!$AT$21,$AV435,1))))))))</f>
        <v/>
      </c>
      <c r="BW435" s="1112"/>
      <c r="BX435" s="1112"/>
      <c r="BY435" s="1088" t="str">
        <f>IF($B435="","",IF($AH435="","",IF($CK435=ﾃﾞｰﾀ一覧!$U$53,ﾃﾞｰﾀ一覧!$U$61,IF($AH435=ﾃﾞｰﾀ一覧!$U$21,ﾃﾞｰﾀ一覧!$U$60,IF(OR($AH435=ﾃﾞｰﾀ一覧!$U$19,$AH435=ﾃﾞｰﾀ一覧!$U$20,$AH435=ﾃﾞｰﾀ一覧!$U$23,$AH435=ﾃﾞｰﾀ一覧!$U$22,$AH435=ﾃﾞｰﾀ一覧!$U$18,AH435=ﾃﾞｰﾀ一覧!$U$25),ﾃﾞｰﾀ一覧!$U$59,ﾃﾞｰﾀ一覧!$U$62)))))</f>
        <v/>
      </c>
      <c r="BZ435" s="1089"/>
      <c r="CA435" s="1113"/>
      <c r="CB435" s="1113"/>
      <c r="CC435" s="1113"/>
      <c r="CD435" s="1113"/>
      <c r="CE435" s="1113"/>
      <c r="CF435" s="1113"/>
      <c r="CG435" s="1113"/>
      <c r="CH435" s="1113"/>
      <c r="CI435" s="1114"/>
      <c r="CK435" s="240"/>
      <c r="CM435" s="378" t="str">
        <f t="shared" si="42"/>
        <v/>
      </c>
      <c r="CN435" s="379" t="str">
        <f t="shared" si="43"/>
        <v/>
      </c>
      <c r="CO435" s="379" t="str">
        <f t="shared" si="44"/>
        <v/>
      </c>
      <c r="CP435" s="380" t="str">
        <f t="shared" si="45"/>
        <v/>
      </c>
      <c r="CQ435" s="244"/>
      <c r="CR435" s="1100"/>
      <c r="CS435" s="1101"/>
      <c r="CT435" s="1102"/>
      <c r="CU435" s="1135"/>
      <c r="CV435" s="1136"/>
      <c r="CW435" s="1136"/>
      <c r="CX435" s="1137"/>
      <c r="CY435" s="1138"/>
      <c r="CZ435" s="1139"/>
      <c r="DA435" s="1140"/>
      <c r="DB435" s="1132"/>
      <c r="DC435" s="1133"/>
      <c r="DD435" s="1133"/>
      <c r="DE435" s="1133"/>
      <c r="DF435" s="1133"/>
      <c r="DG435" s="1134"/>
      <c r="DH435" s="580"/>
      <c r="DI435" s="1084"/>
      <c r="DJ435" s="1084"/>
      <c r="DK435" s="581"/>
      <c r="DL435" s="582"/>
      <c r="DM435" s="1084"/>
      <c r="DN435" s="1084"/>
      <c r="DO435" s="581"/>
      <c r="DP435" s="582"/>
      <c r="DQ435" s="1084"/>
      <c r="DR435" s="1084"/>
      <c r="DS435" s="583"/>
      <c r="DT435" s="1124"/>
      <c r="DU435" s="1125"/>
      <c r="DV435" s="1125"/>
      <c r="DW435" s="1124"/>
      <c r="DX435" s="1125"/>
      <c r="DY435" s="1150"/>
      <c r="DZ435" s="1362"/>
      <c r="EA435" s="1363"/>
      <c r="EB435" s="1362"/>
      <c r="EC435" s="1363"/>
      <c r="ED435" s="1362"/>
      <c r="EE435" s="1377"/>
      <c r="EF435" s="1378"/>
      <c r="EG435" s="1379"/>
      <c r="EH435" s="1379"/>
      <c r="EI435" s="1380"/>
      <c r="EJ435" s="1381"/>
      <c r="EK435" s="1381"/>
      <c r="EL435" s="1381"/>
      <c r="EM435" s="1382"/>
      <c r="EN435" s="1382"/>
      <c r="EO435" s="1382"/>
      <c r="EP435" s="1375"/>
      <c r="EQ435" s="1376"/>
      <c r="ER435" s="1113"/>
      <c r="ES435" s="1113"/>
      <c r="ET435" s="1113"/>
      <c r="EU435" s="1113"/>
      <c r="EV435" s="1113"/>
      <c r="EW435" s="1113"/>
      <c r="EX435" s="1113"/>
      <c r="EY435" s="1113"/>
      <c r="EZ435" s="1114"/>
    </row>
    <row r="436" spans="1:156" ht="30" customHeight="1" x14ac:dyDescent="0.2">
      <c r="A436" s="207">
        <f t="shared" si="46"/>
        <v>425</v>
      </c>
      <c r="B436" s="1103"/>
      <c r="C436" s="1104"/>
      <c r="D436" s="1092"/>
      <c r="E436" s="1093"/>
      <c r="F436" s="1094" t="str">
        <f t="shared" si="48"/>
        <v/>
      </c>
      <c r="G436" s="1095"/>
      <c r="H436" s="1095"/>
      <c r="I436" s="1095"/>
      <c r="J436" s="1095"/>
      <c r="K436" s="1095"/>
      <c r="L436" s="1095"/>
      <c r="M436" s="1095"/>
      <c r="N436" s="1095"/>
      <c r="O436" s="1095"/>
      <c r="P436" s="1095"/>
      <c r="Q436" s="1095"/>
      <c r="R436" s="1095"/>
      <c r="S436" s="1095"/>
      <c r="T436" s="1095"/>
      <c r="U436" s="1095"/>
      <c r="V436" s="1095"/>
      <c r="W436" s="1096"/>
      <c r="X436" s="1299">
        <f t="shared" si="47"/>
        <v>0</v>
      </c>
      <c r="Y436" s="1300"/>
      <c r="Z436" s="1301"/>
      <c r="AA436" s="1100"/>
      <c r="AB436" s="1101"/>
      <c r="AC436" s="1102"/>
      <c r="AD436" s="1135"/>
      <c r="AE436" s="1136"/>
      <c r="AF436" s="1136"/>
      <c r="AG436" s="1137"/>
      <c r="AH436" s="1138"/>
      <c r="AI436" s="1139"/>
      <c r="AJ436" s="1140"/>
      <c r="AK436" s="1132"/>
      <c r="AL436" s="1133"/>
      <c r="AM436" s="1133"/>
      <c r="AN436" s="1133"/>
      <c r="AO436" s="1133"/>
      <c r="AP436" s="1134"/>
      <c r="AQ436" s="642" t="str">
        <f>IF(AK436="","",VLOOKUP(AK436,ﾃﾞｰﾀ一覧!$AH$4:$AR$66,2,FALSE))</f>
        <v/>
      </c>
      <c r="AR436" s="1084"/>
      <c r="AS436" s="1084"/>
      <c r="AT436" s="643" t="str">
        <f>IF(AK436="","",VLOOKUP(AK436,ﾃﾞｰﾀ一覧!$AH$4:$AR$66,3,FALSE))</f>
        <v/>
      </c>
      <c r="AU436" s="644" t="str">
        <f>IF(AK436="","",VLOOKUP(AK436,ﾃﾞｰﾀ一覧!$AH$4:$AR$66,5,FALSE))</f>
        <v/>
      </c>
      <c r="AV436" s="1084"/>
      <c r="AW436" s="1084"/>
      <c r="AX436" s="643" t="str">
        <f>IF(AK436="","",VLOOKUP(AK436,ﾃﾞｰﾀ一覧!$AH$4:$AR$66,6,FALSE))</f>
        <v/>
      </c>
      <c r="AY436" s="649" t="str">
        <f>IF(AK436="","",VLOOKUP(AK436,ﾃﾞｰﾀ一覧!$AH$4:$AR$66,8,FALSE))</f>
        <v/>
      </c>
      <c r="AZ436" s="1084"/>
      <c r="BA436" s="1084"/>
      <c r="BB436" s="388" t="str">
        <f>IF(AK436="","",VLOOKUP(AK436,ﾃﾞｰﾀ一覧!$AH$4:$AR$66,9,FALSE))</f>
        <v/>
      </c>
      <c r="BC436" s="1124"/>
      <c r="BD436" s="1125"/>
      <c r="BE436" s="1125"/>
      <c r="BF436" s="1124"/>
      <c r="BG436" s="1125"/>
      <c r="BH436" s="1125"/>
      <c r="BI436" s="1124"/>
      <c r="BJ436" s="1125"/>
      <c r="BK436" s="1150"/>
      <c r="BL436" s="1154"/>
      <c r="BM436" s="1155"/>
      <c r="BN436" s="1156"/>
      <c r="BO436" s="1109" t="str">
        <f>IF($AK436="","",IF($BF436="","",IF($BF436=ﾃﾞｰﾀ一覧!$U$37,"",IF($BF436=ﾃﾞｰﾀ一覧!$U$38,"",IF($AH436=ﾃﾞｰﾀ一覧!$U$25,VLOOKUP($AK436,ﾃﾞｰﾀ一覧!$AH$43:$AR$66,10,FALSE),VLOOKUP($AK436,ﾃﾞｰﾀ一覧!$AH$4:$AR$66,10,FALSE))))))</f>
        <v/>
      </c>
      <c r="BP436" s="1110"/>
      <c r="BQ436" s="1110"/>
      <c r="BR436" s="1111"/>
      <c r="BS436" s="1115">
        <f>IF($BL436="",0,VLOOKUP($BL436,ﾃﾞｰﾀ一覧!$AY$4:$BB$16,3,FALSE))</f>
        <v>0</v>
      </c>
      <c r="BT436" s="1115"/>
      <c r="BU436" s="1115"/>
      <c r="BV436" s="1112" t="str">
        <f>IF($BO436="","",IF($BF436=ﾃﾞｰﾀ一覧!$U$37,"",IF($BF436=ﾃﾞｰﾀ一覧!$U$38,"",IF($BO436=ﾃﾞｰﾀ一覧!$AT$27,ﾃﾞｰﾀ一覧!$AT$27,VLOOKUP($AK436,ﾃﾞｰﾀ一覧!$AH$4:$AR$66,11,FALSE)*IF($BO436=ﾃﾞｰﾀ一覧!$AT$17,($AR436+1)*($AV436+1),IF($BO436=ﾃﾞｰﾀ一覧!$AT$22,IF(COUNTIF($AD436,"*天端*"),ﾃﾞｰﾀ一覧!$AU$43/2,ﾃﾞｰﾀ一覧!$AU$43/3),IF($BO436=ﾃﾞｰﾀ一覧!$AT$20,$AR436*$AV436,IF($BO436=ﾃﾞｰﾀ一覧!$AT$21,$AV436,1))))))))</f>
        <v/>
      </c>
      <c r="BW436" s="1112"/>
      <c r="BX436" s="1112"/>
      <c r="BY436" s="1088" t="str">
        <f>IF($B436="","",IF($AH436="","",IF($CK436=ﾃﾞｰﾀ一覧!$U$53,ﾃﾞｰﾀ一覧!$U$61,IF($AH436=ﾃﾞｰﾀ一覧!$U$21,ﾃﾞｰﾀ一覧!$U$60,IF(OR($AH436=ﾃﾞｰﾀ一覧!$U$19,$AH436=ﾃﾞｰﾀ一覧!$U$20,$AH436=ﾃﾞｰﾀ一覧!$U$23,$AH436=ﾃﾞｰﾀ一覧!$U$22,$AH436=ﾃﾞｰﾀ一覧!$U$18,AH436=ﾃﾞｰﾀ一覧!$U$25),ﾃﾞｰﾀ一覧!$U$59,ﾃﾞｰﾀ一覧!$U$62)))))</f>
        <v/>
      </c>
      <c r="BZ436" s="1089"/>
      <c r="CA436" s="1113"/>
      <c r="CB436" s="1113"/>
      <c r="CC436" s="1113"/>
      <c r="CD436" s="1113"/>
      <c r="CE436" s="1113"/>
      <c r="CF436" s="1113"/>
      <c r="CG436" s="1113"/>
      <c r="CH436" s="1113"/>
      <c r="CI436" s="1114"/>
      <c r="CK436" s="240"/>
      <c r="CM436" s="378" t="str">
        <f t="shared" si="42"/>
        <v/>
      </c>
      <c r="CN436" s="379" t="str">
        <f t="shared" si="43"/>
        <v/>
      </c>
      <c r="CO436" s="379" t="str">
        <f t="shared" si="44"/>
        <v/>
      </c>
      <c r="CP436" s="380" t="str">
        <f t="shared" si="45"/>
        <v/>
      </c>
      <c r="CQ436" s="244"/>
      <c r="CR436" s="1100"/>
      <c r="CS436" s="1101"/>
      <c r="CT436" s="1102"/>
      <c r="CU436" s="1135"/>
      <c r="CV436" s="1136"/>
      <c r="CW436" s="1136"/>
      <c r="CX436" s="1137"/>
      <c r="CY436" s="1138"/>
      <c r="CZ436" s="1139"/>
      <c r="DA436" s="1140"/>
      <c r="DB436" s="1132"/>
      <c r="DC436" s="1133"/>
      <c r="DD436" s="1133"/>
      <c r="DE436" s="1133"/>
      <c r="DF436" s="1133"/>
      <c r="DG436" s="1134"/>
      <c r="DH436" s="580"/>
      <c r="DI436" s="1084"/>
      <c r="DJ436" s="1084"/>
      <c r="DK436" s="581"/>
      <c r="DL436" s="582"/>
      <c r="DM436" s="1084"/>
      <c r="DN436" s="1084"/>
      <c r="DO436" s="581"/>
      <c r="DP436" s="582"/>
      <c r="DQ436" s="1084"/>
      <c r="DR436" s="1084"/>
      <c r="DS436" s="583"/>
      <c r="DT436" s="1124"/>
      <c r="DU436" s="1125"/>
      <c r="DV436" s="1125"/>
      <c r="DW436" s="1124"/>
      <c r="DX436" s="1125"/>
      <c r="DY436" s="1150"/>
      <c r="DZ436" s="1362"/>
      <c r="EA436" s="1363"/>
      <c r="EB436" s="1362"/>
      <c r="EC436" s="1363"/>
      <c r="ED436" s="1362"/>
      <c r="EE436" s="1377"/>
      <c r="EF436" s="1378"/>
      <c r="EG436" s="1379"/>
      <c r="EH436" s="1379"/>
      <c r="EI436" s="1380"/>
      <c r="EJ436" s="1381"/>
      <c r="EK436" s="1381"/>
      <c r="EL436" s="1381"/>
      <c r="EM436" s="1382"/>
      <c r="EN436" s="1382"/>
      <c r="EO436" s="1382"/>
      <c r="EP436" s="1375"/>
      <c r="EQ436" s="1376"/>
      <c r="ER436" s="1113"/>
      <c r="ES436" s="1113"/>
      <c r="ET436" s="1113"/>
      <c r="EU436" s="1113"/>
      <c r="EV436" s="1113"/>
      <c r="EW436" s="1113"/>
      <c r="EX436" s="1113"/>
      <c r="EY436" s="1113"/>
      <c r="EZ436" s="1114"/>
    </row>
    <row r="437" spans="1:156" ht="30" customHeight="1" x14ac:dyDescent="0.2">
      <c r="A437" s="207">
        <f t="shared" si="46"/>
        <v>426</v>
      </c>
      <c r="B437" s="1103"/>
      <c r="C437" s="1104"/>
      <c r="D437" s="1278"/>
      <c r="E437" s="1279"/>
      <c r="F437" s="1094" t="str">
        <f t="shared" si="48"/>
        <v/>
      </c>
      <c r="G437" s="1095"/>
      <c r="H437" s="1095"/>
      <c r="I437" s="1095"/>
      <c r="J437" s="1095"/>
      <c r="K437" s="1095"/>
      <c r="L437" s="1095"/>
      <c r="M437" s="1095"/>
      <c r="N437" s="1095"/>
      <c r="O437" s="1095"/>
      <c r="P437" s="1095"/>
      <c r="Q437" s="1095"/>
      <c r="R437" s="1095"/>
      <c r="S437" s="1095"/>
      <c r="T437" s="1095"/>
      <c r="U437" s="1095"/>
      <c r="V437" s="1095"/>
      <c r="W437" s="1096"/>
      <c r="X437" s="1299">
        <f t="shared" si="47"/>
        <v>0</v>
      </c>
      <c r="Y437" s="1300"/>
      <c r="Z437" s="1301"/>
      <c r="AA437" s="1100"/>
      <c r="AB437" s="1101"/>
      <c r="AC437" s="1102"/>
      <c r="AD437" s="1135"/>
      <c r="AE437" s="1136"/>
      <c r="AF437" s="1136"/>
      <c r="AG437" s="1137"/>
      <c r="AH437" s="1138"/>
      <c r="AI437" s="1139"/>
      <c r="AJ437" s="1140"/>
      <c r="AK437" s="1132"/>
      <c r="AL437" s="1133"/>
      <c r="AM437" s="1133"/>
      <c r="AN437" s="1133"/>
      <c r="AO437" s="1133"/>
      <c r="AP437" s="1134"/>
      <c r="AQ437" s="642" t="str">
        <f>IF(AK437="","",VLOOKUP(AK437,ﾃﾞｰﾀ一覧!$AH$4:$AR$66,2,FALSE))</f>
        <v/>
      </c>
      <c r="AR437" s="1084"/>
      <c r="AS437" s="1084"/>
      <c r="AT437" s="643" t="str">
        <f>IF(AK437="","",VLOOKUP(AK437,ﾃﾞｰﾀ一覧!$AH$4:$AR$66,3,FALSE))</f>
        <v/>
      </c>
      <c r="AU437" s="644" t="str">
        <f>IF(AK437="","",VLOOKUP(AK437,ﾃﾞｰﾀ一覧!$AH$4:$AR$66,5,FALSE))</f>
        <v/>
      </c>
      <c r="AV437" s="1084"/>
      <c r="AW437" s="1084"/>
      <c r="AX437" s="643" t="str">
        <f>IF(AK437="","",VLOOKUP(AK437,ﾃﾞｰﾀ一覧!$AH$4:$AR$66,6,FALSE))</f>
        <v/>
      </c>
      <c r="AY437" s="649" t="str">
        <f>IF(AK437="","",VLOOKUP(AK437,ﾃﾞｰﾀ一覧!$AH$4:$AR$66,8,FALSE))</f>
        <v/>
      </c>
      <c r="AZ437" s="1084"/>
      <c r="BA437" s="1084"/>
      <c r="BB437" s="388" t="str">
        <f>IF(AK437="","",VLOOKUP(AK437,ﾃﾞｰﾀ一覧!$AH$4:$AR$66,9,FALSE))</f>
        <v/>
      </c>
      <c r="BC437" s="1124"/>
      <c r="BD437" s="1125"/>
      <c r="BE437" s="1125"/>
      <c r="BF437" s="1124"/>
      <c r="BG437" s="1125"/>
      <c r="BH437" s="1125"/>
      <c r="BI437" s="1124"/>
      <c r="BJ437" s="1125"/>
      <c r="BK437" s="1150"/>
      <c r="BL437" s="1154"/>
      <c r="BM437" s="1155"/>
      <c r="BN437" s="1156"/>
      <c r="BO437" s="1109" t="str">
        <f>IF($AK437="","",IF($BF437="","",IF($BF437=ﾃﾞｰﾀ一覧!$U$37,"",IF($BF437=ﾃﾞｰﾀ一覧!$U$38,"",IF($AH437=ﾃﾞｰﾀ一覧!$U$25,VLOOKUP($AK437,ﾃﾞｰﾀ一覧!$AH$43:$AR$66,10,FALSE),VLOOKUP($AK437,ﾃﾞｰﾀ一覧!$AH$4:$AR$66,10,FALSE))))))</f>
        <v/>
      </c>
      <c r="BP437" s="1110"/>
      <c r="BQ437" s="1110"/>
      <c r="BR437" s="1111"/>
      <c r="BS437" s="1115">
        <f>IF($BL437="",0,VLOOKUP($BL437,ﾃﾞｰﾀ一覧!$AY$4:$BB$16,3,FALSE))</f>
        <v>0</v>
      </c>
      <c r="BT437" s="1115"/>
      <c r="BU437" s="1115"/>
      <c r="BV437" s="1112" t="str">
        <f>IF($BO437="","",IF($BF437=ﾃﾞｰﾀ一覧!$U$37,"",IF($BF437=ﾃﾞｰﾀ一覧!$U$38,"",IF($BO437=ﾃﾞｰﾀ一覧!$AT$27,ﾃﾞｰﾀ一覧!$AT$27,VLOOKUP($AK437,ﾃﾞｰﾀ一覧!$AH$4:$AR$66,11,FALSE)*IF($BO437=ﾃﾞｰﾀ一覧!$AT$17,($AR437+1)*($AV437+1),IF($BO437=ﾃﾞｰﾀ一覧!$AT$22,IF(COUNTIF($AD437,"*天端*"),ﾃﾞｰﾀ一覧!$AU$43/2,ﾃﾞｰﾀ一覧!$AU$43/3),IF($BO437=ﾃﾞｰﾀ一覧!$AT$20,$AR437*$AV437,IF($BO437=ﾃﾞｰﾀ一覧!$AT$21,$AV437,1))))))))</f>
        <v/>
      </c>
      <c r="BW437" s="1112"/>
      <c r="BX437" s="1112"/>
      <c r="BY437" s="1088" t="str">
        <f>IF($B437="","",IF($AH437="","",IF($CK437=ﾃﾞｰﾀ一覧!$U$53,ﾃﾞｰﾀ一覧!$U$61,IF($AH437=ﾃﾞｰﾀ一覧!$U$21,ﾃﾞｰﾀ一覧!$U$60,IF(OR($AH437=ﾃﾞｰﾀ一覧!$U$19,$AH437=ﾃﾞｰﾀ一覧!$U$20,$AH437=ﾃﾞｰﾀ一覧!$U$23,$AH437=ﾃﾞｰﾀ一覧!$U$22,$AH437=ﾃﾞｰﾀ一覧!$U$18,AH437=ﾃﾞｰﾀ一覧!$U$25),ﾃﾞｰﾀ一覧!$U$59,ﾃﾞｰﾀ一覧!$U$62)))))</f>
        <v/>
      </c>
      <c r="BZ437" s="1089"/>
      <c r="CA437" s="1113"/>
      <c r="CB437" s="1113"/>
      <c r="CC437" s="1113"/>
      <c r="CD437" s="1113"/>
      <c r="CE437" s="1113"/>
      <c r="CF437" s="1113"/>
      <c r="CG437" s="1113"/>
      <c r="CH437" s="1113"/>
      <c r="CI437" s="1114"/>
      <c r="CK437" s="240"/>
      <c r="CM437" s="378" t="str">
        <f t="shared" si="42"/>
        <v/>
      </c>
      <c r="CN437" s="379" t="str">
        <f t="shared" si="43"/>
        <v/>
      </c>
      <c r="CO437" s="379" t="str">
        <f t="shared" si="44"/>
        <v/>
      </c>
      <c r="CP437" s="380" t="str">
        <f t="shared" si="45"/>
        <v/>
      </c>
      <c r="CQ437" s="244"/>
      <c r="CR437" s="1100"/>
      <c r="CS437" s="1101"/>
      <c r="CT437" s="1102"/>
      <c r="CU437" s="1135"/>
      <c r="CV437" s="1136"/>
      <c r="CW437" s="1136"/>
      <c r="CX437" s="1137"/>
      <c r="CY437" s="1138"/>
      <c r="CZ437" s="1139"/>
      <c r="DA437" s="1140"/>
      <c r="DB437" s="1132"/>
      <c r="DC437" s="1133"/>
      <c r="DD437" s="1133"/>
      <c r="DE437" s="1133"/>
      <c r="DF437" s="1133"/>
      <c r="DG437" s="1134"/>
      <c r="DH437" s="580"/>
      <c r="DI437" s="1084"/>
      <c r="DJ437" s="1084"/>
      <c r="DK437" s="581"/>
      <c r="DL437" s="582"/>
      <c r="DM437" s="1084"/>
      <c r="DN437" s="1084"/>
      <c r="DO437" s="581"/>
      <c r="DP437" s="582"/>
      <c r="DQ437" s="1084"/>
      <c r="DR437" s="1084"/>
      <c r="DS437" s="583"/>
      <c r="DT437" s="1124"/>
      <c r="DU437" s="1125"/>
      <c r="DV437" s="1125"/>
      <c r="DW437" s="1124"/>
      <c r="DX437" s="1125"/>
      <c r="DY437" s="1150"/>
      <c r="DZ437" s="1362"/>
      <c r="EA437" s="1363"/>
      <c r="EB437" s="1362"/>
      <c r="EC437" s="1363"/>
      <c r="ED437" s="1362"/>
      <c r="EE437" s="1377"/>
      <c r="EF437" s="1378"/>
      <c r="EG437" s="1379"/>
      <c r="EH437" s="1379"/>
      <c r="EI437" s="1380"/>
      <c r="EJ437" s="1381"/>
      <c r="EK437" s="1381"/>
      <c r="EL437" s="1381"/>
      <c r="EM437" s="1382"/>
      <c r="EN437" s="1382"/>
      <c r="EO437" s="1382"/>
      <c r="EP437" s="1375"/>
      <c r="EQ437" s="1376"/>
      <c r="ER437" s="1113"/>
      <c r="ES437" s="1113"/>
      <c r="ET437" s="1113"/>
      <c r="EU437" s="1113"/>
      <c r="EV437" s="1113"/>
      <c r="EW437" s="1113"/>
      <c r="EX437" s="1113"/>
      <c r="EY437" s="1113"/>
      <c r="EZ437" s="1114"/>
    </row>
    <row r="438" spans="1:156" ht="30" customHeight="1" x14ac:dyDescent="0.2">
      <c r="A438" s="207">
        <f t="shared" si="46"/>
        <v>427</v>
      </c>
      <c r="B438" s="1103"/>
      <c r="C438" s="1104"/>
      <c r="D438" s="1092"/>
      <c r="E438" s="1093"/>
      <c r="F438" s="1094" t="str">
        <f t="shared" si="48"/>
        <v/>
      </c>
      <c r="G438" s="1095"/>
      <c r="H438" s="1095"/>
      <c r="I438" s="1095"/>
      <c r="J438" s="1095"/>
      <c r="K438" s="1095"/>
      <c r="L438" s="1095"/>
      <c r="M438" s="1095"/>
      <c r="N438" s="1095"/>
      <c r="O438" s="1095"/>
      <c r="P438" s="1095"/>
      <c r="Q438" s="1095"/>
      <c r="R438" s="1095"/>
      <c r="S438" s="1095"/>
      <c r="T438" s="1095"/>
      <c r="U438" s="1095"/>
      <c r="V438" s="1095"/>
      <c r="W438" s="1096"/>
      <c r="X438" s="1299">
        <f t="shared" si="47"/>
        <v>0</v>
      </c>
      <c r="Y438" s="1300"/>
      <c r="Z438" s="1301"/>
      <c r="AA438" s="1100"/>
      <c r="AB438" s="1101"/>
      <c r="AC438" s="1102"/>
      <c r="AD438" s="1135"/>
      <c r="AE438" s="1136"/>
      <c r="AF438" s="1136"/>
      <c r="AG438" s="1137"/>
      <c r="AH438" s="1138"/>
      <c r="AI438" s="1139"/>
      <c r="AJ438" s="1140"/>
      <c r="AK438" s="1132"/>
      <c r="AL438" s="1133"/>
      <c r="AM438" s="1133"/>
      <c r="AN438" s="1133"/>
      <c r="AO438" s="1133"/>
      <c r="AP438" s="1134"/>
      <c r="AQ438" s="642" t="str">
        <f>IF(AK438="","",VLOOKUP(AK438,ﾃﾞｰﾀ一覧!$AH$4:$AR$66,2,FALSE))</f>
        <v/>
      </c>
      <c r="AR438" s="1084"/>
      <c r="AS438" s="1084"/>
      <c r="AT438" s="643" t="str">
        <f>IF(AK438="","",VLOOKUP(AK438,ﾃﾞｰﾀ一覧!$AH$4:$AR$66,3,FALSE))</f>
        <v/>
      </c>
      <c r="AU438" s="644" t="str">
        <f>IF(AK438="","",VLOOKUP(AK438,ﾃﾞｰﾀ一覧!$AH$4:$AR$66,5,FALSE))</f>
        <v/>
      </c>
      <c r="AV438" s="1084"/>
      <c r="AW438" s="1084"/>
      <c r="AX438" s="643" t="str">
        <f>IF(AK438="","",VLOOKUP(AK438,ﾃﾞｰﾀ一覧!$AH$4:$AR$66,6,FALSE))</f>
        <v/>
      </c>
      <c r="AY438" s="649" t="str">
        <f>IF(AK438="","",VLOOKUP(AK438,ﾃﾞｰﾀ一覧!$AH$4:$AR$66,8,FALSE))</f>
        <v/>
      </c>
      <c r="AZ438" s="1084"/>
      <c r="BA438" s="1084"/>
      <c r="BB438" s="388" t="str">
        <f>IF(AK438="","",VLOOKUP(AK438,ﾃﾞｰﾀ一覧!$AH$4:$AR$66,9,FALSE))</f>
        <v/>
      </c>
      <c r="BC438" s="1124"/>
      <c r="BD438" s="1125"/>
      <c r="BE438" s="1125"/>
      <c r="BF438" s="1124"/>
      <c r="BG438" s="1125"/>
      <c r="BH438" s="1125"/>
      <c r="BI438" s="1124"/>
      <c r="BJ438" s="1125"/>
      <c r="BK438" s="1150"/>
      <c r="BL438" s="1154"/>
      <c r="BM438" s="1155"/>
      <c r="BN438" s="1156"/>
      <c r="BO438" s="1109" t="str">
        <f>IF($AK438="","",IF($BF438="","",IF($BF438=ﾃﾞｰﾀ一覧!$U$37,"",IF($BF438=ﾃﾞｰﾀ一覧!$U$38,"",IF($AH438=ﾃﾞｰﾀ一覧!$U$25,VLOOKUP($AK438,ﾃﾞｰﾀ一覧!$AH$43:$AR$66,10,FALSE),VLOOKUP($AK438,ﾃﾞｰﾀ一覧!$AH$4:$AR$66,10,FALSE))))))</f>
        <v/>
      </c>
      <c r="BP438" s="1110"/>
      <c r="BQ438" s="1110"/>
      <c r="BR438" s="1111"/>
      <c r="BS438" s="1115">
        <f>IF($BL438="",0,VLOOKUP($BL438,ﾃﾞｰﾀ一覧!$AY$4:$BB$16,3,FALSE))</f>
        <v>0</v>
      </c>
      <c r="BT438" s="1115"/>
      <c r="BU438" s="1115"/>
      <c r="BV438" s="1112" t="str">
        <f>IF($BO438="","",IF($BF438=ﾃﾞｰﾀ一覧!$U$37,"",IF($BF438=ﾃﾞｰﾀ一覧!$U$38,"",IF($BO438=ﾃﾞｰﾀ一覧!$AT$27,ﾃﾞｰﾀ一覧!$AT$27,VLOOKUP($AK438,ﾃﾞｰﾀ一覧!$AH$4:$AR$66,11,FALSE)*IF($BO438=ﾃﾞｰﾀ一覧!$AT$17,($AR438+1)*($AV438+1),IF($BO438=ﾃﾞｰﾀ一覧!$AT$22,IF(COUNTIF($AD438,"*天端*"),ﾃﾞｰﾀ一覧!$AU$43/2,ﾃﾞｰﾀ一覧!$AU$43/3),IF($BO438=ﾃﾞｰﾀ一覧!$AT$20,$AR438*$AV438,IF($BO438=ﾃﾞｰﾀ一覧!$AT$21,$AV438,1))))))))</f>
        <v/>
      </c>
      <c r="BW438" s="1112"/>
      <c r="BX438" s="1112"/>
      <c r="BY438" s="1088" t="str">
        <f>IF($B438="","",IF($AH438="","",IF($CK438=ﾃﾞｰﾀ一覧!$U$53,ﾃﾞｰﾀ一覧!$U$61,IF($AH438=ﾃﾞｰﾀ一覧!$U$21,ﾃﾞｰﾀ一覧!$U$60,IF(OR($AH438=ﾃﾞｰﾀ一覧!$U$19,$AH438=ﾃﾞｰﾀ一覧!$U$20,$AH438=ﾃﾞｰﾀ一覧!$U$23,$AH438=ﾃﾞｰﾀ一覧!$U$22,$AH438=ﾃﾞｰﾀ一覧!$U$18,AH438=ﾃﾞｰﾀ一覧!$U$25),ﾃﾞｰﾀ一覧!$U$59,ﾃﾞｰﾀ一覧!$U$62)))))</f>
        <v/>
      </c>
      <c r="BZ438" s="1089"/>
      <c r="CA438" s="1113"/>
      <c r="CB438" s="1113"/>
      <c r="CC438" s="1113"/>
      <c r="CD438" s="1113"/>
      <c r="CE438" s="1113"/>
      <c r="CF438" s="1113"/>
      <c r="CG438" s="1113"/>
      <c r="CH438" s="1113"/>
      <c r="CI438" s="1114"/>
      <c r="CK438" s="240"/>
      <c r="CM438" s="378" t="str">
        <f t="shared" si="42"/>
        <v/>
      </c>
      <c r="CN438" s="379" t="str">
        <f t="shared" si="43"/>
        <v/>
      </c>
      <c r="CO438" s="379" t="str">
        <f t="shared" si="44"/>
        <v/>
      </c>
      <c r="CP438" s="380" t="str">
        <f t="shared" si="45"/>
        <v/>
      </c>
      <c r="CQ438" s="244"/>
      <c r="CR438" s="1100"/>
      <c r="CS438" s="1101"/>
      <c r="CT438" s="1102"/>
      <c r="CU438" s="1135"/>
      <c r="CV438" s="1136"/>
      <c r="CW438" s="1136"/>
      <c r="CX438" s="1137"/>
      <c r="CY438" s="1138"/>
      <c r="CZ438" s="1139"/>
      <c r="DA438" s="1140"/>
      <c r="DB438" s="1132"/>
      <c r="DC438" s="1133"/>
      <c r="DD438" s="1133"/>
      <c r="DE438" s="1133"/>
      <c r="DF438" s="1133"/>
      <c r="DG438" s="1134"/>
      <c r="DH438" s="580"/>
      <c r="DI438" s="1084"/>
      <c r="DJ438" s="1084"/>
      <c r="DK438" s="581"/>
      <c r="DL438" s="582"/>
      <c r="DM438" s="1084"/>
      <c r="DN438" s="1084"/>
      <c r="DO438" s="581"/>
      <c r="DP438" s="582"/>
      <c r="DQ438" s="1084"/>
      <c r="DR438" s="1084"/>
      <c r="DS438" s="583"/>
      <c r="DT438" s="1124"/>
      <c r="DU438" s="1125"/>
      <c r="DV438" s="1125"/>
      <c r="DW438" s="1124"/>
      <c r="DX438" s="1125"/>
      <c r="DY438" s="1150"/>
      <c r="DZ438" s="1362"/>
      <c r="EA438" s="1363"/>
      <c r="EB438" s="1362"/>
      <c r="EC438" s="1363"/>
      <c r="ED438" s="1362"/>
      <c r="EE438" s="1377"/>
      <c r="EF438" s="1378"/>
      <c r="EG438" s="1379"/>
      <c r="EH438" s="1379"/>
      <c r="EI438" s="1380"/>
      <c r="EJ438" s="1381"/>
      <c r="EK438" s="1381"/>
      <c r="EL438" s="1381"/>
      <c r="EM438" s="1382"/>
      <c r="EN438" s="1382"/>
      <c r="EO438" s="1382"/>
      <c r="EP438" s="1375"/>
      <c r="EQ438" s="1376"/>
      <c r="ER438" s="1113"/>
      <c r="ES438" s="1113"/>
      <c r="ET438" s="1113"/>
      <c r="EU438" s="1113"/>
      <c r="EV438" s="1113"/>
      <c r="EW438" s="1113"/>
      <c r="EX438" s="1113"/>
      <c r="EY438" s="1113"/>
      <c r="EZ438" s="1114"/>
    </row>
    <row r="439" spans="1:156" ht="30" customHeight="1" x14ac:dyDescent="0.2">
      <c r="A439" s="207">
        <f t="shared" si="46"/>
        <v>428</v>
      </c>
      <c r="B439" s="1103"/>
      <c r="C439" s="1104"/>
      <c r="D439" s="1278"/>
      <c r="E439" s="1279"/>
      <c r="F439" s="1094" t="str">
        <f t="shared" si="48"/>
        <v/>
      </c>
      <c r="G439" s="1095"/>
      <c r="H439" s="1095"/>
      <c r="I439" s="1095"/>
      <c r="J439" s="1095"/>
      <c r="K439" s="1095"/>
      <c r="L439" s="1095"/>
      <c r="M439" s="1095"/>
      <c r="N439" s="1095"/>
      <c r="O439" s="1095"/>
      <c r="P439" s="1095"/>
      <c r="Q439" s="1095"/>
      <c r="R439" s="1095"/>
      <c r="S439" s="1095"/>
      <c r="T439" s="1095"/>
      <c r="U439" s="1095"/>
      <c r="V439" s="1095"/>
      <c r="W439" s="1096"/>
      <c r="X439" s="1299">
        <f t="shared" si="47"/>
        <v>0</v>
      </c>
      <c r="Y439" s="1300"/>
      <c r="Z439" s="1301"/>
      <c r="AA439" s="1100"/>
      <c r="AB439" s="1101"/>
      <c r="AC439" s="1102"/>
      <c r="AD439" s="1135"/>
      <c r="AE439" s="1136"/>
      <c r="AF439" s="1136"/>
      <c r="AG439" s="1137"/>
      <c r="AH439" s="1138"/>
      <c r="AI439" s="1139"/>
      <c r="AJ439" s="1140"/>
      <c r="AK439" s="1132"/>
      <c r="AL439" s="1133"/>
      <c r="AM439" s="1133"/>
      <c r="AN439" s="1133"/>
      <c r="AO439" s="1133"/>
      <c r="AP439" s="1134"/>
      <c r="AQ439" s="642" t="str">
        <f>IF(AK439="","",VLOOKUP(AK439,ﾃﾞｰﾀ一覧!$AH$4:$AR$66,2,FALSE))</f>
        <v/>
      </c>
      <c r="AR439" s="1084"/>
      <c r="AS439" s="1084"/>
      <c r="AT439" s="643" t="str">
        <f>IF(AK439="","",VLOOKUP(AK439,ﾃﾞｰﾀ一覧!$AH$4:$AR$66,3,FALSE))</f>
        <v/>
      </c>
      <c r="AU439" s="644" t="str">
        <f>IF(AK439="","",VLOOKUP(AK439,ﾃﾞｰﾀ一覧!$AH$4:$AR$66,5,FALSE))</f>
        <v/>
      </c>
      <c r="AV439" s="1084"/>
      <c r="AW439" s="1084"/>
      <c r="AX439" s="643" t="str">
        <f>IF(AK439="","",VLOOKUP(AK439,ﾃﾞｰﾀ一覧!$AH$4:$AR$66,6,FALSE))</f>
        <v/>
      </c>
      <c r="AY439" s="649" t="str">
        <f>IF(AK439="","",VLOOKUP(AK439,ﾃﾞｰﾀ一覧!$AH$4:$AR$66,8,FALSE))</f>
        <v/>
      </c>
      <c r="AZ439" s="1084"/>
      <c r="BA439" s="1084"/>
      <c r="BB439" s="388" t="str">
        <f>IF(AK439="","",VLOOKUP(AK439,ﾃﾞｰﾀ一覧!$AH$4:$AR$66,9,FALSE))</f>
        <v/>
      </c>
      <c r="BC439" s="1124"/>
      <c r="BD439" s="1125"/>
      <c r="BE439" s="1125"/>
      <c r="BF439" s="1124"/>
      <c r="BG439" s="1125"/>
      <c r="BH439" s="1125"/>
      <c r="BI439" s="1124"/>
      <c r="BJ439" s="1125"/>
      <c r="BK439" s="1150"/>
      <c r="BL439" s="1154"/>
      <c r="BM439" s="1155"/>
      <c r="BN439" s="1156"/>
      <c r="BO439" s="1109" t="str">
        <f>IF($AK439="","",IF($BF439="","",IF($BF439=ﾃﾞｰﾀ一覧!$U$37,"",IF($BF439=ﾃﾞｰﾀ一覧!$U$38,"",IF($AH439=ﾃﾞｰﾀ一覧!$U$25,VLOOKUP($AK439,ﾃﾞｰﾀ一覧!$AH$43:$AR$66,10,FALSE),VLOOKUP($AK439,ﾃﾞｰﾀ一覧!$AH$4:$AR$66,10,FALSE))))))</f>
        <v/>
      </c>
      <c r="BP439" s="1110"/>
      <c r="BQ439" s="1110"/>
      <c r="BR439" s="1111"/>
      <c r="BS439" s="1115">
        <f>IF($BL439="",0,VLOOKUP($BL439,ﾃﾞｰﾀ一覧!$AY$4:$BB$16,3,FALSE))</f>
        <v>0</v>
      </c>
      <c r="BT439" s="1115"/>
      <c r="BU439" s="1115"/>
      <c r="BV439" s="1112" t="str">
        <f>IF($BO439="","",IF($BF439=ﾃﾞｰﾀ一覧!$U$37,"",IF($BF439=ﾃﾞｰﾀ一覧!$U$38,"",IF($BO439=ﾃﾞｰﾀ一覧!$AT$27,ﾃﾞｰﾀ一覧!$AT$27,VLOOKUP($AK439,ﾃﾞｰﾀ一覧!$AH$4:$AR$66,11,FALSE)*IF($BO439=ﾃﾞｰﾀ一覧!$AT$17,($AR439+1)*($AV439+1),IF($BO439=ﾃﾞｰﾀ一覧!$AT$22,IF(COUNTIF($AD439,"*天端*"),ﾃﾞｰﾀ一覧!$AU$43/2,ﾃﾞｰﾀ一覧!$AU$43/3),IF($BO439=ﾃﾞｰﾀ一覧!$AT$20,$AR439*$AV439,IF($BO439=ﾃﾞｰﾀ一覧!$AT$21,$AV439,1))))))))</f>
        <v/>
      </c>
      <c r="BW439" s="1112"/>
      <c r="BX439" s="1112"/>
      <c r="BY439" s="1088" t="str">
        <f>IF($B439="","",IF($AH439="","",IF($CK439=ﾃﾞｰﾀ一覧!$U$53,ﾃﾞｰﾀ一覧!$U$61,IF($AH439=ﾃﾞｰﾀ一覧!$U$21,ﾃﾞｰﾀ一覧!$U$60,IF(OR($AH439=ﾃﾞｰﾀ一覧!$U$19,$AH439=ﾃﾞｰﾀ一覧!$U$20,$AH439=ﾃﾞｰﾀ一覧!$U$23,$AH439=ﾃﾞｰﾀ一覧!$U$22,$AH439=ﾃﾞｰﾀ一覧!$U$18,AH439=ﾃﾞｰﾀ一覧!$U$25),ﾃﾞｰﾀ一覧!$U$59,ﾃﾞｰﾀ一覧!$U$62)))))</f>
        <v/>
      </c>
      <c r="BZ439" s="1089"/>
      <c r="CA439" s="1113"/>
      <c r="CB439" s="1113"/>
      <c r="CC439" s="1113"/>
      <c r="CD439" s="1113"/>
      <c r="CE439" s="1113"/>
      <c r="CF439" s="1113"/>
      <c r="CG439" s="1113"/>
      <c r="CH439" s="1113"/>
      <c r="CI439" s="1114"/>
      <c r="CK439" s="240"/>
      <c r="CM439" s="378" t="str">
        <f t="shared" si="42"/>
        <v/>
      </c>
      <c r="CN439" s="379" t="str">
        <f t="shared" si="43"/>
        <v/>
      </c>
      <c r="CO439" s="379" t="str">
        <f t="shared" si="44"/>
        <v/>
      </c>
      <c r="CP439" s="380" t="str">
        <f t="shared" si="45"/>
        <v/>
      </c>
      <c r="CQ439" s="244"/>
      <c r="CR439" s="1100"/>
      <c r="CS439" s="1101"/>
      <c r="CT439" s="1102"/>
      <c r="CU439" s="1135"/>
      <c r="CV439" s="1136"/>
      <c r="CW439" s="1136"/>
      <c r="CX439" s="1137"/>
      <c r="CY439" s="1138"/>
      <c r="CZ439" s="1139"/>
      <c r="DA439" s="1140"/>
      <c r="DB439" s="1132"/>
      <c r="DC439" s="1133"/>
      <c r="DD439" s="1133"/>
      <c r="DE439" s="1133"/>
      <c r="DF439" s="1133"/>
      <c r="DG439" s="1134"/>
      <c r="DH439" s="580"/>
      <c r="DI439" s="1084"/>
      <c r="DJ439" s="1084"/>
      <c r="DK439" s="581"/>
      <c r="DL439" s="582"/>
      <c r="DM439" s="1084"/>
      <c r="DN439" s="1084"/>
      <c r="DO439" s="581"/>
      <c r="DP439" s="582"/>
      <c r="DQ439" s="1084"/>
      <c r="DR439" s="1084"/>
      <c r="DS439" s="583"/>
      <c r="DT439" s="1124"/>
      <c r="DU439" s="1125"/>
      <c r="DV439" s="1125"/>
      <c r="DW439" s="1124"/>
      <c r="DX439" s="1125"/>
      <c r="DY439" s="1150"/>
      <c r="DZ439" s="1362"/>
      <c r="EA439" s="1363"/>
      <c r="EB439" s="1362"/>
      <c r="EC439" s="1363"/>
      <c r="ED439" s="1362"/>
      <c r="EE439" s="1377"/>
      <c r="EF439" s="1378"/>
      <c r="EG439" s="1379"/>
      <c r="EH439" s="1379"/>
      <c r="EI439" s="1380"/>
      <c r="EJ439" s="1381"/>
      <c r="EK439" s="1381"/>
      <c r="EL439" s="1381"/>
      <c r="EM439" s="1382"/>
      <c r="EN439" s="1382"/>
      <c r="EO439" s="1382"/>
      <c r="EP439" s="1375"/>
      <c r="EQ439" s="1376"/>
      <c r="ER439" s="1113"/>
      <c r="ES439" s="1113"/>
      <c r="ET439" s="1113"/>
      <c r="EU439" s="1113"/>
      <c r="EV439" s="1113"/>
      <c r="EW439" s="1113"/>
      <c r="EX439" s="1113"/>
      <c r="EY439" s="1113"/>
      <c r="EZ439" s="1114"/>
    </row>
    <row r="440" spans="1:156" ht="30" customHeight="1" x14ac:dyDescent="0.2">
      <c r="A440" s="207">
        <f t="shared" si="46"/>
        <v>429</v>
      </c>
      <c r="B440" s="1103"/>
      <c r="C440" s="1104"/>
      <c r="D440" s="1092"/>
      <c r="E440" s="1093"/>
      <c r="F440" s="1094" t="str">
        <f t="shared" si="48"/>
        <v/>
      </c>
      <c r="G440" s="1095"/>
      <c r="H440" s="1095"/>
      <c r="I440" s="1095"/>
      <c r="J440" s="1095"/>
      <c r="K440" s="1095"/>
      <c r="L440" s="1095"/>
      <c r="M440" s="1095"/>
      <c r="N440" s="1095"/>
      <c r="O440" s="1095"/>
      <c r="P440" s="1095"/>
      <c r="Q440" s="1095"/>
      <c r="R440" s="1095"/>
      <c r="S440" s="1095"/>
      <c r="T440" s="1095"/>
      <c r="U440" s="1095"/>
      <c r="V440" s="1095"/>
      <c r="W440" s="1096"/>
      <c r="X440" s="1299">
        <f t="shared" si="47"/>
        <v>0</v>
      </c>
      <c r="Y440" s="1300"/>
      <c r="Z440" s="1301"/>
      <c r="AA440" s="1100"/>
      <c r="AB440" s="1101"/>
      <c r="AC440" s="1102"/>
      <c r="AD440" s="1135"/>
      <c r="AE440" s="1136"/>
      <c r="AF440" s="1136"/>
      <c r="AG440" s="1137"/>
      <c r="AH440" s="1138"/>
      <c r="AI440" s="1139"/>
      <c r="AJ440" s="1140"/>
      <c r="AK440" s="1132"/>
      <c r="AL440" s="1133"/>
      <c r="AM440" s="1133"/>
      <c r="AN440" s="1133"/>
      <c r="AO440" s="1133"/>
      <c r="AP440" s="1134"/>
      <c r="AQ440" s="642" t="str">
        <f>IF(AK440="","",VLOOKUP(AK440,ﾃﾞｰﾀ一覧!$AH$4:$AR$66,2,FALSE))</f>
        <v/>
      </c>
      <c r="AR440" s="1084"/>
      <c r="AS440" s="1084"/>
      <c r="AT440" s="643" t="str">
        <f>IF(AK440="","",VLOOKUP(AK440,ﾃﾞｰﾀ一覧!$AH$4:$AR$66,3,FALSE))</f>
        <v/>
      </c>
      <c r="AU440" s="644" t="str">
        <f>IF(AK440="","",VLOOKUP(AK440,ﾃﾞｰﾀ一覧!$AH$4:$AR$66,5,FALSE))</f>
        <v/>
      </c>
      <c r="AV440" s="1084"/>
      <c r="AW440" s="1084"/>
      <c r="AX440" s="643" t="str">
        <f>IF(AK440="","",VLOOKUP(AK440,ﾃﾞｰﾀ一覧!$AH$4:$AR$66,6,FALSE))</f>
        <v/>
      </c>
      <c r="AY440" s="649" t="str">
        <f>IF(AK440="","",VLOOKUP(AK440,ﾃﾞｰﾀ一覧!$AH$4:$AR$66,8,FALSE))</f>
        <v/>
      </c>
      <c r="AZ440" s="1084"/>
      <c r="BA440" s="1084"/>
      <c r="BB440" s="388" t="str">
        <f>IF(AK440="","",VLOOKUP(AK440,ﾃﾞｰﾀ一覧!$AH$4:$AR$66,9,FALSE))</f>
        <v/>
      </c>
      <c r="BC440" s="1124"/>
      <c r="BD440" s="1125"/>
      <c r="BE440" s="1125"/>
      <c r="BF440" s="1124"/>
      <c r="BG440" s="1125"/>
      <c r="BH440" s="1125"/>
      <c r="BI440" s="1124"/>
      <c r="BJ440" s="1125"/>
      <c r="BK440" s="1150"/>
      <c r="BL440" s="1154"/>
      <c r="BM440" s="1155"/>
      <c r="BN440" s="1156"/>
      <c r="BO440" s="1109" t="str">
        <f>IF($AK440="","",IF($BF440="","",IF($BF440=ﾃﾞｰﾀ一覧!$U$37,"",IF($BF440=ﾃﾞｰﾀ一覧!$U$38,"",IF($AH440=ﾃﾞｰﾀ一覧!$U$25,VLOOKUP($AK440,ﾃﾞｰﾀ一覧!$AH$43:$AR$66,10,FALSE),VLOOKUP($AK440,ﾃﾞｰﾀ一覧!$AH$4:$AR$66,10,FALSE))))))</f>
        <v/>
      </c>
      <c r="BP440" s="1110"/>
      <c r="BQ440" s="1110"/>
      <c r="BR440" s="1111"/>
      <c r="BS440" s="1115">
        <f>IF($BL440="",0,VLOOKUP($BL440,ﾃﾞｰﾀ一覧!$AY$4:$BB$16,3,FALSE))</f>
        <v>0</v>
      </c>
      <c r="BT440" s="1115"/>
      <c r="BU440" s="1115"/>
      <c r="BV440" s="1112" t="str">
        <f>IF($BO440="","",IF($BF440=ﾃﾞｰﾀ一覧!$U$37,"",IF($BF440=ﾃﾞｰﾀ一覧!$U$38,"",IF($BO440=ﾃﾞｰﾀ一覧!$AT$27,ﾃﾞｰﾀ一覧!$AT$27,VLOOKUP($AK440,ﾃﾞｰﾀ一覧!$AH$4:$AR$66,11,FALSE)*IF($BO440=ﾃﾞｰﾀ一覧!$AT$17,($AR440+1)*($AV440+1),IF($BO440=ﾃﾞｰﾀ一覧!$AT$22,IF(COUNTIF($AD440,"*天端*"),ﾃﾞｰﾀ一覧!$AU$43/2,ﾃﾞｰﾀ一覧!$AU$43/3),IF($BO440=ﾃﾞｰﾀ一覧!$AT$20,$AR440*$AV440,IF($BO440=ﾃﾞｰﾀ一覧!$AT$21,$AV440,1))))))))</f>
        <v/>
      </c>
      <c r="BW440" s="1112"/>
      <c r="BX440" s="1112"/>
      <c r="BY440" s="1088" t="str">
        <f>IF($B440="","",IF($AH440="","",IF($CK440=ﾃﾞｰﾀ一覧!$U$53,ﾃﾞｰﾀ一覧!$U$61,IF($AH440=ﾃﾞｰﾀ一覧!$U$21,ﾃﾞｰﾀ一覧!$U$60,IF(OR($AH440=ﾃﾞｰﾀ一覧!$U$19,$AH440=ﾃﾞｰﾀ一覧!$U$20,$AH440=ﾃﾞｰﾀ一覧!$U$23,$AH440=ﾃﾞｰﾀ一覧!$U$22,$AH440=ﾃﾞｰﾀ一覧!$U$18,AH440=ﾃﾞｰﾀ一覧!$U$25),ﾃﾞｰﾀ一覧!$U$59,ﾃﾞｰﾀ一覧!$U$62)))))</f>
        <v/>
      </c>
      <c r="BZ440" s="1089"/>
      <c r="CA440" s="1113"/>
      <c r="CB440" s="1113"/>
      <c r="CC440" s="1113"/>
      <c r="CD440" s="1113"/>
      <c r="CE440" s="1113"/>
      <c r="CF440" s="1113"/>
      <c r="CG440" s="1113"/>
      <c r="CH440" s="1113"/>
      <c r="CI440" s="1114"/>
      <c r="CK440" s="240"/>
      <c r="CM440" s="378" t="str">
        <f t="shared" si="42"/>
        <v/>
      </c>
      <c r="CN440" s="379" t="str">
        <f t="shared" si="43"/>
        <v/>
      </c>
      <c r="CO440" s="379" t="str">
        <f t="shared" si="44"/>
        <v/>
      </c>
      <c r="CP440" s="380" t="str">
        <f t="shared" si="45"/>
        <v/>
      </c>
      <c r="CQ440" s="244"/>
      <c r="CR440" s="1100"/>
      <c r="CS440" s="1101"/>
      <c r="CT440" s="1102"/>
      <c r="CU440" s="1135"/>
      <c r="CV440" s="1136"/>
      <c r="CW440" s="1136"/>
      <c r="CX440" s="1137"/>
      <c r="CY440" s="1138"/>
      <c r="CZ440" s="1139"/>
      <c r="DA440" s="1140"/>
      <c r="DB440" s="1132"/>
      <c r="DC440" s="1133"/>
      <c r="DD440" s="1133"/>
      <c r="DE440" s="1133"/>
      <c r="DF440" s="1133"/>
      <c r="DG440" s="1134"/>
      <c r="DH440" s="580"/>
      <c r="DI440" s="1084"/>
      <c r="DJ440" s="1084"/>
      <c r="DK440" s="581"/>
      <c r="DL440" s="582"/>
      <c r="DM440" s="1084"/>
      <c r="DN440" s="1084"/>
      <c r="DO440" s="581"/>
      <c r="DP440" s="582"/>
      <c r="DQ440" s="1084"/>
      <c r="DR440" s="1084"/>
      <c r="DS440" s="583"/>
      <c r="DT440" s="1124"/>
      <c r="DU440" s="1125"/>
      <c r="DV440" s="1125"/>
      <c r="DW440" s="1124"/>
      <c r="DX440" s="1125"/>
      <c r="DY440" s="1150"/>
      <c r="DZ440" s="1362"/>
      <c r="EA440" s="1363"/>
      <c r="EB440" s="1362"/>
      <c r="EC440" s="1363"/>
      <c r="ED440" s="1362"/>
      <c r="EE440" s="1377"/>
      <c r="EF440" s="1378"/>
      <c r="EG440" s="1379"/>
      <c r="EH440" s="1379"/>
      <c r="EI440" s="1380"/>
      <c r="EJ440" s="1381"/>
      <c r="EK440" s="1381"/>
      <c r="EL440" s="1381"/>
      <c r="EM440" s="1382"/>
      <c r="EN440" s="1382"/>
      <c r="EO440" s="1382"/>
      <c r="EP440" s="1375"/>
      <c r="EQ440" s="1376"/>
      <c r="ER440" s="1113"/>
      <c r="ES440" s="1113"/>
      <c r="ET440" s="1113"/>
      <c r="EU440" s="1113"/>
      <c r="EV440" s="1113"/>
      <c r="EW440" s="1113"/>
      <c r="EX440" s="1113"/>
      <c r="EY440" s="1113"/>
      <c r="EZ440" s="1114"/>
    </row>
    <row r="441" spans="1:156" ht="30" customHeight="1" x14ac:dyDescent="0.2">
      <c r="A441" s="207">
        <f t="shared" si="46"/>
        <v>430</v>
      </c>
      <c r="B441" s="1103"/>
      <c r="C441" s="1104"/>
      <c r="D441" s="1278"/>
      <c r="E441" s="1279"/>
      <c r="F441" s="1094" t="str">
        <f t="shared" si="48"/>
        <v/>
      </c>
      <c r="G441" s="1095"/>
      <c r="H441" s="1095"/>
      <c r="I441" s="1095"/>
      <c r="J441" s="1095"/>
      <c r="K441" s="1095"/>
      <c r="L441" s="1095"/>
      <c r="M441" s="1095"/>
      <c r="N441" s="1095"/>
      <c r="O441" s="1095"/>
      <c r="P441" s="1095"/>
      <c r="Q441" s="1095"/>
      <c r="R441" s="1095"/>
      <c r="S441" s="1095"/>
      <c r="T441" s="1095"/>
      <c r="U441" s="1095"/>
      <c r="V441" s="1095"/>
      <c r="W441" s="1096"/>
      <c r="X441" s="1299">
        <f t="shared" si="47"/>
        <v>0</v>
      </c>
      <c r="Y441" s="1300"/>
      <c r="Z441" s="1301"/>
      <c r="AA441" s="1100"/>
      <c r="AB441" s="1101"/>
      <c r="AC441" s="1102"/>
      <c r="AD441" s="1135"/>
      <c r="AE441" s="1136"/>
      <c r="AF441" s="1136"/>
      <c r="AG441" s="1137"/>
      <c r="AH441" s="1138"/>
      <c r="AI441" s="1139"/>
      <c r="AJ441" s="1140"/>
      <c r="AK441" s="1132"/>
      <c r="AL441" s="1133"/>
      <c r="AM441" s="1133"/>
      <c r="AN441" s="1133"/>
      <c r="AO441" s="1133"/>
      <c r="AP441" s="1134"/>
      <c r="AQ441" s="642" t="str">
        <f>IF(AK441="","",VLOOKUP(AK441,ﾃﾞｰﾀ一覧!$AH$4:$AR$66,2,FALSE))</f>
        <v/>
      </c>
      <c r="AR441" s="1084"/>
      <c r="AS441" s="1084"/>
      <c r="AT441" s="643" t="str">
        <f>IF(AK441="","",VLOOKUP(AK441,ﾃﾞｰﾀ一覧!$AH$4:$AR$66,3,FALSE))</f>
        <v/>
      </c>
      <c r="AU441" s="644" t="str">
        <f>IF(AK441="","",VLOOKUP(AK441,ﾃﾞｰﾀ一覧!$AH$4:$AR$66,5,FALSE))</f>
        <v/>
      </c>
      <c r="AV441" s="1084"/>
      <c r="AW441" s="1084"/>
      <c r="AX441" s="643" t="str">
        <f>IF(AK441="","",VLOOKUP(AK441,ﾃﾞｰﾀ一覧!$AH$4:$AR$66,6,FALSE))</f>
        <v/>
      </c>
      <c r="AY441" s="649" t="str">
        <f>IF(AK441="","",VLOOKUP(AK441,ﾃﾞｰﾀ一覧!$AH$4:$AR$66,8,FALSE))</f>
        <v/>
      </c>
      <c r="AZ441" s="1084"/>
      <c r="BA441" s="1084"/>
      <c r="BB441" s="388" t="str">
        <f>IF(AK441="","",VLOOKUP(AK441,ﾃﾞｰﾀ一覧!$AH$4:$AR$66,9,FALSE))</f>
        <v/>
      </c>
      <c r="BC441" s="1124"/>
      <c r="BD441" s="1125"/>
      <c r="BE441" s="1125"/>
      <c r="BF441" s="1124"/>
      <c r="BG441" s="1125"/>
      <c r="BH441" s="1125"/>
      <c r="BI441" s="1124"/>
      <c r="BJ441" s="1125"/>
      <c r="BK441" s="1150"/>
      <c r="BL441" s="1154"/>
      <c r="BM441" s="1155"/>
      <c r="BN441" s="1156"/>
      <c r="BO441" s="1109" t="str">
        <f>IF($AK441="","",IF($BF441="","",IF($BF441=ﾃﾞｰﾀ一覧!$U$37,"",IF($BF441=ﾃﾞｰﾀ一覧!$U$38,"",IF($AH441=ﾃﾞｰﾀ一覧!$U$25,VLOOKUP($AK441,ﾃﾞｰﾀ一覧!$AH$43:$AR$66,10,FALSE),VLOOKUP($AK441,ﾃﾞｰﾀ一覧!$AH$4:$AR$66,10,FALSE))))))</f>
        <v/>
      </c>
      <c r="BP441" s="1110"/>
      <c r="BQ441" s="1110"/>
      <c r="BR441" s="1111"/>
      <c r="BS441" s="1115">
        <f>IF($BL441="",0,VLOOKUP($BL441,ﾃﾞｰﾀ一覧!$AY$4:$BB$16,3,FALSE))</f>
        <v>0</v>
      </c>
      <c r="BT441" s="1115"/>
      <c r="BU441" s="1115"/>
      <c r="BV441" s="1112" t="str">
        <f>IF($BO441="","",IF($BF441=ﾃﾞｰﾀ一覧!$U$37,"",IF($BF441=ﾃﾞｰﾀ一覧!$U$38,"",IF($BO441=ﾃﾞｰﾀ一覧!$AT$27,ﾃﾞｰﾀ一覧!$AT$27,VLOOKUP($AK441,ﾃﾞｰﾀ一覧!$AH$4:$AR$66,11,FALSE)*IF($BO441=ﾃﾞｰﾀ一覧!$AT$17,($AR441+1)*($AV441+1),IF($BO441=ﾃﾞｰﾀ一覧!$AT$22,IF(COUNTIF($AD441,"*天端*"),ﾃﾞｰﾀ一覧!$AU$43/2,ﾃﾞｰﾀ一覧!$AU$43/3),IF($BO441=ﾃﾞｰﾀ一覧!$AT$20,$AR441*$AV441,IF($BO441=ﾃﾞｰﾀ一覧!$AT$21,$AV441,1))))))))</f>
        <v/>
      </c>
      <c r="BW441" s="1112"/>
      <c r="BX441" s="1112"/>
      <c r="BY441" s="1088" t="str">
        <f>IF($B441="","",IF($AH441="","",IF($CK441=ﾃﾞｰﾀ一覧!$U$53,ﾃﾞｰﾀ一覧!$U$61,IF($AH441=ﾃﾞｰﾀ一覧!$U$21,ﾃﾞｰﾀ一覧!$U$60,IF(OR($AH441=ﾃﾞｰﾀ一覧!$U$19,$AH441=ﾃﾞｰﾀ一覧!$U$20,$AH441=ﾃﾞｰﾀ一覧!$U$23,$AH441=ﾃﾞｰﾀ一覧!$U$22,$AH441=ﾃﾞｰﾀ一覧!$U$18,AH441=ﾃﾞｰﾀ一覧!$U$25),ﾃﾞｰﾀ一覧!$U$59,ﾃﾞｰﾀ一覧!$U$62)))))</f>
        <v/>
      </c>
      <c r="BZ441" s="1089"/>
      <c r="CA441" s="1113"/>
      <c r="CB441" s="1113"/>
      <c r="CC441" s="1113"/>
      <c r="CD441" s="1113"/>
      <c r="CE441" s="1113"/>
      <c r="CF441" s="1113"/>
      <c r="CG441" s="1113"/>
      <c r="CH441" s="1113"/>
      <c r="CI441" s="1114"/>
      <c r="CK441" s="240"/>
      <c r="CM441" s="378" t="str">
        <f t="shared" si="42"/>
        <v/>
      </c>
      <c r="CN441" s="379" t="str">
        <f t="shared" si="43"/>
        <v/>
      </c>
      <c r="CO441" s="379" t="str">
        <f t="shared" si="44"/>
        <v/>
      </c>
      <c r="CP441" s="380" t="str">
        <f t="shared" si="45"/>
        <v/>
      </c>
      <c r="CQ441" s="244"/>
      <c r="CR441" s="1100"/>
      <c r="CS441" s="1101"/>
      <c r="CT441" s="1102"/>
      <c r="CU441" s="1135"/>
      <c r="CV441" s="1136"/>
      <c r="CW441" s="1136"/>
      <c r="CX441" s="1137"/>
      <c r="CY441" s="1138"/>
      <c r="CZ441" s="1139"/>
      <c r="DA441" s="1140"/>
      <c r="DB441" s="1132"/>
      <c r="DC441" s="1133"/>
      <c r="DD441" s="1133"/>
      <c r="DE441" s="1133"/>
      <c r="DF441" s="1133"/>
      <c r="DG441" s="1134"/>
      <c r="DH441" s="580"/>
      <c r="DI441" s="1084"/>
      <c r="DJ441" s="1084"/>
      <c r="DK441" s="581"/>
      <c r="DL441" s="582"/>
      <c r="DM441" s="1084"/>
      <c r="DN441" s="1084"/>
      <c r="DO441" s="581"/>
      <c r="DP441" s="582"/>
      <c r="DQ441" s="1084"/>
      <c r="DR441" s="1084"/>
      <c r="DS441" s="583"/>
      <c r="DT441" s="1124"/>
      <c r="DU441" s="1125"/>
      <c r="DV441" s="1125"/>
      <c r="DW441" s="1124"/>
      <c r="DX441" s="1125"/>
      <c r="DY441" s="1150"/>
      <c r="DZ441" s="1362"/>
      <c r="EA441" s="1363"/>
      <c r="EB441" s="1362"/>
      <c r="EC441" s="1363"/>
      <c r="ED441" s="1362"/>
      <c r="EE441" s="1377"/>
      <c r="EF441" s="1378"/>
      <c r="EG441" s="1379"/>
      <c r="EH441" s="1379"/>
      <c r="EI441" s="1380"/>
      <c r="EJ441" s="1381"/>
      <c r="EK441" s="1381"/>
      <c r="EL441" s="1381"/>
      <c r="EM441" s="1382"/>
      <c r="EN441" s="1382"/>
      <c r="EO441" s="1382"/>
      <c r="EP441" s="1375"/>
      <c r="EQ441" s="1376"/>
      <c r="ER441" s="1113"/>
      <c r="ES441" s="1113"/>
      <c r="ET441" s="1113"/>
      <c r="EU441" s="1113"/>
      <c r="EV441" s="1113"/>
      <c r="EW441" s="1113"/>
      <c r="EX441" s="1113"/>
      <c r="EY441" s="1113"/>
      <c r="EZ441" s="1114"/>
    </row>
    <row r="442" spans="1:156" ht="30" customHeight="1" x14ac:dyDescent="0.2">
      <c r="A442" s="207">
        <f t="shared" si="46"/>
        <v>431</v>
      </c>
      <c r="B442" s="1103"/>
      <c r="C442" s="1104"/>
      <c r="D442" s="1092"/>
      <c r="E442" s="1093"/>
      <c r="F442" s="1094" t="str">
        <f t="shared" si="48"/>
        <v/>
      </c>
      <c r="G442" s="1095"/>
      <c r="H442" s="1095"/>
      <c r="I442" s="1095"/>
      <c r="J442" s="1095"/>
      <c r="K442" s="1095"/>
      <c r="L442" s="1095"/>
      <c r="M442" s="1095"/>
      <c r="N442" s="1095"/>
      <c r="O442" s="1095"/>
      <c r="P442" s="1095"/>
      <c r="Q442" s="1095"/>
      <c r="R442" s="1095"/>
      <c r="S442" s="1095"/>
      <c r="T442" s="1095"/>
      <c r="U442" s="1095"/>
      <c r="V442" s="1095"/>
      <c r="W442" s="1096"/>
      <c r="X442" s="1299">
        <f t="shared" si="47"/>
        <v>0</v>
      </c>
      <c r="Y442" s="1300"/>
      <c r="Z442" s="1301"/>
      <c r="AA442" s="1100"/>
      <c r="AB442" s="1101"/>
      <c r="AC442" s="1102"/>
      <c r="AD442" s="1135"/>
      <c r="AE442" s="1136"/>
      <c r="AF442" s="1136"/>
      <c r="AG442" s="1137"/>
      <c r="AH442" s="1138"/>
      <c r="AI442" s="1139"/>
      <c r="AJ442" s="1140"/>
      <c r="AK442" s="1132"/>
      <c r="AL442" s="1133"/>
      <c r="AM442" s="1133"/>
      <c r="AN442" s="1133"/>
      <c r="AO442" s="1133"/>
      <c r="AP442" s="1134"/>
      <c r="AQ442" s="642" t="str">
        <f>IF(AK442="","",VLOOKUP(AK442,ﾃﾞｰﾀ一覧!$AH$4:$AR$66,2,FALSE))</f>
        <v/>
      </c>
      <c r="AR442" s="1084"/>
      <c r="AS442" s="1084"/>
      <c r="AT442" s="643" t="str">
        <f>IF(AK442="","",VLOOKUP(AK442,ﾃﾞｰﾀ一覧!$AH$4:$AR$66,3,FALSE))</f>
        <v/>
      </c>
      <c r="AU442" s="644" t="str">
        <f>IF(AK442="","",VLOOKUP(AK442,ﾃﾞｰﾀ一覧!$AH$4:$AR$66,5,FALSE))</f>
        <v/>
      </c>
      <c r="AV442" s="1084"/>
      <c r="AW442" s="1084"/>
      <c r="AX442" s="643" t="str">
        <f>IF(AK442="","",VLOOKUP(AK442,ﾃﾞｰﾀ一覧!$AH$4:$AR$66,6,FALSE))</f>
        <v/>
      </c>
      <c r="AY442" s="649" t="str">
        <f>IF(AK442="","",VLOOKUP(AK442,ﾃﾞｰﾀ一覧!$AH$4:$AR$66,8,FALSE))</f>
        <v/>
      </c>
      <c r="AZ442" s="1084"/>
      <c r="BA442" s="1084"/>
      <c r="BB442" s="388" t="str">
        <f>IF(AK442="","",VLOOKUP(AK442,ﾃﾞｰﾀ一覧!$AH$4:$AR$66,9,FALSE))</f>
        <v/>
      </c>
      <c r="BC442" s="1124"/>
      <c r="BD442" s="1125"/>
      <c r="BE442" s="1125"/>
      <c r="BF442" s="1124"/>
      <c r="BG442" s="1125"/>
      <c r="BH442" s="1125"/>
      <c r="BI442" s="1124"/>
      <c r="BJ442" s="1125"/>
      <c r="BK442" s="1150"/>
      <c r="BL442" s="1154"/>
      <c r="BM442" s="1155"/>
      <c r="BN442" s="1156"/>
      <c r="BO442" s="1109" t="str">
        <f>IF($AK442="","",IF($BF442="","",IF($BF442=ﾃﾞｰﾀ一覧!$U$37,"",IF($BF442=ﾃﾞｰﾀ一覧!$U$38,"",IF($AH442=ﾃﾞｰﾀ一覧!$U$25,VLOOKUP($AK442,ﾃﾞｰﾀ一覧!$AH$43:$AR$66,10,FALSE),VLOOKUP($AK442,ﾃﾞｰﾀ一覧!$AH$4:$AR$66,10,FALSE))))))</f>
        <v/>
      </c>
      <c r="BP442" s="1110"/>
      <c r="BQ442" s="1110"/>
      <c r="BR442" s="1111"/>
      <c r="BS442" s="1115">
        <f>IF($BL442="",0,VLOOKUP($BL442,ﾃﾞｰﾀ一覧!$AY$4:$BB$16,3,FALSE))</f>
        <v>0</v>
      </c>
      <c r="BT442" s="1115"/>
      <c r="BU442" s="1115"/>
      <c r="BV442" s="1112" t="str">
        <f>IF($BO442="","",IF($BF442=ﾃﾞｰﾀ一覧!$U$37,"",IF($BF442=ﾃﾞｰﾀ一覧!$U$38,"",IF($BO442=ﾃﾞｰﾀ一覧!$AT$27,ﾃﾞｰﾀ一覧!$AT$27,VLOOKUP($AK442,ﾃﾞｰﾀ一覧!$AH$4:$AR$66,11,FALSE)*IF($BO442=ﾃﾞｰﾀ一覧!$AT$17,($AR442+1)*($AV442+1),IF($BO442=ﾃﾞｰﾀ一覧!$AT$22,IF(COUNTIF($AD442,"*天端*"),ﾃﾞｰﾀ一覧!$AU$43/2,ﾃﾞｰﾀ一覧!$AU$43/3),IF($BO442=ﾃﾞｰﾀ一覧!$AT$20,$AR442*$AV442,IF($BO442=ﾃﾞｰﾀ一覧!$AT$21,$AV442,1))))))))</f>
        <v/>
      </c>
      <c r="BW442" s="1112"/>
      <c r="BX442" s="1112"/>
      <c r="BY442" s="1088" t="str">
        <f>IF($B442="","",IF($AH442="","",IF($CK442=ﾃﾞｰﾀ一覧!$U$53,ﾃﾞｰﾀ一覧!$U$61,IF($AH442=ﾃﾞｰﾀ一覧!$U$21,ﾃﾞｰﾀ一覧!$U$60,IF(OR($AH442=ﾃﾞｰﾀ一覧!$U$19,$AH442=ﾃﾞｰﾀ一覧!$U$20,$AH442=ﾃﾞｰﾀ一覧!$U$23,$AH442=ﾃﾞｰﾀ一覧!$U$22,$AH442=ﾃﾞｰﾀ一覧!$U$18,AH442=ﾃﾞｰﾀ一覧!$U$25),ﾃﾞｰﾀ一覧!$U$59,ﾃﾞｰﾀ一覧!$U$62)))))</f>
        <v/>
      </c>
      <c r="BZ442" s="1089"/>
      <c r="CA442" s="1113"/>
      <c r="CB442" s="1113"/>
      <c r="CC442" s="1113"/>
      <c r="CD442" s="1113"/>
      <c r="CE442" s="1113"/>
      <c r="CF442" s="1113"/>
      <c r="CG442" s="1113"/>
      <c r="CH442" s="1113"/>
      <c r="CI442" s="1114"/>
      <c r="CK442" s="240"/>
      <c r="CM442" s="378" t="str">
        <f t="shared" si="42"/>
        <v/>
      </c>
      <c r="CN442" s="379" t="str">
        <f t="shared" si="43"/>
        <v/>
      </c>
      <c r="CO442" s="379" t="str">
        <f t="shared" si="44"/>
        <v/>
      </c>
      <c r="CP442" s="380" t="str">
        <f t="shared" si="45"/>
        <v/>
      </c>
      <c r="CQ442" s="244"/>
      <c r="CR442" s="1100"/>
      <c r="CS442" s="1101"/>
      <c r="CT442" s="1102"/>
      <c r="CU442" s="1135"/>
      <c r="CV442" s="1136"/>
      <c r="CW442" s="1136"/>
      <c r="CX442" s="1137"/>
      <c r="CY442" s="1138"/>
      <c r="CZ442" s="1139"/>
      <c r="DA442" s="1140"/>
      <c r="DB442" s="1132"/>
      <c r="DC442" s="1133"/>
      <c r="DD442" s="1133"/>
      <c r="DE442" s="1133"/>
      <c r="DF442" s="1133"/>
      <c r="DG442" s="1134"/>
      <c r="DH442" s="580"/>
      <c r="DI442" s="1084"/>
      <c r="DJ442" s="1084"/>
      <c r="DK442" s="581"/>
      <c r="DL442" s="582"/>
      <c r="DM442" s="1084"/>
      <c r="DN442" s="1084"/>
      <c r="DO442" s="581"/>
      <c r="DP442" s="582"/>
      <c r="DQ442" s="1084"/>
      <c r="DR442" s="1084"/>
      <c r="DS442" s="583"/>
      <c r="DT442" s="1124"/>
      <c r="DU442" s="1125"/>
      <c r="DV442" s="1125"/>
      <c r="DW442" s="1124"/>
      <c r="DX442" s="1125"/>
      <c r="DY442" s="1150"/>
      <c r="DZ442" s="1362"/>
      <c r="EA442" s="1363"/>
      <c r="EB442" s="1362"/>
      <c r="EC442" s="1363"/>
      <c r="ED442" s="1362"/>
      <c r="EE442" s="1377"/>
      <c r="EF442" s="1378"/>
      <c r="EG442" s="1379"/>
      <c r="EH442" s="1379"/>
      <c r="EI442" s="1380"/>
      <c r="EJ442" s="1381"/>
      <c r="EK442" s="1381"/>
      <c r="EL442" s="1381"/>
      <c r="EM442" s="1382"/>
      <c r="EN442" s="1382"/>
      <c r="EO442" s="1382"/>
      <c r="EP442" s="1375"/>
      <c r="EQ442" s="1376"/>
      <c r="ER442" s="1113"/>
      <c r="ES442" s="1113"/>
      <c r="ET442" s="1113"/>
      <c r="EU442" s="1113"/>
      <c r="EV442" s="1113"/>
      <c r="EW442" s="1113"/>
      <c r="EX442" s="1113"/>
      <c r="EY442" s="1113"/>
      <c r="EZ442" s="1114"/>
    </row>
    <row r="443" spans="1:156" ht="30" customHeight="1" x14ac:dyDescent="0.2">
      <c r="A443" s="207">
        <f t="shared" si="46"/>
        <v>432</v>
      </c>
      <c r="B443" s="1103"/>
      <c r="C443" s="1104"/>
      <c r="D443" s="1278"/>
      <c r="E443" s="1279"/>
      <c r="F443" s="1094" t="str">
        <f t="shared" si="48"/>
        <v/>
      </c>
      <c r="G443" s="1095"/>
      <c r="H443" s="1095"/>
      <c r="I443" s="1095"/>
      <c r="J443" s="1095"/>
      <c r="K443" s="1095"/>
      <c r="L443" s="1095"/>
      <c r="M443" s="1095"/>
      <c r="N443" s="1095"/>
      <c r="O443" s="1095"/>
      <c r="P443" s="1095"/>
      <c r="Q443" s="1095"/>
      <c r="R443" s="1095"/>
      <c r="S443" s="1095"/>
      <c r="T443" s="1095"/>
      <c r="U443" s="1095"/>
      <c r="V443" s="1095"/>
      <c r="W443" s="1096"/>
      <c r="X443" s="1299">
        <f t="shared" si="47"/>
        <v>0</v>
      </c>
      <c r="Y443" s="1300"/>
      <c r="Z443" s="1301"/>
      <c r="AA443" s="1100"/>
      <c r="AB443" s="1101"/>
      <c r="AC443" s="1102"/>
      <c r="AD443" s="1135"/>
      <c r="AE443" s="1136"/>
      <c r="AF443" s="1136"/>
      <c r="AG443" s="1137"/>
      <c r="AH443" s="1138"/>
      <c r="AI443" s="1139"/>
      <c r="AJ443" s="1140"/>
      <c r="AK443" s="1132"/>
      <c r="AL443" s="1133"/>
      <c r="AM443" s="1133"/>
      <c r="AN443" s="1133"/>
      <c r="AO443" s="1133"/>
      <c r="AP443" s="1134"/>
      <c r="AQ443" s="642" t="str">
        <f>IF(AK443="","",VLOOKUP(AK443,ﾃﾞｰﾀ一覧!$AH$4:$AR$66,2,FALSE))</f>
        <v/>
      </c>
      <c r="AR443" s="1084"/>
      <c r="AS443" s="1084"/>
      <c r="AT443" s="643" t="str">
        <f>IF(AK443="","",VLOOKUP(AK443,ﾃﾞｰﾀ一覧!$AH$4:$AR$66,3,FALSE))</f>
        <v/>
      </c>
      <c r="AU443" s="644" t="str">
        <f>IF(AK443="","",VLOOKUP(AK443,ﾃﾞｰﾀ一覧!$AH$4:$AR$66,5,FALSE))</f>
        <v/>
      </c>
      <c r="AV443" s="1084"/>
      <c r="AW443" s="1084"/>
      <c r="AX443" s="643" t="str">
        <f>IF(AK443="","",VLOOKUP(AK443,ﾃﾞｰﾀ一覧!$AH$4:$AR$66,6,FALSE))</f>
        <v/>
      </c>
      <c r="AY443" s="649" t="str">
        <f>IF(AK443="","",VLOOKUP(AK443,ﾃﾞｰﾀ一覧!$AH$4:$AR$66,8,FALSE))</f>
        <v/>
      </c>
      <c r="AZ443" s="1084"/>
      <c r="BA443" s="1084"/>
      <c r="BB443" s="388" t="str">
        <f>IF(AK443="","",VLOOKUP(AK443,ﾃﾞｰﾀ一覧!$AH$4:$AR$66,9,FALSE))</f>
        <v/>
      </c>
      <c r="BC443" s="1124"/>
      <c r="BD443" s="1125"/>
      <c r="BE443" s="1125"/>
      <c r="BF443" s="1124"/>
      <c r="BG443" s="1125"/>
      <c r="BH443" s="1125"/>
      <c r="BI443" s="1124"/>
      <c r="BJ443" s="1125"/>
      <c r="BK443" s="1150"/>
      <c r="BL443" s="1154"/>
      <c r="BM443" s="1155"/>
      <c r="BN443" s="1156"/>
      <c r="BO443" s="1109" t="str">
        <f>IF($AK443="","",IF($BF443="","",IF($BF443=ﾃﾞｰﾀ一覧!$U$37,"",IF($BF443=ﾃﾞｰﾀ一覧!$U$38,"",IF($AH443=ﾃﾞｰﾀ一覧!$U$25,VLOOKUP($AK443,ﾃﾞｰﾀ一覧!$AH$43:$AR$66,10,FALSE),VLOOKUP($AK443,ﾃﾞｰﾀ一覧!$AH$4:$AR$66,10,FALSE))))))</f>
        <v/>
      </c>
      <c r="BP443" s="1110"/>
      <c r="BQ443" s="1110"/>
      <c r="BR443" s="1111"/>
      <c r="BS443" s="1115">
        <f>IF($BL443="",0,VLOOKUP($BL443,ﾃﾞｰﾀ一覧!$AY$4:$BB$16,3,FALSE))</f>
        <v>0</v>
      </c>
      <c r="BT443" s="1115"/>
      <c r="BU443" s="1115"/>
      <c r="BV443" s="1112" t="str">
        <f>IF($BO443="","",IF($BF443=ﾃﾞｰﾀ一覧!$U$37,"",IF($BF443=ﾃﾞｰﾀ一覧!$U$38,"",IF($BO443=ﾃﾞｰﾀ一覧!$AT$27,ﾃﾞｰﾀ一覧!$AT$27,VLOOKUP($AK443,ﾃﾞｰﾀ一覧!$AH$4:$AR$66,11,FALSE)*IF($BO443=ﾃﾞｰﾀ一覧!$AT$17,($AR443+1)*($AV443+1),IF($BO443=ﾃﾞｰﾀ一覧!$AT$22,IF(COUNTIF($AD443,"*天端*"),ﾃﾞｰﾀ一覧!$AU$43/2,ﾃﾞｰﾀ一覧!$AU$43/3),IF($BO443=ﾃﾞｰﾀ一覧!$AT$20,$AR443*$AV443,IF($BO443=ﾃﾞｰﾀ一覧!$AT$21,$AV443,1))))))))</f>
        <v/>
      </c>
      <c r="BW443" s="1112"/>
      <c r="BX443" s="1112"/>
      <c r="BY443" s="1088" t="str">
        <f>IF($B443="","",IF($AH443="","",IF($CK443=ﾃﾞｰﾀ一覧!$U$53,ﾃﾞｰﾀ一覧!$U$61,IF($AH443=ﾃﾞｰﾀ一覧!$U$21,ﾃﾞｰﾀ一覧!$U$60,IF(OR($AH443=ﾃﾞｰﾀ一覧!$U$19,$AH443=ﾃﾞｰﾀ一覧!$U$20,$AH443=ﾃﾞｰﾀ一覧!$U$23,$AH443=ﾃﾞｰﾀ一覧!$U$22,$AH443=ﾃﾞｰﾀ一覧!$U$18,AH443=ﾃﾞｰﾀ一覧!$U$25),ﾃﾞｰﾀ一覧!$U$59,ﾃﾞｰﾀ一覧!$U$62)))))</f>
        <v/>
      </c>
      <c r="BZ443" s="1089"/>
      <c r="CA443" s="1113"/>
      <c r="CB443" s="1113"/>
      <c r="CC443" s="1113"/>
      <c r="CD443" s="1113"/>
      <c r="CE443" s="1113"/>
      <c r="CF443" s="1113"/>
      <c r="CG443" s="1113"/>
      <c r="CH443" s="1113"/>
      <c r="CI443" s="1114"/>
      <c r="CK443" s="240"/>
      <c r="CM443" s="378" t="str">
        <f t="shared" si="42"/>
        <v/>
      </c>
      <c r="CN443" s="379" t="str">
        <f t="shared" si="43"/>
        <v/>
      </c>
      <c r="CO443" s="379" t="str">
        <f t="shared" si="44"/>
        <v/>
      </c>
      <c r="CP443" s="380" t="str">
        <f t="shared" si="45"/>
        <v/>
      </c>
      <c r="CQ443" s="244"/>
      <c r="CR443" s="1100"/>
      <c r="CS443" s="1101"/>
      <c r="CT443" s="1102"/>
      <c r="CU443" s="1135"/>
      <c r="CV443" s="1136"/>
      <c r="CW443" s="1136"/>
      <c r="CX443" s="1137"/>
      <c r="CY443" s="1138"/>
      <c r="CZ443" s="1139"/>
      <c r="DA443" s="1140"/>
      <c r="DB443" s="1132"/>
      <c r="DC443" s="1133"/>
      <c r="DD443" s="1133"/>
      <c r="DE443" s="1133"/>
      <c r="DF443" s="1133"/>
      <c r="DG443" s="1134"/>
      <c r="DH443" s="580"/>
      <c r="DI443" s="1084"/>
      <c r="DJ443" s="1084"/>
      <c r="DK443" s="581"/>
      <c r="DL443" s="582"/>
      <c r="DM443" s="1084"/>
      <c r="DN443" s="1084"/>
      <c r="DO443" s="581"/>
      <c r="DP443" s="582"/>
      <c r="DQ443" s="1084"/>
      <c r="DR443" s="1084"/>
      <c r="DS443" s="583"/>
      <c r="DT443" s="1124"/>
      <c r="DU443" s="1125"/>
      <c r="DV443" s="1125"/>
      <c r="DW443" s="1124"/>
      <c r="DX443" s="1125"/>
      <c r="DY443" s="1150"/>
      <c r="DZ443" s="1362"/>
      <c r="EA443" s="1363"/>
      <c r="EB443" s="1362"/>
      <c r="EC443" s="1363"/>
      <c r="ED443" s="1362"/>
      <c r="EE443" s="1377"/>
      <c r="EF443" s="1378"/>
      <c r="EG443" s="1379"/>
      <c r="EH443" s="1379"/>
      <c r="EI443" s="1380"/>
      <c r="EJ443" s="1381"/>
      <c r="EK443" s="1381"/>
      <c r="EL443" s="1381"/>
      <c r="EM443" s="1382"/>
      <c r="EN443" s="1382"/>
      <c r="EO443" s="1382"/>
      <c r="EP443" s="1375"/>
      <c r="EQ443" s="1376"/>
      <c r="ER443" s="1113"/>
      <c r="ES443" s="1113"/>
      <c r="ET443" s="1113"/>
      <c r="EU443" s="1113"/>
      <c r="EV443" s="1113"/>
      <c r="EW443" s="1113"/>
      <c r="EX443" s="1113"/>
      <c r="EY443" s="1113"/>
      <c r="EZ443" s="1114"/>
    </row>
    <row r="444" spans="1:156" ht="30" customHeight="1" x14ac:dyDescent="0.2">
      <c r="A444" s="207">
        <f t="shared" si="46"/>
        <v>433</v>
      </c>
      <c r="B444" s="1103"/>
      <c r="C444" s="1104"/>
      <c r="D444" s="1092"/>
      <c r="E444" s="1093"/>
      <c r="F444" s="1094" t="str">
        <f t="shared" si="48"/>
        <v/>
      </c>
      <c r="G444" s="1095"/>
      <c r="H444" s="1095"/>
      <c r="I444" s="1095"/>
      <c r="J444" s="1095"/>
      <c r="K444" s="1095"/>
      <c r="L444" s="1095"/>
      <c r="M444" s="1095"/>
      <c r="N444" s="1095"/>
      <c r="O444" s="1095"/>
      <c r="P444" s="1095"/>
      <c r="Q444" s="1095"/>
      <c r="R444" s="1095"/>
      <c r="S444" s="1095"/>
      <c r="T444" s="1095"/>
      <c r="U444" s="1095"/>
      <c r="V444" s="1095"/>
      <c r="W444" s="1096"/>
      <c r="X444" s="1299">
        <f t="shared" si="47"/>
        <v>0</v>
      </c>
      <c r="Y444" s="1300"/>
      <c r="Z444" s="1301"/>
      <c r="AA444" s="1100"/>
      <c r="AB444" s="1101"/>
      <c r="AC444" s="1102"/>
      <c r="AD444" s="1135"/>
      <c r="AE444" s="1136"/>
      <c r="AF444" s="1136"/>
      <c r="AG444" s="1137"/>
      <c r="AH444" s="1138"/>
      <c r="AI444" s="1139"/>
      <c r="AJ444" s="1140"/>
      <c r="AK444" s="1132"/>
      <c r="AL444" s="1133"/>
      <c r="AM444" s="1133"/>
      <c r="AN444" s="1133"/>
      <c r="AO444" s="1133"/>
      <c r="AP444" s="1134"/>
      <c r="AQ444" s="642" t="str">
        <f>IF(AK444="","",VLOOKUP(AK444,ﾃﾞｰﾀ一覧!$AH$4:$AR$66,2,FALSE))</f>
        <v/>
      </c>
      <c r="AR444" s="1084"/>
      <c r="AS444" s="1084"/>
      <c r="AT444" s="643" t="str">
        <f>IF(AK444="","",VLOOKUP(AK444,ﾃﾞｰﾀ一覧!$AH$4:$AR$66,3,FALSE))</f>
        <v/>
      </c>
      <c r="AU444" s="644" t="str">
        <f>IF(AK444="","",VLOOKUP(AK444,ﾃﾞｰﾀ一覧!$AH$4:$AR$66,5,FALSE))</f>
        <v/>
      </c>
      <c r="AV444" s="1084"/>
      <c r="AW444" s="1084"/>
      <c r="AX444" s="643" t="str">
        <f>IF(AK444="","",VLOOKUP(AK444,ﾃﾞｰﾀ一覧!$AH$4:$AR$66,6,FALSE))</f>
        <v/>
      </c>
      <c r="AY444" s="649" t="str">
        <f>IF(AK444="","",VLOOKUP(AK444,ﾃﾞｰﾀ一覧!$AH$4:$AR$66,8,FALSE))</f>
        <v/>
      </c>
      <c r="AZ444" s="1084"/>
      <c r="BA444" s="1084"/>
      <c r="BB444" s="388" t="str">
        <f>IF(AK444="","",VLOOKUP(AK444,ﾃﾞｰﾀ一覧!$AH$4:$AR$66,9,FALSE))</f>
        <v/>
      </c>
      <c r="BC444" s="1124"/>
      <c r="BD444" s="1125"/>
      <c r="BE444" s="1125"/>
      <c r="BF444" s="1124"/>
      <c r="BG444" s="1125"/>
      <c r="BH444" s="1125"/>
      <c r="BI444" s="1124"/>
      <c r="BJ444" s="1125"/>
      <c r="BK444" s="1150"/>
      <c r="BL444" s="1154"/>
      <c r="BM444" s="1155"/>
      <c r="BN444" s="1156"/>
      <c r="BO444" s="1109" t="str">
        <f>IF($AK444="","",IF($BF444="","",IF($BF444=ﾃﾞｰﾀ一覧!$U$37,"",IF($BF444=ﾃﾞｰﾀ一覧!$U$38,"",IF($AH444=ﾃﾞｰﾀ一覧!$U$25,VLOOKUP($AK444,ﾃﾞｰﾀ一覧!$AH$43:$AR$66,10,FALSE),VLOOKUP($AK444,ﾃﾞｰﾀ一覧!$AH$4:$AR$66,10,FALSE))))))</f>
        <v/>
      </c>
      <c r="BP444" s="1110"/>
      <c r="BQ444" s="1110"/>
      <c r="BR444" s="1111"/>
      <c r="BS444" s="1115">
        <f>IF($BL444="",0,VLOOKUP($BL444,ﾃﾞｰﾀ一覧!$AY$4:$BB$16,3,FALSE))</f>
        <v>0</v>
      </c>
      <c r="BT444" s="1115"/>
      <c r="BU444" s="1115"/>
      <c r="BV444" s="1112" t="str">
        <f>IF($BO444="","",IF($BF444=ﾃﾞｰﾀ一覧!$U$37,"",IF($BF444=ﾃﾞｰﾀ一覧!$U$38,"",IF($BO444=ﾃﾞｰﾀ一覧!$AT$27,ﾃﾞｰﾀ一覧!$AT$27,VLOOKUP($AK444,ﾃﾞｰﾀ一覧!$AH$4:$AR$66,11,FALSE)*IF($BO444=ﾃﾞｰﾀ一覧!$AT$17,($AR444+1)*($AV444+1),IF($BO444=ﾃﾞｰﾀ一覧!$AT$22,IF(COUNTIF($AD444,"*天端*"),ﾃﾞｰﾀ一覧!$AU$43/2,ﾃﾞｰﾀ一覧!$AU$43/3),IF($BO444=ﾃﾞｰﾀ一覧!$AT$20,$AR444*$AV444,IF($BO444=ﾃﾞｰﾀ一覧!$AT$21,$AV444,1))))))))</f>
        <v/>
      </c>
      <c r="BW444" s="1112"/>
      <c r="BX444" s="1112"/>
      <c r="BY444" s="1088" t="str">
        <f>IF($B444="","",IF($AH444="","",IF($CK444=ﾃﾞｰﾀ一覧!$U$53,ﾃﾞｰﾀ一覧!$U$61,IF($AH444=ﾃﾞｰﾀ一覧!$U$21,ﾃﾞｰﾀ一覧!$U$60,IF(OR($AH444=ﾃﾞｰﾀ一覧!$U$19,$AH444=ﾃﾞｰﾀ一覧!$U$20,$AH444=ﾃﾞｰﾀ一覧!$U$23,$AH444=ﾃﾞｰﾀ一覧!$U$22,$AH444=ﾃﾞｰﾀ一覧!$U$18,AH444=ﾃﾞｰﾀ一覧!$U$25),ﾃﾞｰﾀ一覧!$U$59,ﾃﾞｰﾀ一覧!$U$62)))))</f>
        <v/>
      </c>
      <c r="BZ444" s="1089"/>
      <c r="CA444" s="1113"/>
      <c r="CB444" s="1113"/>
      <c r="CC444" s="1113"/>
      <c r="CD444" s="1113"/>
      <c r="CE444" s="1113"/>
      <c r="CF444" s="1113"/>
      <c r="CG444" s="1113"/>
      <c r="CH444" s="1113"/>
      <c r="CI444" s="1114"/>
      <c r="CK444" s="240"/>
      <c r="CM444" s="378" t="str">
        <f t="shared" si="42"/>
        <v/>
      </c>
      <c r="CN444" s="379" t="str">
        <f t="shared" si="43"/>
        <v/>
      </c>
      <c r="CO444" s="379" t="str">
        <f t="shared" si="44"/>
        <v/>
      </c>
      <c r="CP444" s="380" t="str">
        <f t="shared" si="45"/>
        <v/>
      </c>
      <c r="CQ444" s="244"/>
      <c r="CR444" s="1100"/>
      <c r="CS444" s="1101"/>
      <c r="CT444" s="1102"/>
      <c r="CU444" s="1135"/>
      <c r="CV444" s="1136"/>
      <c r="CW444" s="1136"/>
      <c r="CX444" s="1137"/>
      <c r="CY444" s="1138"/>
      <c r="CZ444" s="1139"/>
      <c r="DA444" s="1140"/>
      <c r="DB444" s="1132"/>
      <c r="DC444" s="1133"/>
      <c r="DD444" s="1133"/>
      <c r="DE444" s="1133"/>
      <c r="DF444" s="1133"/>
      <c r="DG444" s="1134"/>
      <c r="DH444" s="580"/>
      <c r="DI444" s="1084"/>
      <c r="DJ444" s="1084"/>
      <c r="DK444" s="581"/>
      <c r="DL444" s="582"/>
      <c r="DM444" s="1084"/>
      <c r="DN444" s="1084"/>
      <c r="DO444" s="581"/>
      <c r="DP444" s="582"/>
      <c r="DQ444" s="1084"/>
      <c r="DR444" s="1084"/>
      <c r="DS444" s="583"/>
      <c r="DT444" s="1124"/>
      <c r="DU444" s="1125"/>
      <c r="DV444" s="1125"/>
      <c r="DW444" s="1124"/>
      <c r="DX444" s="1125"/>
      <c r="DY444" s="1150"/>
      <c r="DZ444" s="1362"/>
      <c r="EA444" s="1363"/>
      <c r="EB444" s="1362"/>
      <c r="EC444" s="1363"/>
      <c r="ED444" s="1362"/>
      <c r="EE444" s="1377"/>
      <c r="EF444" s="1378"/>
      <c r="EG444" s="1379"/>
      <c r="EH444" s="1379"/>
      <c r="EI444" s="1380"/>
      <c r="EJ444" s="1381"/>
      <c r="EK444" s="1381"/>
      <c r="EL444" s="1381"/>
      <c r="EM444" s="1382"/>
      <c r="EN444" s="1382"/>
      <c r="EO444" s="1382"/>
      <c r="EP444" s="1375"/>
      <c r="EQ444" s="1376"/>
      <c r="ER444" s="1113"/>
      <c r="ES444" s="1113"/>
      <c r="ET444" s="1113"/>
      <c r="EU444" s="1113"/>
      <c r="EV444" s="1113"/>
      <c r="EW444" s="1113"/>
      <c r="EX444" s="1113"/>
      <c r="EY444" s="1113"/>
      <c r="EZ444" s="1114"/>
    </row>
    <row r="445" spans="1:156" ht="30" customHeight="1" x14ac:dyDescent="0.2">
      <c r="A445" s="207">
        <f t="shared" si="46"/>
        <v>434</v>
      </c>
      <c r="B445" s="1103"/>
      <c r="C445" s="1104"/>
      <c r="D445" s="1278"/>
      <c r="E445" s="1279"/>
      <c r="F445" s="1094" t="str">
        <f t="shared" si="48"/>
        <v/>
      </c>
      <c r="G445" s="1095"/>
      <c r="H445" s="1095"/>
      <c r="I445" s="1095"/>
      <c r="J445" s="1095"/>
      <c r="K445" s="1095"/>
      <c r="L445" s="1095"/>
      <c r="M445" s="1095"/>
      <c r="N445" s="1095"/>
      <c r="O445" s="1095"/>
      <c r="P445" s="1095"/>
      <c r="Q445" s="1095"/>
      <c r="R445" s="1095"/>
      <c r="S445" s="1095"/>
      <c r="T445" s="1095"/>
      <c r="U445" s="1095"/>
      <c r="V445" s="1095"/>
      <c r="W445" s="1096"/>
      <c r="X445" s="1299">
        <f t="shared" si="47"/>
        <v>0</v>
      </c>
      <c r="Y445" s="1300"/>
      <c r="Z445" s="1301"/>
      <c r="AA445" s="1100"/>
      <c r="AB445" s="1101"/>
      <c r="AC445" s="1102"/>
      <c r="AD445" s="1135"/>
      <c r="AE445" s="1136"/>
      <c r="AF445" s="1136"/>
      <c r="AG445" s="1137"/>
      <c r="AH445" s="1138"/>
      <c r="AI445" s="1139"/>
      <c r="AJ445" s="1140"/>
      <c r="AK445" s="1132"/>
      <c r="AL445" s="1133"/>
      <c r="AM445" s="1133"/>
      <c r="AN445" s="1133"/>
      <c r="AO445" s="1133"/>
      <c r="AP445" s="1134"/>
      <c r="AQ445" s="642" t="str">
        <f>IF(AK445="","",VLOOKUP(AK445,ﾃﾞｰﾀ一覧!$AH$4:$AR$66,2,FALSE))</f>
        <v/>
      </c>
      <c r="AR445" s="1084"/>
      <c r="AS445" s="1084"/>
      <c r="AT445" s="643" t="str">
        <f>IF(AK445="","",VLOOKUP(AK445,ﾃﾞｰﾀ一覧!$AH$4:$AR$66,3,FALSE))</f>
        <v/>
      </c>
      <c r="AU445" s="644" t="str">
        <f>IF(AK445="","",VLOOKUP(AK445,ﾃﾞｰﾀ一覧!$AH$4:$AR$66,5,FALSE))</f>
        <v/>
      </c>
      <c r="AV445" s="1084"/>
      <c r="AW445" s="1084"/>
      <c r="AX445" s="643" t="str">
        <f>IF(AK445="","",VLOOKUP(AK445,ﾃﾞｰﾀ一覧!$AH$4:$AR$66,6,FALSE))</f>
        <v/>
      </c>
      <c r="AY445" s="649" t="str">
        <f>IF(AK445="","",VLOOKUP(AK445,ﾃﾞｰﾀ一覧!$AH$4:$AR$66,8,FALSE))</f>
        <v/>
      </c>
      <c r="AZ445" s="1084"/>
      <c r="BA445" s="1084"/>
      <c r="BB445" s="388" t="str">
        <f>IF(AK445="","",VLOOKUP(AK445,ﾃﾞｰﾀ一覧!$AH$4:$AR$66,9,FALSE))</f>
        <v/>
      </c>
      <c r="BC445" s="1124"/>
      <c r="BD445" s="1125"/>
      <c r="BE445" s="1125"/>
      <c r="BF445" s="1124"/>
      <c r="BG445" s="1125"/>
      <c r="BH445" s="1125"/>
      <c r="BI445" s="1124"/>
      <c r="BJ445" s="1125"/>
      <c r="BK445" s="1150"/>
      <c r="BL445" s="1154"/>
      <c r="BM445" s="1155"/>
      <c r="BN445" s="1156"/>
      <c r="BO445" s="1109" t="str">
        <f>IF($AK445="","",IF($BF445="","",IF($BF445=ﾃﾞｰﾀ一覧!$U$37,"",IF($BF445=ﾃﾞｰﾀ一覧!$U$38,"",IF($AH445=ﾃﾞｰﾀ一覧!$U$25,VLOOKUP($AK445,ﾃﾞｰﾀ一覧!$AH$43:$AR$66,10,FALSE),VLOOKUP($AK445,ﾃﾞｰﾀ一覧!$AH$4:$AR$66,10,FALSE))))))</f>
        <v/>
      </c>
      <c r="BP445" s="1110"/>
      <c r="BQ445" s="1110"/>
      <c r="BR445" s="1111"/>
      <c r="BS445" s="1115">
        <f>IF($BL445="",0,VLOOKUP($BL445,ﾃﾞｰﾀ一覧!$AY$4:$BB$16,3,FALSE))</f>
        <v>0</v>
      </c>
      <c r="BT445" s="1115"/>
      <c r="BU445" s="1115"/>
      <c r="BV445" s="1112" t="str">
        <f>IF($BO445="","",IF($BF445=ﾃﾞｰﾀ一覧!$U$37,"",IF($BF445=ﾃﾞｰﾀ一覧!$U$38,"",IF($BO445=ﾃﾞｰﾀ一覧!$AT$27,ﾃﾞｰﾀ一覧!$AT$27,VLOOKUP($AK445,ﾃﾞｰﾀ一覧!$AH$4:$AR$66,11,FALSE)*IF($BO445=ﾃﾞｰﾀ一覧!$AT$17,($AR445+1)*($AV445+1),IF($BO445=ﾃﾞｰﾀ一覧!$AT$22,IF(COUNTIF($AD445,"*天端*"),ﾃﾞｰﾀ一覧!$AU$43/2,ﾃﾞｰﾀ一覧!$AU$43/3),IF($BO445=ﾃﾞｰﾀ一覧!$AT$20,$AR445*$AV445,IF($BO445=ﾃﾞｰﾀ一覧!$AT$21,$AV445,1))))))))</f>
        <v/>
      </c>
      <c r="BW445" s="1112"/>
      <c r="BX445" s="1112"/>
      <c r="BY445" s="1088" t="str">
        <f>IF($B445="","",IF($AH445="","",IF($CK445=ﾃﾞｰﾀ一覧!$U$53,ﾃﾞｰﾀ一覧!$U$61,IF($AH445=ﾃﾞｰﾀ一覧!$U$21,ﾃﾞｰﾀ一覧!$U$60,IF(OR($AH445=ﾃﾞｰﾀ一覧!$U$19,$AH445=ﾃﾞｰﾀ一覧!$U$20,$AH445=ﾃﾞｰﾀ一覧!$U$23,$AH445=ﾃﾞｰﾀ一覧!$U$22,$AH445=ﾃﾞｰﾀ一覧!$U$18,AH445=ﾃﾞｰﾀ一覧!$U$25),ﾃﾞｰﾀ一覧!$U$59,ﾃﾞｰﾀ一覧!$U$62)))))</f>
        <v/>
      </c>
      <c r="BZ445" s="1089"/>
      <c r="CA445" s="1113"/>
      <c r="CB445" s="1113"/>
      <c r="CC445" s="1113"/>
      <c r="CD445" s="1113"/>
      <c r="CE445" s="1113"/>
      <c r="CF445" s="1113"/>
      <c r="CG445" s="1113"/>
      <c r="CH445" s="1113"/>
      <c r="CI445" s="1114"/>
      <c r="CK445" s="240"/>
      <c r="CM445" s="378" t="str">
        <f t="shared" si="42"/>
        <v/>
      </c>
      <c r="CN445" s="379" t="str">
        <f t="shared" si="43"/>
        <v/>
      </c>
      <c r="CO445" s="379" t="str">
        <f t="shared" si="44"/>
        <v/>
      </c>
      <c r="CP445" s="380" t="str">
        <f t="shared" si="45"/>
        <v/>
      </c>
      <c r="CQ445" s="244"/>
      <c r="CR445" s="1100"/>
      <c r="CS445" s="1101"/>
      <c r="CT445" s="1102"/>
      <c r="CU445" s="1135"/>
      <c r="CV445" s="1136"/>
      <c r="CW445" s="1136"/>
      <c r="CX445" s="1137"/>
      <c r="CY445" s="1138"/>
      <c r="CZ445" s="1139"/>
      <c r="DA445" s="1140"/>
      <c r="DB445" s="1132"/>
      <c r="DC445" s="1133"/>
      <c r="DD445" s="1133"/>
      <c r="DE445" s="1133"/>
      <c r="DF445" s="1133"/>
      <c r="DG445" s="1134"/>
      <c r="DH445" s="580"/>
      <c r="DI445" s="1084"/>
      <c r="DJ445" s="1084"/>
      <c r="DK445" s="581"/>
      <c r="DL445" s="582"/>
      <c r="DM445" s="1084"/>
      <c r="DN445" s="1084"/>
      <c r="DO445" s="581"/>
      <c r="DP445" s="582"/>
      <c r="DQ445" s="1084"/>
      <c r="DR445" s="1084"/>
      <c r="DS445" s="583"/>
      <c r="DT445" s="1124"/>
      <c r="DU445" s="1125"/>
      <c r="DV445" s="1125"/>
      <c r="DW445" s="1124"/>
      <c r="DX445" s="1125"/>
      <c r="DY445" s="1150"/>
      <c r="DZ445" s="1362"/>
      <c r="EA445" s="1363"/>
      <c r="EB445" s="1362"/>
      <c r="EC445" s="1363"/>
      <c r="ED445" s="1362"/>
      <c r="EE445" s="1377"/>
      <c r="EF445" s="1378"/>
      <c r="EG445" s="1379"/>
      <c r="EH445" s="1379"/>
      <c r="EI445" s="1380"/>
      <c r="EJ445" s="1381"/>
      <c r="EK445" s="1381"/>
      <c r="EL445" s="1381"/>
      <c r="EM445" s="1382"/>
      <c r="EN445" s="1382"/>
      <c r="EO445" s="1382"/>
      <c r="EP445" s="1375"/>
      <c r="EQ445" s="1376"/>
      <c r="ER445" s="1113"/>
      <c r="ES445" s="1113"/>
      <c r="ET445" s="1113"/>
      <c r="EU445" s="1113"/>
      <c r="EV445" s="1113"/>
      <c r="EW445" s="1113"/>
      <c r="EX445" s="1113"/>
      <c r="EY445" s="1113"/>
      <c r="EZ445" s="1114"/>
    </row>
    <row r="446" spans="1:156" ht="30" customHeight="1" x14ac:dyDescent="0.2">
      <c r="A446" s="207">
        <f t="shared" si="46"/>
        <v>435</v>
      </c>
      <c r="B446" s="1103"/>
      <c r="C446" s="1104"/>
      <c r="D446" s="1092"/>
      <c r="E446" s="1093"/>
      <c r="F446" s="1094" t="str">
        <f t="shared" si="48"/>
        <v/>
      </c>
      <c r="G446" s="1095"/>
      <c r="H446" s="1095"/>
      <c r="I446" s="1095"/>
      <c r="J446" s="1095"/>
      <c r="K446" s="1095"/>
      <c r="L446" s="1095"/>
      <c r="M446" s="1095"/>
      <c r="N446" s="1095"/>
      <c r="O446" s="1095"/>
      <c r="P446" s="1095"/>
      <c r="Q446" s="1095"/>
      <c r="R446" s="1095"/>
      <c r="S446" s="1095"/>
      <c r="T446" s="1095"/>
      <c r="U446" s="1095"/>
      <c r="V446" s="1095"/>
      <c r="W446" s="1096"/>
      <c r="X446" s="1299">
        <f t="shared" si="47"/>
        <v>0</v>
      </c>
      <c r="Y446" s="1300"/>
      <c r="Z446" s="1301"/>
      <c r="AA446" s="1100"/>
      <c r="AB446" s="1101"/>
      <c r="AC446" s="1102"/>
      <c r="AD446" s="1135"/>
      <c r="AE446" s="1136"/>
      <c r="AF446" s="1136"/>
      <c r="AG446" s="1137"/>
      <c r="AH446" s="1138"/>
      <c r="AI446" s="1139"/>
      <c r="AJ446" s="1140"/>
      <c r="AK446" s="1132"/>
      <c r="AL446" s="1133"/>
      <c r="AM446" s="1133"/>
      <c r="AN446" s="1133"/>
      <c r="AO446" s="1133"/>
      <c r="AP446" s="1134"/>
      <c r="AQ446" s="642" t="str">
        <f>IF(AK446="","",VLOOKUP(AK446,ﾃﾞｰﾀ一覧!$AH$4:$AR$66,2,FALSE))</f>
        <v/>
      </c>
      <c r="AR446" s="1084"/>
      <c r="AS446" s="1084"/>
      <c r="AT446" s="643" t="str">
        <f>IF(AK446="","",VLOOKUP(AK446,ﾃﾞｰﾀ一覧!$AH$4:$AR$66,3,FALSE))</f>
        <v/>
      </c>
      <c r="AU446" s="644" t="str">
        <f>IF(AK446="","",VLOOKUP(AK446,ﾃﾞｰﾀ一覧!$AH$4:$AR$66,5,FALSE))</f>
        <v/>
      </c>
      <c r="AV446" s="1084"/>
      <c r="AW446" s="1084"/>
      <c r="AX446" s="643" t="str">
        <f>IF(AK446="","",VLOOKUP(AK446,ﾃﾞｰﾀ一覧!$AH$4:$AR$66,6,FALSE))</f>
        <v/>
      </c>
      <c r="AY446" s="649" t="str">
        <f>IF(AK446="","",VLOOKUP(AK446,ﾃﾞｰﾀ一覧!$AH$4:$AR$66,8,FALSE))</f>
        <v/>
      </c>
      <c r="AZ446" s="1084"/>
      <c r="BA446" s="1084"/>
      <c r="BB446" s="388" t="str">
        <f>IF(AK446="","",VLOOKUP(AK446,ﾃﾞｰﾀ一覧!$AH$4:$AR$66,9,FALSE))</f>
        <v/>
      </c>
      <c r="BC446" s="1124"/>
      <c r="BD446" s="1125"/>
      <c r="BE446" s="1125"/>
      <c r="BF446" s="1124"/>
      <c r="BG446" s="1125"/>
      <c r="BH446" s="1125"/>
      <c r="BI446" s="1157"/>
      <c r="BJ446" s="1158"/>
      <c r="BK446" s="1159"/>
      <c r="BL446" s="1154"/>
      <c r="BM446" s="1155"/>
      <c r="BN446" s="1156"/>
      <c r="BO446" s="1109" t="str">
        <f>IF($AK446="","",IF($BF446="","",IF($BF446=ﾃﾞｰﾀ一覧!$U$37,"",IF($BF446=ﾃﾞｰﾀ一覧!$U$38,"",IF($AH446=ﾃﾞｰﾀ一覧!$U$25,VLOOKUP($AK446,ﾃﾞｰﾀ一覧!$AH$43:$AR$66,10,FALSE),VLOOKUP($AK446,ﾃﾞｰﾀ一覧!$AH$4:$AR$66,10,FALSE))))))</f>
        <v/>
      </c>
      <c r="BP446" s="1110"/>
      <c r="BQ446" s="1110"/>
      <c r="BR446" s="1111"/>
      <c r="BS446" s="1115">
        <f>IF($BL446="",0,VLOOKUP($BL446,ﾃﾞｰﾀ一覧!$AY$4:$BB$16,3,FALSE))</f>
        <v>0</v>
      </c>
      <c r="BT446" s="1115"/>
      <c r="BU446" s="1115"/>
      <c r="BV446" s="1112" t="str">
        <f>IF($BO446="","",IF($BF446=ﾃﾞｰﾀ一覧!$U$37,"",IF($BF446=ﾃﾞｰﾀ一覧!$U$38,"",IF($BO446=ﾃﾞｰﾀ一覧!$AT$27,ﾃﾞｰﾀ一覧!$AT$27,VLOOKUP($AK446,ﾃﾞｰﾀ一覧!$AH$4:$AR$66,11,FALSE)*IF($BO446=ﾃﾞｰﾀ一覧!$AT$17,($AR446+1)*($AV446+1),IF($BO446=ﾃﾞｰﾀ一覧!$AT$22,IF(COUNTIF($AD446,"*天端*"),ﾃﾞｰﾀ一覧!$AU$43/2,ﾃﾞｰﾀ一覧!$AU$43/3),IF($BO446=ﾃﾞｰﾀ一覧!$AT$20,$AR446*$AV446,IF($BO446=ﾃﾞｰﾀ一覧!$AT$21,$AV446,1))))))))</f>
        <v/>
      </c>
      <c r="BW446" s="1112"/>
      <c r="BX446" s="1112"/>
      <c r="BY446" s="1088" t="str">
        <f>IF($B446="","",IF($AH446="","",IF($CK446=ﾃﾞｰﾀ一覧!$U$53,ﾃﾞｰﾀ一覧!$U$61,IF($AH446=ﾃﾞｰﾀ一覧!$U$21,ﾃﾞｰﾀ一覧!$U$60,IF(OR($AH446=ﾃﾞｰﾀ一覧!$U$19,$AH446=ﾃﾞｰﾀ一覧!$U$20,$AH446=ﾃﾞｰﾀ一覧!$U$23,$AH446=ﾃﾞｰﾀ一覧!$U$22,$AH446=ﾃﾞｰﾀ一覧!$U$18,AH446=ﾃﾞｰﾀ一覧!$U$25),ﾃﾞｰﾀ一覧!$U$59,ﾃﾞｰﾀ一覧!$U$62)))))</f>
        <v/>
      </c>
      <c r="BZ446" s="1089"/>
      <c r="CA446" s="1113"/>
      <c r="CB446" s="1113"/>
      <c r="CC446" s="1113"/>
      <c r="CD446" s="1113"/>
      <c r="CE446" s="1113"/>
      <c r="CF446" s="1113"/>
      <c r="CG446" s="1113"/>
      <c r="CH446" s="1113"/>
      <c r="CI446" s="1114"/>
      <c r="CK446" s="240"/>
      <c r="CM446" s="378" t="str">
        <f t="shared" si="42"/>
        <v/>
      </c>
      <c r="CN446" s="379" t="str">
        <f t="shared" si="43"/>
        <v/>
      </c>
      <c r="CO446" s="379" t="str">
        <f t="shared" si="44"/>
        <v/>
      </c>
      <c r="CP446" s="380" t="str">
        <f t="shared" si="45"/>
        <v/>
      </c>
      <c r="CQ446" s="244"/>
      <c r="CR446" s="1100"/>
      <c r="CS446" s="1101"/>
      <c r="CT446" s="1102"/>
      <c r="CU446" s="1135"/>
      <c r="CV446" s="1136"/>
      <c r="CW446" s="1136"/>
      <c r="CX446" s="1137"/>
      <c r="CY446" s="1138"/>
      <c r="CZ446" s="1139"/>
      <c r="DA446" s="1140"/>
      <c r="DB446" s="1132"/>
      <c r="DC446" s="1133"/>
      <c r="DD446" s="1133"/>
      <c r="DE446" s="1133"/>
      <c r="DF446" s="1133"/>
      <c r="DG446" s="1134"/>
      <c r="DH446" s="580"/>
      <c r="DI446" s="1084"/>
      <c r="DJ446" s="1084"/>
      <c r="DK446" s="581"/>
      <c r="DL446" s="582"/>
      <c r="DM446" s="1084"/>
      <c r="DN446" s="1084"/>
      <c r="DO446" s="581"/>
      <c r="DP446" s="582"/>
      <c r="DQ446" s="1084"/>
      <c r="DR446" s="1084"/>
      <c r="DS446" s="583"/>
      <c r="DT446" s="1124"/>
      <c r="DU446" s="1125"/>
      <c r="DV446" s="1125"/>
      <c r="DW446" s="1157"/>
      <c r="DX446" s="1158"/>
      <c r="DY446" s="1159"/>
      <c r="DZ446" s="1362"/>
      <c r="EA446" s="1363"/>
      <c r="EB446" s="1362"/>
      <c r="EC446" s="1363"/>
      <c r="ED446" s="1362"/>
      <c r="EE446" s="1377"/>
      <c r="EF446" s="1378"/>
      <c r="EG446" s="1379"/>
      <c r="EH446" s="1379"/>
      <c r="EI446" s="1380"/>
      <c r="EJ446" s="1381"/>
      <c r="EK446" s="1381"/>
      <c r="EL446" s="1381"/>
      <c r="EM446" s="1382"/>
      <c r="EN446" s="1382"/>
      <c r="EO446" s="1382"/>
      <c r="EP446" s="1375"/>
      <c r="EQ446" s="1376"/>
      <c r="ER446" s="1113"/>
      <c r="ES446" s="1113"/>
      <c r="ET446" s="1113"/>
      <c r="EU446" s="1113"/>
      <c r="EV446" s="1113"/>
      <c r="EW446" s="1113"/>
      <c r="EX446" s="1113"/>
      <c r="EY446" s="1113"/>
      <c r="EZ446" s="1114"/>
    </row>
    <row r="447" spans="1:156" ht="30" customHeight="1" x14ac:dyDescent="0.2">
      <c r="A447" s="207">
        <f t="shared" si="46"/>
        <v>436</v>
      </c>
      <c r="B447" s="1103"/>
      <c r="C447" s="1104"/>
      <c r="D447" s="1278"/>
      <c r="E447" s="1279"/>
      <c r="F447" s="1094" t="str">
        <f t="shared" si="48"/>
        <v/>
      </c>
      <c r="G447" s="1095"/>
      <c r="H447" s="1095"/>
      <c r="I447" s="1095"/>
      <c r="J447" s="1095"/>
      <c r="K447" s="1095"/>
      <c r="L447" s="1095"/>
      <c r="M447" s="1095"/>
      <c r="N447" s="1095"/>
      <c r="O447" s="1095"/>
      <c r="P447" s="1095"/>
      <c r="Q447" s="1095"/>
      <c r="R447" s="1095"/>
      <c r="S447" s="1095"/>
      <c r="T447" s="1095"/>
      <c r="U447" s="1095"/>
      <c r="V447" s="1095"/>
      <c r="W447" s="1096"/>
      <c r="X447" s="1299">
        <f t="shared" si="47"/>
        <v>0</v>
      </c>
      <c r="Y447" s="1300"/>
      <c r="Z447" s="1301"/>
      <c r="AA447" s="1100"/>
      <c r="AB447" s="1101"/>
      <c r="AC447" s="1102"/>
      <c r="AD447" s="1135"/>
      <c r="AE447" s="1136"/>
      <c r="AF447" s="1136"/>
      <c r="AG447" s="1137"/>
      <c r="AH447" s="1138"/>
      <c r="AI447" s="1139"/>
      <c r="AJ447" s="1140"/>
      <c r="AK447" s="1132"/>
      <c r="AL447" s="1133"/>
      <c r="AM447" s="1133"/>
      <c r="AN447" s="1133"/>
      <c r="AO447" s="1133"/>
      <c r="AP447" s="1134"/>
      <c r="AQ447" s="642" t="str">
        <f>IF(AK447="","",VLOOKUP(AK447,ﾃﾞｰﾀ一覧!$AH$4:$AR$66,2,FALSE))</f>
        <v/>
      </c>
      <c r="AR447" s="1084"/>
      <c r="AS447" s="1084"/>
      <c r="AT447" s="643" t="str">
        <f>IF(AK447="","",VLOOKUP(AK447,ﾃﾞｰﾀ一覧!$AH$4:$AR$66,3,FALSE))</f>
        <v/>
      </c>
      <c r="AU447" s="644" t="str">
        <f>IF(AK447="","",VLOOKUP(AK447,ﾃﾞｰﾀ一覧!$AH$4:$AR$66,5,FALSE))</f>
        <v/>
      </c>
      <c r="AV447" s="1084"/>
      <c r="AW447" s="1084"/>
      <c r="AX447" s="643" t="str">
        <f>IF(AK447="","",VLOOKUP(AK447,ﾃﾞｰﾀ一覧!$AH$4:$AR$66,6,FALSE))</f>
        <v/>
      </c>
      <c r="AY447" s="649" t="str">
        <f>IF(AK447="","",VLOOKUP(AK447,ﾃﾞｰﾀ一覧!$AH$4:$AR$66,8,FALSE))</f>
        <v/>
      </c>
      <c r="AZ447" s="1084"/>
      <c r="BA447" s="1084"/>
      <c r="BB447" s="388" t="str">
        <f>IF(AK447="","",VLOOKUP(AK447,ﾃﾞｰﾀ一覧!$AH$4:$AR$66,9,FALSE))</f>
        <v/>
      </c>
      <c r="BC447" s="1124"/>
      <c r="BD447" s="1125"/>
      <c r="BE447" s="1125"/>
      <c r="BF447" s="1124"/>
      <c r="BG447" s="1125"/>
      <c r="BH447" s="1125"/>
      <c r="BI447" s="1124"/>
      <c r="BJ447" s="1125"/>
      <c r="BK447" s="1150"/>
      <c r="BL447" s="1154"/>
      <c r="BM447" s="1155"/>
      <c r="BN447" s="1156"/>
      <c r="BO447" s="1109" t="str">
        <f>IF($AK447="","",IF($BF447="","",IF($BF447=ﾃﾞｰﾀ一覧!$U$37,"",IF($BF447=ﾃﾞｰﾀ一覧!$U$38,"",IF($AH447=ﾃﾞｰﾀ一覧!$U$25,VLOOKUP($AK447,ﾃﾞｰﾀ一覧!$AH$43:$AR$66,10,FALSE),VLOOKUP($AK447,ﾃﾞｰﾀ一覧!$AH$4:$AR$66,10,FALSE))))))</f>
        <v/>
      </c>
      <c r="BP447" s="1110"/>
      <c r="BQ447" s="1110"/>
      <c r="BR447" s="1111"/>
      <c r="BS447" s="1115">
        <f>IF($BL447="",0,VLOOKUP($BL447,ﾃﾞｰﾀ一覧!$AY$4:$BB$16,3,FALSE))</f>
        <v>0</v>
      </c>
      <c r="BT447" s="1115"/>
      <c r="BU447" s="1115"/>
      <c r="BV447" s="1112" t="str">
        <f>IF($BO447="","",IF($BF447=ﾃﾞｰﾀ一覧!$U$37,"",IF($BF447=ﾃﾞｰﾀ一覧!$U$38,"",IF($BO447=ﾃﾞｰﾀ一覧!$AT$27,ﾃﾞｰﾀ一覧!$AT$27,VLOOKUP($AK447,ﾃﾞｰﾀ一覧!$AH$4:$AR$66,11,FALSE)*IF($BO447=ﾃﾞｰﾀ一覧!$AT$17,($AR447+1)*($AV447+1),IF($BO447=ﾃﾞｰﾀ一覧!$AT$22,IF(COUNTIF($AD447,"*天端*"),ﾃﾞｰﾀ一覧!$AU$43/2,ﾃﾞｰﾀ一覧!$AU$43/3),IF($BO447=ﾃﾞｰﾀ一覧!$AT$20,$AR447*$AV447,IF($BO447=ﾃﾞｰﾀ一覧!$AT$21,$AV447,1))))))))</f>
        <v/>
      </c>
      <c r="BW447" s="1112"/>
      <c r="BX447" s="1112"/>
      <c r="BY447" s="1088" t="str">
        <f>IF($B447="","",IF($AH447="","",IF($CK447=ﾃﾞｰﾀ一覧!$U$53,ﾃﾞｰﾀ一覧!$U$61,IF($AH447=ﾃﾞｰﾀ一覧!$U$21,ﾃﾞｰﾀ一覧!$U$60,IF(OR($AH447=ﾃﾞｰﾀ一覧!$U$19,$AH447=ﾃﾞｰﾀ一覧!$U$20,$AH447=ﾃﾞｰﾀ一覧!$U$23,$AH447=ﾃﾞｰﾀ一覧!$U$22,$AH447=ﾃﾞｰﾀ一覧!$U$18,AH447=ﾃﾞｰﾀ一覧!$U$25),ﾃﾞｰﾀ一覧!$U$59,ﾃﾞｰﾀ一覧!$U$62)))))</f>
        <v/>
      </c>
      <c r="BZ447" s="1089"/>
      <c r="CA447" s="1113"/>
      <c r="CB447" s="1113"/>
      <c r="CC447" s="1113"/>
      <c r="CD447" s="1113"/>
      <c r="CE447" s="1113"/>
      <c r="CF447" s="1113"/>
      <c r="CG447" s="1113"/>
      <c r="CH447" s="1113"/>
      <c r="CI447" s="1114"/>
      <c r="CK447" s="240"/>
      <c r="CM447" s="378" t="str">
        <f t="shared" si="42"/>
        <v/>
      </c>
      <c r="CN447" s="379" t="str">
        <f t="shared" si="43"/>
        <v/>
      </c>
      <c r="CO447" s="379" t="str">
        <f t="shared" si="44"/>
        <v/>
      </c>
      <c r="CP447" s="380" t="str">
        <f t="shared" si="45"/>
        <v/>
      </c>
      <c r="CQ447" s="244"/>
      <c r="CR447" s="1100"/>
      <c r="CS447" s="1101"/>
      <c r="CT447" s="1102"/>
      <c r="CU447" s="1135"/>
      <c r="CV447" s="1136"/>
      <c r="CW447" s="1136"/>
      <c r="CX447" s="1137"/>
      <c r="CY447" s="1138"/>
      <c r="CZ447" s="1139"/>
      <c r="DA447" s="1140"/>
      <c r="DB447" s="1132"/>
      <c r="DC447" s="1133"/>
      <c r="DD447" s="1133"/>
      <c r="DE447" s="1133"/>
      <c r="DF447" s="1133"/>
      <c r="DG447" s="1134"/>
      <c r="DH447" s="580"/>
      <c r="DI447" s="1084"/>
      <c r="DJ447" s="1084"/>
      <c r="DK447" s="581"/>
      <c r="DL447" s="582"/>
      <c r="DM447" s="1084"/>
      <c r="DN447" s="1084"/>
      <c r="DO447" s="581"/>
      <c r="DP447" s="582"/>
      <c r="DQ447" s="1084"/>
      <c r="DR447" s="1084"/>
      <c r="DS447" s="583"/>
      <c r="DT447" s="1124"/>
      <c r="DU447" s="1125"/>
      <c r="DV447" s="1125"/>
      <c r="DW447" s="1124"/>
      <c r="DX447" s="1125"/>
      <c r="DY447" s="1150"/>
      <c r="DZ447" s="1362"/>
      <c r="EA447" s="1363"/>
      <c r="EB447" s="1362"/>
      <c r="EC447" s="1363"/>
      <c r="ED447" s="1362"/>
      <c r="EE447" s="1377"/>
      <c r="EF447" s="1378"/>
      <c r="EG447" s="1379"/>
      <c r="EH447" s="1379"/>
      <c r="EI447" s="1380"/>
      <c r="EJ447" s="1381"/>
      <c r="EK447" s="1381"/>
      <c r="EL447" s="1381"/>
      <c r="EM447" s="1382"/>
      <c r="EN447" s="1382"/>
      <c r="EO447" s="1382"/>
      <c r="EP447" s="1375"/>
      <c r="EQ447" s="1376"/>
      <c r="ER447" s="1113"/>
      <c r="ES447" s="1113"/>
      <c r="ET447" s="1113"/>
      <c r="EU447" s="1113"/>
      <c r="EV447" s="1113"/>
      <c r="EW447" s="1113"/>
      <c r="EX447" s="1113"/>
      <c r="EY447" s="1113"/>
      <c r="EZ447" s="1114"/>
    </row>
    <row r="448" spans="1:156" ht="30" customHeight="1" x14ac:dyDescent="0.2">
      <c r="A448" s="207">
        <f t="shared" si="46"/>
        <v>437</v>
      </c>
      <c r="B448" s="1103"/>
      <c r="C448" s="1104"/>
      <c r="D448" s="1092"/>
      <c r="E448" s="1093"/>
      <c r="F448" s="1094" t="str">
        <f t="shared" si="48"/>
        <v/>
      </c>
      <c r="G448" s="1095"/>
      <c r="H448" s="1095"/>
      <c r="I448" s="1095"/>
      <c r="J448" s="1095"/>
      <c r="K448" s="1095"/>
      <c r="L448" s="1095"/>
      <c r="M448" s="1095"/>
      <c r="N448" s="1095"/>
      <c r="O448" s="1095"/>
      <c r="P448" s="1095"/>
      <c r="Q448" s="1095"/>
      <c r="R448" s="1095"/>
      <c r="S448" s="1095"/>
      <c r="T448" s="1095"/>
      <c r="U448" s="1095"/>
      <c r="V448" s="1095"/>
      <c r="W448" s="1096"/>
      <c r="X448" s="1299">
        <f t="shared" si="47"/>
        <v>0</v>
      </c>
      <c r="Y448" s="1300"/>
      <c r="Z448" s="1301"/>
      <c r="AA448" s="1100"/>
      <c r="AB448" s="1101"/>
      <c r="AC448" s="1102"/>
      <c r="AD448" s="1135"/>
      <c r="AE448" s="1136"/>
      <c r="AF448" s="1136"/>
      <c r="AG448" s="1137"/>
      <c r="AH448" s="1138"/>
      <c r="AI448" s="1139"/>
      <c r="AJ448" s="1140"/>
      <c r="AK448" s="1132"/>
      <c r="AL448" s="1133"/>
      <c r="AM448" s="1133"/>
      <c r="AN448" s="1133"/>
      <c r="AO448" s="1133"/>
      <c r="AP448" s="1134"/>
      <c r="AQ448" s="642" t="str">
        <f>IF(AK448="","",VLOOKUP(AK448,ﾃﾞｰﾀ一覧!$AH$4:$AR$66,2,FALSE))</f>
        <v/>
      </c>
      <c r="AR448" s="1084"/>
      <c r="AS448" s="1084"/>
      <c r="AT448" s="643" t="str">
        <f>IF(AK448="","",VLOOKUP(AK448,ﾃﾞｰﾀ一覧!$AH$4:$AR$66,3,FALSE))</f>
        <v/>
      </c>
      <c r="AU448" s="644" t="str">
        <f>IF(AK448="","",VLOOKUP(AK448,ﾃﾞｰﾀ一覧!$AH$4:$AR$66,5,FALSE))</f>
        <v/>
      </c>
      <c r="AV448" s="1084"/>
      <c r="AW448" s="1084"/>
      <c r="AX448" s="643" t="str">
        <f>IF(AK448="","",VLOOKUP(AK448,ﾃﾞｰﾀ一覧!$AH$4:$AR$66,6,FALSE))</f>
        <v/>
      </c>
      <c r="AY448" s="649" t="str">
        <f>IF(AK448="","",VLOOKUP(AK448,ﾃﾞｰﾀ一覧!$AH$4:$AR$66,8,FALSE))</f>
        <v/>
      </c>
      <c r="AZ448" s="1084"/>
      <c r="BA448" s="1084"/>
      <c r="BB448" s="388" t="str">
        <f>IF(AK448="","",VLOOKUP(AK448,ﾃﾞｰﾀ一覧!$AH$4:$AR$66,9,FALSE))</f>
        <v/>
      </c>
      <c r="BC448" s="1124"/>
      <c r="BD448" s="1125"/>
      <c r="BE448" s="1125"/>
      <c r="BF448" s="1124"/>
      <c r="BG448" s="1125"/>
      <c r="BH448" s="1125"/>
      <c r="BI448" s="1124"/>
      <c r="BJ448" s="1125"/>
      <c r="BK448" s="1150"/>
      <c r="BL448" s="1154"/>
      <c r="BM448" s="1155"/>
      <c r="BN448" s="1156"/>
      <c r="BO448" s="1109" t="str">
        <f>IF($AK448="","",IF($BF448="","",IF($BF448=ﾃﾞｰﾀ一覧!$U$37,"",IF($BF448=ﾃﾞｰﾀ一覧!$U$38,"",IF($AH448=ﾃﾞｰﾀ一覧!$U$25,VLOOKUP($AK448,ﾃﾞｰﾀ一覧!$AH$43:$AR$66,10,FALSE),VLOOKUP($AK448,ﾃﾞｰﾀ一覧!$AH$4:$AR$66,10,FALSE))))))</f>
        <v/>
      </c>
      <c r="BP448" s="1110"/>
      <c r="BQ448" s="1110"/>
      <c r="BR448" s="1111"/>
      <c r="BS448" s="1115">
        <f>IF($BL448="",0,VLOOKUP($BL448,ﾃﾞｰﾀ一覧!$AY$4:$BB$16,3,FALSE))</f>
        <v>0</v>
      </c>
      <c r="BT448" s="1115"/>
      <c r="BU448" s="1115"/>
      <c r="BV448" s="1112" t="str">
        <f>IF($BO448="","",IF($BF448=ﾃﾞｰﾀ一覧!$U$37,"",IF($BF448=ﾃﾞｰﾀ一覧!$U$38,"",IF($BO448=ﾃﾞｰﾀ一覧!$AT$27,ﾃﾞｰﾀ一覧!$AT$27,VLOOKUP($AK448,ﾃﾞｰﾀ一覧!$AH$4:$AR$66,11,FALSE)*IF($BO448=ﾃﾞｰﾀ一覧!$AT$17,($AR448+1)*($AV448+1),IF($BO448=ﾃﾞｰﾀ一覧!$AT$22,IF(COUNTIF($AD448,"*天端*"),ﾃﾞｰﾀ一覧!$AU$43/2,ﾃﾞｰﾀ一覧!$AU$43/3),IF($BO448=ﾃﾞｰﾀ一覧!$AT$20,$AR448*$AV448,IF($BO448=ﾃﾞｰﾀ一覧!$AT$21,$AV448,1))))))))</f>
        <v/>
      </c>
      <c r="BW448" s="1112"/>
      <c r="BX448" s="1112"/>
      <c r="BY448" s="1088" t="str">
        <f>IF($B448="","",IF($AH448="","",IF($CK448=ﾃﾞｰﾀ一覧!$U$53,ﾃﾞｰﾀ一覧!$U$61,IF($AH448=ﾃﾞｰﾀ一覧!$U$21,ﾃﾞｰﾀ一覧!$U$60,IF(OR($AH448=ﾃﾞｰﾀ一覧!$U$19,$AH448=ﾃﾞｰﾀ一覧!$U$20,$AH448=ﾃﾞｰﾀ一覧!$U$23,$AH448=ﾃﾞｰﾀ一覧!$U$22,$AH448=ﾃﾞｰﾀ一覧!$U$18,AH448=ﾃﾞｰﾀ一覧!$U$25),ﾃﾞｰﾀ一覧!$U$59,ﾃﾞｰﾀ一覧!$U$62)))))</f>
        <v/>
      </c>
      <c r="BZ448" s="1089"/>
      <c r="CA448" s="1113"/>
      <c r="CB448" s="1113"/>
      <c r="CC448" s="1113"/>
      <c r="CD448" s="1113"/>
      <c r="CE448" s="1113"/>
      <c r="CF448" s="1113"/>
      <c r="CG448" s="1113"/>
      <c r="CH448" s="1113"/>
      <c r="CI448" s="1114"/>
      <c r="CK448" s="240"/>
      <c r="CM448" s="378" t="str">
        <f t="shared" si="42"/>
        <v/>
      </c>
      <c r="CN448" s="379" t="str">
        <f t="shared" si="43"/>
        <v/>
      </c>
      <c r="CO448" s="379" t="str">
        <f t="shared" si="44"/>
        <v/>
      </c>
      <c r="CP448" s="380" t="str">
        <f t="shared" si="45"/>
        <v/>
      </c>
      <c r="CQ448" s="244"/>
      <c r="CR448" s="1100"/>
      <c r="CS448" s="1101"/>
      <c r="CT448" s="1102"/>
      <c r="CU448" s="1135"/>
      <c r="CV448" s="1136"/>
      <c r="CW448" s="1136"/>
      <c r="CX448" s="1137"/>
      <c r="CY448" s="1138"/>
      <c r="CZ448" s="1139"/>
      <c r="DA448" s="1140"/>
      <c r="DB448" s="1132"/>
      <c r="DC448" s="1133"/>
      <c r="DD448" s="1133"/>
      <c r="DE448" s="1133"/>
      <c r="DF448" s="1133"/>
      <c r="DG448" s="1134"/>
      <c r="DH448" s="580"/>
      <c r="DI448" s="1084"/>
      <c r="DJ448" s="1084"/>
      <c r="DK448" s="581"/>
      <c r="DL448" s="582"/>
      <c r="DM448" s="1084"/>
      <c r="DN448" s="1084"/>
      <c r="DO448" s="581"/>
      <c r="DP448" s="582"/>
      <c r="DQ448" s="1084"/>
      <c r="DR448" s="1084"/>
      <c r="DS448" s="583"/>
      <c r="DT448" s="1124"/>
      <c r="DU448" s="1125"/>
      <c r="DV448" s="1125"/>
      <c r="DW448" s="1124"/>
      <c r="DX448" s="1125"/>
      <c r="DY448" s="1150"/>
      <c r="DZ448" s="1362"/>
      <c r="EA448" s="1363"/>
      <c r="EB448" s="1362"/>
      <c r="EC448" s="1363"/>
      <c r="ED448" s="1362"/>
      <c r="EE448" s="1377"/>
      <c r="EF448" s="1378"/>
      <c r="EG448" s="1379"/>
      <c r="EH448" s="1379"/>
      <c r="EI448" s="1380"/>
      <c r="EJ448" s="1381"/>
      <c r="EK448" s="1381"/>
      <c r="EL448" s="1381"/>
      <c r="EM448" s="1382"/>
      <c r="EN448" s="1382"/>
      <c r="EO448" s="1382"/>
      <c r="EP448" s="1375"/>
      <c r="EQ448" s="1376"/>
      <c r="ER448" s="1113"/>
      <c r="ES448" s="1113"/>
      <c r="ET448" s="1113"/>
      <c r="EU448" s="1113"/>
      <c r="EV448" s="1113"/>
      <c r="EW448" s="1113"/>
      <c r="EX448" s="1113"/>
      <c r="EY448" s="1113"/>
      <c r="EZ448" s="1114"/>
    </row>
    <row r="449" spans="1:156" ht="30" customHeight="1" x14ac:dyDescent="0.2">
      <c r="A449" s="207">
        <f t="shared" si="46"/>
        <v>438</v>
      </c>
      <c r="B449" s="1103"/>
      <c r="C449" s="1104"/>
      <c r="D449" s="1278"/>
      <c r="E449" s="1279"/>
      <c r="F449" s="1094" t="str">
        <f t="shared" si="48"/>
        <v/>
      </c>
      <c r="G449" s="1095"/>
      <c r="H449" s="1095"/>
      <c r="I449" s="1095"/>
      <c r="J449" s="1095"/>
      <c r="K449" s="1095"/>
      <c r="L449" s="1095"/>
      <c r="M449" s="1095"/>
      <c r="N449" s="1095"/>
      <c r="O449" s="1095"/>
      <c r="P449" s="1095"/>
      <c r="Q449" s="1095"/>
      <c r="R449" s="1095"/>
      <c r="S449" s="1095"/>
      <c r="T449" s="1095"/>
      <c r="U449" s="1095"/>
      <c r="V449" s="1095"/>
      <c r="W449" s="1096"/>
      <c r="X449" s="1299">
        <f t="shared" si="47"/>
        <v>0</v>
      </c>
      <c r="Y449" s="1300"/>
      <c r="Z449" s="1301"/>
      <c r="AA449" s="1100"/>
      <c r="AB449" s="1101"/>
      <c r="AC449" s="1102"/>
      <c r="AD449" s="1135"/>
      <c r="AE449" s="1136"/>
      <c r="AF449" s="1136"/>
      <c r="AG449" s="1137"/>
      <c r="AH449" s="1138"/>
      <c r="AI449" s="1139"/>
      <c r="AJ449" s="1140"/>
      <c r="AK449" s="1132"/>
      <c r="AL449" s="1133"/>
      <c r="AM449" s="1133"/>
      <c r="AN449" s="1133"/>
      <c r="AO449" s="1133"/>
      <c r="AP449" s="1134"/>
      <c r="AQ449" s="642" t="str">
        <f>IF(AK449="","",VLOOKUP(AK449,ﾃﾞｰﾀ一覧!$AH$4:$AR$66,2,FALSE))</f>
        <v/>
      </c>
      <c r="AR449" s="1084"/>
      <c r="AS449" s="1084"/>
      <c r="AT449" s="643" t="str">
        <f>IF(AK449="","",VLOOKUP(AK449,ﾃﾞｰﾀ一覧!$AH$4:$AR$66,3,FALSE))</f>
        <v/>
      </c>
      <c r="AU449" s="644" t="str">
        <f>IF(AK449="","",VLOOKUP(AK449,ﾃﾞｰﾀ一覧!$AH$4:$AR$66,5,FALSE))</f>
        <v/>
      </c>
      <c r="AV449" s="1084"/>
      <c r="AW449" s="1084"/>
      <c r="AX449" s="643" t="str">
        <f>IF(AK449="","",VLOOKUP(AK449,ﾃﾞｰﾀ一覧!$AH$4:$AR$66,6,FALSE))</f>
        <v/>
      </c>
      <c r="AY449" s="649" t="str">
        <f>IF(AK449="","",VLOOKUP(AK449,ﾃﾞｰﾀ一覧!$AH$4:$AR$66,8,FALSE))</f>
        <v/>
      </c>
      <c r="AZ449" s="1084"/>
      <c r="BA449" s="1084"/>
      <c r="BB449" s="388" t="str">
        <f>IF(AK449="","",VLOOKUP(AK449,ﾃﾞｰﾀ一覧!$AH$4:$AR$66,9,FALSE))</f>
        <v/>
      </c>
      <c r="BC449" s="1124"/>
      <c r="BD449" s="1125"/>
      <c r="BE449" s="1125"/>
      <c r="BF449" s="1124"/>
      <c r="BG449" s="1125"/>
      <c r="BH449" s="1125"/>
      <c r="BI449" s="1124"/>
      <c r="BJ449" s="1125"/>
      <c r="BK449" s="1150"/>
      <c r="BL449" s="1154"/>
      <c r="BM449" s="1155"/>
      <c r="BN449" s="1156"/>
      <c r="BO449" s="1109" t="str">
        <f>IF($AK449="","",IF($BF449="","",IF($BF449=ﾃﾞｰﾀ一覧!$U$37,"",IF($BF449=ﾃﾞｰﾀ一覧!$U$38,"",IF($AH449=ﾃﾞｰﾀ一覧!$U$25,VLOOKUP($AK449,ﾃﾞｰﾀ一覧!$AH$43:$AR$66,10,FALSE),VLOOKUP($AK449,ﾃﾞｰﾀ一覧!$AH$4:$AR$66,10,FALSE))))))</f>
        <v/>
      </c>
      <c r="BP449" s="1110"/>
      <c r="BQ449" s="1110"/>
      <c r="BR449" s="1111"/>
      <c r="BS449" s="1115">
        <f>IF($BL449="",0,VLOOKUP($BL449,ﾃﾞｰﾀ一覧!$AY$4:$BB$16,3,FALSE))</f>
        <v>0</v>
      </c>
      <c r="BT449" s="1115"/>
      <c r="BU449" s="1115"/>
      <c r="BV449" s="1112" t="str">
        <f>IF($BO449="","",IF($BF449=ﾃﾞｰﾀ一覧!$U$37,"",IF($BF449=ﾃﾞｰﾀ一覧!$U$38,"",IF($BO449=ﾃﾞｰﾀ一覧!$AT$27,ﾃﾞｰﾀ一覧!$AT$27,VLOOKUP($AK449,ﾃﾞｰﾀ一覧!$AH$4:$AR$66,11,FALSE)*IF($BO449=ﾃﾞｰﾀ一覧!$AT$17,($AR449+1)*($AV449+1),IF($BO449=ﾃﾞｰﾀ一覧!$AT$22,IF(COUNTIF($AD449,"*天端*"),ﾃﾞｰﾀ一覧!$AU$43/2,ﾃﾞｰﾀ一覧!$AU$43/3),IF($BO449=ﾃﾞｰﾀ一覧!$AT$20,$AR449*$AV449,IF($BO449=ﾃﾞｰﾀ一覧!$AT$21,$AV449,1))))))))</f>
        <v/>
      </c>
      <c r="BW449" s="1112"/>
      <c r="BX449" s="1112"/>
      <c r="BY449" s="1088" t="str">
        <f>IF($B449="","",IF($AH449="","",IF($CK449=ﾃﾞｰﾀ一覧!$U$53,ﾃﾞｰﾀ一覧!$U$61,IF($AH449=ﾃﾞｰﾀ一覧!$U$21,ﾃﾞｰﾀ一覧!$U$60,IF(OR($AH449=ﾃﾞｰﾀ一覧!$U$19,$AH449=ﾃﾞｰﾀ一覧!$U$20,$AH449=ﾃﾞｰﾀ一覧!$U$23,$AH449=ﾃﾞｰﾀ一覧!$U$22,$AH449=ﾃﾞｰﾀ一覧!$U$18,AH449=ﾃﾞｰﾀ一覧!$U$25),ﾃﾞｰﾀ一覧!$U$59,ﾃﾞｰﾀ一覧!$U$62)))))</f>
        <v/>
      </c>
      <c r="BZ449" s="1089"/>
      <c r="CA449" s="1113"/>
      <c r="CB449" s="1113"/>
      <c r="CC449" s="1113"/>
      <c r="CD449" s="1113"/>
      <c r="CE449" s="1113"/>
      <c r="CF449" s="1113"/>
      <c r="CG449" s="1113"/>
      <c r="CH449" s="1113"/>
      <c r="CI449" s="1114"/>
      <c r="CK449" s="240"/>
      <c r="CM449" s="378" t="str">
        <f t="shared" si="42"/>
        <v/>
      </c>
      <c r="CN449" s="379" t="str">
        <f t="shared" si="43"/>
        <v/>
      </c>
      <c r="CO449" s="379" t="str">
        <f t="shared" si="44"/>
        <v/>
      </c>
      <c r="CP449" s="380" t="str">
        <f t="shared" si="45"/>
        <v/>
      </c>
      <c r="CQ449" s="244"/>
      <c r="CR449" s="1100"/>
      <c r="CS449" s="1101"/>
      <c r="CT449" s="1102"/>
      <c r="CU449" s="1135"/>
      <c r="CV449" s="1136"/>
      <c r="CW449" s="1136"/>
      <c r="CX449" s="1137"/>
      <c r="CY449" s="1138"/>
      <c r="CZ449" s="1139"/>
      <c r="DA449" s="1140"/>
      <c r="DB449" s="1132"/>
      <c r="DC449" s="1133"/>
      <c r="DD449" s="1133"/>
      <c r="DE449" s="1133"/>
      <c r="DF449" s="1133"/>
      <c r="DG449" s="1134"/>
      <c r="DH449" s="580"/>
      <c r="DI449" s="1084"/>
      <c r="DJ449" s="1084"/>
      <c r="DK449" s="581"/>
      <c r="DL449" s="582"/>
      <c r="DM449" s="1084"/>
      <c r="DN449" s="1084"/>
      <c r="DO449" s="581"/>
      <c r="DP449" s="582"/>
      <c r="DQ449" s="1084"/>
      <c r="DR449" s="1084"/>
      <c r="DS449" s="583"/>
      <c r="DT449" s="1124"/>
      <c r="DU449" s="1125"/>
      <c r="DV449" s="1125"/>
      <c r="DW449" s="1124"/>
      <c r="DX449" s="1125"/>
      <c r="DY449" s="1150"/>
      <c r="DZ449" s="1362"/>
      <c r="EA449" s="1363"/>
      <c r="EB449" s="1362"/>
      <c r="EC449" s="1363"/>
      <c r="ED449" s="1362"/>
      <c r="EE449" s="1377"/>
      <c r="EF449" s="1378"/>
      <c r="EG449" s="1379"/>
      <c r="EH449" s="1379"/>
      <c r="EI449" s="1380"/>
      <c r="EJ449" s="1381"/>
      <c r="EK449" s="1381"/>
      <c r="EL449" s="1381"/>
      <c r="EM449" s="1382"/>
      <c r="EN449" s="1382"/>
      <c r="EO449" s="1382"/>
      <c r="EP449" s="1375"/>
      <c r="EQ449" s="1376"/>
      <c r="ER449" s="1113"/>
      <c r="ES449" s="1113"/>
      <c r="ET449" s="1113"/>
      <c r="EU449" s="1113"/>
      <c r="EV449" s="1113"/>
      <c r="EW449" s="1113"/>
      <c r="EX449" s="1113"/>
      <c r="EY449" s="1113"/>
      <c r="EZ449" s="1114"/>
    </row>
    <row r="450" spans="1:156" ht="30" customHeight="1" x14ac:dyDescent="0.2">
      <c r="A450" s="207">
        <f t="shared" si="46"/>
        <v>439</v>
      </c>
      <c r="B450" s="1103"/>
      <c r="C450" s="1104"/>
      <c r="D450" s="1092"/>
      <c r="E450" s="1093"/>
      <c r="F450" s="1094" t="str">
        <f t="shared" si="48"/>
        <v/>
      </c>
      <c r="G450" s="1095"/>
      <c r="H450" s="1095"/>
      <c r="I450" s="1095"/>
      <c r="J450" s="1095"/>
      <c r="K450" s="1095"/>
      <c r="L450" s="1095"/>
      <c r="M450" s="1095"/>
      <c r="N450" s="1095"/>
      <c r="O450" s="1095"/>
      <c r="P450" s="1095"/>
      <c r="Q450" s="1095"/>
      <c r="R450" s="1095"/>
      <c r="S450" s="1095"/>
      <c r="T450" s="1095"/>
      <c r="U450" s="1095"/>
      <c r="V450" s="1095"/>
      <c r="W450" s="1096"/>
      <c r="X450" s="1299">
        <f t="shared" si="47"/>
        <v>0</v>
      </c>
      <c r="Y450" s="1300"/>
      <c r="Z450" s="1301"/>
      <c r="AA450" s="1100"/>
      <c r="AB450" s="1101"/>
      <c r="AC450" s="1102"/>
      <c r="AD450" s="1135"/>
      <c r="AE450" s="1136"/>
      <c r="AF450" s="1136"/>
      <c r="AG450" s="1137"/>
      <c r="AH450" s="1138"/>
      <c r="AI450" s="1139"/>
      <c r="AJ450" s="1140"/>
      <c r="AK450" s="1132"/>
      <c r="AL450" s="1133"/>
      <c r="AM450" s="1133"/>
      <c r="AN450" s="1133"/>
      <c r="AO450" s="1133"/>
      <c r="AP450" s="1134"/>
      <c r="AQ450" s="642" t="str">
        <f>IF(AK450="","",VLOOKUP(AK450,ﾃﾞｰﾀ一覧!$AH$4:$AR$66,2,FALSE))</f>
        <v/>
      </c>
      <c r="AR450" s="1084"/>
      <c r="AS450" s="1084"/>
      <c r="AT450" s="643" t="str">
        <f>IF(AK450="","",VLOOKUP(AK450,ﾃﾞｰﾀ一覧!$AH$4:$AR$66,3,FALSE))</f>
        <v/>
      </c>
      <c r="AU450" s="644" t="str">
        <f>IF(AK450="","",VLOOKUP(AK450,ﾃﾞｰﾀ一覧!$AH$4:$AR$66,5,FALSE))</f>
        <v/>
      </c>
      <c r="AV450" s="1084"/>
      <c r="AW450" s="1084"/>
      <c r="AX450" s="643" t="str">
        <f>IF(AK450="","",VLOOKUP(AK450,ﾃﾞｰﾀ一覧!$AH$4:$AR$66,6,FALSE))</f>
        <v/>
      </c>
      <c r="AY450" s="649" t="str">
        <f>IF(AK450="","",VLOOKUP(AK450,ﾃﾞｰﾀ一覧!$AH$4:$AR$66,8,FALSE))</f>
        <v/>
      </c>
      <c r="AZ450" s="1084"/>
      <c r="BA450" s="1084"/>
      <c r="BB450" s="388" t="str">
        <f>IF(AK450="","",VLOOKUP(AK450,ﾃﾞｰﾀ一覧!$AH$4:$AR$66,9,FALSE))</f>
        <v/>
      </c>
      <c r="BC450" s="1124"/>
      <c r="BD450" s="1125"/>
      <c r="BE450" s="1125"/>
      <c r="BF450" s="1124"/>
      <c r="BG450" s="1125"/>
      <c r="BH450" s="1125"/>
      <c r="BI450" s="1124"/>
      <c r="BJ450" s="1125"/>
      <c r="BK450" s="1150"/>
      <c r="BL450" s="1154"/>
      <c r="BM450" s="1155"/>
      <c r="BN450" s="1156"/>
      <c r="BO450" s="1109" t="str">
        <f>IF($AK450="","",IF($BF450="","",IF($BF450=ﾃﾞｰﾀ一覧!$U$37,"",IF($BF450=ﾃﾞｰﾀ一覧!$U$38,"",IF($AH450=ﾃﾞｰﾀ一覧!$U$25,VLOOKUP($AK450,ﾃﾞｰﾀ一覧!$AH$43:$AR$66,10,FALSE),VLOOKUP($AK450,ﾃﾞｰﾀ一覧!$AH$4:$AR$66,10,FALSE))))))</f>
        <v/>
      </c>
      <c r="BP450" s="1110"/>
      <c r="BQ450" s="1110"/>
      <c r="BR450" s="1111"/>
      <c r="BS450" s="1115">
        <f>IF($BL450="",0,VLOOKUP($BL450,ﾃﾞｰﾀ一覧!$AY$4:$BB$16,3,FALSE))</f>
        <v>0</v>
      </c>
      <c r="BT450" s="1115"/>
      <c r="BU450" s="1115"/>
      <c r="BV450" s="1112" t="str">
        <f>IF($BO450="","",IF($BF450=ﾃﾞｰﾀ一覧!$U$37,"",IF($BF450=ﾃﾞｰﾀ一覧!$U$38,"",IF($BO450=ﾃﾞｰﾀ一覧!$AT$27,ﾃﾞｰﾀ一覧!$AT$27,VLOOKUP($AK450,ﾃﾞｰﾀ一覧!$AH$4:$AR$66,11,FALSE)*IF($BO450=ﾃﾞｰﾀ一覧!$AT$17,($AR450+1)*($AV450+1),IF($BO450=ﾃﾞｰﾀ一覧!$AT$22,IF(COUNTIF($AD450,"*天端*"),ﾃﾞｰﾀ一覧!$AU$43/2,ﾃﾞｰﾀ一覧!$AU$43/3),IF($BO450=ﾃﾞｰﾀ一覧!$AT$20,$AR450*$AV450,IF($BO450=ﾃﾞｰﾀ一覧!$AT$21,$AV450,1))))))))</f>
        <v/>
      </c>
      <c r="BW450" s="1112"/>
      <c r="BX450" s="1112"/>
      <c r="BY450" s="1088" t="str">
        <f>IF($B450="","",IF($AH450="","",IF($CK450=ﾃﾞｰﾀ一覧!$U$53,ﾃﾞｰﾀ一覧!$U$61,IF($AH450=ﾃﾞｰﾀ一覧!$U$21,ﾃﾞｰﾀ一覧!$U$60,IF(OR($AH450=ﾃﾞｰﾀ一覧!$U$19,$AH450=ﾃﾞｰﾀ一覧!$U$20,$AH450=ﾃﾞｰﾀ一覧!$U$23,$AH450=ﾃﾞｰﾀ一覧!$U$22,$AH450=ﾃﾞｰﾀ一覧!$U$18,AH450=ﾃﾞｰﾀ一覧!$U$25),ﾃﾞｰﾀ一覧!$U$59,ﾃﾞｰﾀ一覧!$U$62)))))</f>
        <v/>
      </c>
      <c r="BZ450" s="1089"/>
      <c r="CA450" s="1113"/>
      <c r="CB450" s="1113"/>
      <c r="CC450" s="1113"/>
      <c r="CD450" s="1113"/>
      <c r="CE450" s="1113"/>
      <c r="CF450" s="1113"/>
      <c r="CG450" s="1113"/>
      <c r="CH450" s="1113"/>
      <c r="CI450" s="1114"/>
      <c r="CK450" s="240"/>
      <c r="CM450" s="378" t="str">
        <f t="shared" si="42"/>
        <v/>
      </c>
      <c r="CN450" s="379" t="str">
        <f t="shared" si="43"/>
        <v/>
      </c>
      <c r="CO450" s="379" t="str">
        <f t="shared" si="44"/>
        <v/>
      </c>
      <c r="CP450" s="380" t="str">
        <f t="shared" si="45"/>
        <v/>
      </c>
      <c r="CQ450" s="244"/>
      <c r="CR450" s="1100"/>
      <c r="CS450" s="1101"/>
      <c r="CT450" s="1102"/>
      <c r="CU450" s="1135"/>
      <c r="CV450" s="1136"/>
      <c r="CW450" s="1136"/>
      <c r="CX450" s="1137"/>
      <c r="CY450" s="1138"/>
      <c r="CZ450" s="1139"/>
      <c r="DA450" s="1140"/>
      <c r="DB450" s="1132"/>
      <c r="DC450" s="1133"/>
      <c r="DD450" s="1133"/>
      <c r="DE450" s="1133"/>
      <c r="DF450" s="1133"/>
      <c r="DG450" s="1134"/>
      <c r="DH450" s="580"/>
      <c r="DI450" s="1084"/>
      <c r="DJ450" s="1084"/>
      <c r="DK450" s="581"/>
      <c r="DL450" s="582"/>
      <c r="DM450" s="1084"/>
      <c r="DN450" s="1084"/>
      <c r="DO450" s="581"/>
      <c r="DP450" s="582"/>
      <c r="DQ450" s="1084"/>
      <c r="DR450" s="1084"/>
      <c r="DS450" s="583"/>
      <c r="DT450" s="1124"/>
      <c r="DU450" s="1125"/>
      <c r="DV450" s="1125"/>
      <c r="DW450" s="1124"/>
      <c r="DX450" s="1125"/>
      <c r="DY450" s="1150"/>
      <c r="DZ450" s="1362"/>
      <c r="EA450" s="1363"/>
      <c r="EB450" s="1362"/>
      <c r="EC450" s="1363"/>
      <c r="ED450" s="1362"/>
      <c r="EE450" s="1377"/>
      <c r="EF450" s="1378"/>
      <c r="EG450" s="1379"/>
      <c r="EH450" s="1379"/>
      <c r="EI450" s="1380"/>
      <c r="EJ450" s="1381"/>
      <c r="EK450" s="1381"/>
      <c r="EL450" s="1381"/>
      <c r="EM450" s="1382"/>
      <c r="EN450" s="1382"/>
      <c r="EO450" s="1382"/>
      <c r="EP450" s="1375"/>
      <c r="EQ450" s="1376"/>
      <c r="ER450" s="1113"/>
      <c r="ES450" s="1113"/>
      <c r="ET450" s="1113"/>
      <c r="EU450" s="1113"/>
      <c r="EV450" s="1113"/>
      <c r="EW450" s="1113"/>
      <c r="EX450" s="1113"/>
      <c r="EY450" s="1113"/>
      <c r="EZ450" s="1114"/>
    </row>
    <row r="451" spans="1:156" ht="30" customHeight="1" x14ac:dyDescent="0.2">
      <c r="A451" s="207">
        <f t="shared" si="46"/>
        <v>440</v>
      </c>
      <c r="B451" s="1103"/>
      <c r="C451" s="1104"/>
      <c r="D451" s="1278"/>
      <c r="E451" s="1279"/>
      <c r="F451" s="1094" t="str">
        <f t="shared" si="48"/>
        <v/>
      </c>
      <c r="G451" s="1095"/>
      <c r="H451" s="1095"/>
      <c r="I451" s="1095"/>
      <c r="J451" s="1095"/>
      <c r="K451" s="1095"/>
      <c r="L451" s="1095"/>
      <c r="M451" s="1095"/>
      <c r="N451" s="1095"/>
      <c r="O451" s="1095"/>
      <c r="P451" s="1095"/>
      <c r="Q451" s="1095"/>
      <c r="R451" s="1095"/>
      <c r="S451" s="1095"/>
      <c r="T451" s="1095"/>
      <c r="U451" s="1095"/>
      <c r="V451" s="1095"/>
      <c r="W451" s="1096"/>
      <c r="X451" s="1299">
        <f t="shared" si="47"/>
        <v>0</v>
      </c>
      <c r="Y451" s="1300"/>
      <c r="Z451" s="1301"/>
      <c r="AA451" s="1100"/>
      <c r="AB451" s="1101"/>
      <c r="AC451" s="1102"/>
      <c r="AD451" s="1135"/>
      <c r="AE451" s="1136"/>
      <c r="AF451" s="1136"/>
      <c r="AG451" s="1137"/>
      <c r="AH451" s="1138"/>
      <c r="AI451" s="1139"/>
      <c r="AJ451" s="1140"/>
      <c r="AK451" s="1132"/>
      <c r="AL451" s="1133"/>
      <c r="AM451" s="1133"/>
      <c r="AN451" s="1133"/>
      <c r="AO451" s="1133"/>
      <c r="AP451" s="1134"/>
      <c r="AQ451" s="642" t="str">
        <f>IF(AK451="","",VLOOKUP(AK451,ﾃﾞｰﾀ一覧!$AH$4:$AR$66,2,FALSE))</f>
        <v/>
      </c>
      <c r="AR451" s="1084"/>
      <c r="AS451" s="1084"/>
      <c r="AT451" s="643" t="str">
        <f>IF(AK451="","",VLOOKUP(AK451,ﾃﾞｰﾀ一覧!$AH$4:$AR$66,3,FALSE))</f>
        <v/>
      </c>
      <c r="AU451" s="644" t="str">
        <f>IF(AK451="","",VLOOKUP(AK451,ﾃﾞｰﾀ一覧!$AH$4:$AR$66,5,FALSE))</f>
        <v/>
      </c>
      <c r="AV451" s="1084"/>
      <c r="AW451" s="1084"/>
      <c r="AX451" s="643" t="str">
        <f>IF(AK451="","",VLOOKUP(AK451,ﾃﾞｰﾀ一覧!$AH$4:$AR$66,6,FALSE))</f>
        <v/>
      </c>
      <c r="AY451" s="649" t="str">
        <f>IF(AK451="","",VLOOKUP(AK451,ﾃﾞｰﾀ一覧!$AH$4:$AR$66,8,FALSE))</f>
        <v/>
      </c>
      <c r="AZ451" s="1084"/>
      <c r="BA451" s="1084"/>
      <c r="BB451" s="388" t="str">
        <f>IF(AK451="","",VLOOKUP(AK451,ﾃﾞｰﾀ一覧!$AH$4:$AR$66,9,FALSE))</f>
        <v/>
      </c>
      <c r="BC451" s="1124"/>
      <c r="BD451" s="1125"/>
      <c r="BE451" s="1125"/>
      <c r="BF451" s="1124"/>
      <c r="BG451" s="1125"/>
      <c r="BH451" s="1125"/>
      <c r="BI451" s="1124"/>
      <c r="BJ451" s="1125"/>
      <c r="BK451" s="1150"/>
      <c r="BL451" s="1154"/>
      <c r="BM451" s="1155"/>
      <c r="BN451" s="1156"/>
      <c r="BO451" s="1109" t="str">
        <f>IF($AK451="","",IF($BF451="","",IF($BF451=ﾃﾞｰﾀ一覧!$U$37,"",IF($BF451=ﾃﾞｰﾀ一覧!$U$38,"",IF($AH451=ﾃﾞｰﾀ一覧!$U$25,VLOOKUP($AK451,ﾃﾞｰﾀ一覧!$AH$43:$AR$66,10,FALSE),VLOOKUP($AK451,ﾃﾞｰﾀ一覧!$AH$4:$AR$66,10,FALSE))))))</f>
        <v/>
      </c>
      <c r="BP451" s="1110"/>
      <c r="BQ451" s="1110"/>
      <c r="BR451" s="1111"/>
      <c r="BS451" s="1115">
        <f>IF($BL451="",0,VLOOKUP($BL451,ﾃﾞｰﾀ一覧!$AY$4:$BB$16,3,FALSE))</f>
        <v>0</v>
      </c>
      <c r="BT451" s="1115"/>
      <c r="BU451" s="1115"/>
      <c r="BV451" s="1112" t="str">
        <f>IF($BO451="","",IF($BF451=ﾃﾞｰﾀ一覧!$U$37,"",IF($BF451=ﾃﾞｰﾀ一覧!$U$38,"",IF($BO451=ﾃﾞｰﾀ一覧!$AT$27,ﾃﾞｰﾀ一覧!$AT$27,VLOOKUP($AK451,ﾃﾞｰﾀ一覧!$AH$4:$AR$66,11,FALSE)*IF($BO451=ﾃﾞｰﾀ一覧!$AT$17,($AR451+1)*($AV451+1),IF($BO451=ﾃﾞｰﾀ一覧!$AT$22,IF(COUNTIF($AD451,"*天端*"),ﾃﾞｰﾀ一覧!$AU$43/2,ﾃﾞｰﾀ一覧!$AU$43/3),IF($BO451=ﾃﾞｰﾀ一覧!$AT$20,$AR451*$AV451,IF($BO451=ﾃﾞｰﾀ一覧!$AT$21,$AV451,1))))))))</f>
        <v/>
      </c>
      <c r="BW451" s="1112"/>
      <c r="BX451" s="1112"/>
      <c r="BY451" s="1088" t="str">
        <f>IF($B451="","",IF($AH451="","",IF($CK451=ﾃﾞｰﾀ一覧!$U$53,ﾃﾞｰﾀ一覧!$U$61,IF($AH451=ﾃﾞｰﾀ一覧!$U$21,ﾃﾞｰﾀ一覧!$U$60,IF(OR($AH451=ﾃﾞｰﾀ一覧!$U$19,$AH451=ﾃﾞｰﾀ一覧!$U$20,$AH451=ﾃﾞｰﾀ一覧!$U$23,$AH451=ﾃﾞｰﾀ一覧!$U$22,$AH451=ﾃﾞｰﾀ一覧!$U$18,AH451=ﾃﾞｰﾀ一覧!$U$25),ﾃﾞｰﾀ一覧!$U$59,ﾃﾞｰﾀ一覧!$U$62)))))</f>
        <v/>
      </c>
      <c r="BZ451" s="1089"/>
      <c r="CA451" s="1113"/>
      <c r="CB451" s="1113"/>
      <c r="CC451" s="1113"/>
      <c r="CD451" s="1113"/>
      <c r="CE451" s="1113"/>
      <c r="CF451" s="1113"/>
      <c r="CG451" s="1113"/>
      <c r="CH451" s="1113"/>
      <c r="CI451" s="1114"/>
      <c r="CK451" s="240"/>
      <c r="CM451" s="378" t="str">
        <f t="shared" si="42"/>
        <v/>
      </c>
      <c r="CN451" s="379" t="str">
        <f t="shared" si="43"/>
        <v/>
      </c>
      <c r="CO451" s="379" t="str">
        <f t="shared" si="44"/>
        <v/>
      </c>
      <c r="CP451" s="380" t="str">
        <f t="shared" si="45"/>
        <v/>
      </c>
      <c r="CQ451" s="244"/>
      <c r="CR451" s="1100"/>
      <c r="CS451" s="1101"/>
      <c r="CT451" s="1102"/>
      <c r="CU451" s="1135"/>
      <c r="CV451" s="1136"/>
      <c r="CW451" s="1136"/>
      <c r="CX451" s="1137"/>
      <c r="CY451" s="1138"/>
      <c r="CZ451" s="1139"/>
      <c r="DA451" s="1140"/>
      <c r="DB451" s="1132"/>
      <c r="DC451" s="1133"/>
      <c r="DD451" s="1133"/>
      <c r="DE451" s="1133"/>
      <c r="DF451" s="1133"/>
      <c r="DG451" s="1134"/>
      <c r="DH451" s="580"/>
      <c r="DI451" s="1084"/>
      <c r="DJ451" s="1084"/>
      <c r="DK451" s="581"/>
      <c r="DL451" s="582"/>
      <c r="DM451" s="1084"/>
      <c r="DN451" s="1084"/>
      <c r="DO451" s="581"/>
      <c r="DP451" s="582"/>
      <c r="DQ451" s="1084"/>
      <c r="DR451" s="1084"/>
      <c r="DS451" s="583"/>
      <c r="DT451" s="1124"/>
      <c r="DU451" s="1125"/>
      <c r="DV451" s="1125"/>
      <c r="DW451" s="1124"/>
      <c r="DX451" s="1125"/>
      <c r="DY451" s="1150"/>
      <c r="DZ451" s="1362"/>
      <c r="EA451" s="1363"/>
      <c r="EB451" s="1362"/>
      <c r="EC451" s="1363"/>
      <c r="ED451" s="1362"/>
      <c r="EE451" s="1377"/>
      <c r="EF451" s="1378"/>
      <c r="EG451" s="1379"/>
      <c r="EH451" s="1379"/>
      <c r="EI451" s="1380"/>
      <c r="EJ451" s="1381"/>
      <c r="EK451" s="1381"/>
      <c r="EL451" s="1381"/>
      <c r="EM451" s="1382"/>
      <c r="EN451" s="1382"/>
      <c r="EO451" s="1382"/>
      <c r="EP451" s="1375"/>
      <c r="EQ451" s="1376"/>
      <c r="ER451" s="1113"/>
      <c r="ES451" s="1113"/>
      <c r="ET451" s="1113"/>
      <c r="EU451" s="1113"/>
      <c r="EV451" s="1113"/>
      <c r="EW451" s="1113"/>
      <c r="EX451" s="1113"/>
      <c r="EY451" s="1113"/>
      <c r="EZ451" s="1114"/>
    </row>
    <row r="452" spans="1:156" ht="30" customHeight="1" x14ac:dyDescent="0.2">
      <c r="A452" s="207">
        <f t="shared" si="46"/>
        <v>441</v>
      </c>
      <c r="B452" s="1103"/>
      <c r="C452" s="1104"/>
      <c r="D452" s="1092"/>
      <c r="E452" s="1093"/>
      <c r="F452" s="1094" t="str">
        <f t="shared" si="48"/>
        <v/>
      </c>
      <c r="G452" s="1095"/>
      <c r="H452" s="1095"/>
      <c r="I452" s="1095"/>
      <c r="J452" s="1095"/>
      <c r="K452" s="1095"/>
      <c r="L452" s="1095"/>
      <c r="M452" s="1095"/>
      <c r="N452" s="1095"/>
      <c r="O452" s="1095"/>
      <c r="P452" s="1095"/>
      <c r="Q452" s="1095"/>
      <c r="R452" s="1095"/>
      <c r="S452" s="1095"/>
      <c r="T452" s="1095"/>
      <c r="U452" s="1095"/>
      <c r="V452" s="1095"/>
      <c r="W452" s="1096"/>
      <c r="X452" s="1299">
        <f t="shared" si="47"/>
        <v>0</v>
      </c>
      <c r="Y452" s="1300"/>
      <c r="Z452" s="1301"/>
      <c r="AA452" s="1100"/>
      <c r="AB452" s="1101"/>
      <c r="AC452" s="1102"/>
      <c r="AD452" s="1135"/>
      <c r="AE452" s="1136"/>
      <c r="AF452" s="1136"/>
      <c r="AG452" s="1137"/>
      <c r="AH452" s="1138"/>
      <c r="AI452" s="1139"/>
      <c r="AJ452" s="1140"/>
      <c r="AK452" s="1132"/>
      <c r="AL452" s="1133"/>
      <c r="AM452" s="1133"/>
      <c r="AN452" s="1133"/>
      <c r="AO452" s="1133"/>
      <c r="AP452" s="1134"/>
      <c r="AQ452" s="642" t="str">
        <f>IF(AK452="","",VLOOKUP(AK452,ﾃﾞｰﾀ一覧!$AH$4:$AR$66,2,FALSE))</f>
        <v/>
      </c>
      <c r="AR452" s="1084"/>
      <c r="AS452" s="1084"/>
      <c r="AT452" s="643" t="str">
        <f>IF(AK452="","",VLOOKUP(AK452,ﾃﾞｰﾀ一覧!$AH$4:$AR$66,3,FALSE))</f>
        <v/>
      </c>
      <c r="AU452" s="644" t="str">
        <f>IF(AK452="","",VLOOKUP(AK452,ﾃﾞｰﾀ一覧!$AH$4:$AR$66,5,FALSE))</f>
        <v/>
      </c>
      <c r="AV452" s="1084"/>
      <c r="AW452" s="1084"/>
      <c r="AX452" s="643" t="str">
        <f>IF(AK452="","",VLOOKUP(AK452,ﾃﾞｰﾀ一覧!$AH$4:$AR$66,6,FALSE))</f>
        <v/>
      </c>
      <c r="AY452" s="649" t="str">
        <f>IF(AK452="","",VLOOKUP(AK452,ﾃﾞｰﾀ一覧!$AH$4:$AR$66,8,FALSE))</f>
        <v/>
      </c>
      <c r="AZ452" s="1084"/>
      <c r="BA452" s="1084"/>
      <c r="BB452" s="388" t="str">
        <f>IF(AK452="","",VLOOKUP(AK452,ﾃﾞｰﾀ一覧!$AH$4:$AR$66,9,FALSE))</f>
        <v/>
      </c>
      <c r="BC452" s="1124"/>
      <c r="BD452" s="1125"/>
      <c r="BE452" s="1125"/>
      <c r="BF452" s="1124"/>
      <c r="BG452" s="1125"/>
      <c r="BH452" s="1125"/>
      <c r="BI452" s="1124"/>
      <c r="BJ452" s="1125"/>
      <c r="BK452" s="1150"/>
      <c r="BL452" s="1154"/>
      <c r="BM452" s="1155"/>
      <c r="BN452" s="1156"/>
      <c r="BO452" s="1109" t="str">
        <f>IF($AK452="","",IF($BF452="","",IF($BF452=ﾃﾞｰﾀ一覧!$U$37,"",IF($BF452=ﾃﾞｰﾀ一覧!$U$38,"",IF($AH452=ﾃﾞｰﾀ一覧!$U$25,VLOOKUP($AK452,ﾃﾞｰﾀ一覧!$AH$43:$AR$66,10,FALSE),VLOOKUP($AK452,ﾃﾞｰﾀ一覧!$AH$4:$AR$66,10,FALSE))))))</f>
        <v/>
      </c>
      <c r="BP452" s="1110"/>
      <c r="BQ452" s="1110"/>
      <c r="BR452" s="1111"/>
      <c r="BS452" s="1115">
        <f>IF($BL452="",0,VLOOKUP($BL452,ﾃﾞｰﾀ一覧!$AY$4:$BB$16,3,FALSE))</f>
        <v>0</v>
      </c>
      <c r="BT452" s="1115"/>
      <c r="BU452" s="1115"/>
      <c r="BV452" s="1112" t="str">
        <f>IF($BO452="","",IF($BF452=ﾃﾞｰﾀ一覧!$U$37,"",IF($BF452=ﾃﾞｰﾀ一覧!$U$38,"",IF($BO452=ﾃﾞｰﾀ一覧!$AT$27,ﾃﾞｰﾀ一覧!$AT$27,VLOOKUP($AK452,ﾃﾞｰﾀ一覧!$AH$4:$AR$66,11,FALSE)*IF($BO452=ﾃﾞｰﾀ一覧!$AT$17,($AR452+1)*($AV452+1),IF($BO452=ﾃﾞｰﾀ一覧!$AT$22,IF(COUNTIF($AD452,"*天端*"),ﾃﾞｰﾀ一覧!$AU$43/2,ﾃﾞｰﾀ一覧!$AU$43/3),IF($BO452=ﾃﾞｰﾀ一覧!$AT$20,$AR452*$AV452,IF($BO452=ﾃﾞｰﾀ一覧!$AT$21,$AV452,1))))))))</f>
        <v/>
      </c>
      <c r="BW452" s="1112"/>
      <c r="BX452" s="1112"/>
      <c r="BY452" s="1088" t="str">
        <f>IF($B452="","",IF($AH452="","",IF($CK452=ﾃﾞｰﾀ一覧!$U$53,ﾃﾞｰﾀ一覧!$U$61,IF($AH452=ﾃﾞｰﾀ一覧!$U$21,ﾃﾞｰﾀ一覧!$U$60,IF(OR($AH452=ﾃﾞｰﾀ一覧!$U$19,$AH452=ﾃﾞｰﾀ一覧!$U$20,$AH452=ﾃﾞｰﾀ一覧!$U$23,$AH452=ﾃﾞｰﾀ一覧!$U$22,$AH452=ﾃﾞｰﾀ一覧!$U$18,AH452=ﾃﾞｰﾀ一覧!$U$25),ﾃﾞｰﾀ一覧!$U$59,ﾃﾞｰﾀ一覧!$U$62)))))</f>
        <v/>
      </c>
      <c r="BZ452" s="1089"/>
      <c r="CA452" s="1113"/>
      <c r="CB452" s="1113"/>
      <c r="CC452" s="1113"/>
      <c r="CD452" s="1113"/>
      <c r="CE452" s="1113"/>
      <c r="CF452" s="1113"/>
      <c r="CG452" s="1113"/>
      <c r="CH452" s="1113"/>
      <c r="CI452" s="1114"/>
      <c r="CK452" s="240"/>
      <c r="CM452" s="378" t="str">
        <f t="shared" si="42"/>
        <v/>
      </c>
      <c r="CN452" s="379" t="str">
        <f t="shared" si="43"/>
        <v/>
      </c>
      <c r="CO452" s="379" t="str">
        <f t="shared" si="44"/>
        <v/>
      </c>
      <c r="CP452" s="380" t="str">
        <f t="shared" si="45"/>
        <v/>
      </c>
      <c r="CQ452" s="244"/>
      <c r="CR452" s="1100"/>
      <c r="CS452" s="1101"/>
      <c r="CT452" s="1102"/>
      <c r="CU452" s="1135"/>
      <c r="CV452" s="1136"/>
      <c r="CW452" s="1136"/>
      <c r="CX452" s="1137"/>
      <c r="CY452" s="1138"/>
      <c r="CZ452" s="1139"/>
      <c r="DA452" s="1140"/>
      <c r="DB452" s="1132"/>
      <c r="DC452" s="1133"/>
      <c r="DD452" s="1133"/>
      <c r="DE452" s="1133"/>
      <c r="DF452" s="1133"/>
      <c r="DG452" s="1134"/>
      <c r="DH452" s="580"/>
      <c r="DI452" s="1084"/>
      <c r="DJ452" s="1084"/>
      <c r="DK452" s="581"/>
      <c r="DL452" s="582"/>
      <c r="DM452" s="1084"/>
      <c r="DN452" s="1084"/>
      <c r="DO452" s="581"/>
      <c r="DP452" s="582"/>
      <c r="DQ452" s="1084"/>
      <c r="DR452" s="1084"/>
      <c r="DS452" s="583"/>
      <c r="DT452" s="1124"/>
      <c r="DU452" s="1125"/>
      <c r="DV452" s="1125"/>
      <c r="DW452" s="1124"/>
      <c r="DX452" s="1125"/>
      <c r="DY452" s="1150"/>
      <c r="DZ452" s="1362"/>
      <c r="EA452" s="1363"/>
      <c r="EB452" s="1362"/>
      <c r="EC452" s="1363"/>
      <c r="ED452" s="1362"/>
      <c r="EE452" s="1377"/>
      <c r="EF452" s="1378"/>
      <c r="EG452" s="1379"/>
      <c r="EH452" s="1379"/>
      <c r="EI452" s="1380"/>
      <c r="EJ452" s="1381"/>
      <c r="EK452" s="1381"/>
      <c r="EL452" s="1381"/>
      <c r="EM452" s="1382"/>
      <c r="EN452" s="1382"/>
      <c r="EO452" s="1382"/>
      <c r="EP452" s="1375"/>
      <c r="EQ452" s="1376"/>
      <c r="ER452" s="1113"/>
      <c r="ES452" s="1113"/>
      <c r="ET452" s="1113"/>
      <c r="EU452" s="1113"/>
      <c r="EV452" s="1113"/>
      <c r="EW452" s="1113"/>
      <c r="EX452" s="1113"/>
      <c r="EY452" s="1113"/>
      <c r="EZ452" s="1114"/>
    </row>
    <row r="453" spans="1:156" ht="30" customHeight="1" x14ac:dyDescent="0.2">
      <c r="A453" s="207">
        <f t="shared" si="46"/>
        <v>442</v>
      </c>
      <c r="B453" s="1103"/>
      <c r="C453" s="1104"/>
      <c r="D453" s="1278"/>
      <c r="E453" s="1279"/>
      <c r="F453" s="1094" t="str">
        <f t="shared" si="48"/>
        <v/>
      </c>
      <c r="G453" s="1095"/>
      <c r="H453" s="1095"/>
      <c r="I453" s="1095"/>
      <c r="J453" s="1095"/>
      <c r="K453" s="1095"/>
      <c r="L453" s="1095"/>
      <c r="M453" s="1095"/>
      <c r="N453" s="1095"/>
      <c r="O453" s="1095"/>
      <c r="P453" s="1095"/>
      <c r="Q453" s="1095"/>
      <c r="R453" s="1095"/>
      <c r="S453" s="1095"/>
      <c r="T453" s="1095"/>
      <c r="U453" s="1095"/>
      <c r="V453" s="1095"/>
      <c r="W453" s="1096"/>
      <c r="X453" s="1299">
        <f t="shared" si="47"/>
        <v>0</v>
      </c>
      <c r="Y453" s="1300"/>
      <c r="Z453" s="1301"/>
      <c r="AA453" s="1100"/>
      <c r="AB453" s="1101"/>
      <c r="AC453" s="1102"/>
      <c r="AD453" s="1135"/>
      <c r="AE453" s="1136"/>
      <c r="AF453" s="1136"/>
      <c r="AG453" s="1137"/>
      <c r="AH453" s="1138"/>
      <c r="AI453" s="1139"/>
      <c r="AJ453" s="1140"/>
      <c r="AK453" s="1132"/>
      <c r="AL453" s="1133"/>
      <c r="AM453" s="1133"/>
      <c r="AN453" s="1133"/>
      <c r="AO453" s="1133"/>
      <c r="AP453" s="1134"/>
      <c r="AQ453" s="642" t="str">
        <f>IF(AK453="","",VLOOKUP(AK453,ﾃﾞｰﾀ一覧!$AH$4:$AR$66,2,FALSE))</f>
        <v/>
      </c>
      <c r="AR453" s="1084"/>
      <c r="AS453" s="1084"/>
      <c r="AT453" s="643" t="str">
        <f>IF(AK453="","",VLOOKUP(AK453,ﾃﾞｰﾀ一覧!$AH$4:$AR$66,3,FALSE))</f>
        <v/>
      </c>
      <c r="AU453" s="644" t="str">
        <f>IF(AK453="","",VLOOKUP(AK453,ﾃﾞｰﾀ一覧!$AH$4:$AR$66,5,FALSE))</f>
        <v/>
      </c>
      <c r="AV453" s="1084"/>
      <c r="AW453" s="1084"/>
      <c r="AX453" s="643" t="str">
        <f>IF(AK453="","",VLOOKUP(AK453,ﾃﾞｰﾀ一覧!$AH$4:$AR$66,6,FALSE))</f>
        <v/>
      </c>
      <c r="AY453" s="649" t="str">
        <f>IF(AK453="","",VLOOKUP(AK453,ﾃﾞｰﾀ一覧!$AH$4:$AR$66,8,FALSE))</f>
        <v/>
      </c>
      <c r="AZ453" s="1084"/>
      <c r="BA453" s="1084"/>
      <c r="BB453" s="388" t="str">
        <f>IF(AK453="","",VLOOKUP(AK453,ﾃﾞｰﾀ一覧!$AH$4:$AR$66,9,FALSE))</f>
        <v/>
      </c>
      <c r="BC453" s="1124"/>
      <c r="BD453" s="1125"/>
      <c r="BE453" s="1125"/>
      <c r="BF453" s="1124"/>
      <c r="BG453" s="1125"/>
      <c r="BH453" s="1125"/>
      <c r="BI453" s="1124"/>
      <c r="BJ453" s="1125"/>
      <c r="BK453" s="1150"/>
      <c r="BL453" s="1154"/>
      <c r="BM453" s="1155"/>
      <c r="BN453" s="1156"/>
      <c r="BO453" s="1109" t="str">
        <f>IF($AK453="","",IF($BF453="","",IF($BF453=ﾃﾞｰﾀ一覧!$U$37,"",IF($BF453=ﾃﾞｰﾀ一覧!$U$38,"",IF($AH453=ﾃﾞｰﾀ一覧!$U$25,VLOOKUP($AK453,ﾃﾞｰﾀ一覧!$AH$43:$AR$66,10,FALSE),VLOOKUP($AK453,ﾃﾞｰﾀ一覧!$AH$4:$AR$66,10,FALSE))))))</f>
        <v/>
      </c>
      <c r="BP453" s="1110"/>
      <c r="BQ453" s="1110"/>
      <c r="BR453" s="1111"/>
      <c r="BS453" s="1115">
        <f>IF($BL453="",0,VLOOKUP($BL453,ﾃﾞｰﾀ一覧!$AY$4:$BB$16,3,FALSE))</f>
        <v>0</v>
      </c>
      <c r="BT453" s="1115"/>
      <c r="BU453" s="1115"/>
      <c r="BV453" s="1112" t="str">
        <f>IF($BO453="","",IF($BF453=ﾃﾞｰﾀ一覧!$U$37,"",IF($BF453=ﾃﾞｰﾀ一覧!$U$38,"",IF($BO453=ﾃﾞｰﾀ一覧!$AT$27,ﾃﾞｰﾀ一覧!$AT$27,VLOOKUP($AK453,ﾃﾞｰﾀ一覧!$AH$4:$AR$66,11,FALSE)*IF($BO453=ﾃﾞｰﾀ一覧!$AT$17,($AR453+1)*($AV453+1),IF($BO453=ﾃﾞｰﾀ一覧!$AT$22,IF(COUNTIF($AD453,"*天端*"),ﾃﾞｰﾀ一覧!$AU$43/2,ﾃﾞｰﾀ一覧!$AU$43/3),IF($BO453=ﾃﾞｰﾀ一覧!$AT$20,$AR453*$AV453,IF($BO453=ﾃﾞｰﾀ一覧!$AT$21,$AV453,1))))))))</f>
        <v/>
      </c>
      <c r="BW453" s="1112"/>
      <c r="BX453" s="1112"/>
      <c r="BY453" s="1088" t="str">
        <f>IF($B453="","",IF($AH453="","",IF($CK453=ﾃﾞｰﾀ一覧!$U$53,ﾃﾞｰﾀ一覧!$U$61,IF($AH453=ﾃﾞｰﾀ一覧!$U$21,ﾃﾞｰﾀ一覧!$U$60,IF(OR($AH453=ﾃﾞｰﾀ一覧!$U$19,$AH453=ﾃﾞｰﾀ一覧!$U$20,$AH453=ﾃﾞｰﾀ一覧!$U$23,$AH453=ﾃﾞｰﾀ一覧!$U$22,$AH453=ﾃﾞｰﾀ一覧!$U$18,AH453=ﾃﾞｰﾀ一覧!$U$25),ﾃﾞｰﾀ一覧!$U$59,ﾃﾞｰﾀ一覧!$U$62)))))</f>
        <v/>
      </c>
      <c r="BZ453" s="1089"/>
      <c r="CA453" s="1113"/>
      <c r="CB453" s="1113"/>
      <c r="CC453" s="1113"/>
      <c r="CD453" s="1113"/>
      <c r="CE453" s="1113"/>
      <c r="CF453" s="1113"/>
      <c r="CG453" s="1113"/>
      <c r="CH453" s="1113"/>
      <c r="CI453" s="1114"/>
      <c r="CK453" s="240"/>
      <c r="CM453" s="378" t="str">
        <f t="shared" si="42"/>
        <v/>
      </c>
      <c r="CN453" s="379" t="str">
        <f t="shared" si="43"/>
        <v/>
      </c>
      <c r="CO453" s="379" t="str">
        <f t="shared" si="44"/>
        <v/>
      </c>
      <c r="CP453" s="380" t="str">
        <f t="shared" si="45"/>
        <v/>
      </c>
      <c r="CQ453" s="244"/>
      <c r="CR453" s="1100"/>
      <c r="CS453" s="1101"/>
      <c r="CT453" s="1102"/>
      <c r="CU453" s="1135"/>
      <c r="CV453" s="1136"/>
      <c r="CW453" s="1136"/>
      <c r="CX453" s="1137"/>
      <c r="CY453" s="1138"/>
      <c r="CZ453" s="1139"/>
      <c r="DA453" s="1140"/>
      <c r="DB453" s="1132"/>
      <c r="DC453" s="1133"/>
      <c r="DD453" s="1133"/>
      <c r="DE453" s="1133"/>
      <c r="DF453" s="1133"/>
      <c r="DG453" s="1134"/>
      <c r="DH453" s="580"/>
      <c r="DI453" s="1084"/>
      <c r="DJ453" s="1084"/>
      <c r="DK453" s="581"/>
      <c r="DL453" s="582"/>
      <c r="DM453" s="1084"/>
      <c r="DN453" s="1084"/>
      <c r="DO453" s="581"/>
      <c r="DP453" s="582"/>
      <c r="DQ453" s="1084"/>
      <c r="DR453" s="1084"/>
      <c r="DS453" s="583"/>
      <c r="DT453" s="1124"/>
      <c r="DU453" s="1125"/>
      <c r="DV453" s="1125"/>
      <c r="DW453" s="1124"/>
      <c r="DX453" s="1125"/>
      <c r="DY453" s="1150"/>
      <c r="DZ453" s="1362"/>
      <c r="EA453" s="1363"/>
      <c r="EB453" s="1362"/>
      <c r="EC453" s="1363"/>
      <c r="ED453" s="1362"/>
      <c r="EE453" s="1377"/>
      <c r="EF453" s="1378"/>
      <c r="EG453" s="1379"/>
      <c r="EH453" s="1379"/>
      <c r="EI453" s="1380"/>
      <c r="EJ453" s="1381"/>
      <c r="EK453" s="1381"/>
      <c r="EL453" s="1381"/>
      <c r="EM453" s="1382"/>
      <c r="EN453" s="1382"/>
      <c r="EO453" s="1382"/>
      <c r="EP453" s="1375"/>
      <c r="EQ453" s="1376"/>
      <c r="ER453" s="1113"/>
      <c r="ES453" s="1113"/>
      <c r="ET453" s="1113"/>
      <c r="EU453" s="1113"/>
      <c r="EV453" s="1113"/>
      <c r="EW453" s="1113"/>
      <c r="EX453" s="1113"/>
      <c r="EY453" s="1113"/>
      <c r="EZ453" s="1114"/>
    </row>
    <row r="454" spans="1:156" ht="30" customHeight="1" x14ac:dyDescent="0.2">
      <c r="A454" s="207">
        <f t="shared" si="46"/>
        <v>443</v>
      </c>
      <c r="B454" s="1103"/>
      <c r="C454" s="1104"/>
      <c r="D454" s="1092"/>
      <c r="E454" s="1093"/>
      <c r="F454" s="1094" t="str">
        <f t="shared" si="48"/>
        <v/>
      </c>
      <c r="G454" s="1095"/>
      <c r="H454" s="1095"/>
      <c r="I454" s="1095"/>
      <c r="J454" s="1095"/>
      <c r="K454" s="1095"/>
      <c r="L454" s="1095"/>
      <c r="M454" s="1095"/>
      <c r="N454" s="1095"/>
      <c r="O454" s="1095"/>
      <c r="P454" s="1095"/>
      <c r="Q454" s="1095"/>
      <c r="R454" s="1095"/>
      <c r="S454" s="1095"/>
      <c r="T454" s="1095"/>
      <c r="U454" s="1095"/>
      <c r="V454" s="1095"/>
      <c r="W454" s="1096"/>
      <c r="X454" s="1299">
        <f t="shared" si="47"/>
        <v>0</v>
      </c>
      <c r="Y454" s="1300"/>
      <c r="Z454" s="1301"/>
      <c r="AA454" s="1100"/>
      <c r="AB454" s="1101"/>
      <c r="AC454" s="1102"/>
      <c r="AD454" s="1135"/>
      <c r="AE454" s="1136"/>
      <c r="AF454" s="1136"/>
      <c r="AG454" s="1137"/>
      <c r="AH454" s="1138"/>
      <c r="AI454" s="1139"/>
      <c r="AJ454" s="1140"/>
      <c r="AK454" s="1132"/>
      <c r="AL454" s="1133"/>
      <c r="AM454" s="1133"/>
      <c r="AN454" s="1133"/>
      <c r="AO454" s="1133"/>
      <c r="AP454" s="1134"/>
      <c r="AQ454" s="642" t="str">
        <f>IF(AK454="","",VLOOKUP(AK454,ﾃﾞｰﾀ一覧!$AH$4:$AR$66,2,FALSE))</f>
        <v/>
      </c>
      <c r="AR454" s="1084"/>
      <c r="AS454" s="1084"/>
      <c r="AT454" s="643" t="str">
        <f>IF(AK454="","",VLOOKUP(AK454,ﾃﾞｰﾀ一覧!$AH$4:$AR$66,3,FALSE))</f>
        <v/>
      </c>
      <c r="AU454" s="644" t="str">
        <f>IF(AK454="","",VLOOKUP(AK454,ﾃﾞｰﾀ一覧!$AH$4:$AR$66,5,FALSE))</f>
        <v/>
      </c>
      <c r="AV454" s="1084"/>
      <c r="AW454" s="1084"/>
      <c r="AX454" s="643" t="str">
        <f>IF(AK454="","",VLOOKUP(AK454,ﾃﾞｰﾀ一覧!$AH$4:$AR$66,6,FALSE))</f>
        <v/>
      </c>
      <c r="AY454" s="649" t="str">
        <f>IF(AK454="","",VLOOKUP(AK454,ﾃﾞｰﾀ一覧!$AH$4:$AR$66,8,FALSE))</f>
        <v/>
      </c>
      <c r="AZ454" s="1084"/>
      <c r="BA454" s="1084"/>
      <c r="BB454" s="388" t="str">
        <f>IF(AK454="","",VLOOKUP(AK454,ﾃﾞｰﾀ一覧!$AH$4:$AR$66,9,FALSE))</f>
        <v/>
      </c>
      <c r="BC454" s="1124"/>
      <c r="BD454" s="1125"/>
      <c r="BE454" s="1125"/>
      <c r="BF454" s="1124"/>
      <c r="BG454" s="1125"/>
      <c r="BH454" s="1125"/>
      <c r="BI454" s="1124"/>
      <c r="BJ454" s="1125"/>
      <c r="BK454" s="1150"/>
      <c r="BL454" s="1154"/>
      <c r="BM454" s="1155"/>
      <c r="BN454" s="1156"/>
      <c r="BO454" s="1109" t="str">
        <f>IF($AK454="","",IF($BF454="","",IF($BF454=ﾃﾞｰﾀ一覧!$U$37,"",IF($BF454=ﾃﾞｰﾀ一覧!$U$38,"",IF($AH454=ﾃﾞｰﾀ一覧!$U$25,VLOOKUP($AK454,ﾃﾞｰﾀ一覧!$AH$43:$AR$66,10,FALSE),VLOOKUP($AK454,ﾃﾞｰﾀ一覧!$AH$4:$AR$66,10,FALSE))))))</f>
        <v/>
      </c>
      <c r="BP454" s="1110"/>
      <c r="BQ454" s="1110"/>
      <c r="BR454" s="1111"/>
      <c r="BS454" s="1115">
        <f>IF($BL454="",0,VLOOKUP($BL454,ﾃﾞｰﾀ一覧!$AY$4:$BB$16,3,FALSE))</f>
        <v>0</v>
      </c>
      <c r="BT454" s="1115"/>
      <c r="BU454" s="1115"/>
      <c r="BV454" s="1112" t="str">
        <f>IF($BO454="","",IF($BF454=ﾃﾞｰﾀ一覧!$U$37,"",IF($BF454=ﾃﾞｰﾀ一覧!$U$38,"",IF($BO454=ﾃﾞｰﾀ一覧!$AT$27,ﾃﾞｰﾀ一覧!$AT$27,VLOOKUP($AK454,ﾃﾞｰﾀ一覧!$AH$4:$AR$66,11,FALSE)*IF($BO454=ﾃﾞｰﾀ一覧!$AT$17,($AR454+1)*($AV454+1),IF($BO454=ﾃﾞｰﾀ一覧!$AT$22,IF(COUNTIF($AD454,"*天端*"),ﾃﾞｰﾀ一覧!$AU$43/2,ﾃﾞｰﾀ一覧!$AU$43/3),IF($BO454=ﾃﾞｰﾀ一覧!$AT$20,$AR454*$AV454,IF($BO454=ﾃﾞｰﾀ一覧!$AT$21,$AV454,1))))))))</f>
        <v/>
      </c>
      <c r="BW454" s="1112"/>
      <c r="BX454" s="1112"/>
      <c r="BY454" s="1088" t="str">
        <f>IF($B454="","",IF($AH454="","",IF($CK454=ﾃﾞｰﾀ一覧!$U$53,ﾃﾞｰﾀ一覧!$U$61,IF($AH454=ﾃﾞｰﾀ一覧!$U$21,ﾃﾞｰﾀ一覧!$U$60,IF(OR($AH454=ﾃﾞｰﾀ一覧!$U$19,$AH454=ﾃﾞｰﾀ一覧!$U$20,$AH454=ﾃﾞｰﾀ一覧!$U$23,$AH454=ﾃﾞｰﾀ一覧!$U$22,$AH454=ﾃﾞｰﾀ一覧!$U$18,AH454=ﾃﾞｰﾀ一覧!$U$25),ﾃﾞｰﾀ一覧!$U$59,ﾃﾞｰﾀ一覧!$U$62)))))</f>
        <v/>
      </c>
      <c r="BZ454" s="1089"/>
      <c r="CA454" s="1113"/>
      <c r="CB454" s="1113"/>
      <c r="CC454" s="1113"/>
      <c r="CD454" s="1113"/>
      <c r="CE454" s="1113"/>
      <c r="CF454" s="1113"/>
      <c r="CG454" s="1113"/>
      <c r="CH454" s="1113"/>
      <c r="CI454" s="1114"/>
      <c r="CK454" s="240"/>
      <c r="CM454" s="378" t="str">
        <f t="shared" si="42"/>
        <v/>
      </c>
      <c r="CN454" s="379" t="str">
        <f t="shared" si="43"/>
        <v/>
      </c>
      <c r="CO454" s="379" t="str">
        <f t="shared" si="44"/>
        <v/>
      </c>
      <c r="CP454" s="380" t="str">
        <f t="shared" si="45"/>
        <v/>
      </c>
      <c r="CQ454" s="244"/>
      <c r="CR454" s="1100"/>
      <c r="CS454" s="1101"/>
      <c r="CT454" s="1102"/>
      <c r="CU454" s="1135"/>
      <c r="CV454" s="1136"/>
      <c r="CW454" s="1136"/>
      <c r="CX454" s="1137"/>
      <c r="CY454" s="1138"/>
      <c r="CZ454" s="1139"/>
      <c r="DA454" s="1140"/>
      <c r="DB454" s="1132"/>
      <c r="DC454" s="1133"/>
      <c r="DD454" s="1133"/>
      <c r="DE454" s="1133"/>
      <c r="DF454" s="1133"/>
      <c r="DG454" s="1134"/>
      <c r="DH454" s="580"/>
      <c r="DI454" s="1084"/>
      <c r="DJ454" s="1084"/>
      <c r="DK454" s="581"/>
      <c r="DL454" s="582"/>
      <c r="DM454" s="1084"/>
      <c r="DN454" s="1084"/>
      <c r="DO454" s="581"/>
      <c r="DP454" s="582"/>
      <c r="DQ454" s="1084"/>
      <c r="DR454" s="1084"/>
      <c r="DS454" s="583"/>
      <c r="DT454" s="1124"/>
      <c r="DU454" s="1125"/>
      <c r="DV454" s="1125"/>
      <c r="DW454" s="1124"/>
      <c r="DX454" s="1125"/>
      <c r="DY454" s="1150"/>
      <c r="DZ454" s="1362"/>
      <c r="EA454" s="1363"/>
      <c r="EB454" s="1362"/>
      <c r="EC454" s="1363"/>
      <c r="ED454" s="1362"/>
      <c r="EE454" s="1377"/>
      <c r="EF454" s="1378"/>
      <c r="EG454" s="1379"/>
      <c r="EH454" s="1379"/>
      <c r="EI454" s="1380"/>
      <c r="EJ454" s="1381"/>
      <c r="EK454" s="1381"/>
      <c r="EL454" s="1381"/>
      <c r="EM454" s="1382"/>
      <c r="EN454" s="1382"/>
      <c r="EO454" s="1382"/>
      <c r="EP454" s="1375"/>
      <c r="EQ454" s="1376"/>
      <c r="ER454" s="1113"/>
      <c r="ES454" s="1113"/>
      <c r="ET454" s="1113"/>
      <c r="EU454" s="1113"/>
      <c r="EV454" s="1113"/>
      <c r="EW454" s="1113"/>
      <c r="EX454" s="1113"/>
      <c r="EY454" s="1113"/>
      <c r="EZ454" s="1114"/>
    </row>
    <row r="455" spans="1:156" ht="30" customHeight="1" x14ac:dyDescent="0.2">
      <c r="A455" s="207">
        <f t="shared" si="46"/>
        <v>444</v>
      </c>
      <c r="B455" s="1103"/>
      <c r="C455" s="1104"/>
      <c r="D455" s="1278"/>
      <c r="E455" s="1279"/>
      <c r="F455" s="1094" t="str">
        <f t="shared" si="48"/>
        <v/>
      </c>
      <c r="G455" s="1095"/>
      <c r="H455" s="1095"/>
      <c r="I455" s="1095"/>
      <c r="J455" s="1095"/>
      <c r="K455" s="1095"/>
      <c r="L455" s="1095"/>
      <c r="M455" s="1095"/>
      <c r="N455" s="1095"/>
      <c r="O455" s="1095"/>
      <c r="P455" s="1095"/>
      <c r="Q455" s="1095"/>
      <c r="R455" s="1095"/>
      <c r="S455" s="1095"/>
      <c r="T455" s="1095"/>
      <c r="U455" s="1095"/>
      <c r="V455" s="1095"/>
      <c r="W455" s="1096"/>
      <c r="X455" s="1299">
        <f t="shared" si="47"/>
        <v>0</v>
      </c>
      <c r="Y455" s="1300"/>
      <c r="Z455" s="1301"/>
      <c r="AA455" s="1100"/>
      <c r="AB455" s="1101"/>
      <c r="AC455" s="1102"/>
      <c r="AD455" s="1135"/>
      <c r="AE455" s="1136"/>
      <c r="AF455" s="1136"/>
      <c r="AG455" s="1137"/>
      <c r="AH455" s="1138"/>
      <c r="AI455" s="1139"/>
      <c r="AJ455" s="1140"/>
      <c r="AK455" s="1132"/>
      <c r="AL455" s="1133"/>
      <c r="AM455" s="1133"/>
      <c r="AN455" s="1133"/>
      <c r="AO455" s="1133"/>
      <c r="AP455" s="1134"/>
      <c r="AQ455" s="642" t="str">
        <f>IF(AK455="","",VLOOKUP(AK455,ﾃﾞｰﾀ一覧!$AH$4:$AR$66,2,FALSE))</f>
        <v/>
      </c>
      <c r="AR455" s="1084"/>
      <c r="AS455" s="1084"/>
      <c r="AT455" s="643" t="str">
        <f>IF(AK455="","",VLOOKUP(AK455,ﾃﾞｰﾀ一覧!$AH$4:$AR$66,3,FALSE))</f>
        <v/>
      </c>
      <c r="AU455" s="644" t="str">
        <f>IF(AK455="","",VLOOKUP(AK455,ﾃﾞｰﾀ一覧!$AH$4:$AR$66,5,FALSE))</f>
        <v/>
      </c>
      <c r="AV455" s="1084"/>
      <c r="AW455" s="1084"/>
      <c r="AX455" s="643" t="str">
        <f>IF(AK455="","",VLOOKUP(AK455,ﾃﾞｰﾀ一覧!$AH$4:$AR$66,6,FALSE))</f>
        <v/>
      </c>
      <c r="AY455" s="649" t="str">
        <f>IF(AK455="","",VLOOKUP(AK455,ﾃﾞｰﾀ一覧!$AH$4:$AR$66,8,FALSE))</f>
        <v/>
      </c>
      <c r="AZ455" s="1084"/>
      <c r="BA455" s="1084"/>
      <c r="BB455" s="388" t="str">
        <f>IF(AK455="","",VLOOKUP(AK455,ﾃﾞｰﾀ一覧!$AH$4:$AR$66,9,FALSE))</f>
        <v/>
      </c>
      <c r="BC455" s="1124"/>
      <c r="BD455" s="1125"/>
      <c r="BE455" s="1125"/>
      <c r="BF455" s="1124"/>
      <c r="BG455" s="1125"/>
      <c r="BH455" s="1125"/>
      <c r="BI455" s="1124"/>
      <c r="BJ455" s="1125"/>
      <c r="BK455" s="1150"/>
      <c r="BL455" s="1154"/>
      <c r="BM455" s="1155"/>
      <c r="BN455" s="1156"/>
      <c r="BO455" s="1109" t="str">
        <f>IF($AK455="","",IF($BF455="","",IF($BF455=ﾃﾞｰﾀ一覧!$U$37,"",IF($BF455=ﾃﾞｰﾀ一覧!$U$38,"",IF($AH455=ﾃﾞｰﾀ一覧!$U$25,VLOOKUP($AK455,ﾃﾞｰﾀ一覧!$AH$43:$AR$66,10,FALSE),VLOOKUP($AK455,ﾃﾞｰﾀ一覧!$AH$4:$AR$66,10,FALSE))))))</f>
        <v/>
      </c>
      <c r="BP455" s="1110"/>
      <c r="BQ455" s="1110"/>
      <c r="BR455" s="1111"/>
      <c r="BS455" s="1115">
        <f>IF($BL455="",0,VLOOKUP($BL455,ﾃﾞｰﾀ一覧!$AY$4:$BB$16,3,FALSE))</f>
        <v>0</v>
      </c>
      <c r="BT455" s="1115"/>
      <c r="BU455" s="1115"/>
      <c r="BV455" s="1112" t="str">
        <f>IF($BO455="","",IF($BF455=ﾃﾞｰﾀ一覧!$U$37,"",IF($BF455=ﾃﾞｰﾀ一覧!$U$38,"",IF($BO455=ﾃﾞｰﾀ一覧!$AT$27,ﾃﾞｰﾀ一覧!$AT$27,VLOOKUP($AK455,ﾃﾞｰﾀ一覧!$AH$4:$AR$66,11,FALSE)*IF($BO455=ﾃﾞｰﾀ一覧!$AT$17,($AR455+1)*($AV455+1),IF($BO455=ﾃﾞｰﾀ一覧!$AT$22,IF(COUNTIF($AD455,"*天端*"),ﾃﾞｰﾀ一覧!$AU$43/2,ﾃﾞｰﾀ一覧!$AU$43/3),IF($BO455=ﾃﾞｰﾀ一覧!$AT$20,$AR455*$AV455,IF($BO455=ﾃﾞｰﾀ一覧!$AT$21,$AV455,1))))))))</f>
        <v/>
      </c>
      <c r="BW455" s="1112"/>
      <c r="BX455" s="1112"/>
      <c r="BY455" s="1088" t="str">
        <f>IF($B455="","",IF($AH455="","",IF($CK455=ﾃﾞｰﾀ一覧!$U$53,ﾃﾞｰﾀ一覧!$U$61,IF($AH455=ﾃﾞｰﾀ一覧!$U$21,ﾃﾞｰﾀ一覧!$U$60,IF(OR($AH455=ﾃﾞｰﾀ一覧!$U$19,$AH455=ﾃﾞｰﾀ一覧!$U$20,$AH455=ﾃﾞｰﾀ一覧!$U$23,$AH455=ﾃﾞｰﾀ一覧!$U$22,$AH455=ﾃﾞｰﾀ一覧!$U$18,AH455=ﾃﾞｰﾀ一覧!$U$25),ﾃﾞｰﾀ一覧!$U$59,ﾃﾞｰﾀ一覧!$U$62)))))</f>
        <v/>
      </c>
      <c r="BZ455" s="1089"/>
      <c r="CA455" s="1113"/>
      <c r="CB455" s="1113"/>
      <c r="CC455" s="1113"/>
      <c r="CD455" s="1113"/>
      <c r="CE455" s="1113"/>
      <c r="CF455" s="1113"/>
      <c r="CG455" s="1113"/>
      <c r="CH455" s="1113"/>
      <c r="CI455" s="1114"/>
      <c r="CK455" s="240"/>
      <c r="CM455" s="378" t="str">
        <f t="shared" si="42"/>
        <v/>
      </c>
      <c r="CN455" s="379" t="str">
        <f t="shared" si="43"/>
        <v/>
      </c>
      <c r="CO455" s="379" t="str">
        <f t="shared" si="44"/>
        <v/>
      </c>
      <c r="CP455" s="380" t="str">
        <f t="shared" si="45"/>
        <v/>
      </c>
      <c r="CQ455" s="244"/>
      <c r="CR455" s="1100"/>
      <c r="CS455" s="1101"/>
      <c r="CT455" s="1102"/>
      <c r="CU455" s="1135"/>
      <c r="CV455" s="1136"/>
      <c r="CW455" s="1136"/>
      <c r="CX455" s="1137"/>
      <c r="CY455" s="1138"/>
      <c r="CZ455" s="1139"/>
      <c r="DA455" s="1140"/>
      <c r="DB455" s="1132"/>
      <c r="DC455" s="1133"/>
      <c r="DD455" s="1133"/>
      <c r="DE455" s="1133"/>
      <c r="DF455" s="1133"/>
      <c r="DG455" s="1134"/>
      <c r="DH455" s="580"/>
      <c r="DI455" s="1084"/>
      <c r="DJ455" s="1084"/>
      <c r="DK455" s="581"/>
      <c r="DL455" s="582"/>
      <c r="DM455" s="1084"/>
      <c r="DN455" s="1084"/>
      <c r="DO455" s="581"/>
      <c r="DP455" s="582"/>
      <c r="DQ455" s="1084"/>
      <c r="DR455" s="1084"/>
      <c r="DS455" s="583"/>
      <c r="DT455" s="1124"/>
      <c r="DU455" s="1125"/>
      <c r="DV455" s="1125"/>
      <c r="DW455" s="1124"/>
      <c r="DX455" s="1125"/>
      <c r="DY455" s="1150"/>
      <c r="DZ455" s="1362"/>
      <c r="EA455" s="1363"/>
      <c r="EB455" s="1362"/>
      <c r="EC455" s="1363"/>
      <c r="ED455" s="1362"/>
      <c r="EE455" s="1377"/>
      <c r="EF455" s="1378"/>
      <c r="EG455" s="1379"/>
      <c r="EH455" s="1379"/>
      <c r="EI455" s="1380"/>
      <c r="EJ455" s="1381"/>
      <c r="EK455" s="1381"/>
      <c r="EL455" s="1381"/>
      <c r="EM455" s="1382"/>
      <c r="EN455" s="1382"/>
      <c r="EO455" s="1382"/>
      <c r="EP455" s="1375"/>
      <c r="EQ455" s="1376"/>
      <c r="ER455" s="1113"/>
      <c r="ES455" s="1113"/>
      <c r="ET455" s="1113"/>
      <c r="EU455" s="1113"/>
      <c r="EV455" s="1113"/>
      <c r="EW455" s="1113"/>
      <c r="EX455" s="1113"/>
      <c r="EY455" s="1113"/>
      <c r="EZ455" s="1114"/>
    </row>
    <row r="456" spans="1:156" ht="30" customHeight="1" x14ac:dyDescent="0.2">
      <c r="A456" s="207">
        <f t="shared" si="46"/>
        <v>445</v>
      </c>
      <c r="B456" s="1103"/>
      <c r="C456" s="1104"/>
      <c r="D456" s="1092"/>
      <c r="E456" s="1093"/>
      <c r="F456" s="1094" t="str">
        <f t="shared" si="48"/>
        <v/>
      </c>
      <c r="G456" s="1095"/>
      <c r="H456" s="1095"/>
      <c r="I456" s="1095"/>
      <c r="J456" s="1095"/>
      <c r="K456" s="1095"/>
      <c r="L456" s="1095"/>
      <c r="M456" s="1095"/>
      <c r="N456" s="1095"/>
      <c r="O456" s="1095"/>
      <c r="P456" s="1095"/>
      <c r="Q456" s="1095"/>
      <c r="R456" s="1095"/>
      <c r="S456" s="1095"/>
      <c r="T456" s="1095"/>
      <c r="U456" s="1095"/>
      <c r="V456" s="1095"/>
      <c r="W456" s="1096"/>
      <c r="X456" s="1299">
        <f t="shared" si="47"/>
        <v>0</v>
      </c>
      <c r="Y456" s="1300"/>
      <c r="Z456" s="1301"/>
      <c r="AA456" s="1100"/>
      <c r="AB456" s="1101"/>
      <c r="AC456" s="1102"/>
      <c r="AD456" s="1135"/>
      <c r="AE456" s="1136"/>
      <c r="AF456" s="1136"/>
      <c r="AG456" s="1137"/>
      <c r="AH456" s="1138"/>
      <c r="AI456" s="1139"/>
      <c r="AJ456" s="1140"/>
      <c r="AK456" s="1132"/>
      <c r="AL456" s="1133"/>
      <c r="AM456" s="1133"/>
      <c r="AN456" s="1133"/>
      <c r="AO456" s="1133"/>
      <c r="AP456" s="1134"/>
      <c r="AQ456" s="642" t="str">
        <f>IF(AK456="","",VLOOKUP(AK456,ﾃﾞｰﾀ一覧!$AH$4:$AR$66,2,FALSE))</f>
        <v/>
      </c>
      <c r="AR456" s="1084"/>
      <c r="AS456" s="1084"/>
      <c r="AT456" s="643" t="str">
        <f>IF(AK456="","",VLOOKUP(AK456,ﾃﾞｰﾀ一覧!$AH$4:$AR$66,3,FALSE))</f>
        <v/>
      </c>
      <c r="AU456" s="644" t="str">
        <f>IF(AK456="","",VLOOKUP(AK456,ﾃﾞｰﾀ一覧!$AH$4:$AR$66,5,FALSE))</f>
        <v/>
      </c>
      <c r="AV456" s="1084"/>
      <c r="AW456" s="1084"/>
      <c r="AX456" s="643" t="str">
        <f>IF(AK456="","",VLOOKUP(AK456,ﾃﾞｰﾀ一覧!$AH$4:$AR$66,6,FALSE))</f>
        <v/>
      </c>
      <c r="AY456" s="649" t="str">
        <f>IF(AK456="","",VLOOKUP(AK456,ﾃﾞｰﾀ一覧!$AH$4:$AR$66,8,FALSE))</f>
        <v/>
      </c>
      <c r="AZ456" s="1084"/>
      <c r="BA456" s="1084"/>
      <c r="BB456" s="388" t="str">
        <f>IF(AK456="","",VLOOKUP(AK456,ﾃﾞｰﾀ一覧!$AH$4:$AR$66,9,FALSE))</f>
        <v/>
      </c>
      <c r="BC456" s="1124"/>
      <c r="BD456" s="1125"/>
      <c r="BE456" s="1125"/>
      <c r="BF456" s="1124"/>
      <c r="BG456" s="1125"/>
      <c r="BH456" s="1125"/>
      <c r="BI456" s="1124"/>
      <c r="BJ456" s="1125"/>
      <c r="BK456" s="1150"/>
      <c r="BL456" s="1154"/>
      <c r="BM456" s="1155"/>
      <c r="BN456" s="1156"/>
      <c r="BO456" s="1109" t="str">
        <f>IF($AK456="","",IF($BF456="","",IF($BF456=ﾃﾞｰﾀ一覧!$U$37,"",IF($BF456=ﾃﾞｰﾀ一覧!$U$38,"",IF($AH456=ﾃﾞｰﾀ一覧!$U$25,VLOOKUP($AK456,ﾃﾞｰﾀ一覧!$AH$43:$AR$66,10,FALSE),VLOOKUP($AK456,ﾃﾞｰﾀ一覧!$AH$4:$AR$66,10,FALSE))))))</f>
        <v/>
      </c>
      <c r="BP456" s="1110"/>
      <c r="BQ456" s="1110"/>
      <c r="BR456" s="1111"/>
      <c r="BS456" s="1115">
        <f>IF($BL456="",0,VLOOKUP($BL456,ﾃﾞｰﾀ一覧!$AY$4:$BB$16,3,FALSE))</f>
        <v>0</v>
      </c>
      <c r="BT456" s="1115"/>
      <c r="BU456" s="1115"/>
      <c r="BV456" s="1112" t="str">
        <f>IF($BO456="","",IF($BF456=ﾃﾞｰﾀ一覧!$U$37,"",IF($BF456=ﾃﾞｰﾀ一覧!$U$38,"",IF($BO456=ﾃﾞｰﾀ一覧!$AT$27,ﾃﾞｰﾀ一覧!$AT$27,VLOOKUP($AK456,ﾃﾞｰﾀ一覧!$AH$4:$AR$66,11,FALSE)*IF($BO456=ﾃﾞｰﾀ一覧!$AT$17,($AR456+1)*($AV456+1),IF($BO456=ﾃﾞｰﾀ一覧!$AT$22,IF(COUNTIF($AD456,"*天端*"),ﾃﾞｰﾀ一覧!$AU$43/2,ﾃﾞｰﾀ一覧!$AU$43/3),IF($BO456=ﾃﾞｰﾀ一覧!$AT$20,$AR456*$AV456,IF($BO456=ﾃﾞｰﾀ一覧!$AT$21,$AV456,1))))))))</f>
        <v/>
      </c>
      <c r="BW456" s="1112"/>
      <c r="BX456" s="1112"/>
      <c r="BY456" s="1088" t="str">
        <f>IF($B456="","",IF($AH456="","",IF($CK456=ﾃﾞｰﾀ一覧!$U$53,ﾃﾞｰﾀ一覧!$U$61,IF($AH456=ﾃﾞｰﾀ一覧!$U$21,ﾃﾞｰﾀ一覧!$U$60,IF(OR($AH456=ﾃﾞｰﾀ一覧!$U$19,$AH456=ﾃﾞｰﾀ一覧!$U$20,$AH456=ﾃﾞｰﾀ一覧!$U$23,$AH456=ﾃﾞｰﾀ一覧!$U$22,$AH456=ﾃﾞｰﾀ一覧!$U$18,AH456=ﾃﾞｰﾀ一覧!$U$25),ﾃﾞｰﾀ一覧!$U$59,ﾃﾞｰﾀ一覧!$U$62)))))</f>
        <v/>
      </c>
      <c r="BZ456" s="1089"/>
      <c r="CA456" s="1113"/>
      <c r="CB456" s="1113"/>
      <c r="CC456" s="1113"/>
      <c r="CD456" s="1113"/>
      <c r="CE456" s="1113"/>
      <c r="CF456" s="1113"/>
      <c r="CG456" s="1113"/>
      <c r="CH456" s="1113"/>
      <c r="CI456" s="1114"/>
      <c r="CK456" s="240"/>
      <c r="CM456" s="378" t="str">
        <f t="shared" si="42"/>
        <v/>
      </c>
      <c r="CN456" s="379" t="str">
        <f t="shared" si="43"/>
        <v/>
      </c>
      <c r="CO456" s="379" t="str">
        <f t="shared" si="44"/>
        <v/>
      </c>
      <c r="CP456" s="380" t="str">
        <f t="shared" si="45"/>
        <v/>
      </c>
      <c r="CQ456" s="244"/>
      <c r="CR456" s="1100"/>
      <c r="CS456" s="1101"/>
      <c r="CT456" s="1102"/>
      <c r="CU456" s="1135"/>
      <c r="CV456" s="1136"/>
      <c r="CW456" s="1136"/>
      <c r="CX456" s="1137"/>
      <c r="CY456" s="1138"/>
      <c r="CZ456" s="1139"/>
      <c r="DA456" s="1140"/>
      <c r="DB456" s="1132"/>
      <c r="DC456" s="1133"/>
      <c r="DD456" s="1133"/>
      <c r="DE456" s="1133"/>
      <c r="DF456" s="1133"/>
      <c r="DG456" s="1134"/>
      <c r="DH456" s="580"/>
      <c r="DI456" s="1084"/>
      <c r="DJ456" s="1084"/>
      <c r="DK456" s="581"/>
      <c r="DL456" s="582"/>
      <c r="DM456" s="1084"/>
      <c r="DN456" s="1084"/>
      <c r="DO456" s="581"/>
      <c r="DP456" s="582"/>
      <c r="DQ456" s="1084"/>
      <c r="DR456" s="1084"/>
      <c r="DS456" s="583"/>
      <c r="DT456" s="1124"/>
      <c r="DU456" s="1125"/>
      <c r="DV456" s="1125"/>
      <c r="DW456" s="1124"/>
      <c r="DX456" s="1125"/>
      <c r="DY456" s="1150"/>
      <c r="DZ456" s="1362"/>
      <c r="EA456" s="1363"/>
      <c r="EB456" s="1362"/>
      <c r="EC456" s="1363"/>
      <c r="ED456" s="1362"/>
      <c r="EE456" s="1377"/>
      <c r="EF456" s="1378"/>
      <c r="EG456" s="1379"/>
      <c r="EH456" s="1379"/>
      <c r="EI456" s="1380"/>
      <c r="EJ456" s="1381"/>
      <c r="EK456" s="1381"/>
      <c r="EL456" s="1381"/>
      <c r="EM456" s="1382"/>
      <c r="EN456" s="1382"/>
      <c r="EO456" s="1382"/>
      <c r="EP456" s="1375"/>
      <c r="EQ456" s="1376"/>
      <c r="ER456" s="1113"/>
      <c r="ES456" s="1113"/>
      <c r="ET456" s="1113"/>
      <c r="EU456" s="1113"/>
      <c r="EV456" s="1113"/>
      <c r="EW456" s="1113"/>
      <c r="EX456" s="1113"/>
      <c r="EY456" s="1113"/>
      <c r="EZ456" s="1114"/>
    </row>
    <row r="457" spans="1:156" ht="30" customHeight="1" x14ac:dyDescent="0.2">
      <c r="A457" s="207">
        <f t="shared" si="46"/>
        <v>446</v>
      </c>
      <c r="B457" s="1103"/>
      <c r="C457" s="1104"/>
      <c r="D457" s="1278"/>
      <c r="E457" s="1279"/>
      <c r="F457" s="1094" t="str">
        <f t="shared" si="48"/>
        <v/>
      </c>
      <c r="G457" s="1095"/>
      <c r="H457" s="1095"/>
      <c r="I457" s="1095"/>
      <c r="J457" s="1095"/>
      <c r="K457" s="1095"/>
      <c r="L457" s="1095"/>
      <c r="M457" s="1095"/>
      <c r="N457" s="1095"/>
      <c r="O457" s="1095"/>
      <c r="P457" s="1095"/>
      <c r="Q457" s="1095"/>
      <c r="R457" s="1095"/>
      <c r="S457" s="1095"/>
      <c r="T457" s="1095"/>
      <c r="U457" s="1095"/>
      <c r="V457" s="1095"/>
      <c r="W457" s="1096"/>
      <c r="X457" s="1299">
        <f t="shared" si="47"/>
        <v>0</v>
      </c>
      <c r="Y457" s="1300"/>
      <c r="Z457" s="1301"/>
      <c r="AA457" s="1100"/>
      <c r="AB457" s="1101"/>
      <c r="AC457" s="1102"/>
      <c r="AD457" s="1135"/>
      <c r="AE457" s="1136"/>
      <c r="AF457" s="1136"/>
      <c r="AG457" s="1137"/>
      <c r="AH457" s="1138"/>
      <c r="AI457" s="1139"/>
      <c r="AJ457" s="1140"/>
      <c r="AK457" s="1132"/>
      <c r="AL457" s="1133"/>
      <c r="AM457" s="1133"/>
      <c r="AN457" s="1133"/>
      <c r="AO457" s="1133"/>
      <c r="AP457" s="1134"/>
      <c r="AQ457" s="642" t="str">
        <f>IF(AK457="","",VLOOKUP(AK457,ﾃﾞｰﾀ一覧!$AH$4:$AR$66,2,FALSE))</f>
        <v/>
      </c>
      <c r="AR457" s="1084"/>
      <c r="AS457" s="1084"/>
      <c r="AT457" s="643" t="str">
        <f>IF(AK457="","",VLOOKUP(AK457,ﾃﾞｰﾀ一覧!$AH$4:$AR$66,3,FALSE))</f>
        <v/>
      </c>
      <c r="AU457" s="644" t="str">
        <f>IF(AK457="","",VLOOKUP(AK457,ﾃﾞｰﾀ一覧!$AH$4:$AR$66,5,FALSE))</f>
        <v/>
      </c>
      <c r="AV457" s="1084"/>
      <c r="AW457" s="1084"/>
      <c r="AX457" s="643" t="str">
        <f>IF(AK457="","",VLOOKUP(AK457,ﾃﾞｰﾀ一覧!$AH$4:$AR$66,6,FALSE))</f>
        <v/>
      </c>
      <c r="AY457" s="649" t="str">
        <f>IF(AK457="","",VLOOKUP(AK457,ﾃﾞｰﾀ一覧!$AH$4:$AR$66,8,FALSE))</f>
        <v/>
      </c>
      <c r="AZ457" s="1084"/>
      <c r="BA457" s="1084"/>
      <c r="BB457" s="388" t="str">
        <f>IF(AK457="","",VLOOKUP(AK457,ﾃﾞｰﾀ一覧!$AH$4:$AR$66,9,FALSE))</f>
        <v/>
      </c>
      <c r="BC457" s="1124"/>
      <c r="BD457" s="1125"/>
      <c r="BE457" s="1125"/>
      <c r="BF457" s="1124"/>
      <c r="BG457" s="1125"/>
      <c r="BH457" s="1125"/>
      <c r="BI457" s="1124"/>
      <c r="BJ457" s="1125"/>
      <c r="BK457" s="1150"/>
      <c r="BL457" s="1154"/>
      <c r="BM457" s="1155"/>
      <c r="BN457" s="1156"/>
      <c r="BO457" s="1109" t="str">
        <f>IF($AK457="","",IF($BF457="","",IF($BF457=ﾃﾞｰﾀ一覧!$U$37,"",IF($BF457=ﾃﾞｰﾀ一覧!$U$38,"",IF($AH457=ﾃﾞｰﾀ一覧!$U$25,VLOOKUP($AK457,ﾃﾞｰﾀ一覧!$AH$43:$AR$66,10,FALSE),VLOOKUP($AK457,ﾃﾞｰﾀ一覧!$AH$4:$AR$66,10,FALSE))))))</f>
        <v/>
      </c>
      <c r="BP457" s="1110"/>
      <c r="BQ457" s="1110"/>
      <c r="BR457" s="1111"/>
      <c r="BS457" s="1115">
        <f>IF($BL457="",0,VLOOKUP($BL457,ﾃﾞｰﾀ一覧!$AY$4:$BB$16,3,FALSE))</f>
        <v>0</v>
      </c>
      <c r="BT457" s="1115"/>
      <c r="BU457" s="1115"/>
      <c r="BV457" s="1112" t="str">
        <f>IF($BO457="","",IF($BF457=ﾃﾞｰﾀ一覧!$U$37,"",IF($BF457=ﾃﾞｰﾀ一覧!$U$38,"",IF($BO457=ﾃﾞｰﾀ一覧!$AT$27,ﾃﾞｰﾀ一覧!$AT$27,VLOOKUP($AK457,ﾃﾞｰﾀ一覧!$AH$4:$AR$66,11,FALSE)*IF($BO457=ﾃﾞｰﾀ一覧!$AT$17,($AR457+1)*($AV457+1),IF($BO457=ﾃﾞｰﾀ一覧!$AT$22,IF(COUNTIF($AD457,"*天端*"),ﾃﾞｰﾀ一覧!$AU$43/2,ﾃﾞｰﾀ一覧!$AU$43/3),IF($BO457=ﾃﾞｰﾀ一覧!$AT$20,$AR457*$AV457,IF($BO457=ﾃﾞｰﾀ一覧!$AT$21,$AV457,1))))))))</f>
        <v/>
      </c>
      <c r="BW457" s="1112"/>
      <c r="BX457" s="1112"/>
      <c r="BY457" s="1088" t="str">
        <f>IF($B457="","",IF($AH457="","",IF($CK457=ﾃﾞｰﾀ一覧!$U$53,ﾃﾞｰﾀ一覧!$U$61,IF($AH457=ﾃﾞｰﾀ一覧!$U$21,ﾃﾞｰﾀ一覧!$U$60,IF(OR($AH457=ﾃﾞｰﾀ一覧!$U$19,$AH457=ﾃﾞｰﾀ一覧!$U$20,$AH457=ﾃﾞｰﾀ一覧!$U$23,$AH457=ﾃﾞｰﾀ一覧!$U$22,$AH457=ﾃﾞｰﾀ一覧!$U$18,AH457=ﾃﾞｰﾀ一覧!$U$25),ﾃﾞｰﾀ一覧!$U$59,ﾃﾞｰﾀ一覧!$U$62)))))</f>
        <v/>
      </c>
      <c r="BZ457" s="1089"/>
      <c r="CA457" s="1113"/>
      <c r="CB457" s="1113"/>
      <c r="CC457" s="1113"/>
      <c r="CD457" s="1113"/>
      <c r="CE457" s="1113"/>
      <c r="CF457" s="1113"/>
      <c r="CG457" s="1113"/>
      <c r="CH457" s="1113"/>
      <c r="CI457" s="1114"/>
      <c r="CK457" s="240"/>
      <c r="CM457" s="378" t="str">
        <f t="shared" si="42"/>
        <v/>
      </c>
      <c r="CN457" s="379" t="str">
        <f t="shared" si="43"/>
        <v/>
      </c>
      <c r="CO457" s="379" t="str">
        <f t="shared" si="44"/>
        <v/>
      </c>
      <c r="CP457" s="380" t="str">
        <f t="shared" si="45"/>
        <v/>
      </c>
      <c r="CQ457" s="244"/>
      <c r="CR457" s="1100"/>
      <c r="CS457" s="1101"/>
      <c r="CT457" s="1102"/>
      <c r="CU457" s="1135"/>
      <c r="CV457" s="1136"/>
      <c r="CW457" s="1136"/>
      <c r="CX457" s="1137"/>
      <c r="CY457" s="1138"/>
      <c r="CZ457" s="1139"/>
      <c r="DA457" s="1140"/>
      <c r="DB457" s="1132"/>
      <c r="DC457" s="1133"/>
      <c r="DD457" s="1133"/>
      <c r="DE457" s="1133"/>
      <c r="DF457" s="1133"/>
      <c r="DG457" s="1134"/>
      <c r="DH457" s="580"/>
      <c r="DI457" s="1084"/>
      <c r="DJ457" s="1084"/>
      <c r="DK457" s="581"/>
      <c r="DL457" s="582"/>
      <c r="DM457" s="1084"/>
      <c r="DN457" s="1084"/>
      <c r="DO457" s="581"/>
      <c r="DP457" s="582"/>
      <c r="DQ457" s="1084"/>
      <c r="DR457" s="1084"/>
      <c r="DS457" s="583"/>
      <c r="DT457" s="1124"/>
      <c r="DU457" s="1125"/>
      <c r="DV457" s="1125"/>
      <c r="DW457" s="1124"/>
      <c r="DX457" s="1125"/>
      <c r="DY457" s="1150"/>
      <c r="DZ457" s="1362"/>
      <c r="EA457" s="1363"/>
      <c r="EB457" s="1362"/>
      <c r="EC457" s="1363"/>
      <c r="ED457" s="1362"/>
      <c r="EE457" s="1377"/>
      <c r="EF457" s="1378"/>
      <c r="EG457" s="1379"/>
      <c r="EH457" s="1379"/>
      <c r="EI457" s="1380"/>
      <c r="EJ457" s="1381"/>
      <c r="EK457" s="1381"/>
      <c r="EL457" s="1381"/>
      <c r="EM457" s="1382"/>
      <c r="EN457" s="1382"/>
      <c r="EO457" s="1382"/>
      <c r="EP457" s="1375"/>
      <c r="EQ457" s="1376"/>
      <c r="ER457" s="1113"/>
      <c r="ES457" s="1113"/>
      <c r="ET457" s="1113"/>
      <c r="EU457" s="1113"/>
      <c r="EV457" s="1113"/>
      <c r="EW457" s="1113"/>
      <c r="EX457" s="1113"/>
      <c r="EY457" s="1113"/>
      <c r="EZ457" s="1114"/>
    </row>
    <row r="458" spans="1:156" ht="30" customHeight="1" x14ac:dyDescent="0.2">
      <c r="A458" s="207">
        <f t="shared" si="46"/>
        <v>447</v>
      </c>
      <c r="B458" s="1103"/>
      <c r="C458" s="1104"/>
      <c r="D458" s="1092"/>
      <c r="E458" s="1093"/>
      <c r="F458" s="1094" t="str">
        <f t="shared" si="48"/>
        <v/>
      </c>
      <c r="G458" s="1095"/>
      <c r="H458" s="1095"/>
      <c r="I458" s="1095"/>
      <c r="J458" s="1095"/>
      <c r="K458" s="1095"/>
      <c r="L458" s="1095"/>
      <c r="M458" s="1095"/>
      <c r="N458" s="1095"/>
      <c r="O458" s="1095"/>
      <c r="P458" s="1095"/>
      <c r="Q458" s="1095"/>
      <c r="R458" s="1095"/>
      <c r="S458" s="1095"/>
      <c r="T458" s="1095"/>
      <c r="U458" s="1095"/>
      <c r="V458" s="1095"/>
      <c r="W458" s="1096"/>
      <c r="X458" s="1299">
        <f t="shared" si="47"/>
        <v>0</v>
      </c>
      <c r="Y458" s="1300"/>
      <c r="Z458" s="1301"/>
      <c r="AA458" s="1100"/>
      <c r="AB458" s="1101"/>
      <c r="AC458" s="1102"/>
      <c r="AD458" s="1135"/>
      <c r="AE458" s="1136"/>
      <c r="AF458" s="1136"/>
      <c r="AG458" s="1137"/>
      <c r="AH458" s="1138"/>
      <c r="AI458" s="1139"/>
      <c r="AJ458" s="1140"/>
      <c r="AK458" s="1132"/>
      <c r="AL458" s="1133"/>
      <c r="AM458" s="1133"/>
      <c r="AN458" s="1133"/>
      <c r="AO458" s="1133"/>
      <c r="AP458" s="1134"/>
      <c r="AQ458" s="642" t="str">
        <f>IF(AK458="","",VLOOKUP(AK458,ﾃﾞｰﾀ一覧!$AH$4:$AR$66,2,FALSE))</f>
        <v/>
      </c>
      <c r="AR458" s="1084"/>
      <c r="AS458" s="1084"/>
      <c r="AT458" s="643" t="str">
        <f>IF(AK458="","",VLOOKUP(AK458,ﾃﾞｰﾀ一覧!$AH$4:$AR$66,3,FALSE))</f>
        <v/>
      </c>
      <c r="AU458" s="644" t="str">
        <f>IF(AK458="","",VLOOKUP(AK458,ﾃﾞｰﾀ一覧!$AH$4:$AR$66,5,FALSE))</f>
        <v/>
      </c>
      <c r="AV458" s="1084"/>
      <c r="AW458" s="1084"/>
      <c r="AX458" s="643" t="str">
        <f>IF(AK458="","",VLOOKUP(AK458,ﾃﾞｰﾀ一覧!$AH$4:$AR$66,6,FALSE))</f>
        <v/>
      </c>
      <c r="AY458" s="649" t="str">
        <f>IF(AK458="","",VLOOKUP(AK458,ﾃﾞｰﾀ一覧!$AH$4:$AR$66,8,FALSE))</f>
        <v/>
      </c>
      <c r="AZ458" s="1084"/>
      <c r="BA458" s="1084"/>
      <c r="BB458" s="388" t="str">
        <f>IF(AK458="","",VLOOKUP(AK458,ﾃﾞｰﾀ一覧!$AH$4:$AR$66,9,FALSE))</f>
        <v/>
      </c>
      <c r="BC458" s="1124"/>
      <c r="BD458" s="1125"/>
      <c r="BE458" s="1125"/>
      <c r="BF458" s="1124"/>
      <c r="BG458" s="1125"/>
      <c r="BH458" s="1125"/>
      <c r="BI458" s="1124"/>
      <c r="BJ458" s="1125"/>
      <c r="BK458" s="1150"/>
      <c r="BL458" s="1154"/>
      <c r="BM458" s="1155"/>
      <c r="BN458" s="1156"/>
      <c r="BO458" s="1109" t="str">
        <f>IF($AK458="","",IF($BF458="","",IF($BF458=ﾃﾞｰﾀ一覧!$U$37,"",IF($BF458=ﾃﾞｰﾀ一覧!$U$38,"",IF($AH458=ﾃﾞｰﾀ一覧!$U$25,VLOOKUP($AK458,ﾃﾞｰﾀ一覧!$AH$43:$AR$66,10,FALSE),VLOOKUP($AK458,ﾃﾞｰﾀ一覧!$AH$4:$AR$66,10,FALSE))))))</f>
        <v/>
      </c>
      <c r="BP458" s="1110"/>
      <c r="BQ458" s="1110"/>
      <c r="BR458" s="1111"/>
      <c r="BS458" s="1115">
        <f>IF($BL458="",0,VLOOKUP($BL458,ﾃﾞｰﾀ一覧!$AY$4:$BB$16,3,FALSE))</f>
        <v>0</v>
      </c>
      <c r="BT458" s="1115"/>
      <c r="BU458" s="1115"/>
      <c r="BV458" s="1112" t="str">
        <f>IF($BO458="","",IF($BF458=ﾃﾞｰﾀ一覧!$U$37,"",IF($BF458=ﾃﾞｰﾀ一覧!$U$38,"",IF($BO458=ﾃﾞｰﾀ一覧!$AT$27,ﾃﾞｰﾀ一覧!$AT$27,VLOOKUP($AK458,ﾃﾞｰﾀ一覧!$AH$4:$AR$66,11,FALSE)*IF($BO458=ﾃﾞｰﾀ一覧!$AT$17,($AR458+1)*($AV458+1),IF($BO458=ﾃﾞｰﾀ一覧!$AT$22,IF(COUNTIF($AD458,"*天端*"),ﾃﾞｰﾀ一覧!$AU$43/2,ﾃﾞｰﾀ一覧!$AU$43/3),IF($BO458=ﾃﾞｰﾀ一覧!$AT$20,$AR458*$AV458,IF($BO458=ﾃﾞｰﾀ一覧!$AT$21,$AV458,1))))))))</f>
        <v/>
      </c>
      <c r="BW458" s="1112"/>
      <c r="BX458" s="1112"/>
      <c r="BY458" s="1088" t="str">
        <f>IF($B458="","",IF($AH458="","",IF($CK458=ﾃﾞｰﾀ一覧!$U$53,ﾃﾞｰﾀ一覧!$U$61,IF($AH458=ﾃﾞｰﾀ一覧!$U$21,ﾃﾞｰﾀ一覧!$U$60,IF(OR($AH458=ﾃﾞｰﾀ一覧!$U$19,$AH458=ﾃﾞｰﾀ一覧!$U$20,$AH458=ﾃﾞｰﾀ一覧!$U$23,$AH458=ﾃﾞｰﾀ一覧!$U$22,$AH458=ﾃﾞｰﾀ一覧!$U$18,AH458=ﾃﾞｰﾀ一覧!$U$25),ﾃﾞｰﾀ一覧!$U$59,ﾃﾞｰﾀ一覧!$U$62)))))</f>
        <v/>
      </c>
      <c r="BZ458" s="1089"/>
      <c r="CA458" s="1113"/>
      <c r="CB458" s="1113"/>
      <c r="CC458" s="1113"/>
      <c r="CD458" s="1113"/>
      <c r="CE458" s="1113"/>
      <c r="CF458" s="1113"/>
      <c r="CG458" s="1113"/>
      <c r="CH458" s="1113"/>
      <c r="CI458" s="1114"/>
      <c r="CK458" s="240"/>
      <c r="CM458" s="378" t="str">
        <f t="shared" si="42"/>
        <v/>
      </c>
      <c r="CN458" s="379" t="str">
        <f t="shared" si="43"/>
        <v/>
      </c>
      <c r="CO458" s="379" t="str">
        <f t="shared" si="44"/>
        <v/>
      </c>
      <c r="CP458" s="380" t="str">
        <f t="shared" si="45"/>
        <v/>
      </c>
      <c r="CQ458" s="244"/>
      <c r="CR458" s="1100"/>
      <c r="CS458" s="1101"/>
      <c r="CT458" s="1102"/>
      <c r="CU458" s="1135"/>
      <c r="CV458" s="1136"/>
      <c r="CW458" s="1136"/>
      <c r="CX458" s="1137"/>
      <c r="CY458" s="1138"/>
      <c r="CZ458" s="1139"/>
      <c r="DA458" s="1140"/>
      <c r="DB458" s="1132"/>
      <c r="DC458" s="1133"/>
      <c r="DD458" s="1133"/>
      <c r="DE458" s="1133"/>
      <c r="DF458" s="1133"/>
      <c r="DG458" s="1134"/>
      <c r="DH458" s="580"/>
      <c r="DI458" s="1084"/>
      <c r="DJ458" s="1084"/>
      <c r="DK458" s="581"/>
      <c r="DL458" s="582"/>
      <c r="DM458" s="1084"/>
      <c r="DN458" s="1084"/>
      <c r="DO458" s="581"/>
      <c r="DP458" s="582"/>
      <c r="DQ458" s="1084"/>
      <c r="DR458" s="1084"/>
      <c r="DS458" s="583"/>
      <c r="DT458" s="1124"/>
      <c r="DU458" s="1125"/>
      <c r="DV458" s="1125"/>
      <c r="DW458" s="1124"/>
      <c r="DX458" s="1125"/>
      <c r="DY458" s="1150"/>
      <c r="DZ458" s="1362"/>
      <c r="EA458" s="1363"/>
      <c r="EB458" s="1362"/>
      <c r="EC458" s="1363"/>
      <c r="ED458" s="1362"/>
      <c r="EE458" s="1377"/>
      <c r="EF458" s="1378"/>
      <c r="EG458" s="1379"/>
      <c r="EH458" s="1379"/>
      <c r="EI458" s="1380"/>
      <c r="EJ458" s="1381"/>
      <c r="EK458" s="1381"/>
      <c r="EL458" s="1381"/>
      <c r="EM458" s="1382"/>
      <c r="EN458" s="1382"/>
      <c r="EO458" s="1382"/>
      <c r="EP458" s="1375"/>
      <c r="EQ458" s="1376"/>
      <c r="ER458" s="1113"/>
      <c r="ES458" s="1113"/>
      <c r="ET458" s="1113"/>
      <c r="EU458" s="1113"/>
      <c r="EV458" s="1113"/>
      <c r="EW458" s="1113"/>
      <c r="EX458" s="1113"/>
      <c r="EY458" s="1113"/>
      <c r="EZ458" s="1114"/>
    </row>
    <row r="459" spans="1:156" ht="30" customHeight="1" x14ac:dyDescent="0.2">
      <c r="A459" s="207">
        <f t="shared" si="46"/>
        <v>448</v>
      </c>
      <c r="B459" s="1103"/>
      <c r="C459" s="1104"/>
      <c r="D459" s="1278"/>
      <c r="E459" s="1279"/>
      <c r="F459" s="1094" t="str">
        <f t="shared" si="48"/>
        <v/>
      </c>
      <c r="G459" s="1095"/>
      <c r="H459" s="1095"/>
      <c r="I459" s="1095"/>
      <c r="J459" s="1095"/>
      <c r="K459" s="1095"/>
      <c r="L459" s="1095"/>
      <c r="M459" s="1095"/>
      <c r="N459" s="1095"/>
      <c r="O459" s="1095"/>
      <c r="P459" s="1095"/>
      <c r="Q459" s="1095"/>
      <c r="R459" s="1095"/>
      <c r="S459" s="1095"/>
      <c r="T459" s="1095"/>
      <c r="U459" s="1095"/>
      <c r="V459" s="1095"/>
      <c r="W459" s="1096"/>
      <c r="X459" s="1299">
        <f t="shared" si="47"/>
        <v>0</v>
      </c>
      <c r="Y459" s="1300"/>
      <c r="Z459" s="1301"/>
      <c r="AA459" s="1100"/>
      <c r="AB459" s="1101"/>
      <c r="AC459" s="1102"/>
      <c r="AD459" s="1135"/>
      <c r="AE459" s="1136"/>
      <c r="AF459" s="1136"/>
      <c r="AG459" s="1137"/>
      <c r="AH459" s="1138"/>
      <c r="AI459" s="1139"/>
      <c r="AJ459" s="1140"/>
      <c r="AK459" s="1132"/>
      <c r="AL459" s="1133"/>
      <c r="AM459" s="1133"/>
      <c r="AN459" s="1133"/>
      <c r="AO459" s="1133"/>
      <c r="AP459" s="1134"/>
      <c r="AQ459" s="642" t="str">
        <f>IF(AK459="","",VLOOKUP(AK459,ﾃﾞｰﾀ一覧!$AH$4:$AR$66,2,FALSE))</f>
        <v/>
      </c>
      <c r="AR459" s="1084"/>
      <c r="AS459" s="1084"/>
      <c r="AT459" s="643" t="str">
        <f>IF(AK459="","",VLOOKUP(AK459,ﾃﾞｰﾀ一覧!$AH$4:$AR$66,3,FALSE))</f>
        <v/>
      </c>
      <c r="AU459" s="644" t="str">
        <f>IF(AK459="","",VLOOKUP(AK459,ﾃﾞｰﾀ一覧!$AH$4:$AR$66,5,FALSE))</f>
        <v/>
      </c>
      <c r="AV459" s="1084"/>
      <c r="AW459" s="1084"/>
      <c r="AX459" s="643" t="str">
        <f>IF(AK459="","",VLOOKUP(AK459,ﾃﾞｰﾀ一覧!$AH$4:$AR$66,6,FALSE))</f>
        <v/>
      </c>
      <c r="AY459" s="649" t="str">
        <f>IF(AK459="","",VLOOKUP(AK459,ﾃﾞｰﾀ一覧!$AH$4:$AR$66,8,FALSE))</f>
        <v/>
      </c>
      <c r="AZ459" s="1084"/>
      <c r="BA459" s="1084"/>
      <c r="BB459" s="388" t="str">
        <f>IF(AK459="","",VLOOKUP(AK459,ﾃﾞｰﾀ一覧!$AH$4:$AR$66,9,FALSE))</f>
        <v/>
      </c>
      <c r="BC459" s="1124"/>
      <c r="BD459" s="1125"/>
      <c r="BE459" s="1125"/>
      <c r="BF459" s="1124"/>
      <c r="BG459" s="1125"/>
      <c r="BH459" s="1125"/>
      <c r="BI459" s="1124"/>
      <c r="BJ459" s="1125"/>
      <c r="BK459" s="1150"/>
      <c r="BL459" s="1154"/>
      <c r="BM459" s="1155"/>
      <c r="BN459" s="1156"/>
      <c r="BO459" s="1109" t="str">
        <f>IF($AK459="","",IF($BF459="","",IF($BF459=ﾃﾞｰﾀ一覧!$U$37,"",IF($BF459=ﾃﾞｰﾀ一覧!$U$38,"",IF($AH459=ﾃﾞｰﾀ一覧!$U$25,VLOOKUP($AK459,ﾃﾞｰﾀ一覧!$AH$43:$AR$66,10,FALSE),VLOOKUP($AK459,ﾃﾞｰﾀ一覧!$AH$4:$AR$66,10,FALSE))))))</f>
        <v/>
      </c>
      <c r="BP459" s="1110"/>
      <c r="BQ459" s="1110"/>
      <c r="BR459" s="1111"/>
      <c r="BS459" s="1115">
        <f>IF($BL459="",0,VLOOKUP($BL459,ﾃﾞｰﾀ一覧!$AY$4:$BB$16,3,FALSE))</f>
        <v>0</v>
      </c>
      <c r="BT459" s="1115"/>
      <c r="BU459" s="1115"/>
      <c r="BV459" s="1112" t="str">
        <f>IF($BO459="","",IF($BF459=ﾃﾞｰﾀ一覧!$U$37,"",IF($BF459=ﾃﾞｰﾀ一覧!$U$38,"",IF($BO459=ﾃﾞｰﾀ一覧!$AT$27,ﾃﾞｰﾀ一覧!$AT$27,VLOOKUP($AK459,ﾃﾞｰﾀ一覧!$AH$4:$AR$66,11,FALSE)*IF($BO459=ﾃﾞｰﾀ一覧!$AT$17,($AR459+1)*($AV459+1),IF($BO459=ﾃﾞｰﾀ一覧!$AT$22,IF(COUNTIF($AD459,"*天端*"),ﾃﾞｰﾀ一覧!$AU$43/2,ﾃﾞｰﾀ一覧!$AU$43/3),IF($BO459=ﾃﾞｰﾀ一覧!$AT$20,$AR459*$AV459,IF($BO459=ﾃﾞｰﾀ一覧!$AT$21,$AV459,1))))))))</f>
        <v/>
      </c>
      <c r="BW459" s="1112"/>
      <c r="BX459" s="1112"/>
      <c r="BY459" s="1088" t="str">
        <f>IF($B459="","",IF($AH459="","",IF($CK459=ﾃﾞｰﾀ一覧!$U$53,ﾃﾞｰﾀ一覧!$U$61,IF($AH459=ﾃﾞｰﾀ一覧!$U$21,ﾃﾞｰﾀ一覧!$U$60,IF(OR($AH459=ﾃﾞｰﾀ一覧!$U$19,$AH459=ﾃﾞｰﾀ一覧!$U$20,$AH459=ﾃﾞｰﾀ一覧!$U$23,$AH459=ﾃﾞｰﾀ一覧!$U$22,$AH459=ﾃﾞｰﾀ一覧!$U$18,AH459=ﾃﾞｰﾀ一覧!$U$25),ﾃﾞｰﾀ一覧!$U$59,ﾃﾞｰﾀ一覧!$U$62)))))</f>
        <v/>
      </c>
      <c r="BZ459" s="1089"/>
      <c r="CA459" s="1113"/>
      <c r="CB459" s="1113"/>
      <c r="CC459" s="1113"/>
      <c r="CD459" s="1113"/>
      <c r="CE459" s="1113"/>
      <c r="CF459" s="1113"/>
      <c r="CG459" s="1113"/>
      <c r="CH459" s="1113"/>
      <c r="CI459" s="1114"/>
      <c r="CK459" s="240"/>
      <c r="CM459" s="378" t="str">
        <f t="shared" si="42"/>
        <v/>
      </c>
      <c r="CN459" s="379" t="str">
        <f t="shared" si="43"/>
        <v/>
      </c>
      <c r="CO459" s="379" t="str">
        <f t="shared" si="44"/>
        <v/>
      </c>
      <c r="CP459" s="380" t="str">
        <f t="shared" si="45"/>
        <v/>
      </c>
      <c r="CQ459" s="244"/>
      <c r="CR459" s="1100"/>
      <c r="CS459" s="1101"/>
      <c r="CT459" s="1102"/>
      <c r="CU459" s="1135"/>
      <c r="CV459" s="1136"/>
      <c r="CW459" s="1136"/>
      <c r="CX459" s="1137"/>
      <c r="CY459" s="1138"/>
      <c r="CZ459" s="1139"/>
      <c r="DA459" s="1140"/>
      <c r="DB459" s="1132"/>
      <c r="DC459" s="1133"/>
      <c r="DD459" s="1133"/>
      <c r="DE459" s="1133"/>
      <c r="DF459" s="1133"/>
      <c r="DG459" s="1134"/>
      <c r="DH459" s="580"/>
      <c r="DI459" s="1084"/>
      <c r="DJ459" s="1084"/>
      <c r="DK459" s="581"/>
      <c r="DL459" s="582"/>
      <c r="DM459" s="1084"/>
      <c r="DN459" s="1084"/>
      <c r="DO459" s="581"/>
      <c r="DP459" s="582"/>
      <c r="DQ459" s="1084"/>
      <c r="DR459" s="1084"/>
      <c r="DS459" s="583"/>
      <c r="DT459" s="1124"/>
      <c r="DU459" s="1125"/>
      <c r="DV459" s="1125"/>
      <c r="DW459" s="1124"/>
      <c r="DX459" s="1125"/>
      <c r="DY459" s="1150"/>
      <c r="DZ459" s="1362"/>
      <c r="EA459" s="1363"/>
      <c r="EB459" s="1362"/>
      <c r="EC459" s="1363"/>
      <c r="ED459" s="1362"/>
      <c r="EE459" s="1377"/>
      <c r="EF459" s="1378"/>
      <c r="EG459" s="1379"/>
      <c r="EH459" s="1379"/>
      <c r="EI459" s="1380"/>
      <c r="EJ459" s="1381"/>
      <c r="EK459" s="1381"/>
      <c r="EL459" s="1381"/>
      <c r="EM459" s="1382"/>
      <c r="EN459" s="1382"/>
      <c r="EO459" s="1382"/>
      <c r="EP459" s="1375"/>
      <c r="EQ459" s="1376"/>
      <c r="ER459" s="1113"/>
      <c r="ES459" s="1113"/>
      <c r="ET459" s="1113"/>
      <c r="EU459" s="1113"/>
      <c r="EV459" s="1113"/>
      <c r="EW459" s="1113"/>
      <c r="EX459" s="1113"/>
      <c r="EY459" s="1113"/>
      <c r="EZ459" s="1114"/>
    </row>
    <row r="460" spans="1:156" ht="30" customHeight="1" x14ac:dyDescent="0.2">
      <c r="A460" s="207">
        <f t="shared" si="46"/>
        <v>449</v>
      </c>
      <c r="B460" s="1103"/>
      <c r="C460" s="1104"/>
      <c r="D460" s="1092"/>
      <c r="E460" s="1093"/>
      <c r="F460" s="1094" t="str">
        <f t="shared" si="48"/>
        <v/>
      </c>
      <c r="G460" s="1095"/>
      <c r="H460" s="1095"/>
      <c r="I460" s="1095"/>
      <c r="J460" s="1095"/>
      <c r="K460" s="1095"/>
      <c r="L460" s="1095"/>
      <c r="M460" s="1095"/>
      <c r="N460" s="1095"/>
      <c r="O460" s="1095"/>
      <c r="P460" s="1095"/>
      <c r="Q460" s="1095"/>
      <c r="R460" s="1095"/>
      <c r="S460" s="1095"/>
      <c r="T460" s="1095"/>
      <c r="U460" s="1095"/>
      <c r="V460" s="1095"/>
      <c r="W460" s="1096"/>
      <c r="X460" s="1299">
        <f t="shared" si="47"/>
        <v>0</v>
      </c>
      <c r="Y460" s="1300"/>
      <c r="Z460" s="1301"/>
      <c r="AA460" s="1100"/>
      <c r="AB460" s="1101"/>
      <c r="AC460" s="1102"/>
      <c r="AD460" s="1135"/>
      <c r="AE460" s="1136"/>
      <c r="AF460" s="1136"/>
      <c r="AG460" s="1137"/>
      <c r="AH460" s="1138"/>
      <c r="AI460" s="1139"/>
      <c r="AJ460" s="1140"/>
      <c r="AK460" s="1132"/>
      <c r="AL460" s="1133"/>
      <c r="AM460" s="1133"/>
      <c r="AN460" s="1133"/>
      <c r="AO460" s="1133"/>
      <c r="AP460" s="1134"/>
      <c r="AQ460" s="642" t="str">
        <f>IF(AK460="","",VLOOKUP(AK460,ﾃﾞｰﾀ一覧!$AH$4:$AR$66,2,FALSE))</f>
        <v/>
      </c>
      <c r="AR460" s="1084"/>
      <c r="AS460" s="1084"/>
      <c r="AT460" s="643" t="str">
        <f>IF(AK460="","",VLOOKUP(AK460,ﾃﾞｰﾀ一覧!$AH$4:$AR$66,3,FALSE))</f>
        <v/>
      </c>
      <c r="AU460" s="644" t="str">
        <f>IF(AK460="","",VLOOKUP(AK460,ﾃﾞｰﾀ一覧!$AH$4:$AR$66,5,FALSE))</f>
        <v/>
      </c>
      <c r="AV460" s="1084"/>
      <c r="AW460" s="1084"/>
      <c r="AX460" s="643" t="str">
        <f>IF(AK460="","",VLOOKUP(AK460,ﾃﾞｰﾀ一覧!$AH$4:$AR$66,6,FALSE))</f>
        <v/>
      </c>
      <c r="AY460" s="649" t="str">
        <f>IF(AK460="","",VLOOKUP(AK460,ﾃﾞｰﾀ一覧!$AH$4:$AR$66,8,FALSE))</f>
        <v/>
      </c>
      <c r="AZ460" s="1084"/>
      <c r="BA460" s="1084"/>
      <c r="BB460" s="388" t="str">
        <f>IF(AK460="","",VLOOKUP(AK460,ﾃﾞｰﾀ一覧!$AH$4:$AR$66,9,FALSE))</f>
        <v/>
      </c>
      <c r="BC460" s="1124"/>
      <c r="BD460" s="1125"/>
      <c r="BE460" s="1125"/>
      <c r="BF460" s="1124"/>
      <c r="BG460" s="1125"/>
      <c r="BH460" s="1125"/>
      <c r="BI460" s="1124"/>
      <c r="BJ460" s="1125"/>
      <c r="BK460" s="1150"/>
      <c r="BL460" s="1154"/>
      <c r="BM460" s="1155"/>
      <c r="BN460" s="1156"/>
      <c r="BO460" s="1109" t="str">
        <f>IF($AK460="","",IF($BF460="","",IF($BF460=ﾃﾞｰﾀ一覧!$U$37,"",IF($BF460=ﾃﾞｰﾀ一覧!$U$38,"",IF($AH460=ﾃﾞｰﾀ一覧!$U$25,VLOOKUP($AK460,ﾃﾞｰﾀ一覧!$AH$43:$AR$66,10,FALSE),VLOOKUP($AK460,ﾃﾞｰﾀ一覧!$AH$4:$AR$66,10,FALSE))))))</f>
        <v/>
      </c>
      <c r="BP460" s="1110"/>
      <c r="BQ460" s="1110"/>
      <c r="BR460" s="1111"/>
      <c r="BS460" s="1115">
        <f>IF($BL460="",0,VLOOKUP($BL460,ﾃﾞｰﾀ一覧!$AY$4:$BB$16,3,FALSE))</f>
        <v>0</v>
      </c>
      <c r="BT460" s="1115"/>
      <c r="BU460" s="1115"/>
      <c r="BV460" s="1112" t="str">
        <f>IF($BO460="","",IF($BF460=ﾃﾞｰﾀ一覧!$U$37,"",IF($BF460=ﾃﾞｰﾀ一覧!$U$38,"",IF($BO460=ﾃﾞｰﾀ一覧!$AT$27,ﾃﾞｰﾀ一覧!$AT$27,VLOOKUP($AK460,ﾃﾞｰﾀ一覧!$AH$4:$AR$66,11,FALSE)*IF($BO460=ﾃﾞｰﾀ一覧!$AT$17,($AR460+1)*($AV460+1),IF($BO460=ﾃﾞｰﾀ一覧!$AT$22,IF(COUNTIF($AD460,"*天端*"),ﾃﾞｰﾀ一覧!$AU$43/2,ﾃﾞｰﾀ一覧!$AU$43/3),IF($BO460=ﾃﾞｰﾀ一覧!$AT$20,$AR460*$AV460,IF($BO460=ﾃﾞｰﾀ一覧!$AT$21,$AV460,1))))))))</f>
        <v/>
      </c>
      <c r="BW460" s="1112"/>
      <c r="BX460" s="1112"/>
      <c r="BY460" s="1088" t="str">
        <f>IF($B460="","",IF($AH460="","",IF($CK460=ﾃﾞｰﾀ一覧!$U$53,ﾃﾞｰﾀ一覧!$U$61,IF($AH460=ﾃﾞｰﾀ一覧!$U$21,ﾃﾞｰﾀ一覧!$U$60,IF(OR($AH460=ﾃﾞｰﾀ一覧!$U$19,$AH460=ﾃﾞｰﾀ一覧!$U$20,$AH460=ﾃﾞｰﾀ一覧!$U$23,$AH460=ﾃﾞｰﾀ一覧!$U$22,$AH460=ﾃﾞｰﾀ一覧!$U$18,AH460=ﾃﾞｰﾀ一覧!$U$25),ﾃﾞｰﾀ一覧!$U$59,ﾃﾞｰﾀ一覧!$U$62)))))</f>
        <v/>
      </c>
      <c r="BZ460" s="1089"/>
      <c r="CA460" s="1113"/>
      <c r="CB460" s="1113"/>
      <c r="CC460" s="1113"/>
      <c r="CD460" s="1113"/>
      <c r="CE460" s="1113"/>
      <c r="CF460" s="1113"/>
      <c r="CG460" s="1113"/>
      <c r="CH460" s="1113"/>
      <c r="CI460" s="1114"/>
      <c r="CK460" s="240"/>
      <c r="CM460" s="378" t="str">
        <f t="shared" ref="CM460:CM523" si="49">IF($CK460="","",IF($BF460=$CM$10,$B460,""))</f>
        <v/>
      </c>
      <c r="CN460" s="379" t="str">
        <f t="shared" ref="CN460:CN523" si="50">IF($CK460="","",IF($BF460=$CN$10,$B460,""))</f>
        <v/>
      </c>
      <c r="CO460" s="379" t="str">
        <f t="shared" ref="CO460:CO523" si="51">IF($CK460="","",IF($BF460=$CO$10,$B460,""))</f>
        <v/>
      </c>
      <c r="CP460" s="380" t="str">
        <f t="shared" ref="CP460:CP523" si="52">IF($CK460="","",IF($BF460=$CP$10,$B460,""))</f>
        <v/>
      </c>
      <c r="CQ460" s="244"/>
      <c r="CR460" s="1100"/>
      <c r="CS460" s="1101"/>
      <c r="CT460" s="1102"/>
      <c r="CU460" s="1135"/>
      <c r="CV460" s="1136"/>
      <c r="CW460" s="1136"/>
      <c r="CX460" s="1137"/>
      <c r="CY460" s="1138"/>
      <c r="CZ460" s="1139"/>
      <c r="DA460" s="1140"/>
      <c r="DB460" s="1132"/>
      <c r="DC460" s="1133"/>
      <c r="DD460" s="1133"/>
      <c r="DE460" s="1133"/>
      <c r="DF460" s="1133"/>
      <c r="DG460" s="1134"/>
      <c r="DH460" s="580"/>
      <c r="DI460" s="1084"/>
      <c r="DJ460" s="1084"/>
      <c r="DK460" s="581"/>
      <c r="DL460" s="582"/>
      <c r="DM460" s="1084"/>
      <c r="DN460" s="1084"/>
      <c r="DO460" s="581"/>
      <c r="DP460" s="582"/>
      <c r="DQ460" s="1084"/>
      <c r="DR460" s="1084"/>
      <c r="DS460" s="583"/>
      <c r="DT460" s="1124"/>
      <c r="DU460" s="1125"/>
      <c r="DV460" s="1125"/>
      <c r="DW460" s="1124"/>
      <c r="DX460" s="1125"/>
      <c r="DY460" s="1150"/>
      <c r="DZ460" s="1362"/>
      <c r="EA460" s="1363"/>
      <c r="EB460" s="1362"/>
      <c r="EC460" s="1363"/>
      <c r="ED460" s="1362"/>
      <c r="EE460" s="1377"/>
      <c r="EF460" s="1378"/>
      <c r="EG460" s="1379"/>
      <c r="EH460" s="1379"/>
      <c r="EI460" s="1380"/>
      <c r="EJ460" s="1381"/>
      <c r="EK460" s="1381"/>
      <c r="EL460" s="1381"/>
      <c r="EM460" s="1382"/>
      <c r="EN460" s="1382"/>
      <c r="EO460" s="1382"/>
      <c r="EP460" s="1375"/>
      <c r="EQ460" s="1376"/>
      <c r="ER460" s="1113"/>
      <c r="ES460" s="1113"/>
      <c r="ET460" s="1113"/>
      <c r="EU460" s="1113"/>
      <c r="EV460" s="1113"/>
      <c r="EW460" s="1113"/>
      <c r="EX460" s="1113"/>
      <c r="EY460" s="1113"/>
      <c r="EZ460" s="1114"/>
    </row>
    <row r="461" spans="1:156" ht="30" customHeight="1" x14ac:dyDescent="0.2">
      <c r="A461" s="207">
        <f t="shared" si="46"/>
        <v>450</v>
      </c>
      <c r="B461" s="1103"/>
      <c r="C461" s="1104"/>
      <c r="D461" s="1092"/>
      <c r="E461" s="1093"/>
      <c r="F461" s="1094" t="str">
        <f t="shared" si="48"/>
        <v/>
      </c>
      <c r="G461" s="1095"/>
      <c r="H461" s="1095"/>
      <c r="I461" s="1095"/>
      <c r="J461" s="1095"/>
      <c r="K461" s="1095"/>
      <c r="L461" s="1095"/>
      <c r="M461" s="1095"/>
      <c r="N461" s="1095"/>
      <c r="O461" s="1095"/>
      <c r="P461" s="1095"/>
      <c r="Q461" s="1095"/>
      <c r="R461" s="1095"/>
      <c r="S461" s="1095"/>
      <c r="T461" s="1095"/>
      <c r="U461" s="1095"/>
      <c r="V461" s="1095"/>
      <c r="W461" s="1096"/>
      <c r="X461" s="1299">
        <f t="shared" si="47"/>
        <v>0</v>
      </c>
      <c r="Y461" s="1300"/>
      <c r="Z461" s="1301"/>
      <c r="AA461" s="1100"/>
      <c r="AB461" s="1101"/>
      <c r="AC461" s="1102"/>
      <c r="AD461" s="1135"/>
      <c r="AE461" s="1136"/>
      <c r="AF461" s="1136"/>
      <c r="AG461" s="1137"/>
      <c r="AH461" s="1138"/>
      <c r="AI461" s="1139"/>
      <c r="AJ461" s="1140"/>
      <c r="AK461" s="1132"/>
      <c r="AL461" s="1133"/>
      <c r="AM461" s="1133"/>
      <c r="AN461" s="1133"/>
      <c r="AO461" s="1133"/>
      <c r="AP461" s="1134"/>
      <c r="AQ461" s="642" t="str">
        <f>IF(AK461="","",VLOOKUP(AK461,ﾃﾞｰﾀ一覧!$AH$4:$AR$66,2,FALSE))</f>
        <v/>
      </c>
      <c r="AR461" s="1084"/>
      <c r="AS461" s="1084"/>
      <c r="AT461" s="643" t="str">
        <f>IF(AK461="","",VLOOKUP(AK461,ﾃﾞｰﾀ一覧!$AH$4:$AR$66,3,FALSE))</f>
        <v/>
      </c>
      <c r="AU461" s="644" t="str">
        <f>IF(AK461="","",VLOOKUP(AK461,ﾃﾞｰﾀ一覧!$AH$4:$AR$66,5,FALSE))</f>
        <v/>
      </c>
      <c r="AV461" s="1084"/>
      <c r="AW461" s="1084"/>
      <c r="AX461" s="643" t="str">
        <f>IF(AK461="","",VLOOKUP(AK461,ﾃﾞｰﾀ一覧!$AH$4:$AR$66,6,FALSE))</f>
        <v/>
      </c>
      <c r="AY461" s="649" t="str">
        <f>IF(AK461="","",VLOOKUP(AK461,ﾃﾞｰﾀ一覧!$AH$4:$AR$66,8,FALSE))</f>
        <v/>
      </c>
      <c r="AZ461" s="1084"/>
      <c r="BA461" s="1084"/>
      <c r="BB461" s="388" t="str">
        <f>IF(AK461="","",VLOOKUP(AK461,ﾃﾞｰﾀ一覧!$AH$4:$AR$66,9,FALSE))</f>
        <v/>
      </c>
      <c r="BC461" s="1124"/>
      <c r="BD461" s="1125"/>
      <c r="BE461" s="1125"/>
      <c r="BF461" s="1124"/>
      <c r="BG461" s="1125"/>
      <c r="BH461" s="1125"/>
      <c r="BI461" s="1124"/>
      <c r="BJ461" s="1125"/>
      <c r="BK461" s="1150"/>
      <c r="BL461" s="1154"/>
      <c r="BM461" s="1155"/>
      <c r="BN461" s="1156"/>
      <c r="BO461" s="1109" t="str">
        <f>IF($AK461="","",IF($BF461="","",IF($BF461=ﾃﾞｰﾀ一覧!$U$37,"",IF($BF461=ﾃﾞｰﾀ一覧!$U$38,"",IF($AH461=ﾃﾞｰﾀ一覧!$U$25,VLOOKUP($AK461,ﾃﾞｰﾀ一覧!$AH$43:$AR$66,10,FALSE),VLOOKUP($AK461,ﾃﾞｰﾀ一覧!$AH$4:$AR$66,10,FALSE))))))</f>
        <v/>
      </c>
      <c r="BP461" s="1110"/>
      <c r="BQ461" s="1110"/>
      <c r="BR461" s="1111"/>
      <c r="BS461" s="1115">
        <f>IF($BL461="",0,VLOOKUP($BL461,ﾃﾞｰﾀ一覧!$AY$4:$BB$16,3,FALSE))</f>
        <v>0</v>
      </c>
      <c r="BT461" s="1115"/>
      <c r="BU461" s="1115"/>
      <c r="BV461" s="1112" t="str">
        <f>IF($BO461="","",IF($BF461=ﾃﾞｰﾀ一覧!$U$37,"",IF($BF461=ﾃﾞｰﾀ一覧!$U$38,"",IF($BO461=ﾃﾞｰﾀ一覧!$AT$27,ﾃﾞｰﾀ一覧!$AT$27,VLOOKUP($AK461,ﾃﾞｰﾀ一覧!$AH$4:$AR$66,11,FALSE)*IF($BO461=ﾃﾞｰﾀ一覧!$AT$17,($AR461+1)*($AV461+1),IF($BO461=ﾃﾞｰﾀ一覧!$AT$22,IF(COUNTIF($AD461,"*天端*"),ﾃﾞｰﾀ一覧!$AU$43/2,ﾃﾞｰﾀ一覧!$AU$43/3),IF($BO461=ﾃﾞｰﾀ一覧!$AT$20,$AR461*$AV461,IF($BO461=ﾃﾞｰﾀ一覧!$AT$21,$AV461,1))))))))</f>
        <v/>
      </c>
      <c r="BW461" s="1112"/>
      <c r="BX461" s="1112"/>
      <c r="BY461" s="1088" t="str">
        <f>IF($B461="","",IF($AH461="","",IF($CK461=ﾃﾞｰﾀ一覧!$U$53,ﾃﾞｰﾀ一覧!$U$61,IF($AH461=ﾃﾞｰﾀ一覧!$U$21,ﾃﾞｰﾀ一覧!$U$60,IF(OR($AH461=ﾃﾞｰﾀ一覧!$U$19,$AH461=ﾃﾞｰﾀ一覧!$U$20,$AH461=ﾃﾞｰﾀ一覧!$U$23,$AH461=ﾃﾞｰﾀ一覧!$U$22,$AH461=ﾃﾞｰﾀ一覧!$U$18,AH461=ﾃﾞｰﾀ一覧!$U$25),ﾃﾞｰﾀ一覧!$U$59,ﾃﾞｰﾀ一覧!$U$62)))))</f>
        <v/>
      </c>
      <c r="BZ461" s="1089"/>
      <c r="CA461" s="1113"/>
      <c r="CB461" s="1113"/>
      <c r="CC461" s="1113"/>
      <c r="CD461" s="1113"/>
      <c r="CE461" s="1113"/>
      <c r="CF461" s="1113"/>
      <c r="CG461" s="1113"/>
      <c r="CH461" s="1113"/>
      <c r="CI461" s="1114"/>
      <c r="CK461" s="240"/>
      <c r="CM461" s="378" t="str">
        <f t="shared" si="49"/>
        <v/>
      </c>
      <c r="CN461" s="379" t="str">
        <f t="shared" si="50"/>
        <v/>
      </c>
      <c r="CO461" s="379" t="str">
        <f t="shared" si="51"/>
        <v/>
      </c>
      <c r="CP461" s="380" t="str">
        <f t="shared" si="52"/>
        <v/>
      </c>
      <c r="CQ461" s="244"/>
      <c r="CR461" s="1100"/>
      <c r="CS461" s="1101"/>
      <c r="CT461" s="1102"/>
      <c r="CU461" s="1135"/>
      <c r="CV461" s="1136"/>
      <c r="CW461" s="1136"/>
      <c r="CX461" s="1137"/>
      <c r="CY461" s="1138"/>
      <c r="CZ461" s="1139"/>
      <c r="DA461" s="1140"/>
      <c r="DB461" s="1132"/>
      <c r="DC461" s="1133"/>
      <c r="DD461" s="1133"/>
      <c r="DE461" s="1133"/>
      <c r="DF461" s="1133"/>
      <c r="DG461" s="1134"/>
      <c r="DH461" s="580"/>
      <c r="DI461" s="1084"/>
      <c r="DJ461" s="1084"/>
      <c r="DK461" s="581"/>
      <c r="DL461" s="582"/>
      <c r="DM461" s="1084"/>
      <c r="DN461" s="1084"/>
      <c r="DO461" s="581"/>
      <c r="DP461" s="582"/>
      <c r="DQ461" s="1084"/>
      <c r="DR461" s="1084"/>
      <c r="DS461" s="583"/>
      <c r="DT461" s="1124"/>
      <c r="DU461" s="1125"/>
      <c r="DV461" s="1125"/>
      <c r="DW461" s="1124"/>
      <c r="DX461" s="1125"/>
      <c r="DY461" s="1150"/>
      <c r="DZ461" s="1362"/>
      <c r="EA461" s="1363"/>
      <c r="EB461" s="1362"/>
      <c r="EC461" s="1363"/>
      <c r="ED461" s="1362"/>
      <c r="EE461" s="1377"/>
      <c r="EF461" s="1378"/>
      <c r="EG461" s="1379"/>
      <c r="EH461" s="1379"/>
      <c r="EI461" s="1380"/>
      <c r="EJ461" s="1381"/>
      <c r="EK461" s="1381"/>
      <c r="EL461" s="1381"/>
      <c r="EM461" s="1382"/>
      <c r="EN461" s="1382"/>
      <c r="EO461" s="1382"/>
      <c r="EP461" s="1375"/>
      <c r="EQ461" s="1376"/>
      <c r="ER461" s="1113"/>
      <c r="ES461" s="1113"/>
      <c r="ET461" s="1113"/>
      <c r="EU461" s="1113"/>
      <c r="EV461" s="1113"/>
      <c r="EW461" s="1113"/>
      <c r="EX461" s="1113"/>
      <c r="EY461" s="1113"/>
      <c r="EZ461" s="1114"/>
    </row>
    <row r="462" spans="1:156" ht="30" customHeight="1" x14ac:dyDescent="0.2">
      <c r="A462" s="207">
        <f t="shared" ref="A462:A525" si="53">A461+1</f>
        <v>451</v>
      </c>
      <c r="B462" s="1103"/>
      <c r="C462" s="1104"/>
      <c r="D462" s="1092"/>
      <c r="E462" s="1093"/>
      <c r="F462" s="1094" t="str">
        <f t="shared" si="48"/>
        <v/>
      </c>
      <c r="G462" s="1095"/>
      <c r="H462" s="1095"/>
      <c r="I462" s="1095"/>
      <c r="J462" s="1095"/>
      <c r="K462" s="1095"/>
      <c r="L462" s="1095"/>
      <c r="M462" s="1095"/>
      <c r="N462" s="1095"/>
      <c r="O462" s="1095"/>
      <c r="P462" s="1095"/>
      <c r="Q462" s="1095"/>
      <c r="R462" s="1095"/>
      <c r="S462" s="1095"/>
      <c r="T462" s="1095"/>
      <c r="U462" s="1095"/>
      <c r="V462" s="1095"/>
      <c r="W462" s="1096"/>
      <c r="X462" s="1299">
        <f t="shared" ref="X462:X525" si="54">$DT462</f>
        <v>0</v>
      </c>
      <c r="Y462" s="1300"/>
      <c r="Z462" s="1301"/>
      <c r="AA462" s="1100"/>
      <c r="AB462" s="1101"/>
      <c r="AC462" s="1102"/>
      <c r="AD462" s="1135"/>
      <c r="AE462" s="1136"/>
      <c r="AF462" s="1136"/>
      <c r="AG462" s="1137"/>
      <c r="AH462" s="1138"/>
      <c r="AI462" s="1139"/>
      <c r="AJ462" s="1140"/>
      <c r="AK462" s="1132"/>
      <c r="AL462" s="1133"/>
      <c r="AM462" s="1133"/>
      <c r="AN462" s="1133"/>
      <c r="AO462" s="1133"/>
      <c r="AP462" s="1134"/>
      <c r="AQ462" s="642" t="str">
        <f>IF(AK462="","",VLOOKUP(AK462,ﾃﾞｰﾀ一覧!$AH$4:$AR$66,2,FALSE))</f>
        <v/>
      </c>
      <c r="AR462" s="1084"/>
      <c r="AS462" s="1084"/>
      <c r="AT462" s="643" t="str">
        <f>IF(AK462="","",VLOOKUP(AK462,ﾃﾞｰﾀ一覧!$AH$4:$AR$66,3,FALSE))</f>
        <v/>
      </c>
      <c r="AU462" s="644" t="str">
        <f>IF(AK462="","",VLOOKUP(AK462,ﾃﾞｰﾀ一覧!$AH$4:$AR$66,5,FALSE))</f>
        <v/>
      </c>
      <c r="AV462" s="1084"/>
      <c r="AW462" s="1084"/>
      <c r="AX462" s="643" t="str">
        <f>IF(AK462="","",VLOOKUP(AK462,ﾃﾞｰﾀ一覧!$AH$4:$AR$66,6,FALSE))</f>
        <v/>
      </c>
      <c r="AY462" s="649" t="str">
        <f>IF(AK462="","",VLOOKUP(AK462,ﾃﾞｰﾀ一覧!$AH$4:$AR$66,8,FALSE))</f>
        <v/>
      </c>
      <c r="AZ462" s="1084"/>
      <c r="BA462" s="1084"/>
      <c r="BB462" s="388" t="str">
        <f>IF(AK462="","",VLOOKUP(AK462,ﾃﾞｰﾀ一覧!$AH$4:$AR$66,9,FALSE))</f>
        <v/>
      </c>
      <c r="BC462" s="1124"/>
      <c r="BD462" s="1125"/>
      <c r="BE462" s="1125"/>
      <c r="BF462" s="1124"/>
      <c r="BG462" s="1125"/>
      <c r="BH462" s="1125"/>
      <c r="BI462" s="1124"/>
      <c r="BJ462" s="1125"/>
      <c r="BK462" s="1150"/>
      <c r="BL462" s="1154"/>
      <c r="BM462" s="1155"/>
      <c r="BN462" s="1156"/>
      <c r="BO462" s="1109" t="str">
        <f>IF($AK462="","",IF($BF462="","",IF($BF462=ﾃﾞｰﾀ一覧!$U$37,"",IF($BF462=ﾃﾞｰﾀ一覧!$U$38,"",IF($AH462=ﾃﾞｰﾀ一覧!$U$25,VLOOKUP($AK462,ﾃﾞｰﾀ一覧!$AH$43:$AR$66,10,FALSE),VLOOKUP($AK462,ﾃﾞｰﾀ一覧!$AH$4:$AR$66,10,FALSE))))))</f>
        <v/>
      </c>
      <c r="BP462" s="1110"/>
      <c r="BQ462" s="1110"/>
      <c r="BR462" s="1111"/>
      <c r="BS462" s="1115">
        <f>IF($BL462="",0,VLOOKUP($BL462,ﾃﾞｰﾀ一覧!$AY$4:$BB$16,3,FALSE))</f>
        <v>0</v>
      </c>
      <c r="BT462" s="1115"/>
      <c r="BU462" s="1115"/>
      <c r="BV462" s="1112" t="str">
        <f>IF($BO462="","",IF($BF462=ﾃﾞｰﾀ一覧!$U$37,"",IF($BF462=ﾃﾞｰﾀ一覧!$U$38,"",IF($BO462=ﾃﾞｰﾀ一覧!$AT$27,ﾃﾞｰﾀ一覧!$AT$27,VLOOKUP($AK462,ﾃﾞｰﾀ一覧!$AH$4:$AR$66,11,FALSE)*IF($BO462=ﾃﾞｰﾀ一覧!$AT$17,($AR462+1)*($AV462+1),IF($BO462=ﾃﾞｰﾀ一覧!$AT$22,IF(COUNTIF($AD462,"*天端*"),ﾃﾞｰﾀ一覧!$AU$43/2,ﾃﾞｰﾀ一覧!$AU$43/3),IF($BO462=ﾃﾞｰﾀ一覧!$AT$20,$AR462*$AV462,IF($BO462=ﾃﾞｰﾀ一覧!$AT$21,$AV462,1))))))))</f>
        <v/>
      </c>
      <c r="BW462" s="1112"/>
      <c r="BX462" s="1112"/>
      <c r="BY462" s="1088" t="str">
        <f>IF($B462="","",IF($AH462="","",IF($CK462=ﾃﾞｰﾀ一覧!$U$53,ﾃﾞｰﾀ一覧!$U$61,IF($AH462=ﾃﾞｰﾀ一覧!$U$21,ﾃﾞｰﾀ一覧!$U$60,IF(OR($AH462=ﾃﾞｰﾀ一覧!$U$19,$AH462=ﾃﾞｰﾀ一覧!$U$20,$AH462=ﾃﾞｰﾀ一覧!$U$23,$AH462=ﾃﾞｰﾀ一覧!$U$22,$AH462=ﾃﾞｰﾀ一覧!$U$18,AH462=ﾃﾞｰﾀ一覧!$U$25),ﾃﾞｰﾀ一覧!$U$59,ﾃﾞｰﾀ一覧!$U$62)))))</f>
        <v/>
      </c>
      <c r="BZ462" s="1089"/>
      <c r="CA462" s="1113"/>
      <c r="CB462" s="1113"/>
      <c r="CC462" s="1113"/>
      <c r="CD462" s="1113"/>
      <c r="CE462" s="1113"/>
      <c r="CF462" s="1113"/>
      <c r="CG462" s="1113"/>
      <c r="CH462" s="1113"/>
      <c r="CI462" s="1114"/>
      <c r="CK462" s="240"/>
      <c r="CM462" s="378" t="str">
        <f t="shared" si="49"/>
        <v/>
      </c>
      <c r="CN462" s="379" t="str">
        <f t="shared" si="50"/>
        <v/>
      </c>
      <c r="CO462" s="379" t="str">
        <f t="shared" si="51"/>
        <v/>
      </c>
      <c r="CP462" s="380" t="str">
        <f t="shared" si="52"/>
        <v/>
      </c>
      <c r="CQ462" s="244"/>
      <c r="CR462" s="1100"/>
      <c r="CS462" s="1101"/>
      <c r="CT462" s="1102"/>
      <c r="CU462" s="1135"/>
      <c r="CV462" s="1136"/>
      <c r="CW462" s="1136"/>
      <c r="CX462" s="1137"/>
      <c r="CY462" s="1138"/>
      <c r="CZ462" s="1139"/>
      <c r="DA462" s="1140"/>
      <c r="DB462" s="1132"/>
      <c r="DC462" s="1133"/>
      <c r="DD462" s="1133"/>
      <c r="DE462" s="1133"/>
      <c r="DF462" s="1133"/>
      <c r="DG462" s="1134"/>
      <c r="DH462" s="580"/>
      <c r="DI462" s="1084"/>
      <c r="DJ462" s="1084"/>
      <c r="DK462" s="581"/>
      <c r="DL462" s="582"/>
      <c r="DM462" s="1084"/>
      <c r="DN462" s="1084"/>
      <c r="DO462" s="581"/>
      <c r="DP462" s="582"/>
      <c r="DQ462" s="1084"/>
      <c r="DR462" s="1084"/>
      <c r="DS462" s="583"/>
      <c r="DT462" s="1124"/>
      <c r="DU462" s="1125"/>
      <c r="DV462" s="1125"/>
      <c r="DW462" s="1124"/>
      <c r="DX462" s="1125"/>
      <c r="DY462" s="1150"/>
      <c r="DZ462" s="1362"/>
      <c r="EA462" s="1363"/>
      <c r="EB462" s="1362"/>
      <c r="EC462" s="1363"/>
      <c r="ED462" s="1362"/>
      <c r="EE462" s="1377"/>
      <c r="EF462" s="1378"/>
      <c r="EG462" s="1379"/>
      <c r="EH462" s="1379"/>
      <c r="EI462" s="1380"/>
      <c r="EJ462" s="1381"/>
      <c r="EK462" s="1381"/>
      <c r="EL462" s="1381"/>
      <c r="EM462" s="1382"/>
      <c r="EN462" s="1382"/>
      <c r="EO462" s="1382"/>
      <c r="EP462" s="1375"/>
      <c r="EQ462" s="1376"/>
      <c r="ER462" s="1113"/>
      <c r="ES462" s="1113"/>
      <c r="ET462" s="1113"/>
      <c r="EU462" s="1113"/>
      <c r="EV462" s="1113"/>
      <c r="EW462" s="1113"/>
      <c r="EX462" s="1113"/>
      <c r="EY462" s="1113"/>
      <c r="EZ462" s="1114"/>
    </row>
    <row r="463" spans="1:156" ht="30" customHeight="1" x14ac:dyDescent="0.2">
      <c r="A463" s="207">
        <f t="shared" si="53"/>
        <v>452</v>
      </c>
      <c r="B463" s="1103"/>
      <c r="C463" s="1104"/>
      <c r="D463" s="1092"/>
      <c r="E463" s="1093"/>
      <c r="F463" s="1094" t="str">
        <f t="shared" si="48"/>
        <v/>
      </c>
      <c r="G463" s="1095"/>
      <c r="H463" s="1095"/>
      <c r="I463" s="1095"/>
      <c r="J463" s="1095"/>
      <c r="K463" s="1095"/>
      <c r="L463" s="1095"/>
      <c r="M463" s="1095"/>
      <c r="N463" s="1095"/>
      <c r="O463" s="1095"/>
      <c r="P463" s="1095"/>
      <c r="Q463" s="1095"/>
      <c r="R463" s="1095"/>
      <c r="S463" s="1095"/>
      <c r="T463" s="1095"/>
      <c r="U463" s="1095"/>
      <c r="V463" s="1095"/>
      <c r="W463" s="1096"/>
      <c r="X463" s="1299">
        <f t="shared" si="54"/>
        <v>0</v>
      </c>
      <c r="Y463" s="1300"/>
      <c r="Z463" s="1301"/>
      <c r="AA463" s="1100"/>
      <c r="AB463" s="1101"/>
      <c r="AC463" s="1102"/>
      <c r="AD463" s="1135"/>
      <c r="AE463" s="1136"/>
      <c r="AF463" s="1136"/>
      <c r="AG463" s="1137"/>
      <c r="AH463" s="1138"/>
      <c r="AI463" s="1139"/>
      <c r="AJ463" s="1140"/>
      <c r="AK463" s="1132"/>
      <c r="AL463" s="1133"/>
      <c r="AM463" s="1133"/>
      <c r="AN463" s="1133"/>
      <c r="AO463" s="1133"/>
      <c r="AP463" s="1134"/>
      <c r="AQ463" s="642" t="str">
        <f>IF(AK463="","",VLOOKUP(AK463,ﾃﾞｰﾀ一覧!$AH$4:$AR$66,2,FALSE))</f>
        <v/>
      </c>
      <c r="AR463" s="1084"/>
      <c r="AS463" s="1084"/>
      <c r="AT463" s="643" t="str">
        <f>IF(AK463="","",VLOOKUP(AK463,ﾃﾞｰﾀ一覧!$AH$4:$AR$66,3,FALSE))</f>
        <v/>
      </c>
      <c r="AU463" s="644" t="str">
        <f>IF(AK463="","",VLOOKUP(AK463,ﾃﾞｰﾀ一覧!$AH$4:$AR$66,5,FALSE))</f>
        <v/>
      </c>
      <c r="AV463" s="1084"/>
      <c r="AW463" s="1084"/>
      <c r="AX463" s="643" t="str">
        <f>IF(AK463="","",VLOOKUP(AK463,ﾃﾞｰﾀ一覧!$AH$4:$AR$66,6,FALSE))</f>
        <v/>
      </c>
      <c r="AY463" s="649" t="str">
        <f>IF(AK463="","",VLOOKUP(AK463,ﾃﾞｰﾀ一覧!$AH$4:$AR$66,8,FALSE))</f>
        <v/>
      </c>
      <c r="AZ463" s="1084"/>
      <c r="BA463" s="1084"/>
      <c r="BB463" s="388" t="str">
        <f>IF(AK463="","",VLOOKUP(AK463,ﾃﾞｰﾀ一覧!$AH$4:$AR$66,9,FALSE))</f>
        <v/>
      </c>
      <c r="BC463" s="1124"/>
      <c r="BD463" s="1125"/>
      <c r="BE463" s="1125"/>
      <c r="BF463" s="1124"/>
      <c r="BG463" s="1125"/>
      <c r="BH463" s="1125"/>
      <c r="BI463" s="1124"/>
      <c r="BJ463" s="1125"/>
      <c r="BK463" s="1150"/>
      <c r="BL463" s="1154"/>
      <c r="BM463" s="1155"/>
      <c r="BN463" s="1156"/>
      <c r="BO463" s="1109" t="str">
        <f>IF($AK463="","",IF($BF463="","",IF($BF463=ﾃﾞｰﾀ一覧!$U$37,"",IF($BF463=ﾃﾞｰﾀ一覧!$U$38,"",IF($AH463=ﾃﾞｰﾀ一覧!$U$25,VLOOKUP($AK463,ﾃﾞｰﾀ一覧!$AH$43:$AR$66,10,FALSE),VLOOKUP($AK463,ﾃﾞｰﾀ一覧!$AH$4:$AR$66,10,FALSE))))))</f>
        <v/>
      </c>
      <c r="BP463" s="1110"/>
      <c r="BQ463" s="1110"/>
      <c r="BR463" s="1111"/>
      <c r="BS463" s="1115">
        <f>IF($BL463="",0,VLOOKUP($BL463,ﾃﾞｰﾀ一覧!$AY$4:$BB$16,3,FALSE))</f>
        <v>0</v>
      </c>
      <c r="BT463" s="1115"/>
      <c r="BU463" s="1115"/>
      <c r="BV463" s="1112" t="str">
        <f>IF($BO463="","",IF($BF463=ﾃﾞｰﾀ一覧!$U$37,"",IF($BF463=ﾃﾞｰﾀ一覧!$U$38,"",IF($BO463=ﾃﾞｰﾀ一覧!$AT$27,ﾃﾞｰﾀ一覧!$AT$27,VLOOKUP($AK463,ﾃﾞｰﾀ一覧!$AH$4:$AR$66,11,FALSE)*IF($BO463=ﾃﾞｰﾀ一覧!$AT$17,($AR463+1)*($AV463+1),IF($BO463=ﾃﾞｰﾀ一覧!$AT$22,IF(COUNTIF($AD463,"*天端*"),ﾃﾞｰﾀ一覧!$AU$43/2,ﾃﾞｰﾀ一覧!$AU$43/3),IF($BO463=ﾃﾞｰﾀ一覧!$AT$20,$AR463*$AV463,IF($BO463=ﾃﾞｰﾀ一覧!$AT$21,$AV463,1))))))))</f>
        <v/>
      </c>
      <c r="BW463" s="1112"/>
      <c r="BX463" s="1112"/>
      <c r="BY463" s="1088" t="str">
        <f>IF($B463="","",IF($AH463="","",IF($CK463=ﾃﾞｰﾀ一覧!$U$53,ﾃﾞｰﾀ一覧!$U$61,IF($AH463=ﾃﾞｰﾀ一覧!$U$21,ﾃﾞｰﾀ一覧!$U$60,IF(OR($AH463=ﾃﾞｰﾀ一覧!$U$19,$AH463=ﾃﾞｰﾀ一覧!$U$20,$AH463=ﾃﾞｰﾀ一覧!$U$23,$AH463=ﾃﾞｰﾀ一覧!$U$22,$AH463=ﾃﾞｰﾀ一覧!$U$18,AH463=ﾃﾞｰﾀ一覧!$U$25),ﾃﾞｰﾀ一覧!$U$59,ﾃﾞｰﾀ一覧!$U$62)))))</f>
        <v/>
      </c>
      <c r="BZ463" s="1089"/>
      <c r="CA463" s="1113"/>
      <c r="CB463" s="1113"/>
      <c r="CC463" s="1113"/>
      <c r="CD463" s="1113"/>
      <c r="CE463" s="1113"/>
      <c r="CF463" s="1113"/>
      <c r="CG463" s="1113"/>
      <c r="CH463" s="1113"/>
      <c r="CI463" s="1114"/>
      <c r="CK463" s="240"/>
      <c r="CM463" s="378" t="str">
        <f t="shared" si="49"/>
        <v/>
      </c>
      <c r="CN463" s="379" t="str">
        <f t="shared" si="50"/>
        <v/>
      </c>
      <c r="CO463" s="379" t="str">
        <f t="shared" si="51"/>
        <v/>
      </c>
      <c r="CP463" s="380" t="str">
        <f t="shared" si="52"/>
        <v/>
      </c>
      <c r="CQ463" s="244"/>
      <c r="CR463" s="1100"/>
      <c r="CS463" s="1101"/>
      <c r="CT463" s="1102"/>
      <c r="CU463" s="1135"/>
      <c r="CV463" s="1136"/>
      <c r="CW463" s="1136"/>
      <c r="CX463" s="1137"/>
      <c r="CY463" s="1138"/>
      <c r="CZ463" s="1139"/>
      <c r="DA463" s="1140"/>
      <c r="DB463" s="1132"/>
      <c r="DC463" s="1133"/>
      <c r="DD463" s="1133"/>
      <c r="DE463" s="1133"/>
      <c r="DF463" s="1133"/>
      <c r="DG463" s="1134"/>
      <c r="DH463" s="580"/>
      <c r="DI463" s="1084"/>
      <c r="DJ463" s="1084"/>
      <c r="DK463" s="581"/>
      <c r="DL463" s="582"/>
      <c r="DM463" s="1084"/>
      <c r="DN463" s="1084"/>
      <c r="DO463" s="581"/>
      <c r="DP463" s="582"/>
      <c r="DQ463" s="1084"/>
      <c r="DR463" s="1084"/>
      <c r="DS463" s="583"/>
      <c r="DT463" s="1124"/>
      <c r="DU463" s="1125"/>
      <c r="DV463" s="1125"/>
      <c r="DW463" s="1124"/>
      <c r="DX463" s="1125"/>
      <c r="DY463" s="1150"/>
      <c r="DZ463" s="1362"/>
      <c r="EA463" s="1363"/>
      <c r="EB463" s="1362"/>
      <c r="EC463" s="1363"/>
      <c r="ED463" s="1362"/>
      <c r="EE463" s="1377"/>
      <c r="EF463" s="1378"/>
      <c r="EG463" s="1379"/>
      <c r="EH463" s="1379"/>
      <c r="EI463" s="1380"/>
      <c r="EJ463" s="1381"/>
      <c r="EK463" s="1381"/>
      <c r="EL463" s="1381"/>
      <c r="EM463" s="1382"/>
      <c r="EN463" s="1382"/>
      <c r="EO463" s="1382"/>
      <c r="EP463" s="1375"/>
      <c r="EQ463" s="1376"/>
      <c r="ER463" s="1113"/>
      <c r="ES463" s="1113"/>
      <c r="ET463" s="1113"/>
      <c r="EU463" s="1113"/>
      <c r="EV463" s="1113"/>
      <c r="EW463" s="1113"/>
      <c r="EX463" s="1113"/>
      <c r="EY463" s="1113"/>
      <c r="EZ463" s="1114"/>
    </row>
    <row r="464" spans="1:156" ht="30" customHeight="1" x14ac:dyDescent="0.2">
      <c r="A464" s="207">
        <f t="shared" si="53"/>
        <v>453</v>
      </c>
      <c r="B464" s="1103"/>
      <c r="C464" s="1104"/>
      <c r="D464" s="1092"/>
      <c r="E464" s="1093"/>
      <c r="F464" s="1094" t="str">
        <f t="shared" ref="F464:F527" si="55">IF($DB464="","",$DB464&amp;"("&amp;IF($DH464=0,"",$DH464&amp;$DI464)&amp;IF($DK464=0,"",$DK464)&amp;IF($DL464=0,"","×"&amp;$DL464&amp;$DM464)&amp;IF($DO464=0,"",$DO464)&amp;IF($DP464=0,"","×"&amp;$DP464&amp;$DQ464)&amp;IF($DS464=0,"",$DS464)&amp;")")</f>
        <v/>
      </c>
      <c r="G464" s="1095"/>
      <c r="H464" s="1095"/>
      <c r="I464" s="1095"/>
      <c r="J464" s="1095"/>
      <c r="K464" s="1095"/>
      <c r="L464" s="1095"/>
      <c r="M464" s="1095"/>
      <c r="N464" s="1095"/>
      <c r="O464" s="1095"/>
      <c r="P464" s="1095"/>
      <c r="Q464" s="1095"/>
      <c r="R464" s="1095"/>
      <c r="S464" s="1095"/>
      <c r="T464" s="1095"/>
      <c r="U464" s="1095"/>
      <c r="V464" s="1095"/>
      <c r="W464" s="1096"/>
      <c r="X464" s="1299">
        <f t="shared" si="54"/>
        <v>0</v>
      </c>
      <c r="Y464" s="1300"/>
      <c r="Z464" s="1301"/>
      <c r="AA464" s="1100"/>
      <c r="AB464" s="1101"/>
      <c r="AC464" s="1102"/>
      <c r="AD464" s="1135"/>
      <c r="AE464" s="1136"/>
      <c r="AF464" s="1136"/>
      <c r="AG464" s="1137"/>
      <c r="AH464" s="1138"/>
      <c r="AI464" s="1139"/>
      <c r="AJ464" s="1140"/>
      <c r="AK464" s="1132"/>
      <c r="AL464" s="1133"/>
      <c r="AM464" s="1133"/>
      <c r="AN464" s="1133"/>
      <c r="AO464" s="1133"/>
      <c r="AP464" s="1134"/>
      <c r="AQ464" s="642" t="str">
        <f>IF(AK464="","",VLOOKUP(AK464,ﾃﾞｰﾀ一覧!$AH$4:$AR$66,2,FALSE))</f>
        <v/>
      </c>
      <c r="AR464" s="1084"/>
      <c r="AS464" s="1084"/>
      <c r="AT464" s="643" t="str">
        <f>IF(AK464="","",VLOOKUP(AK464,ﾃﾞｰﾀ一覧!$AH$4:$AR$66,3,FALSE))</f>
        <v/>
      </c>
      <c r="AU464" s="644" t="str">
        <f>IF(AK464="","",VLOOKUP(AK464,ﾃﾞｰﾀ一覧!$AH$4:$AR$66,5,FALSE))</f>
        <v/>
      </c>
      <c r="AV464" s="1084"/>
      <c r="AW464" s="1084"/>
      <c r="AX464" s="643" t="str">
        <f>IF(AK464="","",VLOOKUP(AK464,ﾃﾞｰﾀ一覧!$AH$4:$AR$66,6,FALSE))</f>
        <v/>
      </c>
      <c r="AY464" s="649" t="str">
        <f>IF(AK464="","",VLOOKUP(AK464,ﾃﾞｰﾀ一覧!$AH$4:$AR$66,8,FALSE))</f>
        <v/>
      </c>
      <c r="AZ464" s="1084"/>
      <c r="BA464" s="1084"/>
      <c r="BB464" s="388" t="str">
        <f>IF(AK464="","",VLOOKUP(AK464,ﾃﾞｰﾀ一覧!$AH$4:$AR$66,9,FALSE))</f>
        <v/>
      </c>
      <c r="BC464" s="1124"/>
      <c r="BD464" s="1125"/>
      <c r="BE464" s="1125"/>
      <c r="BF464" s="1124"/>
      <c r="BG464" s="1125"/>
      <c r="BH464" s="1125"/>
      <c r="BI464" s="1124"/>
      <c r="BJ464" s="1125"/>
      <c r="BK464" s="1150"/>
      <c r="BL464" s="1154"/>
      <c r="BM464" s="1155"/>
      <c r="BN464" s="1156"/>
      <c r="BO464" s="1109" t="str">
        <f>IF($AK464="","",IF($BF464="","",IF($BF464=ﾃﾞｰﾀ一覧!$U$37,"",IF($BF464=ﾃﾞｰﾀ一覧!$U$38,"",IF($AH464=ﾃﾞｰﾀ一覧!$U$25,VLOOKUP($AK464,ﾃﾞｰﾀ一覧!$AH$43:$AR$66,10,FALSE),VLOOKUP($AK464,ﾃﾞｰﾀ一覧!$AH$4:$AR$66,10,FALSE))))))</f>
        <v/>
      </c>
      <c r="BP464" s="1110"/>
      <c r="BQ464" s="1110"/>
      <c r="BR464" s="1111"/>
      <c r="BS464" s="1115">
        <f>IF($BL464="",0,VLOOKUP($BL464,ﾃﾞｰﾀ一覧!$AY$4:$BB$16,3,FALSE))</f>
        <v>0</v>
      </c>
      <c r="BT464" s="1115"/>
      <c r="BU464" s="1115"/>
      <c r="BV464" s="1112" t="str">
        <f>IF($BO464="","",IF($BF464=ﾃﾞｰﾀ一覧!$U$37,"",IF($BF464=ﾃﾞｰﾀ一覧!$U$38,"",IF($BO464=ﾃﾞｰﾀ一覧!$AT$27,ﾃﾞｰﾀ一覧!$AT$27,VLOOKUP($AK464,ﾃﾞｰﾀ一覧!$AH$4:$AR$66,11,FALSE)*IF($BO464=ﾃﾞｰﾀ一覧!$AT$17,($AR464+1)*($AV464+1),IF($BO464=ﾃﾞｰﾀ一覧!$AT$22,IF(COUNTIF($AD464,"*天端*"),ﾃﾞｰﾀ一覧!$AU$43/2,ﾃﾞｰﾀ一覧!$AU$43/3),IF($BO464=ﾃﾞｰﾀ一覧!$AT$20,$AR464*$AV464,IF($BO464=ﾃﾞｰﾀ一覧!$AT$21,$AV464,1))))))))</f>
        <v/>
      </c>
      <c r="BW464" s="1112"/>
      <c r="BX464" s="1112"/>
      <c r="BY464" s="1088" t="str">
        <f>IF($B464="","",IF($AH464="","",IF($CK464=ﾃﾞｰﾀ一覧!$U$53,ﾃﾞｰﾀ一覧!$U$61,IF($AH464=ﾃﾞｰﾀ一覧!$U$21,ﾃﾞｰﾀ一覧!$U$60,IF(OR($AH464=ﾃﾞｰﾀ一覧!$U$19,$AH464=ﾃﾞｰﾀ一覧!$U$20,$AH464=ﾃﾞｰﾀ一覧!$U$23,$AH464=ﾃﾞｰﾀ一覧!$U$22,$AH464=ﾃﾞｰﾀ一覧!$U$18,AH464=ﾃﾞｰﾀ一覧!$U$25),ﾃﾞｰﾀ一覧!$U$59,ﾃﾞｰﾀ一覧!$U$62)))))</f>
        <v/>
      </c>
      <c r="BZ464" s="1089"/>
      <c r="CA464" s="1113"/>
      <c r="CB464" s="1113"/>
      <c r="CC464" s="1113"/>
      <c r="CD464" s="1113"/>
      <c r="CE464" s="1113"/>
      <c r="CF464" s="1113"/>
      <c r="CG464" s="1113"/>
      <c r="CH464" s="1113"/>
      <c r="CI464" s="1114"/>
      <c r="CK464" s="240"/>
      <c r="CM464" s="378" t="str">
        <f t="shared" si="49"/>
        <v/>
      </c>
      <c r="CN464" s="379" t="str">
        <f t="shared" si="50"/>
        <v/>
      </c>
      <c r="CO464" s="379" t="str">
        <f t="shared" si="51"/>
        <v/>
      </c>
      <c r="CP464" s="380" t="str">
        <f t="shared" si="52"/>
        <v/>
      </c>
      <c r="CQ464" s="244"/>
      <c r="CR464" s="1100"/>
      <c r="CS464" s="1101"/>
      <c r="CT464" s="1102"/>
      <c r="CU464" s="1135"/>
      <c r="CV464" s="1136"/>
      <c r="CW464" s="1136"/>
      <c r="CX464" s="1137"/>
      <c r="CY464" s="1138"/>
      <c r="CZ464" s="1139"/>
      <c r="DA464" s="1140"/>
      <c r="DB464" s="1132"/>
      <c r="DC464" s="1133"/>
      <c r="DD464" s="1133"/>
      <c r="DE464" s="1133"/>
      <c r="DF464" s="1133"/>
      <c r="DG464" s="1134"/>
      <c r="DH464" s="580"/>
      <c r="DI464" s="1084"/>
      <c r="DJ464" s="1084"/>
      <c r="DK464" s="581"/>
      <c r="DL464" s="582"/>
      <c r="DM464" s="1084"/>
      <c r="DN464" s="1084"/>
      <c r="DO464" s="581"/>
      <c r="DP464" s="582"/>
      <c r="DQ464" s="1084"/>
      <c r="DR464" s="1084"/>
      <c r="DS464" s="583"/>
      <c r="DT464" s="1124"/>
      <c r="DU464" s="1125"/>
      <c r="DV464" s="1125"/>
      <c r="DW464" s="1124"/>
      <c r="DX464" s="1125"/>
      <c r="DY464" s="1150"/>
      <c r="DZ464" s="1362"/>
      <c r="EA464" s="1363"/>
      <c r="EB464" s="1362"/>
      <c r="EC464" s="1363"/>
      <c r="ED464" s="1362"/>
      <c r="EE464" s="1377"/>
      <c r="EF464" s="1378"/>
      <c r="EG464" s="1379"/>
      <c r="EH464" s="1379"/>
      <c r="EI464" s="1380"/>
      <c r="EJ464" s="1381"/>
      <c r="EK464" s="1381"/>
      <c r="EL464" s="1381"/>
      <c r="EM464" s="1382"/>
      <c r="EN464" s="1382"/>
      <c r="EO464" s="1382"/>
      <c r="EP464" s="1375"/>
      <c r="EQ464" s="1376"/>
      <c r="ER464" s="1113"/>
      <c r="ES464" s="1113"/>
      <c r="ET464" s="1113"/>
      <c r="EU464" s="1113"/>
      <c r="EV464" s="1113"/>
      <c r="EW464" s="1113"/>
      <c r="EX464" s="1113"/>
      <c r="EY464" s="1113"/>
      <c r="EZ464" s="1114"/>
    </row>
    <row r="465" spans="1:156" ht="30" customHeight="1" x14ac:dyDescent="0.2">
      <c r="A465" s="207">
        <f t="shared" si="53"/>
        <v>454</v>
      </c>
      <c r="B465" s="1103"/>
      <c r="C465" s="1104"/>
      <c r="D465" s="1092"/>
      <c r="E465" s="1093"/>
      <c r="F465" s="1094" t="str">
        <f t="shared" si="55"/>
        <v/>
      </c>
      <c r="G465" s="1095"/>
      <c r="H465" s="1095"/>
      <c r="I465" s="1095"/>
      <c r="J465" s="1095"/>
      <c r="K465" s="1095"/>
      <c r="L465" s="1095"/>
      <c r="M465" s="1095"/>
      <c r="N465" s="1095"/>
      <c r="O465" s="1095"/>
      <c r="P465" s="1095"/>
      <c r="Q465" s="1095"/>
      <c r="R465" s="1095"/>
      <c r="S465" s="1095"/>
      <c r="T465" s="1095"/>
      <c r="U465" s="1095"/>
      <c r="V465" s="1095"/>
      <c r="W465" s="1096"/>
      <c r="X465" s="1299">
        <f t="shared" si="54"/>
        <v>0</v>
      </c>
      <c r="Y465" s="1300"/>
      <c r="Z465" s="1301"/>
      <c r="AA465" s="1100"/>
      <c r="AB465" s="1101"/>
      <c r="AC465" s="1102"/>
      <c r="AD465" s="1135"/>
      <c r="AE465" s="1136"/>
      <c r="AF465" s="1136"/>
      <c r="AG465" s="1137"/>
      <c r="AH465" s="1138"/>
      <c r="AI465" s="1139"/>
      <c r="AJ465" s="1140"/>
      <c r="AK465" s="1132"/>
      <c r="AL465" s="1133"/>
      <c r="AM465" s="1133"/>
      <c r="AN465" s="1133"/>
      <c r="AO465" s="1133"/>
      <c r="AP465" s="1134"/>
      <c r="AQ465" s="642" t="str">
        <f>IF(AK465="","",VLOOKUP(AK465,ﾃﾞｰﾀ一覧!$AH$4:$AR$66,2,FALSE))</f>
        <v/>
      </c>
      <c r="AR465" s="1084"/>
      <c r="AS465" s="1084"/>
      <c r="AT465" s="643" t="str">
        <f>IF(AK465="","",VLOOKUP(AK465,ﾃﾞｰﾀ一覧!$AH$4:$AR$66,3,FALSE))</f>
        <v/>
      </c>
      <c r="AU465" s="644" t="str">
        <f>IF(AK465="","",VLOOKUP(AK465,ﾃﾞｰﾀ一覧!$AH$4:$AR$66,5,FALSE))</f>
        <v/>
      </c>
      <c r="AV465" s="1084"/>
      <c r="AW465" s="1084"/>
      <c r="AX465" s="643" t="str">
        <f>IF(AK465="","",VLOOKUP(AK465,ﾃﾞｰﾀ一覧!$AH$4:$AR$66,6,FALSE))</f>
        <v/>
      </c>
      <c r="AY465" s="649" t="str">
        <f>IF(AK465="","",VLOOKUP(AK465,ﾃﾞｰﾀ一覧!$AH$4:$AR$66,8,FALSE))</f>
        <v/>
      </c>
      <c r="AZ465" s="1084"/>
      <c r="BA465" s="1084"/>
      <c r="BB465" s="388" t="str">
        <f>IF(AK465="","",VLOOKUP(AK465,ﾃﾞｰﾀ一覧!$AH$4:$AR$66,9,FALSE))</f>
        <v/>
      </c>
      <c r="BC465" s="1124"/>
      <c r="BD465" s="1125"/>
      <c r="BE465" s="1125"/>
      <c r="BF465" s="1124"/>
      <c r="BG465" s="1125"/>
      <c r="BH465" s="1125"/>
      <c r="BI465" s="1124"/>
      <c r="BJ465" s="1125"/>
      <c r="BK465" s="1150"/>
      <c r="BL465" s="1154"/>
      <c r="BM465" s="1155"/>
      <c r="BN465" s="1156"/>
      <c r="BO465" s="1109" t="str">
        <f>IF($AK465="","",IF($BF465="","",IF($BF465=ﾃﾞｰﾀ一覧!$U$37,"",IF($BF465=ﾃﾞｰﾀ一覧!$U$38,"",IF($AH465=ﾃﾞｰﾀ一覧!$U$25,VLOOKUP($AK465,ﾃﾞｰﾀ一覧!$AH$43:$AR$66,10,FALSE),VLOOKUP($AK465,ﾃﾞｰﾀ一覧!$AH$4:$AR$66,10,FALSE))))))</f>
        <v/>
      </c>
      <c r="BP465" s="1110"/>
      <c r="BQ465" s="1110"/>
      <c r="BR465" s="1111"/>
      <c r="BS465" s="1115">
        <f>IF($BL465="",0,VLOOKUP($BL465,ﾃﾞｰﾀ一覧!$AY$4:$BB$16,3,FALSE))</f>
        <v>0</v>
      </c>
      <c r="BT465" s="1115"/>
      <c r="BU465" s="1115"/>
      <c r="BV465" s="1112" t="str">
        <f>IF($BO465="","",IF($BF465=ﾃﾞｰﾀ一覧!$U$37,"",IF($BF465=ﾃﾞｰﾀ一覧!$U$38,"",IF($BO465=ﾃﾞｰﾀ一覧!$AT$27,ﾃﾞｰﾀ一覧!$AT$27,VLOOKUP($AK465,ﾃﾞｰﾀ一覧!$AH$4:$AR$66,11,FALSE)*IF($BO465=ﾃﾞｰﾀ一覧!$AT$17,($AR465+1)*($AV465+1),IF($BO465=ﾃﾞｰﾀ一覧!$AT$22,IF(COUNTIF($AD465,"*天端*"),ﾃﾞｰﾀ一覧!$AU$43/2,ﾃﾞｰﾀ一覧!$AU$43/3),IF($BO465=ﾃﾞｰﾀ一覧!$AT$20,$AR465*$AV465,IF($BO465=ﾃﾞｰﾀ一覧!$AT$21,$AV465,1))))))))</f>
        <v/>
      </c>
      <c r="BW465" s="1112"/>
      <c r="BX465" s="1112"/>
      <c r="BY465" s="1088" t="str">
        <f>IF($B465="","",IF($AH465="","",IF($CK465=ﾃﾞｰﾀ一覧!$U$53,ﾃﾞｰﾀ一覧!$U$61,IF($AH465=ﾃﾞｰﾀ一覧!$U$21,ﾃﾞｰﾀ一覧!$U$60,IF(OR($AH465=ﾃﾞｰﾀ一覧!$U$19,$AH465=ﾃﾞｰﾀ一覧!$U$20,$AH465=ﾃﾞｰﾀ一覧!$U$23,$AH465=ﾃﾞｰﾀ一覧!$U$22,$AH465=ﾃﾞｰﾀ一覧!$U$18,AH465=ﾃﾞｰﾀ一覧!$U$25),ﾃﾞｰﾀ一覧!$U$59,ﾃﾞｰﾀ一覧!$U$62)))))</f>
        <v/>
      </c>
      <c r="BZ465" s="1089"/>
      <c r="CA465" s="1113"/>
      <c r="CB465" s="1113"/>
      <c r="CC465" s="1113"/>
      <c r="CD465" s="1113"/>
      <c r="CE465" s="1113"/>
      <c r="CF465" s="1113"/>
      <c r="CG465" s="1113"/>
      <c r="CH465" s="1113"/>
      <c r="CI465" s="1114"/>
      <c r="CK465" s="240"/>
      <c r="CM465" s="378" t="str">
        <f t="shared" si="49"/>
        <v/>
      </c>
      <c r="CN465" s="379" t="str">
        <f t="shared" si="50"/>
        <v/>
      </c>
      <c r="CO465" s="379" t="str">
        <f t="shared" si="51"/>
        <v/>
      </c>
      <c r="CP465" s="380" t="str">
        <f t="shared" si="52"/>
        <v/>
      </c>
      <c r="CQ465" s="244"/>
      <c r="CR465" s="1100"/>
      <c r="CS465" s="1101"/>
      <c r="CT465" s="1102"/>
      <c r="CU465" s="1135"/>
      <c r="CV465" s="1136"/>
      <c r="CW465" s="1136"/>
      <c r="CX465" s="1137"/>
      <c r="CY465" s="1138"/>
      <c r="CZ465" s="1139"/>
      <c r="DA465" s="1140"/>
      <c r="DB465" s="1132"/>
      <c r="DC465" s="1133"/>
      <c r="DD465" s="1133"/>
      <c r="DE465" s="1133"/>
      <c r="DF465" s="1133"/>
      <c r="DG465" s="1134"/>
      <c r="DH465" s="580"/>
      <c r="DI465" s="1084"/>
      <c r="DJ465" s="1084"/>
      <c r="DK465" s="581"/>
      <c r="DL465" s="582"/>
      <c r="DM465" s="1084"/>
      <c r="DN465" s="1084"/>
      <c r="DO465" s="581"/>
      <c r="DP465" s="582"/>
      <c r="DQ465" s="1084"/>
      <c r="DR465" s="1084"/>
      <c r="DS465" s="583"/>
      <c r="DT465" s="1124"/>
      <c r="DU465" s="1125"/>
      <c r="DV465" s="1125"/>
      <c r="DW465" s="1124"/>
      <c r="DX465" s="1125"/>
      <c r="DY465" s="1150"/>
      <c r="DZ465" s="1362"/>
      <c r="EA465" s="1363"/>
      <c r="EB465" s="1362"/>
      <c r="EC465" s="1363"/>
      <c r="ED465" s="1362"/>
      <c r="EE465" s="1377"/>
      <c r="EF465" s="1378"/>
      <c r="EG465" s="1379"/>
      <c r="EH465" s="1379"/>
      <c r="EI465" s="1380"/>
      <c r="EJ465" s="1381"/>
      <c r="EK465" s="1381"/>
      <c r="EL465" s="1381"/>
      <c r="EM465" s="1382"/>
      <c r="EN465" s="1382"/>
      <c r="EO465" s="1382"/>
      <c r="EP465" s="1375"/>
      <c r="EQ465" s="1376"/>
      <c r="ER465" s="1113"/>
      <c r="ES465" s="1113"/>
      <c r="ET465" s="1113"/>
      <c r="EU465" s="1113"/>
      <c r="EV465" s="1113"/>
      <c r="EW465" s="1113"/>
      <c r="EX465" s="1113"/>
      <c r="EY465" s="1113"/>
      <c r="EZ465" s="1114"/>
    </row>
    <row r="466" spans="1:156" ht="30" customHeight="1" x14ac:dyDescent="0.2">
      <c r="A466" s="207">
        <f t="shared" si="53"/>
        <v>455</v>
      </c>
      <c r="B466" s="1103"/>
      <c r="C466" s="1104"/>
      <c r="D466" s="1092"/>
      <c r="E466" s="1093"/>
      <c r="F466" s="1094" t="str">
        <f t="shared" si="55"/>
        <v/>
      </c>
      <c r="G466" s="1095"/>
      <c r="H466" s="1095"/>
      <c r="I466" s="1095"/>
      <c r="J466" s="1095"/>
      <c r="K466" s="1095"/>
      <c r="L466" s="1095"/>
      <c r="M466" s="1095"/>
      <c r="N466" s="1095"/>
      <c r="O466" s="1095"/>
      <c r="P466" s="1095"/>
      <c r="Q466" s="1095"/>
      <c r="R466" s="1095"/>
      <c r="S466" s="1095"/>
      <c r="T466" s="1095"/>
      <c r="U466" s="1095"/>
      <c r="V466" s="1095"/>
      <c r="W466" s="1096"/>
      <c r="X466" s="1299">
        <f t="shared" si="54"/>
        <v>0</v>
      </c>
      <c r="Y466" s="1300"/>
      <c r="Z466" s="1301"/>
      <c r="AA466" s="1100"/>
      <c r="AB466" s="1101"/>
      <c r="AC466" s="1102"/>
      <c r="AD466" s="1135"/>
      <c r="AE466" s="1136"/>
      <c r="AF466" s="1136"/>
      <c r="AG466" s="1137"/>
      <c r="AH466" s="1138"/>
      <c r="AI466" s="1139"/>
      <c r="AJ466" s="1140"/>
      <c r="AK466" s="1132"/>
      <c r="AL466" s="1133"/>
      <c r="AM466" s="1133"/>
      <c r="AN466" s="1133"/>
      <c r="AO466" s="1133"/>
      <c r="AP466" s="1134"/>
      <c r="AQ466" s="642" t="str">
        <f>IF(AK466="","",VLOOKUP(AK466,ﾃﾞｰﾀ一覧!$AH$4:$AR$66,2,FALSE))</f>
        <v/>
      </c>
      <c r="AR466" s="1084"/>
      <c r="AS466" s="1084"/>
      <c r="AT466" s="643" t="str">
        <f>IF(AK466="","",VLOOKUP(AK466,ﾃﾞｰﾀ一覧!$AH$4:$AR$66,3,FALSE))</f>
        <v/>
      </c>
      <c r="AU466" s="644" t="str">
        <f>IF(AK466="","",VLOOKUP(AK466,ﾃﾞｰﾀ一覧!$AH$4:$AR$66,5,FALSE))</f>
        <v/>
      </c>
      <c r="AV466" s="1084"/>
      <c r="AW466" s="1084"/>
      <c r="AX466" s="643" t="str">
        <f>IF(AK466="","",VLOOKUP(AK466,ﾃﾞｰﾀ一覧!$AH$4:$AR$66,6,FALSE))</f>
        <v/>
      </c>
      <c r="AY466" s="649" t="str">
        <f>IF(AK466="","",VLOOKUP(AK466,ﾃﾞｰﾀ一覧!$AH$4:$AR$66,8,FALSE))</f>
        <v/>
      </c>
      <c r="AZ466" s="1084"/>
      <c r="BA466" s="1084"/>
      <c r="BB466" s="388" t="str">
        <f>IF(AK466="","",VLOOKUP(AK466,ﾃﾞｰﾀ一覧!$AH$4:$AR$66,9,FALSE))</f>
        <v/>
      </c>
      <c r="BC466" s="1124"/>
      <c r="BD466" s="1125"/>
      <c r="BE466" s="1125"/>
      <c r="BF466" s="1124"/>
      <c r="BG466" s="1125"/>
      <c r="BH466" s="1125"/>
      <c r="BI466" s="1124"/>
      <c r="BJ466" s="1125"/>
      <c r="BK466" s="1150"/>
      <c r="BL466" s="1154"/>
      <c r="BM466" s="1155"/>
      <c r="BN466" s="1156"/>
      <c r="BO466" s="1109" t="str">
        <f>IF($AK466="","",IF($BF466="","",IF($BF466=ﾃﾞｰﾀ一覧!$U$37,"",IF($BF466=ﾃﾞｰﾀ一覧!$U$38,"",IF($AH466=ﾃﾞｰﾀ一覧!$U$25,VLOOKUP($AK466,ﾃﾞｰﾀ一覧!$AH$43:$AR$66,10,FALSE),VLOOKUP($AK466,ﾃﾞｰﾀ一覧!$AH$4:$AR$66,10,FALSE))))))</f>
        <v/>
      </c>
      <c r="BP466" s="1110"/>
      <c r="BQ466" s="1110"/>
      <c r="BR466" s="1111"/>
      <c r="BS466" s="1115">
        <f>IF($BL466="",0,VLOOKUP($BL466,ﾃﾞｰﾀ一覧!$AY$4:$BB$16,3,FALSE))</f>
        <v>0</v>
      </c>
      <c r="BT466" s="1115"/>
      <c r="BU466" s="1115"/>
      <c r="BV466" s="1112" t="str">
        <f>IF($BO466="","",IF($BF466=ﾃﾞｰﾀ一覧!$U$37,"",IF($BF466=ﾃﾞｰﾀ一覧!$U$38,"",IF($BO466=ﾃﾞｰﾀ一覧!$AT$27,ﾃﾞｰﾀ一覧!$AT$27,VLOOKUP($AK466,ﾃﾞｰﾀ一覧!$AH$4:$AR$66,11,FALSE)*IF($BO466=ﾃﾞｰﾀ一覧!$AT$17,($AR466+1)*($AV466+1),IF($BO466=ﾃﾞｰﾀ一覧!$AT$22,IF(COUNTIF($AD466,"*天端*"),ﾃﾞｰﾀ一覧!$AU$43/2,ﾃﾞｰﾀ一覧!$AU$43/3),IF($BO466=ﾃﾞｰﾀ一覧!$AT$20,$AR466*$AV466,IF($BO466=ﾃﾞｰﾀ一覧!$AT$21,$AV466,1))))))))</f>
        <v/>
      </c>
      <c r="BW466" s="1112"/>
      <c r="BX466" s="1112"/>
      <c r="BY466" s="1088" t="str">
        <f>IF($B466="","",IF($AH466="","",IF($CK466=ﾃﾞｰﾀ一覧!$U$53,ﾃﾞｰﾀ一覧!$U$61,IF($AH466=ﾃﾞｰﾀ一覧!$U$21,ﾃﾞｰﾀ一覧!$U$60,IF(OR($AH466=ﾃﾞｰﾀ一覧!$U$19,$AH466=ﾃﾞｰﾀ一覧!$U$20,$AH466=ﾃﾞｰﾀ一覧!$U$23,$AH466=ﾃﾞｰﾀ一覧!$U$22,$AH466=ﾃﾞｰﾀ一覧!$U$18,AH466=ﾃﾞｰﾀ一覧!$U$25),ﾃﾞｰﾀ一覧!$U$59,ﾃﾞｰﾀ一覧!$U$62)))))</f>
        <v/>
      </c>
      <c r="BZ466" s="1089"/>
      <c r="CA466" s="1113"/>
      <c r="CB466" s="1113"/>
      <c r="CC466" s="1113"/>
      <c r="CD466" s="1113"/>
      <c r="CE466" s="1113"/>
      <c r="CF466" s="1113"/>
      <c r="CG466" s="1113"/>
      <c r="CH466" s="1113"/>
      <c r="CI466" s="1114"/>
      <c r="CK466" s="240"/>
      <c r="CM466" s="378" t="str">
        <f t="shared" si="49"/>
        <v/>
      </c>
      <c r="CN466" s="379" t="str">
        <f t="shared" si="50"/>
        <v/>
      </c>
      <c r="CO466" s="379" t="str">
        <f t="shared" si="51"/>
        <v/>
      </c>
      <c r="CP466" s="380" t="str">
        <f t="shared" si="52"/>
        <v/>
      </c>
      <c r="CQ466" s="244"/>
      <c r="CR466" s="1100"/>
      <c r="CS466" s="1101"/>
      <c r="CT466" s="1102"/>
      <c r="CU466" s="1135"/>
      <c r="CV466" s="1136"/>
      <c r="CW466" s="1136"/>
      <c r="CX466" s="1137"/>
      <c r="CY466" s="1138"/>
      <c r="CZ466" s="1139"/>
      <c r="DA466" s="1140"/>
      <c r="DB466" s="1132"/>
      <c r="DC466" s="1133"/>
      <c r="DD466" s="1133"/>
      <c r="DE466" s="1133"/>
      <c r="DF466" s="1133"/>
      <c r="DG466" s="1134"/>
      <c r="DH466" s="580"/>
      <c r="DI466" s="1084"/>
      <c r="DJ466" s="1084"/>
      <c r="DK466" s="581"/>
      <c r="DL466" s="582"/>
      <c r="DM466" s="1084"/>
      <c r="DN466" s="1084"/>
      <c r="DO466" s="581"/>
      <c r="DP466" s="582"/>
      <c r="DQ466" s="1084"/>
      <c r="DR466" s="1084"/>
      <c r="DS466" s="583"/>
      <c r="DT466" s="1124"/>
      <c r="DU466" s="1125"/>
      <c r="DV466" s="1125"/>
      <c r="DW466" s="1124"/>
      <c r="DX466" s="1125"/>
      <c r="DY466" s="1150"/>
      <c r="DZ466" s="1362"/>
      <c r="EA466" s="1363"/>
      <c r="EB466" s="1362"/>
      <c r="EC466" s="1363"/>
      <c r="ED466" s="1362"/>
      <c r="EE466" s="1377"/>
      <c r="EF466" s="1378"/>
      <c r="EG466" s="1379"/>
      <c r="EH466" s="1379"/>
      <c r="EI466" s="1380"/>
      <c r="EJ466" s="1381"/>
      <c r="EK466" s="1381"/>
      <c r="EL466" s="1381"/>
      <c r="EM466" s="1382"/>
      <c r="EN466" s="1382"/>
      <c r="EO466" s="1382"/>
      <c r="EP466" s="1375"/>
      <c r="EQ466" s="1376"/>
      <c r="ER466" s="1113"/>
      <c r="ES466" s="1113"/>
      <c r="ET466" s="1113"/>
      <c r="EU466" s="1113"/>
      <c r="EV466" s="1113"/>
      <c r="EW466" s="1113"/>
      <c r="EX466" s="1113"/>
      <c r="EY466" s="1113"/>
      <c r="EZ466" s="1114"/>
    </row>
    <row r="467" spans="1:156" ht="30" customHeight="1" x14ac:dyDescent="0.2">
      <c r="A467" s="207">
        <f t="shared" si="53"/>
        <v>456</v>
      </c>
      <c r="B467" s="1103"/>
      <c r="C467" s="1104"/>
      <c r="D467" s="1092"/>
      <c r="E467" s="1093"/>
      <c r="F467" s="1094" t="str">
        <f t="shared" si="55"/>
        <v/>
      </c>
      <c r="G467" s="1095"/>
      <c r="H467" s="1095"/>
      <c r="I467" s="1095"/>
      <c r="J467" s="1095"/>
      <c r="K467" s="1095"/>
      <c r="L467" s="1095"/>
      <c r="M467" s="1095"/>
      <c r="N467" s="1095"/>
      <c r="O467" s="1095"/>
      <c r="P467" s="1095"/>
      <c r="Q467" s="1095"/>
      <c r="R467" s="1095"/>
      <c r="S467" s="1095"/>
      <c r="T467" s="1095"/>
      <c r="U467" s="1095"/>
      <c r="V467" s="1095"/>
      <c r="W467" s="1096"/>
      <c r="X467" s="1299">
        <f t="shared" si="54"/>
        <v>0</v>
      </c>
      <c r="Y467" s="1300"/>
      <c r="Z467" s="1301"/>
      <c r="AA467" s="1100"/>
      <c r="AB467" s="1101"/>
      <c r="AC467" s="1102"/>
      <c r="AD467" s="1135"/>
      <c r="AE467" s="1136"/>
      <c r="AF467" s="1136"/>
      <c r="AG467" s="1137"/>
      <c r="AH467" s="1138"/>
      <c r="AI467" s="1139"/>
      <c r="AJ467" s="1140"/>
      <c r="AK467" s="1132"/>
      <c r="AL467" s="1133"/>
      <c r="AM467" s="1133"/>
      <c r="AN467" s="1133"/>
      <c r="AO467" s="1133"/>
      <c r="AP467" s="1134"/>
      <c r="AQ467" s="642" t="str">
        <f>IF(AK467="","",VLOOKUP(AK467,ﾃﾞｰﾀ一覧!$AH$4:$AR$66,2,FALSE))</f>
        <v/>
      </c>
      <c r="AR467" s="1084"/>
      <c r="AS467" s="1084"/>
      <c r="AT467" s="643" t="str">
        <f>IF(AK467="","",VLOOKUP(AK467,ﾃﾞｰﾀ一覧!$AH$4:$AR$66,3,FALSE))</f>
        <v/>
      </c>
      <c r="AU467" s="644" t="str">
        <f>IF(AK467="","",VLOOKUP(AK467,ﾃﾞｰﾀ一覧!$AH$4:$AR$66,5,FALSE))</f>
        <v/>
      </c>
      <c r="AV467" s="1084"/>
      <c r="AW467" s="1084"/>
      <c r="AX467" s="643" t="str">
        <f>IF(AK467="","",VLOOKUP(AK467,ﾃﾞｰﾀ一覧!$AH$4:$AR$66,6,FALSE))</f>
        <v/>
      </c>
      <c r="AY467" s="649" t="str">
        <f>IF(AK467="","",VLOOKUP(AK467,ﾃﾞｰﾀ一覧!$AH$4:$AR$66,8,FALSE))</f>
        <v/>
      </c>
      <c r="AZ467" s="1084"/>
      <c r="BA467" s="1084"/>
      <c r="BB467" s="388" t="str">
        <f>IF(AK467="","",VLOOKUP(AK467,ﾃﾞｰﾀ一覧!$AH$4:$AR$66,9,FALSE))</f>
        <v/>
      </c>
      <c r="BC467" s="1124"/>
      <c r="BD467" s="1125"/>
      <c r="BE467" s="1125"/>
      <c r="BF467" s="1124"/>
      <c r="BG467" s="1125"/>
      <c r="BH467" s="1125"/>
      <c r="BI467" s="1124"/>
      <c r="BJ467" s="1125"/>
      <c r="BK467" s="1150"/>
      <c r="BL467" s="1154"/>
      <c r="BM467" s="1155"/>
      <c r="BN467" s="1156"/>
      <c r="BO467" s="1109" t="str">
        <f>IF($AK467="","",IF($BF467="","",IF($BF467=ﾃﾞｰﾀ一覧!$U$37,"",IF($BF467=ﾃﾞｰﾀ一覧!$U$38,"",IF($AH467=ﾃﾞｰﾀ一覧!$U$25,VLOOKUP($AK467,ﾃﾞｰﾀ一覧!$AH$43:$AR$66,10,FALSE),VLOOKUP($AK467,ﾃﾞｰﾀ一覧!$AH$4:$AR$66,10,FALSE))))))</f>
        <v/>
      </c>
      <c r="BP467" s="1110"/>
      <c r="BQ467" s="1110"/>
      <c r="BR467" s="1111"/>
      <c r="BS467" s="1115">
        <f>IF($BL467="",0,VLOOKUP($BL467,ﾃﾞｰﾀ一覧!$AY$4:$BB$16,3,FALSE))</f>
        <v>0</v>
      </c>
      <c r="BT467" s="1115"/>
      <c r="BU467" s="1115"/>
      <c r="BV467" s="1112" t="str">
        <f>IF($BO467="","",IF($BF467=ﾃﾞｰﾀ一覧!$U$37,"",IF($BF467=ﾃﾞｰﾀ一覧!$U$38,"",IF($BO467=ﾃﾞｰﾀ一覧!$AT$27,ﾃﾞｰﾀ一覧!$AT$27,VLOOKUP($AK467,ﾃﾞｰﾀ一覧!$AH$4:$AR$66,11,FALSE)*IF($BO467=ﾃﾞｰﾀ一覧!$AT$17,($AR467+1)*($AV467+1),IF($BO467=ﾃﾞｰﾀ一覧!$AT$22,IF(COUNTIF($AD467,"*天端*"),ﾃﾞｰﾀ一覧!$AU$43/2,ﾃﾞｰﾀ一覧!$AU$43/3),IF($BO467=ﾃﾞｰﾀ一覧!$AT$20,$AR467*$AV467,IF($BO467=ﾃﾞｰﾀ一覧!$AT$21,$AV467,1))))))))</f>
        <v/>
      </c>
      <c r="BW467" s="1112"/>
      <c r="BX467" s="1112"/>
      <c r="BY467" s="1088" t="str">
        <f>IF($B467="","",IF($AH467="","",IF($CK467=ﾃﾞｰﾀ一覧!$U$53,ﾃﾞｰﾀ一覧!$U$61,IF($AH467=ﾃﾞｰﾀ一覧!$U$21,ﾃﾞｰﾀ一覧!$U$60,IF(OR($AH467=ﾃﾞｰﾀ一覧!$U$19,$AH467=ﾃﾞｰﾀ一覧!$U$20,$AH467=ﾃﾞｰﾀ一覧!$U$23,$AH467=ﾃﾞｰﾀ一覧!$U$22,$AH467=ﾃﾞｰﾀ一覧!$U$18,AH467=ﾃﾞｰﾀ一覧!$U$25),ﾃﾞｰﾀ一覧!$U$59,ﾃﾞｰﾀ一覧!$U$62)))))</f>
        <v/>
      </c>
      <c r="BZ467" s="1089"/>
      <c r="CA467" s="1113"/>
      <c r="CB467" s="1113"/>
      <c r="CC467" s="1113"/>
      <c r="CD467" s="1113"/>
      <c r="CE467" s="1113"/>
      <c r="CF467" s="1113"/>
      <c r="CG467" s="1113"/>
      <c r="CH467" s="1113"/>
      <c r="CI467" s="1114"/>
      <c r="CK467" s="240"/>
      <c r="CM467" s="378" t="str">
        <f t="shared" si="49"/>
        <v/>
      </c>
      <c r="CN467" s="379" t="str">
        <f t="shared" si="50"/>
        <v/>
      </c>
      <c r="CO467" s="379" t="str">
        <f t="shared" si="51"/>
        <v/>
      </c>
      <c r="CP467" s="380" t="str">
        <f t="shared" si="52"/>
        <v/>
      </c>
      <c r="CQ467" s="244"/>
      <c r="CR467" s="1100"/>
      <c r="CS467" s="1101"/>
      <c r="CT467" s="1102"/>
      <c r="CU467" s="1135"/>
      <c r="CV467" s="1136"/>
      <c r="CW467" s="1136"/>
      <c r="CX467" s="1137"/>
      <c r="CY467" s="1138"/>
      <c r="CZ467" s="1139"/>
      <c r="DA467" s="1140"/>
      <c r="DB467" s="1132"/>
      <c r="DC467" s="1133"/>
      <c r="DD467" s="1133"/>
      <c r="DE467" s="1133"/>
      <c r="DF467" s="1133"/>
      <c r="DG467" s="1134"/>
      <c r="DH467" s="580"/>
      <c r="DI467" s="1084"/>
      <c r="DJ467" s="1084"/>
      <c r="DK467" s="581"/>
      <c r="DL467" s="582"/>
      <c r="DM467" s="1084"/>
      <c r="DN467" s="1084"/>
      <c r="DO467" s="581"/>
      <c r="DP467" s="582"/>
      <c r="DQ467" s="1084"/>
      <c r="DR467" s="1084"/>
      <c r="DS467" s="583"/>
      <c r="DT467" s="1124"/>
      <c r="DU467" s="1125"/>
      <c r="DV467" s="1125"/>
      <c r="DW467" s="1124"/>
      <c r="DX467" s="1125"/>
      <c r="DY467" s="1150"/>
      <c r="DZ467" s="1362"/>
      <c r="EA467" s="1363"/>
      <c r="EB467" s="1362"/>
      <c r="EC467" s="1363"/>
      <c r="ED467" s="1362"/>
      <c r="EE467" s="1377"/>
      <c r="EF467" s="1378"/>
      <c r="EG467" s="1379"/>
      <c r="EH467" s="1379"/>
      <c r="EI467" s="1380"/>
      <c r="EJ467" s="1381"/>
      <c r="EK467" s="1381"/>
      <c r="EL467" s="1381"/>
      <c r="EM467" s="1382"/>
      <c r="EN467" s="1382"/>
      <c r="EO467" s="1382"/>
      <c r="EP467" s="1375"/>
      <c r="EQ467" s="1376"/>
      <c r="ER467" s="1113"/>
      <c r="ES467" s="1113"/>
      <c r="ET467" s="1113"/>
      <c r="EU467" s="1113"/>
      <c r="EV467" s="1113"/>
      <c r="EW467" s="1113"/>
      <c r="EX467" s="1113"/>
      <c r="EY467" s="1113"/>
      <c r="EZ467" s="1114"/>
    </row>
    <row r="468" spans="1:156" ht="30" customHeight="1" x14ac:dyDescent="0.2">
      <c r="A468" s="207">
        <f t="shared" si="53"/>
        <v>457</v>
      </c>
      <c r="B468" s="1103"/>
      <c r="C468" s="1104"/>
      <c r="D468" s="1092"/>
      <c r="E468" s="1093"/>
      <c r="F468" s="1094" t="str">
        <f t="shared" si="55"/>
        <v/>
      </c>
      <c r="G468" s="1095"/>
      <c r="H468" s="1095"/>
      <c r="I468" s="1095"/>
      <c r="J468" s="1095"/>
      <c r="K468" s="1095"/>
      <c r="L468" s="1095"/>
      <c r="M468" s="1095"/>
      <c r="N468" s="1095"/>
      <c r="O468" s="1095"/>
      <c r="P468" s="1095"/>
      <c r="Q468" s="1095"/>
      <c r="R468" s="1095"/>
      <c r="S468" s="1095"/>
      <c r="T468" s="1095"/>
      <c r="U468" s="1095"/>
      <c r="V468" s="1095"/>
      <c r="W468" s="1096"/>
      <c r="X468" s="1299">
        <f t="shared" si="54"/>
        <v>0</v>
      </c>
      <c r="Y468" s="1300"/>
      <c r="Z468" s="1301"/>
      <c r="AA468" s="1100"/>
      <c r="AB468" s="1101"/>
      <c r="AC468" s="1102"/>
      <c r="AD468" s="1135"/>
      <c r="AE468" s="1136"/>
      <c r="AF468" s="1136"/>
      <c r="AG468" s="1137"/>
      <c r="AH468" s="1138"/>
      <c r="AI468" s="1139"/>
      <c r="AJ468" s="1140"/>
      <c r="AK468" s="1132"/>
      <c r="AL468" s="1133"/>
      <c r="AM468" s="1133"/>
      <c r="AN468" s="1133"/>
      <c r="AO468" s="1133"/>
      <c r="AP468" s="1134"/>
      <c r="AQ468" s="642" t="str">
        <f>IF(AK468="","",VLOOKUP(AK468,ﾃﾞｰﾀ一覧!$AH$4:$AR$66,2,FALSE))</f>
        <v/>
      </c>
      <c r="AR468" s="1084"/>
      <c r="AS468" s="1084"/>
      <c r="AT468" s="643" t="str">
        <f>IF(AK468="","",VLOOKUP(AK468,ﾃﾞｰﾀ一覧!$AH$4:$AR$66,3,FALSE))</f>
        <v/>
      </c>
      <c r="AU468" s="644" t="str">
        <f>IF(AK468="","",VLOOKUP(AK468,ﾃﾞｰﾀ一覧!$AH$4:$AR$66,5,FALSE))</f>
        <v/>
      </c>
      <c r="AV468" s="1084"/>
      <c r="AW468" s="1084"/>
      <c r="AX468" s="643" t="str">
        <f>IF(AK468="","",VLOOKUP(AK468,ﾃﾞｰﾀ一覧!$AH$4:$AR$66,6,FALSE))</f>
        <v/>
      </c>
      <c r="AY468" s="649" t="str">
        <f>IF(AK468="","",VLOOKUP(AK468,ﾃﾞｰﾀ一覧!$AH$4:$AR$66,8,FALSE))</f>
        <v/>
      </c>
      <c r="AZ468" s="1084"/>
      <c r="BA468" s="1084"/>
      <c r="BB468" s="388" t="str">
        <f>IF(AK468="","",VLOOKUP(AK468,ﾃﾞｰﾀ一覧!$AH$4:$AR$66,9,FALSE))</f>
        <v/>
      </c>
      <c r="BC468" s="1124"/>
      <c r="BD468" s="1125"/>
      <c r="BE468" s="1125"/>
      <c r="BF468" s="1124"/>
      <c r="BG468" s="1125"/>
      <c r="BH468" s="1125"/>
      <c r="BI468" s="1124"/>
      <c r="BJ468" s="1125"/>
      <c r="BK468" s="1150"/>
      <c r="BL468" s="1154"/>
      <c r="BM468" s="1155"/>
      <c r="BN468" s="1156"/>
      <c r="BO468" s="1109" t="str">
        <f>IF($AK468="","",IF($BF468="","",IF($BF468=ﾃﾞｰﾀ一覧!$U$37,"",IF($BF468=ﾃﾞｰﾀ一覧!$U$38,"",IF($AH468=ﾃﾞｰﾀ一覧!$U$25,VLOOKUP($AK468,ﾃﾞｰﾀ一覧!$AH$43:$AR$66,10,FALSE),VLOOKUP($AK468,ﾃﾞｰﾀ一覧!$AH$4:$AR$66,10,FALSE))))))</f>
        <v/>
      </c>
      <c r="BP468" s="1110"/>
      <c r="BQ468" s="1110"/>
      <c r="BR468" s="1111"/>
      <c r="BS468" s="1115">
        <f>IF($BL468="",0,VLOOKUP($BL468,ﾃﾞｰﾀ一覧!$AY$4:$BB$16,3,FALSE))</f>
        <v>0</v>
      </c>
      <c r="BT468" s="1115"/>
      <c r="BU468" s="1115"/>
      <c r="BV468" s="1112" t="str">
        <f>IF($BO468="","",IF($BF468=ﾃﾞｰﾀ一覧!$U$37,"",IF($BF468=ﾃﾞｰﾀ一覧!$U$38,"",IF($BO468=ﾃﾞｰﾀ一覧!$AT$27,ﾃﾞｰﾀ一覧!$AT$27,VLOOKUP($AK468,ﾃﾞｰﾀ一覧!$AH$4:$AR$66,11,FALSE)*IF($BO468=ﾃﾞｰﾀ一覧!$AT$17,($AR468+1)*($AV468+1),IF($BO468=ﾃﾞｰﾀ一覧!$AT$22,IF(COUNTIF($AD468,"*天端*"),ﾃﾞｰﾀ一覧!$AU$43/2,ﾃﾞｰﾀ一覧!$AU$43/3),IF($BO468=ﾃﾞｰﾀ一覧!$AT$20,$AR468*$AV468,IF($BO468=ﾃﾞｰﾀ一覧!$AT$21,$AV468,1))))))))</f>
        <v/>
      </c>
      <c r="BW468" s="1112"/>
      <c r="BX468" s="1112"/>
      <c r="BY468" s="1088" t="str">
        <f>IF($B468="","",IF($AH468="","",IF($CK468=ﾃﾞｰﾀ一覧!$U$53,ﾃﾞｰﾀ一覧!$U$61,IF($AH468=ﾃﾞｰﾀ一覧!$U$21,ﾃﾞｰﾀ一覧!$U$60,IF(OR($AH468=ﾃﾞｰﾀ一覧!$U$19,$AH468=ﾃﾞｰﾀ一覧!$U$20,$AH468=ﾃﾞｰﾀ一覧!$U$23,$AH468=ﾃﾞｰﾀ一覧!$U$22,$AH468=ﾃﾞｰﾀ一覧!$U$18,AH468=ﾃﾞｰﾀ一覧!$U$25),ﾃﾞｰﾀ一覧!$U$59,ﾃﾞｰﾀ一覧!$U$62)))))</f>
        <v/>
      </c>
      <c r="BZ468" s="1089"/>
      <c r="CA468" s="1113"/>
      <c r="CB468" s="1113"/>
      <c r="CC468" s="1113"/>
      <c r="CD468" s="1113"/>
      <c r="CE468" s="1113"/>
      <c r="CF468" s="1113"/>
      <c r="CG468" s="1113"/>
      <c r="CH468" s="1113"/>
      <c r="CI468" s="1114"/>
      <c r="CK468" s="240"/>
      <c r="CM468" s="378" t="str">
        <f t="shared" si="49"/>
        <v/>
      </c>
      <c r="CN468" s="379" t="str">
        <f t="shared" si="50"/>
        <v/>
      </c>
      <c r="CO468" s="379" t="str">
        <f t="shared" si="51"/>
        <v/>
      </c>
      <c r="CP468" s="380" t="str">
        <f t="shared" si="52"/>
        <v/>
      </c>
      <c r="CQ468" s="244"/>
      <c r="CR468" s="1100"/>
      <c r="CS468" s="1101"/>
      <c r="CT468" s="1102"/>
      <c r="CU468" s="1135"/>
      <c r="CV468" s="1136"/>
      <c r="CW468" s="1136"/>
      <c r="CX468" s="1137"/>
      <c r="CY468" s="1138"/>
      <c r="CZ468" s="1139"/>
      <c r="DA468" s="1140"/>
      <c r="DB468" s="1132"/>
      <c r="DC468" s="1133"/>
      <c r="DD468" s="1133"/>
      <c r="DE468" s="1133"/>
      <c r="DF468" s="1133"/>
      <c r="DG468" s="1134"/>
      <c r="DH468" s="580"/>
      <c r="DI468" s="1084"/>
      <c r="DJ468" s="1084"/>
      <c r="DK468" s="581"/>
      <c r="DL468" s="582"/>
      <c r="DM468" s="1084"/>
      <c r="DN468" s="1084"/>
      <c r="DO468" s="581"/>
      <c r="DP468" s="582"/>
      <c r="DQ468" s="1084"/>
      <c r="DR468" s="1084"/>
      <c r="DS468" s="583"/>
      <c r="DT468" s="1124"/>
      <c r="DU468" s="1125"/>
      <c r="DV468" s="1125"/>
      <c r="DW468" s="1124"/>
      <c r="DX468" s="1125"/>
      <c r="DY468" s="1150"/>
      <c r="DZ468" s="1362"/>
      <c r="EA468" s="1363"/>
      <c r="EB468" s="1362"/>
      <c r="EC468" s="1363"/>
      <c r="ED468" s="1362"/>
      <c r="EE468" s="1377"/>
      <c r="EF468" s="1378"/>
      <c r="EG468" s="1379"/>
      <c r="EH468" s="1379"/>
      <c r="EI468" s="1380"/>
      <c r="EJ468" s="1381"/>
      <c r="EK468" s="1381"/>
      <c r="EL468" s="1381"/>
      <c r="EM468" s="1382"/>
      <c r="EN468" s="1382"/>
      <c r="EO468" s="1382"/>
      <c r="EP468" s="1375"/>
      <c r="EQ468" s="1376"/>
      <c r="ER468" s="1113"/>
      <c r="ES468" s="1113"/>
      <c r="ET468" s="1113"/>
      <c r="EU468" s="1113"/>
      <c r="EV468" s="1113"/>
      <c r="EW468" s="1113"/>
      <c r="EX468" s="1113"/>
      <c r="EY468" s="1113"/>
      <c r="EZ468" s="1114"/>
    </row>
    <row r="469" spans="1:156" ht="30" customHeight="1" x14ac:dyDescent="0.2">
      <c r="A469" s="207">
        <f t="shared" si="53"/>
        <v>458</v>
      </c>
      <c r="B469" s="1103"/>
      <c r="C469" s="1104"/>
      <c r="D469" s="1092"/>
      <c r="E469" s="1093"/>
      <c r="F469" s="1094" t="str">
        <f t="shared" si="55"/>
        <v/>
      </c>
      <c r="G469" s="1095"/>
      <c r="H469" s="1095"/>
      <c r="I469" s="1095"/>
      <c r="J469" s="1095"/>
      <c r="K469" s="1095"/>
      <c r="L469" s="1095"/>
      <c r="M469" s="1095"/>
      <c r="N469" s="1095"/>
      <c r="O469" s="1095"/>
      <c r="P469" s="1095"/>
      <c r="Q469" s="1095"/>
      <c r="R469" s="1095"/>
      <c r="S469" s="1095"/>
      <c r="T469" s="1095"/>
      <c r="U469" s="1095"/>
      <c r="V469" s="1095"/>
      <c r="W469" s="1096"/>
      <c r="X469" s="1299">
        <f t="shared" si="54"/>
        <v>0</v>
      </c>
      <c r="Y469" s="1300"/>
      <c r="Z469" s="1301"/>
      <c r="AA469" s="1100"/>
      <c r="AB469" s="1101"/>
      <c r="AC469" s="1102"/>
      <c r="AD469" s="1135"/>
      <c r="AE469" s="1136"/>
      <c r="AF469" s="1136"/>
      <c r="AG469" s="1137"/>
      <c r="AH469" s="1138"/>
      <c r="AI469" s="1139"/>
      <c r="AJ469" s="1140"/>
      <c r="AK469" s="1132"/>
      <c r="AL469" s="1133"/>
      <c r="AM469" s="1133"/>
      <c r="AN469" s="1133"/>
      <c r="AO469" s="1133"/>
      <c r="AP469" s="1134"/>
      <c r="AQ469" s="642" t="str">
        <f>IF(AK469="","",VLOOKUP(AK469,ﾃﾞｰﾀ一覧!$AH$4:$AR$66,2,FALSE))</f>
        <v/>
      </c>
      <c r="AR469" s="1084"/>
      <c r="AS469" s="1084"/>
      <c r="AT469" s="643" t="str">
        <f>IF(AK469="","",VLOOKUP(AK469,ﾃﾞｰﾀ一覧!$AH$4:$AR$66,3,FALSE))</f>
        <v/>
      </c>
      <c r="AU469" s="644" t="str">
        <f>IF(AK469="","",VLOOKUP(AK469,ﾃﾞｰﾀ一覧!$AH$4:$AR$66,5,FALSE))</f>
        <v/>
      </c>
      <c r="AV469" s="1084"/>
      <c r="AW469" s="1084"/>
      <c r="AX469" s="643" t="str">
        <f>IF(AK469="","",VLOOKUP(AK469,ﾃﾞｰﾀ一覧!$AH$4:$AR$66,6,FALSE))</f>
        <v/>
      </c>
      <c r="AY469" s="649" t="str">
        <f>IF(AK469="","",VLOOKUP(AK469,ﾃﾞｰﾀ一覧!$AH$4:$AR$66,8,FALSE))</f>
        <v/>
      </c>
      <c r="AZ469" s="1084"/>
      <c r="BA469" s="1084"/>
      <c r="BB469" s="388" t="str">
        <f>IF(AK469="","",VLOOKUP(AK469,ﾃﾞｰﾀ一覧!$AH$4:$AR$66,9,FALSE))</f>
        <v/>
      </c>
      <c r="BC469" s="1124"/>
      <c r="BD469" s="1125"/>
      <c r="BE469" s="1125"/>
      <c r="BF469" s="1124"/>
      <c r="BG469" s="1125"/>
      <c r="BH469" s="1125"/>
      <c r="BI469" s="1124"/>
      <c r="BJ469" s="1125"/>
      <c r="BK469" s="1150"/>
      <c r="BL469" s="1154"/>
      <c r="BM469" s="1155"/>
      <c r="BN469" s="1156"/>
      <c r="BO469" s="1109" t="str">
        <f>IF($AK469="","",IF($BF469="","",IF($BF469=ﾃﾞｰﾀ一覧!$U$37,"",IF($BF469=ﾃﾞｰﾀ一覧!$U$38,"",IF($AH469=ﾃﾞｰﾀ一覧!$U$25,VLOOKUP($AK469,ﾃﾞｰﾀ一覧!$AH$43:$AR$66,10,FALSE),VLOOKUP($AK469,ﾃﾞｰﾀ一覧!$AH$4:$AR$66,10,FALSE))))))</f>
        <v/>
      </c>
      <c r="BP469" s="1110"/>
      <c r="BQ469" s="1110"/>
      <c r="BR469" s="1111"/>
      <c r="BS469" s="1115">
        <f>IF($BL469="",0,VLOOKUP($BL469,ﾃﾞｰﾀ一覧!$AY$4:$BB$16,3,FALSE))</f>
        <v>0</v>
      </c>
      <c r="BT469" s="1115"/>
      <c r="BU469" s="1115"/>
      <c r="BV469" s="1112" t="str">
        <f>IF($BO469="","",IF($BF469=ﾃﾞｰﾀ一覧!$U$37,"",IF($BF469=ﾃﾞｰﾀ一覧!$U$38,"",IF($BO469=ﾃﾞｰﾀ一覧!$AT$27,ﾃﾞｰﾀ一覧!$AT$27,VLOOKUP($AK469,ﾃﾞｰﾀ一覧!$AH$4:$AR$66,11,FALSE)*IF($BO469=ﾃﾞｰﾀ一覧!$AT$17,($AR469+1)*($AV469+1),IF($BO469=ﾃﾞｰﾀ一覧!$AT$22,IF(COUNTIF($AD469,"*天端*"),ﾃﾞｰﾀ一覧!$AU$43/2,ﾃﾞｰﾀ一覧!$AU$43/3),IF($BO469=ﾃﾞｰﾀ一覧!$AT$20,$AR469*$AV469,IF($BO469=ﾃﾞｰﾀ一覧!$AT$21,$AV469,1))))))))</f>
        <v/>
      </c>
      <c r="BW469" s="1112"/>
      <c r="BX469" s="1112"/>
      <c r="BY469" s="1088" t="str">
        <f>IF($B469="","",IF($AH469="","",IF($CK469=ﾃﾞｰﾀ一覧!$U$53,ﾃﾞｰﾀ一覧!$U$61,IF($AH469=ﾃﾞｰﾀ一覧!$U$21,ﾃﾞｰﾀ一覧!$U$60,IF(OR($AH469=ﾃﾞｰﾀ一覧!$U$19,$AH469=ﾃﾞｰﾀ一覧!$U$20,$AH469=ﾃﾞｰﾀ一覧!$U$23,$AH469=ﾃﾞｰﾀ一覧!$U$22,$AH469=ﾃﾞｰﾀ一覧!$U$18,AH469=ﾃﾞｰﾀ一覧!$U$25),ﾃﾞｰﾀ一覧!$U$59,ﾃﾞｰﾀ一覧!$U$62)))))</f>
        <v/>
      </c>
      <c r="BZ469" s="1089"/>
      <c r="CA469" s="1113"/>
      <c r="CB469" s="1113"/>
      <c r="CC469" s="1113"/>
      <c r="CD469" s="1113"/>
      <c r="CE469" s="1113"/>
      <c r="CF469" s="1113"/>
      <c r="CG469" s="1113"/>
      <c r="CH469" s="1113"/>
      <c r="CI469" s="1114"/>
      <c r="CK469" s="240"/>
      <c r="CM469" s="378" t="str">
        <f t="shared" si="49"/>
        <v/>
      </c>
      <c r="CN469" s="379" t="str">
        <f t="shared" si="50"/>
        <v/>
      </c>
      <c r="CO469" s="379" t="str">
        <f t="shared" si="51"/>
        <v/>
      </c>
      <c r="CP469" s="380" t="str">
        <f t="shared" si="52"/>
        <v/>
      </c>
      <c r="CQ469" s="244"/>
      <c r="CR469" s="1100"/>
      <c r="CS469" s="1101"/>
      <c r="CT469" s="1102"/>
      <c r="CU469" s="1135"/>
      <c r="CV469" s="1136"/>
      <c r="CW469" s="1136"/>
      <c r="CX469" s="1137"/>
      <c r="CY469" s="1138"/>
      <c r="CZ469" s="1139"/>
      <c r="DA469" s="1140"/>
      <c r="DB469" s="1132"/>
      <c r="DC469" s="1133"/>
      <c r="DD469" s="1133"/>
      <c r="DE469" s="1133"/>
      <c r="DF469" s="1133"/>
      <c r="DG469" s="1134"/>
      <c r="DH469" s="580"/>
      <c r="DI469" s="1084"/>
      <c r="DJ469" s="1084"/>
      <c r="DK469" s="581"/>
      <c r="DL469" s="582"/>
      <c r="DM469" s="1084"/>
      <c r="DN469" s="1084"/>
      <c r="DO469" s="581"/>
      <c r="DP469" s="582"/>
      <c r="DQ469" s="1084"/>
      <c r="DR469" s="1084"/>
      <c r="DS469" s="583"/>
      <c r="DT469" s="1124"/>
      <c r="DU469" s="1125"/>
      <c r="DV469" s="1125"/>
      <c r="DW469" s="1124"/>
      <c r="DX469" s="1125"/>
      <c r="DY469" s="1150"/>
      <c r="DZ469" s="1362"/>
      <c r="EA469" s="1363"/>
      <c r="EB469" s="1362"/>
      <c r="EC469" s="1363"/>
      <c r="ED469" s="1362"/>
      <c r="EE469" s="1377"/>
      <c r="EF469" s="1378"/>
      <c r="EG469" s="1379"/>
      <c r="EH469" s="1379"/>
      <c r="EI469" s="1380"/>
      <c r="EJ469" s="1381"/>
      <c r="EK469" s="1381"/>
      <c r="EL469" s="1381"/>
      <c r="EM469" s="1382"/>
      <c r="EN469" s="1382"/>
      <c r="EO469" s="1382"/>
      <c r="EP469" s="1375"/>
      <c r="EQ469" s="1376"/>
      <c r="ER469" s="1113"/>
      <c r="ES469" s="1113"/>
      <c r="ET469" s="1113"/>
      <c r="EU469" s="1113"/>
      <c r="EV469" s="1113"/>
      <c r="EW469" s="1113"/>
      <c r="EX469" s="1113"/>
      <c r="EY469" s="1113"/>
      <c r="EZ469" s="1114"/>
    </row>
    <row r="470" spans="1:156" ht="30" customHeight="1" x14ac:dyDescent="0.2">
      <c r="A470" s="207">
        <f t="shared" si="53"/>
        <v>459</v>
      </c>
      <c r="B470" s="1103"/>
      <c r="C470" s="1104"/>
      <c r="D470" s="1092"/>
      <c r="E470" s="1093"/>
      <c r="F470" s="1094" t="str">
        <f t="shared" si="55"/>
        <v/>
      </c>
      <c r="G470" s="1095"/>
      <c r="H470" s="1095"/>
      <c r="I470" s="1095"/>
      <c r="J470" s="1095"/>
      <c r="K470" s="1095"/>
      <c r="L470" s="1095"/>
      <c r="M470" s="1095"/>
      <c r="N470" s="1095"/>
      <c r="O470" s="1095"/>
      <c r="P470" s="1095"/>
      <c r="Q470" s="1095"/>
      <c r="R470" s="1095"/>
      <c r="S470" s="1095"/>
      <c r="T470" s="1095"/>
      <c r="U470" s="1095"/>
      <c r="V470" s="1095"/>
      <c r="W470" s="1096"/>
      <c r="X470" s="1299">
        <f t="shared" si="54"/>
        <v>0</v>
      </c>
      <c r="Y470" s="1300"/>
      <c r="Z470" s="1301"/>
      <c r="AA470" s="1100"/>
      <c r="AB470" s="1101"/>
      <c r="AC470" s="1102"/>
      <c r="AD470" s="1135"/>
      <c r="AE470" s="1136"/>
      <c r="AF470" s="1136"/>
      <c r="AG470" s="1137"/>
      <c r="AH470" s="1138"/>
      <c r="AI470" s="1139"/>
      <c r="AJ470" s="1140"/>
      <c r="AK470" s="1132"/>
      <c r="AL470" s="1133"/>
      <c r="AM470" s="1133"/>
      <c r="AN470" s="1133"/>
      <c r="AO470" s="1133"/>
      <c r="AP470" s="1134"/>
      <c r="AQ470" s="642" t="str">
        <f>IF(AK470="","",VLOOKUP(AK470,ﾃﾞｰﾀ一覧!$AH$4:$AR$66,2,FALSE))</f>
        <v/>
      </c>
      <c r="AR470" s="1084"/>
      <c r="AS470" s="1084"/>
      <c r="AT470" s="643" t="str">
        <f>IF(AK470="","",VLOOKUP(AK470,ﾃﾞｰﾀ一覧!$AH$4:$AR$66,3,FALSE))</f>
        <v/>
      </c>
      <c r="AU470" s="644" t="str">
        <f>IF(AK470="","",VLOOKUP(AK470,ﾃﾞｰﾀ一覧!$AH$4:$AR$66,5,FALSE))</f>
        <v/>
      </c>
      <c r="AV470" s="1084"/>
      <c r="AW470" s="1084"/>
      <c r="AX470" s="643" t="str">
        <f>IF(AK470="","",VLOOKUP(AK470,ﾃﾞｰﾀ一覧!$AH$4:$AR$66,6,FALSE))</f>
        <v/>
      </c>
      <c r="AY470" s="649" t="str">
        <f>IF(AK470="","",VLOOKUP(AK470,ﾃﾞｰﾀ一覧!$AH$4:$AR$66,8,FALSE))</f>
        <v/>
      </c>
      <c r="AZ470" s="1084"/>
      <c r="BA470" s="1084"/>
      <c r="BB470" s="388" t="str">
        <f>IF(AK470="","",VLOOKUP(AK470,ﾃﾞｰﾀ一覧!$AH$4:$AR$66,9,FALSE))</f>
        <v/>
      </c>
      <c r="BC470" s="1124"/>
      <c r="BD470" s="1125"/>
      <c r="BE470" s="1125"/>
      <c r="BF470" s="1124"/>
      <c r="BG470" s="1125"/>
      <c r="BH470" s="1125"/>
      <c r="BI470" s="1157"/>
      <c r="BJ470" s="1158"/>
      <c r="BK470" s="1159"/>
      <c r="BL470" s="1154"/>
      <c r="BM470" s="1155"/>
      <c r="BN470" s="1156"/>
      <c r="BO470" s="1109" t="str">
        <f>IF($AK470="","",IF($BF470="","",IF($BF470=ﾃﾞｰﾀ一覧!$U$37,"",IF($BF470=ﾃﾞｰﾀ一覧!$U$38,"",IF($AH470=ﾃﾞｰﾀ一覧!$U$25,VLOOKUP($AK470,ﾃﾞｰﾀ一覧!$AH$43:$AR$66,10,FALSE),VLOOKUP($AK470,ﾃﾞｰﾀ一覧!$AH$4:$AR$66,10,FALSE))))))</f>
        <v/>
      </c>
      <c r="BP470" s="1110"/>
      <c r="BQ470" s="1110"/>
      <c r="BR470" s="1111"/>
      <c r="BS470" s="1115">
        <f>IF($BL470="",0,VLOOKUP($BL470,ﾃﾞｰﾀ一覧!$AY$4:$BB$16,3,FALSE))</f>
        <v>0</v>
      </c>
      <c r="BT470" s="1115"/>
      <c r="BU470" s="1115"/>
      <c r="BV470" s="1112" t="str">
        <f>IF($BO470="","",IF($BF470=ﾃﾞｰﾀ一覧!$U$37,"",IF($BF470=ﾃﾞｰﾀ一覧!$U$38,"",IF($BO470=ﾃﾞｰﾀ一覧!$AT$27,ﾃﾞｰﾀ一覧!$AT$27,VLOOKUP($AK470,ﾃﾞｰﾀ一覧!$AH$4:$AR$66,11,FALSE)*IF($BO470=ﾃﾞｰﾀ一覧!$AT$17,($AR470+1)*($AV470+1),IF($BO470=ﾃﾞｰﾀ一覧!$AT$22,IF(COUNTIF($AD470,"*天端*"),ﾃﾞｰﾀ一覧!$AU$43/2,ﾃﾞｰﾀ一覧!$AU$43/3),IF($BO470=ﾃﾞｰﾀ一覧!$AT$20,$AR470*$AV470,IF($BO470=ﾃﾞｰﾀ一覧!$AT$21,$AV470,1))))))))</f>
        <v/>
      </c>
      <c r="BW470" s="1112"/>
      <c r="BX470" s="1112"/>
      <c r="BY470" s="1088" t="str">
        <f>IF($B470="","",IF($AH470="","",IF($CK470=ﾃﾞｰﾀ一覧!$U$53,ﾃﾞｰﾀ一覧!$U$61,IF($AH470=ﾃﾞｰﾀ一覧!$U$21,ﾃﾞｰﾀ一覧!$U$60,IF(OR($AH470=ﾃﾞｰﾀ一覧!$U$19,$AH470=ﾃﾞｰﾀ一覧!$U$20,$AH470=ﾃﾞｰﾀ一覧!$U$23,$AH470=ﾃﾞｰﾀ一覧!$U$22,$AH470=ﾃﾞｰﾀ一覧!$U$18,AH470=ﾃﾞｰﾀ一覧!$U$25),ﾃﾞｰﾀ一覧!$U$59,ﾃﾞｰﾀ一覧!$U$62)))))</f>
        <v/>
      </c>
      <c r="BZ470" s="1089"/>
      <c r="CA470" s="1113"/>
      <c r="CB470" s="1113"/>
      <c r="CC470" s="1113"/>
      <c r="CD470" s="1113"/>
      <c r="CE470" s="1113"/>
      <c r="CF470" s="1113"/>
      <c r="CG470" s="1113"/>
      <c r="CH470" s="1113"/>
      <c r="CI470" s="1114"/>
      <c r="CK470" s="240"/>
      <c r="CM470" s="378" t="str">
        <f t="shared" si="49"/>
        <v/>
      </c>
      <c r="CN470" s="379" t="str">
        <f t="shared" si="50"/>
        <v/>
      </c>
      <c r="CO470" s="379" t="str">
        <f t="shared" si="51"/>
        <v/>
      </c>
      <c r="CP470" s="380" t="str">
        <f t="shared" si="52"/>
        <v/>
      </c>
      <c r="CQ470" s="244"/>
      <c r="CR470" s="1100"/>
      <c r="CS470" s="1101"/>
      <c r="CT470" s="1102"/>
      <c r="CU470" s="1135"/>
      <c r="CV470" s="1136"/>
      <c r="CW470" s="1136"/>
      <c r="CX470" s="1137"/>
      <c r="CY470" s="1138"/>
      <c r="CZ470" s="1139"/>
      <c r="DA470" s="1140"/>
      <c r="DB470" s="1132"/>
      <c r="DC470" s="1133"/>
      <c r="DD470" s="1133"/>
      <c r="DE470" s="1133"/>
      <c r="DF470" s="1133"/>
      <c r="DG470" s="1134"/>
      <c r="DH470" s="580"/>
      <c r="DI470" s="1084"/>
      <c r="DJ470" s="1084"/>
      <c r="DK470" s="581"/>
      <c r="DL470" s="582"/>
      <c r="DM470" s="1084"/>
      <c r="DN470" s="1084"/>
      <c r="DO470" s="581"/>
      <c r="DP470" s="582"/>
      <c r="DQ470" s="1084"/>
      <c r="DR470" s="1084"/>
      <c r="DS470" s="583"/>
      <c r="DT470" s="1124"/>
      <c r="DU470" s="1125"/>
      <c r="DV470" s="1125"/>
      <c r="DW470" s="1157"/>
      <c r="DX470" s="1158"/>
      <c r="DY470" s="1159"/>
      <c r="DZ470" s="1362"/>
      <c r="EA470" s="1363"/>
      <c r="EB470" s="1362"/>
      <c r="EC470" s="1363"/>
      <c r="ED470" s="1362"/>
      <c r="EE470" s="1377"/>
      <c r="EF470" s="1378"/>
      <c r="EG470" s="1379"/>
      <c r="EH470" s="1379"/>
      <c r="EI470" s="1380"/>
      <c r="EJ470" s="1381"/>
      <c r="EK470" s="1381"/>
      <c r="EL470" s="1381"/>
      <c r="EM470" s="1382"/>
      <c r="EN470" s="1382"/>
      <c r="EO470" s="1382"/>
      <c r="EP470" s="1375"/>
      <c r="EQ470" s="1376"/>
      <c r="ER470" s="1113"/>
      <c r="ES470" s="1113"/>
      <c r="ET470" s="1113"/>
      <c r="EU470" s="1113"/>
      <c r="EV470" s="1113"/>
      <c r="EW470" s="1113"/>
      <c r="EX470" s="1113"/>
      <c r="EY470" s="1113"/>
      <c r="EZ470" s="1114"/>
    </row>
    <row r="471" spans="1:156" ht="30" customHeight="1" x14ac:dyDescent="0.2">
      <c r="A471" s="207">
        <f t="shared" si="53"/>
        <v>460</v>
      </c>
      <c r="B471" s="1103"/>
      <c r="C471" s="1104"/>
      <c r="D471" s="1092"/>
      <c r="E471" s="1093"/>
      <c r="F471" s="1094" t="str">
        <f t="shared" si="55"/>
        <v/>
      </c>
      <c r="G471" s="1095"/>
      <c r="H471" s="1095"/>
      <c r="I471" s="1095"/>
      <c r="J471" s="1095"/>
      <c r="K471" s="1095"/>
      <c r="L471" s="1095"/>
      <c r="M471" s="1095"/>
      <c r="N471" s="1095"/>
      <c r="O471" s="1095"/>
      <c r="P471" s="1095"/>
      <c r="Q471" s="1095"/>
      <c r="R471" s="1095"/>
      <c r="S471" s="1095"/>
      <c r="T471" s="1095"/>
      <c r="U471" s="1095"/>
      <c r="V471" s="1095"/>
      <c r="W471" s="1096"/>
      <c r="X471" s="1299">
        <f t="shared" si="54"/>
        <v>0</v>
      </c>
      <c r="Y471" s="1300"/>
      <c r="Z471" s="1301"/>
      <c r="AA471" s="1100"/>
      <c r="AB471" s="1101"/>
      <c r="AC471" s="1102"/>
      <c r="AD471" s="1135"/>
      <c r="AE471" s="1136"/>
      <c r="AF471" s="1136"/>
      <c r="AG471" s="1137"/>
      <c r="AH471" s="1138"/>
      <c r="AI471" s="1139"/>
      <c r="AJ471" s="1140"/>
      <c r="AK471" s="1132"/>
      <c r="AL471" s="1133"/>
      <c r="AM471" s="1133"/>
      <c r="AN471" s="1133"/>
      <c r="AO471" s="1133"/>
      <c r="AP471" s="1134"/>
      <c r="AQ471" s="642" t="str">
        <f>IF(AK471="","",VLOOKUP(AK471,ﾃﾞｰﾀ一覧!$AH$4:$AR$66,2,FALSE))</f>
        <v/>
      </c>
      <c r="AR471" s="1084"/>
      <c r="AS471" s="1084"/>
      <c r="AT471" s="643" t="str">
        <f>IF(AK471="","",VLOOKUP(AK471,ﾃﾞｰﾀ一覧!$AH$4:$AR$66,3,FALSE))</f>
        <v/>
      </c>
      <c r="AU471" s="644" t="str">
        <f>IF(AK471="","",VLOOKUP(AK471,ﾃﾞｰﾀ一覧!$AH$4:$AR$66,5,FALSE))</f>
        <v/>
      </c>
      <c r="AV471" s="1084"/>
      <c r="AW471" s="1084"/>
      <c r="AX471" s="643" t="str">
        <f>IF(AK471="","",VLOOKUP(AK471,ﾃﾞｰﾀ一覧!$AH$4:$AR$66,6,FALSE))</f>
        <v/>
      </c>
      <c r="AY471" s="649" t="str">
        <f>IF(AK471="","",VLOOKUP(AK471,ﾃﾞｰﾀ一覧!$AH$4:$AR$66,8,FALSE))</f>
        <v/>
      </c>
      <c r="AZ471" s="1084"/>
      <c r="BA471" s="1084"/>
      <c r="BB471" s="388" t="str">
        <f>IF(AK471="","",VLOOKUP(AK471,ﾃﾞｰﾀ一覧!$AH$4:$AR$66,9,FALSE))</f>
        <v/>
      </c>
      <c r="BC471" s="1124"/>
      <c r="BD471" s="1125"/>
      <c r="BE471" s="1125"/>
      <c r="BF471" s="1124"/>
      <c r="BG471" s="1125"/>
      <c r="BH471" s="1125"/>
      <c r="BI471" s="1124"/>
      <c r="BJ471" s="1125"/>
      <c r="BK471" s="1150"/>
      <c r="BL471" s="1154"/>
      <c r="BM471" s="1155"/>
      <c r="BN471" s="1156"/>
      <c r="BO471" s="1109" t="str">
        <f>IF($AK471="","",IF($BF471="","",IF($BF471=ﾃﾞｰﾀ一覧!$U$37,"",IF($BF471=ﾃﾞｰﾀ一覧!$U$38,"",IF($AH471=ﾃﾞｰﾀ一覧!$U$25,VLOOKUP($AK471,ﾃﾞｰﾀ一覧!$AH$43:$AR$66,10,FALSE),VLOOKUP($AK471,ﾃﾞｰﾀ一覧!$AH$4:$AR$66,10,FALSE))))))</f>
        <v/>
      </c>
      <c r="BP471" s="1110"/>
      <c r="BQ471" s="1110"/>
      <c r="BR471" s="1111"/>
      <c r="BS471" s="1115">
        <f>IF($BL471="",0,VLOOKUP($BL471,ﾃﾞｰﾀ一覧!$AY$4:$BB$16,3,FALSE))</f>
        <v>0</v>
      </c>
      <c r="BT471" s="1115"/>
      <c r="BU471" s="1115"/>
      <c r="BV471" s="1112" t="str">
        <f>IF($BO471="","",IF($BF471=ﾃﾞｰﾀ一覧!$U$37,"",IF($BF471=ﾃﾞｰﾀ一覧!$U$38,"",IF($BO471=ﾃﾞｰﾀ一覧!$AT$27,ﾃﾞｰﾀ一覧!$AT$27,VLOOKUP($AK471,ﾃﾞｰﾀ一覧!$AH$4:$AR$66,11,FALSE)*IF($BO471=ﾃﾞｰﾀ一覧!$AT$17,($AR471+1)*($AV471+1),IF($BO471=ﾃﾞｰﾀ一覧!$AT$22,IF(COUNTIF($AD471,"*天端*"),ﾃﾞｰﾀ一覧!$AU$43/2,ﾃﾞｰﾀ一覧!$AU$43/3),IF($BO471=ﾃﾞｰﾀ一覧!$AT$20,$AR471*$AV471,IF($BO471=ﾃﾞｰﾀ一覧!$AT$21,$AV471,1))))))))</f>
        <v/>
      </c>
      <c r="BW471" s="1112"/>
      <c r="BX471" s="1112"/>
      <c r="BY471" s="1088" t="str">
        <f>IF($B471="","",IF($AH471="","",IF($CK471=ﾃﾞｰﾀ一覧!$U$53,ﾃﾞｰﾀ一覧!$U$61,IF($AH471=ﾃﾞｰﾀ一覧!$U$21,ﾃﾞｰﾀ一覧!$U$60,IF(OR($AH471=ﾃﾞｰﾀ一覧!$U$19,$AH471=ﾃﾞｰﾀ一覧!$U$20,$AH471=ﾃﾞｰﾀ一覧!$U$23,$AH471=ﾃﾞｰﾀ一覧!$U$22,$AH471=ﾃﾞｰﾀ一覧!$U$18,AH471=ﾃﾞｰﾀ一覧!$U$25),ﾃﾞｰﾀ一覧!$U$59,ﾃﾞｰﾀ一覧!$U$62)))))</f>
        <v/>
      </c>
      <c r="BZ471" s="1089"/>
      <c r="CA471" s="1113"/>
      <c r="CB471" s="1113"/>
      <c r="CC471" s="1113"/>
      <c r="CD471" s="1113"/>
      <c r="CE471" s="1113"/>
      <c r="CF471" s="1113"/>
      <c r="CG471" s="1113"/>
      <c r="CH471" s="1113"/>
      <c r="CI471" s="1114"/>
      <c r="CK471" s="240"/>
      <c r="CM471" s="378" t="str">
        <f t="shared" si="49"/>
        <v/>
      </c>
      <c r="CN471" s="379" t="str">
        <f t="shared" si="50"/>
        <v/>
      </c>
      <c r="CO471" s="379" t="str">
        <f t="shared" si="51"/>
        <v/>
      </c>
      <c r="CP471" s="380" t="str">
        <f t="shared" si="52"/>
        <v/>
      </c>
      <c r="CQ471" s="244"/>
      <c r="CR471" s="1100"/>
      <c r="CS471" s="1101"/>
      <c r="CT471" s="1102"/>
      <c r="CU471" s="1135"/>
      <c r="CV471" s="1136"/>
      <c r="CW471" s="1136"/>
      <c r="CX471" s="1137"/>
      <c r="CY471" s="1138"/>
      <c r="CZ471" s="1139"/>
      <c r="DA471" s="1140"/>
      <c r="DB471" s="1132"/>
      <c r="DC471" s="1133"/>
      <c r="DD471" s="1133"/>
      <c r="DE471" s="1133"/>
      <c r="DF471" s="1133"/>
      <c r="DG471" s="1134"/>
      <c r="DH471" s="580"/>
      <c r="DI471" s="1084"/>
      <c r="DJ471" s="1084"/>
      <c r="DK471" s="581"/>
      <c r="DL471" s="582"/>
      <c r="DM471" s="1084"/>
      <c r="DN471" s="1084"/>
      <c r="DO471" s="581"/>
      <c r="DP471" s="582"/>
      <c r="DQ471" s="1084"/>
      <c r="DR471" s="1084"/>
      <c r="DS471" s="583"/>
      <c r="DT471" s="1124"/>
      <c r="DU471" s="1125"/>
      <c r="DV471" s="1125"/>
      <c r="DW471" s="1124"/>
      <c r="DX471" s="1125"/>
      <c r="DY471" s="1150"/>
      <c r="DZ471" s="1362"/>
      <c r="EA471" s="1363"/>
      <c r="EB471" s="1362"/>
      <c r="EC471" s="1363"/>
      <c r="ED471" s="1362"/>
      <c r="EE471" s="1377"/>
      <c r="EF471" s="1378"/>
      <c r="EG471" s="1379"/>
      <c r="EH471" s="1379"/>
      <c r="EI471" s="1380"/>
      <c r="EJ471" s="1381"/>
      <c r="EK471" s="1381"/>
      <c r="EL471" s="1381"/>
      <c r="EM471" s="1382"/>
      <c r="EN471" s="1382"/>
      <c r="EO471" s="1382"/>
      <c r="EP471" s="1375"/>
      <c r="EQ471" s="1376"/>
      <c r="ER471" s="1113"/>
      <c r="ES471" s="1113"/>
      <c r="ET471" s="1113"/>
      <c r="EU471" s="1113"/>
      <c r="EV471" s="1113"/>
      <c r="EW471" s="1113"/>
      <c r="EX471" s="1113"/>
      <c r="EY471" s="1113"/>
      <c r="EZ471" s="1114"/>
    </row>
    <row r="472" spans="1:156" ht="30" customHeight="1" x14ac:dyDescent="0.2">
      <c r="A472" s="207">
        <f t="shared" si="53"/>
        <v>461</v>
      </c>
      <c r="B472" s="1103"/>
      <c r="C472" s="1104"/>
      <c r="D472" s="1092"/>
      <c r="E472" s="1093"/>
      <c r="F472" s="1094" t="str">
        <f t="shared" si="55"/>
        <v/>
      </c>
      <c r="G472" s="1095"/>
      <c r="H472" s="1095"/>
      <c r="I472" s="1095"/>
      <c r="J472" s="1095"/>
      <c r="K472" s="1095"/>
      <c r="L472" s="1095"/>
      <c r="M472" s="1095"/>
      <c r="N472" s="1095"/>
      <c r="O472" s="1095"/>
      <c r="P472" s="1095"/>
      <c r="Q472" s="1095"/>
      <c r="R472" s="1095"/>
      <c r="S472" s="1095"/>
      <c r="T472" s="1095"/>
      <c r="U472" s="1095"/>
      <c r="V472" s="1095"/>
      <c r="W472" s="1096"/>
      <c r="X472" s="1299">
        <f t="shared" si="54"/>
        <v>0</v>
      </c>
      <c r="Y472" s="1300"/>
      <c r="Z472" s="1301"/>
      <c r="AA472" s="1100"/>
      <c r="AB472" s="1101"/>
      <c r="AC472" s="1102"/>
      <c r="AD472" s="1135"/>
      <c r="AE472" s="1136"/>
      <c r="AF472" s="1136"/>
      <c r="AG472" s="1137"/>
      <c r="AH472" s="1138"/>
      <c r="AI472" s="1139"/>
      <c r="AJ472" s="1140"/>
      <c r="AK472" s="1132"/>
      <c r="AL472" s="1133"/>
      <c r="AM472" s="1133"/>
      <c r="AN472" s="1133"/>
      <c r="AO472" s="1133"/>
      <c r="AP472" s="1134"/>
      <c r="AQ472" s="642" t="str">
        <f>IF(AK472="","",VLOOKUP(AK472,ﾃﾞｰﾀ一覧!$AH$4:$AR$66,2,FALSE))</f>
        <v/>
      </c>
      <c r="AR472" s="1084"/>
      <c r="AS472" s="1084"/>
      <c r="AT472" s="643" t="str">
        <f>IF(AK472="","",VLOOKUP(AK472,ﾃﾞｰﾀ一覧!$AH$4:$AR$66,3,FALSE))</f>
        <v/>
      </c>
      <c r="AU472" s="644" t="str">
        <f>IF(AK472="","",VLOOKUP(AK472,ﾃﾞｰﾀ一覧!$AH$4:$AR$66,5,FALSE))</f>
        <v/>
      </c>
      <c r="AV472" s="1084"/>
      <c r="AW472" s="1084"/>
      <c r="AX472" s="643" t="str">
        <f>IF(AK472="","",VLOOKUP(AK472,ﾃﾞｰﾀ一覧!$AH$4:$AR$66,6,FALSE))</f>
        <v/>
      </c>
      <c r="AY472" s="649" t="str">
        <f>IF(AK472="","",VLOOKUP(AK472,ﾃﾞｰﾀ一覧!$AH$4:$AR$66,8,FALSE))</f>
        <v/>
      </c>
      <c r="AZ472" s="1084"/>
      <c r="BA472" s="1084"/>
      <c r="BB472" s="388" t="str">
        <f>IF(AK472="","",VLOOKUP(AK472,ﾃﾞｰﾀ一覧!$AH$4:$AR$66,9,FALSE))</f>
        <v/>
      </c>
      <c r="BC472" s="1124"/>
      <c r="BD472" s="1125"/>
      <c r="BE472" s="1125"/>
      <c r="BF472" s="1124"/>
      <c r="BG472" s="1125"/>
      <c r="BH472" s="1125"/>
      <c r="BI472" s="1124"/>
      <c r="BJ472" s="1125"/>
      <c r="BK472" s="1150"/>
      <c r="BL472" s="1154"/>
      <c r="BM472" s="1155"/>
      <c r="BN472" s="1156"/>
      <c r="BO472" s="1109" t="str">
        <f>IF($AK472="","",IF($BF472="","",IF($BF472=ﾃﾞｰﾀ一覧!$U$37,"",IF($BF472=ﾃﾞｰﾀ一覧!$U$38,"",IF($AH472=ﾃﾞｰﾀ一覧!$U$25,VLOOKUP($AK472,ﾃﾞｰﾀ一覧!$AH$43:$AR$66,10,FALSE),VLOOKUP($AK472,ﾃﾞｰﾀ一覧!$AH$4:$AR$66,10,FALSE))))))</f>
        <v/>
      </c>
      <c r="BP472" s="1110"/>
      <c r="BQ472" s="1110"/>
      <c r="BR472" s="1111"/>
      <c r="BS472" s="1115">
        <f>IF($BL472="",0,VLOOKUP($BL472,ﾃﾞｰﾀ一覧!$AY$4:$BB$16,3,FALSE))</f>
        <v>0</v>
      </c>
      <c r="BT472" s="1115"/>
      <c r="BU472" s="1115"/>
      <c r="BV472" s="1112" t="str">
        <f>IF($BO472="","",IF($BF472=ﾃﾞｰﾀ一覧!$U$37,"",IF($BF472=ﾃﾞｰﾀ一覧!$U$38,"",IF($BO472=ﾃﾞｰﾀ一覧!$AT$27,ﾃﾞｰﾀ一覧!$AT$27,VLOOKUP($AK472,ﾃﾞｰﾀ一覧!$AH$4:$AR$66,11,FALSE)*IF($BO472=ﾃﾞｰﾀ一覧!$AT$17,($AR472+1)*($AV472+1),IF($BO472=ﾃﾞｰﾀ一覧!$AT$22,IF(COUNTIF($AD472,"*天端*"),ﾃﾞｰﾀ一覧!$AU$43/2,ﾃﾞｰﾀ一覧!$AU$43/3),IF($BO472=ﾃﾞｰﾀ一覧!$AT$20,$AR472*$AV472,IF($BO472=ﾃﾞｰﾀ一覧!$AT$21,$AV472,1))))))))</f>
        <v/>
      </c>
      <c r="BW472" s="1112"/>
      <c r="BX472" s="1112"/>
      <c r="BY472" s="1088" t="str">
        <f>IF($B472="","",IF($AH472="","",IF($CK472=ﾃﾞｰﾀ一覧!$U$53,ﾃﾞｰﾀ一覧!$U$61,IF($AH472=ﾃﾞｰﾀ一覧!$U$21,ﾃﾞｰﾀ一覧!$U$60,IF(OR($AH472=ﾃﾞｰﾀ一覧!$U$19,$AH472=ﾃﾞｰﾀ一覧!$U$20,$AH472=ﾃﾞｰﾀ一覧!$U$23,$AH472=ﾃﾞｰﾀ一覧!$U$22,$AH472=ﾃﾞｰﾀ一覧!$U$18,AH472=ﾃﾞｰﾀ一覧!$U$25),ﾃﾞｰﾀ一覧!$U$59,ﾃﾞｰﾀ一覧!$U$62)))))</f>
        <v/>
      </c>
      <c r="BZ472" s="1089"/>
      <c r="CA472" s="1113"/>
      <c r="CB472" s="1113"/>
      <c r="CC472" s="1113"/>
      <c r="CD472" s="1113"/>
      <c r="CE472" s="1113"/>
      <c r="CF472" s="1113"/>
      <c r="CG472" s="1113"/>
      <c r="CH472" s="1113"/>
      <c r="CI472" s="1114"/>
      <c r="CK472" s="240"/>
      <c r="CM472" s="378" t="str">
        <f t="shared" si="49"/>
        <v/>
      </c>
      <c r="CN472" s="379" t="str">
        <f t="shared" si="50"/>
        <v/>
      </c>
      <c r="CO472" s="379" t="str">
        <f t="shared" si="51"/>
        <v/>
      </c>
      <c r="CP472" s="380" t="str">
        <f t="shared" si="52"/>
        <v/>
      </c>
      <c r="CQ472" s="244"/>
      <c r="CR472" s="1100"/>
      <c r="CS472" s="1101"/>
      <c r="CT472" s="1102"/>
      <c r="CU472" s="1135"/>
      <c r="CV472" s="1136"/>
      <c r="CW472" s="1136"/>
      <c r="CX472" s="1137"/>
      <c r="CY472" s="1138"/>
      <c r="CZ472" s="1139"/>
      <c r="DA472" s="1140"/>
      <c r="DB472" s="1132"/>
      <c r="DC472" s="1133"/>
      <c r="DD472" s="1133"/>
      <c r="DE472" s="1133"/>
      <c r="DF472" s="1133"/>
      <c r="DG472" s="1134"/>
      <c r="DH472" s="580"/>
      <c r="DI472" s="1084"/>
      <c r="DJ472" s="1084"/>
      <c r="DK472" s="581"/>
      <c r="DL472" s="582"/>
      <c r="DM472" s="1084"/>
      <c r="DN472" s="1084"/>
      <c r="DO472" s="581"/>
      <c r="DP472" s="582"/>
      <c r="DQ472" s="1084"/>
      <c r="DR472" s="1084"/>
      <c r="DS472" s="583"/>
      <c r="DT472" s="1124"/>
      <c r="DU472" s="1125"/>
      <c r="DV472" s="1125"/>
      <c r="DW472" s="1124"/>
      <c r="DX472" s="1125"/>
      <c r="DY472" s="1150"/>
      <c r="DZ472" s="1362"/>
      <c r="EA472" s="1363"/>
      <c r="EB472" s="1362"/>
      <c r="EC472" s="1363"/>
      <c r="ED472" s="1362"/>
      <c r="EE472" s="1377"/>
      <c r="EF472" s="1378"/>
      <c r="EG472" s="1379"/>
      <c r="EH472" s="1379"/>
      <c r="EI472" s="1380"/>
      <c r="EJ472" s="1381"/>
      <c r="EK472" s="1381"/>
      <c r="EL472" s="1381"/>
      <c r="EM472" s="1382"/>
      <c r="EN472" s="1382"/>
      <c r="EO472" s="1382"/>
      <c r="EP472" s="1375"/>
      <c r="EQ472" s="1376"/>
      <c r="ER472" s="1113"/>
      <c r="ES472" s="1113"/>
      <c r="ET472" s="1113"/>
      <c r="EU472" s="1113"/>
      <c r="EV472" s="1113"/>
      <c r="EW472" s="1113"/>
      <c r="EX472" s="1113"/>
      <c r="EY472" s="1113"/>
      <c r="EZ472" s="1114"/>
    </row>
    <row r="473" spans="1:156" ht="30" customHeight="1" x14ac:dyDescent="0.2">
      <c r="A473" s="207">
        <f t="shared" si="53"/>
        <v>462</v>
      </c>
      <c r="B473" s="1103"/>
      <c r="C473" s="1104"/>
      <c r="D473" s="1092"/>
      <c r="E473" s="1093"/>
      <c r="F473" s="1094" t="str">
        <f t="shared" si="55"/>
        <v/>
      </c>
      <c r="G473" s="1095"/>
      <c r="H473" s="1095"/>
      <c r="I473" s="1095"/>
      <c r="J473" s="1095"/>
      <c r="K473" s="1095"/>
      <c r="L473" s="1095"/>
      <c r="M473" s="1095"/>
      <c r="N473" s="1095"/>
      <c r="O473" s="1095"/>
      <c r="P473" s="1095"/>
      <c r="Q473" s="1095"/>
      <c r="R473" s="1095"/>
      <c r="S473" s="1095"/>
      <c r="T473" s="1095"/>
      <c r="U473" s="1095"/>
      <c r="V473" s="1095"/>
      <c r="W473" s="1096"/>
      <c r="X473" s="1299">
        <f t="shared" si="54"/>
        <v>0</v>
      </c>
      <c r="Y473" s="1300"/>
      <c r="Z473" s="1301"/>
      <c r="AA473" s="1100"/>
      <c r="AB473" s="1101"/>
      <c r="AC473" s="1102"/>
      <c r="AD473" s="1135"/>
      <c r="AE473" s="1136"/>
      <c r="AF473" s="1136"/>
      <c r="AG473" s="1137"/>
      <c r="AH473" s="1138"/>
      <c r="AI473" s="1139"/>
      <c r="AJ473" s="1140"/>
      <c r="AK473" s="1132"/>
      <c r="AL473" s="1133"/>
      <c r="AM473" s="1133"/>
      <c r="AN473" s="1133"/>
      <c r="AO473" s="1133"/>
      <c r="AP473" s="1134"/>
      <c r="AQ473" s="642" t="str">
        <f>IF(AK473="","",VLOOKUP(AK473,ﾃﾞｰﾀ一覧!$AH$4:$AR$66,2,FALSE))</f>
        <v/>
      </c>
      <c r="AR473" s="1084"/>
      <c r="AS473" s="1084"/>
      <c r="AT473" s="643" t="str">
        <f>IF(AK473="","",VLOOKUP(AK473,ﾃﾞｰﾀ一覧!$AH$4:$AR$66,3,FALSE))</f>
        <v/>
      </c>
      <c r="AU473" s="644" t="str">
        <f>IF(AK473="","",VLOOKUP(AK473,ﾃﾞｰﾀ一覧!$AH$4:$AR$66,5,FALSE))</f>
        <v/>
      </c>
      <c r="AV473" s="1084"/>
      <c r="AW473" s="1084"/>
      <c r="AX473" s="643" t="str">
        <f>IF(AK473="","",VLOOKUP(AK473,ﾃﾞｰﾀ一覧!$AH$4:$AR$66,6,FALSE))</f>
        <v/>
      </c>
      <c r="AY473" s="649" t="str">
        <f>IF(AK473="","",VLOOKUP(AK473,ﾃﾞｰﾀ一覧!$AH$4:$AR$66,8,FALSE))</f>
        <v/>
      </c>
      <c r="AZ473" s="1084"/>
      <c r="BA473" s="1084"/>
      <c r="BB473" s="388" t="str">
        <f>IF(AK473="","",VLOOKUP(AK473,ﾃﾞｰﾀ一覧!$AH$4:$AR$66,9,FALSE))</f>
        <v/>
      </c>
      <c r="BC473" s="1124"/>
      <c r="BD473" s="1125"/>
      <c r="BE473" s="1125"/>
      <c r="BF473" s="1124"/>
      <c r="BG473" s="1125"/>
      <c r="BH473" s="1125"/>
      <c r="BI473" s="1124"/>
      <c r="BJ473" s="1125"/>
      <c r="BK473" s="1150"/>
      <c r="BL473" s="1154"/>
      <c r="BM473" s="1155"/>
      <c r="BN473" s="1156"/>
      <c r="BO473" s="1109" t="str">
        <f>IF($AK473="","",IF($BF473="","",IF($BF473=ﾃﾞｰﾀ一覧!$U$37,"",IF($BF473=ﾃﾞｰﾀ一覧!$U$38,"",IF($AH473=ﾃﾞｰﾀ一覧!$U$25,VLOOKUP($AK473,ﾃﾞｰﾀ一覧!$AH$43:$AR$66,10,FALSE),VLOOKUP($AK473,ﾃﾞｰﾀ一覧!$AH$4:$AR$66,10,FALSE))))))</f>
        <v/>
      </c>
      <c r="BP473" s="1110"/>
      <c r="BQ473" s="1110"/>
      <c r="BR473" s="1111"/>
      <c r="BS473" s="1115">
        <f>IF($BL473="",0,VLOOKUP($BL473,ﾃﾞｰﾀ一覧!$AY$4:$BB$16,3,FALSE))</f>
        <v>0</v>
      </c>
      <c r="BT473" s="1115"/>
      <c r="BU473" s="1115"/>
      <c r="BV473" s="1112" t="str">
        <f>IF($BO473="","",IF($BF473=ﾃﾞｰﾀ一覧!$U$37,"",IF($BF473=ﾃﾞｰﾀ一覧!$U$38,"",IF($BO473=ﾃﾞｰﾀ一覧!$AT$27,ﾃﾞｰﾀ一覧!$AT$27,VLOOKUP($AK473,ﾃﾞｰﾀ一覧!$AH$4:$AR$66,11,FALSE)*IF($BO473=ﾃﾞｰﾀ一覧!$AT$17,($AR473+1)*($AV473+1),IF($BO473=ﾃﾞｰﾀ一覧!$AT$22,IF(COUNTIF($AD473,"*天端*"),ﾃﾞｰﾀ一覧!$AU$43/2,ﾃﾞｰﾀ一覧!$AU$43/3),IF($BO473=ﾃﾞｰﾀ一覧!$AT$20,$AR473*$AV473,IF($BO473=ﾃﾞｰﾀ一覧!$AT$21,$AV473,1))))))))</f>
        <v/>
      </c>
      <c r="BW473" s="1112"/>
      <c r="BX473" s="1112"/>
      <c r="BY473" s="1088" t="str">
        <f>IF($B473="","",IF($AH473="","",IF($CK473=ﾃﾞｰﾀ一覧!$U$53,ﾃﾞｰﾀ一覧!$U$61,IF($AH473=ﾃﾞｰﾀ一覧!$U$21,ﾃﾞｰﾀ一覧!$U$60,IF(OR($AH473=ﾃﾞｰﾀ一覧!$U$19,$AH473=ﾃﾞｰﾀ一覧!$U$20,$AH473=ﾃﾞｰﾀ一覧!$U$23,$AH473=ﾃﾞｰﾀ一覧!$U$22,$AH473=ﾃﾞｰﾀ一覧!$U$18,AH473=ﾃﾞｰﾀ一覧!$U$25),ﾃﾞｰﾀ一覧!$U$59,ﾃﾞｰﾀ一覧!$U$62)))))</f>
        <v/>
      </c>
      <c r="BZ473" s="1089"/>
      <c r="CA473" s="1113"/>
      <c r="CB473" s="1113"/>
      <c r="CC473" s="1113"/>
      <c r="CD473" s="1113"/>
      <c r="CE473" s="1113"/>
      <c r="CF473" s="1113"/>
      <c r="CG473" s="1113"/>
      <c r="CH473" s="1113"/>
      <c r="CI473" s="1114"/>
      <c r="CK473" s="240"/>
      <c r="CM473" s="378" t="str">
        <f t="shared" si="49"/>
        <v/>
      </c>
      <c r="CN473" s="379" t="str">
        <f t="shared" si="50"/>
        <v/>
      </c>
      <c r="CO473" s="379" t="str">
        <f t="shared" si="51"/>
        <v/>
      </c>
      <c r="CP473" s="380" t="str">
        <f t="shared" si="52"/>
        <v/>
      </c>
      <c r="CQ473" s="244"/>
      <c r="CR473" s="1100"/>
      <c r="CS473" s="1101"/>
      <c r="CT473" s="1102"/>
      <c r="CU473" s="1135"/>
      <c r="CV473" s="1136"/>
      <c r="CW473" s="1136"/>
      <c r="CX473" s="1137"/>
      <c r="CY473" s="1138"/>
      <c r="CZ473" s="1139"/>
      <c r="DA473" s="1140"/>
      <c r="DB473" s="1132"/>
      <c r="DC473" s="1133"/>
      <c r="DD473" s="1133"/>
      <c r="DE473" s="1133"/>
      <c r="DF473" s="1133"/>
      <c r="DG473" s="1134"/>
      <c r="DH473" s="580"/>
      <c r="DI473" s="1084"/>
      <c r="DJ473" s="1084"/>
      <c r="DK473" s="581"/>
      <c r="DL473" s="582"/>
      <c r="DM473" s="1084"/>
      <c r="DN473" s="1084"/>
      <c r="DO473" s="581"/>
      <c r="DP473" s="582"/>
      <c r="DQ473" s="1084"/>
      <c r="DR473" s="1084"/>
      <c r="DS473" s="583"/>
      <c r="DT473" s="1124"/>
      <c r="DU473" s="1125"/>
      <c r="DV473" s="1125"/>
      <c r="DW473" s="1124"/>
      <c r="DX473" s="1125"/>
      <c r="DY473" s="1150"/>
      <c r="DZ473" s="1362"/>
      <c r="EA473" s="1363"/>
      <c r="EB473" s="1362"/>
      <c r="EC473" s="1363"/>
      <c r="ED473" s="1362"/>
      <c r="EE473" s="1377"/>
      <c r="EF473" s="1378"/>
      <c r="EG473" s="1379"/>
      <c r="EH473" s="1379"/>
      <c r="EI473" s="1380"/>
      <c r="EJ473" s="1381"/>
      <c r="EK473" s="1381"/>
      <c r="EL473" s="1381"/>
      <c r="EM473" s="1382"/>
      <c r="EN473" s="1382"/>
      <c r="EO473" s="1382"/>
      <c r="EP473" s="1375"/>
      <c r="EQ473" s="1376"/>
      <c r="ER473" s="1113"/>
      <c r="ES473" s="1113"/>
      <c r="ET473" s="1113"/>
      <c r="EU473" s="1113"/>
      <c r="EV473" s="1113"/>
      <c r="EW473" s="1113"/>
      <c r="EX473" s="1113"/>
      <c r="EY473" s="1113"/>
      <c r="EZ473" s="1114"/>
    </row>
    <row r="474" spans="1:156" ht="30" customHeight="1" x14ac:dyDescent="0.2">
      <c r="A474" s="207">
        <f t="shared" si="53"/>
        <v>463</v>
      </c>
      <c r="B474" s="1103"/>
      <c r="C474" s="1104"/>
      <c r="D474" s="1092"/>
      <c r="E474" s="1093"/>
      <c r="F474" s="1094" t="str">
        <f t="shared" si="55"/>
        <v/>
      </c>
      <c r="G474" s="1095"/>
      <c r="H474" s="1095"/>
      <c r="I474" s="1095"/>
      <c r="J474" s="1095"/>
      <c r="K474" s="1095"/>
      <c r="L474" s="1095"/>
      <c r="M474" s="1095"/>
      <c r="N474" s="1095"/>
      <c r="O474" s="1095"/>
      <c r="P474" s="1095"/>
      <c r="Q474" s="1095"/>
      <c r="R474" s="1095"/>
      <c r="S474" s="1095"/>
      <c r="T474" s="1095"/>
      <c r="U474" s="1095"/>
      <c r="V474" s="1095"/>
      <c r="W474" s="1096"/>
      <c r="X474" s="1299">
        <f t="shared" si="54"/>
        <v>0</v>
      </c>
      <c r="Y474" s="1300"/>
      <c r="Z474" s="1301"/>
      <c r="AA474" s="1100"/>
      <c r="AB474" s="1101"/>
      <c r="AC474" s="1102"/>
      <c r="AD474" s="1135"/>
      <c r="AE474" s="1136"/>
      <c r="AF474" s="1136"/>
      <c r="AG474" s="1137"/>
      <c r="AH474" s="1138"/>
      <c r="AI474" s="1139"/>
      <c r="AJ474" s="1140"/>
      <c r="AK474" s="1132"/>
      <c r="AL474" s="1133"/>
      <c r="AM474" s="1133"/>
      <c r="AN474" s="1133"/>
      <c r="AO474" s="1133"/>
      <c r="AP474" s="1134"/>
      <c r="AQ474" s="642" t="str">
        <f>IF(AK474="","",VLOOKUP(AK474,ﾃﾞｰﾀ一覧!$AH$4:$AR$66,2,FALSE))</f>
        <v/>
      </c>
      <c r="AR474" s="1084"/>
      <c r="AS474" s="1084"/>
      <c r="AT474" s="643" t="str">
        <f>IF(AK474="","",VLOOKUP(AK474,ﾃﾞｰﾀ一覧!$AH$4:$AR$66,3,FALSE))</f>
        <v/>
      </c>
      <c r="AU474" s="644" t="str">
        <f>IF(AK474="","",VLOOKUP(AK474,ﾃﾞｰﾀ一覧!$AH$4:$AR$66,5,FALSE))</f>
        <v/>
      </c>
      <c r="AV474" s="1084"/>
      <c r="AW474" s="1084"/>
      <c r="AX474" s="643" t="str">
        <f>IF(AK474="","",VLOOKUP(AK474,ﾃﾞｰﾀ一覧!$AH$4:$AR$66,6,FALSE))</f>
        <v/>
      </c>
      <c r="AY474" s="649" t="str">
        <f>IF(AK474="","",VLOOKUP(AK474,ﾃﾞｰﾀ一覧!$AH$4:$AR$66,8,FALSE))</f>
        <v/>
      </c>
      <c r="AZ474" s="1084"/>
      <c r="BA474" s="1084"/>
      <c r="BB474" s="388" t="str">
        <f>IF(AK474="","",VLOOKUP(AK474,ﾃﾞｰﾀ一覧!$AH$4:$AR$66,9,FALSE))</f>
        <v/>
      </c>
      <c r="BC474" s="1124"/>
      <c r="BD474" s="1125"/>
      <c r="BE474" s="1125"/>
      <c r="BF474" s="1124"/>
      <c r="BG474" s="1125"/>
      <c r="BH474" s="1125"/>
      <c r="BI474" s="1124"/>
      <c r="BJ474" s="1125"/>
      <c r="BK474" s="1150"/>
      <c r="BL474" s="1154"/>
      <c r="BM474" s="1155"/>
      <c r="BN474" s="1156"/>
      <c r="BO474" s="1109" t="str">
        <f>IF($AK474="","",IF($BF474="","",IF($BF474=ﾃﾞｰﾀ一覧!$U$37,"",IF($BF474=ﾃﾞｰﾀ一覧!$U$38,"",IF($AH474=ﾃﾞｰﾀ一覧!$U$25,VLOOKUP($AK474,ﾃﾞｰﾀ一覧!$AH$43:$AR$66,10,FALSE),VLOOKUP($AK474,ﾃﾞｰﾀ一覧!$AH$4:$AR$66,10,FALSE))))))</f>
        <v/>
      </c>
      <c r="BP474" s="1110"/>
      <c r="BQ474" s="1110"/>
      <c r="BR474" s="1111"/>
      <c r="BS474" s="1115">
        <f>IF($BL474="",0,VLOOKUP($BL474,ﾃﾞｰﾀ一覧!$AY$4:$BB$16,3,FALSE))</f>
        <v>0</v>
      </c>
      <c r="BT474" s="1115"/>
      <c r="BU474" s="1115"/>
      <c r="BV474" s="1112" t="str">
        <f>IF($BO474="","",IF($BF474=ﾃﾞｰﾀ一覧!$U$37,"",IF($BF474=ﾃﾞｰﾀ一覧!$U$38,"",IF($BO474=ﾃﾞｰﾀ一覧!$AT$27,ﾃﾞｰﾀ一覧!$AT$27,VLOOKUP($AK474,ﾃﾞｰﾀ一覧!$AH$4:$AR$66,11,FALSE)*IF($BO474=ﾃﾞｰﾀ一覧!$AT$17,($AR474+1)*($AV474+1),IF($BO474=ﾃﾞｰﾀ一覧!$AT$22,IF(COUNTIF($AD474,"*天端*"),ﾃﾞｰﾀ一覧!$AU$43/2,ﾃﾞｰﾀ一覧!$AU$43/3),IF($BO474=ﾃﾞｰﾀ一覧!$AT$20,$AR474*$AV474,IF($BO474=ﾃﾞｰﾀ一覧!$AT$21,$AV474,1))))))))</f>
        <v/>
      </c>
      <c r="BW474" s="1112"/>
      <c r="BX474" s="1112"/>
      <c r="BY474" s="1088" t="str">
        <f>IF($B474="","",IF($AH474="","",IF($CK474=ﾃﾞｰﾀ一覧!$U$53,ﾃﾞｰﾀ一覧!$U$61,IF($AH474=ﾃﾞｰﾀ一覧!$U$21,ﾃﾞｰﾀ一覧!$U$60,IF(OR($AH474=ﾃﾞｰﾀ一覧!$U$19,$AH474=ﾃﾞｰﾀ一覧!$U$20,$AH474=ﾃﾞｰﾀ一覧!$U$23,$AH474=ﾃﾞｰﾀ一覧!$U$22,$AH474=ﾃﾞｰﾀ一覧!$U$18,AH474=ﾃﾞｰﾀ一覧!$U$25),ﾃﾞｰﾀ一覧!$U$59,ﾃﾞｰﾀ一覧!$U$62)))))</f>
        <v/>
      </c>
      <c r="BZ474" s="1089"/>
      <c r="CA474" s="1113"/>
      <c r="CB474" s="1113"/>
      <c r="CC474" s="1113"/>
      <c r="CD474" s="1113"/>
      <c r="CE474" s="1113"/>
      <c r="CF474" s="1113"/>
      <c r="CG474" s="1113"/>
      <c r="CH474" s="1113"/>
      <c r="CI474" s="1114"/>
      <c r="CK474" s="240"/>
      <c r="CM474" s="378" t="str">
        <f t="shared" si="49"/>
        <v/>
      </c>
      <c r="CN474" s="379" t="str">
        <f t="shared" si="50"/>
        <v/>
      </c>
      <c r="CO474" s="379" t="str">
        <f t="shared" si="51"/>
        <v/>
      </c>
      <c r="CP474" s="380" t="str">
        <f t="shared" si="52"/>
        <v/>
      </c>
      <c r="CQ474" s="244"/>
      <c r="CR474" s="1100"/>
      <c r="CS474" s="1101"/>
      <c r="CT474" s="1102"/>
      <c r="CU474" s="1135"/>
      <c r="CV474" s="1136"/>
      <c r="CW474" s="1136"/>
      <c r="CX474" s="1137"/>
      <c r="CY474" s="1138"/>
      <c r="CZ474" s="1139"/>
      <c r="DA474" s="1140"/>
      <c r="DB474" s="1132"/>
      <c r="DC474" s="1133"/>
      <c r="DD474" s="1133"/>
      <c r="DE474" s="1133"/>
      <c r="DF474" s="1133"/>
      <c r="DG474" s="1134"/>
      <c r="DH474" s="580"/>
      <c r="DI474" s="1084"/>
      <c r="DJ474" s="1084"/>
      <c r="DK474" s="581"/>
      <c r="DL474" s="582"/>
      <c r="DM474" s="1084"/>
      <c r="DN474" s="1084"/>
      <c r="DO474" s="581"/>
      <c r="DP474" s="582"/>
      <c r="DQ474" s="1084"/>
      <c r="DR474" s="1084"/>
      <c r="DS474" s="583"/>
      <c r="DT474" s="1124"/>
      <c r="DU474" s="1125"/>
      <c r="DV474" s="1125"/>
      <c r="DW474" s="1124"/>
      <c r="DX474" s="1125"/>
      <c r="DY474" s="1150"/>
      <c r="DZ474" s="1362"/>
      <c r="EA474" s="1363"/>
      <c r="EB474" s="1362"/>
      <c r="EC474" s="1363"/>
      <c r="ED474" s="1362"/>
      <c r="EE474" s="1377"/>
      <c r="EF474" s="1378"/>
      <c r="EG474" s="1379"/>
      <c r="EH474" s="1379"/>
      <c r="EI474" s="1380"/>
      <c r="EJ474" s="1381"/>
      <c r="EK474" s="1381"/>
      <c r="EL474" s="1381"/>
      <c r="EM474" s="1382"/>
      <c r="EN474" s="1382"/>
      <c r="EO474" s="1382"/>
      <c r="EP474" s="1375"/>
      <c r="EQ474" s="1376"/>
      <c r="ER474" s="1113"/>
      <c r="ES474" s="1113"/>
      <c r="ET474" s="1113"/>
      <c r="EU474" s="1113"/>
      <c r="EV474" s="1113"/>
      <c r="EW474" s="1113"/>
      <c r="EX474" s="1113"/>
      <c r="EY474" s="1113"/>
      <c r="EZ474" s="1114"/>
    </row>
    <row r="475" spans="1:156" ht="30" customHeight="1" x14ac:dyDescent="0.2">
      <c r="A475" s="207">
        <f t="shared" si="53"/>
        <v>464</v>
      </c>
      <c r="B475" s="1103"/>
      <c r="C475" s="1104"/>
      <c r="D475" s="1092"/>
      <c r="E475" s="1093"/>
      <c r="F475" s="1094" t="str">
        <f t="shared" si="55"/>
        <v/>
      </c>
      <c r="G475" s="1095"/>
      <c r="H475" s="1095"/>
      <c r="I475" s="1095"/>
      <c r="J475" s="1095"/>
      <c r="K475" s="1095"/>
      <c r="L475" s="1095"/>
      <c r="M475" s="1095"/>
      <c r="N475" s="1095"/>
      <c r="O475" s="1095"/>
      <c r="P475" s="1095"/>
      <c r="Q475" s="1095"/>
      <c r="R475" s="1095"/>
      <c r="S475" s="1095"/>
      <c r="T475" s="1095"/>
      <c r="U475" s="1095"/>
      <c r="V475" s="1095"/>
      <c r="W475" s="1096"/>
      <c r="X475" s="1299">
        <f t="shared" si="54"/>
        <v>0</v>
      </c>
      <c r="Y475" s="1300"/>
      <c r="Z475" s="1301"/>
      <c r="AA475" s="1100"/>
      <c r="AB475" s="1101"/>
      <c r="AC475" s="1102"/>
      <c r="AD475" s="1135"/>
      <c r="AE475" s="1136"/>
      <c r="AF475" s="1136"/>
      <c r="AG475" s="1137"/>
      <c r="AH475" s="1138"/>
      <c r="AI475" s="1139"/>
      <c r="AJ475" s="1140"/>
      <c r="AK475" s="1132"/>
      <c r="AL475" s="1133"/>
      <c r="AM475" s="1133"/>
      <c r="AN475" s="1133"/>
      <c r="AO475" s="1133"/>
      <c r="AP475" s="1134"/>
      <c r="AQ475" s="642" t="str">
        <f>IF(AK475="","",VLOOKUP(AK475,ﾃﾞｰﾀ一覧!$AH$4:$AR$66,2,FALSE))</f>
        <v/>
      </c>
      <c r="AR475" s="1084"/>
      <c r="AS475" s="1084"/>
      <c r="AT475" s="643" t="str">
        <f>IF(AK475="","",VLOOKUP(AK475,ﾃﾞｰﾀ一覧!$AH$4:$AR$66,3,FALSE))</f>
        <v/>
      </c>
      <c r="AU475" s="644" t="str">
        <f>IF(AK475="","",VLOOKUP(AK475,ﾃﾞｰﾀ一覧!$AH$4:$AR$66,5,FALSE))</f>
        <v/>
      </c>
      <c r="AV475" s="1084"/>
      <c r="AW475" s="1084"/>
      <c r="AX475" s="643" t="str">
        <f>IF(AK475="","",VLOOKUP(AK475,ﾃﾞｰﾀ一覧!$AH$4:$AR$66,6,FALSE))</f>
        <v/>
      </c>
      <c r="AY475" s="649" t="str">
        <f>IF(AK475="","",VLOOKUP(AK475,ﾃﾞｰﾀ一覧!$AH$4:$AR$66,8,FALSE))</f>
        <v/>
      </c>
      <c r="AZ475" s="1084"/>
      <c r="BA475" s="1084"/>
      <c r="BB475" s="388" t="str">
        <f>IF(AK475="","",VLOOKUP(AK475,ﾃﾞｰﾀ一覧!$AH$4:$AR$66,9,FALSE))</f>
        <v/>
      </c>
      <c r="BC475" s="1124"/>
      <c r="BD475" s="1125"/>
      <c r="BE475" s="1125"/>
      <c r="BF475" s="1124"/>
      <c r="BG475" s="1125"/>
      <c r="BH475" s="1125"/>
      <c r="BI475" s="1124"/>
      <c r="BJ475" s="1125"/>
      <c r="BK475" s="1150"/>
      <c r="BL475" s="1154"/>
      <c r="BM475" s="1155"/>
      <c r="BN475" s="1156"/>
      <c r="BO475" s="1109" t="str">
        <f>IF($AK475="","",IF($BF475="","",IF($BF475=ﾃﾞｰﾀ一覧!$U$37,"",IF($BF475=ﾃﾞｰﾀ一覧!$U$38,"",IF($AH475=ﾃﾞｰﾀ一覧!$U$25,VLOOKUP($AK475,ﾃﾞｰﾀ一覧!$AH$43:$AR$66,10,FALSE),VLOOKUP($AK475,ﾃﾞｰﾀ一覧!$AH$4:$AR$66,10,FALSE))))))</f>
        <v/>
      </c>
      <c r="BP475" s="1110"/>
      <c r="BQ475" s="1110"/>
      <c r="BR475" s="1111"/>
      <c r="BS475" s="1115">
        <f>IF($BL475="",0,VLOOKUP($BL475,ﾃﾞｰﾀ一覧!$AY$4:$BB$16,3,FALSE))</f>
        <v>0</v>
      </c>
      <c r="BT475" s="1115"/>
      <c r="BU475" s="1115"/>
      <c r="BV475" s="1112" t="str">
        <f>IF($BO475="","",IF($BF475=ﾃﾞｰﾀ一覧!$U$37,"",IF($BF475=ﾃﾞｰﾀ一覧!$U$38,"",IF($BO475=ﾃﾞｰﾀ一覧!$AT$27,ﾃﾞｰﾀ一覧!$AT$27,VLOOKUP($AK475,ﾃﾞｰﾀ一覧!$AH$4:$AR$66,11,FALSE)*IF($BO475=ﾃﾞｰﾀ一覧!$AT$17,($AR475+1)*($AV475+1),IF($BO475=ﾃﾞｰﾀ一覧!$AT$22,IF(COUNTIF($AD475,"*天端*"),ﾃﾞｰﾀ一覧!$AU$43/2,ﾃﾞｰﾀ一覧!$AU$43/3),IF($BO475=ﾃﾞｰﾀ一覧!$AT$20,$AR475*$AV475,IF($BO475=ﾃﾞｰﾀ一覧!$AT$21,$AV475,1))))))))</f>
        <v/>
      </c>
      <c r="BW475" s="1112"/>
      <c r="BX475" s="1112"/>
      <c r="BY475" s="1088" t="str">
        <f>IF($B475="","",IF($AH475="","",IF($CK475=ﾃﾞｰﾀ一覧!$U$53,ﾃﾞｰﾀ一覧!$U$61,IF($AH475=ﾃﾞｰﾀ一覧!$U$21,ﾃﾞｰﾀ一覧!$U$60,IF(OR($AH475=ﾃﾞｰﾀ一覧!$U$19,$AH475=ﾃﾞｰﾀ一覧!$U$20,$AH475=ﾃﾞｰﾀ一覧!$U$23,$AH475=ﾃﾞｰﾀ一覧!$U$22,$AH475=ﾃﾞｰﾀ一覧!$U$18,AH475=ﾃﾞｰﾀ一覧!$U$25),ﾃﾞｰﾀ一覧!$U$59,ﾃﾞｰﾀ一覧!$U$62)))))</f>
        <v/>
      </c>
      <c r="BZ475" s="1089"/>
      <c r="CA475" s="1113"/>
      <c r="CB475" s="1113"/>
      <c r="CC475" s="1113"/>
      <c r="CD475" s="1113"/>
      <c r="CE475" s="1113"/>
      <c r="CF475" s="1113"/>
      <c r="CG475" s="1113"/>
      <c r="CH475" s="1113"/>
      <c r="CI475" s="1114"/>
      <c r="CK475" s="240"/>
      <c r="CM475" s="378" t="str">
        <f t="shared" si="49"/>
        <v/>
      </c>
      <c r="CN475" s="379" t="str">
        <f t="shared" si="50"/>
        <v/>
      </c>
      <c r="CO475" s="379" t="str">
        <f t="shared" si="51"/>
        <v/>
      </c>
      <c r="CP475" s="380" t="str">
        <f t="shared" si="52"/>
        <v/>
      </c>
      <c r="CQ475" s="244"/>
      <c r="CR475" s="1100"/>
      <c r="CS475" s="1101"/>
      <c r="CT475" s="1102"/>
      <c r="CU475" s="1135"/>
      <c r="CV475" s="1136"/>
      <c r="CW475" s="1136"/>
      <c r="CX475" s="1137"/>
      <c r="CY475" s="1138"/>
      <c r="CZ475" s="1139"/>
      <c r="DA475" s="1140"/>
      <c r="DB475" s="1132"/>
      <c r="DC475" s="1133"/>
      <c r="DD475" s="1133"/>
      <c r="DE475" s="1133"/>
      <c r="DF475" s="1133"/>
      <c r="DG475" s="1134"/>
      <c r="DH475" s="580"/>
      <c r="DI475" s="1084"/>
      <c r="DJ475" s="1084"/>
      <c r="DK475" s="581"/>
      <c r="DL475" s="582"/>
      <c r="DM475" s="1084"/>
      <c r="DN475" s="1084"/>
      <c r="DO475" s="581"/>
      <c r="DP475" s="582"/>
      <c r="DQ475" s="1084"/>
      <c r="DR475" s="1084"/>
      <c r="DS475" s="583"/>
      <c r="DT475" s="1124"/>
      <c r="DU475" s="1125"/>
      <c r="DV475" s="1125"/>
      <c r="DW475" s="1124"/>
      <c r="DX475" s="1125"/>
      <c r="DY475" s="1150"/>
      <c r="DZ475" s="1362"/>
      <c r="EA475" s="1363"/>
      <c r="EB475" s="1362"/>
      <c r="EC475" s="1363"/>
      <c r="ED475" s="1362"/>
      <c r="EE475" s="1377"/>
      <c r="EF475" s="1378"/>
      <c r="EG475" s="1379"/>
      <c r="EH475" s="1379"/>
      <c r="EI475" s="1380"/>
      <c r="EJ475" s="1381"/>
      <c r="EK475" s="1381"/>
      <c r="EL475" s="1381"/>
      <c r="EM475" s="1382"/>
      <c r="EN475" s="1382"/>
      <c r="EO475" s="1382"/>
      <c r="EP475" s="1375"/>
      <c r="EQ475" s="1376"/>
      <c r="ER475" s="1113"/>
      <c r="ES475" s="1113"/>
      <c r="ET475" s="1113"/>
      <c r="EU475" s="1113"/>
      <c r="EV475" s="1113"/>
      <c r="EW475" s="1113"/>
      <c r="EX475" s="1113"/>
      <c r="EY475" s="1113"/>
      <c r="EZ475" s="1114"/>
    </row>
    <row r="476" spans="1:156" ht="30" customHeight="1" x14ac:dyDescent="0.2">
      <c r="A476" s="207">
        <f t="shared" si="53"/>
        <v>465</v>
      </c>
      <c r="B476" s="1103"/>
      <c r="C476" s="1104"/>
      <c r="D476" s="1092"/>
      <c r="E476" s="1093"/>
      <c r="F476" s="1094" t="str">
        <f t="shared" si="55"/>
        <v/>
      </c>
      <c r="G476" s="1095"/>
      <c r="H476" s="1095"/>
      <c r="I476" s="1095"/>
      <c r="J476" s="1095"/>
      <c r="K476" s="1095"/>
      <c r="L476" s="1095"/>
      <c r="M476" s="1095"/>
      <c r="N476" s="1095"/>
      <c r="O476" s="1095"/>
      <c r="P476" s="1095"/>
      <c r="Q476" s="1095"/>
      <c r="R476" s="1095"/>
      <c r="S476" s="1095"/>
      <c r="T476" s="1095"/>
      <c r="U476" s="1095"/>
      <c r="V476" s="1095"/>
      <c r="W476" s="1096"/>
      <c r="X476" s="1299">
        <f t="shared" si="54"/>
        <v>0</v>
      </c>
      <c r="Y476" s="1300"/>
      <c r="Z476" s="1301"/>
      <c r="AA476" s="1100"/>
      <c r="AB476" s="1101"/>
      <c r="AC476" s="1102"/>
      <c r="AD476" s="1135"/>
      <c r="AE476" s="1136"/>
      <c r="AF476" s="1136"/>
      <c r="AG476" s="1137"/>
      <c r="AH476" s="1138"/>
      <c r="AI476" s="1139"/>
      <c r="AJ476" s="1140"/>
      <c r="AK476" s="1132"/>
      <c r="AL476" s="1133"/>
      <c r="AM476" s="1133"/>
      <c r="AN476" s="1133"/>
      <c r="AO476" s="1133"/>
      <c r="AP476" s="1134"/>
      <c r="AQ476" s="642" t="str">
        <f>IF(AK476="","",VLOOKUP(AK476,ﾃﾞｰﾀ一覧!$AH$4:$AR$66,2,FALSE))</f>
        <v/>
      </c>
      <c r="AR476" s="1084"/>
      <c r="AS476" s="1084"/>
      <c r="AT476" s="643" t="str">
        <f>IF(AK476="","",VLOOKUP(AK476,ﾃﾞｰﾀ一覧!$AH$4:$AR$66,3,FALSE))</f>
        <v/>
      </c>
      <c r="AU476" s="644" t="str">
        <f>IF(AK476="","",VLOOKUP(AK476,ﾃﾞｰﾀ一覧!$AH$4:$AR$66,5,FALSE))</f>
        <v/>
      </c>
      <c r="AV476" s="1084"/>
      <c r="AW476" s="1084"/>
      <c r="AX476" s="643" t="str">
        <f>IF(AK476="","",VLOOKUP(AK476,ﾃﾞｰﾀ一覧!$AH$4:$AR$66,6,FALSE))</f>
        <v/>
      </c>
      <c r="AY476" s="649" t="str">
        <f>IF(AK476="","",VLOOKUP(AK476,ﾃﾞｰﾀ一覧!$AH$4:$AR$66,8,FALSE))</f>
        <v/>
      </c>
      <c r="AZ476" s="1084"/>
      <c r="BA476" s="1084"/>
      <c r="BB476" s="388" t="str">
        <f>IF(AK476="","",VLOOKUP(AK476,ﾃﾞｰﾀ一覧!$AH$4:$AR$66,9,FALSE))</f>
        <v/>
      </c>
      <c r="BC476" s="1124"/>
      <c r="BD476" s="1125"/>
      <c r="BE476" s="1125"/>
      <c r="BF476" s="1124"/>
      <c r="BG476" s="1125"/>
      <c r="BH476" s="1125"/>
      <c r="BI476" s="1124"/>
      <c r="BJ476" s="1125"/>
      <c r="BK476" s="1150"/>
      <c r="BL476" s="1154"/>
      <c r="BM476" s="1155"/>
      <c r="BN476" s="1156"/>
      <c r="BO476" s="1109" t="str">
        <f>IF($AK476="","",IF($BF476="","",IF($BF476=ﾃﾞｰﾀ一覧!$U$37,"",IF($BF476=ﾃﾞｰﾀ一覧!$U$38,"",IF($AH476=ﾃﾞｰﾀ一覧!$U$25,VLOOKUP($AK476,ﾃﾞｰﾀ一覧!$AH$43:$AR$66,10,FALSE),VLOOKUP($AK476,ﾃﾞｰﾀ一覧!$AH$4:$AR$66,10,FALSE))))))</f>
        <v/>
      </c>
      <c r="BP476" s="1110"/>
      <c r="BQ476" s="1110"/>
      <c r="BR476" s="1111"/>
      <c r="BS476" s="1115">
        <f>IF($BL476="",0,VLOOKUP($BL476,ﾃﾞｰﾀ一覧!$AY$4:$BB$16,3,FALSE))</f>
        <v>0</v>
      </c>
      <c r="BT476" s="1115"/>
      <c r="BU476" s="1115"/>
      <c r="BV476" s="1112" t="str">
        <f>IF($BO476="","",IF($BF476=ﾃﾞｰﾀ一覧!$U$37,"",IF($BF476=ﾃﾞｰﾀ一覧!$U$38,"",IF($BO476=ﾃﾞｰﾀ一覧!$AT$27,ﾃﾞｰﾀ一覧!$AT$27,VLOOKUP($AK476,ﾃﾞｰﾀ一覧!$AH$4:$AR$66,11,FALSE)*IF($BO476=ﾃﾞｰﾀ一覧!$AT$17,($AR476+1)*($AV476+1),IF($BO476=ﾃﾞｰﾀ一覧!$AT$22,IF(COUNTIF($AD476,"*天端*"),ﾃﾞｰﾀ一覧!$AU$43/2,ﾃﾞｰﾀ一覧!$AU$43/3),IF($BO476=ﾃﾞｰﾀ一覧!$AT$20,$AR476*$AV476,IF($BO476=ﾃﾞｰﾀ一覧!$AT$21,$AV476,1))))))))</f>
        <v/>
      </c>
      <c r="BW476" s="1112"/>
      <c r="BX476" s="1112"/>
      <c r="BY476" s="1088" t="str">
        <f>IF($B476="","",IF($AH476="","",IF($CK476=ﾃﾞｰﾀ一覧!$U$53,ﾃﾞｰﾀ一覧!$U$61,IF($AH476=ﾃﾞｰﾀ一覧!$U$21,ﾃﾞｰﾀ一覧!$U$60,IF(OR($AH476=ﾃﾞｰﾀ一覧!$U$19,$AH476=ﾃﾞｰﾀ一覧!$U$20,$AH476=ﾃﾞｰﾀ一覧!$U$23,$AH476=ﾃﾞｰﾀ一覧!$U$22,$AH476=ﾃﾞｰﾀ一覧!$U$18,AH476=ﾃﾞｰﾀ一覧!$U$25),ﾃﾞｰﾀ一覧!$U$59,ﾃﾞｰﾀ一覧!$U$62)))))</f>
        <v/>
      </c>
      <c r="BZ476" s="1089"/>
      <c r="CA476" s="1113"/>
      <c r="CB476" s="1113"/>
      <c r="CC476" s="1113"/>
      <c r="CD476" s="1113"/>
      <c r="CE476" s="1113"/>
      <c r="CF476" s="1113"/>
      <c r="CG476" s="1113"/>
      <c r="CH476" s="1113"/>
      <c r="CI476" s="1114"/>
      <c r="CK476" s="240"/>
      <c r="CM476" s="378" t="str">
        <f t="shared" si="49"/>
        <v/>
      </c>
      <c r="CN476" s="379" t="str">
        <f t="shared" si="50"/>
        <v/>
      </c>
      <c r="CO476" s="379" t="str">
        <f t="shared" si="51"/>
        <v/>
      </c>
      <c r="CP476" s="380" t="str">
        <f t="shared" si="52"/>
        <v/>
      </c>
      <c r="CQ476" s="244"/>
      <c r="CR476" s="1100"/>
      <c r="CS476" s="1101"/>
      <c r="CT476" s="1102"/>
      <c r="CU476" s="1135"/>
      <c r="CV476" s="1136"/>
      <c r="CW476" s="1136"/>
      <c r="CX476" s="1137"/>
      <c r="CY476" s="1138"/>
      <c r="CZ476" s="1139"/>
      <c r="DA476" s="1140"/>
      <c r="DB476" s="1132"/>
      <c r="DC476" s="1133"/>
      <c r="DD476" s="1133"/>
      <c r="DE476" s="1133"/>
      <c r="DF476" s="1133"/>
      <c r="DG476" s="1134"/>
      <c r="DH476" s="580"/>
      <c r="DI476" s="1084"/>
      <c r="DJ476" s="1084"/>
      <c r="DK476" s="581"/>
      <c r="DL476" s="582"/>
      <c r="DM476" s="1084"/>
      <c r="DN476" s="1084"/>
      <c r="DO476" s="581"/>
      <c r="DP476" s="582"/>
      <c r="DQ476" s="1084"/>
      <c r="DR476" s="1084"/>
      <c r="DS476" s="583"/>
      <c r="DT476" s="1124"/>
      <c r="DU476" s="1125"/>
      <c r="DV476" s="1125"/>
      <c r="DW476" s="1124"/>
      <c r="DX476" s="1125"/>
      <c r="DY476" s="1150"/>
      <c r="DZ476" s="1362"/>
      <c r="EA476" s="1363"/>
      <c r="EB476" s="1362"/>
      <c r="EC476" s="1363"/>
      <c r="ED476" s="1362"/>
      <c r="EE476" s="1377"/>
      <c r="EF476" s="1378"/>
      <c r="EG476" s="1379"/>
      <c r="EH476" s="1379"/>
      <c r="EI476" s="1380"/>
      <c r="EJ476" s="1381"/>
      <c r="EK476" s="1381"/>
      <c r="EL476" s="1381"/>
      <c r="EM476" s="1382"/>
      <c r="EN476" s="1382"/>
      <c r="EO476" s="1382"/>
      <c r="EP476" s="1375"/>
      <c r="EQ476" s="1376"/>
      <c r="ER476" s="1113"/>
      <c r="ES476" s="1113"/>
      <c r="ET476" s="1113"/>
      <c r="EU476" s="1113"/>
      <c r="EV476" s="1113"/>
      <c r="EW476" s="1113"/>
      <c r="EX476" s="1113"/>
      <c r="EY476" s="1113"/>
      <c r="EZ476" s="1114"/>
    </row>
    <row r="477" spans="1:156" ht="30" customHeight="1" x14ac:dyDescent="0.2">
      <c r="A477" s="207">
        <f t="shared" si="53"/>
        <v>466</v>
      </c>
      <c r="B477" s="1103"/>
      <c r="C477" s="1104"/>
      <c r="D477" s="1092"/>
      <c r="E477" s="1093"/>
      <c r="F477" s="1094" t="str">
        <f t="shared" si="55"/>
        <v/>
      </c>
      <c r="G477" s="1095"/>
      <c r="H477" s="1095"/>
      <c r="I477" s="1095"/>
      <c r="J477" s="1095"/>
      <c r="K477" s="1095"/>
      <c r="L477" s="1095"/>
      <c r="M477" s="1095"/>
      <c r="N477" s="1095"/>
      <c r="O477" s="1095"/>
      <c r="P477" s="1095"/>
      <c r="Q477" s="1095"/>
      <c r="R477" s="1095"/>
      <c r="S477" s="1095"/>
      <c r="T477" s="1095"/>
      <c r="U477" s="1095"/>
      <c r="V477" s="1095"/>
      <c r="W477" s="1096"/>
      <c r="X477" s="1299">
        <f t="shared" si="54"/>
        <v>0</v>
      </c>
      <c r="Y477" s="1300"/>
      <c r="Z477" s="1301"/>
      <c r="AA477" s="1100"/>
      <c r="AB477" s="1101"/>
      <c r="AC477" s="1102"/>
      <c r="AD477" s="1135"/>
      <c r="AE477" s="1136"/>
      <c r="AF477" s="1136"/>
      <c r="AG477" s="1137"/>
      <c r="AH477" s="1138"/>
      <c r="AI477" s="1139"/>
      <c r="AJ477" s="1140"/>
      <c r="AK477" s="1132"/>
      <c r="AL477" s="1133"/>
      <c r="AM477" s="1133"/>
      <c r="AN477" s="1133"/>
      <c r="AO477" s="1133"/>
      <c r="AP477" s="1134"/>
      <c r="AQ477" s="642" t="str">
        <f>IF(AK477="","",VLOOKUP(AK477,ﾃﾞｰﾀ一覧!$AH$4:$AR$66,2,FALSE))</f>
        <v/>
      </c>
      <c r="AR477" s="1084"/>
      <c r="AS477" s="1084"/>
      <c r="AT477" s="643" t="str">
        <f>IF(AK477="","",VLOOKUP(AK477,ﾃﾞｰﾀ一覧!$AH$4:$AR$66,3,FALSE))</f>
        <v/>
      </c>
      <c r="AU477" s="644" t="str">
        <f>IF(AK477="","",VLOOKUP(AK477,ﾃﾞｰﾀ一覧!$AH$4:$AR$66,5,FALSE))</f>
        <v/>
      </c>
      <c r="AV477" s="1084"/>
      <c r="AW477" s="1084"/>
      <c r="AX477" s="643" t="str">
        <f>IF(AK477="","",VLOOKUP(AK477,ﾃﾞｰﾀ一覧!$AH$4:$AR$66,6,FALSE))</f>
        <v/>
      </c>
      <c r="AY477" s="649" t="str">
        <f>IF(AK477="","",VLOOKUP(AK477,ﾃﾞｰﾀ一覧!$AH$4:$AR$66,8,FALSE))</f>
        <v/>
      </c>
      <c r="AZ477" s="1084"/>
      <c r="BA477" s="1084"/>
      <c r="BB477" s="388" t="str">
        <f>IF(AK477="","",VLOOKUP(AK477,ﾃﾞｰﾀ一覧!$AH$4:$AR$66,9,FALSE))</f>
        <v/>
      </c>
      <c r="BC477" s="1124"/>
      <c r="BD477" s="1125"/>
      <c r="BE477" s="1125"/>
      <c r="BF477" s="1124"/>
      <c r="BG477" s="1125"/>
      <c r="BH477" s="1125"/>
      <c r="BI477" s="1124"/>
      <c r="BJ477" s="1125"/>
      <c r="BK477" s="1150"/>
      <c r="BL477" s="1154"/>
      <c r="BM477" s="1155"/>
      <c r="BN477" s="1156"/>
      <c r="BO477" s="1109" t="str">
        <f>IF($AK477="","",IF($BF477="","",IF($BF477=ﾃﾞｰﾀ一覧!$U$37,"",IF($BF477=ﾃﾞｰﾀ一覧!$U$38,"",IF($AH477=ﾃﾞｰﾀ一覧!$U$25,VLOOKUP($AK477,ﾃﾞｰﾀ一覧!$AH$43:$AR$66,10,FALSE),VLOOKUP($AK477,ﾃﾞｰﾀ一覧!$AH$4:$AR$66,10,FALSE))))))</f>
        <v/>
      </c>
      <c r="BP477" s="1110"/>
      <c r="BQ477" s="1110"/>
      <c r="BR477" s="1111"/>
      <c r="BS477" s="1115">
        <f>IF($BL477="",0,VLOOKUP($BL477,ﾃﾞｰﾀ一覧!$AY$4:$BB$16,3,FALSE))</f>
        <v>0</v>
      </c>
      <c r="BT477" s="1115"/>
      <c r="BU477" s="1115"/>
      <c r="BV477" s="1112" t="str">
        <f>IF($BO477="","",IF($BF477=ﾃﾞｰﾀ一覧!$U$37,"",IF($BF477=ﾃﾞｰﾀ一覧!$U$38,"",IF($BO477=ﾃﾞｰﾀ一覧!$AT$27,ﾃﾞｰﾀ一覧!$AT$27,VLOOKUP($AK477,ﾃﾞｰﾀ一覧!$AH$4:$AR$66,11,FALSE)*IF($BO477=ﾃﾞｰﾀ一覧!$AT$17,($AR477+1)*($AV477+1),IF($BO477=ﾃﾞｰﾀ一覧!$AT$22,IF(COUNTIF($AD477,"*天端*"),ﾃﾞｰﾀ一覧!$AU$43/2,ﾃﾞｰﾀ一覧!$AU$43/3),IF($BO477=ﾃﾞｰﾀ一覧!$AT$20,$AR477*$AV477,IF($BO477=ﾃﾞｰﾀ一覧!$AT$21,$AV477,1))))))))</f>
        <v/>
      </c>
      <c r="BW477" s="1112"/>
      <c r="BX477" s="1112"/>
      <c r="BY477" s="1088" t="str">
        <f>IF($B477="","",IF($AH477="","",IF($CK477=ﾃﾞｰﾀ一覧!$U$53,ﾃﾞｰﾀ一覧!$U$61,IF($AH477=ﾃﾞｰﾀ一覧!$U$21,ﾃﾞｰﾀ一覧!$U$60,IF(OR($AH477=ﾃﾞｰﾀ一覧!$U$19,$AH477=ﾃﾞｰﾀ一覧!$U$20,$AH477=ﾃﾞｰﾀ一覧!$U$23,$AH477=ﾃﾞｰﾀ一覧!$U$22,$AH477=ﾃﾞｰﾀ一覧!$U$18,AH477=ﾃﾞｰﾀ一覧!$U$25),ﾃﾞｰﾀ一覧!$U$59,ﾃﾞｰﾀ一覧!$U$62)))))</f>
        <v/>
      </c>
      <c r="BZ477" s="1089"/>
      <c r="CA477" s="1113"/>
      <c r="CB477" s="1113"/>
      <c r="CC477" s="1113"/>
      <c r="CD477" s="1113"/>
      <c r="CE477" s="1113"/>
      <c r="CF477" s="1113"/>
      <c r="CG477" s="1113"/>
      <c r="CH477" s="1113"/>
      <c r="CI477" s="1114"/>
      <c r="CK477" s="240"/>
      <c r="CM477" s="378" t="str">
        <f t="shared" si="49"/>
        <v/>
      </c>
      <c r="CN477" s="379" t="str">
        <f t="shared" si="50"/>
        <v/>
      </c>
      <c r="CO477" s="379" t="str">
        <f t="shared" si="51"/>
        <v/>
      </c>
      <c r="CP477" s="380" t="str">
        <f t="shared" si="52"/>
        <v/>
      </c>
      <c r="CQ477" s="244"/>
      <c r="CR477" s="1100"/>
      <c r="CS477" s="1101"/>
      <c r="CT477" s="1102"/>
      <c r="CU477" s="1135"/>
      <c r="CV477" s="1136"/>
      <c r="CW477" s="1136"/>
      <c r="CX477" s="1137"/>
      <c r="CY477" s="1138"/>
      <c r="CZ477" s="1139"/>
      <c r="DA477" s="1140"/>
      <c r="DB477" s="1132"/>
      <c r="DC477" s="1133"/>
      <c r="DD477" s="1133"/>
      <c r="DE477" s="1133"/>
      <c r="DF477" s="1133"/>
      <c r="DG477" s="1134"/>
      <c r="DH477" s="580"/>
      <c r="DI477" s="1084"/>
      <c r="DJ477" s="1084"/>
      <c r="DK477" s="581"/>
      <c r="DL477" s="582"/>
      <c r="DM477" s="1084"/>
      <c r="DN477" s="1084"/>
      <c r="DO477" s="581"/>
      <c r="DP477" s="582"/>
      <c r="DQ477" s="1084"/>
      <c r="DR477" s="1084"/>
      <c r="DS477" s="583"/>
      <c r="DT477" s="1124"/>
      <c r="DU477" s="1125"/>
      <c r="DV477" s="1125"/>
      <c r="DW477" s="1124"/>
      <c r="DX477" s="1125"/>
      <c r="DY477" s="1150"/>
      <c r="DZ477" s="1362"/>
      <c r="EA477" s="1363"/>
      <c r="EB477" s="1362"/>
      <c r="EC477" s="1363"/>
      <c r="ED477" s="1362"/>
      <c r="EE477" s="1377"/>
      <c r="EF477" s="1378"/>
      <c r="EG477" s="1379"/>
      <c r="EH477" s="1379"/>
      <c r="EI477" s="1380"/>
      <c r="EJ477" s="1381"/>
      <c r="EK477" s="1381"/>
      <c r="EL477" s="1381"/>
      <c r="EM477" s="1382"/>
      <c r="EN477" s="1382"/>
      <c r="EO477" s="1382"/>
      <c r="EP477" s="1375"/>
      <c r="EQ477" s="1376"/>
      <c r="ER477" s="1113"/>
      <c r="ES477" s="1113"/>
      <c r="ET477" s="1113"/>
      <c r="EU477" s="1113"/>
      <c r="EV477" s="1113"/>
      <c r="EW477" s="1113"/>
      <c r="EX477" s="1113"/>
      <c r="EY477" s="1113"/>
      <c r="EZ477" s="1114"/>
    </row>
    <row r="478" spans="1:156" ht="30" customHeight="1" x14ac:dyDescent="0.2">
      <c r="A478" s="207">
        <f t="shared" si="53"/>
        <v>467</v>
      </c>
      <c r="B478" s="1103"/>
      <c r="C478" s="1104"/>
      <c r="D478" s="1092"/>
      <c r="E478" s="1093"/>
      <c r="F478" s="1094" t="str">
        <f t="shared" si="55"/>
        <v/>
      </c>
      <c r="G478" s="1095"/>
      <c r="H478" s="1095"/>
      <c r="I478" s="1095"/>
      <c r="J478" s="1095"/>
      <c r="K478" s="1095"/>
      <c r="L478" s="1095"/>
      <c r="M478" s="1095"/>
      <c r="N478" s="1095"/>
      <c r="O478" s="1095"/>
      <c r="P478" s="1095"/>
      <c r="Q478" s="1095"/>
      <c r="R478" s="1095"/>
      <c r="S478" s="1095"/>
      <c r="T478" s="1095"/>
      <c r="U478" s="1095"/>
      <c r="V478" s="1095"/>
      <c r="W478" s="1096"/>
      <c r="X478" s="1299">
        <f t="shared" si="54"/>
        <v>0</v>
      </c>
      <c r="Y478" s="1300"/>
      <c r="Z478" s="1301"/>
      <c r="AA478" s="1100"/>
      <c r="AB478" s="1101"/>
      <c r="AC478" s="1102"/>
      <c r="AD478" s="1135"/>
      <c r="AE478" s="1136"/>
      <c r="AF478" s="1136"/>
      <c r="AG478" s="1137"/>
      <c r="AH478" s="1138"/>
      <c r="AI478" s="1139"/>
      <c r="AJ478" s="1140"/>
      <c r="AK478" s="1132"/>
      <c r="AL478" s="1133"/>
      <c r="AM478" s="1133"/>
      <c r="AN478" s="1133"/>
      <c r="AO478" s="1133"/>
      <c r="AP478" s="1134"/>
      <c r="AQ478" s="642" t="str">
        <f>IF(AK478="","",VLOOKUP(AK478,ﾃﾞｰﾀ一覧!$AH$4:$AR$66,2,FALSE))</f>
        <v/>
      </c>
      <c r="AR478" s="1084"/>
      <c r="AS478" s="1084"/>
      <c r="AT478" s="643" t="str">
        <f>IF(AK478="","",VLOOKUP(AK478,ﾃﾞｰﾀ一覧!$AH$4:$AR$66,3,FALSE))</f>
        <v/>
      </c>
      <c r="AU478" s="644" t="str">
        <f>IF(AK478="","",VLOOKUP(AK478,ﾃﾞｰﾀ一覧!$AH$4:$AR$66,5,FALSE))</f>
        <v/>
      </c>
      <c r="AV478" s="1084"/>
      <c r="AW478" s="1084"/>
      <c r="AX478" s="643" t="str">
        <f>IF(AK478="","",VLOOKUP(AK478,ﾃﾞｰﾀ一覧!$AH$4:$AR$66,6,FALSE))</f>
        <v/>
      </c>
      <c r="AY478" s="649" t="str">
        <f>IF(AK478="","",VLOOKUP(AK478,ﾃﾞｰﾀ一覧!$AH$4:$AR$66,8,FALSE))</f>
        <v/>
      </c>
      <c r="AZ478" s="1084"/>
      <c r="BA478" s="1084"/>
      <c r="BB478" s="388" t="str">
        <f>IF(AK478="","",VLOOKUP(AK478,ﾃﾞｰﾀ一覧!$AH$4:$AR$66,9,FALSE))</f>
        <v/>
      </c>
      <c r="BC478" s="1124"/>
      <c r="BD478" s="1125"/>
      <c r="BE478" s="1125"/>
      <c r="BF478" s="1124"/>
      <c r="BG478" s="1125"/>
      <c r="BH478" s="1125"/>
      <c r="BI478" s="1124"/>
      <c r="BJ478" s="1125"/>
      <c r="BK478" s="1150"/>
      <c r="BL478" s="1154"/>
      <c r="BM478" s="1155"/>
      <c r="BN478" s="1156"/>
      <c r="BO478" s="1109" t="str">
        <f>IF($AK478="","",IF($BF478="","",IF($BF478=ﾃﾞｰﾀ一覧!$U$37,"",IF($BF478=ﾃﾞｰﾀ一覧!$U$38,"",IF($AH478=ﾃﾞｰﾀ一覧!$U$25,VLOOKUP($AK478,ﾃﾞｰﾀ一覧!$AH$43:$AR$66,10,FALSE),VLOOKUP($AK478,ﾃﾞｰﾀ一覧!$AH$4:$AR$66,10,FALSE))))))</f>
        <v/>
      </c>
      <c r="BP478" s="1110"/>
      <c r="BQ478" s="1110"/>
      <c r="BR478" s="1111"/>
      <c r="BS478" s="1115">
        <f>IF($BL478="",0,VLOOKUP($BL478,ﾃﾞｰﾀ一覧!$AY$4:$BB$16,3,FALSE))</f>
        <v>0</v>
      </c>
      <c r="BT478" s="1115"/>
      <c r="BU478" s="1115"/>
      <c r="BV478" s="1112" t="str">
        <f>IF($BO478="","",IF($BF478=ﾃﾞｰﾀ一覧!$U$37,"",IF($BF478=ﾃﾞｰﾀ一覧!$U$38,"",IF($BO478=ﾃﾞｰﾀ一覧!$AT$27,ﾃﾞｰﾀ一覧!$AT$27,VLOOKUP($AK478,ﾃﾞｰﾀ一覧!$AH$4:$AR$66,11,FALSE)*IF($BO478=ﾃﾞｰﾀ一覧!$AT$17,($AR478+1)*($AV478+1),IF($BO478=ﾃﾞｰﾀ一覧!$AT$22,IF(COUNTIF($AD478,"*天端*"),ﾃﾞｰﾀ一覧!$AU$43/2,ﾃﾞｰﾀ一覧!$AU$43/3),IF($BO478=ﾃﾞｰﾀ一覧!$AT$20,$AR478*$AV478,IF($BO478=ﾃﾞｰﾀ一覧!$AT$21,$AV478,1))))))))</f>
        <v/>
      </c>
      <c r="BW478" s="1112"/>
      <c r="BX478" s="1112"/>
      <c r="BY478" s="1088" t="str">
        <f>IF($B478="","",IF($AH478="","",IF($CK478=ﾃﾞｰﾀ一覧!$U$53,ﾃﾞｰﾀ一覧!$U$61,IF($AH478=ﾃﾞｰﾀ一覧!$U$21,ﾃﾞｰﾀ一覧!$U$60,IF(OR($AH478=ﾃﾞｰﾀ一覧!$U$19,$AH478=ﾃﾞｰﾀ一覧!$U$20,$AH478=ﾃﾞｰﾀ一覧!$U$23,$AH478=ﾃﾞｰﾀ一覧!$U$22,$AH478=ﾃﾞｰﾀ一覧!$U$18,AH478=ﾃﾞｰﾀ一覧!$U$25),ﾃﾞｰﾀ一覧!$U$59,ﾃﾞｰﾀ一覧!$U$62)))))</f>
        <v/>
      </c>
      <c r="BZ478" s="1089"/>
      <c r="CA478" s="1113"/>
      <c r="CB478" s="1113"/>
      <c r="CC478" s="1113"/>
      <c r="CD478" s="1113"/>
      <c r="CE478" s="1113"/>
      <c r="CF478" s="1113"/>
      <c r="CG478" s="1113"/>
      <c r="CH478" s="1113"/>
      <c r="CI478" s="1114"/>
      <c r="CK478" s="240"/>
      <c r="CM478" s="378" t="str">
        <f t="shared" si="49"/>
        <v/>
      </c>
      <c r="CN478" s="379" t="str">
        <f t="shared" si="50"/>
        <v/>
      </c>
      <c r="CO478" s="379" t="str">
        <f t="shared" si="51"/>
        <v/>
      </c>
      <c r="CP478" s="380" t="str">
        <f t="shared" si="52"/>
        <v/>
      </c>
      <c r="CQ478" s="244"/>
      <c r="CR478" s="1100"/>
      <c r="CS478" s="1101"/>
      <c r="CT478" s="1102"/>
      <c r="CU478" s="1135"/>
      <c r="CV478" s="1136"/>
      <c r="CW478" s="1136"/>
      <c r="CX478" s="1137"/>
      <c r="CY478" s="1138"/>
      <c r="CZ478" s="1139"/>
      <c r="DA478" s="1140"/>
      <c r="DB478" s="1132"/>
      <c r="DC478" s="1133"/>
      <c r="DD478" s="1133"/>
      <c r="DE478" s="1133"/>
      <c r="DF478" s="1133"/>
      <c r="DG478" s="1134"/>
      <c r="DH478" s="580"/>
      <c r="DI478" s="1084"/>
      <c r="DJ478" s="1084"/>
      <c r="DK478" s="581"/>
      <c r="DL478" s="582"/>
      <c r="DM478" s="1084"/>
      <c r="DN478" s="1084"/>
      <c r="DO478" s="581"/>
      <c r="DP478" s="582"/>
      <c r="DQ478" s="1084"/>
      <c r="DR478" s="1084"/>
      <c r="DS478" s="583"/>
      <c r="DT478" s="1124"/>
      <c r="DU478" s="1125"/>
      <c r="DV478" s="1125"/>
      <c r="DW478" s="1124"/>
      <c r="DX478" s="1125"/>
      <c r="DY478" s="1150"/>
      <c r="DZ478" s="1362"/>
      <c r="EA478" s="1363"/>
      <c r="EB478" s="1362"/>
      <c r="EC478" s="1363"/>
      <c r="ED478" s="1362"/>
      <c r="EE478" s="1377"/>
      <c r="EF478" s="1378"/>
      <c r="EG478" s="1379"/>
      <c r="EH478" s="1379"/>
      <c r="EI478" s="1380"/>
      <c r="EJ478" s="1381"/>
      <c r="EK478" s="1381"/>
      <c r="EL478" s="1381"/>
      <c r="EM478" s="1382"/>
      <c r="EN478" s="1382"/>
      <c r="EO478" s="1382"/>
      <c r="EP478" s="1375"/>
      <c r="EQ478" s="1376"/>
      <c r="ER478" s="1113"/>
      <c r="ES478" s="1113"/>
      <c r="ET478" s="1113"/>
      <c r="EU478" s="1113"/>
      <c r="EV478" s="1113"/>
      <c r="EW478" s="1113"/>
      <c r="EX478" s="1113"/>
      <c r="EY478" s="1113"/>
      <c r="EZ478" s="1114"/>
    </row>
    <row r="479" spans="1:156" ht="30" customHeight="1" x14ac:dyDescent="0.2">
      <c r="A479" s="207">
        <f t="shared" si="53"/>
        <v>468</v>
      </c>
      <c r="B479" s="1103"/>
      <c r="C479" s="1104"/>
      <c r="D479" s="1092"/>
      <c r="E479" s="1093"/>
      <c r="F479" s="1094" t="str">
        <f t="shared" si="55"/>
        <v/>
      </c>
      <c r="G479" s="1095"/>
      <c r="H479" s="1095"/>
      <c r="I479" s="1095"/>
      <c r="J479" s="1095"/>
      <c r="K479" s="1095"/>
      <c r="L479" s="1095"/>
      <c r="M479" s="1095"/>
      <c r="N479" s="1095"/>
      <c r="O479" s="1095"/>
      <c r="P479" s="1095"/>
      <c r="Q479" s="1095"/>
      <c r="R479" s="1095"/>
      <c r="S479" s="1095"/>
      <c r="T479" s="1095"/>
      <c r="U479" s="1095"/>
      <c r="V479" s="1095"/>
      <c r="W479" s="1096"/>
      <c r="X479" s="1299">
        <f t="shared" si="54"/>
        <v>0</v>
      </c>
      <c r="Y479" s="1300"/>
      <c r="Z479" s="1301"/>
      <c r="AA479" s="1100"/>
      <c r="AB479" s="1101"/>
      <c r="AC479" s="1102"/>
      <c r="AD479" s="1135"/>
      <c r="AE479" s="1136"/>
      <c r="AF479" s="1136"/>
      <c r="AG479" s="1137"/>
      <c r="AH479" s="1138"/>
      <c r="AI479" s="1139"/>
      <c r="AJ479" s="1140"/>
      <c r="AK479" s="1132"/>
      <c r="AL479" s="1133"/>
      <c r="AM479" s="1133"/>
      <c r="AN479" s="1133"/>
      <c r="AO479" s="1133"/>
      <c r="AP479" s="1134"/>
      <c r="AQ479" s="642" t="str">
        <f>IF(AK479="","",VLOOKUP(AK479,ﾃﾞｰﾀ一覧!$AH$4:$AR$66,2,FALSE))</f>
        <v/>
      </c>
      <c r="AR479" s="1084"/>
      <c r="AS479" s="1084"/>
      <c r="AT479" s="643" t="str">
        <f>IF(AK479="","",VLOOKUP(AK479,ﾃﾞｰﾀ一覧!$AH$4:$AR$66,3,FALSE))</f>
        <v/>
      </c>
      <c r="AU479" s="644" t="str">
        <f>IF(AK479="","",VLOOKUP(AK479,ﾃﾞｰﾀ一覧!$AH$4:$AR$66,5,FALSE))</f>
        <v/>
      </c>
      <c r="AV479" s="1084"/>
      <c r="AW479" s="1084"/>
      <c r="AX479" s="643" t="str">
        <f>IF(AK479="","",VLOOKUP(AK479,ﾃﾞｰﾀ一覧!$AH$4:$AR$66,6,FALSE))</f>
        <v/>
      </c>
      <c r="AY479" s="649" t="str">
        <f>IF(AK479="","",VLOOKUP(AK479,ﾃﾞｰﾀ一覧!$AH$4:$AR$66,8,FALSE))</f>
        <v/>
      </c>
      <c r="AZ479" s="1084"/>
      <c r="BA479" s="1084"/>
      <c r="BB479" s="388" t="str">
        <f>IF(AK479="","",VLOOKUP(AK479,ﾃﾞｰﾀ一覧!$AH$4:$AR$66,9,FALSE))</f>
        <v/>
      </c>
      <c r="BC479" s="1124"/>
      <c r="BD479" s="1125"/>
      <c r="BE479" s="1125"/>
      <c r="BF479" s="1124"/>
      <c r="BG479" s="1125"/>
      <c r="BH479" s="1125"/>
      <c r="BI479" s="1124"/>
      <c r="BJ479" s="1125"/>
      <c r="BK479" s="1150"/>
      <c r="BL479" s="1154"/>
      <c r="BM479" s="1155"/>
      <c r="BN479" s="1156"/>
      <c r="BO479" s="1109" t="str">
        <f>IF($AK479="","",IF($BF479="","",IF($BF479=ﾃﾞｰﾀ一覧!$U$37,"",IF($BF479=ﾃﾞｰﾀ一覧!$U$38,"",IF($AH479=ﾃﾞｰﾀ一覧!$U$25,VLOOKUP($AK479,ﾃﾞｰﾀ一覧!$AH$43:$AR$66,10,FALSE),VLOOKUP($AK479,ﾃﾞｰﾀ一覧!$AH$4:$AR$66,10,FALSE))))))</f>
        <v/>
      </c>
      <c r="BP479" s="1110"/>
      <c r="BQ479" s="1110"/>
      <c r="BR479" s="1111"/>
      <c r="BS479" s="1115">
        <f>IF($BL479="",0,VLOOKUP($BL479,ﾃﾞｰﾀ一覧!$AY$4:$BB$16,3,FALSE))</f>
        <v>0</v>
      </c>
      <c r="BT479" s="1115"/>
      <c r="BU479" s="1115"/>
      <c r="BV479" s="1112" t="str">
        <f>IF($BO479="","",IF($BF479=ﾃﾞｰﾀ一覧!$U$37,"",IF($BF479=ﾃﾞｰﾀ一覧!$U$38,"",IF($BO479=ﾃﾞｰﾀ一覧!$AT$27,ﾃﾞｰﾀ一覧!$AT$27,VLOOKUP($AK479,ﾃﾞｰﾀ一覧!$AH$4:$AR$66,11,FALSE)*IF($BO479=ﾃﾞｰﾀ一覧!$AT$17,($AR479+1)*($AV479+1),IF($BO479=ﾃﾞｰﾀ一覧!$AT$22,IF(COUNTIF($AD479,"*天端*"),ﾃﾞｰﾀ一覧!$AU$43/2,ﾃﾞｰﾀ一覧!$AU$43/3),IF($BO479=ﾃﾞｰﾀ一覧!$AT$20,$AR479*$AV479,IF($BO479=ﾃﾞｰﾀ一覧!$AT$21,$AV479,1))))))))</f>
        <v/>
      </c>
      <c r="BW479" s="1112"/>
      <c r="BX479" s="1112"/>
      <c r="BY479" s="1088" t="str">
        <f>IF($B479="","",IF($AH479="","",IF($CK479=ﾃﾞｰﾀ一覧!$U$53,ﾃﾞｰﾀ一覧!$U$61,IF($AH479=ﾃﾞｰﾀ一覧!$U$21,ﾃﾞｰﾀ一覧!$U$60,IF(OR($AH479=ﾃﾞｰﾀ一覧!$U$19,$AH479=ﾃﾞｰﾀ一覧!$U$20,$AH479=ﾃﾞｰﾀ一覧!$U$23,$AH479=ﾃﾞｰﾀ一覧!$U$22,$AH479=ﾃﾞｰﾀ一覧!$U$18,AH479=ﾃﾞｰﾀ一覧!$U$25),ﾃﾞｰﾀ一覧!$U$59,ﾃﾞｰﾀ一覧!$U$62)))))</f>
        <v/>
      </c>
      <c r="BZ479" s="1089"/>
      <c r="CA479" s="1113"/>
      <c r="CB479" s="1113"/>
      <c r="CC479" s="1113"/>
      <c r="CD479" s="1113"/>
      <c r="CE479" s="1113"/>
      <c r="CF479" s="1113"/>
      <c r="CG479" s="1113"/>
      <c r="CH479" s="1113"/>
      <c r="CI479" s="1114"/>
      <c r="CK479" s="240"/>
      <c r="CM479" s="378" t="str">
        <f t="shared" si="49"/>
        <v/>
      </c>
      <c r="CN479" s="379" t="str">
        <f t="shared" si="50"/>
        <v/>
      </c>
      <c r="CO479" s="379" t="str">
        <f t="shared" si="51"/>
        <v/>
      </c>
      <c r="CP479" s="380" t="str">
        <f t="shared" si="52"/>
        <v/>
      </c>
      <c r="CQ479" s="244"/>
      <c r="CR479" s="1100"/>
      <c r="CS479" s="1101"/>
      <c r="CT479" s="1102"/>
      <c r="CU479" s="1135"/>
      <c r="CV479" s="1136"/>
      <c r="CW479" s="1136"/>
      <c r="CX479" s="1137"/>
      <c r="CY479" s="1138"/>
      <c r="CZ479" s="1139"/>
      <c r="DA479" s="1140"/>
      <c r="DB479" s="1132"/>
      <c r="DC479" s="1133"/>
      <c r="DD479" s="1133"/>
      <c r="DE479" s="1133"/>
      <c r="DF479" s="1133"/>
      <c r="DG479" s="1134"/>
      <c r="DH479" s="580"/>
      <c r="DI479" s="1084"/>
      <c r="DJ479" s="1084"/>
      <c r="DK479" s="581"/>
      <c r="DL479" s="582"/>
      <c r="DM479" s="1084"/>
      <c r="DN479" s="1084"/>
      <c r="DO479" s="581"/>
      <c r="DP479" s="582"/>
      <c r="DQ479" s="1084"/>
      <c r="DR479" s="1084"/>
      <c r="DS479" s="583"/>
      <c r="DT479" s="1124"/>
      <c r="DU479" s="1125"/>
      <c r="DV479" s="1125"/>
      <c r="DW479" s="1124"/>
      <c r="DX479" s="1125"/>
      <c r="DY479" s="1150"/>
      <c r="DZ479" s="1362"/>
      <c r="EA479" s="1363"/>
      <c r="EB479" s="1362"/>
      <c r="EC479" s="1363"/>
      <c r="ED479" s="1362"/>
      <c r="EE479" s="1377"/>
      <c r="EF479" s="1378"/>
      <c r="EG479" s="1379"/>
      <c r="EH479" s="1379"/>
      <c r="EI479" s="1380"/>
      <c r="EJ479" s="1381"/>
      <c r="EK479" s="1381"/>
      <c r="EL479" s="1381"/>
      <c r="EM479" s="1382"/>
      <c r="EN479" s="1382"/>
      <c r="EO479" s="1382"/>
      <c r="EP479" s="1375"/>
      <c r="EQ479" s="1376"/>
      <c r="ER479" s="1113"/>
      <c r="ES479" s="1113"/>
      <c r="ET479" s="1113"/>
      <c r="EU479" s="1113"/>
      <c r="EV479" s="1113"/>
      <c r="EW479" s="1113"/>
      <c r="EX479" s="1113"/>
      <c r="EY479" s="1113"/>
      <c r="EZ479" s="1114"/>
    </row>
    <row r="480" spans="1:156" ht="30" customHeight="1" x14ac:dyDescent="0.2">
      <c r="A480" s="207">
        <f t="shared" si="53"/>
        <v>469</v>
      </c>
      <c r="B480" s="1103"/>
      <c r="C480" s="1104"/>
      <c r="D480" s="1092"/>
      <c r="E480" s="1093"/>
      <c r="F480" s="1094" t="str">
        <f t="shared" si="55"/>
        <v/>
      </c>
      <c r="G480" s="1095"/>
      <c r="H480" s="1095"/>
      <c r="I480" s="1095"/>
      <c r="J480" s="1095"/>
      <c r="K480" s="1095"/>
      <c r="L480" s="1095"/>
      <c r="M480" s="1095"/>
      <c r="N480" s="1095"/>
      <c r="O480" s="1095"/>
      <c r="P480" s="1095"/>
      <c r="Q480" s="1095"/>
      <c r="R480" s="1095"/>
      <c r="S480" s="1095"/>
      <c r="T480" s="1095"/>
      <c r="U480" s="1095"/>
      <c r="V480" s="1095"/>
      <c r="W480" s="1096"/>
      <c r="X480" s="1299">
        <f t="shared" si="54"/>
        <v>0</v>
      </c>
      <c r="Y480" s="1300"/>
      <c r="Z480" s="1301"/>
      <c r="AA480" s="1100"/>
      <c r="AB480" s="1101"/>
      <c r="AC480" s="1102"/>
      <c r="AD480" s="1135"/>
      <c r="AE480" s="1136"/>
      <c r="AF480" s="1136"/>
      <c r="AG480" s="1137"/>
      <c r="AH480" s="1138"/>
      <c r="AI480" s="1139"/>
      <c r="AJ480" s="1140"/>
      <c r="AK480" s="1132"/>
      <c r="AL480" s="1133"/>
      <c r="AM480" s="1133"/>
      <c r="AN480" s="1133"/>
      <c r="AO480" s="1133"/>
      <c r="AP480" s="1134"/>
      <c r="AQ480" s="642" t="str">
        <f>IF(AK480="","",VLOOKUP(AK480,ﾃﾞｰﾀ一覧!$AH$4:$AR$66,2,FALSE))</f>
        <v/>
      </c>
      <c r="AR480" s="1084"/>
      <c r="AS480" s="1084"/>
      <c r="AT480" s="643" t="str">
        <f>IF(AK480="","",VLOOKUP(AK480,ﾃﾞｰﾀ一覧!$AH$4:$AR$66,3,FALSE))</f>
        <v/>
      </c>
      <c r="AU480" s="644" t="str">
        <f>IF(AK480="","",VLOOKUP(AK480,ﾃﾞｰﾀ一覧!$AH$4:$AR$66,5,FALSE))</f>
        <v/>
      </c>
      <c r="AV480" s="1084"/>
      <c r="AW480" s="1084"/>
      <c r="AX480" s="643" t="str">
        <f>IF(AK480="","",VLOOKUP(AK480,ﾃﾞｰﾀ一覧!$AH$4:$AR$66,6,FALSE))</f>
        <v/>
      </c>
      <c r="AY480" s="649" t="str">
        <f>IF(AK480="","",VLOOKUP(AK480,ﾃﾞｰﾀ一覧!$AH$4:$AR$66,8,FALSE))</f>
        <v/>
      </c>
      <c r="AZ480" s="1084"/>
      <c r="BA480" s="1084"/>
      <c r="BB480" s="388" t="str">
        <f>IF(AK480="","",VLOOKUP(AK480,ﾃﾞｰﾀ一覧!$AH$4:$AR$66,9,FALSE))</f>
        <v/>
      </c>
      <c r="BC480" s="1124"/>
      <c r="BD480" s="1125"/>
      <c r="BE480" s="1125"/>
      <c r="BF480" s="1124"/>
      <c r="BG480" s="1125"/>
      <c r="BH480" s="1125"/>
      <c r="BI480" s="1124"/>
      <c r="BJ480" s="1125"/>
      <c r="BK480" s="1150"/>
      <c r="BL480" s="1154"/>
      <c r="BM480" s="1155"/>
      <c r="BN480" s="1156"/>
      <c r="BO480" s="1109" t="str">
        <f>IF($AK480="","",IF($BF480="","",IF($BF480=ﾃﾞｰﾀ一覧!$U$37,"",IF($BF480=ﾃﾞｰﾀ一覧!$U$38,"",IF($AH480=ﾃﾞｰﾀ一覧!$U$25,VLOOKUP($AK480,ﾃﾞｰﾀ一覧!$AH$43:$AR$66,10,FALSE),VLOOKUP($AK480,ﾃﾞｰﾀ一覧!$AH$4:$AR$66,10,FALSE))))))</f>
        <v/>
      </c>
      <c r="BP480" s="1110"/>
      <c r="BQ480" s="1110"/>
      <c r="BR480" s="1111"/>
      <c r="BS480" s="1115">
        <f>IF($BL480="",0,VLOOKUP($BL480,ﾃﾞｰﾀ一覧!$AY$4:$BB$16,3,FALSE))</f>
        <v>0</v>
      </c>
      <c r="BT480" s="1115"/>
      <c r="BU480" s="1115"/>
      <c r="BV480" s="1112" t="str">
        <f>IF($BO480="","",IF($BF480=ﾃﾞｰﾀ一覧!$U$37,"",IF($BF480=ﾃﾞｰﾀ一覧!$U$38,"",IF($BO480=ﾃﾞｰﾀ一覧!$AT$27,ﾃﾞｰﾀ一覧!$AT$27,VLOOKUP($AK480,ﾃﾞｰﾀ一覧!$AH$4:$AR$66,11,FALSE)*IF($BO480=ﾃﾞｰﾀ一覧!$AT$17,($AR480+1)*($AV480+1),IF($BO480=ﾃﾞｰﾀ一覧!$AT$22,IF(COUNTIF($AD480,"*天端*"),ﾃﾞｰﾀ一覧!$AU$43/2,ﾃﾞｰﾀ一覧!$AU$43/3),IF($BO480=ﾃﾞｰﾀ一覧!$AT$20,$AR480*$AV480,IF($BO480=ﾃﾞｰﾀ一覧!$AT$21,$AV480,1))))))))</f>
        <v/>
      </c>
      <c r="BW480" s="1112"/>
      <c r="BX480" s="1112"/>
      <c r="BY480" s="1088" t="str">
        <f>IF($B480="","",IF($AH480="","",IF($CK480=ﾃﾞｰﾀ一覧!$U$53,ﾃﾞｰﾀ一覧!$U$61,IF($AH480=ﾃﾞｰﾀ一覧!$U$21,ﾃﾞｰﾀ一覧!$U$60,IF(OR($AH480=ﾃﾞｰﾀ一覧!$U$19,$AH480=ﾃﾞｰﾀ一覧!$U$20,$AH480=ﾃﾞｰﾀ一覧!$U$23,$AH480=ﾃﾞｰﾀ一覧!$U$22,$AH480=ﾃﾞｰﾀ一覧!$U$18,AH480=ﾃﾞｰﾀ一覧!$U$25),ﾃﾞｰﾀ一覧!$U$59,ﾃﾞｰﾀ一覧!$U$62)))))</f>
        <v/>
      </c>
      <c r="BZ480" s="1089"/>
      <c r="CA480" s="1113"/>
      <c r="CB480" s="1113"/>
      <c r="CC480" s="1113"/>
      <c r="CD480" s="1113"/>
      <c r="CE480" s="1113"/>
      <c r="CF480" s="1113"/>
      <c r="CG480" s="1113"/>
      <c r="CH480" s="1113"/>
      <c r="CI480" s="1114"/>
      <c r="CK480" s="240"/>
      <c r="CM480" s="378" t="str">
        <f t="shared" si="49"/>
        <v/>
      </c>
      <c r="CN480" s="379" t="str">
        <f t="shared" si="50"/>
        <v/>
      </c>
      <c r="CO480" s="379" t="str">
        <f t="shared" si="51"/>
        <v/>
      </c>
      <c r="CP480" s="380" t="str">
        <f t="shared" si="52"/>
        <v/>
      </c>
      <c r="CQ480" s="244"/>
      <c r="CR480" s="1100"/>
      <c r="CS480" s="1101"/>
      <c r="CT480" s="1102"/>
      <c r="CU480" s="1135"/>
      <c r="CV480" s="1136"/>
      <c r="CW480" s="1136"/>
      <c r="CX480" s="1137"/>
      <c r="CY480" s="1138"/>
      <c r="CZ480" s="1139"/>
      <c r="DA480" s="1140"/>
      <c r="DB480" s="1132"/>
      <c r="DC480" s="1133"/>
      <c r="DD480" s="1133"/>
      <c r="DE480" s="1133"/>
      <c r="DF480" s="1133"/>
      <c r="DG480" s="1134"/>
      <c r="DH480" s="580"/>
      <c r="DI480" s="1084"/>
      <c r="DJ480" s="1084"/>
      <c r="DK480" s="581"/>
      <c r="DL480" s="582"/>
      <c r="DM480" s="1084"/>
      <c r="DN480" s="1084"/>
      <c r="DO480" s="581"/>
      <c r="DP480" s="582"/>
      <c r="DQ480" s="1084"/>
      <c r="DR480" s="1084"/>
      <c r="DS480" s="583"/>
      <c r="DT480" s="1124"/>
      <c r="DU480" s="1125"/>
      <c r="DV480" s="1125"/>
      <c r="DW480" s="1124"/>
      <c r="DX480" s="1125"/>
      <c r="DY480" s="1150"/>
      <c r="DZ480" s="1362"/>
      <c r="EA480" s="1363"/>
      <c r="EB480" s="1362"/>
      <c r="EC480" s="1363"/>
      <c r="ED480" s="1362"/>
      <c r="EE480" s="1377"/>
      <c r="EF480" s="1378"/>
      <c r="EG480" s="1379"/>
      <c r="EH480" s="1379"/>
      <c r="EI480" s="1380"/>
      <c r="EJ480" s="1381"/>
      <c r="EK480" s="1381"/>
      <c r="EL480" s="1381"/>
      <c r="EM480" s="1382"/>
      <c r="EN480" s="1382"/>
      <c r="EO480" s="1382"/>
      <c r="EP480" s="1375"/>
      <c r="EQ480" s="1376"/>
      <c r="ER480" s="1113"/>
      <c r="ES480" s="1113"/>
      <c r="ET480" s="1113"/>
      <c r="EU480" s="1113"/>
      <c r="EV480" s="1113"/>
      <c r="EW480" s="1113"/>
      <c r="EX480" s="1113"/>
      <c r="EY480" s="1113"/>
      <c r="EZ480" s="1114"/>
    </row>
    <row r="481" spans="1:156" ht="30" customHeight="1" x14ac:dyDescent="0.2">
      <c r="A481" s="207">
        <f t="shared" si="53"/>
        <v>470</v>
      </c>
      <c r="B481" s="1103"/>
      <c r="C481" s="1104"/>
      <c r="D481" s="1092"/>
      <c r="E481" s="1093"/>
      <c r="F481" s="1094" t="str">
        <f t="shared" si="55"/>
        <v/>
      </c>
      <c r="G481" s="1095"/>
      <c r="H481" s="1095"/>
      <c r="I481" s="1095"/>
      <c r="J481" s="1095"/>
      <c r="K481" s="1095"/>
      <c r="L481" s="1095"/>
      <c r="M481" s="1095"/>
      <c r="N481" s="1095"/>
      <c r="O481" s="1095"/>
      <c r="P481" s="1095"/>
      <c r="Q481" s="1095"/>
      <c r="R481" s="1095"/>
      <c r="S481" s="1095"/>
      <c r="T481" s="1095"/>
      <c r="U481" s="1095"/>
      <c r="V481" s="1095"/>
      <c r="W481" s="1096"/>
      <c r="X481" s="1299">
        <f t="shared" si="54"/>
        <v>0</v>
      </c>
      <c r="Y481" s="1300"/>
      <c r="Z481" s="1301"/>
      <c r="AA481" s="1100"/>
      <c r="AB481" s="1101"/>
      <c r="AC481" s="1102"/>
      <c r="AD481" s="1135"/>
      <c r="AE481" s="1136"/>
      <c r="AF481" s="1136"/>
      <c r="AG481" s="1137"/>
      <c r="AH481" s="1138"/>
      <c r="AI481" s="1139"/>
      <c r="AJ481" s="1140"/>
      <c r="AK481" s="1132"/>
      <c r="AL481" s="1133"/>
      <c r="AM481" s="1133"/>
      <c r="AN481" s="1133"/>
      <c r="AO481" s="1133"/>
      <c r="AP481" s="1134"/>
      <c r="AQ481" s="642" t="str">
        <f>IF(AK481="","",VLOOKUP(AK481,ﾃﾞｰﾀ一覧!$AH$4:$AR$66,2,FALSE))</f>
        <v/>
      </c>
      <c r="AR481" s="1084"/>
      <c r="AS481" s="1084"/>
      <c r="AT481" s="643" t="str">
        <f>IF(AK481="","",VLOOKUP(AK481,ﾃﾞｰﾀ一覧!$AH$4:$AR$66,3,FALSE))</f>
        <v/>
      </c>
      <c r="AU481" s="644" t="str">
        <f>IF(AK481="","",VLOOKUP(AK481,ﾃﾞｰﾀ一覧!$AH$4:$AR$66,5,FALSE))</f>
        <v/>
      </c>
      <c r="AV481" s="1084"/>
      <c r="AW481" s="1084"/>
      <c r="AX481" s="643" t="str">
        <f>IF(AK481="","",VLOOKUP(AK481,ﾃﾞｰﾀ一覧!$AH$4:$AR$66,6,FALSE))</f>
        <v/>
      </c>
      <c r="AY481" s="649" t="str">
        <f>IF(AK481="","",VLOOKUP(AK481,ﾃﾞｰﾀ一覧!$AH$4:$AR$66,8,FALSE))</f>
        <v/>
      </c>
      <c r="AZ481" s="1084"/>
      <c r="BA481" s="1084"/>
      <c r="BB481" s="388" t="str">
        <f>IF(AK481="","",VLOOKUP(AK481,ﾃﾞｰﾀ一覧!$AH$4:$AR$66,9,FALSE))</f>
        <v/>
      </c>
      <c r="BC481" s="1124"/>
      <c r="BD481" s="1125"/>
      <c r="BE481" s="1125"/>
      <c r="BF481" s="1124"/>
      <c r="BG481" s="1125"/>
      <c r="BH481" s="1125"/>
      <c r="BI481" s="1124"/>
      <c r="BJ481" s="1125"/>
      <c r="BK481" s="1150"/>
      <c r="BL481" s="1154"/>
      <c r="BM481" s="1155"/>
      <c r="BN481" s="1156"/>
      <c r="BO481" s="1109" t="str">
        <f>IF($AK481="","",IF($BF481="","",IF($BF481=ﾃﾞｰﾀ一覧!$U$37,"",IF($BF481=ﾃﾞｰﾀ一覧!$U$38,"",IF($AH481=ﾃﾞｰﾀ一覧!$U$25,VLOOKUP($AK481,ﾃﾞｰﾀ一覧!$AH$43:$AR$66,10,FALSE),VLOOKUP($AK481,ﾃﾞｰﾀ一覧!$AH$4:$AR$66,10,FALSE))))))</f>
        <v/>
      </c>
      <c r="BP481" s="1110"/>
      <c r="BQ481" s="1110"/>
      <c r="BR481" s="1111"/>
      <c r="BS481" s="1115">
        <f>IF($BL481="",0,VLOOKUP($BL481,ﾃﾞｰﾀ一覧!$AY$4:$BB$16,3,FALSE))</f>
        <v>0</v>
      </c>
      <c r="BT481" s="1115"/>
      <c r="BU481" s="1115"/>
      <c r="BV481" s="1112" t="str">
        <f>IF($BO481="","",IF($BF481=ﾃﾞｰﾀ一覧!$U$37,"",IF($BF481=ﾃﾞｰﾀ一覧!$U$38,"",IF($BO481=ﾃﾞｰﾀ一覧!$AT$27,ﾃﾞｰﾀ一覧!$AT$27,VLOOKUP($AK481,ﾃﾞｰﾀ一覧!$AH$4:$AR$66,11,FALSE)*IF($BO481=ﾃﾞｰﾀ一覧!$AT$17,($AR481+1)*($AV481+1),IF($BO481=ﾃﾞｰﾀ一覧!$AT$22,IF(COUNTIF($AD481,"*天端*"),ﾃﾞｰﾀ一覧!$AU$43/2,ﾃﾞｰﾀ一覧!$AU$43/3),IF($BO481=ﾃﾞｰﾀ一覧!$AT$20,$AR481*$AV481,IF($BO481=ﾃﾞｰﾀ一覧!$AT$21,$AV481,1))))))))</f>
        <v/>
      </c>
      <c r="BW481" s="1112"/>
      <c r="BX481" s="1112"/>
      <c r="BY481" s="1088" t="str">
        <f>IF($B481="","",IF($AH481="","",IF($CK481=ﾃﾞｰﾀ一覧!$U$53,ﾃﾞｰﾀ一覧!$U$61,IF($AH481=ﾃﾞｰﾀ一覧!$U$21,ﾃﾞｰﾀ一覧!$U$60,IF(OR($AH481=ﾃﾞｰﾀ一覧!$U$19,$AH481=ﾃﾞｰﾀ一覧!$U$20,$AH481=ﾃﾞｰﾀ一覧!$U$23,$AH481=ﾃﾞｰﾀ一覧!$U$22,$AH481=ﾃﾞｰﾀ一覧!$U$18,AH481=ﾃﾞｰﾀ一覧!$U$25),ﾃﾞｰﾀ一覧!$U$59,ﾃﾞｰﾀ一覧!$U$62)))))</f>
        <v/>
      </c>
      <c r="BZ481" s="1089"/>
      <c r="CA481" s="1113"/>
      <c r="CB481" s="1113"/>
      <c r="CC481" s="1113"/>
      <c r="CD481" s="1113"/>
      <c r="CE481" s="1113"/>
      <c r="CF481" s="1113"/>
      <c r="CG481" s="1113"/>
      <c r="CH481" s="1113"/>
      <c r="CI481" s="1114"/>
      <c r="CK481" s="240"/>
      <c r="CM481" s="378" t="str">
        <f t="shared" si="49"/>
        <v/>
      </c>
      <c r="CN481" s="379" t="str">
        <f t="shared" si="50"/>
        <v/>
      </c>
      <c r="CO481" s="379" t="str">
        <f t="shared" si="51"/>
        <v/>
      </c>
      <c r="CP481" s="380" t="str">
        <f t="shared" si="52"/>
        <v/>
      </c>
      <c r="CQ481" s="244"/>
      <c r="CR481" s="1100"/>
      <c r="CS481" s="1101"/>
      <c r="CT481" s="1102"/>
      <c r="CU481" s="1135"/>
      <c r="CV481" s="1136"/>
      <c r="CW481" s="1136"/>
      <c r="CX481" s="1137"/>
      <c r="CY481" s="1138"/>
      <c r="CZ481" s="1139"/>
      <c r="DA481" s="1140"/>
      <c r="DB481" s="1132"/>
      <c r="DC481" s="1133"/>
      <c r="DD481" s="1133"/>
      <c r="DE481" s="1133"/>
      <c r="DF481" s="1133"/>
      <c r="DG481" s="1134"/>
      <c r="DH481" s="580"/>
      <c r="DI481" s="1084"/>
      <c r="DJ481" s="1084"/>
      <c r="DK481" s="581"/>
      <c r="DL481" s="582"/>
      <c r="DM481" s="1084"/>
      <c r="DN481" s="1084"/>
      <c r="DO481" s="581"/>
      <c r="DP481" s="582"/>
      <c r="DQ481" s="1084"/>
      <c r="DR481" s="1084"/>
      <c r="DS481" s="583"/>
      <c r="DT481" s="1124"/>
      <c r="DU481" s="1125"/>
      <c r="DV481" s="1125"/>
      <c r="DW481" s="1124"/>
      <c r="DX481" s="1125"/>
      <c r="DY481" s="1150"/>
      <c r="DZ481" s="1362"/>
      <c r="EA481" s="1363"/>
      <c r="EB481" s="1362"/>
      <c r="EC481" s="1363"/>
      <c r="ED481" s="1362"/>
      <c r="EE481" s="1377"/>
      <c r="EF481" s="1378"/>
      <c r="EG481" s="1379"/>
      <c r="EH481" s="1379"/>
      <c r="EI481" s="1380"/>
      <c r="EJ481" s="1381"/>
      <c r="EK481" s="1381"/>
      <c r="EL481" s="1381"/>
      <c r="EM481" s="1382"/>
      <c r="EN481" s="1382"/>
      <c r="EO481" s="1382"/>
      <c r="EP481" s="1375"/>
      <c r="EQ481" s="1376"/>
      <c r="ER481" s="1113"/>
      <c r="ES481" s="1113"/>
      <c r="ET481" s="1113"/>
      <c r="EU481" s="1113"/>
      <c r="EV481" s="1113"/>
      <c r="EW481" s="1113"/>
      <c r="EX481" s="1113"/>
      <c r="EY481" s="1113"/>
      <c r="EZ481" s="1114"/>
    </row>
    <row r="482" spans="1:156" ht="30" customHeight="1" x14ac:dyDescent="0.2">
      <c r="A482" s="207">
        <f t="shared" si="53"/>
        <v>471</v>
      </c>
      <c r="B482" s="1103"/>
      <c r="C482" s="1104"/>
      <c r="D482" s="1092"/>
      <c r="E482" s="1093"/>
      <c r="F482" s="1094" t="str">
        <f t="shared" si="55"/>
        <v/>
      </c>
      <c r="G482" s="1095"/>
      <c r="H482" s="1095"/>
      <c r="I482" s="1095"/>
      <c r="J482" s="1095"/>
      <c r="K482" s="1095"/>
      <c r="L482" s="1095"/>
      <c r="M482" s="1095"/>
      <c r="N482" s="1095"/>
      <c r="O482" s="1095"/>
      <c r="P482" s="1095"/>
      <c r="Q482" s="1095"/>
      <c r="R482" s="1095"/>
      <c r="S482" s="1095"/>
      <c r="T482" s="1095"/>
      <c r="U482" s="1095"/>
      <c r="V482" s="1095"/>
      <c r="W482" s="1096"/>
      <c r="X482" s="1299">
        <f t="shared" si="54"/>
        <v>0</v>
      </c>
      <c r="Y482" s="1300"/>
      <c r="Z482" s="1301"/>
      <c r="AA482" s="1100"/>
      <c r="AB482" s="1101"/>
      <c r="AC482" s="1102"/>
      <c r="AD482" s="1135"/>
      <c r="AE482" s="1136"/>
      <c r="AF482" s="1136"/>
      <c r="AG482" s="1137"/>
      <c r="AH482" s="1138"/>
      <c r="AI482" s="1139"/>
      <c r="AJ482" s="1140"/>
      <c r="AK482" s="1132"/>
      <c r="AL482" s="1133"/>
      <c r="AM482" s="1133"/>
      <c r="AN482" s="1133"/>
      <c r="AO482" s="1133"/>
      <c r="AP482" s="1134"/>
      <c r="AQ482" s="642" t="str">
        <f>IF(AK482="","",VLOOKUP(AK482,ﾃﾞｰﾀ一覧!$AH$4:$AR$66,2,FALSE))</f>
        <v/>
      </c>
      <c r="AR482" s="1084"/>
      <c r="AS482" s="1084"/>
      <c r="AT482" s="643" t="str">
        <f>IF(AK482="","",VLOOKUP(AK482,ﾃﾞｰﾀ一覧!$AH$4:$AR$66,3,FALSE))</f>
        <v/>
      </c>
      <c r="AU482" s="644" t="str">
        <f>IF(AK482="","",VLOOKUP(AK482,ﾃﾞｰﾀ一覧!$AH$4:$AR$66,5,FALSE))</f>
        <v/>
      </c>
      <c r="AV482" s="1084"/>
      <c r="AW482" s="1084"/>
      <c r="AX482" s="643" t="str">
        <f>IF(AK482="","",VLOOKUP(AK482,ﾃﾞｰﾀ一覧!$AH$4:$AR$66,6,FALSE))</f>
        <v/>
      </c>
      <c r="AY482" s="649" t="str">
        <f>IF(AK482="","",VLOOKUP(AK482,ﾃﾞｰﾀ一覧!$AH$4:$AR$66,8,FALSE))</f>
        <v/>
      </c>
      <c r="AZ482" s="1084"/>
      <c r="BA482" s="1084"/>
      <c r="BB482" s="388" t="str">
        <f>IF(AK482="","",VLOOKUP(AK482,ﾃﾞｰﾀ一覧!$AH$4:$AR$66,9,FALSE))</f>
        <v/>
      </c>
      <c r="BC482" s="1124"/>
      <c r="BD482" s="1125"/>
      <c r="BE482" s="1125"/>
      <c r="BF482" s="1124"/>
      <c r="BG482" s="1125"/>
      <c r="BH482" s="1125"/>
      <c r="BI482" s="1124"/>
      <c r="BJ482" s="1125"/>
      <c r="BK482" s="1150"/>
      <c r="BL482" s="1154"/>
      <c r="BM482" s="1155"/>
      <c r="BN482" s="1156"/>
      <c r="BO482" s="1109" t="str">
        <f>IF($AK482="","",IF($BF482="","",IF($BF482=ﾃﾞｰﾀ一覧!$U$37,"",IF($BF482=ﾃﾞｰﾀ一覧!$U$38,"",IF($AH482=ﾃﾞｰﾀ一覧!$U$25,VLOOKUP($AK482,ﾃﾞｰﾀ一覧!$AH$43:$AR$66,10,FALSE),VLOOKUP($AK482,ﾃﾞｰﾀ一覧!$AH$4:$AR$66,10,FALSE))))))</f>
        <v/>
      </c>
      <c r="BP482" s="1110"/>
      <c r="BQ482" s="1110"/>
      <c r="BR482" s="1111"/>
      <c r="BS482" s="1115">
        <f>IF($BL482="",0,VLOOKUP($BL482,ﾃﾞｰﾀ一覧!$AY$4:$BB$16,3,FALSE))</f>
        <v>0</v>
      </c>
      <c r="BT482" s="1115"/>
      <c r="BU482" s="1115"/>
      <c r="BV482" s="1112" t="str">
        <f>IF($BO482="","",IF($BF482=ﾃﾞｰﾀ一覧!$U$37,"",IF($BF482=ﾃﾞｰﾀ一覧!$U$38,"",IF($BO482=ﾃﾞｰﾀ一覧!$AT$27,ﾃﾞｰﾀ一覧!$AT$27,VLOOKUP($AK482,ﾃﾞｰﾀ一覧!$AH$4:$AR$66,11,FALSE)*IF($BO482=ﾃﾞｰﾀ一覧!$AT$17,($AR482+1)*($AV482+1),IF($BO482=ﾃﾞｰﾀ一覧!$AT$22,IF(COUNTIF($AD482,"*天端*"),ﾃﾞｰﾀ一覧!$AU$43/2,ﾃﾞｰﾀ一覧!$AU$43/3),IF($BO482=ﾃﾞｰﾀ一覧!$AT$20,$AR482*$AV482,IF($BO482=ﾃﾞｰﾀ一覧!$AT$21,$AV482,1))))))))</f>
        <v/>
      </c>
      <c r="BW482" s="1112"/>
      <c r="BX482" s="1112"/>
      <c r="BY482" s="1088" t="str">
        <f>IF($B482="","",IF($AH482="","",IF($CK482=ﾃﾞｰﾀ一覧!$U$53,ﾃﾞｰﾀ一覧!$U$61,IF($AH482=ﾃﾞｰﾀ一覧!$U$21,ﾃﾞｰﾀ一覧!$U$60,IF(OR($AH482=ﾃﾞｰﾀ一覧!$U$19,$AH482=ﾃﾞｰﾀ一覧!$U$20,$AH482=ﾃﾞｰﾀ一覧!$U$23,$AH482=ﾃﾞｰﾀ一覧!$U$22,$AH482=ﾃﾞｰﾀ一覧!$U$18,AH482=ﾃﾞｰﾀ一覧!$U$25),ﾃﾞｰﾀ一覧!$U$59,ﾃﾞｰﾀ一覧!$U$62)))))</f>
        <v/>
      </c>
      <c r="BZ482" s="1089"/>
      <c r="CA482" s="1113"/>
      <c r="CB482" s="1113"/>
      <c r="CC482" s="1113"/>
      <c r="CD482" s="1113"/>
      <c r="CE482" s="1113"/>
      <c r="CF482" s="1113"/>
      <c r="CG482" s="1113"/>
      <c r="CH482" s="1113"/>
      <c r="CI482" s="1114"/>
      <c r="CK482" s="240"/>
      <c r="CM482" s="378" t="str">
        <f t="shared" si="49"/>
        <v/>
      </c>
      <c r="CN482" s="379" t="str">
        <f t="shared" si="50"/>
        <v/>
      </c>
      <c r="CO482" s="379" t="str">
        <f t="shared" si="51"/>
        <v/>
      </c>
      <c r="CP482" s="380" t="str">
        <f t="shared" si="52"/>
        <v/>
      </c>
      <c r="CQ482" s="244"/>
      <c r="CR482" s="1100"/>
      <c r="CS482" s="1101"/>
      <c r="CT482" s="1102"/>
      <c r="CU482" s="1135"/>
      <c r="CV482" s="1136"/>
      <c r="CW482" s="1136"/>
      <c r="CX482" s="1137"/>
      <c r="CY482" s="1138"/>
      <c r="CZ482" s="1139"/>
      <c r="DA482" s="1140"/>
      <c r="DB482" s="1132"/>
      <c r="DC482" s="1133"/>
      <c r="DD482" s="1133"/>
      <c r="DE482" s="1133"/>
      <c r="DF482" s="1133"/>
      <c r="DG482" s="1134"/>
      <c r="DH482" s="580"/>
      <c r="DI482" s="1084"/>
      <c r="DJ482" s="1084"/>
      <c r="DK482" s="581"/>
      <c r="DL482" s="582"/>
      <c r="DM482" s="1084"/>
      <c r="DN482" s="1084"/>
      <c r="DO482" s="581"/>
      <c r="DP482" s="582"/>
      <c r="DQ482" s="1084"/>
      <c r="DR482" s="1084"/>
      <c r="DS482" s="583"/>
      <c r="DT482" s="1124"/>
      <c r="DU482" s="1125"/>
      <c r="DV482" s="1125"/>
      <c r="DW482" s="1124"/>
      <c r="DX482" s="1125"/>
      <c r="DY482" s="1150"/>
      <c r="DZ482" s="1362"/>
      <c r="EA482" s="1363"/>
      <c r="EB482" s="1362"/>
      <c r="EC482" s="1363"/>
      <c r="ED482" s="1362"/>
      <c r="EE482" s="1377"/>
      <c r="EF482" s="1378"/>
      <c r="EG482" s="1379"/>
      <c r="EH482" s="1379"/>
      <c r="EI482" s="1380"/>
      <c r="EJ482" s="1381"/>
      <c r="EK482" s="1381"/>
      <c r="EL482" s="1381"/>
      <c r="EM482" s="1382"/>
      <c r="EN482" s="1382"/>
      <c r="EO482" s="1382"/>
      <c r="EP482" s="1375"/>
      <c r="EQ482" s="1376"/>
      <c r="ER482" s="1113"/>
      <c r="ES482" s="1113"/>
      <c r="ET482" s="1113"/>
      <c r="EU482" s="1113"/>
      <c r="EV482" s="1113"/>
      <c r="EW482" s="1113"/>
      <c r="EX482" s="1113"/>
      <c r="EY482" s="1113"/>
      <c r="EZ482" s="1114"/>
    </row>
    <row r="483" spans="1:156" ht="30" customHeight="1" x14ac:dyDescent="0.2">
      <c r="A483" s="207">
        <f t="shared" si="53"/>
        <v>472</v>
      </c>
      <c r="B483" s="1103"/>
      <c r="C483" s="1104"/>
      <c r="D483" s="1092"/>
      <c r="E483" s="1093"/>
      <c r="F483" s="1094" t="str">
        <f t="shared" si="55"/>
        <v/>
      </c>
      <c r="G483" s="1095"/>
      <c r="H483" s="1095"/>
      <c r="I483" s="1095"/>
      <c r="J483" s="1095"/>
      <c r="K483" s="1095"/>
      <c r="L483" s="1095"/>
      <c r="M483" s="1095"/>
      <c r="N483" s="1095"/>
      <c r="O483" s="1095"/>
      <c r="P483" s="1095"/>
      <c r="Q483" s="1095"/>
      <c r="R483" s="1095"/>
      <c r="S483" s="1095"/>
      <c r="T483" s="1095"/>
      <c r="U483" s="1095"/>
      <c r="V483" s="1095"/>
      <c r="W483" s="1096"/>
      <c r="X483" s="1299">
        <f t="shared" si="54"/>
        <v>0</v>
      </c>
      <c r="Y483" s="1300"/>
      <c r="Z483" s="1301"/>
      <c r="AA483" s="1100"/>
      <c r="AB483" s="1101"/>
      <c r="AC483" s="1102"/>
      <c r="AD483" s="1135"/>
      <c r="AE483" s="1136"/>
      <c r="AF483" s="1136"/>
      <c r="AG483" s="1137"/>
      <c r="AH483" s="1138"/>
      <c r="AI483" s="1139"/>
      <c r="AJ483" s="1140"/>
      <c r="AK483" s="1132"/>
      <c r="AL483" s="1133"/>
      <c r="AM483" s="1133"/>
      <c r="AN483" s="1133"/>
      <c r="AO483" s="1133"/>
      <c r="AP483" s="1134"/>
      <c r="AQ483" s="642" t="str">
        <f>IF(AK483="","",VLOOKUP(AK483,ﾃﾞｰﾀ一覧!$AH$4:$AR$66,2,FALSE))</f>
        <v/>
      </c>
      <c r="AR483" s="1084"/>
      <c r="AS483" s="1084"/>
      <c r="AT483" s="643" t="str">
        <f>IF(AK483="","",VLOOKUP(AK483,ﾃﾞｰﾀ一覧!$AH$4:$AR$66,3,FALSE))</f>
        <v/>
      </c>
      <c r="AU483" s="644" t="str">
        <f>IF(AK483="","",VLOOKUP(AK483,ﾃﾞｰﾀ一覧!$AH$4:$AR$66,5,FALSE))</f>
        <v/>
      </c>
      <c r="AV483" s="1084"/>
      <c r="AW483" s="1084"/>
      <c r="AX483" s="643" t="str">
        <f>IF(AK483="","",VLOOKUP(AK483,ﾃﾞｰﾀ一覧!$AH$4:$AR$66,6,FALSE))</f>
        <v/>
      </c>
      <c r="AY483" s="649" t="str">
        <f>IF(AK483="","",VLOOKUP(AK483,ﾃﾞｰﾀ一覧!$AH$4:$AR$66,8,FALSE))</f>
        <v/>
      </c>
      <c r="AZ483" s="1084"/>
      <c r="BA483" s="1084"/>
      <c r="BB483" s="388" t="str">
        <f>IF(AK483="","",VLOOKUP(AK483,ﾃﾞｰﾀ一覧!$AH$4:$AR$66,9,FALSE))</f>
        <v/>
      </c>
      <c r="BC483" s="1124"/>
      <c r="BD483" s="1125"/>
      <c r="BE483" s="1125"/>
      <c r="BF483" s="1124"/>
      <c r="BG483" s="1125"/>
      <c r="BH483" s="1125"/>
      <c r="BI483" s="1157"/>
      <c r="BJ483" s="1158"/>
      <c r="BK483" s="1159"/>
      <c r="BL483" s="1154"/>
      <c r="BM483" s="1155"/>
      <c r="BN483" s="1156"/>
      <c r="BO483" s="1109" t="str">
        <f>IF($AK483="","",IF($BF483="","",IF($BF483=ﾃﾞｰﾀ一覧!$U$37,"",IF($BF483=ﾃﾞｰﾀ一覧!$U$38,"",IF($AH483=ﾃﾞｰﾀ一覧!$U$25,VLOOKUP($AK483,ﾃﾞｰﾀ一覧!$AH$43:$AR$66,10,FALSE),VLOOKUP($AK483,ﾃﾞｰﾀ一覧!$AH$4:$AR$66,10,FALSE))))))</f>
        <v/>
      </c>
      <c r="BP483" s="1110"/>
      <c r="BQ483" s="1110"/>
      <c r="BR483" s="1111"/>
      <c r="BS483" s="1115">
        <f>IF($BL483="",0,VLOOKUP($BL483,ﾃﾞｰﾀ一覧!$AY$4:$BB$16,3,FALSE))</f>
        <v>0</v>
      </c>
      <c r="BT483" s="1115"/>
      <c r="BU483" s="1115"/>
      <c r="BV483" s="1112" t="str">
        <f>IF($BO483="","",IF($BF483=ﾃﾞｰﾀ一覧!$U$37,"",IF($BF483=ﾃﾞｰﾀ一覧!$U$38,"",IF($BO483=ﾃﾞｰﾀ一覧!$AT$27,ﾃﾞｰﾀ一覧!$AT$27,VLOOKUP($AK483,ﾃﾞｰﾀ一覧!$AH$4:$AR$66,11,FALSE)*IF($BO483=ﾃﾞｰﾀ一覧!$AT$17,($AR483+1)*($AV483+1),IF($BO483=ﾃﾞｰﾀ一覧!$AT$22,IF(COUNTIF($AD483,"*天端*"),ﾃﾞｰﾀ一覧!$AU$43/2,ﾃﾞｰﾀ一覧!$AU$43/3),IF($BO483=ﾃﾞｰﾀ一覧!$AT$20,$AR483*$AV483,IF($BO483=ﾃﾞｰﾀ一覧!$AT$21,$AV483,1))))))))</f>
        <v/>
      </c>
      <c r="BW483" s="1112"/>
      <c r="BX483" s="1112"/>
      <c r="BY483" s="1088" t="str">
        <f>IF($B483="","",IF($AH483="","",IF($CK483=ﾃﾞｰﾀ一覧!$U$53,ﾃﾞｰﾀ一覧!$U$61,IF($AH483=ﾃﾞｰﾀ一覧!$U$21,ﾃﾞｰﾀ一覧!$U$60,IF(OR($AH483=ﾃﾞｰﾀ一覧!$U$19,$AH483=ﾃﾞｰﾀ一覧!$U$20,$AH483=ﾃﾞｰﾀ一覧!$U$23,$AH483=ﾃﾞｰﾀ一覧!$U$22,$AH483=ﾃﾞｰﾀ一覧!$U$18,AH483=ﾃﾞｰﾀ一覧!$U$25),ﾃﾞｰﾀ一覧!$U$59,ﾃﾞｰﾀ一覧!$U$62)))))</f>
        <v/>
      </c>
      <c r="BZ483" s="1089"/>
      <c r="CA483" s="1113"/>
      <c r="CB483" s="1113"/>
      <c r="CC483" s="1113"/>
      <c r="CD483" s="1113"/>
      <c r="CE483" s="1113"/>
      <c r="CF483" s="1113"/>
      <c r="CG483" s="1113"/>
      <c r="CH483" s="1113"/>
      <c r="CI483" s="1114"/>
      <c r="CK483" s="240"/>
      <c r="CM483" s="378" t="str">
        <f t="shared" si="49"/>
        <v/>
      </c>
      <c r="CN483" s="379" t="str">
        <f t="shared" si="50"/>
        <v/>
      </c>
      <c r="CO483" s="379" t="str">
        <f t="shared" si="51"/>
        <v/>
      </c>
      <c r="CP483" s="380" t="str">
        <f t="shared" si="52"/>
        <v/>
      </c>
      <c r="CQ483" s="244"/>
      <c r="CR483" s="1100"/>
      <c r="CS483" s="1101"/>
      <c r="CT483" s="1102"/>
      <c r="CU483" s="1135"/>
      <c r="CV483" s="1136"/>
      <c r="CW483" s="1136"/>
      <c r="CX483" s="1137"/>
      <c r="CY483" s="1138"/>
      <c r="CZ483" s="1139"/>
      <c r="DA483" s="1140"/>
      <c r="DB483" s="1132"/>
      <c r="DC483" s="1133"/>
      <c r="DD483" s="1133"/>
      <c r="DE483" s="1133"/>
      <c r="DF483" s="1133"/>
      <c r="DG483" s="1134"/>
      <c r="DH483" s="580"/>
      <c r="DI483" s="1084"/>
      <c r="DJ483" s="1084"/>
      <c r="DK483" s="581"/>
      <c r="DL483" s="582"/>
      <c r="DM483" s="1084"/>
      <c r="DN483" s="1084"/>
      <c r="DO483" s="581"/>
      <c r="DP483" s="582"/>
      <c r="DQ483" s="1084"/>
      <c r="DR483" s="1084"/>
      <c r="DS483" s="583"/>
      <c r="DT483" s="1124"/>
      <c r="DU483" s="1125"/>
      <c r="DV483" s="1125"/>
      <c r="DW483" s="1157"/>
      <c r="DX483" s="1158"/>
      <c r="DY483" s="1159"/>
      <c r="DZ483" s="1362"/>
      <c r="EA483" s="1363"/>
      <c r="EB483" s="1362"/>
      <c r="EC483" s="1363"/>
      <c r="ED483" s="1362"/>
      <c r="EE483" s="1377"/>
      <c r="EF483" s="1378"/>
      <c r="EG483" s="1379"/>
      <c r="EH483" s="1379"/>
      <c r="EI483" s="1380"/>
      <c r="EJ483" s="1381"/>
      <c r="EK483" s="1381"/>
      <c r="EL483" s="1381"/>
      <c r="EM483" s="1382"/>
      <c r="EN483" s="1382"/>
      <c r="EO483" s="1382"/>
      <c r="EP483" s="1375"/>
      <c r="EQ483" s="1376"/>
      <c r="ER483" s="1113"/>
      <c r="ES483" s="1113"/>
      <c r="ET483" s="1113"/>
      <c r="EU483" s="1113"/>
      <c r="EV483" s="1113"/>
      <c r="EW483" s="1113"/>
      <c r="EX483" s="1113"/>
      <c r="EY483" s="1113"/>
      <c r="EZ483" s="1114"/>
    </row>
    <row r="484" spans="1:156" ht="30" customHeight="1" x14ac:dyDescent="0.2">
      <c r="A484" s="207">
        <f t="shared" si="53"/>
        <v>473</v>
      </c>
      <c r="B484" s="1103"/>
      <c r="C484" s="1104"/>
      <c r="D484" s="1092"/>
      <c r="E484" s="1093"/>
      <c r="F484" s="1094" t="str">
        <f t="shared" si="55"/>
        <v/>
      </c>
      <c r="G484" s="1095"/>
      <c r="H484" s="1095"/>
      <c r="I484" s="1095"/>
      <c r="J484" s="1095"/>
      <c r="K484" s="1095"/>
      <c r="L484" s="1095"/>
      <c r="M484" s="1095"/>
      <c r="N484" s="1095"/>
      <c r="O484" s="1095"/>
      <c r="P484" s="1095"/>
      <c r="Q484" s="1095"/>
      <c r="R484" s="1095"/>
      <c r="S484" s="1095"/>
      <c r="T484" s="1095"/>
      <c r="U484" s="1095"/>
      <c r="V484" s="1095"/>
      <c r="W484" s="1096"/>
      <c r="X484" s="1299">
        <f t="shared" si="54"/>
        <v>0</v>
      </c>
      <c r="Y484" s="1300"/>
      <c r="Z484" s="1301"/>
      <c r="AA484" s="1100"/>
      <c r="AB484" s="1101"/>
      <c r="AC484" s="1102"/>
      <c r="AD484" s="1135"/>
      <c r="AE484" s="1136"/>
      <c r="AF484" s="1136"/>
      <c r="AG484" s="1137"/>
      <c r="AH484" s="1138"/>
      <c r="AI484" s="1139"/>
      <c r="AJ484" s="1140"/>
      <c r="AK484" s="1132"/>
      <c r="AL484" s="1133"/>
      <c r="AM484" s="1133"/>
      <c r="AN484" s="1133"/>
      <c r="AO484" s="1133"/>
      <c r="AP484" s="1134"/>
      <c r="AQ484" s="642" t="str">
        <f>IF(AK484="","",VLOOKUP(AK484,ﾃﾞｰﾀ一覧!$AH$4:$AR$66,2,FALSE))</f>
        <v/>
      </c>
      <c r="AR484" s="1084"/>
      <c r="AS484" s="1084"/>
      <c r="AT484" s="643" t="str">
        <f>IF(AK484="","",VLOOKUP(AK484,ﾃﾞｰﾀ一覧!$AH$4:$AR$66,3,FALSE))</f>
        <v/>
      </c>
      <c r="AU484" s="644" t="str">
        <f>IF(AK484="","",VLOOKUP(AK484,ﾃﾞｰﾀ一覧!$AH$4:$AR$66,5,FALSE))</f>
        <v/>
      </c>
      <c r="AV484" s="1084"/>
      <c r="AW484" s="1084"/>
      <c r="AX484" s="643" t="str">
        <f>IF(AK484="","",VLOOKUP(AK484,ﾃﾞｰﾀ一覧!$AH$4:$AR$66,6,FALSE))</f>
        <v/>
      </c>
      <c r="AY484" s="649" t="str">
        <f>IF(AK484="","",VLOOKUP(AK484,ﾃﾞｰﾀ一覧!$AH$4:$AR$66,8,FALSE))</f>
        <v/>
      </c>
      <c r="AZ484" s="1084"/>
      <c r="BA484" s="1084"/>
      <c r="BB484" s="388" t="str">
        <f>IF(AK484="","",VLOOKUP(AK484,ﾃﾞｰﾀ一覧!$AH$4:$AR$66,9,FALSE))</f>
        <v/>
      </c>
      <c r="BC484" s="1124"/>
      <c r="BD484" s="1125"/>
      <c r="BE484" s="1125"/>
      <c r="BF484" s="1124"/>
      <c r="BG484" s="1125"/>
      <c r="BH484" s="1125"/>
      <c r="BI484" s="1124"/>
      <c r="BJ484" s="1125"/>
      <c r="BK484" s="1150"/>
      <c r="BL484" s="1154"/>
      <c r="BM484" s="1155"/>
      <c r="BN484" s="1156"/>
      <c r="BO484" s="1109" t="str">
        <f>IF($AK484="","",IF($BF484="","",IF($BF484=ﾃﾞｰﾀ一覧!$U$37,"",IF($BF484=ﾃﾞｰﾀ一覧!$U$38,"",IF($AH484=ﾃﾞｰﾀ一覧!$U$25,VLOOKUP($AK484,ﾃﾞｰﾀ一覧!$AH$43:$AR$66,10,FALSE),VLOOKUP($AK484,ﾃﾞｰﾀ一覧!$AH$4:$AR$66,10,FALSE))))))</f>
        <v/>
      </c>
      <c r="BP484" s="1110"/>
      <c r="BQ484" s="1110"/>
      <c r="BR484" s="1111"/>
      <c r="BS484" s="1115">
        <f>IF($BL484="",0,VLOOKUP($BL484,ﾃﾞｰﾀ一覧!$AY$4:$BB$16,3,FALSE))</f>
        <v>0</v>
      </c>
      <c r="BT484" s="1115"/>
      <c r="BU484" s="1115"/>
      <c r="BV484" s="1112" t="str">
        <f>IF($BO484="","",IF($BF484=ﾃﾞｰﾀ一覧!$U$37,"",IF($BF484=ﾃﾞｰﾀ一覧!$U$38,"",IF($BO484=ﾃﾞｰﾀ一覧!$AT$27,ﾃﾞｰﾀ一覧!$AT$27,VLOOKUP($AK484,ﾃﾞｰﾀ一覧!$AH$4:$AR$66,11,FALSE)*IF($BO484=ﾃﾞｰﾀ一覧!$AT$17,($AR484+1)*($AV484+1),IF($BO484=ﾃﾞｰﾀ一覧!$AT$22,IF(COUNTIF($AD484,"*天端*"),ﾃﾞｰﾀ一覧!$AU$43/2,ﾃﾞｰﾀ一覧!$AU$43/3),IF($BO484=ﾃﾞｰﾀ一覧!$AT$20,$AR484*$AV484,IF($BO484=ﾃﾞｰﾀ一覧!$AT$21,$AV484,1))))))))</f>
        <v/>
      </c>
      <c r="BW484" s="1112"/>
      <c r="BX484" s="1112"/>
      <c r="BY484" s="1088" t="str">
        <f>IF($B484="","",IF($AH484="","",IF($CK484=ﾃﾞｰﾀ一覧!$U$53,ﾃﾞｰﾀ一覧!$U$61,IF($AH484=ﾃﾞｰﾀ一覧!$U$21,ﾃﾞｰﾀ一覧!$U$60,IF(OR($AH484=ﾃﾞｰﾀ一覧!$U$19,$AH484=ﾃﾞｰﾀ一覧!$U$20,$AH484=ﾃﾞｰﾀ一覧!$U$23,$AH484=ﾃﾞｰﾀ一覧!$U$22,$AH484=ﾃﾞｰﾀ一覧!$U$18,AH484=ﾃﾞｰﾀ一覧!$U$25),ﾃﾞｰﾀ一覧!$U$59,ﾃﾞｰﾀ一覧!$U$62)))))</f>
        <v/>
      </c>
      <c r="BZ484" s="1089"/>
      <c r="CA484" s="1113"/>
      <c r="CB484" s="1113"/>
      <c r="CC484" s="1113"/>
      <c r="CD484" s="1113"/>
      <c r="CE484" s="1113"/>
      <c r="CF484" s="1113"/>
      <c r="CG484" s="1113"/>
      <c r="CH484" s="1113"/>
      <c r="CI484" s="1114"/>
      <c r="CK484" s="240"/>
      <c r="CM484" s="378" t="str">
        <f t="shared" si="49"/>
        <v/>
      </c>
      <c r="CN484" s="379" t="str">
        <f t="shared" si="50"/>
        <v/>
      </c>
      <c r="CO484" s="379" t="str">
        <f t="shared" si="51"/>
        <v/>
      </c>
      <c r="CP484" s="380" t="str">
        <f t="shared" si="52"/>
        <v/>
      </c>
      <c r="CQ484" s="244"/>
      <c r="CR484" s="1100"/>
      <c r="CS484" s="1101"/>
      <c r="CT484" s="1102"/>
      <c r="CU484" s="1135"/>
      <c r="CV484" s="1136"/>
      <c r="CW484" s="1136"/>
      <c r="CX484" s="1137"/>
      <c r="CY484" s="1138"/>
      <c r="CZ484" s="1139"/>
      <c r="DA484" s="1140"/>
      <c r="DB484" s="1132"/>
      <c r="DC484" s="1133"/>
      <c r="DD484" s="1133"/>
      <c r="DE484" s="1133"/>
      <c r="DF484" s="1133"/>
      <c r="DG484" s="1134"/>
      <c r="DH484" s="580"/>
      <c r="DI484" s="1084"/>
      <c r="DJ484" s="1084"/>
      <c r="DK484" s="581"/>
      <c r="DL484" s="582"/>
      <c r="DM484" s="1084"/>
      <c r="DN484" s="1084"/>
      <c r="DO484" s="581"/>
      <c r="DP484" s="582"/>
      <c r="DQ484" s="1084"/>
      <c r="DR484" s="1084"/>
      <c r="DS484" s="583"/>
      <c r="DT484" s="1124"/>
      <c r="DU484" s="1125"/>
      <c r="DV484" s="1125"/>
      <c r="DW484" s="1124"/>
      <c r="DX484" s="1125"/>
      <c r="DY484" s="1150"/>
      <c r="DZ484" s="1362"/>
      <c r="EA484" s="1363"/>
      <c r="EB484" s="1362"/>
      <c r="EC484" s="1363"/>
      <c r="ED484" s="1362"/>
      <c r="EE484" s="1377"/>
      <c r="EF484" s="1378"/>
      <c r="EG484" s="1379"/>
      <c r="EH484" s="1379"/>
      <c r="EI484" s="1380"/>
      <c r="EJ484" s="1381"/>
      <c r="EK484" s="1381"/>
      <c r="EL484" s="1381"/>
      <c r="EM484" s="1382"/>
      <c r="EN484" s="1382"/>
      <c r="EO484" s="1382"/>
      <c r="EP484" s="1375"/>
      <c r="EQ484" s="1376"/>
      <c r="ER484" s="1113"/>
      <c r="ES484" s="1113"/>
      <c r="ET484" s="1113"/>
      <c r="EU484" s="1113"/>
      <c r="EV484" s="1113"/>
      <c r="EW484" s="1113"/>
      <c r="EX484" s="1113"/>
      <c r="EY484" s="1113"/>
      <c r="EZ484" s="1114"/>
    </row>
    <row r="485" spans="1:156" ht="30" customHeight="1" x14ac:dyDescent="0.2">
      <c r="A485" s="207">
        <f t="shared" si="53"/>
        <v>474</v>
      </c>
      <c r="B485" s="1103"/>
      <c r="C485" s="1104"/>
      <c r="D485" s="1092"/>
      <c r="E485" s="1093"/>
      <c r="F485" s="1094" t="str">
        <f t="shared" si="55"/>
        <v/>
      </c>
      <c r="G485" s="1095"/>
      <c r="H485" s="1095"/>
      <c r="I485" s="1095"/>
      <c r="J485" s="1095"/>
      <c r="K485" s="1095"/>
      <c r="L485" s="1095"/>
      <c r="M485" s="1095"/>
      <c r="N485" s="1095"/>
      <c r="O485" s="1095"/>
      <c r="P485" s="1095"/>
      <c r="Q485" s="1095"/>
      <c r="R485" s="1095"/>
      <c r="S485" s="1095"/>
      <c r="T485" s="1095"/>
      <c r="U485" s="1095"/>
      <c r="V485" s="1095"/>
      <c r="W485" s="1096"/>
      <c r="X485" s="1299">
        <f t="shared" si="54"/>
        <v>0</v>
      </c>
      <c r="Y485" s="1300"/>
      <c r="Z485" s="1301"/>
      <c r="AA485" s="1100"/>
      <c r="AB485" s="1101"/>
      <c r="AC485" s="1102"/>
      <c r="AD485" s="1135"/>
      <c r="AE485" s="1136"/>
      <c r="AF485" s="1136"/>
      <c r="AG485" s="1137"/>
      <c r="AH485" s="1138"/>
      <c r="AI485" s="1139"/>
      <c r="AJ485" s="1140"/>
      <c r="AK485" s="1132"/>
      <c r="AL485" s="1133"/>
      <c r="AM485" s="1133"/>
      <c r="AN485" s="1133"/>
      <c r="AO485" s="1133"/>
      <c r="AP485" s="1134"/>
      <c r="AQ485" s="642" t="str">
        <f>IF(AK485="","",VLOOKUP(AK485,ﾃﾞｰﾀ一覧!$AH$4:$AR$66,2,FALSE))</f>
        <v/>
      </c>
      <c r="AR485" s="1084"/>
      <c r="AS485" s="1084"/>
      <c r="AT485" s="643" t="str">
        <f>IF(AK485="","",VLOOKUP(AK485,ﾃﾞｰﾀ一覧!$AH$4:$AR$66,3,FALSE))</f>
        <v/>
      </c>
      <c r="AU485" s="644" t="str">
        <f>IF(AK485="","",VLOOKUP(AK485,ﾃﾞｰﾀ一覧!$AH$4:$AR$66,5,FALSE))</f>
        <v/>
      </c>
      <c r="AV485" s="1084"/>
      <c r="AW485" s="1084"/>
      <c r="AX485" s="643" t="str">
        <f>IF(AK485="","",VLOOKUP(AK485,ﾃﾞｰﾀ一覧!$AH$4:$AR$66,6,FALSE))</f>
        <v/>
      </c>
      <c r="AY485" s="649" t="str">
        <f>IF(AK485="","",VLOOKUP(AK485,ﾃﾞｰﾀ一覧!$AH$4:$AR$66,8,FALSE))</f>
        <v/>
      </c>
      <c r="AZ485" s="1084"/>
      <c r="BA485" s="1084"/>
      <c r="BB485" s="388" t="str">
        <f>IF(AK485="","",VLOOKUP(AK485,ﾃﾞｰﾀ一覧!$AH$4:$AR$66,9,FALSE))</f>
        <v/>
      </c>
      <c r="BC485" s="1124"/>
      <c r="BD485" s="1125"/>
      <c r="BE485" s="1125"/>
      <c r="BF485" s="1124"/>
      <c r="BG485" s="1125"/>
      <c r="BH485" s="1125"/>
      <c r="BI485" s="1124"/>
      <c r="BJ485" s="1125"/>
      <c r="BK485" s="1150"/>
      <c r="BL485" s="1154"/>
      <c r="BM485" s="1155"/>
      <c r="BN485" s="1156"/>
      <c r="BO485" s="1109" t="str">
        <f>IF($AK485="","",IF($BF485="","",IF($BF485=ﾃﾞｰﾀ一覧!$U$37,"",IF($BF485=ﾃﾞｰﾀ一覧!$U$38,"",IF($AH485=ﾃﾞｰﾀ一覧!$U$25,VLOOKUP($AK485,ﾃﾞｰﾀ一覧!$AH$43:$AR$66,10,FALSE),VLOOKUP($AK485,ﾃﾞｰﾀ一覧!$AH$4:$AR$66,10,FALSE))))))</f>
        <v/>
      </c>
      <c r="BP485" s="1110"/>
      <c r="BQ485" s="1110"/>
      <c r="BR485" s="1111"/>
      <c r="BS485" s="1115">
        <f>IF($BL485="",0,VLOOKUP($BL485,ﾃﾞｰﾀ一覧!$AY$4:$BB$16,3,FALSE))</f>
        <v>0</v>
      </c>
      <c r="BT485" s="1115"/>
      <c r="BU485" s="1115"/>
      <c r="BV485" s="1112" t="str">
        <f>IF($BO485="","",IF($BF485=ﾃﾞｰﾀ一覧!$U$37,"",IF($BF485=ﾃﾞｰﾀ一覧!$U$38,"",IF($BO485=ﾃﾞｰﾀ一覧!$AT$27,ﾃﾞｰﾀ一覧!$AT$27,VLOOKUP($AK485,ﾃﾞｰﾀ一覧!$AH$4:$AR$66,11,FALSE)*IF($BO485=ﾃﾞｰﾀ一覧!$AT$17,($AR485+1)*($AV485+1),IF($BO485=ﾃﾞｰﾀ一覧!$AT$22,IF(COUNTIF($AD485,"*天端*"),ﾃﾞｰﾀ一覧!$AU$43/2,ﾃﾞｰﾀ一覧!$AU$43/3),IF($BO485=ﾃﾞｰﾀ一覧!$AT$20,$AR485*$AV485,IF($BO485=ﾃﾞｰﾀ一覧!$AT$21,$AV485,1))))))))</f>
        <v/>
      </c>
      <c r="BW485" s="1112"/>
      <c r="BX485" s="1112"/>
      <c r="BY485" s="1088" t="str">
        <f>IF($B485="","",IF($AH485="","",IF($CK485=ﾃﾞｰﾀ一覧!$U$53,ﾃﾞｰﾀ一覧!$U$61,IF($AH485=ﾃﾞｰﾀ一覧!$U$21,ﾃﾞｰﾀ一覧!$U$60,IF(OR($AH485=ﾃﾞｰﾀ一覧!$U$19,$AH485=ﾃﾞｰﾀ一覧!$U$20,$AH485=ﾃﾞｰﾀ一覧!$U$23,$AH485=ﾃﾞｰﾀ一覧!$U$22,$AH485=ﾃﾞｰﾀ一覧!$U$18,AH485=ﾃﾞｰﾀ一覧!$U$25),ﾃﾞｰﾀ一覧!$U$59,ﾃﾞｰﾀ一覧!$U$62)))))</f>
        <v/>
      </c>
      <c r="BZ485" s="1089"/>
      <c r="CA485" s="1113"/>
      <c r="CB485" s="1113"/>
      <c r="CC485" s="1113"/>
      <c r="CD485" s="1113"/>
      <c r="CE485" s="1113"/>
      <c r="CF485" s="1113"/>
      <c r="CG485" s="1113"/>
      <c r="CH485" s="1113"/>
      <c r="CI485" s="1114"/>
      <c r="CK485" s="240"/>
      <c r="CM485" s="378" t="str">
        <f t="shared" si="49"/>
        <v/>
      </c>
      <c r="CN485" s="379" t="str">
        <f t="shared" si="50"/>
        <v/>
      </c>
      <c r="CO485" s="379" t="str">
        <f t="shared" si="51"/>
        <v/>
      </c>
      <c r="CP485" s="380" t="str">
        <f t="shared" si="52"/>
        <v/>
      </c>
      <c r="CQ485" s="244"/>
      <c r="CR485" s="1100"/>
      <c r="CS485" s="1101"/>
      <c r="CT485" s="1102"/>
      <c r="CU485" s="1135"/>
      <c r="CV485" s="1136"/>
      <c r="CW485" s="1136"/>
      <c r="CX485" s="1137"/>
      <c r="CY485" s="1138"/>
      <c r="CZ485" s="1139"/>
      <c r="DA485" s="1140"/>
      <c r="DB485" s="1132"/>
      <c r="DC485" s="1133"/>
      <c r="DD485" s="1133"/>
      <c r="DE485" s="1133"/>
      <c r="DF485" s="1133"/>
      <c r="DG485" s="1134"/>
      <c r="DH485" s="580"/>
      <c r="DI485" s="1084"/>
      <c r="DJ485" s="1084"/>
      <c r="DK485" s="581"/>
      <c r="DL485" s="582"/>
      <c r="DM485" s="1084"/>
      <c r="DN485" s="1084"/>
      <c r="DO485" s="581"/>
      <c r="DP485" s="582"/>
      <c r="DQ485" s="1084"/>
      <c r="DR485" s="1084"/>
      <c r="DS485" s="583"/>
      <c r="DT485" s="1124"/>
      <c r="DU485" s="1125"/>
      <c r="DV485" s="1125"/>
      <c r="DW485" s="1124"/>
      <c r="DX485" s="1125"/>
      <c r="DY485" s="1150"/>
      <c r="DZ485" s="1362"/>
      <c r="EA485" s="1363"/>
      <c r="EB485" s="1362"/>
      <c r="EC485" s="1363"/>
      <c r="ED485" s="1362"/>
      <c r="EE485" s="1377"/>
      <c r="EF485" s="1378"/>
      <c r="EG485" s="1379"/>
      <c r="EH485" s="1379"/>
      <c r="EI485" s="1380"/>
      <c r="EJ485" s="1381"/>
      <c r="EK485" s="1381"/>
      <c r="EL485" s="1381"/>
      <c r="EM485" s="1382"/>
      <c r="EN485" s="1382"/>
      <c r="EO485" s="1382"/>
      <c r="EP485" s="1375"/>
      <c r="EQ485" s="1376"/>
      <c r="ER485" s="1113"/>
      <c r="ES485" s="1113"/>
      <c r="ET485" s="1113"/>
      <c r="EU485" s="1113"/>
      <c r="EV485" s="1113"/>
      <c r="EW485" s="1113"/>
      <c r="EX485" s="1113"/>
      <c r="EY485" s="1113"/>
      <c r="EZ485" s="1114"/>
    </row>
    <row r="486" spans="1:156" ht="30" customHeight="1" x14ac:dyDescent="0.2">
      <c r="A486" s="207">
        <f t="shared" si="53"/>
        <v>475</v>
      </c>
      <c r="B486" s="1103"/>
      <c r="C486" s="1104"/>
      <c r="D486" s="1092"/>
      <c r="E486" s="1093"/>
      <c r="F486" s="1094" t="str">
        <f t="shared" si="55"/>
        <v/>
      </c>
      <c r="G486" s="1095"/>
      <c r="H486" s="1095"/>
      <c r="I486" s="1095"/>
      <c r="J486" s="1095"/>
      <c r="K486" s="1095"/>
      <c r="L486" s="1095"/>
      <c r="M486" s="1095"/>
      <c r="N486" s="1095"/>
      <c r="O486" s="1095"/>
      <c r="P486" s="1095"/>
      <c r="Q486" s="1095"/>
      <c r="R486" s="1095"/>
      <c r="S486" s="1095"/>
      <c r="T486" s="1095"/>
      <c r="U486" s="1095"/>
      <c r="V486" s="1095"/>
      <c r="W486" s="1096"/>
      <c r="X486" s="1299">
        <f t="shared" si="54"/>
        <v>0</v>
      </c>
      <c r="Y486" s="1300"/>
      <c r="Z486" s="1301"/>
      <c r="AA486" s="1100"/>
      <c r="AB486" s="1101"/>
      <c r="AC486" s="1102"/>
      <c r="AD486" s="1135"/>
      <c r="AE486" s="1136"/>
      <c r="AF486" s="1136"/>
      <c r="AG486" s="1137"/>
      <c r="AH486" s="1138"/>
      <c r="AI486" s="1139"/>
      <c r="AJ486" s="1140"/>
      <c r="AK486" s="1132"/>
      <c r="AL486" s="1133"/>
      <c r="AM486" s="1133"/>
      <c r="AN486" s="1133"/>
      <c r="AO486" s="1133"/>
      <c r="AP486" s="1134"/>
      <c r="AQ486" s="642" t="str">
        <f>IF(AK486="","",VLOOKUP(AK486,ﾃﾞｰﾀ一覧!$AH$4:$AR$66,2,FALSE))</f>
        <v/>
      </c>
      <c r="AR486" s="1084"/>
      <c r="AS486" s="1084"/>
      <c r="AT486" s="643" t="str">
        <f>IF(AK486="","",VLOOKUP(AK486,ﾃﾞｰﾀ一覧!$AH$4:$AR$66,3,FALSE))</f>
        <v/>
      </c>
      <c r="AU486" s="644" t="str">
        <f>IF(AK486="","",VLOOKUP(AK486,ﾃﾞｰﾀ一覧!$AH$4:$AR$66,5,FALSE))</f>
        <v/>
      </c>
      <c r="AV486" s="1084"/>
      <c r="AW486" s="1084"/>
      <c r="AX486" s="643" t="str">
        <f>IF(AK486="","",VLOOKUP(AK486,ﾃﾞｰﾀ一覧!$AH$4:$AR$66,6,FALSE))</f>
        <v/>
      </c>
      <c r="AY486" s="649" t="str">
        <f>IF(AK486="","",VLOOKUP(AK486,ﾃﾞｰﾀ一覧!$AH$4:$AR$66,8,FALSE))</f>
        <v/>
      </c>
      <c r="AZ486" s="1084"/>
      <c r="BA486" s="1084"/>
      <c r="BB486" s="388" t="str">
        <f>IF(AK486="","",VLOOKUP(AK486,ﾃﾞｰﾀ一覧!$AH$4:$AR$66,9,FALSE))</f>
        <v/>
      </c>
      <c r="BC486" s="1124"/>
      <c r="BD486" s="1125"/>
      <c r="BE486" s="1125"/>
      <c r="BF486" s="1124"/>
      <c r="BG486" s="1125"/>
      <c r="BH486" s="1125"/>
      <c r="BI486" s="1124"/>
      <c r="BJ486" s="1125"/>
      <c r="BK486" s="1150"/>
      <c r="BL486" s="1154"/>
      <c r="BM486" s="1155"/>
      <c r="BN486" s="1156"/>
      <c r="BO486" s="1109" t="str">
        <f>IF($AK486="","",IF($BF486="","",IF($BF486=ﾃﾞｰﾀ一覧!$U$37,"",IF($BF486=ﾃﾞｰﾀ一覧!$U$38,"",IF($AH486=ﾃﾞｰﾀ一覧!$U$25,VLOOKUP($AK486,ﾃﾞｰﾀ一覧!$AH$43:$AR$66,10,FALSE),VLOOKUP($AK486,ﾃﾞｰﾀ一覧!$AH$4:$AR$66,10,FALSE))))))</f>
        <v/>
      </c>
      <c r="BP486" s="1110"/>
      <c r="BQ486" s="1110"/>
      <c r="BR486" s="1111"/>
      <c r="BS486" s="1115">
        <f>IF($BL486="",0,VLOOKUP($BL486,ﾃﾞｰﾀ一覧!$AY$4:$BB$16,3,FALSE))</f>
        <v>0</v>
      </c>
      <c r="BT486" s="1115"/>
      <c r="BU486" s="1115"/>
      <c r="BV486" s="1112" t="str">
        <f>IF($BO486="","",IF($BF486=ﾃﾞｰﾀ一覧!$U$37,"",IF($BF486=ﾃﾞｰﾀ一覧!$U$38,"",IF($BO486=ﾃﾞｰﾀ一覧!$AT$27,ﾃﾞｰﾀ一覧!$AT$27,VLOOKUP($AK486,ﾃﾞｰﾀ一覧!$AH$4:$AR$66,11,FALSE)*IF($BO486=ﾃﾞｰﾀ一覧!$AT$17,($AR486+1)*($AV486+1),IF($BO486=ﾃﾞｰﾀ一覧!$AT$22,IF(COUNTIF($AD486,"*天端*"),ﾃﾞｰﾀ一覧!$AU$43/2,ﾃﾞｰﾀ一覧!$AU$43/3),IF($BO486=ﾃﾞｰﾀ一覧!$AT$20,$AR486*$AV486,IF($BO486=ﾃﾞｰﾀ一覧!$AT$21,$AV486,1))))))))</f>
        <v/>
      </c>
      <c r="BW486" s="1112"/>
      <c r="BX486" s="1112"/>
      <c r="BY486" s="1088" t="str">
        <f>IF($B486="","",IF($AH486="","",IF($CK486=ﾃﾞｰﾀ一覧!$U$53,ﾃﾞｰﾀ一覧!$U$61,IF($AH486=ﾃﾞｰﾀ一覧!$U$21,ﾃﾞｰﾀ一覧!$U$60,IF(OR($AH486=ﾃﾞｰﾀ一覧!$U$19,$AH486=ﾃﾞｰﾀ一覧!$U$20,$AH486=ﾃﾞｰﾀ一覧!$U$23,$AH486=ﾃﾞｰﾀ一覧!$U$22,$AH486=ﾃﾞｰﾀ一覧!$U$18,AH486=ﾃﾞｰﾀ一覧!$U$25),ﾃﾞｰﾀ一覧!$U$59,ﾃﾞｰﾀ一覧!$U$62)))))</f>
        <v/>
      </c>
      <c r="BZ486" s="1089"/>
      <c r="CA486" s="1113"/>
      <c r="CB486" s="1113"/>
      <c r="CC486" s="1113"/>
      <c r="CD486" s="1113"/>
      <c r="CE486" s="1113"/>
      <c r="CF486" s="1113"/>
      <c r="CG486" s="1113"/>
      <c r="CH486" s="1113"/>
      <c r="CI486" s="1114"/>
      <c r="CK486" s="240"/>
      <c r="CM486" s="378" t="str">
        <f t="shared" si="49"/>
        <v/>
      </c>
      <c r="CN486" s="379" t="str">
        <f t="shared" si="50"/>
        <v/>
      </c>
      <c r="CO486" s="379" t="str">
        <f t="shared" si="51"/>
        <v/>
      </c>
      <c r="CP486" s="380" t="str">
        <f t="shared" si="52"/>
        <v/>
      </c>
      <c r="CQ486" s="244"/>
      <c r="CR486" s="1100"/>
      <c r="CS486" s="1101"/>
      <c r="CT486" s="1102"/>
      <c r="CU486" s="1135"/>
      <c r="CV486" s="1136"/>
      <c r="CW486" s="1136"/>
      <c r="CX486" s="1137"/>
      <c r="CY486" s="1138"/>
      <c r="CZ486" s="1139"/>
      <c r="DA486" s="1140"/>
      <c r="DB486" s="1132"/>
      <c r="DC486" s="1133"/>
      <c r="DD486" s="1133"/>
      <c r="DE486" s="1133"/>
      <c r="DF486" s="1133"/>
      <c r="DG486" s="1134"/>
      <c r="DH486" s="580"/>
      <c r="DI486" s="1084"/>
      <c r="DJ486" s="1084"/>
      <c r="DK486" s="581"/>
      <c r="DL486" s="582"/>
      <c r="DM486" s="1084"/>
      <c r="DN486" s="1084"/>
      <c r="DO486" s="581"/>
      <c r="DP486" s="582"/>
      <c r="DQ486" s="1084"/>
      <c r="DR486" s="1084"/>
      <c r="DS486" s="583"/>
      <c r="DT486" s="1124"/>
      <c r="DU486" s="1125"/>
      <c r="DV486" s="1125"/>
      <c r="DW486" s="1124"/>
      <c r="DX486" s="1125"/>
      <c r="DY486" s="1150"/>
      <c r="DZ486" s="1362"/>
      <c r="EA486" s="1363"/>
      <c r="EB486" s="1362"/>
      <c r="EC486" s="1363"/>
      <c r="ED486" s="1362"/>
      <c r="EE486" s="1377"/>
      <c r="EF486" s="1378"/>
      <c r="EG486" s="1379"/>
      <c r="EH486" s="1379"/>
      <c r="EI486" s="1380"/>
      <c r="EJ486" s="1381"/>
      <c r="EK486" s="1381"/>
      <c r="EL486" s="1381"/>
      <c r="EM486" s="1382"/>
      <c r="EN486" s="1382"/>
      <c r="EO486" s="1382"/>
      <c r="EP486" s="1375"/>
      <c r="EQ486" s="1376"/>
      <c r="ER486" s="1113"/>
      <c r="ES486" s="1113"/>
      <c r="ET486" s="1113"/>
      <c r="EU486" s="1113"/>
      <c r="EV486" s="1113"/>
      <c r="EW486" s="1113"/>
      <c r="EX486" s="1113"/>
      <c r="EY486" s="1113"/>
      <c r="EZ486" s="1114"/>
    </row>
    <row r="487" spans="1:156" ht="30" customHeight="1" x14ac:dyDescent="0.2">
      <c r="A487" s="207">
        <f t="shared" si="53"/>
        <v>476</v>
      </c>
      <c r="B487" s="1103"/>
      <c r="C487" s="1104"/>
      <c r="D487" s="1092"/>
      <c r="E487" s="1093"/>
      <c r="F487" s="1094" t="str">
        <f t="shared" si="55"/>
        <v/>
      </c>
      <c r="G487" s="1095"/>
      <c r="H487" s="1095"/>
      <c r="I487" s="1095"/>
      <c r="J487" s="1095"/>
      <c r="K487" s="1095"/>
      <c r="L487" s="1095"/>
      <c r="M487" s="1095"/>
      <c r="N487" s="1095"/>
      <c r="O487" s="1095"/>
      <c r="P487" s="1095"/>
      <c r="Q487" s="1095"/>
      <c r="R487" s="1095"/>
      <c r="S487" s="1095"/>
      <c r="T487" s="1095"/>
      <c r="U487" s="1095"/>
      <c r="V487" s="1095"/>
      <c r="W487" s="1096"/>
      <c r="X487" s="1299">
        <f t="shared" si="54"/>
        <v>0</v>
      </c>
      <c r="Y487" s="1300"/>
      <c r="Z487" s="1301"/>
      <c r="AA487" s="1100"/>
      <c r="AB487" s="1101"/>
      <c r="AC487" s="1102"/>
      <c r="AD487" s="1135"/>
      <c r="AE487" s="1136"/>
      <c r="AF487" s="1136"/>
      <c r="AG487" s="1137"/>
      <c r="AH487" s="1138"/>
      <c r="AI487" s="1139"/>
      <c r="AJ487" s="1140"/>
      <c r="AK487" s="1132"/>
      <c r="AL487" s="1133"/>
      <c r="AM487" s="1133"/>
      <c r="AN487" s="1133"/>
      <c r="AO487" s="1133"/>
      <c r="AP487" s="1134"/>
      <c r="AQ487" s="642" t="str">
        <f>IF(AK487="","",VLOOKUP(AK487,ﾃﾞｰﾀ一覧!$AH$4:$AR$66,2,FALSE))</f>
        <v/>
      </c>
      <c r="AR487" s="1084"/>
      <c r="AS487" s="1084"/>
      <c r="AT487" s="643" t="str">
        <f>IF(AK487="","",VLOOKUP(AK487,ﾃﾞｰﾀ一覧!$AH$4:$AR$66,3,FALSE))</f>
        <v/>
      </c>
      <c r="AU487" s="644" t="str">
        <f>IF(AK487="","",VLOOKUP(AK487,ﾃﾞｰﾀ一覧!$AH$4:$AR$66,5,FALSE))</f>
        <v/>
      </c>
      <c r="AV487" s="1084"/>
      <c r="AW487" s="1084"/>
      <c r="AX487" s="643" t="str">
        <f>IF(AK487="","",VLOOKUP(AK487,ﾃﾞｰﾀ一覧!$AH$4:$AR$66,6,FALSE))</f>
        <v/>
      </c>
      <c r="AY487" s="649" t="str">
        <f>IF(AK487="","",VLOOKUP(AK487,ﾃﾞｰﾀ一覧!$AH$4:$AR$66,8,FALSE))</f>
        <v/>
      </c>
      <c r="AZ487" s="1084"/>
      <c r="BA487" s="1084"/>
      <c r="BB487" s="388" t="str">
        <f>IF(AK487="","",VLOOKUP(AK487,ﾃﾞｰﾀ一覧!$AH$4:$AR$66,9,FALSE))</f>
        <v/>
      </c>
      <c r="BC487" s="1124"/>
      <c r="BD487" s="1125"/>
      <c r="BE487" s="1125"/>
      <c r="BF487" s="1124"/>
      <c r="BG487" s="1125"/>
      <c r="BH487" s="1125"/>
      <c r="BI487" s="1124"/>
      <c r="BJ487" s="1125"/>
      <c r="BK487" s="1150"/>
      <c r="BL487" s="1154"/>
      <c r="BM487" s="1155"/>
      <c r="BN487" s="1156"/>
      <c r="BO487" s="1109" t="str">
        <f>IF($AK487="","",IF($BF487="","",IF($BF487=ﾃﾞｰﾀ一覧!$U$37,"",IF($BF487=ﾃﾞｰﾀ一覧!$U$38,"",IF($AH487=ﾃﾞｰﾀ一覧!$U$25,VLOOKUP($AK487,ﾃﾞｰﾀ一覧!$AH$43:$AR$66,10,FALSE),VLOOKUP($AK487,ﾃﾞｰﾀ一覧!$AH$4:$AR$66,10,FALSE))))))</f>
        <v/>
      </c>
      <c r="BP487" s="1110"/>
      <c r="BQ487" s="1110"/>
      <c r="BR487" s="1111"/>
      <c r="BS487" s="1115">
        <f>IF($BL487="",0,VLOOKUP($BL487,ﾃﾞｰﾀ一覧!$AY$4:$BB$16,3,FALSE))</f>
        <v>0</v>
      </c>
      <c r="BT487" s="1115"/>
      <c r="BU487" s="1115"/>
      <c r="BV487" s="1112" t="str">
        <f>IF($BO487="","",IF($BF487=ﾃﾞｰﾀ一覧!$U$37,"",IF($BF487=ﾃﾞｰﾀ一覧!$U$38,"",IF($BO487=ﾃﾞｰﾀ一覧!$AT$27,ﾃﾞｰﾀ一覧!$AT$27,VLOOKUP($AK487,ﾃﾞｰﾀ一覧!$AH$4:$AR$66,11,FALSE)*IF($BO487=ﾃﾞｰﾀ一覧!$AT$17,($AR487+1)*($AV487+1),IF($BO487=ﾃﾞｰﾀ一覧!$AT$22,IF(COUNTIF($AD487,"*天端*"),ﾃﾞｰﾀ一覧!$AU$43/2,ﾃﾞｰﾀ一覧!$AU$43/3),IF($BO487=ﾃﾞｰﾀ一覧!$AT$20,$AR487*$AV487,IF($BO487=ﾃﾞｰﾀ一覧!$AT$21,$AV487,1))))))))</f>
        <v/>
      </c>
      <c r="BW487" s="1112"/>
      <c r="BX487" s="1112"/>
      <c r="BY487" s="1088" t="str">
        <f>IF($B487="","",IF($AH487="","",IF($CK487=ﾃﾞｰﾀ一覧!$U$53,ﾃﾞｰﾀ一覧!$U$61,IF($AH487=ﾃﾞｰﾀ一覧!$U$21,ﾃﾞｰﾀ一覧!$U$60,IF(OR($AH487=ﾃﾞｰﾀ一覧!$U$19,$AH487=ﾃﾞｰﾀ一覧!$U$20,$AH487=ﾃﾞｰﾀ一覧!$U$23,$AH487=ﾃﾞｰﾀ一覧!$U$22,$AH487=ﾃﾞｰﾀ一覧!$U$18,AH487=ﾃﾞｰﾀ一覧!$U$25),ﾃﾞｰﾀ一覧!$U$59,ﾃﾞｰﾀ一覧!$U$62)))))</f>
        <v/>
      </c>
      <c r="BZ487" s="1089"/>
      <c r="CA487" s="1113"/>
      <c r="CB487" s="1113"/>
      <c r="CC487" s="1113"/>
      <c r="CD487" s="1113"/>
      <c r="CE487" s="1113"/>
      <c r="CF487" s="1113"/>
      <c r="CG487" s="1113"/>
      <c r="CH487" s="1113"/>
      <c r="CI487" s="1114"/>
      <c r="CK487" s="240"/>
      <c r="CM487" s="378" t="str">
        <f t="shared" si="49"/>
        <v/>
      </c>
      <c r="CN487" s="379" t="str">
        <f t="shared" si="50"/>
        <v/>
      </c>
      <c r="CO487" s="379" t="str">
        <f t="shared" si="51"/>
        <v/>
      </c>
      <c r="CP487" s="380" t="str">
        <f t="shared" si="52"/>
        <v/>
      </c>
      <c r="CQ487" s="244"/>
      <c r="CR487" s="1100"/>
      <c r="CS487" s="1101"/>
      <c r="CT487" s="1102"/>
      <c r="CU487" s="1135"/>
      <c r="CV487" s="1136"/>
      <c r="CW487" s="1136"/>
      <c r="CX487" s="1137"/>
      <c r="CY487" s="1138"/>
      <c r="CZ487" s="1139"/>
      <c r="DA487" s="1140"/>
      <c r="DB487" s="1132"/>
      <c r="DC487" s="1133"/>
      <c r="DD487" s="1133"/>
      <c r="DE487" s="1133"/>
      <c r="DF487" s="1133"/>
      <c r="DG487" s="1134"/>
      <c r="DH487" s="580"/>
      <c r="DI487" s="1084"/>
      <c r="DJ487" s="1084"/>
      <c r="DK487" s="581"/>
      <c r="DL487" s="582"/>
      <c r="DM487" s="1084"/>
      <c r="DN487" s="1084"/>
      <c r="DO487" s="581"/>
      <c r="DP487" s="582"/>
      <c r="DQ487" s="1084"/>
      <c r="DR487" s="1084"/>
      <c r="DS487" s="583"/>
      <c r="DT487" s="1124"/>
      <c r="DU487" s="1125"/>
      <c r="DV487" s="1125"/>
      <c r="DW487" s="1124"/>
      <c r="DX487" s="1125"/>
      <c r="DY487" s="1150"/>
      <c r="DZ487" s="1362"/>
      <c r="EA487" s="1363"/>
      <c r="EB487" s="1362"/>
      <c r="EC487" s="1363"/>
      <c r="ED487" s="1362"/>
      <c r="EE487" s="1377"/>
      <c r="EF487" s="1378"/>
      <c r="EG487" s="1379"/>
      <c r="EH487" s="1379"/>
      <c r="EI487" s="1380"/>
      <c r="EJ487" s="1381"/>
      <c r="EK487" s="1381"/>
      <c r="EL487" s="1381"/>
      <c r="EM487" s="1382"/>
      <c r="EN487" s="1382"/>
      <c r="EO487" s="1382"/>
      <c r="EP487" s="1375"/>
      <c r="EQ487" s="1376"/>
      <c r="ER487" s="1113"/>
      <c r="ES487" s="1113"/>
      <c r="ET487" s="1113"/>
      <c r="EU487" s="1113"/>
      <c r="EV487" s="1113"/>
      <c r="EW487" s="1113"/>
      <c r="EX487" s="1113"/>
      <c r="EY487" s="1113"/>
      <c r="EZ487" s="1114"/>
    </row>
    <row r="488" spans="1:156" ht="30" customHeight="1" x14ac:dyDescent="0.2">
      <c r="A488" s="207">
        <f t="shared" si="53"/>
        <v>477</v>
      </c>
      <c r="B488" s="1103"/>
      <c r="C488" s="1104"/>
      <c r="D488" s="1092"/>
      <c r="E488" s="1093"/>
      <c r="F488" s="1094" t="str">
        <f t="shared" si="55"/>
        <v/>
      </c>
      <c r="G488" s="1095"/>
      <c r="H488" s="1095"/>
      <c r="I488" s="1095"/>
      <c r="J488" s="1095"/>
      <c r="K488" s="1095"/>
      <c r="L488" s="1095"/>
      <c r="M488" s="1095"/>
      <c r="N488" s="1095"/>
      <c r="O488" s="1095"/>
      <c r="P488" s="1095"/>
      <c r="Q488" s="1095"/>
      <c r="R488" s="1095"/>
      <c r="S488" s="1095"/>
      <c r="T488" s="1095"/>
      <c r="U488" s="1095"/>
      <c r="V488" s="1095"/>
      <c r="W488" s="1096"/>
      <c r="X488" s="1299">
        <f t="shared" si="54"/>
        <v>0</v>
      </c>
      <c r="Y488" s="1300"/>
      <c r="Z488" s="1301"/>
      <c r="AA488" s="1100"/>
      <c r="AB488" s="1101"/>
      <c r="AC488" s="1102"/>
      <c r="AD488" s="1135"/>
      <c r="AE488" s="1136"/>
      <c r="AF488" s="1136"/>
      <c r="AG488" s="1137"/>
      <c r="AH488" s="1138"/>
      <c r="AI488" s="1139"/>
      <c r="AJ488" s="1140"/>
      <c r="AK488" s="1132"/>
      <c r="AL488" s="1133"/>
      <c r="AM488" s="1133"/>
      <c r="AN488" s="1133"/>
      <c r="AO488" s="1133"/>
      <c r="AP488" s="1134"/>
      <c r="AQ488" s="642" t="str">
        <f>IF(AK488="","",VLOOKUP(AK488,ﾃﾞｰﾀ一覧!$AH$4:$AR$66,2,FALSE))</f>
        <v/>
      </c>
      <c r="AR488" s="1084"/>
      <c r="AS488" s="1084"/>
      <c r="AT488" s="643" t="str">
        <f>IF(AK488="","",VLOOKUP(AK488,ﾃﾞｰﾀ一覧!$AH$4:$AR$66,3,FALSE))</f>
        <v/>
      </c>
      <c r="AU488" s="644" t="str">
        <f>IF(AK488="","",VLOOKUP(AK488,ﾃﾞｰﾀ一覧!$AH$4:$AR$66,5,FALSE))</f>
        <v/>
      </c>
      <c r="AV488" s="1084"/>
      <c r="AW488" s="1084"/>
      <c r="AX488" s="643" t="str">
        <f>IF(AK488="","",VLOOKUP(AK488,ﾃﾞｰﾀ一覧!$AH$4:$AR$66,6,FALSE))</f>
        <v/>
      </c>
      <c r="AY488" s="649" t="str">
        <f>IF(AK488="","",VLOOKUP(AK488,ﾃﾞｰﾀ一覧!$AH$4:$AR$66,8,FALSE))</f>
        <v/>
      </c>
      <c r="AZ488" s="1084"/>
      <c r="BA488" s="1084"/>
      <c r="BB488" s="388" t="str">
        <f>IF(AK488="","",VLOOKUP(AK488,ﾃﾞｰﾀ一覧!$AH$4:$AR$66,9,FALSE))</f>
        <v/>
      </c>
      <c r="BC488" s="1124"/>
      <c r="BD488" s="1125"/>
      <c r="BE488" s="1125"/>
      <c r="BF488" s="1124"/>
      <c r="BG488" s="1125"/>
      <c r="BH488" s="1125"/>
      <c r="BI488" s="1124"/>
      <c r="BJ488" s="1125"/>
      <c r="BK488" s="1150"/>
      <c r="BL488" s="1154"/>
      <c r="BM488" s="1155"/>
      <c r="BN488" s="1156"/>
      <c r="BO488" s="1109" t="str">
        <f>IF($AK488="","",IF($BF488="","",IF($BF488=ﾃﾞｰﾀ一覧!$U$37,"",IF($BF488=ﾃﾞｰﾀ一覧!$U$38,"",IF($AH488=ﾃﾞｰﾀ一覧!$U$25,VLOOKUP($AK488,ﾃﾞｰﾀ一覧!$AH$43:$AR$66,10,FALSE),VLOOKUP($AK488,ﾃﾞｰﾀ一覧!$AH$4:$AR$66,10,FALSE))))))</f>
        <v/>
      </c>
      <c r="BP488" s="1110"/>
      <c r="BQ488" s="1110"/>
      <c r="BR488" s="1111"/>
      <c r="BS488" s="1115">
        <f>IF($BL488="",0,VLOOKUP($BL488,ﾃﾞｰﾀ一覧!$AY$4:$BB$16,3,FALSE))</f>
        <v>0</v>
      </c>
      <c r="BT488" s="1115"/>
      <c r="BU488" s="1115"/>
      <c r="BV488" s="1112" t="str">
        <f>IF($BO488="","",IF($BF488=ﾃﾞｰﾀ一覧!$U$37,"",IF($BF488=ﾃﾞｰﾀ一覧!$U$38,"",IF($BO488=ﾃﾞｰﾀ一覧!$AT$27,ﾃﾞｰﾀ一覧!$AT$27,VLOOKUP($AK488,ﾃﾞｰﾀ一覧!$AH$4:$AR$66,11,FALSE)*IF($BO488=ﾃﾞｰﾀ一覧!$AT$17,($AR488+1)*($AV488+1),IF($BO488=ﾃﾞｰﾀ一覧!$AT$22,IF(COUNTIF($AD488,"*天端*"),ﾃﾞｰﾀ一覧!$AU$43/2,ﾃﾞｰﾀ一覧!$AU$43/3),IF($BO488=ﾃﾞｰﾀ一覧!$AT$20,$AR488*$AV488,IF($BO488=ﾃﾞｰﾀ一覧!$AT$21,$AV488,1))))))))</f>
        <v/>
      </c>
      <c r="BW488" s="1112"/>
      <c r="BX488" s="1112"/>
      <c r="BY488" s="1088" t="str">
        <f>IF($B488="","",IF($AH488="","",IF($CK488=ﾃﾞｰﾀ一覧!$U$53,ﾃﾞｰﾀ一覧!$U$61,IF($AH488=ﾃﾞｰﾀ一覧!$U$21,ﾃﾞｰﾀ一覧!$U$60,IF(OR($AH488=ﾃﾞｰﾀ一覧!$U$19,$AH488=ﾃﾞｰﾀ一覧!$U$20,$AH488=ﾃﾞｰﾀ一覧!$U$23,$AH488=ﾃﾞｰﾀ一覧!$U$22,$AH488=ﾃﾞｰﾀ一覧!$U$18,AH488=ﾃﾞｰﾀ一覧!$U$25),ﾃﾞｰﾀ一覧!$U$59,ﾃﾞｰﾀ一覧!$U$62)))))</f>
        <v/>
      </c>
      <c r="BZ488" s="1089"/>
      <c r="CA488" s="1113"/>
      <c r="CB488" s="1113"/>
      <c r="CC488" s="1113"/>
      <c r="CD488" s="1113"/>
      <c r="CE488" s="1113"/>
      <c r="CF488" s="1113"/>
      <c r="CG488" s="1113"/>
      <c r="CH488" s="1113"/>
      <c r="CI488" s="1114"/>
      <c r="CK488" s="240"/>
      <c r="CM488" s="378" t="str">
        <f t="shared" si="49"/>
        <v/>
      </c>
      <c r="CN488" s="379" t="str">
        <f t="shared" si="50"/>
        <v/>
      </c>
      <c r="CO488" s="379" t="str">
        <f t="shared" si="51"/>
        <v/>
      </c>
      <c r="CP488" s="380" t="str">
        <f t="shared" si="52"/>
        <v/>
      </c>
      <c r="CQ488" s="244"/>
      <c r="CR488" s="1100"/>
      <c r="CS488" s="1101"/>
      <c r="CT488" s="1102"/>
      <c r="CU488" s="1135"/>
      <c r="CV488" s="1136"/>
      <c r="CW488" s="1136"/>
      <c r="CX488" s="1137"/>
      <c r="CY488" s="1138"/>
      <c r="CZ488" s="1139"/>
      <c r="DA488" s="1140"/>
      <c r="DB488" s="1132"/>
      <c r="DC488" s="1133"/>
      <c r="DD488" s="1133"/>
      <c r="DE488" s="1133"/>
      <c r="DF488" s="1133"/>
      <c r="DG488" s="1134"/>
      <c r="DH488" s="580"/>
      <c r="DI488" s="1084"/>
      <c r="DJ488" s="1084"/>
      <c r="DK488" s="581"/>
      <c r="DL488" s="582"/>
      <c r="DM488" s="1084"/>
      <c r="DN488" s="1084"/>
      <c r="DO488" s="581"/>
      <c r="DP488" s="582"/>
      <c r="DQ488" s="1084"/>
      <c r="DR488" s="1084"/>
      <c r="DS488" s="583"/>
      <c r="DT488" s="1124"/>
      <c r="DU488" s="1125"/>
      <c r="DV488" s="1125"/>
      <c r="DW488" s="1124"/>
      <c r="DX488" s="1125"/>
      <c r="DY488" s="1150"/>
      <c r="DZ488" s="1362"/>
      <c r="EA488" s="1363"/>
      <c r="EB488" s="1362"/>
      <c r="EC488" s="1363"/>
      <c r="ED488" s="1362"/>
      <c r="EE488" s="1377"/>
      <c r="EF488" s="1378"/>
      <c r="EG488" s="1379"/>
      <c r="EH488" s="1379"/>
      <c r="EI488" s="1380"/>
      <c r="EJ488" s="1381"/>
      <c r="EK488" s="1381"/>
      <c r="EL488" s="1381"/>
      <c r="EM488" s="1382"/>
      <c r="EN488" s="1382"/>
      <c r="EO488" s="1382"/>
      <c r="EP488" s="1375"/>
      <c r="EQ488" s="1376"/>
      <c r="ER488" s="1113"/>
      <c r="ES488" s="1113"/>
      <c r="ET488" s="1113"/>
      <c r="EU488" s="1113"/>
      <c r="EV488" s="1113"/>
      <c r="EW488" s="1113"/>
      <c r="EX488" s="1113"/>
      <c r="EY488" s="1113"/>
      <c r="EZ488" s="1114"/>
    </row>
    <row r="489" spans="1:156" ht="30" customHeight="1" x14ac:dyDescent="0.2">
      <c r="A489" s="207">
        <f t="shared" si="53"/>
        <v>478</v>
      </c>
      <c r="B489" s="1103"/>
      <c r="C489" s="1104"/>
      <c r="D489" s="1092"/>
      <c r="E489" s="1093"/>
      <c r="F489" s="1094" t="str">
        <f t="shared" si="55"/>
        <v/>
      </c>
      <c r="G489" s="1095"/>
      <c r="H489" s="1095"/>
      <c r="I489" s="1095"/>
      <c r="J489" s="1095"/>
      <c r="K489" s="1095"/>
      <c r="L489" s="1095"/>
      <c r="M489" s="1095"/>
      <c r="N489" s="1095"/>
      <c r="O489" s="1095"/>
      <c r="P489" s="1095"/>
      <c r="Q489" s="1095"/>
      <c r="R489" s="1095"/>
      <c r="S489" s="1095"/>
      <c r="T489" s="1095"/>
      <c r="U489" s="1095"/>
      <c r="V489" s="1095"/>
      <c r="W489" s="1096"/>
      <c r="X489" s="1299">
        <f t="shared" si="54"/>
        <v>0</v>
      </c>
      <c r="Y489" s="1300"/>
      <c r="Z489" s="1301"/>
      <c r="AA489" s="1100"/>
      <c r="AB489" s="1101"/>
      <c r="AC489" s="1102"/>
      <c r="AD489" s="1135"/>
      <c r="AE489" s="1136"/>
      <c r="AF489" s="1136"/>
      <c r="AG489" s="1137"/>
      <c r="AH489" s="1138"/>
      <c r="AI489" s="1139"/>
      <c r="AJ489" s="1140"/>
      <c r="AK489" s="1132"/>
      <c r="AL489" s="1133"/>
      <c r="AM489" s="1133"/>
      <c r="AN489" s="1133"/>
      <c r="AO489" s="1133"/>
      <c r="AP489" s="1134"/>
      <c r="AQ489" s="642" t="str">
        <f>IF(AK489="","",VLOOKUP(AK489,ﾃﾞｰﾀ一覧!$AH$4:$AR$66,2,FALSE))</f>
        <v/>
      </c>
      <c r="AR489" s="1084"/>
      <c r="AS489" s="1084"/>
      <c r="AT489" s="643" t="str">
        <f>IF(AK489="","",VLOOKUP(AK489,ﾃﾞｰﾀ一覧!$AH$4:$AR$66,3,FALSE))</f>
        <v/>
      </c>
      <c r="AU489" s="644" t="str">
        <f>IF(AK489="","",VLOOKUP(AK489,ﾃﾞｰﾀ一覧!$AH$4:$AR$66,5,FALSE))</f>
        <v/>
      </c>
      <c r="AV489" s="1084"/>
      <c r="AW489" s="1084"/>
      <c r="AX489" s="643" t="str">
        <f>IF(AK489="","",VLOOKUP(AK489,ﾃﾞｰﾀ一覧!$AH$4:$AR$66,6,FALSE))</f>
        <v/>
      </c>
      <c r="AY489" s="649" t="str">
        <f>IF(AK489="","",VLOOKUP(AK489,ﾃﾞｰﾀ一覧!$AH$4:$AR$66,8,FALSE))</f>
        <v/>
      </c>
      <c r="AZ489" s="1084"/>
      <c r="BA489" s="1084"/>
      <c r="BB489" s="388" t="str">
        <f>IF(AK489="","",VLOOKUP(AK489,ﾃﾞｰﾀ一覧!$AH$4:$AR$66,9,FALSE))</f>
        <v/>
      </c>
      <c r="BC489" s="1124"/>
      <c r="BD489" s="1125"/>
      <c r="BE489" s="1125"/>
      <c r="BF489" s="1124"/>
      <c r="BG489" s="1125"/>
      <c r="BH489" s="1125"/>
      <c r="BI489" s="1124"/>
      <c r="BJ489" s="1125"/>
      <c r="BK489" s="1150"/>
      <c r="BL489" s="1154"/>
      <c r="BM489" s="1155"/>
      <c r="BN489" s="1156"/>
      <c r="BO489" s="1109" t="str">
        <f>IF($AK489="","",IF($BF489="","",IF($BF489=ﾃﾞｰﾀ一覧!$U$37,"",IF($BF489=ﾃﾞｰﾀ一覧!$U$38,"",IF($AH489=ﾃﾞｰﾀ一覧!$U$25,VLOOKUP($AK489,ﾃﾞｰﾀ一覧!$AH$43:$AR$66,10,FALSE),VLOOKUP($AK489,ﾃﾞｰﾀ一覧!$AH$4:$AR$66,10,FALSE))))))</f>
        <v/>
      </c>
      <c r="BP489" s="1110"/>
      <c r="BQ489" s="1110"/>
      <c r="BR489" s="1111"/>
      <c r="BS489" s="1115">
        <f>IF($BL489="",0,VLOOKUP($BL489,ﾃﾞｰﾀ一覧!$AY$4:$BB$16,3,FALSE))</f>
        <v>0</v>
      </c>
      <c r="BT489" s="1115"/>
      <c r="BU489" s="1115"/>
      <c r="BV489" s="1112" t="str">
        <f>IF($BO489="","",IF($BF489=ﾃﾞｰﾀ一覧!$U$37,"",IF($BF489=ﾃﾞｰﾀ一覧!$U$38,"",IF($BO489=ﾃﾞｰﾀ一覧!$AT$27,ﾃﾞｰﾀ一覧!$AT$27,VLOOKUP($AK489,ﾃﾞｰﾀ一覧!$AH$4:$AR$66,11,FALSE)*IF($BO489=ﾃﾞｰﾀ一覧!$AT$17,($AR489+1)*($AV489+1),IF($BO489=ﾃﾞｰﾀ一覧!$AT$22,IF(COUNTIF($AD489,"*天端*"),ﾃﾞｰﾀ一覧!$AU$43/2,ﾃﾞｰﾀ一覧!$AU$43/3),IF($BO489=ﾃﾞｰﾀ一覧!$AT$20,$AR489*$AV489,IF($BO489=ﾃﾞｰﾀ一覧!$AT$21,$AV489,1))))))))</f>
        <v/>
      </c>
      <c r="BW489" s="1112"/>
      <c r="BX489" s="1112"/>
      <c r="BY489" s="1088" t="str">
        <f>IF($B489="","",IF($AH489="","",IF($CK489=ﾃﾞｰﾀ一覧!$U$53,ﾃﾞｰﾀ一覧!$U$61,IF($AH489=ﾃﾞｰﾀ一覧!$U$21,ﾃﾞｰﾀ一覧!$U$60,IF(OR($AH489=ﾃﾞｰﾀ一覧!$U$19,$AH489=ﾃﾞｰﾀ一覧!$U$20,$AH489=ﾃﾞｰﾀ一覧!$U$23,$AH489=ﾃﾞｰﾀ一覧!$U$22,$AH489=ﾃﾞｰﾀ一覧!$U$18,AH489=ﾃﾞｰﾀ一覧!$U$25),ﾃﾞｰﾀ一覧!$U$59,ﾃﾞｰﾀ一覧!$U$62)))))</f>
        <v/>
      </c>
      <c r="BZ489" s="1089"/>
      <c r="CA489" s="1113"/>
      <c r="CB489" s="1113"/>
      <c r="CC489" s="1113"/>
      <c r="CD489" s="1113"/>
      <c r="CE489" s="1113"/>
      <c r="CF489" s="1113"/>
      <c r="CG489" s="1113"/>
      <c r="CH489" s="1113"/>
      <c r="CI489" s="1114"/>
      <c r="CK489" s="240"/>
      <c r="CM489" s="378" t="str">
        <f t="shared" si="49"/>
        <v/>
      </c>
      <c r="CN489" s="379" t="str">
        <f t="shared" si="50"/>
        <v/>
      </c>
      <c r="CO489" s="379" t="str">
        <f t="shared" si="51"/>
        <v/>
      </c>
      <c r="CP489" s="380" t="str">
        <f t="shared" si="52"/>
        <v/>
      </c>
      <c r="CQ489" s="244"/>
      <c r="CR489" s="1100"/>
      <c r="CS489" s="1101"/>
      <c r="CT489" s="1102"/>
      <c r="CU489" s="1135"/>
      <c r="CV489" s="1136"/>
      <c r="CW489" s="1136"/>
      <c r="CX489" s="1137"/>
      <c r="CY489" s="1138"/>
      <c r="CZ489" s="1139"/>
      <c r="DA489" s="1140"/>
      <c r="DB489" s="1132"/>
      <c r="DC489" s="1133"/>
      <c r="DD489" s="1133"/>
      <c r="DE489" s="1133"/>
      <c r="DF489" s="1133"/>
      <c r="DG489" s="1134"/>
      <c r="DH489" s="580"/>
      <c r="DI489" s="1084"/>
      <c r="DJ489" s="1084"/>
      <c r="DK489" s="581"/>
      <c r="DL489" s="582"/>
      <c r="DM489" s="1084"/>
      <c r="DN489" s="1084"/>
      <c r="DO489" s="581"/>
      <c r="DP489" s="582"/>
      <c r="DQ489" s="1084"/>
      <c r="DR489" s="1084"/>
      <c r="DS489" s="583"/>
      <c r="DT489" s="1124"/>
      <c r="DU489" s="1125"/>
      <c r="DV489" s="1125"/>
      <c r="DW489" s="1124"/>
      <c r="DX489" s="1125"/>
      <c r="DY489" s="1150"/>
      <c r="DZ489" s="1362"/>
      <c r="EA489" s="1363"/>
      <c r="EB489" s="1362"/>
      <c r="EC489" s="1363"/>
      <c r="ED489" s="1362"/>
      <c r="EE489" s="1377"/>
      <c r="EF489" s="1378"/>
      <c r="EG489" s="1379"/>
      <c r="EH489" s="1379"/>
      <c r="EI489" s="1380"/>
      <c r="EJ489" s="1381"/>
      <c r="EK489" s="1381"/>
      <c r="EL489" s="1381"/>
      <c r="EM489" s="1382"/>
      <c r="EN489" s="1382"/>
      <c r="EO489" s="1382"/>
      <c r="EP489" s="1375"/>
      <c r="EQ489" s="1376"/>
      <c r="ER489" s="1113"/>
      <c r="ES489" s="1113"/>
      <c r="ET489" s="1113"/>
      <c r="EU489" s="1113"/>
      <c r="EV489" s="1113"/>
      <c r="EW489" s="1113"/>
      <c r="EX489" s="1113"/>
      <c r="EY489" s="1113"/>
      <c r="EZ489" s="1114"/>
    </row>
    <row r="490" spans="1:156" ht="30" customHeight="1" x14ac:dyDescent="0.2">
      <c r="A490" s="207">
        <f t="shared" si="53"/>
        <v>479</v>
      </c>
      <c r="B490" s="1103"/>
      <c r="C490" s="1104"/>
      <c r="D490" s="1092"/>
      <c r="E490" s="1093"/>
      <c r="F490" s="1094" t="str">
        <f t="shared" si="55"/>
        <v/>
      </c>
      <c r="G490" s="1095"/>
      <c r="H490" s="1095"/>
      <c r="I490" s="1095"/>
      <c r="J490" s="1095"/>
      <c r="K490" s="1095"/>
      <c r="L490" s="1095"/>
      <c r="M490" s="1095"/>
      <c r="N490" s="1095"/>
      <c r="O490" s="1095"/>
      <c r="P490" s="1095"/>
      <c r="Q490" s="1095"/>
      <c r="R490" s="1095"/>
      <c r="S490" s="1095"/>
      <c r="T490" s="1095"/>
      <c r="U490" s="1095"/>
      <c r="V490" s="1095"/>
      <c r="W490" s="1096"/>
      <c r="X490" s="1299">
        <f t="shared" si="54"/>
        <v>0</v>
      </c>
      <c r="Y490" s="1300"/>
      <c r="Z490" s="1301"/>
      <c r="AA490" s="1100"/>
      <c r="AB490" s="1101"/>
      <c r="AC490" s="1102"/>
      <c r="AD490" s="1135"/>
      <c r="AE490" s="1136"/>
      <c r="AF490" s="1136"/>
      <c r="AG490" s="1137"/>
      <c r="AH490" s="1138"/>
      <c r="AI490" s="1139"/>
      <c r="AJ490" s="1140"/>
      <c r="AK490" s="1132"/>
      <c r="AL490" s="1133"/>
      <c r="AM490" s="1133"/>
      <c r="AN490" s="1133"/>
      <c r="AO490" s="1133"/>
      <c r="AP490" s="1134"/>
      <c r="AQ490" s="642" t="str">
        <f>IF(AK490="","",VLOOKUP(AK490,ﾃﾞｰﾀ一覧!$AH$4:$AR$66,2,FALSE))</f>
        <v/>
      </c>
      <c r="AR490" s="1084"/>
      <c r="AS490" s="1084"/>
      <c r="AT490" s="643" t="str">
        <f>IF(AK490="","",VLOOKUP(AK490,ﾃﾞｰﾀ一覧!$AH$4:$AR$66,3,FALSE))</f>
        <v/>
      </c>
      <c r="AU490" s="644" t="str">
        <f>IF(AK490="","",VLOOKUP(AK490,ﾃﾞｰﾀ一覧!$AH$4:$AR$66,5,FALSE))</f>
        <v/>
      </c>
      <c r="AV490" s="1084"/>
      <c r="AW490" s="1084"/>
      <c r="AX490" s="643" t="str">
        <f>IF(AK490="","",VLOOKUP(AK490,ﾃﾞｰﾀ一覧!$AH$4:$AR$66,6,FALSE))</f>
        <v/>
      </c>
      <c r="AY490" s="649" t="str">
        <f>IF(AK490="","",VLOOKUP(AK490,ﾃﾞｰﾀ一覧!$AH$4:$AR$66,8,FALSE))</f>
        <v/>
      </c>
      <c r="AZ490" s="1084"/>
      <c r="BA490" s="1084"/>
      <c r="BB490" s="388" t="str">
        <f>IF(AK490="","",VLOOKUP(AK490,ﾃﾞｰﾀ一覧!$AH$4:$AR$66,9,FALSE))</f>
        <v/>
      </c>
      <c r="BC490" s="1124"/>
      <c r="BD490" s="1125"/>
      <c r="BE490" s="1125"/>
      <c r="BF490" s="1124"/>
      <c r="BG490" s="1125"/>
      <c r="BH490" s="1125"/>
      <c r="BI490" s="1124"/>
      <c r="BJ490" s="1125"/>
      <c r="BK490" s="1150"/>
      <c r="BL490" s="1154"/>
      <c r="BM490" s="1155"/>
      <c r="BN490" s="1156"/>
      <c r="BO490" s="1109" t="str">
        <f>IF($AK490="","",IF($BF490="","",IF($BF490=ﾃﾞｰﾀ一覧!$U$37,"",IF($BF490=ﾃﾞｰﾀ一覧!$U$38,"",IF($AH490=ﾃﾞｰﾀ一覧!$U$25,VLOOKUP($AK490,ﾃﾞｰﾀ一覧!$AH$43:$AR$66,10,FALSE),VLOOKUP($AK490,ﾃﾞｰﾀ一覧!$AH$4:$AR$66,10,FALSE))))))</f>
        <v/>
      </c>
      <c r="BP490" s="1110"/>
      <c r="BQ490" s="1110"/>
      <c r="BR490" s="1111"/>
      <c r="BS490" s="1115">
        <f>IF($BL490="",0,VLOOKUP($BL490,ﾃﾞｰﾀ一覧!$AY$4:$BB$16,3,FALSE))</f>
        <v>0</v>
      </c>
      <c r="BT490" s="1115"/>
      <c r="BU490" s="1115"/>
      <c r="BV490" s="1112" t="str">
        <f>IF($BO490="","",IF($BF490=ﾃﾞｰﾀ一覧!$U$37,"",IF($BF490=ﾃﾞｰﾀ一覧!$U$38,"",IF($BO490=ﾃﾞｰﾀ一覧!$AT$27,ﾃﾞｰﾀ一覧!$AT$27,VLOOKUP($AK490,ﾃﾞｰﾀ一覧!$AH$4:$AR$66,11,FALSE)*IF($BO490=ﾃﾞｰﾀ一覧!$AT$17,($AR490+1)*($AV490+1),IF($BO490=ﾃﾞｰﾀ一覧!$AT$22,IF(COUNTIF($AD490,"*天端*"),ﾃﾞｰﾀ一覧!$AU$43/2,ﾃﾞｰﾀ一覧!$AU$43/3),IF($BO490=ﾃﾞｰﾀ一覧!$AT$20,$AR490*$AV490,IF($BO490=ﾃﾞｰﾀ一覧!$AT$21,$AV490,1))))))))</f>
        <v/>
      </c>
      <c r="BW490" s="1112"/>
      <c r="BX490" s="1112"/>
      <c r="BY490" s="1088" t="str">
        <f>IF($B490="","",IF($AH490="","",IF($CK490=ﾃﾞｰﾀ一覧!$U$53,ﾃﾞｰﾀ一覧!$U$61,IF($AH490=ﾃﾞｰﾀ一覧!$U$21,ﾃﾞｰﾀ一覧!$U$60,IF(OR($AH490=ﾃﾞｰﾀ一覧!$U$19,$AH490=ﾃﾞｰﾀ一覧!$U$20,$AH490=ﾃﾞｰﾀ一覧!$U$23,$AH490=ﾃﾞｰﾀ一覧!$U$22,$AH490=ﾃﾞｰﾀ一覧!$U$18,AH490=ﾃﾞｰﾀ一覧!$U$25),ﾃﾞｰﾀ一覧!$U$59,ﾃﾞｰﾀ一覧!$U$62)))))</f>
        <v/>
      </c>
      <c r="BZ490" s="1089"/>
      <c r="CA490" s="1113"/>
      <c r="CB490" s="1113"/>
      <c r="CC490" s="1113"/>
      <c r="CD490" s="1113"/>
      <c r="CE490" s="1113"/>
      <c r="CF490" s="1113"/>
      <c r="CG490" s="1113"/>
      <c r="CH490" s="1113"/>
      <c r="CI490" s="1114"/>
      <c r="CK490" s="240"/>
      <c r="CM490" s="378" t="str">
        <f t="shared" si="49"/>
        <v/>
      </c>
      <c r="CN490" s="379" t="str">
        <f t="shared" si="50"/>
        <v/>
      </c>
      <c r="CO490" s="379" t="str">
        <f t="shared" si="51"/>
        <v/>
      </c>
      <c r="CP490" s="380" t="str">
        <f t="shared" si="52"/>
        <v/>
      </c>
      <c r="CQ490" s="244"/>
      <c r="CR490" s="1100"/>
      <c r="CS490" s="1101"/>
      <c r="CT490" s="1102"/>
      <c r="CU490" s="1135"/>
      <c r="CV490" s="1136"/>
      <c r="CW490" s="1136"/>
      <c r="CX490" s="1137"/>
      <c r="CY490" s="1138"/>
      <c r="CZ490" s="1139"/>
      <c r="DA490" s="1140"/>
      <c r="DB490" s="1132"/>
      <c r="DC490" s="1133"/>
      <c r="DD490" s="1133"/>
      <c r="DE490" s="1133"/>
      <c r="DF490" s="1133"/>
      <c r="DG490" s="1134"/>
      <c r="DH490" s="580"/>
      <c r="DI490" s="1084"/>
      <c r="DJ490" s="1084"/>
      <c r="DK490" s="581"/>
      <c r="DL490" s="582"/>
      <c r="DM490" s="1084"/>
      <c r="DN490" s="1084"/>
      <c r="DO490" s="581"/>
      <c r="DP490" s="582"/>
      <c r="DQ490" s="1084"/>
      <c r="DR490" s="1084"/>
      <c r="DS490" s="583"/>
      <c r="DT490" s="1124"/>
      <c r="DU490" s="1125"/>
      <c r="DV490" s="1125"/>
      <c r="DW490" s="1124"/>
      <c r="DX490" s="1125"/>
      <c r="DY490" s="1150"/>
      <c r="DZ490" s="1362"/>
      <c r="EA490" s="1363"/>
      <c r="EB490" s="1362"/>
      <c r="EC490" s="1363"/>
      <c r="ED490" s="1362"/>
      <c r="EE490" s="1377"/>
      <c r="EF490" s="1378"/>
      <c r="EG490" s="1379"/>
      <c r="EH490" s="1379"/>
      <c r="EI490" s="1380"/>
      <c r="EJ490" s="1381"/>
      <c r="EK490" s="1381"/>
      <c r="EL490" s="1381"/>
      <c r="EM490" s="1382"/>
      <c r="EN490" s="1382"/>
      <c r="EO490" s="1382"/>
      <c r="EP490" s="1375"/>
      <c r="EQ490" s="1376"/>
      <c r="ER490" s="1113"/>
      <c r="ES490" s="1113"/>
      <c r="ET490" s="1113"/>
      <c r="EU490" s="1113"/>
      <c r="EV490" s="1113"/>
      <c r="EW490" s="1113"/>
      <c r="EX490" s="1113"/>
      <c r="EY490" s="1113"/>
      <c r="EZ490" s="1114"/>
    </row>
    <row r="491" spans="1:156" ht="30" customHeight="1" x14ac:dyDescent="0.2">
      <c r="A491" s="207">
        <f t="shared" si="53"/>
        <v>480</v>
      </c>
      <c r="B491" s="1103"/>
      <c r="C491" s="1104"/>
      <c r="D491" s="1092"/>
      <c r="E491" s="1093"/>
      <c r="F491" s="1094" t="str">
        <f t="shared" si="55"/>
        <v/>
      </c>
      <c r="G491" s="1095"/>
      <c r="H491" s="1095"/>
      <c r="I491" s="1095"/>
      <c r="J491" s="1095"/>
      <c r="K491" s="1095"/>
      <c r="L491" s="1095"/>
      <c r="M491" s="1095"/>
      <c r="N491" s="1095"/>
      <c r="O491" s="1095"/>
      <c r="P491" s="1095"/>
      <c r="Q491" s="1095"/>
      <c r="R491" s="1095"/>
      <c r="S491" s="1095"/>
      <c r="T491" s="1095"/>
      <c r="U491" s="1095"/>
      <c r="V491" s="1095"/>
      <c r="W491" s="1096"/>
      <c r="X491" s="1299">
        <f t="shared" si="54"/>
        <v>0</v>
      </c>
      <c r="Y491" s="1300"/>
      <c r="Z491" s="1301"/>
      <c r="AA491" s="1100"/>
      <c r="AB491" s="1101"/>
      <c r="AC491" s="1102"/>
      <c r="AD491" s="1135"/>
      <c r="AE491" s="1136"/>
      <c r="AF491" s="1136"/>
      <c r="AG491" s="1137"/>
      <c r="AH491" s="1138"/>
      <c r="AI491" s="1139"/>
      <c r="AJ491" s="1140"/>
      <c r="AK491" s="1132"/>
      <c r="AL491" s="1133"/>
      <c r="AM491" s="1133"/>
      <c r="AN491" s="1133"/>
      <c r="AO491" s="1133"/>
      <c r="AP491" s="1134"/>
      <c r="AQ491" s="642" t="str">
        <f>IF(AK491="","",VLOOKUP(AK491,ﾃﾞｰﾀ一覧!$AH$4:$AR$66,2,FALSE))</f>
        <v/>
      </c>
      <c r="AR491" s="1084"/>
      <c r="AS491" s="1084"/>
      <c r="AT491" s="643" t="str">
        <f>IF(AK491="","",VLOOKUP(AK491,ﾃﾞｰﾀ一覧!$AH$4:$AR$66,3,FALSE))</f>
        <v/>
      </c>
      <c r="AU491" s="644" t="str">
        <f>IF(AK491="","",VLOOKUP(AK491,ﾃﾞｰﾀ一覧!$AH$4:$AR$66,5,FALSE))</f>
        <v/>
      </c>
      <c r="AV491" s="1084"/>
      <c r="AW491" s="1084"/>
      <c r="AX491" s="643" t="str">
        <f>IF(AK491="","",VLOOKUP(AK491,ﾃﾞｰﾀ一覧!$AH$4:$AR$66,6,FALSE))</f>
        <v/>
      </c>
      <c r="AY491" s="649" t="str">
        <f>IF(AK491="","",VLOOKUP(AK491,ﾃﾞｰﾀ一覧!$AH$4:$AR$66,8,FALSE))</f>
        <v/>
      </c>
      <c r="AZ491" s="1084"/>
      <c r="BA491" s="1084"/>
      <c r="BB491" s="388" t="str">
        <f>IF(AK491="","",VLOOKUP(AK491,ﾃﾞｰﾀ一覧!$AH$4:$AR$66,9,FALSE))</f>
        <v/>
      </c>
      <c r="BC491" s="1124"/>
      <c r="BD491" s="1125"/>
      <c r="BE491" s="1125"/>
      <c r="BF491" s="1124"/>
      <c r="BG491" s="1125"/>
      <c r="BH491" s="1125"/>
      <c r="BI491" s="1124"/>
      <c r="BJ491" s="1125"/>
      <c r="BK491" s="1150"/>
      <c r="BL491" s="1154"/>
      <c r="BM491" s="1155"/>
      <c r="BN491" s="1156"/>
      <c r="BO491" s="1109" t="str">
        <f>IF($AK491="","",IF($BF491="","",IF($BF491=ﾃﾞｰﾀ一覧!$U$37,"",IF($BF491=ﾃﾞｰﾀ一覧!$U$38,"",IF($AH491=ﾃﾞｰﾀ一覧!$U$25,VLOOKUP($AK491,ﾃﾞｰﾀ一覧!$AH$43:$AR$66,10,FALSE),VLOOKUP($AK491,ﾃﾞｰﾀ一覧!$AH$4:$AR$66,10,FALSE))))))</f>
        <v/>
      </c>
      <c r="BP491" s="1110"/>
      <c r="BQ491" s="1110"/>
      <c r="BR491" s="1111"/>
      <c r="BS491" s="1115">
        <f>IF($BL491="",0,VLOOKUP($BL491,ﾃﾞｰﾀ一覧!$AY$4:$BB$16,3,FALSE))</f>
        <v>0</v>
      </c>
      <c r="BT491" s="1115"/>
      <c r="BU491" s="1115"/>
      <c r="BV491" s="1112" t="str">
        <f>IF($BO491="","",IF($BF491=ﾃﾞｰﾀ一覧!$U$37,"",IF($BF491=ﾃﾞｰﾀ一覧!$U$38,"",IF($BO491=ﾃﾞｰﾀ一覧!$AT$27,ﾃﾞｰﾀ一覧!$AT$27,VLOOKUP($AK491,ﾃﾞｰﾀ一覧!$AH$4:$AR$66,11,FALSE)*IF($BO491=ﾃﾞｰﾀ一覧!$AT$17,($AR491+1)*($AV491+1),IF($BO491=ﾃﾞｰﾀ一覧!$AT$22,IF(COUNTIF($AD491,"*天端*"),ﾃﾞｰﾀ一覧!$AU$43/2,ﾃﾞｰﾀ一覧!$AU$43/3),IF($BO491=ﾃﾞｰﾀ一覧!$AT$20,$AR491*$AV491,IF($BO491=ﾃﾞｰﾀ一覧!$AT$21,$AV491,1))))))))</f>
        <v/>
      </c>
      <c r="BW491" s="1112"/>
      <c r="BX491" s="1112"/>
      <c r="BY491" s="1088" t="str">
        <f>IF($B491="","",IF($AH491="","",IF($CK491=ﾃﾞｰﾀ一覧!$U$53,ﾃﾞｰﾀ一覧!$U$61,IF($AH491=ﾃﾞｰﾀ一覧!$U$21,ﾃﾞｰﾀ一覧!$U$60,IF(OR($AH491=ﾃﾞｰﾀ一覧!$U$19,$AH491=ﾃﾞｰﾀ一覧!$U$20,$AH491=ﾃﾞｰﾀ一覧!$U$23,$AH491=ﾃﾞｰﾀ一覧!$U$22,$AH491=ﾃﾞｰﾀ一覧!$U$18,AH491=ﾃﾞｰﾀ一覧!$U$25),ﾃﾞｰﾀ一覧!$U$59,ﾃﾞｰﾀ一覧!$U$62)))))</f>
        <v/>
      </c>
      <c r="BZ491" s="1089"/>
      <c r="CA491" s="1113"/>
      <c r="CB491" s="1113"/>
      <c r="CC491" s="1113"/>
      <c r="CD491" s="1113"/>
      <c r="CE491" s="1113"/>
      <c r="CF491" s="1113"/>
      <c r="CG491" s="1113"/>
      <c r="CH491" s="1113"/>
      <c r="CI491" s="1114"/>
      <c r="CK491" s="240"/>
      <c r="CM491" s="378" t="str">
        <f t="shared" si="49"/>
        <v/>
      </c>
      <c r="CN491" s="379" t="str">
        <f t="shared" si="50"/>
        <v/>
      </c>
      <c r="CO491" s="379" t="str">
        <f t="shared" si="51"/>
        <v/>
      </c>
      <c r="CP491" s="380" t="str">
        <f t="shared" si="52"/>
        <v/>
      </c>
      <c r="CQ491" s="244"/>
      <c r="CR491" s="1100"/>
      <c r="CS491" s="1101"/>
      <c r="CT491" s="1102"/>
      <c r="CU491" s="1135"/>
      <c r="CV491" s="1136"/>
      <c r="CW491" s="1136"/>
      <c r="CX491" s="1137"/>
      <c r="CY491" s="1138"/>
      <c r="CZ491" s="1139"/>
      <c r="DA491" s="1140"/>
      <c r="DB491" s="1132"/>
      <c r="DC491" s="1133"/>
      <c r="DD491" s="1133"/>
      <c r="DE491" s="1133"/>
      <c r="DF491" s="1133"/>
      <c r="DG491" s="1134"/>
      <c r="DH491" s="580"/>
      <c r="DI491" s="1084"/>
      <c r="DJ491" s="1084"/>
      <c r="DK491" s="581"/>
      <c r="DL491" s="582"/>
      <c r="DM491" s="1084"/>
      <c r="DN491" s="1084"/>
      <c r="DO491" s="581"/>
      <c r="DP491" s="582"/>
      <c r="DQ491" s="1084"/>
      <c r="DR491" s="1084"/>
      <c r="DS491" s="583"/>
      <c r="DT491" s="1124"/>
      <c r="DU491" s="1125"/>
      <c r="DV491" s="1125"/>
      <c r="DW491" s="1124"/>
      <c r="DX491" s="1125"/>
      <c r="DY491" s="1150"/>
      <c r="DZ491" s="1362"/>
      <c r="EA491" s="1363"/>
      <c r="EB491" s="1362"/>
      <c r="EC491" s="1363"/>
      <c r="ED491" s="1362"/>
      <c r="EE491" s="1377"/>
      <c r="EF491" s="1378"/>
      <c r="EG491" s="1379"/>
      <c r="EH491" s="1379"/>
      <c r="EI491" s="1380"/>
      <c r="EJ491" s="1381"/>
      <c r="EK491" s="1381"/>
      <c r="EL491" s="1381"/>
      <c r="EM491" s="1382"/>
      <c r="EN491" s="1382"/>
      <c r="EO491" s="1382"/>
      <c r="EP491" s="1375"/>
      <c r="EQ491" s="1376"/>
      <c r="ER491" s="1113"/>
      <c r="ES491" s="1113"/>
      <c r="ET491" s="1113"/>
      <c r="EU491" s="1113"/>
      <c r="EV491" s="1113"/>
      <c r="EW491" s="1113"/>
      <c r="EX491" s="1113"/>
      <c r="EY491" s="1113"/>
      <c r="EZ491" s="1114"/>
    </row>
    <row r="492" spans="1:156" ht="30" customHeight="1" x14ac:dyDescent="0.2">
      <c r="A492" s="207">
        <f t="shared" si="53"/>
        <v>481</v>
      </c>
      <c r="B492" s="1103"/>
      <c r="C492" s="1104"/>
      <c r="D492" s="1092"/>
      <c r="E492" s="1093"/>
      <c r="F492" s="1094" t="str">
        <f t="shared" si="55"/>
        <v/>
      </c>
      <c r="G492" s="1095"/>
      <c r="H492" s="1095"/>
      <c r="I492" s="1095"/>
      <c r="J492" s="1095"/>
      <c r="K492" s="1095"/>
      <c r="L492" s="1095"/>
      <c r="M492" s="1095"/>
      <c r="N492" s="1095"/>
      <c r="O492" s="1095"/>
      <c r="P492" s="1095"/>
      <c r="Q492" s="1095"/>
      <c r="R492" s="1095"/>
      <c r="S492" s="1095"/>
      <c r="T492" s="1095"/>
      <c r="U492" s="1095"/>
      <c r="V492" s="1095"/>
      <c r="W492" s="1096"/>
      <c r="X492" s="1299">
        <f t="shared" si="54"/>
        <v>0</v>
      </c>
      <c r="Y492" s="1300"/>
      <c r="Z492" s="1301"/>
      <c r="AA492" s="1100"/>
      <c r="AB492" s="1101"/>
      <c r="AC492" s="1102"/>
      <c r="AD492" s="1135"/>
      <c r="AE492" s="1136"/>
      <c r="AF492" s="1136"/>
      <c r="AG492" s="1137"/>
      <c r="AH492" s="1138"/>
      <c r="AI492" s="1139"/>
      <c r="AJ492" s="1140"/>
      <c r="AK492" s="1132"/>
      <c r="AL492" s="1133"/>
      <c r="AM492" s="1133"/>
      <c r="AN492" s="1133"/>
      <c r="AO492" s="1133"/>
      <c r="AP492" s="1134"/>
      <c r="AQ492" s="642" t="str">
        <f>IF(AK492="","",VLOOKUP(AK492,ﾃﾞｰﾀ一覧!$AH$4:$AR$66,2,FALSE))</f>
        <v/>
      </c>
      <c r="AR492" s="1084"/>
      <c r="AS492" s="1084"/>
      <c r="AT492" s="643" t="str">
        <f>IF(AK492="","",VLOOKUP(AK492,ﾃﾞｰﾀ一覧!$AH$4:$AR$66,3,FALSE))</f>
        <v/>
      </c>
      <c r="AU492" s="644" t="str">
        <f>IF(AK492="","",VLOOKUP(AK492,ﾃﾞｰﾀ一覧!$AH$4:$AR$66,5,FALSE))</f>
        <v/>
      </c>
      <c r="AV492" s="1084"/>
      <c r="AW492" s="1084"/>
      <c r="AX492" s="643" t="str">
        <f>IF(AK492="","",VLOOKUP(AK492,ﾃﾞｰﾀ一覧!$AH$4:$AR$66,6,FALSE))</f>
        <v/>
      </c>
      <c r="AY492" s="649" t="str">
        <f>IF(AK492="","",VLOOKUP(AK492,ﾃﾞｰﾀ一覧!$AH$4:$AR$66,8,FALSE))</f>
        <v/>
      </c>
      <c r="AZ492" s="1084"/>
      <c r="BA492" s="1084"/>
      <c r="BB492" s="388" t="str">
        <f>IF(AK492="","",VLOOKUP(AK492,ﾃﾞｰﾀ一覧!$AH$4:$AR$66,9,FALSE))</f>
        <v/>
      </c>
      <c r="BC492" s="1124"/>
      <c r="BD492" s="1125"/>
      <c r="BE492" s="1125"/>
      <c r="BF492" s="1124"/>
      <c r="BG492" s="1125"/>
      <c r="BH492" s="1125"/>
      <c r="BI492" s="1124"/>
      <c r="BJ492" s="1125"/>
      <c r="BK492" s="1150"/>
      <c r="BL492" s="1154"/>
      <c r="BM492" s="1155"/>
      <c r="BN492" s="1156"/>
      <c r="BO492" s="1109" t="str">
        <f>IF($AK492="","",IF($BF492="","",IF($BF492=ﾃﾞｰﾀ一覧!$U$37,"",IF($BF492=ﾃﾞｰﾀ一覧!$U$38,"",IF($AH492=ﾃﾞｰﾀ一覧!$U$25,VLOOKUP($AK492,ﾃﾞｰﾀ一覧!$AH$43:$AR$66,10,FALSE),VLOOKUP($AK492,ﾃﾞｰﾀ一覧!$AH$4:$AR$66,10,FALSE))))))</f>
        <v/>
      </c>
      <c r="BP492" s="1110"/>
      <c r="BQ492" s="1110"/>
      <c r="BR492" s="1111"/>
      <c r="BS492" s="1115">
        <f>IF($BL492="",0,VLOOKUP($BL492,ﾃﾞｰﾀ一覧!$AY$4:$BB$16,3,FALSE))</f>
        <v>0</v>
      </c>
      <c r="BT492" s="1115"/>
      <c r="BU492" s="1115"/>
      <c r="BV492" s="1112" t="str">
        <f>IF($BO492="","",IF($BF492=ﾃﾞｰﾀ一覧!$U$37,"",IF($BF492=ﾃﾞｰﾀ一覧!$U$38,"",IF($BO492=ﾃﾞｰﾀ一覧!$AT$27,ﾃﾞｰﾀ一覧!$AT$27,VLOOKUP($AK492,ﾃﾞｰﾀ一覧!$AH$4:$AR$66,11,FALSE)*IF($BO492=ﾃﾞｰﾀ一覧!$AT$17,($AR492+1)*($AV492+1),IF($BO492=ﾃﾞｰﾀ一覧!$AT$22,IF(COUNTIF($AD492,"*天端*"),ﾃﾞｰﾀ一覧!$AU$43/2,ﾃﾞｰﾀ一覧!$AU$43/3),IF($BO492=ﾃﾞｰﾀ一覧!$AT$20,$AR492*$AV492,IF($BO492=ﾃﾞｰﾀ一覧!$AT$21,$AV492,1))))))))</f>
        <v/>
      </c>
      <c r="BW492" s="1112"/>
      <c r="BX492" s="1112"/>
      <c r="BY492" s="1088" t="str">
        <f>IF($B492="","",IF($AH492="","",IF($CK492=ﾃﾞｰﾀ一覧!$U$53,ﾃﾞｰﾀ一覧!$U$61,IF($AH492=ﾃﾞｰﾀ一覧!$U$21,ﾃﾞｰﾀ一覧!$U$60,IF(OR($AH492=ﾃﾞｰﾀ一覧!$U$19,$AH492=ﾃﾞｰﾀ一覧!$U$20,$AH492=ﾃﾞｰﾀ一覧!$U$23,$AH492=ﾃﾞｰﾀ一覧!$U$22,$AH492=ﾃﾞｰﾀ一覧!$U$18,AH492=ﾃﾞｰﾀ一覧!$U$25),ﾃﾞｰﾀ一覧!$U$59,ﾃﾞｰﾀ一覧!$U$62)))))</f>
        <v/>
      </c>
      <c r="BZ492" s="1089"/>
      <c r="CA492" s="1113"/>
      <c r="CB492" s="1113"/>
      <c r="CC492" s="1113"/>
      <c r="CD492" s="1113"/>
      <c r="CE492" s="1113"/>
      <c r="CF492" s="1113"/>
      <c r="CG492" s="1113"/>
      <c r="CH492" s="1113"/>
      <c r="CI492" s="1114"/>
      <c r="CK492" s="240"/>
      <c r="CM492" s="378" t="str">
        <f t="shared" si="49"/>
        <v/>
      </c>
      <c r="CN492" s="379" t="str">
        <f t="shared" si="50"/>
        <v/>
      </c>
      <c r="CO492" s="379" t="str">
        <f t="shared" si="51"/>
        <v/>
      </c>
      <c r="CP492" s="380" t="str">
        <f t="shared" si="52"/>
        <v/>
      </c>
      <c r="CQ492" s="244"/>
      <c r="CR492" s="1100"/>
      <c r="CS492" s="1101"/>
      <c r="CT492" s="1102"/>
      <c r="CU492" s="1135"/>
      <c r="CV492" s="1136"/>
      <c r="CW492" s="1136"/>
      <c r="CX492" s="1137"/>
      <c r="CY492" s="1138"/>
      <c r="CZ492" s="1139"/>
      <c r="DA492" s="1140"/>
      <c r="DB492" s="1132"/>
      <c r="DC492" s="1133"/>
      <c r="DD492" s="1133"/>
      <c r="DE492" s="1133"/>
      <c r="DF492" s="1133"/>
      <c r="DG492" s="1134"/>
      <c r="DH492" s="580"/>
      <c r="DI492" s="1084"/>
      <c r="DJ492" s="1084"/>
      <c r="DK492" s="581"/>
      <c r="DL492" s="582"/>
      <c r="DM492" s="1084"/>
      <c r="DN492" s="1084"/>
      <c r="DO492" s="581"/>
      <c r="DP492" s="582"/>
      <c r="DQ492" s="1084"/>
      <c r="DR492" s="1084"/>
      <c r="DS492" s="583"/>
      <c r="DT492" s="1124"/>
      <c r="DU492" s="1125"/>
      <c r="DV492" s="1125"/>
      <c r="DW492" s="1124"/>
      <c r="DX492" s="1125"/>
      <c r="DY492" s="1150"/>
      <c r="DZ492" s="1362"/>
      <c r="EA492" s="1363"/>
      <c r="EB492" s="1362"/>
      <c r="EC492" s="1363"/>
      <c r="ED492" s="1362"/>
      <c r="EE492" s="1377"/>
      <c r="EF492" s="1378"/>
      <c r="EG492" s="1379"/>
      <c r="EH492" s="1379"/>
      <c r="EI492" s="1380"/>
      <c r="EJ492" s="1381"/>
      <c r="EK492" s="1381"/>
      <c r="EL492" s="1381"/>
      <c r="EM492" s="1382"/>
      <c r="EN492" s="1382"/>
      <c r="EO492" s="1382"/>
      <c r="EP492" s="1375"/>
      <c r="EQ492" s="1376"/>
      <c r="ER492" s="1113"/>
      <c r="ES492" s="1113"/>
      <c r="ET492" s="1113"/>
      <c r="EU492" s="1113"/>
      <c r="EV492" s="1113"/>
      <c r="EW492" s="1113"/>
      <c r="EX492" s="1113"/>
      <c r="EY492" s="1113"/>
      <c r="EZ492" s="1114"/>
    </row>
    <row r="493" spans="1:156" ht="30" customHeight="1" x14ac:dyDescent="0.2">
      <c r="A493" s="207">
        <f t="shared" si="53"/>
        <v>482</v>
      </c>
      <c r="B493" s="1103"/>
      <c r="C493" s="1104"/>
      <c r="D493" s="1092"/>
      <c r="E493" s="1093"/>
      <c r="F493" s="1094" t="str">
        <f t="shared" si="55"/>
        <v/>
      </c>
      <c r="G493" s="1095"/>
      <c r="H493" s="1095"/>
      <c r="I493" s="1095"/>
      <c r="J493" s="1095"/>
      <c r="K493" s="1095"/>
      <c r="L493" s="1095"/>
      <c r="M493" s="1095"/>
      <c r="N493" s="1095"/>
      <c r="O493" s="1095"/>
      <c r="P493" s="1095"/>
      <c r="Q493" s="1095"/>
      <c r="R493" s="1095"/>
      <c r="S493" s="1095"/>
      <c r="T493" s="1095"/>
      <c r="U493" s="1095"/>
      <c r="V493" s="1095"/>
      <c r="W493" s="1096"/>
      <c r="X493" s="1299">
        <f t="shared" si="54"/>
        <v>0</v>
      </c>
      <c r="Y493" s="1300"/>
      <c r="Z493" s="1301"/>
      <c r="AA493" s="1100"/>
      <c r="AB493" s="1101"/>
      <c r="AC493" s="1102"/>
      <c r="AD493" s="1135"/>
      <c r="AE493" s="1136"/>
      <c r="AF493" s="1136"/>
      <c r="AG493" s="1137"/>
      <c r="AH493" s="1138"/>
      <c r="AI493" s="1139"/>
      <c r="AJ493" s="1140"/>
      <c r="AK493" s="1132"/>
      <c r="AL493" s="1133"/>
      <c r="AM493" s="1133"/>
      <c r="AN493" s="1133"/>
      <c r="AO493" s="1133"/>
      <c r="AP493" s="1134"/>
      <c r="AQ493" s="642" t="str">
        <f>IF(AK493="","",VLOOKUP(AK493,ﾃﾞｰﾀ一覧!$AH$4:$AR$66,2,FALSE))</f>
        <v/>
      </c>
      <c r="AR493" s="1084"/>
      <c r="AS493" s="1084"/>
      <c r="AT493" s="643" t="str">
        <f>IF(AK493="","",VLOOKUP(AK493,ﾃﾞｰﾀ一覧!$AH$4:$AR$66,3,FALSE))</f>
        <v/>
      </c>
      <c r="AU493" s="644" t="str">
        <f>IF(AK493="","",VLOOKUP(AK493,ﾃﾞｰﾀ一覧!$AH$4:$AR$66,5,FALSE))</f>
        <v/>
      </c>
      <c r="AV493" s="1084"/>
      <c r="AW493" s="1084"/>
      <c r="AX493" s="643" t="str">
        <f>IF(AK493="","",VLOOKUP(AK493,ﾃﾞｰﾀ一覧!$AH$4:$AR$66,6,FALSE))</f>
        <v/>
      </c>
      <c r="AY493" s="649" t="str">
        <f>IF(AK493="","",VLOOKUP(AK493,ﾃﾞｰﾀ一覧!$AH$4:$AR$66,8,FALSE))</f>
        <v/>
      </c>
      <c r="AZ493" s="1084"/>
      <c r="BA493" s="1084"/>
      <c r="BB493" s="388" t="str">
        <f>IF(AK493="","",VLOOKUP(AK493,ﾃﾞｰﾀ一覧!$AH$4:$AR$66,9,FALSE))</f>
        <v/>
      </c>
      <c r="BC493" s="1124"/>
      <c r="BD493" s="1125"/>
      <c r="BE493" s="1125"/>
      <c r="BF493" s="1124"/>
      <c r="BG493" s="1125"/>
      <c r="BH493" s="1125"/>
      <c r="BI493" s="1157"/>
      <c r="BJ493" s="1158"/>
      <c r="BK493" s="1159"/>
      <c r="BL493" s="1154"/>
      <c r="BM493" s="1155"/>
      <c r="BN493" s="1156"/>
      <c r="BO493" s="1109" t="str">
        <f>IF($AK493="","",IF($BF493="","",IF($BF493=ﾃﾞｰﾀ一覧!$U$37,"",IF($BF493=ﾃﾞｰﾀ一覧!$U$38,"",IF($AH493=ﾃﾞｰﾀ一覧!$U$25,VLOOKUP($AK493,ﾃﾞｰﾀ一覧!$AH$43:$AR$66,10,FALSE),VLOOKUP($AK493,ﾃﾞｰﾀ一覧!$AH$4:$AR$66,10,FALSE))))))</f>
        <v/>
      </c>
      <c r="BP493" s="1110"/>
      <c r="BQ493" s="1110"/>
      <c r="BR493" s="1111"/>
      <c r="BS493" s="1115">
        <f>IF($BL493="",0,VLOOKUP($BL493,ﾃﾞｰﾀ一覧!$AY$4:$BB$16,3,FALSE))</f>
        <v>0</v>
      </c>
      <c r="BT493" s="1115"/>
      <c r="BU493" s="1115"/>
      <c r="BV493" s="1112" t="str">
        <f>IF($BO493="","",IF($BF493=ﾃﾞｰﾀ一覧!$U$37,"",IF($BF493=ﾃﾞｰﾀ一覧!$U$38,"",IF($BO493=ﾃﾞｰﾀ一覧!$AT$27,ﾃﾞｰﾀ一覧!$AT$27,VLOOKUP($AK493,ﾃﾞｰﾀ一覧!$AH$4:$AR$66,11,FALSE)*IF($BO493=ﾃﾞｰﾀ一覧!$AT$17,($AR493+1)*($AV493+1),IF($BO493=ﾃﾞｰﾀ一覧!$AT$22,IF(COUNTIF($AD493,"*天端*"),ﾃﾞｰﾀ一覧!$AU$43/2,ﾃﾞｰﾀ一覧!$AU$43/3),IF($BO493=ﾃﾞｰﾀ一覧!$AT$20,$AR493*$AV493,IF($BO493=ﾃﾞｰﾀ一覧!$AT$21,$AV493,1))))))))</f>
        <v/>
      </c>
      <c r="BW493" s="1112"/>
      <c r="BX493" s="1112"/>
      <c r="BY493" s="1088" t="str">
        <f>IF($B493="","",IF($AH493="","",IF($CK493=ﾃﾞｰﾀ一覧!$U$53,ﾃﾞｰﾀ一覧!$U$61,IF($AH493=ﾃﾞｰﾀ一覧!$U$21,ﾃﾞｰﾀ一覧!$U$60,IF(OR($AH493=ﾃﾞｰﾀ一覧!$U$19,$AH493=ﾃﾞｰﾀ一覧!$U$20,$AH493=ﾃﾞｰﾀ一覧!$U$23,$AH493=ﾃﾞｰﾀ一覧!$U$22,$AH493=ﾃﾞｰﾀ一覧!$U$18,AH493=ﾃﾞｰﾀ一覧!$U$25),ﾃﾞｰﾀ一覧!$U$59,ﾃﾞｰﾀ一覧!$U$62)))))</f>
        <v/>
      </c>
      <c r="BZ493" s="1089"/>
      <c r="CA493" s="1113"/>
      <c r="CB493" s="1113"/>
      <c r="CC493" s="1113"/>
      <c r="CD493" s="1113"/>
      <c r="CE493" s="1113"/>
      <c r="CF493" s="1113"/>
      <c r="CG493" s="1113"/>
      <c r="CH493" s="1113"/>
      <c r="CI493" s="1114"/>
      <c r="CK493" s="240"/>
      <c r="CM493" s="378" t="str">
        <f t="shared" si="49"/>
        <v/>
      </c>
      <c r="CN493" s="379" t="str">
        <f t="shared" si="50"/>
        <v/>
      </c>
      <c r="CO493" s="379" t="str">
        <f t="shared" si="51"/>
        <v/>
      </c>
      <c r="CP493" s="380" t="str">
        <f t="shared" si="52"/>
        <v/>
      </c>
      <c r="CQ493" s="244"/>
      <c r="CR493" s="1100"/>
      <c r="CS493" s="1101"/>
      <c r="CT493" s="1102"/>
      <c r="CU493" s="1135"/>
      <c r="CV493" s="1136"/>
      <c r="CW493" s="1136"/>
      <c r="CX493" s="1137"/>
      <c r="CY493" s="1138"/>
      <c r="CZ493" s="1139"/>
      <c r="DA493" s="1140"/>
      <c r="DB493" s="1132"/>
      <c r="DC493" s="1133"/>
      <c r="DD493" s="1133"/>
      <c r="DE493" s="1133"/>
      <c r="DF493" s="1133"/>
      <c r="DG493" s="1134"/>
      <c r="DH493" s="580"/>
      <c r="DI493" s="1084"/>
      <c r="DJ493" s="1084"/>
      <c r="DK493" s="581"/>
      <c r="DL493" s="582"/>
      <c r="DM493" s="1084"/>
      <c r="DN493" s="1084"/>
      <c r="DO493" s="581"/>
      <c r="DP493" s="582"/>
      <c r="DQ493" s="1084"/>
      <c r="DR493" s="1084"/>
      <c r="DS493" s="583"/>
      <c r="DT493" s="1124"/>
      <c r="DU493" s="1125"/>
      <c r="DV493" s="1125"/>
      <c r="DW493" s="1157"/>
      <c r="DX493" s="1158"/>
      <c r="DY493" s="1159"/>
      <c r="DZ493" s="1362"/>
      <c r="EA493" s="1363"/>
      <c r="EB493" s="1362"/>
      <c r="EC493" s="1363"/>
      <c r="ED493" s="1362"/>
      <c r="EE493" s="1377"/>
      <c r="EF493" s="1378"/>
      <c r="EG493" s="1379"/>
      <c r="EH493" s="1379"/>
      <c r="EI493" s="1380"/>
      <c r="EJ493" s="1381"/>
      <c r="EK493" s="1381"/>
      <c r="EL493" s="1381"/>
      <c r="EM493" s="1382"/>
      <c r="EN493" s="1382"/>
      <c r="EO493" s="1382"/>
      <c r="EP493" s="1375"/>
      <c r="EQ493" s="1376"/>
      <c r="ER493" s="1113"/>
      <c r="ES493" s="1113"/>
      <c r="ET493" s="1113"/>
      <c r="EU493" s="1113"/>
      <c r="EV493" s="1113"/>
      <c r="EW493" s="1113"/>
      <c r="EX493" s="1113"/>
      <c r="EY493" s="1113"/>
      <c r="EZ493" s="1114"/>
    </row>
    <row r="494" spans="1:156" ht="30" customHeight="1" x14ac:dyDescent="0.2">
      <c r="A494" s="207">
        <f t="shared" si="53"/>
        <v>483</v>
      </c>
      <c r="B494" s="1103"/>
      <c r="C494" s="1104"/>
      <c r="D494" s="1092"/>
      <c r="E494" s="1093"/>
      <c r="F494" s="1094" t="str">
        <f t="shared" si="55"/>
        <v/>
      </c>
      <c r="G494" s="1095"/>
      <c r="H494" s="1095"/>
      <c r="I494" s="1095"/>
      <c r="J494" s="1095"/>
      <c r="K494" s="1095"/>
      <c r="L494" s="1095"/>
      <c r="M494" s="1095"/>
      <c r="N494" s="1095"/>
      <c r="O494" s="1095"/>
      <c r="P494" s="1095"/>
      <c r="Q494" s="1095"/>
      <c r="R494" s="1095"/>
      <c r="S494" s="1095"/>
      <c r="T494" s="1095"/>
      <c r="U494" s="1095"/>
      <c r="V494" s="1095"/>
      <c r="W494" s="1096"/>
      <c r="X494" s="1299">
        <f t="shared" si="54"/>
        <v>0</v>
      </c>
      <c r="Y494" s="1300"/>
      <c r="Z494" s="1301"/>
      <c r="AA494" s="1100"/>
      <c r="AB494" s="1101"/>
      <c r="AC494" s="1102"/>
      <c r="AD494" s="1135"/>
      <c r="AE494" s="1136"/>
      <c r="AF494" s="1136"/>
      <c r="AG494" s="1137"/>
      <c r="AH494" s="1138"/>
      <c r="AI494" s="1139"/>
      <c r="AJ494" s="1140"/>
      <c r="AK494" s="1132"/>
      <c r="AL494" s="1133"/>
      <c r="AM494" s="1133"/>
      <c r="AN494" s="1133"/>
      <c r="AO494" s="1133"/>
      <c r="AP494" s="1134"/>
      <c r="AQ494" s="642" t="str">
        <f>IF(AK494="","",VLOOKUP(AK494,ﾃﾞｰﾀ一覧!$AH$4:$AR$66,2,FALSE))</f>
        <v/>
      </c>
      <c r="AR494" s="1084"/>
      <c r="AS494" s="1084"/>
      <c r="AT494" s="643" t="str">
        <f>IF(AK494="","",VLOOKUP(AK494,ﾃﾞｰﾀ一覧!$AH$4:$AR$66,3,FALSE))</f>
        <v/>
      </c>
      <c r="AU494" s="644" t="str">
        <f>IF(AK494="","",VLOOKUP(AK494,ﾃﾞｰﾀ一覧!$AH$4:$AR$66,5,FALSE))</f>
        <v/>
      </c>
      <c r="AV494" s="1084"/>
      <c r="AW494" s="1084"/>
      <c r="AX494" s="643" t="str">
        <f>IF(AK494="","",VLOOKUP(AK494,ﾃﾞｰﾀ一覧!$AH$4:$AR$66,6,FALSE))</f>
        <v/>
      </c>
      <c r="AY494" s="649" t="str">
        <f>IF(AK494="","",VLOOKUP(AK494,ﾃﾞｰﾀ一覧!$AH$4:$AR$66,8,FALSE))</f>
        <v/>
      </c>
      <c r="AZ494" s="1084"/>
      <c r="BA494" s="1084"/>
      <c r="BB494" s="388" t="str">
        <f>IF(AK494="","",VLOOKUP(AK494,ﾃﾞｰﾀ一覧!$AH$4:$AR$66,9,FALSE))</f>
        <v/>
      </c>
      <c r="BC494" s="1124"/>
      <c r="BD494" s="1125"/>
      <c r="BE494" s="1125"/>
      <c r="BF494" s="1124"/>
      <c r="BG494" s="1125"/>
      <c r="BH494" s="1125"/>
      <c r="BI494" s="1124"/>
      <c r="BJ494" s="1125"/>
      <c r="BK494" s="1150"/>
      <c r="BL494" s="1154"/>
      <c r="BM494" s="1155"/>
      <c r="BN494" s="1156"/>
      <c r="BO494" s="1109" t="str">
        <f>IF($AK494="","",IF($BF494="","",IF($BF494=ﾃﾞｰﾀ一覧!$U$37,"",IF($BF494=ﾃﾞｰﾀ一覧!$U$38,"",IF($AH494=ﾃﾞｰﾀ一覧!$U$25,VLOOKUP($AK494,ﾃﾞｰﾀ一覧!$AH$43:$AR$66,10,FALSE),VLOOKUP($AK494,ﾃﾞｰﾀ一覧!$AH$4:$AR$66,10,FALSE))))))</f>
        <v/>
      </c>
      <c r="BP494" s="1110"/>
      <c r="BQ494" s="1110"/>
      <c r="BR494" s="1111"/>
      <c r="BS494" s="1115">
        <f>IF($BL494="",0,VLOOKUP($BL494,ﾃﾞｰﾀ一覧!$AY$4:$BB$16,3,FALSE))</f>
        <v>0</v>
      </c>
      <c r="BT494" s="1115"/>
      <c r="BU494" s="1115"/>
      <c r="BV494" s="1112" t="str">
        <f>IF($BO494="","",IF($BF494=ﾃﾞｰﾀ一覧!$U$37,"",IF($BF494=ﾃﾞｰﾀ一覧!$U$38,"",IF($BO494=ﾃﾞｰﾀ一覧!$AT$27,ﾃﾞｰﾀ一覧!$AT$27,VLOOKUP($AK494,ﾃﾞｰﾀ一覧!$AH$4:$AR$66,11,FALSE)*IF($BO494=ﾃﾞｰﾀ一覧!$AT$17,($AR494+1)*($AV494+1),IF($BO494=ﾃﾞｰﾀ一覧!$AT$22,IF(COUNTIF($AD494,"*天端*"),ﾃﾞｰﾀ一覧!$AU$43/2,ﾃﾞｰﾀ一覧!$AU$43/3),IF($BO494=ﾃﾞｰﾀ一覧!$AT$20,$AR494*$AV494,IF($BO494=ﾃﾞｰﾀ一覧!$AT$21,$AV494,1))))))))</f>
        <v/>
      </c>
      <c r="BW494" s="1112"/>
      <c r="BX494" s="1112"/>
      <c r="BY494" s="1088" t="str">
        <f>IF($B494="","",IF($AH494="","",IF($CK494=ﾃﾞｰﾀ一覧!$U$53,ﾃﾞｰﾀ一覧!$U$61,IF($AH494=ﾃﾞｰﾀ一覧!$U$21,ﾃﾞｰﾀ一覧!$U$60,IF(OR($AH494=ﾃﾞｰﾀ一覧!$U$19,$AH494=ﾃﾞｰﾀ一覧!$U$20,$AH494=ﾃﾞｰﾀ一覧!$U$23,$AH494=ﾃﾞｰﾀ一覧!$U$22,$AH494=ﾃﾞｰﾀ一覧!$U$18,AH494=ﾃﾞｰﾀ一覧!$U$25),ﾃﾞｰﾀ一覧!$U$59,ﾃﾞｰﾀ一覧!$U$62)))))</f>
        <v/>
      </c>
      <c r="BZ494" s="1089"/>
      <c r="CA494" s="1113"/>
      <c r="CB494" s="1113"/>
      <c r="CC494" s="1113"/>
      <c r="CD494" s="1113"/>
      <c r="CE494" s="1113"/>
      <c r="CF494" s="1113"/>
      <c r="CG494" s="1113"/>
      <c r="CH494" s="1113"/>
      <c r="CI494" s="1114"/>
      <c r="CK494" s="240"/>
      <c r="CM494" s="378" t="str">
        <f t="shared" si="49"/>
        <v/>
      </c>
      <c r="CN494" s="379" t="str">
        <f t="shared" si="50"/>
        <v/>
      </c>
      <c r="CO494" s="379" t="str">
        <f t="shared" si="51"/>
        <v/>
      </c>
      <c r="CP494" s="380" t="str">
        <f t="shared" si="52"/>
        <v/>
      </c>
      <c r="CQ494" s="244"/>
      <c r="CR494" s="1100"/>
      <c r="CS494" s="1101"/>
      <c r="CT494" s="1102"/>
      <c r="CU494" s="1135"/>
      <c r="CV494" s="1136"/>
      <c r="CW494" s="1136"/>
      <c r="CX494" s="1137"/>
      <c r="CY494" s="1138"/>
      <c r="CZ494" s="1139"/>
      <c r="DA494" s="1140"/>
      <c r="DB494" s="1132"/>
      <c r="DC494" s="1133"/>
      <c r="DD494" s="1133"/>
      <c r="DE494" s="1133"/>
      <c r="DF494" s="1133"/>
      <c r="DG494" s="1134"/>
      <c r="DH494" s="580"/>
      <c r="DI494" s="1084"/>
      <c r="DJ494" s="1084"/>
      <c r="DK494" s="581"/>
      <c r="DL494" s="582"/>
      <c r="DM494" s="1084"/>
      <c r="DN494" s="1084"/>
      <c r="DO494" s="581"/>
      <c r="DP494" s="582"/>
      <c r="DQ494" s="1084"/>
      <c r="DR494" s="1084"/>
      <c r="DS494" s="583"/>
      <c r="DT494" s="1124"/>
      <c r="DU494" s="1125"/>
      <c r="DV494" s="1125"/>
      <c r="DW494" s="1124"/>
      <c r="DX494" s="1125"/>
      <c r="DY494" s="1150"/>
      <c r="DZ494" s="1362"/>
      <c r="EA494" s="1363"/>
      <c r="EB494" s="1362"/>
      <c r="EC494" s="1363"/>
      <c r="ED494" s="1362"/>
      <c r="EE494" s="1377"/>
      <c r="EF494" s="1378"/>
      <c r="EG494" s="1379"/>
      <c r="EH494" s="1379"/>
      <c r="EI494" s="1380"/>
      <c r="EJ494" s="1381"/>
      <c r="EK494" s="1381"/>
      <c r="EL494" s="1381"/>
      <c r="EM494" s="1382"/>
      <c r="EN494" s="1382"/>
      <c r="EO494" s="1382"/>
      <c r="EP494" s="1375"/>
      <c r="EQ494" s="1376"/>
      <c r="ER494" s="1113"/>
      <c r="ES494" s="1113"/>
      <c r="ET494" s="1113"/>
      <c r="EU494" s="1113"/>
      <c r="EV494" s="1113"/>
      <c r="EW494" s="1113"/>
      <c r="EX494" s="1113"/>
      <c r="EY494" s="1113"/>
      <c r="EZ494" s="1114"/>
    </row>
    <row r="495" spans="1:156" ht="30" customHeight="1" x14ac:dyDescent="0.2">
      <c r="A495" s="207">
        <f t="shared" si="53"/>
        <v>484</v>
      </c>
      <c r="B495" s="1103"/>
      <c r="C495" s="1104"/>
      <c r="D495" s="1092"/>
      <c r="E495" s="1093"/>
      <c r="F495" s="1094" t="str">
        <f t="shared" si="55"/>
        <v/>
      </c>
      <c r="G495" s="1095"/>
      <c r="H495" s="1095"/>
      <c r="I495" s="1095"/>
      <c r="J495" s="1095"/>
      <c r="K495" s="1095"/>
      <c r="L495" s="1095"/>
      <c r="M495" s="1095"/>
      <c r="N495" s="1095"/>
      <c r="O495" s="1095"/>
      <c r="P495" s="1095"/>
      <c r="Q495" s="1095"/>
      <c r="R495" s="1095"/>
      <c r="S495" s="1095"/>
      <c r="T495" s="1095"/>
      <c r="U495" s="1095"/>
      <c r="V495" s="1095"/>
      <c r="W495" s="1096"/>
      <c r="X495" s="1299">
        <f t="shared" si="54"/>
        <v>0</v>
      </c>
      <c r="Y495" s="1300"/>
      <c r="Z495" s="1301"/>
      <c r="AA495" s="1100"/>
      <c r="AB495" s="1101"/>
      <c r="AC495" s="1102"/>
      <c r="AD495" s="1135"/>
      <c r="AE495" s="1136"/>
      <c r="AF495" s="1136"/>
      <c r="AG495" s="1137"/>
      <c r="AH495" s="1138"/>
      <c r="AI495" s="1139"/>
      <c r="AJ495" s="1140"/>
      <c r="AK495" s="1132"/>
      <c r="AL495" s="1133"/>
      <c r="AM495" s="1133"/>
      <c r="AN495" s="1133"/>
      <c r="AO495" s="1133"/>
      <c r="AP495" s="1134"/>
      <c r="AQ495" s="642" t="str">
        <f>IF(AK495="","",VLOOKUP(AK495,ﾃﾞｰﾀ一覧!$AH$4:$AR$66,2,FALSE))</f>
        <v/>
      </c>
      <c r="AR495" s="1084"/>
      <c r="AS495" s="1084"/>
      <c r="AT495" s="643" t="str">
        <f>IF(AK495="","",VLOOKUP(AK495,ﾃﾞｰﾀ一覧!$AH$4:$AR$66,3,FALSE))</f>
        <v/>
      </c>
      <c r="AU495" s="644" t="str">
        <f>IF(AK495="","",VLOOKUP(AK495,ﾃﾞｰﾀ一覧!$AH$4:$AR$66,5,FALSE))</f>
        <v/>
      </c>
      <c r="AV495" s="1084"/>
      <c r="AW495" s="1084"/>
      <c r="AX495" s="643" t="str">
        <f>IF(AK495="","",VLOOKUP(AK495,ﾃﾞｰﾀ一覧!$AH$4:$AR$66,6,FALSE))</f>
        <v/>
      </c>
      <c r="AY495" s="649" t="str">
        <f>IF(AK495="","",VLOOKUP(AK495,ﾃﾞｰﾀ一覧!$AH$4:$AR$66,8,FALSE))</f>
        <v/>
      </c>
      <c r="AZ495" s="1084"/>
      <c r="BA495" s="1084"/>
      <c r="BB495" s="388" t="str">
        <f>IF(AK495="","",VLOOKUP(AK495,ﾃﾞｰﾀ一覧!$AH$4:$AR$66,9,FALSE))</f>
        <v/>
      </c>
      <c r="BC495" s="1124"/>
      <c r="BD495" s="1125"/>
      <c r="BE495" s="1125"/>
      <c r="BF495" s="1124"/>
      <c r="BG495" s="1125"/>
      <c r="BH495" s="1125"/>
      <c r="BI495" s="1124"/>
      <c r="BJ495" s="1125"/>
      <c r="BK495" s="1150"/>
      <c r="BL495" s="1154"/>
      <c r="BM495" s="1155"/>
      <c r="BN495" s="1156"/>
      <c r="BO495" s="1109" t="str">
        <f>IF($AK495="","",IF($BF495="","",IF($BF495=ﾃﾞｰﾀ一覧!$U$37,"",IF($BF495=ﾃﾞｰﾀ一覧!$U$38,"",IF($AH495=ﾃﾞｰﾀ一覧!$U$25,VLOOKUP($AK495,ﾃﾞｰﾀ一覧!$AH$43:$AR$66,10,FALSE),VLOOKUP($AK495,ﾃﾞｰﾀ一覧!$AH$4:$AR$66,10,FALSE))))))</f>
        <v/>
      </c>
      <c r="BP495" s="1110"/>
      <c r="BQ495" s="1110"/>
      <c r="BR495" s="1111"/>
      <c r="BS495" s="1115">
        <f>IF($BL495="",0,VLOOKUP($BL495,ﾃﾞｰﾀ一覧!$AY$4:$BB$16,3,FALSE))</f>
        <v>0</v>
      </c>
      <c r="BT495" s="1115"/>
      <c r="BU495" s="1115"/>
      <c r="BV495" s="1112" t="str">
        <f>IF($BO495="","",IF($BF495=ﾃﾞｰﾀ一覧!$U$37,"",IF($BF495=ﾃﾞｰﾀ一覧!$U$38,"",IF($BO495=ﾃﾞｰﾀ一覧!$AT$27,ﾃﾞｰﾀ一覧!$AT$27,VLOOKUP($AK495,ﾃﾞｰﾀ一覧!$AH$4:$AR$66,11,FALSE)*IF($BO495=ﾃﾞｰﾀ一覧!$AT$17,($AR495+1)*($AV495+1),IF($BO495=ﾃﾞｰﾀ一覧!$AT$22,IF(COUNTIF($AD495,"*天端*"),ﾃﾞｰﾀ一覧!$AU$43/2,ﾃﾞｰﾀ一覧!$AU$43/3),IF($BO495=ﾃﾞｰﾀ一覧!$AT$20,$AR495*$AV495,IF($BO495=ﾃﾞｰﾀ一覧!$AT$21,$AV495,1))))))))</f>
        <v/>
      </c>
      <c r="BW495" s="1112"/>
      <c r="BX495" s="1112"/>
      <c r="BY495" s="1088" t="str">
        <f>IF($B495="","",IF($AH495="","",IF($CK495=ﾃﾞｰﾀ一覧!$U$53,ﾃﾞｰﾀ一覧!$U$61,IF($AH495=ﾃﾞｰﾀ一覧!$U$21,ﾃﾞｰﾀ一覧!$U$60,IF(OR($AH495=ﾃﾞｰﾀ一覧!$U$19,$AH495=ﾃﾞｰﾀ一覧!$U$20,$AH495=ﾃﾞｰﾀ一覧!$U$23,$AH495=ﾃﾞｰﾀ一覧!$U$22,$AH495=ﾃﾞｰﾀ一覧!$U$18,AH495=ﾃﾞｰﾀ一覧!$U$25),ﾃﾞｰﾀ一覧!$U$59,ﾃﾞｰﾀ一覧!$U$62)))))</f>
        <v/>
      </c>
      <c r="BZ495" s="1089"/>
      <c r="CA495" s="1113"/>
      <c r="CB495" s="1113"/>
      <c r="CC495" s="1113"/>
      <c r="CD495" s="1113"/>
      <c r="CE495" s="1113"/>
      <c r="CF495" s="1113"/>
      <c r="CG495" s="1113"/>
      <c r="CH495" s="1113"/>
      <c r="CI495" s="1114"/>
      <c r="CK495" s="240"/>
      <c r="CM495" s="378" t="str">
        <f t="shared" si="49"/>
        <v/>
      </c>
      <c r="CN495" s="379" t="str">
        <f t="shared" si="50"/>
        <v/>
      </c>
      <c r="CO495" s="379" t="str">
        <f t="shared" si="51"/>
        <v/>
      </c>
      <c r="CP495" s="380" t="str">
        <f t="shared" si="52"/>
        <v/>
      </c>
      <c r="CQ495" s="244"/>
      <c r="CR495" s="1100"/>
      <c r="CS495" s="1101"/>
      <c r="CT495" s="1102"/>
      <c r="CU495" s="1135"/>
      <c r="CV495" s="1136"/>
      <c r="CW495" s="1136"/>
      <c r="CX495" s="1137"/>
      <c r="CY495" s="1138"/>
      <c r="CZ495" s="1139"/>
      <c r="DA495" s="1140"/>
      <c r="DB495" s="1132"/>
      <c r="DC495" s="1133"/>
      <c r="DD495" s="1133"/>
      <c r="DE495" s="1133"/>
      <c r="DF495" s="1133"/>
      <c r="DG495" s="1134"/>
      <c r="DH495" s="580"/>
      <c r="DI495" s="1084"/>
      <c r="DJ495" s="1084"/>
      <c r="DK495" s="581"/>
      <c r="DL495" s="582"/>
      <c r="DM495" s="1084"/>
      <c r="DN495" s="1084"/>
      <c r="DO495" s="581"/>
      <c r="DP495" s="582"/>
      <c r="DQ495" s="1084"/>
      <c r="DR495" s="1084"/>
      <c r="DS495" s="583"/>
      <c r="DT495" s="1124"/>
      <c r="DU495" s="1125"/>
      <c r="DV495" s="1125"/>
      <c r="DW495" s="1124"/>
      <c r="DX495" s="1125"/>
      <c r="DY495" s="1150"/>
      <c r="DZ495" s="1362"/>
      <c r="EA495" s="1363"/>
      <c r="EB495" s="1362"/>
      <c r="EC495" s="1363"/>
      <c r="ED495" s="1362"/>
      <c r="EE495" s="1377"/>
      <c r="EF495" s="1378"/>
      <c r="EG495" s="1379"/>
      <c r="EH495" s="1379"/>
      <c r="EI495" s="1380"/>
      <c r="EJ495" s="1381"/>
      <c r="EK495" s="1381"/>
      <c r="EL495" s="1381"/>
      <c r="EM495" s="1382"/>
      <c r="EN495" s="1382"/>
      <c r="EO495" s="1382"/>
      <c r="EP495" s="1375"/>
      <c r="EQ495" s="1376"/>
      <c r="ER495" s="1113"/>
      <c r="ES495" s="1113"/>
      <c r="ET495" s="1113"/>
      <c r="EU495" s="1113"/>
      <c r="EV495" s="1113"/>
      <c r="EW495" s="1113"/>
      <c r="EX495" s="1113"/>
      <c r="EY495" s="1113"/>
      <c r="EZ495" s="1114"/>
    </row>
    <row r="496" spans="1:156" ht="30" customHeight="1" x14ac:dyDescent="0.2">
      <c r="A496" s="207">
        <f t="shared" si="53"/>
        <v>485</v>
      </c>
      <c r="B496" s="1103"/>
      <c r="C496" s="1104"/>
      <c r="D496" s="1092"/>
      <c r="E496" s="1093"/>
      <c r="F496" s="1094" t="str">
        <f t="shared" si="55"/>
        <v/>
      </c>
      <c r="G496" s="1095"/>
      <c r="H496" s="1095"/>
      <c r="I496" s="1095"/>
      <c r="J496" s="1095"/>
      <c r="K496" s="1095"/>
      <c r="L496" s="1095"/>
      <c r="M496" s="1095"/>
      <c r="N496" s="1095"/>
      <c r="O496" s="1095"/>
      <c r="P496" s="1095"/>
      <c r="Q496" s="1095"/>
      <c r="R496" s="1095"/>
      <c r="S496" s="1095"/>
      <c r="T496" s="1095"/>
      <c r="U496" s="1095"/>
      <c r="V496" s="1095"/>
      <c r="W496" s="1096"/>
      <c r="X496" s="1299">
        <f t="shared" si="54"/>
        <v>0</v>
      </c>
      <c r="Y496" s="1300"/>
      <c r="Z496" s="1301"/>
      <c r="AA496" s="1100"/>
      <c r="AB496" s="1101"/>
      <c r="AC496" s="1102"/>
      <c r="AD496" s="1135"/>
      <c r="AE496" s="1136"/>
      <c r="AF496" s="1136"/>
      <c r="AG496" s="1137"/>
      <c r="AH496" s="1138"/>
      <c r="AI496" s="1139"/>
      <c r="AJ496" s="1140"/>
      <c r="AK496" s="1132"/>
      <c r="AL496" s="1133"/>
      <c r="AM496" s="1133"/>
      <c r="AN496" s="1133"/>
      <c r="AO496" s="1133"/>
      <c r="AP496" s="1134"/>
      <c r="AQ496" s="642" t="str">
        <f>IF(AK496="","",VLOOKUP(AK496,ﾃﾞｰﾀ一覧!$AH$4:$AR$66,2,FALSE))</f>
        <v/>
      </c>
      <c r="AR496" s="1084"/>
      <c r="AS496" s="1084"/>
      <c r="AT496" s="643" t="str">
        <f>IF(AK496="","",VLOOKUP(AK496,ﾃﾞｰﾀ一覧!$AH$4:$AR$66,3,FALSE))</f>
        <v/>
      </c>
      <c r="AU496" s="644" t="str">
        <f>IF(AK496="","",VLOOKUP(AK496,ﾃﾞｰﾀ一覧!$AH$4:$AR$66,5,FALSE))</f>
        <v/>
      </c>
      <c r="AV496" s="1084"/>
      <c r="AW496" s="1084"/>
      <c r="AX496" s="643" t="str">
        <f>IF(AK496="","",VLOOKUP(AK496,ﾃﾞｰﾀ一覧!$AH$4:$AR$66,6,FALSE))</f>
        <v/>
      </c>
      <c r="AY496" s="649" t="str">
        <f>IF(AK496="","",VLOOKUP(AK496,ﾃﾞｰﾀ一覧!$AH$4:$AR$66,8,FALSE))</f>
        <v/>
      </c>
      <c r="AZ496" s="1084"/>
      <c r="BA496" s="1084"/>
      <c r="BB496" s="388" t="str">
        <f>IF(AK496="","",VLOOKUP(AK496,ﾃﾞｰﾀ一覧!$AH$4:$AR$66,9,FALSE))</f>
        <v/>
      </c>
      <c r="BC496" s="1124"/>
      <c r="BD496" s="1125"/>
      <c r="BE496" s="1125"/>
      <c r="BF496" s="1124"/>
      <c r="BG496" s="1125"/>
      <c r="BH496" s="1125"/>
      <c r="BI496" s="1124"/>
      <c r="BJ496" s="1125"/>
      <c r="BK496" s="1150"/>
      <c r="BL496" s="1154"/>
      <c r="BM496" s="1155"/>
      <c r="BN496" s="1156"/>
      <c r="BO496" s="1109" t="str">
        <f>IF($AK496="","",IF($BF496="","",IF($BF496=ﾃﾞｰﾀ一覧!$U$37,"",IF($BF496=ﾃﾞｰﾀ一覧!$U$38,"",IF($AH496=ﾃﾞｰﾀ一覧!$U$25,VLOOKUP($AK496,ﾃﾞｰﾀ一覧!$AH$43:$AR$66,10,FALSE),VLOOKUP($AK496,ﾃﾞｰﾀ一覧!$AH$4:$AR$66,10,FALSE))))))</f>
        <v/>
      </c>
      <c r="BP496" s="1110"/>
      <c r="BQ496" s="1110"/>
      <c r="BR496" s="1111"/>
      <c r="BS496" s="1115">
        <f>IF($BL496="",0,VLOOKUP($BL496,ﾃﾞｰﾀ一覧!$AY$4:$BB$16,3,FALSE))</f>
        <v>0</v>
      </c>
      <c r="BT496" s="1115"/>
      <c r="BU496" s="1115"/>
      <c r="BV496" s="1112" t="str">
        <f>IF($BO496="","",IF($BF496=ﾃﾞｰﾀ一覧!$U$37,"",IF($BF496=ﾃﾞｰﾀ一覧!$U$38,"",IF($BO496=ﾃﾞｰﾀ一覧!$AT$27,ﾃﾞｰﾀ一覧!$AT$27,VLOOKUP($AK496,ﾃﾞｰﾀ一覧!$AH$4:$AR$66,11,FALSE)*IF($BO496=ﾃﾞｰﾀ一覧!$AT$17,($AR496+1)*($AV496+1),IF($BO496=ﾃﾞｰﾀ一覧!$AT$22,IF(COUNTIF($AD496,"*天端*"),ﾃﾞｰﾀ一覧!$AU$43/2,ﾃﾞｰﾀ一覧!$AU$43/3),IF($BO496=ﾃﾞｰﾀ一覧!$AT$20,$AR496*$AV496,IF($BO496=ﾃﾞｰﾀ一覧!$AT$21,$AV496,1))))))))</f>
        <v/>
      </c>
      <c r="BW496" s="1112"/>
      <c r="BX496" s="1112"/>
      <c r="BY496" s="1088" t="str">
        <f>IF($B496="","",IF($AH496="","",IF($CK496=ﾃﾞｰﾀ一覧!$U$53,ﾃﾞｰﾀ一覧!$U$61,IF($AH496=ﾃﾞｰﾀ一覧!$U$21,ﾃﾞｰﾀ一覧!$U$60,IF(OR($AH496=ﾃﾞｰﾀ一覧!$U$19,$AH496=ﾃﾞｰﾀ一覧!$U$20,$AH496=ﾃﾞｰﾀ一覧!$U$23,$AH496=ﾃﾞｰﾀ一覧!$U$22,$AH496=ﾃﾞｰﾀ一覧!$U$18,AH496=ﾃﾞｰﾀ一覧!$U$25),ﾃﾞｰﾀ一覧!$U$59,ﾃﾞｰﾀ一覧!$U$62)))))</f>
        <v/>
      </c>
      <c r="BZ496" s="1089"/>
      <c r="CA496" s="1113"/>
      <c r="CB496" s="1113"/>
      <c r="CC496" s="1113"/>
      <c r="CD496" s="1113"/>
      <c r="CE496" s="1113"/>
      <c r="CF496" s="1113"/>
      <c r="CG496" s="1113"/>
      <c r="CH496" s="1113"/>
      <c r="CI496" s="1114"/>
      <c r="CK496" s="240"/>
      <c r="CM496" s="378" t="str">
        <f t="shared" si="49"/>
        <v/>
      </c>
      <c r="CN496" s="379" t="str">
        <f t="shared" si="50"/>
        <v/>
      </c>
      <c r="CO496" s="379" t="str">
        <f t="shared" si="51"/>
        <v/>
      </c>
      <c r="CP496" s="380" t="str">
        <f t="shared" si="52"/>
        <v/>
      </c>
      <c r="CQ496" s="244"/>
      <c r="CR496" s="1100"/>
      <c r="CS496" s="1101"/>
      <c r="CT496" s="1102"/>
      <c r="CU496" s="1135"/>
      <c r="CV496" s="1136"/>
      <c r="CW496" s="1136"/>
      <c r="CX496" s="1137"/>
      <c r="CY496" s="1138"/>
      <c r="CZ496" s="1139"/>
      <c r="DA496" s="1140"/>
      <c r="DB496" s="1132"/>
      <c r="DC496" s="1133"/>
      <c r="DD496" s="1133"/>
      <c r="DE496" s="1133"/>
      <c r="DF496" s="1133"/>
      <c r="DG496" s="1134"/>
      <c r="DH496" s="580"/>
      <c r="DI496" s="1084"/>
      <c r="DJ496" s="1084"/>
      <c r="DK496" s="581"/>
      <c r="DL496" s="582"/>
      <c r="DM496" s="1084"/>
      <c r="DN496" s="1084"/>
      <c r="DO496" s="581"/>
      <c r="DP496" s="582"/>
      <c r="DQ496" s="1084"/>
      <c r="DR496" s="1084"/>
      <c r="DS496" s="583"/>
      <c r="DT496" s="1124"/>
      <c r="DU496" s="1125"/>
      <c r="DV496" s="1125"/>
      <c r="DW496" s="1124"/>
      <c r="DX496" s="1125"/>
      <c r="DY496" s="1150"/>
      <c r="DZ496" s="1362"/>
      <c r="EA496" s="1363"/>
      <c r="EB496" s="1362"/>
      <c r="EC496" s="1363"/>
      <c r="ED496" s="1362"/>
      <c r="EE496" s="1377"/>
      <c r="EF496" s="1378"/>
      <c r="EG496" s="1379"/>
      <c r="EH496" s="1379"/>
      <c r="EI496" s="1380"/>
      <c r="EJ496" s="1381"/>
      <c r="EK496" s="1381"/>
      <c r="EL496" s="1381"/>
      <c r="EM496" s="1382"/>
      <c r="EN496" s="1382"/>
      <c r="EO496" s="1382"/>
      <c r="EP496" s="1375"/>
      <c r="EQ496" s="1376"/>
      <c r="ER496" s="1113"/>
      <c r="ES496" s="1113"/>
      <c r="ET496" s="1113"/>
      <c r="EU496" s="1113"/>
      <c r="EV496" s="1113"/>
      <c r="EW496" s="1113"/>
      <c r="EX496" s="1113"/>
      <c r="EY496" s="1113"/>
      <c r="EZ496" s="1114"/>
    </row>
    <row r="497" spans="1:156" ht="30" customHeight="1" x14ac:dyDescent="0.2">
      <c r="A497" s="207">
        <f t="shared" si="53"/>
        <v>486</v>
      </c>
      <c r="B497" s="1103"/>
      <c r="C497" s="1104"/>
      <c r="D497" s="1092"/>
      <c r="E497" s="1093"/>
      <c r="F497" s="1094" t="str">
        <f t="shared" si="55"/>
        <v/>
      </c>
      <c r="G497" s="1095"/>
      <c r="H497" s="1095"/>
      <c r="I497" s="1095"/>
      <c r="J497" s="1095"/>
      <c r="K497" s="1095"/>
      <c r="L497" s="1095"/>
      <c r="M497" s="1095"/>
      <c r="N497" s="1095"/>
      <c r="O497" s="1095"/>
      <c r="P497" s="1095"/>
      <c r="Q497" s="1095"/>
      <c r="R497" s="1095"/>
      <c r="S497" s="1095"/>
      <c r="T497" s="1095"/>
      <c r="U497" s="1095"/>
      <c r="V497" s="1095"/>
      <c r="W497" s="1096"/>
      <c r="X497" s="1299">
        <f t="shared" si="54"/>
        <v>0</v>
      </c>
      <c r="Y497" s="1300"/>
      <c r="Z497" s="1301"/>
      <c r="AA497" s="1100"/>
      <c r="AB497" s="1101"/>
      <c r="AC497" s="1102"/>
      <c r="AD497" s="1135"/>
      <c r="AE497" s="1136"/>
      <c r="AF497" s="1136"/>
      <c r="AG497" s="1137"/>
      <c r="AH497" s="1138"/>
      <c r="AI497" s="1139"/>
      <c r="AJ497" s="1140"/>
      <c r="AK497" s="1132"/>
      <c r="AL497" s="1133"/>
      <c r="AM497" s="1133"/>
      <c r="AN497" s="1133"/>
      <c r="AO497" s="1133"/>
      <c r="AP497" s="1134"/>
      <c r="AQ497" s="642" t="str">
        <f>IF(AK497="","",VLOOKUP(AK497,ﾃﾞｰﾀ一覧!$AH$4:$AR$66,2,FALSE))</f>
        <v/>
      </c>
      <c r="AR497" s="1084"/>
      <c r="AS497" s="1084"/>
      <c r="AT497" s="643" t="str">
        <f>IF(AK497="","",VLOOKUP(AK497,ﾃﾞｰﾀ一覧!$AH$4:$AR$66,3,FALSE))</f>
        <v/>
      </c>
      <c r="AU497" s="644" t="str">
        <f>IF(AK497="","",VLOOKUP(AK497,ﾃﾞｰﾀ一覧!$AH$4:$AR$66,5,FALSE))</f>
        <v/>
      </c>
      <c r="AV497" s="1084"/>
      <c r="AW497" s="1084"/>
      <c r="AX497" s="643" t="str">
        <f>IF(AK497="","",VLOOKUP(AK497,ﾃﾞｰﾀ一覧!$AH$4:$AR$66,6,FALSE))</f>
        <v/>
      </c>
      <c r="AY497" s="649" t="str">
        <f>IF(AK497="","",VLOOKUP(AK497,ﾃﾞｰﾀ一覧!$AH$4:$AR$66,8,FALSE))</f>
        <v/>
      </c>
      <c r="AZ497" s="1084"/>
      <c r="BA497" s="1084"/>
      <c r="BB497" s="388" t="str">
        <f>IF(AK497="","",VLOOKUP(AK497,ﾃﾞｰﾀ一覧!$AH$4:$AR$66,9,FALSE))</f>
        <v/>
      </c>
      <c r="BC497" s="1124"/>
      <c r="BD497" s="1125"/>
      <c r="BE497" s="1125"/>
      <c r="BF497" s="1124"/>
      <c r="BG497" s="1125"/>
      <c r="BH497" s="1125"/>
      <c r="BI497" s="1124"/>
      <c r="BJ497" s="1125"/>
      <c r="BK497" s="1150"/>
      <c r="BL497" s="1154"/>
      <c r="BM497" s="1155"/>
      <c r="BN497" s="1156"/>
      <c r="BO497" s="1109" t="str">
        <f>IF($AK497="","",IF($BF497="","",IF($BF497=ﾃﾞｰﾀ一覧!$U$37,"",IF($BF497=ﾃﾞｰﾀ一覧!$U$38,"",IF($AH497=ﾃﾞｰﾀ一覧!$U$25,VLOOKUP($AK497,ﾃﾞｰﾀ一覧!$AH$43:$AR$66,10,FALSE),VLOOKUP($AK497,ﾃﾞｰﾀ一覧!$AH$4:$AR$66,10,FALSE))))))</f>
        <v/>
      </c>
      <c r="BP497" s="1110"/>
      <c r="BQ497" s="1110"/>
      <c r="BR497" s="1111"/>
      <c r="BS497" s="1115">
        <f>IF($BL497="",0,VLOOKUP($BL497,ﾃﾞｰﾀ一覧!$AY$4:$BB$16,3,FALSE))</f>
        <v>0</v>
      </c>
      <c r="BT497" s="1115"/>
      <c r="BU497" s="1115"/>
      <c r="BV497" s="1112" t="str">
        <f>IF($BO497="","",IF($BF497=ﾃﾞｰﾀ一覧!$U$37,"",IF($BF497=ﾃﾞｰﾀ一覧!$U$38,"",IF($BO497=ﾃﾞｰﾀ一覧!$AT$27,ﾃﾞｰﾀ一覧!$AT$27,VLOOKUP($AK497,ﾃﾞｰﾀ一覧!$AH$4:$AR$66,11,FALSE)*IF($BO497=ﾃﾞｰﾀ一覧!$AT$17,($AR497+1)*($AV497+1),IF($BO497=ﾃﾞｰﾀ一覧!$AT$22,IF(COUNTIF($AD497,"*天端*"),ﾃﾞｰﾀ一覧!$AU$43/2,ﾃﾞｰﾀ一覧!$AU$43/3),IF($BO497=ﾃﾞｰﾀ一覧!$AT$20,$AR497*$AV497,IF($BO497=ﾃﾞｰﾀ一覧!$AT$21,$AV497,1))))))))</f>
        <v/>
      </c>
      <c r="BW497" s="1112"/>
      <c r="BX497" s="1112"/>
      <c r="BY497" s="1088" t="str">
        <f>IF($B497="","",IF($AH497="","",IF($CK497=ﾃﾞｰﾀ一覧!$U$53,ﾃﾞｰﾀ一覧!$U$61,IF($AH497=ﾃﾞｰﾀ一覧!$U$21,ﾃﾞｰﾀ一覧!$U$60,IF(OR($AH497=ﾃﾞｰﾀ一覧!$U$19,$AH497=ﾃﾞｰﾀ一覧!$U$20,$AH497=ﾃﾞｰﾀ一覧!$U$23,$AH497=ﾃﾞｰﾀ一覧!$U$22,$AH497=ﾃﾞｰﾀ一覧!$U$18,AH497=ﾃﾞｰﾀ一覧!$U$25),ﾃﾞｰﾀ一覧!$U$59,ﾃﾞｰﾀ一覧!$U$62)))))</f>
        <v/>
      </c>
      <c r="BZ497" s="1089"/>
      <c r="CA497" s="1113"/>
      <c r="CB497" s="1113"/>
      <c r="CC497" s="1113"/>
      <c r="CD497" s="1113"/>
      <c r="CE497" s="1113"/>
      <c r="CF497" s="1113"/>
      <c r="CG497" s="1113"/>
      <c r="CH497" s="1113"/>
      <c r="CI497" s="1114"/>
      <c r="CK497" s="240"/>
      <c r="CM497" s="378" t="str">
        <f t="shared" si="49"/>
        <v/>
      </c>
      <c r="CN497" s="379" t="str">
        <f t="shared" si="50"/>
        <v/>
      </c>
      <c r="CO497" s="379" t="str">
        <f t="shared" si="51"/>
        <v/>
      </c>
      <c r="CP497" s="380" t="str">
        <f t="shared" si="52"/>
        <v/>
      </c>
      <c r="CQ497" s="244"/>
      <c r="CR497" s="1100"/>
      <c r="CS497" s="1101"/>
      <c r="CT497" s="1102"/>
      <c r="CU497" s="1135"/>
      <c r="CV497" s="1136"/>
      <c r="CW497" s="1136"/>
      <c r="CX497" s="1137"/>
      <c r="CY497" s="1138"/>
      <c r="CZ497" s="1139"/>
      <c r="DA497" s="1140"/>
      <c r="DB497" s="1132"/>
      <c r="DC497" s="1133"/>
      <c r="DD497" s="1133"/>
      <c r="DE497" s="1133"/>
      <c r="DF497" s="1133"/>
      <c r="DG497" s="1134"/>
      <c r="DH497" s="580"/>
      <c r="DI497" s="1084"/>
      <c r="DJ497" s="1084"/>
      <c r="DK497" s="581"/>
      <c r="DL497" s="582"/>
      <c r="DM497" s="1084"/>
      <c r="DN497" s="1084"/>
      <c r="DO497" s="581"/>
      <c r="DP497" s="582"/>
      <c r="DQ497" s="1084"/>
      <c r="DR497" s="1084"/>
      <c r="DS497" s="583"/>
      <c r="DT497" s="1124"/>
      <c r="DU497" s="1125"/>
      <c r="DV497" s="1125"/>
      <c r="DW497" s="1124"/>
      <c r="DX497" s="1125"/>
      <c r="DY497" s="1150"/>
      <c r="DZ497" s="1362"/>
      <c r="EA497" s="1363"/>
      <c r="EB497" s="1362"/>
      <c r="EC497" s="1363"/>
      <c r="ED497" s="1362"/>
      <c r="EE497" s="1377"/>
      <c r="EF497" s="1378"/>
      <c r="EG497" s="1379"/>
      <c r="EH497" s="1379"/>
      <c r="EI497" s="1380"/>
      <c r="EJ497" s="1381"/>
      <c r="EK497" s="1381"/>
      <c r="EL497" s="1381"/>
      <c r="EM497" s="1382"/>
      <c r="EN497" s="1382"/>
      <c r="EO497" s="1382"/>
      <c r="EP497" s="1375"/>
      <c r="EQ497" s="1376"/>
      <c r="ER497" s="1113"/>
      <c r="ES497" s="1113"/>
      <c r="ET497" s="1113"/>
      <c r="EU497" s="1113"/>
      <c r="EV497" s="1113"/>
      <c r="EW497" s="1113"/>
      <c r="EX497" s="1113"/>
      <c r="EY497" s="1113"/>
      <c r="EZ497" s="1114"/>
    </row>
    <row r="498" spans="1:156" ht="30" customHeight="1" x14ac:dyDescent="0.2">
      <c r="A498" s="207">
        <f t="shared" si="53"/>
        <v>487</v>
      </c>
      <c r="B498" s="1103"/>
      <c r="C498" s="1104"/>
      <c r="D498" s="1092"/>
      <c r="E498" s="1093"/>
      <c r="F498" s="1094" t="str">
        <f t="shared" si="55"/>
        <v/>
      </c>
      <c r="G498" s="1095"/>
      <c r="H498" s="1095"/>
      <c r="I498" s="1095"/>
      <c r="J498" s="1095"/>
      <c r="K498" s="1095"/>
      <c r="L498" s="1095"/>
      <c r="M498" s="1095"/>
      <c r="N498" s="1095"/>
      <c r="O498" s="1095"/>
      <c r="P498" s="1095"/>
      <c r="Q498" s="1095"/>
      <c r="R498" s="1095"/>
      <c r="S498" s="1095"/>
      <c r="T498" s="1095"/>
      <c r="U498" s="1095"/>
      <c r="V498" s="1095"/>
      <c r="W498" s="1096"/>
      <c r="X498" s="1299">
        <f t="shared" si="54"/>
        <v>0</v>
      </c>
      <c r="Y498" s="1300"/>
      <c r="Z498" s="1301"/>
      <c r="AA498" s="1100"/>
      <c r="AB498" s="1101"/>
      <c r="AC498" s="1102"/>
      <c r="AD498" s="1135"/>
      <c r="AE498" s="1136"/>
      <c r="AF498" s="1136"/>
      <c r="AG498" s="1137"/>
      <c r="AH498" s="1138"/>
      <c r="AI498" s="1139"/>
      <c r="AJ498" s="1140"/>
      <c r="AK498" s="1132"/>
      <c r="AL498" s="1133"/>
      <c r="AM498" s="1133"/>
      <c r="AN498" s="1133"/>
      <c r="AO498" s="1133"/>
      <c r="AP498" s="1134"/>
      <c r="AQ498" s="642" t="str">
        <f>IF(AK498="","",VLOOKUP(AK498,ﾃﾞｰﾀ一覧!$AH$4:$AR$66,2,FALSE))</f>
        <v/>
      </c>
      <c r="AR498" s="1084"/>
      <c r="AS498" s="1084"/>
      <c r="AT498" s="643" t="str">
        <f>IF(AK498="","",VLOOKUP(AK498,ﾃﾞｰﾀ一覧!$AH$4:$AR$66,3,FALSE))</f>
        <v/>
      </c>
      <c r="AU498" s="644" t="str">
        <f>IF(AK498="","",VLOOKUP(AK498,ﾃﾞｰﾀ一覧!$AH$4:$AR$66,5,FALSE))</f>
        <v/>
      </c>
      <c r="AV498" s="1084"/>
      <c r="AW498" s="1084"/>
      <c r="AX498" s="643" t="str">
        <f>IF(AK498="","",VLOOKUP(AK498,ﾃﾞｰﾀ一覧!$AH$4:$AR$66,6,FALSE))</f>
        <v/>
      </c>
      <c r="AY498" s="649" t="str">
        <f>IF(AK498="","",VLOOKUP(AK498,ﾃﾞｰﾀ一覧!$AH$4:$AR$66,8,FALSE))</f>
        <v/>
      </c>
      <c r="AZ498" s="1084"/>
      <c r="BA498" s="1084"/>
      <c r="BB498" s="388" t="str">
        <f>IF(AK498="","",VLOOKUP(AK498,ﾃﾞｰﾀ一覧!$AH$4:$AR$66,9,FALSE))</f>
        <v/>
      </c>
      <c r="BC498" s="1124"/>
      <c r="BD498" s="1125"/>
      <c r="BE498" s="1125"/>
      <c r="BF498" s="1124"/>
      <c r="BG498" s="1125"/>
      <c r="BH498" s="1125"/>
      <c r="BI498" s="1124"/>
      <c r="BJ498" s="1125"/>
      <c r="BK498" s="1150"/>
      <c r="BL498" s="1154"/>
      <c r="BM498" s="1155"/>
      <c r="BN498" s="1156"/>
      <c r="BO498" s="1109" t="str">
        <f>IF($AK498="","",IF($BF498="","",IF($BF498=ﾃﾞｰﾀ一覧!$U$37,"",IF($BF498=ﾃﾞｰﾀ一覧!$U$38,"",IF($AH498=ﾃﾞｰﾀ一覧!$U$25,VLOOKUP($AK498,ﾃﾞｰﾀ一覧!$AH$43:$AR$66,10,FALSE),VLOOKUP($AK498,ﾃﾞｰﾀ一覧!$AH$4:$AR$66,10,FALSE))))))</f>
        <v/>
      </c>
      <c r="BP498" s="1110"/>
      <c r="BQ498" s="1110"/>
      <c r="BR498" s="1111"/>
      <c r="BS498" s="1115">
        <f>IF($BL498="",0,VLOOKUP($BL498,ﾃﾞｰﾀ一覧!$AY$4:$BB$16,3,FALSE))</f>
        <v>0</v>
      </c>
      <c r="BT498" s="1115"/>
      <c r="BU498" s="1115"/>
      <c r="BV498" s="1112" t="str">
        <f>IF($BO498="","",IF($BF498=ﾃﾞｰﾀ一覧!$U$37,"",IF($BF498=ﾃﾞｰﾀ一覧!$U$38,"",IF($BO498=ﾃﾞｰﾀ一覧!$AT$27,ﾃﾞｰﾀ一覧!$AT$27,VLOOKUP($AK498,ﾃﾞｰﾀ一覧!$AH$4:$AR$66,11,FALSE)*IF($BO498=ﾃﾞｰﾀ一覧!$AT$17,($AR498+1)*($AV498+1),IF($BO498=ﾃﾞｰﾀ一覧!$AT$22,IF(COUNTIF($AD498,"*天端*"),ﾃﾞｰﾀ一覧!$AU$43/2,ﾃﾞｰﾀ一覧!$AU$43/3),IF($BO498=ﾃﾞｰﾀ一覧!$AT$20,$AR498*$AV498,IF($BO498=ﾃﾞｰﾀ一覧!$AT$21,$AV498,1))))))))</f>
        <v/>
      </c>
      <c r="BW498" s="1112"/>
      <c r="BX498" s="1112"/>
      <c r="BY498" s="1088" t="str">
        <f>IF($B498="","",IF($AH498="","",IF($CK498=ﾃﾞｰﾀ一覧!$U$53,ﾃﾞｰﾀ一覧!$U$61,IF($AH498=ﾃﾞｰﾀ一覧!$U$21,ﾃﾞｰﾀ一覧!$U$60,IF(OR($AH498=ﾃﾞｰﾀ一覧!$U$19,$AH498=ﾃﾞｰﾀ一覧!$U$20,$AH498=ﾃﾞｰﾀ一覧!$U$23,$AH498=ﾃﾞｰﾀ一覧!$U$22,$AH498=ﾃﾞｰﾀ一覧!$U$18,AH498=ﾃﾞｰﾀ一覧!$U$25),ﾃﾞｰﾀ一覧!$U$59,ﾃﾞｰﾀ一覧!$U$62)))))</f>
        <v/>
      </c>
      <c r="BZ498" s="1089"/>
      <c r="CA498" s="1113"/>
      <c r="CB498" s="1113"/>
      <c r="CC498" s="1113"/>
      <c r="CD498" s="1113"/>
      <c r="CE498" s="1113"/>
      <c r="CF498" s="1113"/>
      <c r="CG498" s="1113"/>
      <c r="CH498" s="1113"/>
      <c r="CI498" s="1114"/>
      <c r="CK498" s="240"/>
      <c r="CM498" s="378" t="str">
        <f t="shared" si="49"/>
        <v/>
      </c>
      <c r="CN498" s="379" t="str">
        <f t="shared" si="50"/>
        <v/>
      </c>
      <c r="CO498" s="379" t="str">
        <f t="shared" si="51"/>
        <v/>
      </c>
      <c r="CP498" s="380" t="str">
        <f t="shared" si="52"/>
        <v/>
      </c>
      <c r="CQ498" s="244"/>
      <c r="CR498" s="1100"/>
      <c r="CS498" s="1101"/>
      <c r="CT498" s="1102"/>
      <c r="CU498" s="1135"/>
      <c r="CV498" s="1136"/>
      <c r="CW498" s="1136"/>
      <c r="CX498" s="1137"/>
      <c r="CY498" s="1138"/>
      <c r="CZ498" s="1139"/>
      <c r="DA498" s="1140"/>
      <c r="DB498" s="1132"/>
      <c r="DC498" s="1133"/>
      <c r="DD498" s="1133"/>
      <c r="DE498" s="1133"/>
      <c r="DF498" s="1133"/>
      <c r="DG498" s="1134"/>
      <c r="DH498" s="580"/>
      <c r="DI498" s="1084"/>
      <c r="DJ498" s="1084"/>
      <c r="DK498" s="581"/>
      <c r="DL498" s="582"/>
      <c r="DM498" s="1084"/>
      <c r="DN498" s="1084"/>
      <c r="DO498" s="581"/>
      <c r="DP498" s="582"/>
      <c r="DQ498" s="1084"/>
      <c r="DR498" s="1084"/>
      <c r="DS498" s="583"/>
      <c r="DT498" s="1124"/>
      <c r="DU498" s="1125"/>
      <c r="DV498" s="1125"/>
      <c r="DW498" s="1124"/>
      <c r="DX498" s="1125"/>
      <c r="DY498" s="1150"/>
      <c r="DZ498" s="1362"/>
      <c r="EA498" s="1363"/>
      <c r="EB498" s="1362"/>
      <c r="EC498" s="1363"/>
      <c r="ED498" s="1362"/>
      <c r="EE498" s="1377"/>
      <c r="EF498" s="1378"/>
      <c r="EG498" s="1379"/>
      <c r="EH498" s="1379"/>
      <c r="EI498" s="1380"/>
      <c r="EJ498" s="1381"/>
      <c r="EK498" s="1381"/>
      <c r="EL498" s="1381"/>
      <c r="EM498" s="1382"/>
      <c r="EN498" s="1382"/>
      <c r="EO498" s="1382"/>
      <c r="EP498" s="1375"/>
      <c r="EQ498" s="1376"/>
      <c r="ER498" s="1113"/>
      <c r="ES498" s="1113"/>
      <c r="ET498" s="1113"/>
      <c r="EU498" s="1113"/>
      <c r="EV498" s="1113"/>
      <c r="EW498" s="1113"/>
      <c r="EX498" s="1113"/>
      <c r="EY498" s="1113"/>
      <c r="EZ498" s="1114"/>
    </row>
    <row r="499" spans="1:156" ht="30" customHeight="1" x14ac:dyDescent="0.2">
      <c r="A499" s="207">
        <f t="shared" si="53"/>
        <v>488</v>
      </c>
      <c r="B499" s="1103"/>
      <c r="C499" s="1104"/>
      <c r="D499" s="1092"/>
      <c r="E499" s="1093"/>
      <c r="F499" s="1094" t="str">
        <f t="shared" si="55"/>
        <v/>
      </c>
      <c r="G499" s="1095"/>
      <c r="H499" s="1095"/>
      <c r="I499" s="1095"/>
      <c r="J499" s="1095"/>
      <c r="K499" s="1095"/>
      <c r="L499" s="1095"/>
      <c r="M499" s="1095"/>
      <c r="N499" s="1095"/>
      <c r="O499" s="1095"/>
      <c r="P499" s="1095"/>
      <c r="Q499" s="1095"/>
      <c r="R499" s="1095"/>
      <c r="S499" s="1095"/>
      <c r="T499" s="1095"/>
      <c r="U499" s="1095"/>
      <c r="V499" s="1095"/>
      <c r="W499" s="1096"/>
      <c r="X499" s="1299">
        <f t="shared" si="54"/>
        <v>0</v>
      </c>
      <c r="Y499" s="1300"/>
      <c r="Z499" s="1301"/>
      <c r="AA499" s="1100"/>
      <c r="AB499" s="1101"/>
      <c r="AC499" s="1102"/>
      <c r="AD499" s="1135"/>
      <c r="AE499" s="1136"/>
      <c r="AF499" s="1136"/>
      <c r="AG499" s="1137"/>
      <c r="AH499" s="1138"/>
      <c r="AI499" s="1139"/>
      <c r="AJ499" s="1140"/>
      <c r="AK499" s="1132"/>
      <c r="AL499" s="1133"/>
      <c r="AM499" s="1133"/>
      <c r="AN499" s="1133"/>
      <c r="AO499" s="1133"/>
      <c r="AP499" s="1134"/>
      <c r="AQ499" s="642" t="str">
        <f>IF(AK499="","",VLOOKUP(AK499,ﾃﾞｰﾀ一覧!$AH$4:$AR$66,2,FALSE))</f>
        <v/>
      </c>
      <c r="AR499" s="1084"/>
      <c r="AS499" s="1084"/>
      <c r="AT499" s="643" t="str">
        <f>IF(AK499="","",VLOOKUP(AK499,ﾃﾞｰﾀ一覧!$AH$4:$AR$66,3,FALSE))</f>
        <v/>
      </c>
      <c r="AU499" s="644" t="str">
        <f>IF(AK499="","",VLOOKUP(AK499,ﾃﾞｰﾀ一覧!$AH$4:$AR$66,5,FALSE))</f>
        <v/>
      </c>
      <c r="AV499" s="1084"/>
      <c r="AW499" s="1084"/>
      <c r="AX499" s="643" t="str">
        <f>IF(AK499="","",VLOOKUP(AK499,ﾃﾞｰﾀ一覧!$AH$4:$AR$66,6,FALSE))</f>
        <v/>
      </c>
      <c r="AY499" s="649" t="str">
        <f>IF(AK499="","",VLOOKUP(AK499,ﾃﾞｰﾀ一覧!$AH$4:$AR$66,8,FALSE))</f>
        <v/>
      </c>
      <c r="AZ499" s="1084"/>
      <c r="BA499" s="1084"/>
      <c r="BB499" s="388" t="str">
        <f>IF(AK499="","",VLOOKUP(AK499,ﾃﾞｰﾀ一覧!$AH$4:$AR$66,9,FALSE))</f>
        <v/>
      </c>
      <c r="BC499" s="1124"/>
      <c r="BD499" s="1125"/>
      <c r="BE499" s="1125"/>
      <c r="BF499" s="1124"/>
      <c r="BG499" s="1125"/>
      <c r="BH499" s="1125"/>
      <c r="BI499" s="1157"/>
      <c r="BJ499" s="1158"/>
      <c r="BK499" s="1159"/>
      <c r="BL499" s="1154"/>
      <c r="BM499" s="1155"/>
      <c r="BN499" s="1156"/>
      <c r="BO499" s="1109" t="str">
        <f>IF($AK499="","",IF($BF499="","",IF($BF499=ﾃﾞｰﾀ一覧!$U$37,"",IF($BF499=ﾃﾞｰﾀ一覧!$U$38,"",IF($AH499=ﾃﾞｰﾀ一覧!$U$25,VLOOKUP($AK499,ﾃﾞｰﾀ一覧!$AH$43:$AR$66,10,FALSE),VLOOKUP($AK499,ﾃﾞｰﾀ一覧!$AH$4:$AR$66,10,FALSE))))))</f>
        <v/>
      </c>
      <c r="BP499" s="1110"/>
      <c r="BQ499" s="1110"/>
      <c r="BR499" s="1111"/>
      <c r="BS499" s="1115">
        <f>IF($BL499="",0,VLOOKUP($BL499,ﾃﾞｰﾀ一覧!$AY$4:$BB$16,3,FALSE))</f>
        <v>0</v>
      </c>
      <c r="BT499" s="1115"/>
      <c r="BU499" s="1115"/>
      <c r="BV499" s="1112" t="str">
        <f>IF($BO499="","",IF($BF499=ﾃﾞｰﾀ一覧!$U$37,"",IF($BF499=ﾃﾞｰﾀ一覧!$U$38,"",IF($BO499=ﾃﾞｰﾀ一覧!$AT$27,ﾃﾞｰﾀ一覧!$AT$27,VLOOKUP($AK499,ﾃﾞｰﾀ一覧!$AH$4:$AR$66,11,FALSE)*IF($BO499=ﾃﾞｰﾀ一覧!$AT$17,($AR499+1)*($AV499+1),IF($BO499=ﾃﾞｰﾀ一覧!$AT$22,IF(COUNTIF($AD499,"*天端*"),ﾃﾞｰﾀ一覧!$AU$43/2,ﾃﾞｰﾀ一覧!$AU$43/3),IF($BO499=ﾃﾞｰﾀ一覧!$AT$20,$AR499*$AV499,IF($BO499=ﾃﾞｰﾀ一覧!$AT$21,$AV499,1))))))))</f>
        <v/>
      </c>
      <c r="BW499" s="1112"/>
      <c r="BX499" s="1112"/>
      <c r="BY499" s="1088" t="str">
        <f>IF($B499="","",IF($AH499="","",IF($CK499=ﾃﾞｰﾀ一覧!$U$53,ﾃﾞｰﾀ一覧!$U$61,IF($AH499=ﾃﾞｰﾀ一覧!$U$21,ﾃﾞｰﾀ一覧!$U$60,IF(OR($AH499=ﾃﾞｰﾀ一覧!$U$19,$AH499=ﾃﾞｰﾀ一覧!$U$20,$AH499=ﾃﾞｰﾀ一覧!$U$23,$AH499=ﾃﾞｰﾀ一覧!$U$22,$AH499=ﾃﾞｰﾀ一覧!$U$18,AH499=ﾃﾞｰﾀ一覧!$U$25),ﾃﾞｰﾀ一覧!$U$59,ﾃﾞｰﾀ一覧!$U$62)))))</f>
        <v/>
      </c>
      <c r="BZ499" s="1089"/>
      <c r="CA499" s="1113"/>
      <c r="CB499" s="1113"/>
      <c r="CC499" s="1113"/>
      <c r="CD499" s="1113"/>
      <c r="CE499" s="1113"/>
      <c r="CF499" s="1113"/>
      <c r="CG499" s="1113"/>
      <c r="CH499" s="1113"/>
      <c r="CI499" s="1114"/>
      <c r="CK499" s="240"/>
      <c r="CM499" s="378" t="str">
        <f t="shared" si="49"/>
        <v/>
      </c>
      <c r="CN499" s="379" t="str">
        <f t="shared" si="50"/>
        <v/>
      </c>
      <c r="CO499" s="379" t="str">
        <f t="shared" si="51"/>
        <v/>
      </c>
      <c r="CP499" s="380" t="str">
        <f t="shared" si="52"/>
        <v/>
      </c>
      <c r="CQ499" s="244"/>
      <c r="CR499" s="1100"/>
      <c r="CS499" s="1101"/>
      <c r="CT499" s="1102"/>
      <c r="CU499" s="1135"/>
      <c r="CV499" s="1136"/>
      <c r="CW499" s="1136"/>
      <c r="CX499" s="1137"/>
      <c r="CY499" s="1138"/>
      <c r="CZ499" s="1139"/>
      <c r="DA499" s="1140"/>
      <c r="DB499" s="1132"/>
      <c r="DC499" s="1133"/>
      <c r="DD499" s="1133"/>
      <c r="DE499" s="1133"/>
      <c r="DF499" s="1133"/>
      <c r="DG499" s="1134"/>
      <c r="DH499" s="580"/>
      <c r="DI499" s="1084"/>
      <c r="DJ499" s="1084"/>
      <c r="DK499" s="581"/>
      <c r="DL499" s="582"/>
      <c r="DM499" s="1084"/>
      <c r="DN499" s="1084"/>
      <c r="DO499" s="581"/>
      <c r="DP499" s="582"/>
      <c r="DQ499" s="1084"/>
      <c r="DR499" s="1084"/>
      <c r="DS499" s="583"/>
      <c r="DT499" s="1124"/>
      <c r="DU499" s="1125"/>
      <c r="DV499" s="1125"/>
      <c r="DW499" s="1157"/>
      <c r="DX499" s="1158"/>
      <c r="DY499" s="1159"/>
      <c r="DZ499" s="1362"/>
      <c r="EA499" s="1363"/>
      <c r="EB499" s="1362"/>
      <c r="EC499" s="1363"/>
      <c r="ED499" s="1362"/>
      <c r="EE499" s="1377"/>
      <c r="EF499" s="1378"/>
      <c r="EG499" s="1379"/>
      <c r="EH499" s="1379"/>
      <c r="EI499" s="1380"/>
      <c r="EJ499" s="1381"/>
      <c r="EK499" s="1381"/>
      <c r="EL499" s="1381"/>
      <c r="EM499" s="1382"/>
      <c r="EN499" s="1382"/>
      <c r="EO499" s="1382"/>
      <c r="EP499" s="1375"/>
      <c r="EQ499" s="1376"/>
      <c r="ER499" s="1113"/>
      <c r="ES499" s="1113"/>
      <c r="ET499" s="1113"/>
      <c r="EU499" s="1113"/>
      <c r="EV499" s="1113"/>
      <c r="EW499" s="1113"/>
      <c r="EX499" s="1113"/>
      <c r="EY499" s="1113"/>
      <c r="EZ499" s="1114"/>
    </row>
    <row r="500" spans="1:156" ht="30" customHeight="1" x14ac:dyDescent="0.2">
      <c r="A500" s="207">
        <f t="shared" si="53"/>
        <v>489</v>
      </c>
      <c r="B500" s="1103"/>
      <c r="C500" s="1104"/>
      <c r="D500" s="1092"/>
      <c r="E500" s="1093"/>
      <c r="F500" s="1094" t="str">
        <f t="shared" si="55"/>
        <v/>
      </c>
      <c r="G500" s="1095"/>
      <c r="H500" s="1095"/>
      <c r="I500" s="1095"/>
      <c r="J500" s="1095"/>
      <c r="K500" s="1095"/>
      <c r="L500" s="1095"/>
      <c r="M500" s="1095"/>
      <c r="N500" s="1095"/>
      <c r="O500" s="1095"/>
      <c r="P500" s="1095"/>
      <c r="Q500" s="1095"/>
      <c r="R500" s="1095"/>
      <c r="S500" s="1095"/>
      <c r="T500" s="1095"/>
      <c r="U500" s="1095"/>
      <c r="V500" s="1095"/>
      <c r="W500" s="1096"/>
      <c r="X500" s="1299">
        <f t="shared" si="54"/>
        <v>0</v>
      </c>
      <c r="Y500" s="1300"/>
      <c r="Z500" s="1301"/>
      <c r="AA500" s="1100"/>
      <c r="AB500" s="1101"/>
      <c r="AC500" s="1102"/>
      <c r="AD500" s="1135"/>
      <c r="AE500" s="1136"/>
      <c r="AF500" s="1136"/>
      <c r="AG500" s="1137"/>
      <c r="AH500" s="1138"/>
      <c r="AI500" s="1139"/>
      <c r="AJ500" s="1140"/>
      <c r="AK500" s="1132"/>
      <c r="AL500" s="1133"/>
      <c r="AM500" s="1133"/>
      <c r="AN500" s="1133"/>
      <c r="AO500" s="1133"/>
      <c r="AP500" s="1134"/>
      <c r="AQ500" s="642" t="str">
        <f>IF(AK500="","",VLOOKUP(AK500,ﾃﾞｰﾀ一覧!$AH$4:$AR$66,2,FALSE))</f>
        <v/>
      </c>
      <c r="AR500" s="1084"/>
      <c r="AS500" s="1084"/>
      <c r="AT500" s="643" t="str">
        <f>IF(AK500="","",VLOOKUP(AK500,ﾃﾞｰﾀ一覧!$AH$4:$AR$66,3,FALSE))</f>
        <v/>
      </c>
      <c r="AU500" s="644" t="str">
        <f>IF(AK500="","",VLOOKUP(AK500,ﾃﾞｰﾀ一覧!$AH$4:$AR$66,5,FALSE))</f>
        <v/>
      </c>
      <c r="AV500" s="1084"/>
      <c r="AW500" s="1084"/>
      <c r="AX500" s="643" t="str">
        <f>IF(AK500="","",VLOOKUP(AK500,ﾃﾞｰﾀ一覧!$AH$4:$AR$66,6,FALSE))</f>
        <v/>
      </c>
      <c r="AY500" s="649" t="str">
        <f>IF(AK500="","",VLOOKUP(AK500,ﾃﾞｰﾀ一覧!$AH$4:$AR$66,8,FALSE))</f>
        <v/>
      </c>
      <c r="AZ500" s="1084"/>
      <c r="BA500" s="1084"/>
      <c r="BB500" s="388" t="str">
        <f>IF(AK500="","",VLOOKUP(AK500,ﾃﾞｰﾀ一覧!$AH$4:$AR$66,9,FALSE))</f>
        <v/>
      </c>
      <c r="BC500" s="1124"/>
      <c r="BD500" s="1125"/>
      <c r="BE500" s="1125"/>
      <c r="BF500" s="1124"/>
      <c r="BG500" s="1125"/>
      <c r="BH500" s="1125"/>
      <c r="BI500" s="1124"/>
      <c r="BJ500" s="1125"/>
      <c r="BK500" s="1150"/>
      <c r="BL500" s="1154"/>
      <c r="BM500" s="1155"/>
      <c r="BN500" s="1156"/>
      <c r="BO500" s="1109" t="str">
        <f>IF($AK500="","",IF($BF500="","",IF($BF500=ﾃﾞｰﾀ一覧!$U$37,"",IF($BF500=ﾃﾞｰﾀ一覧!$U$38,"",IF($AH500=ﾃﾞｰﾀ一覧!$U$25,VLOOKUP($AK500,ﾃﾞｰﾀ一覧!$AH$43:$AR$66,10,FALSE),VLOOKUP($AK500,ﾃﾞｰﾀ一覧!$AH$4:$AR$66,10,FALSE))))))</f>
        <v/>
      </c>
      <c r="BP500" s="1110"/>
      <c r="BQ500" s="1110"/>
      <c r="BR500" s="1111"/>
      <c r="BS500" s="1115">
        <f>IF($BL500="",0,VLOOKUP($BL500,ﾃﾞｰﾀ一覧!$AY$4:$BB$16,3,FALSE))</f>
        <v>0</v>
      </c>
      <c r="BT500" s="1115"/>
      <c r="BU500" s="1115"/>
      <c r="BV500" s="1112" t="str">
        <f>IF($BO500="","",IF($BF500=ﾃﾞｰﾀ一覧!$U$37,"",IF($BF500=ﾃﾞｰﾀ一覧!$U$38,"",IF($BO500=ﾃﾞｰﾀ一覧!$AT$27,ﾃﾞｰﾀ一覧!$AT$27,VLOOKUP($AK500,ﾃﾞｰﾀ一覧!$AH$4:$AR$66,11,FALSE)*IF($BO500=ﾃﾞｰﾀ一覧!$AT$17,($AR500+1)*($AV500+1),IF($BO500=ﾃﾞｰﾀ一覧!$AT$22,IF(COUNTIF($AD500,"*天端*"),ﾃﾞｰﾀ一覧!$AU$43/2,ﾃﾞｰﾀ一覧!$AU$43/3),IF($BO500=ﾃﾞｰﾀ一覧!$AT$20,$AR500*$AV500,IF($BO500=ﾃﾞｰﾀ一覧!$AT$21,$AV500,1))))))))</f>
        <v/>
      </c>
      <c r="BW500" s="1112"/>
      <c r="BX500" s="1112"/>
      <c r="BY500" s="1088" t="str">
        <f>IF($B500="","",IF($AH500="","",IF($CK500=ﾃﾞｰﾀ一覧!$U$53,ﾃﾞｰﾀ一覧!$U$61,IF($AH500=ﾃﾞｰﾀ一覧!$U$21,ﾃﾞｰﾀ一覧!$U$60,IF(OR($AH500=ﾃﾞｰﾀ一覧!$U$19,$AH500=ﾃﾞｰﾀ一覧!$U$20,$AH500=ﾃﾞｰﾀ一覧!$U$23,$AH500=ﾃﾞｰﾀ一覧!$U$22,$AH500=ﾃﾞｰﾀ一覧!$U$18,AH500=ﾃﾞｰﾀ一覧!$U$25),ﾃﾞｰﾀ一覧!$U$59,ﾃﾞｰﾀ一覧!$U$62)))))</f>
        <v/>
      </c>
      <c r="BZ500" s="1089"/>
      <c r="CA500" s="1113"/>
      <c r="CB500" s="1113"/>
      <c r="CC500" s="1113"/>
      <c r="CD500" s="1113"/>
      <c r="CE500" s="1113"/>
      <c r="CF500" s="1113"/>
      <c r="CG500" s="1113"/>
      <c r="CH500" s="1113"/>
      <c r="CI500" s="1114"/>
      <c r="CK500" s="240"/>
      <c r="CM500" s="378" t="str">
        <f t="shared" si="49"/>
        <v/>
      </c>
      <c r="CN500" s="379" t="str">
        <f t="shared" si="50"/>
        <v/>
      </c>
      <c r="CO500" s="379" t="str">
        <f t="shared" si="51"/>
        <v/>
      </c>
      <c r="CP500" s="380" t="str">
        <f t="shared" si="52"/>
        <v/>
      </c>
      <c r="CQ500" s="244"/>
      <c r="CR500" s="1100"/>
      <c r="CS500" s="1101"/>
      <c r="CT500" s="1102"/>
      <c r="CU500" s="1135"/>
      <c r="CV500" s="1136"/>
      <c r="CW500" s="1136"/>
      <c r="CX500" s="1137"/>
      <c r="CY500" s="1138"/>
      <c r="CZ500" s="1139"/>
      <c r="DA500" s="1140"/>
      <c r="DB500" s="1132"/>
      <c r="DC500" s="1133"/>
      <c r="DD500" s="1133"/>
      <c r="DE500" s="1133"/>
      <c r="DF500" s="1133"/>
      <c r="DG500" s="1134"/>
      <c r="DH500" s="580"/>
      <c r="DI500" s="1084"/>
      <c r="DJ500" s="1084"/>
      <c r="DK500" s="581"/>
      <c r="DL500" s="582"/>
      <c r="DM500" s="1084"/>
      <c r="DN500" s="1084"/>
      <c r="DO500" s="581"/>
      <c r="DP500" s="582"/>
      <c r="DQ500" s="1084"/>
      <c r="DR500" s="1084"/>
      <c r="DS500" s="583"/>
      <c r="DT500" s="1124"/>
      <c r="DU500" s="1125"/>
      <c r="DV500" s="1125"/>
      <c r="DW500" s="1124"/>
      <c r="DX500" s="1125"/>
      <c r="DY500" s="1150"/>
      <c r="DZ500" s="1362"/>
      <c r="EA500" s="1363"/>
      <c r="EB500" s="1362"/>
      <c r="EC500" s="1363"/>
      <c r="ED500" s="1362"/>
      <c r="EE500" s="1377"/>
      <c r="EF500" s="1378"/>
      <c r="EG500" s="1379"/>
      <c r="EH500" s="1379"/>
      <c r="EI500" s="1380"/>
      <c r="EJ500" s="1381"/>
      <c r="EK500" s="1381"/>
      <c r="EL500" s="1381"/>
      <c r="EM500" s="1382"/>
      <c r="EN500" s="1382"/>
      <c r="EO500" s="1382"/>
      <c r="EP500" s="1375"/>
      <c r="EQ500" s="1376"/>
      <c r="ER500" s="1113"/>
      <c r="ES500" s="1113"/>
      <c r="ET500" s="1113"/>
      <c r="EU500" s="1113"/>
      <c r="EV500" s="1113"/>
      <c r="EW500" s="1113"/>
      <c r="EX500" s="1113"/>
      <c r="EY500" s="1113"/>
      <c r="EZ500" s="1114"/>
    </row>
    <row r="501" spans="1:156" ht="30" customHeight="1" x14ac:dyDescent="0.2">
      <c r="A501" s="207">
        <f t="shared" si="53"/>
        <v>490</v>
      </c>
      <c r="B501" s="1103"/>
      <c r="C501" s="1104"/>
      <c r="D501" s="1092"/>
      <c r="E501" s="1093"/>
      <c r="F501" s="1094" t="str">
        <f t="shared" si="55"/>
        <v/>
      </c>
      <c r="G501" s="1095"/>
      <c r="H501" s="1095"/>
      <c r="I501" s="1095"/>
      <c r="J501" s="1095"/>
      <c r="K501" s="1095"/>
      <c r="L501" s="1095"/>
      <c r="M501" s="1095"/>
      <c r="N501" s="1095"/>
      <c r="O501" s="1095"/>
      <c r="P501" s="1095"/>
      <c r="Q501" s="1095"/>
      <c r="R501" s="1095"/>
      <c r="S501" s="1095"/>
      <c r="T501" s="1095"/>
      <c r="U501" s="1095"/>
      <c r="V501" s="1095"/>
      <c r="W501" s="1096"/>
      <c r="X501" s="1299">
        <f t="shared" si="54"/>
        <v>0</v>
      </c>
      <c r="Y501" s="1300"/>
      <c r="Z501" s="1301"/>
      <c r="AA501" s="1100"/>
      <c r="AB501" s="1101"/>
      <c r="AC501" s="1102"/>
      <c r="AD501" s="1135"/>
      <c r="AE501" s="1136"/>
      <c r="AF501" s="1136"/>
      <c r="AG501" s="1137"/>
      <c r="AH501" s="1138"/>
      <c r="AI501" s="1139"/>
      <c r="AJ501" s="1140"/>
      <c r="AK501" s="1132"/>
      <c r="AL501" s="1133"/>
      <c r="AM501" s="1133"/>
      <c r="AN501" s="1133"/>
      <c r="AO501" s="1133"/>
      <c r="AP501" s="1134"/>
      <c r="AQ501" s="642" t="str">
        <f>IF(AK501="","",VLOOKUP(AK501,ﾃﾞｰﾀ一覧!$AH$4:$AR$66,2,FALSE))</f>
        <v/>
      </c>
      <c r="AR501" s="1084"/>
      <c r="AS501" s="1084"/>
      <c r="AT501" s="643" t="str">
        <f>IF(AK501="","",VLOOKUP(AK501,ﾃﾞｰﾀ一覧!$AH$4:$AR$66,3,FALSE))</f>
        <v/>
      </c>
      <c r="AU501" s="644" t="str">
        <f>IF(AK501="","",VLOOKUP(AK501,ﾃﾞｰﾀ一覧!$AH$4:$AR$66,5,FALSE))</f>
        <v/>
      </c>
      <c r="AV501" s="1084"/>
      <c r="AW501" s="1084"/>
      <c r="AX501" s="643" t="str">
        <f>IF(AK501="","",VLOOKUP(AK501,ﾃﾞｰﾀ一覧!$AH$4:$AR$66,6,FALSE))</f>
        <v/>
      </c>
      <c r="AY501" s="649" t="str">
        <f>IF(AK501="","",VLOOKUP(AK501,ﾃﾞｰﾀ一覧!$AH$4:$AR$66,8,FALSE))</f>
        <v/>
      </c>
      <c r="AZ501" s="1084"/>
      <c r="BA501" s="1084"/>
      <c r="BB501" s="388" t="str">
        <f>IF(AK501="","",VLOOKUP(AK501,ﾃﾞｰﾀ一覧!$AH$4:$AR$66,9,FALSE))</f>
        <v/>
      </c>
      <c r="BC501" s="1124"/>
      <c r="BD501" s="1125"/>
      <c r="BE501" s="1125"/>
      <c r="BF501" s="1124"/>
      <c r="BG501" s="1125"/>
      <c r="BH501" s="1125"/>
      <c r="BI501" s="1124"/>
      <c r="BJ501" s="1125"/>
      <c r="BK501" s="1150"/>
      <c r="BL501" s="1154"/>
      <c r="BM501" s="1155"/>
      <c r="BN501" s="1156"/>
      <c r="BO501" s="1109" t="str">
        <f>IF($AK501="","",IF($BF501="","",IF($BF501=ﾃﾞｰﾀ一覧!$U$37,"",IF($BF501=ﾃﾞｰﾀ一覧!$U$38,"",IF($AH501=ﾃﾞｰﾀ一覧!$U$25,VLOOKUP($AK501,ﾃﾞｰﾀ一覧!$AH$43:$AR$66,10,FALSE),VLOOKUP($AK501,ﾃﾞｰﾀ一覧!$AH$4:$AR$66,10,FALSE))))))</f>
        <v/>
      </c>
      <c r="BP501" s="1110"/>
      <c r="BQ501" s="1110"/>
      <c r="BR501" s="1111"/>
      <c r="BS501" s="1115">
        <f>IF($BL501="",0,VLOOKUP($BL501,ﾃﾞｰﾀ一覧!$AY$4:$BB$16,3,FALSE))</f>
        <v>0</v>
      </c>
      <c r="BT501" s="1115"/>
      <c r="BU501" s="1115"/>
      <c r="BV501" s="1112" t="str">
        <f>IF($BO501="","",IF($BF501=ﾃﾞｰﾀ一覧!$U$37,"",IF($BF501=ﾃﾞｰﾀ一覧!$U$38,"",IF($BO501=ﾃﾞｰﾀ一覧!$AT$27,ﾃﾞｰﾀ一覧!$AT$27,VLOOKUP($AK501,ﾃﾞｰﾀ一覧!$AH$4:$AR$66,11,FALSE)*IF($BO501=ﾃﾞｰﾀ一覧!$AT$17,($AR501+1)*($AV501+1),IF($BO501=ﾃﾞｰﾀ一覧!$AT$22,IF(COUNTIF($AD501,"*天端*"),ﾃﾞｰﾀ一覧!$AU$43/2,ﾃﾞｰﾀ一覧!$AU$43/3),IF($BO501=ﾃﾞｰﾀ一覧!$AT$20,$AR501*$AV501,IF($BO501=ﾃﾞｰﾀ一覧!$AT$21,$AV501,1))))))))</f>
        <v/>
      </c>
      <c r="BW501" s="1112"/>
      <c r="BX501" s="1112"/>
      <c r="BY501" s="1088" t="str">
        <f>IF($B501="","",IF($AH501="","",IF($CK501=ﾃﾞｰﾀ一覧!$U$53,ﾃﾞｰﾀ一覧!$U$61,IF($AH501=ﾃﾞｰﾀ一覧!$U$21,ﾃﾞｰﾀ一覧!$U$60,IF(OR($AH501=ﾃﾞｰﾀ一覧!$U$19,$AH501=ﾃﾞｰﾀ一覧!$U$20,$AH501=ﾃﾞｰﾀ一覧!$U$23,$AH501=ﾃﾞｰﾀ一覧!$U$22,$AH501=ﾃﾞｰﾀ一覧!$U$18,AH501=ﾃﾞｰﾀ一覧!$U$25),ﾃﾞｰﾀ一覧!$U$59,ﾃﾞｰﾀ一覧!$U$62)))))</f>
        <v/>
      </c>
      <c r="BZ501" s="1089"/>
      <c r="CA501" s="1113"/>
      <c r="CB501" s="1113"/>
      <c r="CC501" s="1113"/>
      <c r="CD501" s="1113"/>
      <c r="CE501" s="1113"/>
      <c r="CF501" s="1113"/>
      <c r="CG501" s="1113"/>
      <c r="CH501" s="1113"/>
      <c r="CI501" s="1114"/>
      <c r="CK501" s="240"/>
      <c r="CM501" s="378" t="str">
        <f t="shared" si="49"/>
        <v/>
      </c>
      <c r="CN501" s="379" t="str">
        <f t="shared" si="50"/>
        <v/>
      </c>
      <c r="CO501" s="379" t="str">
        <f t="shared" si="51"/>
        <v/>
      </c>
      <c r="CP501" s="380" t="str">
        <f t="shared" si="52"/>
        <v/>
      </c>
      <c r="CQ501" s="244"/>
      <c r="CR501" s="1100"/>
      <c r="CS501" s="1101"/>
      <c r="CT501" s="1102"/>
      <c r="CU501" s="1135"/>
      <c r="CV501" s="1136"/>
      <c r="CW501" s="1136"/>
      <c r="CX501" s="1137"/>
      <c r="CY501" s="1138"/>
      <c r="CZ501" s="1139"/>
      <c r="DA501" s="1140"/>
      <c r="DB501" s="1132"/>
      <c r="DC501" s="1133"/>
      <c r="DD501" s="1133"/>
      <c r="DE501" s="1133"/>
      <c r="DF501" s="1133"/>
      <c r="DG501" s="1134"/>
      <c r="DH501" s="580"/>
      <c r="DI501" s="1084"/>
      <c r="DJ501" s="1084"/>
      <c r="DK501" s="581"/>
      <c r="DL501" s="582"/>
      <c r="DM501" s="1084"/>
      <c r="DN501" s="1084"/>
      <c r="DO501" s="581"/>
      <c r="DP501" s="582"/>
      <c r="DQ501" s="1084"/>
      <c r="DR501" s="1084"/>
      <c r="DS501" s="583"/>
      <c r="DT501" s="1124"/>
      <c r="DU501" s="1125"/>
      <c r="DV501" s="1125"/>
      <c r="DW501" s="1124"/>
      <c r="DX501" s="1125"/>
      <c r="DY501" s="1150"/>
      <c r="DZ501" s="1362"/>
      <c r="EA501" s="1363"/>
      <c r="EB501" s="1362"/>
      <c r="EC501" s="1363"/>
      <c r="ED501" s="1362"/>
      <c r="EE501" s="1377"/>
      <c r="EF501" s="1378"/>
      <c r="EG501" s="1379"/>
      <c r="EH501" s="1379"/>
      <c r="EI501" s="1380"/>
      <c r="EJ501" s="1381"/>
      <c r="EK501" s="1381"/>
      <c r="EL501" s="1381"/>
      <c r="EM501" s="1382"/>
      <c r="EN501" s="1382"/>
      <c r="EO501" s="1382"/>
      <c r="EP501" s="1375"/>
      <c r="EQ501" s="1376"/>
      <c r="ER501" s="1113"/>
      <c r="ES501" s="1113"/>
      <c r="ET501" s="1113"/>
      <c r="EU501" s="1113"/>
      <c r="EV501" s="1113"/>
      <c r="EW501" s="1113"/>
      <c r="EX501" s="1113"/>
      <c r="EY501" s="1113"/>
      <c r="EZ501" s="1114"/>
    </row>
    <row r="502" spans="1:156" ht="30" customHeight="1" x14ac:dyDescent="0.2">
      <c r="A502" s="207">
        <f t="shared" si="53"/>
        <v>491</v>
      </c>
      <c r="B502" s="1103"/>
      <c r="C502" s="1104"/>
      <c r="D502" s="1092"/>
      <c r="E502" s="1093"/>
      <c r="F502" s="1094" t="str">
        <f t="shared" si="55"/>
        <v/>
      </c>
      <c r="G502" s="1095"/>
      <c r="H502" s="1095"/>
      <c r="I502" s="1095"/>
      <c r="J502" s="1095"/>
      <c r="K502" s="1095"/>
      <c r="L502" s="1095"/>
      <c r="M502" s="1095"/>
      <c r="N502" s="1095"/>
      <c r="O502" s="1095"/>
      <c r="P502" s="1095"/>
      <c r="Q502" s="1095"/>
      <c r="R502" s="1095"/>
      <c r="S502" s="1095"/>
      <c r="T502" s="1095"/>
      <c r="U502" s="1095"/>
      <c r="V502" s="1095"/>
      <c r="W502" s="1096"/>
      <c r="X502" s="1299">
        <f t="shared" si="54"/>
        <v>0</v>
      </c>
      <c r="Y502" s="1300"/>
      <c r="Z502" s="1301"/>
      <c r="AA502" s="1100"/>
      <c r="AB502" s="1101"/>
      <c r="AC502" s="1102"/>
      <c r="AD502" s="1135"/>
      <c r="AE502" s="1136"/>
      <c r="AF502" s="1136"/>
      <c r="AG502" s="1137"/>
      <c r="AH502" s="1138"/>
      <c r="AI502" s="1139"/>
      <c r="AJ502" s="1140"/>
      <c r="AK502" s="1132"/>
      <c r="AL502" s="1133"/>
      <c r="AM502" s="1133"/>
      <c r="AN502" s="1133"/>
      <c r="AO502" s="1133"/>
      <c r="AP502" s="1134"/>
      <c r="AQ502" s="642" t="str">
        <f>IF(AK502="","",VLOOKUP(AK502,ﾃﾞｰﾀ一覧!$AH$4:$AR$66,2,FALSE))</f>
        <v/>
      </c>
      <c r="AR502" s="1084"/>
      <c r="AS502" s="1084"/>
      <c r="AT502" s="643" t="str">
        <f>IF(AK502="","",VLOOKUP(AK502,ﾃﾞｰﾀ一覧!$AH$4:$AR$66,3,FALSE))</f>
        <v/>
      </c>
      <c r="AU502" s="644" t="str">
        <f>IF(AK502="","",VLOOKUP(AK502,ﾃﾞｰﾀ一覧!$AH$4:$AR$66,5,FALSE))</f>
        <v/>
      </c>
      <c r="AV502" s="1084"/>
      <c r="AW502" s="1084"/>
      <c r="AX502" s="643" t="str">
        <f>IF(AK502="","",VLOOKUP(AK502,ﾃﾞｰﾀ一覧!$AH$4:$AR$66,6,FALSE))</f>
        <v/>
      </c>
      <c r="AY502" s="649" t="str">
        <f>IF(AK502="","",VLOOKUP(AK502,ﾃﾞｰﾀ一覧!$AH$4:$AR$66,8,FALSE))</f>
        <v/>
      </c>
      <c r="AZ502" s="1084"/>
      <c r="BA502" s="1084"/>
      <c r="BB502" s="388" t="str">
        <f>IF(AK502="","",VLOOKUP(AK502,ﾃﾞｰﾀ一覧!$AH$4:$AR$66,9,FALSE))</f>
        <v/>
      </c>
      <c r="BC502" s="1124"/>
      <c r="BD502" s="1125"/>
      <c r="BE502" s="1125"/>
      <c r="BF502" s="1124"/>
      <c r="BG502" s="1125"/>
      <c r="BH502" s="1125"/>
      <c r="BI502" s="1124"/>
      <c r="BJ502" s="1125"/>
      <c r="BK502" s="1150"/>
      <c r="BL502" s="1154"/>
      <c r="BM502" s="1155"/>
      <c r="BN502" s="1156"/>
      <c r="BO502" s="1109" t="str">
        <f>IF($AK502="","",IF($BF502="","",IF($BF502=ﾃﾞｰﾀ一覧!$U$37,"",IF($BF502=ﾃﾞｰﾀ一覧!$U$38,"",IF($AH502=ﾃﾞｰﾀ一覧!$U$25,VLOOKUP($AK502,ﾃﾞｰﾀ一覧!$AH$43:$AR$66,10,FALSE),VLOOKUP($AK502,ﾃﾞｰﾀ一覧!$AH$4:$AR$66,10,FALSE))))))</f>
        <v/>
      </c>
      <c r="BP502" s="1110"/>
      <c r="BQ502" s="1110"/>
      <c r="BR502" s="1111"/>
      <c r="BS502" s="1115">
        <f>IF($BL502="",0,VLOOKUP($BL502,ﾃﾞｰﾀ一覧!$AY$4:$BB$16,3,FALSE))</f>
        <v>0</v>
      </c>
      <c r="BT502" s="1115"/>
      <c r="BU502" s="1115"/>
      <c r="BV502" s="1112" t="str">
        <f>IF($BO502="","",IF($BF502=ﾃﾞｰﾀ一覧!$U$37,"",IF($BF502=ﾃﾞｰﾀ一覧!$U$38,"",IF($BO502=ﾃﾞｰﾀ一覧!$AT$27,ﾃﾞｰﾀ一覧!$AT$27,VLOOKUP($AK502,ﾃﾞｰﾀ一覧!$AH$4:$AR$66,11,FALSE)*IF($BO502=ﾃﾞｰﾀ一覧!$AT$17,($AR502+1)*($AV502+1),IF($BO502=ﾃﾞｰﾀ一覧!$AT$22,IF(COUNTIF($AD502,"*天端*"),ﾃﾞｰﾀ一覧!$AU$43/2,ﾃﾞｰﾀ一覧!$AU$43/3),IF($BO502=ﾃﾞｰﾀ一覧!$AT$20,$AR502*$AV502,IF($BO502=ﾃﾞｰﾀ一覧!$AT$21,$AV502,1))))))))</f>
        <v/>
      </c>
      <c r="BW502" s="1112"/>
      <c r="BX502" s="1112"/>
      <c r="BY502" s="1088" t="str">
        <f>IF($B502="","",IF($AH502="","",IF($CK502=ﾃﾞｰﾀ一覧!$U$53,ﾃﾞｰﾀ一覧!$U$61,IF($AH502=ﾃﾞｰﾀ一覧!$U$21,ﾃﾞｰﾀ一覧!$U$60,IF(OR($AH502=ﾃﾞｰﾀ一覧!$U$19,$AH502=ﾃﾞｰﾀ一覧!$U$20,$AH502=ﾃﾞｰﾀ一覧!$U$23,$AH502=ﾃﾞｰﾀ一覧!$U$22,$AH502=ﾃﾞｰﾀ一覧!$U$18,AH502=ﾃﾞｰﾀ一覧!$U$25),ﾃﾞｰﾀ一覧!$U$59,ﾃﾞｰﾀ一覧!$U$62)))))</f>
        <v/>
      </c>
      <c r="BZ502" s="1089"/>
      <c r="CA502" s="1113"/>
      <c r="CB502" s="1113"/>
      <c r="CC502" s="1113"/>
      <c r="CD502" s="1113"/>
      <c r="CE502" s="1113"/>
      <c r="CF502" s="1113"/>
      <c r="CG502" s="1113"/>
      <c r="CH502" s="1113"/>
      <c r="CI502" s="1114"/>
      <c r="CK502" s="240"/>
      <c r="CM502" s="378" t="str">
        <f t="shared" si="49"/>
        <v/>
      </c>
      <c r="CN502" s="379" t="str">
        <f t="shared" si="50"/>
        <v/>
      </c>
      <c r="CO502" s="379" t="str">
        <f t="shared" si="51"/>
        <v/>
      </c>
      <c r="CP502" s="380" t="str">
        <f t="shared" si="52"/>
        <v/>
      </c>
      <c r="CQ502" s="244"/>
      <c r="CR502" s="1100"/>
      <c r="CS502" s="1101"/>
      <c r="CT502" s="1102"/>
      <c r="CU502" s="1135"/>
      <c r="CV502" s="1136"/>
      <c r="CW502" s="1136"/>
      <c r="CX502" s="1137"/>
      <c r="CY502" s="1138"/>
      <c r="CZ502" s="1139"/>
      <c r="DA502" s="1140"/>
      <c r="DB502" s="1132"/>
      <c r="DC502" s="1133"/>
      <c r="DD502" s="1133"/>
      <c r="DE502" s="1133"/>
      <c r="DF502" s="1133"/>
      <c r="DG502" s="1134"/>
      <c r="DH502" s="580"/>
      <c r="DI502" s="1084"/>
      <c r="DJ502" s="1084"/>
      <c r="DK502" s="581"/>
      <c r="DL502" s="582"/>
      <c r="DM502" s="1084"/>
      <c r="DN502" s="1084"/>
      <c r="DO502" s="581"/>
      <c r="DP502" s="582"/>
      <c r="DQ502" s="1084"/>
      <c r="DR502" s="1084"/>
      <c r="DS502" s="583"/>
      <c r="DT502" s="1124"/>
      <c r="DU502" s="1125"/>
      <c r="DV502" s="1125"/>
      <c r="DW502" s="1124"/>
      <c r="DX502" s="1125"/>
      <c r="DY502" s="1150"/>
      <c r="DZ502" s="1362"/>
      <c r="EA502" s="1363"/>
      <c r="EB502" s="1362"/>
      <c r="EC502" s="1363"/>
      <c r="ED502" s="1362"/>
      <c r="EE502" s="1377"/>
      <c r="EF502" s="1378"/>
      <c r="EG502" s="1379"/>
      <c r="EH502" s="1379"/>
      <c r="EI502" s="1380"/>
      <c r="EJ502" s="1381"/>
      <c r="EK502" s="1381"/>
      <c r="EL502" s="1381"/>
      <c r="EM502" s="1382"/>
      <c r="EN502" s="1382"/>
      <c r="EO502" s="1382"/>
      <c r="EP502" s="1375"/>
      <c r="EQ502" s="1376"/>
      <c r="ER502" s="1113"/>
      <c r="ES502" s="1113"/>
      <c r="ET502" s="1113"/>
      <c r="EU502" s="1113"/>
      <c r="EV502" s="1113"/>
      <c r="EW502" s="1113"/>
      <c r="EX502" s="1113"/>
      <c r="EY502" s="1113"/>
      <c r="EZ502" s="1114"/>
    </row>
    <row r="503" spans="1:156" ht="30" customHeight="1" x14ac:dyDescent="0.2">
      <c r="A503" s="207">
        <f t="shared" si="53"/>
        <v>492</v>
      </c>
      <c r="B503" s="1103"/>
      <c r="C503" s="1104"/>
      <c r="D503" s="1092"/>
      <c r="E503" s="1093"/>
      <c r="F503" s="1094" t="str">
        <f t="shared" si="55"/>
        <v/>
      </c>
      <c r="G503" s="1095"/>
      <c r="H503" s="1095"/>
      <c r="I503" s="1095"/>
      <c r="J503" s="1095"/>
      <c r="K503" s="1095"/>
      <c r="L503" s="1095"/>
      <c r="M503" s="1095"/>
      <c r="N503" s="1095"/>
      <c r="O503" s="1095"/>
      <c r="P503" s="1095"/>
      <c r="Q503" s="1095"/>
      <c r="R503" s="1095"/>
      <c r="S503" s="1095"/>
      <c r="T503" s="1095"/>
      <c r="U503" s="1095"/>
      <c r="V503" s="1095"/>
      <c r="W503" s="1096"/>
      <c r="X503" s="1299">
        <f t="shared" si="54"/>
        <v>0</v>
      </c>
      <c r="Y503" s="1300"/>
      <c r="Z503" s="1301"/>
      <c r="AA503" s="1100"/>
      <c r="AB503" s="1101"/>
      <c r="AC503" s="1102"/>
      <c r="AD503" s="1135"/>
      <c r="AE503" s="1136"/>
      <c r="AF503" s="1136"/>
      <c r="AG503" s="1137"/>
      <c r="AH503" s="1138"/>
      <c r="AI503" s="1139"/>
      <c r="AJ503" s="1140"/>
      <c r="AK503" s="1132"/>
      <c r="AL503" s="1133"/>
      <c r="AM503" s="1133"/>
      <c r="AN503" s="1133"/>
      <c r="AO503" s="1133"/>
      <c r="AP503" s="1134"/>
      <c r="AQ503" s="642" t="str">
        <f>IF(AK503="","",VLOOKUP(AK503,ﾃﾞｰﾀ一覧!$AH$4:$AR$66,2,FALSE))</f>
        <v/>
      </c>
      <c r="AR503" s="1084"/>
      <c r="AS503" s="1084"/>
      <c r="AT503" s="643" t="str">
        <f>IF(AK503="","",VLOOKUP(AK503,ﾃﾞｰﾀ一覧!$AH$4:$AR$66,3,FALSE))</f>
        <v/>
      </c>
      <c r="AU503" s="644" t="str">
        <f>IF(AK503="","",VLOOKUP(AK503,ﾃﾞｰﾀ一覧!$AH$4:$AR$66,5,FALSE))</f>
        <v/>
      </c>
      <c r="AV503" s="1084"/>
      <c r="AW503" s="1084"/>
      <c r="AX503" s="643" t="str">
        <f>IF(AK503="","",VLOOKUP(AK503,ﾃﾞｰﾀ一覧!$AH$4:$AR$66,6,FALSE))</f>
        <v/>
      </c>
      <c r="AY503" s="649" t="str">
        <f>IF(AK503="","",VLOOKUP(AK503,ﾃﾞｰﾀ一覧!$AH$4:$AR$66,8,FALSE))</f>
        <v/>
      </c>
      <c r="AZ503" s="1084"/>
      <c r="BA503" s="1084"/>
      <c r="BB503" s="388" t="str">
        <f>IF(AK503="","",VLOOKUP(AK503,ﾃﾞｰﾀ一覧!$AH$4:$AR$66,9,FALSE))</f>
        <v/>
      </c>
      <c r="BC503" s="1124"/>
      <c r="BD503" s="1125"/>
      <c r="BE503" s="1125"/>
      <c r="BF503" s="1124"/>
      <c r="BG503" s="1125"/>
      <c r="BH503" s="1125"/>
      <c r="BI503" s="1124"/>
      <c r="BJ503" s="1125"/>
      <c r="BK503" s="1150"/>
      <c r="BL503" s="1154"/>
      <c r="BM503" s="1155"/>
      <c r="BN503" s="1156"/>
      <c r="BO503" s="1109" t="str">
        <f>IF($AK503="","",IF($BF503="","",IF($BF503=ﾃﾞｰﾀ一覧!$U$37,"",IF($BF503=ﾃﾞｰﾀ一覧!$U$38,"",IF($AH503=ﾃﾞｰﾀ一覧!$U$25,VLOOKUP($AK503,ﾃﾞｰﾀ一覧!$AH$43:$AR$66,10,FALSE),VLOOKUP($AK503,ﾃﾞｰﾀ一覧!$AH$4:$AR$66,10,FALSE))))))</f>
        <v/>
      </c>
      <c r="BP503" s="1110"/>
      <c r="BQ503" s="1110"/>
      <c r="BR503" s="1111"/>
      <c r="BS503" s="1115">
        <f>IF($BL503="",0,VLOOKUP($BL503,ﾃﾞｰﾀ一覧!$AY$4:$BB$16,3,FALSE))</f>
        <v>0</v>
      </c>
      <c r="BT503" s="1115"/>
      <c r="BU503" s="1115"/>
      <c r="BV503" s="1112" t="str">
        <f>IF($BO503="","",IF($BF503=ﾃﾞｰﾀ一覧!$U$37,"",IF($BF503=ﾃﾞｰﾀ一覧!$U$38,"",IF($BO503=ﾃﾞｰﾀ一覧!$AT$27,ﾃﾞｰﾀ一覧!$AT$27,VLOOKUP($AK503,ﾃﾞｰﾀ一覧!$AH$4:$AR$66,11,FALSE)*IF($BO503=ﾃﾞｰﾀ一覧!$AT$17,($AR503+1)*($AV503+1),IF($BO503=ﾃﾞｰﾀ一覧!$AT$22,IF(COUNTIF($AD503,"*天端*"),ﾃﾞｰﾀ一覧!$AU$43/2,ﾃﾞｰﾀ一覧!$AU$43/3),IF($BO503=ﾃﾞｰﾀ一覧!$AT$20,$AR503*$AV503,IF($BO503=ﾃﾞｰﾀ一覧!$AT$21,$AV503,1))))))))</f>
        <v/>
      </c>
      <c r="BW503" s="1112"/>
      <c r="BX503" s="1112"/>
      <c r="BY503" s="1088" t="str">
        <f>IF($B503="","",IF($AH503="","",IF($CK503=ﾃﾞｰﾀ一覧!$U$53,ﾃﾞｰﾀ一覧!$U$61,IF($AH503=ﾃﾞｰﾀ一覧!$U$21,ﾃﾞｰﾀ一覧!$U$60,IF(OR($AH503=ﾃﾞｰﾀ一覧!$U$19,$AH503=ﾃﾞｰﾀ一覧!$U$20,$AH503=ﾃﾞｰﾀ一覧!$U$23,$AH503=ﾃﾞｰﾀ一覧!$U$22,$AH503=ﾃﾞｰﾀ一覧!$U$18,AH503=ﾃﾞｰﾀ一覧!$U$25),ﾃﾞｰﾀ一覧!$U$59,ﾃﾞｰﾀ一覧!$U$62)))))</f>
        <v/>
      </c>
      <c r="BZ503" s="1089"/>
      <c r="CA503" s="1113"/>
      <c r="CB503" s="1113"/>
      <c r="CC503" s="1113"/>
      <c r="CD503" s="1113"/>
      <c r="CE503" s="1113"/>
      <c r="CF503" s="1113"/>
      <c r="CG503" s="1113"/>
      <c r="CH503" s="1113"/>
      <c r="CI503" s="1114"/>
      <c r="CK503" s="240"/>
      <c r="CM503" s="378" t="str">
        <f t="shared" si="49"/>
        <v/>
      </c>
      <c r="CN503" s="379" t="str">
        <f t="shared" si="50"/>
        <v/>
      </c>
      <c r="CO503" s="379" t="str">
        <f t="shared" si="51"/>
        <v/>
      </c>
      <c r="CP503" s="380" t="str">
        <f t="shared" si="52"/>
        <v/>
      </c>
      <c r="CQ503" s="244"/>
      <c r="CR503" s="1100"/>
      <c r="CS503" s="1101"/>
      <c r="CT503" s="1102"/>
      <c r="CU503" s="1135"/>
      <c r="CV503" s="1136"/>
      <c r="CW503" s="1136"/>
      <c r="CX503" s="1137"/>
      <c r="CY503" s="1138"/>
      <c r="CZ503" s="1139"/>
      <c r="DA503" s="1140"/>
      <c r="DB503" s="1132"/>
      <c r="DC503" s="1133"/>
      <c r="DD503" s="1133"/>
      <c r="DE503" s="1133"/>
      <c r="DF503" s="1133"/>
      <c r="DG503" s="1134"/>
      <c r="DH503" s="580"/>
      <c r="DI503" s="1084"/>
      <c r="DJ503" s="1084"/>
      <c r="DK503" s="581"/>
      <c r="DL503" s="582"/>
      <c r="DM503" s="1084"/>
      <c r="DN503" s="1084"/>
      <c r="DO503" s="581"/>
      <c r="DP503" s="582"/>
      <c r="DQ503" s="1084"/>
      <c r="DR503" s="1084"/>
      <c r="DS503" s="583"/>
      <c r="DT503" s="1124"/>
      <c r="DU503" s="1125"/>
      <c r="DV503" s="1125"/>
      <c r="DW503" s="1124"/>
      <c r="DX503" s="1125"/>
      <c r="DY503" s="1150"/>
      <c r="DZ503" s="1362"/>
      <c r="EA503" s="1363"/>
      <c r="EB503" s="1362"/>
      <c r="EC503" s="1363"/>
      <c r="ED503" s="1362"/>
      <c r="EE503" s="1377"/>
      <c r="EF503" s="1378"/>
      <c r="EG503" s="1379"/>
      <c r="EH503" s="1379"/>
      <c r="EI503" s="1380"/>
      <c r="EJ503" s="1381"/>
      <c r="EK503" s="1381"/>
      <c r="EL503" s="1381"/>
      <c r="EM503" s="1382"/>
      <c r="EN503" s="1382"/>
      <c r="EO503" s="1382"/>
      <c r="EP503" s="1375"/>
      <c r="EQ503" s="1376"/>
      <c r="ER503" s="1113"/>
      <c r="ES503" s="1113"/>
      <c r="ET503" s="1113"/>
      <c r="EU503" s="1113"/>
      <c r="EV503" s="1113"/>
      <c r="EW503" s="1113"/>
      <c r="EX503" s="1113"/>
      <c r="EY503" s="1113"/>
      <c r="EZ503" s="1114"/>
    </row>
    <row r="504" spans="1:156" ht="30" customHeight="1" x14ac:dyDescent="0.2">
      <c r="A504" s="207">
        <f t="shared" si="53"/>
        <v>493</v>
      </c>
      <c r="B504" s="1103"/>
      <c r="C504" s="1104"/>
      <c r="D504" s="1092"/>
      <c r="E504" s="1093"/>
      <c r="F504" s="1094" t="str">
        <f t="shared" si="55"/>
        <v/>
      </c>
      <c r="G504" s="1095"/>
      <c r="H504" s="1095"/>
      <c r="I504" s="1095"/>
      <c r="J504" s="1095"/>
      <c r="K504" s="1095"/>
      <c r="L504" s="1095"/>
      <c r="M504" s="1095"/>
      <c r="N504" s="1095"/>
      <c r="O504" s="1095"/>
      <c r="P504" s="1095"/>
      <c r="Q504" s="1095"/>
      <c r="R504" s="1095"/>
      <c r="S504" s="1095"/>
      <c r="T504" s="1095"/>
      <c r="U504" s="1095"/>
      <c r="V504" s="1095"/>
      <c r="W504" s="1096"/>
      <c r="X504" s="1299">
        <f t="shared" si="54"/>
        <v>0</v>
      </c>
      <c r="Y504" s="1300"/>
      <c r="Z504" s="1301"/>
      <c r="AA504" s="1100"/>
      <c r="AB504" s="1101"/>
      <c r="AC504" s="1102"/>
      <c r="AD504" s="1135"/>
      <c r="AE504" s="1136"/>
      <c r="AF504" s="1136"/>
      <c r="AG504" s="1137"/>
      <c r="AH504" s="1138"/>
      <c r="AI504" s="1139"/>
      <c r="AJ504" s="1140"/>
      <c r="AK504" s="1132"/>
      <c r="AL504" s="1133"/>
      <c r="AM504" s="1133"/>
      <c r="AN504" s="1133"/>
      <c r="AO504" s="1133"/>
      <c r="AP504" s="1134"/>
      <c r="AQ504" s="642" t="str">
        <f>IF(AK504="","",VLOOKUP(AK504,ﾃﾞｰﾀ一覧!$AH$4:$AR$66,2,FALSE))</f>
        <v/>
      </c>
      <c r="AR504" s="1084"/>
      <c r="AS504" s="1084"/>
      <c r="AT504" s="643" t="str">
        <f>IF(AK504="","",VLOOKUP(AK504,ﾃﾞｰﾀ一覧!$AH$4:$AR$66,3,FALSE))</f>
        <v/>
      </c>
      <c r="AU504" s="644" t="str">
        <f>IF(AK504="","",VLOOKUP(AK504,ﾃﾞｰﾀ一覧!$AH$4:$AR$66,5,FALSE))</f>
        <v/>
      </c>
      <c r="AV504" s="1084"/>
      <c r="AW504" s="1084"/>
      <c r="AX504" s="643" t="str">
        <f>IF(AK504="","",VLOOKUP(AK504,ﾃﾞｰﾀ一覧!$AH$4:$AR$66,6,FALSE))</f>
        <v/>
      </c>
      <c r="AY504" s="649" t="str">
        <f>IF(AK504="","",VLOOKUP(AK504,ﾃﾞｰﾀ一覧!$AH$4:$AR$66,8,FALSE))</f>
        <v/>
      </c>
      <c r="AZ504" s="1084"/>
      <c r="BA504" s="1084"/>
      <c r="BB504" s="388" t="str">
        <f>IF(AK504="","",VLOOKUP(AK504,ﾃﾞｰﾀ一覧!$AH$4:$AR$66,9,FALSE))</f>
        <v/>
      </c>
      <c r="BC504" s="1124"/>
      <c r="BD504" s="1125"/>
      <c r="BE504" s="1125"/>
      <c r="BF504" s="1124"/>
      <c r="BG504" s="1125"/>
      <c r="BH504" s="1125"/>
      <c r="BI504" s="1124"/>
      <c r="BJ504" s="1125"/>
      <c r="BK504" s="1150"/>
      <c r="BL504" s="1154"/>
      <c r="BM504" s="1155"/>
      <c r="BN504" s="1156"/>
      <c r="BO504" s="1109" t="str">
        <f>IF($AK504="","",IF($BF504="","",IF($BF504=ﾃﾞｰﾀ一覧!$U$37,"",IF($BF504=ﾃﾞｰﾀ一覧!$U$38,"",IF($AH504=ﾃﾞｰﾀ一覧!$U$25,VLOOKUP($AK504,ﾃﾞｰﾀ一覧!$AH$43:$AR$66,10,FALSE),VLOOKUP($AK504,ﾃﾞｰﾀ一覧!$AH$4:$AR$66,10,FALSE))))))</f>
        <v/>
      </c>
      <c r="BP504" s="1110"/>
      <c r="BQ504" s="1110"/>
      <c r="BR504" s="1111"/>
      <c r="BS504" s="1115">
        <f>IF($BL504="",0,VLOOKUP($BL504,ﾃﾞｰﾀ一覧!$AY$4:$BB$16,3,FALSE))</f>
        <v>0</v>
      </c>
      <c r="BT504" s="1115"/>
      <c r="BU504" s="1115"/>
      <c r="BV504" s="1112" t="str">
        <f>IF($BO504="","",IF($BF504=ﾃﾞｰﾀ一覧!$U$37,"",IF($BF504=ﾃﾞｰﾀ一覧!$U$38,"",IF($BO504=ﾃﾞｰﾀ一覧!$AT$27,ﾃﾞｰﾀ一覧!$AT$27,VLOOKUP($AK504,ﾃﾞｰﾀ一覧!$AH$4:$AR$66,11,FALSE)*IF($BO504=ﾃﾞｰﾀ一覧!$AT$17,($AR504+1)*($AV504+1),IF($BO504=ﾃﾞｰﾀ一覧!$AT$22,IF(COUNTIF($AD504,"*天端*"),ﾃﾞｰﾀ一覧!$AU$43/2,ﾃﾞｰﾀ一覧!$AU$43/3),IF($BO504=ﾃﾞｰﾀ一覧!$AT$20,$AR504*$AV504,IF($BO504=ﾃﾞｰﾀ一覧!$AT$21,$AV504,1))))))))</f>
        <v/>
      </c>
      <c r="BW504" s="1112"/>
      <c r="BX504" s="1112"/>
      <c r="BY504" s="1088" t="str">
        <f>IF($B504="","",IF($AH504="","",IF($CK504=ﾃﾞｰﾀ一覧!$U$53,ﾃﾞｰﾀ一覧!$U$61,IF($AH504=ﾃﾞｰﾀ一覧!$U$21,ﾃﾞｰﾀ一覧!$U$60,IF(OR($AH504=ﾃﾞｰﾀ一覧!$U$19,$AH504=ﾃﾞｰﾀ一覧!$U$20,$AH504=ﾃﾞｰﾀ一覧!$U$23,$AH504=ﾃﾞｰﾀ一覧!$U$22,$AH504=ﾃﾞｰﾀ一覧!$U$18,AH504=ﾃﾞｰﾀ一覧!$U$25),ﾃﾞｰﾀ一覧!$U$59,ﾃﾞｰﾀ一覧!$U$62)))))</f>
        <v/>
      </c>
      <c r="BZ504" s="1089"/>
      <c r="CA504" s="1113"/>
      <c r="CB504" s="1113"/>
      <c r="CC504" s="1113"/>
      <c r="CD504" s="1113"/>
      <c r="CE504" s="1113"/>
      <c r="CF504" s="1113"/>
      <c r="CG504" s="1113"/>
      <c r="CH504" s="1113"/>
      <c r="CI504" s="1114"/>
      <c r="CK504" s="240"/>
      <c r="CM504" s="378" t="str">
        <f t="shared" si="49"/>
        <v/>
      </c>
      <c r="CN504" s="379" t="str">
        <f t="shared" si="50"/>
        <v/>
      </c>
      <c r="CO504" s="379" t="str">
        <f t="shared" si="51"/>
        <v/>
      </c>
      <c r="CP504" s="380" t="str">
        <f t="shared" si="52"/>
        <v/>
      </c>
      <c r="CQ504" s="244"/>
      <c r="CR504" s="1100"/>
      <c r="CS504" s="1101"/>
      <c r="CT504" s="1102"/>
      <c r="CU504" s="1135"/>
      <c r="CV504" s="1136"/>
      <c r="CW504" s="1136"/>
      <c r="CX504" s="1137"/>
      <c r="CY504" s="1138"/>
      <c r="CZ504" s="1139"/>
      <c r="DA504" s="1140"/>
      <c r="DB504" s="1132"/>
      <c r="DC504" s="1133"/>
      <c r="DD504" s="1133"/>
      <c r="DE504" s="1133"/>
      <c r="DF504" s="1133"/>
      <c r="DG504" s="1134"/>
      <c r="DH504" s="580"/>
      <c r="DI504" s="1084"/>
      <c r="DJ504" s="1084"/>
      <c r="DK504" s="581"/>
      <c r="DL504" s="582"/>
      <c r="DM504" s="1084"/>
      <c r="DN504" s="1084"/>
      <c r="DO504" s="581"/>
      <c r="DP504" s="582"/>
      <c r="DQ504" s="1084"/>
      <c r="DR504" s="1084"/>
      <c r="DS504" s="583"/>
      <c r="DT504" s="1124"/>
      <c r="DU504" s="1125"/>
      <c r="DV504" s="1125"/>
      <c r="DW504" s="1124"/>
      <c r="DX504" s="1125"/>
      <c r="DY504" s="1150"/>
      <c r="DZ504" s="1362"/>
      <c r="EA504" s="1363"/>
      <c r="EB504" s="1362"/>
      <c r="EC504" s="1363"/>
      <c r="ED504" s="1362"/>
      <c r="EE504" s="1377"/>
      <c r="EF504" s="1378"/>
      <c r="EG504" s="1379"/>
      <c r="EH504" s="1379"/>
      <c r="EI504" s="1380"/>
      <c r="EJ504" s="1381"/>
      <c r="EK504" s="1381"/>
      <c r="EL504" s="1381"/>
      <c r="EM504" s="1382"/>
      <c r="EN504" s="1382"/>
      <c r="EO504" s="1382"/>
      <c r="EP504" s="1375"/>
      <c r="EQ504" s="1376"/>
      <c r="ER504" s="1113"/>
      <c r="ES504" s="1113"/>
      <c r="ET504" s="1113"/>
      <c r="EU504" s="1113"/>
      <c r="EV504" s="1113"/>
      <c r="EW504" s="1113"/>
      <c r="EX504" s="1113"/>
      <c r="EY504" s="1113"/>
      <c r="EZ504" s="1114"/>
    </row>
    <row r="505" spans="1:156" ht="30" customHeight="1" x14ac:dyDescent="0.2">
      <c r="A505" s="207">
        <f t="shared" si="53"/>
        <v>494</v>
      </c>
      <c r="B505" s="1103"/>
      <c r="C505" s="1104"/>
      <c r="D505" s="1092"/>
      <c r="E505" s="1093"/>
      <c r="F505" s="1094" t="str">
        <f t="shared" si="55"/>
        <v/>
      </c>
      <c r="G505" s="1095"/>
      <c r="H505" s="1095"/>
      <c r="I505" s="1095"/>
      <c r="J505" s="1095"/>
      <c r="K505" s="1095"/>
      <c r="L505" s="1095"/>
      <c r="M505" s="1095"/>
      <c r="N505" s="1095"/>
      <c r="O505" s="1095"/>
      <c r="P505" s="1095"/>
      <c r="Q505" s="1095"/>
      <c r="R505" s="1095"/>
      <c r="S505" s="1095"/>
      <c r="T505" s="1095"/>
      <c r="U505" s="1095"/>
      <c r="V505" s="1095"/>
      <c r="W505" s="1096"/>
      <c r="X505" s="1299">
        <f t="shared" si="54"/>
        <v>0</v>
      </c>
      <c r="Y505" s="1300"/>
      <c r="Z505" s="1301"/>
      <c r="AA505" s="1100"/>
      <c r="AB505" s="1101"/>
      <c r="AC505" s="1102"/>
      <c r="AD505" s="1135"/>
      <c r="AE505" s="1136"/>
      <c r="AF505" s="1136"/>
      <c r="AG505" s="1137"/>
      <c r="AH505" s="1138"/>
      <c r="AI505" s="1139"/>
      <c r="AJ505" s="1140"/>
      <c r="AK505" s="1132"/>
      <c r="AL505" s="1133"/>
      <c r="AM505" s="1133"/>
      <c r="AN505" s="1133"/>
      <c r="AO505" s="1133"/>
      <c r="AP505" s="1134"/>
      <c r="AQ505" s="642" t="str">
        <f>IF(AK505="","",VLOOKUP(AK505,ﾃﾞｰﾀ一覧!$AH$4:$AR$66,2,FALSE))</f>
        <v/>
      </c>
      <c r="AR505" s="1084"/>
      <c r="AS505" s="1084"/>
      <c r="AT505" s="643" t="str">
        <f>IF(AK505="","",VLOOKUP(AK505,ﾃﾞｰﾀ一覧!$AH$4:$AR$66,3,FALSE))</f>
        <v/>
      </c>
      <c r="AU505" s="644" t="str">
        <f>IF(AK505="","",VLOOKUP(AK505,ﾃﾞｰﾀ一覧!$AH$4:$AR$66,5,FALSE))</f>
        <v/>
      </c>
      <c r="AV505" s="1084"/>
      <c r="AW505" s="1084"/>
      <c r="AX505" s="643" t="str">
        <f>IF(AK505="","",VLOOKUP(AK505,ﾃﾞｰﾀ一覧!$AH$4:$AR$66,6,FALSE))</f>
        <v/>
      </c>
      <c r="AY505" s="649" t="str">
        <f>IF(AK505="","",VLOOKUP(AK505,ﾃﾞｰﾀ一覧!$AH$4:$AR$66,8,FALSE))</f>
        <v/>
      </c>
      <c r="AZ505" s="1084"/>
      <c r="BA505" s="1084"/>
      <c r="BB505" s="388" t="str">
        <f>IF(AK505="","",VLOOKUP(AK505,ﾃﾞｰﾀ一覧!$AH$4:$AR$66,9,FALSE))</f>
        <v/>
      </c>
      <c r="BC505" s="1124"/>
      <c r="BD505" s="1125"/>
      <c r="BE505" s="1125"/>
      <c r="BF505" s="1124"/>
      <c r="BG505" s="1125"/>
      <c r="BH505" s="1125"/>
      <c r="BI505" s="1124"/>
      <c r="BJ505" s="1125"/>
      <c r="BK505" s="1150"/>
      <c r="BL505" s="1154"/>
      <c r="BM505" s="1155"/>
      <c r="BN505" s="1156"/>
      <c r="BO505" s="1109" t="str">
        <f>IF($AK505="","",IF($BF505="","",IF($BF505=ﾃﾞｰﾀ一覧!$U$37,"",IF($BF505=ﾃﾞｰﾀ一覧!$U$38,"",IF($AH505=ﾃﾞｰﾀ一覧!$U$25,VLOOKUP($AK505,ﾃﾞｰﾀ一覧!$AH$43:$AR$66,10,FALSE),VLOOKUP($AK505,ﾃﾞｰﾀ一覧!$AH$4:$AR$66,10,FALSE))))))</f>
        <v/>
      </c>
      <c r="BP505" s="1110"/>
      <c r="BQ505" s="1110"/>
      <c r="BR505" s="1111"/>
      <c r="BS505" s="1115">
        <f>IF($BL505="",0,VLOOKUP($BL505,ﾃﾞｰﾀ一覧!$AY$4:$BB$16,3,FALSE))</f>
        <v>0</v>
      </c>
      <c r="BT505" s="1115"/>
      <c r="BU505" s="1115"/>
      <c r="BV505" s="1112" t="str">
        <f>IF($BO505="","",IF($BF505=ﾃﾞｰﾀ一覧!$U$37,"",IF($BF505=ﾃﾞｰﾀ一覧!$U$38,"",IF($BO505=ﾃﾞｰﾀ一覧!$AT$27,ﾃﾞｰﾀ一覧!$AT$27,VLOOKUP($AK505,ﾃﾞｰﾀ一覧!$AH$4:$AR$66,11,FALSE)*IF($BO505=ﾃﾞｰﾀ一覧!$AT$17,($AR505+1)*($AV505+1),IF($BO505=ﾃﾞｰﾀ一覧!$AT$22,IF(COUNTIF($AD505,"*天端*"),ﾃﾞｰﾀ一覧!$AU$43/2,ﾃﾞｰﾀ一覧!$AU$43/3),IF($BO505=ﾃﾞｰﾀ一覧!$AT$20,$AR505*$AV505,IF($BO505=ﾃﾞｰﾀ一覧!$AT$21,$AV505,1))))))))</f>
        <v/>
      </c>
      <c r="BW505" s="1112"/>
      <c r="BX505" s="1112"/>
      <c r="BY505" s="1088" t="str">
        <f>IF($B505="","",IF($AH505="","",IF($CK505=ﾃﾞｰﾀ一覧!$U$53,ﾃﾞｰﾀ一覧!$U$61,IF($AH505=ﾃﾞｰﾀ一覧!$U$21,ﾃﾞｰﾀ一覧!$U$60,IF(OR($AH505=ﾃﾞｰﾀ一覧!$U$19,$AH505=ﾃﾞｰﾀ一覧!$U$20,$AH505=ﾃﾞｰﾀ一覧!$U$23,$AH505=ﾃﾞｰﾀ一覧!$U$22,$AH505=ﾃﾞｰﾀ一覧!$U$18,AH505=ﾃﾞｰﾀ一覧!$U$25),ﾃﾞｰﾀ一覧!$U$59,ﾃﾞｰﾀ一覧!$U$62)))))</f>
        <v/>
      </c>
      <c r="BZ505" s="1089"/>
      <c r="CA505" s="1113"/>
      <c r="CB505" s="1113"/>
      <c r="CC505" s="1113"/>
      <c r="CD505" s="1113"/>
      <c r="CE505" s="1113"/>
      <c r="CF505" s="1113"/>
      <c r="CG505" s="1113"/>
      <c r="CH505" s="1113"/>
      <c r="CI505" s="1114"/>
      <c r="CK505" s="240"/>
      <c r="CM505" s="378" t="str">
        <f t="shared" si="49"/>
        <v/>
      </c>
      <c r="CN505" s="379" t="str">
        <f t="shared" si="50"/>
        <v/>
      </c>
      <c r="CO505" s="379" t="str">
        <f t="shared" si="51"/>
        <v/>
      </c>
      <c r="CP505" s="380" t="str">
        <f t="shared" si="52"/>
        <v/>
      </c>
      <c r="CQ505" s="244"/>
      <c r="CR505" s="1100"/>
      <c r="CS505" s="1101"/>
      <c r="CT505" s="1102"/>
      <c r="CU505" s="1135"/>
      <c r="CV505" s="1136"/>
      <c r="CW505" s="1136"/>
      <c r="CX505" s="1137"/>
      <c r="CY505" s="1138"/>
      <c r="CZ505" s="1139"/>
      <c r="DA505" s="1140"/>
      <c r="DB505" s="1132"/>
      <c r="DC505" s="1133"/>
      <c r="DD505" s="1133"/>
      <c r="DE505" s="1133"/>
      <c r="DF505" s="1133"/>
      <c r="DG505" s="1134"/>
      <c r="DH505" s="580"/>
      <c r="DI505" s="1084"/>
      <c r="DJ505" s="1084"/>
      <c r="DK505" s="581"/>
      <c r="DL505" s="582"/>
      <c r="DM505" s="1084"/>
      <c r="DN505" s="1084"/>
      <c r="DO505" s="581"/>
      <c r="DP505" s="582"/>
      <c r="DQ505" s="1084"/>
      <c r="DR505" s="1084"/>
      <c r="DS505" s="583"/>
      <c r="DT505" s="1124"/>
      <c r="DU505" s="1125"/>
      <c r="DV505" s="1125"/>
      <c r="DW505" s="1124"/>
      <c r="DX505" s="1125"/>
      <c r="DY505" s="1150"/>
      <c r="DZ505" s="1362"/>
      <c r="EA505" s="1363"/>
      <c r="EB505" s="1362"/>
      <c r="EC505" s="1363"/>
      <c r="ED505" s="1362"/>
      <c r="EE505" s="1377"/>
      <c r="EF505" s="1378"/>
      <c r="EG505" s="1379"/>
      <c r="EH505" s="1379"/>
      <c r="EI505" s="1380"/>
      <c r="EJ505" s="1381"/>
      <c r="EK505" s="1381"/>
      <c r="EL505" s="1381"/>
      <c r="EM505" s="1382"/>
      <c r="EN505" s="1382"/>
      <c r="EO505" s="1382"/>
      <c r="EP505" s="1375"/>
      <c r="EQ505" s="1376"/>
      <c r="ER505" s="1113"/>
      <c r="ES505" s="1113"/>
      <c r="ET505" s="1113"/>
      <c r="EU505" s="1113"/>
      <c r="EV505" s="1113"/>
      <c r="EW505" s="1113"/>
      <c r="EX505" s="1113"/>
      <c r="EY505" s="1113"/>
      <c r="EZ505" s="1114"/>
    </row>
    <row r="506" spans="1:156" ht="30" customHeight="1" x14ac:dyDescent="0.2">
      <c r="A506" s="207">
        <f t="shared" si="53"/>
        <v>495</v>
      </c>
      <c r="B506" s="1103"/>
      <c r="C506" s="1104"/>
      <c r="D506" s="1092"/>
      <c r="E506" s="1093"/>
      <c r="F506" s="1094" t="str">
        <f t="shared" si="55"/>
        <v/>
      </c>
      <c r="G506" s="1095"/>
      <c r="H506" s="1095"/>
      <c r="I506" s="1095"/>
      <c r="J506" s="1095"/>
      <c r="K506" s="1095"/>
      <c r="L506" s="1095"/>
      <c r="M506" s="1095"/>
      <c r="N506" s="1095"/>
      <c r="O506" s="1095"/>
      <c r="P506" s="1095"/>
      <c r="Q506" s="1095"/>
      <c r="R506" s="1095"/>
      <c r="S506" s="1095"/>
      <c r="T506" s="1095"/>
      <c r="U506" s="1095"/>
      <c r="V506" s="1095"/>
      <c r="W506" s="1096"/>
      <c r="X506" s="1299">
        <f t="shared" si="54"/>
        <v>0</v>
      </c>
      <c r="Y506" s="1300"/>
      <c r="Z506" s="1301"/>
      <c r="AA506" s="1100"/>
      <c r="AB506" s="1101"/>
      <c r="AC506" s="1102"/>
      <c r="AD506" s="1135"/>
      <c r="AE506" s="1136"/>
      <c r="AF506" s="1136"/>
      <c r="AG506" s="1137"/>
      <c r="AH506" s="1138"/>
      <c r="AI506" s="1139"/>
      <c r="AJ506" s="1140"/>
      <c r="AK506" s="1132"/>
      <c r="AL506" s="1133"/>
      <c r="AM506" s="1133"/>
      <c r="AN506" s="1133"/>
      <c r="AO506" s="1133"/>
      <c r="AP506" s="1134"/>
      <c r="AQ506" s="642" t="str">
        <f>IF(AK506="","",VLOOKUP(AK506,ﾃﾞｰﾀ一覧!$AH$4:$AR$66,2,FALSE))</f>
        <v/>
      </c>
      <c r="AR506" s="1084"/>
      <c r="AS506" s="1084"/>
      <c r="AT506" s="643" t="str">
        <f>IF(AK506="","",VLOOKUP(AK506,ﾃﾞｰﾀ一覧!$AH$4:$AR$66,3,FALSE))</f>
        <v/>
      </c>
      <c r="AU506" s="644" t="str">
        <f>IF(AK506="","",VLOOKUP(AK506,ﾃﾞｰﾀ一覧!$AH$4:$AR$66,5,FALSE))</f>
        <v/>
      </c>
      <c r="AV506" s="1084"/>
      <c r="AW506" s="1084"/>
      <c r="AX506" s="643" t="str">
        <f>IF(AK506="","",VLOOKUP(AK506,ﾃﾞｰﾀ一覧!$AH$4:$AR$66,6,FALSE))</f>
        <v/>
      </c>
      <c r="AY506" s="649" t="str">
        <f>IF(AK506="","",VLOOKUP(AK506,ﾃﾞｰﾀ一覧!$AH$4:$AR$66,8,FALSE))</f>
        <v/>
      </c>
      <c r="AZ506" s="1084"/>
      <c r="BA506" s="1084"/>
      <c r="BB506" s="388" t="str">
        <f>IF(AK506="","",VLOOKUP(AK506,ﾃﾞｰﾀ一覧!$AH$4:$AR$66,9,FALSE))</f>
        <v/>
      </c>
      <c r="BC506" s="1124"/>
      <c r="BD506" s="1125"/>
      <c r="BE506" s="1125"/>
      <c r="BF506" s="1124"/>
      <c r="BG506" s="1125"/>
      <c r="BH506" s="1125"/>
      <c r="BI506" s="1124"/>
      <c r="BJ506" s="1125"/>
      <c r="BK506" s="1150"/>
      <c r="BL506" s="1154"/>
      <c r="BM506" s="1155"/>
      <c r="BN506" s="1156"/>
      <c r="BO506" s="1109" t="str">
        <f>IF($AK506="","",IF($BF506="","",IF($BF506=ﾃﾞｰﾀ一覧!$U$37,"",IF($BF506=ﾃﾞｰﾀ一覧!$U$38,"",IF($AH506=ﾃﾞｰﾀ一覧!$U$25,VLOOKUP($AK506,ﾃﾞｰﾀ一覧!$AH$43:$AR$66,10,FALSE),VLOOKUP($AK506,ﾃﾞｰﾀ一覧!$AH$4:$AR$66,10,FALSE))))))</f>
        <v/>
      </c>
      <c r="BP506" s="1110"/>
      <c r="BQ506" s="1110"/>
      <c r="BR506" s="1111"/>
      <c r="BS506" s="1115">
        <f>IF($BL506="",0,VLOOKUP($BL506,ﾃﾞｰﾀ一覧!$AY$4:$BB$16,3,FALSE))</f>
        <v>0</v>
      </c>
      <c r="BT506" s="1115"/>
      <c r="BU506" s="1115"/>
      <c r="BV506" s="1112" t="str">
        <f>IF($BO506="","",IF($BF506=ﾃﾞｰﾀ一覧!$U$37,"",IF($BF506=ﾃﾞｰﾀ一覧!$U$38,"",IF($BO506=ﾃﾞｰﾀ一覧!$AT$27,ﾃﾞｰﾀ一覧!$AT$27,VLOOKUP($AK506,ﾃﾞｰﾀ一覧!$AH$4:$AR$66,11,FALSE)*IF($BO506=ﾃﾞｰﾀ一覧!$AT$17,($AR506+1)*($AV506+1),IF($BO506=ﾃﾞｰﾀ一覧!$AT$22,IF(COUNTIF($AD506,"*天端*"),ﾃﾞｰﾀ一覧!$AU$43/2,ﾃﾞｰﾀ一覧!$AU$43/3),IF($BO506=ﾃﾞｰﾀ一覧!$AT$20,$AR506*$AV506,IF($BO506=ﾃﾞｰﾀ一覧!$AT$21,$AV506,1))))))))</f>
        <v/>
      </c>
      <c r="BW506" s="1112"/>
      <c r="BX506" s="1112"/>
      <c r="BY506" s="1088" t="str">
        <f>IF($B506="","",IF($AH506="","",IF($CK506=ﾃﾞｰﾀ一覧!$U$53,ﾃﾞｰﾀ一覧!$U$61,IF($AH506=ﾃﾞｰﾀ一覧!$U$21,ﾃﾞｰﾀ一覧!$U$60,IF(OR($AH506=ﾃﾞｰﾀ一覧!$U$19,$AH506=ﾃﾞｰﾀ一覧!$U$20,$AH506=ﾃﾞｰﾀ一覧!$U$23,$AH506=ﾃﾞｰﾀ一覧!$U$22,$AH506=ﾃﾞｰﾀ一覧!$U$18,AH506=ﾃﾞｰﾀ一覧!$U$25),ﾃﾞｰﾀ一覧!$U$59,ﾃﾞｰﾀ一覧!$U$62)))))</f>
        <v/>
      </c>
      <c r="BZ506" s="1089"/>
      <c r="CA506" s="1113"/>
      <c r="CB506" s="1113"/>
      <c r="CC506" s="1113"/>
      <c r="CD506" s="1113"/>
      <c r="CE506" s="1113"/>
      <c r="CF506" s="1113"/>
      <c r="CG506" s="1113"/>
      <c r="CH506" s="1113"/>
      <c r="CI506" s="1114"/>
      <c r="CK506" s="240"/>
      <c r="CM506" s="378" t="str">
        <f t="shared" si="49"/>
        <v/>
      </c>
      <c r="CN506" s="379" t="str">
        <f t="shared" si="50"/>
        <v/>
      </c>
      <c r="CO506" s="379" t="str">
        <f t="shared" si="51"/>
        <v/>
      </c>
      <c r="CP506" s="380" t="str">
        <f t="shared" si="52"/>
        <v/>
      </c>
      <c r="CQ506" s="244"/>
      <c r="CR506" s="1100"/>
      <c r="CS506" s="1101"/>
      <c r="CT506" s="1102"/>
      <c r="CU506" s="1135"/>
      <c r="CV506" s="1136"/>
      <c r="CW506" s="1136"/>
      <c r="CX506" s="1137"/>
      <c r="CY506" s="1138"/>
      <c r="CZ506" s="1139"/>
      <c r="DA506" s="1140"/>
      <c r="DB506" s="1132"/>
      <c r="DC506" s="1133"/>
      <c r="DD506" s="1133"/>
      <c r="DE506" s="1133"/>
      <c r="DF506" s="1133"/>
      <c r="DG506" s="1134"/>
      <c r="DH506" s="580"/>
      <c r="DI506" s="1084"/>
      <c r="DJ506" s="1084"/>
      <c r="DK506" s="581"/>
      <c r="DL506" s="582"/>
      <c r="DM506" s="1084"/>
      <c r="DN506" s="1084"/>
      <c r="DO506" s="581"/>
      <c r="DP506" s="582"/>
      <c r="DQ506" s="1084"/>
      <c r="DR506" s="1084"/>
      <c r="DS506" s="583"/>
      <c r="DT506" s="1124"/>
      <c r="DU506" s="1125"/>
      <c r="DV506" s="1125"/>
      <c r="DW506" s="1124"/>
      <c r="DX506" s="1125"/>
      <c r="DY506" s="1150"/>
      <c r="DZ506" s="1362"/>
      <c r="EA506" s="1363"/>
      <c r="EB506" s="1362"/>
      <c r="EC506" s="1363"/>
      <c r="ED506" s="1362"/>
      <c r="EE506" s="1377"/>
      <c r="EF506" s="1378"/>
      <c r="EG506" s="1379"/>
      <c r="EH506" s="1379"/>
      <c r="EI506" s="1380"/>
      <c r="EJ506" s="1381"/>
      <c r="EK506" s="1381"/>
      <c r="EL506" s="1381"/>
      <c r="EM506" s="1382"/>
      <c r="EN506" s="1382"/>
      <c r="EO506" s="1382"/>
      <c r="EP506" s="1375"/>
      <c r="EQ506" s="1376"/>
      <c r="ER506" s="1113"/>
      <c r="ES506" s="1113"/>
      <c r="ET506" s="1113"/>
      <c r="EU506" s="1113"/>
      <c r="EV506" s="1113"/>
      <c r="EW506" s="1113"/>
      <c r="EX506" s="1113"/>
      <c r="EY506" s="1113"/>
      <c r="EZ506" s="1114"/>
    </row>
    <row r="507" spans="1:156" ht="30" customHeight="1" x14ac:dyDescent="0.2">
      <c r="A507" s="207">
        <f t="shared" si="53"/>
        <v>496</v>
      </c>
      <c r="B507" s="1103"/>
      <c r="C507" s="1104"/>
      <c r="D507" s="1092"/>
      <c r="E507" s="1093"/>
      <c r="F507" s="1094" t="str">
        <f t="shared" si="55"/>
        <v/>
      </c>
      <c r="G507" s="1095"/>
      <c r="H507" s="1095"/>
      <c r="I507" s="1095"/>
      <c r="J507" s="1095"/>
      <c r="K507" s="1095"/>
      <c r="L507" s="1095"/>
      <c r="M507" s="1095"/>
      <c r="N507" s="1095"/>
      <c r="O507" s="1095"/>
      <c r="P507" s="1095"/>
      <c r="Q507" s="1095"/>
      <c r="R507" s="1095"/>
      <c r="S507" s="1095"/>
      <c r="T507" s="1095"/>
      <c r="U507" s="1095"/>
      <c r="V507" s="1095"/>
      <c r="W507" s="1096"/>
      <c r="X507" s="1299">
        <f t="shared" si="54"/>
        <v>0</v>
      </c>
      <c r="Y507" s="1300"/>
      <c r="Z507" s="1301"/>
      <c r="AA507" s="1100"/>
      <c r="AB507" s="1101"/>
      <c r="AC507" s="1102"/>
      <c r="AD507" s="1135"/>
      <c r="AE507" s="1136"/>
      <c r="AF507" s="1136"/>
      <c r="AG507" s="1137"/>
      <c r="AH507" s="1138"/>
      <c r="AI507" s="1139"/>
      <c r="AJ507" s="1140"/>
      <c r="AK507" s="1132"/>
      <c r="AL507" s="1133"/>
      <c r="AM507" s="1133"/>
      <c r="AN507" s="1133"/>
      <c r="AO507" s="1133"/>
      <c r="AP507" s="1134"/>
      <c r="AQ507" s="642" t="str">
        <f>IF(AK507="","",VLOOKUP(AK507,ﾃﾞｰﾀ一覧!$AH$4:$AR$66,2,FALSE))</f>
        <v/>
      </c>
      <c r="AR507" s="1084"/>
      <c r="AS507" s="1084"/>
      <c r="AT507" s="643" t="str">
        <f>IF(AK507="","",VLOOKUP(AK507,ﾃﾞｰﾀ一覧!$AH$4:$AR$66,3,FALSE))</f>
        <v/>
      </c>
      <c r="AU507" s="644" t="str">
        <f>IF(AK507="","",VLOOKUP(AK507,ﾃﾞｰﾀ一覧!$AH$4:$AR$66,5,FALSE))</f>
        <v/>
      </c>
      <c r="AV507" s="1084"/>
      <c r="AW507" s="1084"/>
      <c r="AX507" s="643" t="str">
        <f>IF(AK507="","",VLOOKUP(AK507,ﾃﾞｰﾀ一覧!$AH$4:$AR$66,6,FALSE))</f>
        <v/>
      </c>
      <c r="AY507" s="649" t="str">
        <f>IF(AK507="","",VLOOKUP(AK507,ﾃﾞｰﾀ一覧!$AH$4:$AR$66,8,FALSE))</f>
        <v/>
      </c>
      <c r="AZ507" s="1084"/>
      <c r="BA507" s="1084"/>
      <c r="BB507" s="388" t="str">
        <f>IF(AK507="","",VLOOKUP(AK507,ﾃﾞｰﾀ一覧!$AH$4:$AR$66,9,FALSE))</f>
        <v/>
      </c>
      <c r="BC507" s="1124"/>
      <c r="BD507" s="1125"/>
      <c r="BE507" s="1125"/>
      <c r="BF507" s="1124"/>
      <c r="BG507" s="1125"/>
      <c r="BH507" s="1125"/>
      <c r="BI507" s="1124"/>
      <c r="BJ507" s="1125"/>
      <c r="BK507" s="1150"/>
      <c r="BL507" s="1154"/>
      <c r="BM507" s="1155"/>
      <c r="BN507" s="1156"/>
      <c r="BO507" s="1109" t="str">
        <f>IF($AK507="","",IF($BF507="","",IF($BF507=ﾃﾞｰﾀ一覧!$U$37,"",IF($BF507=ﾃﾞｰﾀ一覧!$U$38,"",IF($AH507=ﾃﾞｰﾀ一覧!$U$25,VLOOKUP($AK507,ﾃﾞｰﾀ一覧!$AH$43:$AR$66,10,FALSE),VLOOKUP($AK507,ﾃﾞｰﾀ一覧!$AH$4:$AR$66,10,FALSE))))))</f>
        <v/>
      </c>
      <c r="BP507" s="1110"/>
      <c r="BQ507" s="1110"/>
      <c r="BR507" s="1111"/>
      <c r="BS507" s="1115">
        <f>IF($BL507="",0,VLOOKUP($BL507,ﾃﾞｰﾀ一覧!$AY$4:$BB$16,3,FALSE))</f>
        <v>0</v>
      </c>
      <c r="BT507" s="1115"/>
      <c r="BU507" s="1115"/>
      <c r="BV507" s="1112" t="str">
        <f>IF($BO507="","",IF($BF507=ﾃﾞｰﾀ一覧!$U$37,"",IF($BF507=ﾃﾞｰﾀ一覧!$U$38,"",IF($BO507=ﾃﾞｰﾀ一覧!$AT$27,ﾃﾞｰﾀ一覧!$AT$27,VLOOKUP($AK507,ﾃﾞｰﾀ一覧!$AH$4:$AR$66,11,FALSE)*IF($BO507=ﾃﾞｰﾀ一覧!$AT$17,($AR507+1)*($AV507+1),IF($BO507=ﾃﾞｰﾀ一覧!$AT$22,IF(COUNTIF($AD507,"*天端*"),ﾃﾞｰﾀ一覧!$AU$43/2,ﾃﾞｰﾀ一覧!$AU$43/3),IF($BO507=ﾃﾞｰﾀ一覧!$AT$20,$AR507*$AV507,IF($BO507=ﾃﾞｰﾀ一覧!$AT$21,$AV507,1))))))))</f>
        <v/>
      </c>
      <c r="BW507" s="1112"/>
      <c r="BX507" s="1112"/>
      <c r="BY507" s="1088" t="str">
        <f>IF($B507="","",IF($AH507="","",IF($CK507=ﾃﾞｰﾀ一覧!$U$53,ﾃﾞｰﾀ一覧!$U$61,IF($AH507=ﾃﾞｰﾀ一覧!$U$21,ﾃﾞｰﾀ一覧!$U$60,IF(OR($AH507=ﾃﾞｰﾀ一覧!$U$19,$AH507=ﾃﾞｰﾀ一覧!$U$20,$AH507=ﾃﾞｰﾀ一覧!$U$23,$AH507=ﾃﾞｰﾀ一覧!$U$22,$AH507=ﾃﾞｰﾀ一覧!$U$18,AH507=ﾃﾞｰﾀ一覧!$U$25),ﾃﾞｰﾀ一覧!$U$59,ﾃﾞｰﾀ一覧!$U$62)))))</f>
        <v/>
      </c>
      <c r="BZ507" s="1089"/>
      <c r="CA507" s="1113"/>
      <c r="CB507" s="1113"/>
      <c r="CC507" s="1113"/>
      <c r="CD507" s="1113"/>
      <c r="CE507" s="1113"/>
      <c r="CF507" s="1113"/>
      <c r="CG507" s="1113"/>
      <c r="CH507" s="1113"/>
      <c r="CI507" s="1114"/>
      <c r="CK507" s="240"/>
      <c r="CM507" s="378" t="str">
        <f t="shared" si="49"/>
        <v/>
      </c>
      <c r="CN507" s="379" t="str">
        <f t="shared" si="50"/>
        <v/>
      </c>
      <c r="CO507" s="379" t="str">
        <f t="shared" si="51"/>
        <v/>
      </c>
      <c r="CP507" s="380" t="str">
        <f t="shared" si="52"/>
        <v/>
      </c>
      <c r="CQ507" s="244"/>
      <c r="CR507" s="1100"/>
      <c r="CS507" s="1101"/>
      <c r="CT507" s="1102"/>
      <c r="CU507" s="1135"/>
      <c r="CV507" s="1136"/>
      <c r="CW507" s="1136"/>
      <c r="CX507" s="1137"/>
      <c r="CY507" s="1138"/>
      <c r="CZ507" s="1139"/>
      <c r="DA507" s="1140"/>
      <c r="DB507" s="1132"/>
      <c r="DC507" s="1133"/>
      <c r="DD507" s="1133"/>
      <c r="DE507" s="1133"/>
      <c r="DF507" s="1133"/>
      <c r="DG507" s="1134"/>
      <c r="DH507" s="580"/>
      <c r="DI507" s="1084"/>
      <c r="DJ507" s="1084"/>
      <c r="DK507" s="581"/>
      <c r="DL507" s="582"/>
      <c r="DM507" s="1084"/>
      <c r="DN507" s="1084"/>
      <c r="DO507" s="581"/>
      <c r="DP507" s="582"/>
      <c r="DQ507" s="1084"/>
      <c r="DR507" s="1084"/>
      <c r="DS507" s="583"/>
      <c r="DT507" s="1124"/>
      <c r="DU507" s="1125"/>
      <c r="DV507" s="1125"/>
      <c r="DW507" s="1124"/>
      <c r="DX507" s="1125"/>
      <c r="DY507" s="1150"/>
      <c r="DZ507" s="1362"/>
      <c r="EA507" s="1363"/>
      <c r="EB507" s="1362"/>
      <c r="EC507" s="1363"/>
      <c r="ED507" s="1362"/>
      <c r="EE507" s="1377"/>
      <c r="EF507" s="1378"/>
      <c r="EG507" s="1379"/>
      <c r="EH507" s="1379"/>
      <c r="EI507" s="1380"/>
      <c r="EJ507" s="1381"/>
      <c r="EK507" s="1381"/>
      <c r="EL507" s="1381"/>
      <c r="EM507" s="1382"/>
      <c r="EN507" s="1382"/>
      <c r="EO507" s="1382"/>
      <c r="EP507" s="1375"/>
      <c r="EQ507" s="1376"/>
      <c r="ER507" s="1113"/>
      <c r="ES507" s="1113"/>
      <c r="ET507" s="1113"/>
      <c r="EU507" s="1113"/>
      <c r="EV507" s="1113"/>
      <c r="EW507" s="1113"/>
      <c r="EX507" s="1113"/>
      <c r="EY507" s="1113"/>
      <c r="EZ507" s="1114"/>
    </row>
    <row r="508" spans="1:156" ht="30" customHeight="1" x14ac:dyDescent="0.2">
      <c r="A508" s="207">
        <f t="shared" si="53"/>
        <v>497</v>
      </c>
      <c r="B508" s="1103"/>
      <c r="C508" s="1104"/>
      <c r="D508" s="1092"/>
      <c r="E508" s="1093"/>
      <c r="F508" s="1094" t="str">
        <f t="shared" si="55"/>
        <v/>
      </c>
      <c r="G508" s="1095"/>
      <c r="H508" s="1095"/>
      <c r="I508" s="1095"/>
      <c r="J508" s="1095"/>
      <c r="K508" s="1095"/>
      <c r="L508" s="1095"/>
      <c r="M508" s="1095"/>
      <c r="N508" s="1095"/>
      <c r="O508" s="1095"/>
      <c r="P508" s="1095"/>
      <c r="Q508" s="1095"/>
      <c r="R508" s="1095"/>
      <c r="S508" s="1095"/>
      <c r="T508" s="1095"/>
      <c r="U508" s="1095"/>
      <c r="V508" s="1095"/>
      <c r="W508" s="1096"/>
      <c r="X508" s="1299">
        <f t="shared" si="54"/>
        <v>0</v>
      </c>
      <c r="Y508" s="1300"/>
      <c r="Z508" s="1301"/>
      <c r="AA508" s="1100"/>
      <c r="AB508" s="1101"/>
      <c r="AC508" s="1102"/>
      <c r="AD508" s="1135"/>
      <c r="AE508" s="1136"/>
      <c r="AF508" s="1136"/>
      <c r="AG508" s="1137"/>
      <c r="AH508" s="1138"/>
      <c r="AI508" s="1139"/>
      <c r="AJ508" s="1140"/>
      <c r="AK508" s="1132"/>
      <c r="AL508" s="1133"/>
      <c r="AM508" s="1133"/>
      <c r="AN508" s="1133"/>
      <c r="AO508" s="1133"/>
      <c r="AP508" s="1134"/>
      <c r="AQ508" s="642" t="str">
        <f>IF(AK508="","",VLOOKUP(AK508,ﾃﾞｰﾀ一覧!$AH$4:$AR$66,2,FALSE))</f>
        <v/>
      </c>
      <c r="AR508" s="1084"/>
      <c r="AS508" s="1084"/>
      <c r="AT508" s="643" t="str">
        <f>IF(AK508="","",VLOOKUP(AK508,ﾃﾞｰﾀ一覧!$AH$4:$AR$66,3,FALSE))</f>
        <v/>
      </c>
      <c r="AU508" s="644" t="str">
        <f>IF(AK508="","",VLOOKUP(AK508,ﾃﾞｰﾀ一覧!$AH$4:$AR$66,5,FALSE))</f>
        <v/>
      </c>
      <c r="AV508" s="1084"/>
      <c r="AW508" s="1084"/>
      <c r="AX508" s="643" t="str">
        <f>IF(AK508="","",VLOOKUP(AK508,ﾃﾞｰﾀ一覧!$AH$4:$AR$66,6,FALSE))</f>
        <v/>
      </c>
      <c r="AY508" s="649" t="str">
        <f>IF(AK508="","",VLOOKUP(AK508,ﾃﾞｰﾀ一覧!$AH$4:$AR$66,8,FALSE))</f>
        <v/>
      </c>
      <c r="AZ508" s="1084"/>
      <c r="BA508" s="1084"/>
      <c r="BB508" s="388" t="str">
        <f>IF(AK508="","",VLOOKUP(AK508,ﾃﾞｰﾀ一覧!$AH$4:$AR$66,9,FALSE))</f>
        <v/>
      </c>
      <c r="BC508" s="1124"/>
      <c r="BD508" s="1125"/>
      <c r="BE508" s="1125"/>
      <c r="BF508" s="1124"/>
      <c r="BG508" s="1125"/>
      <c r="BH508" s="1125"/>
      <c r="BI508" s="1124"/>
      <c r="BJ508" s="1125"/>
      <c r="BK508" s="1150"/>
      <c r="BL508" s="1154"/>
      <c r="BM508" s="1155"/>
      <c r="BN508" s="1156"/>
      <c r="BO508" s="1109" t="str">
        <f>IF($AK508="","",IF($BF508="","",IF($BF508=ﾃﾞｰﾀ一覧!$U$37,"",IF($BF508=ﾃﾞｰﾀ一覧!$U$38,"",IF($AH508=ﾃﾞｰﾀ一覧!$U$25,VLOOKUP($AK508,ﾃﾞｰﾀ一覧!$AH$43:$AR$66,10,FALSE),VLOOKUP($AK508,ﾃﾞｰﾀ一覧!$AH$4:$AR$66,10,FALSE))))))</f>
        <v/>
      </c>
      <c r="BP508" s="1110"/>
      <c r="BQ508" s="1110"/>
      <c r="BR508" s="1111"/>
      <c r="BS508" s="1115">
        <f>IF($BL508="",0,VLOOKUP($BL508,ﾃﾞｰﾀ一覧!$AY$4:$BB$16,3,FALSE))</f>
        <v>0</v>
      </c>
      <c r="BT508" s="1115"/>
      <c r="BU508" s="1115"/>
      <c r="BV508" s="1112" t="str">
        <f>IF($BO508="","",IF($BF508=ﾃﾞｰﾀ一覧!$U$37,"",IF($BF508=ﾃﾞｰﾀ一覧!$U$38,"",IF($BO508=ﾃﾞｰﾀ一覧!$AT$27,ﾃﾞｰﾀ一覧!$AT$27,VLOOKUP($AK508,ﾃﾞｰﾀ一覧!$AH$4:$AR$66,11,FALSE)*IF($BO508=ﾃﾞｰﾀ一覧!$AT$17,($AR508+1)*($AV508+1),IF($BO508=ﾃﾞｰﾀ一覧!$AT$22,IF(COUNTIF($AD508,"*天端*"),ﾃﾞｰﾀ一覧!$AU$43/2,ﾃﾞｰﾀ一覧!$AU$43/3),IF($BO508=ﾃﾞｰﾀ一覧!$AT$20,$AR508*$AV508,IF($BO508=ﾃﾞｰﾀ一覧!$AT$21,$AV508,1))))))))</f>
        <v/>
      </c>
      <c r="BW508" s="1112"/>
      <c r="BX508" s="1112"/>
      <c r="BY508" s="1088" t="str">
        <f>IF($B508="","",IF($AH508="","",IF($CK508=ﾃﾞｰﾀ一覧!$U$53,ﾃﾞｰﾀ一覧!$U$61,IF($AH508=ﾃﾞｰﾀ一覧!$U$21,ﾃﾞｰﾀ一覧!$U$60,IF(OR($AH508=ﾃﾞｰﾀ一覧!$U$19,$AH508=ﾃﾞｰﾀ一覧!$U$20,$AH508=ﾃﾞｰﾀ一覧!$U$23,$AH508=ﾃﾞｰﾀ一覧!$U$22,$AH508=ﾃﾞｰﾀ一覧!$U$18,AH508=ﾃﾞｰﾀ一覧!$U$25),ﾃﾞｰﾀ一覧!$U$59,ﾃﾞｰﾀ一覧!$U$62)))))</f>
        <v/>
      </c>
      <c r="BZ508" s="1089"/>
      <c r="CA508" s="1113"/>
      <c r="CB508" s="1113"/>
      <c r="CC508" s="1113"/>
      <c r="CD508" s="1113"/>
      <c r="CE508" s="1113"/>
      <c r="CF508" s="1113"/>
      <c r="CG508" s="1113"/>
      <c r="CH508" s="1113"/>
      <c r="CI508" s="1114"/>
      <c r="CK508" s="240"/>
      <c r="CM508" s="378" t="str">
        <f t="shared" si="49"/>
        <v/>
      </c>
      <c r="CN508" s="379" t="str">
        <f t="shared" si="50"/>
        <v/>
      </c>
      <c r="CO508" s="379" t="str">
        <f t="shared" si="51"/>
        <v/>
      </c>
      <c r="CP508" s="380" t="str">
        <f t="shared" si="52"/>
        <v/>
      </c>
      <c r="CQ508" s="244"/>
      <c r="CR508" s="1100"/>
      <c r="CS508" s="1101"/>
      <c r="CT508" s="1102"/>
      <c r="CU508" s="1135"/>
      <c r="CV508" s="1136"/>
      <c r="CW508" s="1136"/>
      <c r="CX508" s="1137"/>
      <c r="CY508" s="1138"/>
      <c r="CZ508" s="1139"/>
      <c r="DA508" s="1140"/>
      <c r="DB508" s="1132"/>
      <c r="DC508" s="1133"/>
      <c r="DD508" s="1133"/>
      <c r="DE508" s="1133"/>
      <c r="DF508" s="1133"/>
      <c r="DG508" s="1134"/>
      <c r="DH508" s="580"/>
      <c r="DI508" s="1084"/>
      <c r="DJ508" s="1084"/>
      <c r="DK508" s="581"/>
      <c r="DL508" s="582"/>
      <c r="DM508" s="1084"/>
      <c r="DN508" s="1084"/>
      <c r="DO508" s="581"/>
      <c r="DP508" s="582"/>
      <c r="DQ508" s="1084"/>
      <c r="DR508" s="1084"/>
      <c r="DS508" s="583"/>
      <c r="DT508" s="1124"/>
      <c r="DU508" s="1125"/>
      <c r="DV508" s="1125"/>
      <c r="DW508" s="1124"/>
      <c r="DX508" s="1125"/>
      <c r="DY508" s="1150"/>
      <c r="DZ508" s="1362"/>
      <c r="EA508" s="1363"/>
      <c r="EB508" s="1362"/>
      <c r="EC508" s="1363"/>
      <c r="ED508" s="1362"/>
      <c r="EE508" s="1377"/>
      <c r="EF508" s="1378"/>
      <c r="EG508" s="1379"/>
      <c r="EH508" s="1379"/>
      <c r="EI508" s="1380"/>
      <c r="EJ508" s="1381"/>
      <c r="EK508" s="1381"/>
      <c r="EL508" s="1381"/>
      <c r="EM508" s="1382"/>
      <c r="EN508" s="1382"/>
      <c r="EO508" s="1382"/>
      <c r="EP508" s="1375"/>
      <c r="EQ508" s="1376"/>
      <c r="ER508" s="1113"/>
      <c r="ES508" s="1113"/>
      <c r="ET508" s="1113"/>
      <c r="EU508" s="1113"/>
      <c r="EV508" s="1113"/>
      <c r="EW508" s="1113"/>
      <c r="EX508" s="1113"/>
      <c r="EY508" s="1113"/>
      <c r="EZ508" s="1114"/>
    </row>
    <row r="509" spans="1:156" ht="30" customHeight="1" x14ac:dyDescent="0.2">
      <c r="A509" s="207">
        <f t="shared" si="53"/>
        <v>498</v>
      </c>
      <c r="B509" s="1103"/>
      <c r="C509" s="1104"/>
      <c r="D509" s="1092"/>
      <c r="E509" s="1093"/>
      <c r="F509" s="1094" t="str">
        <f t="shared" si="55"/>
        <v/>
      </c>
      <c r="G509" s="1095"/>
      <c r="H509" s="1095"/>
      <c r="I509" s="1095"/>
      <c r="J509" s="1095"/>
      <c r="K509" s="1095"/>
      <c r="L509" s="1095"/>
      <c r="M509" s="1095"/>
      <c r="N509" s="1095"/>
      <c r="O509" s="1095"/>
      <c r="P509" s="1095"/>
      <c r="Q509" s="1095"/>
      <c r="R509" s="1095"/>
      <c r="S509" s="1095"/>
      <c r="T509" s="1095"/>
      <c r="U509" s="1095"/>
      <c r="V509" s="1095"/>
      <c r="W509" s="1096"/>
      <c r="X509" s="1299">
        <f t="shared" si="54"/>
        <v>0</v>
      </c>
      <c r="Y509" s="1300"/>
      <c r="Z509" s="1301"/>
      <c r="AA509" s="1100"/>
      <c r="AB509" s="1101"/>
      <c r="AC509" s="1102"/>
      <c r="AD509" s="1135"/>
      <c r="AE509" s="1136"/>
      <c r="AF509" s="1136"/>
      <c r="AG509" s="1137"/>
      <c r="AH509" s="1138"/>
      <c r="AI509" s="1139"/>
      <c r="AJ509" s="1140"/>
      <c r="AK509" s="1132"/>
      <c r="AL509" s="1133"/>
      <c r="AM509" s="1133"/>
      <c r="AN509" s="1133"/>
      <c r="AO509" s="1133"/>
      <c r="AP509" s="1134"/>
      <c r="AQ509" s="642" t="str">
        <f>IF(AK509="","",VLOOKUP(AK509,ﾃﾞｰﾀ一覧!$AH$4:$AR$66,2,FALSE))</f>
        <v/>
      </c>
      <c r="AR509" s="1084"/>
      <c r="AS509" s="1084"/>
      <c r="AT509" s="643" t="str">
        <f>IF(AK509="","",VLOOKUP(AK509,ﾃﾞｰﾀ一覧!$AH$4:$AR$66,3,FALSE))</f>
        <v/>
      </c>
      <c r="AU509" s="644" t="str">
        <f>IF(AK509="","",VLOOKUP(AK509,ﾃﾞｰﾀ一覧!$AH$4:$AR$66,5,FALSE))</f>
        <v/>
      </c>
      <c r="AV509" s="1084"/>
      <c r="AW509" s="1084"/>
      <c r="AX509" s="643" t="str">
        <f>IF(AK509="","",VLOOKUP(AK509,ﾃﾞｰﾀ一覧!$AH$4:$AR$66,6,FALSE))</f>
        <v/>
      </c>
      <c r="AY509" s="649" t="str">
        <f>IF(AK509="","",VLOOKUP(AK509,ﾃﾞｰﾀ一覧!$AH$4:$AR$66,8,FALSE))</f>
        <v/>
      </c>
      <c r="AZ509" s="1084"/>
      <c r="BA509" s="1084"/>
      <c r="BB509" s="388" t="str">
        <f>IF(AK509="","",VLOOKUP(AK509,ﾃﾞｰﾀ一覧!$AH$4:$AR$66,9,FALSE))</f>
        <v/>
      </c>
      <c r="BC509" s="1124"/>
      <c r="BD509" s="1125"/>
      <c r="BE509" s="1125"/>
      <c r="BF509" s="1124"/>
      <c r="BG509" s="1125"/>
      <c r="BH509" s="1125"/>
      <c r="BI509" s="1124"/>
      <c r="BJ509" s="1125"/>
      <c r="BK509" s="1150"/>
      <c r="BL509" s="1154"/>
      <c r="BM509" s="1155"/>
      <c r="BN509" s="1156"/>
      <c r="BO509" s="1109" t="str">
        <f>IF($AK509="","",IF($BF509="","",IF($BF509=ﾃﾞｰﾀ一覧!$U$37,"",IF($BF509=ﾃﾞｰﾀ一覧!$U$38,"",IF($AH509=ﾃﾞｰﾀ一覧!$U$25,VLOOKUP($AK509,ﾃﾞｰﾀ一覧!$AH$43:$AR$66,10,FALSE),VLOOKUP($AK509,ﾃﾞｰﾀ一覧!$AH$4:$AR$66,10,FALSE))))))</f>
        <v/>
      </c>
      <c r="BP509" s="1110"/>
      <c r="BQ509" s="1110"/>
      <c r="BR509" s="1111"/>
      <c r="BS509" s="1115">
        <f>IF($BL509="",0,VLOOKUP($BL509,ﾃﾞｰﾀ一覧!$AY$4:$BB$16,3,FALSE))</f>
        <v>0</v>
      </c>
      <c r="BT509" s="1115"/>
      <c r="BU509" s="1115"/>
      <c r="BV509" s="1112" t="str">
        <f>IF($BO509="","",IF($BF509=ﾃﾞｰﾀ一覧!$U$37,"",IF($BF509=ﾃﾞｰﾀ一覧!$U$38,"",IF($BO509=ﾃﾞｰﾀ一覧!$AT$27,ﾃﾞｰﾀ一覧!$AT$27,VLOOKUP($AK509,ﾃﾞｰﾀ一覧!$AH$4:$AR$66,11,FALSE)*IF($BO509=ﾃﾞｰﾀ一覧!$AT$17,($AR509+1)*($AV509+1),IF($BO509=ﾃﾞｰﾀ一覧!$AT$22,IF(COUNTIF($AD509,"*天端*"),ﾃﾞｰﾀ一覧!$AU$43/2,ﾃﾞｰﾀ一覧!$AU$43/3),IF($BO509=ﾃﾞｰﾀ一覧!$AT$20,$AR509*$AV509,IF($BO509=ﾃﾞｰﾀ一覧!$AT$21,$AV509,1))))))))</f>
        <v/>
      </c>
      <c r="BW509" s="1112"/>
      <c r="BX509" s="1112"/>
      <c r="BY509" s="1088" t="str">
        <f>IF($B509="","",IF($AH509="","",IF($CK509=ﾃﾞｰﾀ一覧!$U$53,ﾃﾞｰﾀ一覧!$U$61,IF($AH509=ﾃﾞｰﾀ一覧!$U$21,ﾃﾞｰﾀ一覧!$U$60,IF(OR($AH509=ﾃﾞｰﾀ一覧!$U$19,$AH509=ﾃﾞｰﾀ一覧!$U$20,$AH509=ﾃﾞｰﾀ一覧!$U$23,$AH509=ﾃﾞｰﾀ一覧!$U$22,$AH509=ﾃﾞｰﾀ一覧!$U$18,AH509=ﾃﾞｰﾀ一覧!$U$25),ﾃﾞｰﾀ一覧!$U$59,ﾃﾞｰﾀ一覧!$U$62)))))</f>
        <v/>
      </c>
      <c r="BZ509" s="1089"/>
      <c r="CA509" s="1113"/>
      <c r="CB509" s="1113"/>
      <c r="CC509" s="1113"/>
      <c r="CD509" s="1113"/>
      <c r="CE509" s="1113"/>
      <c r="CF509" s="1113"/>
      <c r="CG509" s="1113"/>
      <c r="CH509" s="1113"/>
      <c r="CI509" s="1114"/>
      <c r="CK509" s="240"/>
      <c r="CM509" s="378" t="str">
        <f t="shared" si="49"/>
        <v/>
      </c>
      <c r="CN509" s="379" t="str">
        <f t="shared" si="50"/>
        <v/>
      </c>
      <c r="CO509" s="379" t="str">
        <f t="shared" si="51"/>
        <v/>
      </c>
      <c r="CP509" s="380" t="str">
        <f t="shared" si="52"/>
        <v/>
      </c>
      <c r="CQ509" s="244"/>
      <c r="CR509" s="1100"/>
      <c r="CS509" s="1101"/>
      <c r="CT509" s="1102"/>
      <c r="CU509" s="1135"/>
      <c r="CV509" s="1136"/>
      <c r="CW509" s="1136"/>
      <c r="CX509" s="1137"/>
      <c r="CY509" s="1138"/>
      <c r="CZ509" s="1139"/>
      <c r="DA509" s="1140"/>
      <c r="DB509" s="1132"/>
      <c r="DC509" s="1133"/>
      <c r="DD509" s="1133"/>
      <c r="DE509" s="1133"/>
      <c r="DF509" s="1133"/>
      <c r="DG509" s="1134"/>
      <c r="DH509" s="580"/>
      <c r="DI509" s="1084"/>
      <c r="DJ509" s="1084"/>
      <c r="DK509" s="581"/>
      <c r="DL509" s="582"/>
      <c r="DM509" s="1084"/>
      <c r="DN509" s="1084"/>
      <c r="DO509" s="581"/>
      <c r="DP509" s="582"/>
      <c r="DQ509" s="1084"/>
      <c r="DR509" s="1084"/>
      <c r="DS509" s="583"/>
      <c r="DT509" s="1124"/>
      <c r="DU509" s="1125"/>
      <c r="DV509" s="1125"/>
      <c r="DW509" s="1124"/>
      <c r="DX509" s="1125"/>
      <c r="DY509" s="1150"/>
      <c r="DZ509" s="1362"/>
      <c r="EA509" s="1363"/>
      <c r="EB509" s="1362"/>
      <c r="EC509" s="1363"/>
      <c r="ED509" s="1362"/>
      <c r="EE509" s="1377"/>
      <c r="EF509" s="1378"/>
      <c r="EG509" s="1379"/>
      <c r="EH509" s="1379"/>
      <c r="EI509" s="1380"/>
      <c r="EJ509" s="1381"/>
      <c r="EK509" s="1381"/>
      <c r="EL509" s="1381"/>
      <c r="EM509" s="1382"/>
      <c r="EN509" s="1382"/>
      <c r="EO509" s="1382"/>
      <c r="EP509" s="1375"/>
      <c r="EQ509" s="1376"/>
      <c r="ER509" s="1113"/>
      <c r="ES509" s="1113"/>
      <c r="ET509" s="1113"/>
      <c r="EU509" s="1113"/>
      <c r="EV509" s="1113"/>
      <c r="EW509" s="1113"/>
      <c r="EX509" s="1113"/>
      <c r="EY509" s="1113"/>
      <c r="EZ509" s="1114"/>
    </row>
    <row r="510" spans="1:156" ht="30" customHeight="1" x14ac:dyDescent="0.2">
      <c r="A510" s="207">
        <f t="shared" si="53"/>
        <v>499</v>
      </c>
      <c r="B510" s="1103"/>
      <c r="C510" s="1104"/>
      <c r="D510" s="1092"/>
      <c r="E510" s="1093"/>
      <c r="F510" s="1094" t="str">
        <f t="shared" si="55"/>
        <v/>
      </c>
      <c r="G510" s="1095"/>
      <c r="H510" s="1095"/>
      <c r="I510" s="1095"/>
      <c r="J510" s="1095"/>
      <c r="K510" s="1095"/>
      <c r="L510" s="1095"/>
      <c r="M510" s="1095"/>
      <c r="N510" s="1095"/>
      <c r="O510" s="1095"/>
      <c r="P510" s="1095"/>
      <c r="Q510" s="1095"/>
      <c r="R510" s="1095"/>
      <c r="S510" s="1095"/>
      <c r="T510" s="1095"/>
      <c r="U510" s="1095"/>
      <c r="V510" s="1095"/>
      <c r="W510" s="1096"/>
      <c r="X510" s="1299">
        <f t="shared" si="54"/>
        <v>0</v>
      </c>
      <c r="Y510" s="1300"/>
      <c r="Z510" s="1301"/>
      <c r="AA510" s="1100"/>
      <c r="AB510" s="1101"/>
      <c r="AC510" s="1102"/>
      <c r="AD510" s="1135"/>
      <c r="AE510" s="1136"/>
      <c r="AF510" s="1136"/>
      <c r="AG510" s="1137"/>
      <c r="AH510" s="1138"/>
      <c r="AI510" s="1139"/>
      <c r="AJ510" s="1140"/>
      <c r="AK510" s="1132"/>
      <c r="AL510" s="1133"/>
      <c r="AM510" s="1133"/>
      <c r="AN510" s="1133"/>
      <c r="AO510" s="1133"/>
      <c r="AP510" s="1134"/>
      <c r="AQ510" s="642" t="str">
        <f>IF(AK510="","",VLOOKUP(AK510,ﾃﾞｰﾀ一覧!$AH$4:$AR$66,2,FALSE))</f>
        <v/>
      </c>
      <c r="AR510" s="1084"/>
      <c r="AS510" s="1084"/>
      <c r="AT510" s="643" t="str">
        <f>IF(AK510="","",VLOOKUP(AK510,ﾃﾞｰﾀ一覧!$AH$4:$AR$66,3,FALSE))</f>
        <v/>
      </c>
      <c r="AU510" s="644" t="str">
        <f>IF(AK510="","",VLOOKUP(AK510,ﾃﾞｰﾀ一覧!$AH$4:$AR$66,5,FALSE))</f>
        <v/>
      </c>
      <c r="AV510" s="1084"/>
      <c r="AW510" s="1084"/>
      <c r="AX510" s="643" t="str">
        <f>IF(AK510="","",VLOOKUP(AK510,ﾃﾞｰﾀ一覧!$AH$4:$AR$66,6,FALSE))</f>
        <v/>
      </c>
      <c r="AY510" s="649" t="str">
        <f>IF(AK510="","",VLOOKUP(AK510,ﾃﾞｰﾀ一覧!$AH$4:$AR$66,8,FALSE))</f>
        <v/>
      </c>
      <c r="AZ510" s="1084"/>
      <c r="BA510" s="1084"/>
      <c r="BB510" s="388" t="str">
        <f>IF(AK510="","",VLOOKUP(AK510,ﾃﾞｰﾀ一覧!$AH$4:$AR$66,9,FALSE))</f>
        <v/>
      </c>
      <c r="BC510" s="1124"/>
      <c r="BD510" s="1125"/>
      <c r="BE510" s="1125"/>
      <c r="BF510" s="1124"/>
      <c r="BG510" s="1125"/>
      <c r="BH510" s="1125"/>
      <c r="BI510" s="1124"/>
      <c r="BJ510" s="1125"/>
      <c r="BK510" s="1150"/>
      <c r="BL510" s="1154"/>
      <c r="BM510" s="1155"/>
      <c r="BN510" s="1156"/>
      <c r="BO510" s="1109" t="str">
        <f>IF($AK510="","",IF($BF510="","",IF($BF510=ﾃﾞｰﾀ一覧!$U$37,"",IF($BF510=ﾃﾞｰﾀ一覧!$U$38,"",IF($AH510=ﾃﾞｰﾀ一覧!$U$25,VLOOKUP($AK510,ﾃﾞｰﾀ一覧!$AH$43:$AR$66,10,FALSE),VLOOKUP($AK510,ﾃﾞｰﾀ一覧!$AH$4:$AR$66,10,FALSE))))))</f>
        <v/>
      </c>
      <c r="BP510" s="1110"/>
      <c r="BQ510" s="1110"/>
      <c r="BR510" s="1111"/>
      <c r="BS510" s="1115">
        <f>IF($BL510="",0,VLOOKUP($BL510,ﾃﾞｰﾀ一覧!$AY$4:$BB$16,3,FALSE))</f>
        <v>0</v>
      </c>
      <c r="BT510" s="1115"/>
      <c r="BU510" s="1115"/>
      <c r="BV510" s="1112" t="str">
        <f>IF($BO510="","",IF($BF510=ﾃﾞｰﾀ一覧!$U$37,"",IF($BF510=ﾃﾞｰﾀ一覧!$U$38,"",IF($BO510=ﾃﾞｰﾀ一覧!$AT$27,ﾃﾞｰﾀ一覧!$AT$27,VLOOKUP($AK510,ﾃﾞｰﾀ一覧!$AH$4:$AR$66,11,FALSE)*IF($BO510=ﾃﾞｰﾀ一覧!$AT$17,($AR510+1)*($AV510+1),IF($BO510=ﾃﾞｰﾀ一覧!$AT$22,IF(COUNTIF($AD510,"*天端*"),ﾃﾞｰﾀ一覧!$AU$43/2,ﾃﾞｰﾀ一覧!$AU$43/3),IF($BO510=ﾃﾞｰﾀ一覧!$AT$20,$AR510*$AV510,IF($BO510=ﾃﾞｰﾀ一覧!$AT$21,$AV510,1))))))))</f>
        <v/>
      </c>
      <c r="BW510" s="1112"/>
      <c r="BX510" s="1112"/>
      <c r="BY510" s="1088" t="str">
        <f>IF($B510="","",IF($AH510="","",IF($CK510=ﾃﾞｰﾀ一覧!$U$53,ﾃﾞｰﾀ一覧!$U$61,IF($AH510=ﾃﾞｰﾀ一覧!$U$21,ﾃﾞｰﾀ一覧!$U$60,IF(OR($AH510=ﾃﾞｰﾀ一覧!$U$19,$AH510=ﾃﾞｰﾀ一覧!$U$20,$AH510=ﾃﾞｰﾀ一覧!$U$23,$AH510=ﾃﾞｰﾀ一覧!$U$22,$AH510=ﾃﾞｰﾀ一覧!$U$18,AH510=ﾃﾞｰﾀ一覧!$U$25),ﾃﾞｰﾀ一覧!$U$59,ﾃﾞｰﾀ一覧!$U$62)))))</f>
        <v/>
      </c>
      <c r="BZ510" s="1089"/>
      <c r="CA510" s="1113"/>
      <c r="CB510" s="1113"/>
      <c r="CC510" s="1113"/>
      <c r="CD510" s="1113"/>
      <c r="CE510" s="1113"/>
      <c r="CF510" s="1113"/>
      <c r="CG510" s="1113"/>
      <c r="CH510" s="1113"/>
      <c r="CI510" s="1114"/>
      <c r="CK510" s="240"/>
      <c r="CM510" s="378" t="str">
        <f t="shared" si="49"/>
        <v/>
      </c>
      <c r="CN510" s="379" t="str">
        <f t="shared" si="50"/>
        <v/>
      </c>
      <c r="CO510" s="379" t="str">
        <f t="shared" si="51"/>
        <v/>
      </c>
      <c r="CP510" s="380" t="str">
        <f t="shared" si="52"/>
        <v/>
      </c>
      <c r="CQ510" s="244"/>
      <c r="CR510" s="1100"/>
      <c r="CS510" s="1101"/>
      <c r="CT510" s="1102"/>
      <c r="CU510" s="1135"/>
      <c r="CV510" s="1136"/>
      <c r="CW510" s="1136"/>
      <c r="CX510" s="1137"/>
      <c r="CY510" s="1138"/>
      <c r="CZ510" s="1139"/>
      <c r="DA510" s="1140"/>
      <c r="DB510" s="1132"/>
      <c r="DC510" s="1133"/>
      <c r="DD510" s="1133"/>
      <c r="DE510" s="1133"/>
      <c r="DF510" s="1133"/>
      <c r="DG510" s="1134"/>
      <c r="DH510" s="580"/>
      <c r="DI510" s="1084"/>
      <c r="DJ510" s="1084"/>
      <c r="DK510" s="581"/>
      <c r="DL510" s="582"/>
      <c r="DM510" s="1084"/>
      <c r="DN510" s="1084"/>
      <c r="DO510" s="581"/>
      <c r="DP510" s="582"/>
      <c r="DQ510" s="1084"/>
      <c r="DR510" s="1084"/>
      <c r="DS510" s="583"/>
      <c r="DT510" s="1124"/>
      <c r="DU510" s="1125"/>
      <c r="DV510" s="1125"/>
      <c r="DW510" s="1124"/>
      <c r="DX510" s="1125"/>
      <c r="DY510" s="1150"/>
      <c r="DZ510" s="1362"/>
      <c r="EA510" s="1363"/>
      <c r="EB510" s="1362"/>
      <c r="EC510" s="1363"/>
      <c r="ED510" s="1362"/>
      <c r="EE510" s="1377"/>
      <c r="EF510" s="1378"/>
      <c r="EG510" s="1379"/>
      <c r="EH510" s="1379"/>
      <c r="EI510" s="1380"/>
      <c r="EJ510" s="1381"/>
      <c r="EK510" s="1381"/>
      <c r="EL510" s="1381"/>
      <c r="EM510" s="1382"/>
      <c r="EN510" s="1382"/>
      <c r="EO510" s="1382"/>
      <c r="EP510" s="1375"/>
      <c r="EQ510" s="1376"/>
      <c r="ER510" s="1113"/>
      <c r="ES510" s="1113"/>
      <c r="ET510" s="1113"/>
      <c r="EU510" s="1113"/>
      <c r="EV510" s="1113"/>
      <c r="EW510" s="1113"/>
      <c r="EX510" s="1113"/>
      <c r="EY510" s="1113"/>
      <c r="EZ510" s="1114"/>
    </row>
    <row r="511" spans="1:156" ht="30" customHeight="1" x14ac:dyDescent="0.2">
      <c r="A511" s="207">
        <f t="shared" si="53"/>
        <v>500</v>
      </c>
      <c r="B511" s="1103"/>
      <c r="C511" s="1104"/>
      <c r="D511" s="1092"/>
      <c r="E511" s="1093"/>
      <c r="F511" s="1094" t="str">
        <f t="shared" si="55"/>
        <v/>
      </c>
      <c r="G511" s="1095"/>
      <c r="H511" s="1095"/>
      <c r="I511" s="1095"/>
      <c r="J511" s="1095"/>
      <c r="K511" s="1095"/>
      <c r="L511" s="1095"/>
      <c r="M511" s="1095"/>
      <c r="N511" s="1095"/>
      <c r="O511" s="1095"/>
      <c r="P511" s="1095"/>
      <c r="Q511" s="1095"/>
      <c r="R511" s="1095"/>
      <c r="S511" s="1095"/>
      <c r="T511" s="1095"/>
      <c r="U511" s="1095"/>
      <c r="V511" s="1095"/>
      <c r="W511" s="1096"/>
      <c r="X511" s="1299">
        <f t="shared" si="54"/>
        <v>0</v>
      </c>
      <c r="Y511" s="1300"/>
      <c r="Z511" s="1301"/>
      <c r="AA511" s="1100"/>
      <c r="AB511" s="1101"/>
      <c r="AC511" s="1102"/>
      <c r="AD511" s="1135"/>
      <c r="AE511" s="1136"/>
      <c r="AF511" s="1136"/>
      <c r="AG511" s="1137"/>
      <c r="AH511" s="1138"/>
      <c r="AI511" s="1139"/>
      <c r="AJ511" s="1140"/>
      <c r="AK511" s="1132"/>
      <c r="AL511" s="1133"/>
      <c r="AM511" s="1133"/>
      <c r="AN511" s="1133"/>
      <c r="AO511" s="1133"/>
      <c r="AP511" s="1134"/>
      <c r="AQ511" s="642" t="str">
        <f>IF(AK511="","",VLOOKUP(AK511,ﾃﾞｰﾀ一覧!$AH$4:$AR$66,2,FALSE))</f>
        <v/>
      </c>
      <c r="AR511" s="1084"/>
      <c r="AS511" s="1084"/>
      <c r="AT511" s="643" t="str">
        <f>IF(AK511="","",VLOOKUP(AK511,ﾃﾞｰﾀ一覧!$AH$4:$AR$66,3,FALSE))</f>
        <v/>
      </c>
      <c r="AU511" s="644" t="str">
        <f>IF(AK511="","",VLOOKUP(AK511,ﾃﾞｰﾀ一覧!$AH$4:$AR$66,5,FALSE))</f>
        <v/>
      </c>
      <c r="AV511" s="1084"/>
      <c r="AW511" s="1084"/>
      <c r="AX511" s="643" t="str">
        <f>IF(AK511="","",VLOOKUP(AK511,ﾃﾞｰﾀ一覧!$AH$4:$AR$66,6,FALSE))</f>
        <v/>
      </c>
      <c r="AY511" s="649" t="str">
        <f>IF(AK511="","",VLOOKUP(AK511,ﾃﾞｰﾀ一覧!$AH$4:$AR$66,8,FALSE))</f>
        <v/>
      </c>
      <c r="AZ511" s="1084"/>
      <c r="BA511" s="1084"/>
      <c r="BB511" s="388" t="str">
        <f>IF(AK511="","",VLOOKUP(AK511,ﾃﾞｰﾀ一覧!$AH$4:$AR$66,9,FALSE))</f>
        <v/>
      </c>
      <c r="BC511" s="1157"/>
      <c r="BD511" s="1158"/>
      <c r="BE511" s="1158"/>
      <c r="BF511" s="1124"/>
      <c r="BG511" s="1125"/>
      <c r="BH511" s="1125"/>
      <c r="BI511" s="1157"/>
      <c r="BJ511" s="1158"/>
      <c r="BK511" s="1159"/>
      <c r="BL511" s="1154"/>
      <c r="BM511" s="1155"/>
      <c r="BN511" s="1156"/>
      <c r="BO511" s="1109" t="str">
        <f>IF($AK511="","",IF($BF511="","",IF($BF511=ﾃﾞｰﾀ一覧!$U$37,"",IF($BF511=ﾃﾞｰﾀ一覧!$U$38,"",IF($AH511=ﾃﾞｰﾀ一覧!$U$25,VLOOKUP($AK511,ﾃﾞｰﾀ一覧!$AH$43:$AR$66,10,FALSE),VLOOKUP($AK511,ﾃﾞｰﾀ一覧!$AH$4:$AR$66,10,FALSE))))))</f>
        <v/>
      </c>
      <c r="BP511" s="1110"/>
      <c r="BQ511" s="1110"/>
      <c r="BR511" s="1111"/>
      <c r="BS511" s="1115">
        <f>IF($BL511="",0,VLOOKUP($BL511,ﾃﾞｰﾀ一覧!$AY$4:$BB$16,3,FALSE))</f>
        <v>0</v>
      </c>
      <c r="BT511" s="1115"/>
      <c r="BU511" s="1115"/>
      <c r="BV511" s="1112" t="str">
        <f>IF($BO511="","",IF($BF511=ﾃﾞｰﾀ一覧!$U$37,"",IF($BF511=ﾃﾞｰﾀ一覧!$U$38,"",IF($BO511=ﾃﾞｰﾀ一覧!$AT$27,ﾃﾞｰﾀ一覧!$AT$27,VLOOKUP($AK511,ﾃﾞｰﾀ一覧!$AH$4:$AR$66,11,FALSE)*IF($BO511=ﾃﾞｰﾀ一覧!$AT$17,($AR511+1)*($AV511+1),IF($BO511=ﾃﾞｰﾀ一覧!$AT$22,IF(COUNTIF($AD511,"*天端*"),ﾃﾞｰﾀ一覧!$AU$43/2,ﾃﾞｰﾀ一覧!$AU$43/3),IF($BO511=ﾃﾞｰﾀ一覧!$AT$20,$AR511*$AV511,IF($BO511=ﾃﾞｰﾀ一覧!$AT$21,$AV511,1))))))))</f>
        <v/>
      </c>
      <c r="BW511" s="1112"/>
      <c r="BX511" s="1112"/>
      <c r="BY511" s="1088" t="str">
        <f>IF($B511="","",IF($AH511="","",IF($CK511=ﾃﾞｰﾀ一覧!$U$53,ﾃﾞｰﾀ一覧!$U$61,IF($AH511=ﾃﾞｰﾀ一覧!$U$21,ﾃﾞｰﾀ一覧!$U$60,IF(OR($AH511=ﾃﾞｰﾀ一覧!$U$19,$AH511=ﾃﾞｰﾀ一覧!$U$20,$AH511=ﾃﾞｰﾀ一覧!$U$23,$AH511=ﾃﾞｰﾀ一覧!$U$22,$AH511=ﾃﾞｰﾀ一覧!$U$18,AH511=ﾃﾞｰﾀ一覧!$U$25),ﾃﾞｰﾀ一覧!$U$59,ﾃﾞｰﾀ一覧!$U$62)))))</f>
        <v/>
      </c>
      <c r="BZ511" s="1089"/>
      <c r="CA511" s="1113"/>
      <c r="CB511" s="1113"/>
      <c r="CC511" s="1113"/>
      <c r="CD511" s="1113"/>
      <c r="CE511" s="1113"/>
      <c r="CF511" s="1113"/>
      <c r="CG511" s="1113"/>
      <c r="CH511" s="1113"/>
      <c r="CI511" s="1114"/>
      <c r="CK511" s="240"/>
      <c r="CM511" s="378" t="str">
        <f t="shared" si="49"/>
        <v/>
      </c>
      <c r="CN511" s="379" t="str">
        <f t="shared" si="50"/>
        <v/>
      </c>
      <c r="CO511" s="379" t="str">
        <f t="shared" si="51"/>
        <v/>
      </c>
      <c r="CP511" s="380" t="str">
        <f t="shared" si="52"/>
        <v/>
      </c>
      <c r="CQ511" s="244"/>
      <c r="CR511" s="1100"/>
      <c r="CS511" s="1101"/>
      <c r="CT511" s="1102"/>
      <c r="CU511" s="1135"/>
      <c r="CV511" s="1136"/>
      <c r="CW511" s="1136"/>
      <c r="CX511" s="1137"/>
      <c r="CY511" s="1138"/>
      <c r="CZ511" s="1139"/>
      <c r="DA511" s="1140"/>
      <c r="DB511" s="1132"/>
      <c r="DC511" s="1133"/>
      <c r="DD511" s="1133"/>
      <c r="DE511" s="1133"/>
      <c r="DF511" s="1133"/>
      <c r="DG511" s="1134"/>
      <c r="DH511" s="580"/>
      <c r="DI511" s="1084"/>
      <c r="DJ511" s="1084"/>
      <c r="DK511" s="581"/>
      <c r="DL511" s="582"/>
      <c r="DM511" s="1084"/>
      <c r="DN511" s="1084"/>
      <c r="DO511" s="581"/>
      <c r="DP511" s="582"/>
      <c r="DQ511" s="1084"/>
      <c r="DR511" s="1084"/>
      <c r="DS511" s="583"/>
      <c r="DT511" s="1157"/>
      <c r="DU511" s="1158"/>
      <c r="DV511" s="1158"/>
      <c r="DW511" s="1157"/>
      <c r="DX511" s="1158"/>
      <c r="DY511" s="1159"/>
      <c r="DZ511" s="1362"/>
      <c r="EA511" s="1363"/>
      <c r="EB511" s="1362"/>
      <c r="EC511" s="1363"/>
      <c r="ED511" s="1362"/>
      <c r="EE511" s="1377"/>
      <c r="EF511" s="1378"/>
      <c r="EG511" s="1379"/>
      <c r="EH511" s="1379"/>
      <c r="EI511" s="1380"/>
      <c r="EJ511" s="1381"/>
      <c r="EK511" s="1381"/>
      <c r="EL511" s="1381"/>
      <c r="EM511" s="1382"/>
      <c r="EN511" s="1382"/>
      <c r="EO511" s="1382"/>
      <c r="EP511" s="1375"/>
      <c r="EQ511" s="1376"/>
      <c r="ER511" s="1113"/>
      <c r="ES511" s="1113"/>
      <c r="ET511" s="1113"/>
      <c r="EU511" s="1113"/>
      <c r="EV511" s="1113"/>
      <c r="EW511" s="1113"/>
      <c r="EX511" s="1113"/>
      <c r="EY511" s="1113"/>
      <c r="EZ511" s="1114"/>
    </row>
    <row r="512" spans="1:156" ht="30" customHeight="1" x14ac:dyDescent="0.2">
      <c r="A512" s="207">
        <f t="shared" si="53"/>
        <v>501</v>
      </c>
      <c r="B512" s="1103"/>
      <c r="C512" s="1104"/>
      <c r="D512" s="1092"/>
      <c r="E512" s="1093"/>
      <c r="F512" s="1094" t="str">
        <f t="shared" si="55"/>
        <v/>
      </c>
      <c r="G512" s="1095"/>
      <c r="H512" s="1095"/>
      <c r="I512" s="1095"/>
      <c r="J512" s="1095"/>
      <c r="K512" s="1095"/>
      <c r="L512" s="1095"/>
      <c r="M512" s="1095"/>
      <c r="N512" s="1095"/>
      <c r="O512" s="1095"/>
      <c r="P512" s="1095"/>
      <c r="Q512" s="1095"/>
      <c r="R512" s="1095"/>
      <c r="S512" s="1095"/>
      <c r="T512" s="1095"/>
      <c r="U512" s="1095"/>
      <c r="V512" s="1095"/>
      <c r="W512" s="1096"/>
      <c r="X512" s="1299">
        <f t="shared" si="54"/>
        <v>0</v>
      </c>
      <c r="Y512" s="1300"/>
      <c r="Z512" s="1301"/>
      <c r="AA512" s="1100"/>
      <c r="AB512" s="1101"/>
      <c r="AC512" s="1102"/>
      <c r="AD512" s="1135"/>
      <c r="AE512" s="1136"/>
      <c r="AF512" s="1136"/>
      <c r="AG512" s="1137"/>
      <c r="AH512" s="1138"/>
      <c r="AI512" s="1139"/>
      <c r="AJ512" s="1140"/>
      <c r="AK512" s="1132"/>
      <c r="AL512" s="1133"/>
      <c r="AM512" s="1133"/>
      <c r="AN512" s="1133"/>
      <c r="AO512" s="1133"/>
      <c r="AP512" s="1134"/>
      <c r="AQ512" s="642" t="str">
        <f>IF(AK512="","",VLOOKUP(AK512,ﾃﾞｰﾀ一覧!$AH$4:$AR$66,2,FALSE))</f>
        <v/>
      </c>
      <c r="AR512" s="1084"/>
      <c r="AS512" s="1084"/>
      <c r="AT512" s="643" t="str">
        <f>IF(AK512="","",VLOOKUP(AK512,ﾃﾞｰﾀ一覧!$AH$4:$AR$66,3,FALSE))</f>
        <v/>
      </c>
      <c r="AU512" s="644" t="str">
        <f>IF(AK512="","",VLOOKUP(AK512,ﾃﾞｰﾀ一覧!$AH$4:$AR$66,5,FALSE))</f>
        <v/>
      </c>
      <c r="AV512" s="1084"/>
      <c r="AW512" s="1084"/>
      <c r="AX512" s="643" t="str">
        <f>IF(AK512="","",VLOOKUP(AK512,ﾃﾞｰﾀ一覧!$AH$4:$AR$66,6,FALSE))</f>
        <v/>
      </c>
      <c r="AY512" s="649" t="str">
        <f>IF(AK512="","",VLOOKUP(AK512,ﾃﾞｰﾀ一覧!$AH$4:$AR$66,8,FALSE))</f>
        <v/>
      </c>
      <c r="AZ512" s="1084"/>
      <c r="BA512" s="1084"/>
      <c r="BB512" s="388" t="str">
        <f>IF(AK512="","",VLOOKUP(AK512,ﾃﾞｰﾀ一覧!$AH$4:$AR$66,9,FALSE))</f>
        <v/>
      </c>
      <c r="BC512" s="1124"/>
      <c r="BD512" s="1125"/>
      <c r="BE512" s="1125"/>
      <c r="BF512" s="1124"/>
      <c r="BG512" s="1125"/>
      <c r="BH512" s="1125"/>
      <c r="BI512" s="1124"/>
      <c r="BJ512" s="1125"/>
      <c r="BK512" s="1150"/>
      <c r="BL512" s="1154"/>
      <c r="BM512" s="1155"/>
      <c r="BN512" s="1156"/>
      <c r="BO512" s="1109" t="str">
        <f>IF($AK512="","",IF($BF512="","",IF($BF512=ﾃﾞｰﾀ一覧!$U$37,"",IF($BF512=ﾃﾞｰﾀ一覧!$U$38,"",IF($AH512=ﾃﾞｰﾀ一覧!$U$25,VLOOKUP($AK512,ﾃﾞｰﾀ一覧!$AH$43:$AR$66,10,FALSE),VLOOKUP($AK512,ﾃﾞｰﾀ一覧!$AH$4:$AR$66,10,FALSE))))))</f>
        <v/>
      </c>
      <c r="BP512" s="1110"/>
      <c r="BQ512" s="1110"/>
      <c r="BR512" s="1111"/>
      <c r="BS512" s="1115">
        <f>IF($BL512="",0,VLOOKUP($BL512,ﾃﾞｰﾀ一覧!$AY$4:$BB$16,3,FALSE))</f>
        <v>0</v>
      </c>
      <c r="BT512" s="1115"/>
      <c r="BU512" s="1115"/>
      <c r="BV512" s="1112" t="str">
        <f>IF($BO512="","",IF($BF512=ﾃﾞｰﾀ一覧!$U$37,"",IF($BF512=ﾃﾞｰﾀ一覧!$U$38,"",IF($BO512=ﾃﾞｰﾀ一覧!$AT$27,ﾃﾞｰﾀ一覧!$AT$27,VLOOKUP($AK512,ﾃﾞｰﾀ一覧!$AH$4:$AR$66,11,FALSE)*IF($BO512=ﾃﾞｰﾀ一覧!$AT$17,($AR512+1)*($AV512+1),IF($BO512=ﾃﾞｰﾀ一覧!$AT$22,IF(COUNTIF($AD512,"*天端*"),ﾃﾞｰﾀ一覧!$AU$43/2,ﾃﾞｰﾀ一覧!$AU$43/3),IF($BO512=ﾃﾞｰﾀ一覧!$AT$20,$AR512*$AV512,IF($BO512=ﾃﾞｰﾀ一覧!$AT$21,$AV512,1))))))))</f>
        <v/>
      </c>
      <c r="BW512" s="1112"/>
      <c r="BX512" s="1112"/>
      <c r="BY512" s="1088" t="str">
        <f>IF($B512="","",IF($AH512="","",IF($CK512=ﾃﾞｰﾀ一覧!$U$53,ﾃﾞｰﾀ一覧!$U$61,IF($AH512=ﾃﾞｰﾀ一覧!$U$21,ﾃﾞｰﾀ一覧!$U$60,IF(OR($AH512=ﾃﾞｰﾀ一覧!$U$19,$AH512=ﾃﾞｰﾀ一覧!$U$20,$AH512=ﾃﾞｰﾀ一覧!$U$23,$AH512=ﾃﾞｰﾀ一覧!$U$22,$AH512=ﾃﾞｰﾀ一覧!$U$18,AH512=ﾃﾞｰﾀ一覧!$U$25),ﾃﾞｰﾀ一覧!$U$59,ﾃﾞｰﾀ一覧!$U$62)))))</f>
        <v/>
      </c>
      <c r="BZ512" s="1089"/>
      <c r="CA512" s="1113"/>
      <c r="CB512" s="1113"/>
      <c r="CC512" s="1113"/>
      <c r="CD512" s="1113"/>
      <c r="CE512" s="1113"/>
      <c r="CF512" s="1113"/>
      <c r="CG512" s="1113"/>
      <c r="CH512" s="1113"/>
      <c r="CI512" s="1114"/>
      <c r="CK512" s="240"/>
      <c r="CM512" s="378" t="str">
        <f t="shared" si="49"/>
        <v/>
      </c>
      <c r="CN512" s="379" t="str">
        <f t="shared" si="50"/>
        <v/>
      </c>
      <c r="CO512" s="379" t="str">
        <f t="shared" si="51"/>
        <v/>
      </c>
      <c r="CP512" s="380" t="str">
        <f t="shared" si="52"/>
        <v/>
      </c>
      <c r="CQ512" s="244"/>
      <c r="CR512" s="1100"/>
      <c r="CS512" s="1101"/>
      <c r="CT512" s="1102"/>
      <c r="CU512" s="1135"/>
      <c r="CV512" s="1136"/>
      <c r="CW512" s="1136"/>
      <c r="CX512" s="1137"/>
      <c r="CY512" s="1138"/>
      <c r="CZ512" s="1139"/>
      <c r="DA512" s="1140"/>
      <c r="DB512" s="1132"/>
      <c r="DC512" s="1133"/>
      <c r="DD512" s="1133"/>
      <c r="DE512" s="1133"/>
      <c r="DF512" s="1133"/>
      <c r="DG512" s="1134"/>
      <c r="DH512" s="580"/>
      <c r="DI512" s="1084"/>
      <c r="DJ512" s="1084"/>
      <c r="DK512" s="581"/>
      <c r="DL512" s="582"/>
      <c r="DM512" s="1084"/>
      <c r="DN512" s="1084"/>
      <c r="DO512" s="581"/>
      <c r="DP512" s="582"/>
      <c r="DQ512" s="1084"/>
      <c r="DR512" s="1084"/>
      <c r="DS512" s="583"/>
      <c r="DT512" s="1124"/>
      <c r="DU512" s="1125"/>
      <c r="DV512" s="1125"/>
      <c r="DW512" s="1124"/>
      <c r="DX512" s="1125"/>
      <c r="DY512" s="1150"/>
      <c r="DZ512" s="1362"/>
      <c r="EA512" s="1363"/>
      <c r="EB512" s="1362"/>
      <c r="EC512" s="1363"/>
      <c r="ED512" s="1362"/>
      <c r="EE512" s="1377"/>
      <c r="EF512" s="1378"/>
      <c r="EG512" s="1379"/>
      <c r="EH512" s="1379"/>
      <c r="EI512" s="1380"/>
      <c r="EJ512" s="1381"/>
      <c r="EK512" s="1381"/>
      <c r="EL512" s="1381"/>
      <c r="EM512" s="1382"/>
      <c r="EN512" s="1382"/>
      <c r="EO512" s="1382"/>
      <c r="EP512" s="1375"/>
      <c r="EQ512" s="1376"/>
      <c r="ER512" s="1113"/>
      <c r="ES512" s="1113"/>
      <c r="ET512" s="1113"/>
      <c r="EU512" s="1113"/>
      <c r="EV512" s="1113"/>
      <c r="EW512" s="1113"/>
      <c r="EX512" s="1113"/>
      <c r="EY512" s="1113"/>
      <c r="EZ512" s="1114"/>
    </row>
    <row r="513" spans="1:156" ht="30" customHeight="1" x14ac:dyDescent="0.2">
      <c r="A513" s="207">
        <f t="shared" si="53"/>
        <v>502</v>
      </c>
      <c r="B513" s="1103"/>
      <c r="C513" s="1104"/>
      <c r="D513" s="1092"/>
      <c r="E513" s="1093"/>
      <c r="F513" s="1094" t="str">
        <f t="shared" si="55"/>
        <v/>
      </c>
      <c r="G513" s="1095"/>
      <c r="H513" s="1095"/>
      <c r="I513" s="1095"/>
      <c r="J513" s="1095"/>
      <c r="K513" s="1095"/>
      <c r="L513" s="1095"/>
      <c r="M513" s="1095"/>
      <c r="N513" s="1095"/>
      <c r="O513" s="1095"/>
      <c r="P513" s="1095"/>
      <c r="Q513" s="1095"/>
      <c r="R513" s="1095"/>
      <c r="S513" s="1095"/>
      <c r="T513" s="1095"/>
      <c r="U513" s="1095"/>
      <c r="V513" s="1095"/>
      <c r="W513" s="1096"/>
      <c r="X513" s="1299">
        <f t="shared" si="54"/>
        <v>0</v>
      </c>
      <c r="Y513" s="1300"/>
      <c r="Z513" s="1301"/>
      <c r="AA513" s="1100"/>
      <c r="AB513" s="1101"/>
      <c r="AC513" s="1102"/>
      <c r="AD513" s="1135"/>
      <c r="AE513" s="1136"/>
      <c r="AF513" s="1136"/>
      <c r="AG513" s="1137"/>
      <c r="AH513" s="1138"/>
      <c r="AI513" s="1139"/>
      <c r="AJ513" s="1140"/>
      <c r="AK513" s="1132"/>
      <c r="AL513" s="1133"/>
      <c r="AM513" s="1133"/>
      <c r="AN513" s="1133"/>
      <c r="AO513" s="1133"/>
      <c r="AP513" s="1134"/>
      <c r="AQ513" s="642" t="str">
        <f>IF(AK513="","",VLOOKUP(AK513,ﾃﾞｰﾀ一覧!$AH$4:$AR$66,2,FALSE))</f>
        <v/>
      </c>
      <c r="AR513" s="1084"/>
      <c r="AS513" s="1084"/>
      <c r="AT513" s="643" t="str">
        <f>IF(AK513="","",VLOOKUP(AK513,ﾃﾞｰﾀ一覧!$AH$4:$AR$66,3,FALSE))</f>
        <v/>
      </c>
      <c r="AU513" s="644" t="str">
        <f>IF(AK513="","",VLOOKUP(AK513,ﾃﾞｰﾀ一覧!$AH$4:$AR$66,5,FALSE))</f>
        <v/>
      </c>
      <c r="AV513" s="1084"/>
      <c r="AW513" s="1084"/>
      <c r="AX513" s="643" t="str">
        <f>IF(AK513="","",VLOOKUP(AK513,ﾃﾞｰﾀ一覧!$AH$4:$AR$66,6,FALSE))</f>
        <v/>
      </c>
      <c r="AY513" s="649" t="str">
        <f>IF(AK513="","",VLOOKUP(AK513,ﾃﾞｰﾀ一覧!$AH$4:$AR$66,8,FALSE))</f>
        <v/>
      </c>
      <c r="AZ513" s="1084"/>
      <c r="BA513" s="1084"/>
      <c r="BB513" s="388" t="str">
        <f>IF(AK513="","",VLOOKUP(AK513,ﾃﾞｰﾀ一覧!$AH$4:$AR$66,9,FALSE))</f>
        <v/>
      </c>
      <c r="BC513" s="1124"/>
      <c r="BD513" s="1125"/>
      <c r="BE513" s="1125"/>
      <c r="BF513" s="1124"/>
      <c r="BG513" s="1125"/>
      <c r="BH513" s="1125"/>
      <c r="BI513" s="1124"/>
      <c r="BJ513" s="1125"/>
      <c r="BK513" s="1150"/>
      <c r="BL513" s="1154"/>
      <c r="BM513" s="1155"/>
      <c r="BN513" s="1156"/>
      <c r="BO513" s="1109" t="str">
        <f>IF($AK513="","",IF($BF513="","",IF($BF513=ﾃﾞｰﾀ一覧!$U$37,"",IF($BF513=ﾃﾞｰﾀ一覧!$U$38,"",IF($AH513=ﾃﾞｰﾀ一覧!$U$25,VLOOKUP($AK513,ﾃﾞｰﾀ一覧!$AH$43:$AR$66,10,FALSE),VLOOKUP($AK513,ﾃﾞｰﾀ一覧!$AH$4:$AR$66,10,FALSE))))))</f>
        <v/>
      </c>
      <c r="BP513" s="1110"/>
      <c r="BQ513" s="1110"/>
      <c r="BR513" s="1111"/>
      <c r="BS513" s="1115">
        <f>IF($BL513="",0,VLOOKUP($BL513,ﾃﾞｰﾀ一覧!$AY$4:$BB$16,3,FALSE))</f>
        <v>0</v>
      </c>
      <c r="BT513" s="1115"/>
      <c r="BU513" s="1115"/>
      <c r="BV513" s="1112" t="str">
        <f>IF($BO513="","",IF($BF513=ﾃﾞｰﾀ一覧!$U$37,"",IF($BF513=ﾃﾞｰﾀ一覧!$U$38,"",IF($BO513=ﾃﾞｰﾀ一覧!$AT$27,ﾃﾞｰﾀ一覧!$AT$27,VLOOKUP($AK513,ﾃﾞｰﾀ一覧!$AH$4:$AR$66,11,FALSE)*IF($BO513=ﾃﾞｰﾀ一覧!$AT$17,($AR513+1)*($AV513+1),IF($BO513=ﾃﾞｰﾀ一覧!$AT$22,IF(COUNTIF($AD513,"*天端*"),ﾃﾞｰﾀ一覧!$AU$43/2,ﾃﾞｰﾀ一覧!$AU$43/3),IF($BO513=ﾃﾞｰﾀ一覧!$AT$20,$AR513*$AV513,IF($BO513=ﾃﾞｰﾀ一覧!$AT$21,$AV513,1))))))))</f>
        <v/>
      </c>
      <c r="BW513" s="1112"/>
      <c r="BX513" s="1112"/>
      <c r="BY513" s="1088" t="str">
        <f>IF($B513="","",IF($AH513="","",IF($CK513=ﾃﾞｰﾀ一覧!$U$53,ﾃﾞｰﾀ一覧!$U$61,IF($AH513=ﾃﾞｰﾀ一覧!$U$21,ﾃﾞｰﾀ一覧!$U$60,IF(OR($AH513=ﾃﾞｰﾀ一覧!$U$19,$AH513=ﾃﾞｰﾀ一覧!$U$20,$AH513=ﾃﾞｰﾀ一覧!$U$23,$AH513=ﾃﾞｰﾀ一覧!$U$22,$AH513=ﾃﾞｰﾀ一覧!$U$18,AH513=ﾃﾞｰﾀ一覧!$U$25),ﾃﾞｰﾀ一覧!$U$59,ﾃﾞｰﾀ一覧!$U$62)))))</f>
        <v/>
      </c>
      <c r="BZ513" s="1089"/>
      <c r="CA513" s="1113"/>
      <c r="CB513" s="1113"/>
      <c r="CC513" s="1113"/>
      <c r="CD513" s="1113"/>
      <c r="CE513" s="1113"/>
      <c r="CF513" s="1113"/>
      <c r="CG513" s="1113"/>
      <c r="CH513" s="1113"/>
      <c r="CI513" s="1114"/>
      <c r="CK513" s="240"/>
      <c r="CM513" s="378" t="str">
        <f t="shared" si="49"/>
        <v/>
      </c>
      <c r="CN513" s="379" t="str">
        <f t="shared" si="50"/>
        <v/>
      </c>
      <c r="CO513" s="379" t="str">
        <f t="shared" si="51"/>
        <v/>
      </c>
      <c r="CP513" s="380" t="str">
        <f t="shared" si="52"/>
        <v/>
      </c>
      <c r="CQ513" s="244"/>
      <c r="CR513" s="1100"/>
      <c r="CS513" s="1101"/>
      <c r="CT513" s="1102"/>
      <c r="CU513" s="1135"/>
      <c r="CV513" s="1136"/>
      <c r="CW513" s="1136"/>
      <c r="CX513" s="1137"/>
      <c r="CY513" s="1138"/>
      <c r="CZ513" s="1139"/>
      <c r="DA513" s="1140"/>
      <c r="DB513" s="1132"/>
      <c r="DC513" s="1133"/>
      <c r="DD513" s="1133"/>
      <c r="DE513" s="1133"/>
      <c r="DF513" s="1133"/>
      <c r="DG513" s="1134"/>
      <c r="DH513" s="580"/>
      <c r="DI513" s="1084"/>
      <c r="DJ513" s="1084"/>
      <c r="DK513" s="581"/>
      <c r="DL513" s="582"/>
      <c r="DM513" s="1084"/>
      <c r="DN513" s="1084"/>
      <c r="DO513" s="581"/>
      <c r="DP513" s="582"/>
      <c r="DQ513" s="1084"/>
      <c r="DR513" s="1084"/>
      <c r="DS513" s="583"/>
      <c r="DT513" s="1124"/>
      <c r="DU513" s="1125"/>
      <c r="DV513" s="1125"/>
      <c r="DW513" s="1124"/>
      <c r="DX513" s="1125"/>
      <c r="DY513" s="1150"/>
      <c r="DZ513" s="1362"/>
      <c r="EA513" s="1363"/>
      <c r="EB513" s="1362"/>
      <c r="EC513" s="1363"/>
      <c r="ED513" s="1362"/>
      <c r="EE513" s="1377"/>
      <c r="EF513" s="1378"/>
      <c r="EG513" s="1379"/>
      <c r="EH513" s="1379"/>
      <c r="EI513" s="1380"/>
      <c r="EJ513" s="1381"/>
      <c r="EK513" s="1381"/>
      <c r="EL513" s="1381"/>
      <c r="EM513" s="1382"/>
      <c r="EN513" s="1382"/>
      <c r="EO513" s="1382"/>
      <c r="EP513" s="1375"/>
      <c r="EQ513" s="1376"/>
      <c r="ER513" s="1113"/>
      <c r="ES513" s="1113"/>
      <c r="ET513" s="1113"/>
      <c r="EU513" s="1113"/>
      <c r="EV513" s="1113"/>
      <c r="EW513" s="1113"/>
      <c r="EX513" s="1113"/>
      <c r="EY513" s="1113"/>
      <c r="EZ513" s="1114"/>
    </row>
    <row r="514" spans="1:156" ht="30" customHeight="1" x14ac:dyDescent="0.2">
      <c r="A514" s="207">
        <f t="shared" si="53"/>
        <v>503</v>
      </c>
      <c r="B514" s="1103"/>
      <c r="C514" s="1104"/>
      <c r="D514" s="1303"/>
      <c r="E514" s="1304"/>
      <c r="F514" s="1094" t="str">
        <f t="shared" si="55"/>
        <v/>
      </c>
      <c r="G514" s="1095"/>
      <c r="H514" s="1095"/>
      <c r="I514" s="1095"/>
      <c r="J514" s="1095"/>
      <c r="K514" s="1095"/>
      <c r="L514" s="1095"/>
      <c r="M514" s="1095"/>
      <c r="N514" s="1095"/>
      <c r="O514" s="1095"/>
      <c r="P514" s="1095"/>
      <c r="Q514" s="1095"/>
      <c r="R514" s="1095"/>
      <c r="S514" s="1095"/>
      <c r="T514" s="1095"/>
      <c r="U514" s="1095"/>
      <c r="V514" s="1095"/>
      <c r="W514" s="1096"/>
      <c r="X514" s="1299">
        <f t="shared" si="54"/>
        <v>0</v>
      </c>
      <c r="Y514" s="1300"/>
      <c r="Z514" s="1301"/>
      <c r="AA514" s="1100"/>
      <c r="AB514" s="1101"/>
      <c r="AC514" s="1102"/>
      <c r="AD514" s="1135"/>
      <c r="AE514" s="1136"/>
      <c r="AF514" s="1136"/>
      <c r="AG514" s="1137"/>
      <c r="AH514" s="1138"/>
      <c r="AI514" s="1139"/>
      <c r="AJ514" s="1140"/>
      <c r="AK514" s="1132"/>
      <c r="AL514" s="1133"/>
      <c r="AM514" s="1133"/>
      <c r="AN514" s="1133"/>
      <c r="AO514" s="1133"/>
      <c r="AP514" s="1134"/>
      <c r="AQ514" s="642" t="str">
        <f>IF(AK514="","",VLOOKUP(AK514,ﾃﾞｰﾀ一覧!$AH$4:$AR$66,2,FALSE))</f>
        <v/>
      </c>
      <c r="AR514" s="1084"/>
      <c r="AS514" s="1084"/>
      <c r="AT514" s="643" t="str">
        <f>IF(AK514="","",VLOOKUP(AK514,ﾃﾞｰﾀ一覧!$AH$4:$AR$66,3,FALSE))</f>
        <v/>
      </c>
      <c r="AU514" s="644" t="str">
        <f>IF(AK514="","",VLOOKUP(AK514,ﾃﾞｰﾀ一覧!$AH$4:$AR$66,5,FALSE))</f>
        <v/>
      </c>
      <c r="AV514" s="1084"/>
      <c r="AW514" s="1084"/>
      <c r="AX514" s="643" t="str">
        <f>IF(AK514="","",VLOOKUP(AK514,ﾃﾞｰﾀ一覧!$AH$4:$AR$66,6,FALSE))</f>
        <v/>
      </c>
      <c r="AY514" s="649" t="str">
        <f>IF(AK514="","",VLOOKUP(AK514,ﾃﾞｰﾀ一覧!$AH$4:$AR$66,8,FALSE))</f>
        <v/>
      </c>
      <c r="AZ514" s="1084"/>
      <c r="BA514" s="1084"/>
      <c r="BB514" s="388" t="str">
        <f>IF(AK514="","",VLOOKUP(AK514,ﾃﾞｰﾀ一覧!$AH$4:$AR$66,9,FALSE))</f>
        <v/>
      </c>
      <c r="BC514" s="1124"/>
      <c r="BD514" s="1125"/>
      <c r="BE514" s="1125"/>
      <c r="BF514" s="1124"/>
      <c r="BG514" s="1125"/>
      <c r="BH514" s="1125"/>
      <c r="BI514" s="1124"/>
      <c r="BJ514" s="1125"/>
      <c r="BK514" s="1150"/>
      <c r="BL514" s="1154"/>
      <c r="BM514" s="1155"/>
      <c r="BN514" s="1156"/>
      <c r="BO514" s="1109" t="str">
        <f>IF($AK514="","",IF($BF514="","",IF($BF514=ﾃﾞｰﾀ一覧!$U$37,"",IF($BF514=ﾃﾞｰﾀ一覧!$U$38,"",IF($AH514=ﾃﾞｰﾀ一覧!$U$25,VLOOKUP($AK514,ﾃﾞｰﾀ一覧!$AH$43:$AR$66,10,FALSE),VLOOKUP($AK514,ﾃﾞｰﾀ一覧!$AH$4:$AR$66,10,FALSE))))))</f>
        <v/>
      </c>
      <c r="BP514" s="1110"/>
      <c r="BQ514" s="1110"/>
      <c r="BR514" s="1111"/>
      <c r="BS514" s="1115">
        <f>IF($BL514="",0,VLOOKUP($BL514,ﾃﾞｰﾀ一覧!$AY$4:$BB$16,3,FALSE))</f>
        <v>0</v>
      </c>
      <c r="BT514" s="1115"/>
      <c r="BU514" s="1115"/>
      <c r="BV514" s="1112" t="str">
        <f>IF($BO514="","",IF($BF514=ﾃﾞｰﾀ一覧!$U$37,"",IF($BF514=ﾃﾞｰﾀ一覧!$U$38,"",IF($BO514=ﾃﾞｰﾀ一覧!$AT$27,ﾃﾞｰﾀ一覧!$AT$27,VLOOKUP($AK514,ﾃﾞｰﾀ一覧!$AH$4:$AR$66,11,FALSE)*IF($BO514=ﾃﾞｰﾀ一覧!$AT$17,($AR514+1)*($AV514+1),IF($BO514=ﾃﾞｰﾀ一覧!$AT$22,IF(COUNTIF($AD514,"*天端*"),ﾃﾞｰﾀ一覧!$AU$43/2,ﾃﾞｰﾀ一覧!$AU$43/3),IF($BO514=ﾃﾞｰﾀ一覧!$AT$20,$AR514*$AV514,IF($BO514=ﾃﾞｰﾀ一覧!$AT$21,$AV514,1))))))))</f>
        <v/>
      </c>
      <c r="BW514" s="1112"/>
      <c r="BX514" s="1112"/>
      <c r="BY514" s="1088" t="str">
        <f>IF($B514="","",IF($AH514="","",IF($CK514=ﾃﾞｰﾀ一覧!$U$53,ﾃﾞｰﾀ一覧!$U$61,IF($AH514=ﾃﾞｰﾀ一覧!$U$21,ﾃﾞｰﾀ一覧!$U$60,IF(OR($AH514=ﾃﾞｰﾀ一覧!$U$19,$AH514=ﾃﾞｰﾀ一覧!$U$20,$AH514=ﾃﾞｰﾀ一覧!$U$23,$AH514=ﾃﾞｰﾀ一覧!$U$22,$AH514=ﾃﾞｰﾀ一覧!$U$18,AH514=ﾃﾞｰﾀ一覧!$U$25),ﾃﾞｰﾀ一覧!$U$59,ﾃﾞｰﾀ一覧!$U$62)))))</f>
        <v/>
      </c>
      <c r="BZ514" s="1089"/>
      <c r="CA514" s="1113"/>
      <c r="CB514" s="1113"/>
      <c r="CC514" s="1113"/>
      <c r="CD514" s="1113"/>
      <c r="CE514" s="1113"/>
      <c r="CF514" s="1113"/>
      <c r="CG514" s="1113"/>
      <c r="CH514" s="1113"/>
      <c r="CI514" s="1114"/>
      <c r="CK514" s="240"/>
      <c r="CM514" s="378" t="str">
        <f t="shared" si="49"/>
        <v/>
      </c>
      <c r="CN514" s="379" t="str">
        <f t="shared" si="50"/>
        <v/>
      </c>
      <c r="CO514" s="379" t="str">
        <f t="shared" si="51"/>
        <v/>
      </c>
      <c r="CP514" s="380" t="str">
        <f t="shared" si="52"/>
        <v/>
      </c>
      <c r="CQ514" s="244"/>
      <c r="CR514" s="1100"/>
      <c r="CS514" s="1101"/>
      <c r="CT514" s="1102"/>
      <c r="CU514" s="1135"/>
      <c r="CV514" s="1136"/>
      <c r="CW514" s="1136"/>
      <c r="CX514" s="1137"/>
      <c r="CY514" s="1138"/>
      <c r="CZ514" s="1139"/>
      <c r="DA514" s="1140"/>
      <c r="DB514" s="1132"/>
      <c r="DC514" s="1133"/>
      <c r="DD514" s="1133"/>
      <c r="DE514" s="1133"/>
      <c r="DF514" s="1133"/>
      <c r="DG514" s="1134"/>
      <c r="DH514" s="580"/>
      <c r="DI514" s="1084"/>
      <c r="DJ514" s="1084"/>
      <c r="DK514" s="581"/>
      <c r="DL514" s="582"/>
      <c r="DM514" s="1084"/>
      <c r="DN514" s="1084"/>
      <c r="DO514" s="581"/>
      <c r="DP514" s="582"/>
      <c r="DQ514" s="1084"/>
      <c r="DR514" s="1084"/>
      <c r="DS514" s="583"/>
      <c r="DT514" s="1124"/>
      <c r="DU514" s="1125"/>
      <c r="DV514" s="1125"/>
      <c r="DW514" s="1124"/>
      <c r="DX514" s="1125"/>
      <c r="DY514" s="1150"/>
      <c r="DZ514" s="1362"/>
      <c r="EA514" s="1363"/>
      <c r="EB514" s="1362"/>
      <c r="EC514" s="1363"/>
      <c r="ED514" s="1362"/>
      <c r="EE514" s="1377"/>
      <c r="EF514" s="1378"/>
      <c r="EG514" s="1379"/>
      <c r="EH514" s="1379"/>
      <c r="EI514" s="1380"/>
      <c r="EJ514" s="1381"/>
      <c r="EK514" s="1381"/>
      <c r="EL514" s="1381"/>
      <c r="EM514" s="1382"/>
      <c r="EN514" s="1382"/>
      <c r="EO514" s="1382"/>
      <c r="EP514" s="1375"/>
      <c r="EQ514" s="1376"/>
      <c r="ER514" s="1113"/>
      <c r="ES514" s="1113"/>
      <c r="ET514" s="1113"/>
      <c r="EU514" s="1113"/>
      <c r="EV514" s="1113"/>
      <c r="EW514" s="1113"/>
      <c r="EX514" s="1113"/>
      <c r="EY514" s="1113"/>
      <c r="EZ514" s="1114"/>
    </row>
    <row r="515" spans="1:156" ht="30" customHeight="1" x14ac:dyDescent="0.2">
      <c r="A515" s="207">
        <f t="shared" si="53"/>
        <v>504</v>
      </c>
      <c r="B515" s="1103"/>
      <c r="C515" s="1104"/>
      <c r="D515" s="1303"/>
      <c r="E515" s="1304"/>
      <c r="F515" s="1094" t="str">
        <f t="shared" si="55"/>
        <v/>
      </c>
      <c r="G515" s="1095"/>
      <c r="H515" s="1095"/>
      <c r="I515" s="1095"/>
      <c r="J515" s="1095"/>
      <c r="K515" s="1095"/>
      <c r="L515" s="1095"/>
      <c r="M515" s="1095"/>
      <c r="N515" s="1095"/>
      <c r="O515" s="1095"/>
      <c r="P515" s="1095"/>
      <c r="Q515" s="1095"/>
      <c r="R515" s="1095"/>
      <c r="S515" s="1095"/>
      <c r="T515" s="1095"/>
      <c r="U515" s="1095"/>
      <c r="V515" s="1095"/>
      <c r="W515" s="1096"/>
      <c r="X515" s="1299">
        <f t="shared" si="54"/>
        <v>0</v>
      </c>
      <c r="Y515" s="1300"/>
      <c r="Z515" s="1301"/>
      <c r="AA515" s="1100"/>
      <c r="AB515" s="1101"/>
      <c r="AC515" s="1102"/>
      <c r="AD515" s="1135"/>
      <c r="AE515" s="1136"/>
      <c r="AF515" s="1136"/>
      <c r="AG515" s="1137"/>
      <c r="AH515" s="1138"/>
      <c r="AI515" s="1139"/>
      <c r="AJ515" s="1140"/>
      <c r="AK515" s="1132"/>
      <c r="AL515" s="1133"/>
      <c r="AM515" s="1133"/>
      <c r="AN515" s="1133"/>
      <c r="AO515" s="1133"/>
      <c r="AP515" s="1134"/>
      <c r="AQ515" s="642" t="str">
        <f>IF(AK515="","",VLOOKUP(AK515,ﾃﾞｰﾀ一覧!$AH$4:$AR$66,2,FALSE))</f>
        <v/>
      </c>
      <c r="AR515" s="1084"/>
      <c r="AS515" s="1084"/>
      <c r="AT515" s="643" t="str">
        <f>IF(AK515="","",VLOOKUP(AK515,ﾃﾞｰﾀ一覧!$AH$4:$AR$66,3,FALSE))</f>
        <v/>
      </c>
      <c r="AU515" s="644" t="str">
        <f>IF(AK515="","",VLOOKUP(AK515,ﾃﾞｰﾀ一覧!$AH$4:$AR$66,5,FALSE))</f>
        <v/>
      </c>
      <c r="AV515" s="1084"/>
      <c r="AW515" s="1084"/>
      <c r="AX515" s="643" t="str">
        <f>IF(AK515="","",VLOOKUP(AK515,ﾃﾞｰﾀ一覧!$AH$4:$AR$66,6,FALSE))</f>
        <v/>
      </c>
      <c r="AY515" s="649" t="str">
        <f>IF(AK515="","",VLOOKUP(AK515,ﾃﾞｰﾀ一覧!$AH$4:$AR$66,8,FALSE))</f>
        <v/>
      </c>
      <c r="AZ515" s="1084"/>
      <c r="BA515" s="1084"/>
      <c r="BB515" s="388" t="str">
        <f>IF(AK515="","",VLOOKUP(AK515,ﾃﾞｰﾀ一覧!$AH$4:$AR$66,9,FALSE))</f>
        <v/>
      </c>
      <c r="BC515" s="1124"/>
      <c r="BD515" s="1125"/>
      <c r="BE515" s="1125"/>
      <c r="BF515" s="1124"/>
      <c r="BG515" s="1125"/>
      <c r="BH515" s="1125"/>
      <c r="BI515" s="1124"/>
      <c r="BJ515" s="1125"/>
      <c r="BK515" s="1150"/>
      <c r="BL515" s="1154"/>
      <c r="BM515" s="1155"/>
      <c r="BN515" s="1156"/>
      <c r="BO515" s="1109" t="str">
        <f>IF($AK515="","",IF($BF515="","",IF($BF515=ﾃﾞｰﾀ一覧!$U$37,"",IF($BF515=ﾃﾞｰﾀ一覧!$U$38,"",IF($AH515=ﾃﾞｰﾀ一覧!$U$25,VLOOKUP($AK515,ﾃﾞｰﾀ一覧!$AH$43:$AR$66,10,FALSE),VLOOKUP($AK515,ﾃﾞｰﾀ一覧!$AH$4:$AR$66,10,FALSE))))))</f>
        <v/>
      </c>
      <c r="BP515" s="1110"/>
      <c r="BQ515" s="1110"/>
      <c r="BR515" s="1111"/>
      <c r="BS515" s="1115">
        <f>IF($BL515="",0,VLOOKUP($BL515,ﾃﾞｰﾀ一覧!$AY$4:$BB$16,3,FALSE))</f>
        <v>0</v>
      </c>
      <c r="BT515" s="1115"/>
      <c r="BU515" s="1115"/>
      <c r="BV515" s="1112" t="str">
        <f>IF($BO515="","",IF($BF515=ﾃﾞｰﾀ一覧!$U$37,"",IF($BF515=ﾃﾞｰﾀ一覧!$U$38,"",IF($BO515=ﾃﾞｰﾀ一覧!$AT$27,ﾃﾞｰﾀ一覧!$AT$27,VLOOKUP($AK515,ﾃﾞｰﾀ一覧!$AH$4:$AR$66,11,FALSE)*IF($BO515=ﾃﾞｰﾀ一覧!$AT$17,($AR515+1)*($AV515+1),IF($BO515=ﾃﾞｰﾀ一覧!$AT$22,IF(COUNTIF($AD515,"*天端*"),ﾃﾞｰﾀ一覧!$AU$43/2,ﾃﾞｰﾀ一覧!$AU$43/3),IF($BO515=ﾃﾞｰﾀ一覧!$AT$20,$AR515*$AV515,IF($BO515=ﾃﾞｰﾀ一覧!$AT$21,$AV515,1))))))))</f>
        <v/>
      </c>
      <c r="BW515" s="1112"/>
      <c r="BX515" s="1112"/>
      <c r="BY515" s="1088" t="str">
        <f>IF($B515="","",IF($AH515="","",IF($CK515=ﾃﾞｰﾀ一覧!$U$53,ﾃﾞｰﾀ一覧!$U$61,IF($AH515=ﾃﾞｰﾀ一覧!$U$21,ﾃﾞｰﾀ一覧!$U$60,IF(OR($AH515=ﾃﾞｰﾀ一覧!$U$19,$AH515=ﾃﾞｰﾀ一覧!$U$20,$AH515=ﾃﾞｰﾀ一覧!$U$23,$AH515=ﾃﾞｰﾀ一覧!$U$22,$AH515=ﾃﾞｰﾀ一覧!$U$18,AH515=ﾃﾞｰﾀ一覧!$U$25),ﾃﾞｰﾀ一覧!$U$59,ﾃﾞｰﾀ一覧!$U$62)))))</f>
        <v/>
      </c>
      <c r="BZ515" s="1089"/>
      <c r="CA515" s="1113"/>
      <c r="CB515" s="1113"/>
      <c r="CC515" s="1113"/>
      <c r="CD515" s="1113"/>
      <c r="CE515" s="1113"/>
      <c r="CF515" s="1113"/>
      <c r="CG515" s="1113"/>
      <c r="CH515" s="1113"/>
      <c r="CI515" s="1114"/>
      <c r="CK515" s="240"/>
      <c r="CM515" s="378" t="str">
        <f t="shared" si="49"/>
        <v/>
      </c>
      <c r="CN515" s="379" t="str">
        <f t="shared" si="50"/>
        <v/>
      </c>
      <c r="CO515" s="379" t="str">
        <f t="shared" si="51"/>
        <v/>
      </c>
      <c r="CP515" s="380" t="str">
        <f t="shared" si="52"/>
        <v/>
      </c>
      <c r="CQ515" s="244"/>
      <c r="CR515" s="1100"/>
      <c r="CS515" s="1101"/>
      <c r="CT515" s="1102"/>
      <c r="CU515" s="1135"/>
      <c r="CV515" s="1136"/>
      <c r="CW515" s="1136"/>
      <c r="CX515" s="1137"/>
      <c r="CY515" s="1138"/>
      <c r="CZ515" s="1139"/>
      <c r="DA515" s="1140"/>
      <c r="DB515" s="1132"/>
      <c r="DC515" s="1133"/>
      <c r="DD515" s="1133"/>
      <c r="DE515" s="1133"/>
      <c r="DF515" s="1133"/>
      <c r="DG515" s="1134"/>
      <c r="DH515" s="580"/>
      <c r="DI515" s="1084"/>
      <c r="DJ515" s="1084"/>
      <c r="DK515" s="581"/>
      <c r="DL515" s="582"/>
      <c r="DM515" s="1084"/>
      <c r="DN515" s="1084"/>
      <c r="DO515" s="581"/>
      <c r="DP515" s="582"/>
      <c r="DQ515" s="1084"/>
      <c r="DR515" s="1084"/>
      <c r="DS515" s="583"/>
      <c r="DT515" s="1124"/>
      <c r="DU515" s="1125"/>
      <c r="DV515" s="1125"/>
      <c r="DW515" s="1124"/>
      <c r="DX515" s="1125"/>
      <c r="DY515" s="1150"/>
      <c r="DZ515" s="1362"/>
      <c r="EA515" s="1363"/>
      <c r="EB515" s="1362"/>
      <c r="EC515" s="1363"/>
      <c r="ED515" s="1362"/>
      <c r="EE515" s="1377"/>
      <c r="EF515" s="1378"/>
      <c r="EG515" s="1379"/>
      <c r="EH515" s="1379"/>
      <c r="EI515" s="1380"/>
      <c r="EJ515" s="1381"/>
      <c r="EK515" s="1381"/>
      <c r="EL515" s="1381"/>
      <c r="EM515" s="1382"/>
      <c r="EN515" s="1382"/>
      <c r="EO515" s="1382"/>
      <c r="EP515" s="1375"/>
      <c r="EQ515" s="1376"/>
      <c r="ER515" s="1113"/>
      <c r="ES515" s="1113"/>
      <c r="ET515" s="1113"/>
      <c r="EU515" s="1113"/>
      <c r="EV515" s="1113"/>
      <c r="EW515" s="1113"/>
      <c r="EX515" s="1113"/>
      <c r="EY515" s="1113"/>
      <c r="EZ515" s="1114"/>
    </row>
    <row r="516" spans="1:156" ht="30" customHeight="1" x14ac:dyDescent="0.2">
      <c r="A516" s="207">
        <f t="shared" si="53"/>
        <v>505</v>
      </c>
      <c r="B516" s="1103"/>
      <c r="C516" s="1104"/>
      <c r="D516" s="1303"/>
      <c r="E516" s="1304"/>
      <c r="F516" s="1094" t="str">
        <f t="shared" si="55"/>
        <v/>
      </c>
      <c r="G516" s="1095"/>
      <c r="H516" s="1095"/>
      <c r="I516" s="1095"/>
      <c r="J516" s="1095"/>
      <c r="K516" s="1095"/>
      <c r="L516" s="1095"/>
      <c r="M516" s="1095"/>
      <c r="N516" s="1095"/>
      <c r="O516" s="1095"/>
      <c r="P516" s="1095"/>
      <c r="Q516" s="1095"/>
      <c r="R516" s="1095"/>
      <c r="S516" s="1095"/>
      <c r="T516" s="1095"/>
      <c r="U516" s="1095"/>
      <c r="V516" s="1095"/>
      <c r="W516" s="1096"/>
      <c r="X516" s="1299">
        <f t="shared" si="54"/>
        <v>0</v>
      </c>
      <c r="Y516" s="1300"/>
      <c r="Z516" s="1301"/>
      <c r="AA516" s="1100"/>
      <c r="AB516" s="1101"/>
      <c r="AC516" s="1102"/>
      <c r="AD516" s="1135"/>
      <c r="AE516" s="1136"/>
      <c r="AF516" s="1136"/>
      <c r="AG516" s="1137"/>
      <c r="AH516" s="1138"/>
      <c r="AI516" s="1139"/>
      <c r="AJ516" s="1140"/>
      <c r="AK516" s="1132"/>
      <c r="AL516" s="1133"/>
      <c r="AM516" s="1133"/>
      <c r="AN516" s="1133"/>
      <c r="AO516" s="1133"/>
      <c r="AP516" s="1134"/>
      <c r="AQ516" s="642" t="str">
        <f>IF(AK516="","",VLOOKUP(AK516,ﾃﾞｰﾀ一覧!$AH$4:$AR$66,2,FALSE))</f>
        <v/>
      </c>
      <c r="AR516" s="1084"/>
      <c r="AS516" s="1084"/>
      <c r="AT516" s="643" t="str">
        <f>IF(AK516="","",VLOOKUP(AK516,ﾃﾞｰﾀ一覧!$AH$4:$AR$66,3,FALSE))</f>
        <v/>
      </c>
      <c r="AU516" s="644" t="str">
        <f>IF(AK516="","",VLOOKUP(AK516,ﾃﾞｰﾀ一覧!$AH$4:$AR$66,5,FALSE))</f>
        <v/>
      </c>
      <c r="AV516" s="1084"/>
      <c r="AW516" s="1084"/>
      <c r="AX516" s="643" t="str">
        <f>IF(AK516="","",VLOOKUP(AK516,ﾃﾞｰﾀ一覧!$AH$4:$AR$66,6,FALSE))</f>
        <v/>
      </c>
      <c r="AY516" s="649" t="str">
        <f>IF(AK516="","",VLOOKUP(AK516,ﾃﾞｰﾀ一覧!$AH$4:$AR$66,8,FALSE))</f>
        <v/>
      </c>
      <c r="AZ516" s="1084"/>
      <c r="BA516" s="1084"/>
      <c r="BB516" s="388" t="str">
        <f>IF(AK516="","",VLOOKUP(AK516,ﾃﾞｰﾀ一覧!$AH$4:$AR$66,9,FALSE))</f>
        <v/>
      </c>
      <c r="BC516" s="1124"/>
      <c r="BD516" s="1125"/>
      <c r="BE516" s="1125"/>
      <c r="BF516" s="1124"/>
      <c r="BG516" s="1125"/>
      <c r="BH516" s="1125"/>
      <c r="BI516" s="1124"/>
      <c r="BJ516" s="1125"/>
      <c r="BK516" s="1150"/>
      <c r="BL516" s="1154"/>
      <c r="BM516" s="1155"/>
      <c r="BN516" s="1156"/>
      <c r="BO516" s="1109" t="str">
        <f>IF($AK516="","",IF($BF516="","",IF($BF516=ﾃﾞｰﾀ一覧!$U$37,"",IF($BF516=ﾃﾞｰﾀ一覧!$U$38,"",IF($AH516=ﾃﾞｰﾀ一覧!$U$25,VLOOKUP($AK516,ﾃﾞｰﾀ一覧!$AH$43:$AR$66,10,FALSE),VLOOKUP($AK516,ﾃﾞｰﾀ一覧!$AH$4:$AR$66,10,FALSE))))))</f>
        <v/>
      </c>
      <c r="BP516" s="1110"/>
      <c r="BQ516" s="1110"/>
      <c r="BR516" s="1111"/>
      <c r="BS516" s="1115">
        <f>IF($BL516="",0,VLOOKUP($BL516,ﾃﾞｰﾀ一覧!$AY$4:$BB$16,3,FALSE))</f>
        <v>0</v>
      </c>
      <c r="BT516" s="1115"/>
      <c r="BU516" s="1115"/>
      <c r="BV516" s="1112" t="str">
        <f>IF($BO516="","",IF($BF516=ﾃﾞｰﾀ一覧!$U$37,"",IF($BF516=ﾃﾞｰﾀ一覧!$U$38,"",IF($BO516=ﾃﾞｰﾀ一覧!$AT$27,ﾃﾞｰﾀ一覧!$AT$27,VLOOKUP($AK516,ﾃﾞｰﾀ一覧!$AH$4:$AR$66,11,FALSE)*IF($BO516=ﾃﾞｰﾀ一覧!$AT$17,($AR516+1)*($AV516+1),IF($BO516=ﾃﾞｰﾀ一覧!$AT$22,IF(COUNTIF($AD516,"*天端*"),ﾃﾞｰﾀ一覧!$AU$43/2,ﾃﾞｰﾀ一覧!$AU$43/3),IF($BO516=ﾃﾞｰﾀ一覧!$AT$20,$AR516*$AV516,IF($BO516=ﾃﾞｰﾀ一覧!$AT$21,$AV516,1))))))))</f>
        <v/>
      </c>
      <c r="BW516" s="1112"/>
      <c r="BX516" s="1112"/>
      <c r="BY516" s="1088" t="str">
        <f>IF($B516="","",IF($AH516="","",IF($CK516=ﾃﾞｰﾀ一覧!$U$53,ﾃﾞｰﾀ一覧!$U$61,IF($AH516=ﾃﾞｰﾀ一覧!$U$21,ﾃﾞｰﾀ一覧!$U$60,IF(OR($AH516=ﾃﾞｰﾀ一覧!$U$19,$AH516=ﾃﾞｰﾀ一覧!$U$20,$AH516=ﾃﾞｰﾀ一覧!$U$23,$AH516=ﾃﾞｰﾀ一覧!$U$22,$AH516=ﾃﾞｰﾀ一覧!$U$18,AH516=ﾃﾞｰﾀ一覧!$U$25),ﾃﾞｰﾀ一覧!$U$59,ﾃﾞｰﾀ一覧!$U$62)))))</f>
        <v/>
      </c>
      <c r="BZ516" s="1089"/>
      <c r="CA516" s="1113"/>
      <c r="CB516" s="1113"/>
      <c r="CC516" s="1113"/>
      <c r="CD516" s="1113"/>
      <c r="CE516" s="1113"/>
      <c r="CF516" s="1113"/>
      <c r="CG516" s="1113"/>
      <c r="CH516" s="1113"/>
      <c r="CI516" s="1114"/>
      <c r="CK516" s="240"/>
      <c r="CM516" s="378" t="str">
        <f t="shared" si="49"/>
        <v/>
      </c>
      <c r="CN516" s="379" t="str">
        <f t="shared" si="50"/>
        <v/>
      </c>
      <c r="CO516" s="379" t="str">
        <f t="shared" si="51"/>
        <v/>
      </c>
      <c r="CP516" s="380" t="str">
        <f t="shared" si="52"/>
        <v/>
      </c>
      <c r="CQ516" s="244"/>
      <c r="CR516" s="1100"/>
      <c r="CS516" s="1101"/>
      <c r="CT516" s="1102"/>
      <c r="CU516" s="1135"/>
      <c r="CV516" s="1136"/>
      <c r="CW516" s="1136"/>
      <c r="CX516" s="1137"/>
      <c r="CY516" s="1138"/>
      <c r="CZ516" s="1139"/>
      <c r="DA516" s="1140"/>
      <c r="DB516" s="1132"/>
      <c r="DC516" s="1133"/>
      <c r="DD516" s="1133"/>
      <c r="DE516" s="1133"/>
      <c r="DF516" s="1133"/>
      <c r="DG516" s="1134"/>
      <c r="DH516" s="580"/>
      <c r="DI516" s="1084"/>
      <c r="DJ516" s="1084"/>
      <c r="DK516" s="581"/>
      <c r="DL516" s="582"/>
      <c r="DM516" s="1084"/>
      <c r="DN516" s="1084"/>
      <c r="DO516" s="581"/>
      <c r="DP516" s="582"/>
      <c r="DQ516" s="1084"/>
      <c r="DR516" s="1084"/>
      <c r="DS516" s="583"/>
      <c r="DT516" s="1124"/>
      <c r="DU516" s="1125"/>
      <c r="DV516" s="1125"/>
      <c r="DW516" s="1124"/>
      <c r="DX516" s="1125"/>
      <c r="DY516" s="1150"/>
      <c r="DZ516" s="1362"/>
      <c r="EA516" s="1363"/>
      <c r="EB516" s="1362"/>
      <c r="EC516" s="1363"/>
      <c r="ED516" s="1362"/>
      <c r="EE516" s="1377"/>
      <c r="EF516" s="1378"/>
      <c r="EG516" s="1379"/>
      <c r="EH516" s="1379"/>
      <c r="EI516" s="1380"/>
      <c r="EJ516" s="1381"/>
      <c r="EK516" s="1381"/>
      <c r="EL516" s="1381"/>
      <c r="EM516" s="1382"/>
      <c r="EN516" s="1382"/>
      <c r="EO516" s="1382"/>
      <c r="EP516" s="1375"/>
      <c r="EQ516" s="1376"/>
      <c r="ER516" s="1113"/>
      <c r="ES516" s="1113"/>
      <c r="ET516" s="1113"/>
      <c r="EU516" s="1113"/>
      <c r="EV516" s="1113"/>
      <c r="EW516" s="1113"/>
      <c r="EX516" s="1113"/>
      <c r="EY516" s="1113"/>
      <c r="EZ516" s="1114"/>
    </row>
    <row r="517" spans="1:156" ht="30" customHeight="1" x14ac:dyDescent="0.2">
      <c r="A517" s="207">
        <f t="shared" si="53"/>
        <v>506</v>
      </c>
      <c r="B517" s="1103"/>
      <c r="C517" s="1104"/>
      <c r="D517" s="1303"/>
      <c r="E517" s="1304"/>
      <c r="F517" s="1094" t="str">
        <f t="shared" si="55"/>
        <v/>
      </c>
      <c r="G517" s="1095"/>
      <c r="H517" s="1095"/>
      <c r="I517" s="1095"/>
      <c r="J517" s="1095"/>
      <c r="K517" s="1095"/>
      <c r="L517" s="1095"/>
      <c r="M517" s="1095"/>
      <c r="N517" s="1095"/>
      <c r="O517" s="1095"/>
      <c r="P517" s="1095"/>
      <c r="Q517" s="1095"/>
      <c r="R517" s="1095"/>
      <c r="S517" s="1095"/>
      <c r="T517" s="1095"/>
      <c r="U517" s="1095"/>
      <c r="V517" s="1095"/>
      <c r="W517" s="1096"/>
      <c r="X517" s="1299">
        <f t="shared" si="54"/>
        <v>0</v>
      </c>
      <c r="Y517" s="1300"/>
      <c r="Z517" s="1301"/>
      <c r="AA517" s="1100"/>
      <c r="AB517" s="1101"/>
      <c r="AC517" s="1102"/>
      <c r="AD517" s="1135"/>
      <c r="AE517" s="1136"/>
      <c r="AF517" s="1136"/>
      <c r="AG517" s="1137"/>
      <c r="AH517" s="1138"/>
      <c r="AI517" s="1139"/>
      <c r="AJ517" s="1140"/>
      <c r="AK517" s="1132"/>
      <c r="AL517" s="1133"/>
      <c r="AM517" s="1133"/>
      <c r="AN517" s="1133"/>
      <c r="AO517" s="1133"/>
      <c r="AP517" s="1134"/>
      <c r="AQ517" s="642" t="str">
        <f>IF(AK517="","",VLOOKUP(AK517,ﾃﾞｰﾀ一覧!$AH$4:$AR$66,2,FALSE))</f>
        <v/>
      </c>
      <c r="AR517" s="1084"/>
      <c r="AS517" s="1084"/>
      <c r="AT517" s="643" t="str">
        <f>IF(AK517="","",VLOOKUP(AK517,ﾃﾞｰﾀ一覧!$AH$4:$AR$66,3,FALSE))</f>
        <v/>
      </c>
      <c r="AU517" s="644" t="str">
        <f>IF(AK517="","",VLOOKUP(AK517,ﾃﾞｰﾀ一覧!$AH$4:$AR$66,5,FALSE))</f>
        <v/>
      </c>
      <c r="AV517" s="1084"/>
      <c r="AW517" s="1084"/>
      <c r="AX517" s="643" t="str">
        <f>IF(AK517="","",VLOOKUP(AK517,ﾃﾞｰﾀ一覧!$AH$4:$AR$66,6,FALSE))</f>
        <v/>
      </c>
      <c r="AY517" s="649" t="str">
        <f>IF(AK517="","",VLOOKUP(AK517,ﾃﾞｰﾀ一覧!$AH$4:$AR$66,8,FALSE))</f>
        <v/>
      </c>
      <c r="AZ517" s="1084"/>
      <c r="BA517" s="1084"/>
      <c r="BB517" s="388" t="str">
        <f>IF(AK517="","",VLOOKUP(AK517,ﾃﾞｰﾀ一覧!$AH$4:$AR$66,9,FALSE))</f>
        <v/>
      </c>
      <c r="BC517" s="1124"/>
      <c r="BD517" s="1125"/>
      <c r="BE517" s="1125"/>
      <c r="BF517" s="1124"/>
      <c r="BG517" s="1125"/>
      <c r="BH517" s="1125"/>
      <c r="BI517" s="1124"/>
      <c r="BJ517" s="1125"/>
      <c r="BK517" s="1150"/>
      <c r="BL517" s="1154"/>
      <c r="BM517" s="1155"/>
      <c r="BN517" s="1156"/>
      <c r="BO517" s="1109" t="str">
        <f>IF($AK517="","",IF($BF517="","",IF($BF517=ﾃﾞｰﾀ一覧!$U$37,"",IF($BF517=ﾃﾞｰﾀ一覧!$U$38,"",IF($AH517=ﾃﾞｰﾀ一覧!$U$25,VLOOKUP($AK517,ﾃﾞｰﾀ一覧!$AH$43:$AR$66,10,FALSE),VLOOKUP($AK517,ﾃﾞｰﾀ一覧!$AH$4:$AR$66,10,FALSE))))))</f>
        <v/>
      </c>
      <c r="BP517" s="1110"/>
      <c r="BQ517" s="1110"/>
      <c r="BR517" s="1111"/>
      <c r="BS517" s="1115">
        <f>IF($BL517="",0,VLOOKUP($BL517,ﾃﾞｰﾀ一覧!$AY$4:$BB$16,3,FALSE))</f>
        <v>0</v>
      </c>
      <c r="BT517" s="1115"/>
      <c r="BU517" s="1115"/>
      <c r="BV517" s="1112" t="str">
        <f>IF($BO517="","",IF($BF517=ﾃﾞｰﾀ一覧!$U$37,"",IF($BF517=ﾃﾞｰﾀ一覧!$U$38,"",IF($BO517=ﾃﾞｰﾀ一覧!$AT$27,ﾃﾞｰﾀ一覧!$AT$27,VLOOKUP($AK517,ﾃﾞｰﾀ一覧!$AH$4:$AR$66,11,FALSE)*IF($BO517=ﾃﾞｰﾀ一覧!$AT$17,($AR517+1)*($AV517+1),IF($BO517=ﾃﾞｰﾀ一覧!$AT$22,IF(COUNTIF($AD517,"*天端*"),ﾃﾞｰﾀ一覧!$AU$43/2,ﾃﾞｰﾀ一覧!$AU$43/3),IF($BO517=ﾃﾞｰﾀ一覧!$AT$20,$AR517*$AV517,IF($BO517=ﾃﾞｰﾀ一覧!$AT$21,$AV517,1))))))))</f>
        <v/>
      </c>
      <c r="BW517" s="1112"/>
      <c r="BX517" s="1112"/>
      <c r="BY517" s="1088" t="str">
        <f>IF($B517="","",IF($AH517="","",IF($CK517=ﾃﾞｰﾀ一覧!$U$53,ﾃﾞｰﾀ一覧!$U$61,IF($AH517=ﾃﾞｰﾀ一覧!$U$21,ﾃﾞｰﾀ一覧!$U$60,IF(OR($AH517=ﾃﾞｰﾀ一覧!$U$19,$AH517=ﾃﾞｰﾀ一覧!$U$20,$AH517=ﾃﾞｰﾀ一覧!$U$23,$AH517=ﾃﾞｰﾀ一覧!$U$22,$AH517=ﾃﾞｰﾀ一覧!$U$18,AH517=ﾃﾞｰﾀ一覧!$U$25),ﾃﾞｰﾀ一覧!$U$59,ﾃﾞｰﾀ一覧!$U$62)))))</f>
        <v/>
      </c>
      <c r="BZ517" s="1089"/>
      <c r="CA517" s="1113"/>
      <c r="CB517" s="1113"/>
      <c r="CC517" s="1113"/>
      <c r="CD517" s="1113"/>
      <c r="CE517" s="1113"/>
      <c r="CF517" s="1113"/>
      <c r="CG517" s="1113"/>
      <c r="CH517" s="1113"/>
      <c r="CI517" s="1114"/>
      <c r="CK517" s="240"/>
      <c r="CM517" s="378" t="str">
        <f t="shared" si="49"/>
        <v/>
      </c>
      <c r="CN517" s="379" t="str">
        <f t="shared" si="50"/>
        <v/>
      </c>
      <c r="CO517" s="379" t="str">
        <f t="shared" si="51"/>
        <v/>
      </c>
      <c r="CP517" s="380" t="str">
        <f t="shared" si="52"/>
        <v/>
      </c>
      <c r="CQ517" s="244"/>
      <c r="CR517" s="1100"/>
      <c r="CS517" s="1101"/>
      <c r="CT517" s="1102"/>
      <c r="CU517" s="1135"/>
      <c r="CV517" s="1136"/>
      <c r="CW517" s="1136"/>
      <c r="CX517" s="1137"/>
      <c r="CY517" s="1138"/>
      <c r="CZ517" s="1139"/>
      <c r="DA517" s="1140"/>
      <c r="DB517" s="1132"/>
      <c r="DC517" s="1133"/>
      <c r="DD517" s="1133"/>
      <c r="DE517" s="1133"/>
      <c r="DF517" s="1133"/>
      <c r="DG517" s="1134"/>
      <c r="DH517" s="580"/>
      <c r="DI517" s="1084"/>
      <c r="DJ517" s="1084"/>
      <c r="DK517" s="581"/>
      <c r="DL517" s="582"/>
      <c r="DM517" s="1084"/>
      <c r="DN517" s="1084"/>
      <c r="DO517" s="581"/>
      <c r="DP517" s="582"/>
      <c r="DQ517" s="1084"/>
      <c r="DR517" s="1084"/>
      <c r="DS517" s="583"/>
      <c r="DT517" s="1124"/>
      <c r="DU517" s="1125"/>
      <c r="DV517" s="1125"/>
      <c r="DW517" s="1124"/>
      <c r="DX517" s="1125"/>
      <c r="DY517" s="1150"/>
      <c r="DZ517" s="1362"/>
      <c r="EA517" s="1363"/>
      <c r="EB517" s="1362"/>
      <c r="EC517" s="1363"/>
      <c r="ED517" s="1362"/>
      <c r="EE517" s="1377"/>
      <c r="EF517" s="1378"/>
      <c r="EG517" s="1379"/>
      <c r="EH517" s="1379"/>
      <c r="EI517" s="1380"/>
      <c r="EJ517" s="1381"/>
      <c r="EK517" s="1381"/>
      <c r="EL517" s="1381"/>
      <c r="EM517" s="1382"/>
      <c r="EN517" s="1382"/>
      <c r="EO517" s="1382"/>
      <c r="EP517" s="1375"/>
      <c r="EQ517" s="1376"/>
      <c r="ER517" s="1113"/>
      <c r="ES517" s="1113"/>
      <c r="ET517" s="1113"/>
      <c r="EU517" s="1113"/>
      <c r="EV517" s="1113"/>
      <c r="EW517" s="1113"/>
      <c r="EX517" s="1113"/>
      <c r="EY517" s="1113"/>
      <c r="EZ517" s="1114"/>
    </row>
    <row r="518" spans="1:156" ht="30" customHeight="1" x14ac:dyDescent="0.2">
      <c r="A518" s="207">
        <f t="shared" si="53"/>
        <v>507</v>
      </c>
      <c r="B518" s="1103"/>
      <c r="C518" s="1104"/>
      <c r="D518" s="1303"/>
      <c r="E518" s="1304"/>
      <c r="F518" s="1094" t="str">
        <f t="shared" si="55"/>
        <v/>
      </c>
      <c r="G518" s="1095"/>
      <c r="H518" s="1095"/>
      <c r="I518" s="1095"/>
      <c r="J518" s="1095"/>
      <c r="K518" s="1095"/>
      <c r="L518" s="1095"/>
      <c r="M518" s="1095"/>
      <c r="N518" s="1095"/>
      <c r="O518" s="1095"/>
      <c r="P518" s="1095"/>
      <c r="Q518" s="1095"/>
      <c r="R518" s="1095"/>
      <c r="S518" s="1095"/>
      <c r="T518" s="1095"/>
      <c r="U518" s="1095"/>
      <c r="V518" s="1095"/>
      <c r="W518" s="1096"/>
      <c r="X518" s="1299">
        <f t="shared" si="54"/>
        <v>0</v>
      </c>
      <c r="Y518" s="1300"/>
      <c r="Z518" s="1301"/>
      <c r="AA518" s="1100"/>
      <c r="AB518" s="1101"/>
      <c r="AC518" s="1102"/>
      <c r="AD518" s="1135"/>
      <c r="AE518" s="1136"/>
      <c r="AF518" s="1136"/>
      <c r="AG518" s="1137"/>
      <c r="AH518" s="1138"/>
      <c r="AI518" s="1139"/>
      <c r="AJ518" s="1140"/>
      <c r="AK518" s="1132"/>
      <c r="AL518" s="1133"/>
      <c r="AM518" s="1133"/>
      <c r="AN518" s="1133"/>
      <c r="AO518" s="1133"/>
      <c r="AP518" s="1134"/>
      <c r="AQ518" s="642" t="str">
        <f>IF(AK518="","",VLOOKUP(AK518,ﾃﾞｰﾀ一覧!$AH$4:$AR$66,2,FALSE))</f>
        <v/>
      </c>
      <c r="AR518" s="1084"/>
      <c r="AS518" s="1084"/>
      <c r="AT518" s="643" t="str">
        <f>IF(AK518="","",VLOOKUP(AK518,ﾃﾞｰﾀ一覧!$AH$4:$AR$66,3,FALSE))</f>
        <v/>
      </c>
      <c r="AU518" s="644" t="str">
        <f>IF(AK518="","",VLOOKUP(AK518,ﾃﾞｰﾀ一覧!$AH$4:$AR$66,5,FALSE))</f>
        <v/>
      </c>
      <c r="AV518" s="1084"/>
      <c r="AW518" s="1084"/>
      <c r="AX518" s="643" t="str">
        <f>IF(AK518="","",VLOOKUP(AK518,ﾃﾞｰﾀ一覧!$AH$4:$AR$66,6,FALSE))</f>
        <v/>
      </c>
      <c r="AY518" s="649" t="str">
        <f>IF(AK518="","",VLOOKUP(AK518,ﾃﾞｰﾀ一覧!$AH$4:$AR$66,8,FALSE))</f>
        <v/>
      </c>
      <c r="AZ518" s="1084"/>
      <c r="BA518" s="1084"/>
      <c r="BB518" s="388" t="str">
        <f>IF(AK518="","",VLOOKUP(AK518,ﾃﾞｰﾀ一覧!$AH$4:$AR$66,9,FALSE))</f>
        <v/>
      </c>
      <c r="BC518" s="1124"/>
      <c r="BD518" s="1125"/>
      <c r="BE518" s="1125"/>
      <c r="BF518" s="1124"/>
      <c r="BG518" s="1125"/>
      <c r="BH518" s="1125"/>
      <c r="BI518" s="1124"/>
      <c r="BJ518" s="1125"/>
      <c r="BK518" s="1150"/>
      <c r="BL518" s="1154"/>
      <c r="BM518" s="1155"/>
      <c r="BN518" s="1156"/>
      <c r="BO518" s="1109" t="str">
        <f>IF($AK518="","",IF($BF518="","",IF($BF518=ﾃﾞｰﾀ一覧!$U$37,"",IF($BF518=ﾃﾞｰﾀ一覧!$U$38,"",IF($AH518=ﾃﾞｰﾀ一覧!$U$25,VLOOKUP($AK518,ﾃﾞｰﾀ一覧!$AH$43:$AR$66,10,FALSE),VLOOKUP($AK518,ﾃﾞｰﾀ一覧!$AH$4:$AR$66,10,FALSE))))))</f>
        <v/>
      </c>
      <c r="BP518" s="1110"/>
      <c r="BQ518" s="1110"/>
      <c r="BR518" s="1111"/>
      <c r="BS518" s="1115">
        <f>IF($BL518="",0,VLOOKUP($BL518,ﾃﾞｰﾀ一覧!$AY$4:$BB$16,3,FALSE))</f>
        <v>0</v>
      </c>
      <c r="BT518" s="1115"/>
      <c r="BU518" s="1115"/>
      <c r="BV518" s="1112" t="str">
        <f>IF($BO518="","",IF($BF518=ﾃﾞｰﾀ一覧!$U$37,"",IF($BF518=ﾃﾞｰﾀ一覧!$U$38,"",IF($BO518=ﾃﾞｰﾀ一覧!$AT$27,ﾃﾞｰﾀ一覧!$AT$27,VLOOKUP($AK518,ﾃﾞｰﾀ一覧!$AH$4:$AR$66,11,FALSE)*IF($BO518=ﾃﾞｰﾀ一覧!$AT$17,($AR518+1)*($AV518+1),IF($BO518=ﾃﾞｰﾀ一覧!$AT$22,IF(COUNTIF($AD518,"*天端*"),ﾃﾞｰﾀ一覧!$AU$43/2,ﾃﾞｰﾀ一覧!$AU$43/3),IF($BO518=ﾃﾞｰﾀ一覧!$AT$20,$AR518*$AV518,IF($BO518=ﾃﾞｰﾀ一覧!$AT$21,$AV518,1))))))))</f>
        <v/>
      </c>
      <c r="BW518" s="1112"/>
      <c r="BX518" s="1112"/>
      <c r="BY518" s="1088" t="str">
        <f>IF($B518="","",IF($AH518="","",IF($CK518=ﾃﾞｰﾀ一覧!$U$53,ﾃﾞｰﾀ一覧!$U$61,IF($AH518=ﾃﾞｰﾀ一覧!$U$21,ﾃﾞｰﾀ一覧!$U$60,IF(OR($AH518=ﾃﾞｰﾀ一覧!$U$19,$AH518=ﾃﾞｰﾀ一覧!$U$20,$AH518=ﾃﾞｰﾀ一覧!$U$23,$AH518=ﾃﾞｰﾀ一覧!$U$22,$AH518=ﾃﾞｰﾀ一覧!$U$18,AH518=ﾃﾞｰﾀ一覧!$U$25),ﾃﾞｰﾀ一覧!$U$59,ﾃﾞｰﾀ一覧!$U$62)))))</f>
        <v/>
      </c>
      <c r="BZ518" s="1089"/>
      <c r="CA518" s="1113"/>
      <c r="CB518" s="1113"/>
      <c r="CC518" s="1113"/>
      <c r="CD518" s="1113"/>
      <c r="CE518" s="1113"/>
      <c r="CF518" s="1113"/>
      <c r="CG518" s="1113"/>
      <c r="CH518" s="1113"/>
      <c r="CI518" s="1114"/>
      <c r="CK518" s="240"/>
      <c r="CM518" s="378" t="str">
        <f t="shared" si="49"/>
        <v/>
      </c>
      <c r="CN518" s="379" t="str">
        <f t="shared" si="50"/>
        <v/>
      </c>
      <c r="CO518" s="379" t="str">
        <f t="shared" si="51"/>
        <v/>
      </c>
      <c r="CP518" s="380" t="str">
        <f t="shared" si="52"/>
        <v/>
      </c>
      <c r="CQ518" s="244"/>
      <c r="CR518" s="1100"/>
      <c r="CS518" s="1101"/>
      <c r="CT518" s="1102"/>
      <c r="CU518" s="1135"/>
      <c r="CV518" s="1136"/>
      <c r="CW518" s="1136"/>
      <c r="CX518" s="1137"/>
      <c r="CY518" s="1138"/>
      <c r="CZ518" s="1139"/>
      <c r="DA518" s="1140"/>
      <c r="DB518" s="1132"/>
      <c r="DC518" s="1133"/>
      <c r="DD518" s="1133"/>
      <c r="DE518" s="1133"/>
      <c r="DF518" s="1133"/>
      <c r="DG518" s="1134"/>
      <c r="DH518" s="580"/>
      <c r="DI518" s="1084"/>
      <c r="DJ518" s="1084"/>
      <c r="DK518" s="581"/>
      <c r="DL518" s="582"/>
      <c r="DM518" s="1084"/>
      <c r="DN518" s="1084"/>
      <c r="DO518" s="581"/>
      <c r="DP518" s="582"/>
      <c r="DQ518" s="1084"/>
      <c r="DR518" s="1084"/>
      <c r="DS518" s="583"/>
      <c r="DT518" s="1124"/>
      <c r="DU518" s="1125"/>
      <c r="DV518" s="1125"/>
      <c r="DW518" s="1124"/>
      <c r="DX518" s="1125"/>
      <c r="DY518" s="1150"/>
      <c r="DZ518" s="1362"/>
      <c r="EA518" s="1363"/>
      <c r="EB518" s="1362"/>
      <c r="EC518" s="1363"/>
      <c r="ED518" s="1362"/>
      <c r="EE518" s="1377"/>
      <c r="EF518" s="1378"/>
      <c r="EG518" s="1379"/>
      <c r="EH518" s="1379"/>
      <c r="EI518" s="1380"/>
      <c r="EJ518" s="1381"/>
      <c r="EK518" s="1381"/>
      <c r="EL518" s="1381"/>
      <c r="EM518" s="1382"/>
      <c r="EN518" s="1382"/>
      <c r="EO518" s="1382"/>
      <c r="EP518" s="1375"/>
      <c r="EQ518" s="1376"/>
      <c r="ER518" s="1113"/>
      <c r="ES518" s="1113"/>
      <c r="ET518" s="1113"/>
      <c r="EU518" s="1113"/>
      <c r="EV518" s="1113"/>
      <c r="EW518" s="1113"/>
      <c r="EX518" s="1113"/>
      <c r="EY518" s="1113"/>
      <c r="EZ518" s="1114"/>
    </row>
    <row r="519" spans="1:156" ht="30" customHeight="1" x14ac:dyDescent="0.2">
      <c r="A519" s="207">
        <f t="shared" si="53"/>
        <v>508</v>
      </c>
      <c r="B519" s="1103"/>
      <c r="C519" s="1104"/>
      <c r="D519" s="1303"/>
      <c r="E519" s="1304"/>
      <c r="F519" s="1094" t="str">
        <f t="shared" si="55"/>
        <v/>
      </c>
      <c r="G519" s="1095"/>
      <c r="H519" s="1095"/>
      <c r="I519" s="1095"/>
      <c r="J519" s="1095"/>
      <c r="K519" s="1095"/>
      <c r="L519" s="1095"/>
      <c r="M519" s="1095"/>
      <c r="N519" s="1095"/>
      <c r="O519" s="1095"/>
      <c r="P519" s="1095"/>
      <c r="Q519" s="1095"/>
      <c r="R519" s="1095"/>
      <c r="S519" s="1095"/>
      <c r="T519" s="1095"/>
      <c r="U519" s="1095"/>
      <c r="V519" s="1095"/>
      <c r="W519" s="1096"/>
      <c r="X519" s="1299">
        <f t="shared" si="54"/>
        <v>0</v>
      </c>
      <c r="Y519" s="1300"/>
      <c r="Z519" s="1301"/>
      <c r="AA519" s="1100"/>
      <c r="AB519" s="1101"/>
      <c r="AC519" s="1102"/>
      <c r="AD519" s="1135"/>
      <c r="AE519" s="1136"/>
      <c r="AF519" s="1136"/>
      <c r="AG519" s="1137"/>
      <c r="AH519" s="1138"/>
      <c r="AI519" s="1139"/>
      <c r="AJ519" s="1140"/>
      <c r="AK519" s="1132"/>
      <c r="AL519" s="1133"/>
      <c r="AM519" s="1133"/>
      <c r="AN519" s="1133"/>
      <c r="AO519" s="1133"/>
      <c r="AP519" s="1134"/>
      <c r="AQ519" s="642" t="str">
        <f>IF(AK519="","",VLOOKUP(AK519,ﾃﾞｰﾀ一覧!$AH$4:$AR$66,2,FALSE))</f>
        <v/>
      </c>
      <c r="AR519" s="1084"/>
      <c r="AS519" s="1084"/>
      <c r="AT519" s="643" t="str">
        <f>IF(AK519="","",VLOOKUP(AK519,ﾃﾞｰﾀ一覧!$AH$4:$AR$66,3,FALSE))</f>
        <v/>
      </c>
      <c r="AU519" s="644" t="str">
        <f>IF(AK519="","",VLOOKUP(AK519,ﾃﾞｰﾀ一覧!$AH$4:$AR$66,5,FALSE))</f>
        <v/>
      </c>
      <c r="AV519" s="1084"/>
      <c r="AW519" s="1084"/>
      <c r="AX519" s="643" t="str">
        <f>IF(AK519="","",VLOOKUP(AK519,ﾃﾞｰﾀ一覧!$AH$4:$AR$66,6,FALSE))</f>
        <v/>
      </c>
      <c r="AY519" s="649" t="str">
        <f>IF(AK519="","",VLOOKUP(AK519,ﾃﾞｰﾀ一覧!$AH$4:$AR$66,8,FALSE))</f>
        <v/>
      </c>
      <c r="AZ519" s="1084"/>
      <c r="BA519" s="1084"/>
      <c r="BB519" s="388" t="str">
        <f>IF(AK519="","",VLOOKUP(AK519,ﾃﾞｰﾀ一覧!$AH$4:$AR$66,9,FALSE))</f>
        <v/>
      </c>
      <c r="BC519" s="1124"/>
      <c r="BD519" s="1125"/>
      <c r="BE519" s="1125"/>
      <c r="BF519" s="1124"/>
      <c r="BG519" s="1125"/>
      <c r="BH519" s="1125"/>
      <c r="BI519" s="1124"/>
      <c r="BJ519" s="1125"/>
      <c r="BK519" s="1150"/>
      <c r="BL519" s="1154"/>
      <c r="BM519" s="1155"/>
      <c r="BN519" s="1156"/>
      <c r="BO519" s="1109" t="str">
        <f>IF($AK519="","",IF($BF519="","",IF($BF519=ﾃﾞｰﾀ一覧!$U$37,"",IF($BF519=ﾃﾞｰﾀ一覧!$U$38,"",IF($AH519=ﾃﾞｰﾀ一覧!$U$25,VLOOKUP($AK519,ﾃﾞｰﾀ一覧!$AH$43:$AR$66,10,FALSE),VLOOKUP($AK519,ﾃﾞｰﾀ一覧!$AH$4:$AR$66,10,FALSE))))))</f>
        <v/>
      </c>
      <c r="BP519" s="1110"/>
      <c r="BQ519" s="1110"/>
      <c r="BR519" s="1111"/>
      <c r="BS519" s="1115">
        <f>IF($BL519="",0,VLOOKUP($BL519,ﾃﾞｰﾀ一覧!$AY$4:$BB$16,3,FALSE))</f>
        <v>0</v>
      </c>
      <c r="BT519" s="1115"/>
      <c r="BU519" s="1115"/>
      <c r="BV519" s="1112" t="str">
        <f>IF($BO519="","",IF($BF519=ﾃﾞｰﾀ一覧!$U$37,"",IF($BF519=ﾃﾞｰﾀ一覧!$U$38,"",IF($BO519=ﾃﾞｰﾀ一覧!$AT$27,ﾃﾞｰﾀ一覧!$AT$27,VLOOKUP($AK519,ﾃﾞｰﾀ一覧!$AH$4:$AR$66,11,FALSE)*IF($BO519=ﾃﾞｰﾀ一覧!$AT$17,($AR519+1)*($AV519+1),IF($BO519=ﾃﾞｰﾀ一覧!$AT$22,IF(COUNTIF($AD519,"*天端*"),ﾃﾞｰﾀ一覧!$AU$43/2,ﾃﾞｰﾀ一覧!$AU$43/3),IF($BO519=ﾃﾞｰﾀ一覧!$AT$20,$AR519*$AV519,IF($BO519=ﾃﾞｰﾀ一覧!$AT$21,$AV519,1))))))))</f>
        <v/>
      </c>
      <c r="BW519" s="1112"/>
      <c r="BX519" s="1112"/>
      <c r="BY519" s="1088" t="str">
        <f>IF($B519="","",IF($AH519="","",IF($CK519=ﾃﾞｰﾀ一覧!$U$53,ﾃﾞｰﾀ一覧!$U$61,IF($AH519=ﾃﾞｰﾀ一覧!$U$21,ﾃﾞｰﾀ一覧!$U$60,IF(OR($AH519=ﾃﾞｰﾀ一覧!$U$19,$AH519=ﾃﾞｰﾀ一覧!$U$20,$AH519=ﾃﾞｰﾀ一覧!$U$23,$AH519=ﾃﾞｰﾀ一覧!$U$22,$AH519=ﾃﾞｰﾀ一覧!$U$18,AH519=ﾃﾞｰﾀ一覧!$U$25),ﾃﾞｰﾀ一覧!$U$59,ﾃﾞｰﾀ一覧!$U$62)))))</f>
        <v/>
      </c>
      <c r="BZ519" s="1089"/>
      <c r="CA519" s="1113"/>
      <c r="CB519" s="1113"/>
      <c r="CC519" s="1113"/>
      <c r="CD519" s="1113"/>
      <c r="CE519" s="1113"/>
      <c r="CF519" s="1113"/>
      <c r="CG519" s="1113"/>
      <c r="CH519" s="1113"/>
      <c r="CI519" s="1114"/>
      <c r="CK519" s="240"/>
      <c r="CM519" s="378" t="str">
        <f t="shared" si="49"/>
        <v/>
      </c>
      <c r="CN519" s="379" t="str">
        <f t="shared" si="50"/>
        <v/>
      </c>
      <c r="CO519" s="379" t="str">
        <f t="shared" si="51"/>
        <v/>
      </c>
      <c r="CP519" s="380" t="str">
        <f t="shared" si="52"/>
        <v/>
      </c>
      <c r="CQ519" s="244"/>
      <c r="CR519" s="1100"/>
      <c r="CS519" s="1101"/>
      <c r="CT519" s="1102"/>
      <c r="CU519" s="1135"/>
      <c r="CV519" s="1136"/>
      <c r="CW519" s="1136"/>
      <c r="CX519" s="1137"/>
      <c r="CY519" s="1138"/>
      <c r="CZ519" s="1139"/>
      <c r="DA519" s="1140"/>
      <c r="DB519" s="1132"/>
      <c r="DC519" s="1133"/>
      <c r="DD519" s="1133"/>
      <c r="DE519" s="1133"/>
      <c r="DF519" s="1133"/>
      <c r="DG519" s="1134"/>
      <c r="DH519" s="580"/>
      <c r="DI519" s="1084"/>
      <c r="DJ519" s="1084"/>
      <c r="DK519" s="581"/>
      <c r="DL519" s="582"/>
      <c r="DM519" s="1084"/>
      <c r="DN519" s="1084"/>
      <c r="DO519" s="581"/>
      <c r="DP519" s="582"/>
      <c r="DQ519" s="1084"/>
      <c r="DR519" s="1084"/>
      <c r="DS519" s="583"/>
      <c r="DT519" s="1124"/>
      <c r="DU519" s="1125"/>
      <c r="DV519" s="1125"/>
      <c r="DW519" s="1124"/>
      <c r="DX519" s="1125"/>
      <c r="DY519" s="1150"/>
      <c r="DZ519" s="1362"/>
      <c r="EA519" s="1363"/>
      <c r="EB519" s="1362"/>
      <c r="EC519" s="1363"/>
      <c r="ED519" s="1362"/>
      <c r="EE519" s="1377"/>
      <c r="EF519" s="1378"/>
      <c r="EG519" s="1379"/>
      <c r="EH519" s="1379"/>
      <c r="EI519" s="1380"/>
      <c r="EJ519" s="1381"/>
      <c r="EK519" s="1381"/>
      <c r="EL519" s="1381"/>
      <c r="EM519" s="1382"/>
      <c r="EN519" s="1382"/>
      <c r="EO519" s="1382"/>
      <c r="EP519" s="1375"/>
      <c r="EQ519" s="1376"/>
      <c r="ER519" s="1113"/>
      <c r="ES519" s="1113"/>
      <c r="ET519" s="1113"/>
      <c r="EU519" s="1113"/>
      <c r="EV519" s="1113"/>
      <c r="EW519" s="1113"/>
      <c r="EX519" s="1113"/>
      <c r="EY519" s="1113"/>
      <c r="EZ519" s="1114"/>
    </row>
    <row r="520" spans="1:156" ht="30" customHeight="1" x14ac:dyDescent="0.2">
      <c r="A520" s="207">
        <f t="shared" si="53"/>
        <v>509</v>
      </c>
      <c r="B520" s="1103"/>
      <c r="C520" s="1104"/>
      <c r="D520" s="1303"/>
      <c r="E520" s="1304"/>
      <c r="F520" s="1094" t="str">
        <f t="shared" si="55"/>
        <v/>
      </c>
      <c r="G520" s="1095"/>
      <c r="H520" s="1095"/>
      <c r="I520" s="1095"/>
      <c r="J520" s="1095"/>
      <c r="K520" s="1095"/>
      <c r="L520" s="1095"/>
      <c r="M520" s="1095"/>
      <c r="N520" s="1095"/>
      <c r="O520" s="1095"/>
      <c r="P520" s="1095"/>
      <c r="Q520" s="1095"/>
      <c r="R520" s="1095"/>
      <c r="S520" s="1095"/>
      <c r="T520" s="1095"/>
      <c r="U520" s="1095"/>
      <c r="V520" s="1095"/>
      <c r="W520" s="1096"/>
      <c r="X520" s="1299">
        <f t="shared" si="54"/>
        <v>0</v>
      </c>
      <c r="Y520" s="1300"/>
      <c r="Z520" s="1301"/>
      <c r="AA520" s="1100"/>
      <c r="AB520" s="1101"/>
      <c r="AC520" s="1102"/>
      <c r="AD520" s="1135"/>
      <c r="AE520" s="1136"/>
      <c r="AF520" s="1136"/>
      <c r="AG520" s="1137"/>
      <c r="AH520" s="1138"/>
      <c r="AI520" s="1139"/>
      <c r="AJ520" s="1140"/>
      <c r="AK520" s="1132"/>
      <c r="AL520" s="1133"/>
      <c r="AM520" s="1133"/>
      <c r="AN520" s="1133"/>
      <c r="AO520" s="1133"/>
      <c r="AP520" s="1134"/>
      <c r="AQ520" s="642" t="str">
        <f>IF(AK520="","",VLOOKUP(AK520,ﾃﾞｰﾀ一覧!$AH$4:$AR$66,2,FALSE))</f>
        <v/>
      </c>
      <c r="AR520" s="1084"/>
      <c r="AS520" s="1084"/>
      <c r="AT520" s="643" t="str">
        <f>IF(AK520="","",VLOOKUP(AK520,ﾃﾞｰﾀ一覧!$AH$4:$AR$66,3,FALSE))</f>
        <v/>
      </c>
      <c r="AU520" s="644" t="str">
        <f>IF(AK520="","",VLOOKUP(AK520,ﾃﾞｰﾀ一覧!$AH$4:$AR$66,5,FALSE))</f>
        <v/>
      </c>
      <c r="AV520" s="1084"/>
      <c r="AW520" s="1084"/>
      <c r="AX520" s="643" t="str">
        <f>IF(AK520="","",VLOOKUP(AK520,ﾃﾞｰﾀ一覧!$AH$4:$AR$66,6,FALSE))</f>
        <v/>
      </c>
      <c r="AY520" s="649" t="str">
        <f>IF(AK520="","",VLOOKUP(AK520,ﾃﾞｰﾀ一覧!$AH$4:$AR$66,8,FALSE))</f>
        <v/>
      </c>
      <c r="AZ520" s="1084"/>
      <c r="BA520" s="1084"/>
      <c r="BB520" s="388" t="str">
        <f>IF(AK520="","",VLOOKUP(AK520,ﾃﾞｰﾀ一覧!$AH$4:$AR$66,9,FALSE))</f>
        <v/>
      </c>
      <c r="BC520" s="1124"/>
      <c r="BD520" s="1125"/>
      <c r="BE520" s="1125"/>
      <c r="BF520" s="1124"/>
      <c r="BG520" s="1125"/>
      <c r="BH520" s="1125"/>
      <c r="BI520" s="1124"/>
      <c r="BJ520" s="1125"/>
      <c r="BK520" s="1150"/>
      <c r="BL520" s="1154"/>
      <c r="BM520" s="1155"/>
      <c r="BN520" s="1156"/>
      <c r="BO520" s="1109" t="str">
        <f>IF($AK520="","",IF($BF520="","",IF($BF520=ﾃﾞｰﾀ一覧!$U$37,"",IF($BF520=ﾃﾞｰﾀ一覧!$U$38,"",IF($AH520=ﾃﾞｰﾀ一覧!$U$25,VLOOKUP($AK520,ﾃﾞｰﾀ一覧!$AH$43:$AR$66,10,FALSE),VLOOKUP($AK520,ﾃﾞｰﾀ一覧!$AH$4:$AR$66,10,FALSE))))))</f>
        <v/>
      </c>
      <c r="BP520" s="1110"/>
      <c r="BQ520" s="1110"/>
      <c r="BR520" s="1111"/>
      <c r="BS520" s="1115">
        <f>IF($BL520="",0,VLOOKUP($BL520,ﾃﾞｰﾀ一覧!$AY$4:$BB$16,3,FALSE))</f>
        <v>0</v>
      </c>
      <c r="BT520" s="1115"/>
      <c r="BU520" s="1115"/>
      <c r="BV520" s="1112" t="str">
        <f>IF($BO520="","",IF($BF520=ﾃﾞｰﾀ一覧!$U$37,"",IF($BF520=ﾃﾞｰﾀ一覧!$U$38,"",IF($BO520=ﾃﾞｰﾀ一覧!$AT$27,ﾃﾞｰﾀ一覧!$AT$27,VLOOKUP($AK520,ﾃﾞｰﾀ一覧!$AH$4:$AR$66,11,FALSE)*IF($BO520=ﾃﾞｰﾀ一覧!$AT$17,($AR520+1)*($AV520+1),IF($BO520=ﾃﾞｰﾀ一覧!$AT$22,IF(COUNTIF($AD520,"*天端*"),ﾃﾞｰﾀ一覧!$AU$43/2,ﾃﾞｰﾀ一覧!$AU$43/3),IF($BO520=ﾃﾞｰﾀ一覧!$AT$20,$AR520*$AV520,IF($BO520=ﾃﾞｰﾀ一覧!$AT$21,$AV520,1))))))))</f>
        <v/>
      </c>
      <c r="BW520" s="1112"/>
      <c r="BX520" s="1112"/>
      <c r="BY520" s="1088" t="str">
        <f>IF($B520="","",IF($AH520="","",IF($CK520=ﾃﾞｰﾀ一覧!$U$53,ﾃﾞｰﾀ一覧!$U$61,IF($AH520=ﾃﾞｰﾀ一覧!$U$21,ﾃﾞｰﾀ一覧!$U$60,IF(OR($AH520=ﾃﾞｰﾀ一覧!$U$19,$AH520=ﾃﾞｰﾀ一覧!$U$20,$AH520=ﾃﾞｰﾀ一覧!$U$23,$AH520=ﾃﾞｰﾀ一覧!$U$22,$AH520=ﾃﾞｰﾀ一覧!$U$18,AH520=ﾃﾞｰﾀ一覧!$U$25),ﾃﾞｰﾀ一覧!$U$59,ﾃﾞｰﾀ一覧!$U$62)))))</f>
        <v/>
      </c>
      <c r="BZ520" s="1089"/>
      <c r="CA520" s="1113"/>
      <c r="CB520" s="1113"/>
      <c r="CC520" s="1113"/>
      <c r="CD520" s="1113"/>
      <c r="CE520" s="1113"/>
      <c r="CF520" s="1113"/>
      <c r="CG520" s="1113"/>
      <c r="CH520" s="1113"/>
      <c r="CI520" s="1114"/>
      <c r="CK520" s="240"/>
      <c r="CM520" s="378" t="str">
        <f t="shared" si="49"/>
        <v/>
      </c>
      <c r="CN520" s="379" t="str">
        <f t="shared" si="50"/>
        <v/>
      </c>
      <c r="CO520" s="379" t="str">
        <f t="shared" si="51"/>
        <v/>
      </c>
      <c r="CP520" s="380" t="str">
        <f t="shared" si="52"/>
        <v/>
      </c>
      <c r="CQ520" s="244"/>
      <c r="CR520" s="1100"/>
      <c r="CS520" s="1101"/>
      <c r="CT520" s="1102"/>
      <c r="CU520" s="1135"/>
      <c r="CV520" s="1136"/>
      <c r="CW520" s="1136"/>
      <c r="CX520" s="1137"/>
      <c r="CY520" s="1138"/>
      <c r="CZ520" s="1139"/>
      <c r="DA520" s="1140"/>
      <c r="DB520" s="1132"/>
      <c r="DC520" s="1133"/>
      <c r="DD520" s="1133"/>
      <c r="DE520" s="1133"/>
      <c r="DF520" s="1133"/>
      <c r="DG520" s="1134"/>
      <c r="DH520" s="580"/>
      <c r="DI520" s="1084"/>
      <c r="DJ520" s="1084"/>
      <c r="DK520" s="581"/>
      <c r="DL520" s="582"/>
      <c r="DM520" s="1084"/>
      <c r="DN520" s="1084"/>
      <c r="DO520" s="581"/>
      <c r="DP520" s="582"/>
      <c r="DQ520" s="1084"/>
      <c r="DR520" s="1084"/>
      <c r="DS520" s="583"/>
      <c r="DT520" s="1124"/>
      <c r="DU520" s="1125"/>
      <c r="DV520" s="1125"/>
      <c r="DW520" s="1124"/>
      <c r="DX520" s="1125"/>
      <c r="DY520" s="1150"/>
      <c r="DZ520" s="1362"/>
      <c r="EA520" s="1363"/>
      <c r="EB520" s="1362"/>
      <c r="EC520" s="1363"/>
      <c r="ED520" s="1362"/>
      <c r="EE520" s="1377"/>
      <c r="EF520" s="1378"/>
      <c r="EG520" s="1379"/>
      <c r="EH520" s="1379"/>
      <c r="EI520" s="1380"/>
      <c r="EJ520" s="1381"/>
      <c r="EK520" s="1381"/>
      <c r="EL520" s="1381"/>
      <c r="EM520" s="1382"/>
      <c r="EN520" s="1382"/>
      <c r="EO520" s="1382"/>
      <c r="EP520" s="1375"/>
      <c r="EQ520" s="1376"/>
      <c r="ER520" s="1113"/>
      <c r="ES520" s="1113"/>
      <c r="ET520" s="1113"/>
      <c r="EU520" s="1113"/>
      <c r="EV520" s="1113"/>
      <c r="EW520" s="1113"/>
      <c r="EX520" s="1113"/>
      <c r="EY520" s="1113"/>
      <c r="EZ520" s="1114"/>
    </row>
    <row r="521" spans="1:156" ht="30" customHeight="1" x14ac:dyDescent="0.2">
      <c r="A521" s="207">
        <f t="shared" si="53"/>
        <v>510</v>
      </c>
      <c r="B521" s="1103"/>
      <c r="C521" s="1104"/>
      <c r="D521" s="1303"/>
      <c r="E521" s="1304"/>
      <c r="F521" s="1094" t="str">
        <f t="shared" si="55"/>
        <v/>
      </c>
      <c r="G521" s="1095"/>
      <c r="H521" s="1095"/>
      <c r="I521" s="1095"/>
      <c r="J521" s="1095"/>
      <c r="K521" s="1095"/>
      <c r="L521" s="1095"/>
      <c r="M521" s="1095"/>
      <c r="N521" s="1095"/>
      <c r="O521" s="1095"/>
      <c r="P521" s="1095"/>
      <c r="Q521" s="1095"/>
      <c r="R521" s="1095"/>
      <c r="S521" s="1095"/>
      <c r="T521" s="1095"/>
      <c r="U521" s="1095"/>
      <c r="V521" s="1095"/>
      <c r="W521" s="1096"/>
      <c r="X521" s="1299">
        <f t="shared" si="54"/>
        <v>0</v>
      </c>
      <c r="Y521" s="1300"/>
      <c r="Z521" s="1301"/>
      <c r="AA521" s="1100"/>
      <c r="AB521" s="1101"/>
      <c r="AC521" s="1102"/>
      <c r="AD521" s="1135"/>
      <c r="AE521" s="1136"/>
      <c r="AF521" s="1136"/>
      <c r="AG521" s="1137"/>
      <c r="AH521" s="1138"/>
      <c r="AI521" s="1139"/>
      <c r="AJ521" s="1140"/>
      <c r="AK521" s="1132"/>
      <c r="AL521" s="1133"/>
      <c r="AM521" s="1133"/>
      <c r="AN521" s="1133"/>
      <c r="AO521" s="1133"/>
      <c r="AP521" s="1134"/>
      <c r="AQ521" s="642" t="str">
        <f>IF(AK521="","",VLOOKUP(AK521,ﾃﾞｰﾀ一覧!$AH$4:$AR$66,2,FALSE))</f>
        <v/>
      </c>
      <c r="AR521" s="1084"/>
      <c r="AS521" s="1084"/>
      <c r="AT521" s="643" t="str">
        <f>IF(AK521="","",VLOOKUP(AK521,ﾃﾞｰﾀ一覧!$AH$4:$AR$66,3,FALSE))</f>
        <v/>
      </c>
      <c r="AU521" s="644" t="str">
        <f>IF(AK521="","",VLOOKUP(AK521,ﾃﾞｰﾀ一覧!$AH$4:$AR$66,5,FALSE))</f>
        <v/>
      </c>
      <c r="AV521" s="1084"/>
      <c r="AW521" s="1084"/>
      <c r="AX521" s="643" t="str">
        <f>IF(AK521="","",VLOOKUP(AK521,ﾃﾞｰﾀ一覧!$AH$4:$AR$66,6,FALSE))</f>
        <v/>
      </c>
      <c r="AY521" s="649" t="str">
        <f>IF(AK521="","",VLOOKUP(AK521,ﾃﾞｰﾀ一覧!$AH$4:$AR$66,8,FALSE))</f>
        <v/>
      </c>
      <c r="AZ521" s="1084"/>
      <c r="BA521" s="1084"/>
      <c r="BB521" s="388" t="str">
        <f>IF(AK521="","",VLOOKUP(AK521,ﾃﾞｰﾀ一覧!$AH$4:$AR$66,9,FALSE))</f>
        <v/>
      </c>
      <c r="BC521" s="1124"/>
      <c r="BD521" s="1125"/>
      <c r="BE521" s="1125"/>
      <c r="BF521" s="1124"/>
      <c r="BG521" s="1125"/>
      <c r="BH521" s="1125"/>
      <c r="BI521" s="1124"/>
      <c r="BJ521" s="1125"/>
      <c r="BK521" s="1150"/>
      <c r="BL521" s="1154"/>
      <c r="BM521" s="1155"/>
      <c r="BN521" s="1156"/>
      <c r="BO521" s="1109" t="str">
        <f>IF($AK521="","",IF($BF521="","",IF($BF521=ﾃﾞｰﾀ一覧!$U$37,"",IF($BF521=ﾃﾞｰﾀ一覧!$U$38,"",IF($AH521=ﾃﾞｰﾀ一覧!$U$25,VLOOKUP($AK521,ﾃﾞｰﾀ一覧!$AH$43:$AR$66,10,FALSE),VLOOKUP($AK521,ﾃﾞｰﾀ一覧!$AH$4:$AR$66,10,FALSE))))))</f>
        <v/>
      </c>
      <c r="BP521" s="1110"/>
      <c r="BQ521" s="1110"/>
      <c r="BR521" s="1111"/>
      <c r="BS521" s="1115">
        <f>IF($BL521="",0,VLOOKUP($BL521,ﾃﾞｰﾀ一覧!$AY$4:$BB$16,3,FALSE))</f>
        <v>0</v>
      </c>
      <c r="BT521" s="1115"/>
      <c r="BU521" s="1115"/>
      <c r="BV521" s="1112" t="str">
        <f>IF($BO521="","",IF($BF521=ﾃﾞｰﾀ一覧!$U$37,"",IF($BF521=ﾃﾞｰﾀ一覧!$U$38,"",IF($BO521=ﾃﾞｰﾀ一覧!$AT$27,ﾃﾞｰﾀ一覧!$AT$27,VLOOKUP($AK521,ﾃﾞｰﾀ一覧!$AH$4:$AR$66,11,FALSE)*IF($BO521=ﾃﾞｰﾀ一覧!$AT$17,($AR521+1)*($AV521+1),IF($BO521=ﾃﾞｰﾀ一覧!$AT$22,IF(COUNTIF($AD521,"*天端*"),ﾃﾞｰﾀ一覧!$AU$43/2,ﾃﾞｰﾀ一覧!$AU$43/3),IF($BO521=ﾃﾞｰﾀ一覧!$AT$20,$AR521*$AV521,IF($BO521=ﾃﾞｰﾀ一覧!$AT$21,$AV521,1))))))))</f>
        <v/>
      </c>
      <c r="BW521" s="1112"/>
      <c r="BX521" s="1112"/>
      <c r="BY521" s="1088" t="str">
        <f>IF($B521="","",IF($AH521="","",IF($CK521=ﾃﾞｰﾀ一覧!$U$53,ﾃﾞｰﾀ一覧!$U$61,IF($AH521=ﾃﾞｰﾀ一覧!$U$21,ﾃﾞｰﾀ一覧!$U$60,IF(OR($AH521=ﾃﾞｰﾀ一覧!$U$19,$AH521=ﾃﾞｰﾀ一覧!$U$20,$AH521=ﾃﾞｰﾀ一覧!$U$23,$AH521=ﾃﾞｰﾀ一覧!$U$22,$AH521=ﾃﾞｰﾀ一覧!$U$18,AH521=ﾃﾞｰﾀ一覧!$U$25),ﾃﾞｰﾀ一覧!$U$59,ﾃﾞｰﾀ一覧!$U$62)))))</f>
        <v/>
      </c>
      <c r="BZ521" s="1089"/>
      <c r="CA521" s="1113"/>
      <c r="CB521" s="1113"/>
      <c r="CC521" s="1113"/>
      <c r="CD521" s="1113"/>
      <c r="CE521" s="1113"/>
      <c r="CF521" s="1113"/>
      <c r="CG521" s="1113"/>
      <c r="CH521" s="1113"/>
      <c r="CI521" s="1114"/>
      <c r="CK521" s="240"/>
      <c r="CM521" s="378" t="str">
        <f t="shared" si="49"/>
        <v/>
      </c>
      <c r="CN521" s="379" t="str">
        <f t="shared" si="50"/>
        <v/>
      </c>
      <c r="CO521" s="379" t="str">
        <f t="shared" si="51"/>
        <v/>
      </c>
      <c r="CP521" s="380" t="str">
        <f t="shared" si="52"/>
        <v/>
      </c>
      <c r="CQ521" s="244"/>
      <c r="CR521" s="1100"/>
      <c r="CS521" s="1101"/>
      <c r="CT521" s="1102"/>
      <c r="CU521" s="1135"/>
      <c r="CV521" s="1136"/>
      <c r="CW521" s="1136"/>
      <c r="CX521" s="1137"/>
      <c r="CY521" s="1138"/>
      <c r="CZ521" s="1139"/>
      <c r="DA521" s="1140"/>
      <c r="DB521" s="1132"/>
      <c r="DC521" s="1133"/>
      <c r="DD521" s="1133"/>
      <c r="DE521" s="1133"/>
      <c r="DF521" s="1133"/>
      <c r="DG521" s="1134"/>
      <c r="DH521" s="580"/>
      <c r="DI521" s="1084"/>
      <c r="DJ521" s="1084"/>
      <c r="DK521" s="581"/>
      <c r="DL521" s="582"/>
      <c r="DM521" s="1084"/>
      <c r="DN521" s="1084"/>
      <c r="DO521" s="581"/>
      <c r="DP521" s="582"/>
      <c r="DQ521" s="1084"/>
      <c r="DR521" s="1084"/>
      <c r="DS521" s="583"/>
      <c r="DT521" s="1124"/>
      <c r="DU521" s="1125"/>
      <c r="DV521" s="1125"/>
      <c r="DW521" s="1124"/>
      <c r="DX521" s="1125"/>
      <c r="DY521" s="1150"/>
      <c r="DZ521" s="1362"/>
      <c r="EA521" s="1363"/>
      <c r="EB521" s="1362"/>
      <c r="EC521" s="1363"/>
      <c r="ED521" s="1362"/>
      <c r="EE521" s="1377"/>
      <c r="EF521" s="1378"/>
      <c r="EG521" s="1379"/>
      <c r="EH521" s="1379"/>
      <c r="EI521" s="1380"/>
      <c r="EJ521" s="1381"/>
      <c r="EK521" s="1381"/>
      <c r="EL521" s="1381"/>
      <c r="EM521" s="1382"/>
      <c r="EN521" s="1382"/>
      <c r="EO521" s="1382"/>
      <c r="EP521" s="1375"/>
      <c r="EQ521" s="1376"/>
      <c r="ER521" s="1113"/>
      <c r="ES521" s="1113"/>
      <c r="ET521" s="1113"/>
      <c r="EU521" s="1113"/>
      <c r="EV521" s="1113"/>
      <c r="EW521" s="1113"/>
      <c r="EX521" s="1113"/>
      <c r="EY521" s="1113"/>
      <c r="EZ521" s="1114"/>
    </row>
    <row r="522" spans="1:156" ht="30" customHeight="1" x14ac:dyDescent="0.2">
      <c r="A522" s="207">
        <f t="shared" si="53"/>
        <v>511</v>
      </c>
      <c r="B522" s="1103"/>
      <c r="C522" s="1104"/>
      <c r="D522" s="1303"/>
      <c r="E522" s="1304"/>
      <c r="F522" s="1094" t="str">
        <f t="shared" si="55"/>
        <v/>
      </c>
      <c r="G522" s="1095"/>
      <c r="H522" s="1095"/>
      <c r="I522" s="1095"/>
      <c r="J522" s="1095"/>
      <c r="K522" s="1095"/>
      <c r="L522" s="1095"/>
      <c r="M522" s="1095"/>
      <c r="N522" s="1095"/>
      <c r="O522" s="1095"/>
      <c r="P522" s="1095"/>
      <c r="Q522" s="1095"/>
      <c r="R522" s="1095"/>
      <c r="S522" s="1095"/>
      <c r="T522" s="1095"/>
      <c r="U522" s="1095"/>
      <c r="V522" s="1095"/>
      <c r="W522" s="1096"/>
      <c r="X522" s="1299">
        <f t="shared" si="54"/>
        <v>0</v>
      </c>
      <c r="Y522" s="1300"/>
      <c r="Z522" s="1301"/>
      <c r="AA522" s="1100"/>
      <c r="AB522" s="1101"/>
      <c r="AC522" s="1102"/>
      <c r="AD522" s="1135"/>
      <c r="AE522" s="1136"/>
      <c r="AF522" s="1136"/>
      <c r="AG522" s="1137"/>
      <c r="AH522" s="1138"/>
      <c r="AI522" s="1139"/>
      <c r="AJ522" s="1140"/>
      <c r="AK522" s="1132"/>
      <c r="AL522" s="1133"/>
      <c r="AM522" s="1133"/>
      <c r="AN522" s="1133"/>
      <c r="AO522" s="1133"/>
      <c r="AP522" s="1134"/>
      <c r="AQ522" s="642" t="str">
        <f>IF(AK522="","",VLOOKUP(AK522,ﾃﾞｰﾀ一覧!$AH$4:$AR$66,2,FALSE))</f>
        <v/>
      </c>
      <c r="AR522" s="1084"/>
      <c r="AS522" s="1084"/>
      <c r="AT522" s="643" t="str">
        <f>IF(AK522="","",VLOOKUP(AK522,ﾃﾞｰﾀ一覧!$AH$4:$AR$66,3,FALSE))</f>
        <v/>
      </c>
      <c r="AU522" s="644" t="str">
        <f>IF(AK522="","",VLOOKUP(AK522,ﾃﾞｰﾀ一覧!$AH$4:$AR$66,5,FALSE))</f>
        <v/>
      </c>
      <c r="AV522" s="1084"/>
      <c r="AW522" s="1084"/>
      <c r="AX522" s="643" t="str">
        <f>IF(AK522="","",VLOOKUP(AK522,ﾃﾞｰﾀ一覧!$AH$4:$AR$66,6,FALSE))</f>
        <v/>
      </c>
      <c r="AY522" s="649" t="str">
        <f>IF(AK522="","",VLOOKUP(AK522,ﾃﾞｰﾀ一覧!$AH$4:$AR$66,8,FALSE))</f>
        <v/>
      </c>
      <c r="AZ522" s="1084"/>
      <c r="BA522" s="1084"/>
      <c r="BB522" s="388" t="str">
        <f>IF(AK522="","",VLOOKUP(AK522,ﾃﾞｰﾀ一覧!$AH$4:$AR$66,9,FALSE))</f>
        <v/>
      </c>
      <c r="BC522" s="1124"/>
      <c r="BD522" s="1125"/>
      <c r="BE522" s="1125"/>
      <c r="BF522" s="1124"/>
      <c r="BG522" s="1125"/>
      <c r="BH522" s="1125"/>
      <c r="BI522" s="1124"/>
      <c r="BJ522" s="1125"/>
      <c r="BK522" s="1150"/>
      <c r="BL522" s="1154"/>
      <c r="BM522" s="1155"/>
      <c r="BN522" s="1156"/>
      <c r="BO522" s="1109" t="str">
        <f>IF($AK522="","",IF($BF522="","",IF($BF522=ﾃﾞｰﾀ一覧!$U$37,"",IF($BF522=ﾃﾞｰﾀ一覧!$U$38,"",IF($AH522=ﾃﾞｰﾀ一覧!$U$25,VLOOKUP($AK522,ﾃﾞｰﾀ一覧!$AH$43:$AR$66,10,FALSE),VLOOKUP($AK522,ﾃﾞｰﾀ一覧!$AH$4:$AR$66,10,FALSE))))))</f>
        <v/>
      </c>
      <c r="BP522" s="1110"/>
      <c r="BQ522" s="1110"/>
      <c r="BR522" s="1111"/>
      <c r="BS522" s="1115">
        <f>IF($BL522="",0,VLOOKUP($BL522,ﾃﾞｰﾀ一覧!$AY$4:$BB$16,3,FALSE))</f>
        <v>0</v>
      </c>
      <c r="BT522" s="1115"/>
      <c r="BU522" s="1115"/>
      <c r="BV522" s="1112" t="str">
        <f>IF($BO522="","",IF($BF522=ﾃﾞｰﾀ一覧!$U$37,"",IF($BF522=ﾃﾞｰﾀ一覧!$U$38,"",IF($BO522=ﾃﾞｰﾀ一覧!$AT$27,ﾃﾞｰﾀ一覧!$AT$27,VLOOKUP($AK522,ﾃﾞｰﾀ一覧!$AH$4:$AR$66,11,FALSE)*IF($BO522=ﾃﾞｰﾀ一覧!$AT$17,($AR522+1)*($AV522+1),IF($BO522=ﾃﾞｰﾀ一覧!$AT$22,IF(COUNTIF($AD522,"*天端*"),ﾃﾞｰﾀ一覧!$AU$43/2,ﾃﾞｰﾀ一覧!$AU$43/3),IF($BO522=ﾃﾞｰﾀ一覧!$AT$20,$AR522*$AV522,IF($BO522=ﾃﾞｰﾀ一覧!$AT$21,$AV522,1))))))))</f>
        <v/>
      </c>
      <c r="BW522" s="1112"/>
      <c r="BX522" s="1112"/>
      <c r="BY522" s="1088" t="str">
        <f>IF($B522="","",IF($AH522="","",IF($CK522=ﾃﾞｰﾀ一覧!$U$53,ﾃﾞｰﾀ一覧!$U$61,IF($AH522=ﾃﾞｰﾀ一覧!$U$21,ﾃﾞｰﾀ一覧!$U$60,IF(OR($AH522=ﾃﾞｰﾀ一覧!$U$19,$AH522=ﾃﾞｰﾀ一覧!$U$20,$AH522=ﾃﾞｰﾀ一覧!$U$23,$AH522=ﾃﾞｰﾀ一覧!$U$22,$AH522=ﾃﾞｰﾀ一覧!$U$18,AH522=ﾃﾞｰﾀ一覧!$U$25),ﾃﾞｰﾀ一覧!$U$59,ﾃﾞｰﾀ一覧!$U$62)))))</f>
        <v/>
      </c>
      <c r="BZ522" s="1089"/>
      <c r="CA522" s="1113"/>
      <c r="CB522" s="1113"/>
      <c r="CC522" s="1113"/>
      <c r="CD522" s="1113"/>
      <c r="CE522" s="1113"/>
      <c r="CF522" s="1113"/>
      <c r="CG522" s="1113"/>
      <c r="CH522" s="1113"/>
      <c r="CI522" s="1114"/>
      <c r="CK522" s="240"/>
      <c r="CM522" s="378" t="str">
        <f t="shared" si="49"/>
        <v/>
      </c>
      <c r="CN522" s="379" t="str">
        <f t="shared" si="50"/>
        <v/>
      </c>
      <c r="CO522" s="379" t="str">
        <f t="shared" si="51"/>
        <v/>
      </c>
      <c r="CP522" s="380" t="str">
        <f t="shared" si="52"/>
        <v/>
      </c>
      <c r="CQ522" s="244"/>
      <c r="CR522" s="1100"/>
      <c r="CS522" s="1101"/>
      <c r="CT522" s="1102"/>
      <c r="CU522" s="1135"/>
      <c r="CV522" s="1136"/>
      <c r="CW522" s="1136"/>
      <c r="CX522" s="1137"/>
      <c r="CY522" s="1138"/>
      <c r="CZ522" s="1139"/>
      <c r="DA522" s="1140"/>
      <c r="DB522" s="1132"/>
      <c r="DC522" s="1133"/>
      <c r="DD522" s="1133"/>
      <c r="DE522" s="1133"/>
      <c r="DF522" s="1133"/>
      <c r="DG522" s="1134"/>
      <c r="DH522" s="580"/>
      <c r="DI522" s="1084"/>
      <c r="DJ522" s="1084"/>
      <c r="DK522" s="581"/>
      <c r="DL522" s="582"/>
      <c r="DM522" s="1084"/>
      <c r="DN522" s="1084"/>
      <c r="DO522" s="581"/>
      <c r="DP522" s="582"/>
      <c r="DQ522" s="1084"/>
      <c r="DR522" s="1084"/>
      <c r="DS522" s="583"/>
      <c r="DT522" s="1124"/>
      <c r="DU522" s="1125"/>
      <c r="DV522" s="1125"/>
      <c r="DW522" s="1124"/>
      <c r="DX522" s="1125"/>
      <c r="DY522" s="1150"/>
      <c r="DZ522" s="1362"/>
      <c r="EA522" s="1363"/>
      <c r="EB522" s="1362"/>
      <c r="EC522" s="1363"/>
      <c r="ED522" s="1362"/>
      <c r="EE522" s="1377"/>
      <c r="EF522" s="1378"/>
      <c r="EG522" s="1379"/>
      <c r="EH522" s="1379"/>
      <c r="EI522" s="1380"/>
      <c r="EJ522" s="1381"/>
      <c r="EK522" s="1381"/>
      <c r="EL522" s="1381"/>
      <c r="EM522" s="1382"/>
      <c r="EN522" s="1382"/>
      <c r="EO522" s="1382"/>
      <c r="EP522" s="1375"/>
      <c r="EQ522" s="1376"/>
      <c r="ER522" s="1113"/>
      <c r="ES522" s="1113"/>
      <c r="ET522" s="1113"/>
      <c r="EU522" s="1113"/>
      <c r="EV522" s="1113"/>
      <c r="EW522" s="1113"/>
      <c r="EX522" s="1113"/>
      <c r="EY522" s="1113"/>
      <c r="EZ522" s="1114"/>
    </row>
    <row r="523" spans="1:156" ht="30" customHeight="1" x14ac:dyDescent="0.2">
      <c r="A523" s="207">
        <f t="shared" si="53"/>
        <v>512</v>
      </c>
      <c r="B523" s="1103"/>
      <c r="C523" s="1104"/>
      <c r="D523" s="1303"/>
      <c r="E523" s="1304"/>
      <c r="F523" s="1094" t="str">
        <f t="shared" si="55"/>
        <v/>
      </c>
      <c r="G523" s="1095"/>
      <c r="H523" s="1095"/>
      <c r="I523" s="1095"/>
      <c r="J523" s="1095"/>
      <c r="K523" s="1095"/>
      <c r="L523" s="1095"/>
      <c r="M523" s="1095"/>
      <c r="N523" s="1095"/>
      <c r="O523" s="1095"/>
      <c r="P523" s="1095"/>
      <c r="Q523" s="1095"/>
      <c r="R523" s="1095"/>
      <c r="S523" s="1095"/>
      <c r="T523" s="1095"/>
      <c r="U523" s="1095"/>
      <c r="V523" s="1095"/>
      <c r="W523" s="1096"/>
      <c r="X523" s="1299">
        <f t="shared" si="54"/>
        <v>0</v>
      </c>
      <c r="Y523" s="1300"/>
      <c r="Z523" s="1301"/>
      <c r="AA523" s="1100"/>
      <c r="AB523" s="1101"/>
      <c r="AC523" s="1102"/>
      <c r="AD523" s="1135"/>
      <c r="AE523" s="1136"/>
      <c r="AF523" s="1136"/>
      <c r="AG523" s="1137"/>
      <c r="AH523" s="1138"/>
      <c r="AI523" s="1139"/>
      <c r="AJ523" s="1140"/>
      <c r="AK523" s="1132"/>
      <c r="AL523" s="1133"/>
      <c r="AM523" s="1133"/>
      <c r="AN523" s="1133"/>
      <c r="AO523" s="1133"/>
      <c r="AP523" s="1134"/>
      <c r="AQ523" s="642" t="str">
        <f>IF(AK523="","",VLOOKUP(AK523,ﾃﾞｰﾀ一覧!$AH$4:$AR$66,2,FALSE))</f>
        <v/>
      </c>
      <c r="AR523" s="1084"/>
      <c r="AS523" s="1084"/>
      <c r="AT523" s="643" t="str">
        <f>IF(AK523="","",VLOOKUP(AK523,ﾃﾞｰﾀ一覧!$AH$4:$AR$66,3,FALSE))</f>
        <v/>
      </c>
      <c r="AU523" s="644" t="str">
        <f>IF(AK523="","",VLOOKUP(AK523,ﾃﾞｰﾀ一覧!$AH$4:$AR$66,5,FALSE))</f>
        <v/>
      </c>
      <c r="AV523" s="1084"/>
      <c r="AW523" s="1084"/>
      <c r="AX523" s="643" t="str">
        <f>IF(AK523="","",VLOOKUP(AK523,ﾃﾞｰﾀ一覧!$AH$4:$AR$66,6,FALSE))</f>
        <v/>
      </c>
      <c r="AY523" s="649" t="str">
        <f>IF(AK523="","",VLOOKUP(AK523,ﾃﾞｰﾀ一覧!$AH$4:$AR$66,8,FALSE))</f>
        <v/>
      </c>
      <c r="AZ523" s="1084"/>
      <c r="BA523" s="1084"/>
      <c r="BB523" s="388" t="str">
        <f>IF(AK523="","",VLOOKUP(AK523,ﾃﾞｰﾀ一覧!$AH$4:$AR$66,9,FALSE))</f>
        <v/>
      </c>
      <c r="BC523" s="1124"/>
      <c r="BD523" s="1125"/>
      <c r="BE523" s="1125"/>
      <c r="BF523" s="1124"/>
      <c r="BG523" s="1125"/>
      <c r="BH523" s="1125"/>
      <c r="BI523" s="1124"/>
      <c r="BJ523" s="1125"/>
      <c r="BK523" s="1150"/>
      <c r="BL523" s="1154"/>
      <c r="BM523" s="1155"/>
      <c r="BN523" s="1156"/>
      <c r="BO523" s="1109" t="str">
        <f>IF($AK523="","",IF($BF523="","",IF($BF523=ﾃﾞｰﾀ一覧!$U$37,"",IF($BF523=ﾃﾞｰﾀ一覧!$U$38,"",IF($AH523=ﾃﾞｰﾀ一覧!$U$25,VLOOKUP($AK523,ﾃﾞｰﾀ一覧!$AH$43:$AR$66,10,FALSE),VLOOKUP($AK523,ﾃﾞｰﾀ一覧!$AH$4:$AR$66,10,FALSE))))))</f>
        <v/>
      </c>
      <c r="BP523" s="1110"/>
      <c r="BQ523" s="1110"/>
      <c r="BR523" s="1111"/>
      <c r="BS523" s="1115">
        <f>IF($BL523="",0,VLOOKUP($BL523,ﾃﾞｰﾀ一覧!$AY$4:$BB$16,3,FALSE))</f>
        <v>0</v>
      </c>
      <c r="BT523" s="1115"/>
      <c r="BU523" s="1115"/>
      <c r="BV523" s="1112" t="str">
        <f>IF($BO523="","",IF($BF523=ﾃﾞｰﾀ一覧!$U$37,"",IF($BF523=ﾃﾞｰﾀ一覧!$U$38,"",IF($BO523=ﾃﾞｰﾀ一覧!$AT$27,ﾃﾞｰﾀ一覧!$AT$27,VLOOKUP($AK523,ﾃﾞｰﾀ一覧!$AH$4:$AR$66,11,FALSE)*IF($BO523=ﾃﾞｰﾀ一覧!$AT$17,($AR523+1)*($AV523+1),IF($BO523=ﾃﾞｰﾀ一覧!$AT$22,IF(COUNTIF($AD523,"*天端*"),ﾃﾞｰﾀ一覧!$AU$43/2,ﾃﾞｰﾀ一覧!$AU$43/3),IF($BO523=ﾃﾞｰﾀ一覧!$AT$20,$AR523*$AV523,IF($BO523=ﾃﾞｰﾀ一覧!$AT$21,$AV523,1))))))))</f>
        <v/>
      </c>
      <c r="BW523" s="1112"/>
      <c r="BX523" s="1112"/>
      <c r="BY523" s="1088" t="str">
        <f>IF($B523="","",IF($AH523="","",IF($CK523=ﾃﾞｰﾀ一覧!$U$53,ﾃﾞｰﾀ一覧!$U$61,IF($AH523=ﾃﾞｰﾀ一覧!$U$21,ﾃﾞｰﾀ一覧!$U$60,IF(OR($AH523=ﾃﾞｰﾀ一覧!$U$19,$AH523=ﾃﾞｰﾀ一覧!$U$20,$AH523=ﾃﾞｰﾀ一覧!$U$23,$AH523=ﾃﾞｰﾀ一覧!$U$22,$AH523=ﾃﾞｰﾀ一覧!$U$18,AH523=ﾃﾞｰﾀ一覧!$U$25),ﾃﾞｰﾀ一覧!$U$59,ﾃﾞｰﾀ一覧!$U$62)))))</f>
        <v/>
      </c>
      <c r="BZ523" s="1089"/>
      <c r="CA523" s="1113"/>
      <c r="CB523" s="1113"/>
      <c r="CC523" s="1113"/>
      <c r="CD523" s="1113"/>
      <c r="CE523" s="1113"/>
      <c r="CF523" s="1113"/>
      <c r="CG523" s="1113"/>
      <c r="CH523" s="1113"/>
      <c r="CI523" s="1114"/>
      <c r="CK523" s="240"/>
      <c r="CM523" s="378" t="str">
        <f t="shared" si="49"/>
        <v/>
      </c>
      <c r="CN523" s="379" t="str">
        <f t="shared" si="50"/>
        <v/>
      </c>
      <c r="CO523" s="379" t="str">
        <f t="shared" si="51"/>
        <v/>
      </c>
      <c r="CP523" s="380" t="str">
        <f t="shared" si="52"/>
        <v/>
      </c>
      <c r="CQ523" s="244"/>
      <c r="CR523" s="1100"/>
      <c r="CS523" s="1101"/>
      <c r="CT523" s="1102"/>
      <c r="CU523" s="1135"/>
      <c r="CV523" s="1136"/>
      <c r="CW523" s="1136"/>
      <c r="CX523" s="1137"/>
      <c r="CY523" s="1138"/>
      <c r="CZ523" s="1139"/>
      <c r="DA523" s="1140"/>
      <c r="DB523" s="1132"/>
      <c r="DC523" s="1133"/>
      <c r="DD523" s="1133"/>
      <c r="DE523" s="1133"/>
      <c r="DF523" s="1133"/>
      <c r="DG523" s="1134"/>
      <c r="DH523" s="580"/>
      <c r="DI523" s="1084"/>
      <c r="DJ523" s="1084"/>
      <c r="DK523" s="581"/>
      <c r="DL523" s="582"/>
      <c r="DM523" s="1084"/>
      <c r="DN523" s="1084"/>
      <c r="DO523" s="581"/>
      <c r="DP523" s="582"/>
      <c r="DQ523" s="1084"/>
      <c r="DR523" s="1084"/>
      <c r="DS523" s="583"/>
      <c r="DT523" s="1124"/>
      <c r="DU523" s="1125"/>
      <c r="DV523" s="1125"/>
      <c r="DW523" s="1124"/>
      <c r="DX523" s="1125"/>
      <c r="DY523" s="1150"/>
      <c r="DZ523" s="1362"/>
      <c r="EA523" s="1363"/>
      <c r="EB523" s="1362"/>
      <c r="EC523" s="1363"/>
      <c r="ED523" s="1362"/>
      <c r="EE523" s="1377"/>
      <c r="EF523" s="1378"/>
      <c r="EG523" s="1379"/>
      <c r="EH523" s="1379"/>
      <c r="EI523" s="1380"/>
      <c r="EJ523" s="1381"/>
      <c r="EK523" s="1381"/>
      <c r="EL523" s="1381"/>
      <c r="EM523" s="1382"/>
      <c r="EN523" s="1382"/>
      <c r="EO523" s="1382"/>
      <c r="EP523" s="1375"/>
      <c r="EQ523" s="1376"/>
      <c r="ER523" s="1113"/>
      <c r="ES523" s="1113"/>
      <c r="ET523" s="1113"/>
      <c r="EU523" s="1113"/>
      <c r="EV523" s="1113"/>
      <c r="EW523" s="1113"/>
      <c r="EX523" s="1113"/>
      <c r="EY523" s="1113"/>
      <c r="EZ523" s="1114"/>
    </row>
    <row r="524" spans="1:156" ht="30" customHeight="1" x14ac:dyDescent="0.2">
      <c r="A524" s="207">
        <f t="shared" si="53"/>
        <v>513</v>
      </c>
      <c r="B524" s="1103"/>
      <c r="C524" s="1104"/>
      <c r="D524" s="1303"/>
      <c r="E524" s="1304"/>
      <c r="F524" s="1094" t="str">
        <f t="shared" si="55"/>
        <v/>
      </c>
      <c r="G524" s="1095"/>
      <c r="H524" s="1095"/>
      <c r="I524" s="1095"/>
      <c r="J524" s="1095"/>
      <c r="K524" s="1095"/>
      <c r="L524" s="1095"/>
      <c r="M524" s="1095"/>
      <c r="N524" s="1095"/>
      <c r="O524" s="1095"/>
      <c r="P524" s="1095"/>
      <c r="Q524" s="1095"/>
      <c r="R524" s="1095"/>
      <c r="S524" s="1095"/>
      <c r="T524" s="1095"/>
      <c r="U524" s="1095"/>
      <c r="V524" s="1095"/>
      <c r="W524" s="1096"/>
      <c r="X524" s="1299">
        <f t="shared" si="54"/>
        <v>0</v>
      </c>
      <c r="Y524" s="1300"/>
      <c r="Z524" s="1301"/>
      <c r="AA524" s="1100"/>
      <c r="AB524" s="1101"/>
      <c r="AC524" s="1102"/>
      <c r="AD524" s="1135"/>
      <c r="AE524" s="1136"/>
      <c r="AF524" s="1136"/>
      <c r="AG524" s="1137"/>
      <c r="AH524" s="1138"/>
      <c r="AI524" s="1139"/>
      <c r="AJ524" s="1140"/>
      <c r="AK524" s="1132"/>
      <c r="AL524" s="1133"/>
      <c r="AM524" s="1133"/>
      <c r="AN524" s="1133"/>
      <c r="AO524" s="1133"/>
      <c r="AP524" s="1134"/>
      <c r="AQ524" s="642" t="str">
        <f>IF(AK524="","",VLOOKUP(AK524,ﾃﾞｰﾀ一覧!$AH$4:$AR$66,2,FALSE))</f>
        <v/>
      </c>
      <c r="AR524" s="1084"/>
      <c r="AS524" s="1084"/>
      <c r="AT524" s="643" t="str">
        <f>IF(AK524="","",VLOOKUP(AK524,ﾃﾞｰﾀ一覧!$AH$4:$AR$66,3,FALSE))</f>
        <v/>
      </c>
      <c r="AU524" s="644" t="str">
        <f>IF(AK524="","",VLOOKUP(AK524,ﾃﾞｰﾀ一覧!$AH$4:$AR$66,5,FALSE))</f>
        <v/>
      </c>
      <c r="AV524" s="1084"/>
      <c r="AW524" s="1084"/>
      <c r="AX524" s="643" t="str">
        <f>IF(AK524="","",VLOOKUP(AK524,ﾃﾞｰﾀ一覧!$AH$4:$AR$66,6,FALSE))</f>
        <v/>
      </c>
      <c r="AY524" s="649" t="str">
        <f>IF(AK524="","",VLOOKUP(AK524,ﾃﾞｰﾀ一覧!$AH$4:$AR$66,8,FALSE))</f>
        <v/>
      </c>
      <c r="AZ524" s="1084"/>
      <c r="BA524" s="1084"/>
      <c r="BB524" s="388" t="str">
        <f>IF(AK524="","",VLOOKUP(AK524,ﾃﾞｰﾀ一覧!$AH$4:$AR$66,9,FALSE))</f>
        <v/>
      </c>
      <c r="BC524" s="1124"/>
      <c r="BD524" s="1125"/>
      <c r="BE524" s="1125"/>
      <c r="BF524" s="1124"/>
      <c r="BG524" s="1125"/>
      <c r="BH524" s="1125"/>
      <c r="BI524" s="1124"/>
      <c r="BJ524" s="1125"/>
      <c r="BK524" s="1150"/>
      <c r="BL524" s="1154"/>
      <c r="BM524" s="1155"/>
      <c r="BN524" s="1156"/>
      <c r="BO524" s="1109" t="str">
        <f>IF($AK524="","",IF($BF524="","",IF($BF524=ﾃﾞｰﾀ一覧!$U$37,"",IF($BF524=ﾃﾞｰﾀ一覧!$U$38,"",IF($AH524=ﾃﾞｰﾀ一覧!$U$25,VLOOKUP($AK524,ﾃﾞｰﾀ一覧!$AH$43:$AR$66,10,FALSE),VLOOKUP($AK524,ﾃﾞｰﾀ一覧!$AH$4:$AR$66,10,FALSE))))))</f>
        <v/>
      </c>
      <c r="BP524" s="1110"/>
      <c r="BQ524" s="1110"/>
      <c r="BR524" s="1111"/>
      <c r="BS524" s="1115">
        <f>IF($BL524="",0,VLOOKUP($BL524,ﾃﾞｰﾀ一覧!$AY$4:$BB$16,3,FALSE))</f>
        <v>0</v>
      </c>
      <c r="BT524" s="1115"/>
      <c r="BU524" s="1115"/>
      <c r="BV524" s="1112" t="str">
        <f>IF($BO524="","",IF($BF524=ﾃﾞｰﾀ一覧!$U$37,"",IF($BF524=ﾃﾞｰﾀ一覧!$U$38,"",IF($BO524=ﾃﾞｰﾀ一覧!$AT$27,ﾃﾞｰﾀ一覧!$AT$27,VLOOKUP($AK524,ﾃﾞｰﾀ一覧!$AH$4:$AR$66,11,FALSE)*IF($BO524=ﾃﾞｰﾀ一覧!$AT$17,($AR524+1)*($AV524+1),IF($BO524=ﾃﾞｰﾀ一覧!$AT$22,IF(COUNTIF($AD524,"*天端*"),ﾃﾞｰﾀ一覧!$AU$43/2,ﾃﾞｰﾀ一覧!$AU$43/3),IF($BO524=ﾃﾞｰﾀ一覧!$AT$20,$AR524*$AV524,IF($BO524=ﾃﾞｰﾀ一覧!$AT$21,$AV524,1))))))))</f>
        <v/>
      </c>
      <c r="BW524" s="1112"/>
      <c r="BX524" s="1112"/>
      <c r="BY524" s="1088" t="str">
        <f>IF($B524="","",IF($AH524="","",IF($CK524=ﾃﾞｰﾀ一覧!$U$53,ﾃﾞｰﾀ一覧!$U$61,IF($AH524=ﾃﾞｰﾀ一覧!$U$21,ﾃﾞｰﾀ一覧!$U$60,IF(OR($AH524=ﾃﾞｰﾀ一覧!$U$19,$AH524=ﾃﾞｰﾀ一覧!$U$20,$AH524=ﾃﾞｰﾀ一覧!$U$23,$AH524=ﾃﾞｰﾀ一覧!$U$22,$AH524=ﾃﾞｰﾀ一覧!$U$18,AH524=ﾃﾞｰﾀ一覧!$U$25),ﾃﾞｰﾀ一覧!$U$59,ﾃﾞｰﾀ一覧!$U$62)))))</f>
        <v/>
      </c>
      <c r="BZ524" s="1089"/>
      <c r="CA524" s="1113"/>
      <c r="CB524" s="1113"/>
      <c r="CC524" s="1113"/>
      <c r="CD524" s="1113"/>
      <c r="CE524" s="1113"/>
      <c r="CF524" s="1113"/>
      <c r="CG524" s="1113"/>
      <c r="CH524" s="1113"/>
      <c r="CI524" s="1114"/>
      <c r="CK524" s="240"/>
      <c r="CM524" s="378" t="str">
        <f t="shared" ref="CM524:CM587" si="56">IF($CK524="","",IF($BF524=$CM$10,$B524,""))</f>
        <v/>
      </c>
      <c r="CN524" s="379" t="str">
        <f t="shared" ref="CN524:CN587" si="57">IF($CK524="","",IF($BF524=$CN$10,$B524,""))</f>
        <v/>
      </c>
      <c r="CO524" s="379" t="str">
        <f t="shared" ref="CO524:CO587" si="58">IF($CK524="","",IF($BF524=$CO$10,$B524,""))</f>
        <v/>
      </c>
      <c r="CP524" s="380" t="str">
        <f t="shared" ref="CP524:CP587" si="59">IF($CK524="","",IF($BF524=$CP$10,$B524,""))</f>
        <v/>
      </c>
      <c r="CQ524" s="244"/>
      <c r="CR524" s="1100"/>
      <c r="CS524" s="1101"/>
      <c r="CT524" s="1102"/>
      <c r="CU524" s="1135"/>
      <c r="CV524" s="1136"/>
      <c r="CW524" s="1136"/>
      <c r="CX524" s="1137"/>
      <c r="CY524" s="1138"/>
      <c r="CZ524" s="1139"/>
      <c r="DA524" s="1140"/>
      <c r="DB524" s="1132"/>
      <c r="DC524" s="1133"/>
      <c r="DD524" s="1133"/>
      <c r="DE524" s="1133"/>
      <c r="DF524" s="1133"/>
      <c r="DG524" s="1134"/>
      <c r="DH524" s="580"/>
      <c r="DI524" s="1084"/>
      <c r="DJ524" s="1084"/>
      <c r="DK524" s="581"/>
      <c r="DL524" s="582"/>
      <c r="DM524" s="1084"/>
      <c r="DN524" s="1084"/>
      <c r="DO524" s="581"/>
      <c r="DP524" s="582"/>
      <c r="DQ524" s="1084"/>
      <c r="DR524" s="1084"/>
      <c r="DS524" s="583"/>
      <c r="DT524" s="1124"/>
      <c r="DU524" s="1125"/>
      <c r="DV524" s="1125"/>
      <c r="DW524" s="1124"/>
      <c r="DX524" s="1125"/>
      <c r="DY524" s="1150"/>
      <c r="DZ524" s="1362"/>
      <c r="EA524" s="1363"/>
      <c r="EB524" s="1362"/>
      <c r="EC524" s="1363"/>
      <c r="ED524" s="1362"/>
      <c r="EE524" s="1377"/>
      <c r="EF524" s="1378"/>
      <c r="EG524" s="1379"/>
      <c r="EH524" s="1379"/>
      <c r="EI524" s="1380"/>
      <c r="EJ524" s="1381"/>
      <c r="EK524" s="1381"/>
      <c r="EL524" s="1381"/>
      <c r="EM524" s="1382"/>
      <c r="EN524" s="1382"/>
      <c r="EO524" s="1382"/>
      <c r="EP524" s="1375"/>
      <c r="EQ524" s="1376"/>
      <c r="ER524" s="1113"/>
      <c r="ES524" s="1113"/>
      <c r="ET524" s="1113"/>
      <c r="EU524" s="1113"/>
      <c r="EV524" s="1113"/>
      <c r="EW524" s="1113"/>
      <c r="EX524" s="1113"/>
      <c r="EY524" s="1113"/>
      <c r="EZ524" s="1114"/>
    </row>
    <row r="525" spans="1:156" ht="30" customHeight="1" x14ac:dyDescent="0.2">
      <c r="A525" s="207">
        <f t="shared" si="53"/>
        <v>514</v>
      </c>
      <c r="B525" s="1103"/>
      <c r="C525" s="1104"/>
      <c r="D525" s="1303"/>
      <c r="E525" s="1304"/>
      <c r="F525" s="1094" t="str">
        <f t="shared" si="55"/>
        <v/>
      </c>
      <c r="G525" s="1095"/>
      <c r="H525" s="1095"/>
      <c r="I525" s="1095"/>
      <c r="J525" s="1095"/>
      <c r="K525" s="1095"/>
      <c r="L525" s="1095"/>
      <c r="M525" s="1095"/>
      <c r="N525" s="1095"/>
      <c r="O525" s="1095"/>
      <c r="P525" s="1095"/>
      <c r="Q525" s="1095"/>
      <c r="R525" s="1095"/>
      <c r="S525" s="1095"/>
      <c r="T525" s="1095"/>
      <c r="U525" s="1095"/>
      <c r="V525" s="1095"/>
      <c r="W525" s="1096"/>
      <c r="X525" s="1299">
        <f t="shared" si="54"/>
        <v>0</v>
      </c>
      <c r="Y525" s="1300"/>
      <c r="Z525" s="1301"/>
      <c r="AA525" s="1100"/>
      <c r="AB525" s="1101"/>
      <c r="AC525" s="1102"/>
      <c r="AD525" s="1135"/>
      <c r="AE525" s="1136"/>
      <c r="AF525" s="1136"/>
      <c r="AG525" s="1137"/>
      <c r="AH525" s="1138"/>
      <c r="AI525" s="1139"/>
      <c r="AJ525" s="1140"/>
      <c r="AK525" s="1132"/>
      <c r="AL525" s="1133"/>
      <c r="AM525" s="1133"/>
      <c r="AN525" s="1133"/>
      <c r="AO525" s="1133"/>
      <c r="AP525" s="1134"/>
      <c r="AQ525" s="642" t="str">
        <f>IF(AK525="","",VLOOKUP(AK525,ﾃﾞｰﾀ一覧!$AH$4:$AR$66,2,FALSE))</f>
        <v/>
      </c>
      <c r="AR525" s="1084"/>
      <c r="AS525" s="1084"/>
      <c r="AT525" s="643" t="str">
        <f>IF(AK525="","",VLOOKUP(AK525,ﾃﾞｰﾀ一覧!$AH$4:$AR$66,3,FALSE))</f>
        <v/>
      </c>
      <c r="AU525" s="644" t="str">
        <f>IF(AK525="","",VLOOKUP(AK525,ﾃﾞｰﾀ一覧!$AH$4:$AR$66,5,FALSE))</f>
        <v/>
      </c>
      <c r="AV525" s="1084"/>
      <c r="AW525" s="1084"/>
      <c r="AX525" s="643" t="str">
        <f>IF(AK525="","",VLOOKUP(AK525,ﾃﾞｰﾀ一覧!$AH$4:$AR$66,6,FALSE))</f>
        <v/>
      </c>
      <c r="AY525" s="649" t="str">
        <f>IF(AK525="","",VLOOKUP(AK525,ﾃﾞｰﾀ一覧!$AH$4:$AR$66,8,FALSE))</f>
        <v/>
      </c>
      <c r="AZ525" s="1084"/>
      <c r="BA525" s="1084"/>
      <c r="BB525" s="388" t="str">
        <f>IF(AK525="","",VLOOKUP(AK525,ﾃﾞｰﾀ一覧!$AH$4:$AR$66,9,FALSE))</f>
        <v/>
      </c>
      <c r="BC525" s="1124"/>
      <c r="BD525" s="1125"/>
      <c r="BE525" s="1125"/>
      <c r="BF525" s="1124"/>
      <c r="BG525" s="1125"/>
      <c r="BH525" s="1125"/>
      <c r="BI525" s="1124"/>
      <c r="BJ525" s="1125"/>
      <c r="BK525" s="1150"/>
      <c r="BL525" s="1154"/>
      <c r="BM525" s="1155"/>
      <c r="BN525" s="1156"/>
      <c r="BO525" s="1109" t="str">
        <f>IF($AK525="","",IF($BF525="","",IF($BF525=ﾃﾞｰﾀ一覧!$U$37,"",IF($BF525=ﾃﾞｰﾀ一覧!$U$38,"",IF($AH525=ﾃﾞｰﾀ一覧!$U$25,VLOOKUP($AK525,ﾃﾞｰﾀ一覧!$AH$43:$AR$66,10,FALSE),VLOOKUP($AK525,ﾃﾞｰﾀ一覧!$AH$4:$AR$66,10,FALSE))))))</f>
        <v/>
      </c>
      <c r="BP525" s="1110"/>
      <c r="BQ525" s="1110"/>
      <c r="BR525" s="1111"/>
      <c r="BS525" s="1115">
        <f>IF($BL525="",0,VLOOKUP($BL525,ﾃﾞｰﾀ一覧!$AY$4:$BB$16,3,FALSE))</f>
        <v>0</v>
      </c>
      <c r="BT525" s="1115"/>
      <c r="BU525" s="1115"/>
      <c r="BV525" s="1112" t="str">
        <f>IF($BO525="","",IF($BF525=ﾃﾞｰﾀ一覧!$U$37,"",IF($BF525=ﾃﾞｰﾀ一覧!$U$38,"",IF($BO525=ﾃﾞｰﾀ一覧!$AT$27,ﾃﾞｰﾀ一覧!$AT$27,VLOOKUP($AK525,ﾃﾞｰﾀ一覧!$AH$4:$AR$66,11,FALSE)*IF($BO525=ﾃﾞｰﾀ一覧!$AT$17,($AR525+1)*($AV525+1),IF($BO525=ﾃﾞｰﾀ一覧!$AT$22,IF(COUNTIF($AD525,"*天端*"),ﾃﾞｰﾀ一覧!$AU$43/2,ﾃﾞｰﾀ一覧!$AU$43/3),IF($BO525=ﾃﾞｰﾀ一覧!$AT$20,$AR525*$AV525,IF($BO525=ﾃﾞｰﾀ一覧!$AT$21,$AV525,1))))))))</f>
        <v/>
      </c>
      <c r="BW525" s="1112"/>
      <c r="BX525" s="1112"/>
      <c r="BY525" s="1088" t="str">
        <f>IF($B525="","",IF($AH525="","",IF($CK525=ﾃﾞｰﾀ一覧!$U$53,ﾃﾞｰﾀ一覧!$U$61,IF($AH525=ﾃﾞｰﾀ一覧!$U$21,ﾃﾞｰﾀ一覧!$U$60,IF(OR($AH525=ﾃﾞｰﾀ一覧!$U$19,$AH525=ﾃﾞｰﾀ一覧!$U$20,$AH525=ﾃﾞｰﾀ一覧!$U$23,$AH525=ﾃﾞｰﾀ一覧!$U$22,$AH525=ﾃﾞｰﾀ一覧!$U$18,AH525=ﾃﾞｰﾀ一覧!$U$25),ﾃﾞｰﾀ一覧!$U$59,ﾃﾞｰﾀ一覧!$U$62)))))</f>
        <v/>
      </c>
      <c r="BZ525" s="1089"/>
      <c r="CA525" s="1113"/>
      <c r="CB525" s="1113"/>
      <c r="CC525" s="1113"/>
      <c r="CD525" s="1113"/>
      <c r="CE525" s="1113"/>
      <c r="CF525" s="1113"/>
      <c r="CG525" s="1113"/>
      <c r="CH525" s="1113"/>
      <c r="CI525" s="1114"/>
      <c r="CK525" s="240"/>
      <c r="CM525" s="378" t="str">
        <f t="shared" si="56"/>
        <v/>
      </c>
      <c r="CN525" s="379" t="str">
        <f t="shared" si="57"/>
        <v/>
      </c>
      <c r="CO525" s="379" t="str">
        <f t="shared" si="58"/>
        <v/>
      </c>
      <c r="CP525" s="380" t="str">
        <f t="shared" si="59"/>
        <v/>
      </c>
      <c r="CQ525" s="244"/>
      <c r="CR525" s="1100"/>
      <c r="CS525" s="1101"/>
      <c r="CT525" s="1102"/>
      <c r="CU525" s="1135"/>
      <c r="CV525" s="1136"/>
      <c r="CW525" s="1136"/>
      <c r="CX525" s="1137"/>
      <c r="CY525" s="1138"/>
      <c r="CZ525" s="1139"/>
      <c r="DA525" s="1140"/>
      <c r="DB525" s="1132"/>
      <c r="DC525" s="1133"/>
      <c r="DD525" s="1133"/>
      <c r="DE525" s="1133"/>
      <c r="DF525" s="1133"/>
      <c r="DG525" s="1134"/>
      <c r="DH525" s="580"/>
      <c r="DI525" s="1084"/>
      <c r="DJ525" s="1084"/>
      <c r="DK525" s="581"/>
      <c r="DL525" s="582"/>
      <c r="DM525" s="1084"/>
      <c r="DN525" s="1084"/>
      <c r="DO525" s="581"/>
      <c r="DP525" s="582"/>
      <c r="DQ525" s="1084"/>
      <c r="DR525" s="1084"/>
      <c r="DS525" s="583"/>
      <c r="DT525" s="1124"/>
      <c r="DU525" s="1125"/>
      <c r="DV525" s="1125"/>
      <c r="DW525" s="1124"/>
      <c r="DX525" s="1125"/>
      <c r="DY525" s="1150"/>
      <c r="DZ525" s="1362"/>
      <c r="EA525" s="1363"/>
      <c r="EB525" s="1362"/>
      <c r="EC525" s="1363"/>
      <c r="ED525" s="1362"/>
      <c r="EE525" s="1377"/>
      <c r="EF525" s="1378"/>
      <c r="EG525" s="1379"/>
      <c r="EH525" s="1379"/>
      <c r="EI525" s="1380"/>
      <c r="EJ525" s="1381"/>
      <c r="EK525" s="1381"/>
      <c r="EL525" s="1381"/>
      <c r="EM525" s="1382"/>
      <c r="EN525" s="1382"/>
      <c r="EO525" s="1382"/>
      <c r="EP525" s="1375"/>
      <c r="EQ525" s="1376"/>
      <c r="ER525" s="1113"/>
      <c r="ES525" s="1113"/>
      <c r="ET525" s="1113"/>
      <c r="EU525" s="1113"/>
      <c r="EV525" s="1113"/>
      <c r="EW525" s="1113"/>
      <c r="EX525" s="1113"/>
      <c r="EY525" s="1113"/>
      <c r="EZ525" s="1114"/>
    </row>
    <row r="526" spans="1:156" ht="30" customHeight="1" x14ac:dyDescent="0.2">
      <c r="A526" s="207">
        <f t="shared" ref="A526:A589" si="60">A525+1</f>
        <v>515</v>
      </c>
      <c r="B526" s="1103"/>
      <c r="C526" s="1104"/>
      <c r="D526" s="1303"/>
      <c r="E526" s="1304"/>
      <c r="F526" s="1094" t="str">
        <f t="shared" si="55"/>
        <v/>
      </c>
      <c r="G526" s="1095"/>
      <c r="H526" s="1095"/>
      <c r="I526" s="1095"/>
      <c r="J526" s="1095"/>
      <c r="K526" s="1095"/>
      <c r="L526" s="1095"/>
      <c r="M526" s="1095"/>
      <c r="N526" s="1095"/>
      <c r="O526" s="1095"/>
      <c r="P526" s="1095"/>
      <c r="Q526" s="1095"/>
      <c r="R526" s="1095"/>
      <c r="S526" s="1095"/>
      <c r="T526" s="1095"/>
      <c r="U526" s="1095"/>
      <c r="V526" s="1095"/>
      <c r="W526" s="1096"/>
      <c r="X526" s="1299">
        <f t="shared" ref="X526:X589" si="61">$DT526</f>
        <v>0</v>
      </c>
      <c r="Y526" s="1300"/>
      <c r="Z526" s="1301"/>
      <c r="AA526" s="1100"/>
      <c r="AB526" s="1101"/>
      <c r="AC526" s="1102"/>
      <c r="AD526" s="1135"/>
      <c r="AE526" s="1136"/>
      <c r="AF526" s="1136"/>
      <c r="AG526" s="1137"/>
      <c r="AH526" s="1138"/>
      <c r="AI526" s="1139"/>
      <c r="AJ526" s="1140"/>
      <c r="AK526" s="1132"/>
      <c r="AL526" s="1133"/>
      <c r="AM526" s="1133"/>
      <c r="AN526" s="1133"/>
      <c r="AO526" s="1133"/>
      <c r="AP526" s="1134"/>
      <c r="AQ526" s="642" t="str">
        <f>IF(AK526="","",VLOOKUP(AK526,ﾃﾞｰﾀ一覧!$AH$4:$AR$66,2,FALSE))</f>
        <v/>
      </c>
      <c r="AR526" s="1084"/>
      <c r="AS526" s="1084"/>
      <c r="AT526" s="643" t="str">
        <f>IF(AK526="","",VLOOKUP(AK526,ﾃﾞｰﾀ一覧!$AH$4:$AR$66,3,FALSE))</f>
        <v/>
      </c>
      <c r="AU526" s="644" t="str">
        <f>IF(AK526="","",VLOOKUP(AK526,ﾃﾞｰﾀ一覧!$AH$4:$AR$66,5,FALSE))</f>
        <v/>
      </c>
      <c r="AV526" s="1084"/>
      <c r="AW526" s="1084"/>
      <c r="AX526" s="643" t="str">
        <f>IF(AK526="","",VLOOKUP(AK526,ﾃﾞｰﾀ一覧!$AH$4:$AR$66,6,FALSE))</f>
        <v/>
      </c>
      <c r="AY526" s="649" t="str">
        <f>IF(AK526="","",VLOOKUP(AK526,ﾃﾞｰﾀ一覧!$AH$4:$AR$66,8,FALSE))</f>
        <v/>
      </c>
      <c r="AZ526" s="1084"/>
      <c r="BA526" s="1084"/>
      <c r="BB526" s="388" t="str">
        <f>IF(AK526="","",VLOOKUP(AK526,ﾃﾞｰﾀ一覧!$AH$4:$AR$66,9,FALSE))</f>
        <v/>
      </c>
      <c r="BC526" s="1124"/>
      <c r="BD526" s="1125"/>
      <c r="BE526" s="1125"/>
      <c r="BF526" s="1124"/>
      <c r="BG526" s="1125"/>
      <c r="BH526" s="1125"/>
      <c r="BI526" s="1124"/>
      <c r="BJ526" s="1125"/>
      <c r="BK526" s="1150"/>
      <c r="BL526" s="1154"/>
      <c r="BM526" s="1155"/>
      <c r="BN526" s="1156"/>
      <c r="BO526" s="1109" t="str">
        <f>IF($AK526="","",IF($BF526="","",IF($BF526=ﾃﾞｰﾀ一覧!$U$37,"",IF($BF526=ﾃﾞｰﾀ一覧!$U$38,"",IF($AH526=ﾃﾞｰﾀ一覧!$U$25,VLOOKUP($AK526,ﾃﾞｰﾀ一覧!$AH$43:$AR$66,10,FALSE),VLOOKUP($AK526,ﾃﾞｰﾀ一覧!$AH$4:$AR$66,10,FALSE))))))</f>
        <v/>
      </c>
      <c r="BP526" s="1110"/>
      <c r="BQ526" s="1110"/>
      <c r="BR526" s="1111"/>
      <c r="BS526" s="1115">
        <f>IF($BL526="",0,VLOOKUP($BL526,ﾃﾞｰﾀ一覧!$AY$4:$BB$16,3,FALSE))</f>
        <v>0</v>
      </c>
      <c r="BT526" s="1115"/>
      <c r="BU526" s="1115"/>
      <c r="BV526" s="1112" t="str">
        <f>IF($BO526="","",IF($BF526=ﾃﾞｰﾀ一覧!$U$37,"",IF($BF526=ﾃﾞｰﾀ一覧!$U$38,"",IF($BO526=ﾃﾞｰﾀ一覧!$AT$27,ﾃﾞｰﾀ一覧!$AT$27,VLOOKUP($AK526,ﾃﾞｰﾀ一覧!$AH$4:$AR$66,11,FALSE)*IF($BO526=ﾃﾞｰﾀ一覧!$AT$17,($AR526+1)*($AV526+1),IF($BO526=ﾃﾞｰﾀ一覧!$AT$22,IF(COUNTIF($AD526,"*天端*"),ﾃﾞｰﾀ一覧!$AU$43/2,ﾃﾞｰﾀ一覧!$AU$43/3),IF($BO526=ﾃﾞｰﾀ一覧!$AT$20,$AR526*$AV526,IF($BO526=ﾃﾞｰﾀ一覧!$AT$21,$AV526,1))))))))</f>
        <v/>
      </c>
      <c r="BW526" s="1112"/>
      <c r="BX526" s="1112"/>
      <c r="BY526" s="1088" t="str">
        <f>IF($B526="","",IF($AH526="","",IF($CK526=ﾃﾞｰﾀ一覧!$U$53,ﾃﾞｰﾀ一覧!$U$61,IF($AH526=ﾃﾞｰﾀ一覧!$U$21,ﾃﾞｰﾀ一覧!$U$60,IF(OR($AH526=ﾃﾞｰﾀ一覧!$U$19,$AH526=ﾃﾞｰﾀ一覧!$U$20,$AH526=ﾃﾞｰﾀ一覧!$U$23,$AH526=ﾃﾞｰﾀ一覧!$U$22,$AH526=ﾃﾞｰﾀ一覧!$U$18,AH526=ﾃﾞｰﾀ一覧!$U$25),ﾃﾞｰﾀ一覧!$U$59,ﾃﾞｰﾀ一覧!$U$62)))))</f>
        <v/>
      </c>
      <c r="BZ526" s="1089"/>
      <c r="CA526" s="1113"/>
      <c r="CB526" s="1113"/>
      <c r="CC526" s="1113"/>
      <c r="CD526" s="1113"/>
      <c r="CE526" s="1113"/>
      <c r="CF526" s="1113"/>
      <c r="CG526" s="1113"/>
      <c r="CH526" s="1113"/>
      <c r="CI526" s="1114"/>
      <c r="CK526" s="240"/>
      <c r="CM526" s="378" t="str">
        <f t="shared" si="56"/>
        <v/>
      </c>
      <c r="CN526" s="379" t="str">
        <f t="shared" si="57"/>
        <v/>
      </c>
      <c r="CO526" s="379" t="str">
        <f t="shared" si="58"/>
        <v/>
      </c>
      <c r="CP526" s="380" t="str">
        <f t="shared" si="59"/>
        <v/>
      </c>
      <c r="CQ526" s="244"/>
      <c r="CR526" s="1100"/>
      <c r="CS526" s="1101"/>
      <c r="CT526" s="1102"/>
      <c r="CU526" s="1135"/>
      <c r="CV526" s="1136"/>
      <c r="CW526" s="1136"/>
      <c r="CX526" s="1137"/>
      <c r="CY526" s="1138"/>
      <c r="CZ526" s="1139"/>
      <c r="DA526" s="1140"/>
      <c r="DB526" s="1132"/>
      <c r="DC526" s="1133"/>
      <c r="DD526" s="1133"/>
      <c r="DE526" s="1133"/>
      <c r="DF526" s="1133"/>
      <c r="DG526" s="1134"/>
      <c r="DH526" s="580"/>
      <c r="DI526" s="1084"/>
      <c r="DJ526" s="1084"/>
      <c r="DK526" s="581"/>
      <c r="DL526" s="582"/>
      <c r="DM526" s="1084"/>
      <c r="DN526" s="1084"/>
      <c r="DO526" s="581"/>
      <c r="DP526" s="582"/>
      <c r="DQ526" s="1084"/>
      <c r="DR526" s="1084"/>
      <c r="DS526" s="583"/>
      <c r="DT526" s="1124"/>
      <c r="DU526" s="1125"/>
      <c r="DV526" s="1125"/>
      <c r="DW526" s="1124"/>
      <c r="DX526" s="1125"/>
      <c r="DY526" s="1150"/>
      <c r="DZ526" s="1362"/>
      <c r="EA526" s="1363"/>
      <c r="EB526" s="1362"/>
      <c r="EC526" s="1363"/>
      <c r="ED526" s="1362"/>
      <c r="EE526" s="1377"/>
      <c r="EF526" s="1378"/>
      <c r="EG526" s="1379"/>
      <c r="EH526" s="1379"/>
      <c r="EI526" s="1380"/>
      <c r="EJ526" s="1381"/>
      <c r="EK526" s="1381"/>
      <c r="EL526" s="1381"/>
      <c r="EM526" s="1382"/>
      <c r="EN526" s="1382"/>
      <c r="EO526" s="1382"/>
      <c r="EP526" s="1375"/>
      <c r="EQ526" s="1376"/>
      <c r="ER526" s="1113"/>
      <c r="ES526" s="1113"/>
      <c r="ET526" s="1113"/>
      <c r="EU526" s="1113"/>
      <c r="EV526" s="1113"/>
      <c r="EW526" s="1113"/>
      <c r="EX526" s="1113"/>
      <c r="EY526" s="1113"/>
      <c r="EZ526" s="1114"/>
    </row>
    <row r="527" spans="1:156" ht="30" customHeight="1" x14ac:dyDescent="0.2">
      <c r="A527" s="207">
        <f t="shared" si="60"/>
        <v>516</v>
      </c>
      <c r="B527" s="1103"/>
      <c r="C527" s="1104"/>
      <c r="D527" s="1303"/>
      <c r="E527" s="1304"/>
      <c r="F527" s="1094" t="str">
        <f t="shared" si="55"/>
        <v/>
      </c>
      <c r="G527" s="1095"/>
      <c r="H527" s="1095"/>
      <c r="I527" s="1095"/>
      <c r="J527" s="1095"/>
      <c r="K527" s="1095"/>
      <c r="L527" s="1095"/>
      <c r="M527" s="1095"/>
      <c r="N527" s="1095"/>
      <c r="O527" s="1095"/>
      <c r="P527" s="1095"/>
      <c r="Q527" s="1095"/>
      <c r="R527" s="1095"/>
      <c r="S527" s="1095"/>
      <c r="T527" s="1095"/>
      <c r="U527" s="1095"/>
      <c r="V527" s="1095"/>
      <c r="W527" s="1096"/>
      <c r="X527" s="1299">
        <f t="shared" si="61"/>
        <v>0</v>
      </c>
      <c r="Y527" s="1300"/>
      <c r="Z527" s="1301"/>
      <c r="AA527" s="1100"/>
      <c r="AB527" s="1101"/>
      <c r="AC527" s="1102"/>
      <c r="AD527" s="1135"/>
      <c r="AE527" s="1136"/>
      <c r="AF527" s="1136"/>
      <c r="AG527" s="1137"/>
      <c r="AH527" s="1138"/>
      <c r="AI527" s="1139"/>
      <c r="AJ527" s="1140"/>
      <c r="AK527" s="1132"/>
      <c r="AL527" s="1133"/>
      <c r="AM527" s="1133"/>
      <c r="AN527" s="1133"/>
      <c r="AO527" s="1133"/>
      <c r="AP527" s="1134"/>
      <c r="AQ527" s="642" t="str">
        <f>IF(AK527="","",VLOOKUP(AK527,ﾃﾞｰﾀ一覧!$AH$4:$AR$66,2,FALSE))</f>
        <v/>
      </c>
      <c r="AR527" s="1084"/>
      <c r="AS527" s="1084"/>
      <c r="AT527" s="643" t="str">
        <f>IF(AK527="","",VLOOKUP(AK527,ﾃﾞｰﾀ一覧!$AH$4:$AR$66,3,FALSE))</f>
        <v/>
      </c>
      <c r="AU527" s="644" t="str">
        <f>IF(AK527="","",VLOOKUP(AK527,ﾃﾞｰﾀ一覧!$AH$4:$AR$66,5,FALSE))</f>
        <v/>
      </c>
      <c r="AV527" s="1084"/>
      <c r="AW527" s="1084"/>
      <c r="AX527" s="643" t="str">
        <f>IF(AK527="","",VLOOKUP(AK527,ﾃﾞｰﾀ一覧!$AH$4:$AR$66,6,FALSE))</f>
        <v/>
      </c>
      <c r="AY527" s="649" t="str">
        <f>IF(AK527="","",VLOOKUP(AK527,ﾃﾞｰﾀ一覧!$AH$4:$AR$66,8,FALSE))</f>
        <v/>
      </c>
      <c r="AZ527" s="1084"/>
      <c r="BA527" s="1084"/>
      <c r="BB527" s="388" t="str">
        <f>IF(AK527="","",VLOOKUP(AK527,ﾃﾞｰﾀ一覧!$AH$4:$AR$66,9,FALSE))</f>
        <v/>
      </c>
      <c r="BC527" s="1124"/>
      <c r="BD527" s="1125"/>
      <c r="BE527" s="1125"/>
      <c r="BF527" s="1124"/>
      <c r="BG527" s="1125"/>
      <c r="BH527" s="1125"/>
      <c r="BI527" s="1124"/>
      <c r="BJ527" s="1125"/>
      <c r="BK527" s="1150"/>
      <c r="BL527" s="1154"/>
      <c r="BM527" s="1155"/>
      <c r="BN527" s="1156"/>
      <c r="BO527" s="1109" t="str">
        <f>IF($AK527="","",IF($BF527="","",IF($BF527=ﾃﾞｰﾀ一覧!$U$37,"",IF($BF527=ﾃﾞｰﾀ一覧!$U$38,"",IF($AH527=ﾃﾞｰﾀ一覧!$U$25,VLOOKUP($AK527,ﾃﾞｰﾀ一覧!$AH$43:$AR$66,10,FALSE),VLOOKUP($AK527,ﾃﾞｰﾀ一覧!$AH$4:$AR$66,10,FALSE))))))</f>
        <v/>
      </c>
      <c r="BP527" s="1110"/>
      <c r="BQ527" s="1110"/>
      <c r="BR527" s="1111"/>
      <c r="BS527" s="1115">
        <f>IF($BL527="",0,VLOOKUP($BL527,ﾃﾞｰﾀ一覧!$AY$4:$BB$16,3,FALSE))</f>
        <v>0</v>
      </c>
      <c r="BT527" s="1115"/>
      <c r="BU527" s="1115"/>
      <c r="BV527" s="1112" t="str">
        <f>IF($BO527="","",IF($BF527=ﾃﾞｰﾀ一覧!$U$37,"",IF($BF527=ﾃﾞｰﾀ一覧!$U$38,"",IF($BO527=ﾃﾞｰﾀ一覧!$AT$27,ﾃﾞｰﾀ一覧!$AT$27,VLOOKUP($AK527,ﾃﾞｰﾀ一覧!$AH$4:$AR$66,11,FALSE)*IF($BO527=ﾃﾞｰﾀ一覧!$AT$17,($AR527+1)*($AV527+1),IF($BO527=ﾃﾞｰﾀ一覧!$AT$22,IF(COUNTIF($AD527,"*天端*"),ﾃﾞｰﾀ一覧!$AU$43/2,ﾃﾞｰﾀ一覧!$AU$43/3),IF($BO527=ﾃﾞｰﾀ一覧!$AT$20,$AR527*$AV527,IF($BO527=ﾃﾞｰﾀ一覧!$AT$21,$AV527,1))))))))</f>
        <v/>
      </c>
      <c r="BW527" s="1112"/>
      <c r="BX527" s="1112"/>
      <c r="BY527" s="1088" t="str">
        <f>IF($B527="","",IF($AH527="","",IF($CK527=ﾃﾞｰﾀ一覧!$U$53,ﾃﾞｰﾀ一覧!$U$61,IF($AH527=ﾃﾞｰﾀ一覧!$U$21,ﾃﾞｰﾀ一覧!$U$60,IF(OR($AH527=ﾃﾞｰﾀ一覧!$U$19,$AH527=ﾃﾞｰﾀ一覧!$U$20,$AH527=ﾃﾞｰﾀ一覧!$U$23,$AH527=ﾃﾞｰﾀ一覧!$U$22,$AH527=ﾃﾞｰﾀ一覧!$U$18,AH527=ﾃﾞｰﾀ一覧!$U$25),ﾃﾞｰﾀ一覧!$U$59,ﾃﾞｰﾀ一覧!$U$62)))))</f>
        <v/>
      </c>
      <c r="BZ527" s="1089"/>
      <c r="CA527" s="1113"/>
      <c r="CB527" s="1113"/>
      <c r="CC527" s="1113"/>
      <c r="CD527" s="1113"/>
      <c r="CE527" s="1113"/>
      <c r="CF527" s="1113"/>
      <c r="CG527" s="1113"/>
      <c r="CH527" s="1113"/>
      <c r="CI527" s="1114"/>
      <c r="CK527" s="240"/>
      <c r="CM527" s="378" t="str">
        <f t="shared" si="56"/>
        <v/>
      </c>
      <c r="CN527" s="379" t="str">
        <f t="shared" si="57"/>
        <v/>
      </c>
      <c r="CO527" s="379" t="str">
        <f t="shared" si="58"/>
        <v/>
      </c>
      <c r="CP527" s="380" t="str">
        <f t="shared" si="59"/>
        <v/>
      </c>
      <c r="CQ527" s="244"/>
      <c r="CR527" s="1100"/>
      <c r="CS527" s="1101"/>
      <c r="CT527" s="1102"/>
      <c r="CU527" s="1135"/>
      <c r="CV527" s="1136"/>
      <c r="CW527" s="1136"/>
      <c r="CX527" s="1137"/>
      <c r="CY527" s="1138"/>
      <c r="CZ527" s="1139"/>
      <c r="DA527" s="1140"/>
      <c r="DB527" s="1132"/>
      <c r="DC527" s="1133"/>
      <c r="DD527" s="1133"/>
      <c r="DE527" s="1133"/>
      <c r="DF527" s="1133"/>
      <c r="DG527" s="1134"/>
      <c r="DH527" s="580"/>
      <c r="DI527" s="1084"/>
      <c r="DJ527" s="1084"/>
      <c r="DK527" s="581"/>
      <c r="DL527" s="582"/>
      <c r="DM527" s="1084"/>
      <c r="DN527" s="1084"/>
      <c r="DO527" s="581"/>
      <c r="DP527" s="582"/>
      <c r="DQ527" s="1084"/>
      <c r="DR527" s="1084"/>
      <c r="DS527" s="583"/>
      <c r="DT527" s="1124"/>
      <c r="DU527" s="1125"/>
      <c r="DV527" s="1125"/>
      <c r="DW527" s="1124"/>
      <c r="DX527" s="1125"/>
      <c r="DY527" s="1150"/>
      <c r="DZ527" s="1362"/>
      <c r="EA527" s="1363"/>
      <c r="EB527" s="1362"/>
      <c r="EC527" s="1363"/>
      <c r="ED527" s="1362"/>
      <c r="EE527" s="1377"/>
      <c r="EF527" s="1378"/>
      <c r="EG527" s="1379"/>
      <c r="EH527" s="1379"/>
      <c r="EI527" s="1380"/>
      <c r="EJ527" s="1381"/>
      <c r="EK527" s="1381"/>
      <c r="EL527" s="1381"/>
      <c r="EM527" s="1382"/>
      <c r="EN527" s="1382"/>
      <c r="EO527" s="1382"/>
      <c r="EP527" s="1375"/>
      <c r="EQ527" s="1376"/>
      <c r="ER527" s="1113"/>
      <c r="ES527" s="1113"/>
      <c r="ET527" s="1113"/>
      <c r="EU527" s="1113"/>
      <c r="EV527" s="1113"/>
      <c r="EW527" s="1113"/>
      <c r="EX527" s="1113"/>
      <c r="EY527" s="1113"/>
      <c r="EZ527" s="1114"/>
    </row>
    <row r="528" spans="1:156" ht="30" customHeight="1" x14ac:dyDescent="0.2">
      <c r="A528" s="207">
        <f t="shared" si="60"/>
        <v>517</v>
      </c>
      <c r="B528" s="1103"/>
      <c r="C528" s="1104"/>
      <c r="D528" s="1303"/>
      <c r="E528" s="1304"/>
      <c r="F528" s="1094" t="str">
        <f t="shared" ref="F528:F592" si="62">IF($DB528="","",$DB528&amp;"("&amp;IF($DH528=0,"",$DH528&amp;$DI528)&amp;IF($DK528=0,"",$DK528)&amp;IF($DL528=0,"","×"&amp;$DL528&amp;$DM528)&amp;IF($DO528=0,"",$DO528)&amp;IF($DP528=0,"","×"&amp;$DP528&amp;$DQ528)&amp;IF($DS528=0,"",$DS528)&amp;")")</f>
        <v/>
      </c>
      <c r="G528" s="1095"/>
      <c r="H528" s="1095"/>
      <c r="I528" s="1095"/>
      <c r="J528" s="1095"/>
      <c r="K528" s="1095"/>
      <c r="L528" s="1095"/>
      <c r="M528" s="1095"/>
      <c r="N528" s="1095"/>
      <c r="O528" s="1095"/>
      <c r="P528" s="1095"/>
      <c r="Q528" s="1095"/>
      <c r="R528" s="1095"/>
      <c r="S528" s="1095"/>
      <c r="T528" s="1095"/>
      <c r="U528" s="1095"/>
      <c r="V528" s="1095"/>
      <c r="W528" s="1096"/>
      <c r="X528" s="1299">
        <f t="shared" si="61"/>
        <v>0</v>
      </c>
      <c r="Y528" s="1300"/>
      <c r="Z528" s="1301"/>
      <c r="AA528" s="1100"/>
      <c r="AB528" s="1101"/>
      <c r="AC528" s="1102"/>
      <c r="AD528" s="1135"/>
      <c r="AE528" s="1136"/>
      <c r="AF528" s="1136"/>
      <c r="AG528" s="1137"/>
      <c r="AH528" s="1138"/>
      <c r="AI528" s="1139"/>
      <c r="AJ528" s="1140"/>
      <c r="AK528" s="1132"/>
      <c r="AL528" s="1133"/>
      <c r="AM528" s="1133"/>
      <c r="AN528" s="1133"/>
      <c r="AO528" s="1133"/>
      <c r="AP528" s="1134"/>
      <c r="AQ528" s="642" t="str">
        <f>IF(AK528="","",VLOOKUP(AK528,ﾃﾞｰﾀ一覧!$AH$4:$AR$66,2,FALSE))</f>
        <v/>
      </c>
      <c r="AR528" s="1084"/>
      <c r="AS528" s="1084"/>
      <c r="AT528" s="643" t="str">
        <f>IF(AK528="","",VLOOKUP(AK528,ﾃﾞｰﾀ一覧!$AH$4:$AR$66,3,FALSE))</f>
        <v/>
      </c>
      <c r="AU528" s="644" t="str">
        <f>IF(AK528="","",VLOOKUP(AK528,ﾃﾞｰﾀ一覧!$AH$4:$AR$66,5,FALSE))</f>
        <v/>
      </c>
      <c r="AV528" s="1084"/>
      <c r="AW528" s="1084"/>
      <c r="AX528" s="643" t="str">
        <f>IF(AK528="","",VLOOKUP(AK528,ﾃﾞｰﾀ一覧!$AH$4:$AR$66,6,FALSE))</f>
        <v/>
      </c>
      <c r="AY528" s="649" t="str">
        <f>IF(AK528="","",VLOOKUP(AK528,ﾃﾞｰﾀ一覧!$AH$4:$AR$66,8,FALSE))</f>
        <v/>
      </c>
      <c r="AZ528" s="1084"/>
      <c r="BA528" s="1084"/>
      <c r="BB528" s="388" t="str">
        <f>IF(AK528="","",VLOOKUP(AK528,ﾃﾞｰﾀ一覧!$AH$4:$AR$66,9,FALSE))</f>
        <v/>
      </c>
      <c r="BC528" s="1124"/>
      <c r="BD528" s="1125"/>
      <c r="BE528" s="1125"/>
      <c r="BF528" s="1124"/>
      <c r="BG528" s="1125"/>
      <c r="BH528" s="1125"/>
      <c r="BI528" s="1124"/>
      <c r="BJ528" s="1125"/>
      <c r="BK528" s="1150"/>
      <c r="BL528" s="1154"/>
      <c r="BM528" s="1155"/>
      <c r="BN528" s="1156"/>
      <c r="BO528" s="1109" t="str">
        <f>IF($AK528="","",IF($BF528="","",IF($BF528=ﾃﾞｰﾀ一覧!$U$37,"",IF($BF528=ﾃﾞｰﾀ一覧!$U$38,"",IF($AH528=ﾃﾞｰﾀ一覧!$U$25,VLOOKUP($AK528,ﾃﾞｰﾀ一覧!$AH$43:$AR$66,10,FALSE),VLOOKUP($AK528,ﾃﾞｰﾀ一覧!$AH$4:$AR$66,10,FALSE))))))</f>
        <v/>
      </c>
      <c r="BP528" s="1110"/>
      <c r="BQ528" s="1110"/>
      <c r="BR528" s="1111"/>
      <c r="BS528" s="1115">
        <f>IF($BL528="",0,VLOOKUP($BL528,ﾃﾞｰﾀ一覧!$AY$4:$BB$16,3,FALSE))</f>
        <v>0</v>
      </c>
      <c r="BT528" s="1115"/>
      <c r="BU528" s="1115"/>
      <c r="BV528" s="1112" t="str">
        <f>IF($BO528="","",IF($BF528=ﾃﾞｰﾀ一覧!$U$37,"",IF($BF528=ﾃﾞｰﾀ一覧!$U$38,"",IF($BO528=ﾃﾞｰﾀ一覧!$AT$27,ﾃﾞｰﾀ一覧!$AT$27,VLOOKUP($AK528,ﾃﾞｰﾀ一覧!$AH$4:$AR$66,11,FALSE)*IF($BO528=ﾃﾞｰﾀ一覧!$AT$17,($AR528+1)*($AV528+1),IF($BO528=ﾃﾞｰﾀ一覧!$AT$22,IF(COUNTIF($AD528,"*天端*"),ﾃﾞｰﾀ一覧!$AU$43/2,ﾃﾞｰﾀ一覧!$AU$43/3),IF($BO528=ﾃﾞｰﾀ一覧!$AT$20,$AR528*$AV528,IF($BO528=ﾃﾞｰﾀ一覧!$AT$21,$AV528,1))))))))</f>
        <v/>
      </c>
      <c r="BW528" s="1112"/>
      <c r="BX528" s="1112"/>
      <c r="BY528" s="1088" t="str">
        <f>IF($B528="","",IF($AH528="","",IF($CK528=ﾃﾞｰﾀ一覧!$U$53,ﾃﾞｰﾀ一覧!$U$61,IF($AH528=ﾃﾞｰﾀ一覧!$U$21,ﾃﾞｰﾀ一覧!$U$60,IF(OR($AH528=ﾃﾞｰﾀ一覧!$U$19,$AH528=ﾃﾞｰﾀ一覧!$U$20,$AH528=ﾃﾞｰﾀ一覧!$U$23,$AH528=ﾃﾞｰﾀ一覧!$U$22,$AH528=ﾃﾞｰﾀ一覧!$U$18,AH528=ﾃﾞｰﾀ一覧!$U$25),ﾃﾞｰﾀ一覧!$U$59,ﾃﾞｰﾀ一覧!$U$62)))))</f>
        <v/>
      </c>
      <c r="BZ528" s="1089"/>
      <c r="CA528" s="1113"/>
      <c r="CB528" s="1113"/>
      <c r="CC528" s="1113"/>
      <c r="CD528" s="1113"/>
      <c r="CE528" s="1113"/>
      <c r="CF528" s="1113"/>
      <c r="CG528" s="1113"/>
      <c r="CH528" s="1113"/>
      <c r="CI528" s="1114"/>
      <c r="CK528" s="240"/>
      <c r="CM528" s="378" t="str">
        <f t="shared" si="56"/>
        <v/>
      </c>
      <c r="CN528" s="379" t="str">
        <f t="shared" si="57"/>
        <v/>
      </c>
      <c r="CO528" s="379" t="str">
        <f t="shared" si="58"/>
        <v/>
      </c>
      <c r="CP528" s="380" t="str">
        <f t="shared" si="59"/>
        <v/>
      </c>
      <c r="CQ528" s="244"/>
      <c r="CR528" s="1100"/>
      <c r="CS528" s="1101"/>
      <c r="CT528" s="1102"/>
      <c r="CU528" s="1135"/>
      <c r="CV528" s="1136"/>
      <c r="CW528" s="1136"/>
      <c r="CX528" s="1137"/>
      <c r="CY528" s="1138"/>
      <c r="CZ528" s="1139"/>
      <c r="DA528" s="1140"/>
      <c r="DB528" s="1132"/>
      <c r="DC528" s="1133"/>
      <c r="DD528" s="1133"/>
      <c r="DE528" s="1133"/>
      <c r="DF528" s="1133"/>
      <c r="DG528" s="1134"/>
      <c r="DH528" s="580"/>
      <c r="DI528" s="1084"/>
      <c r="DJ528" s="1084"/>
      <c r="DK528" s="581"/>
      <c r="DL528" s="582"/>
      <c r="DM528" s="1084"/>
      <c r="DN528" s="1084"/>
      <c r="DO528" s="581"/>
      <c r="DP528" s="582"/>
      <c r="DQ528" s="1084"/>
      <c r="DR528" s="1084"/>
      <c r="DS528" s="583"/>
      <c r="DT528" s="1124"/>
      <c r="DU528" s="1125"/>
      <c r="DV528" s="1125"/>
      <c r="DW528" s="1124"/>
      <c r="DX528" s="1125"/>
      <c r="DY528" s="1150"/>
      <c r="DZ528" s="1362"/>
      <c r="EA528" s="1363"/>
      <c r="EB528" s="1362"/>
      <c r="EC528" s="1363"/>
      <c r="ED528" s="1362"/>
      <c r="EE528" s="1377"/>
      <c r="EF528" s="1378"/>
      <c r="EG528" s="1379"/>
      <c r="EH528" s="1379"/>
      <c r="EI528" s="1380"/>
      <c r="EJ528" s="1381"/>
      <c r="EK528" s="1381"/>
      <c r="EL528" s="1381"/>
      <c r="EM528" s="1382"/>
      <c r="EN528" s="1382"/>
      <c r="EO528" s="1382"/>
      <c r="EP528" s="1375"/>
      <c r="EQ528" s="1376"/>
      <c r="ER528" s="1113"/>
      <c r="ES528" s="1113"/>
      <c r="ET528" s="1113"/>
      <c r="EU528" s="1113"/>
      <c r="EV528" s="1113"/>
      <c r="EW528" s="1113"/>
      <c r="EX528" s="1113"/>
      <c r="EY528" s="1113"/>
      <c r="EZ528" s="1114"/>
    </row>
    <row r="529" spans="1:156" ht="30" customHeight="1" x14ac:dyDescent="0.2">
      <c r="A529" s="207">
        <f t="shared" si="60"/>
        <v>518</v>
      </c>
      <c r="B529" s="1103"/>
      <c r="C529" s="1104"/>
      <c r="D529" s="1303"/>
      <c r="E529" s="1304"/>
      <c r="F529" s="1094" t="str">
        <f t="shared" si="62"/>
        <v/>
      </c>
      <c r="G529" s="1095"/>
      <c r="H529" s="1095"/>
      <c r="I529" s="1095"/>
      <c r="J529" s="1095"/>
      <c r="K529" s="1095"/>
      <c r="L529" s="1095"/>
      <c r="M529" s="1095"/>
      <c r="N529" s="1095"/>
      <c r="O529" s="1095"/>
      <c r="P529" s="1095"/>
      <c r="Q529" s="1095"/>
      <c r="R529" s="1095"/>
      <c r="S529" s="1095"/>
      <c r="T529" s="1095"/>
      <c r="U529" s="1095"/>
      <c r="V529" s="1095"/>
      <c r="W529" s="1096"/>
      <c r="X529" s="1299">
        <f t="shared" si="61"/>
        <v>0</v>
      </c>
      <c r="Y529" s="1300"/>
      <c r="Z529" s="1301"/>
      <c r="AA529" s="1100"/>
      <c r="AB529" s="1101"/>
      <c r="AC529" s="1102"/>
      <c r="AD529" s="1135"/>
      <c r="AE529" s="1136"/>
      <c r="AF529" s="1136"/>
      <c r="AG529" s="1137"/>
      <c r="AH529" s="1138"/>
      <c r="AI529" s="1139"/>
      <c r="AJ529" s="1140"/>
      <c r="AK529" s="1132"/>
      <c r="AL529" s="1133"/>
      <c r="AM529" s="1133"/>
      <c r="AN529" s="1133"/>
      <c r="AO529" s="1133"/>
      <c r="AP529" s="1134"/>
      <c r="AQ529" s="642" t="str">
        <f>IF(AK529="","",VLOOKUP(AK529,ﾃﾞｰﾀ一覧!$AH$4:$AR$66,2,FALSE))</f>
        <v/>
      </c>
      <c r="AR529" s="1084"/>
      <c r="AS529" s="1084"/>
      <c r="AT529" s="643" t="str">
        <f>IF(AK529="","",VLOOKUP(AK529,ﾃﾞｰﾀ一覧!$AH$4:$AR$66,3,FALSE))</f>
        <v/>
      </c>
      <c r="AU529" s="644" t="str">
        <f>IF(AK529="","",VLOOKUP(AK529,ﾃﾞｰﾀ一覧!$AH$4:$AR$66,5,FALSE))</f>
        <v/>
      </c>
      <c r="AV529" s="1084"/>
      <c r="AW529" s="1084"/>
      <c r="AX529" s="643" t="str">
        <f>IF(AK529="","",VLOOKUP(AK529,ﾃﾞｰﾀ一覧!$AH$4:$AR$66,6,FALSE))</f>
        <v/>
      </c>
      <c r="AY529" s="649" t="str">
        <f>IF(AK529="","",VLOOKUP(AK529,ﾃﾞｰﾀ一覧!$AH$4:$AR$66,8,FALSE))</f>
        <v/>
      </c>
      <c r="AZ529" s="1084"/>
      <c r="BA529" s="1084"/>
      <c r="BB529" s="388" t="str">
        <f>IF(AK529="","",VLOOKUP(AK529,ﾃﾞｰﾀ一覧!$AH$4:$AR$66,9,FALSE))</f>
        <v/>
      </c>
      <c r="BC529" s="1157"/>
      <c r="BD529" s="1158"/>
      <c r="BE529" s="1158"/>
      <c r="BF529" s="1124"/>
      <c r="BG529" s="1125"/>
      <c r="BH529" s="1125"/>
      <c r="BI529" s="1157"/>
      <c r="BJ529" s="1158"/>
      <c r="BK529" s="1159"/>
      <c r="BL529" s="1154"/>
      <c r="BM529" s="1155"/>
      <c r="BN529" s="1156"/>
      <c r="BO529" s="1109" t="str">
        <f>IF($AK529="","",IF($BF529="","",IF($BF529=ﾃﾞｰﾀ一覧!$U$37,"",IF($BF529=ﾃﾞｰﾀ一覧!$U$38,"",IF($AH529=ﾃﾞｰﾀ一覧!$U$25,VLOOKUP($AK529,ﾃﾞｰﾀ一覧!$AH$43:$AR$66,10,FALSE),VLOOKUP($AK529,ﾃﾞｰﾀ一覧!$AH$4:$AR$66,10,FALSE))))))</f>
        <v/>
      </c>
      <c r="BP529" s="1110"/>
      <c r="BQ529" s="1110"/>
      <c r="BR529" s="1111"/>
      <c r="BS529" s="1115">
        <f>IF($BL529="",0,VLOOKUP($BL529,ﾃﾞｰﾀ一覧!$AY$4:$BB$16,3,FALSE))</f>
        <v>0</v>
      </c>
      <c r="BT529" s="1115"/>
      <c r="BU529" s="1115"/>
      <c r="BV529" s="1112" t="str">
        <f>IF($BO529="","",IF($BF529=ﾃﾞｰﾀ一覧!$U$37,"",IF($BF529=ﾃﾞｰﾀ一覧!$U$38,"",IF($BO529=ﾃﾞｰﾀ一覧!$AT$27,ﾃﾞｰﾀ一覧!$AT$27,VLOOKUP($AK529,ﾃﾞｰﾀ一覧!$AH$4:$AR$66,11,FALSE)*IF($BO529=ﾃﾞｰﾀ一覧!$AT$17,($AR529+1)*($AV529+1),IF($BO529=ﾃﾞｰﾀ一覧!$AT$22,IF(COUNTIF($AD529,"*天端*"),ﾃﾞｰﾀ一覧!$AU$43/2,ﾃﾞｰﾀ一覧!$AU$43/3),IF($BO529=ﾃﾞｰﾀ一覧!$AT$20,$AR529*$AV529,IF($BO529=ﾃﾞｰﾀ一覧!$AT$21,$AV529,1))))))))</f>
        <v/>
      </c>
      <c r="BW529" s="1112"/>
      <c r="BX529" s="1112"/>
      <c r="BY529" s="1088" t="str">
        <f>IF($B529="","",IF($AH529="","",IF($CK529=ﾃﾞｰﾀ一覧!$U$53,ﾃﾞｰﾀ一覧!$U$61,IF($AH529=ﾃﾞｰﾀ一覧!$U$21,ﾃﾞｰﾀ一覧!$U$60,IF(OR($AH529=ﾃﾞｰﾀ一覧!$U$19,$AH529=ﾃﾞｰﾀ一覧!$U$20,$AH529=ﾃﾞｰﾀ一覧!$U$23,$AH529=ﾃﾞｰﾀ一覧!$U$22,$AH529=ﾃﾞｰﾀ一覧!$U$18,AH529=ﾃﾞｰﾀ一覧!$U$25),ﾃﾞｰﾀ一覧!$U$59,ﾃﾞｰﾀ一覧!$U$62)))))</f>
        <v/>
      </c>
      <c r="BZ529" s="1089"/>
      <c r="CA529" s="1113"/>
      <c r="CB529" s="1113"/>
      <c r="CC529" s="1113"/>
      <c r="CD529" s="1113"/>
      <c r="CE529" s="1113"/>
      <c r="CF529" s="1113"/>
      <c r="CG529" s="1113"/>
      <c r="CH529" s="1113"/>
      <c r="CI529" s="1114"/>
      <c r="CK529" s="240"/>
      <c r="CM529" s="378" t="str">
        <f t="shared" si="56"/>
        <v/>
      </c>
      <c r="CN529" s="379" t="str">
        <f t="shared" si="57"/>
        <v/>
      </c>
      <c r="CO529" s="379" t="str">
        <f t="shared" si="58"/>
        <v/>
      </c>
      <c r="CP529" s="380" t="str">
        <f t="shared" si="59"/>
        <v/>
      </c>
      <c r="CQ529" s="244"/>
      <c r="CR529" s="1100"/>
      <c r="CS529" s="1101"/>
      <c r="CT529" s="1102"/>
      <c r="CU529" s="1135"/>
      <c r="CV529" s="1136"/>
      <c r="CW529" s="1136"/>
      <c r="CX529" s="1137"/>
      <c r="CY529" s="1138"/>
      <c r="CZ529" s="1139"/>
      <c r="DA529" s="1140"/>
      <c r="DB529" s="1132"/>
      <c r="DC529" s="1133"/>
      <c r="DD529" s="1133"/>
      <c r="DE529" s="1133"/>
      <c r="DF529" s="1133"/>
      <c r="DG529" s="1134"/>
      <c r="DH529" s="580"/>
      <c r="DI529" s="1084"/>
      <c r="DJ529" s="1084"/>
      <c r="DK529" s="581"/>
      <c r="DL529" s="582"/>
      <c r="DM529" s="1084"/>
      <c r="DN529" s="1084"/>
      <c r="DO529" s="581"/>
      <c r="DP529" s="582"/>
      <c r="DQ529" s="1084"/>
      <c r="DR529" s="1084"/>
      <c r="DS529" s="583"/>
      <c r="DT529" s="1157"/>
      <c r="DU529" s="1158"/>
      <c r="DV529" s="1158"/>
      <c r="DW529" s="1157"/>
      <c r="DX529" s="1158"/>
      <c r="DY529" s="1159"/>
      <c r="DZ529" s="1362"/>
      <c r="EA529" s="1363"/>
      <c r="EB529" s="1362"/>
      <c r="EC529" s="1363"/>
      <c r="ED529" s="1362"/>
      <c r="EE529" s="1377"/>
      <c r="EF529" s="1378"/>
      <c r="EG529" s="1379"/>
      <c r="EH529" s="1379"/>
      <c r="EI529" s="1380"/>
      <c r="EJ529" s="1381"/>
      <c r="EK529" s="1381"/>
      <c r="EL529" s="1381"/>
      <c r="EM529" s="1382"/>
      <c r="EN529" s="1382"/>
      <c r="EO529" s="1382"/>
      <c r="EP529" s="1375"/>
      <c r="EQ529" s="1376"/>
      <c r="ER529" s="1113"/>
      <c r="ES529" s="1113"/>
      <c r="ET529" s="1113"/>
      <c r="EU529" s="1113"/>
      <c r="EV529" s="1113"/>
      <c r="EW529" s="1113"/>
      <c r="EX529" s="1113"/>
      <c r="EY529" s="1113"/>
      <c r="EZ529" s="1114"/>
    </row>
    <row r="530" spans="1:156" ht="30" customHeight="1" x14ac:dyDescent="0.2">
      <c r="A530" s="207">
        <f t="shared" si="60"/>
        <v>519</v>
      </c>
      <c r="B530" s="1103"/>
      <c r="C530" s="1104"/>
      <c r="D530" s="1303"/>
      <c r="E530" s="1304"/>
      <c r="F530" s="1094" t="str">
        <f t="shared" si="62"/>
        <v/>
      </c>
      <c r="G530" s="1095"/>
      <c r="H530" s="1095"/>
      <c r="I530" s="1095"/>
      <c r="J530" s="1095"/>
      <c r="K530" s="1095"/>
      <c r="L530" s="1095"/>
      <c r="M530" s="1095"/>
      <c r="N530" s="1095"/>
      <c r="O530" s="1095"/>
      <c r="P530" s="1095"/>
      <c r="Q530" s="1095"/>
      <c r="R530" s="1095"/>
      <c r="S530" s="1095"/>
      <c r="T530" s="1095"/>
      <c r="U530" s="1095"/>
      <c r="V530" s="1095"/>
      <c r="W530" s="1096"/>
      <c r="X530" s="1299">
        <f t="shared" si="61"/>
        <v>0</v>
      </c>
      <c r="Y530" s="1300"/>
      <c r="Z530" s="1301"/>
      <c r="AA530" s="1100"/>
      <c r="AB530" s="1101"/>
      <c r="AC530" s="1102"/>
      <c r="AD530" s="1135"/>
      <c r="AE530" s="1136"/>
      <c r="AF530" s="1136"/>
      <c r="AG530" s="1137"/>
      <c r="AH530" s="1138"/>
      <c r="AI530" s="1139"/>
      <c r="AJ530" s="1140"/>
      <c r="AK530" s="1132"/>
      <c r="AL530" s="1133"/>
      <c r="AM530" s="1133"/>
      <c r="AN530" s="1133"/>
      <c r="AO530" s="1133"/>
      <c r="AP530" s="1134"/>
      <c r="AQ530" s="642" t="str">
        <f>IF(AK530="","",VLOOKUP(AK530,ﾃﾞｰﾀ一覧!$AH$4:$AR$66,2,FALSE))</f>
        <v/>
      </c>
      <c r="AR530" s="1084"/>
      <c r="AS530" s="1084"/>
      <c r="AT530" s="643" t="str">
        <f>IF(AK530="","",VLOOKUP(AK530,ﾃﾞｰﾀ一覧!$AH$4:$AR$66,3,FALSE))</f>
        <v/>
      </c>
      <c r="AU530" s="644" t="str">
        <f>IF(AK530="","",VLOOKUP(AK530,ﾃﾞｰﾀ一覧!$AH$4:$AR$66,5,FALSE))</f>
        <v/>
      </c>
      <c r="AV530" s="1084"/>
      <c r="AW530" s="1084"/>
      <c r="AX530" s="643" t="str">
        <f>IF(AK530="","",VLOOKUP(AK530,ﾃﾞｰﾀ一覧!$AH$4:$AR$66,6,FALSE))</f>
        <v/>
      </c>
      <c r="AY530" s="649" t="str">
        <f>IF(AK530="","",VLOOKUP(AK530,ﾃﾞｰﾀ一覧!$AH$4:$AR$66,8,FALSE))</f>
        <v/>
      </c>
      <c r="AZ530" s="1084"/>
      <c r="BA530" s="1084"/>
      <c r="BB530" s="388" t="str">
        <f>IF(AK530="","",VLOOKUP(AK530,ﾃﾞｰﾀ一覧!$AH$4:$AR$66,9,FALSE))</f>
        <v/>
      </c>
      <c r="BC530" s="1124"/>
      <c r="BD530" s="1125"/>
      <c r="BE530" s="1125"/>
      <c r="BF530" s="1124"/>
      <c r="BG530" s="1125"/>
      <c r="BH530" s="1125"/>
      <c r="BI530" s="1124"/>
      <c r="BJ530" s="1125"/>
      <c r="BK530" s="1150"/>
      <c r="BL530" s="1154"/>
      <c r="BM530" s="1155"/>
      <c r="BN530" s="1156"/>
      <c r="BO530" s="1109" t="str">
        <f>IF($AK530="","",IF($BF530="","",IF($BF530=ﾃﾞｰﾀ一覧!$U$37,"",IF($BF530=ﾃﾞｰﾀ一覧!$U$38,"",IF($AH530=ﾃﾞｰﾀ一覧!$U$25,VLOOKUP($AK530,ﾃﾞｰﾀ一覧!$AH$43:$AR$66,10,FALSE),VLOOKUP($AK530,ﾃﾞｰﾀ一覧!$AH$4:$AR$66,10,FALSE))))))</f>
        <v/>
      </c>
      <c r="BP530" s="1110"/>
      <c r="BQ530" s="1110"/>
      <c r="BR530" s="1111"/>
      <c r="BS530" s="1115">
        <f>IF($BL530="",0,VLOOKUP($BL530,ﾃﾞｰﾀ一覧!$AY$4:$BB$16,3,FALSE))</f>
        <v>0</v>
      </c>
      <c r="BT530" s="1115"/>
      <c r="BU530" s="1115"/>
      <c r="BV530" s="1112" t="str">
        <f>IF($BO530="","",IF($BF530=ﾃﾞｰﾀ一覧!$U$37,"",IF($BF530=ﾃﾞｰﾀ一覧!$U$38,"",IF($BO530=ﾃﾞｰﾀ一覧!$AT$27,ﾃﾞｰﾀ一覧!$AT$27,VLOOKUP($AK530,ﾃﾞｰﾀ一覧!$AH$4:$AR$66,11,FALSE)*IF($BO530=ﾃﾞｰﾀ一覧!$AT$17,($AR530+1)*($AV530+1),IF($BO530=ﾃﾞｰﾀ一覧!$AT$22,IF(COUNTIF($AD530,"*天端*"),ﾃﾞｰﾀ一覧!$AU$43/2,ﾃﾞｰﾀ一覧!$AU$43/3),IF($BO530=ﾃﾞｰﾀ一覧!$AT$20,$AR530*$AV530,IF($BO530=ﾃﾞｰﾀ一覧!$AT$21,$AV530,1))))))))</f>
        <v/>
      </c>
      <c r="BW530" s="1112"/>
      <c r="BX530" s="1112"/>
      <c r="BY530" s="1088" t="str">
        <f>IF($B530="","",IF($AH530="","",IF($CK530=ﾃﾞｰﾀ一覧!$U$53,ﾃﾞｰﾀ一覧!$U$61,IF($AH530=ﾃﾞｰﾀ一覧!$U$21,ﾃﾞｰﾀ一覧!$U$60,IF(OR($AH530=ﾃﾞｰﾀ一覧!$U$19,$AH530=ﾃﾞｰﾀ一覧!$U$20,$AH530=ﾃﾞｰﾀ一覧!$U$23,$AH530=ﾃﾞｰﾀ一覧!$U$22,$AH530=ﾃﾞｰﾀ一覧!$U$18,AH530=ﾃﾞｰﾀ一覧!$U$25),ﾃﾞｰﾀ一覧!$U$59,ﾃﾞｰﾀ一覧!$U$62)))))</f>
        <v/>
      </c>
      <c r="BZ530" s="1089"/>
      <c r="CA530" s="1113"/>
      <c r="CB530" s="1113"/>
      <c r="CC530" s="1113"/>
      <c r="CD530" s="1113"/>
      <c r="CE530" s="1113"/>
      <c r="CF530" s="1113"/>
      <c r="CG530" s="1113"/>
      <c r="CH530" s="1113"/>
      <c r="CI530" s="1114"/>
      <c r="CK530" s="240"/>
      <c r="CM530" s="378" t="str">
        <f t="shared" si="56"/>
        <v/>
      </c>
      <c r="CN530" s="379" t="str">
        <f t="shared" si="57"/>
        <v/>
      </c>
      <c r="CO530" s="379" t="str">
        <f t="shared" si="58"/>
        <v/>
      </c>
      <c r="CP530" s="380" t="str">
        <f t="shared" si="59"/>
        <v/>
      </c>
      <c r="CQ530" s="244"/>
      <c r="CR530" s="1100"/>
      <c r="CS530" s="1101"/>
      <c r="CT530" s="1102"/>
      <c r="CU530" s="1135"/>
      <c r="CV530" s="1136"/>
      <c r="CW530" s="1136"/>
      <c r="CX530" s="1137"/>
      <c r="CY530" s="1138"/>
      <c r="CZ530" s="1139"/>
      <c r="DA530" s="1140"/>
      <c r="DB530" s="1132"/>
      <c r="DC530" s="1133"/>
      <c r="DD530" s="1133"/>
      <c r="DE530" s="1133"/>
      <c r="DF530" s="1133"/>
      <c r="DG530" s="1134"/>
      <c r="DH530" s="580"/>
      <c r="DI530" s="1084"/>
      <c r="DJ530" s="1084"/>
      <c r="DK530" s="581"/>
      <c r="DL530" s="582"/>
      <c r="DM530" s="1084"/>
      <c r="DN530" s="1084"/>
      <c r="DO530" s="581"/>
      <c r="DP530" s="582"/>
      <c r="DQ530" s="1084"/>
      <c r="DR530" s="1084"/>
      <c r="DS530" s="583"/>
      <c r="DT530" s="1124"/>
      <c r="DU530" s="1125"/>
      <c r="DV530" s="1125"/>
      <c r="DW530" s="1124"/>
      <c r="DX530" s="1125"/>
      <c r="DY530" s="1150"/>
      <c r="DZ530" s="1362"/>
      <c r="EA530" s="1363"/>
      <c r="EB530" s="1362"/>
      <c r="EC530" s="1363"/>
      <c r="ED530" s="1362"/>
      <c r="EE530" s="1377"/>
      <c r="EF530" s="1378"/>
      <c r="EG530" s="1379"/>
      <c r="EH530" s="1379"/>
      <c r="EI530" s="1380"/>
      <c r="EJ530" s="1381"/>
      <c r="EK530" s="1381"/>
      <c r="EL530" s="1381"/>
      <c r="EM530" s="1382"/>
      <c r="EN530" s="1382"/>
      <c r="EO530" s="1382"/>
      <c r="EP530" s="1375"/>
      <c r="EQ530" s="1376"/>
      <c r="ER530" s="1113"/>
      <c r="ES530" s="1113"/>
      <c r="ET530" s="1113"/>
      <c r="EU530" s="1113"/>
      <c r="EV530" s="1113"/>
      <c r="EW530" s="1113"/>
      <c r="EX530" s="1113"/>
      <c r="EY530" s="1113"/>
      <c r="EZ530" s="1114"/>
    </row>
    <row r="531" spans="1:156" ht="30" customHeight="1" x14ac:dyDescent="0.2">
      <c r="A531" s="207">
        <f t="shared" si="60"/>
        <v>520</v>
      </c>
      <c r="B531" s="1103"/>
      <c r="C531" s="1104"/>
      <c r="D531" s="1303"/>
      <c r="E531" s="1304"/>
      <c r="F531" s="1094" t="str">
        <f t="shared" si="62"/>
        <v/>
      </c>
      <c r="G531" s="1095"/>
      <c r="H531" s="1095"/>
      <c r="I531" s="1095"/>
      <c r="J531" s="1095"/>
      <c r="K531" s="1095"/>
      <c r="L531" s="1095"/>
      <c r="M531" s="1095"/>
      <c r="N531" s="1095"/>
      <c r="O531" s="1095"/>
      <c r="P531" s="1095"/>
      <c r="Q531" s="1095"/>
      <c r="R531" s="1095"/>
      <c r="S531" s="1095"/>
      <c r="T531" s="1095"/>
      <c r="U531" s="1095"/>
      <c r="V531" s="1095"/>
      <c r="W531" s="1096"/>
      <c r="X531" s="1299">
        <f t="shared" si="61"/>
        <v>0</v>
      </c>
      <c r="Y531" s="1300"/>
      <c r="Z531" s="1301"/>
      <c r="AA531" s="1100"/>
      <c r="AB531" s="1101"/>
      <c r="AC531" s="1102"/>
      <c r="AD531" s="1135"/>
      <c r="AE531" s="1136"/>
      <c r="AF531" s="1136"/>
      <c r="AG531" s="1137"/>
      <c r="AH531" s="1138"/>
      <c r="AI531" s="1139"/>
      <c r="AJ531" s="1140"/>
      <c r="AK531" s="1132"/>
      <c r="AL531" s="1133"/>
      <c r="AM531" s="1133"/>
      <c r="AN531" s="1133"/>
      <c r="AO531" s="1133"/>
      <c r="AP531" s="1134"/>
      <c r="AQ531" s="642" t="str">
        <f>IF(AK531="","",VLOOKUP(AK531,ﾃﾞｰﾀ一覧!$AH$4:$AR$66,2,FALSE))</f>
        <v/>
      </c>
      <c r="AR531" s="1084"/>
      <c r="AS531" s="1084"/>
      <c r="AT531" s="643" t="str">
        <f>IF(AK531="","",VLOOKUP(AK531,ﾃﾞｰﾀ一覧!$AH$4:$AR$66,3,FALSE))</f>
        <v/>
      </c>
      <c r="AU531" s="644" t="str">
        <f>IF(AK531="","",VLOOKUP(AK531,ﾃﾞｰﾀ一覧!$AH$4:$AR$66,5,FALSE))</f>
        <v/>
      </c>
      <c r="AV531" s="1084"/>
      <c r="AW531" s="1084"/>
      <c r="AX531" s="643" t="str">
        <f>IF(AK531="","",VLOOKUP(AK531,ﾃﾞｰﾀ一覧!$AH$4:$AR$66,6,FALSE))</f>
        <v/>
      </c>
      <c r="AY531" s="649" t="str">
        <f>IF(AK531="","",VLOOKUP(AK531,ﾃﾞｰﾀ一覧!$AH$4:$AR$66,8,FALSE))</f>
        <v/>
      </c>
      <c r="AZ531" s="1084"/>
      <c r="BA531" s="1084"/>
      <c r="BB531" s="388" t="str">
        <f>IF(AK531="","",VLOOKUP(AK531,ﾃﾞｰﾀ一覧!$AH$4:$AR$66,9,FALSE))</f>
        <v/>
      </c>
      <c r="BC531" s="1124"/>
      <c r="BD531" s="1125"/>
      <c r="BE531" s="1125"/>
      <c r="BF531" s="1124"/>
      <c r="BG531" s="1125"/>
      <c r="BH531" s="1125"/>
      <c r="BI531" s="1124"/>
      <c r="BJ531" s="1125"/>
      <c r="BK531" s="1150"/>
      <c r="BL531" s="1154"/>
      <c r="BM531" s="1155"/>
      <c r="BN531" s="1156"/>
      <c r="BO531" s="1109" t="str">
        <f>IF($AK531="","",IF($BF531="","",IF($BF531=ﾃﾞｰﾀ一覧!$U$37,"",IF($BF531=ﾃﾞｰﾀ一覧!$U$38,"",IF($AH531=ﾃﾞｰﾀ一覧!$U$25,VLOOKUP($AK531,ﾃﾞｰﾀ一覧!$AH$43:$AR$66,10,FALSE),VLOOKUP($AK531,ﾃﾞｰﾀ一覧!$AH$4:$AR$66,10,FALSE))))))</f>
        <v/>
      </c>
      <c r="BP531" s="1110"/>
      <c r="BQ531" s="1110"/>
      <c r="BR531" s="1111"/>
      <c r="BS531" s="1115">
        <f>IF($BL531="",0,VLOOKUP($BL531,ﾃﾞｰﾀ一覧!$AY$4:$BB$16,3,FALSE))</f>
        <v>0</v>
      </c>
      <c r="BT531" s="1115"/>
      <c r="BU531" s="1115"/>
      <c r="BV531" s="1112" t="str">
        <f>IF($BO531="","",IF($BF531=ﾃﾞｰﾀ一覧!$U$37,"",IF($BF531=ﾃﾞｰﾀ一覧!$U$38,"",IF($BO531=ﾃﾞｰﾀ一覧!$AT$27,ﾃﾞｰﾀ一覧!$AT$27,VLOOKUP($AK531,ﾃﾞｰﾀ一覧!$AH$4:$AR$66,11,FALSE)*IF($BO531=ﾃﾞｰﾀ一覧!$AT$17,($AR531+1)*($AV531+1),IF($BO531=ﾃﾞｰﾀ一覧!$AT$22,IF(COUNTIF($AD531,"*天端*"),ﾃﾞｰﾀ一覧!$AU$43/2,ﾃﾞｰﾀ一覧!$AU$43/3),IF($BO531=ﾃﾞｰﾀ一覧!$AT$20,$AR531*$AV531,IF($BO531=ﾃﾞｰﾀ一覧!$AT$21,$AV531,1))))))))</f>
        <v/>
      </c>
      <c r="BW531" s="1112"/>
      <c r="BX531" s="1112"/>
      <c r="BY531" s="1088" t="str">
        <f>IF($B531="","",IF($AH531="","",IF($CK531=ﾃﾞｰﾀ一覧!$U$53,ﾃﾞｰﾀ一覧!$U$61,IF($AH531=ﾃﾞｰﾀ一覧!$U$21,ﾃﾞｰﾀ一覧!$U$60,IF(OR($AH531=ﾃﾞｰﾀ一覧!$U$19,$AH531=ﾃﾞｰﾀ一覧!$U$20,$AH531=ﾃﾞｰﾀ一覧!$U$23,$AH531=ﾃﾞｰﾀ一覧!$U$22,$AH531=ﾃﾞｰﾀ一覧!$U$18,AH531=ﾃﾞｰﾀ一覧!$U$25),ﾃﾞｰﾀ一覧!$U$59,ﾃﾞｰﾀ一覧!$U$62)))))</f>
        <v/>
      </c>
      <c r="BZ531" s="1089"/>
      <c r="CA531" s="1113"/>
      <c r="CB531" s="1113"/>
      <c r="CC531" s="1113"/>
      <c r="CD531" s="1113"/>
      <c r="CE531" s="1113"/>
      <c r="CF531" s="1113"/>
      <c r="CG531" s="1113"/>
      <c r="CH531" s="1113"/>
      <c r="CI531" s="1114"/>
      <c r="CK531" s="240"/>
      <c r="CM531" s="378" t="str">
        <f t="shared" si="56"/>
        <v/>
      </c>
      <c r="CN531" s="379" t="str">
        <f t="shared" si="57"/>
        <v/>
      </c>
      <c r="CO531" s="379" t="str">
        <f t="shared" si="58"/>
        <v/>
      </c>
      <c r="CP531" s="380" t="str">
        <f t="shared" si="59"/>
        <v/>
      </c>
      <c r="CQ531" s="244"/>
      <c r="CR531" s="1100"/>
      <c r="CS531" s="1101"/>
      <c r="CT531" s="1102"/>
      <c r="CU531" s="1135"/>
      <c r="CV531" s="1136"/>
      <c r="CW531" s="1136"/>
      <c r="CX531" s="1137"/>
      <c r="CY531" s="1138"/>
      <c r="CZ531" s="1139"/>
      <c r="DA531" s="1140"/>
      <c r="DB531" s="1132"/>
      <c r="DC531" s="1133"/>
      <c r="DD531" s="1133"/>
      <c r="DE531" s="1133"/>
      <c r="DF531" s="1133"/>
      <c r="DG531" s="1134"/>
      <c r="DH531" s="580"/>
      <c r="DI531" s="1084"/>
      <c r="DJ531" s="1084"/>
      <c r="DK531" s="581"/>
      <c r="DL531" s="582"/>
      <c r="DM531" s="1084"/>
      <c r="DN531" s="1084"/>
      <c r="DO531" s="581"/>
      <c r="DP531" s="582"/>
      <c r="DQ531" s="1084"/>
      <c r="DR531" s="1084"/>
      <c r="DS531" s="583"/>
      <c r="DT531" s="1124"/>
      <c r="DU531" s="1125"/>
      <c r="DV531" s="1125"/>
      <c r="DW531" s="1124"/>
      <c r="DX531" s="1125"/>
      <c r="DY531" s="1150"/>
      <c r="DZ531" s="1362"/>
      <c r="EA531" s="1363"/>
      <c r="EB531" s="1362"/>
      <c r="EC531" s="1363"/>
      <c r="ED531" s="1362"/>
      <c r="EE531" s="1377"/>
      <c r="EF531" s="1378"/>
      <c r="EG531" s="1379"/>
      <c r="EH531" s="1379"/>
      <c r="EI531" s="1380"/>
      <c r="EJ531" s="1381"/>
      <c r="EK531" s="1381"/>
      <c r="EL531" s="1381"/>
      <c r="EM531" s="1382"/>
      <c r="EN531" s="1382"/>
      <c r="EO531" s="1382"/>
      <c r="EP531" s="1375"/>
      <c r="EQ531" s="1376"/>
      <c r="ER531" s="1113"/>
      <c r="ES531" s="1113"/>
      <c r="ET531" s="1113"/>
      <c r="EU531" s="1113"/>
      <c r="EV531" s="1113"/>
      <c r="EW531" s="1113"/>
      <c r="EX531" s="1113"/>
      <c r="EY531" s="1113"/>
      <c r="EZ531" s="1114"/>
    </row>
    <row r="532" spans="1:156" ht="30" customHeight="1" x14ac:dyDescent="0.2">
      <c r="A532" s="207">
        <f t="shared" si="60"/>
        <v>521</v>
      </c>
      <c r="B532" s="1103"/>
      <c r="C532" s="1104"/>
      <c r="D532" s="1303"/>
      <c r="E532" s="1304"/>
      <c r="F532" s="1094" t="str">
        <f t="shared" si="62"/>
        <v/>
      </c>
      <c r="G532" s="1095"/>
      <c r="H532" s="1095"/>
      <c r="I532" s="1095"/>
      <c r="J532" s="1095"/>
      <c r="K532" s="1095"/>
      <c r="L532" s="1095"/>
      <c r="M532" s="1095"/>
      <c r="N532" s="1095"/>
      <c r="O532" s="1095"/>
      <c r="P532" s="1095"/>
      <c r="Q532" s="1095"/>
      <c r="R532" s="1095"/>
      <c r="S532" s="1095"/>
      <c r="T532" s="1095"/>
      <c r="U532" s="1095"/>
      <c r="V532" s="1095"/>
      <c r="W532" s="1096"/>
      <c r="X532" s="1299">
        <f t="shared" si="61"/>
        <v>0</v>
      </c>
      <c r="Y532" s="1300"/>
      <c r="Z532" s="1301"/>
      <c r="AA532" s="1100"/>
      <c r="AB532" s="1101"/>
      <c r="AC532" s="1102"/>
      <c r="AD532" s="1135"/>
      <c r="AE532" s="1136"/>
      <c r="AF532" s="1136"/>
      <c r="AG532" s="1137"/>
      <c r="AH532" s="1138"/>
      <c r="AI532" s="1139"/>
      <c r="AJ532" s="1140"/>
      <c r="AK532" s="1132"/>
      <c r="AL532" s="1133"/>
      <c r="AM532" s="1133"/>
      <c r="AN532" s="1133"/>
      <c r="AO532" s="1133"/>
      <c r="AP532" s="1134"/>
      <c r="AQ532" s="642" t="str">
        <f>IF(AK532="","",VLOOKUP(AK532,ﾃﾞｰﾀ一覧!$AH$4:$AR$66,2,FALSE))</f>
        <v/>
      </c>
      <c r="AR532" s="1084"/>
      <c r="AS532" s="1084"/>
      <c r="AT532" s="643" t="str">
        <f>IF(AK532="","",VLOOKUP(AK532,ﾃﾞｰﾀ一覧!$AH$4:$AR$66,3,FALSE))</f>
        <v/>
      </c>
      <c r="AU532" s="644" t="str">
        <f>IF(AK532="","",VLOOKUP(AK532,ﾃﾞｰﾀ一覧!$AH$4:$AR$66,5,FALSE))</f>
        <v/>
      </c>
      <c r="AV532" s="1084"/>
      <c r="AW532" s="1084"/>
      <c r="AX532" s="643" t="str">
        <f>IF(AK532="","",VLOOKUP(AK532,ﾃﾞｰﾀ一覧!$AH$4:$AR$66,6,FALSE))</f>
        <v/>
      </c>
      <c r="AY532" s="649" t="str">
        <f>IF(AK532="","",VLOOKUP(AK532,ﾃﾞｰﾀ一覧!$AH$4:$AR$66,8,FALSE))</f>
        <v/>
      </c>
      <c r="AZ532" s="1084"/>
      <c r="BA532" s="1084"/>
      <c r="BB532" s="388" t="str">
        <f>IF(AK532="","",VLOOKUP(AK532,ﾃﾞｰﾀ一覧!$AH$4:$AR$66,9,FALSE))</f>
        <v/>
      </c>
      <c r="BC532" s="1124"/>
      <c r="BD532" s="1125"/>
      <c r="BE532" s="1125"/>
      <c r="BF532" s="1124"/>
      <c r="BG532" s="1125"/>
      <c r="BH532" s="1125"/>
      <c r="BI532" s="1124"/>
      <c r="BJ532" s="1125"/>
      <c r="BK532" s="1150"/>
      <c r="BL532" s="1154"/>
      <c r="BM532" s="1155"/>
      <c r="BN532" s="1156"/>
      <c r="BO532" s="1109" t="str">
        <f>IF($AK532="","",IF($BF532="","",IF($BF532=ﾃﾞｰﾀ一覧!$U$37,"",IF($BF532=ﾃﾞｰﾀ一覧!$U$38,"",IF($AH532=ﾃﾞｰﾀ一覧!$U$25,VLOOKUP($AK532,ﾃﾞｰﾀ一覧!$AH$43:$AR$66,10,FALSE),VLOOKUP($AK532,ﾃﾞｰﾀ一覧!$AH$4:$AR$66,10,FALSE))))))</f>
        <v/>
      </c>
      <c r="BP532" s="1110"/>
      <c r="BQ532" s="1110"/>
      <c r="BR532" s="1111"/>
      <c r="BS532" s="1115">
        <f>IF($BL532="",0,VLOOKUP($BL532,ﾃﾞｰﾀ一覧!$AY$4:$BB$16,3,FALSE))</f>
        <v>0</v>
      </c>
      <c r="BT532" s="1115"/>
      <c r="BU532" s="1115"/>
      <c r="BV532" s="1112" t="str">
        <f>IF($BO532="","",IF($BF532=ﾃﾞｰﾀ一覧!$U$37,"",IF($BF532=ﾃﾞｰﾀ一覧!$U$38,"",IF($BO532=ﾃﾞｰﾀ一覧!$AT$27,ﾃﾞｰﾀ一覧!$AT$27,VLOOKUP($AK532,ﾃﾞｰﾀ一覧!$AH$4:$AR$66,11,FALSE)*IF($BO532=ﾃﾞｰﾀ一覧!$AT$17,($AR532+1)*($AV532+1),IF($BO532=ﾃﾞｰﾀ一覧!$AT$22,IF(COUNTIF($AD532,"*天端*"),ﾃﾞｰﾀ一覧!$AU$43/2,ﾃﾞｰﾀ一覧!$AU$43/3),IF($BO532=ﾃﾞｰﾀ一覧!$AT$20,$AR532*$AV532,IF($BO532=ﾃﾞｰﾀ一覧!$AT$21,$AV532,1))))))))</f>
        <v/>
      </c>
      <c r="BW532" s="1112"/>
      <c r="BX532" s="1112"/>
      <c r="BY532" s="1088" t="str">
        <f>IF($B532="","",IF($AH532="","",IF($CK532=ﾃﾞｰﾀ一覧!$U$53,ﾃﾞｰﾀ一覧!$U$61,IF($AH532=ﾃﾞｰﾀ一覧!$U$21,ﾃﾞｰﾀ一覧!$U$60,IF(OR($AH532=ﾃﾞｰﾀ一覧!$U$19,$AH532=ﾃﾞｰﾀ一覧!$U$20,$AH532=ﾃﾞｰﾀ一覧!$U$23,$AH532=ﾃﾞｰﾀ一覧!$U$22,$AH532=ﾃﾞｰﾀ一覧!$U$18,AH532=ﾃﾞｰﾀ一覧!$U$25),ﾃﾞｰﾀ一覧!$U$59,ﾃﾞｰﾀ一覧!$U$62)))))</f>
        <v/>
      </c>
      <c r="BZ532" s="1089"/>
      <c r="CA532" s="1113"/>
      <c r="CB532" s="1113"/>
      <c r="CC532" s="1113"/>
      <c r="CD532" s="1113"/>
      <c r="CE532" s="1113"/>
      <c r="CF532" s="1113"/>
      <c r="CG532" s="1113"/>
      <c r="CH532" s="1113"/>
      <c r="CI532" s="1114"/>
      <c r="CK532" s="240"/>
      <c r="CM532" s="378" t="str">
        <f t="shared" si="56"/>
        <v/>
      </c>
      <c r="CN532" s="379" t="str">
        <f t="shared" si="57"/>
        <v/>
      </c>
      <c r="CO532" s="379" t="str">
        <f t="shared" si="58"/>
        <v/>
      </c>
      <c r="CP532" s="380" t="str">
        <f t="shared" si="59"/>
        <v/>
      </c>
      <c r="CQ532" s="244"/>
      <c r="CR532" s="1100"/>
      <c r="CS532" s="1101"/>
      <c r="CT532" s="1102"/>
      <c r="CU532" s="1135"/>
      <c r="CV532" s="1136"/>
      <c r="CW532" s="1136"/>
      <c r="CX532" s="1137"/>
      <c r="CY532" s="1138"/>
      <c r="CZ532" s="1139"/>
      <c r="DA532" s="1140"/>
      <c r="DB532" s="1132"/>
      <c r="DC532" s="1133"/>
      <c r="DD532" s="1133"/>
      <c r="DE532" s="1133"/>
      <c r="DF532" s="1133"/>
      <c r="DG532" s="1134"/>
      <c r="DH532" s="580"/>
      <c r="DI532" s="1084"/>
      <c r="DJ532" s="1084"/>
      <c r="DK532" s="581"/>
      <c r="DL532" s="582"/>
      <c r="DM532" s="1084"/>
      <c r="DN532" s="1084"/>
      <c r="DO532" s="581"/>
      <c r="DP532" s="582"/>
      <c r="DQ532" s="1084"/>
      <c r="DR532" s="1084"/>
      <c r="DS532" s="583"/>
      <c r="DT532" s="1124"/>
      <c r="DU532" s="1125"/>
      <c r="DV532" s="1125"/>
      <c r="DW532" s="1124"/>
      <c r="DX532" s="1125"/>
      <c r="DY532" s="1150"/>
      <c r="DZ532" s="1362"/>
      <c r="EA532" s="1363"/>
      <c r="EB532" s="1362"/>
      <c r="EC532" s="1363"/>
      <c r="ED532" s="1362"/>
      <c r="EE532" s="1377"/>
      <c r="EF532" s="1378"/>
      <c r="EG532" s="1379"/>
      <c r="EH532" s="1379"/>
      <c r="EI532" s="1380"/>
      <c r="EJ532" s="1381"/>
      <c r="EK532" s="1381"/>
      <c r="EL532" s="1381"/>
      <c r="EM532" s="1382"/>
      <c r="EN532" s="1382"/>
      <c r="EO532" s="1382"/>
      <c r="EP532" s="1375"/>
      <c r="EQ532" s="1376"/>
      <c r="ER532" s="1113"/>
      <c r="ES532" s="1113"/>
      <c r="ET532" s="1113"/>
      <c r="EU532" s="1113"/>
      <c r="EV532" s="1113"/>
      <c r="EW532" s="1113"/>
      <c r="EX532" s="1113"/>
      <c r="EY532" s="1113"/>
      <c r="EZ532" s="1114"/>
    </row>
    <row r="533" spans="1:156" ht="30" customHeight="1" x14ac:dyDescent="0.2">
      <c r="A533" s="207">
        <f t="shared" si="60"/>
        <v>522</v>
      </c>
      <c r="B533" s="1103"/>
      <c r="C533" s="1104"/>
      <c r="D533" s="1303"/>
      <c r="E533" s="1304"/>
      <c r="F533" s="1094" t="str">
        <f t="shared" si="62"/>
        <v/>
      </c>
      <c r="G533" s="1095"/>
      <c r="H533" s="1095"/>
      <c r="I533" s="1095"/>
      <c r="J533" s="1095"/>
      <c r="K533" s="1095"/>
      <c r="L533" s="1095"/>
      <c r="M533" s="1095"/>
      <c r="N533" s="1095"/>
      <c r="O533" s="1095"/>
      <c r="P533" s="1095"/>
      <c r="Q533" s="1095"/>
      <c r="R533" s="1095"/>
      <c r="S533" s="1095"/>
      <c r="T533" s="1095"/>
      <c r="U533" s="1095"/>
      <c r="V533" s="1095"/>
      <c r="W533" s="1096"/>
      <c r="X533" s="1299">
        <f t="shared" si="61"/>
        <v>0</v>
      </c>
      <c r="Y533" s="1300"/>
      <c r="Z533" s="1301"/>
      <c r="AA533" s="1100"/>
      <c r="AB533" s="1101"/>
      <c r="AC533" s="1102"/>
      <c r="AD533" s="1135"/>
      <c r="AE533" s="1136"/>
      <c r="AF533" s="1136"/>
      <c r="AG533" s="1137"/>
      <c r="AH533" s="1138"/>
      <c r="AI533" s="1139"/>
      <c r="AJ533" s="1140"/>
      <c r="AK533" s="1132"/>
      <c r="AL533" s="1133"/>
      <c r="AM533" s="1133"/>
      <c r="AN533" s="1133"/>
      <c r="AO533" s="1133"/>
      <c r="AP533" s="1134"/>
      <c r="AQ533" s="642" t="str">
        <f>IF(AK533="","",VLOOKUP(AK533,ﾃﾞｰﾀ一覧!$AH$4:$AR$66,2,FALSE))</f>
        <v/>
      </c>
      <c r="AR533" s="1084"/>
      <c r="AS533" s="1084"/>
      <c r="AT533" s="643" t="str">
        <f>IF(AK533="","",VLOOKUP(AK533,ﾃﾞｰﾀ一覧!$AH$4:$AR$66,3,FALSE))</f>
        <v/>
      </c>
      <c r="AU533" s="644" t="str">
        <f>IF(AK533="","",VLOOKUP(AK533,ﾃﾞｰﾀ一覧!$AH$4:$AR$66,5,FALSE))</f>
        <v/>
      </c>
      <c r="AV533" s="1084"/>
      <c r="AW533" s="1084"/>
      <c r="AX533" s="643" t="str">
        <f>IF(AK533="","",VLOOKUP(AK533,ﾃﾞｰﾀ一覧!$AH$4:$AR$66,6,FALSE))</f>
        <v/>
      </c>
      <c r="AY533" s="649" t="str">
        <f>IF(AK533="","",VLOOKUP(AK533,ﾃﾞｰﾀ一覧!$AH$4:$AR$66,8,FALSE))</f>
        <v/>
      </c>
      <c r="AZ533" s="1084"/>
      <c r="BA533" s="1084"/>
      <c r="BB533" s="388" t="str">
        <f>IF(AK533="","",VLOOKUP(AK533,ﾃﾞｰﾀ一覧!$AH$4:$AR$66,9,FALSE))</f>
        <v/>
      </c>
      <c r="BC533" s="1124"/>
      <c r="BD533" s="1125"/>
      <c r="BE533" s="1125"/>
      <c r="BF533" s="1124"/>
      <c r="BG533" s="1125"/>
      <c r="BH533" s="1125"/>
      <c r="BI533" s="1124"/>
      <c r="BJ533" s="1125"/>
      <c r="BK533" s="1150"/>
      <c r="BL533" s="1154"/>
      <c r="BM533" s="1155"/>
      <c r="BN533" s="1156"/>
      <c r="BO533" s="1109" t="str">
        <f>IF($AK533="","",IF($BF533="","",IF($BF533=ﾃﾞｰﾀ一覧!$U$37,"",IF($BF533=ﾃﾞｰﾀ一覧!$U$38,"",IF($AH533=ﾃﾞｰﾀ一覧!$U$25,VLOOKUP($AK533,ﾃﾞｰﾀ一覧!$AH$43:$AR$66,10,FALSE),VLOOKUP($AK533,ﾃﾞｰﾀ一覧!$AH$4:$AR$66,10,FALSE))))))</f>
        <v/>
      </c>
      <c r="BP533" s="1110"/>
      <c r="BQ533" s="1110"/>
      <c r="BR533" s="1111"/>
      <c r="BS533" s="1115">
        <f>IF($BL533="",0,VLOOKUP($BL533,ﾃﾞｰﾀ一覧!$AY$4:$BB$16,3,FALSE))</f>
        <v>0</v>
      </c>
      <c r="BT533" s="1115"/>
      <c r="BU533" s="1115"/>
      <c r="BV533" s="1112" t="str">
        <f>IF($BO533="","",IF($BF533=ﾃﾞｰﾀ一覧!$U$37,"",IF($BF533=ﾃﾞｰﾀ一覧!$U$38,"",IF($BO533=ﾃﾞｰﾀ一覧!$AT$27,ﾃﾞｰﾀ一覧!$AT$27,VLOOKUP($AK533,ﾃﾞｰﾀ一覧!$AH$4:$AR$66,11,FALSE)*IF($BO533=ﾃﾞｰﾀ一覧!$AT$17,($AR533+1)*($AV533+1),IF($BO533=ﾃﾞｰﾀ一覧!$AT$22,IF(COUNTIF($AD533,"*天端*"),ﾃﾞｰﾀ一覧!$AU$43/2,ﾃﾞｰﾀ一覧!$AU$43/3),IF($BO533=ﾃﾞｰﾀ一覧!$AT$20,$AR533*$AV533,IF($BO533=ﾃﾞｰﾀ一覧!$AT$21,$AV533,1))))))))</f>
        <v/>
      </c>
      <c r="BW533" s="1112"/>
      <c r="BX533" s="1112"/>
      <c r="BY533" s="1088" t="str">
        <f>IF($B533="","",IF($AH533="","",IF($CK533=ﾃﾞｰﾀ一覧!$U$53,ﾃﾞｰﾀ一覧!$U$61,IF($AH533=ﾃﾞｰﾀ一覧!$U$21,ﾃﾞｰﾀ一覧!$U$60,IF(OR($AH533=ﾃﾞｰﾀ一覧!$U$19,$AH533=ﾃﾞｰﾀ一覧!$U$20,$AH533=ﾃﾞｰﾀ一覧!$U$23,$AH533=ﾃﾞｰﾀ一覧!$U$22,$AH533=ﾃﾞｰﾀ一覧!$U$18,AH533=ﾃﾞｰﾀ一覧!$U$25),ﾃﾞｰﾀ一覧!$U$59,ﾃﾞｰﾀ一覧!$U$62)))))</f>
        <v/>
      </c>
      <c r="BZ533" s="1089"/>
      <c r="CA533" s="1113"/>
      <c r="CB533" s="1113"/>
      <c r="CC533" s="1113"/>
      <c r="CD533" s="1113"/>
      <c r="CE533" s="1113"/>
      <c r="CF533" s="1113"/>
      <c r="CG533" s="1113"/>
      <c r="CH533" s="1113"/>
      <c r="CI533" s="1114"/>
      <c r="CK533" s="240"/>
      <c r="CM533" s="378" t="str">
        <f t="shared" si="56"/>
        <v/>
      </c>
      <c r="CN533" s="379" t="str">
        <f t="shared" si="57"/>
        <v/>
      </c>
      <c r="CO533" s="379" t="str">
        <f t="shared" si="58"/>
        <v/>
      </c>
      <c r="CP533" s="380" t="str">
        <f t="shared" si="59"/>
        <v/>
      </c>
      <c r="CQ533" s="244"/>
      <c r="CR533" s="1100"/>
      <c r="CS533" s="1101"/>
      <c r="CT533" s="1102"/>
      <c r="CU533" s="1135"/>
      <c r="CV533" s="1136"/>
      <c r="CW533" s="1136"/>
      <c r="CX533" s="1137"/>
      <c r="CY533" s="1138"/>
      <c r="CZ533" s="1139"/>
      <c r="DA533" s="1140"/>
      <c r="DB533" s="1132"/>
      <c r="DC533" s="1133"/>
      <c r="DD533" s="1133"/>
      <c r="DE533" s="1133"/>
      <c r="DF533" s="1133"/>
      <c r="DG533" s="1134"/>
      <c r="DH533" s="580"/>
      <c r="DI533" s="1084"/>
      <c r="DJ533" s="1084"/>
      <c r="DK533" s="581"/>
      <c r="DL533" s="582"/>
      <c r="DM533" s="1084"/>
      <c r="DN533" s="1084"/>
      <c r="DO533" s="581"/>
      <c r="DP533" s="582"/>
      <c r="DQ533" s="1084"/>
      <c r="DR533" s="1084"/>
      <c r="DS533" s="583"/>
      <c r="DT533" s="1124"/>
      <c r="DU533" s="1125"/>
      <c r="DV533" s="1125"/>
      <c r="DW533" s="1124"/>
      <c r="DX533" s="1125"/>
      <c r="DY533" s="1150"/>
      <c r="DZ533" s="1362"/>
      <c r="EA533" s="1363"/>
      <c r="EB533" s="1362"/>
      <c r="EC533" s="1363"/>
      <c r="ED533" s="1362"/>
      <c r="EE533" s="1377"/>
      <c r="EF533" s="1378"/>
      <c r="EG533" s="1379"/>
      <c r="EH533" s="1379"/>
      <c r="EI533" s="1380"/>
      <c r="EJ533" s="1381"/>
      <c r="EK533" s="1381"/>
      <c r="EL533" s="1381"/>
      <c r="EM533" s="1382"/>
      <c r="EN533" s="1382"/>
      <c r="EO533" s="1382"/>
      <c r="EP533" s="1375"/>
      <c r="EQ533" s="1376"/>
      <c r="ER533" s="1113"/>
      <c r="ES533" s="1113"/>
      <c r="ET533" s="1113"/>
      <c r="EU533" s="1113"/>
      <c r="EV533" s="1113"/>
      <c r="EW533" s="1113"/>
      <c r="EX533" s="1113"/>
      <c r="EY533" s="1113"/>
      <c r="EZ533" s="1114"/>
    </row>
    <row r="534" spans="1:156" ht="30" customHeight="1" x14ac:dyDescent="0.2">
      <c r="A534" s="207">
        <f t="shared" si="60"/>
        <v>523</v>
      </c>
      <c r="B534" s="1103"/>
      <c r="C534" s="1104"/>
      <c r="D534" s="1303"/>
      <c r="E534" s="1304"/>
      <c r="F534" s="1094" t="str">
        <f t="shared" si="62"/>
        <v/>
      </c>
      <c r="G534" s="1095"/>
      <c r="H534" s="1095"/>
      <c r="I534" s="1095"/>
      <c r="J534" s="1095"/>
      <c r="K534" s="1095"/>
      <c r="L534" s="1095"/>
      <c r="M534" s="1095"/>
      <c r="N534" s="1095"/>
      <c r="O534" s="1095"/>
      <c r="P534" s="1095"/>
      <c r="Q534" s="1095"/>
      <c r="R534" s="1095"/>
      <c r="S534" s="1095"/>
      <c r="T534" s="1095"/>
      <c r="U534" s="1095"/>
      <c r="V534" s="1095"/>
      <c r="W534" s="1096"/>
      <c r="X534" s="1299">
        <f t="shared" si="61"/>
        <v>0</v>
      </c>
      <c r="Y534" s="1300"/>
      <c r="Z534" s="1301"/>
      <c r="AA534" s="1100"/>
      <c r="AB534" s="1101"/>
      <c r="AC534" s="1102"/>
      <c r="AD534" s="1135"/>
      <c r="AE534" s="1136"/>
      <c r="AF534" s="1136"/>
      <c r="AG534" s="1137"/>
      <c r="AH534" s="1138"/>
      <c r="AI534" s="1139"/>
      <c r="AJ534" s="1140"/>
      <c r="AK534" s="1132"/>
      <c r="AL534" s="1133"/>
      <c r="AM534" s="1133"/>
      <c r="AN534" s="1133"/>
      <c r="AO534" s="1133"/>
      <c r="AP534" s="1134"/>
      <c r="AQ534" s="642" t="str">
        <f>IF(AK534="","",VLOOKUP(AK534,ﾃﾞｰﾀ一覧!$AH$4:$AR$66,2,FALSE))</f>
        <v/>
      </c>
      <c r="AR534" s="1084"/>
      <c r="AS534" s="1084"/>
      <c r="AT534" s="643" t="str">
        <f>IF(AK534="","",VLOOKUP(AK534,ﾃﾞｰﾀ一覧!$AH$4:$AR$66,3,FALSE))</f>
        <v/>
      </c>
      <c r="AU534" s="644" t="str">
        <f>IF(AK534="","",VLOOKUP(AK534,ﾃﾞｰﾀ一覧!$AH$4:$AR$66,5,FALSE))</f>
        <v/>
      </c>
      <c r="AV534" s="1084"/>
      <c r="AW534" s="1084"/>
      <c r="AX534" s="643" t="str">
        <f>IF(AK534="","",VLOOKUP(AK534,ﾃﾞｰﾀ一覧!$AH$4:$AR$66,6,FALSE))</f>
        <v/>
      </c>
      <c r="AY534" s="649" t="str">
        <f>IF(AK534="","",VLOOKUP(AK534,ﾃﾞｰﾀ一覧!$AH$4:$AR$66,8,FALSE))</f>
        <v/>
      </c>
      <c r="AZ534" s="1084"/>
      <c r="BA534" s="1084"/>
      <c r="BB534" s="388" t="str">
        <f>IF(AK534="","",VLOOKUP(AK534,ﾃﾞｰﾀ一覧!$AH$4:$AR$66,9,FALSE))</f>
        <v/>
      </c>
      <c r="BC534" s="1124"/>
      <c r="BD534" s="1125"/>
      <c r="BE534" s="1125"/>
      <c r="BF534" s="1124"/>
      <c r="BG534" s="1125"/>
      <c r="BH534" s="1125"/>
      <c r="BI534" s="1124"/>
      <c r="BJ534" s="1125"/>
      <c r="BK534" s="1150"/>
      <c r="BL534" s="1154"/>
      <c r="BM534" s="1155"/>
      <c r="BN534" s="1156"/>
      <c r="BO534" s="1109" t="str">
        <f>IF($AK534="","",IF($BF534="","",IF($BF534=ﾃﾞｰﾀ一覧!$U$37,"",IF($BF534=ﾃﾞｰﾀ一覧!$U$38,"",IF($AH534=ﾃﾞｰﾀ一覧!$U$25,VLOOKUP($AK534,ﾃﾞｰﾀ一覧!$AH$43:$AR$66,10,FALSE),VLOOKUP($AK534,ﾃﾞｰﾀ一覧!$AH$4:$AR$66,10,FALSE))))))</f>
        <v/>
      </c>
      <c r="BP534" s="1110"/>
      <c r="BQ534" s="1110"/>
      <c r="BR534" s="1111"/>
      <c r="BS534" s="1115">
        <f>IF($BL534="",0,VLOOKUP($BL534,ﾃﾞｰﾀ一覧!$AY$4:$BB$16,3,FALSE))</f>
        <v>0</v>
      </c>
      <c r="BT534" s="1115"/>
      <c r="BU534" s="1115"/>
      <c r="BV534" s="1112" t="str">
        <f>IF($BO534="","",IF($BF534=ﾃﾞｰﾀ一覧!$U$37,"",IF($BF534=ﾃﾞｰﾀ一覧!$U$38,"",IF($BO534=ﾃﾞｰﾀ一覧!$AT$27,ﾃﾞｰﾀ一覧!$AT$27,VLOOKUP($AK534,ﾃﾞｰﾀ一覧!$AH$4:$AR$66,11,FALSE)*IF($BO534=ﾃﾞｰﾀ一覧!$AT$17,($AR534+1)*($AV534+1),IF($BO534=ﾃﾞｰﾀ一覧!$AT$22,IF(COUNTIF($AD534,"*天端*"),ﾃﾞｰﾀ一覧!$AU$43/2,ﾃﾞｰﾀ一覧!$AU$43/3),IF($BO534=ﾃﾞｰﾀ一覧!$AT$20,$AR534*$AV534,IF($BO534=ﾃﾞｰﾀ一覧!$AT$21,$AV534,1))))))))</f>
        <v/>
      </c>
      <c r="BW534" s="1112"/>
      <c r="BX534" s="1112"/>
      <c r="BY534" s="1088" t="str">
        <f>IF($B534="","",IF($AH534="","",IF($CK534=ﾃﾞｰﾀ一覧!$U$53,ﾃﾞｰﾀ一覧!$U$61,IF($AH534=ﾃﾞｰﾀ一覧!$U$21,ﾃﾞｰﾀ一覧!$U$60,IF(OR($AH534=ﾃﾞｰﾀ一覧!$U$19,$AH534=ﾃﾞｰﾀ一覧!$U$20,$AH534=ﾃﾞｰﾀ一覧!$U$23,$AH534=ﾃﾞｰﾀ一覧!$U$22,$AH534=ﾃﾞｰﾀ一覧!$U$18,AH534=ﾃﾞｰﾀ一覧!$U$25),ﾃﾞｰﾀ一覧!$U$59,ﾃﾞｰﾀ一覧!$U$62)))))</f>
        <v/>
      </c>
      <c r="BZ534" s="1089"/>
      <c r="CA534" s="1113"/>
      <c r="CB534" s="1113"/>
      <c r="CC534" s="1113"/>
      <c r="CD534" s="1113"/>
      <c r="CE534" s="1113"/>
      <c r="CF534" s="1113"/>
      <c r="CG534" s="1113"/>
      <c r="CH534" s="1113"/>
      <c r="CI534" s="1114"/>
      <c r="CK534" s="240"/>
      <c r="CM534" s="378" t="str">
        <f t="shared" si="56"/>
        <v/>
      </c>
      <c r="CN534" s="379" t="str">
        <f t="shared" si="57"/>
        <v/>
      </c>
      <c r="CO534" s="379" t="str">
        <f t="shared" si="58"/>
        <v/>
      </c>
      <c r="CP534" s="380" t="str">
        <f t="shared" si="59"/>
        <v/>
      </c>
      <c r="CQ534" s="244"/>
      <c r="CR534" s="1100"/>
      <c r="CS534" s="1101"/>
      <c r="CT534" s="1102"/>
      <c r="CU534" s="1135"/>
      <c r="CV534" s="1136"/>
      <c r="CW534" s="1136"/>
      <c r="CX534" s="1137"/>
      <c r="CY534" s="1138"/>
      <c r="CZ534" s="1139"/>
      <c r="DA534" s="1140"/>
      <c r="DB534" s="1132"/>
      <c r="DC534" s="1133"/>
      <c r="DD534" s="1133"/>
      <c r="DE534" s="1133"/>
      <c r="DF534" s="1133"/>
      <c r="DG534" s="1134"/>
      <c r="DH534" s="580"/>
      <c r="DI534" s="1084"/>
      <c r="DJ534" s="1084"/>
      <c r="DK534" s="581"/>
      <c r="DL534" s="582"/>
      <c r="DM534" s="1084"/>
      <c r="DN534" s="1084"/>
      <c r="DO534" s="581"/>
      <c r="DP534" s="582"/>
      <c r="DQ534" s="1084"/>
      <c r="DR534" s="1084"/>
      <c r="DS534" s="583"/>
      <c r="DT534" s="1124"/>
      <c r="DU534" s="1125"/>
      <c r="DV534" s="1125"/>
      <c r="DW534" s="1124"/>
      <c r="DX534" s="1125"/>
      <c r="DY534" s="1150"/>
      <c r="DZ534" s="1362"/>
      <c r="EA534" s="1363"/>
      <c r="EB534" s="1362"/>
      <c r="EC534" s="1363"/>
      <c r="ED534" s="1362"/>
      <c r="EE534" s="1377"/>
      <c r="EF534" s="1378"/>
      <c r="EG534" s="1379"/>
      <c r="EH534" s="1379"/>
      <c r="EI534" s="1380"/>
      <c r="EJ534" s="1381"/>
      <c r="EK534" s="1381"/>
      <c r="EL534" s="1381"/>
      <c r="EM534" s="1382"/>
      <c r="EN534" s="1382"/>
      <c r="EO534" s="1382"/>
      <c r="EP534" s="1375"/>
      <c r="EQ534" s="1376"/>
      <c r="ER534" s="1113"/>
      <c r="ES534" s="1113"/>
      <c r="ET534" s="1113"/>
      <c r="EU534" s="1113"/>
      <c r="EV534" s="1113"/>
      <c r="EW534" s="1113"/>
      <c r="EX534" s="1113"/>
      <c r="EY534" s="1113"/>
      <c r="EZ534" s="1114"/>
    </row>
    <row r="535" spans="1:156" ht="30" customHeight="1" x14ac:dyDescent="0.2">
      <c r="A535" s="207">
        <f t="shared" si="60"/>
        <v>524</v>
      </c>
      <c r="B535" s="1103"/>
      <c r="C535" s="1104"/>
      <c r="D535" s="1303"/>
      <c r="E535" s="1304"/>
      <c r="F535" s="1094" t="str">
        <f t="shared" si="62"/>
        <v/>
      </c>
      <c r="G535" s="1095"/>
      <c r="H535" s="1095"/>
      <c r="I535" s="1095"/>
      <c r="J535" s="1095"/>
      <c r="K535" s="1095"/>
      <c r="L535" s="1095"/>
      <c r="M535" s="1095"/>
      <c r="N535" s="1095"/>
      <c r="O535" s="1095"/>
      <c r="P535" s="1095"/>
      <c r="Q535" s="1095"/>
      <c r="R535" s="1095"/>
      <c r="S535" s="1095"/>
      <c r="T535" s="1095"/>
      <c r="U535" s="1095"/>
      <c r="V535" s="1095"/>
      <c r="W535" s="1096"/>
      <c r="X535" s="1299">
        <f t="shared" si="61"/>
        <v>0</v>
      </c>
      <c r="Y535" s="1300"/>
      <c r="Z535" s="1301"/>
      <c r="AA535" s="1100"/>
      <c r="AB535" s="1101"/>
      <c r="AC535" s="1102"/>
      <c r="AD535" s="1135"/>
      <c r="AE535" s="1136"/>
      <c r="AF535" s="1136"/>
      <c r="AG535" s="1137"/>
      <c r="AH535" s="1138"/>
      <c r="AI535" s="1139"/>
      <c r="AJ535" s="1140"/>
      <c r="AK535" s="1132"/>
      <c r="AL535" s="1133"/>
      <c r="AM535" s="1133"/>
      <c r="AN535" s="1133"/>
      <c r="AO535" s="1133"/>
      <c r="AP535" s="1134"/>
      <c r="AQ535" s="642" t="str">
        <f>IF(AK535="","",VLOOKUP(AK535,ﾃﾞｰﾀ一覧!$AH$4:$AR$66,2,FALSE))</f>
        <v/>
      </c>
      <c r="AR535" s="1084"/>
      <c r="AS535" s="1084"/>
      <c r="AT535" s="643" t="str">
        <f>IF(AK535="","",VLOOKUP(AK535,ﾃﾞｰﾀ一覧!$AH$4:$AR$66,3,FALSE))</f>
        <v/>
      </c>
      <c r="AU535" s="644" t="str">
        <f>IF(AK535="","",VLOOKUP(AK535,ﾃﾞｰﾀ一覧!$AH$4:$AR$66,5,FALSE))</f>
        <v/>
      </c>
      <c r="AV535" s="1084"/>
      <c r="AW535" s="1084"/>
      <c r="AX535" s="643" t="str">
        <f>IF(AK535="","",VLOOKUP(AK535,ﾃﾞｰﾀ一覧!$AH$4:$AR$66,6,FALSE))</f>
        <v/>
      </c>
      <c r="AY535" s="649" t="str">
        <f>IF(AK535="","",VLOOKUP(AK535,ﾃﾞｰﾀ一覧!$AH$4:$AR$66,8,FALSE))</f>
        <v/>
      </c>
      <c r="AZ535" s="1084"/>
      <c r="BA535" s="1084"/>
      <c r="BB535" s="388" t="str">
        <f>IF(AK535="","",VLOOKUP(AK535,ﾃﾞｰﾀ一覧!$AH$4:$AR$66,9,FALSE))</f>
        <v/>
      </c>
      <c r="BC535" s="1124"/>
      <c r="BD535" s="1125"/>
      <c r="BE535" s="1125"/>
      <c r="BF535" s="1124"/>
      <c r="BG535" s="1125"/>
      <c r="BH535" s="1125"/>
      <c r="BI535" s="1124"/>
      <c r="BJ535" s="1125"/>
      <c r="BK535" s="1150"/>
      <c r="BL535" s="1154"/>
      <c r="BM535" s="1155"/>
      <c r="BN535" s="1156"/>
      <c r="BO535" s="1109" t="str">
        <f>IF($AK535="","",IF($BF535="","",IF($BF535=ﾃﾞｰﾀ一覧!$U$37,"",IF($BF535=ﾃﾞｰﾀ一覧!$U$38,"",IF($AH535=ﾃﾞｰﾀ一覧!$U$25,VLOOKUP($AK535,ﾃﾞｰﾀ一覧!$AH$43:$AR$66,10,FALSE),VLOOKUP($AK535,ﾃﾞｰﾀ一覧!$AH$4:$AR$66,10,FALSE))))))</f>
        <v/>
      </c>
      <c r="BP535" s="1110"/>
      <c r="BQ535" s="1110"/>
      <c r="BR535" s="1111"/>
      <c r="BS535" s="1115">
        <f>IF($BL535="",0,VLOOKUP($BL535,ﾃﾞｰﾀ一覧!$AY$4:$BB$16,3,FALSE))</f>
        <v>0</v>
      </c>
      <c r="BT535" s="1115"/>
      <c r="BU535" s="1115"/>
      <c r="BV535" s="1112" t="str">
        <f>IF($BO535="","",IF($BF535=ﾃﾞｰﾀ一覧!$U$37,"",IF($BF535=ﾃﾞｰﾀ一覧!$U$38,"",IF($BO535=ﾃﾞｰﾀ一覧!$AT$27,ﾃﾞｰﾀ一覧!$AT$27,VLOOKUP($AK535,ﾃﾞｰﾀ一覧!$AH$4:$AR$66,11,FALSE)*IF($BO535=ﾃﾞｰﾀ一覧!$AT$17,($AR535+1)*($AV535+1),IF($BO535=ﾃﾞｰﾀ一覧!$AT$22,IF(COUNTIF($AD535,"*天端*"),ﾃﾞｰﾀ一覧!$AU$43/2,ﾃﾞｰﾀ一覧!$AU$43/3),IF($BO535=ﾃﾞｰﾀ一覧!$AT$20,$AR535*$AV535,IF($BO535=ﾃﾞｰﾀ一覧!$AT$21,$AV535,1))))))))</f>
        <v/>
      </c>
      <c r="BW535" s="1112"/>
      <c r="BX535" s="1112"/>
      <c r="BY535" s="1088" t="str">
        <f>IF($B535="","",IF($AH535="","",IF($CK535=ﾃﾞｰﾀ一覧!$U$53,ﾃﾞｰﾀ一覧!$U$61,IF($AH535=ﾃﾞｰﾀ一覧!$U$21,ﾃﾞｰﾀ一覧!$U$60,IF(OR($AH535=ﾃﾞｰﾀ一覧!$U$19,$AH535=ﾃﾞｰﾀ一覧!$U$20,$AH535=ﾃﾞｰﾀ一覧!$U$23,$AH535=ﾃﾞｰﾀ一覧!$U$22,$AH535=ﾃﾞｰﾀ一覧!$U$18,AH535=ﾃﾞｰﾀ一覧!$U$25),ﾃﾞｰﾀ一覧!$U$59,ﾃﾞｰﾀ一覧!$U$62)))))</f>
        <v/>
      </c>
      <c r="BZ535" s="1089"/>
      <c r="CA535" s="1113"/>
      <c r="CB535" s="1113"/>
      <c r="CC535" s="1113"/>
      <c r="CD535" s="1113"/>
      <c r="CE535" s="1113"/>
      <c r="CF535" s="1113"/>
      <c r="CG535" s="1113"/>
      <c r="CH535" s="1113"/>
      <c r="CI535" s="1114"/>
      <c r="CK535" s="240"/>
      <c r="CM535" s="378" t="str">
        <f t="shared" si="56"/>
        <v/>
      </c>
      <c r="CN535" s="379" t="str">
        <f t="shared" si="57"/>
        <v/>
      </c>
      <c r="CO535" s="379" t="str">
        <f t="shared" si="58"/>
        <v/>
      </c>
      <c r="CP535" s="380" t="str">
        <f t="shared" si="59"/>
        <v/>
      </c>
      <c r="CQ535" s="244"/>
      <c r="CR535" s="1100"/>
      <c r="CS535" s="1101"/>
      <c r="CT535" s="1102"/>
      <c r="CU535" s="1135"/>
      <c r="CV535" s="1136"/>
      <c r="CW535" s="1136"/>
      <c r="CX535" s="1137"/>
      <c r="CY535" s="1138"/>
      <c r="CZ535" s="1139"/>
      <c r="DA535" s="1140"/>
      <c r="DB535" s="1132"/>
      <c r="DC535" s="1133"/>
      <c r="DD535" s="1133"/>
      <c r="DE535" s="1133"/>
      <c r="DF535" s="1133"/>
      <c r="DG535" s="1134"/>
      <c r="DH535" s="580"/>
      <c r="DI535" s="1084"/>
      <c r="DJ535" s="1084"/>
      <c r="DK535" s="581"/>
      <c r="DL535" s="582"/>
      <c r="DM535" s="1084"/>
      <c r="DN535" s="1084"/>
      <c r="DO535" s="581"/>
      <c r="DP535" s="582"/>
      <c r="DQ535" s="1084"/>
      <c r="DR535" s="1084"/>
      <c r="DS535" s="583"/>
      <c r="DT535" s="1124"/>
      <c r="DU535" s="1125"/>
      <c r="DV535" s="1125"/>
      <c r="DW535" s="1124"/>
      <c r="DX535" s="1125"/>
      <c r="DY535" s="1150"/>
      <c r="DZ535" s="1362"/>
      <c r="EA535" s="1363"/>
      <c r="EB535" s="1362"/>
      <c r="EC535" s="1363"/>
      <c r="ED535" s="1362"/>
      <c r="EE535" s="1377"/>
      <c r="EF535" s="1378"/>
      <c r="EG535" s="1379"/>
      <c r="EH535" s="1379"/>
      <c r="EI535" s="1380"/>
      <c r="EJ535" s="1381"/>
      <c r="EK535" s="1381"/>
      <c r="EL535" s="1381"/>
      <c r="EM535" s="1382"/>
      <c r="EN535" s="1382"/>
      <c r="EO535" s="1382"/>
      <c r="EP535" s="1375"/>
      <c r="EQ535" s="1376"/>
      <c r="ER535" s="1113"/>
      <c r="ES535" s="1113"/>
      <c r="ET535" s="1113"/>
      <c r="EU535" s="1113"/>
      <c r="EV535" s="1113"/>
      <c r="EW535" s="1113"/>
      <c r="EX535" s="1113"/>
      <c r="EY535" s="1113"/>
      <c r="EZ535" s="1114"/>
    </row>
    <row r="536" spans="1:156" ht="30" customHeight="1" x14ac:dyDescent="0.2">
      <c r="A536" s="207">
        <f t="shared" si="60"/>
        <v>525</v>
      </c>
      <c r="B536" s="1103"/>
      <c r="C536" s="1104"/>
      <c r="D536" s="1303"/>
      <c r="E536" s="1304"/>
      <c r="F536" s="1094" t="str">
        <f t="shared" si="62"/>
        <v/>
      </c>
      <c r="G536" s="1095"/>
      <c r="H536" s="1095"/>
      <c r="I536" s="1095"/>
      <c r="J536" s="1095"/>
      <c r="K536" s="1095"/>
      <c r="L536" s="1095"/>
      <c r="M536" s="1095"/>
      <c r="N536" s="1095"/>
      <c r="O536" s="1095"/>
      <c r="P536" s="1095"/>
      <c r="Q536" s="1095"/>
      <c r="R536" s="1095"/>
      <c r="S536" s="1095"/>
      <c r="T536" s="1095"/>
      <c r="U536" s="1095"/>
      <c r="V536" s="1095"/>
      <c r="W536" s="1096"/>
      <c r="X536" s="1299">
        <f t="shared" si="61"/>
        <v>0</v>
      </c>
      <c r="Y536" s="1300"/>
      <c r="Z536" s="1301"/>
      <c r="AA536" s="1100"/>
      <c r="AB536" s="1101"/>
      <c r="AC536" s="1102"/>
      <c r="AD536" s="1135"/>
      <c r="AE536" s="1136"/>
      <c r="AF536" s="1136"/>
      <c r="AG536" s="1137"/>
      <c r="AH536" s="1138"/>
      <c r="AI536" s="1139"/>
      <c r="AJ536" s="1140"/>
      <c r="AK536" s="1132"/>
      <c r="AL536" s="1133"/>
      <c r="AM536" s="1133"/>
      <c r="AN536" s="1133"/>
      <c r="AO536" s="1133"/>
      <c r="AP536" s="1134"/>
      <c r="AQ536" s="642" t="str">
        <f>IF(AK536="","",VLOOKUP(AK536,ﾃﾞｰﾀ一覧!$AH$4:$AR$66,2,FALSE))</f>
        <v/>
      </c>
      <c r="AR536" s="1084"/>
      <c r="AS536" s="1084"/>
      <c r="AT536" s="643" t="str">
        <f>IF(AK536="","",VLOOKUP(AK536,ﾃﾞｰﾀ一覧!$AH$4:$AR$66,3,FALSE))</f>
        <v/>
      </c>
      <c r="AU536" s="644" t="str">
        <f>IF(AK536="","",VLOOKUP(AK536,ﾃﾞｰﾀ一覧!$AH$4:$AR$66,5,FALSE))</f>
        <v/>
      </c>
      <c r="AV536" s="1084"/>
      <c r="AW536" s="1084"/>
      <c r="AX536" s="643" t="str">
        <f>IF(AK536="","",VLOOKUP(AK536,ﾃﾞｰﾀ一覧!$AH$4:$AR$66,6,FALSE))</f>
        <v/>
      </c>
      <c r="AY536" s="649" t="str">
        <f>IF(AK536="","",VLOOKUP(AK536,ﾃﾞｰﾀ一覧!$AH$4:$AR$66,8,FALSE))</f>
        <v/>
      </c>
      <c r="AZ536" s="1084"/>
      <c r="BA536" s="1084"/>
      <c r="BB536" s="388" t="str">
        <f>IF(AK536="","",VLOOKUP(AK536,ﾃﾞｰﾀ一覧!$AH$4:$AR$66,9,FALSE))</f>
        <v/>
      </c>
      <c r="BC536" s="1124"/>
      <c r="BD536" s="1125"/>
      <c r="BE536" s="1125"/>
      <c r="BF536" s="1124"/>
      <c r="BG536" s="1125"/>
      <c r="BH536" s="1125"/>
      <c r="BI536" s="1124"/>
      <c r="BJ536" s="1125"/>
      <c r="BK536" s="1150"/>
      <c r="BL536" s="1154"/>
      <c r="BM536" s="1155"/>
      <c r="BN536" s="1156"/>
      <c r="BO536" s="1109" t="str">
        <f>IF($AK536="","",IF($BF536="","",IF($BF536=ﾃﾞｰﾀ一覧!$U$37,"",IF($BF536=ﾃﾞｰﾀ一覧!$U$38,"",IF($AH536=ﾃﾞｰﾀ一覧!$U$25,VLOOKUP($AK536,ﾃﾞｰﾀ一覧!$AH$43:$AR$66,10,FALSE),VLOOKUP($AK536,ﾃﾞｰﾀ一覧!$AH$4:$AR$66,10,FALSE))))))</f>
        <v/>
      </c>
      <c r="BP536" s="1110"/>
      <c r="BQ536" s="1110"/>
      <c r="BR536" s="1111"/>
      <c r="BS536" s="1115">
        <f>IF($BL536="",0,VLOOKUP($BL536,ﾃﾞｰﾀ一覧!$AY$4:$BB$16,3,FALSE))</f>
        <v>0</v>
      </c>
      <c r="BT536" s="1115"/>
      <c r="BU536" s="1115"/>
      <c r="BV536" s="1112" t="str">
        <f>IF($BO536="","",IF($BF536=ﾃﾞｰﾀ一覧!$U$37,"",IF($BF536=ﾃﾞｰﾀ一覧!$U$38,"",IF($BO536=ﾃﾞｰﾀ一覧!$AT$27,ﾃﾞｰﾀ一覧!$AT$27,VLOOKUP($AK536,ﾃﾞｰﾀ一覧!$AH$4:$AR$66,11,FALSE)*IF($BO536=ﾃﾞｰﾀ一覧!$AT$17,($AR536+1)*($AV536+1),IF($BO536=ﾃﾞｰﾀ一覧!$AT$22,IF(COUNTIF($AD536,"*天端*"),ﾃﾞｰﾀ一覧!$AU$43/2,ﾃﾞｰﾀ一覧!$AU$43/3),IF($BO536=ﾃﾞｰﾀ一覧!$AT$20,$AR536*$AV536,IF($BO536=ﾃﾞｰﾀ一覧!$AT$21,$AV536,1))))))))</f>
        <v/>
      </c>
      <c r="BW536" s="1112"/>
      <c r="BX536" s="1112"/>
      <c r="BY536" s="1088" t="str">
        <f>IF($B536="","",IF($AH536="","",IF($CK536=ﾃﾞｰﾀ一覧!$U$53,ﾃﾞｰﾀ一覧!$U$61,IF($AH536=ﾃﾞｰﾀ一覧!$U$21,ﾃﾞｰﾀ一覧!$U$60,IF(OR($AH536=ﾃﾞｰﾀ一覧!$U$19,$AH536=ﾃﾞｰﾀ一覧!$U$20,$AH536=ﾃﾞｰﾀ一覧!$U$23,$AH536=ﾃﾞｰﾀ一覧!$U$22,$AH536=ﾃﾞｰﾀ一覧!$U$18,AH536=ﾃﾞｰﾀ一覧!$U$25),ﾃﾞｰﾀ一覧!$U$59,ﾃﾞｰﾀ一覧!$U$62)))))</f>
        <v/>
      </c>
      <c r="BZ536" s="1089"/>
      <c r="CA536" s="1113"/>
      <c r="CB536" s="1113"/>
      <c r="CC536" s="1113"/>
      <c r="CD536" s="1113"/>
      <c r="CE536" s="1113"/>
      <c r="CF536" s="1113"/>
      <c r="CG536" s="1113"/>
      <c r="CH536" s="1113"/>
      <c r="CI536" s="1114"/>
      <c r="CK536" s="240"/>
      <c r="CM536" s="378" t="str">
        <f t="shared" si="56"/>
        <v/>
      </c>
      <c r="CN536" s="379" t="str">
        <f t="shared" si="57"/>
        <v/>
      </c>
      <c r="CO536" s="379" t="str">
        <f t="shared" si="58"/>
        <v/>
      </c>
      <c r="CP536" s="380" t="str">
        <f t="shared" si="59"/>
        <v/>
      </c>
      <c r="CQ536" s="244"/>
      <c r="CR536" s="1100"/>
      <c r="CS536" s="1101"/>
      <c r="CT536" s="1102"/>
      <c r="CU536" s="1135"/>
      <c r="CV536" s="1136"/>
      <c r="CW536" s="1136"/>
      <c r="CX536" s="1137"/>
      <c r="CY536" s="1138"/>
      <c r="CZ536" s="1139"/>
      <c r="DA536" s="1140"/>
      <c r="DB536" s="1132"/>
      <c r="DC536" s="1133"/>
      <c r="DD536" s="1133"/>
      <c r="DE536" s="1133"/>
      <c r="DF536" s="1133"/>
      <c r="DG536" s="1134"/>
      <c r="DH536" s="580"/>
      <c r="DI536" s="1084"/>
      <c r="DJ536" s="1084"/>
      <c r="DK536" s="581"/>
      <c r="DL536" s="582"/>
      <c r="DM536" s="1084"/>
      <c r="DN536" s="1084"/>
      <c r="DO536" s="581"/>
      <c r="DP536" s="582"/>
      <c r="DQ536" s="1084"/>
      <c r="DR536" s="1084"/>
      <c r="DS536" s="583"/>
      <c r="DT536" s="1124"/>
      <c r="DU536" s="1125"/>
      <c r="DV536" s="1125"/>
      <c r="DW536" s="1124"/>
      <c r="DX536" s="1125"/>
      <c r="DY536" s="1150"/>
      <c r="DZ536" s="1362"/>
      <c r="EA536" s="1363"/>
      <c r="EB536" s="1362"/>
      <c r="EC536" s="1363"/>
      <c r="ED536" s="1362"/>
      <c r="EE536" s="1377"/>
      <c r="EF536" s="1378"/>
      <c r="EG536" s="1379"/>
      <c r="EH536" s="1379"/>
      <c r="EI536" s="1380"/>
      <c r="EJ536" s="1381"/>
      <c r="EK536" s="1381"/>
      <c r="EL536" s="1381"/>
      <c r="EM536" s="1382"/>
      <c r="EN536" s="1382"/>
      <c r="EO536" s="1382"/>
      <c r="EP536" s="1375"/>
      <c r="EQ536" s="1376"/>
      <c r="ER536" s="1113"/>
      <c r="ES536" s="1113"/>
      <c r="ET536" s="1113"/>
      <c r="EU536" s="1113"/>
      <c r="EV536" s="1113"/>
      <c r="EW536" s="1113"/>
      <c r="EX536" s="1113"/>
      <c r="EY536" s="1113"/>
      <c r="EZ536" s="1114"/>
    </row>
    <row r="537" spans="1:156" ht="30" customHeight="1" x14ac:dyDescent="0.2">
      <c r="A537" s="207">
        <f t="shared" si="60"/>
        <v>526</v>
      </c>
      <c r="B537" s="1103"/>
      <c r="C537" s="1104"/>
      <c r="D537" s="1303"/>
      <c r="E537" s="1304"/>
      <c r="F537" s="1094" t="str">
        <f t="shared" si="62"/>
        <v/>
      </c>
      <c r="G537" s="1095"/>
      <c r="H537" s="1095"/>
      <c r="I537" s="1095"/>
      <c r="J537" s="1095"/>
      <c r="K537" s="1095"/>
      <c r="L537" s="1095"/>
      <c r="M537" s="1095"/>
      <c r="N537" s="1095"/>
      <c r="O537" s="1095"/>
      <c r="P537" s="1095"/>
      <c r="Q537" s="1095"/>
      <c r="R537" s="1095"/>
      <c r="S537" s="1095"/>
      <c r="T537" s="1095"/>
      <c r="U537" s="1095"/>
      <c r="V537" s="1095"/>
      <c r="W537" s="1096"/>
      <c r="X537" s="1299">
        <f t="shared" si="61"/>
        <v>0</v>
      </c>
      <c r="Y537" s="1300"/>
      <c r="Z537" s="1301"/>
      <c r="AA537" s="1100"/>
      <c r="AB537" s="1101"/>
      <c r="AC537" s="1102"/>
      <c r="AD537" s="1135"/>
      <c r="AE537" s="1136"/>
      <c r="AF537" s="1136"/>
      <c r="AG537" s="1137"/>
      <c r="AH537" s="1138"/>
      <c r="AI537" s="1139"/>
      <c r="AJ537" s="1140"/>
      <c r="AK537" s="1132"/>
      <c r="AL537" s="1133"/>
      <c r="AM537" s="1133"/>
      <c r="AN537" s="1133"/>
      <c r="AO537" s="1133"/>
      <c r="AP537" s="1134"/>
      <c r="AQ537" s="642" t="str">
        <f>IF(AK537="","",VLOOKUP(AK537,ﾃﾞｰﾀ一覧!$AH$4:$AR$66,2,FALSE))</f>
        <v/>
      </c>
      <c r="AR537" s="1084"/>
      <c r="AS537" s="1084"/>
      <c r="AT537" s="643" t="str">
        <f>IF(AK537="","",VLOOKUP(AK537,ﾃﾞｰﾀ一覧!$AH$4:$AR$66,3,FALSE))</f>
        <v/>
      </c>
      <c r="AU537" s="644" t="str">
        <f>IF(AK537="","",VLOOKUP(AK537,ﾃﾞｰﾀ一覧!$AH$4:$AR$66,5,FALSE))</f>
        <v/>
      </c>
      <c r="AV537" s="1084"/>
      <c r="AW537" s="1084"/>
      <c r="AX537" s="643" t="str">
        <f>IF(AK537="","",VLOOKUP(AK537,ﾃﾞｰﾀ一覧!$AH$4:$AR$66,6,FALSE))</f>
        <v/>
      </c>
      <c r="AY537" s="649" t="str">
        <f>IF(AK537="","",VLOOKUP(AK537,ﾃﾞｰﾀ一覧!$AH$4:$AR$66,8,FALSE))</f>
        <v/>
      </c>
      <c r="AZ537" s="1084"/>
      <c r="BA537" s="1084"/>
      <c r="BB537" s="388" t="str">
        <f>IF(AK537="","",VLOOKUP(AK537,ﾃﾞｰﾀ一覧!$AH$4:$AR$66,9,FALSE))</f>
        <v/>
      </c>
      <c r="BC537" s="1124"/>
      <c r="BD537" s="1125"/>
      <c r="BE537" s="1125"/>
      <c r="BF537" s="1124"/>
      <c r="BG537" s="1125"/>
      <c r="BH537" s="1125"/>
      <c r="BI537" s="1124"/>
      <c r="BJ537" s="1125"/>
      <c r="BK537" s="1150"/>
      <c r="BL537" s="1154"/>
      <c r="BM537" s="1155"/>
      <c r="BN537" s="1156"/>
      <c r="BO537" s="1109" t="str">
        <f>IF($AK537="","",IF($BF537="","",IF($BF537=ﾃﾞｰﾀ一覧!$U$37,"",IF($BF537=ﾃﾞｰﾀ一覧!$U$38,"",IF($AH537=ﾃﾞｰﾀ一覧!$U$25,VLOOKUP($AK537,ﾃﾞｰﾀ一覧!$AH$43:$AR$66,10,FALSE),VLOOKUP($AK537,ﾃﾞｰﾀ一覧!$AH$4:$AR$66,10,FALSE))))))</f>
        <v/>
      </c>
      <c r="BP537" s="1110"/>
      <c r="BQ537" s="1110"/>
      <c r="BR537" s="1111"/>
      <c r="BS537" s="1115">
        <f>IF($BL537="",0,VLOOKUP($BL537,ﾃﾞｰﾀ一覧!$AY$4:$BB$16,3,FALSE))</f>
        <v>0</v>
      </c>
      <c r="BT537" s="1115"/>
      <c r="BU537" s="1115"/>
      <c r="BV537" s="1112" t="str">
        <f>IF($BO537="","",IF($BF537=ﾃﾞｰﾀ一覧!$U$37,"",IF($BF537=ﾃﾞｰﾀ一覧!$U$38,"",IF($BO537=ﾃﾞｰﾀ一覧!$AT$27,ﾃﾞｰﾀ一覧!$AT$27,VLOOKUP($AK537,ﾃﾞｰﾀ一覧!$AH$4:$AR$66,11,FALSE)*IF($BO537=ﾃﾞｰﾀ一覧!$AT$17,($AR537+1)*($AV537+1),IF($BO537=ﾃﾞｰﾀ一覧!$AT$22,IF(COUNTIF($AD537,"*天端*"),ﾃﾞｰﾀ一覧!$AU$43/2,ﾃﾞｰﾀ一覧!$AU$43/3),IF($BO537=ﾃﾞｰﾀ一覧!$AT$20,$AR537*$AV537,IF($BO537=ﾃﾞｰﾀ一覧!$AT$21,$AV537,1))))))))</f>
        <v/>
      </c>
      <c r="BW537" s="1112"/>
      <c r="BX537" s="1112"/>
      <c r="BY537" s="1088" t="str">
        <f>IF($B537="","",IF($AH537="","",IF($CK537=ﾃﾞｰﾀ一覧!$U$53,ﾃﾞｰﾀ一覧!$U$61,IF($AH537=ﾃﾞｰﾀ一覧!$U$21,ﾃﾞｰﾀ一覧!$U$60,IF(OR($AH537=ﾃﾞｰﾀ一覧!$U$19,$AH537=ﾃﾞｰﾀ一覧!$U$20,$AH537=ﾃﾞｰﾀ一覧!$U$23,$AH537=ﾃﾞｰﾀ一覧!$U$22,$AH537=ﾃﾞｰﾀ一覧!$U$18,AH537=ﾃﾞｰﾀ一覧!$U$25),ﾃﾞｰﾀ一覧!$U$59,ﾃﾞｰﾀ一覧!$U$62)))))</f>
        <v/>
      </c>
      <c r="BZ537" s="1089"/>
      <c r="CA537" s="1113"/>
      <c r="CB537" s="1113"/>
      <c r="CC537" s="1113"/>
      <c r="CD537" s="1113"/>
      <c r="CE537" s="1113"/>
      <c r="CF537" s="1113"/>
      <c r="CG537" s="1113"/>
      <c r="CH537" s="1113"/>
      <c r="CI537" s="1114"/>
      <c r="CK537" s="240"/>
      <c r="CM537" s="378" t="str">
        <f t="shared" si="56"/>
        <v/>
      </c>
      <c r="CN537" s="379" t="str">
        <f t="shared" si="57"/>
        <v/>
      </c>
      <c r="CO537" s="379" t="str">
        <f t="shared" si="58"/>
        <v/>
      </c>
      <c r="CP537" s="380" t="str">
        <f t="shared" si="59"/>
        <v/>
      </c>
      <c r="CQ537" s="244"/>
      <c r="CR537" s="1100"/>
      <c r="CS537" s="1101"/>
      <c r="CT537" s="1102"/>
      <c r="CU537" s="1135"/>
      <c r="CV537" s="1136"/>
      <c r="CW537" s="1136"/>
      <c r="CX537" s="1137"/>
      <c r="CY537" s="1138"/>
      <c r="CZ537" s="1139"/>
      <c r="DA537" s="1140"/>
      <c r="DB537" s="1132"/>
      <c r="DC537" s="1133"/>
      <c r="DD537" s="1133"/>
      <c r="DE537" s="1133"/>
      <c r="DF537" s="1133"/>
      <c r="DG537" s="1134"/>
      <c r="DH537" s="580"/>
      <c r="DI537" s="1084"/>
      <c r="DJ537" s="1084"/>
      <c r="DK537" s="581"/>
      <c r="DL537" s="582"/>
      <c r="DM537" s="1084"/>
      <c r="DN537" s="1084"/>
      <c r="DO537" s="581"/>
      <c r="DP537" s="582"/>
      <c r="DQ537" s="1084"/>
      <c r="DR537" s="1084"/>
      <c r="DS537" s="583"/>
      <c r="DT537" s="1124"/>
      <c r="DU537" s="1125"/>
      <c r="DV537" s="1125"/>
      <c r="DW537" s="1124"/>
      <c r="DX537" s="1125"/>
      <c r="DY537" s="1150"/>
      <c r="DZ537" s="1362"/>
      <c r="EA537" s="1363"/>
      <c r="EB537" s="1362"/>
      <c r="EC537" s="1363"/>
      <c r="ED537" s="1362"/>
      <c r="EE537" s="1377"/>
      <c r="EF537" s="1378"/>
      <c r="EG537" s="1379"/>
      <c r="EH537" s="1379"/>
      <c r="EI537" s="1380"/>
      <c r="EJ537" s="1381"/>
      <c r="EK537" s="1381"/>
      <c r="EL537" s="1381"/>
      <c r="EM537" s="1382"/>
      <c r="EN537" s="1382"/>
      <c r="EO537" s="1382"/>
      <c r="EP537" s="1375"/>
      <c r="EQ537" s="1376"/>
      <c r="ER537" s="1113"/>
      <c r="ES537" s="1113"/>
      <c r="ET537" s="1113"/>
      <c r="EU537" s="1113"/>
      <c r="EV537" s="1113"/>
      <c r="EW537" s="1113"/>
      <c r="EX537" s="1113"/>
      <c r="EY537" s="1113"/>
      <c r="EZ537" s="1114"/>
    </row>
    <row r="538" spans="1:156" ht="30" customHeight="1" x14ac:dyDescent="0.2">
      <c r="A538" s="207">
        <f t="shared" si="60"/>
        <v>527</v>
      </c>
      <c r="B538" s="1103"/>
      <c r="C538" s="1104"/>
      <c r="D538" s="1303"/>
      <c r="E538" s="1304"/>
      <c r="F538" s="1094" t="str">
        <f t="shared" si="62"/>
        <v/>
      </c>
      <c r="G538" s="1095"/>
      <c r="H538" s="1095"/>
      <c r="I538" s="1095"/>
      <c r="J538" s="1095"/>
      <c r="K538" s="1095"/>
      <c r="L538" s="1095"/>
      <c r="M538" s="1095"/>
      <c r="N538" s="1095"/>
      <c r="O538" s="1095"/>
      <c r="P538" s="1095"/>
      <c r="Q538" s="1095"/>
      <c r="R538" s="1095"/>
      <c r="S538" s="1095"/>
      <c r="T538" s="1095"/>
      <c r="U538" s="1095"/>
      <c r="V538" s="1095"/>
      <c r="W538" s="1096"/>
      <c r="X538" s="1299">
        <f t="shared" si="61"/>
        <v>0</v>
      </c>
      <c r="Y538" s="1300"/>
      <c r="Z538" s="1301"/>
      <c r="AA538" s="1100"/>
      <c r="AB538" s="1101"/>
      <c r="AC538" s="1102"/>
      <c r="AD538" s="1135"/>
      <c r="AE538" s="1136"/>
      <c r="AF538" s="1136"/>
      <c r="AG538" s="1137"/>
      <c r="AH538" s="1138"/>
      <c r="AI538" s="1139"/>
      <c r="AJ538" s="1140"/>
      <c r="AK538" s="1132"/>
      <c r="AL538" s="1133"/>
      <c r="AM538" s="1133"/>
      <c r="AN538" s="1133"/>
      <c r="AO538" s="1133"/>
      <c r="AP538" s="1134"/>
      <c r="AQ538" s="642" t="str">
        <f>IF(AK538="","",VLOOKUP(AK538,ﾃﾞｰﾀ一覧!$AH$4:$AR$66,2,FALSE))</f>
        <v/>
      </c>
      <c r="AR538" s="1084"/>
      <c r="AS538" s="1084"/>
      <c r="AT538" s="643" t="str">
        <f>IF(AK538="","",VLOOKUP(AK538,ﾃﾞｰﾀ一覧!$AH$4:$AR$66,3,FALSE))</f>
        <v/>
      </c>
      <c r="AU538" s="644" t="str">
        <f>IF(AK538="","",VLOOKUP(AK538,ﾃﾞｰﾀ一覧!$AH$4:$AR$66,5,FALSE))</f>
        <v/>
      </c>
      <c r="AV538" s="1084"/>
      <c r="AW538" s="1084"/>
      <c r="AX538" s="643" t="str">
        <f>IF(AK538="","",VLOOKUP(AK538,ﾃﾞｰﾀ一覧!$AH$4:$AR$66,6,FALSE))</f>
        <v/>
      </c>
      <c r="AY538" s="649" t="str">
        <f>IF(AK538="","",VLOOKUP(AK538,ﾃﾞｰﾀ一覧!$AH$4:$AR$66,8,FALSE))</f>
        <v/>
      </c>
      <c r="AZ538" s="1084"/>
      <c r="BA538" s="1084"/>
      <c r="BB538" s="388" t="str">
        <f>IF(AK538="","",VLOOKUP(AK538,ﾃﾞｰﾀ一覧!$AH$4:$AR$66,9,FALSE))</f>
        <v/>
      </c>
      <c r="BC538" s="1124"/>
      <c r="BD538" s="1125"/>
      <c r="BE538" s="1125"/>
      <c r="BF538" s="1124"/>
      <c r="BG538" s="1125"/>
      <c r="BH538" s="1125"/>
      <c r="BI538" s="1124"/>
      <c r="BJ538" s="1125"/>
      <c r="BK538" s="1150"/>
      <c r="BL538" s="1154"/>
      <c r="BM538" s="1155"/>
      <c r="BN538" s="1156"/>
      <c r="BO538" s="1109" t="str">
        <f>IF($AK538="","",IF($BF538="","",IF($BF538=ﾃﾞｰﾀ一覧!$U$37,"",IF($BF538=ﾃﾞｰﾀ一覧!$U$38,"",IF($AH538=ﾃﾞｰﾀ一覧!$U$25,VLOOKUP($AK538,ﾃﾞｰﾀ一覧!$AH$43:$AR$66,10,FALSE),VLOOKUP($AK538,ﾃﾞｰﾀ一覧!$AH$4:$AR$66,10,FALSE))))))</f>
        <v/>
      </c>
      <c r="BP538" s="1110"/>
      <c r="BQ538" s="1110"/>
      <c r="BR538" s="1111"/>
      <c r="BS538" s="1115">
        <f>IF($BL538="",0,VLOOKUP($BL538,ﾃﾞｰﾀ一覧!$AY$4:$BB$16,3,FALSE))</f>
        <v>0</v>
      </c>
      <c r="BT538" s="1115"/>
      <c r="BU538" s="1115"/>
      <c r="BV538" s="1112" t="str">
        <f>IF($BO538="","",IF($BF538=ﾃﾞｰﾀ一覧!$U$37,"",IF($BF538=ﾃﾞｰﾀ一覧!$U$38,"",IF($BO538=ﾃﾞｰﾀ一覧!$AT$27,ﾃﾞｰﾀ一覧!$AT$27,VLOOKUP($AK538,ﾃﾞｰﾀ一覧!$AH$4:$AR$66,11,FALSE)*IF($BO538=ﾃﾞｰﾀ一覧!$AT$17,($AR538+1)*($AV538+1),IF($BO538=ﾃﾞｰﾀ一覧!$AT$22,IF(COUNTIF($AD538,"*天端*"),ﾃﾞｰﾀ一覧!$AU$43/2,ﾃﾞｰﾀ一覧!$AU$43/3),IF($BO538=ﾃﾞｰﾀ一覧!$AT$20,$AR538*$AV538,IF($BO538=ﾃﾞｰﾀ一覧!$AT$21,$AV538,1))))))))</f>
        <v/>
      </c>
      <c r="BW538" s="1112"/>
      <c r="BX538" s="1112"/>
      <c r="BY538" s="1088" t="str">
        <f>IF($B538="","",IF($AH538="","",IF($CK538=ﾃﾞｰﾀ一覧!$U$53,ﾃﾞｰﾀ一覧!$U$61,IF($AH538=ﾃﾞｰﾀ一覧!$U$21,ﾃﾞｰﾀ一覧!$U$60,IF(OR($AH538=ﾃﾞｰﾀ一覧!$U$19,$AH538=ﾃﾞｰﾀ一覧!$U$20,$AH538=ﾃﾞｰﾀ一覧!$U$23,$AH538=ﾃﾞｰﾀ一覧!$U$22,$AH538=ﾃﾞｰﾀ一覧!$U$18,AH538=ﾃﾞｰﾀ一覧!$U$25),ﾃﾞｰﾀ一覧!$U$59,ﾃﾞｰﾀ一覧!$U$62)))))</f>
        <v/>
      </c>
      <c r="BZ538" s="1089"/>
      <c r="CA538" s="1113"/>
      <c r="CB538" s="1113"/>
      <c r="CC538" s="1113"/>
      <c r="CD538" s="1113"/>
      <c r="CE538" s="1113"/>
      <c r="CF538" s="1113"/>
      <c r="CG538" s="1113"/>
      <c r="CH538" s="1113"/>
      <c r="CI538" s="1114"/>
      <c r="CK538" s="240"/>
      <c r="CM538" s="378" t="str">
        <f t="shared" si="56"/>
        <v/>
      </c>
      <c r="CN538" s="379" t="str">
        <f t="shared" si="57"/>
        <v/>
      </c>
      <c r="CO538" s="379" t="str">
        <f t="shared" si="58"/>
        <v/>
      </c>
      <c r="CP538" s="380" t="str">
        <f t="shared" si="59"/>
        <v/>
      </c>
      <c r="CQ538" s="244"/>
      <c r="CR538" s="1100"/>
      <c r="CS538" s="1101"/>
      <c r="CT538" s="1102"/>
      <c r="CU538" s="1135"/>
      <c r="CV538" s="1136"/>
      <c r="CW538" s="1136"/>
      <c r="CX538" s="1137"/>
      <c r="CY538" s="1138"/>
      <c r="CZ538" s="1139"/>
      <c r="DA538" s="1140"/>
      <c r="DB538" s="1132"/>
      <c r="DC538" s="1133"/>
      <c r="DD538" s="1133"/>
      <c r="DE538" s="1133"/>
      <c r="DF538" s="1133"/>
      <c r="DG538" s="1134"/>
      <c r="DH538" s="580"/>
      <c r="DI538" s="1084"/>
      <c r="DJ538" s="1084"/>
      <c r="DK538" s="581"/>
      <c r="DL538" s="582"/>
      <c r="DM538" s="1084"/>
      <c r="DN538" s="1084"/>
      <c r="DO538" s="581"/>
      <c r="DP538" s="582"/>
      <c r="DQ538" s="1084"/>
      <c r="DR538" s="1084"/>
      <c r="DS538" s="583"/>
      <c r="DT538" s="1124"/>
      <c r="DU538" s="1125"/>
      <c r="DV538" s="1125"/>
      <c r="DW538" s="1124"/>
      <c r="DX538" s="1125"/>
      <c r="DY538" s="1150"/>
      <c r="DZ538" s="1362"/>
      <c r="EA538" s="1363"/>
      <c r="EB538" s="1362"/>
      <c r="EC538" s="1363"/>
      <c r="ED538" s="1362"/>
      <c r="EE538" s="1377"/>
      <c r="EF538" s="1378"/>
      <c r="EG538" s="1379"/>
      <c r="EH538" s="1379"/>
      <c r="EI538" s="1380"/>
      <c r="EJ538" s="1381"/>
      <c r="EK538" s="1381"/>
      <c r="EL538" s="1381"/>
      <c r="EM538" s="1382"/>
      <c r="EN538" s="1382"/>
      <c r="EO538" s="1382"/>
      <c r="EP538" s="1375"/>
      <c r="EQ538" s="1376"/>
      <c r="ER538" s="1113"/>
      <c r="ES538" s="1113"/>
      <c r="ET538" s="1113"/>
      <c r="EU538" s="1113"/>
      <c r="EV538" s="1113"/>
      <c r="EW538" s="1113"/>
      <c r="EX538" s="1113"/>
      <c r="EY538" s="1113"/>
      <c r="EZ538" s="1114"/>
    </row>
    <row r="539" spans="1:156" ht="30" customHeight="1" x14ac:dyDescent="0.2">
      <c r="A539" s="207">
        <f t="shared" si="60"/>
        <v>528</v>
      </c>
      <c r="B539" s="1103"/>
      <c r="C539" s="1104"/>
      <c r="D539" s="1303"/>
      <c r="E539" s="1304"/>
      <c r="F539" s="1094" t="str">
        <f t="shared" si="62"/>
        <v/>
      </c>
      <c r="G539" s="1095"/>
      <c r="H539" s="1095"/>
      <c r="I539" s="1095"/>
      <c r="J539" s="1095"/>
      <c r="K539" s="1095"/>
      <c r="L539" s="1095"/>
      <c r="M539" s="1095"/>
      <c r="N539" s="1095"/>
      <c r="O539" s="1095"/>
      <c r="P539" s="1095"/>
      <c r="Q539" s="1095"/>
      <c r="R539" s="1095"/>
      <c r="S539" s="1095"/>
      <c r="T539" s="1095"/>
      <c r="U539" s="1095"/>
      <c r="V539" s="1095"/>
      <c r="W539" s="1096"/>
      <c r="X539" s="1299">
        <f t="shared" si="61"/>
        <v>0</v>
      </c>
      <c r="Y539" s="1300"/>
      <c r="Z539" s="1301"/>
      <c r="AA539" s="1100"/>
      <c r="AB539" s="1101"/>
      <c r="AC539" s="1102"/>
      <c r="AD539" s="1135"/>
      <c r="AE539" s="1136"/>
      <c r="AF539" s="1136"/>
      <c r="AG539" s="1137"/>
      <c r="AH539" s="1138"/>
      <c r="AI539" s="1139"/>
      <c r="AJ539" s="1140"/>
      <c r="AK539" s="1132"/>
      <c r="AL539" s="1133"/>
      <c r="AM539" s="1133"/>
      <c r="AN539" s="1133"/>
      <c r="AO539" s="1133"/>
      <c r="AP539" s="1134"/>
      <c r="AQ539" s="642" t="str">
        <f>IF(AK539="","",VLOOKUP(AK539,ﾃﾞｰﾀ一覧!$AH$4:$AR$66,2,FALSE))</f>
        <v/>
      </c>
      <c r="AR539" s="1084"/>
      <c r="AS539" s="1084"/>
      <c r="AT539" s="643" t="str">
        <f>IF(AK539="","",VLOOKUP(AK539,ﾃﾞｰﾀ一覧!$AH$4:$AR$66,3,FALSE))</f>
        <v/>
      </c>
      <c r="AU539" s="644" t="str">
        <f>IF(AK539="","",VLOOKUP(AK539,ﾃﾞｰﾀ一覧!$AH$4:$AR$66,5,FALSE))</f>
        <v/>
      </c>
      <c r="AV539" s="1084"/>
      <c r="AW539" s="1084"/>
      <c r="AX539" s="643" t="str">
        <f>IF(AK539="","",VLOOKUP(AK539,ﾃﾞｰﾀ一覧!$AH$4:$AR$66,6,FALSE))</f>
        <v/>
      </c>
      <c r="AY539" s="649" t="str">
        <f>IF(AK539="","",VLOOKUP(AK539,ﾃﾞｰﾀ一覧!$AH$4:$AR$66,8,FALSE))</f>
        <v/>
      </c>
      <c r="AZ539" s="1084"/>
      <c r="BA539" s="1084"/>
      <c r="BB539" s="388" t="str">
        <f>IF(AK539="","",VLOOKUP(AK539,ﾃﾞｰﾀ一覧!$AH$4:$AR$66,9,FALSE))</f>
        <v/>
      </c>
      <c r="BC539" s="1124"/>
      <c r="BD539" s="1125"/>
      <c r="BE539" s="1125"/>
      <c r="BF539" s="1124"/>
      <c r="BG539" s="1125"/>
      <c r="BH539" s="1125"/>
      <c r="BI539" s="1124"/>
      <c r="BJ539" s="1125"/>
      <c r="BK539" s="1150"/>
      <c r="BL539" s="1154"/>
      <c r="BM539" s="1155"/>
      <c r="BN539" s="1156"/>
      <c r="BO539" s="1109" t="str">
        <f>IF($AK539="","",IF($BF539="","",IF($BF539=ﾃﾞｰﾀ一覧!$U$37,"",IF($BF539=ﾃﾞｰﾀ一覧!$U$38,"",IF($AH539=ﾃﾞｰﾀ一覧!$U$25,VLOOKUP($AK539,ﾃﾞｰﾀ一覧!$AH$43:$AR$66,10,FALSE),VLOOKUP($AK539,ﾃﾞｰﾀ一覧!$AH$4:$AR$66,10,FALSE))))))</f>
        <v/>
      </c>
      <c r="BP539" s="1110"/>
      <c r="BQ539" s="1110"/>
      <c r="BR539" s="1111"/>
      <c r="BS539" s="1115">
        <f>IF($BL539="",0,VLOOKUP($BL539,ﾃﾞｰﾀ一覧!$AY$4:$BB$16,3,FALSE))</f>
        <v>0</v>
      </c>
      <c r="BT539" s="1115"/>
      <c r="BU539" s="1115"/>
      <c r="BV539" s="1112" t="str">
        <f>IF($BO539="","",IF($BF539=ﾃﾞｰﾀ一覧!$U$37,"",IF($BF539=ﾃﾞｰﾀ一覧!$U$38,"",IF($BO539=ﾃﾞｰﾀ一覧!$AT$27,ﾃﾞｰﾀ一覧!$AT$27,VLOOKUP($AK539,ﾃﾞｰﾀ一覧!$AH$4:$AR$66,11,FALSE)*IF($BO539=ﾃﾞｰﾀ一覧!$AT$17,($AR539+1)*($AV539+1),IF($BO539=ﾃﾞｰﾀ一覧!$AT$22,IF(COUNTIF($AD539,"*天端*"),ﾃﾞｰﾀ一覧!$AU$43/2,ﾃﾞｰﾀ一覧!$AU$43/3),IF($BO539=ﾃﾞｰﾀ一覧!$AT$20,$AR539*$AV539,IF($BO539=ﾃﾞｰﾀ一覧!$AT$21,$AV539,1))))))))</f>
        <v/>
      </c>
      <c r="BW539" s="1112"/>
      <c r="BX539" s="1112"/>
      <c r="BY539" s="1088" t="str">
        <f>IF($B539="","",IF($AH539="","",IF($CK539=ﾃﾞｰﾀ一覧!$U$53,ﾃﾞｰﾀ一覧!$U$61,IF($AH539=ﾃﾞｰﾀ一覧!$U$21,ﾃﾞｰﾀ一覧!$U$60,IF(OR($AH539=ﾃﾞｰﾀ一覧!$U$19,$AH539=ﾃﾞｰﾀ一覧!$U$20,$AH539=ﾃﾞｰﾀ一覧!$U$23,$AH539=ﾃﾞｰﾀ一覧!$U$22,$AH539=ﾃﾞｰﾀ一覧!$U$18,AH539=ﾃﾞｰﾀ一覧!$U$25),ﾃﾞｰﾀ一覧!$U$59,ﾃﾞｰﾀ一覧!$U$62)))))</f>
        <v/>
      </c>
      <c r="BZ539" s="1089"/>
      <c r="CA539" s="1113"/>
      <c r="CB539" s="1113"/>
      <c r="CC539" s="1113"/>
      <c r="CD539" s="1113"/>
      <c r="CE539" s="1113"/>
      <c r="CF539" s="1113"/>
      <c r="CG539" s="1113"/>
      <c r="CH539" s="1113"/>
      <c r="CI539" s="1114"/>
      <c r="CK539" s="240"/>
      <c r="CM539" s="378" t="str">
        <f t="shared" si="56"/>
        <v/>
      </c>
      <c r="CN539" s="379" t="str">
        <f t="shared" si="57"/>
        <v/>
      </c>
      <c r="CO539" s="379" t="str">
        <f t="shared" si="58"/>
        <v/>
      </c>
      <c r="CP539" s="380" t="str">
        <f t="shared" si="59"/>
        <v/>
      </c>
      <c r="CQ539" s="244"/>
      <c r="CR539" s="1100"/>
      <c r="CS539" s="1101"/>
      <c r="CT539" s="1102"/>
      <c r="CU539" s="1135"/>
      <c r="CV539" s="1136"/>
      <c r="CW539" s="1136"/>
      <c r="CX539" s="1137"/>
      <c r="CY539" s="1138"/>
      <c r="CZ539" s="1139"/>
      <c r="DA539" s="1140"/>
      <c r="DB539" s="1132"/>
      <c r="DC539" s="1133"/>
      <c r="DD539" s="1133"/>
      <c r="DE539" s="1133"/>
      <c r="DF539" s="1133"/>
      <c r="DG539" s="1134"/>
      <c r="DH539" s="580"/>
      <c r="DI539" s="1084"/>
      <c r="DJ539" s="1084"/>
      <c r="DK539" s="581"/>
      <c r="DL539" s="582"/>
      <c r="DM539" s="1084"/>
      <c r="DN539" s="1084"/>
      <c r="DO539" s="581"/>
      <c r="DP539" s="582"/>
      <c r="DQ539" s="1084"/>
      <c r="DR539" s="1084"/>
      <c r="DS539" s="583"/>
      <c r="DT539" s="1124"/>
      <c r="DU539" s="1125"/>
      <c r="DV539" s="1125"/>
      <c r="DW539" s="1124"/>
      <c r="DX539" s="1125"/>
      <c r="DY539" s="1150"/>
      <c r="DZ539" s="1362"/>
      <c r="EA539" s="1363"/>
      <c r="EB539" s="1362"/>
      <c r="EC539" s="1363"/>
      <c r="ED539" s="1362"/>
      <c r="EE539" s="1377"/>
      <c r="EF539" s="1378"/>
      <c r="EG539" s="1379"/>
      <c r="EH539" s="1379"/>
      <c r="EI539" s="1380"/>
      <c r="EJ539" s="1381"/>
      <c r="EK539" s="1381"/>
      <c r="EL539" s="1381"/>
      <c r="EM539" s="1382"/>
      <c r="EN539" s="1382"/>
      <c r="EO539" s="1382"/>
      <c r="EP539" s="1375"/>
      <c r="EQ539" s="1376"/>
      <c r="ER539" s="1113"/>
      <c r="ES539" s="1113"/>
      <c r="ET539" s="1113"/>
      <c r="EU539" s="1113"/>
      <c r="EV539" s="1113"/>
      <c r="EW539" s="1113"/>
      <c r="EX539" s="1113"/>
      <c r="EY539" s="1113"/>
      <c r="EZ539" s="1114"/>
    </row>
    <row r="540" spans="1:156" ht="30" customHeight="1" x14ac:dyDescent="0.2">
      <c r="A540" s="207">
        <f t="shared" si="60"/>
        <v>529</v>
      </c>
      <c r="B540" s="1103"/>
      <c r="C540" s="1104"/>
      <c r="D540" s="1303"/>
      <c r="E540" s="1304"/>
      <c r="F540" s="1094" t="str">
        <f t="shared" si="62"/>
        <v/>
      </c>
      <c r="G540" s="1095"/>
      <c r="H540" s="1095"/>
      <c r="I540" s="1095"/>
      <c r="J540" s="1095"/>
      <c r="K540" s="1095"/>
      <c r="L540" s="1095"/>
      <c r="M540" s="1095"/>
      <c r="N540" s="1095"/>
      <c r="O540" s="1095"/>
      <c r="P540" s="1095"/>
      <c r="Q540" s="1095"/>
      <c r="R540" s="1095"/>
      <c r="S540" s="1095"/>
      <c r="T540" s="1095"/>
      <c r="U540" s="1095"/>
      <c r="V540" s="1095"/>
      <c r="W540" s="1096"/>
      <c r="X540" s="1299">
        <f t="shared" si="61"/>
        <v>0</v>
      </c>
      <c r="Y540" s="1300"/>
      <c r="Z540" s="1301"/>
      <c r="AA540" s="1100"/>
      <c r="AB540" s="1101"/>
      <c r="AC540" s="1102"/>
      <c r="AD540" s="1135"/>
      <c r="AE540" s="1136"/>
      <c r="AF540" s="1136"/>
      <c r="AG540" s="1137"/>
      <c r="AH540" s="1138"/>
      <c r="AI540" s="1139"/>
      <c r="AJ540" s="1140"/>
      <c r="AK540" s="1132"/>
      <c r="AL540" s="1133"/>
      <c r="AM540" s="1133"/>
      <c r="AN540" s="1133"/>
      <c r="AO540" s="1133"/>
      <c r="AP540" s="1134"/>
      <c r="AQ540" s="642" t="str">
        <f>IF(AK540="","",VLOOKUP(AK540,ﾃﾞｰﾀ一覧!$AH$4:$AR$66,2,FALSE))</f>
        <v/>
      </c>
      <c r="AR540" s="1084"/>
      <c r="AS540" s="1084"/>
      <c r="AT540" s="643" t="str">
        <f>IF(AK540="","",VLOOKUP(AK540,ﾃﾞｰﾀ一覧!$AH$4:$AR$66,3,FALSE))</f>
        <v/>
      </c>
      <c r="AU540" s="644" t="str">
        <f>IF(AK540="","",VLOOKUP(AK540,ﾃﾞｰﾀ一覧!$AH$4:$AR$66,5,FALSE))</f>
        <v/>
      </c>
      <c r="AV540" s="1084"/>
      <c r="AW540" s="1084"/>
      <c r="AX540" s="643" t="str">
        <f>IF(AK540="","",VLOOKUP(AK540,ﾃﾞｰﾀ一覧!$AH$4:$AR$66,6,FALSE))</f>
        <v/>
      </c>
      <c r="AY540" s="649" t="str">
        <f>IF(AK540="","",VLOOKUP(AK540,ﾃﾞｰﾀ一覧!$AH$4:$AR$66,8,FALSE))</f>
        <v/>
      </c>
      <c r="AZ540" s="1084"/>
      <c r="BA540" s="1084"/>
      <c r="BB540" s="388" t="str">
        <f>IF(AK540="","",VLOOKUP(AK540,ﾃﾞｰﾀ一覧!$AH$4:$AR$66,9,FALSE))</f>
        <v/>
      </c>
      <c r="BC540" s="1124"/>
      <c r="BD540" s="1125"/>
      <c r="BE540" s="1125"/>
      <c r="BF540" s="1124"/>
      <c r="BG540" s="1125"/>
      <c r="BH540" s="1125"/>
      <c r="BI540" s="1124"/>
      <c r="BJ540" s="1125"/>
      <c r="BK540" s="1150"/>
      <c r="BL540" s="1154"/>
      <c r="BM540" s="1155"/>
      <c r="BN540" s="1156"/>
      <c r="BO540" s="1109" t="str">
        <f>IF($AK540="","",IF($BF540="","",IF($BF540=ﾃﾞｰﾀ一覧!$U$37,"",IF($BF540=ﾃﾞｰﾀ一覧!$U$38,"",IF($AH540=ﾃﾞｰﾀ一覧!$U$25,VLOOKUP($AK540,ﾃﾞｰﾀ一覧!$AH$43:$AR$66,10,FALSE),VLOOKUP($AK540,ﾃﾞｰﾀ一覧!$AH$4:$AR$66,10,FALSE))))))</f>
        <v/>
      </c>
      <c r="BP540" s="1110"/>
      <c r="BQ540" s="1110"/>
      <c r="BR540" s="1111"/>
      <c r="BS540" s="1115">
        <f>IF($BL540="",0,VLOOKUP($BL540,ﾃﾞｰﾀ一覧!$AY$4:$BB$16,3,FALSE))</f>
        <v>0</v>
      </c>
      <c r="BT540" s="1115"/>
      <c r="BU540" s="1115"/>
      <c r="BV540" s="1112" t="str">
        <f>IF($BO540="","",IF($BF540=ﾃﾞｰﾀ一覧!$U$37,"",IF($BF540=ﾃﾞｰﾀ一覧!$U$38,"",IF($BO540=ﾃﾞｰﾀ一覧!$AT$27,ﾃﾞｰﾀ一覧!$AT$27,VLOOKUP($AK540,ﾃﾞｰﾀ一覧!$AH$4:$AR$66,11,FALSE)*IF($BO540=ﾃﾞｰﾀ一覧!$AT$17,($AR540+1)*($AV540+1),IF($BO540=ﾃﾞｰﾀ一覧!$AT$22,IF(COUNTIF($AD540,"*天端*"),ﾃﾞｰﾀ一覧!$AU$43/2,ﾃﾞｰﾀ一覧!$AU$43/3),IF($BO540=ﾃﾞｰﾀ一覧!$AT$20,$AR540*$AV540,IF($BO540=ﾃﾞｰﾀ一覧!$AT$21,$AV540,1))))))))</f>
        <v/>
      </c>
      <c r="BW540" s="1112"/>
      <c r="BX540" s="1112"/>
      <c r="BY540" s="1088" t="str">
        <f>IF($B540="","",IF($AH540="","",IF($CK540=ﾃﾞｰﾀ一覧!$U$53,ﾃﾞｰﾀ一覧!$U$61,IF($AH540=ﾃﾞｰﾀ一覧!$U$21,ﾃﾞｰﾀ一覧!$U$60,IF(OR($AH540=ﾃﾞｰﾀ一覧!$U$19,$AH540=ﾃﾞｰﾀ一覧!$U$20,$AH540=ﾃﾞｰﾀ一覧!$U$23,$AH540=ﾃﾞｰﾀ一覧!$U$22,$AH540=ﾃﾞｰﾀ一覧!$U$18,AH540=ﾃﾞｰﾀ一覧!$U$25),ﾃﾞｰﾀ一覧!$U$59,ﾃﾞｰﾀ一覧!$U$62)))))</f>
        <v/>
      </c>
      <c r="BZ540" s="1089"/>
      <c r="CA540" s="1113"/>
      <c r="CB540" s="1113"/>
      <c r="CC540" s="1113"/>
      <c r="CD540" s="1113"/>
      <c r="CE540" s="1113"/>
      <c r="CF540" s="1113"/>
      <c r="CG540" s="1113"/>
      <c r="CH540" s="1113"/>
      <c r="CI540" s="1114"/>
      <c r="CK540" s="240"/>
      <c r="CM540" s="378" t="str">
        <f t="shared" si="56"/>
        <v/>
      </c>
      <c r="CN540" s="379" t="str">
        <f t="shared" si="57"/>
        <v/>
      </c>
      <c r="CO540" s="379" t="str">
        <f t="shared" si="58"/>
        <v/>
      </c>
      <c r="CP540" s="380" t="str">
        <f t="shared" si="59"/>
        <v/>
      </c>
      <c r="CQ540" s="244"/>
      <c r="CR540" s="1100"/>
      <c r="CS540" s="1101"/>
      <c r="CT540" s="1102"/>
      <c r="CU540" s="1135"/>
      <c r="CV540" s="1136"/>
      <c r="CW540" s="1136"/>
      <c r="CX540" s="1137"/>
      <c r="CY540" s="1138"/>
      <c r="CZ540" s="1139"/>
      <c r="DA540" s="1140"/>
      <c r="DB540" s="1132"/>
      <c r="DC540" s="1133"/>
      <c r="DD540" s="1133"/>
      <c r="DE540" s="1133"/>
      <c r="DF540" s="1133"/>
      <c r="DG540" s="1134"/>
      <c r="DH540" s="580"/>
      <c r="DI540" s="1084"/>
      <c r="DJ540" s="1084"/>
      <c r="DK540" s="581"/>
      <c r="DL540" s="582"/>
      <c r="DM540" s="1084"/>
      <c r="DN540" s="1084"/>
      <c r="DO540" s="581"/>
      <c r="DP540" s="582"/>
      <c r="DQ540" s="1084"/>
      <c r="DR540" s="1084"/>
      <c r="DS540" s="583"/>
      <c r="DT540" s="1124"/>
      <c r="DU540" s="1125"/>
      <c r="DV540" s="1125"/>
      <c r="DW540" s="1124"/>
      <c r="DX540" s="1125"/>
      <c r="DY540" s="1150"/>
      <c r="DZ540" s="1362"/>
      <c r="EA540" s="1363"/>
      <c r="EB540" s="1362"/>
      <c r="EC540" s="1363"/>
      <c r="ED540" s="1362"/>
      <c r="EE540" s="1377"/>
      <c r="EF540" s="1378"/>
      <c r="EG540" s="1379"/>
      <c r="EH540" s="1379"/>
      <c r="EI540" s="1380"/>
      <c r="EJ540" s="1381"/>
      <c r="EK540" s="1381"/>
      <c r="EL540" s="1381"/>
      <c r="EM540" s="1382"/>
      <c r="EN540" s="1382"/>
      <c r="EO540" s="1382"/>
      <c r="EP540" s="1375"/>
      <c r="EQ540" s="1376"/>
      <c r="ER540" s="1113"/>
      <c r="ES540" s="1113"/>
      <c r="ET540" s="1113"/>
      <c r="EU540" s="1113"/>
      <c r="EV540" s="1113"/>
      <c r="EW540" s="1113"/>
      <c r="EX540" s="1113"/>
      <c r="EY540" s="1113"/>
      <c r="EZ540" s="1114"/>
    </row>
    <row r="541" spans="1:156" ht="30" customHeight="1" x14ac:dyDescent="0.2">
      <c r="A541" s="207">
        <f t="shared" si="60"/>
        <v>530</v>
      </c>
      <c r="B541" s="1103"/>
      <c r="C541" s="1104"/>
      <c r="D541" s="1303"/>
      <c r="E541" s="1304"/>
      <c r="F541" s="1094" t="str">
        <f t="shared" si="62"/>
        <v/>
      </c>
      <c r="G541" s="1095"/>
      <c r="H541" s="1095"/>
      <c r="I541" s="1095"/>
      <c r="J541" s="1095"/>
      <c r="K541" s="1095"/>
      <c r="L541" s="1095"/>
      <c r="M541" s="1095"/>
      <c r="N541" s="1095"/>
      <c r="O541" s="1095"/>
      <c r="P541" s="1095"/>
      <c r="Q541" s="1095"/>
      <c r="R541" s="1095"/>
      <c r="S541" s="1095"/>
      <c r="T541" s="1095"/>
      <c r="U541" s="1095"/>
      <c r="V541" s="1095"/>
      <c r="W541" s="1096"/>
      <c r="X541" s="1299">
        <f t="shared" si="61"/>
        <v>0</v>
      </c>
      <c r="Y541" s="1300"/>
      <c r="Z541" s="1301"/>
      <c r="AA541" s="1100"/>
      <c r="AB541" s="1101"/>
      <c r="AC541" s="1102"/>
      <c r="AD541" s="1135"/>
      <c r="AE541" s="1136"/>
      <c r="AF541" s="1136"/>
      <c r="AG541" s="1137"/>
      <c r="AH541" s="1138"/>
      <c r="AI541" s="1139"/>
      <c r="AJ541" s="1140"/>
      <c r="AK541" s="1132"/>
      <c r="AL541" s="1133"/>
      <c r="AM541" s="1133"/>
      <c r="AN541" s="1133"/>
      <c r="AO541" s="1133"/>
      <c r="AP541" s="1134"/>
      <c r="AQ541" s="642" t="str">
        <f>IF(AK541="","",VLOOKUP(AK541,ﾃﾞｰﾀ一覧!$AH$4:$AR$66,2,FALSE))</f>
        <v/>
      </c>
      <c r="AR541" s="1084"/>
      <c r="AS541" s="1084"/>
      <c r="AT541" s="643" t="str">
        <f>IF(AK541="","",VLOOKUP(AK541,ﾃﾞｰﾀ一覧!$AH$4:$AR$66,3,FALSE))</f>
        <v/>
      </c>
      <c r="AU541" s="644" t="str">
        <f>IF(AK541="","",VLOOKUP(AK541,ﾃﾞｰﾀ一覧!$AH$4:$AR$66,5,FALSE))</f>
        <v/>
      </c>
      <c r="AV541" s="1084"/>
      <c r="AW541" s="1084"/>
      <c r="AX541" s="643" t="str">
        <f>IF(AK541="","",VLOOKUP(AK541,ﾃﾞｰﾀ一覧!$AH$4:$AR$66,6,FALSE))</f>
        <v/>
      </c>
      <c r="AY541" s="649" t="str">
        <f>IF(AK541="","",VLOOKUP(AK541,ﾃﾞｰﾀ一覧!$AH$4:$AR$66,8,FALSE))</f>
        <v/>
      </c>
      <c r="AZ541" s="1084"/>
      <c r="BA541" s="1084"/>
      <c r="BB541" s="388" t="str">
        <f>IF(AK541="","",VLOOKUP(AK541,ﾃﾞｰﾀ一覧!$AH$4:$AR$66,9,FALSE))</f>
        <v/>
      </c>
      <c r="BC541" s="1124"/>
      <c r="BD541" s="1125"/>
      <c r="BE541" s="1125"/>
      <c r="BF541" s="1124"/>
      <c r="BG541" s="1125"/>
      <c r="BH541" s="1125"/>
      <c r="BI541" s="1124"/>
      <c r="BJ541" s="1125"/>
      <c r="BK541" s="1150"/>
      <c r="BL541" s="1154"/>
      <c r="BM541" s="1155"/>
      <c r="BN541" s="1156"/>
      <c r="BO541" s="1109" t="str">
        <f>IF($AK541="","",IF($BF541="","",IF($BF541=ﾃﾞｰﾀ一覧!$U$37,"",IF($BF541=ﾃﾞｰﾀ一覧!$U$38,"",IF($AH541=ﾃﾞｰﾀ一覧!$U$25,VLOOKUP($AK541,ﾃﾞｰﾀ一覧!$AH$43:$AR$66,10,FALSE),VLOOKUP($AK541,ﾃﾞｰﾀ一覧!$AH$4:$AR$66,10,FALSE))))))</f>
        <v/>
      </c>
      <c r="BP541" s="1110"/>
      <c r="BQ541" s="1110"/>
      <c r="BR541" s="1111"/>
      <c r="BS541" s="1115">
        <f>IF($BL541="",0,VLOOKUP($BL541,ﾃﾞｰﾀ一覧!$AY$4:$BB$16,3,FALSE))</f>
        <v>0</v>
      </c>
      <c r="BT541" s="1115"/>
      <c r="BU541" s="1115"/>
      <c r="BV541" s="1112" t="str">
        <f>IF($BO541="","",IF($BF541=ﾃﾞｰﾀ一覧!$U$37,"",IF($BF541=ﾃﾞｰﾀ一覧!$U$38,"",IF($BO541=ﾃﾞｰﾀ一覧!$AT$27,ﾃﾞｰﾀ一覧!$AT$27,VLOOKUP($AK541,ﾃﾞｰﾀ一覧!$AH$4:$AR$66,11,FALSE)*IF($BO541=ﾃﾞｰﾀ一覧!$AT$17,($AR541+1)*($AV541+1),IF($BO541=ﾃﾞｰﾀ一覧!$AT$22,IF(COUNTIF($AD541,"*天端*"),ﾃﾞｰﾀ一覧!$AU$43/2,ﾃﾞｰﾀ一覧!$AU$43/3),IF($BO541=ﾃﾞｰﾀ一覧!$AT$20,$AR541*$AV541,IF($BO541=ﾃﾞｰﾀ一覧!$AT$21,$AV541,1))))))))</f>
        <v/>
      </c>
      <c r="BW541" s="1112"/>
      <c r="BX541" s="1112"/>
      <c r="BY541" s="1088" t="str">
        <f>IF($B541="","",IF($AH541="","",IF($CK541=ﾃﾞｰﾀ一覧!$U$53,ﾃﾞｰﾀ一覧!$U$61,IF($AH541=ﾃﾞｰﾀ一覧!$U$21,ﾃﾞｰﾀ一覧!$U$60,IF(OR($AH541=ﾃﾞｰﾀ一覧!$U$19,$AH541=ﾃﾞｰﾀ一覧!$U$20,$AH541=ﾃﾞｰﾀ一覧!$U$23,$AH541=ﾃﾞｰﾀ一覧!$U$22,$AH541=ﾃﾞｰﾀ一覧!$U$18,AH541=ﾃﾞｰﾀ一覧!$U$25),ﾃﾞｰﾀ一覧!$U$59,ﾃﾞｰﾀ一覧!$U$62)))))</f>
        <v/>
      </c>
      <c r="BZ541" s="1089"/>
      <c r="CA541" s="1113"/>
      <c r="CB541" s="1113"/>
      <c r="CC541" s="1113"/>
      <c r="CD541" s="1113"/>
      <c r="CE541" s="1113"/>
      <c r="CF541" s="1113"/>
      <c r="CG541" s="1113"/>
      <c r="CH541" s="1113"/>
      <c r="CI541" s="1114"/>
      <c r="CK541" s="240"/>
      <c r="CM541" s="378" t="str">
        <f t="shared" si="56"/>
        <v/>
      </c>
      <c r="CN541" s="379" t="str">
        <f t="shared" si="57"/>
        <v/>
      </c>
      <c r="CO541" s="379" t="str">
        <f t="shared" si="58"/>
        <v/>
      </c>
      <c r="CP541" s="380" t="str">
        <f t="shared" si="59"/>
        <v/>
      </c>
      <c r="CQ541" s="244"/>
      <c r="CR541" s="1100"/>
      <c r="CS541" s="1101"/>
      <c r="CT541" s="1102"/>
      <c r="CU541" s="1135"/>
      <c r="CV541" s="1136"/>
      <c r="CW541" s="1136"/>
      <c r="CX541" s="1137"/>
      <c r="CY541" s="1138"/>
      <c r="CZ541" s="1139"/>
      <c r="DA541" s="1140"/>
      <c r="DB541" s="1132"/>
      <c r="DC541" s="1133"/>
      <c r="DD541" s="1133"/>
      <c r="DE541" s="1133"/>
      <c r="DF541" s="1133"/>
      <c r="DG541" s="1134"/>
      <c r="DH541" s="580"/>
      <c r="DI541" s="1084"/>
      <c r="DJ541" s="1084"/>
      <c r="DK541" s="581"/>
      <c r="DL541" s="582"/>
      <c r="DM541" s="1084"/>
      <c r="DN541" s="1084"/>
      <c r="DO541" s="581"/>
      <c r="DP541" s="582"/>
      <c r="DQ541" s="1084"/>
      <c r="DR541" s="1084"/>
      <c r="DS541" s="583"/>
      <c r="DT541" s="1124"/>
      <c r="DU541" s="1125"/>
      <c r="DV541" s="1125"/>
      <c r="DW541" s="1124"/>
      <c r="DX541" s="1125"/>
      <c r="DY541" s="1150"/>
      <c r="DZ541" s="1362"/>
      <c r="EA541" s="1363"/>
      <c r="EB541" s="1362"/>
      <c r="EC541" s="1363"/>
      <c r="ED541" s="1362"/>
      <c r="EE541" s="1377"/>
      <c r="EF541" s="1378"/>
      <c r="EG541" s="1379"/>
      <c r="EH541" s="1379"/>
      <c r="EI541" s="1380"/>
      <c r="EJ541" s="1381"/>
      <c r="EK541" s="1381"/>
      <c r="EL541" s="1381"/>
      <c r="EM541" s="1382"/>
      <c r="EN541" s="1382"/>
      <c r="EO541" s="1382"/>
      <c r="EP541" s="1375"/>
      <c r="EQ541" s="1376"/>
      <c r="ER541" s="1113"/>
      <c r="ES541" s="1113"/>
      <c r="ET541" s="1113"/>
      <c r="EU541" s="1113"/>
      <c r="EV541" s="1113"/>
      <c r="EW541" s="1113"/>
      <c r="EX541" s="1113"/>
      <c r="EY541" s="1113"/>
      <c r="EZ541" s="1114"/>
    </row>
    <row r="542" spans="1:156" ht="30" customHeight="1" x14ac:dyDescent="0.2">
      <c r="A542" s="207">
        <f t="shared" si="60"/>
        <v>531</v>
      </c>
      <c r="B542" s="1103"/>
      <c r="C542" s="1104"/>
      <c r="D542" s="1303"/>
      <c r="E542" s="1304"/>
      <c r="F542" s="1094" t="str">
        <f t="shared" si="62"/>
        <v/>
      </c>
      <c r="G542" s="1095"/>
      <c r="H542" s="1095"/>
      <c r="I542" s="1095"/>
      <c r="J542" s="1095"/>
      <c r="K542" s="1095"/>
      <c r="L542" s="1095"/>
      <c r="M542" s="1095"/>
      <c r="N542" s="1095"/>
      <c r="O542" s="1095"/>
      <c r="P542" s="1095"/>
      <c r="Q542" s="1095"/>
      <c r="R542" s="1095"/>
      <c r="S542" s="1095"/>
      <c r="T542" s="1095"/>
      <c r="U542" s="1095"/>
      <c r="V542" s="1095"/>
      <c r="W542" s="1096"/>
      <c r="X542" s="1299">
        <f t="shared" si="61"/>
        <v>0</v>
      </c>
      <c r="Y542" s="1300"/>
      <c r="Z542" s="1301"/>
      <c r="AA542" s="1100"/>
      <c r="AB542" s="1101"/>
      <c r="AC542" s="1102"/>
      <c r="AD542" s="1135"/>
      <c r="AE542" s="1136"/>
      <c r="AF542" s="1136"/>
      <c r="AG542" s="1137"/>
      <c r="AH542" s="1138"/>
      <c r="AI542" s="1139"/>
      <c r="AJ542" s="1140"/>
      <c r="AK542" s="1132"/>
      <c r="AL542" s="1133"/>
      <c r="AM542" s="1133"/>
      <c r="AN542" s="1133"/>
      <c r="AO542" s="1133"/>
      <c r="AP542" s="1134"/>
      <c r="AQ542" s="642" t="str">
        <f>IF(AK542="","",VLOOKUP(AK542,ﾃﾞｰﾀ一覧!$AH$4:$AR$66,2,FALSE))</f>
        <v/>
      </c>
      <c r="AR542" s="1084"/>
      <c r="AS542" s="1084"/>
      <c r="AT542" s="643" t="str">
        <f>IF(AK542="","",VLOOKUP(AK542,ﾃﾞｰﾀ一覧!$AH$4:$AR$66,3,FALSE))</f>
        <v/>
      </c>
      <c r="AU542" s="644" t="str">
        <f>IF(AK542="","",VLOOKUP(AK542,ﾃﾞｰﾀ一覧!$AH$4:$AR$66,5,FALSE))</f>
        <v/>
      </c>
      <c r="AV542" s="1084"/>
      <c r="AW542" s="1084"/>
      <c r="AX542" s="643" t="str">
        <f>IF(AK542="","",VLOOKUP(AK542,ﾃﾞｰﾀ一覧!$AH$4:$AR$66,6,FALSE))</f>
        <v/>
      </c>
      <c r="AY542" s="649" t="str">
        <f>IF(AK542="","",VLOOKUP(AK542,ﾃﾞｰﾀ一覧!$AH$4:$AR$66,8,FALSE))</f>
        <v/>
      </c>
      <c r="AZ542" s="1084"/>
      <c r="BA542" s="1084"/>
      <c r="BB542" s="388" t="str">
        <f>IF(AK542="","",VLOOKUP(AK542,ﾃﾞｰﾀ一覧!$AH$4:$AR$66,9,FALSE))</f>
        <v/>
      </c>
      <c r="BC542" s="1124"/>
      <c r="BD542" s="1125"/>
      <c r="BE542" s="1125"/>
      <c r="BF542" s="1124"/>
      <c r="BG542" s="1125"/>
      <c r="BH542" s="1125"/>
      <c r="BI542" s="1124"/>
      <c r="BJ542" s="1125"/>
      <c r="BK542" s="1150"/>
      <c r="BL542" s="1154"/>
      <c r="BM542" s="1155"/>
      <c r="BN542" s="1156"/>
      <c r="BO542" s="1109" t="str">
        <f>IF($AK542="","",IF($BF542="","",IF($BF542=ﾃﾞｰﾀ一覧!$U$37,"",IF($BF542=ﾃﾞｰﾀ一覧!$U$38,"",IF($AH542=ﾃﾞｰﾀ一覧!$U$25,VLOOKUP($AK542,ﾃﾞｰﾀ一覧!$AH$43:$AR$66,10,FALSE),VLOOKUP($AK542,ﾃﾞｰﾀ一覧!$AH$4:$AR$66,10,FALSE))))))</f>
        <v/>
      </c>
      <c r="BP542" s="1110"/>
      <c r="BQ542" s="1110"/>
      <c r="BR542" s="1111"/>
      <c r="BS542" s="1115">
        <f>IF($BL542="",0,VLOOKUP($BL542,ﾃﾞｰﾀ一覧!$AY$4:$BB$16,3,FALSE))</f>
        <v>0</v>
      </c>
      <c r="BT542" s="1115"/>
      <c r="BU542" s="1115"/>
      <c r="BV542" s="1112" t="str">
        <f>IF($BO542="","",IF($BF542=ﾃﾞｰﾀ一覧!$U$37,"",IF($BF542=ﾃﾞｰﾀ一覧!$U$38,"",IF($BO542=ﾃﾞｰﾀ一覧!$AT$27,ﾃﾞｰﾀ一覧!$AT$27,VLOOKUP($AK542,ﾃﾞｰﾀ一覧!$AH$4:$AR$66,11,FALSE)*IF($BO542=ﾃﾞｰﾀ一覧!$AT$17,($AR542+1)*($AV542+1),IF($BO542=ﾃﾞｰﾀ一覧!$AT$22,IF(COUNTIF($AD542,"*天端*"),ﾃﾞｰﾀ一覧!$AU$43/2,ﾃﾞｰﾀ一覧!$AU$43/3),IF($BO542=ﾃﾞｰﾀ一覧!$AT$20,$AR542*$AV542,IF($BO542=ﾃﾞｰﾀ一覧!$AT$21,$AV542,1))))))))</f>
        <v/>
      </c>
      <c r="BW542" s="1112"/>
      <c r="BX542" s="1112"/>
      <c r="BY542" s="1088" t="str">
        <f>IF($B542="","",IF($AH542="","",IF($CK542=ﾃﾞｰﾀ一覧!$U$53,ﾃﾞｰﾀ一覧!$U$61,IF($AH542=ﾃﾞｰﾀ一覧!$U$21,ﾃﾞｰﾀ一覧!$U$60,IF(OR($AH542=ﾃﾞｰﾀ一覧!$U$19,$AH542=ﾃﾞｰﾀ一覧!$U$20,$AH542=ﾃﾞｰﾀ一覧!$U$23,$AH542=ﾃﾞｰﾀ一覧!$U$22,$AH542=ﾃﾞｰﾀ一覧!$U$18,AH542=ﾃﾞｰﾀ一覧!$U$25),ﾃﾞｰﾀ一覧!$U$59,ﾃﾞｰﾀ一覧!$U$62)))))</f>
        <v/>
      </c>
      <c r="BZ542" s="1089"/>
      <c r="CA542" s="1113"/>
      <c r="CB542" s="1113"/>
      <c r="CC542" s="1113"/>
      <c r="CD542" s="1113"/>
      <c r="CE542" s="1113"/>
      <c r="CF542" s="1113"/>
      <c r="CG542" s="1113"/>
      <c r="CH542" s="1113"/>
      <c r="CI542" s="1114"/>
      <c r="CK542" s="240"/>
      <c r="CM542" s="378" t="str">
        <f t="shared" si="56"/>
        <v/>
      </c>
      <c r="CN542" s="379" t="str">
        <f t="shared" si="57"/>
        <v/>
      </c>
      <c r="CO542" s="379" t="str">
        <f t="shared" si="58"/>
        <v/>
      </c>
      <c r="CP542" s="380" t="str">
        <f t="shared" si="59"/>
        <v/>
      </c>
      <c r="CQ542" s="244"/>
      <c r="CR542" s="1100"/>
      <c r="CS542" s="1101"/>
      <c r="CT542" s="1102"/>
      <c r="CU542" s="1135"/>
      <c r="CV542" s="1136"/>
      <c r="CW542" s="1136"/>
      <c r="CX542" s="1137"/>
      <c r="CY542" s="1138"/>
      <c r="CZ542" s="1139"/>
      <c r="DA542" s="1140"/>
      <c r="DB542" s="1132"/>
      <c r="DC542" s="1133"/>
      <c r="DD542" s="1133"/>
      <c r="DE542" s="1133"/>
      <c r="DF542" s="1133"/>
      <c r="DG542" s="1134"/>
      <c r="DH542" s="580"/>
      <c r="DI542" s="1084"/>
      <c r="DJ542" s="1084"/>
      <c r="DK542" s="581"/>
      <c r="DL542" s="582"/>
      <c r="DM542" s="1084"/>
      <c r="DN542" s="1084"/>
      <c r="DO542" s="581"/>
      <c r="DP542" s="582"/>
      <c r="DQ542" s="1084"/>
      <c r="DR542" s="1084"/>
      <c r="DS542" s="583"/>
      <c r="DT542" s="1124"/>
      <c r="DU542" s="1125"/>
      <c r="DV542" s="1125"/>
      <c r="DW542" s="1124"/>
      <c r="DX542" s="1125"/>
      <c r="DY542" s="1150"/>
      <c r="DZ542" s="1362"/>
      <c r="EA542" s="1363"/>
      <c r="EB542" s="1362"/>
      <c r="EC542" s="1363"/>
      <c r="ED542" s="1362"/>
      <c r="EE542" s="1377"/>
      <c r="EF542" s="1378"/>
      <c r="EG542" s="1379"/>
      <c r="EH542" s="1379"/>
      <c r="EI542" s="1380"/>
      <c r="EJ542" s="1381"/>
      <c r="EK542" s="1381"/>
      <c r="EL542" s="1381"/>
      <c r="EM542" s="1382"/>
      <c r="EN542" s="1382"/>
      <c r="EO542" s="1382"/>
      <c r="EP542" s="1375"/>
      <c r="EQ542" s="1376"/>
      <c r="ER542" s="1113"/>
      <c r="ES542" s="1113"/>
      <c r="ET542" s="1113"/>
      <c r="EU542" s="1113"/>
      <c r="EV542" s="1113"/>
      <c r="EW542" s="1113"/>
      <c r="EX542" s="1113"/>
      <c r="EY542" s="1113"/>
      <c r="EZ542" s="1114"/>
    </row>
    <row r="543" spans="1:156" ht="30" customHeight="1" x14ac:dyDescent="0.2">
      <c r="A543" s="207">
        <f t="shared" si="60"/>
        <v>532</v>
      </c>
      <c r="B543" s="1103"/>
      <c r="C543" s="1104"/>
      <c r="D543" s="1303"/>
      <c r="E543" s="1304"/>
      <c r="F543" s="1094" t="str">
        <f t="shared" si="62"/>
        <v/>
      </c>
      <c r="G543" s="1095"/>
      <c r="H543" s="1095"/>
      <c r="I543" s="1095"/>
      <c r="J543" s="1095"/>
      <c r="K543" s="1095"/>
      <c r="L543" s="1095"/>
      <c r="M543" s="1095"/>
      <c r="N543" s="1095"/>
      <c r="O543" s="1095"/>
      <c r="P543" s="1095"/>
      <c r="Q543" s="1095"/>
      <c r="R543" s="1095"/>
      <c r="S543" s="1095"/>
      <c r="T543" s="1095"/>
      <c r="U543" s="1095"/>
      <c r="V543" s="1095"/>
      <c r="W543" s="1096"/>
      <c r="X543" s="1299">
        <f t="shared" si="61"/>
        <v>0</v>
      </c>
      <c r="Y543" s="1300"/>
      <c r="Z543" s="1301"/>
      <c r="AA543" s="1100"/>
      <c r="AB543" s="1101"/>
      <c r="AC543" s="1102"/>
      <c r="AD543" s="1135"/>
      <c r="AE543" s="1136"/>
      <c r="AF543" s="1136"/>
      <c r="AG543" s="1137"/>
      <c r="AH543" s="1138"/>
      <c r="AI543" s="1139"/>
      <c r="AJ543" s="1140"/>
      <c r="AK543" s="1132"/>
      <c r="AL543" s="1133"/>
      <c r="AM543" s="1133"/>
      <c r="AN543" s="1133"/>
      <c r="AO543" s="1133"/>
      <c r="AP543" s="1134"/>
      <c r="AQ543" s="642" t="str">
        <f>IF(AK543="","",VLOOKUP(AK543,ﾃﾞｰﾀ一覧!$AH$4:$AR$66,2,FALSE))</f>
        <v/>
      </c>
      <c r="AR543" s="1084"/>
      <c r="AS543" s="1084"/>
      <c r="AT543" s="643" t="str">
        <f>IF(AK543="","",VLOOKUP(AK543,ﾃﾞｰﾀ一覧!$AH$4:$AR$66,3,FALSE))</f>
        <v/>
      </c>
      <c r="AU543" s="644" t="str">
        <f>IF(AK543="","",VLOOKUP(AK543,ﾃﾞｰﾀ一覧!$AH$4:$AR$66,5,FALSE))</f>
        <v/>
      </c>
      <c r="AV543" s="1084"/>
      <c r="AW543" s="1084"/>
      <c r="AX543" s="643" t="str">
        <f>IF(AK543="","",VLOOKUP(AK543,ﾃﾞｰﾀ一覧!$AH$4:$AR$66,6,FALSE))</f>
        <v/>
      </c>
      <c r="AY543" s="649" t="str">
        <f>IF(AK543="","",VLOOKUP(AK543,ﾃﾞｰﾀ一覧!$AH$4:$AR$66,8,FALSE))</f>
        <v/>
      </c>
      <c r="AZ543" s="1084"/>
      <c r="BA543" s="1084"/>
      <c r="BB543" s="388" t="str">
        <f>IF(AK543="","",VLOOKUP(AK543,ﾃﾞｰﾀ一覧!$AH$4:$AR$66,9,FALSE))</f>
        <v/>
      </c>
      <c r="BC543" s="1124"/>
      <c r="BD543" s="1125"/>
      <c r="BE543" s="1125"/>
      <c r="BF543" s="1124"/>
      <c r="BG543" s="1125"/>
      <c r="BH543" s="1125"/>
      <c r="BI543" s="1124"/>
      <c r="BJ543" s="1125"/>
      <c r="BK543" s="1150"/>
      <c r="BL543" s="1154"/>
      <c r="BM543" s="1155"/>
      <c r="BN543" s="1156"/>
      <c r="BO543" s="1109" t="str">
        <f>IF($AK543="","",IF($BF543="","",IF($BF543=ﾃﾞｰﾀ一覧!$U$37,"",IF($BF543=ﾃﾞｰﾀ一覧!$U$38,"",IF($AH543=ﾃﾞｰﾀ一覧!$U$25,VLOOKUP($AK543,ﾃﾞｰﾀ一覧!$AH$43:$AR$66,10,FALSE),VLOOKUP($AK543,ﾃﾞｰﾀ一覧!$AH$4:$AR$66,10,FALSE))))))</f>
        <v/>
      </c>
      <c r="BP543" s="1110"/>
      <c r="BQ543" s="1110"/>
      <c r="BR543" s="1111"/>
      <c r="BS543" s="1115">
        <f>IF($BL543="",0,VLOOKUP($BL543,ﾃﾞｰﾀ一覧!$AY$4:$BB$16,3,FALSE))</f>
        <v>0</v>
      </c>
      <c r="BT543" s="1115"/>
      <c r="BU543" s="1115"/>
      <c r="BV543" s="1112" t="str">
        <f>IF($BO543="","",IF($BF543=ﾃﾞｰﾀ一覧!$U$37,"",IF($BF543=ﾃﾞｰﾀ一覧!$U$38,"",IF($BO543=ﾃﾞｰﾀ一覧!$AT$27,ﾃﾞｰﾀ一覧!$AT$27,VLOOKUP($AK543,ﾃﾞｰﾀ一覧!$AH$4:$AR$66,11,FALSE)*IF($BO543=ﾃﾞｰﾀ一覧!$AT$17,($AR543+1)*($AV543+1),IF($BO543=ﾃﾞｰﾀ一覧!$AT$22,IF(COUNTIF($AD543,"*天端*"),ﾃﾞｰﾀ一覧!$AU$43/2,ﾃﾞｰﾀ一覧!$AU$43/3),IF($BO543=ﾃﾞｰﾀ一覧!$AT$20,$AR543*$AV543,IF($BO543=ﾃﾞｰﾀ一覧!$AT$21,$AV543,1))))))))</f>
        <v/>
      </c>
      <c r="BW543" s="1112"/>
      <c r="BX543" s="1112"/>
      <c r="BY543" s="1088" t="str">
        <f>IF($B543="","",IF($AH543="","",IF($CK543=ﾃﾞｰﾀ一覧!$U$53,ﾃﾞｰﾀ一覧!$U$61,IF($AH543=ﾃﾞｰﾀ一覧!$U$21,ﾃﾞｰﾀ一覧!$U$60,IF(OR($AH543=ﾃﾞｰﾀ一覧!$U$19,$AH543=ﾃﾞｰﾀ一覧!$U$20,$AH543=ﾃﾞｰﾀ一覧!$U$23,$AH543=ﾃﾞｰﾀ一覧!$U$22,$AH543=ﾃﾞｰﾀ一覧!$U$18,AH543=ﾃﾞｰﾀ一覧!$U$25),ﾃﾞｰﾀ一覧!$U$59,ﾃﾞｰﾀ一覧!$U$62)))))</f>
        <v/>
      </c>
      <c r="BZ543" s="1089"/>
      <c r="CA543" s="1113"/>
      <c r="CB543" s="1113"/>
      <c r="CC543" s="1113"/>
      <c r="CD543" s="1113"/>
      <c r="CE543" s="1113"/>
      <c r="CF543" s="1113"/>
      <c r="CG543" s="1113"/>
      <c r="CH543" s="1113"/>
      <c r="CI543" s="1114"/>
      <c r="CK543" s="240"/>
      <c r="CM543" s="378" t="str">
        <f t="shared" si="56"/>
        <v/>
      </c>
      <c r="CN543" s="379" t="str">
        <f t="shared" si="57"/>
        <v/>
      </c>
      <c r="CO543" s="379" t="str">
        <f t="shared" si="58"/>
        <v/>
      </c>
      <c r="CP543" s="380" t="str">
        <f t="shared" si="59"/>
        <v/>
      </c>
      <c r="CQ543" s="244"/>
      <c r="CR543" s="1100"/>
      <c r="CS543" s="1101"/>
      <c r="CT543" s="1102"/>
      <c r="CU543" s="1135"/>
      <c r="CV543" s="1136"/>
      <c r="CW543" s="1136"/>
      <c r="CX543" s="1137"/>
      <c r="CY543" s="1138"/>
      <c r="CZ543" s="1139"/>
      <c r="DA543" s="1140"/>
      <c r="DB543" s="1132"/>
      <c r="DC543" s="1133"/>
      <c r="DD543" s="1133"/>
      <c r="DE543" s="1133"/>
      <c r="DF543" s="1133"/>
      <c r="DG543" s="1134"/>
      <c r="DH543" s="580"/>
      <c r="DI543" s="1084"/>
      <c r="DJ543" s="1084"/>
      <c r="DK543" s="581"/>
      <c r="DL543" s="582"/>
      <c r="DM543" s="1084"/>
      <c r="DN543" s="1084"/>
      <c r="DO543" s="581"/>
      <c r="DP543" s="582"/>
      <c r="DQ543" s="1084"/>
      <c r="DR543" s="1084"/>
      <c r="DS543" s="583"/>
      <c r="DT543" s="1124"/>
      <c r="DU543" s="1125"/>
      <c r="DV543" s="1125"/>
      <c r="DW543" s="1124"/>
      <c r="DX543" s="1125"/>
      <c r="DY543" s="1150"/>
      <c r="DZ543" s="1362"/>
      <c r="EA543" s="1363"/>
      <c r="EB543" s="1362"/>
      <c r="EC543" s="1363"/>
      <c r="ED543" s="1362"/>
      <c r="EE543" s="1377"/>
      <c r="EF543" s="1378"/>
      <c r="EG543" s="1379"/>
      <c r="EH543" s="1379"/>
      <c r="EI543" s="1380"/>
      <c r="EJ543" s="1381"/>
      <c r="EK543" s="1381"/>
      <c r="EL543" s="1381"/>
      <c r="EM543" s="1382"/>
      <c r="EN543" s="1382"/>
      <c r="EO543" s="1382"/>
      <c r="EP543" s="1375"/>
      <c r="EQ543" s="1376"/>
      <c r="ER543" s="1113"/>
      <c r="ES543" s="1113"/>
      <c r="ET543" s="1113"/>
      <c r="EU543" s="1113"/>
      <c r="EV543" s="1113"/>
      <c r="EW543" s="1113"/>
      <c r="EX543" s="1113"/>
      <c r="EY543" s="1113"/>
      <c r="EZ543" s="1114"/>
    </row>
    <row r="544" spans="1:156" ht="30" customHeight="1" x14ac:dyDescent="0.2">
      <c r="A544" s="207">
        <f t="shared" si="60"/>
        <v>533</v>
      </c>
      <c r="B544" s="1103"/>
      <c r="C544" s="1104"/>
      <c r="D544" s="1303"/>
      <c r="E544" s="1304"/>
      <c r="F544" s="1094" t="str">
        <f t="shared" si="62"/>
        <v/>
      </c>
      <c r="G544" s="1095"/>
      <c r="H544" s="1095"/>
      <c r="I544" s="1095"/>
      <c r="J544" s="1095"/>
      <c r="K544" s="1095"/>
      <c r="L544" s="1095"/>
      <c r="M544" s="1095"/>
      <c r="N544" s="1095"/>
      <c r="O544" s="1095"/>
      <c r="P544" s="1095"/>
      <c r="Q544" s="1095"/>
      <c r="R544" s="1095"/>
      <c r="S544" s="1095"/>
      <c r="T544" s="1095"/>
      <c r="U544" s="1095"/>
      <c r="V544" s="1095"/>
      <c r="W544" s="1096"/>
      <c r="X544" s="1299">
        <f t="shared" si="61"/>
        <v>0</v>
      </c>
      <c r="Y544" s="1300"/>
      <c r="Z544" s="1301"/>
      <c r="AA544" s="1100"/>
      <c r="AB544" s="1101"/>
      <c r="AC544" s="1102"/>
      <c r="AD544" s="1135"/>
      <c r="AE544" s="1136"/>
      <c r="AF544" s="1136"/>
      <c r="AG544" s="1137"/>
      <c r="AH544" s="1138"/>
      <c r="AI544" s="1139"/>
      <c r="AJ544" s="1140"/>
      <c r="AK544" s="1132"/>
      <c r="AL544" s="1133"/>
      <c r="AM544" s="1133"/>
      <c r="AN544" s="1133"/>
      <c r="AO544" s="1133"/>
      <c r="AP544" s="1134"/>
      <c r="AQ544" s="642" t="str">
        <f>IF(AK544="","",VLOOKUP(AK544,ﾃﾞｰﾀ一覧!$AH$4:$AR$66,2,FALSE))</f>
        <v/>
      </c>
      <c r="AR544" s="1084"/>
      <c r="AS544" s="1084"/>
      <c r="AT544" s="643" t="str">
        <f>IF(AK544="","",VLOOKUP(AK544,ﾃﾞｰﾀ一覧!$AH$4:$AR$66,3,FALSE))</f>
        <v/>
      </c>
      <c r="AU544" s="644" t="str">
        <f>IF(AK544="","",VLOOKUP(AK544,ﾃﾞｰﾀ一覧!$AH$4:$AR$66,5,FALSE))</f>
        <v/>
      </c>
      <c r="AV544" s="1084"/>
      <c r="AW544" s="1084"/>
      <c r="AX544" s="643" t="str">
        <f>IF(AK544="","",VLOOKUP(AK544,ﾃﾞｰﾀ一覧!$AH$4:$AR$66,6,FALSE))</f>
        <v/>
      </c>
      <c r="AY544" s="649" t="str">
        <f>IF(AK544="","",VLOOKUP(AK544,ﾃﾞｰﾀ一覧!$AH$4:$AR$66,8,FALSE))</f>
        <v/>
      </c>
      <c r="AZ544" s="1084"/>
      <c r="BA544" s="1084"/>
      <c r="BB544" s="388" t="str">
        <f>IF(AK544="","",VLOOKUP(AK544,ﾃﾞｰﾀ一覧!$AH$4:$AR$66,9,FALSE))</f>
        <v/>
      </c>
      <c r="BC544" s="1124"/>
      <c r="BD544" s="1125"/>
      <c r="BE544" s="1125"/>
      <c r="BF544" s="1124"/>
      <c r="BG544" s="1125"/>
      <c r="BH544" s="1125"/>
      <c r="BI544" s="1124"/>
      <c r="BJ544" s="1125"/>
      <c r="BK544" s="1150"/>
      <c r="BL544" s="1154"/>
      <c r="BM544" s="1155"/>
      <c r="BN544" s="1156"/>
      <c r="BO544" s="1109" t="str">
        <f>IF($AK544="","",IF($BF544="","",IF($BF544=ﾃﾞｰﾀ一覧!$U$37,"",IF($BF544=ﾃﾞｰﾀ一覧!$U$38,"",IF($AH544=ﾃﾞｰﾀ一覧!$U$25,VLOOKUP($AK544,ﾃﾞｰﾀ一覧!$AH$43:$AR$66,10,FALSE),VLOOKUP($AK544,ﾃﾞｰﾀ一覧!$AH$4:$AR$66,10,FALSE))))))</f>
        <v/>
      </c>
      <c r="BP544" s="1110"/>
      <c r="BQ544" s="1110"/>
      <c r="BR544" s="1111"/>
      <c r="BS544" s="1115">
        <f>IF($BL544="",0,VLOOKUP($BL544,ﾃﾞｰﾀ一覧!$AY$4:$BB$16,3,FALSE))</f>
        <v>0</v>
      </c>
      <c r="BT544" s="1115"/>
      <c r="BU544" s="1115"/>
      <c r="BV544" s="1112" t="str">
        <f>IF($BO544="","",IF($BF544=ﾃﾞｰﾀ一覧!$U$37,"",IF($BF544=ﾃﾞｰﾀ一覧!$U$38,"",IF($BO544=ﾃﾞｰﾀ一覧!$AT$27,ﾃﾞｰﾀ一覧!$AT$27,VLOOKUP($AK544,ﾃﾞｰﾀ一覧!$AH$4:$AR$66,11,FALSE)*IF($BO544=ﾃﾞｰﾀ一覧!$AT$17,($AR544+1)*($AV544+1),IF($BO544=ﾃﾞｰﾀ一覧!$AT$22,IF(COUNTIF($AD544,"*天端*"),ﾃﾞｰﾀ一覧!$AU$43/2,ﾃﾞｰﾀ一覧!$AU$43/3),IF($BO544=ﾃﾞｰﾀ一覧!$AT$20,$AR544*$AV544,IF($BO544=ﾃﾞｰﾀ一覧!$AT$21,$AV544,1))))))))</f>
        <v/>
      </c>
      <c r="BW544" s="1112"/>
      <c r="BX544" s="1112"/>
      <c r="BY544" s="1088" t="str">
        <f>IF($B544="","",IF($AH544="","",IF($CK544=ﾃﾞｰﾀ一覧!$U$53,ﾃﾞｰﾀ一覧!$U$61,IF($AH544=ﾃﾞｰﾀ一覧!$U$21,ﾃﾞｰﾀ一覧!$U$60,IF(OR($AH544=ﾃﾞｰﾀ一覧!$U$19,$AH544=ﾃﾞｰﾀ一覧!$U$20,$AH544=ﾃﾞｰﾀ一覧!$U$23,$AH544=ﾃﾞｰﾀ一覧!$U$22,$AH544=ﾃﾞｰﾀ一覧!$U$18,AH544=ﾃﾞｰﾀ一覧!$U$25),ﾃﾞｰﾀ一覧!$U$59,ﾃﾞｰﾀ一覧!$U$62)))))</f>
        <v/>
      </c>
      <c r="BZ544" s="1089"/>
      <c r="CA544" s="1113"/>
      <c r="CB544" s="1113"/>
      <c r="CC544" s="1113"/>
      <c r="CD544" s="1113"/>
      <c r="CE544" s="1113"/>
      <c r="CF544" s="1113"/>
      <c r="CG544" s="1113"/>
      <c r="CH544" s="1113"/>
      <c r="CI544" s="1114"/>
      <c r="CK544" s="240"/>
      <c r="CM544" s="378" t="str">
        <f t="shared" si="56"/>
        <v/>
      </c>
      <c r="CN544" s="379" t="str">
        <f t="shared" si="57"/>
        <v/>
      </c>
      <c r="CO544" s="379" t="str">
        <f t="shared" si="58"/>
        <v/>
      </c>
      <c r="CP544" s="380" t="str">
        <f t="shared" si="59"/>
        <v/>
      </c>
      <c r="CQ544" s="244"/>
      <c r="CR544" s="1100"/>
      <c r="CS544" s="1101"/>
      <c r="CT544" s="1102"/>
      <c r="CU544" s="1135"/>
      <c r="CV544" s="1136"/>
      <c r="CW544" s="1136"/>
      <c r="CX544" s="1137"/>
      <c r="CY544" s="1138"/>
      <c r="CZ544" s="1139"/>
      <c r="DA544" s="1140"/>
      <c r="DB544" s="1132"/>
      <c r="DC544" s="1133"/>
      <c r="DD544" s="1133"/>
      <c r="DE544" s="1133"/>
      <c r="DF544" s="1133"/>
      <c r="DG544" s="1134"/>
      <c r="DH544" s="580"/>
      <c r="DI544" s="1084"/>
      <c r="DJ544" s="1084"/>
      <c r="DK544" s="581"/>
      <c r="DL544" s="582"/>
      <c r="DM544" s="1084"/>
      <c r="DN544" s="1084"/>
      <c r="DO544" s="581"/>
      <c r="DP544" s="582"/>
      <c r="DQ544" s="1084"/>
      <c r="DR544" s="1084"/>
      <c r="DS544" s="583"/>
      <c r="DT544" s="1124"/>
      <c r="DU544" s="1125"/>
      <c r="DV544" s="1125"/>
      <c r="DW544" s="1124"/>
      <c r="DX544" s="1125"/>
      <c r="DY544" s="1150"/>
      <c r="DZ544" s="1362"/>
      <c r="EA544" s="1363"/>
      <c r="EB544" s="1362"/>
      <c r="EC544" s="1363"/>
      <c r="ED544" s="1362"/>
      <c r="EE544" s="1377"/>
      <c r="EF544" s="1378"/>
      <c r="EG544" s="1379"/>
      <c r="EH544" s="1379"/>
      <c r="EI544" s="1380"/>
      <c r="EJ544" s="1381"/>
      <c r="EK544" s="1381"/>
      <c r="EL544" s="1381"/>
      <c r="EM544" s="1382"/>
      <c r="EN544" s="1382"/>
      <c r="EO544" s="1382"/>
      <c r="EP544" s="1375"/>
      <c r="EQ544" s="1376"/>
      <c r="ER544" s="1113"/>
      <c r="ES544" s="1113"/>
      <c r="ET544" s="1113"/>
      <c r="EU544" s="1113"/>
      <c r="EV544" s="1113"/>
      <c r="EW544" s="1113"/>
      <c r="EX544" s="1113"/>
      <c r="EY544" s="1113"/>
      <c r="EZ544" s="1114"/>
    </row>
    <row r="545" spans="1:156" ht="30" customHeight="1" x14ac:dyDescent="0.2">
      <c r="A545" s="207">
        <f t="shared" si="60"/>
        <v>534</v>
      </c>
      <c r="B545" s="1103"/>
      <c r="C545" s="1104"/>
      <c r="D545" s="1303"/>
      <c r="E545" s="1304"/>
      <c r="F545" s="1094" t="str">
        <f t="shared" si="62"/>
        <v/>
      </c>
      <c r="G545" s="1095"/>
      <c r="H545" s="1095"/>
      <c r="I545" s="1095"/>
      <c r="J545" s="1095"/>
      <c r="K545" s="1095"/>
      <c r="L545" s="1095"/>
      <c r="M545" s="1095"/>
      <c r="N545" s="1095"/>
      <c r="O545" s="1095"/>
      <c r="P545" s="1095"/>
      <c r="Q545" s="1095"/>
      <c r="R545" s="1095"/>
      <c r="S545" s="1095"/>
      <c r="T545" s="1095"/>
      <c r="U545" s="1095"/>
      <c r="V545" s="1095"/>
      <c r="W545" s="1096"/>
      <c r="X545" s="1299">
        <f t="shared" si="61"/>
        <v>0</v>
      </c>
      <c r="Y545" s="1300"/>
      <c r="Z545" s="1301"/>
      <c r="AA545" s="1100"/>
      <c r="AB545" s="1101"/>
      <c r="AC545" s="1102"/>
      <c r="AD545" s="1135"/>
      <c r="AE545" s="1136"/>
      <c r="AF545" s="1136"/>
      <c r="AG545" s="1137"/>
      <c r="AH545" s="1138"/>
      <c r="AI545" s="1139"/>
      <c r="AJ545" s="1140"/>
      <c r="AK545" s="1132"/>
      <c r="AL545" s="1133"/>
      <c r="AM545" s="1133"/>
      <c r="AN545" s="1133"/>
      <c r="AO545" s="1133"/>
      <c r="AP545" s="1134"/>
      <c r="AQ545" s="642" t="str">
        <f>IF(AK545="","",VLOOKUP(AK545,ﾃﾞｰﾀ一覧!$AH$4:$AR$66,2,FALSE))</f>
        <v/>
      </c>
      <c r="AR545" s="1084"/>
      <c r="AS545" s="1084"/>
      <c r="AT545" s="643" t="str">
        <f>IF(AK545="","",VLOOKUP(AK545,ﾃﾞｰﾀ一覧!$AH$4:$AR$66,3,FALSE))</f>
        <v/>
      </c>
      <c r="AU545" s="644" t="str">
        <f>IF(AK545="","",VLOOKUP(AK545,ﾃﾞｰﾀ一覧!$AH$4:$AR$66,5,FALSE))</f>
        <v/>
      </c>
      <c r="AV545" s="1084"/>
      <c r="AW545" s="1084"/>
      <c r="AX545" s="643" t="str">
        <f>IF(AK545="","",VLOOKUP(AK545,ﾃﾞｰﾀ一覧!$AH$4:$AR$66,6,FALSE))</f>
        <v/>
      </c>
      <c r="AY545" s="649" t="str">
        <f>IF(AK545="","",VLOOKUP(AK545,ﾃﾞｰﾀ一覧!$AH$4:$AR$66,8,FALSE))</f>
        <v/>
      </c>
      <c r="AZ545" s="1084"/>
      <c r="BA545" s="1084"/>
      <c r="BB545" s="388" t="str">
        <f>IF(AK545="","",VLOOKUP(AK545,ﾃﾞｰﾀ一覧!$AH$4:$AR$66,9,FALSE))</f>
        <v/>
      </c>
      <c r="BC545" s="1124"/>
      <c r="BD545" s="1125"/>
      <c r="BE545" s="1125"/>
      <c r="BF545" s="1124"/>
      <c r="BG545" s="1125"/>
      <c r="BH545" s="1125"/>
      <c r="BI545" s="1124"/>
      <c r="BJ545" s="1125"/>
      <c r="BK545" s="1150"/>
      <c r="BL545" s="1154"/>
      <c r="BM545" s="1155"/>
      <c r="BN545" s="1156"/>
      <c r="BO545" s="1109" t="str">
        <f>IF($AK545="","",IF($BF545="","",IF($BF545=ﾃﾞｰﾀ一覧!$U$37,"",IF($BF545=ﾃﾞｰﾀ一覧!$U$38,"",IF($AH545=ﾃﾞｰﾀ一覧!$U$25,VLOOKUP($AK545,ﾃﾞｰﾀ一覧!$AH$43:$AR$66,10,FALSE),VLOOKUP($AK545,ﾃﾞｰﾀ一覧!$AH$4:$AR$66,10,FALSE))))))</f>
        <v/>
      </c>
      <c r="BP545" s="1110"/>
      <c r="BQ545" s="1110"/>
      <c r="BR545" s="1111"/>
      <c r="BS545" s="1115">
        <f>IF($BL545="",0,VLOOKUP($BL545,ﾃﾞｰﾀ一覧!$AY$4:$BB$16,3,FALSE))</f>
        <v>0</v>
      </c>
      <c r="BT545" s="1115"/>
      <c r="BU545" s="1115"/>
      <c r="BV545" s="1112" t="str">
        <f>IF($BO545="","",IF($BF545=ﾃﾞｰﾀ一覧!$U$37,"",IF($BF545=ﾃﾞｰﾀ一覧!$U$38,"",IF($BO545=ﾃﾞｰﾀ一覧!$AT$27,ﾃﾞｰﾀ一覧!$AT$27,VLOOKUP($AK545,ﾃﾞｰﾀ一覧!$AH$4:$AR$66,11,FALSE)*IF($BO545=ﾃﾞｰﾀ一覧!$AT$17,($AR545+1)*($AV545+1),IF($BO545=ﾃﾞｰﾀ一覧!$AT$22,IF(COUNTIF($AD545,"*天端*"),ﾃﾞｰﾀ一覧!$AU$43/2,ﾃﾞｰﾀ一覧!$AU$43/3),IF($BO545=ﾃﾞｰﾀ一覧!$AT$20,$AR545*$AV545,IF($BO545=ﾃﾞｰﾀ一覧!$AT$21,$AV545,1))))))))</f>
        <v/>
      </c>
      <c r="BW545" s="1112"/>
      <c r="BX545" s="1112"/>
      <c r="BY545" s="1088" t="str">
        <f>IF($B545="","",IF($AH545="","",IF($CK545=ﾃﾞｰﾀ一覧!$U$53,ﾃﾞｰﾀ一覧!$U$61,IF($AH545=ﾃﾞｰﾀ一覧!$U$21,ﾃﾞｰﾀ一覧!$U$60,IF(OR($AH545=ﾃﾞｰﾀ一覧!$U$19,$AH545=ﾃﾞｰﾀ一覧!$U$20,$AH545=ﾃﾞｰﾀ一覧!$U$23,$AH545=ﾃﾞｰﾀ一覧!$U$22,$AH545=ﾃﾞｰﾀ一覧!$U$18,AH545=ﾃﾞｰﾀ一覧!$U$25),ﾃﾞｰﾀ一覧!$U$59,ﾃﾞｰﾀ一覧!$U$62)))))</f>
        <v/>
      </c>
      <c r="BZ545" s="1089"/>
      <c r="CA545" s="1113"/>
      <c r="CB545" s="1113"/>
      <c r="CC545" s="1113"/>
      <c r="CD545" s="1113"/>
      <c r="CE545" s="1113"/>
      <c r="CF545" s="1113"/>
      <c r="CG545" s="1113"/>
      <c r="CH545" s="1113"/>
      <c r="CI545" s="1114"/>
      <c r="CK545" s="240"/>
      <c r="CM545" s="378" t="str">
        <f t="shared" si="56"/>
        <v/>
      </c>
      <c r="CN545" s="379" t="str">
        <f t="shared" si="57"/>
        <v/>
      </c>
      <c r="CO545" s="379" t="str">
        <f t="shared" si="58"/>
        <v/>
      </c>
      <c r="CP545" s="380" t="str">
        <f t="shared" si="59"/>
        <v/>
      </c>
      <c r="CQ545" s="244"/>
      <c r="CR545" s="1100"/>
      <c r="CS545" s="1101"/>
      <c r="CT545" s="1102"/>
      <c r="CU545" s="1135"/>
      <c r="CV545" s="1136"/>
      <c r="CW545" s="1136"/>
      <c r="CX545" s="1137"/>
      <c r="CY545" s="1138"/>
      <c r="CZ545" s="1139"/>
      <c r="DA545" s="1140"/>
      <c r="DB545" s="1132"/>
      <c r="DC545" s="1133"/>
      <c r="DD545" s="1133"/>
      <c r="DE545" s="1133"/>
      <c r="DF545" s="1133"/>
      <c r="DG545" s="1134"/>
      <c r="DH545" s="580"/>
      <c r="DI545" s="1084"/>
      <c r="DJ545" s="1084"/>
      <c r="DK545" s="581"/>
      <c r="DL545" s="582"/>
      <c r="DM545" s="1084"/>
      <c r="DN545" s="1084"/>
      <c r="DO545" s="581"/>
      <c r="DP545" s="582"/>
      <c r="DQ545" s="1084"/>
      <c r="DR545" s="1084"/>
      <c r="DS545" s="583"/>
      <c r="DT545" s="1124"/>
      <c r="DU545" s="1125"/>
      <c r="DV545" s="1125"/>
      <c r="DW545" s="1124"/>
      <c r="DX545" s="1125"/>
      <c r="DY545" s="1150"/>
      <c r="DZ545" s="1362"/>
      <c r="EA545" s="1363"/>
      <c r="EB545" s="1362"/>
      <c r="EC545" s="1363"/>
      <c r="ED545" s="1362"/>
      <c r="EE545" s="1377"/>
      <c r="EF545" s="1378"/>
      <c r="EG545" s="1379"/>
      <c r="EH545" s="1379"/>
      <c r="EI545" s="1380"/>
      <c r="EJ545" s="1381"/>
      <c r="EK545" s="1381"/>
      <c r="EL545" s="1381"/>
      <c r="EM545" s="1382"/>
      <c r="EN545" s="1382"/>
      <c r="EO545" s="1382"/>
      <c r="EP545" s="1375"/>
      <c r="EQ545" s="1376"/>
      <c r="ER545" s="1113"/>
      <c r="ES545" s="1113"/>
      <c r="ET545" s="1113"/>
      <c r="EU545" s="1113"/>
      <c r="EV545" s="1113"/>
      <c r="EW545" s="1113"/>
      <c r="EX545" s="1113"/>
      <c r="EY545" s="1113"/>
      <c r="EZ545" s="1114"/>
    </row>
    <row r="546" spans="1:156" ht="30" customHeight="1" x14ac:dyDescent="0.2">
      <c r="A546" s="207">
        <f t="shared" si="60"/>
        <v>535</v>
      </c>
      <c r="B546" s="1103"/>
      <c r="C546" s="1104"/>
      <c r="D546" s="1303"/>
      <c r="E546" s="1304"/>
      <c r="F546" s="1094" t="str">
        <f t="shared" si="62"/>
        <v/>
      </c>
      <c r="G546" s="1095"/>
      <c r="H546" s="1095"/>
      <c r="I546" s="1095"/>
      <c r="J546" s="1095"/>
      <c r="K546" s="1095"/>
      <c r="L546" s="1095"/>
      <c r="M546" s="1095"/>
      <c r="N546" s="1095"/>
      <c r="O546" s="1095"/>
      <c r="P546" s="1095"/>
      <c r="Q546" s="1095"/>
      <c r="R546" s="1095"/>
      <c r="S546" s="1095"/>
      <c r="T546" s="1095"/>
      <c r="U546" s="1095"/>
      <c r="V546" s="1095"/>
      <c r="W546" s="1096"/>
      <c r="X546" s="1299">
        <f t="shared" si="61"/>
        <v>0</v>
      </c>
      <c r="Y546" s="1300"/>
      <c r="Z546" s="1301"/>
      <c r="AA546" s="1100"/>
      <c r="AB546" s="1101"/>
      <c r="AC546" s="1102"/>
      <c r="AD546" s="1135"/>
      <c r="AE546" s="1136"/>
      <c r="AF546" s="1136"/>
      <c r="AG546" s="1137"/>
      <c r="AH546" s="1138"/>
      <c r="AI546" s="1139"/>
      <c r="AJ546" s="1140"/>
      <c r="AK546" s="1132"/>
      <c r="AL546" s="1133"/>
      <c r="AM546" s="1133"/>
      <c r="AN546" s="1133"/>
      <c r="AO546" s="1133"/>
      <c r="AP546" s="1134"/>
      <c r="AQ546" s="642" t="str">
        <f>IF(AK546="","",VLOOKUP(AK546,ﾃﾞｰﾀ一覧!$AH$4:$AR$66,2,FALSE))</f>
        <v/>
      </c>
      <c r="AR546" s="1084"/>
      <c r="AS546" s="1084"/>
      <c r="AT546" s="643" t="str">
        <f>IF(AK546="","",VLOOKUP(AK546,ﾃﾞｰﾀ一覧!$AH$4:$AR$66,3,FALSE))</f>
        <v/>
      </c>
      <c r="AU546" s="644" t="str">
        <f>IF(AK546="","",VLOOKUP(AK546,ﾃﾞｰﾀ一覧!$AH$4:$AR$66,5,FALSE))</f>
        <v/>
      </c>
      <c r="AV546" s="1084"/>
      <c r="AW546" s="1084"/>
      <c r="AX546" s="643" t="str">
        <f>IF(AK546="","",VLOOKUP(AK546,ﾃﾞｰﾀ一覧!$AH$4:$AR$66,6,FALSE))</f>
        <v/>
      </c>
      <c r="AY546" s="649" t="str">
        <f>IF(AK546="","",VLOOKUP(AK546,ﾃﾞｰﾀ一覧!$AH$4:$AR$66,8,FALSE))</f>
        <v/>
      </c>
      <c r="AZ546" s="1084"/>
      <c r="BA546" s="1084"/>
      <c r="BB546" s="388" t="str">
        <f>IF(AK546="","",VLOOKUP(AK546,ﾃﾞｰﾀ一覧!$AH$4:$AR$66,9,FALSE))</f>
        <v/>
      </c>
      <c r="BC546" s="1124"/>
      <c r="BD546" s="1125"/>
      <c r="BE546" s="1125"/>
      <c r="BF546" s="1124"/>
      <c r="BG546" s="1125"/>
      <c r="BH546" s="1125"/>
      <c r="BI546" s="1124"/>
      <c r="BJ546" s="1125"/>
      <c r="BK546" s="1150"/>
      <c r="BL546" s="1154"/>
      <c r="BM546" s="1155"/>
      <c r="BN546" s="1156"/>
      <c r="BO546" s="1109" t="str">
        <f>IF($AK546="","",IF($BF546="","",IF($BF546=ﾃﾞｰﾀ一覧!$U$37,"",IF($BF546=ﾃﾞｰﾀ一覧!$U$38,"",IF($AH546=ﾃﾞｰﾀ一覧!$U$25,VLOOKUP($AK546,ﾃﾞｰﾀ一覧!$AH$43:$AR$66,10,FALSE),VLOOKUP($AK546,ﾃﾞｰﾀ一覧!$AH$4:$AR$66,10,FALSE))))))</f>
        <v/>
      </c>
      <c r="BP546" s="1110"/>
      <c r="BQ546" s="1110"/>
      <c r="BR546" s="1111"/>
      <c r="BS546" s="1115">
        <f>IF($BL546="",0,VLOOKUP($BL546,ﾃﾞｰﾀ一覧!$AY$4:$BB$16,3,FALSE))</f>
        <v>0</v>
      </c>
      <c r="BT546" s="1115"/>
      <c r="BU546" s="1115"/>
      <c r="BV546" s="1112" t="str">
        <f>IF($BO546="","",IF($BF546=ﾃﾞｰﾀ一覧!$U$37,"",IF($BF546=ﾃﾞｰﾀ一覧!$U$38,"",IF($BO546=ﾃﾞｰﾀ一覧!$AT$27,ﾃﾞｰﾀ一覧!$AT$27,VLOOKUP($AK546,ﾃﾞｰﾀ一覧!$AH$4:$AR$66,11,FALSE)*IF($BO546=ﾃﾞｰﾀ一覧!$AT$17,($AR546+1)*($AV546+1),IF($BO546=ﾃﾞｰﾀ一覧!$AT$22,IF(COUNTIF($AD546,"*天端*"),ﾃﾞｰﾀ一覧!$AU$43/2,ﾃﾞｰﾀ一覧!$AU$43/3),IF($BO546=ﾃﾞｰﾀ一覧!$AT$20,$AR546*$AV546,IF($BO546=ﾃﾞｰﾀ一覧!$AT$21,$AV546,1))))))))</f>
        <v/>
      </c>
      <c r="BW546" s="1112"/>
      <c r="BX546" s="1112"/>
      <c r="BY546" s="1088" t="str">
        <f>IF($B546="","",IF($AH546="","",IF($CK546=ﾃﾞｰﾀ一覧!$U$53,ﾃﾞｰﾀ一覧!$U$61,IF($AH546=ﾃﾞｰﾀ一覧!$U$21,ﾃﾞｰﾀ一覧!$U$60,IF(OR($AH546=ﾃﾞｰﾀ一覧!$U$19,$AH546=ﾃﾞｰﾀ一覧!$U$20,$AH546=ﾃﾞｰﾀ一覧!$U$23,$AH546=ﾃﾞｰﾀ一覧!$U$22,$AH546=ﾃﾞｰﾀ一覧!$U$18,AH546=ﾃﾞｰﾀ一覧!$U$25),ﾃﾞｰﾀ一覧!$U$59,ﾃﾞｰﾀ一覧!$U$62)))))</f>
        <v/>
      </c>
      <c r="BZ546" s="1089"/>
      <c r="CA546" s="1113"/>
      <c r="CB546" s="1113"/>
      <c r="CC546" s="1113"/>
      <c r="CD546" s="1113"/>
      <c r="CE546" s="1113"/>
      <c r="CF546" s="1113"/>
      <c r="CG546" s="1113"/>
      <c r="CH546" s="1113"/>
      <c r="CI546" s="1114"/>
      <c r="CK546" s="240"/>
      <c r="CM546" s="378" t="str">
        <f t="shared" si="56"/>
        <v/>
      </c>
      <c r="CN546" s="379" t="str">
        <f t="shared" si="57"/>
        <v/>
      </c>
      <c r="CO546" s="379" t="str">
        <f t="shared" si="58"/>
        <v/>
      </c>
      <c r="CP546" s="380" t="str">
        <f t="shared" si="59"/>
        <v/>
      </c>
      <c r="CQ546" s="244"/>
      <c r="CR546" s="1100"/>
      <c r="CS546" s="1101"/>
      <c r="CT546" s="1102"/>
      <c r="CU546" s="1135"/>
      <c r="CV546" s="1136"/>
      <c r="CW546" s="1136"/>
      <c r="CX546" s="1137"/>
      <c r="CY546" s="1138"/>
      <c r="CZ546" s="1139"/>
      <c r="DA546" s="1140"/>
      <c r="DB546" s="1132"/>
      <c r="DC546" s="1133"/>
      <c r="DD546" s="1133"/>
      <c r="DE546" s="1133"/>
      <c r="DF546" s="1133"/>
      <c r="DG546" s="1134"/>
      <c r="DH546" s="580"/>
      <c r="DI546" s="1084"/>
      <c r="DJ546" s="1084"/>
      <c r="DK546" s="581"/>
      <c r="DL546" s="582"/>
      <c r="DM546" s="1084"/>
      <c r="DN546" s="1084"/>
      <c r="DO546" s="581"/>
      <c r="DP546" s="582"/>
      <c r="DQ546" s="1084"/>
      <c r="DR546" s="1084"/>
      <c r="DS546" s="583"/>
      <c r="DT546" s="1124"/>
      <c r="DU546" s="1125"/>
      <c r="DV546" s="1125"/>
      <c r="DW546" s="1124"/>
      <c r="DX546" s="1125"/>
      <c r="DY546" s="1150"/>
      <c r="DZ546" s="1362"/>
      <c r="EA546" s="1363"/>
      <c r="EB546" s="1362"/>
      <c r="EC546" s="1363"/>
      <c r="ED546" s="1362"/>
      <c r="EE546" s="1377"/>
      <c r="EF546" s="1378"/>
      <c r="EG546" s="1379"/>
      <c r="EH546" s="1379"/>
      <c r="EI546" s="1380"/>
      <c r="EJ546" s="1381"/>
      <c r="EK546" s="1381"/>
      <c r="EL546" s="1381"/>
      <c r="EM546" s="1382"/>
      <c r="EN546" s="1382"/>
      <c r="EO546" s="1382"/>
      <c r="EP546" s="1375"/>
      <c r="EQ546" s="1376"/>
      <c r="ER546" s="1113"/>
      <c r="ES546" s="1113"/>
      <c r="ET546" s="1113"/>
      <c r="EU546" s="1113"/>
      <c r="EV546" s="1113"/>
      <c r="EW546" s="1113"/>
      <c r="EX546" s="1113"/>
      <c r="EY546" s="1113"/>
      <c r="EZ546" s="1114"/>
    </row>
    <row r="547" spans="1:156" ht="30" customHeight="1" x14ac:dyDescent="0.2">
      <c r="A547" s="207">
        <f t="shared" si="60"/>
        <v>536</v>
      </c>
      <c r="B547" s="1103"/>
      <c r="C547" s="1104"/>
      <c r="D547" s="1303"/>
      <c r="E547" s="1304"/>
      <c r="F547" s="1094" t="str">
        <f t="shared" si="62"/>
        <v/>
      </c>
      <c r="G547" s="1095"/>
      <c r="H547" s="1095"/>
      <c r="I547" s="1095"/>
      <c r="J547" s="1095"/>
      <c r="K547" s="1095"/>
      <c r="L547" s="1095"/>
      <c r="M547" s="1095"/>
      <c r="N547" s="1095"/>
      <c r="O547" s="1095"/>
      <c r="P547" s="1095"/>
      <c r="Q547" s="1095"/>
      <c r="R547" s="1095"/>
      <c r="S547" s="1095"/>
      <c r="T547" s="1095"/>
      <c r="U547" s="1095"/>
      <c r="V547" s="1095"/>
      <c r="W547" s="1096"/>
      <c r="X547" s="1299">
        <f t="shared" si="61"/>
        <v>0</v>
      </c>
      <c r="Y547" s="1300"/>
      <c r="Z547" s="1301"/>
      <c r="AA547" s="1100"/>
      <c r="AB547" s="1101"/>
      <c r="AC547" s="1102"/>
      <c r="AD547" s="1135"/>
      <c r="AE547" s="1136"/>
      <c r="AF547" s="1136"/>
      <c r="AG547" s="1137"/>
      <c r="AH547" s="1138"/>
      <c r="AI547" s="1139"/>
      <c r="AJ547" s="1140"/>
      <c r="AK547" s="1132"/>
      <c r="AL547" s="1133"/>
      <c r="AM547" s="1133"/>
      <c r="AN547" s="1133"/>
      <c r="AO547" s="1133"/>
      <c r="AP547" s="1134"/>
      <c r="AQ547" s="642" t="str">
        <f>IF(AK547="","",VLOOKUP(AK547,ﾃﾞｰﾀ一覧!$AH$4:$AR$66,2,FALSE))</f>
        <v/>
      </c>
      <c r="AR547" s="1084"/>
      <c r="AS547" s="1084"/>
      <c r="AT547" s="643" t="str">
        <f>IF(AK547="","",VLOOKUP(AK547,ﾃﾞｰﾀ一覧!$AH$4:$AR$66,3,FALSE))</f>
        <v/>
      </c>
      <c r="AU547" s="644" t="str">
        <f>IF(AK547="","",VLOOKUP(AK547,ﾃﾞｰﾀ一覧!$AH$4:$AR$66,5,FALSE))</f>
        <v/>
      </c>
      <c r="AV547" s="1084"/>
      <c r="AW547" s="1084"/>
      <c r="AX547" s="643" t="str">
        <f>IF(AK547="","",VLOOKUP(AK547,ﾃﾞｰﾀ一覧!$AH$4:$AR$66,6,FALSE))</f>
        <v/>
      </c>
      <c r="AY547" s="649" t="str">
        <f>IF(AK547="","",VLOOKUP(AK547,ﾃﾞｰﾀ一覧!$AH$4:$AR$66,8,FALSE))</f>
        <v/>
      </c>
      <c r="AZ547" s="1084"/>
      <c r="BA547" s="1084"/>
      <c r="BB547" s="388" t="str">
        <f>IF(AK547="","",VLOOKUP(AK547,ﾃﾞｰﾀ一覧!$AH$4:$AR$66,9,FALSE))</f>
        <v/>
      </c>
      <c r="BC547" s="1157"/>
      <c r="BD547" s="1158"/>
      <c r="BE547" s="1158"/>
      <c r="BF547" s="1124"/>
      <c r="BG547" s="1125"/>
      <c r="BH547" s="1125"/>
      <c r="BI547" s="1157"/>
      <c r="BJ547" s="1158"/>
      <c r="BK547" s="1159"/>
      <c r="BL547" s="1154"/>
      <c r="BM547" s="1155"/>
      <c r="BN547" s="1156"/>
      <c r="BO547" s="1109" t="str">
        <f>IF($AK547="","",IF($BF547="","",IF($BF547=ﾃﾞｰﾀ一覧!$U$37,"",IF($BF547=ﾃﾞｰﾀ一覧!$U$38,"",IF($AH547=ﾃﾞｰﾀ一覧!$U$25,VLOOKUP($AK547,ﾃﾞｰﾀ一覧!$AH$43:$AR$66,10,FALSE),VLOOKUP($AK547,ﾃﾞｰﾀ一覧!$AH$4:$AR$66,10,FALSE))))))</f>
        <v/>
      </c>
      <c r="BP547" s="1110"/>
      <c r="BQ547" s="1110"/>
      <c r="BR547" s="1111"/>
      <c r="BS547" s="1115">
        <f>IF($BL547="",0,VLOOKUP($BL547,ﾃﾞｰﾀ一覧!$AY$4:$BB$16,3,FALSE))</f>
        <v>0</v>
      </c>
      <c r="BT547" s="1115"/>
      <c r="BU547" s="1115"/>
      <c r="BV547" s="1112" t="str">
        <f>IF($BO547="","",IF($BF547=ﾃﾞｰﾀ一覧!$U$37,"",IF($BF547=ﾃﾞｰﾀ一覧!$U$38,"",IF($BO547=ﾃﾞｰﾀ一覧!$AT$27,ﾃﾞｰﾀ一覧!$AT$27,VLOOKUP($AK547,ﾃﾞｰﾀ一覧!$AH$4:$AR$66,11,FALSE)*IF($BO547=ﾃﾞｰﾀ一覧!$AT$17,($AR547+1)*($AV547+1),IF($BO547=ﾃﾞｰﾀ一覧!$AT$22,IF(COUNTIF($AD547,"*天端*"),ﾃﾞｰﾀ一覧!$AU$43/2,ﾃﾞｰﾀ一覧!$AU$43/3),IF($BO547=ﾃﾞｰﾀ一覧!$AT$20,$AR547*$AV547,IF($BO547=ﾃﾞｰﾀ一覧!$AT$21,$AV547,1))))))))</f>
        <v/>
      </c>
      <c r="BW547" s="1112"/>
      <c r="BX547" s="1112"/>
      <c r="BY547" s="1088" t="str">
        <f>IF($B547="","",IF($AH547="","",IF($CK547=ﾃﾞｰﾀ一覧!$U$53,ﾃﾞｰﾀ一覧!$U$61,IF($AH547=ﾃﾞｰﾀ一覧!$U$21,ﾃﾞｰﾀ一覧!$U$60,IF(OR($AH547=ﾃﾞｰﾀ一覧!$U$19,$AH547=ﾃﾞｰﾀ一覧!$U$20,$AH547=ﾃﾞｰﾀ一覧!$U$23,$AH547=ﾃﾞｰﾀ一覧!$U$22,$AH547=ﾃﾞｰﾀ一覧!$U$18,AH547=ﾃﾞｰﾀ一覧!$U$25),ﾃﾞｰﾀ一覧!$U$59,ﾃﾞｰﾀ一覧!$U$62)))))</f>
        <v/>
      </c>
      <c r="BZ547" s="1089"/>
      <c r="CA547" s="1113"/>
      <c r="CB547" s="1113"/>
      <c r="CC547" s="1113"/>
      <c r="CD547" s="1113"/>
      <c r="CE547" s="1113"/>
      <c r="CF547" s="1113"/>
      <c r="CG547" s="1113"/>
      <c r="CH547" s="1113"/>
      <c r="CI547" s="1114"/>
      <c r="CK547" s="240"/>
      <c r="CM547" s="378" t="str">
        <f t="shared" si="56"/>
        <v/>
      </c>
      <c r="CN547" s="379" t="str">
        <f t="shared" si="57"/>
        <v/>
      </c>
      <c r="CO547" s="379" t="str">
        <f t="shared" si="58"/>
        <v/>
      </c>
      <c r="CP547" s="380" t="str">
        <f t="shared" si="59"/>
        <v/>
      </c>
      <c r="CQ547" s="244"/>
      <c r="CR547" s="1100"/>
      <c r="CS547" s="1101"/>
      <c r="CT547" s="1102"/>
      <c r="CU547" s="1135"/>
      <c r="CV547" s="1136"/>
      <c r="CW547" s="1136"/>
      <c r="CX547" s="1137"/>
      <c r="CY547" s="1138"/>
      <c r="CZ547" s="1139"/>
      <c r="DA547" s="1140"/>
      <c r="DB547" s="1132"/>
      <c r="DC547" s="1133"/>
      <c r="DD547" s="1133"/>
      <c r="DE547" s="1133"/>
      <c r="DF547" s="1133"/>
      <c r="DG547" s="1134"/>
      <c r="DH547" s="580"/>
      <c r="DI547" s="1084"/>
      <c r="DJ547" s="1084"/>
      <c r="DK547" s="581"/>
      <c r="DL547" s="582"/>
      <c r="DM547" s="1084"/>
      <c r="DN547" s="1084"/>
      <c r="DO547" s="581"/>
      <c r="DP547" s="582"/>
      <c r="DQ547" s="1084"/>
      <c r="DR547" s="1084"/>
      <c r="DS547" s="583"/>
      <c r="DT547" s="1157"/>
      <c r="DU547" s="1158"/>
      <c r="DV547" s="1158"/>
      <c r="DW547" s="1157"/>
      <c r="DX547" s="1158"/>
      <c r="DY547" s="1159"/>
      <c r="DZ547" s="1362"/>
      <c r="EA547" s="1363"/>
      <c r="EB547" s="1362"/>
      <c r="EC547" s="1363"/>
      <c r="ED547" s="1362"/>
      <c r="EE547" s="1377"/>
      <c r="EF547" s="1378"/>
      <c r="EG547" s="1379"/>
      <c r="EH547" s="1379"/>
      <c r="EI547" s="1380"/>
      <c r="EJ547" s="1381"/>
      <c r="EK547" s="1381"/>
      <c r="EL547" s="1381"/>
      <c r="EM547" s="1382"/>
      <c r="EN547" s="1382"/>
      <c r="EO547" s="1382"/>
      <c r="EP547" s="1375"/>
      <c r="EQ547" s="1376"/>
      <c r="ER547" s="1113"/>
      <c r="ES547" s="1113"/>
      <c r="ET547" s="1113"/>
      <c r="EU547" s="1113"/>
      <c r="EV547" s="1113"/>
      <c r="EW547" s="1113"/>
      <c r="EX547" s="1113"/>
      <c r="EY547" s="1113"/>
      <c r="EZ547" s="1114"/>
    </row>
    <row r="548" spans="1:156" ht="30" customHeight="1" x14ac:dyDescent="0.2">
      <c r="A548" s="207">
        <f t="shared" si="60"/>
        <v>537</v>
      </c>
      <c r="B548" s="1103"/>
      <c r="C548" s="1104"/>
      <c r="D548" s="1303"/>
      <c r="E548" s="1304"/>
      <c r="F548" s="1094" t="str">
        <f t="shared" si="62"/>
        <v/>
      </c>
      <c r="G548" s="1095"/>
      <c r="H548" s="1095"/>
      <c r="I548" s="1095"/>
      <c r="J548" s="1095"/>
      <c r="K548" s="1095"/>
      <c r="L548" s="1095"/>
      <c r="M548" s="1095"/>
      <c r="N548" s="1095"/>
      <c r="O548" s="1095"/>
      <c r="P548" s="1095"/>
      <c r="Q548" s="1095"/>
      <c r="R548" s="1095"/>
      <c r="S548" s="1095"/>
      <c r="T548" s="1095"/>
      <c r="U548" s="1095"/>
      <c r="V548" s="1095"/>
      <c r="W548" s="1096"/>
      <c r="X548" s="1299">
        <f t="shared" si="61"/>
        <v>0</v>
      </c>
      <c r="Y548" s="1300"/>
      <c r="Z548" s="1301"/>
      <c r="AA548" s="1100"/>
      <c r="AB548" s="1101"/>
      <c r="AC548" s="1102"/>
      <c r="AD548" s="1135"/>
      <c r="AE548" s="1136"/>
      <c r="AF548" s="1136"/>
      <c r="AG548" s="1137"/>
      <c r="AH548" s="1138"/>
      <c r="AI548" s="1139"/>
      <c r="AJ548" s="1140"/>
      <c r="AK548" s="1132"/>
      <c r="AL548" s="1133"/>
      <c r="AM548" s="1133"/>
      <c r="AN548" s="1133"/>
      <c r="AO548" s="1133"/>
      <c r="AP548" s="1134"/>
      <c r="AQ548" s="642" t="str">
        <f>IF(AK548="","",VLOOKUP(AK548,ﾃﾞｰﾀ一覧!$AH$4:$AR$66,2,FALSE))</f>
        <v/>
      </c>
      <c r="AR548" s="1084"/>
      <c r="AS548" s="1084"/>
      <c r="AT548" s="643" t="str">
        <f>IF(AK548="","",VLOOKUP(AK548,ﾃﾞｰﾀ一覧!$AH$4:$AR$66,3,FALSE))</f>
        <v/>
      </c>
      <c r="AU548" s="644" t="str">
        <f>IF(AK548="","",VLOOKUP(AK548,ﾃﾞｰﾀ一覧!$AH$4:$AR$66,5,FALSE))</f>
        <v/>
      </c>
      <c r="AV548" s="1084"/>
      <c r="AW548" s="1084"/>
      <c r="AX548" s="643" t="str">
        <f>IF(AK548="","",VLOOKUP(AK548,ﾃﾞｰﾀ一覧!$AH$4:$AR$66,6,FALSE))</f>
        <v/>
      </c>
      <c r="AY548" s="649" t="str">
        <f>IF(AK548="","",VLOOKUP(AK548,ﾃﾞｰﾀ一覧!$AH$4:$AR$66,8,FALSE))</f>
        <v/>
      </c>
      <c r="AZ548" s="1084"/>
      <c r="BA548" s="1084"/>
      <c r="BB548" s="388" t="str">
        <f>IF(AK548="","",VLOOKUP(AK548,ﾃﾞｰﾀ一覧!$AH$4:$AR$66,9,FALSE))</f>
        <v/>
      </c>
      <c r="BC548" s="1124"/>
      <c r="BD548" s="1125"/>
      <c r="BE548" s="1125"/>
      <c r="BF548" s="1124"/>
      <c r="BG548" s="1125"/>
      <c r="BH548" s="1125"/>
      <c r="BI548" s="1124"/>
      <c r="BJ548" s="1125"/>
      <c r="BK548" s="1150"/>
      <c r="BL548" s="1154"/>
      <c r="BM548" s="1155"/>
      <c r="BN548" s="1156"/>
      <c r="BO548" s="1109" t="str">
        <f>IF($AK548="","",IF($BF548="","",IF($BF548=ﾃﾞｰﾀ一覧!$U$37,"",IF($BF548=ﾃﾞｰﾀ一覧!$U$38,"",IF($AH548=ﾃﾞｰﾀ一覧!$U$25,VLOOKUP($AK548,ﾃﾞｰﾀ一覧!$AH$43:$AR$66,10,FALSE),VLOOKUP($AK548,ﾃﾞｰﾀ一覧!$AH$4:$AR$66,10,FALSE))))))</f>
        <v/>
      </c>
      <c r="BP548" s="1110"/>
      <c r="BQ548" s="1110"/>
      <c r="BR548" s="1111"/>
      <c r="BS548" s="1115">
        <f>IF($BL548="",0,VLOOKUP($BL548,ﾃﾞｰﾀ一覧!$AY$4:$BB$16,3,FALSE))</f>
        <v>0</v>
      </c>
      <c r="BT548" s="1115"/>
      <c r="BU548" s="1115"/>
      <c r="BV548" s="1112" t="str">
        <f>IF($BO548="","",IF($BF548=ﾃﾞｰﾀ一覧!$U$37,"",IF($BF548=ﾃﾞｰﾀ一覧!$U$38,"",IF($BO548=ﾃﾞｰﾀ一覧!$AT$27,ﾃﾞｰﾀ一覧!$AT$27,VLOOKUP($AK548,ﾃﾞｰﾀ一覧!$AH$4:$AR$66,11,FALSE)*IF($BO548=ﾃﾞｰﾀ一覧!$AT$17,($AR548+1)*($AV548+1),IF($BO548=ﾃﾞｰﾀ一覧!$AT$22,IF(COUNTIF($AD548,"*天端*"),ﾃﾞｰﾀ一覧!$AU$43/2,ﾃﾞｰﾀ一覧!$AU$43/3),IF($BO548=ﾃﾞｰﾀ一覧!$AT$20,$AR548*$AV548,IF($BO548=ﾃﾞｰﾀ一覧!$AT$21,$AV548,1))))))))</f>
        <v/>
      </c>
      <c r="BW548" s="1112"/>
      <c r="BX548" s="1112"/>
      <c r="BY548" s="1088" t="str">
        <f>IF($B548="","",IF($AH548="","",IF($CK548=ﾃﾞｰﾀ一覧!$U$53,ﾃﾞｰﾀ一覧!$U$61,IF($AH548=ﾃﾞｰﾀ一覧!$U$21,ﾃﾞｰﾀ一覧!$U$60,IF(OR($AH548=ﾃﾞｰﾀ一覧!$U$19,$AH548=ﾃﾞｰﾀ一覧!$U$20,$AH548=ﾃﾞｰﾀ一覧!$U$23,$AH548=ﾃﾞｰﾀ一覧!$U$22,$AH548=ﾃﾞｰﾀ一覧!$U$18,AH548=ﾃﾞｰﾀ一覧!$U$25),ﾃﾞｰﾀ一覧!$U$59,ﾃﾞｰﾀ一覧!$U$62)))))</f>
        <v/>
      </c>
      <c r="BZ548" s="1089"/>
      <c r="CA548" s="1113"/>
      <c r="CB548" s="1113"/>
      <c r="CC548" s="1113"/>
      <c r="CD548" s="1113"/>
      <c r="CE548" s="1113"/>
      <c r="CF548" s="1113"/>
      <c r="CG548" s="1113"/>
      <c r="CH548" s="1113"/>
      <c r="CI548" s="1114"/>
      <c r="CK548" s="240"/>
      <c r="CM548" s="378" t="str">
        <f t="shared" si="56"/>
        <v/>
      </c>
      <c r="CN548" s="379" t="str">
        <f t="shared" si="57"/>
        <v/>
      </c>
      <c r="CO548" s="379" t="str">
        <f t="shared" si="58"/>
        <v/>
      </c>
      <c r="CP548" s="380" t="str">
        <f t="shared" si="59"/>
        <v/>
      </c>
      <c r="CQ548" s="244"/>
      <c r="CR548" s="1100"/>
      <c r="CS548" s="1101"/>
      <c r="CT548" s="1102"/>
      <c r="CU548" s="1135"/>
      <c r="CV548" s="1136"/>
      <c r="CW548" s="1136"/>
      <c r="CX548" s="1137"/>
      <c r="CY548" s="1138"/>
      <c r="CZ548" s="1139"/>
      <c r="DA548" s="1140"/>
      <c r="DB548" s="1132"/>
      <c r="DC548" s="1133"/>
      <c r="DD548" s="1133"/>
      <c r="DE548" s="1133"/>
      <c r="DF548" s="1133"/>
      <c r="DG548" s="1134"/>
      <c r="DH548" s="580"/>
      <c r="DI548" s="1084"/>
      <c r="DJ548" s="1084"/>
      <c r="DK548" s="581"/>
      <c r="DL548" s="582"/>
      <c r="DM548" s="1084"/>
      <c r="DN548" s="1084"/>
      <c r="DO548" s="581"/>
      <c r="DP548" s="582"/>
      <c r="DQ548" s="1084"/>
      <c r="DR548" s="1084"/>
      <c r="DS548" s="583"/>
      <c r="DT548" s="1124"/>
      <c r="DU548" s="1125"/>
      <c r="DV548" s="1125"/>
      <c r="DW548" s="1124"/>
      <c r="DX548" s="1125"/>
      <c r="DY548" s="1150"/>
      <c r="DZ548" s="1362"/>
      <c r="EA548" s="1363"/>
      <c r="EB548" s="1362"/>
      <c r="EC548" s="1363"/>
      <c r="ED548" s="1362"/>
      <c r="EE548" s="1377"/>
      <c r="EF548" s="1378"/>
      <c r="EG548" s="1379"/>
      <c r="EH548" s="1379"/>
      <c r="EI548" s="1380"/>
      <c r="EJ548" s="1381"/>
      <c r="EK548" s="1381"/>
      <c r="EL548" s="1381"/>
      <c r="EM548" s="1382"/>
      <c r="EN548" s="1382"/>
      <c r="EO548" s="1382"/>
      <c r="EP548" s="1375"/>
      <c r="EQ548" s="1376"/>
      <c r="ER548" s="1113"/>
      <c r="ES548" s="1113"/>
      <c r="ET548" s="1113"/>
      <c r="EU548" s="1113"/>
      <c r="EV548" s="1113"/>
      <c r="EW548" s="1113"/>
      <c r="EX548" s="1113"/>
      <c r="EY548" s="1113"/>
      <c r="EZ548" s="1114"/>
    </row>
    <row r="549" spans="1:156" ht="30" customHeight="1" x14ac:dyDescent="0.2">
      <c r="A549" s="207">
        <f t="shared" si="60"/>
        <v>538</v>
      </c>
      <c r="B549" s="1103"/>
      <c r="C549" s="1104"/>
      <c r="D549" s="1303"/>
      <c r="E549" s="1304"/>
      <c r="F549" s="1094" t="str">
        <f t="shared" si="62"/>
        <v/>
      </c>
      <c r="G549" s="1095"/>
      <c r="H549" s="1095"/>
      <c r="I549" s="1095"/>
      <c r="J549" s="1095"/>
      <c r="K549" s="1095"/>
      <c r="L549" s="1095"/>
      <c r="M549" s="1095"/>
      <c r="N549" s="1095"/>
      <c r="O549" s="1095"/>
      <c r="P549" s="1095"/>
      <c r="Q549" s="1095"/>
      <c r="R549" s="1095"/>
      <c r="S549" s="1095"/>
      <c r="T549" s="1095"/>
      <c r="U549" s="1095"/>
      <c r="V549" s="1095"/>
      <c r="W549" s="1096"/>
      <c r="X549" s="1299">
        <f t="shared" si="61"/>
        <v>0</v>
      </c>
      <c r="Y549" s="1300"/>
      <c r="Z549" s="1301"/>
      <c r="AA549" s="1100"/>
      <c r="AB549" s="1101"/>
      <c r="AC549" s="1102"/>
      <c r="AD549" s="1135"/>
      <c r="AE549" s="1136"/>
      <c r="AF549" s="1136"/>
      <c r="AG549" s="1137"/>
      <c r="AH549" s="1138"/>
      <c r="AI549" s="1139"/>
      <c r="AJ549" s="1140"/>
      <c r="AK549" s="1132"/>
      <c r="AL549" s="1133"/>
      <c r="AM549" s="1133"/>
      <c r="AN549" s="1133"/>
      <c r="AO549" s="1133"/>
      <c r="AP549" s="1134"/>
      <c r="AQ549" s="642" t="str">
        <f>IF(AK549="","",VLOOKUP(AK549,ﾃﾞｰﾀ一覧!$AH$4:$AR$66,2,FALSE))</f>
        <v/>
      </c>
      <c r="AR549" s="1084"/>
      <c r="AS549" s="1084"/>
      <c r="AT549" s="643" t="str">
        <f>IF(AK549="","",VLOOKUP(AK549,ﾃﾞｰﾀ一覧!$AH$4:$AR$66,3,FALSE))</f>
        <v/>
      </c>
      <c r="AU549" s="644" t="str">
        <f>IF(AK549="","",VLOOKUP(AK549,ﾃﾞｰﾀ一覧!$AH$4:$AR$66,5,FALSE))</f>
        <v/>
      </c>
      <c r="AV549" s="1084"/>
      <c r="AW549" s="1084"/>
      <c r="AX549" s="643" t="str">
        <f>IF(AK549="","",VLOOKUP(AK549,ﾃﾞｰﾀ一覧!$AH$4:$AR$66,6,FALSE))</f>
        <v/>
      </c>
      <c r="AY549" s="649" t="str">
        <f>IF(AK549="","",VLOOKUP(AK549,ﾃﾞｰﾀ一覧!$AH$4:$AR$66,8,FALSE))</f>
        <v/>
      </c>
      <c r="AZ549" s="1084"/>
      <c r="BA549" s="1084"/>
      <c r="BB549" s="388" t="str">
        <f>IF(AK549="","",VLOOKUP(AK549,ﾃﾞｰﾀ一覧!$AH$4:$AR$66,9,FALSE))</f>
        <v/>
      </c>
      <c r="BC549" s="1124"/>
      <c r="BD549" s="1125"/>
      <c r="BE549" s="1125"/>
      <c r="BF549" s="1124"/>
      <c r="BG549" s="1125"/>
      <c r="BH549" s="1125"/>
      <c r="BI549" s="1124"/>
      <c r="BJ549" s="1125"/>
      <c r="BK549" s="1150"/>
      <c r="BL549" s="1154"/>
      <c r="BM549" s="1155"/>
      <c r="BN549" s="1156"/>
      <c r="BO549" s="1109" t="str">
        <f>IF($AK549="","",IF($BF549="","",IF($BF549=ﾃﾞｰﾀ一覧!$U$37,"",IF($BF549=ﾃﾞｰﾀ一覧!$U$38,"",IF($AH549=ﾃﾞｰﾀ一覧!$U$25,VLOOKUP($AK549,ﾃﾞｰﾀ一覧!$AH$43:$AR$66,10,FALSE),VLOOKUP($AK549,ﾃﾞｰﾀ一覧!$AH$4:$AR$66,10,FALSE))))))</f>
        <v/>
      </c>
      <c r="BP549" s="1110"/>
      <c r="BQ549" s="1110"/>
      <c r="BR549" s="1111"/>
      <c r="BS549" s="1115">
        <f>IF($BL549="",0,VLOOKUP($BL549,ﾃﾞｰﾀ一覧!$AY$4:$BB$16,3,FALSE))</f>
        <v>0</v>
      </c>
      <c r="BT549" s="1115"/>
      <c r="BU549" s="1115"/>
      <c r="BV549" s="1112" t="str">
        <f>IF($BO549="","",IF($BF549=ﾃﾞｰﾀ一覧!$U$37,"",IF($BF549=ﾃﾞｰﾀ一覧!$U$38,"",IF($BO549=ﾃﾞｰﾀ一覧!$AT$27,ﾃﾞｰﾀ一覧!$AT$27,VLOOKUP($AK549,ﾃﾞｰﾀ一覧!$AH$4:$AR$66,11,FALSE)*IF($BO549=ﾃﾞｰﾀ一覧!$AT$17,($AR549+1)*($AV549+1),IF($BO549=ﾃﾞｰﾀ一覧!$AT$22,IF(COUNTIF($AD549,"*天端*"),ﾃﾞｰﾀ一覧!$AU$43/2,ﾃﾞｰﾀ一覧!$AU$43/3),IF($BO549=ﾃﾞｰﾀ一覧!$AT$20,$AR549*$AV549,IF($BO549=ﾃﾞｰﾀ一覧!$AT$21,$AV549,1))))))))</f>
        <v/>
      </c>
      <c r="BW549" s="1112"/>
      <c r="BX549" s="1112"/>
      <c r="BY549" s="1088" t="str">
        <f>IF($B549="","",IF($AH549="","",IF($CK549=ﾃﾞｰﾀ一覧!$U$53,ﾃﾞｰﾀ一覧!$U$61,IF($AH549=ﾃﾞｰﾀ一覧!$U$21,ﾃﾞｰﾀ一覧!$U$60,IF(OR($AH549=ﾃﾞｰﾀ一覧!$U$19,$AH549=ﾃﾞｰﾀ一覧!$U$20,$AH549=ﾃﾞｰﾀ一覧!$U$23,$AH549=ﾃﾞｰﾀ一覧!$U$22,$AH549=ﾃﾞｰﾀ一覧!$U$18,AH549=ﾃﾞｰﾀ一覧!$U$25),ﾃﾞｰﾀ一覧!$U$59,ﾃﾞｰﾀ一覧!$U$62)))))</f>
        <v/>
      </c>
      <c r="BZ549" s="1089"/>
      <c r="CA549" s="1113"/>
      <c r="CB549" s="1113"/>
      <c r="CC549" s="1113"/>
      <c r="CD549" s="1113"/>
      <c r="CE549" s="1113"/>
      <c r="CF549" s="1113"/>
      <c r="CG549" s="1113"/>
      <c r="CH549" s="1113"/>
      <c r="CI549" s="1114"/>
      <c r="CK549" s="240"/>
      <c r="CM549" s="378" t="str">
        <f t="shared" si="56"/>
        <v/>
      </c>
      <c r="CN549" s="379" t="str">
        <f t="shared" si="57"/>
        <v/>
      </c>
      <c r="CO549" s="379" t="str">
        <f t="shared" si="58"/>
        <v/>
      </c>
      <c r="CP549" s="380" t="str">
        <f t="shared" si="59"/>
        <v/>
      </c>
      <c r="CQ549" s="244"/>
      <c r="CR549" s="1100"/>
      <c r="CS549" s="1101"/>
      <c r="CT549" s="1102"/>
      <c r="CU549" s="1135"/>
      <c r="CV549" s="1136"/>
      <c r="CW549" s="1136"/>
      <c r="CX549" s="1137"/>
      <c r="CY549" s="1138"/>
      <c r="CZ549" s="1139"/>
      <c r="DA549" s="1140"/>
      <c r="DB549" s="1132"/>
      <c r="DC549" s="1133"/>
      <c r="DD549" s="1133"/>
      <c r="DE549" s="1133"/>
      <c r="DF549" s="1133"/>
      <c r="DG549" s="1134"/>
      <c r="DH549" s="580"/>
      <c r="DI549" s="1084"/>
      <c r="DJ549" s="1084"/>
      <c r="DK549" s="581"/>
      <c r="DL549" s="582"/>
      <c r="DM549" s="1084"/>
      <c r="DN549" s="1084"/>
      <c r="DO549" s="581"/>
      <c r="DP549" s="582"/>
      <c r="DQ549" s="1084"/>
      <c r="DR549" s="1084"/>
      <c r="DS549" s="583"/>
      <c r="DT549" s="1124"/>
      <c r="DU549" s="1125"/>
      <c r="DV549" s="1125"/>
      <c r="DW549" s="1124"/>
      <c r="DX549" s="1125"/>
      <c r="DY549" s="1150"/>
      <c r="DZ549" s="1362"/>
      <c r="EA549" s="1363"/>
      <c r="EB549" s="1362"/>
      <c r="EC549" s="1363"/>
      <c r="ED549" s="1362"/>
      <c r="EE549" s="1377"/>
      <c r="EF549" s="1378"/>
      <c r="EG549" s="1379"/>
      <c r="EH549" s="1379"/>
      <c r="EI549" s="1380"/>
      <c r="EJ549" s="1381"/>
      <c r="EK549" s="1381"/>
      <c r="EL549" s="1381"/>
      <c r="EM549" s="1382"/>
      <c r="EN549" s="1382"/>
      <c r="EO549" s="1382"/>
      <c r="EP549" s="1375"/>
      <c r="EQ549" s="1376"/>
      <c r="ER549" s="1113"/>
      <c r="ES549" s="1113"/>
      <c r="ET549" s="1113"/>
      <c r="EU549" s="1113"/>
      <c r="EV549" s="1113"/>
      <c r="EW549" s="1113"/>
      <c r="EX549" s="1113"/>
      <c r="EY549" s="1113"/>
      <c r="EZ549" s="1114"/>
    </row>
    <row r="550" spans="1:156" ht="30" customHeight="1" x14ac:dyDescent="0.2">
      <c r="A550" s="207">
        <f t="shared" si="60"/>
        <v>539</v>
      </c>
      <c r="B550" s="1103"/>
      <c r="C550" s="1104"/>
      <c r="D550" s="1303"/>
      <c r="E550" s="1304"/>
      <c r="F550" s="1094" t="str">
        <f t="shared" si="62"/>
        <v/>
      </c>
      <c r="G550" s="1095"/>
      <c r="H550" s="1095"/>
      <c r="I550" s="1095"/>
      <c r="J550" s="1095"/>
      <c r="K550" s="1095"/>
      <c r="L550" s="1095"/>
      <c r="M550" s="1095"/>
      <c r="N550" s="1095"/>
      <c r="O550" s="1095"/>
      <c r="P550" s="1095"/>
      <c r="Q550" s="1095"/>
      <c r="R550" s="1095"/>
      <c r="S550" s="1095"/>
      <c r="T550" s="1095"/>
      <c r="U550" s="1095"/>
      <c r="V550" s="1095"/>
      <c r="W550" s="1096"/>
      <c r="X550" s="1299">
        <f t="shared" si="61"/>
        <v>0</v>
      </c>
      <c r="Y550" s="1300"/>
      <c r="Z550" s="1301"/>
      <c r="AA550" s="1100"/>
      <c r="AB550" s="1101"/>
      <c r="AC550" s="1102"/>
      <c r="AD550" s="1135"/>
      <c r="AE550" s="1136"/>
      <c r="AF550" s="1136"/>
      <c r="AG550" s="1137"/>
      <c r="AH550" s="1138"/>
      <c r="AI550" s="1139"/>
      <c r="AJ550" s="1140"/>
      <c r="AK550" s="1132"/>
      <c r="AL550" s="1133"/>
      <c r="AM550" s="1133"/>
      <c r="AN550" s="1133"/>
      <c r="AO550" s="1133"/>
      <c r="AP550" s="1134"/>
      <c r="AQ550" s="642" t="str">
        <f>IF(AK550="","",VLOOKUP(AK550,ﾃﾞｰﾀ一覧!$AH$4:$AR$66,2,FALSE))</f>
        <v/>
      </c>
      <c r="AR550" s="1084"/>
      <c r="AS550" s="1084"/>
      <c r="AT550" s="643" t="str">
        <f>IF(AK550="","",VLOOKUP(AK550,ﾃﾞｰﾀ一覧!$AH$4:$AR$66,3,FALSE))</f>
        <v/>
      </c>
      <c r="AU550" s="644" t="str">
        <f>IF(AK550="","",VLOOKUP(AK550,ﾃﾞｰﾀ一覧!$AH$4:$AR$66,5,FALSE))</f>
        <v/>
      </c>
      <c r="AV550" s="1084"/>
      <c r="AW550" s="1084"/>
      <c r="AX550" s="643" t="str">
        <f>IF(AK550="","",VLOOKUP(AK550,ﾃﾞｰﾀ一覧!$AH$4:$AR$66,6,FALSE))</f>
        <v/>
      </c>
      <c r="AY550" s="649" t="str">
        <f>IF(AK550="","",VLOOKUP(AK550,ﾃﾞｰﾀ一覧!$AH$4:$AR$66,8,FALSE))</f>
        <v/>
      </c>
      <c r="AZ550" s="1084"/>
      <c r="BA550" s="1084"/>
      <c r="BB550" s="388" t="str">
        <f>IF(AK550="","",VLOOKUP(AK550,ﾃﾞｰﾀ一覧!$AH$4:$AR$66,9,FALSE))</f>
        <v/>
      </c>
      <c r="BC550" s="1124"/>
      <c r="BD550" s="1125"/>
      <c r="BE550" s="1125"/>
      <c r="BF550" s="1124"/>
      <c r="BG550" s="1125"/>
      <c r="BH550" s="1125"/>
      <c r="BI550" s="1124"/>
      <c r="BJ550" s="1125"/>
      <c r="BK550" s="1150"/>
      <c r="BL550" s="1154"/>
      <c r="BM550" s="1155"/>
      <c r="BN550" s="1156"/>
      <c r="BO550" s="1109" t="str">
        <f>IF($AK550="","",IF($BF550="","",IF($BF550=ﾃﾞｰﾀ一覧!$U$37,"",IF($BF550=ﾃﾞｰﾀ一覧!$U$38,"",IF($AH550=ﾃﾞｰﾀ一覧!$U$25,VLOOKUP($AK550,ﾃﾞｰﾀ一覧!$AH$43:$AR$66,10,FALSE),VLOOKUP($AK550,ﾃﾞｰﾀ一覧!$AH$4:$AR$66,10,FALSE))))))</f>
        <v/>
      </c>
      <c r="BP550" s="1110"/>
      <c r="BQ550" s="1110"/>
      <c r="BR550" s="1111"/>
      <c r="BS550" s="1115">
        <f>IF($BL550="",0,VLOOKUP($BL550,ﾃﾞｰﾀ一覧!$AY$4:$BB$16,3,FALSE))</f>
        <v>0</v>
      </c>
      <c r="BT550" s="1115"/>
      <c r="BU550" s="1115"/>
      <c r="BV550" s="1112" t="str">
        <f>IF($BO550="","",IF($BF550=ﾃﾞｰﾀ一覧!$U$37,"",IF($BF550=ﾃﾞｰﾀ一覧!$U$38,"",IF($BO550=ﾃﾞｰﾀ一覧!$AT$27,ﾃﾞｰﾀ一覧!$AT$27,VLOOKUP($AK550,ﾃﾞｰﾀ一覧!$AH$4:$AR$66,11,FALSE)*IF($BO550=ﾃﾞｰﾀ一覧!$AT$17,($AR550+1)*($AV550+1),IF($BO550=ﾃﾞｰﾀ一覧!$AT$22,IF(COUNTIF($AD550,"*天端*"),ﾃﾞｰﾀ一覧!$AU$43/2,ﾃﾞｰﾀ一覧!$AU$43/3),IF($BO550=ﾃﾞｰﾀ一覧!$AT$20,$AR550*$AV550,IF($BO550=ﾃﾞｰﾀ一覧!$AT$21,$AV550,1))))))))</f>
        <v/>
      </c>
      <c r="BW550" s="1112"/>
      <c r="BX550" s="1112"/>
      <c r="BY550" s="1088" t="str">
        <f>IF($B550="","",IF($AH550="","",IF($CK550=ﾃﾞｰﾀ一覧!$U$53,ﾃﾞｰﾀ一覧!$U$61,IF($AH550=ﾃﾞｰﾀ一覧!$U$21,ﾃﾞｰﾀ一覧!$U$60,IF(OR($AH550=ﾃﾞｰﾀ一覧!$U$19,$AH550=ﾃﾞｰﾀ一覧!$U$20,$AH550=ﾃﾞｰﾀ一覧!$U$23,$AH550=ﾃﾞｰﾀ一覧!$U$22,$AH550=ﾃﾞｰﾀ一覧!$U$18,AH550=ﾃﾞｰﾀ一覧!$U$25),ﾃﾞｰﾀ一覧!$U$59,ﾃﾞｰﾀ一覧!$U$62)))))</f>
        <v/>
      </c>
      <c r="BZ550" s="1089"/>
      <c r="CA550" s="1113"/>
      <c r="CB550" s="1113"/>
      <c r="CC550" s="1113"/>
      <c r="CD550" s="1113"/>
      <c r="CE550" s="1113"/>
      <c r="CF550" s="1113"/>
      <c r="CG550" s="1113"/>
      <c r="CH550" s="1113"/>
      <c r="CI550" s="1114"/>
      <c r="CK550" s="240"/>
      <c r="CM550" s="378" t="str">
        <f t="shared" si="56"/>
        <v/>
      </c>
      <c r="CN550" s="379" t="str">
        <f t="shared" si="57"/>
        <v/>
      </c>
      <c r="CO550" s="379" t="str">
        <f t="shared" si="58"/>
        <v/>
      </c>
      <c r="CP550" s="380" t="str">
        <f t="shared" si="59"/>
        <v/>
      </c>
      <c r="CQ550" s="244"/>
      <c r="CR550" s="1100"/>
      <c r="CS550" s="1101"/>
      <c r="CT550" s="1102"/>
      <c r="CU550" s="1135"/>
      <c r="CV550" s="1136"/>
      <c r="CW550" s="1136"/>
      <c r="CX550" s="1137"/>
      <c r="CY550" s="1138"/>
      <c r="CZ550" s="1139"/>
      <c r="DA550" s="1140"/>
      <c r="DB550" s="1132"/>
      <c r="DC550" s="1133"/>
      <c r="DD550" s="1133"/>
      <c r="DE550" s="1133"/>
      <c r="DF550" s="1133"/>
      <c r="DG550" s="1134"/>
      <c r="DH550" s="580"/>
      <c r="DI550" s="1084"/>
      <c r="DJ550" s="1084"/>
      <c r="DK550" s="581"/>
      <c r="DL550" s="582"/>
      <c r="DM550" s="1084"/>
      <c r="DN550" s="1084"/>
      <c r="DO550" s="581"/>
      <c r="DP550" s="582"/>
      <c r="DQ550" s="1084"/>
      <c r="DR550" s="1084"/>
      <c r="DS550" s="583"/>
      <c r="DT550" s="1124"/>
      <c r="DU550" s="1125"/>
      <c r="DV550" s="1125"/>
      <c r="DW550" s="1124"/>
      <c r="DX550" s="1125"/>
      <c r="DY550" s="1150"/>
      <c r="DZ550" s="1362"/>
      <c r="EA550" s="1363"/>
      <c r="EB550" s="1362"/>
      <c r="EC550" s="1363"/>
      <c r="ED550" s="1362"/>
      <c r="EE550" s="1377"/>
      <c r="EF550" s="1378"/>
      <c r="EG550" s="1379"/>
      <c r="EH550" s="1379"/>
      <c r="EI550" s="1380"/>
      <c r="EJ550" s="1381"/>
      <c r="EK550" s="1381"/>
      <c r="EL550" s="1381"/>
      <c r="EM550" s="1382"/>
      <c r="EN550" s="1382"/>
      <c r="EO550" s="1382"/>
      <c r="EP550" s="1375"/>
      <c r="EQ550" s="1376"/>
      <c r="ER550" s="1113"/>
      <c r="ES550" s="1113"/>
      <c r="ET550" s="1113"/>
      <c r="EU550" s="1113"/>
      <c r="EV550" s="1113"/>
      <c r="EW550" s="1113"/>
      <c r="EX550" s="1113"/>
      <c r="EY550" s="1113"/>
      <c r="EZ550" s="1114"/>
    </row>
    <row r="551" spans="1:156" ht="30" customHeight="1" x14ac:dyDescent="0.2">
      <c r="A551" s="207">
        <f t="shared" si="60"/>
        <v>540</v>
      </c>
      <c r="B551" s="1103"/>
      <c r="C551" s="1104"/>
      <c r="D551" s="1303"/>
      <c r="E551" s="1304"/>
      <c r="F551" s="1094" t="str">
        <f t="shared" si="62"/>
        <v/>
      </c>
      <c r="G551" s="1095"/>
      <c r="H551" s="1095"/>
      <c r="I551" s="1095"/>
      <c r="J551" s="1095"/>
      <c r="K551" s="1095"/>
      <c r="L551" s="1095"/>
      <c r="M551" s="1095"/>
      <c r="N551" s="1095"/>
      <c r="O551" s="1095"/>
      <c r="P551" s="1095"/>
      <c r="Q551" s="1095"/>
      <c r="R551" s="1095"/>
      <c r="S551" s="1095"/>
      <c r="T551" s="1095"/>
      <c r="U551" s="1095"/>
      <c r="V551" s="1095"/>
      <c r="W551" s="1096"/>
      <c r="X551" s="1299">
        <f t="shared" si="61"/>
        <v>0</v>
      </c>
      <c r="Y551" s="1300"/>
      <c r="Z551" s="1301"/>
      <c r="AA551" s="1100"/>
      <c r="AB551" s="1101"/>
      <c r="AC551" s="1102"/>
      <c r="AD551" s="1135"/>
      <c r="AE551" s="1136"/>
      <c r="AF551" s="1136"/>
      <c r="AG551" s="1137"/>
      <c r="AH551" s="1138"/>
      <c r="AI551" s="1139"/>
      <c r="AJ551" s="1140"/>
      <c r="AK551" s="1132"/>
      <c r="AL551" s="1133"/>
      <c r="AM551" s="1133"/>
      <c r="AN551" s="1133"/>
      <c r="AO551" s="1133"/>
      <c r="AP551" s="1134"/>
      <c r="AQ551" s="642" t="str">
        <f>IF(AK551="","",VLOOKUP(AK551,ﾃﾞｰﾀ一覧!$AH$4:$AR$66,2,FALSE))</f>
        <v/>
      </c>
      <c r="AR551" s="1084"/>
      <c r="AS551" s="1084"/>
      <c r="AT551" s="643" t="str">
        <f>IF(AK551="","",VLOOKUP(AK551,ﾃﾞｰﾀ一覧!$AH$4:$AR$66,3,FALSE))</f>
        <v/>
      </c>
      <c r="AU551" s="644" t="str">
        <f>IF(AK551="","",VLOOKUP(AK551,ﾃﾞｰﾀ一覧!$AH$4:$AR$66,5,FALSE))</f>
        <v/>
      </c>
      <c r="AV551" s="1084"/>
      <c r="AW551" s="1084"/>
      <c r="AX551" s="643" t="str">
        <f>IF(AK551="","",VLOOKUP(AK551,ﾃﾞｰﾀ一覧!$AH$4:$AR$66,6,FALSE))</f>
        <v/>
      </c>
      <c r="AY551" s="649" t="str">
        <f>IF(AK551="","",VLOOKUP(AK551,ﾃﾞｰﾀ一覧!$AH$4:$AR$66,8,FALSE))</f>
        <v/>
      </c>
      <c r="AZ551" s="1084"/>
      <c r="BA551" s="1084"/>
      <c r="BB551" s="388" t="str">
        <f>IF(AK551="","",VLOOKUP(AK551,ﾃﾞｰﾀ一覧!$AH$4:$AR$66,9,FALSE))</f>
        <v/>
      </c>
      <c r="BC551" s="1124"/>
      <c r="BD551" s="1125"/>
      <c r="BE551" s="1125"/>
      <c r="BF551" s="1124"/>
      <c r="BG551" s="1125"/>
      <c r="BH551" s="1125"/>
      <c r="BI551" s="1124"/>
      <c r="BJ551" s="1125"/>
      <c r="BK551" s="1150"/>
      <c r="BL551" s="1154"/>
      <c r="BM551" s="1155"/>
      <c r="BN551" s="1156"/>
      <c r="BO551" s="1109" t="str">
        <f>IF($AK551="","",IF($BF551="","",IF($BF551=ﾃﾞｰﾀ一覧!$U$37,"",IF($BF551=ﾃﾞｰﾀ一覧!$U$38,"",IF($AH551=ﾃﾞｰﾀ一覧!$U$25,VLOOKUP($AK551,ﾃﾞｰﾀ一覧!$AH$43:$AR$66,10,FALSE),VLOOKUP($AK551,ﾃﾞｰﾀ一覧!$AH$4:$AR$66,10,FALSE))))))</f>
        <v/>
      </c>
      <c r="BP551" s="1110"/>
      <c r="BQ551" s="1110"/>
      <c r="BR551" s="1111"/>
      <c r="BS551" s="1115">
        <f>IF($BL551="",0,VLOOKUP($BL551,ﾃﾞｰﾀ一覧!$AY$4:$BB$16,3,FALSE))</f>
        <v>0</v>
      </c>
      <c r="BT551" s="1115"/>
      <c r="BU551" s="1115"/>
      <c r="BV551" s="1112" t="str">
        <f>IF($BO551="","",IF($BF551=ﾃﾞｰﾀ一覧!$U$37,"",IF($BF551=ﾃﾞｰﾀ一覧!$U$38,"",IF($BO551=ﾃﾞｰﾀ一覧!$AT$27,ﾃﾞｰﾀ一覧!$AT$27,VLOOKUP($AK551,ﾃﾞｰﾀ一覧!$AH$4:$AR$66,11,FALSE)*IF($BO551=ﾃﾞｰﾀ一覧!$AT$17,($AR551+1)*($AV551+1),IF($BO551=ﾃﾞｰﾀ一覧!$AT$22,IF(COUNTIF($AD551,"*天端*"),ﾃﾞｰﾀ一覧!$AU$43/2,ﾃﾞｰﾀ一覧!$AU$43/3),IF($BO551=ﾃﾞｰﾀ一覧!$AT$20,$AR551*$AV551,IF($BO551=ﾃﾞｰﾀ一覧!$AT$21,$AV551,1))))))))</f>
        <v/>
      </c>
      <c r="BW551" s="1112"/>
      <c r="BX551" s="1112"/>
      <c r="BY551" s="1088" t="str">
        <f>IF($B551="","",IF($AH551="","",IF($CK551=ﾃﾞｰﾀ一覧!$U$53,ﾃﾞｰﾀ一覧!$U$61,IF($AH551=ﾃﾞｰﾀ一覧!$U$21,ﾃﾞｰﾀ一覧!$U$60,IF(OR($AH551=ﾃﾞｰﾀ一覧!$U$19,$AH551=ﾃﾞｰﾀ一覧!$U$20,$AH551=ﾃﾞｰﾀ一覧!$U$23,$AH551=ﾃﾞｰﾀ一覧!$U$22,$AH551=ﾃﾞｰﾀ一覧!$U$18,AH551=ﾃﾞｰﾀ一覧!$U$25),ﾃﾞｰﾀ一覧!$U$59,ﾃﾞｰﾀ一覧!$U$62)))))</f>
        <v/>
      </c>
      <c r="BZ551" s="1089"/>
      <c r="CA551" s="1113"/>
      <c r="CB551" s="1113"/>
      <c r="CC551" s="1113"/>
      <c r="CD551" s="1113"/>
      <c r="CE551" s="1113"/>
      <c r="CF551" s="1113"/>
      <c r="CG551" s="1113"/>
      <c r="CH551" s="1113"/>
      <c r="CI551" s="1114"/>
      <c r="CK551" s="240"/>
      <c r="CM551" s="378" t="str">
        <f t="shared" si="56"/>
        <v/>
      </c>
      <c r="CN551" s="379" t="str">
        <f t="shared" si="57"/>
        <v/>
      </c>
      <c r="CO551" s="379" t="str">
        <f t="shared" si="58"/>
        <v/>
      </c>
      <c r="CP551" s="380" t="str">
        <f t="shared" si="59"/>
        <v/>
      </c>
      <c r="CQ551" s="244"/>
      <c r="CR551" s="1100"/>
      <c r="CS551" s="1101"/>
      <c r="CT551" s="1102"/>
      <c r="CU551" s="1135"/>
      <c r="CV551" s="1136"/>
      <c r="CW551" s="1136"/>
      <c r="CX551" s="1137"/>
      <c r="CY551" s="1138"/>
      <c r="CZ551" s="1139"/>
      <c r="DA551" s="1140"/>
      <c r="DB551" s="1132"/>
      <c r="DC551" s="1133"/>
      <c r="DD551" s="1133"/>
      <c r="DE551" s="1133"/>
      <c r="DF551" s="1133"/>
      <c r="DG551" s="1134"/>
      <c r="DH551" s="580"/>
      <c r="DI551" s="1084"/>
      <c r="DJ551" s="1084"/>
      <c r="DK551" s="581"/>
      <c r="DL551" s="582"/>
      <c r="DM551" s="1084"/>
      <c r="DN551" s="1084"/>
      <c r="DO551" s="581"/>
      <c r="DP551" s="582"/>
      <c r="DQ551" s="1084"/>
      <c r="DR551" s="1084"/>
      <c r="DS551" s="583"/>
      <c r="DT551" s="1124"/>
      <c r="DU551" s="1125"/>
      <c r="DV551" s="1125"/>
      <c r="DW551" s="1124"/>
      <c r="DX551" s="1125"/>
      <c r="DY551" s="1150"/>
      <c r="DZ551" s="1362"/>
      <c r="EA551" s="1363"/>
      <c r="EB551" s="1362"/>
      <c r="EC551" s="1363"/>
      <c r="ED551" s="1362"/>
      <c r="EE551" s="1377"/>
      <c r="EF551" s="1378"/>
      <c r="EG551" s="1379"/>
      <c r="EH551" s="1379"/>
      <c r="EI551" s="1380"/>
      <c r="EJ551" s="1381"/>
      <c r="EK551" s="1381"/>
      <c r="EL551" s="1381"/>
      <c r="EM551" s="1382"/>
      <c r="EN551" s="1382"/>
      <c r="EO551" s="1382"/>
      <c r="EP551" s="1375"/>
      <c r="EQ551" s="1376"/>
      <c r="ER551" s="1113"/>
      <c r="ES551" s="1113"/>
      <c r="ET551" s="1113"/>
      <c r="EU551" s="1113"/>
      <c r="EV551" s="1113"/>
      <c r="EW551" s="1113"/>
      <c r="EX551" s="1113"/>
      <c r="EY551" s="1113"/>
      <c r="EZ551" s="1114"/>
    </row>
    <row r="552" spans="1:156" ht="30" customHeight="1" x14ac:dyDescent="0.2">
      <c r="A552" s="207">
        <f t="shared" si="60"/>
        <v>541</v>
      </c>
      <c r="B552" s="1103"/>
      <c r="C552" s="1104"/>
      <c r="D552" s="1303"/>
      <c r="E552" s="1304"/>
      <c r="F552" s="1094" t="str">
        <f t="shared" si="62"/>
        <v/>
      </c>
      <c r="G552" s="1095"/>
      <c r="H552" s="1095"/>
      <c r="I552" s="1095"/>
      <c r="J552" s="1095"/>
      <c r="K552" s="1095"/>
      <c r="L552" s="1095"/>
      <c r="M552" s="1095"/>
      <c r="N552" s="1095"/>
      <c r="O552" s="1095"/>
      <c r="P552" s="1095"/>
      <c r="Q552" s="1095"/>
      <c r="R552" s="1095"/>
      <c r="S552" s="1095"/>
      <c r="T552" s="1095"/>
      <c r="U552" s="1095"/>
      <c r="V552" s="1095"/>
      <c r="W552" s="1096"/>
      <c r="X552" s="1299">
        <f t="shared" si="61"/>
        <v>0</v>
      </c>
      <c r="Y552" s="1300"/>
      <c r="Z552" s="1301"/>
      <c r="AA552" s="1100"/>
      <c r="AB552" s="1101"/>
      <c r="AC552" s="1102"/>
      <c r="AD552" s="1135"/>
      <c r="AE552" s="1136"/>
      <c r="AF552" s="1136"/>
      <c r="AG552" s="1137"/>
      <c r="AH552" s="1138"/>
      <c r="AI552" s="1139"/>
      <c r="AJ552" s="1140"/>
      <c r="AK552" s="1132"/>
      <c r="AL552" s="1133"/>
      <c r="AM552" s="1133"/>
      <c r="AN552" s="1133"/>
      <c r="AO552" s="1133"/>
      <c r="AP552" s="1134"/>
      <c r="AQ552" s="642" t="str">
        <f>IF(AK552="","",VLOOKUP(AK552,ﾃﾞｰﾀ一覧!$AH$4:$AR$66,2,FALSE))</f>
        <v/>
      </c>
      <c r="AR552" s="1084"/>
      <c r="AS552" s="1084"/>
      <c r="AT552" s="643" t="str">
        <f>IF(AK552="","",VLOOKUP(AK552,ﾃﾞｰﾀ一覧!$AH$4:$AR$66,3,FALSE))</f>
        <v/>
      </c>
      <c r="AU552" s="644" t="str">
        <f>IF(AK552="","",VLOOKUP(AK552,ﾃﾞｰﾀ一覧!$AH$4:$AR$66,5,FALSE))</f>
        <v/>
      </c>
      <c r="AV552" s="1084"/>
      <c r="AW552" s="1084"/>
      <c r="AX552" s="643" t="str">
        <f>IF(AK552="","",VLOOKUP(AK552,ﾃﾞｰﾀ一覧!$AH$4:$AR$66,6,FALSE))</f>
        <v/>
      </c>
      <c r="AY552" s="649" t="str">
        <f>IF(AK552="","",VLOOKUP(AK552,ﾃﾞｰﾀ一覧!$AH$4:$AR$66,8,FALSE))</f>
        <v/>
      </c>
      <c r="AZ552" s="1084"/>
      <c r="BA552" s="1084"/>
      <c r="BB552" s="388" t="str">
        <f>IF(AK552="","",VLOOKUP(AK552,ﾃﾞｰﾀ一覧!$AH$4:$AR$66,9,FALSE))</f>
        <v/>
      </c>
      <c r="BC552" s="1124"/>
      <c r="BD552" s="1125"/>
      <c r="BE552" s="1125"/>
      <c r="BF552" s="1124"/>
      <c r="BG552" s="1125"/>
      <c r="BH552" s="1125"/>
      <c r="BI552" s="1124"/>
      <c r="BJ552" s="1125"/>
      <c r="BK552" s="1150"/>
      <c r="BL552" s="1154"/>
      <c r="BM552" s="1155"/>
      <c r="BN552" s="1156"/>
      <c r="BO552" s="1109" t="str">
        <f>IF($AK552="","",IF($BF552="","",IF($BF552=ﾃﾞｰﾀ一覧!$U$37,"",IF($BF552=ﾃﾞｰﾀ一覧!$U$38,"",IF($AH552=ﾃﾞｰﾀ一覧!$U$25,VLOOKUP($AK552,ﾃﾞｰﾀ一覧!$AH$43:$AR$66,10,FALSE),VLOOKUP($AK552,ﾃﾞｰﾀ一覧!$AH$4:$AR$66,10,FALSE))))))</f>
        <v/>
      </c>
      <c r="BP552" s="1110"/>
      <c r="BQ552" s="1110"/>
      <c r="BR552" s="1111"/>
      <c r="BS552" s="1115">
        <f>IF($BL552="",0,VLOOKUP($BL552,ﾃﾞｰﾀ一覧!$AY$4:$BB$16,3,FALSE))</f>
        <v>0</v>
      </c>
      <c r="BT552" s="1115"/>
      <c r="BU552" s="1115"/>
      <c r="BV552" s="1112" t="str">
        <f>IF($BO552="","",IF($BF552=ﾃﾞｰﾀ一覧!$U$37,"",IF($BF552=ﾃﾞｰﾀ一覧!$U$38,"",IF($BO552=ﾃﾞｰﾀ一覧!$AT$27,ﾃﾞｰﾀ一覧!$AT$27,VLOOKUP($AK552,ﾃﾞｰﾀ一覧!$AH$4:$AR$66,11,FALSE)*IF($BO552=ﾃﾞｰﾀ一覧!$AT$17,($AR552+1)*($AV552+1),IF($BO552=ﾃﾞｰﾀ一覧!$AT$22,IF(COUNTIF($AD552,"*天端*"),ﾃﾞｰﾀ一覧!$AU$43/2,ﾃﾞｰﾀ一覧!$AU$43/3),IF($BO552=ﾃﾞｰﾀ一覧!$AT$20,$AR552*$AV552,IF($BO552=ﾃﾞｰﾀ一覧!$AT$21,$AV552,1))))))))</f>
        <v/>
      </c>
      <c r="BW552" s="1112"/>
      <c r="BX552" s="1112"/>
      <c r="BY552" s="1088" t="str">
        <f>IF($B552="","",IF($AH552="","",IF($CK552=ﾃﾞｰﾀ一覧!$U$53,ﾃﾞｰﾀ一覧!$U$61,IF($AH552=ﾃﾞｰﾀ一覧!$U$21,ﾃﾞｰﾀ一覧!$U$60,IF(OR($AH552=ﾃﾞｰﾀ一覧!$U$19,$AH552=ﾃﾞｰﾀ一覧!$U$20,$AH552=ﾃﾞｰﾀ一覧!$U$23,$AH552=ﾃﾞｰﾀ一覧!$U$22,$AH552=ﾃﾞｰﾀ一覧!$U$18,AH552=ﾃﾞｰﾀ一覧!$U$25),ﾃﾞｰﾀ一覧!$U$59,ﾃﾞｰﾀ一覧!$U$62)))))</f>
        <v/>
      </c>
      <c r="BZ552" s="1089"/>
      <c r="CA552" s="1113"/>
      <c r="CB552" s="1113"/>
      <c r="CC552" s="1113"/>
      <c r="CD552" s="1113"/>
      <c r="CE552" s="1113"/>
      <c r="CF552" s="1113"/>
      <c r="CG552" s="1113"/>
      <c r="CH552" s="1113"/>
      <c r="CI552" s="1114"/>
      <c r="CK552" s="240"/>
      <c r="CM552" s="378" t="str">
        <f t="shared" si="56"/>
        <v/>
      </c>
      <c r="CN552" s="379" t="str">
        <f t="shared" si="57"/>
        <v/>
      </c>
      <c r="CO552" s="379" t="str">
        <f t="shared" si="58"/>
        <v/>
      </c>
      <c r="CP552" s="380" t="str">
        <f t="shared" si="59"/>
        <v/>
      </c>
      <c r="CQ552" s="244"/>
      <c r="CR552" s="1100"/>
      <c r="CS552" s="1101"/>
      <c r="CT552" s="1102"/>
      <c r="CU552" s="1135"/>
      <c r="CV552" s="1136"/>
      <c r="CW552" s="1136"/>
      <c r="CX552" s="1137"/>
      <c r="CY552" s="1138"/>
      <c r="CZ552" s="1139"/>
      <c r="DA552" s="1140"/>
      <c r="DB552" s="1132"/>
      <c r="DC552" s="1133"/>
      <c r="DD552" s="1133"/>
      <c r="DE552" s="1133"/>
      <c r="DF552" s="1133"/>
      <c r="DG552" s="1134"/>
      <c r="DH552" s="580"/>
      <c r="DI552" s="1084"/>
      <c r="DJ552" s="1084"/>
      <c r="DK552" s="581"/>
      <c r="DL552" s="582"/>
      <c r="DM552" s="1084"/>
      <c r="DN552" s="1084"/>
      <c r="DO552" s="581"/>
      <c r="DP552" s="582"/>
      <c r="DQ552" s="1084"/>
      <c r="DR552" s="1084"/>
      <c r="DS552" s="583"/>
      <c r="DT552" s="1124"/>
      <c r="DU552" s="1125"/>
      <c r="DV552" s="1125"/>
      <c r="DW552" s="1124"/>
      <c r="DX552" s="1125"/>
      <c r="DY552" s="1150"/>
      <c r="DZ552" s="1362"/>
      <c r="EA552" s="1363"/>
      <c r="EB552" s="1362"/>
      <c r="EC552" s="1363"/>
      <c r="ED552" s="1362"/>
      <c r="EE552" s="1377"/>
      <c r="EF552" s="1378"/>
      <c r="EG552" s="1379"/>
      <c r="EH552" s="1379"/>
      <c r="EI552" s="1380"/>
      <c r="EJ552" s="1381"/>
      <c r="EK552" s="1381"/>
      <c r="EL552" s="1381"/>
      <c r="EM552" s="1382"/>
      <c r="EN552" s="1382"/>
      <c r="EO552" s="1382"/>
      <c r="EP552" s="1375"/>
      <c r="EQ552" s="1376"/>
      <c r="ER552" s="1113"/>
      <c r="ES552" s="1113"/>
      <c r="ET552" s="1113"/>
      <c r="EU552" s="1113"/>
      <c r="EV552" s="1113"/>
      <c r="EW552" s="1113"/>
      <c r="EX552" s="1113"/>
      <c r="EY552" s="1113"/>
      <c r="EZ552" s="1114"/>
    </row>
    <row r="553" spans="1:156" ht="30" customHeight="1" x14ac:dyDescent="0.2">
      <c r="A553" s="207">
        <f t="shared" si="60"/>
        <v>542</v>
      </c>
      <c r="B553" s="1103"/>
      <c r="C553" s="1104"/>
      <c r="D553" s="1303"/>
      <c r="E553" s="1304"/>
      <c r="F553" s="1094" t="str">
        <f t="shared" si="62"/>
        <v/>
      </c>
      <c r="G553" s="1095"/>
      <c r="H553" s="1095"/>
      <c r="I553" s="1095"/>
      <c r="J553" s="1095"/>
      <c r="K553" s="1095"/>
      <c r="L553" s="1095"/>
      <c r="M553" s="1095"/>
      <c r="N553" s="1095"/>
      <c r="O553" s="1095"/>
      <c r="P553" s="1095"/>
      <c r="Q553" s="1095"/>
      <c r="R553" s="1095"/>
      <c r="S553" s="1095"/>
      <c r="T553" s="1095"/>
      <c r="U553" s="1095"/>
      <c r="V553" s="1095"/>
      <c r="W553" s="1096"/>
      <c r="X553" s="1299">
        <f t="shared" si="61"/>
        <v>0</v>
      </c>
      <c r="Y553" s="1300"/>
      <c r="Z553" s="1301"/>
      <c r="AA553" s="1100"/>
      <c r="AB553" s="1101"/>
      <c r="AC553" s="1102"/>
      <c r="AD553" s="1135"/>
      <c r="AE553" s="1136"/>
      <c r="AF553" s="1136"/>
      <c r="AG553" s="1137"/>
      <c r="AH553" s="1138"/>
      <c r="AI553" s="1139"/>
      <c r="AJ553" s="1140"/>
      <c r="AK553" s="1132"/>
      <c r="AL553" s="1133"/>
      <c r="AM553" s="1133"/>
      <c r="AN553" s="1133"/>
      <c r="AO553" s="1133"/>
      <c r="AP553" s="1134"/>
      <c r="AQ553" s="642" t="str">
        <f>IF(AK553="","",VLOOKUP(AK553,ﾃﾞｰﾀ一覧!$AH$4:$AR$66,2,FALSE))</f>
        <v/>
      </c>
      <c r="AR553" s="1084"/>
      <c r="AS553" s="1084"/>
      <c r="AT553" s="643" t="str">
        <f>IF(AK553="","",VLOOKUP(AK553,ﾃﾞｰﾀ一覧!$AH$4:$AR$66,3,FALSE))</f>
        <v/>
      </c>
      <c r="AU553" s="644" t="str">
        <f>IF(AK553="","",VLOOKUP(AK553,ﾃﾞｰﾀ一覧!$AH$4:$AR$66,5,FALSE))</f>
        <v/>
      </c>
      <c r="AV553" s="1084"/>
      <c r="AW553" s="1084"/>
      <c r="AX553" s="643" t="str">
        <f>IF(AK553="","",VLOOKUP(AK553,ﾃﾞｰﾀ一覧!$AH$4:$AR$66,6,FALSE))</f>
        <v/>
      </c>
      <c r="AY553" s="649" t="str">
        <f>IF(AK553="","",VLOOKUP(AK553,ﾃﾞｰﾀ一覧!$AH$4:$AR$66,8,FALSE))</f>
        <v/>
      </c>
      <c r="AZ553" s="1084"/>
      <c r="BA553" s="1084"/>
      <c r="BB553" s="388" t="str">
        <f>IF(AK553="","",VLOOKUP(AK553,ﾃﾞｰﾀ一覧!$AH$4:$AR$66,9,FALSE))</f>
        <v/>
      </c>
      <c r="BC553" s="1124"/>
      <c r="BD553" s="1125"/>
      <c r="BE553" s="1125"/>
      <c r="BF553" s="1124"/>
      <c r="BG553" s="1125"/>
      <c r="BH553" s="1125"/>
      <c r="BI553" s="1124"/>
      <c r="BJ553" s="1125"/>
      <c r="BK553" s="1150"/>
      <c r="BL553" s="1154"/>
      <c r="BM553" s="1155"/>
      <c r="BN553" s="1156"/>
      <c r="BO553" s="1109" t="str">
        <f>IF($AK553="","",IF($BF553="","",IF($BF553=ﾃﾞｰﾀ一覧!$U$37,"",IF($BF553=ﾃﾞｰﾀ一覧!$U$38,"",IF($AH553=ﾃﾞｰﾀ一覧!$U$25,VLOOKUP($AK553,ﾃﾞｰﾀ一覧!$AH$43:$AR$66,10,FALSE),VLOOKUP($AK553,ﾃﾞｰﾀ一覧!$AH$4:$AR$66,10,FALSE))))))</f>
        <v/>
      </c>
      <c r="BP553" s="1110"/>
      <c r="BQ553" s="1110"/>
      <c r="BR553" s="1111"/>
      <c r="BS553" s="1115">
        <f>IF($BL553="",0,VLOOKUP($BL553,ﾃﾞｰﾀ一覧!$AY$4:$BB$16,3,FALSE))</f>
        <v>0</v>
      </c>
      <c r="BT553" s="1115"/>
      <c r="BU553" s="1115"/>
      <c r="BV553" s="1112" t="str">
        <f>IF($BO553="","",IF($BF553=ﾃﾞｰﾀ一覧!$U$37,"",IF($BF553=ﾃﾞｰﾀ一覧!$U$38,"",IF($BO553=ﾃﾞｰﾀ一覧!$AT$27,ﾃﾞｰﾀ一覧!$AT$27,VLOOKUP($AK553,ﾃﾞｰﾀ一覧!$AH$4:$AR$66,11,FALSE)*IF($BO553=ﾃﾞｰﾀ一覧!$AT$17,($AR553+1)*($AV553+1),IF($BO553=ﾃﾞｰﾀ一覧!$AT$22,IF(COUNTIF($AD553,"*天端*"),ﾃﾞｰﾀ一覧!$AU$43/2,ﾃﾞｰﾀ一覧!$AU$43/3),IF($BO553=ﾃﾞｰﾀ一覧!$AT$20,$AR553*$AV553,IF($BO553=ﾃﾞｰﾀ一覧!$AT$21,$AV553,1))))))))</f>
        <v/>
      </c>
      <c r="BW553" s="1112"/>
      <c r="BX553" s="1112"/>
      <c r="BY553" s="1088" t="str">
        <f>IF($B553="","",IF($AH553="","",IF($CK553=ﾃﾞｰﾀ一覧!$U$53,ﾃﾞｰﾀ一覧!$U$61,IF($AH553=ﾃﾞｰﾀ一覧!$U$21,ﾃﾞｰﾀ一覧!$U$60,IF(OR($AH553=ﾃﾞｰﾀ一覧!$U$19,$AH553=ﾃﾞｰﾀ一覧!$U$20,$AH553=ﾃﾞｰﾀ一覧!$U$23,$AH553=ﾃﾞｰﾀ一覧!$U$22,$AH553=ﾃﾞｰﾀ一覧!$U$18,AH553=ﾃﾞｰﾀ一覧!$U$25),ﾃﾞｰﾀ一覧!$U$59,ﾃﾞｰﾀ一覧!$U$62)))))</f>
        <v/>
      </c>
      <c r="BZ553" s="1089"/>
      <c r="CA553" s="1113"/>
      <c r="CB553" s="1113"/>
      <c r="CC553" s="1113"/>
      <c r="CD553" s="1113"/>
      <c r="CE553" s="1113"/>
      <c r="CF553" s="1113"/>
      <c r="CG553" s="1113"/>
      <c r="CH553" s="1113"/>
      <c r="CI553" s="1114"/>
      <c r="CK553" s="240"/>
      <c r="CM553" s="378" t="str">
        <f t="shared" si="56"/>
        <v/>
      </c>
      <c r="CN553" s="379" t="str">
        <f t="shared" si="57"/>
        <v/>
      </c>
      <c r="CO553" s="379" t="str">
        <f t="shared" si="58"/>
        <v/>
      </c>
      <c r="CP553" s="380" t="str">
        <f t="shared" si="59"/>
        <v/>
      </c>
      <c r="CQ553" s="244"/>
      <c r="CR553" s="1100"/>
      <c r="CS553" s="1101"/>
      <c r="CT553" s="1102"/>
      <c r="CU553" s="1135"/>
      <c r="CV553" s="1136"/>
      <c r="CW553" s="1136"/>
      <c r="CX553" s="1137"/>
      <c r="CY553" s="1138"/>
      <c r="CZ553" s="1139"/>
      <c r="DA553" s="1140"/>
      <c r="DB553" s="1132"/>
      <c r="DC553" s="1133"/>
      <c r="DD553" s="1133"/>
      <c r="DE553" s="1133"/>
      <c r="DF553" s="1133"/>
      <c r="DG553" s="1134"/>
      <c r="DH553" s="580"/>
      <c r="DI553" s="1084"/>
      <c r="DJ553" s="1084"/>
      <c r="DK553" s="581"/>
      <c r="DL553" s="582"/>
      <c r="DM553" s="1084"/>
      <c r="DN553" s="1084"/>
      <c r="DO553" s="581"/>
      <c r="DP553" s="582"/>
      <c r="DQ553" s="1084"/>
      <c r="DR553" s="1084"/>
      <c r="DS553" s="583"/>
      <c r="DT553" s="1124"/>
      <c r="DU553" s="1125"/>
      <c r="DV553" s="1125"/>
      <c r="DW553" s="1124"/>
      <c r="DX553" s="1125"/>
      <c r="DY553" s="1150"/>
      <c r="DZ553" s="1362"/>
      <c r="EA553" s="1363"/>
      <c r="EB553" s="1362"/>
      <c r="EC553" s="1363"/>
      <c r="ED553" s="1362"/>
      <c r="EE553" s="1377"/>
      <c r="EF553" s="1378"/>
      <c r="EG553" s="1379"/>
      <c r="EH553" s="1379"/>
      <c r="EI553" s="1380"/>
      <c r="EJ553" s="1381"/>
      <c r="EK553" s="1381"/>
      <c r="EL553" s="1381"/>
      <c r="EM553" s="1382"/>
      <c r="EN553" s="1382"/>
      <c r="EO553" s="1382"/>
      <c r="EP553" s="1375"/>
      <c r="EQ553" s="1376"/>
      <c r="ER553" s="1113"/>
      <c r="ES553" s="1113"/>
      <c r="ET553" s="1113"/>
      <c r="EU553" s="1113"/>
      <c r="EV553" s="1113"/>
      <c r="EW553" s="1113"/>
      <c r="EX553" s="1113"/>
      <c r="EY553" s="1113"/>
      <c r="EZ553" s="1114"/>
    </row>
    <row r="554" spans="1:156" ht="30" customHeight="1" x14ac:dyDescent="0.2">
      <c r="A554" s="207">
        <f t="shared" si="60"/>
        <v>543</v>
      </c>
      <c r="B554" s="1103"/>
      <c r="C554" s="1104"/>
      <c r="D554" s="1305"/>
      <c r="E554" s="1306"/>
      <c r="F554" s="1094" t="str">
        <f t="shared" si="62"/>
        <v/>
      </c>
      <c r="G554" s="1095"/>
      <c r="H554" s="1095"/>
      <c r="I554" s="1095"/>
      <c r="J554" s="1095"/>
      <c r="K554" s="1095"/>
      <c r="L554" s="1095"/>
      <c r="M554" s="1095"/>
      <c r="N554" s="1095"/>
      <c r="O554" s="1095"/>
      <c r="P554" s="1095"/>
      <c r="Q554" s="1095"/>
      <c r="R554" s="1095"/>
      <c r="S554" s="1095"/>
      <c r="T554" s="1095"/>
      <c r="U554" s="1095"/>
      <c r="V554" s="1095"/>
      <c r="W554" s="1096"/>
      <c r="X554" s="1299">
        <f t="shared" si="61"/>
        <v>0</v>
      </c>
      <c r="Y554" s="1300"/>
      <c r="Z554" s="1301"/>
      <c r="AA554" s="1100"/>
      <c r="AB554" s="1101"/>
      <c r="AC554" s="1102"/>
      <c r="AD554" s="1135"/>
      <c r="AE554" s="1136"/>
      <c r="AF554" s="1136"/>
      <c r="AG554" s="1137"/>
      <c r="AH554" s="1138"/>
      <c r="AI554" s="1139"/>
      <c r="AJ554" s="1140"/>
      <c r="AK554" s="1132"/>
      <c r="AL554" s="1133"/>
      <c r="AM554" s="1133"/>
      <c r="AN554" s="1133"/>
      <c r="AO554" s="1133"/>
      <c r="AP554" s="1134"/>
      <c r="AQ554" s="642" t="str">
        <f>IF(AK554="","",VLOOKUP(AK554,ﾃﾞｰﾀ一覧!$AH$4:$AR$66,2,FALSE))</f>
        <v/>
      </c>
      <c r="AR554" s="1084"/>
      <c r="AS554" s="1084"/>
      <c r="AT554" s="643" t="str">
        <f>IF(AK554="","",VLOOKUP(AK554,ﾃﾞｰﾀ一覧!$AH$4:$AR$66,3,FALSE))</f>
        <v/>
      </c>
      <c r="AU554" s="644" t="str">
        <f>IF(AK554="","",VLOOKUP(AK554,ﾃﾞｰﾀ一覧!$AH$4:$AR$66,5,FALSE))</f>
        <v/>
      </c>
      <c r="AV554" s="1084"/>
      <c r="AW554" s="1084"/>
      <c r="AX554" s="643" t="str">
        <f>IF(AK554="","",VLOOKUP(AK554,ﾃﾞｰﾀ一覧!$AH$4:$AR$66,6,FALSE))</f>
        <v/>
      </c>
      <c r="AY554" s="649" t="str">
        <f>IF(AK554="","",VLOOKUP(AK554,ﾃﾞｰﾀ一覧!$AH$4:$AR$66,8,FALSE))</f>
        <v/>
      </c>
      <c r="AZ554" s="1084"/>
      <c r="BA554" s="1084"/>
      <c r="BB554" s="388" t="str">
        <f>IF(AK554="","",VLOOKUP(AK554,ﾃﾞｰﾀ一覧!$AH$4:$AR$66,9,FALSE))</f>
        <v/>
      </c>
      <c r="BC554" s="1124"/>
      <c r="BD554" s="1125"/>
      <c r="BE554" s="1125"/>
      <c r="BF554" s="1124"/>
      <c r="BG554" s="1125"/>
      <c r="BH554" s="1125"/>
      <c r="BI554" s="1124"/>
      <c r="BJ554" s="1125"/>
      <c r="BK554" s="1150"/>
      <c r="BL554" s="1154"/>
      <c r="BM554" s="1155"/>
      <c r="BN554" s="1156"/>
      <c r="BO554" s="1109" t="str">
        <f>IF($AK554="","",IF($BF554="","",IF($BF554=ﾃﾞｰﾀ一覧!$U$37,"",IF($BF554=ﾃﾞｰﾀ一覧!$U$38,"",IF($AH554=ﾃﾞｰﾀ一覧!$U$25,VLOOKUP($AK554,ﾃﾞｰﾀ一覧!$AH$43:$AR$66,10,FALSE),VLOOKUP($AK554,ﾃﾞｰﾀ一覧!$AH$4:$AR$66,10,FALSE))))))</f>
        <v/>
      </c>
      <c r="BP554" s="1110"/>
      <c r="BQ554" s="1110"/>
      <c r="BR554" s="1111"/>
      <c r="BS554" s="1115">
        <f>IF($BL554="",0,VLOOKUP($BL554,ﾃﾞｰﾀ一覧!$AY$4:$BB$16,3,FALSE))</f>
        <v>0</v>
      </c>
      <c r="BT554" s="1115"/>
      <c r="BU554" s="1115"/>
      <c r="BV554" s="1112" t="str">
        <f>IF($BO554="","",IF($BF554=ﾃﾞｰﾀ一覧!$U$37,"",IF($BF554=ﾃﾞｰﾀ一覧!$U$38,"",IF($BO554=ﾃﾞｰﾀ一覧!$AT$27,ﾃﾞｰﾀ一覧!$AT$27,VLOOKUP($AK554,ﾃﾞｰﾀ一覧!$AH$4:$AR$66,11,FALSE)*IF($BO554=ﾃﾞｰﾀ一覧!$AT$17,($AR554+1)*($AV554+1),IF($BO554=ﾃﾞｰﾀ一覧!$AT$22,IF(COUNTIF($AD554,"*天端*"),ﾃﾞｰﾀ一覧!$AU$43/2,ﾃﾞｰﾀ一覧!$AU$43/3),IF($BO554=ﾃﾞｰﾀ一覧!$AT$20,$AR554*$AV554,IF($BO554=ﾃﾞｰﾀ一覧!$AT$21,$AV554,1))))))))</f>
        <v/>
      </c>
      <c r="BW554" s="1112"/>
      <c r="BX554" s="1112"/>
      <c r="BY554" s="1088" t="str">
        <f>IF($B554="","",IF($AH554="","",IF($CK554=ﾃﾞｰﾀ一覧!$U$53,ﾃﾞｰﾀ一覧!$U$61,IF($AH554=ﾃﾞｰﾀ一覧!$U$21,ﾃﾞｰﾀ一覧!$U$60,IF(OR($AH554=ﾃﾞｰﾀ一覧!$U$19,$AH554=ﾃﾞｰﾀ一覧!$U$20,$AH554=ﾃﾞｰﾀ一覧!$U$23,$AH554=ﾃﾞｰﾀ一覧!$U$22,$AH554=ﾃﾞｰﾀ一覧!$U$18,AH554=ﾃﾞｰﾀ一覧!$U$25),ﾃﾞｰﾀ一覧!$U$59,ﾃﾞｰﾀ一覧!$U$62)))))</f>
        <v/>
      </c>
      <c r="BZ554" s="1089"/>
      <c r="CA554" s="1113"/>
      <c r="CB554" s="1113"/>
      <c r="CC554" s="1113"/>
      <c r="CD554" s="1113"/>
      <c r="CE554" s="1113"/>
      <c r="CF554" s="1113"/>
      <c r="CG554" s="1113"/>
      <c r="CH554" s="1113"/>
      <c r="CI554" s="1114"/>
      <c r="CK554" s="240"/>
      <c r="CM554" s="378" t="str">
        <f t="shared" si="56"/>
        <v/>
      </c>
      <c r="CN554" s="379" t="str">
        <f t="shared" si="57"/>
        <v/>
      </c>
      <c r="CO554" s="379" t="str">
        <f t="shared" si="58"/>
        <v/>
      </c>
      <c r="CP554" s="380" t="str">
        <f t="shared" si="59"/>
        <v/>
      </c>
      <c r="CQ554" s="244"/>
      <c r="CR554" s="1100"/>
      <c r="CS554" s="1101"/>
      <c r="CT554" s="1102"/>
      <c r="CU554" s="1135"/>
      <c r="CV554" s="1136"/>
      <c r="CW554" s="1136"/>
      <c r="CX554" s="1137"/>
      <c r="CY554" s="1138"/>
      <c r="CZ554" s="1139"/>
      <c r="DA554" s="1140"/>
      <c r="DB554" s="1132"/>
      <c r="DC554" s="1133"/>
      <c r="DD554" s="1133"/>
      <c r="DE554" s="1133"/>
      <c r="DF554" s="1133"/>
      <c r="DG554" s="1134"/>
      <c r="DH554" s="580"/>
      <c r="DI554" s="1084"/>
      <c r="DJ554" s="1084"/>
      <c r="DK554" s="581"/>
      <c r="DL554" s="582"/>
      <c r="DM554" s="1084"/>
      <c r="DN554" s="1084"/>
      <c r="DO554" s="581"/>
      <c r="DP554" s="582"/>
      <c r="DQ554" s="1084"/>
      <c r="DR554" s="1084"/>
      <c r="DS554" s="583"/>
      <c r="DT554" s="1124"/>
      <c r="DU554" s="1125"/>
      <c r="DV554" s="1125"/>
      <c r="DW554" s="1124"/>
      <c r="DX554" s="1125"/>
      <c r="DY554" s="1150"/>
      <c r="DZ554" s="1362"/>
      <c r="EA554" s="1363"/>
      <c r="EB554" s="1362"/>
      <c r="EC554" s="1363"/>
      <c r="ED554" s="1362"/>
      <c r="EE554" s="1377"/>
      <c r="EF554" s="1378"/>
      <c r="EG554" s="1379"/>
      <c r="EH554" s="1379"/>
      <c r="EI554" s="1380"/>
      <c r="EJ554" s="1381"/>
      <c r="EK554" s="1381"/>
      <c r="EL554" s="1381"/>
      <c r="EM554" s="1382"/>
      <c r="EN554" s="1382"/>
      <c r="EO554" s="1382"/>
      <c r="EP554" s="1375"/>
      <c r="EQ554" s="1376"/>
      <c r="ER554" s="1113"/>
      <c r="ES554" s="1113"/>
      <c r="ET554" s="1113"/>
      <c r="EU554" s="1113"/>
      <c r="EV554" s="1113"/>
      <c r="EW554" s="1113"/>
      <c r="EX554" s="1113"/>
      <c r="EY554" s="1113"/>
      <c r="EZ554" s="1114"/>
    </row>
    <row r="555" spans="1:156" ht="30" customHeight="1" x14ac:dyDescent="0.2">
      <c r="A555" s="207">
        <f t="shared" si="60"/>
        <v>544</v>
      </c>
      <c r="B555" s="1103"/>
      <c r="C555" s="1104"/>
      <c r="D555" s="1303"/>
      <c r="E555" s="1304"/>
      <c r="F555" s="1094" t="str">
        <f t="shared" si="62"/>
        <v/>
      </c>
      <c r="G555" s="1095"/>
      <c r="H555" s="1095"/>
      <c r="I555" s="1095"/>
      <c r="J555" s="1095"/>
      <c r="K555" s="1095"/>
      <c r="L555" s="1095"/>
      <c r="M555" s="1095"/>
      <c r="N555" s="1095"/>
      <c r="O555" s="1095"/>
      <c r="P555" s="1095"/>
      <c r="Q555" s="1095"/>
      <c r="R555" s="1095"/>
      <c r="S555" s="1095"/>
      <c r="T555" s="1095"/>
      <c r="U555" s="1095"/>
      <c r="V555" s="1095"/>
      <c r="W555" s="1096"/>
      <c r="X555" s="1299">
        <f t="shared" si="61"/>
        <v>0</v>
      </c>
      <c r="Y555" s="1300"/>
      <c r="Z555" s="1301"/>
      <c r="AA555" s="1100"/>
      <c r="AB555" s="1101"/>
      <c r="AC555" s="1102"/>
      <c r="AD555" s="1135"/>
      <c r="AE555" s="1136"/>
      <c r="AF555" s="1136"/>
      <c r="AG555" s="1137"/>
      <c r="AH555" s="1138"/>
      <c r="AI555" s="1139"/>
      <c r="AJ555" s="1140"/>
      <c r="AK555" s="1132"/>
      <c r="AL555" s="1133"/>
      <c r="AM555" s="1133"/>
      <c r="AN555" s="1133"/>
      <c r="AO555" s="1133"/>
      <c r="AP555" s="1134"/>
      <c r="AQ555" s="642" t="str">
        <f>IF(AK555="","",VLOOKUP(AK555,ﾃﾞｰﾀ一覧!$AH$4:$AR$66,2,FALSE))</f>
        <v/>
      </c>
      <c r="AR555" s="1084"/>
      <c r="AS555" s="1084"/>
      <c r="AT555" s="643" t="str">
        <f>IF(AK555="","",VLOOKUP(AK555,ﾃﾞｰﾀ一覧!$AH$4:$AR$66,3,FALSE))</f>
        <v/>
      </c>
      <c r="AU555" s="644" t="str">
        <f>IF(AK555="","",VLOOKUP(AK555,ﾃﾞｰﾀ一覧!$AH$4:$AR$66,5,FALSE))</f>
        <v/>
      </c>
      <c r="AV555" s="1084"/>
      <c r="AW555" s="1084"/>
      <c r="AX555" s="643" t="str">
        <f>IF(AK555="","",VLOOKUP(AK555,ﾃﾞｰﾀ一覧!$AH$4:$AR$66,6,FALSE))</f>
        <v/>
      </c>
      <c r="AY555" s="649" t="str">
        <f>IF(AK555="","",VLOOKUP(AK555,ﾃﾞｰﾀ一覧!$AH$4:$AR$66,8,FALSE))</f>
        <v/>
      </c>
      <c r="AZ555" s="1084"/>
      <c r="BA555" s="1084"/>
      <c r="BB555" s="388" t="str">
        <f>IF(AK555="","",VLOOKUP(AK555,ﾃﾞｰﾀ一覧!$AH$4:$AR$66,9,FALSE))</f>
        <v/>
      </c>
      <c r="BC555" s="1124"/>
      <c r="BD555" s="1125"/>
      <c r="BE555" s="1125"/>
      <c r="BF555" s="1124"/>
      <c r="BG555" s="1125"/>
      <c r="BH555" s="1125"/>
      <c r="BI555" s="1124"/>
      <c r="BJ555" s="1125"/>
      <c r="BK555" s="1150"/>
      <c r="BL555" s="1154"/>
      <c r="BM555" s="1155"/>
      <c r="BN555" s="1156"/>
      <c r="BO555" s="1109" t="str">
        <f>IF($AK555="","",IF($BF555="","",IF($BF555=ﾃﾞｰﾀ一覧!$U$37,"",IF($BF555=ﾃﾞｰﾀ一覧!$U$38,"",IF($AH555=ﾃﾞｰﾀ一覧!$U$25,VLOOKUP($AK555,ﾃﾞｰﾀ一覧!$AH$43:$AR$66,10,FALSE),VLOOKUP($AK555,ﾃﾞｰﾀ一覧!$AH$4:$AR$66,10,FALSE))))))</f>
        <v/>
      </c>
      <c r="BP555" s="1110"/>
      <c r="BQ555" s="1110"/>
      <c r="BR555" s="1111"/>
      <c r="BS555" s="1115">
        <f>IF($BL555="",0,VLOOKUP($BL555,ﾃﾞｰﾀ一覧!$AY$4:$BB$16,3,FALSE))</f>
        <v>0</v>
      </c>
      <c r="BT555" s="1115"/>
      <c r="BU555" s="1115"/>
      <c r="BV555" s="1112" t="str">
        <f>IF($BO555="","",IF($BF555=ﾃﾞｰﾀ一覧!$U$37,"",IF($BF555=ﾃﾞｰﾀ一覧!$U$38,"",IF($BO555=ﾃﾞｰﾀ一覧!$AT$27,ﾃﾞｰﾀ一覧!$AT$27,VLOOKUP($AK555,ﾃﾞｰﾀ一覧!$AH$4:$AR$66,11,FALSE)*IF($BO555=ﾃﾞｰﾀ一覧!$AT$17,($AR555+1)*($AV555+1),IF($BO555=ﾃﾞｰﾀ一覧!$AT$22,IF(COUNTIF($AD555,"*天端*"),ﾃﾞｰﾀ一覧!$AU$43/2,ﾃﾞｰﾀ一覧!$AU$43/3),IF($BO555=ﾃﾞｰﾀ一覧!$AT$20,$AR555*$AV555,IF($BO555=ﾃﾞｰﾀ一覧!$AT$21,$AV555,1))))))))</f>
        <v/>
      </c>
      <c r="BW555" s="1112"/>
      <c r="BX555" s="1112"/>
      <c r="BY555" s="1088" t="str">
        <f>IF($B555="","",IF($AH555="","",IF($CK555=ﾃﾞｰﾀ一覧!$U$53,ﾃﾞｰﾀ一覧!$U$61,IF($AH555=ﾃﾞｰﾀ一覧!$U$21,ﾃﾞｰﾀ一覧!$U$60,IF(OR($AH555=ﾃﾞｰﾀ一覧!$U$19,$AH555=ﾃﾞｰﾀ一覧!$U$20,$AH555=ﾃﾞｰﾀ一覧!$U$23,$AH555=ﾃﾞｰﾀ一覧!$U$22,$AH555=ﾃﾞｰﾀ一覧!$U$18,AH555=ﾃﾞｰﾀ一覧!$U$25),ﾃﾞｰﾀ一覧!$U$59,ﾃﾞｰﾀ一覧!$U$62)))))</f>
        <v/>
      </c>
      <c r="BZ555" s="1089"/>
      <c r="CA555" s="1113"/>
      <c r="CB555" s="1113"/>
      <c r="CC555" s="1113"/>
      <c r="CD555" s="1113"/>
      <c r="CE555" s="1113"/>
      <c r="CF555" s="1113"/>
      <c r="CG555" s="1113"/>
      <c r="CH555" s="1113"/>
      <c r="CI555" s="1114"/>
      <c r="CK555" s="240"/>
      <c r="CM555" s="378" t="str">
        <f t="shared" si="56"/>
        <v/>
      </c>
      <c r="CN555" s="379" t="str">
        <f t="shared" si="57"/>
        <v/>
      </c>
      <c r="CO555" s="379" t="str">
        <f t="shared" si="58"/>
        <v/>
      </c>
      <c r="CP555" s="380" t="str">
        <f t="shared" si="59"/>
        <v/>
      </c>
      <c r="CQ555" s="244"/>
      <c r="CR555" s="1100"/>
      <c r="CS555" s="1101"/>
      <c r="CT555" s="1102"/>
      <c r="CU555" s="1135"/>
      <c r="CV555" s="1136"/>
      <c r="CW555" s="1136"/>
      <c r="CX555" s="1137"/>
      <c r="CY555" s="1138"/>
      <c r="CZ555" s="1139"/>
      <c r="DA555" s="1140"/>
      <c r="DB555" s="1132"/>
      <c r="DC555" s="1133"/>
      <c r="DD555" s="1133"/>
      <c r="DE555" s="1133"/>
      <c r="DF555" s="1133"/>
      <c r="DG555" s="1134"/>
      <c r="DH555" s="580"/>
      <c r="DI555" s="1084"/>
      <c r="DJ555" s="1084"/>
      <c r="DK555" s="581"/>
      <c r="DL555" s="582"/>
      <c r="DM555" s="1084"/>
      <c r="DN555" s="1084"/>
      <c r="DO555" s="581"/>
      <c r="DP555" s="582"/>
      <c r="DQ555" s="1084"/>
      <c r="DR555" s="1084"/>
      <c r="DS555" s="583"/>
      <c r="DT555" s="1124"/>
      <c r="DU555" s="1125"/>
      <c r="DV555" s="1125"/>
      <c r="DW555" s="1124"/>
      <c r="DX555" s="1125"/>
      <c r="DY555" s="1150"/>
      <c r="DZ555" s="1362"/>
      <c r="EA555" s="1363"/>
      <c r="EB555" s="1362"/>
      <c r="EC555" s="1363"/>
      <c r="ED555" s="1362"/>
      <c r="EE555" s="1377"/>
      <c r="EF555" s="1378"/>
      <c r="EG555" s="1379"/>
      <c r="EH555" s="1379"/>
      <c r="EI555" s="1380"/>
      <c r="EJ555" s="1381"/>
      <c r="EK555" s="1381"/>
      <c r="EL555" s="1381"/>
      <c r="EM555" s="1382"/>
      <c r="EN555" s="1382"/>
      <c r="EO555" s="1382"/>
      <c r="EP555" s="1375"/>
      <c r="EQ555" s="1376"/>
      <c r="ER555" s="1113"/>
      <c r="ES555" s="1113"/>
      <c r="ET555" s="1113"/>
      <c r="EU555" s="1113"/>
      <c r="EV555" s="1113"/>
      <c r="EW555" s="1113"/>
      <c r="EX555" s="1113"/>
      <c r="EY555" s="1113"/>
      <c r="EZ555" s="1114"/>
    </row>
    <row r="556" spans="1:156" ht="30" customHeight="1" x14ac:dyDescent="0.2">
      <c r="A556" s="207">
        <f t="shared" si="60"/>
        <v>545</v>
      </c>
      <c r="B556" s="1103"/>
      <c r="C556" s="1104"/>
      <c r="D556" s="1305"/>
      <c r="E556" s="1306"/>
      <c r="F556" s="1094" t="str">
        <f t="shared" si="62"/>
        <v/>
      </c>
      <c r="G556" s="1095"/>
      <c r="H556" s="1095"/>
      <c r="I556" s="1095"/>
      <c r="J556" s="1095"/>
      <c r="K556" s="1095"/>
      <c r="L556" s="1095"/>
      <c r="M556" s="1095"/>
      <c r="N556" s="1095"/>
      <c r="O556" s="1095"/>
      <c r="P556" s="1095"/>
      <c r="Q556" s="1095"/>
      <c r="R556" s="1095"/>
      <c r="S556" s="1095"/>
      <c r="T556" s="1095"/>
      <c r="U556" s="1095"/>
      <c r="V556" s="1095"/>
      <c r="W556" s="1096"/>
      <c r="X556" s="1299">
        <f t="shared" si="61"/>
        <v>0</v>
      </c>
      <c r="Y556" s="1300"/>
      <c r="Z556" s="1301"/>
      <c r="AA556" s="1100"/>
      <c r="AB556" s="1101"/>
      <c r="AC556" s="1102"/>
      <c r="AD556" s="1135"/>
      <c r="AE556" s="1136"/>
      <c r="AF556" s="1136"/>
      <c r="AG556" s="1137"/>
      <c r="AH556" s="1138"/>
      <c r="AI556" s="1139"/>
      <c r="AJ556" s="1140"/>
      <c r="AK556" s="1132"/>
      <c r="AL556" s="1133"/>
      <c r="AM556" s="1133"/>
      <c r="AN556" s="1133"/>
      <c r="AO556" s="1133"/>
      <c r="AP556" s="1134"/>
      <c r="AQ556" s="642" t="str">
        <f>IF(AK556="","",VLOOKUP(AK556,ﾃﾞｰﾀ一覧!$AH$4:$AR$66,2,FALSE))</f>
        <v/>
      </c>
      <c r="AR556" s="1084"/>
      <c r="AS556" s="1084"/>
      <c r="AT556" s="643" t="str">
        <f>IF(AK556="","",VLOOKUP(AK556,ﾃﾞｰﾀ一覧!$AH$4:$AR$66,3,FALSE))</f>
        <v/>
      </c>
      <c r="AU556" s="644" t="str">
        <f>IF(AK556="","",VLOOKUP(AK556,ﾃﾞｰﾀ一覧!$AH$4:$AR$66,5,FALSE))</f>
        <v/>
      </c>
      <c r="AV556" s="1084"/>
      <c r="AW556" s="1084"/>
      <c r="AX556" s="643" t="str">
        <f>IF(AK556="","",VLOOKUP(AK556,ﾃﾞｰﾀ一覧!$AH$4:$AR$66,6,FALSE))</f>
        <v/>
      </c>
      <c r="AY556" s="649" t="str">
        <f>IF(AK556="","",VLOOKUP(AK556,ﾃﾞｰﾀ一覧!$AH$4:$AR$66,8,FALSE))</f>
        <v/>
      </c>
      <c r="AZ556" s="1084"/>
      <c r="BA556" s="1084"/>
      <c r="BB556" s="388" t="str">
        <f>IF(AK556="","",VLOOKUP(AK556,ﾃﾞｰﾀ一覧!$AH$4:$AR$66,9,FALSE))</f>
        <v/>
      </c>
      <c r="BC556" s="1124"/>
      <c r="BD556" s="1125"/>
      <c r="BE556" s="1125"/>
      <c r="BF556" s="1124"/>
      <c r="BG556" s="1125"/>
      <c r="BH556" s="1125"/>
      <c r="BI556" s="1124"/>
      <c r="BJ556" s="1125"/>
      <c r="BK556" s="1150"/>
      <c r="BL556" s="1154"/>
      <c r="BM556" s="1155"/>
      <c r="BN556" s="1156"/>
      <c r="BO556" s="1109" t="str">
        <f>IF($AK556="","",IF($BF556="","",IF($BF556=ﾃﾞｰﾀ一覧!$U$37,"",IF($BF556=ﾃﾞｰﾀ一覧!$U$38,"",IF($AH556=ﾃﾞｰﾀ一覧!$U$25,VLOOKUP($AK556,ﾃﾞｰﾀ一覧!$AH$43:$AR$66,10,FALSE),VLOOKUP($AK556,ﾃﾞｰﾀ一覧!$AH$4:$AR$66,10,FALSE))))))</f>
        <v/>
      </c>
      <c r="BP556" s="1110"/>
      <c r="BQ556" s="1110"/>
      <c r="BR556" s="1111"/>
      <c r="BS556" s="1115">
        <f>IF($BL556="",0,VLOOKUP($BL556,ﾃﾞｰﾀ一覧!$AY$4:$BB$16,3,FALSE))</f>
        <v>0</v>
      </c>
      <c r="BT556" s="1115"/>
      <c r="BU556" s="1115"/>
      <c r="BV556" s="1112" t="str">
        <f>IF($BO556="","",IF($BF556=ﾃﾞｰﾀ一覧!$U$37,"",IF($BF556=ﾃﾞｰﾀ一覧!$U$38,"",IF($BO556=ﾃﾞｰﾀ一覧!$AT$27,ﾃﾞｰﾀ一覧!$AT$27,VLOOKUP($AK556,ﾃﾞｰﾀ一覧!$AH$4:$AR$66,11,FALSE)*IF($BO556=ﾃﾞｰﾀ一覧!$AT$17,($AR556+1)*($AV556+1),IF($BO556=ﾃﾞｰﾀ一覧!$AT$22,IF(COUNTIF($AD556,"*天端*"),ﾃﾞｰﾀ一覧!$AU$43/2,ﾃﾞｰﾀ一覧!$AU$43/3),IF($BO556=ﾃﾞｰﾀ一覧!$AT$20,$AR556*$AV556,IF($BO556=ﾃﾞｰﾀ一覧!$AT$21,$AV556,1))))))))</f>
        <v/>
      </c>
      <c r="BW556" s="1112"/>
      <c r="BX556" s="1112"/>
      <c r="BY556" s="1088" t="str">
        <f>IF($B556="","",IF($AH556="","",IF($CK556=ﾃﾞｰﾀ一覧!$U$53,ﾃﾞｰﾀ一覧!$U$61,IF($AH556=ﾃﾞｰﾀ一覧!$U$21,ﾃﾞｰﾀ一覧!$U$60,IF(OR($AH556=ﾃﾞｰﾀ一覧!$U$19,$AH556=ﾃﾞｰﾀ一覧!$U$20,$AH556=ﾃﾞｰﾀ一覧!$U$23,$AH556=ﾃﾞｰﾀ一覧!$U$22,$AH556=ﾃﾞｰﾀ一覧!$U$18,AH556=ﾃﾞｰﾀ一覧!$U$25),ﾃﾞｰﾀ一覧!$U$59,ﾃﾞｰﾀ一覧!$U$62)))))</f>
        <v/>
      </c>
      <c r="BZ556" s="1089"/>
      <c r="CA556" s="1113"/>
      <c r="CB556" s="1113"/>
      <c r="CC556" s="1113"/>
      <c r="CD556" s="1113"/>
      <c r="CE556" s="1113"/>
      <c r="CF556" s="1113"/>
      <c r="CG556" s="1113"/>
      <c r="CH556" s="1113"/>
      <c r="CI556" s="1114"/>
      <c r="CK556" s="240"/>
      <c r="CM556" s="378" t="str">
        <f t="shared" si="56"/>
        <v/>
      </c>
      <c r="CN556" s="379" t="str">
        <f t="shared" si="57"/>
        <v/>
      </c>
      <c r="CO556" s="379" t="str">
        <f t="shared" si="58"/>
        <v/>
      </c>
      <c r="CP556" s="380" t="str">
        <f t="shared" si="59"/>
        <v/>
      </c>
      <c r="CQ556" s="244"/>
      <c r="CR556" s="1100"/>
      <c r="CS556" s="1101"/>
      <c r="CT556" s="1102"/>
      <c r="CU556" s="1135"/>
      <c r="CV556" s="1136"/>
      <c r="CW556" s="1136"/>
      <c r="CX556" s="1137"/>
      <c r="CY556" s="1138"/>
      <c r="CZ556" s="1139"/>
      <c r="DA556" s="1140"/>
      <c r="DB556" s="1132"/>
      <c r="DC556" s="1133"/>
      <c r="DD556" s="1133"/>
      <c r="DE556" s="1133"/>
      <c r="DF556" s="1133"/>
      <c r="DG556" s="1134"/>
      <c r="DH556" s="580"/>
      <c r="DI556" s="1084"/>
      <c r="DJ556" s="1084"/>
      <c r="DK556" s="581"/>
      <c r="DL556" s="582"/>
      <c r="DM556" s="1084"/>
      <c r="DN556" s="1084"/>
      <c r="DO556" s="581"/>
      <c r="DP556" s="582"/>
      <c r="DQ556" s="1084"/>
      <c r="DR556" s="1084"/>
      <c r="DS556" s="583"/>
      <c r="DT556" s="1124"/>
      <c r="DU556" s="1125"/>
      <c r="DV556" s="1125"/>
      <c r="DW556" s="1124"/>
      <c r="DX556" s="1125"/>
      <c r="DY556" s="1150"/>
      <c r="DZ556" s="1362"/>
      <c r="EA556" s="1363"/>
      <c r="EB556" s="1362"/>
      <c r="EC556" s="1363"/>
      <c r="ED556" s="1362"/>
      <c r="EE556" s="1377"/>
      <c r="EF556" s="1378"/>
      <c r="EG556" s="1379"/>
      <c r="EH556" s="1379"/>
      <c r="EI556" s="1380"/>
      <c r="EJ556" s="1381"/>
      <c r="EK556" s="1381"/>
      <c r="EL556" s="1381"/>
      <c r="EM556" s="1382"/>
      <c r="EN556" s="1382"/>
      <c r="EO556" s="1382"/>
      <c r="EP556" s="1375"/>
      <c r="EQ556" s="1376"/>
      <c r="ER556" s="1113"/>
      <c r="ES556" s="1113"/>
      <c r="ET556" s="1113"/>
      <c r="EU556" s="1113"/>
      <c r="EV556" s="1113"/>
      <c r="EW556" s="1113"/>
      <c r="EX556" s="1113"/>
      <c r="EY556" s="1113"/>
      <c r="EZ556" s="1114"/>
    </row>
    <row r="557" spans="1:156" ht="30" customHeight="1" x14ac:dyDescent="0.2">
      <c r="A557" s="207">
        <f t="shared" si="60"/>
        <v>546</v>
      </c>
      <c r="B557" s="1103"/>
      <c r="C557" s="1104"/>
      <c r="D557" s="1303"/>
      <c r="E557" s="1304"/>
      <c r="F557" s="1094" t="str">
        <f t="shared" si="62"/>
        <v/>
      </c>
      <c r="G557" s="1095"/>
      <c r="H557" s="1095"/>
      <c r="I557" s="1095"/>
      <c r="J557" s="1095"/>
      <c r="K557" s="1095"/>
      <c r="L557" s="1095"/>
      <c r="M557" s="1095"/>
      <c r="N557" s="1095"/>
      <c r="O557" s="1095"/>
      <c r="P557" s="1095"/>
      <c r="Q557" s="1095"/>
      <c r="R557" s="1095"/>
      <c r="S557" s="1095"/>
      <c r="T557" s="1095"/>
      <c r="U557" s="1095"/>
      <c r="V557" s="1095"/>
      <c r="W557" s="1096"/>
      <c r="X557" s="1299">
        <f t="shared" si="61"/>
        <v>0</v>
      </c>
      <c r="Y557" s="1300"/>
      <c r="Z557" s="1301"/>
      <c r="AA557" s="1100"/>
      <c r="AB557" s="1101"/>
      <c r="AC557" s="1102"/>
      <c r="AD557" s="1135"/>
      <c r="AE557" s="1136"/>
      <c r="AF557" s="1136"/>
      <c r="AG557" s="1137"/>
      <c r="AH557" s="1138"/>
      <c r="AI557" s="1139"/>
      <c r="AJ557" s="1140"/>
      <c r="AK557" s="1132"/>
      <c r="AL557" s="1133"/>
      <c r="AM557" s="1133"/>
      <c r="AN557" s="1133"/>
      <c r="AO557" s="1133"/>
      <c r="AP557" s="1134"/>
      <c r="AQ557" s="642" t="str">
        <f>IF(AK557="","",VLOOKUP(AK557,ﾃﾞｰﾀ一覧!$AH$4:$AR$66,2,FALSE))</f>
        <v/>
      </c>
      <c r="AR557" s="1084"/>
      <c r="AS557" s="1084"/>
      <c r="AT557" s="643" t="str">
        <f>IF(AK557="","",VLOOKUP(AK557,ﾃﾞｰﾀ一覧!$AH$4:$AR$66,3,FALSE))</f>
        <v/>
      </c>
      <c r="AU557" s="644" t="str">
        <f>IF(AK557="","",VLOOKUP(AK557,ﾃﾞｰﾀ一覧!$AH$4:$AR$66,5,FALSE))</f>
        <v/>
      </c>
      <c r="AV557" s="1084"/>
      <c r="AW557" s="1084"/>
      <c r="AX557" s="643" t="str">
        <f>IF(AK557="","",VLOOKUP(AK557,ﾃﾞｰﾀ一覧!$AH$4:$AR$66,6,FALSE))</f>
        <v/>
      </c>
      <c r="AY557" s="649" t="str">
        <f>IF(AK557="","",VLOOKUP(AK557,ﾃﾞｰﾀ一覧!$AH$4:$AR$66,8,FALSE))</f>
        <v/>
      </c>
      <c r="AZ557" s="1084"/>
      <c r="BA557" s="1084"/>
      <c r="BB557" s="388" t="str">
        <f>IF(AK557="","",VLOOKUP(AK557,ﾃﾞｰﾀ一覧!$AH$4:$AR$66,9,FALSE))</f>
        <v/>
      </c>
      <c r="BC557" s="1124"/>
      <c r="BD557" s="1125"/>
      <c r="BE557" s="1125"/>
      <c r="BF557" s="1124"/>
      <c r="BG557" s="1125"/>
      <c r="BH557" s="1125"/>
      <c r="BI557" s="1124"/>
      <c r="BJ557" s="1125"/>
      <c r="BK557" s="1150"/>
      <c r="BL557" s="1154"/>
      <c r="BM557" s="1155"/>
      <c r="BN557" s="1156"/>
      <c r="BO557" s="1109" t="str">
        <f>IF($AK557="","",IF($BF557="","",IF($BF557=ﾃﾞｰﾀ一覧!$U$37,"",IF($BF557=ﾃﾞｰﾀ一覧!$U$38,"",IF($AH557=ﾃﾞｰﾀ一覧!$U$25,VLOOKUP($AK557,ﾃﾞｰﾀ一覧!$AH$43:$AR$66,10,FALSE),VLOOKUP($AK557,ﾃﾞｰﾀ一覧!$AH$4:$AR$66,10,FALSE))))))</f>
        <v/>
      </c>
      <c r="BP557" s="1110"/>
      <c r="BQ557" s="1110"/>
      <c r="BR557" s="1111"/>
      <c r="BS557" s="1115">
        <f>IF($BL557="",0,VLOOKUP($BL557,ﾃﾞｰﾀ一覧!$AY$4:$BB$16,3,FALSE))</f>
        <v>0</v>
      </c>
      <c r="BT557" s="1115"/>
      <c r="BU557" s="1115"/>
      <c r="BV557" s="1112" t="str">
        <f>IF($BO557="","",IF($BF557=ﾃﾞｰﾀ一覧!$U$37,"",IF($BF557=ﾃﾞｰﾀ一覧!$U$38,"",IF($BO557=ﾃﾞｰﾀ一覧!$AT$27,ﾃﾞｰﾀ一覧!$AT$27,VLOOKUP($AK557,ﾃﾞｰﾀ一覧!$AH$4:$AR$66,11,FALSE)*IF($BO557=ﾃﾞｰﾀ一覧!$AT$17,($AR557+1)*($AV557+1),IF($BO557=ﾃﾞｰﾀ一覧!$AT$22,IF(COUNTIF($AD557,"*天端*"),ﾃﾞｰﾀ一覧!$AU$43/2,ﾃﾞｰﾀ一覧!$AU$43/3),IF($BO557=ﾃﾞｰﾀ一覧!$AT$20,$AR557*$AV557,IF($BO557=ﾃﾞｰﾀ一覧!$AT$21,$AV557,1))))))))</f>
        <v/>
      </c>
      <c r="BW557" s="1112"/>
      <c r="BX557" s="1112"/>
      <c r="BY557" s="1088" t="str">
        <f>IF($B557="","",IF($AH557="","",IF($CK557=ﾃﾞｰﾀ一覧!$U$53,ﾃﾞｰﾀ一覧!$U$61,IF($AH557=ﾃﾞｰﾀ一覧!$U$21,ﾃﾞｰﾀ一覧!$U$60,IF(OR($AH557=ﾃﾞｰﾀ一覧!$U$19,$AH557=ﾃﾞｰﾀ一覧!$U$20,$AH557=ﾃﾞｰﾀ一覧!$U$23,$AH557=ﾃﾞｰﾀ一覧!$U$22,$AH557=ﾃﾞｰﾀ一覧!$U$18,AH557=ﾃﾞｰﾀ一覧!$U$25),ﾃﾞｰﾀ一覧!$U$59,ﾃﾞｰﾀ一覧!$U$62)))))</f>
        <v/>
      </c>
      <c r="BZ557" s="1089"/>
      <c r="CA557" s="1113"/>
      <c r="CB557" s="1113"/>
      <c r="CC557" s="1113"/>
      <c r="CD557" s="1113"/>
      <c r="CE557" s="1113"/>
      <c r="CF557" s="1113"/>
      <c r="CG557" s="1113"/>
      <c r="CH557" s="1113"/>
      <c r="CI557" s="1114"/>
      <c r="CK557" s="240"/>
      <c r="CM557" s="378" t="str">
        <f t="shared" si="56"/>
        <v/>
      </c>
      <c r="CN557" s="379" t="str">
        <f t="shared" si="57"/>
        <v/>
      </c>
      <c r="CO557" s="379" t="str">
        <f t="shared" si="58"/>
        <v/>
      </c>
      <c r="CP557" s="380" t="str">
        <f t="shared" si="59"/>
        <v/>
      </c>
      <c r="CQ557" s="244"/>
      <c r="CR557" s="1100"/>
      <c r="CS557" s="1101"/>
      <c r="CT557" s="1102"/>
      <c r="CU557" s="1135"/>
      <c r="CV557" s="1136"/>
      <c r="CW557" s="1136"/>
      <c r="CX557" s="1137"/>
      <c r="CY557" s="1138"/>
      <c r="CZ557" s="1139"/>
      <c r="DA557" s="1140"/>
      <c r="DB557" s="1132"/>
      <c r="DC557" s="1133"/>
      <c r="DD557" s="1133"/>
      <c r="DE557" s="1133"/>
      <c r="DF557" s="1133"/>
      <c r="DG557" s="1134"/>
      <c r="DH557" s="580"/>
      <c r="DI557" s="1084"/>
      <c r="DJ557" s="1084"/>
      <c r="DK557" s="581"/>
      <c r="DL557" s="582"/>
      <c r="DM557" s="1084"/>
      <c r="DN557" s="1084"/>
      <c r="DO557" s="581"/>
      <c r="DP557" s="582"/>
      <c r="DQ557" s="1084"/>
      <c r="DR557" s="1084"/>
      <c r="DS557" s="583"/>
      <c r="DT557" s="1124"/>
      <c r="DU557" s="1125"/>
      <c r="DV557" s="1125"/>
      <c r="DW557" s="1124"/>
      <c r="DX557" s="1125"/>
      <c r="DY557" s="1150"/>
      <c r="DZ557" s="1362"/>
      <c r="EA557" s="1363"/>
      <c r="EB557" s="1362"/>
      <c r="EC557" s="1363"/>
      <c r="ED557" s="1362"/>
      <c r="EE557" s="1377"/>
      <c r="EF557" s="1378"/>
      <c r="EG557" s="1379"/>
      <c r="EH557" s="1379"/>
      <c r="EI557" s="1380"/>
      <c r="EJ557" s="1381"/>
      <c r="EK557" s="1381"/>
      <c r="EL557" s="1381"/>
      <c r="EM557" s="1382"/>
      <c r="EN557" s="1382"/>
      <c r="EO557" s="1382"/>
      <c r="EP557" s="1375"/>
      <c r="EQ557" s="1376"/>
      <c r="ER557" s="1113"/>
      <c r="ES557" s="1113"/>
      <c r="ET557" s="1113"/>
      <c r="EU557" s="1113"/>
      <c r="EV557" s="1113"/>
      <c r="EW557" s="1113"/>
      <c r="EX557" s="1113"/>
      <c r="EY557" s="1113"/>
      <c r="EZ557" s="1114"/>
    </row>
    <row r="558" spans="1:156" ht="30" customHeight="1" x14ac:dyDescent="0.2">
      <c r="A558" s="207">
        <f t="shared" si="60"/>
        <v>547</v>
      </c>
      <c r="B558" s="1103"/>
      <c r="C558" s="1104"/>
      <c r="D558" s="1305"/>
      <c r="E558" s="1306"/>
      <c r="F558" s="1094" t="str">
        <f t="shared" si="62"/>
        <v/>
      </c>
      <c r="G558" s="1095"/>
      <c r="H558" s="1095"/>
      <c r="I558" s="1095"/>
      <c r="J558" s="1095"/>
      <c r="K558" s="1095"/>
      <c r="L558" s="1095"/>
      <c r="M558" s="1095"/>
      <c r="N558" s="1095"/>
      <c r="O558" s="1095"/>
      <c r="P558" s="1095"/>
      <c r="Q558" s="1095"/>
      <c r="R558" s="1095"/>
      <c r="S558" s="1095"/>
      <c r="T558" s="1095"/>
      <c r="U558" s="1095"/>
      <c r="V558" s="1095"/>
      <c r="W558" s="1096"/>
      <c r="X558" s="1299">
        <f t="shared" si="61"/>
        <v>0</v>
      </c>
      <c r="Y558" s="1300"/>
      <c r="Z558" s="1301"/>
      <c r="AA558" s="1100"/>
      <c r="AB558" s="1101"/>
      <c r="AC558" s="1102"/>
      <c r="AD558" s="1135"/>
      <c r="AE558" s="1136"/>
      <c r="AF558" s="1136"/>
      <c r="AG558" s="1137"/>
      <c r="AH558" s="1138"/>
      <c r="AI558" s="1139"/>
      <c r="AJ558" s="1140"/>
      <c r="AK558" s="1132"/>
      <c r="AL558" s="1133"/>
      <c r="AM558" s="1133"/>
      <c r="AN558" s="1133"/>
      <c r="AO558" s="1133"/>
      <c r="AP558" s="1134"/>
      <c r="AQ558" s="642" t="str">
        <f>IF(AK558="","",VLOOKUP(AK558,ﾃﾞｰﾀ一覧!$AH$4:$AR$66,2,FALSE))</f>
        <v/>
      </c>
      <c r="AR558" s="1084"/>
      <c r="AS558" s="1084"/>
      <c r="AT558" s="643" t="str">
        <f>IF(AK558="","",VLOOKUP(AK558,ﾃﾞｰﾀ一覧!$AH$4:$AR$66,3,FALSE))</f>
        <v/>
      </c>
      <c r="AU558" s="644" t="str">
        <f>IF(AK558="","",VLOOKUP(AK558,ﾃﾞｰﾀ一覧!$AH$4:$AR$66,5,FALSE))</f>
        <v/>
      </c>
      <c r="AV558" s="1084"/>
      <c r="AW558" s="1084"/>
      <c r="AX558" s="643" t="str">
        <f>IF(AK558="","",VLOOKUP(AK558,ﾃﾞｰﾀ一覧!$AH$4:$AR$66,6,FALSE))</f>
        <v/>
      </c>
      <c r="AY558" s="649" t="str">
        <f>IF(AK558="","",VLOOKUP(AK558,ﾃﾞｰﾀ一覧!$AH$4:$AR$66,8,FALSE))</f>
        <v/>
      </c>
      <c r="AZ558" s="1084"/>
      <c r="BA558" s="1084"/>
      <c r="BB558" s="388" t="str">
        <f>IF(AK558="","",VLOOKUP(AK558,ﾃﾞｰﾀ一覧!$AH$4:$AR$66,9,FALSE))</f>
        <v/>
      </c>
      <c r="BC558" s="1124"/>
      <c r="BD558" s="1125"/>
      <c r="BE558" s="1125"/>
      <c r="BF558" s="1124"/>
      <c r="BG558" s="1125"/>
      <c r="BH558" s="1125"/>
      <c r="BI558" s="1124"/>
      <c r="BJ558" s="1125"/>
      <c r="BK558" s="1150"/>
      <c r="BL558" s="1154"/>
      <c r="BM558" s="1155"/>
      <c r="BN558" s="1156"/>
      <c r="BO558" s="1109" t="str">
        <f>IF($AK558="","",IF($BF558="","",IF($BF558=ﾃﾞｰﾀ一覧!$U$37,"",IF($BF558=ﾃﾞｰﾀ一覧!$U$38,"",IF($AH558=ﾃﾞｰﾀ一覧!$U$25,VLOOKUP($AK558,ﾃﾞｰﾀ一覧!$AH$43:$AR$66,10,FALSE),VLOOKUP($AK558,ﾃﾞｰﾀ一覧!$AH$4:$AR$66,10,FALSE))))))</f>
        <v/>
      </c>
      <c r="BP558" s="1110"/>
      <c r="BQ558" s="1110"/>
      <c r="BR558" s="1111"/>
      <c r="BS558" s="1115">
        <f>IF($BL558="",0,VLOOKUP($BL558,ﾃﾞｰﾀ一覧!$AY$4:$BB$16,3,FALSE))</f>
        <v>0</v>
      </c>
      <c r="BT558" s="1115"/>
      <c r="BU558" s="1115"/>
      <c r="BV558" s="1112" t="str">
        <f>IF($BO558="","",IF($BF558=ﾃﾞｰﾀ一覧!$U$37,"",IF($BF558=ﾃﾞｰﾀ一覧!$U$38,"",IF($BO558=ﾃﾞｰﾀ一覧!$AT$27,ﾃﾞｰﾀ一覧!$AT$27,VLOOKUP($AK558,ﾃﾞｰﾀ一覧!$AH$4:$AR$66,11,FALSE)*IF($BO558=ﾃﾞｰﾀ一覧!$AT$17,($AR558+1)*($AV558+1),IF($BO558=ﾃﾞｰﾀ一覧!$AT$22,IF(COUNTIF($AD558,"*天端*"),ﾃﾞｰﾀ一覧!$AU$43/2,ﾃﾞｰﾀ一覧!$AU$43/3),IF($BO558=ﾃﾞｰﾀ一覧!$AT$20,$AR558*$AV558,IF($BO558=ﾃﾞｰﾀ一覧!$AT$21,$AV558,1))))))))</f>
        <v/>
      </c>
      <c r="BW558" s="1112"/>
      <c r="BX558" s="1112"/>
      <c r="BY558" s="1088" t="str">
        <f>IF($B558="","",IF($AH558="","",IF($CK558=ﾃﾞｰﾀ一覧!$U$53,ﾃﾞｰﾀ一覧!$U$61,IF($AH558=ﾃﾞｰﾀ一覧!$U$21,ﾃﾞｰﾀ一覧!$U$60,IF(OR($AH558=ﾃﾞｰﾀ一覧!$U$19,$AH558=ﾃﾞｰﾀ一覧!$U$20,$AH558=ﾃﾞｰﾀ一覧!$U$23,$AH558=ﾃﾞｰﾀ一覧!$U$22,$AH558=ﾃﾞｰﾀ一覧!$U$18,AH558=ﾃﾞｰﾀ一覧!$U$25),ﾃﾞｰﾀ一覧!$U$59,ﾃﾞｰﾀ一覧!$U$62)))))</f>
        <v/>
      </c>
      <c r="BZ558" s="1089"/>
      <c r="CA558" s="1113"/>
      <c r="CB558" s="1113"/>
      <c r="CC558" s="1113"/>
      <c r="CD558" s="1113"/>
      <c r="CE558" s="1113"/>
      <c r="CF558" s="1113"/>
      <c r="CG558" s="1113"/>
      <c r="CH558" s="1113"/>
      <c r="CI558" s="1114"/>
      <c r="CK558" s="240"/>
      <c r="CM558" s="378" t="str">
        <f t="shared" si="56"/>
        <v/>
      </c>
      <c r="CN558" s="379" t="str">
        <f t="shared" si="57"/>
        <v/>
      </c>
      <c r="CO558" s="379" t="str">
        <f t="shared" si="58"/>
        <v/>
      </c>
      <c r="CP558" s="380" t="str">
        <f t="shared" si="59"/>
        <v/>
      </c>
      <c r="CQ558" s="244"/>
      <c r="CR558" s="1100"/>
      <c r="CS558" s="1101"/>
      <c r="CT558" s="1102"/>
      <c r="CU558" s="1135"/>
      <c r="CV558" s="1136"/>
      <c r="CW558" s="1136"/>
      <c r="CX558" s="1137"/>
      <c r="CY558" s="1138"/>
      <c r="CZ558" s="1139"/>
      <c r="DA558" s="1140"/>
      <c r="DB558" s="1132"/>
      <c r="DC558" s="1133"/>
      <c r="DD558" s="1133"/>
      <c r="DE558" s="1133"/>
      <c r="DF558" s="1133"/>
      <c r="DG558" s="1134"/>
      <c r="DH558" s="580"/>
      <c r="DI558" s="1084"/>
      <c r="DJ558" s="1084"/>
      <c r="DK558" s="581"/>
      <c r="DL558" s="582"/>
      <c r="DM558" s="1084"/>
      <c r="DN558" s="1084"/>
      <c r="DO558" s="581"/>
      <c r="DP558" s="582"/>
      <c r="DQ558" s="1084"/>
      <c r="DR558" s="1084"/>
      <c r="DS558" s="583"/>
      <c r="DT558" s="1124"/>
      <c r="DU558" s="1125"/>
      <c r="DV558" s="1125"/>
      <c r="DW558" s="1124"/>
      <c r="DX558" s="1125"/>
      <c r="DY558" s="1150"/>
      <c r="DZ558" s="1362"/>
      <c r="EA558" s="1363"/>
      <c r="EB558" s="1362"/>
      <c r="EC558" s="1363"/>
      <c r="ED558" s="1362"/>
      <c r="EE558" s="1377"/>
      <c r="EF558" s="1378"/>
      <c r="EG558" s="1379"/>
      <c r="EH558" s="1379"/>
      <c r="EI558" s="1380"/>
      <c r="EJ558" s="1381"/>
      <c r="EK558" s="1381"/>
      <c r="EL558" s="1381"/>
      <c r="EM558" s="1382"/>
      <c r="EN558" s="1382"/>
      <c r="EO558" s="1382"/>
      <c r="EP558" s="1375"/>
      <c r="EQ558" s="1376"/>
      <c r="ER558" s="1113"/>
      <c r="ES558" s="1113"/>
      <c r="ET558" s="1113"/>
      <c r="EU558" s="1113"/>
      <c r="EV558" s="1113"/>
      <c r="EW558" s="1113"/>
      <c r="EX558" s="1113"/>
      <c r="EY558" s="1113"/>
      <c r="EZ558" s="1114"/>
    </row>
    <row r="559" spans="1:156" ht="30" customHeight="1" x14ac:dyDescent="0.2">
      <c r="A559" s="207">
        <f t="shared" si="60"/>
        <v>548</v>
      </c>
      <c r="B559" s="1103"/>
      <c r="C559" s="1104"/>
      <c r="D559" s="1303"/>
      <c r="E559" s="1304"/>
      <c r="F559" s="1094" t="str">
        <f t="shared" si="62"/>
        <v/>
      </c>
      <c r="G559" s="1095"/>
      <c r="H559" s="1095"/>
      <c r="I559" s="1095"/>
      <c r="J559" s="1095"/>
      <c r="K559" s="1095"/>
      <c r="L559" s="1095"/>
      <c r="M559" s="1095"/>
      <c r="N559" s="1095"/>
      <c r="O559" s="1095"/>
      <c r="P559" s="1095"/>
      <c r="Q559" s="1095"/>
      <c r="R559" s="1095"/>
      <c r="S559" s="1095"/>
      <c r="T559" s="1095"/>
      <c r="U559" s="1095"/>
      <c r="V559" s="1095"/>
      <c r="W559" s="1096"/>
      <c r="X559" s="1299">
        <f t="shared" si="61"/>
        <v>0</v>
      </c>
      <c r="Y559" s="1300"/>
      <c r="Z559" s="1301"/>
      <c r="AA559" s="1100"/>
      <c r="AB559" s="1101"/>
      <c r="AC559" s="1102"/>
      <c r="AD559" s="1135"/>
      <c r="AE559" s="1136"/>
      <c r="AF559" s="1136"/>
      <c r="AG559" s="1137"/>
      <c r="AH559" s="1138"/>
      <c r="AI559" s="1139"/>
      <c r="AJ559" s="1140"/>
      <c r="AK559" s="1132"/>
      <c r="AL559" s="1133"/>
      <c r="AM559" s="1133"/>
      <c r="AN559" s="1133"/>
      <c r="AO559" s="1133"/>
      <c r="AP559" s="1134"/>
      <c r="AQ559" s="642" t="str">
        <f>IF(AK559="","",VLOOKUP(AK559,ﾃﾞｰﾀ一覧!$AH$4:$AR$66,2,FALSE))</f>
        <v/>
      </c>
      <c r="AR559" s="1084"/>
      <c r="AS559" s="1084"/>
      <c r="AT559" s="643" t="str">
        <f>IF(AK559="","",VLOOKUP(AK559,ﾃﾞｰﾀ一覧!$AH$4:$AR$66,3,FALSE))</f>
        <v/>
      </c>
      <c r="AU559" s="644" t="str">
        <f>IF(AK559="","",VLOOKUP(AK559,ﾃﾞｰﾀ一覧!$AH$4:$AR$66,5,FALSE))</f>
        <v/>
      </c>
      <c r="AV559" s="1084"/>
      <c r="AW559" s="1084"/>
      <c r="AX559" s="643" t="str">
        <f>IF(AK559="","",VLOOKUP(AK559,ﾃﾞｰﾀ一覧!$AH$4:$AR$66,6,FALSE))</f>
        <v/>
      </c>
      <c r="AY559" s="649" t="str">
        <f>IF(AK559="","",VLOOKUP(AK559,ﾃﾞｰﾀ一覧!$AH$4:$AR$66,8,FALSE))</f>
        <v/>
      </c>
      <c r="AZ559" s="1084"/>
      <c r="BA559" s="1084"/>
      <c r="BB559" s="388" t="str">
        <f>IF(AK559="","",VLOOKUP(AK559,ﾃﾞｰﾀ一覧!$AH$4:$AR$66,9,FALSE))</f>
        <v/>
      </c>
      <c r="BC559" s="1124"/>
      <c r="BD559" s="1125"/>
      <c r="BE559" s="1125"/>
      <c r="BF559" s="1124"/>
      <c r="BG559" s="1125"/>
      <c r="BH559" s="1125"/>
      <c r="BI559" s="1124"/>
      <c r="BJ559" s="1125"/>
      <c r="BK559" s="1150"/>
      <c r="BL559" s="1154"/>
      <c r="BM559" s="1155"/>
      <c r="BN559" s="1156"/>
      <c r="BO559" s="1109" t="str">
        <f>IF($AK559="","",IF($BF559="","",IF($BF559=ﾃﾞｰﾀ一覧!$U$37,"",IF($BF559=ﾃﾞｰﾀ一覧!$U$38,"",IF($AH559=ﾃﾞｰﾀ一覧!$U$25,VLOOKUP($AK559,ﾃﾞｰﾀ一覧!$AH$43:$AR$66,10,FALSE),VLOOKUP($AK559,ﾃﾞｰﾀ一覧!$AH$4:$AR$66,10,FALSE))))))</f>
        <v/>
      </c>
      <c r="BP559" s="1110"/>
      <c r="BQ559" s="1110"/>
      <c r="BR559" s="1111"/>
      <c r="BS559" s="1115">
        <f>IF($BL559="",0,VLOOKUP($BL559,ﾃﾞｰﾀ一覧!$AY$4:$BB$16,3,FALSE))</f>
        <v>0</v>
      </c>
      <c r="BT559" s="1115"/>
      <c r="BU559" s="1115"/>
      <c r="BV559" s="1112" t="str">
        <f>IF($BO559="","",IF($BF559=ﾃﾞｰﾀ一覧!$U$37,"",IF($BF559=ﾃﾞｰﾀ一覧!$U$38,"",IF($BO559=ﾃﾞｰﾀ一覧!$AT$27,ﾃﾞｰﾀ一覧!$AT$27,VLOOKUP($AK559,ﾃﾞｰﾀ一覧!$AH$4:$AR$66,11,FALSE)*IF($BO559=ﾃﾞｰﾀ一覧!$AT$17,($AR559+1)*($AV559+1),IF($BO559=ﾃﾞｰﾀ一覧!$AT$22,IF(COUNTIF($AD559,"*天端*"),ﾃﾞｰﾀ一覧!$AU$43/2,ﾃﾞｰﾀ一覧!$AU$43/3),IF($BO559=ﾃﾞｰﾀ一覧!$AT$20,$AR559*$AV559,IF($BO559=ﾃﾞｰﾀ一覧!$AT$21,$AV559,1))))))))</f>
        <v/>
      </c>
      <c r="BW559" s="1112"/>
      <c r="BX559" s="1112"/>
      <c r="BY559" s="1088" t="str">
        <f>IF($B559="","",IF($AH559="","",IF($CK559=ﾃﾞｰﾀ一覧!$U$53,ﾃﾞｰﾀ一覧!$U$61,IF($AH559=ﾃﾞｰﾀ一覧!$U$21,ﾃﾞｰﾀ一覧!$U$60,IF(OR($AH559=ﾃﾞｰﾀ一覧!$U$19,$AH559=ﾃﾞｰﾀ一覧!$U$20,$AH559=ﾃﾞｰﾀ一覧!$U$23,$AH559=ﾃﾞｰﾀ一覧!$U$22,$AH559=ﾃﾞｰﾀ一覧!$U$18,AH559=ﾃﾞｰﾀ一覧!$U$25),ﾃﾞｰﾀ一覧!$U$59,ﾃﾞｰﾀ一覧!$U$62)))))</f>
        <v/>
      </c>
      <c r="BZ559" s="1089"/>
      <c r="CA559" s="1113"/>
      <c r="CB559" s="1113"/>
      <c r="CC559" s="1113"/>
      <c r="CD559" s="1113"/>
      <c r="CE559" s="1113"/>
      <c r="CF559" s="1113"/>
      <c r="CG559" s="1113"/>
      <c r="CH559" s="1113"/>
      <c r="CI559" s="1114"/>
      <c r="CK559" s="240"/>
      <c r="CM559" s="378" t="str">
        <f t="shared" si="56"/>
        <v/>
      </c>
      <c r="CN559" s="379" t="str">
        <f t="shared" si="57"/>
        <v/>
      </c>
      <c r="CO559" s="379" t="str">
        <f t="shared" si="58"/>
        <v/>
      </c>
      <c r="CP559" s="380" t="str">
        <f t="shared" si="59"/>
        <v/>
      </c>
      <c r="CQ559" s="244"/>
      <c r="CR559" s="1100"/>
      <c r="CS559" s="1101"/>
      <c r="CT559" s="1102"/>
      <c r="CU559" s="1135"/>
      <c r="CV559" s="1136"/>
      <c r="CW559" s="1136"/>
      <c r="CX559" s="1137"/>
      <c r="CY559" s="1138"/>
      <c r="CZ559" s="1139"/>
      <c r="DA559" s="1140"/>
      <c r="DB559" s="1132"/>
      <c r="DC559" s="1133"/>
      <c r="DD559" s="1133"/>
      <c r="DE559" s="1133"/>
      <c r="DF559" s="1133"/>
      <c r="DG559" s="1134"/>
      <c r="DH559" s="580"/>
      <c r="DI559" s="1084"/>
      <c r="DJ559" s="1084"/>
      <c r="DK559" s="581"/>
      <c r="DL559" s="582"/>
      <c r="DM559" s="1084"/>
      <c r="DN559" s="1084"/>
      <c r="DO559" s="581"/>
      <c r="DP559" s="582"/>
      <c r="DQ559" s="1084"/>
      <c r="DR559" s="1084"/>
      <c r="DS559" s="583"/>
      <c r="DT559" s="1124"/>
      <c r="DU559" s="1125"/>
      <c r="DV559" s="1125"/>
      <c r="DW559" s="1124"/>
      <c r="DX559" s="1125"/>
      <c r="DY559" s="1150"/>
      <c r="DZ559" s="1362"/>
      <c r="EA559" s="1363"/>
      <c r="EB559" s="1362"/>
      <c r="EC559" s="1363"/>
      <c r="ED559" s="1362"/>
      <c r="EE559" s="1377"/>
      <c r="EF559" s="1378"/>
      <c r="EG559" s="1379"/>
      <c r="EH559" s="1379"/>
      <c r="EI559" s="1380"/>
      <c r="EJ559" s="1381"/>
      <c r="EK559" s="1381"/>
      <c r="EL559" s="1381"/>
      <c r="EM559" s="1382"/>
      <c r="EN559" s="1382"/>
      <c r="EO559" s="1382"/>
      <c r="EP559" s="1375"/>
      <c r="EQ559" s="1376"/>
      <c r="ER559" s="1113"/>
      <c r="ES559" s="1113"/>
      <c r="ET559" s="1113"/>
      <c r="EU559" s="1113"/>
      <c r="EV559" s="1113"/>
      <c r="EW559" s="1113"/>
      <c r="EX559" s="1113"/>
      <c r="EY559" s="1113"/>
      <c r="EZ559" s="1114"/>
    </row>
    <row r="560" spans="1:156" ht="30" customHeight="1" x14ac:dyDescent="0.2">
      <c r="A560" s="207">
        <f t="shared" si="60"/>
        <v>549</v>
      </c>
      <c r="B560" s="1103"/>
      <c r="C560" s="1104"/>
      <c r="D560" s="1303"/>
      <c r="E560" s="1304"/>
      <c r="F560" s="1094" t="str">
        <f t="shared" si="62"/>
        <v/>
      </c>
      <c r="G560" s="1095"/>
      <c r="H560" s="1095"/>
      <c r="I560" s="1095"/>
      <c r="J560" s="1095"/>
      <c r="K560" s="1095"/>
      <c r="L560" s="1095"/>
      <c r="M560" s="1095"/>
      <c r="N560" s="1095"/>
      <c r="O560" s="1095"/>
      <c r="P560" s="1095"/>
      <c r="Q560" s="1095"/>
      <c r="R560" s="1095"/>
      <c r="S560" s="1095"/>
      <c r="T560" s="1095"/>
      <c r="U560" s="1095"/>
      <c r="V560" s="1095"/>
      <c r="W560" s="1096"/>
      <c r="X560" s="1299">
        <f t="shared" si="61"/>
        <v>0</v>
      </c>
      <c r="Y560" s="1300"/>
      <c r="Z560" s="1301"/>
      <c r="AA560" s="1100"/>
      <c r="AB560" s="1101"/>
      <c r="AC560" s="1102"/>
      <c r="AD560" s="1135"/>
      <c r="AE560" s="1136"/>
      <c r="AF560" s="1136"/>
      <c r="AG560" s="1137"/>
      <c r="AH560" s="1138"/>
      <c r="AI560" s="1139"/>
      <c r="AJ560" s="1140"/>
      <c r="AK560" s="1132"/>
      <c r="AL560" s="1133"/>
      <c r="AM560" s="1133"/>
      <c r="AN560" s="1133"/>
      <c r="AO560" s="1133"/>
      <c r="AP560" s="1134"/>
      <c r="AQ560" s="642" t="str">
        <f>IF(AK560="","",VLOOKUP(AK560,ﾃﾞｰﾀ一覧!$AH$4:$AR$66,2,FALSE))</f>
        <v/>
      </c>
      <c r="AR560" s="1084"/>
      <c r="AS560" s="1084"/>
      <c r="AT560" s="643" t="str">
        <f>IF(AK560="","",VLOOKUP(AK560,ﾃﾞｰﾀ一覧!$AH$4:$AR$66,3,FALSE))</f>
        <v/>
      </c>
      <c r="AU560" s="644" t="str">
        <f>IF(AK560="","",VLOOKUP(AK560,ﾃﾞｰﾀ一覧!$AH$4:$AR$66,5,FALSE))</f>
        <v/>
      </c>
      <c r="AV560" s="1084"/>
      <c r="AW560" s="1084"/>
      <c r="AX560" s="643" t="str">
        <f>IF(AK560="","",VLOOKUP(AK560,ﾃﾞｰﾀ一覧!$AH$4:$AR$66,6,FALSE))</f>
        <v/>
      </c>
      <c r="AY560" s="649" t="str">
        <f>IF(AK560="","",VLOOKUP(AK560,ﾃﾞｰﾀ一覧!$AH$4:$AR$66,8,FALSE))</f>
        <v/>
      </c>
      <c r="AZ560" s="1084"/>
      <c r="BA560" s="1084"/>
      <c r="BB560" s="388" t="str">
        <f>IF(AK560="","",VLOOKUP(AK560,ﾃﾞｰﾀ一覧!$AH$4:$AR$66,9,FALSE))</f>
        <v/>
      </c>
      <c r="BC560" s="1124"/>
      <c r="BD560" s="1125"/>
      <c r="BE560" s="1125"/>
      <c r="BF560" s="1124"/>
      <c r="BG560" s="1125"/>
      <c r="BH560" s="1125"/>
      <c r="BI560" s="1124"/>
      <c r="BJ560" s="1125"/>
      <c r="BK560" s="1150"/>
      <c r="BL560" s="1154"/>
      <c r="BM560" s="1155"/>
      <c r="BN560" s="1156"/>
      <c r="BO560" s="1109" t="str">
        <f>IF($AK560="","",IF($BF560="","",IF($BF560=ﾃﾞｰﾀ一覧!$U$37,"",IF($BF560=ﾃﾞｰﾀ一覧!$U$38,"",IF($AH560=ﾃﾞｰﾀ一覧!$U$25,VLOOKUP($AK560,ﾃﾞｰﾀ一覧!$AH$43:$AR$66,10,FALSE),VLOOKUP($AK560,ﾃﾞｰﾀ一覧!$AH$4:$AR$66,10,FALSE))))))</f>
        <v/>
      </c>
      <c r="BP560" s="1110"/>
      <c r="BQ560" s="1110"/>
      <c r="BR560" s="1111"/>
      <c r="BS560" s="1115">
        <f>IF($BL560="",0,VLOOKUP($BL560,ﾃﾞｰﾀ一覧!$AY$4:$BB$16,3,FALSE))</f>
        <v>0</v>
      </c>
      <c r="BT560" s="1115"/>
      <c r="BU560" s="1115"/>
      <c r="BV560" s="1112" t="str">
        <f>IF($BO560="","",IF($BF560=ﾃﾞｰﾀ一覧!$U$37,"",IF($BF560=ﾃﾞｰﾀ一覧!$U$38,"",IF($BO560=ﾃﾞｰﾀ一覧!$AT$27,ﾃﾞｰﾀ一覧!$AT$27,VLOOKUP($AK560,ﾃﾞｰﾀ一覧!$AH$4:$AR$66,11,FALSE)*IF($BO560=ﾃﾞｰﾀ一覧!$AT$17,($AR560+1)*($AV560+1),IF($BO560=ﾃﾞｰﾀ一覧!$AT$22,IF(COUNTIF($AD560,"*天端*"),ﾃﾞｰﾀ一覧!$AU$43/2,ﾃﾞｰﾀ一覧!$AU$43/3),IF($BO560=ﾃﾞｰﾀ一覧!$AT$20,$AR560*$AV560,IF($BO560=ﾃﾞｰﾀ一覧!$AT$21,$AV560,1))))))))</f>
        <v/>
      </c>
      <c r="BW560" s="1112"/>
      <c r="BX560" s="1112"/>
      <c r="BY560" s="1088" t="str">
        <f>IF($B560="","",IF($AH560="","",IF($CK560=ﾃﾞｰﾀ一覧!$U$53,ﾃﾞｰﾀ一覧!$U$61,IF($AH560=ﾃﾞｰﾀ一覧!$U$21,ﾃﾞｰﾀ一覧!$U$60,IF(OR($AH560=ﾃﾞｰﾀ一覧!$U$19,$AH560=ﾃﾞｰﾀ一覧!$U$20,$AH560=ﾃﾞｰﾀ一覧!$U$23,$AH560=ﾃﾞｰﾀ一覧!$U$22,$AH560=ﾃﾞｰﾀ一覧!$U$18,AH560=ﾃﾞｰﾀ一覧!$U$25),ﾃﾞｰﾀ一覧!$U$59,ﾃﾞｰﾀ一覧!$U$62)))))</f>
        <v/>
      </c>
      <c r="BZ560" s="1089"/>
      <c r="CA560" s="1113"/>
      <c r="CB560" s="1113"/>
      <c r="CC560" s="1113"/>
      <c r="CD560" s="1113"/>
      <c r="CE560" s="1113"/>
      <c r="CF560" s="1113"/>
      <c r="CG560" s="1113"/>
      <c r="CH560" s="1113"/>
      <c r="CI560" s="1114"/>
      <c r="CK560" s="240"/>
      <c r="CM560" s="378" t="str">
        <f t="shared" si="56"/>
        <v/>
      </c>
      <c r="CN560" s="379" t="str">
        <f t="shared" si="57"/>
        <v/>
      </c>
      <c r="CO560" s="379" t="str">
        <f t="shared" si="58"/>
        <v/>
      </c>
      <c r="CP560" s="380" t="str">
        <f t="shared" si="59"/>
        <v/>
      </c>
      <c r="CQ560" s="244"/>
      <c r="CR560" s="1100"/>
      <c r="CS560" s="1101"/>
      <c r="CT560" s="1102"/>
      <c r="CU560" s="1135"/>
      <c r="CV560" s="1136"/>
      <c r="CW560" s="1136"/>
      <c r="CX560" s="1137"/>
      <c r="CY560" s="1138"/>
      <c r="CZ560" s="1139"/>
      <c r="DA560" s="1140"/>
      <c r="DB560" s="1132"/>
      <c r="DC560" s="1133"/>
      <c r="DD560" s="1133"/>
      <c r="DE560" s="1133"/>
      <c r="DF560" s="1133"/>
      <c r="DG560" s="1134"/>
      <c r="DH560" s="580"/>
      <c r="DI560" s="1084"/>
      <c r="DJ560" s="1084"/>
      <c r="DK560" s="581"/>
      <c r="DL560" s="582"/>
      <c r="DM560" s="1084"/>
      <c r="DN560" s="1084"/>
      <c r="DO560" s="581"/>
      <c r="DP560" s="582"/>
      <c r="DQ560" s="1084"/>
      <c r="DR560" s="1084"/>
      <c r="DS560" s="583"/>
      <c r="DT560" s="1124"/>
      <c r="DU560" s="1125"/>
      <c r="DV560" s="1125"/>
      <c r="DW560" s="1124"/>
      <c r="DX560" s="1125"/>
      <c r="DY560" s="1150"/>
      <c r="DZ560" s="1362"/>
      <c r="EA560" s="1363"/>
      <c r="EB560" s="1362"/>
      <c r="EC560" s="1363"/>
      <c r="ED560" s="1362"/>
      <c r="EE560" s="1377"/>
      <c r="EF560" s="1378"/>
      <c r="EG560" s="1379"/>
      <c r="EH560" s="1379"/>
      <c r="EI560" s="1380"/>
      <c r="EJ560" s="1381"/>
      <c r="EK560" s="1381"/>
      <c r="EL560" s="1381"/>
      <c r="EM560" s="1382"/>
      <c r="EN560" s="1382"/>
      <c r="EO560" s="1382"/>
      <c r="EP560" s="1375"/>
      <c r="EQ560" s="1376"/>
      <c r="ER560" s="1113"/>
      <c r="ES560" s="1113"/>
      <c r="ET560" s="1113"/>
      <c r="EU560" s="1113"/>
      <c r="EV560" s="1113"/>
      <c r="EW560" s="1113"/>
      <c r="EX560" s="1113"/>
      <c r="EY560" s="1113"/>
      <c r="EZ560" s="1114"/>
    </row>
    <row r="561" spans="1:156" ht="30" customHeight="1" x14ac:dyDescent="0.2">
      <c r="A561" s="207">
        <f t="shared" si="60"/>
        <v>550</v>
      </c>
      <c r="B561" s="1103"/>
      <c r="C561" s="1104"/>
      <c r="D561" s="1303"/>
      <c r="E561" s="1304"/>
      <c r="F561" s="1094" t="str">
        <f t="shared" si="62"/>
        <v/>
      </c>
      <c r="G561" s="1095"/>
      <c r="H561" s="1095"/>
      <c r="I561" s="1095"/>
      <c r="J561" s="1095"/>
      <c r="K561" s="1095"/>
      <c r="L561" s="1095"/>
      <c r="M561" s="1095"/>
      <c r="N561" s="1095"/>
      <c r="O561" s="1095"/>
      <c r="P561" s="1095"/>
      <c r="Q561" s="1095"/>
      <c r="R561" s="1095"/>
      <c r="S561" s="1095"/>
      <c r="T561" s="1095"/>
      <c r="U561" s="1095"/>
      <c r="V561" s="1095"/>
      <c r="W561" s="1096"/>
      <c r="X561" s="1299">
        <f t="shared" si="61"/>
        <v>0</v>
      </c>
      <c r="Y561" s="1300"/>
      <c r="Z561" s="1301"/>
      <c r="AA561" s="1100"/>
      <c r="AB561" s="1101"/>
      <c r="AC561" s="1102"/>
      <c r="AD561" s="1135"/>
      <c r="AE561" s="1136"/>
      <c r="AF561" s="1136"/>
      <c r="AG561" s="1137"/>
      <c r="AH561" s="1138"/>
      <c r="AI561" s="1139"/>
      <c r="AJ561" s="1140"/>
      <c r="AK561" s="1132"/>
      <c r="AL561" s="1133"/>
      <c r="AM561" s="1133"/>
      <c r="AN561" s="1133"/>
      <c r="AO561" s="1133"/>
      <c r="AP561" s="1134"/>
      <c r="AQ561" s="642" t="str">
        <f>IF(AK561="","",VLOOKUP(AK561,ﾃﾞｰﾀ一覧!$AH$4:$AR$66,2,FALSE))</f>
        <v/>
      </c>
      <c r="AR561" s="1084"/>
      <c r="AS561" s="1084"/>
      <c r="AT561" s="643" t="str">
        <f>IF(AK561="","",VLOOKUP(AK561,ﾃﾞｰﾀ一覧!$AH$4:$AR$66,3,FALSE))</f>
        <v/>
      </c>
      <c r="AU561" s="644" t="str">
        <f>IF(AK561="","",VLOOKUP(AK561,ﾃﾞｰﾀ一覧!$AH$4:$AR$66,5,FALSE))</f>
        <v/>
      </c>
      <c r="AV561" s="1084"/>
      <c r="AW561" s="1084"/>
      <c r="AX561" s="643" t="str">
        <f>IF(AK561="","",VLOOKUP(AK561,ﾃﾞｰﾀ一覧!$AH$4:$AR$66,6,FALSE))</f>
        <v/>
      </c>
      <c r="AY561" s="649" t="str">
        <f>IF(AK561="","",VLOOKUP(AK561,ﾃﾞｰﾀ一覧!$AH$4:$AR$66,8,FALSE))</f>
        <v/>
      </c>
      <c r="AZ561" s="1084"/>
      <c r="BA561" s="1084"/>
      <c r="BB561" s="388" t="str">
        <f>IF(AK561="","",VLOOKUP(AK561,ﾃﾞｰﾀ一覧!$AH$4:$AR$66,9,FALSE))</f>
        <v/>
      </c>
      <c r="BC561" s="1124"/>
      <c r="BD561" s="1125"/>
      <c r="BE561" s="1125"/>
      <c r="BF561" s="1124"/>
      <c r="BG561" s="1125"/>
      <c r="BH561" s="1125"/>
      <c r="BI561" s="1124"/>
      <c r="BJ561" s="1125"/>
      <c r="BK561" s="1150"/>
      <c r="BL561" s="1154"/>
      <c r="BM561" s="1155"/>
      <c r="BN561" s="1156"/>
      <c r="BO561" s="1109" t="str">
        <f>IF($AK561="","",IF($BF561="","",IF($BF561=ﾃﾞｰﾀ一覧!$U$37,"",IF($BF561=ﾃﾞｰﾀ一覧!$U$38,"",IF($AH561=ﾃﾞｰﾀ一覧!$U$25,VLOOKUP($AK561,ﾃﾞｰﾀ一覧!$AH$43:$AR$66,10,FALSE),VLOOKUP($AK561,ﾃﾞｰﾀ一覧!$AH$4:$AR$66,10,FALSE))))))</f>
        <v/>
      </c>
      <c r="BP561" s="1110"/>
      <c r="BQ561" s="1110"/>
      <c r="BR561" s="1111"/>
      <c r="BS561" s="1115">
        <f>IF($BL561="",0,VLOOKUP($BL561,ﾃﾞｰﾀ一覧!$AY$4:$BB$16,3,FALSE))</f>
        <v>0</v>
      </c>
      <c r="BT561" s="1115"/>
      <c r="BU561" s="1115"/>
      <c r="BV561" s="1112" t="str">
        <f>IF($BO561="","",IF($BF561=ﾃﾞｰﾀ一覧!$U$37,"",IF($BF561=ﾃﾞｰﾀ一覧!$U$38,"",IF($BO561=ﾃﾞｰﾀ一覧!$AT$27,ﾃﾞｰﾀ一覧!$AT$27,VLOOKUP($AK561,ﾃﾞｰﾀ一覧!$AH$4:$AR$66,11,FALSE)*IF($BO561=ﾃﾞｰﾀ一覧!$AT$17,($AR561+1)*($AV561+1),IF($BO561=ﾃﾞｰﾀ一覧!$AT$22,IF(COUNTIF($AD561,"*天端*"),ﾃﾞｰﾀ一覧!$AU$43/2,ﾃﾞｰﾀ一覧!$AU$43/3),IF($BO561=ﾃﾞｰﾀ一覧!$AT$20,$AR561*$AV561,IF($BO561=ﾃﾞｰﾀ一覧!$AT$21,$AV561,1))))))))</f>
        <v/>
      </c>
      <c r="BW561" s="1112"/>
      <c r="BX561" s="1112"/>
      <c r="BY561" s="1088" t="str">
        <f>IF($B561="","",IF($AH561="","",IF($CK561=ﾃﾞｰﾀ一覧!$U$53,ﾃﾞｰﾀ一覧!$U$61,IF($AH561=ﾃﾞｰﾀ一覧!$U$21,ﾃﾞｰﾀ一覧!$U$60,IF(OR($AH561=ﾃﾞｰﾀ一覧!$U$19,$AH561=ﾃﾞｰﾀ一覧!$U$20,$AH561=ﾃﾞｰﾀ一覧!$U$23,$AH561=ﾃﾞｰﾀ一覧!$U$22,$AH561=ﾃﾞｰﾀ一覧!$U$18,AH561=ﾃﾞｰﾀ一覧!$U$25),ﾃﾞｰﾀ一覧!$U$59,ﾃﾞｰﾀ一覧!$U$62)))))</f>
        <v/>
      </c>
      <c r="BZ561" s="1089"/>
      <c r="CA561" s="1113"/>
      <c r="CB561" s="1113"/>
      <c r="CC561" s="1113"/>
      <c r="CD561" s="1113"/>
      <c r="CE561" s="1113"/>
      <c r="CF561" s="1113"/>
      <c r="CG561" s="1113"/>
      <c r="CH561" s="1113"/>
      <c r="CI561" s="1114"/>
      <c r="CK561" s="240"/>
      <c r="CM561" s="378" t="str">
        <f t="shared" si="56"/>
        <v/>
      </c>
      <c r="CN561" s="379" t="str">
        <f t="shared" si="57"/>
        <v/>
      </c>
      <c r="CO561" s="379" t="str">
        <f t="shared" si="58"/>
        <v/>
      </c>
      <c r="CP561" s="380" t="str">
        <f t="shared" si="59"/>
        <v/>
      </c>
      <c r="CQ561" s="244"/>
      <c r="CR561" s="1100"/>
      <c r="CS561" s="1101"/>
      <c r="CT561" s="1102"/>
      <c r="CU561" s="1135"/>
      <c r="CV561" s="1136"/>
      <c r="CW561" s="1136"/>
      <c r="CX561" s="1137"/>
      <c r="CY561" s="1138"/>
      <c r="CZ561" s="1139"/>
      <c r="DA561" s="1140"/>
      <c r="DB561" s="1132"/>
      <c r="DC561" s="1133"/>
      <c r="DD561" s="1133"/>
      <c r="DE561" s="1133"/>
      <c r="DF561" s="1133"/>
      <c r="DG561" s="1134"/>
      <c r="DH561" s="580"/>
      <c r="DI561" s="1084"/>
      <c r="DJ561" s="1084"/>
      <c r="DK561" s="581"/>
      <c r="DL561" s="582"/>
      <c r="DM561" s="1084"/>
      <c r="DN561" s="1084"/>
      <c r="DO561" s="581"/>
      <c r="DP561" s="582"/>
      <c r="DQ561" s="1084"/>
      <c r="DR561" s="1084"/>
      <c r="DS561" s="583"/>
      <c r="DT561" s="1124"/>
      <c r="DU561" s="1125"/>
      <c r="DV561" s="1125"/>
      <c r="DW561" s="1124"/>
      <c r="DX561" s="1125"/>
      <c r="DY561" s="1150"/>
      <c r="DZ561" s="1362"/>
      <c r="EA561" s="1363"/>
      <c r="EB561" s="1362"/>
      <c r="EC561" s="1363"/>
      <c r="ED561" s="1362"/>
      <c r="EE561" s="1377"/>
      <c r="EF561" s="1378"/>
      <c r="EG561" s="1379"/>
      <c r="EH561" s="1379"/>
      <c r="EI561" s="1380"/>
      <c r="EJ561" s="1381"/>
      <c r="EK561" s="1381"/>
      <c r="EL561" s="1381"/>
      <c r="EM561" s="1382"/>
      <c r="EN561" s="1382"/>
      <c r="EO561" s="1382"/>
      <c r="EP561" s="1375"/>
      <c r="EQ561" s="1376"/>
      <c r="ER561" s="1113"/>
      <c r="ES561" s="1113"/>
      <c r="ET561" s="1113"/>
      <c r="EU561" s="1113"/>
      <c r="EV561" s="1113"/>
      <c r="EW561" s="1113"/>
      <c r="EX561" s="1113"/>
      <c r="EY561" s="1113"/>
      <c r="EZ561" s="1114"/>
    </row>
    <row r="562" spans="1:156" ht="30" customHeight="1" x14ac:dyDescent="0.2">
      <c r="A562" s="207">
        <f t="shared" si="60"/>
        <v>551</v>
      </c>
      <c r="B562" s="1103"/>
      <c r="C562" s="1104"/>
      <c r="D562" s="1303"/>
      <c r="E562" s="1304"/>
      <c r="F562" s="1094" t="str">
        <f t="shared" si="62"/>
        <v/>
      </c>
      <c r="G562" s="1095"/>
      <c r="H562" s="1095"/>
      <c r="I562" s="1095"/>
      <c r="J562" s="1095"/>
      <c r="K562" s="1095"/>
      <c r="L562" s="1095"/>
      <c r="M562" s="1095"/>
      <c r="N562" s="1095"/>
      <c r="O562" s="1095"/>
      <c r="P562" s="1095"/>
      <c r="Q562" s="1095"/>
      <c r="R562" s="1095"/>
      <c r="S562" s="1095"/>
      <c r="T562" s="1095"/>
      <c r="U562" s="1095"/>
      <c r="V562" s="1095"/>
      <c r="W562" s="1096"/>
      <c r="X562" s="1299">
        <f t="shared" si="61"/>
        <v>0</v>
      </c>
      <c r="Y562" s="1300"/>
      <c r="Z562" s="1301"/>
      <c r="AA562" s="1100"/>
      <c r="AB562" s="1101"/>
      <c r="AC562" s="1102"/>
      <c r="AD562" s="1135"/>
      <c r="AE562" s="1136"/>
      <c r="AF562" s="1136"/>
      <c r="AG562" s="1137"/>
      <c r="AH562" s="1138"/>
      <c r="AI562" s="1139"/>
      <c r="AJ562" s="1140"/>
      <c r="AK562" s="1132"/>
      <c r="AL562" s="1133"/>
      <c r="AM562" s="1133"/>
      <c r="AN562" s="1133"/>
      <c r="AO562" s="1133"/>
      <c r="AP562" s="1134"/>
      <c r="AQ562" s="642" t="str">
        <f>IF(AK562="","",VLOOKUP(AK562,ﾃﾞｰﾀ一覧!$AH$4:$AR$66,2,FALSE))</f>
        <v/>
      </c>
      <c r="AR562" s="1084"/>
      <c r="AS562" s="1084"/>
      <c r="AT562" s="643" t="str">
        <f>IF(AK562="","",VLOOKUP(AK562,ﾃﾞｰﾀ一覧!$AH$4:$AR$66,3,FALSE))</f>
        <v/>
      </c>
      <c r="AU562" s="644" t="str">
        <f>IF(AK562="","",VLOOKUP(AK562,ﾃﾞｰﾀ一覧!$AH$4:$AR$66,5,FALSE))</f>
        <v/>
      </c>
      <c r="AV562" s="1084"/>
      <c r="AW562" s="1084"/>
      <c r="AX562" s="643" t="str">
        <f>IF(AK562="","",VLOOKUP(AK562,ﾃﾞｰﾀ一覧!$AH$4:$AR$66,6,FALSE))</f>
        <v/>
      </c>
      <c r="AY562" s="649" t="str">
        <f>IF(AK562="","",VLOOKUP(AK562,ﾃﾞｰﾀ一覧!$AH$4:$AR$66,8,FALSE))</f>
        <v/>
      </c>
      <c r="AZ562" s="1084"/>
      <c r="BA562" s="1084"/>
      <c r="BB562" s="388" t="str">
        <f>IF(AK562="","",VLOOKUP(AK562,ﾃﾞｰﾀ一覧!$AH$4:$AR$66,9,FALSE))</f>
        <v/>
      </c>
      <c r="BC562" s="1124"/>
      <c r="BD562" s="1125"/>
      <c r="BE562" s="1125"/>
      <c r="BF562" s="1124"/>
      <c r="BG562" s="1125"/>
      <c r="BH562" s="1125"/>
      <c r="BI562" s="1124"/>
      <c r="BJ562" s="1125"/>
      <c r="BK562" s="1150"/>
      <c r="BL562" s="1154"/>
      <c r="BM562" s="1155"/>
      <c r="BN562" s="1156"/>
      <c r="BO562" s="1109" t="str">
        <f>IF($AK562="","",IF($BF562="","",IF($BF562=ﾃﾞｰﾀ一覧!$U$37,"",IF($BF562=ﾃﾞｰﾀ一覧!$U$38,"",IF($AH562=ﾃﾞｰﾀ一覧!$U$25,VLOOKUP($AK562,ﾃﾞｰﾀ一覧!$AH$43:$AR$66,10,FALSE),VLOOKUP($AK562,ﾃﾞｰﾀ一覧!$AH$4:$AR$66,10,FALSE))))))</f>
        <v/>
      </c>
      <c r="BP562" s="1110"/>
      <c r="BQ562" s="1110"/>
      <c r="BR562" s="1111"/>
      <c r="BS562" s="1115">
        <f>IF($BL562="",0,VLOOKUP($BL562,ﾃﾞｰﾀ一覧!$AY$4:$BB$16,3,FALSE))</f>
        <v>0</v>
      </c>
      <c r="BT562" s="1115"/>
      <c r="BU562" s="1115"/>
      <c r="BV562" s="1112" t="str">
        <f>IF($BO562="","",IF($BF562=ﾃﾞｰﾀ一覧!$U$37,"",IF($BF562=ﾃﾞｰﾀ一覧!$U$38,"",IF($BO562=ﾃﾞｰﾀ一覧!$AT$27,ﾃﾞｰﾀ一覧!$AT$27,VLOOKUP($AK562,ﾃﾞｰﾀ一覧!$AH$4:$AR$66,11,FALSE)*IF($BO562=ﾃﾞｰﾀ一覧!$AT$17,($AR562+1)*($AV562+1),IF($BO562=ﾃﾞｰﾀ一覧!$AT$22,IF(COUNTIF($AD562,"*天端*"),ﾃﾞｰﾀ一覧!$AU$43/2,ﾃﾞｰﾀ一覧!$AU$43/3),IF($BO562=ﾃﾞｰﾀ一覧!$AT$20,$AR562*$AV562,IF($BO562=ﾃﾞｰﾀ一覧!$AT$21,$AV562,1))))))))</f>
        <v/>
      </c>
      <c r="BW562" s="1112"/>
      <c r="BX562" s="1112"/>
      <c r="BY562" s="1088" t="str">
        <f>IF($B562="","",IF($AH562="","",IF($CK562=ﾃﾞｰﾀ一覧!$U$53,ﾃﾞｰﾀ一覧!$U$61,IF($AH562=ﾃﾞｰﾀ一覧!$U$21,ﾃﾞｰﾀ一覧!$U$60,IF(OR($AH562=ﾃﾞｰﾀ一覧!$U$19,$AH562=ﾃﾞｰﾀ一覧!$U$20,$AH562=ﾃﾞｰﾀ一覧!$U$23,$AH562=ﾃﾞｰﾀ一覧!$U$22,$AH562=ﾃﾞｰﾀ一覧!$U$18,AH562=ﾃﾞｰﾀ一覧!$U$25),ﾃﾞｰﾀ一覧!$U$59,ﾃﾞｰﾀ一覧!$U$62)))))</f>
        <v/>
      </c>
      <c r="BZ562" s="1089"/>
      <c r="CA562" s="1113"/>
      <c r="CB562" s="1113"/>
      <c r="CC562" s="1113"/>
      <c r="CD562" s="1113"/>
      <c r="CE562" s="1113"/>
      <c r="CF562" s="1113"/>
      <c r="CG562" s="1113"/>
      <c r="CH562" s="1113"/>
      <c r="CI562" s="1114"/>
      <c r="CK562" s="240"/>
      <c r="CM562" s="378" t="str">
        <f t="shared" si="56"/>
        <v/>
      </c>
      <c r="CN562" s="379" t="str">
        <f t="shared" si="57"/>
        <v/>
      </c>
      <c r="CO562" s="379" t="str">
        <f t="shared" si="58"/>
        <v/>
      </c>
      <c r="CP562" s="380" t="str">
        <f t="shared" si="59"/>
        <v/>
      </c>
      <c r="CQ562" s="244"/>
      <c r="CR562" s="1100"/>
      <c r="CS562" s="1101"/>
      <c r="CT562" s="1102"/>
      <c r="CU562" s="1135"/>
      <c r="CV562" s="1136"/>
      <c r="CW562" s="1136"/>
      <c r="CX562" s="1137"/>
      <c r="CY562" s="1138"/>
      <c r="CZ562" s="1139"/>
      <c r="DA562" s="1140"/>
      <c r="DB562" s="1132"/>
      <c r="DC562" s="1133"/>
      <c r="DD562" s="1133"/>
      <c r="DE562" s="1133"/>
      <c r="DF562" s="1133"/>
      <c r="DG562" s="1134"/>
      <c r="DH562" s="580"/>
      <c r="DI562" s="1084"/>
      <c r="DJ562" s="1084"/>
      <c r="DK562" s="581"/>
      <c r="DL562" s="582"/>
      <c r="DM562" s="1084"/>
      <c r="DN562" s="1084"/>
      <c r="DO562" s="581"/>
      <c r="DP562" s="582"/>
      <c r="DQ562" s="1084"/>
      <c r="DR562" s="1084"/>
      <c r="DS562" s="583"/>
      <c r="DT562" s="1124"/>
      <c r="DU562" s="1125"/>
      <c r="DV562" s="1125"/>
      <c r="DW562" s="1124"/>
      <c r="DX562" s="1125"/>
      <c r="DY562" s="1150"/>
      <c r="DZ562" s="1362"/>
      <c r="EA562" s="1363"/>
      <c r="EB562" s="1362"/>
      <c r="EC562" s="1363"/>
      <c r="ED562" s="1362"/>
      <c r="EE562" s="1377"/>
      <c r="EF562" s="1378"/>
      <c r="EG562" s="1379"/>
      <c r="EH562" s="1379"/>
      <c r="EI562" s="1380"/>
      <c r="EJ562" s="1381"/>
      <c r="EK562" s="1381"/>
      <c r="EL562" s="1381"/>
      <c r="EM562" s="1382"/>
      <c r="EN562" s="1382"/>
      <c r="EO562" s="1382"/>
      <c r="EP562" s="1375"/>
      <c r="EQ562" s="1376"/>
      <c r="ER562" s="1113"/>
      <c r="ES562" s="1113"/>
      <c r="ET562" s="1113"/>
      <c r="EU562" s="1113"/>
      <c r="EV562" s="1113"/>
      <c r="EW562" s="1113"/>
      <c r="EX562" s="1113"/>
      <c r="EY562" s="1113"/>
      <c r="EZ562" s="1114"/>
    </row>
    <row r="563" spans="1:156" ht="30" customHeight="1" x14ac:dyDescent="0.2">
      <c r="A563" s="207">
        <f t="shared" si="60"/>
        <v>552</v>
      </c>
      <c r="B563" s="1103"/>
      <c r="C563" s="1104"/>
      <c r="D563" s="1303"/>
      <c r="E563" s="1304"/>
      <c r="F563" s="1094" t="str">
        <f t="shared" si="62"/>
        <v/>
      </c>
      <c r="G563" s="1095"/>
      <c r="H563" s="1095"/>
      <c r="I563" s="1095"/>
      <c r="J563" s="1095"/>
      <c r="K563" s="1095"/>
      <c r="L563" s="1095"/>
      <c r="M563" s="1095"/>
      <c r="N563" s="1095"/>
      <c r="O563" s="1095"/>
      <c r="P563" s="1095"/>
      <c r="Q563" s="1095"/>
      <c r="R563" s="1095"/>
      <c r="S563" s="1095"/>
      <c r="T563" s="1095"/>
      <c r="U563" s="1095"/>
      <c r="V563" s="1095"/>
      <c r="W563" s="1096"/>
      <c r="X563" s="1299">
        <f t="shared" si="61"/>
        <v>0</v>
      </c>
      <c r="Y563" s="1300"/>
      <c r="Z563" s="1301"/>
      <c r="AA563" s="1100"/>
      <c r="AB563" s="1101"/>
      <c r="AC563" s="1102"/>
      <c r="AD563" s="1135"/>
      <c r="AE563" s="1136"/>
      <c r="AF563" s="1136"/>
      <c r="AG563" s="1137"/>
      <c r="AH563" s="1138"/>
      <c r="AI563" s="1139"/>
      <c r="AJ563" s="1140"/>
      <c r="AK563" s="1132"/>
      <c r="AL563" s="1133"/>
      <c r="AM563" s="1133"/>
      <c r="AN563" s="1133"/>
      <c r="AO563" s="1133"/>
      <c r="AP563" s="1134"/>
      <c r="AQ563" s="642" t="str">
        <f>IF(AK563="","",VLOOKUP(AK563,ﾃﾞｰﾀ一覧!$AH$4:$AR$66,2,FALSE))</f>
        <v/>
      </c>
      <c r="AR563" s="1084"/>
      <c r="AS563" s="1084"/>
      <c r="AT563" s="643" t="str">
        <f>IF(AK563="","",VLOOKUP(AK563,ﾃﾞｰﾀ一覧!$AH$4:$AR$66,3,FALSE))</f>
        <v/>
      </c>
      <c r="AU563" s="644" t="str">
        <f>IF(AK563="","",VLOOKUP(AK563,ﾃﾞｰﾀ一覧!$AH$4:$AR$66,5,FALSE))</f>
        <v/>
      </c>
      <c r="AV563" s="1084"/>
      <c r="AW563" s="1084"/>
      <c r="AX563" s="643" t="str">
        <f>IF(AK563="","",VLOOKUP(AK563,ﾃﾞｰﾀ一覧!$AH$4:$AR$66,6,FALSE))</f>
        <v/>
      </c>
      <c r="AY563" s="649" t="str">
        <f>IF(AK563="","",VLOOKUP(AK563,ﾃﾞｰﾀ一覧!$AH$4:$AR$66,8,FALSE))</f>
        <v/>
      </c>
      <c r="AZ563" s="1084"/>
      <c r="BA563" s="1084"/>
      <c r="BB563" s="388" t="str">
        <f>IF(AK563="","",VLOOKUP(AK563,ﾃﾞｰﾀ一覧!$AH$4:$AR$66,9,FALSE))</f>
        <v/>
      </c>
      <c r="BC563" s="1124"/>
      <c r="BD563" s="1125"/>
      <c r="BE563" s="1125"/>
      <c r="BF563" s="1124"/>
      <c r="BG563" s="1125"/>
      <c r="BH563" s="1125"/>
      <c r="BI563" s="1124"/>
      <c r="BJ563" s="1125"/>
      <c r="BK563" s="1150"/>
      <c r="BL563" s="1154"/>
      <c r="BM563" s="1155"/>
      <c r="BN563" s="1156"/>
      <c r="BO563" s="1109" t="str">
        <f>IF($AK563="","",IF($BF563="","",IF($BF563=ﾃﾞｰﾀ一覧!$U$37,"",IF($BF563=ﾃﾞｰﾀ一覧!$U$38,"",IF($AH563=ﾃﾞｰﾀ一覧!$U$25,VLOOKUP($AK563,ﾃﾞｰﾀ一覧!$AH$43:$AR$66,10,FALSE),VLOOKUP($AK563,ﾃﾞｰﾀ一覧!$AH$4:$AR$66,10,FALSE))))))</f>
        <v/>
      </c>
      <c r="BP563" s="1110"/>
      <c r="BQ563" s="1110"/>
      <c r="BR563" s="1111"/>
      <c r="BS563" s="1115">
        <f>IF($BL563="",0,VLOOKUP($BL563,ﾃﾞｰﾀ一覧!$AY$4:$BB$16,3,FALSE))</f>
        <v>0</v>
      </c>
      <c r="BT563" s="1115"/>
      <c r="BU563" s="1115"/>
      <c r="BV563" s="1112" t="str">
        <f>IF($BO563="","",IF($BF563=ﾃﾞｰﾀ一覧!$U$37,"",IF($BF563=ﾃﾞｰﾀ一覧!$U$38,"",IF($BO563=ﾃﾞｰﾀ一覧!$AT$27,ﾃﾞｰﾀ一覧!$AT$27,VLOOKUP($AK563,ﾃﾞｰﾀ一覧!$AH$4:$AR$66,11,FALSE)*IF($BO563=ﾃﾞｰﾀ一覧!$AT$17,($AR563+1)*($AV563+1),IF($BO563=ﾃﾞｰﾀ一覧!$AT$22,IF(COUNTIF($AD563,"*天端*"),ﾃﾞｰﾀ一覧!$AU$43/2,ﾃﾞｰﾀ一覧!$AU$43/3),IF($BO563=ﾃﾞｰﾀ一覧!$AT$20,$AR563*$AV563,IF($BO563=ﾃﾞｰﾀ一覧!$AT$21,$AV563,1))))))))</f>
        <v/>
      </c>
      <c r="BW563" s="1112"/>
      <c r="BX563" s="1112"/>
      <c r="BY563" s="1088" t="str">
        <f>IF($B563="","",IF($AH563="","",IF($CK563=ﾃﾞｰﾀ一覧!$U$53,ﾃﾞｰﾀ一覧!$U$61,IF($AH563=ﾃﾞｰﾀ一覧!$U$21,ﾃﾞｰﾀ一覧!$U$60,IF(OR($AH563=ﾃﾞｰﾀ一覧!$U$19,$AH563=ﾃﾞｰﾀ一覧!$U$20,$AH563=ﾃﾞｰﾀ一覧!$U$23,$AH563=ﾃﾞｰﾀ一覧!$U$22,$AH563=ﾃﾞｰﾀ一覧!$U$18,AH563=ﾃﾞｰﾀ一覧!$U$25),ﾃﾞｰﾀ一覧!$U$59,ﾃﾞｰﾀ一覧!$U$62)))))</f>
        <v/>
      </c>
      <c r="BZ563" s="1089"/>
      <c r="CA563" s="1113"/>
      <c r="CB563" s="1113"/>
      <c r="CC563" s="1113"/>
      <c r="CD563" s="1113"/>
      <c r="CE563" s="1113"/>
      <c r="CF563" s="1113"/>
      <c r="CG563" s="1113"/>
      <c r="CH563" s="1113"/>
      <c r="CI563" s="1114"/>
      <c r="CK563" s="240"/>
      <c r="CM563" s="378" t="str">
        <f t="shared" si="56"/>
        <v/>
      </c>
      <c r="CN563" s="379" t="str">
        <f t="shared" si="57"/>
        <v/>
      </c>
      <c r="CO563" s="379" t="str">
        <f t="shared" si="58"/>
        <v/>
      </c>
      <c r="CP563" s="380" t="str">
        <f t="shared" si="59"/>
        <v/>
      </c>
      <c r="CQ563" s="244"/>
      <c r="CR563" s="1100"/>
      <c r="CS563" s="1101"/>
      <c r="CT563" s="1102"/>
      <c r="CU563" s="1135"/>
      <c r="CV563" s="1136"/>
      <c r="CW563" s="1136"/>
      <c r="CX563" s="1137"/>
      <c r="CY563" s="1138"/>
      <c r="CZ563" s="1139"/>
      <c r="DA563" s="1140"/>
      <c r="DB563" s="1132"/>
      <c r="DC563" s="1133"/>
      <c r="DD563" s="1133"/>
      <c r="DE563" s="1133"/>
      <c r="DF563" s="1133"/>
      <c r="DG563" s="1134"/>
      <c r="DH563" s="580"/>
      <c r="DI563" s="1084"/>
      <c r="DJ563" s="1084"/>
      <c r="DK563" s="581"/>
      <c r="DL563" s="582"/>
      <c r="DM563" s="1084"/>
      <c r="DN563" s="1084"/>
      <c r="DO563" s="581"/>
      <c r="DP563" s="582"/>
      <c r="DQ563" s="1084"/>
      <c r="DR563" s="1084"/>
      <c r="DS563" s="583"/>
      <c r="DT563" s="1124"/>
      <c r="DU563" s="1125"/>
      <c r="DV563" s="1125"/>
      <c r="DW563" s="1124"/>
      <c r="DX563" s="1125"/>
      <c r="DY563" s="1150"/>
      <c r="DZ563" s="1362"/>
      <c r="EA563" s="1363"/>
      <c r="EB563" s="1362"/>
      <c r="EC563" s="1363"/>
      <c r="ED563" s="1362"/>
      <c r="EE563" s="1377"/>
      <c r="EF563" s="1378"/>
      <c r="EG563" s="1379"/>
      <c r="EH563" s="1379"/>
      <c r="EI563" s="1380"/>
      <c r="EJ563" s="1381"/>
      <c r="EK563" s="1381"/>
      <c r="EL563" s="1381"/>
      <c r="EM563" s="1382"/>
      <c r="EN563" s="1382"/>
      <c r="EO563" s="1382"/>
      <c r="EP563" s="1375"/>
      <c r="EQ563" s="1376"/>
      <c r="ER563" s="1113"/>
      <c r="ES563" s="1113"/>
      <c r="ET563" s="1113"/>
      <c r="EU563" s="1113"/>
      <c r="EV563" s="1113"/>
      <c r="EW563" s="1113"/>
      <c r="EX563" s="1113"/>
      <c r="EY563" s="1113"/>
      <c r="EZ563" s="1114"/>
    </row>
    <row r="564" spans="1:156" ht="30" customHeight="1" x14ac:dyDescent="0.2">
      <c r="A564" s="207">
        <f t="shared" si="60"/>
        <v>553</v>
      </c>
      <c r="B564" s="1103"/>
      <c r="C564" s="1104"/>
      <c r="D564" s="1303"/>
      <c r="E564" s="1304"/>
      <c r="F564" s="1094" t="str">
        <f t="shared" si="62"/>
        <v/>
      </c>
      <c r="G564" s="1095"/>
      <c r="H564" s="1095"/>
      <c r="I564" s="1095"/>
      <c r="J564" s="1095"/>
      <c r="K564" s="1095"/>
      <c r="L564" s="1095"/>
      <c r="M564" s="1095"/>
      <c r="N564" s="1095"/>
      <c r="O564" s="1095"/>
      <c r="P564" s="1095"/>
      <c r="Q564" s="1095"/>
      <c r="R564" s="1095"/>
      <c r="S564" s="1095"/>
      <c r="T564" s="1095"/>
      <c r="U564" s="1095"/>
      <c r="V564" s="1095"/>
      <c r="W564" s="1096"/>
      <c r="X564" s="1299">
        <f t="shared" si="61"/>
        <v>0</v>
      </c>
      <c r="Y564" s="1300"/>
      <c r="Z564" s="1301"/>
      <c r="AA564" s="1100"/>
      <c r="AB564" s="1101"/>
      <c r="AC564" s="1102"/>
      <c r="AD564" s="1135"/>
      <c r="AE564" s="1136"/>
      <c r="AF564" s="1136"/>
      <c r="AG564" s="1137"/>
      <c r="AH564" s="1138"/>
      <c r="AI564" s="1139"/>
      <c r="AJ564" s="1140"/>
      <c r="AK564" s="1132"/>
      <c r="AL564" s="1133"/>
      <c r="AM564" s="1133"/>
      <c r="AN564" s="1133"/>
      <c r="AO564" s="1133"/>
      <c r="AP564" s="1134"/>
      <c r="AQ564" s="642" t="str">
        <f>IF(AK564="","",VLOOKUP(AK564,ﾃﾞｰﾀ一覧!$AH$4:$AR$66,2,FALSE))</f>
        <v/>
      </c>
      <c r="AR564" s="1084"/>
      <c r="AS564" s="1084"/>
      <c r="AT564" s="643" t="str">
        <f>IF(AK564="","",VLOOKUP(AK564,ﾃﾞｰﾀ一覧!$AH$4:$AR$66,3,FALSE))</f>
        <v/>
      </c>
      <c r="AU564" s="644" t="str">
        <f>IF(AK564="","",VLOOKUP(AK564,ﾃﾞｰﾀ一覧!$AH$4:$AR$66,5,FALSE))</f>
        <v/>
      </c>
      <c r="AV564" s="1084"/>
      <c r="AW564" s="1084"/>
      <c r="AX564" s="643" t="str">
        <f>IF(AK564="","",VLOOKUP(AK564,ﾃﾞｰﾀ一覧!$AH$4:$AR$66,6,FALSE))</f>
        <v/>
      </c>
      <c r="AY564" s="649" t="str">
        <f>IF(AK564="","",VLOOKUP(AK564,ﾃﾞｰﾀ一覧!$AH$4:$AR$66,8,FALSE))</f>
        <v/>
      </c>
      <c r="AZ564" s="1084"/>
      <c r="BA564" s="1084"/>
      <c r="BB564" s="388" t="str">
        <f>IF(AK564="","",VLOOKUP(AK564,ﾃﾞｰﾀ一覧!$AH$4:$AR$66,9,FALSE))</f>
        <v/>
      </c>
      <c r="BC564" s="1124"/>
      <c r="BD564" s="1125"/>
      <c r="BE564" s="1125"/>
      <c r="BF564" s="1124"/>
      <c r="BG564" s="1125"/>
      <c r="BH564" s="1125"/>
      <c r="BI564" s="1124"/>
      <c r="BJ564" s="1125"/>
      <c r="BK564" s="1150"/>
      <c r="BL564" s="1154"/>
      <c r="BM564" s="1155"/>
      <c r="BN564" s="1156"/>
      <c r="BO564" s="1109" t="str">
        <f>IF($AK564="","",IF($BF564="","",IF($BF564=ﾃﾞｰﾀ一覧!$U$37,"",IF($BF564=ﾃﾞｰﾀ一覧!$U$38,"",IF($AH564=ﾃﾞｰﾀ一覧!$U$25,VLOOKUP($AK564,ﾃﾞｰﾀ一覧!$AH$43:$AR$66,10,FALSE),VLOOKUP($AK564,ﾃﾞｰﾀ一覧!$AH$4:$AR$66,10,FALSE))))))</f>
        <v/>
      </c>
      <c r="BP564" s="1110"/>
      <c r="BQ564" s="1110"/>
      <c r="BR564" s="1111"/>
      <c r="BS564" s="1115">
        <f>IF($BL564="",0,VLOOKUP($BL564,ﾃﾞｰﾀ一覧!$AY$4:$BB$16,3,FALSE))</f>
        <v>0</v>
      </c>
      <c r="BT564" s="1115"/>
      <c r="BU564" s="1115"/>
      <c r="BV564" s="1112" t="str">
        <f>IF($BO564="","",IF($BF564=ﾃﾞｰﾀ一覧!$U$37,"",IF($BF564=ﾃﾞｰﾀ一覧!$U$38,"",IF($BO564=ﾃﾞｰﾀ一覧!$AT$27,ﾃﾞｰﾀ一覧!$AT$27,VLOOKUP($AK564,ﾃﾞｰﾀ一覧!$AH$4:$AR$66,11,FALSE)*IF($BO564=ﾃﾞｰﾀ一覧!$AT$17,($AR564+1)*($AV564+1),IF($BO564=ﾃﾞｰﾀ一覧!$AT$22,IF(COUNTIF($AD564,"*天端*"),ﾃﾞｰﾀ一覧!$AU$43/2,ﾃﾞｰﾀ一覧!$AU$43/3),IF($BO564=ﾃﾞｰﾀ一覧!$AT$20,$AR564*$AV564,IF($BO564=ﾃﾞｰﾀ一覧!$AT$21,$AV564,1))))))))</f>
        <v/>
      </c>
      <c r="BW564" s="1112"/>
      <c r="BX564" s="1112"/>
      <c r="BY564" s="1088" t="str">
        <f>IF($B564="","",IF($AH564="","",IF($CK564=ﾃﾞｰﾀ一覧!$U$53,ﾃﾞｰﾀ一覧!$U$61,IF($AH564=ﾃﾞｰﾀ一覧!$U$21,ﾃﾞｰﾀ一覧!$U$60,IF(OR($AH564=ﾃﾞｰﾀ一覧!$U$19,$AH564=ﾃﾞｰﾀ一覧!$U$20,$AH564=ﾃﾞｰﾀ一覧!$U$23,$AH564=ﾃﾞｰﾀ一覧!$U$22,$AH564=ﾃﾞｰﾀ一覧!$U$18,AH564=ﾃﾞｰﾀ一覧!$U$25),ﾃﾞｰﾀ一覧!$U$59,ﾃﾞｰﾀ一覧!$U$62)))))</f>
        <v/>
      </c>
      <c r="BZ564" s="1089"/>
      <c r="CA564" s="1113"/>
      <c r="CB564" s="1113"/>
      <c r="CC564" s="1113"/>
      <c r="CD564" s="1113"/>
      <c r="CE564" s="1113"/>
      <c r="CF564" s="1113"/>
      <c r="CG564" s="1113"/>
      <c r="CH564" s="1113"/>
      <c r="CI564" s="1114"/>
      <c r="CK564" s="240"/>
      <c r="CM564" s="378" t="str">
        <f t="shared" si="56"/>
        <v/>
      </c>
      <c r="CN564" s="379" t="str">
        <f t="shared" si="57"/>
        <v/>
      </c>
      <c r="CO564" s="379" t="str">
        <f t="shared" si="58"/>
        <v/>
      </c>
      <c r="CP564" s="380" t="str">
        <f t="shared" si="59"/>
        <v/>
      </c>
      <c r="CQ564" s="244"/>
      <c r="CR564" s="1100"/>
      <c r="CS564" s="1101"/>
      <c r="CT564" s="1102"/>
      <c r="CU564" s="1135"/>
      <c r="CV564" s="1136"/>
      <c r="CW564" s="1136"/>
      <c r="CX564" s="1137"/>
      <c r="CY564" s="1138"/>
      <c r="CZ564" s="1139"/>
      <c r="DA564" s="1140"/>
      <c r="DB564" s="1132"/>
      <c r="DC564" s="1133"/>
      <c r="DD564" s="1133"/>
      <c r="DE564" s="1133"/>
      <c r="DF564" s="1133"/>
      <c r="DG564" s="1134"/>
      <c r="DH564" s="580"/>
      <c r="DI564" s="1084"/>
      <c r="DJ564" s="1084"/>
      <c r="DK564" s="581"/>
      <c r="DL564" s="582"/>
      <c r="DM564" s="1084"/>
      <c r="DN564" s="1084"/>
      <c r="DO564" s="581"/>
      <c r="DP564" s="582"/>
      <c r="DQ564" s="1084"/>
      <c r="DR564" s="1084"/>
      <c r="DS564" s="583"/>
      <c r="DT564" s="1124"/>
      <c r="DU564" s="1125"/>
      <c r="DV564" s="1125"/>
      <c r="DW564" s="1124"/>
      <c r="DX564" s="1125"/>
      <c r="DY564" s="1150"/>
      <c r="DZ564" s="1362"/>
      <c r="EA564" s="1363"/>
      <c r="EB564" s="1362"/>
      <c r="EC564" s="1363"/>
      <c r="ED564" s="1362"/>
      <c r="EE564" s="1377"/>
      <c r="EF564" s="1378"/>
      <c r="EG564" s="1379"/>
      <c r="EH564" s="1379"/>
      <c r="EI564" s="1380"/>
      <c r="EJ564" s="1381"/>
      <c r="EK564" s="1381"/>
      <c r="EL564" s="1381"/>
      <c r="EM564" s="1382"/>
      <c r="EN564" s="1382"/>
      <c r="EO564" s="1382"/>
      <c r="EP564" s="1375"/>
      <c r="EQ564" s="1376"/>
      <c r="ER564" s="1113"/>
      <c r="ES564" s="1113"/>
      <c r="ET564" s="1113"/>
      <c r="EU564" s="1113"/>
      <c r="EV564" s="1113"/>
      <c r="EW564" s="1113"/>
      <c r="EX564" s="1113"/>
      <c r="EY564" s="1113"/>
      <c r="EZ564" s="1114"/>
    </row>
    <row r="565" spans="1:156" ht="30" customHeight="1" x14ac:dyDescent="0.2">
      <c r="A565" s="207">
        <f t="shared" si="60"/>
        <v>554</v>
      </c>
      <c r="B565" s="1103"/>
      <c r="C565" s="1104"/>
      <c r="D565" s="1303"/>
      <c r="E565" s="1304"/>
      <c r="F565" s="1094" t="str">
        <f t="shared" si="62"/>
        <v/>
      </c>
      <c r="G565" s="1095"/>
      <c r="H565" s="1095"/>
      <c r="I565" s="1095"/>
      <c r="J565" s="1095"/>
      <c r="K565" s="1095"/>
      <c r="L565" s="1095"/>
      <c r="M565" s="1095"/>
      <c r="N565" s="1095"/>
      <c r="O565" s="1095"/>
      <c r="P565" s="1095"/>
      <c r="Q565" s="1095"/>
      <c r="R565" s="1095"/>
      <c r="S565" s="1095"/>
      <c r="T565" s="1095"/>
      <c r="U565" s="1095"/>
      <c r="V565" s="1095"/>
      <c r="W565" s="1096"/>
      <c r="X565" s="1299">
        <f t="shared" si="61"/>
        <v>0</v>
      </c>
      <c r="Y565" s="1300"/>
      <c r="Z565" s="1301"/>
      <c r="AA565" s="1100"/>
      <c r="AB565" s="1101"/>
      <c r="AC565" s="1102"/>
      <c r="AD565" s="1135"/>
      <c r="AE565" s="1136"/>
      <c r="AF565" s="1136"/>
      <c r="AG565" s="1137"/>
      <c r="AH565" s="1138"/>
      <c r="AI565" s="1139"/>
      <c r="AJ565" s="1140"/>
      <c r="AK565" s="1132"/>
      <c r="AL565" s="1133"/>
      <c r="AM565" s="1133"/>
      <c r="AN565" s="1133"/>
      <c r="AO565" s="1133"/>
      <c r="AP565" s="1134"/>
      <c r="AQ565" s="642" t="str">
        <f>IF(AK565="","",VLOOKUP(AK565,ﾃﾞｰﾀ一覧!$AH$4:$AR$66,2,FALSE))</f>
        <v/>
      </c>
      <c r="AR565" s="1084"/>
      <c r="AS565" s="1084"/>
      <c r="AT565" s="643" t="str">
        <f>IF(AK565="","",VLOOKUP(AK565,ﾃﾞｰﾀ一覧!$AH$4:$AR$66,3,FALSE))</f>
        <v/>
      </c>
      <c r="AU565" s="644" t="str">
        <f>IF(AK565="","",VLOOKUP(AK565,ﾃﾞｰﾀ一覧!$AH$4:$AR$66,5,FALSE))</f>
        <v/>
      </c>
      <c r="AV565" s="1084"/>
      <c r="AW565" s="1084"/>
      <c r="AX565" s="643" t="str">
        <f>IF(AK565="","",VLOOKUP(AK565,ﾃﾞｰﾀ一覧!$AH$4:$AR$66,6,FALSE))</f>
        <v/>
      </c>
      <c r="AY565" s="649" t="str">
        <f>IF(AK565="","",VLOOKUP(AK565,ﾃﾞｰﾀ一覧!$AH$4:$AR$66,8,FALSE))</f>
        <v/>
      </c>
      <c r="AZ565" s="1084"/>
      <c r="BA565" s="1084"/>
      <c r="BB565" s="388" t="str">
        <f>IF(AK565="","",VLOOKUP(AK565,ﾃﾞｰﾀ一覧!$AH$4:$AR$66,9,FALSE))</f>
        <v/>
      </c>
      <c r="BC565" s="1157"/>
      <c r="BD565" s="1158"/>
      <c r="BE565" s="1158"/>
      <c r="BF565" s="1124"/>
      <c r="BG565" s="1125"/>
      <c r="BH565" s="1125"/>
      <c r="BI565" s="1157"/>
      <c r="BJ565" s="1158"/>
      <c r="BK565" s="1159"/>
      <c r="BL565" s="1154"/>
      <c r="BM565" s="1155"/>
      <c r="BN565" s="1156"/>
      <c r="BO565" s="1109" t="str">
        <f>IF($AK565="","",IF($BF565="","",IF($BF565=ﾃﾞｰﾀ一覧!$U$37,"",IF($BF565=ﾃﾞｰﾀ一覧!$U$38,"",IF($AH565=ﾃﾞｰﾀ一覧!$U$25,VLOOKUP($AK565,ﾃﾞｰﾀ一覧!$AH$43:$AR$66,10,FALSE),VLOOKUP($AK565,ﾃﾞｰﾀ一覧!$AH$4:$AR$66,10,FALSE))))))</f>
        <v/>
      </c>
      <c r="BP565" s="1110"/>
      <c r="BQ565" s="1110"/>
      <c r="BR565" s="1111"/>
      <c r="BS565" s="1115">
        <f>IF($BL565="",0,VLOOKUP($BL565,ﾃﾞｰﾀ一覧!$AY$4:$BB$16,3,FALSE))</f>
        <v>0</v>
      </c>
      <c r="BT565" s="1115"/>
      <c r="BU565" s="1115"/>
      <c r="BV565" s="1112" t="str">
        <f>IF($BO565="","",IF($BF565=ﾃﾞｰﾀ一覧!$U$37,"",IF($BF565=ﾃﾞｰﾀ一覧!$U$38,"",IF($BO565=ﾃﾞｰﾀ一覧!$AT$27,ﾃﾞｰﾀ一覧!$AT$27,VLOOKUP($AK565,ﾃﾞｰﾀ一覧!$AH$4:$AR$66,11,FALSE)*IF($BO565=ﾃﾞｰﾀ一覧!$AT$17,($AR565+1)*($AV565+1),IF($BO565=ﾃﾞｰﾀ一覧!$AT$22,IF(COUNTIF($AD565,"*天端*"),ﾃﾞｰﾀ一覧!$AU$43/2,ﾃﾞｰﾀ一覧!$AU$43/3),IF($BO565=ﾃﾞｰﾀ一覧!$AT$20,$AR565*$AV565,IF($BO565=ﾃﾞｰﾀ一覧!$AT$21,$AV565,1))))))))</f>
        <v/>
      </c>
      <c r="BW565" s="1112"/>
      <c r="BX565" s="1112"/>
      <c r="BY565" s="1088" t="str">
        <f>IF($B565="","",IF($AH565="","",IF($CK565=ﾃﾞｰﾀ一覧!$U$53,ﾃﾞｰﾀ一覧!$U$61,IF($AH565=ﾃﾞｰﾀ一覧!$U$21,ﾃﾞｰﾀ一覧!$U$60,IF(OR($AH565=ﾃﾞｰﾀ一覧!$U$19,$AH565=ﾃﾞｰﾀ一覧!$U$20,$AH565=ﾃﾞｰﾀ一覧!$U$23,$AH565=ﾃﾞｰﾀ一覧!$U$22,$AH565=ﾃﾞｰﾀ一覧!$U$18,AH565=ﾃﾞｰﾀ一覧!$U$25),ﾃﾞｰﾀ一覧!$U$59,ﾃﾞｰﾀ一覧!$U$62)))))</f>
        <v/>
      </c>
      <c r="BZ565" s="1089"/>
      <c r="CA565" s="1113"/>
      <c r="CB565" s="1113"/>
      <c r="CC565" s="1113"/>
      <c r="CD565" s="1113"/>
      <c r="CE565" s="1113"/>
      <c r="CF565" s="1113"/>
      <c r="CG565" s="1113"/>
      <c r="CH565" s="1113"/>
      <c r="CI565" s="1114"/>
      <c r="CK565" s="240"/>
      <c r="CM565" s="378" t="str">
        <f t="shared" si="56"/>
        <v/>
      </c>
      <c r="CN565" s="379" t="str">
        <f t="shared" si="57"/>
        <v/>
      </c>
      <c r="CO565" s="379" t="str">
        <f t="shared" si="58"/>
        <v/>
      </c>
      <c r="CP565" s="380" t="str">
        <f t="shared" si="59"/>
        <v/>
      </c>
      <c r="CQ565" s="244"/>
      <c r="CR565" s="1100"/>
      <c r="CS565" s="1101"/>
      <c r="CT565" s="1102"/>
      <c r="CU565" s="1135"/>
      <c r="CV565" s="1136"/>
      <c r="CW565" s="1136"/>
      <c r="CX565" s="1137"/>
      <c r="CY565" s="1138"/>
      <c r="CZ565" s="1139"/>
      <c r="DA565" s="1140"/>
      <c r="DB565" s="1132"/>
      <c r="DC565" s="1133"/>
      <c r="DD565" s="1133"/>
      <c r="DE565" s="1133"/>
      <c r="DF565" s="1133"/>
      <c r="DG565" s="1134"/>
      <c r="DH565" s="580"/>
      <c r="DI565" s="1084"/>
      <c r="DJ565" s="1084"/>
      <c r="DK565" s="581"/>
      <c r="DL565" s="582"/>
      <c r="DM565" s="1084"/>
      <c r="DN565" s="1084"/>
      <c r="DO565" s="581"/>
      <c r="DP565" s="582"/>
      <c r="DQ565" s="1084"/>
      <c r="DR565" s="1084"/>
      <c r="DS565" s="583"/>
      <c r="DT565" s="1157"/>
      <c r="DU565" s="1158"/>
      <c r="DV565" s="1158"/>
      <c r="DW565" s="1157"/>
      <c r="DX565" s="1158"/>
      <c r="DY565" s="1159"/>
      <c r="DZ565" s="1362"/>
      <c r="EA565" s="1363"/>
      <c r="EB565" s="1362"/>
      <c r="EC565" s="1363"/>
      <c r="ED565" s="1362"/>
      <c r="EE565" s="1377"/>
      <c r="EF565" s="1378"/>
      <c r="EG565" s="1379"/>
      <c r="EH565" s="1379"/>
      <c r="EI565" s="1380"/>
      <c r="EJ565" s="1381"/>
      <c r="EK565" s="1381"/>
      <c r="EL565" s="1381"/>
      <c r="EM565" s="1382"/>
      <c r="EN565" s="1382"/>
      <c r="EO565" s="1382"/>
      <c r="EP565" s="1375"/>
      <c r="EQ565" s="1376"/>
      <c r="ER565" s="1113"/>
      <c r="ES565" s="1113"/>
      <c r="ET565" s="1113"/>
      <c r="EU565" s="1113"/>
      <c r="EV565" s="1113"/>
      <c r="EW565" s="1113"/>
      <c r="EX565" s="1113"/>
      <c r="EY565" s="1113"/>
      <c r="EZ565" s="1114"/>
    </row>
    <row r="566" spans="1:156" ht="30" customHeight="1" x14ac:dyDescent="0.2">
      <c r="A566" s="207">
        <f t="shared" si="60"/>
        <v>555</v>
      </c>
      <c r="B566" s="1103"/>
      <c r="C566" s="1104"/>
      <c r="D566" s="1303"/>
      <c r="E566" s="1304"/>
      <c r="F566" s="1094" t="str">
        <f t="shared" si="62"/>
        <v/>
      </c>
      <c r="G566" s="1095"/>
      <c r="H566" s="1095"/>
      <c r="I566" s="1095"/>
      <c r="J566" s="1095"/>
      <c r="K566" s="1095"/>
      <c r="L566" s="1095"/>
      <c r="M566" s="1095"/>
      <c r="N566" s="1095"/>
      <c r="O566" s="1095"/>
      <c r="P566" s="1095"/>
      <c r="Q566" s="1095"/>
      <c r="R566" s="1095"/>
      <c r="S566" s="1095"/>
      <c r="T566" s="1095"/>
      <c r="U566" s="1095"/>
      <c r="V566" s="1095"/>
      <c r="W566" s="1096"/>
      <c r="X566" s="1299">
        <f t="shared" si="61"/>
        <v>0</v>
      </c>
      <c r="Y566" s="1300"/>
      <c r="Z566" s="1301"/>
      <c r="AA566" s="1100"/>
      <c r="AB566" s="1101"/>
      <c r="AC566" s="1102"/>
      <c r="AD566" s="1135"/>
      <c r="AE566" s="1136"/>
      <c r="AF566" s="1136"/>
      <c r="AG566" s="1137"/>
      <c r="AH566" s="1138"/>
      <c r="AI566" s="1139"/>
      <c r="AJ566" s="1140"/>
      <c r="AK566" s="1132"/>
      <c r="AL566" s="1133"/>
      <c r="AM566" s="1133"/>
      <c r="AN566" s="1133"/>
      <c r="AO566" s="1133"/>
      <c r="AP566" s="1134"/>
      <c r="AQ566" s="642" t="str">
        <f>IF(AK566="","",VLOOKUP(AK566,ﾃﾞｰﾀ一覧!$AH$4:$AR$66,2,FALSE))</f>
        <v/>
      </c>
      <c r="AR566" s="1295"/>
      <c r="AS566" s="1295"/>
      <c r="AT566" s="643" t="str">
        <f>IF(AK566="","",VLOOKUP(AK566,ﾃﾞｰﾀ一覧!$AH$4:$AR$66,3,FALSE))</f>
        <v/>
      </c>
      <c r="AU566" s="644" t="str">
        <f>IF(AK566="","",VLOOKUP(AK566,ﾃﾞｰﾀ一覧!$AH$4:$AR$66,5,FALSE))</f>
        <v/>
      </c>
      <c r="AV566" s="1295"/>
      <c r="AW566" s="1295"/>
      <c r="AX566" s="643" t="str">
        <f>IF(AK566="","",VLOOKUP(AK566,ﾃﾞｰﾀ一覧!$AH$4:$AR$66,6,FALSE))</f>
        <v/>
      </c>
      <c r="AY566" s="649" t="str">
        <f>IF(AK566="","",VLOOKUP(AK566,ﾃﾞｰﾀ一覧!$AH$4:$AR$66,8,FALSE))</f>
        <v/>
      </c>
      <c r="AZ566" s="1084"/>
      <c r="BA566" s="1084"/>
      <c r="BB566" s="388" t="str">
        <f>IF(AK566="","",VLOOKUP(AK566,ﾃﾞｰﾀ一覧!$AH$4:$AR$66,9,FALSE))</f>
        <v/>
      </c>
      <c r="BC566" s="1124"/>
      <c r="BD566" s="1125"/>
      <c r="BE566" s="1125"/>
      <c r="BF566" s="1124"/>
      <c r="BG566" s="1125"/>
      <c r="BH566" s="1125"/>
      <c r="BI566" s="1124"/>
      <c r="BJ566" s="1125"/>
      <c r="BK566" s="1150"/>
      <c r="BL566" s="1154"/>
      <c r="BM566" s="1155"/>
      <c r="BN566" s="1156"/>
      <c r="BO566" s="1109" t="str">
        <f>IF($AK566="","",IF($BF566="","",IF($BF566=ﾃﾞｰﾀ一覧!$U$37,"",IF($BF566=ﾃﾞｰﾀ一覧!$U$38,"",IF($AH566=ﾃﾞｰﾀ一覧!$U$25,VLOOKUP($AK566,ﾃﾞｰﾀ一覧!$AH$43:$AR$66,10,FALSE),VLOOKUP($AK566,ﾃﾞｰﾀ一覧!$AH$4:$AR$66,10,FALSE))))))</f>
        <v/>
      </c>
      <c r="BP566" s="1110"/>
      <c r="BQ566" s="1110"/>
      <c r="BR566" s="1111"/>
      <c r="BS566" s="1115">
        <f>IF($BL566="",0,VLOOKUP($BL566,ﾃﾞｰﾀ一覧!$AY$4:$BB$16,3,FALSE))</f>
        <v>0</v>
      </c>
      <c r="BT566" s="1115"/>
      <c r="BU566" s="1115"/>
      <c r="BV566" s="1112" t="str">
        <f>IF($BO566="","",IF($BF566=ﾃﾞｰﾀ一覧!$U$37,"",IF($BF566=ﾃﾞｰﾀ一覧!$U$38,"",IF($BO566=ﾃﾞｰﾀ一覧!$AT$27,ﾃﾞｰﾀ一覧!$AT$27,VLOOKUP($AK566,ﾃﾞｰﾀ一覧!$AH$4:$AR$66,11,FALSE)*IF($BO566=ﾃﾞｰﾀ一覧!$AT$17,($AR566+1)*($AV566+1),IF($BO566=ﾃﾞｰﾀ一覧!$AT$22,IF(COUNTIF($AD566,"*天端*"),ﾃﾞｰﾀ一覧!$AU$43/2,ﾃﾞｰﾀ一覧!$AU$43/3),IF($BO566=ﾃﾞｰﾀ一覧!$AT$20,$AR566*$AV566,IF($BO566=ﾃﾞｰﾀ一覧!$AT$21,$AV566,1))))))))</f>
        <v/>
      </c>
      <c r="BW566" s="1112"/>
      <c r="BX566" s="1112"/>
      <c r="BY566" s="1088" t="str">
        <f>IF($B566="","",IF($AH566="","",IF($CK566=ﾃﾞｰﾀ一覧!$U$53,ﾃﾞｰﾀ一覧!$U$61,IF($AH566=ﾃﾞｰﾀ一覧!$U$21,ﾃﾞｰﾀ一覧!$U$60,IF(OR($AH566=ﾃﾞｰﾀ一覧!$U$19,$AH566=ﾃﾞｰﾀ一覧!$U$20,$AH566=ﾃﾞｰﾀ一覧!$U$23,$AH566=ﾃﾞｰﾀ一覧!$U$22,$AH566=ﾃﾞｰﾀ一覧!$U$18,AH566=ﾃﾞｰﾀ一覧!$U$25),ﾃﾞｰﾀ一覧!$U$59,ﾃﾞｰﾀ一覧!$U$62)))))</f>
        <v/>
      </c>
      <c r="BZ566" s="1089"/>
      <c r="CA566" s="1113"/>
      <c r="CB566" s="1113"/>
      <c r="CC566" s="1113"/>
      <c r="CD566" s="1113"/>
      <c r="CE566" s="1113"/>
      <c r="CF566" s="1113"/>
      <c r="CG566" s="1113"/>
      <c r="CH566" s="1113"/>
      <c r="CI566" s="1114"/>
      <c r="CK566" s="240"/>
      <c r="CM566" s="378" t="str">
        <f t="shared" si="56"/>
        <v/>
      </c>
      <c r="CN566" s="379" t="str">
        <f t="shared" si="57"/>
        <v/>
      </c>
      <c r="CO566" s="379" t="str">
        <f t="shared" si="58"/>
        <v/>
      </c>
      <c r="CP566" s="380" t="str">
        <f t="shared" si="59"/>
        <v/>
      </c>
      <c r="CQ566" s="244"/>
      <c r="CR566" s="1100"/>
      <c r="CS566" s="1101"/>
      <c r="CT566" s="1102"/>
      <c r="CU566" s="1135"/>
      <c r="CV566" s="1136"/>
      <c r="CW566" s="1136"/>
      <c r="CX566" s="1137"/>
      <c r="CY566" s="1138"/>
      <c r="CZ566" s="1139"/>
      <c r="DA566" s="1140"/>
      <c r="DB566" s="1132"/>
      <c r="DC566" s="1133"/>
      <c r="DD566" s="1133"/>
      <c r="DE566" s="1133"/>
      <c r="DF566" s="1133"/>
      <c r="DG566" s="1134"/>
      <c r="DH566" s="580"/>
      <c r="DI566" s="1084"/>
      <c r="DJ566" s="1084"/>
      <c r="DK566" s="581"/>
      <c r="DL566" s="582"/>
      <c r="DM566" s="1084"/>
      <c r="DN566" s="1084"/>
      <c r="DO566" s="581"/>
      <c r="DP566" s="582"/>
      <c r="DQ566" s="1084"/>
      <c r="DR566" s="1084"/>
      <c r="DS566" s="583"/>
      <c r="DT566" s="1124"/>
      <c r="DU566" s="1125"/>
      <c r="DV566" s="1125"/>
      <c r="DW566" s="1124"/>
      <c r="DX566" s="1125"/>
      <c r="DY566" s="1150"/>
      <c r="DZ566" s="1362"/>
      <c r="EA566" s="1363"/>
      <c r="EB566" s="1362"/>
      <c r="EC566" s="1363"/>
      <c r="ED566" s="1362"/>
      <c r="EE566" s="1377"/>
      <c r="EF566" s="1378"/>
      <c r="EG566" s="1379"/>
      <c r="EH566" s="1379"/>
      <c r="EI566" s="1380"/>
      <c r="EJ566" s="1381"/>
      <c r="EK566" s="1381"/>
      <c r="EL566" s="1381"/>
      <c r="EM566" s="1382"/>
      <c r="EN566" s="1382"/>
      <c r="EO566" s="1382"/>
      <c r="EP566" s="1375"/>
      <c r="EQ566" s="1376"/>
      <c r="ER566" s="1113"/>
      <c r="ES566" s="1113"/>
      <c r="ET566" s="1113"/>
      <c r="EU566" s="1113"/>
      <c r="EV566" s="1113"/>
      <c r="EW566" s="1113"/>
      <c r="EX566" s="1113"/>
      <c r="EY566" s="1113"/>
      <c r="EZ566" s="1114"/>
    </row>
    <row r="567" spans="1:156" ht="30" customHeight="1" x14ac:dyDescent="0.2">
      <c r="A567" s="207">
        <f t="shared" si="60"/>
        <v>556</v>
      </c>
      <c r="B567" s="1103"/>
      <c r="C567" s="1104"/>
      <c r="D567" s="1303"/>
      <c r="E567" s="1304"/>
      <c r="F567" s="1094" t="str">
        <f t="shared" si="62"/>
        <v/>
      </c>
      <c r="G567" s="1095"/>
      <c r="H567" s="1095"/>
      <c r="I567" s="1095"/>
      <c r="J567" s="1095"/>
      <c r="K567" s="1095"/>
      <c r="L567" s="1095"/>
      <c r="M567" s="1095"/>
      <c r="N567" s="1095"/>
      <c r="O567" s="1095"/>
      <c r="P567" s="1095"/>
      <c r="Q567" s="1095"/>
      <c r="R567" s="1095"/>
      <c r="S567" s="1095"/>
      <c r="T567" s="1095"/>
      <c r="U567" s="1095"/>
      <c r="V567" s="1095"/>
      <c r="W567" s="1096"/>
      <c r="X567" s="1299">
        <f t="shared" si="61"/>
        <v>0</v>
      </c>
      <c r="Y567" s="1300"/>
      <c r="Z567" s="1301"/>
      <c r="AA567" s="1100"/>
      <c r="AB567" s="1101"/>
      <c r="AC567" s="1102"/>
      <c r="AD567" s="1135"/>
      <c r="AE567" s="1136"/>
      <c r="AF567" s="1136"/>
      <c r="AG567" s="1137"/>
      <c r="AH567" s="1138"/>
      <c r="AI567" s="1139"/>
      <c r="AJ567" s="1140"/>
      <c r="AK567" s="1132"/>
      <c r="AL567" s="1133"/>
      <c r="AM567" s="1133"/>
      <c r="AN567" s="1133"/>
      <c r="AO567" s="1133"/>
      <c r="AP567" s="1134"/>
      <c r="AQ567" s="642" t="str">
        <f>IF(AK567="","",VLOOKUP(AK567,ﾃﾞｰﾀ一覧!$AH$4:$AR$66,2,FALSE))</f>
        <v/>
      </c>
      <c r="AR567" s="1295"/>
      <c r="AS567" s="1295"/>
      <c r="AT567" s="643" t="str">
        <f>IF(AK567="","",VLOOKUP(AK567,ﾃﾞｰﾀ一覧!$AH$4:$AR$66,3,FALSE))</f>
        <v/>
      </c>
      <c r="AU567" s="644" t="str">
        <f>IF(AK567="","",VLOOKUP(AK567,ﾃﾞｰﾀ一覧!$AH$4:$AR$66,5,FALSE))</f>
        <v/>
      </c>
      <c r="AV567" s="1295"/>
      <c r="AW567" s="1295"/>
      <c r="AX567" s="643" t="str">
        <f>IF(AK567="","",VLOOKUP(AK567,ﾃﾞｰﾀ一覧!$AH$4:$AR$66,6,FALSE))</f>
        <v/>
      </c>
      <c r="AY567" s="649" t="str">
        <f>IF(AK567="","",VLOOKUP(AK567,ﾃﾞｰﾀ一覧!$AH$4:$AR$66,8,FALSE))</f>
        <v/>
      </c>
      <c r="AZ567" s="1084"/>
      <c r="BA567" s="1084"/>
      <c r="BB567" s="388" t="str">
        <f>IF(AK567="","",VLOOKUP(AK567,ﾃﾞｰﾀ一覧!$AH$4:$AR$66,9,FALSE))</f>
        <v/>
      </c>
      <c r="BC567" s="1124"/>
      <c r="BD567" s="1125"/>
      <c r="BE567" s="1125"/>
      <c r="BF567" s="1124"/>
      <c r="BG567" s="1125"/>
      <c r="BH567" s="1125"/>
      <c r="BI567" s="1124"/>
      <c r="BJ567" s="1125"/>
      <c r="BK567" s="1150"/>
      <c r="BL567" s="1154"/>
      <c r="BM567" s="1155"/>
      <c r="BN567" s="1156"/>
      <c r="BO567" s="1109" t="str">
        <f>IF($AK567="","",IF($BF567="","",IF($BF567=ﾃﾞｰﾀ一覧!$U$37,"",IF($BF567=ﾃﾞｰﾀ一覧!$U$38,"",IF($AH567=ﾃﾞｰﾀ一覧!$U$25,VLOOKUP($AK567,ﾃﾞｰﾀ一覧!$AH$43:$AR$66,10,FALSE),VLOOKUP($AK567,ﾃﾞｰﾀ一覧!$AH$4:$AR$66,10,FALSE))))))</f>
        <v/>
      </c>
      <c r="BP567" s="1110"/>
      <c r="BQ567" s="1110"/>
      <c r="BR567" s="1111"/>
      <c r="BS567" s="1115">
        <f>IF($BL567="",0,VLOOKUP($BL567,ﾃﾞｰﾀ一覧!$AY$4:$BB$16,3,FALSE))</f>
        <v>0</v>
      </c>
      <c r="BT567" s="1115"/>
      <c r="BU567" s="1115"/>
      <c r="BV567" s="1112" t="str">
        <f>IF($BO567="","",IF($BF567=ﾃﾞｰﾀ一覧!$U$37,"",IF($BF567=ﾃﾞｰﾀ一覧!$U$38,"",IF($BO567=ﾃﾞｰﾀ一覧!$AT$27,ﾃﾞｰﾀ一覧!$AT$27,VLOOKUP($AK567,ﾃﾞｰﾀ一覧!$AH$4:$AR$66,11,FALSE)*IF($BO567=ﾃﾞｰﾀ一覧!$AT$17,($AR567+1)*($AV567+1),IF($BO567=ﾃﾞｰﾀ一覧!$AT$22,IF(COUNTIF($AD567,"*天端*"),ﾃﾞｰﾀ一覧!$AU$43/2,ﾃﾞｰﾀ一覧!$AU$43/3),IF($BO567=ﾃﾞｰﾀ一覧!$AT$20,$AR567*$AV567,IF($BO567=ﾃﾞｰﾀ一覧!$AT$21,$AV567,1))))))))</f>
        <v/>
      </c>
      <c r="BW567" s="1112"/>
      <c r="BX567" s="1112"/>
      <c r="BY567" s="1088" t="str">
        <f>IF($B567="","",IF($AH567="","",IF($CK567=ﾃﾞｰﾀ一覧!$U$53,ﾃﾞｰﾀ一覧!$U$61,IF($AH567=ﾃﾞｰﾀ一覧!$U$21,ﾃﾞｰﾀ一覧!$U$60,IF(OR($AH567=ﾃﾞｰﾀ一覧!$U$19,$AH567=ﾃﾞｰﾀ一覧!$U$20,$AH567=ﾃﾞｰﾀ一覧!$U$23,$AH567=ﾃﾞｰﾀ一覧!$U$22,$AH567=ﾃﾞｰﾀ一覧!$U$18,AH567=ﾃﾞｰﾀ一覧!$U$25),ﾃﾞｰﾀ一覧!$U$59,ﾃﾞｰﾀ一覧!$U$62)))))</f>
        <v/>
      </c>
      <c r="BZ567" s="1089"/>
      <c r="CA567" s="1113"/>
      <c r="CB567" s="1113"/>
      <c r="CC567" s="1113"/>
      <c r="CD567" s="1113"/>
      <c r="CE567" s="1113"/>
      <c r="CF567" s="1113"/>
      <c r="CG567" s="1113"/>
      <c r="CH567" s="1113"/>
      <c r="CI567" s="1114"/>
      <c r="CK567" s="240"/>
      <c r="CM567" s="378" t="str">
        <f t="shared" si="56"/>
        <v/>
      </c>
      <c r="CN567" s="379" t="str">
        <f t="shared" si="57"/>
        <v/>
      </c>
      <c r="CO567" s="379" t="str">
        <f t="shared" si="58"/>
        <v/>
      </c>
      <c r="CP567" s="380" t="str">
        <f t="shared" si="59"/>
        <v/>
      </c>
      <c r="CQ567" s="244"/>
      <c r="CR567" s="1100"/>
      <c r="CS567" s="1101"/>
      <c r="CT567" s="1102"/>
      <c r="CU567" s="1135"/>
      <c r="CV567" s="1136"/>
      <c r="CW567" s="1136"/>
      <c r="CX567" s="1137"/>
      <c r="CY567" s="1138"/>
      <c r="CZ567" s="1139"/>
      <c r="DA567" s="1140"/>
      <c r="DB567" s="1132"/>
      <c r="DC567" s="1133"/>
      <c r="DD567" s="1133"/>
      <c r="DE567" s="1133"/>
      <c r="DF567" s="1133"/>
      <c r="DG567" s="1134"/>
      <c r="DH567" s="580"/>
      <c r="DI567" s="1084"/>
      <c r="DJ567" s="1084"/>
      <c r="DK567" s="581"/>
      <c r="DL567" s="582"/>
      <c r="DM567" s="1084"/>
      <c r="DN567" s="1084"/>
      <c r="DO567" s="581"/>
      <c r="DP567" s="582"/>
      <c r="DQ567" s="1084"/>
      <c r="DR567" s="1084"/>
      <c r="DS567" s="583"/>
      <c r="DT567" s="1124"/>
      <c r="DU567" s="1125"/>
      <c r="DV567" s="1125"/>
      <c r="DW567" s="1124"/>
      <c r="DX567" s="1125"/>
      <c r="DY567" s="1150"/>
      <c r="DZ567" s="1362"/>
      <c r="EA567" s="1363"/>
      <c r="EB567" s="1362"/>
      <c r="EC567" s="1363"/>
      <c r="ED567" s="1362"/>
      <c r="EE567" s="1377"/>
      <c r="EF567" s="1378"/>
      <c r="EG567" s="1379"/>
      <c r="EH567" s="1379"/>
      <c r="EI567" s="1380"/>
      <c r="EJ567" s="1381"/>
      <c r="EK567" s="1381"/>
      <c r="EL567" s="1381"/>
      <c r="EM567" s="1382"/>
      <c r="EN567" s="1382"/>
      <c r="EO567" s="1382"/>
      <c r="EP567" s="1375"/>
      <c r="EQ567" s="1376"/>
      <c r="ER567" s="1113"/>
      <c r="ES567" s="1113"/>
      <c r="ET567" s="1113"/>
      <c r="EU567" s="1113"/>
      <c r="EV567" s="1113"/>
      <c r="EW567" s="1113"/>
      <c r="EX567" s="1113"/>
      <c r="EY567" s="1113"/>
      <c r="EZ567" s="1114"/>
    </row>
    <row r="568" spans="1:156" ht="30" customHeight="1" x14ac:dyDescent="0.2">
      <c r="A568" s="207">
        <f t="shared" si="60"/>
        <v>557</v>
      </c>
      <c r="B568" s="1103"/>
      <c r="C568" s="1104"/>
      <c r="D568" s="1303"/>
      <c r="E568" s="1304"/>
      <c r="F568" s="1094" t="str">
        <f t="shared" si="62"/>
        <v/>
      </c>
      <c r="G568" s="1095"/>
      <c r="H568" s="1095"/>
      <c r="I568" s="1095"/>
      <c r="J568" s="1095"/>
      <c r="K568" s="1095"/>
      <c r="L568" s="1095"/>
      <c r="M568" s="1095"/>
      <c r="N568" s="1095"/>
      <c r="O568" s="1095"/>
      <c r="P568" s="1095"/>
      <c r="Q568" s="1095"/>
      <c r="R568" s="1095"/>
      <c r="S568" s="1095"/>
      <c r="T568" s="1095"/>
      <c r="U568" s="1095"/>
      <c r="V568" s="1095"/>
      <c r="W568" s="1096"/>
      <c r="X568" s="1299">
        <f t="shared" si="61"/>
        <v>0</v>
      </c>
      <c r="Y568" s="1300"/>
      <c r="Z568" s="1301"/>
      <c r="AA568" s="1100"/>
      <c r="AB568" s="1101"/>
      <c r="AC568" s="1102"/>
      <c r="AD568" s="1135"/>
      <c r="AE568" s="1136"/>
      <c r="AF568" s="1136"/>
      <c r="AG568" s="1137"/>
      <c r="AH568" s="1138"/>
      <c r="AI568" s="1139"/>
      <c r="AJ568" s="1140"/>
      <c r="AK568" s="1132"/>
      <c r="AL568" s="1133"/>
      <c r="AM568" s="1133"/>
      <c r="AN568" s="1133"/>
      <c r="AO568" s="1133"/>
      <c r="AP568" s="1134"/>
      <c r="AQ568" s="642" t="str">
        <f>IF(AK568="","",VLOOKUP(AK568,ﾃﾞｰﾀ一覧!$AH$4:$AR$66,2,FALSE))</f>
        <v/>
      </c>
      <c r="AR568" s="1295"/>
      <c r="AS568" s="1295"/>
      <c r="AT568" s="643" t="str">
        <f>IF(AK568="","",VLOOKUP(AK568,ﾃﾞｰﾀ一覧!$AH$4:$AR$66,3,FALSE))</f>
        <v/>
      </c>
      <c r="AU568" s="644" t="str">
        <f>IF(AK568="","",VLOOKUP(AK568,ﾃﾞｰﾀ一覧!$AH$4:$AR$66,5,FALSE))</f>
        <v/>
      </c>
      <c r="AV568" s="1295"/>
      <c r="AW568" s="1295"/>
      <c r="AX568" s="643" t="str">
        <f>IF(AK568="","",VLOOKUP(AK568,ﾃﾞｰﾀ一覧!$AH$4:$AR$66,6,FALSE))</f>
        <v/>
      </c>
      <c r="AY568" s="649" t="str">
        <f>IF(AK568="","",VLOOKUP(AK568,ﾃﾞｰﾀ一覧!$AH$4:$AR$66,8,FALSE))</f>
        <v/>
      </c>
      <c r="AZ568" s="1084"/>
      <c r="BA568" s="1084"/>
      <c r="BB568" s="388" t="str">
        <f>IF(AK568="","",VLOOKUP(AK568,ﾃﾞｰﾀ一覧!$AH$4:$AR$66,9,FALSE))</f>
        <v/>
      </c>
      <c r="BC568" s="1124"/>
      <c r="BD568" s="1125"/>
      <c r="BE568" s="1125"/>
      <c r="BF568" s="1124"/>
      <c r="BG568" s="1125"/>
      <c r="BH568" s="1125"/>
      <c r="BI568" s="1124"/>
      <c r="BJ568" s="1125"/>
      <c r="BK568" s="1150"/>
      <c r="BL568" s="1154"/>
      <c r="BM568" s="1155"/>
      <c r="BN568" s="1156"/>
      <c r="BO568" s="1109" t="str">
        <f>IF($AK568="","",IF($BF568="","",IF($BF568=ﾃﾞｰﾀ一覧!$U$37,"",IF($BF568=ﾃﾞｰﾀ一覧!$U$38,"",IF($AH568=ﾃﾞｰﾀ一覧!$U$25,VLOOKUP($AK568,ﾃﾞｰﾀ一覧!$AH$43:$AR$66,10,FALSE),VLOOKUP($AK568,ﾃﾞｰﾀ一覧!$AH$4:$AR$66,10,FALSE))))))</f>
        <v/>
      </c>
      <c r="BP568" s="1110"/>
      <c r="BQ568" s="1110"/>
      <c r="BR568" s="1111"/>
      <c r="BS568" s="1115">
        <f>IF($BL568="",0,VLOOKUP($BL568,ﾃﾞｰﾀ一覧!$AY$4:$BB$16,3,FALSE))</f>
        <v>0</v>
      </c>
      <c r="BT568" s="1115"/>
      <c r="BU568" s="1115"/>
      <c r="BV568" s="1112" t="str">
        <f>IF($BO568="","",IF($BF568=ﾃﾞｰﾀ一覧!$U$37,"",IF($BF568=ﾃﾞｰﾀ一覧!$U$38,"",IF($BO568=ﾃﾞｰﾀ一覧!$AT$27,ﾃﾞｰﾀ一覧!$AT$27,VLOOKUP($AK568,ﾃﾞｰﾀ一覧!$AH$4:$AR$66,11,FALSE)*IF($BO568=ﾃﾞｰﾀ一覧!$AT$17,($AR568+1)*($AV568+1),IF($BO568=ﾃﾞｰﾀ一覧!$AT$22,IF(COUNTIF($AD568,"*天端*"),ﾃﾞｰﾀ一覧!$AU$43/2,ﾃﾞｰﾀ一覧!$AU$43/3),IF($BO568=ﾃﾞｰﾀ一覧!$AT$20,$AR568*$AV568,IF($BO568=ﾃﾞｰﾀ一覧!$AT$21,$AV568,1))))))))</f>
        <v/>
      </c>
      <c r="BW568" s="1112"/>
      <c r="BX568" s="1112"/>
      <c r="BY568" s="1088" t="str">
        <f>IF($B568="","",IF($AH568="","",IF($CK568=ﾃﾞｰﾀ一覧!$U$53,ﾃﾞｰﾀ一覧!$U$61,IF($AH568=ﾃﾞｰﾀ一覧!$U$21,ﾃﾞｰﾀ一覧!$U$60,IF(OR($AH568=ﾃﾞｰﾀ一覧!$U$19,$AH568=ﾃﾞｰﾀ一覧!$U$20,$AH568=ﾃﾞｰﾀ一覧!$U$23,$AH568=ﾃﾞｰﾀ一覧!$U$22,$AH568=ﾃﾞｰﾀ一覧!$U$18,AH568=ﾃﾞｰﾀ一覧!$U$25),ﾃﾞｰﾀ一覧!$U$59,ﾃﾞｰﾀ一覧!$U$62)))))</f>
        <v/>
      </c>
      <c r="BZ568" s="1089"/>
      <c r="CA568" s="1113"/>
      <c r="CB568" s="1113"/>
      <c r="CC568" s="1113"/>
      <c r="CD568" s="1113"/>
      <c r="CE568" s="1113"/>
      <c r="CF568" s="1113"/>
      <c r="CG568" s="1113"/>
      <c r="CH568" s="1113"/>
      <c r="CI568" s="1114"/>
      <c r="CK568" s="240"/>
      <c r="CM568" s="378" t="str">
        <f t="shared" si="56"/>
        <v/>
      </c>
      <c r="CN568" s="379" t="str">
        <f t="shared" si="57"/>
        <v/>
      </c>
      <c r="CO568" s="379" t="str">
        <f t="shared" si="58"/>
        <v/>
      </c>
      <c r="CP568" s="380" t="str">
        <f t="shared" si="59"/>
        <v/>
      </c>
      <c r="CQ568" s="244"/>
      <c r="CR568" s="1100"/>
      <c r="CS568" s="1101"/>
      <c r="CT568" s="1102"/>
      <c r="CU568" s="1135"/>
      <c r="CV568" s="1136"/>
      <c r="CW568" s="1136"/>
      <c r="CX568" s="1137"/>
      <c r="CY568" s="1138"/>
      <c r="CZ568" s="1139"/>
      <c r="DA568" s="1140"/>
      <c r="DB568" s="1132"/>
      <c r="DC568" s="1133"/>
      <c r="DD568" s="1133"/>
      <c r="DE568" s="1133"/>
      <c r="DF568" s="1133"/>
      <c r="DG568" s="1134"/>
      <c r="DH568" s="580"/>
      <c r="DI568" s="1084"/>
      <c r="DJ568" s="1084"/>
      <c r="DK568" s="581"/>
      <c r="DL568" s="582"/>
      <c r="DM568" s="1084"/>
      <c r="DN568" s="1084"/>
      <c r="DO568" s="581"/>
      <c r="DP568" s="582"/>
      <c r="DQ568" s="1084"/>
      <c r="DR568" s="1084"/>
      <c r="DS568" s="583"/>
      <c r="DT568" s="1124"/>
      <c r="DU568" s="1125"/>
      <c r="DV568" s="1125"/>
      <c r="DW568" s="1124"/>
      <c r="DX568" s="1125"/>
      <c r="DY568" s="1150"/>
      <c r="DZ568" s="1362"/>
      <c r="EA568" s="1363"/>
      <c r="EB568" s="1362"/>
      <c r="EC568" s="1363"/>
      <c r="ED568" s="1362"/>
      <c r="EE568" s="1377"/>
      <c r="EF568" s="1378"/>
      <c r="EG568" s="1379"/>
      <c r="EH568" s="1379"/>
      <c r="EI568" s="1380"/>
      <c r="EJ568" s="1381"/>
      <c r="EK568" s="1381"/>
      <c r="EL568" s="1381"/>
      <c r="EM568" s="1382"/>
      <c r="EN568" s="1382"/>
      <c r="EO568" s="1382"/>
      <c r="EP568" s="1375"/>
      <c r="EQ568" s="1376"/>
      <c r="ER568" s="1113"/>
      <c r="ES568" s="1113"/>
      <c r="ET568" s="1113"/>
      <c r="EU568" s="1113"/>
      <c r="EV568" s="1113"/>
      <c r="EW568" s="1113"/>
      <c r="EX568" s="1113"/>
      <c r="EY568" s="1113"/>
      <c r="EZ568" s="1114"/>
    </row>
    <row r="569" spans="1:156" ht="30" customHeight="1" x14ac:dyDescent="0.2">
      <c r="A569" s="207">
        <f t="shared" si="60"/>
        <v>558</v>
      </c>
      <c r="B569" s="1103"/>
      <c r="C569" s="1104"/>
      <c r="D569" s="1303"/>
      <c r="E569" s="1304"/>
      <c r="F569" s="1094" t="str">
        <f t="shared" si="62"/>
        <v/>
      </c>
      <c r="G569" s="1095"/>
      <c r="H569" s="1095"/>
      <c r="I569" s="1095"/>
      <c r="J569" s="1095"/>
      <c r="K569" s="1095"/>
      <c r="L569" s="1095"/>
      <c r="M569" s="1095"/>
      <c r="N569" s="1095"/>
      <c r="O569" s="1095"/>
      <c r="P569" s="1095"/>
      <c r="Q569" s="1095"/>
      <c r="R569" s="1095"/>
      <c r="S569" s="1095"/>
      <c r="T569" s="1095"/>
      <c r="U569" s="1095"/>
      <c r="V569" s="1095"/>
      <c r="W569" s="1096"/>
      <c r="X569" s="1299">
        <f t="shared" si="61"/>
        <v>0</v>
      </c>
      <c r="Y569" s="1300"/>
      <c r="Z569" s="1301"/>
      <c r="AA569" s="1100"/>
      <c r="AB569" s="1101"/>
      <c r="AC569" s="1102"/>
      <c r="AD569" s="1135"/>
      <c r="AE569" s="1136"/>
      <c r="AF569" s="1136"/>
      <c r="AG569" s="1137"/>
      <c r="AH569" s="1138"/>
      <c r="AI569" s="1139"/>
      <c r="AJ569" s="1140"/>
      <c r="AK569" s="1132"/>
      <c r="AL569" s="1133"/>
      <c r="AM569" s="1133"/>
      <c r="AN569" s="1133"/>
      <c r="AO569" s="1133"/>
      <c r="AP569" s="1134"/>
      <c r="AQ569" s="642" t="str">
        <f>IF(AK569="","",VLOOKUP(AK569,ﾃﾞｰﾀ一覧!$AH$4:$AR$66,2,FALSE))</f>
        <v/>
      </c>
      <c r="AR569" s="1084"/>
      <c r="AS569" s="1084"/>
      <c r="AT569" s="643" t="str">
        <f>IF(AK569="","",VLOOKUP(AK569,ﾃﾞｰﾀ一覧!$AH$4:$AR$66,3,FALSE))</f>
        <v/>
      </c>
      <c r="AU569" s="644" t="str">
        <f>IF(AK569="","",VLOOKUP(AK569,ﾃﾞｰﾀ一覧!$AH$4:$AR$66,5,FALSE))</f>
        <v/>
      </c>
      <c r="AV569" s="1084"/>
      <c r="AW569" s="1084"/>
      <c r="AX569" s="643" t="str">
        <f>IF(AK569="","",VLOOKUP(AK569,ﾃﾞｰﾀ一覧!$AH$4:$AR$66,6,FALSE))</f>
        <v/>
      </c>
      <c r="AY569" s="649" t="str">
        <f>IF(AK569="","",VLOOKUP(AK569,ﾃﾞｰﾀ一覧!$AH$4:$AR$66,8,FALSE))</f>
        <v/>
      </c>
      <c r="AZ569" s="1084"/>
      <c r="BA569" s="1084"/>
      <c r="BB569" s="388" t="str">
        <f>IF(AK569="","",VLOOKUP(AK569,ﾃﾞｰﾀ一覧!$AH$4:$AR$66,9,FALSE))</f>
        <v/>
      </c>
      <c r="BC569" s="1124"/>
      <c r="BD569" s="1125"/>
      <c r="BE569" s="1125"/>
      <c r="BF569" s="1124"/>
      <c r="BG569" s="1125"/>
      <c r="BH569" s="1125"/>
      <c r="BI569" s="1124"/>
      <c r="BJ569" s="1125"/>
      <c r="BK569" s="1150"/>
      <c r="BL569" s="1154"/>
      <c r="BM569" s="1155"/>
      <c r="BN569" s="1156"/>
      <c r="BO569" s="1109" t="str">
        <f>IF($AK569="","",IF($BF569="","",IF($BF569=ﾃﾞｰﾀ一覧!$U$37,"",IF($BF569=ﾃﾞｰﾀ一覧!$U$38,"",IF($AH569=ﾃﾞｰﾀ一覧!$U$25,VLOOKUP($AK569,ﾃﾞｰﾀ一覧!$AH$43:$AR$66,10,FALSE),VLOOKUP($AK569,ﾃﾞｰﾀ一覧!$AH$4:$AR$66,10,FALSE))))))</f>
        <v/>
      </c>
      <c r="BP569" s="1110"/>
      <c r="BQ569" s="1110"/>
      <c r="BR569" s="1111"/>
      <c r="BS569" s="1115">
        <f>IF($BL569="",0,VLOOKUP($BL569,ﾃﾞｰﾀ一覧!$AY$4:$BB$16,3,FALSE))</f>
        <v>0</v>
      </c>
      <c r="BT569" s="1115"/>
      <c r="BU569" s="1115"/>
      <c r="BV569" s="1112" t="str">
        <f>IF($BO569="","",IF($BF569=ﾃﾞｰﾀ一覧!$U$37,"",IF($BF569=ﾃﾞｰﾀ一覧!$U$38,"",IF($BO569=ﾃﾞｰﾀ一覧!$AT$27,ﾃﾞｰﾀ一覧!$AT$27,VLOOKUP($AK569,ﾃﾞｰﾀ一覧!$AH$4:$AR$66,11,FALSE)*IF($BO569=ﾃﾞｰﾀ一覧!$AT$17,($AR569+1)*($AV569+1),IF($BO569=ﾃﾞｰﾀ一覧!$AT$22,IF(COUNTIF($AD569,"*天端*"),ﾃﾞｰﾀ一覧!$AU$43/2,ﾃﾞｰﾀ一覧!$AU$43/3),IF($BO569=ﾃﾞｰﾀ一覧!$AT$20,$AR569*$AV569,IF($BO569=ﾃﾞｰﾀ一覧!$AT$21,$AV569,1))))))))</f>
        <v/>
      </c>
      <c r="BW569" s="1112"/>
      <c r="BX569" s="1112"/>
      <c r="BY569" s="1088" t="str">
        <f>IF($B569="","",IF($AH569="","",IF($CK569=ﾃﾞｰﾀ一覧!$U$53,ﾃﾞｰﾀ一覧!$U$61,IF($AH569=ﾃﾞｰﾀ一覧!$U$21,ﾃﾞｰﾀ一覧!$U$60,IF(OR($AH569=ﾃﾞｰﾀ一覧!$U$19,$AH569=ﾃﾞｰﾀ一覧!$U$20,$AH569=ﾃﾞｰﾀ一覧!$U$23,$AH569=ﾃﾞｰﾀ一覧!$U$22,$AH569=ﾃﾞｰﾀ一覧!$U$18,AH569=ﾃﾞｰﾀ一覧!$U$25),ﾃﾞｰﾀ一覧!$U$59,ﾃﾞｰﾀ一覧!$U$62)))))</f>
        <v/>
      </c>
      <c r="BZ569" s="1089"/>
      <c r="CA569" s="1113"/>
      <c r="CB569" s="1113"/>
      <c r="CC569" s="1113"/>
      <c r="CD569" s="1113"/>
      <c r="CE569" s="1113"/>
      <c r="CF569" s="1113"/>
      <c r="CG569" s="1113"/>
      <c r="CH569" s="1113"/>
      <c r="CI569" s="1114"/>
      <c r="CK569" s="240"/>
      <c r="CM569" s="378" t="str">
        <f t="shared" si="56"/>
        <v/>
      </c>
      <c r="CN569" s="379" t="str">
        <f t="shared" si="57"/>
        <v/>
      </c>
      <c r="CO569" s="379" t="str">
        <f t="shared" si="58"/>
        <v/>
      </c>
      <c r="CP569" s="380" t="str">
        <f t="shared" si="59"/>
        <v/>
      </c>
      <c r="CQ569" s="244"/>
      <c r="CR569" s="1100"/>
      <c r="CS569" s="1101"/>
      <c r="CT569" s="1102"/>
      <c r="CU569" s="1135"/>
      <c r="CV569" s="1136"/>
      <c r="CW569" s="1136"/>
      <c r="CX569" s="1137"/>
      <c r="CY569" s="1138"/>
      <c r="CZ569" s="1139"/>
      <c r="DA569" s="1140"/>
      <c r="DB569" s="1132"/>
      <c r="DC569" s="1133"/>
      <c r="DD569" s="1133"/>
      <c r="DE569" s="1133"/>
      <c r="DF569" s="1133"/>
      <c r="DG569" s="1134"/>
      <c r="DH569" s="580"/>
      <c r="DI569" s="1084"/>
      <c r="DJ569" s="1084"/>
      <c r="DK569" s="581"/>
      <c r="DL569" s="582"/>
      <c r="DM569" s="1084"/>
      <c r="DN569" s="1084"/>
      <c r="DO569" s="581"/>
      <c r="DP569" s="582"/>
      <c r="DQ569" s="1084"/>
      <c r="DR569" s="1084"/>
      <c r="DS569" s="583"/>
      <c r="DT569" s="1124"/>
      <c r="DU569" s="1125"/>
      <c r="DV569" s="1125"/>
      <c r="DW569" s="1124"/>
      <c r="DX569" s="1125"/>
      <c r="DY569" s="1150"/>
      <c r="DZ569" s="1362"/>
      <c r="EA569" s="1363"/>
      <c r="EB569" s="1362"/>
      <c r="EC569" s="1363"/>
      <c r="ED569" s="1362"/>
      <c r="EE569" s="1377"/>
      <c r="EF569" s="1378"/>
      <c r="EG569" s="1379"/>
      <c r="EH569" s="1379"/>
      <c r="EI569" s="1380"/>
      <c r="EJ569" s="1381"/>
      <c r="EK569" s="1381"/>
      <c r="EL569" s="1381"/>
      <c r="EM569" s="1382"/>
      <c r="EN569" s="1382"/>
      <c r="EO569" s="1382"/>
      <c r="EP569" s="1375"/>
      <c r="EQ569" s="1376"/>
      <c r="ER569" s="1113"/>
      <c r="ES569" s="1113"/>
      <c r="ET569" s="1113"/>
      <c r="EU569" s="1113"/>
      <c r="EV569" s="1113"/>
      <c r="EW569" s="1113"/>
      <c r="EX569" s="1113"/>
      <c r="EY569" s="1113"/>
      <c r="EZ569" s="1114"/>
    </row>
    <row r="570" spans="1:156" ht="30" customHeight="1" x14ac:dyDescent="0.2">
      <c r="A570" s="207">
        <f t="shared" si="60"/>
        <v>559</v>
      </c>
      <c r="B570" s="1103"/>
      <c r="C570" s="1104"/>
      <c r="D570" s="1305"/>
      <c r="E570" s="1306"/>
      <c r="F570" s="1094" t="str">
        <f t="shared" si="62"/>
        <v/>
      </c>
      <c r="G570" s="1095"/>
      <c r="H570" s="1095"/>
      <c r="I570" s="1095"/>
      <c r="J570" s="1095"/>
      <c r="K570" s="1095"/>
      <c r="L570" s="1095"/>
      <c r="M570" s="1095"/>
      <c r="N570" s="1095"/>
      <c r="O570" s="1095"/>
      <c r="P570" s="1095"/>
      <c r="Q570" s="1095"/>
      <c r="R570" s="1095"/>
      <c r="S570" s="1095"/>
      <c r="T570" s="1095"/>
      <c r="U570" s="1095"/>
      <c r="V570" s="1095"/>
      <c r="W570" s="1096"/>
      <c r="X570" s="1299">
        <f t="shared" si="61"/>
        <v>0</v>
      </c>
      <c r="Y570" s="1300"/>
      <c r="Z570" s="1301"/>
      <c r="AA570" s="1100"/>
      <c r="AB570" s="1101"/>
      <c r="AC570" s="1102"/>
      <c r="AD570" s="1135"/>
      <c r="AE570" s="1136"/>
      <c r="AF570" s="1136"/>
      <c r="AG570" s="1137"/>
      <c r="AH570" s="1138"/>
      <c r="AI570" s="1139"/>
      <c r="AJ570" s="1140"/>
      <c r="AK570" s="1132"/>
      <c r="AL570" s="1133"/>
      <c r="AM570" s="1133"/>
      <c r="AN570" s="1133"/>
      <c r="AO570" s="1133"/>
      <c r="AP570" s="1134"/>
      <c r="AQ570" s="642" t="str">
        <f>IF(AK570="","",VLOOKUP(AK570,ﾃﾞｰﾀ一覧!$AH$4:$AR$66,2,FALSE))</f>
        <v/>
      </c>
      <c r="AR570" s="1084"/>
      <c r="AS570" s="1084"/>
      <c r="AT570" s="643" t="str">
        <f>IF(AK570="","",VLOOKUP(AK570,ﾃﾞｰﾀ一覧!$AH$4:$AR$66,3,FALSE))</f>
        <v/>
      </c>
      <c r="AU570" s="644" t="str">
        <f>IF(AK570="","",VLOOKUP(AK570,ﾃﾞｰﾀ一覧!$AH$4:$AR$66,5,FALSE))</f>
        <v/>
      </c>
      <c r="AV570" s="1084"/>
      <c r="AW570" s="1084"/>
      <c r="AX570" s="643" t="str">
        <f>IF(AK570="","",VLOOKUP(AK570,ﾃﾞｰﾀ一覧!$AH$4:$AR$66,6,FALSE))</f>
        <v/>
      </c>
      <c r="AY570" s="649" t="str">
        <f>IF(AK570="","",VLOOKUP(AK570,ﾃﾞｰﾀ一覧!$AH$4:$AR$66,8,FALSE))</f>
        <v/>
      </c>
      <c r="AZ570" s="1084"/>
      <c r="BA570" s="1084"/>
      <c r="BB570" s="388" t="str">
        <f>IF(AK570="","",VLOOKUP(AK570,ﾃﾞｰﾀ一覧!$AH$4:$AR$66,9,FALSE))</f>
        <v/>
      </c>
      <c r="BC570" s="1124"/>
      <c r="BD570" s="1125"/>
      <c r="BE570" s="1125"/>
      <c r="BF570" s="1124"/>
      <c r="BG570" s="1125"/>
      <c r="BH570" s="1125"/>
      <c r="BI570" s="1124"/>
      <c r="BJ570" s="1125"/>
      <c r="BK570" s="1150"/>
      <c r="BL570" s="1154"/>
      <c r="BM570" s="1155"/>
      <c r="BN570" s="1156"/>
      <c r="BO570" s="1109" t="str">
        <f>IF($AK570="","",IF($BF570="","",IF($BF570=ﾃﾞｰﾀ一覧!$U$37,"",IF($BF570=ﾃﾞｰﾀ一覧!$U$38,"",IF($AH570=ﾃﾞｰﾀ一覧!$U$25,VLOOKUP($AK570,ﾃﾞｰﾀ一覧!$AH$43:$AR$66,10,FALSE),VLOOKUP($AK570,ﾃﾞｰﾀ一覧!$AH$4:$AR$66,10,FALSE))))))</f>
        <v/>
      </c>
      <c r="BP570" s="1110"/>
      <c r="BQ570" s="1110"/>
      <c r="BR570" s="1111"/>
      <c r="BS570" s="1115">
        <f>IF($BL570="",0,VLOOKUP($BL570,ﾃﾞｰﾀ一覧!$AY$4:$BB$16,3,FALSE))</f>
        <v>0</v>
      </c>
      <c r="BT570" s="1115"/>
      <c r="BU570" s="1115"/>
      <c r="BV570" s="1112" t="str">
        <f>IF($BO570="","",IF($BF570=ﾃﾞｰﾀ一覧!$U$37,"",IF($BF570=ﾃﾞｰﾀ一覧!$U$38,"",IF($BO570=ﾃﾞｰﾀ一覧!$AT$27,ﾃﾞｰﾀ一覧!$AT$27,VLOOKUP($AK570,ﾃﾞｰﾀ一覧!$AH$4:$AR$66,11,FALSE)*IF($BO570=ﾃﾞｰﾀ一覧!$AT$17,($AR570+1)*($AV570+1),IF($BO570=ﾃﾞｰﾀ一覧!$AT$22,IF(COUNTIF($AD570,"*天端*"),ﾃﾞｰﾀ一覧!$AU$43/2,ﾃﾞｰﾀ一覧!$AU$43/3),IF($BO570=ﾃﾞｰﾀ一覧!$AT$20,$AR570*$AV570,IF($BO570=ﾃﾞｰﾀ一覧!$AT$21,$AV570,1))))))))</f>
        <v/>
      </c>
      <c r="BW570" s="1112"/>
      <c r="BX570" s="1112"/>
      <c r="BY570" s="1088" t="str">
        <f>IF($B570="","",IF($AH570="","",IF($CK570=ﾃﾞｰﾀ一覧!$U$53,ﾃﾞｰﾀ一覧!$U$61,IF($AH570=ﾃﾞｰﾀ一覧!$U$21,ﾃﾞｰﾀ一覧!$U$60,IF(OR($AH570=ﾃﾞｰﾀ一覧!$U$19,$AH570=ﾃﾞｰﾀ一覧!$U$20,$AH570=ﾃﾞｰﾀ一覧!$U$23,$AH570=ﾃﾞｰﾀ一覧!$U$22,$AH570=ﾃﾞｰﾀ一覧!$U$18,AH570=ﾃﾞｰﾀ一覧!$U$25),ﾃﾞｰﾀ一覧!$U$59,ﾃﾞｰﾀ一覧!$U$62)))))</f>
        <v/>
      </c>
      <c r="BZ570" s="1089"/>
      <c r="CA570" s="1113"/>
      <c r="CB570" s="1113"/>
      <c r="CC570" s="1113"/>
      <c r="CD570" s="1113"/>
      <c r="CE570" s="1113"/>
      <c r="CF570" s="1113"/>
      <c r="CG570" s="1113"/>
      <c r="CH570" s="1113"/>
      <c r="CI570" s="1114"/>
      <c r="CK570" s="240"/>
      <c r="CM570" s="378" t="str">
        <f t="shared" si="56"/>
        <v/>
      </c>
      <c r="CN570" s="379" t="str">
        <f t="shared" si="57"/>
        <v/>
      </c>
      <c r="CO570" s="379" t="str">
        <f t="shared" si="58"/>
        <v/>
      </c>
      <c r="CP570" s="380" t="str">
        <f t="shared" si="59"/>
        <v/>
      </c>
      <c r="CQ570" s="244"/>
      <c r="CR570" s="1100"/>
      <c r="CS570" s="1101"/>
      <c r="CT570" s="1102"/>
      <c r="CU570" s="1135"/>
      <c r="CV570" s="1136"/>
      <c r="CW570" s="1136"/>
      <c r="CX570" s="1137"/>
      <c r="CY570" s="1138"/>
      <c r="CZ570" s="1139"/>
      <c r="DA570" s="1140"/>
      <c r="DB570" s="1132"/>
      <c r="DC570" s="1133"/>
      <c r="DD570" s="1133"/>
      <c r="DE570" s="1133"/>
      <c r="DF570" s="1133"/>
      <c r="DG570" s="1134"/>
      <c r="DH570" s="580"/>
      <c r="DI570" s="1084"/>
      <c r="DJ570" s="1084"/>
      <c r="DK570" s="581"/>
      <c r="DL570" s="582"/>
      <c r="DM570" s="1084"/>
      <c r="DN570" s="1084"/>
      <c r="DO570" s="581"/>
      <c r="DP570" s="582"/>
      <c r="DQ570" s="1084"/>
      <c r="DR570" s="1084"/>
      <c r="DS570" s="583"/>
      <c r="DT570" s="1124"/>
      <c r="DU570" s="1125"/>
      <c r="DV570" s="1125"/>
      <c r="DW570" s="1124"/>
      <c r="DX570" s="1125"/>
      <c r="DY570" s="1150"/>
      <c r="DZ570" s="1362"/>
      <c r="EA570" s="1363"/>
      <c r="EB570" s="1362"/>
      <c r="EC570" s="1363"/>
      <c r="ED570" s="1362"/>
      <c r="EE570" s="1377"/>
      <c r="EF570" s="1378"/>
      <c r="EG570" s="1379"/>
      <c r="EH570" s="1379"/>
      <c r="EI570" s="1380"/>
      <c r="EJ570" s="1381"/>
      <c r="EK570" s="1381"/>
      <c r="EL570" s="1381"/>
      <c r="EM570" s="1382"/>
      <c r="EN570" s="1382"/>
      <c r="EO570" s="1382"/>
      <c r="EP570" s="1375"/>
      <c r="EQ570" s="1376"/>
      <c r="ER570" s="1113"/>
      <c r="ES570" s="1113"/>
      <c r="ET570" s="1113"/>
      <c r="EU570" s="1113"/>
      <c r="EV570" s="1113"/>
      <c r="EW570" s="1113"/>
      <c r="EX570" s="1113"/>
      <c r="EY570" s="1113"/>
      <c r="EZ570" s="1114"/>
    </row>
    <row r="571" spans="1:156" ht="30" customHeight="1" x14ac:dyDescent="0.2">
      <c r="A571" s="207">
        <f t="shared" si="60"/>
        <v>560</v>
      </c>
      <c r="B571" s="1103"/>
      <c r="C571" s="1104"/>
      <c r="D571" s="1303"/>
      <c r="E571" s="1304"/>
      <c r="F571" s="1094" t="str">
        <f t="shared" si="62"/>
        <v/>
      </c>
      <c r="G571" s="1095"/>
      <c r="H571" s="1095"/>
      <c r="I571" s="1095"/>
      <c r="J571" s="1095"/>
      <c r="K571" s="1095"/>
      <c r="L571" s="1095"/>
      <c r="M571" s="1095"/>
      <c r="N571" s="1095"/>
      <c r="O571" s="1095"/>
      <c r="P571" s="1095"/>
      <c r="Q571" s="1095"/>
      <c r="R571" s="1095"/>
      <c r="S571" s="1095"/>
      <c r="T571" s="1095"/>
      <c r="U571" s="1095"/>
      <c r="V571" s="1095"/>
      <c r="W571" s="1096"/>
      <c r="X571" s="1299">
        <f t="shared" si="61"/>
        <v>0</v>
      </c>
      <c r="Y571" s="1300"/>
      <c r="Z571" s="1301"/>
      <c r="AA571" s="1100"/>
      <c r="AB571" s="1101"/>
      <c r="AC571" s="1102"/>
      <c r="AD571" s="1135"/>
      <c r="AE571" s="1136"/>
      <c r="AF571" s="1136"/>
      <c r="AG571" s="1137"/>
      <c r="AH571" s="1138"/>
      <c r="AI571" s="1139"/>
      <c r="AJ571" s="1140"/>
      <c r="AK571" s="1132"/>
      <c r="AL571" s="1133"/>
      <c r="AM571" s="1133"/>
      <c r="AN571" s="1133"/>
      <c r="AO571" s="1133"/>
      <c r="AP571" s="1134"/>
      <c r="AQ571" s="642" t="str">
        <f>IF(AK571="","",VLOOKUP(AK571,ﾃﾞｰﾀ一覧!$AH$4:$AR$66,2,FALSE))</f>
        <v/>
      </c>
      <c r="AR571" s="1084"/>
      <c r="AS571" s="1084"/>
      <c r="AT571" s="643" t="str">
        <f>IF(AK571="","",VLOOKUP(AK571,ﾃﾞｰﾀ一覧!$AH$4:$AR$66,3,FALSE))</f>
        <v/>
      </c>
      <c r="AU571" s="644" t="str">
        <f>IF(AK571="","",VLOOKUP(AK571,ﾃﾞｰﾀ一覧!$AH$4:$AR$66,5,FALSE))</f>
        <v/>
      </c>
      <c r="AV571" s="1084"/>
      <c r="AW571" s="1084"/>
      <c r="AX571" s="643" t="str">
        <f>IF(AK571="","",VLOOKUP(AK571,ﾃﾞｰﾀ一覧!$AH$4:$AR$66,6,FALSE))</f>
        <v/>
      </c>
      <c r="AY571" s="649" t="str">
        <f>IF(AK571="","",VLOOKUP(AK571,ﾃﾞｰﾀ一覧!$AH$4:$AR$66,8,FALSE))</f>
        <v/>
      </c>
      <c r="AZ571" s="1084"/>
      <c r="BA571" s="1084"/>
      <c r="BB571" s="388" t="str">
        <f>IF(AK571="","",VLOOKUP(AK571,ﾃﾞｰﾀ一覧!$AH$4:$AR$66,9,FALSE))</f>
        <v/>
      </c>
      <c r="BC571" s="1124"/>
      <c r="BD571" s="1125"/>
      <c r="BE571" s="1125"/>
      <c r="BF571" s="1124"/>
      <c r="BG571" s="1125"/>
      <c r="BH571" s="1125"/>
      <c r="BI571" s="1124"/>
      <c r="BJ571" s="1125"/>
      <c r="BK571" s="1150"/>
      <c r="BL571" s="1154"/>
      <c r="BM571" s="1155"/>
      <c r="BN571" s="1156"/>
      <c r="BO571" s="1109" t="str">
        <f>IF($AK571="","",IF($BF571="","",IF($BF571=ﾃﾞｰﾀ一覧!$U$37,"",IF($BF571=ﾃﾞｰﾀ一覧!$U$38,"",IF($AH571=ﾃﾞｰﾀ一覧!$U$25,VLOOKUP($AK571,ﾃﾞｰﾀ一覧!$AH$43:$AR$66,10,FALSE),VLOOKUP($AK571,ﾃﾞｰﾀ一覧!$AH$4:$AR$66,10,FALSE))))))</f>
        <v/>
      </c>
      <c r="BP571" s="1110"/>
      <c r="BQ571" s="1110"/>
      <c r="BR571" s="1111"/>
      <c r="BS571" s="1115">
        <f>IF($BL571="",0,VLOOKUP($BL571,ﾃﾞｰﾀ一覧!$AY$4:$BB$16,3,FALSE))</f>
        <v>0</v>
      </c>
      <c r="BT571" s="1115"/>
      <c r="BU571" s="1115"/>
      <c r="BV571" s="1112" t="str">
        <f>IF($BO571="","",IF($BF571=ﾃﾞｰﾀ一覧!$U$37,"",IF($BF571=ﾃﾞｰﾀ一覧!$U$38,"",IF($BO571=ﾃﾞｰﾀ一覧!$AT$27,ﾃﾞｰﾀ一覧!$AT$27,VLOOKUP($AK571,ﾃﾞｰﾀ一覧!$AH$4:$AR$66,11,FALSE)*IF($BO571=ﾃﾞｰﾀ一覧!$AT$17,($AR571+1)*($AV571+1),IF($BO571=ﾃﾞｰﾀ一覧!$AT$22,IF(COUNTIF($AD571,"*天端*"),ﾃﾞｰﾀ一覧!$AU$43/2,ﾃﾞｰﾀ一覧!$AU$43/3),IF($BO571=ﾃﾞｰﾀ一覧!$AT$20,$AR571*$AV571,IF($BO571=ﾃﾞｰﾀ一覧!$AT$21,$AV571,1))))))))</f>
        <v/>
      </c>
      <c r="BW571" s="1112"/>
      <c r="BX571" s="1112"/>
      <c r="BY571" s="1088" t="str">
        <f>IF($B571="","",IF($AH571="","",IF($CK571=ﾃﾞｰﾀ一覧!$U$53,ﾃﾞｰﾀ一覧!$U$61,IF($AH571=ﾃﾞｰﾀ一覧!$U$21,ﾃﾞｰﾀ一覧!$U$60,IF(OR($AH571=ﾃﾞｰﾀ一覧!$U$19,$AH571=ﾃﾞｰﾀ一覧!$U$20,$AH571=ﾃﾞｰﾀ一覧!$U$23,$AH571=ﾃﾞｰﾀ一覧!$U$22,$AH571=ﾃﾞｰﾀ一覧!$U$18,AH571=ﾃﾞｰﾀ一覧!$U$25),ﾃﾞｰﾀ一覧!$U$59,ﾃﾞｰﾀ一覧!$U$62)))))</f>
        <v/>
      </c>
      <c r="BZ571" s="1089"/>
      <c r="CA571" s="1113"/>
      <c r="CB571" s="1113"/>
      <c r="CC571" s="1113"/>
      <c r="CD571" s="1113"/>
      <c r="CE571" s="1113"/>
      <c r="CF571" s="1113"/>
      <c r="CG571" s="1113"/>
      <c r="CH571" s="1113"/>
      <c r="CI571" s="1114"/>
      <c r="CK571" s="240"/>
      <c r="CM571" s="378" t="str">
        <f t="shared" si="56"/>
        <v/>
      </c>
      <c r="CN571" s="379" t="str">
        <f t="shared" si="57"/>
        <v/>
      </c>
      <c r="CO571" s="379" t="str">
        <f t="shared" si="58"/>
        <v/>
      </c>
      <c r="CP571" s="380" t="str">
        <f t="shared" si="59"/>
        <v/>
      </c>
      <c r="CQ571" s="244"/>
      <c r="CR571" s="1100"/>
      <c r="CS571" s="1101"/>
      <c r="CT571" s="1102"/>
      <c r="CU571" s="1135"/>
      <c r="CV571" s="1136"/>
      <c r="CW571" s="1136"/>
      <c r="CX571" s="1137"/>
      <c r="CY571" s="1138"/>
      <c r="CZ571" s="1139"/>
      <c r="DA571" s="1140"/>
      <c r="DB571" s="1132"/>
      <c r="DC571" s="1133"/>
      <c r="DD571" s="1133"/>
      <c r="DE571" s="1133"/>
      <c r="DF571" s="1133"/>
      <c r="DG571" s="1134"/>
      <c r="DH571" s="580"/>
      <c r="DI571" s="1084"/>
      <c r="DJ571" s="1084"/>
      <c r="DK571" s="581"/>
      <c r="DL571" s="582"/>
      <c r="DM571" s="1084"/>
      <c r="DN571" s="1084"/>
      <c r="DO571" s="581"/>
      <c r="DP571" s="582"/>
      <c r="DQ571" s="1084"/>
      <c r="DR571" s="1084"/>
      <c r="DS571" s="583"/>
      <c r="DT571" s="1124"/>
      <c r="DU571" s="1125"/>
      <c r="DV571" s="1125"/>
      <c r="DW571" s="1124"/>
      <c r="DX571" s="1125"/>
      <c r="DY571" s="1150"/>
      <c r="DZ571" s="1362"/>
      <c r="EA571" s="1363"/>
      <c r="EB571" s="1362"/>
      <c r="EC571" s="1363"/>
      <c r="ED571" s="1362"/>
      <c r="EE571" s="1377"/>
      <c r="EF571" s="1378"/>
      <c r="EG571" s="1379"/>
      <c r="EH571" s="1379"/>
      <c r="EI571" s="1380"/>
      <c r="EJ571" s="1381"/>
      <c r="EK571" s="1381"/>
      <c r="EL571" s="1381"/>
      <c r="EM571" s="1382"/>
      <c r="EN571" s="1382"/>
      <c r="EO571" s="1382"/>
      <c r="EP571" s="1375"/>
      <c r="EQ571" s="1376"/>
      <c r="ER571" s="1113"/>
      <c r="ES571" s="1113"/>
      <c r="ET571" s="1113"/>
      <c r="EU571" s="1113"/>
      <c r="EV571" s="1113"/>
      <c r="EW571" s="1113"/>
      <c r="EX571" s="1113"/>
      <c r="EY571" s="1113"/>
      <c r="EZ571" s="1114"/>
    </row>
    <row r="572" spans="1:156" ht="30" customHeight="1" x14ac:dyDescent="0.2">
      <c r="A572" s="207">
        <f t="shared" si="60"/>
        <v>561</v>
      </c>
      <c r="B572" s="1103"/>
      <c r="C572" s="1104"/>
      <c r="D572" s="1305"/>
      <c r="E572" s="1306"/>
      <c r="F572" s="1094" t="str">
        <f t="shared" si="62"/>
        <v/>
      </c>
      <c r="G572" s="1095"/>
      <c r="H572" s="1095"/>
      <c r="I572" s="1095"/>
      <c r="J572" s="1095"/>
      <c r="K572" s="1095"/>
      <c r="L572" s="1095"/>
      <c r="M572" s="1095"/>
      <c r="N572" s="1095"/>
      <c r="O572" s="1095"/>
      <c r="P572" s="1095"/>
      <c r="Q572" s="1095"/>
      <c r="R572" s="1095"/>
      <c r="S572" s="1095"/>
      <c r="T572" s="1095"/>
      <c r="U572" s="1095"/>
      <c r="V572" s="1095"/>
      <c r="W572" s="1096"/>
      <c r="X572" s="1299">
        <f t="shared" si="61"/>
        <v>0</v>
      </c>
      <c r="Y572" s="1300"/>
      <c r="Z572" s="1301"/>
      <c r="AA572" s="1100"/>
      <c r="AB572" s="1101"/>
      <c r="AC572" s="1102"/>
      <c r="AD572" s="1135"/>
      <c r="AE572" s="1136"/>
      <c r="AF572" s="1136"/>
      <c r="AG572" s="1137"/>
      <c r="AH572" s="1138"/>
      <c r="AI572" s="1139"/>
      <c r="AJ572" s="1140"/>
      <c r="AK572" s="1132"/>
      <c r="AL572" s="1133"/>
      <c r="AM572" s="1133"/>
      <c r="AN572" s="1133"/>
      <c r="AO572" s="1133"/>
      <c r="AP572" s="1134"/>
      <c r="AQ572" s="642" t="str">
        <f>IF(AK572="","",VLOOKUP(AK572,ﾃﾞｰﾀ一覧!$AH$4:$AR$66,2,FALSE))</f>
        <v/>
      </c>
      <c r="AR572" s="1084"/>
      <c r="AS572" s="1084"/>
      <c r="AT572" s="643" t="str">
        <f>IF(AK572="","",VLOOKUP(AK572,ﾃﾞｰﾀ一覧!$AH$4:$AR$66,3,FALSE))</f>
        <v/>
      </c>
      <c r="AU572" s="644" t="str">
        <f>IF(AK572="","",VLOOKUP(AK572,ﾃﾞｰﾀ一覧!$AH$4:$AR$66,5,FALSE))</f>
        <v/>
      </c>
      <c r="AV572" s="1084"/>
      <c r="AW572" s="1084"/>
      <c r="AX572" s="643" t="str">
        <f>IF(AK572="","",VLOOKUP(AK572,ﾃﾞｰﾀ一覧!$AH$4:$AR$66,6,FALSE))</f>
        <v/>
      </c>
      <c r="AY572" s="649" t="str">
        <f>IF(AK572="","",VLOOKUP(AK572,ﾃﾞｰﾀ一覧!$AH$4:$AR$66,8,FALSE))</f>
        <v/>
      </c>
      <c r="AZ572" s="1084"/>
      <c r="BA572" s="1084"/>
      <c r="BB572" s="388" t="str">
        <f>IF(AK572="","",VLOOKUP(AK572,ﾃﾞｰﾀ一覧!$AH$4:$AR$66,9,FALSE))</f>
        <v/>
      </c>
      <c r="BC572" s="1124"/>
      <c r="BD572" s="1125"/>
      <c r="BE572" s="1125"/>
      <c r="BF572" s="1124"/>
      <c r="BG572" s="1125"/>
      <c r="BH572" s="1125"/>
      <c r="BI572" s="1124"/>
      <c r="BJ572" s="1125"/>
      <c r="BK572" s="1150"/>
      <c r="BL572" s="1154"/>
      <c r="BM572" s="1155"/>
      <c r="BN572" s="1156"/>
      <c r="BO572" s="1109" t="str">
        <f>IF($AK572="","",IF($BF572="","",IF($BF572=ﾃﾞｰﾀ一覧!$U$37,"",IF($BF572=ﾃﾞｰﾀ一覧!$U$38,"",IF($AH572=ﾃﾞｰﾀ一覧!$U$25,VLOOKUP($AK572,ﾃﾞｰﾀ一覧!$AH$43:$AR$66,10,FALSE),VLOOKUP($AK572,ﾃﾞｰﾀ一覧!$AH$4:$AR$66,10,FALSE))))))</f>
        <v/>
      </c>
      <c r="BP572" s="1110"/>
      <c r="BQ572" s="1110"/>
      <c r="BR572" s="1111"/>
      <c r="BS572" s="1115">
        <f>IF($BL572="",0,VLOOKUP($BL572,ﾃﾞｰﾀ一覧!$AY$4:$BB$16,3,FALSE))</f>
        <v>0</v>
      </c>
      <c r="BT572" s="1115"/>
      <c r="BU572" s="1115"/>
      <c r="BV572" s="1112" t="str">
        <f>IF($BO572="","",IF($BF572=ﾃﾞｰﾀ一覧!$U$37,"",IF($BF572=ﾃﾞｰﾀ一覧!$U$38,"",IF($BO572=ﾃﾞｰﾀ一覧!$AT$27,ﾃﾞｰﾀ一覧!$AT$27,VLOOKUP($AK572,ﾃﾞｰﾀ一覧!$AH$4:$AR$66,11,FALSE)*IF($BO572=ﾃﾞｰﾀ一覧!$AT$17,($AR572+1)*($AV572+1),IF($BO572=ﾃﾞｰﾀ一覧!$AT$22,IF(COUNTIF($AD572,"*天端*"),ﾃﾞｰﾀ一覧!$AU$43/2,ﾃﾞｰﾀ一覧!$AU$43/3),IF($BO572=ﾃﾞｰﾀ一覧!$AT$20,$AR572*$AV572,IF($BO572=ﾃﾞｰﾀ一覧!$AT$21,$AV572,1))))))))</f>
        <v/>
      </c>
      <c r="BW572" s="1112"/>
      <c r="BX572" s="1112"/>
      <c r="BY572" s="1088" t="str">
        <f>IF($B572="","",IF($AH572="","",IF($CK572=ﾃﾞｰﾀ一覧!$U$53,ﾃﾞｰﾀ一覧!$U$61,IF($AH572=ﾃﾞｰﾀ一覧!$U$21,ﾃﾞｰﾀ一覧!$U$60,IF(OR($AH572=ﾃﾞｰﾀ一覧!$U$19,$AH572=ﾃﾞｰﾀ一覧!$U$20,$AH572=ﾃﾞｰﾀ一覧!$U$23,$AH572=ﾃﾞｰﾀ一覧!$U$22,$AH572=ﾃﾞｰﾀ一覧!$U$18,AH572=ﾃﾞｰﾀ一覧!$U$25),ﾃﾞｰﾀ一覧!$U$59,ﾃﾞｰﾀ一覧!$U$62)))))</f>
        <v/>
      </c>
      <c r="BZ572" s="1089"/>
      <c r="CA572" s="1113"/>
      <c r="CB572" s="1113"/>
      <c r="CC572" s="1113"/>
      <c r="CD572" s="1113"/>
      <c r="CE572" s="1113"/>
      <c r="CF572" s="1113"/>
      <c r="CG572" s="1113"/>
      <c r="CH572" s="1113"/>
      <c r="CI572" s="1114"/>
      <c r="CK572" s="240"/>
      <c r="CM572" s="378" t="str">
        <f t="shared" si="56"/>
        <v/>
      </c>
      <c r="CN572" s="379" t="str">
        <f t="shared" si="57"/>
        <v/>
      </c>
      <c r="CO572" s="379" t="str">
        <f t="shared" si="58"/>
        <v/>
      </c>
      <c r="CP572" s="380" t="str">
        <f t="shared" si="59"/>
        <v/>
      </c>
      <c r="CQ572" s="244"/>
      <c r="CR572" s="1100"/>
      <c r="CS572" s="1101"/>
      <c r="CT572" s="1102"/>
      <c r="CU572" s="1135"/>
      <c r="CV572" s="1136"/>
      <c r="CW572" s="1136"/>
      <c r="CX572" s="1137"/>
      <c r="CY572" s="1138"/>
      <c r="CZ572" s="1139"/>
      <c r="DA572" s="1140"/>
      <c r="DB572" s="1132"/>
      <c r="DC572" s="1133"/>
      <c r="DD572" s="1133"/>
      <c r="DE572" s="1133"/>
      <c r="DF572" s="1133"/>
      <c r="DG572" s="1134"/>
      <c r="DH572" s="580"/>
      <c r="DI572" s="1084"/>
      <c r="DJ572" s="1084"/>
      <c r="DK572" s="581"/>
      <c r="DL572" s="582"/>
      <c r="DM572" s="1084"/>
      <c r="DN572" s="1084"/>
      <c r="DO572" s="581"/>
      <c r="DP572" s="582"/>
      <c r="DQ572" s="1084"/>
      <c r="DR572" s="1084"/>
      <c r="DS572" s="583"/>
      <c r="DT572" s="1124"/>
      <c r="DU572" s="1125"/>
      <c r="DV572" s="1125"/>
      <c r="DW572" s="1124"/>
      <c r="DX572" s="1125"/>
      <c r="DY572" s="1150"/>
      <c r="DZ572" s="1362"/>
      <c r="EA572" s="1363"/>
      <c r="EB572" s="1362"/>
      <c r="EC572" s="1363"/>
      <c r="ED572" s="1362"/>
      <c r="EE572" s="1377"/>
      <c r="EF572" s="1378"/>
      <c r="EG572" s="1379"/>
      <c r="EH572" s="1379"/>
      <c r="EI572" s="1380"/>
      <c r="EJ572" s="1381"/>
      <c r="EK572" s="1381"/>
      <c r="EL572" s="1381"/>
      <c r="EM572" s="1382"/>
      <c r="EN572" s="1382"/>
      <c r="EO572" s="1382"/>
      <c r="EP572" s="1375"/>
      <c r="EQ572" s="1376"/>
      <c r="ER572" s="1113"/>
      <c r="ES572" s="1113"/>
      <c r="ET572" s="1113"/>
      <c r="EU572" s="1113"/>
      <c r="EV572" s="1113"/>
      <c r="EW572" s="1113"/>
      <c r="EX572" s="1113"/>
      <c r="EY572" s="1113"/>
      <c r="EZ572" s="1114"/>
    </row>
    <row r="573" spans="1:156" ht="30" customHeight="1" x14ac:dyDescent="0.2">
      <c r="A573" s="207">
        <f t="shared" si="60"/>
        <v>562</v>
      </c>
      <c r="B573" s="1103"/>
      <c r="C573" s="1104"/>
      <c r="D573" s="1303"/>
      <c r="E573" s="1304"/>
      <c r="F573" s="1094" t="str">
        <f t="shared" si="62"/>
        <v/>
      </c>
      <c r="G573" s="1095"/>
      <c r="H573" s="1095"/>
      <c r="I573" s="1095"/>
      <c r="J573" s="1095"/>
      <c r="K573" s="1095"/>
      <c r="L573" s="1095"/>
      <c r="M573" s="1095"/>
      <c r="N573" s="1095"/>
      <c r="O573" s="1095"/>
      <c r="P573" s="1095"/>
      <c r="Q573" s="1095"/>
      <c r="R573" s="1095"/>
      <c r="S573" s="1095"/>
      <c r="T573" s="1095"/>
      <c r="U573" s="1095"/>
      <c r="V573" s="1095"/>
      <c r="W573" s="1096"/>
      <c r="X573" s="1299">
        <f t="shared" si="61"/>
        <v>0</v>
      </c>
      <c r="Y573" s="1300"/>
      <c r="Z573" s="1301"/>
      <c r="AA573" s="1100"/>
      <c r="AB573" s="1101"/>
      <c r="AC573" s="1102"/>
      <c r="AD573" s="1135"/>
      <c r="AE573" s="1136"/>
      <c r="AF573" s="1136"/>
      <c r="AG573" s="1137"/>
      <c r="AH573" s="1138"/>
      <c r="AI573" s="1139"/>
      <c r="AJ573" s="1140"/>
      <c r="AK573" s="1132"/>
      <c r="AL573" s="1133"/>
      <c r="AM573" s="1133"/>
      <c r="AN573" s="1133"/>
      <c r="AO573" s="1133"/>
      <c r="AP573" s="1134"/>
      <c r="AQ573" s="642" t="str">
        <f>IF(AK573="","",VLOOKUP(AK573,ﾃﾞｰﾀ一覧!$AH$4:$AR$66,2,FALSE))</f>
        <v/>
      </c>
      <c r="AR573" s="1084"/>
      <c r="AS573" s="1084"/>
      <c r="AT573" s="643" t="str">
        <f>IF(AK573="","",VLOOKUP(AK573,ﾃﾞｰﾀ一覧!$AH$4:$AR$66,3,FALSE))</f>
        <v/>
      </c>
      <c r="AU573" s="644" t="str">
        <f>IF(AK573="","",VLOOKUP(AK573,ﾃﾞｰﾀ一覧!$AH$4:$AR$66,5,FALSE))</f>
        <v/>
      </c>
      <c r="AV573" s="1084"/>
      <c r="AW573" s="1084"/>
      <c r="AX573" s="643" t="str">
        <f>IF(AK573="","",VLOOKUP(AK573,ﾃﾞｰﾀ一覧!$AH$4:$AR$66,6,FALSE))</f>
        <v/>
      </c>
      <c r="AY573" s="649" t="str">
        <f>IF(AK573="","",VLOOKUP(AK573,ﾃﾞｰﾀ一覧!$AH$4:$AR$66,8,FALSE))</f>
        <v/>
      </c>
      <c r="AZ573" s="1084"/>
      <c r="BA573" s="1084"/>
      <c r="BB573" s="388" t="str">
        <f>IF(AK573="","",VLOOKUP(AK573,ﾃﾞｰﾀ一覧!$AH$4:$AR$66,9,FALSE))</f>
        <v/>
      </c>
      <c r="BC573" s="1124"/>
      <c r="BD573" s="1125"/>
      <c r="BE573" s="1125"/>
      <c r="BF573" s="1124"/>
      <c r="BG573" s="1125"/>
      <c r="BH573" s="1125"/>
      <c r="BI573" s="1124"/>
      <c r="BJ573" s="1125"/>
      <c r="BK573" s="1150"/>
      <c r="BL573" s="1154"/>
      <c r="BM573" s="1155"/>
      <c r="BN573" s="1156"/>
      <c r="BO573" s="1109" t="str">
        <f>IF($AK573="","",IF($BF573="","",IF($BF573=ﾃﾞｰﾀ一覧!$U$37,"",IF($BF573=ﾃﾞｰﾀ一覧!$U$38,"",IF($AH573=ﾃﾞｰﾀ一覧!$U$25,VLOOKUP($AK573,ﾃﾞｰﾀ一覧!$AH$43:$AR$66,10,FALSE),VLOOKUP($AK573,ﾃﾞｰﾀ一覧!$AH$4:$AR$66,10,FALSE))))))</f>
        <v/>
      </c>
      <c r="BP573" s="1110"/>
      <c r="BQ573" s="1110"/>
      <c r="BR573" s="1111"/>
      <c r="BS573" s="1115">
        <f>IF($BL573="",0,VLOOKUP($BL573,ﾃﾞｰﾀ一覧!$AY$4:$BB$16,3,FALSE))</f>
        <v>0</v>
      </c>
      <c r="BT573" s="1115"/>
      <c r="BU573" s="1115"/>
      <c r="BV573" s="1112" t="str">
        <f>IF($BO573="","",IF($BF573=ﾃﾞｰﾀ一覧!$U$37,"",IF($BF573=ﾃﾞｰﾀ一覧!$U$38,"",IF($BO573=ﾃﾞｰﾀ一覧!$AT$27,ﾃﾞｰﾀ一覧!$AT$27,VLOOKUP($AK573,ﾃﾞｰﾀ一覧!$AH$4:$AR$66,11,FALSE)*IF($BO573=ﾃﾞｰﾀ一覧!$AT$17,($AR573+1)*($AV573+1),IF($BO573=ﾃﾞｰﾀ一覧!$AT$22,IF(COUNTIF($AD573,"*天端*"),ﾃﾞｰﾀ一覧!$AU$43/2,ﾃﾞｰﾀ一覧!$AU$43/3),IF($BO573=ﾃﾞｰﾀ一覧!$AT$20,$AR573*$AV573,IF($BO573=ﾃﾞｰﾀ一覧!$AT$21,$AV573,1))))))))</f>
        <v/>
      </c>
      <c r="BW573" s="1112"/>
      <c r="BX573" s="1112"/>
      <c r="BY573" s="1088" t="str">
        <f>IF($B573="","",IF($AH573="","",IF($CK573=ﾃﾞｰﾀ一覧!$U$53,ﾃﾞｰﾀ一覧!$U$61,IF($AH573=ﾃﾞｰﾀ一覧!$U$21,ﾃﾞｰﾀ一覧!$U$60,IF(OR($AH573=ﾃﾞｰﾀ一覧!$U$19,$AH573=ﾃﾞｰﾀ一覧!$U$20,$AH573=ﾃﾞｰﾀ一覧!$U$23,$AH573=ﾃﾞｰﾀ一覧!$U$22,$AH573=ﾃﾞｰﾀ一覧!$U$18,AH573=ﾃﾞｰﾀ一覧!$U$25),ﾃﾞｰﾀ一覧!$U$59,ﾃﾞｰﾀ一覧!$U$62)))))</f>
        <v/>
      </c>
      <c r="BZ573" s="1089"/>
      <c r="CA573" s="1113"/>
      <c r="CB573" s="1113"/>
      <c r="CC573" s="1113"/>
      <c r="CD573" s="1113"/>
      <c r="CE573" s="1113"/>
      <c r="CF573" s="1113"/>
      <c r="CG573" s="1113"/>
      <c r="CH573" s="1113"/>
      <c r="CI573" s="1114"/>
      <c r="CK573" s="240"/>
      <c r="CM573" s="378" t="str">
        <f t="shared" si="56"/>
        <v/>
      </c>
      <c r="CN573" s="379" t="str">
        <f t="shared" si="57"/>
        <v/>
      </c>
      <c r="CO573" s="379" t="str">
        <f t="shared" si="58"/>
        <v/>
      </c>
      <c r="CP573" s="380" t="str">
        <f t="shared" si="59"/>
        <v/>
      </c>
      <c r="CQ573" s="244"/>
      <c r="CR573" s="1100"/>
      <c r="CS573" s="1101"/>
      <c r="CT573" s="1102"/>
      <c r="CU573" s="1135"/>
      <c r="CV573" s="1136"/>
      <c r="CW573" s="1136"/>
      <c r="CX573" s="1137"/>
      <c r="CY573" s="1138"/>
      <c r="CZ573" s="1139"/>
      <c r="DA573" s="1140"/>
      <c r="DB573" s="1132"/>
      <c r="DC573" s="1133"/>
      <c r="DD573" s="1133"/>
      <c r="DE573" s="1133"/>
      <c r="DF573" s="1133"/>
      <c r="DG573" s="1134"/>
      <c r="DH573" s="580"/>
      <c r="DI573" s="1084"/>
      <c r="DJ573" s="1084"/>
      <c r="DK573" s="581"/>
      <c r="DL573" s="582"/>
      <c r="DM573" s="1084"/>
      <c r="DN573" s="1084"/>
      <c r="DO573" s="581"/>
      <c r="DP573" s="582"/>
      <c r="DQ573" s="1084"/>
      <c r="DR573" s="1084"/>
      <c r="DS573" s="583"/>
      <c r="DT573" s="1124"/>
      <c r="DU573" s="1125"/>
      <c r="DV573" s="1125"/>
      <c r="DW573" s="1124"/>
      <c r="DX573" s="1125"/>
      <c r="DY573" s="1150"/>
      <c r="DZ573" s="1362"/>
      <c r="EA573" s="1363"/>
      <c r="EB573" s="1362"/>
      <c r="EC573" s="1363"/>
      <c r="ED573" s="1362"/>
      <c r="EE573" s="1377"/>
      <c r="EF573" s="1378"/>
      <c r="EG573" s="1379"/>
      <c r="EH573" s="1379"/>
      <c r="EI573" s="1380"/>
      <c r="EJ573" s="1381"/>
      <c r="EK573" s="1381"/>
      <c r="EL573" s="1381"/>
      <c r="EM573" s="1382"/>
      <c r="EN573" s="1382"/>
      <c r="EO573" s="1382"/>
      <c r="EP573" s="1375"/>
      <c r="EQ573" s="1376"/>
      <c r="ER573" s="1113"/>
      <c r="ES573" s="1113"/>
      <c r="ET573" s="1113"/>
      <c r="EU573" s="1113"/>
      <c r="EV573" s="1113"/>
      <c r="EW573" s="1113"/>
      <c r="EX573" s="1113"/>
      <c r="EY573" s="1113"/>
      <c r="EZ573" s="1114"/>
    </row>
    <row r="574" spans="1:156" ht="30" customHeight="1" x14ac:dyDescent="0.2">
      <c r="A574" s="207">
        <f t="shared" si="60"/>
        <v>563</v>
      </c>
      <c r="B574" s="1103"/>
      <c r="C574" s="1104"/>
      <c r="D574" s="1303"/>
      <c r="E574" s="1304"/>
      <c r="F574" s="1094" t="str">
        <f t="shared" si="62"/>
        <v/>
      </c>
      <c r="G574" s="1095"/>
      <c r="H574" s="1095"/>
      <c r="I574" s="1095"/>
      <c r="J574" s="1095"/>
      <c r="K574" s="1095"/>
      <c r="L574" s="1095"/>
      <c r="M574" s="1095"/>
      <c r="N574" s="1095"/>
      <c r="O574" s="1095"/>
      <c r="P574" s="1095"/>
      <c r="Q574" s="1095"/>
      <c r="R574" s="1095"/>
      <c r="S574" s="1095"/>
      <c r="T574" s="1095"/>
      <c r="U574" s="1095"/>
      <c r="V574" s="1095"/>
      <c r="W574" s="1096"/>
      <c r="X574" s="1299">
        <f t="shared" si="61"/>
        <v>0</v>
      </c>
      <c r="Y574" s="1300"/>
      <c r="Z574" s="1301"/>
      <c r="AA574" s="1100"/>
      <c r="AB574" s="1101"/>
      <c r="AC574" s="1102"/>
      <c r="AD574" s="1135"/>
      <c r="AE574" s="1136"/>
      <c r="AF574" s="1136"/>
      <c r="AG574" s="1137"/>
      <c r="AH574" s="1138"/>
      <c r="AI574" s="1139"/>
      <c r="AJ574" s="1140"/>
      <c r="AK574" s="1132"/>
      <c r="AL574" s="1133"/>
      <c r="AM574" s="1133"/>
      <c r="AN574" s="1133"/>
      <c r="AO574" s="1133"/>
      <c r="AP574" s="1134"/>
      <c r="AQ574" s="642" t="str">
        <f>IF(AK574="","",VLOOKUP(AK574,ﾃﾞｰﾀ一覧!$AH$4:$AR$66,2,FALSE))</f>
        <v/>
      </c>
      <c r="AR574" s="1084"/>
      <c r="AS574" s="1084"/>
      <c r="AT574" s="643" t="str">
        <f>IF(AK574="","",VLOOKUP(AK574,ﾃﾞｰﾀ一覧!$AH$4:$AR$66,3,FALSE))</f>
        <v/>
      </c>
      <c r="AU574" s="644" t="str">
        <f>IF(AK574="","",VLOOKUP(AK574,ﾃﾞｰﾀ一覧!$AH$4:$AR$66,5,FALSE))</f>
        <v/>
      </c>
      <c r="AV574" s="1084"/>
      <c r="AW574" s="1084"/>
      <c r="AX574" s="643" t="str">
        <f>IF(AK574="","",VLOOKUP(AK574,ﾃﾞｰﾀ一覧!$AH$4:$AR$66,6,FALSE))</f>
        <v/>
      </c>
      <c r="AY574" s="649" t="str">
        <f>IF(AK574="","",VLOOKUP(AK574,ﾃﾞｰﾀ一覧!$AH$4:$AR$66,8,FALSE))</f>
        <v/>
      </c>
      <c r="AZ574" s="1084"/>
      <c r="BA574" s="1084"/>
      <c r="BB574" s="388" t="str">
        <f>IF(AK574="","",VLOOKUP(AK574,ﾃﾞｰﾀ一覧!$AH$4:$AR$66,9,FALSE))</f>
        <v/>
      </c>
      <c r="BC574" s="1124"/>
      <c r="BD574" s="1125"/>
      <c r="BE574" s="1125"/>
      <c r="BF574" s="1124"/>
      <c r="BG574" s="1125"/>
      <c r="BH574" s="1125"/>
      <c r="BI574" s="1124"/>
      <c r="BJ574" s="1125"/>
      <c r="BK574" s="1150"/>
      <c r="BL574" s="1154"/>
      <c r="BM574" s="1155"/>
      <c r="BN574" s="1156"/>
      <c r="BO574" s="1109" t="str">
        <f>IF($AK574="","",IF($BF574="","",IF($BF574=ﾃﾞｰﾀ一覧!$U$37,"",IF($BF574=ﾃﾞｰﾀ一覧!$U$38,"",IF($AH574=ﾃﾞｰﾀ一覧!$U$25,VLOOKUP($AK574,ﾃﾞｰﾀ一覧!$AH$43:$AR$66,10,FALSE),VLOOKUP($AK574,ﾃﾞｰﾀ一覧!$AH$4:$AR$66,10,FALSE))))))</f>
        <v/>
      </c>
      <c r="BP574" s="1110"/>
      <c r="BQ574" s="1110"/>
      <c r="BR574" s="1111"/>
      <c r="BS574" s="1115">
        <f>IF($BL574="",0,VLOOKUP($BL574,ﾃﾞｰﾀ一覧!$AY$4:$BB$16,3,FALSE))</f>
        <v>0</v>
      </c>
      <c r="BT574" s="1115"/>
      <c r="BU574" s="1115"/>
      <c r="BV574" s="1112" t="str">
        <f>IF($BO574="","",IF($BF574=ﾃﾞｰﾀ一覧!$U$37,"",IF($BF574=ﾃﾞｰﾀ一覧!$U$38,"",IF($BO574=ﾃﾞｰﾀ一覧!$AT$27,ﾃﾞｰﾀ一覧!$AT$27,VLOOKUP($AK574,ﾃﾞｰﾀ一覧!$AH$4:$AR$66,11,FALSE)*IF($BO574=ﾃﾞｰﾀ一覧!$AT$17,($AR574+1)*($AV574+1),IF($BO574=ﾃﾞｰﾀ一覧!$AT$22,IF(COUNTIF($AD574,"*天端*"),ﾃﾞｰﾀ一覧!$AU$43/2,ﾃﾞｰﾀ一覧!$AU$43/3),IF($BO574=ﾃﾞｰﾀ一覧!$AT$20,$AR574*$AV574,IF($BO574=ﾃﾞｰﾀ一覧!$AT$21,$AV574,1))))))))</f>
        <v/>
      </c>
      <c r="BW574" s="1112"/>
      <c r="BX574" s="1112"/>
      <c r="BY574" s="1088" t="str">
        <f>IF($B574="","",IF($AH574="","",IF($CK574=ﾃﾞｰﾀ一覧!$U$53,ﾃﾞｰﾀ一覧!$U$61,IF($AH574=ﾃﾞｰﾀ一覧!$U$21,ﾃﾞｰﾀ一覧!$U$60,IF(OR($AH574=ﾃﾞｰﾀ一覧!$U$19,$AH574=ﾃﾞｰﾀ一覧!$U$20,$AH574=ﾃﾞｰﾀ一覧!$U$23,$AH574=ﾃﾞｰﾀ一覧!$U$22,$AH574=ﾃﾞｰﾀ一覧!$U$18,AH574=ﾃﾞｰﾀ一覧!$U$25),ﾃﾞｰﾀ一覧!$U$59,ﾃﾞｰﾀ一覧!$U$62)))))</f>
        <v/>
      </c>
      <c r="BZ574" s="1089"/>
      <c r="CA574" s="1113"/>
      <c r="CB574" s="1113"/>
      <c r="CC574" s="1113"/>
      <c r="CD574" s="1113"/>
      <c r="CE574" s="1113"/>
      <c r="CF574" s="1113"/>
      <c r="CG574" s="1113"/>
      <c r="CH574" s="1113"/>
      <c r="CI574" s="1114"/>
      <c r="CK574" s="240"/>
      <c r="CM574" s="378" t="str">
        <f t="shared" si="56"/>
        <v/>
      </c>
      <c r="CN574" s="379" t="str">
        <f t="shared" si="57"/>
        <v/>
      </c>
      <c r="CO574" s="379" t="str">
        <f t="shared" si="58"/>
        <v/>
      </c>
      <c r="CP574" s="380" t="str">
        <f t="shared" si="59"/>
        <v/>
      </c>
      <c r="CQ574" s="244"/>
      <c r="CR574" s="1100"/>
      <c r="CS574" s="1101"/>
      <c r="CT574" s="1102"/>
      <c r="CU574" s="1135"/>
      <c r="CV574" s="1136"/>
      <c r="CW574" s="1136"/>
      <c r="CX574" s="1137"/>
      <c r="CY574" s="1138"/>
      <c r="CZ574" s="1139"/>
      <c r="DA574" s="1140"/>
      <c r="DB574" s="1132"/>
      <c r="DC574" s="1133"/>
      <c r="DD574" s="1133"/>
      <c r="DE574" s="1133"/>
      <c r="DF574" s="1133"/>
      <c r="DG574" s="1134"/>
      <c r="DH574" s="580"/>
      <c r="DI574" s="1084"/>
      <c r="DJ574" s="1084"/>
      <c r="DK574" s="581"/>
      <c r="DL574" s="582"/>
      <c r="DM574" s="1084"/>
      <c r="DN574" s="1084"/>
      <c r="DO574" s="581"/>
      <c r="DP574" s="582"/>
      <c r="DQ574" s="1084"/>
      <c r="DR574" s="1084"/>
      <c r="DS574" s="583"/>
      <c r="DT574" s="1124"/>
      <c r="DU574" s="1125"/>
      <c r="DV574" s="1125"/>
      <c r="DW574" s="1124"/>
      <c r="DX574" s="1125"/>
      <c r="DY574" s="1150"/>
      <c r="DZ574" s="1362"/>
      <c r="EA574" s="1363"/>
      <c r="EB574" s="1362"/>
      <c r="EC574" s="1363"/>
      <c r="ED574" s="1362"/>
      <c r="EE574" s="1377"/>
      <c r="EF574" s="1378"/>
      <c r="EG574" s="1379"/>
      <c r="EH574" s="1379"/>
      <c r="EI574" s="1380"/>
      <c r="EJ574" s="1381"/>
      <c r="EK574" s="1381"/>
      <c r="EL574" s="1381"/>
      <c r="EM574" s="1382"/>
      <c r="EN574" s="1382"/>
      <c r="EO574" s="1382"/>
      <c r="EP574" s="1375"/>
      <c r="EQ574" s="1376"/>
      <c r="ER574" s="1113"/>
      <c r="ES574" s="1113"/>
      <c r="ET574" s="1113"/>
      <c r="EU574" s="1113"/>
      <c r="EV574" s="1113"/>
      <c r="EW574" s="1113"/>
      <c r="EX574" s="1113"/>
      <c r="EY574" s="1113"/>
      <c r="EZ574" s="1114"/>
    </row>
    <row r="575" spans="1:156" ht="30" customHeight="1" x14ac:dyDescent="0.2">
      <c r="A575" s="207">
        <f t="shared" si="60"/>
        <v>564</v>
      </c>
      <c r="B575" s="1103"/>
      <c r="C575" s="1104"/>
      <c r="D575" s="1303"/>
      <c r="E575" s="1304"/>
      <c r="F575" s="1094" t="str">
        <f t="shared" si="62"/>
        <v/>
      </c>
      <c r="G575" s="1095"/>
      <c r="H575" s="1095"/>
      <c r="I575" s="1095"/>
      <c r="J575" s="1095"/>
      <c r="K575" s="1095"/>
      <c r="L575" s="1095"/>
      <c r="M575" s="1095"/>
      <c r="N575" s="1095"/>
      <c r="O575" s="1095"/>
      <c r="P575" s="1095"/>
      <c r="Q575" s="1095"/>
      <c r="R575" s="1095"/>
      <c r="S575" s="1095"/>
      <c r="T575" s="1095"/>
      <c r="U575" s="1095"/>
      <c r="V575" s="1095"/>
      <c r="W575" s="1096"/>
      <c r="X575" s="1299">
        <f t="shared" si="61"/>
        <v>0</v>
      </c>
      <c r="Y575" s="1300"/>
      <c r="Z575" s="1301"/>
      <c r="AA575" s="1100"/>
      <c r="AB575" s="1101"/>
      <c r="AC575" s="1102"/>
      <c r="AD575" s="1135"/>
      <c r="AE575" s="1136"/>
      <c r="AF575" s="1136"/>
      <c r="AG575" s="1137"/>
      <c r="AH575" s="1138"/>
      <c r="AI575" s="1139"/>
      <c r="AJ575" s="1140"/>
      <c r="AK575" s="1132"/>
      <c r="AL575" s="1133"/>
      <c r="AM575" s="1133"/>
      <c r="AN575" s="1133"/>
      <c r="AO575" s="1133"/>
      <c r="AP575" s="1134"/>
      <c r="AQ575" s="642" t="str">
        <f>IF(AK575="","",VLOOKUP(AK575,ﾃﾞｰﾀ一覧!$AH$4:$AR$66,2,FALSE))</f>
        <v/>
      </c>
      <c r="AR575" s="1084"/>
      <c r="AS575" s="1084"/>
      <c r="AT575" s="643" t="str">
        <f>IF(AK575="","",VLOOKUP(AK575,ﾃﾞｰﾀ一覧!$AH$4:$AR$66,3,FALSE))</f>
        <v/>
      </c>
      <c r="AU575" s="644" t="str">
        <f>IF(AK575="","",VLOOKUP(AK575,ﾃﾞｰﾀ一覧!$AH$4:$AR$66,5,FALSE))</f>
        <v/>
      </c>
      <c r="AV575" s="1084"/>
      <c r="AW575" s="1084"/>
      <c r="AX575" s="643" t="str">
        <f>IF(AK575="","",VLOOKUP(AK575,ﾃﾞｰﾀ一覧!$AH$4:$AR$66,6,FALSE))</f>
        <v/>
      </c>
      <c r="AY575" s="649" t="str">
        <f>IF(AK575="","",VLOOKUP(AK575,ﾃﾞｰﾀ一覧!$AH$4:$AR$66,8,FALSE))</f>
        <v/>
      </c>
      <c r="AZ575" s="1084"/>
      <c r="BA575" s="1084"/>
      <c r="BB575" s="388" t="str">
        <f>IF(AK575="","",VLOOKUP(AK575,ﾃﾞｰﾀ一覧!$AH$4:$AR$66,9,FALSE))</f>
        <v/>
      </c>
      <c r="BC575" s="1124"/>
      <c r="BD575" s="1125"/>
      <c r="BE575" s="1125"/>
      <c r="BF575" s="1124"/>
      <c r="BG575" s="1125"/>
      <c r="BH575" s="1125"/>
      <c r="BI575" s="1124"/>
      <c r="BJ575" s="1125"/>
      <c r="BK575" s="1150"/>
      <c r="BL575" s="1154"/>
      <c r="BM575" s="1155"/>
      <c r="BN575" s="1156"/>
      <c r="BO575" s="1109" t="str">
        <f>IF($AK575="","",IF($BF575="","",IF($BF575=ﾃﾞｰﾀ一覧!$U$37,"",IF($BF575=ﾃﾞｰﾀ一覧!$U$38,"",IF($AH575=ﾃﾞｰﾀ一覧!$U$25,VLOOKUP($AK575,ﾃﾞｰﾀ一覧!$AH$43:$AR$66,10,FALSE),VLOOKUP($AK575,ﾃﾞｰﾀ一覧!$AH$4:$AR$66,10,FALSE))))))</f>
        <v/>
      </c>
      <c r="BP575" s="1110"/>
      <c r="BQ575" s="1110"/>
      <c r="BR575" s="1111"/>
      <c r="BS575" s="1115">
        <f>IF($BL575="",0,VLOOKUP($BL575,ﾃﾞｰﾀ一覧!$AY$4:$BB$16,3,FALSE))</f>
        <v>0</v>
      </c>
      <c r="BT575" s="1115"/>
      <c r="BU575" s="1115"/>
      <c r="BV575" s="1112" t="str">
        <f>IF($BO575="","",IF($BF575=ﾃﾞｰﾀ一覧!$U$37,"",IF($BF575=ﾃﾞｰﾀ一覧!$U$38,"",IF($BO575=ﾃﾞｰﾀ一覧!$AT$27,ﾃﾞｰﾀ一覧!$AT$27,VLOOKUP($AK575,ﾃﾞｰﾀ一覧!$AH$4:$AR$66,11,FALSE)*IF($BO575=ﾃﾞｰﾀ一覧!$AT$17,($AR575+1)*($AV575+1),IF($BO575=ﾃﾞｰﾀ一覧!$AT$22,IF(COUNTIF($AD575,"*天端*"),ﾃﾞｰﾀ一覧!$AU$43/2,ﾃﾞｰﾀ一覧!$AU$43/3),IF($BO575=ﾃﾞｰﾀ一覧!$AT$20,$AR575*$AV575,IF($BO575=ﾃﾞｰﾀ一覧!$AT$21,$AV575,1))))))))</f>
        <v/>
      </c>
      <c r="BW575" s="1112"/>
      <c r="BX575" s="1112"/>
      <c r="BY575" s="1088" t="str">
        <f>IF($B575="","",IF($AH575="","",IF($CK575=ﾃﾞｰﾀ一覧!$U$53,ﾃﾞｰﾀ一覧!$U$61,IF($AH575=ﾃﾞｰﾀ一覧!$U$21,ﾃﾞｰﾀ一覧!$U$60,IF(OR($AH575=ﾃﾞｰﾀ一覧!$U$19,$AH575=ﾃﾞｰﾀ一覧!$U$20,$AH575=ﾃﾞｰﾀ一覧!$U$23,$AH575=ﾃﾞｰﾀ一覧!$U$22,$AH575=ﾃﾞｰﾀ一覧!$U$18,AH575=ﾃﾞｰﾀ一覧!$U$25),ﾃﾞｰﾀ一覧!$U$59,ﾃﾞｰﾀ一覧!$U$62)))))</f>
        <v/>
      </c>
      <c r="BZ575" s="1089"/>
      <c r="CA575" s="1113"/>
      <c r="CB575" s="1113"/>
      <c r="CC575" s="1113"/>
      <c r="CD575" s="1113"/>
      <c r="CE575" s="1113"/>
      <c r="CF575" s="1113"/>
      <c r="CG575" s="1113"/>
      <c r="CH575" s="1113"/>
      <c r="CI575" s="1114"/>
      <c r="CK575" s="240"/>
      <c r="CM575" s="378" t="str">
        <f t="shared" si="56"/>
        <v/>
      </c>
      <c r="CN575" s="379" t="str">
        <f t="shared" si="57"/>
        <v/>
      </c>
      <c r="CO575" s="379" t="str">
        <f t="shared" si="58"/>
        <v/>
      </c>
      <c r="CP575" s="380" t="str">
        <f t="shared" si="59"/>
        <v/>
      </c>
      <c r="CQ575" s="244"/>
      <c r="CR575" s="1100"/>
      <c r="CS575" s="1101"/>
      <c r="CT575" s="1102"/>
      <c r="CU575" s="1135"/>
      <c r="CV575" s="1136"/>
      <c r="CW575" s="1136"/>
      <c r="CX575" s="1137"/>
      <c r="CY575" s="1138"/>
      <c r="CZ575" s="1139"/>
      <c r="DA575" s="1140"/>
      <c r="DB575" s="1132"/>
      <c r="DC575" s="1133"/>
      <c r="DD575" s="1133"/>
      <c r="DE575" s="1133"/>
      <c r="DF575" s="1133"/>
      <c r="DG575" s="1134"/>
      <c r="DH575" s="580"/>
      <c r="DI575" s="1084"/>
      <c r="DJ575" s="1084"/>
      <c r="DK575" s="581"/>
      <c r="DL575" s="582"/>
      <c r="DM575" s="1084"/>
      <c r="DN575" s="1084"/>
      <c r="DO575" s="581"/>
      <c r="DP575" s="582"/>
      <c r="DQ575" s="1084"/>
      <c r="DR575" s="1084"/>
      <c r="DS575" s="583"/>
      <c r="DT575" s="1124"/>
      <c r="DU575" s="1125"/>
      <c r="DV575" s="1125"/>
      <c r="DW575" s="1124"/>
      <c r="DX575" s="1125"/>
      <c r="DY575" s="1150"/>
      <c r="DZ575" s="1362"/>
      <c r="EA575" s="1363"/>
      <c r="EB575" s="1362"/>
      <c r="EC575" s="1363"/>
      <c r="ED575" s="1362"/>
      <c r="EE575" s="1377"/>
      <c r="EF575" s="1378"/>
      <c r="EG575" s="1379"/>
      <c r="EH575" s="1379"/>
      <c r="EI575" s="1380"/>
      <c r="EJ575" s="1381"/>
      <c r="EK575" s="1381"/>
      <c r="EL575" s="1381"/>
      <c r="EM575" s="1382"/>
      <c r="EN575" s="1382"/>
      <c r="EO575" s="1382"/>
      <c r="EP575" s="1375"/>
      <c r="EQ575" s="1376"/>
      <c r="ER575" s="1113"/>
      <c r="ES575" s="1113"/>
      <c r="ET575" s="1113"/>
      <c r="EU575" s="1113"/>
      <c r="EV575" s="1113"/>
      <c r="EW575" s="1113"/>
      <c r="EX575" s="1113"/>
      <c r="EY575" s="1113"/>
      <c r="EZ575" s="1114"/>
    </row>
    <row r="576" spans="1:156" ht="30" customHeight="1" x14ac:dyDescent="0.2">
      <c r="A576" s="207">
        <f t="shared" si="60"/>
        <v>565</v>
      </c>
      <c r="B576" s="1103"/>
      <c r="C576" s="1104"/>
      <c r="D576" s="1303"/>
      <c r="E576" s="1304"/>
      <c r="F576" s="1094" t="str">
        <f t="shared" si="62"/>
        <v/>
      </c>
      <c r="G576" s="1095"/>
      <c r="H576" s="1095"/>
      <c r="I576" s="1095"/>
      <c r="J576" s="1095"/>
      <c r="K576" s="1095"/>
      <c r="L576" s="1095"/>
      <c r="M576" s="1095"/>
      <c r="N576" s="1095"/>
      <c r="O576" s="1095"/>
      <c r="P576" s="1095"/>
      <c r="Q576" s="1095"/>
      <c r="R576" s="1095"/>
      <c r="S576" s="1095"/>
      <c r="T576" s="1095"/>
      <c r="U576" s="1095"/>
      <c r="V576" s="1095"/>
      <c r="W576" s="1096"/>
      <c r="X576" s="1299">
        <f t="shared" si="61"/>
        <v>0</v>
      </c>
      <c r="Y576" s="1300"/>
      <c r="Z576" s="1301"/>
      <c r="AA576" s="1100"/>
      <c r="AB576" s="1101"/>
      <c r="AC576" s="1102"/>
      <c r="AD576" s="1135"/>
      <c r="AE576" s="1136"/>
      <c r="AF576" s="1136"/>
      <c r="AG576" s="1137"/>
      <c r="AH576" s="1138"/>
      <c r="AI576" s="1139"/>
      <c r="AJ576" s="1140"/>
      <c r="AK576" s="1132"/>
      <c r="AL576" s="1133"/>
      <c r="AM576" s="1133"/>
      <c r="AN576" s="1133"/>
      <c r="AO576" s="1133"/>
      <c r="AP576" s="1134"/>
      <c r="AQ576" s="642" t="str">
        <f>IF(AK576="","",VLOOKUP(AK576,ﾃﾞｰﾀ一覧!$AH$4:$AR$66,2,FALSE))</f>
        <v/>
      </c>
      <c r="AR576" s="1084"/>
      <c r="AS576" s="1084"/>
      <c r="AT576" s="643" t="str">
        <f>IF(AK576="","",VLOOKUP(AK576,ﾃﾞｰﾀ一覧!$AH$4:$AR$66,3,FALSE))</f>
        <v/>
      </c>
      <c r="AU576" s="644" t="str">
        <f>IF(AK576="","",VLOOKUP(AK576,ﾃﾞｰﾀ一覧!$AH$4:$AR$66,5,FALSE))</f>
        <v/>
      </c>
      <c r="AV576" s="1084"/>
      <c r="AW576" s="1084"/>
      <c r="AX576" s="643" t="str">
        <f>IF(AK576="","",VLOOKUP(AK576,ﾃﾞｰﾀ一覧!$AH$4:$AR$66,6,FALSE))</f>
        <v/>
      </c>
      <c r="AY576" s="649" t="str">
        <f>IF(AK576="","",VLOOKUP(AK576,ﾃﾞｰﾀ一覧!$AH$4:$AR$66,8,FALSE))</f>
        <v/>
      </c>
      <c r="AZ576" s="1084"/>
      <c r="BA576" s="1084"/>
      <c r="BB576" s="388" t="str">
        <f>IF(AK576="","",VLOOKUP(AK576,ﾃﾞｰﾀ一覧!$AH$4:$AR$66,9,FALSE))</f>
        <v/>
      </c>
      <c r="BC576" s="1124"/>
      <c r="BD576" s="1125"/>
      <c r="BE576" s="1125"/>
      <c r="BF576" s="1124"/>
      <c r="BG576" s="1125"/>
      <c r="BH576" s="1125"/>
      <c r="BI576" s="1124"/>
      <c r="BJ576" s="1125"/>
      <c r="BK576" s="1150"/>
      <c r="BL576" s="1154"/>
      <c r="BM576" s="1155"/>
      <c r="BN576" s="1156"/>
      <c r="BO576" s="1109" t="str">
        <f>IF($AK576="","",IF($BF576="","",IF($BF576=ﾃﾞｰﾀ一覧!$U$37,"",IF($BF576=ﾃﾞｰﾀ一覧!$U$38,"",IF($AH576=ﾃﾞｰﾀ一覧!$U$25,VLOOKUP($AK576,ﾃﾞｰﾀ一覧!$AH$43:$AR$66,10,FALSE),VLOOKUP($AK576,ﾃﾞｰﾀ一覧!$AH$4:$AR$66,10,FALSE))))))</f>
        <v/>
      </c>
      <c r="BP576" s="1110"/>
      <c r="BQ576" s="1110"/>
      <c r="BR576" s="1111"/>
      <c r="BS576" s="1115">
        <f>IF($BL576="",0,VLOOKUP($BL576,ﾃﾞｰﾀ一覧!$AY$4:$BB$16,3,FALSE))</f>
        <v>0</v>
      </c>
      <c r="BT576" s="1115"/>
      <c r="BU576" s="1115"/>
      <c r="BV576" s="1112" t="str">
        <f>IF($BO576="","",IF($BF576=ﾃﾞｰﾀ一覧!$U$37,"",IF($BF576=ﾃﾞｰﾀ一覧!$U$38,"",IF($BO576=ﾃﾞｰﾀ一覧!$AT$27,ﾃﾞｰﾀ一覧!$AT$27,VLOOKUP($AK576,ﾃﾞｰﾀ一覧!$AH$4:$AR$66,11,FALSE)*IF($BO576=ﾃﾞｰﾀ一覧!$AT$17,($AR576+1)*($AV576+1),IF($BO576=ﾃﾞｰﾀ一覧!$AT$22,IF(COUNTIF($AD576,"*天端*"),ﾃﾞｰﾀ一覧!$AU$43/2,ﾃﾞｰﾀ一覧!$AU$43/3),IF($BO576=ﾃﾞｰﾀ一覧!$AT$20,$AR576*$AV576,IF($BO576=ﾃﾞｰﾀ一覧!$AT$21,$AV576,1))))))))</f>
        <v/>
      </c>
      <c r="BW576" s="1112"/>
      <c r="BX576" s="1112"/>
      <c r="BY576" s="1088" t="str">
        <f>IF($B576="","",IF($AH576="","",IF($CK576=ﾃﾞｰﾀ一覧!$U$53,ﾃﾞｰﾀ一覧!$U$61,IF($AH576=ﾃﾞｰﾀ一覧!$U$21,ﾃﾞｰﾀ一覧!$U$60,IF(OR($AH576=ﾃﾞｰﾀ一覧!$U$19,$AH576=ﾃﾞｰﾀ一覧!$U$20,$AH576=ﾃﾞｰﾀ一覧!$U$23,$AH576=ﾃﾞｰﾀ一覧!$U$22,$AH576=ﾃﾞｰﾀ一覧!$U$18,AH576=ﾃﾞｰﾀ一覧!$U$25),ﾃﾞｰﾀ一覧!$U$59,ﾃﾞｰﾀ一覧!$U$62)))))</f>
        <v/>
      </c>
      <c r="BZ576" s="1089"/>
      <c r="CA576" s="1113"/>
      <c r="CB576" s="1113"/>
      <c r="CC576" s="1113"/>
      <c r="CD576" s="1113"/>
      <c r="CE576" s="1113"/>
      <c r="CF576" s="1113"/>
      <c r="CG576" s="1113"/>
      <c r="CH576" s="1113"/>
      <c r="CI576" s="1114"/>
      <c r="CK576" s="240"/>
      <c r="CM576" s="378" t="str">
        <f t="shared" si="56"/>
        <v/>
      </c>
      <c r="CN576" s="379" t="str">
        <f t="shared" si="57"/>
        <v/>
      </c>
      <c r="CO576" s="379" t="str">
        <f t="shared" si="58"/>
        <v/>
      </c>
      <c r="CP576" s="380" t="str">
        <f t="shared" si="59"/>
        <v/>
      </c>
      <c r="CQ576" s="244"/>
      <c r="CR576" s="1100"/>
      <c r="CS576" s="1101"/>
      <c r="CT576" s="1102"/>
      <c r="CU576" s="1135"/>
      <c r="CV576" s="1136"/>
      <c r="CW576" s="1136"/>
      <c r="CX576" s="1137"/>
      <c r="CY576" s="1138"/>
      <c r="CZ576" s="1139"/>
      <c r="DA576" s="1140"/>
      <c r="DB576" s="1132"/>
      <c r="DC576" s="1133"/>
      <c r="DD576" s="1133"/>
      <c r="DE576" s="1133"/>
      <c r="DF576" s="1133"/>
      <c r="DG576" s="1134"/>
      <c r="DH576" s="580"/>
      <c r="DI576" s="1084"/>
      <c r="DJ576" s="1084"/>
      <c r="DK576" s="581"/>
      <c r="DL576" s="582"/>
      <c r="DM576" s="1084"/>
      <c r="DN576" s="1084"/>
      <c r="DO576" s="581"/>
      <c r="DP576" s="582"/>
      <c r="DQ576" s="1084"/>
      <c r="DR576" s="1084"/>
      <c r="DS576" s="583"/>
      <c r="DT576" s="1124"/>
      <c r="DU576" s="1125"/>
      <c r="DV576" s="1125"/>
      <c r="DW576" s="1124"/>
      <c r="DX576" s="1125"/>
      <c r="DY576" s="1150"/>
      <c r="DZ576" s="1362"/>
      <c r="EA576" s="1363"/>
      <c r="EB576" s="1362"/>
      <c r="EC576" s="1363"/>
      <c r="ED576" s="1362"/>
      <c r="EE576" s="1377"/>
      <c r="EF576" s="1378"/>
      <c r="EG576" s="1379"/>
      <c r="EH576" s="1379"/>
      <c r="EI576" s="1380"/>
      <c r="EJ576" s="1381"/>
      <c r="EK576" s="1381"/>
      <c r="EL576" s="1381"/>
      <c r="EM576" s="1382"/>
      <c r="EN576" s="1382"/>
      <c r="EO576" s="1382"/>
      <c r="EP576" s="1375"/>
      <c r="EQ576" s="1376"/>
      <c r="ER576" s="1113"/>
      <c r="ES576" s="1113"/>
      <c r="ET576" s="1113"/>
      <c r="EU576" s="1113"/>
      <c r="EV576" s="1113"/>
      <c r="EW576" s="1113"/>
      <c r="EX576" s="1113"/>
      <c r="EY576" s="1113"/>
      <c r="EZ576" s="1114"/>
    </row>
    <row r="577" spans="1:156" ht="30" customHeight="1" x14ac:dyDescent="0.2">
      <c r="A577" s="207">
        <f t="shared" si="60"/>
        <v>566</v>
      </c>
      <c r="B577" s="1103"/>
      <c r="C577" s="1104"/>
      <c r="D577" s="1303"/>
      <c r="E577" s="1304"/>
      <c r="F577" s="1094" t="str">
        <f t="shared" si="62"/>
        <v/>
      </c>
      <c r="G577" s="1095"/>
      <c r="H577" s="1095"/>
      <c r="I577" s="1095"/>
      <c r="J577" s="1095"/>
      <c r="K577" s="1095"/>
      <c r="L577" s="1095"/>
      <c r="M577" s="1095"/>
      <c r="N577" s="1095"/>
      <c r="O577" s="1095"/>
      <c r="P577" s="1095"/>
      <c r="Q577" s="1095"/>
      <c r="R577" s="1095"/>
      <c r="S577" s="1095"/>
      <c r="T577" s="1095"/>
      <c r="U577" s="1095"/>
      <c r="V577" s="1095"/>
      <c r="W577" s="1096"/>
      <c r="X577" s="1299">
        <f t="shared" si="61"/>
        <v>0</v>
      </c>
      <c r="Y577" s="1300"/>
      <c r="Z577" s="1301"/>
      <c r="AA577" s="1100"/>
      <c r="AB577" s="1101"/>
      <c r="AC577" s="1102"/>
      <c r="AD577" s="1135"/>
      <c r="AE577" s="1136"/>
      <c r="AF577" s="1136"/>
      <c r="AG577" s="1137"/>
      <c r="AH577" s="1138"/>
      <c r="AI577" s="1139"/>
      <c r="AJ577" s="1140"/>
      <c r="AK577" s="1132"/>
      <c r="AL577" s="1133"/>
      <c r="AM577" s="1133"/>
      <c r="AN577" s="1133"/>
      <c r="AO577" s="1133"/>
      <c r="AP577" s="1134"/>
      <c r="AQ577" s="642" t="str">
        <f>IF(AK577="","",VLOOKUP(AK577,ﾃﾞｰﾀ一覧!$AH$4:$AR$66,2,FALSE))</f>
        <v/>
      </c>
      <c r="AR577" s="1084"/>
      <c r="AS577" s="1084"/>
      <c r="AT577" s="643" t="str">
        <f>IF(AK577="","",VLOOKUP(AK577,ﾃﾞｰﾀ一覧!$AH$4:$AR$66,3,FALSE))</f>
        <v/>
      </c>
      <c r="AU577" s="644" t="str">
        <f>IF(AK577="","",VLOOKUP(AK577,ﾃﾞｰﾀ一覧!$AH$4:$AR$66,5,FALSE))</f>
        <v/>
      </c>
      <c r="AV577" s="1084"/>
      <c r="AW577" s="1084"/>
      <c r="AX577" s="643" t="str">
        <f>IF(AK577="","",VLOOKUP(AK577,ﾃﾞｰﾀ一覧!$AH$4:$AR$66,6,FALSE))</f>
        <v/>
      </c>
      <c r="AY577" s="649" t="str">
        <f>IF(AK577="","",VLOOKUP(AK577,ﾃﾞｰﾀ一覧!$AH$4:$AR$66,8,FALSE))</f>
        <v/>
      </c>
      <c r="AZ577" s="1084"/>
      <c r="BA577" s="1084"/>
      <c r="BB577" s="388" t="str">
        <f>IF(AK577="","",VLOOKUP(AK577,ﾃﾞｰﾀ一覧!$AH$4:$AR$66,9,FALSE))</f>
        <v/>
      </c>
      <c r="BC577" s="1124"/>
      <c r="BD577" s="1125"/>
      <c r="BE577" s="1125"/>
      <c r="BF577" s="1124"/>
      <c r="BG577" s="1125"/>
      <c r="BH577" s="1125"/>
      <c r="BI577" s="1124"/>
      <c r="BJ577" s="1125"/>
      <c r="BK577" s="1150"/>
      <c r="BL577" s="1154"/>
      <c r="BM577" s="1155"/>
      <c r="BN577" s="1156"/>
      <c r="BO577" s="1109" t="str">
        <f>IF($AK577="","",IF($BF577="","",IF($BF577=ﾃﾞｰﾀ一覧!$U$37,"",IF($BF577=ﾃﾞｰﾀ一覧!$U$38,"",IF($AH577=ﾃﾞｰﾀ一覧!$U$25,VLOOKUP($AK577,ﾃﾞｰﾀ一覧!$AH$43:$AR$66,10,FALSE),VLOOKUP($AK577,ﾃﾞｰﾀ一覧!$AH$4:$AR$66,10,FALSE))))))</f>
        <v/>
      </c>
      <c r="BP577" s="1110"/>
      <c r="BQ577" s="1110"/>
      <c r="BR577" s="1111"/>
      <c r="BS577" s="1115">
        <f>IF($BL577="",0,VLOOKUP($BL577,ﾃﾞｰﾀ一覧!$AY$4:$BB$16,3,FALSE))</f>
        <v>0</v>
      </c>
      <c r="BT577" s="1115"/>
      <c r="BU577" s="1115"/>
      <c r="BV577" s="1112" t="str">
        <f>IF($BO577="","",IF($BF577=ﾃﾞｰﾀ一覧!$U$37,"",IF($BF577=ﾃﾞｰﾀ一覧!$U$38,"",IF($BO577=ﾃﾞｰﾀ一覧!$AT$27,ﾃﾞｰﾀ一覧!$AT$27,VLOOKUP($AK577,ﾃﾞｰﾀ一覧!$AH$4:$AR$66,11,FALSE)*IF($BO577=ﾃﾞｰﾀ一覧!$AT$17,($AR577+1)*($AV577+1),IF($BO577=ﾃﾞｰﾀ一覧!$AT$22,IF(COUNTIF($AD577,"*天端*"),ﾃﾞｰﾀ一覧!$AU$43/2,ﾃﾞｰﾀ一覧!$AU$43/3),IF($BO577=ﾃﾞｰﾀ一覧!$AT$20,$AR577*$AV577,IF($BO577=ﾃﾞｰﾀ一覧!$AT$21,$AV577,1))))))))</f>
        <v/>
      </c>
      <c r="BW577" s="1112"/>
      <c r="BX577" s="1112"/>
      <c r="BY577" s="1088" t="str">
        <f>IF($B577="","",IF($AH577="","",IF($CK577=ﾃﾞｰﾀ一覧!$U$53,ﾃﾞｰﾀ一覧!$U$61,IF($AH577=ﾃﾞｰﾀ一覧!$U$21,ﾃﾞｰﾀ一覧!$U$60,IF(OR($AH577=ﾃﾞｰﾀ一覧!$U$19,$AH577=ﾃﾞｰﾀ一覧!$U$20,$AH577=ﾃﾞｰﾀ一覧!$U$23,$AH577=ﾃﾞｰﾀ一覧!$U$22,$AH577=ﾃﾞｰﾀ一覧!$U$18,AH577=ﾃﾞｰﾀ一覧!$U$25),ﾃﾞｰﾀ一覧!$U$59,ﾃﾞｰﾀ一覧!$U$62)))))</f>
        <v/>
      </c>
      <c r="BZ577" s="1089"/>
      <c r="CA577" s="1113"/>
      <c r="CB577" s="1113"/>
      <c r="CC577" s="1113"/>
      <c r="CD577" s="1113"/>
      <c r="CE577" s="1113"/>
      <c r="CF577" s="1113"/>
      <c r="CG577" s="1113"/>
      <c r="CH577" s="1113"/>
      <c r="CI577" s="1114"/>
      <c r="CK577" s="240"/>
      <c r="CM577" s="378" t="str">
        <f t="shared" si="56"/>
        <v/>
      </c>
      <c r="CN577" s="379" t="str">
        <f t="shared" si="57"/>
        <v/>
      </c>
      <c r="CO577" s="379" t="str">
        <f t="shared" si="58"/>
        <v/>
      </c>
      <c r="CP577" s="380" t="str">
        <f t="shared" si="59"/>
        <v/>
      </c>
      <c r="CQ577" s="244"/>
      <c r="CR577" s="1100"/>
      <c r="CS577" s="1101"/>
      <c r="CT577" s="1102"/>
      <c r="CU577" s="1135"/>
      <c r="CV577" s="1136"/>
      <c r="CW577" s="1136"/>
      <c r="CX577" s="1137"/>
      <c r="CY577" s="1138"/>
      <c r="CZ577" s="1139"/>
      <c r="DA577" s="1140"/>
      <c r="DB577" s="1132"/>
      <c r="DC577" s="1133"/>
      <c r="DD577" s="1133"/>
      <c r="DE577" s="1133"/>
      <c r="DF577" s="1133"/>
      <c r="DG577" s="1134"/>
      <c r="DH577" s="580"/>
      <c r="DI577" s="1084"/>
      <c r="DJ577" s="1084"/>
      <c r="DK577" s="581"/>
      <c r="DL577" s="582"/>
      <c r="DM577" s="1084"/>
      <c r="DN577" s="1084"/>
      <c r="DO577" s="581"/>
      <c r="DP577" s="582"/>
      <c r="DQ577" s="1084"/>
      <c r="DR577" s="1084"/>
      <c r="DS577" s="583"/>
      <c r="DT577" s="1124"/>
      <c r="DU577" s="1125"/>
      <c r="DV577" s="1125"/>
      <c r="DW577" s="1124"/>
      <c r="DX577" s="1125"/>
      <c r="DY577" s="1150"/>
      <c r="DZ577" s="1362"/>
      <c r="EA577" s="1363"/>
      <c r="EB577" s="1362"/>
      <c r="EC577" s="1363"/>
      <c r="ED577" s="1362"/>
      <c r="EE577" s="1377"/>
      <c r="EF577" s="1378"/>
      <c r="EG577" s="1379"/>
      <c r="EH577" s="1379"/>
      <c r="EI577" s="1380"/>
      <c r="EJ577" s="1381"/>
      <c r="EK577" s="1381"/>
      <c r="EL577" s="1381"/>
      <c r="EM577" s="1382"/>
      <c r="EN577" s="1382"/>
      <c r="EO577" s="1382"/>
      <c r="EP577" s="1375"/>
      <c r="EQ577" s="1376"/>
      <c r="ER577" s="1113"/>
      <c r="ES577" s="1113"/>
      <c r="ET577" s="1113"/>
      <c r="EU577" s="1113"/>
      <c r="EV577" s="1113"/>
      <c r="EW577" s="1113"/>
      <c r="EX577" s="1113"/>
      <c r="EY577" s="1113"/>
      <c r="EZ577" s="1114"/>
    </row>
    <row r="578" spans="1:156" ht="30" customHeight="1" x14ac:dyDescent="0.2">
      <c r="A578" s="207">
        <f t="shared" si="60"/>
        <v>567</v>
      </c>
      <c r="B578" s="1103"/>
      <c r="C578" s="1104"/>
      <c r="D578" s="1303"/>
      <c r="E578" s="1304"/>
      <c r="F578" s="1094" t="str">
        <f t="shared" si="62"/>
        <v/>
      </c>
      <c r="G578" s="1095"/>
      <c r="H578" s="1095"/>
      <c r="I578" s="1095"/>
      <c r="J578" s="1095"/>
      <c r="K578" s="1095"/>
      <c r="L578" s="1095"/>
      <c r="M578" s="1095"/>
      <c r="N578" s="1095"/>
      <c r="O578" s="1095"/>
      <c r="P578" s="1095"/>
      <c r="Q578" s="1095"/>
      <c r="R578" s="1095"/>
      <c r="S578" s="1095"/>
      <c r="T578" s="1095"/>
      <c r="U578" s="1095"/>
      <c r="V578" s="1095"/>
      <c r="W578" s="1096"/>
      <c r="X578" s="1299">
        <f t="shared" si="61"/>
        <v>0</v>
      </c>
      <c r="Y578" s="1300"/>
      <c r="Z578" s="1301"/>
      <c r="AA578" s="1100"/>
      <c r="AB578" s="1101"/>
      <c r="AC578" s="1102"/>
      <c r="AD578" s="1135"/>
      <c r="AE578" s="1136"/>
      <c r="AF578" s="1136"/>
      <c r="AG578" s="1137"/>
      <c r="AH578" s="1138"/>
      <c r="AI578" s="1139"/>
      <c r="AJ578" s="1140"/>
      <c r="AK578" s="1132"/>
      <c r="AL578" s="1133"/>
      <c r="AM578" s="1133"/>
      <c r="AN578" s="1133"/>
      <c r="AO578" s="1133"/>
      <c r="AP578" s="1134"/>
      <c r="AQ578" s="642" t="str">
        <f>IF(AK578="","",VLOOKUP(AK578,ﾃﾞｰﾀ一覧!$AH$4:$AR$66,2,FALSE))</f>
        <v/>
      </c>
      <c r="AR578" s="1084"/>
      <c r="AS578" s="1084"/>
      <c r="AT578" s="643" t="str">
        <f>IF(AK578="","",VLOOKUP(AK578,ﾃﾞｰﾀ一覧!$AH$4:$AR$66,3,FALSE))</f>
        <v/>
      </c>
      <c r="AU578" s="644" t="str">
        <f>IF(AK578="","",VLOOKUP(AK578,ﾃﾞｰﾀ一覧!$AH$4:$AR$66,5,FALSE))</f>
        <v/>
      </c>
      <c r="AV578" s="1084"/>
      <c r="AW578" s="1084"/>
      <c r="AX578" s="643" t="str">
        <f>IF(AK578="","",VLOOKUP(AK578,ﾃﾞｰﾀ一覧!$AH$4:$AR$66,6,FALSE))</f>
        <v/>
      </c>
      <c r="AY578" s="649" t="str">
        <f>IF(AK578="","",VLOOKUP(AK578,ﾃﾞｰﾀ一覧!$AH$4:$AR$66,8,FALSE))</f>
        <v/>
      </c>
      <c r="AZ578" s="1084"/>
      <c r="BA578" s="1084"/>
      <c r="BB578" s="388" t="str">
        <f>IF(AK578="","",VLOOKUP(AK578,ﾃﾞｰﾀ一覧!$AH$4:$AR$66,9,FALSE))</f>
        <v/>
      </c>
      <c r="BC578" s="1124"/>
      <c r="BD578" s="1125"/>
      <c r="BE578" s="1125"/>
      <c r="BF578" s="1124"/>
      <c r="BG578" s="1125"/>
      <c r="BH578" s="1125"/>
      <c r="BI578" s="1124"/>
      <c r="BJ578" s="1125"/>
      <c r="BK578" s="1150"/>
      <c r="BL578" s="1154"/>
      <c r="BM578" s="1155"/>
      <c r="BN578" s="1156"/>
      <c r="BO578" s="1109" t="str">
        <f>IF($AK578="","",IF($BF578="","",IF($BF578=ﾃﾞｰﾀ一覧!$U$37,"",IF($BF578=ﾃﾞｰﾀ一覧!$U$38,"",IF($AH578=ﾃﾞｰﾀ一覧!$U$25,VLOOKUP($AK578,ﾃﾞｰﾀ一覧!$AH$43:$AR$66,10,FALSE),VLOOKUP($AK578,ﾃﾞｰﾀ一覧!$AH$4:$AR$66,10,FALSE))))))</f>
        <v/>
      </c>
      <c r="BP578" s="1110"/>
      <c r="BQ578" s="1110"/>
      <c r="BR578" s="1111"/>
      <c r="BS578" s="1115">
        <f>IF($BL578="",0,VLOOKUP($BL578,ﾃﾞｰﾀ一覧!$AY$4:$BB$16,3,FALSE))</f>
        <v>0</v>
      </c>
      <c r="BT578" s="1115"/>
      <c r="BU578" s="1115"/>
      <c r="BV578" s="1112" t="str">
        <f>IF($BO578="","",IF($BF578=ﾃﾞｰﾀ一覧!$U$37,"",IF($BF578=ﾃﾞｰﾀ一覧!$U$38,"",IF($BO578=ﾃﾞｰﾀ一覧!$AT$27,ﾃﾞｰﾀ一覧!$AT$27,VLOOKUP($AK578,ﾃﾞｰﾀ一覧!$AH$4:$AR$66,11,FALSE)*IF($BO578=ﾃﾞｰﾀ一覧!$AT$17,($AR578+1)*($AV578+1),IF($BO578=ﾃﾞｰﾀ一覧!$AT$22,IF(COUNTIF($AD578,"*天端*"),ﾃﾞｰﾀ一覧!$AU$43/2,ﾃﾞｰﾀ一覧!$AU$43/3),IF($BO578=ﾃﾞｰﾀ一覧!$AT$20,$AR578*$AV578,IF($BO578=ﾃﾞｰﾀ一覧!$AT$21,$AV578,1))))))))</f>
        <v/>
      </c>
      <c r="BW578" s="1112"/>
      <c r="BX578" s="1112"/>
      <c r="BY578" s="1088" t="str">
        <f>IF($B578="","",IF($AH578="","",IF($CK578=ﾃﾞｰﾀ一覧!$U$53,ﾃﾞｰﾀ一覧!$U$61,IF($AH578=ﾃﾞｰﾀ一覧!$U$21,ﾃﾞｰﾀ一覧!$U$60,IF(OR($AH578=ﾃﾞｰﾀ一覧!$U$19,$AH578=ﾃﾞｰﾀ一覧!$U$20,$AH578=ﾃﾞｰﾀ一覧!$U$23,$AH578=ﾃﾞｰﾀ一覧!$U$22,$AH578=ﾃﾞｰﾀ一覧!$U$18,AH578=ﾃﾞｰﾀ一覧!$U$25),ﾃﾞｰﾀ一覧!$U$59,ﾃﾞｰﾀ一覧!$U$62)))))</f>
        <v/>
      </c>
      <c r="BZ578" s="1089"/>
      <c r="CA578" s="1113"/>
      <c r="CB578" s="1113"/>
      <c r="CC578" s="1113"/>
      <c r="CD578" s="1113"/>
      <c r="CE578" s="1113"/>
      <c r="CF578" s="1113"/>
      <c r="CG578" s="1113"/>
      <c r="CH578" s="1113"/>
      <c r="CI578" s="1114"/>
      <c r="CK578" s="240"/>
      <c r="CM578" s="378" t="str">
        <f t="shared" si="56"/>
        <v/>
      </c>
      <c r="CN578" s="379" t="str">
        <f t="shared" si="57"/>
        <v/>
      </c>
      <c r="CO578" s="379" t="str">
        <f t="shared" si="58"/>
        <v/>
      </c>
      <c r="CP578" s="380" t="str">
        <f t="shared" si="59"/>
        <v/>
      </c>
      <c r="CQ578" s="244"/>
      <c r="CR578" s="1100"/>
      <c r="CS578" s="1101"/>
      <c r="CT578" s="1102"/>
      <c r="CU578" s="1135"/>
      <c r="CV578" s="1136"/>
      <c r="CW578" s="1136"/>
      <c r="CX578" s="1137"/>
      <c r="CY578" s="1138"/>
      <c r="CZ578" s="1139"/>
      <c r="DA578" s="1140"/>
      <c r="DB578" s="1132"/>
      <c r="DC578" s="1133"/>
      <c r="DD578" s="1133"/>
      <c r="DE578" s="1133"/>
      <c r="DF578" s="1133"/>
      <c r="DG578" s="1134"/>
      <c r="DH578" s="580"/>
      <c r="DI578" s="1084"/>
      <c r="DJ578" s="1084"/>
      <c r="DK578" s="581"/>
      <c r="DL578" s="582"/>
      <c r="DM578" s="1084"/>
      <c r="DN578" s="1084"/>
      <c r="DO578" s="581"/>
      <c r="DP578" s="582"/>
      <c r="DQ578" s="1084"/>
      <c r="DR578" s="1084"/>
      <c r="DS578" s="583"/>
      <c r="DT578" s="1124"/>
      <c r="DU578" s="1125"/>
      <c r="DV578" s="1125"/>
      <c r="DW578" s="1124"/>
      <c r="DX578" s="1125"/>
      <c r="DY578" s="1150"/>
      <c r="DZ578" s="1362"/>
      <c r="EA578" s="1363"/>
      <c r="EB578" s="1362"/>
      <c r="EC578" s="1363"/>
      <c r="ED578" s="1362"/>
      <c r="EE578" s="1377"/>
      <c r="EF578" s="1378"/>
      <c r="EG578" s="1379"/>
      <c r="EH578" s="1379"/>
      <c r="EI578" s="1380"/>
      <c r="EJ578" s="1381"/>
      <c r="EK578" s="1381"/>
      <c r="EL578" s="1381"/>
      <c r="EM578" s="1382"/>
      <c r="EN578" s="1382"/>
      <c r="EO578" s="1382"/>
      <c r="EP578" s="1375"/>
      <c r="EQ578" s="1376"/>
      <c r="ER578" s="1113"/>
      <c r="ES578" s="1113"/>
      <c r="ET578" s="1113"/>
      <c r="EU578" s="1113"/>
      <c r="EV578" s="1113"/>
      <c r="EW578" s="1113"/>
      <c r="EX578" s="1113"/>
      <c r="EY578" s="1113"/>
      <c r="EZ578" s="1114"/>
    </row>
    <row r="579" spans="1:156" ht="30" customHeight="1" x14ac:dyDescent="0.2">
      <c r="A579" s="207">
        <f t="shared" si="60"/>
        <v>568</v>
      </c>
      <c r="B579" s="1103"/>
      <c r="C579" s="1104"/>
      <c r="D579" s="1303"/>
      <c r="E579" s="1304"/>
      <c r="F579" s="1094" t="str">
        <f t="shared" si="62"/>
        <v/>
      </c>
      <c r="G579" s="1095"/>
      <c r="H579" s="1095"/>
      <c r="I579" s="1095"/>
      <c r="J579" s="1095"/>
      <c r="K579" s="1095"/>
      <c r="L579" s="1095"/>
      <c r="M579" s="1095"/>
      <c r="N579" s="1095"/>
      <c r="O579" s="1095"/>
      <c r="P579" s="1095"/>
      <c r="Q579" s="1095"/>
      <c r="R579" s="1095"/>
      <c r="S579" s="1095"/>
      <c r="T579" s="1095"/>
      <c r="U579" s="1095"/>
      <c r="V579" s="1095"/>
      <c r="W579" s="1096"/>
      <c r="X579" s="1299">
        <f t="shared" si="61"/>
        <v>0</v>
      </c>
      <c r="Y579" s="1300"/>
      <c r="Z579" s="1301"/>
      <c r="AA579" s="1100"/>
      <c r="AB579" s="1101"/>
      <c r="AC579" s="1102"/>
      <c r="AD579" s="1135"/>
      <c r="AE579" s="1136"/>
      <c r="AF579" s="1136"/>
      <c r="AG579" s="1137"/>
      <c r="AH579" s="1138"/>
      <c r="AI579" s="1139"/>
      <c r="AJ579" s="1140"/>
      <c r="AK579" s="1132"/>
      <c r="AL579" s="1133"/>
      <c r="AM579" s="1133"/>
      <c r="AN579" s="1133"/>
      <c r="AO579" s="1133"/>
      <c r="AP579" s="1134"/>
      <c r="AQ579" s="642" t="str">
        <f>IF(AK579="","",VLOOKUP(AK579,ﾃﾞｰﾀ一覧!$AH$4:$AR$66,2,FALSE))</f>
        <v/>
      </c>
      <c r="AR579" s="1084"/>
      <c r="AS579" s="1084"/>
      <c r="AT579" s="643" t="str">
        <f>IF(AK579="","",VLOOKUP(AK579,ﾃﾞｰﾀ一覧!$AH$4:$AR$66,3,FALSE))</f>
        <v/>
      </c>
      <c r="AU579" s="644" t="str">
        <f>IF(AK579="","",VLOOKUP(AK579,ﾃﾞｰﾀ一覧!$AH$4:$AR$66,5,FALSE))</f>
        <v/>
      </c>
      <c r="AV579" s="1084"/>
      <c r="AW579" s="1084"/>
      <c r="AX579" s="643" t="str">
        <f>IF(AK579="","",VLOOKUP(AK579,ﾃﾞｰﾀ一覧!$AH$4:$AR$66,6,FALSE))</f>
        <v/>
      </c>
      <c r="AY579" s="649" t="str">
        <f>IF(AK579="","",VLOOKUP(AK579,ﾃﾞｰﾀ一覧!$AH$4:$AR$66,8,FALSE))</f>
        <v/>
      </c>
      <c r="AZ579" s="1084"/>
      <c r="BA579" s="1084"/>
      <c r="BB579" s="388" t="str">
        <f>IF(AK579="","",VLOOKUP(AK579,ﾃﾞｰﾀ一覧!$AH$4:$AR$66,9,FALSE))</f>
        <v/>
      </c>
      <c r="BC579" s="1124"/>
      <c r="BD579" s="1125"/>
      <c r="BE579" s="1125"/>
      <c r="BF579" s="1124"/>
      <c r="BG579" s="1125"/>
      <c r="BH579" s="1125"/>
      <c r="BI579" s="1124"/>
      <c r="BJ579" s="1125"/>
      <c r="BK579" s="1150"/>
      <c r="BL579" s="1154"/>
      <c r="BM579" s="1155"/>
      <c r="BN579" s="1156"/>
      <c r="BO579" s="1109" t="str">
        <f>IF($AK579="","",IF($BF579="","",IF($BF579=ﾃﾞｰﾀ一覧!$U$37,"",IF($BF579=ﾃﾞｰﾀ一覧!$U$38,"",IF($AH579=ﾃﾞｰﾀ一覧!$U$25,VLOOKUP($AK579,ﾃﾞｰﾀ一覧!$AH$43:$AR$66,10,FALSE),VLOOKUP($AK579,ﾃﾞｰﾀ一覧!$AH$4:$AR$66,10,FALSE))))))</f>
        <v/>
      </c>
      <c r="BP579" s="1110"/>
      <c r="BQ579" s="1110"/>
      <c r="BR579" s="1111"/>
      <c r="BS579" s="1115">
        <f>IF($BL579="",0,VLOOKUP($BL579,ﾃﾞｰﾀ一覧!$AY$4:$BB$16,3,FALSE))</f>
        <v>0</v>
      </c>
      <c r="BT579" s="1115"/>
      <c r="BU579" s="1115"/>
      <c r="BV579" s="1112" t="str">
        <f>IF($BO579="","",IF($BF579=ﾃﾞｰﾀ一覧!$U$37,"",IF($BF579=ﾃﾞｰﾀ一覧!$U$38,"",IF($BO579=ﾃﾞｰﾀ一覧!$AT$27,ﾃﾞｰﾀ一覧!$AT$27,VLOOKUP($AK579,ﾃﾞｰﾀ一覧!$AH$4:$AR$66,11,FALSE)*IF($BO579=ﾃﾞｰﾀ一覧!$AT$17,($AR579+1)*($AV579+1),IF($BO579=ﾃﾞｰﾀ一覧!$AT$22,IF(COUNTIF($AD579,"*天端*"),ﾃﾞｰﾀ一覧!$AU$43/2,ﾃﾞｰﾀ一覧!$AU$43/3),IF($BO579=ﾃﾞｰﾀ一覧!$AT$20,$AR579*$AV579,IF($BO579=ﾃﾞｰﾀ一覧!$AT$21,$AV579,1))))))))</f>
        <v/>
      </c>
      <c r="BW579" s="1112"/>
      <c r="BX579" s="1112"/>
      <c r="BY579" s="1088" t="str">
        <f>IF($B579="","",IF($AH579="","",IF($CK579=ﾃﾞｰﾀ一覧!$U$53,ﾃﾞｰﾀ一覧!$U$61,IF($AH579=ﾃﾞｰﾀ一覧!$U$21,ﾃﾞｰﾀ一覧!$U$60,IF(OR($AH579=ﾃﾞｰﾀ一覧!$U$19,$AH579=ﾃﾞｰﾀ一覧!$U$20,$AH579=ﾃﾞｰﾀ一覧!$U$23,$AH579=ﾃﾞｰﾀ一覧!$U$22,$AH579=ﾃﾞｰﾀ一覧!$U$18,AH579=ﾃﾞｰﾀ一覧!$U$25),ﾃﾞｰﾀ一覧!$U$59,ﾃﾞｰﾀ一覧!$U$62)))))</f>
        <v/>
      </c>
      <c r="BZ579" s="1089"/>
      <c r="CA579" s="1113"/>
      <c r="CB579" s="1113"/>
      <c r="CC579" s="1113"/>
      <c r="CD579" s="1113"/>
      <c r="CE579" s="1113"/>
      <c r="CF579" s="1113"/>
      <c r="CG579" s="1113"/>
      <c r="CH579" s="1113"/>
      <c r="CI579" s="1114"/>
      <c r="CK579" s="240"/>
      <c r="CM579" s="378" t="str">
        <f t="shared" si="56"/>
        <v/>
      </c>
      <c r="CN579" s="379" t="str">
        <f t="shared" si="57"/>
        <v/>
      </c>
      <c r="CO579" s="379" t="str">
        <f t="shared" si="58"/>
        <v/>
      </c>
      <c r="CP579" s="380" t="str">
        <f t="shared" si="59"/>
        <v/>
      </c>
      <c r="CQ579" s="244"/>
      <c r="CR579" s="1100"/>
      <c r="CS579" s="1101"/>
      <c r="CT579" s="1102"/>
      <c r="CU579" s="1135"/>
      <c r="CV579" s="1136"/>
      <c r="CW579" s="1136"/>
      <c r="CX579" s="1137"/>
      <c r="CY579" s="1138"/>
      <c r="CZ579" s="1139"/>
      <c r="DA579" s="1140"/>
      <c r="DB579" s="1132"/>
      <c r="DC579" s="1133"/>
      <c r="DD579" s="1133"/>
      <c r="DE579" s="1133"/>
      <c r="DF579" s="1133"/>
      <c r="DG579" s="1134"/>
      <c r="DH579" s="580"/>
      <c r="DI579" s="1084"/>
      <c r="DJ579" s="1084"/>
      <c r="DK579" s="581"/>
      <c r="DL579" s="582"/>
      <c r="DM579" s="1084"/>
      <c r="DN579" s="1084"/>
      <c r="DO579" s="581"/>
      <c r="DP579" s="582"/>
      <c r="DQ579" s="1084"/>
      <c r="DR579" s="1084"/>
      <c r="DS579" s="583"/>
      <c r="DT579" s="1124"/>
      <c r="DU579" s="1125"/>
      <c r="DV579" s="1125"/>
      <c r="DW579" s="1124"/>
      <c r="DX579" s="1125"/>
      <c r="DY579" s="1150"/>
      <c r="DZ579" s="1362"/>
      <c r="EA579" s="1363"/>
      <c r="EB579" s="1362"/>
      <c r="EC579" s="1363"/>
      <c r="ED579" s="1362"/>
      <c r="EE579" s="1377"/>
      <c r="EF579" s="1378"/>
      <c r="EG579" s="1379"/>
      <c r="EH579" s="1379"/>
      <c r="EI579" s="1380"/>
      <c r="EJ579" s="1381"/>
      <c r="EK579" s="1381"/>
      <c r="EL579" s="1381"/>
      <c r="EM579" s="1382"/>
      <c r="EN579" s="1382"/>
      <c r="EO579" s="1382"/>
      <c r="EP579" s="1375"/>
      <c r="EQ579" s="1376"/>
      <c r="ER579" s="1113"/>
      <c r="ES579" s="1113"/>
      <c r="ET579" s="1113"/>
      <c r="EU579" s="1113"/>
      <c r="EV579" s="1113"/>
      <c r="EW579" s="1113"/>
      <c r="EX579" s="1113"/>
      <c r="EY579" s="1113"/>
      <c r="EZ579" s="1114"/>
    </row>
    <row r="580" spans="1:156" ht="30" customHeight="1" x14ac:dyDescent="0.2">
      <c r="A580" s="207">
        <f t="shared" si="60"/>
        <v>569</v>
      </c>
      <c r="B580" s="1103"/>
      <c r="C580" s="1104"/>
      <c r="D580" s="1303"/>
      <c r="E580" s="1304"/>
      <c r="F580" s="1094" t="str">
        <f t="shared" si="62"/>
        <v/>
      </c>
      <c r="G580" s="1095"/>
      <c r="H580" s="1095"/>
      <c r="I580" s="1095"/>
      <c r="J580" s="1095"/>
      <c r="K580" s="1095"/>
      <c r="L580" s="1095"/>
      <c r="M580" s="1095"/>
      <c r="N580" s="1095"/>
      <c r="O580" s="1095"/>
      <c r="P580" s="1095"/>
      <c r="Q580" s="1095"/>
      <c r="R580" s="1095"/>
      <c r="S580" s="1095"/>
      <c r="T580" s="1095"/>
      <c r="U580" s="1095"/>
      <c r="V580" s="1095"/>
      <c r="W580" s="1096"/>
      <c r="X580" s="1299">
        <f t="shared" si="61"/>
        <v>0</v>
      </c>
      <c r="Y580" s="1300"/>
      <c r="Z580" s="1301"/>
      <c r="AA580" s="1100"/>
      <c r="AB580" s="1101"/>
      <c r="AC580" s="1102"/>
      <c r="AD580" s="1135"/>
      <c r="AE580" s="1136"/>
      <c r="AF580" s="1136"/>
      <c r="AG580" s="1137"/>
      <c r="AH580" s="1138"/>
      <c r="AI580" s="1139"/>
      <c r="AJ580" s="1140"/>
      <c r="AK580" s="1132"/>
      <c r="AL580" s="1133"/>
      <c r="AM580" s="1133"/>
      <c r="AN580" s="1133"/>
      <c r="AO580" s="1133"/>
      <c r="AP580" s="1134"/>
      <c r="AQ580" s="642" t="str">
        <f>IF(AK580="","",VLOOKUP(AK580,ﾃﾞｰﾀ一覧!$AH$4:$AR$66,2,FALSE))</f>
        <v/>
      </c>
      <c r="AR580" s="1084"/>
      <c r="AS580" s="1084"/>
      <c r="AT580" s="643" t="str">
        <f>IF(AK580="","",VLOOKUP(AK580,ﾃﾞｰﾀ一覧!$AH$4:$AR$66,3,FALSE))</f>
        <v/>
      </c>
      <c r="AU580" s="644" t="str">
        <f>IF(AK580="","",VLOOKUP(AK580,ﾃﾞｰﾀ一覧!$AH$4:$AR$66,5,FALSE))</f>
        <v/>
      </c>
      <c r="AV580" s="1084"/>
      <c r="AW580" s="1084"/>
      <c r="AX580" s="643" t="str">
        <f>IF(AK580="","",VLOOKUP(AK580,ﾃﾞｰﾀ一覧!$AH$4:$AR$66,6,FALSE))</f>
        <v/>
      </c>
      <c r="AY580" s="649" t="str">
        <f>IF(AK580="","",VLOOKUP(AK580,ﾃﾞｰﾀ一覧!$AH$4:$AR$66,8,FALSE))</f>
        <v/>
      </c>
      <c r="AZ580" s="1084"/>
      <c r="BA580" s="1084"/>
      <c r="BB580" s="388" t="str">
        <f>IF(AK580="","",VLOOKUP(AK580,ﾃﾞｰﾀ一覧!$AH$4:$AR$66,9,FALSE))</f>
        <v/>
      </c>
      <c r="BC580" s="1124"/>
      <c r="BD580" s="1125"/>
      <c r="BE580" s="1125"/>
      <c r="BF580" s="1124"/>
      <c r="BG580" s="1125"/>
      <c r="BH580" s="1125"/>
      <c r="BI580" s="1124"/>
      <c r="BJ580" s="1125"/>
      <c r="BK580" s="1150"/>
      <c r="BL580" s="1154"/>
      <c r="BM580" s="1155"/>
      <c r="BN580" s="1156"/>
      <c r="BO580" s="1109" t="str">
        <f>IF($AK580="","",IF($BF580="","",IF($BF580=ﾃﾞｰﾀ一覧!$U$37,"",IF($BF580=ﾃﾞｰﾀ一覧!$U$38,"",IF($AH580=ﾃﾞｰﾀ一覧!$U$25,VLOOKUP($AK580,ﾃﾞｰﾀ一覧!$AH$43:$AR$66,10,FALSE),VLOOKUP($AK580,ﾃﾞｰﾀ一覧!$AH$4:$AR$66,10,FALSE))))))</f>
        <v/>
      </c>
      <c r="BP580" s="1110"/>
      <c r="BQ580" s="1110"/>
      <c r="BR580" s="1111"/>
      <c r="BS580" s="1115">
        <f>IF($BL580="",0,VLOOKUP($BL580,ﾃﾞｰﾀ一覧!$AY$4:$BB$16,3,FALSE))</f>
        <v>0</v>
      </c>
      <c r="BT580" s="1115"/>
      <c r="BU580" s="1115"/>
      <c r="BV580" s="1112" t="str">
        <f>IF($BO580="","",IF($BF580=ﾃﾞｰﾀ一覧!$U$37,"",IF($BF580=ﾃﾞｰﾀ一覧!$U$38,"",IF($BO580=ﾃﾞｰﾀ一覧!$AT$27,ﾃﾞｰﾀ一覧!$AT$27,VLOOKUP($AK580,ﾃﾞｰﾀ一覧!$AH$4:$AR$66,11,FALSE)*IF($BO580=ﾃﾞｰﾀ一覧!$AT$17,($AR580+1)*($AV580+1),IF($BO580=ﾃﾞｰﾀ一覧!$AT$22,IF(COUNTIF($AD580,"*天端*"),ﾃﾞｰﾀ一覧!$AU$43/2,ﾃﾞｰﾀ一覧!$AU$43/3),IF($BO580=ﾃﾞｰﾀ一覧!$AT$20,$AR580*$AV580,IF($BO580=ﾃﾞｰﾀ一覧!$AT$21,$AV580,1))))))))</f>
        <v/>
      </c>
      <c r="BW580" s="1112"/>
      <c r="BX580" s="1112"/>
      <c r="BY580" s="1088" t="str">
        <f>IF($B580="","",IF($AH580="","",IF($CK580=ﾃﾞｰﾀ一覧!$U$53,ﾃﾞｰﾀ一覧!$U$61,IF($AH580=ﾃﾞｰﾀ一覧!$U$21,ﾃﾞｰﾀ一覧!$U$60,IF(OR($AH580=ﾃﾞｰﾀ一覧!$U$19,$AH580=ﾃﾞｰﾀ一覧!$U$20,$AH580=ﾃﾞｰﾀ一覧!$U$23,$AH580=ﾃﾞｰﾀ一覧!$U$22,$AH580=ﾃﾞｰﾀ一覧!$U$18,AH580=ﾃﾞｰﾀ一覧!$U$25),ﾃﾞｰﾀ一覧!$U$59,ﾃﾞｰﾀ一覧!$U$62)))))</f>
        <v/>
      </c>
      <c r="BZ580" s="1089"/>
      <c r="CA580" s="1113"/>
      <c r="CB580" s="1113"/>
      <c r="CC580" s="1113"/>
      <c r="CD580" s="1113"/>
      <c r="CE580" s="1113"/>
      <c r="CF580" s="1113"/>
      <c r="CG580" s="1113"/>
      <c r="CH580" s="1113"/>
      <c r="CI580" s="1114"/>
      <c r="CK580" s="240"/>
      <c r="CM580" s="378" t="str">
        <f t="shared" si="56"/>
        <v/>
      </c>
      <c r="CN580" s="379" t="str">
        <f t="shared" si="57"/>
        <v/>
      </c>
      <c r="CO580" s="379" t="str">
        <f t="shared" si="58"/>
        <v/>
      </c>
      <c r="CP580" s="380" t="str">
        <f t="shared" si="59"/>
        <v/>
      </c>
      <c r="CQ580" s="244"/>
      <c r="CR580" s="1100"/>
      <c r="CS580" s="1101"/>
      <c r="CT580" s="1102"/>
      <c r="CU580" s="1135"/>
      <c r="CV580" s="1136"/>
      <c r="CW580" s="1136"/>
      <c r="CX580" s="1137"/>
      <c r="CY580" s="1138"/>
      <c r="CZ580" s="1139"/>
      <c r="DA580" s="1140"/>
      <c r="DB580" s="1132"/>
      <c r="DC580" s="1133"/>
      <c r="DD580" s="1133"/>
      <c r="DE580" s="1133"/>
      <c r="DF580" s="1133"/>
      <c r="DG580" s="1134"/>
      <c r="DH580" s="580"/>
      <c r="DI580" s="1084"/>
      <c r="DJ580" s="1084"/>
      <c r="DK580" s="581"/>
      <c r="DL580" s="582"/>
      <c r="DM580" s="1084"/>
      <c r="DN580" s="1084"/>
      <c r="DO580" s="581"/>
      <c r="DP580" s="582"/>
      <c r="DQ580" s="1084"/>
      <c r="DR580" s="1084"/>
      <c r="DS580" s="583"/>
      <c r="DT580" s="1124"/>
      <c r="DU580" s="1125"/>
      <c r="DV580" s="1125"/>
      <c r="DW580" s="1124"/>
      <c r="DX580" s="1125"/>
      <c r="DY580" s="1150"/>
      <c r="DZ580" s="1362"/>
      <c r="EA580" s="1363"/>
      <c r="EB580" s="1362"/>
      <c r="EC580" s="1363"/>
      <c r="ED580" s="1362"/>
      <c r="EE580" s="1377"/>
      <c r="EF580" s="1378"/>
      <c r="EG580" s="1379"/>
      <c r="EH580" s="1379"/>
      <c r="EI580" s="1380"/>
      <c r="EJ580" s="1381"/>
      <c r="EK580" s="1381"/>
      <c r="EL580" s="1381"/>
      <c r="EM580" s="1382"/>
      <c r="EN580" s="1382"/>
      <c r="EO580" s="1382"/>
      <c r="EP580" s="1375"/>
      <c r="EQ580" s="1376"/>
      <c r="ER580" s="1113"/>
      <c r="ES580" s="1113"/>
      <c r="ET580" s="1113"/>
      <c r="EU580" s="1113"/>
      <c r="EV580" s="1113"/>
      <c r="EW580" s="1113"/>
      <c r="EX580" s="1113"/>
      <c r="EY580" s="1113"/>
      <c r="EZ580" s="1114"/>
    </row>
    <row r="581" spans="1:156" ht="30" customHeight="1" x14ac:dyDescent="0.2">
      <c r="A581" s="207">
        <f t="shared" si="60"/>
        <v>570</v>
      </c>
      <c r="B581" s="1103"/>
      <c r="C581" s="1104"/>
      <c r="D581" s="1303"/>
      <c r="E581" s="1304"/>
      <c r="F581" s="1094" t="str">
        <f t="shared" si="62"/>
        <v/>
      </c>
      <c r="G581" s="1095"/>
      <c r="H581" s="1095"/>
      <c r="I581" s="1095"/>
      <c r="J581" s="1095"/>
      <c r="K581" s="1095"/>
      <c r="L581" s="1095"/>
      <c r="M581" s="1095"/>
      <c r="N581" s="1095"/>
      <c r="O581" s="1095"/>
      <c r="P581" s="1095"/>
      <c r="Q581" s="1095"/>
      <c r="R581" s="1095"/>
      <c r="S581" s="1095"/>
      <c r="T581" s="1095"/>
      <c r="U581" s="1095"/>
      <c r="V581" s="1095"/>
      <c r="W581" s="1096"/>
      <c r="X581" s="1299">
        <f t="shared" si="61"/>
        <v>0</v>
      </c>
      <c r="Y581" s="1300"/>
      <c r="Z581" s="1301"/>
      <c r="AA581" s="1100"/>
      <c r="AB581" s="1101"/>
      <c r="AC581" s="1102"/>
      <c r="AD581" s="1135"/>
      <c r="AE581" s="1136"/>
      <c r="AF581" s="1136"/>
      <c r="AG581" s="1137"/>
      <c r="AH581" s="1138"/>
      <c r="AI581" s="1139"/>
      <c r="AJ581" s="1140"/>
      <c r="AK581" s="1132"/>
      <c r="AL581" s="1133"/>
      <c r="AM581" s="1133"/>
      <c r="AN581" s="1133"/>
      <c r="AO581" s="1133"/>
      <c r="AP581" s="1134"/>
      <c r="AQ581" s="642" t="str">
        <f>IF(AK581="","",VLOOKUP(AK581,ﾃﾞｰﾀ一覧!$AH$4:$AR$66,2,FALSE))</f>
        <v/>
      </c>
      <c r="AR581" s="1084"/>
      <c r="AS581" s="1084"/>
      <c r="AT581" s="643" t="str">
        <f>IF(AK581="","",VLOOKUP(AK581,ﾃﾞｰﾀ一覧!$AH$4:$AR$66,3,FALSE))</f>
        <v/>
      </c>
      <c r="AU581" s="644" t="str">
        <f>IF(AK581="","",VLOOKUP(AK581,ﾃﾞｰﾀ一覧!$AH$4:$AR$66,5,FALSE))</f>
        <v/>
      </c>
      <c r="AV581" s="1084"/>
      <c r="AW581" s="1084"/>
      <c r="AX581" s="643" t="str">
        <f>IF(AK581="","",VLOOKUP(AK581,ﾃﾞｰﾀ一覧!$AH$4:$AR$66,6,FALSE))</f>
        <v/>
      </c>
      <c r="AY581" s="649" t="str">
        <f>IF(AK581="","",VLOOKUP(AK581,ﾃﾞｰﾀ一覧!$AH$4:$AR$66,8,FALSE))</f>
        <v/>
      </c>
      <c r="AZ581" s="1084"/>
      <c r="BA581" s="1084"/>
      <c r="BB581" s="388" t="str">
        <f>IF(AK581="","",VLOOKUP(AK581,ﾃﾞｰﾀ一覧!$AH$4:$AR$66,9,FALSE))</f>
        <v/>
      </c>
      <c r="BC581" s="1124"/>
      <c r="BD581" s="1125"/>
      <c r="BE581" s="1125"/>
      <c r="BF581" s="1124"/>
      <c r="BG581" s="1125"/>
      <c r="BH581" s="1125"/>
      <c r="BI581" s="1124"/>
      <c r="BJ581" s="1125"/>
      <c r="BK581" s="1150"/>
      <c r="BL581" s="1154"/>
      <c r="BM581" s="1155"/>
      <c r="BN581" s="1156"/>
      <c r="BO581" s="1109" t="str">
        <f>IF($AK581="","",IF($BF581="","",IF($BF581=ﾃﾞｰﾀ一覧!$U$37,"",IF($BF581=ﾃﾞｰﾀ一覧!$U$38,"",IF($AH581=ﾃﾞｰﾀ一覧!$U$25,VLOOKUP($AK581,ﾃﾞｰﾀ一覧!$AH$43:$AR$66,10,FALSE),VLOOKUP($AK581,ﾃﾞｰﾀ一覧!$AH$4:$AR$66,10,FALSE))))))</f>
        <v/>
      </c>
      <c r="BP581" s="1110"/>
      <c r="BQ581" s="1110"/>
      <c r="BR581" s="1111"/>
      <c r="BS581" s="1115">
        <f>IF($BL581="",0,VLOOKUP($BL581,ﾃﾞｰﾀ一覧!$AY$4:$BB$16,3,FALSE))</f>
        <v>0</v>
      </c>
      <c r="BT581" s="1115"/>
      <c r="BU581" s="1115"/>
      <c r="BV581" s="1112" t="str">
        <f>IF($BO581="","",IF($BF581=ﾃﾞｰﾀ一覧!$U$37,"",IF($BF581=ﾃﾞｰﾀ一覧!$U$38,"",IF($BO581=ﾃﾞｰﾀ一覧!$AT$27,ﾃﾞｰﾀ一覧!$AT$27,VLOOKUP($AK581,ﾃﾞｰﾀ一覧!$AH$4:$AR$66,11,FALSE)*IF($BO581=ﾃﾞｰﾀ一覧!$AT$17,($AR581+1)*($AV581+1),IF($BO581=ﾃﾞｰﾀ一覧!$AT$22,IF(COUNTIF($AD581,"*天端*"),ﾃﾞｰﾀ一覧!$AU$43/2,ﾃﾞｰﾀ一覧!$AU$43/3),IF($BO581=ﾃﾞｰﾀ一覧!$AT$20,$AR581*$AV581,IF($BO581=ﾃﾞｰﾀ一覧!$AT$21,$AV581,1))))))))</f>
        <v/>
      </c>
      <c r="BW581" s="1112"/>
      <c r="BX581" s="1112"/>
      <c r="BY581" s="1088" t="str">
        <f>IF($B581="","",IF($AH581="","",IF($CK581=ﾃﾞｰﾀ一覧!$U$53,ﾃﾞｰﾀ一覧!$U$61,IF($AH581=ﾃﾞｰﾀ一覧!$U$21,ﾃﾞｰﾀ一覧!$U$60,IF(OR($AH581=ﾃﾞｰﾀ一覧!$U$19,$AH581=ﾃﾞｰﾀ一覧!$U$20,$AH581=ﾃﾞｰﾀ一覧!$U$23,$AH581=ﾃﾞｰﾀ一覧!$U$22,$AH581=ﾃﾞｰﾀ一覧!$U$18,AH581=ﾃﾞｰﾀ一覧!$U$25),ﾃﾞｰﾀ一覧!$U$59,ﾃﾞｰﾀ一覧!$U$62)))))</f>
        <v/>
      </c>
      <c r="BZ581" s="1089"/>
      <c r="CA581" s="1113"/>
      <c r="CB581" s="1113"/>
      <c r="CC581" s="1113"/>
      <c r="CD581" s="1113"/>
      <c r="CE581" s="1113"/>
      <c r="CF581" s="1113"/>
      <c r="CG581" s="1113"/>
      <c r="CH581" s="1113"/>
      <c r="CI581" s="1114"/>
      <c r="CK581" s="240"/>
      <c r="CM581" s="378" t="str">
        <f t="shared" si="56"/>
        <v/>
      </c>
      <c r="CN581" s="379" t="str">
        <f t="shared" si="57"/>
        <v/>
      </c>
      <c r="CO581" s="379" t="str">
        <f t="shared" si="58"/>
        <v/>
      </c>
      <c r="CP581" s="380" t="str">
        <f t="shared" si="59"/>
        <v/>
      </c>
      <c r="CQ581" s="244"/>
      <c r="CR581" s="1100"/>
      <c r="CS581" s="1101"/>
      <c r="CT581" s="1102"/>
      <c r="CU581" s="1135"/>
      <c r="CV581" s="1136"/>
      <c r="CW581" s="1136"/>
      <c r="CX581" s="1137"/>
      <c r="CY581" s="1138"/>
      <c r="CZ581" s="1139"/>
      <c r="DA581" s="1140"/>
      <c r="DB581" s="1132"/>
      <c r="DC581" s="1133"/>
      <c r="DD581" s="1133"/>
      <c r="DE581" s="1133"/>
      <c r="DF581" s="1133"/>
      <c r="DG581" s="1134"/>
      <c r="DH581" s="580"/>
      <c r="DI581" s="1084"/>
      <c r="DJ581" s="1084"/>
      <c r="DK581" s="581"/>
      <c r="DL581" s="582"/>
      <c r="DM581" s="1084"/>
      <c r="DN581" s="1084"/>
      <c r="DO581" s="581"/>
      <c r="DP581" s="582"/>
      <c r="DQ581" s="1084"/>
      <c r="DR581" s="1084"/>
      <c r="DS581" s="583"/>
      <c r="DT581" s="1124"/>
      <c r="DU581" s="1125"/>
      <c r="DV581" s="1125"/>
      <c r="DW581" s="1124"/>
      <c r="DX581" s="1125"/>
      <c r="DY581" s="1150"/>
      <c r="DZ581" s="1362"/>
      <c r="EA581" s="1363"/>
      <c r="EB581" s="1362"/>
      <c r="EC581" s="1363"/>
      <c r="ED581" s="1362"/>
      <c r="EE581" s="1377"/>
      <c r="EF581" s="1378"/>
      <c r="EG581" s="1379"/>
      <c r="EH581" s="1379"/>
      <c r="EI581" s="1380"/>
      <c r="EJ581" s="1381"/>
      <c r="EK581" s="1381"/>
      <c r="EL581" s="1381"/>
      <c r="EM581" s="1382"/>
      <c r="EN581" s="1382"/>
      <c r="EO581" s="1382"/>
      <c r="EP581" s="1375"/>
      <c r="EQ581" s="1376"/>
      <c r="ER581" s="1113"/>
      <c r="ES581" s="1113"/>
      <c r="ET581" s="1113"/>
      <c r="EU581" s="1113"/>
      <c r="EV581" s="1113"/>
      <c r="EW581" s="1113"/>
      <c r="EX581" s="1113"/>
      <c r="EY581" s="1113"/>
      <c r="EZ581" s="1114"/>
    </row>
    <row r="582" spans="1:156" ht="30" customHeight="1" x14ac:dyDescent="0.2">
      <c r="A582" s="207">
        <f t="shared" si="60"/>
        <v>571</v>
      </c>
      <c r="B582" s="1103"/>
      <c r="C582" s="1104"/>
      <c r="D582" s="1303"/>
      <c r="E582" s="1304"/>
      <c r="F582" s="1094" t="str">
        <f t="shared" si="62"/>
        <v/>
      </c>
      <c r="G582" s="1095"/>
      <c r="H582" s="1095"/>
      <c r="I582" s="1095"/>
      <c r="J582" s="1095"/>
      <c r="K582" s="1095"/>
      <c r="L582" s="1095"/>
      <c r="M582" s="1095"/>
      <c r="N582" s="1095"/>
      <c r="O582" s="1095"/>
      <c r="P582" s="1095"/>
      <c r="Q582" s="1095"/>
      <c r="R582" s="1095"/>
      <c r="S582" s="1095"/>
      <c r="T582" s="1095"/>
      <c r="U582" s="1095"/>
      <c r="V582" s="1095"/>
      <c r="W582" s="1096"/>
      <c r="X582" s="1299">
        <f t="shared" si="61"/>
        <v>0</v>
      </c>
      <c r="Y582" s="1300"/>
      <c r="Z582" s="1301"/>
      <c r="AA582" s="1100"/>
      <c r="AB582" s="1101"/>
      <c r="AC582" s="1102"/>
      <c r="AD582" s="1135"/>
      <c r="AE582" s="1136"/>
      <c r="AF582" s="1136"/>
      <c r="AG582" s="1137"/>
      <c r="AH582" s="1138"/>
      <c r="AI582" s="1139"/>
      <c r="AJ582" s="1140"/>
      <c r="AK582" s="1132"/>
      <c r="AL582" s="1133"/>
      <c r="AM582" s="1133"/>
      <c r="AN582" s="1133"/>
      <c r="AO582" s="1133"/>
      <c r="AP582" s="1134"/>
      <c r="AQ582" s="642" t="str">
        <f>IF(AK582="","",VLOOKUP(AK582,ﾃﾞｰﾀ一覧!$AH$4:$AR$66,2,FALSE))</f>
        <v/>
      </c>
      <c r="AR582" s="1084"/>
      <c r="AS582" s="1084"/>
      <c r="AT582" s="643" t="str">
        <f>IF(AK582="","",VLOOKUP(AK582,ﾃﾞｰﾀ一覧!$AH$4:$AR$66,3,FALSE))</f>
        <v/>
      </c>
      <c r="AU582" s="644" t="str">
        <f>IF(AK582="","",VLOOKUP(AK582,ﾃﾞｰﾀ一覧!$AH$4:$AR$66,5,FALSE))</f>
        <v/>
      </c>
      <c r="AV582" s="1084"/>
      <c r="AW582" s="1084"/>
      <c r="AX582" s="643" t="str">
        <f>IF(AK582="","",VLOOKUP(AK582,ﾃﾞｰﾀ一覧!$AH$4:$AR$66,6,FALSE))</f>
        <v/>
      </c>
      <c r="AY582" s="649" t="str">
        <f>IF(AK582="","",VLOOKUP(AK582,ﾃﾞｰﾀ一覧!$AH$4:$AR$66,8,FALSE))</f>
        <v/>
      </c>
      <c r="AZ582" s="1084"/>
      <c r="BA582" s="1084"/>
      <c r="BB582" s="388" t="str">
        <f>IF(AK582="","",VLOOKUP(AK582,ﾃﾞｰﾀ一覧!$AH$4:$AR$66,9,FALSE))</f>
        <v/>
      </c>
      <c r="BC582" s="1124"/>
      <c r="BD582" s="1125"/>
      <c r="BE582" s="1125"/>
      <c r="BF582" s="1124"/>
      <c r="BG582" s="1125"/>
      <c r="BH582" s="1125"/>
      <c r="BI582" s="1124"/>
      <c r="BJ582" s="1125"/>
      <c r="BK582" s="1150"/>
      <c r="BL582" s="1154"/>
      <c r="BM582" s="1155"/>
      <c r="BN582" s="1156"/>
      <c r="BO582" s="1109" t="str">
        <f>IF($AK582="","",IF($BF582="","",IF($BF582=ﾃﾞｰﾀ一覧!$U$37,"",IF($BF582=ﾃﾞｰﾀ一覧!$U$38,"",IF($AH582=ﾃﾞｰﾀ一覧!$U$25,VLOOKUP($AK582,ﾃﾞｰﾀ一覧!$AH$43:$AR$66,10,FALSE),VLOOKUP($AK582,ﾃﾞｰﾀ一覧!$AH$4:$AR$66,10,FALSE))))))</f>
        <v/>
      </c>
      <c r="BP582" s="1110"/>
      <c r="BQ582" s="1110"/>
      <c r="BR582" s="1111"/>
      <c r="BS582" s="1115">
        <f>IF($BL582="",0,VLOOKUP($BL582,ﾃﾞｰﾀ一覧!$AY$4:$BB$16,3,FALSE))</f>
        <v>0</v>
      </c>
      <c r="BT582" s="1115"/>
      <c r="BU582" s="1115"/>
      <c r="BV582" s="1112" t="str">
        <f>IF($BO582="","",IF($BF582=ﾃﾞｰﾀ一覧!$U$37,"",IF($BF582=ﾃﾞｰﾀ一覧!$U$38,"",IF($BO582=ﾃﾞｰﾀ一覧!$AT$27,ﾃﾞｰﾀ一覧!$AT$27,VLOOKUP($AK582,ﾃﾞｰﾀ一覧!$AH$4:$AR$66,11,FALSE)*IF($BO582=ﾃﾞｰﾀ一覧!$AT$17,($AR582+1)*($AV582+1),IF($BO582=ﾃﾞｰﾀ一覧!$AT$22,IF(COUNTIF($AD582,"*天端*"),ﾃﾞｰﾀ一覧!$AU$43/2,ﾃﾞｰﾀ一覧!$AU$43/3),IF($BO582=ﾃﾞｰﾀ一覧!$AT$20,$AR582*$AV582,IF($BO582=ﾃﾞｰﾀ一覧!$AT$21,$AV582,1))))))))</f>
        <v/>
      </c>
      <c r="BW582" s="1112"/>
      <c r="BX582" s="1112"/>
      <c r="BY582" s="1088" t="str">
        <f>IF($B582="","",IF($AH582="","",IF($CK582=ﾃﾞｰﾀ一覧!$U$53,ﾃﾞｰﾀ一覧!$U$61,IF($AH582=ﾃﾞｰﾀ一覧!$U$21,ﾃﾞｰﾀ一覧!$U$60,IF(OR($AH582=ﾃﾞｰﾀ一覧!$U$19,$AH582=ﾃﾞｰﾀ一覧!$U$20,$AH582=ﾃﾞｰﾀ一覧!$U$23,$AH582=ﾃﾞｰﾀ一覧!$U$22,$AH582=ﾃﾞｰﾀ一覧!$U$18,AH582=ﾃﾞｰﾀ一覧!$U$25),ﾃﾞｰﾀ一覧!$U$59,ﾃﾞｰﾀ一覧!$U$62)))))</f>
        <v/>
      </c>
      <c r="BZ582" s="1089"/>
      <c r="CA582" s="1113"/>
      <c r="CB582" s="1113"/>
      <c r="CC582" s="1113"/>
      <c r="CD582" s="1113"/>
      <c r="CE582" s="1113"/>
      <c r="CF582" s="1113"/>
      <c r="CG582" s="1113"/>
      <c r="CH582" s="1113"/>
      <c r="CI582" s="1114"/>
      <c r="CK582" s="240"/>
      <c r="CM582" s="378" t="str">
        <f t="shared" si="56"/>
        <v/>
      </c>
      <c r="CN582" s="379" t="str">
        <f t="shared" si="57"/>
        <v/>
      </c>
      <c r="CO582" s="379" t="str">
        <f t="shared" si="58"/>
        <v/>
      </c>
      <c r="CP582" s="380" t="str">
        <f t="shared" si="59"/>
        <v/>
      </c>
      <c r="CQ582" s="244"/>
      <c r="CR582" s="1100"/>
      <c r="CS582" s="1101"/>
      <c r="CT582" s="1102"/>
      <c r="CU582" s="1135"/>
      <c r="CV582" s="1136"/>
      <c r="CW582" s="1136"/>
      <c r="CX582" s="1137"/>
      <c r="CY582" s="1138"/>
      <c r="CZ582" s="1139"/>
      <c r="DA582" s="1140"/>
      <c r="DB582" s="1132"/>
      <c r="DC582" s="1133"/>
      <c r="DD582" s="1133"/>
      <c r="DE582" s="1133"/>
      <c r="DF582" s="1133"/>
      <c r="DG582" s="1134"/>
      <c r="DH582" s="580"/>
      <c r="DI582" s="1084"/>
      <c r="DJ582" s="1084"/>
      <c r="DK582" s="581"/>
      <c r="DL582" s="582"/>
      <c r="DM582" s="1084"/>
      <c r="DN582" s="1084"/>
      <c r="DO582" s="581"/>
      <c r="DP582" s="582"/>
      <c r="DQ582" s="1084"/>
      <c r="DR582" s="1084"/>
      <c r="DS582" s="583"/>
      <c r="DT582" s="1124"/>
      <c r="DU582" s="1125"/>
      <c r="DV582" s="1125"/>
      <c r="DW582" s="1124"/>
      <c r="DX582" s="1125"/>
      <c r="DY582" s="1150"/>
      <c r="DZ582" s="1362"/>
      <c r="EA582" s="1363"/>
      <c r="EB582" s="1362"/>
      <c r="EC582" s="1363"/>
      <c r="ED582" s="1362"/>
      <c r="EE582" s="1377"/>
      <c r="EF582" s="1378"/>
      <c r="EG582" s="1379"/>
      <c r="EH582" s="1379"/>
      <c r="EI582" s="1380"/>
      <c r="EJ582" s="1381"/>
      <c r="EK582" s="1381"/>
      <c r="EL582" s="1381"/>
      <c r="EM582" s="1382"/>
      <c r="EN582" s="1382"/>
      <c r="EO582" s="1382"/>
      <c r="EP582" s="1375"/>
      <c r="EQ582" s="1376"/>
      <c r="ER582" s="1113"/>
      <c r="ES582" s="1113"/>
      <c r="ET582" s="1113"/>
      <c r="EU582" s="1113"/>
      <c r="EV582" s="1113"/>
      <c r="EW582" s="1113"/>
      <c r="EX582" s="1113"/>
      <c r="EY582" s="1113"/>
      <c r="EZ582" s="1114"/>
    </row>
    <row r="583" spans="1:156" ht="30" customHeight="1" x14ac:dyDescent="0.2">
      <c r="A583" s="207">
        <f t="shared" si="60"/>
        <v>572</v>
      </c>
      <c r="B583" s="1103"/>
      <c r="C583" s="1104"/>
      <c r="D583" s="1303"/>
      <c r="E583" s="1304"/>
      <c r="F583" s="1094" t="str">
        <f t="shared" si="62"/>
        <v/>
      </c>
      <c r="G583" s="1095"/>
      <c r="H583" s="1095"/>
      <c r="I583" s="1095"/>
      <c r="J583" s="1095"/>
      <c r="K583" s="1095"/>
      <c r="L583" s="1095"/>
      <c r="M583" s="1095"/>
      <c r="N583" s="1095"/>
      <c r="O583" s="1095"/>
      <c r="P583" s="1095"/>
      <c r="Q583" s="1095"/>
      <c r="R583" s="1095"/>
      <c r="S583" s="1095"/>
      <c r="T583" s="1095"/>
      <c r="U583" s="1095"/>
      <c r="V583" s="1095"/>
      <c r="W583" s="1096"/>
      <c r="X583" s="1299">
        <f t="shared" si="61"/>
        <v>0</v>
      </c>
      <c r="Y583" s="1300"/>
      <c r="Z583" s="1301"/>
      <c r="AA583" s="1100"/>
      <c r="AB583" s="1101"/>
      <c r="AC583" s="1102"/>
      <c r="AD583" s="1135"/>
      <c r="AE583" s="1136"/>
      <c r="AF583" s="1136"/>
      <c r="AG583" s="1137"/>
      <c r="AH583" s="1138"/>
      <c r="AI583" s="1139"/>
      <c r="AJ583" s="1140"/>
      <c r="AK583" s="1132"/>
      <c r="AL583" s="1133"/>
      <c r="AM583" s="1133"/>
      <c r="AN583" s="1133"/>
      <c r="AO583" s="1133"/>
      <c r="AP583" s="1134"/>
      <c r="AQ583" s="642" t="str">
        <f>IF(AK583="","",VLOOKUP(AK583,ﾃﾞｰﾀ一覧!$AH$4:$AR$66,2,FALSE))</f>
        <v/>
      </c>
      <c r="AR583" s="1084"/>
      <c r="AS583" s="1084"/>
      <c r="AT583" s="643" t="str">
        <f>IF(AK583="","",VLOOKUP(AK583,ﾃﾞｰﾀ一覧!$AH$4:$AR$66,3,FALSE))</f>
        <v/>
      </c>
      <c r="AU583" s="644" t="str">
        <f>IF(AK583="","",VLOOKUP(AK583,ﾃﾞｰﾀ一覧!$AH$4:$AR$66,5,FALSE))</f>
        <v/>
      </c>
      <c r="AV583" s="1084"/>
      <c r="AW583" s="1084"/>
      <c r="AX583" s="643" t="str">
        <f>IF(AK583="","",VLOOKUP(AK583,ﾃﾞｰﾀ一覧!$AH$4:$AR$66,6,FALSE))</f>
        <v/>
      </c>
      <c r="AY583" s="649" t="str">
        <f>IF(AK583="","",VLOOKUP(AK583,ﾃﾞｰﾀ一覧!$AH$4:$AR$66,8,FALSE))</f>
        <v/>
      </c>
      <c r="AZ583" s="1084"/>
      <c r="BA583" s="1084"/>
      <c r="BB583" s="388" t="str">
        <f>IF(AK583="","",VLOOKUP(AK583,ﾃﾞｰﾀ一覧!$AH$4:$AR$66,9,FALSE))</f>
        <v/>
      </c>
      <c r="BC583" s="1157"/>
      <c r="BD583" s="1158"/>
      <c r="BE583" s="1158"/>
      <c r="BF583" s="1124"/>
      <c r="BG583" s="1125"/>
      <c r="BH583" s="1125"/>
      <c r="BI583" s="1157"/>
      <c r="BJ583" s="1158"/>
      <c r="BK583" s="1159"/>
      <c r="BL583" s="1154"/>
      <c r="BM583" s="1155"/>
      <c r="BN583" s="1156"/>
      <c r="BO583" s="1109" t="str">
        <f>IF($AK583="","",IF($BF583="","",IF($BF583=ﾃﾞｰﾀ一覧!$U$37,"",IF($BF583=ﾃﾞｰﾀ一覧!$U$38,"",IF($AH583=ﾃﾞｰﾀ一覧!$U$25,VLOOKUP($AK583,ﾃﾞｰﾀ一覧!$AH$43:$AR$66,10,FALSE),VLOOKUP($AK583,ﾃﾞｰﾀ一覧!$AH$4:$AR$66,10,FALSE))))))</f>
        <v/>
      </c>
      <c r="BP583" s="1110"/>
      <c r="BQ583" s="1110"/>
      <c r="BR583" s="1111"/>
      <c r="BS583" s="1115">
        <f>IF($BL583="",0,VLOOKUP($BL583,ﾃﾞｰﾀ一覧!$AY$4:$BB$16,3,FALSE))</f>
        <v>0</v>
      </c>
      <c r="BT583" s="1115"/>
      <c r="BU583" s="1115"/>
      <c r="BV583" s="1112" t="str">
        <f>IF($BO583="","",IF($BF583=ﾃﾞｰﾀ一覧!$U$37,"",IF($BF583=ﾃﾞｰﾀ一覧!$U$38,"",IF($BO583=ﾃﾞｰﾀ一覧!$AT$27,ﾃﾞｰﾀ一覧!$AT$27,VLOOKUP($AK583,ﾃﾞｰﾀ一覧!$AH$4:$AR$66,11,FALSE)*IF($BO583=ﾃﾞｰﾀ一覧!$AT$17,($AR583+1)*($AV583+1),IF($BO583=ﾃﾞｰﾀ一覧!$AT$22,IF(COUNTIF($AD583,"*天端*"),ﾃﾞｰﾀ一覧!$AU$43/2,ﾃﾞｰﾀ一覧!$AU$43/3),IF($BO583=ﾃﾞｰﾀ一覧!$AT$20,$AR583*$AV583,IF($BO583=ﾃﾞｰﾀ一覧!$AT$21,$AV583,1))))))))</f>
        <v/>
      </c>
      <c r="BW583" s="1112"/>
      <c r="BX583" s="1112"/>
      <c r="BY583" s="1088" t="str">
        <f>IF($B583="","",IF($AH583="","",IF($CK583=ﾃﾞｰﾀ一覧!$U$53,ﾃﾞｰﾀ一覧!$U$61,IF($AH583=ﾃﾞｰﾀ一覧!$U$21,ﾃﾞｰﾀ一覧!$U$60,IF(OR($AH583=ﾃﾞｰﾀ一覧!$U$19,$AH583=ﾃﾞｰﾀ一覧!$U$20,$AH583=ﾃﾞｰﾀ一覧!$U$23,$AH583=ﾃﾞｰﾀ一覧!$U$22,$AH583=ﾃﾞｰﾀ一覧!$U$18,AH583=ﾃﾞｰﾀ一覧!$U$25),ﾃﾞｰﾀ一覧!$U$59,ﾃﾞｰﾀ一覧!$U$62)))))</f>
        <v/>
      </c>
      <c r="BZ583" s="1089"/>
      <c r="CA583" s="1113"/>
      <c r="CB583" s="1113"/>
      <c r="CC583" s="1113"/>
      <c r="CD583" s="1113"/>
      <c r="CE583" s="1113"/>
      <c r="CF583" s="1113"/>
      <c r="CG583" s="1113"/>
      <c r="CH583" s="1113"/>
      <c r="CI583" s="1114"/>
      <c r="CK583" s="240"/>
      <c r="CM583" s="378" t="str">
        <f t="shared" si="56"/>
        <v/>
      </c>
      <c r="CN583" s="379" t="str">
        <f t="shared" si="57"/>
        <v/>
      </c>
      <c r="CO583" s="379" t="str">
        <f t="shared" si="58"/>
        <v/>
      </c>
      <c r="CP583" s="380" t="str">
        <f t="shared" si="59"/>
        <v/>
      </c>
      <c r="CQ583" s="244"/>
      <c r="CR583" s="1100"/>
      <c r="CS583" s="1101"/>
      <c r="CT583" s="1102"/>
      <c r="CU583" s="1135"/>
      <c r="CV583" s="1136"/>
      <c r="CW583" s="1136"/>
      <c r="CX583" s="1137"/>
      <c r="CY583" s="1138"/>
      <c r="CZ583" s="1139"/>
      <c r="DA583" s="1140"/>
      <c r="DB583" s="1132"/>
      <c r="DC583" s="1133"/>
      <c r="DD583" s="1133"/>
      <c r="DE583" s="1133"/>
      <c r="DF583" s="1133"/>
      <c r="DG583" s="1134"/>
      <c r="DH583" s="580"/>
      <c r="DI583" s="1084"/>
      <c r="DJ583" s="1084"/>
      <c r="DK583" s="581"/>
      <c r="DL583" s="582"/>
      <c r="DM583" s="1084"/>
      <c r="DN583" s="1084"/>
      <c r="DO583" s="581"/>
      <c r="DP583" s="582"/>
      <c r="DQ583" s="1084"/>
      <c r="DR583" s="1084"/>
      <c r="DS583" s="583"/>
      <c r="DT583" s="1157"/>
      <c r="DU583" s="1158"/>
      <c r="DV583" s="1158"/>
      <c r="DW583" s="1157"/>
      <c r="DX583" s="1158"/>
      <c r="DY583" s="1159"/>
      <c r="DZ583" s="1362"/>
      <c r="EA583" s="1363"/>
      <c r="EB583" s="1362"/>
      <c r="EC583" s="1363"/>
      <c r="ED583" s="1362"/>
      <c r="EE583" s="1377"/>
      <c r="EF583" s="1378"/>
      <c r="EG583" s="1379"/>
      <c r="EH583" s="1379"/>
      <c r="EI583" s="1380"/>
      <c r="EJ583" s="1381"/>
      <c r="EK583" s="1381"/>
      <c r="EL583" s="1381"/>
      <c r="EM583" s="1382"/>
      <c r="EN583" s="1382"/>
      <c r="EO583" s="1382"/>
      <c r="EP583" s="1375"/>
      <c r="EQ583" s="1376"/>
      <c r="ER583" s="1113"/>
      <c r="ES583" s="1113"/>
      <c r="ET583" s="1113"/>
      <c r="EU583" s="1113"/>
      <c r="EV583" s="1113"/>
      <c r="EW583" s="1113"/>
      <c r="EX583" s="1113"/>
      <c r="EY583" s="1113"/>
      <c r="EZ583" s="1114"/>
    </row>
    <row r="584" spans="1:156" ht="30" customHeight="1" x14ac:dyDescent="0.2">
      <c r="A584" s="207">
        <f t="shared" si="60"/>
        <v>573</v>
      </c>
      <c r="B584" s="1103"/>
      <c r="C584" s="1104"/>
      <c r="D584" s="1303"/>
      <c r="E584" s="1304"/>
      <c r="F584" s="1094" t="str">
        <f t="shared" si="62"/>
        <v/>
      </c>
      <c r="G584" s="1095"/>
      <c r="H584" s="1095"/>
      <c r="I584" s="1095"/>
      <c r="J584" s="1095"/>
      <c r="K584" s="1095"/>
      <c r="L584" s="1095"/>
      <c r="M584" s="1095"/>
      <c r="N584" s="1095"/>
      <c r="O584" s="1095"/>
      <c r="P584" s="1095"/>
      <c r="Q584" s="1095"/>
      <c r="R584" s="1095"/>
      <c r="S584" s="1095"/>
      <c r="T584" s="1095"/>
      <c r="U584" s="1095"/>
      <c r="V584" s="1095"/>
      <c r="W584" s="1096"/>
      <c r="X584" s="1299">
        <f t="shared" si="61"/>
        <v>0</v>
      </c>
      <c r="Y584" s="1300"/>
      <c r="Z584" s="1301"/>
      <c r="AA584" s="1100"/>
      <c r="AB584" s="1101"/>
      <c r="AC584" s="1102"/>
      <c r="AD584" s="1135"/>
      <c r="AE584" s="1136"/>
      <c r="AF584" s="1136"/>
      <c r="AG584" s="1137"/>
      <c r="AH584" s="1138"/>
      <c r="AI584" s="1139"/>
      <c r="AJ584" s="1140"/>
      <c r="AK584" s="1132"/>
      <c r="AL584" s="1133"/>
      <c r="AM584" s="1133"/>
      <c r="AN584" s="1133"/>
      <c r="AO584" s="1133"/>
      <c r="AP584" s="1134"/>
      <c r="AQ584" s="642" t="str">
        <f>IF(AK584="","",VLOOKUP(AK584,ﾃﾞｰﾀ一覧!$AH$4:$AR$66,2,FALSE))</f>
        <v/>
      </c>
      <c r="AR584" s="1084"/>
      <c r="AS584" s="1084"/>
      <c r="AT584" s="643" t="str">
        <f>IF(AK584="","",VLOOKUP(AK584,ﾃﾞｰﾀ一覧!$AH$4:$AR$66,3,FALSE))</f>
        <v/>
      </c>
      <c r="AU584" s="644" t="str">
        <f>IF(AK584="","",VLOOKUP(AK584,ﾃﾞｰﾀ一覧!$AH$4:$AR$66,5,FALSE))</f>
        <v/>
      </c>
      <c r="AV584" s="1084"/>
      <c r="AW584" s="1084"/>
      <c r="AX584" s="643" t="str">
        <f>IF(AK584="","",VLOOKUP(AK584,ﾃﾞｰﾀ一覧!$AH$4:$AR$66,6,FALSE))</f>
        <v/>
      </c>
      <c r="AY584" s="649" t="str">
        <f>IF(AK584="","",VLOOKUP(AK584,ﾃﾞｰﾀ一覧!$AH$4:$AR$66,8,FALSE))</f>
        <v/>
      </c>
      <c r="AZ584" s="1084"/>
      <c r="BA584" s="1084"/>
      <c r="BB584" s="388" t="str">
        <f>IF(AK584="","",VLOOKUP(AK584,ﾃﾞｰﾀ一覧!$AH$4:$AR$66,9,FALSE))</f>
        <v/>
      </c>
      <c r="BC584" s="1124"/>
      <c r="BD584" s="1125"/>
      <c r="BE584" s="1125"/>
      <c r="BF584" s="1124"/>
      <c r="BG584" s="1125"/>
      <c r="BH584" s="1125"/>
      <c r="BI584" s="1124"/>
      <c r="BJ584" s="1125"/>
      <c r="BK584" s="1150"/>
      <c r="BL584" s="1154"/>
      <c r="BM584" s="1155"/>
      <c r="BN584" s="1156"/>
      <c r="BO584" s="1109" t="str">
        <f>IF($AK584="","",IF($BF584="","",IF($BF584=ﾃﾞｰﾀ一覧!$U$37,"",IF($BF584=ﾃﾞｰﾀ一覧!$U$38,"",IF($AH584=ﾃﾞｰﾀ一覧!$U$25,VLOOKUP($AK584,ﾃﾞｰﾀ一覧!$AH$43:$AR$66,10,FALSE),VLOOKUP($AK584,ﾃﾞｰﾀ一覧!$AH$4:$AR$66,10,FALSE))))))</f>
        <v/>
      </c>
      <c r="BP584" s="1110"/>
      <c r="BQ584" s="1110"/>
      <c r="BR584" s="1111"/>
      <c r="BS584" s="1115">
        <f>IF($BL584="",0,VLOOKUP($BL584,ﾃﾞｰﾀ一覧!$AY$4:$BB$16,3,FALSE))</f>
        <v>0</v>
      </c>
      <c r="BT584" s="1115"/>
      <c r="BU584" s="1115"/>
      <c r="BV584" s="1112" t="str">
        <f>IF($BO584="","",IF($BF584=ﾃﾞｰﾀ一覧!$U$37,"",IF($BF584=ﾃﾞｰﾀ一覧!$U$38,"",IF($BO584=ﾃﾞｰﾀ一覧!$AT$27,ﾃﾞｰﾀ一覧!$AT$27,VLOOKUP($AK584,ﾃﾞｰﾀ一覧!$AH$4:$AR$66,11,FALSE)*IF($BO584=ﾃﾞｰﾀ一覧!$AT$17,($AR584+1)*($AV584+1),IF($BO584=ﾃﾞｰﾀ一覧!$AT$22,IF(COUNTIF($AD584,"*天端*"),ﾃﾞｰﾀ一覧!$AU$43/2,ﾃﾞｰﾀ一覧!$AU$43/3),IF($BO584=ﾃﾞｰﾀ一覧!$AT$20,$AR584*$AV584,IF($BO584=ﾃﾞｰﾀ一覧!$AT$21,$AV584,1))))))))</f>
        <v/>
      </c>
      <c r="BW584" s="1112"/>
      <c r="BX584" s="1112"/>
      <c r="BY584" s="1088" t="str">
        <f>IF($B584="","",IF($AH584="","",IF($CK584=ﾃﾞｰﾀ一覧!$U$53,ﾃﾞｰﾀ一覧!$U$61,IF($AH584=ﾃﾞｰﾀ一覧!$U$21,ﾃﾞｰﾀ一覧!$U$60,IF(OR($AH584=ﾃﾞｰﾀ一覧!$U$19,$AH584=ﾃﾞｰﾀ一覧!$U$20,$AH584=ﾃﾞｰﾀ一覧!$U$23,$AH584=ﾃﾞｰﾀ一覧!$U$22,$AH584=ﾃﾞｰﾀ一覧!$U$18,AH584=ﾃﾞｰﾀ一覧!$U$25),ﾃﾞｰﾀ一覧!$U$59,ﾃﾞｰﾀ一覧!$U$62)))))</f>
        <v/>
      </c>
      <c r="BZ584" s="1089"/>
      <c r="CA584" s="1113"/>
      <c r="CB584" s="1113"/>
      <c r="CC584" s="1113"/>
      <c r="CD584" s="1113"/>
      <c r="CE584" s="1113"/>
      <c r="CF584" s="1113"/>
      <c r="CG584" s="1113"/>
      <c r="CH584" s="1113"/>
      <c r="CI584" s="1114"/>
      <c r="CK584" s="240"/>
      <c r="CM584" s="378" t="str">
        <f t="shared" si="56"/>
        <v/>
      </c>
      <c r="CN584" s="379" t="str">
        <f t="shared" si="57"/>
        <v/>
      </c>
      <c r="CO584" s="379" t="str">
        <f t="shared" si="58"/>
        <v/>
      </c>
      <c r="CP584" s="380" t="str">
        <f t="shared" si="59"/>
        <v/>
      </c>
      <c r="CQ584" s="244"/>
      <c r="CR584" s="1100"/>
      <c r="CS584" s="1101"/>
      <c r="CT584" s="1102"/>
      <c r="CU584" s="1135"/>
      <c r="CV584" s="1136"/>
      <c r="CW584" s="1136"/>
      <c r="CX584" s="1137"/>
      <c r="CY584" s="1138"/>
      <c r="CZ584" s="1139"/>
      <c r="DA584" s="1140"/>
      <c r="DB584" s="1132"/>
      <c r="DC584" s="1133"/>
      <c r="DD584" s="1133"/>
      <c r="DE584" s="1133"/>
      <c r="DF584" s="1133"/>
      <c r="DG584" s="1134"/>
      <c r="DH584" s="580"/>
      <c r="DI584" s="1084"/>
      <c r="DJ584" s="1084"/>
      <c r="DK584" s="581"/>
      <c r="DL584" s="582"/>
      <c r="DM584" s="1084"/>
      <c r="DN584" s="1084"/>
      <c r="DO584" s="581"/>
      <c r="DP584" s="582"/>
      <c r="DQ584" s="1084"/>
      <c r="DR584" s="1084"/>
      <c r="DS584" s="583"/>
      <c r="DT584" s="1124"/>
      <c r="DU584" s="1125"/>
      <c r="DV584" s="1125"/>
      <c r="DW584" s="1124"/>
      <c r="DX584" s="1125"/>
      <c r="DY584" s="1150"/>
      <c r="DZ584" s="1362"/>
      <c r="EA584" s="1363"/>
      <c r="EB584" s="1362"/>
      <c r="EC584" s="1363"/>
      <c r="ED584" s="1362"/>
      <c r="EE584" s="1377"/>
      <c r="EF584" s="1378"/>
      <c r="EG584" s="1379"/>
      <c r="EH584" s="1379"/>
      <c r="EI584" s="1380"/>
      <c r="EJ584" s="1381"/>
      <c r="EK584" s="1381"/>
      <c r="EL584" s="1381"/>
      <c r="EM584" s="1382"/>
      <c r="EN584" s="1382"/>
      <c r="EO584" s="1382"/>
      <c r="EP584" s="1375"/>
      <c r="EQ584" s="1376"/>
      <c r="ER584" s="1113"/>
      <c r="ES584" s="1113"/>
      <c r="ET584" s="1113"/>
      <c r="EU584" s="1113"/>
      <c r="EV584" s="1113"/>
      <c r="EW584" s="1113"/>
      <c r="EX584" s="1113"/>
      <c r="EY584" s="1113"/>
      <c r="EZ584" s="1114"/>
    </row>
    <row r="585" spans="1:156" ht="30" customHeight="1" x14ac:dyDescent="0.2">
      <c r="A585" s="207">
        <f t="shared" si="60"/>
        <v>574</v>
      </c>
      <c r="B585" s="1103"/>
      <c r="C585" s="1104"/>
      <c r="D585" s="1303"/>
      <c r="E585" s="1304"/>
      <c r="F585" s="1094" t="str">
        <f t="shared" si="62"/>
        <v/>
      </c>
      <c r="G585" s="1095"/>
      <c r="H585" s="1095"/>
      <c r="I585" s="1095"/>
      <c r="J585" s="1095"/>
      <c r="K585" s="1095"/>
      <c r="L585" s="1095"/>
      <c r="M585" s="1095"/>
      <c r="N585" s="1095"/>
      <c r="O585" s="1095"/>
      <c r="P585" s="1095"/>
      <c r="Q585" s="1095"/>
      <c r="R585" s="1095"/>
      <c r="S585" s="1095"/>
      <c r="T585" s="1095"/>
      <c r="U585" s="1095"/>
      <c r="V585" s="1095"/>
      <c r="W585" s="1096"/>
      <c r="X585" s="1299">
        <f t="shared" si="61"/>
        <v>0</v>
      </c>
      <c r="Y585" s="1300"/>
      <c r="Z585" s="1301"/>
      <c r="AA585" s="1100"/>
      <c r="AB585" s="1101"/>
      <c r="AC585" s="1102"/>
      <c r="AD585" s="1135"/>
      <c r="AE585" s="1136"/>
      <c r="AF585" s="1136"/>
      <c r="AG585" s="1137"/>
      <c r="AH585" s="1138"/>
      <c r="AI585" s="1139"/>
      <c r="AJ585" s="1140"/>
      <c r="AK585" s="1132"/>
      <c r="AL585" s="1133"/>
      <c r="AM585" s="1133"/>
      <c r="AN585" s="1133"/>
      <c r="AO585" s="1133"/>
      <c r="AP585" s="1134"/>
      <c r="AQ585" s="642" t="str">
        <f>IF(AK585="","",VLOOKUP(AK585,ﾃﾞｰﾀ一覧!$AH$4:$AR$66,2,FALSE))</f>
        <v/>
      </c>
      <c r="AR585" s="1084"/>
      <c r="AS585" s="1084"/>
      <c r="AT585" s="643" t="str">
        <f>IF(AK585="","",VLOOKUP(AK585,ﾃﾞｰﾀ一覧!$AH$4:$AR$66,3,FALSE))</f>
        <v/>
      </c>
      <c r="AU585" s="644" t="str">
        <f>IF(AK585="","",VLOOKUP(AK585,ﾃﾞｰﾀ一覧!$AH$4:$AR$66,5,FALSE))</f>
        <v/>
      </c>
      <c r="AV585" s="1084"/>
      <c r="AW585" s="1084"/>
      <c r="AX585" s="643" t="str">
        <f>IF(AK585="","",VLOOKUP(AK585,ﾃﾞｰﾀ一覧!$AH$4:$AR$66,6,FALSE))</f>
        <v/>
      </c>
      <c r="AY585" s="649" t="str">
        <f>IF(AK585="","",VLOOKUP(AK585,ﾃﾞｰﾀ一覧!$AH$4:$AR$66,8,FALSE))</f>
        <v/>
      </c>
      <c r="AZ585" s="1084"/>
      <c r="BA585" s="1084"/>
      <c r="BB585" s="388" t="str">
        <f>IF(AK585="","",VLOOKUP(AK585,ﾃﾞｰﾀ一覧!$AH$4:$AR$66,9,FALSE))</f>
        <v/>
      </c>
      <c r="BC585" s="1124"/>
      <c r="BD585" s="1125"/>
      <c r="BE585" s="1125"/>
      <c r="BF585" s="1124"/>
      <c r="BG585" s="1125"/>
      <c r="BH585" s="1125"/>
      <c r="BI585" s="1124"/>
      <c r="BJ585" s="1125"/>
      <c r="BK585" s="1150"/>
      <c r="BL585" s="1154"/>
      <c r="BM585" s="1155"/>
      <c r="BN585" s="1156"/>
      <c r="BO585" s="1109" t="str">
        <f>IF($AK585="","",IF($BF585="","",IF($BF585=ﾃﾞｰﾀ一覧!$U$37,"",IF($BF585=ﾃﾞｰﾀ一覧!$U$38,"",IF($AH585=ﾃﾞｰﾀ一覧!$U$25,VLOOKUP($AK585,ﾃﾞｰﾀ一覧!$AH$43:$AR$66,10,FALSE),VLOOKUP($AK585,ﾃﾞｰﾀ一覧!$AH$4:$AR$66,10,FALSE))))))</f>
        <v/>
      </c>
      <c r="BP585" s="1110"/>
      <c r="BQ585" s="1110"/>
      <c r="BR585" s="1111"/>
      <c r="BS585" s="1115">
        <f>IF($BL585="",0,VLOOKUP($BL585,ﾃﾞｰﾀ一覧!$AY$4:$BB$16,3,FALSE))</f>
        <v>0</v>
      </c>
      <c r="BT585" s="1115"/>
      <c r="BU585" s="1115"/>
      <c r="BV585" s="1112" t="str">
        <f>IF($BO585="","",IF($BF585=ﾃﾞｰﾀ一覧!$U$37,"",IF($BF585=ﾃﾞｰﾀ一覧!$U$38,"",IF($BO585=ﾃﾞｰﾀ一覧!$AT$27,ﾃﾞｰﾀ一覧!$AT$27,VLOOKUP($AK585,ﾃﾞｰﾀ一覧!$AH$4:$AR$66,11,FALSE)*IF($BO585=ﾃﾞｰﾀ一覧!$AT$17,($AR585+1)*($AV585+1),IF($BO585=ﾃﾞｰﾀ一覧!$AT$22,IF(COUNTIF($AD585,"*天端*"),ﾃﾞｰﾀ一覧!$AU$43/2,ﾃﾞｰﾀ一覧!$AU$43/3),IF($BO585=ﾃﾞｰﾀ一覧!$AT$20,$AR585*$AV585,IF($BO585=ﾃﾞｰﾀ一覧!$AT$21,$AV585,1))))))))</f>
        <v/>
      </c>
      <c r="BW585" s="1112"/>
      <c r="BX585" s="1112"/>
      <c r="BY585" s="1088" t="str">
        <f>IF($B585="","",IF($AH585="","",IF($CK585=ﾃﾞｰﾀ一覧!$U$53,ﾃﾞｰﾀ一覧!$U$61,IF($AH585=ﾃﾞｰﾀ一覧!$U$21,ﾃﾞｰﾀ一覧!$U$60,IF(OR($AH585=ﾃﾞｰﾀ一覧!$U$19,$AH585=ﾃﾞｰﾀ一覧!$U$20,$AH585=ﾃﾞｰﾀ一覧!$U$23,$AH585=ﾃﾞｰﾀ一覧!$U$22,$AH585=ﾃﾞｰﾀ一覧!$U$18,AH585=ﾃﾞｰﾀ一覧!$U$25),ﾃﾞｰﾀ一覧!$U$59,ﾃﾞｰﾀ一覧!$U$62)))))</f>
        <v/>
      </c>
      <c r="BZ585" s="1089"/>
      <c r="CA585" s="1113"/>
      <c r="CB585" s="1113"/>
      <c r="CC585" s="1113"/>
      <c r="CD585" s="1113"/>
      <c r="CE585" s="1113"/>
      <c r="CF585" s="1113"/>
      <c r="CG585" s="1113"/>
      <c r="CH585" s="1113"/>
      <c r="CI585" s="1114"/>
      <c r="CK585" s="240"/>
      <c r="CM585" s="378" t="str">
        <f t="shared" si="56"/>
        <v/>
      </c>
      <c r="CN585" s="379" t="str">
        <f t="shared" si="57"/>
        <v/>
      </c>
      <c r="CO585" s="379" t="str">
        <f t="shared" si="58"/>
        <v/>
      </c>
      <c r="CP585" s="380" t="str">
        <f t="shared" si="59"/>
        <v/>
      </c>
      <c r="CQ585" s="244"/>
      <c r="CR585" s="1100"/>
      <c r="CS585" s="1101"/>
      <c r="CT585" s="1102"/>
      <c r="CU585" s="1135"/>
      <c r="CV585" s="1136"/>
      <c r="CW585" s="1136"/>
      <c r="CX585" s="1137"/>
      <c r="CY585" s="1138"/>
      <c r="CZ585" s="1139"/>
      <c r="DA585" s="1140"/>
      <c r="DB585" s="1132"/>
      <c r="DC585" s="1133"/>
      <c r="DD585" s="1133"/>
      <c r="DE585" s="1133"/>
      <c r="DF585" s="1133"/>
      <c r="DG585" s="1134"/>
      <c r="DH585" s="580"/>
      <c r="DI585" s="1084"/>
      <c r="DJ585" s="1084"/>
      <c r="DK585" s="581"/>
      <c r="DL585" s="582"/>
      <c r="DM585" s="1084"/>
      <c r="DN585" s="1084"/>
      <c r="DO585" s="581"/>
      <c r="DP585" s="582"/>
      <c r="DQ585" s="1084"/>
      <c r="DR585" s="1084"/>
      <c r="DS585" s="583"/>
      <c r="DT585" s="1124"/>
      <c r="DU585" s="1125"/>
      <c r="DV585" s="1125"/>
      <c r="DW585" s="1124"/>
      <c r="DX585" s="1125"/>
      <c r="DY585" s="1150"/>
      <c r="DZ585" s="1362"/>
      <c r="EA585" s="1363"/>
      <c r="EB585" s="1362"/>
      <c r="EC585" s="1363"/>
      <c r="ED585" s="1362"/>
      <c r="EE585" s="1377"/>
      <c r="EF585" s="1378"/>
      <c r="EG585" s="1379"/>
      <c r="EH585" s="1379"/>
      <c r="EI585" s="1380"/>
      <c r="EJ585" s="1381"/>
      <c r="EK585" s="1381"/>
      <c r="EL585" s="1381"/>
      <c r="EM585" s="1382"/>
      <c r="EN585" s="1382"/>
      <c r="EO585" s="1382"/>
      <c r="EP585" s="1375"/>
      <c r="EQ585" s="1376"/>
      <c r="ER585" s="1113"/>
      <c r="ES585" s="1113"/>
      <c r="ET585" s="1113"/>
      <c r="EU585" s="1113"/>
      <c r="EV585" s="1113"/>
      <c r="EW585" s="1113"/>
      <c r="EX585" s="1113"/>
      <c r="EY585" s="1113"/>
      <c r="EZ585" s="1114"/>
    </row>
    <row r="586" spans="1:156" ht="30" customHeight="1" x14ac:dyDescent="0.2">
      <c r="A586" s="207">
        <f t="shared" si="60"/>
        <v>575</v>
      </c>
      <c r="B586" s="1103"/>
      <c r="C586" s="1104"/>
      <c r="D586" s="1303"/>
      <c r="E586" s="1304"/>
      <c r="F586" s="1094" t="str">
        <f t="shared" si="62"/>
        <v/>
      </c>
      <c r="G586" s="1095"/>
      <c r="H586" s="1095"/>
      <c r="I586" s="1095"/>
      <c r="J586" s="1095"/>
      <c r="K586" s="1095"/>
      <c r="L586" s="1095"/>
      <c r="M586" s="1095"/>
      <c r="N586" s="1095"/>
      <c r="O586" s="1095"/>
      <c r="P586" s="1095"/>
      <c r="Q586" s="1095"/>
      <c r="R586" s="1095"/>
      <c r="S586" s="1095"/>
      <c r="T586" s="1095"/>
      <c r="U586" s="1095"/>
      <c r="V586" s="1095"/>
      <c r="W586" s="1096"/>
      <c r="X586" s="1299">
        <f t="shared" si="61"/>
        <v>0</v>
      </c>
      <c r="Y586" s="1300"/>
      <c r="Z586" s="1301"/>
      <c r="AA586" s="1100"/>
      <c r="AB586" s="1101"/>
      <c r="AC586" s="1102"/>
      <c r="AD586" s="1135"/>
      <c r="AE586" s="1136"/>
      <c r="AF586" s="1136"/>
      <c r="AG586" s="1137"/>
      <c r="AH586" s="1138"/>
      <c r="AI586" s="1139"/>
      <c r="AJ586" s="1140"/>
      <c r="AK586" s="1132"/>
      <c r="AL586" s="1133"/>
      <c r="AM586" s="1133"/>
      <c r="AN586" s="1133"/>
      <c r="AO586" s="1133"/>
      <c r="AP586" s="1134"/>
      <c r="AQ586" s="642" t="str">
        <f>IF(AK586="","",VLOOKUP(AK586,ﾃﾞｰﾀ一覧!$AH$4:$AR$66,2,FALSE))</f>
        <v/>
      </c>
      <c r="AR586" s="1084"/>
      <c r="AS586" s="1084"/>
      <c r="AT586" s="643" t="str">
        <f>IF(AK586="","",VLOOKUP(AK586,ﾃﾞｰﾀ一覧!$AH$4:$AR$66,3,FALSE))</f>
        <v/>
      </c>
      <c r="AU586" s="644" t="str">
        <f>IF(AK586="","",VLOOKUP(AK586,ﾃﾞｰﾀ一覧!$AH$4:$AR$66,5,FALSE))</f>
        <v/>
      </c>
      <c r="AV586" s="1084"/>
      <c r="AW586" s="1084"/>
      <c r="AX586" s="643" t="str">
        <f>IF(AK586="","",VLOOKUP(AK586,ﾃﾞｰﾀ一覧!$AH$4:$AR$66,6,FALSE))</f>
        <v/>
      </c>
      <c r="AY586" s="649" t="str">
        <f>IF(AK586="","",VLOOKUP(AK586,ﾃﾞｰﾀ一覧!$AH$4:$AR$66,8,FALSE))</f>
        <v/>
      </c>
      <c r="AZ586" s="1084"/>
      <c r="BA586" s="1084"/>
      <c r="BB586" s="388" t="str">
        <f>IF(AK586="","",VLOOKUP(AK586,ﾃﾞｰﾀ一覧!$AH$4:$AR$66,9,FALSE))</f>
        <v/>
      </c>
      <c r="BC586" s="1124"/>
      <c r="BD586" s="1125"/>
      <c r="BE586" s="1125"/>
      <c r="BF586" s="1124"/>
      <c r="BG586" s="1125"/>
      <c r="BH586" s="1125"/>
      <c r="BI586" s="1124"/>
      <c r="BJ586" s="1125"/>
      <c r="BK586" s="1150"/>
      <c r="BL586" s="1154"/>
      <c r="BM586" s="1155"/>
      <c r="BN586" s="1156"/>
      <c r="BO586" s="1109" t="str">
        <f>IF($AK586="","",IF($BF586="","",IF($BF586=ﾃﾞｰﾀ一覧!$U$37,"",IF($BF586=ﾃﾞｰﾀ一覧!$U$38,"",IF($AH586=ﾃﾞｰﾀ一覧!$U$25,VLOOKUP($AK586,ﾃﾞｰﾀ一覧!$AH$43:$AR$66,10,FALSE),VLOOKUP($AK586,ﾃﾞｰﾀ一覧!$AH$4:$AR$66,10,FALSE))))))</f>
        <v/>
      </c>
      <c r="BP586" s="1110"/>
      <c r="BQ586" s="1110"/>
      <c r="BR586" s="1111"/>
      <c r="BS586" s="1115">
        <f>IF($BL586="",0,VLOOKUP($BL586,ﾃﾞｰﾀ一覧!$AY$4:$BB$16,3,FALSE))</f>
        <v>0</v>
      </c>
      <c r="BT586" s="1115"/>
      <c r="BU586" s="1115"/>
      <c r="BV586" s="1112" t="str">
        <f>IF($BO586="","",IF($BF586=ﾃﾞｰﾀ一覧!$U$37,"",IF($BF586=ﾃﾞｰﾀ一覧!$U$38,"",IF($BO586=ﾃﾞｰﾀ一覧!$AT$27,ﾃﾞｰﾀ一覧!$AT$27,VLOOKUP($AK586,ﾃﾞｰﾀ一覧!$AH$4:$AR$66,11,FALSE)*IF($BO586=ﾃﾞｰﾀ一覧!$AT$17,($AR586+1)*($AV586+1),IF($BO586=ﾃﾞｰﾀ一覧!$AT$22,IF(COUNTIF($AD586,"*天端*"),ﾃﾞｰﾀ一覧!$AU$43/2,ﾃﾞｰﾀ一覧!$AU$43/3),IF($BO586=ﾃﾞｰﾀ一覧!$AT$20,$AR586*$AV586,IF($BO586=ﾃﾞｰﾀ一覧!$AT$21,$AV586,1))))))))</f>
        <v/>
      </c>
      <c r="BW586" s="1112"/>
      <c r="BX586" s="1112"/>
      <c r="BY586" s="1088" t="str">
        <f>IF($B586="","",IF($AH586="","",IF($CK586=ﾃﾞｰﾀ一覧!$U$53,ﾃﾞｰﾀ一覧!$U$61,IF($AH586=ﾃﾞｰﾀ一覧!$U$21,ﾃﾞｰﾀ一覧!$U$60,IF(OR($AH586=ﾃﾞｰﾀ一覧!$U$19,$AH586=ﾃﾞｰﾀ一覧!$U$20,$AH586=ﾃﾞｰﾀ一覧!$U$23,$AH586=ﾃﾞｰﾀ一覧!$U$22,$AH586=ﾃﾞｰﾀ一覧!$U$18,AH586=ﾃﾞｰﾀ一覧!$U$25),ﾃﾞｰﾀ一覧!$U$59,ﾃﾞｰﾀ一覧!$U$62)))))</f>
        <v/>
      </c>
      <c r="BZ586" s="1089"/>
      <c r="CA586" s="1113"/>
      <c r="CB586" s="1113"/>
      <c r="CC586" s="1113"/>
      <c r="CD586" s="1113"/>
      <c r="CE586" s="1113"/>
      <c r="CF586" s="1113"/>
      <c r="CG586" s="1113"/>
      <c r="CH586" s="1113"/>
      <c r="CI586" s="1114"/>
      <c r="CK586" s="240"/>
      <c r="CM586" s="378" t="str">
        <f t="shared" si="56"/>
        <v/>
      </c>
      <c r="CN586" s="379" t="str">
        <f t="shared" si="57"/>
        <v/>
      </c>
      <c r="CO586" s="379" t="str">
        <f t="shared" si="58"/>
        <v/>
      </c>
      <c r="CP586" s="380" t="str">
        <f t="shared" si="59"/>
        <v/>
      </c>
      <c r="CQ586" s="244"/>
      <c r="CR586" s="1100"/>
      <c r="CS586" s="1101"/>
      <c r="CT586" s="1102"/>
      <c r="CU586" s="1135"/>
      <c r="CV586" s="1136"/>
      <c r="CW586" s="1136"/>
      <c r="CX586" s="1137"/>
      <c r="CY586" s="1138"/>
      <c r="CZ586" s="1139"/>
      <c r="DA586" s="1140"/>
      <c r="DB586" s="1132"/>
      <c r="DC586" s="1133"/>
      <c r="DD586" s="1133"/>
      <c r="DE586" s="1133"/>
      <c r="DF586" s="1133"/>
      <c r="DG586" s="1134"/>
      <c r="DH586" s="580"/>
      <c r="DI586" s="1084"/>
      <c r="DJ586" s="1084"/>
      <c r="DK586" s="581"/>
      <c r="DL586" s="582"/>
      <c r="DM586" s="1084"/>
      <c r="DN586" s="1084"/>
      <c r="DO586" s="581"/>
      <c r="DP586" s="582"/>
      <c r="DQ586" s="1084"/>
      <c r="DR586" s="1084"/>
      <c r="DS586" s="583"/>
      <c r="DT586" s="1124"/>
      <c r="DU586" s="1125"/>
      <c r="DV586" s="1125"/>
      <c r="DW586" s="1124"/>
      <c r="DX586" s="1125"/>
      <c r="DY586" s="1150"/>
      <c r="DZ586" s="1362"/>
      <c r="EA586" s="1363"/>
      <c r="EB586" s="1362"/>
      <c r="EC586" s="1363"/>
      <c r="ED586" s="1362"/>
      <c r="EE586" s="1377"/>
      <c r="EF586" s="1378"/>
      <c r="EG586" s="1379"/>
      <c r="EH586" s="1379"/>
      <c r="EI586" s="1380"/>
      <c r="EJ586" s="1381"/>
      <c r="EK586" s="1381"/>
      <c r="EL586" s="1381"/>
      <c r="EM586" s="1382"/>
      <c r="EN586" s="1382"/>
      <c r="EO586" s="1382"/>
      <c r="EP586" s="1375"/>
      <c r="EQ586" s="1376"/>
      <c r="ER586" s="1113"/>
      <c r="ES586" s="1113"/>
      <c r="ET586" s="1113"/>
      <c r="EU586" s="1113"/>
      <c r="EV586" s="1113"/>
      <c r="EW586" s="1113"/>
      <c r="EX586" s="1113"/>
      <c r="EY586" s="1113"/>
      <c r="EZ586" s="1114"/>
    </row>
    <row r="587" spans="1:156" ht="30" customHeight="1" x14ac:dyDescent="0.2">
      <c r="A587" s="207">
        <f t="shared" si="60"/>
        <v>576</v>
      </c>
      <c r="B587" s="1103"/>
      <c r="C587" s="1104"/>
      <c r="D587" s="1303"/>
      <c r="E587" s="1304"/>
      <c r="F587" s="1094" t="str">
        <f t="shared" si="62"/>
        <v/>
      </c>
      <c r="G587" s="1095"/>
      <c r="H587" s="1095"/>
      <c r="I587" s="1095"/>
      <c r="J587" s="1095"/>
      <c r="K587" s="1095"/>
      <c r="L587" s="1095"/>
      <c r="M587" s="1095"/>
      <c r="N587" s="1095"/>
      <c r="O587" s="1095"/>
      <c r="P587" s="1095"/>
      <c r="Q587" s="1095"/>
      <c r="R587" s="1095"/>
      <c r="S587" s="1095"/>
      <c r="T587" s="1095"/>
      <c r="U587" s="1095"/>
      <c r="V587" s="1095"/>
      <c r="W587" s="1096"/>
      <c r="X587" s="1299">
        <f t="shared" si="61"/>
        <v>0</v>
      </c>
      <c r="Y587" s="1300"/>
      <c r="Z587" s="1301"/>
      <c r="AA587" s="1100"/>
      <c r="AB587" s="1101"/>
      <c r="AC587" s="1102"/>
      <c r="AD587" s="1135"/>
      <c r="AE587" s="1136"/>
      <c r="AF587" s="1136"/>
      <c r="AG587" s="1137"/>
      <c r="AH587" s="1138"/>
      <c r="AI587" s="1139"/>
      <c r="AJ587" s="1140"/>
      <c r="AK587" s="1132"/>
      <c r="AL587" s="1133"/>
      <c r="AM587" s="1133"/>
      <c r="AN587" s="1133"/>
      <c r="AO587" s="1133"/>
      <c r="AP587" s="1134"/>
      <c r="AQ587" s="642" t="str">
        <f>IF(AK587="","",VLOOKUP(AK587,ﾃﾞｰﾀ一覧!$AH$4:$AR$66,2,FALSE))</f>
        <v/>
      </c>
      <c r="AR587" s="1084"/>
      <c r="AS587" s="1084"/>
      <c r="AT587" s="643" t="str">
        <f>IF(AK587="","",VLOOKUP(AK587,ﾃﾞｰﾀ一覧!$AH$4:$AR$66,3,FALSE))</f>
        <v/>
      </c>
      <c r="AU587" s="644" t="str">
        <f>IF(AK587="","",VLOOKUP(AK587,ﾃﾞｰﾀ一覧!$AH$4:$AR$66,5,FALSE))</f>
        <v/>
      </c>
      <c r="AV587" s="1084"/>
      <c r="AW587" s="1084"/>
      <c r="AX587" s="643" t="str">
        <f>IF(AK587="","",VLOOKUP(AK587,ﾃﾞｰﾀ一覧!$AH$4:$AR$66,6,FALSE))</f>
        <v/>
      </c>
      <c r="AY587" s="649" t="str">
        <f>IF(AK587="","",VLOOKUP(AK587,ﾃﾞｰﾀ一覧!$AH$4:$AR$66,8,FALSE))</f>
        <v/>
      </c>
      <c r="AZ587" s="1084"/>
      <c r="BA587" s="1084"/>
      <c r="BB587" s="388" t="str">
        <f>IF(AK587="","",VLOOKUP(AK587,ﾃﾞｰﾀ一覧!$AH$4:$AR$66,9,FALSE))</f>
        <v/>
      </c>
      <c r="BC587" s="1124"/>
      <c r="BD587" s="1125"/>
      <c r="BE587" s="1125"/>
      <c r="BF587" s="1124"/>
      <c r="BG587" s="1125"/>
      <c r="BH587" s="1125"/>
      <c r="BI587" s="1124"/>
      <c r="BJ587" s="1125"/>
      <c r="BK587" s="1150"/>
      <c r="BL587" s="1154"/>
      <c r="BM587" s="1155"/>
      <c r="BN587" s="1156"/>
      <c r="BO587" s="1109" t="str">
        <f>IF($AK587="","",IF($BF587="","",IF($BF587=ﾃﾞｰﾀ一覧!$U$37,"",IF($BF587=ﾃﾞｰﾀ一覧!$U$38,"",IF($AH587=ﾃﾞｰﾀ一覧!$U$25,VLOOKUP($AK587,ﾃﾞｰﾀ一覧!$AH$43:$AR$66,10,FALSE),VLOOKUP($AK587,ﾃﾞｰﾀ一覧!$AH$4:$AR$66,10,FALSE))))))</f>
        <v/>
      </c>
      <c r="BP587" s="1110"/>
      <c r="BQ587" s="1110"/>
      <c r="BR587" s="1111"/>
      <c r="BS587" s="1115">
        <f>IF($BL587="",0,VLOOKUP($BL587,ﾃﾞｰﾀ一覧!$AY$4:$BB$16,3,FALSE))</f>
        <v>0</v>
      </c>
      <c r="BT587" s="1115"/>
      <c r="BU587" s="1115"/>
      <c r="BV587" s="1112" t="str">
        <f>IF($BO587="","",IF($BF587=ﾃﾞｰﾀ一覧!$U$37,"",IF($BF587=ﾃﾞｰﾀ一覧!$U$38,"",IF($BO587=ﾃﾞｰﾀ一覧!$AT$27,ﾃﾞｰﾀ一覧!$AT$27,VLOOKUP($AK587,ﾃﾞｰﾀ一覧!$AH$4:$AR$66,11,FALSE)*IF($BO587=ﾃﾞｰﾀ一覧!$AT$17,($AR587+1)*($AV587+1),IF($BO587=ﾃﾞｰﾀ一覧!$AT$22,IF(COUNTIF($AD587,"*天端*"),ﾃﾞｰﾀ一覧!$AU$43/2,ﾃﾞｰﾀ一覧!$AU$43/3),IF($BO587=ﾃﾞｰﾀ一覧!$AT$20,$AR587*$AV587,IF($BO587=ﾃﾞｰﾀ一覧!$AT$21,$AV587,1))))))))</f>
        <v/>
      </c>
      <c r="BW587" s="1112"/>
      <c r="BX587" s="1112"/>
      <c r="BY587" s="1088" t="str">
        <f>IF($B587="","",IF($AH587="","",IF($CK587=ﾃﾞｰﾀ一覧!$U$53,ﾃﾞｰﾀ一覧!$U$61,IF($AH587=ﾃﾞｰﾀ一覧!$U$21,ﾃﾞｰﾀ一覧!$U$60,IF(OR($AH587=ﾃﾞｰﾀ一覧!$U$19,$AH587=ﾃﾞｰﾀ一覧!$U$20,$AH587=ﾃﾞｰﾀ一覧!$U$23,$AH587=ﾃﾞｰﾀ一覧!$U$22,$AH587=ﾃﾞｰﾀ一覧!$U$18,AH587=ﾃﾞｰﾀ一覧!$U$25),ﾃﾞｰﾀ一覧!$U$59,ﾃﾞｰﾀ一覧!$U$62)))))</f>
        <v/>
      </c>
      <c r="BZ587" s="1089"/>
      <c r="CA587" s="1113"/>
      <c r="CB587" s="1113"/>
      <c r="CC587" s="1113"/>
      <c r="CD587" s="1113"/>
      <c r="CE587" s="1113"/>
      <c r="CF587" s="1113"/>
      <c r="CG587" s="1113"/>
      <c r="CH587" s="1113"/>
      <c r="CI587" s="1114"/>
      <c r="CK587" s="240"/>
      <c r="CM587" s="378" t="str">
        <f t="shared" si="56"/>
        <v/>
      </c>
      <c r="CN587" s="379" t="str">
        <f t="shared" si="57"/>
        <v/>
      </c>
      <c r="CO587" s="379" t="str">
        <f t="shared" si="58"/>
        <v/>
      </c>
      <c r="CP587" s="380" t="str">
        <f t="shared" si="59"/>
        <v/>
      </c>
      <c r="CQ587" s="244"/>
      <c r="CR587" s="1100"/>
      <c r="CS587" s="1101"/>
      <c r="CT587" s="1102"/>
      <c r="CU587" s="1135"/>
      <c r="CV587" s="1136"/>
      <c r="CW587" s="1136"/>
      <c r="CX587" s="1137"/>
      <c r="CY587" s="1138"/>
      <c r="CZ587" s="1139"/>
      <c r="DA587" s="1140"/>
      <c r="DB587" s="1132"/>
      <c r="DC587" s="1133"/>
      <c r="DD587" s="1133"/>
      <c r="DE587" s="1133"/>
      <c r="DF587" s="1133"/>
      <c r="DG587" s="1134"/>
      <c r="DH587" s="580"/>
      <c r="DI587" s="1084"/>
      <c r="DJ587" s="1084"/>
      <c r="DK587" s="581"/>
      <c r="DL587" s="582"/>
      <c r="DM587" s="1084"/>
      <c r="DN587" s="1084"/>
      <c r="DO587" s="581"/>
      <c r="DP587" s="582"/>
      <c r="DQ587" s="1084"/>
      <c r="DR587" s="1084"/>
      <c r="DS587" s="583"/>
      <c r="DT587" s="1124"/>
      <c r="DU587" s="1125"/>
      <c r="DV587" s="1125"/>
      <c r="DW587" s="1124"/>
      <c r="DX587" s="1125"/>
      <c r="DY587" s="1150"/>
      <c r="DZ587" s="1362"/>
      <c r="EA587" s="1363"/>
      <c r="EB587" s="1362"/>
      <c r="EC587" s="1363"/>
      <c r="ED587" s="1362"/>
      <c r="EE587" s="1377"/>
      <c r="EF587" s="1378"/>
      <c r="EG587" s="1379"/>
      <c r="EH587" s="1379"/>
      <c r="EI587" s="1380"/>
      <c r="EJ587" s="1381"/>
      <c r="EK587" s="1381"/>
      <c r="EL587" s="1381"/>
      <c r="EM587" s="1382"/>
      <c r="EN587" s="1382"/>
      <c r="EO587" s="1382"/>
      <c r="EP587" s="1375"/>
      <c r="EQ587" s="1376"/>
      <c r="ER587" s="1113"/>
      <c r="ES587" s="1113"/>
      <c r="ET587" s="1113"/>
      <c r="EU587" s="1113"/>
      <c r="EV587" s="1113"/>
      <c r="EW587" s="1113"/>
      <c r="EX587" s="1113"/>
      <c r="EY587" s="1113"/>
      <c r="EZ587" s="1114"/>
    </row>
    <row r="588" spans="1:156" ht="30" customHeight="1" x14ac:dyDescent="0.2">
      <c r="A588" s="207">
        <f t="shared" si="60"/>
        <v>577</v>
      </c>
      <c r="B588" s="1103"/>
      <c r="C588" s="1104"/>
      <c r="D588" s="1305"/>
      <c r="E588" s="1306"/>
      <c r="F588" s="1094" t="str">
        <f t="shared" si="62"/>
        <v/>
      </c>
      <c r="G588" s="1095"/>
      <c r="H588" s="1095"/>
      <c r="I588" s="1095"/>
      <c r="J588" s="1095"/>
      <c r="K588" s="1095"/>
      <c r="L588" s="1095"/>
      <c r="M588" s="1095"/>
      <c r="N588" s="1095"/>
      <c r="O588" s="1095"/>
      <c r="P588" s="1095"/>
      <c r="Q588" s="1095"/>
      <c r="R588" s="1095"/>
      <c r="S588" s="1095"/>
      <c r="T588" s="1095"/>
      <c r="U588" s="1095"/>
      <c r="V588" s="1095"/>
      <c r="W588" s="1096"/>
      <c r="X588" s="1299">
        <f t="shared" si="61"/>
        <v>0</v>
      </c>
      <c r="Y588" s="1300"/>
      <c r="Z588" s="1301"/>
      <c r="AA588" s="1100"/>
      <c r="AB588" s="1101"/>
      <c r="AC588" s="1102"/>
      <c r="AD588" s="1135"/>
      <c r="AE588" s="1136"/>
      <c r="AF588" s="1136"/>
      <c r="AG588" s="1137"/>
      <c r="AH588" s="1138"/>
      <c r="AI588" s="1139"/>
      <c r="AJ588" s="1140"/>
      <c r="AK588" s="1132"/>
      <c r="AL588" s="1133"/>
      <c r="AM588" s="1133"/>
      <c r="AN588" s="1133"/>
      <c r="AO588" s="1133"/>
      <c r="AP588" s="1134"/>
      <c r="AQ588" s="642" t="str">
        <f>IF(AK588="","",VLOOKUP(AK588,ﾃﾞｰﾀ一覧!$AH$4:$AR$66,2,FALSE))</f>
        <v/>
      </c>
      <c r="AR588" s="1084"/>
      <c r="AS588" s="1084"/>
      <c r="AT588" s="643" t="str">
        <f>IF(AK588="","",VLOOKUP(AK588,ﾃﾞｰﾀ一覧!$AH$4:$AR$66,3,FALSE))</f>
        <v/>
      </c>
      <c r="AU588" s="644" t="str">
        <f>IF(AK588="","",VLOOKUP(AK588,ﾃﾞｰﾀ一覧!$AH$4:$AR$66,5,FALSE))</f>
        <v/>
      </c>
      <c r="AV588" s="1084"/>
      <c r="AW588" s="1084"/>
      <c r="AX588" s="643" t="str">
        <f>IF(AK588="","",VLOOKUP(AK588,ﾃﾞｰﾀ一覧!$AH$4:$AR$66,6,FALSE))</f>
        <v/>
      </c>
      <c r="AY588" s="649" t="str">
        <f>IF(AK588="","",VLOOKUP(AK588,ﾃﾞｰﾀ一覧!$AH$4:$AR$66,8,FALSE))</f>
        <v/>
      </c>
      <c r="AZ588" s="1084"/>
      <c r="BA588" s="1084"/>
      <c r="BB588" s="388" t="str">
        <f>IF(AK588="","",VLOOKUP(AK588,ﾃﾞｰﾀ一覧!$AH$4:$AR$66,9,FALSE))</f>
        <v/>
      </c>
      <c r="BC588" s="1124"/>
      <c r="BD588" s="1125"/>
      <c r="BE588" s="1125"/>
      <c r="BF588" s="1124"/>
      <c r="BG588" s="1125"/>
      <c r="BH588" s="1125"/>
      <c r="BI588" s="1124"/>
      <c r="BJ588" s="1125"/>
      <c r="BK588" s="1150"/>
      <c r="BL588" s="1154"/>
      <c r="BM588" s="1155"/>
      <c r="BN588" s="1156"/>
      <c r="BO588" s="1109" t="str">
        <f>IF($AK588="","",IF($BF588="","",IF($BF588=ﾃﾞｰﾀ一覧!$U$37,"",IF($BF588=ﾃﾞｰﾀ一覧!$U$38,"",IF($AH588=ﾃﾞｰﾀ一覧!$U$25,VLOOKUP($AK588,ﾃﾞｰﾀ一覧!$AH$43:$AR$66,10,FALSE),VLOOKUP($AK588,ﾃﾞｰﾀ一覧!$AH$4:$AR$66,10,FALSE))))))</f>
        <v/>
      </c>
      <c r="BP588" s="1110"/>
      <c r="BQ588" s="1110"/>
      <c r="BR588" s="1111"/>
      <c r="BS588" s="1115">
        <f>IF($BL588="",0,VLOOKUP($BL588,ﾃﾞｰﾀ一覧!$AY$4:$BB$16,3,FALSE))</f>
        <v>0</v>
      </c>
      <c r="BT588" s="1115"/>
      <c r="BU588" s="1115"/>
      <c r="BV588" s="1112" t="str">
        <f>IF($BO588="","",IF($BF588=ﾃﾞｰﾀ一覧!$U$37,"",IF($BF588=ﾃﾞｰﾀ一覧!$U$38,"",IF($BO588=ﾃﾞｰﾀ一覧!$AT$27,ﾃﾞｰﾀ一覧!$AT$27,VLOOKUP($AK588,ﾃﾞｰﾀ一覧!$AH$4:$AR$66,11,FALSE)*IF($BO588=ﾃﾞｰﾀ一覧!$AT$17,($AR588+1)*($AV588+1),IF($BO588=ﾃﾞｰﾀ一覧!$AT$22,IF(COUNTIF($AD588,"*天端*"),ﾃﾞｰﾀ一覧!$AU$43/2,ﾃﾞｰﾀ一覧!$AU$43/3),IF($BO588=ﾃﾞｰﾀ一覧!$AT$20,$AR588*$AV588,IF($BO588=ﾃﾞｰﾀ一覧!$AT$21,$AV588,1))))))))</f>
        <v/>
      </c>
      <c r="BW588" s="1112"/>
      <c r="BX588" s="1112"/>
      <c r="BY588" s="1088" t="str">
        <f>IF($B588="","",IF($AH588="","",IF($CK588=ﾃﾞｰﾀ一覧!$U$53,ﾃﾞｰﾀ一覧!$U$61,IF($AH588=ﾃﾞｰﾀ一覧!$U$21,ﾃﾞｰﾀ一覧!$U$60,IF(OR($AH588=ﾃﾞｰﾀ一覧!$U$19,$AH588=ﾃﾞｰﾀ一覧!$U$20,$AH588=ﾃﾞｰﾀ一覧!$U$23,$AH588=ﾃﾞｰﾀ一覧!$U$22,$AH588=ﾃﾞｰﾀ一覧!$U$18,AH588=ﾃﾞｰﾀ一覧!$U$25),ﾃﾞｰﾀ一覧!$U$59,ﾃﾞｰﾀ一覧!$U$62)))))</f>
        <v/>
      </c>
      <c r="BZ588" s="1089"/>
      <c r="CA588" s="1113"/>
      <c r="CB588" s="1113"/>
      <c r="CC588" s="1113"/>
      <c r="CD588" s="1113"/>
      <c r="CE588" s="1113"/>
      <c r="CF588" s="1113"/>
      <c r="CG588" s="1113"/>
      <c r="CH588" s="1113"/>
      <c r="CI588" s="1114"/>
      <c r="CK588" s="240"/>
      <c r="CM588" s="378" t="str">
        <f t="shared" ref="CM588:CM651" si="63">IF($CK588="","",IF($BF588=$CM$10,$B588,""))</f>
        <v/>
      </c>
      <c r="CN588" s="379" t="str">
        <f t="shared" ref="CN588:CN651" si="64">IF($CK588="","",IF($BF588=$CN$10,$B588,""))</f>
        <v/>
      </c>
      <c r="CO588" s="379" t="str">
        <f t="shared" ref="CO588:CO651" si="65">IF($CK588="","",IF($BF588=$CO$10,$B588,""))</f>
        <v/>
      </c>
      <c r="CP588" s="380" t="str">
        <f t="shared" ref="CP588:CP651" si="66">IF($CK588="","",IF($BF588=$CP$10,$B588,""))</f>
        <v/>
      </c>
      <c r="CQ588" s="244"/>
      <c r="CR588" s="1100"/>
      <c r="CS588" s="1101"/>
      <c r="CT588" s="1102"/>
      <c r="CU588" s="1135"/>
      <c r="CV588" s="1136"/>
      <c r="CW588" s="1136"/>
      <c r="CX588" s="1137"/>
      <c r="CY588" s="1138"/>
      <c r="CZ588" s="1139"/>
      <c r="DA588" s="1140"/>
      <c r="DB588" s="1132"/>
      <c r="DC588" s="1133"/>
      <c r="DD588" s="1133"/>
      <c r="DE588" s="1133"/>
      <c r="DF588" s="1133"/>
      <c r="DG588" s="1134"/>
      <c r="DH588" s="580"/>
      <c r="DI588" s="1084"/>
      <c r="DJ588" s="1084"/>
      <c r="DK588" s="581"/>
      <c r="DL588" s="582"/>
      <c r="DM588" s="1084"/>
      <c r="DN588" s="1084"/>
      <c r="DO588" s="581"/>
      <c r="DP588" s="582"/>
      <c r="DQ588" s="1084"/>
      <c r="DR588" s="1084"/>
      <c r="DS588" s="583"/>
      <c r="DT588" s="1124"/>
      <c r="DU588" s="1125"/>
      <c r="DV588" s="1125"/>
      <c r="DW588" s="1124"/>
      <c r="DX588" s="1125"/>
      <c r="DY588" s="1150"/>
      <c r="DZ588" s="1362"/>
      <c r="EA588" s="1363"/>
      <c r="EB588" s="1362"/>
      <c r="EC588" s="1363"/>
      <c r="ED588" s="1362"/>
      <c r="EE588" s="1377"/>
      <c r="EF588" s="1378"/>
      <c r="EG588" s="1379"/>
      <c r="EH588" s="1379"/>
      <c r="EI588" s="1380"/>
      <c r="EJ588" s="1381"/>
      <c r="EK588" s="1381"/>
      <c r="EL588" s="1381"/>
      <c r="EM588" s="1382"/>
      <c r="EN588" s="1382"/>
      <c r="EO588" s="1382"/>
      <c r="EP588" s="1375"/>
      <c r="EQ588" s="1376"/>
      <c r="ER588" s="1113"/>
      <c r="ES588" s="1113"/>
      <c r="ET588" s="1113"/>
      <c r="EU588" s="1113"/>
      <c r="EV588" s="1113"/>
      <c r="EW588" s="1113"/>
      <c r="EX588" s="1113"/>
      <c r="EY588" s="1113"/>
      <c r="EZ588" s="1114"/>
    </row>
    <row r="589" spans="1:156" ht="30" customHeight="1" x14ac:dyDescent="0.2">
      <c r="A589" s="207">
        <f t="shared" si="60"/>
        <v>578</v>
      </c>
      <c r="B589" s="1103"/>
      <c r="C589" s="1104"/>
      <c r="D589" s="1305"/>
      <c r="E589" s="1306"/>
      <c r="F589" s="1094" t="str">
        <f t="shared" si="62"/>
        <v/>
      </c>
      <c r="G589" s="1095"/>
      <c r="H589" s="1095"/>
      <c r="I589" s="1095"/>
      <c r="J589" s="1095"/>
      <c r="K589" s="1095"/>
      <c r="L589" s="1095"/>
      <c r="M589" s="1095"/>
      <c r="N589" s="1095"/>
      <c r="O589" s="1095"/>
      <c r="P589" s="1095"/>
      <c r="Q589" s="1095"/>
      <c r="R589" s="1095"/>
      <c r="S589" s="1095"/>
      <c r="T589" s="1095"/>
      <c r="U589" s="1095"/>
      <c r="V589" s="1095"/>
      <c r="W589" s="1096"/>
      <c r="X589" s="1299">
        <f t="shared" si="61"/>
        <v>0</v>
      </c>
      <c r="Y589" s="1300"/>
      <c r="Z589" s="1301"/>
      <c r="AA589" s="1100"/>
      <c r="AB589" s="1101"/>
      <c r="AC589" s="1102"/>
      <c r="AD589" s="1135"/>
      <c r="AE589" s="1136"/>
      <c r="AF589" s="1136"/>
      <c r="AG589" s="1137"/>
      <c r="AH589" s="1138"/>
      <c r="AI589" s="1139"/>
      <c r="AJ589" s="1140"/>
      <c r="AK589" s="1132"/>
      <c r="AL589" s="1133"/>
      <c r="AM589" s="1133"/>
      <c r="AN589" s="1133"/>
      <c r="AO589" s="1133"/>
      <c r="AP589" s="1134"/>
      <c r="AQ589" s="642" t="str">
        <f>IF(AK589="","",VLOOKUP(AK589,ﾃﾞｰﾀ一覧!$AH$4:$AR$66,2,FALSE))</f>
        <v/>
      </c>
      <c r="AR589" s="1084"/>
      <c r="AS589" s="1084"/>
      <c r="AT589" s="643" t="str">
        <f>IF(AK589="","",VLOOKUP(AK589,ﾃﾞｰﾀ一覧!$AH$4:$AR$66,3,FALSE))</f>
        <v/>
      </c>
      <c r="AU589" s="644" t="str">
        <f>IF(AK589="","",VLOOKUP(AK589,ﾃﾞｰﾀ一覧!$AH$4:$AR$66,5,FALSE))</f>
        <v/>
      </c>
      <c r="AV589" s="1084"/>
      <c r="AW589" s="1084"/>
      <c r="AX589" s="643" t="str">
        <f>IF(AK589="","",VLOOKUP(AK589,ﾃﾞｰﾀ一覧!$AH$4:$AR$66,6,FALSE))</f>
        <v/>
      </c>
      <c r="AY589" s="649" t="str">
        <f>IF(AK589="","",VLOOKUP(AK589,ﾃﾞｰﾀ一覧!$AH$4:$AR$66,8,FALSE))</f>
        <v/>
      </c>
      <c r="AZ589" s="1084"/>
      <c r="BA589" s="1084"/>
      <c r="BB589" s="388" t="str">
        <f>IF(AK589="","",VLOOKUP(AK589,ﾃﾞｰﾀ一覧!$AH$4:$AR$66,9,FALSE))</f>
        <v/>
      </c>
      <c r="BC589" s="1124"/>
      <c r="BD589" s="1125"/>
      <c r="BE589" s="1125"/>
      <c r="BF589" s="1124"/>
      <c r="BG589" s="1125"/>
      <c r="BH589" s="1125"/>
      <c r="BI589" s="1124"/>
      <c r="BJ589" s="1125"/>
      <c r="BK589" s="1150"/>
      <c r="BL589" s="1154"/>
      <c r="BM589" s="1155"/>
      <c r="BN589" s="1156"/>
      <c r="BO589" s="1109" t="str">
        <f>IF($AK589="","",IF($BF589="","",IF($BF589=ﾃﾞｰﾀ一覧!$U$37,"",IF($BF589=ﾃﾞｰﾀ一覧!$U$38,"",IF($AH589=ﾃﾞｰﾀ一覧!$U$25,VLOOKUP($AK589,ﾃﾞｰﾀ一覧!$AH$43:$AR$66,10,FALSE),VLOOKUP($AK589,ﾃﾞｰﾀ一覧!$AH$4:$AR$66,10,FALSE))))))</f>
        <v/>
      </c>
      <c r="BP589" s="1110"/>
      <c r="BQ589" s="1110"/>
      <c r="BR589" s="1111"/>
      <c r="BS589" s="1115">
        <f>IF($BL589="",0,VLOOKUP($BL589,ﾃﾞｰﾀ一覧!$AY$4:$BB$16,3,FALSE))</f>
        <v>0</v>
      </c>
      <c r="BT589" s="1115"/>
      <c r="BU589" s="1115"/>
      <c r="BV589" s="1112" t="str">
        <f>IF($BO589="","",IF($BF589=ﾃﾞｰﾀ一覧!$U$37,"",IF($BF589=ﾃﾞｰﾀ一覧!$U$38,"",IF($BO589=ﾃﾞｰﾀ一覧!$AT$27,ﾃﾞｰﾀ一覧!$AT$27,VLOOKUP($AK589,ﾃﾞｰﾀ一覧!$AH$4:$AR$66,11,FALSE)*IF($BO589=ﾃﾞｰﾀ一覧!$AT$17,($AR589+1)*($AV589+1),IF($BO589=ﾃﾞｰﾀ一覧!$AT$22,IF(COUNTIF($AD589,"*天端*"),ﾃﾞｰﾀ一覧!$AU$43/2,ﾃﾞｰﾀ一覧!$AU$43/3),IF($BO589=ﾃﾞｰﾀ一覧!$AT$20,$AR589*$AV589,IF($BO589=ﾃﾞｰﾀ一覧!$AT$21,$AV589,1))))))))</f>
        <v/>
      </c>
      <c r="BW589" s="1112"/>
      <c r="BX589" s="1112"/>
      <c r="BY589" s="1088" t="str">
        <f>IF($B589="","",IF($AH589="","",IF($CK589=ﾃﾞｰﾀ一覧!$U$53,ﾃﾞｰﾀ一覧!$U$61,IF($AH589=ﾃﾞｰﾀ一覧!$U$21,ﾃﾞｰﾀ一覧!$U$60,IF(OR($AH589=ﾃﾞｰﾀ一覧!$U$19,$AH589=ﾃﾞｰﾀ一覧!$U$20,$AH589=ﾃﾞｰﾀ一覧!$U$23,$AH589=ﾃﾞｰﾀ一覧!$U$22,$AH589=ﾃﾞｰﾀ一覧!$U$18,AH589=ﾃﾞｰﾀ一覧!$U$25),ﾃﾞｰﾀ一覧!$U$59,ﾃﾞｰﾀ一覧!$U$62)))))</f>
        <v/>
      </c>
      <c r="BZ589" s="1089"/>
      <c r="CA589" s="1113"/>
      <c r="CB589" s="1113"/>
      <c r="CC589" s="1113"/>
      <c r="CD589" s="1113"/>
      <c r="CE589" s="1113"/>
      <c r="CF589" s="1113"/>
      <c r="CG589" s="1113"/>
      <c r="CH589" s="1113"/>
      <c r="CI589" s="1114"/>
      <c r="CK589" s="240"/>
      <c r="CM589" s="378" t="str">
        <f t="shared" si="63"/>
        <v/>
      </c>
      <c r="CN589" s="379" t="str">
        <f t="shared" si="64"/>
        <v/>
      </c>
      <c r="CO589" s="379" t="str">
        <f t="shared" si="65"/>
        <v/>
      </c>
      <c r="CP589" s="380" t="str">
        <f t="shared" si="66"/>
        <v/>
      </c>
      <c r="CQ589" s="244"/>
      <c r="CR589" s="1100"/>
      <c r="CS589" s="1101"/>
      <c r="CT589" s="1102"/>
      <c r="CU589" s="1135"/>
      <c r="CV589" s="1136"/>
      <c r="CW589" s="1136"/>
      <c r="CX589" s="1137"/>
      <c r="CY589" s="1138"/>
      <c r="CZ589" s="1139"/>
      <c r="DA589" s="1140"/>
      <c r="DB589" s="1132"/>
      <c r="DC589" s="1133"/>
      <c r="DD589" s="1133"/>
      <c r="DE589" s="1133"/>
      <c r="DF589" s="1133"/>
      <c r="DG589" s="1134"/>
      <c r="DH589" s="580"/>
      <c r="DI589" s="1084"/>
      <c r="DJ589" s="1084"/>
      <c r="DK589" s="581"/>
      <c r="DL589" s="582"/>
      <c r="DM589" s="1084"/>
      <c r="DN589" s="1084"/>
      <c r="DO589" s="581"/>
      <c r="DP589" s="582"/>
      <c r="DQ589" s="1084"/>
      <c r="DR589" s="1084"/>
      <c r="DS589" s="583"/>
      <c r="DT589" s="1124"/>
      <c r="DU589" s="1125"/>
      <c r="DV589" s="1125"/>
      <c r="DW589" s="1124"/>
      <c r="DX589" s="1125"/>
      <c r="DY589" s="1150"/>
      <c r="DZ589" s="1362"/>
      <c r="EA589" s="1363"/>
      <c r="EB589" s="1362"/>
      <c r="EC589" s="1363"/>
      <c r="ED589" s="1362"/>
      <c r="EE589" s="1377"/>
      <c r="EF589" s="1378"/>
      <c r="EG589" s="1379"/>
      <c r="EH589" s="1379"/>
      <c r="EI589" s="1380"/>
      <c r="EJ589" s="1381"/>
      <c r="EK589" s="1381"/>
      <c r="EL589" s="1381"/>
      <c r="EM589" s="1382"/>
      <c r="EN589" s="1382"/>
      <c r="EO589" s="1382"/>
      <c r="EP589" s="1375"/>
      <c r="EQ589" s="1376"/>
      <c r="ER589" s="1113"/>
      <c r="ES589" s="1113"/>
      <c r="ET589" s="1113"/>
      <c r="EU589" s="1113"/>
      <c r="EV589" s="1113"/>
      <c r="EW589" s="1113"/>
      <c r="EX589" s="1113"/>
      <c r="EY589" s="1113"/>
      <c r="EZ589" s="1114"/>
    </row>
    <row r="590" spans="1:156" ht="30" customHeight="1" x14ac:dyDescent="0.2">
      <c r="A590" s="207">
        <f t="shared" ref="A590:A653" si="67">A589+1</f>
        <v>579</v>
      </c>
      <c r="B590" s="1103"/>
      <c r="C590" s="1104"/>
      <c r="D590" s="1305"/>
      <c r="E590" s="1306"/>
      <c r="F590" s="1094" t="str">
        <f t="shared" si="62"/>
        <v/>
      </c>
      <c r="G590" s="1095"/>
      <c r="H590" s="1095"/>
      <c r="I590" s="1095"/>
      <c r="J590" s="1095"/>
      <c r="K590" s="1095"/>
      <c r="L590" s="1095"/>
      <c r="M590" s="1095"/>
      <c r="N590" s="1095"/>
      <c r="O590" s="1095"/>
      <c r="P590" s="1095"/>
      <c r="Q590" s="1095"/>
      <c r="R590" s="1095"/>
      <c r="S590" s="1095"/>
      <c r="T590" s="1095"/>
      <c r="U590" s="1095"/>
      <c r="V590" s="1095"/>
      <c r="W590" s="1096"/>
      <c r="X590" s="1299">
        <f t="shared" ref="X590:X653" si="68">$DT590</f>
        <v>0</v>
      </c>
      <c r="Y590" s="1300"/>
      <c r="Z590" s="1301"/>
      <c r="AA590" s="1100"/>
      <c r="AB590" s="1101"/>
      <c r="AC590" s="1102"/>
      <c r="AD590" s="1135"/>
      <c r="AE590" s="1136"/>
      <c r="AF590" s="1136"/>
      <c r="AG590" s="1137"/>
      <c r="AH590" s="1138"/>
      <c r="AI590" s="1139"/>
      <c r="AJ590" s="1140"/>
      <c r="AK590" s="1132"/>
      <c r="AL590" s="1133"/>
      <c r="AM590" s="1133"/>
      <c r="AN590" s="1133"/>
      <c r="AO590" s="1133"/>
      <c r="AP590" s="1134"/>
      <c r="AQ590" s="642" t="str">
        <f>IF(AK590="","",VLOOKUP(AK590,ﾃﾞｰﾀ一覧!$AH$4:$AR$66,2,FALSE))</f>
        <v/>
      </c>
      <c r="AR590" s="1084"/>
      <c r="AS590" s="1084"/>
      <c r="AT590" s="643" t="str">
        <f>IF(AK590="","",VLOOKUP(AK590,ﾃﾞｰﾀ一覧!$AH$4:$AR$66,3,FALSE))</f>
        <v/>
      </c>
      <c r="AU590" s="644" t="str">
        <f>IF(AK590="","",VLOOKUP(AK590,ﾃﾞｰﾀ一覧!$AH$4:$AR$66,5,FALSE))</f>
        <v/>
      </c>
      <c r="AV590" s="1084"/>
      <c r="AW590" s="1084"/>
      <c r="AX590" s="643" t="str">
        <f>IF(AK590="","",VLOOKUP(AK590,ﾃﾞｰﾀ一覧!$AH$4:$AR$66,6,FALSE))</f>
        <v/>
      </c>
      <c r="AY590" s="649" t="str">
        <f>IF(AK590="","",VLOOKUP(AK590,ﾃﾞｰﾀ一覧!$AH$4:$AR$66,8,FALSE))</f>
        <v/>
      </c>
      <c r="AZ590" s="1084"/>
      <c r="BA590" s="1084"/>
      <c r="BB590" s="388" t="str">
        <f>IF(AK590="","",VLOOKUP(AK590,ﾃﾞｰﾀ一覧!$AH$4:$AR$66,9,FALSE))</f>
        <v/>
      </c>
      <c r="BC590" s="1124"/>
      <c r="BD590" s="1125"/>
      <c r="BE590" s="1125"/>
      <c r="BF590" s="1124"/>
      <c r="BG590" s="1125"/>
      <c r="BH590" s="1125"/>
      <c r="BI590" s="1124"/>
      <c r="BJ590" s="1125"/>
      <c r="BK590" s="1150"/>
      <c r="BL590" s="1154"/>
      <c r="BM590" s="1155"/>
      <c r="BN590" s="1156"/>
      <c r="BO590" s="1109" t="str">
        <f>IF($AK590="","",IF($BF590="","",IF($BF590=ﾃﾞｰﾀ一覧!$U$37,"",IF($BF590=ﾃﾞｰﾀ一覧!$U$38,"",IF($AH590=ﾃﾞｰﾀ一覧!$U$25,VLOOKUP($AK590,ﾃﾞｰﾀ一覧!$AH$43:$AR$66,10,FALSE),VLOOKUP($AK590,ﾃﾞｰﾀ一覧!$AH$4:$AR$66,10,FALSE))))))</f>
        <v/>
      </c>
      <c r="BP590" s="1110"/>
      <c r="BQ590" s="1110"/>
      <c r="BR590" s="1111"/>
      <c r="BS590" s="1115">
        <f>IF($BL590="",0,VLOOKUP($BL590,ﾃﾞｰﾀ一覧!$AY$4:$BB$16,3,FALSE))</f>
        <v>0</v>
      </c>
      <c r="BT590" s="1115"/>
      <c r="BU590" s="1115"/>
      <c r="BV590" s="1112" t="str">
        <f>IF($BO590="","",IF($BF590=ﾃﾞｰﾀ一覧!$U$37,"",IF($BF590=ﾃﾞｰﾀ一覧!$U$38,"",IF($BO590=ﾃﾞｰﾀ一覧!$AT$27,ﾃﾞｰﾀ一覧!$AT$27,VLOOKUP($AK590,ﾃﾞｰﾀ一覧!$AH$4:$AR$66,11,FALSE)*IF($BO590=ﾃﾞｰﾀ一覧!$AT$17,($AR590+1)*($AV590+1),IF($BO590=ﾃﾞｰﾀ一覧!$AT$22,IF(COUNTIF($AD590,"*天端*"),ﾃﾞｰﾀ一覧!$AU$43/2,ﾃﾞｰﾀ一覧!$AU$43/3),IF($BO590=ﾃﾞｰﾀ一覧!$AT$20,$AR590*$AV590,IF($BO590=ﾃﾞｰﾀ一覧!$AT$21,$AV590,1))))))))</f>
        <v/>
      </c>
      <c r="BW590" s="1112"/>
      <c r="BX590" s="1112"/>
      <c r="BY590" s="1088" t="str">
        <f>IF($B590="","",IF($AH590="","",IF($CK590=ﾃﾞｰﾀ一覧!$U$53,ﾃﾞｰﾀ一覧!$U$61,IF($AH590=ﾃﾞｰﾀ一覧!$U$21,ﾃﾞｰﾀ一覧!$U$60,IF(OR($AH590=ﾃﾞｰﾀ一覧!$U$19,$AH590=ﾃﾞｰﾀ一覧!$U$20,$AH590=ﾃﾞｰﾀ一覧!$U$23,$AH590=ﾃﾞｰﾀ一覧!$U$22,$AH590=ﾃﾞｰﾀ一覧!$U$18,AH590=ﾃﾞｰﾀ一覧!$U$25),ﾃﾞｰﾀ一覧!$U$59,ﾃﾞｰﾀ一覧!$U$62)))))</f>
        <v/>
      </c>
      <c r="BZ590" s="1089"/>
      <c r="CA590" s="1113"/>
      <c r="CB590" s="1113"/>
      <c r="CC590" s="1113"/>
      <c r="CD590" s="1113"/>
      <c r="CE590" s="1113"/>
      <c r="CF590" s="1113"/>
      <c r="CG590" s="1113"/>
      <c r="CH590" s="1113"/>
      <c r="CI590" s="1114"/>
      <c r="CK590" s="240"/>
      <c r="CM590" s="378" t="str">
        <f t="shared" si="63"/>
        <v/>
      </c>
      <c r="CN590" s="379" t="str">
        <f t="shared" si="64"/>
        <v/>
      </c>
      <c r="CO590" s="379" t="str">
        <f t="shared" si="65"/>
        <v/>
      </c>
      <c r="CP590" s="380" t="str">
        <f t="shared" si="66"/>
        <v/>
      </c>
      <c r="CQ590" s="244"/>
      <c r="CR590" s="1100"/>
      <c r="CS590" s="1101"/>
      <c r="CT590" s="1102"/>
      <c r="CU590" s="1135"/>
      <c r="CV590" s="1136"/>
      <c r="CW590" s="1136"/>
      <c r="CX590" s="1137"/>
      <c r="CY590" s="1138"/>
      <c r="CZ590" s="1139"/>
      <c r="DA590" s="1140"/>
      <c r="DB590" s="1132"/>
      <c r="DC590" s="1133"/>
      <c r="DD590" s="1133"/>
      <c r="DE590" s="1133"/>
      <c r="DF590" s="1133"/>
      <c r="DG590" s="1134"/>
      <c r="DH590" s="580"/>
      <c r="DI590" s="1084"/>
      <c r="DJ590" s="1084"/>
      <c r="DK590" s="581"/>
      <c r="DL590" s="582"/>
      <c r="DM590" s="1084"/>
      <c r="DN590" s="1084"/>
      <c r="DO590" s="581"/>
      <c r="DP590" s="582"/>
      <c r="DQ590" s="1084"/>
      <c r="DR590" s="1084"/>
      <c r="DS590" s="583"/>
      <c r="DT590" s="1124"/>
      <c r="DU590" s="1125"/>
      <c r="DV590" s="1125"/>
      <c r="DW590" s="1124"/>
      <c r="DX590" s="1125"/>
      <c r="DY590" s="1150"/>
      <c r="DZ590" s="1362"/>
      <c r="EA590" s="1363"/>
      <c r="EB590" s="1362"/>
      <c r="EC590" s="1363"/>
      <c r="ED590" s="1362"/>
      <c r="EE590" s="1377"/>
      <c r="EF590" s="1378"/>
      <c r="EG590" s="1379"/>
      <c r="EH590" s="1379"/>
      <c r="EI590" s="1380"/>
      <c r="EJ590" s="1381"/>
      <c r="EK590" s="1381"/>
      <c r="EL590" s="1381"/>
      <c r="EM590" s="1382"/>
      <c r="EN590" s="1382"/>
      <c r="EO590" s="1382"/>
      <c r="EP590" s="1375"/>
      <c r="EQ590" s="1376"/>
      <c r="ER590" s="1113"/>
      <c r="ES590" s="1113"/>
      <c r="ET590" s="1113"/>
      <c r="EU590" s="1113"/>
      <c r="EV590" s="1113"/>
      <c r="EW590" s="1113"/>
      <c r="EX590" s="1113"/>
      <c r="EY590" s="1113"/>
      <c r="EZ590" s="1114"/>
    </row>
    <row r="591" spans="1:156" ht="30" customHeight="1" x14ac:dyDescent="0.2">
      <c r="A591" s="207">
        <f t="shared" si="67"/>
        <v>580</v>
      </c>
      <c r="B591" s="1103"/>
      <c r="C591" s="1104"/>
      <c r="D591" s="1305"/>
      <c r="E591" s="1306"/>
      <c r="F591" s="1094" t="str">
        <f t="shared" si="62"/>
        <v/>
      </c>
      <c r="G591" s="1095"/>
      <c r="H591" s="1095"/>
      <c r="I591" s="1095"/>
      <c r="J591" s="1095"/>
      <c r="K591" s="1095"/>
      <c r="L591" s="1095"/>
      <c r="M591" s="1095"/>
      <c r="N591" s="1095"/>
      <c r="O591" s="1095"/>
      <c r="P591" s="1095"/>
      <c r="Q591" s="1095"/>
      <c r="R591" s="1095"/>
      <c r="S591" s="1095"/>
      <c r="T591" s="1095"/>
      <c r="U591" s="1095"/>
      <c r="V591" s="1095"/>
      <c r="W591" s="1096"/>
      <c r="X591" s="1299">
        <f t="shared" si="68"/>
        <v>0</v>
      </c>
      <c r="Y591" s="1300"/>
      <c r="Z591" s="1301"/>
      <c r="AA591" s="1100"/>
      <c r="AB591" s="1101"/>
      <c r="AC591" s="1102"/>
      <c r="AD591" s="1135"/>
      <c r="AE591" s="1136"/>
      <c r="AF591" s="1136"/>
      <c r="AG591" s="1137"/>
      <c r="AH591" s="1138"/>
      <c r="AI591" s="1139"/>
      <c r="AJ591" s="1140"/>
      <c r="AK591" s="1132"/>
      <c r="AL591" s="1133"/>
      <c r="AM591" s="1133"/>
      <c r="AN591" s="1133"/>
      <c r="AO591" s="1133"/>
      <c r="AP591" s="1134"/>
      <c r="AQ591" s="642" t="str">
        <f>IF(AK591="","",VLOOKUP(AK591,ﾃﾞｰﾀ一覧!$AH$4:$AR$66,2,FALSE))</f>
        <v/>
      </c>
      <c r="AR591" s="1084"/>
      <c r="AS591" s="1084"/>
      <c r="AT591" s="643" t="str">
        <f>IF(AK591="","",VLOOKUP(AK591,ﾃﾞｰﾀ一覧!$AH$4:$AR$66,3,FALSE))</f>
        <v/>
      </c>
      <c r="AU591" s="644" t="str">
        <f>IF(AK591="","",VLOOKUP(AK591,ﾃﾞｰﾀ一覧!$AH$4:$AR$66,5,FALSE))</f>
        <v/>
      </c>
      <c r="AV591" s="1084"/>
      <c r="AW591" s="1084"/>
      <c r="AX591" s="643" t="str">
        <f>IF(AK591="","",VLOOKUP(AK591,ﾃﾞｰﾀ一覧!$AH$4:$AR$66,6,FALSE))</f>
        <v/>
      </c>
      <c r="AY591" s="649" t="str">
        <f>IF(AK591="","",VLOOKUP(AK591,ﾃﾞｰﾀ一覧!$AH$4:$AR$66,8,FALSE))</f>
        <v/>
      </c>
      <c r="AZ591" s="1084"/>
      <c r="BA591" s="1084"/>
      <c r="BB591" s="388" t="str">
        <f>IF(AK591="","",VLOOKUP(AK591,ﾃﾞｰﾀ一覧!$AH$4:$AR$66,9,FALSE))</f>
        <v/>
      </c>
      <c r="BC591" s="1124"/>
      <c r="BD591" s="1125"/>
      <c r="BE591" s="1125"/>
      <c r="BF591" s="1124"/>
      <c r="BG591" s="1125"/>
      <c r="BH591" s="1125"/>
      <c r="BI591" s="1124"/>
      <c r="BJ591" s="1125"/>
      <c r="BK591" s="1150"/>
      <c r="BL591" s="1154"/>
      <c r="BM591" s="1155"/>
      <c r="BN591" s="1156"/>
      <c r="BO591" s="1109" t="str">
        <f>IF($AK591="","",IF($BF591="","",IF($BF591=ﾃﾞｰﾀ一覧!$U$37,"",IF($BF591=ﾃﾞｰﾀ一覧!$U$38,"",IF($AH591=ﾃﾞｰﾀ一覧!$U$25,VLOOKUP($AK591,ﾃﾞｰﾀ一覧!$AH$43:$AR$66,10,FALSE),VLOOKUP($AK591,ﾃﾞｰﾀ一覧!$AH$4:$AR$66,10,FALSE))))))</f>
        <v/>
      </c>
      <c r="BP591" s="1110"/>
      <c r="BQ591" s="1110"/>
      <c r="BR591" s="1111"/>
      <c r="BS591" s="1115">
        <f>IF($BL591="",0,VLOOKUP($BL591,ﾃﾞｰﾀ一覧!$AY$4:$BB$16,3,FALSE))</f>
        <v>0</v>
      </c>
      <c r="BT591" s="1115"/>
      <c r="BU591" s="1115"/>
      <c r="BV591" s="1112" t="str">
        <f>IF($BO591="","",IF($BF591=ﾃﾞｰﾀ一覧!$U$37,"",IF($BF591=ﾃﾞｰﾀ一覧!$U$38,"",IF($BO591=ﾃﾞｰﾀ一覧!$AT$27,ﾃﾞｰﾀ一覧!$AT$27,VLOOKUP($AK591,ﾃﾞｰﾀ一覧!$AH$4:$AR$66,11,FALSE)*IF($BO591=ﾃﾞｰﾀ一覧!$AT$17,($AR591+1)*($AV591+1),IF($BO591=ﾃﾞｰﾀ一覧!$AT$22,IF(COUNTIF($AD591,"*天端*"),ﾃﾞｰﾀ一覧!$AU$43/2,ﾃﾞｰﾀ一覧!$AU$43/3),IF($BO591=ﾃﾞｰﾀ一覧!$AT$20,$AR591*$AV591,IF($BO591=ﾃﾞｰﾀ一覧!$AT$21,$AV591,1))))))))</f>
        <v/>
      </c>
      <c r="BW591" s="1112"/>
      <c r="BX591" s="1112"/>
      <c r="BY591" s="1088" t="str">
        <f>IF($B591="","",IF($AH591="","",IF($CK591=ﾃﾞｰﾀ一覧!$U$53,ﾃﾞｰﾀ一覧!$U$61,IF($AH591=ﾃﾞｰﾀ一覧!$U$21,ﾃﾞｰﾀ一覧!$U$60,IF(OR($AH591=ﾃﾞｰﾀ一覧!$U$19,$AH591=ﾃﾞｰﾀ一覧!$U$20,$AH591=ﾃﾞｰﾀ一覧!$U$23,$AH591=ﾃﾞｰﾀ一覧!$U$22,$AH591=ﾃﾞｰﾀ一覧!$U$18,AH591=ﾃﾞｰﾀ一覧!$U$25),ﾃﾞｰﾀ一覧!$U$59,ﾃﾞｰﾀ一覧!$U$62)))))</f>
        <v/>
      </c>
      <c r="BZ591" s="1089"/>
      <c r="CA591" s="1113"/>
      <c r="CB591" s="1113"/>
      <c r="CC591" s="1113"/>
      <c r="CD591" s="1113"/>
      <c r="CE591" s="1113"/>
      <c r="CF591" s="1113"/>
      <c r="CG591" s="1113"/>
      <c r="CH591" s="1113"/>
      <c r="CI591" s="1114"/>
      <c r="CK591" s="240"/>
      <c r="CM591" s="378" t="str">
        <f t="shared" si="63"/>
        <v/>
      </c>
      <c r="CN591" s="379" t="str">
        <f t="shared" si="64"/>
        <v/>
      </c>
      <c r="CO591" s="379" t="str">
        <f t="shared" si="65"/>
        <v/>
      </c>
      <c r="CP591" s="380" t="str">
        <f t="shared" si="66"/>
        <v/>
      </c>
      <c r="CQ591" s="244"/>
      <c r="CR591" s="1100"/>
      <c r="CS591" s="1101"/>
      <c r="CT591" s="1102"/>
      <c r="CU591" s="1135"/>
      <c r="CV591" s="1136"/>
      <c r="CW591" s="1136"/>
      <c r="CX591" s="1137"/>
      <c r="CY591" s="1138"/>
      <c r="CZ591" s="1139"/>
      <c r="DA591" s="1140"/>
      <c r="DB591" s="1132"/>
      <c r="DC591" s="1133"/>
      <c r="DD591" s="1133"/>
      <c r="DE591" s="1133"/>
      <c r="DF591" s="1133"/>
      <c r="DG591" s="1134"/>
      <c r="DH591" s="580"/>
      <c r="DI591" s="1084"/>
      <c r="DJ591" s="1084"/>
      <c r="DK591" s="581"/>
      <c r="DL591" s="582"/>
      <c r="DM591" s="1084"/>
      <c r="DN591" s="1084"/>
      <c r="DO591" s="581"/>
      <c r="DP591" s="582"/>
      <c r="DQ591" s="1084"/>
      <c r="DR591" s="1084"/>
      <c r="DS591" s="583"/>
      <c r="DT591" s="1124"/>
      <c r="DU591" s="1125"/>
      <c r="DV591" s="1125"/>
      <c r="DW591" s="1124"/>
      <c r="DX591" s="1125"/>
      <c r="DY591" s="1150"/>
      <c r="DZ591" s="1362"/>
      <c r="EA591" s="1363"/>
      <c r="EB591" s="1362"/>
      <c r="EC591" s="1363"/>
      <c r="ED591" s="1362"/>
      <c r="EE591" s="1377"/>
      <c r="EF591" s="1378"/>
      <c r="EG591" s="1379"/>
      <c r="EH591" s="1379"/>
      <c r="EI591" s="1380"/>
      <c r="EJ591" s="1381"/>
      <c r="EK591" s="1381"/>
      <c r="EL591" s="1381"/>
      <c r="EM591" s="1382"/>
      <c r="EN591" s="1382"/>
      <c r="EO591" s="1382"/>
      <c r="EP591" s="1375"/>
      <c r="EQ591" s="1376"/>
      <c r="ER591" s="1113"/>
      <c r="ES591" s="1113"/>
      <c r="ET591" s="1113"/>
      <c r="EU591" s="1113"/>
      <c r="EV591" s="1113"/>
      <c r="EW591" s="1113"/>
      <c r="EX591" s="1113"/>
      <c r="EY591" s="1113"/>
      <c r="EZ591" s="1114"/>
    </row>
    <row r="592" spans="1:156" ht="30" customHeight="1" x14ac:dyDescent="0.2">
      <c r="A592" s="207">
        <f t="shared" si="67"/>
        <v>581</v>
      </c>
      <c r="B592" s="1103"/>
      <c r="C592" s="1104"/>
      <c r="D592" s="1305"/>
      <c r="E592" s="1306"/>
      <c r="F592" s="1094" t="str">
        <f t="shared" si="62"/>
        <v/>
      </c>
      <c r="G592" s="1095"/>
      <c r="H592" s="1095"/>
      <c r="I592" s="1095"/>
      <c r="J592" s="1095"/>
      <c r="K592" s="1095"/>
      <c r="L592" s="1095"/>
      <c r="M592" s="1095"/>
      <c r="N592" s="1095"/>
      <c r="O592" s="1095"/>
      <c r="P592" s="1095"/>
      <c r="Q592" s="1095"/>
      <c r="R592" s="1095"/>
      <c r="S592" s="1095"/>
      <c r="T592" s="1095"/>
      <c r="U592" s="1095"/>
      <c r="V592" s="1095"/>
      <c r="W592" s="1096"/>
      <c r="X592" s="1299">
        <f t="shared" si="68"/>
        <v>0</v>
      </c>
      <c r="Y592" s="1300"/>
      <c r="Z592" s="1301"/>
      <c r="AA592" s="1100"/>
      <c r="AB592" s="1101"/>
      <c r="AC592" s="1102"/>
      <c r="AD592" s="1135"/>
      <c r="AE592" s="1136"/>
      <c r="AF592" s="1136"/>
      <c r="AG592" s="1137"/>
      <c r="AH592" s="1138"/>
      <c r="AI592" s="1139"/>
      <c r="AJ592" s="1140"/>
      <c r="AK592" s="1132"/>
      <c r="AL592" s="1133"/>
      <c r="AM592" s="1133"/>
      <c r="AN592" s="1133"/>
      <c r="AO592" s="1133"/>
      <c r="AP592" s="1134"/>
      <c r="AQ592" s="642" t="str">
        <f>IF(AK592="","",VLOOKUP(AK592,ﾃﾞｰﾀ一覧!$AH$4:$AR$66,2,FALSE))</f>
        <v/>
      </c>
      <c r="AR592" s="1084"/>
      <c r="AS592" s="1084"/>
      <c r="AT592" s="643" t="str">
        <f>IF(AK592="","",VLOOKUP(AK592,ﾃﾞｰﾀ一覧!$AH$4:$AR$66,3,FALSE))</f>
        <v/>
      </c>
      <c r="AU592" s="644" t="str">
        <f>IF(AK592="","",VLOOKUP(AK592,ﾃﾞｰﾀ一覧!$AH$4:$AR$66,5,FALSE))</f>
        <v/>
      </c>
      <c r="AV592" s="1084"/>
      <c r="AW592" s="1084"/>
      <c r="AX592" s="643" t="str">
        <f>IF(AK592="","",VLOOKUP(AK592,ﾃﾞｰﾀ一覧!$AH$4:$AR$66,6,FALSE))</f>
        <v/>
      </c>
      <c r="AY592" s="649" t="str">
        <f>IF(AK592="","",VLOOKUP(AK592,ﾃﾞｰﾀ一覧!$AH$4:$AR$66,8,FALSE))</f>
        <v/>
      </c>
      <c r="AZ592" s="1084"/>
      <c r="BA592" s="1084"/>
      <c r="BB592" s="388" t="str">
        <f>IF(AK592="","",VLOOKUP(AK592,ﾃﾞｰﾀ一覧!$AH$4:$AR$66,9,FALSE))</f>
        <v/>
      </c>
      <c r="BC592" s="1124"/>
      <c r="BD592" s="1125"/>
      <c r="BE592" s="1125"/>
      <c r="BF592" s="1124"/>
      <c r="BG592" s="1125"/>
      <c r="BH592" s="1125"/>
      <c r="BI592" s="1124"/>
      <c r="BJ592" s="1125"/>
      <c r="BK592" s="1150"/>
      <c r="BL592" s="1154"/>
      <c r="BM592" s="1155"/>
      <c r="BN592" s="1156"/>
      <c r="BO592" s="1109" t="str">
        <f>IF($AK592="","",IF($BF592="","",IF($BF592=ﾃﾞｰﾀ一覧!$U$37,"",IF($BF592=ﾃﾞｰﾀ一覧!$U$38,"",IF($AH592=ﾃﾞｰﾀ一覧!$U$25,VLOOKUP($AK592,ﾃﾞｰﾀ一覧!$AH$43:$AR$66,10,FALSE),VLOOKUP($AK592,ﾃﾞｰﾀ一覧!$AH$4:$AR$66,10,FALSE))))))</f>
        <v/>
      </c>
      <c r="BP592" s="1110"/>
      <c r="BQ592" s="1110"/>
      <c r="BR592" s="1111"/>
      <c r="BS592" s="1115">
        <f>IF($BL592="",0,VLOOKUP($BL592,ﾃﾞｰﾀ一覧!$AY$4:$BB$16,3,FALSE))</f>
        <v>0</v>
      </c>
      <c r="BT592" s="1115"/>
      <c r="BU592" s="1115"/>
      <c r="BV592" s="1112" t="str">
        <f>IF($BO592="","",IF($BF592=ﾃﾞｰﾀ一覧!$U$37,"",IF($BF592=ﾃﾞｰﾀ一覧!$U$38,"",IF($BO592=ﾃﾞｰﾀ一覧!$AT$27,ﾃﾞｰﾀ一覧!$AT$27,VLOOKUP($AK592,ﾃﾞｰﾀ一覧!$AH$4:$AR$66,11,FALSE)*IF($BO592=ﾃﾞｰﾀ一覧!$AT$17,($AR592+1)*($AV592+1),IF($BO592=ﾃﾞｰﾀ一覧!$AT$22,IF(COUNTIF($AD592,"*天端*"),ﾃﾞｰﾀ一覧!$AU$43/2,ﾃﾞｰﾀ一覧!$AU$43/3),IF($BO592=ﾃﾞｰﾀ一覧!$AT$20,$AR592*$AV592,IF($BO592=ﾃﾞｰﾀ一覧!$AT$21,$AV592,1))))))))</f>
        <v/>
      </c>
      <c r="BW592" s="1112"/>
      <c r="BX592" s="1112"/>
      <c r="BY592" s="1088" t="str">
        <f>IF($B592="","",IF($AH592="","",IF($CK592=ﾃﾞｰﾀ一覧!$U$53,ﾃﾞｰﾀ一覧!$U$61,IF($AH592=ﾃﾞｰﾀ一覧!$U$21,ﾃﾞｰﾀ一覧!$U$60,IF(OR($AH592=ﾃﾞｰﾀ一覧!$U$19,$AH592=ﾃﾞｰﾀ一覧!$U$20,$AH592=ﾃﾞｰﾀ一覧!$U$23,$AH592=ﾃﾞｰﾀ一覧!$U$22,$AH592=ﾃﾞｰﾀ一覧!$U$18,AH592=ﾃﾞｰﾀ一覧!$U$25),ﾃﾞｰﾀ一覧!$U$59,ﾃﾞｰﾀ一覧!$U$62)))))</f>
        <v/>
      </c>
      <c r="BZ592" s="1089"/>
      <c r="CA592" s="1113"/>
      <c r="CB592" s="1113"/>
      <c r="CC592" s="1113"/>
      <c r="CD592" s="1113"/>
      <c r="CE592" s="1113"/>
      <c r="CF592" s="1113"/>
      <c r="CG592" s="1113"/>
      <c r="CH592" s="1113"/>
      <c r="CI592" s="1114"/>
      <c r="CK592" s="240"/>
      <c r="CM592" s="378" t="str">
        <f t="shared" si="63"/>
        <v/>
      </c>
      <c r="CN592" s="379" t="str">
        <f t="shared" si="64"/>
        <v/>
      </c>
      <c r="CO592" s="379" t="str">
        <f t="shared" si="65"/>
        <v/>
      </c>
      <c r="CP592" s="380" t="str">
        <f t="shared" si="66"/>
        <v/>
      </c>
      <c r="CQ592" s="244"/>
      <c r="CR592" s="1100"/>
      <c r="CS592" s="1101"/>
      <c r="CT592" s="1102"/>
      <c r="CU592" s="1135"/>
      <c r="CV592" s="1136"/>
      <c r="CW592" s="1136"/>
      <c r="CX592" s="1137"/>
      <c r="CY592" s="1138"/>
      <c r="CZ592" s="1139"/>
      <c r="DA592" s="1140"/>
      <c r="DB592" s="1132"/>
      <c r="DC592" s="1133"/>
      <c r="DD592" s="1133"/>
      <c r="DE592" s="1133"/>
      <c r="DF592" s="1133"/>
      <c r="DG592" s="1134"/>
      <c r="DH592" s="580"/>
      <c r="DI592" s="1084"/>
      <c r="DJ592" s="1084"/>
      <c r="DK592" s="581"/>
      <c r="DL592" s="582"/>
      <c r="DM592" s="1084"/>
      <c r="DN592" s="1084"/>
      <c r="DO592" s="581"/>
      <c r="DP592" s="582"/>
      <c r="DQ592" s="1084"/>
      <c r="DR592" s="1084"/>
      <c r="DS592" s="583"/>
      <c r="DT592" s="1124"/>
      <c r="DU592" s="1125"/>
      <c r="DV592" s="1125"/>
      <c r="DW592" s="1124"/>
      <c r="DX592" s="1125"/>
      <c r="DY592" s="1150"/>
      <c r="DZ592" s="1362"/>
      <c r="EA592" s="1363"/>
      <c r="EB592" s="1362"/>
      <c r="EC592" s="1363"/>
      <c r="ED592" s="1362"/>
      <c r="EE592" s="1377"/>
      <c r="EF592" s="1378"/>
      <c r="EG592" s="1379"/>
      <c r="EH592" s="1379"/>
      <c r="EI592" s="1380"/>
      <c r="EJ592" s="1381"/>
      <c r="EK592" s="1381"/>
      <c r="EL592" s="1381"/>
      <c r="EM592" s="1382"/>
      <c r="EN592" s="1382"/>
      <c r="EO592" s="1382"/>
      <c r="EP592" s="1375"/>
      <c r="EQ592" s="1376"/>
      <c r="ER592" s="1113"/>
      <c r="ES592" s="1113"/>
      <c r="ET592" s="1113"/>
      <c r="EU592" s="1113"/>
      <c r="EV592" s="1113"/>
      <c r="EW592" s="1113"/>
      <c r="EX592" s="1113"/>
      <c r="EY592" s="1113"/>
      <c r="EZ592" s="1114"/>
    </row>
    <row r="593" spans="1:156" ht="30" customHeight="1" x14ac:dyDescent="0.2">
      <c r="A593" s="207">
        <f t="shared" si="67"/>
        <v>582</v>
      </c>
      <c r="B593" s="1103"/>
      <c r="C593" s="1104"/>
      <c r="D593" s="1305"/>
      <c r="E593" s="1306"/>
      <c r="F593" s="1094" t="str">
        <f t="shared" ref="F593:F658" si="69">IF($DB593="","",$DB593&amp;"("&amp;IF($DH593=0,"",$DH593&amp;$DI593)&amp;IF($DK593=0,"",$DK593)&amp;IF($DL593=0,"","×"&amp;$DL593&amp;$DM593)&amp;IF($DO593=0,"",$DO593)&amp;IF($DP593=0,"","×"&amp;$DP593&amp;$DQ593)&amp;IF($DS593=0,"",$DS593)&amp;")")</f>
        <v/>
      </c>
      <c r="G593" s="1095"/>
      <c r="H593" s="1095"/>
      <c r="I593" s="1095"/>
      <c r="J593" s="1095"/>
      <c r="K593" s="1095"/>
      <c r="L593" s="1095"/>
      <c r="M593" s="1095"/>
      <c r="N593" s="1095"/>
      <c r="O593" s="1095"/>
      <c r="P593" s="1095"/>
      <c r="Q593" s="1095"/>
      <c r="R593" s="1095"/>
      <c r="S593" s="1095"/>
      <c r="T593" s="1095"/>
      <c r="U593" s="1095"/>
      <c r="V593" s="1095"/>
      <c r="W593" s="1096"/>
      <c r="X593" s="1299">
        <f t="shared" si="68"/>
        <v>0</v>
      </c>
      <c r="Y593" s="1300"/>
      <c r="Z593" s="1301"/>
      <c r="AA593" s="1100"/>
      <c r="AB593" s="1101"/>
      <c r="AC593" s="1102"/>
      <c r="AD593" s="1135"/>
      <c r="AE593" s="1136"/>
      <c r="AF593" s="1136"/>
      <c r="AG593" s="1137"/>
      <c r="AH593" s="1138"/>
      <c r="AI593" s="1139"/>
      <c r="AJ593" s="1140"/>
      <c r="AK593" s="1132"/>
      <c r="AL593" s="1133"/>
      <c r="AM593" s="1133"/>
      <c r="AN593" s="1133"/>
      <c r="AO593" s="1133"/>
      <c r="AP593" s="1134"/>
      <c r="AQ593" s="642" t="str">
        <f>IF(AK593="","",VLOOKUP(AK593,ﾃﾞｰﾀ一覧!$AH$4:$AR$66,2,FALSE))</f>
        <v/>
      </c>
      <c r="AR593" s="1084"/>
      <c r="AS593" s="1084"/>
      <c r="AT593" s="643" t="str">
        <f>IF(AK593="","",VLOOKUP(AK593,ﾃﾞｰﾀ一覧!$AH$4:$AR$66,3,FALSE))</f>
        <v/>
      </c>
      <c r="AU593" s="644" t="str">
        <f>IF(AK593="","",VLOOKUP(AK593,ﾃﾞｰﾀ一覧!$AH$4:$AR$66,5,FALSE))</f>
        <v/>
      </c>
      <c r="AV593" s="1084"/>
      <c r="AW593" s="1084"/>
      <c r="AX593" s="643" t="str">
        <f>IF(AK593="","",VLOOKUP(AK593,ﾃﾞｰﾀ一覧!$AH$4:$AR$66,6,FALSE))</f>
        <v/>
      </c>
      <c r="AY593" s="649" t="str">
        <f>IF(AK593="","",VLOOKUP(AK593,ﾃﾞｰﾀ一覧!$AH$4:$AR$66,8,FALSE))</f>
        <v/>
      </c>
      <c r="AZ593" s="1084"/>
      <c r="BA593" s="1084"/>
      <c r="BB593" s="388" t="str">
        <f>IF(AK593="","",VLOOKUP(AK593,ﾃﾞｰﾀ一覧!$AH$4:$AR$66,9,FALSE))</f>
        <v/>
      </c>
      <c r="BC593" s="1124"/>
      <c r="BD593" s="1125"/>
      <c r="BE593" s="1125"/>
      <c r="BF593" s="1124"/>
      <c r="BG593" s="1125"/>
      <c r="BH593" s="1125"/>
      <c r="BI593" s="1124"/>
      <c r="BJ593" s="1125"/>
      <c r="BK593" s="1150"/>
      <c r="BL593" s="1154"/>
      <c r="BM593" s="1155"/>
      <c r="BN593" s="1156"/>
      <c r="BO593" s="1109" t="str">
        <f>IF($AK593="","",IF($BF593="","",IF($BF593=ﾃﾞｰﾀ一覧!$U$37,"",IF($BF593=ﾃﾞｰﾀ一覧!$U$38,"",IF($AH593=ﾃﾞｰﾀ一覧!$U$25,VLOOKUP($AK593,ﾃﾞｰﾀ一覧!$AH$43:$AR$66,10,FALSE),VLOOKUP($AK593,ﾃﾞｰﾀ一覧!$AH$4:$AR$66,10,FALSE))))))</f>
        <v/>
      </c>
      <c r="BP593" s="1110"/>
      <c r="BQ593" s="1110"/>
      <c r="BR593" s="1111"/>
      <c r="BS593" s="1115">
        <f>IF($BL593="",0,VLOOKUP($BL593,ﾃﾞｰﾀ一覧!$AY$4:$BB$16,3,FALSE))</f>
        <v>0</v>
      </c>
      <c r="BT593" s="1115"/>
      <c r="BU593" s="1115"/>
      <c r="BV593" s="1112" t="str">
        <f>IF($BO593="","",IF($BF593=ﾃﾞｰﾀ一覧!$U$37,"",IF($BF593=ﾃﾞｰﾀ一覧!$U$38,"",IF($BO593=ﾃﾞｰﾀ一覧!$AT$27,ﾃﾞｰﾀ一覧!$AT$27,VLOOKUP($AK593,ﾃﾞｰﾀ一覧!$AH$4:$AR$66,11,FALSE)*IF($BO593=ﾃﾞｰﾀ一覧!$AT$17,($AR593+1)*($AV593+1),IF($BO593=ﾃﾞｰﾀ一覧!$AT$22,IF(COUNTIF($AD593,"*天端*"),ﾃﾞｰﾀ一覧!$AU$43/2,ﾃﾞｰﾀ一覧!$AU$43/3),IF($BO593=ﾃﾞｰﾀ一覧!$AT$20,$AR593*$AV593,IF($BO593=ﾃﾞｰﾀ一覧!$AT$21,$AV593,1))))))))</f>
        <v/>
      </c>
      <c r="BW593" s="1112"/>
      <c r="BX593" s="1112"/>
      <c r="BY593" s="1088" t="str">
        <f>IF($B593="","",IF($AH593="","",IF($CK593=ﾃﾞｰﾀ一覧!$U$53,ﾃﾞｰﾀ一覧!$U$61,IF($AH593=ﾃﾞｰﾀ一覧!$U$21,ﾃﾞｰﾀ一覧!$U$60,IF(OR($AH593=ﾃﾞｰﾀ一覧!$U$19,$AH593=ﾃﾞｰﾀ一覧!$U$20,$AH593=ﾃﾞｰﾀ一覧!$U$23,$AH593=ﾃﾞｰﾀ一覧!$U$22,$AH593=ﾃﾞｰﾀ一覧!$U$18,AH593=ﾃﾞｰﾀ一覧!$U$25),ﾃﾞｰﾀ一覧!$U$59,ﾃﾞｰﾀ一覧!$U$62)))))</f>
        <v/>
      </c>
      <c r="BZ593" s="1089"/>
      <c r="CA593" s="1113"/>
      <c r="CB593" s="1113"/>
      <c r="CC593" s="1113"/>
      <c r="CD593" s="1113"/>
      <c r="CE593" s="1113"/>
      <c r="CF593" s="1113"/>
      <c r="CG593" s="1113"/>
      <c r="CH593" s="1113"/>
      <c r="CI593" s="1114"/>
      <c r="CK593" s="240"/>
      <c r="CM593" s="378" t="str">
        <f t="shared" si="63"/>
        <v/>
      </c>
      <c r="CN593" s="379" t="str">
        <f t="shared" si="64"/>
        <v/>
      </c>
      <c r="CO593" s="379" t="str">
        <f t="shared" si="65"/>
        <v/>
      </c>
      <c r="CP593" s="380" t="str">
        <f t="shared" si="66"/>
        <v/>
      </c>
      <c r="CQ593" s="244"/>
      <c r="CR593" s="1100"/>
      <c r="CS593" s="1101"/>
      <c r="CT593" s="1102"/>
      <c r="CU593" s="1135"/>
      <c r="CV593" s="1136"/>
      <c r="CW593" s="1136"/>
      <c r="CX593" s="1137"/>
      <c r="CY593" s="1138"/>
      <c r="CZ593" s="1139"/>
      <c r="DA593" s="1140"/>
      <c r="DB593" s="1132"/>
      <c r="DC593" s="1133"/>
      <c r="DD593" s="1133"/>
      <c r="DE593" s="1133"/>
      <c r="DF593" s="1133"/>
      <c r="DG593" s="1134"/>
      <c r="DH593" s="580"/>
      <c r="DI593" s="1084"/>
      <c r="DJ593" s="1084"/>
      <c r="DK593" s="581"/>
      <c r="DL593" s="582"/>
      <c r="DM593" s="1084"/>
      <c r="DN593" s="1084"/>
      <c r="DO593" s="581"/>
      <c r="DP593" s="582"/>
      <c r="DQ593" s="1084"/>
      <c r="DR593" s="1084"/>
      <c r="DS593" s="583"/>
      <c r="DT593" s="1124"/>
      <c r="DU593" s="1125"/>
      <c r="DV593" s="1125"/>
      <c r="DW593" s="1124"/>
      <c r="DX593" s="1125"/>
      <c r="DY593" s="1150"/>
      <c r="DZ593" s="1362"/>
      <c r="EA593" s="1363"/>
      <c r="EB593" s="1362"/>
      <c r="EC593" s="1363"/>
      <c r="ED593" s="1362"/>
      <c r="EE593" s="1377"/>
      <c r="EF593" s="1378"/>
      <c r="EG593" s="1379"/>
      <c r="EH593" s="1379"/>
      <c r="EI593" s="1380"/>
      <c r="EJ593" s="1381"/>
      <c r="EK593" s="1381"/>
      <c r="EL593" s="1381"/>
      <c r="EM593" s="1382"/>
      <c r="EN593" s="1382"/>
      <c r="EO593" s="1382"/>
      <c r="EP593" s="1375"/>
      <c r="EQ593" s="1376"/>
      <c r="ER593" s="1113"/>
      <c r="ES593" s="1113"/>
      <c r="ET593" s="1113"/>
      <c r="EU593" s="1113"/>
      <c r="EV593" s="1113"/>
      <c r="EW593" s="1113"/>
      <c r="EX593" s="1113"/>
      <c r="EY593" s="1113"/>
      <c r="EZ593" s="1114"/>
    </row>
    <row r="594" spans="1:156" ht="30" customHeight="1" x14ac:dyDescent="0.2">
      <c r="A594" s="207">
        <f t="shared" si="67"/>
        <v>583</v>
      </c>
      <c r="B594" s="1103"/>
      <c r="C594" s="1104"/>
      <c r="D594" s="1305"/>
      <c r="E594" s="1306"/>
      <c r="F594" s="1094" t="str">
        <f t="shared" si="69"/>
        <v/>
      </c>
      <c r="G594" s="1095"/>
      <c r="H594" s="1095"/>
      <c r="I594" s="1095"/>
      <c r="J594" s="1095"/>
      <c r="K594" s="1095"/>
      <c r="L594" s="1095"/>
      <c r="M594" s="1095"/>
      <c r="N594" s="1095"/>
      <c r="O594" s="1095"/>
      <c r="P594" s="1095"/>
      <c r="Q594" s="1095"/>
      <c r="R594" s="1095"/>
      <c r="S594" s="1095"/>
      <c r="T594" s="1095"/>
      <c r="U594" s="1095"/>
      <c r="V594" s="1095"/>
      <c r="W594" s="1096"/>
      <c r="X594" s="1299">
        <f t="shared" si="68"/>
        <v>0</v>
      </c>
      <c r="Y594" s="1300"/>
      <c r="Z594" s="1301"/>
      <c r="AA594" s="1100"/>
      <c r="AB594" s="1101"/>
      <c r="AC594" s="1102"/>
      <c r="AD594" s="1135"/>
      <c r="AE594" s="1136"/>
      <c r="AF594" s="1136"/>
      <c r="AG594" s="1137"/>
      <c r="AH594" s="1138"/>
      <c r="AI594" s="1139"/>
      <c r="AJ594" s="1140"/>
      <c r="AK594" s="1132"/>
      <c r="AL594" s="1133"/>
      <c r="AM594" s="1133"/>
      <c r="AN594" s="1133"/>
      <c r="AO594" s="1133"/>
      <c r="AP594" s="1134"/>
      <c r="AQ594" s="642" t="str">
        <f>IF(AK594="","",VLOOKUP(AK594,ﾃﾞｰﾀ一覧!$AH$4:$AR$66,2,FALSE))</f>
        <v/>
      </c>
      <c r="AR594" s="1084"/>
      <c r="AS594" s="1084"/>
      <c r="AT594" s="643" t="str">
        <f>IF(AK594="","",VLOOKUP(AK594,ﾃﾞｰﾀ一覧!$AH$4:$AR$66,3,FALSE))</f>
        <v/>
      </c>
      <c r="AU594" s="644" t="str">
        <f>IF(AK594="","",VLOOKUP(AK594,ﾃﾞｰﾀ一覧!$AH$4:$AR$66,5,FALSE))</f>
        <v/>
      </c>
      <c r="AV594" s="1084"/>
      <c r="AW594" s="1084"/>
      <c r="AX594" s="643" t="str">
        <f>IF(AK594="","",VLOOKUP(AK594,ﾃﾞｰﾀ一覧!$AH$4:$AR$66,6,FALSE))</f>
        <v/>
      </c>
      <c r="AY594" s="649" t="str">
        <f>IF(AK594="","",VLOOKUP(AK594,ﾃﾞｰﾀ一覧!$AH$4:$AR$66,8,FALSE))</f>
        <v/>
      </c>
      <c r="AZ594" s="1084"/>
      <c r="BA594" s="1084"/>
      <c r="BB594" s="388" t="str">
        <f>IF(AK594="","",VLOOKUP(AK594,ﾃﾞｰﾀ一覧!$AH$4:$AR$66,9,FALSE))</f>
        <v/>
      </c>
      <c r="BC594" s="1124"/>
      <c r="BD594" s="1125"/>
      <c r="BE594" s="1125"/>
      <c r="BF594" s="1124"/>
      <c r="BG594" s="1125"/>
      <c r="BH594" s="1125"/>
      <c r="BI594" s="1124"/>
      <c r="BJ594" s="1125"/>
      <c r="BK594" s="1150"/>
      <c r="BL594" s="1154"/>
      <c r="BM594" s="1155"/>
      <c r="BN594" s="1156"/>
      <c r="BO594" s="1109" t="str">
        <f>IF($AK594="","",IF($BF594="","",IF($BF594=ﾃﾞｰﾀ一覧!$U$37,"",IF($BF594=ﾃﾞｰﾀ一覧!$U$38,"",IF($AH594=ﾃﾞｰﾀ一覧!$U$25,VLOOKUP($AK594,ﾃﾞｰﾀ一覧!$AH$43:$AR$66,10,FALSE),VLOOKUP($AK594,ﾃﾞｰﾀ一覧!$AH$4:$AR$66,10,FALSE))))))</f>
        <v/>
      </c>
      <c r="BP594" s="1110"/>
      <c r="BQ594" s="1110"/>
      <c r="BR594" s="1111"/>
      <c r="BS594" s="1115">
        <f>IF($BL594="",0,VLOOKUP($BL594,ﾃﾞｰﾀ一覧!$AY$4:$BB$16,3,FALSE))</f>
        <v>0</v>
      </c>
      <c r="BT594" s="1115"/>
      <c r="BU594" s="1115"/>
      <c r="BV594" s="1112" t="str">
        <f>IF($BO594="","",IF($BF594=ﾃﾞｰﾀ一覧!$U$37,"",IF($BF594=ﾃﾞｰﾀ一覧!$U$38,"",IF($BO594=ﾃﾞｰﾀ一覧!$AT$27,ﾃﾞｰﾀ一覧!$AT$27,VLOOKUP($AK594,ﾃﾞｰﾀ一覧!$AH$4:$AR$66,11,FALSE)*IF($BO594=ﾃﾞｰﾀ一覧!$AT$17,($AR594+1)*($AV594+1),IF($BO594=ﾃﾞｰﾀ一覧!$AT$22,IF(COUNTIF($AD594,"*天端*"),ﾃﾞｰﾀ一覧!$AU$43/2,ﾃﾞｰﾀ一覧!$AU$43/3),IF($BO594=ﾃﾞｰﾀ一覧!$AT$20,$AR594*$AV594,IF($BO594=ﾃﾞｰﾀ一覧!$AT$21,$AV594,1))))))))</f>
        <v/>
      </c>
      <c r="BW594" s="1112"/>
      <c r="BX594" s="1112"/>
      <c r="BY594" s="1088" t="str">
        <f>IF($B594="","",IF($AH594="","",IF($CK594=ﾃﾞｰﾀ一覧!$U$53,ﾃﾞｰﾀ一覧!$U$61,IF($AH594=ﾃﾞｰﾀ一覧!$U$21,ﾃﾞｰﾀ一覧!$U$60,IF(OR($AH594=ﾃﾞｰﾀ一覧!$U$19,$AH594=ﾃﾞｰﾀ一覧!$U$20,$AH594=ﾃﾞｰﾀ一覧!$U$23,$AH594=ﾃﾞｰﾀ一覧!$U$22,$AH594=ﾃﾞｰﾀ一覧!$U$18,AH594=ﾃﾞｰﾀ一覧!$U$25),ﾃﾞｰﾀ一覧!$U$59,ﾃﾞｰﾀ一覧!$U$62)))))</f>
        <v/>
      </c>
      <c r="BZ594" s="1089"/>
      <c r="CA594" s="1113"/>
      <c r="CB594" s="1113"/>
      <c r="CC594" s="1113"/>
      <c r="CD594" s="1113"/>
      <c r="CE594" s="1113"/>
      <c r="CF594" s="1113"/>
      <c r="CG594" s="1113"/>
      <c r="CH594" s="1113"/>
      <c r="CI594" s="1114"/>
      <c r="CK594" s="240"/>
      <c r="CM594" s="378" t="str">
        <f t="shared" si="63"/>
        <v/>
      </c>
      <c r="CN594" s="379" t="str">
        <f t="shared" si="64"/>
        <v/>
      </c>
      <c r="CO594" s="379" t="str">
        <f t="shared" si="65"/>
        <v/>
      </c>
      <c r="CP594" s="380" t="str">
        <f t="shared" si="66"/>
        <v/>
      </c>
      <c r="CQ594" s="244"/>
      <c r="CR594" s="1100"/>
      <c r="CS594" s="1101"/>
      <c r="CT594" s="1102"/>
      <c r="CU594" s="1135"/>
      <c r="CV594" s="1136"/>
      <c r="CW594" s="1136"/>
      <c r="CX594" s="1137"/>
      <c r="CY594" s="1138"/>
      <c r="CZ594" s="1139"/>
      <c r="DA594" s="1140"/>
      <c r="DB594" s="1132"/>
      <c r="DC594" s="1133"/>
      <c r="DD594" s="1133"/>
      <c r="DE594" s="1133"/>
      <c r="DF594" s="1133"/>
      <c r="DG594" s="1134"/>
      <c r="DH594" s="580"/>
      <c r="DI594" s="1084"/>
      <c r="DJ594" s="1084"/>
      <c r="DK594" s="581"/>
      <c r="DL594" s="582"/>
      <c r="DM594" s="1084"/>
      <c r="DN594" s="1084"/>
      <c r="DO594" s="581"/>
      <c r="DP594" s="582"/>
      <c r="DQ594" s="1084"/>
      <c r="DR594" s="1084"/>
      <c r="DS594" s="583"/>
      <c r="DT594" s="1124"/>
      <c r="DU594" s="1125"/>
      <c r="DV594" s="1125"/>
      <c r="DW594" s="1124"/>
      <c r="DX594" s="1125"/>
      <c r="DY594" s="1150"/>
      <c r="DZ594" s="1362"/>
      <c r="EA594" s="1363"/>
      <c r="EB594" s="1362"/>
      <c r="EC594" s="1363"/>
      <c r="ED594" s="1362"/>
      <c r="EE594" s="1377"/>
      <c r="EF594" s="1378"/>
      <c r="EG594" s="1379"/>
      <c r="EH594" s="1379"/>
      <c r="EI594" s="1380"/>
      <c r="EJ594" s="1381"/>
      <c r="EK594" s="1381"/>
      <c r="EL594" s="1381"/>
      <c r="EM594" s="1382"/>
      <c r="EN594" s="1382"/>
      <c r="EO594" s="1382"/>
      <c r="EP594" s="1375"/>
      <c r="EQ594" s="1376"/>
      <c r="ER594" s="1113"/>
      <c r="ES594" s="1113"/>
      <c r="ET594" s="1113"/>
      <c r="EU594" s="1113"/>
      <c r="EV594" s="1113"/>
      <c r="EW594" s="1113"/>
      <c r="EX594" s="1113"/>
      <c r="EY594" s="1113"/>
      <c r="EZ594" s="1114"/>
    </row>
    <row r="595" spans="1:156" ht="30" customHeight="1" x14ac:dyDescent="0.2">
      <c r="A595" s="207">
        <f t="shared" si="67"/>
        <v>584</v>
      </c>
      <c r="B595" s="1103"/>
      <c r="C595" s="1104"/>
      <c r="D595" s="1305"/>
      <c r="E595" s="1306"/>
      <c r="F595" s="1094" t="str">
        <f t="shared" si="69"/>
        <v/>
      </c>
      <c r="G595" s="1095"/>
      <c r="H595" s="1095"/>
      <c r="I595" s="1095"/>
      <c r="J595" s="1095"/>
      <c r="K595" s="1095"/>
      <c r="L595" s="1095"/>
      <c r="M595" s="1095"/>
      <c r="N595" s="1095"/>
      <c r="O595" s="1095"/>
      <c r="P595" s="1095"/>
      <c r="Q595" s="1095"/>
      <c r="R595" s="1095"/>
      <c r="S595" s="1095"/>
      <c r="T595" s="1095"/>
      <c r="U595" s="1095"/>
      <c r="V595" s="1095"/>
      <c r="W595" s="1096"/>
      <c r="X595" s="1299">
        <f t="shared" si="68"/>
        <v>0</v>
      </c>
      <c r="Y595" s="1300"/>
      <c r="Z595" s="1301"/>
      <c r="AA595" s="1100"/>
      <c r="AB595" s="1101"/>
      <c r="AC595" s="1102"/>
      <c r="AD595" s="1135"/>
      <c r="AE595" s="1136"/>
      <c r="AF595" s="1136"/>
      <c r="AG595" s="1137"/>
      <c r="AH595" s="1138"/>
      <c r="AI595" s="1139"/>
      <c r="AJ595" s="1140"/>
      <c r="AK595" s="1132"/>
      <c r="AL595" s="1133"/>
      <c r="AM595" s="1133"/>
      <c r="AN595" s="1133"/>
      <c r="AO595" s="1133"/>
      <c r="AP595" s="1134"/>
      <c r="AQ595" s="642" t="str">
        <f>IF(AK595="","",VLOOKUP(AK595,ﾃﾞｰﾀ一覧!$AH$4:$AR$66,2,FALSE))</f>
        <v/>
      </c>
      <c r="AR595" s="1084"/>
      <c r="AS595" s="1084"/>
      <c r="AT595" s="643" t="str">
        <f>IF(AK595="","",VLOOKUP(AK595,ﾃﾞｰﾀ一覧!$AH$4:$AR$66,3,FALSE))</f>
        <v/>
      </c>
      <c r="AU595" s="644" t="str">
        <f>IF(AK595="","",VLOOKUP(AK595,ﾃﾞｰﾀ一覧!$AH$4:$AR$66,5,FALSE))</f>
        <v/>
      </c>
      <c r="AV595" s="1084"/>
      <c r="AW595" s="1084"/>
      <c r="AX595" s="643" t="str">
        <f>IF(AK595="","",VLOOKUP(AK595,ﾃﾞｰﾀ一覧!$AH$4:$AR$66,6,FALSE))</f>
        <v/>
      </c>
      <c r="AY595" s="649" t="str">
        <f>IF(AK595="","",VLOOKUP(AK595,ﾃﾞｰﾀ一覧!$AH$4:$AR$66,8,FALSE))</f>
        <v/>
      </c>
      <c r="AZ595" s="1084"/>
      <c r="BA595" s="1084"/>
      <c r="BB595" s="388" t="str">
        <f>IF(AK595="","",VLOOKUP(AK595,ﾃﾞｰﾀ一覧!$AH$4:$AR$66,9,FALSE))</f>
        <v/>
      </c>
      <c r="BC595" s="1124"/>
      <c r="BD595" s="1125"/>
      <c r="BE595" s="1125"/>
      <c r="BF595" s="1124"/>
      <c r="BG595" s="1125"/>
      <c r="BH595" s="1125"/>
      <c r="BI595" s="1124"/>
      <c r="BJ595" s="1125"/>
      <c r="BK595" s="1150"/>
      <c r="BL595" s="1154"/>
      <c r="BM595" s="1155"/>
      <c r="BN595" s="1156"/>
      <c r="BO595" s="1109" t="str">
        <f>IF($AK595="","",IF($BF595="","",IF($BF595=ﾃﾞｰﾀ一覧!$U$37,"",IF($BF595=ﾃﾞｰﾀ一覧!$U$38,"",IF($AH595=ﾃﾞｰﾀ一覧!$U$25,VLOOKUP($AK595,ﾃﾞｰﾀ一覧!$AH$43:$AR$66,10,FALSE),VLOOKUP($AK595,ﾃﾞｰﾀ一覧!$AH$4:$AR$66,10,FALSE))))))</f>
        <v/>
      </c>
      <c r="BP595" s="1110"/>
      <c r="BQ595" s="1110"/>
      <c r="BR595" s="1111"/>
      <c r="BS595" s="1115">
        <f>IF($BL595="",0,VLOOKUP($BL595,ﾃﾞｰﾀ一覧!$AY$4:$BB$16,3,FALSE))</f>
        <v>0</v>
      </c>
      <c r="BT595" s="1115"/>
      <c r="BU595" s="1115"/>
      <c r="BV595" s="1112" t="str">
        <f>IF($BO595="","",IF($BF595=ﾃﾞｰﾀ一覧!$U$37,"",IF($BF595=ﾃﾞｰﾀ一覧!$U$38,"",IF($BO595=ﾃﾞｰﾀ一覧!$AT$27,ﾃﾞｰﾀ一覧!$AT$27,VLOOKUP($AK595,ﾃﾞｰﾀ一覧!$AH$4:$AR$66,11,FALSE)*IF($BO595=ﾃﾞｰﾀ一覧!$AT$17,($AR595+1)*($AV595+1),IF($BO595=ﾃﾞｰﾀ一覧!$AT$22,IF(COUNTIF($AD595,"*天端*"),ﾃﾞｰﾀ一覧!$AU$43/2,ﾃﾞｰﾀ一覧!$AU$43/3),IF($BO595=ﾃﾞｰﾀ一覧!$AT$20,$AR595*$AV595,IF($BO595=ﾃﾞｰﾀ一覧!$AT$21,$AV595,1))))))))</f>
        <v/>
      </c>
      <c r="BW595" s="1112"/>
      <c r="BX595" s="1112"/>
      <c r="BY595" s="1088" t="str">
        <f>IF($B595="","",IF($AH595="","",IF($CK595=ﾃﾞｰﾀ一覧!$U$53,ﾃﾞｰﾀ一覧!$U$61,IF($AH595=ﾃﾞｰﾀ一覧!$U$21,ﾃﾞｰﾀ一覧!$U$60,IF(OR($AH595=ﾃﾞｰﾀ一覧!$U$19,$AH595=ﾃﾞｰﾀ一覧!$U$20,$AH595=ﾃﾞｰﾀ一覧!$U$23,$AH595=ﾃﾞｰﾀ一覧!$U$22,$AH595=ﾃﾞｰﾀ一覧!$U$18,AH595=ﾃﾞｰﾀ一覧!$U$25),ﾃﾞｰﾀ一覧!$U$59,ﾃﾞｰﾀ一覧!$U$62)))))</f>
        <v/>
      </c>
      <c r="BZ595" s="1089"/>
      <c r="CA595" s="1113"/>
      <c r="CB595" s="1113"/>
      <c r="CC595" s="1113"/>
      <c r="CD595" s="1113"/>
      <c r="CE595" s="1113"/>
      <c r="CF595" s="1113"/>
      <c r="CG595" s="1113"/>
      <c r="CH595" s="1113"/>
      <c r="CI595" s="1114"/>
      <c r="CK595" s="240"/>
      <c r="CM595" s="378" t="str">
        <f t="shared" si="63"/>
        <v/>
      </c>
      <c r="CN595" s="379" t="str">
        <f t="shared" si="64"/>
        <v/>
      </c>
      <c r="CO595" s="379" t="str">
        <f t="shared" si="65"/>
        <v/>
      </c>
      <c r="CP595" s="380" t="str">
        <f t="shared" si="66"/>
        <v/>
      </c>
      <c r="CQ595" s="244"/>
      <c r="CR595" s="1100"/>
      <c r="CS595" s="1101"/>
      <c r="CT595" s="1102"/>
      <c r="CU595" s="1135"/>
      <c r="CV595" s="1136"/>
      <c r="CW595" s="1136"/>
      <c r="CX595" s="1137"/>
      <c r="CY595" s="1138"/>
      <c r="CZ595" s="1139"/>
      <c r="DA595" s="1140"/>
      <c r="DB595" s="1132"/>
      <c r="DC595" s="1133"/>
      <c r="DD595" s="1133"/>
      <c r="DE595" s="1133"/>
      <c r="DF595" s="1133"/>
      <c r="DG595" s="1134"/>
      <c r="DH595" s="580"/>
      <c r="DI595" s="1084"/>
      <c r="DJ595" s="1084"/>
      <c r="DK595" s="581"/>
      <c r="DL595" s="582"/>
      <c r="DM595" s="1084"/>
      <c r="DN595" s="1084"/>
      <c r="DO595" s="581"/>
      <c r="DP595" s="582"/>
      <c r="DQ595" s="1084"/>
      <c r="DR595" s="1084"/>
      <c r="DS595" s="583"/>
      <c r="DT595" s="1124"/>
      <c r="DU595" s="1125"/>
      <c r="DV595" s="1125"/>
      <c r="DW595" s="1124"/>
      <c r="DX595" s="1125"/>
      <c r="DY595" s="1150"/>
      <c r="DZ595" s="1362"/>
      <c r="EA595" s="1363"/>
      <c r="EB595" s="1362"/>
      <c r="EC595" s="1363"/>
      <c r="ED595" s="1362"/>
      <c r="EE595" s="1377"/>
      <c r="EF595" s="1378"/>
      <c r="EG595" s="1379"/>
      <c r="EH595" s="1379"/>
      <c r="EI595" s="1380"/>
      <c r="EJ595" s="1381"/>
      <c r="EK595" s="1381"/>
      <c r="EL595" s="1381"/>
      <c r="EM595" s="1382"/>
      <c r="EN595" s="1382"/>
      <c r="EO595" s="1382"/>
      <c r="EP595" s="1375"/>
      <c r="EQ595" s="1376"/>
      <c r="ER595" s="1113"/>
      <c r="ES595" s="1113"/>
      <c r="ET595" s="1113"/>
      <c r="EU595" s="1113"/>
      <c r="EV595" s="1113"/>
      <c r="EW595" s="1113"/>
      <c r="EX595" s="1113"/>
      <c r="EY595" s="1113"/>
      <c r="EZ595" s="1114"/>
    </row>
    <row r="596" spans="1:156" ht="30" customHeight="1" x14ac:dyDescent="0.2">
      <c r="A596" s="207">
        <f t="shared" si="67"/>
        <v>585</v>
      </c>
      <c r="B596" s="1103"/>
      <c r="C596" s="1104"/>
      <c r="D596" s="1303"/>
      <c r="E596" s="1304"/>
      <c r="F596" s="1094" t="str">
        <f t="shared" si="69"/>
        <v/>
      </c>
      <c r="G596" s="1095"/>
      <c r="H596" s="1095"/>
      <c r="I596" s="1095"/>
      <c r="J596" s="1095"/>
      <c r="K596" s="1095"/>
      <c r="L596" s="1095"/>
      <c r="M596" s="1095"/>
      <c r="N596" s="1095"/>
      <c r="O596" s="1095"/>
      <c r="P596" s="1095"/>
      <c r="Q596" s="1095"/>
      <c r="R596" s="1095"/>
      <c r="S596" s="1095"/>
      <c r="T596" s="1095"/>
      <c r="U596" s="1095"/>
      <c r="V596" s="1095"/>
      <c r="W596" s="1096"/>
      <c r="X596" s="1299">
        <f t="shared" si="68"/>
        <v>0</v>
      </c>
      <c r="Y596" s="1300"/>
      <c r="Z596" s="1301"/>
      <c r="AA596" s="1100"/>
      <c r="AB596" s="1101"/>
      <c r="AC596" s="1102"/>
      <c r="AD596" s="1135"/>
      <c r="AE596" s="1136"/>
      <c r="AF596" s="1136"/>
      <c r="AG596" s="1137"/>
      <c r="AH596" s="1138"/>
      <c r="AI596" s="1139"/>
      <c r="AJ596" s="1140"/>
      <c r="AK596" s="1132"/>
      <c r="AL596" s="1133"/>
      <c r="AM596" s="1133"/>
      <c r="AN596" s="1133"/>
      <c r="AO596" s="1133"/>
      <c r="AP596" s="1134"/>
      <c r="AQ596" s="642" t="str">
        <f>IF(AK596="","",VLOOKUP(AK596,ﾃﾞｰﾀ一覧!$AH$4:$AR$66,2,FALSE))</f>
        <v/>
      </c>
      <c r="AR596" s="1084"/>
      <c r="AS596" s="1084"/>
      <c r="AT596" s="643" t="str">
        <f>IF(AK596="","",VLOOKUP(AK596,ﾃﾞｰﾀ一覧!$AH$4:$AR$66,3,FALSE))</f>
        <v/>
      </c>
      <c r="AU596" s="644" t="str">
        <f>IF(AK596="","",VLOOKUP(AK596,ﾃﾞｰﾀ一覧!$AH$4:$AR$66,5,FALSE))</f>
        <v/>
      </c>
      <c r="AV596" s="1084"/>
      <c r="AW596" s="1084"/>
      <c r="AX596" s="643" t="str">
        <f>IF(AK596="","",VLOOKUP(AK596,ﾃﾞｰﾀ一覧!$AH$4:$AR$66,6,FALSE))</f>
        <v/>
      </c>
      <c r="AY596" s="649" t="str">
        <f>IF(AK596="","",VLOOKUP(AK596,ﾃﾞｰﾀ一覧!$AH$4:$AR$66,8,FALSE))</f>
        <v/>
      </c>
      <c r="AZ596" s="1084"/>
      <c r="BA596" s="1084"/>
      <c r="BB596" s="388" t="str">
        <f>IF(AK596="","",VLOOKUP(AK596,ﾃﾞｰﾀ一覧!$AH$4:$AR$66,9,FALSE))</f>
        <v/>
      </c>
      <c r="BC596" s="1124"/>
      <c r="BD596" s="1125"/>
      <c r="BE596" s="1125"/>
      <c r="BF596" s="1124"/>
      <c r="BG596" s="1125"/>
      <c r="BH596" s="1125"/>
      <c r="BI596" s="1124"/>
      <c r="BJ596" s="1125"/>
      <c r="BK596" s="1150"/>
      <c r="BL596" s="1154"/>
      <c r="BM596" s="1155"/>
      <c r="BN596" s="1156"/>
      <c r="BO596" s="1109" t="str">
        <f>IF($AK596="","",IF($BF596="","",IF($BF596=ﾃﾞｰﾀ一覧!$U$37,"",IF($BF596=ﾃﾞｰﾀ一覧!$U$38,"",IF($AH596=ﾃﾞｰﾀ一覧!$U$25,VLOOKUP($AK596,ﾃﾞｰﾀ一覧!$AH$43:$AR$66,10,FALSE),VLOOKUP($AK596,ﾃﾞｰﾀ一覧!$AH$4:$AR$66,10,FALSE))))))</f>
        <v/>
      </c>
      <c r="BP596" s="1110"/>
      <c r="BQ596" s="1110"/>
      <c r="BR596" s="1111"/>
      <c r="BS596" s="1115">
        <f>IF($BL596="",0,VLOOKUP($BL596,ﾃﾞｰﾀ一覧!$AY$4:$BB$16,3,FALSE))</f>
        <v>0</v>
      </c>
      <c r="BT596" s="1115"/>
      <c r="BU596" s="1115"/>
      <c r="BV596" s="1112" t="str">
        <f>IF($BO596="","",IF($BF596=ﾃﾞｰﾀ一覧!$U$37,"",IF($BF596=ﾃﾞｰﾀ一覧!$U$38,"",IF($BO596=ﾃﾞｰﾀ一覧!$AT$27,ﾃﾞｰﾀ一覧!$AT$27,VLOOKUP($AK596,ﾃﾞｰﾀ一覧!$AH$4:$AR$66,11,FALSE)*IF($BO596=ﾃﾞｰﾀ一覧!$AT$17,($AR596+1)*($AV596+1),IF($BO596=ﾃﾞｰﾀ一覧!$AT$22,IF(COUNTIF($AD596,"*天端*"),ﾃﾞｰﾀ一覧!$AU$43/2,ﾃﾞｰﾀ一覧!$AU$43/3),IF($BO596=ﾃﾞｰﾀ一覧!$AT$20,$AR596*$AV596,IF($BO596=ﾃﾞｰﾀ一覧!$AT$21,$AV596,1))))))))</f>
        <v/>
      </c>
      <c r="BW596" s="1112"/>
      <c r="BX596" s="1112"/>
      <c r="BY596" s="1088" t="str">
        <f>IF($B596="","",IF($AH596="","",IF($CK596=ﾃﾞｰﾀ一覧!$U$53,ﾃﾞｰﾀ一覧!$U$61,IF($AH596=ﾃﾞｰﾀ一覧!$U$21,ﾃﾞｰﾀ一覧!$U$60,IF(OR($AH596=ﾃﾞｰﾀ一覧!$U$19,$AH596=ﾃﾞｰﾀ一覧!$U$20,$AH596=ﾃﾞｰﾀ一覧!$U$23,$AH596=ﾃﾞｰﾀ一覧!$U$22,$AH596=ﾃﾞｰﾀ一覧!$U$18,AH596=ﾃﾞｰﾀ一覧!$U$25),ﾃﾞｰﾀ一覧!$U$59,ﾃﾞｰﾀ一覧!$U$62)))))</f>
        <v/>
      </c>
      <c r="BZ596" s="1089"/>
      <c r="CA596" s="1113"/>
      <c r="CB596" s="1113"/>
      <c r="CC596" s="1113"/>
      <c r="CD596" s="1113"/>
      <c r="CE596" s="1113"/>
      <c r="CF596" s="1113"/>
      <c r="CG596" s="1113"/>
      <c r="CH596" s="1113"/>
      <c r="CI596" s="1114"/>
      <c r="CK596" s="240"/>
      <c r="CM596" s="378" t="str">
        <f t="shared" si="63"/>
        <v/>
      </c>
      <c r="CN596" s="379" t="str">
        <f t="shared" si="64"/>
        <v/>
      </c>
      <c r="CO596" s="379" t="str">
        <f t="shared" si="65"/>
        <v/>
      </c>
      <c r="CP596" s="380" t="str">
        <f t="shared" si="66"/>
        <v/>
      </c>
      <c r="CQ596" s="244"/>
      <c r="CR596" s="1100"/>
      <c r="CS596" s="1101"/>
      <c r="CT596" s="1102"/>
      <c r="CU596" s="1135"/>
      <c r="CV596" s="1136"/>
      <c r="CW596" s="1136"/>
      <c r="CX596" s="1137"/>
      <c r="CY596" s="1138"/>
      <c r="CZ596" s="1139"/>
      <c r="DA596" s="1140"/>
      <c r="DB596" s="1132"/>
      <c r="DC596" s="1133"/>
      <c r="DD596" s="1133"/>
      <c r="DE596" s="1133"/>
      <c r="DF596" s="1133"/>
      <c r="DG596" s="1134"/>
      <c r="DH596" s="580"/>
      <c r="DI596" s="1084"/>
      <c r="DJ596" s="1084"/>
      <c r="DK596" s="581"/>
      <c r="DL596" s="582"/>
      <c r="DM596" s="1084"/>
      <c r="DN596" s="1084"/>
      <c r="DO596" s="581"/>
      <c r="DP596" s="582"/>
      <c r="DQ596" s="1084"/>
      <c r="DR596" s="1084"/>
      <c r="DS596" s="583"/>
      <c r="DT596" s="1124"/>
      <c r="DU596" s="1125"/>
      <c r="DV596" s="1125"/>
      <c r="DW596" s="1124"/>
      <c r="DX596" s="1125"/>
      <c r="DY596" s="1150"/>
      <c r="DZ596" s="1362"/>
      <c r="EA596" s="1363"/>
      <c r="EB596" s="1362"/>
      <c r="EC596" s="1363"/>
      <c r="ED596" s="1362"/>
      <c r="EE596" s="1377"/>
      <c r="EF596" s="1378"/>
      <c r="EG596" s="1379"/>
      <c r="EH596" s="1379"/>
      <c r="EI596" s="1380"/>
      <c r="EJ596" s="1381"/>
      <c r="EK596" s="1381"/>
      <c r="EL596" s="1381"/>
      <c r="EM596" s="1382"/>
      <c r="EN596" s="1382"/>
      <c r="EO596" s="1382"/>
      <c r="EP596" s="1375"/>
      <c r="EQ596" s="1376"/>
      <c r="ER596" s="1113"/>
      <c r="ES596" s="1113"/>
      <c r="ET596" s="1113"/>
      <c r="EU596" s="1113"/>
      <c r="EV596" s="1113"/>
      <c r="EW596" s="1113"/>
      <c r="EX596" s="1113"/>
      <c r="EY596" s="1113"/>
      <c r="EZ596" s="1114"/>
    </row>
    <row r="597" spans="1:156" ht="30" customHeight="1" x14ac:dyDescent="0.2">
      <c r="A597" s="207">
        <f t="shared" si="67"/>
        <v>586</v>
      </c>
      <c r="B597" s="1103"/>
      <c r="C597" s="1104"/>
      <c r="D597" s="1303"/>
      <c r="E597" s="1304"/>
      <c r="F597" s="1094" t="str">
        <f t="shared" si="69"/>
        <v/>
      </c>
      <c r="G597" s="1095"/>
      <c r="H597" s="1095"/>
      <c r="I597" s="1095"/>
      <c r="J597" s="1095"/>
      <c r="K597" s="1095"/>
      <c r="L597" s="1095"/>
      <c r="M597" s="1095"/>
      <c r="N597" s="1095"/>
      <c r="O597" s="1095"/>
      <c r="P597" s="1095"/>
      <c r="Q597" s="1095"/>
      <c r="R597" s="1095"/>
      <c r="S597" s="1095"/>
      <c r="T597" s="1095"/>
      <c r="U597" s="1095"/>
      <c r="V597" s="1095"/>
      <c r="W597" s="1096"/>
      <c r="X597" s="1299">
        <f t="shared" si="68"/>
        <v>0</v>
      </c>
      <c r="Y597" s="1300"/>
      <c r="Z597" s="1301"/>
      <c r="AA597" s="1100"/>
      <c r="AB597" s="1101"/>
      <c r="AC597" s="1102"/>
      <c r="AD597" s="1135"/>
      <c r="AE597" s="1136"/>
      <c r="AF597" s="1136"/>
      <c r="AG597" s="1137"/>
      <c r="AH597" s="1138"/>
      <c r="AI597" s="1139"/>
      <c r="AJ597" s="1140"/>
      <c r="AK597" s="1132"/>
      <c r="AL597" s="1133"/>
      <c r="AM597" s="1133"/>
      <c r="AN597" s="1133"/>
      <c r="AO597" s="1133"/>
      <c r="AP597" s="1134"/>
      <c r="AQ597" s="642" t="str">
        <f>IF(AK597="","",VLOOKUP(AK597,ﾃﾞｰﾀ一覧!$AH$4:$AR$66,2,FALSE))</f>
        <v/>
      </c>
      <c r="AR597" s="1084"/>
      <c r="AS597" s="1084"/>
      <c r="AT597" s="643" t="str">
        <f>IF(AK597="","",VLOOKUP(AK597,ﾃﾞｰﾀ一覧!$AH$4:$AR$66,3,FALSE))</f>
        <v/>
      </c>
      <c r="AU597" s="644" t="str">
        <f>IF(AK597="","",VLOOKUP(AK597,ﾃﾞｰﾀ一覧!$AH$4:$AR$66,5,FALSE))</f>
        <v/>
      </c>
      <c r="AV597" s="1084"/>
      <c r="AW597" s="1084"/>
      <c r="AX597" s="643" t="str">
        <f>IF(AK597="","",VLOOKUP(AK597,ﾃﾞｰﾀ一覧!$AH$4:$AR$66,6,FALSE))</f>
        <v/>
      </c>
      <c r="AY597" s="649" t="str">
        <f>IF(AK597="","",VLOOKUP(AK597,ﾃﾞｰﾀ一覧!$AH$4:$AR$66,8,FALSE))</f>
        <v/>
      </c>
      <c r="AZ597" s="1084"/>
      <c r="BA597" s="1084"/>
      <c r="BB597" s="388" t="str">
        <f>IF(AK597="","",VLOOKUP(AK597,ﾃﾞｰﾀ一覧!$AH$4:$AR$66,9,FALSE))</f>
        <v/>
      </c>
      <c r="BC597" s="1124"/>
      <c r="BD597" s="1125"/>
      <c r="BE597" s="1125"/>
      <c r="BF597" s="1124"/>
      <c r="BG597" s="1125"/>
      <c r="BH597" s="1125"/>
      <c r="BI597" s="1124"/>
      <c r="BJ597" s="1125"/>
      <c r="BK597" s="1150"/>
      <c r="BL597" s="1154"/>
      <c r="BM597" s="1155"/>
      <c r="BN597" s="1156"/>
      <c r="BO597" s="1109" t="str">
        <f>IF($AK597="","",IF($BF597="","",IF($BF597=ﾃﾞｰﾀ一覧!$U$37,"",IF($BF597=ﾃﾞｰﾀ一覧!$U$38,"",IF($AH597=ﾃﾞｰﾀ一覧!$U$25,VLOOKUP($AK597,ﾃﾞｰﾀ一覧!$AH$43:$AR$66,10,FALSE),VLOOKUP($AK597,ﾃﾞｰﾀ一覧!$AH$4:$AR$66,10,FALSE))))))</f>
        <v/>
      </c>
      <c r="BP597" s="1110"/>
      <c r="BQ597" s="1110"/>
      <c r="BR597" s="1111"/>
      <c r="BS597" s="1115">
        <f>IF($BL597="",0,VLOOKUP($BL597,ﾃﾞｰﾀ一覧!$AY$4:$BB$16,3,FALSE))</f>
        <v>0</v>
      </c>
      <c r="BT597" s="1115"/>
      <c r="BU597" s="1115"/>
      <c r="BV597" s="1112" t="str">
        <f>IF($BO597="","",IF($BF597=ﾃﾞｰﾀ一覧!$U$37,"",IF($BF597=ﾃﾞｰﾀ一覧!$U$38,"",IF($BO597=ﾃﾞｰﾀ一覧!$AT$27,ﾃﾞｰﾀ一覧!$AT$27,VLOOKUP($AK597,ﾃﾞｰﾀ一覧!$AH$4:$AR$66,11,FALSE)*IF($BO597=ﾃﾞｰﾀ一覧!$AT$17,($AR597+1)*($AV597+1),IF($BO597=ﾃﾞｰﾀ一覧!$AT$22,IF(COUNTIF($AD597,"*天端*"),ﾃﾞｰﾀ一覧!$AU$43/2,ﾃﾞｰﾀ一覧!$AU$43/3),IF($BO597=ﾃﾞｰﾀ一覧!$AT$20,$AR597*$AV597,IF($BO597=ﾃﾞｰﾀ一覧!$AT$21,$AV597,1))))))))</f>
        <v/>
      </c>
      <c r="BW597" s="1112"/>
      <c r="BX597" s="1112"/>
      <c r="BY597" s="1088" t="str">
        <f>IF($B597="","",IF($AH597="","",IF($CK597=ﾃﾞｰﾀ一覧!$U$53,ﾃﾞｰﾀ一覧!$U$61,IF($AH597=ﾃﾞｰﾀ一覧!$U$21,ﾃﾞｰﾀ一覧!$U$60,IF(OR($AH597=ﾃﾞｰﾀ一覧!$U$19,$AH597=ﾃﾞｰﾀ一覧!$U$20,$AH597=ﾃﾞｰﾀ一覧!$U$23,$AH597=ﾃﾞｰﾀ一覧!$U$22,$AH597=ﾃﾞｰﾀ一覧!$U$18,AH597=ﾃﾞｰﾀ一覧!$U$25),ﾃﾞｰﾀ一覧!$U$59,ﾃﾞｰﾀ一覧!$U$62)))))</f>
        <v/>
      </c>
      <c r="BZ597" s="1089"/>
      <c r="CA597" s="1113"/>
      <c r="CB597" s="1113"/>
      <c r="CC597" s="1113"/>
      <c r="CD597" s="1113"/>
      <c r="CE597" s="1113"/>
      <c r="CF597" s="1113"/>
      <c r="CG597" s="1113"/>
      <c r="CH597" s="1113"/>
      <c r="CI597" s="1114"/>
      <c r="CK597" s="240"/>
      <c r="CM597" s="378" t="str">
        <f t="shared" si="63"/>
        <v/>
      </c>
      <c r="CN597" s="379" t="str">
        <f t="shared" si="64"/>
        <v/>
      </c>
      <c r="CO597" s="379" t="str">
        <f t="shared" si="65"/>
        <v/>
      </c>
      <c r="CP597" s="380" t="str">
        <f t="shared" si="66"/>
        <v/>
      </c>
      <c r="CQ597" s="244"/>
      <c r="CR597" s="1100"/>
      <c r="CS597" s="1101"/>
      <c r="CT597" s="1102"/>
      <c r="CU597" s="1135"/>
      <c r="CV597" s="1136"/>
      <c r="CW597" s="1136"/>
      <c r="CX597" s="1137"/>
      <c r="CY597" s="1138"/>
      <c r="CZ597" s="1139"/>
      <c r="DA597" s="1140"/>
      <c r="DB597" s="1132"/>
      <c r="DC597" s="1133"/>
      <c r="DD597" s="1133"/>
      <c r="DE597" s="1133"/>
      <c r="DF597" s="1133"/>
      <c r="DG597" s="1134"/>
      <c r="DH597" s="580"/>
      <c r="DI597" s="1084"/>
      <c r="DJ597" s="1084"/>
      <c r="DK597" s="581"/>
      <c r="DL597" s="582"/>
      <c r="DM597" s="1084"/>
      <c r="DN597" s="1084"/>
      <c r="DO597" s="581"/>
      <c r="DP597" s="582"/>
      <c r="DQ597" s="1084"/>
      <c r="DR597" s="1084"/>
      <c r="DS597" s="583"/>
      <c r="DT597" s="1124"/>
      <c r="DU597" s="1125"/>
      <c r="DV597" s="1125"/>
      <c r="DW597" s="1124"/>
      <c r="DX597" s="1125"/>
      <c r="DY597" s="1150"/>
      <c r="DZ597" s="1362"/>
      <c r="EA597" s="1363"/>
      <c r="EB597" s="1362"/>
      <c r="EC597" s="1363"/>
      <c r="ED597" s="1362"/>
      <c r="EE597" s="1377"/>
      <c r="EF597" s="1378"/>
      <c r="EG597" s="1379"/>
      <c r="EH597" s="1379"/>
      <c r="EI597" s="1380"/>
      <c r="EJ597" s="1381"/>
      <c r="EK597" s="1381"/>
      <c r="EL597" s="1381"/>
      <c r="EM597" s="1382"/>
      <c r="EN597" s="1382"/>
      <c r="EO597" s="1382"/>
      <c r="EP597" s="1375"/>
      <c r="EQ597" s="1376"/>
      <c r="ER597" s="1113"/>
      <c r="ES597" s="1113"/>
      <c r="ET597" s="1113"/>
      <c r="EU597" s="1113"/>
      <c r="EV597" s="1113"/>
      <c r="EW597" s="1113"/>
      <c r="EX597" s="1113"/>
      <c r="EY597" s="1113"/>
      <c r="EZ597" s="1114"/>
    </row>
    <row r="598" spans="1:156" ht="30" customHeight="1" x14ac:dyDescent="0.2">
      <c r="A598" s="207">
        <f t="shared" si="67"/>
        <v>587</v>
      </c>
      <c r="B598" s="1103"/>
      <c r="C598" s="1104"/>
      <c r="D598" s="1303"/>
      <c r="E598" s="1304"/>
      <c r="F598" s="1094" t="str">
        <f t="shared" si="69"/>
        <v/>
      </c>
      <c r="G598" s="1095"/>
      <c r="H598" s="1095"/>
      <c r="I598" s="1095"/>
      <c r="J598" s="1095"/>
      <c r="K598" s="1095"/>
      <c r="L598" s="1095"/>
      <c r="M598" s="1095"/>
      <c r="N598" s="1095"/>
      <c r="O598" s="1095"/>
      <c r="P598" s="1095"/>
      <c r="Q598" s="1095"/>
      <c r="R598" s="1095"/>
      <c r="S598" s="1095"/>
      <c r="T598" s="1095"/>
      <c r="U598" s="1095"/>
      <c r="V598" s="1095"/>
      <c r="W598" s="1096"/>
      <c r="X598" s="1299">
        <f t="shared" si="68"/>
        <v>0</v>
      </c>
      <c r="Y598" s="1300"/>
      <c r="Z598" s="1301"/>
      <c r="AA598" s="1100"/>
      <c r="AB598" s="1101"/>
      <c r="AC598" s="1102"/>
      <c r="AD598" s="1135"/>
      <c r="AE598" s="1136"/>
      <c r="AF598" s="1136"/>
      <c r="AG598" s="1137"/>
      <c r="AH598" s="1138"/>
      <c r="AI598" s="1139"/>
      <c r="AJ598" s="1140"/>
      <c r="AK598" s="1132"/>
      <c r="AL598" s="1133"/>
      <c r="AM598" s="1133"/>
      <c r="AN598" s="1133"/>
      <c r="AO598" s="1133"/>
      <c r="AP598" s="1134"/>
      <c r="AQ598" s="642" t="str">
        <f>IF(AK598="","",VLOOKUP(AK598,ﾃﾞｰﾀ一覧!$AH$4:$AR$66,2,FALSE))</f>
        <v/>
      </c>
      <c r="AR598" s="1084"/>
      <c r="AS598" s="1084"/>
      <c r="AT598" s="643" t="str">
        <f>IF(AK598="","",VLOOKUP(AK598,ﾃﾞｰﾀ一覧!$AH$4:$AR$66,3,FALSE))</f>
        <v/>
      </c>
      <c r="AU598" s="644" t="str">
        <f>IF(AK598="","",VLOOKUP(AK598,ﾃﾞｰﾀ一覧!$AH$4:$AR$66,5,FALSE))</f>
        <v/>
      </c>
      <c r="AV598" s="1084"/>
      <c r="AW598" s="1084"/>
      <c r="AX598" s="643" t="str">
        <f>IF(AK598="","",VLOOKUP(AK598,ﾃﾞｰﾀ一覧!$AH$4:$AR$66,6,FALSE))</f>
        <v/>
      </c>
      <c r="AY598" s="649" t="str">
        <f>IF(AK598="","",VLOOKUP(AK598,ﾃﾞｰﾀ一覧!$AH$4:$AR$66,8,FALSE))</f>
        <v/>
      </c>
      <c r="AZ598" s="1084"/>
      <c r="BA598" s="1084"/>
      <c r="BB598" s="388" t="str">
        <f>IF(AK598="","",VLOOKUP(AK598,ﾃﾞｰﾀ一覧!$AH$4:$AR$66,9,FALSE))</f>
        <v/>
      </c>
      <c r="BC598" s="1124"/>
      <c r="BD598" s="1125"/>
      <c r="BE598" s="1125"/>
      <c r="BF598" s="1124"/>
      <c r="BG598" s="1125"/>
      <c r="BH598" s="1125"/>
      <c r="BI598" s="1124"/>
      <c r="BJ598" s="1125"/>
      <c r="BK598" s="1150"/>
      <c r="BL598" s="1154"/>
      <c r="BM598" s="1155"/>
      <c r="BN598" s="1156"/>
      <c r="BO598" s="1109" t="str">
        <f>IF($AK598="","",IF($BF598="","",IF($BF598=ﾃﾞｰﾀ一覧!$U$37,"",IF($BF598=ﾃﾞｰﾀ一覧!$U$38,"",IF($AH598=ﾃﾞｰﾀ一覧!$U$25,VLOOKUP($AK598,ﾃﾞｰﾀ一覧!$AH$43:$AR$66,10,FALSE),VLOOKUP($AK598,ﾃﾞｰﾀ一覧!$AH$4:$AR$66,10,FALSE))))))</f>
        <v/>
      </c>
      <c r="BP598" s="1110"/>
      <c r="BQ598" s="1110"/>
      <c r="BR598" s="1111"/>
      <c r="BS598" s="1115">
        <f>IF($BL598="",0,VLOOKUP($BL598,ﾃﾞｰﾀ一覧!$AY$4:$BB$16,3,FALSE))</f>
        <v>0</v>
      </c>
      <c r="BT598" s="1115"/>
      <c r="BU598" s="1115"/>
      <c r="BV598" s="1112" t="str">
        <f>IF($BO598="","",IF($BF598=ﾃﾞｰﾀ一覧!$U$37,"",IF($BF598=ﾃﾞｰﾀ一覧!$U$38,"",IF($BO598=ﾃﾞｰﾀ一覧!$AT$27,ﾃﾞｰﾀ一覧!$AT$27,VLOOKUP($AK598,ﾃﾞｰﾀ一覧!$AH$4:$AR$66,11,FALSE)*IF($BO598=ﾃﾞｰﾀ一覧!$AT$17,($AR598+1)*($AV598+1),IF($BO598=ﾃﾞｰﾀ一覧!$AT$22,IF(COUNTIF($AD598,"*天端*"),ﾃﾞｰﾀ一覧!$AU$43/2,ﾃﾞｰﾀ一覧!$AU$43/3),IF($BO598=ﾃﾞｰﾀ一覧!$AT$20,$AR598*$AV598,IF($BO598=ﾃﾞｰﾀ一覧!$AT$21,$AV598,1))))))))</f>
        <v/>
      </c>
      <c r="BW598" s="1112"/>
      <c r="BX598" s="1112"/>
      <c r="BY598" s="1088" t="str">
        <f>IF($B598="","",IF($AH598="","",IF($CK598=ﾃﾞｰﾀ一覧!$U$53,ﾃﾞｰﾀ一覧!$U$61,IF($AH598=ﾃﾞｰﾀ一覧!$U$21,ﾃﾞｰﾀ一覧!$U$60,IF(OR($AH598=ﾃﾞｰﾀ一覧!$U$19,$AH598=ﾃﾞｰﾀ一覧!$U$20,$AH598=ﾃﾞｰﾀ一覧!$U$23,$AH598=ﾃﾞｰﾀ一覧!$U$22,$AH598=ﾃﾞｰﾀ一覧!$U$18,AH598=ﾃﾞｰﾀ一覧!$U$25),ﾃﾞｰﾀ一覧!$U$59,ﾃﾞｰﾀ一覧!$U$62)))))</f>
        <v/>
      </c>
      <c r="BZ598" s="1089"/>
      <c r="CA598" s="1113"/>
      <c r="CB598" s="1113"/>
      <c r="CC598" s="1113"/>
      <c r="CD598" s="1113"/>
      <c r="CE598" s="1113"/>
      <c r="CF598" s="1113"/>
      <c r="CG598" s="1113"/>
      <c r="CH598" s="1113"/>
      <c r="CI598" s="1114"/>
      <c r="CK598" s="240"/>
      <c r="CM598" s="378" t="str">
        <f t="shared" si="63"/>
        <v/>
      </c>
      <c r="CN598" s="379" t="str">
        <f t="shared" si="64"/>
        <v/>
      </c>
      <c r="CO598" s="379" t="str">
        <f t="shared" si="65"/>
        <v/>
      </c>
      <c r="CP598" s="380" t="str">
        <f t="shared" si="66"/>
        <v/>
      </c>
      <c r="CQ598" s="244"/>
      <c r="CR598" s="1100"/>
      <c r="CS598" s="1101"/>
      <c r="CT598" s="1102"/>
      <c r="CU598" s="1135"/>
      <c r="CV598" s="1136"/>
      <c r="CW598" s="1136"/>
      <c r="CX598" s="1137"/>
      <c r="CY598" s="1138"/>
      <c r="CZ598" s="1139"/>
      <c r="DA598" s="1140"/>
      <c r="DB598" s="1132"/>
      <c r="DC598" s="1133"/>
      <c r="DD598" s="1133"/>
      <c r="DE598" s="1133"/>
      <c r="DF598" s="1133"/>
      <c r="DG598" s="1134"/>
      <c r="DH598" s="580"/>
      <c r="DI598" s="1084"/>
      <c r="DJ598" s="1084"/>
      <c r="DK598" s="581"/>
      <c r="DL598" s="582"/>
      <c r="DM598" s="1084"/>
      <c r="DN598" s="1084"/>
      <c r="DO598" s="581"/>
      <c r="DP598" s="582"/>
      <c r="DQ598" s="1084"/>
      <c r="DR598" s="1084"/>
      <c r="DS598" s="583"/>
      <c r="DT598" s="1124"/>
      <c r="DU598" s="1125"/>
      <c r="DV598" s="1125"/>
      <c r="DW598" s="1124"/>
      <c r="DX598" s="1125"/>
      <c r="DY598" s="1150"/>
      <c r="DZ598" s="1362"/>
      <c r="EA598" s="1363"/>
      <c r="EB598" s="1362"/>
      <c r="EC598" s="1363"/>
      <c r="ED598" s="1362"/>
      <c r="EE598" s="1377"/>
      <c r="EF598" s="1378"/>
      <c r="EG598" s="1379"/>
      <c r="EH598" s="1379"/>
      <c r="EI598" s="1380"/>
      <c r="EJ598" s="1381"/>
      <c r="EK598" s="1381"/>
      <c r="EL598" s="1381"/>
      <c r="EM598" s="1382"/>
      <c r="EN598" s="1382"/>
      <c r="EO598" s="1382"/>
      <c r="EP598" s="1375"/>
      <c r="EQ598" s="1376"/>
      <c r="ER598" s="1113"/>
      <c r="ES598" s="1113"/>
      <c r="ET598" s="1113"/>
      <c r="EU598" s="1113"/>
      <c r="EV598" s="1113"/>
      <c r="EW598" s="1113"/>
      <c r="EX598" s="1113"/>
      <c r="EY598" s="1113"/>
      <c r="EZ598" s="1114"/>
    </row>
    <row r="599" spans="1:156" ht="30" customHeight="1" x14ac:dyDescent="0.2">
      <c r="A599" s="207">
        <f t="shared" si="67"/>
        <v>588</v>
      </c>
      <c r="B599" s="1103"/>
      <c r="C599" s="1104"/>
      <c r="D599" s="1303"/>
      <c r="E599" s="1304"/>
      <c r="F599" s="1094" t="str">
        <f t="shared" si="69"/>
        <v/>
      </c>
      <c r="G599" s="1095"/>
      <c r="H599" s="1095"/>
      <c r="I599" s="1095"/>
      <c r="J599" s="1095"/>
      <c r="K599" s="1095"/>
      <c r="L599" s="1095"/>
      <c r="M599" s="1095"/>
      <c r="N599" s="1095"/>
      <c r="O599" s="1095"/>
      <c r="P599" s="1095"/>
      <c r="Q599" s="1095"/>
      <c r="R599" s="1095"/>
      <c r="S599" s="1095"/>
      <c r="T599" s="1095"/>
      <c r="U599" s="1095"/>
      <c r="V599" s="1095"/>
      <c r="W599" s="1096"/>
      <c r="X599" s="1299">
        <f t="shared" si="68"/>
        <v>0</v>
      </c>
      <c r="Y599" s="1300"/>
      <c r="Z599" s="1301"/>
      <c r="AA599" s="1100"/>
      <c r="AB599" s="1101"/>
      <c r="AC599" s="1102"/>
      <c r="AD599" s="1135"/>
      <c r="AE599" s="1136"/>
      <c r="AF599" s="1136"/>
      <c r="AG599" s="1137"/>
      <c r="AH599" s="1138"/>
      <c r="AI599" s="1139"/>
      <c r="AJ599" s="1140"/>
      <c r="AK599" s="1132"/>
      <c r="AL599" s="1133"/>
      <c r="AM599" s="1133"/>
      <c r="AN599" s="1133"/>
      <c r="AO599" s="1133"/>
      <c r="AP599" s="1134"/>
      <c r="AQ599" s="642" t="str">
        <f>IF(AK599="","",VLOOKUP(AK599,ﾃﾞｰﾀ一覧!$AH$4:$AR$66,2,FALSE))</f>
        <v/>
      </c>
      <c r="AR599" s="1084"/>
      <c r="AS599" s="1084"/>
      <c r="AT599" s="643" t="str">
        <f>IF(AK599="","",VLOOKUP(AK599,ﾃﾞｰﾀ一覧!$AH$4:$AR$66,3,FALSE))</f>
        <v/>
      </c>
      <c r="AU599" s="644" t="str">
        <f>IF(AK599="","",VLOOKUP(AK599,ﾃﾞｰﾀ一覧!$AH$4:$AR$66,5,FALSE))</f>
        <v/>
      </c>
      <c r="AV599" s="1084"/>
      <c r="AW599" s="1084"/>
      <c r="AX599" s="643" t="str">
        <f>IF(AK599="","",VLOOKUP(AK599,ﾃﾞｰﾀ一覧!$AH$4:$AR$66,6,FALSE))</f>
        <v/>
      </c>
      <c r="AY599" s="649" t="str">
        <f>IF(AK599="","",VLOOKUP(AK599,ﾃﾞｰﾀ一覧!$AH$4:$AR$66,8,FALSE))</f>
        <v/>
      </c>
      <c r="AZ599" s="1084"/>
      <c r="BA599" s="1084"/>
      <c r="BB599" s="388" t="str">
        <f>IF(AK599="","",VLOOKUP(AK599,ﾃﾞｰﾀ一覧!$AH$4:$AR$66,9,FALSE))</f>
        <v/>
      </c>
      <c r="BC599" s="1124"/>
      <c r="BD599" s="1125"/>
      <c r="BE599" s="1125"/>
      <c r="BF599" s="1124"/>
      <c r="BG599" s="1125"/>
      <c r="BH599" s="1125"/>
      <c r="BI599" s="1124"/>
      <c r="BJ599" s="1125"/>
      <c r="BK599" s="1150"/>
      <c r="BL599" s="1154"/>
      <c r="BM599" s="1155"/>
      <c r="BN599" s="1156"/>
      <c r="BO599" s="1109" t="str">
        <f>IF($AK599="","",IF($BF599="","",IF($BF599=ﾃﾞｰﾀ一覧!$U$37,"",IF($BF599=ﾃﾞｰﾀ一覧!$U$38,"",IF($AH599=ﾃﾞｰﾀ一覧!$U$25,VLOOKUP($AK599,ﾃﾞｰﾀ一覧!$AH$43:$AR$66,10,FALSE),VLOOKUP($AK599,ﾃﾞｰﾀ一覧!$AH$4:$AR$66,10,FALSE))))))</f>
        <v/>
      </c>
      <c r="BP599" s="1110"/>
      <c r="BQ599" s="1110"/>
      <c r="BR599" s="1111"/>
      <c r="BS599" s="1115">
        <f>IF($BL599="",0,VLOOKUP($BL599,ﾃﾞｰﾀ一覧!$AY$4:$BB$16,3,FALSE))</f>
        <v>0</v>
      </c>
      <c r="BT599" s="1115"/>
      <c r="BU599" s="1115"/>
      <c r="BV599" s="1112" t="str">
        <f>IF($BO599="","",IF($BF599=ﾃﾞｰﾀ一覧!$U$37,"",IF($BF599=ﾃﾞｰﾀ一覧!$U$38,"",IF($BO599=ﾃﾞｰﾀ一覧!$AT$27,ﾃﾞｰﾀ一覧!$AT$27,VLOOKUP($AK599,ﾃﾞｰﾀ一覧!$AH$4:$AR$66,11,FALSE)*IF($BO599=ﾃﾞｰﾀ一覧!$AT$17,($AR599+1)*($AV599+1),IF($BO599=ﾃﾞｰﾀ一覧!$AT$22,IF(COUNTIF($AD599,"*天端*"),ﾃﾞｰﾀ一覧!$AU$43/2,ﾃﾞｰﾀ一覧!$AU$43/3),IF($BO599=ﾃﾞｰﾀ一覧!$AT$20,$AR599*$AV599,IF($BO599=ﾃﾞｰﾀ一覧!$AT$21,$AV599,1))))))))</f>
        <v/>
      </c>
      <c r="BW599" s="1112"/>
      <c r="BX599" s="1112"/>
      <c r="BY599" s="1088" t="str">
        <f>IF($B599="","",IF($AH599="","",IF($CK599=ﾃﾞｰﾀ一覧!$U$53,ﾃﾞｰﾀ一覧!$U$61,IF($AH599=ﾃﾞｰﾀ一覧!$U$21,ﾃﾞｰﾀ一覧!$U$60,IF(OR($AH599=ﾃﾞｰﾀ一覧!$U$19,$AH599=ﾃﾞｰﾀ一覧!$U$20,$AH599=ﾃﾞｰﾀ一覧!$U$23,$AH599=ﾃﾞｰﾀ一覧!$U$22,$AH599=ﾃﾞｰﾀ一覧!$U$18,AH599=ﾃﾞｰﾀ一覧!$U$25),ﾃﾞｰﾀ一覧!$U$59,ﾃﾞｰﾀ一覧!$U$62)))))</f>
        <v/>
      </c>
      <c r="BZ599" s="1089"/>
      <c r="CA599" s="1113"/>
      <c r="CB599" s="1113"/>
      <c r="CC599" s="1113"/>
      <c r="CD599" s="1113"/>
      <c r="CE599" s="1113"/>
      <c r="CF599" s="1113"/>
      <c r="CG599" s="1113"/>
      <c r="CH599" s="1113"/>
      <c r="CI599" s="1114"/>
      <c r="CK599" s="240"/>
      <c r="CM599" s="378" t="str">
        <f t="shared" si="63"/>
        <v/>
      </c>
      <c r="CN599" s="379" t="str">
        <f t="shared" si="64"/>
        <v/>
      </c>
      <c r="CO599" s="379" t="str">
        <f t="shared" si="65"/>
        <v/>
      </c>
      <c r="CP599" s="380" t="str">
        <f t="shared" si="66"/>
        <v/>
      </c>
      <c r="CQ599" s="244"/>
      <c r="CR599" s="1100"/>
      <c r="CS599" s="1101"/>
      <c r="CT599" s="1102"/>
      <c r="CU599" s="1135"/>
      <c r="CV599" s="1136"/>
      <c r="CW599" s="1136"/>
      <c r="CX599" s="1137"/>
      <c r="CY599" s="1138"/>
      <c r="CZ599" s="1139"/>
      <c r="DA599" s="1140"/>
      <c r="DB599" s="1132"/>
      <c r="DC599" s="1133"/>
      <c r="DD599" s="1133"/>
      <c r="DE599" s="1133"/>
      <c r="DF599" s="1133"/>
      <c r="DG599" s="1134"/>
      <c r="DH599" s="580"/>
      <c r="DI599" s="1084"/>
      <c r="DJ599" s="1084"/>
      <c r="DK599" s="581"/>
      <c r="DL599" s="582"/>
      <c r="DM599" s="1084"/>
      <c r="DN599" s="1084"/>
      <c r="DO599" s="581"/>
      <c r="DP599" s="582"/>
      <c r="DQ599" s="1084"/>
      <c r="DR599" s="1084"/>
      <c r="DS599" s="583"/>
      <c r="DT599" s="1124"/>
      <c r="DU599" s="1125"/>
      <c r="DV599" s="1125"/>
      <c r="DW599" s="1124"/>
      <c r="DX599" s="1125"/>
      <c r="DY599" s="1150"/>
      <c r="DZ599" s="1362"/>
      <c r="EA599" s="1363"/>
      <c r="EB599" s="1362"/>
      <c r="EC599" s="1363"/>
      <c r="ED599" s="1362"/>
      <c r="EE599" s="1377"/>
      <c r="EF599" s="1378"/>
      <c r="EG599" s="1379"/>
      <c r="EH599" s="1379"/>
      <c r="EI599" s="1380"/>
      <c r="EJ599" s="1381"/>
      <c r="EK599" s="1381"/>
      <c r="EL599" s="1381"/>
      <c r="EM599" s="1382"/>
      <c r="EN599" s="1382"/>
      <c r="EO599" s="1382"/>
      <c r="EP599" s="1375"/>
      <c r="EQ599" s="1376"/>
      <c r="ER599" s="1113"/>
      <c r="ES599" s="1113"/>
      <c r="ET599" s="1113"/>
      <c r="EU599" s="1113"/>
      <c r="EV599" s="1113"/>
      <c r="EW599" s="1113"/>
      <c r="EX599" s="1113"/>
      <c r="EY599" s="1113"/>
      <c r="EZ599" s="1114"/>
    </row>
    <row r="600" spans="1:156" ht="30" customHeight="1" x14ac:dyDescent="0.2">
      <c r="A600" s="207">
        <f t="shared" si="67"/>
        <v>589</v>
      </c>
      <c r="B600" s="1103"/>
      <c r="C600" s="1104"/>
      <c r="D600" s="1303"/>
      <c r="E600" s="1304"/>
      <c r="F600" s="1094" t="str">
        <f t="shared" si="69"/>
        <v/>
      </c>
      <c r="G600" s="1095"/>
      <c r="H600" s="1095"/>
      <c r="I600" s="1095"/>
      <c r="J600" s="1095"/>
      <c r="K600" s="1095"/>
      <c r="L600" s="1095"/>
      <c r="M600" s="1095"/>
      <c r="N600" s="1095"/>
      <c r="O600" s="1095"/>
      <c r="P600" s="1095"/>
      <c r="Q600" s="1095"/>
      <c r="R600" s="1095"/>
      <c r="S600" s="1095"/>
      <c r="T600" s="1095"/>
      <c r="U600" s="1095"/>
      <c r="V600" s="1095"/>
      <c r="W600" s="1096"/>
      <c r="X600" s="1299">
        <f t="shared" si="68"/>
        <v>0</v>
      </c>
      <c r="Y600" s="1300"/>
      <c r="Z600" s="1301"/>
      <c r="AA600" s="1100"/>
      <c r="AB600" s="1101"/>
      <c r="AC600" s="1102"/>
      <c r="AD600" s="1135"/>
      <c r="AE600" s="1136"/>
      <c r="AF600" s="1136"/>
      <c r="AG600" s="1137"/>
      <c r="AH600" s="1138"/>
      <c r="AI600" s="1139"/>
      <c r="AJ600" s="1140"/>
      <c r="AK600" s="1132"/>
      <c r="AL600" s="1133"/>
      <c r="AM600" s="1133"/>
      <c r="AN600" s="1133"/>
      <c r="AO600" s="1133"/>
      <c r="AP600" s="1134"/>
      <c r="AQ600" s="642" t="str">
        <f>IF(AK600="","",VLOOKUP(AK600,ﾃﾞｰﾀ一覧!$AH$4:$AR$66,2,FALSE))</f>
        <v/>
      </c>
      <c r="AR600" s="1084"/>
      <c r="AS600" s="1084"/>
      <c r="AT600" s="643" t="str">
        <f>IF(AK600="","",VLOOKUP(AK600,ﾃﾞｰﾀ一覧!$AH$4:$AR$66,3,FALSE))</f>
        <v/>
      </c>
      <c r="AU600" s="644" t="str">
        <f>IF(AK600="","",VLOOKUP(AK600,ﾃﾞｰﾀ一覧!$AH$4:$AR$66,5,FALSE))</f>
        <v/>
      </c>
      <c r="AV600" s="1084"/>
      <c r="AW600" s="1084"/>
      <c r="AX600" s="643" t="str">
        <f>IF(AK600="","",VLOOKUP(AK600,ﾃﾞｰﾀ一覧!$AH$4:$AR$66,6,FALSE))</f>
        <v/>
      </c>
      <c r="AY600" s="649" t="str">
        <f>IF(AK600="","",VLOOKUP(AK600,ﾃﾞｰﾀ一覧!$AH$4:$AR$66,8,FALSE))</f>
        <v/>
      </c>
      <c r="AZ600" s="1084"/>
      <c r="BA600" s="1084"/>
      <c r="BB600" s="388" t="str">
        <f>IF(AK600="","",VLOOKUP(AK600,ﾃﾞｰﾀ一覧!$AH$4:$AR$66,9,FALSE))</f>
        <v/>
      </c>
      <c r="BC600" s="1124"/>
      <c r="BD600" s="1125"/>
      <c r="BE600" s="1125"/>
      <c r="BF600" s="1124"/>
      <c r="BG600" s="1125"/>
      <c r="BH600" s="1125"/>
      <c r="BI600" s="1124"/>
      <c r="BJ600" s="1125"/>
      <c r="BK600" s="1150"/>
      <c r="BL600" s="1154"/>
      <c r="BM600" s="1155"/>
      <c r="BN600" s="1156"/>
      <c r="BO600" s="1109" t="str">
        <f>IF($AK600="","",IF($BF600="","",IF($BF600=ﾃﾞｰﾀ一覧!$U$37,"",IF($BF600=ﾃﾞｰﾀ一覧!$U$38,"",IF($AH600=ﾃﾞｰﾀ一覧!$U$25,VLOOKUP($AK600,ﾃﾞｰﾀ一覧!$AH$43:$AR$66,10,FALSE),VLOOKUP($AK600,ﾃﾞｰﾀ一覧!$AH$4:$AR$66,10,FALSE))))))</f>
        <v/>
      </c>
      <c r="BP600" s="1110"/>
      <c r="BQ600" s="1110"/>
      <c r="BR600" s="1111"/>
      <c r="BS600" s="1115">
        <f>IF($BL600="",0,VLOOKUP($BL600,ﾃﾞｰﾀ一覧!$AY$4:$BB$16,3,FALSE))</f>
        <v>0</v>
      </c>
      <c r="BT600" s="1115"/>
      <c r="BU600" s="1115"/>
      <c r="BV600" s="1112" t="str">
        <f>IF($BO600="","",IF($BF600=ﾃﾞｰﾀ一覧!$U$37,"",IF($BF600=ﾃﾞｰﾀ一覧!$U$38,"",IF($BO600=ﾃﾞｰﾀ一覧!$AT$27,ﾃﾞｰﾀ一覧!$AT$27,VLOOKUP($AK600,ﾃﾞｰﾀ一覧!$AH$4:$AR$66,11,FALSE)*IF($BO600=ﾃﾞｰﾀ一覧!$AT$17,($AR600+1)*($AV600+1),IF($BO600=ﾃﾞｰﾀ一覧!$AT$22,IF(COUNTIF($AD600,"*天端*"),ﾃﾞｰﾀ一覧!$AU$43/2,ﾃﾞｰﾀ一覧!$AU$43/3),IF($BO600=ﾃﾞｰﾀ一覧!$AT$20,$AR600*$AV600,IF($BO600=ﾃﾞｰﾀ一覧!$AT$21,$AV600,1))))))))</f>
        <v/>
      </c>
      <c r="BW600" s="1112"/>
      <c r="BX600" s="1112"/>
      <c r="BY600" s="1088" t="str">
        <f>IF($B600="","",IF($AH600="","",IF($CK600=ﾃﾞｰﾀ一覧!$U$53,ﾃﾞｰﾀ一覧!$U$61,IF($AH600=ﾃﾞｰﾀ一覧!$U$21,ﾃﾞｰﾀ一覧!$U$60,IF(OR($AH600=ﾃﾞｰﾀ一覧!$U$19,$AH600=ﾃﾞｰﾀ一覧!$U$20,$AH600=ﾃﾞｰﾀ一覧!$U$23,$AH600=ﾃﾞｰﾀ一覧!$U$22,$AH600=ﾃﾞｰﾀ一覧!$U$18,AH600=ﾃﾞｰﾀ一覧!$U$25),ﾃﾞｰﾀ一覧!$U$59,ﾃﾞｰﾀ一覧!$U$62)))))</f>
        <v/>
      </c>
      <c r="BZ600" s="1089"/>
      <c r="CA600" s="1113"/>
      <c r="CB600" s="1113"/>
      <c r="CC600" s="1113"/>
      <c r="CD600" s="1113"/>
      <c r="CE600" s="1113"/>
      <c r="CF600" s="1113"/>
      <c r="CG600" s="1113"/>
      <c r="CH600" s="1113"/>
      <c r="CI600" s="1114"/>
      <c r="CK600" s="240"/>
      <c r="CM600" s="378" t="str">
        <f t="shared" si="63"/>
        <v/>
      </c>
      <c r="CN600" s="379" t="str">
        <f t="shared" si="64"/>
        <v/>
      </c>
      <c r="CO600" s="379" t="str">
        <f t="shared" si="65"/>
        <v/>
      </c>
      <c r="CP600" s="380" t="str">
        <f t="shared" si="66"/>
        <v/>
      </c>
      <c r="CQ600" s="244"/>
      <c r="CR600" s="1100"/>
      <c r="CS600" s="1101"/>
      <c r="CT600" s="1102"/>
      <c r="CU600" s="1135"/>
      <c r="CV600" s="1136"/>
      <c r="CW600" s="1136"/>
      <c r="CX600" s="1137"/>
      <c r="CY600" s="1138"/>
      <c r="CZ600" s="1139"/>
      <c r="DA600" s="1140"/>
      <c r="DB600" s="1132"/>
      <c r="DC600" s="1133"/>
      <c r="DD600" s="1133"/>
      <c r="DE600" s="1133"/>
      <c r="DF600" s="1133"/>
      <c r="DG600" s="1134"/>
      <c r="DH600" s="580"/>
      <c r="DI600" s="1084"/>
      <c r="DJ600" s="1084"/>
      <c r="DK600" s="581"/>
      <c r="DL600" s="582"/>
      <c r="DM600" s="1084"/>
      <c r="DN600" s="1084"/>
      <c r="DO600" s="581"/>
      <c r="DP600" s="582"/>
      <c r="DQ600" s="1084"/>
      <c r="DR600" s="1084"/>
      <c r="DS600" s="583"/>
      <c r="DT600" s="1124"/>
      <c r="DU600" s="1125"/>
      <c r="DV600" s="1125"/>
      <c r="DW600" s="1124"/>
      <c r="DX600" s="1125"/>
      <c r="DY600" s="1150"/>
      <c r="DZ600" s="1362"/>
      <c r="EA600" s="1363"/>
      <c r="EB600" s="1362"/>
      <c r="EC600" s="1363"/>
      <c r="ED600" s="1362"/>
      <c r="EE600" s="1377"/>
      <c r="EF600" s="1378"/>
      <c r="EG600" s="1379"/>
      <c r="EH600" s="1379"/>
      <c r="EI600" s="1380"/>
      <c r="EJ600" s="1381"/>
      <c r="EK600" s="1381"/>
      <c r="EL600" s="1381"/>
      <c r="EM600" s="1382"/>
      <c r="EN600" s="1382"/>
      <c r="EO600" s="1382"/>
      <c r="EP600" s="1375"/>
      <c r="EQ600" s="1376"/>
      <c r="ER600" s="1113"/>
      <c r="ES600" s="1113"/>
      <c r="ET600" s="1113"/>
      <c r="EU600" s="1113"/>
      <c r="EV600" s="1113"/>
      <c r="EW600" s="1113"/>
      <c r="EX600" s="1113"/>
      <c r="EY600" s="1113"/>
      <c r="EZ600" s="1114"/>
    </row>
    <row r="601" spans="1:156" ht="30" customHeight="1" x14ac:dyDescent="0.2">
      <c r="A601" s="207">
        <f t="shared" si="67"/>
        <v>590</v>
      </c>
      <c r="B601" s="1103"/>
      <c r="C601" s="1104"/>
      <c r="D601" s="1303"/>
      <c r="E601" s="1304"/>
      <c r="F601" s="1094" t="str">
        <f t="shared" si="69"/>
        <v/>
      </c>
      <c r="G601" s="1095"/>
      <c r="H601" s="1095"/>
      <c r="I601" s="1095"/>
      <c r="J601" s="1095"/>
      <c r="K601" s="1095"/>
      <c r="L601" s="1095"/>
      <c r="M601" s="1095"/>
      <c r="N601" s="1095"/>
      <c r="O601" s="1095"/>
      <c r="P601" s="1095"/>
      <c r="Q601" s="1095"/>
      <c r="R601" s="1095"/>
      <c r="S601" s="1095"/>
      <c r="T601" s="1095"/>
      <c r="U601" s="1095"/>
      <c r="V601" s="1095"/>
      <c r="W601" s="1096"/>
      <c r="X601" s="1299">
        <f t="shared" si="68"/>
        <v>0</v>
      </c>
      <c r="Y601" s="1300"/>
      <c r="Z601" s="1301"/>
      <c r="AA601" s="1100"/>
      <c r="AB601" s="1101"/>
      <c r="AC601" s="1102"/>
      <c r="AD601" s="1135"/>
      <c r="AE601" s="1136"/>
      <c r="AF601" s="1136"/>
      <c r="AG601" s="1137"/>
      <c r="AH601" s="1138"/>
      <c r="AI601" s="1139"/>
      <c r="AJ601" s="1140"/>
      <c r="AK601" s="1132"/>
      <c r="AL601" s="1133"/>
      <c r="AM601" s="1133"/>
      <c r="AN601" s="1133"/>
      <c r="AO601" s="1133"/>
      <c r="AP601" s="1134"/>
      <c r="AQ601" s="642" t="str">
        <f>IF(AK601="","",VLOOKUP(AK601,ﾃﾞｰﾀ一覧!$AH$4:$AR$66,2,FALSE))</f>
        <v/>
      </c>
      <c r="AR601" s="1084"/>
      <c r="AS601" s="1084"/>
      <c r="AT601" s="643" t="str">
        <f>IF(AK601="","",VLOOKUP(AK601,ﾃﾞｰﾀ一覧!$AH$4:$AR$66,3,FALSE))</f>
        <v/>
      </c>
      <c r="AU601" s="644" t="str">
        <f>IF(AK601="","",VLOOKUP(AK601,ﾃﾞｰﾀ一覧!$AH$4:$AR$66,5,FALSE))</f>
        <v/>
      </c>
      <c r="AV601" s="1084"/>
      <c r="AW601" s="1084"/>
      <c r="AX601" s="643" t="str">
        <f>IF(AK601="","",VLOOKUP(AK601,ﾃﾞｰﾀ一覧!$AH$4:$AR$66,6,FALSE))</f>
        <v/>
      </c>
      <c r="AY601" s="649" t="str">
        <f>IF(AK601="","",VLOOKUP(AK601,ﾃﾞｰﾀ一覧!$AH$4:$AR$66,8,FALSE))</f>
        <v/>
      </c>
      <c r="AZ601" s="1084"/>
      <c r="BA601" s="1084"/>
      <c r="BB601" s="388" t="str">
        <f>IF(AK601="","",VLOOKUP(AK601,ﾃﾞｰﾀ一覧!$AH$4:$AR$66,9,FALSE))</f>
        <v/>
      </c>
      <c r="BC601" s="1157"/>
      <c r="BD601" s="1158"/>
      <c r="BE601" s="1158"/>
      <c r="BF601" s="1124"/>
      <c r="BG601" s="1125"/>
      <c r="BH601" s="1125"/>
      <c r="BI601" s="1157"/>
      <c r="BJ601" s="1158"/>
      <c r="BK601" s="1159"/>
      <c r="BL601" s="1154"/>
      <c r="BM601" s="1155"/>
      <c r="BN601" s="1156"/>
      <c r="BO601" s="1109" t="str">
        <f>IF($AK601="","",IF($BF601="","",IF($BF601=ﾃﾞｰﾀ一覧!$U$37,"",IF($BF601=ﾃﾞｰﾀ一覧!$U$38,"",IF($AH601=ﾃﾞｰﾀ一覧!$U$25,VLOOKUP($AK601,ﾃﾞｰﾀ一覧!$AH$43:$AR$66,10,FALSE),VLOOKUP($AK601,ﾃﾞｰﾀ一覧!$AH$4:$AR$66,10,FALSE))))))</f>
        <v/>
      </c>
      <c r="BP601" s="1110"/>
      <c r="BQ601" s="1110"/>
      <c r="BR601" s="1111"/>
      <c r="BS601" s="1115">
        <f>IF($BL601="",0,VLOOKUP($BL601,ﾃﾞｰﾀ一覧!$AY$4:$BB$16,3,FALSE))</f>
        <v>0</v>
      </c>
      <c r="BT601" s="1115"/>
      <c r="BU601" s="1115"/>
      <c r="BV601" s="1112" t="str">
        <f>IF($BO601="","",IF($BF601=ﾃﾞｰﾀ一覧!$U$37,"",IF($BF601=ﾃﾞｰﾀ一覧!$U$38,"",IF($BO601=ﾃﾞｰﾀ一覧!$AT$27,ﾃﾞｰﾀ一覧!$AT$27,VLOOKUP($AK601,ﾃﾞｰﾀ一覧!$AH$4:$AR$66,11,FALSE)*IF($BO601=ﾃﾞｰﾀ一覧!$AT$17,($AR601+1)*($AV601+1),IF($BO601=ﾃﾞｰﾀ一覧!$AT$22,IF(COUNTIF($AD601,"*天端*"),ﾃﾞｰﾀ一覧!$AU$43/2,ﾃﾞｰﾀ一覧!$AU$43/3),IF($BO601=ﾃﾞｰﾀ一覧!$AT$20,$AR601*$AV601,IF($BO601=ﾃﾞｰﾀ一覧!$AT$21,$AV601,1))))))))</f>
        <v/>
      </c>
      <c r="BW601" s="1112"/>
      <c r="BX601" s="1112"/>
      <c r="BY601" s="1088" t="str">
        <f>IF($B601="","",IF($AH601="","",IF($CK601=ﾃﾞｰﾀ一覧!$U$53,ﾃﾞｰﾀ一覧!$U$61,IF($AH601=ﾃﾞｰﾀ一覧!$U$21,ﾃﾞｰﾀ一覧!$U$60,IF(OR($AH601=ﾃﾞｰﾀ一覧!$U$19,$AH601=ﾃﾞｰﾀ一覧!$U$20,$AH601=ﾃﾞｰﾀ一覧!$U$23,$AH601=ﾃﾞｰﾀ一覧!$U$22,$AH601=ﾃﾞｰﾀ一覧!$U$18,AH601=ﾃﾞｰﾀ一覧!$U$25),ﾃﾞｰﾀ一覧!$U$59,ﾃﾞｰﾀ一覧!$U$62)))))</f>
        <v/>
      </c>
      <c r="BZ601" s="1089"/>
      <c r="CA601" s="1113"/>
      <c r="CB601" s="1113"/>
      <c r="CC601" s="1113"/>
      <c r="CD601" s="1113"/>
      <c r="CE601" s="1113"/>
      <c r="CF601" s="1113"/>
      <c r="CG601" s="1113"/>
      <c r="CH601" s="1113"/>
      <c r="CI601" s="1114"/>
      <c r="CK601" s="240"/>
      <c r="CM601" s="378" t="str">
        <f t="shared" si="63"/>
        <v/>
      </c>
      <c r="CN601" s="379" t="str">
        <f t="shared" si="64"/>
        <v/>
      </c>
      <c r="CO601" s="379" t="str">
        <f t="shared" si="65"/>
        <v/>
      </c>
      <c r="CP601" s="380" t="str">
        <f t="shared" si="66"/>
        <v/>
      </c>
      <c r="CQ601" s="244"/>
      <c r="CR601" s="1100"/>
      <c r="CS601" s="1101"/>
      <c r="CT601" s="1102"/>
      <c r="CU601" s="1135"/>
      <c r="CV601" s="1136"/>
      <c r="CW601" s="1136"/>
      <c r="CX601" s="1137"/>
      <c r="CY601" s="1138"/>
      <c r="CZ601" s="1139"/>
      <c r="DA601" s="1140"/>
      <c r="DB601" s="1132"/>
      <c r="DC601" s="1133"/>
      <c r="DD601" s="1133"/>
      <c r="DE601" s="1133"/>
      <c r="DF601" s="1133"/>
      <c r="DG601" s="1134"/>
      <c r="DH601" s="580"/>
      <c r="DI601" s="1084"/>
      <c r="DJ601" s="1084"/>
      <c r="DK601" s="581"/>
      <c r="DL601" s="582"/>
      <c r="DM601" s="1084"/>
      <c r="DN601" s="1084"/>
      <c r="DO601" s="581"/>
      <c r="DP601" s="582"/>
      <c r="DQ601" s="1084"/>
      <c r="DR601" s="1084"/>
      <c r="DS601" s="583"/>
      <c r="DT601" s="1157"/>
      <c r="DU601" s="1158"/>
      <c r="DV601" s="1158"/>
      <c r="DW601" s="1157"/>
      <c r="DX601" s="1158"/>
      <c r="DY601" s="1159"/>
      <c r="DZ601" s="1362"/>
      <c r="EA601" s="1363"/>
      <c r="EB601" s="1362"/>
      <c r="EC601" s="1363"/>
      <c r="ED601" s="1362"/>
      <c r="EE601" s="1377"/>
      <c r="EF601" s="1378"/>
      <c r="EG601" s="1379"/>
      <c r="EH601" s="1379"/>
      <c r="EI601" s="1380"/>
      <c r="EJ601" s="1381"/>
      <c r="EK601" s="1381"/>
      <c r="EL601" s="1381"/>
      <c r="EM601" s="1382"/>
      <c r="EN601" s="1382"/>
      <c r="EO601" s="1382"/>
      <c r="EP601" s="1375"/>
      <c r="EQ601" s="1376"/>
      <c r="ER601" s="1113"/>
      <c r="ES601" s="1113"/>
      <c r="ET601" s="1113"/>
      <c r="EU601" s="1113"/>
      <c r="EV601" s="1113"/>
      <c r="EW601" s="1113"/>
      <c r="EX601" s="1113"/>
      <c r="EY601" s="1113"/>
      <c r="EZ601" s="1114"/>
    </row>
    <row r="602" spans="1:156" ht="30" customHeight="1" x14ac:dyDescent="0.2">
      <c r="A602" s="207">
        <f t="shared" si="67"/>
        <v>591</v>
      </c>
      <c r="B602" s="1103"/>
      <c r="C602" s="1104"/>
      <c r="D602" s="1303"/>
      <c r="E602" s="1304"/>
      <c r="F602" s="1094" t="str">
        <f t="shared" si="69"/>
        <v/>
      </c>
      <c r="G602" s="1095"/>
      <c r="H602" s="1095"/>
      <c r="I602" s="1095"/>
      <c r="J602" s="1095"/>
      <c r="K602" s="1095"/>
      <c r="L602" s="1095"/>
      <c r="M602" s="1095"/>
      <c r="N602" s="1095"/>
      <c r="O602" s="1095"/>
      <c r="P602" s="1095"/>
      <c r="Q602" s="1095"/>
      <c r="R602" s="1095"/>
      <c r="S602" s="1095"/>
      <c r="T602" s="1095"/>
      <c r="U602" s="1095"/>
      <c r="V602" s="1095"/>
      <c r="W602" s="1096"/>
      <c r="X602" s="1299">
        <f t="shared" si="68"/>
        <v>0</v>
      </c>
      <c r="Y602" s="1300"/>
      <c r="Z602" s="1301"/>
      <c r="AA602" s="1100"/>
      <c r="AB602" s="1101"/>
      <c r="AC602" s="1102"/>
      <c r="AD602" s="1135"/>
      <c r="AE602" s="1136"/>
      <c r="AF602" s="1136"/>
      <c r="AG602" s="1137"/>
      <c r="AH602" s="1138"/>
      <c r="AI602" s="1139"/>
      <c r="AJ602" s="1140"/>
      <c r="AK602" s="1132"/>
      <c r="AL602" s="1133"/>
      <c r="AM602" s="1133"/>
      <c r="AN602" s="1133"/>
      <c r="AO602" s="1133"/>
      <c r="AP602" s="1134"/>
      <c r="AQ602" s="642" t="str">
        <f>IF(AK602="","",VLOOKUP(AK602,ﾃﾞｰﾀ一覧!$AH$4:$AR$66,2,FALSE))</f>
        <v/>
      </c>
      <c r="AR602" s="1084"/>
      <c r="AS602" s="1084"/>
      <c r="AT602" s="643" t="str">
        <f>IF(AK602="","",VLOOKUP(AK602,ﾃﾞｰﾀ一覧!$AH$4:$AR$66,3,FALSE))</f>
        <v/>
      </c>
      <c r="AU602" s="644" t="str">
        <f>IF(AK602="","",VLOOKUP(AK602,ﾃﾞｰﾀ一覧!$AH$4:$AR$66,5,FALSE))</f>
        <v/>
      </c>
      <c r="AV602" s="1084"/>
      <c r="AW602" s="1084"/>
      <c r="AX602" s="643" t="str">
        <f>IF(AK602="","",VLOOKUP(AK602,ﾃﾞｰﾀ一覧!$AH$4:$AR$66,6,FALSE))</f>
        <v/>
      </c>
      <c r="AY602" s="649" t="str">
        <f>IF(AK602="","",VLOOKUP(AK602,ﾃﾞｰﾀ一覧!$AH$4:$AR$66,8,FALSE))</f>
        <v/>
      </c>
      <c r="AZ602" s="1084"/>
      <c r="BA602" s="1084"/>
      <c r="BB602" s="388" t="str">
        <f>IF(AK602="","",VLOOKUP(AK602,ﾃﾞｰﾀ一覧!$AH$4:$AR$66,9,FALSE))</f>
        <v/>
      </c>
      <c r="BC602" s="1124"/>
      <c r="BD602" s="1125"/>
      <c r="BE602" s="1125"/>
      <c r="BF602" s="1124"/>
      <c r="BG602" s="1125"/>
      <c r="BH602" s="1125"/>
      <c r="BI602" s="1124"/>
      <c r="BJ602" s="1125"/>
      <c r="BK602" s="1150"/>
      <c r="BL602" s="1154"/>
      <c r="BM602" s="1155"/>
      <c r="BN602" s="1156"/>
      <c r="BO602" s="1109" t="str">
        <f>IF($AK602="","",IF($BF602="","",IF($BF602=ﾃﾞｰﾀ一覧!$U$37,"",IF($BF602=ﾃﾞｰﾀ一覧!$U$38,"",IF($AH602=ﾃﾞｰﾀ一覧!$U$25,VLOOKUP($AK602,ﾃﾞｰﾀ一覧!$AH$43:$AR$66,10,FALSE),VLOOKUP($AK602,ﾃﾞｰﾀ一覧!$AH$4:$AR$66,10,FALSE))))))</f>
        <v/>
      </c>
      <c r="BP602" s="1110"/>
      <c r="BQ602" s="1110"/>
      <c r="BR602" s="1111"/>
      <c r="BS602" s="1115">
        <f>IF($BL602="",0,VLOOKUP($BL602,ﾃﾞｰﾀ一覧!$AY$4:$BB$16,3,FALSE))</f>
        <v>0</v>
      </c>
      <c r="BT602" s="1115"/>
      <c r="BU602" s="1115"/>
      <c r="BV602" s="1112" t="str">
        <f>IF($BO602="","",IF($BF602=ﾃﾞｰﾀ一覧!$U$37,"",IF($BF602=ﾃﾞｰﾀ一覧!$U$38,"",IF($BO602=ﾃﾞｰﾀ一覧!$AT$27,ﾃﾞｰﾀ一覧!$AT$27,VLOOKUP($AK602,ﾃﾞｰﾀ一覧!$AH$4:$AR$66,11,FALSE)*IF($BO602=ﾃﾞｰﾀ一覧!$AT$17,($AR602+1)*($AV602+1),IF($BO602=ﾃﾞｰﾀ一覧!$AT$22,IF(COUNTIF($AD602,"*天端*"),ﾃﾞｰﾀ一覧!$AU$43/2,ﾃﾞｰﾀ一覧!$AU$43/3),IF($BO602=ﾃﾞｰﾀ一覧!$AT$20,$AR602*$AV602,IF($BO602=ﾃﾞｰﾀ一覧!$AT$21,$AV602,1))))))))</f>
        <v/>
      </c>
      <c r="BW602" s="1112"/>
      <c r="BX602" s="1112"/>
      <c r="BY602" s="1088" t="str">
        <f>IF($B602="","",IF($AH602="","",IF($CK602=ﾃﾞｰﾀ一覧!$U$53,ﾃﾞｰﾀ一覧!$U$61,IF($AH602=ﾃﾞｰﾀ一覧!$U$21,ﾃﾞｰﾀ一覧!$U$60,IF(OR($AH602=ﾃﾞｰﾀ一覧!$U$19,$AH602=ﾃﾞｰﾀ一覧!$U$20,$AH602=ﾃﾞｰﾀ一覧!$U$23,$AH602=ﾃﾞｰﾀ一覧!$U$22,$AH602=ﾃﾞｰﾀ一覧!$U$18,AH602=ﾃﾞｰﾀ一覧!$U$25),ﾃﾞｰﾀ一覧!$U$59,ﾃﾞｰﾀ一覧!$U$62)))))</f>
        <v/>
      </c>
      <c r="BZ602" s="1089"/>
      <c r="CA602" s="1113"/>
      <c r="CB602" s="1113"/>
      <c r="CC602" s="1113"/>
      <c r="CD602" s="1113"/>
      <c r="CE602" s="1113"/>
      <c r="CF602" s="1113"/>
      <c r="CG602" s="1113"/>
      <c r="CH602" s="1113"/>
      <c r="CI602" s="1114"/>
      <c r="CK602" s="240"/>
      <c r="CM602" s="378" t="str">
        <f t="shared" si="63"/>
        <v/>
      </c>
      <c r="CN602" s="379" t="str">
        <f t="shared" si="64"/>
        <v/>
      </c>
      <c r="CO602" s="379" t="str">
        <f t="shared" si="65"/>
        <v/>
      </c>
      <c r="CP602" s="380" t="str">
        <f t="shared" si="66"/>
        <v/>
      </c>
      <c r="CQ602" s="244"/>
      <c r="CR602" s="1100"/>
      <c r="CS602" s="1101"/>
      <c r="CT602" s="1102"/>
      <c r="CU602" s="1135"/>
      <c r="CV602" s="1136"/>
      <c r="CW602" s="1136"/>
      <c r="CX602" s="1137"/>
      <c r="CY602" s="1138"/>
      <c r="CZ602" s="1139"/>
      <c r="DA602" s="1140"/>
      <c r="DB602" s="1132"/>
      <c r="DC602" s="1133"/>
      <c r="DD602" s="1133"/>
      <c r="DE602" s="1133"/>
      <c r="DF602" s="1133"/>
      <c r="DG602" s="1134"/>
      <c r="DH602" s="580"/>
      <c r="DI602" s="1084"/>
      <c r="DJ602" s="1084"/>
      <c r="DK602" s="581"/>
      <c r="DL602" s="582"/>
      <c r="DM602" s="1084"/>
      <c r="DN602" s="1084"/>
      <c r="DO602" s="581"/>
      <c r="DP602" s="582"/>
      <c r="DQ602" s="1084"/>
      <c r="DR602" s="1084"/>
      <c r="DS602" s="583"/>
      <c r="DT602" s="1124"/>
      <c r="DU602" s="1125"/>
      <c r="DV602" s="1125"/>
      <c r="DW602" s="1124"/>
      <c r="DX602" s="1125"/>
      <c r="DY602" s="1150"/>
      <c r="DZ602" s="1362"/>
      <c r="EA602" s="1363"/>
      <c r="EB602" s="1362"/>
      <c r="EC602" s="1363"/>
      <c r="ED602" s="1362"/>
      <c r="EE602" s="1377"/>
      <c r="EF602" s="1378"/>
      <c r="EG602" s="1379"/>
      <c r="EH602" s="1379"/>
      <c r="EI602" s="1380"/>
      <c r="EJ602" s="1381"/>
      <c r="EK602" s="1381"/>
      <c r="EL602" s="1381"/>
      <c r="EM602" s="1382"/>
      <c r="EN602" s="1382"/>
      <c r="EO602" s="1382"/>
      <c r="EP602" s="1375"/>
      <c r="EQ602" s="1376"/>
      <c r="ER602" s="1113"/>
      <c r="ES602" s="1113"/>
      <c r="ET602" s="1113"/>
      <c r="EU602" s="1113"/>
      <c r="EV602" s="1113"/>
      <c r="EW602" s="1113"/>
      <c r="EX602" s="1113"/>
      <c r="EY602" s="1113"/>
      <c r="EZ602" s="1114"/>
    </row>
    <row r="603" spans="1:156" ht="30" customHeight="1" x14ac:dyDescent="0.2">
      <c r="A603" s="207">
        <f t="shared" si="67"/>
        <v>592</v>
      </c>
      <c r="B603" s="1103"/>
      <c r="C603" s="1104"/>
      <c r="D603" s="1303"/>
      <c r="E603" s="1304"/>
      <c r="F603" s="1094" t="str">
        <f t="shared" si="69"/>
        <v/>
      </c>
      <c r="G603" s="1095"/>
      <c r="H603" s="1095"/>
      <c r="I603" s="1095"/>
      <c r="J603" s="1095"/>
      <c r="K603" s="1095"/>
      <c r="L603" s="1095"/>
      <c r="M603" s="1095"/>
      <c r="N603" s="1095"/>
      <c r="O603" s="1095"/>
      <c r="P603" s="1095"/>
      <c r="Q603" s="1095"/>
      <c r="R603" s="1095"/>
      <c r="S603" s="1095"/>
      <c r="T603" s="1095"/>
      <c r="U603" s="1095"/>
      <c r="V603" s="1095"/>
      <c r="W603" s="1096"/>
      <c r="X603" s="1299">
        <f t="shared" si="68"/>
        <v>0</v>
      </c>
      <c r="Y603" s="1300"/>
      <c r="Z603" s="1301"/>
      <c r="AA603" s="1100"/>
      <c r="AB603" s="1101"/>
      <c r="AC603" s="1102"/>
      <c r="AD603" s="1135"/>
      <c r="AE603" s="1136"/>
      <c r="AF603" s="1136"/>
      <c r="AG603" s="1137"/>
      <c r="AH603" s="1138"/>
      <c r="AI603" s="1139"/>
      <c r="AJ603" s="1140"/>
      <c r="AK603" s="1132"/>
      <c r="AL603" s="1133"/>
      <c r="AM603" s="1133"/>
      <c r="AN603" s="1133"/>
      <c r="AO603" s="1133"/>
      <c r="AP603" s="1134"/>
      <c r="AQ603" s="642" t="str">
        <f>IF(AK603="","",VLOOKUP(AK603,ﾃﾞｰﾀ一覧!$AH$4:$AR$66,2,FALSE))</f>
        <v/>
      </c>
      <c r="AR603" s="1084"/>
      <c r="AS603" s="1084"/>
      <c r="AT603" s="643" t="str">
        <f>IF(AK603="","",VLOOKUP(AK603,ﾃﾞｰﾀ一覧!$AH$4:$AR$66,3,FALSE))</f>
        <v/>
      </c>
      <c r="AU603" s="644" t="str">
        <f>IF(AK603="","",VLOOKUP(AK603,ﾃﾞｰﾀ一覧!$AH$4:$AR$66,5,FALSE))</f>
        <v/>
      </c>
      <c r="AV603" s="1084"/>
      <c r="AW603" s="1084"/>
      <c r="AX603" s="643" t="str">
        <f>IF(AK603="","",VLOOKUP(AK603,ﾃﾞｰﾀ一覧!$AH$4:$AR$66,6,FALSE))</f>
        <v/>
      </c>
      <c r="AY603" s="649" t="str">
        <f>IF(AK603="","",VLOOKUP(AK603,ﾃﾞｰﾀ一覧!$AH$4:$AR$66,8,FALSE))</f>
        <v/>
      </c>
      <c r="AZ603" s="1084"/>
      <c r="BA603" s="1084"/>
      <c r="BB603" s="388" t="str">
        <f>IF(AK603="","",VLOOKUP(AK603,ﾃﾞｰﾀ一覧!$AH$4:$AR$66,9,FALSE))</f>
        <v/>
      </c>
      <c r="BC603" s="1124"/>
      <c r="BD603" s="1125"/>
      <c r="BE603" s="1125"/>
      <c r="BF603" s="1124"/>
      <c r="BG603" s="1125"/>
      <c r="BH603" s="1125"/>
      <c r="BI603" s="1124"/>
      <c r="BJ603" s="1125"/>
      <c r="BK603" s="1150"/>
      <c r="BL603" s="1154"/>
      <c r="BM603" s="1155"/>
      <c r="BN603" s="1156"/>
      <c r="BO603" s="1109" t="str">
        <f>IF($AK603="","",IF($BF603="","",IF($BF603=ﾃﾞｰﾀ一覧!$U$37,"",IF($BF603=ﾃﾞｰﾀ一覧!$U$38,"",IF($AH603=ﾃﾞｰﾀ一覧!$U$25,VLOOKUP($AK603,ﾃﾞｰﾀ一覧!$AH$43:$AR$66,10,FALSE),VLOOKUP($AK603,ﾃﾞｰﾀ一覧!$AH$4:$AR$66,10,FALSE))))))</f>
        <v/>
      </c>
      <c r="BP603" s="1110"/>
      <c r="BQ603" s="1110"/>
      <c r="BR603" s="1111"/>
      <c r="BS603" s="1115">
        <f>IF($BL603="",0,VLOOKUP($BL603,ﾃﾞｰﾀ一覧!$AY$4:$BB$16,3,FALSE))</f>
        <v>0</v>
      </c>
      <c r="BT603" s="1115"/>
      <c r="BU603" s="1115"/>
      <c r="BV603" s="1112" t="str">
        <f>IF($BO603="","",IF($BF603=ﾃﾞｰﾀ一覧!$U$37,"",IF($BF603=ﾃﾞｰﾀ一覧!$U$38,"",IF($BO603=ﾃﾞｰﾀ一覧!$AT$27,ﾃﾞｰﾀ一覧!$AT$27,VLOOKUP($AK603,ﾃﾞｰﾀ一覧!$AH$4:$AR$66,11,FALSE)*IF($BO603=ﾃﾞｰﾀ一覧!$AT$17,($AR603+1)*($AV603+1),IF($BO603=ﾃﾞｰﾀ一覧!$AT$22,IF(COUNTIF($AD603,"*天端*"),ﾃﾞｰﾀ一覧!$AU$43/2,ﾃﾞｰﾀ一覧!$AU$43/3),IF($BO603=ﾃﾞｰﾀ一覧!$AT$20,$AR603*$AV603,IF($BO603=ﾃﾞｰﾀ一覧!$AT$21,$AV603,1))))))))</f>
        <v/>
      </c>
      <c r="BW603" s="1112"/>
      <c r="BX603" s="1112"/>
      <c r="BY603" s="1088" t="str">
        <f>IF($B603="","",IF($AH603="","",IF($CK603=ﾃﾞｰﾀ一覧!$U$53,ﾃﾞｰﾀ一覧!$U$61,IF($AH603=ﾃﾞｰﾀ一覧!$U$21,ﾃﾞｰﾀ一覧!$U$60,IF(OR($AH603=ﾃﾞｰﾀ一覧!$U$19,$AH603=ﾃﾞｰﾀ一覧!$U$20,$AH603=ﾃﾞｰﾀ一覧!$U$23,$AH603=ﾃﾞｰﾀ一覧!$U$22,$AH603=ﾃﾞｰﾀ一覧!$U$18,AH603=ﾃﾞｰﾀ一覧!$U$25),ﾃﾞｰﾀ一覧!$U$59,ﾃﾞｰﾀ一覧!$U$62)))))</f>
        <v/>
      </c>
      <c r="BZ603" s="1089"/>
      <c r="CA603" s="1113"/>
      <c r="CB603" s="1113"/>
      <c r="CC603" s="1113"/>
      <c r="CD603" s="1113"/>
      <c r="CE603" s="1113"/>
      <c r="CF603" s="1113"/>
      <c r="CG603" s="1113"/>
      <c r="CH603" s="1113"/>
      <c r="CI603" s="1114"/>
      <c r="CK603" s="240"/>
      <c r="CM603" s="378" t="str">
        <f t="shared" si="63"/>
        <v/>
      </c>
      <c r="CN603" s="379" t="str">
        <f t="shared" si="64"/>
        <v/>
      </c>
      <c r="CO603" s="379" t="str">
        <f t="shared" si="65"/>
        <v/>
      </c>
      <c r="CP603" s="380" t="str">
        <f t="shared" si="66"/>
        <v/>
      </c>
      <c r="CQ603" s="244"/>
      <c r="CR603" s="1100"/>
      <c r="CS603" s="1101"/>
      <c r="CT603" s="1102"/>
      <c r="CU603" s="1135"/>
      <c r="CV603" s="1136"/>
      <c r="CW603" s="1136"/>
      <c r="CX603" s="1137"/>
      <c r="CY603" s="1138"/>
      <c r="CZ603" s="1139"/>
      <c r="DA603" s="1140"/>
      <c r="DB603" s="1132"/>
      <c r="DC603" s="1133"/>
      <c r="DD603" s="1133"/>
      <c r="DE603" s="1133"/>
      <c r="DF603" s="1133"/>
      <c r="DG603" s="1134"/>
      <c r="DH603" s="580"/>
      <c r="DI603" s="1084"/>
      <c r="DJ603" s="1084"/>
      <c r="DK603" s="581"/>
      <c r="DL603" s="582"/>
      <c r="DM603" s="1084"/>
      <c r="DN603" s="1084"/>
      <c r="DO603" s="581"/>
      <c r="DP603" s="582"/>
      <c r="DQ603" s="1084"/>
      <c r="DR603" s="1084"/>
      <c r="DS603" s="583"/>
      <c r="DT603" s="1124"/>
      <c r="DU603" s="1125"/>
      <c r="DV603" s="1125"/>
      <c r="DW603" s="1124"/>
      <c r="DX603" s="1125"/>
      <c r="DY603" s="1150"/>
      <c r="DZ603" s="1362"/>
      <c r="EA603" s="1363"/>
      <c r="EB603" s="1362"/>
      <c r="EC603" s="1363"/>
      <c r="ED603" s="1362"/>
      <c r="EE603" s="1377"/>
      <c r="EF603" s="1378"/>
      <c r="EG603" s="1379"/>
      <c r="EH603" s="1379"/>
      <c r="EI603" s="1380"/>
      <c r="EJ603" s="1381"/>
      <c r="EK603" s="1381"/>
      <c r="EL603" s="1381"/>
      <c r="EM603" s="1382"/>
      <c r="EN603" s="1382"/>
      <c r="EO603" s="1382"/>
      <c r="EP603" s="1375"/>
      <c r="EQ603" s="1376"/>
      <c r="ER603" s="1113"/>
      <c r="ES603" s="1113"/>
      <c r="ET603" s="1113"/>
      <c r="EU603" s="1113"/>
      <c r="EV603" s="1113"/>
      <c r="EW603" s="1113"/>
      <c r="EX603" s="1113"/>
      <c r="EY603" s="1113"/>
      <c r="EZ603" s="1114"/>
    </row>
    <row r="604" spans="1:156" ht="30" customHeight="1" x14ac:dyDescent="0.2">
      <c r="A604" s="207">
        <f t="shared" si="67"/>
        <v>593</v>
      </c>
      <c r="B604" s="1103"/>
      <c r="C604" s="1104"/>
      <c r="D604" s="1303"/>
      <c r="E604" s="1304"/>
      <c r="F604" s="1094" t="str">
        <f t="shared" si="69"/>
        <v/>
      </c>
      <c r="G604" s="1095"/>
      <c r="H604" s="1095"/>
      <c r="I604" s="1095"/>
      <c r="J604" s="1095"/>
      <c r="K604" s="1095"/>
      <c r="L604" s="1095"/>
      <c r="M604" s="1095"/>
      <c r="N604" s="1095"/>
      <c r="O604" s="1095"/>
      <c r="P604" s="1095"/>
      <c r="Q604" s="1095"/>
      <c r="R604" s="1095"/>
      <c r="S604" s="1095"/>
      <c r="T604" s="1095"/>
      <c r="U604" s="1095"/>
      <c r="V604" s="1095"/>
      <c r="W604" s="1096"/>
      <c r="X604" s="1299">
        <f t="shared" si="68"/>
        <v>0</v>
      </c>
      <c r="Y604" s="1300"/>
      <c r="Z604" s="1301"/>
      <c r="AA604" s="1100"/>
      <c r="AB604" s="1101"/>
      <c r="AC604" s="1102"/>
      <c r="AD604" s="1135"/>
      <c r="AE604" s="1136"/>
      <c r="AF604" s="1136"/>
      <c r="AG604" s="1137"/>
      <c r="AH604" s="1138"/>
      <c r="AI604" s="1139"/>
      <c r="AJ604" s="1140"/>
      <c r="AK604" s="1132"/>
      <c r="AL604" s="1133"/>
      <c r="AM604" s="1133"/>
      <c r="AN604" s="1133"/>
      <c r="AO604" s="1133"/>
      <c r="AP604" s="1134"/>
      <c r="AQ604" s="642" t="str">
        <f>IF(AK604="","",VLOOKUP(AK604,ﾃﾞｰﾀ一覧!$AH$4:$AR$66,2,FALSE))</f>
        <v/>
      </c>
      <c r="AR604" s="1084"/>
      <c r="AS604" s="1084"/>
      <c r="AT604" s="643" t="str">
        <f>IF(AK604="","",VLOOKUP(AK604,ﾃﾞｰﾀ一覧!$AH$4:$AR$66,3,FALSE))</f>
        <v/>
      </c>
      <c r="AU604" s="644" t="str">
        <f>IF(AK604="","",VLOOKUP(AK604,ﾃﾞｰﾀ一覧!$AH$4:$AR$66,5,FALSE))</f>
        <v/>
      </c>
      <c r="AV604" s="1084"/>
      <c r="AW604" s="1084"/>
      <c r="AX604" s="643" t="str">
        <f>IF(AK604="","",VLOOKUP(AK604,ﾃﾞｰﾀ一覧!$AH$4:$AR$66,6,FALSE))</f>
        <v/>
      </c>
      <c r="AY604" s="649" t="str">
        <f>IF(AK604="","",VLOOKUP(AK604,ﾃﾞｰﾀ一覧!$AH$4:$AR$66,8,FALSE))</f>
        <v/>
      </c>
      <c r="AZ604" s="1084"/>
      <c r="BA604" s="1084"/>
      <c r="BB604" s="388" t="str">
        <f>IF(AK604="","",VLOOKUP(AK604,ﾃﾞｰﾀ一覧!$AH$4:$AR$66,9,FALSE))</f>
        <v/>
      </c>
      <c r="BC604" s="1124"/>
      <c r="BD604" s="1125"/>
      <c r="BE604" s="1125"/>
      <c r="BF604" s="1124"/>
      <c r="BG604" s="1125"/>
      <c r="BH604" s="1125"/>
      <c r="BI604" s="1124"/>
      <c r="BJ604" s="1125"/>
      <c r="BK604" s="1150"/>
      <c r="BL604" s="1154"/>
      <c r="BM604" s="1155"/>
      <c r="BN604" s="1156"/>
      <c r="BO604" s="1109" t="str">
        <f>IF($AK604="","",IF($BF604="","",IF($BF604=ﾃﾞｰﾀ一覧!$U$37,"",IF($BF604=ﾃﾞｰﾀ一覧!$U$38,"",IF($AH604=ﾃﾞｰﾀ一覧!$U$25,VLOOKUP($AK604,ﾃﾞｰﾀ一覧!$AH$43:$AR$66,10,FALSE),VLOOKUP($AK604,ﾃﾞｰﾀ一覧!$AH$4:$AR$66,10,FALSE))))))</f>
        <v/>
      </c>
      <c r="BP604" s="1110"/>
      <c r="BQ604" s="1110"/>
      <c r="BR604" s="1111"/>
      <c r="BS604" s="1115">
        <f>IF($BL604="",0,VLOOKUP($BL604,ﾃﾞｰﾀ一覧!$AY$4:$BB$16,3,FALSE))</f>
        <v>0</v>
      </c>
      <c r="BT604" s="1115"/>
      <c r="BU604" s="1115"/>
      <c r="BV604" s="1112" t="str">
        <f>IF($BO604="","",IF($BF604=ﾃﾞｰﾀ一覧!$U$37,"",IF($BF604=ﾃﾞｰﾀ一覧!$U$38,"",IF($BO604=ﾃﾞｰﾀ一覧!$AT$27,ﾃﾞｰﾀ一覧!$AT$27,VLOOKUP($AK604,ﾃﾞｰﾀ一覧!$AH$4:$AR$66,11,FALSE)*IF($BO604=ﾃﾞｰﾀ一覧!$AT$17,($AR604+1)*($AV604+1),IF($BO604=ﾃﾞｰﾀ一覧!$AT$22,IF(COUNTIF($AD604,"*天端*"),ﾃﾞｰﾀ一覧!$AU$43/2,ﾃﾞｰﾀ一覧!$AU$43/3),IF($BO604=ﾃﾞｰﾀ一覧!$AT$20,$AR604*$AV604,IF($BO604=ﾃﾞｰﾀ一覧!$AT$21,$AV604,1))))))))</f>
        <v/>
      </c>
      <c r="BW604" s="1112"/>
      <c r="BX604" s="1112"/>
      <c r="BY604" s="1088" t="str">
        <f>IF($B604="","",IF($AH604="","",IF($CK604=ﾃﾞｰﾀ一覧!$U$53,ﾃﾞｰﾀ一覧!$U$61,IF($AH604=ﾃﾞｰﾀ一覧!$U$21,ﾃﾞｰﾀ一覧!$U$60,IF(OR($AH604=ﾃﾞｰﾀ一覧!$U$19,$AH604=ﾃﾞｰﾀ一覧!$U$20,$AH604=ﾃﾞｰﾀ一覧!$U$23,$AH604=ﾃﾞｰﾀ一覧!$U$22,$AH604=ﾃﾞｰﾀ一覧!$U$18,AH604=ﾃﾞｰﾀ一覧!$U$25),ﾃﾞｰﾀ一覧!$U$59,ﾃﾞｰﾀ一覧!$U$62)))))</f>
        <v/>
      </c>
      <c r="BZ604" s="1089"/>
      <c r="CA604" s="1113"/>
      <c r="CB604" s="1113"/>
      <c r="CC604" s="1113"/>
      <c r="CD604" s="1113"/>
      <c r="CE604" s="1113"/>
      <c r="CF604" s="1113"/>
      <c r="CG604" s="1113"/>
      <c r="CH604" s="1113"/>
      <c r="CI604" s="1114"/>
      <c r="CK604" s="240"/>
      <c r="CM604" s="378" t="str">
        <f t="shared" si="63"/>
        <v/>
      </c>
      <c r="CN604" s="379" t="str">
        <f t="shared" si="64"/>
        <v/>
      </c>
      <c r="CO604" s="379" t="str">
        <f t="shared" si="65"/>
        <v/>
      </c>
      <c r="CP604" s="380" t="str">
        <f t="shared" si="66"/>
        <v/>
      </c>
      <c r="CQ604" s="244"/>
      <c r="CR604" s="1100"/>
      <c r="CS604" s="1101"/>
      <c r="CT604" s="1102"/>
      <c r="CU604" s="1135"/>
      <c r="CV604" s="1136"/>
      <c r="CW604" s="1136"/>
      <c r="CX604" s="1137"/>
      <c r="CY604" s="1138"/>
      <c r="CZ604" s="1139"/>
      <c r="DA604" s="1140"/>
      <c r="DB604" s="1132"/>
      <c r="DC604" s="1133"/>
      <c r="DD604" s="1133"/>
      <c r="DE604" s="1133"/>
      <c r="DF604" s="1133"/>
      <c r="DG604" s="1134"/>
      <c r="DH604" s="580"/>
      <c r="DI604" s="1084"/>
      <c r="DJ604" s="1084"/>
      <c r="DK604" s="581"/>
      <c r="DL604" s="582"/>
      <c r="DM604" s="1084"/>
      <c r="DN604" s="1084"/>
      <c r="DO604" s="581"/>
      <c r="DP604" s="582"/>
      <c r="DQ604" s="1084"/>
      <c r="DR604" s="1084"/>
      <c r="DS604" s="583"/>
      <c r="DT604" s="1124"/>
      <c r="DU604" s="1125"/>
      <c r="DV604" s="1125"/>
      <c r="DW604" s="1124"/>
      <c r="DX604" s="1125"/>
      <c r="DY604" s="1150"/>
      <c r="DZ604" s="1362"/>
      <c r="EA604" s="1363"/>
      <c r="EB604" s="1362"/>
      <c r="EC604" s="1363"/>
      <c r="ED604" s="1362"/>
      <c r="EE604" s="1377"/>
      <c r="EF604" s="1378"/>
      <c r="EG604" s="1379"/>
      <c r="EH604" s="1379"/>
      <c r="EI604" s="1380"/>
      <c r="EJ604" s="1381"/>
      <c r="EK604" s="1381"/>
      <c r="EL604" s="1381"/>
      <c r="EM604" s="1382"/>
      <c r="EN604" s="1382"/>
      <c r="EO604" s="1382"/>
      <c r="EP604" s="1375"/>
      <c r="EQ604" s="1376"/>
      <c r="ER604" s="1113"/>
      <c r="ES604" s="1113"/>
      <c r="ET604" s="1113"/>
      <c r="EU604" s="1113"/>
      <c r="EV604" s="1113"/>
      <c r="EW604" s="1113"/>
      <c r="EX604" s="1113"/>
      <c r="EY604" s="1113"/>
      <c r="EZ604" s="1114"/>
    </row>
    <row r="605" spans="1:156" ht="30" customHeight="1" x14ac:dyDescent="0.2">
      <c r="A605" s="207">
        <f t="shared" si="67"/>
        <v>594</v>
      </c>
      <c r="B605" s="1103"/>
      <c r="C605" s="1104"/>
      <c r="D605" s="1303"/>
      <c r="E605" s="1304"/>
      <c r="F605" s="1094" t="str">
        <f t="shared" si="69"/>
        <v/>
      </c>
      <c r="G605" s="1095"/>
      <c r="H605" s="1095"/>
      <c r="I605" s="1095"/>
      <c r="J605" s="1095"/>
      <c r="K605" s="1095"/>
      <c r="L605" s="1095"/>
      <c r="M605" s="1095"/>
      <c r="N605" s="1095"/>
      <c r="O605" s="1095"/>
      <c r="P605" s="1095"/>
      <c r="Q605" s="1095"/>
      <c r="R605" s="1095"/>
      <c r="S605" s="1095"/>
      <c r="T605" s="1095"/>
      <c r="U605" s="1095"/>
      <c r="V605" s="1095"/>
      <c r="W605" s="1096"/>
      <c r="X605" s="1299">
        <f t="shared" si="68"/>
        <v>0</v>
      </c>
      <c r="Y605" s="1300"/>
      <c r="Z605" s="1301"/>
      <c r="AA605" s="1100"/>
      <c r="AB605" s="1101"/>
      <c r="AC605" s="1102"/>
      <c r="AD605" s="1135"/>
      <c r="AE605" s="1136"/>
      <c r="AF605" s="1136"/>
      <c r="AG605" s="1137"/>
      <c r="AH605" s="1138"/>
      <c r="AI605" s="1139"/>
      <c r="AJ605" s="1140"/>
      <c r="AK605" s="1132"/>
      <c r="AL605" s="1133"/>
      <c r="AM605" s="1133"/>
      <c r="AN605" s="1133"/>
      <c r="AO605" s="1133"/>
      <c r="AP605" s="1134"/>
      <c r="AQ605" s="642" t="str">
        <f>IF(AK605="","",VLOOKUP(AK605,ﾃﾞｰﾀ一覧!$AH$4:$AR$66,2,FALSE))</f>
        <v/>
      </c>
      <c r="AR605" s="1084"/>
      <c r="AS605" s="1084"/>
      <c r="AT605" s="643" t="str">
        <f>IF(AK605="","",VLOOKUP(AK605,ﾃﾞｰﾀ一覧!$AH$4:$AR$66,3,FALSE))</f>
        <v/>
      </c>
      <c r="AU605" s="644" t="str">
        <f>IF(AK605="","",VLOOKUP(AK605,ﾃﾞｰﾀ一覧!$AH$4:$AR$66,5,FALSE))</f>
        <v/>
      </c>
      <c r="AV605" s="1084"/>
      <c r="AW605" s="1084"/>
      <c r="AX605" s="643" t="str">
        <f>IF(AK605="","",VLOOKUP(AK605,ﾃﾞｰﾀ一覧!$AH$4:$AR$66,6,FALSE))</f>
        <v/>
      </c>
      <c r="AY605" s="649" t="str">
        <f>IF(AK605="","",VLOOKUP(AK605,ﾃﾞｰﾀ一覧!$AH$4:$AR$66,8,FALSE))</f>
        <v/>
      </c>
      <c r="AZ605" s="1084"/>
      <c r="BA605" s="1084"/>
      <c r="BB605" s="388" t="str">
        <f>IF(AK605="","",VLOOKUP(AK605,ﾃﾞｰﾀ一覧!$AH$4:$AR$66,9,FALSE))</f>
        <v/>
      </c>
      <c r="BC605" s="1124"/>
      <c r="BD605" s="1125"/>
      <c r="BE605" s="1125"/>
      <c r="BF605" s="1124"/>
      <c r="BG605" s="1125"/>
      <c r="BH605" s="1125"/>
      <c r="BI605" s="1124"/>
      <c r="BJ605" s="1125"/>
      <c r="BK605" s="1150"/>
      <c r="BL605" s="1154"/>
      <c r="BM605" s="1155"/>
      <c r="BN605" s="1156"/>
      <c r="BO605" s="1109" t="str">
        <f>IF($AK605="","",IF($BF605="","",IF($BF605=ﾃﾞｰﾀ一覧!$U$37,"",IF($BF605=ﾃﾞｰﾀ一覧!$U$38,"",IF($AH605=ﾃﾞｰﾀ一覧!$U$25,VLOOKUP($AK605,ﾃﾞｰﾀ一覧!$AH$43:$AR$66,10,FALSE),VLOOKUP($AK605,ﾃﾞｰﾀ一覧!$AH$4:$AR$66,10,FALSE))))))</f>
        <v/>
      </c>
      <c r="BP605" s="1110"/>
      <c r="BQ605" s="1110"/>
      <c r="BR605" s="1111"/>
      <c r="BS605" s="1115">
        <f>IF($BL605="",0,VLOOKUP($BL605,ﾃﾞｰﾀ一覧!$AY$4:$BB$16,3,FALSE))</f>
        <v>0</v>
      </c>
      <c r="BT605" s="1115"/>
      <c r="BU605" s="1115"/>
      <c r="BV605" s="1112" t="str">
        <f>IF($BO605="","",IF($BF605=ﾃﾞｰﾀ一覧!$U$37,"",IF($BF605=ﾃﾞｰﾀ一覧!$U$38,"",IF($BO605=ﾃﾞｰﾀ一覧!$AT$27,ﾃﾞｰﾀ一覧!$AT$27,VLOOKUP($AK605,ﾃﾞｰﾀ一覧!$AH$4:$AR$66,11,FALSE)*IF($BO605=ﾃﾞｰﾀ一覧!$AT$17,($AR605+1)*($AV605+1),IF($BO605=ﾃﾞｰﾀ一覧!$AT$22,IF(COUNTIF($AD605,"*天端*"),ﾃﾞｰﾀ一覧!$AU$43/2,ﾃﾞｰﾀ一覧!$AU$43/3),IF($BO605=ﾃﾞｰﾀ一覧!$AT$20,$AR605*$AV605,IF($BO605=ﾃﾞｰﾀ一覧!$AT$21,$AV605,1))))))))</f>
        <v/>
      </c>
      <c r="BW605" s="1112"/>
      <c r="BX605" s="1112"/>
      <c r="BY605" s="1088" t="str">
        <f>IF($B605="","",IF($AH605="","",IF($CK605=ﾃﾞｰﾀ一覧!$U$53,ﾃﾞｰﾀ一覧!$U$61,IF($AH605=ﾃﾞｰﾀ一覧!$U$21,ﾃﾞｰﾀ一覧!$U$60,IF(OR($AH605=ﾃﾞｰﾀ一覧!$U$19,$AH605=ﾃﾞｰﾀ一覧!$U$20,$AH605=ﾃﾞｰﾀ一覧!$U$23,$AH605=ﾃﾞｰﾀ一覧!$U$22,$AH605=ﾃﾞｰﾀ一覧!$U$18,AH605=ﾃﾞｰﾀ一覧!$U$25),ﾃﾞｰﾀ一覧!$U$59,ﾃﾞｰﾀ一覧!$U$62)))))</f>
        <v/>
      </c>
      <c r="BZ605" s="1089"/>
      <c r="CA605" s="1113"/>
      <c r="CB605" s="1113"/>
      <c r="CC605" s="1113"/>
      <c r="CD605" s="1113"/>
      <c r="CE605" s="1113"/>
      <c r="CF605" s="1113"/>
      <c r="CG605" s="1113"/>
      <c r="CH605" s="1113"/>
      <c r="CI605" s="1114"/>
      <c r="CK605" s="240"/>
      <c r="CM605" s="378" t="str">
        <f t="shared" si="63"/>
        <v/>
      </c>
      <c r="CN605" s="379" t="str">
        <f t="shared" si="64"/>
        <v/>
      </c>
      <c r="CO605" s="379" t="str">
        <f t="shared" si="65"/>
        <v/>
      </c>
      <c r="CP605" s="380" t="str">
        <f t="shared" si="66"/>
        <v/>
      </c>
      <c r="CQ605" s="244"/>
      <c r="CR605" s="1100"/>
      <c r="CS605" s="1101"/>
      <c r="CT605" s="1102"/>
      <c r="CU605" s="1135"/>
      <c r="CV605" s="1136"/>
      <c r="CW605" s="1136"/>
      <c r="CX605" s="1137"/>
      <c r="CY605" s="1138"/>
      <c r="CZ605" s="1139"/>
      <c r="DA605" s="1140"/>
      <c r="DB605" s="1132"/>
      <c r="DC605" s="1133"/>
      <c r="DD605" s="1133"/>
      <c r="DE605" s="1133"/>
      <c r="DF605" s="1133"/>
      <c r="DG605" s="1134"/>
      <c r="DH605" s="580"/>
      <c r="DI605" s="1084"/>
      <c r="DJ605" s="1084"/>
      <c r="DK605" s="581"/>
      <c r="DL605" s="582"/>
      <c r="DM605" s="1084"/>
      <c r="DN605" s="1084"/>
      <c r="DO605" s="581"/>
      <c r="DP605" s="582"/>
      <c r="DQ605" s="1084"/>
      <c r="DR605" s="1084"/>
      <c r="DS605" s="583"/>
      <c r="DT605" s="1124"/>
      <c r="DU605" s="1125"/>
      <c r="DV605" s="1125"/>
      <c r="DW605" s="1124"/>
      <c r="DX605" s="1125"/>
      <c r="DY605" s="1150"/>
      <c r="DZ605" s="1362"/>
      <c r="EA605" s="1363"/>
      <c r="EB605" s="1362"/>
      <c r="EC605" s="1363"/>
      <c r="ED605" s="1362"/>
      <c r="EE605" s="1377"/>
      <c r="EF605" s="1378"/>
      <c r="EG605" s="1379"/>
      <c r="EH605" s="1379"/>
      <c r="EI605" s="1380"/>
      <c r="EJ605" s="1381"/>
      <c r="EK605" s="1381"/>
      <c r="EL605" s="1381"/>
      <c r="EM605" s="1382"/>
      <c r="EN605" s="1382"/>
      <c r="EO605" s="1382"/>
      <c r="EP605" s="1375"/>
      <c r="EQ605" s="1376"/>
      <c r="ER605" s="1113"/>
      <c r="ES605" s="1113"/>
      <c r="ET605" s="1113"/>
      <c r="EU605" s="1113"/>
      <c r="EV605" s="1113"/>
      <c r="EW605" s="1113"/>
      <c r="EX605" s="1113"/>
      <c r="EY605" s="1113"/>
      <c r="EZ605" s="1114"/>
    </row>
    <row r="606" spans="1:156" ht="30" customHeight="1" x14ac:dyDescent="0.2">
      <c r="A606" s="207">
        <f t="shared" si="67"/>
        <v>595</v>
      </c>
      <c r="B606" s="1103"/>
      <c r="C606" s="1104"/>
      <c r="D606" s="1303"/>
      <c r="E606" s="1304"/>
      <c r="F606" s="1094" t="str">
        <f t="shared" si="69"/>
        <v/>
      </c>
      <c r="G606" s="1095"/>
      <c r="H606" s="1095"/>
      <c r="I606" s="1095"/>
      <c r="J606" s="1095"/>
      <c r="K606" s="1095"/>
      <c r="L606" s="1095"/>
      <c r="M606" s="1095"/>
      <c r="N606" s="1095"/>
      <c r="O606" s="1095"/>
      <c r="P606" s="1095"/>
      <c r="Q606" s="1095"/>
      <c r="R606" s="1095"/>
      <c r="S606" s="1095"/>
      <c r="T606" s="1095"/>
      <c r="U606" s="1095"/>
      <c r="V606" s="1095"/>
      <c r="W606" s="1096"/>
      <c r="X606" s="1299">
        <f t="shared" si="68"/>
        <v>0</v>
      </c>
      <c r="Y606" s="1300"/>
      <c r="Z606" s="1301"/>
      <c r="AA606" s="1100"/>
      <c r="AB606" s="1101"/>
      <c r="AC606" s="1102"/>
      <c r="AD606" s="1135"/>
      <c r="AE606" s="1136"/>
      <c r="AF606" s="1136"/>
      <c r="AG606" s="1137"/>
      <c r="AH606" s="1138"/>
      <c r="AI606" s="1139"/>
      <c r="AJ606" s="1140"/>
      <c r="AK606" s="1132"/>
      <c r="AL606" s="1133"/>
      <c r="AM606" s="1133"/>
      <c r="AN606" s="1133"/>
      <c r="AO606" s="1133"/>
      <c r="AP606" s="1134"/>
      <c r="AQ606" s="642" t="str">
        <f>IF(AK606="","",VLOOKUP(AK606,ﾃﾞｰﾀ一覧!$AH$4:$AR$66,2,FALSE))</f>
        <v/>
      </c>
      <c r="AR606" s="1084"/>
      <c r="AS606" s="1084"/>
      <c r="AT606" s="643" t="str">
        <f>IF(AK606="","",VLOOKUP(AK606,ﾃﾞｰﾀ一覧!$AH$4:$AR$66,3,FALSE))</f>
        <v/>
      </c>
      <c r="AU606" s="644" t="str">
        <f>IF(AK606="","",VLOOKUP(AK606,ﾃﾞｰﾀ一覧!$AH$4:$AR$66,5,FALSE))</f>
        <v/>
      </c>
      <c r="AV606" s="1084"/>
      <c r="AW606" s="1084"/>
      <c r="AX606" s="643" t="str">
        <f>IF(AK606="","",VLOOKUP(AK606,ﾃﾞｰﾀ一覧!$AH$4:$AR$66,6,FALSE))</f>
        <v/>
      </c>
      <c r="AY606" s="649" t="str">
        <f>IF(AK606="","",VLOOKUP(AK606,ﾃﾞｰﾀ一覧!$AH$4:$AR$66,8,FALSE))</f>
        <v/>
      </c>
      <c r="AZ606" s="1084"/>
      <c r="BA606" s="1084"/>
      <c r="BB606" s="388" t="str">
        <f>IF(AK606="","",VLOOKUP(AK606,ﾃﾞｰﾀ一覧!$AH$4:$AR$66,9,FALSE))</f>
        <v/>
      </c>
      <c r="BC606" s="1124"/>
      <c r="BD606" s="1125"/>
      <c r="BE606" s="1125"/>
      <c r="BF606" s="1124"/>
      <c r="BG606" s="1125"/>
      <c r="BH606" s="1125"/>
      <c r="BI606" s="1124"/>
      <c r="BJ606" s="1125"/>
      <c r="BK606" s="1150"/>
      <c r="BL606" s="1154"/>
      <c r="BM606" s="1155"/>
      <c r="BN606" s="1156"/>
      <c r="BO606" s="1109" t="str">
        <f>IF($AK606="","",IF($BF606="","",IF($BF606=ﾃﾞｰﾀ一覧!$U$37,"",IF($BF606=ﾃﾞｰﾀ一覧!$U$38,"",IF($AH606=ﾃﾞｰﾀ一覧!$U$25,VLOOKUP($AK606,ﾃﾞｰﾀ一覧!$AH$43:$AR$66,10,FALSE),VLOOKUP($AK606,ﾃﾞｰﾀ一覧!$AH$4:$AR$66,10,FALSE))))))</f>
        <v/>
      </c>
      <c r="BP606" s="1110"/>
      <c r="BQ606" s="1110"/>
      <c r="BR606" s="1111"/>
      <c r="BS606" s="1115">
        <f>IF($BL606="",0,VLOOKUP($BL606,ﾃﾞｰﾀ一覧!$AY$4:$BB$16,3,FALSE))</f>
        <v>0</v>
      </c>
      <c r="BT606" s="1115"/>
      <c r="BU606" s="1115"/>
      <c r="BV606" s="1112" t="str">
        <f>IF($BO606="","",IF($BF606=ﾃﾞｰﾀ一覧!$U$37,"",IF($BF606=ﾃﾞｰﾀ一覧!$U$38,"",IF($BO606=ﾃﾞｰﾀ一覧!$AT$27,ﾃﾞｰﾀ一覧!$AT$27,VLOOKUP($AK606,ﾃﾞｰﾀ一覧!$AH$4:$AR$66,11,FALSE)*IF($BO606=ﾃﾞｰﾀ一覧!$AT$17,($AR606+1)*($AV606+1),IF($BO606=ﾃﾞｰﾀ一覧!$AT$22,IF(COUNTIF($AD606,"*天端*"),ﾃﾞｰﾀ一覧!$AU$43/2,ﾃﾞｰﾀ一覧!$AU$43/3),IF($BO606=ﾃﾞｰﾀ一覧!$AT$20,$AR606*$AV606,IF($BO606=ﾃﾞｰﾀ一覧!$AT$21,$AV606,1))))))))</f>
        <v/>
      </c>
      <c r="BW606" s="1112"/>
      <c r="BX606" s="1112"/>
      <c r="BY606" s="1088" t="str">
        <f>IF($B606="","",IF($AH606="","",IF($CK606=ﾃﾞｰﾀ一覧!$U$53,ﾃﾞｰﾀ一覧!$U$61,IF($AH606=ﾃﾞｰﾀ一覧!$U$21,ﾃﾞｰﾀ一覧!$U$60,IF(OR($AH606=ﾃﾞｰﾀ一覧!$U$19,$AH606=ﾃﾞｰﾀ一覧!$U$20,$AH606=ﾃﾞｰﾀ一覧!$U$23,$AH606=ﾃﾞｰﾀ一覧!$U$22,$AH606=ﾃﾞｰﾀ一覧!$U$18,AH606=ﾃﾞｰﾀ一覧!$U$25),ﾃﾞｰﾀ一覧!$U$59,ﾃﾞｰﾀ一覧!$U$62)))))</f>
        <v/>
      </c>
      <c r="BZ606" s="1089"/>
      <c r="CA606" s="1113"/>
      <c r="CB606" s="1113"/>
      <c r="CC606" s="1113"/>
      <c r="CD606" s="1113"/>
      <c r="CE606" s="1113"/>
      <c r="CF606" s="1113"/>
      <c r="CG606" s="1113"/>
      <c r="CH606" s="1113"/>
      <c r="CI606" s="1114"/>
      <c r="CK606" s="240"/>
      <c r="CM606" s="378" t="str">
        <f t="shared" si="63"/>
        <v/>
      </c>
      <c r="CN606" s="379" t="str">
        <f t="shared" si="64"/>
        <v/>
      </c>
      <c r="CO606" s="379" t="str">
        <f t="shared" si="65"/>
        <v/>
      </c>
      <c r="CP606" s="380" t="str">
        <f t="shared" si="66"/>
        <v/>
      </c>
      <c r="CQ606" s="244"/>
      <c r="CR606" s="1100"/>
      <c r="CS606" s="1101"/>
      <c r="CT606" s="1102"/>
      <c r="CU606" s="1135"/>
      <c r="CV606" s="1136"/>
      <c r="CW606" s="1136"/>
      <c r="CX606" s="1137"/>
      <c r="CY606" s="1138"/>
      <c r="CZ606" s="1139"/>
      <c r="DA606" s="1140"/>
      <c r="DB606" s="1132"/>
      <c r="DC606" s="1133"/>
      <c r="DD606" s="1133"/>
      <c r="DE606" s="1133"/>
      <c r="DF606" s="1133"/>
      <c r="DG606" s="1134"/>
      <c r="DH606" s="580"/>
      <c r="DI606" s="1084"/>
      <c r="DJ606" s="1084"/>
      <c r="DK606" s="581"/>
      <c r="DL606" s="582"/>
      <c r="DM606" s="1084"/>
      <c r="DN606" s="1084"/>
      <c r="DO606" s="581"/>
      <c r="DP606" s="582"/>
      <c r="DQ606" s="1084"/>
      <c r="DR606" s="1084"/>
      <c r="DS606" s="583"/>
      <c r="DT606" s="1124"/>
      <c r="DU606" s="1125"/>
      <c r="DV606" s="1125"/>
      <c r="DW606" s="1124"/>
      <c r="DX606" s="1125"/>
      <c r="DY606" s="1150"/>
      <c r="DZ606" s="1362"/>
      <c r="EA606" s="1363"/>
      <c r="EB606" s="1362"/>
      <c r="EC606" s="1363"/>
      <c r="ED606" s="1362"/>
      <c r="EE606" s="1377"/>
      <c r="EF606" s="1378"/>
      <c r="EG606" s="1379"/>
      <c r="EH606" s="1379"/>
      <c r="EI606" s="1380"/>
      <c r="EJ606" s="1381"/>
      <c r="EK606" s="1381"/>
      <c r="EL606" s="1381"/>
      <c r="EM606" s="1382"/>
      <c r="EN606" s="1382"/>
      <c r="EO606" s="1382"/>
      <c r="EP606" s="1375"/>
      <c r="EQ606" s="1376"/>
      <c r="ER606" s="1113"/>
      <c r="ES606" s="1113"/>
      <c r="ET606" s="1113"/>
      <c r="EU606" s="1113"/>
      <c r="EV606" s="1113"/>
      <c r="EW606" s="1113"/>
      <c r="EX606" s="1113"/>
      <c r="EY606" s="1113"/>
      <c r="EZ606" s="1114"/>
    </row>
    <row r="607" spans="1:156" ht="30" customHeight="1" x14ac:dyDescent="0.2">
      <c r="A607" s="207">
        <f t="shared" si="67"/>
        <v>596</v>
      </c>
      <c r="B607" s="1103"/>
      <c r="C607" s="1104"/>
      <c r="D607" s="1303"/>
      <c r="E607" s="1304"/>
      <c r="F607" s="1094" t="str">
        <f t="shared" si="69"/>
        <v/>
      </c>
      <c r="G607" s="1095"/>
      <c r="H607" s="1095"/>
      <c r="I607" s="1095"/>
      <c r="J607" s="1095"/>
      <c r="K607" s="1095"/>
      <c r="L607" s="1095"/>
      <c r="M607" s="1095"/>
      <c r="N607" s="1095"/>
      <c r="O607" s="1095"/>
      <c r="P607" s="1095"/>
      <c r="Q607" s="1095"/>
      <c r="R607" s="1095"/>
      <c r="S607" s="1095"/>
      <c r="T607" s="1095"/>
      <c r="U607" s="1095"/>
      <c r="V607" s="1095"/>
      <c r="W607" s="1096"/>
      <c r="X607" s="1299">
        <f t="shared" si="68"/>
        <v>0</v>
      </c>
      <c r="Y607" s="1300"/>
      <c r="Z607" s="1301"/>
      <c r="AA607" s="1100"/>
      <c r="AB607" s="1101"/>
      <c r="AC607" s="1102"/>
      <c r="AD607" s="1135"/>
      <c r="AE607" s="1136"/>
      <c r="AF607" s="1136"/>
      <c r="AG607" s="1137"/>
      <c r="AH607" s="1138"/>
      <c r="AI607" s="1139"/>
      <c r="AJ607" s="1140"/>
      <c r="AK607" s="1132"/>
      <c r="AL607" s="1133"/>
      <c r="AM607" s="1133"/>
      <c r="AN607" s="1133"/>
      <c r="AO607" s="1133"/>
      <c r="AP607" s="1134"/>
      <c r="AQ607" s="642" t="str">
        <f>IF(AK607="","",VLOOKUP(AK607,ﾃﾞｰﾀ一覧!$AH$4:$AR$66,2,FALSE))</f>
        <v/>
      </c>
      <c r="AR607" s="1084"/>
      <c r="AS607" s="1084"/>
      <c r="AT607" s="643" t="str">
        <f>IF(AK607="","",VLOOKUP(AK607,ﾃﾞｰﾀ一覧!$AH$4:$AR$66,3,FALSE))</f>
        <v/>
      </c>
      <c r="AU607" s="644" t="str">
        <f>IF(AK607="","",VLOOKUP(AK607,ﾃﾞｰﾀ一覧!$AH$4:$AR$66,5,FALSE))</f>
        <v/>
      </c>
      <c r="AV607" s="1084"/>
      <c r="AW607" s="1084"/>
      <c r="AX607" s="643" t="str">
        <f>IF(AK607="","",VLOOKUP(AK607,ﾃﾞｰﾀ一覧!$AH$4:$AR$66,6,FALSE))</f>
        <v/>
      </c>
      <c r="AY607" s="649" t="str">
        <f>IF(AK607="","",VLOOKUP(AK607,ﾃﾞｰﾀ一覧!$AH$4:$AR$66,8,FALSE))</f>
        <v/>
      </c>
      <c r="AZ607" s="1084"/>
      <c r="BA607" s="1084"/>
      <c r="BB607" s="388" t="str">
        <f>IF(AK607="","",VLOOKUP(AK607,ﾃﾞｰﾀ一覧!$AH$4:$AR$66,9,FALSE))</f>
        <v/>
      </c>
      <c r="BC607" s="1124"/>
      <c r="BD607" s="1125"/>
      <c r="BE607" s="1125"/>
      <c r="BF607" s="1124"/>
      <c r="BG607" s="1125"/>
      <c r="BH607" s="1125"/>
      <c r="BI607" s="1124"/>
      <c r="BJ607" s="1125"/>
      <c r="BK607" s="1150"/>
      <c r="BL607" s="1154"/>
      <c r="BM607" s="1155"/>
      <c r="BN607" s="1156"/>
      <c r="BO607" s="1109" t="str">
        <f>IF($AK607="","",IF($BF607="","",IF($BF607=ﾃﾞｰﾀ一覧!$U$37,"",IF($BF607=ﾃﾞｰﾀ一覧!$U$38,"",IF($AH607=ﾃﾞｰﾀ一覧!$U$25,VLOOKUP($AK607,ﾃﾞｰﾀ一覧!$AH$43:$AR$66,10,FALSE),VLOOKUP($AK607,ﾃﾞｰﾀ一覧!$AH$4:$AR$66,10,FALSE))))))</f>
        <v/>
      </c>
      <c r="BP607" s="1110"/>
      <c r="BQ607" s="1110"/>
      <c r="BR607" s="1111"/>
      <c r="BS607" s="1115">
        <f>IF($BL607="",0,VLOOKUP($BL607,ﾃﾞｰﾀ一覧!$AY$4:$BB$16,3,FALSE))</f>
        <v>0</v>
      </c>
      <c r="BT607" s="1115"/>
      <c r="BU607" s="1115"/>
      <c r="BV607" s="1112" t="str">
        <f>IF($BO607="","",IF($BF607=ﾃﾞｰﾀ一覧!$U$37,"",IF($BF607=ﾃﾞｰﾀ一覧!$U$38,"",IF($BO607=ﾃﾞｰﾀ一覧!$AT$27,ﾃﾞｰﾀ一覧!$AT$27,VLOOKUP($AK607,ﾃﾞｰﾀ一覧!$AH$4:$AR$66,11,FALSE)*IF($BO607=ﾃﾞｰﾀ一覧!$AT$17,($AR607+1)*($AV607+1),IF($BO607=ﾃﾞｰﾀ一覧!$AT$22,IF(COUNTIF($AD607,"*天端*"),ﾃﾞｰﾀ一覧!$AU$43/2,ﾃﾞｰﾀ一覧!$AU$43/3),IF($BO607=ﾃﾞｰﾀ一覧!$AT$20,$AR607*$AV607,IF($BO607=ﾃﾞｰﾀ一覧!$AT$21,$AV607,1))))))))</f>
        <v/>
      </c>
      <c r="BW607" s="1112"/>
      <c r="BX607" s="1112"/>
      <c r="BY607" s="1088" t="str">
        <f>IF($B607="","",IF($AH607="","",IF($CK607=ﾃﾞｰﾀ一覧!$U$53,ﾃﾞｰﾀ一覧!$U$61,IF($AH607=ﾃﾞｰﾀ一覧!$U$21,ﾃﾞｰﾀ一覧!$U$60,IF(OR($AH607=ﾃﾞｰﾀ一覧!$U$19,$AH607=ﾃﾞｰﾀ一覧!$U$20,$AH607=ﾃﾞｰﾀ一覧!$U$23,$AH607=ﾃﾞｰﾀ一覧!$U$22,$AH607=ﾃﾞｰﾀ一覧!$U$18,AH607=ﾃﾞｰﾀ一覧!$U$25),ﾃﾞｰﾀ一覧!$U$59,ﾃﾞｰﾀ一覧!$U$62)))))</f>
        <v/>
      </c>
      <c r="BZ607" s="1089"/>
      <c r="CA607" s="1113"/>
      <c r="CB607" s="1113"/>
      <c r="CC607" s="1113"/>
      <c r="CD607" s="1113"/>
      <c r="CE607" s="1113"/>
      <c r="CF607" s="1113"/>
      <c r="CG607" s="1113"/>
      <c r="CH607" s="1113"/>
      <c r="CI607" s="1114"/>
      <c r="CK607" s="240"/>
      <c r="CM607" s="378" t="str">
        <f t="shared" si="63"/>
        <v/>
      </c>
      <c r="CN607" s="379" t="str">
        <f t="shared" si="64"/>
        <v/>
      </c>
      <c r="CO607" s="379" t="str">
        <f t="shared" si="65"/>
        <v/>
      </c>
      <c r="CP607" s="380" t="str">
        <f t="shared" si="66"/>
        <v/>
      </c>
      <c r="CQ607" s="244"/>
      <c r="CR607" s="1100"/>
      <c r="CS607" s="1101"/>
      <c r="CT607" s="1102"/>
      <c r="CU607" s="1135"/>
      <c r="CV607" s="1136"/>
      <c r="CW607" s="1136"/>
      <c r="CX607" s="1137"/>
      <c r="CY607" s="1138"/>
      <c r="CZ607" s="1139"/>
      <c r="DA607" s="1140"/>
      <c r="DB607" s="1132"/>
      <c r="DC607" s="1133"/>
      <c r="DD607" s="1133"/>
      <c r="DE607" s="1133"/>
      <c r="DF607" s="1133"/>
      <c r="DG607" s="1134"/>
      <c r="DH607" s="580"/>
      <c r="DI607" s="1084"/>
      <c r="DJ607" s="1084"/>
      <c r="DK607" s="581"/>
      <c r="DL607" s="582"/>
      <c r="DM607" s="1084"/>
      <c r="DN607" s="1084"/>
      <c r="DO607" s="581"/>
      <c r="DP607" s="582"/>
      <c r="DQ607" s="1084"/>
      <c r="DR607" s="1084"/>
      <c r="DS607" s="583"/>
      <c r="DT607" s="1124"/>
      <c r="DU607" s="1125"/>
      <c r="DV607" s="1125"/>
      <c r="DW607" s="1124"/>
      <c r="DX607" s="1125"/>
      <c r="DY607" s="1150"/>
      <c r="DZ607" s="1362"/>
      <c r="EA607" s="1363"/>
      <c r="EB607" s="1362"/>
      <c r="EC607" s="1363"/>
      <c r="ED607" s="1362"/>
      <c r="EE607" s="1377"/>
      <c r="EF607" s="1378"/>
      <c r="EG607" s="1379"/>
      <c r="EH607" s="1379"/>
      <c r="EI607" s="1380"/>
      <c r="EJ607" s="1381"/>
      <c r="EK607" s="1381"/>
      <c r="EL607" s="1381"/>
      <c r="EM607" s="1382"/>
      <c r="EN607" s="1382"/>
      <c r="EO607" s="1382"/>
      <c r="EP607" s="1375"/>
      <c r="EQ607" s="1376"/>
      <c r="ER607" s="1113"/>
      <c r="ES607" s="1113"/>
      <c r="ET607" s="1113"/>
      <c r="EU607" s="1113"/>
      <c r="EV607" s="1113"/>
      <c r="EW607" s="1113"/>
      <c r="EX607" s="1113"/>
      <c r="EY607" s="1113"/>
      <c r="EZ607" s="1114"/>
    </row>
    <row r="608" spans="1:156" ht="30" customHeight="1" x14ac:dyDescent="0.2">
      <c r="A608" s="207">
        <f t="shared" si="67"/>
        <v>597</v>
      </c>
      <c r="B608" s="1103"/>
      <c r="C608" s="1104"/>
      <c r="D608" s="1303"/>
      <c r="E608" s="1304"/>
      <c r="F608" s="1094" t="str">
        <f t="shared" si="69"/>
        <v/>
      </c>
      <c r="G608" s="1095"/>
      <c r="H608" s="1095"/>
      <c r="I608" s="1095"/>
      <c r="J608" s="1095"/>
      <c r="K608" s="1095"/>
      <c r="L608" s="1095"/>
      <c r="M608" s="1095"/>
      <c r="N608" s="1095"/>
      <c r="O608" s="1095"/>
      <c r="P608" s="1095"/>
      <c r="Q608" s="1095"/>
      <c r="R608" s="1095"/>
      <c r="S608" s="1095"/>
      <c r="T608" s="1095"/>
      <c r="U608" s="1095"/>
      <c r="V608" s="1095"/>
      <c r="W608" s="1096"/>
      <c r="X608" s="1299">
        <f t="shared" si="68"/>
        <v>0</v>
      </c>
      <c r="Y608" s="1300"/>
      <c r="Z608" s="1301"/>
      <c r="AA608" s="1100"/>
      <c r="AB608" s="1101"/>
      <c r="AC608" s="1102"/>
      <c r="AD608" s="1135"/>
      <c r="AE608" s="1136"/>
      <c r="AF608" s="1136"/>
      <c r="AG608" s="1137"/>
      <c r="AH608" s="1138"/>
      <c r="AI608" s="1139"/>
      <c r="AJ608" s="1140"/>
      <c r="AK608" s="1132"/>
      <c r="AL608" s="1133"/>
      <c r="AM608" s="1133"/>
      <c r="AN608" s="1133"/>
      <c r="AO608" s="1133"/>
      <c r="AP608" s="1134"/>
      <c r="AQ608" s="642" t="str">
        <f>IF(AK608="","",VLOOKUP(AK608,ﾃﾞｰﾀ一覧!$AH$4:$AR$66,2,FALSE))</f>
        <v/>
      </c>
      <c r="AR608" s="1084"/>
      <c r="AS608" s="1084"/>
      <c r="AT608" s="643" t="str">
        <f>IF(AK608="","",VLOOKUP(AK608,ﾃﾞｰﾀ一覧!$AH$4:$AR$66,3,FALSE))</f>
        <v/>
      </c>
      <c r="AU608" s="644" t="str">
        <f>IF(AK608="","",VLOOKUP(AK608,ﾃﾞｰﾀ一覧!$AH$4:$AR$66,5,FALSE))</f>
        <v/>
      </c>
      <c r="AV608" s="1084"/>
      <c r="AW608" s="1084"/>
      <c r="AX608" s="643" t="str">
        <f>IF(AK608="","",VLOOKUP(AK608,ﾃﾞｰﾀ一覧!$AH$4:$AR$66,6,FALSE))</f>
        <v/>
      </c>
      <c r="AY608" s="649" t="str">
        <f>IF(AK608="","",VLOOKUP(AK608,ﾃﾞｰﾀ一覧!$AH$4:$AR$66,8,FALSE))</f>
        <v/>
      </c>
      <c r="AZ608" s="1084"/>
      <c r="BA608" s="1084"/>
      <c r="BB608" s="388" t="str">
        <f>IF(AK608="","",VLOOKUP(AK608,ﾃﾞｰﾀ一覧!$AH$4:$AR$66,9,FALSE))</f>
        <v/>
      </c>
      <c r="BC608" s="1124"/>
      <c r="BD608" s="1125"/>
      <c r="BE608" s="1125"/>
      <c r="BF608" s="1124"/>
      <c r="BG608" s="1125"/>
      <c r="BH608" s="1125"/>
      <c r="BI608" s="1124"/>
      <c r="BJ608" s="1125"/>
      <c r="BK608" s="1150"/>
      <c r="BL608" s="1154"/>
      <c r="BM608" s="1155"/>
      <c r="BN608" s="1156"/>
      <c r="BO608" s="1109" t="str">
        <f>IF($AK608="","",IF($BF608="","",IF($BF608=ﾃﾞｰﾀ一覧!$U$37,"",IF($BF608=ﾃﾞｰﾀ一覧!$U$38,"",IF($AH608=ﾃﾞｰﾀ一覧!$U$25,VLOOKUP($AK608,ﾃﾞｰﾀ一覧!$AH$43:$AR$66,10,FALSE),VLOOKUP($AK608,ﾃﾞｰﾀ一覧!$AH$4:$AR$66,10,FALSE))))))</f>
        <v/>
      </c>
      <c r="BP608" s="1110"/>
      <c r="BQ608" s="1110"/>
      <c r="BR608" s="1111"/>
      <c r="BS608" s="1115">
        <f>IF($BL608="",0,VLOOKUP($BL608,ﾃﾞｰﾀ一覧!$AY$4:$BB$16,3,FALSE))</f>
        <v>0</v>
      </c>
      <c r="BT608" s="1115"/>
      <c r="BU608" s="1115"/>
      <c r="BV608" s="1112" t="str">
        <f>IF($BO608="","",IF($BF608=ﾃﾞｰﾀ一覧!$U$37,"",IF($BF608=ﾃﾞｰﾀ一覧!$U$38,"",IF($BO608=ﾃﾞｰﾀ一覧!$AT$27,ﾃﾞｰﾀ一覧!$AT$27,VLOOKUP($AK608,ﾃﾞｰﾀ一覧!$AH$4:$AR$66,11,FALSE)*IF($BO608=ﾃﾞｰﾀ一覧!$AT$17,($AR608+1)*($AV608+1),IF($BO608=ﾃﾞｰﾀ一覧!$AT$22,IF(COUNTIF($AD608,"*天端*"),ﾃﾞｰﾀ一覧!$AU$43/2,ﾃﾞｰﾀ一覧!$AU$43/3),IF($BO608=ﾃﾞｰﾀ一覧!$AT$20,$AR608*$AV608,IF($BO608=ﾃﾞｰﾀ一覧!$AT$21,$AV608,1))))))))</f>
        <v/>
      </c>
      <c r="BW608" s="1112"/>
      <c r="BX608" s="1112"/>
      <c r="BY608" s="1088" t="str">
        <f>IF($B608="","",IF($AH608="","",IF($CK608=ﾃﾞｰﾀ一覧!$U$53,ﾃﾞｰﾀ一覧!$U$61,IF($AH608=ﾃﾞｰﾀ一覧!$U$21,ﾃﾞｰﾀ一覧!$U$60,IF(OR($AH608=ﾃﾞｰﾀ一覧!$U$19,$AH608=ﾃﾞｰﾀ一覧!$U$20,$AH608=ﾃﾞｰﾀ一覧!$U$23,$AH608=ﾃﾞｰﾀ一覧!$U$22,$AH608=ﾃﾞｰﾀ一覧!$U$18,AH608=ﾃﾞｰﾀ一覧!$U$25),ﾃﾞｰﾀ一覧!$U$59,ﾃﾞｰﾀ一覧!$U$62)))))</f>
        <v/>
      </c>
      <c r="BZ608" s="1089"/>
      <c r="CA608" s="1113"/>
      <c r="CB608" s="1113"/>
      <c r="CC608" s="1113"/>
      <c r="CD608" s="1113"/>
      <c r="CE608" s="1113"/>
      <c r="CF608" s="1113"/>
      <c r="CG608" s="1113"/>
      <c r="CH608" s="1113"/>
      <c r="CI608" s="1114"/>
      <c r="CK608" s="240"/>
      <c r="CM608" s="378" t="str">
        <f t="shared" si="63"/>
        <v/>
      </c>
      <c r="CN608" s="379" t="str">
        <f t="shared" si="64"/>
        <v/>
      </c>
      <c r="CO608" s="379" t="str">
        <f t="shared" si="65"/>
        <v/>
      </c>
      <c r="CP608" s="380" t="str">
        <f t="shared" si="66"/>
        <v/>
      </c>
      <c r="CQ608" s="244"/>
      <c r="CR608" s="1100"/>
      <c r="CS608" s="1101"/>
      <c r="CT608" s="1102"/>
      <c r="CU608" s="1135"/>
      <c r="CV608" s="1136"/>
      <c r="CW608" s="1136"/>
      <c r="CX608" s="1137"/>
      <c r="CY608" s="1138"/>
      <c r="CZ608" s="1139"/>
      <c r="DA608" s="1140"/>
      <c r="DB608" s="1132"/>
      <c r="DC608" s="1133"/>
      <c r="DD608" s="1133"/>
      <c r="DE608" s="1133"/>
      <c r="DF608" s="1133"/>
      <c r="DG608" s="1134"/>
      <c r="DH608" s="580"/>
      <c r="DI608" s="1084"/>
      <c r="DJ608" s="1084"/>
      <c r="DK608" s="581"/>
      <c r="DL608" s="582"/>
      <c r="DM608" s="1084"/>
      <c r="DN608" s="1084"/>
      <c r="DO608" s="581"/>
      <c r="DP608" s="582"/>
      <c r="DQ608" s="1084"/>
      <c r="DR608" s="1084"/>
      <c r="DS608" s="583"/>
      <c r="DT608" s="1124"/>
      <c r="DU608" s="1125"/>
      <c r="DV608" s="1125"/>
      <c r="DW608" s="1124"/>
      <c r="DX608" s="1125"/>
      <c r="DY608" s="1150"/>
      <c r="DZ608" s="1362"/>
      <c r="EA608" s="1363"/>
      <c r="EB608" s="1362"/>
      <c r="EC608" s="1363"/>
      <c r="ED608" s="1362"/>
      <c r="EE608" s="1377"/>
      <c r="EF608" s="1378"/>
      <c r="EG608" s="1379"/>
      <c r="EH608" s="1379"/>
      <c r="EI608" s="1380"/>
      <c r="EJ608" s="1381"/>
      <c r="EK608" s="1381"/>
      <c r="EL608" s="1381"/>
      <c r="EM608" s="1382"/>
      <c r="EN608" s="1382"/>
      <c r="EO608" s="1382"/>
      <c r="EP608" s="1375"/>
      <c r="EQ608" s="1376"/>
      <c r="ER608" s="1113"/>
      <c r="ES608" s="1113"/>
      <c r="ET608" s="1113"/>
      <c r="EU608" s="1113"/>
      <c r="EV608" s="1113"/>
      <c r="EW608" s="1113"/>
      <c r="EX608" s="1113"/>
      <c r="EY608" s="1113"/>
      <c r="EZ608" s="1114"/>
    </row>
    <row r="609" spans="1:156" ht="30" customHeight="1" x14ac:dyDescent="0.2">
      <c r="A609" s="207">
        <f t="shared" si="67"/>
        <v>598</v>
      </c>
      <c r="B609" s="1103"/>
      <c r="C609" s="1104"/>
      <c r="D609" s="1303"/>
      <c r="E609" s="1304"/>
      <c r="F609" s="1094" t="str">
        <f t="shared" si="69"/>
        <v/>
      </c>
      <c r="G609" s="1095"/>
      <c r="H609" s="1095"/>
      <c r="I609" s="1095"/>
      <c r="J609" s="1095"/>
      <c r="K609" s="1095"/>
      <c r="L609" s="1095"/>
      <c r="M609" s="1095"/>
      <c r="N609" s="1095"/>
      <c r="O609" s="1095"/>
      <c r="P609" s="1095"/>
      <c r="Q609" s="1095"/>
      <c r="R609" s="1095"/>
      <c r="S609" s="1095"/>
      <c r="T609" s="1095"/>
      <c r="U609" s="1095"/>
      <c r="V609" s="1095"/>
      <c r="W609" s="1096"/>
      <c r="X609" s="1299">
        <f t="shared" si="68"/>
        <v>0</v>
      </c>
      <c r="Y609" s="1300"/>
      <c r="Z609" s="1301"/>
      <c r="AA609" s="1100"/>
      <c r="AB609" s="1101"/>
      <c r="AC609" s="1102"/>
      <c r="AD609" s="1135"/>
      <c r="AE609" s="1136"/>
      <c r="AF609" s="1136"/>
      <c r="AG609" s="1137"/>
      <c r="AH609" s="1138"/>
      <c r="AI609" s="1139"/>
      <c r="AJ609" s="1140"/>
      <c r="AK609" s="1132"/>
      <c r="AL609" s="1133"/>
      <c r="AM609" s="1133"/>
      <c r="AN609" s="1133"/>
      <c r="AO609" s="1133"/>
      <c r="AP609" s="1134"/>
      <c r="AQ609" s="642" t="str">
        <f>IF(AK609="","",VLOOKUP(AK609,ﾃﾞｰﾀ一覧!$AH$4:$AR$66,2,FALSE))</f>
        <v/>
      </c>
      <c r="AR609" s="1084"/>
      <c r="AS609" s="1084"/>
      <c r="AT609" s="643" t="str">
        <f>IF(AK609="","",VLOOKUP(AK609,ﾃﾞｰﾀ一覧!$AH$4:$AR$66,3,FALSE))</f>
        <v/>
      </c>
      <c r="AU609" s="644" t="str">
        <f>IF(AK609="","",VLOOKUP(AK609,ﾃﾞｰﾀ一覧!$AH$4:$AR$66,5,FALSE))</f>
        <v/>
      </c>
      <c r="AV609" s="1084"/>
      <c r="AW609" s="1084"/>
      <c r="AX609" s="643" t="str">
        <f>IF(AK609="","",VLOOKUP(AK609,ﾃﾞｰﾀ一覧!$AH$4:$AR$66,6,FALSE))</f>
        <v/>
      </c>
      <c r="AY609" s="649" t="str">
        <f>IF(AK609="","",VLOOKUP(AK609,ﾃﾞｰﾀ一覧!$AH$4:$AR$66,8,FALSE))</f>
        <v/>
      </c>
      <c r="AZ609" s="1084"/>
      <c r="BA609" s="1084"/>
      <c r="BB609" s="388" t="str">
        <f>IF(AK609="","",VLOOKUP(AK609,ﾃﾞｰﾀ一覧!$AH$4:$AR$66,9,FALSE))</f>
        <v/>
      </c>
      <c r="BC609" s="1124"/>
      <c r="BD609" s="1125"/>
      <c r="BE609" s="1125"/>
      <c r="BF609" s="1124"/>
      <c r="BG609" s="1125"/>
      <c r="BH609" s="1125"/>
      <c r="BI609" s="1124"/>
      <c r="BJ609" s="1125"/>
      <c r="BK609" s="1150"/>
      <c r="BL609" s="1154"/>
      <c r="BM609" s="1155"/>
      <c r="BN609" s="1156"/>
      <c r="BO609" s="1109" t="str">
        <f>IF($AK609="","",IF($BF609="","",IF($BF609=ﾃﾞｰﾀ一覧!$U$37,"",IF($BF609=ﾃﾞｰﾀ一覧!$U$38,"",IF($AH609=ﾃﾞｰﾀ一覧!$U$25,VLOOKUP($AK609,ﾃﾞｰﾀ一覧!$AH$43:$AR$66,10,FALSE),VLOOKUP($AK609,ﾃﾞｰﾀ一覧!$AH$4:$AR$66,10,FALSE))))))</f>
        <v/>
      </c>
      <c r="BP609" s="1110"/>
      <c r="BQ609" s="1110"/>
      <c r="BR609" s="1111"/>
      <c r="BS609" s="1115">
        <f>IF($BL609="",0,VLOOKUP($BL609,ﾃﾞｰﾀ一覧!$AY$4:$BB$16,3,FALSE))</f>
        <v>0</v>
      </c>
      <c r="BT609" s="1115"/>
      <c r="BU609" s="1115"/>
      <c r="BV609" s="1112" t="str">
        <f>IF($BO609="","",IF($BF609=ﾃﾞｰﾀ一覧!$U$37,"",IF($BF609=ﾃﾞｰﾀ一覧!$U$38,"",IF($BO609=ﾃﾞｰﾀ一覧!$AT$27,ﾃﾞｰﾀ一覧!$AT$27,VLOOKUP($AK609,ﾃﾞｰﾀ一覧!$AH$4:$AR$66,11,FALSE)*IF($BO609=ﾃﾞｰﾀ一覧!$AT$17,($AR609+1)*($AV609+1),IF($BO609=ﾃﾞｰﾀ一覧!$AT$22,IF(COUNTIF($AD609,"*天端*"),ﾃﾞｰﾀ一覧!$AU$43/2,ﾃﾞｰﾀ一覧!$AU$43/3),IF($BO609=ﾃﾞｰﾀ一覧!$AT$20,$AR609*$AV609,IF($BO609=ﾃﾞｰﾀ一覧!$AT$21,$AV609,1))))))))</f>
        <v/>
      </c>
      <c r="BW609" s="1112"/>
      <c r="BX609" s="1112"/>
      <c r="BY609" s="1088" t="str">
        <f>IF($B609="","",IF($AH609="","",IF($CK609=ﾃﾞｰﾀ一覧!$U$53,ﾃﾞｰﾀ一覧!$U$61,IF($AH609=ﾃﾞｰﾀ一覧!$U$21,ﾃﾞｰﾀ一覧!$U$60,IF(OR($AH609=ﾃﾞｰﾀ一覧!$U$19,$AH609=ﾃﾞｰﾀ一覧!$U$20,$AH609=ﾃﾞｰﾀ一覧!$U$23,$AH609=ﾃﾞｰﾀ一覧!$U$22,$AH609=ﾃﾞｰﾀ一覧!$U$18,AH609=ﾃﾞｰﾀ一覧!$U$25),ﾃﾞｰﾀ一覧!$U$59,ﾃﾞｰﾀ一覧!$U$62)))))</f>
        <v/>
      </c>
      <c r="BZ609" s="1089"/>
      <c r="CA609" s="1113"/>
      <c r="CB609" s="1113"/>
      <c r="CC609" s="1113"/>
      <c r="CD609" s="1113"/>
      <c r="CE609" s="1113"/>
      <c r="CF609" s="1113"/>
      <c r="CG609" s="1113"/>
      <c r="CH609" s="1113"/>
      <c r="CI609" s="1114"/>
      <c r="CK609" s="240"/>
      <c r="CM609" s="378" t="str">
        <f t="shared" si="63"/>
        <v/>
      </c>
      <c r="CN609" s="379" t="str">
        <f t="shared" si="64"/>
        <v/>
      </c>
      <c r="CO609" s="379" t="str">
        <f t="shared" si="65"/>
        <v/>
      </c>
      <c r="CP609" s="380" t="str">
        <f t="shared" si="66"/>
        <v/>
      </c>
      <c r="CQ609" s="244"/>
      <c r="CR609" s="1100"/>
      <c r="CS609" s="1101"/>
      <c r="CT609" s="1102"/>
      <c r="CU609" s="1135"/>
      <c r="CV609" s="1136"/>
      <c r="CW609" s="1136"/>
      <c r="CX609" s="1137"/>
      <c r="CY609" s="1138"/>
      <c r="CZ609" s="1139"/>
      <c r="DA609" s="1140"/>
      <c r="DB609" s="1132"/>
      <c r="DC609" s="1133"/>
      <c r="DD609" s="1133"/>
      <c r="DE609" s="1133"/>
      <c r="DF609" s="1133"/>
      <c r="DG609" s="1134"/>
      <c r="DH609" s="580"/>
      <c r="DI609" s="1084"/>
      <c r="DJ609" s="1084"/>
      <c r="DK609" s="581"/>
      <c r="DL609" s="582"/>
      <c r="DM609" s="1084"/>
      <c r="DN609" s="1084"/>
      <c r="DO609" s="581"/>
      <c r="DP609" s="582"/>
      <c r="DQ609" s="1084"/>
      <c r="DR609" s="1084"/>
      <c r="DS609" s="583"/>
      <c r="DT609" s="1124"/>
      <c r="DU609" s="1125"/>
      <c r="DV609" s="1125"/>
      <c r="DW609" s="1124"/>
      <c r="DX609" s="1125"/>
      <c r="DY609" s="1150"/>
      <c r="DZ609" s="1362"/>
      <c r="EA609" s="1363"/>
      <c r="EB609" s="1362"/>
      <c r="EC609" s="1363"/>
      <c r="ED609" s="1362"/>
      <c r="EE609" s="1377"/>
      <c r="EF609" s="1378"/>
      <c r="EG609" s="1379"/>
      <c r="EH609" s="1379"/>
      <c r="EI609" s="1380"/>
      <c r="EJ609" s="1381"/>
      <c r="EK609" s="1381"/>
      <c r="EL609" s="1381"/>
      <c r="EM609" s="1382"/>
      <c r="EN609" s="1382"/>
      <c r="EO609" s="1382"/>
      <c r="EP609" s="1375"/>
      <c r="EQ609" s="1376"/>
      <c r="ER609" s="1113"/>
      <c r="ES609" s="1113"/>
      <c r="ET609" s="1113"/>
      <c r="EU609" s="1113"/>
      <c r="EV609" s="1113"/>
      <c r="EW609" s="1113"/>
      <c r="EX609" s="1113"/>
      <c r="EY609" s="1113"/>
      <c r="EZ609" s="1114"/>
    </row>
    <row r="610" spans="1:156" ht="30" customHeight="1" x14ac:dyDescent="0.2">
      <c r="A610" s="207">
        <f t="shared" si="67"/>
        <v>599</v>
      </c>
      <c r="B610" s="1103"/>
      <c r="C610" s="1104"/>
      <c r="D610" s="1303"/>
      <c r="E610" s="1304"/>
      <c r="F610" s="1094" t="str">
        <f t="shared" si="69"/>
        <v/>
      </c>
      <c r="G610" s="1095"/>
      <c r="H610" s="1095"/>
      <c r="I610" s="1095"/>
      <c r="J610" s="1095"/>
      <c r="K610" s="1095"/>
      <c r="L610" s="1095"/>
      <c r="M610" s="1095"/>
      <c r="N610" s="1095"/>
      <c r="O610" s="1095"/>
      <c r="P610" s="1095"/>
      <c r="Q610" s="1095"/>
      <c r="R610" s="1095"/>
      <c r="S610" s="1095"/>
      <c r="T610" s="1095"/>
      <c r="U610" s="1095"/>
      <c r="V610" s="1095"/>
      <c r="W610" s="1096"/>
      <c r="X610" s="1299">
        <f t="shared" si="68"/>
        <v>0</v>
      </c>
      <c r="Y610" s="1300"/>
      <c r="Z610" s="1301"/>
      <c r="AA610" s="1100"/>
      <c r="AB610" s="1101"/>
      <c r="AC610" s="1102"/>
      <c r="AD610" s="1135"/>
      <c r="AE610" s="1136"/>
      <c r="AF610" s="1136"/>
      <c r="AG610" s="1137"/>
      <c r="AH610" s="1138"/>
      <c r="AI610" s="1139"/>
      <c r="AJ610" s="1140"/>
      <c r="AK610" s="1132"/>
      <c r="AL610" s="1133"/>
      <c r="AM610" s="1133"/>
      <c r="AN610" s="1133"/>
      <c r="AO610" s="1133"/>
      <c r="AP610" s="1134"/>
      <c r="AQ610" s="642" t="str">
        <f>IF(AK610="","",VLOOKUP(AK610,ﾃﾞｰﾀ一覧!$AH$4:$AR$66,2,FALSE))</f>
        <v/>
      </c>
      <c r="AR610" s="1084"/>
      <c r="AS610" s="1084"/>
      <c r="AT610" s="643" t="str">
        <f>IF(AK610="","",VLOOKUP(AK610,ﾃﾞｰﾀ一覧!$AH$4:$AR$66,3,FALSE))</f>
        <v/>
      </c>
      <c r="AU610" s="644" t="str">
        <f>IF(AK610="","",VLOOKUP(AK610,ﾃﾞｰﾀ一覧!$AH$4:$AR$66,5,FALSE))</f>
        <v/>
      </c>
      <c r="AV610" s="1084"/>
      <c r="AW610" s="1084"/>
      <c r="AX610" s="643" t="str">
        <f>IF(AK610="","",VLOOKUP(AK610,ﾃﾞｰﾀ一覧!$AH$4:$AR$66,6,FALSE))</f>
        <v/>
      </c>
      <c r="AY610" s="649" t="str">
        <f>IF(AK610="","",VLOOKUP(AK610,ﾃﾞｰﾀ一覧!$AH$4:$AR$66,8,FALSE))</f>
        <v/>
      </c>
      <c r="AZ610" s="1084"/>
      <c r="BA610" s="1084"/>
      <c r="BB610" s="388" t="str">
        <f>IF(AK610="","",VLOOKUP(AK610,ﾃﾞｰﾀ一覧!$AH$4:$AR$66,9,FALSE))</f>
        <v/>
      </c>
      <c r="BC610" s="1124"/>
      <c r="BD610" s="1125"/>
      <c r="BE610" s="1125"/>
      <c r="BF610" s="1124"/>
      <c r="BG610" s="1125"/>
      <c r="BH610" s="1125"/>
      <c r="BI610" s="1124"/>
      <c r="BJ610" s="1125"/>
      <c r="BK610" s="1150"/>
      <c r="BL610" s="1154"/>
      <c r="BM610" s="1155"/>
      <c r="BN610" s="1156"/>
      <c r="BO610" s="1109" t="str">
        <f>IF($AK610="","",IF($BF610="","",IF($BF610=ﾃﾞｰﾀ一覧!$U$37,"",IF($BF610=ﾃﾞｰﾀ一覧!$U$38,"",IF($AH610=ﾃﾞｰﾀ一覧!$U$25,VLOOKUP($AK610,ﾃﾞｰﾀ一覧!$AH$43:$AR$66,10,FALSE),VLOOKUP($AK610,ﾃﾞｰﾀ一覧!$AH$4:$AR$66,10,FALSE))))))</f>
        <v/>
      </c>
      <c r="BP610" s="1110"/>
      <c r="BQ610" s="1110"/>
      <c r="BR610" s="1111"/>
      <c r="BS610" s="1115">
        <f>IF($BL610="",0,VLOOKUP($BL610,ﾃﾞｰﾀ一覧!$AY$4:$BB$16,3,FALSE))</f>
        <v>0</v>
      </c>
      <c r="BT610" s="1115"/>
      <c r="BU610" s="1115"/>
      <c r="BV610" s="1112" t="str">
        <f>IF($BO610="","",IF($BF610=ﾃﾞｰﾀ一覧!$U$37,"",IF($BF610=ﾃﾞｰﾀ一覧!$U$38,"",IF($BO610=ﾃﾞｰﾀ一覧!$AT$27,ﾃﾞｰﾀ一覧!$AT$27,VLOOKUP($AK610,ﾃﾞｰﾀ一覧!$AH$4:$AR$66,11,FALSE)*IF($BO610=ﾃﾞｰﾀ一覧!$AT$17,($AR610+1)*($AV610+1),IF($BO610=ﾃﾞｰﾀ一覧!$AT$22,IF(COUNTIF($AD610,"*天端*"),ﾃﾞｰﾀ一覧!$AU$43/2,ﾃﾞｰﾀ一覧!$AU$43/3),IF($BO610=ﾃﾞｰﾀ一覧!$AT$20,$AR610*$AV610,IF($BO610=ﾃﾞｰﾀ一覧!$AT$21,$AV610,1))))))))</f>
        <v/>
      </c>
      <c r="BW610" s="1112"/>
      <c r="BX610" s="1112"/>
      <c r="BY610" s="1088" t="str">
        <f>IF($B610="","",IF($AH610="","",IF($CK610=ﾃﾞｰﾀ一覧!$U$53,ﾃﾞｰﾀ一覧!$U$61,IF($AH610=ﾃﾞｰﾀ一覧!$U$21,ﾃﾞｰﾀ一覧!$U$60,IF(OR($AH610=ﾃﾞｰﾀ一覧!$U$19,$AH610=ﾃﾞｰﾀ一覧!$U$20,$AH610=ﾃﾞｰﾀ一覧!$U$23,$AH610=ﾃﾞｰﾀ一覧!$U$22,$AH610=ﾃﾞｰﾀ一覧!$U$18,AH610=ﾃﾞｰﾀ一覧!$U$25),ﾃﾞｰﾀ一覧!$U$59,ﾃﾞｰﾀ一覧!$U$62)))))</f>
        <v/>
      </c>
      <c r="BZ610" s="1089"/>
      <c r="CA610" s="1113"/>
      <c r="CB610" s="1113"/>
      <c r="CC610" s="1113"/>
      <c r="CD610" s="1113"/>
      <c r="CE610" s="1113"/>
      <c r="CF610" s="1113"/>
      <c r="CG610" s="1113"/>
      <c r="CH610" s="1113"/>
      <c r="CI610" s="1114"/>
      <c r="CK610" s="240"/>
      <c r="CM610" s="378" t="str">
        <f t="shared" si="63"/>
        <v/>
      </c>
      <c r="CN610" s="379" t="str">
        <f t="shared" si="64"/>
        <v/>
      </c>
      <c r="CO610" s="379" t="str">
        <f t="shared" si="65"/>
        <v/>
      </c>
      <c r="CP610" s="380" t="str">
        <f t="shared" si="66"/>
        <v/>
      </c>
      <c r="CQ610" s="244"/>
      <c r="CR610" s="1100"/>
      <c r="CS610" s="1101"/>
      <c r="CT610" s="1102"/>
      <c r="CU610" s="1135"/>
      <c r="CV610" s="1136"/>
      <c r="CW610" s="1136"/>
      <c r="CX610" s="1137"/>
      <c r="CY610" s="1138"/>
      <c r="CZ610" s="1139"/>
      <c r="DA610" s="1140"/>
      <c r="DB610" s="1132"/>
      <c r="DC610" s="1133"/>
      <c r="DD610" s="1133"/>
      <c r="DE610" s="1133"/>
      <c r="DF610" s="1133"/>
      <c r="DG610" s="1134"/>
      <c r="DH610" s="580"/>
      <c r="DI610" s="1084"/>
      <c r="DJ610" s="1084"/>
      <c r="DK610" s="581"/>
      <c r="DL610" s="582"/>
      <c r="DM610" s="1084"/>
      <c r="DN610" s="1084"/>
      <c r="DO610" s="581"/>
      <c r="DP610" s="582"/>
      <c r="DQ610" s="1084"/>
      <c r="DR610" s="1084"/>
      <c r="DS610" s="583"/>
      <c r="DT610" s="1124"/>
      <c r="DU610" s="1125"/>
      <c r="DV610" s="1125"/>
      <c r="DW610" s="1124"/>
      <c r="DX610" s="1125"/>
      <c r="DY610" s="1150"/>
      <c r="DZ610" s="1362"/>
      <c r="EA610" s="1363"/>
      <c r="EB610" s="1362"/>
      <c r="EC610" s="1363"/>
      <c r="ED610" s="1362"/>
      <c r="EE610" s="1377"/>
      <c r="EF610" s="1378"/>
      <c r="EG610" s="1379"/>
      <c r="EH610" s="1379"/>
      <c r="EI610" s="1380"/>
      <c r="EJ610" s="1381"/>
      <c r="EK610" s="1381"/>
      <c r="EL610" s="1381"/>
      <c r="EM610" s="1382"/>
      <c r="EN610" s="1382"/>
      <c r="EO610" s="1382"/>
      <c r="EP610" s="1375"/>
      <c r="EQ610" s="1376"/>
      <c r="ER610" s="1113"/>
      <c r="ES610" s="1113"/>
      <c r="ET610" s="1113"/>
      <c r="EU610" s="1113"/>
      <c r="EV610" s="1113"/>
      <c r="EW610" s="1113"/>
      <c r="EX610" s="1113"/>
      <c r="EY610" s="1113"/>
      <c r="EZ610" s="1114"/>
    </row>
    <row r="611" spans="1:156" ht="30" customHeight="1" x14ac:dyDescent="0.2">
      <c r="A611" s="207">
        <f t="shared" si="67"/>
        <v>600</v>
      </c>
      <c r="B611" s="1103"/>
      <c r="C611" s="1104"/>
      <c r="D611" s="1303"/>
      <c r="E611" s="1304"/>
      <c r="F611" s="1094" t="str">
        <f t="shared" si="69"/>
        <v/>
      </c>
      <c r="G611" s="1095"/>
      <c r="H611" s="1095"/>
      <c r="I611" s="1095"/>
      <c r="J611" s="1095"/>
      <c r="K611" s="1095"/>
      <c r="L611" s="1095"/>
      <c r="M611" s="1095"/>
      <c r="N611" s="1095"/>
      <c r="O611" s="1095"/>
      <c r="P611" s="1095"/>
      <c r="Q611" s="1095"/>
      <c r="R611" s="1095"/>
      <c r="S611" s="1095"/>
      <c r="T611" s="1095"/>
      <c r="U611" s="1095"/>
      <c r="V611" s="1095"/>
      <c r="W611" s="1096"/>
      <c r="X611" s="1299">
        <f t="shared" si="68"/>
        <v>0</v>
      </c>
      <c r="Y611" s="1300"/>
      <c r="Z611" s="1301"/>
      <c r="AA611" s="1100"/>
      <c r="AB611" s="1101"/>
      <c r="AC611" s="1102"/>
      <c r="AD611" s="1135"/>
      <c r="AE611" s="1136"/>
      <c r="AF611" s="1136"/>
      <c r="AG611" s="1137"/>
      <c r="AH611" s="1138"/>
      <c r="AI611" s="1139"/>
      <c r="AJ611" s="1140"/>
      <c r="AK611" s="1132"/>
      <c r="AL611" s="1133"/>
      <c r="AM611" s="1133"/>
      <c r="AN611" s="1133"/>
      <c r="AO611" s="1133"/>
      <c r="AP611" s="1134"/>
      <c r="AQ611" s="642" t="str">
        <f>IF(AK611="","",VLOOKUP(AK611,ﾃﾞｰﾀ一覧!$AH$4:$AR$66,2,FALSE))</f>
        <v/>
      </c>
      <c r="AR611" s="1084"/>
      <c r="AS611" s="1084"/>
      <c r="AT611" s="643" t="str">
        <f>IF(AK611="","",VLOOKUP(AK611,ﾃﾞｰﾀ一覧!$AH$4:$AR$66,3,FALSE))</f>
        <v/>
      </c>
      <c r="AU611" s="644" t="str">
        <f>IF(AK611="","",VLOOKUP(AK611,ﾃﾞｰﾀ一覧!$AH$4:$AR$66,5,FALSE))</f>
        <v/>
      </c>
      <c r="AV611" s="1084"/>
      <c r="AW611" s="1084"/>
      <c r="AX611" s="643" t="str">
        <f>IF(AK611="","",VLOOKUP(AK611,ﾃﾞｰﾀ一覧!$AH$4:$AR$66,6,FALSE))</f>
        <v/>
      </c>
      <c r="AY611" s="649" t="str">
        <f>IF(AK611="","",VLOOKUP(AK611,ﾃﾞｰﾀ一覧!$AH$4:$AR$66,8,FALSE))</f>
        <v/>
      </c>
      <c r="AZ611" s="1084"/>
      <c r="BA611" s="1084"/>
      <c r="BB611" s="388" t="str">
        <f>IF(AK611="","",VLOOKUP(AK611,ﾃﾞｰﾀ一覧!$AH$4:$AR$66,9,FALSE))</f>
        <v/>
      </c>
      <c r="BC611" s="1124"/>
      <c r="BD611" s="1125"/>
      <c r="BE611" s="1125"/>
      <c r="BF611" s="1124"/>
      <c r="BG611" s="1125"/>
      <c r="BH611" s="1125"/>
      <c r="BI611" s="1124"/>
      <c r="BJ611" s="1125"/>
      <c r="BK611" s="1150"/>
      <c r="BL611" s="1154"/>
      <c r="BM611" s="1155"/>
      <c r="BN611" s="1156"/>
      <c r="BO611" s="1109" t="str">
        <f>IF($AK611="","",IF($BF611="","",IF($BF611=ﾃﾞｰﾀ一覧!$U$37,"",IF($BF611=ﾃﾞｰﾀ一覧!$U$38,"",IF($AH611=ﾃﾞｰﾀ一覧!$U$25,VLOOKUP($AK611,ﾃﾞｰﾀ一覧!$AH$43:$AR$66,10,FALSE),VLOOKUP($AK611,ﾃﾞｰﾀ一覧!$AH$4:$AR$66,10,FALSE))))))</f>
        <v/>
      </c>
      <c r="BP611" s="1110"/>
      <c r="BQ611" s="1110"/>
      <c r="BR611" s="1111"/>
      <c r="BS611" s="1115">
        <f>IF($BL611="",0,VLOOKUP($BL611,ﾃﾞｰﾀ一覧!$AY$4:$BB$16,3,FALSE))</f>
        <v>0</v>
      </c>
      <c r="BT611" s="1115"/>
      <c r="BU611" s="1115"/>
      <c r="BV611" s="1112" t="str">
        <f>IF($BO611="","",IF($BF611=ﾃﾞｰﾀ一覧!$U$37,"",IF($BF611=ﾃﾞｰﾀ一覧!$U$38,"",IF($BO611=ﾃﾞｰﾀ一覧!$AT$27,ﾃﾞｰﾀ一覧!$AT$27,VLOOKUP($AK611,ﾃﾞｰﾀ一覧!$AH$4:$AR$66,11,FALSE)*IF($BO611=ﾃﾞｰﾀ一覧!$AT$17,($AR611+1)*($AV611+1),IF($BO611=ﾃﾞｰﾀ一覧!$AT$22,IF(COUNTIF($AD611,"*天端*"),ﾃﾞｰﾀ一覧!$AU$43/2,ﾃﾞｰﾀ一覧!$AU$43/3),IF($BO611=ﾃﾞｰﾀ一覧!$AT$20,$AR611*$AV611,IF($BO611=ﾃﾞｰﾀ一覧!$AT$21,$AV611,1))))))))</f>
        <v/>
      </c>
      <c r="BW611" s="1112"/>
      <c r="BX611" s="1112"/>
      <c r="BY611" s="1088" t="str">
        <f>IF($B611="","",IF($AH611="","",IF($CK611=ﾃﾞｰﾀ一覧!$U$53,ﾃﾞｰﾀ一覧!$U$61,IF($AH611=ﾃﾞｰﾀ一覧!$U$21,ﾃﾞｰﾀ一覧!$U$60,IF(OR($AH611=ﾃﾞｰﾀ一覧!$U$19,$AH611=ﾃﾞｰﾀ一覧!$U$20,$AH611=ﾃﾞｰﾀ一覧!$U$23,$AH611=ﾃﾞｰﾀ一覧!$U$22,$AH611=ﾃﾞｰﾀ一覧!$U$18,AH611=ﾃﾞｰﾀ一覧!$U$25),ﾃﾞｰﾀ一覧!$U$59,ﾃﾞｰﾀ一覧!$U$62)))))</f>
        <v/>
      </c>
      <c r="BZ611" s="1089"/>
      <c r="CA611" s="1113"/>
      <c r="CB611" s="1113"/>
      <c r="CC611" s="1113"/>
      <c r="CD611" s="1113"/>
      <c r="CE611" s="1113"/>
      <c r="CF611" s="1113"/>
      <c r="CG611" s="1113"/>
      <c r="CH611" s="1113"/>
      <c r="CI611" s="1114"/>
      <c r="CK611" s="240"/>
      <c r="CM611" s="378" t="str">
        <f t="shared" si="63"/>
        <v/>
      </c>
      <c r="CN611" s="379" t="str">
        <f t="shared" si="64"/>
        <v/>
      </c>
      <c r="CO611" s="379" t="str">
        <f t="shared" si="65"/>
        <v/>
      </c>
      <c r="CP611" s="380" t="str">
        <f t="shared" si="66"/>
        <v/>
      </c>
      <c r="CQ611" s="244"/>
      <c r="CR611" s="1100"/>
      <c r="CS611" s="1101"/>
      <c r="CT611" s="1102"/>
      <c r="CU611" s="1135"/>
      <c r="CV611" s="1136"/>
      <c r="CW611" s="1136"/>
      <c r="CX611" s="1137"/>
      <c r="CY611" s="1138"/>
      <c r="CZ611" s="1139"/>
      <c r="DA611" s="1140"/>
      <c r="DB611" s="1132"/>
      <c r="DC611" s="1133"/>
      <c r="DD611" s="1133"/>
      <c r="DE611" s="1133"/>
      <c r="DF611" s="1133"/>
      <c r="DG611" s="1134"/>
      <c r="DH611" s="580"/>
      <c r="DI611" s="1084"/>
      <c r="DJ611" s="1084"/>
      <c r="DK611" s="581"/>
      <c r="DL611" s="582"/>
      <c r="DM611" s="1084"/>
      <c r="DN611" s="1084"/>
      <c r="DO611" s="581"/>
      <c r="DP611" s="582"/>
      <c r="DQ611" s="1084"/>
      <c r="DR611" s="1084"/>
      <c r="DS611" s="583"/>
      <c r="DT611" s="1124"/>
      <c r="DU611" s="1125"/>
      <c r="DV611" s="1125"/>
      <c r="DW611" s="1124"/>
      <c r="DX611" s="1125"/>
      <c r="DY611" s="1150"/>
      <c r="DZ611" s="1362"/>
      <c r="EA611" s="1363"/>
      <c r="EB611" s="1362"/>
      <c r="EC611" s="1363"/>
      <c r="ED611" s="1362"/>
      <c r="EE611" s="1377"/>
      <c r="EF611" s="1378"/>
      <c r="EG611" s="1379"/>
      <c r="EH611" s="1379"/>
      <c r="EI611" s="1380"/>
      <c r="EJ611" s="1381"/>
      <c r="EK611" s="1381"/>
      <c r="EL611" s="1381"/>
      <c r="EM611" s="1382"/>
      <c r="EN611" s="1382"/>
      <c r="EO611" s="1382"/>
      <c r="EP611" s="1375"/>
      <c r="EQ611" s="1376"/>
      <c r="ER611" s="1113"/>
      <c r="ES611" s="1113"/>
      <c r="ET611" s="1113"/>
      <c r="EU611" s="1113"/>
      <c r="EV611" s="1113"/>
      <c r="EW611" s="1113"/>
      <c r="EX611" s="1113"/>
      <c r="EY611" s="1113"/>
      <c r="EZ611" s="1114"/>
    </row>
    <row r="612" spans="1:156" ht="30" customHeight="1" x14ac:dyDescent="0.2">
      <c r="A612" s="207">
        <f t="shared" si="67"/>
        <v>601</v>
      </c>
      <c r="B612" s="1103"/>
      <c r="C612" s="1104"/>
      <c r="D612" s="1303"/>
      <c r="E612" s="1304"/>
      <c r="F612" s="1094" t="str">
        <f t="shared" si="69"/>
        <v/>
      </c>
      <c r="G612" s="1095"/>
      <c r="H612" s="1095"/>
      <c r="I612" s="1095"/>
      <c r="J612" s="1095"/>
      <c r="K612" s="1095"/>
      <c r="L612" s="1095"/>
      <c r="M612" s="1095"/>
      <c r="N612" s="1095"/>
      <c r="O612" s="1095"/>
      <c r="P612" s="1095"/>
      <c r="Q612" s="1095"/>
      <c r="R612" s="1095"/>
      <c r="S612" s="1095"/>
      <c r="T612" s="1095"/>
      <c r="U612" s="1095"/>
      <c r="V612" s="1095"/>
      <c r="W612" s="1096"/>
      <c r="X612" s="1299">
        <f t="shared" si="68"/>
        <v>0</v>
      </c>
      <c r="Y612" s="1300"/>
      <c r="Z612" s="1301"/>
      <c r="AA612" s="1100"/>
      <c r="AB612" s="1101"/>
      <c r="AC612" s="1102"/>
      <c r="AD612" s="1135"/>
      <c r="AE612" s="1136"/>
      <c r="AF612" s="1136"/>
      <c r="AG612" s="1137"/>
      <c r="AH612" s="1138"/>
      <c r="AI612" s="1139"/>
      <c r="AJ612" s="1140"/>
      <c r="AK612" s="1132"/>
      <c r="AL612" s="1133"/>
      <c r="AM612" s="1133"/>
      <c r="AN612" s="1133"/>
      <c r="AO612" s="1133"/>
      <c r="AP612" s="1134"/>
      <c r="AQ612" s="642" t="str">
        <f>IF(AK612="","",VLOOKUP(AK612,ﾃﾞｰﾀ一覧!$AH$4:$AR$66,2,FALSE))</f>
        <v/>
      </c>
      <c r="AR612" s="1084"/>
      <c r="AS612" s="1084"/>
      <c r="AT612" s="643" t="str">
        <f>IF(AK612="","",VLOOKUP(AK612,ﾃﾞｰﾀ一覧!$AH$4:$AR$66,3,FALSE))</f>
        <v/>
      </c>
      <c r="AU612" s="644" t="str">
        <f>IF(AK612="","",VLOOKUP(AK612,ﾃﾞｰﾀ一覧!$AH$4:$AR$66,5,FALSE))</f>
        <v/>
      </c>
      <c r="AV612" s="1084"/>
      <c r="AW612" s="1084"/>
      <c r="AX612" s="643" t="str">
        <f>IF(AK612="","",VLOOKUP(AK612,ﾃﾞｰﾀ一覧!$AH$4:$AR$66,6,FALSE))</f>
        <v/>
      </c>
      <c r="AY612" s="649" t="str">
        <f>IF(AK612="","",VLOOKUP(AK612,ﾃﾞｰﾀ一覧!$AH$4:$AR$66,8,FALSE))</f>
        <v/>
      </c>
      <c r="AZ612" s="1084"/>
      <c r="BA612" s="1084"/>
      <c r="BB612" s="388" t="str">
        <f>IF(AK612="","",VLOOKUP(AK612,ﾃﾞｰﾀ一覧!$AH$4:$AR$66,9,FALSE))</f>
        <v/>
      </c>
      <c r="BC612" s="1124"/>
      <c r="BD612" s="1125"/>
      <c r="BE612" s="1125"/>
      <c r="BF612" s="1124"/>
      <c r="BG612" s="1125"/>
      <c r="BH612" s="1125"/>
      <c r="BI612" s="1124"/>
      <c r="BJ612" s="1125"/>
      <c r="BK612" s="1150"/>
      <c r="BL612" s="1154"/>
      <c r="BM612" s="1155"/>
      <c r="BN612" s="1156"/>
      <c r="BO612" s="1109" t="str">
        <f>IF($AK612="","",IF($BF612="","",IF($BF612=ﾃﾞｰﾀ一覧!$U$37,"",IF($BF612=ﾃﾞｰﾀ一覧!$U$38,"",IF($AH612=ﾃﾞｰﾀ一覧!$U$25,VLOOKUP($AK612,ﾃﾞｰﾀ一覧!$AH$43:$AR$66,10,FALSE),VLOOKUP($AK612,ﾃﾞｰﾀ一覧!$AH$4:$AR$66,10,FALSE))))))</f>
        <v/>
      </c>
      <c r="BP612" s="1110"/>
      <c r="BQ612" s="1110"/>
      <c r="BR612" s="1111"/>
      <c r="BS612" s="1115">
        <f>IF($BL612="",0,VLOOKUP($BL612,ﾃﾞｰﾀ一覧!$AY$4:$BB$16,3,FALSE))</f>
        <v>0</v>
      </c>
      <c r="BT612" s="1115"/>
      <c r="BU612" s="1115"/>
      <c r="BV612" s="1112" t="str">
        <f>IF($BO612="","",IF($BF612=ﾃﾞｰﾀ一覧!$U$37,"",IF($BF612=ﾃﾞｰﾀ一覧!$U$38,"",IF($BO612=ﾃﾞｰﾀ一覧!$AT$27,ﾃﾞｰﾀ一覧!$AT$27,VLOOKUP($AK612,ﾃﾞｰﾀ一覧!$AH$4:$AR$66,11,FALSE)*IF($BO612=ﾃﾞｰﾀ一覧!$AT$17,($AR612+1)*($AV612+1),IF($BO612=ﾃﾞｰﾀ一覧!$AT$22,IF(COUNTIF($AD612,"*天端*"),ﾃﾞｰﾀ一覧!$AU$43/2,ﾃﾞｰﾀ一覧!$AU$43/3),IF($BO612=ﾃﾞｰﾀ一覧!$AT$20,$AR612*$AV612,IF($BO612=ﾃﾞｰﾀ一覧!$AT$21,$AV612,1))))))))</f>
        <v/>
      </c>
      <c r="BW612" s="1112"/>
      <c r="BX612" s="1112"/>
      <c r="BY612" s="1088" t="str">
        <f>IF($B612="","",IF($AH612="","",IF($CK612=ﾃﾞｰﾀ一覧!$U$53,ﾃﾞｰﾀ一覧!$U$61,IF($AH612=ﾃﾞｰﾀ一覧!$U$21,ﾃﾞｰﾀ一覧!$U$60,IF(OR($AH612=ﾃﾞｰﾀ一覧!$U$19,$AH612=ﾃﾞｰﾀ一覧!$U$20,$AH612=ﾃﾞｰﾀ一覧!$U$23,$AH612=ﾃﾞｰﾀ一覧!$U$22,$AH612=ﾃﾞｰﾀ一覧!$U$18,AH612=ﾃﾞｰﾀ一覧!$U$25),ﾃﾞｰﾀ一覧!$U$59,ﾃﾞｰﾀ一覧!$U$62)))))</f>
        <v/>
      </c>
      <c r="BZ612" s="1089"/>
      <c r="CA612" s="1113"/>
      <c r="CB612" s="1113"/>
      <c r="CC612" s="1113"/>
      <c r="CD612" s="1113"/>
      <c r="CE612" s="1113"/>
      <c r="CF612" s="1113"/>
      <c r="CG612" s="1113"/>
      <c r="CH612" s="1113"/>
      <c r="CI612" s="1114"/>
      <c r="CK612" s="240"/>
      <c r="CM612" s="378" t="str">
        <f t="shared" si="63"/>
        <v/>
      </c>
      <c r="CN612" s="379" t="str">
        <f t="shared" si="64"/>
        <v/>
      </c>
      <c r="CO612" s="379" t="str">
        <f t="shared" si="65"/>
        <v/>
      </c>
      <c r="CP612" s="380" t="str">
        <f t="shared" si="66"/>
        <v/>
      </c>
      <c r="CQ612" s="244"/>
      <c r="CR612" s="1100"/>
      <c r="CS612" s="1101"/>
      <c r="CT612" s="1102"/>
      <c r="CU612" s="1135"/>
      <c r="CV612" s="1136"/>
      <c r="CW612" s="1136"/>
      <c r="CX612" s="1137"/>
      <c r="CY612" s="1138"/>
      <c r="CZ612" s="1139"/>
      <c r="DA612" s="1140"/>
      <c r="DB612" s="1132"/>
      <c r="DC612" s="1133"/>
      <c r="DD612" s="1133"/>
      <c r="DE612" s="1133"/>
      <c r="DF612" s="1133"/>
      <c r="DG612" s="1134"/>
      <c r="DH612" s="580"/>
      <c r="DI612" s="1084"/>
      <c r="DJ612" s="1084"/>
      <c r="DK612" s="581"/>
      <c r="DL612" s="582"/>
      <c r="DM612" s="1084"/>
      <c r="DN612" s="1084"/>
      <c r="DO612" s="581"/>
      <c r="DP612" s="582"/>
      <c r="DQ612" s="1084"/>
      <c r="DR612" s="1084"/>
      <c r="DS612" s="583"/>
      <c r="DT612" s="1124"/>
      <c r="DU612" s="1125"/>
      <c r="DV612" s="1125"/>
      <c r="DW612" s="1124"/>
      <c r="DX612" s="1125"/>
      <c r="DY612" s="1150"/>
      <c r="DZ612" s="1362"/>
      <c r="EA612" s="1363"/>
      <c r="EB612" s="1362"/>
      <c r="EC612" s="1363"/>
      <c r="ED612" s="1362"/>
      <c r="EE612" s="1377"/>
      <c r="EF612" s="1378"/>
      <c r="EG612" s="1379"/>
      <c r="EH612" s="1379"/>
      <c r="EI612" s="1380"/>
      <c r="EJ612" s="1381"/>
      <c r="EK612" s="1381"/>
      <c r="EL612" s="1381"/>
      <c r="EM612" s="1382"/>
      <c r="EN612" s="1382"/>
      <c r="EO612" s="1382"/>
      <c r="EP612" s="1375"/>
      <c r="EQ612" s="1376"/>
      <c r="ER612" s="1113"/>
      <c r="ES612" s="1113"/>
      <c r="ET612" s="1113"/>
      <c r="EU612" s="1113"/>
      <c r="EV612" s="1113"/>
      <c r="EW612" s="1113"/>
      <c r="EX612" s="1113"/>
      <c r="EY612" s="1113"/>
      <c r="EZ612" s="1114"/>
    </row>
    <row r="613" spans="1:156" ht="30" customHeight="1" x14ac:dyDescent="0.2">
      <c r="A613" s="207">
        <f t="shared" si="67"/>
        <v>602</v>
      </c>
      <c r="B613" s="1103"/>
      <c r="C613" s="1104"/>
      <c r="D613" s="1303"/>
      <c r="E613" s="1304"/>
      <c r="F613" s="1094" t="str">
        <f t="shared" si="69"/>
        <v/>
      </c>
      <c r="G613" s="1095"/>
      <c r="H613" s="1095"/>
      <c r="I613" s="1095"/>
      <c r="J613" s="1095"/>
      <c r="K613" s="1095"/>
      <c r="L613" s="1095"/>
      <c r="M613" s="1095"/>
      <c r="N613" s="1095"/>
      <c r="O613" s="1095"/>
      <c r="P613" s="1095"/>
      <c r="Q613" s="1095"/>
      <c r="R613" s="1095"/>
      <c r="S613" s="1095"/>
      <c r="T613" s="1095"/>
      <c r="U613" s="1095"/>
      <c r="V613" s="1095"/>
      <c r="W613" s="1096"/>
      <c r="X613" s="1299">
        <f t="shared" si="68"/>
        <v>0</v>
      </c>
      <c r="Y613" s="1300"/>
      <c r="Z613" s="1301"/>
      <c r="AA613" s="1100"/>
      <c r="AB613" s="1101"/>
      <c r="AC613" s="1102"/>
      <c r="AD613" s="1135"/>
      <c r="AE613" s="1136"/>
      <c r="AF613" s="1136"/>
      <c r="AG613" s="1137"/>
      <c r="AH613" s="1138"/>
      <c r="AI613" s="1139"/>
      <c r="AJ613" s="1140"/>
      <c r="AK613" s="1132"/>
      <c r="AL613" s="1133"/>
      <c r="AM613" s="1133"/>
      <c r="AN613" s="1133"/>
      <c r="AO613" s="1133"/>
      <c r="AP613" s="1134"/>
      <c r="AQ613" s="642" t="str">
        <f>IF(AK613="","",VLOOKUP(AK613,ﾃﾞｰﾀ一覧!$AH$4:$AR$66,2,FALSE))</f>
        <v/>
      </c>
      <c r="AR613" s="1084"/>
      <c r="AS613" s="1084"/>
      <c r="AT613" s="643" t="str">
        <f>IF(AK613="","",VLOOKUP(AK613,ﾃﾞｰﾀ一覧!$AH$4:$AR$66,3,FALSE))</f>
        <v/>
      </c>
      <c r="AU613" s="644" t="str">
        <f>IF(AK613="","",VLOOKUP(AK613,ﾃﾞｰﾀ一覧!$AH$4:$AR$66,5,FALSE))</f>
        <v/>
      </c>
      <c r="AV613" s="1084"/>
      <c r="AW613" s="1084"/>
      <c r="AX613" s="643" t="str">
        <f>IF(AK613="","",VLOOKUP(AK613,ﾃﾞｰﾀ一覧!$AH$4:$AR$66,6,FALSE))</f>
        <v/>
      </c>
      <c r="AY613" s="649" t="str">
        <f>IF(AK613="","",VLOOKUP(AK613,ﾃﾞｰﾀ一覧!$AH$4:$AR$66,8,FALSE))</f>
        <v/>
      </c>
      <c r="AZ613" s="1084"/>
      <c r="BA613" s="1084"/>
      <c r="BB613" s="388" t="str">
        <f>IF(AK613="","",VLOOKUP(AK613,ﾃﾞｰﾀ一覧!$AH$4:$AR$66,9,FALSE))</f>
        <v/>
      </c>
      <c r="BC613" s="1124"/>
      <c r="BD613" s="1125"/>
      <c r="BE613" s="1125"/>
      <c r="BF613" s="1124"/>
      <c r="BG613" s="1125"/>
      <c r="BH613" s="1125"/>
      <c r="BI613" s="1124"/>
      <c r="BJ613" s="1125"/>
      <c r="BK613" s="1150"/>
      <c r="BL613" s="1154"/>
      <c r="BM613" s="1155"/>
      <c r="BN613" s="1156"/>
      <c r="BO613" s="1109" t="str">
        <f>IF($AK613="","",IF($BF613="","",IF($BF613=ﾃﾞｰﾀ一覧!$U$37,"",IF($BF613=ﾃﾞｰﾀ一覧!$U$38,"",IF($AH613=ﾃﾞｰﾀ一覧!$U$25,VLOOKUP($AK613,ﾃﾞｰﾀ一覧!$AH$43:$AR$66,10,FALSE),VLOOKUP($AK613,ﾃﾞｰﾀ一覧!$AH$4:$AR$66,10,FALSE))))))</f>
        <v/>
      </c>
      <c r="BP613" s="1110"/>
      <c r="BQ613" s="1110"/>
      <c r="BR613" s="1111"/>
      <c r="BS613" s="1115">
        <f>IF($BL613="",0,VLOOKUP($BL613,ﾃﾞｰﾀ一覧!$AY$4:$BB$16,3,FALSE))</f>
        <v>0</v>
      </c>
      <c r="BT613" s="1115"/>
      <c r="BU613" s="1115"/>
      <c r="BV613" s="1112" t="str">
        <f>IF($BO613="","",IF($BF613=ﾃﾞｰﾀ一覧!$U$37,"",IF($BF613=ﾃﾞｰﾀ一覧!$U$38,"",IF($BO613=ﾃﾞｰﾀ一覧!$AT$27,ﾃﾞｰﾀ一覧!$AT$27,VLOOKUP($AK613,ﾃﾞｰﾀ一覧!$AH$4:$AR$66,11,FALSE)*IF($BO613=ﾃﾞｰﾀ一覧!$AT$17,($AR613+1)*($AV613+1),IF($BO613=ﾃﾞｰﾀ一覧!$AT$22,IF(COUNTIF($AD613,"*天端*"),ﾃﾞｰﾀ一覧!$AU$43/2,ﾃﾞｰﾀ一覧!$AU$43/3),IF($BO613=ﾃﾞｰﾀ一覧!$AT$20,$AR613*$AV613,IF($BO613=ﾃﾞｰﾀ一覧!$AT$21,$AV613,1))))))))</f>
        <v/>
      </c>
      <c r="BW613" s="1112"/>
      <c r="BX613" s="1112"/>
      <c r="BY613" s="1088" t="str">
        <f>IF($B613="","",IF($AH613="","",IF($CK613=ﾃﾞｰﾀ一覧!$U$53,ﾃﾞｰﾀ一覧!$U$61,IF($AH613=ﾃﾞｰﾀ一覧!$U$21,ﾃﾞｰﾀ一覧!$U$60,IF(OR($AH613=ﾃﾞｰﾀ一覧!$U$19,$AH613=ﾃﾞｰﾀ一覧!$U$20,$AH613=ﾃﾞｰﾀ一覧!$U$23,$AH613=ﾃﾞｰﾀ一覧!$U$22,$AH613=ﾃﾞｰﾀ一覧!$U$18,AH613=ﾃﾞｰﾀ一覧!$U$25),ﾃﾞｰﾀ一覧!$U$59,ﾃﾞｰﾀ一覧!$U$62)))))</f>
        <v/>
      </c>
      <c r="BZ613" s="1089"/>
      <c r="CA613" s="1113"/>
      <c r="CB613" s="1113"/>
      <c r="CC613" s="1113"/>
      <c r="CD613" s="1113"/>
      <c r="CE613" s="1113"/>
      <c r="CF613" s="1113"/>
      <c r="CG613" s="1113"/>
      <c r="CH613" s="1113"/>
      <c r="CI613" s="1114"/>
      <c r="CK613" s="240"/>
      <c r="CM613" s="378" t="str">
        <f t="shared" si="63"/>
        <v/>
      </c>
      <c r="CN613" s="379" t="str">
        <f t="shared" si="64"/>
        <v/>
      </c>
      <c r="CO613" s="379" t="str">
        <f t="shared" si="65"/>
        <v/>
      </c>
      <c r="CP613" s="380" t="str">
        <f t="shared" si="66"/>
        <v/>
      </c>
      <c r="CQ613" s="244"/>
      <c r="CR613" s="1100"/>
      <c r="CS613" s="1101"/>
      <c r="CT613" s="1102"/>
      <c r="CU613" s="1135"/>
      <c r="CV613" s="1136"/>
      <c r="CW613" s="1136"/>
      <c r="CX613" s="1137"/>
      <c r="CY613" s="1138"/>
      <c r="CZ613" s="1139"/>
      <c r="DA613" s="1140"/>
      <c r="DB613" s="1132"/>
      <c r="DC613" s="1133"/>
      <c r="DD613" s="1133"/>
      <c r="DE613" s="1133"/>
      <c r="DF613" s="1133"/>
      <c r="DG613" s="1134"/>
      <c r="DH613" s="580"/>
      <c r="DI613" s="1084"/>
      <c r="DJ613" s="1084"/>
      <c r="DK613" s="581"/>
      <c r="DL613" s="582"/>
      <c r="DM613" s="1084"/>
      <c r="DN613" s="1084"/>
      <c r="DO613" s="581"/>
      <c r="DP613" s="582"/>
      <c r="DQ613" s="1084"/>
      <c r="DR613" s="1084"/>
      <c r="DS613" s="583"/>
      <c r="DT613" s="1124"/>
      <c r="DU613" s="1125"/>
      <c r="DV613" s="1125"/>
      <c r="DW613" s="1124"/>
      <c r="DX613" s="1125"/>
      <c r="DY613" s="1150"/>
      <c r="DZ613" s="1362"/>
      <c r="EA613" s="1363"/>
      <c r="EB613" s="1362"/>
      <c r="EC613" s="1363"/>
      <c r="ED613" s="1362"/>
      <c r="EE613" s="1377"/>
      <c r="EF613" s="1378"/>
      <c r="EG613" s="1379"/>
      <c r="EH613" s="1379"/>
      <c r="EI613" s="1380"/>
      <c r="EJ613" s="1381"/>
      <c r="EK613" s="1381"/>
      <c r="EL613" s="1381"/>
      <c r="EM613" s="1382"/>
      <c r="EN613" s="1382"/>
      <c r="EO613" s="1382"/>
      <c r="EP613" s="1375"/>
      <c r="EQ613" s="1376"/>
      <c r="ER613" s="1113"/>
      <c r="ES613" s="1113"/>
      <c r="ET613" s="1113"/>
      <c r="EU613" s="1113"/>
      <c r="EV613" s="1113"/>
      <c r="EW613" s="1113"/>
      <c r="EX613" s="1113"/>
      <c r="EY613" s="1113"/>
      <c r="EZ613" s="1114"/>
    </row>
    <row r="614" spans="1:156" ht="30" customHeight="1" x14ac:dyDescent="0.2">
      <c r="A614" s="207">
        <f t="shared" si="67"/>
        <v>603</v>
      </c>
      <c r="B614" s="1103"/>
      <c r="C614" s="1104"/>
      <c r="D614" s="1303"/>
      <c r="E614" s="1304"/>
      <c r="F614" s="1094" t="str">
        <f t="shared" si="69"/>
        <v/>
      </c>
      <c r="G614" s="1095"/>
      <c r="H614" s="1095"/>
      <c r="I614" s="1095"/>
      <c r="J614" s="1095"/>
      <c r="K614" s="1095"/>
      <c r="L614" s="1095"/>
      <c r="M614" s="1095"/>
      <c r="N614" s="1095"/>
      <c r="O614" s="1095"/>
      <c r="P614" s="1095"/>
      <c r="Q614" s="1095"/>
      <c r="R614" s="1095"/>
      <c r="S614" s="1095"/>
      <c r="T614" s="1095"/>
      <c r="U614" s="1095"/>
      <c r="V614" s="1095"/>
      <c r="W614" s="1096"/>
      <c r="X614" s="1299">
        <f t="shared" si="68"/>
        <v>0</v>
      </c>
      <c r="Y614" s="1300"/>
      <c r="Z614" s="1301"/>
      <c r="AA614" s="1100"/>
      <c r="AB614" s="1101"/>
      <c r="AC614" s="1102"/>
      <c r="AD614" s="1135"/>
      <c r="AE614" s="1136"/>
      <c r="AF614" s="1136"/>
      <c r="AG614" s="1137"/>
      <c r="AH614" s="1138"/>
      <c r="AI614" s="1139"/>
      <c r="AJ614" s="1140"/>
      <c r="AK614" s="1132"/>
      <c r="AL614" s="1133"/>
      <c r="AM614" s="1133"/>
      <c r="AN614" s="1133"/>
      <c r="AO614" s="1133"/>
      <c r="AP614" s="1134"/>
      <c r="AQ614" s="642" t="str">
        <f>IF(AK614="","",VLOOKUP(AK614,ﾃﾞｰﾀ一覧!$AH$4:$AR$66,2,FALSE))</f>
        <v/>
      </c>
      <c r="AR614" s="1084"/>
      <c r="AS614" s="1084"/>
      <c r="AT614" s="643" t="str">
        <f>IF(AK614="","",VLOOKUP(AK614,ﾃﾞｰﾀ一覧!$AH$4:$AR$66,3,FALSE))</f>
        <v/>
      </c>
      <c r="AU614" s="644" t="str">
        <f>IF(AK614="","",VLOOKUP(AK614,ﾃﾞｰﾀ一覧!$AH$4:$AR$66,5,FALSE))</f>
        <v/>
      </c>
      <c r="AV614" s="1084"/>
      <c r="AW614" s="1084"/>
      <c r="AX614" s="643" t="str">
        <f>IF(AK614="","",VLOOKUP(AK614,ﾃﾞｰﾀ一覧!$AH$4:$AR$66,6,FALSE))</f>
        <v/>
      </c>
      <c r="AY614" s="649" t="str">
        <f>IF(AK614="","",VLOOKUP(AK614,ﾃﾞｰﾀ一覧!$AH$4:$AR$66,8,FALSE))</f>
        <v/>
      </c>
      <c r="AZ614" s="1084"/>
      <c r="BA614" s="1084"/>
      <c r="BB614" s="388" t="str">
        <f>IF(AK614="","",VLOOKUP(AK614,ﾃﾞｰﾀ一覧!$AH$4:$AR$66,9,FALSE))</f>
        <v/>
      </c>
      <c r="BC614" s="1124"/>
      <c r="BD614" s="1125"/>
      <c r="BE614" s="1125"/>
      <c r="BF614" s="1124"/>
      <c r="BG614" s="1125"/>
      <c r="BH614" s="1125"/>
      <c r="BI614" s="1124"/>
      <c r="BJ614" s="1125"/>
      <c r="BK614" s="1150"/>
      <c r="BL614" s="1154"/>
      <c r="BM614" s="1155"/>
      <c r="BN614" s="1156"/>
      <c r="BO614" s="1109" t="str">
        <f>IF($AK614="","",IF($BF614="","",IF($BF614=ﾃﾞｰﾀ一覧!$U$37,"",IF($BF614=ﾃﾞｰﾀ一覧!$U$38,"",IF($AH614=ﾃﾞｰﾀ一覧!$U$25,VLOOKUP($AK614,ﾃﾞｰﾀ一覧!$AH$43:$AR$66,10,FALSE),VLOOKUP($AK614,ﾃﾞｰﾀ一覧!$AH$4:$AR$66,10,FALSE))))))</f>
        <v/>
      </c>
      <c r="BP614" s="1110"/>
      <c r="BQ614" s="1110"/>
      <c r="BR614" s="1111"/>
      <c r="BS614" s="1115">
        <f>IF($BL614="",0,VLOOKUP($BL614,ﾃﾞｰﾀ一覧!$AY$4:$BB$16,3,FALSE))</f>
        <v>0</v>
      </c>
      <c r="BT614" s="1115"/>
      <c r="BU614" s="1115"/>
      <c r="BV614" s="1112" t="str">
        <f>IF($BO614="","",IF($BF614=ﾃﾞｰﾀ一覧!$U$37,"",IF($BF614=ﾃﾞｰﾀ一覧!$U$38,"",IF($BO614=ﾃﾞｰﾀ一覧!$AT$27,ﾃﾞｰﾀ一覧!$AT$27,VLOOKUP($AK614,ﾃﾞｰﾀ一覧!$AH$4:$AR$66,11,FALSE)*IF($BO614=ﾃﾞｰﾀ一覧!$AT$17,($AR614+1)*($AV614+1),IF($BO614=ﾃﾞｰﾀ一覧!$AT$22,IF(COUNTIF($AD614,"*天端*"),ﾃﾞｰﾀ一覧!$AU$43/2,ﾃﾞｰﾀ一覧!$AU$43/3),IF($BO614=ﾃﾞｰﾀ一覧!$AT$20,$AR614*$AV614,IF($BO614=ﾃﾞｰﾀ一覧!$AT$21,$AV614,1))))))))</f>
        <v/>
      </c>
      <c r="BW614" s="1112"/>
      <c r="BX614" s="1112"/>
      <c r="BY614" s="1088" t="str">
        <f>IF($B614="","",IF($AH614="","",IF($CK614=ﾃﾞｰﾀ一覧!$U$53,ﾃﾞｰﾀ一覧!$U$61,IF($AH614=ﾃﾞｰﾀ一覧!$U$21,ﾃﾞｰﾀ一覧!$U$60,IF(OR($AH614=ﾃﾞｰﾀ一覧!$U$19,$AH614=ﾃﾞｰﾀ一覧!$U$20,$AH614=ﾃﾞｰﾀ一覧!$U$23,$AH614=ﾃﾞｰﾀ一覧!$U$22,$AH614=ﾃﾞｰﾀ一覧!$U$18,AH614=ﾃﾞｰﾀ一覧!$U$25),ﾃﾞｰﾀ一覧!$U$59,ﾃﾞｰﾀ一覧!$U$62)))))</f>
        <v/>
      </c>
      <c r="BZ614" s="1089"/>
      <c r="CA614" s="1113"/>
      <c r="CB614" s="1113"/>
      <c r="CC614" s="1113"/>
      <c r="CD614" s="1113"/>
      <c r="CE614" s="1113"/>
      <c r="CF614" s="1113"/>
      <c r="CG614" s="1113"/>
      <c r="CH614" s="1113"/>
      <c r="CI614" s="1114"/>
      <c r="CK614" s="240"/>
      <c r="CM614" s="378" t="str">
        <f t="shared" si="63"/>
        <v/>
      </c>
      <c r="CN614" s="379" t="str">
        <f t="shared" si="64"/>
        <v/>
      </c>
      <c r="CO614" s="379" t="str">
        <f t="shared" si="65"/>
        <v/>
      </c>
      <c r="CP614" s="380" t="str">
        <f t="shared" si="66"/>
        <v/>
      </c>
      <c r="CQ614" s="244"/>
      <c r="CR614" s="1100"/>
      <c r="CS614" s="1101"/>
      <c r="CT614" s="1102"/>
      <c r="CU614" s="1135"/>
      <c r="CV614" s="1136"/>
      <c r="CW614" s="1136"/>
      <c r="CX614" s="1137"/>
      <c r="CY614" s="1138"/>
      <c r="CZ614" s="1139"/>
      <c r="DA614" s="1140"/>
      <c r="DB614" s="1132"/>
      <c r="DC614" s="1133"/>
      <c r="DD614" s="1133"/>
      <c r="DE614" s="1133"/>
      <c r="DF614" s="1133"/>
      <c r="DG614" s="1134"/>
      <c r="DH614" s="580"/>
      <c r="DI614" s="1084"/>
      <c r="DJ614" s="1084"/>
      <c r="DK614" s="581"/>
      <c r="DL614" s="582"/>
      <c r="DM614" s="1084"/>
      <c r="DN614" s="1084"/>
      <c r="DO614" s="581"/>
      <c r="DP614" s="582"/>
      <c r="DQ614" s="1084"/>
      <c r="DR614" s="1084"/>
      <c r="DS614" s="583"/>
      <c r="DT614" s="1124"/>
      <c r="DU614" s="1125"/>
      <c r="DV614" s="1125"/>
      <c r="DW614" s="1124"/>
      <c r="DX614" s="1125"/>
      <c r="DY614" s="1150"/>
      <c r="DZ614" s="1362"/>
      <c r="EA614" s="1363"/>
      <c r="EB614" s="1362"/>
      <c r="EC614" s="1363"/>
      <c r="ED614" s="1362"/>
      <c r="EE614" s="1377"/>
      <c r="EF614" s="1378"/>
      <c r="EG614" s="1379"/>
      <c r="EH614" s="1379"/>
      <c r="EI614" s="1380"/>
      <c r="EJ614" s="1381"/>
      <c r="EK614" s="1381"/>
      <c r="EL614" s="1381"/>
      <c r="EM614" s="1382"/>
      <c r="EN614" s="1382"/>
      <c r="EO614" s="1382"/>
      <c r="EP614" s="1375"/>
      <c r="EQ614" s="1376"/>
      <c r="ER614" s="1113"/>
      <c r="ES614" s="1113"/>
      <c r="ET614" s="1113"/>
      <c r="EU614" s="1113"/>
      <c r="EV614" s="1113"/>
      <c r="EW614" s="1113"/>
      <c r="EX614" s="1113"/>
      <c r="EY614" s="1113"/>
      <c r="EZ614" s="1114"/>
    </row>
    <row r="615" spans="1:156" ht="30" customHeight="1" x14ac:dyDescent="0.2">
      <c r="A615" s="207">
        <f t="shared" si="67"/>
        <v>604</v>
      </c>
      <c r="B615" s="1103"/>
      <c r="C615" s="1104"/>
      <c r="D615" s="1303"/>
      <c r="E615" s="1304"/>
      <c r="F615" s="1094" t="str">
        <f t="shared" si="69"/>
        <v/>
      </c>
      <c r="G615" s="1095"/>
      <c r="H615" s="1095"/>
      <c r="I615" s="1095"/>
      <c r="J615" s="1095"/>
      <c r="K615" s="1095"/>
      <c r="L615" s="1095"/>
      <c r="M615" s="1095"/>
      <c r="N615" s="1095"/>
      <c r="O615" s="1095"/>
      <c r="P615" s="1095"/>
      <c r="Q615" s="1095"/>
      <c r="R615" s="1095"/>
      <c r="S615" s="1095"/>
      <c r="T615" s="1095"/>
      <c r="U615" s="1095"/>
      <c r="V615" s="1095"/>
      <c r="W615" s="1096"/>
      <c r="X615" s="1299">
        <f t="shared" si="68"/>
        <v>0</v>
      </c>
      <c r="Y615" s="1300"/>
      <c r="Z615" s="1301"/>
      <c r="AA615" s="1100"/>
      <c r="AB615" s="1101"/>
      <c r="AC615" s="1102"/>
      <c r="AD615" s="1135"/>
      <c r="AE615" s="1136"/>
      <c r="AF615" s="1136"/>
      <c r="AG615" s="1137"/>
      <c r="AH615" s="1138"/>
      <c r="AI615" s="1139"/>
      <c r="AJ615" s="1140"/>
      <c r="AK615" s="1132"/>
      <c r="AL615" s="1133"/>
      <c r="AM615" s="1133"/>
      <c r="AN615" s="1133"/>
      <c r="AO615" s="1133"/>
      <c r="AP615" s="1134"/>
      <c r="AQ615" s="642" t="str">
        <f>IF(AK615="","",VLOOKUP(AK615,ﾃﾞｰﾀ一覧!$AH$4:$AR$66,2,FALSE))</f>
        <v/>
      </c>
      <c r="AR615" s="1084"/>
      <c r="AS615" s="1084"/>
      <c r="AT615" s="643" t="str">
        <f>IF(AK615="","",VLOOKUP(AK615,ﾃﾞｰﾀ一覧!$AH$4:$AR$66,3,FALSE))</f>
        <v/>
      </c>
      <c r="AU615" s="644" t="str">
        <f>IF(AK615="","",VLOOKUP(AK615,ﾃﾞｰﾀ一覧!$AH$4:$AR$66,5,FALSE))</f>
        <v/>
      </c>
      <c r="AV615" s="1084"/>
      <c r="AW615" s="1084"/>
      <c r="AX615" s="643" t="str">
        <f>IF(AK615="","",VLOOKUP(AK615,ﾃﾞｰﾀ一覧!$AH$4:$AR$66,6,FALSE))</f>
        <v/>
      </c>
      <c r="AY615" s="649" t="str">
        <f>IF(AK615="","",VLOOKUP(AK615,ﾃﾞｰﾀ一覧!$AH$4:$AR$66,8,FALSE))</f>
        <v/>
      </c>
      <c r="AZ615" s="1084"/>
      <c r="BA615" s="1084"/>
      <c r="BB615" s="388" t="str">
        <f>IF(AK615="","",VLOOKUP(AK615,ﾃﾞｰﾀ一覧!$AH$4:$AR$66,9,FALSE))</f>
        <v/>
      </c>
      <c r="BC615" s="1124"/>
      <c r="BD615" s="1125"/>
      <c r="BE615" s="1125"/>
      <c r="BF615" s="1124"/>
      <c r="BG615" s="1125"/>
      <c r="BH615" s="1125"/>
      <c r="BI615" s="1124"/>
      <c r="BJ615" s="1125"/>
      <c r="BK615" s="1150"/>
      <c r="BL615" s="1154"/>
      <c r="BM615" s="1155"/>
      <c r="BN615" s="1156"/>
      <c r="BO615" s="1109" t="str">
        <f>IF($AK615="","",IF($BF615="","",IF($BF615=ﾃﾞｰﾀ一覧!$U$37,"",IF($BF615=ﾃﾞｰﾀ一覧!$U$38,"",IF($AH615=ﾃﾞｰﾀ一覧!$U$25,VLOOKUP($AK615,ﾃﾞｰﾀ一覧!$AH$43:$AR$66,10,FALSE),VLOOKUP($AK615,ﾃﾞｰﾀ一覧!$AH$4:$AR$66,10,FALSE))))))</f>
        <v/>
      </c>
      <c r="BP615" s="1110"/>
      <c r="BQ615" s="1110"/>
      <c r="BR615" s="1111"/>
      <c r="BS615" s="1115">
        <f>IF($BL615="",0,VLOOKUP($BL615,ﾃﾞｰﾀ一覧!$AY$4:$BB$16,3,FALSE))</f>
        <v>0</v>
      </c>
      <c r="BT615" s="1115"/>
      <c r="BU615" s="1115"/>
      <c r="BV615" s="1112" t="str">
        <f>IF($BO615="","",IF($BF615=ﾃﾞｰﾀ一覧!$U$37,"",IF($BF615=ﾃﾞｰﾀ一覧!$U$38,"",IF($BO615=ﾃﾞｰﾀ一覧!$AT$27,ﾃﾞｰﾀ一覧!$AT$27,VLOOKUP($AK615,ﾃﾞｰﾀ一覧!$AH$4:$AR$66,11,FALSE)*IF($BO615=ﾃﾞｰﾀ一覧!$AT$17,($AR615+1)*($AV615+1),IF($BO615=ﾃﾞｰﾀ一覧!$AT$22,IF(COUNTIF($AD615,"*天端*"),ﾃﾞｰﾀ一覧!$AU$43/2,ﾃﾞｰﾀ一覧!$AU$43/3),IF($BO615=ﾃﾞｰﾀ一覧!$AT$20,$AR615*$AV615,IF($BO615=ﾃﾞｰﾀ一覧!$AT$21,$AV615,1))))))))</f>
        <v/>
      </c>
      <c r="BW615" s="1112"/>
      <c r="BX615" s="1112"/>
      <c r="BY615" s="1088" t="str">
        <f>IF($B615="","",IF($AH615="","",IF($CK615=ﾃﾞｰﾀ一覧!$U$53,ﾃﾞｰﾀ一覧!$U$61,IF($AH615=ﾃﾞｰﾀ一覧!$U$21,ﾃﾞｰﾀ一覧!$U$60,IF(OR($AH615=ﾃﾞｰﾀ一覧!$U$19,$AH615=ﾃﾞｰﾀ一覧!$U$20,$AH615=ﾃﾞｰﾀ一覧!$U$23,$AH615=ﾃﾞｰﾀ一覧!$U$22,$AH615=ﾃﾞｰﾀ一覧!$U$18,AH615=ﾃﾞｰﾀ一覧!$U$25),ﾃﾞｰﾀ一覧!$U$59,ﾃﾞｰﾀ一覧!$U$62)))))</f>
        <v/>
      </c>
      <c r="BZ615" s="1089"/>
      <c r="CA615" s="1113"/>
      <c r="CB615" s="1113"/>
      <c r="CC615" s="1113"/>
      <c r="CD615" s="1113"/>
      <c r="CE615" s="1113"/>
      <c r="CF615" s="1113"/>
      <c r="CG615" s="1113"/>
      <c r="CH615" s="1113"/>
      <c r="CI615" s="1114"/>
      <c r="CK615" s="240"/>
      <c r="CM615" s="378" t="str">
        <f t="shared" si="63"/>
        <v/>
      </c>
      <c r="CN615" s="379" t="str">
        <f t="shared" si="64"/>
        <v/>
      </c>
      <c r="CO615" s="379" t="str">
        <f t="shared" si="65"/>
        <v/>
      </c>
      <c r="CP615" s="380" t="str">
        <f t="shared" si="66"/>
        <v/>
      </c>
      <c r="CQ615" s="244"/>
      <c r="CR615" s="1100"/>
      <c r="CS615" s="1101"/>
      <c r="CT615" s="1102"/>
      <c r="CU615" s="1135"/>
      <c r="CV615" s="1136"/>
      <c r="CW615" s="1136"/>
      <c r="CX615" s="1137"/>
      <c r="CY615" s="1138"/>
      <c r="CZ615" s="1139"/>
      <c r="DA615" s="1140"/>
      <c r="DB615" s="1132"/>
      <c r="DC615" s="1133"/>
      <c r="DD615" s="1133"/>
      <c r="DE615" s="1133"/>
      <c r="DF615" s="1133"/>
      <c r="DG615" s="1134"/>
      <c r="DH615" s="580"/>
      <c r="DI615" s="1084"/>
      <c r="DJ615" s="1084"/>
      <c r="DK615" s="581"/>
      <c r="DL615" s="582"/>
      <c r="DM615" s="1084"/>
      <c r="DN615" s="1084"/>
      <c r="DO615" s="581"/>
      <c r="DP615" s="582"/>
      <c r="DQ615" s="1084"/>
      <c r="DR615" s="1084"/>
      <c r="DS615" s="583"/>
      <c r="DT615" s="1124"/>
      <c r="DU615" s="1125"/>
      <c r="DV615" s="1125"/>
      <c r="DW615" s="1124"/>
      <c r="DX615" s="1125"/>
      <c r="DY615" s="1150"/>
      <c r="DZ615" s="1362"/>
      <c r="EA615" s="1363"/>
      <c r="EB615" s="1362"/>
      <c r="EC615" s="1363"/>
      <c r="ED615" s="1362"/>
      <c r="EE615" s="1377"/>
      <c r="EF615" s="1378"/>
      <c r="EG615" s="1379"/>
      <c r="EH615" s="1379"/>
      <c r="EI615" s="1380"/>
      <c r="EJ615" s="1381"/>
      <c r="EK615" s="1381"/>
      <c r="EL615" s="1381"/>
      <c r="EM615" s="1382"/>
      <c r="EN615" s="1382"/>
      <c r="EO615" s="1382"/>
      <c r="EP615" s="1375"/>
      <c r="EQ615" s="1376"/>
      <c r="ER615" s="1113"/>
      <c r="ES615" s="1113"/>
      <c r="ET615" s="1113"/>
      <c r="EU615" s="1113"/>
      <c r="EV615" s="1113"/>
      <c r="EW615" s="1113"/>
      <c r="EX615" s="1113"/>
      <c r="EY615" s="1113"/>
      <c r="EZ615" s="1114"/>
    </row>
    <row r="616" spans="1:156" ht="30" customHeight="1" x14ac:dyDescent="0.2">
      <c r="A616" s="207">
        <f t="shared" si="67"/>
        <v>605</v>
      </c>
      <c r="B616" s="1103"/>
      <c r="C616" s="1104"/>
      <c r="D616" s="1303"/>
      <c r="E616" s="1304"/>
      <c r="F616" s="1094" t="str">
        <f t="shared" si="69"/>
        <v/>
      </c>
      <c r="G616" s="1095"/>
      <c r="H616" s="1095"/>
      <c r="I616" s="1095"/>
      <c r="J616" s="1095"/>
      <c r="K616" s="1095"/>
      <c r="L616" s="1095"/>
      <c r="M616" s="1095"/>
      <c r="N616" s="1095"/>
      <c r="O616" s="1095"/>
      <c r="P616" s="1095"/>
      <c r="Q616" s="1095"/>
      <c r="R616" s="1095"/>
      <c r="S616" s="1095"/>
      <c r="T616" s="1095"/>
      <c r="U616" s="1095"/>
      <c r="V616" s="1095"/>
      <c r="W616" s="1096"/>
      <c r="X616" s="1299">
        <f t="shared" si="68"/>
        <v>0</v>
      </c>
      <c r="Y616" s="1300"/>
      <c r="Z616" s="1301"/>
      <c r="AA616" s="1100"/>
      <c r="AB616" s="1101"/>
      <c r="AC616" s="1102"/>
      <c r="AD616" s="1135"/>
      <c r="AE616" s="1136"/>
      <c r="AF616" s="1136"/>
      <c r="AG616" s="1137"/>
      <c r="AH616" s="1138"/>
      <c r="AI616" s="1139"/>
      <c r="AJ616" s="1140"/>
      <c r="AK616" s="1132"/>
      <c r="AL616" s="1133"/>
      <c r="AM616" s="1133"/>
      <c r="AN616" s="1133"/>
      <c r="AO616" s="1133"/>
      <c r="AP616" s="1134"/>
      <c r="AQ616" s="642" t="str">
        <f>IF(AK616="","",VLOOKUP(AK616,ﾃﾞｰﾀ一覧!$AH$4:$AR$66,2,FALSE))</f>
        <v/>
      </c>
      <c r="AR616" s="1084"/>
      <c r="AS616" s="1084"/>
      <c r="AT616" s="643" t="str">
        <f>IF(AK616="","",VLOOKUP(AK616,ﾃﾞｰﾀ一覧!$AH$4:$AR$66,3,FALSE))</f>
        <v/>
      </c>
      <c r="AU616" s="644" t="str">
        <f>IF(AK616="","",VLOOKUP(AK616,ﾃﾞｰﾀ一覧!$AH$4:$AR$66,5,FALSE))</f>
        <v/>
      </c>
      <c r="AV616" s="1084"/>
      <c r="AW616" s="1084"/>
      <c r="AX616" s="643" t="str">
        <f>IF(AK616="","",VLOOKUP(AK616,ﾃﾞｰﾀ一覧!$AH$4:$AR$66,6,FALSE))</f>
        <v/>
      </c>
      <c r="AY616" s="649" t="str">
        <f>IF(AK616="","",VLOOKUP(AK616,ﾃﾞｰﾀ一覧!$AH$4:$AR$66,8,FALSE))</f>
        <v/>
      </c>
      <c r="AZ616" s="1084"/>
      <c r="BA616" s="1084"/>
      <c r="BB616" s="388" t="str">
        <f>IF(AK616="","",VLOOKUP(AK616,ﾃﾞｰﾀ一覧!$AH$4:$AR$66,9,FALSE))</f>
        <v/>
      </c>
      <c r="BC616" s="1124"/>
      <c r="BD616" s="1125"/>
      <c r="BE616" s="1125"/>
      <c r="BF616" s="1124"/>
      <c r="BG616" s="1125"/>
      <c r="BH616" s="1125"/>
      <c r="BI616" s="1124"/>
      <c r="BJ616" s="1125"/>
      <c r="BK616" s="1150"/>
      <c r="BL616" s="1154"/>
      <c r="BM616" s="1155"/>
      <c r="BN616" s="1156"/>
      <c r="BO616" s="1109" t="str">
        <f>IF($AK616="","",IF($BF616="","",IF($BF616=ﾃﾞｰﾀ一覧!$U$37,"",IF($BF616=ﾃﾞｰﾀ一覧!$U$38,"",IF($AH616=ﾃﾞｰﾀ一覧!$U$25,VLOOKUP($AK616,ﾃﾞｰﾀ一覧!$AH$43:$AR$66,10,FALSE),VLOOKUP($AK616,ﾃﾞｰﾀ一覧!$AH$4:$AR$66,10,FALSE))))))</f>
        <v/>
      </c>
      <c r="BP616" s="1110"/>
      <c r="BQ616" s="1110"/>
      <c r="BR616" s="1111"/>
      <c r="BS616" s="1115">
        <f>IF($BL616="",0,VLOOKUP($BL616,ﾃﾞｰﾀ一覧!$AY$4:$BB$16,3,FALSE))</f>
        <v>0</v>
      </c>
      <c r="BT616" s="1115"/>
      <c r="BU616" s="1115"/>
      <c r="BV616" s="1112" t="str">
        <f>IF($BO616="","",IF($BF616=ﾃﾞｰﾀ一覧!$U$37,"",IF($BF616=ﾃﾞｰﾀ一覧!$U$38,"",IF($BO616=ﾃﾞｰﾀ一覧!$AT$27,ﾃﾞｰﾀ一覧!$AT$27,VLOOKUP($AK616,ﾃﾞｰﾀ一覧!$AH$4:$AR$66,11,FALSE)*IF($BO616=ﾃﾞｰﾀ一覧!$AT$17,($AR616+1)*($AV616+1),IF($BO616=ﾃﾞｰﾀ一覧!$AT$22,IF(COUNTIF($AD616,"*天端*"),ﾃﾞｰﾀ一覧!$AU$43/2,ﾃﾞｰﾀ一覧!$AU$43/3),IF($BO616=ﾃﾞｰﾀ一覧!$AT$20,$AR616*$AV616,IF($BO616=ﾃﾞｰﾀ一覧!$AT$21,$AV616,1))))))))</f>
        <v/>
      </c>
      <c r="BW616" s="1112"/>
      <c r="BX616" s="1112"/>
      <c r="BY616" s="1088" t="str">
        <f>IF($B616="","",IF($AH616="","",IF($CK616=ﾃﾞｰﾀ一覧!$U$53,ﾃﾞｰﾀ一覧!$U$61,IF($AH616=ﾃﾞｰﾀ一覧!$U$21,ﾃﾞｰﾀ一覧!$U$60,IF(OR($AH616=ﾃﾞｰﾀ一覧!$U$19,$AH616=ﾃﾞｰﾀ一覧!$U$20,$AH616=ﾃﾞｰﾀ一覧!$U$23,$AH616=ﾃﾞｰﾀ一覧!$U$22,$AH616=ﾃﾞｰﾀ一覧!$U$18,AH616=ﾃﾞｰﾀ一覧!$U$25),ﾃﾞｰﾀ一覧!$U$59,ﾃﾞｰﾀ一覧!$U$62)))))</f>
        <v/>
      </c>
      <c r="BZ616" s="1089"/>
      <c r="CA616" s="1113"/>
      <c r="CB616" s="1113"/>
      <c r="CC616" s="1113"/>
      <c r="CD616" s="1113"/>
      <c r="CE616" s="1113"/>
      <c r="CF616" s="1113"/>
      <c r="CG616" s="1113"/>
      <c r="CH616" s="1113"/>
      <c r="CI616" s="1114"/>
      <c r="CK616" s="240"/>
      <c r="CM616" s="378" t="str">
        <f t="shared" si="63"/>
        <v/>
      </c>
      <c r="CN616" s="379" t="str">
        <f t="shared" si="64"/>
        <v/>
      </c>
      <c r="CO616" s="379" t="str">
        <f t="shared" si="65"/>
        <v/>
      </c>
      <c r="CP616" s="380" t="str">
        <f t="shared" si="66"/>
        <v/>
      </c>
      <c r="CQ616" s="244"/>
      <c r="CR616" s="1100"/>
      <c r="CS616" s="1101"/>
      <c r="CT616" s="1102"/>
      <c r="CU616" s="1135"/>
      <c r="CV616" s="1136"/>
      <c r="CW616" s="1136"/>
      <c r="CX616" s="1137"/>
      <c r="CY616" s="1138"/>
      <c r="CZ616" s="1139"/>
      <c r="DA616" s="1140"/>
      <c r="DB616" s="1132"/>
      <c r="DC616" s="1133"/>
      <c r="DD616" s="1133"/>
      <c r="DE616" s="1133"/>
      <c r="DF616" s="1133"/>
      <c r="DG616" s="1134"/>
      <c r="DH616" s="580"/>
      <c r="DI616" s="1084"/>
      <c r="DJ616" s="1084"/>
      <c r="DK616" s="581"/>
      <c r="DL616" s="582"/>
      <c r="DM616" s="1084"/>
      <c r="DN616" s="1084"/>
      <c r="DO616" s="581"/>
      <c r="DP616" s="582"/>
      <c r="DQ616" s="1084"/>
      <c r="DR616" s="1084"/>
      <c r="DS616" s="583"/>
      <c r="DT616" s="1124"/>
      <c r="DU616" s="1125"/>
      <c r="DV616" s="1125"/>
      <c r="DW616" s="1124"/>
      <c r="DX616" s="1125"/>
      <c r="DY616" s="1150"/>
      <c r="DZ616" s="1362"/>
      <c r="EA616" s="1363"/>
      <c r="EB616" s="1362"/>
      <c r="EC616" s="1363"/>
      <c r="ED616" s="1362"/>
      <c r="EE616" s="1377"/>
      <c r="EF616" s="1378"/>
      <c r="EG616" s="1379"/>
      <c r="EH616" s="1379"/>
      <c r="EI616" s="1380"/>
      <c r="EJ616" s="1381"/>
      <c r="EK616" s="1381"/>
      <c r="EL616" s="1381"/>
      <c r="EM616" s="1382"/>
      <c r="EN616" s="1382"/>
      <c r="EO616" s="1382"/>
      <c r="EP616" s="1375"/>
      <c r="EQ616" s="1376"/>
      <c r="ER616" s="1113"/>
      <c r="ES616" s="1113"/>
      <c r="ET616" s="1113"/>
      <c r="EU616" s="1113"/>
      <c r="EV616" s="1113"/>
      <c r="EW616" s="1113"/>
      <c r="EX616" s="1113"/>
      <c r="EY616" s="1113"/>
      <c r="EZ616" s="1114"/>
    </row>
    <row r="617" spans="1:156" ht="30" customHeight="1" x14ac:dyDescent="0.2">
      <c r="A617" s="207">
        <f t="shared" si="67"/>
        <v>606</v>
      </c>
      <c r="B617" s="1103"/>
      <c r="C617" s="1104"/>
      <c r="D617" s="1303"/>
      <c r="E617" s="1304"/>
      <c r="F617" s="1094" t="str">
        <f t="shared" si="69"/>
        <v/>
      </c>
      <c r="G617" s="1095"/>
      <c r="H617" s="1095"/>
      <c r="I617" s="1095"/>
      <c r="J617" s="1095"/>
      <c r="K617" s="1095"/>
      <c r="L617" s="1095"/>
      <c r="M617" s="1095"/>
      <c r="N617" s="1095"/>
      <c r="O617" s="1095"/>
      <c r="P617" s="1095"/>
      <c r="Q617" s="1095"/>
      <c r="R617" s="1095"/>
      <c r="S617" s="1095"/>
      <c r="T617" s="1095"/>
      <c r="U617" s="1095"/>
      <c r="V617" s="1095"/>
      <c r="W617" s="1096"/>
      <c r="X617" s="1299">
        <f t="shared" si="68"/>
        <v>0</v>
      </c>
      <c r="Y617" s="1300"/>
      <c r="Z617" s="1301"/>
      <c r="AA617" s="1100"/>
      <c r="AB617" s="1101"/>
      <c r="AC617" s="1102"/>
      <c r="AD617" s="1135"/>
      <c r="AE617" s="1136"/>
      <c r="AF617" s="1136"/>
      <c r="AG617" s="1137"/>
      <c r="AH617" s="1138"/>
      <c r="AI617" s="1139"/>
      <c r="AJ617" s="1140"/>
      <c r="AK617" s="1132"/>
      <c r="AL617" s="1133"/>
      <c r="AM617" s="1133"/>
      <c r="AN617" s="1133"/>
      <c r="AO617" s="1133"/>
      <c r="AP617" s="1134"/>
      <c r="AQ617" s="642" t="str">
        <f>IF(AK617="","",VLOOKUP(AK617,ﾃﾞｰﾀ一覧!$AH$4:$AR$66,2,FALSE))</f>
        <v/>
      </c>
      <c r="AR617" s="1084"/>
      <c r="AS617" s="1084"/>
      <c r="AT617" s="643" t="str">
        <f>IF(AK617="","",VLOOKUP(AK617,ﾃﾞｰﾀ一覧!$AH$4:$AR$66,3,FALSE))</f>
        <v/>
      </c>
      <c r="AU617" s="644" t="str">
        <f>IF(AK617="","",VLOOKUP(AK617,ﾃﾞｰﾀ一覧!$AH$4:$AR$66,5,FALSE))</f>
        <v/>
      </c>
      <c r="AV617" s="1084"/>
      <c r="AW617" s="1084"/>
      <c r="AX617" s="643" t="str">
        <f>IF(AK617="","",VLOOKUP(AK617,ﾃﾞｰﾀ一覧!$AH$4:$AR$66,6,FALSE))</f>
        <v/>
      </c>
      <c r="AY617" s="649" t="str">
        <f>IF(AK617="","",VLOOKUP(AK617,ﾃﾞｰﾀ一覧!$AH$4:$AR$66,8,FALSE))</f>
        <v/>
      </c>
      <c r="AZ617" s="1084"/>
      <c r="BA617" s="1084"/>
      <c r="BB617" s="388" t="str">
        <f>IF(AK617="","",VLOOKUP(AK617,ﾃﾞｰﾀ一覧!$AH$4:$AR$66,9,FALSE))</f>
        <v/>
      </c>
      <c r="BC617" s="1124"/>
      <c r="BD617" s="1125"/>
      <c r="BE617" s="1125"/>
      <c r="BF617" s="1124"/>
      <c r="BG617" s="1125"/>
      <c r="BH617" s="1125"/>
      <c r="BI617" s="1124"/>
      <c r="BJ617" s="1125"/>
      <c r="BK617" s="1150"/>
      <c r="BL617" s="1154"/>
      <c r="BM617" s="1155"/>
      <c r="BN617" s="1156"/>
      <c r="BO617" s="1109" t="str">
        <f>IF($AK617="","",IF($BF617="","",IF($BF617=ﾃﾞｰﾀ一覧!$U$37,"",IF($BF617=ﾃﾞｰﾀ一覧!$U$38,"",IF($AH617=ﾃﾞｰﾀ一覧!$U$25,VLOOKUP($AK617,ﾃﾞｰﾀ一覧!$AH$43:$AR$66,10,FALSE),VLOOKUP($AK617,ﾃﾞｰﾀ一覧!$AH$4:$AR$66,10,FALSE))))))</f>
        <v/>
      </c>
      <c r="BP617" s="1110"/>
      <c r="BQ617" s="1110"/>
      <c r="BR617" s="1111"/>
      <c r="BS617" s="1115">
        <f>IF($BL617="",0,VLOOKUP($BL617,ﾃﾞｰﾀ一覧!$AY$4:$BB$16,3,FALSE))</f>
        <v>0</v>
      </c>
      <c r="BT617" s="1115"/>
      <c r="BU617" s="1115"/>
      <c r="BV617" s="1112" t="str">
        <f>IF($BO617="","",IF($BF617=ﾃﾞｰﾀ一覧!$U$37,"",IF($BF617=ﾃﾞｰﾀ一覧!$U$38,"",IF($BO617=ﾃﾞｰﾀ一覧!$AT$27,ﾃﾞｰﾀ一覧!$AT$27,VLOOKUP($AK617,ﾃﾞｰﾀ一覧!$AH$4:$AR$66,11,FALSE)*IF($BO617=ﾃﾞｰﾀ一覧!$AT$17,($AR617+1)*($AV617+1),IF($BO617=ﾃﾞｰﾀ一覧!$AT$22,IF(COUNTIF($AD617,"*天端*"),ﾃﾞｰﾀ一覧!$AU$43/2,ﾃﾞｰﾀ一覧!$AU$43/3),IF($BO617=ﾃﾞｰﾀ一覧!$AT$20,$AR617*$AV617,IF($BO617=ﾃﾞｰﾀ一覧!$AT$21,$AV617,1))))))))</f>
        <v/>
      </c>
      <c r="BW617" s="1112"/>
      <c r="BX617" s="1112"/>
      <c r="BY617" s="1088" t="str">
        <f>IF($B617="","",IF($AH617="","",IF($CK617=ﾃﾞｰﾀ一覧!$U$53,ﾃﾞｰﾀ一覧!$U$61,IF($AH617=ﾃﾞｰﾀ一覧!$U$21,ﾃﾞｰﾀ一覧!$U$60,IF(OR($AH617=ﾃﾞｰﾀ一覧!$U$19,$AH617=ﾃﾞｰﾀ一覧!$U$20,$AH617=ﾃﾞｰﾀ一覧!$U$23,$AH617=ﾃﾞｰﾀ一覧!$U$22,$AH617=ﾃﾞｰﾀ一覧!$U$18,AH617=ﾃﾞｰﾀ一覧!$U$25),ﾃﾞｰﾀ一覧!$U$59,ﾃﾞｰﾀ一覧!$U$62)))))</f>
        <v/>
      </c>
      <c r="BZ617" s="1089"/>
      <c r="CA617" s="1113"/>
      <c r="CB617" s="1113"/>
      <c r="CC617" s="1113"/>
      <c r="CD617" s="1113"/>
      <c r="CE617" s="1113"/>
      <c r="CF617" s="1113"/>
      <c r="CG617" s="1113"/>
      <c r="CH617" s="1113"/>
      <c r="CI617" s="1114"/>
      <c r="CK617" s="240"/>
      <c r="CM617" s="378" t="str">
        <f t="shared" si="63"/>
        <v/>
      </c>
      <c r="CN617" s="379" t="str">
        <f t="shared" si="64"/>
        <v/>
      </c>
      <c r="CO617" s="379" t="str">
        <f t="shared" si="65"/>
        <v/>
      </c>
      <c r="CP617" s="380" t="str">
        <f t="shared" si="66"/>
        <v/>
      </c>
      <c r="CQ617" s="244"/>
      <c r="CR617" s="1100"/>
      <c r="CS617" s="1101"/>
      <c r="CT617" s="1102"/>
      <c r="CU617" s="1135"/>
      <c r="CV617" s="1136"/>
      <c r="CW617" s="1136"/>
      <c r="CX617" s="1137"/>
      <c r="CY617" s="1138"/>
      <c r="CZ617" s="1139"/>
      <c r="DA617" s="1140"/>
      <c r="DB617" s="1132"/>
      <c r="DC617" s="1133"/>
      <c r="DD617" s="1133"/>
      <c r="DE617" s="1133"/>
      <c r="DF617" s="1133"/>
      <c r="DG617" s="1134"/>
      <c r="DH617" s="580"/>
      <c r="DI617" s="1084"/>
      <c r="DJ617" s="1084"/>
      <c r="DK617" s="581"/>
      <c r="DL617" s="582"/>
      <c r="DM617" s="1084"/>
      <c r="DN617" s="1084"/>
      <c r="DO617" s="581"/>
      <c r="DP617" s="582"/>
      <c r="DQ617" s="1084"/>
      <c r="DR617" s="1084"/>
      <c r="DS617" s="583"/>
      <c r="DT617" s="1124"/>
      <c r="DU617" s="1125"/>
      <c r="DV617" s="1125"/>
      <c r="DW617" s="1124"/>
      <c r="DX617" s="1125"/>
      <c r="DY617" s="1150"/>
      <c r="DZ617" s="1362"/>
      <c r="EA617" s="1363"/>
      <c r="EB617" s="1362"/>
      <c r="EC617" s="1363"/>
      <c r="ED617" s="1362"/>
      <c r="EE617" s="1377"/>
      <c r="EF617" s="1378"/>
      <c r="EG617" s="1379"/>
      <c r="EH617" s="1379"/>
      <c r="EI617" s="1380"/>
      <c r="EJ617" s="1381"/>
      <c r="EK617" s="1381"/>
      <c r="EL617" s="1381"/>
      <c r="EM617" s="1382"/>
      <c r="EN617" s="1382"/>
      <c r="EO617" s="1382"/>
      <c r="EP617" s="1375"/>
      <c r="EQ617" s="1376"/>
      <c r="ER617" s="1113"/>
      <c r="ES617" s="1113"/>
      <c r="ET617" s="1113"/>
      <c r="EU617" s="1113"/>
      <c r="EV617" s="1113"/>
      <c r="EW617" s="1113"/>
      <c r="EX617" s="1113"/>
      <c r="EY617" s="1113"/>
      <c r="EZ617" s="1114"/>
    </row>
    <row r="618" spans="1:156" ht="30" customHeight="1" x14ac:dyDescent="0.2">
      <c r="A618" s="207">
        <f t="shared" si="67"/>
        <v>607</v>
      </c>
      <c r="B618" s="1103"/>
      <c r="C618" s="1104"/>
      <c r="D618" s="1303"/>
      <c r="E618" s="1304"/>
      <c r="F618" s="1094" t="str">
        <f t="shared" si="69"/>
        <v/>
      </c>
      <c r="G618" s="1095"/>
      <c r="H618" s="1095"/>
      <c r="I618" s="1095"/>
      <c r="J618" s="1095"/>
      <c r="K618" s="1095"/>
      <c r="L618" s="1095"/>
      <c r="M618" s="1095"/>
      <c r="N618" s="1095"/>
      <c r="O618" s="1095"/>
      <c r="P618" s="1095"/>
      <c r="Q618" s="1095"/>
      <c r="R618" s="1095"/>
      <c r="S618" s="1095"/>
      <c r="T618" s="1095"/>
      <c r="U618" s="1095"/>
      <c r="V618" s="1095"/>
      <c r="W618" s="1096"/>
      <c r="X618" s="1299">
        <f t="shared" si="68"/>
        <v>0</v>
      </c>
      <c r="Y618" s="1300"/>
      <c r="Z618" s="1301"/>
      <c r="AA618" s="1100"/>
      <c r="AB618" s="1101"/>
      <c r="AC618" s="1102"/>
      <c r="AD618" s="1135"/>
      <c r="AE618" s="1136"/>
      <c r="AF618" s="1136"/>
      <c r="AG618" s="1137"/>
      <c r="AH618" s="1138"/>
      <c r="AI618" s="1139"/>
      <c r="AJ618" s="1140"/>
      <c r="AK618" s="1132"/>
      <c r="AL618" s="1133"/>
      <c r="AM618" s="1133"/>
      <c r="AN618" s="1133"/>
      <c r="AO618" s="1133"/>
      <c r="AP618" s="1134"/>
      <c r="AQ618" s="642" t="str">
        <f>IF(AK618="","",VLOOKUP(AK618,ﾃﾞｰﾀ一覧!$AH$4:$AR$66,2,FALSE))</f>
        <v/>
      </c>
      <c r="AR618" s="1084"/>
      <c r="AS618" s="1084"/>
      <c r="AT618" s="643" t="str">
        <f>IF(AK618="","",VLOOKUP(AK618,ﾃﾞｰﾀ一覧!$AH$4:$AR$66,3,FALSE))</f>
        <v/>
      </c>
      <c r="AU618" s="644" t="str">
        <f>IF(AK618="","",VLOOKUP(AK618,ﾃﾞｰﾀ一覧!$AH$4:$AR$66,5,FALSE))</f>
        <v/>
      </c>
      <c r="AV618" s="1084"/>
      <c r="AW618" s="1084"/>
      <c r="AX618" s="643" t="str">
        <f>IF(AK618="","",VLOOKUP(AK618,ﾃﾞｰﾀ一覧!$AH$4:$AR$66,6,FALSE))</f>
        <v/>
      </c>
      <c r="AY618" s="649" t="str">
        <f>IF(AK618="","",VLOOKUP(AK618,ﾃﾞｰﾀ一覧!$AH$4:$AR$66,8,FALSE))</f>
        <v/>
      </c>
      <c r="AZ618" s="1084"/>
      <c r="BA618" s="1084"/>
      <c r="BB618" s="388" t="str">
        <f>IF(AK618="","",VLOOKUP(AK618,ﾃﾞｰﾀ一覧!$AH$4:$AR$66,9,FALSE))</f>
        <v/>
      </c>
      <c r="BC618" s="1124"/>
      <c r="BD618" s="1125"/>
      <c r="BE618" s="1125"/>
      <c r="BF618" s="1124"/>
      <c r="BG618" s="1125"/>
      <c r="BH618" s="1125"/>
      <c r="BI618" s="1124"/>
      <c r="BJ618" s="1125"/>
      <c r="BK618" s="1150"/>
      <c r="BL618" s="1154"/>
      <c r="BM618" s="1155"/>
      <c r="BN618" s="1156"/>
      <c r="BO618" s="1109" t="str">
        <f>IF($AK618="","",IF($BF618="","",IF($BF618=ﾃﾞｰﾀ一覧!$U$37,"",IF($BF618=ﾃﾞｰﾀ一覧!$U$38,"",IF($AH618=ﾃﾞｰﾀ一覧!$U$25,VLOOKUP($AK618,ﾃﾞｰﾀ一覧!$AH$43:$AR$66,10,FALSE),VLOOKUP($AK618,ﾃﾞｰﾀ一覧!$AH$4:$AR$66,10,FALSE))))))</f>
        <v/>
      </c>
      <c r="BP618" s="1110"/>
      <c r="BQ618" s="1110"/>
      <c r="BR618" s="1111"/>
      <c r="BS618" s="1115">
        <f>IF($BL618="",0,VLOOKUP($BL618,ﾃﾞｰﾀ一覧!$AY$4:$BB$16,3,FALSE))</f>
        <v>0</v>
      </c>
      <c r="BT618" s="1115"/>
      <c r="BU618" s="1115"/>
      <c r="BV618" s="1112" t="str">
        <f>IF($BO618="","",IF($BF618=ﾃﾞｰﾀ一覧!$U$37,"",IF($BF618=ﾃﾞｰﾀ一覧!$U$38,"",IF($BO618=ﾃﾞｰﾀ一覧!$AT$27,ﾃﾞｰﾀ一覧!$AT$27,VLOOKUP($AK618,ﾃﾞｰﾀ一覧!$AH$4:$AR$66,11,FALSE)*IF($BO618=ﾃﾞｰﾀ一覧!$AT$17,($AR618+1)*($AV618+1),IF($BO618=ﾃﾞｰﾀ一覧!$AT$22,IF(COUNTIF($AD618,"*天端*"),ﾃﾞｰﾀ一覧!$AU$43/2,ﾃﾞｰﾀ一覧!$AU$43/3),IF($BO618=ﾃﾞｰﾀ一覧!$AT$20,$AR618*$AV618,IF($BO618=ﾃﾞｰﾀ一覧!$AT$21,$AV618,1))))))))</f>
        <v/>
      </c>
      <c r="BW618" s="1112"/>
      <c r="BX618" s="1112"/>
      <c r="BY618" s="1088" t="str">
        <f>IF($B618="","",IF($AH618="","",IF($CK618=ﾃﾞｰﾀ一覧!$U$53,ﾃﾞｰﾀ一覧!$U$61,IF($AH618=ﾃﾞｰﾀ一覧!$U$21,ﾃﾞｰﾀ一覧!$U$60,IF(OR($AH618=ﾃﾞｰﾀ一覧!$U$19,$AH618=ﾃﾞｰﾀ一覧!$U$20,$AH618=ﾃﾞｰﾀ一覧!$U$23,$AH618=ﾃﾞｰﾀ一覧!$U$22,$AH618=ﾃﾞｰﾀ一覧!$U$18,AH618=ﾃﾞｰﾀ一覧!$U$25),ﾃﾞｰﾀ一覧!$U$59,ﾃﾞｰﾀ一覧!$U$62)))))</f>
        <v/>
      </c>
      <c r="BZ618" s="1089"/>
      <c r="CA618" s="1113"/>
      <c r="CB618" s="1113"/>
      <c r="CC618" s="1113"/>
      <c r="CD618" s="1113"/>
      <c r="CE618" s="1113"/>
      <c r="CF618" s="1113"/>
      <c r="CG618" s="1113"/>
      <c r="CH618" s="1113"/>
      <c r="CI618" s="1114"/>
      <c r="CK618" s="240"/>
      <c r="CM618" s="378" t="str">
        <f t="shared" si="63"/>
        <v/>
      </c>
      <c r="CN618" s="379" t="str">
        <f t="shared" si="64"/>
        <v/>
      </c>
      <c r="CO618" s="379" t="str">
        <f t="shared" si="65"/>
        <v/>
      </c>
      <c r="CP618" s="380" t="str">
        <f t="shared" si="66"/>
        <v/>
      </c>
      <c r="CQ618" s="244"/>
      <c r="CR618" s="1100"/>
      <c r="CS618" s="1101"/>
      <c r="CT618" s="1102"/>
      <c r="CU618" s="1135"/>
      <c r="CV618" s="1136"/>
      <c r="CW618" s="1136"/>
      <c r="CX618" s="1137"/>
      <c r="CY618" s="1138"/>
      <c r="CZ618" s="1139"/>
      <c r="DA618" s="1140"/>
      <c r="DB618" s="1132"/>
      <c r="DC618" s="1133"/>
      <c r="DD618" s="1133"/>
      <c r="DE618" s="1133"/>
      <c r="DF618" s="1133"/>
      <c r="DG618" s="1134"/>
      <c r="DH618" s="580"/>
      <c r="DI618" s="1084"/>
      <c r="DJ618" s="1084"/>
      <c r="DK618" s="581"/>
      <c r="DL618" s="582"/>
      <c r="DM618" s="1084"/>
      <c r="DN618" s="1084"/>
      <c r="DO618" s="581"/>
      <c r="DP618" s="582"/>
      <c r="DQ618" s="1084"/>
      <c r="DR618" s="1084"/>
      <c r="DS618" s="583"/>
      <c r="DT618" s="1124"/>
      <c r="DU618" s="1125"/>
      <c r="DV618" s="1125"/>
      <c r="DW618" s="1124"/>
      <c r="DX618" s="1125"/>
      <c r="DY618" s="1150"/>
      <c r="DZ618" s="1362"/>
      <c r="EA618" s="1363"/>
      <c r="EB618" s="1362"/>
      <c r="EC618" s="1363"/>
      <c r="ED618" s="1362"/>
      <c r="EE618" s="1377"/>
      <c r="EF618" s="1378"/>
      <c r="EG618" s="1379"/>
      <c r="EH618" s="1379"/>
      <c r="EI618" s="1380"/>
      <c r="EJ618" s="1381"/>
      <c r="EK618" s="1381"/>
      <c r="EL618" s="1381"/>
      <c r="EM618" s="1382"/>
      <c r="EN618" s="1382"/>
      <c r="EO618" s="1382"/>
      <c r="EP618" s="1375"/>
      <c r="EQ618" s="1376"/>
      <c r="ER618" s="1113"/>
      <c r="ES618" s="1113"/>
      <c r="ET618" s="1113"/>
      <c r="EU618" s="1113"/>
      <c r="EV618" s="1113"/>
      <c r="EW618" s="1113"/>
      <c r="EX618" s="1113"/>
      <c r="EY618" s="1113"/>
      <c r="EZ618" s="1114"/>
    </row>
    <row r="619" spans="1:156" ht="30" customHeight="1" x14ac:dyDescent="0.2">
      <c r="A619" s="207">
        <f t="shared" si="67"/>
        <v>608</v>
      </c>
      <c r="B619" s="1103"/>
      <c r="C619" s="1104"/>
      <c r="D619" s="1303"/>
      <c r="E619" s="1304"/>
      <c r="F619" s="1094" t="str">
        <f t="shared" si="69"/>
        <v/>
      </c>
      <c r="G619" s="1095"/>
      <c r="H619" s="1095"/>
      <c r="I619" s="1095"/>
      <c r="J619" s="1095"/>
      <c r="K619" s="1095"/>
      <c r="L619" s="1095"/>
      <c r="M619" s="1095"/>
      <c r="N619" s="1095"/>
      <c r="O619" s="1095"/>
      <c r="P619" s="1095"/>
      <c r="Q619" s="1095"/>
      <c r="R619" s="1095"/>
      <c r="S619" s="1095"/>
      <c r="T619" s="1095"/>
      <c r="U619" s="1095"/>
      <c r="V619" s="1095"/>
      <c r="W619" s="1096"/>
      <c r="X619" s="1299">
        <f t="shared" si="68"/>
        <v>0</v>
      </c>
      <c r="Y619" s="1300"/>
      <c r="Z619" s="1301"/>
      <c r="AA619" s="1100"/>
      <c r="AB619" s="1101"/>
      <c r="AC619" s="1102"/>
      <c r="AD619" s="1135"/>
      <c r="AE619" s="1136"/>
      <c r="AF619" s="1136"/>
      <c r="AG619" s="1137"/>
      <c r="AH619" s="1138"/>
      <c r="AI619" s="1139"/>
      <c r="AJ619" s="1140"/>
      <c r="AK619" s="1132"/>
      <c r="AL619" s="1133"/>
      <c r="AM619" s="1133"/>
      <c r="AN619" s="1133"/>
      <c r="AO619" s="1133"/>
      <c r="AP619" s="1134"/>
      <c r="AQ619" s="642" t="str">
        <f>IF(AK619="","",VLOOKUP(AK619,ﾃﾞｰﾀ一覧!$AH$4:$AR$66,2,FALSE))</f>
        <v/>
      </c>
      <c r="AR619" s="1084"/>
      <c r="AS619" s="1084"/>
      <c r="AT619" s="643" t="str">
        <f>IF(AK619="","",VLOOKUP(AK619,ﾃﾞｰﾀ一覧!$AH$4:$AR$66,3,FALSE))</f>
        <v/>
      </c>
      <c r="AU619" s="644" t="str">
        <f>IF(AK619="","",VLOOKUP(AK619,ﾃﾞｰﾀ一覧!$AH$4:$AR$66,5,FALSE))</f>
        <v/>
      </c>
      <c r="AV619" s="1084"/>
      <c r="AW619" s="1084"/>
      <c r="AX619" s="643" t="str">
        <f>IF(AK619="","",VLOOKUP(AK619,ﾃﾞｰﾀ一覧!$AH$4:$AR$66,6,FALSE))</f>
        <v/>
      </c>
      <c r="AY619" s="649" t="str">
        <f>IF(AK619="","",VLOOKUP(AK619,ﾃﾞｰﾀ一覧!$AH$4:$AR$66,8,FALSE))</f>
        <v/>
      </c>
      <c r="AZ619" s="1084"/>
      <c r="BA619" s="1084"/>
      <c r="BB619" s="388" t="str">
        <f>IF(AK619="","",VLOOKUP(AK619,ﾃﾞｰﾀ一覧!$AH$4:$AR$66,9,FALSE))</f>
        <v/>
      </c>
      <c r="BC619" s="1157"/>
      <c r="BD619" s="1158"/>
      <c r="BE619" s="1158"/>
      <c r="BF619" s="1124"/>
      <c r="BG619" s="1125"/>
      <c r="BH619" s="1125"/>
      <c r="BI619" s="1157"/>
      <c r="BJ619" s="1158"/>
      <c r="BK619" s="1159"/>
      <c r="BL619" s="1154"/>
      <c r="BM619" s="1155"/>
      <c r="BN619" s="1156"/>
      <c r="BO619" s="1109" t="str">
        <f>IF($AK619="","",IF($BF619="","",IF($BF619=ﾃﾞｰﾀ一覧!$U$37,"",IF($BF619=ﾃﾞｰﾀ一覧!$U$38,"",IF($AH619=ﾃﾞｰﾀ一覧!$U$25,VLOOKUP($AK619,ﾃﾞｰﾀ一覧!$AH$43:$AR$66,10,FALSE),VLOOKUP($AK619,ﾃﾞｰﾀ一覧!$AH$4:$AR$66,10,FALSE))))))</f>
        <v/>
      </c>
      <c r="BP619" s="1110"/>
      <c r="BQ619" s="1110"/>
      <c r="BR619" s="1111"/>
      <c r="BS619" s="1115">
        <f>IF($BL619="",0,VLOOKUP($BL619,ﾃﾞｰﾀ一覧!$AY$4:$BB$16,3,FALSE))</f>
        <v>0</v>
      </c>
      <c r="BT619" s="1115"/>
      <c r="BU619" s="1115"/>
      <c r="BV619" s="1112" t="str">
        <f>IF($BO619="","",IF($BF619=ﾃﾞｰﾀ一覧!$U$37,"",IF($BF619=ﾃﾞｰﾀ一覧!$U$38,"",IF($BO619=ﾃﾞｰﾀ一覧!$AT$27,ﾃﾞｰﾀ一覧!$AT$27,VLOOKUP($AK619,ﾃﾞｰﾀ一覧!$AH$4:$AR$66,11,FALSE)*IF($BO619=ﾃﾞｰﾀ一覧!$AT$17,($AR619+1)*($AV619+1),IF($BO619=ﾃﾞｰﾀ一覧!$AT$22,IF(COUNTIF($AD619,"*天端*"),ﾃﾞｰﾀ一覧!$AU$43/2,ﾃﾞｰﾀ一覧!$AU$43/3),IF($BO619=ﾃﾞｰﾀ一覧!$AT$20,$AR619*$AV619,IF($BO619=ﾃﾞｰﾀ一覧!$AT$21,$AV619,1))))))))</f>
        <v/>
      </c>
      <c r="BW619" s="1112"/>
      <c r="BX619" s="1112"/>
      <c r="BY619" s="1088" t="str">
        <f>IF($B619="","",IF($AH619="","",IF($CK619=ﾃﾞｰﾀ一覧!$U$53,ﾃﾞｰﾀ一覧!$U$61,IF($AH619=ﾃﾞｰﾀ一覧!$U$21,ﾃﾞｰﾀ一覧!$U$60,IF(OR($AH619=ﾃﾞｰﾀ一覧!$U$19,$AH619=ﾃﾞｰﾀ一覧!$U$20,$AH619=ﾃﾞｰﾀ一覧!$U$23,$AH619=ﾃﾞｰﾀ一覧!$U$22,$AH619=ﾃﾞｰﾀ一覧!$U$18,AH619=ﾃﾞｰﾀ一覧!$U$25),ﾃﾞｰﾀ一覧!$U$59,ﾃﾞｰﾀ一覧!$U$62)))))</f>
        <v/>
      </c>
      <c r="BZ619" s="1089"/>
      <c r="CA619" s="1113"/>
      <c r="CB619" s="1113"/>
      <c r="CC619" s="1113"/>
      <c r="CD619" s="1113"/>
      <c r="CE619" s="1113"/>
      <c r="CF619" s="1113"/>
      <c r="CG619" s="1113"/>
      <c r="CH619" s="1113"/>
      <c r="CI619" s="1114"/>
      <c r="CK619" s="240"/>
      <c r="CM619" s="378" t="str">
        <f t="shared" si="63"/>
        <v/>
      </c>
      <c r="CN619" s="379" t="str">
        <f t="shared" si="64"/>
        <v/>
      </c>
      <c r="CO619" s="379" t="str">
        <f t="shared" si="65"/>
        <v/>
      </c>
      <c r="CP619" s="380" t="str">
        <f t="shared" si="66"/>
        <v/>
      </c>
      <c r="CQ619" s="244"/>
      <c r="CR619" s="1100"/>
      <c r="CS619" s="1101"/>
      <c r="CT619" s="1102"/>
      <c r="CU619" s="1135"/>
      <c r="CV619" s="1136"/>
      <c r="CW619" s="1136"/>
      <c r="CX619" s="1137"/>
      <c r="CY619" s="1138"/>
      <c r="CZ619" s="1139"/>
      <c r="DA619" s="1140"/>
      <c r="DB619" s="1132"/>
      <c r="DC619" s="1133"/>
      <c r="DD619" s="1133"/>
      <c r="DE619" s="1133"/>
      <c r="DF619" s="1133"/>
      <c r="DG619" s="1134"/>
      <c r="DH619" s="580"/>
      <c r="DI619" s="1084"/>
      <c r="DJ619" s="1084"/>
      <c r="DK619" s="581"/>
      <c r="DL619" s="582"/>
      <c r="DM619" s="1084"/>
      <c r="DN619" s="1084"/>
      <c r="DO619" s="581"/>
      <c r="DP619" s="582"/>
      <c r="DQ619" s="1084"/>
      <c r="DR619" s="1084"/>
      <c r="DS619" s="583"/>
      <c r="DT619" s="1157"/>
      <c r="DU619" s="1158"/>
      <c r="DV619" s="1158"/>
      <c r="DW619" s="1157"/>
      <c r="DX619" s="1158"/>
      <c r="DY619" s="1159"/>
      <c r="DZ619" s="1362"/>
      <c r="EA619" s="1363"/>
      <c r="EB619" s="1362"/>
      <c r="EC619" s="1363"/>
      <c r="ED619" s="1362"/>
      <c r="EE619" s="1377"/>
      <c r="EF619" s="1378"/>
      <c r="EG619" s="1379"/>
      <c r="EH619" s="1379"/>
      <c r="EI619" s="1380"/>
      <c r="EJ619" s="1381"/>
      <c r="EK619" s="1381"/>
      <c r="EL619" s="1381"/>
      <c r="EM619" s="1382"/>
      <c r="EN619" s="1382"/>
      <c r="EO619" s="1382"/>
      <c r="EP619" s="1375"/>
      <c r="EQ619" s="1376"/>
      <c r="ER619" s="1113"/>
      <c r="ES619" s="1113"/>
      <c r="ET619" s="1113"/>
      <c r="EU619" s="1113"/>
      <c r="EV619" s="1113"/>
      <c r="EW619" s="1113"/>
      <c r="EX619" s="1113"/>
      <c r="EY619" s="1113"/>
      <c r="EZ619" s="1114"/>
    </row>
    <row r="620" spans="1:156" ht="30" customHeight="1" x14ac:dyDescent="0.2">
      <c r="A620" s="207">
        <f t="shared" si="67"/>
        <v>609</v>
      </c>
      <c r="B620" s="1103"/>
      <c r="C620" s="1104"/>
      <c r="D620" s="1303"/>
      <c r="E620" s="1304"/>
      <c r="F620" s="1094" t="str">
        <f t="shared" si="69"/>
        <v/>
      </c>
      <c r="G620" s="1095"/>
      <c r="H620" s="1095"/>
      <c r="I620" s="1095"/>
      <c r="J620" s="1095"/>
      <c r="K620" s="1095"/>
      <c r="L620" s="1095"/>
      <c r="M620" s="1095"/>
      <c r="N620" s="1095"/>
      <c r="O620" s="1095"/>
      <c r="P620" s="1095"/>
      <c r="Q620" s="1095"/>
      <c r="R620" s="1095"/>
      <c r="S620" s="1095"/>
      <c r="T620" s="1095"/>
      <c r="U620" s="1095"/>
      <c r="V620" s="1095"/>
      <c r="W620" s="1096"/>
      <c r="X620" s="1299">
        <f t="shared" si="68"/>
        <v>0</v>
      </c>
      <c r="Y620" s="1300"/>
      <c r="Z620" s="1301"/>
      <c r="AA620" s="1100"/>
      <c r="AB620" s="1101"/>
      <c r="AC620" s="1102"/>
      <c r="AD620" s="1135"/>
      <c r="AE620" s="1136"/>
      <c r="AF620" s="1136"/>
      <c r="AG620" s="1137"/>
      <c r="AH620" s="1138"/>
      <c r="AI620" s="1139"/>
      <c r="AJ620" s="1140"/>
      <c r="AK620" s="1132"/>
      <c r="AL620" s="1133"/>
      <c r="AM620" s="1133"/>
      <c r="AN620" s="1133"/>
      <c r="AO620" s="1133"/>
      <c r="AP620" s="1134"/>
      <c r="AQ620" s="642" t="str">
        <f>IF(AK620="","",VLOOKUP(AK620,ﾃﾞｰﾀ一覧!$AH$4:$AR$66,2,FALSE))</f>
        <v/>
      </c>
      <c r="AR620" s="1084"/>
      <c r="AS620" s="1084"/>
      <c r="AT620" s="643" t="str">
        <f>IF(AK620="","",VLOOKUP(AK620,ﾃﾞｰﾀ一覧!$AH$4:$AR$66,3,FALSE))</f>
        <v/>
      </c>
      <c r="AU620" s="644" t="str">
        <f>IF(AK620="","",VLOOKUP(AK620,ﾃﾞｰﾀ一覧!$AH$4:$AR$66,5,FALSE))</f>
        <v/>
      </c>
      <c r="AV620" s="1084"/>
      <c r="AW620" s="1084"/>
      <c r="AX620" s="643" t="str">
        <f>IF(AK620="","",VLOOKUP(AK620,ﾃﾞｰﾀ一覧!$AH$4:$AR$66,6,FALSE))</f>
        <v/>
      </c>
      <c r="AY620" s="649" t="str">
        <f>IF(AK620="","",VLOOKUP(AK620,ﾃﾞｰﾀ一覧!$AH$4:$AR$66,8,FALSE))</f>
        <v/>
      </c>
      <c r="AZ620" s="1084"/>
      <c r="BA620" s="1084"/>
      <c r="BB620" s="388" t="str">
        <f>IF(AK620="","",VLOOKUP(AK620,ﾃﾞｰﾀ一覧!$AH$4:$AR$66,9,FALSE))</f>
        <v/>
      </c>
      <c r="BC620" s="1124"/>
      <c r="BD620" s="1125"/>
      <c r="BE620" s="1125"/>
      <c r="BF620" s="1124"/>
      <c r="BG620" s="1125"/>
      <c r="BH620" s="1125"/>
      <c r="BI620" s="1124"/>
      <c r="BJ620" s="1125"/>
      <c r="BK620" s="1150"/>
      <c r="BL620" s="1154"/>
      <c r="BM620" s="1155"/>
      <c r="BN620" s="1156"/>
      <c r="BO620" s="1109" t="str">
        <f>IF($AK620="","",IF($BF620="","",IF($BF620=ﾃﾞｰﾀ一覧!$U$37,"",IF($BF620=ﾃﾞｰﾀ一覧!$U$38,"",IF($AH620=ﾃﾞｰﾀ一覧!$U$25,VLOOKUP($AK620,ﾃﾞｰﾀ一覧!$AH$43:$AR$66,10,FALSE),VLOOKUP($AK620,ﾃﾞｰﾀ一覧!$AH$4:$AR$66,10,FALSE))))))</f>
        <v/>
      </c>
      <c r="BP620" s="1110"/>
      <c r="BQ620" s="1110"/>
      <c r="BR620" s="1111"/>
      <c r="BS620" s="1115">
        <f>IF($BL620="",0,VLOOKUP($BL620,ﾃﾞｰﾀ一覧!$AY$4:$BB$16,3,FALSE))</f>
        <v>0</v>
      </c>
      <c r="BT620" s="1115"/>
      <c r="BU620" s="1115"/>
      <c r="BV620" s="1112" t="str">
        <f>IF($BO620="","",IF($BF620=ﾃﾞｰﾀ一覧!$U$37,"",IF($BF620=ﾃﾞｰﾀ一覧!$U$38,"",IF($BO620=ﾃﾞｰﾀ一覧!$AT$27,ﾃﾞｰﾀ一覧!$AT$27,VLOOKUP($AK620,ﾃﾞｰﾀ一覧!$AH$4:$AR$66,11,FALSE)*IF($BO620=ﾃﾞｰﾀ一覧!$AT$17,($AR620+1)*($AV620+1),IF($BO620=ﾃﾞｰﾀ一覧!$AT$22,IF(COUNTIF($AD620,"*天端*"),ﾃﾞｰﾀ一覧!$AU$43/2,ﾃﾞｰﾀ一覧!$AU$43/3),IF($BO620=ﾃﾞｰﾀ一覧!$AT$20,$AR620*$AV620,IF($BO620=ﾃﾞｰﾀ一覧!$AT$21,$AV620,1))))))))</f>
        <v/>
      </c>
      <c r="BW620" s="1112"/>
      <c r="BX620" s="1112"/>
      <c r="BY620" s="1088" t="str">
        <f>IF($B620="","",IF($AH620="","",IF($CK620=ﾃﾞｰﾀ一覧!$U$53,ﾃﾞｰﾀ一覧!$U$61,IF($AH620=ﾃﾞｰﾀ一覧!$U$21,ﾃﾞｰﾀ一覧!$U$60,IF(OR($AH620=ﾃﾞｰﾀ一覧!$U$19,$AH620=ﾃﾞｰﾀ一覧!$U$20,$AH620=ﾃﾞｰﾀ一覧!$U$23,$AH620=ﾃﾞｰﾀ一覧!$U$22,$AH620=ﾃﾞｰﾀ一覧!$U$18,AH620=ﾃﾞｰﾀ一覧!$U$25),ﾃﾞｰﾀ一覧!$U$59,ﾃﾞｰﾀ一覧!$U$62)))))</f>
        <v/>
      </c>
      <c r="BZ620" s="1089"/>
      <c r="CA620" s="1113"/>
      <c r="CB620" s="1113"/>
      <c r="CC620" s="1113"/>
      <c r="CD620" s="1113"/>
      <c r="CE620" s="1113"/>
      <c r="CF620" s="1113"/>
      <c r="CG620" s="1113"/>
      <c r="CH620" s="1113"/>
      <c r="CI620" s="1114"/>
      <c r="CK620" s="240"/>
      <c r="CM620" s="378" t="str">
        <f t="shared" si="63"/>
        <v/>
      </c>
      <c r="CN620" s="379" t="str">
        <f t="shared" si="64"/>
        <v/>
      </c>
      <c r="CO620" s="379" t="str">
        <f t="shared" si="65"/>
        <v/>
      </c>
      <c r="CP620" s="380" t="str">
        <f t="shared" si="66"/>
        <v/>
      </c>
      <c r="CQ620" s="244"/>
      <c r="CR620" s="1100"/>
      <c r="CS620" s="1101"/>
      <c r="CT620" s="1102"/>
      <c r="CU620" s="1135"/>
      <c r="CV620" s="1136"/>
      <c r="CW620" s="1136"/>
      <c r="CX620" s="1137"/>
      <c r="CY620" s="1138"/>
      <c r="CZ620" s="1139"/>
      <c r="DA620" s="1140"/>
      <c r="DB620" s="1132"/>
      <c r="DC620" s="1133"/>
      <c r="DD620" s="1133"/>
      <c r="DE620" s="1133"/>
      <c r="DF620" s="1133"/>
      <c r="DG620" s="1134"/>
      <c r="DH620" s="580"/>
      <c r="DI620" s="1084"/>
      <c r="DJ620" s="1084"/>
      <c r="DK620" s="581"/>
      <c r="DL620" s="582"/>
      <c r="DM620" s="1084"/>
      <c r="DN620" s="1084"/>
      <c r="DO620" s="581"/>
      <c r="DP620" s="582"/>
      <c r="DQ620" s="1084"/>
      <c r="DR620" s="1084"/>
      <c r="DS620" s="583"/>
      <c r="DT620" s="1124"/>
      <c r="DU620" s="1125"/>
      <c r="DV620" s="1125"/>
      <c r="DW620" s="1124"/>
      <c r="DX620" s="1125"/>
      <c r="DY620" s="1150"/>
      <c r="DZ620" s="1362"/>
      <c r="EA620" s="1363"/>
      <c r="EB620" s="1362"/>
      <c r="EC620" s="1363"/>
      <c r="ED620" s="1362"/>
      <c r="EE620" s="1377"/>
      <c r="EF620" s="1378"/>
      <c r="EG620" s="1379"/>
      <c r="EH620" s="1379"/>
      <c r="EI620" s="1380"/>
      <c r="EJ620" s="1381"/>
      <c r="EK620" s="1381"/>
      <c r="EL620" s="1381"/>
      <c r="EM620" s="1382"/>
      <c r="EN620" s="1382"/>
      <c r="EO620" s="1382"/>
      <c r="EP620" s="1375"/>
      <c r="EQ620" s="1376"/>
      <c r="ER620" s="1113"/>
      <c r="ES620" s="1113"/>
      <c r="ET620" s="1113"/>
      <c r="EU620" s="1113"/>
      <c r="EV620" s="1113"/>
      <c r="EW620" s="1113"/>
      <c r="EX620" s="1113"/>
      <c r="EY620" s="1113"/>
      <c r="EZ620" s="1114"/>
    </row>
    <row r="621" spans="1:156" ht="30" customHeight="1" x14ac:dyDescent="0.2">
      <c r="A621" s="207">
        <f t="shared" si="67"/>
        <v>610</v>
      </c>
      <c r="B621" s="1103"/>
      <c r="C621" s="1104"/>
      <c r="D621" s="1303"/>
      <c r="E621" s="1304"/>
      <c r="F621" s="1094" t="str">
        <f t="shared" si="69"/>
        <v/>
      </c>
      <c r="G621" s="1095"/>
      <c r="H621" s="1095"/>
      <c r="I621" s="1095"/>
      <c r="J621" s="1095"/>
      <c r="K621" s="1095"/>
      <c r="L621" s="1095"/>
      <c r="M621" s="1095"/>
      <c r="N621" s="1095"/>
      <c r="O621" s="1095"/>
      <c r="P621" s="1095"/>
      <c r="Q621" s="1095"/>
      <c r="R621" s="1095"/>
      <c r="S621" s="1095"/>
      <c r="T621" s="1095"/>
      <c r="U621" s="1095"/>
      <c r="V621" s="1095"/>
      <c r="W621" s="1096"/>
      <c r="X621" s="1299">
        <f t="shared" si="68"/>
        <v>0</v>
      </c>
      <c r="Y621" s="1300"/>
      <c r="Z621" s="1301"/>
      <c r="AA621" s="1100"/>
      <c r="AB621" s="1101"/>
      <c r="AC621" s="1102"/>
      <c r="AD621" s="1135"/>
      <c r="AE621" s="1136"/>
      <c r="AF621" s="1136"/>
      <c r="AG621" s="1137"/>
      <c r="AH621" s="1138"/>
      <c r="AI621" s="1139"/>
      <c r="AJ621" s="1140"/>
      <c r="AK621" s="1132"/>
      <c r="AL621" s="1133"/>
      <c r="AM621" s="1133"/>
      <c r="AN621" s="1133"/>
      <c r="AO621" s="1133"/>
      <c r="AP621" s="1134"/>
      <c r="AQ621" s="642" t="str">
        <f>IF(AK621="","",VLOOKUP(AK621,ﾃﾞｰﾀ一覧!$AH$4:$AR$66,2,FALSE))</f>
        <v/>
      </c>
      <c r="AR621" s="1084"/>
      <c r="AS621" s="1084"/>
      <c r="AT621" s="643" t="str">
        <f>IF(AK621="","",VLOOKUP(AK621,ﾃﾞｰﾀ一覧!$AH$4:$AR$66,3,FALSE))</f>
        <v/>
      </c>
      <c r="AU621" s="644" t="str">
        <f>IF(AK621="","",VLOOKUP(AK621,ﾃﾞｰﾀ一覧!$AH$4:$AR$66,5,FALSE))</f>
        <v/>
      </c>
      <c r="AV621" s="1084"/>
      <c r="AW621" s="1084"/>
      <c r="AX621" s="643" t="str">
        <f>IF(AK621="","",VLOOKUP(AK621,ﾃﾞｰﾀ一覧!$AH$4:$AR$66,6,FALSE))</f>
        <v/>
      </c>
      <c r="AY621" s="649" t="str">
        <f>IF(AK621="","",VLOOKUP(AK621,ﾃﾞｰﾀ一覧!$AH$4:$AR$66,8,FALSE))</f>
        <v/>
      </c>
      <c r="AZ621" s="1084"/>
      <c r="BA621" s="1084"/>
      <c r="BB621" s="388" t="str">
        <f>IF(AK621="","",VLOOKUP(AK621,ﾃﾞｰﾀ一覧!$AH$4:$AR$66,9,FALSE))</f>
        <v/>
      </c>
      <c r="BC621" s="1124"/>
      <c r="BD621" s="1125"/>
      <c r="BE621" s="1125"/>
      <c r="BF621" s="1124"/>
      <c r="BG621" s="1125"/>
      <c r="BH621" s="1125"/>
      <c r="BI621" s="1124"/>
      <c r="BJ621" s="1125"/>
      <c r="BK621" s="1150"/>
      <c r="BL621" s="1154"/>
      <c r="BM621" s="1155"/>
      <c r="BN621" s="1156"/>
      <c r="BO621" s="1109" t="str">
        <f>IF($AK621="","",IF($BF621="","",IF($BF621=ﾃﾞｰﾀ一覧!$U$37,"",IF($BF621=ﾃﾞｰﾀ一覧!$U$38,"",IF($AH621=ﾃﾞｰﾀ一覧!$U$25,VLOOKUP($AK621,ﾃﾞｰﾀ一覧!$AH$43:$AR$66,10,FALSE),VLOOKUP($AK621,ﾃﾞｰﾀ一覧!$AH$4:$AR$66,10,FALSE))))))</f>
        <v/>
      </c>
      <c r="BP621" s="1110"/>
      <c r="BQ621" s="1110"/>
      <c r="BR621" s="1111"/>
      <c r="BS621" s="1115">
        <f>IF($BL621="",0,VLOOKUP($BL621,ﾃﾞｰﾀ一覧!$AY$4:$BB$16,3,FALSE))</f>
        <v>0</v>
      </c>
      <c r="BT621" s="1115"/>
      <c r="BU621" s="1115"/>
      <c r="BV621" s="1112" t="str">
        <f>IF($BO621="","",IF($BF621=ﾃﾞｰﾀ一覧!$U$37,"",IF($BF621=ﾃﾞｰﾀ一覧!$U$38,"",IF($BO621=ﾃﾞｰﾀ一覧!$AT$27,ﾃﾞｰﾀ一覧!$AT$27,VLOOKUP($AK621,ﾃﾞｰﾀ一覧!$AH$4:$AR$66,11,FALSE)*IF($BO621=ﾃﾞｰﾀ一覧!$AT$17,($AR621+1)*($AV621+1),IF($BO621=ﾃﾞｰﾀ一覧!$AT$22,IF(COUNTIF($AD621,"*天端*"),ﾃﾞｰﾀ一覧!$AU$43/2,ﾃﾞｰﾀ一覧!$AU$43/3),IF($BO621=ﾃﾞｰﾀ一覧!$AT$20,$AR621*$AV621,IF($BO621=ﾃﾞｰﾀ一覧!$AT$21,$AV621,1))))))))</f>
        <v/>
      </c>
      <c r="BW621" s="1112"/>
      <c r="BX621" s="1112"/>
      <c r="BY621" s="1088" t="str">
        <f>IF($B621="","",IF($AH621="","",IF($CK621=ﾃﾞｰﾀ一覧!$U$53,ﾃﾞｰﾀ一覧!$U$61,IF($AH621=ﾃﾞｰﾀ一覧!$U$21,ﾃﾞｰﾀ一覧!$U$60,IF(OR($AH621=ﾃﾞｰﾀ一覧!$U$19,$AH621=ﾃﾞｰﾀ一覧!$U$20,$AH621=ﾃﾞｰﾀ一覧!$U$23,$AH621=ﾃﾞｰﾀ一覧!$U$22,$AH621=ﾃﾞｰﾀ一覧!$U$18,AH621=ﾃﾞｰﾀ一覧!$U$25),ﾃﾞｰﾀ一覧!$U$59,ﾃﾞｰﾀ一覧!$U$62)))))</f>
        <v/>
      </c>
      <c r="BZ621" s="1089"/>
      <c r="CA621" s="1113"/>
      <c r="CB621" s="1113"/>
      <c r="CC621" s="1113"/>
      <c r="CD621" s="1113"/>
      <c r="CE621" s="1113"/>
      <c r="CF621" s="1113"/>
      <c r="CG621" s="1113"/>
      <c r="CH621" s="1113"/>
      <c r="CI621" s="1114"/>
      <c r="CK621" s="240"/>
      <c r="CM621" s="378" t="str">
        <f t="shared" si="63"/>
        <v/>
      </c>
      <c r="CN621" s="379" t="str">
        <f t="shared" si="64"/>
        <v/>
      </c>
      <c r="CO621" s="379" t="str">
        <f t="shared" si="65"/>
        <v/>
      </c>
      <c r="CP621" s="380" t="str">
        <f t="shared" si="66"/>
        <v/>
      </c>
      <c r="CQ621" s="244"/>
      <c r="CR621" s="1100"/>
      <c r="CS621" s="1101"/>
      <c r="CT621" s="1102"/>
      <c r="CU621" s="1135"/>
      <c r="CV621" s="1136"/>
      <c r="CW621" s="1136"/>
      <c r="CX621" s="1137"/>
      <c r="CY621" s="1138"/>
      <c r="CZ621" s="1139"/>
      <c r="DA621" s="1140"/>
      <c r="DB621" s="1132"/>
      <c r="DC621" s="1133"/>
      <c r="DD621" s="1133"/>
      <c r="DE621" s="1133"/>
      <c r="DF621" s="1133"/>
      <c r="DG621" s="1134"/>
      <c r="DH621" s="580"/>
      <c r="DI621" s="1084"/>
      <c r="DJ621" s="1084"/>
      <c r="DK621" s="581"/>
      <c r="DL621" s="582"/>
      <c r="DM621" s="1084"/>
      <c r="DN621" s="1084"/>
      <c r="DO621" s="581"/>
      <c r="DP621" s="582"/>
      <c r="DQ621" s="1084"/>
      <c r="DR621" s="1084"/>
      <c r="DS621" s="583"/>
      <c r="DT621" s="1124"/>
      <c r="DU621" s="1125"/>
      <c r="DV621" s="1125"/>
      <c r="DW621" s="1124"/>
      <c r="DX621" s="1125"/>
      <c r="DY621" s="1150"/>
      <c r="DZ621" s="1362"/>
      <c r="EA621" s="1363"/>
      <c r="EB621" s="1362"/>
      <c r="EC621" s="1363"/>
      <c r="ED621" s="1362"/>
      <c r="EE621" s="1377"/>
      <c r="EF621" s="1378"/>
      <c r="EG621" s="1379"/>
      <c r="EH621" s="1379"/>
      <c r="EI621" s="1380"/>
      <c r="EJ621" s="1381"/>
      <c r="EK621" s="1381"/>
      <c r="EL621" s="1381"/>
      <c r="EM621" s="1382"/>
      <c r="EN621" s="1382"/>
      <c r="EO621" s="1382"/>
      <c r="EP621" s="1375"/>
      <c r="EQ621" s="1376"/>
      <c r="ER621" s="1113"/>
      <c r="ES621" s="1113"/>
      <c r="ET621" s="1113"/>
      <c r="EU621" s="1113"/>
      <c r="EV621" s="1113"/>
      <c r="EW621" s="1113"/>
      <c r="EX621" s="1113"/>
      <c r="EY621" s="1113"/>
      <c r="EZ621" s="1114"/>
    </row>
    <row r="622" spans="1:156" ht="30" customHeight="1" x14ac:dyDescent="0.2">
      <c r="A622" s="207">
        <f t="shared" si="67"/>
        <v>611</v>
      </c>
      <c r="B622" s="1103"/>
      <c r="C622" s="1104"/>
      <c r="D622" s="1303"/>
      <c r="E622" s="1304"/>
      <c r="F622" s="1094" t="str">
        <f t="shared" si="69"/>
        <v/>
      </c>
      <c r="G622" s="1095"/>
      <c r="H622" s="1095"/>
      <c r="I622" s="1095"/>
      <c r="J622" s="1095"/>
      <c r="K622" s="1095"/>
      <c r="L622" s="1095"/>
      <c r="M622" s="1095"/>
      <c r="N622" s="1095"/>
      <c r="O622" s="1095"/>
      <c r="P622" s="1095"/>
      <c r="Q622" s="1095"/>
      <c r="R622" s="1095"/>
      <c r="S622" s="1095"/>
      <c r="T622" s="1095"/>
      <c r="U622" s="1095"/>
      <c r="V622" s="1095"/>
      <c r="W622" s="1096"/>
      <c r="X622" s="1299">
        <f t="shared" si="68"/>
        <v>0</v>
      </c>
      <c r="Y622" s="1300"/>
      <c r="Z622" s="1301"/>
      <c r="AA622" s="1100"/>
      <c r="AB622" s="1101"/>
      <c r="AC622" s="1102"/>
      <c r="AD622" s="1135"/>
      <c r="AE622" s="1136"/>
      <c r="AF622" s="1136"/>
      <c r="AG622" s="1137"/>
      <c r="AH622" s="1138"/>
      <c r="AI622" s="1139"/>
      <c r="AJ622" s="1140"/>
      <c r="AK622" s="1132"/>
      <c r="AL622" s="1133"/>
      <c r="AM622" s="1133"/>
      <c r="AN622" s="1133"/>
      <c r="AO622" s="1133"/>
      <c r="AP622" s="1134"/>
      <c r="AQ622" s="642" t="str">
        <f>IF(AK622="","",VLOOKUP(AK622,ﾃﾞｰﾀ一覧!$AH$4:$AR$66,2,FALSE))</f>
        <v/>
      </c>
      <c r="AR622" s="1084"/>
      <c r="AS622" s="1084"/>
      <c r="AT622" s="643" t="str">
        <f>IF(AK622="","",VLOOKUP(AK622,ﾃﾞｰﾀ一覧!$AH$4:$AR$66,3,FALSE))</f>
        <v/>
      </c>
      <c r="AU622" s="644" t="str">
        <f>IF(AK622="","",VLOOKUP(AK622,ﾃﾞｰﾀ一覧!$AH$4:$AR$66,5,FALSE))</f>
        <v/>
      </c>
      <c r="AV622" s="1084"/>
      <c r="AW622" s="1084"/>
      <c r="AX622" s="643" t="str">
        <f>IF(AK622="","",VLOOKUP(AK622,ﾃﾞｰﾀ一覧!$AH$4:$AR$66,6,FALSE))</f>
        <v/>
      </c>
      <c r="AY622" s="649" t="str">
        <f>IF(AK622="","",VLOOKUP(AK622,ﾃﾞｰﾀ一覧!$AH$4:$AR$66,8,FALSE))</f>
        <v/>
      </c>
      <c r="AZ622" s="1084"/>
      <c r="BA622" s="1084"/>
      <c r="BB622" s="388" t="str">
        <f>IF(AK622="","",VLOOKUP(AK622,ﾃﾞｰﾀ一覧!$AH$4:$AR$66,9,FALSE))</f>
        <v/>
      </c>
      <c r="BC622" s="1124"/>
      <c r="BD622" s="1125"/>
      <c r="BE622" s="1125"/>
      <c r="BF622" s="1124"/>
      <c r="BG622" s="1125"/>
      <c r="BH622" s="1125"/>
      <c r="BI622" s="1124"/>
      <c r="BJ622" s="1125"/>
      <c r="BK622" s="1150"/>
      <c r="BL622" s="1154"/>
      <c r="BM622" s="1155"/>
      <c r="BN622" s="1156"/>
      <c r="BO622" s="1109" t="str">
        <f>IF($AK622="","",IF($BF622="","",IF($BF622=ﾃﾞｰﾀ一覧!$U$37,"",IF($BF622=ﾃﾞｰﾀ一覧!$U$38,"",IF($AH622=ﾃﾞｰﾀ一覧!$U$25,VLOOKUP($AK622,ﾃﾞｰﾀ一覧!$AH$43:$AR$66,10,FALSE),VLOOKUP($AK622,ﾃﾞｰﾀ一覧!$AH$4:$AR$66,10,FALSE))))))</f>
        <v/>
      </c>
      <c r="BP622" s="1110"/>
      <c r="BQ622" s="1110"/>
      <c r="BR622" s="1111"/>
      <c r="BS622" s="1115">
        <f>IF($BL622="",0,VLOOKUP($BL622,ﾃﾞｰﾀ一覧!$AY$4:$BB$16,3,FALSE))</f>
        <v>0</v>
      </c>
      <c r="BT622" s="1115"/>
      <c r="BU622" s="1115"/>
      <c r="BV622" s="1112" t="str">
        <f>IF($BO622="","",IF($BF622=ﾃﾞｰﾀ一覧!$U$37,"",IF($BF622=ﾃﾞｰﾀ一覧!$U$38,"",IF($BO622=ﾃﾞｰﾀ一覧!$AT$27,ﾃﾞｰﾀ一覧!$AT$27,VLOOKUP($AK622,ﾃﾞｰﾀ一覧!$AH$4:$AR$66,11,FALSE)*IF($BO622=ﾃﾞｰﾀ一覧!$AT$17,($AR622+1)*($AV622+1),IF($BO622=ﾃﾞｰﾀ一覧!$AT$22,IF(COUNTIF($AD622,"*天端*"),ﾃﾞｰﾀ一覧!$AU$43/2,ﾃﾞｰﾀ一覧!$AU$43/3),IF($BO622=ﾃﾞｰﾀ一覧!$AT$20,$AR622*$AV622,IF($BO622=ﾃﾞｰﾀ一覧!$AT$21,$AV622,1))))))))</f>
        <v/>
      </c>
      <c r="BW622" s="1112"/>
      <c r="BX622" s="1112"/>
      <c r="BY622" s="1088" t="str">
        <f>IF($B622="","",IF($AH622="","",IF($CK622=ﾃﾞｰﾀ一覧!$U$53,ﾃﾞｰﾀ一覧!$U$61,IF($AH622=ﾃﾞｰﾀ一覧!$U$21,ﾃﾞｰﾀ一覧!$U$60,IF(OR($AH622=ﾃﾞｰﾀ一覧!$U$19,$AH622=ﾃﾞｰﾀ一覧!$U$20,$AH622=ﾃﾞｰﾀ一覧!$U$23,$AH622=ﾃﾞｰﾀ一覧!$U$22,$AH622=ﾃﾞｰﾀ一覧!$U$18,AH622=ﾃﾞｰﾀ一覧!$U$25),ﾃﾞｰﾀ一覧!$U$59,ﾃﾞｰﾀ一覧!$U$62)))))</f>
        <v/>
      </c>
      <c r="BZ622" s="1089"/>
      <c r="CA622" s="1113"/>
      <c r="CB622" s="1113"/>
      <c r="CC622" s="1113"/>
      <c r="CD622" s="1113"/>
      <c r="CE622" s="1113"/>
      <c r="CF622" s="1113"/>
      <c r="CG622" s="1113"/>
      <c r="CH622" s="1113"/>
      <c r="CI622" s="1114"/>
      <c r="CK622" s="240"/>
      <c r="CM622" s="378" t="str">
        <f t="shared" si="63"/>
        <v/>
      </c>
      <c r="CN622" s="379" t="str">
        <f t="shared" si="64"/>
        <v/>
      </c>
      <c r="CO622" s="379" t="str">
        <f t="shared" si="65"/>
        <v/>
      </c>
      <c r="CP622" s="380" t="str">
        <f t="shared" si="66"/>
        <v/>
      </c>
      <c r="CQ622" s="244"/>
      <c r="CR622" s="1100"/>
      <c r="CS622" s="1101"/>
      <c r="CT622" s="1102"/>
      <c r="CU622" s="1135"/>
      <c r="CV622" s="1136"/>
      <c r="CW622" s="1136"/>
      <c r="CX622" s="1137"/>
      <c r="CY622" s="1138"/>
      <c r="CZ622" s="1139"/>
      <c r="DA622" s="1140"/>
      <c r="DB622" s="1132"/>
      <c r="DC622" s="1133"/>
      <c r="DD622" s="1133"/>
      <c r="DE622" s="1133"/>
      <c r="DF622" s="1133"/>
      <c r="DG622" s="1134"/>
      <c r="DH622" s="580"/>
      <c r="DI622" s="1084"/>
      <c r="DJ622" s="1084"/>
      <c r="DK622" s="581"/>
      <c r="DL622" s="582"/>
      <c r="DM622" s="1084"/>
      <c r="DN622" s="1084"/>
      <c r="DO622" s="581"/>
      <c r="DP622" s="582"/>
      <c r="DQ622" s="1084"/>
      <c r="DR622" s="1084"/>
      <c r="DS622" s="583"/>
      <c r="DT622" s="1124"/>
      <c r="DU622" s="1125"/>
      <c r="DV622" s="1125"/>
      <c r="DW622" s="1124"/>
      <c r="DX622" s="1125"/>
      <c r="DY622" s="1150"/>
      <c r="DZ622" s="1362"/>
      <c r="EA622" s="1363"/>
      <c r="EB622" s="1362"/>
      <c r="EC622" s="1363"/>
      <c r="ED622" s="1362"/>
      <c r="EE622" s="1377"/>
      <c r="EF622" s="1378"/>
      <c r="EG622" s="1379"/>
      <c r="EH622" s="1379"/>
      <c r="EI622" s="1380"/>
      <c r="EJ622" s="1381"/>
      <c r="EK622" s="1381"/>
      <c r="EL622" s="1381"/>
      <c r="EM622" s="1382"/>
      <c r="EN622" s="1382"/>
      <c r="EO622" s="1382"/>
      <c r="EP622" s="1375"/>
      <c r="EQ622" s="1376"/>
      <c r="ER622" s="1113"/>
      <c r="ES622" s="1113"/>
      <c r="ET622" s="1113"/>
      <c r="EU622" s="1113"/>
      <c r="EV622" s="1113"/>
      <c r="EW622" s="1113"/>
      <c r="EX622" s="1113"/>
      <c r="EY622" s="1113"/>
      <c r="EZ622" s="1114"/>
    </row>
    <row r="623" spans="1:156" ht="30" customHeight="1" x14ac:dyDescent="0.2">
      <c r="A623" s="207">
        <f t="shared" si="67"/>
        <v>612</v>
      </c>
      <c r="B623" s="1103"/>
      <c r="C623" s="1104"/>
      <c r="D623" s="1303"/>
      <c r="E623" s="1304"/>
      <c r="F623" s="1094" t="str">
        <f t="shared" si="69"/>
        <v/>
      </c>
      <c r="G623" s="1095"/>
      <c r="H623" s="1095"/>
      <c r="I623" s="1095"/>
      <c r="J623" s="1095"/>
      <c r="K623" s="1095"/>
      <c r="L623" s="1095"/>
      <c r="M623" s="1095"/>
      <c r="N623" s="1095"/>
      <c r="O623" s="1095"/>
      <c r="P623" s="1095"/>
      <c r="Q623" s="1095"/>
      <c r="R623" s="1095"/>
      <c r="S623" s="1095"/>
      <c r="T623" s="1095"/>
      <c r="U623" s="1095"/>
      <c r="V623" s="1095"/>
      <c r="W623" s="1096"/>
      <c r="X623" s="1299">
        <f t="shared" si="68"/>
        <v>0</v>
      </c>
      <c r="Y623" s="1300"/>
      <c r="Z623" s="1301"/>
      <c r="AA623" s="1100"/>
      <c r="AB623" s="1101"/>
      <c r="AC623" s="1102"/>
      <c r="AD623" s="1135"/>
      <c r="AE623" s="1136"/>
      <c r="AF623" s="1136"/>
      <c r="AG623" s="1137"/>
      <c r="AH623" s="1138"/>
      <c r="AI623" s="1139"/>
      <c r="AJ623" s="1140"/>
      <c r="AK623" s="1132"/>
      <c r="AL623" s="1133"/>
      <c r="AM623" s="1133"/>
      <c r="AN623" s="1133"/>
      <c r="AO623" s="1133"/>
      <c r="AP623" s="1134"/>
      <c r="AQ623" s="642" t="str">
        <f>IF(AK623="","",VLOOKUP(AK623,ﾃﾞｰﾀ一覧!$AH$4:$AR$66,2,FALSE))</f>
        <v/>
      </c>
      <c r="AR623" s="1084"/>
      <c r="AS623" s="1084"/>
      <c r="AT623" s="643" t="str">
        <f>IF(AK623="","",VLOOKUP(AK623,ﾃﾞｰﾀ一覧!$AH$4:$AR$66,3,FALSE))</f>
        <v/>
      </c>
      <c r="AU623" s="644" t="str">
        <f>IF(AK623="","",VLOOKUP(AK623,ﾃﾞｰﾀ一覧!$AH$4:$AR$66,5,FALSE))</f>
        <v/>
      </c>
      <c r="AV623" s="1084"/>
      <c r="AW623" s="1084"/>
      <c r="AX623" s="643" t="str">
        <f>IF(AK623="","",VLOOKUP(AK623,ﾃﾞｰﾀ一覧!$AH$4:$AR$66,6,FALSE))</f>
        <v/>
      </c>
      <c r="AY623" s="649" t="str">
        <f>IF(AK623="","",VLOOKUP(AK623,ﾃﾞｰﾀ一覧!$AH$4:$AR$66,8,FALSE))</f>
        <v/>
      </c>
      <c r="AZ623" s="1084"/>
      <c r="BA623" s="1084"/>
      <c r="BB623" s="388" t="str">
        <f>IF(AK623="","",VLOOKUP(AK623,ﾃﾞｰﾀ一覧!$AH$4:$AR$66,9,FALSE))</f>
        <v/>
      </c>
      <c r="BC623" s="1124"/>
      <c r="BD623" s="1125"/>
      <c r="BE623" s="1125"/>
      <c r="BF623" s="1124"/>
      <c r="BG623" s="1125"/>
      <c r="BH623" s="1125"/>
      <c r="BI623" s="1124"/>
      <c r="BJ623" s="1125"/>
      <c r="BK623" s="1150"/>
      <c r="BL623" s="1154"/>
      <c r="BM623" s="1155"/>
      <c r="BN623" s="1156"/>
      <c r="BO623" s="1109" t="str">
        <f>IF($AK623="","",IF($BF623="","",IF($BF623=ﾃﾞｰﾀ一覧!$U$37,"",IF($BF623=ﾃﾞｰﾀ一覧!$U$38,"",IF($AH623=ﾃﾞｰﾀ一覧!$U$25,VLOOKUP($AK623,ﾃﾞｰﾀ一覧!$AH$43:$AR$66,10,FALSE),VLOOKUP($AK623,ﾃﾞｰﾀ一覧!$AH$4:$AR$66,10,FALSE))))))</f>
        <v/>
      </c>
      <c r="BP623" s="1110"/>
      <c r="BQ623" s="1110"/>
      <c r="BR623" s="1111"/>
      <c r="BS623" s="1307">
        <f>IF($BL623="",0,VLOOKUP($BL623,ﾃﾞｰﾀ一覧!$AY$4:$BB$16,3,FALSE))+IF($BC623="",0,VLOOKUP($BC623,ﾃﾞｰﾀ一覧!$AY$4:$BB$16,3,FALSE))+IF($BD623="",0,VLOOKUP($BD623,ﾃﾞｰﾀ一覧!$AY$4:$BB$16,3,FALSE))</f>
        <v>0</v>
      </c>
      <c r="BT623" s="1307"/>
      <c r="BU623" s="1307"/>
      <c r="BV623" s="1112" t="str">
        <f>IF($BO623="","",IF($BF623=ﾃﾞｰﾀ一覧!$U$37,"",IF($BF623=ﾃﾞｰﾀ一覧!$U$38,"",IF($BO623=ﾃﾞｰﾀ一覧!$AT$27,ﾃﾞｰﾀ一覧!$AT$27,VLOOKUP($AK623,ﾃﾞｰﾀ一覧!$AH$4:$AR$66,11,FALSE)*IF($BO623=ﾃﾞｰﾀ一覧!$AT$17,($AR623+1)*($AV623+1),IF($BO623=ﾃﾞｰﾀ一覧!$AT$22,IF(COUNTIF($AD623,"*天端*"),ﾃﾞｰﾀ一覧!$AU$43/2,ﾃﾞｰﾀ一覧!$AU$43/3),IF($BO623=ﾃﾞｰﾀ一覧!$AT$20,$AR623*$AV623,IF($BO623=ﾃﾞｰﾀ一覧!$AT$21,$AV623,1))))))))</f>
        <v/>
      </c>
      <c r="BW623" s="1112"/>
      <c r="BX623" s="1112"/>
      <c r="BY623" s="1088" t="str">
        <f>IF($B623="","",IF($AH623="","",IF($CK623=ﾃﾞｰﾀ一覧!$U$53,ﾃﾞｰﾀ一覧!$U$61,IF($AH623=ﾃﾞｰﾀ一覧!$U$21,ﾃﾞｰﾀ一覧!$U$60,IF(OR($AH623=ﾃﾞｰﾀ一覧!$U$19,$AH623=ﾃﾞｰﾀ一覧!$U$20,$AH623=ﾃﾞｰﾀ一覧!$U$23,$AH623=ﾃﾞｰﾀ一覧!$U$22,$AH623=ﾃﾞｰﾀ一覧!$U$18,AH623=ﾃﾞｰﾀ一覧!$U$25),ﾃﾞｰﾀ一覧!$U$59,ﾃﾞｰﾀ一覧!$U$62)))))</f>
        <v/>
      </c>
      <c r="BZ623" s="1089"/>
      <c r="CA623" s="1113"/>
      <c r="CB623" s="1113"/>
      <c r="CC623" s="1113"/>
      <c r="CD623" s="1113"/>
      <c r="CE623" s="1113"/>
      <c r="CF623" s="1113"/>
      <c r="CG623" s="1113"/>
      <c r="CH623" s="1113"/>
      <c r="CI623" s="1114"/>
      <c r="CK623" s="240"/>
      <c r="CM623" s="378" t="str">
        <f t="shared" si="63"/>
        <v/>
      </c>
      <c r="CN623" s="379" t="str">
        <f t="shared" si="64"/>
        <v/>
      </c>
      <c r="CO623" s="379" t="str">
        <f t="shared" si="65"/>
        <v/>
      </c>
      <c r="CP623" s="380" t="str">
        <f t="shared" si="66"/>
        <v/>
      </c>
      <c r="CQ623" s="244"/>
      <c r="CR623" s="1100"/>
      <c r="CS623" s="1101"/>
      <c r="CT623" s="1102"/>
      <c r="CU623" s="1135"/>
      <c r="CV623" s="1136"/>
      <c r="CW623" s="1136"/>
      <c r="CX623" s="1137"/>
      <c r="CY623" s="1138"/>
      <c r="CZ623" s="1139"/>
      <c r="DA623" s="1140"/>
      <c r="DB623" s="1132"/>
      <c r="DC623" s="1133"/>
      <c r="DD623" s="1133"/>
      <c r="DE623" s="1133"/>
      <c r="DF623" s="1133"/>
      <c r="DG623" s="1134"/>
      <c r="DH623" s="580"/>
      <c r="DI623" s="1084"/>
      <c r="DJ623" s="1084"/>
      <c r="DK623" s="581"/>
      <c r="DL623" s="582"/>
      <c r="DM623" s="1084"/>
      <c r="DN623" s="1084"/>
      <c r="DO623" s="581"/>
      <c r="DP623" s="582"/>
      <c r="DQ623" s="1084"/>
      <c r="DR623" s="1084"/>
      <c r="DS623" s="583"/>
      <c r="DT623" s="1124"/>
      <c r="DU623" s="1125"/>
      <c r="DV623" s="1125"/>
      <c r="DW623" s="1124"/>
      <c r="DX623" s="1125"/>
      <c r="DY623" s="1150"/>
      <c r="DZ623" s="1362"/>
      <c r="EA623" s="1363"/>
      <c r="EB623" s="1362"/>
      <c r="EC623" s="1363"/>
      <c r="ED623" s="1362"/>
      <c r="EE623" s="1377"/>
      <c r="EF623" s="1378"/>
      <c r="EG623" s="1379"/>
      <c r="EH623" s="1379"/>
      <c r="EI623" s="1380"/>
      <c r="EJ623" s="1381"/>
      <c r="EK623" s="1381"/>
      <c r="EL623" s="1381"/>
      <c r="EM623" s="1382"/>
      <c r="EN623" s="1382"/>
      <c r="EO623" s="1382"/>
      <c r="EP623" s="1375"/>
      <c r="EQ623" s="1376"/>
      <c r="ER623" s="1113"/>
      <c r="ES623" s="1113"/>
      <c r="ET623" s="1113"/>
      <c r="EU623" s="1113"/>
      <c r="EV623" s="1113"/>
      <c r="EW623" s="1113"/>
      <c r="EX623" s="1113"/>
      <c r="EY623" s="1113"/>
      <c r="EZ623" s="1114"/>
    </row>
    <row r="624" spans="1:156" ht="30" customHeight="1" x14ac:dyDescent="0.2">
      <c r="A624" s="207">
        <f t="shared" si="67"/>
        <v>613</v>
      </c>
      <c r="B624" s="1103"/>
      <c r="C624" s="1104"/>
      <c r="D624" s="1303"/>
      <c r="E624" s="1304"/>
      <c r="F624" s="1094" t="str">
        <f t="shared" si="69"/>
        <v/>
      </c>
      <c r="G624" s="1095"/>
      <c r="H624" s="1095"/>
      <c r="I624" s="1095"/>
      <c r="J624" s="1095"/>
      <c r="K624" s="1095"/>
      <c r="L624" s="1095"/>
      <c r="M624" s="1095"/>
      <c r="N624" s="1095"/>
      <c r="O624" s="1095"/>
      <c r="P624" s="1095"/>
      <c r="Q624" s="1095"/>
      <c r="R624" s="1095"/>
      <c r="S624" s="1095"/>
      <c r="T624" s="1095"/>
      <c r="U624" s="1095"/>
      <c r="V624" s="1095"/>
      <c r="W624" s="1096"/>
      <c r="X624" s="1299">
        <f t="shared" si="68"/>
        <v>0</v>
      </c>
      <c r="Y624" s="1300"/>
      <c r="Z624" s="1301"/>
      <c r="AA624" s="1100"/>
      <c r="AB624" s="1101"/>
      <c r="AC624" s="1102"/>
      <c r="AD624" s="1135"/>
      <c r="AE624" s="1136"/>
      <c r="AF624" s="1136"/>
      <c r="AG624" s="1137"/>
      <c r="AH624" s="1138"/>
      <c r="AI624" s="1139"/>
      <c r="AJ624" s="1140"/>
      <c r="AK624" s="1132"/>
      <c r="AL624" s="1133"/>
      <c r="AM624" s="1133"/>
      <c r="AN624" s="1133"/>
      <c r="AO624" s="1133"/>
      <c r="AP624" s="1134"/>
      <c r="AQ624" s="642" t="str">
        <f>IF(AK624="","",VLOOKUP(AK624,ﾃﾞｰﾀ一覧!$AH$4:$AR$66,2,FALSE))</f>
        <v/>
      </c>
      <c r="AR624" s="1084"/>
      <c r="AS624" s="1084"/>
      <c r="AT624" s="643" t="str">
        <f>IF(AK624="","",VLOOKUP(AK624,ﾃﾞｰﾀ一覧!$AH$4:$AR$66,3,FALSE))</f>
        <v/>
      </c>
      <c r="AU624" s="644" t="str">
        <f>IF(AK624="","",VLOOKUP(AK624,ﾃﾞｰﾀ一覧!$AH$4:$AR$66,5,FALSE))</f>
        <v/>
      </c>
      <c r="AV624" s="1084"/>
      <c r="AW624" s="1084"/>
      <c r="AX624" s="643" t="str">
        <f>IF(AK624="","",VLOOKUP(AK624,ﾃﾞｰﾀ一覧!$AH$4:$AR$66,6,FALSE))</f>
        <v/>
      </c>
      <c r="AY624" s="649" t="str">
        <f>IF(AK624="","",VLOOKUP(AK624,ﾃﾞｰﾀ一覧!$AH$4:$AR$66,8,FALSE))</f>
        <v/>
      </c>
      <c r="AZ624" s="1084"/>
      <c r="BA624" s="1084"/>
      <c r="BB624" s="388" t="str">
        <f>IF(AK624="","",VLOOKUP(AK624,ﾃﾞｰﾀ一覧!$AH$4:$AR$66,9,FALSE))</f>
        <v/>
      </c>
      <c r="BC624" s="1124"/>
      <c r="BD624" s="1125"/>
      <c r="BE624" s="1125"/>
      <c r="BF624" s="1124"/>
      <c r="BG624" s="1125"/>
      <c r="BH624" s="1125"/>
      <c r="BI624" s="1124"/>
      <c r="BJ624" s="1125"/>
      <c r="BK624" s="1150"/>
      <c r="BL624" s="1154"/>
      <c r="BM624" s="1155"/>
      <c r="BN624" s="1156"/>
      <c r="BO624" s="1109" t="str">
        <f>IF($AK624="","",IF($BF624="","",IF($BF624=ﾃﾞｰﾀ一覧!$U$37,"",IF($BF624=ﾃﾞｰﾀ一覧!$U$38,"",IF($AH624=ﾃﾞｰﾀ一覧!$U$25,VLOOKUP($AK624,ﾃﾞｰﾀ一覧!$AH$43:$AR$66,10,FALSE),VLOOKUP($AK624,ﾃﾞｰﾀ一覧!$AH$4:$AR$66,10,FALSE))))))</f>
        <v/>
      </c>
      <c r="BP624" s="1110"/>
      <c r="BQ624" s="1110"/>
      <c r="BR624" s="1111"/>
      <c r="BS624" s="1307">
        <f>IF($BL624="",0,VLOOKUP($BL624,ﾃﾞｰﾀ一覧!$AY$4:$BB$16,3,FALSE))+IF($BC624="",0,VLOOKUP($BC624,ﾃﾞｰﾀ一覧!$AY$4:$BB$16,3,FALSE))+IF($BD624="",0,VLOOKUP($BD624,ﾃﾞｰﾀ一覧!$AY$4:$BB$16,3,FALSE))</f>
        <v>0</v>
      </c>
      <c r="BT624" s="1307"/>
      <c r="BU624" s="1307"/>
      <c r="BV624" s="1112" t="str">
        <f>IF($BO624="","",IF($BF624=ﾃﾞｰﾀ一覧!$U$37,"",IF($BF624=ﾃﾞｰﾀ一覧!$U$38,"",IF($BO624=ﾃﾞｰﾀ一覧!$AT$27,ﾃﾞｰﾀ一覧!$AT$27,VLOOKUP($AK624,ﾃﾞｰﾀ一覧!$AH$4:$AR$66,11,FALSE)*IF($BO624=ﾃﾞｰﾀ一覧!$AT$17,($AR624+1)*($AV624+1),IF($BO624=ﾃﾞｰﾀ一覧!$AT$22,IF(COUNTIF($AD624,"*天端*"),ﾃﾞｰﾀ一覧!$AU$43/2,ﾃﾞｰﾀ一覧!$AU$43/3),IF($BO624=ﾃﾞｰﾀ一覧!$AT$20,$AR624*$AV624,IF($BO624=ﾃﾞｰﾀ一覧!$AT$21,$AV624,1))))))))</f>
        <v/>
      </c>
      <c r="BW624" s="1112"/>
      <c r="BX624" s="1112"/>
      <c r="BY624" s="1088" t="str">
        <f>IF($B624="","",IF($AH624="","",IF($CK624=ﾃﾞｰﾀ一覧!$U$53,ﾃﾞｰﾀ一覧!$U$61,IF($AH624=ﾃﾞｰﾀ一覧!$U$21,ﾃﾞｰﾀ一覧!$U$60,IF(OR($AH624=ﾃﾞｰﾀ一覧!$U$19,$AH624=ﾃﾞｰﾀ一覧!$U$20,$AH624=ﾃﾞｰﾀ一覧!$U$23,$AH624=ﾃﾞｰﾀ一覧!$U$22,$AH624=ﾃﾞｰﾀ一覧!$U$18,AH624=ﾃﾞｰﾀ一覧!$U$25),ﾃﾞｰﾀ一覧!$U$59,ﾃﾞｰﾀ一覧!$U$62)))))</f>
        <v/>
      </c>
      <c r="BZ624" s="1089"/>
      <c r="CA624" s="1113"/>
      <c r="CB624" s="1113"/>
      <c r="CC624" s="1113"/>
      <c r="CD624" s="1113"/>
      <c r="CE624" s="1113"/>
      <c r="CF624" s="1113"/>
      <c r="CG624" s="1113"/>
      <c r="CH624" s="1113"/>
      <c r="CI624" s="1114"/>
      <c r="CK624" s="240"/>
      <c r="CM624" s="378" t="str">
        <f t="shared" si="63"/>
        <v/>
      </c>
      <c r="CN624" s="379" t="str">
        <f t="shared" si="64"/>
        <v/>
      </c>
      <c r="CO624" s="379" t="str">
        <f t="shared" si="65"/>
        <v/>
      </c>
      <c r="CP624" s="380" t="str">
        <f t="shared" si="66"/>
        <v/>
      </c>
      <c r="CQ624" s="244"/>
      <c r="CR624" s="1100"/>
      <c r="CS624" s="1101"/>
      <c r="CT624" s="1102"/>
      <c r="CU624" s="1135"/>
      <c r="CV624" s="1136"/>
      <c r="CW624" s="1136"/>
      <c r="CX624" s="1137"/>
      <c r="CY624" s="1138"/>
      <c r="CZ624" s="1139"/>
      <c r="DA624" s="1140"/>
      <c r="DB624" s="1132"/>
      <c r="DC624" s="1133"/>
      <c r="DD624" s="1133"/>
      <c r="DE624" s="1133"/>
      <c r="DF624" s="1133"/>
      <c r="DG624" s="1134"/>
      <c r="DH624" s="580"/>
      <c r="DI624" s="1084"/>
      <c r="DJ624" s="1084"/>
      <c r="DK624" s="581"/>
      <c r="DL624" s="582"/>
      <c r="DM624" s="1084"/>
      <c r="DN624" s="1084"/>
      <c r="DO624" s="581"/>
      <c r="DP624" s="582"/>
      <c r="DQ624" s="1084"/>
      <c r="DR624" s="1084"/>
      <c r="DS624" s="583"/>
      <c r="DT624" s="1124"/>
      <c r="DU624" s="1125"/>
      <c r="DV624" s="1125"/>
      <c r="DW624" s="1124"/>
      <c r="DX624" s="1125"/>
      <c r="DY624" s="1150"/>
      <c r="DZ624" s="1362"/>
      <c r="EA624" s="1363"/>
      <c r="EB624" s="1362"/>
      <c r="EC624" s="1363"/>
      <c r="ED624" s="1362"/>
      <c r="EE624" s="1377"/>
      <c r="EF624" s="1378"/>
      <c r="EG624" s="1379"/>
      <c r="EH624" s="1379"/>
      <c r="EI624" s="1380"/>
      <c r="EJ624" s="1381"/>
      <c r="EK624" s="1381"/>
      <c r="EL624" s="1381"/>
      <c r="EM624" s="1382"/>
      <c r="EN624" s="1382"/>
      <c r="EO624" s="1382"/>
      <c r="EP624" s="1375"/>
      <c r="EQ624" s="1376"/>
      <c r="ER624" s="1113"/>
      <c r="ES624" s="1113"/>
      <c r="ET624" s="1113"/>
      <c r="EU624" s="1113"/>
      <c r="EV624" s="1113"/>
      <c r="EW624" s="1113"/>
      <c r="EX624" s="1113"/>
      <c r="EY624" s="1113"/>
      <c r="EZ624" s="1114"/>
    </row>
    <row r="625" spans="1:156" ht="30" customHeight="1" x14ac:dyDescent="0.2">
      <c r="A625" s="207">
        <f t="shared" si="67"/>
        <v>614</v>
      </c>
      <c r="B625" s="1103"/>
      <c r="C625" s="1104"/>
      <c r="D625" s="1303"/>
      <c r="E625" s="1304"/>
      <c r="F625" s="1094" t="str">
        <f t="shared" si="69"/>
        <v/>
      </c>
      <c r="G625" s="1095"/>
      <c r="H625" s="1095"/>
      <c r="I625" s="1095"/>
      <c r="J625" s="1095"/>
      <c r="K625" s="1095"/>
      <c r="L625" s="1095"/>
      <c r="M625" s="1095"/>
      <c r="N625" s="1095"/>
      <c r="O625" s="1095"/>
      <c r="P625" s="1095"/>
      <c r="Q625" s="1095"/>
      <c r="R625" s="1095"/>
      <c r="S625" s="1095"/>
      <c r="T625" s="1095"/>
      <c r="U625" s="1095"/>
      <c r="V625" s="1095"/>
      <c r="W625" s="1096"/>
      <c r="X625" s="1299">
        <f t="shared" si="68"/>
        <v>0</v>
      </c>
      <c r="Y625" s="1300"/>
      <c r="Z625" s="1301"/>
      <c r="AA625" s="1100"/>
      <c r="AB625" s="1101"/>
      <c r="AC625" s="1102"/>
      <c r="AD625" s="1135"/>
      <c r="AE625" s="1136"/>
      <c r="AF625" s="1136"/>
      <c r="AG625" s="1137"/>
      <c r="AH625" s="1138"/>
      <c r="AI625" s="1139"/>
      <c r="AJ625" s="1140"/>
      <c r="AK625" s="1132"/>
      <c r="AL625" s="1133"/>
      <c r="AM625" s="1133"/>
      <c r="AN625" s="1133"/>
      <c r="AO625" s="1133"/>
      <c r="AP625" s="1134"/>
      <c r="AQ625" s="642" t="str">
        <f>IF(AK625="","",VLOOKUP(AK625,ﾃﾞｰﾀ一覧!$AH$4:$AR$66,2,FALSE))</f>
        <v/>
      </c>
      <c r="AR625" s="1084"/>
      <c r="AS625" s="1084"/>
      <c r="AT625" s="643" t="str">
        <f>IF(AK625="","",VLOOKUP(AK625,ﾃﾞｰﾀ一覧!$AH$4:$AR$66,3,FALSE))</f>
        <v/>
      </c>
      <c r="AU625" s="644" t="str">
        <f>IF(AK625="","",VLOOKUP(AK625,ﾃﾞｰﾀ一覧!$AH$4:$AR$66,5,FALSE))</f>
        <v/>
      </c>
      <c r="AV625" s="1084"/>
      <c r="AW625" s="1084"/>
      <c r="AX625" s="643" t="str">
        <f>IF(AK625="","",VLOOKUP(AK625,ﾃﾞｰﾀ一覧!$AH$4:$AR$66,6,FALSE))</f>
        <v/>
      </c>
      <c r="AY625" s="649" t="str">
        <f>IF(AK625="","",VLOOKUP(AK625,ﾃﾞｰﾀ一覧!$AH$4:$AR$66,8,FALSE))</f>
        <v/>
      </c>
      <c r="AZ625" s="1084"/>
      <c r="BA625" s="1084"/>
      <c r="BB625" s="388" t="str">
        <f>IF(AK625="","",VLOOKUP(AK625,ﾃﾞｰﾀ一覧!$AH$4:$AR$66,9,FALSE))</f>
        <v/>
      </c>
      <c r="BC625" s="1124"/>
      <c r="BD625" s="1125"/>
      <c r="BE625" s="1125"/>
      <c r="BF625" s="1124"/>
      <c r="BG625" s="1125"/>
      <c r="BH625" s="1125"/>
      <c r="BI625" s="1124"/>
      <c r="BJ625" s="1125"/>
      <c r="BK625" s="1150"/>
      <c r="BL625" s="1154"/>
      <c r="BM625" s="1155"/>
      <c r="BN625" s="1156"/>
      <c r="BO625" s="1109" t="str">
        <f>IF($AK625="","",IF($BF625="","",IF($BF625=ﾃﾞｰﾀ一覧!$U$37,"",IF($BF625=ﾃﾞｰﾀ一覧!$U$38,"",IF($AH625=ﾃﾞｰﾀ一覧!$U$25,VLOOKUP($AK625,ﾃﾞｰﾀ一覧!$AH$43:$AR$66,10,FALSE),VLOOKUP($AK625,ﾃﾞｰﾀ一覧!$AH$4:$AR$66,10,FALSE))))))</f>
        <v/>
      </c>
      <c r="BP625" s="1110"/>
      <c r="BQ625" s="1110"/>
      <c r="BR625" s="1111"/>
      <c r="BS625" s="1307">
        <f>IF($BL625="",0,VLOOKUP($BL625,ﾃﾞｰﾀ一覧!$AY$4:$BB$16,3,FALSE))+IF($BC625="",0,VLOOKUP($BC625,ﾃﾞｰﾀ一覧!$AY$4:$BB$16,3,FALSE))+IF($BD625="",0,VLOOKUP($BD625,ﾃﾞｰﾀ一覧!$AY$4:$BB$16,3,FALSE))</f>
        <v>0</v>
      </c>
      <c r="BT625" s="1307"/>
      <c r="BU625" s="1307"/>
      <c r="BV625" s="1112" t="str">
        <f>IF($BO625="","",IF($BF625=ﾃﾞｰﾀ一覧!$U$37,"",IF($BF625=ﾃﾞｰﾀ一覧!$U$38,"",IF($BO625=ﾃﾞｰﾀ一覧!$AT$27,ﾃﾞｰﾀ一覧!$AT$27,VLOOKUP($AK625,ﾃﾞｰﾀ一覧!$AH$4:$AR$66,11,FALSE)*IF($BO625=ﾃﾞｰﾀ一覧!$AT$17,($AR625+1)*($AV625+1),IF($BO625=ﾃﾞｰﾀ一覧!$AT$22,IF(COUNTIF($AD625,"*天端*"),ﾃﾞｰﾀ一覧!$AU$43/2,ﾃﾞｰﾀ一覧!$AU$43/3),IF($BO625=ﾃﾞｰﾀ一覧!$AT$20,$AR625*$AV625,IF($BO625=ﾃﾞｰﾀ一覧!$AT$21,$AV625,1))))))))</f>
        <v/>
      </c>
      <c r="BW625" s="1112"/>
      <c r="BX625" s="1112"/>
      <c r="BY625" s="1088" t="str">
        <f>IF($B625="","",IF($AH625="","",IF($CK625=ﾃﾞｰﾀ一覧!$U$53,ﾃﾞｰﾀ一覧!$U$61,IF($AH625=ﾃﾞｰﾀ一覧!$U$21,ﾃﾞｰﾀ一覧!$U$60,IF(OR($AH625=ﾃﾞｰﾀ一覧!$U$19,$AH625=ﾃﾞｰﾀ一覧!$U$20,$AH625=ﾃﾞｰﾀ一覧!$U$23,$AH625=ﾃﾞｰﾀ一覧!$U$22,$AH625=ﾃﾞｰﾀ一覧!$U$18,AH625=ﾃﾞｰﾀ一覧!$U$25),ﾃﾞｰﾀ一覧!$U$59,ﾃﾞｰﾀ一覧!$U$62)))))</f>
        <v/>
      </c>
      <c r="BZ625" s="1089"/>
      <c r="CA625" s="1113"/>
      <c r="CB625" s="1113"/>
      <c r="CC625" s="1113"/>
      <c r="CD625" s="1113"/>
      <c r="CE625" s="1113"/>
      <c r="CF625" s="1113"/>
      <c r="CG625" s="1113"/>
      <c r="CH625" s="1113"/>
      <c r="CI625" s="1114"/>
      <c r="CK625" s="240"/>
      <c r="CM625" s="378" t="str">
        <f t="shared" si="63"/>
        <v/>
      </c>
      <c r="CN625" s="379" t="str">
        <f t="shared" si="64"/>
        <v/>
      </c>
      <c r="CO625" s="379" t="str">
        <f t="shared" si="65"/>
        <v/>
      </c>
      <c r="CP625" s="380" t="str">
        <f t="shared" si="66"/>
        <v/>
      </c>
      <c r="CQ625" s="244"/>
      <c r="CR625" s="1100"/>
      <c r="CS625" s="1101"/>
      <c r="CT625" s="1102"/>
      <c r="CU625" s="1135"/>
      <c r="CV625" s="1136"/>
      <c r="CW625" s="1136"/>
      <c r="CX625" s="1137"/>
      <c r="CY625" s="1138"/>
      <c r="CZ625" s="1139"/>
      <c r="DA625" s="1140"/>
      <c r="DB625" s="1132"/>
      <c r="DC625" s="1133"/>
      <c r="DD625" s="1133"/>
      <c r="DE625" s="1133"/>
      <c r="DF625" s="1133"/>
      <c r="DG625" s="1134"/>
      <c r="DH625" s="580"/>
      <c r="DI625" s="1084"/>
      <c r="DJ625" s="1084"/>
      <c r="DK625" s="581"/>
      <c r="DL625" s="582"/>
      <c r="DM625" s="1084"/>
      <c r="DN625" s="1084"/>
      <c r="DO625" s="581"/>
      <c r="DP625" s="582"/>
      <c r="DQ625" s="1084"/>
      <c r="DR625" s="1084"/>
      <c r="DS625" s="583"/>
      <c r="DT625" s="1124"/>
      <c r="DU625" s="1125"/>
      <c r="DV625" s="1125"/>
      <c r="DW625" s="1124"/>
      <c r="DX625" s="1125"/>
      <c r="DY625" s="1150"/>
      <c r="DZ625" s="1362"/>
      <c r="EA625" s="1363"/>
      <c r="EB625" s="1362"/>
      <c r="EC625" s="1363"/>
      <c r="ED625" s="1362"/>
      <c r="EE625" s="1377"/>
      <c r="EF625" s="1378"/>
      <c r="EG625" s="1379"/>
      <c r="EH625" s="1379"/>
      <c r="EI625" s="1380"/>
      <c r="EJ625" s="1381"/>
      <c r="EK625" s="1381"/>
      <c r="EL625" s="1381"/>
      <c r="EM625" s="1382"/>
      <c r="EN625" s="1382"/>
      <c r="EO625" s="1382"/>
      <c r="EP625" s="1375"/>
      <c r="EQ625" s="1376"/>
      <c r="ER625" s="1113"/>
      <c r="ES625" s="1113"/>
      <c r="ET625" s="1113"/>
      <c r="EU625" s="1113"/>
      <c r="EV625" s="1113"/>
      <c r="EW625" s="1113"/>
      <c r="EX625" s="1113"/>
      <c r="EY625" s="1113"/>
      <c r="EZ625" s="1114"/>
    </row>
    <row r="626" spans="1:156" ht="30" customHeight="1" x14ac:dyDescent="0.2">
      <c r="A626" s="207">
        <f t="shared" si="67"/>
        <v>615</v>
      </c>
      <c r="B626" s="1103"/>
      <c r="C626" s="1104"/>
      <c r="D626" s="1305"/>
      <c r="E626" s="1306"/>
      <c r="F626" s="1094" t="str">
        <f t="shared" si="69"/>
        <v/>
      </c>
      <c r="G626" s="1095"/>
      <c r="H626" s="1095"/>
      <c r="I626" s="1095"/>
      <c r="J626" s="1095"/>
      <c r="K626" s="1095"/>
      <c r="L626" s="1095"/>
      <c r="M626" s="1095"/>
      <c r="N626" s="1095"/>
      <c r="O626" s="1095"/>
      <c r="P626" s="1095"/>
      <c r="Q626" s="1095"/>
      <c r="R626" s="1095"/>
      <c r="S626" s="1095"/>
      <c r="T626" s="1095"/>
      <c r="U626" s="1095"/>
      <c r="V626" s="1095"/>
      <c r="W626" s="1096"/>
      <c r="X626" s="1299">
        <f t="shared" si="68"/>
        <v>0</v>
      </c>
      <c r="Y626" s="1300"/>
      <c r="Z626" s="1301"/>
      <c r="AA626" s="1100"/>
      <c r="AB626" s="1101"/>
      <c r="AC626" s="1102"/>
      <c r="AD626" s="1135"/>
      <c r="AE626" s="1136"/>
      <c r="AF626" s="1136"/>
      <c r="AG626" s="1137"/>
      <c r="AH626" s="1138"/>
      <c r="AI626" s="1139"/>
      <c r="AJ626" s="1140"/>
      <c r="AK626" s="1132"/>
      <c r="AL626" s="1133"/>
      <c r="AM626" s="1133"/>
      <c r="AN626" s="1133"/>
      <c r="AO626" s="1133"/>
      <c r="AP626" s="1134"/>
      <c r="AQ626" s="642" t="str">
        <f>IF(AK626="","",VLOOKUP(AK626,ﾃﾞｰﾀ一覧!$AH$4:$AR$66,2,FALSE))</f>
        <v/>
      </c>
      <c r="AR626" s="1084"/>
      <c r="AS626" s="1084"/>
      <c r="AT626" s="643" t="str">
        <f>IF(AK626="","",VLOOKUP(AK626,ﾃﾞｰﾀ一覧!$AH$4:$AR$66,3,FALSE))</f>
        <v/>
      </c>
      <c r="AU626" s="644" t="str">
        <f>IF(AK626="","",VLOOKUP(AK626,ﾃﾞｰﾀ一覧!$AH$4:$AR$66,5,FALSE))</f>
        <v/>
      </c>
      <c r="AV626" s="1084"/>
      <c r="AW626" s="1084"/>
      <c r="AX626" s="643" t="str">
        <f>IF(AK626="","",VLOOKUP(AK626,ﾃﾞｰﾀ一覧!$AH$4:$AR$66,6,FALSE))</f>
        <v/>
      </c>
      <c r="AY626" s="649" t="str">
        <f>IF(AK626="","",VLOOKUP(AK626,ﾃﾞｰﾀ一覧!$AH$4:$AR$66,8,FALSE))</f>
        <v/>
      </c>
      <c r="AZ626" s="1084"/>
      <c r="BA626" s="1084"/>
      <c r="BB626" s="388" t="str">
        <f>IF(AK626="","",VLOOKUP(AK626,ﾃﾞｰﾀ一覧!$AH$4:$AR$66,9,FALSE))</f>
        <v/>
      </c>
      <c r="BC626" s="1124"/>
      <c r="BD626" s="1125"/>
      <c r="BE626" s="1125"/>
      <c r="BF626" s="1124"/>
      <c r="BG626" s="1125"/>
      <c r="BH626" s="1125"/>
      <c r="BI626" s="1124"/>
      <c r="BJ626" s="1125"/>
      <c r="BK626" s="1150"/>
      <c r="BL626" s="1154"/>
      <c r="BM626" s="1155"/>
      <c r="BN626" s="1156"/>
      <c r="BO626" s="1109" t="str">
        <f>IF($AK626="","",IF($BF626="","",IF($BF626=ﾃﾞｰﾀ一覧!$U$37,"",IF($BF626=ﾃﾞｰﾀ一覧!$U$38,"",IF($AH626=ﾃﾞｰﾀ一覧!$U$25,VLOOKUP($AK626,ﾃﾞｰﾀ一覧!$AH$43:$AR$66,10,FALSE),VLOOKUP($AK626,ﾃﾞｰﾀ一覧!$AH$4:$AR$66,10,FALSE))))))</f>
        <v/>
      </c>
      <c r="BP626" s="1110"/>
      <c r="BQ626" s="1110"/>
      <c r="BR626" s="1111"/>
      <c r="BS626" s="1307">
        <f>IF($BL626="",0,VLOOKUP($BL626,ﾃﾞｰﾀ一覧!$AY$4:$BB$16,3,FALSE))+IF($BC626="",0,VLOOKUP($BC626,ﾃﾞｰﾀ一覧!$AY$4:$BB$16,3,FALSE))+IF($BD626="",0,VLOOKUP($BD626,ﾃﾞｰﾀ一覧!$AY$4:$BB$16,3,FALSE))</f>
        <v>0</v>
      </c>
      <c r="BT626" s="1307"/>
      <c r="BU626" s="1307"/>
      <c r="BV626" s="1112" t="str">
        <f>IF($BO626="","",IF($BF626=ﾃﾞｰﾀ一覧!$U$37,"",IF($BF626=ﾃﾞｰﾀ一覧!$U$38,"",IF($BO626=ﾃﾞｰﾀ一覧!$AT$27,ﾃﾞｰﾀ一覧!$AT$27,VLOOKUP($AK626,ﾃﾞｰﾀ一覧!$AH$4:$AR$66,11,FALSE)*IF($BO626=ﾃﾞｰﾀ一覧!$AT$17,($AR626+1)*($AV626+1),IF($BO626=ﾃﾞｰﾀ一覧!$AT$22,IF(COUNTIF($AD626,"*天端*"),ﾃﾞｰﾀ一覧!$AU$43/2,ﾃﾞｰﾀ一覧!$AU$43/3),IF($BO626=ﾃﾞｰﾀ一覧!$AT$20,$AR626*$AV626,IF($BO626=ﾃﾞｰﾀ一覧!$AT$21,$AV626,1))))))))</f>
        <v/>
      </c>
      <c r="BW626" s="1112"/>
      <c r="BX626" s="1112"/>
      <c r="BY626" s="1088" t="str">
        <f>IF($B626="","",IF($AH626="","",IF($CK626=ﾃﾞｰﾀ一覧!$U$53,ﾃﾞｰﾀ一覧!$U$61,IF($AH626=ﾃﾞｰﾀ一覧!$U$21,ﾃﾞｰﾀ一覧!$U$60,IF(OR($AH626=ﾃﾞｰﾀ一覧!$U$19,$AH626=ﾃﾞｰﾀ一覧!$U$20,$AH626=ﾃﾞｰﾀ一覧!$U$23,$AH626=ﾃﾞｰﾀ一覧!$U$22,$AH626=ﾃﾞｰﾀ一覧!$U$18,AH626=ﾃﾞｰﾀ一覧!$U$25),ﾃﾞｰﾀ一覧!$U$59,ﾃﾞｰﾀ一覧!$U$62)))))</f>
        <v/>
      </c>
      <c r="BZ626" s="1089"/>
      <c r="CA626" s="1113"/>
      <c r="CB626" s="1113"/>
      <c r="CC626" s="1113"/>
      <c r="CD626" s="1113"/>
      <c r="CE626" s="1113"/>
      <c r="CF626" s="1113"/>
      <c r="CG626" s="1113"/>
      <c r="CH626" s="1113"/>
      <c r="CI626" s="1114"/>
      <c r="CK626" s="240"/>
      <c r="CM626" s="378" t="str">
        <f t="shared" si="63"/>
        <v/>
      </c>
      <c r="CN626" s="379" t="str">
        <f t="shared" si="64"/>
        <v/>
      </c>
      <c r="CO626" s="379" t="str">
        <f t="shared" si="65"/>
        <v/>
      </c>
      <c r="CP626" s="380" t="str">
        <f t="shared" si="66"/>
        <v/>
      </c>
      <c r="CQ626" s="244"/>
      <c r="CR626" s="1100"/>
      <c r="CS626" s="1101"/>
      <c r="CT626" s="1102"/>
      <c r="CU626" s="1135"/>
      <c r="CV626" s="1136"/>
      <c r="CW626" s="1136"/>
      <c r="CX626" s="1137"/>
      <c r="CY626" s="1138"/>
      <c r="CZ626" s="1139"/>
      <c r="DA626" s="1140"/>
      <c r="DB626" s="1132"/>
      <c r="DC626" s="1133"/>
      <c r="DD626" s="1133"/>
      <c r="DE626" s="1133"/>
      <c r="DF626" s="1133"/>
      <c r="DG626" s="1134"/>
      <c r="DH626" s="580"/>
      <c r="DI626" s="1084"/>
      <c r="DJ626" s="1084"/>
      <c r="DK626" s="581"/>
      <c r="DL626" s="582"/>
      <c r="DM626" s="1084"/>
      <c r="DN626" s="1084"/>
      <c r="DO626" s="581"/>
      <c r="DP626" s="582"/>
      <c r="DQ626" s="1084"/>
      <c r="DR626" s="1084"/>
      <c r="DS626" s="583"/>
      <c r="DT626" s="1124"/>
      <c r="DU626" s="1125"/>
      <c r="DV626" s="1125"/>
      <c r="DW626" s="1124"/>
      <c r="DX626" s="1125"/>
      <c r="DY626" s="1150"/>
      <c r="DZ626" s="1362"/>
      <c r="EA626" s="1363"/>
      <c r="EB626" s="1362"/>
      <c r="EC626" s="1363"/>
      <c r="ED626" s="1362"/>
      <c r="EE626" s="1377"/>
      <c r="EF626" s="1378"/>
      <c r="EG626" s="1379"/>
      <c r="EH626" s="1379"/>
      <c r="EI626" s="1380"/>
      <c r="EJ626" s="1381"/>
      <c r="EK626" s="1381"/>
      <c r="EL626" s="1381"/>
      <c r="EM626" s="1382"/>
      <c r="EN626" s="1382"/>
      <c r="EO626" s="1382"/>
      <c r="EP626" s="1375"/>
      <c r="EQ626" s="1376"/>
      <c r="ER626" s="1113"/>
      <c r="ES626" s="1113"/>
      <c r="ET626" s="1113"/>
      <c r="EU626" s="1113"/>
      <c r="EV626" s="1113"/>
      <c r="EW626" s="1113"/>
      <c r="EX626" s="1113"/>
      <c r="EY626" s="1113"/>
      <c r="EZ626" s="1114"/>
    </row>
    <row r="627" spans="1:156" ht="30" customHeight="1" x14ac:dyDescent="0.2">
      <c r="A627" s="207">
        <f t="shared" si="67"/>
        <v>616</v>
      </c>
      <c r="B627" s="1103"/>
      <c r="C627" s="1104"/>
      <c r="D627" s="1305"/>
      <c r="E627" s="1306"/>
      <c r="F627" s="1094" t="str">
        <f t="shared" si="69"/>
        <v/>
      </c>
      <c r="G627" s="1095"/>
      <c r="H627" s="1095"/>
      <c r="I627" s="1095"/>
      <c r="J627" s="1095"/>
      <c r="K627" s="1095"/>
      <c r="L627" s="1095"/>
      <c r="M627" s="1095"/>
      <c r="N627" s="1095"/>
      <c r="O627" s="1095"/>
      <c r="P627" s="1095"/>
      <c r="Q627" s="1095"/>
      <c r="R627" s="1095"/>
      <c r="S627" s="1095"/>
      <c r="T627" s="1095"/>
      <c r="U627" s="1095"/>
      <c r="V627" s="1095"/>
      <c r="W627" s="1096"/>
      <c r="X627" s="1299">
        <f t="shared" si="68"/>
        <v>0</v>
      </c>
      <c r="Y627" s="1300"/>
      <c r="Z627" s="1301"/>
      <c r="AA627" s="1100"/>
      <c r="AB627" s="1101"/>
      <c r="AC627" s="1102"/>
      <c r="AD627" s="1135"/>
      <c r="AE627" s="1136"/>
      <c r="AF627" s="1136"/>
      <c r="AG627" s="1137"/>
      <c r="AH627" s="1138"/>
      <c r="AI627" s="1139"/>
      <c r="AJ627" s="1140"/>
      <c r="AK627" s="1132"/>
      <c r="AL627" s="1133"/>
      <c r="AM627" s="1133"/>
      <c r="AN627" s="1133"/>
      <c r="AO627" s="1133"/>
      <c r="AP627" s="1134"/>
      <c r="AQ627" s="642" t="str">
        <f>IF(AK627="","",VLOOKUP(AK627,ﾃﾞｰﾀ一覧!$AH$4:$AR$66,2,FALSE))</f>
        <v/>
      </c>
      <c r="AR627" s="1084"/>
      <c r="AS627" s="1084"/>
      <c r="AT627" s="643" t="str">
        <f>IF(AK627="","",VLOOKUP(AK627,ﾃﾞｰﾀ一覧!$AH$4:$AR$66,3,FALSE))</f>
        <v/>
      </c>
      <c r="AU627" s="644" t="str">
        <f>IF(AK627="","",VLOOKUP(AK627,ﾃﾞｰﾀ一覧!$AH$4:$AR$66,5,FALSE))</f>
        <v/>
      </c>
      <c r="AV627" s="1084"/>
      <c r="AW627" s="1084"/>
      <c r="AX627" s="643" t="str">
        <f>IF(AK627="","",VLOOKUP(AK627,ﾃﾞｰﾀ一覧!$AH$4:$AR$66,6,FALSE))</f>
        <v/>
      </c>
      <c r="AY627" s="649" t="str">
        <f>IF(AK627="","",VLOOKUP(AK627,ﾃﾞｰﾀ一覧!$AH$4:$AR$66,8,FALSE))</f>
        <v/>
      </c>
      <c r="AZ627" s="1084"/>
      <c r="BA627" s="1084"/>
      <c r="BB627" s="388" t="str">
        <f>IF(AK627="","",VLOOKUP(AK627,ﾃﾞｰﾀ一覧!$AH$4:$AR$66,9,FALSE))</f>
        <v/>
      </c>
      <c r="BC627" s="1124"/>
      <c r="BD627" s="1125"/>
      <c r="BE627" s="1125"/>
      <c r="BF627" s="1124"/>
      <c r="BG627" s="1125"/>
      <c r="BH627" s="1125"/>
      <c r="BI627" s="1124"/>
      <c r="BJ627" s="1125"/>
      <c r="BK627" s="1150"/>
      <c r="BL627" s="1154"/>
      <c r="BM627" s="1155"/>
      <c r="BN627" s="1156"/>
      <c r="BO627" s="1109" t="str">
        <f>IF($AK627="","",IF($BF627="","",IF($BF627=ﾃﾞｰﾀ一覧!$U$37,"",IF($BF627=ﾃﾞｰﾀ一覧!$U$38,"",IF($AH627=ﾃﾞｰﾀ一覧!$U$25,VLOOKUP($AK627,ﾃﾞｰﾀ一覧!$AH$43:$AR$66,10,FALSE),VLOOKUP($AK627,ﾃﾞｰﾀ一覧!$AH$4:$AR$66,10,FALSE))))))</f>
        <v/>
      </c>
      <c r="BP627" s="1110"/>
      <c r="BQ627" s="1110"/>
      <c r="BR627" s="1111"/>
      <c r="BS627" s="1307">
        <f>IF($BL627="",0,VLOOKUP($BL627,ﾃﾞｰﾀ一覧!$AY$4:$BB$16,3,FALSE))+IF($BC627="",0,VLOOKUP($BC627,ﾃﾞｰﾀ一覧!$AY$4:$BB$16,3,FALSE))+IF($BD627="",0,VLOOKUP($BD627,ﾃﾞｰﾀ一覧!$AY$4:$BB$16,3,FALSE))</f>
        <v>0</v>
      </c>
      <c r="BT627" s="1307"/>
      <c r="BU627" s="1307"/>
      <c r="BV627" s="1112" t="str">
        <f>IF($BO627="","",IF($BF627=ﾃﾞｰﾀ一覧!$U$37,"",IF($BF627=ﾃﾞｰﾀ一覧!$U$38,"",IF($BO627=ﾃﾞｰﾀ一覧!$AT$27,ﾃﾞｰﾀ一覧!$AT$27,VLOOKUP($AK627,ﾃﾞｰﾀ一覧!$AH$4:$AR$66,11,FALSE)*IF($BO627=ﾃﾞｰﾀ一覧!$AT$17,($AR627+1)*($AV627+1),IF($BO627=ﾃﾞｰﾀ一覧!$AT$22,IF(COUNTIF($AD627,"*天端*"),ﾃﾞｰﾀ一覧!$AU$43/2,ﾃﾞｰﾀ一覧!$AU$43/3),IF($BO627=ﾃﾞｰﾀ一覧!$AT$20,$AR627*$AV627,IF($BO627=ﾃﾞｰﾀ一覧!$AT$21,$AV627,1))))))))</f>
        <v/>
      </c>
      <c r="BW627" s="1112"/>
      <c r="BX627" s="1112"/>
      <c r="BY627" s="1088" t="str">
        <f>IF($B627="","",IF($AH627="","",IF($CK627=ﾃﾞｰﾀ一覧!$U$53,ﾃﾞｰﾀ一覧!$U$61,IF($AH627=ﾃﾞｰﾀ一覧!$U$21,ﾃﾞｰﾀ一覧!$U$60,IF(OR($AH627=ﾃﾞｰﾀ一覧!$U$19,$AH627=ﾃﾞｰﾀ一覧!$U$20,$AH627=ﾃﾞｰﾀ一覧!$U$23,$AH627=ﾃﾞｰﾀ一覧!$U$22,$AH627=ﾃﾞｰﾀ一覧!$U$18,AH627=ﾃﾞｰﾀ一覧!$U$25),ﾃﾞｰﾀ一覧!$U$59,ﾃﾞｰﾀ一覧!$U$62)))))</f>
        <v/>
      </c>
      <c r="BZ627" s="1089"/>
      <c r="CA627" s="1113"/>
      <c r="CB627" s="1113"/>
      <c r="CC627" s="1113"/>
      <c r="CD627" s="1113"/>
      <c r="CE627" s="1113"/>
      <c r="CF627" s="1113"/>
      <c r="CG627" s="1113"/>
      <c r="CH627" s="1113"/>
      <c r="CI627" s="1114"/>
      <c r="CK627" s="240"/>
      <c r="CM627" s="378" t="str">
        <f t="shared" si="63"/>
        <v/>
      </c>
      <c r="CN627" s="379" t="str">
        <f t="shared" si="64"/>
        <v/>
      </c>
      <c r="CO627" s="379" t="str">
        <f t="shared" si="65"/>
        <v/>
      </c>
      <c r="CP627" s="380" t="str">
        <f t="shared" si="66"/>
        <v/>
      </c>
      <c r="CQ627" s="244"/>
      <c r="CR627" s="1100"/>
      <c r="CS627" s="1101"/>
      <c r="CT627" s="1102"/>
      <c r="CU627" s="1135"/>
      <c r="CV627" s="1136"/>
      <c r="CW627" s="1136"/>
      <c r="CX627" s="1137"/>
      <c r="CY627" s="1138"/>
      <c r="CZ627" s="1139"/>
      <c r="DA627" s="1140"/>
      <c r="DB627" s="1132"/>
      <c r="DC627" s="1133"/>
      <c r="DD627" s="1133"/>
      <c r="DE627" s="1133"/>
      <c r="DF627" s="1133"/>
      <c r="DG627" s="1134"/>
      <c r="DH627" s="580"/>
      <c r="DI627" s="1084"/>
      <c r="DJ627" s="1084"/>
      <c r="DK627" s="581"/>
      <c r="DL627" s="582"/>
      <c r="DM627" s="1084"/>
      <c r="DN627" s="1084"/>
      <c r="DO627" s="581"/>
      <c r="DP627" s="582"/>
      <c r="DQ627" s="1084"/>
      <c r="DR627" s="1084"/>
      <c r="DS627" s="583"/>
      <c r="DT627" s="1124"/>
      <c r="DU627" s="1125"/>
      <c r="DV627" s="1125"/>
      <c r="DW627" s="1124"/>
      <c r="DX627" s="1125"/>
      <c r="DY627" s="1150"/>
      <c r="DZ627" s="1362"/>
      <c r="EA627" s="1363"/>
      <c r="EB627" s="1362"/>
      <c r="EC627" s="1363"/>
      <c r="ED627" s="1362"/>
      <c r="EE627" s="1377"/>
      <c r="EF627" s="1378"/>
      <c r="EG627" s="1379"/>
      <c r="EH627" s="1379"/>
      <c r="EI627" s="1380"/>
      <c r="EJ627" s="1381"/>
      <c r="EK627" s="1381"/>
      <c r="EL627" s="1381"/>
      <c r="EM627" s="1382"/>
      <c r="EN627" s="1382"/>
      <c r="EO627" s="1382"/>
      <c r="EP627" s="1375"/>
      <c r="EQ627" s="1376"/>
      <c r="ER627" s="1113"/>
      <c r="ES627" s="1113"/>
      <c r="ET627" s="1113"/>
      <c r="EU627" s="1113"/>
      <c r="EV627" s="1113"/>
      <c r="EW627" s="1113"/>
      <c r="EX627" s="1113"/>
      <c r="EY627" s="1113"/>
      <c r="EZ627" s="1114"/>
    </row>
    <row r="628" spans="1:156" ht="30" customHeight="1" x14ac:dyDescent="0.2">
      <c r="A628" s="207">
        <f t="shared" si="67"/>
        <v>617</v>
      </c>
      <c r="B628" s="1103"/>
      <c r="C628" s="1104"/>
      <c r="D628" s="1305"/>
      <c r="E628" s="1306"/>
      <c r="F628" s="1094" t="str">
        <f t="shared" si="69"/>
        <v/>
      </c>
      <c r="G628" s="1095"/>
      <c r="H628" s="1095"/>
      <c r="I628" s="1095"/>
      <c r="J628" s="1095"/>
      <c r="K628" s="1095"/>
      <c r="L628" s="1095"/>
      <c r="M628" s="1095"/>
      <c r="N628" s="1095"/>
      <c r="O628" s="1095"/>
      <c r="P628" s="1095"/>
      <c r="Q628" s="1095"/>
      <c r="R628" s="1095"/>
      <c r="S628" s="1095"/>
      <c r="T628" s="1095"/>
      <c r="U628" s="1095"/>
      <c r="V628" s="1095"/>
      <c r="W628" s="1096"/>
      <c r="X628" s="1299">
        <f t="shared" si="68"/>
        <v>0</v>
      </c>
      <c r="Y628" s="1300"/>
      <c r="Z628" s="1301"/>
      <c r="AA628" s="1100"/>
      <c r="AB628" s="1101"/>
      <c r="AC628" s="1102"/>
      <c r="AD628" s="1135"/>
      <c r="AE628" s="1136"/>
      <c r="AF628" s="1136"/>
      <c r="AG628" s="1137"/>
      <c r="AH628" s="1138"/>
      <c r="AI628" s="1139"/>
      <c r="AJ628" s="1140"/>
      <c r="AK628" s="1132"/>
      <c r="AL628" s="1133"/>
      <c r="AM628" s="1133"/>
      <c r="AN628" s="1133"/>
      <c r="AO628" s="1133"/>
      <c r="AP628" s="1134"/>
      <c r="AQ628" s="642" t="str">
        <f>IF(AK628="","",VLOOKUP(AK628,ﾃﾞｰﾀ一覧!$AH$4:$AR$66,2,FALSE))</f>
        <v/>
      </c>
      <c r="AR628" s="1084"/>
      <c r="AS628" s="1084"/>
      <c r="AT628" s="643" t="str">
        <f>IF(AK628="","",VLOOKUP(AK628,ﾃﾞｰﾀ一覧!$AH$4:$AR$66,3,FALSE))</f>
        <v/>
      </c>
      <c r="AU628" s="644" t="str">
        <f>IF(AK628="","",VLOOKUP(AK628,ﾃﾞｰﾀ一覧!$AH$4:$AR$66,5,FALSE))</f>
        <v/>
      </c>
      <c r="AV628" s="1084"/>
      <c r="AW628" s="1084"/>
      <c r="AX628" s="643" t="str">
        <f>IF(AK628="","",VLOOKUP(AK628,ﾃﾞｰﾀ一覧!$AH$4:$AR$66,6,FALSE))</f>
        <v/>
      </c>
      <c r="AY628" s="649" t="str">
        <f>IF(AK628="","",VLOOKUP(AK628,ﾃﾞｰﾀ一覧!$AH$4:$AR$66,8,FALSE))</f>
        <v/>
      </c>
      <c r="AZ628" s="1084"/>
      <c r="BA628" s="1084"/>
      <c r="BB628" s="388" t="str">
        <f>IF(AK628="","",VLOOKUP(AK628,ﾃﾞｰﾀ一覧!$AH$4:$AR$66,9,FALSE))</f>
        <v/>
      </c>
      <c r="BC628" s="1124"/>
      <c r="BD628" s="1125"/>
      <c r="BE628" s="1125"/>
      <c r="BF628" s="1124"/>
      <c r="BG628" s="1125"/>
      <c r="BH628" s="1125"/>
      <c r="BI628" s="1124"/>
      <c r="BJ628" s="1125"/>
      <c r="BK628" s="1150"/>
      <c r="BL628" s="1154"/>
      <c r="BM628" s="1155"/>
      <c r="BN628" s="1156"/>
      <c r="BO628" s="1109" t="str">
        <f>IF($AK628="","",IF($BF628="","",IF($BF628=ﾃﾞｰﾀ一覧!$U$37,"",IF($BF628=ﾃﾞｰﾀ一覧!$U$38,"",IF($AH628=ﾃﾞｰﾀ一覧!$U$25,VLOOKUP($AK628,ﾃﾞｰﾀ一覧!$AH$43:$AR$66,10,FALSE),VLOOKUP($AK628,ﾃﾞｰﾀ一覧!$AH$4:$AR$66,10,FALSE))))))</f>
        <v/>
      </c>
      <c r="BP628" s="1110"/>
      <c r="BQ628" s="1110"/>
      <c r="BR628" s="1111"/>
      <c r="BS628" s="1307">
        <f>IF($BL628="",0,VLOOKUP($BL628,ﾃﾞｰﾀ一覧!$AY$4:$BB$16,3,FALSE))+IF($BC628="",0,VLOOKUP($BC628,ﾃﾞｰﾀ一覧!$AY$4:$BB$16,3,FALSE))+IF($BD628="",0,VLOOKUP($BD628,ﾃﾞｰﾀ一覧!$AY$4:$BB$16,3,FALSE))</f>
        <v>0</v>
      </c>
      <c r="BT628" s="1307"/>
      <c r="BU628" s="1307"/>
      <c r="BV628" s="1112" t="str">
        <f>IF($BO628="","",IF($BF628=ﾃﾞｰﾀ一覧!$U$37,"",IF($BF628=ﾃﾞｰﾀ一覧!$U$38,"",IF($BO628=ﾃﾞｰﾀ一覧!$AT$27,ﾃﾞｰﾀ一覧!$AT$27,VLOOKUP($AK628,ﾃﾞｰﾀ一覧!$AH$4:$AR$66,11,FALSE)*IF($BO628=ﾃﾞｰﾀ一覧!$AT$17,($AR628+1)*($AV628+1),IF($BO628=ﾃﾞｰﾀ一覧!$AT$22,IF(COUNTIF($AD628,"*天端*"),ﾃﾞｰﾀ一覧!$AU$43/2,ﾃﾞｰﾀ一覧!$AU$43/3),IF($BO628=ﾃﾞｰﾀ一覧!$AT$20,$AR628*$AV628,IF($BO628=ﾃﾞｰﾀ一覧!$AT$21,$AV628,1))))))))</f>
        <v/>
      </c>
      <c r="BW628" s="1112"/>
      <c r="BX628" s="1112"/>
      <c r="BY628" s="1088" t="str">
        <f>IF($B628="","",IF($AH628="","",IF($CK628=ﾃﾞｰﾀ一覧!$U$53,ﾃﾞｰﾀ一覧!$U$61,IF($AH628=ﾃﾞｰﾀ一覧!$U$21,ﾃﾞｰﾀ一覧!$U$60,IF(OR($AH628=ﾃﾞｰﾀ一覧!$U$19,$AH628=ﾃﾞｰﾀ一覧!$U$20,$AH628=ﾃﾞｰﾀ一覧!$U$23,$AH628=ﾃﾞｰﾀ一覧!$U$22,$AH628=ﾃﾞｰﾀ一覧!$U$18,AH628=ﾃﾞｰﾀ一覧!$U$25),ﾃﾞｰﾀ一覧!$U$59,ﾃﾞｰﾀ一覧!$U$62)))))</f>
        <v/>
      </c>
      <c r="BZ628" s="1089"/>
      <c r="CA628" s="1113"/>
      <c r="CB628" s="1113"/>
      <c r="CC628" s="1113"/>
      <c r="CD628" s="1113"/>
      <c r="CE628" s="1113"/>
      <c r="CF628" s="1113"/>
      <c r="CG628" s="1113"/>
      <c r="CH628" s="1113"/>
      <c r="CI628" s="1114"/>
      <c r="CK628" s="240"/>
      <c r="CM628" s="378" t="str">
        <f t="shared" si="63"/>
        <v/>
      </c>
      <c r="CN628" s="379" t="str">
        <f t="shared" si="64"/>
        <v/>
      </c>
      <c r="CO628" s="379" t="str">
        <f t="shared" si="65"/>
        <v/>
      </c>
      <c r="CP628" s="380" t="str">
        <f t="shared" si="66"/>
        <v/>
      </c>
      <c r="CQ628" s="244"/>
      <c r="CR628" s="1100"/>
      <c r="CS628" s="1101"/>
      <c r="CT628" s="1102"/>
      <c r="CU628" s="1135"/>
      <c r="CV628" s="1136"/>
      <c r="CW628" s="1136"/>
      <c r="CX628" s="1137"/>
      <c r="CY628" s="1138"/>
      <c r="CZ628" s="1139"/>
      <c r="DA628" s="1140"/>
      <c r="DB628" s="1132"/>
      <c r="DC628" s="1133"/>
      <c r="DD628" s="1133"/>
      <c r="DE628" s="1133"/>
      <c r="DF628" s="1133"/>
      <c r="DG628" s="1134"/>
      <c r="DH628" s="580"/>
      <c r="DI628" s="1084"/>
      <c r="DJ628" s="1084"/>
      <c r="DK628" s="581"/>
      <c r="DL628" s="582"/>
      <c r="DM628" s="1084"/>
      <c r="DN628" s="1084"/>
      <c r="DO628" s="581"/>
      <c r="DP628" s="582"/>
      <c r="DQ628" s="1084"/>
      <c r="DR628" s="1084"/>
      <c r="DS628" s="583"/>
      <c r="DT628" s="1124"/>
      <c r="DU628" s="1125"/>
      <c r="DV628" s="1125"/>
      <c r="DW628" s="1124"/>
      <c r="DX628" s="1125"/>
      <c r="DY628" s="1150"/>
      <c r="DZ628" s="1362"/>
      <c r="EA628" s="1363"/>
      <c r="EB628" s="1362"/>
      <c r="EC628" s="1363"/>
      <c r="ED628" s="1362"/>
      <c r="EE628" s="1377"/>
      <c r="EF628" s="1378"/>
      <c r="EG628" s="1379"/>
      <c r="EH628" s="1379"/>
      <c r="EI628" s="1380"/>
      <c r="EJ628" s="1381"/>
      <c r="EK628" s="1381"/>
      <c r="EL628" s="1381"/>
      <c r="EM628" s="1382"/>
      <c r="EN628" s="1382"/>
      <c r="EO628" s="1382"/>
      <c r="EP628" s="1375"/>
      <c r="EQ628" s="1376"/>
      <c r="ER628" s="1113"/>
      <c r="ES628" s="1113"/>
      <c r="ET628" s="1113"/>
      <c r="EU628" s="1113"/>
      <c r="EV628" s="1113"/>
      <c r="EW628" s="1113"/>
      <c r="EX628" s="1113"/>
      <c r="EY628" s="1113"/>
      <c r="EZ628" s="1114"/>
    </row>
    <row r="629" spans="1:156" ht="30" customHeight="1" x14ac:dyDescent="0.2">
      <c r="A629" s="207">
        <f t="shared" si="67"/>
        <v>618</v>
      </c>
      <c r="B629" s="1103"/>
      <c r="C629" s="1104"/>
      <c r="D629" s="1305"/>
      <c r="E629" s="1306"/>
      <c r="F629" s="1094" t="str">
        <f t="shared" si="69"/>
        <v/>
      </c>
      <c r="G629" s="1095"/>
      <c r="H629" s="1095"/>
      <c r="I629" s="1095"/>
      <c r="J629" s="1095"/>
      <c r="K629" s="1095"/>
      <c r="L629" s="1095"/>
      <c r="M629" s="1095"/>
      <c r="N629" s="1095"/>
      <c r="O629" s="1095"/>
      <c r="P629" s="1095"/>
      <c r="Q629" s="1095"/>
      <c r="R629" s="1095"/>
      <c r="S629" s="1095"/>
      <c r="T629" s="1095"/>
      <c r="U629" s="1095"/>
      <c r="V629" s="1095"/>
      <c r="W629" s="1096"/>
      <c r="X629" s="1299">
        <f t="shared" si="68"/>
        <v>0</v>
      </c>
      <c r="Y629" s="1300"/>
      <c r="Z629" s="1301"/>
      <c r="AA629" s="1100"/>
      <c r="AB629" s="1101"/>
      <c r="AC629" s="1102"/>
      <c r="AD629" s="1135"/>
      <c r="AE629" s="1136"/>
      <c r="AF629" s="1136"/>
      <c r="AG629" s="1137"/>
      <c r="AH629" s="1138"/>
      <c r="AI629" s="1139"/>
      <c r="AJ629" s="1140"/>
      <c r="AK629" s="1132"/>
      <c r="AL629" s="1133"/>
      <c r="AM629" s="1133"/>
      <c r="AN629" s="1133"/>
      <c r="AO629" s="1133"/>
      <c r="AP629" s="1134"/>
      <c r="AQ629" s="642" t="str">
        <f>IF(AK629="","",VLOOKUP(AK629,ﾃﾞｰﾀ一覧!$AH$4:$AR$66,2,FALSE))</f>
        <v/>
      </c>
      <c r="AR629" s="1084"/>
      <c r="AS629" s="1084"/>
      <c r="AT629" s="643" t="str">
        <f>IF(AK629="","",VLOOKUP(AK629,ﾃﾞｰﾀ一覧!$AH$4:$AR$66,3,FALSE))</f>
        <v/>
      </c>
      <c r="AU629" s="644" t="str">
        <f>IF(AK629="","",VLOOKUP(AK629,ﾃﾞｰﾀ一覧!$AH$4:$AR$66,5,FALSE))</f>
        <v/>
      </c>
      <c r="AV629" s="1084"/>
      <c r="AW629" s="1084"/>
      <c r="AX629" s="643" t="str">
        <f>IF(AK629="","",VLOOKUP(AK629,ﾃﾞｰﾀ一覧!$AH$4:$AR$66,6,FALSE))</f>
        <v/>
      </c>
      <c r="AY629" s="649" t="str">
        <f>IF(AK629="","",VLOOKUP(AK629,ﾃﾞｰﾀ一覧!$AH$4:$AR$66,8,FALSE))</f>
        <v/>
      </c>
      <c r="AZ629" s="1084"/>
      <c r="BA629" s="1084"/>
      <c r="BB629" s="388" t="str">
        <f>IF(AK629="","",VLOOKUP(AK629,ﾃﾞｰﾀ一覧!$AH$4:$AR$66,9,FALSE))</f>
        <v/>
      </c>
      <c r="BC629" s="1124"/>
      <c r="BD629" s="1125"/>
      <c r="BE629" s="1125"/>
      <c r="BF629" s="1124"/>
      <c r="BG629" s="1125"/>
      <c r="BH629" s="1125"/>
      <c r="BI629" s="1124"/>
      <c r="BJ629" s="1125"/>
      <c r="BK629" s="1150"/>
      <c r="BL629" s="1154"/>
      <c r="BM629" s="1155"/>
      <c r="BN629" s="1156"/>
      <c r="BO629" s="1109" t="str">
        <f>IF($AK629="","",IF($BF629="","",IF($BF629=ﾃﾞｰﾀ一覧!$U$37,"",IF($BF629=ﾃﾞｰﾀ一覧!$U$38,"",IF($AH629=ﾃﾞｰﾀ一覧!$U$25,VLOOKUP($AK629,ﾃﾞｰﾀ一覧!$AH$43:$AR$66,10,FALSE),VLOOKUP($AK629,ﾃﾞｰﾀ一覧!$AH$4:$AR$66,10,FALSE))))))</f>
        <v/>
      </c>
      <c r="BP629" s="1110"/>
      <c r="BQ629" s="1110"/>
      <c r="BR629" s="1111"/>
      <c r="BS629" s="1307">
        <f>IF($BL629="",0,VLOOKUP($BL629,ﾃﾞｰﾀ一覧!$AY$4:$BB$16,3,FALSE))+IF($BC629="",0,VLOOKUP($BC629,ﾃﾞｰﾀ一覧!$AY$4:$BB$16,3,FALSE))+IF($BD629="",0,VLOOKUP($BD629,ﾃﾞｰﾀ一覧!$AY$4:$BB$16,3,FALSE))</f>
        <v>0</v>
      </c>
      <c r="BT629" s="1307"/>
      <c r="BU629" s="1307"/>
      <c r="BV629" s="1112" t="str">
        <f>IF($BO629="","",IF($BF629=ﾃﾞｰﾀ一覧!$U$37,"",IF($BF629=ﾃﾞｰﾀ一覧!$U$38,"",IF($BO629=ﾃﾞｰﾀ一覧!$AT$27,ﾃﾞｰﾀ一覧!$AT$27,VLOOKUP($AK629,ﾃﾞｰﾀ一覧!$AH$4:$AR$66,11,FALSE)*IF($BO629=ﾃﾞｰﾀ一覧!$AT$17,($AR629+1)*($AV629+1),IF($BO629=ﾃﾞｰﾀ一覧!$AT$22,IF(COUNTIF($AD629,"*天端*"),ﾃﾞｰﾀ一覧!$AU$43/2,ﾃﾞｰﾀ一覧!$AU$43/3),IF($BO629=ﾃﾞｰﾀ一覧!$AT$20,$AR629*$AV629,IF($BO629=ﾃﾞｰﾀ一覧!$AT$21,$AV629,1))))))))</f>
        <v/>
      </c>
      <c r="BW629" s="1112"/>
      <c r="BX629" s="1112"/>
      <c r="BY629" s="1088" t="str">
        <f>IF($B629="","",IF($AH629="","",IF($CK629=ﾃﾞｰﾀ一覧!$U$53,ﾃﾞｰﾀ一覧!$U$61,IF($AH629=ﾃﾞｰﾀ一覧!$U$21,ﾃﾞｰﾀ一覧!$U$60,IF(OR($AH629=ﾃﾞｰﾀ一覧!$U$19,$AH629=ﾃﾞｰﾀ一覧!$U$20,$AH629=ﾃﾞｰﾀ一覧!$U$23,$AH629=ﾃﾞｰﾀ一覧!$U$22,$AH629=ﾃﾞｰﾀ一覧!$U$18,AH629=ﾃﾞｰﾀ一覧!$U$25),ﾃﾞｰﾀ一覧!$U$59,ﾃﾞｰﾀ一覧!$U$62)))))</f>
        <v/>
      </c>
      <c r="BZ629" s="1089"/>
      <c r="CA629" s="1113"/>
      <c r="CB629" s="1113"/>
      <c r="CC629" s="1113"/>
      <c r="CD629" s="1113"/>
      <c r="CE629" s="1113"/>
      <c r="CF629" s="1113"/>
      <c r="CG629" s="1113"/>
      <c r="CH629" s="1113"/>
      <c r="CI629" s="1114"/>
      <c r="CK629" s="240"/>
      <c r="CM629" s="378" t="str">
        <f t="shared" si="63"/>
        <v/>
      </c>
      <c r="CN629" s="379" t="str">
        <f t="shared" si="64"/>
        <v/>
      </c>
      <c r="CO629" s="379" t="str">
        <f t="shared" si="65"/>
        <v/>
      </c>
      <c r="CP629" s="380" t="str">
        <f t="shared" si="66"/>
        <v/>
      </c>
      <c r="CQ629" s="244"/>
      <c r="CR629" s="1100"/>
      <c r="CS629" s="1101"/>
      <c r="CT629" s="1102"/>
      <c r="CU629" s="1135"/>
      <c r="CV629" s="1136"/>
      <c r="CW629" s="1136"/>
      <c r="CX629" s="1137"/>
      <c r="CY629" s="1138"/>
      <c r="CZ629" s="1139"/>
      <c r="DA629" s="1140"/>
      <c r="DB629" s="1132"/>
      <c r="DC629" s="1133"/>
      <c r="DD629" s="1133"/>
      <c r="DE629" s="1133"/>
      <c r="DF629" s="1133"/>
      <c r="DG629" s="1134"/>
      <c r="DH629" s="580"/>
      <c r="DI629" s="1084"/>
      <c r="DJ629" s="1084"/>
      <c r="DK629" s="581"/>
      <c r="DL629" s="582"/>
      <c r="DM629" s="1084"/>
      <c r="DN629" s="1084"/>
      <c r="DO629" s="581"/>
      <c r="DP629" s="582"/>
      <c r="DQ629" s="1084"/>
      <c r="DR629" s="1084"/>
      <c r="DS629" s="583"/>
      <c r="DT629" s="1124"/>
      <c r="DU629" s="1125"/>
      <c r="DV629" s="1125"/>
      <c r="DW629" s="1124"/>
      <c r="DX629" s="1125"/>
      <c r="DY629" s="1150"/>
      <c r="DZ629" s="1362"/>
      <c r="EA629" s="1363"/>
      <c r="EB629" s="1362"/>
      <c r="EC629" s="1363"/>
      <c r="ED629" s="1362"/>
      <c r="EE629" s="1377"/>
      <c r="EF629" s="1378"/>
      <c r="EG629" s="1379"/>
      <c r="EH629" s="1379"/>
      <c r="EI629" s="1380"/>
      <c r="EJ629" s="1381"/>
      <c r="EK629" s="1381"/>
      <c r="EL629" s="1381"/>
      <c r="EM629" s="1382"/>
      <c r="EN629" s="1382"/>
      <c r="EO629" s="1382"/>
      <c r="EP629" s="1375"/>
      <c r="EQ629" s="1376"/>
      <c r="ER629" s="1113"/>
      <c r="ES629" s="1113"/>
      <c r="ET629" s="1113"/>
      <c r="EU629" s="1113"/>
      <c r="EV629" s="1113"/>
      <c r="EW629" s="1113"/>
      <c r="EX629" s="1113"/>
      <c r="EY629" s="1113"/>
      <c r="EZ629" s="1114"/>
    </row>
    <row r="630" spans="1:156" ht="30" customHeight="1" x14ac:dyDescent="0.2">
      <c r="A630" s="207">
        <f t="shared" si="67"/>
        <v>619</v>
      </c>
      <c r="B630" s="1103"/>
      <c r="C630" s="1104"/>
      <c r="D630" s="1305"/>
      <c r="E630" s="1306"/>
      <c r="F630" s="1094" t="str">
        <f t="shared" si="69"/>
        <v/>
      </c>
      <c r="G630" s="1095"/>
      <c r="H630" s="1095"/>
      <c r="I630" s="1095"/>
      <c r="J630" s="1095"/>
      <c r="K630" s="1095"/>
      <c r="L630" s="1095"/>
      <c r="M630" s="1095"/>
      <c r="N630" s="1095"/>
      <c r="O630" s="1095"/>
      <c r="P630" s="1095"/>
      <c r="Q630" s="1095"/>
      <c r="R630" s="1095"/>
      <c r="S630" s="1095"/>
      <c r="T630" s="1095"/>
      <c r="U630" s="1095"/>
      <c r="V630" s="1095"/>
      <c r="W630" s="1096"/>
      <c r="X630" s="1299">
        <f t="shared" si="68"/>
        <v>0</v>
      </c>
      <c r="Y630" s="1300"/>
      <c r="Z630" s="1301"/>
      <c r="AA630" s="1100"/>
      <c r="AB630" s="1101"/>
      <c r="AC630" s="1102"/>
      <c r="AD630" s="1135"/>
      <c r="AE630" s="1136"/>
      <c r="AF630" s="1136"/>
      <c r="AG630" s="1137"/>
      <c r="AH630" s="1138"/>
      <c r="AI630" s="1139"/>
      <c r="AJ630" s="1140"/>
      <c r="AK630" s="1132"/>
      <c r="AL630" s="1133"/>
      <c r="AM630" s="1133"/>
      <c r="AN630" s="1133"/>
      <c r="AO630" s="1133"/>
      <c r="AP630" s="1134"/>
      <c r="AQ630" s="642" t="str">
        <f>IF(AK630="","",VLOOKUP(AK630,ﾃﾞｰﾀ一覧!$AH$4:$AR$66,2,FALSE))</f>
        <v/>
      </c>
      <c r="AR630" s="1084"/>
      <c r="AS630" s="1084"/>
      <c r="AT630" s="643" t="str">
        <f>IF(AK630="","",VLOOKUP(AK630,ﾃﾞｰﾀ一覧!$AH$4:$AR$66,3,FALSE))</f>
        <v/>
      </c>
      <c r="AU630" s="644" t="str">
        <f>IF(AK630="","",VLOOKUP(AK630,ﾃﾞｰﾀ一覧!$AH$4:$AR$66,5,FALSE))</f>
        <v/>
      </c>
      <c r="AV630" s="1084"/>
      <c r="AW630" s="1084"/>
      <c r="AX630" s="643" t="str">
        <f>IF(AK630="","",VLOOKUP(AK630,ﾃﾞｰﾀ一覧!$AH$4:$AR$66,6,FALSE))</f>
        <v/>
      </c>
      <c r="AY630" s="649" t="str">
        <f>IF(AK630="","",VLOOKUP(AK630,ﾃﾞｰﾀ一覧!$AH$4:$AR$66,8,FALSE))</f>
        <v/>
      </c>
      <c r="AZ630" s="1084"/>
      <c r="BA630" s="1084"/>
      <c r="BB630" s="388" t="str">
        <f>IF(AK630="","",VLOOKUP(AK630,ﾃﾞｰﾀ一覧!$AH$4:$AR$66,9,FALSE))</f>
        <v/>
      </c>
      <c r="BC630" s="1124"/>
      <c r="BD630" s="1125"/>
      <c r="BE630" s="1125"/>
      <c r="BF630" s="1124"/>
      <c r="BG630" s="1125"/>
      <c r="BH630" s="1125"/>
      <c r="BI630" s="1124"/>
      <c r="BJ630" s="1125"/>
      <c r="BK630" s="1150"/>
      <c r="BL630" s="1154"/>
      <c r="BM630" s="1155"/>
      <c r="BN630" s="1156"/>
      <c r="BO630" s="1109" t="str">
        <f>IF($AK630="","",IF($BF630="","",IF($BF630=ﾃﾞｰﾀ一覧!$U$37,"",IF($BF630=ﾃﾞｰﾀ一覧!$U$38,"",IF($AH630=ﾃﾞｰﾀ一覧!$U$25,VLOOKUP($AK630,ﾃﾞｰﾀ一覧!$AH$43:$AR$66,10,FALSE),VLOOKUP($AK630,ﾃﾞｰﾀ一覧!$AH$4:$AR$66,10,FALSE))))))</f>
        <v/>
      </c>
      <c r="BP630" s="1110"/>
      <c r="BQ630" s="1110"/>
      <c r="BR630" s="1111"/>
      <c r="BS630" s="1307">
        <f>IF($BL630="",0,VLOOKUP($BL630,ﾃﾞｰﾀ一覧!$AY$4:$BB$16,3,FALSE))+IF($BC630="",0,VLOOKUP($BC630,ﾃﾞｰﾀ一覧!$AY$4:$BB$16,3,FALSE))+IF($BD630="",0,VLOOKUP($BD630,ﾃﾞｰﾀ一覧!$AY$4:$BB$16,3,FALSE))</f>
        <v>0</v>
      </c>
      <c r="BT630" s="1307"/>
      <c r="BU630" s="1307"/>
      <c r="BV630" s="1112" t="str">
        <f>IF($BO630="","",IF($BF630=ﾃﾞｰﾀ一覧!$U$37,"",IF($BF630=ﾃﾞｰﾀ一覧!$U$38,"",IF($BO630=ﾃﾞｰﾀ一覧!$AT$27,ﾃﾞｰﾀ一覧!$AT$27,VLOOKUP($AK630,ﾃﾞｰﾀ一覧!$AH$4:$AR$66,11,FALSE)*IF($BO630=ﾃﾞｰﾀ一覧!$AT$17,($AR630+1)*($AV630+1),IF($BO630=ﾃﾞｰﾀ一覧!$AT$22,IF(COUNTIF($AD630,"*天端*"),ﾃﾞｰﾀ一覧!$AU$43/2,ﾃﾞｰﾀ一覧!$AU$43/3),IF($BO630=ﾃﾞｰﾀ一覧!$AT$20,$AR630*$AV630,IF($BO630=ﾃﾞｰﾀ一覧!$AT$21,$AV630,1))))))))</f>
        <v/>
      </c>
      <c r="BW630" s="1112"/>
      <c r="BX630" s="1112"/>
      <c r="BY630" s="1088" t="str">
        <f>IF($B630="","",IF($AH630="","",IF($CK630=ﾃﾞｰﾀ一覧!$U$53,ﾃﾞｰﾀ一覧!$U$61,IF($AH630=ﾃﾞｰﾀ一覧!$U$21,ﾃﾞｰﾀ一覧!$U$60,IF(OR($AH630=ﾃﾞｰﾀ一覧!$U$19,$AH630=ﾃﾞｰﾀ一覧!$U$20,$AH630=ﾃﾞｰﾀ一覧!$U$23,$AH630=ﾃﾞｰﾀ一覧!$U$22,$AH630=ﾃﾞｰﾀ一覧!$U$18,AH630=ﾃﾞｰﾀ一覧!$U$25),ﾃﾞｰﾀ一覧!$U$59,ﾃﾞｰﾀ一覧!$U$62)))))</f>
        <v/>
      </c>
      <c r="BZ630" s="1089"/>
      <c r="CA630" s="1113"/>
      <c r="CB630" s="1113"/>
      <c r="CC630" s="1113"/>
      <c r="CD630" s="1113"/>
      <c r="CE630" s="1113"/>
      <c r="CF630" s="1113"/>
      <c r="CG630" s="1113"/>
      <c r="CH630" s="1113"/>
      <c r="CI630" s="1114"/>
      <c r="CK630" s="240"/>
      <c r="CM630" s="378" t="str">
        <f t="shared" si="63"/>
        <v/>
      </c>
      <c r="CN630" s="379" t="str">
        <f t="shared" si="64"/>
        <v/>
      </c>
      <c r="CO630" s="379" t="str">
        <f t="shared" si="65"/>
        <v/>
      </c>
      <c r="CP630" s="380" t="str">
        <f t="shared" si="66"/>
        <v/>
      </c>
      <c r="CQ630" s="244"/>
      <c r="CR630" s="1100"/>
      <c r="CS630" s="1101"/>
      <c r="CT630" s="1102"/>
      <c r="CU630" s="1135"/>
      <c r="CV630" s="1136"/>
      <c r="CW630" s="1136"/>
      <c r="CX630" s="1137"/>
      <c r="CY630" s="1138"/>
      <c r="CZ630" s="1139"/>
      <c r="DA630" s="1140"/>
      <c r="DB630" s="1132"/>
      <c r="DC630" s="1133"/>
      <c r="DD630" s="1133"/>
      <c r="DE630" s="1133"/>
      <c r="DF630" s="1133"/>
      <c r="DG630" s="1134"/>
      <c r="DH630" s="580"/>
      <c r="DI630" s="1084"/>
      <c r="DJ630" s="1084"/>
      <c r="DK630" s="581"/>
      <c r="DL630" s="582"/>
      <c r="DM630" s="1084"/>
      <c r="DN630" s="1084"/>
      <c r="DO630" s="581"/>
      <c r="DP630" s="582"/>
      <c r="DQ630" s="1084"/>
      <c r="DR630" s="1084"/>
      <c r="DS630" s="583"/>
      <c r="DT630" s="1124"/>
      <c r="DU630" s="1125"/>
      <c r="DV630" s="1125"/>
      <c r="DW630" s="1124"/>
      <c r="DX630" s="1125"/>
      <c r="DY630" s="1150"/>
      <c r="DZ630" s="1362"/>
      <c r="EA630" s="1363"/>
      <c r="EB630" s="1362"/>
      <c r="EC630" s="1363"/>
      <c r="ED630" s="1362"/>
      <c r="EE630" s="1377"/>
      <c r="EF630" s="1378"/>
      <c r="EG630" s="1379"/>
      <c r="EH630" s="1379"/>
      <c r="EI630" s="1380"/>
      <c r="EJ630" s="1381"/>
      <c r="EK630" s="1381"/>
      <c r="EL630" s="1381"/>
      <c r="EM630" s="1382"/>
      <c r="EN630" s="1382"/>
      <c r="EO630" s="1382"/>
      <c r="EP630" s="1375"/>
      <c r="EQ630" s="1376"/>
      <c r="ER630" s="1113"/>
      <c r="ES630" s="1113"/>
      <c r="ET630" s="1113"/>
      <c r="EU630" s="1113"/>
      <c r="EV630" s="1113"/>
      <c r="EW630" s="1113"/>
      <c r="EX630" s="1113"/>
      <c r="EY630" s="1113"/>
      <c r="EZ630" s="1114"/>
    </row>
    <row r="631" spans="1:156" ht="30" customHeight="1" x14ac:dyDescent="0.2">
      <c r="A631" s="207">
        <f t="shared" si="67"/>
        <v>620</v>
      </c>
      <c r="B631" s="1103"/>
      <c r="C631" s="1104"/>
      <c r="D631" s="1305"/>
      <c r="E631" s="1306"/>
      <c r="F631" s="1094" t="str">
        <f t="shared" si="69"/>
        <v/>
      </c>
      <c r="G631" s="1095"/>
      <c r="H631" s="1095"/>
      <c r="I631" s="1095"/>
      <c r="J631" s="1095"/>
      <c r="K631" s="1095"/>
      <c r="L631" s="1095"/>
      <c r="M631" s="1095"/>
      <c r="N631" s="1095"/>
      <c r="O631" s="1095"/>
      <c r="P631" s="1095"/>
      <c r="Q631" s="1095"/>
      <c r="R631" s="1095"/>
      <c r="S631" s="1095"/>
      <c r="T631" s="1095"/>
      <c r="U631" s="1095"/>
      <c r="V631" s="1095"/>
      <c r="W631" s="1096"/>
      <c r="X631" s="1299">
        <f t="shared" si="68"/>
        <v>0</v>
      </c>
      <c r="Y631" s="1300"/>
      <c r="Z631" s="1301"/>
      <c r="AA631" s="1100"/>
      <c r="AB631" s="1101"/>
      <c r="AC631" s="1102"/>
      <c r="AD631" s="1135"/>
      <c r="AE631" s="1136"/>
      <c r="AF631" s="1136"/>
      <c r="AG631" s="1137"/>
      <c r="AH631" s="1138"/>
      <c r="AI631" s="1139"/>
      <c r="AJ631" s="1140"/>
      <c r="AK631" s="1132"/>
      <c r="AL631" s="1133"/>
      <c r="AM631" s="1133"/>
      <c r="AN631" s="1133"/>
      <c r="AO631" s="1133"/>
      <c r="AP631" s="1134"/>
      <c r="AQ631" s="642" t="str">
        <f>IF(AK631="","",VLOOKUP(AK631,ﾃﾞｰﾀ一覧!$AH$4:$AR$66,2,FALSE))</f>
        <v/>
      </c>
      <c r="AR631" s="1084"/>
      <c r="AS631" s="1084"/>
      <c r="AT631" s="643" t="str">
        <f>IF(AK631="","",VLOOKUP(AK631,ﾃﾞｰﾀ一覧!$AH$4:$AR$66,3,FALSE))</f>
        <v/>
      </c>
      <c r="AU631" s="644" t="str">
        <f>IF(AK631="","",VLOOKUP(AK631,ﾃﾞｰﾀ一覧!$AH$4:$AR$66,5,FALSE))</f>
        <v/>
      </c>
      <c r="AV631" s="1084"/>
      <c r="AW631" s="1084"/>
      <c r="AX631" s="643" t="str">
        <f>IF(AK631="","",VLOOKUP(AK631,ﾃﾞｰﾀ一覧!$AH$4:$AR$66,6,FALSE))</f>
        <v/>
      </c>
      <c r="AY631" s="649" t="str">
        <f>IF(AK631="","",VLOOKUP(AK631,ﾃﾞｰﾀ一覧!$AH$4:$AR$66,8,FALSE))</f>
        <v/>
      </c>
      <c r="AZ631" s="1084"/>
      <c r="BA631" s="1084"/>
      <c r="BB631" s="388" t="str">
        <f>IF(AK631="","",VLOOKUP(AK631,ﾃﾞｰﾀ一覧!$AH$4:$AR$66,9,FALSE))</f>
        <v/>
      </c>
      <c r="BC631" s="1124"/>
      <c r="BD631" s="1125"/>
      <c r="BE631" s="1125"/>
      <c r="BF631" s="1124"/>
      <c r="BG631" s="1125"/>
      <c r="BH631" s="1125"/>
      <c r="BI631" s="1124"/>
      <c r="BJ631" s="1125"/>
      <c r="BK631" s="1150"/>
      <c r="BL631" s="1154"/>
      <c r="BM631" s="1155"/>
      <c r="BN631" s="1156"/>
      <c r="BO631" s="1109" t="str">
        <f>IF($AK631="","",IF($BF631="","",IF($BF631=ﾃﾞｰﾀ一覧!$U$37,"",IF($BF631=ﾃﾞｰﾀ一覧!$U$38,"",IF($AH631=ﾃﾞｰﾀ一覧!$U$25,VLOOKUP($AK631,ﾃﾞｰﾀ一覧!$AH$43:$AR$66,10,FALSE),VLOOKUP($AK631,ﾃﾞｰﾀ一覧!$AH$4:$AR$66,10,FALSE))))))</f>
        <v/>
      </c>
      <c r="BP631" s="1110"/>
      <c r="BQ631" s="1110"/>
      <c r="BR631" s="1111"/>
      <c r="BS631" s="1307">
        <f>IF($BL631="",0,VLOOKUP($BL631,ﾃﾞｰﾀ一覧!$AY$4:$BB$16,3,FALSE))+IF($BC631="",0,VLOOKUP($BC631,ﾃﾞｰﾀ一覧!$AY$4:$BB$16,3,FALSE))+IF($BD631="",0,VLOOKUP($BD631,ﾃﾞｰﾀ一覧!$AY$4:$BB$16,3,FALSE))</f>
        <v>0</v>
      </c>
      <c r="BT631" s="1307"/>
      <c r="BU631" s="1307"/>
      <c r="BV631" s="1112" t="str">
        <f>IF($BO631="","",IF($BF631=ﾃﾞｰﾀ一覧!$U$37,"",IF($BF631=ﾃﾞｰﾀ一覧!$U$38,"",IF($BO631=ﾃﾞｰﾀ一覧!$AT$27,ﾃﾞｰﾀ一覧!$AT$27,VLOOKUP($AK631,ﾃﾞｰﾀ一覧!$AH$4:$AR$66,11,FALSE)*IF($BO631=ﾃﾞｰﾀ一覧!$AT$17,($AR631+1)*($AV631+1),IF($BO631=ﾃﾞｰﾀ一覧!$AT$22,IF(COUNTIF($AD631,"*天端*"),ﾃﾞｰﾀ一覧!$AU$43/2,ﾃﾞｰﾀ一覧!$AU$43/3),IF($BO631=ﾃﾞｰﾀ一覧!$AT$20,$AR631*$AV631,IF($BO631=ﾃﾞｰﾀ一覧!$AT$21,$AV631,1))))))))</f>
        <v/>
      </c>
      <c r="BW631" s="1112"/>
      <c r="BX631" s="1112"/>
      <c r="BY631" s="1088" t="str">
        <f>IF($B631="","",IF($AH631="","",IF($CK631=ﾃﾞｰﾀ一覧!$U$53,ﾃﾞｰﾀ一覧!$U$61,IF($AH631=ﾃﾞｰﾀ一覧!$U$21,ﾃﾞｰﾀ一覧!$U$60,IF(OR($AH631=ﾃﾞｰﾀ一覧!$U$19,$AH631=ﾃﾞｰﾀ一覧!$U$20,$AH631=ﾃﾞｰﾀ一覧!$U$23,$AH631=ﾃﾞｰﾀ一覧!$U$22,$AH631=ﾃﾞｰﾀ一覧!$U$18,AH631=ﾃﾞｰﾀ一覧!$U$25),ﾃﾞｰﾀ一覧!$U$59,ﾃﾞｰﾀ一覧!$U$62)))))</f>
        <v/>
      </c>
      <c r="BZ631" s="1089"/>
      <c r="CA631" s="1113"/>
      <c r="CB631" s="1113"/>
      <c r="CC631" s="1113"/>
      <c r="CD631" s="1113"/>
      <c r="CE631" s="1113"/>
      <c r="CF631" s="1113"/>
      <c r="CG631" s="1113"/>
      <c r="CH631" s="1113"/>
      <c r="CI631" s="1114"/>
      <c r="CK631" s="240"/>
      <c r="CM631" s="378" t="str">
        <f t="shared" si="63"/>
        <v/>
      </c>
      <c r="CN631" s="379" t="str">
        <f t="shared" si="64"/>
        <v/>
      </c>
      <c r="CO631" s="379" t="str">
        <f t="shared" si="65"/>
        <v/>
      </c>
      <c r="CP631" s="380" t="str">
        <f t="shared" si="66"/>
        <v/>
      </c>
      <c r="CQ631" s="244"/>
      <c r="CR631" s="1100"/>
      <c r="CS631" s="1101"/>
      <c r="CT631" s="1102"/>
      <c r="CU631" s="1135"/>
      <c r="CV631" s="1136"/>
      <c r="CW631" s="1136"/>
      <c r="CX631" s="1137"/>
      <c r="CY631" s="1138"/>
      <c r="CZ631" s="1139"/>
      <c r="DA631" s="1140"/>
      <c r="DB631" s="1132"/>
      <c r="DC631" s="1133"/>
      <c r="DD631" s="1133"/>
      <c r="DE631" s="1133"/>
      <c r="DF631" s="1133"/>
      <c r="DG631" s="1134"/>
      <c r="DH631" s="580"/>
      <c r="DI631" s="1084"/>
      <c r="DJ631" s="1084"/>
      <c r="DK631" s="581"/>
      <c r="DL631" s="582"/>
      <c r="DM631" s="1084"/>
      <c r="DN631" s="1084"/>
      <c r="DO631" s="581"/>
      <c r="DP631" s="582"/>
      <c r="DQ631" s="1084"/>
      <c r="DR631" s="1084"/>
      <c r="DS631" s="583"/>
      <c r="DT631" s="1124"/>
      <c r="DU631" s="1125"/>
      <c r="DV631" s="1125"/>
      <c r="DW631" s="1124"/>
      <c r="DX631" s="1125"/>
      <c r="DY631" s="1150"/>
      <c r="DZ631" s="1362"/>
      <c r="EA631" s="1363"/>
      <c r="EB631" s="1362"/>
      <c r="EC631" s="1363"/>
      <c r="ED631" s="1362"/>
      <c r="EE631" s="1377"/>
      <c r="EF631" s="1378"/>
      <c r="EG631" s="1379"/>
      <c r="EH631" s="1379"/>
      <c r="EI631" s="1380"/>
      <c r="EJ631" s="1381"/>
      <c r="EK631" s="1381"/>
      <c r="EL631" s="1381"/>
      <c r="EM631" s="1382"/>
      <c r="EN631" s="1382"/>
      <c r="EO631" s="1382"/>
      <c r="EP631" s="1375"/>
      <c r="EQ631" s="1376"/>
      <c r="ER631" s="1113"/>
      <c r="ES631" s="1113"/>
      <c r="ET631" s="1113"/>
      <c r="EU631" s="1113"/>
      <c r="EV631" s="1113"/>
      <c r="EW631" s="1113"/>
      <c r="EX631" s="1113"/>
      <c r="EY631" s="1113"/>
      <c r="EZ631" s="1114"/>
    </row>
    <row r="632" spans="1:156" ht="30" customHeight="1" x14ac:dyDescent="0.2">
      <c r="A632" s="207">
        <f t="shared" si="67"/>
        <v>621</v>
      </c>
      <c r="B632" s="1103"/>
      <c r="C632" s="1104"/>
      <c r="D632" s="1305"/>
      <c r="E632" s="1306"/>
      <c r="F632" s="1094" t="str">
        <f t="shared" si="69"/>
        <v/>
      </c>
      <c r="G632" s="1095"/>
      <c r="H632" s="1095"/>
      <c r="I632" s="1095"/>
      <c r="J632" s="1095"/>
      <c r="K632" s="1095"/>
      <c r="L632" s="1095"/>
      <c r="M632" s="1095"/>
      <c r="N632" s="1095"/>
      <c r="O632" s="1095"/>
      <c r="P632" s="1095"/>
      <c r="Q632" s="1095"/>
      <c r="R632" s="1095"/>
      <c r="S632" s="1095"/>
      <c r="T632" s="1095"/>
      <c r="U632" s="1095"/>
      <c r="V632" s="1095"/>
      <c r="W632" s="1096"/>
      <c r="X632" s="1299">
        <f t="shared" si="68"/>
        <v>0</v>
      </c>
      <c r="Y632" s="1300"/>
      <c r="Z632" s="1301"/>
      <c r="AA632" s="1100"/>
      <c r="AB632" s="1101"/>
      <c r="AC632" s="1102"/>
      <c r="AD632" s="1135"/>
      <c r="AE632" s="1136"/>
      <c r="AF632" s="1136"/>
      <c r="AG632" s="1137"/>
      <c r="AH632" s="1138"/>
      <c r="AI632" s="1139"/>
      <c r="AJ632" s="1140"/>
      <c r="AK632" s="1132"/>
      <c r="AL632" s="1133"/>
      <c r="AM632" s="1133"/>
      <c r="AN632" s="1133"/>
      <c r="AO632" s="1133"/>
      <c r="AP632" s="1134"/>
      <c r="AQ632" s="642" t="str">
        <f>IF(AK632="","",VLOOKUP(AK632,ﾃﾞｰﾀ一覧!$AH$4:$AR$66,2,FALSE))</f>
        <v/>
      </c>
      <c r="AR632" s="1084"/>
      <c r="AS632" s="1084"/>
      <c r="AT632" s="643" t="str">
        <f>IF(AK632="","",VLOOKUP(AK632,ﾃﾞｰﾀ一覧!$AH$4:$AR$66,3,FALSE))</f>
        <v/>
      </c>
      <c r="AU632" s="644" t="str">
        <f>IF(AK632="","",VLOOKUP(AK632,ﾃﾞｰﾀ一覧!$AH$4:$AR$66,5,FALSE))</f>
        <v/>
      </c>
      <c r="AV632" s="1084"/>
      <c r="AW632" s="1084"/>
      <c r="AX632" s="643" t="str">
        <f>IF(AK632="","",VLOOKUP(AK632,ﾃﾞｰﾀ一覧!$AH$4:$AR$66,6,FALSE))</f>
        <v/>
      </c>
      <c r="AY632" s="649" t="str">
        <f>IF(AK632="","",VLOOKUP(AK632,ﾃﾞｰﾀ一覧!$AH$4:$AR$66,8,FALSE))</f>
        <v/>
      </c>
      <c r="AZ632" s="1084"/>
      <c r="BA632" s="1084"/>
      <c r="BB632" s="388" t="str">
        <f>IF(AK632="","",VLOOKUP(AK632,ﾃﾞｰﾀ一覧!$AH$4:$AR$66,9,FALSE))</f>
        <v/>
      </c>
      <c r="BC632" s="1124"/>
      <c r="BD632" s="1125"/>
      <c r="BE632" s="1125"/>
      <c r="BF632" s="1124"/>
      <c r="BG632" s="1125"/>
      <c r="BH632" s="1125"/>
      <c r="BI632" s="1124"/>
      <c r="BJ632" s="1125"/>
      <c r="BK632" s="1150"/>
      <c r="BL632" s="1154"/>
      <c r="BM632" s="1155"/>
      <c r="BN632" s="1156"/>
      <c r="BO632" s="1109" t="str">
        <f>IF($AK632="","",IF($BF632="","",IF($BF632=ﾃﾞｰﾀ一覧!$U$37,"",IF($BF632=ﾃﾞｰﾀ一覧!$U$38,"",IF($AH632=ﾃﾞｰﾀ一覧!$U$25,VLOOKUP($AK632,ﾃﾞｰﾀ一覧!$AH$43:$AR$66,10,FALSE),VLOOKUP($AK632,ﾃﾞｰﾀ一覧!$AH$4:$AR$66,10,FALSE))))))</f>
        <v/>
      </c>
      <c r="BP632" s="1110"/>
      <c r="BQ632" s="1110"/>
      <c r="BR632" s="1111"/>
      <c r="BS632" s="1307">
        <f>IF($BL632="",0,VLOOKUP($BL632,ﾃﾞｰﾀ一覧!$AY$4:$BB$16,3,FALSE))+IF($BC632="",0,VLOOKUP($BC632,ﾃﾞｰﾀ一覧!$AY$4:$BB$16,3,FALSE))+IF($BD632="",0,VLOOKUP($BD632,ﾃﾞｰﾀ一覧!$AY$4:$BB$16,3,FALSE))</f>
        <v>0</v>
      </c>
      <c r="BT632" s="1307"/>
      <c r="BU632" s="1307"/>
      <c r="BV632" s="1112" t="str">
        <f>IF($BO632="","",IF($BF632=ﾃﾞｰﾀ一覧!$U$37,"",IF($BF632=ﾃﾞｰﾀ一覧!$U$38,"",IF($BO632=ﾃﾞｰﾀ一覧!$AT$27,ﾃﾞｰﾀ一覧!$AT$27,VLOOKUP($AK632,ﾃﾞｰﾀ一覧!$AH$4:$AR$66,11,FALSE)*IF($BO632=ﾃﾞｰﾀ一覧!$AT$17,($AR632+1)*($AV632+1),IF($BO632=ﾃﾞｰﾀ一覧!$AT$22,IF(COUNTIF($AD632,"*天端*"),ﾃﾞｰﾀ一覧!$AU$43/2,ﾃﾞｰﾀ一覧!$AU$43/3),IF($BO632=ﾃﾞｰﾀ一覧!$AT$20,$AR632*$AV632,IF($BO632=ﾃﾞｰﾀ一覧!$AT$21,$AV632,1))))))))</f>
        <v/>
      </c>
      <c r="BW632" s="1112"/>
      <c r="BX632" s="1112"/>
      <c r="BY632" s="1088" t="str">
        <f>IF($B632="","",IF($AH632="","",IF($CK632=ﾃﾞｰﾀ一覧!$U$53,ﾃﾞｰﾀ一覧!$U$61,IF($AH632=ﾃﾞｰﾀ一覧!$U$21,ﾃﾞｰﾀ一覧!$U$60,IF(OR($AH632=ﾃﾞｰﾀ一覧!$U$19,$AH632=ﾃﾞｰﾀ一覧!$U$20,$AH632=ﾃﾞｰﾀ一覧!$U$23,$AH632=ﾃﾞｰﾀ一覧!$U$22,$AH632=ﾃﾞｰﾀ一覧!$U$18,AH632=ﾃﾞｰﾀ一覧!$U$25),ﾃﾞｰﾀ一覧!$U$59,ﾃﾞｰﾀ一覧!$U$62)))))</f>
        <v/>
      </c>
      <c r="BZ632" s="1089"/>
      <c r="CA632" s="1113"/>
      <c r="CB632" s="1113"/>
      <c r="CC632" s="1113"/>
      <c r="CD632" s="1113"/>
      <c r="CE632" s="1113"/>
      <c r="CF632" s="1113"/>
      <c r="CG632" s="1113"/>
      <c r="CH632" s="1113"/>
      <c r="CI632" s="1114"/>
      <c r="CK632" s="240"/>
      <c r="CM632" s="378" t="str">
        <f t="shared" si="63"/>
        <v/>
      </c>
      <c r="CN632" s="379" t="str">
        <f t="shared" si="64"/>
        <v/>
      </c>
      <c r="CO632" s="379" t="str">
        <f t="shared" si="65"/>
        <v/>
      </c>
      <c r="CP632" s="380" t="str">
        <f t="shared" si="66"/>
        <v/>
      </c>
      <c r="CQ632" s="244"/>
      <c r="CR632" s="1100"/>
      <c r="CS632" s="1101"/>
      <c r="CT632" s="1102"/>
      <c r="CU632" s="1135"/>
      <c r="CV632" s="1136"/>
      <c r="CW632" s="1136"/>
      <c r="CX632" s="1137"/>
      <c r="CY632" s="1138"/>
      <c r="CZ632" s="1139"/>
      <c r="DA632" s="1140"/>
      <c r="DB632" s="1132"/>
      <c r="DC632" s="1133"/>
      <c r="DD632" s="1133"/>
      <c r="DE632" s="1133"/>
      <c r="DF632" s="1133"/>
      <c r="DG632" s="1134"/>
      <c r="DH632" s="580"/>
      <c r="DI632" s="1084"/>
      <c r="DJ632" s="1084"/>
      <c r="DK632" s="581"/>
      <c r="DL632" s="582"/>
      <c r="DM632" s="1084"/>
      <c r="DN632" s="1084"/>
      <c r="DO632" s="581"/>
      <c r="DP632" s="582"/>
      <c r="DQ632" s="1084"/>
      <c r="DR632" s="1084"/>
      <c r="DS632" s="583"/>
      <c r="DT632" s="1124"/>
      <c r="DU632" s="1125"/>
      <c r="DV632" s="1125"/>
      <c r="DW632" s="1124"/>
      <c r="DX632" s="1125"/>
      <c r="DY632" s="1150"/>
      <c r="DZ632" s="1362"/>
      <c r="EA632" s="1363"/>
      <c r="EB632" s="1362"/>
      <c r="EC632" s="1363"/>
      <c r="ED632" s="1362"/>
      <c r="EE632" s="1377"/>
      <c r="EF632" s="1378"/>
      <c r="EG632" s="1379"/>
      <c r="EH632" s="1379"/>
      <c r="EI632" s="1380"/>
      <c r="EJ632" s="1381"/>
      <c r="EK632" s="1381"/>
      <c r="EL632" s="1381"/>
      <c r="EM632" s="1382"/>
      <c r="EN632" s="1382"/>
      <c r="EO632" s="1382"/>
      <c r="EP632" s="1375"/>
      <c r="EQ632" s="1376"/>
      <c r="ER632" s="1113"/>
      <c r="ES632" s="1113"/>
      <c r="ET632" s="1113"/>
      <c r="EU632" s="1113"/>
      <c r="EV632" s="1113"/>
      <c r="EW632" s="1113"/>
      <c r="EX632" s="1113"/>
      <c r="EY632" s="1113"/>
      <c r="EZ632" s="1114"/>
    </row>
    <row r="633" spans="1:156" ht="30" customHeight="1" x14ac:dyDescent="0.2">
      <c r="A633" s="207">
        <f t="shared" si="67"/>
        <v>622</v>
      </c>
      <c r="B633" s="1103"/>
      <c r="C633" s="1104"/>
      <c r="D633" s="1303"/>
      <c r="E633" s="1304"/>
      <c r="F633" s="1094" t="str">
        <f t="shared" si="69"/>
        <v/>
      </c>
      <c r="G633" s="1095"/>
      <c r="H633" s="1095"/>
      <c r="I633" s="1095"/>
      <c r="J633" s="1095"/>
      <c r="K633" s="1095"/>
      <c r="L633" s="1095"/>
      <c r="M633" s="1095"/>
      <c r="N633" s="1095"/>
      <c r="O633" s="1095"/>
      <c r="P633" s="1095"/>
      <c r="Q633" s="1095"/>
      <c r="R633" s="1095"/>
      <c r="S633" s="1095"/>
      <c r="T633" s="1095"/>
      <c r="U633" s="1095"/>
      <c r="V633" s="1095"/>
      <c r="W633" s="1096"/>
      <c r="X633" s="1299">
        <f t="shared" si="68"/>
        <v>0</v>
      </c>
      <c r="Y633" s="1300"/>
      <c r="Z633" s="1301"/>
      <c r="AA633" s="1100"/>
      <c r="AB633" s="1101"/>
      <c r="AC633" s="1102"/>
      <c r="AD633" s="1135"/>
      <c r="AE633" s="1136"/>
      <c r="AF633" s="1136"/>
      <c r="AG633" s="1137"/>
      <c r="AH633" s="1138"/>
      <c r="AI633" s="1139"/>
      <c r="AJ633" s="1140"/>
      <c r="AK633" s="1132"/>
      <c r="AL633" s="1133"/>
      <c r="AM633" s="1133"/>
      <c r="AN633" s="1133"/>
      <c r="AO633" s="1133"/>
      <c r="AP633" s="1134"/>
      <c r="AQ633" s="642" t="str">
        <f>IF(AK633="","",VLOOKUP(AK633,ﾃﾞｰﾀ一覧!$AH$4:$AR$66,2,FALSE))</f>
        <v/>
      </c>
      <c r="AR633" s="1084"/>
      <c r="AS633" s="1084"/>
      <c r="AT633" s="643" t="str">
        <f>IF(AK633="","",VLOOKUP(AK633,ﾃﾞｰﾀ一覧!$AH$4:$AR$66,3,FALSE))</f>
        <v/>
      </c>
      <c r="AU633" s="644" t="str">
        <f>IF(AK633="","",VLOOKUP(AK633,ﾃﾞｰﾀ一覧!$AH$4:$AR$66,5,FALSE))</f>
        <v/>
      </c>
      <c r="AV633" s="1084"/>
      <c r="AW633" s="1084"/>
      <c r="AX633" s="643" t="str">
        <f>IF(AK633="","",VLOOKUP(AK633,ﾃﾞｰﾀ一覧!$AH$4:$AR$66,6,FALSE))</f>
        <v/>
      </c>
      <c r="AY633" s="649" t="str">
        <f>IF(AK633="","",VLOOKUP(AK633,ﾃﾞｰﾀ一覧!$AH$4:$AR$66,8,FALSE))</f>
        <v/>
      </c>
      <c r="AZ633" s="1084"/>
      <c r="BA633" s="1084"/>
      <c r="BB633" s="388" t="str">
        <f>IF(AK633="","",VLOOKUP(AK633,ﾃﾞｰﾀ一覧!$AH$4:$AR$66,9,FALSE))</f>
        <v/>
      </c>
      <c r="BC633" s="1124"/>
      <c r="BD633" s="1125"/>
      <c r="BE633" s="1125"/>
      <c r="BF633" s="1124"/>
      <c r="BG633" s="1125"/>
      <c r="BH633" s="1125"/>
      <c r="BI633" s="1124"/>
      <c r="BJ633" s="1125"/>
      <c r="BK633" s="1150"/>
      <c r="BL633" s="1154"/>
      <c r="BM633" s="1155"/>
      <c r="BN633" s="1156"/>
      <c r="BO633" s="1109" t="str">
        <f>IF($AK633="","",IF($BF633="","",IF($BF633=ﾃﾞｰﾀ一覧!$U$37,"",IF($BF633=ﾃﾞｰﾀ一覧!$U$38,"",IF($AH633=ﾃﾞｰﾀ一覧!$U$25,VLOOKUP($AK633,ﾃﾞｰﾀ一覧!$AH$43:$AR$66,10,FALSE),VLOOKUP($AK633,ﾃﾞｰﾀ一覧!$AH$4:$AR$66,10,FALSE))))))</f>
        <v/>
      </c>
      <c r="BP633" s="1110"/>
      <c r="BQ633" s="1110"/>
      <c r="BR633" s="1111"/>
      <c r="BS633" s="1307">
        <f>IF($BL633="",0,VLOOKUP($BL633,ﾃﾞｰﾀ一覧!$AY$4:$BB$16,3,FALSE))+IF($BC633="",0,VLOOKUP($BC633,ﾃﾞｰﾀ一覧!$AY$4:$BB$16,3,FALSE))+IF($BD633="",0,VLOOKUP($BD633,ﾃﾞｰﾀ一覧!$AY$4:$BB$16,3,FALSE))</f>
        <v>0</v>
      </c>
      <c r="BT633" s="1307"/>
      <c r="BU633" s="1307"/>
      <c r="BV633" s="1112" t="str">
        <f>IF($BO633="","",IF($BF633=ﾃﾞｰﾀ一覧!$U$37,"",IF($BF633=ﾃﾞｰﾀ一覧!$U$38,"",IF($BO633=ﾃﾞｰﾀ一覧!$AT$27,ﾃﾞｰﾀ一覧!$AT$27,VLOOKUP($AK633,ﾃﾞｰﾀ一覧!$AH$4:$AR$66,11,FALSE)*IF($BO633=ﾃﾞｰﾀ一覧!$AT$17,($AR633+1)*($AV633+1),IF($BO633=ﾃﾞｰﾀ一覧!$AT$22,IF(COUNTIF($AD633,"*天端*"),ﾃﾞｰﾀ一覧!$AU$43/2,ﾃﾞｰﾀ一覧!$AU$43/3),IF($BO633=ﾃﾞｰﾀ一覧!$AT$20,$AR633*$AV633,IF($BO633=ﾃﾞｰﾀ一覧!$AT$21,$AV633,1))))))))</f>
        <v/>
      </c>
      <c r="BW633" s="1112"/>
      <c r="BX633" s="1112"/>
      <c r="BY633" s="1088" t="str">
        <f>IF($B633="","",IF($AH633="","",IF($CK633=ﾃﾞｰﾀ一覧!$U$53,ﾃﾞｰﾀ一覧!$U$61,IF($AH633=ﾃﾞｰﾀ一覧!$U$21,ﾃﾞｰﾀ一覧!$U$60,IF(OR($AH633=ﾃﾞｰﾀ一覧!$U$19,$AH633=ﾃﾞｰﾀ一覧!$U$20,$AH633=ﾃﾞｰﾀ一覧!$U$23,$AH633=ﾃﾞｰﾀ一覧!$U$22,$AH633=ﾃﾞｰﾀ一覧!$U$18,AH633=ﾃﾞｰﾀ一覧!$U$25),ﾃﾞｰﾀ一覧!$U$59,ﾃﾞｰﾀ一覧!$U$62)))))</f>
        <v/>
      </c>
      <c r="BZ633" s="1089"/>
      <c r="CA633" s="1113"/>
      <c r="CB633" s="1113"/>
      <c r="CC633" s="1113"/>
      <c r="CD633" s="1113"/>
      <c r="CE633" s="1113"/>
      <c r="CF633" s="1113"/>
      <c r="CG633" s="1113"/>
      <c r="CH633" s="1113"/>
      <c r="CI633" s="1114"/>
      <c r="CK633" s="240"/>
      <c r="CM633" s="378" t="str">
        <f t="shared" si="63"/>
        <v/>
      </c>
      <c r="CN633" s="379" t="str">
        <f t="shared" si="64"/>
        <v/>
      </c>
      <c r="CO633" s="379" t="str">
        <f t="shared" si="65"/>
        <v/>
      </c>
      <c r="CP633" s="380" t="str">
        <f t="shared" si="66"/>
        <v/>
      </c>
      <c r="CQ633" s="244"/>
      <c r="CR633" s="1100"/>
      <c r="CS633" s="1101"/>
      <c r="CT633" s="1102"/>
      <c r="CU633" s="1135"/>
      <c r="CV633" s="1136"/>
      <c r="CW633" s="1136"/>
      <c r="CX633" s="1137"/>
      <c r="CY633" s="1138"/>
      <c r="CZ633" s="1139"/>
      <c r="DA633" s="1140"/>
      <c r="DB633" s="1132"/>
      <c r="DC633" s="1133"/>
      <c r="DD633" s="1133"/>
      <c r="DE633" s="1133"/>
      <c r="DF633" s="1133"/>
      <c r="DG633" s="1134"/>
      <c r="DH633" s="580"/>
      <c r="DI633" s="1084"/>
      <c r="DJ633" s="1084"/>
      <c r="DK633" s="581"/>
      <c r="DL633" s="582"/>
      <c r="DM633" s="1084"/>
      <c r="DN633" s="1084"/>
      <c r="DO633" s="581"/>
      <c r="DP633" s="582"/>
      <c r="DQ633" s="1084"/>
      <c r="DR633" s="1084"/>
      <c r="DS633" s="583"/>
      <c r="DT633" s="1124"/>
      <c r="DU633" s="1125"/>
      <c r="DV633" s="1125"/>
      <c r="DW633" s="1124"/>
      <c r="DX633" s="1125"/>
      <c r="DY633" s="1150"/>
      <c r="DZ633" s="1362"/>
      <c r="EA633" s="1363"/>
      <c r="EB633" s="1362"/>
      <c r="EC633" s="1363"/>
      <c r="ED633" s="1362"/>
      <c r="EE633" s="1377"/>
      <c r="EF633" s="1378"/>
      <c r="EG633" s="1379"/>
      <c r="EH633" s="1379"/>
      <c r="EI633" s="1380"/>
      <c r="EJ633" s="1381"/>
      <c r="EK633" s="1381"/>
      <c r="EL633" s="1381"/>
      <c r="EM633" s="1382"/>
      <c r="EN633" s="1382"/>
      <c r="EO633" s="1382"/>
      <c r="EP633" s="1375"/>
      <c r="EQ633" s="1376"/>
      <c r="ER633" s="1113"/>
      <c r="ES633" s="1113"/>
      <c r="ET633" s="1113"/>
      <c r="EU633" s="1113"/>
      <c r="EV633" s="1113"/>
      <c r="EW633" s="1113"/>
      <c r="EX633" s="1113"/>
      <c r="EY633" s="1113"/>
      <c r="EZ633" s="1114"/>
    </row>
    <row r="634" spans="1:156" ht="30" customHeight="1" x14ac:dyDescent="0.2">
      <c r="A634" s="207">
        <f t="shared" si="67"/>
        <v>623</v>
      </c>
      <c r="B634" s="1103"/>
      <c r="C634" s="1104"/>
      <c r="D634" s="1303"/>
      <c r="E634" s="1304"/>
      <c r="F634" s="1094" t="str">
        <f t="shared" si="69"/>
        <v/>
      </c>
      <c r="G634" s="1095"/>
      <c r="H634" s="1095"/>
      <c r="I634" s="1095"/>
      <c r="J634" s="1095"/>
      <c r="K634" s="1095"/>
      <c r="L634" s="1095"/>
      <c r="M634" s="1095"/>
      <c r="N634" s="1095"/>
      <c r="O634" s="1095"/>
      <c r="P634" s="1095"/>
      <c r="Q634" s="1095"/>
      <c r="R634" s="1095"/>
      <c r="S634" s="1095"/>
      <c r="T634" s="1095"/>
      <c r="U634" s="1095"/>
      <c r="V634" s="1095"/>
      <c r="W634" s="1096"/>
      <c r="X634" s="1299">
        <f t="shared" si="68"/>
        <v>0</v>
      </c>
      <c r="Y634" s="1300"/>
      <c r="Z634" s="1301"/>
      <c r="AA634" s="1100"/>
      <c r="AB634" s="1101"/>
      <c r="AC634" s="1102"/>
      <c r="AD634" s="1135"/>
      <c r="AE634" s="1136"/>
      <c r="AF634" s="1136"/>
      <c r="AG634" s="1137"/>
      <c r="AH634" s="1138"/>
      <c r="AI634" s="1139"/>
      <c r="AJ634" s="1140"/>
      <c r="AK634" s="1132"/>
      <c r="AL634" s="1133"/>
      <c r="AM634" s="1133"/>
      <c r="AN634" s="1133"/>
      <c r="AO634" s="1133"/>
      <c r="AP634" s="1134"/>
      <c r="AQ634" s="642" t="str">
        <f>IF(AK634="","",VLOOKUP(AK634,ﾃﾞｰﾀ一覧!$AH$4:$AR$66,2,FALSE))</f>
        <v/>
      </c>
      <c r="AR634" s="1084"/>
      <c r="AS634" s="1084"/>
      <c r="AT634" s="643" t="str">
        <f>IF(AK634="","",VLOOKUP(AK634,ﾃﾞｰﾀ一覧!$AH$4:$AR$66,3,FALSE))</f>
        <v/>
      </c>
      <c r="AU634" s="644" t="str">
        <f>IF(AK634="","",VLOOKUP(AK634,ﾃﾞｰﾀ一覧!$AH$4:$AR$66,5,FALSE))</f>
        <v/>
      </c>
      <c r="AV634" s="1084"/>
      <c r="AW634" s="1084"/>
      <c r="AX634" s="643" t="str">
        <f>IF(AK634="","",VLOOKUP(AK634,ﾃﾞｰﾀ一覧!$AH$4:$AR$66,6,FALSE))</f>
        <v/>
      </c>
      <c r="AY634" s="649" t="str">
        <f>IF(AK634="","",VLOOKUP(AK634,ﾃﾞｰﾀ一覧!$AH$4:$AR$66,8,FALSE))</f>
        <v/>
      </c>
      <c r="AZ634" s="1084"/>
      <c r="BA634" s="1084"/>
      <c r="BB634" s="388" t="str">
        <f>IF(AK634="","",VLOOKUP(AK634,ﾃﾞｰﾀ一覧!$AH$4:$AR$66,9,FALSE))</f>
        <v/>
      </c>
      <c r="BC634" s="1124"/>
      <c r="BD634" s="1125"/>
      <c r="BE634" s="1125"/>
      <c r="BF634" s="1124"/>
      <c r="BG634" s="1125"/>
      <c r="BH634" s="1125"/>
      <c r="BI634" s="1124"/>
      <c r="BJ634" s="1125"/>
      <c r="BK634" s="1150"/>
      <c r="BL634" s="1154"/>
      <c r="BM634" s="1155"/>
      <c r="BN634" s="1156"/>
      <c r="BO634" s="1109" t="str">
        <f>IF($AK634="","",IF($BF634="","",IF($BF634=ﾃﾞｰﾀ一覧!$U$37,"",IF($BF634=ﾃﾞｰﾀ一覧!$U$38,"",IF($AH634=ﾃﾞｰﾀ一覧!$U$25,VLOOKUP($AK634,ﾃﾞｰﾀ一覧!$AH$43:$AR$66,10,FALSE),VLOOKUP($AK634,ﾃﾞｰﾀ一覧!$AH$4:$AR$66,10,FALSE))))))</f>
        <v/>
      </c>
      <c r="BP634" s="1110"/>
      <c r="BQ634" s="1110"/>
      <c r="BR634" s="1111"/>
      <c r="BS634" s="1307">
        <f>IF($BL634="",0,VLOOKUP($BL634,ﾃﾞｰﾀ一覧!$AY$4:$BB$16,3,FALSE))+IF($BC634="",0,VLOOKUP($BC634,ﾃﾞｰﾀ一覧!$AY$4:$BB$16,3,FALSE))+IF($BD634="",0,VLOOKUP($BD634,ﾃﾞｰﾀ一覧!$AY$4:$BB$16,3,FALSE))</f>
        <v>0</v>
      </c>
      <c r="BT634" s="1307"/>
      <c r="BU634" s="1307"/>
      <c r="BV634" s="1112" t="str">
        <f>IF($BO634="","",IF($BF634=ﾃﾞｰﾀ一覧!$U$37,"",IF($BF634=ﾃﾞｰﾀ一覧!$U$38,"",IF($BO634=ﾃﾞｰﾀ一覧!$AT$27,ﾃﾞｰﾀ一覧!$AT$27,VLOOKUP($AK634,ﾃﾞｰﾀ一覧!$AH$4:$AR$66,11,FALSE)*IF($BO634=ﾃﾞｰﾀ一覧!$AT$17,($AR634+1)*($AV634+1),IF($BO634=ﾃﾞｰﾀ一覧!$AT$22,IF(COUNTIF($AD634,"*天端*"),ﾃﾞｰﾀ一覧!$AU$43/2,ﾃﾞｰﾀ一覧!$AU$43/3),IF($BO634=ﾃﾞｰﾀ一覧!$AT$20,$AR634*$AV634,IF($BO634=ﾃﾞｰﾀ一覧!$AT$21,$AV634,1))))))))</f>
        <v/>
      </c>
      <c r="BW634" s="1112"/>
      <c r="BX634" s="1112"/>
      <c r="BY634" s="1088" t="str">
        <f>IF($B634="","",IF($AH634="","",IF($CK634=ﾃﾞｰﾀ一覧!$U$53,ﾃﾞｰﾀ一覧!$U$61,IF($AH634=ﾃﾞｰﾀ一覧!$U$21,ﾃﾞｰﾀ一覧!$U$60,IF(OR($AH634=ﾃﾞｰﾀ一覧!$U$19,$AH634=ﾃﾞｰﾀ一覧!$U$20,$AH634=ﾃﾞｰﾀ一覧!$U$23,$AH634=ﾃﾞｰﾀ一覧!$U$22,$AH634=ﾃﾞｰﾀ一覧!$U$18,AH634=ﾃﾞｰﾀ一覧!$U$25),ﾃﾞｰﾀ一覧!$U$59,ﾃﾞｰﾀ一覧!$U$62)))))</f>
        <v/>
      </c>
      <c r="BZ634" s="1089"/>
      <c r="CA634" s="1113"/>
      <c r="CB634" s="1113"/>
      <c r="CC634" s="1113"/>
      <c r="CD634" s="1113"/>
      <c r="CE634" s="1113"/>
      <c r="CF634" s="1113"/>
      <c r="CG634" s="1113"/>
      <c r="CH634" s="1113"/>
      <c r="CI634" s="1114"/>
      <c r="CK634" s="240"/>
      <c r="CM634" s="378" t="str">
        <f t="shared" si="63"/>
        <v/>
      </c>
      <c r="CN634" s="379" t="str">
        <f t="shared" si="64"/>
        <v/>
      </c>
      <c r="CO634" s="379" t="str">
        <f t="shared" si="65"/>
        <v/>
      </c>
      <c r="CP634" s="380" t="str">
        <f t="shared" si="66"/>
        <v/>
      </c>
      <c r="CQ634" s="244"/>
      <c r="CR634" s="1100"/>
      <c r="CS634" s="1101"/>
      <c r="CT634" s="1102"/>
      <c r="CU634" s="1135"/>
      <c r="CV634" s="1136"/>
      <c r="CW634" s="1136"/>
      <c r="CX634" s="1137"/>
      <c r="CY634" s="1138"/>
      <c r="CZ634" s="1139"/>
      <c r="DA634" s="1140"/>
      <c r="DB634" s="1132"/>
      <c r="DC634" s="1133"/>
      <c r="DD634" s="1133"/>
      <c r="DE634" s="1133"/>
      <c r="DF634" s="1133"/>
      <c r="DG634" s="1134"/>
      <c r="DH634" s="580"/>
      <c r="DI634" s="1084"/>
      <c r="DJ634" s="1084"/>
      <c r="DK634" s="581"/>
      <c r="DL634" s="582"/>
      <c r="DM634" s="1084"/>
      <c r="DN634" s="1084"/>
      <c r="DO634" s="581"/>
      <c r="DP634" s="582"/>
      <c r="DQ634" s="1084"/>
      <c r="DR634" s="1084"/>
      <c r="DS634" s="583"/>
      <c r="DT634" s="1124"/>
      <c r="DU634" s="1125"/>
      <c r="DV634" s="1125"/>
      <c r="DW634" s="1124"/>
      <c r="DX634" s="1125"/>
      <c r="DY634" s="1150"/>
      <c r="DZ634" s="1362"/>
      <c r="EA634" s="1363"/>
      <c r="EB634" s="1362"/>
      <c r="EC634" s="1363"/>
      <c r="ED634" s="1362"/>
      <c r="EE634" s="1377"/>
      <c r="EF634" s="1378"/>
      <c r="EG634" s="1379"/>
      <c r="EH634" s="1379"/>
      <c r="EI634" s="1380"/>
      <c r="EJ634" s="1381"/>
      <c r="EK634" s="1381"/>
      <c r="EL634" s="1381"/>
      <c r="EM634" s="1382"/>
      <c r="EN634" s="1382"/>
      <c r="EO634" s="1382"/>
      <c r="EP634" s="1375"/>
      <c r="EQ634" s="1376"/>
      <c r="ER634" s="1113"/>
      <c r="ES634" s="1113"/>
      <c r="ET634" s="1113"/>
      <c r="EU634" s="1113"/>
      <c r="EV634" s="1113"/>
      <c r="EW634" s="1113"/>
      <c r="EX634" s="1113"/>
      <c r="EY634" s="1113"/>
      <c r="EZ634" s="1114"/>
    </row>
    <row r="635" spans="1:156" ht="30" customHeight="1" x14ac:dyDescent="0.2">
      <c r="A635" s="207">
        <f t="shared" si="67"/>
        <v>624</v>
      </c>
      <c r="B635" s="1103"/>
      <c r="C635" s="1104"/>
      <c r="D635" s="1303"/>
      <c r="E635" s="1304"/>
      <c r="F635" s="1094" t="str">
        <f t="shared" si="69"/>
        <v/>
      </c>
      <c r="G635" s="1095"/>
      <c r="H635" s="1095"/>
      <c r="I635" s="1095"/>
      <c r="J635" s="1095"/>
      <c r="K635" s="1095"/>
      <c r="L635" s="1095"/>
      <c r="M635" s="1095"/>
      <c r="N635" s="1095"/>
      <c r="O635" s="1095"/>
      <c r="P635" s="1095"/>
      <c r="Q635" s="1095"/>
      <c r="R635" s="1095"/>
      <c r="S635" s="1095"/>
      <c r="T635" s="1095"/>
      <c r="U635" s="1095"/>
      <c r="V635" s="1095"/>
      <c r="W635" s="1096"/>
      <c r="X635" s="1299">
        <f t="shared" si="68"/>
        <v>0</v>
      </c>
      <c r="Y635" s="1300"/>
      <c r="Z635" s="1301"/>
      <c r="AA635" s="1100"/>
      <c r="AB635" s="1101"/>
      <c r="AC635" s="1102"/>
      <c r="AD635" s="1135"/>
      <c r="AE635" s="1136"/>
      <c r="AF635" s="1136"/>
      <c r="AG635" s="1137"/>
      <c r="AH635" s="1138"/>
      <c r="AI635" s="1139"/>
      <c r="AJ635" s="1140"/>
      <c r="AK635" s="1132"/>
      <c r="AL635" s="1133"/>
      <c r="AM635" s="1133"/>
      <c r="AN635" s="1133"/>
      <c r="AO635" s="1133"/>
      <c r="AP635" s="1134"/>
      <c r="AQ635" s="642" t="str">
        <f>IF(AK635="","",VLOOKUP(AK635,ﾃﾞｰﾀ一覧!$AH$4:$AR$66,2,FALSE))</f>
        <v/>
      </c>
      <c r="AR635" s="1084"/>
      <c r="AS635" s="1084"/>
      <c r="AT635" s="643" t="str">
        <f>IF(AK635="","",VLOOKUP(AK635,ﾃﾞｰﾀ一覧!$AH$4:$AR$66,3,FALSE))</f>
        <v/>
      </c>
      <c r="AU635" s="644" t="str">
        <f>IF(AK635="","",VLOOKUP(AK635,ﾃﾞｰﾀ一覧!$AH$4:$AR$66,5,FALSE))</f>
        <v/>
      </c>
      <c r="AV635" s="1084"/>
      <c r="AW635" s="1084"/>
      <c r="AX635" s="643" t="str">
        <f>IF(AK635="","",VLOOKUP(AK635,ﾃﾞｰﾀ一覧!$AH$4:$AR$66,6,FALSE))</f>
        <v/>
      </c>
      <c r="AY635" s="649" t="str">
        <f>IF(AK635="","",VLOOKUP(AK635,ﾃﾞｰﾀ一覧!$AH$4:$AR$66,8,FALSE))</f>
        <v/>
      </c>
      <c r="AZ635" s="1084"/>
      <c r="BA635" s="1084"/>
      <c r="BB635" s="388" t="str">
        <f>IF(AK635="","",VLOOKUP(AK635,ﾃﾞｰﾀ一覧!$AH$4:$AR$66,9,FALSE))</f>
        <v/>
      </c>
      <c r="BC635" s="1124"/>
      <c r="BD635" s="1125"/>
      <c r="BE635" s="1125"/>
      <c r="BF635" s="1124"/>
      <c r="BG635" s="1125"/>
      <c r="BH635" s="1125"/>
      <c r="BI635" s="1124"/>
      <c r="BJ635" s="1125"/>
      <c r="BK635" s="1150"/>
      <c r="BL635" s="1154"/>
      <c r="BM635" s="1155"/>
      <c r="BN635" s="1156"/>
      <c r="BO635" s="1109" t="str">
        <f>IF($AK635="","",IF($BF635="","",IF($BF635=ﾃﾞｰﾀ一覧!$U$37,"",IF($BF635=ﾃﾞｰﾀ一覧!$U$38,"",IF($AH635=ﾃﾞｰﾀ一覧!$U$25,VLOOKUP($AK635,ﾃﾞｰﾀ一覧!$AH$43:$AR$66,10,FALSE),VLOOKUP($AK635,ﾃﾞｰﾀ一覧!$AH$4:$AR$66,10,FALSE))))))</f>
        <v/>
      </c>
      <c r="BP635" s="1110"/>
      <c r="BQ635" s="1110"/>
      <c r="BR635" s="1111"/>
      <c r="BS635" s="1307">
        <f>IF($BL635="",0,VLOOKUP($BL635,ﾃﾞｰﾀ一覧!$AY$4:$BB$16,3,FALSE))+IF($BC635="",0,VLOOKUP($BC635,ﾃﾞｰﾀ一覧!$AY$4:$BB$16,3,FALSE))+IF($BD635="",0,VLOOKUP($BD635,ﾃﾞｰﾀ一覧!$AY$4:$BB$16,3,FALSE))</f>
        <v>0</v>
      </c>
      <c r="BT635" s="1307"/>
      <c r="BU635" s="1307"/>
      <c r="BV635" s="1112" t="str">
        <f>IF($BO635="","",IF($BF635=ﾃﾞｰﾀ一覧!$U$37,"",IF($BF635=ﾃﾞｰﾀ一覧!$U$38,"",IF($BO635=ﾃﾞｰﾀ一覧!$AT$27,ﾃﾞｰﾀ一覧!$AT$27,VLOOKUP($AK635,ﾃﾞｰﾀ一覧!$AH$4:$AR$66,11,FALSE)*IF($BO635=ﾃﾞｰﾀ一覧!$AT$17,($AR635+1)*($AV635+1),IF($BO635=ﾃﾞｰﾀ一覧!$AT$22,IF(COUNTIF($AD635,"*天端*"),ﾃﾞｰﾀ一覧!$AU$43/2,ﾃﾞｰﾀ一覧!$AU$43/3),IF($BO635=ﾃﾞｰﾀ一覧!$AT$20,$AR635*$AV635,IF($BO635=ﾃﾞｰﾀ一覧!$AT$21,$AV635,1))))))))</f>
        <v/>
      </c>
      <c r="BW635" s="1112"/>
      <c r="BX635" s="1112"/>
      <c r="BY635" s="1088" t="str">
        <f>IF($B635="","",IF($AH635="","",IF($CK635=ﾃﾞｰﾀ一覧!$U$53,ﾃﾞｰﾀ一覧!$U$61,IF($AH635=ﾃﾞｰﾀ一覧!$U$21,ﾃﾞｰﾀ一覧!$U$60,IF(OR($AH635=ﾃﾞｰﾀ一覧!$U$19,$AH635=ﾃﾞｰﾀ一覧!$U$20,$AH635=ﾃﾞｰﾀ一覧!$U$23,$AH635=ﾃﾞｰﾀ一覧!$U$22,$AH635=ﾃﾞｰﾀ一覧!$U$18,AH635=ﾃﾞｰﾀ一覧!$U$25),ﾃﾞｰﾀ一覧!$U$59,ﾃﾞｰﾀ一覧!$U$62)))))</f>
        <v/>
      </c>
      <c r="BZ635" s="1089"/>
      <c r="CA635" s="1113"/>
      <c r="CB635" s="1113"/>
      <c r="CC635" s="1113"/>
      <c r="CD635" s="1113"/>
      <c r="CE635" s="1113"/>
      <c r="CF635" s="1113"/>
      <c r="CG635" s="1113"/>
      <c r="CH635" s="1113"/>
      <c r="CI635" s="1114"/>
      <c r="CK635" s="240"/>
      <c r="CM635" s="378" t="str">
        <f t="shared" si="63"/>
        <v/>
      </c>
      <c r="CN635" s="379" t="str">
        <f t="shared" si="64"/>
        <v/>
      </c>
      <c r="CO635" s="379" t="str">
        <f t="shared" si="65"/>
        <v/>
      </c>
      <c r="CP635" s="380" t="str">
        <f t="shared" si="66"/>
        <v/>
      </c>
      <c r="CQ635" s="244"/>
      <c r="CR635" s="1100"/>
      <c r="CS635" s="1101"/>
      <c r="CT635" s="1102"/>
      <c r="CU635" s="1135"/>
      <c r="CV635" s="1136"/>
      <c r="CW635" s="1136"/>
      <c r="CX635" s="1137"/>
      <c r="CY635" s="1138"/>
      <c r="CZ635" s="1139"/>
      <c r="DA635" s="1140"/>
      <c r="DB635" s="1132"/>
      <c r="DC635" s="1133"/>
      <c r="DD635" s="1133"/>
      <c r="DE635" s="1133"/>
      <c r="DF635" s="1133"/>
      <c r="DG635" s="1134"/>
      <c r="DH635" s="580"/>
      <c r="DI635" s="1084"/>
      <c r="DJ635" s="1084"/>
      <c r="DK635" s="581"/>
      <c r="DL635" s="582"/>
      <c r="DM635" s="1084"/>
      <c r="DN635" s="1084"/>
      <c r="DO635" s="581"/>
      <c r="DP635" s="582"/>
      <c r="DQ635" s="1084"/>
      <c r="DR635" s="1084"/>
      <c r="DS635" s="583"/>
      <c r="DT635" s="1124"/>
      <c r="DU635" s="1125"/>
      <c r="DV635" s="1125"/>
      <c r="DW635" s="1124"/>
      <c r="DX635" s="1125"/>
      <c r="DY635" s="1150"/>
      <c r="DZ635" s="1362"/>
      <c r="EA635" s="1363"/>
      <c r="EB635" s="1362"/>
      <c r="EC635" s="1363"/>
      <c r="ED635" s="1362"/>
      <c r="EE635" s="1377"/>
      <c r="EF635" s="1378"/>
      <c r="EG635" s="1379"/>
      <c r="EH635" s="1379"/>
      <c r="EI635" s="1380"/>
      <c r="EJ635" s="1381"/>
      <c r="EK635" s="1381"/>
      <c r="EL635" s="1381"/>
      <c r="EM635" s="1382"/>
      <c r="EN635" s="1382"/>
      <c r="EO635" s="1382"/>
      <c r="EP635" s="1375"/>
      <c r="EQ635" s="1376"/>
      <c r="ER635" s="1113"/>
      <c r="ES635" s="1113"/>
      <c r="ET635" s="1113"/>
      <c r="EU635" s="1113"/>
      <c r="EV635" s="1113"/>
      <c r="EW635" s="1113"/>
      <c r="EX635" s="1113"/>
      <c r="EY635" s="1113"/>
      <c r="EZ635" s="1114"/>
    </row>
    <row r="636" spans="1:156" ht="30" customHeight="1" x14ac:dyDescent="0.2">
      <c r="A636" s="207">
        <f t="shared" si="67"/>
        <v>625</v>
      </c>
      <c r="B636" s="1103"/>
      <c r="C636" s="1104"/>
      <c r="D636" s="1303"/>
      <c r="E636" s="1304"/>
      <c r="F636" s="1094" t="str">
        <f t="shared" si="69"/>
        <v/>
      </c>
      <c r="G636" s="1095"/>
      <c r="H636" s="1095"/>
      <c r="I636" s="1095"/>
      <c r="J636" s="1095"/>
      <c r="K636" s="1095"/>
      <c r="L636" s="1095"/>
      <c r="M636" s="1095"/>
      <c r="N636" s="1095"/>
      <c r="O636" s="1095"/>
      <c r="P636" s="1095"/>
      <c r="Q636" s="1095"/>
      <c r="R636" s="1095"/>
      <c r="S636" s="1095"/>
      <c r="T636" s="1095"/>
      <c r="U636" s="1095"/>
      <c r="V636" s="1095"/>
      <c r="W636" s="1096"/>
      <c r="X636" s="1299">
        <f t="shared" si="68"/>
        <v>0</v>
      </c>
      <c r="Y636" s="1300"/>
      <c r="Z636" s="1301"/>
      <c r="AA636" s="1100"/>
      <c r="AB636" s="1101"/>
      <c r="AC636" s="1102"/>
      <c r="AD636" s="1135"/>
      <c r="AE636" s="1136"/>
      <c r="AF636" s="1136"/>
      <c r="AG636" s="1137"/>
      <c r="AH636" s="1138"/>
      <c r="AI636" s="1139"/>
      <c r="AJ636" s="1140"/>
      <c r="AK636" s="1132"/>
      <c r="AL636" s="1133"/>
      <c r="AM636" s="1133"/>
      <c r="AN636" s="1133"/>
      <c r="AO636" s="1133"/>
      <c r="AP636" s="1134"/>
      <c r="AQ636" s="642" t="str">
        <f>IF(AK636="","",VLOOKUP(AK636,ﾃﾞｰﾀ一覧!$AH$4:$AR$66,2,FALSE))</f>
        <v/>
      </c>
      <c r="AR636" s="1084"/>
      <c r="AS636" s="1084"/>
      <c r="AT636" s="643" t="str">
        <f>IF(AK636="","",VLOOKUP(AK636,ﾃﾞｰﾀ一覧!$AH$4:$AR$66,3,FALSE))</f>
        <v/>
      </c>
      <c r="AU636" s="644" t="str">
        <f>IF(AK636="","",VLOOKUP(AK636,ﾃﾞｰﾀ一覧!$AH$4:$AR$66,5,FALSE))</f>
        <v/>
      </c>
      <c r="AV636" s="1084"/>
      <c r="AW636" s="1084"/>
      <c r="AX636" s="643" t="str">
        <f>IF(AK636="","",VLOOKUP(AK636,ﾃﾞｰﾀ一覧!$AH$4:$AR$66,6,FALSE))</f>
        <v/>
      </c>
      <c r="AY636" s="649" t="str">
        <f>IF(AK636="","",VLOOKUP(AK636,ﾃﾞｰﾀ一覧!$AH$4:$AR$66,8,FALSE))</f>
        <v/>
      </c>
      <c r="AZ636" s="1084"/>
      <c r="BA636" s="1084"/>
      <c r="BB636" s="388" t="str">
        <f>IF(AK636="","",VLOOKUP(AK636,ﾃﾞｰﾀ一覧!$AH$4:$AR$66,9,FALSE))</f>
        <v/>
      </c>
      <c r="BC636" s="1124"/>
      <c r="BD636" s="1125"/>
      <c r="BE636" s="1125"/>
      <c r="BF636" s="1124"/>
      <c r="BG636" s="1125"/>
      <c r="BH636" s="1125"/>
      <c r="BI636" s="1124"/>
      <c r="BJ636" s="1125"/>
      <c r="BK636" s="1150"/>
      <c r="BL636" s="1154"/>
      <c r="BM636" s="1155"/>
      <c r="BN636" s="1156"/>
      <c r="BO636" s="1109" t="str">
        <f>IF($AK636="","",IF($BF636="","",IF($BF636=ﾃﾞｰﾀ一覧!$U$37,"",IF($BF636=ﾃﾞｰﾀ一覧!$U$38,"",IF($AH636=ﾃﾞｰﾀ一覧!$U$25,VLOOKUP($AK636,ﾃﾞｰﾀ一覧!$AH$43:$AR$66,10,FALSE),VLOOKUP($AK636,ﾃﾞｰﾀ一覧!$AH$4:$AR$66,10,FALSE))))))</f>
        <v/>
      </c>
      <c r="BP636" s="1110"/>
      <c r="BQ636" s="1110"/>
      <c r="BR636" s="1111"/>
      <c r="BS636" s="1307">
        <f>IF($BL636="",0,VLOOKUP($BL636,ﾃﾞｰﾀ一覧!$AY$4:$BB$16,3,FALSE))+IF($BC636="",0,VLOOKUP($BC636,ﾃﾞｰﾀ一覧!$AY$4:$BB$16,3,FALSE))+IF($BD636="",0,VLOOKUP($BD636,ﾃﾞｰﾀ一覧!$AY$4:$BB$16,3,FALSE))</f>
        <v>0</v>
      </c>
      <c r="BT636" s="1307"/>
      <c r="BU636" s="1307"/>
      <c r="BV636" s="1112" t="str">
        <f>IF($BO636="","",IF($BF636=ﾃﾞｰﾀ一覧!$U$37,"",IF($BF636=ﾃﾞｰﾀ一覧!$U$38,"",IF($BO636=ﾃﾞｰﾀ一覧!$AT$27,ﾃﾞｰﾀ一覧!$AT$27,VLOOKUP($AK636,ﾃﾞｰﾀ一覧!$AH$4:$AR$66,11,FALSE)*IF($BO636=ﾃﾞｰﾀ一覧!$AT$17,($AR636+1)*($AV636+1),IF($BO636=ﾃﾞｰﾀ一覧!$AT$22,IF(COUNTIF($AD636,"*天端*"),ﾃﾞｰﾀ一覧!$AU$43/2,ﾃﾞｰﾀ一覧!$AU$43/3),IF($BO636=ﾃﾞｰﾀ一覧!$AT$20,$AR636*$AV636,IF($BO636=ﾃﾞｰﾀ一覧!$AT$21,$AV636,1))))))))</f>
        <v/>
      </c>
      <c r="BW636" s="1112"/>
      <c r="BX636" s="1112"/>
      <c r="BY636" s="1088" t="str">
        <f>IF($B636="","",IF($AH636="","",IF($CK636=ﾃﾞｰﾀ一覧!$U$53,ﾃﾞｰﾀ一覧!$U$61,IF($AH636=ﾃﾞｰﾀ一覧!$U$21,ﾃﾞｰﾀ一覧!$U$60,IF(OR($AH636=ﾃﾞｰﾀ一覧!$U$19,$AH636=ﾃﾞｰﾀ一覧!$U$20,$AH636=ﾃﾞｰﾀ一覧!$U$23,$AH636=ﾃﾞｰﾀ一覧!$U$22,$AH636=ﾃﾞｰﾀ一覧!$U$18,AH636=ﾃﾞｰﾀ一覧!$U$25),ﾃﾞｰﾀ一覧!$U$59,ﾃﾞｰﾀ一覧!$U$62)))))</f>
        <v/>
      </c>
      <c r="BZ636" s="1089"/>
      <c r="CA636" s="1113"/>
      <c r="CB636" s="1113"/>
      <c r="CC636" s="1113"/>
      <c r="CD636" s="1113"/>
      <c r="CE636" s="1113"/>
      <c r="CF636" s="1113"/>
      <c r="CG636" s="1113"/>
      <c r="CH636" s="1113"/>
      <c r="CI636" s="1114"/>
      <c r="CK636" s="240"/>
      <c r="CM636" s="378" t="str">
        <f t="shared" si="63"/>
        <v/>
      </c>
      <c r="CN636" s="379" t="str">
        <f t="shared" si="64"/>
        <v/>
      </c>
      <c r="CO636" s="379" t="str">
        <f t="shared" si="65"/>
        <v/>
      </c>
      <c r="CP636" s="380" t="str">
        <f t="shared" si="66"/>
        <v/>
      </c>
      <c r="CQ636" s="244"/>
      <c r="CR636" s="1100"/>
      <c r="CS636" s="1101"/>
      <c r="CT636" s="1102"/>
      <c r="CU636" s="1135"/>
      <c r="CV636" s="1136"/>
      <c r="CW636" s="1136"/>
      <c r="CX636" s="1137"/>
      <c r="CY636" s="1138"/>
      <c r="CZ636" s="1139"/>
      <c r="DA636" s="1140"/>
      <c r="DB636" s="1132"/>
      <c r="DC636" s="1133"/>
      <c r="DD636" s="1133"/>
      <c r="DE636" s="1133"/>
      <c r="DF636" s="1133"/>
      <c r="DG636" s="1134"/>
      <c r="DH636" s="580"/>
      <c r="DI636" s="1084"/>
      <c r="DJ636" s="1084"/>
      <c r="DK636" s="581"/>
      <c r="DL636" s="582"/>
      <c r="DM636" s="1084"/>
      <c r="DN636" s="1084"/>
      <c r="DO636" s="581"/>
      <c r="DP636" s="582"/>
      <c r="DQ636" s="1084"/>
      <c r="DR636" s="1084"/>
      <c r="DS636" s="583"/>
      <c r="DT636" s="1124"/>
      <c r="DU636" s="1125"/>
      <c r="DV636" s="1125"/>
      <c r="DW636" s="1124"/>
      <c r="DX636" s="1125"/>
      <c r="DY636" s="1150"/>
      <c r="DZ636" s="1362"/>
      <c r="EA636" s="1363"/>
      <c r="EB636" s="1362"/>
      <c r="EC636" s="1363"/>
      <c r="ED636" s="1362"/>
      <c r="EE636" s="1377"/>
      <c r="EF636" s="1378"/>
      <c r="EG636" s="1379"/>
      <c r="EH636" s="1379"/>
      <c r="EI636" s="1380"/>
      <c r="EJ636" s="1381"/>
      <c r="EK636" s="1381"/>
      <c r="EL636" s="1381"/>
      <c r="EM636" s="1382"/>
      <c r="EN636" s="1382"/>
      <c r="EO636" s="1382"/>
      <c r="EP636" s="1375"/>
      <c r="EQ636" s="1376"/>
      <c r="ER636" s="1113"/>
      <c r="ES636" s="1113"/>
      <c r="ET636" s="1113"/>
      <c r="EU636" s="1113"/>
      <c r="EV636" s="1113"/>
      <c r="EW636" s="1113"/>
      <c r="EX636" s="1113"/>
      <c r="EY636" s="1113"/>
      <c r="EZ636" s="1114"/>
    </row>
    <row r="637" spans="1:156" ht="30" customHeight="1" x14ac:dyDescent="0.2">
      <c r="A637" s="207">
        <f t="shared" si="67"/>
        <v>626</v>
      </c>
      <c r="B637" s="1103"/>
      <c r="C637" s="1104"/>
      <c r="D637" s="1303"/>
      <c r="E637" s="1304"/>
      <c r="F637" s="1094" t="str">
        <f t="shared" si="69"/>
        <v/>
      </c>
      <c r="G637" s="1095"/>
      <c r="H637" s="1095"/>
      <c r="I637" s="1095"/>
      <c r="J637" s="1095"/>
      <c r="K637" s="1095"/>
      <c r="L637" s="1095"/>
      <c r="M637" s="1095"/>
      <c r="N637" s="1095"/>
      <c r="O637" s="1095"/>
      <c r="P637" s="1095"/>
      <c r="Q637" s="1095"/>
      <c r="R637" s="1095"/>
      <c r="S637" s="1095"/>
      <c r="T637" s="1095"/>
      <c r="U637" s="1095"/>
      <c r="V637" s="1095"/>
      <c r="W637" s="1096"/>
      <c r="X637" s="1299">
        <f t="shared" si="68"/>
        <v>0</v>
      </c>
      <c r="Y637" s="1300"/>
      <c r="Z637" s="1301"/>
      <c r="AA637" s="1100"/>
      <c r="AB637" s="1101"/>
      <c r="AC637" s="1102"/>
      <c r="AD637" s="1135"/>
      <c r="AE637" s="1136"/>
      <c r="AF637" s="1136"/>
      <c r="AG637" s="1137"/>
      <c r="AH637" s="1138"/>
      <c r="AI637" s="1139"/>
      <c r="AJ637" s="1140"/>
      <c r="AK637" s="1132"/>
      <c r="AL637" s="1133"/>
      <c r="AM637" s="1133"/>
      <c r="AN637" s="1133"/>
      <c r="AO637" s="1133"/>
      <c r="AP637" s="1134"/>
      <c r="AQ637" s="642" t="str">
        <f>IF(AK637="","",VLOOKUP(AK637,ﾃﾞｰﾀ一覧!$AH$4:$AR$66,2,FALSE))</f>
        <v/>
      </c>
      <c r="AR637" s="1084"/>
      <c r="AS637" s="1084"/>
      <c r="AT637" s="643" t="str">
        <f>IF(AK637="","",VLOOKUP(AK637,ﾃﾞｰﾀ一覧!$AH$4:$AR$66,3,FALSE))</f>
        <v/>
      </c>
      <c r="AU637" s="644" t="str">
        <f>IF(AK637="","",VLOOKUP(AK637,ﾃﾞｰﾀ一覧!$AH$4:$AR$66,5,FALSE))</f>
        <v/>
      </c>
      <c r="AV637" s="1084"/>
      <c r="AW637" s="1084"/>
      <c r="AX637" s="643" t="str">
        <f>IF(AK637="","",VLOOKUP(AK637,ﾃﾞｰﾀ一覧!$AH$4:$AR$66,6,FALSE))</f>
        <v/>
      </c>
      <c r="AY637" s="649" t="str">
        <f>IF(AK637="","",VLOOKUP(AK637,ﾃﾞｰﾀ一覧!$AH$4:$AR$66,8,FALSE))</f>
        <v/>
      </c>
      <c r="AZ637" s="1084"/>
      <c r="BA637" s="1084"/>
      <c r="BB637" s="388" t="str">
        <f>IF(AK637="","",VLOOKUP(AK637,ﾃﾞｰﾀ一覧!$AH$4:$AR$66,9,FALSE))</f>
        <v/>
      </c>
      <c r="BC637" s="1157"/>
      <c r="BD637" s="1158"/>
      <c r="BE637" s="1158"/>
      <c r="BF637" s="1124"/>
      <c r="BG637" s="1125"/>
      <c r="BH637" s="1125"/>
      <c r="BI637" s="1157"/>
      <c r="BJ637" s="1158"/>
      <c r="BK637" s="1159"/>
      <c r="BL637" s="1154"/>
      <c r="BM637" s="1155"/>
      <c r="BN637" s="1156"/>
      <c r="BO637" s="1109" t="str">
        <f>IF($AK637="","",IF($BF637="","",IF($BF637=ﾃﾞｰﾀ一覧!$U$37,"",IF($BF637=ﾃﾞｰﾀ一覧!$U$38,"",IF($AH637=ﾃﾞｰﾀ一覧!$U$25,VLOOKUP($AK637,ﾃﾞｰﾀ一覧!$AH$43:$AR$66,10,FALSE),VLOOKUP($AK637,ﾃﾞｰﾀ一覧!$AH$4:$AR$66,10,FALSE))))))</f>
        <v/>
      </c>
      <c r="BP637" s="1110"/>
      <c r="BQ637" s="1110"/>
      <c r="BR637" s="1111"/>
      <c r="BS637" s="1307">
        <f>IF($BL637="",0,VLOOKUP($BL637,ﾃﾞｰﾀ一覧!$AY$4:$BB$16,3,FALSE))+IF($BC637="",0,VLOOKUP($BC637,ﾃﾞｰﾀ一覧!$AY$4:$BB$16,3,FALSE))+IF($BD637="",0,VLOOKUP($BD637,ﾃﾞｰﾀ一覧!$AY$4:$BB$16,3,FALSE))</f>
        <v>0</v>
      </c>
      <c r="BT637" s="1307"/>
      <c r="BU637" s="1307"/>
      <c r="BV637" s="1112" t="str">
        <f>IF($BO637="","",IF($BF637=ﾃﾞｰﾀ一覧!$U$37,"",IF($BF637=ﾃﾞｰﾀ一覧!$U$38,"",IF($BO637=ﾃﾞｰﾀ一覧!$AT$27,ﾃﾞｰﾀ一覧!$AT$27,VLOOKUP($AK637,ﾃﾞｰﾀ一覧!$AH$4:$AR$66,11,FALSE)*IF($BO637=ﾃﾞｰﾀ一覧!$AT$17,($AR637+1)*($AV637+1),IF($BO637=ﾃﾞｰﾀ一覧!$AT$22,IF(COUNTIF($AD637,"*天端*"),ﾃﾞｰﾀ一覧!$AU$43/2,ﾃﾞｰﾀ一覧!$AU$43/3),IF($BO637=ﾃﾞｰﾀ一覧!$AT$20,$AR637*$AV637,IF($BO637=ﾃﾞｰﾀ一覧!$AT$21,$AV637,1))))))))</f>
        <v/>
      </c>
      <c r="BW637" s="1112"/>
      <c r="BX637" s="1112"/>
      <c r="BY637" s="1088" t="str">
        <f>IF($B637="","",IF($AH637="","",IF($CK637=ﾃﾞｰﾀ一覧!$U$53,ﾃﾞｰﾀ一覧!$U$61,IF($AH637=ﾃﾞｰﾀ一覧!$U$21,ﾃﾞｰﾀ一覧!$U$60,IF(OR($AH637=ﾃﾞｰﾀ一覧!$U$19,$AH637=ﾃﾞｰﾀ一覧!$U$20,$AH637=ﾃﾞｰﾀ一覧!$U$23,$AH637=ﾃﾞｰﾀ一覧!$U$22,$AH637=ﾃﾞｰﾀ一覧!$U$18,AH637=ﾃﾞｰﾀ一覧!$U$25),ﾃﾞｰﾀ一覧!$U$59,ﾃﾞｰﾀ一覧!$U$62)))))</f>
        <v/>
      </c>
      <c r="BZ637" s="1089"/>
      <c r="CA637" s="1113"/>
      <c r="CB637" s="1113"/>
      <c r="CC637" s="1113"/>
      <c r="CD637" s="1113"/>
      <c r="CE637" s="1113"/>
      <c r="CF637" s="1113"/>
      <c r="CG637" s="1113"/>
      <c r="CH637" s="1113"/>
      <c r="CI637" s="1114"/>
      <c r="CK637" s="240"/>
      <c r="CM637" s="378" t="str">
        <f t="shared" si="63"/>
        <v/>
      </c>
      <c r="CN637" s="379" t="str">
        <f t="shared" si="64"/>
        <v/>
      </c>
      <c r="CO637" s="379" t="str">
        <f t="shared" si="65"/>
        <v/>
      </c>
      <c r="CP637" s="380" t="str">
        <f t="shared" si="66"/>
        <v/>
      </c>
      <c r="CQ637" s="244"/>
      <c r="CR637" s="1100"/>
      <c r="CS637" s="1101"/>
      <c r="CT637" s="1102"/>
      <c r="CU637" s="1135"/>
      <c r="CV637" s="1136"/>
      <c r="CW637" s="1136"/>
      <c r="CX637" s="1137"/>
      <c r="CY637" s="1138"/>
      <c r="CZ637" s="1139"/>
      <c r="DA637" s="1140"/>
      <c r="DB637" s="1132"/>
      <c r="DC637" s="1133"/>
      <c r="DD637" s="1133"/>
      <c r="DE637" s="1133"/>
      <c r="DF637" s="1133"/>
      <c r="DG637" s="1134"/>
      <c r="DH637" s="580"/>
      <c r="DI637" s="1084"/>
      <c r="DJ637" s="1084"/>
      <c r="DK637" s="581"/>
      <c r="DL637" s="582"/>
      <c r="DM637" s="1084"/>
      <c r="DN637" s="1084"/>
      <c r="DO637" s="581"/>
      <c r="DP637" s="582"/>
      <c r="DQ637" s="1084"/>
      <c r="DR637" s="1084"/>
      <c r="DS637" s="583"/>
      <c r="DT637" s="1157"/>
      <c r="DU637" s="1158"/>
      <c r="DV637" s="1158"/>
      <c r="DW637" s="1157"/>
      <c r="DX637" s="1158"/>
      <c r="DY637" s="1159"/>
      <c r="DZ637" s="1362"/>
      <c r="EA637" s="1363"/>
      <c r="EB637" s="1362"/>
      <c r="EC637" s="1363"/>
      <c r="ED637" s="1362"/>
      <c r="EE637" s="1377"/>
      <c r="EF637" s="1378"/>
      <c r="EG637" s="1379"/>
      <c r="EH637" s="1379"/>
      <c r="EI637" s="1380"/>
      <c r="EJ637" s="1381"/>
      <c r="EK637" s="1381"/>
      <c r="EL637" s="1381"/>
      <c r="EM637" s="1382"/>
      <c r="EN637" s="1382"/>
      <c r="EO637" s="1382"/>
      <c r="EP637" s="1375"/>
      <c r="EQ637" s="1376"/>
      <c r="ER637" s="1113"/>
      <c r="ES637" s="1113"/>
      <c r="ET637" s="1113"/>
      <c r="EU637" s="1113"/>
      <c r="EV637" s="1113"/>
      <c r="EW637" s="1113"/>
      <c r="EX637" s="1113"/>
      <c r="EY637" s="1113"/>
      <c r="EZ637" s="1114"/>
    </row>
    <row r="638" spans="1:156" ht="30" customHeight="1" x14ac:dyDescent="0.2">
      <c r="A638" s="207">
        <f t="shared" si="67"/>
        <v>627</v>
      </c>
      <c r="B638" s="1103"/>
      <c r="C638" s="1104"/>
      <c r="D638" s="1303"/>
      <c r="E638" s="1304"/>
      <c r="F638" s="1094" t="str">
        <f t="shared" si="69"/>
        <v/>
      </c>
      <c r="G638" s="1095"/>
      <c r="H638" s="1095"/>
      <c r="I638" s="1095"/>
      <c r="J638" s="1095"/>
      <c r="K638" s="1095"/>
      <c r="L638" s="1095"/>
      <c r="M638" s="1095"/>
      <c r="N638" s="1095"/>
      <c r="O638" s="1095"/>
      <c r="P638" s="1095"/>
      <c r="Q638" s="1095"/>
      <c r="R638" s="1095"/>
      <c r="S638" s="1095"/>
      <c r="T638" s="1095"/>
      <c r="U638" s="1095"/>
      <c r="V638" s="1095"/>
      <c r="W638" s="1096"/>
      <c r="X638" s="1299">
        <f t="shared" si="68"/>
        <v>0</v>
      </c>
      <c r="Y638" s="1300"/>
      <c r="Z638" s="1301"/>
      <c r="AA638" s="1100"/>
      <c r="AB638" s="1101"/>
      <c r="AC638" s="1102"/>
      <c r="AD638" s="1135"/>
      <c r="AE638" s="1136"/>
      <c r="AF638" s="1136"/>
      <c r="AG638" s="1137"/>
      <c r="AH638" s="1138"/>
      <c r="AI638" s="1139"/>
      <c r="AJ638" s="1140"/>
      <c r="AK638" s="1132"/>
      <c r="AL638" s="1133"/>
      <c r="AM638" s="1133"/>
      <c r="AN638" s="1133"/>
      <c r="AO638" s="1133"/>
      <c r="AP638" s="1134"/>
      <c r="AQ638" s="642" t="str">
        <f>IF(AK638="","",VLOOKUP(AK638,ﾃﾞｰﾀ一覧!$AH$4:$AR$66,2,FALSE))</f>
        <v/>
      </c>
      <c r="AR638" s="1084"/>
      <c r="AS638" s="1084"/>
      <c r="AT638" s="643" t="str">
        <f>IF(AK638="","",VLOOKUP(AK638,ﾃﾞｰﾀ一覧!$AH$4:$AR$66,3,FALSE))</f>
        <v/>
      </c>
      <c r="AU638" s="644" t="str">
        <f>IF(AK638="","",VLOOKUP(AK638,ﾃﾞｰﾀ一覧!$AH$4:$AR$66,5,FALSE))</f>
        <v/>
      </c>
      <c r="AV638" s="1084"/>
      <c r="AW638" s="1084"/>
      <c r="AX638" s="643" t="str">
        <f>IF(AK638="","",VLOOKUP(AK638,ﾃﾞｰﾀ一覧!$AH$4:$AR$66,6,FALSE))</f>
        <v/>
      </c>
      <c r="AY638" s="649" t="str">
        <f>IF(AK638="","",VLOOKUP(AK638,ﾃﾞｰﾀ一覧!$AH$4:$AR$66,8,FALSE))</f>
        <v/>
      </c>
      <c r="AZ638" s="1084"/>
      <c r="BA638" s="1084"/>
      <c r="BB638" s="388" t="str">
        <f>IF(AK638="","",VLOOKUP(AK638,ﾃﾞｰﾀ一覧!$AH$4:$AR$66,9,FALSE))</f>
        <v/>
      </c>
      <c r="BC638" s="1124"/>
      <c r="BD638" s="1125"/>
      <c r="BE638" s="1125"/>
      <c r="BF638" s="1124"/>
      <c r="BG638" s="1125"/>
      <c r="BH638" s="1125"/>
      <c r="BI638" s="1124"/>
      <c r="BJ638" s="1125"/>
      <c r="BK638" s="1150"/>
      <c r="BL638" s="1154"/>
      <c r="BM638" s="1155"/>
      <c r="BN638" s="1156"/>
      <c r="BO638" s="1109" t="str">
        <f>IF($AK638="","",IF($BF638="","",IF($BF638=ﾃﾞｰﾀ一覧!$U$37,"",IF($BF638=ﾃﾞｰﾀ一覧!$U$38,"",IF($AH638=ﾃﾞｰﾀ一覧!$U$25,VLOOKUP($AK638,ﾃﾞｰﾀ一覧!$AH$43:$AR$66,10,FALSE),VLOOKUP($AK638,ﾃﾞｰﾀ一覧!$AH$4:$AR$66,10,FALSE))))))</f>
        <v/>
      </c>
      <c r="BP638" s="1110"/>
      <c r="BQ638" s="1110"/>
      <c r="BR638" s="1111"/>
      <c r="BS638" s="1307">
        <f>IF($BL638="",0,VLOOKUP($BL638,ﾃﾞｰﾀ一覧!$AY$4:$BB$16,3,FALSE))+IF($BC638="",0,VLOOKUP($BC638,ﾃﾞｰﾀ一覧!$AY$4:$BB$16,3,FALSE))+IF($BD638="",0,VLOOKUP($BD638,ﾃﾞｰﾀ一覧!$AY$4:$BB$16,3,FALSE))</f>
        <v>0</v>
      </c>
      <c r="BT638" s="1307"/>
      <c r="BU638" s="1307"/>
      <c r="BV638" s="1112" t="str">
        <f>IF($BO638="","",IF($BF638=ﾃﾞｰﾀ一覧!$U$37,"",IF($BF638=ﾃﾞｰﾀ一覧!$U$38,"",IF($BO638=ﾃﾞｰﾀ一覧!$AT$27,ﾃﾞｰﾀ一覧!$AT$27,VLOOKUP($AK638,ﾃﾞｰﾀ一覧!$AH$4:$AR$66,11,FALSE)*IF($BO638=ﾃﾞｰﾀ一覧!$AT$17,($AR638+1)*($AV638+1),IF($BO638=ﾃﾞｰﾀ一覧!$AT$22,IF(COUNTIF($AD638,"*天端*"),ﾃﾞｰﾀ一覧!$AU$43/2,ﾃﾞｰﾀ一覧!$AU$43/3),IF($BO638=ﾃﾞｰﾀ一覧!$AT$20,$AR638*$AV638,IF($BO638=ﾃﾞｰﾀ一覧!$AT$21,$AV638,1))))))))</f>
        <v/>
      </c>
      <c r="BW638" s="1112"/>
      <c r="BX638" s="1112"/>
      <c r="BY638" s="1088" t="str">
        <f>IF($B638="","",IF($AH638="","",IF($CK638=ﾃﾞｰﾀ一覧!$U$53,ﾃﾞｰﾀ一覧!$U$61,IF($AH638=ﾃﾞｰﾀ一覧!$U$21,ﾃﾞｰﾀ一覧!$U$60,IF(OR($AH638=ﾃﾞｰﾀ一覧!$U$19,$AH638=ﾃﾞｰﾀ一覧!$U$20,$AH638=ﾃﾞｰﾀ一覧!$U$23,$AH638=ﾃﾞｰﾀ一覧!$U$22,$AH638=ﾃﾞｰﾀ一覧!$U$18,AH638=ﾃﾞｰﾀ一覧!$U$25),ﾃﾞｰﾀ一覧!$U$59,ﾃﾞｰﾀ一覧!$U$62)))))</f>
        <v/>
      </c>
      <c r="BZ638" s="1089"/>
      <c r="CA638" s="1113"/>
      <c r="CB638" s="1113"/>
      <c r="CC638" s="1113"/>
      <c r="CD638" s="1113"/>
      <c r="CE638" s="1113"/>
      <c r="CF638" s="1113"/>
      <c r="CG638" s="1113"/>
      <c r="CH638" s="1113"/>
      <c r="CI638" s="1114"/>
      <c r="CK638" s="240"/>
      <c r="CM638" s="378" t="str">
        <f t="shared" si="63"/>
        <v/>
      </c>
      <c r="CN638" s="379" t="str">
        <f t="shared" si="64"/>
        <v/>
      </c>
      <c r="CO638" s="379" t="str">
        <f t="shared" si="65"/>
        <v/>
      </c>
      <c r="CP638" s="380" t="str">
        <f t="shared" si="66"/>
        <v/>
      </c>
      <c r="CQ638" s="244"/>
      <c r="CR638" s="1100"/>
      <c r="CS638" s="1101"/>
      <c r="CT638" s="1102"/>
      <c r="CU638" s="1135"/>
      <c r="CV638" s="1136"/>
      <c r="CW638" s="1136"/>
      <c r="CX638" s="1137"/>
      <c r="CY638" s="1138"/>
      <c r="CZ638" s="1139"/>
      <c r="DA638" s="1140"/>
      <c r="DB638" s="1132"/>
      <c r="DC638" s="1133"/>
      <c r="DD638" s="1133"/>
      <c r="DE638" s="1133"/>
      <c r="DF638" s="1133"/>
      <c r="DG638" s="1134"/>
      <c r="DH638" s="580"/>
      <c r="DI638" s="1084"/>
      <c r="DJ638" s="1084"/>
      <c r="DK638" s="581"/>
      <c r="DL638" s="582"/>
      <c r="DM638" s="1084"/>
      <c r="DN638" s="1084"/>
      <c r="DO638" s="581"/>
      <c r="DP638" s="582"/>
      <c r="DQ638" s="1084"/>
      <c r="DR638" s="1084"/>
      <c r="DS638" s="583"/>
      <c r="DT638" s="1124"/>
      <c r="DU638" s="1125"/>
      <c r="DV638" s="1125"/>
      <c r="DW638" s="1124"/>
      <c r="DX638" s="1125"/>
      <c r="DY638" s="1150"/>
      <c r="DZ638" s="1362"/>
      <c r="EA638" s="1363"/>
      <c r="EB638" s="1362"/>
      <c r="EC638" s="1363"/>
      <c r="ED638" s="1362"/>
      <c r="EE638" s="1377"/>
      <c r="EF638" s="1378"/>
      <c r="EG638" s="1379"/>
      <c r="EH638" s="1379"/>
      <c r="EI638" s="1380"/>
      <c r="EJ638" s="1381"/>
      <c r="EK638" s="1381"/>
      <c r="EL638" s="1381"/>
      <c r="EM638" s="1382"/>
      <c r="EN638" s="1382"/>
      <c r="EO638" s="1382"/>
      <c r="EP638" s="1375"/>
      <c r="EQ638" s="1376"/>
      <c r="ER638" s="1113"/>
      <c r="ES638" s="1113"/>
      <c r="ET638" s="1113"/>
      <c r="EU638" s="1113"/>
      <c r="EV638" s="1113"/>
      <c r="EW638" s="1113"/>
      <c r="EX638" s="1113"/>
      <c r="EY638" s="1113"/>
      <c r="EZ638" s="1114"/>
    </row>
    <row r="639" spans="1:156" ht="30" customHeight="1" x14ac:dyDescent="0.2">
      <c r="A639" s="207">
        <f t="shared" si="67"/>
        <v>628</v>
      </c>
      <c r="B639" s="1103"/>
      <c r="C639" s="1104"/>
      <c r="D639" s="1303"/>
      <c r="E639" s="1304"/>
      <c r="F639" s="1094" t="str">
        <f t="shared" si="69"/>
        <v/>
      </c>
      <c r="G639" s="1095"/>
      <c r="H639" s="1095"/>
      <c r="I639" s="1095"/>
      <c r="J639" s="1095"/>
      <c r="K639" s="1095"/>
      <c r="L639" s="1095"/>
      <c r="M639" s="1095"/>
      <c r="N639" s="1095"/>
      <c r="O639" s="1095"/>
      <c r="P639" s="1095"/>
      <c r="Q639" s="1095"/>
      <c r="R639" s="1095"/>
      <c r="S639" s="1095"/>
      <c r="T639" s="1095"/>
      <c r="U639" s="1095"/>
      <c r="V639" s="1095"/>
      <c r="W639" s="1096"/>
      <c r="X639" s="1299">
        <f t="shared" si="68"/>
        <v>0</v>
      </c>
      <c r="Y639" s="1300"/>
      <c r="Z639" s="1301"/>
      <c r="AA639" s="1100"/>
      <c r="AB639" s="1101"/>
      <c r="AC639" s="1102"/>
      <c r="AD639" s="1135"/>
      <c r="AE639" s="1136"/>
      <c r="AF639" s="1136"/>
      <c r="AG639" s="1137"/>
      <c r="AH639" s="1138"/>
      <c r="AI639" s="1139"/>
      <c r="AJ639" s="1140"/>
      <c r="AK639" s="1132"/>
      <c r="AL639" s="1133"/>
      <c r="AM639" s="1133"/>
      <c r="AN639" s="1133"/>
      <c r="AO639" s="1133"/>
      <c r="AP639" s="1134"/>
      <c r="AQ639" s="642" t="str">
        <f>IF(AK639="","",VLOOKUP(AK639,ﾃﾞｰﾀ一覧!$AH$4:$AR$66,2,FALSE))</f>
        <v/>
      </c>
      <c r="AR639" s="1084"/>
      <c r="AS639" s="1084"/>
      <c r="AT639" s="643" t="str">
        <f>IF(AK639="","",VLOOKUP(AK639,ﾃﾞｰﾀ一覧!$AH$4:$AR$66,3,FALSE))</f>
        <v/>
      </c>
      <c r="AU639" s="644" t="str">
        <f>IF(AK639="","",VLOOKUP(AK639,ﾃﾞｰﾀ一覧!$AH$4:$AR$66,5,FALSE))</f>
        <v/>
      </c>
      <c r="AV639" s="1084"/>
      <c r="AW639" s="1084"/>
      <c r="AX639" s="643" t="str">
        <f>IF(AK639="","",VLOOKUP(AK639,ﾃﾞｰﾀ一覧!$AH$4:$AR$66,6,FALSE))</f>
        <v/>
      </c>
      <c r="AY639" s="649" t="str">
        <f>IF(AK639="","",VLOOKUP(AK639,ﾃﾞｰﾀ一覧!$AH$4:$AR$66,8,FALSE))</f>
        <v/>
      </c>
      <c r="AZ639" s="1084"/>
      <c r="BA639" s="1084"/>
      <c r="BB639" s="388" t="str">
        <f>IF(AK639="","",VLOOKUP(AK639,ﾃﾞｰﾀ一覧!$AH$4:$AR$66,9,FALSE))</f>
        <v/>
      </c>
      <c r="BC639" s="1124"/>
      <c r="BD639" s="1125"/>
      <c r="BE639" s="1125"/>
      <c r="BF639" s="1124"/>
      <c r="BG639" s="1125"/>
      <c r="BH639" s="1125"/>
      <c r="BI639" s="1124"/>
      <c r="BJ639" s="1125"/>
      <c r="BK639" s="1150"/>
      <c r="BL639" s="1154"/>
      <c r="BM639" s="1155"/>
      <c r="BN639" s="1156"/>
      <c r="BO639" s="1109" t="str">
        <f>IF($AK639="","",IF($BF639="","",IF($BF639=ﾃﾞｰﾀ一覧!$U$37,"",IF($BF639=ﾃﾞｰﾀ一覧!$U$38,"",IF($AH639=ﾃﾞｰﾀ一覧!$U$25,VLOOKUP($AK639,ﾃﾞｰﾀ一覧!$AH$43:$AR$66,10,FALSE),VLOOKUP($AK639,ﾃﾞｰﾀ一覧!$AH$4:$AR$66,10,FALSE))))))</f>
        <v/>
      </c>
      <c r="BP639" s="1110"/>
      <c r="BQ639" s="1110"/>
      <c r="BR639" s="1111"/>
      <c r="BS639" s="1307">
        <f>IF($BL639="",0,VLOOKUP($BL639,ﾃﾞｰﾀ一覧!$AY$4:$BB$16,3,FALSE))+IF($BC639="",0,VLOOKUP($BC639,ﾃﾞｰﾀ一覧!$AY$4:$BB$16,3,FALSE))+IF($BD639="",0,VLOOKUP($BD639,ﾃﾞｰﾀ一覧!$AY$4:$BB$16,3,FALSE))</f>
        <v>0</v>
      </c>
      <c r="BT639" s="1307"/>
      <c r="BU639" s="1307"/>
      <c r="BV639" s="1112" t="str">
        <f>IF($BO639="","",IF($BF639=ﾃﾞｰﾀ一覧!$U$37,"",IF($BF639=ﾃﾞｰﾀ一覧!$U$38,"",IF($BO639=ﾃﾞｰﾀ一覧!$AT$27,ﾃﾞｰﾀ一覧!$AT$27,VLOOKUP($AK639,ﾃﾞｰﾀ一覧!$AH$4:$AR$66,11,FALSE)*IF($BO639=ﾃﾞｰﾀ一覧!$AT$17,($AR639+1)*($AV639+1),IF($BO639=ﾃﾞｰﾀ一覧!$AT$22,IF(COUNTIF($AD639,"*天端*"),ﾃﾞｰﾀ一覧!$AU$43/2,ﾃﾞｰﾀ一覧!$AU$43/3),IF($BO639=ﾃﾞｰﾀ一覧!$AT$20,$AR639*$AV639,IF($BO639=ﾃﾞｰﾀ一覧!$AT$21,$AV639,1))))))))</f>
        <v/>
      </c>
      <c r="BW639" s="1112"/>
      <c r="BX639" s="1112"/>
      <c r="BY639" s="1088" t="str">
        <f>IF($B639="","",IF($AH639="","",IF($CK639=ﾃﾞｰﾀ一覧!$U$53,ﾃﾞｰﾀ一覧!$U$61,IF($AH639=ﾃﾞｰﾀ一覧!$U$21,ﾃﾞｰﾀ一覧!$U$60,IF(OR($AH639=ﾃﾞｰﾀ一覧!$U$19,$AH639=ﾃﾞｰﾀ一覧!$U$20,$AH639=ﾃﾞｰﾀ一覧!$U$23,$AH639=ﾃﾞｰﾀ一覧!$U$22,$AH639=ﾃﾞｰﾀ一覧!$U$18,AH639=ﾃﾞｰﾀ一覧!$U$25),ﾃﾞｰﾀ一覧!$U$59,ﾃﾞｰﾀ一覧!$U$62)))))</f>
        <v/>
      </c>
      <c r="BZ639" s="1089"/>
      <c r="CA639" s="1113"/>
      <c r="CB639" s="1113"/>
      <c r="CC639" s="1113"/>
      <c r="CD639" s="1113"/>
      <c r="CE639" s="1113"/>
      <c r="CF639" s="1113"/>
      <c r="CG639" s="1113"/>
      <c r="CH639" s="1113"/>
      <c r="CI639" s="1114"/>
      <c r="CK639" s="240"/>
      <c r="CM639" s="378" t="str">
        <f t="shared" si="63"/>
        <v/>
      </c>
      <c r="CN639" s="379" t="str">
        <f t="shared" si="64"/>
        <v/>
      </c>
      <c r="CO639" s="379" t="str">
        <f t="shared" si="65"/>
        <v/>
      </c>
      <c r="CP639" s="380" t="str">
        <f t="shared" si="66"/>
        <v/>
      </c>
      <c r="CQ639" s="244"/>
      <c r="CR639" s="1100"/>
      <c r="CS639" s="1101"/>
      <c r="CT639" s="1102"/>
      <c r="CU639" s="1135"/>
      <c r="CV639" s="1136"/>
      <c r="CW639" s="1136"/>
      <c r="CX639" s="1137"/>
      <c r="CY639" s="1138"/>
      <c r="CZ639" s="1139"/>
      <c r="DA639" s="1140"/>
      <c r="DB639" s="1132"/>
      <c r="DC639" s="1133"/>
      <c r="DD639" s="1133"/>
      <c r="DE639" s="1133"/>
      <c r="DF639" s="1133"/>
      <c r="DG639" s="1134"/>
      <c r="DH639" s="580"/>
      <c r="DI639" s="1084"/>
      <c r="DJ639" s="1084"/>
      <c r="DK639" s="581"/>
      <c r="DL639" s="582"/>
      <c r="DM639" s="1084"/>
      <c r="DN639" s="1084"/>
      <c r="DO639" s="581"/>
      <c r="DP639" s="582"/>
      <c r="DQ639" s="1084"/>
      <c r="DR639" s="1084"/>
      <c r="DS639" s="583"/>
      <c r="DT639" s="1124"/>
      <c r="DU639" s="1125"/>
      <c r="DV639" s="1125"/>
      <c r="DW639" s="1124"/>
      <c r="DX639" s="1125"/>
      <c r="DY639" s="1150"/>
      <c r="DZ639" s="1362"/>
      <c r="EA639" s="1363"/>
      <c r="EB639" s="1362"/>
      <c r="EC639" s="1363"/>
      <c r="ED639" s="1362"/>
      <c r="EE639" s="1377"/>
      <c r="EF639" s="1378"/>
      <c r="EG639" s="1379"/>
      <c r="EH639" s="1379"/>
      <c r="EI639" s="1380"/>
      <c r="EJ639" s="1381"/>
      <c r="EK639" s="1381"/>
      <c r="EL639" s="1381"/>
      <c r="EM639" s="1382"/>
      <c r="EN639" s="1382"/>
      <c r="EO639" s="1382"/>
      <c r="EP639" s="1375"/>
      <c r="EQ639" s="1376"/>
      <c r="ER639" s="1113"/>
      <c r="ES639" s="1113"/>
      <c r="ET639" s="1113"/>
      <c r="EU639" s="1113"/>
      <c r="EV639" s="1113"/>
      <c r="EW639" s="1113"/>
      <c r="EX639" s="1113"/>
      <c r="EY639" s="1113"/>
      <c r="EZ639" s="1114"/>
    </row>
    <row r="640" spans="1:156" ht="30" customHeight="1" x14ac:dyDescent="0.2">
      <c r="A640" s="207">
        <f t="shared" si="67"/>
        <v>629</v>
      </c>
      <c r="B640" s="1103"/>
      <c r="C640" s="1104"/>
      <c r="D640" s="1303"/>
      <c r="E640" s="1304"/>
      <c r="F640" s="1094" t="str">
        <f t="shared" si="69"/>
        <v/>
      </c>
      <c r="G640" s="1095"/>
      <c r="H640" s="1095"/>
      <c r="I640" s="1095"/>
      <c r="J640" s="1095"/>
      <c r="K640" s="1095"/>
      <c r="L640" s="1095"/>
      <c r="M640" s="1095"/>
      <c r="N640" s="1095"/>
      <c r="O640" s="1095"/>
      <c r="P640" s="1095"/>
      <c r="Q640" s="1095"/>
      <c r="R640" s="1095"/>
      <c r="S640" s="1095"/>
      <c r="T640" s="1095"/>
      <c r="U640" s="1095"/>
      <c r="V640" s="1095"/>
      <c r="W640" s="1096"/>
      <c r="X640" s="1299">
        <f t="shared" si="68"/>
        <v>0</v>
      </c>
      <c r="Y640" s="1300"/>
      <c r="Z640" s="1301"/>
      <c r="AA640" s="1100"/>
      <c r="AB640" s="1101"/>
      <c r="AC640" s="1102"/>
      <c r="AD640" s="1135"/>
      <c r="AE640" s="1136"/>
      <c r="AF640" s="1136"/>
      <c r="AG640" s="1137"/>
      <c r="AH640" s="1138"/>
      <c r="AI640" s="1139"/>
      <c r="AJ640" s="1140"/>
      <c r="AK640" s="1132"/>
      <c r="AL640" s="1133"/>
      <c r="AM640" s="1133"/>
      <c r="AN640" s="1133"/>
      <c r="AO640" s="1133"/>
      <c r="AP640" s="1134"/>
      <c r="AQ640" s="642" t="str">
        <f>IF(AK640="","",VLOOKUP(AK640,ﾃﾞｰﾀ一覧!$AH$4:$AR$66,2,FALSE))</f>
        <v/>
      </c>
      <c r="AR640" s="1084"/>
      <c r="AS640" s="1084"/>
      <c r="AT640" s="643" t="str">
        <f>IF(AK640="","",VLOOKUP(AK640,ﾃﾞｰﾀ一覧!$AH$4:$AR$66,3,FALSE))</f>
        <v/>
      </c>
      <c r="AU640" s="644" t="str">
        <f>IF(AK640="","",VLOOKUP(AK640,ﾃﾞｰﾀ一覧!$AH$4:$AR$66,5,FALSE))</f>
        <v/>
      </c>
      <c r="AV640" s="1084"/>
      <c r="AW640" s="1084"/>
      <c r="AX640" s="643" t="str">
        <f>IF(AK640="","",VLOOKUP(AK640,ﾃﾞｰﾀ一覧!$AH$4:$AR$66,6,FALSE))</f>
        <v/>
      </c>
      <c r="AY640" s="649" t="str">
        <f>IF(AK640="","",VLOOKUP(AK640,ﾃﾞｰﾀ一覧!$AH$4:$AR$66,8,FALSE))</f>
        <v/>
      </c>
      <c r="AZ640" s="1084"/>
      <c r="BA640" s="1084"/>
      <c r="BB640" s="388" t="str">
        <f>IF(AK640="","",VLOOKUP(AK640,ﾃﾞｰﾀ一覧!$AH$4:$AR$66,9,FALSE))</f>
        <v/>
      </c>
      <c r="BC640" s="1124"/>
      <c r="BD640" s="1125"/>
      <c r="BE640" s="1125"/>
      <c r="BF640" s="1124"/>
      <c r="BG640" s="1125"/>
      <c r="BH640" s="1125"/>
      <c r="BI640" s="1124"/>
      <c r="BJ640" s="1125"/>
      <c r="BK640" s="1150"/>
      <c r="BL640" s="1154"/>
      <c r="BM640" s="1155"/>
      <c r="BN640" s="1156"/>
      <c r="BO640" s="1109" t="str">
        <f>IF($AK640="","",IF($BF640="","",IF($BF640=ﾃﾞｰﾀ一覧!$U$37,"",IF($BF640=ﾃﾞｰﾀ一覧!$U$38,"",IF($AH640=ﾃﾞｰﾀ一覧!$U$25,VLOOKUP($AK640,ﾃﾞｰﾀ一覧!$AH$43:$AR$66,10,FALSE),VLOOKUP($AK640,ﾃﾞｰﾀ一覧!$AH$4:$AR$66,10,FALSE))))))</f>
        <v/>
      </c>
      <c r="BP640" s="1110"/>
      <c r="BQ640" s="1110"/>
      <c r="BR640" s="1111"/>
      <c r="BS640" s="1307">
        <f>IF($BL640="",0,VLOOKUP($BL640,ﾃﾞｰﾀ一覧!$AY$4:$BB$16,3,FALSE))+IF($BC640="",0,VLOOKUP($BC640,ﾃﾞｰﾀ一覧!$AY$4:$BB$16,3,FALSE))+IF($BD640="",0,VLOOKUP($BD640,ﾃﾞｰﾀ一覧!$AY$4:$BB$16,3,FALSE))</f>
        <v>0</v>
      </c>
      <c r="BT640" s="1307"/>
      <c r="BU640" s="1307"/>
      <c r="BV640" s="1112" t="str">
        <f>IF($BO640="","",IF($BF640=ﾃﾞｰﾀ一覧!$U$37,"",IF($BF640=ﾃﾞｰﾀ一覧!$U$38,"",IF($BO640=ﾃﾞｰﾀ一覧!$AT$27,ﾃﾞｰﾀ一覧!$AT$27,VLOOKUP($AK640,ﾃﾞｰﾀ一覧!$AH$4:$AR$66,11,FALSE)*IF($BO640=ﾃﾞｰﾀ一覧!$AT$17,($AR640+1)*($AV640+1),IF($BO640=ﾃﾞｰﾀ一覧!$AT$22,IF(COUNTIF($AD640,"*天端*"),ﾃﾞｰﾀ一覧!$AU$43/2,ﾃﾞｰﾀ一覧!$AU$43/3),IF($BO640=ﾃﾞｰﾀ一覧!$AT$20,$AR640*$AV640,IF($BO640=ﾃﾞｰﾀ一覧!$AT$21,$AV640,1))))))))</f>
        <v/>
      </c>
      <c r="BW640" s="1112"/>
      <c r="BX640" s="1112"/>
      <c r="BY640" s="1088" t="str">
        <f>IF($B640="","",IF($AH640="","",IF($CK640=ﾃﾞｰﾀ一覧!$U$53,ﾃﾞｰﾀ一覧!$U$61,IF($AH640=ﾃﾞｰﾀ一覧!$U$21,ﾃﾞｰﾀ一覧!$U$60,IF(OR($AH640=ﾃﾞｰﾀ一覧!$U$19,$AH640=ﾃﾞｰﾀ一覧!$U$20,$AH640=ﾃﾞｰﾀ一覧!$U$23,$AH640=ﾃﾞｰﾀ一覧!$U$22,$AH640=ﾃﾞｰﾀ一覧!$U$18,AH640=ﾃﾞｰﾀ一覧!$U$25),ﾃﾞｰﾀ一覧!$U$59,ﾃﾞｰﾀ一覧!$U$62)))))</f>
        <v/>
      </c>
      <c r="BZ640" s="1089"/>
      <c r="CA640" s="1113"/>
      <c r="CB640" s="1113"/>
      <c r="CC640" s="1113"/>
      <c r="CD640" s="1113"/>
      <c r="CE640" s="1113"/>
      <c r="CF640" s="1113"/>
      <c r="CG640" s="1113"/>
      <c r="CH640" s="1113"/>
      <c r="CI640" s="1114"/>
      <c r="CK640" s="240"/>
      <c r="CM640" s="378" t="str">
        <f t="shared" si="63"/>
        <v/>
      </c>
      <c r="CN640" s="379" t="str">
        <f t="shared" si="64"/>
        <v/>
      </c>
      <c r="CO640" s="379" t="str">
        <f t="shared" si="65"/>
        <v/>
      </c>
      <c r="CP640" s="380" t="str">
        <f t="shared" si="66"/>
        <v/>
      </c>
      <c r="CQ640" s="244"/>
      <c r="CR640" s="1100"/>
      <c r="CS640" s="1101"/>
      <c r="CT640" s="1102"/>
      <c r="CU640" s="1135"/>
      <c r="CV640" s="1136"/>
      <c r="CW640" s="1136"/>
      <c r="CX640" s="1137"/>
      <c r="CY640" s="1138"/>
      <c r="CZ640" s="1139"/>
      <c r="DA640" s="1140"/>
      <c r="DB640" s="1132"/>
      <c r="DC640" s="1133"/>
      <c r="DD640" s="1133"/>
      <c r="DE640" s="1133"/>
      <c r="DF640" s="1133"/>
      <c r="DG640" s="1134"/>
      <c r="DH640" s="580"/>
      <c r="DI640" s="1084"/>
      <c r="DJ640" s="1084"/>
      <c r="DK640" s="581"/>
      <c r="DL640" s="582"/>
      <c r="DM640" s="1084"/>
      <c r="DN640" s="1084"/>
      <c r="DO640" s="581"/>
      <c r="DP640" s="582"/>
      <c r="DQ640" s="1084"/>
      <c r="DR640" s="1084"/>
      <c r="DS640" s="583"/>
      <c r="DT640" s="1124"/>
      <c r="DU640" s="1125"/>
      <c r="DV640" s="1125"/>
      <c r="DW640" s="1124"/>
      <c r="DX640" s="1125"/>
      <c r="DY640" s="1150"/>
      <c r="DZ640" s="1362"/>
      <c r="EA640" s="1363"/>
      <c r="EB640" s="1362"/>
      <c r="EC640" s="1363"/>
      <c r="ED640" s="1362"/>
      <c r="EE640" s="1377"/>
      <c r="EF640" s="1378"/>
      <c r="EG640" s="1379"/>
      <c r="EH640" s="1379"/>
      <c r="EI640" s="1380"/>
      <c r="EJ640" s="1381"/>
      <c r="EK640" s="1381"/>
      <c r="EL640" s="1381"/>
      <c r="EM640" s="1382"/>
      <c r="EN640" s="1382"/>
      <c r="EO640" s="1382"/>
      <c r="EP640" s="1375"/>
      <c r="EQ640" s="1376"/>
      <c r="ER640" s="1113"/>
      <c r="ES640" s="1113"/>
      <c r="ET640" s="1113"/>
      <c r="EU640" s="1113"/>
      <c r="EV640" s="1113"/>
      <c r="EW640" s="1113"/>
      <c r="EX640" s="1113"/>
      <c r="EY640" s="1113"/>
      <c r="EZ640" s="1114"/>
    </row>
    <row r="641" spans="1:156" ht="30" customHeight="1" x14ac:dyDescent="0.2">
      <c r="A641" s="207">
        <f t="shared" si="67"/>
        <v>630</v>
      </c>
      <c r="B641" s="1103"/>
      <c r="C641" s="1104"/>
      <c r="D641" s="1303"/>
      <c r="E641" s="1304"/>
      <c r="F641" s="1094" t="str">
        <f t="shared" si="69"/>
        <v/>
      </c>
      <c r="G641" s="1095"/>
      <c r="H641" s="1095"/>
      <c r="I641" s="1095"/>
      <c r="J641" s="1095"/>
      <c r="K641" s="1095"/>
      <c r="L641" s="1095"/>
      <c r="M641" s="1095"/>
      <c r="N641" s="1095"/>
      <c r="O641" s="1095"/>
      <c r="P641" s="1095"/>
      <c r="Q641" s="1095"/>
      <c r="R641" s="1095"/>
      <c r="S641" s="1095"/>
      <c r="T641" s="1095"/>
      <c r="U641" s="1095"/>
      <c r="V641" s="1095"/>
      <c r="W641" s="1096"/>
      <c r="X641" s="1299">
        <f t="shared" si="68"/>
        <v>0</v>
      </c>
      <c r="Y641" s="1300"/>
      <c r="Z641" s="1301"/>
      <c r="AA641" s="1100"/>
      <c r="AB641" s="1101"/>
      <c r="AC641" s="1102"/>
      <c r="AD641" s="1135"/>
      <c r="AE641" s="1136"/>
      <c r="AF641" s="1136"/>
      <c r="AG641" s="1137"/>
      <c r="AH641" s="1138"/>
      <c r="AI641" s="1139"/>
      <c r="AJ641" s="1140"/>
      <c r="AK641" s="1132"/>
      <c r="AL641" s="1133"/>
      <c r="AM641" s="1133"/>
      <c r="AN641" s="1133"/>
      <c r="AO641" s="1133"/>
      <c r="AP641" s="1134"/>
      <c r="AQ641" s="642" t="str">
        <f>IF(AK641="","",VLOOKUP(AK641,ﾃﾞｰﾀ一覧!$AH$4:$AR$66,2,FALSE))</f>
        <v/>
      </c>
      <c r="AR641" s="1084"/>
      <c r="AS641" s="1084"/>
      <c r="AT641" s="643" t="str">
        <f>IF(AK641="","",VLOOKUP(AK641,ﾃﾞｰﾀ一覧!$AH$4:$AR$66,3,FALSE))</f>
        <v/>
      </c>
      <c r="AU641" s="644" t="str">
        <f>IF(AK641="","",VLOOKUP(AK641,ﾃﾞｰﾀ一覧!$AH$4:$AR$66,5,FALSE))</f>
        <v/>
      </c>
      <c r="AV641" s="1084"/>
      <c r="AW641" s="1084"/>
      <c r="AX641" s="643" t="str">
        <f>IF(AK641="","",VLOOKUP(AK641,ﾃﾞｰﾀ一覧!$AH$4:$AR$66,6,FALSE))</f>
        <v/>
      </c>
      <c r="AY641" s="649" t="str">
        <f>IF(AK641="","",VLOOKUP(AK641,ﾃﾞｰﾀ一覧!$AH$4:$AR$66,8,FALSE))</f>
        <v/>
      </c>
      <c r="AZ641" s="1084"/>
      <c r="BA641" s="1084"/>
      <c r="BB641" s="388" t="str">
        <f>IF(AK641="","",VLOOKUP(AK641,ﾃﾞｰﾀ一覧!$AH$4:$AR$66,9,FALSE))</f>
        <v/>
      </c>
      <c r="BC641" s="1124"/>
      <c r="BD641" s="1125"/>
      <c r="BE641" s="1125"/>
      <c r="BF641" s="1124"/>
      <c r="BG641" s="1125"/>
      <c r="BH641" s="1125"/>
      <c r="BI641" s="1124"/>
      <c r="BJ641" s="1125"/>
      <c r="BK641" s="1150"/>
      <c r="BL641" s="1154"/>
      <c r="BM641" s="1155"/>
      <c r="BN641" s="1156"/>
      <c r="BO641" s="1109" t="str">
        <f>IF($AK641="","",IF($BF641="","",IF($BF641=ﾃﾞｰﾀ一覧!$U$37,"",IF($BF641=ﾃﾞｰﾀ一覧!$U$38,"",IF($AH641=ﾃﾞｰﾀ一覧!$U$25,VLOOKUP($AK641,ﾃﾞｰﾀ一覧!$AH$43:$AR$66,10,FALSE),VLOOKUP($AK641,ﾃﾞｰﾀ一覧!$AH$4:$AR$66,10,FALSE))))))</f>
        <v/>
      </c>
      <c r="BP641" s="1110"/>
      <c r="BQ641" s="1110"/>
      <c r="BR641" s="1111"/>
      <c r="BS641" s="1307">
        <f>IF($BL641="",0,VLOOKUP($BL641,ﾃﾞｰﾀ一覧!$AY$4:$BB$16,3,FALSE))+IF($BC641="",0,VLOOKUP($BC641,ﾃﾞｰﾀ一覧!$AY$4:$BB$16,3,FALSE))+IF($BD641="",0,VLOOKUP($BD641,ﾃﾞｰﾀ一覧!$AY$4:$BB$16,3,FALSE))</f>
        <v>0</v>
      </c>
      <c r="BT641" s="1307"/>
      <c r="BU641" s="1307"/>
      <c r="BV641" s="1112" t="str">
        <f>IF($BO641="","",IF($BF641=ﾃﾞｰﾀ一覧!$U$37,"",IF($BF641=ﾃﾞｰﾀ一覧!$U$38,"",IF($BO641=ﾃﾞｰﾀ一覧!$AT$27,ﾃﾞｰﾀ一覧!$AT$27,VLOOKUP($AK641,ﾃﾞｰﾀ一覧!$AH$4:$AR$66,11,FALSE)*IF($BO641=ﾃﾞｰﾀ一覧!$AT$17,($AR641+1)*($AV641+1),IF($BO641=ﾃﾞｰﾀ一覧!$AT$22,IF(COUNTIF($AD641,"*天端*"),ﾃﾞｰﾀ一覧!$AU$43/2,ﾃﾞｰﾀ一覧!$AU$43/3),IF($BO641=ﾃﾞｰﾀ一覧!$AT$20,$AR641*$AV641,IF($BO641=ﾃﾞｰﾀ一覧!$AT$21,$AV641,1))))))))</f>
        <v/>
      </c>
      <c r="BW641" s="1112"/>
      <c r="BX641" s="1112"/>
      <c r="BY641" s="1088" t="str">
        <f>IF($B641="","",IF($AH641="","",IF($CK641=ﾃﾞｰﾀ一覧!$U$53,ﾃﾞｰﾀ一覧!$U$61,IF($AH641=ﾃﾞｰﾀ一覧!$U$21,ﾃﾞｰﾀ一覧!$U$60,IF(OR($AH641=ﾃﾞｰﾀ一覧!$U$19,$AH641=ﾃﾞｰﾀ一覧!$U$20,$AH641=ﾃﾞｰﾀ一覧!$U$23,$AH641=ﾃﾞｰﾀ一覧!$U$22,$AH641=ﾃﾞｰﾀ一覧!$U$18,AH641=ﾃﾞｰﾀ一覧!$U$25),ﾃﾞｰﾀ一覧!$U$59,ﾃﾞｰﾀ一覧!$U$62)))))</f>
        <v/>
      </c>
      <c r="BZ641" s="1089"/>
      <c r="CA641" s="1113"/>
      <c r="CB641" s="1113"/>
      <c r="CC641" s="1113"/>
      <c r="CD641" s="1113"/>
      <c r="CE641" s="1113"/>
      <c r="CF641" s="1113"/>
      <c r="CG641" s="1113"/>
      <c r="CH641" s="1113"/>
      <c r="CI641" s="1114"/>
      <c r="CK641" s="240"/>
      <c r="CM641" s="378" t="str">
        <f t="shared" si="63"/>
        <v/>
      </c>
      <c r="CN641" s="379" t="str">
        <f t="shared" si="64"/>
        <v/>
      </c>
      <c r="CO641" s="379" t="str">
        <f t="shared" si="65"/>
        <v/>
      </c>
      <c r="CP641" s="380" t="str">
        <f t="shared" si="66"/>
        <v/>
      </c>
      <c r="CQ641" s="244"/>
      <c r="CR641" s="1100"/>
      <c r="CS641" s="1101"/>
      <c r="CT641" s="1102"/>
      <c r="CU641" s="1135"/>
      <c r="CV641" s="1136"/>
      <c r="CW641" s="1136"/>
      <c r="CX641" s="1137"/>
      <c r="CY641" s="1138"/>
      <c r="CZ641" s="1139"/>
      <c r="DA641" s="1140"/>
      <c r="DB641" s="1132"/>
      <c r="DC641" s="1133"/>
      <c r="DD641" s="1133"/>
      <c r="DE641" s="1133"/>
      <c r="DF641" s="1133"/>
      <c r="DG641" s="1134"/>
      <c r="DH641" s="580"/>
      <c r="DI641" s="1084"/>
      <c r="DJ641" s="1084"/>
      <c r="DK641" s="581"/>
      <c r="DL641" s="582"/>
      <c r="DM641" s="1084"/>
      <c r="DN641" s="1084"/>
      <c r="DO641" s="581"/>
      <c r="DP641" s="582"/>
      <c r="DQ641" s="1084"/>
      <c r="DR641" s="1084"/>
      <c r="DS641" s="583"/>
      <c r="DT641" s="1124"/>
      <c r="DU641" s="1125"/>
      <c r="DV641" s="1125"/>
      <c r="DW641" s="1124"/>
      <c r="DX641" s="1125"/>
      <c r="DY641" s="1150"/>
      <c r="DZ641" s="1362"/>
      <c r="EA641" s="1363"/>
      <c r="EB641" s="1362"/>
      <c r="EC641" s="1363"/>
      <c r="ED641" s="1362"/>
      <c r="EE641" s="1377"/>
      <c r="EF641" s="1378"/>
      <c r="EG641" s="1379"/>
      <c r="EH641" s="1379"/>
      <c r="EI641" s="1380"/>
      <c r="EJ641" s="1381"/>
      <c r="EK641" s="1381"/>
      <c r="EL641" s="1381"/>
      <c r="EM641" s="1382"/>
      <c r="EN641" s="1382"/>
      <c r="EO641" s="1382"/>
      <c r="EP641" s="1375"/>
      <c r="EQ641" s="1376"/>
      <c r="ER641" s="1113"/>
      <c r="ES641" s="1113"/>
      <c r="ET641" s="1113"/>
      <c r="EU641" s="1113"/>
      <c r="EV641" s="1113"/>
      <c r="EW641" s="1113"/>
      <c r="EX641" s="1113"/>
      <c r="EY641" s="1113"/>
      <c r="EZ641" s="1114"/>
    </row>
    <row r="642" spans="1:156" ht="30" customHeight="1" x14ac:dyDescent="0.2">
      <c r="A642" s="207">
        <f t="shared" si="67"/>
        <v>631</v>
      </c>
      <c r="B642" s="1103"/>
      <c r="C642" s="1104"/>
      <c r="D642" s="1305"/>
      <c r="E642" s="1306"/>
      <c r="F642" s="1094" t="str">
        <f t="shared" si="69"/>
        <v/>
      </c>
      <c r="G642" s="1095"/>
      <c r="H642" s="1095"/>
      <c r="I642" s="1095"/>
      <c r="J642" s="1095"/>
      <c r="K642" s="1095"/>
      <c r="L642" s="1095"/>
      <c r="M642" s="1095"/>
      <c r="N642" s="1095"/>
      <c r="O642" s="1095"/>
      <c r="P642" s="1095"/>
      <c r="Q642" s="1095"/>
      <c r="R642" s="1095"/>
      <c r="S642" s="1095"/>
      <c r="T642" s="1095"/>
      <c r="U642" s="1095"/>
      <c r="V642" s="1095"/>
      <c r="W642" s="1096"/>
      <c r="X642" s="1299">
        <f t="shared" si="68"/>
        <v>0</v>
      </c>
      <c r="Y642" s="1300"/>
      <c r="Z642" s="1301"/>
      <c r="AA642" s="1100"/>
      <c r="AB642" s="1101"/>
      <c r="AC642" s="1102"/>
      <c r="AD642" s="1135"/>
      <c r="AE642" s="1136"/>
      <c r="AF642" s="1136"/>
      <c r="AG642" s="1137"/>
      <c r="AH642" s="1138"/>
      <c r="AI642" s="1139"/>
      <c r="AJ642" s="1140"/>
      <c r="AK642" s="1132"/>
      <c r="AL642" s="1133"/>
      <c r="AM642" s="1133"/>
      <c r="AN642" s="1133"/>
      <c r="AO642" s="1133"/>
      <c r="AP642" s="1134"/>
      <c r="AQ642" s="642" t="str">
        <f>IF(AK642="","",VLOOKUP(AK642,ﾃﾞｰﾀ一覧!$AH$4:$AR$66,2,FALSE))</f>
        <v/>
      </c>
      <c r="AR642" s="1084"/>
      <c r="AS642" s="1084"/>
      <c r="AT642" s="643" t="str">
        <f>IF(AK642="","",VLOOKUP(AK642,ﾃﾞｰﾀ一覧!$AH$4:$AR$66,3,FALSE))</f>
        <v/>
      </c>
      <c r="AU642" s="644" t="str">
        <f>IF(AK642="","",VLOOKUP(AK642,ﾃﾞｰﾀ一覧!$AH$4:$AR$66,5,FALSE))</f>
        <v/>
      </c>
      <c r="AV642" s="1084"/>
      <c r="AW642" s="1084"/>
      <c r="AX642" s="643" t="str">
        <f>IF(AK642="","",VLOOKUP(AK642,ﾃﾞｰﾀ一覧!$AH$4:$AR$66,6,FALSE))</f>
        <v/>
      </c>
      <c r="AY642" s="649" t="str">
        <f>IF(AK642="","",VLOOKUP(AK642,ﾃﾞｰﾀ一覧!$AH$4:$AR$66,8,FALSE))</f>
        <v/>
      </c>
      <c r="AZ642" s="1084"/>
      <c r="BA642" s="1084"/>
      <c r="BB642" s="388" t="str">
        <f>IF(AK642="","",VLOOKUP(AK642,ﾃﾞｰﾀ一覧!$AH$4:$AR$66,9,FALSE))</f>
        <v/>
      </c>
      <c r="BC642" s="1124"/>
      <c r="BD642" s="1125"/>
      <c r="BE642" s="1125"/>
      <c r="BF642" s="1124"/>
      <c r="BG642" s="1125"/>
      <c r="BH642" s="1125"/>
      <c r="BI642" s="1124"/>
      <c r="BJ642" s="1125"/>
      <c r="BK642" s="1150"/>
      <c r="BL642" s="1154"/>
      <c r="BM642" s="1155"/>
      <c r="BN642" s="1156"/>
      <c r="BO642" s="1109" t="str">
        <f>IF($AK642="","",IF($BF642="","",IF($BF642=ﾃﾞｰﾀ一覧!$U$37,"",IF($BF642=ﾃﾞｰﾀ一覧!$U$38,"",IF($AH642=ﾃﾞｰﾀ一覧!$U$25,VLOOKUP($AK642,ﾃﾞｰﾀ一覧!$AH$43:$AR$66,10,FALSE),VLOOKUP($AK642,ﾃﾞｰﾀ一覧!$AH$4:$AR$66,10,FALSE))))))</f>
        <v/>
      </c>
      <c r="BP642" s="1110"/>
      <c r="BQ642" s="1110"/>
      <c r="BR642" s="1111"/>
      <c r="BS642" s="1307">
        <f>IF($BL642="",0,VLOOKUP($BL642,ﾃﾞｰﾀ一覧!$AY$4:$BB$16,3,FALSE))+IF($BC642="",0,VLOOKUP($BC642,ﾃﾞｰﾀ一覧!$AY$4:$BB$16,3,FALSE))+IF($BD642="",0,VLOOKUP($BD642,ﾃﾞｰﾀ一覧!$AY$4:$BB$16,3,FALSE))</f>
        <v>0</v>
      </c>
      <c r="BT642" s="1307"/>
      <c r="BU642" s="1307"/>
      <c r="BV642" s="1112" t="str">
        <f>IF($BO642="","",IF($BF642=ﾃﾞｰﾀ一覧!$U$37,"",IF($BF642=ﾃﾞｰﾀ一覧!$U$38,"",IF($BO642=ﾃﾞｰﾀ一覧!$AT$27,ﾃﾞｰﾀ一覧!$AT$27,VLOOKUP($AK642,ﾃﾞｰﾀ一覧!$AH$4:$AR$66,11,FALSE)*IF($BO642=ﾃﾞｰﾀ一覧!$AT$17,($AR642+1)*($AV642+1),IF($BO642=ﾃﾞｰﾀ一覧!$AT$22,IF(COUNTIF($AD642,"*天端*"),ﾃﾞｰﾀ一覧!$AU$43/2,ﾃﾞｰﾀ一覧!$AU$43/3),IF($BO642=ﾃﾞｰﾀ一覧!$AT$20,$AR642*$AV642,IF($BO642=ﾃﾞｰﾀ一覧!$AT$21,$AV642,1))))))))</f>
        <v/>
      </c>
      <c r="BW642" s="1112"/>
      <c r="BX642" s="1112"/>
      <c r="BY642" s="1088" t="str">
        <f>IF($B642="","",IF($AH642="","",IF($CK642=ﾃﾞｰﾀ一覧!$U$53,ﾃﾞｰﾀ一覧!$U$61,IF($AH642=ﾃﾞｰﾀ一覧!$U$21,ﾃﾞｰﾀ一覧!$U$60,IF(OR($AH642=ﾃﾞｰﾀ一覧!$U$19,$AH642=ﾃﾞｰﾀ一覧!$U$20,$AH642=ﾃﾞｰﾀ一覧!$U$23,$AH642=ﾃﾞｰﾀ一覧!$U$22,$AH642=ﾃﾞｰﾀ一覧!$U$18,AH642=ﾃﾞｰﾀ一覧!$U$25),ﾃﾞｰﾀ一覧!$U$59,ﾃﾞｰﾀ一覧!$U$62)))))</f>
        <v/>
      </c>
      <c r="BZ642" s="1089"/>
      <c r="CA642" s="1113"/>
      <c r="CB642" s="1113"/>
      <c r="CC642" s="1113"/>
      <c r="CD642" s="1113"/>
      <c r="CE642" s="1113"/>
      <c r="CF642" s="1113"/>
      <c r="CG642" s="1113"/>
      <c r="CH642" s="1113"/>
      <c r="CI642" s="1114"/>
      <c r="CK642" s="240"/>
      <c r="CM642" s="378" t="str">
        <f t="shared" si="63"/>
        <v/>
      </c>
      <c r="CN642" s="379" t="str">
        <f t="shared" si="64"/>
        <v/>
      </c>
      <c r="CO642" s="379" t="str">
        <f t="shared" si="65"/>
        <v/>
      </c>
      <c r="CP642" s="380" t="str">
        <f t="shared" si="66"/>
        <v/>
      </c>
      <c r="CQ642" s="244"/>
      <c r="CR642" s="1100"/>
      <c r="CS642" s="1101"/>
      <c r="CT642" s="1102"/>
      <c r="CU642" s="1135"/>
      <c r="CV642" s="1136"/>
      <c r="CW642" s="1136"/>
      <c r="CX642" s="1137"/>
      <c r="CY642" s="1138"/>
      <c r="CZ642" s="1139"/>
      <c r="DA642" s="1140"/>
      <c r="DB642" s="1132"/>
      <c r="DC642" s="1133"/>
      <c r="DD642" s="1133"/>
      <c r="DE642" s="1133"/>
      <c r="DF642" s="1133"/>
      <c r="DG642" s="1134"/>
      <c r="DH642" s="580"/>
      <c r="DI642" s="1084"/>
      <c r="DJ642" s="1084"/>
      <c r="DK642" s="581"/>
      <c r="DL642" s="582"/>
      <c r="DM642" s="1084"/>
      <c r="DN642" s="1084"/>
      <c r="DO642" s="581"/>
      <c r="DP642" s="582"/>
      <c r="DQ642" s="1084"/>
      <c r="DR642" s="1084"/>
      <c r="DS642" s="583"/>
      <c r="DT642" s="1124"/>
      <c r="DU642" s="1125"/>
      <c r="DV642" s="1125"/>
      <c r="DW642" s="1124"/>
      <c r="DX642" s="1125"/>
      <c r="DY642" s="1150"/>
      <c r="DZ642" s="1362"/>
      <c r="EA642" s="1363"/>
      <c r="EB642" s="1362"/>
      <c r="EC642" s="1363"/>
      <c r="ED642" s="1362"/>
      <c r="EE642" s="1377"/>
      <c r="EF642" s="1378"/>
      <c r="EG642" s="1379"/>
      <c r="EH642" s="1379"/>
      <c r="EI642" s="1380"/>
      <c r="EJ642" s="1381"/>
      <c r="EK642" s="1381"/>
      <c r="EL642" s="1381"/>
      <c r="EM642" s="1382"/>
      <c r="EN642" s="1382"/>
      <c r="EO642" s="1382"/>
      <c r="EP642" s="1375"/>
      <c r="EQ642" s="1376"/>
      <c r="ER642" s="1113"/>
      <c r="ES642" s="1113"/>
      <c r="ET642" s="1113"/>
      <c r="EU642" s="1113"/>
      <c r="EV642" s="1113"/>
      <c r="EW642" s="1113"/>
      <c r="EX642" s="1113"/>
      <c r="EY642" s="1113"/>
      <c r="EZ642" s="1114"/>
    </row>
    <row r="643" spans="1:156" ht="30" customHeight="1" x14ac:dyDescent="0.2">
      <c r="A643" s="207">
        <f t="shared" si="67"/>
        <v>632</v>
      </c>
      <c r="B643" s="1103"/>
      <c r="C643" s="1104"/>
      <c r="D643" s="1305"/>
      <c r="E643" s="1306"/>
      <c r="F643" s="1094" t="str">
        <f t="shared" si="69"/>
        <v/>
      </c>
      <c r="G643" s="1095"/>
      <c r="H643" s="1095"/>
      <c r="I643" s="1095"/>
      <c r="J643" s="1095"/>
      <c r="K643" s="1095"/>
      <c r="L643" s="1095"/>
      <c r="M643" s="1095"/>
      <c r="N643" s="1095"/>
      <c r="O643" s="1095"/>
      <c r="P643" s="1095"/>
      <c r="Q643" s="1095"/>
      <c r="R643" s="1095"/>
      <c r="S643" s="1095"/>
      <c r="T643" s="1095"/>
      <c r="U643" s="1095"/>
      <c r="V643" s="1095"/>
      <c r="W643" s="1096"/>
      <c r="X643" s="1299">
        <f t="shared" si="68"/>
        <v>0</v>
      </c>
      <c r="Y643" s="1300"/>
      <c r="Z643" s="1301"/>
      <c r="AA643" s="1100"/>
      <c r="AB643" s="1101"/>
      <c r="AC643" s="1102"/>
      <c r="AD643" s="1135"/>
      <c r="AE643" s="1136"/>
      <c r="AF643" s="1136"/>
      <c r="AG643" s="1137"/>
      <c r="AH643" s="1138"/>
      <c r="AI643" s="1139"/>
      <c r="AJ643" s="1140"/>
      <c r="AK643" s="1132"/>
      <c r="AL643" s="1133"/>
      <c r="AM643" s="1133"/>
      <c r="AN643" s="1133"/>
      <c r="AO643" s="1133"/>
      <c r="AP643" s="1134"/>
      <c r="AQ643" s="642" t="str">
        <f>IF(AK643="","",VLOOKUP(AK643,ﾃﾞｰﾀ一覧!$AH$4:$AR$66,2,FALSE))</f>
        <v/>
      </c>
      <c r="AR643" s="1084"/>
      <c r="AS643" s="1084"/>
      <c r="AT643" s="643" t="str">
        <f>IF(AK643="","",VLOOKUP(AK643,ﾃﾞｰﾀ一覧!$AH$4:$AR$66,3,FALSE))</f>
        <v/>
      </c>
      <c r="AU643" s="644" t="str">
        <f>IF(AK643="","",VLOOKUP(AK643,ﾃﾞｰﾀ一覧!$AH$4:$AR$66,5,FALSE))</f>
        <v/>
      </c>
      <c r="AV643" s="1084"/>
      <c r="AW643" s="1084"/>
      <c r="AX643" s="643" t="str">
        <f>IF(AK643="","",VLOOKUP(AK643,ﾃﾞｰﾀ一覧!$AH$4:$AR$66,6,FALSE))</f>
        <v/>
      </c>
      <c r="AY643" s="649" t="str">
        <f>IF(AK643="","",VLOOKUP(AK643,ﾃﾞｰﾀ一覧!$AH$4:$AR$66,8,FALSE))</f>
        <v/>
      </c>
      <c r="AZ643" s="1084"/>
      <c r="BA643" s="1084"/>
      <c r="BB643" s="388" t="str">
        <f>IF(AK643="","",VLOOKUP(AK643,ﾃﾞｰﾀ一覧!$AH$4:$AR$66,9,FALSE))</f>
        <v/>
      </c>
      <c r="BC643" s="1124"/>
      <c r="BD643" s="1125"/>
      <c r="BE643" s="1125"/>
      <c r="BF643" s="1124"/>
      <c r="BG643" s="1125"/>
      <c r="BH643" s="1125"/>
      <c r="BI643" s="1124"/>
      <c r="BJ643" s="1125"/>
      <c r="BK643" s="1150"/>
      <c r="BL643" s="1154"/>
      <c r="BM643" s="1155"/>
      <c r="BN643" s="1156"/>
      <c r="BO643" s="1109" t="str">
        <f>IF($AK643="","",IF($BF643="","",IF($BF643=ﾃﾞｰﾀ一覧!$U$37,"",IF($BF643=ﾃﾞｰﾀ一覧!$U$38,"",IF($AH643=ﾃﾞｰﾀ一覧!$U$25,VLOOKUP($AK643,ﾃﾞｰﾀ一覧!$AH$43:$AR$66,10,FALSE),VLOOKUP($AK643,ﾃﾞｰﾀ一覧!$AH$4:$AR$66,10,FALSE))))))</f>
        <v/>
      </c>
      <c r="BP643" s="1110"/>
      <c r="BQ643" s="1110"/>
      <c r="BR643" s="1111"/>
      <c r="BS643" s="1307">
        <f>IF($BL643="",0,VLOOKUP($BL643,ﾃﾞｰﾀ一覧!$AY$4:$BB$16,3,FALSE))+IF($BC643="",0,VLOOKUP($BC643,ﾃﾞｰﾀ一覧!$AY$4:$BB$16,3,FALSE))+IF($BD643="",0,VLOOKUP($BD643,ﾃﾞｰﾀ一覧!$AY$4:$BB$16,3,FALSE))</f>
        <v>0</v>
      </c>
      <c r="BT643" s="1307"/>
      <c r="BU643" s="1307"/>
      <c r="BV643" s="1112" t="str">
        <f>IF($BO643="","",IF($BF643=ﾃﾞｰﾀ一覧!$U$37,"",IF($BF643=ﾃﾞｰﾀ一覧!$U$38,"",IF($BO643=ﾃﾞｰﾀ一覧!$AT$27,ﾃﾞｰﾀ一覧!$AT$27,VLOOKUP($AK643,ﾃﾞｰﾀ一覧!$AH$4:$AR$66,11,FALSE)*IF($BO643=ﾃﾞｰﾀ一覧!$AT$17,($AR643+1)*($AV643+1),IF($BO643=ﾃﾞｰﾀ一覧!$AT$22,IF(COUNTIF($AD643,"*天端*"),ﾃﾞｰﾀ一覧!$AU$43/2,ﾃﾞｰﾀ一覧!$AU$43/3),IF($BO643=ﾃﾞｰﾀ一覧!$AT$20,$AR643*$AV643,IF($BO643=ﾃﾞｰﾀ一覧!$AT$21,$AV643,1))))))))</f>
        <v/>
      </c>
      <c r="BW643" s="1112"/>
      <c r="BX643" s="1112"/>
      <c r="BY643" s="1088" t="str">
        <f>IF($B643="","",IF($AH643="","",IF($CK643=ﾃﾞｰﾀ一覧!$U$53,ﾃﾞｰﾀ一覧!$U$61,IF($AH643=ﾃﾞｰﾀ一覧!$U$21,ﾃﾞｰﾀ一覧!$U$60,IF(OR($AH643=ﾃﾞｰﾀ一覧!$U$19,$AH643=ﾃﾞｰﾀ一覧!$U$20,$AH643=ﾃﾞｰﾀ一覧!$U$23,$AH643=ﾃﾞｰﾀ一覧!$U$22,$AH643=ﾃﾞｰﾀ一覧!$U$18,AH643=ﾃﾞｰﾀ一覧!$U$25),ﾃﾞｰﾀ一覧!$U$59,ﾃﾞｰﾀ一覧!$U$62)))))</f>
        <v/>
      </c>
      <c r="BZ643" s="1089"/>
      <c r="CA643" s="1113"/>
      <c r="CB643" s="1113"/>
      <c r="CC643" s="1113"/>
      <c r="CD643" s="1113"/>
      <c r="CE643" s="1113"/>
      <c r="CF643" s="1113"/>
      <c r="CG643" s="1113"/>
      <c r="CH643" s="1113"/>
      <c r="CI643" s="1114"/>
      <c r="CK643" s="240"/>
      <c r="CM643" s="378" t="str">
        <f t="shared" si="63"/>
        <v/>
      </c>
      <c r="CN643" s="379" t="str">
        <f t="shared" si="64"/>
        <v/>
      </c>
      <c r="CO643" s="379" t="str">
        <f t="shared" si="65"/>
        <v/>
      </c>
      <c r="CP643" s="380" t="str">
        <f t="shared" si="66"/>
        <v/>
      </c>
      <c r="CQ643" s="244"/>
      <c r="CR643" s="1100"/>
      <c r="CS643" s="1101"/>
      <c r="CT643" s="1102"/>
      <c r="CU643" s="1135"/>
      <c r="CV643" s="1136"/>
      <c r="CW643" s="1136"/>
      <c r="CX643" s="1137"/>
      <c r="CY643" s="1138"/>
      <c r="CZ643" s="1139"/>
      <c r="DA643" s="1140"/>
      <c r="DB643" s="1132"/>
      <c r="DC643" s="1133"/>
      <c r="DD643" s="1133"/>
      <c r="DE643" s="1133"/>
      <c r="DF643" s="1133"/>
      <c r="DG643" s="1134"/>
      <c r="DH643" s="580"/>
      <c r="DI643" s="1084"/>
      <c r="DJ643" s="1084"/>
      <c r="DK643" s="581"/>
      <c r="DL643" s="582"/>
      <c r="DM643" s="1084"/>
      <c r="DN643" s="1084"/>
      <c r="DO643" s="581"/>
      <c r="DP643" s="582"/>
      <c r="DQ643" s="1084"/>
      <c r="DR643" s="1084"/>
      <c r="DS643" s="583"/>
      <c r="DT643" s="1124"/>
      <c r="DU643" s="1125"/>
      <c r="DV643" s="1125"/>
      <c r="DW643" s="1124"/>
      <c r="DX643" s="1125"/>
      <c r="DY643" s="1150"/>
      <c r="DZ643" s="1362"/>
      <c r="EA643" s="1363"/>
      <c r="EB643" s="1362"/>
      <c r="EC643" s="1363"/>
      <c r="ED643" s="1362"/>
      <c r="EE643" s="1377"/>
      <c r="EF643" s="1378"/>
      <c r="EG643" s="1379"/>
      <c r="EH643" s="1379"/>
      <c r="EI643" s="1380"/>
      <c r="EJ643" s="1381"/>
      <c r="EK643" s="1381"/>
      <c r="EL643" s="1381"/>
      <c r="EM643" s="1382"/>
      <c r="EN643" s="1382"/>
      <c r="EO643" s="1382"/>
      <c r="EP643" s="1375"/>
      <c r="EQ643" s="1376"/>
      <c r="ER643" s="1113"/>
      <c r="ES643" s="1113"/>
      <c r="ET643" s="1113"/>
      <c r="EU643" s="1113"/>
      <c r="EV643" s="1113"/>
      <c r="EW643" s="1113"/>
      <c r="EX643" s="1113"/>
      <c r="EY643" s="1113"/>
      <c r="EZ643" s="1114"/>
    </row>
    <row r="644" spans="1:156" ht="30" customHeight="1" x14ac:dyDescent="0.2">
      <c r="A644" s="207">
        <f t="shared" si="67"/>
        <v>633</v>
      </c>
      <c r="B644" s="1103"/>
      <c r="C644" s="1104"/>
      <c r="D644" s="1305"/>
      <c r="E644" s="1306"/>
      <c r="F644" s="1094" t="str">
        <f t="shared" si="69"/>
        <v/>
      </c>
      <c r="G644" s="1095"/>
      <c r="H644" s="1095"/>
      <c r="I644" s="1095"/>
      <c r="J644" s="1095"/>
      <c r="K644" s="1095"/>
      <c r="L644" s="1095"/>
      <c r="M644" s="1095"/>
      <c r="N644" s="1095"/>
      <c r="O644" s="1095"/>
      <c r="P644" s="1095"/>
      <c r="Q644" s="1095"/>
      <c r="R644" s="1095"/>
      <c r="S644" s="1095"/>
      <c r="T644" s="1095"/>
      <c r="U644" s="1095"/>
      <c r="V644" s="1095"/>
      <c r="W644" s="1096"/>
      <c r="X644" s="1299">
        <f t="shared" si="68"/>
        <v>0</v>
      </c>
      <c r="Y644" s="1300"/>
      <c r="Z644" s="1301"/>
      <c r="AA644" s="1100"/>
      <c r="AB644" s="1101"/>
      <c r="AC644" s="1102"/>
      <c r="AD644" s="1135"/>
      <c r="AE644" s="1136"/>
      <c r="AF644" s="1136"/>
      <c r="AG644" s="1137"/>
      <c r="AH644" s="1138"/>
      <c r="AI644" s="1139"/>
      <c r="AJ644" s="1140"/>
      <c r="AK644" s="1132"/>
      <c r="AL644" s="1133"/>
      <c r="AM644" s="1133"/>
      <c r="AN644" s="1133"/>
      <c r="AO644" s="1133"/>
      <c r="AP644" s="1134"/>
      <c r="AQ644" s="642" t="str">
        <f>IF(AK644="","",VLOOKUP(AK644,ﾃﾞｰﾀ一覧!$AH$4:$AR$66,2,FALSE))</f>
        <v/>
      </c>
      <c r="AR644" s="1084"/>
      <c r="AS644" s="1084"/>
      <c r="AT644" s="643" t="str">
        <f>IF(AK644="","",VLOOKUP(AK644,ﾃﾞｰﾀ一覧!$AH$4:$AR$66,3,FALSE))</f>
        <v/>
      </c>
      <c r="AU644" s="644" t="str">
        <f>IF(AK644="","",VLOOKUP(AK644,ﾃﾞｰﾀ一覧!$AH$4:$AR$66,5,FALSE))</f>
        <v/>
      </c>
      <c r="AV644" s="1084"/>
      <c r="AW644" s="1084"/>
      <c r="AX644" s="643" t="str">
        <f>IF(AK644="","",VLOOKUP(AK644,ﾃﾞｰﾀ一覧!$AH$4:$AR$66,6,FALSE))</f>
        <v/>
      </c>
      <c r="AY644" s="649" t="str">
        <f>IF(AK644="","",VLOOKUP(AK644,ﾃﾞｰﾀ一覧!$AH$4:$AR$66,8,FALSE))</f>
        <v/>
      </c>
      <c r="AZ644" s="1084"/>
      <c r="BA644" s="1084"/>
      <c r="BB644" s="388" t="str">
        <f>IF(AK644="","",VLOOKUP(AK644,ﾃﾞｰﾀ一覧!$AH$4:$AR$66,9,FALSE))</f>
        <v/>
      </c>
      <c r="BC644" s="1124"/>
      <c r="BD644" s="1125"/>
      <c r="BE644" s="1125"/>
      <c r="BF644" s="1124"/>
      <c r="BG644" s="1125"/>
      <c r="BH644" s="1125"/>
      <c r="BI644" s="1124"/>
      <c r="BJ644" s="1125"/>
      <c r="BK644" s="1150"/>
      <c r="BL644" s="1154"/>
      <c r="BM644" s="1155"/>
      <c r="BN644" s="1156"/>
      <c r="BO644" s="1109" t="str">
        <f>IF($AK644="","",IF($BF644="","",IF($BF644=ﾃﾞｰﾀ一覧!$U$37,"",IF($BF644=ﾃﾞｰﾀ一覧!$U$38,"",IF($AH644=ﾃﾞｰﾀ一覧!$U$25,VLOOKUP($AK644,ﾃﾞｰﾀ一覧!$AH$43:$AR$66,10,FALSE),VLOOKUP($AK644,ﾃﾞｰﾀ一覧!$AH$4:$AR$66,10,FALSE))))))</f>
        <v/>
      </c>
      <c r="BP644" s="1110"/>
      <c r="BQ644" s="1110"/>
      <c r="BR644" s="1111"/>
      <c r="BS644" s="1307">
        <f>IF($BL644="",0,VLOOKUP($BL644,ﾃﾞｰﾀ一覧!$AY$4:$BB$16,3,FALSE))+IF($BC644="",0,VLOOKUP($BC644,ﾃﾞｰﾀ一覧!$AY$4:$BB$16,3,FALSE))+IF($BD644="",0,VLOOKUP($BD644,ﾃﾞｰﾀ一覧!$AY$4:$BB$16,3,FALSE))</f>
        <v>0</v>
      </c>
      <c r="BT644" s="1307"/>
      <c r="BU644" s="1307"/>
      <c r="BV644" s="1112" t="str">
        <f>IF($BO644="","",IF($BF644=ﾃﾞｰﾀ一覧!$U$37,"",IF($BF644=ﾃﾞｰﾀ一覧!$U$38,"",IF($BO644=ﾃﾞｰﾀ一覧!$AT$27,ﾃﾞｰﾀ一覧!$AT$27,VLOOKUP($AK644,ﾃﾞｰﾀ一覧!$AH$4:$AR$66,11,FALSE)*IF($BO644=ﾃﾞｰﾀ一覧!$AT$17,($AR644+1)*($AV644+1),IF($BO644=ﾃﾞｰﾀ一覧!$AT$22,IF(COUNTIF($AD644,"*天端*"),ﾃﾞｰﾀ一覧!$AU$43/2,ﾃﾞｰﾀ一覧!$AU$43/3),IF($BO644=ﾃﾞｰﾀ一覧!$AT$20,$AR644*$AV644,IF($BO644=ﾃﾞｰﾀ一覧!$AT$21,$AV644,1))))))))</f>
        <v/>
      </c>
      <c r="BW644" s="1112"/>
      <c r="BX644" s="1112"/>
      <c r="BY644" s="1088" t="str">
        <f>IF($B644="","",IF($AH644="","",IF($CK644=ﾃﾞｰﾀ一覧!$U$53,ﾃﾞｰﾀ一覧!$U$61,IF($AH644=ﾃﾞｰﾀ一覧!$U$21,ﾃﾞｰﾀ一覧!$U$60,IF(OR($AH644=ﾃﾞｰﾀ一覧!$U$19,$AH644=ﾃﾞｰﾀ一覧!$U$20,$AH644=ﾃﾞｰﾀ一覧!$U$23,$AH644=ﾃﾞｰﾀ一覧!$U$22,$AH644=ﾃﾞｰﾀ一覧!$U$18,AH644=ﾃﾞｰﾀ一覧!$U$25),ﾃﾞｰﾀ一覧!$U$59,ﾃﾞｰﾀ一覧!$U$62)))))</f>
        <v/>
      </c>
      <c r="BZ644" s="1089"/>
      <c r="CA644" s="1113"/>
      <c r="CB644" s="1113"/>
      <c r="CC644" s="1113"/>
      <c r="CD644" s="1113"/>
      <c r="CE644" s="1113"/>
      <c r="CF644" s="1113"/>
      <c r="CG644" s="1113"/>
      <c r="CH644" s="1113"/>
      <c r="CI644" s="1114"/>
      <c r="CK644" s="240"/>
      <c r="CM644" s="378" t="str">
        <f t="shared" si="63"/>
        <v/>
      </c>
      <c r="CN644" s="379" t="str">
        <f t="shared" si="64"/>
        <v/>
      </c>
      <c r="CO644" s="379" t="str">
        <f t="shared" si="65"/>
        <v/>
      </c>
      <c r="CP644" s="380" t="str">
        <f t="shared" si="66"/>
        <v/>
      </c>
      <c r="CQ644" s="244"/>
      <c r="CR644" s="1100"/>
      <c r="CS644" s="1101"/>
      <c r="CT644" s="1102"/>
      <c r="CU644" s="1135"/>
      <c r="CV644" s="1136"/>
      <c r="CW644" s="1136"/>
      <c r="CX644" s="1137"/>
      <c r="CY644" s="1138"/>
      <c r="CZ644" s="1139"/>
      <c r="DA644" s="1140"/>
      <c r="DB644" s="1132"/>
      <c r="DC644" s="1133"/>
      <c r="DD644" s="1133"/>
      <c r="DE644" s="1133"/>
      <c r="DF644" s="1133"/>
      <c r="DG644" s="1134"/>
      <c r="DH644" s="580"/>
      <c r="DI644" s="1084"/>
      <c r="DJ644" s="1084"/>
      <c r="DK644" s="581"/>
      <c r="DL644" s="582"/>
      <c r="DM644" s="1084"/>
      <c r="DN644" s="1084"/>
      <c r="DO644" s="581"/>
      <c r="DP644" s="582"/>
      <c r="DQ644" s="1084"/>
      <c r="DR644" s="1084"/>
      <c r="DS644" s="583"/>
      <c r="DT644" s="1124"/>
      <c r="DU644" s="1125"/>
      <c r="DV644" s="1125"/>
      <c r="DW644" s="1124"/>
      <c r="DX644" s="1125"/>
      <c r="DY644" s="1150"/>
      <c r="DZ644" s="1362"/>
      <c r="EA644" s="1363"/>
      <c r="EB644" s="1362"/>
      <c r="EC644" s="1363"/>
      <c r="ED644" s="1362"/>
      <c r="EE644" s="1377"/>
      <c r="EF644" s="1378"/>
      <c r="EG644" s="1379"/>
      <c r="EH644" s="1379"/>
      <c r="EI644" s="1380"/>
      <c r="EJ644" s="1381"/>
      <c r="EK644" s="1381"/>
      <c r="EL644" s="1381"/>
      <c r="EM644" s="1382"/>
      <c r="EN644" s="1382"/>
      <c r="EO644" s="1382"/>
      <c r="EP644" s="1375"/>
      <c r="EQ644" s="1376"/>
      <c r="ER644" s="1113"/>
      <c r="ES644" s="1113"/>
      <c r="ET644" s="1113"/>
      <c r="EU644" s="1113"/>
      <c r="EV644" s="1113"/>
      <c r="EW644" s="1113"/>
      <c r="EX644" s="1113"/>
      <c r="EY644" s="1113"/>
      <c r="EZ644" s="1114"/>
    </row>
    <row r="645" spans="1:156" ht="30" customHeight="1" x14ac:dyDescent="0.2">
      <c r="A645" s="207">
        <f t="shared" si="67"/>
        <v>634</v>
      </c>
      <c r="B645" s="1103"/>
      <c r="C645" s="1104"/>
      <c r="D645" s="1305"/>
      <c r="E645" s="1306"/>
      <c r="F645" s="1094" t="str">
        <f t="shared" si="69"/>
        <v/>
      </c>
      <c r="G645" s="1095"/>
      <c r="H645" s="1095"/>
      <c r="I645" s="1095"/>
      <c r="J645" s="1095"/>
      <c r="K645" s="1095"/>
      <c r="L645" s="1095"/>
      <c r="M645" s="1095"/>
      <c r="N645" s="1095"/>
      <c r="O645" s="1095"/>
      <c r="P645" s="1095"/>
      <c r="Q645" s="1095"/>
      <c r="R645" s="1095"/>
      <c r="S645" s="1095"/>
      <c r="T645" s="1095"/>
      <c r="U645" s="1095"/>
      <c r="V645" s="1095"/>
      <c r="W645" s="1096"/>
      <c r="X645" s="1299">
        <f t="shared" si="68"/>
        <v>0</v>
      </c>
      <c r="Y645" s="1300"/>
      <c r="Z645" s="1301"/>
      <c r="AA645" s="1100"/>
      <c r="AB645" s="1101"/>
      <c r="AC645" s="1102"/>
      <c r="AD645" s="1135"/>
      <c r="AE645" s="1136"/>
      <c r="AF645" s="1136"/>
      <c r="AG645" s="1137"/>
      <c r="AH645" s="1138"/>
      <c r="AI645" s="1139"/>
      <c r="AJ645" s="1140"/>
      <c r="AK645" s="1132"/>
      <c r="AL645" s="1133"/>
      <c r="AM645" s="1133"/>
      <c r="AN645" s="1133"/>
      <c r="AO645" s="1133"/>
      <c r="AP645" s="1134"/>
      <c r="AQ645" s="642" t="str">
        <f>IF(AK645="","",VLOOKUP(AK645,ﾃﾞｰﾀ一覧!$AH$4:$AR$66,2,FALSE))</f>
        <v/>
      </c>
      <c r="AR645" s="1084"/>
      <c r="AS645" s="1084"/>
      <c r="AT645" s="643" t="str">
        <f>IF(AK645="","",VLOOKUP(AK645,ﾃﾞｰﾀ一覧!$AH$4:$AR$66,3,FALSE))</f>
        <v/>
      </c>
      <c r="AU645" s="644" t="str">
        <f>IF(AK645="","",VLOOKUP(AK645,ﾃﾞｰﾀ一覧!$AH$4:$AR$66,5,FALSE))</f>
        <v/>
      </c>
      <c r="AV645" s="1084"/>
      <c r="AW645" s="1084"/>
      <c r="AX645" s="643" t="str">
        <f>IF(AK645="","",VLOOKUP(AK645,ﾃﾞｰﾀ一覧!$AH$4:$AR$66,6,FALSE))</f>
        <v/>
      </c>
      <c r="AY645" s="649" t="str">
        <f>IF(AK645="","",VLOOKUP(AK645,ﾃﾞｰﾀ一覧!$AH$4:$AR$66,8,FALSE))</f>
        <v/>
      </c>
      <c r="AZ645" s="1084"/>
      <c r="BA645" s="1084"/>
      <c r="BB645" s="388" t="str">
        <f>IF(AK645="","",VLOOKUP(AK645,ﾃﾞｰﾀ一覧!$AH$4:$AR$66,9,FALSE))</f>
        <v/>
      </c>
      <c r="BC645" s="1124"/>
      <c r="BD645" s="1125"/>
      <c r="BE645" s="1125"/>
      <c r="BF645" s="1124"/>
      <c r="BG645" s="1125"/>
      <c r="BH645" s="1125"/>
      <c r="BI645" s="1124"/>
      <c r="BJ645" s="1125"/>
      <c r="BK645" s="1150"/>
      <c r="BL645" s="1154"/>
      <c r="BM645" s="1155"/>
      <c r="BN645" s="1156"/>
      <c r="BO645" s="1109" t="str">
        <f>IF($AK645="","",IF($BF645="","",IF($BF645=ﾃﾞｰﾀ一覧!$U$37,"",IF($BF645=ﾃﾞｰﾀ一覧!$U$38,"",IF($AH645=ﾃﾞｰﾀ一覧!$U$25,VLOOKUP($AK645,ﾃﾞｰﾀ一覧!$AH$43:$AR$66,10,FALSE),VLOOKUP($AK645,ﾃﾞｰﾀ一覧!$AH$4:$AR$66,10,FALSE))))))</f>
        <v/>
      </c>
      <c r="BP645" s="1110"/>
      <c r="BQ645" s="1110"/>
      <c r="BR645" s="1111"/>
      <c r="BS645" s="1307">
        <f>IF($BL645="",0,VLOOKUP($BL645,ﾃﾞｰﾀ一覧!$AY$4:$BB$16,3,FALSE))+IF($BC645="",0,VLOOKUP($BC645,ﾃﾞｰﾀ一覧!$AY$4:$BB$16,3,FALSE))+IF($BD645="",0,VLOOKUP($BD645,ﾃﾞｰﾀ一覧!$AY$4:$BB$16,3,FALSE))</f>
        <v>0</v>
      </c>
      <c r="BT645" s="1307"/>
      <c r="BU645" s="1307"/>
      <c r="BV645" s="1112" t="str">
        <f>IF($BO645="","",IF($BF645=ﾃﾞｰﾀ一覧!$U$37,"",IF($BF645=ﾃﾞｰﾀ一覧!$U$38,"",IF($BO645=ﾃﾞｰﾀ一覧!$AT$27,ﾃﾞｰﾀ一覧!$AT$27,VLOOKUP($AK645,ﾃﾞｰﾀ一覧!$AH$4:$AR$66,11,FALSE)*IF($BO645=ﾃﾞｰﾀ一覧!$AT$17,($AR645+1)*($AV645+1),IF($BO645=ﾃﾞｰﾀ一覧!$AT$22,IF(COUNTIF($AD645,"*天端*"),ﾃﾞｰﾀ一覧!$AU$43/2,ﾃﾞｰﾀ一覧!$AU$43/3),IF($BO645=ﾃﾞｰﾀ一覧!$AT$20,$AR645*$AV645,IF($BO645=ﾃﾞｰﾀ一覧!$AT$21,$AV645,1))))))))</f>
        <v/>
      </c>
      <c r="BW645" s="1112"/>
      <c r="BX645" s="1112"/>
      <c r="BY645" s="1088" t="str">
        <f>IF($B645="","",IF($AH645="","",IF($CK645=ﾃﾞｰﾀ一覧!$U$53,ﾃﾞｰﾀ一覧!$U$61,IF($AH645=ﾃﾞｰﾀ一覧!$U$21,ﾃﾞｰﾀ一覧!$U$60,IF(OR($AH645=ﾃﾞｰﾀ一覧!$U$19,$AH645=ﾃﾞｰﾀ一覧!$U$20,$AH645=ﾃﾞｰﾀ一覧!$U$23,$AH645=ﾃﾞｰﾀ一覧!$U$22,$AH645=ﾃﾞｰﾀ一覧!$U$18,AH645=ﾃﾞｰﾀ一覧!$U$25),ﾃﾞｰﾀ一覧!$U$59,ﾃﾞｰﾀ一覧!$U$62)))))</f>
        <v/>
      </c>
      <c r="BZ645" s="1089"/>
      <c r="CA645" s="1113"/>
      <c r="CB645" s="1113"/>
      <c r="CC645" s="1113"/>
      <c r="CD645" s="1113"/>
      <c r="CE645" s="1113"/>
      <c r="CF645" s="1113"/>
      <c r="CG645" s="1113"/>
      <c r="CH645" s="1113"/>
      <c r="CI645" s="1114"/>
      <c r="CK645" s="240"/>
      <c r="CM645" s="378" t="str">
        <f t="shared" si="63"/>
        <v/>
      </c>
      <c r="CN645" s="379" t="str">
        <f t="shared" si="64"/>
        <v/>
      </c>
      <c r="CO645" s="379" t="str">
        <f t="shared" si="65"/>
        <v/>
      </c>
      <c r="CP645" s="380" t="str">
        <f t="shared" si="66"/>
        <v/>
      </c>
      <c r="CQ645" s="244"/>
      <c r="CR645" s="1100"/>
      <c r="CS645" s="1101"/>
      <c r="CT645" s="1102"/>
      <c r="CU645" s="1135"/>
      <c r="CV645" s="1136"/>
      <c r="CW645" s="1136"/>
      <c r="CX645" s="1137"/>
      <c r="CY645" s="1138"/>
      <c r="CZ645" s="1139"/>
      <c r="DA645" s="1140"/>
      <c r="DB645" s="1132"/>
      <c r="DC645" s="1133"/>
      <c r="DD645" s="1133"/>
      <c r="DE645" s="1133"/>
      <c r="DF645" s="1133"/>
      <c r="DG645" s="1134"/>
      <c r="DH645" s="580"/>
      <c r="DI645" s="1084"/>
      <c r="DJ645" s="1084"/>
      <c r="DK645" s="581"/>
      <c r="DL645" s="582"/>
      <c r="DM645" s="1084"/>
      <c r="DN645" s="1084"/>
      <c r="DO645" s="581"/>
      <c r="DP645" s="582"/>
      <c r="DQ645" s="1084"/>
      <c r="DR645" s="1084"/>
      <c r="DS645" s="583"/>
      <c r="DT645" s="1124"/>
      <c r="DU645" s="1125"/>
      <c r="DV645" s="1125"/>
      <c r="DW645" s="1124"/>
      <c r="DX645" s="1125"/>
      <c r="DY645" s="1150"/>
      <c r="DZ645" s="1362"/>
      <c r="EA645" s="1363"/>
      <c r="EB645" s="1362"/>
      <c r="EC645" s="1363"/>
      <c r="ED645" s="1362"/>
      <c r="EE645" s="1377"/>
      <c r="EF645" s="1378"/>
      <c r="EG645" s="1379"/>
      <c r="EH645" s="1379"/>
      <c r="EI645" s="1380"/>
      <c r="EJ645" s="1381"/>
      <c r="EK645" s="1381"/>
      <c r="EL645" s="1381"/>
      <c r="EM645" s="1382"/>
      <c r="EN645" s="1382"/>
      <c r="EO645" s="1382"/>
      <c r="EP645" s="1375"/>
      <c r="EQ645" s="1376"/>
      <c r="ER645" s="1113"/>
      <c r="ES645" s="1113"/>
      <c r="ET645" s="1113"/>
      <c r="EU645" s="1113"/>
      <c r="EV645" s="1113"/>
      <c r="EW645" s="1113"/>
      <c r="EX645" s="1113"/>
      <c r="EY645" s="1113"/>
      <c r="EZ645" s="1114"/>
    </row>
    <row r="646" spans="1:156" ht="30" customHeight="1" x14ac:dyDescent="0.2">
      <c r="A646" s="207">
        <f t="shared" si="67"/>
        <v>635</v>
      </c>
      <c r="B646" s="1103"/>
      <c r="C646" s="1104"/>
      <c r="D646" s="1303"/>
      <c r="E646" s="1304"/>
      <c r="F646" s="1094" t="str">
        <f t="shared" si="69"/>
        <v/>
      </c>
      <c r="G646" s="1095"/>
      <c r="H646" s="1095"/>
      <c r="I646" s="1095"/>
      <c r="J646" s="1095"/>
      <c r="K646" s="1095"/>
      <c r="L646" s="1095"/>
      <c r="M646" s="1095"/>
      <c r="N646" s="1095"/>
      <c r="O646" s="1095"/>
      <c r="P646" s="1095"/>
      <c r="Q646" s="1095"/>
      <c r="R646" s="1095"/>
      <c r="S646" s="1095"/>
      <c r="T646" s="1095"/>
      <c r="U646" s="1095"/>
      <c r="V646" s="1095"/>
      <c r="W646" s="1096"/>
      <c r="X646" s="1299">
        <f t="shared" si="68"/>
        <v>0</v>
      </c>
      <c r="Y646" s="1300"/>
      <c r="Z646" s="1301"/>
      <c r="AA646" s="1100"/>
      <c r="AB646" s="1101"/>
      <c r="AC646" s="1102"/>
      <c r="AD646" s="1135"/>
      <c r="AE646" s="1136"/>
      <c r="AF646" s="1136"/>
      <c r="AG646" s="1137"/>
      <c r="AH646" s="1138"/>
      <c r="AI646" s="1139"/>
      <c r="AJ646" s="1140"/>
      <c r="AK646" s="1132"/>
      <c r="AL646" s="1133"/>
      <c r="AM646" s="1133"/>
      <c r="AN646" s="1133"/>
      <c r="AO646" s="1133"/>
      <c r="AP646" s="1134"/>
      <c r="AQ646" s="642" t="str">
        <f>IF(AK646="","",VLOOKUP(AK646,ﾃﾞｰﾀ一覧!$AH$4:$AR$66,2,FALSE))</f>
        <v/>
      </c>
      <c r="AR646" s="1084"/>
      <c r="AS646" s="1084"/>
      <c r="AT646" s="643" t="str">
        <f>IF(AK646="","",VLOOKUP(AK646,ﾃﾞｰﾀ一覧!$AH$4:$AR$66,3,FALSE))</f>
        <v/>
      </c>
      <c r="AU646" s="644" t="str">
        <f>IF(AK646="","",VLOOKUP(AK646,ﾃﾞｰﾀ一覧!$AH$4:$AR$66,5,FALSE))</f>
        <v/>
      </c>
      <c r="AV646" s="1084"/>
      <c r="AW646" s="1084"/>
      <c r="AX646" s="643" t="str">
        <f>IF(AK646="","",VLOOKUP(AK646,ﾃﾞｰﾀ一覧!$AH$4:$AR$66,6,FALSE))</f>
        <v/>
      </c>
      <c r="AY646" s="649" t="str">
        <f>IF(AK646="","",VLOOKUP(AK646,ﾃﾞｰﾀ一覧!$AH$4:$AR$66,8,FALSE))</f>
        <v/>
      </c>
      <c r="AZ646" s="1084"/>
      <c r="BA646" s="1084"/>
      <c r="BB646" s="388" t="str">
        <f>IF(AK646="","",VLOOKUP(AK646,ﾃﾞｰﾀ一覧!$AH$4:$AR$66,9,FALSE))</f>
        <v/>
      </c>
      <c r="BC646" s="1124"/>
      <c r="BD646" s="1125"/>
      <c r="BE646" s="1125"/>
      <c r="BF646" s="1124"/>
      <c r="BG646" s="1125"/>
      <c r="BH646" s="1125"/>
      <c r="BI646" s="1124"/>
      <c r="BJ646" s="1125"/>
      <c r="BK646" s="1150"/>
      <c r="BL646" s="1154"/>
      <c r="BM646" s="1155"/>
      <c r="BN646" s="1156"/>
      <c r="BO646" s="1109" t="str">
        <f>IF($AK646="","",IF($BF646="","",IF($BF646=ﾃﾞｰﾀ一覧!$U$37,"",IF($BF646=ﾃﾞｰﾀ一覧!$U$38,"",IF($AH646=ﾃﾞｰﾀ一覧!$U$25,VLOOKUP($AK646,ﾃﾞｰﾀ一覧!$AH$43:$AR$66,10,FALSE),VLOOKUP($AK646,ﾃﾞｰﾀ一覧!$AH$4:$AR$66,10,FALSE))))))</f>
        <v/>
      </c>
      <c r="BP646" s="1110"/>
      <c r="BQ646" s="1110"/>
      <c r="BR646" s="1111"/>
      <c r="BS646" s="1307">
        <f>IF($BL646="",0,VLOOKUP($BL646,ﾃﾞｰﾀ一覧!$AY$4:$BB$16,3,FALSE))+IF($BC646="",0,VLOOKUP($BC646,ﾃﾞｰﾀ一覧!$AY$4:$BB$16,3,FALSE))+IF($BD646="",0,VLOOKUP($BD646,ﾃﾞｰﾀ一覧!$AY$4:$BB$16,3,FALSE))</f>
        <v>0</v>
      </c>
      <c r="BT646" s="1307"/>
      <c r="BU646" s="1307"/>
      <c r="BV646" s="1112" t="str">
        <f>IF($BO646="","",IF($BF646=ﾃﾞｰﾀ一覧!$U$37,"",IF($BF646=ﾃﾞｰﾀ一覧!$U$38,"",IF($BO646=ﾃﾞｰﾀ一覧!$AT$27,ﾃﾞｰﾀ一覧!$AT$27,VLOOKUP($AK646,ﾃﾞｰﾀ一覧!$AH$4:$AR$66,11,FALSE)*IF($BO646=ﾃﾞｰﾀ一覧!$AT$17,($AR646+1)*($AV646+1),IF($BO646=ﾃﾞｰﾀ一覧!$AT$22,IF(COUNTIF($AD646,"*天端*"),ﾃﾞｰﾀ一覧!$AU$43/2,ﾃﾞｰﾀ一覧!$AU$43/3),IF($BO646=ﾃﾞｰﾀ一覧!$AT$20,$AR646*$AV646,IF($BO646=ﾃﾞｰﾀ一覧!$AT$21,$AV646,1))))))))</f>
        <v/>
      </c>
      <c r="BW646" s="1112"/>
      <c r="BX646" s="1112"/>
      <c r="BY646" s="1088" t="str">
        <f>IF($B646="","",IF($AH646="","",IF($CK646=ﾃﾞｰﾀ一覧!$U$53,ﾃﾞｰﾀ一覧!$U$61,IF($AH646=ﾃﾞｰﾀ一覧!$U$21,ﾃﾞｰﾀ一覧!$U$60,IF(OR($AH646=ﾃﾞｰﾀ一覧!$U$19,$AH646=ﾃﾞｰﾀ一覧!$U$20,$AH646=ﾃﾞｰﾀ一覧!$U$23,$AH646=ﾃﾞｰﾀ一覧!$U$22,$AH646=ﾃﾞｰﾀ一覧!$U$18,AH646=ﾃﾞｰﾀ一覧!$U$25),ﾃﾞｰﾀ一覧!$U$59,ﾃﾞｰﾀ一覧!$U$62)))))</f>
        <v/>
      </c>
      <c r="BZ646" s="1089"/>
      <c r="CA646" s="1113"/>
      <c r="CB646" s="1113"/>
      <c r="CC646" s="1113"/>
      <c r="CD646" s="1113"/>
      <c r="CE646" s="1113"/>
      <c r="CF646" s="1113"/>
      <c r="CG646" s="1113"/>
      <c r="CH646" s="1113"/>
      <c r="CI646" s="1114"/>
      <c r="CK646" s="240"/>
      <c r="CM646" s="378" t="str">
        <f t="shared" si="63"/>
        <v/>
      </c>
      <c r="CN646" s="379" t="str">
        <f t="shared" si="64"/>
        <v/>
      </c>
      <c r="CO646" s="379" t="str">
        <f t="shared" si="65"/>
        <v/>
      </c>
      <c r="CP646" s="380" t="str">
        <f t="shared" si="66"/>
        <v/>
      </c>
      <c r="CQ646" s="244"/>
      <c r="CR646" s="1100"/>
      <c r="CS646" s="1101"/>
      <c r="CT646" s="1102"/>
      <c r="CU646" s="1135"/>
      <c r="CV646" s="1136"/>
      <c r="CW646" s="1136"/>
      <c r="CX646" s="1137"/>
      <c r="CY646" s="1138"/>
      <c r="CZ646" s="1139"/>
      <c r="DA646" s="1140"/>
      <c r="DB646" s="1132"/>
      <c r="DC646" s="1133"/>
      <c r="DD646" s="1133"/>
      <c r="DE646" s="1133"/>
      <c r="DF646" s="1133"/>
      <c r="DG646" s="1134"/>
      <c r="DH646" s="580"/>
      <c r="DI646" s="1084"/>
      <c r="DJ646" s="1084"/>
      <c r="DK646" s="581"/>
      <c r="DL646" s="582"/>
      <c r="DM646" s="1084"/>
      <c r="DN646" s="1084"/>
      <c r="DO646" s="581"/>
      <c r="DP646" s="582"/>
      <c r="DQ646" s="1084"/>
      <c r="DR646" s="1084"/>
      <c r="DS646" s="583"/>
      <c r="DT646" s="1124"/>
      <c r="DU646" s="1125"/>
      <c r="DV646" s="1125"/>
      <c r="DW646" s="1124"/>
      <c r="DX646" s="1125"/>
      <c r="DY646" s="1150"/>
      <c r="DZ646" s="1362"/>
      <c r="EA646" s="1363"/>
      <c r="EB646" s="1362"/>
      <c r="EC646" s="1363"/>
      <c r="ED646" s="1362"/>
      <c r="EE646" s="1377"/>
      <c r="EF646" s="1378"/>
      <c r="EG646" s="1379"/>
      <c r="EH646" s="1379"/>
      <c r="EI646" s="1380"/>
      <c r="EJ646" s="1381"/>
      <c r="EK646" s="1381"/>
      <c r="EL646" s="1381"/>
      <c r="EM646" s="1382"/>
      <c r="EN646" s="1382"/>
      <c r="EO646" s="1382"/>
      <c r="EP646" s="1375"/>
      <c r="EQ646" s="1376"/>
      <c r="ER646" s="1113"/>
      <c r="ES646" s="1113"/>
      <c r="ET646" s="1113"/>
      <c r="EU646" s="1113"/>
      <c r="EV646" s="1113"/>
      <c r="EW646" s="1113"/>
      <c r="EX646" s="1113"/>
      <c r="EY646" s="1113"/>
      <c r="EZ646" s="1114"/>
    </row>
    <row r="647" spans="1:156" ht="30" customHeight="1" x14ac:dyDescent="0.2">
      <c r="A647" s="207">
        <f t="shared" si="67"/>
        <v>636</v>
      </c>
      <c r="B647" s="1103"/>
      <c r="C647" s="1104"/>
      <c r="D647" s="1303"/>
      <c r="E647" s="1304"/>
      <c r="F647" s="1094" t="str">
        <f t="shared" si="69"/>
        <v/>
      </c>
      <c r="G647" s="1095"/>
      <c r="H647" s="1095"/>
      <c r="I647" s="1095"/>
      <c r="J647" s="1095"/>
      <c r="K647" s="1095"/>
      <c r="L647" s="1095"/>
      <c r="M647" s="1095"/>
      <c r="N647" s="1095"/>
      <c r="O647" s="1095"/>
      <c r="P647" s="1095"/>
      <c r="Q647" s="1095"/>
      <c r="R647" s="1095"/>
      <c r="S647" s="1095"/>
      <c r="T647" s="1095"/>
      <c r="U647" s="1095"/>
      <c r="V647" s="1095"/>
      <c r="W647" s="1096"/>
      <c r="X647" s="1299">
        <f t="shared" si="68"/>
        <v>0</v>
      </c>
      <c r="Y647" s="1300"/>
      <c r="Z647" s="1301"/>
      <c r="AA647" s="1100"/>
      <c r="AB647" s="1101"/>
      <c r="AC647" s="1102"/>
      <c r="AD647" s="1135"/>
      <c r="AE647" s="1136"/>
      <c r="AF647" s="1136"/>
      <c r="AG647" s="1137"/>
      <c r="AH647" s="1138"/>
      <c r="AI647" s="1139"/>
      <c r="AJ647" s="1140"/>
      <c r="AK647" s="1132"/>
      <c r="AL647" s="1133"/>
      <c r="AM647" s="1133"/>
      <c r="AN647" s="1133"/>
      <c r="AO647" s="1133"/>
      <c r="AP647" s="1134"/>
      <c r="AQ647" s="642" t="str">
        <f>IF(AK647="","",VLOOKUP(AK647,ﾃﾞｰﾀ一覧!$AH$4:$AR$66,2,FALSE))</f>
        <v/>
      </c>
      <c r="AR647" s="1084"/>
      <c r="AS647" s="1084"/>
      <c r="AT647" s="643" t="str">
        <f>IF(AK647="","",VLOOKUP(AK647,ﾃﾞｰﾀ一覧!$AH$4:$AR$66,3,FALSE))</f>
        <v/>
      </c>
      <c r="AU647" s="644" t="str">
        <f>IF(AK647="","",VLOOKUP(AK647,ﾃﾞｰﾀ一覧!$AH$4:$AR$66,5,FALSE))</f>
        <v/>
      </c>
      <c r="AV647" s="1084"/>
      <c r="AW647" s="1084"/>
      <c r="AX647" s="643" t="str">
        <f>IF(AK647="","",VLOOKUP(AK647,ﾃﾞｰﾀ一覧!$AH$4:$AR$66,6,FALSE))</f>
        <v/>
      </c>
      <c r="AY647" s="649" t="str">
        <f>IF(AK647="","",VLOOKUP(AK647,ﾃﾞｰﾀ一覧!$AH$4:$AR$66,8,FALSE))</f>
        <v/>
      </c>
      <c r="AZ647" s="1084"/>
      <c r="BA647" s="1084"/>
      <c r="BB647" s="388" t="str">
        <f>IF(AK647="","",VLOOKUP(AK647,ﾃﾞｰﾀ一覧!$AH$4:$AR$66,9,FALSE))</f>
        <v/>
      </c>
      <c r="BC647" s="1124"/>
      <c r="BD647" s="1125"/>
      <c r="BE647" s="1125"/>
      <c r="BF647" s="1124"/>
      <c r="BG647" s="1125"/>
      <c r="BH647" s="1125"/>
      <c r="BI647" s="1124"/>
      <c r="BJ647" s="1125"/>
      <c r="BK647" s="1150"/>
      <c r="BL647" s="1154"/>
      <c r="BM647" s="1155"/>
      <c r="BN647" s="1156"/>
      <c r="BO647" s="1109" t="str">
        <f>IF($AK647="","",IF($BF647="","",IF($BF647=ﾃﾞｰﾀ一覧!$U$37,"",IF($BF647=ﾃﾞｰﾀ一覧!$U$38,"",IF($AH647=ﾃﾞｰﾀ一覧!$U$25,VLOOKUP($AK647,ﾃﾞｰﾀ一覧!$AH$43:$AR$66,10,FALSE),VLOOKUP($AK647,ﾃﾞｰﾀ一覧!$AH$4:$AR$66,10,FALSE))))))</f>
        <v/>
      </c>
      <c r="BP647" s="1110"/>
      <c r="BQ647" s="1110"/>
      <c r="BR647" s="1111"/>
      <c r="BS647" s="1307">
        <f>IF($BL647="",0,VLOOKUP($BL647,ﾃﾞｰﾀ一覧!$AY$4:$BB$16,3,FALSE))+IF($BC647="",0,VLOOKUP($BC647,ﾃﾞｰﾀ一覧!$AY$4:$BB$16,3,FALSE))+IF($BD647="",0,VLOOKUP($BD647,ﾃﾞｰﾀ一覧!$AY$4:$BB$16,3,FALSE))</f>
        <v>0</v>
      </c>
      <c r="BT647" s="1307"/>
      <c r="BU647" s="1307"/>
      <c r="BV647" s="1112" t="str">
        <f>IF($BO647="","",IF($BF647=ﾃﾞｰﾀ一覧!$U$37,"",IF($BF647=ﾃﾞｰﾀ一覧!$U$38,"",IF($BO647=ﾃﾞｰﾀ一覧!$AT$27,ﾃﾞｰﾀ一覧!$AT$27,VLOOKUP($AK647,ﾃﾞｰﾀ一覧!$AH$4:$AR$66,11,FALSE)*IF($BO647=ﾃﾞｰﾀ一覧!$AT$17,($AR647+1)*($AV647+1),IF($BO647=ﾃﾞｰﾀ一覧!$AT$22,IF(COUNTIF($AD647,"*天端*"),ﾃﾞｰﾀ一覧!$AU$43/2,ﾃﾞｰﾀ一覧!$AU$43/3),IF($BO647=ﾃﾞｰﾀ一覧!$AT$20,$AR647*$AV647,IF($BO647=ﾃﾞｰﾀ一覧!$AT$21,$AV647,1))))))))</f>
        <v/>
      </c>
      <c r="BW647" s="1112"/>
      <c r="BX647" s="1112"/>
      <c r="BY647" s="1088" t="str">
        <f>IF($B647="","",IF($AH647="","",IF($CK647=ﾃﾞｰﾀ一覧!$U$53,ﾃﾞｰﾀ一覧!$U$61,IF($AH647=ﾃﾞｰﾀ一覧!$U$21,ﾃﾞｰﾀ一覧!$U$60,IF(OR($AH647=ﾃﾞｰﾀ一覧!$U$19,$AH647=ﾃﾞｰﾀ一覧!$U$20,$AH647=ﾃﾞｰﾀ一覧!$U$23,$AH647=ﾃﾞｰﾀ一覧!$U$22,$AH647=ﾃﾞｰﾀ一覧!$U$18,AH647=ﾃﾞｰﾀ一覧!$U$25),ﾃﾞｰﾀ一覧!$U$59,ﾃﾞｰﾀ一覧!$U$62)))))</f>
        <v/>
      </c>
      <c r="BZ647" s="1089"/>
      <c r="CA647" s="1113"/>
      <c r="CB647" s="1113"/>
      <c r="CC647" s="1113"/>
      <c r="CD647" s="1113"/>
      <c r="CE647" s="1113"/>
      <c r="CF647" s="1113"/>
      <c r="CG647" s="1113"/>
      <c r="CH647" s="1113"/>
      <c r="CI647" s="1114"/>
      <c r="CK647" s="240"/>
      <c r="CM647" s="378" t="str">
        <f t="shared" si="63"/>
        <v/>
      </c>
      <c r="CN647" s="379" t="str">
        <f t="shared" si="64"/>
        <v/>
      </c>
      <c r="CO647" s="379" t="str">
        <f t="shared" si="65"/>
        <v/>
      </c>
      <c r="CP647" s="380" t="str">
        <f t="shared" si="66"/>
        <v/>
      </c>
      <c r="CQ647" s="244"/>
      <c r="CR647" s="1100"/>
      <c r="CS647" s="1101"/>
      <c r="CT647" s="1102"/>
      <c r="CU647" s="1135"/>
      <c r="CV647" s="1136"/>
      <c r="CW647" s="1136"/>
      <c r="CX647" s="1137"/>
      <c r="CY647" s="1138"/>
      <c r="CZ647" s="1139"/>
      <c r="DA647" s="1140"/>
      <c r="DB647" s="1132"/>
      <c r="DC647" s="1133"/>
      <c r="DD647" s="1133"/>
      <c r="DE647" s="1133"/>
      <c r="DF647" s="1133"/>
      <c r="DG647" s="1134"/>
      <c r="DH647" s="580"/>
      <c r="DI647" s="1084"/>
      <c r="DJ647" s="1084"/>
      <c r="DK647" s="581"/>
      <c r="DL647" s="582"/>
      <c r="DM647" s="1084"/>
      <c r="DN647" s="1084"/>
      <c r="DO647" s="581"/>
      <c r="DP647" s="582"/>
      <c r="DQ647" s="1084"/>
      <c r="DR647" s="1084"/>
      <c r="DS647" s="583"/>
      <c r="DT647" s="1124"/>
      <c r="DU647" s="1125"/>
      <c r="DV647" s="1125"/>
      <c r="DW647" s="1124"/>
      <c r="DX647" s="1125"/>
      <c r="DY647" s="1150"/>
      <c r="DZ647" s="1362"/>
      <c r="EA647" s="1363"/>
      <c r="EB647" s="1362"/>
      <c r="EC647" s="1363"/>
      <c r="ED647" s="1362"/>
      <c r="EE647" s="1377"/>
      <c r="EF647" s="1378"/>
      <c r="EG647" s="1379"/>
      <c r="EH647" s="1379"/>
      <c r="EI647" s="1380"/>
      <c r="EJ647" s="1381"/>
      <c r="EK647" s="1381"/>
      <c r="EL647" s="1381"/>
      <c r="EM647" s="1382"/>
      <c r="EN647" s="1382"/>
      <c r="EO647" s="1382"/>
      <c r="EP647" s="1375"/>
      <c r="EQ647" s="1376"/>
      <c r="ER647" s="1113"/>
      <c r="ES647" s="1113"/>
      <c r="ET647" s="1113"/>
      <c r="EU647" s="1113"/>
      <c r="EV647" s="1113"/>
      <c r="EW647" s="1113"/>
      <c r="EX647" s="1113"/>
      <c r="EY647" s="1113"/>
      <c r="EZ647" s="1114"/>
    </row>
    <row r="648" spans="1:156" ht="30" customHeight="1" x14ac:dyDescent="0.2">
      <c r="A648" s="207">
        <f t="shared" si="67"/>
        <v>637</v>
      </c>
      <c r="B648" s="1103"/>
      <c r="C648" s="1104"/>
      <c r="D648" s="1303"/>
      <c r="E648" s="1304"/>
      <c r="F648" s="1094" t="str">
        <f t="shared" si="69"/>
        <v/>
      </c>
      <c r="G648" s="1095"/>
      <c r="H648" s="1095"/>
      <c r="I648" s="1095"/>
      <c r="J648" s="1095"/>
      <c r="K648" s="1095"/>
      <c r="L648" s="1095"/>
      <c r="M648" s="1095"/>
      <c r="N648" s="1095"/>
      <c r="O648" s="1095"/>
      <c r="P648" s="1095"/>
      <c r="Q648" s="1095"/>
      <c r="R648" s="1095"/>
      <c r="S648" s="1095"/>
      <c r="T648" s="1095"/>
      <c r="U648" s="1095"/>
      <c r="V648" s="1095"/>
      <c r="W648" s="1096"/>
      <c r="X648" s="1299">
        <f t="shared" si="68"/>
        <v>0</v>
      </c>
      <c r="Y648" s="1300"/>
      <c r="Z648" s="1301"/>
      <c r="AA648" s="1100"/>
      <c r="AB648" s="1101"/>
      <c r="AC648" s="1102"/>
      <c r="AD648" s="1135"/>
      <c r="AE648" s="1136"/>
      <c r="AF648" s="1136"/>
      <c r="AG648" s="1137"/>
      <c r="AH648" s="1138"/>
      <c r="AI648" s="1139"/>
      <c r="AJ648" s="1140"/>
      <c r="AK648" s="1132"/>
      <c r="AL648" s="1133"/>
      <c r="AM648" s="1133"/>
      <c r="AN648" s="1133"/>
      <c r="AO648" s="1133"/>
      <c r="AP648" s="1134"/>
      <c r="AQ648" s="642" t="str">
        <f>IF(AK648="","",VLOOKUP(AK648,ﾃﾞｰﾀ一覧!$AH$4:$AR$66,2,FALSE))</f>
        <v/>
      </c>
      <c r="AR648" s="1084"/>
      <c r="AS648" s="1084"/>
      <c r="AT648" s="643" t="str">
        <f>IF(AK648="","",VLOOKUP(AK648,ﾃﾞｰﾀ一覧!$AH$4:$AR$66,3,FALSE))</f>
        <v/>
      </c>
      <c r="AU648" s="644" t="str">
        <f>IF(AK648="","",VLOOKUP(AK648,ﾃﾞｰﾀ一覧!$AH$4:$AR$66,5,FALSE))</f>
        <v/>
      </c>
      <c r="AV648" s="1084"/>
      <c r="AW648" s="1084"/>
      <c r="AX648" s="643" t="str">
        <f>IF(AK648="","",VLOOKUP(AK648,ﾃﾞｰﾀ一覧!$AH$4:$AR$66,6,FALSE))</f>
        <v/>
      </c>
      <c r="AY648" s="649" t="str">
        <f>IF(AK648="","",VLOOKUP(AK648,ﾃﾞｰﾀ一覧!$AH$4:$AR$66,8,FALSE))</f>
        <v/>
      </c>
      <c r="AZ648" s="1084"/>
      <c r="BA648" s="1084"/>
      <c r="BB648" s="388" t="str">
        <f>IF(AK648="","",VLOOKUP(AK648,ﾃﾞｰﾀ一覧!$AH$4:$AR$66,9,FALSE))</f>
        <v/>
      </c>
      <c r="BC648" s="1124"/>
      <c r="BD648" s="1125"/>
      <c r="BE648" s="1125"/>
      <c r="BF648" s="1124"/>
      <c r="BG648" s="1125"/>
      <c r="BH648" s="1125"/>
      <c r="BI648" s="1124"/>
      <c r="BJ648" s="1125"/>
      <c r="BK648" s="1150"/>
      <c r="BL648" s="1154"/>
      <c r="BM648" s="1155"/>
      <c r="BN648" s="1156"/>
      <c r="BO648" s="1109" t="str">
        <f>IF($AK648="","",IF($BF648="","",IF($BF648=ﾃﾞｰﾀ一覧!$U$37,"",IF($BF648=ﾃﾞｰﾀ一覧!$U$38,"",IF($AH648=ﾃﾞｰﾀ一覧!$U$25,VLOOKUP($AK648,ﾃﾞｰﾀ一覧!$AH$43:$AR$66,10,FALSE),VLOOKUP($AK648,ﾃﾞｰﾀ一覧!$AH$4:$AR$66,10,FALSE))))))</f>
        <v/>
      </c>
      <c r="BP648" s="1110"/>
      <c r="BQ648" s="1110"/>
      <c r="BR648" s="1111"/>
      <c r="BS648" s="1307">
        <f>IF($BL648="",0,VLOOKUP($BL648,ﾃﾞｰﾀ一覧!$AY$4:$BB$16,3,FALSE))+IF($BC648="",0,VLOOKUP($BC648,ﾃﾞｰﾀ一覧!$AY$4:$BB$16,3,FALSE))+IF($BD648="",0,VLOOKUP($BD648,ﾃﾞｰﾀ一覧!$AY$4:$BB$16,3,FALSE))</f>
        <v>0</v>
      </c>
      <c r="BT648" s="1307"/>
      <c r="BU648" s="1307"/>
      <c r="BV648" s="1112" t="str">
        <f>IF($BO648="","",IF($BF648=ﾃﾞｰﾀ一覧!$U$37,"",IF($BF648=ﾃﾞｰﾀ一覧!$U$38,"",IF($BO648=ﾃﾞｰﾀ一覧!$AT$27,ﾃﾞｰﾀ一覧!$AT$27,VLOOKUP($AK648,ﾃﾞｰﾀ一覧!$AH$4:$AR$66,11,FALSE)*IF($BO648=ﾃﾞｰﾀ一覧!$AT$17,($AR648+1)*($AV648+1),IF($BO648=ﾃﾞｰﾀ一覧!$AT$22,IF(COUNTIF($AD648,"*天端*"),ﾃﾞｰﾀ一覧!$AU$43/2,ﾃﾞｰﾀ一覧!$AU$43/3),IF($BO648=ﾃﾞｰﾀ一覧!$AT$20,$AR648*$AV648,IF($BO648=ﾃﾞｰﾀ一覧!$AT$21,$AV648,1))))))))</f>
        <v/>
      </c>
      <c r="BW648" s="1112"/>
      <c r="BX648" s="1112"/>
      <c r="BY648" s="1088" t="str">
        <f>IF($B648="","",IF($AH648="","",IF($CK648=ﾃﾞｰﾀ一覧!$U$53,ﾃﾞｰﾀ一覧!$U$61,IF($AH648=ﾃﾞｰﾀ一覧!$U$21,ﾃﾞｰﾀ一覧!$U$60,IF(OR($AH648=ﾃﾞｰﾀ一覧!$U$19,$AH648=ﾃﾞｰﾀ一覧!$U$20,$AH648=ﾃﾞｰﾀ一覧!$U$23,$AH648=ﾃﾞｰﾀ一覧!$U$22,$AH648=ﾃﾞｰﾀ一覧!$U$18,AH648=ﾃﾞｰﾀ一覧!$U$25),ﾃﾞｰﾀ一覧!$U$59,ﾃﾞｰﾀ一覧!$U$62)))))</f>
        <v/>
      </c>
      <c r="BZ648" s="1089"/>
      <c r="CA648" s="1113"/>
      <c r="CB648" s="1113"/>
      <c r="CC648" s="1113"/>
      <c r="CD648" s="1113"/>
      <c r="CE648" s="1113"/>
      <c r="CF648" s="1113"/>
      <c r="CG648" s="1113"/>
      <c r="CH648" s="1113"/>
      <c r="CI648" s="1114"/>
      <c r="CK648" s="240"/>
      <c r="CM648" s="378" t="str">
        <f t="shared" si="63"/>
        <v/>
      </c>
      <c r="CN648" s="379" t="str">
        <f t="shared" si="64"/>
        <v/>
      </c>
      <c r="CO648" s="379" t="str">
        <f t="shared" si="65"/>
        <v/>
      </c>
      <c r="CP648" s="380" t="str">
        <f t="shared" si="66"/>
        <v/>
      </c>
      <c r="CQ648" s="244"/>
      <c r="CR648" s="1100"/>
      <c r="CS648" s="1101"/>
      <c r="CT648" s="1102"/>
      <c r="CU648" s="1135"/>
      <c r="CV648" s="1136"/>
      <c r="CW648" s="1136"/>
      <c r="CX648" s="1137"/>
      <c r="CY648" s="1138"/>
      <c r="CZ648" s="1139"/>
      <c r="DA648" s="1140"/>
      <c r="DB648" s="1132"/>
      <c r="DC648" s="1133"/>
      <c r="DD648" s="1133"/>
      <c r="DE648" s="1133"/>
      <c r="DF648" s="1133"/>
      <c r="DG648" s="1134"/>
      <c r="DH648" s="580"/>
      <c r="DI648" s="1084"/>
      <c r="DJ648" s="1084"/>
      <c r="DK648" s="581"/>
      <c r="DL648" s="582"/>
      <c r="DM648" s="1084"/>
      <c r="DN648" s="1084"/>
      <c r="DO648" s="581"/>
      <c r="DP648" s="582"/>
      <c r="DQ648" s="1084"/>
      <c r="DR648" s="1084"/>
      <c r="DS648" s="583"/>
      <c r="DT648" s="1124"/>
      <c r="DU648" s="1125"/>
      <c r="DV648" s="1125"/>
      <c r="DW648" s="1124"/>
      <c r="DX648" s="1125"/>
      <c r="DY648" s="1150"/>
      <c r="DZ648" s="1362"/>
      <c r="EA648" s="1363"/>
      <c r="EB648" s="1362"/>
      <c r="EC648" s="1363"/>
      <c r="ED648" s="1362"/>
      <c r="EE648" s="1377"/>
      <c r="EF648" s="1378"/>
      <c r="EG648" s="1379"/>
      <c r="EH648" s="1379"/>
      <c r="EI648" s="1380"/>
      <c r="EJ648" s="1381"/>
      <c r="EK648" s="1381"/>
      <c r="EL648" s="1381"/>
      <c r="EM648" s="1382"/>
      <c r="EN648" s="1382"/>
      <c r="EO648" s="1382"/>
      <c r="EP648" s="1375"/>
      <c r="EQ648" s="1376"/>
      <c r="ER648" s="1113"/>
      <c r="ES648" s="1113"/>
      <c r="ET648" s="1113"/>
      <c r="EU648" s="1113"/>
      <c r="EV648" s="1113"/>
      <c r="EW648" s="1113"/>
      <c r="EX648" s="1113"/>
      <c r="EY648" s="1113"/>
      <c r="EZ648" s="1114"/>
    </row>
    <row r="649" spans="1:156" ht="30" customHeight="1" x14ac:dyDescent="0.2">
      <c r="A649" s="207">
        <f t="shared" si="67"/>
        <v>638</v>
      </c>
      <c r="B649" s="1103"/>
      <c r="C649" s="1104"/>
      <c r="D649" s="1303"/>
      <c r="E649" s="1304"/>
      <c r="F649" s="1094" t="str">
        <f t="shared" si="69"/>
        <v/>
      </c>
      <c r="G649" s="1095"/>
      <c r="H649" s="1095"/>
      <c r="I649" s="1095"/>
      <c r="J649" s="1095"/>
      <c r="K649" s="1095"/>
      <c r="L649" s="1095"/>
      <c r="M649" s="1095"/>
      <c r="N649" s="1095"/>
      <c r="O649" s="1095"/>
      <c r="P649" s="1095"/>
      <c r="Q649" s="1095"/>
      <c r="R649" s="1095"/>
      <c r="S649" s="1095"/>
      <c r="T649" s="1095"/>
      <c r="U649" s="1095"/>
      <c r="V649" s="1095"/>
      <c r="W649" s="1096"/>
      <c r="X649" s="1299">
        <f t="shared" si="68"/>
        <v>0</v>
      </c>
      <c r="Y649" s="1300"/>
      <c r="Z649" s="1301"/>
      <c r="AA649" s="1100"/>
      <c r="AB649" s="1101"/>
      <c r="AC649" s="1102"/>
      <c r="AD649" s="1135"/>
      <c r="AE649" s="1136"/>
      <c r="AF649" s="1136"/>
      <c r="AG649" s="1137"/>
      <c r="AH649" s="1138"/>
      <c r="AI649" s="1139"/>
      <c r="AJ649" s="1140"/>
      <c r="AK649" s="1132"/>
      <c r="AL649" s="1133"/>
      <c r="AM649" s="1133"/>
      <c r="AN649" s="1133"/>
      <c r="AO649" s="1133"/>
      <c r="AP649" s="1134"/>
      <c r="AQ649" s="642" t="str">
        <f>IF(AK649="","",VLOOKUP(AK649,ﾃﾞｰﾀ一覧!$AH$4:$AR$66,2,FALSE))</f>
        <v/>
      </c>
      <c r="AR649" s="1084"/>
      <c r="AS649" s="1084"/>
      <c r="AT649" s="643" t="str">
        <f>IF(AK649="","",VLOOKUP(AK649,ﾃﾞｰﾀ一覧!$AH$4:$AR$66,3,FALSE))</f>
        <v/>
      </c>
      <c r="AU649" s="644" t="str">
        <f>IF(AK649="","",VLOOKUP(AK649,ﾃﾞｰﾀ一覧!$AH$4:$AR$66,5,FALSE))</f>
        <v/>
      </c>
      <c r="AV649" s="1084"/>
      <c r="AW649" s="1084"/>
      <c r="AX649" s="643" t="str">
        <f>IF(AK649="","",VLOOKUP(AK649,ﾃﾞｰﾀ一覧!$AH$4:$AR$66,6,FALSE))</f>
        <v/>
      </c>
      <c r="AY649" s="649" t="str">
        <f>IF(AK649="","",VLOOKUP(AK649,ﾃﾞｰﾀ一覧!$AH$4:$AR$66,8,FALSE))</f>
        <v/>
      </c>
      <c r="AZ649" s="1084"/>
      <c r="BA649" s="1084"/>
      <c r="BB649" s="388" t="str">
        <f>IF(AK649="","",VLOOKUP(AK649,ﾃﾞｰﾀ一覧!$AH$4:$AR$66,9,FALSE))</f>
        <v/>
      </c>
      <c r="BC649" s="1124"/>
      <c r="BD649" s="1125"/>
      <c r="BE649" s="1125"/>
      <c r="BF649" s="1124"/>
      <c r="BG649" s="1125"/>
      <c r="BH649" s="1125"/>
      <c r="BI649" s="1124"/>
      <c r="BJ649" s="1125"/>
      <c r="BK649" s="1150"/>
      <c r="BL649" s="1154"/>
      <c r="BM649" s="1155"/>
      <c r="BN649" s="1156"/>
      <c r="BO649" s="1109" t="str">
        <f>IF($AK649="","",IF($BF649="","",IF($BF649=ﾃﾞｰﾀ一覧!$U$37,"",IF($BF649=ﾃﾞｰﾀ一覧!$U$38,"",IF($AH649=ﾃﾞｰﾀ一覧!$U$25,VLOOKUP($AK649,ﾃﾞｰﾀ一覧!$AH$43:$AR$66,10,FALSE),VLOOKUP($AK649,ﾃﾞｰﾀ一覧!$AH$4:$AR$66,10,FALSE))))))</f>
        <v/>
      </c>
      <c r="BP649" s="1110"/>
      <c r="BQ649" s="1110"/>
      <c r="BR649" s="1111"/>
      <c r="BS649" s="1307">
        <f>IF($BL649="",0,VLOOKUP($BL649,ﾃﾞｰﾀ一覧!$AY$4:$BB$16,3,FALSE))+IF($BC649="",0,VLOOKUP($BC649,ﾃﾞｰﾀ一覧!$AY$4:$BB$16,3,FALSE))+IF($BD649="",0,VLOOKUP($BD649,ﾃﾞｰﾀ一覧!$AY$4:$BB$16,3,FALSE))</f>
        <v>0</v>
      </c>
      <c r="BT649" s="1307"/>
      <c r="BU649" s="1307"/>
      <c r="BV649" s="1112" t="str">
        <f>IF($BO649="","",IF($BF649=ﾃﾞｰﾀ一覧!$U$37,"",IF($BF649=ﾃﾞｰﾀ一覧!$U$38,"",IF($BO649=ﾃﾞｰﾀ一覧!$AT$27,ﾃﾞｰﾀ一覧!$AT$27,VLOOKUP($AK649,ﾃﾞｰﾀ一覧!$AH$4:$AR$66,11,FALSE)*IF($BO649=ﾃﾞｰﾀ一覧!$AT$17,($AR649+1)*($AV649+1),IF($BO649=ﾃﾞｰﾀ一覧!$AT$22,IF(COUNTIF($AD649,"*天端*"),ﾃﾞｰﾀ一覧!$AU$43/2,ﾃﾞｰﾀ一覧!$AU$43/3),IF($BO649=ﾃﾞｰﾀ一覧!$AT$20,$AR649*$AV649,IF($BO649=ﾃﾞｰﾀ一覧!$AT$21,$AV649,1))))))))</f>
        <v/>
      </c>
      <c r="BW649" s="1112"/>
      <c r="BX649" s="1112"/>
      <c r="BY649" s="1088" t="str">
        <f>IF($B649="","",IF($AH649="","",IF($CK649=ﾃﾞｰﾀ一覧!$U$53,ﾃﾞｰﾀ一覧!$U$61,IF($AH649=ﾃﾞｰﾀ一覧!$U$21,ﾃﾞｰﾀ一覧!$U$60,IF(OR($AH649=ﾃﾞｰﾀ一覧!$U$19,$AH649=ﾃﾞｰﾀ一覧!$U$20,$AH649=ﾃﾞｰﾀ一覧!$U$23,$AH649=ﾃﾞｰﾀ一覧!$U$22,$AH649=ﾃﾞｰﾀ一覧!$U$18,AH649=ﾃﾞｰﾀ一覧!$U$25),ﾃﾞｰﾀ一覧!$U$59,ﾃﾞｰﾀ一覧!$U$62)))))</f>
        <v/>
      </c>
      <c r="BZ649" s="1089"/>
      <c r="CA649" s="1113"/>
      <c r="CB649" s="1113"/>
      <c r="CC649" s="1113"/>
      <c r="CD649" s="1113"/>
      <c r="CE649" s="1113"/>
      <c r="CF649" s="1113"/>
      <c r="CG649" s="1113"/>
      <c r="CH649" s="1113"/>
      <c r="CI649" s="1114"/>
      <c r="CK649" s="240"/>
      <c r="CM649" s="378" t="str">
        <f t="shared" si="63"/>
        <v/>
      </c>
      <c r="CN649" s="379" t="str">
        <f t="shared" si="64"/>
        <v/>
      </c>
      <c r="CO649" s="379" t="str">
        <f t="shared" si="65"/>
        <v/>
      </c>
      <c r="CP649" s="380" t="str">
        <f t="shared" si="66"/>
        <v/>
      </c>
      <c r="CQ649" s="244"/>
      <c r="CR649" s="1100"/>
      <c r="CS649" s="1101"/>
      <c r="CT649" s="1102"/>
      <c r="CU649" s="1135"/>
      <c r="CV649" s="1136"/>
      <c r="CW649" s="1136"/>
      <c r="CX649" s="1137"/>
      <c r="CY649" s="1138"/>
      <c r="CZ649" s="1139"/>
      <c r="DA649" s="1140"/>
      <c r="DB649" s="1132"/>
      <c r="DC649" s="1133"/>
      <c r="DD649" s="1133"/>
      <c r="DE649" s="1133"/>
      <c r="DF649" s="1133"/>
      <c r="DG649" s="1134"/>
      <c r="DH649" s="580"/>
      <c r="DI649" s="1084"/>
      <c r="DJ649" s="1084"/>
      <c r="DK649" s="581"/>
      <c r="DL649" s="582"/>
      <c r="DM649" s="1084"/>
      <c r="DN649" s="1084"/>
      <c r="DO649" s="581"/>
      <c r="DP649" s="582"/>
      <c r="DQ649" s="1084"/>
      <c r="DR649" s="1084"/>
      <c r="DS649" s="583"/>
      <c r="DT649" s="1124"/>
      <c r="DU649" s="1125"/>
      <c r="DV649" s="1125"/>
      <c r="DW649" s="1124"/>
      <c r="DX649" s="1125"/>
      <c r="DY649" s="1150"/>
      <c r="DZ649" s="1362"/>
      <c r="EA649" s="1363"/>
      <c r="EB649" s="1362"/>
      <c r="EC649" s="1363"/>
      <c r="ED649" s="1362"/>
      <c r="EE649" s="1377"/>
      <c r="EF649" s="1378"/>
      <c r="EG649" s="1379"/>
      <c r="EH649" s="1379"/>
      <c r="EI649" s="1380"/>
      <c r="EJ649" s="1381"/>
      <c r="EK649" s="1381"/>
      <c r="EL649" s="1381"/>
      <c r="EM649" s="1382"/>
      <c r="EN649" s="1382"/>
      <c r="EO649" s="1382"/>
      <c r="EP649" s="1375"/>
      <c r="EQ649" s="1376"/>
      <c r="ER649" s="1113"/>
      <c r="ES649" s="1113"/>
      <c r="ET649" s="1113"/>
      <c r="EU649" s="1113"/>
      <c r="EV649" s="1113"/>
      <c r="EW649" s="1113"/>
      <c r="EX649" s="1113"/>
      <c r="EY649" s="1113"/>
      <c r="EZ649" s="1114"/>
    </row>
    <row r="650" spans="1:156" ht="30" customHeight="1" x14ac:dyDescent="0.2">
      <c r="A650" s="207">
        <f t="shared" si="67"/>
        <v>639</v>
      </c>
      <c r="B650" s="1103"/>
      <c r="C650" s="1104"/>
      <c r="D650" s="1303"/>
      <c r="E650" s="1304"/>
      <c r="F650" s="1094" t="str">
        <f t="shared" si="69"/>
        <v/>
      </c>
      <c r="G650" s="1095"/>
      <c r="H650" s="1095"/>
      <c r="I650" s="1095"/>
      <c r="J650" s="1095"/>
      <c r="K650" s="1095"/>
      <c r="L650" s="1095"/>
      <c r="M650" s="1095"/>
      <c r="N650" s="1095"/>
      <c r="O650" s="1095"/>
      <c r="P650" s="1095"/>
      <c r="Q650" s="1095"/>
      <c r="R650" s="1095"/>
      <c r="S650" s="1095"/>
      <c r="T650" s="1095"/>
      <c r="U650" s="1095"/>
      <c r="V650" s="1095"/>
      <c r="W650" s="1096"/>
      <c r="X650" s="1299">
        <f t="shared" si="68"/>
        <v>0</v>
      </c>
      <c r="Y650" s="1300"/>
      <c r="Z650" s="1301"/>
      <c r="AA650" s="1100"/>
      <c r="AB650" s="1101"/>
      <c r="AC650" s="1102"/>
      <c r="AD650" s="1135"/>
      <c r="AE650" s="1136"/>
      <c r="AF650" s="1136"/>
      <c r="AG650" s="1137"/>
      <c r="AH650" s="1138"/>
      <c r="AI650" s="1139"/>
      <c r="AJ650" s="1140"/>
      <c r="AK650" s="1132"/>
      <c r="AL650" s="1133"/>
      <c r="AM650" s="1133"/>
      <c r="AN650" s="1133"/>
      <c r="AO650" s="1133"/>
      <c r="AP650" s="1134"/>
      <c r="AQ650" s="642" t="str">
        <f>IF(AK650="","",VLOOKUP(AK650,ﾃﾞｰﾀ一覧!$AH$4:$AR$66,2,FALSE))</f>
        <v/>
      </c>
      <c r="AR650" s="1084"/>
      <c r="AS650" s="1084"/>
      <c r="AT650" s="643" t="str">
        <f>IF(AK650="","",VLOOKUP(AK650,ﾃﾞｰﾀ一覧!$AH$4:$AR$66,3,FALSE))</f>
        <v/>
      </c>
      <c r="AU650" s="644" t="str">
        <f>IF(AK650="","",VLOOKUP(AK650,ﾃﾞｰﾀ一覧!$AH$4:$AR$66,5,FALSE))</f>
        <v/>
      </c>
      <c r="AV650" s="1084"/>
      <c r="AW650" s="1084"/>
      <c r="AX650" s="643" t="str">
        <f>IF(AK650="","",VLOOKUP(AK650,ﾃﾞｰﾀ一覧!$AH$4:$AR$66,6,FALSE))</f>
        <v/>
      </c>
      <c r="AY650" s="649" t="str">
        <f>IF(AK650="","",VLOOKUP(AK650,ﾃﾞｰﾀ一覧!$AH$4:$AR$66,8,FALSE))</f>
        <v/>
      </c>
      <c r="AZ650" s="1084"/>
      <c r="BA650" s="1084"/>
      <c r="BB650" s="388" t="str">
        <f>IF(AK650="","",VLOOKUP(AK650,ﾃﾞｰﾀ一覧!$AH$4:$AR$66,9,FALSE))</f>
        <v/>
      </c>
      <c r="BC650" s="1124"/>
      <c r="BD650" s="1125"/>
      <c r="BE650" s="1125"/>
      <c r="BF650" s="1124"/>
      <c r="BG650" s="1125"/>
      <c r="BH650" s="1125"/>
      <c r="BI650" s="1124"/>
      <c r="BJ650" s="1125"/>
      <c r="BK650" s="1150"/>
      <c r="BL650" s="1154"/>
      <c r="BM650" s="1155"/>
      <c r="BN650" s="1156"/>
      <c r="BO650" s="1109" t="str">
        <f>IF($AK650="","",IF($BF650="","",IF($BF650=ﾃﾞｰﾀ一覧!$U$37,"",IF($BF650=ﾃﾞｰﾀ一覧!$U$38,"",IF($AH650=ﾃﾞｰﾀ一覧!$U$25,VLOOKUP($AK650,ﾃﾞｰﾀ一覧!$AH$43:$AR$66,10,FALSE),VLOOKUP($AK650,ﾃﾞｰﾀ一覧!$AH$4:$AR$66,10,FALSE))))))</f>
        <v/>
      </c>
      <c r="BP650" s="1110"/>
      <c r="BQ650" s="1110"/>
      <c r="BR650" s="1111"/>
      <c r="BS650" s="1307">
        <f>IF($BL650="",0,VLOOKUP($BL650,ﾃﾞｰﾀ一覧!$AY$4:$BB$16,3,FALSE))+IF($BC650="",0,VLOOKUP($BC650,ﾃﾞｰﾀ一覧!$AY$4:$BB$16,3,FALSE))+IF($BD650="",0,VLOOKUP($BD650,ﾃﾞｰﾀ一覧!$AY$4:$BB$16,3,FALSE))</f>
        <v>0</v>
      </c>
      <c r="BT650" s="1307"/>
      <c r="BU650" s="1307"/>
      <c r="BV650" s="1112" t="str">
        <f>IF($BO650="","",IF($BF650=ﾃﾞｰﾀ一覧!$U$37,"",IF($BF650=ﾃﾞｰﾀ一覧!$U$38,"",IF($BO650=ﾃﾞｰﾀ一覧!$AT$27,ﾃﾞｰﾀ一覧!$AT$27,VLOOKUP($AK650,ﾃﾞｰﾀ一覧!$AH$4:$AR$66,11,FALSE)*IF($BO650=ﾃﾞｰﾀ一覧!$AT$17,($AR650+1)*($AV650+1),IF($BO650=ﾃﾞｰﾀ一覧!$AT$22,IF(COUNTIF($AD650,"*天端*"),ﾃﾞｰﾀ一覧!$AU$43/2,ﾃﾞｰﾀ一覧!$AU$43/3),IF($BO650=ﾃﾞｰﾀ一覧!$AT$20,$AR650*$AV650,IF($BO650=ﾃﾞｰﾀ一覧!$AT$21,$AV650,1))))))))</f>
        <v/>
      </c>
      <c r="BW650" s="1112"/>
      <c r="BX650" s="1112"/>
      <c r="BY650" s="1088" t="str">
        <f>IF($B650="","",IF($AH650="","",IF($CK650=ﾃﾞｰﾀ一覧!$U$53,ﾃﾞｰﾀ一覧!$U$61,IF($AH650=ﾃﾞｰﾀ一覧!$U$21,ﾃﾞｰﾀ一覧!$U$60,IF(OR($AH650=ﾃﾞｰﾀ一覧!$U$19,$AH650=ﾃﾞｰﾀ一覧!$U$20,$AH650=ﾃﾞｰﾀ一覧!$U$23,$AH650=ﾃﾞｰﾀ一覧!$U$22,$AH650=ﾃﾞｰﾀ一覧!$U$18,AH650=ﾃﾞｰﾀ一覧!$U$25),ﾃﾞｰﾀ一覧!$U$59,ﾃﾞｰﾀ一覧!$U$62)))))</f>
        <v/>
      </c>
      <c r="BZ650" s="1089"/>
      <c r="CA650" s="1113"/>
      <c r="CB650" s="1113"/>
      <c r="CC650" s="1113"/>
      <c r="CD650" s="1113"/>
      <c r="CE650" s="1113"/>
      <c r="CF650" s="1113"/>
      <c r="CG650" s="1113"/>
      <c r="CH650" s="1113"/>
      <c r="CI650" s="1114"/>
      <c r="CK650" s="240"/>
      <c r="CM650" s="378" t="str">
        <f t="shared" si="63"/>
        <v/>
      </c>
      <c r="CN650" s="379" t="str">
        <f t="shared" si="64"/>
        <v/>
      </c>
      <c r="CO650" s="379" t="str">
        <f t="shared" si="65"/>
        <v/>
      </c>
      <c r="CP650" s="380" t="str">
        <f t="shared" si="66"/>
        <v/>
      </c>
      <c r="CQ650" s="244"/>
      <c r="CR650" s="1100"/>
      <c r="CS650" s="1101"/>
      <c r="CT650" s="1102"/>
      <c r="CU650" s="1135"/>
      <c r="CV650" s="1136"/>
      <c r="CW650" s="1136"/>
      <c r="CX650" s="1137"/>
      <c r="CY650" s="1138"/>
      <c r="CZ650" s="1139"/>
      <c r="DA650" s="1140"/>
      <c r="DB650" s="1132"/>
      <c r="DC650" s="1133"/>
      <c r="DD650" s="1133"/>
      <c r="DE650" s="1133"/>
      <c r="DF650" s="1133"/>
      <c r="DG650" s="1134"/>
      <c r="DH650" s="580"/>
      <c r="DI650" s="1084"/>
      <c r="DJ650" s="1084"/>
      <c r="DK650" s="581"/>
      <c r="DL650" s="582"/>
      <c r="DM650" s="1084"/>
      <c r="DN650" s="1084"/>
      <c r="DO650" s="581"/>
      <c r="DP650" s="582"/>
      <c r="DQ650" s="1084"/>
      <c r="DR650" s="1084"/>
      <c r="DS650" s="583"/>
      <c r="DT650" s="1124"/>
      <c r="DU650" s="1125"/>
      <c r="DV650" s="1125"/>
      <c r="DW650" s="1124"/>
      <c r="DX650" s="1125"/>
      <c r="DY650" s="1150"/>
      <c r="DZ650" s="1362"/>
      <c r="EA650" s="1363"/>
      <c r="EB650" s="1362"/>
      <c r="EC650" s="1363"/>
      <c r="ED650" s="1362"/>
      <c r="EE650" s="1377"/>
      <c r="EF650" s="1378"/>
      <c r="EG650" s="1379"/>
      <c r="EH650" s="1379"/>
      <c r="EI650" s="1380"/>
      <c r="EJ650" s="1381"/>
      <c r="EK650" s="1381"/>
      <c r="EL650" s="1381"/>
      <c r="EM650" s="1382"/>
      <c r="EN650" s="1382"/>
      <c r="EO650" s="1382"/>
      <c r="EP650" s="1375"/>
      <c r="EQ650" s="1376"/>
      <c r="ER650" s="1113"/>
      <c r="ES650" s="1113"/>
      <c r="ET650" s="1113"/>
      <c r="EU650" s="1113"/>
      <c r="EV650" s="1113"/>
      <c r="EW650" s="1113"/>
      <c r="EX650" s="1113"/>
      <c r="EY650" s="1113"/>
      <c r="EZ650" s="1114"/>
    </row>
    <row r="651" spans="1:156" ht="30" customHeight="1" x14ac:dyDescent="0.2">
      <c r="A651" s="207">
        <f t="shared" si="67"/>
        <v>640</v>
      </c>
      <c r="B651" s="1103"/>
      <c r="C651" s="1104"/>
      <c r="D651" s="1303"/>
      <c r="E651" s="1304"/>
      <c r="F651" s="1094" t="str">
        <f t="shared" si="69"/>
        <v/>
      </c>
      <c r="G651" s="1095"/>
      <c r="H651" s="1095"/>
      <c r="I651" s="1095"/>
      <c r="J651" s="1095"/>
      <c r="K651" s="1095"/>
      <c r="L651" s="1095"/>
      <c r="M651" s="1095"/>
      <c r="N651" s="1095"/>
      <c r="O651" s="1095"/>
      <c r="P651" s="1095"/>
      <c r="Q651" s="1095"/>
      <c r="R651" s="1095"/>
      <c r="S651" s="1095"/>
      <c r="T651" s="1095"/>
      <c r="U651" s="1095"/>
      <c r="V651" s="1095"/>
      <c r="W651" s="1096"/>
      <c r="X651" s="1299">
        <f t="shared" si="68"/>
        <v>0</v>
      </c>
      <c r="Y651" s="1300"/>
      <c r="Z651" s="1301"/>
      <c r="AA651" s="1100"/>
      <c r="AB651" s="1101"/>
      <c r="AC651" s="1102"/>
      <c r="AD651" s="1135"/>
      <c r="AE651" s="1136"/>
      <c r="AF651" s="1136"/>
      <c r="AG651" s="1137"/>
      <c r="AH651" s="1138"/>
      <c r="AI651" s="1139"/>
      <c r="AJ651" s="1140"/>
      <c r="AK651" s="1132"/>
      <c r="AL651" s="1133"/>
      <c r="AM651" s="1133"/>
      <c r="AN651" s="1133"/>
      <c r="AO651" s="1133"/>
      <c r="AP651" s="1134"/>
      <c r="AQ651" s="642" t="str">
        <f>IF(AK651="","",VLOOKUP(AK651,ﾃﾞｰﾀ一覧!$AH$4:$AR$66,2,FALSE))</f>
        <v/>
      </c>
      <c r="AR651" s="1084"/>
      <c r="AS651" s="1084"/>
      <c r="AT651" s="643" t="str">
        <f>IF(AK651="","",VLOOKUP(AK651,ﾃﾞｰﾀ一覧!$AH$4:$AR$66,3,FALSE))</f>
        <v/>
      </c>
      <c r="AU651" s="644" t="str">
        <f>IF(AK651="","",VLOOKUP(AK651,ﾃﾞｰﾀ一覧!$AH$4:$AR$66,5,FALSE))</f>
        <v/>
      </c>
      <c r="AV651" s="1084"/>
      <c r="AW651" s="1084"/>
      <c r="AX651" s="643" t="str">
        <f>IF(AK651="","",VLOOKUP(AK651,ﾃﾞｰﾀ一覧!$AH$4:$AR$66,6,FALSE))</f>
        <v/>
      </c>
      <c r="AY651" s="649" t="str">
        <f>IF(AK651="","",VLOOKUP(AK651,ﾃﾞｰﾀ一覧!$AH$4:$AR$66,8,FALSE))</f>
        <v/>
      </c>
      <c r="AZ651" s="1084"/>
      <c r="BA651" s="1084"/>
      <c r="BB651" s="388" t="str">
        <f>IF(AK651="","",VLOOKUP(AK651,ﾃﾞｰﾀ一覧!$AH$4:$AR$66,9,FALSE))</f>
        <v/>
      </c>
      <c r="BC651" s="1124"/>
      <c r="BD651" s="1125"/>
      <c r="BE651" s="1125"/>
      <c r="BF651" s="1124"/>
      <c r="BG651" s="1125"/>
      <c r="BH651" s="1125"/>
      <c r="BI651" s="1124"/>
      <c r="BJ651" s="1125"/>
      <c r="BK651" s="1150"/>
      <c r="BL651" s="1154"/>
      <c r="BM651" s="1155"/>
      <c r="BN651" s="1156"/>
      <c r="BO651" s="1109" t="str">
        <f>IF($AK651="","",IF($BF651="","",IF($BF651=ﾃﾞｰﾀ一覧!$U$37,"",IF($BF651=ﾃﾞｰﾀ一覧!$U$38,"",IF($AH651=ﾃﾞｰﾀ一覧!$U$25,VLOOKUP($AK651,ﾃﾞｰﾀ一覧!$AH$43:$AR$66,10,FALSE),VLOOKUP($AK651,ﾃﾞｰﾀ一覧!$AH$4:$AR$66,10,FALSE))))))</f>
        <v/>
      </c>
      <c r="BP651" s="1110"/>
      <c r="BQ651" s="1110"/>
      <c r="BR651" s="1111"/>
      <c r="BS651" s="1307">
        <f>IF($BL651="",0,VLOOKUP($BL651,ﾃﾞｰﾀ一覧!$AY$4:$BB$16,3,FALSE))+IF($BC651="",0,VLOOKUP($BC651,ﾃﾞｰﾀ一覧!$AY$4:$BB$16,3,FALSE))+IF($BD651="",0,VLOOKUP($BD651,ﾃﾞｰﾀ一覧!$AY$4:$BB$16,3,FALSE))</f>
        <v>0</v>
      </c>
      <c r="BT651" s="1307"/>
      <c r="BU651" s="1307"/>
      <c r="BV651" s="1112" t="str">
        <f>IF($BO651="","",IF($BF651=ﾃﾞｰﾀ一覧!$U$37,"",IF($BF651=ﾃﾞｰﾀ一覧!$U$38,"",IF($BO651=ﾃﾞｰﾀ一覧!$AT$27,ﾃﾞｰﾀ一覧!$AT$27,VLOOKUP($AK651,ﾃﾞｰﾀ一覧!$AH$4:$AR$66,11,FALSE)*IF($BO651=ﾃﾞｰﾀ一覧!$AT$17,($AR651+1)*($AV651+1),IF($BO651=ﾃﾞｰﾀ一覧!$AT$22,IF(COUNTIF($AD651,"*天端*"),ﾃﾞｰﾀ一覧!$AU$43/2,ﾃﾞｰﾀ一覧!$AU$43/3),IF($BO651=ﾃﾞｰﾀ一覧!$AT$20,$AR651*$AV651,IF($BO651=ﾃﾞｰﾀ一覧!$AT$21,$AV651,1))))))))</f>
        <v/>
      </c>
      <c r="BW651" s="1112"/>
      <c r="BX651" s="1112"/>
      <c r="BY651" s="1088" t="str">
        <f>IF($B651="","",IF($AH651="","",IF($CK651=ﾃﾞｰﾀ一覧!$U$53,ﾃﾞｰﾀ一覧!$U$61,IF($AH651=ﾃﾞｰﾀ一覧!$U$21,ﾃﾞｰﾀ一覧!$U$60,IF(OR($AH651=ﾃﾞｰﾀ一覧!$U$19,$AH651=ﾃﾞｰﾀ一覧!$U$20,$AH651=ﾃﾞｰﾀ一覧!$U$23,$AH651=ﾃﾞｰﾀ一覧!$U$22,$AH651=ﾃﾞｰﾀ一覧!$U$18,AH651=ﾃﾞｰﾀ一覧!$U$25),ﾃﾞｰﾀ一覧!$U$59,ﾃﾞｰﾀ一覧!$U$62)))))</f>
        <v/>
      </c>
      <c r="BZ651" s="1089"/>
      <c r="CA651" s="1113"/>
      <c r="CB651" s="1113"/>
      <c r="CC651" s="1113"/>
      <c r="CD651" s="1113"/>
      <c r="CE651" s="1113"/>
      <c r="CF651" s="1113"/>
      <c r="CG651" s="1113"/>
      <c r="CH651" s="1113"/>
      <c r="CI651" s="1114"/>
      <c r="CK651" s="240"/>
      <c r="CM651" s="378" t="str">
        <f t="shared" si="63"/>
        <v/>
      </c>
      <c r="CN651" s="379" t="str">
        <f t="shared" si="64"/>
        <v/>
      </c>
      <c r="CO651" s="379" t="str">
        <f t="shared" si="65"/>
        <v/>
      </c>
      <c r="CP651" s="380" t="str">
        <f t="shared" si="66"/>
        <v/>
      </c>
      <c r="CQ651" s="244"/>
      <c r="CR651" s="1100"/>
      <c r="CS651" s="1101"/>
      <c r="CT651" s="1102"/>
      <c r="CU651" s="1135"/>
      <c r="CV651" s="1136"/>
      <c r="CW651" s="1136"/>
      <c r="CX651" s="1137"/>
      <c r="CY651" s="1138"/>
      <c r="CZ651" s="1139"/>
      <c r="DA651" s="1140"/>
      <c r="DB651" s="1132"/>
      <c r="DC651" s="1133"/>
      <c r="DD651" s="1133"/>
      <c r="DE651" s="1133"/>
      <c r="DF651" s="1133"/>
      <c r="DG651" s="1134"/>
      <c r="DH651" s="580"/>
      <c r="DI651" s="1084"/>
      <c r="DJ651" s="1084"/>
      <c r="DK651" s="581"/>
      <c r="DL651" s="582"/>
      <c r="DM651" s="1084"/>
      <c r="DN651" s="1084"/>
      <c r="DO651" s="581"/>
      <c r="DP651" s="582"/>
      <c r="DQ651" s="1084"/>
      <c r="DR651" s="1084"/>
      <c r="DS651" s="583"/>
      <c r="DT651" s="1124"/>
      <c r="DU651" s="1125"/>
      <c r="DV651" s="1125"/>
      <c r="DW651" s="1124"/>
      <c r="DX651" s="1125"/>
      <c r="DY651" s="1150"/>
      <c r="DZ651" s="1362"/>
      <c r="EA651" s="1363"/>
      <c r="EB651" s="1362"/>
      <c r="EC651" s="1363"/>
      <c r="ED651" s="1362"/>
      <c r="EE651" s="1377"/>
      <c r="EF651" s="1378"/>
      <c r="EG651" s="1379"/>
      <c r="EH651" s="1379"/>
      <c r="EI651" s="1380"/>
      <c r="EJ651" s="1381"/>
      <c r="EK651" s="1381"/>
      <c r="EL651" s="1381"/>
      <c r="EM651" s="1382"/>
      <c r="EN651" s="1382"/>
      <c r="EO651" s="1382"/>
      <c r="EP651" s="1375"/>
      <c r="EQ651" s="1376"/>
      <c r="ER651" s="1113"/>
      <c r="ES651" s="1113"/>
      <c r="ET651" s="1113"/>
      <c r="EU651" s="1113"/>
      <c r="EV651" s="1113"/>
      <c r="EW651" s="1113"/>
      <c r="EX651" s="1113"/>
      <c r="EY651" s="1113"/>
      <c r="EZ651" s="1114"/>
    </row>
    <row r="652" spans="1:156" ht="30" customHeight="1" x14ac:dyDescent="0.2">
      <c r="A652" s="207">
        <f t="shared" si="67"/>
        <v>641</v>
      </c>
      <c r="B652" s="1103"/>
      <c r="C652" s="1104"/>
      <c r="D652" s="1303"/>
      <c r="E652" s="1304"/>
      <c r="F652" s="1094" t="str">
        <f t="shared" si="69"/>
        <v/>
      </c>
      <c r="G652" s="1095"/>
      <c r="H652" s="1095"/>
      <c r="I652" s="1095"/>
      <c r="J652" s="1095"/>
      <c r="K652" s="1095"/>
      <c r="L652" s="1095"/>
      <c r="M652" s="1095"/>
      <c r="N652" s="1095"/>
      <c r="O652" s="1095"/>
      <c r="P652" s="1095"/>
      <c r="Q652" s="1095"/>
      <c r="R652" s="1095"/>
      <c r="S652" s="1095"/>
      <c r="T652" s="1095"/>
      <c r="U652" s="1095"/>
      <c r="V652" s="1095"/>
      <c r="W652" s="1096"/>
      <c r="X652" s="1299">
        <f t="shared" si="68"/>
        <v>0</v>
      </c>
      <c r="Y652" s="1300"/>
      <c r="Z652" s="1301"/>
      <c r="AA652" s="1100"/>
      <c r="AB652" s="1101"/>
      <c r="AC652" s="1102"/>
      <c r="AD652" s="1135"/>
      <c r="AE652" s="1136"/>
      <c r="AF652" s="1136"/>
      <c r="AG652" s="1137"/>
      <c r="AH652" s="1138"/>
      <c r="AI652" s="1139"/>
      <c r="AJ652" s="1140"/>
      <c r="AK652" s="1132"/>
      <c r="AL652" s="1133"/>
      <c r="AM652" s="1133"/>
      <c r="AN652" s="1133"/>
      <c r="AO652" s="1133"/>
      <c r="AP652" s="1134"/>
      <c r="AQ652" s="642" t="str">
        <f>IF(AK652="","",VLOOKUP(AK652,ﾃﾞｰﾀ一覧!$AH$4:$AR$66,2,FALSE))</f>
        <v/>
      </c>
      <c r="AR652" s="1084"/>
      <c r="AS652" s="1084"/>
      <c r="AT652" s="643" t="str">
        <f>IF(AK652="","",VLOOKUP(AK652,ﾃﾞｰﾀ一覧!$AH$4:$AR$66,3,FALSE))</f>
        <v/>
      </c>
      <c r="AU652" s="644" t="str">
        <f>IF(AK652="","",VLOOKUP(AK652,ﾃﾞｰﾀ一覧!$AH$4:$AR$66,5,FALSE))</f>
        <v/>
      </c>
      <c r="AV652" s="1084"/>
      <c r="AW652" s="1084"/>
      <c r="AX652" s="643" t="str">
        <f>IF(AK652="","",VLOOKUP(AK652,ﾃﾞｰﾀ一覧!$AH$4:$AR$66,6,FALSE))</f>
        <v/>
      </c>
      <c r="AY652" s="649" t="str">
        <f>IF(AK652="","",VLOOKUP(AK652,ﾃﾞｰﾀ一覧!$AH$4:$AR$66,8,FALSE))</f>
        <v/>
      </c>
      <c r="AZ652" s="1084"/>
      <c r="BA652" s="1084"/>
      <c r="BB652" s="388" t="str">
        <f>IF(AK652="","",VLOOKUP(AK652,ﾃﾞｰﾀ一覧!$AH$4:$AR$66,9,FALSE))</f>
        <v/>
      </c>
      <c r="BC652" s="1124"/>
      <c r="BD652" s="1125"/>
      <c r="BE652" s="1125"/>
      <c r="BF652" s="1124"/>
      <c r="BG652" s="1125"/>
      <c r="BH652" s="1125"/>
      <c r="BI652" s="1124"/>
      <c r="BJ652" s="1125"/>
      <c r="BK652" s="1150"/>
      <c r="BL652" s="1154"/>
      <c r="BM652" s="1155"/>
      <c r="BN652" s="1156"/>
      <c r="BO652" s="1109" t="str">
        <f>IF($AK652="","",IF($BF652="","",IF($BF652=ﾃﾞｰﾀ一覧!$U$37,"",IF($BF652=ﾃﾞｰﾀ一覧!$U$38,"",IF($AH652=ﾃﾞｰﾀ一覧!$U$25,VLOOKUP($AK652,ﾃﾞｰﾀ一覧!$AH$43:$AR$66,10,FALSE),VLOOKUP($AK652,ﾃﾞｰﾀ一覧!$AH$4:$AR$66,10,FALSE))))))</f>
        <v/>
      </c>
      <c r="BP652" s="1110"/>
      <c r="BQ652" s="1110"/>
      <c r="BR652" s="1111"/>
      <c r="BS652" s="1307">
        <f>IF($BL652="",0,VLOOKUP($BL652,ﾃﾞｰﾀ一覧!$AY$4:$BB$16,3,FALSE))+IF($BC652="",0,VLOOKUP($BC652,ﾃﾞｰﾀ一覧!$AY$4:$BB$16,3,FALSE))+IF($BD652="",0,VLOOKUP($BD652,ﾃﾞｰﾀ一覧!$AY$4:$BB$16,3,FALSE))</f>
        <v>0</v>
      </c>
      <c r="BT652" s="1307"/>
      <c r="BU652" s="1307"/>
      <c r="BV652" s="1112" t="str">
        <f>IF($BO652="","",IF($BF652=ﾃﾞｰﾀ一覧!$U$37,"",IF($BF652=ﾃﾞｰﾀ一覧!$U$38,"",IF($BO652=ﾃﾞｰﾀ一覧!$AT$27,ﾃﾞｰﾀ一覧!$AT$27,VLOOKUP($AK652,ﾃﾞｰﾀ一覧!$AH$4:$AR$66,11,FALSE)*IF($BO652=ﾃﾞｰﾀ一覧!$AT$17,($AR652+1)*($AV652+1),IF($BO652=ﾃﾞｰﾀ一覧!$AT$22,IF(COUNTIF($AD652,"*天端*"),ﾃﾞｰﾀ一覧!$AU$43/2,ﾃﾞｰﾀ一覧!$AU$43/3),IF($BO652=ﾃﾞｰﾀ一覧!$AT$20,$AR652*$AV652,IF($BO652=ﾃﾞｰﾀ一覧!$AT$21,$AV652,1))))))))</f>
        <v/>
      </c>
      <c r="BW652" s="1112"/>
      <c r="BX652" s="1112"/>
      <c r="BY652" s="1088" t="str">
        <f>IF($B652="","",IF($AH652="","",IF($CK652=ﾃﾞｰﾀ一覧!$U$53,ﾃﾞｰﾀ一覧!$U$61,IF($AH652=ﾃﾞｰﾀ一覧!$U$21,ﾃﾞｰﾀ一覧!$U$60,IF(OR($AH652=ﾃﾞｰﾀ一覧!$U$19,$AH652=ﾃﾞｰﾀ一覧!$U$20,$AH652=ﾃﾞｰﾀ一覧!$U$23,$AH652=ﾃﾞｰﾀ一覧!$U$22,$AH652=ﾃﾞｰﾀ一覧!$U$18,AH652=ﾃﾞｰﾀ一覧!$U$25),ﾃﾞｰﾀ一覧!$U$59,ﾃﾞｰﾀ一覧!$U$62)))))</f>
        <v/>
      </c>
      <c r="BZ652" s="1089"/>
      <c r="CA652" s="1113"/>
      <c r="CB652" s="1113"/>
      <c r="CC652" s="1113"/>
      <c r="CD652" s="1113"/>
      <c r="CE652" s="1113"/>
      <c r="CF652" s="1113"/>
      <c r="CG652" s="1113"/>
      <c r="CH652" s="1113"/>
      <c r="CI652" s="1114"/>
      <c r="CK652" s="240"/>
      <c r="CM652" s="378" t="str">
        <f t="shared" ref="CM652:CM715" si="70">IF($CK652="","",IF($BF652=$CM$10,$B652,""))</f>
        <v/>
      </c>
      <c r="CN652" s="379" t="str">
        <f t="shared" ref="CN652:CN715" si="71">IF($CK652="","",IF($BF652=$CN$10,$B652,""))</f>
        <v/>
      </c>
      <c r="CO652" s="379" t="str">
        <f t="shared" ref="CO652:CO715" si="72">IF($CK652="","",IF($BF652=$CO$10,$B652,""))</f>
        <v/>
      </c>
      <c r="CP652" s="380" t="str">
        <f t="shared" ref="CP652:CP715" si="73">IF($CK652="","",IF($BF652=$CP$10,$B652,""))</f>
        <v/>
      </c>
      <c r="CQ652" s="244"/>
      <c r="CR652" s="1100"/>
      <c r="CS652" s="1101"/>
      <c r="CT652" s="1102"/>
      <c r="CU652" s="1135"/>
      <c r="CV652" s="1136"/>
      <c r="CW652" s="1136"/>
      <c r="CX652" s="1137"/>
      <c r="CY652" s="1138"/>
      <c r="CZ652" s="1139"/>
      <c r="DA652" s="1140"/>
      <c r="DB652" s="1132"/>
      <c r="DC652" s="1133"/>
      <c r="DD652" s="1133"/>
      <c r="DE652" s="1133"/>
      <c r="DF652" s="1133"/>
      <c r="DG652" s="1134"/>
      <c r="DH652" s="580"/>
      <c r="DI652" s="1084"/>
      <c r="DJ652" s="1084"/>
      <c r="DK652" s="581"/>
      <c r="DL652" s="582"/>
      <c r="DM652" s="1084"/>
      <c r="DN652" s="1084"/>
      <c r="DO652" s="581"/>
      <c r="DP652" s="582"/>
      <c r="DQ652" s="1084"/>
      <c r="DR652" s="1084"/>
      <c r="DS652" s="583"/>
      <c r="DT652" s="1124"/>
      <c r="DU652" s="1125"/>
      <c r="DV652" s="1125"/>
      <c r="DW652" s="1124"/>
      <c r="DX652" s="1125"/>
      <c r="DY652" s="1150"/>
      <c r="DZ652" s="1362"/>
      <c r="EA652" s="1363"/>
      <c r="EB652" s="1362"/>
      <c r="EC652" s="1363"/>
      <c r="ED652" s="1362"/>
      <c r="EE652" s="1377"/>
      <c r="EF652" s="1378"/>
      <c r="EG652" s="1379"/>
      <c r="EH652" s="1379"/>
      <c r="EI652" s="1380"/>
      <c r="EJ652" s="1381"/>
      <c r="EK652" s="1381"/>
      <c r="EL652" s="1381"/>
      <c r="EM652" s="1382"/>
      <c r="EN652" s="1382"/>
      <c r="EO652" s="1382"/>
      <c r="EP652" s="1375"/>
      <c r="EQ652" s="1376"/>
      <c r="ER652" s="1113"/>
      <c r="ES652" s="1113"/>
      <c r="ET652" s="1113"/>
      <c r="EU652" s="1113"/>
      <c r="EV652" s="1113"/>
      <c r="EW652" s="1113"/>
      <c r="EX652" s="1113"/>
      <c r="EY652" s="1113"/>
      <c r="EZ652" s="1114"/>
    </row>
    <row r="653" spans="1:156" ht="30" customHeight="1" x14ac:dyDescent="0.2">
      <c r="A653" s="207">
        <f t="shared" si="67"/>
        <v>642</v>
      </c>
      <c r="B653" s="1103"/>
      <c r="C653" s="1104"/>
      <c r="D653" s="1303"/>
      <c r="E653" s="1304"/>
      <c r="F653" s="1094" t="str">
        <f t="shared" si="69"/>
        <v/>
      </c>
      <c r="G653" s="1095"/>
      <c r="H653" s="1095"/>
      <c r="I653" s="1095"/>
      <c r="J653" s="1095"/>
      <c r="K653" s="1095"/>
      <c r="L653" s="1095"/>
      <c r="M653" s="1095"/>
      <c r="N653" s="1095"/>
      <c r="O653" s="1095"/>
      <c r="P653" s="1095"/>
      <c r="Q653" s="1095"/>
      <c r="R653" s="1095"/>
      <c r="S653" s="1095"/>
      <c r="T653" s="1095"/>
      <c r="U653" s="1095"/>
      <c r="V653" s="1095"/>
      <c r="W653" s="1096"/>
      <c r="X653" s="1299">
        <f t="shared" si="68"/>
        <v>0</v>
      </c>
      <c r="Y653" s="1300"/>
      <c r="Z653" s="1301"/>
      <c r="AA653" s="1100"/>
      <c r="AB653" s="1101"/>
      <c r="AC653" s="1102"/>
      <c r="AD653" s="1135"/>
      <c r="AE653" s="1136"/>
      <c r="AF653" s="1136"/>
      <c r="AG653" s="1137"/>
      <c r="AH653" s="1138"/>
      <c r="AI653" s="1139"/>
      <c r="AJ653" s="1140"/>
      <c r="AK653" s="1132"/>
      <c r="AL653" s="1133"/>
      <c r="AM653" s="1133"/>
      <c r="AN653" s="1133"/>
      <c r="AO653" s="1133"/>
      <c r="AP653" s="1134"/>
      <c r="AQ653" s="642" t="str">
        <f>IF(AK653="","",VLOOKUP(AK653,ﾃﾞｰﾀ一覧!$AH$4:$AR$66,2,FALSE))</f>
        <v/>
      </c>
      <c r="AR653" s="1084"/>
      <c r="AS653" s="1084"/>
      <c r="AT653" s="643" t="str">
        <f>IF(AK653="","",VLOOKUP(AK653,ﾃﾞｰﾀ一覧!$AH$4:$AR$66,3,FALSE))</f>
        <v/>
      </c>
      <c r="AU653" s="644" t="str">
        <f>IF(AK653="","",VLOOKUP(AK653,ﾃﾞｰﾀ一覧!$AH$4:$AR$66,5,FALSE))</f>
        <v/>
      </c>
      <c r="AV653" s="1084"/>
      <c r="AW653" s="1084"/>
      <c r="AX653" s="643" t="str">
        <f>IF(AK653="","",VLOOKUP(AK653,ﾃﾞｰﾀ一覧!$AH$4:$AR$66,6,FALSE))</f>
        <v/>
      </c>
      <c r="AY653" s="649" t="str">
        <f>IF(AK653="","",VLOOKUP(AK653,ﾃﾞｰﾀ一覧!$AH$4:$AR$66,8,FALSE))</f>
        <v/>
      </c>
      <c r="AZ653" s="1084"/>
      <c r="BA653" s="1084"/>
      <c r="BB653" s="388" t="str">
        <f>IF(AK653="","",VLOOKUP(AK653,ﾃﾞｰﾀ一覧!$AH$4:$AR$66,9,FALSE))</f>
        <v/>
      </c>
      <c r="BC653" s="1124"/>
      <c r="BD653" s="1125"/>
      <c r="BE653" s="1125"/>
      <c r="BF653" s="1124"/>
      <c r="BG653" s="1125"/>
      <c r="BH653" s="1125"/>
      <c r="BI653" s="1124"/>
      <c r="BJ653" s="1125"/>
      <c r="BK653" s="1150"/>
      <c r="BL653" s="1154"/>
      <c r="BM653" s="1155"/>
      <c r="BN653" s="1156"/>
      <c r="BO653" s="1109" t="str">
        <f>IF($AK653="","",IF($BF653="","",IF($BF653=ﾃﾞｰﾀ一覧!$U$37,"",IF($BF653=ﾃﾞｰﾀ一覧!$U$38,"",IF($AH653=ﾃﾞｰﾀ一覧!$U$25,VLOOKUP($AK653,ﾃﾞｰﾀ一覧!$AH$43:$AR$66,10,FALSE),VLOOKUP($AK653,ﾃﾞｰﾀ一覧!$AH$4:$AR$66,10,FALSE))))))</f>
        <v/>
      </c>
      <c r="BP653" s="1110"/>
      <c r="BQ653" s="1110"/>
      <c r="BR653" s="1111"/>
      <c r="BS653" s="1307">
        <f>IF($BL653="",0,VLOOKUP($BL653,ﾃﾞｰﾀ一覧!$AY$4:$BB$16,3,FALSE))+IF($BC653="",0,VLOOKUP($BC653,ﾃﾞｰﾀ一覧!$AY$4:$BB$16,3,FALSE))+IF($BD653="",0,VLOOKUP($BD653,ﾃﾞｰﾀ一覧!$AY$4:$BB$16,3,FALSE))</f>
        <v>0</v>
      </c>
      <c r="BT653" s="1307"/>
      <c r="BU653" s="1307"/>
      <c r="BV653" s="1112" t="str">
        <f>IF($BO653="","",IF($BF653=ﾃﾞｰﾀ一覧!$U$37,"",IF($BF653=ﾃﾞｰﾀ一覧!$U$38,"",IF($BO653=ﾃﾞｰﾀ一覧!$AT$27,ﾃﾞｰﾀ一覧!$AT$27,VLOOKUP($AK653,ﾃﾞｰﾀ一覧!$AH$4:$AR$66,11,FALSE)*IF($BO653=ﾃﾞｰﾀ一覧!$AT$17,($AR653+1)*($AV653+1),IF($BO653=ﾃﾞｰﾀ一覧!$AT$22,IF(COUNTIF($AD653,"*天端*"),ﾃﾞｰﾀ一覧!$AU$43/2,ﾃﾞｰﾀ一覧!$AU$43/3),IF($BO653=ﾃﾞｰﾀ一覧!$AT$20,$AR653*$AV653,IF($BO653=ﾃﾞｰﾀ一覧!$AT$21,$AV653,1))))))))</f>
        <v/>
      </c>
      <c r="BW653" s="1112"/>
      <c r="BX653" s="1112"/>
      <c r="BY653" s="1088" t="str">
        <f>IF($B653="","",IF($AH653="","",IF($CK653=ﾃﾞｰﾀ一覧!$U$53,ﾃﾞｰﾀ一覧!$U$61,IF($AH653=ﾃﾞｰﾀ一覧!$U$21,ﾃﾞｰﾀ一覧!$U$60,IF(OR($AH653=ﾃﾞｰﾀ一覧!$U$19,$AH653=ﾃﾞｰﾀ一覧!$U$20,$AH653=ﾃﾞｰﾀ一覧!$U$23,$AH653=ﾃﾞｰﾀ一覧!$U$22,$AH653=ﾃﾞｰﾀ一覧!$U$18,AH653=ﾃﾞｰﾀ一覧!$U$25),ﾃﾞｰﾀ一覧!$U$59,ﾃﾞｰﾀ一覧!$U$62)))))</f>
        <v/>
      </c>
      <c r="BZ653" s="1089"/>
      <c r="CA653" s="1113"/>
      <c r="CB653" s="1113"/>
      <c r="CC653" s="1113"/>
      <c r="CD653" s="1113"/>
      <c r="CE653" s="1113"/>
      <c r="CF653" s="1113"/>
      <c r="CG653" s="1113"/>
      <c r="CH653" s="1113"/>
      <c r="CI653" s="1114"/>
      <c r="CK653" s="240"/>
      <c r="CM653" s="378" t="str">
        <f t="shared" si="70"/>
        <v/>
      </c>
      <c r="CN653" s="379" t="str">
        <f t="shared" si="71"/>
        <v/>
      </c>
      <c r="CO653" s="379" t="str">
        <f t="shared" si="72"/>
        <v/>
      </c>
      <c r="CP653" s="380" t="str">
        <f t="shared" si="73"/>
        <v/>
      </c>
      <c r="CQ653" s="244"/>
      <c r="CR653" s="1100"/>
      <c r="CS653" s="1101"/>
      <c r="CT653" s="1102"/>
      <c r="CU653" s="1135"/>
      <c r="CV653" s="1136"/>
      <c r="CW653" s="1136"/>
      <c r="CX653" s="1137"/>
      <c r="CY653" s="1138"/>
      <c r="CZ653" s="1139"/>
      <c r="DA653" s="1140"/>
      <c r="DB653" s="1132"/>
      <c r="DC653" s="1133"/>
      <c r="DD653" s="1133"/>
      <c r="DE653" s="1133"/>
      <c r="DF653" s="1133"/>
      <c r="DG653" s="1134"/>
      <c r="DH653" s="580"/>
      <c r="DI653" s="1084"/>
      <c r="DJ653" s="1084"/>
      <c r="DK653" s="581"/>
      <c r="DL653" s="582"/>
      <c r="DM653" s="1084"/>
      <c r="DN653" s="1084"/>
      <c r="DO653" s="581"/>
      <c r="DP653" s="582"/>
      <c r="DQ653" s="1084"/>
      <c r="DR653" s="1084"/>
      <c r="DS653" s="583"/>
      <c r="DT653" s="1124"/>
      <c r="DU653" s="1125"/>
      <c r="DV653" s="1125"/>
      <c r="DW653" s="1124"/>
      <c r="DX653" s="1125"/>
      <c r="DY653" s="1150"/>
      <c r="DZ653" s="1362"/>
      <c r="EA653" s="1363"/>
      <c r="EB653" s="1362"/>
      <c r="EC653" s="1363"/>
      <c r="ED653" s="1362"/>
      <c r="EE653" s="1377"/>
      <c r="EF653" s="1378"/>
      <c r="EG653" s="1379"/>
      <c r="EH653" s="1379"/>
      <c r="EI653" s="1380"/>
      <c r="EJ653" s="1381"/>
      <c r="EK653" s="1381"/>
      <c r="EL653" s="1381"/>
      <c r="EM653" s="1382"/>
      <c r="EN653" s="1382"/>
      <c r="EO653" s="1382"/>
      <c r="EP653" s="1375"/>
      <c r="EQ653" s="1376"/>
      <c r="ER653" s="1113"/>
      <c r="ES653" s="1113"/>
      <c r="ET653" s="1113"/>
      <c r="EU653" s="1113"/>
      <c r="EV653" s="1113"/>
      <c r="EW653" s="1113"/>
      <c r="EX653" s="1113"/>
      <c r="EY653" s="1113"/>
      <c r="EZ653" s="1114"/>
    </row>
    <row r="654" spans="1:156" ht="30" customHeight="1" x14ac:dyDescent="0.2">
      <c r="A654" s="207">
        <f t="shared" ref="A654:A717" si="74">A653+1</f>
        <v>643</v>
      </c>
      <c r="B654" s="1103"/>
      <c r="C654" s="1104"/>
      <c r="D654" s="1303"/>
      <c r="E654" s="1304"/>
      <c r="F654" s="1094" t="str">
        <f t="shared" si="69"/>
        <v/>
      </c>
      <c r="G654" s="1095"/>
      <c r="H654" s="1095"/>
      <c r="I654" s="1095"/>
      <c r="J654" s="1095"/>
      <c r="K654" s="1095"/>
      <c r="L654" s="1095"/>
      <c r="M654" s="1095"/>
      <c r="N654" s="1095"/>
      <c r="O654" s="1095"/>
      <c r="P654" s="1095"/>
      <c r="Q654" s="1095"/>
      <c r="R654" s="1095"/>
      <c r="S654" s="1095"/>
      <c r="T654" s="1095"/>
      <c r="U654" s="1095"/>
      <c r="V654" s="1095"/>
      <c r="W654" s="1096"/>
      <c r="X654" s="1299">
        <f t="shared" ref="X654:X717" si="75">$DT654</f>
        <v>0</v>
      </c>
      <c r="Y654" s="1300"/>
      <c r="Z654" s="1301"/>
      <c r="AA654" s="1100"/>
      <c r="AB654" s="1101"/>
      <c r="AC654" s="1102"/>
      <c r="AD654" s="1135"/>
      <c r="AE654" s="1136"/>
      <c r="AF654" s="1136"/>
      <c r="AG654" s="1137"/>
      <c r="AH654" s="1138"/>
      <c r="AI654" s="1139"/>
      <c r="AJ654" s="1140"/>
      <c r="AK654" s="1132"/>
      <c r="AL654" s="1133"/>
      <c r="AM654" s="1133"/>
      <c r="AN654" s="1133"/>
      <c r="AO654" s="1133"/>
      <c r="AP654" s="1134"/>
      <c r="AQ654" s="642" t="str">
        <f>IF(AK654="","",VLOOKUP(AK654,ﾃﾞｰﾀ一覧!$AH$4:$AR$66,2,FALSE))</f>
        <v/>
      </c>
      <c r="AR654" s="1084"/>
      <c r="AS654" s="1084"/>
      <c r="AT654" s="643" t="str">
        <f>IF(AK654="","",VLOOKUP(AK654,ﾃﾞｰﾀ一覧!$AH$4:$AR$66,3,FALSE))</f>
        <v/>
      </c>
      <c r="AU654" s="644" t="str">
        <f>IF(AK654="","",VLOOKUP(AK654,ﾃﾞｰﾀ一覧!$AH$4:$AR$66,5,FALSE))</f>
        <v/>
      </c>
      <c r="AV654" s="1084"/>
      <c r="AW654" s="1084"/>
      <c r="AX654" s="643" t="str">
        <f>IF(AK654="","",VLOOKUP(AK654,ﾃﾞｰﾀ一覧!$AH$4:$AR$66,6,FALSE))</f>
        <v/>
      </c>
      <c r="AY654" s="649" t="str">
        <f>IF(AK654="","",VLOOKUP(AK654,ﾃﾞｰﾀ一覧!$AH$4:$AR$66,8,FALSE))</f>
        <v/>
      </c>
      <c r="AZ654" s="1084"/>
      <c r="BA654" s="1084"/>
      <c r="BB654" s="388" t="str">
        <f>IF(AK654="","",VLOOKUP(AK654,ﾃﾞｰﾀ一覧!$AH$4:$AR$66,9,FALSE))</f>
        <v/>
      </c>
      <c r="BC654" s="1124"/>
      <c r="BD654" s="1125"/>
      <c r="BE654" s="1125"/>
      <c r="BF654" s="1124"/>
      <c r="BG654" s="1125"/>
      <c r="BH654" s="1125"/>
      <c r="BI654" s="1124"/>
      <c r="BJ654" s="1125"/>
      <c r="BK654" s="1150"/>
      <c r="BL654" s="1154"/>
      <c r="BM654" s="1155"/>
      <c r="BN654" s="1156"/>
      <c r="BO654" s="1109" t="str">
        <f>IF($AK654="","",IF($BF654="","",IF($BF654=ﾃﾞｰﾀ一覧!$U$37,"",IF($BF654=ﾃﾞｰﾀ一覧!$U$38,"",IF($AH654=ﾃﾞｰﾀ一覧!$U$25,VLOOKUP($AK654,ﾃﾞｰﾀ一覧!$AH$43:$AR$66,10,FALSE),VLOOKUP($AK654,ﾃﾞｰﾀ一覧!$AH$4:$AR$66,10,FALSE))))))</f>
        <v/>
      </c>
      <c r="BP654" s="1110"/>
      <c r="BQ654" s="1110"/>
      <c r="BR654" s="1111"/>
      <c r="BS654" s="1307">
        <f>IF($BL654="",0,VLOOKUP($BL654,ﾃﾞｰﾀ一覧!$AY$4:$BB$16,3,FALSE))+IF($BC654="",0,VLOOKUP($BC654,ﾃﾞｰﾀ一覧!$AY$4:$BB$16,3,FALSE))+IF($BD654="",0,VLOOKUP($BD654,ﾃﾞｰﾀ一覧!$AY$4:$BB$16,3,FALSE))</f>
        <v>0</v>
      </c>
      <c r="BT654" s="1307"/>
      <c r="BU654" s="1307"/>
      <c r="BV654" s="1112" t="str">
        <f>IF($BO654="","",IF($BF654=ﾃﾞｰﾀ一覧!$U$37,"",IF($BF654=ﾃﾞｰﾀ一覧!$U$38,"",IF($BO654=ﾃﾞｰﾀ一覧!$AT$27,ﾃﾞｰﾀ一覧!$AT$27,VLOOKUP($AK654,ﾃﾞｰﾀ一覧!$AH$4:$AR$66,11,FALSE)*IF($BO654=ﾃﾞｰﾀ一覧!$AT$17,($AR654+1)*($AV654+1),IF($BO654=ﾃﾞｰﾀ一覧!$AT$22,IF(COUNTIF($AD654,"*天端*"),ﾃﾞｰﾀ一覧!$AU$43/2,ﾃﾞｰﾀ一覧!$AU$43/3),IF($BO654=ﾃﾞｰﾀ一覧!$AT$20,$AR654*$AV654,IF($BO654=ﾃﾞｰﾀ一覧!$AT$21,$AV654,1))))))))</f>
        <v/>
      </c>
      <c r="BW654" s="1112"/>
      <c r="BX654" s="1112"/>
      <c r="BY654" s="1088" t="str">
        <f>IF($B654="","",IF($AH654="","",IF($CK654=ﾃﾞｰﾀ一覧!$U$53,ﾃﾞｰﾀ一覧!$U$61,IF($AH654=ﾃﾞｰﾀ一覧!$U$21,ﾃﾞｰﾀ一覧!$U$60,IF(OR($AH654=ﾃﾞｰﾀ一覧!$U$19,$AH654=ﾃﾞｰﾀ一覧!$U$20,$AH654=ﾃﾞｰﾀ一覧!$U$23,$AH654=ﾃﾞｰﾀ一覧!$U$22,$AH654=ﾃﾞｰﾀ一覧!$U$18,AH654=ﾃﾞｰﾀ一覧!$U$25),ﾃﾞｰﾀ一覧!$U$59,ﾃﾞｰﾀ一覧!$U$62)))))</f>
        <v/>
      </c>
      <c r="BZ654" s="1089"/>
      <c r="CA654" s="1113"/>
      <c r="CB654" s="1113"/>
      <c r="CC654" s="1113"/>
      <c r="CD654" s="1113"/>
      <c r="CE654" s="1113"/>
      <c r="CF654" s="1113"/>
      <c r="CG654" s="1113"/>
      <c r="CH654" s="1113"/>
      <c r="CI654" s="1114"/>
      <c r="CK654" s="240"/>
      <c r="CM654" s="378" t="str">
        <f t="shared" si="70"/>
        <v/>
      </c>
      <c r="CN654" s="379" t="str">
        <f t="shared" si="71"/>
        <v/>
      </c>
      <c r="CO654" s="379" t="str">
        <f t="shared" si="72"/>
        <v/>
      </c>
      <c r="CP654" s="380" t="str">
        <f t="shared" si="73"/>
        <v/>
      </c>
      <c r="CQ654" s="244"/>
      <c r="CR654" s="1100"/>
      <c r="CS654" s="1101"/>
      <c r="CT654" s="1102"/>
      <c r="CU654" s="1135"/>
      <c r="CV654" s="1136"/>
      <c r="CW654" s="1136"/>
      <c r="CX654" s="1137"/>
      <c r="CY654" s="1138"/>
      <c r="CZ654" s="1139"/>
      <c r="DA654" s="1140"/>
      <c r="DB654" s="1132"/>
      <c r="DC654" s="1133"/>
      <c r="DD654" s="1133"/>
      <c r="DE654" s="1133"/>
      <c r="DF654" s="1133"/>
      <c r="DG654" s="1134"/>
      <c r="DH654" s="580"/>
      <c r="DI654" s="1084"/>
      <c r="DJ654" s="1084"/>
      <c r="DK654" s="581"/>
      <c r="DL654" s="582"/>
      <c r="DM654" s="1084"/>
      <c r="DN654" s="1084"/>
      <c r="DO654" s="581"/>
      <c r="DP654" s="582"/>
      <c r="DQ654" s="1084"/>
      <c r="DR654" s="1084"/>
      <c r="DS654" s="583"/>
      <c r="DT654" s="1124"/>
      <c r="DU654" s="1125"/>
      <c r="DV654" s="1125"/>
      <c r="DW654" s="1124"/>
      <c r="DX654" s="1125"/>
      <c r="DY654" s="1150"/>
      <c r="DZ654" s="1362"/>
      <c r="EA654" s="1363"/>
      <c r="EB654" s="1362"/>
      <c r="EC654" s="1363"/>
      <c r="ED654" s="1362"/>
      <c r="EE654" s="1377"/>
      <c r="EF654" s="1378"/>
      <c r="EG654" s="1379"/>
      <c r="EH654" s="1379"/>
      <c r="EI654" s="1380"/>
      <c r="EJ654" s="1381"/>
      <c r="EK654" s="1381"/>
      <c r="EL654" s="1381"/>
      <c r="EM654" s="1382"/>
      <c r="EN654" s="1382"/>
      <c r="EO654" s="1382"/>
      <c r="EP654" s="1375"/>
      <c r="EQ654" s="1376"/>
      <c r="ER654" s="1113"/>
      <c r="ES654" s="1113"/>
      <c r="ET654" s="1113"/>
      <c r="EU654" s="1113"/>
      <c r="EV654" s="1113"/>
      <c r="EW654" s="1113"/>
      <c r="EX654" s="1113"/>
      <c r="EY654" s="1113"/>
      <c r="EZ654" s="1114"/>
    </row>
    <row r="655" spans="1:156" ht="30" customHeight="1" x14ac:dyDescent="0.2">
      <c r="A655" s="207">
        <f t="shared" si="74"/>
        <v>644</v>
      </c>
      <c r="B655" s="1103"/>
      <c r="C655" s="1104"/>
      <c r="D655" s="1303"/>
      <c r="E655" s="1304"/>
      <c r="F655" s="1094" t="str">
        <f t="shared" si="69"/>
        <v/>
      </c>
      <c r="G655" s="1095"/>
      <c r="H655" s="1095"/>
      <c r="I655" s="1095"/>
      <c r="J655" s="1095"/>
      <c r="K655" s="1095"/>
      <c r="L655" s="1095"/>
      <c r="M655" s="1095"/>
      <c r="N655" s="1095"/>
      <c r="O655" s="1095"/>
      <c r="P655" s="1095"/>
      <c r="Q655" s="1095"/>
      <c r="R655" s="1095"/>
      <c r="S655" s="1095"/>
      <c r="T655" s="1095"/>
      <c r="U655" s="1095"/>
      <c r="V655" s="1095"/>
      <c r="W655" s="1096"/>
      <c r="X655" s="1299">
        <f t="shared" si="75"/>
        <v>0</v>
      </c>
      <c r="Y655" s="1300"/>
      <c r="Z655" s="1301"/>
      <c r="AA655" s="1100"/>
      <c r="AB655" s="1101"/>
      <c r="AC655" s="1102"/>
      <c r="AD655" s="1135"/>
      <c r="AE655" s="1136"/>
      <c r="AF655" s="1136"/>
      <c r="AG655" s="1137"/>
      <c r="AH655" s="1138"/>
      <c r="AI655" s="1139"/>
      <c r="AJ655" s="1140"/>
      <c r="AK655" s="1132"/>
      <c r="AL655" s="1133"/>
      <c r="AM655" s="1133"/>
      <c r="AN655" s="1133"/>
      <c r="AO655" s="1133"/>
      <c r="AP655" s="1134"/>
      <c r="AQ655" s="642" t="str">
        <f>IF(AK655="","",VLOOKUP(AK655,ﾃﾞｰﾀ一覧!$AH$4:$AR$66,2,FALSE))</f>
        <v/>
      </c>
      <c r="AR655" s="1084"/>
      <c r="AS655" s="1084"/>
      <c r="AT655" s="643" t="str">
        <f>IF(AK655="","",VLOOKUP(AK655,ﾃﾞｰﾀ一覧!$AH$4:$AR$66,3,FALSE))</f>
        <v/>
      </c>
      <c r="AU655" s="644" t="str">
        <f>IF(AK655="","",VLOOKUP(AK655,ﾃﾞｰﾀ一覧!$AH$4:$AR$66,5,FALSE))</f>
        <v/>
      </c>
      <c r="AV655" s="1084"/>
      <c r="AW655" s="1084"/>
      <c r="AX655" s="643" t="str">
        <f>IF(AK655="","",VLOOKUP(AK655,ﾃﾞｰﾀ一覧!$AH$4:$AR$66,6,FALSE))</f>
        <v/>
      </c>
      <c r="AY655" s="649" t="str">
        <f>IF(AK655="","",VLOOKUP(AK655,ﾃﾞｰﾀ一覧!$AH$4:$AR$66,8,FALSE))</f>
        <v/>
      </c>
      <c r="AZ655" s="1084"/>
      <c r="BA655" s="1084"/>
      <c r="BB655" s="388" t="str">
        <f>IF(AK655="","",VLOOKUP(AK655,ﾃﾞｰﾀ一覧!$AH$4:$AR$66,9,FALSE))</f>
        <v/>
      </c>
      <c r="BC655" s="1157"/>
      <c r="BD655" s="1158"/>
      <c r="BE655" s="1158"/>
      <c r="BF655" s="1124"/>
      <c r="BG655" s="1125"/>
      <c r="BH655" s="1125"/>
      <c r="BI655" s="1157"/>
      <c r="BJ655" s="1158"/>
      <c r="BK655" s="1159"/>
      <c r="BL655" s="1154"/>
      <c r="BM655" s="1155"/>
      <c r="BN655" s="1156"/>
      <c r="BO655" s="1109" t="str">
        <f>IF($AK655="","",IF($BF655="","",IF($BF655=ﾃﾞｰﾀ一覧!$U$37,"",IF($BF655=ﾃﾞｰﾀ一覧!$U$38,"",IF($AH655=ﾃﾞｰﾀ一覧!$U$25,VLOOKUP($AK655,ﾃﾞｰﾀ一覧!$AH$43:$AR$66,10,FALSE),VLOOKUP($AK655,ﾃﾞｰﾀ一覧!$AH$4:$AR$66,10,FALSE))))))</f>
        <v/>
      </c>
      <c r="BP655" s="1110"/>
      <c r="BQ655" s="1110"/>
      <c r="BR655" s="1111"/>
      <c r="BS655" s="1307">
        <f>IF($BL655="",0,VLOOKUP($BL655,ﾃﾞｰﾀ一覧!$AY$4:$BB$16,3,FALSE))+IF($BC655="",0,VLOOKUP($BC655,ﾃﾞｰﾀ一覧!$AY$4:$BB$16,3,FALSE))+IF($BD655="",0,VLOOKUP($BD655,ﾃﾞｰﾀ一覧!$AY$4:$BB$16,3,FALSE))</f>
        <v>0</v>
      </c>
      <c r="BT655" s="1307"/>
      <c r="BU655" s="1307"/>
      <c r="BV655" s="1112" t="str">
        <f>IF($BO655="","",IF($BF655=ﾃﾞｰﾀ一覧!$U$37,"",IF($BF655=ﾃﾞｰﾀ一覧!$U$38,"",IF($BO655=ﾃﾞｰﾀ一覧!$AT$27,ﾃﾞｰﾀ一覧!$AT$27,VLOOKUP($AK655,ﾃﾞｰﾀ一覧!$AH$4:$AR$66,11,FALSE)*IF($BO655=ﾃﾞｰﾀ一覧!$AT$17,($AR655+1)*($AV655+1),IF($BO655=ﾃﾞｰﾀ一覧!$AT$22,IF(COUNTIF($AD655,"*天端*"),ﾃﾞｰﾀ一覧!$AU$43/2,ﾃﾞｰﾀ一覧!$AU$43/3),IF($BO655=ﾃﾞｰﾀ一覧!$AT$20,$AR655*$AV655,IF($BO655=ﾃﾞｰﾀ一覧!$AT$21,$AV655,1))))))))</f>
        <v/>
      </c>
      <c r="BW655" s="1112"/>
      <c r="BX655" s="1112"/>
      <c r="BY655" s="1088" t="str">
        <f>IF($B655="","",IF($AH655="","",IF($CK655=ﾃﾞｰﾀ一覧!$U$53,ﾃﾞｰﾀ一覧!$U$61,IF($AH655=ﾃﾞｰﾀ一覧!$U$21,ﾃﾞｰﾀ一覧!$U$60,IF(OR($AH655=ﾃﾞｰﾀ一覧!$U$19,$AH655=ﾃﾞｰﾀ一覧!$U$20,$AH655=ﾃﾞｰﾀ一覧!$U$23,$AH655=ﾃﾞｰﾀ一覧!$U$22,$AH655=ﾃﾞｰﾀ一覧!$U$18,AH655=ﾃﾞｰﾀ一覧!$U$25),ﾃﾞｰﾀ一覧!$U$59,ﾃﾞｰﾀ一覧!$U$62)))))</f>
        <v/>
      </c>
      <c r="BZ655" s="1089"/>
      <c r="CA655" s="1113"/>
      <c r="CB655" s="1113"/>
      <c r="CC655" s="1113"/>
      <c r="CD655" s="1113"/>
      <c r="CE655" s="1113"/>
      <c r="CF655" s="1113"/>
      <c r="CG655" s="1113"/>
      <c r="CH655" s="1113"/>
      <c r="CI655" s="1114"/>
      <c r="CK655" s="240"/>
      <c r="CM655" s="378" t="str">
        <f t="shared" si="70"/>
        <v/>
      </c>
      <c r="CN655" s="379" t="str">
        <f t="shared" si="71"/>
        <v/>
      </c>
      <c r="CO655" s="379" t="str">
        <f t="shared" si="72"/>
        <v/>
      </c>
      <c r="CP655" s="380" t="str">
        <f t="shared" si="73"/>
        <v/>
      </c>
      <c r="CQ655" s="244"/>
      <c r="CR655" s="1100"/>
      <c r="CS655" s="1101"/>
      <c r="CT655" s="1102"/>
      <c r="CU655" s="1135"/>
      <c r="CV655" s="1136"/>
      <c r="CW655" s="1136"/>
      <c r="CX655" s="1137"/>
      <c r="CY655" s="1138"/>
      <c r="CZ655" s="1139"/>
      <c r="DA655" s="1140"/>
      <c r="DB655" s="1132"/>
      <c r="DC655" s="1133"/>
      <c r="DD655" s="1133"/>
      <c r="DE655" s="1133"/>
      <c r="DF655" s="1133"/>
      <c r="DG655" s="1134"/>
      <c r="DH655" s="580"/>
      <c r="DI655" s="1084"/>
      <c r="DJ655" s="1084"/>
      <c r="DK655" s="581"/>
      <c r="DL655" s="582"/>
      <c r="DM655" s="1084"/>
      <c r="DN655" s="1084"/>
      <c r="DO655" s="581"/>
      <c r="DP655" s="582"/>
      <c r="DQ655" s="1084"/>
      <c r="DR655" s="1084"/>
      <c r="DS655" s="583"/>
      <c r="DT655" s="1157"/>
      <c r="DU655" s="1158"/>
      <c r="DV655" s="1158"/>
      <c r="DW655" s="1157"/>
      <c r="DX655" s="1158"/>
      <c r="DY655" s="1159"/>
      <c r="DZ655" s="1362"/>
      <c r="EA655" s="1363"/>
      <c r="EB655" s="1362"/>
      <c r="EC655" s="1363"/>
      <c r="ED655" s="1362"/>
      <c r="EE655" s="1377"/>
      <c r="EF655" s="1378"/>
      <c r="EG655" s="1379"/>
      <c r="EH655" s="1379"/>
      <c r="EI655" s="1380"/>
      <c r="EJ655" s="1381"/>
      <c r="EK655" s="1381"/>
      <c r="EL655" s="1381"/>
      <c r="EM655" s="1382"/>
      <c r="EN655" s="1382"/>
      <c r="EO655" s="1382"/>
      <c r="EP655" s="1375"/>
      <c r="EQ655" s="1376"/>
      <c r="ER655" s="1113"/>
      <c r="ES655" s="1113"/>
      <c r="ET655" s="1113"/>
      <c r="EU655" s="1113"/>
      <c r="EV655" s="1113"/>
      <c r="EW655" s="1113"/>
      <c r="EX655" s="1113"/>
      <c r="EY655" s="1113"/>
      <c r="EZ655" s="1114"/>
    </row>
    <row r="656" spans="1:156" ht="30" customHeight="1" x14ac:dyDescent="0.2">
      <c r="A656" s="207">
        <f t="shared" si="74"/>
        <v>645</v>
      </c>
      <c r="B656" s="1103"/>
      <c r="C656" s="1104"/>
      <c r="D656" s="1303"/>
      <c r="E656" s="1304"/>
      <c r="F656" s="1094" t="str">
        <f t="shared" si="69"/>
        <v/>
      </c>
      <c r="G656" s="1095"/>
      <c r="H656" s="1095"/>
      <c r="I656" s="1095"/>
      <c r="J656" s="1095"/>
      <c r="K656" s="1095"/>
      <c r="L656" s="1095"/>
      <c r="M656" s="1095"/>
      <c r="N656" s="1095"/>
      <c r="O656" s="1095"/>
      <c r="P656" s="1095"/>
      <c r="Q656" s="1095"/>
      <c r="R656" s="1095"/>
      <c r="S656" s="1095"/>
      <c r="T656" s="1095"/>
      <c r="U656" s="1095"/>
      <c r="V656" s="1095"/>
      <c r="W656" s="1096"/>
      <c r="X656" s="1299">
        <f t="shared" si="75"/>
        <v>0</v>
      </c>
      <c r="Y656" s="1300"/>
      <c r="Z656" s="1301"/>
      <c r="AA656" s="1100"/>
      <c r="AB656" s="1101"/>
      <c r="AC656" s="1102"/>
      <c r="AD656" s="1135"/>
      <c r="AE656" s="1136"/>
      <c r="AF656" s="1136"/>
      <c r="AG656" s="1137"/>
      <c r="AH656" s="1138"/>
      <c r="AI656" s="1139"/>
      <c r="AJ656" s="1140"/>
      <c r="AK656" s="1132"/>
      <c r="AL656" s="1133"/>
      <c r="AM656" s="1133"/>
      <c r="AN656" s="1133"/>
      <c r="AO656" s="1133"/>
      <c r="AP656" s="1134"/>
      <c r="AQ656" s="642" t="str">
        <f>IF(AK656="","",VLOOKUP(AK656,ﾃﾞｰﾀ一覧!$AH$4:$AR$66,2,FALSE))</f>
        <v/>
      </c>
      <c r="AR656" s="1084"/>
      <c r="AS656" s="1084"/>
      <c r="AT656" s="643" t="str">
        <f>IF(AK656="","",VLOOKUP(AK656,ﾃﾞｰﾀ一覧!$AH$4:$AR$66,3,FALSE))</f>
        <v/>
      </c>
      <c r="AU656" s="644" t="str">
        <f>IF(AK656="","",VLOOKUP(AK656,ﾃﾞｰﾀ一覧!$AH$4:$AR$66,5,FALSE))</f>
        <v/>
      </c>
      <c r="AV656" s="1084"/>
      <c r="AW656" s="1084"/>
      <c r="AX656" s="643" t="str">
        <f>IF(AK656="","",VLOOKUP(AK656,ﾃﾞｰﾀ一覧!$AH$4:$AR$66,6,FALSE))</f>
        <v/>
      </c>
      <c r="AY656" s="649" t="str">
        <f>IF(AK656="","",VLOOKUP(AK656,ﾃﾞｰﾀ一覧!$AH$4:$AR$66,8,FALSE))</f>
        <v/>
      </c>
      <c r="AZ656" s="1084"/>
      <c r="BA656" s="1084"/>
      <c r="BB656" s="388" t="str">
        <f>IF(AK656="","",VLOOKUP(AK656,ﾃﾞｰﾀ一覧!$AH$4:$AR$66,9,FALSE))</f>
        <v/>
      </c>
      <c r="BC656" s="1124"/>
      <c r="BD656" s="1125"/>
      <c r="BE656" s="1125"/>
      <c r="BF656" s="1124"/>
      <c r="BG656" s="1125"/>
      <c r="BH656" s="1125"/>
      <c r="BI656" s="1124"/>
      <c r="BJ656" s="1125"/>
      <c r="BK656" s="1150"/>
      <c r="BL656" s="1154"/>
      <c r="BM656" s="1155"/>
      <c r="BN656" s="1156"/>
      <c r="BO656" s="1109" t="str">
        <f>IF($AK656="","",IF($BF656="","",IF($BF656=ﾃﾞｰﾀ一覧!$U$37,"",IF($BF656=ﾃﾞｰﾀ一覧!$U$38,"",IF($AH656=ﾃﾞｰﾀ一覧!$U$25,VLOOKUP($AK656,ﾃﾞｰﾀ一覧!$AH$43:$AR$66,10,FALSE),VLOOKUP($AK656,ﾃﾞｰﾀ一覧!$AH$4:$AR$66,10,FALSE))))))</f>
        <v/>
      </c>
      <c r="BP656" s="1110"/>
      <c r="BQ656" s="1110"/>
      <c r="BR656" s="1111"/>
      <c r="BS656" s="1307">
        <f>IF($BL656="",0,VLOOKUP($BL656,ﾃﾞｰﾀ一覧!$AY$4:$BB$16,3,FALSE))+IF($BC656="",0,VLOOKUP($BC656,ﾃﾞｰﾀ一覧!$AY$4:$BB$16,3,FALSE))+IF($BD656="",0,VLOOKUP($BD656,ﾃﾞｰﾀ一覧!$AY$4:$BB$16,3,FALSE))</f>
        <v>0</v>
      </c>
      <c r="BT656" s="1307"/>
      <c r="BU656" s="1307"/>
      <c r="BV656" s="1112" t="str">
        <f>IF($BO656="","",IF($BF656=ﾃﾞｰﾀ一覧!$U$37,"",IF($BF656=ﾃﾞｰﾀ一覧!$U$38,"",IF($BO656=ﾃﾞｰﾀ一覧!$AT$27,ﾃﾞｰﾀ一覧!$AT$27,VLOOKUP($AK656,ﾃﾞｰﾀ一覧!$AH$4:$AR$66,11,FALSE)*IF($BO656=ﾃﾞｰﾀ一覧!$AT$17,($AR656+1)*($AV656+1),IF($BO656=ﾃﾞｰﾀ一覧!$AT$22,IF(COUNTIF($AD656,"*天端*"),ﾃﾞｰﾀ一覧!$AU$43/2,ﾃﾞｰﾀ一覧!$AU$43/3),IF($BO656=ﾃﾞｰﾀ一覧!$AT$20,$AR656*$AV656,IF($BO656=ﾃﾞｰﾀ一覧!$AT$21,$AV656,1))))))))</f>
        <v/>
      </c>
      <c r="BW656" s="1112"/>
      <c r="BX656" s="1112"/>
      <c r="BY656" s="1088" t="str">
        <f>IF($B656="","",IF($AH656="","",IF($CK656=ﾃﾞｰﾀ一覧!$U$53,ﾃﾞｰﾀ一覧!$U$61,IF($AH656=ﾃﾞｰﾀ一覧!$U$21,ﾃﾞｰﾀ一覧!$U$60,IF(OR($AH656=ﾃﾞｰﾀ一覧!$U$19,$AH656=ﾃﾞｰﾀ一覧!$U$20,$AH656=ﾃﾞｰﾀ一覧!$U$23,$AH656=ﾃﾞｰﾀ一覧!$U$22,$AH656=ﾃﾞｰﾀ一覧!$U$18,AH656=ﾃﾞｰﾀ一覧!$U$25),ﾃﾞｰﾀ一覧!$U$59,ﾃﾞｰﾀ一覧!$U$62)))))</f>
        <v/>
      </c>
      <c r="BZ656" s="1089"/>
      <c r="CA656" s="1113"/>
      <c r="CB656" s="1113"/>
      <c r="CC656" s="1113"/>
      <c r="CD656" s="1113"/>
      <c r="CE656" s="1113"/>
      <c r="CF656" s="1113"/>
      <c r="CG656" s="1113"/>
      <c r="CH656" s="1113"/>
      <c r="CI656" s="1114"/>
      <c r="CK656" s="240"/>
      <c r="CM656" s="378" t="str">
        <f t="shared" si="70"/>
        <v/>
      </c>
      <c r="CN656" s="379" t="str">
        <f t="shared" si="71"/>
        <v/>
      </c>
      <c r="CO656" s="379" t="str">
        <f t="shared" si="72"/>
        <v/>
      </c>
      <c r="CP656" s="380" t="str">
        <f t="shared" si="73"/>
        <v/>
      </c>
      <c r="CQ656" s="244"/>
      <c r="CR656" s="1100"/>
      <c r="CS656" s="1101"/>
      <c r="CT656" s="1102"/>
      <c r="CU656" s="1135"/>
      <c r="CV656" s="1136"/>
      <c r="CW656" s="1136"/>
      <c r="CX656" s="1137"/>
      <c r="CY656" s="1138"/>
      <c r="CZ656" s="1139"/>
      <c r="DA656" s="1140"/>
      <c r="DB656" s="1132"/>
      <c r="DC656" s="1133"/>
      <c r="DD656" s="1133"/>
      <c r="DE656" s="1133"/>
      <c r="DF656" s="1133"/>
      <c r="DG656" s="1134"/>
      <c r="DH656" s="580"/>
      <c r="DI656" s="1084"/>
      <c r="DJ656" s="1084"/>
      <c r="DK656" s="581"/>
      <c r="DL656" s="582"/>
      <c r="DM656" s="1084"/>
      <c r="DN656" s="1084"/>
      <c r="DO656" s="581"/>
      <c r="DP656" s="582"/>
      <c r="DQ656" s="1084"/>
      <c r="DR656" s="1084"/>
      <c r="DS656" s="583"/>
      <c r="DT656" s="1124"/>
      <c r="DU656" s="1125"/>
      <c r="DV656" s="1125"/>
      <c r="DW656" s="1124"/>
      <c r="DX656" s="1125"/>
      <c r="DY656" s="1150"/>
      <c r="DZ656" s="1362"/>
      <c r="EA656" s="1363"/>
      <c r="EB656" s="1362"/>
      <c r="EC656" s="1363"/>
      <c r="ED656" s="1362"/>
      <c r="EE656" s="1377"/>
      <c r="EF656" s="1378"/>
      <c r="EG656" s="1379"/>
      <c r="EH656" s="1379"/>
      <c r="EI656" s="1380"/>
      <c r="EJ656" s="1381"/>
      <c r="EK656" s="1381"/>
      <c r="EL656" s="1381"/>
      <c r="EM656" s="1382"/>
      <c r="EN656" s="1382"/>
      <c r="EO656" s="1382"/>
      <c r="EP656" s="1375"/>
      <c r="EQ656" s="1376"/>
      <c r="ER656" s="1113"/>
      <c r="ES656" s="1113"/>
      <c r="ET656" s="1113"/>
      <c r="EU656" s="1113"/>
      <c r="EV656" s="1113"/>
      <c r="EW656" s="1113"/>
      <c r="EX656" s="1113"/>
      <c r="EY656" s="1113"/>
      <c r="EZ656" s="1114"/>
    </row>
    <row r="657" spans="1:156" ht="30" customHeight="1" x14ac:dyDescent="0.2">
      <c r="A657" s="207">
        <f t="shared" si="74"/>
        <v>646</v>
      </c>
      <c r="B657" s="1103"/>
      <c r="C657" s="1104"/>
      <c r="D657" s="1303"/>
      <c r="E657" s="1304"/>
      <c r="F657" s="1094" t="str">
        <f t="shared" si="69"/>
        <v/>
      </c>
      <c r="G657" s="1095"/>
      <c r="H657" s="1095"/>
      <c r="I657" s="1095"/>
      <c r="J657" s="1095"/>
      <c r="K657" s="1095"/>
      <c r="L657" s="1095"/>
      <c r="M657" s="1095"/>
      <c r="N657" s="1095"/>
      <c r="O657" s="1095"/>
      <c r="P657" s="1095"/>
      <c r="Q657" s="1095"/>
      <c r="R657" s="1095"/>
      <c r="S657" s="1095"/>
      <c r="T657" s="1095"/>
      <c r="U657" s="1095"/>
      <c r="V657" s="1095"/>
      <c r="W657" s="1096"/>
      <c r="X657" s="1299">
        <f t="shared" si="75"/>
        <v>0</v>
      </c>
      <c r="Y657" s="1300"/>
      <c r="Z657" s="1301"/>
      <c r="AA657" s="1100"/>
      <c r="AB657" s="1101"/>
      <c r="AC657" s="1102"/>
      <c r="AD657" s="1135"/>
      <c r="AE657" s="1136"/>
      <c r="AF657" s="1136"/>
      <c r="AG657" s="1137"/>
      <c r="AH657" s="1138"/>
      <c r="AI657" s="1139"/>
      <c r="AJ657" s="1140"/>
      <c r="AK657" s="1132"/>
      <c r="AL657" s="1133"/>
      <c r="AM657" s="1133"/>
      <c r="AN657" s="1133"/>
      <c r="AO657" s="1133"/>
      <c r="AP657" s="1134"/>
      <c r="AQ657" s="642" t="str">
        <f>IF(AK657="","",VLOOKUP(AK657,ﾃﾞｰﾀ一覧!$AH$4:$AR$66,2,FALSE))</f>
        <v/>
      </c>
      <c r="AR657" s="1084"/>
      <c r="AS657" s="1084"/>
      <c r="AT657" s="643" t="str">
        <f>IF(AK657="","",VLOOKUP(AK657,ﾃﾞｰﾀ一覧!$AH$4:$AR$66,3,FALSE))</f>
        <v/>
      </c>
      <c r="AU657" s="644" t="str">
        <f>IF(AK657="","",VLOOKUP(AK657,ﾃﾞｰﾀ一覧!$AH$4:$AR$66,5,FALSE))</f>
        <v/>
      </c>
      <c r="AV657" s="1084"/>
      <c r="AW657" s="1084"/>
      <c r="AX657" s="643" t="str">
        <f>IF(AK657="","",VLOOKUP(AK657,ﾃﾞｰﾀ一覧!$AH$4:$AR$66,6,FALSE))</f>
        <v/>
      </c>
      <c r="AY657" s="649" t="str">
        <f>IF(AK657="","",VLOOKUP(AK657,ﾃﾞｰﾀ一覧!$AH$4:$AR$66,8,FALSE))</f>
        <v/>
      </c>
      <c r="AZ657" s="1084"/>
      <c r="BA657" s="1084"/>
      <c r="BB657" s="388" t="str">
        <f>IF(AK657="","",VLOOKUP(AK657,ﾃﾞｰﾀ一覧!$AH$4:$AR$66,9,FALSE))</f>
        <v/>
      </c>
      <c r="BC657" s="1124"/>
      <c r="BD657" s="1125"/>
      <c r="BE657" s="1125"/>
      <c r="BF657" s="1124"/>
      <c r="BG657" s="1125"/>
      <c r="BH657" s="1125"/>
      <c r="BI657" s="1124"/>
      <c r="BJ657" s="1125"/>
      <c r="BK657" s="1150"/>
      <c r="BL657" s="1154"/>
      <c r="BM657" s="1155"/>
      <c r="BN657" s="1156"/>
      <c r="BO657" s="1109" t="str">
        <f>IF($AK657="","",IF($BF657="","",IF($BF657=ﾃﾞｰﾀ一覧!$U$37,"",IF($BF657=ﾃﾞｰﾀ一覧!$U$38,"",IF($AH657=ﾃﾞｰﾀ一覧!$U$25,VLOOKUP($AK657,ﾃﾞｰﾀ一覧!$AH$43:$AR$66,10,FALSE),VLOOKUP($AK657,ﾃﾞｰﾀ一覧!$AH$4:$AR$66,10,FALSE))))))</f>
        <v/>
      </c>
      <c r="BP657" s="1110"/>
      <c r="BQ657" s="1110"/>
      <c r="BR657" s="1111"/>
      <c r="BS657" s="1307">
        <f>IF($BL657="",0,VLOOKUP($BL657,ﾃﾞｰﾀ一覧!$AY$4:$BB$16,3,FALSE))+IF($BC657="",0,VLOOKUP($BC657,ﾃﾞｰﾀ一覧!$AY$4:$BB$16,3,FALSE))+IF($BD657="",0,VLOOKUP($BD657,ﾃﾞｰﾀ一覧!$AY$4:$BB$16,3,FALSE))</f>
        <v>0</v>
      </c>
      <c r="BT657" s="1307"/>
      <c r="BU657" s="1307"/>
      <c r="BV657" s="1112" t="str">
        <f>IF($BO657="","",IF($BF657=ﾃﾞｰﾀ一覧!$U$37,"",IF($BF657=ﾃﾞｰﾀ一覧!$U$38,"",IF($BO657=ﾃﾞｰﾀ一覧!$AT$27,ﾃﾞｰﾀ一覧!$AT$27,VLOOKUP($AK657,ﾃﾞｰﾀ一覧!$AH$4:$AR$66,11,FALSE)*IF($BO657=ﾃﾞｰﾀ一覧!$AT$17,($AR657+1)*($AV657+1),IF($BO657=ﾃﾞｰﾀ一覧!$AT$22,IF(COUNTIF($AD657,"*天端*"),ﾃﾞｰﾀ一覧!$AU$43/2,ﾃﾞｰﾀ一覧!$AU$43/3),IF($BO657=ﾃﾞｰﾀ一覧!$AT$20,$AR657*$AV657,IF($BO657=ﾃﾞｰﾀ一覧!$AT$21,$AV657,1))))))))</f>
        <v/>
      </c>
      <c r="BW657" s="1112"/>
      <c r="BX657" s="1112"/>
      <c r="BY657" s="1088" t="str">
        <f>IF($B657="","",IF($AH657="","",IF($CK657=ﾃﾞｰﾀ一覧!$U$53,ﾃﾞｰﾀ一覧!$U$61,IF($AH657=ﾃﾞｰﾀ一覧!$U$21,ﾃﾞｰﾀ一覧!$U$60,IF(OR($AH657=ﾃﾞｰﾀ一覧!$U$19,$AH657=ﾃﾞｰﾀ一覧!$U$20,$AH657=ﾃﾞｰﾀ一覧!$U$23,$AH657=ﾃﾞｰﾀ一覧!$U$22,$AH657=ﾃﾞｰﾀ一覧!$U$18,AH657=ﾃﾞｰﾀ一覧!$U$25),ﾃﾞｰﾀ一覧!$U$59,ﾃﾞｰﾀ一覧!$U$62)))))</f>
        <v/>
      </c>
      <c r="BZ657" s="1089"/>
      <c r="CA657" s="1113"/>
      <c r="CB657" s="1113"/>
      <c r="CC657" s="1113"/>
      <c r="CD657" s="1113"/>
      <c r="CE657" s="1113"/>
      <c r="CF657" s="1113"/>
      <c r="CG657" s="1113"/>
      <c r="CH657" s="1113"/>
      <c r="CI657" s="1114"/>
      <c r="CK657" s="240"/>
      <c r="CM657" s="378" t="str">
        <f t="shared" si="70"/>
        <v/>
      </c>
      <c r="CN657" s="379" t="str">
        <f t="shared" si="71"/>
        <v/>
      </c>
      <c r="CO657" s="379" t="str">
        <f t="shared" si="72"/>
        <v/>
      </c>
      <c r="CP657" s="380" t="str">
        <f t="shared" si="73"/>
        <v/>
      </c>
      <c r="CQ657" s="244"/>
      <c r="CR657" s="1100"/>
      <c r="CS657" s="1101"/>
      <c r="CT657" s="1102"/>
      <c r="CU657" s="1135"/>
      <c r="CV657" s="1136"/>
      <c r="CW657" s="1136"/>
      <c r="CX657" s="1137"/>
      <c r="CY657" s="1138"/>
      <c r="CZ657" s="1139"/>
      <c r="DA657" s="1140"/>
      <c r="DB657" s="1132"/>
      <c r="DC657" s="1133"/>
      <c r="DD657" s="1133"/>
      <c r="DE657" s="1133"/>
      <c r="DF657" s="1133"/>
      <c r="DG657" s="1134"/>
      <c r="DH657" s="580"/>
      <c r="DI657" s="1084"/>
      <c r="DJ657" s="1084"/>
      <c r="DK657" s="581"/>
      <c r="DL657" s="582"/>
      <c r="DM657" s="1084"/>
      <c r="DN657" s="1084"/>
      <c r="DO657" s="581"/>
      <c r="DP657" s="582"/>
      <c r="DQ657" s="1084"/>
      <c r="DR657" s="1084"/>
      <c r="DS657" s="583"/>
      <c r="DT657" s="1124"/>
      <c r="DU657" s="1125"/>
      <c r="DV657" s="1125"/>
      <c r="DW657" s="1124"/>
      <c r="DX657" s="1125"/>
      <c r="DY657" s="1150"/>
      <c r="DZ657" s="1362"/>
      <c r="EA657" s="1363"/>
      <c r="EB657" s="1362"/>
      <c r="EC657" s="1363"/>
      <c r="ED657" s="1362"/>
      <c r="EE657" s="1377"/>
      <c r="EF657" s="1378"/>
      <c r="EG657" s="1379"/>
      <c r="EH657" s="1379"/>
      <c r="EI657" s="1380"/>
      <c r="EJ657" s="1381"/>
      <c r="EK657" s="1381"/>
      <c r="EL657" s="1381"/>
      <c r="EM657" s="1382"/>
      <c r="EN657" s="1382"/>
      <c r="EO657" s="1382"/>
      <c r="EP657" s="1375"/>
      <c r="EQ657" s="1376"/>
      <c r="ER657" s="1113"/>
      <c r="ES657" s="1113"/>
      <c r="ET657" s="1113"/>
      <c r="EU657" s="1113"/>
      <c r="EV657" s="1113"/>
      <c r="EW657" s="1113"/>
      <c r="EX657" s="1113"/>
      <c r="EY657" s="1113"/>
      <c r="EZ657" s="1114"/>
    </row>
    <row r="658" spans="1:156" ht="30" customHeight="1" x14ac:dyDescent="0.2">
      <c r="A658" s="207">
        <f t="shared" si="74"/>
        <v>647</v>
      </c>
      <c r="B658" s="1103"/>
      <c r="C658" s="1104"/>
      <c r="D658" s="1303"/>
      <c r="E658" s="1304"/>
      <c r="F658" s="1094" t="str">
        <f t="shared" si="69"/>
        <v/>
      </c>
      <c r="G658" s="1095"/>
      <c r="H658" s="1095"/>
      <c r="I658" s="1095"/>
      <c r="J658" s="1095"/>
      <c r="K658" s="1095"/>
      <c r="L658" s="1095"/>
      <c r="M658" s="1095"/>
      <c r="N658" s="1095"/>
      <c r="O658" s="1095"/>
      <c r="P658" s="1095"/>
      <c r="Q658" s="1095"/>
      <c r="R658" s="1095"/>
      <c r="S658" s="1095"/>
      <c r="T658" s="1095"/>
      <c r="U658" s="1095"/>
      <c r="V658" s="1095"/>
      <c r="W658" s="1096"/>
      <c r="X658" s="1299">
        <f t="shared" si="75"/>
        <v>0</v>
      </c>
      <c r="Y658" s="1300"/>
      <c r="Z658" s="1301"/>
      <c r="AA658" s="1100"/>
      <c r="AB658" s="1101"/>
      <c r="AC658" s="1102"/>
      <c r="AD658" s="1135"/>
      <c r="AE658" s="1136"/>
      <c r="AF658" s="1136"/>
      <c r="AG658" s="1137"/>
      <c r="AH658" s="1138"/>
      <c r="AI658" s="1139"/>
      <c r="AJ658" s="1140"/>
      <c r="AK658" s="1132"/>
      <c r="AL658" s="1133"/>
      <c r="AM658" s="1133"/>
      <c r="AN658" s="1133"/>
      <c r="AO658" s="1133"/>
      <c r="AP658" s="1134"/>
      <c r="AQ658" s="642" t="str">
        <f>IF(AK658="","",VLOOKUP(AK658,ﾃﾞｰﾀ一覧!$AH$4:$AR$66,2,FALSE))</f>
        <v/>
      </c>
      <c r="AR658" s="1084"/>
      <c r="AS658" s="1084"/>
      <c r="AT658" s="643" t="str">
        <f>IF(AK658="","",VLOOKUP(AK658,ﾃﾞｰﾀ一覧!$AH$4:$AR$66,3,FALSE))</f>
        <v/>
      </c>
      <c r="AU658" s="644" t="str">
        <f>IF(AK658="","",VLOOKUP(AK658,ﾃﾞｰﾀ一覧!$AH$4:$AR$66,5,FALSE))</f>
        <v/>
      </c>
      <c r="AV658" s="1084"/>
      <c r="AW658" s="1084"/>
      <c r="AX658" s="643" t="str">
        <f>IF(AK658="","",VLOOKUP(AK658,ﾃﾞｰﾀ一覧!$AH$4:$AR$66,6,FALSE))</f>
        <v/>
      </c>
      <c r="AY658" s="649" t="str">
        <f>IF(AK658="","",VLOOKUP(AK658,ﾃﾞｰﾀ一覧!$AH$4:$AR$66,8,FALSE))</f>
        <v/>
      </c>
      <c r="AZ658" s="1084"/>
      <c r="BA658" s="1084"/>
      <c r="BB658" s="388" t="str">
        <f>IF(AK658="","",VLOOKUP(AK658,ﾃﾞｰﾀ一覧!$AH$4:$AR$66,9,FALSE))</f>
        <v/>
      </c>
      <c r="BC658" s="1124"/>
      <c r="BD658" s="1125"/>
      <c r="BE658" s="1125"/>
      <c r="BF658" s="1124"/>
      <c r="BG658" s="1125"/>
      <c r="BH658" s="1125"/>
      <c r="BI658" s="1124"/>
      <c r="BJ658" s="1125"/>
      <c r="BK658" s="1150"/>
      <c r="BL658" s="1154"/>
      <c r="BM658" s="1155"/>
      <c r="BN658" s="1156"/>
      <c r="BO658" s="1109" t="str">
        <f>IF($AK658="","",IF($BF658="","",IF($BF658=ﾃﾞｰﾀ一覧!$U$37,"",IF($BF658=ﾃﾞｰﾀ一覧!$U$38,"",IF($AH658=ﾃﾞｰﾀ一覧!$U$25,VLOOKUP($AK658,ﾃﾞｰﾀ一覧!$AH$43:$AR$66,10,FALSE),VLOOKUP($AK658,ﾃﾞｰﾀ一覧!$AH$4:$AR$66,10,FALSE))))))</f>
        <v/>
      </c>
      <c r="BP658" s="1110"/>
      <c r="BQ658" s="1110"/>
      <c r="BR658" s="1111"/>
      <c r="BS658" s="1307">
        <f>IF($BL658="",0,VLOOKUP($BL658,ﾃﾞｰﾀ一覧!$AY$4:$BB$16,3,FALSE))+IF($BC658="",0,VLOOKUP($BC658,ﾃﾞｰﾀ一覧!$AY$4:$BB$16,3,FALSE))+IF($BD658="",0,VLOOKUP($BD658,ﾃﾞｰﾀ一覧!$AY$4:$BB$16,3,FALSE))</f>
        <v>0</v>
      </c>
      <c r="BT658" s="1307"/>
      <c r="BU658" s="1307"/>
      <c r="BV658" s="1112" t="str">
        <f>IF($BO658="","",IF($BF658=ﾃﾞｰﾀ一覧!$U$37,"",IF($BF658=ﾃﾞｰﾀ一覧!$U$38,"",IF($BO658=ﾃﾞｰﾀ一覧!$AT$27,ﾃﾞｰﾀ一覧!$AT$27,VLOOKUP($AK658,ﾃﾞｰﾀ一覧!$AH$4:$AR$66,11,FALSE)*IF($BO658=ﾃﾞｰﾀ一覧!$AT$17,($AR658+1)*($AV658+1),IF($BO658=ﾃﾞｰﾀ一覧!$AT$22,IF(COUNTIF($AD658,"*天端*"),ﾃﾞｰﾀ一覧!$AU$43/2,ﾃﾞｰﾀ一覧!$AU$43/3),IF($BO658=ﾃﾞｰﾀ一覧!$AT$20,$AR658*$AV658,IF($BO658=ﾃﾞｰﾀ一覧!$AT$21,$AV658,1))))))))</f>
        <v/>
      </c>
      <c r="BW658" s="1112"/>
      <c r="BX658" s="1112"/>
      <c r="BY658" s="1088" t="str">
        <f>IF($B658="","",IF($AH658="","",IF($CK658=ﾃﾞｰﾀ一覧!$U$53,ﾃﾞｰﾀ一覧!$U$61,IF($AH658=ﾃﾞｰﾀ一覧!$U$21,ﾃﾞｰﾀ一覧!$U$60,IF(OR($AH658=ﾃﾞｰﾀ一覧!$U$19,$AH658=ﾃﾞｰﾀ一覧!$U$20,$AH658=ﾃﾞｰﾀ一覧!$U$23,$AH658=ﾃﾞｰﾀ一覧!$U$22,$AH658=ﾃﾞｰﾀ一覧!$U$18,AH658=ﾃﾞｰﾀ一覧!$U$25),ﾃﾞｰﾀ一覧!$U$59,ﾃﾞｰﾀ一覧!$U$62)))))</f>
        <v/>
      </c>
      <c r="BZ658" s="1089"/>
      <c r="CA658" s="1113"/>
      <c r="CB658" s="1113"/>
      <c r="CC658" s="1113"/>
      <c r="CD658" s="1113"/>
      <c r="CE658" s="1113"/>
      <c r="CF658" s="1113"/>
      <c r="CG658" s="1113"/>
      <c r="CH658" s="1113"/>
      <c r="CI658" s="1114"/>
      <c r="CK658" s="240"/>
      <c r="CM658" s="378" t="str">
        <f t="shared" si="70"/>
        <v/>
      </c>
      <c r="CN658" s="379" t="str">
        <f t="shared" si="71"/>
        <v/>
      </c>
      <c r="CO658" s="379" t="str">
        <f t="shared" si="72"/>
        <v/>
      </c>
      <c r="CP658" s="380" t="str">
        <f t="shared" si="73"/>
        <v/>
      </c>
      <c r="CQ658" s="244"/>
      <c r="CR658" s="1100"/>
      <c r="CS658" s="1101"/>
      <c r="CT658" s="1102"/>
      <c r="CU658" s="1135"/>
      <c r="CV658" s="1136"/>
      <c r="CW658" s="1136"/>
      <c r="CX658" s="1137"/>
      <c r="CY658" s="1138"/>
      <c r="CZ658" s="1139"/>
      <c r="DA658" s="1140"/>
      <c r="DB658" s="1132"/>
      <c r="DC658" s="1133"/>
      <c r="DD658" s="1133"/>
      <c r="DE658" s="1133"/>
      <c r="DF658" s="1133"/>
      <c r="DG658" s="1134"/>
      <c r="DH658" s="580"/>
      <c r="DI658" s="1084"/>
      <c r="DJ658" s="1084"/>
      <c r="DK658" s="581"/>
      <c r="DL658" s="582"/>
      <c r="DM658" s="1084"/>
      <c r="DN658" s="1084"/>
      <c r="DO658" s="581"/>
      <c r="DP658" s="582"/>
      <c r="DQ658" s="1084"/>
      <c r="DR658" s="1084"/>
      <c r="DS658" s="583"/>
      <c r="DT658" s="1124"/>
      <c r="DU658" s="1125"/>
      <c r="DV658" s="1125"/>
      <c r="DW658" s="1124"/>
      <c r="DX658" s="1125"/>
      <c r="DY658" s="1150"/>
      <c r="DZ658" s="1362"/>
      <c r="EA658" s="1363"/>
      <c r="EB658" s="1362"/>
      <c r="EC658" s="1363"/>
      <c r="ED658" s="1362"/>
      <c r="EE658" s="1377"/>
      <c r="EF658" s="1378"/>
      <c r="EG658" s="1379"/>
      <c r="EH658" s="1379"/>
      <c r="EI658" s="1380"/>
      <c r="EJ658" s="1381"/>
      <c r="EK658" s="1381"/>
      <c r="EL658" s="1381"/>
      <c r="EM658" s="1382"/>
      <c r="EN658" s="1382"/>
      <c r="EO658" s="1382"/>
      <c r="EP658" s="1375"/>
      <c r="EQ658" s="1376"/>
      <c r="ER658" s="1113"/>
      <c r="ES658" s="1113"/>
      <c r="ET658" s="1113"/>
      <c r="EU658" s="1113"/>
      <c r="EV658" s="1113"/>
      <c r="EW658" s="1113"/>
      <c r="EX658" s="1113"/>
      <c r="EY658" s="1113"/>
      <c r="EZ658" s="1114"/>
    </row>
    <row r="659" spans="1:156" ht="30" customHeight="1" x14ac:dyDescent="0.2">
      <c r="A659" s="207">
        <f t="shared" si="74"/>
        <v>648</v>
      </c>
      <c r="B659" s="1103"/>
      <c r="C659" s="1104"/>
      <c r="D659" s="1303"/>
      <c r="E659" s="1304"/>
      <c r="F659" s="1094" t="str">
        <f t="shared" ref="F659:F723" si="76">IF($DB659="","",$DB659&amp;"("&amp;IF($DH659=0,"",$DH659&amp;$DI659)&amp;IF($DK659=0,"",$DK659)&amp;IF($DL659=0,"","×"&amp;$DL659&amp;$DM659)&amp;IF($DO659=0,"",$DO659)&amp;IF($DP659=0,"","×"&amp;$DP659&amp;$DQ659)&amp;IF($DS659=0,"",$DS659)&amp;")")</f>
        <v/>
      </c>
      <c r="G659" s="1095"/>
      <c r="H659" s="1095"/>
      <c r="I659" s="1095"/>
      <c r="J659" s="1095"/>
      <c r="K659" s="1095"/>
      <c r="L659" s="1095"/>
      <c r="M659" s="1095"/>
      <c r="N659" s="1095"/>
      <c r="O659" s="1095"/>
      <c r="P659" s="1095"/>
      <c r="Q659" s="1095"/>
      <c r="R659" s="1095"/>
      <c r="S659" s="1095"/>
      <c r="T659" s="1095"/>
      <c r="U659" s="1095"/>
      <c r="V659" s="1095"/>
      <c r="W659" s="1096"/>
      <c r="X659" s="1299">
        <f t="shared" si="75"/>
        <v>0</v>
      </c>
      <c r="Y659" s="1300"/>
      <c r="Z659" s="1301"/>
      <c r="AA659" s="1100"/>
      <c r="AB659" s="1101"/>
      <c r="AC659" s="1102"/>
      <c r="AD659" s="1135"/>
      <c r="AE659" s="1136"/>
      <c r="AF659" s="1136"/>
      <c r="AG659" s="1137"/>
      <c r="AH659" s="1138"/>
      <c r="AI659" s="1139"/>
      <c r="AJ659" s="1140"/>
      <c r="AK659" s="1132"/>
      <c r="AL659" s="1133"/>
      <c r="AM659" s="1133"/>
      <c r="AN659" s="1133"/>
      <c r="AO659" s="1133"/>
      <c r="AP659" s="1134"/>
      <c r="AQ659" s="642" t="str">
        <f>IF(AK659="","",VLOOKUP(AK659,ﾃﾞｰﾀ一覧!$AH$4:$AR$66,2,FALSE))</f>
        <v/>
      </c>
      <c r="AR659" s="1084"/>
      <c r="AS659" s="1084"/>
      <c r="AT659" s="643" t="str">
        <f>IF(AK659="","",VLOOKUP(AK659,ﾃﾞｰﾀ一覧!$AH$4:$AR$66,3,FALSE))</f>
        <v/>
      </c>
      <c r="AU659" s="644" t="str">
        <f>IF(AK659="","",VLOOKUP(AK659,ﾃﾞｰﾀ一覧!$AH$4:$AR$66,5,FALSE))</f>
        <v/>
      </c>
      <c r="AV659" s="1084"/>
      <c r="AW659" s="1084"/>
      <c r="AX659" s="643" t="str">
        <f>IF(AK659="","",VLOOKUP(AK659,ﾃﾞｰﾀ一覧!$AH$4:$AR$66,6,FALSE))</f>
        <v/>
      </c>
      <c r="AY659" s="649" t="str">
        <f>IF(AK659="","",VLOOKUP(AK659,ﾃﾞｰﾀ一覧!$AH$4:$AR$66,8,FALSE))</f>
        <v/>
      </c>
      <c r="AZ659" s="1084"/>
      <c r="BA659" s="1084"/>
      <c r="BB659" s="388" t="str">
        <f>IF(AK659="","",VLOOKUP(AK659,ﾃﾞｰﾀ一覧!$AH$4:$AR$66,9,FALSE))</f>
        <v/>
      </c>
      <c r="BC659" s="1124"/>
      <c r="BD659" s="1125"/>
      <c r="BE659" s="1125"/>
      <c r="BF659" s="1124"/>
      <c r="BG659" s="1125"/>
      <c r="BH659" s="1125"/>
      <c r="BI659" s="1124"/>
      <c r="BJ659" s="1125"/>
      <c r="BK659" s="1150"/>
      <c r="BL659" s="1154"/>
      <c r="BM659" s="1155"/>
      <c r="BN659" s="1156"/>
      <c r="BO659" s="1109" t="str">
        <f>IF($AK659="","",IF($BF659="","",IF($BF659=ﾃﾞｰﾀ一覧!$U$37,"",IF($BF659=ﾃﾞｰﾀ一覧!$U$38,"",IF($AH659=ﾃﾞｰﾀ一覧!$U$25,VLOOKUP($AK659,ﾃﾞｰﾀ一覧!$AH$43:$AR$66,10,FALSE),VLOOKUP($AK659,ﾃﾞｰﾀ一覧!$AH$4:$AR$66,10,FALSE))))))</f>
        <v/>
      </c>
      <c r="BP659" s="1110"/>
      <c r="BQ659" s="1110"/>
      <c r="BR659" s="1111"/>
      <c r="BS659" s="1307">
        <f>IF($BL659="",0,VLOOKUP($BL659,ﾃﾞｰﾀ一覧!$AY$4:$BB$16,3,FALSE))+IF($BC659="",0,VLOOKUP($BC659,ﾃﾞｰﾀ一覧!$AY$4:$BB$16,3,FALSE))+IF($BD659="",0,VLOOKUP($BD659,ﾃﾞｰﾀ一覧!$AY$4:$BB$16,3,FALSE))</f>
        <v>0</v>
      </c>
      <c r="BT659" s="1307"/>
      <c r="BU659" s="1307"/>
      <c r="BV659" s="1112" t="str">
        <f>IF($BO659="","",IF($BF659=ﾃﾞｰﾀ一覧!$U$37,"",IF($BF659=ﾃﾞｰﾀ一覧!$U$38,"",IF($BO659=ﾃﾞｰﾀ一覧!$AT$27,ﾃﾞｰﾀ一覧!$AT$27,VLOOKUP($AK659,ﾃﾞｰﾀ一覧!$AH$4:$AR$66,11,FALSE)*IF($BO659=ﾃﾞｰﾀ一覧!$AT$17,($AR659+1)*($AV659+1),IF($BO659=ﾃﾞｰﾀ一覧!$AT$22,IF(COUNTIF($AD659,"*天端*"),ﾃﾞｰﾀ一覧!$AU$43/2,ﾃﾞｰﾀ一覧!$AU$43/3),IF($BO659=ﾃﾞｰﾀ一覧!$AT$20,$AR659*$AV659,IF($BO659=ﾃﾞｰﾀ一覧!$AT$21,$AV659,1))))))))</f>
        <v/>
      </c>
      <c r="BW659" s="1112"/>
      <c r="BX659" s="1112"/>
      <c r="BY659" s="1088" t="str">
        <f>IF($B659="","",IF($AH659="","",IF($CK659=ﾃﾞｰﾀ一覧!$U$53,ﾃﾞｰﾀ一覧!$U$61,IF($AH659=ﾃﾞｰﾀ一覧!$U$21,ﾃﾞｰﾀ一覧!$U$60,IF(OR($AH659=ﾃﾞｰﾀ一覧!$U$19,$AH659=ﾃﾞｰﾀ一覧!$U$20,$AH659=ﾃﾞｰﾀ一覧!$U$23,$AH659=ﾃﾞｰﾀ一覧!$U$22,$AH659=ﾃﾞｰﾀ一覧!$U$18,AH659=ﾃﾞｰﾀ一覧!$U$25),ﾃﾞｰﾀ一覧!$U$59,ﾃﾞｰﾀ一覧!$U$62)))))</f>
        <v/>
      </c>
      <c r="BZ659" s="1089"/>
      <c r="CA659" s="1113"/>
      <c r="CB659" s="1113"/>
      <c r="CC659" s="1113"/>
      <c r="CD659" s="1113"/>
      <c r="CE659" s="1113"/>
      <c r="CF659" s="1113"/>
      <c r="CG659" s="1113"/>
      <c r="CH659" s="1113"/>
      <c r="CI659" s="1114"/>
      <c r="CK659" s="240"/>
      <c r="CM659" s="378" t="str">
        <f t="shared" si="70"/>
        <v/>
      </c>
      <c r="CN659" s="379" t="str">
        <f t="shared" si="71"/>
        <v/>
      </c>
      <c r="CO659" s="379" t="str">
        <f t="shared" si="72"/>
        <v/>
      </c>
      <c r="CP659" s="380" t="str">
        <f t="shared" si="73"/>
        <v/>
      </c>
      <c r="CQ659" s="244"/>
      <c r="CR659" s="1100"/>
      <c r="CS659" s="1101"/>
      <c r="CT659" s="1102"/>
      <c r="CU659" s="1135"/>
      <c r="CV659" s="1136"/>
      <c r="CW659" s="1136"/>
      <c r="CX659" s="1137"/>
      <c r="CY659" s="1138"/>
      <c r="CZ659" s="1139"/>
      <c r="DA659" s="1140"/>
      <c r="DB659" s="1132"/>
      <c r="DC659" s="1133"/>
      <c r="DD659" s="1133"/>
      <c r="DE659" s="1133"/>
      <c r="DF659" s="1133"/>
      <c r="DG659" s="1134"/>
      <c r="DH659" s="580"/>
      <c r="DI659" s="1084"/>
      <c r="DJ659" s="1084"/>
      <c r="DK659" s="581"/>
      <c r="DL659" s="582"/>
      <c r="DM659" s="1084"/>
      <c r="DN659" s="1084"/>
      <c r="DO659" s="581"/>
      <c r="DP659" s="582"/>
      <c r="DQ659" s="1084"/>
      <c r="DR659" s="1084"/>
      <c r="DS659" s="583"/>
      <c r="DT659" s="1124"/>
      <c r="DU659" s="1125"/>
      <c r="DV659" s="1125"/>
      <c r="DW659" s="1124"/>
      <c r="DX659" s="1125"/>
      <c r="DY659" s="1150"/>
      <c r="DZ659" s="1362"/>
      <c r="EA659" s="1363"/>
      <c r="EB659" s="1362"/>
      <c r="EC659" s="1363"/>
      <c r="ED659" s="1362"/>
      <c r="EE659" s="1377"/>
      <c r="EF659" s="1378"/>
      <c r="EG659" s="1379"/>
      <c r="EH659" s="1379"/>
      <c r="EI659" s="1380"/>
      <c r="EJ659" s="1381"/>
      <c r="EK659" s="1381"/>
      <c r="EL659" s="1381"/>
      <c r="EM659" s="1382"/>
      <c r="EN659" s="1382"/>
      <c r="EO659" s="1382"/>
      <c r="EP659" s="1375"/>
      <c r="EQ659" s="1376"/>
      <c r="ER659" s="1113"/>
      <c r="ES659" s="1113"/>
      <c r="ET659" s="1113"/>
      <c r="EU659" s="1113"/>
      <c r="EV659" s="1113"/>
      <c r="EW659" s="1113"/>
      <c r="EX659" s="1113"/>
      <c r="EY659" s="1113"/>
      <c r="EZ659" s="1114"/>
    </row>
    <row r="660" spans="1:156" ht="30" customHeight="1" x14ac:dyDescent="0.2">
      <c r="A660" s="207">
        <f t="shared" si="74"/>
        <v>649</v>
      </c>
      <c r="B660" s="1103"/>
      <c r="C660" s="1104"/>
      <c r="D660" s="1303"/>
      <c r="E660" s="1304"/>
      <c r="F660" s="1094" t="str">
        <f t="shared" si="76"/>
        <v/>
      </c>
      <c r="G660" s="1095"/>
      <c r="H660" s="1095"/>
      <c r="I660" s="1095"/>
      <c r="J660" s="1095"/>
      <c r="K660" s="1095"/>
      <c r="L660" s="1095"/>
      <c r="M660" s="1095"/>
      <c r="N660" s="1095"/>
      <c r="O660" s="1095"/>
      <c r="P660" s="1095"/>
      <c r="Q660" s="1095"/>
      <c r="R660" s="1095"/>
      <c r="S660" s="1095"/>
      <c r="T660" s="1095"/>
      <c r="U660" s="1095"/>
      <c r="V660" s="1095"/>
      <c r="W660" s="1096"/>
      <c r="X660" s="1299">
        <f t="shared" si="75"/>
        <v>0</v>
      </c>
      <c r="Y660" s="1300"/>
      <c r="Z660" s="1301"/>
      <c r="AA660" s="1100"/>
      <c r="AB660" s="1101"/>
      <c r="AC660" s="1102"/>
      <c r="AD660" s="1135"/>
      <c r="AE660" s="1136"/>
      <c r="AF660" s="1136"/>
      <c r="AG660" s="1137"/>
      <c r="AH660" s="1138"/>
      <c r="AI660" s="1139"/>
      <c r="AJ660" s="1140"/>
      <c r="AK660" s="1132"/>
      <c r="AL660" s="1133"/>
      <c r="AM660" s="1133"/>
      <c r="AN660" s="1133"/>
      <c r="AO660" s="1133"/>
      <c r="AP660" s="1134"/>
      <c r="AQ660" s="642" t="str">
        <f>IF(AK660="","",VLOOKUP(AK660,ﾃﾞｰﾀ一覧!$AH$4:$AR$66,2,FALSE))</f>
        <v/>
      </c>
      <c r="AR660" s="1084"/>
      <c r="AS660" s="1084"/>
      <c r="AT660" s="643" t="str">
        <f>IF(AK660="","",VLOOKUP(AK660,ﾃﾞｰﾀ一覧!$AH$4:$AR$66,3,FALSE))</f>
        <v/>
      </c>
      <c r="AU660" s="644" t="str">
        <f>IF(AK660="","",VLOOKUP(AK660,ﾃﾞｰﾀ一覧!$AH$4:$AR$66,5,FALSE))</f>
        <v/>
      </c>
      <c r="AV660" s="1084"/>
      <c r="AW660" s="1084"/>
      <c r="AX660" s="643" t="str">
        <f>IF(AK660="","",VLOOKUP(AK660,ﾃﾞｰﾀ一覧!$AH$4:$AR$66,6,FALSE))</f>
        <v/>
      </c>
      <c r="AY660" s="649" t="str">
        <f>IF(AK660="","",VLOOKUP(AK660,ﾃﾞｰﾀ一覧!$AH$4:$AR$66,8,FALSE))</f>
        <v/>
      </c>
      <c r="AZ660" s="1084"/>
      <c r="BA660" s="1084"/>
      <c r="BB660" s="388" t="str">
        <f>IF(AK660="","",VLOOKUP(AK660,ﾃﾞｰﾀ一覧!$AH$4:$AR$66,9,FALSE))</f>
        <v/>
      </c>
      <c r="BC660" s="1124"/>
      <c r="BD660" s="1125"/>
      <c r="BE660" s="1125"/>
      <c r="BF660" s="1124"/>
      <c r="BG660" s="1125"/>
      <c r="BH660" s="1125"/>
      <c r="BI660" s="1124"/>
      <c r="BJ660" s="1125"/>
      <c r="BK660" s="1150"/>
      <c r="BL660" s="1154"/>
      <c r="BM660" s="1155"/>
      <c r="BN660" s="1156"/>
      <c r="BO660" s="1109" t="str">
        <f>IF($AK660="","",IF($BF660="","",IF($BF660=ﾃﾞｰﾀ一覧!$U$37,"",IF($BF660=ﾃﾞｰﾀ一覧!$U$38,"",IF($AH660=ﾃﾞｰﾀ一覧!$U$25,VLOOKUP($AK660,ﾃﾞｰﾀ一覧!$AH$43:$AR$66,10,FALSE),VLOOKUP($AK660,ﾃﾞｰﾀ一覧!$AH$4:$AR$66,10,FALSE))))))</f>
        <v/>
      </c>
      <c r="BP660" s="1110"/>
      <c r="BQ660" s="1110"/>
      <c r="BR660" s="1111"/>
      <c r="BS660" s="1307">
        <f>IF($BL660="",0,VLOOKUP($BL660,ﾃﾞｰﾀ一覧!$AY$4:$BB$16,3,FALSE))+IF($BC660="",0,VLOOKUP($BC660,ﾃﾞｰﾀ一覧!$AY$4:$BB$16,3,FALSE))+IF($BD660="",0,VLOOKUP($BD660,ﾃﾞｰﾀ一覧!$AY$4:$BB$16,3,FALSE))</f>
        <v>0</v>
      </c>
      <c r="BT660" s="1307"/>
      <c r="BU660" s="1307"/>
      <c r="BV660" s="1112" t="str">
        <f>IF($BO660="","",IF($BF660=ﾃﾞｰﾀ一覧!$U$37,"",IF($BF660=ﾃﾞｰﾀ一覧!$U$38,"",IF($BO660=ﾃﾞｰﾀ一覧!$AT$27,ﾃﾞｰﾀ一覧!$AT$27,VLOOKUP($AK660,ﾃﾞｰﾀ一覧!$AH$4:$AR$66,11,FALSE)*IF($BO660=ﾃﾞｰﾀ一覧!$AT$17,($AR660+1)*($AV660+1),IF($BO660=ﾃﾞｰﾀ一覧!$AT$22,IF(COUNTIF($AD660,"*天端*"),ﾃﾞｰﾀ一覧!$AU$43/2,ﾃﾞｰﾀ一覧!$AU$43/3),IF($BO660=ﾃﾞｰﾀ一覧!$AT$20,$AR660*$AV660,IF($BO660=ﾃﾞｰﾀ一覧!$AT$21,$AV660,1))))))))</f>
        <v/>
      </c>
      <c r="BW660" s="1112"/>
      <c r="BX660" s="1112"/>
      <c r="BY660" s="1088" t="str">
        <f>IF($B660="","",IF($AH660="","",IF($CK660=ﾃﾞｰﾀ一覧!$U$53,ﾃﾞｰﾀ一覧!$U$61,IF($AH660=ﾃﾞｰﾀ一覧!$U$21,ﾃﾞｰﾀ一覧!$U$60,IF(OR($AH660=ﾃﾞｰﾀ一覧!$U$19,$AH660=ﾃﾞｰﾀ一覧!$U$20,$AH660=ﾃﾞｰﾀ一覧!$U$23,$AH660=ﾃﾞｰﾀ一覧!$U$22,$AH660=ﾃﾞｰﾀ一覧!$U$18,AH660=ﾃﾞｰﾀ一覧!$U$25),ﾃﾞｰﾀ一覧!$U$59,ﾃﾞｰﾀ一覧!$U$62)))))</f>
        <v/>
      </c>
      <c r="BZ660" s="1089"/>
      <c r="CA660" s="1113"/>
      <c r="CB660" s="1113"/>
      <c r="CC660" s="1113"/>
      <c r="CD660" s="1113"/>
      <c r="CE660" s="1113"/>
      <c r="CF660" s="1113"/>
      <c r="CG660" s="1113"/>
      <c r="CH660" s="1113"/>
      <c r="CI660" s="1114"/>
      <c r="CK660" s="240"/>
      <c r="CM660" s="378" t="str">
        <f t="shared" si="70"/>
        <v/>
      </c>
      <c r="CN660" s="379" t="str">
        <f t="shared" si="71"/>
        <v/>
      </c>
      <c r="CO660" s="379" t="str">
        <f t="shared" si="72"/>
        <v/>
      </c>
      <c r="CP660" s="380" t="str">
        <f t="shared" si="73"/>
        <v/>
      </c>
      <c r="CQ660" s="244"/>
      <c r="CR660" s="1100"/>
      <c r="CS660" s="1101"/>
      <c r="CT660" s="1102"/>
      <c r="CU660" s="1135"/>
      <c r="CV660" s="1136"/>
      <c r="CW660" s="1136"/>
      <c r="CX660" s="1137"/>
      <c r="CY660" s="1138"/>
      <c r="CZ660" s="1139"/>
      <c r="DA660" s="1140"/>
      <c r="DB660" s="1132"/>
      <c r="DC660" s="1133"/>
      <c r="DD660" s="1133"/>
      <c r="DE660" s="1133"/>
      <c r="DF660" s="1133"/>
      <c r="DG660" s="1134"/>
      <c r="DH660" s="580"/>
      <c r="DI660" s="1084"/>
      <c r="DJ660" s="1084"/>
      <c r="DK660" s="581"/>
      <c r="DL660" s="582"/>
      <c r="DM660" s="1084"/>
      <c r="DN660" s="1084"/>
      <c r="DO660" s="581"/>
      <c r="DP660" s="582"/>
      <c r="DQ660" s="1084"/>
      <c r="DR660" s="1084"/>
      <c r="DS660" s="583"/>
      <c r="DT660" s="1124"/>
      <c r="DU660" s="1125"/>
      <c r="DV660" s="1125"/>
      <c r="DW660" s="1124"/>
      <c r="DX660" s="1125"/>
      <c r="DY660" s="1150"/>
      <c r="DZ660" s="1362"/>
      <c r="EA660" s="1363"/>
      <c r="EB660" s="1362"/>
      <c r="EC660" s="1363"/>
      <c r="ED660" s="1362"/>
      <c r="EE660" s="1377"/>
      <c r="EF660" s="1378"/>
      <c r="EG660" s="1379"/>
      <c r="EH660" s="1379"/>
      <c r="EI660" s="1380"/>
      <c r="EJ660" s="1381"/>
      <c r="EK660" s="1381"/>
      <c r="EL660" s="1381"/>
      <c r="EM660" s="1382"/>
      <c r="EN660" s="1382"/>
      <c r="EO660" s="1382"/>
      <c r="EP660" s="1375"/>
      <c r="EQ660" s="1376"/>
      <c r="ER660" s="1113"/>
      <c r="ES660" s="1113"/>
      <c r="ET660" s="1113"/>
      <c r="EU660" s="1113"/>
      <c r="EV660" s="1113"/>
      <c r="EW660" s="1113"/>
      <c r="EX660" s="1113"/>
      <c r="EY660" s="1113"/>
      <c r="EZ660" s="1114"/>
    </row>
    <row r="661" spans="1:156" ht="30" customHeight="1" x14ac:dyDescent="0.2">
      <c r="A661" s="207">
        <f t="shared" si="74"/>
        <v>650</v>
      </c>
      <c r="B661" s="1103"/>
      <c r="C661" s="1104"/>
      <c r="D661" s="1303"/>
      <c r="E661" s="1304"/>
      <c r="F661" s="1094" t="str">
        <f t="shared" si="76"/>
        <v/>
      </c>
      <c r="G661" s="1095"/>
      <c r="H661" s="1095"/>
      <c r="I661" s="1095"/>
      <c r="J661" s="1095"/>
      <c r="K661" s="1095"/>
      <c r="L661" s="1095"/>
      <c r="M661" s="1095"/>
      <c r="N661" s="1095"/>
      <c r="O661" s="1095"/>
      <c r="P661" s="1095"/>
      <c r="Q661" s="1095"/>
      <c r="R661" s="1095"/>
      <c r="S661" s="1095"/>
      <c r="T661" s="1095"/>
      <c r="U661" s="1095"/>
      <c r="V661" s="1095"/>
      <c r="W661" s="1096"/>
      <c r="X661" s="1299">
        <f t="shared" si="75"/>
        <v>0</v>
      </c>
      <c r="Y661" s="1300"/>
      <c r="Z661" s="1301"/>
      <c r="AA661" s="1100"/>
      <c r="AB661" s="1101"/>
      <c r="AC661" s="1102"/>
      <c r="AD661" s="1135"/>
      <c r="AE661" s="1136"/>
      <c r="AF661" s="1136"/>
      <c r="AG661" s="1137"/>
      <c r="AH661" s="1138"/>
      <c r="AI661" s="1139"/>
      <c r="AJ661" s="1140"/>
      <c r="AK661" s="1132"/>
      <c r="AL661" s="1133"/>
      <c r="AM661" s="1133"/>
      <c r="AN661" s="1133"/>
      <c r="AO661" s="1133"/>
      <c r="AP661" s="1134"/>
      <c r="AQ661" s="642" t="str">
        <f>IF(AK661="","",VLOOKUP(AK661,ﾃﾞｰﾀ一覧!$AH$4:$AR$66,2,FALSE))</f>
        <v/>
      </c>
      <c r="AR661" s="1084"/>
      <c r="AS661" s="1084"/>
      <c r="AT661" s="643" t="str">
        <f>IF(AK661="","",VLOOKUP(AK661,ﾃﾞｰﾀ一覧!$AH$4:$AR$66,3,FALSE))</f>
        <v/>
      </c>
      <c r="AU661" s="644" t="str">
        <f>IF(AK661="","",VLOOKUP(AK661,ﾃﾞｰﾀ一覧!$AH$4:$AR$66,5,FALSE))</f>
        <v/>
      </c>
      <c r="AV661" s="1084"/>
      <c r="AW661" s="1084"/>
      <c r="AX661" s="643" t="str">
        <f>IF(AK661="","",VLOOKUP(AK661,ﾃﾞｰﾀ一覧!$AH$4:$AR$66,6,FALSE))</f>
        <v/>
      </c>
      <c r="AY661" s="649" t="str">
        <f>IF(AK661="","",VLOOKUP(AK661,ﾃﾞｰﾀ一覧!$AH$4:$AR$66,8,FALSE))</f>
        <v/>
      </c>
      <c r="AZ661" s="1084"/>
      <c r="BA661" s="1084"/>
      <c r="BB661" s="388" t="str">
        <f>IF(AK661="","",VLOOKUP(AK661,ﾃﾞｰﾀ一覧!$AH$4:$AR$66,9,FALSE))</f>
        <v/>
      </c>
      <c r="BC661" s="1124"/>
      <c r="BD661" s="1125"/>
      <c r="BE661" s="1125"/>
      <c r="BF661" s="1124"/>
      <c r="BG661" s="1125"/>
      <c r="BH661" s="1125"/>
      <c r="BI661" s="1124"/>
      <c r="BJ661" s="1125"/>
      <c r="BK661" s="1150"/>
      <c r="BL661" s="1154"/>
      <c r="BM661" s="1155"/>
      <c r="BN661" s="1156"/>
      <c r="BO661" s="1109" t="str">
        <f>IF($AK661="","",IF($BF661="","",IF($BF661=ﾃﾞｰﾀ一覧!$U$37,"",IF($BF661=ﾃﾞｰﾀ一覧!$U$38,"",IF($AH661=ﾃﾞｰﾀ一覧!$U$25,VLOOKUP($AK661,ﾃﾞｰﾀ一覧!$AH$43:$AR$66,10,FALSE),VLOOKUP($AK661,ﾃﾞｰﾀ一覧!$AH$4:$AR$66,10,FALSE))))))</f>
        <v/>
      </c>
      <c r="BP661" s="1110"/>
      <c r="BQ661" s="1110"/>
      <c r="BR661" s="1111"/>
      <c r="BS661" s="1307">
        <f>IF($BL661="",0,VLOOKUP($BL661,ﾃﾞｰﾀ一覧!$AY$4:$BB$16,3,FALSE))+IF($BC661="",0,VLOOKUP($BC661,ﾃﾞｰﾀ一覧!$AY$4:$BB$16,3,FALSE))+IF($BD661="",0,VLOOKUP($BD661,ﾃﾞｰﾀ一覧!$AY$4:$BB$16,3,FALSE))</f>
        <v>0</v>
      </c>
      <c r="BT661" s="1307"/>
      <c r="BU661" s="1307"/>
      <c r="BV661" s="1112" t="str">
        <f>IF($BO661="","",IF($BF661=ﾃﾞｰﾀ一覧!$U$37,"",IF($BF661=ﾃﾞｰﾀ一覧!$U$38,"",IF($BO661=ﾃﾞｰﾀ一覧!$AT$27,ﾃﾞｰﾀ一覧!$AT$27,VLOOKUP($AK661,ﾃﾞｰﾀ一覧!$AH$4:$AR$66,11,FALSE)*IF($BO661=ﾃﾞｰﾀ一覧!$AT$17,($AR661+1)*($AV661+1),IF($BO661=ﾃﾞｰﾀ一覧!$AT$22,IF(COUNTIF($AD661,"*天端*"),ﾃﾞｰﾀ一覧!$AU$43/2,ﾃﾞｰﾀ一覧!$AU$43/3),IF($BO661=ﾃﾞｰﾀ一覧!$AT$20,$AR661*$AV661,IF($BO661=ﾃﾞｰﾀ一覧!$AT$21,$AV661,1))))))))</f>
        <v/>
      </c>
      <c r="BW661" s="1112"/>
      <c r="BX661" s="1112"/>
      <c r="BY661" s="1088" t="str">
        <f>IF($B661="","",IF($AH661="","",IF($CK661=ﾃﾞｰﾀ一覧!$U$53,ﾃﾞｰﾀ一覧!$U$61,IF($AH661=ﾃﾞｰﾀ一覧!$U$21,ﾃﾞｰﾀ一覧!$U$60,IF(OR($AH661=ﾃﾞｰﾀ一覧!$U$19,$AH661=ﾃﾞｰﾀ一覧!$U$20,$AH661=ﾃﾞｰﾀ一覧!$U$23,$AH661=ﾃﾞｰﾀ一覧!$U$22,$AH661=ﾃﾞｰﾀ一覧!$U$18,AH661=ﾃﾞｰﾀ一覧!$U$25),ﾃﾞｰﾀ一覧!$U$59,ﾃﾞｰﾀ一覧!$U$62)))))</f>
        <v/>
      </c>
      <c r="BZ661" s="1089"/>
      <c r="CA661" s="1113"/>
      <c r="CB661" s="1113"/>
      <c r="CC661" s="1113"/>
      <c r="CD661" s="1113"/>
      <c r="CE661" s="1113"/>
      <c r="CF661" s="1113"/>
      <c r="CG661" s="1113"/>
      <c r="CH661" s="1113"/>
      <c r="CI661" s="1114"/>
      <c r="CK661" s="240"/>
      <c r="CM661" s="378" t="str">
        <f t="shared" si="70"/>
        <v/>
      </c>
      <c r="CN661" s="379" t="str">
        <f t="shared" si="71"/>
        <v/>
      </c>
      <c r="CO661" s="379" t="str">
        <f t="shared" si="72"/>
        <v/>
      </c>
      <c r="CP661" s="380" t="str">
        <f t="shared" si="73"/>
        <v/>
      </c>
      <c r="CQ661" s="244"/>
      <c r="CR661" s="1100"/>
      <c r="CS661" s="1101"/>
      <c r="CT661" s="1102"/>
      <c r="CU661" s="1135"/>
      <c r="CV661" s="1136"/>
      <c r="CW661" s="1136"/>
      <c r="CX661" s="1137"/>
      <c r="CY661" s="1138"/>
      <c r="CZ661" s="1139"/>
      <c r="DA661" s="1140"/>
      <c r="DB661" s="1132"/>
      <c r="DC661" s="1133"/>
      <c r="DD661" s="1133"/>
      <c r="DE661" s="1133"/>
      <c r="DF661" s="1133"/>
      <c r="DG661" s="1134"/>
      <c r="DH661" s="580"/>
      <c r="DI661" s="1084"/>
      <c r="DJ661" s="1084"/>
      <c r="DK661" s="581"/>
      <c r="DL661" s="582"/>
      <c r="DM661" s="1084"/>
      <c r="DN661" s="1084"/>
      <c r="DO661" s="581"/>
      <c r="DP661" s="582"/>
      <c r="DQ661" s="1084"/>
      <c r="DR661" s="1084"/>
      <c r="DS661" s="583"/>
      <c r="DT661" s="1124"/>
      <c r="DU661" s="1125"/>
      <c r="DV661" s="1125"/>
      <c r="DW661" s="1124"/>
      <c r="DX661" s="1125"/>
      <c r="DY661" s="1150"/>
      <c r="DZ661" s="1362"/>
      <c r="EA661" s="1363"/>
      <c r="EB661" s="1362"/>
      <c r="EC661" s="1363"/>
      <c r="ED661" s="1362"/>
      <c r="EE661" s="1377"/>
      <c r="EF661" s="1378"/>
      <c r="EG661" s="1379"/>
      <c r="EH661" s="1379"/>
      <c r="EI661" s="1380"/>
      <c r="EJ661" s="1381"/>
      <c r="EK661" s="1381"/>
      <c r="EL661" s="1381"/>
      <c r="EM661" s="1382"/>
      <c r="EN661" s="1382"/>
      <c r="EO661" s="1382"/>
      <c r="EP661" s="1375"/>
      <c r="EQ661" s="1376"/>
      <c r="ER661" s="1113"/>
      <c r="ES661" s="1113"/>
      <c r="ET661" s="1113"/>
      <c r="EU661" s="1113"/>
      <c r="EV661" s="1113"/>
      <c r="EW661" s="1113"/>
      <c r="EX661" s="1113"/>
      <c r="EY661" s="1113"/>
      <c r="EZ661" s="1114"/>
    </row>
    <row r="662" spans="1:156" ht="30" customHeight="1" x14ac:dyDescent="0.2">
      <c r="A662" s="207">
        <f t="shared" si="74"/>
        <v>651</v>
      </c>
      <c r="B662" s="1103"/>
      <c r="C662" s="1104"/>
      <c r="D662" s="1305"/>
      <c r="E662" s="1306"/>
      <c r="F662" s="1094" t="str">
        <f t="shared" si="76"/>
        <v/>
      </c>
      <c r="G662" s="1095"/>
      <c r="H662" s="1095"/>
      <c r="I662" s="1095"/>
      <c r="J662" s="1095"/>
      <c r="K662" s="1095"/>
      <c r="L662" s="1095"/>
      <c r="M662" s="1095"/>
      <c r="N662" s="1095"/>
      <c r="O662" s="1095"/>
      <c r="P662" s="1095"/>
      <c r="Q662" s="1095"/>
      <c r="R662" s="1095"/>
      <c r="S662" s="1095"/>
      <c r="T662" s="1095"/>
      <c r="U662" s="1095"/>
      <c r="V662" s="1095"/>
      <c r="W662" s="1096"/>
      <c r="X662" s="1299">
        <f t="shared" si="75"/>
        <v>0</v>
      </c>
      <c r="Y662" s="1300"/>
      <c r="Z662" s="1301"/>
      <c r="AA662" s="1100"/>
      <c r="AB662" s="1101"/>
      <c r="AC662" s="1102"/>
      <c r="AD662" s="1135"/>
      <c r="AE662" s="1136"/>
      <c r="AF662" s="1136"/>
      <c r="AG662" s="1137"/>
      <c r="AH662" s="1138"/>
      <c r="AI662" s="1139"/>
      <c r="AJ662" s="1140"/>
      <c r="AK662" s="1132"/>
      <c r="AL662" s="1133"/>
      <c r="AM662" s="1133"/>
      <c r="AN662" s="1133"/>
      <c r="AO662" s="1133"/>
      <c r="AP662" s="1134"/>
      <c r="AQ662" s="642" t="str">
        <f>IF(AK662="","",VLOOKUP(AK662,ﾃﾞｰﾀ一覧!$AH$4:$AR$66,2,FALSE))</f>
        <v/>
      </c>
      <c r="AR662" s="1084"/>
      <c r="AS662" s="1084"/>
      <c r="AT662" s="643" t="str">
        <f>IF(AK662="","",VLOOKUP(AK662,ﾃﾞｰﾀ一覧!$AH$4:$AR$66,3,FALSE))</f>
        <v/>
      </c>
      <c r="AU662" s="644" t="str">
        <f>IF(AK662="","",VLOOKUP(AK662,ﾃﾞｰﾀ一覧!$AH$4:$AR$66,5,FALSE))</f>
        <v/>
      </c>
      <c r="AV662" s="1084"/>
      <c r="AW662" s="1084"/>
      <c r="AX662" s="643" t="str">
        <f>IF(AK662="","",VLOOKUP(AK662,ﾃﾞｰﾀ一覧!$AH$4:$AR$66,6,FALSE))</f>
        <v/>
      </c>
      <c r="AY662" s="649" t="str">
        <f>IF(AK662="","",VLOOKUP(AK662,ﾃﾞｰﾀ一覧!$AH$4:$AR$66,8,FALSE))</f>
        <v/>
      </c>
      <c r="AZ662" s="1084"/>
      <c r="BA662" s="1084"/>
      <c r="BB662" s="388" t="str">
        <f>IF(AK662="","",VLOOKUP(AK662,ﾃﾞｰﾀ一覧!$AH$4:$AR$66,9,FALSE))</f>
        <v/>
      </c>
      <c r="BC662" s="1124"/>
      <c r="BD662" s="1125"/>
      <c r="BE662" s="1125"/>
      <c r="BF662" s="1124"/>
      <c r="BG662" s="1125"/>
      <c r="BH662" s="1125"/>
      <c r="BI662" s="1124"/>
      <c r="BJ662" s="1125"/>
      <c r="BK662" s="1150"/>
      <c r="BL662" s="1154"/>
      <c r="BM662" s="1155"/>
      <c r="BN662" s="1156"/>
      <c r="BO662" s="1109" t="str">
        <f>IF($AK662="","",IF($BF662="","",IF($BF662=ﾃﾞｰﾀ一覧!$U$37,"",IF($BF662=ﾃﾞｰﾀ一覧!$U$38,"",IF($AH662=ﾃﾞｰﾀ一覧!$U$25,VLOOKUP($AK662,ﾃﾞｰﾀ一覧!$AH$43:$AR$66,10,FALSE),VLOOKUP($AK662,ﾃﾞｰﾀ一覧!$AH$4:$AR$66,10,FALSE))))))</f>
        <v/>
      </c>
      <c r="BP662" s="1110"/>
      <c r="BQ662" s="1110"/>
      <c r="BR662" s="1111"/>
      <c r="BS662" s="1307">
        <f>IF($BL662="",0,VLOOKUP($BL662,ﾃﾞｰﾀ一覧!$AY$4:$BB$16,3,FALSE))+IF($BC662="",0,VLOOKUP($BC662,ﾃﾞｰﾀ一覧!$AY$4:$BB$16,3,FALSE))+IF($BD662="",0,VLOOKUP($BD662,ﾃﾞｰﾀ一覧!$AY$4:$BB$16,3,FALSE))</f>
        <v>0</v>
      </c>
      <c r="BT662" s="1307"/>
      <c r="BU662" s="1307"/>
      <c r="BV662" s="1112" t="str">
        <f>IF($BO662="","",IF($BF662=ﾃﾞｰﾀ一覧!$U$37,"",IF($BF662=ﾃﾞｰﾀ一覧!$U$38,"",IF($BO662=ﾃﾞｰﾀ一覧!$AT$27,ﾃﾞｰﾀ一覧!$AT$27,VLOOKUP($AK662,ﾃﾞｰﾀ一覧!$AH$4:$AR$66,11,FALSE)*IF($BO662=ﾃﾞｰﾀ一覧!$AT$17,($AR662+1)*($AV662+1),IF($BO662=ﾃﾞｰﾀ一覧!$AT$22,IF(COUNTIF($AD662,"*天端*"),ﾃﾞｰﾀ一覧!$AU$43/2,ﾃﾞｰﾀ一覧!$AU$43/3),IF($BO662=ﾃﾞｰﾀ一覧!$AT$20,$AR662*$AV662,IF($BO662=ﾃﾞｰﾀ一覧!$AT$21,$AV662,1))))))))</f>
        <v/>
      </c>
      <c r="BW662" s="1112"/>
      <c r="BX662" s="1112"/>
      <c r="BY662" s="1088" t="str">
        <f>IF($B662="","",IF($AH662="","",IF($CK662=ﾃﾞｰﾀ一覧!$U$53,ﾃﾞｰﾀ一覧!$U$61,IF($AH662=ﾃﾞｰﾀ一覧!$U$21,ﾃﾞｰﾀ一覧!$U$60,IF(OR($AH662=ﾃﾞｰﾀ一覧!$U$19,$AH662=ﾃﾞｰﾀ一覧!$U$20,$AH662=ﾃﾞｰﾀ一覧!$U$23,$AH662=ﾃﾞｰﾀ一覧!$U$22,$AH662=ﾃﾞｰﾀ一覧!$U$18,AH662=ﾃﾞｰﾀ一覧!$U$25),ﾃﾞｰﾀ一覧!$U$59,ﾃﾞｰﾀ一覧!$U$62)))))</f>
        <v/>
      </c>
      <c r="BZ662" s="1089"/>
      <c r="CA662" s="1113"/>
      <c r="CB662" s="1113"/>
      <c r="CC662" s="1113"/>
      <c r="CD662" s="1113"/>
      <c r="CE662" s="1113"/>
      <c r="CF662" s="1113"/>
      <c r="CG662" s="1113"/>
      <c r="CH662" s="1113"/>
      <c r="CI662" s="1114"/>
      <c r="CK662" s="240"/>
      <c r="CM662" s="378" t="str">
        <f t="shared" si="70"/>
        <v/>
      </c>
      <c r="CN662" s="379" t="str">
        <f t="shared" si="71"/>
        <v/>
      </c>
      <c r="CO662" s="379" t="str">
        <f t="shared" si="72"/>
        <v/>
      </c>
      <c r="CP662" s="380" t="str">
        <f t="shared" si="73"/>
        <v/>
      </c>
      <c r="CQ662" s="244"/>
      <c r="CR662" s="1100"/>
      <c r="CS662" s="1101"/>
      <c r="CT662" s="1102"/>
      <c r="CU662" s="1135"/>
      <c r="CV662" s="1136"/>
      <c r="CW662" s="1136"/>
      <c r="CX662" s="1137"/>
      <c r="CY662" s="1138"/>
      <c r="CZ662" s="1139"/>
      <c r="DA662" s="1140"/>
      <c r="DB662" s="1132"/>
      <c r="DC662" s="1133"/>
      <c r="DD662" s="1133"/>
      <c r="DE662" s="1133"/>
      <c r="DF662" s="1133"/>
      <c r="DG662" s="1134"/>
      <c r="DH662" s="580"/>
      <c r="DI662" s="1084"/>
      <c r="DJ662" s="1084"/>
      <c r="DK662" s="581"/>
      <c r="DL662" s="582"/>
      <c r="DM662" s="1084"/>
      <c r="DN662" s="1084"/>
      <c r="DO662" s="581"/>
      <c r="DP662" s="582"/>
      <c r="DQ662" s="1084"/>
      <c r="DR662" s="1084"/>
      <c r="DS662" s="583"/>
      <c r="DT662" s="1124"/>
      <c r="DU662" s="1125"/>
      <c r="DV662" s="1125"/>
      <c r="DW662" s="1124"/>
      <c r="DX662" s="1125"/>
      <c r="DY662" s="1150"/>
      <c r="DZ662" s="1362"/>
      <c r="EA662" s="1363"/>
      <c r="EB662" s="1362"/>
      <c r="EC662" s="1363"/>
      <c r="ED662" s="1362"/>
      <c r="EE662" s="1377"/>
      <c r="EF662" s="1378"/>
      <c r="EG662" s="1379"/>
      <c r="EH662" s="1379"/>
      <c r="EI662" s="1380"/>
      <c r="EJ662" s="1381"/>
      <c r="EK662" s="1381"/>
      <c r="EL662" s="1381"/>
      <c r="EM662" s="1382"/>
      <c r="EN662" s="1382"/>
      <c r="EO662" s="1382"/>
      <c r="EP662" s="1375"/>
      <c r="EQ662" s="1376"/>
      <c r="ER662" s="1113"/>
      <c r="ES662" s="1113"/>
      <c r="ET662" s="1113"/>
      <c r="EU662" s="1113"/>
      <c r="EV662" s="1113"/>
      <c r="EW662" s="1113"/>
      <c r="EX662" s="1113"/>
      <c r="EY662" s="1113"/>
      <c r="EZ662" s="1114"/>
    </row>
    <row r="663" spans="1:156" ht="30" customHeight="1" x14ac:dyDescent="0.2">
      <c r="A663" s="207">
        <f t="shared" si="74"/>
        <v>652</v>
      </c>
      <c r="B663" s="1103"/>
      <c r="C663" s="1104"/>
      <c r="D663" s="1305"/>
      <c r="E663" s="1306"/>
      <c r="F663" s="1094" t="str">
        <f t="shared" si="76"/>
        <v/>
      </c>
      <c r="G663" s="1095"/>
      <c r="H663" s="1095"/>
      <c r="I663" s="1095"/>
      <c r="J663" s="1095"/>
      <c r="K663" s="1095"/>
      <c r="L663" s="1095"/>
      <c r="M663" s="1095"/>
      <c r="N663" s="1095"/>
      <c r="O663" s="1095"/>
      <c r="P663" s="1095"/>
      <c r="Q663" s="1095"/>
      <c r="R663" s="1095"/>
      <c r="S663" s="1095"/>
      <c r="T663" s="1095"/>
      <c r="U663" s="1095"/>
      <c r="V663" s="1095"/>
      <c r="W663" s="1096"/>
      <c r="X663" s="1299">
        <f t="shared" si="75"/>
        <v>0</v>
      </c>
      <c r="Y663" s="1300"/>
      <c r="Z663" s="1301"/>
      <c r="AA663" s="1100"/>
      <c r="AB663" s="1101"/>
      <c r="AC663" s="1102"/>
      <c r="AD663" s="1135"/>
      <c r="AE663" s="1136"/>
      <c r="AF663" s="1136"/>
      <c r="AG663" s="1137"/>
      <c r="AH663" s="1138"/>
      <c r="AI663" s="1139"/>
      <c r="AJ663" s="1140"/>
      <c r="AK663" s="1132"/>
      <c r="AL663" s="1133"/>
      <c r="AM663" s="1133"/>
      <c r="AN663" s="1133"/>
      <c r="AO663" s="1133"/>
      <c r="AP663" s="1134"/>
      <c r="AQ663" s="642" t="str">
        <f>IF(AK663="","",VLOOKUP(AK663,ﾃﾞｰﾀ一覧!$AH$4:$AR$66,2,FALSE))</f>
        <v/>
      </c>
      <c r="AR663" s="1084"/>
      <c r="AS663" s="1084"/>
      <c r="AT663" s="643" t="str">
        <f>IF(AK663="","",VLOOKUP(AK663,ﾃﾞｰﾀ一覧!$AH$4:$AR$66,3,FALSE))</f>
        <v/>
      </c>
      <c r="AU663" s="644" t="str">
        <f>IF(AK663="","",VLOOKUP(AK663,ﾃﾞｰﾀ一覧!$AH$4:$AR$66,5,FALSE))</f>
        <v/>
      </c>
      <c r="AV663" s="1084"/>
      <c r="AW663" s="1084"/>
      <c r="AX663" s="643" t="str">
        <f>IF(AK663="","",VLOOKUP(AK663,ﾃﾞｰﾀ一覧!$AH$4:$AR$66,6,FALSE))</f>
        <v/>
      </c>
      <c r="AY663" s="649" t="str">
        <f>IF(AK663="","",VLOOKUP(AK663,ﾃﾞｰﾀ一覧!$AH$4:$AR$66,8,FALSE))</f>
        <v/>
      </c>
      <c r="AZ663" s="1084"/>
      <c r="BA663" s="1084"/>
      <c r="BB663" s="388" t="str">
        <f>IF(AK663="","",VLOOKUP(AK663,ﾃﾞｰﾀ一覧!$AH$4:$AR$66,9,FALSE))</f>
        <v/>
      </c>
      <c r="BC663" s="1124"/>
      <c r="BD663" s="1125"/>
      <c r="BE663" s="1125"/>
      <c r="BF663" s="1124"/>
      <c r="BG663" s="1125"/>
      <c r="BH663" s="1125"/>
      <c r="BI663" s="1124"/>
      <c r="BJ663" s="1125"/>
      <c r="BK663" s="1150"/>
      <c r="BL663" s="1154"/>
      <c r="BM663" s="1155"/>
      <c r="BN663" s="1156"/>
      <c r="BO663" s="1109" t="str">
        <f>IF($AK663="","",IF($BF663="","",IF($BF663=ﾃﾞｰﾀ一覧!$U$37,"",IF($BF663=ﾃﾞｰﾀ一覧!$U$38,"",IF($AH663=ﾃﾞｰﾀ一覧!$U$25,VLOOKUP($AK663,ﾃﾞｰﾀ一覧!$AH$43:$AR$66,10,FALSE),VLOOKUP($AK663,ﾃﾞｰﾀ一覧!$AH$4:$AR$66,10,FALSE))))))</f>
        <v/>
      </c>
      <c r="BP663" s="1110"/>
      <c r="BQ663" s="1110"/>
      <c r="BR663" s="1111"/>
      <c r="BS663" s="1307">
        <f>IF($BL663="",0,VLOOKUP($BL663,ﾃﾞｰﾀ一覧!$AY$4:$BB$16,3,FALSE))+IF($BC663="",0,VLOOKUP($BC663,ﾃﾞｰﾀ一覧!$AY$4:$BB$16,3,FALSE))+IF($BD663="",0,VLOOKUP($BD663,ﾃﾞｰﾀ一覧!$AY$4:$BB$16,3,FALSE))</f>
        <v>0</v>
      </c>
      <c r="BT663" s="1307"/>
      <c r="BU663" s="1307"/>
      <c r="BV663" s="1112" t="str">
        <f>IF($BO663="","",IF($BF663=ﾃﾞｰﾀ一覧!$U$37,"",IF($BF663=ﾃﾞｰﾀ一覧!$U$38,"",IF($BO663=ﾃﾞｰﾀ一覧!$AT$27,ﾃﾞｰﾀ一覧!$AT$27,VLOOKUP($AK663,ﾃﾞｰﾀ一覧!$AH$4:$AR$66,11,FALSE)*IF($BO663=ﾃﾞｰﾀ一覧!$AT$17,($AR663+1)*($AV663+1),IF($BO663=ﾃﾞｰﾀ一覧!$AT$22,IF(COUNTIF($AD663,"*天端*"),ﾃﾞｰﾀ一覧!$AU$43/2,ﾃﾞｰﾀ一覧!$AU$43/3),IF($BO663=ﾃﾞｰﾀ一覧!$AT$20,$AR663*$AV663,IF($BO663=ﾃﾞｰﾀ一覧!$AT$21,$AV663,1))))))))</f>
        <v/>
      </c>
      <c r="BW663" s="1112"/>
      <c r="BX663" s="1112"/>
      <c r="BY663" s="1088" t="str">
        <f>IF($B663="","",IF($AH663="","",IF($CK663=ﾃﾞｰﾀ一覧!$U$53,ﾃﾞｰﾀ一覧!$U$61,IF($AH663=ﾃﾞｰﾀ一覧!$U$21,ﾃﾞｰﾀ一覧!$U$60,IF(OR($AH663=ﾃﾞｰﾀ一覧!$U$19,$AH663=ﾃﾞｰﾀ一覧!$U$20,$AH663=ﾃﾞｰﾀ一覧!$U$23,$AH663=ﾃﾞｰﾀ一覧!$U$22,$AH663=ﾃﾞｰﾀ一覧!$U$18,AH663=ﾃﾞｰﾀ一覧!$U$25),ﾃﾞｰﾀ一覧!$U$59,ﾃﾞｰﾀ一覧!$U$62)))))</f>
        <v/>
      </c>
      <c r="BZ663" s="1089"/>
      <c r="CA663" s="1113"/>
      <c r="CB663" s="1113"/>
      <c r="CC663" s="1113"/>
      <c r="CD663" s="1113"/>
      <c r="CE663" s="1113"/>
      <c r="CF663" s="1113"/>
      <c r="CG663" s="1113"/>
      <c r="CH663" s="1113"/>
      <c r="CI663" s="1114"/>
      <c r="CK663" s="240"/>
      <c r="CM663" s="378" t="str">
        <f t="shared" si="70"/>
        <v/>
      </c>
      <c r="CN663" s="379" t="str">
        <f t="shared" si="71"/>
        <v/>
      </c>
      <c r="CO663" s="379" t="str">
        <f t="shared" si="72"/>
        <v/>
      </c>
      <c r="CP663" s="380" t="str">
        <f t="shared" si="73"/>
        <v/>
      </c>
      <c r="CQ663" s="244"/>
      <c r="CR663" s="1100"/>
      <c r="CS663" s="1101"/>
      <c r="CT663" s="1102"/>
      <c r="CU663" s="1135"/>
      <c r="CV663" s="1136"/>
      <c r="CW663" s="1136"/>
      <c r="CX663" s="1137"/>
      <c r="CY663" s="1138"/>
      <c r="CZ663" s="1139"/>
      <c r="DA663" s="1140"/>
      <c r="DB663" s="1132"/>
      <c r="DC663" s="1133"/>
      <c r="DD663" s="1133"/>
      <c r="DE663" s="1133"/>
      <c r="DF663" s="1133"/>
      <c r="DG663" s="1134"/>
      <c r="DH663" s="580"/>
      <c r="DI663" s="1084"/>
      <c r="DJ663" s="1084"/>
      <c r="DK663" s="581"/>
      <c r="DL663" s="582"/>
      <c r="DM663" s="1084"/>
      <c r="DN663" s="1084"/>
      <c r="DO663" s="581"/>
      <c r="DP663" s="582"/>
      <c r="DQ663" s="1084"/>
      <c r="DR663" s="1084"/>
      <c r="DS663" s="583"/>
      <c r="DT663" s="1124"/>
      <c r="DU663" s="1125"/>
      <c r="DV663" s="1125"/>
      <c r="DW663" s="1124"/>
      <c r="DX663" s="1125"/>
      <c r="DY663" s="1150"/>
      <c r="DZ663" s="1362"/>
      <c r="EA663" s="1363"/>
      <c r="EB663" s="1362"/>
      <c r="EC663" s="1363"/>
      <c r="ED663" s="1362"/>
      <c r="EE663" s="1377"/>
      <c r="EF663" s="1378"/>
      <c r="EG663" s="1379"/>
      <c r="EH663" s="1379"/>
      <c r="EI663" s="1380"/>
      <c r="EJ663" s="1381"/>
      <c r="EK663" s="1381"/>
      <c r="EL663" s="1381"/>
      <c r="EM663" s="1382"/>
      <c r="EN663" s="1382"/>
      <c r="EO663" s="1382"/>
      <c r="EP663" s="1375"/>
      <c r="EQ663" s="1376"/>
      <c r="ER663" s="1113"/>
      <c r="ES663" s="1113"/>
      <c r="ET663" s="1113"/>
      <c r="EU663" s="1113"/>
      <c r="EV663" s="1113"/>
      <c r="EW663" s="1113"/>
      <c r="EX663" s="1113"/>
      <c r="EY663" s="1113"/>
      <c r="EZ663" s="1114"/>
    </row>
    <row r="664" spans="1:156" ht="30" customHeight="1" x14ac:dyDescent="0.2">
      <c r="A664" s="207">
        <f t="shared" si="74"/>
        <v>653</v>
      </c>
      <c r="B664" s="1103"/>
      <c r="C664" s="1104"/>
      <c r="D664" s="1305"/>
      <c r="E664" s="1306"/>
      <c r="F664" s="1094" t="str">
        <f t="shared" si="76"/>
        <v/>
      </c>
      <c r="G664" s="1095"/>
      <c r="H664" s="1095"/>
      <c r="I664" s="1095"/>
      <c r="J664" s="1095"/>
      <c r="K664" s="1095"/>
      <c r="L664" s="1095"/>
      <c r="M664" s="1095"/>
      <c r="N664" s="1095"/>
      <c r="O664" s="1095"/>
      <c r="P664" s="1095"/>
      <c r="Q664" s="1095"/>
      <c r="R664" s="1095"/>
      <c r="S664" s="1095"/>
      <c r="T664" s="1095"/>
      <c r="U664" s="1095"/>
      <c r="V664" s="1095"/>
      <c r="W664" s="1096"/>
      <c r="X664" s="1299">
        <f t="shared" si="75"/>
        <v>0</v>
      </c>
      <c r="Y664" s="1300"/>
      <c r="Z664" s="1301"/>
      <c r="AA664" s="1100"/>
      <c r="AB664" s="1101"/>
      <c r="AC664" s="1102"/>
      <c r="AD664" s="1135"/>
      <c r="AE664" s="1136"/>
      <c r="AF664" s="1136"/>
      <c r="AG664" s="1137"/>
      <c r="AH664" s="1138"/>
      <c r="AI664" s="1139"/>
      <c r="AJ664" s="1140"/>
      <c r="AK664" s="1132"/>
      <c r="AL664" s="1133"/>
      <c r="AM664" s="1133"/>
      <c r="AN664" s="1133"/>
      <c r="AO664" s="1133"/>
      <c r="AP664" s="1134"/>
      <c r="AQ664" s="642" t="str">
        <f>IF(AK664="","",VLOOKUP(AK664,ﾃﾞｰﾀ一覧!$AH$4:$AR$66,2,FALSE))</f>
        <v/>
      </c>
      <c r="AR664" s="1084"/>
      <c r="AS664" s="1084"/>
      <c r="AT664" s="643" t="str">
        <f>IF(AK664="","",VLOOKUP(AK664,ﾃﾞｰﾀ一覧!$AH$4:$AR$66,3,FALSE))</f>
        <v/>
      </c>
      <c r="AU664" s="644" t="str">
        <f>IF(AK664="","",VLOOKUP(AK664,ﾃﾞｰﾀ一覧!$AH$4:$AR$66,5,FALSE))</f>
        <v/>
      </c>
      <c r="AV664" s="1084"/>
      <c r="AW664" s="1084"/>
      <c r="AX664" s="643" t="str">
        <f>IF(AK664="","",VLOOKUP(AK664,ﾃﾞｰﾀ一覧!$AH$4:$AR$66,6,FALSE))</f>
        <v/>
      </c>
      <c r="AY664" s="649" t="str">
        <f>IF(AK664="","",VLOOKUP(AK664,ﾃﾞｰﾀ一覧!$AH$4:$AR$66,8,FALSE))</f>
        <v/>
      </c>
      <c r="AZ664" s="1084"/>
      <c r="BA664" s="1084"/>
      <c r="BB664" s="388" t="str">
        <f>IF(AK664="","",VLOOKUP(AK664,ﾃﾞｰﾀ一覧!$AH$4:$AR$66,9,FALSE))</f>
        <v/>
      </c>
      <c r="BC664" s="1124"/>
      <c r="BD664" s="1125"/>
      <c r="BE664" s="1125"/>
      <c r="BF664" s="1124"/>
      <c r="BG664" s="1125"/>
      <c r="BH664" s="1125"/>
      <c r="BI664" s="1124"/>
      <c r="BJ664" s="1125"/>
      <c r="BK664" s="1150"/>
      <c r="BL664" s="1154"/>
      <c r="BM664" s="1155"/>
      <c r="BN664" s="1156"/>
      <c r="BO664" s="1109" t="str">
        <f>IF($AK664="","",IF($BF664="","",IF($BF664=ﾃﾞｰﾀ一覧!$U$37,"",IF($BF664=ﾃﾞｰﾀ一覧!$U$38,"",IF($AH664=ﾃﾞｰﾀ一覧!$U$25,VLOOKUP($AK664,ﾃﾞｰﾀ一覧!$AH$43:$AR$66,10,FALSE),VLOOKUP($AK664,ﾃﾞｰﾀ一覧!$AH$4:$AR$66,10,FALSE))))))</f>
        <v/>
      </c>
      <c r="BP664" s="1110"/>
      <c r="BQ664" s="1110"/>
      <c r="BR664" s="1111"/>
      <c r="BS664" s="1307">
        <f>IF($BL664="",0,VLOOKUP($BL664,ﾃﾞｰﾀ一覧!$AY$4:$BB$16,3,FALSE))+IF($BC664="",0,VLOOKUP($BC664,ﾃﾞｰﾀ一覧!$AY$4:$BB$16,3,FALSE))+IF($BD664="",0,VLOOKUP($BD664,ﾃﾞｰﾀ一覧!$AY$4:$BB$16,3,FALSE))</f>
        <v>0</v>
      </c>
      <c r="BT664" s="1307"/>
      <c r="BU664" s="1307"/>
      <c r="BV664" s="1112" t="str">
        <f>IF($BO664="","",IF($BF664=ﾃﾞｰﾀ一覧!$U$37,"",IF($BF664=ﾃﾞｰﾀ一覧!$U$38,"",IF($BO664=ﾃﾞｰﾀ一覧!$AT$27,ﾃﾞｰﾀ一覧!$AT$27,VLOOKUP($AK664,ﾃﾞｰﾀ一覧!$AH$4:$AR$66,11,FALSE)*IF($BO664=ﾃﾞｰﾀ一覧!$AT$17,($AR664+1)*($AV664+1),IF($BO664=ﾃﾞｰﾀ一覧!$AT$22,IF(COUNTIF($AD664,"*天端*"),ﾃﾞｰﾀ一覧!$AU$43/2,ﾃﾞｰﾀ一覧!$AU$43/3),IF($BO664=ﾃﾞｰﾀ一覧!$AT$20,$AR664*$AV664,IF($BO664=ﾃﾞｰﾀ一覧!$AT$21,$AV664,1))))))))</f>
        <v/>
      </c>
      <c r="BW664" s="1112"/>
      <c r="BX664" s="1112"/>
      <c r="BY664" s="1088" t="str">
        <f>IF($B664="","",IF($AH664="","",IF($CK664=ﾃﾞｰﾀ一覧!$U$53,ﾃﾞｰﾀ一覧!$U$61,IF($AH664=ﾃﾞｰﾀ一覧!$U$21,ﾃﾞｰﾀ一覧!$U$60,IF(OR($AH664=ﾃﾞｰﾀ一覧!$U$19,$AH664=ﾃﾞｰﾀ一覧!$U$20,$AH664=ﾃﾞｰﾀ一覧!$U$23,$AH664=ﾃﾞｰﾀ一覧!$U$22,$AH664=ﾃﾞｰﾀ一覧!$U$18,AH664=ﾃﾞｰﾀ一覧!$U$25),ﾃﾞｰﾀ一覧!$U$59,ﾃﾞｰﾀ一覧!$U$62)))))</f>
        <v/>
      </c>
      <c r="BZ664" s="1089"/>
      <c r="CA664" s="1113"/>
      <c r="CB664" s="1113"/>
      <c r="CC664" s="1113"/>
      <c r="CD664" s="1113"/>
      <c r="CE664" s="1113"/>
      <c r="CF664" s="1113"/>
      <c r="CG664" s="1113"/>
      <c r="CH664" s="1113"/>
      <c r="CI664" s="1114"/>
      <c r="CK664" s="240"/>
      <c r="CM664" s="378" t="str">
        <f t="shared" si="70"/>
        <v/>
      </c>
      <c r="CN664" s="379" t="str">
        <f t="shared" si="71"/>
        <v/>
      </c>
      <c r="CO664" s="379" t="str">
        <f t="shared" si="72"/>
        <v/>
      </c>
      <c r="CP664" s="380" t="str">
        <f t="shared" si="73"/>
        <v/>
      </c>
      <c r="CQ664" s="244"/>
      <c r="CR664" s="1100"/>
      <c r="CS664" s="1101"/>
      <c r="CT664" s="1102"/>
      <c r="CU664" s="1135"/>
      <c r="CV664" s="1136"/>
      <c r="CW664" s="1136"/>
      <c r="CX664" s="1137"/>
      <c r="CY664" s="1138"/>
      <c r="CZ664" s="1139"/>
      <c r="DA664" s="1140"/>
      <c r="DB664" s="1132"/>
      <c r="DC664" s="1133"/>
      <c r="DD664" s="1133"/>
      <c r="DE664" s="1133"/>
      <c r="DF664" s="1133"/>
      <c r="DG664" s="1134"/>
      <c r="DH664" s="580"/>
      <c r="DI664" s="1084"/>
      <c r="DJ664" s="1084"/>
      <c r="DK664" s="581"/>
      <c r="DL664" s="582"/>
      <c r="DM664" s="1084"/>
      <c r="DN664" s="1084"/>
      <c r="DO664" s="581"/>
      <c r="DP664" s="582"/>
      <c r="DQ664" s="1084"/>
      <c r="DR664" s="1084"/>
      <c r="DS664" s="583"/>
      <c r="DT664" s="1124"/>
      <c r="DU664" s="1125"/>
      <c r="DV664" s="1125"/>
      <c r="DW664" s="1124"/>
      <c r="DX664" s="1125"/>
      <c r="DY664" s="1150"/>
      <c r="DZ664" s="1362"/>
      <c r="EA664" s="1363"/>
      <c r="EB664" s="1362"/>
      <c r="EC664" s="1363"/>
      <c r="ED664" s="1362"/>
      <c r="EE664" s="1377"/>
      <c r="EF664" s="1378"/>
      <c r="EG664" s="1379"/>
      <c r="EH664" s="1379"/>
      <c r="EI664" s="1380"/>
      <c r="EJ664" s="1381"/>
      <c r="EK664" s="1381"/>
      <c r="EL664" s="1381"/>
      <c r="EM664" s="1382"/>
      <c r="EN664" s="1382"/>
      <c r="EO664" s="1382"/>
      <c r="EP664" s="1375"/>
      <c r="EQ664" s="1376"/>
      <c r="ER664" s="1113"/>
      <c r="ES664" s="1113"/>
      <c r="ET664" s="1113"/>
      <c r="EU664" s="1113"/>
      <c r="EV664" s="1113"/>
      <c r="EW664" s="1113"/>
      <c r="EX664" s="1113"/>
      <c r="EY664" s="1113"/>
      <c r="EZ664" s="1114"/>
    </row>
    <row r="665" spans="1:156" ht="30" customHeight="1" x14ac:dyDescent="0.2">
      <c r="A665" s="207">
        <f t="shared" si="74"/>
        <v>654</v>
      </c>
      <c r="B665" s="1103"/>
      <c r="C665" s="1104"/>
      <c r="D665" s="1305"/>
      <c r="E665" s="1306"/>
      <c r="F665" s="1094" t="str">
        <f t="shared" si="76"/>
        <v/>
      </c>
      <c r="G665" s="1095"/>
      <c r="H665" s="1095"/>
      <c r="I665" s="1095"/>
      <c r="J665" s="1095"/>
      <c r="K665" s="1095"/>
      <c r="L665" s="1095"/>
      <c r="M665" s="1095"/>
      <c r="N665" s="1095"/>
      <c r="O665" s="1095"/>
      <c r="P665" s="1095"/>
      <c r="Q665" s="1095"/>
      <c r="R665" s="1095"/>
      <c r="S665" s="1095"/>
      <c r="T665" s="1095"/>
      <c r="U665" s="1095"/>
      <c r="V665" s="1095"/>
      <c r="W665" s="1096"/>
      <c r="X665" s="1299">
        <f t="shared" si="75"/>
        <v>0</v>
      </c>
      <c r="Y665" s="1300"/>
      <c r="Z665" s="1301"/>
      <c r="AA665" s="1100"/>
      <c r="AB665" s="1101"/>
      <c r="AC665" s="1102"/>
      <c r="AD665" s="1135"/>
      <c r="AE665" s="1136"/>
      <c r="AF665" s="1136"/>
      <c r="AG665" s="1137"/>
      <c r="AH665" s="1138"/>
      <c r="AI665" s="1139"/>
      <c r="AJ665" s="1140"/>
      <c r="AK665" s="1132"/>
      <c r="AL665" s="1133"/>
      <c r="AM665" s="1133"/>
      <c r="AN665" s="1133"/>
      <c r="AO665" s="1133"/>
      <c r="AP665" s="1134"/>
      <c r="AQ665" s="642" t="str">
        <f>IF(AK665="","",VLOOKUP(AK665,ﾃﾞｰﾀ一覧!$AH$4:$AR$66,2,FALSE))</f>
        <v/>
      </c>
      <c r="AR665" s="1084"/>
      <c r="AS665" s="1084"/>
      <c r="AT665" s="643" t="str">
        <f>IF(AK665="","",VLOOKUP(AK665,ﾃﾞｰﾀ一覧!$AH$4:$AR$66,3,FALSE))</f>
        <v/>
      </c>
      <c r="AU665" s="644" t="str">
        <f>IF(AK665="","",VLOOKUP(AK665,ﾃﾞｰﾀ一覧!$AH$4:$AR$66,5,FALSE))</f>
        <v/>
      </c>
      <c r="AV665" s="1084"/>
      <c r="AW665" s="1084"/>
      <c r="AX665" s="643" t="str">
        <f>IF(AK665="","",VLOOKUP(AK665,ﾃﾞｰﾀ一覧!$AH$4:$AR$66,6,FALSE))</f>
        <v/>
      </c>
      <c r="AY665" s="649" t="str">
        <f>IF(AK665="","",VLOOKUP(AK665,ﾃﾞｰﾀ一覧!$AH$4:$AR$66,8,FALSE))</f>
        <v/>
      </c>
      <c r="AZ665" s="1084"/>
      <c r="BA665" s="1084"/>
      <c r="BB665" s="388" t="str">
        <f>IF(AK665="","",VLOOKUP(AK665,ﾃﾞｰﾀ一覧!$AH$4:$AR$66,9,FALSE))</f>
        <v/>
      </c>
      <c r="BC665" s="1124"/>
      <c r="BD665" s="1125"/>
      <c r="BE665" s="1125"/>
      <c r="BF665" s="1124"/>
      <c r="BG665" s="1125"/>
      <c r="BH665" s="1125"/>
      <c r="BI665" s="1124"/>
      <c r="BJ665" s="1125"/>
      <c r="BK665" s="1150"/>
      <c r="BL665" s="1154"/>
      <c r="BM665" s="1155"/>
      <c r="BN665" s="1156"/>
      <c r="BO665" s="1109" t="str">
        <f>IF($AK665="","",IF($BF665="","",IF($BF665=ﾃﾞｰﾀ一覧!$U$37,"",IF($BF665=ﾃﾞｰﾀ一覧!$U$38,"",IF($AH665=ﾃﾞｰﾀ一覧!$U$25,VLOOKUP($AK665,ﾃﾞｰﾀ一覧!$AH$43:$AR$66,10,FALSE),VLOOKUP($AK665,ﾃﾞｰﾀ一覧!$AH$4:$AR$66,10,FALSE))))))</f>
        <v/>
      </c>
      <c r="BP665" s="1110"/>
      <c r="BQ665" s="1110"/>
      <c r="BR665" s="1111"/>
      <c r="BS665" s="1307">
        <f>IF($BL665="",0,VLOOKUP($BL665,ﾃﾞｰﾀ一覧!$AY$4:$BB$16,3,FALSE))+IF($BC665="",0,VLOOKUP($BC665,ﾃﾞｰﾀ一覧!$AY$4:$BB$16,3,FALSE))+IF($BD665="",0,VLOOKUP($BD665,ﾃﾞｰﾀ一覧!$AY$4:$BB$16,3,FALSE))</f>
        <v>0</v>
      </c>
      <c r="BT665" s="1307"/>
      <c r="BU665" s="1307"/>
      <c r="BV665" s="1112" t="str">
        <f>IF($BO665="","",IF($BF665=ﾃﾞｰﾀ一覧!$U$37,"",IF($BF665=ﾃﾞｰﾀ一覧!$U$38,"",IF($BO665=ﾃﾞｰﾀ一覧!$AT$27,ﾃﾞｰﾀ一覧!$AT$27,VLOOKUP($AK665,ﾃﾞｰﾀ一覧!$AH$4:$AR$66,11,FALSE)*IF($BO665=ﾃﾞｰﾀ一覧!$AT$17,($AR665+1)*($AV665+1),IF($BO665=ﾃﾞｰﾀ一覧!$AT$22,IF(COUNTIF($AD665,"*天端*"),ﾃﾞｰﾀ一覧!$AU$43/2,ﾃﾞｰﾀ一覧!$AU$43/3),IF($BO665=ﾃﾞｰﾀ一覧!$AT$20,$AR665*$AV665,IF($BO665=ﾃﾞｰﾀ一覧!$AT$21,$AV665,1))))))))</f>
        <v/>
      </c>
      <c r="BW665" s="1112"/>
      <c r="BX665" s="1112"/>
      <c r="BY665" s="1088" t="str">
        <f>IF($B665="","",IF($AH665="","",IF($CK665=ﾃﾞｰﾀ一覧!$U$53,ﾃﾞｰﾀ一覧!$U$61,IF($AH665=ﾃﾞｰﾀ一覧!$U$21,ﾃﾞｰﾀ一覧!$U$60,IF(OR($AH665=ﾃﾞｰﾀ一覧!$U$19,$AH665=ﾃﾞｰﾀ一覧!$U$20,$AH665=ﾃﾞｰﾀ一覧!$U$23,$AH665=ﾃﾞｰﾀ一覧!$U$22,$AH665=ﾃﾞｰﾀ一覧!$U$18,AH665=ﾃﾞｰﾀ一覧!$U$25),ﾃﾞｰﾀ一覧!$U$59,ﾃﾞｰﾀ一覧!$U$62)))))</f>
        <v/>
      </c>
      <c r="BZ665" s="1089"/>
      <c r="CA665" s="1113"/>
      <c r="CB665" s="1113"/>
      <c r="CC665" s="1113"/>
      <c r="CD665" s="1113"/>
      <c r="CE665" s="1113"/>
      <c r="CF665" s="1113"/>
      <c r="CG665" s="1113"/>
      <c r="CH665" s="1113"/>
      <c r="CI665" s="1114"/>
      <c r="CK665" s="240"/>
      <c r="CM665" s="378" t="str">
        <f t="shared" si="70"/>
        <v/>
      </c>
      <c r="CN665" s="379" t="str">
        <f t="shared" si="71"/>
        <v/>
      </c>
      <c r="CO665" s="379" t="str">
        <f t="shared" si="72"/>
        <v/>
      </c>
      <c r="CP665" s="380" t="str">
        <f t="shared" si="73"/>
        <v/>
      </c>
      <c r="CQ665" s="244"/>
      <c r="CR665" s="1100"/>
      <c r="CS665" s="1101"/>
      <c r="CT665" s="1102"/>
      <c r="CU665" s="1135"/>
      <c r="CV665" s="1136"/>
      <c r="CW665" s="1136"/>
      <c r="CX665" s="1137"/>
      <c r="CY665" s="1138"/>
      <c r="CZ665" s="1139"/>
      <c r="DA665" s="1140"/>
      <c r="DB665" s="1132"/>
      <c r="DC665" s="1133"/>
      <c r="DD665" s="1133"/>
      <c r="DE665" s="1133"/>
      <c r="DF665" s="1133"/>
      <c r="DG665" s="1134"/>
      <c r="DH665" s="580"/>
      <c r="DI665" s="1084"/>
      <c r="DJ665" s="1084"/>
      <c r="DK665" s="581"/>
      <c r="DL665" s="582"/>
      <c r="DM665" s="1084"/>
      <c r="DN665" s="1084"/>
      <c r="DO665" s="581"/>
      <c r="DP665" s="582"/>
      <c r="DQ665" s="1084"/>
      <c r="DR665" s="1084"/>
      <c r="DS665" s="583"/>
      <c r="DT665" s="1124"/>
      <c r="DU665" s="1125"/>
      <c r="DV665" s="1125"/>
      <c r="DW665" s="1124"/>
      <c r="DX665" s="1125"/>
      <c r="DY665" s="1150"/>
      <c r="DZ665" s="1362"/>
      <c r="EA665" s="1363"/>
      <c r="EB665" s="1362"/>
      <c r="EC665" s="1363"/>
      <c r="ED665" s="1362"/>
      <c r="EE665" s="1377"/>
      <c r="EF665" s="1378"/>
      <c r="EG665" s="1379"/>
      <c r="EH665" s="1379"/>
      <c r="EI665" s="1380"/>
      <c r="EJ665" s="1381"/>
      <c r="EK665" s="1381"/>
      <c r="EL665" s="1381"/>
      <c r="EM665" s="1382"/>
      <c r="EN665" s="1382"/>
      <c r="EO665" s="1382"/>
      <c r="EP665" s="1375"/>
      <c r="EQ665" s="1376"/>
      <c r="ER665" s="1113"/>
      <c r="ES665" s="1113"/>
      <c r="ET665" s="1113"/>
      <c r="EU665" s="1113"/>
      <c r="EV665" s="1113"/>
      <c r="EW665" s="1113"/>
      <c r="EX665" s="1113"/>
      <c r="EY665" s="1113"/>
      <c r="EZ665" s="1114"/>
    </row>
    <row r="666" spans="1:156" ht="30" customHeight="1" x14ac:dyDescent="0.2">
      <c r="A666" s="207">
        <f t="shared" si="74"/>
        <v>655</v>
      </c>
      <c r="B666" s="1103"/>
      <c r="C666" s="1104"/>
      <c r="D666" s="1305"/>
      <c r="E666" s="1306"/>
      <c r="F666" s="1094" t="str">
        <f t="shared" si="76"/>
        <v/>
      </c>
      <c r="G666" s="1095"/>
      <c r="H666" s="1095"/>
      <c r="I666" s="1095"/>
      <c r="J666" s="1095"/>
      <c r="K666" s="1095"/>
      <c r="L666" s="1095"/>
      <c r="M666" s="1095"/>
      <c r="N666" s="1095"/>
      <c r="O666" s="1095"/>
      <c r="P666" s="1095"/>
      <c r="Q666" s="1095"/>
      <c r="R666" s="1095"/>
      <c r="S666" s="1095"/>
      <c r="T666" s="1095"/>
      <c r="U666" s="1095"/>
      <c r="V666" s="1095"/>
      <c r="W666" s="1096"/>
      <c r="X666" s="1299">
        <f t="shared" si="75"/>
        <v>0</v>
      </c>
      <c r="Y666" s="1300"/>
      <c r="Z666" s="1301"/>
      <c r="AA666" s="1100"/>
      <c r="AB666" s="1101"/>
      <c r="AC666" s="1102"/>
      <c r="AD666" s="1135"/>
      <c r="AE666" s="1136"/>
      <c r="AF666" s="1136"/>
      <c r="AG666" s="1137"/>
      <c r="AH666" s="1138"/>
      <c r="AI666" s="1139"/>
      <c r="AJ666" s="1140"/>
      <c r="AK666" s="1132"/>
      <c r="AL666" s="1133"/>
      <c r="AM666" s="1133"/>
      <c r="AN666" s="1133"/>
      <c r="AO666" s="1133"/>
      <c r="AP666" s="1134"/>
      <c r="AQ666" s="642" t="str">
        <f>IF(AK666="","",VLOOKUP(AK666,ﾃﾞｰﾀ一覧!$AH$4:$AR$66,2,FALSE))</f>
        <v/>
      </c>
      <c r="AR666" s="1084"/>
      <c r="AS666" s="1084"/>
      <c r="AT666" s="643" t="str">
        <f>IF(AK666="","",VLOOKUP(AK666,ﾃﾞｰﾀ一覧!$AH$4:$AR$66,3,FALSE))</f>
        <v/>
      </c>
      <c r="AU666" s="644" t="str">
        <f>IF(AK666="","",VLOOKUP(AK666,ﾃﾞｰﾀ一覧!$AH$4:$AR$66,5,FALSE))</f>
        <v/>
      </c>
      <c r="AV666" s="1084"/>
      <c r="AW666" s="1084"/>
      <c r="AX666" s="643" t="str">
        <f>IF(AK666="","",VLOOKUP(AK666,ﾃﾞｰﾀ一覧!$AH$4:$AR$66,6,FALSE))</f>
        <v/>
      </c>
      <c r="AY666" s="649" t="str">
        <f>IF(AK666="","",VLOOKUP(AK666,ﾃﾞｰﾀ一覧!$AH$4:$AR$66,8,FALSE))</f>
        <v/>
      </c>
      <c r="AZ666" s="1084"/>
      <c r="BA666" s="1084"/>
      <c r="BB666" s="388" t="str">
        <f>IF(AK666="","",VLOOKUP(AK666,ﾃﾞｰﾀ一覧!$AH$4:$AR$66,9,FALSE))</f>
        <v/>
      </c>
      <c r="BC666" s="1124"/>
      <c r="BD666" s="1125"/>
      <c r="BE666" s="1125"/>
      <c r="BF666" s="1124"/>
      <c r="BG666" s="1125"/>
      <c r="BH666" s="1125"/>
      <c r="BI666" s="1124"/>
      <c r="BJ666" s="1125"/>
      <c r="BK666" s="1150"/>
      <c r="BL666" s="1154"/>
      <c r="BM666" s="1155"/>
      <c r="BN666" s="1156"/>
      <c r="BO666" s="1109" t="str">
        <f>IF($AK666="","",IF($BF666="","",IF($BF666=ﾃﾞｰﾀ一覧!$U$37,"",IF($BF666=ﾃﾞｰﾀ一覧!$U$38,"",IF($AH666=ﾃﾞｰﾀ一覧!$U$25,VLOOKUP($AK666,ﾃﾞｰﾀ一覧!$AH$43:$AR$66,10,FALSE),VLOOKUP($AK666,ﾃﾞｰﾀ一覧!$AH$4:$AR$66,10,FALSE))))))</f>
        <v/>
      </c>
      <c r="BP666" s="1110"/>
      <c r="BQ666" s="1110"/>
      <c r="BR666" s="1111"/>
      <c r="BS666" s="1307">
        <f>IF($BL666="",0,VLOOKUP($BL666,ﾃﾞｰﾀ一覧!$AY$4:$BB$16,3,FALSE))+IF($BC666="",0,VLOOKUP($BC666,ﾃﾞｰﾀ一覧!$AY$4:$BB$16,3,FALSE))+IF($BD666="",0,VLOOKUP($BD666,ﾃﾞｰﾀ一覧!$AY$4:$BB$16,3,FALSE))</f>
        <v>0</v>
      </c>
      <c r="BT666" s="1307"/>
      <c r="BU666" s="1307"/>
      <c r="BV666" s="1112" t="str">
        <f>IF($BO666="","",IF($BF666=ﾃﾞｰﾀ一覧!$U$37,"",IF($BF666=ﾃﾞｰﾀ一覧!$U$38,"",IF($BO666=ﾃﾞｰﾀ一覧!$AT$27,ﾃﾞｰﾀ一覧!$AT$27,VLOOKUP($AK666,ﾃﾞｰﾀ一覧!$AH$4:$AR$66,11,FALSE)*IF($BO666=ﾃﾞｰﾀ一覧!$AT$17,($AR666+1)*($AV666+1),IF($BO666=ﾃﾞｰﾀ一覧!$AT$22,IF(COUNTIF($AD666,"*天端*"),ﾃﾞｰﾀ一覧!$AU$43/2,ﾃﾞｰﾀ一覧!$AU$43/3),IF($BO666=ﾃﾞｰﾀ一覧!$AT$20,$AR666*$AV666,IF($BO666=ﾃﾞｰﾀ一覧!$AT$21,$AV666,1))))))))</f>
        <v/>
      </c>
      <c r="BW666" s="1112"/>
      <c r="BX666" s="1112"/>
      <c r="BY666" s="1088" t="str">
        <f>IF($B666="","",IF($AH666="","",IF($CK666=ﾃﾞｰﾀ一覧!$U$53,ﾃﾞｰﾀ一覧!$U$61,IF($AH666=ﾃﾞｰﾀ一覧!$U$21,ﾃﾞｰﾀ一覧!$U$60,IF(OR($AH666=ﾃﾞｰﾀ一覧!$U$19,$AH666=ﾃﾞｰﾀ一覧!$U$20,$AH666=ﾃﾞｰﾀ一覧!$U$23,$AH666=ﾃﾞｰﾀ一覧!$U$22,$AH666=ﾃﾞｰﾀ一覧!$U$18,AH666=ﾃﾞｰﾀ一覧!$U$25),ﾃﾞｰﾀ一覧!$U$59,ﾃﾞｰﾀ一覧!$U$62)))))</f>
        <v/>
      </c>
      <c r="BZ666" s="1089"/>
      <c r="CA666" s="1113"/>
      <c r="CB666" s="1113"/>
      <c r="CC666" s="1113"/>
      <c r="CD666" s="1113"/>
      <c r="CE666" s="1113"/>
      <c r="CF666" s="1113"/>
      <c r="CG666" s="1113"/>
      <c r="CH666" s="1113"/>
      <c r="CI666" s="1114"/>
      <c r="CK666" s="240"/>
      <c r="CM666" s="378" t="str">
        <f t="shared" si="70"/>
        <v/>
      </c>
      <c r="CN666" s="379" t="str">
        <f t="shared" si="71"/>
        <v/>
      </c>
      <c r="CO666" s="379" t="str">
        <f t="shared" si="72"/>
        <v/>
      </c>
      <c r="CP666" s="380" t="str">
        <f t="shared" si="73"/>
        <v/>
      </c>
      <c r="CQ666" s="244"/>
      <c r="CR666" s="1100"/>
      <c r="CS666" s="1101"/>
      <c r="CT666" s="1102"/>
      <c r="CU666" s="1135"/>
      <c r="CV666" s="1136"/>
      <c r="CW666" s="1136"/>
      <c r="CX666" s="1137"/>
      <c r="CY666" s="1138"/>
      <c r="CZ666" s="1139"/>
      <c r="DA666" s="1140"/>
      <c r="DB666" s="1132"/>
      <c r="DC666" s="1133"/>
      <c r="DD666" s="1133"/>
      <c r="DE666" s="1133"/>
      <c r="DF666" s="1133"/>
      <c r="DG666" s="1134"/>
      <c r="DH666" s="580"/>
      <c r="DI666" s="1084"/>
      <c r="DJ666" s="1084"/>
      <c r="DK666" s="581"/>
      <c r="DL666" s="582"/>
      <c r="DM666" s="1084"/>
      <c r="DN666" s="1084"/>
      <c r="DO666" s="581"/>
      <c r="DP666" s="582"/>
      <c r="DQ666" s="1084"/>
      <c r="DR666" s="1084"/>
      <c r="DS666" s="583"/>
      <c r="DT666" s="1124"/>
      <c r="DU666" s="1125"/>
      <c r="DV666" s="1125"/>
      <c r="DW666" s="1124"/>
      <c r="DX666" s="1125"/>
      <c r="DY666" s="1150"/>
      <c r="DZ666" s="1362"/>
      <c r="EA666" s="1363"/>
      <c r="EB666" s="1362"/>
      <c r="EC666" s="1363"/>
      <c r="ED666" s="1362"/>
      <c r="EE666" s="1377"/>
      <c r="EF666" s="1378"/>
      <c r="EG666" s="1379"/>
      <c r="EH666" s="1379"/>
      <c r="EI666" s="1380"/>
      <c r="EJ666" s="1381"/>
      <c r="EK666" s="1381"/>
      <c r="EL666" s="1381"/>
      <c r="EM666" s="1382"/>
      <c r="EN666" s="1382"/>
      <c r="EO666" s="1382"/>
      <c r="EP666" s="1375"/>
      <c r="EQ666" s="1376"/>
      <c r="ER666" s="1113"/>
      <c r="ES666" s="1113"/>
      <c r="ET666" s="1113"/>
      <c r="EU666" s="1113"/>
      <c r="EV666" s="1113"/>
      <c r="EW666" s="1113"/>
      <c r="EX666" s="1113"/>
      <c r="EY666" s="1113"/>
      <c r="EZ666" s="1114"/>
    </row>
    <row r="667" spans="1:156" ht="30" customHeight="1" x14ac:dyDescent="0.2">
      <c r="A667" s="207">
        <f t="shared" si="74"/>
        <v>656</v>
      </c>
      <c r="B667" s="1103"/>
      <c r="C667" s="1104"/>
      <c r="D667" s="1305"/>
      <c r="E667" s="1306"/>
      <c r="F667" s="1094" t="str">
        <f t="shared" si="76"/>
        <v/>
      </c>
      <c r="G667" s="1095"/>
      <c r="H667" s="1095"/>
      <c r="I667" s="1095"/>
      <c r="J667" s="1095"/>
      <c r="K667" s="1095"/>
      <c r="L667" s="1095"/>
      <c r="M667" s="1095"/>
      <c r="N667" s="1095"/>
      <c r="O667" s="1095"/>
      <c r="P667" s="1095"/>
      <c r="Q667" s="1095"/>
      <c r="R667" s="1095"/>
      <c r="S667" s="1095"/>
      <c r="T667" s="1095"/>
      <c r="U667" s="1095"/>
      <c r="V667" s="1095"/>
      <c r="W667" s="1096"/>
      <c r="X667" s="1299">
        <f t="shared" si="75"/>
        <v>0</v>
      </c>
      <c r="Y667" s="1300"/>
      <c r="Z667" s="1301"/>
      <c r="AA667" s="1100"/>
      <c r="AB667" s="1101"/>
      <c r="AC667" s="1102"/>
      <c r="AD667" s="1135"/>
      <c r="AE667" s="1136"/>
      <c r="AF667" s="1136"/>
      <c r="AG667" s="1137"/>
      <c r="AH667" s="1138"/>
      <c r="AI667" s="1139"/>
      <c r="AJ667" s="1140"/>
      <c r="AK667" s="1132"/>
      <c r="AL667" s="1133"/>
      <c r="AM667" s="1133"/>
      <c r="AN667" s="1133"/>
      <c r="AO667" s="1133"/>
      <c r="AP667" s="1134"/>
      <c r="AQ667" s="642" t="str">
        <f>IF(AK667="","",VLOOKUP(AK667,ﾃﾞｰﾀ一覧!$AH$4:$AR$66,2,FALSE))</f>
        <v/>
      </c>
      <c r="AR667" s="1084"/>
      <c r="AS667" s="1084"/>
      <c r="AT667" s="643" t="str">
        <f>IF(AK667="","",VLOOKUP(AK667,ﾃﾞｰﾀ一覧!$AH$4:$AR$66,3,FALSE))</f>
        <v/>
      </c>
      <c r="AU667" s="644" t="str">
        <f>IF(AK667="","",VLOOKUP(AK667,ﾃﾞｰﾀ一覧!$AH$4:$AR$66,5,FALSE))</f>
        <v/>
      </c>
      <c r="AV667" s="1084"/>
      <c r="AW667" s="1084"/>
      <c r="AX667" s="643" t="str">
        <f>IF(AK667="","",VLOOKUP(AK667,ﾃﾞｰﾀ一覧!$AH$4:$AR$66,6,FALSE))</f>
        <v/>
      </c>
      <c r="AY667" s="649" t="str">
        <f>IF(AK667="","",VLOOKUP(AK667,ﾃﾞｰﾀ一覧!$AH$4:$AR$66,8,FALSE))</f>
        <v/>
      </c>
      <c r="AZ667" s="1084"/>
      <c r="BA667" s="1084"/>
      <c r="BB667" s="388" t="str">
        <f>IF(AK667="","",VLOOKUP(AK667,ﾃﾞｰﾀ一覧!$AH$4:$AR$66,9,FALSE))</f>
        <v/>
      </c>
      <c r="BC667" s="1124"/>
      <c r="BD667" s="1125"/>
      <c r="BE667" s="1125"/>
      <c r="BF667" s="1124"/>
      <c r="BG667" s="1125"/>
      <c r="BH667" s="1125"/>
      <c r="BI667" s="1124"/>
      <c r="BJ667" s="1125"/>
      <c r="BK667" s="1150"/>
      <c r="BL667" s="1154"/>
      <c r="BM667" s="1155"/>
      <c r="BN667" s="1156"/>
      <c r="BO667" s="1109" t="str">
        <f>IF($AK667="","",IF($BF667="","",IF($BF667=ﾃﾞｰﾀ一覧!$U$37,"",IF($BF667=ﾃﾞｰﾀ一覧!$U$38,"",IF($AH667=ﾃﾞｰﾀ一覧!$U$25,VLOOKUP($AK667,ﾃﾞｰﾀ一覧!$AH$43:$AR$66,10,FALSE),VLOOKUP($AK667,ﾃﾞｰﾀ一覧!$AH$4:$AR$66,10,FALSE))))))</f>
        <v/>
      </c>
      <c r="BP667" s="1110"/>
      <c r="BQ667" s="1110"/>
      <c r="BR667" s="1111"/>
      <c r="BS667" s="1307">
        <f>IF($BL667="",0,VLOOKUP($BL667,ﾃﾞｰﾀ一覧!$AY$4:$BB$16,3,FALSE))+IF($BC667="",0,VLOOKUP($BC667,ﾃﾞｰﾀ一覧!$AY$4:$BB$16,3,FALSE))+IF($BD667="",0,VLOOKUP($BD667,ﾃﾞｰﾀ一覧!$AY$4:$BB$16,3,FALSE))</f>
        <v>0</v>
      </c>
      <c r="BT667" s="1307"/>
      <c r="BU667" s="1307"/>
      <c r="BV667" s="1112" t="str">
        <f>IF($BO667="","",IF($BF667=ﾃﾞｰﾀ一覧!$U$37,"",IF($BF667=ﾃﾞｰﾀ一覧!$U$38,"",IF($BO667=ﾃﾞｰﾀ一覧!$AT$27,ﾃﾞｰﾀ一覧!$AT$27,VLOOKUP($AK667,ﾃﾞｰﾀ一覧!$AH$4:$AR$66,11,FALSE)*IF($BO667=ﾃﾞｰﾀ一覧!$AT$17,($AR667+1)*($AV667+1),IF($BO667=ﾃﾞｰﾀ一覧!$AT$22,IF(COUNTIF($AD667,"*天端*"),ﾃﾞｰﾀ一覧!$AU$43/2,ﾃﾞｰﾀ一覧!$AU$43/3),IF($BO667=ﾃﾞｰﾀ一覧!$AT$20,$AR667*$AV667,IF($BO667=ﾃﾞｰﾀ一覧!$AT$21,$AV667,1))))))))</f>
        <v/>
      </c>
      <c r="BW667" s="1112"/>
      <c r="BX667" s="1112"/>
      <c r="BY667" s="1088" t="str">
        <f>IF($B667="","",IF($AH667="","",IF($CK667=ﾃﾞｰﾀ一覧!$U$53,ﾃﾞｰﾀ一覧!$U$61,IF($AH667=ﾃﾞｰﾀ一覧!$U$21,ﾃﾞｰﾀ一覧!$U$60,IF(OR($AH667=ﾃﾞｰﾀ一覧!$U$19,$AH667=ﾃﾞｰﾀ一覧!$U$20,$AH667=ﾃﾞｰﾀ一覧!$U$23,$AH667=ﾃﾞｰﾀ一覧!$U$22,$AH667=ﾃﾞｰﾀ一覧!$U$18,AH667=ﾃﾞｰﾀ一覧!$U$25),ﾃﾞｰﾀ一覧!$U$59,ﾃﾞｰﾀ一覧!$U$62)))))</f>
        <v/>
      </c>
      <c r="BZ667" s="1089"/>
      <c r="CA667" s="1113"/>
      <c r="CB667" s="1113"/>
      <c r="CC667" s="1113"/>
      <c r="CD667" s="1113"/>
      <c r="CE667" s="1113"/>
      <c r="CF667" s="1113"/>
      <c r="CG667" s="1113"/>
      <c r="CH667" s="1113"/>
      <c r="CI667" s="1114"/>
      <c r="CK667" s="240"/>
      <c r="CM667" s="378" t="str">
        <f t="shared" si="70"/>
        <v/>
      </c>
      <c r="CN667" s="379" t="str">
        <f t="shared" si="71"/>
        <v/>
      </c>
      <c r="CO667" s="379" t="str">
        <f t="shared" si="72"/>
        <v/>
      </c>
      <c r="CP667" s="380" t="str">
        <f t="shared" si="73"/>
        <v/>
      </c>
      <c r="CQ667" s="244"/>
      <c r="CR667" s="1100"/>
      <c r="CS667" s="1101"/>
      <c r="CT667" s="1102"/>
      <c r="CU667" s="1135"/>
      <c r="CV667" s="1136"/>
      <c r="CW667" s="1136"/>
      <c r="CX667" s="1137"/>
      <c r="CY667" s="1138"/>
      <c r="CZ667" s="1139"/>
      <c r="DA667" s="1140"/>
      <c r="DB667" s="1132"/>
      <c r="DC667" s="1133"/>
      <c r="DD667" s="1133"/>
      <c r="DE667" s="1133"/>
      <c r="DF667" s="1133"/>
      <c r="DG667" s="1134"/>
      <c r="DH667" s="580"/>
      <c r="DI667" s="1084"/>
      <c r="DJ667" s="1084"/>
      <c r="DK667" s="581"/>
      <c r="DL667" s="582"/>
      <c r="DM667" s="1084"/>
      <c r="DN667" s="1084"/>
      <c r="DO667" s="581"/>
      <c r="DP667" s="582"/>
      <c r="DQ667" s="1084"/>
      <c r="DR667" s="1084"/>
      <c r="DS667" s="583"/>
      <c r="DT667" s="1124"/>
      <c r="DU667" s="1125"/>
      <c r="DV667" s="1125"/>
      <c r="DW667" s="1124"/>
      <c r="DX667" s="1125"/>
      <c r="DY667" s="1150"/>
      <c r="DZ667" s="1362"/>
      <c r="EA667" s="1363"/>
      <c r="EB667" s="1362"/>
      <c r="EC667" s="1363"/>
      <c r="ED667" s="1362"/>
      <c r="EE667" s="1377"/>
      <c r="EF667" s="1378"/>
      <c r="EG667" s="1379"/>
      <c r="EH667" s="1379"/>
      <c r="EI667" s="1380"/>
      <c r="EJ667" s="1381"/>
      <c r="EK667" s="1381"/>
      <c r="EL667" s="1381"/>
      <c r="EM667" s="1382"/>
      <c r="EN667" s="1382"/>
      <c r="EO667" s="1382"/>
      <c r="EP667" s="1375"/>
      <c r="EQ667" s="1376"/>
      <c r="ER667" s="1113"/>
      <c r="ES667" s="1113"/>
      <c r="ET667" s="1113"/>
      <c r="EU667" s="1113"/>
      <c r="EV667" s="1113"/>
      <c r="EW667" s="1113"/>
      <c r="EX667" s="1113"/>
      <c r="EY667" s="1113"/>
      <c r="EZ667" s="1114"/>
    </row>
    <row r="668" spans="1:156" ht="30" customHeight="1" x14ac:dyDescent="0.2">
      <c r="A668" s="207">
        <f t="shared" si="74"/>
        <v>657</v>
      </c>
      <c r="B668" s="1103"/>
      <c r="C668" s="1104"/>
      <c r="D668" s="1305"/>
      <c r="E668" s="1306"/>
      <c r="F668" s="1094" t="str">
        <f t="shared" si="76"/>
        <v/>
      </c>
      <c r="G668" s="1095"/>
      <c r="H668" s="1095"/>
      <c r="I668" s="1095"/>
      <c r="J668" s="1095"/>
      <c r="K668" s="1095"/>
      <c r="L668" s="1095"/>
      <c r="M668" s="1095"/>
      <c r="N668" s="1095"/>
      <c r="O668" s="1095"/>
      <c r="P668" s="1095"/>
      <c r="Q668" s="1095"/>
      <c r="R668" s="1095"/>
      <c r="S668" s="1095"/>
      <c r="T668" s="1095"/>
      <c r="U668" s="1095"/>
      <c r="V668" s="1095"/>
      <c r="W668" s="1096"/>
      <c r="X668" s="1299">
        <f t="shared" si="75"/>
        <v>0</v>
      </c>
      <c r="Y668" s="1300"/>
      <c r="Z668" s="1301"/>
      <c r="AA668" s="1100"/>
      <c r="AB668" s="1101"/>
      <c r="AC668" s="1102"/>
      <c r="AD668" s="1135"/>
      <c r="AE668" s="1136"/>
      <c r="AF668" s="1136"/>
      <c r="AG668" s="1137"/>
      <c r="AH668" s="1138"/>
      <c r="AI668" s="1139"/>
      <c r="AJ668" s="1140"/>
      <c r="AK668" s="1132"/>
      <c r="AL668" s="1133"/>
      <c r="AM668" s="1133"/>
      <c r="AN668" s="1133"/>
      <c r="AO668" s="1133"/>
      <c r="AP668" s="1134"/>
      <c r="AQ668" s="642" t="str">
        <f>IF(AK668="","",VLOOKUP(AK668,ﾃﾞｰﾀ一覧!$AH$4:$AR$66,2,FALSE))</f>
        <v/>
      </c>
      <c r="AR668" s="1084"/>
      <c r="AS668" s="1084"/>
      <c r="AT668" s="643" t="str">
        <f>IF(AK668="","",VLOOKUP(AK668,ﾃﾞｰﾀ一覧!$AH$4:$AR$66,3,FALSE))</f>
        <v/>
      </c>
      <c r="AU668" s="644" t="str">
        <f>IF(AK668="","",VLOOKUP(AK668,ﾃﾞｰﾀ一覧!$AH$4:$AR$66,5,FALSE))</f>
        <v/>
      </c>
      <c r="AV668" s="1084"/>
      <c r="AW668" s="1084"/>
      <c r="AX668" s="643" t="str">
        <f>IF(AK668="","",VLOOKUP(AK668,ﾃﾞｰﾀ一覧!$AH$4:$AR$66,6,FALSE))</f>
        <v/>
      </c>
      <c r="AY668" s="649" t="str">
        <f>IF(AK668="","",VLOOKUP(AK668,ﾃﾞｰﾀ一覧!$AH$4:$AR$66,8,FALSE))</f>
        <v/>
      </c>
      <c r="AZ668" s="1084"/>
      <c r="BA668" s="1084"/>
      <c r="BB668" s="388" t="str">
        <f>IF(AK668="","",VLOOKUP(AK668,ﾃﾞｰﾀ一覧!$AH$4:$AR$66,9,FALSE))</f>
        <v/>
      </c>
      <c r="BC668" s="1124"/>
      <c r="BD668" s="1125"/>
      <c r="BE668" s="1125"/>
      <c r="BF668" s="1124"/>
      <c r="BG668" s="1125"/>
      <c r="BH668" s="1125"/>
      <c r="BI668" s="1124"/>
      <c r="BJ668" s="1125"/>
      <c r="BK668" s="1150"/>
      <c r="BL668" s="1154"/>
      <c r="BM668" s="1155"/>
      <c r="BN668" s="1156"/>
      <c r="BO668" s="1109" t="str">
        <f>IF($AK668="","",IF($BF668="","",IF($BF668=ﾃﾞｰﾀ一覧!$U$37,"",IF($BF668=ﾃﾞｰﾀ一覧!$U$38,"",IF($AH668=ﾃﾞｰﾀ一覧!$U$25,VLOOKUP($AK668,ﾃﾞｰﾀ一覧!$AH$43:$AR$66,10,FALSE),VLOOKUP($AK668,ﾃﾞｰﾀ一覧!$AH$4:$AR$66,10,FALSE))))))</f>
        <v/>
      </c>
      <c r="BP668" s="1110"/>
      <c r="BQ668" s="1110"/>
      <c r="BR668" s="1111"/>
      <c r="BS668" s="1307">
        <f>IF($BL668="",0,VLOOKUP($BL668,ﾃﾞｰﾀ一覧!$AY$4:$BB$16,3,FALSE))+IF($BC668="",0,VLOOKUP($BC668,ﾃﾞｰﾀ一覧!$AY$4:$BB$16,3,FALSE))+IF($BD668="",0,VLOOKUP($BD668,ﾃﾞｰﾀ一覧!$AY$4:$BB$16,3,FALSE))</f>
        <v>0</v>
      </c>
      <c r="BT668" s="1307"/>
      <c r="BU668" s="1307"/>
      <c r="BV668" s="1112" t="str">
        <f>IF($BO668="","",IF($BF668=ﾃﾞｰﾀ一覧!$U$37,"",IF($BF668=ﾃﾞｰﾀ一覧!$U$38,"",IF($BO668=ﾃﾞｰﾀ一覧!$AT$27,ﾃﾞｰﾀ一覧!$AT$27,VLOOKUP($AK668,ﾃﾞｰﾀ一覧!$AH$4:$AR$66,11,FALSE)*IF($BO668=ﾃﾞｰﾀ一覧!$AT$17,($AR668+1)*($AV668+1),IF($BO668=ﾃﾞｰﾀ一覧!$AT$22,IF(COUNTIF($AD668,"*天端*"),ﾃﾞｰﾀ一覧!$AU$43/2,ﾃﾞｰﾀ一覧!$AU$43/3),IF($BO668=ﾃﾞｰﾀ一覧!$AT$20,$AR668*$AV668,IF($BO668=ﾃﾞｰﾀ一覧!$AT$21,$AV668,1))))))))</f>
        <v/>
      </c>
      <c r="BW668" s="1112"/>
      <c r="BX668" s="1112"/>
      <c r="BY668" s="1088" t="str">
        <f>IF($B668="","",IF($AH668="","",IF($CK668=ﾃﾞｰﾀ一覧!$U$53,ﾃﾞｰﾀ一覧!$U$61,IF($AH668=ﾃﾞｰﾀ一覧!$U$21,ﾃﾞｰﾀ一覧!$U$60,IF(OR($AH668=ﾃﾞｰﾀ一覧!$U$19,$AH668=ﾃﾞｰﾀ一覧!$U$20,$AH668=ﾃﾞｰﾀ一覧!$U$23,$AH668=ﾃﾞｰﾀ一覧!$U$22,$AH668=ﾃﾞｰﾀ一覧!$U$18,AH668=ﾃﾞｰﾀ一覧!$U$25),ﾃﾞｰﾀ一覧!$U$59,ﾃﾞｰﾀ一覧!$U$62)))))</f>
        <v/>
      </c>
      <c r="BZ668" s="1089"/>
      <c r="CA668" s="1113"/>
      <c r="CB668" s="1113"/>
      <c r="CC668" s="1113"/>
      <c r="CD668" s="1113"/>
      <c r="CE668" s="1113"/>
      <c r="CF668" s="1113"/>
      <c r="CG668" s="1113"/>
      <c r="CH668" s="1113"/>
      <c r="CI668" s="1114"/>
      <c r="CK668" s="240"/>
      <c r="CM668" s="378" t="str">
        <f t="shared" si="70"/>
        <v/>
      </c>
      <c r="CN668" s="379" t="str">
        <f t="shared" si="71"/>
        <v/>
      </c>
      <c r="CO668" s="379" t="str">
        <f t="shared" si="72"/>
        <v/>
      </c>
      <c r="CP668" s="380" t="str">
        <f t="shared" si="73"/>
        <v/>
      </c>
      <c r="CQ668" s="244"/>
      <c r="CR668" s="1100"/>
      <c r="CS668" s="1101"/>
      <c r="CT668" s="1102"/>
      <c r="CU668" s="1135"/>
      <c r="CV668" s="1136"/>
      <c r="CW668" s="1136"/>
      <c r="CX668" s="1137"/>
      <c r="CY668" s="1138"/>
      <c r="CZ668" s="1139"/>
      <c r="DA668" s="1140"/>
      <c r="DB668" s="1132"/>
      <c r="DC668" s="1133"/>
      <c r="DD668" s="1133"/>
      <c r="DE668" s="1133"/>
      <c r="DF668" s="1133"/>
      <c r="DG668" s="1134"/>
      <c r="DH668" s="580"/>
      <c r="DI668" s="1084"/>
      <c r="DJ668" s="1084"/>
      <c r="DK668" s="581"/>
      <c r="DL668" s="582"/>
      <c r="DM668" s="1084"/>
      <c r="DN668" s="1084"/>
      <c r="DO668" s="581"/>
      <c r="DP668" s="582"/>
      <c r="DQ668" s="1084"/>
      <c r="DR668" s="1084"/>
      <c r="DS668" s="583"/>
      <c r="DT668" s="1124"/>
      <c r="DU668" s="1125"/>
      <c r="DV668" s="1125"/>
      <c r="DW668" s="1124"/>
      <c r="DX668" s="1125"/>
      <c r="DY668" s="1150"/>
      <c r="DZ668" s="1362"/>
      <c r="EA668" s="1363"/>
      <c r="EB668" s="1362"/>
      <c r="EC668" s="1363"/>
      <c r="ED668" s="1362"/>
      <c r="EE668" s="1377"/>
      <c r="EF668" s="1378"/>
      <c r="EG668" s="1379"/>
      <c r="EH668" s="1379"/>
      <c r="EI668" s="1380"/>
      <c r="EJ668" s="1381"/>
      <c r="EK668" s="1381"/>
      <c r="EL668" s="1381"/>
      <c r="EM668" s="1382"/>
      <c r="EN668" s="1382"/>
      <c r="EO668" s="1382"/>
      <c r="EP668" s="1375"/>
      <c r="EQ668" s="1376"/>
      <c r="ER668" s="1113"/>
      <c r="ES668" s="1113"/>
      <c r="ET668" s="1113"/>
      <c r="EU668" s="1113"/>
      <c r="EV668" s="1113"/>
      <c r="EW668" s="1113"/>
      <c r="EX668" s="1113"/>
      <c r="EY668" s="1113"/>
      <c r="EZ668" s="1114"/>
    </row>
    <row r="669" spans="1:156" ht="30" customHeight="1" x14ac:dyDescent="0.2">
      <c r="A669" s="207">
        <f t="shared" si="74"/>
        <v>658</v>
      </c>
      <c r="B669" s="1103"/>
      <c r="C669" s="1104"/>
      <c r="D669" s="1305"/>
      <c r="E669" s="1306"/>
      <c r="F669" s="1094" t="str">
        <f t="shared" si="76"/>
        <v/>
      </c>
      <c r="G669" s="1095"/>
      <c r="H669" s="1095"/>
      <c r="I669" s="1095"/>
      <c r="J669" s="1095"/>
      <c r="K669" s="1095"/>
      <c r="L669" s="1095"/>
      <c r="M669" s="1095"/>
      <c r="N669" s="1095"/>
      <c r="O669" s="1095"/>
      <c r="P669" s="1095"/>
      <c r="Q669" s="1095"/>
      <c r="R669" s="1095"/>
      <c r="S669" s="1095"/>
      <c r="T669" s="1095"/>
      <c r="U669" s="1095"/>
      <c r="V669" s="1095"/>
      <c r="W669" s="1096"/>
      <c r="X669" s="1299">
        <f t="shared" si="75"/>
        <v>0</v>
      </c>
      <c r="Y669" s="1300"/>
      <c r="Z669" s="1301"/>
      <c r="AA669" s="1100"/>
      <c r="AB669" s="1101"/>
      <c r="AC669" s="1102"/>
      <c r="AD669" s="1135"/>
      <c r="AE669" s="1136"/>
      <c r="AF669" s="1136"/>
      <c r="AG669" s="1137"/>
      <c r="AH669" s="1138"/>
      <c r="AI669" s="1139"/>
      <c r="AJ669" s="1140"/>
      <c r="AK669" s="1132"/>
      <c r="AL669" s="1133"/>
      <c r="AM669" s="1133"/>
      <c r="AN669" s="1133"/>
      <c r="AO669" s="1133"/>
      <c r="AP669" s="1134"/>
      <c r="AQ669" s="642" t="str">
        <f>IF(AK669="","",VLOOKUP(AK669,ﾃﾞｰﾀ一覧!$AH$4:$AR$66,2,FALSE))</f>
        <v/>
      </c>
      <c r="AR669" s="1084"/>
      <c r="AS669" s="1084"/>
      <c r="AT669" s="643" t="str">
        <f>IF(AK669="","",VLOOKUP(AK669,ﾃﾞｰﾀ一覧!$AH$4:$AR$66,3,FALSE))</f>
        <v/>
      </c>
      <c r="AU669" s="644" t="str">
        <f>IF(AK669="","",VLOOKUP(AK669,ﾃﾞｰﾀ一覧!$AH$4:$AR$66,5,FALSE))</f>
        <v/>
      </c>
      <c r="AV669" s="1084"/>
      <c r="AW669" s="1084"/>
      <c r="AX669" s="643" t="str">
        <f>IF(AK669="","",VLOOKUP(AK669,ﾃﾞｰﾀ一覧!$AH$4:$AR$66,6,FALSE))</f>
        <v/>
      </c>
      <c r="AY669" s="649" t="str">
        <f>IF(AK669="","",VLOOKUP(AK669,ﾃﾞｰﾀ一覧!$AH$4:$AR$66,8,FALSE))</f>
        <v/>
      </c>
      <c r="AZ669" s="1084"/>
      <c r="BA669" s="1084"/>
      <c r="BB669" s="388" t="str">
        <f>IF(AK669="","",VLOOKUP(AK669,ﾃﾞｰﾀ一覧!$AH$4:$AR$66,9,FALSE))</f>
        <v/>
      </c>
      <c r="BC669" s="1124"/>
      <c r="BD669" s="1125"/>
      <c r="BE669" s="1125"/>
      <c r="BF669" s="1124"/>
      <c r="BG669" s="1125"/>
      <c r="BH669" s="1125"/>
      <c r="BI669" s="1124"/>
      <c r="BJ669" s="1125"/>
      <c r="BK669" s="1150"/>
      <c r="BL669" s="1154"/>
      <c r="BM669" s="1155"/>
      <c r="BN669" s="1156"/>
      <c r="BO669" s="1109" t="str">
        <f>IF($AK669="","",IF($BF669="","",IF($BF669=ﾃﾞｰﾀ一覧!$U$37,"",IF($BF669=ﾃﾞｰﾀ一覧!$U$38,"",IF($AH669=ﾃﾞｰﾀ一覧!$U$25,VLOOKUP($AK669,ﾃﾞｰﾀ一覧!$AH$43:$AR$66,10,FALSE),VLOOKUP($AK669,ﾃﾞｰﾀ一覧!$AH$4:$AR$66,10,FALSE))))))</f>
        <v/>
      </c>
      <c r="BP669" s="1110"/>
      <c r="BQ669" s="1110"/>
      <c r="BR669" s="1111"/>
      <c r="BS669" s="1307">
        <f>IF($BL669="",0,VLOOKUP($BL669,ﾃﾞｰﾀ一覧!$AY$4:$BB$16,3,FALSE))+IF($BC669="",0,VLOOKUP($BC669,ﾃﾞｰﾀ一覧!$AY$4:$BB$16,3,FALSE))+IF($BD669="",0,VLOOKUP($BD669,ﾃﾞｰﾀ一覧!$AY$4:$BB$16,3,FALSE))</f>
        <v>0</v>
      </c>
      <c r="BT669" s="1307"/>
      <c r="BU669" s="1307"/>
      <c r="BV669" s="1112" t="str">
        <f>IF($BO669="","",IF($BF669=ﾃﾞｰﾀ一覧!$U$37,"",IF($BF669=ﾃﾞｰﾀ一覧!$U$38,"",IF($BO669=ﾃﾞｰﾀ一覧!$AT$27,ﾃﾞｰﾀ一覧!$AT$27,VLOOKUP($AK669,ﾃﾞｰﾀ一覧!$AH$4:$AR$66,11,FALSE)*IF($BO669=ﾃﾞｰﾀ一覧!$AT$17,($AR669+1)*($AV669+1),IF($BO669=ﾃﾞｰﾀ一覧!$AT$22,IF(COUNTIF($AD669,"*天端*"),ﾃﾞｰﾀ一覧!$AU$43/2,ﾃﾞｰﾀ一覧!$AU$43/3),IF($BO669=ﾃﾞｰﾀ一覧!$AT$20,$AR669*$AV669,IF($BO669=ﾃﾞｰﾀ一覧!$AT$21,$AV669,1))))))))</f>
        <v/>
      </c>
      <c r="BW669" s="1112"/>
      <c r="BX669" s="1112"/>
      <c r="BY669" s="1088" t="str">
        <f>IF($B669="","",IF($AH669="","",IF($CK669=ﾃﾞｰﾀ一覧!$U$53,ﾃﾞｰﾀ一覧!$U$61,IF($AH669=ﾃﾞｰﾀ一覧!$U$21,ﾃﾞｰﾀ一覧!$U$60,IF(OR($AH669=ﾃﾞｰﾀ一覧!$U$19,$AH669=ﾃﾞｰﾀ一覧!$U$20,$AH669=ﾃﾞｰﾀ一覧!$U$23,$AH669=ﾃﾞｰﾀ一覧!$U$22,$AH669=ﾃﾞｰﾀ一覧!$U$18,AH669=ﾃﾞｰﾀ一覧!$U$25),ﾃﾞｰﾀ一覧!$U$59,ﾃﾞｰﾀ一覧!$U$62)))))</f>
        <v/>
      </c>
      <c r="BZ669" s="1089"/>
      <c r="CA669" s="1113"/>
      <c r="CB669" s="1113"/>
      <c r="CC669" s="1113"/>
      <c r="CD669" s="1113"/>
      <c r="CE669" s="1113"/>
      <c r="CF669" s="1113"/>
      <c r="CG669" s="1113"/>
      <c r="CH669" s="1113"/>
      <c r="CI669" s="1114"/>
      <c r="CK669" s="240"/>
      <c r="CM669" s="378" t="str">
        <f t="shared" si="70"/>
        <v/>
      </c>
      <c r="CN669" s="379" t="str">
        <f t="shared" si="71"/>
        <v/>
      </c>
      <c r="CO669" s="379" t="str">
        <f t="shared" si="72"/>
        <v/>
      </c>
      <c r="CP669" s="380" t="str">
        <f t="shared" si="73"/>
        <v/>
      </c>
      <c r="CQ669" s="244"/>
      <c r="CR669" s="1100"/>
      <c r="CS669" s="1101"/>
      <c r="CT669" s="1102"/>
      <c r="CU669" s="1135"/>
      <c r="CV669" s="1136"/>
      <c r="CW669" s="1136"/>
      <c r="CX669" s="1137"/>
      <c r="CY669" s="1138"/>
      <c r="CZ669" s="1139"/>
      <c r="DA669" s="1140"/>
      <c r="DB669" s="1132"/>
      <c r="DC669" s="1133"/>
      <c r="DD669" s="1133"/>
      <c r="DE669" s="1133"/>
      <c r="DF669" s="1133"/>
      <c r="DG669" s="1134"/>
      <c r="DH669" s="580"/>
      <c r="DI669" s="1084"/>
      <c r="DJ669" s="1084"/>
      <c r="DK669" s="581"/>
      <c r="DL669" s="582"/>
      <c r="DM669" s="1084"/>
      <c r="DN669" s="1084"/>
      <c r="DO669" s="581"/>
      <c r="DP669" s="582"/>
      <c r="DQ669" s="1084"/>
      <c r="DR669" s="1084"/>
      <c r="DS669" s="583"/>
      <c r="DT669" s="1124"/>
      <c r="DU669" s="1125"/>
      <c r="DV669" s="1125"/>
      <c r="DW669" s="1124"/>
      <c r="DX669" s="1125"/>
      <c r="DY669" s="1150"/>
      <c r="DZ669" s="1362"/>
      <c r="EA669" s="1363"/>
      <c r="EB669" s="1362"/>
      <c r="EC669" s="1363"/>
      <c r="ED669" s="1362"/>
      <c r="EE669" s="1377"/>
      <c r="EF669" s="1378"/>
      <c r="EG669" s="1379"/>
      <c r="EH669" s="1379"/>
      <c r="EI669" s="1380"/>
      <c r="EJ669" s="1381"/>
      <c r="EK669" s="1381"/>
      <c r="EL669" s="1381"/>
      <c r="EM669" s="1382"/>
      <c r="EN669" s="1382"/>
      <c r="EO669" s="1382"/>
      <c r="EP669" s="1375"/>
      <c r="EQ669" s="1376"/>
      <c r="ER669" s="1113"/>
      <c r="ES669" s="1113"/>
      <c r="ET669" s="1113"/>
      <c r="EU669" s="1113"/>
      <c r="EV669" s="1113"/>
      <c r="EW669" s="1113"/>
      <c r="EX669" s="1113"/>
      <c r="EY669" s="1113"/>
      <c r="EZ669" s="1114"/>
    </row>
    <row r="670" spans="1:156" ht="30" customHeight="1" x14ac:dyDescent="0.2">
      <c r="A670" s="207">
        <f t="shared" si="74"/>
        <v>659</v>
      </c>
      <c r="B670" s="1103"/>
      <c r="C670" s="1104"/>
      <c r="D670" s="1305"/>
      <c r="E670" s="1306"/>
      <c r="F670" s="1094" t="str">
        <f t="shared" si="76"/>
        <v/>
      </c>
      <c r="G670" s="1095"/>
      <c r="H670" s="1095"/>
      <c r="I670" s="1095"/>
      <c r="J670" s="1095"/>
      <c r="K670" s="1095"/>
      <c r="L670" s="1095"/>
      <c r="M670" s="1095"/>
      <c r="N670" s="1095"/>
      <c r="O670" s="1095"/>
      <c r="P670" s="1095"/>
      <c r="Q670" s="1095"/>
      <c r="R670" s="1095"/>
      <c r="S670" s="1095"/>
      <c r="T670" s="1095"/>
      <c r="U670" s="1095"/>
      <c r="V670" s="1095"/>
      <c r="W670" s="1096"/>
      <c r="X670" s="1299">
        <f t="shared" si="75"/>
        <v>0</v>
      </c>
      <c r="Y670" s="1300"/>
      <c r="Z670" s="1301"/>
      <c r="AA670" s="1100"/>
      <c r="AB670" s="1101"/>
      <c r="AC670" s="1102"/>
      <c r="AD670" s="1135"/>
      <c r="AE670" s="1136"/>
      <c r="AF670" s="1136"/>
      <c r="AG670" s="1137"/>
      <c r="AH670" s="1138"/>
      <c r="AI670" s="1139"/>
      <c r="AJ670" s="1140"/>
      <c r="AK670" s="1132"/>
      <c r="AL670" s="1133"/>
      <c r="AM670" s="1133"/>
      <c r="AN670" s="1133"/>
      <c r="AO670" s="1133"/>
      <c r="AP670" s="1134"/>
      <c r="AQ670" s="642" t="str">
        <f>IF(AK670="","",VLOOKUP(AK670,ﾃﾞｰﾀ一覧!$AH$4:$AR$66,2,FALSE))</f>
        <v/>
      </c>
      <c r="AR670" s="1084"/>
      <c r="AS670" s="1084"/>
      <c r="AT670" s="643" t="str">
        <f>IF(AK670="","",VLOOKUP(AK670,ﾃﾞｰﾀ一覧!$AH$4:$AR$66,3,FALSE))</f>
        <v/>
      </c>
      <c r="AU670" s="644" t="str">
        <f>IF(AK670="","",VLOOKUP(AK670,ﾃﾞｰﾀ一覧!$AH$4:$AR$66,5,FALSE))</f>
        <v/>
      </c>
      <c r="AV670" s="1084"/>
      <c r="AW670" s="1084"/>
      <c r="AX670" s="643" t="str">
        <f>IF(AK670="","",VLOOKUP(AK670,ﾃﾞｰﾀ一覧!$AH$4:$AR$66,6,FALSE))</f>
        <v/>
      </c>
      <c r="AY670" s="649" t="str">
        <f>IF(AK670="","",VLOOKUP(AK670,ﾃﾞｰﾀ一覧!$AH$4:$AR$66,8,FALSE))</f>
        <v/>
      </c>
      <c r="AZ670" s="1084"/>
      <c r="BA670" s="1084"/>
      <c r="BB670" s="388" t="str">
        <f>IF(AK670="","",VLOOKUP(AK670,ﾃﾞｰﾀ一覧!$AH$4:$AR$66,9,FALSE))</f>
        <v/>
      </c>
      <c r="BC670" s="1124"/>
      <c r="BD670" s="1125"/>
      <c r="BE670" s="1125"/>
      <c r="BF670" s="1124"/>
      <c r="BG670" s="1125"/>
      <c r="BH670" s="1125"/>
      <c r="BI670" s="1124"/>
      <c r="BJ670" s="1125"/>
      <c r="BK670" s="1150"/>
      <c r="BL670" s="1154"/>
      <c r="BM670" s="1155"/>
      <c r="BN670" s="1156"/>
      <c r="BO670" s="1109" t="str">
        <f>IF($AK670="","",IF($BF670="","",IF($BF670=ﾃﾞｰﾀ一覧!$U$37,"",IF($BF670=ﾃﾞｰﾀ一覧!$U$38,"",IF($AH670=ﾃﾞｰﾀ一覧!$U$25,VLOOKUP($AK670,ﾃﾞｰﾀ一覧!$AH$43:$AR$66,10,FALSE),VLOOKUP($AK670,ﾃﾞｰﾀ一覧!$AH$4:$AR$66,10,FALSE))))))</f>
        <v/>
      </c>
      <c r="BP670" s="1110"/>
      <c r="BQ670" s="1110"/>
      <c r="BR670" s="1111"/>
      <c r="BS670" s="1307">
        <f>IF($BL670="",0,VLOOKUP($BL670,ﾃﾞｰﾀ一覧!$AY$4:$BB$16,3,FALSE))+IF($BC670="",0,VLOOKUP($BC670,ﾃﾞｰﾀ一覧!$AY$4:$BB$16,3,FALSE))+IF($BD670="",0,VLOOKUP($BD670,ﾃﾞｰﾀ一覧!$AY$4:$BB$16,3,FALSE))</f>
        <v>0</v>
      </c>
      <c r="BT670" s="1307"/>
      <c r="BU670" s="1307"/>
      <c r="BV670" s="1112" t="str">
        <f>IF($BO670="","",IF($BF670=ﾃﾞｰﾀ一覧!$U$37,"",IF($BF670=ﾃﾞｰﾀ一覧!$U$38,"",IF($BO670=ﾃﾞｰﾀ一覧!$AT$27,ﾃﾞｰﾀ一覧!$AT$27,VLOOKUP($AK670,ﾃﾞｰﾀ一覧!$AH$4:$AR$66,11,FALSE)*IF($BO670=ﾃﾞｰﾀ一覧!$AT$17,($AR670+1)*($AV670+1),IF($BO670=ﾃﾞｰﾀ一覧!$AT$22,IF(COUNTIF($AD670,"*天端*"),ﾃﾞｰﾀ一覧!$AU$43/2,ﾃﾞｰﾀ一覧!$AU$43/3),IF($BO670=ﾃﾞｰﾀ一覧!$AT$20,$AR670*$AV670,IF($BO670=ﾃﾞｰﾀ一覧!$AT$21,$AV670,1))))))))</f>
        <v/>
      </c>
      <c r="BW670" s="1112"/>
      <c r="BX670" s="1112"/>
      <c r="BY670" s="1088" t="str">
        <f>IF($B670="","",IF($AH670="","",IF($CK670=ﾃﾞｰﾀ一覧!$U$53,ﾃﾞｰﾀ一覧!$U$61,IF($AH670=ﾃﾞｰﾀ一覧!$U$21,ﾃﾞｰﾀ一覧!$U$60,IF(OR($AH670=ﾃﾞｰﾀ一覧!$U$19,$AH670=ﾃﾞｰﾀ一覧!$U$20,$AH670=ﾃﾞｰﾀ一覧!$U$23,$AH670=ﾃﾞｰﾀ一覧!$U$22,$AH670=ﾃﾞｰﾀ一覧!$U$18,AH670=ﾃﾞｰﾀ一覧!$U$25),ﾃﾞｰﾀ一覧!$U$59,ﾃﾞｰﾀ一覧!$U$62)))))</f>
        <v/>
      </c>
      <c r="BZ670" s="1089"/>
      <c r="CA670" s="1113"/>
      <c r="CB670" s="1113"/>
      <c r="CC670" s="1113"/>
      <c r="CD670" s="1113"/>
      <c r="CE670" s="1113"/>
      <c r="CF670" s="1113"/>
      <c r="CG670" s="1113"/>
      <c r="CH670" s="1113"/>
      <c r="CI670" s="1114"/>
      <c r="CK670" s="240"/>
      <c r="CM670" s="378" t="str">
        <f t="shared" si="70"/>
        <v/>
      </c>
      <c r="CN670" s="379" t="str">
        <f t="shared" si="71"/>
        <v/>
      </c>
      <c r="CO670" s="379" t="str">
        <f t="shared" si="72"/>
        <v/>
      </c>
      <c r="CP670" s="380" t="str">
        <f t="shared" si="73"/>
        <v/>
      </c>
      <c r="CQ670" s="244"/>
      <c r="CR670" s="1100"/>
      <c r="CS670" s="1101"/>
      <c r="CT670" s="1102"/>
      <c r="CU670" s="1135"/>
      <c r="CV670" s="1136"/>
      <c r="CW670" s="1136"/>
      <c r="CX670" s="1137"/>
      <c r="CY670" s="1138"/>
      <c r="CZ670" s="1139"/>
      <c r="DA670" s="1140"/>
      <c r="DB670" s="1132"/>
      <c r="DC670" s="1133"/>
      <c r="DD670" s="1133"/>
      <c r="DE670" s="1133"/>
      <c r="DF670" s="1133"/>
      <c r="DG670" s="1134"/>
      <c r="DH670" s="580"/>
      <c r="DI670" s="1084"/>
      <c r="DJ670" s="1084"/>
      <c r="DK670" s="581"/>
      <c r="DL670" s="582"/>
      <c r="DM670" s="1084"/>
      <c r="DN670" s="1084"/>
      <c r="DO670" s="581"/>
      <c r="DP670" s="582"/>
      <c r="DQ670" s="1084"/>
      <c r="DR670" s="1084"/>
      <c r="DS670" s="583"/>
      <c r="DT670" s="1124"/>
      <c r="DU670" s="1125"/>
      <c r="DV670" s="1125"/>
      <c r="DW670" s="1124"/>
      <c r="DX670" s="1125"/>
      <c r="DY670" s="1150"/>
      <c r="DZ670" s="1362"/>
      <c r="EA670" s="1363"/>
      <c r="EB670" s="1362"/>
      <c r="EC670" s="1363"/>
      <c r="ED670" s="1362"/>
      <c r="EE670" s="1377"/>
      <c r="EF670" s="1378"/>
      <c r="EG670" s="1379"/>
      <c r="EH670" s="1379"/>
      <c r="EI670" s="1380"/>
      <c r="EJ670" s="1381"/>
      <c r="EK670" s="1381"/>
      <c r="EL670" s="1381"/>
      <c r="EM670" s="1382"/>
      <c r="EN670" s="1382"/>
      <c r="EO670" s="1382"/>
      <c r="EP670" s="1375"/>
      <c r="EQ670" s="1376"/>
      <c r="ER670" s="1113"/>
      <c r="ES670" s="1113"/>
      <c r="ET670" s="1113"/>
      <c r="EU670" s="1113"/>
      <c r="EV670" s="1113"/>
      <c r="EW670" s="1113"/>
      <c r="EX670" s="1113"/>
      <c r="EY670" s="1113"/>
      <c r="EZ670" s="1114"/>
    </row>
    <row r="671" spans="1:156" ht="30" customHeight="1" x14ac:dyDescent="0.2">
      <c r="A671" s="207">
        <f t="shared" si="74"/>
        <v>660</v>
      </c>
      <c r="B671" s="1103"/>
      <c r="C671" s="1104"/>
      <c r="D671" s="1305"/>
      <c r="E671" s="1306"/>
      <c r="F671" s="1094" t="str">
        <f t="shared" si="76"/>
        <v/>
      </c>
      <c r="G671" s="1095"/>
      <c r="H671" s="1095"/>
      <c r="I671" s="1095"/>
      <c r="J671" s="1095"/>
      <c r="K671" s="1095"/>
      <c r="L671" s="1095"/>
      <c r="M671" s="1095"/>
      <c r="N671" s="1095"/>
      <c r="O671" s="1095"/>
      <c r="P671" s="1095"/>
      <c r="Q671" s="1095"/>
      <c r="R671" s="1095"/>
      <c r="S671" s="1095"/>
      <c r="T671" s="1095"/>
      <c r="U671" s="1095"/>
      <c r="V671" s="1095"/>
      <c r="W671" s="1096"/>
      <c r="X671" s="1299">
        <f t="shared" si="75"/>
        <v>0</v>
      </c>
      <c r="Y671" s="1300"/>
      <c r="Z671" s="1301"/>
      <c r="AA671" s="1100"/>
      <c r="AB671" s="1101"/>
      <c r="AC671" s="1102"/>
      <c r="AD671" s="1135"/>
      <c r="AE671" s="1136"/>
      <c r="AF671" s="1136"/>
      <c r="AG671" s="1137"/>
      <c r="AH671" s="1138"/>
      <c r="AI671" s="1139"/>
      <c r="AJ671" s="1140"/>
      <c r="AK671" s="1132"/>
      <c r="AL671" s="1133"/>
      <c r="AM671" s="1133"/>
      <c r="AN671" s="1133"/>
      <c r="AO671" s="1133"/>
      <c r="AP671" s="1134"/>
      <c r="AQ671" s="642" t="str">
        <f>IF(AK671="","",VLOOKUP(AK671,ﾃﾞｰﾀ一覧!$AH$4:$AR$66,2,FALSE))</f>
        <v/>
      </c>
      <c r="AR671" s="1084"/>
      <c r="AS671" s="1084"/>
      <c r="AT671" s="643" t="str">
        <f>IF(AK671="","",VLOOKUP(AK671,ﾃﾞｰﾀ一覧!$AH$4:$AR$66,3,FALSE))</f>
        <v/>
      </c>
      <c r="AU671" s="644" t="str">
        <f>IF(AK671="","",VLOOKUP(AK671,ﾃﾞｰﾀ一覧!$AH$4:$AR$66,5,FALSE))</f>
        <v/>
      </c>
      <c r="AV671" s="1084"/>
      <c r="AW671" s="1084"/>
      <c r="AX671" s="643" t="str">
        <f>IF(AK671="","",VLOOKUP(AK671,ﾃﾞｰﾀ一覧!$AH$4:$AR$66,6,FALSE))</f>
        <v/>
      </c>
      <c r="AY671" s="649" t="str">
        <f>IF(AK671="","",VLOOKUP(AK671,ﾃﾞｰﾀ一覧!$AH$4:$AR$66,8,FALSE))</f>
        <v/>
      </c>
      <c r="AZ671" s="1084"/>
      <c r="BA671" s="1084"/>
      <c r="BB671" s="388" t="str">
        <f>IF(AK671="","",VLOOKUP(AK671,ﾃﾞｰﾀ一覧!$AH$4:$AR$66,9,FALSE))</f>
        <v/>
      </c>
      <c r="BC671" s="1124"/>
      <c r="BD671" s="1125"/>
      <c r="BE671" s="1125"/>
      <c r="BF671" s="1124"/>
      <c r="BG671" s="1125"/>
      <c r="BH671" s="1125"/>
      <c r="BI671" s="1124"/>
      <c r="BJ671" s="1125"/>
      <c r="BK671" s="1150"/>
      <c r="BL671" s="1154"/>
      <c r="BM671" s="1155"/>
      <c r="BN671" s="1156"/>
      <c r="BO671" s="1109" t="str">
        <f>IF($AK671="","",IF($BF671="","",IF($BF671=ﾃﾞｰﾀ一覧!$U$37,"",IF($BF671=ﾃﾞｰﾀ一覧!$U$38,"",IF($AH671=ﾃﾞｰﾀ一覧!$U$25,VLOOKUP($AK671,ﾃﾞｰﾀ一覧!$AH$43:$AR$66,10,FALSE),VLOOKUP($AK671,ﾃﾞｰﾀ一覧!$AH$4:$AR$66,10,FALSE))))))</f>
        <v/>
      </c>
      <c r="BP671" s="1110"/>
      <c r="BQ671" s="1110"/>
      <c r="BR671" s="1111"/>
      <c r="BS671" s="1307">
        <f>IF($BL671="",0,VLOOKUP($BL671,ﾃﾞｰﾀ一覧!$AY$4:$BB$16,3,FALSE))+IF($BC671="",0,VLOOKUP($BC671,ﾃﾞｰﾀ一覧!$AY$4:$BB$16,3,FALSE))+IF($BD671="",0,VLOOKUP($BD671,ﾃﾞｰﾀ一覧!$AY$4:$BB$16,3,FALSE))</f>
        <v>0</v>
      </c>
      <c r="BT671" s="1307"/>
      <c r="BU671" s="1307"/>
      <c r="BV671" s="1112" t="str">
        <f>IF($BO671="","",IF($BF671=ﾃﾞｰﾀ一覧!$U$37,"",IF($BF671=ﾃﾞｰﾀ一覧!$U$38,"",IF($BO671=ﾃﾞｰﾀ一覧!$AT$27,ﾃﾞｰﾀ一覧!$AT$27,VLOOKUP($AK671,ﾃﾞｰﾀ一覧!$AH$4:$AR$66,11,FALSE)*IF($BO671=ﾃﾞｰﾀ一覧!$AT$17,($AR671+1)*($AV671+1),IF($BO671=ﾃﾞｰﾀ一覧!$AT$22,IF(COUNTIF($AD671,"*天端*"),ﾃﾞｰﾀ一覧!$AU$43/2,ﾃﾞｰﾀ一覧!$AU$43/3),IF($BO671=ﾃﾞｰﾀ一覧!$AT$20,$AR671*$AV671,IF($BO671=ﾃﾞｰﾀ一覧!$AT$21,$AV671,1))))))))</f>
        <v/>
      </c>
      <c r="BW671" s="1112"/>
      <c r="BX671" s="1112"/>
      <c r="BY671" s="1088" t="str">
        <f>IF($B671="","",IF($AH671="","",IF($CK671=ﾃﾞｰﾀ一覧!$U$53,ﾃﾞｰﾀ一覧!$U$61,IF($AH671=ﾃﾞｰﾀ一覧!$U$21,ﾃﾞｰﾀ一覧!$U$60,IF(OR($AH671=ﾃﾞｰﾀ一覧!$U$19,$AH671=ﾃﾞｰﾀ一覧!$U$20,$AH671=ﾃﾞｰﾀ一覧!$U$23,$AH671=ﾃﾞｰﾀ一覧!$U$22,$AH671=ﾃﾞｰﾀ一覧!$U$18,AH671=ﾃﾞｰﾀ一覧!$U$25),ﾃﾞｰﾀ一覧!$U$59,ﾃﾞｰﾀ一覧!$U$62)))))</f>
        <v/>
      </c>
      <c r="BZ671" s="1089"/>
      <c r="CA671" s="1113"/>
      <c r="CB671" s="1113"/>
      <c r="CC671" s="1113"/>
      <c r="CD671" s="1113"/>
      <c r="CE671" s="1113"/>
      <c r="CF671" s="1113"/>
      <c r="CG671" s="1113"/>
      <c r="CH671" s="1113"/>
      <c r="CI671" s="1114"/>
      <c r="CK671" s="240"/>
      <c r="CM671" s="378" t="str">
        <f t="shared" si="70"/>
        <v/>
      </c>
      <c r="CN671" s="379" t="str">
        <f t="shared" si="71"/>
        <v/>
      </c>
      <c r="CO671" s="379" t="str">
        <f t="shared" si="72"/>
        <v/>
      </c>
      <c r="CP671" s="380" t="str">
        <f t="shared" si="73"/>
        <v/>
      </c>
      <c r="CQ671" s="244"/>
      <c r="CR671" s="1100"/>
      <c r="CS671" s="1101"/>
      <c r="CT671" s="1102"/>
      <c r="CU671" s="1135"/>
      <c r="CV671" s="1136"/>
      <c r="CW671" s="1136"/>
      <c r="CX671" s="1137"/>
      <c r="CY671" s="1138"/>
      <c r="CZ671" s="1139"/>
      <c r="DA671" s="1140"/>
      <c r="DB671" s="1132"/>
      <c r="DC671" s="1133"/>
      <c r="DD671" s="1133"/>
      <c r="DE671" s="1133"/>
      <c r="DF671" s="1133"/>
      <c r="DG671" s="1134"/>
      <c r="DH671" s="580"/>
      <c r="DI671" s="1084"/>
      <c r="DJ671" s="1084"/>
      <c r="DK671" s="581"/>
      <c r="DL671" s="582"/>
      <c r="DM671" s="1084"/>
      <c r="DN671" s="1084"/>
      <c r="DO671" s="581"/>
      <c r="DP671" s="582"/>
      <c r="DQ671" s="1084"/>
      <c r="DR671" s="1084"/>
      <c r="DS671" s="583"/>
      <c r="DT671" s="1124"/>
      <c r="DU671" s="1125"/>
      <c r="DV671" s="1125"/>
      <c r="DW671" s="1124"/>
      <c r="DX671" s="1125"/>
      <c r="DY671" s="1150"/>
      <c r="DZ671" s="1362"/>
      <c r="EA671" s="1363"/>
      <c r="EB671" s="1362"/>
      <c r="EC671" s="1363"/>
      <c r="ED671" s="1362"/>
      <c r="EE671" s="1377"/>
      <c r="EF671" s="1378"/>
      <c r="EG671" s="1379"/>
      <c r="EH671" s="1379"/>
      <c r="EI671" s="1380"/>
      <c r="EJ671" s="1381"/>
      <c r="EK671" s="1381"/>
      <c r="EL671" s="1381"/>
      <c r="EM671" s="1382"/>
      <c r="EN671" s="1382"/>
      <c r="EO671" s="1382"/>
      <c r="EP671" s="1375"/>
      <c r="EQ671" s="1376"/>
      <c r="ER671" s="1113"/>
      <c r="ES671" s="1113"/>
      <c r="ET671" s="1113"/>
      <c r="EU671" s="1113"/>
      <c r="EV671" s="1113"/>
      <c r="EW671" s="1113"/>
      <c r="EX671" s="1113"/>
      <c r="EY671" s="1113"/>
      <c r="EZ671" s="1114"/>
    </row>
    <row r="672" spans="1:156" ht="30" customHeight="1" x14ac:dyDescent="0.2">
      <c r="A672" s="207">
        <f t="shared" si="74"/>
        <v>661</v>
      </c>
      <c r="B672" s="1103"/>
      <c r="C672" s="1104"/>
      <c r="D672" s="1305"/>
      <c r="E672" s="1306"/>
      <c r="F672" s="1094" t="str">
        <f t="shared" si="76"/>
        <v/>
      </c>
      <c r="G672" s="1095"/>
      <c r="H672" s="1095"/>
      <c r="I672" s="1095"/>
      <c r="J672" s="1095"/>
      <c r="K672" s="1095"/>
      <c r="L672" s="1095"/>
      <c r="M672" s="1095"/>
      <c r="N672" s="1095"/>
      <c r="O672" s="1095"/>
      <c r="P672" s="1095"/>
      <c r="Q672" s="1095"/>
      <c r="R672" s="1095"/>
      <c r="S672" s="1095"/>
      <c r="T672" s="1095"/>
      <c r="U672" s="1095"/>
      <c r="V672" s="1095"/>
      <c r="W672" s="1096"/>
      <c r="X672" s="1299">
        <f t="shared" si="75"/>
        <v>0</v>
      </c>
      <c r="Y672" s="1300"/>
      <c r="Z672" s="1301"/>
      <c r="AA672" s="1100"/>
      <c r="AB672" s="1101"/>
      <c r="AC672" s="1102"/>
      <c r="AD672" s="1135"/>
      <c r="AE672" s="1136"/>
      <c r="AF672" s="1136"/>
      <c r="AG672" s="1137"/>
      <c r="AH672" s="1138"/>
      <c r="AI672" s="1139"/>
      <c r="AJ672" s="1140"/>
      <c r="AK672" s="1132"/>
      <c r="AL672" s="1133"/>
      <c r="AM672" s="1133"/>
      <c r="AN672" s="1133"/>
      <c r="AO672" s="1133"/>
      <c r="AP672" s="1134"/>
      <c r="AQ672" s="642" t="str">
        <f>IF(AK672="","",VLOOKUP(AK672,ﾃﾞｰﾀ一覧!$AH$4:$AR$66,2,FALSE))</f>
        <v/>
      </c>
      <c r="AR672" s="1084"/>
      <c r="AS672" s="1084"/>
      <c r="AT672" s="643" t="str">
        <f>IF(AK672="","",VLOOKUP(AK672,ﾃﾞｰﾀ一覧!$AH$4:$AR$66,3,FALSE))</f>
        <v/>
      </c>
      <c r="AU672" s="644" t="str">
        <f>IF(AK672="","",VLOOKUP(AK672,ﾃﾞｰﾀ一覧!$AH$4:$AR$66,5,FALSE))</f>
        <v/>
      </c>
      <c r="AV672" s="1084"/>
      <c r="AW672" s="1084"/>
      <c r="AX672" s="643" t="str">
        <f>IF(AK672="","",VLOOKUP(AK672,ﾃﾞｰﾀ一覧!$AH$4:$AR$66,6,FALSE))</f>
        <v/>
      </c>
      <c r="AY672" s="649" t="str">
        <f>IF(AK672="","",VLOOKUP(AK672,ﾃﾞｰﾀ一覧!$AH$4:$AR$66,8,FALSE))</f>
        <v/>
      </c>
      <c r="AZ672" s="1084"/>
      <c r="BA672" s="1084"/>
      <c r="BB672" s="388" t="str">
        <f>IF(AK672="","",VLOOKUP(AK672,ﾃﾞｰﾀ一覧!$AH$4:$AR$66,9,FALSE))</f>
        <v/>
      </c>
      <c r="BC672" s="1124"/>
      <c r="BD672" s="1125"/>
      <c r="BE672" s="1125"/>
      <c r="BF672" s="1124"/>
      <c r="BG672" s="1125"/>
      <c r="BH672" s="1125"/>
      <c r="BI672" s="1124"/>
      <c r="BJ672" s="1125"/>
      <c r="BK672" s="1150"/>
      <c r="BL672" s="1154"/>
      <c r="BM672" s="1155"/>
      <c r="BN672" s="1156"/>
      <c r="BO672" s="1109" t="str">
        <f>IF($AK672="","",IF($BF672="","",IF($BF672=ﾃﾞｰﾀ一覧!$U$37,"",IF($BF672=ﾃﾞｰﾀ一覧!$U$38,"",IF($AH672=ﾃﾞｰﾀ一覧!$U$25,VLOOKUP($AK672,ﾃﾞｰﾀ一覧!$AH$43:$AR$66,10,FALSE),VLOOKUP($AK672,ﾃﾞｰﾀ一覧!$AH$4:$AR$66,10,FALSE))))))</f>
        <v/>
      </c>
      <c r="BP672" s="1110"/>
      <c r="BQ672" s="1110"/>
      <c r="BR672" s="1111"/>
      <c r="BS672" s="1307">
        <f>IF($BL672="",0,VLOOKUP($BL672,ﾃﾞｰﾀ一覧!$AY$4:$BB$16,3,FALSE))+IF($BC672="",0,VLOOKUP($BC672,ﾃﾞｰﾀ一覧!$AY$4:$BB$16,3,FALSE))+IF($BD672="",0,VLOOKUP($BD672,ﾃﾞｰﾀ一覧!$AY$4:$BB$16,3,FALSE))</f>
        <v>0</v>
      </c>
      <c r="BT672" s="1307"/>
      <c r="BU672" s="1307"/>
      <c r="BV672" s="1112" t="str">
        <f>IF($BO672="","",IF($BF672=ﾃﾞｰﾀ一覧!$U$37,"",IF($BF672=ﾃﾞｰﾀ一覧!$U$38,"",IF($BO672=ﾃﾞｰﾀ一覧!$AT$27,ﾃﾞｰﾀ一覧!$AT$27,VLOOKUP($AK672,ﾃﾞｰﾀ一覧!$AH$4:$AR$66,11,FALSE)*IF($BO672=ﾃﾞｰﾀ一覧!$AT$17,($AR672+1)*($AV672+1),IF($BO672=ﾃﾞｰﾀ一覧!$AT$22,IF(COUNTIF($AD672,"*天端*"),ﾃﾞｰﾀ一覧!$AU$43/2,ﾃﾞｰﾀ一覧!$AU$43/3),IF($BO672=ﾃﾞｰﾀ一覧!$AT$20,$AR672*$AV672,IF($BO672=ﾃﾞｰﾀ一覧!$AT$21,$AV672,1))))))))</f>
        <v/>
      </c>
      <c r="BW672" s="1112"/>
      <c r="BX672" s="1112"/>
      <c r="BY672" s="1088" t="str">
        <f>IF($B672="","",IF($AH672="","",IF($CK672=ﾃﾞｰﾀ一覧!$U$53,ﾃﾞｰﾀ一覧!$U$61,IF($AH672=ﾃﾞｰﾀ一覧!$U$21,ﾃﾞｰﾀ一覧!$U$60,IF(OR($AH672=ﾃﾞｰﾀ一覧!$U$19,$AH672=ﾃﾞｰﾀ一覧!$U$20,$AH672=ﾃﾞｰﾀ一覧!$U$23,$AH672=ﾃﾞｰﾀ一覧!$U$22,$AH672=ﾃﾞｰﾀ一覧!$U$18,AH672=ﾃﾞｰﾀ一覧!$U$25),ﾃﾞｰﾀ一覧!$U$59,ﾃﾞｰﾀ一覧!$U$62)))))</f>
        <v/>
      </c>
      <c r="BZ672" s="1089"/>
      <c r="CA672" s="1113"/>
      <c r="CB672" s="1113"/>
      <c r="CC672" s="1113"/>
      <c r="CD672" s="1113"/>
      <c r="CE672" s="1113"/>
      <c r="CF672" s="1113"/>
      <c r="CG672" s="1113"/>
      <c r="CH672" s="1113"/>
      <c r="CI672" s="1114"/>
      <c r="CK672" s="240"/>
      <c r="CM672" s="378" t="str">
        <f t="shared" si="70"/>
        <v/>
      </c>
      <c r="CN672" s="379" t="str">
        <f t="shared" si="71"/>
        <v/>
      </c>
      <c r="CO672" s="379" t="str">
        <f t="shared" si="72"/>
        <v/>
      </c>
      <c r="CP672" s="380" t="str">
        <f t="shared" si="73"/>
        <v/>
      </c>
      <c r="CQ672" s="244"/>
      <c r="CR672" s="1100"/>
      <c r="CS672" s="1101"/>
      <c r="CT672" s="1102"/>
      <c r="CU672" s="1135"/>
      <c r="CV672" s="1136"/>
      <c r="CW672" s="1136"/>
      <c r="CX672" s="1137"/>
      <c r="CY672" s="1138"/>
      <c r="CZ672" s="1139"/>
      <c r="DA672" s="1140"/>
      <c r="DB672" s="1132"/>
      <c r="DC672" s="1133"/>
      <c r="DD672" s="1133"/>
      <c r="DE672" s="1133"/>
      <c r="DF672" s="1133"/>
      <c r="DG672" s="1134"/>
      <c r="DH672" s="580"/>
      <c r="DI672" s="1084"/>
      <c r="DJ672" s="1084"/>
      <c r="DK672" s="581"/>
      <c r="DL672" s="582"/>
      <c r="DM672" s="1084"/>
      <c r="DN672" s="1084"/>
      <c r="DO672" s="581"/>
      <c r="DP672" s="582"/>
      <c r="DQ672" s="1084"/>
      <c r="DR672" s="1084"/>
      <c r="DS672" s="583"/>
      <c r="DT672" s="1124"/>
      <c r="DU672" s="1125"/>
      <c r="DV672" s="1125"/>
      <c r="DW672" s="1124"/>
      <c r="DX672" s="1125"/>
      <c r="DY672" s="1150"/>
      <c r="DZ672" s="1362"/>
      <c r="EA672" s="1363"/>
      <c r="EB672" s="1362"/>
      <c r="EC672" s="1363"/>
      <c r="ED672" s="1362"/>
      <c r="EE672" s="1377"/>
      <c r="EF672" s="1378"/>
      <c r="EG672" s="1379"/>
      <c r="EH672" s="1379"/>
      <c r="EI672" s="1380"/>
      <c r="EJ672" s="1381"/>
      <c r="EK672" s="1381"/>
      <c r="EL672" s="1381"/>
      <c r="EM672" s="1382"/>
      <c r="EN672" s="1382"/>
      <c r="EO672" s="1382"/>
      <c r="EP672" s="1375"/>
      <c r="EQ672" s="1376"/>
      <c r="ER672" s="1113"/>
      <c r="ES672" s="1113"/>
      <c r="ET672" s="1113"/>
      <c r="EU672" s="1113"/>
      <c r="EV672" s="1113"/>
      <c r="EW672" s="1113"/>
      <c r="EX672" s="1113"/>
      <c r="EY672" s="1113"/>
      <c r="EZ672" s="1114"/>
    </row>
    <row r="673" spans="1:156" ht="30" customHeight="1" x14ac:dyDescent="0.2">
      <c r="A673" s="207">
        <f t="shared" si="74"/>
        <v>662</v>
      </c>
      <c r="B673" s="1103"/>
      <c r="C673" s="1104"/>
      <c r="D673" s="1303"/>
      <c r="E673" s="1304"/>
      <c r="F673" s="1094" t="str">
        <f t="shared" si="76"/>
        <v/>
      </c>
      <c r="G673" s="1095"/>
      <c r="H673" s="1095"/>
      <c r="I673" s="1095"/>
      <c r="J673" s="1095"/>
      <c r="K673" s="1095"/>
      <c r="L673" s="1095"/>
      <c r="M673" s="1095"/>
      <c r="N673" s="1095"/>
      <c r="O673" s="1095"/>
      <c r="P673" s="1095"/>
      <c r="Q673" s="1095"/>
      <c r="R673" s="1095"/>
      <c r="S673" s="1095"/>
      <c r="T673" s="1095"/>
      <c r="U673" s="1095"/>
      <c r="V673" s="1095"/>
      <c r="W673" s="1096"/>
      <c r="X673" s="1299">
        <f t="shared" si="75"/>
        <v>0</v>
      </c>
      <c r="Y673" s="1300"/>
      <c r="Z673" s="1301"/>
      <c r="AA673" s="1100"/>
      <c r="AB673" s="1101"/>
      <c r="AC673" s="1102"/>
      <c r="AD673" s="1135"/>
      <c r="AE673" s="1136"/>
      <c r="AF673" s="1136"/>
      <c r="AG673" s="1137"/>
      <c r="AH673" s="1138"/>
      <c r="AI673" s="1139"/>
      <c r="AJ673" s="1140"/>
      <c r="AK673" s="1132"/>
      <c r="AL673" s="1133"/>
      <c r="AM673" s="1133"/>
      <c r="AN673" s="1133"/>
      <c r="AO673" s="1133"/>
      <c r="AP673" s="1134"/>
      <c r="AQ673" s="642" t="str">
        <f>IF(AK673="","",VLOOKUP(AK673,ﾃﾞｰﾀ一覧!$AH$4:$AR$66,2,FALSE))</f>
        <v/>
      </c>
      <c r="AR673" s="1084"/>
      <c r="AS673" s="1084"/>
      <c r="AT673" s="643" t="str">
        <f>IF(AK673="","",VLOOKUP(AK673,ﾃﾞｰﾀ一覧!$AH$4:$AR$66,3,FALSE))</f>
        <v/>
      </c>
      <c r="AU673" s="644" t="str">
        <f>IF(AK673="","",VLOOKUP(AK673,ﾃﾞｰﾀ一覧!$AH$4:$AR$66,5,FALSE))</f>
        <v/>
      </c>
      <c r="AV673" s="1084"/>
      <c r="AW673" s="1084"/>
      <c r="AX673" s="643" t="str">
        <f>IF(AK673="","",VLOOKUP(AK673,ﾃﾞｰﾀ一覧!$AH$4:$AR$66,6,FALSE))</f>
        <v/>
      </c>
      <c r="AY673" s="649" t="str">
        <f>IF(AK673="","",VLOOKUP(AK673,ﾃﾞｰﾀ一覧!$AH$4:$AR$66,8,FALSE))</f>
        <v/>
      </c>
      <c r="AZ673" s="1084"/>
      <c r="BA673" s="1084"/>
      <c r="BB673" s="388" t="str">
        <f>IF(AK673="","",VLOOKUP(AK673,ﾃﾞｰﾀ一覧!$AH$4:$AR$66,9,FALSE))</f>
        <v/>
      </c>
      <c r="BC673" s="1157"/>
      <c r="BD673" s="1158"/>
      <c r="BE673" s="1158"/>
      <c r="BF673" s="1124"/>
      <c r="BG673" s="1125"/>
      <c r="BH673" s="1125"/>
      <c r="BI673" s="1157"/>
      <c r="BJ673" s="1158"/>
      <c r="BK673" s="1159"/>
      <c r="BL673" s="1154"/>
      <c r="BM673" s="1155"/>
      <c r="BN673" s="1156"/>
      <c r="BO673" s="1109" t="str">
        <f>IF($AK673="","",IF($BF673="","",IF($BF673=ﾃﾞｰﾀ一覧!$U$37,"",IF($BF673=ﾃﾞｰﾀ一覧!$U$38,"",IF($AH673=ﾃﾞｰﾀ一覧!$U$25,VLOOKUP($AK673,ﾃﾞｰﾀ一覧!$AH$43:$AR$66,10,FALSE),VLOOKUP($AK673,ﾃﾞｰﾀ一覧!$AH$4:$AR$66,10,FALSE))))))</f>
        <v/>
      </c>
      <c r="BP673" s="1110"/>
      <c r="BQ673" s="1110"/>
      <c r="BR673" s="1111"/>
      <c r="BS673" s="1307">
        <f>IF($BL673="",0,VLOOKUP($BL673,ﾃﾞｰﾀ一覧!$AY$4:$BB$16,3,FALSE))+IF($BC673="",0,VLOOKUP($BC673,ﾃﾞｰﾀ一覧!$AY$4:$BB$16,3,FALSE))+IF($BD673="",0,VLOOKUP($BD673,ﾃﾞｰﾀ一覧!$AY$4:$BB$16,3,FALSE))</f>
        <v>0</v>
      </c>
      <c r="BT673" s="1307"/>
      <c r="BU673" s="1307"/>
      <c r="BV673" s="1112" t="str">
        <f>IF($BO673="","",IF($BF673=ﾃﾞｰﾀ一覧!$U$37,"",IF($BF673=ﾃﾞｰﾀ一覧!$U$38,"",IF($BO673=ﾃﾞｰﾀ一覧!$AT$27,ﾃﾞｰﾀ一覧!$AT$27,VLOOKUP($AK673,ﾃﾞｰﾀ一覧!$AH$4:$AR$66,11,FALSE)*IF($BO673=ﾃﾞｰﾀ一覧!$AT$17,($AR673+1)*($AV673+1),IF($BO673=ﾃﾞｰﾀ一覧!$AT$22,IF(COUNTIF($AD673,"*天端*"),ﾃﾞｰﾀ一覧!$AU$43/2,ﾃﾞｰﾀ一覧!$AU$43/3),IF($BO673=ﾃﾞｰﾀ一覧!$AT$20,$AR673*$AV673,IF($BO673=ﾃﾞｰﾀ一覧!$AT$21,$AV673,1))))))))</f>
        <v/>
      </c>
      <c r="BW673" s="1112"/>
      <c r="BX673" s="1112"/>
      <c r="BY673" s="1088" t="str">
        <f>IF($B673="","",IF($AH673="","",IF($CK673=ﾃﾞｰﾀ一覧!$U$53,ﾃﾞｰﾀ一覧!$U$61,IF($AH673=ﾃﾞｰﾀ一覧!$U$21,ﾃﾞｰﾀ一覧!$U$60,IF(OR($AH673=ﾃﾞｰﾀ一覧!$U$19,$AH673=ﾃﾞｰﾀ一覧!$U$20,$AH673=ﾃﾞｰﾀ一覧!$U$23,$AH673=ﾃﾞｰﾀ一覧!$U$22,$AH673=ﾃﾞｰﾀ一覧!$U$18,AH673=ﾃﾞｰﾀ一覧!$U$25),ﾃﾞｰﾀ一覧!$U$59,ﾃﾞｰﾀ一覧!$U$62)))))</f>
        <v/>
      </c>
      <c r="BZ673" s="1089"/>
      <c r="CA673" s="1113"/>
      <c r="CB673" s="1113"/>
      <c r="CC673" s="1113"/>
      <c r="CD673" s="1113"/>
      <c r="CE673" s="1113"/>
      <c r="CF673" s="1113"/>
      <c r="CG673" s="1113"/>
      <c r="CH673" s="1113"/>
      <c r="CI673" s="1114"/>
      <c r="CK673" s="240"/>
      <c r="CM673" s="378" t="str">
        <f t="shared" si="70"/>
        <v/>
      </c>
      <c r="CN673" s="379" t="str">
        <f t="shared" si="71"/>
        <v/>
      </c>
      <c r="CO673" s="379" t="str">
        <f t="shared" si="72"/>
        <v/>
      </c>
      <c r="CP673" s="380" t="str">
        <f t="shared" si="73"/>
        <v/>
      </c>
      <c r="CQ673" s="244"/>
      <c r="CR673" s="1100"/>
      <c r="CS673" s="1101"/>
      <c r="CT673" s="1102"/>
      <c r="CU673" s="1135"/>
      <c r="CV673" s="1136"/>
      <c r="CW673" s="1136"/>
      <c r="CX673" s="1137"/>
      <c r="CY673" s="1138"/>
      <c r="CZ673" s="1139"/>
      <c r="DA673" s="1140"/>
      <c r="DB673" s="1132"/>
      <c r="DC673" s="1133"/>
      <c r="DD673" s="1133"/>
      <c r="DE673" s="1133"/>
      <c r="DF673" s="1133"/>
      <c r="DG673" s="1134"/>
      <c r="DH673" s="580"/>
      <c r="DI673" s="1084"/>
      <c r="DJ673" s="1084"/>
      <c r="DK673" s="581"/>
      <c r="DL673" s="582"/>
      <c r="DM673" s="1084"/>
      <c r="DN673" s="1084"/>
      <c r="DO673" s="581"/>
      <c r="DP673" s="582"/>
      <c r="DQ673" s="1084"/>
      <c r="DR673" s="1084"/>
      <c r="DS673" s="583"/>
      <c r="DT673" s="1157"/>
      <c r="DU673" s="1158"/>
      <c r="DV673" s="1158"/>
      <c r="DW673" s="1157"/>
      <c r="DX673" s="1158"/>
      <c r="DY673" s="1159"/>
      <c r="DZ673" s="1362"/>
      <c r="EA673" s="1363"/>
      <c r="EB673" s="1362"/>
      <c r="EC673" s="1363"/>
      <c r="ED673" s="1362"/>
      <c r="EE673" s="1377"/>
      <c r="EF673" s="1378"/>
      <c r="EG673" s="1379"/>
      <c r="EH673" s="1379"/>
      <c r="EI673" s="1380"/>
      <c r="EJ673" s="1381"/>
      <c r="EK673" s="1381"/>
      <c r="EL673" s="1381"/>
      <c r="EM673" s="1382"/>
      <c r="EN673" s="1382"/>
      <c r="EO673" s="1382"/>
      <c r="EP673" s="1375"/>
      <c r="EQ673" s="1376"/>
      <c r="ER673" s="1113"/>
      <c r="ES673" s="1113"/>
      <c r="ET673" s="1113"/>
      <c r="EU673" s="1113"/>
      <c r="EV673" s="1113"/>
      <c r="EW673" s="1113"/>
      <c r="EX673" s="1113"/>
      <c r="EY673" s="1113"/>
      <c r="EZ673" s="1114"/>
    </row>
    <row r="674" spans="1:156" ht="30" customHeight="1" x14ac:dyDescent="0.2">
      <c r="A674" s="207">
        <f t="shared" si="74"/>
        <v>663</v>
      </c>
      <c r="B674" s="1103"/>
      <c r="C674" s="1104"/>
      <c r="D674" s="1303"/>
      <c r="E674" s="1304"/>
      <c r="F674" s="1094" t="str">
        <f t="shared" si="76"/>
        <v/>
      </c>
      <c r="G674" s="1095"/>
      <c r="H674" s="1095"/>
      <c r="I674" s="1095"/>
      <c r="J674" s="1095"/>
      <c r="K674" s="1095"/>
      <c r="L674" s="1095"/>
      <c r="M674" s="1095"/>
      <c r="N674" s="1095"/>
      <c r="O674" s="1095"/>
      <c r="P674" s="1095"/>
      <c r="Q674" s="1095"/>
      <c r="R674" s="1095"/>
      <c r="S674" s="1095"/>
      <c r="T674" s="1095"/>
      <c r="U674" s="1095"/>
      <c r="V674" s="1095"/>
      <c r="W674" s="1096"/>
      <c r="X674" s="1299">
        <f t="shared" si="75"/>
        <v>0</v>
      </c>
      <c r="Y674" s="1300"/>
      <c r="Z674" s="1301"/>
      <c r="AA674" s="1100"/>
      <c r="AB674" s="1101"/>
      <c r="AC674" s="1102"/>
      <c r="AD674" s="1135"/>
      <c r="AE674" s="1136"/>
      <c r="AF674" s="1136"/>
      <c r="AG674" s="1137"/>
      <c r="AH674" s="1138"/>
      <c r="AI674" s="1139"/>
      <c r="AJ674" s="1140"/>
      <c r="AK674" s="1132"/>
      <c r="AL674" s="1133"/>
      <c r="AM674" s="1133"/>
      <c r="AN674" s="1133"/>
      <c r="AO674" s="1133"/>
      <c r="AP674" s="1134"/>
      <c r="AQ674" s="642" t="str">
        <f>IF(AK674="","",VLOOKUP(AK674,ﾃﾞｰﾀ一覧!$AH$4:$AR$66,2,FALSE))</f>
        <v/>
      </c>
      <c r="AR674" s="1084"/>
      <c r="AS674" s="1084"/>
      <c r="AT674" s="643" t="str">
        <f>IF(AK674="","",VLOOKUP(AK674,ﾃﾞｰﾀ一覧!$AH$4:$AR$66,3,FALSE))</f>
        <v/>
      </c>
      <c r="AU674" s="644" t="str">
        <f>IF(AK674="","",VLOOKUP(AK674,ﾃﾞｰﾀ一覧!$AH$4:$AR$66,5,FALSE))</f>
        <v/>
      </c>
      <c r="AV674" s="1084"/>
      <c r="AW674" s="1084"/>
      <c r="AX674" s="643" t="str">
        <f>IF(AK674="","",VLOOKUP(AK674,ﾃﾞｰﾀ一覧!$AH$4:$AR$66,6,FALSE))</f>
        <v/>
      </c>
      <c r="AY674" s="649" t="str">
        <f>IF(AK674="","",VLOOKUP(AK674,ﾃﾞｰﾀ一覧!$AH$4:$AR$66,8,FALSE))</f>
        <v/>
      </c>
      <c r="AZ674" s="1084"/>
      <c r="BA674" s="1084"/>
      <c r="BB674" s="388" t="str">
        <f>IF(AK674="","",VLOOKUP(AK674,ﾃﾞｰﾀ一覧!$AH$4:$AR$66,9,FALSE))</f>
        <v/>
      </c>
      <c r="BC674" s="1124"/>
      <c r="BD674" s="1125"/>
      <c r="BE674" s="1125"/>
      <c r="BF674" s="1124"/>
      <c r="BG674" s="1125"/>
      <c r="BH674" s="1125"/>
      <c r="BI674" s="1124"/>
      <c r="BJ674" s="1125"/>
      <c r="BK674" s="1150"/>
      <c r="BL674" s="1154"/>
      <c r="BM674" s="1155"/>
      <c r="BN674" s="1156"/>
      <c r="BO674" s="1109" t="str">
        <f>IF($AK674="","",IF($BF674="","",IF($BF674=ﾃﾞｰﾀ一覧!$U$37,"",IF($BF674=ﾃﾞｰﾀ一覧!$U$38,"",IF($AH674=ﾃﾞｰﾀ一覧!$U$25,VLOOKUP($AK674,ﾃﾞｰﾀ一覧!$AH$43:$AR$66,10,FALSE),VLOOKUP($AK674,ﾃﾞｰﾀ一覧!$AH$4:$AR$66,10,FALSE))))))</f>
        <v/>
      </c>
      <c r="BP674" s="1110"/>
      <c r="BQ674" s="1110"/>
      <c r="BR674" s="1111"/>
      <c r="BS674" s="1307">
        <f>IF($BL674="",0,VLOOKUP($BL674,ﾃﾞｰﾀ一覧!$AY$4:$BB$16,3,FALSE))+IF($BC674="",0,VLOOKUP($BC674,ﾃﾞｰﾀ一覧!$AY$4:$BB$16,3,FALSE))+IF($BD674="",0,VLOOKUP($BD674,ﾃﾞｰﾀ一覧!$AY$4:$BB$16,3,FALSE))</f>
        <v>0</v>
      </c>
      <c r="BT674" s="1307"/>
      <c r="BU674" s="1307"/>
      <c r="BV674" s="1112" t="str">
        <f>IF($BO674="","",IF($BF674=ﾃﾞｰﾀ一覧!$U$37,"",IF($BF674=ﾃﾞｰﾀ一覧!$U$38,"",IF($BO674=ﾃﾞｰﾀ一覧!$AT$27,ﾃﾞｰﾀ一覧!$AT$27,VLOOKUP($AK674,ﾃﾞｰﾀ一覧!$AH$4:$AR$66,11,FALSE)*IF($BO674=ﾃﾞｰﾀ一覧!$AT$17,($AR674+1)*($AV674+1),IF($BO674=ﾃﾞｰﾀ一覧!$AT$22,IF(COUNTIF($AD674,"*天端*"),ﾃﾞｰﾀ一覧!$AU$43/2,ﾃﾞｰﾀ一覧!$AU$43/3),IF($BO674=ﾃﾞｰﾀ一覧!$AT$20,$AR674*$AV674,IF($BO674=ﾃﾞｰﾀ一覧!$AT$21,$AV674,1))))))))</f>
        <v/>
      </c>
      <c r="BW674" s="1112"/>
      <c r="BX674" s="1112"/>
      <c r="BY674" s="1088" t="str">
        <f>IF($B674="","",IF($AH674="","",IF($CK674=ﾃﾞｰﾀ一覧!$U$53,ﾃﾞｰﾀ一覧!$U$61,IF($AH674=ﾃﾞｰﾀ一覧!$U$21,ﾃﾞｰﾀ一覧!$U$60,IF(OR($AH674=ﾃﾞｰﾀ一覧!$U$19,$AH674=ﾃﾞｰﾀ一覧!$U$20,$AH674=ﾃﾞｰﾀ一覧!$U$23,$AH674=ﾃﾞｰﾀ一覧!$U$22,$AH674=ﾃﾞｰﾀ一覧!$U$18,AH674=ﾃﾞｰﾀ一覧!$U$25),ﾃﾞｰﾀ一覧!$U$59,ﾃﾞｰﾀ一覧!$U$62)))))</f>
        <v/>
      </c>
      <c r="BZ674" s="1089"/>
      <c r="CA674" s="1113"/>
      <c r="CB674" s="1113"/>
      <c r="CC674" s="1113"/>
      <c r="CD674" s="1113"/>
      <c r="CE674" s="1113"/>
      <c r="CF674" s="1113"/>
      <c r="CG674" s="1113"/>
      <c r="CH674" s="1113"/>
      <c r="CI674" s="1114"/>
      <c r="CK674" s="240"/>
      <c r="CM674" s="378" t="str">
        <f t="shared" si="70"/>
        <v/>
      </c>
      <c r="CN674" s="379" t="str">
        <f t="shared" si="71"/>
        <v/>
      </c>
      <c r="CO674" s="379" t="str">
        <f t="shared" si="72"/>
        <v/>
      </c>
      <c r="CP674" s="380" t="str">
        <f t="shared" si="73"/>
        <v/>
      </c>
      <c r="CQ674" s="244"/>
      <c r="CR674" s="1100"/>
      <c r="CS674" s="1101"/>
      <c r="CT674" s="1102"/>
      <c r="CU674" s="1135"/>
      <c r="CV674" s="1136"/>
      <c r="CW674" s="1136"/>
      <c r="CX674" s="1137"/>
      <c r="CY674" s="1138"/>
      <c r="CZ674" s="1139"/>
      <c r="DA674" s="1140"/>
      <c r="DB674" s="1132"/>
      <c r="DC674" s="1133"/>
      <c r="DD674" s="1133"/>
      <c r="DE674" s="1133"/>
      <c r="DF674" s="1133"/>
      <c r="DG674" s="1134"/>
      <c r="DH674" s="580"/>
      <c r="DI674" s="1084"/>
      <c r="DJ674" s="1084"/>
      <c r="DK674" s="581"/>
      <c r="DL674" s="582"/>
      <c r="DM674" s="1084"/>
      <c r="DN674" s="1084"/>
      <c r="DO674" s="581"/>
      <c r="DP674" s="582"/>
      <c r="DQ674" s="1084"/>
      <c r="DR674" s="1084"/>
      <c r="DS674" s="583"/>
      <c r="DT674" s="1124"/>
      <c r="DU674" s="1125"/>
      <c r="DV674" s="1125"/>
      <c r="DW674" s="1124"/>
      <c r="DX674" s="1125"/>
      <c r="DY674" s="1150"/>
      <c r="DZ674" s="1362"/>
      <c r="EA674" s="1363"/>
      <c r="EB674" s="1362"/>
      <c r="EC674" s="1363"/>
      <c r="ED674" s="1362"/>
      <c r="EE674" s="1377"/>
      <c r="EF674" s="1378"/>
      <c r="EG674" s="1379"/>
      <c r="EH674" s="1379"/>
      <c r="EI674" s="1380"/>
      <c r="EJ674" s="1381"/>
      <c r="EK674" s="1381"/>
      <c r="EL674" s="1381"/>
      <c r="EM674" s="1382"/>
      <c r="EN674" s="1382"/>
      <c r="EO674" s="1382"/>
      <c r="EP674" s="1375"/>
      <c r="EQ674" s="1376"/>
      <c r="ER674" s="1113"/>
      <c r="ES674" s="1113"/>
      <c r="ET674" s="1113"/>
      <c r="EU674" s="1113"/>
      <c r="EV674" s="1113"/>
      <c r="EW674" s="1113"/>
      <c r="EX674" s="1113"/>
      <c r="EY674" s="1113"/>
      <c r="EZ674" s="1114"/>
    </row>
    <row r="675" spans="1:156" ht="30" customHeight="1" x14ac:dyDescent="0.2">
      <c r="A675" s="207">
        <f t="shared" si="74"/>
        <v>664</v>
      </c>
      <c r="B675" s="1103"/>
      <c r="C675" s="1104"/>
      <c r="D675" s="1303"/>
      <c r="E675" s="1304"/>
      <c r="F675" s="1094" t="str">
        <f t="shared" si="76"/>
        <v/>
      </c>
      <c r="G675" s="1095"/>
      <c r="H675" s="1095"/>
      <c r="I675" s="1095"/>
      <c r="J675" s="1095"/>
      <c r="K675" s="1095"/>
      <c r="L675" s="1095"/>
      <c r="M675" s="1095"/>
      <c r="N675" s="1095"/>
      <c r="O675" s="1095"/>
      <c r="P675" s="1095"/>
      <c r="Q675" s="1095"/>
      <c r="R675" s="1095"/>
      <c r="S675" s="1095"/>
      <c r="T675" s="1095"/>
      <c r="U675" s="1095"/>
      <c r="V675" s="1095"/>
      <c r="W675" s="1096"/>
      <c r="X675" s="1299">
        <f t="shared" si="75"/>
        <v>0</v>
      </c>
      <c r="Y675" s="1300"/>
      <c r="Z675" s="1301"/>
      <c r="AA675" s="1100"/>
      <c r="AB675" s="1101"/>
      <c r="AC675" s="1102"/>
      <c r="AD675" s="1135"/>
      <c r="AE675" s="1136"/>
      <c r="AF675" s="1136"/>
      <c r="AG675" s="1137"/>
      <c r="AH675" s="1138"/>
      <c r="AI675" s="1139"/>
      <c r="AJ675" s="1140"/>
      <c r="AK675" s="1132"/>
      <c r="AL675" s="1133"/>
      <c r="AM675" s="1133"/>
      <c r="AN675" s="1133"/>
      <c r="AO675" s="1133"/>
      <c r="AP675" s="1134"/>
      <c r="AQ675" s="642" t="str">
        <f>IF(AK675="","",VLOOKUP(AK675,ﾃﾞｰﾀ一覧!$AH$4:$AR$66,2,FALSE))</f>
        <v/>
      </c>
      <c r="AR675" s="1084"/>
      <c r="AS675" s="1084"/>
      <c r="AT675" s="643" t="str">
        <f>IF(AK675="","",VLOOKUP(AK675,ﾃﾞｰﾀ一覧!$AH$4:$AR$66,3,FALSE))</f>
        <v/>
      </c>
      <c r="AU675" s="644" t="str">
        <f>IF(AK675="","",VLOOKUP(AK675,ﾃﾞｰﾀ一覧!$AH$4:$AR$66,5,FALSE))</f>
        <v/>
      </c>
      <c r="AV675" s="1084"/>
      <c r="AW675" s="1084"/>
      <c r="AX675" s="643" t="str">
        <f>IF(AK675="","",VLOOKUP(AK675,ﾃﾞｰﾀ一覧!$AH$4:$AR$66,6,FALSE))</f>
        <v/>
      </c>
      <c r="AY675" s="649" t="str">
        <f>IF(AK675="","",VLOOKUP(AK675,ﾃﾞｰﾀ一覧!$AH$4:$AR$66,8,FALSE))</f>
        <v/>
      </c>
      <c r="AZ675" s="1084"/>
      <c r="BA675" s="1084"/>
      <c r="BB675" s="388" t="str">
        <f>IF(AK675="","",VLOOKUP(AK675,ﾃﾞｰﾀ一覧!$AH$4:$AR$66,9,FALSE))</f>
        <v/>
      </c>
      <c r="BC675" s="1124"/>
      <c r="BD675" s="1125"/>
      <c r="BE675" s="1125"/>
      <c r="BF675" s="1124"/>
      <c r="BG675" s="1125"/>
      <c r="BH675" s="1125"/>
      <c r="BI675" s="1124"/>
      <c r="BJ675" s="1125"/>
      <c r="BK675" s="1150"/>
      <c r="BL675" s="1154"/>
      <c r="BM675" s="1155"/>
      <c r="BN675" s="1156"/>
      <c r="BO675" s="1109" t="str">
        <f>IF($AK675="","",IF($BF675="","",IF($BF675=ﾃﾞｰﾀ一覧!$U$37,"",IF($BF675=ﾃﾞｰﾀ一覧!$U$38,"",IF($AH675=ﾃﾞｰﾀ一覧!$U$25,VLOOKUP($AK675,ﾃﾞｰﾀ一覧!$AH$43:$AR$66,10,FALSE),VLOOKUP($AK675,ﾃﾞｰﾀ一覧!$AH$4:$AR$66,10,FALSE))))))</f>
        <v/>
      </c>
      <c r="BP675" s="1110"/>
      <c r="BQ675" s="1110"/>
      <c r="BR675" s="1111"/>
      <c r="BS675" s="1307">
        <f>IF($BL675="",0,VLOOKUP($BL675,ﾃﾞｰﾀ一覧!$AY$4:$BB$16,3,FALSE))+IF($BC675="",0,VLOOKUP($BC675,ﾃﾞｰﾀ一覧!$AY$4:$BB$16,3,FALSE))+IF($BD675="",0,VLOOKUP($BD675,ﾃﾞｰﾀ一覧!$AY$4:$BB$16,3,FALSE))</f>
        <v>0</v>
      </c>
      <c r="BT675" s="1307"/>
      <c r="BU675" s="1307"/>
      <c r="BV675" s="1112" t="str">
        <f>IF($BO675="","",IF($BF675=ﾃﾞｰﾀ一覧!$U$37,"",IF($BF675=ﾃﾞｰﾀ一覧!$U$38,"",IF($BO675=ﾃﾞｰﾀ一覧!$AT$27,ﾃﾞｰﾀ一覧!$AT$27,VLOOKUP($AK675,ﾃﾞｰﾀ一覧!$AH$4:$AR$66,11,FALSE)*IF($BO675=ﾃﾞｰﾀ一覧!$AT$17,($AR675+1)*($AV675+1),IF($BO675=ﾃﾞｰﾀ一覧!$AT$22,IF(COUNTIF($AD675,"*天端*"),ﾃﾞｰﾀ一覧!$AU$43/2,ﾃﾞｰﾀ一覧!$AU$43/3),IF($BO675=ﾃﾞｰﾀ一覧!$AT$20,$AR675*$AV675,IF($BO675=ﾃﾞｰﾀ一覧!$AT$21,$AV675,1))))))))</f>
        <v/>
      </c>
      <c r="BW675" s="1112"/>
      <c r="BX675" s="1112"/>
      <c r="BY675" s="1088" t="str">
        <f>IF($B675="","",IF($AH675="","",IF($CK675=ﾃﾞｰﾀ一覧!$U$53,ﾃﾞｰﾀ一覧!$U$61,IF($AH675=ﾃﾞｰﾀ一覧!$U$21,ﾃﾞｰﾀ一覧!$U$60,IF(OR($AH675=ﾃﾞｰﾀ一覧!$U$19,$AH675=ﾃﾞｰﾀ一覧!$U$20,$AH675=ﾃﾞｰﾀ一覧!$U$23,$AH675=ﾃﾞｰﾀ一覧!$U$22,$AH675=ﾃﾞｰﾀ一覧!$U$18,AH675=ﾃﾞｰﾀ一覧!$U$25),ﾃﾞｰﾀ一覧!$U$59,ﾃﾞｰﾀ一覧!$U$62)))))</f>
        <v/>
      </c>
      <c r="BZ675" s="1089"/>
      <c r="CA675" s="1113"/>
      <c r="CB675" s="1113"/>
      <c r="CC675" s="1113"/>
      <c r="CD675" s="1113"/>
      <c r="CE675" s="1113"/>
      <c r="CF675" s="1113"/>
      <c r="CG675" s="1113"/>
      <c r="CH675" s="1113"/>
      <c r="CI675" s="1114"/>
      <c r="CK675" s="240"/>
      <c r="CM675" s="378" t="str">
        <f t="shared" si="70"/>
        <v/>
      </c>
      <c r="CN675" s="379" t="str">
        <f t="shared" si="71"/>
        <v/>
      </c>
      <c r="CO675" s="379" t="str">
        <f t="shared" si="72"/>
        <v/>
      </c>
      <c r="CP675" s="380" t="str">
        <f t="shared" si="73"/>
        <v/>
      </c>
      <c r="CQ675" s="244"/>
      <c r="CR675" s="1100"/>
      <c r="CS675" s="1101"/>
      <c r="CT675" s="1102"/>
      <c r="CU675" s="1135"/>
      <c r="CV675" s="1136"/>
      <c r="CW675" s="1136"/>
      <c r="CX675" s="1137"/>
      <c r="CY675" s="1138"/>
      <c r="CZ675" s="1139"/>
      <c r="DA675" s="1140"/>
      <c r="DB675" s="1132"/>
      <c r="DC675" s="1133"/>
      <c r="DD675" s="1133"/>
      <c r="DE675" s="1133"/>
      <c r="DF675" s="1133"/>
      <c r="DG675" s="1134"/>
      <c r="DH675" s="580"/>
      <c r="DI675" s="1084"/>
      <c r="DJ675" s="1084"/>
      <c r="DK675" s="581"/>
      <c r="DL675" s="582"/>
      <c r="DM675" s="1084"/>
      <c r="DN675" s="1084"/>
      <c r="DO675" s="581"/>
      <c r="DP675" s="582"/>
      <c r="DQ675" s="1084"/>
      <c r="DR675" s="1084"/>
      <c r="DS675" s="583"/>
      <c r="DT675" s="1124"/>
      <c r="DU675" s="1125"/>
      <c r="DV675" s="1125"/>
      <c r="DW675" s="1124"/>
      <c r="DX675" s="1125"/>
      <c r="DY675" s="1150"/>
      <c r="DZ675" s="1362"/>
      <c r="EA675" s="1363"/>
      <c r="EB675" s="1362"/>
      <c r="EC675" s="1363"/>
      <c r="ED675" s="1362"/>
      <c r="EE675" s="1377"/>
      <c r="EF675" s="1378"/>
      <c r="EG675" s="1379"/>
      <c r="EH675" s="1379"/>
      <c r="EI675" s="1380"/>
      <c r="EJ675" s="1381"/>
      <c r="EK675" s="1381"/>
      <c r="EL675" s="1381"/>
      <c r="EM675" s="1382"/>
      <c r="EN675" s="1382"/>
      <c r="EO675" s="1382"/>
      <c r="EP675" s="1375"/>
      <c r="EQ675" s="1376"/>
      <c r="ER675" s="1113"/>
      <c r="ES675" s="1113"/>
      <c r="ET675" s="1113"/>
      <c r="EU675" s="1113"/>
      <c r="EV675" s="1113"/>
      <c r="EW675" s="1113"/>
      <c r="EX675" s="1113"/>
      <c r="EY675" s="1113"/>
      <c r="EZ675" s="1114"/>
    </row>
    <row r="676" spans="1:156" ht="30" customHeight="1" x14ac:dyDescent="0.2">
      <c r="A676" s="207">
        <f t="shared" si="74"/>
        <v>665</v>
      </c>
      <c r="B676" s="1103"/>
      <c r="C676" s="1104"/>
      <c r="D676" s="1303"/>
      <c r="E676" s="1304"/>
      <c r="F676" s="1094" t="str">
        <f t="shared" si="76"/>
        <v/>
      </c>
      <c r="G676" s="1095"/>
      <c r="H676" s="1095"/>
      <c r="I676" s="1095"/>
      <c r="J676" s="1095"/>
      <c r="K676" s="1095"/>
      <c r="L676" s="1095"/>
      <c r="M676" s="1095"/>
      <c r="N676" s="1095"/>
      <c r="O676" s="1095"/>
      <c r="P676" s="1095"/>
      <c r="Q676" s="1095"/>
      <c r="R676" s="1095"/>
      <c r="S676" s="1095"/>
      <c r="T676" s="1095"/>
      <c r="U676" s="1095"/>
      <c r="V676" s="1095"/>
      <c r="W676" s="1096"/>
      <c r="X676" s="1299">
        <f t="shared" si="75"/>
        <v>0</v>
      </c>
      <c r="Y676" s="1300"/>
      <c r="Z676" s="1301"/>
      <c r="AA676" s="1100"/>
      <c r="AB676" s="1101"/>
      <c r="AC676" s="1102"/>
      <c r="AD676" s="1135"/>
      <c r="AE676" s="1136"/>
      <c r="AF676" s="1136"/>
      <c r="AG676" s="1137"/>
      <c r="AH676" s="1138"/>
      <c r="AI676" s="1139"/>
      <c r="AJ676" s="1140"/>
      <c r="AK676" s="1132"/>
      <c r="AL676" s="1133"/>
      <c r="AM676" s="1133"/>
      <c r="AN676" s="1133"/>
      <c r="AO676" s="1133"/>
      <c r="AP676" s="1134"/>
      <c r="AQ676" s="642" t="str">
        <f>IF(AK676="","",VLOOKUP(AK676,ﾃﾞｰﾀ一覧!$AH$4:$AR$66,2,FALSE))</f>
        <v/>
      </c>
      <c r="AR676" s="1084"/>
      <c r="AS676" s="1084"/>
      <c r="AT676" s="643" t="str">
        <f>IF(AK676="","",VLOOKUP(AK676,ﾃﾞｰﾀ一覧!$AH$4:$AR$66,3,FALSE))</f>
        <v/>
      </c>
      <c r="AU676" s="644" t="str">
        <f>IF(AK676="","",VLOOKUP(AK676,ﾃﾞｰﾀ一覧!$AH$4:$AR$66,5,FALSE))</f>
        <v/>
      </c>
      <c r="AV676" s="1084"/>
      <c r="AW676" s="1084"/>
      <c r="AX676" s="643" t="str">
        <f>IF(AK676="","",VLOOKUP(AK676,ﾃﾞｰﾀ一覧!$AH$4:$AR$66,6,FALSE))</f>
        <v/>
      </c>
      <c r="AY676" s="649" t="str">
        <f>IF(AK676="","",VLOOKUP(AK676,ﾃﾞｰﾀ一覧!$AH$4:$AR$66,8,FALSE))</f>
        <v/>
      </c>
      <c r="AZ676" s="1084"/>
      <c r="BA676" s="1084"/>
      <c r="BB676" s="388" t="str">
        <f>IF(AK676="","",VLOOKUP(AK676,ﾃﾞｰﾀ一覧!$AH$4:$AR$66,9,FALSE))</f>
        <v/>
      </c>
      <c r="BC676" s="1124"/>
      <c r="BD676" s="1125"/>
      <c r="BE676" s="1125"/>
      <c r="BF676" s="1124"/>
      <c r="BG676" s="1125"/>
      <c r="BH676" s="1125"/>
      <c r="BI676" s="1124"/>
      <c r="BJ676" s="1125"/>
      <c r="BK676" s="1150"/>
      <c r="BL676" s="1154"/>
      <c r="BM676" s="1155"/>
      <c r="BN676" s="1156"/>
      <c r="BO676" s="1109" t="str">
        <f>IF($AK676="","",IF($BF676="","",IF($BF676=ﾃﾞｰﾀ一覧!$U$37,"",IF($BF676=ﾃﾞｰﾀ一覧!$U$38,"",IF($AH676=ﾃﾞｰﾀ一覧!$U$25,VLOOKUP($AK676,ﾃﾞｰﾀ一覧!$AH$43:$AR$66,10,FALSE),VLOOKUP($AK676,ﾃﾞｰﾀ一覧!$AH$4:$AR$66,10,FALSE))))))</f>
        <v/>
      </c>
      <c r="BP676" s="1110"/>
      <c r="BQ676" s="1110"/>
      <c r="BR676" s="1111"/>
      <c r="BS676" s="1307">
        <f>IF($BL676="",0,VLOOKUP($BL676,ﾃﾞｰﾀ一覧!$AY$4:$BB$16,3,FALSE))+IF($BC676="",0,VLOOKUP($BC676,ﾃﾞｰﾀ一覧!$AY$4:$BB$16,3,FALSE))+IF($BD676="",0,VLOOKUP($BD676,ﾃﾞｰﾀ一覧!$AY$4:$BB$16,3,FALSE))</f>
        <v>0</v>
      </c>
      <c r="BT676" s="1307"/>
      <c r="BU676" s="1307"/>
      <c r="BV676" s="1112" t="str">
        <f>IF($BO676="","",IF($BF676=ﾃﾞｰﾀ一覧!$U$37,"",IF($BF676=ﾃﾞｰﾀ一覧!$U$38,"",IF($BO676=ﾃﾞｰﾀ一覧!$AT$27,ﾃﾞｰﾀ一覧!$AT$27,VLOOKUP($AK676,ﾃﾞｰﾀ一覧!$AH$4:$AR$66,11,FALSE)*IF($BO676=ﾃﾞｰﾀ一覧!$AT$17,($AR676+1)*($AV676+1),IF($BO676=ﾃﾞｰﾀ一覧!$AT$22,IF(COUNTIF($AD676,"*天端*"),ﾃﾞｰﾀ一覧!$AU$43/2,ﾃﾞｰﾀ一覧!$AU$43/3),IF($BO676=ﾃﾞｰﾀ一覧!$AT$20,$AR676*$AV676,IF($BO676=ﾃﾞｰﾀ一覧!$AT$21,$AV676,1))))))))</f>
        <v/>
      </c>
      <c r="BW676" s="1112"/>
      <c r="BX676" s="1112"/>
      <c r="BY676" s="1088" t="str">
        <f>IF($B676="","",IF($AH676="","",IF($CK676=ﾃﾞｰﾀ一覧!$U$53,ﾃﾞｰﾀ一覧!$U$61,IF($AH676=ﾃﾞｰﾀ一覧!$U$21,ﾃﾞｰﾀ一覧!$U$60,IF(OR($AH676=ﾃﾞｰﾀ一覧!$U$19,$AH676=ﾃﾞｰﾀ一覧!$U$20,$AH676=ﾃﾞｰﾀ一覧!$U$23,$AH676=ﾃﾞｰﾀ一覧!$U$22,$AH676=ﾃﾞｰﾀ一覧!$U$18,AH676=ﾃﾞｰﾀ一覧!$U$25),ﾃﾞｰﾀ一覧!$U$59,ﾃﾞｰﾀ一覧!$U$62)))))</f>
        <v/>
      </c>
      <c r="BZ676" s="1089"/>
      <c r="CA676" s="1113"/>
      <c r="CB676" s="1113"/>
      <c r="CC676" s="1113"/>
      <c r="CD676" s="1113"/>
      <c r="CE676" s="1113"/>
      <c r="CF676" s="1113"/>
      <c r="CG676" s="1113"/>
      <c r="CH676" s="1113"/>
      <c r="CI676" s="1114"/>
      <c r="CK676" s="240"/>
      <c r="CM676" s="378" t="str">
        <f t="shared" si="70"/>
        <v/>
      </c>
      <c r="CN676" s="379" t="str">
        <f t="shared" si="71"/>
        <v/>
      </c>
      <c r="CO676" s="379" t="str">
        <f t="shared" si="72"/>
        <v/>
      </c>
      <c r="CP676" s="380" t="str">
        <f t="shared" si="73"/>
        <v/>
      </c>
      <c r="CQ676" s="244"/>
      <c r="CR676" s="1100"/>
      <c r="CS676" s="1101"/>
      <c r="CT676" s="1102"/>
      <c r="CU676" s="1135"/>
      <c r="CV676" s="1136"/>
      <c r="CW676" s="1136"/>
      <c r="CX676" s="1137"/>
      <c r="CY676" s="1138"/>
      <c r="CZ676" s="1139"/>
      <c r="DA676" s="1140"/>
      <c r="DB676" s="1132"/>
      <c r="DC676" s="1133"/>
      <c r="DD676" s="1133"/>
      <c r="DE676" s="1133"/>
      <c r="DF676" s="1133"/>
      <c r="DG676" s="1134"/>
      <c r="DH676" s="580"/>
      <c r="DI676" s="1084"/>
      <c r="DJ676" s="1084"/>
      <c r="DK676" s="581"/>
      <c r="DL676" s="582"/>
      <c r="DM676" s="1084"/>
      <c r="DN676" s="1084"/>
      <c r="DO676" s="581"/>
      <c r="DP676" s="582"/>
      <c r="DQ676" s="1084"/>
      <c r="DR676" s="1084"/>
      <c r="DS676" s="583"/>
      <c r="DT676" s="1124"/>
      <c r="DU676" s="1125"/>
      <c r="DV676" s="1125"/>
      <c r="DW676" s="1124"/>
      <c r="DX676" s="1125"/>
      <c r="DY676" s="1150"/>
      <c r="DZ676" s="1362"/>
      <c r="EA676" s="1363"/>
      <c r="EB676" s="1362"/>
      <c r="EC676" s="1363"/>
      <c r="ED676" s="1362"/>
      <c r="EE676" s="1377"/>
      <c r="EF676" s="1378"/>
      <c r="EG676" s="1379"/>
      <c r="EH676" s="1379"/>
      <c r="EI676" s="1380"/>
      <c r="EJ676" s="1381"/>
      <c r="EK676" s="1381"/>
      <c r="EL676" s="1381"/>
      <c r="EM676" s="1382"/>
      <c r="EN676" s="1382"/>
      <c r="EO676" s="1382"/>
      <c r="EP676" s="1375"/>
      <c r="EQ676" s="1376"/>
      <c r="ER676" s="1113"/>
      <c r="ES676" s="1113"/>
      <c r="ET676" s="1113"/>
      <c r="EU676" s="1113"/>
      <c r="EV676" s="1113"/>
      <c r="EW676" s="1113"/>
      <c r="EX676" s="1113"/>
      <c r="EY676" s="1113"/>
      <c r="EZ676" s="1114"/>
    </row>
    <row r="677" spans="1:156" ht="30" customHeight="1" x14ac:dyDescent="0.2">
      <c r="A677" s="207">
        <f t="shared" si="74"/>
        <v>666</v>
      </c>
      <c r="B677" s="1103"/>
      <c r="C677" s="1104"/>
      <c r="D677" s="1303"/>
      <c r="E677" s="1304"/>
      <c r="F677" s="1094" t="str">
        <f t="shared" si="76"/>
        <v/>
      </c>
      <c r="G677" s="1095"/>
      <c r="H677" s="1095"/>
      <c r="I677" s="1095"/>
      <c r="J677" s="1095"/>
      <c r="K677" s="1095"/>
      <c r="L677" s="1095"/>
      <c r="M677" s="1095"/>
      <c r="N677" s="1095"/>
      <c r="O677" s="1095"/>
      <c r="P677" s="1095"/>
      <c r="Q677" s="1095"/>
      <c r="R677" s="1095"/>
      <c r="S677" s="1095"/>
      <c r="T677" s="1095"/>
      <c r="U677" s="1095"/>
      <c r="V677" s="1095"/>
      <c r="W677" s="1096"/>
      <c r="X677" s="1299">
        <f t="shared" si="75"/>
        <v>0</v>
      </c>
      <c r="Y677" s="1300"/>
      <c r="Z677" s="1301"/>
      <c r="AA677" s="1100"/>
      <c r="AB677" s="1101"/>
      <c r="AC677" s="1102"/>
      <c r="AD677" s="1135"/>
      <c r="AE677" s="1136"/>
      <c r="AF677" s="1136"/>
      <c r="AG677" s="1137"/>
      <c r="AH677" s="1138"/>
      <c r="AI677" s="1139"/>
      <c r="AJ677" s="1140"/>
      <c r="AK677" s="1132"/>
      <c r="AL677" s="1133"/>
      <c r="AM677" s="1133"/>
      <c r="AN677" s="1133"/>
      <c r="AO677" s="1133"/>
      <c r="AP677" s="1134"/>
      <c r="AQ677" s="642" t="str">
        <f>IF(AK677="","",VLOOKUP(AK677,ﾃﾞｰﾀ一覧!$AH$4:$AR$66,2,FALSE))</f>
        <v/>
      </c>
      <c r="AR677" s="1084"/>
      <c r="AS677" s="1084"/>
      <c r="AT677" s="643" t="str">
        <f>IF(AK677="","",VLOOKUP(AK677,ﾃﾞｰﾀ一覧!$AH$4:$AR$66,3,FALSE))</f>
        <v/>
      </c>
      <c r="AU677" s="644" t="str">
        <f>IF(AK677="","",VLOOKUP(AK677,ﾃﾞｰﾀ一覧!$AH$4:$AR$66,5,FALSE))</f>
        <v/>
      </c>
      <c r="AV677" s="1084"/>
      <c r="AW677" s="1084"/>
      <c r="AX677" s="643" t="str">
        <f>IF(AK677="","",VLOOKUP(AK677,ﾃﾞｰﾀ一覧!$AH$4:$AR$66,6,FALSE))</f>
        <v/>
      </c>
      <c r="AY677" s="649" t="str">
        <f>IF(AK677="","",VLOOKUP(AK677,ﾃﾞｰﾀ一覧!$AH$4:$AR$66,8,FALSE))</f>
        <v/>
      </c>
      <c r="AZ677" s="1084"/>
      <c r="BA677" s="1084"/>
      <c r="BB677" s="388" t="str">
        <f>IF(AK677="","",VLOOKUP(AK677,ﾃﾞｰﾀ一覧!$AH$4:$AR$66,9,FALSE))</f>
        <v/>
      </c>
      <c r="BC677" s="1124"/>
      <c r="BD677" s="1125"/>
      <c r="BE677" s="1125"/>
      <c r="BF677" s="1124"/>
      <c r="BG677" s="1125"/>
      <c r="BH677" s="1125"/>
      <c r="BI677" s="1124"/>
      <c r="BJ677" s="1125"/>
      <c r="BK677" s="1150"/>
      <c r="BL677" s="1154"/>
      <c r="BM677" s="1155"/>
      <c r="BN677" s="1156"/>
      <c r="BO677" s="1109" t="str">
        <f>IF($AK677="","",IF($BF677="","",IF($BF677=ﾃﾞｰﾀ一覧!$U$37,"",IF($BF677=ﾃﾞｰﾀ一覧!$U$38,"",IF($AH677=ﾃﾞｰﾀ一覧!$U$25,VLOOKUP($AK677,ﾃﾞｰﾀ一覧!$AH$43:$AR$66,10,FALSE),VLOOKUP($AK677,ﾃﾞｰﾀ一覧!$AH$4:$AR$66,10,FALSE))))))</f>
        <v/>
      </c>
      <c r="BP677" s="1110"/>
      <c r="BQ677" s="1110"/>
      <c r="BR677" s="1111"/>
      <c r="BS677" s="1307">
        <f>IF($BL677="",0,VLOOKUP($BL677,ﾃﾞｰﾀ一覧!$AY$4:$BB$16,3,FALSE))+IF($BC677="",0,VLOOKUP($BC677,ﾃﾞｰﾀ一覧!$AY$4:$BB$16,3,FALSE))+IF($BD677="",0,VLOOKUP($BD677,ﾃﾞｰﾀ一覧!$AY$4:$BB$16,3,FALSE))</f>
        <v>0</v>
      </c>
      <c r="BT677" s="1307"/>
      <c r="BU677" s="1307"/>
      <c r="BV677" s="1112" t="str">
        <f>IF($BO677="","",IF($BF677=ﾃﾞｰﾀ一覧!$U$37,"",IF($BF677=ﾃﾞｰﾀ一覧!$U$38,"",IF($BO677=ﾃﾞｰﾀ一覧!$AT$27,ﾃﾞｰﾀ一覧!$AT$27,VLOOKUP($AK677,ﾃﾞｰﾀ一覧!$AH$4:$AR$66,11,FALSE)*IF($BO677=ﾃﾞｰﾀ一覧!$AT$17,($AR677+1)*($AV677+1),IF($BO677=ﾃﾞｰﾀ一覧!$AT$22,IF(COUNTIF($AD677,"*天端*"),ﾃﾞｰﾀ一覧!$AU$43/2,ﾃﾞｰﾀ一覧!$AU$43/3),IF($BO677=ﾃﾞｰﾀ一覧!$AT$20,$AR677*$AV677,IF($BO677=ﾃﾞｰﾀ一覧!$AT$21,$AV677,1))))))))</f>
        <v/>
      </c>
      <c r="BW677" s="1112"/>
      <c r="BX677" s="1112"/>
      <c r="BY677" s="1088" t="str">
        <f>IF($B677="","",IF($AH677="","",IF($CK677=ﾃﾞｰﾀ一覧!$U$53,ﾃﾞｰﾀ一覧!$U$61,IF($AH677=ﾃﾞｰﾀ一覧!$U$21,ﾃﾞｰﾀ一覧!$U$60,IF(OR($AH677=ﾃﾞｰﾀ一覧!$U$19,$AH677=ﾃﾞｰﾀ一覧!$U$20,$AH677=ﾃﾞｰﾀ一覧!$U$23,$AH677=ﾃﾞｰﾀ一覧!$U$22,$AH677=ﾃﾞｰﾀ一覧!$U$18,AH677=ﾃﾞｰﾀ一覧!$U$25),ﾃﾞｰﾀ一覧!$U$59,ﾃﾞｰﾀ一覧!$U$62)))))</f>
        <v/>
      </c>
      <c r="BZ677" s="1089"/>
      <c r="CA677" s="1113"/>
      <c r="CB677" s="1113"/>
      <c r="CC677" s="1113"/>
      <c r="CD677" s="1113"/>
      <c r="CE677" s="1113"/>
      <c r="CF677" s="1113"/>
      <c r="CG677" s="1113"/>
      <c r="CH677" s="1113"/>
      <c r="CI677" s="1114"/>
      <c r="CK677" s="240"/>
      <c r="CM677" s="378" t="str">
        <f t="shared" si="70"/>
        <v/>
      </c>
      <c r="CN677" s="379" t="str">
        <f t="shared" si="71"/>
        <v/>
      </c>
      <c r="CO677" s="379" t="str">
        <f t="shared" si="72"/>
        <v/>
      </c>
      <c r="CP677" s="380" t="str">
        <f t="shared" si="73"/>
        <v/>
      </c>
      <c r="CQ677" s="244"/>
      <c r="CR677" s="1100"/>
      <c r="CS677" s="1101"/>
      <c r="CT677" s="1102"/>
      <c r="CU677" s="1135"/>
      <c r="CV677" s="1136"/>
      <c r="CW677" s="1136"/>
      <c r="CX677" s="1137"/>
      <c r="CY677" s="1138"/>
      <c r="CZ677" s="1139"/>
      <c r="DA677" s="1140"/>
      <c r="DB677" s="1132"/>
      <c r="DC677" s="1133"/>
      <c r="DD677" s="1133"/>
      <c r="DE677" s="1133"/>
      <c r="DF677" s="1133"/>
      <c r="DG677" s="1134"/>
      <c r="DH677" s="580"/>
      <c r="DI677" s="1084"/>
      <c r="DJ677" s="1084"/>
      <c r="DK677" s="581"/>
      <c r="DL677" s="582"/>
      <c r="DM677" s="1084"/>
      <c r="DN677" s="1084"/>
      <c r="DO677" s="581"/>
      <c r="DP677" s="582"/>
      <c r="DQ677" s="1084"/>
      <c r="DR677" s="1084"/>
      <c r="DS677" s="583"/>
      <c r="DT677" s="1124"/>
      <c r="DU677" s="1125"/>
      <c r="DV677" s="1125"/>
      <c r="DW677" s="1124"/>
      <c r="DX677" s="1125"/>
      <c r="DY677" s="1150"/>
      <c r="DZ677" s="1362"/>
      <c r="EA677" s="1363"/>
      <c r="EB677" s="1362"/>
      <c r="EC677" s="1363"/>
      <c r="ED677" s="1362"/>
      <c r="EE677" s="1377"/>
      <c r="EF677" s="1378"/>
      <c r="EG677" s="1379"/>
      <c r="EH677" s="1379"/>
      <c r="EI677" s="1380"/>
      <c r="EJ677" s="1381"/>
      <c r="EK677" s="1381"/>
      <c r="EL677" s="1381"/>
      <c r="EM677" s="1382"/>
      <c r="EN677" s="1382"/>
      <c r="EO677" s="1382"/>
      <c r="EP677" s="1375"/>
      <c r="EQ677" s="1376"/>
      <c r="ER677" s="1113"/>
      <c r="ES677" s="1113"/>
      <c r="ET677" s="1113"/>
      <c r="EU677" s="1113"/>
      <c r="EV677" s="1113"/>
      <c r="EW677" s="1113"/>
      <c r="EX677" s="1113"/>
      <c r="EY677" s="1113"/>
      <c r="EZ677" s="1114"/>
    </row>
    <row r="678" spans="1:156" ht="30" customHeight="1" x14ac:dyDescent="0.2">
      <c r="A678" s="207">
        <f t="shared" si="74"/>
        <v>667</v>
      </c>
      <c r="B678" s="1103"/>
      <c r="C678" s="1104"/>
      <c r="D678" s="1303"/>
      <c r="E678" s="1304"/>
      <c r="F678" s="1094" t="str">
        <f t="shared" si="76"/>
        <v/>
      </c>
      <c r="G678" s="1095"/>
      <c r="H678" s="1095"/>
      <c r="I678" s="1095"/>
      <c r="J678" s="1095"/>
      <c r="K678" s="1095"/>
      <c r="L678" s="1095"/>
      <c r="M678" s="1095"/>
      <c r="N678" s="1095"/>
      <c r="O678" s="1095"/>
      <c r="P678" s="1095"/>
      <c r="Q678" s="1095"/>
      <c r="R678" s="1095"/>
      <c r="S678" s="1095"/>
      <c r="T678" s="1095"/>
      <c r="U678" s="1095"/>
      <c r="V678" s="1095"/>
      <c r="W678" s="1096"/>
      <c r="X678" s="1299">
        <f t="shared" si="75"/>
        <v>0</v>
      </c>
      <c r="Y678" s="1300"/>
      <c r="Z678" s="1301"/>
      <c r="AA678" s="1100"/>
      <c r="AB678" s="1101"/>
      <c r="AC678" s="1102"/>
      <c r="AD678" s="1135"/>
      <c r="AE678" s="1136"/>
      <c r="AF678" s="1136"/>
      <c r="AG678" s="1137"/>
      <c r="AH678" s="1138"/>
      <c r="AI678" s="1139"/>
      <c r="AJ678" s="1140"/>
      <c r="AK678" s="1132"/>
      <c r="AL678" s="1133"/>
      <c r="AM678" s="1133"/>
      <c r="AN678" s="1133"/>
      <c r="AO678" s="1133"/>
      <c r="AP678" s="1134"/>
      <c r="AQ678" s="642" t="str">
        <f>IF(AK678="","",VLOOKUP(AK678,ﾃﾞｰﾀ一覧!$AH$4:$AR$66,2,FALSE))</f>
        <v/>
      </c>
      <c r="AR678" s="1084"/>
      <c r="AS678" s="1084"/>
      <c r="AT678" s="643" t="str">
        <f>IF(AK678="","",VLOOKUP(AK678,ﾃﾞｰﾀ一覧!$AH$4:$AR$66,3,FALSE))</f>
        <v/>
      </c>
      <c r="AU678" s="644" t="str">
        <f>IF(AK678="","",VLOOKUP(AK678,ﾃﾞｰﾀ一覧!$AH$4:$AR$66,5,FALSE))</f>
        <v/>
      </c>
      <c r="AV678" s="1084"/>
      <c r="AW678" s="1084"/>
      <c r="AX678" s="643" t="str">
        <f>IF(AK678="","",VLOOKUP(AK678,ﾃﾞｰﾀ一覧!$AH$4:$AR$66,6,FALSE))</f>
        <v/>
      </c>
      <c r="AY678" s="649" t="str">
        <f>IF(AK678="","",VLOOKUP(AK678,ﾃﾞｰﾀ一覧!$AH$4:$AR$66,8,FALSE))</f>
        <v/>
      </c>
      <c r="AZ678" s="1084"/>
      <c r="BA678" s="1084"/>
      <c r="BB678" s="388" t="str">
        <f>IF(AK678="","",VLOOKUP(AK678,ﾃﾞｰﾀ一覧!$AH$4:$AR$66,9,FALSE))</f>
        <v/>
      </c>
      <c r="BC678" s="1124"/>
      <c r="BD678" s="1125"/>
      <c r="BE678" s="1125"/>
      <c r="BF678" s="1124"/>
      <c r="BG678" s="1125"/>
      <c r="BH678" s="1125"/>
      <c r="BI678" s="1124"/>
      <c r="BJ678" s="1125"/>
      <c r="BK678" s="1150"/>
      <c r="BL678" s="1154"/>
      <c r="BM678" s="1155"/>
      <c r="BN678" s="1156"/>
      <c r="BO678" s="1109" t="str">
        <f>IF($AK678="","",IF($BF678="","",IF($BF678=ﾃﾞｰﾀ一覧!$U$37,"",IF($BF678=ﾃﾞｰﾀ一覧!$U$38,"",IF($AH678=ﾃﾞｰﾀ一覧!$U$25,VLOOKUP($AK678,ﾃﾞｰﾀ一覧!$AH$43:$AR$66,10,FALSE),VLOOKUP($AK678,ﾃﾞｰﾀ一覧!$AH$4:$AR$66,10,FALSE))))))</f>
        <v/>
      </c>
      <c r="BP678" s="1110"/>
      <c r="BQ678" s="1110"/>
      <c r="BR678" s="1111"/>
      <c r="BS678" s="1307">
        <f>IF($BL678="",0,VLOOKUP($BL678,ﾃﾞｰﾀ一覧!$AY$4:$BB$16,3,FALSE))+IF($BC678="",0,VLOOKUP($BC678,ﾃﾞｰﾀ一覧!$AY$4:$BB$16,3,FALSE))+IF($BD678="",0,VLOOKUP($BD678,ﾃﾞｰﾀ一覧!$AY$4:$BB$16,3,FALSE))</f>
        <v>0</v>
      </c>
      <c r="BT678" s="1307"/>
      <c r="BU678" s="1307"/>
      <c r="BV678" s="1112" t="str">
        <f>IF($BO678="","",IF($BF678=ﾃﾞｰﾀ一覧!$U$37,"",IF($BF678=ﾃﾞｰﾀ一覧!$U$38,"",IF($BO678=ﾃﾞｰﾀ一覧!$AT$27,ﾃﾞｰﾀ一覧!$AT$27,VLOOKUP($AK678,ﾃﾞｰﾀ一覧!$AH$4:$AR$66,11,FALSE)*IF($BO678=ﾃﾞｰﾀ一覧!$AT$17,($AR678+1)*($AV678+1),IF($BO678=ﾃﾞｰﾀ一覧!$AT$22,IF(COUNTIF($AD678,"*天端*"),ﾃﾞｰﾀ一覧!$AU$43/2,ﾃﾞｰﾀ一覧!$AU$43/3),IF($BO678=ﾃﾞｰﾀ一覧!$AT$20,$AR678*$AV678,IF($BO678=ﾃﾞｰﾀ一覧!$AT$21,$AV678,1))))))))</f>
        <v/>
      </c>
      <c r="BW678" s="1112"/>
      <c r="BX678" s="1112"/>
      <c r="BY678" s="1088" t="str">
        <f>IF($B678="","",IF($AH678="","",IF($CK678=ﾃﾞｰﾀ一覧!$U$53,ﾃﾞｰﾀ一覧!$U$61,IF($AH678=ﾃﾞｰﾀ一覧!$U$21,ﾃﾞｰﾀ一覧!$U$60,IF(OR($AH678=ﾃﾞｰﾀ一覧!$U$19,$AH678=ﾃﾞｰﾀ一覧!$U$20,$AH678=ﾃﾞｰﾀ一覧!$U$23,$AH678=ﾃﾞｰﾀ一覧!$U$22,$AH678=ﾃﾞｰﾀ一覧!$U$18,AH678=ﾃﾞｰﾀ一覧!$U$25),ﾃﾞｰﾀ一覧!$U$59,ﾃﾞｰﾀ一覧!$U$62)))))</f>
        <v/>
      </c>
      <c r="BZ678" s="1089"/>
      <c r="CA678" s="1113"/>
      <c r="CB678" s="1113"/>
      <c r="CC678" s="1113"/>
      <c r="CD678" s="1113"/>
      <c r="CE678" s="1113"/>
      <c r="CF678" s="1113"/>
      <c r="CG678" s="1113"/>
      <c r="CH678" s="1113"/>
      <c r="CI678" s="1114"/>
      <c r="CK678" s="240"/>
      <c r="CM678" s="378" t="str">
        <f t="shared" si="70"/>
        <v/>
      </c>
      <c r="CN678" s="379" t="str">
        <f t="shared" si="71"/>
        <v/>
      </c>
      <c r="CO678" s="379" t="str">
        <f t="shared" si="72"/>
        <v/>
      </c>
      <c r="CP678" s="380" t="str">
        <f t="shared" si="73"/>
        <v/>
      </c>
      <c r="CQ678" s="244"/>
      <c r="CR678" s="1100"/>
      <c r="CS678" s="1101"/>
      <c r="CT678" s="1102"/>
      <c r="CU678" s="1135"/>
      <c r="CV678" s="1136"/>
      <c r="CW678" s="1136"/>
      <c r="CX678" s="1137"/>
      <c r="CY678" s="1138"/>
      <c r="CZ678" s="1139"/>
      <c r="DA678" s="1140"/>
      <c r="DB678" s="1132"/>
      <c r="DC678" s="1133"/>
      <c r="DD678" s="1133"/>
      <c r="DE678" s="1133"/>
      <c r="DF678" s="1133"/>
      <c r="DG678" s="1134"/>
      <c r="DH678" s="580"/>
      <c r="DI678" s="1084"/>
      <c r="DJ678" s="1084"/>
      <c r="DK678" s="581"/>
      <c r="DL678" s="582"/>
      <c r="DM678" s="1084"/>
      <c r="DN678" s="1084"/>
      <c r="DO678" s="581"/>
      <c r="DP678" s="582"/>
      <c r="DQ678" s="1084"/>
      <c r="DR678" s="1084"/>
      <c r="DS678" s="583"/>
      <c r="DT678" s="1124"/>
      <c r="DU678" s="1125"/>
      <c r="DV678" s="1125"/>
      <c r="DW678" s="1124"/>
      <c r="DX678" s="1125"/>
      <c r="DY678" s="1150"/>
      <c r="DZ678" s="1362"/>
      <c r="EA678" s="1363"/>
      <c r="EB678" s="1362"/>
      <c r="EC678" s="1363"/>
      <c r="ED678" s="1362"/>
      <c r="EE678" s="1377"/>
      <c r="EF678" s="1378"/>
      <c r="EG678" s="1379"/>
      <c r="EH678" s="1379"/>
      <c r="EI678" s="1380"/>
      <c r="EJ678" s="1381"/>
      <c r="EK678" s="1381"/>
      <c r="EL678" s="1381"/>
      <c r="EM678" s="1382"/>
      <c r="EN678" s="1382"/>
      <c r="EO678" s="1382"/>
      <c r="EP678" s="1375"/>
      <c r="EQ678" s="1376"/>
      <c r="ER678" s="1113"/>
      <c r="ES678" s="1113"/>
      <c r="ET678" s="1113"/>
      <c r="EU678" s="1113"/>
      <c r="EV678" s="1113"/>
      <c r="EW678" s="1113"/>
      <c r="EX678" s="1113"/>
      <c r="EY678" s="1113"/>
      <c r="EZ678" s="1114"/>
    </row>
    <row r="679" spans="1:156" ht="30" customHeight="1" x14ac:dyDescent="0.2">
      <c r="A679" s="207">
        <f t="shared" si="74"/>
        <v>668</v>
      </c>
      <c r="B679" s="1103"/>
      <c r="C679" s="1104"/>
      <c r="D679" s="1303"/>
      <c r="E679" s="1304"/>
      <c r="F679" s="1094" t="str">
        <f t="shared" si="76"/>
        <v/>
      </c>
      <c r="G679" s="1095"/>
      <c r="H679" s="1095"/>
      <c r="I679" s="1095"/>
      <c r="J679" s="1095"/>
      <c r="K679" s="1095"/>
      <c r="L679" s="1095"/>
      <c r="M679" s="1095"/>
      <c r="N679" s="1095"/>
      <c r="O679" s="1095"/>
      <c r="P679" s="1095"/>
      <c r="Q679" s="1095"/>
      <c r="R679" s="1095"/>
      <c r="S679" s="1095"/>
      <c r="T679" s="1095"/>
      <c r="U679" s="1095"/>
      <c r="V679" s="1095"/>
      <c r="W679" s="1096"/>
      <c r="X679" s="1299">
        <f t="shared" si="75"/>
        <v>0</v>
      </c>
      <c r="Y679" s="1300"/>
      <c r="Z679" s="1301"/>
      <c r="AA679" s="1100"/>
      <c r="AB679" s="1101"/>
      <c r="AC679" s="1102"/>
      <c r="AD679" s="1135"/>
      <c r="AE679" s="1136"/>
      <c r="AF679" s="1136"/>
      <c r="AG679" s="1137"/>
      <c r="AH679" s="1138"/>
      <c r="AI679" s="1139"/>
      <c r="AJ679" s="1140"/>
      <c r="AK679" s="1132"/>
      <c r="AL679" s="1133"/>
      <c r="AM679" s="1133"/>
      <c r="AN679" s="1133"/>
      <c r="AO679" s="1133"/>
      <c r="AP679" s="1134"/>
      <c r="AQ679" s="642" t="str">
        <f>IF(AK679="","",VLOOKUP(AK679,ﾃﾞｰﾀ一覧!$AH$4:$AR$66,2,FALSE))</f>
        <v/>
      </c>
      <c r="AR679" s="1084"/>
      <c r="AS679" s="1084"/>
      <c r="AT679" s="643" t="str">
        <f>IF(AK679="","",VLOOKUP(AK679,ﾃﾞｰﾀ一覧!$AH$4:$AR$66,3,FALSE))</f>
        <v/>
      </c>
      <c r="AU679" s="644" t="str">
        <f>IF(AK679="","",VLOOKUP(AK679,ﾃﾞｰﾀ一覧!$AH$4:$AR$66,5,FALSE))</f>
        <v/>
      </c>
      <c r="AV679" s="1084"/>
      <c r="AW679" s="1084"/>
      <c r="AX679" s="643" t="str">
        <f>IF(AK679="","",VLOOKUP(AK679,ﾃﾞｰﾀ一覧!$AH$4:$AR$66,6,FALSE))</f>
        <v/>
      </c>
      <c r="AY679" s="649" t="str">
        <f>IF(AK679="","",VLOOKUP(AK679,ﾃﾞｰﾀ一覧!$AH$4:$AR$66,8,FALSE))</f>
        <v/>
      </c>
      <c r="AZ679" s="1084"/>
      <c r="BA679" s="1084"/>
      <c r="BB679" s="388" t="str">
        <f>IF(AK679="","",VLOOKUP(AK679,ﾃﾞｰﾀ一覧!$AH$4:$AR$66,9,FALSE))</f>
        <v/>
      </c>
      <c r="BC679" s="1124"/>
      <c r="BD679" s="1125"/>
      <c r="BE679" s="1125"/>
      <c r="BF679" s="1124"/>
      <c r="BG679" s="1125"/>
      <c r="BH679" s="1125"/>
      <c r="BI679" s="1124"/>
      <c r="BJ679" s="1125"/>
      <c r="BK679" s="1150"/>
      <c r="BL679" s="1154"/>
      <c r="BM679" s="1155"/>
      <c r="BN679" s="1156"/>
      <c r="BO679" s="1109" t="str">
        <f>IF($AK679="","",IF($BF679="","",IF($BF679=ﾃﾞｰﾀ一覧!$U$37,"",IF($BF679=ﾃﾞｰﾀ一覧!$U$38,"",IF($AH679=ﾃﾞｰﾀ一覧!$U$25,VLOOKUP($AK679,ﾃﾞｰﾀ一覧!$AH$43:$AR$66,10,FALSE),VLOOKUP($AK679,ﾃﾞｰﾀ一覧!$AH$4:$AR$66,10,FALSE))))))</f>
        <v/>
      </c>
      <c r="BP679" s="1110"/>
      <c r="BQ679" s="1110"/>
      <c r="BR679" s="1111"/>
      <c r="BS679" s="1307">
        <f>IF($BL679="",0,VLOOKUP($BL679,ﾃﾞｰﾀ一覧!$AY$4:$BB$16,3,FALSE))+IF($BC679="",0,VLOOKUP($BC679,ﾃﾞｰﾀ一覧!$AY$4:$BB$16,3,FALSE))+IF($BD679="",0,VLOOKUP($BD679,ﾃﾞｰﾀ一覧!$AY$4:$BB$16,3,FALSE))</f>
        <v>0</v>
      </c>
      <c r="BT679" s="1307"/>
      <c r="BU679" s="1307"/>
      <c r="BV679" s="1112" t="str">
        <f>IF($BO679="","",IF($BF679=ﾃﾞｰﾀ一覧!$U$37,"",IF($BF679=ﾃﾞｰﾀ一覧!$U$38,"",IF($BO679=ﾃﾞｰﾀ一覧!$AT$27,ﾃﾞｰﾀ一覧!$AT$27,VLOOKUP($AK679,ﾃﾞｰﾀ一覧!$AH$4:$AR$66,11,FALSE)*IF($BO679=ﾃﾞｰﾀ一覧!$AT$17,($AR679+1)*($AV679+1),IF($BO679=ﾃﾞｰﾀ一覧!$AT$22,IF(COUNTIF($AD679,"*天端*"),ﾃﾞｰﾀ一覧!$AU$43/2,ﾃﾞｰﾀ一覧!$AU$43/3),IF($BO679=ﾃﾞｰﾀ一覧!$AT$20,$AR679*$AV679,IF($BO679=ﾃﾞｰﾀ一覧!$AT$21,$AV679,1))))))))</f>
        <v/>
      </c>
      <c r="BW679" s="1112"/>
      <c r="BX679" s="1112"/>
      <c r="BY679" s="1088" t="str">
        <f>IF($B679="","",IF($AH679="","",IF($CK679=ﾃﾞｰﾀ一覧!$U$53,ﾃﾞｰﾀ一覧!$U$61,IF($AH679=ﾃﾞｰﾀ一覧!$U$21,ﾃﾞｰﾀ一覧!$U$60,IF(OR($AH679=ﾃﾞｰﾀ一覧!$U$19,$AH679=ﾃﾞｰﾀ一覧!$U$20,$AH679=ﾃﾞｰﾀ一覧!$U$23,$AH679=ﾃﾞｰﾀ一覧!$U$22,$AH679=ﾃﾞｰﾀ一覧!$U$18,AH679=ﾃﾞｰﾀ一覧!$U$25),ﾃﾞｰﾀ一覧!$U$59,ﾃﾞｰﾀ一覧!$U$62)))))</f>
        <v/>
      </c>
      <c r="BZ679" s="1089"/>
      <c r="CA679" s="1113"/>
      <c r="CB679" s="1113"/>
      <c r="CC679" s="1113"/>
      <c r="CD679" s="1113"/>
      <c r="CE679" s="1113"/>
      <c r="CF679" s="1113"/>
      <c r="CG679" s="1113"/>
      <c r="CH679" s="1113"/>
      <c r="CI679" s="1114"/>
      <c r="CK679" s="240"/>
      <c r="CM679" s="378" t="str">
        <f t="shared" si="70"/>
        <v/>
      </c>
      <c r="CN679" s="379" t="str">
        <f t="shared" si="71"/>
        <v/>
      </c>
      <c r="CO679" s="379" t="str">
        <f t="shared" si="72"/>
        <v/>
      </c>
      <c r="CP679" s="380" t="str">
        <f t="shared" si="73"/>
        <v/>
      </c>
      <c r="CQ679" s="244"/>
      <c r="CR679" s="1100"/>
      <c r="CS679" s="1101"/>
      <c r="CT679" s="1102"/>
      <c r="CU679" s="1135"/>
      <c r="CV679" s="1136"/>
      <c r="CW679" s="1136"/>
      <c r="CX679" s="1137"/>
      <c r="CY679" s="1138"/>
      <c r="CZ679" s="1139"/>
      <c r="DA679" s="1140"/>
      <c r="DB679" s="1132"/>
      <c r="DC679" s="1133"/>
      <c r="DD679" s="1133"/>
      <c r="DE679" s="1133"/>
      <c r="DF679" s="1133"/>
      <c r="DG679" s="1134"/>
      <c r="DH679" s="580"/>
      <c r="DI679" s="1084"/>
      <c r="DJ679" s="1084"/>
      <c r="DK679" s="581"/>
      <c r="DL679" s="582"/>
      <c r="DM679" s="1084"/>
      <c r="DN679" s="1084"/>
      <c r="DO679" s="581"/>
      <c r="DP679" s="582"/>
      <c r="DQ679" s="1084"/>
      <c r="DR679" s="1084"/>
      <c r="DS679" s="583"/>
      <c r="DT679" s="1124"/>
      <c r="DU679" s="1125"/>
      <c r="DV679" s="1125"/>
      <c r="DW679" s="1124"/>
      <c r="DX679" s="1125"/>
      <c r="DY679" s="1150"/>
      <c r="DZ679" s="1362"/>
      <c r="EA679" s="1363"/>
      <c r="EB679" s="1362"/>
      <c r="EC679" s="1363"/>
      <c r="ED679" s="1362"/>
      <c r="EE679" s="1377"/>
      <c r="EF679" s="1378"/>
      <c r="EG679" s="1379"/>
      <c r="EH679" s="1379"/>
      <c r="EI679" s="1380"/>
      <c r="EJ679" s="1381"/>
      <c r="EK679" s="1381"/>
      <c r="EL679" s="1381"/>
      <c r="EM679" s="1382"/>
      <c r="EN679" s="1382"/>
      <c r="EO679" s="1382"/>
      <c r="EP679" s="1375"/>
      <c r="EQ679" s="1376"/>
      <c r="ER679" s="1113"/>
      <c r="ES679" s="1113"/>
      <c r="ET679" s="1113"/>
      <c r="EU679" s="1113"/>
      <c r="EV679" s="1113"/>
      <c r="EW679" s="1113"/>
      <c r="EX679" s="1113"/>
      <c r="EY679" s="1113"/>
      <c r="EZ679" s="1114"/>
    </row>
    <row r="680" spans="1:156" ht="30" customHeight="1" x14ac:dyDescent="0.2">
      <c r="A680" s="207">
        <f t="shared" si="74"/>
        <v>669</v>
      </c>
      <c r="B680" s="1103"/>
      <c r="C680" s="1104"/>
      <c r="D680" s="1303"/>
      <c r="E680" s="1304"/>
      <c r="F680" s="1094" t="str">
        <f t="shared" si="76"/>
        <v/>
      </c>
      <c r="G680" s="1095"/>
      <c r="H680" s="1095"/>
      <c r="I680" s="1095"/>
      <c r="J680" s="1095"/>
      <c r="K680" s="1095"/>
      <c r="L680" s="1095"/>
      <c r="M680" s="1095"/>
      <c r="N680" s="1095"/>
      <c r="O680" s="1095"/>
      <c r="P680" s="1095"/>
      <c r="Q680" s="1095"/>
      <c r="R680" s="1095"/>
      <c r="S680" s="1095"/>
      <c r="T680" s="1095"/>
      <c r="U680" s="1095"/>
      <c r="V680" s="1095"/>
      <c r="W680" s="1096"/>
      <c r="X680" s="1299">
        <f t="shared" si="75"/>
        <v>0</v>
      </c>
      <c r="Y680" s="1300"/>
      <c r="Z680" s="1301"/>
      <c r="AA680" s="1100"/>
      <c r="AB680" s="1101"/>
      <c r="AC680" s="1102"/>
      <c r="AD680" s="1135"/>
      <c r="AE680" s="1136"/>
      <c r="AF680" s="1136"/>
      <c r="AG680" s="1137"/>
      <c r="AH680" s="1138"/>
      <c r="AI680" s="1139"/>
      <c r="AJ680" s="1140"/>
      <c r="AK680" s="1132"/>
      <c r="AL680" s="1133"/>
      <c r="AM680" s="1133"/>
      <c r="AN680" s="1133"/>
      <c r="AO680" s="1133"/>
      <c r="AP680" s="1134"/>
      <c r="AQ680" s="642" t="str">
        <f>IF(AK680="","",VLOOKUP(AK680,ﾃﾞｰﾀ一覧!$AH$4:$AR$66,2,FALSE))</f>
        <v/>
      </c>
      <c r="AR680" s="1084"/>
      <c r="AS680" s="1084"/>
      <c r="AT680" s="643" t="str">
        <f>IF(AK680="","",VLOOKUP(AK680,ﾃﾞｰﾀ一覧!$AH$4:$AR$66,3,FALSE))</f>
        <v/>
      </c>
      <c r="AU680" s="644" t="str">
        <f>IF(AK680="","",VLOOKUP(AK680,ﾃﾞｰﾀ一覧!$AH$4:$AR$66,5,FALSE))</f>
        <v/>
      </c>
      <c r="AV680" s="1084"/>
      <c r="AW680" s="1084"/>
      <c r="AX680" s="643" t="str">
        <f>IF(AK680="","",VLOOKUP(AK680,ﾃﾞｰﾀ一覧!$AH$4:$AR$66,6,FALSE))</f>
        <v/>
      </c>
      <c r="AY680" s="649" t="str">
        <f>IF(AK680="","",VLOOKUP(AK680,ﾃﾞｰﾀ一覧!$AH$4:$AR$66,8,FALSE))</f>
        <v/>
      </c>
      <c r="AZ680" s="1084"/>
      <c r="BA680" s="1084"/>
      <c r="BB680" s="388" t="str">
        <f>IF(AK680="","",VLOOKUP(AK680,ﾃﾞｰﾀ一覧!$AH$4:$AR$66,9,FALSE))</f>
        <v/>
      </c>
      <c r="BC680" s="1124"/>
      <c r="BD680" s="1125"/>
      <c r="BE680" s="1125"/>
      <c r="BF680" s="1124"/>
      <c r="BG680" s="1125"/>
      <c r="BH680" s="1125"/>
      <c r="BI680" s="1124"/>
      <c r="BJ680" s="1125"/>
      <c r="BK680" s="1150"/>
      <c r="BL680" s="1154"/>
      <c r="BM680" s="1155"/>
      <c r="BN680" s="1156"/>
      <c r="BO680" s="1109" t="str">
        <f>IF($AK680="","",IF($BF680="","",IF($BF680=ﾃﾞｰﾀ一覧!$U$37,"",IF($BF680=ﾃﾞｰﾀ一覧!$U$38,"",IF($AH680=ﾃﾞｰﾀ一覧!$U$25,VLOOKUP($AK680,ﾃﾞｰﾀ一覧!$AH$43:$AR$66,10,FALSE),VLOOKUP($AK680,ﾃﾞｰﾀ一覧!$AH$4:$AR$66,10,FALSE))))))</f>
        <v/>
      </c>
      <c r="BP680" s="1110"/>
      <c r="BQ680" s="1110"/>
      <c r="BR680" s="1111"/>
      <c r="BS680" s="1307">
        <f>IF($BL680="",0,VLOOKUP($BL680,ﾃﾞｰﾀ一覧!$AY$4:$BB$16,3,FALSE))+IF($BC680="",0,VLOOKUP($BC680,ﾃﾞｰﾀ一覧!$AY$4:$BB$16,3,FALSE))+IF($BD680="",0,VLOOKUP($BD680,ﾃﾞｰﾀ一覧!$AY$4:$BB$16,3,FALSE))</f>
        <v>0</v>
      </c>
      <c r="BT680" s="1307"/>
      <c r="BU680" s="1307"/>
      <c r="BV680" s="1112" t="str">
        <f>IF($BO680="","",IF($BF680=ﾃﾞｰﾀ一覧!$U$37,"",IF($BF680=ﾃﾞｰﾀ一覧!$U$38,"",IF($BO680=ﾃﾞｰﾀ一覧!$AT$27,ﾃﾞｰﾀ一覧!$AT$27,VLOOKUP($AK680,ﾃﾞｰﾀ一覧!$AH$4:$AR$66,11,FALSE)*IF($BO680=ﾃﾞｰﾀ一覧!$AT$17,($AR680+1)*($AV680+1),IF($BO680=ﾃﾞｰﾀ一覧!$AT$22,IF(COUNTIF($AD680,"*天端*"),ﾃﾞｰﾀ一覧!$AU$43/2,ﾃﾞｰﾀ一覧!$AU$43/3),IF($BO680=ﾃﾞｰﾀ一覧!$AT$20,$AR680*$AV680,IF($BO680=ﾃﾞｰﾀ一覧!$AT$21,$AV680,1))))))))</f>
        <v/>
      </c>
      <c r="BW680" s="1112"/>
      <c r="BX680" s="1112"/>
      <c r="BY680" s="1088" t="str">
        <f>IF($B680="","",IF($AH680="","",IF($CK680=ﾃﾞｰﾀ一覧!$U$53,ﾃﾞｰﾀ一覧!$U$61,IF($AH680=ﾃﾞｰﾀ一覧!$U$21,ﾃﾞｰﾀ一覧!$U$60,IF(OR($AH680=ﾃﾞｰﾀ一覧!$U$19,$AH680=ﾃﾞｰﾀ一覧!$U$20,$AH680=ﾃﾞｰﾀ一覧!$U$23,$AH680=ﾃﾞｰﾀ一覧!$U$22,$AH680=ﾃﾞｰﾀ一覧!$U$18,AH680=ﾃﾞｰﾀ一覧!$U$25),ﾃﾞｰﾀ一覧!$U$59,ﾃﾞｰﾀ一覧!$U$62)))))</f>
        <v/>
      </c>
      <c r="BZ680" s="1089"/>
      <c r="CA680" s="1113"/>
      <c r="CB680" s="1113"/>
      <c r="CC680" s="1113"/>
      <c r="CD680" s="1113"/>
      <c r="CE680" s="1113"/>
      <c r="CF680" s="1113"/>
      <c r="CG680" s="1113"/>
      <c r="CH680" s="1113"/>
      <c r="CI680" s="1114"/>
      <c r="CK680" s="240"/>
      <c r="CM680" s="378" t="str">
        <f t="shared" si="70"/>
        <v/>
      </c>
      <c r="CN680" s="379" t="str">
        <f t="shared" si="71"/>
        <v/>
      </c>
      <c r="CO680" s="379" t="str">
        <f t="shared" si="72"/>
        <v/>
      </c>
      <c r="CP680" s="380" t="str">
        <f t="shared" si="73"/>
        <v/>
      </c>
      <c r="CQ680" s="244"/>
      <c r="CR680" s="1100"/>
      <c r="CS680" s="1101"/>
      <c r="CT680" s="1102"/>
      <c r="CU680" s="1135"/>
      <c r="CV680" s="1136"/>
      <c r="CW680" s="1136"/>
      <c r="CX680" s="1137"/>
      <c r="CY680" s="1138"/>
      <c r="CZ680" s="1139"/>
      <c r="DA680" s="1140"/>
      <c r="DB680" s="1132"/>
      <c r="DC680" s="1133"/>
      <c r="DD680" s="1133"/>
      <c r="DE680" s="1133"/>
      <c r="DF680" s="1133"/>
      <c r="DG680" s="1134"/>
      <c r="DH680" s="580"/>
      <c r="DI680" s="1084"/>
      <c r="DJ680" s="1084"/>
      <c r="DK680" s="581"/>
      <c r="DL680" s="582"/>
      <c r="DM680" s="1084"/>
      <c r="DN680" s="1084"/>
      <c r="DO680" s="581"/>
      <c r="DP680" s="582"/>
      <c r="DQ680" s="1084"/>
      <c r="DR680" s="1084"/>
      <c r="DS680" s="583"/>
      <c r="DT680" s="1124"/>
      <c r="DU680" s="1125"/>
      <c r="DV680" s="1125"/>
      <c r="DW680" s="1124"/>
      <c r="DX680" s="1125"/>
      <c r="DY680" s="1150"/>
      <c r="DZ680" s="1362"/>
      <c r="EA680" s="1363"/>
      <c r="EB680" s="1362"/>
      <c r="EC680" s="1363"/>
      <c r="ED680" s="1362"/>
      <c r="EE680" s="1377"/>
      <c r="EF680" s="1378"/>
      <c r="EG680" s="1379"/>
      <c r="EH680" s="1379"/>
      <c r="EI680" s="1380"/>
      <c r="EJ680" s="1381"/>
      <c r="EK680" s="1381"/>
      <c r="EL680" s="1381"/>
      <c r="EM680" s="1382"/>
      <c r="EN680" s="1382"/>
      <c r="EO680" s="1382"/>
      <c r="EP680" s="1375"/>
      <c r="EQ680" s="1376"/>
      <c r="ER680" s="1113"/>
      <c r="ES680" s="1113"/>
      <c r="ET680" s="1113"/>
      <c r="EU680" s="1113"/>
      <c r="EV680" s="1113"/>
      <c r="EW680" s="1113"/>
      <c r="EX680" s="1113"/>
      <c r="EY680" s="1113"/>
      <c r="EZ680" s="1114"/>
    </row>
    <row r="681" spans="1:156" ht="30" customHeight="1" x14ac:dyDescent="0.2">
      <c r="A681" s="207">
        <f t="shared" si="74"/>
        <v>670</v>
      </c>
      <c r="B681" s="1103"/>
      <c r="C681" s="1104"/>
      <c r="D681" s="1303"/>
      <c r="E681" s="1304"/>
      <c r="F681" s="1094" t="str">
        <f t="shared" si="76"/>
        <v/>
      </c>
      <c r="G681" s="1095"/>
      <c r="H681" s="1095"/>
      <c r="I681" s="1095"/>
      <c r="J681" s="1095"/>
      <c r="K681" s="1095"/>
      <c r="L681" s="1095"/>
      <c r="M681" s="1095"/>
      <c r="N681" s="1095"/>
      <c r="O681" s="1095"/>
      <c r="P681" s="1095"/>
      <c r="Q681" s="1095"/>
      <c r="R681" s="1095"/>
      <c r="S681" s="1095"/>
      <c r="T681" s="1095"/>
      <c r="U681" s="1095"/>
      <c r="V681" s="1095"/>
      <c r="W681" s="1096"/>
      <c r="X681" s="1299">
        <f t="shared" si="75"/>
        <v>0</v>
      </c>
      <c r="Y681" s="1300"/>
      <c r="Z681" s="1301"/>
      <c r="AA681" s="1100"/>
      <c r="AB681" s="1101"/>
      <c r="AC681" s="1102"/>
      <c r="AD681" s="1135"/>
      <c r="AE681" s="1136"/>
      <c r="AF681" s="1136"/>
      <c r="AG681" s="1137"/>
      <c r="AH681" s="1138"/>
      <c r="AI681" s="1139"/>
      <c r="AJ681" s="1140"/>
      <c r="AK681" s="1132"/>
      <c r="AL681" s="1133"/>
      <c r="AM681" s="1133"/>
      <c r="AN681" s="1133"/>
      <c r="AO681" s="1133"/>
      <c r="AP681" s="1134"/>
      <c r="AQ681" s="642" t="str">
        <f>IF(AK681="","",VLOOKUP(AK681,ﾃﾞｰﾀ一覧!$AH$4:$AR$66,2,FALSE))</f>
        <v/>
      </c>
      <c r="AR681" s="1084"/>
      <c r="AS681" s="1084"/>
      <c r="AT681" s="643" t="str">
        <f>IF(AK681="","",VLOOKUP(AK681,ﾃﾞｰﾀ一覧!$AH$4:$AR$66,3,FALSE))</f>
        <v/>
      </c>
      <c r="AU681" s="644" t="str">
        <f>IF(AK681="","",VLOOKUP(AK681,ﾃﾞｰﾀ一覧!$AH$4:$AR$66,5,FALSE))</f>
        <v/>
      </c>
      <c r="AV681" s="1084"/>
      <c r="AW681" s="1084"/>
      <c r="AX681" s="643" t="str">
        <f>IF(AK681="","",VLOOKUP(AK681,ﾃﾞｰﾀ一覧!$AH$4:$AR$66,6,FALSE))</f>
        <v/>
      </c>
      <c r="AY681" s="649" t="str">
        <f>IF(AK681="","",VLOOKUP(AK681,ﾃﾞｰﾀ一覧!$AH$4:$AR$66,8,FALSE))</f>
        <v/>
      </c>
      <c r="AZ681" s="1084"/>
      <c r="BA681" s="1084"/>
      <c r="BB681" s="388" t="str">
        <f>IF(AK681="","",VLOOKUP(AK681,ﾃﾞｰﾀ一覧!$AH$4:$AR$66,9,FALSE))</f>
        <v/>
      </c>
      <c r="BC681" s="1124"/>
      <c r="BD681" s="1125"/>
      <c r="BE681" s="1125"/>
      <c r="BF681" s="1124"/>
      <c r="BG681" s="1125"/>
      <c r="BH681" s="1125"/>
      <c r="BI681" s="1124"/>
      <c r="BJ681" s="1125"/>
      <c r="BK681" s="1150"/>
      <c r="BL681" s="1154"/>
      <c r="BM681" s="1155"/>
      <c r="BN681" s="1156"/>
      <c r="BO681" s="1109" t="str">
        <f>IF($AK681="","",IF($BF681="","",IF($BF681=ﾃﾞｰﾀ一覧!$U$37,"",IF($BF681=ﾃﾞｰﾀ一覧!$U$38,"",IF($AH681=ﾃﾞｰﾀ一覧!$U$25,VLOOKUP($AK681,ﾃﾞｰﾀ一覧!$AH$43:$AR$66,10,FALSE),VLOOKUP($AK681,ﾃﾞｰﾀ一覧!$AH$4:$AR$66,10,FALSE))))))</f>
        <v/>
      </c>
      <c r="BP681" s="1110"/>
      <c r="BQ681" s="1110"/>
      <c r="BR681" s="1111"/>
      <c r="BS681" s="1307">
        <f>IF($BL681="",0,VLOOKUP($BL681,ﾃﾞｰﾀ一覧!$AY$4:$BB$16,3,FALSE))+IF($BC681="",0,VLOOKUP($BC681,ﾃﾞｰﾀ一覧!$AY$4:$BB$16,3,FALSE))+IF($BD681="",0,VLOOKUP($BD681,ﾃﾞｰﾀ一覧!$AY$4:$BB$16,3,FALSE))</f>
        <v>0</v>
      </c>
      <c r="BT681" s="1307"/>
      <c r="BU681" s="1307"/>
      <c r="BV681" s="1112" t="str">
        <f>IF($BO681="","",IF($BF681=ﾃﾞｰﾀ一覧!$U$37,"",IF($BF681=ﾃﾞｰﾀ一覧!$U$38,"",IF($BO681=ﾃﾞｰﾀ一覧!$AT$27,ﾃﾞｰﾀ一覧!$AT$27,VLOOKUP($AK681,ﾃﾞｰﾀ一覧!$AH$4:$AR$66,11,FALSE)*IF($BO681=ﾃﾞｰﾀ一覧!$AT$17,($AR681+1)*($AV681+1),IF($BO681=ﾃﾞｰﾀ一覧!$AT$22,IF(COUNTIF($AD681,"*天端*"),ﾃﾞｰﾀ一覧!$AU$43/2,ﾃﾞｰﾀ一覧!$AU$43/3),IF($BO681=ﾃﾞｰﾀ一覧!$AT$20,$AR681*$AV681,IF($BO681=ﾃﾞｰﾀ一覧!$AT$21,$AV681,1))))))))</f>
        <v/>
      </c>
      <c r="BW681" s="1112"/>
      <c r="BX681" s="1112"/>
      <c r="BY681" s="1088" t="str">
        <f>IF($B681="","",IF($AH681="","",IF($CK681=ﾃﾞｰﾀ一覧!$U$53,ﾃﾞｰﾀ一覧!$U$61,IF($AH681=ﾃﾞｰﾀ一覧!$U$21,ﾃﾞｰﾀ一覧!$U$60,IF(OR($AH681=ﾃﾞｰﾀ一覧!$U$19,$AH681=ﾃﾞｰﾀ一覧!$U$20,$AH681=ﾃﾞｰﾀ一覧!$U$23,$AH681=ﾃﾞｰﾀ一覧!$U$22,$AH681=ﾃﾞｰﾀ一覧!$U$18,AH681=ﾃﾞｰﾀ一覧!$U$25),ﾃﾞｰﾀ一覧!$U$59,ﾃﾞｰﾀ一覧!$U$62)))))</f>
        <v/>
      </c>
      <c r="BZ681" s="1089"/>
      <c r="CA681" s="1113"/>
      <c r="CB681" s="1113"/>
      <c r="CC681" s="1113"/>
      <c r="CD681" s="1113"/>
      <c r="CE681" s="1113"/>
      <c r="CF681" s="1113"/>
      <c r="CG681" s="1113"/>
      <c r="CH681" s="1113"/>
      <c r="CI681" s="1114"/>
      <c r="CK681" s="240"/>
      <c r="CM681" s="378" t="str">
        <f t="shared" si="70"/>
        <v/>
      </c>
      <c r="CN681" s="379" t="str">
        <f t="shared" si="71"/>
        <v/>
      </c>
      <c r="CO681" s="379" t="str">
        <f t="shared" si="72"/>
        <v/>
      </c>
      <c r="CP681" s="380" t="str">
        <f t="shared" si="73"/>
        <v/>
      </c>
      <c r="CQ681" s="244"/>
      <c r="CR681" s="1100"/>
      <c r="CS681" s="1101"/>
      <c r="CT681" s="1102"/>
      <c r="CU681" s="1135"/>
      <c r="CV681" s="1136"/>
      <c r="CW681" s="1136"/>
      <c r="CX681" s="1137"/>
      <c r="CY681" s="1138"/>
      <c r="CZ681" s="1139"/>
      <c r="DA681" s="1140"/>
      <c r="DB681" s="1132"/>
      <c r="DC681" s="1133"/>
      <c r="DD681" s="1133"/>
      <c r="DE681" s="1133"/>
      <c r="DF681" s="1133"/>
      <c r="DG681" s="1134"/>
      <c r="DH681" s="580"/>
      <c r="DI681" s="1084"/>
      <c r="DJ681" s="1084"/>
      <c r="DK681" s="581"/>
      <c r="DL681" s="582"/>
      <c r="DM681" s="1084"/>
      <c r="DN681" s="1084"/>
      <c r="DO681" s="581"/>
      <c r="DP681" s="582"/>
      <c r="DQ681" s="1084"/>
      <c r="DR681" s="1084"/>
      <c r="DS681" s="583"/>
      <c r="DT681" s="1124"/>
      <c r="DU681" s="1125"/>
      <c r="DV681" s="1125"/>
      <c r="DW681" s="1124"/>
      <c r="DX681" s="1125"/>
      <c r="DY681" s="1150"/>
      <c r="DZ681" s="1362"/>
      <c r="EA681" s="1363"/>
      <c r="EB681" s="1362"/>
      <c r="EC681" s="1363"/>
      <c r="ED681" s="1362"/>
      <c r="EE681" s="1377"/>
      <c r="EF681" s="1378"/>
      <c r="EG681" s="1379"/>
      <c r="EH681" s="1379"/>
      <c r="EI681" s="1380"/>
      <c r="EJ681" s="1381"/>
      <c r="EK681" s="1381"/>
      <c r="EL681" s="1381"/>
      <c r="EM681" s="1382"/>
      <c r="EN681" s="1382"/>
      <c r="EO681" s="1382"/>
      <c r="EP681" s="1375"/>
      <c r="EQ681" s="1376"/>
      <c r="ER681" s="1113"/>
      <c r="ES681" s="1113"/>
      <c r="ET681" s="1113"/>
      <c r="EU681" s="1113"/>
      <c r="EV681" s="1113"/>
      <c r="EW681" s="1113"/>
      <c r="EX681" s="1113"/>
      <c r="EY681" s="1113"/>
      <c r="EZ681" s="1114"/>
    </row>
    <row r="682" spans="1:156" ht="30" customHeight="1" x14ac:dyDescent="0.2">
      <c r="A682" s="207">
        <f t="shared" si="74"/>
        <v>671</v>
      </c>
      <c r="B682" s="1103"/>
      <c r="C682" s="1104"/>
      <c r="D682" s="1303"/>
      <c r="E682" s="1304"/>
      <c r="F682" s="1094" t="str">
        <f t="shared" si="76"/>
        <v/>
      </c>
      <c r="G682" s="1095"/>
      <c r="H682" s="1095"/>
      <c r="I682" s="1095"/>
      <c r="J682" s="1095"/>
      <c r="K682" s="1095"/>
      <c r="L682" s="1095"/>
      <c r="M682" s="1095"/>
      <c r="N682" s="1095"/>
      <c r="O682" s="1095"/>
      <c r="P682" s="1095"/>
      <c r="Q682" s="1095"/>
      <c r="R682" s="1095"/>
      <c r="S682" s="1095"/>
      <c r="T682" s="1095"/>
      <c r="U682" s="1095"/>
      <c r="V682" s="1095"/>
      <c r="W682" s="1096"/>
      <c r="X682" s="1299">
        <f t="shared" si="75"/>
        <v>0</v>
      </c>
      <c r="Y682" s="1300"/>
      <c r="Z682" s="1301"/>
      <c r="AA682" s="1100"/>
      <c r="AB682" s="1101"/>
      <c r="AC682" s="1102"/>
      <c r="AD682" s="1135"/>
      <c r="AE682" s="1136"/>
      <c r="AF682" s="1136"/>
      <c r="AG682" s="1137"/>
      <c r="AH682" s="1138"/>
      <c r="AI682" s="1139"/>
      <c r="AJ682" s="1140"/>
      <c r="AK682" s="1132"/>
      <c r="AL682" s="1133"/>
      <c r="AM682" s="1133"/>
      <c r="AN682" s="1133"/>
      <c r="AO682" s="1133"/>
      <c r="AP682" s="1134"/>
      <c r="AQ682" s="642" t="str">
        <f>IF(AK682="","",VLOOKUP(AK682,ﾃﾞｰﾀ一覧!$AH$4:$AR$66,2,FALSE))</f>
        <v/>
      </c>
      <c r="AR682" s="1084"/>
      <c r="AS682" s="1084"/>
      <c r="AT682" s="643" t="str">
        <f>IF(AK682="","",VLOOKUP(AK682,ﾃﾞｰﾀ一覧!$AH$4:$AR$66,3,FALSE))</f>
        <v/>
      </c>
      <c r="AU682" s="644" t="str">
        <f>IF(AK682="","",VLOOKUP(AK682,ﾃﾞｰﾀ一覧!$AH$4:$AR$66,5,FALSE))</f>
        <v/>
      </c>
      <c r="AV682" s="1084"/>
      <c r="AW682" s="1084"/>
      <c r="AX682" s="643" t="str">
        <f>IF(AK682="","",VLOOKUP(AK682,ﾃﾞｰﾀ一覧!$AH$4:$AR$66,6,FALSE))</f>
        <v/>
      </c>
      <c r="AY682" s="649" t="str">
        <f>IF(AK682="","",VLOOKUP(AK682,ﾃﾞｰﾀ一覧!$AH$4:$AR$66,8,FALSE))</f>
        <v/>
      </c>
      <c r="AZ682" s="1084"/>
      <c r="BA682" s="1084"/>
      <c r="BB682" s="388" t="str">
        <f>IF(AK682="","",VLOOKUP(AK682,ﾃﾞｰﾀ一覧!$AH$4:$AR$66,9,FALSE))</f>
        <v/>
      </c>
      <c r="BC682" s="1124"/>
      <c r="BD682" s="1125"/>
      <c r="BE682" s="1125"/>
      <c r="BF682" s="1124"/>
      <c r="BG682" s="1125"/>
      <c r="BH682" s="1125"/>
      <c r="BI682" s="1124"/>
      <c r="BJ682" s="1125"/>
      <c r="BK682" s="1150"/>
      <c r="BL682" s="1154"/>
      <c r="BM682" s="1155"/>
      <c r="BN682" s="1156"/>
      <c r="BO682" s="1109" t="str">
        <f>IF($AK682="","",IF($BF682="","",IF($BF682=ﾃﾞｰﾀ一覧!$U$37,"",IF($BF682=ﾃﾞｰﾀ一覧!$U$38,"",IF($AH682=ﾃﾞｰﾀ一覧!$U$25,VLOOKUP($AK682,ﾃﾞｰﾀ一覧!$AH$43:$AR$66,10,FALSE),VLOOKUP($AK682,ﾃﾞｰﾀ一覧!$AH$4:$AR$66,10,FALSE))))))</f>
        <v/>
      </c>
      <c r="BP682" s="1110"/>
      <c r="BQ682" s="1110"/>
      <c r="BR682" s="1111"/>
      <c r="BS682" s="1307">
        <f>IF($BL682="",0,VLOOKUP($BL682,ﾃﾞｰﾀ一覧!$AY$4:$BB$16,3,FALSE))+IF($BC682="",0,VLOOKUP($BC682,ﾃﾞｰﾀ一覧!$AY$4:$BB$16,3,FALSE))+IF($BD682="",0,VLOOKUP($BD682,ﾃﾞｰﾀ一覧!$AY$4:$BB$16,3,FALSE))</f>
        <v>0</v>
      </c>
      <c r="BT682" s="1307"/>
      <c r="BU682" s="1307"/>
      <c r="BV682" s="1112" t="str">
        <f>IF($BO682="","",IF($BF682=ﾃﾞｰﾀ一覧!$U$37,"",IF($BF682=ﾃﾞｰﾀ一覧!$U$38,"",IF($BO682=ﾃﾞｰﾀ一覧!$AT$27,ﾃﾞｰﾀ一覧!$AT$27,VLOOKUP($AK682,ﾃﾞｰﾀ一覧!$AH$4:$AR$66,11,FALSE)*IF($BO682=ﾃﾞｰﾀ一覧!$AT$17,($AR682+1)*($AV682+1),IF($BO682=ﾃﾞｰﾀ一覧!$AT$22,IF(COUNTIF($AD682,"*天端*"),ﾃﾞｰﾀ一覧!$AU$43/2,ﾃﾞｰﾀ一覧!$AU$43/3),IF($BO682=ﾃﾞｰﾀ一覧!$AT$20,$AR682*$AV682,IF($BO682=ﾃﾞｰﾀ一覧!$AT$21,$AV682,1))))))))</f>
        <v/>
      </c>
      <c r="BW682" s="1112"/>
      <c r="BX682" s="1112"/>
      <c r="BY682" s="1088" t="str">
        <f>IF($B682="","",IF($AH682="","",IF($CK682=ﾃﾞｰﾀ一覧!$U$53,ﾃﾞｰﾀ一覧!$U$61,IF($AH682=ﾃﾞｰﾀ一覧!$U$21,ﾃﾞｰﾀ一覧!$U$60,IF(OR($AH682=ﾃﾞｰﾀ一覧!$U$19,$AH682=ﾃﾞｰﾀ一覧!$U$20,$AH682=ﾃﾞｰﾀ一覧!$U$23,$AH682=ﾃﾞｰﾀ一覧!$U$22,$AH682=ﾃﾞｰﾀ一覧!$U$18,AH682=ﾃﾞｰﾀ一覧!$U$25),ﾃﾞｰﾀ一覧!$U$59,ﾃﾞｰﾀ一覧!$U$62)))))</f>
        <v/>
      </c>
      <c r="BZ682" s="1089"/>
      <c r="CA682" s="1113"/>
      <c r="CB682" s="1113"/>
      <c r="CC682" s="1113"/>
      <c r="CD682" s="1113"/>
      <c r="CE682" s="1113"/>
      <c r="CF682" s="1113"/>
      <c r="CG682" s="1113"/>
      <c r="CH682" s="1113"/>
      <c r="CI682" s="1114"/>
      <c r="CK682" s="240"/>
      <c r="CM682" s="378" t="str">
        <f t="shared" si="70"/>
        <v/>
      </c>
      <c r="CN682" s="379" t="str">
        <f t="shared" si="71"/>
        <v/>
      </c>
      <c r="CO682" s="379" t="str">
        <f t="shared" si="72"/>
        <v/>
      </c>
      <c r="CP682" s="380" t="str">
        <f t="shared" si="73"/>
        <v/>
      </c>
      <c r="CQ682" s="244"/>
      <c r="CR682" s="1100"/>
      <c r="CS682" s="1101"/>
      <c r="CT682" s="1102"/>
      <c r="CU682" s="1135"/>
      <c r="CV682" s="1136"/>
      <c r="CW682" s="1136"/>
      <c r="CX682" s="1137"/>
      <c r="CY682" s="1138"/>
      <c r="CZ682" s="1139"/>
      <c r="DA682" s="1140"/>
      <c r="DB682" s="1132"/>
      <c r="DC682" s="1133"/>
      <c r="DD682" s="1133"/>
      <c r="DE682" s="1133"/>
      <c r="DF682" s="1133"/>
      <c r="DG682" s="1134"/>
      <c r="DH682" s="580"/>
      <c r="DI682" s="1084"/>
      <c r="DJ682" s="1084"/>
      <c r="DK682" s="581"/>
      <c r="DL682" s="582"/>
      <c r="DM682" s="1084"/>
      <c r="DN682" s="1084"/>
      <c r="DO682" s="581"/>
      <c r="DP682" s="582"/>
      <c r="DQ682" s="1084"/>
      <c r="DR682" s="1084"/>
      <c r="DS682" s="583"/>
      <c r="DT682" s="1124"/>
      <c r="DU682" s="1125"/>
      <c r="DV682" s="1125"/>
      <c r="DW682" s="1124"/>
      <c r="DX682" s="1125"/>
      <c r="DY682" s="1150"/>
      <c r="DZ682" s="1362"/>
      <c r="EA682" s="1363"/>
      <c r="EB682" s="1362"/>
      <c r="EC682" s="1363"/>
      <c r="ED682" s="1362"/>
      <c r="EE682" s="1377"/>
      <c r="EF682" s="1378"/>
      <c r="EG682" s="1379"/>
      <c r="EH682" s="1379"/>
      <c r="EI682" s="1380"/>
      <c r="EJ682" s="1381"/>
      <c r="EK682" s="1381"/>
      <c r="EL682" s="1381"/>
      <c r="EM682" s="1382"/>
      <c r="EN682" s="1382"/>
      <c r="EO682" s="1382"/>
      <c r="EP682" s="1375"/>
      <c r="EQ682" s="1376"/>
      <c r="ER682" s="1113"/>
      <c r="ES682" s="1113"/>
      <c r="ET682" s="1113"/>
      <c r="EU682" s="1113"/>
      <c r="EV682" s="1113"/>
      <c r="EW682" s="1113"/>
      <c r="EX682" s="1113"/>
      <c r="EY682" s="1113"/>
      <c r="EZ682" s="1114"/>
    </row>
    <row r="683" spans="1:156" ht="30" customHeight="1" x14ac:dyDescent="0.2">
      <c r="A683" s="207">
        <f t="shared" si="74"/>
        <v>672</v>
      </c>
      <c r="B683" s="1103"/>
      <c r="C683" s="1104"/>
      <c r="D683" s="1303"/>
      <c r="E683" s="1304"/>
      <c r="F683" s="1094" t="str">
        <f t="shared" si="76"/>
        <v/>
      </c>
      <c r="G683" s="1095"/>
      <c r="H683" s="1095"/>
      <c r="I683" s="1095"/>
      <c r="J683" s="1095"/>
      <c r="K683" s="1095"/>
      <c r="L683" s="1095"/>
      <c r="M683" s="1095"/>
      <c r="N683" s="1095"/>
      <c r="O683" s="1095"/>
      <c r="P683" s="1095"/>
      <c r="Q683" s="1095"/>
      <c r="R683" s="1095"/>
      <c r="S683" s="1095"/>
      <c r="T683" s="1095"/>
      <c r="U683" s="1095"/>
      <c r="V683" s="1095"/>
      <c r="W683" s="1096"/>
      <c r="X683" s="1299">
        <f t="shared" si="75"/>
        <v>0</v>
      </c>
      <c r="Y683" s="1300"/>
      <c r="Z683" s="1301"/>
      <c r="AA683" s="1100"/>
      <c r="AB683" s="1101"/>
      <c r="AC683" s="1102"/>
      <c r="AD683" s="1135"/>
      <c r="AE683" s="1136"/>
      <c r="AF683" s="1136"/>
      <c r="AG683" s="1137"/>
      <c r="AH683" s="1138"/>
      <c r="AI683" s="1139"/>
      <c r="AJ683" s="1140"/>
      <c r="AK683" s="1132"/>
      <c r="AL683" s="1133"/>
      <c r="AM683" s="1133"/>
      <c r="AN683" s="1133"/>
      <c r="AO683" s="1133"/>
      <c r="AP683" s="1134"/>
      <c r="AQ683" s="642" t="str">
        <f>IF(AK683="","",VLOOKUP(AK683,ﾃﾞｰﾀ一覧!$AH$4:$AR$66,2,FALSE))</f>
        <v/>
      </c>
      <c r="AR683" s="1084"/>
      <c r="AS683" s="1084"/>
      <c r="AT683" s="643" t="str">
        <f>IF(AK683="","",VLOOKUP(AK683,ﾃﾞｰﾀ一覧!$AH$4:$AR$66,3,FALSE))</f>
        <v/>
      </c>
      <c r="AU683" s="644" t="str">
        <f>IF(AK683="","",VLOOKUP(AK683,ﾃﾞｰﾀ一覧!$AH$4:$AR$66,5,FALSE))</f>
        <v/>
      </c>
      <c r="AV683" s="1084"/>
      <c r="AW683" s="1084"/>
      <c r="AX683" s="643" t="str">
        <f>IF(AK683="","",VLOOKUP(AK683,ﾃﾞｰﾀ一覧!$AH$4:$AR$66,6,FALSE))</f>
        <v/>
      </c>
      <c r="AY683" s="649" t="str">
        <f>IF(AK683="","",VLOOKUP(AK683,ﾃﾞｰﾀ一覧!$AH$4:$AR$66,8,FALSE))</f>
        <v/>
      </c>
      <c r="AZ683" s="1084"/>
      <c r="BA683" s="1084"/>
      <c r="BB683" s="388" t="str">
        <f>IF(AK683="","",VLOOKUP(AK683,ﾃﾞｰﾀ一覧!$AH$4:$AR$66,9,FALSE))</f>
        <v/>
      </c>
      <c r="BC683" s="1124"/>
      <c r="BD683" s="1125"/>
      <c r="BE683" s="1125"/>
      <c r="BF683" s="1124"/>
      <c r="BG683" s="1125"/>
      <c r="BH683" s="1125"/>
      <c r="BI683" s="1124"/>
      <c r="BJ683" s="1125"/>
      <c r="BK683" s="1150"/>
      <c r="BL683" s="1154"/>
      <c r="BM683" s="1155"/>
      <c r="BN683" s="1156"/>
      <c r="BO683" s="1109" t="str">
        <f>IF($AK683="","",IF($BF683="","",IF($BF683=ﾃﾞｰﾀ一覧!$U$37,"",IF($BF683=ﾃﾞｰﾀ一覧!$U$38,"",IF($AH683=ﾃﾞｰﾀ一覧!$U$25,VLOOKUP($AK683,ﾃﾞｰﾀ一覧!$AH$43:$AR$66,10,FALSE),VLOOKUP($AK683,ﾃﾞｰﾀ一覧!$AH$4:$AR$66,10,FALSE))))))</f>
        <v/>
      </c>
      <c r="BP683" s="1110"/>
      <c r="BQ683" s="1110"/>
      <c r="BR683" s="1111"/>
      <c r="BS683" s="1307">
        <f>IF($BL683="",0,VLOOKUP($BL683,ﾃﾞｰﾀ一覧!$AY$4:$BB$16,3,FALSE))+IF($BC683="",0,VLOOKUP($BC683,ﾃﾞｰﾀ一覧!$AY$4:$BB$16,3,FALSE))+IF($BD683="",0,VLOOKUP($BD683,ﾃﾞｰﾀ一覧!$AY$4:$BB$16,3,FALSE))</f>
        <v>0</v>
      </c>
      <c r="BT683" s="1307"/>
      <c r="BU683" s="1307"/>
      <c r="BV683" s="1112" t="str">
        <f>IF($BO683="","",IF($BF683=ﾃﾞｰﾀ一覧!$U$37,"",IF($BF683=ﾃﾞｰﾀ一覧!$U$38,"",IF($BO683=ﾃﾞｰﾀ一覧!$AT$27,ﾃﾞｰﾀ一覧!$AT$27,VLOOKUP($AK683,ﾃﾞｰﾀ一覧!$AH$4:$AR$66,11,FALSE)*IF($BO683=ﾃﾞｰﾀ一覧!$AT$17,($AR683+1)*($AV683+1),IF($BO683=ﾃﾞｰﾀ一覧!$AT$22,IF(COUNTIF($AD683,"*天端*"),ﾃﾞｰﾀ一覧!$AU$43/2,ﾃﾞｰﾀ一覧!$AU$43/3),IF($BO683=ﾃﾞｰﾀ一覧!$AT$20,$AR683*$AV683,IF($BO683=ﾃﾞｰﾀ一覧!$AT$21,$AV683,1))))))))</f>
        <v/>
      </c>
      <c r="BW683" s="1112"/>
      <c r="BX683" s="1112"/>
      <c r="BY683" s="1088" t="str">
        <f>IF($B683="","",IF($AH683="","",IF($CK683=ﾃﾞｰﾀ一覧!$U$53,ﾃﾞｰﾀ一覧!$U$61,IF($AH683=ﾃﾞｰﾀ一覧!$U$21,ﾃﾞｰﾀ一覧!$U$60,IF(OR($AH683=ﾃﾞｰﾀ一覧!$U$19,$AH683=ﾃﾞｰﾀ一覧!$U$20,$AH683=ﾃﾞｰﾀ一覧!$U$23,$AH683=ﾃﾞｰﾀ一覧!$U$22,$AH683=ﾃﾞｰﾀ一覧!$U$18,AH683=ﾃﾞｰﾀ一覧!$U$25),ﾃﾞｰﾀ一覧!$U$59,ﾃﾞｰﾀ一覧!$U$62)))))</f>
        <v/>
      </c>
      <c r="BZ683" s="1089"/>
      <c r="CA683" s="1113"/>
      <c r="CB683" s="1113"/>
      <c r="CC683" s="1113"/>
      <c r="CD683" s="1113"/>
      <c r="CE683" s="1113"/>
      <c r="CF683" s="1113"/>
      <c r="CG683" s="1113"/>
      <c r="CH683" s="1113"/>
      <c r="CI683" s="1114"/>
      <c r="CK683" s="240"/>
      <c r="CM683" s="378" t="str">
        <f t="shared" si="70"/>
        <v/>
      </c>
      <c r="CN683" s="379" t="str">
        <f t="shared" si="71"/>
        <v/>
      </c>
      <c r="CO683" s="379" t="str">
        <f t="shared" si="72"/>
        <v/>
      </c>
      <c r="CP683" s="380" t="str">
        <f t="shared" si="73"/>
        <v/>
      </c>
      <c r="CQ683" s="244"/>
      <c r="CR683" s="1100"/>
      <c r="CS683" s="1101"/>
      <c r="CT683" s="1102"/>
      <c r="CU683" s="1135"/>
      <c r="CV683" s="1136"/>
      <c r="CW683" s="1136"/>
      <c r="CX683" s="1137"/>
      <c r="CY683" s="1138"/>
      <c r="CZ683" s="1139"/>
      <c r="DA683" s="1140"/>
      <c r="DB683" s="1132"/>
      <c r="DC683" s="1133"/>
      <c r="DD683" s="1133"/>
      <c r="DE683" s="1133"/>
      <c r="DF683" s="1133"/>
      <c r="DG683" s="1134"/>
      <c r="DH683" s="580"/>
      <c r="DI683" s="1084"/>
      <c r="DJ683" s="1084"/>
      <c r="DK683" s="581"/>
      <c r="DL683" s="582"/>
      <c r="DM683" s="1084"/>
      <c r="DN683" s="1084"/>
      <c r="DO683" s="581"/>
      <c r="DP683" s="582"/>
      <c r="DQ683" s="1084"/>
      <c r="DR683" s="1084"/>
      <c r="DS683" s="583"/>
      <c r="DT683" s="1124"/>
      <c r="DU683" s="1125"/>
      <c r="DV683" s="1125"/>
      <c r="DW683" s="1124"/>
      <c r="DX683" s="1125"/>
      <c r="DY683" s="1150"/>
      <c r="DZ683" s="1362"/>
      <c r="EA683" s="1363"/>
      <c r="EB683" s="1362"/>
      <c r="EC683" s="1363"/>
      <c r="ED683" s="1362"/>
      <c r="EE683" s="1377"/>
      <c r="EF683" s="1378"/>
      <c r="EG683" s="1379"/>
      <c r="EH683" s="1379"/>
      <c r="EI683" s="1380"/>
      <c r="EJ683" s="1381"/>
      <c r="EK683" s="1381"/>
      <c r="EL683" s="1381"/>
      <c r="EM683" s="1382"/>
      <c r="EN683" s="1382"/>
      <c r="EO683" s="1382"/>
      <c r="EP683" s="1375"/>
      <c r="EQ683" s="1376"/>
      <c r="ER683" s="1113"/>
      <c r="ES683" s="1113"/>
      <c r="ET683" s="1113"/>
      <c r="EU683" s="1113"/>
      <c r="EV683" s="1113"/>
      <c r="EW683" s="1113"/>
      <c r="EX683" s="1113"/>
      <c r="EY683" s="1113"/>
      <c r="EZ683" s="1114"/>
    </row>
    <row r="684" spans="1:156" ht="30" customHeight="1" x14ac:dyDescent="0.2">
      <c r="A684" s="207">
        <f t="shared" si="74"/>
        <v>673</v>
      </c>
      <c r="B684" s="1103"/>
      <c r="C684" s="1104"/>
      <c r="D684" s="1303"/>
      <c r="E684" s="1304"/>
      <c r="F684" s="1094" t="str">
        <f t="shared" si="76"/>
        <v/>
      </c>
      <c r="G684" s="1095"/>
      <c r="H684" s="1095"/>
      <c r="I684" s="1095"/>
      <c r="J684" s="1095"/>
      <c r="K684" s="1095"/>
      <c r="L684" s="1095"/>
      <c r="M684" s="1095"/>
      <c r="N684" s="1095"/>
      <c r="O684" s="1095"/>
      <c r="P684" s="1095"/>
      <c r="Q684" s="1095"/>
      <c r="R684" s="1095"/>
      <c r="S684" s="1095"/>
      <c r="T684" s="1095"/>
      <c r="U684" s="1095"/>
      <c r="V684" s="1095"/>
      <c r="W684" s="1096"/>
      <c r="X684" s="1299">
        <f t="shared" si="75"/>
        <v>0</v>
      </c>
      <c r="Y684" s="1300"/>
      <c r="Z684" s="1301"/>
      <c r="AA684" s="1100"/>
      <c r="AB684" s="1101"/>
      <c r="AC684" s="1102"/>
      <c r="AD684" s="1135"/>
      <c r="AE684" s="1136"/>
      <c r="AF684" s="1136"/>
      <c r="AG684" s="1137"/>
      <c r="AH684" s="1138"/>
      <c r="AI684" s="1139"/>
      <c r="AJ684" s="1140"/>
      <c r="AK684" s="1132"/>
      <c r="AL684" s="1133"/>
      <c r="AM684" s="1133"/>
      <c r="AN684" s="1133"/>
      <c r="AO684" s="1133"/>
      <c r="AP684" s="1134"/>
      <c r="AQ684" s="642" t="str">
        <f>IF(AK684="","",VLOOKUP(AK684,ﾃﾞｰﾀ一覧!$AH$4:$AR$66,2,FALSE))</f>
        <v/>
      </c>
      <c r="AR684" s="1084"/>
      <c r="AS684" s="1084"/>
      <c r="AT684" s="643" t="str">
        <f>IF(AK684="","",VLOOKUP(AK684,ﾃﾞｰﾀ一覧!$AH$4:$AR$66,3,FALSE))</f>
        <v/>
      </c>
      <c r="AU684" s="644" t="str">
        <f>IF(AK684="","",VLOOKUP(AK684,ﾃﾞｰﾀ一覧!$AH$4:$AR$66,5,FALSE))</f>
        <v/>
      </c>
      <c r="AV684" s="1084"/>
      <c r="AW684" s="1084"/>
      <c r="AX684" s="643" t="str">
        <f>IF(AK684="","",VLOOKUP(AK684,ﾃﾞｰﾀ一覧!$AH$4:$AR$66,6,FALSE))</f>
        <v/>
      </c>
      <c r="AY684" s="649" t="str">
        <f>IF(AK684="","",VLOOKUP(AK684,ﾃﾞｰﾀ一覧!$AH$4:$AR$66,8,FALSE))</f>
        <v/>
      </c>
      <c r="AZ684" s="1084"/>
      <c r="BA684" s="1084"/>
      <c r="BB684" s="388" t="str">
        <f>IF(AK684="","",VLOOKUP(AK684,ﾃﾞｰﾀ一覧!$AH$4:$AR$66,9,FALSE))</f>
        <v/>
      </c>
      <c r="BC684" s="1124"/>
      <c r="BD684" s="1125"/>
      <c r="BE684" s="1125"/>
      <c r="BF684" s="1124"/>
      <c r="BG684" s="1125"/>
      <c r="BH684" s="1125"/>
      <c r="BI684" s="1124"/>
      <c r="BJ684" s="1125"/>
      <c r="BK684" s="1150"/>
      <c r="BL684" s="1154"/>
      <c r="BM684" s="1155"/>
      <c r="BN684" s="1156"/>
      <c r="BO684" s="1109" t="str">
        <f>IF($AK684="","",IF($BF684="","",IF($BF684=ﾃﾞｰﾀ一覧!$U$37,"",IF($BF684=ﾃﾞｰﾀ一覧!$U$38,"",IF($AH684=ﾃﾞｰﾀ一覧!$U$25,VLOOKUP($AK684,ﾃﾞｰﾀ一覧!$AH$43:$AR$66,10,FALSE),VLOOKUP($AK684,ﾃﾞｰﾀ一覧!$AH$4:$AR$66,10,FALSE))))))</f>
        <v/>
      </c>
      <c r="BP684" s="1110"/>
      <c r="BQ684" s="1110"/>
      <c r="BR684" s="1111"/>
      <c r="BS684" s="1307">
        <f>IF($BL684="",0,VLOOKUP($BL684,ﾃﾞｰﾀ一覧!$AY$4:$BB$16,3,FALSE))+IF($BC684="",0,VLOOKUP($BC684,ﾃﾞｰﾀ一覧!$AY$4:$BB$16,3,FALSE))+IF($BD684="",0,VLOOKUP($BD684,ﾃﾞｰﾀ一覧!$AY$4:$BB$16,3,FALSE))</f>
        <v>0</v>
      </c>
      <c r="BT684" s="1307"/>
      <c r="BU684" s="1307"/>
      <c r="BV684" s="1112" t="str">
        <f>IF($BO684="","",IF($BF684=ﾃﾞｰﾀ一覧!$U$37,"",IF($BF684=ﾃﾞｰﾀ一覧!$U$38,"",IF($BO684=ﾃﾞｰﾀ一覧!$AT$27,ﾃﾞｰﾀ一覧!$AT$27,VLOOKUP($AK684,ﾃﾞｰﾀ一覧!$AH$4:$AR$66,11,FALSE)*IF($BO684=ﾃﾞｰﾀ一覧!$AT$17,($AR684+1)*($AV684+1),IF($BO684=ﾃﾞｰﾀ一覧!$AT$22,IF(COUNTIF($AD684,"*天端*"),ﾃﾞｰﾀ一覧!$AU$43/2,ﾃﾞｰﾀ一覧!$AU$43/3),IF($BO684=ﾃﾞｰﾀ一覧!$AT$20,$AR684*$AV684,IF($BO684=ﾃﾞｰﾀ一覧!$AT$21,$AV684,1))))))))</f>
        <v/>
      </c>
      <c r="BW684" s="1112"/>
      <c r="BX684" s="1112"/>
      <c r="BY684" s="1088" t="str">
        <f>IF($B684="","",IF($AH684="","",IF($CK684=ﾃﾞｰﾀ一覧!$U$53,ﾃﾞｰﾀ一覧!$U$61,IF($AH684=ﾃﾞｰﾀ一覧!$U$21,ﾃﾞｰﾀ一覧!$U$60,IF(OR($AH684=ﾃﾞｰﾀ一覧!$U$19,$AH684=ﾃﾞｰﾀ一覧!$U$20,$AH684=ﾃﾞｰﾀ一覧!$U$23,$AH684=ﾃﾞｰﾀ一覧!$U$22,$AH684=ﾃﾞｰﾀ一覧!$U$18,AH684=ﾃﾞｰﾀ一覧!$U$25),ﾃﾞｰﾀ一覧!$U$59,ﾃﾞｰﾀ一覧!$U$62)))))</f>
        <v/>
      </c>
      <c r="BZ684" s="1089"/>
      <c r="CA684" s="1113"/>
      <c r="CB684" s="1113"/>
      <c r="CC684" s="1113"/>
      <c r="CD684" s="1113"/>
      <c r="CE684" s="1113"/>
      <c r="CF684" s="1113"/>
      <c r="CG684" s="1113"/>
      <c r="CH684" s="1113"/>
      <c r="CI684" s="1114"/>
      <c r="CK684" s="240"/>
      <c r="CM684" s="378" t="str">
        <f t="shared" si="70"/>
        <v/>
      </c>
      <c r="CN684" s="379" t="str">
        <f t="shared" si="71"/>
        <v/>
      </c>
      <c r="CO684" s="379" t="str">
        <f t="shared" si="72"/>
        <v/>
      </c>
      <c r="CP684" s="380" t="str">
        <f t="shared" si="73"/>
        <v/>
      </c>
      <c r="CQ684" s="244"/>
      <c r="CR684" s="1100"/>
      <c r="CS684" s="1101"/>
      <c r="CT684" s="1102"/>
      <c r="CU684" s="1135"/>
      <c r="CV684" s="1136"/>
      <c r="CW684" s="1136"/>
      <c r="CX684" s="1137"/>
      <c r="CY684" s="1138"/>
      <c r="CZ684" s="1139"/>
      <c r="DA684" s="1140"/>
      <c r="DB684" s="1132"/>
      <c r="DC684" s="1133"/>
      <c r="DD684" s="1133"/>
      <c r="DE684" s="1133"/>
      <c r="DF684" s="1133"/>
      <c r="DG684" s="1134"/>
      <c r="DH684" s="580"/>
      <c r="DI684" s="1084"/>
      <c r="DJ684" s="1084"/>
      <c r="DK684" s="581"/>
      <c r="DL684" s="582"/>
      <c r="DM684" s="1084"/>
      <c r="DN684" s="1084"/>
      <c r="DO684" s="581"/>
      <c r="DP684" s="582"/>
      <c r="DQ684" s="1084"/>
      <c r="DR684" s="1084"/>
      <c r="DS684" s="583"/>
      <c r="DT684" s="1124"/>
      <c r="DU684" s="1125"/>
      <c r="DV684" s="1125"/>
      <c r="DW684" s="1124"/>
      <c r="DX684" s="1125"/>
      <c r="DY684" s="1150"/>
      <c r="DZ684" s="1362"/>
      <c r="EA684" s="1363"/>
      <c r="EB684" s="1362"/>
      <c r="EC684" s="1363"/>
      <c r="ED684" s="1362"/>
      <c r="EE684" s="1377"/>
      <c r="EF684" s="1378"/>
      <c r="EG684" s="1379"/>
      <c r="EH684" s="1379"/>
      <c r="EI684" s="1380"/>
      <c r="EJ684" s="1381"/>
      <c r="EK684" s="1381"/>
      <c r="EL684" s="1381"/>
      <c r="EM684" s="1382"/>
      <c r="EN684" s="1382"/>
      <c r="EO684" s="1382"/>
      <c r="EP684" s="1375"/>
      <c r="EQ684" s="1376"/>
      <c r="ER684" s="1113"/>
      <c r="ES684" s="1113"/>
      <c r="ET684" s="1113"/>
      <c r="EU684" s="1113"/>
      <c r="EV684" s="1113"/>
      <c r="EW684" s="1113"/>
      <c r="EX684" s="1113"/>
      <c r="EY684" s="1113"/>
      <c r="EZ684" s="1114"/>
    </row>
    <row r="685" spans="1:156" ht="30" customHeight="1" x14ac:dyDescent="0.2">
      <c r="A685" s="207">
        <f t="shared" si="74"/>
        <v>674</v>
      </c>
      <c r="B685" s="1103"/>
      <c r="C685" s="1104"/>
      <c r="D685" s="1303"/>
      <c r="E685" s="1304"/>
      <c r="F685" s="1094" t="str">
        <f t="shared" si="76"/>
        <v/>
      </c>
      <c r="G685" s="1095"/>
      <c r="H685" s="1095"/>
      <c r="I685" s="1095"/>
      <c r="J685" s="1095"/>
      <c r="K685" s="1095"/>
      <c r="L685" s="1095"/>
      <c r="M685" s="1095"/>
      <c r="N685" s="1095"/>
      <c r="O685" s="1095"/>
      <c r="P685" s="1095"/>
      <c r="Q685" s="1095"/>
      <c r="R685" s="1095"/>
      <c r="S685" s="1095"/>
      <c r="T685" s="1095"/>
      <c r="U685" s="1095"/>
      <c r="V685" s="1095"/>
      <c r="W685" s="1096"/>
      <c r="X685" s="1299">
        <f t="shared" si="75"/>
        <v>0</v>
      </c>
      <c r="Y685" s="1300"/>
      <c r="Z685" s="1301"/>
      <c r="AA685" s="1100"/>
      <c r="AB685" s="1101"/>
      <c r="AC685" s="1102"/>
      <c r="AD685" s="1135"/>
      <c r="AE685" s="1136"/>
      <c r="AF685" s="1136"/>
      <c r="AG685" s="1137"/>
      <c r="AH685" s="1138"/>
      <c r="AI685" s="1139"/>
      <c r="AJ685" s="1140"/>
      <c r="AK685" s="1132"/>
      <c r="AL685" s="1133"/>
      <c r="AM685" s="1133"/>
      <c r="AN685" s="1133"/>
      <c r="AO685" s="1133"/>
      <c r="AP685" s="1134"/>
      <c r="AQ685" s="642" t="str">
        <f>IF(AK685="","",VLOOKUP(AK685,ﾃﾞｰﾀ一覧!$AH$4:$AR$66,2,FALSE))</f>
        <v/>
      </c>
      <c r="AR685" s="1084"/>
      <c r="AS685" s="1084"/>
      <c r="AT685" s="643" t="str">
        <f>IF(AK685="","",VLOOKUP(AK685,ﾃﾞｰﾀ一覧!$AH$4:$AR$66,3,FALSE))</f>
        <v/>
      </c>
      <c r="AU685" s="644" t="str">
        <f>IF(AK685="","",VLOOKUP(AK685,ﾃﾞｰﾀ一覧!$AH$4:$AR$66,5,FALSE))</f>
        <v/>
      </c>
      <c r="AV685" s="1084"/>
      <c r="AW685" s="1084"/>
      <c r="AX685" s="643" t="str">
        <f>IF(AK685="","",VLOOKUP(AK685,ﾃﾞｰﾀ一覧!$AH$4:$AR$66,6,FALSE))</f>
        <v/>
      </c>
      <c r="AY685" s="649" t="str">
        <f>IF(AK685="","",VLOOKUP(AK685,ﾃﾞｰﾀ一覧!$AH$4:$AR$66,8,FALSE))</f>
        <v/>
      </c>
      <c r="AZ685" s="1084"/>
      <c r="BA685" s="1084"/>
      <c r="BB685" s="388" t="str">
        <f>IF(AK685="","",VLOOKUP(AK685,ﾃﾞｰﾀ一覧!$AH$4:$AR$66,9,FALSE))</f>
        <v/>
      </c>
      <c r="BC685" s="1124"/>
      <c r="BD685" s="1125"/>
      <c r="BE685" s="1125"/>
      <c r="BF685" s="1124"/>
      <c r="BG685" s="1125"/>
      <c r="BH685" s="1125"/>
      <c r="BI685" s="1124"/>
      <c r="BJ685" s="1125"/>
      <c r="BK685" s="1150"/>
      <c r="BL685" s="1154"/>
      <c r="BM685" s="1155"/>
      <c r="BN685" s="1156"/>
      <c r="BO685" s="1109" t="str">
        <f>IF($AK685="","",IF($BF685="","",IF($BF685=ﾃﾞｰﾀ一覧!$U$37,"",IF($BF685=ﾃﾞｰﾀ一覧!$U$38,"",IF($AH685=ﾃﾞｰﾀ一覧!$U$25,VLOOKUP($AK685,ﾃﾞｰﾀ一覧!$AH$43:$AR$66,10,FALSE),VLOOKUP($AK685,ﾃﾞｰﾀ一覧!$AH$4:$AR$66,10,FALSE))))))</f>
        <v/>
      </c>
      <c r="BP685" s="1110"/>
      <c r="BQ685" s="1110"/>
      <c r="BR685" s="1111"/>
      <c r="BS685" s="1307">
        <f>IF($BL685="",0,VLOOKUP($BL685,ﾃﾞｰﾀ一覧!$AY$4:$BB$16,3,FALSE))+IF($BC685="",0,VLOOKUP($BC685,ﾃﾞｰﾀ一覧!$AY$4:$BB$16,3,FALSE))+IF($BD685="",0,VLOOKUP($BD685,ﾃﾞｰﾀ一覧!$AY$4:$BB$16,3,FALSE))</f>
        <v>0</v>
      </c>
      <c r="BT685" s="1307"/>
      <c r="BU685" s="1307"/>
      <c r="BV685" s="1112" t="str">
        <f>IF($BO685="","",IF($BF685=ﾃﾞｰﾀ一覧!$U$37,"",IF($BF685=ﾃﾞｰﾀ一覧!$U$38,"",IF($BO685=ﾃﾞｰﾀ一覧!$AT$27,ﾃﾞｰﾀ一覧!$AT$27,VLOOKUP($AK685,ﾃﾞｰﾀ一覧!$AH$4:$AR$66,11,FALSE)*IF($BO685=ﾃﾞｰﾀ一覧!$AT$17,($AR685+1)*($AV685+1),IF($BO685=ﾃﾞｰﾀ一覧!$AT$22,IF(COUNTIF($AD685,"*天端*"),ﾃﾞｰﾀ一覧!$AU$43/2,ﾃﾞｰﾀ一覧!$AU$43/3),IF($BO685=ﾃﾞｰﾀ一覧!$AT$20,$AR685*$AV685,IF($BO685=ﾃﾞｰﾀ一覧!$AT$21,$AV685,1))))))))</f>
        <v/>
      </c>
      <c r="BW685" s="1112"/>
      <c r="BX685" s="1112"/>
      <c r="BY685" s="1088" t="str">
        <f>IF($B685="","",IF($AH685="","",IF($CK685=ﾃﾞｰﾀ一覧!$U$53,ﾃﾞｰﾀ一覧!$U$61,IF($AH685=ﾃﾞｰﾀ一覧!$U$21,ﾃﾞｰﾀ一覧!$U$60,IF(OR($AH685=ﾃﾞｰﾀ一覧!$U$19,$AH685=ﾃﾞｰﾀ一覧!$U$20,$AH685=ﾃﾞｰﾀ一覧!$U$23,$AH685=ﾃﾞｰﾀ一覧!$U$22,$AH685=ﾃﾞｰﾀ一覧!$U$18,AH685=ﾃﾞｰﾀ一覧!$U$25),ﾃﾞｰﾀ一覧!$U$59,ﾃﾞｰﾀ一覧!$U$62)))))</f>
        <v/>
      </c>
      <c r="BZ685" s="1089"/>
      <c r="CA685" s="1113"/>
      <c r="CB685" s="1113"/>
      <c r="CC685" s="1113"/>
      <c r="CD685" s="1113"/>
      <c r="CE685" s="1113"/>
      <c r="CF685" s="1113"/>
      <c r="CG685" s="1113"/>
      <c r="CH685" s="1113"/>
      <c r="CI685" s="1114"/>
      <c r="CK685" s="240"/>
      <c r="CM685" s="378" t="str">
        <f t="shared" si="70"/>
        <v/>
      </c>
      <c r="CN685" s="379" t="str">
        <f t="shared" si="71"/>
        <v/>
      </c>
      <c r="CO685" s="379" t="str">
        <f t="shared" si="72"/>
        <v/>
      </c>
      <c r="CP685" s="380" t="str">
        <f t="shared" si="73"/>
        <v/>
      </c>
      <c r="CQ685" s="244"/>
      <c r="CR685" s="1100"/>
      <c r="CS685" s="1101"/>
      <c r="CT685" s="1102"/>
      <c r="CU685" s="1135"/>
      <c r="CV685" s="1136"/>
      <c r="CW685" s="1136"/>
      <c r="CX685" s="1137"/>
      <c r="CY685" s="1138"/>
      <c r="CZ685" s="1139"/>
      <c r="DA685" s="1140"/>
      <c r="DB685" s="1132"/>
      <c r="DC685" s="1133"/>
      <c r="DD685" s="1133"/>
      <c r="DE685" s="1133"/>
      <c r="DF685" s="1133"/>
      <c r="DG685" s="1134"/>
      <c r="DH685" s="580"/>
      <c r="DI685" s="1084"/>
      <c r="DJ685" s="1084"/>
      <c r="DK685" s="581"/>
      <c r="DL685" s="582"/>
      <c r="DM685" s="1084"/>
      <c r="DN685" s="1084"/>
      <c r="DO685" s="581"/>
      <c r="DP685" s="582"/>
      <c r="DQ685" s="1084"/>
      <c r="DR685" s="1084"/>
      <c r="DS685" s="583"/>
      <c r="DT685" s="1124"/>
      <c r="DU685" s="1125"/>
      <c r="DV685" s="1125"/>
      <c r="DW685" s="1124"/>
      <c r="DX685" s="1125"/>
      <c r="DY685" s="1150"/>
      <c r="DZ685" s="1362"/>
      <c r="EA685" s="1363"/>
      <c r="EB685" s="1362"/>
      <c r="EC685" s="1363"/>
      <c r="ED685" s="1362"/>
      <c r="EE685" s="1377"/>
      <c r="EF685" s="1378"/>
      <c r="EG685" s="1379"/>
      <c r="EH685" s="1379"/>
      <c r="EI685" s="1380"/>
      <c r="EJ685" s="1381"/>
      <c r="EK685" s="1381"/>
      <c r="EL685" s="1381"/>
      <c r="EM685" s="1382"/>
      <c r="EN685" s="1382"/>
      <c r="EO685" s="1382"/>
      <c r="EP685" s="1375"/>
      <c r="EQ685" s="1376"/>
      <c r="ER685" s="1113"/>
      <c r="ES685" s="1113"/>
      <c r="ET685" s="1113"/>
      <c r="EU685" s="1113"/>
      <c r="EV685" s="1113"/>
      <c r="EW685" s="1113"/>
      <c r="EX685" s="1113"/>
      <c r="EY685" s="1113"/>
      <c r="EZ685" s="1114"/>
    </row>
    <row r="686" spans="1:156" ht="30" customHeight="1" x14ac:dyDescent="0.2">
      <c r="A686" s="207">
        <f t="shared" si="74"/>
        <v>675</v>
      </c>
      <c r="B686" s="1103"/>
      <c r="C686" s="1104"/>
      <c r="D686" s="1303"/>
      <c r="E686" s="1304"/>
      <c r="F686" s="1094" t="str">
        <f t="shared" si="76"/>
        <v/>
      </c>
      <c r="G686" s="1095"/>
      <c r="H686" s="1095"/>
      <c r="I686" s="1095"/>
      <c r="J686" s="1095"/>
      <c r="K686" s="1095"/>
      <c r="L686" s="1095"/>
      <c r="M686" s="1095"/>
      <c r="N686" s="1095"/>
      <c r="O686" s="1095"/>
      <c r="P686" s="1095"/>
      <c r="Q686" s="1095"/>
      <c r="R686" s="1095"/>
      <c r="S686" s="1095"/>
      <c r="T686" s="1095"/>
      <c r="U686" s="1095"/>
      <c r="V686" s="1095"/>
      <c r="W686" s="1096"/>
      <c r="X686" s="1299">
        <f t="shared" si="75"/>
        <v>0</v>
      </c>
      <c r="Y686" s="1300"/>
      <c r="Z686" s="1301"/>
      <c r="AA686" s="1100"/>
      <c r="AB686" s="1101"/>
      <c r="AC686" s="1102"/>
      <c r="AD686" s="1135"/>
      <c r="AE686" s="1136"/>
      <c r="AF686" s="1136"/>
      <c r="AG686" s="1137"/>
      <c r="AH686" s="1138"/>
      <c r="AI686" s="1139"/>
      <c r="AJ686" s="1140"/>
      <c r="AK686" s="1132"/>
      <c r="AL686" s="1133"/>
      <c r="AM686" s="1133"/>
      <c r="AN686" s="1133"/>
      <c r="AO686" s="1133"/>
      <c r="AP686" s="1134"/>
      <c r="AQ686" s="642" t="str">
        <f>IF(AK686="","",VLOOKUP(AK686,ﾃﾞｰﾀ一覧!$AH$4:$AR$66,2,FALSE))</f>
        <v/>
      </c>
      <c r="AR686" s="1084"/>
      <c r="AS686" s="1084"/>
      <c r="AT686" s="643" t="str">
        <f>IF(AK686="","",VLOOKUP(AK686,ﾃﾞｰﾀ一覧!$AH$4:$AR$66,3,FALSE))</f>
        <v/>
      </c>
      <c r="AU686" s="644" t="str">
        <f>IF(AK686="","",VLOOKUP(AK686,ﾃﾞｰﾀ一覧!$AH$4:$AR$66,5,FALSE))</f>
        <v/>
      </c>
      <c r="AV686" s="1084"/>
      <c r="AW686" s="1084"/>
      <c r="AX686" s="643" t="str">
        <f>IF(AK686="","",VLOOKUP(AK686,ﾃﾞｰﾀ一覧!$AH$4:$AR$66,6,FALSE))</f>
        <v/>
      </c>
      <c r="AY686" s="649" t="str">
        <f>IF(AK686="","",VLOOKUP(AK686,ﾃﾞｰﾀ一覧!$AH$4:$AR$66,8,FALSE))</f>
        <v/>
      </c>
      <c r="AZ686" s="1084"/>
      <c r="BA686" s="1084"/>
      <c r="BB686" s="388" t="str">
        <f>IF(AK686="","",VLOOKUP(AK686,ﾃﾞｰﾀ一覧!$AH$4:$AR$66,9,FALSE))</f>
        <v/>
      </c>
      <c r="BC686" s="1124"/>
      <c r="BD686" s="1125"/>
      <c r="BE686" s="1125"/>
      <c r="BF686" s="1124"/>
      <c r="BG686" s="1125"/>
      <c r="BH686" s="1125"/>
      <c r="BI686" s="1124"/>
      <c r="BJ686" s="1125"/>
      <c r="BK686" s="1150"/>
      <c r="BL686" s="1154"/>
      <c r="BM686" s="1155"/>
      <c r="BN686" s="1156"/>
      <c r="BO686" s="1109" t="str">
        <f>IF($AK686="","",IF($BF686="","",IF($BF686=ﾃﾞｰﾀ一覧!$U$37,"",IF($BF686=ﾃﾞｰﾀ一覧!$U$38,"",IF($AH686=ﾃﾞｰﾀ一覧!$U$25,VLOOKUP($AK686,ﾃﾞｰﾀ一覧!$AH$43:$AR$66,10,FALSE),VLOOKUP($AK686,ﾃﾞｰﾀ一覧!$AH$4:$AR$66,10,FALSE))))))</f>
        <v/>
      </c>
      <c r="BP686" s="1110"/>
      <c r="BQ686" s="1110"/>
      <c r="BR686" s="1111"/>
      <c r="BS686" s="1307">
        <f>IF($BL686="",0,VLOOKUP($BL686,ﾃﾞｰﾀ一覧!$AY$4:$BB$16,3,FALSE))+IF($BC686="",0,VLOOKUP($BC686,ﾃﾞｰﾀ一覧!$AY$4:$BB$16,3,FALSE))+IF($BD686="",0,VLOOKUP($BD686,ﾃﾞｰﾀ一覧!$AY$4:$BB$16,3,FALSE))</f>
        <v>0</v>
      </c>
      <c r="BT686" s="1307"/>
      <c r="BU686" s="1307"/>
      <c r="BV686" s="1112" t="str">
        <f>IF($BO686="","",IF($BF686=ﾃﾞｰﾀ一覧!$U$37,"",IF($BF686=ﾃﾞｰﾀ一覧!$U$38,"",IF($BO686=ﾃﾞｰﾀ一覧!$AT$27,ﾃﾞｰﾀ一覧!$AT$27,VLOOKUP($AK686,ﾃﾞｰﾀ一覧!$AH$4:$AR$66,11,FALSE)*IF($BO686=ﾃﾞｰﾀ一覧!$AT$17,($AR686+1)*($AV686+1),IF($BO686=ﾃﾞｰﾀ一覧!$AT$22,IF(COUNTIF($AD686,"*天端*"),ﾃﾞｰﾀ一覧!$AU$43/2,ﾃﾞｰﾀ一覧!$AU$43/3),IF($BO686=ﾃﾞｰﾀ一覧!$AT$20,$AR686*$AV686,IF($BO686=ﾃﾞｰﾀ一覧!$AT$21,$AV686,1))))))))</f>
        <v/>
      </c>
      <c r="BW686" s="1112"/>
      <c r="BX686" s="1112"/>
      <c r="BY686" s="1088" t="str">
        <f>IF($B686="","",IF($AH686="","",IF($CK686=ﾃﾞｰﾀ一覧!$U$53,ﾃﾞｰﾀ一覧!$U$61,IF($AH686=ﾃﾞｰﾀ一覧!$U$21,ﾃﾞｰﾀ一覧!$U$60,IF(OR($AH686=ﾃﾞｰﾀ一覧!$U$19,$AH686=ﾃﾞｰﾀ一覧!$U$20,$AH686=ﾃﾞｰﾀ一覧!$U$23,$AH686=ﾃﾞｰﾀ一覧!$U$22,$AH686=ﾃﾞｰﾀ一覧!$U$18,AH686=ﾃﾞｰﾀ一覧!$U$25),ﾃﾞｰﾀ一覧!$U$59,ﾃﾞｰﾀ一覧!$U$62)))))</f>
        <v/>
      </c>
      <c r="BZ686" s="1089"/>
      <c r="CA686" s="1113"/>
      <c r="CB686" s="1113"/>
      <c r="CC686" s="1113"/>
      <c r="CD686" s="1113"/>
      <c r="CE686" s="1113"/>
      <c r="CF686" s="1113"/>
      <c r="CG686" s="1113"/>
      <c r="CH686" s="1113"/>
      <c r="CI686" s="1114"/>
      <c r="CK686" s="240"/>
      <c r="CM686" s="378" t="str">
        <f t="shared" si="70"/>
        <v/>
      </c>
      <c r="CN686" s="379" t="str">
        <f t="shared" si="71"/>
        <v/>
      </c>
      <c r="CO686" s="379" t="str">
        <f t="shared" si="72"/>
        <v/>
      </c>
      <c r="CP686" s="380" t="str">
        <f t="shared" si="73"/>
        <v/>
      </c>
      <c r="CQ686" s="244"/>
      <c r="CR686" s="1100"/>
      <c r="CS686" s="1101"/>
      <c r="CT686" s="1102"/>
      <c r="CU686" s="1135"/>
      <c r="CV686" s="1136"/>
      <c r="CW686" s="1136"/>
      <c r="CX686" s="1137"/>
      <c r="CY686" s="1138"/>
      <c r="CZ686" s="1139"/>
      <c r="DA686" s="1140"/>
      <c r="DB686" s="1132"/>
      <c r="DC686" s="1133"/>
      <c r="DD686" s="1133"/>
      <c r="DE686" s="1133"/>
      <c r="DF686" s="1133"/>
      <c r="DG686" s="1134"/>
      <c r="DH686" s="580"/>
      <c r="DI686" s="1084"/>
      <c r="DJ686" s="1084"/>
      <c r="DK686" s="581"/>
      <c r="DL686" s="582"/>
      <c r="DM686" s="1084"/>
      <c r="DN686" s="1084"/>
      <c r="DO686" s="581"/>
      <c r="DP686" s="582"/>
      <c r="DQ686" s="1084"/>
      <c r="DR686" s="1084"/>
      <c r="DS686" s="583"/>
      <c r="DT686" s="1124"/>
      <c r="DU686" s="1125"/>
      <c r="DV686" s="1125"/>
      <c r="DW686" s="1124"/>
      <c r="DX686" s="1125"/>
      <c r="DY686" s="1150"/>
      <c r="DZ686" s="1362"/>
      <c r="EA686" s="1363"/>
      <c r="EB686" s="1362"/>
      <c r="EC686" s="1363"/>
      <c r="ED686" s="1362"/>
      <c r="EE686" s="1377"/>
      <c r="EF686" s="1378"/>
      <c r="EG686" s="1379"/>
      <c r="EH686" s="1379"/>
      <c r="EI686" s="1380"/>
      <c r="EJ686" s="1381"/>
      <c r="EK686" s="1381"/>
      <c r="EL686" s="1381"/>
      <c r="EM686" s="1382"/>
      <c r="EN686" s="1382"/>
      <c r="EO686" s="1382"/>
      <c r="EP686" s="1375"/>
      <c r="EQ686" s="1376"/>
      <c r="ER686" s="1113"/>
      <c r="ES686" s="1113"/>
      <c r="ET686" s="1113"/>
      <c r="EU686" s="1113"/>
      <c r="EV686" s="1113"/>
      <c r="EW686" s="1113"/>
      <c r="EX686" s="1113"/>
      <c r="EY686" s="1113"/>
      <c r="EZ686" s="1114"/>
    </row>
    <row r="687" spans="1:156" ht="30" customHeight="1" x14ac:dyDescent="0.2">
      <c r="A687" s="207">
        <f t="shared" si="74"/>
        <v>676</v>
      </c>
      <c r="B687" s="1103"/>
      <c r="C687" s="1104"/>
      <c r="D687" s="1303"/>
      <c r="E687" s="1304"/>
      <c r="F687" s="1094" t="str">
        <f t="shared" si="76"/>
        <v/>
      </c>
      <c r="G687" s="1095"/>
      <c r="H687" s="1095"/>
      <c r="I687" s="1095"/>
      <c r="J687" s="1095"/>
      <c r="K687" s="1095"/>
      <c r="L687" s="1095"/>
      <c r="M687" s="1095"/>
      <c r="N687" s="1095"/>
      <c r="O687" s="1095"/>
      <c r="P687" s="1095"/>
      <c r="Q687" s="1095"/>
      <c r="R687" s="1095"/>
      <c r="S687" s="1095"/>
      <c r="T687" s="1095"/>
      <c r="U687" s="1095"/>
      <c r="V687" s="1095"/>
      <c r="W687" s="1096"/>
      <c r="X687" s="1299">
        <f t="shared" si="75"/>
        <v>0</v>
      </c>
      <c r="Y687" s="1300"/>
      <c r="Z687" s="1301"/>
      <c r="AA687" s="1100"/>
      <c r="AB687" s="1101"/>
      <c r="AC687" s="1102"/>
      <c r="AD687" s="1135"/>
      <c r="AE687" s="1136"/>
      <c r="AF687" s="1136"/>
      <c r="AG687" s="1137"/>
      <c r="AH687" s="1138"/>
      <c r="AI687" s="1139"/>
      <c r="AJ687" s="1140"/>
      <c r="AK687" s="1132"/>
      <c r="AL687" s="1133"/>
      <c r="AM687" s="1133"/>
      <c r="AN687" s="1133"/>
      <c r="AO687" s="1133"/>
      <c r="AP687" s="1134"/>
      <c r="AQ687" s="642" t="str">
        <f>IF(AK687="","",VLOOKUP(AK687,ﾃﾞｰﾀ一覧!$AH$4:$AR$66,2,FALSE))</f>
        <v/>
      </c>
      <c r="AR687" s="1084"/>
      <c r="AS687" s="1084"/>
      <c r="AT687" s="643" t="str">
        <f>IF(AK687="","",VLOOKUP(AK687,ﾃﾞｰﾀ一覧!$AH$4:$AR$66,3,FALSE))</f>
        <v/>
      </c>
      <c r="AU687" s="644" t="str">
        <f>IF(AK687="","",VLOOKUP(AK687,ﾃﾞｰﾀ一覧!$AH$4:$AR$66,5,FALSE))</f>
        <v/>
      </c>
      <c r="AV687" s="1084"/>
      <c r="AW687" s="1084"/>
      <c r="AX687" s="643" t="str">
        <f>IF(AK687="","",VLOOKUP(AK687,ﾃﾞｰﾀ一覧!$AH$4:$AR$66,6,FALSE))</f>
        <v/>
      </c>
      <c r="AY687" s="649" t="str">
        <f>IF(AK687="","",VLOOKUP(AK687,ﾃﾞｰﾀ一覧!$AH$4:$AR$66,8,FALSE))</f>
        <v/>
      </c>
      <c r="AZ687" s="1084"/>
      <c r="BA687" s="1084"/>
      <c r="BB687" s="388" t="str">
        <f>IF(AK687="","",VLOOKUP(AK687,ﾃﾞｰﾀ一覧!$AH$4:$AR$66,9,FALSE))</f>
        <v/>
      </c>
      <c r="BC687" s="1124"/>
      <c r="BD687" s="1125"/>
      <c r="BE687" s="1125"/>
      <c r="BF687" s="1124"/>
      <c r="BG687" s="1125"/>
      <c r="BH687" s="1125"/>
      <c r="BI687" s="1124"/>
      <c r="BJ687" s="1125"/>
      <c r="BK687" s="1150"/>
      <c r="BL687" s="1154"/>
      <c r="BM687" s="1155"/>
      <c r="BN687" s="1156"/>
      <c r="BO687" s="1109" t="str">
        <f>IF($AK687="","",IF($BF687="","",IF($BF687=ﾃﾞｰﾀ一覧!$U$37,"",IF($BF687=ﾃﾞｰﾀ一覧!$U$38,"",IF($AH687=ﾃﾞｰﾀ一覧!$U$25,VLOOKUP($AK687,ﾃﾞｰﾀ一覧!$AH$43:$AR$66,10,FALSE),VLOOKUP($AK687,ﾃﾞｰﾀ一覧!$AH$4:$AR$66,10,FALSE))))))</f>
        <v/>
      </c>
      <c r="BP687" s="1110"/>
      <c r="BQ687" s="1110"/>
      <c r="BR687" s="1111"/>
      <c r="BS687" s="1307">
        <f>IF($BL687="",0,VLOOKUP($BL687,ﾃﾞｰﾀ一覧!$AY$4:$BB$16,3,FALSE))+IF($BC687="",0,VLOOKUP($BC687,ﾃﾞｰﾀ一覧!$AY$4:$BB$16,3,FALSE))+IF($BD687="",0,VLOOKUP($BD687,ﾃﾞｰﾀ一覧!$AY$4:$BB$16,3,FALSE))</f>
        <v>0</v>
      </c>
      <c r="BT687" s="1307"/>
      <c r="BU687" s="1307"/>
      <c r="BV687" s="1112" t="str">
        <f>IF($BO687="","",IF($BF687=ﾃﾞｰﾀ一覧!$U$37,"",IF($BF687=ﾃﾞｰﾀ一覧!$U$38,"",IF($BO687=ﾃﾞｰﾀ一覧!$AT$27,ﾃﾞｰﾀ一覧!$AT$27,VLOOKUP($AK687,ﾃﾞｰﾀ一覧!$AH$4:$AR$66,11,FALSE)*IF($BO687=ﾃﾞｰﾀ一覧!$AT$17,($AR687+1)*($AV687+1),IF($BO687=ﾃﾞｰﾀ一覧!$AT$22,IF(COUNTIF($AD687,"*天端*"),ﾃﾞｰﾀ一覧!$AU$43/2,ﾃﾞｰﾀ一覧!$AU$43/3),IF($BO687=ﾃﾞｰﾀ一覧!$AT$20,$AR687*$AV687,IF($BO687=ﾃﾞｰﾀ一覧!$AT$21,$AV687,1))))))))</f>
        <v/>
      </c>
      <c r="BW687" s="1112"/>
      <c r="BX687" s="1112"/>
      <c r="BY687" s="1088" t="str">
        <f>IF($B687="","",IF($AH687="","",IF($CK687=ﾃﾞｰﾀ一覧!$U$53,ﾃﾞｰﾀ一覧!$U$61,IF($AH687=ﾃﾞｰﾀ一覧!$U$21,ﾃﾞｰﾀ一覧!$U$60,IF(OR($AH687=ﾃﾞｰﾀ一覧!$U$19,$AH687=ﾃﾞｰﾀ一覧!$U$20,$AH687=ﾃﾞｰﾀ一覧!$U$23,$AH687=ﾃﾞｰﾀ一覧!$U$22,$AH687=ﾃﾞｰﾀ一覧!$U$18,AH687=ﾃﾞｰﾀ一覧!$U$25),ﾃﾞｰﾀ一覧!$U$59,ﾃﾞｰﾀ一覧!$U$62)))))</f>
        <v/>
      </c>
      <c r="BZ687" s="1089"/>
      <c r="CA687" s="1113"/>
      <c r="CB687" s="1113"/>
      <c r="CC687" s="1113"/>
      <c r="CD687" s="1113"/>
      <c r="CE687" s="1113"/>
      <c r="CF687" s="1113"/>
      <c r="CG687" s="1113"/>
      <c r="CH687" s="1113"/>
      <c r="CI687" s="1114"/>
      <c r="CK687" s="240"/>
      <c r="CM687" s="378" t="str">
        <f t="shared" si="70"/>
        <v/>
      </c>
      <c r="CN687" s="379" t="str">
        <f t="shared" si="71"/>
        <v/>
      </c>
      <c r="CO687" s="379" t="str">
        <f t="shared" si="72"/>
        <v/>
      </c>
      <c r="CP687" s="380" t="str">
        <f t="shared" si="73"/>
        <v/>
      </c>
      <c r="CQ687" s="244"/>
      <c r="CR687" s="1100"/>
      <c r="CS687" s="1101"/>
      <c r="CT687" s="1102"/>
      <c r="CU687" s="1135"/>
      <c r="CV687" s="1136"/>
      <c r="CW687" s="1136"/>
      <c r="CX687" s="1137"/>
      <c r="CY687" s="1138"/>
      <c r="CZ687" s="1139"/>
      <c r="DA687" s="1140"/>
      <c r="DB687" s="1132"/>
      <c r="DC687" s="1133"/>
      <c r="DD687" s="1133"/>
      <c r="DE687" s="1133"/>
      <c r="DF687" s="1133"/>
      <c r="DG687" s="1134"/>
      <c r="DH687" s="580"/>
      <c r="DI687" s="1084"/>
      <c r="DJ687" s="1084"/>
      <c r="DK687" s="581"/>
      <c r="DL687" s="582"/>
      <c r="DM687" s="1084"/>
      <c r="DN687" s="1084"/>
      <c r="DO687" s="581"/>
      <c r="DP687" s="582"/>
      <c r="DQ687" s="1084"/>
      <c r="DR687" s="1084"/>
      <c r="DS687" s="583"/>
      <c r="DT687" s="1124"/>
      <c r="DU687" s="1125"/>
      <c r="DV687" s="1125"/>
      <c r="DW687" s="1124"/>
      <c r="DX687" s="1125"/>
      <c r="DY687" s="1150"/>
      <c r="DZ687" s="1362"/>
      <c r="EA687" s="1363"/>
      <c r="EB687" s="1362"/>
      <c r="EC687" s="1363"/>
      <c r="ED687" s="1362"/>
      <c r="EE687" s="1377"/>
      <c r="EF687" s="1378"/>
      <c r="EG687" s="1379"/>
      <c r="EH687" s="1379"/>
      <c r="EI687" s="1380"/>
      <c r="EJ687" s="1381"/>
      <c r="EK687" s="1381"/>
      <c r="EL687" s="1381"/>
      <c r="EM687" s="1382"/>
      <c r="EN687" s="1382"/>
      <c r="EO687" s="1382"/>
      <c r="EP687" s="1375"/>
      <c r="EQ687" s="1376"/>
      <c r="ER687" s="1113"/>
      <c r="ES687" s="1113"/>
      <c r="ET687" s="1113"/>
      <c r="EU687" s="1113"/>
      <c r="EV687" s="1113"/>
      <c r="EW687" s="1113"/>
      <c r="EX687" s="1113"/>
      <c r="EY687" s="1113"/>
      <c r="EZ687" s="1114"/>
    </row>
    <row r="688" spans="1:156" ht="30" customHeight="1" x14ac:dyDescent="0.2">
      <c r="A688" s="207">
        <f t="shared" si="74"/>
        <v>677</v>
      </c>
      <c r="B688" s="1103"/>
      <c r="C688" s="1104"/>
      <c r="D688" s="1303"/>
      <c r="E688" s="1304"/>
      <c r="F688" s="1094" t="str">
        <f t="shared" si="76"/>
        <v/>
      </c>
      <c r="G688" s="1095"/>
      <c r="H688" s="1095"/>
      <c r="I688" s="1095"/>
      <c r="J688" s="1095"/>
      <c r="K688" s="1095"/>
      <c r="L688" s="1095"/>
      <c r="M688" s="1095"/>
      <c r="N688" s="1095"/>
      <c r="O688" s="1095"/>
      <c r="P688" s="1095"/>
      <c r="Q688" s="1095"/>
      <c r="R688" s="1095"/>
      <c r="S688" s="1095"/>
      <c r="T688" s="1095"/>
      <c r="U688" s="1095"/>
      <c r="V688" s="1095"/>
      <c r="W688" s="1096"/>
      <c r="X688" s="1299">
        <f t="shared" si="75"/>
        <v>0</v>
      </c>
      <c r="Y688" s="1300"/>
      <c r="Z688" s="1301"/>
      <c r="AA688" s="1100"/>
      <c r="AB688" s="1101"/>
      <c r="AC688" s="1102"/>
      <c r="AD688" s="1135"/>
      <c r="AE688" s="1136"/>
      <c r="AF688" s="1136"/>
      <c r="AG688" s="1137"/>
      <c r="AH688" s="1138"/>
      <c r="AI688" s="1139"/>
      <c r="AJ688" s="1140"/>
      <c r="AK688" s="1132"/>
      <c r="AL688" s="1133"/>
      <c r="AM688" s="1133"/>
      <c r="AN688" s="1133"/>
      <c r="AO688" s="1133"/>
      <c r="AP688" s="1134"/>
      <c r="AQ688" s="642" t="str">
        <f>IF(AK688="","",VLOOKUP(AK688,ﾃﾞｰﾀ一覧!$AH$4:$AR$66,2,FALSE))</f>
        <v/>
      </c>
      <c r="AR688" s="1084"/>
      <c r="AS688" s="1084"/>
      <c r="AT688" s="643" t="str">
        <f>IF(AK688="","",VLOOKUP(AK688,ﾃﾞｰﾀ一覧!$AH$4:$AR$66,3,FALSE))</f>
        <v/>
      </c>
      <c r="AU688" s="644" t="str">
        <f>IF(AK688="","",VLOOKUP(AK688,ﾃﾞｰﾀ一覧!$AH$4:$AR$66,5,FALSE))</f>
        <v/>
      </c>
      <c r="AV688" s="1084"/>
      <c r="AW688" s="1084"/>
      <c r="AX688" s="643" t="str">
        <f>IF(AK688="","",VLOOKUP(AK688,ﾃﾞｰﾀ一覧!$AH$4:$AR$66,6,FALSE))</f>
        <v/>
      </c>
      <c r="AY688" s="649" t="str">
        <f>IF(AK688="","",VLOOKUP(AK688,ﾃﾞｰﾀ一覧!$AH$4:$AR$66,8,FALSE))</f>
        <v/>
      </c>
      <c r="AZ688" s="1084"/>
      <c r="BA688" s="1084"/>
      <c r="BB688" s="388" t="str">
        <f>IF(AK688="","",VLOOKUP(AK688,ﾃﾞｰﾀ一覧!$AH$4:$AR$66,9,FALSE))</f>
        <v/>
      </c>
      <c r="BC688" s="1124"/>
      <c r="BD688" s="1125"/>
      <c r="BE688" s="1125"/>
      <c r="BF688" s="1124"/>
      <c r="BG688" s="1125"/>
      <c r="BH688" s="1125"/>
      <c r="BI688" s="1124"/>
      <c r="BJ688" s="1125"/>
      <c r="BK688" s="1150"/>
      <c r="BL688" s="1154"/>
      <c r="BM688" s="1155"/>
      <c r="BN688" s="1156"/>
      <c r="BO688" s="1109" t="str">
        <f>IF($AK688="","",IF($BF688="","",IF($BF688=ﾃﾞｰﾀ一覧!$U$37,"",IF($BF688=ﾃﾞｰﾀ一覧!$U$38,"",IF($AH688=ﾃﾞｰﾀ一覧!$U$25,VLOOKUP($AK688,ﾃﾞｰﾀ一覧!$AH$43:$AR$66,10,FALSE),VLOOKUP($AK688,ﾃﾞｰﾀ一覧!$AH$4:$AR$66,10,FALSE))))))</f>
        <v/>
      </c>
      <c r="BP688" s="1110"/>
      <c r="BQ688" s="1110"/>
      <c r="BR688" s="1111"/>
      <c r="BS688" s="1307">
        <f>IF($BL688="",0,VLOOKUP($BL688,ﾃﾞｰﾀ一覧!$AY$4:$BB$16,3,FALSE))+IF($BC688="",0,VLOOKUP($BC688,ﾃﾞｰﾀ一覧!$AY$4:$BB$16,3,FALSE))+IF($BD688="",0,VLOOKUP($BD688,ﾃﾞｰﾀ一覧!$AY$4:$BB$16,3,FALSE))</f>
        <v>0</v>
      </c>
      <c r="BT688" s="1307"/>
      <c r="BU688" s="1307"/>
      <c r="BV688" s="1112" t="str">
        <f>IF($BO688="","",IF($BF688=ﾃﾞｰﾀ一覧!$U$37,"",IF($BF688=ﾃﾞｰﾀ一覧!$U$38,"",IF($BO688=ﾃﾞｰﾀ一覧!$AT$27,ﾃﾞｰﾀ一覧!$AT$27,VLOOKUP($AK688,ﾃﾞｰﾀ一覧!$AH$4:$AR$66,11,FALSE)*IF($BO688=ﾃﾞｰﾀ一覧!$AT$17,($AR688+1)*($AV688+1),IF($BO688=ﾃﾞｰﾀ一覧!$AT$22,IF(COUNTIF($AD688,"*天端*"),ﾃﾞｰﾀ一覧!$AU$43/2,ﾃﾞｰﾀ一覧!$AU$43/3),IF($BO688=ﾃﾞｰﾀ一覧!$AT$20,$AR688*$AV688,IF($BO688=ﾃﾞｰﾀ一覧!$AT$21,$AV688,1))))))))</f>
        <v/>
      </c>
      <c r="BW688" s="1112"/>
      <c r="BX688" s="1112"/>
      <c r="BY688" s="1088" t="str">
        <f>IF($B688="","",IF($AH688="","",IF($CK688=ﾃﾞｰﾀ一覧!$U$53,ﾃﾞｰﾀ一覧!$U$61,IF($AH688=ﾃﾞｰﾀ一覧!$U$21,ﾃﾞｰﾀ一覧!$U$60,IF(OR($AH688=ﾃﾞｰﾀ一覧!$U$19,$AH688=ﾃﾞｰﾀ一覧!$U$20,$AH688=ﾃﾞｰﾀ一覧!$U$23,$AH688=ﾃﾞｰﾀ一覧!$U$22,$AH688=ﾃﾞｰﾀ一覧!$U$18,AH688=ﾃﾞｰﾀ一覧!$U$25),ﾃﾞｰﾀ一覧!$U$59,ﾃﾞｰﾀ一覧!$U$62)))))</f>
        <v/>
      </c>
      <c r="BZ688" s="1089"/>
      <c r="CA688" s="1113"/>
      <c r="CB688" s="1113"/>
      <c r="CC688" s="1113"/>
      <c r="CD688" s="1113"/>
      <c r="CE688" s="1113"/>
      <c r="CF688" s="1113"/>
      <c r="CG688" s="1113"/>
      <c r="CH688" s="1113"/>
      <c r="CI688" s="1114"/>
      <c r="CK688" s="240"/>
      <c r="CM688" s="378" t="str">
        <f t="shared" si="70"/>
        <v/>
      </c>
      <c r="CN688" s="379" t="str">
        <f t="shared" si="71"/>
        <v/>
      </c>
      <c r="CO688" s="379" t="str">
        <f t="shared" si="72"/>
        <v/>
      </c>
      <c r="CP688" s="380" t="str">
        <f t="shared" si="73"/>
        <v/>
      </c>
      <c r="CQ688" s="244"/>
      <c r="CR688" s="1100"/>
      <c r="CS688" s="1101"/>
      <c r="CT688" s="1102"/>
      <c r="CU688" s="1135"/>
      <c r="CV688" s="1136"/>
      <c r="CW688" s="1136"/>
      <c r="CX688" s="1137"/>
      <c r="CY688" s="1138"/>
      <c r="CZ688" s="1139"/>
      <c r="DA688" s="1140"/>
      <c r="DB688" s="1132"/>
      <c r="DC688" s="1133"/>
      <c r="DD688" s="1133"/>
      <c r="DE688" s="1133"/>
      <c r="DF688" s="1133"/>
      <c r="DG688" s="1134"/>
      <c r="DH688" s="580"/>
      <c r="DI688" s="1084"/>
      <c r="DJ688" s="1084"/>
      <c r="DK688" s="581"/>
      <c r="DL688" s="582"/>
      <c r="DM688" s="1084"/>
      <c r="DN688" s="1084"/>
      <c r="DO688" s="581"/>
      <c r="DP688" s="582"/>
      <c r="DQ688" s="1084"/>
      <c r="DR688" s="1084"/>
      <c r="DS688" s="583"/>
      <c r="DT688" s="1124"/>
      <c r="DU688" s="1125"/>
      <c r="DV688" s="1125"/>
      <c r="DW688" s="1124"/>
      <c r="DX688" s="1125"/>
      <c r="DY688" s="1150"/>
      <c r="DZ688" s="1362"/>
      <c r="EA688" s="1363"/>
      <c r="EB688" s="1362"/>
      <c r="EC688" s="1363"/>
      <c r="ED688" s="1362"/>
      <c r="EE688" s="1377"/>
      <c r="EF688" s="1378"/>
      <c r="EG688" s="1379"/>
      <c r="EH688" s="1379"/>
      <c r="EI688" s="1380"/>
      <c r="EJ688" s="1381"/>
      <c r="EK688" s="1381"/>
      <c r="EL688" s="1381"/>
      <c r="EM688" s="1382"/>
      <c r="EN688" s="1382"/>
      <c r="EO688" s="1382"/>
      <c r="EP688" s="1375"/>
      <c r="EQ688" s="1376"/>
      <c r="ER688" s="1113"/>
      <c r="ES688" s="1113"/>
      <c r="ET688" s="1113"/>
      <c r="EU688" s="1113"/>
      <c r="EV688" s="1113"/>
      <c r="EW688" s="1113"/>
      <c r="EX688" s="1113"/>
      <c r="EY688" s="1113"/>
      <c r="EZ688" s="1114"/>
    </row>
    <row r="689" spans="1:156" ht="30" customHeight="1" x14ac:dyDescent="0.2">
      <c r="A689" s="207">
        <f t="shared" si="74"/>
        <v>678</v>
      </c>
      <c r="B689" s="1103"/>
      <c r="C689" s="1104"/>
      <c r="D689" s="1303"/>
      <c r="E689" s="1304"/>
      <c r="F689" s="1094" t="str">
        <f t="shared" si="76"/>
        <v/>
      </c>
      <c r="G689" s="1095"/>
      <c r="H689" s="1095"/>
      <c r="I689" s="1095"/>
      <c r="J689" s="1095"/>
      <c r="K689" s="1095"/>
      <c r="L689" s="1095"/>
      <c r="M689" s="1095"/>
      <c r="N689" s="1095"/>
      <c r="O689" s="1095"/>
      <c r="P689" s="1095"/>
      <c r="Q689" s="1095"/>
      <c r="R689" s="1095"/>
      <c r="S689" s="1095"/>
      <c r="T689" s="1095"/>
      <c r="U689" s="1095"/>
      <c r="V689" s="1095"/>
      <c r="W689" s="1096"/>
      <c r="X689" s="1299">
        <f t="shared" si="75"/>
        <v>0</v>
      </c>
      <c r="Y689" s="1300"/>
      <c r="Z689" s="1301"/>
      <c r="AA689" s="1100"/>
      <c r="AB689" s="1101"/>
      <c r="AC689" s="1102"/>
      <c r="AD689" s="1135"/>
      <c r="AE689" s="1136"/>
      <c r="AF689" s="1136"/>
      <c r="AG689" s="1137"/>
      <c r="AH689" s="1138"/>
      <c r="AI689" s="1139"/>
      <c r="AJ689" s="1140"/>
      <c r="AK689" s="1132"/>
      <c r="AL689" s="1133"/>
      <c r="AM689" s="1133"/>
      <c r="AN689" s="1133"/>
      <c r="AO689" s="1133"/>
      <c r="AP689" s="1134"/>
      <c r="AQ689" s="642" t="str">
        <f>IF(AK689="","",VLOOKUP(AK689,ﾃﾞｰﾀ一覧!$AH$4:$AR$66,2,FALSE))</f>
        <v/>
      </c>
      <c r="AR689" s="1084"/>
      <c r="AS689" s="1084"/>
      <c r="AT689" s="643" t="str">
        <f>IF(AK689="","",VLOOKUP(AK689,ﾃﾞｰﾀ一覧!$AH$4:$AR$66,3,FALSE))</f>
        <v/>
      </c>
      <c r="AU689" s="644" t="str">
        <f>IF(AK689="","",VLOOKUP(AK689,ﾃﾞｰﾀ一覧!$AH$4:$AR$66,5,FALSE))</f>
        <v/>
      </c>
      <c r="AV689" s="1084"/>
      <c r="AW689" s="1084"/>
      <c r="AX689" s="643" t="str">
        <f>IF(AK689="","",VLOOKUP(AK689,ﾃﾞｰﾀ一覧!$AH$4:$AR$66,6,FALSE))</f>
        <v/>
      </c>
      <c r="AY689" s="649" t="str">
        <f>IF(AK689="","",VLOOKUP(AK689,ﾃﾞｰﾀ一覧!$AH$4:$AR$66,8,FALSE))</f>
        <v/>
      </c>
      <c r="AZ689" s="1084"/>
      <c r="BA689" s="1084"/>
      <c r="BB689" s="388" t="str">
        <f>IF(AK689="","",VLOOKUP(AK689,ﾃﾞｰﾀ一覧!$AH$4:$AR$66,9,FALSE))</f>
        <v/>
      </c>
      <c r="BC689" s="1124"/>
      <c r="BD689" s="1125"/>
      <c r="BE689" s="1125"/>
      <c r="BF689" s="1124"/>
      <c r="BG689" s="1125"/>
      <c r="BH689" s="1125"/>
      <c r="BI689" s="1124"/>
      <c r="BJ689" s="1125"/>
      <c r="BK689" s="1150"/>
      <c r="BL689" s="1154"/>
      <c r="BM689" s="1155"/>
      <c r="BN689" s="1156"/>
      <c r="BO689" s="1109" t="str">
        <f>IF($AK689="","",IF($BF689="","",IF($BF689=ﾃﾞｰﾀ一覧!$U$37,"",IF($BF689=ﾃﾞｰﾀ一覧!$U$38,"",IF($AH689=ﾃﾞｰﾀ一覧!$U$25,VLOOKUP($AK689,ﾃﾞｰﾀ一覧!$AH$43:$AR$66,10,FALSE),VLOOKUP($AK689,ﾃﾞｰﾀ一覧!$AH$4:$AR$66,10,FALSE))))))</f>
        <v/>
      </c>
      <c r="BP689" s="1110"/>
      <c r="BQ689" s="1110"/>
      <c r="BR689" s="1111"/>
      <c r="BS689" s="1307">
        <f>IF($BL689="",0,VLOOKUP($BL689,ﾃﾞｰﾀ一覧!$AY$4:$BB$16,3,FALSE))+IF($BC689="",0,VLOOKUP($BC689,ﾃﾞｰﾀ一覧!$AY$4:$BB$16,3,FALSE))+IF($BD689="",0,VLOOKUP($BD689,ﾃﾞｰﾀ一覧!$AY$4:$BB$16,3,FALSE))</f>
        <v>0</v>
      </c>
      <c r="BT689" s="1307"/>
      <c r="BU689" s="1307"/>
      <c r="BV689" s="1112" t="str">
        <f>IF($BO689="","",IF($BF689=ﾃﾞｰﾀ一覧!$U$37,"",IF($BF689=ﾃﾞｰﾀ一覧!$U$38,"",IF($BO689=ﾃﾞｰﾀ一覧!$AT$27,ﾃﾞｰﾀ一覧!$AT$27,VLOOKUP($AK689,ﾃﾞｰﾀ一覧!$AH$4:$AR$66,11,FALSE)*IF($BO689=ﾃﾞｰﾀ一覧!$AT$17,($AR689+1)*($AV689+1),IF($BO689=ﾃﾞｰﾀ一覧!$AT$22,IF(COUNTIF($AD689,"*天端*"),ﾃﾞｰﾀ一覧!$AU$43/2,ﾃﾞｰﾀ一覧!$AU$43/3),IF($BO689=ﾃﾞｰﾀ一覧!$AT$20,$AR689*$AV689,IF($BO689=ﾃﾞｰﾀ一覧!$AT$21,$AV689,1))))))))</f>
        <v/>
      </c>
      <c r="BW689" s="1112"/>
      <c r="BX689" s="1112"/>
      <c r="BY689" s="1088" t="str">
        <f>IF($B689="","",IF($AH689="","",IF($CK689=ﾃﾞｰﾀ一覧!$U$53,ﾃﾞｰﾀ一覧!$U$61,IF($AH689=ﾃﾞｰﾀ一覧!$U$21,ﾃﾞｰﾀ一覧!$U$60,IF(OR($AH689=ﾃﾞｰﾀ一覧!$U$19,$AH689=ﾃﾞｰﾀ一覧!$U$20,$AH689=ﾃﾞｰﾀ一覧!$U$23,$AH689=ﾃﾞｰﾀ一覧!$U$22,$AH689=ﾃﾞｰﾀ一覧!$U$18,AH689=ﾃﾞｰﾀ一覧!$U$25),ﾃﾞｰﾀ一覧!$U$59,ﾃﾞｰﾀ一覧!$U$62)))))</f>
        <v/>
      </c>
      <c r="BZ689" s="1089"/>
      <c r="CA689" s="1113"/>
      <c r="CB689" s="1113"/>
      <c r="CC689" s="1113"/>
      <c r="CD689" s="1113"/>
      <c r="CE689" s="1113"/>
      <c r="CF689" s="1113"/>
      <c r="CG689" s="1113"/>
      <c r="CH689" s="1113"/>
      <c r="CI689" s="1114"/>
      <c r="CK689" s="240"/>
      <c r="CM689" s="378" t="str">
        <f t="shared" si="70"/>
        <v/>
      </c>
      <c r="CN689" s="379" t="str">
        <f t="shared" si="71"/>
        <v/>
      </c>
      <c r="CO689" s="379" t="str">
        <f t="shared" si="72"/>
        <v/>
      </c>
      <c r="CP689" s="380" t="str">
        <f t="shared" si="73"/>
        <v/>
      </c>
      <c r="CQ689" s="244"/>
      <c r="CR689" s="1100"/>
      <c r="CS689" s="1101"/>
      <c r="CT689" s="1102"/>
      <c r="CU689" s="1135"/>
      <c r="CV689" s="1136"/>
      <c r="CW689" s="1136"/>
      <c r="CX689" s="1137"/>
      <c r="CY689" s="1138"/>
      <c r="CZ689" s="1139"/>
      <c r="DA689" s="1140"/>
      <c r="DB689" s="1132"/>
      <c r="DC689" s="1133"/>
      <c r="DD689" s="1133"/>
      <c r="DE689" s="1133"/>
      <c r="DF689" s="1133"/>
      <c r="DG689" s="1134"/>
      <c r="DH689" s="580"/>
      <c r="DI689" s="1084"/>
      <c r="DJ689" s="1084"/>
      <c r="DK689" s="581"/>
      <c r="DL689" s="582"/>
      <c r="DM689" s="1084"/>
      <c r="DN689" s="1084"/>
      <c r="DO689" s="581"/>
      <c r="DP689" s="582"/>
      <c r="DQ689" s="1084"/>
      <c r="DR689" s="1084"/>
      <c r="DS689" s="583"/>
      <c r="DT689" s="1124"/>
      <c r="DU689" s="1125"/>
      <c r="DV689" s="1125"/>
      <c r="DW689" s="1124"/>
      <c r="DX689" s="1125"/>
      <c r="DY689" s="1150"/>
      <c r="DZ689" s="1362"/>
      <c r="EA689" s="1363"/>
      <c r="EB689" s="1362"/>
      <c r="EC689" s="1363"/>
      <c r="ED689" s="1362"/>
      <c r="EE689" s="1377"/>
      <c r="EF689" s="1378"/>
      <c r="EG689" s="1379"/>
      <c r="EH689" s="1379"/>
      <c r="EI689" s="1380"/>
      <c r="EJ689" s="1381"/>
      <c r="EK689" s="1381"/>
      <c r="EL689" s="1381"/>
      <c r="EM689" s="1382"/>
      <c r="EN689" s="1382"/>
      <c r="EO689" s="1382"/>
      <c r="EP689" s="1375"/>
      <c r="EQ689" s="1376"/>
      <c r="ER689" s="1113"/>
      <c r="ES689" s="1113"/>
      <c r="ET689" s="1113"/>
      <c r="EU689" s="1113"/>
      <c r="EV689" s="1113"/>
      <c r="EW689" s="1113"/>
      <c r="EX689" s="1113"/>
      <c r="EY689" s="1113"/>
      <c r="EZ689" s="1114"/>
    </row>
    <row r="690" spans="1:156" ht="30" customHeight="1" x14ac:dyDescent="0.2">
      <c r="A690" s="207">
        <f t="shared" si="74"/>
        <v>679</v>
      </c>
      <c r="B690" s="1103"/>
      <c r="C690" s="1104"/>
      <c r="D690" s="1303"/>
      <c r="E690" s="1304"/>
      <c r="F690" s="1094" t="str">
        <f t="shared" si="76"/>
        <v/>
      </c>
      <c r="G690" s="1095"/>
      <c r="H690" s="1095"/>
      <c r="I690" s="1095"/>
      <c r="J690" s="1095"/>
      <c r="K690" s="1095"/>
      <c r="L690" s="1095"/>
      <c r="M690" s="1095"/>
      <c r="N690" s="1095"/>
      <c r="O690" s="1095"/>
      <c r="P690" s="1095"/>
      <c r="Q690" s="1095"/>
      <c r="R690" s="1095"/>
      <c r="S690" s="1095"/>
      <c r="T690" s="1095"/>
      <c r="U690" s="1095"/>
      <c r="V690" s="1095"/>
      <c r="W690" s="1096"/>
      <c r="X690" s="1299">
        <f t="shared" si="75"/>
        <v>0</v>
      </c>
      <c r="Y690" s="1300"/>
      <c r="Z690" s="1301"/>
      <c r="AA690" s="1100"/>
      <c r="AB690" s="1101"/>
      <c r="AC690" s="1102"/>
      <c r="AD690" s="1135"/>
      <c r="AE690" s="1136"/>
      <c r="AF690" s="1136"/>
      <c r="AG690" s="1137"/>
      <c r="AH690" s="1138"/>
      <c r="AI690" s="1139"/>
      <c r="AJ690" s="1140"/>
      <c r="AK690" s="1132"/>
      <c r="AL690" s="1133"/>
      <c r="AM690" s="1133"/>
      <c r="AN690" s="1133"/>
      <c r="AO690" s="1133"/>
      <c r="AP690" s="1134"/>
      <c r="AQ690" s="642" t="str">
        <f>IF(AK690="","",VLOOKUP(AK690,ﾃﾞｰﾀ一覧!$AH$4:$AR$66,2,FALSE))</f>
        <v/>
      </c>
      <c r="AR690" s="1084"/>
      <c r="AS690" s="1084"/>
      <c r="AT690" s="643" t="str">
        <f>IF(AK690="","",VLOOKUP(AK690,ﾃﾞｰﾀ一覧!$AH$4:$AR$66,3,FALSE))</f>
        <v/>
      </c>
      <c r="AU690" s="644" t="str">
        <f>IF(AK690="","",VLOOKUP(AK690,ﾃﾞｰﾀ一覧!$AH$4:$AR$66,5,FALSE))</f>
        <v/>
      </c>
      <c r="AV690" s="1084"/>
      <c r="AW690" s="1084"/>
      <c r="AX690" s="643" t="str">
        <f>IF(AK690="","",VLOOKUP(AK690,ﾃﾞｰﾀ一覧!$AH$4:$AR$66,6,FALSE))</f>
        <v/>
      </c>
      <c r="AY690" s="649" t="str">
        <f>IF(AK690="","",VLOOKUP(AK690,ﾃﾞｰﾀ一覧!$AH$4:$AR$66,8,FALSE))</f>
        <v/>
      </c>
      <c r="AZ690" s="1084"/>
      <c r="BA690" s="1084"/>
      <c r="BB690" s="388" t="str">
        <f>IF(AK690="","",VLOOKUP(AK690,ﾃﾞｰﾀ一覧!$AH$4:$AR$66,9,FALSE))</f>
        <v/>
      </c>
      <c r="BC690" s="1124"/>
      <c r="BD690" s="1125"/>
      <c r="BE690" s="1125"/>
      <c r="BF690" s="1124"/>
      <c r="BG690" s="1125"/>
      <c r="BH690" s="1125"/>
      <c r="BI690" s="1124"/>
      <c r="BJ690" s="1125"/>
      <c r="BK690" s="1150"/>
      <c r="BL690" s="1154"/>
      <c r="BM690" s="1155"/>
      <c r="BN690" s="1156"/>
      <c r="BO690" s="1109" t="str">
        <f>IF($AK690="","",IF($BF690="","",IF($BF690=ﾃﾞｰﾀ一覧!$U$37,"",IF($BF690=ﾃﾞｰﾀ一覧!$U$38,"",IF($AH690=ﾃﾞｰﾀ一覧!$U$25,VLOOKUP($AK690,ﾃﾞｰﾀ一覧!$AH$43:$AR$66,10,FALSE),VLOOKUP($AK690,ﾃﾞｰﾀ一覧!$AH$4:$AR$66,10,FALSE))))))</f>
        <v/>
      </c>
      <c r="BP690" s="1110"/>
      <c r="BQ690" s="1110"/>
      <c r="BR690" s="1111"/>
      <c r="BS690" s="1307">
        <f>IF($BL690="",0,VLOOKUP($BL690,ﾃﾞｰﾀ一覧!$AY$4:$BB$16,3,FALSE))+IF($BC690="",0,VLOOKUP($BC690,ﾃﾞｰﾀ一覧!$AY$4:$BB$16,3,FALSE))+IF($BD690="",0,VLOOKUP($BD690,ﾃﾞｰﾀ一覧!$AY$4:$BB$16,3,FALSE))</f>
        <v>0</v>
      </c>
      <c r="BT690" s="1307"/>
      <c r="BU690" s="1307"/>
      <c r="BV690" s="1112" t="str">
        <f>IF($BO690="","",IF($BF690=ﾃﾞｰﾀ一覧!$U$37,"",IF($BF690=ﾃﾞｰﾀ一覧!$U$38,"",IF($BO690=ﾃﾞｰﾀ一覧!$AT$27,ﾃﾞｰﾀ一覧!$AT$27,VLOOKUP($AK690,ﾃﾞｰﾀ一覧!$AH$4:$AR$66,11,FALSE)*IF($BO690=ﾃﾞｰﾀ一覧!$AT$17,($AR690+1)*($AV690+1),IF($BO690=ﾃﾞｰﾀ一覧!$AT$22,IF(COUNTIF($AD690,"*天端*"),ﾃﾞｰﾀ一覧!$AU$43/2,ﾃﾞｰﾀ一覧!$AU$43/3),IF($BO690=ﾃﾞｰﾀ一覧!$AT$20,$AR690*$AV690,IF($BO690=ﾃﾞｰﾀ一覧!$AT$21,$AV690,1))))))))</f>
        <v/>
      </c>
      <c r="BW690" s="1112"/>
      <c r="BX690" s="1112"/>
      <c r="BY690" s="1088" t="str">
        <f>IF($B690="","",IF($AH690="","",IF($CK690=ﾃﾞｰﾀ一覧!$U$53,ﾃﾞｰﾀ一覧!$U$61,IF($AH690=ﾃﾞｰﾀ一覧!$U$21,ﾃﾞｰﾀ一覧!$U$60,IF(OR($AH690=ﾃﾞｰﾀ一覧!$U$19,$AH690=ﾃﾞｰﾀ一覧!$U$20,$AH690=ﾃﾞｰﾀ一覧!$U$23,$AH690=ﾃﾞｰﾀ一覧!$U$22,$AH690=ﾃﾞｰﾀ一覧!$U$18,AH690=ﾃﾞｰﾀ一覧!$U$25),ﾃﾞｰﾀ一覧!$U$59,ﾃﾞｰﾀ一覧!$U$62)))))</f>
        <v/>
      </c>
      <c r="BZ690" s="1089"/>
      <c r="CA690" s="1113"/>
      <c r="CB690" s="1113"/>
      <c r="CC690" s="1113"/>
      <c r="CD690" s="1113"/>
      <c r="CE690" s="1113"/>
      <c r="CF690" s="1113"/>
      <c r="CG690" s="1113"/>
      <c r="CH690" s="1113"/>
      <c r="CI690" s="1114"/>
      <c r="CK690" s="240"/>
      <c r="CM690" s="378" t="str">
        <f t="shared" si="70"/>
        <v/>
      </c>
      <c r="CN690" s="379" t="str">
        <f t="shared" si="71"/>
        <v/>
      </c>
      <c r="CO690" s="379" t="str">
        <f t="shared" si="72"/>
        <v/>
      </c>
      <c r="CP690" s="380" t="str">
        <f t="shared" si="73"/>
        <v/>
      </c>
      <c r="CQ690" s="244"/>
      <c r="CR690" s="1100"/>
      <c r="CS690" s="1101"/>
      <c r="CT690" s="1102"/>
      <c r="CU690" s="1135"/>
      <c r="CV690" s="1136"/>
      <c r="CW690" s="1136"/>
      <c r="CX690" s="1137"/>
      <c r="CY690" s="1138"/>
      <c r="CZ690" s="1139"/>
      <c r="DA690" s="1140"/>
      <c r="DB690" s="1132"/>
      <c r="DC690" s="1133"/>
      <c r="DD690" s="1133"/>
      <c r="DE690" s="1133"/>
      <c r="DF690" s="1133"/>
      <c r="DG690" s="1134"/>
      <c r="DH690" s="580"/>
      <c r="DI690" s="1084"/>
      <c r="DJ690" s="1084"/>
      <c r="DK690" s="581"/>
      <c r="DL690" s="582"/>
      <c r="DM690" s="1084"/>
      <c r="DN690" s="1084"/>
      <c r="DO690" s="581"/>
      <c r="DP690" s="582"/>
      <c r="DQ690" s="1084"/>
      <c r="DR690" s="1084"/>
      <c r="DS690" s="583"/>
      <c r="DT690" s="1124"/>
      <c r="DU690" s="1125"/>
      <c r="DV690" s="1125"/>
      <c r="DW690" s="1124"/>
      <c r="DX690" s="1125"/>
      <c r="DY690" s="1150"/>
      <c r="DZ690" s="1362"/>
      <c r="EA690" s="1363"/>
      <c r="EB690" s="1362"/>
      <c r="EC690" s="1363"/>
      <c r="ED690" s="1362"/>
      <c r="EE690" s="1377"/>
      <c r="EF690" s="1378"/>
      <c r="EG690" s="1379"/>
      <c r="EH690" s="1379"/>
      <c r="EI690" s="1380"/>
      <c r="EJ690" s="1381"/>
      <c r="EK690" s="1381"/>
      <c r="EL690" s="1381"/>
      <c r="EM690" s="1382"/>
      <c r="EN690" s="1382"/>
      <c r="EO690" s="1382"/>
      <c r="EP690" s="1375"/>
      <c r="EQ690" s="1376"/>
      <c r="ER690" s="1113"/>
      <c r="ES690" s="1113"/>
      <c r="ET690" s="1113"/>
      <c r="EU690" s="1113"/>
      <c r="EV690" s="1113"/>
      <c r="EW690" s="1113"/>
      <c r="EX690" s="1113"/>
      <c r="EY690" s="1113"/>
      <c r="EZ690" s="1114"/>
    </row>
    <row r="691" spans="1:156" ht="30" customHeight="1" x14ac:dyDescent="0.2">
      <c r="A691" s="207">
        <f t="shared" si="74"/>
        <v>680</v>
      </c>
      <c r="B691" s="1103"/>
      <c r="C691" s="1104"/>
      <c r="D691" s="1303"/>
      <c r="E691" s="1304"/>
      <c r="F691" s="1094" t="str">
        <f t="shared" si="76"/>
        <v/>
      </c>
      <c r="G691" s="1095"/>
      <c r="H691" s="1095"/>
      <c r="I691" s="1095"/>
      <c r="J691" s="1095"/>
      <c r="K691" s="1095"/>
      <c r="L691" s="1095"/>
      <c r="M691" s="1095"/>
      <c r="N691" s="1095"/>
      <c r="O691" s="1095"/>
      <c r="P691" s="1095"/>
      <c r="Q691" s="1095"/>
      <c r="R691" s="1095"/>
      <c r="S691" s="1095"/>
      <c r="T691" s="1095"/>
      <c r="U691" s="1095"/>
      <c r="V691" s="1095"/>
      <c r="W691" s="1096"/>
      <c r="X691" s="1299">
        <f t="shared" si="75"/>
        <v>0</v>
      </c>
      <c r="Y691" s="1300"/>
      <c r="Z691" s="1301"/>
      <c r="AA691" s="1100"/>
      <c r="AB691" s="1101"/>
      <c r="AC691" s="1102"/>
      <c r="AD691" s="1135"/>
      <c r="AE691" s="1136"/>
      <c r="AF691" s="1136"/>
      <c r="AG691" s="1137"/>
      <c r="AH691" s="1138"/>
      <c r="AI691" s="1139"/>
      <c r="AJ691" s="1140"/>
      <c r="AK691" s="1132"/>
      <c r="AL691" s="1133"/>
      <c r="AM691" s="1133"/>
      <c r="AN691" s="1133"/>
      <c r="AO691" s="1133"/>
      <c r="AP691" s="1134"/>
      <c r="AQ691" s="642" t="str">
        <f>IF(AK691="","",VLOOKUP(AK691,ﾃﾞｰﾀ一覧!$AH$4:$AR$66,2,FALSE))</f>
        <v/>
      </c>
      <c r="AR691" s="1084"/>
      <c r="AS691" s="1084"/>
      <c r="AT691" s="643" t="str">
        <f>IF(AK691="","",VLOOKUP(AK691,ﾃﾞｰﾀ一覧!$AH$4:$AR$66,3,FALSE))</f>
        <v/>
      </c>
      <c r="AU691" s="644" t="str">
        <f>IF(AK691="","",VLOOKUP(AK691,ﾃﾞｰﾀ一覧!$AH$4:$AR$66,5,FALSE))</f>
        <v/>
      </c>
      <c r="AV691" s="1084"/>
      <c r="AW691" s="1084"/>
      <c r="AX691" s="643" t="str">
        <f>IF(AK691="","",VLOOKUP(AK691,ﾃﾞｰﾀ一覧!$AH$4:$AR$66,6,FALSE))</f>
        <v/>
      </c>
      <c r="AY691" s="649" t="str">
        <f>IF(AK691="","",VLOOKUP(AK691,ﾃﾞｰﾀ一覧!$AH$4:$AR$66,8,FALSE))</f>
        <v/>
      </c>
      <c r="AZ691" s="1084"/>
      <c r="BA691" s="1084"/>
      <c r="BB691" s="388" t="str">
        <f>IF(AK691="","",VLOOKUP(AK691,ﾃﾞｰﾀ一覧!$AH$4:$AR$66,9,FALSE))</f>
        <v/>
      </c>
      <c r="BC691" s="1157"/>
      <c r="BD691" s="1158"/>
      <c r="BE691" s="1158"/>
      <c r="BF691" s="1124"/>
      <c r="BG691" s="1125"/>
      <c r="BH691" s="1125"/>
      <c r="BI691" s="1157"/>
      <c r="BJ691" s="1158"/>
      <c r="BK691" s="1159"/>
      <c r="BL691" s="1154"/>
      <c r="BM691" s="1155"/>
      <c r="BN691" s="1156"/>
      <c r="BO691" s="1109" t="str">
        <f>IF($AK691="","",IF($BF691="","",IF($BF691=ﾃﾞｰﾀ一覧!$U$37,"",IF($BF691=ﾃﾞｰﾀ一覧!$U$38,"",IF($AH691=ﾃﾞｰﾀ一覧!$U$25,VLOOKUP($AK691,ﾃﾞｰﾀ一覧!$AH$43:$AR$66,10,FALSE),VLOOKUP($AK691,ﾃﾞｰﾀ一覧!$AH$4:$AR$66,10,FALSE))))))</f>
        <v/>
      </c>
      <c r="BP691" s="1110"/>
      <c r="BQ691" s="1110"/>
      <c r="BR691" s="1111"/>
      <c r="BS691" s="1307">
        <f>IF($BL691="",0,VLOOKUP($BL691,ﾃﾞｰﾀ一覧!$AY$4:$BB$16,3,FALSE))+IF($BC691="",0,VLOOKUP($BC691,ﾃﾞｰﾀ一覧!$AY$4:$BB$16,3,FALSE))+IF($BD691="",0,VLOOKUP($BD691,ﾃﾞｰﾀ一覧!$AY$4:$BB$16,3,FALSE))</f>
        <v>0</v>
      </c>
      <c r="BT691" s="1307"/>
      <c r="BU691" s="1307"/>
      <c r="BV691" s="1112" t="str">
        <f>IF($BO691="","",IF($BF691=ﾃﾞｰﾀ一覧!$U$37,"",IF($BF691=ﾃﾞｰﾀ一覧!$U$38,"",IF($BO691=ﾃﾞｰﾀ一覧!$AT$27,ﾃﾞｰﾀ一覧!$AT$27,VLOOKUP($AK691,ﾃﾞｰﾀ一覧!$AH$4:$AR$66,11,FALSE)*IF($BO691=ﾃﾞｰﾀ一覧!$AT$17,($AR691+1)*($AV691+1),IF($BO691=ﾃﾞｰﾀ一覧!$AT$22,IF(COUNTIF($AD691,"*天端*"),ﾃﾞｰﾀ一覧!$AU$43/2,ﾃﾞｰﾀ一覧!$AU$43/3),IF($BO691=ﾃﾞｰﾀ一覧!$AT$20,$AR691*$AV691,IF($BO691=ﾃﾞｰﾀ一覧!$AT$21,$AV691,1))))))))</f>
        <v/>
      </c>
      <c r="BW691" s="1112"/>
      <c r="BX691" s="1112"/>
      <c r="BY691" s="1088" t="str">
        <f>IF($B691="","",IF($AH691="","",IF($CK691=ﾃﾞｰﾀ一覧!$U$53,ﾃﾞｰﾀ一覧!$U$61,IF($AH691=ﾃﾞｰﾀ一覧!$U$21,ﾃﾞｰﾀ一覧!$U$60,IF(OR($AH691=ﾃﾞｰﾀ一覧!$U$19,$AH691=ﾃﾞｰﾀ一覧!$U$20,$AH691=ﾃﾞｰﾀ一覧!$U$23,$AH691=ﾃﾞｰﾀ一覧!$U$22,$AH691=ﾃﾞｰﾀ一覧!$U$18,AH691=ﾃﾞｰﾀ一覧!$U$25),ﾃﾞｰﾀ一覧!$U$59,ﾃﾞｰﾀ一覧!$U$62)))))</f>
        <v/>
      </c>
      <c r="BZ691" s="1089"/>
      <c r="CA691" s="1113"/>
      <c r="CB691" s="1113"/>
      <c r="CC691" s="1113"/>
      <c r="CD691" s="1113"/>
      <c r="CE691" s="1113"/>
      <c r="CF691" s="1113"/>
      <c r="CG691" s="1113"/>
      <c r="CH691" s="1113"/>
      <c r="CI691" s="1114"/>
      <c r="CK691" s="240"/>
      <c r="CM691" s="378" t="str">
        <f t="shared" si="70"/>
        <v/>
      </c>
      <c r="CN691" s="379" t="str">
        <f t="shared" si="71"/>
        <v/>
      </c>
      <c r="CO691" s="379" t="str">
        <f t="shared" si="72"/>
        <v/>
      </c>
      <c r="CP691" s="380" t="str">
        <f t="shared" si="73"/>
        <v/>
      </c>
      <c r="CQ691" s="244"/>
      <c r="CR691" s="1100"/>
      <c r="CS691" s="1101"/>
      <c r="CT691" s="1102"/>
      <c r="CU691" s="1135"/>
      <c r="CV691" s="1136"/>
      <c r="CW691" s="1136"/>
      <c r="CX691" s="1137"/>
      <c r="CY691" s="1138"/>
      <c r="CZ691" s="1139"/>
      <c r="DA691" s="1140"/>
      <c r="DB691" s="1132"/>
      <c r="DC691" s="1133"/>
      <c r="DD691" s="1133"/>
      <c r="DE691" s="1133"/>
      <c r="DF691" s="1133"/>
      <c r="DG691" s="1134"/>
      <c r="DH691" s="580"/>
      <c r="DI691" s="1084"/>
      <c r="DJ691" s="1084"/>
      <c r="DK691" s="581"/>
      <c r="DL691" s="582"/>
      <c r="DM691" s="1084"/>
      <c r="DN691" s="1084"/>
      <c r="DO691" s="581"/>
      <c r="DP691" s="582"/>
      <c r="DQ691" s="1084"/>
      <c r="DR691" s="1084"/>
      <c r="DS691" s="583"/>
      <c r="DT691" s="1157"/>
      <c r="DU691" s="1158"/>
      <c r="DV691" s="1158"/>
      <c r="DW691" s="1157"/>
      <c r="DX691" s="1158"/>
      <c r="DY691" s="1159"/>
      <c r="DZ691" s="1362"/>
      <c r="EA691" s="1363"/>
      <c r="EB691" s="1362"/>
      <c r="EC691" s="1363"/>
      <c r="ED691" s="1362"/>
      <c r="EE691" s="1377"/>
      <c r="EF691" s="1378"/>
      <c r="EG691" s="1379"/>
      <c r="EH691" s="1379"/>
      <c r="EI691" s="1380"/>
      <c r="EJ691" s="1381"/>
      <c r="EK691" s="1381"/>
      <c r="EL691" s="1381"/>
      <c r="EM691" s="1382"/>
      <c r="EN691" s="1382"/>
      <c r="EO691" s="1382"/>
      <c r="EP691" s="1375"/>
      <c r="EQ691" s="1376"/>
      <c r="ER691" s="1113"/>
      <c r="ES691" s="1113"/>
      <c r="ET691" s="1113"/>
      <c r="EU691" s="1113"/>
      <c r="EV691" s="1113"/>
      <c r="EW691" s="1113"/>
      <c r="EX691" s="1113"/>
      <c r="EY691" s="1113"/>
      <c r="EZ691" s="1114"/>
    </row>
    <row r="692" spans="1:156" ht="30" customHeight="1" x14ac:dyDescent="0.2">
      <c r="A692" s="207">
        <f t="shared" si="74"/>
        <v>681</v>
      </c>
      <c r="B692" s="1103"/>
      <c r="C692" s="1104"/>
      <c r="D692" s="1303"/>
      <c r="E692" s="1304"/>
      <c r="F692" s="1094" t="str">
        <f t="shared" si="76"/>
        <v/>
      </c>
      <c r="G692" s="1095"/>
      <c r="H692" s="1095"/>
      <c r="I692" s="1095"/>
      <c r="J692" s="1095"/>
      <c r="K692" s="1095"/>
      <c r="L692" s="1095"/>
      <c r="M692" s="1095"/>
      <c r="N692" s="1095"/>
      <c r="O692" s="1095"/>
      <c r="P692" s="1095"/>
      <c r="Q692" s="1095"/>
      <c r="R692" s="1095"/>
      <c r="S692" s="1095"/>
      <c r="T692" s="1095"/>
      <c r="U692" s="1095"/>
      <c r="V692" s="1095"/>
      <c r="W692" s="1096"/>
      <c r="X692" s="1299">
        <f t="shared" si="75"/>
        <v>0</v>
      </c>
      <c r="Y692" s="1300"/>
      <c r="Z692" s="1301"/>
      <c r="AA692" s="1100"/>
      <c r="AB692" s="1101"/>
      <c r="AC692" s="1102"/>
      <c r="AD692" s="1135"/>
      <c r="AE692" s="1136"/>
      <c r="AF692" s="1136"/>
      <c r="AG692" s="1137"/>
      <c r="AH692" s="1138"/>
      <c r="AI692" s="1139"/>
      <c r="AJ692" s="1140"/>
      <c r="AK692" s="1132"/>
      <c r="AL692" s="1133"/>
      <c r="AM692" s="1133"/>
      <c r="AN692" s="1133"/>
      <c r="AO692" s="1133"/>
      <c r="AP692" s="1134"/>
      <c r="AQ692" s="642" t="str">
        <f>IF(AK692="","",VLOOKUP(AK692,ﾃﾞｰﾀ一覧!$AH$4:$AR$66,2,FALSE))</f>
        <v/>
      </c>
      <c r="AR692" s="1084"/>
      <c r="AS692" s="1084"/>
      <c r="AT692" s="643" t="str">
        <f>IF(AK692="","",VLOOKUP(AK692,ﾃﾞｰﾀ一覧!$AH$4:$AR$66,3,FALSE))</f>
        <v/>
      </c>
      <c r="AU692" s="644" t="str">
        <f>IF(AK692="","",VLOOKUP(AK692,ﾃﾞｰﾀ一覧!$AH$4:$AR$66,5,FALSE))</f>
        <v/>
      </c>
      <c r="AV692" s="1084"/>
      <c r="AW692" s="1084"/>
      <c r="AX692" s="643" t="str">
        <f>IF(AK692="","",VLOOKUP(AK692,ﾃﾞｰﾀ一覧!$AH$4:$AR$66,6,FALSE))</f>
        <v/>
      </c>
      <c r="AY692" s="649" t="str">
        <f>IF(AK692="","",VLOOKUP(AK692,ﾃﾞｰﾀ一覧!$AH$4:$AR$66,8,FALSE))</f>
        <v/>
      </c>
      <c r="AZ692" s="1084"/>
      <c r="BA692" s="1084"/>
      <c r="BB692" s="388" t="str">
        <f>IF(AK692="","",VLOOKUP(AK692,ﾃﾞｰﾀ一覧!$AH$4:$AR$66,9,FALSE))</f>
        <v/>
      </c>
      <c r="BC692" s="1124"/>
      <c r="BD692" s="1125"/>
      <c r="BE692" s="1125"/>
      <c r="BF692" s="1124"/>
      <c r="BG692" s="1125"/>
      <c r="BH692" s="1125"/>
      <c r="BI692" s="1124"/>
      <c r="BJ692" s="1125"/>
      <c r="BK692" s="1150"/>
      <c r="BL692" s="1154"/>
      <c r="BM692" s="1155"/>
      <c r="BN692" s="1156"/>
      <c r="BO692" s="1109" t="str">
        <f>IF($AK692="","",IF($BF692="","",IF($BF692=ﾃﾞｰﾀ一覧!$U$37,"",IF($BF692=ﾃﾞｰﾀ一覧!$U$38,"",IF($AH692=ﾃﾞｰﾀ一覧!$U$25,VLOOKUP($AK692,ﾃﾞｰﾀ一覧!$AH$43:$AR$66,10,FALSE),VLOOKUP($AK692,ﾃﾞｰﾀ一覧!$AH$4:$AR$66,10,FALSE))))))</f>
        <v/>
      </c>
      <c r="BP692" s="1110"/>
      <c r="BQ692" s="1110"/>
      <c r="BR692" s="1111"/>
      <c r="BS692" s="1307">
        <f>IF($BL692="",0,VLOOKUP($BL692,ﾃﾞｰﾀ一覧!$AY$4:$BB$16,3,FALSE))+IF($BC692="",0,VLOOKUP($BC692,ﾃﾞｰﾀ一覧!$AY$4:$BB$16,3,FALSE))+IF($BD692="",0,VLOOKUP($BD692,ﾃﾞｰﾀ一覧!$AY$4:$BB$16,3,FALSE))</f>
        <v>0</v>
      </c>
      <c r="BT692" s="1307"/>
      <c r="BU692" s="1307"/>
      <c r="BV692" s="1112" t="str">
        <f>IF($BO692="","",IF($BF692=ﾃﾞｰﾀ一覧!$U$37,"",IF($BF692=ﾃﾞｰﾀ一覧!$U$38,"",IF($BO692=ﾃﾞｰﾀ一覧!$AT$27,ﾃﾞｰﾀ一覧!$AT$27,VLOOKUP($AK692,ﾃﾞｰﾀ一覧!$AH$4:$AR$66,11,FALSE)*IF($BO692=ﾃﾞｰﾀ一覧!$AT$17,($AR692+1)*($AV692+1),IF($BO692=ﾃﾞｰﾀ一覧!$AT$22,IF(COUNTIF($AD692,"*天端*"),ﾃﾞｰﾀ一覧!$AU$43/2,ﾃﾞｰﾀ一覧!$AU$43/3),IF($BO692=ﾃﾞｰﾀ一覧!$AT$20,$AR692*$AV692,IF($BO692=ﾃﾞｰﾀ一覧!$AT$21,$AV692,1))))))))</f>
        <v/>
      </c>
      <c r="BW692" s="1112"/>
      <c r="BX692" s="1112"/>
      <c r="BY692" s="1088" t="str">
        <f>IF($B692="","",IF($AH692="","",IF($CK692=ﾃﾞｰﾀ一覧!$U$53,ﾃﾞｰﾀ一覧!$U$61,IF($AH692=ﾃﾞｰﾀ一覧!$U$21,ﾃﾞｰﾀ一覧!$U$60,IF(OR($AH692=ﾃﾞｰﾀ一覧!$U$19,$AH692=ﾃﾞｰﾀ一覧!$U$20,$AH692=ﾃﾞｰﾀ一覧!$U$23,$AH692=ﾃﾞｰﾀ一覧!$U$22,$AH692=ﾃﾞｰﾀ一覧!$U$18,AH692=ﾃﾞｰﾀ一覧!$U$25),ﾃﾞｰﾀ一覧!$U$59,ﾃﾞｰﾀ一覧!$U$62)))))</f>
        <v/>
      </c>
      <c r="BZ692" s="1089"/>
      <c r="CA692" s="1113"/>
      <c r="CB692" s="1113"/>
      <c r="CC692" s="1113"/>
      <c r="CD692" s="1113"/>
      <c r="CE692" s="1113"/>
      <c r="CF692" s="1113"/>
      <c r="CG692" s="1113"/>
      <c r="CH692" s="1113"/>
      <c r="CI692" s="1114"/>
      <c r="CK692" s="240"/>
      <c r="CM692" s="378" t="str">
        <f t="shared" si="70"/>
        <v/>
      </c>
      <c r="CN692" s="379" t="str">
        <f t="shared" si="71"/>
        <v/>
      </c>
      <c r="CO692" s="379" t="str">
        <f t="shared" si="72"/>
        <v/>
      </c>
      <c r="CP692" s="380" t="str">
        <f t="shared" si="73"/>
        <v/>
      </c>
      <c r="CQ692" s="244"/>
      <c r="CR692" s="1100"/>
      <c r="CS692" s="1101"/>
      <c r="CT692" s="1102"/>
      <c r="CU692" s="1135"/>
      <c r="CV692" s="1136"/>
      <c r="CW692" s="1136"/>
      <c r="CX692" s="1137"/>
      <c r="CY692" s="1138"/>
      <c r="CZ692" s="1139"/>
      <c r="DA692" s="1140"/>
      <c r="DB692" s="1132"/>
      <c r="DC692" s="1133"/>
      <c r="DD692" s="1133"/>
      <c r="DE692" s="1133"/>
      <c r="DF692" s="1133"/>
      <c r="DG692" s="1134"/>
      <c r="DH692" s="580"/>
      <c r="DI692" s="1084"/>
      <c r="DJ692" s="1084"/>
      <c r="DK692" s="581"/>
      <c r="DL692" s="582"/>
      <c r="DM692" s="1084"/>
      <c r="DN692" s="1084"/>
      <c r="DO692" s="581"/>
      <c r="DP692" s="582"/>
      <c r="DQ692" s="1084"/>
      <c r="DR692" s="1084"/>
      <c r="DS692" s="583"/>
      <c r="DT692" s="1124"/>
      <c r="DU692" s="1125"/>
      <c r="DV692" s="1125"/>
      <c r="DW692" s="1124"/>
      <c r="DX692" s="1125"/>
      <c r="DY692" s="1150"/>
      <c r="DZ692" s="1362"/>
      <c r="EA692" s="1363"/>
      <c r="EB692" s="1362"/>
      <c r="EC692" s="1363"/>
      <c r="ED692" s="1362"/>
      <c r="EE692" s="1377"/>
      <c r="EF692" s="1378"/>
      <c r="EG692" s="1379"/>
      <c r="EH692" s="1379"/>
      <c r="EI692" s="1380"/>
      <c r="EJ692" s="1381"/>
      <c r="EK692" s="1381"/>
      <c r="EL692" s="1381"/>
      <c r="EM692" s="1382"/>
      <c r="EN692" s="1382"/>
      <c r="EO692" s="1382"/>
      <c r="EP692" s="1375"/>
      <c r="EQ692" s="1376"/>
      <c r="ER692" s="1113"/>
      <c r="ES692" s="1113"/>
      <c r="ET692" s="1113"/>
      <c r="EU692" s="1113"/>
      <c r="EV692" s="1113"/>
      <c r="EW692" s="1113"/>
      <c r="EX692" s="1113"/>
      <c r="EY692" s="1113"/>
      <c r="EZ692" s="1114"/>
    </row>
    <row r="693" spans="1:156" ht="30" customHeight="1" x14ac:dyDescent="0.2">
      <c r="A693" s="207">
        <f t="shared" si="74"/>
        <v>682</v>
      </c>
      <c r="B693" s="1103"/>
      <c r="C693" s="1104"/>
      <c r="D693" s="1303"/>
      <c r="E693" s="1304"/>
      <c r="F693" s="1094" t="str">
        <f t="shared" si="76"/>
        <v/>
      </c>
      <c r="G693" s="1095"/>
      <c r="H693" s="1095"/>
      <c r="I693" s="1095"/>
      <c r="J693" s="1095"/>
      <c r="K693" s="1095"/>
      <c r="L693" s="1095"/>
      <c r="M693" s="1095"/>
      <c r="N693" s="1095"/>
      <c r="O693" s="1095"/>
      <c r="P693" s="1095"/>
      <c r="Q693" s="1095"/>
      <c r="R693" s="1095"/>
      <c r="S693" s="1095"/>
      <c r="T693" s="1095"/>
      <c r="U693" s="1095"/>
      <c r="V693" s="1095"/>
      <c r="W693" s="1096"/>
      <c r="X693" s="1299">
        <f t="shared" si="75"/>
        <v>0</v>
      </c>
      <c r="Y693" s="1300"/>
      <c r="Z693" s="1301"/>
      <c r="AA693" s="1100"/>
      <c r="AB693" s="1101"/>
      <c r="AC693" s="1102"/>
      <c r="AD693" s="1135"/>
      <c r="AE693" s="1136"/>
      <c r="AF693" s="1136"/>
      <c r="AG693" s="1137"/>
      <c r="AH693" s="1138"/>
      <c r="AI693" s="1139"/>
      <c r="AJ693" s="1140"/>
      <c r="AK693" s="1132"/>
      <c r="AL693" s="1133"/>
      <c r="AM693" s="1133"/>
      <c r="AN693" s="1133"/>
      <c r="AO693" s="1133"/>
      <c r="AP693" s="1134"/>
      <c r="AQ693" s="642" t="str">
        <f>IF(AK693="","",VLOOKUP(AK693,ﾃﾞｰﾀ一覧!$AH$4:$AR$66,2,FALSE))</f>
        <v/>
      </c>
      <c r="AR693" s="1084"/>
      <c r="AS693" s="1084"/>
      <c r="AT693" s="643" t="str">
        <f>IF(AK693="","",VLOOKUP(AK693,ﾃﾞｰﾀ一覧!$AH$4:$AR$66,3,FALSE))</f>
        <v/>
      </c>
      <c r="AU693" s="644" t="str">
        <f>IF(AK693="","",VLOOKUP(AK693,ﾃﾞｰﾀ一覧!$AH$4:$AR$66,5,FALSE))</f>
        <v/>
      </c>
      <c r="AV693" s="1084"/>
      <c r="AW693" s="1084"/>
      <c r="AX693" s="643" t="str">
        <f>IF(AK693="","",VLOOKUP(AK693,ﾃﾞｰﾀ一覧!$AH$4:$AR$66,6,FALSE))</f>
        <v/>
      </c>
      <c r="AY693" s="649" t="str">
        <f>IF(AK693="","",VLOOKUP(AK693,ﾃﾞｰﾀ一覧!$AH$4:$AR$66,8,FALSE))</f>
        <v/>
      </c>
      <c r="AZ693" s="1084"/>
      <c r="BA693" s="1084"/>
      <c r="BB693" s="388" t="str">
        <f>IF(AK693="","",VLOOKUP(AK693,ﾃﾞｰﾀ一覧!$AH$4:$AR$66,9,FALSE))</f>
        <v/>
      </c>
      <c r="BC693" s="1124"/>
      <c r="BD693" s="1125"/>
      <c r="BE693" s="1125"/>
      <c r="BF693" s="1124"/>
      <c r="BG693" s="1125"/>
      <c r="BH693" s="1125"/>
      <c r="BI693" s="1124"/>
      <c r="BJ693" s="1125"/>
      <c r="BK693" s="1150"/>
      <c r="BL693" s="1154"/>
      <c r="BM693" s="1155"/>
      <c r="BN693" s="1156"/>
      <c r="BO693" s="1109" t="str">
        <f>IF($AK693="","",IF($BF693="","",IF($BF693=ﾃﾞｰﾀ一覧!$U$37,"",IF($BF693=ﾃﾞｰﾀ一覧!$U$38,"",IF($AH693=ﾃﾞｰﾀ一覧!$U$25,VLOOKUP($AK693,ﾃﾞｰﾀ一覧!$AH$43:$AR$66,10,FALSE),VLOOKUP($AK693,ﾃﾞｰﾀ一覧!$AH$4:$AR$66,10,FALSE))))))</f>
        <v/>
      </c>
      <c r="BP693" s="1110"/>
      <c r="BQ693" s="1110"/>
      <c r="BR693" s="1111"/>
      <c r="BS693" s="1307">
        <f>IF($BL693="",0,VLOOKUP($BL693,ﾃﾞｰﾀ一覧!$AY$4:$BB$16,3,FALSE))+IF($BC693="",0,VLOOKUP($BC693,ﾃﾞｰﾀ一覧!$AY$4:$BB$16,3,FALSE))+IF($BD693="",0,VLOOKUP($BD693,ﾃﾞｰﾀ一覧!$AY$4:$BB$16,3,FALSE))</f>
        <v>0</v>
      </c>
      <c r="BT693" s="1307"/>
      <c r="BU693" s="1307"/>
      <c r="BV693" s="1112" t="str">
        <f>IF($BO693="","",IF($BF693=ﾃﾞｰﾀ一覧!$U$37,"",IF($BF693=ﾃﾞｰﾀ一覧!$U$38,"",IF($BO693=ﾃﾞｰﾀ一覧!$AT$27,ﾃﾞｰﾀ一覧!$AT$27,VLOOKUP($AK693,ﾃﾞｰﾀ一覧!$AH$4:$AR$66,11,FALSE)*IF($BO693=ﾃﾞｰﾀ一覧!$AT$17,($AR693+1)*($AV693+1),IF($BO693=ﾃﾞｰﾀ一覧!$AT$22,IF(COUNTIF($AD693,"*天端*"),ﾃﾞｰﾀ一覧!$AU$43/2,ﾃﾞｰﾀ一覧!$AU$43/3),IF($BO693=ﾃﾞｰﾀ一覧!$AT$20,$AR693*$AV693,IF($BO693=ﾃﾞｰﾀ一覧!$AT$21,$AV693,1))))))))</f>
        <v/>
      </c>
      <c r="BW693" s="1112"/>
      <c r="BX693" s="1112"/>
      <c r="BY693" s="1088" t="str">
        <f>IF($B693="","",IF($AH693="","",IF($CK693=ﾃﾞｰﾀ一覧!$U$53,ﾃﾞｰﾀ一覧!$U$61,IF($AH693=ﾃﾞｰﾀ一覧!$U$21,ﾃﾞｰﾀ一覧!$U$60,IF(OR($AH693=ﾃﾞｰﾀ一覧!$U$19,$AH693=ﾃﾞｰﾀ一覧!$U$20,$AH693=ﾃﾞｰﾀ一覧!$U$23,$AH693=ﾃﾞｰﾀ一覧!$U$22,$AH693=ﾃﾞｰﾀ一覧!$U$18,AH693=ﾃﾞｰﾀ一覧!$U$25),ﾃﾞｰﾀ一覧!$U$59,ﾃﾞｰﾀ一覧!$U$62)))))</f>
        <v/>
      </c>
      <c r="BZ693" s="1089"/>
      <c r="CA693" s="1113"/>
      <c r="CB693" s="1113"/>
      <c r="CC693" s="1113"/>
      <c r="CD693" s="1113"/>
      <c r="CE693" s="1113"/>
      <c r="CF693" s="1113"/>
      <c r="CG693" s="1113"/>
      <c r="CH693" s="1113"/>
      <c r="CI693" s="1114"/>
      <c r="CK693" s="240"/>
      <c r="CM693" s="378" t="str">
        <f t="shared" si="70"/>
        <v/>
      </c>
      <c r="CN693" s="379" t="str">
        <f t="shared" si="71"/>
        <v/>
      </c>
      <c r="CO693" s="379" t="str">
        <f t="shared" si="72"/>
        <v/>
      </c>
      <c r="CP693" s="380" t="str">
        <f t="shared" si="73"/>
        <v/>
      </c>
      <c r="CQ693" s="244"/>
      <c r="CR693" s="1100"/>
      <c r="CS693" s="1101"/>
      <c r="CT693" s="1102"/>
      <c r="CU693" s="1135"/>
      <c r="CV693" s="1136"/>
      <c r="CW693" s="1136"/>
      <c r="CX693" s="1137"/>
      <c r="CY693" s="1138"/>
      <c r="CZ693" s="1139"/>
      <c r="DA693" s="1140"/>
      <c r="DB693" s="1132"/>
      <c r="DC693" s="1133"/>
      <c r="DD693" s="1133"/>
      <c r="DE693" s="1133"/>
      <c r="DF693" s="1133"/>
      <c r="DG693" s="1134"/>
      <c r="DH693" s="580"/>
      <c r="DI693" s="1084"/>
      <c r="DJ693" s="1084"/>
      <c r="DK693" s="581"/>
      <c r="DL693" s="582"/>
      <c r="DM693" s="1084"/>
      <c r="DN693" s="1084"/>
      <c r="DO693" s="581"/>
      <c r="DP693" s="582"/>
      <c r="DQ693" s="1084"/>
      <c r="DR693" s="1084"/>
      <c r="DS693" s="583"/>
      <c r="DT693" s="1124"/>
      <c r="DU693" s="1125"/>
      <c r="DV693" s="1125"/>
      <c r="DW693" s="1124"/>
      <c r="DX693" s="1125"/>
      <c r="DY693" s="1150"/>
      <c r="DZ693" s="1362"/>
      <c r="EA693" s="1363"/>
      <c r="EB693" s="1362"/>
      <c r="EC693" s="1363"/>
      <c r="ED693" s="1362"/>
      <c r="EE693" s="1377"/>
      <c r="EF693" s="1378"/>
      <c r="EG693" s="1379"/>
      <c r="EH693" s="1379"/>
      <c r="EI693" s="1380"/>
      <c r="EJ693" s="1381"/>
      <c r="EK693" s="1381"/>
      <c r="EL693" s="1381"/>
      <c r="EM693" s="1382"/>
      <c r="EN693" s="1382"/>
      <c r="EO693" s="1382"/>
      <c r="EP693" s="1375"/>
      <c r="EQ693" s="1376"/>
      <c r="ER693" s="1113"/>
      <c r="ES693" s="1113"/>
      <c r="ET693" s="1113"/>
      <c r="EU693" s="1113"/>
      <c r="EV693" s="1113"/>
      <c r="EW693" s="1113"/>
      <c r="EX693" s="1113"/>
      <c r="EY693" s="1113"/>
      <c r="EZ693" s="1114"/>
    </row>
    <row r="694" spans="1:156" ht="30" customHeight="1" x14ac:dyDescent="0.2">
      <c r="A694" s="207">
        <f t="shared" si="74"/>
        <v>683</v>
      </c>
      <c r="B694" s="1103"/>
      <c r="C694" s="1104"/>
      <c r="D694" s="1303"/>
      <c r="E694" s="1304"/>
      <c r="F694" s="1094" t="str">
        <f t="shared" si="76"/>
        <v/>
      </c>
      <c r="G694" s="1095"/>
      <c r="H694" s="1095"/>
      <c r="I694" s="1095"/>
      <c r="J694" s="1095"/>
      <c r="K694" s="1095"/>
      <c r="L694" s="1095"/>
      <c r="M694" s="1095"/>
      <c r="N694" s="1095"/>
      <c r="O694" s="1095"/>
      <c r="P694" s="1095"/>
      <c r="Q694" s="1095"/>
      <c r="R694" s="1095"/>
      <c r="S694" s="1095"/>
      <c r="T694" s="1095"/>
      <c r="U694" s="1095"/>
      <c r="V694" s="1095"/>
      <c r="W694" s="1096"/>
      <c r="X694" s="1299">
        <f t="shared" si="75"/>
        <v>0</v>
      </c>
      <c r="Y694" s="1300"/>
      <c r="Z694" s="1301"/>
      <c r="AA694" s="1100"/>
      <c r="AB694" s="1101"/>
      <c r="AC694" s="1102"/>
      <c r="AD694" s="1135"/>
      <c r="AE694" s="1136"/>
      <c r="AF694" s="1136"/>
      <c r="AG694" s="1137"/>
      <c r="AH694" s="1138"/>
      <c r="AI694" s="1139"/>
      <c r="AJ694" s="1140"/>
      <c r="AK694" s="1132"/>
      <c r="AL694" s="1133"/>
      <c r="AM694" s="1133"/>
      <c r="AN694" s="1133"/>
      <c r="AO694" s="1133"/>
      <c r="AP694" s="1134"/>
      <c r="AQ694" s="642" t="str">
        <f>IF(AK694="","",VLOOKUP(AK694,ﾃﾞｰﾀ一覧!$AH$4:$AR$66,2,FALSE))</f>
        <v/>
      </c>
      <c r="AR694" s="1084"/>
      <c r="AS694" s="1084"/>
      <c r="AT694" s="643" t="str">
        <f>IF(AK694="","",VLOOKUP(AK694,ﾃﾞｰﾀ一覧!$AH$4:$AR$66,3,FALSE))</f>
        <v/>
      </c>
      <c r="AU694" s="644" t="str">
        <f>IF(AK694="","",VLOOKUP(AK694,ﾃﾞｰﾀ一覧!$AH$4:$AR$66,5,FALSE))</f>
        <v/>
      </c>
      <c r="AV694" s="1084"/>
      <c r="AW694" s="1084"/>
      <c r="AX694" s="643" t="str">
        <f>IF(AK694="","",VLOOKUP(AK694,ﾃﾞｰﾀ一覧!$AH$4:$AR$66,6,FALSE))</f>
        <v/>
      </c>
      <c r="AY694" s="649" t="str">
        <f>IF(AK694="","",VLOOKUP(AK694,ﾃﾞｰﾀ一覧!$AH$4:$AR$66,8,FALSE))</f>
        <v/>
      </c>
      <c r="AZ694" s="1084"/>
      <c r="BA694" s="1084"/>
      <c r="BB694" s="388" t="str">
        <f>IF(AK694="","",VLOOKUP(AK694,ﾃﾞｰﾀ一覧!$AH$4:$AR$66,9,FALSE))</f>
        <v/>
      </c>
      <c r="BC694" s="1124"/>
      <c r="BD694" s="1125"/>
      <c r="BE694" s="1125"/>
      <c r="BF694" s="1124"/>
      <c r="BG694" s="1125"/>
      <c r="BH694" s="1125"/>
      <c r="BI694" s="1124"/>
      <c r="BJ694" s="1125"/>
      <c r="BK694" s="1150"/>
      <c r="BL694" s="1154"/>
      <c r="BM694" s="1155"/>
      <c r="BN694" s="1156"/>
      <c r="BO694" s="1109" t="str">
        <f>IF($AK694="","",IF($BF694="","",IF($BF694=ﾃﾞｰﾀ一覧!$U$37,"",IF($BF694=ﾃﾞｰﾀ一覧!$U$38,"",IF($AH694=ﾃﾞｰﾀ一覧!$U$25,VLOOKUP($AK694,ﾃﾞｰﾀ一覧!$AH$43:$AR$66,10,FALSE),VLOOKUP($AK694,ﾃﾞｰﾀ一覧!$AH$4:$AR$66,10,FALSE))))))</f>
        <v/>
      </c>
      <c r="BP694" s="1110"/>
      <c r="BQ694" s="1110"/>
      <c r="BR694" s="1111"/>
      <c r="BS694" s="1307">
        <f>IF($BL694="",0,VLOOKUP($BL694,ﾃﾞｰﾀ一覧!$AY$4:$BB$16,3,FALSE))+IF($BC694="",0,VLOOKUP($BC694,ﾃﾞｰﾀ一覧!$AY$4:$BB$16,3,FALSE))+IF($BD694="",0,VLOOKUP($BD694,ﾃﾞｰﾀ一覧!$AY$4:$BB$16,3,FALSE))</f>
        <v>0</v>
      </c>
      <c r="BT694" s="1307"/>
      <c r="BU694" s="1307"/>
      <c r="BV694" s="1112" t="str">
        <f>IF($BO694="","",IF($BF694=ﾃﾞｰﾀ一覧!$U$37,"",IF($BF694=ﾃﾞｰﾀ一覧!$U$38,"",IF($BO694=ﾃﾞｰﾀ一覧!$AT$27,ﾃﾞｰﾀ一覧!$AT$27,VLOOKUP($AK694,ﾃﾞｰﾀ一覧!$AH$4:$AR$66,11,FALSE)*IF($BO694=ﾃﾞｰﾀ一覧!$AT$17,($AR694+1)*($AV694+1),IF($BO694=ﾃﾞｰﾀ一覧!$AT$22,IF(COUNTIF($AD694,"*天端*"),ﾃﾞｰﾀ一覧!$AU$43/2,ﾃﾞｰﾀ一覧!$AU$43/3),IF($BO694=ﾃﾞｰﾀ一覧!$AT$20,$AR694*$AV694,IF($BO694=ﾃﾞｰﾀ一覧!$AT$21,$AV694,1))))))))</f>
        <v/>
      </c>
      <c r="BW694" s="1112"/>
      <c r="BX694" s="1112"/>
      <c r="BY694" s="1088" t="str">
        <f>IF($B694="","",IF($AH694="","",IF($CK694=ﾃﾞｰﾀ一覧!$U$53,ﾃﾞｰﾀ一覧!$U$61,IF($AH694=ﾃﾞｰﾀ一覧!$U$21,ﾃﾞｰﾀ一覧!$U$60,IF(OR($AH694=ﾃﾞｰﾀ一覧!$U$19,$AH694=ﾃﾞｰﾀ一覧!$U$20,$AH694=ﾃﾞｰﾀ一覧!$U$23,$AH694=ﾃﾞｰﾀ一覧!$U$22,$AH694=ﾃﾞｰﾀ一覧!$U$18,AH694=ﾃﾞｰﾀ一覧!$U$25),ﾃﾞｰﾀ一覧!$U$59,ﾃﾞｰﾀ一覧!$U$62)))))</f>
        <v/>
      </c>
      <c r="BZ694" s="1089"/>
      <c r="CA694" s="1113"/>
      <c r="CB694" s="1113"/>
      <c r="CC694" s="1113"/>
      <c r="CD694" s="1113"/>
      <c r="CE694" s="1113"/>
      <c r="CF694" s="1113"/>
      <c r="CG694" s="1113"/>
      <c r="CH694" s="1113"/>
      <c r="CI694" s="1114"/>
      <c r="CK694" s="240"/>
      <c r="CM694" s="378" t="str">
        <f t="shared" si="70"/>
        <v/>
      </c>
      <c r="CN694" s="379" t="str">
        <f t="shared" si="71"/>
        <v/>
      </c>
      <c r="CO694" s="379" t="str">
        <f t="shared" si="72"/>
        <v/>
      </c>
      <c r="CP694" s="380" t="str">
        <f t="shared" si="73"/>
        <v/>
      </c>
      <c r="CQ694" s="244"/>
      <c r="CR694" s="1100"/>
      <c r="CS694" s="1101"/>
      <c r="CT694" s="1102"/>
      <c r="CU694" s="1135"/>
      <c r="CV694" s="1136"/>
      <c r="CW694" s="1136"/>
      <c r="CX694" s="1137"/>
      <c r="CY694" s="1138"/>
      <c r="CZ694" s="1139"/>
      <c r="DA694" s="1140"/>
      <c r="DB694" s="1132"/>
      <c r="DC694" s="1133"/>
      <c r="DD694" s="1133"/>
      <c r="DE694" s="1133"/>
      <c r="DF694" s="1133"/>
      <c r="DG694" s="1134"/>
      <c r="DH694" s="580"/>
      <c r="DI694" s="1084"/>
      <c r="DJ694" s="1084"/>
      <c r="DK694" s="581"/>
      <c r="DL694" s="582"/>
      <c r="DM694" s="1084"/>
      <c r="DN694" s="1084"/>
      <c r="DO694" s="581"/>
      <c r="DP694" s="582"/>
      <c r="DQ694" s="1084"/>
      <c r="DR694" s="1084"/>
      <c r="DS694" s="583"/>
      <c r="DT694" s="1124"/>
      <c r="DU694" s="1125"/>
      <c r="DV694" s="1125"/>
      <c r="DW694" s="1124"/>
      <c r="DX694" s="1125"/>
      <c r="DY694" s="1150"/>
      <c r="DZ694" s="1362"/>
      <c r="EA694" s="1363"/>
      <c r="EB694" s="1362"/>
      <c r="EC694" s="1363"/>
      <c r="ED694" s="1362"/>
      <c r="EE694" s="1377"/>
      <c r="EF694" s="1378"/>
      <c r="EG694" s="1379"/>
      <c r="EH694" s="1379"/>
      <c r="EI694" s="1380"/>
      <c r="EJ694" s="1381"/>
      <c r="EK694" s="1381"/>
      <c r="EL694" s="1381"/>
      <c r="EM694" s="1382"/>
      <c r="EN694" s="1382"/>
      <c r="EO694" s="1382"/>
      <c r="EP694" s="1375"/>
      <c r="EQ694" s="1376"/>
      <c r="ER694" s="1113"/>
      <c r="ES694" s="1113"/>
      <c r="ET694" s="1113"/>
      <c r="EU694" s="1113"/>
      <c r="EV694" s="1113"/>
      <c r="EW694" s="1113"/>
      <c r="EX694" s="1113"/>
      <c r="EY694" s="1113"/>
      <c r="EZ694" s="1114"/>
    </row>
    <row r="695" spans="1:156" ht="30" customHeight="1" x14ac:dyDescent="0.2">
      <c r="A695" s="207">
        <f t="shared" si="74"/>
        <v>684</v>
      </c>
      <c r="B695" s="1103"/>
      <c r="C695" s="1104"/>
      <c r="D695" s="1303"/>
      <c r="E695" s="1304"/>
      <c r="F695" s="1094" t="str">
        <f t="shared" si="76"/>
        <v/>
      </c>
      <c r="G695" s="1095"/>
      <c r="H695" s="1095"/>
      <c r="I695" s="1095"/>
      <c r="J695" s="1095"/>
      <c r="K695" s="1095"/>
      <c r="L695" s="1095"/>
      <c r="M695" s="1095"/>
      <c r="N695" s="1095"/>
      <c r="O695" s="1095"/>
      <c r="P695" s="1095"/>
      <c r="Q695" s="1095"/>
      <c r="R695" s="1095"/>
      <c r="S695" s="1095"/>
      <c r="T695" s="1095"/>
      <c r="U695" s="1095"/>
      <c r="V695" s="1095"/>
      <c r="W695" s="1096"/>
      <c r="X695" s="1299">
        <f t="shared" si="75"/>
        <v>0</v>
      </c>
      <c r="Y695" s="1300"/>
      <c r="Z695" s="1301"/>
      <c r="AA695" s="1100"/>
      <c r="AB695" s="1101"/>
      <c r="AC695" s="1102"/>
      <c r="AD695" s="1135"/>
      <c r="AE695" s="1136"/>
      <c r="AF695" s="1136"/>
      <c r="AG695" s="1137"/>
      <c r="AH695" s="1138"/>
      <c r="AI695" s="1139"/>
      <c r="AJ695" s="1140"/>
      <c r="AK695" s="1132"/>
      <c r="AL695" s="1133"/>
      <c r="AM695" s="1133"/>
      <c r="AN695" s="1133"/>
      <c r="AO695" s="1133"/>
      <c r="AP695" s="1134"/>
      <c r="AQ695" s="642" t="str">
        <f>IF(AK695="","",VLOOKUP(AK695,ﾃﾞｰﾀ一覧!$AH$4:$AR$66,2,FALSE))</f>
        <v/>
      </c>
      <c r="AR695" s="1084"/>
      <c r="AS695" s="1084"/>
      <c r="AT695" s="643" t="str">
        <f>IF(AK695="","",VLOOKUP(AK695,ﾃﾞｰﾀ一覧!$AH$4:$AR$66,3,FALSE))</f>
        <v/>
      </c>
      <c r="AU695" s="644" t="str">
        <f>IF(AK695="","",VLOOKUP(AK695,ﾃﾞｰﾀ一覧!$AH$4:$AR$66,5,FALSE))</f>
        <v/>
      </c>
      <c r="AV695" s="1084"/>
      <c r="AW695" s="1084"/>
      <c r="AX695" s="643" t="str">
        <f>IF(AK695="","",VLOOKUP(AK695,ﾃﾞｰﾀ一覧!$AH$4:$AR$66,6,FALSE))</f>
        <v/>
      </c>
      <c r="AY695" s="649" t="str">
        <f>IF(AK695="","",VLOOKUP(AK695,ﾃﾞｰﾀ一覧!$AH$4:$AR$66,8,FALSE))</f>
        <v/>
      </c>
      <c r="AZ695" s="1084"/>
      <c r="BA695" s="1084"/>
      <c r="BB695" s="388" t="str">
        <f>IF(AK695="","",VLOOKUP(AK695,ﾃﾞｰﾀ一覧!$AH$4:$AR$66,9,FALSE))</f>
        <v/>
      </c>
      <c r="BC695" s="1124"/>
      <c r="BD695" s="1125"/>
      <c r="BE695" s="1125"/>
      <c r="BF695" s="1124"/>
      <c r="BG695" s="1125"/>
      <c r="BH695" s="1125"/>
      <c r="BI695" s="1124"/>
      <c r="BJ695" s="1125"/>
      <c r="BK695" s="1150"/>
      <c r="BL695" s="1154"/>
      <c r="BM695" s="1155"/>
      <c r="BN695" s="1156"/>
      <c r="BO695" s="1109" t="str">
        <f>IF($AK695="","",IF($BF695="","",IF($BF695=ﾃﾞｰﾀ一覧!$U$37,"",IF($BF695=ﾃﾞｰﾀ一覧!$U$38,"",IF($AH695=ﾃﾞｰﾀ一覧!$U$25,VLOOKUP($AK695,ﾃﾞｰﾀ一覧!$AH$43:$AR$66,10,FALSE),VLOOKUP($AK695,ﾃﾞｰﾀ一覧!$AH$4:$AR$66,10,FALSE))))))</f>
        <v/>
      </c>
      <c r="BP695" s="1110"/>
      <c r="BQ695" s="1110"/>
      <c r="BR695" s="1111"/>
      <c r="BS695" s="1307">
        <f>IF($BL695="",0,VLOOKUP($BL695,ﾃﾞｰﾀ一覧!$AY$4:$BB$16,3,FALSE))+IF($BC695="",0,VLOOKUP($BC695,ﾃﾞｰﾀ一覧!$AY$4:$BB$16,3,FALSE))+IF($BD695="",0,VLOOKUP($BD695,ﾃﾞｰﾀ一覧!$AY$4:$BB$16,3,FALSE))</f>
        <v>0</v>
      </c>
      <c r="BT695" s="1307"/>
      <c r="BU695" s="1307"/>
      <c r="BV695" s="1112" t="str">
        <f>IF($BO695="","",IF($BF695=ﾃﾞｰﾀ一覧!$U$37,"",IF($BF695=ﾃﾞｰﾀ一覧!$U$38,"",IF($BO695=ﾃﾞｰﾀ一覧!$AT$27,ﾃﾞｰﾀ一覧!$AT$27,VLOOKUP($AK695,ﾃﾞｰﾀ一覧!$AH$4:$AR$66,11,FALSE)*IF($BO695=ﾃﾞｰﾀ一覧!$AT$17,($AR695+1)*($AV695+1),IF($BO695=ﾃﾞｰﾀ一覧!$AT$22,IF(COUNTIF($AD695,"*天端*"),ﾃﾞｰﾀ一覧!$AU$43/2,ﾃﾞｰﾀ一覧!$AU$43/3),IF($BO695=ﾃﾞｰﾀ一覧!$AT$20,$AR695*$AV695,IF($BO695=ﾃﾞｰﾀ一覧!$AT$21,$AV695,1))))))))</f>
        <v/>
      </c>
      <c r="BW695" s="1112"/>
      <c r="BX695" s="1112"/>
      <c r="BY695" s="1088" t="str">
        <f>IF($B695="","",IF($AH695="","",IF($CK695=ﾃﾞｰﾀ一覧!$U$53,ﾃﾞｰﾀ一覧!$U$61,IF($AH695=ﾃﾞｰﾀ一覧!$U$21,ﾃﾞｰﾀ一覧!$U$60,IF(OR($AH695=ﾃﾞｰﾀ一覧!$U$19,$AH695=ﾃﾞｰﾀ一覧!$U$20,$AH695=ﾃﾞｰﾀ一覧!$U$23,$AH695=ﾃﾞｰﾀ一覧!$U$22,$AH695=ﾃﾞｰﾀ一覧!$U$18,AH695=ﾃﾞｰﾀ一覧!$U$25),ﾃﾞｰﾀ一覧!$U$59,ﾃﾞｰﾀ一覧!$U$62)))))</f>
        <v/>
      </c>
      <c r="BZ695" s="1089"/>
      <c r="CA695" s="1113"/>
      <c r="CB695" s="1113"/>
      <c r="CC695" s="1113"/>
      <c r="CD695" s="1113"/>
      <c r="CE695" s="1113"/>
      <c r="CF695" s="1113"/>
      <c r="CG695" s="1113"/>
      <c r="CH695" s="1113"/>
      <c r="CI695" s="1114"/>
      <c r="CK695" s="240"/>
      <c r="CM695" s="378" t="str">
        <f t="shared" si="70"/>
        <v/>
      </c>
      <c r="CN695" s="379" t="str">
        <f t="shared" si="71"/>
        <v/>
      </c>
      <c r="CO695" s="379" t="str">
        <f t="shared" si="72"/>
        <v/>
      </c>
      <c r="CP695" s="380" t="str">
        <f t="shared" si="73"/>
        <v/>
      </c>
      <c r="CQ695" s="244"/>
      <c r="CR695" s="1100"/>
      <c r="CS695" s="1101"/>
      <c r="CT695" s="1102"/>
      <c r="CU695" s="1135"/>
      <c r="CV695" s="1136"/>
      <c r="CW695" s="1136"/>
      <c r="CX695" s="1137"/>
      <c r="CY695" s="1138"/>
      <c r="CZ695" s="1139"/>
      <c r="DA695" s="1140"/>
      <c r="DB695" s="1132"/>
      <c r="DC695" s="1133"/>
      <c r="DD695" s="1133"/>
      <c r="DE695" s="1133"/>
      <c r="DF695" s="1133"/>
      <c r="DG695" s="1134"/>
      <c r="DH695" s="580"/>
      <c r="DI695" s="1084"/>
      <c r="DJ695" s="1084"/>
      <c r="DK695" s="581"/>
      <c r="DL695" s="582"/>
      <c r="DM695" s="1084"/>
      <c r="DN695" s="1084"/>
      <c r="DO695" s="581"/>
      <c r="DP695" s="582"/>
      <c r="DQ695" s="1084"/>
      <c r="DR695" s="1084"/>
      <c r="DS695" s="583"/>
      <c r="DT695" s="1124"/>
      <c r="DU695" s="1125"/>
      <c r="DV695" s="1125"/>
      <c r="DW695" s="1124"/>
      <c r="DX695" s="1125"/>
      <c r="DY695" s="1150"/>
      <c r="DZ695" s="1362"/>
      <c r="EA695" s="1363"/>
      <c r="EB695" s="1362"/>
      <c r="EC695" s="1363"/>
      <c r="ED695" s="1362"/>
      <c r="EE695" s="1377"/>
      <c r="EF695" s="1378"/>
      <c r="EG695" s="1379"/>
      <c r="EH695" s="1379"/>
      <c r="EI695" s="1380"/>
      <c r="EJ695" s="1381"/>
      <c r="EK695" s="1381"/>
      <c r="EL695" s="1381"/>
      <c r="EM695" s="1382"/>
      <c r="EN695" s="1382"/>
      <c r="EO695" s="1382"/>
      <c r="EP695" s="1375"/>
      <c r="EQ695" s="1376"/>
      <c r="ER695" s="1113"/>
      <c r="ES695" s="1113"/>
      <c r="ET695" s="1113"/>
      <c r="EU695" s="1113"/>
      <c r="EV695" s="1113"/>
      <c r="EW695" s="1113"/>
      <c r="EX695" s="1113"/>
      <c r="EY695" s="1113"/>
      <c r="EZ695" s="1114"/>
    </row>
    <row r="696" spans="1:156" ht="30" customHeight="1" x14ac:dyDescent="0.2">
      <c r="A696" s="207">
        <f t="shared" si="74"/>
        <v>685</v>
      </c>
      <c r="B696" s="1103"/>
      <c r="C696" s="1104"/>
      <c r="D696" s="1303"/>
      <c r="E696" s="1304"/>
      <c r="F696" s="1094" t="str">
        <f t="shared" si="76"/>
        <v/>
      </c>
      <c r="G696" s="1095"/>
      <c r="H696" s="1095"/>
      <c r="I696" s="1095"/>
      <c r="J696" s="1095"/>
      <c r="K696" s="1095"/>
      <c r="L696" s="1095"/>
      <c r="M696" s="1095"/>
      <c r="N696" s="1095"/>
      <c r="O696" s="1095"/>
      <c r="P696" s="1095"/>
      <c r="Q696" s="1095"/>
      <c r="R696" s="1095"/>
      <c r="S696" s="1095"/>
      <c r="T696" s="1095"/>
      <c r="U696" s="1095"/>
      <c r="V696" s="1095"/>
      <c r="W696" s="1096"/>
      <c r="X696" s="1299">
        <f t="shared" si="75"/>
        <v>0</v>
      </c>
      <c r="Y696" s="1300"/>
      <c r="Z696" s="1301"/>
      <c r="AA696" s="1100"/>
      <c r="AB696" s="1101"/>
      <c r="AC696" s="1102"/>
      <c r="AD696" s="1135"/>
      <c r="AE696" s="1136"/>
      <c r="AF696" s="1136"/>
      <c r="AG696" s="1137"/>
      <c r="AH696" s="1138"/>
      <c r="AI696" s="1139"/>
      <c r="AJ696" s="1140"/>
      <c r="AK696" s="1132"/>
      <c r="AL696" s="1133"/>
      <c r="AM696" s="1133"/>
      <c r="AN696" s="1133"/>
      <c r="AO696" s="1133"/>
      <c r="AP696" s="1134"/>
      <c r="AQ696" s="642" t="str">
        <f>IF(AK696="","",VLOOKUP(AK696,ﾃﾞｰﾀ一覧!$AH$4:$AR$66,2,FALSE))</f>
        <v/>
      </c>
      <c r="AR696" s="1084"/>
      <c r="AS696" s="1084"/>
      <c r="AT696" s="643" t="str">
        <f>IF(AK696="","",VLOOKUP(AK696,ﾃﾞｰﾀ一覧!$AH$4:$AR$66,3,FALSE))</f>
        <v/>
      </c>
      <c r="AU696" s="644" t="str">
        <f>IF(AK696="","",VLOOKUP(AK696,ﾃﾞｰﾀ一覧!$AH$4:$AR$66,5,FALSE))</f>
        <v/>
      </c>
      <c r="AV696" s="1084"/>
      <c r="AW696" s="1084"/>
      <c r="AX696" s="643" t="str">
        <f>IF(AK696="","",VLOOKUP(AK696,ﾃﾞｰﾀ一覧!$AH$4:$AR$66,6,FALSE))</f>
        <v/>
      </c>
      <c r="AY696" s="649" t="str">
        <f>IF(AK696="","",VLOOKUP(AK696,ﾃﾞｰﾀ一覧!$AH$4:$AR$66,8,FALSE))</f>
        <v/>
      </c>
      <c r="AZ696" s="1084"/>
      <c r="BA696" s="1084"/>
      <c r="BB696" s="388" t="str">
        <f>IF(AK696="","",VLOOKUP(AK696,ﾃﾞｰﾀ一覧!$AH$4:$AR$66,9,FALSE))</f>
        <v/>
      </c>
      <c r="BC696" s="1124"/>
      <c r="BD696" s="1125"/>
      <c r="BE696" s="1125"/>
      <c r="BF696" s="1124"/>
      <c r="BG696" s="1125"/>
      <c r="BH696" s="1125"/>
      <c r="BI696" s="1124"/>
      <c r="BJ696" s="1125"/>
      <c r="BK696" s="1150"/>
      <c r="BL696" s="1154"/>
      <c r="BM696" s="1155"/>
      <c r="BN696" s="1156"/>
      <c r="BO696" s="1109" t="str">
        <f>IF($AK696="","",IF($BF696="","",IF($BF696=ﾃﾞｰﾀ一覧!$U$37,"",IF($BF696=ﾃﾞｰﾀ一覧!$U$38,"",IF($AH696=ﾃﾞｰﾀ一覧!$U$25,VLOOKUP($AK696,ﾃﾞｰﾀ一覧!$AH$43:$AR$66,10,FALSE),VLOOKUP($AK696,ﾃﾞｰﾀ一覧!$AH$4:$AR$66,10,FALSE))))))</f>
        <v/>
      </c>
      <c r="BP696" s="1110"/>
      <c r="BQ696" s="1110"/>
      <c r="BR696" s="1111"/>
      <c r="BS696" s="1307">
        <f>IF($BL696="",0,VLOOKUP($BL696,ﾃﾞｰﾀ一覧!$AY$4:$BB$16,3,FALSE))+IF($BC696="",0,VLOOKUP($BC696,ﾃﾞｰﾀ一覧!$AY$4:$BB$16,3,FALSE))+IF($BD696="",0,VLOOKUP($BD696,ﾃﾞｰﾀ一覧!$AY$4:$BB$16,3,FALSE))</f>
        <v>0</v>
      </c>
      <c r="BT696" s="1307"/>
      <c r="BU696" s="1307"/>
      <c r="BV696" s="1112" t="str">
        <f>IF($BO696="","",IF($BF696=ﾃﾞｰﾀ一覧!$U$37,"",IF($BF696=ﾃﾞｰﾀ一覧!$U$38,"",IF($BO696=ﾃﾞｰﾀ一覧!$AT$27,ﾃﾞｰﾀ一覧!$AT$27,VLOOKUP($AK696,ﾃﾞｰﾀ一覧!$AH$4:$AR$66,11,FALSE)*IF($BO696=ﾃﾞｰﾀ一覧!$AT$17,($AR696+1)*($AV696+1),IF($BO696=ﾃﾞｰﾀ一覧!$AT$22,IF(COUNTIF($AD696,"*天端*"),ﾃﾞｰﾀ一覧!$AU$43/2,ﾃﾞｰﾀ一覧!$AU$43/3),IF($BO696=ﾃﾞｰﾀ一覧!$AT$20,$AR696*$AV696,IF($BO696=ﾃﾞｰﾀ一覧!$AT$21,$AV696,1))))))))</f>
        <v/>
      </c>
      <c r="BW696" s="1112"/>
      <c r="BX696" s="1112"/>
      <c r="BY696" s="1088" t="str">
        <f>IF($B696="","",IF($AH696="","",IF($CK696=ﾃﾞｰﾀ一覧!$U$53,ﾃﾞｰﾀ一覧!$U$61,IF($AH696=ﾃﾞｰﾀ一覧!$U$21,ﾃﾞｰﾀ一覧!$U$60,IF(OR($AH696=ﾃﾞｰﾀ一覧!$U$19,$AH696=ﾃﾞｰﾀ一覧!$U$20,$AH696=ﾃﾞｰﾀ一覧!$U$23,$AH696=ﾃﾞｰﾀ一覧!$U$22,$AH696=ﾃﾞｰﾀ一覧!$U$18,AH696=ﾃﾞｰﾀ一覧!$U$25),ﾃﾞｰﾀ一覧!$U$59,ﾃﾞｰﾀ一覧!$U$62)))))</f>
        <v/>
      </c>
      <c r="BZ696" s="1089"/>
      <c r="CA696" s="1113"/>
      <c r="CB696" s="1113"/>
      <c r="CC696" s="1113"/>
      <c r="CD696" s="1113"/>
      <c r="CE696" s="1113"/>
      <c r="CF696" s="1113"/>
      <c r="CG696" s="1113"/>
      <c r="CH696" s="1113"/>
      <c r="CI696" s="1114"/>
      <c r="CK696" s="240"/>
      <c r="CM696" s="378" t="str">
        <f t="shared" si="70"/>
        <v/>
      </c>
      <c r="CN696" s="379" t="str">
        <f t="shared" si="71"/>
        <v/>
      </c>
      <c r="CO696" s="379" t="str">
        <f t="shared" si="72"/>
        <v/>
      </c>
      <c r="CP696" s="380" t="str">
        <f t="shared" si="73"/>
        <v/>
      </c>
      <c r="CQ696" s="244"/>
      <c r="CR696" s="1100"/>
      <c r="CS696" s="1101"/>
      <c r="CT696" s="1102"/>
      <c r="CU696" s="1135"/>
      <c r="CV696" s="1136"/>
      <c r="CW696" s="1136"/>
      <c r="CX696" s="1137"/>
      <c r="CY696" s="1138"/>
      <c r="CZ696" s="1139"/>
      <c r="DA696" s="1140"/>
      <c r="DB696" s="1132"/>
      <c r="DC696" s="1133"/>
      <c r="DD696" s="1133"/>
      <c r="DE696" s="1133"/>
      <c r="DF696" s="1133"/>
      <c r="DG696" s="1134"/>
      <c r="DH696" s="580"/>
      <c r="DI696" s="1084"/>
      <c r="DJ696" s="1084"/>
      <c r="DK696" s="581"/>
      <c r="DL696" s="582"/>
      <c r="DM696" s="1084"/>
      <c r="DN696" s="1084"/>
      <c r="DO696" s="581"/>
      <c r="DP696" s="582"/>
      <c r="DQ696" s="1084"/>
      <c r="DR696" s="1084"/>
      <c r="DS696" s="583"/>
      <c r="DT696" s="1124"/>
      <c r="DU696" s="1125"/>
      <c r="DV696" s="1125"/>
      <c r="DW696" s="1124"/>
      <c r="DX696" s="1125"/>
      <c r="DY696" s="1150"/>
      <c r="DZ696" s="1362"/>
      <c r="EA696" s="1363"/>
      <c r="EB696" s="1362"/>
      <c r="EC696" s="1363"/>
      <c r="ED696" s="1362"/>
      <c r="EE696" s="1377"/>
      <c r="EF696" s="1378"/>
      <c r="EG696" s="1379"/>
      <c r="EH696" s="1379"/>
      <c r="EI696" s="1380"/>
      <c r="EJ696" s="1381"/>
      <c r="EK696" s="1381"/>
      <c r="EL696" s="1381"/>
      <c r="EM696" s="1382"/>
      <c r="EN696" s="1382"/>
      <c r="EO696" s="1382"/>
      <c r="EP696" s="1375"/>
      <c r="EQ696" s="1376"/>
      <c r="ER696" s="1113"/>
      <c r="ES696" s="1113"/>
      <c r="ET696" s="1113"/>
      <c r="EU696" s="1113"/>
      <c r="EV696" s="1113"/>
      <c r="EW696" s="1113"/>
      <c r="EX696" s="1113"/>
      <c r="EY696" s="1113"/>
      <c r="EZ696" s="1114"/>
    </row>
    <row r="697" spans="1:156" ht="30" customHeight="1" x14ac:dyDescent="0.2">
      <c r="A697" s="207">
        <f t="shared" si="74"/>
        <v>686</v>
      </c>
      <c r="B697" s="1103"/>
      <c r="C697" s="1104"/>
      <c r="D697" s="1303"/>
      <c r="E697" s="1304"/>
      <c r="F697" s="1094" t="str">
        <f t="shared" si="76"/>
        <v/>
      </c>
      <c r="G697" s="1095"/>
      <c r="H697" s="1095"/>
      <c r="I697" s="1095"/>
      <c r="J697" s="1095"/>
      <c r="K697" s="1095"/>
      <c r="L697" s="1095"/>
      <c r="M697" s="1095"/>
      <c r="N697" s="1095"/>
      <c r="O697" s="1095"/>
      <c r="P697" s="1095"/>
      <c r="Q697" s="1095"/>
      <c r="R697" s="1095"/>
      <c r="S697" s="1095"/>
      <c r="T697" s="1095"/>
      <c r="U697" s="1095"/>
      <c r="V697" s="1095"/>
      <c r="W697" s="1096"/>
      <c r="X697" s="1299">
        <f t="shared" si="75"/>
        <v>0</v>
      </c>
      <c r="Y697" s="1300"/>
      <c r="Z697" s="1301"/>
      <c r="AA697" s="1100"/>
      <c r="AB697" s="1101"/>
      <c r="AC697" s="1102"/>
      <c r="AD697" s="1135"/>
      <c r="AE697" s="1136"/>
      <c r="AF697" s="1136"/>
      <c r="AG697" s="1137"/>
      <c r="AH697" s="1138"/>
      <c r="AI697" s="1139"/>
      <c r="AJ697" s="1140"/>
      <c r="AK697" s="1132"/>
      <c r="AL697" s="1133"/>
      <c r="AM697" s="1133"/>
      <c r="AN697" s="1133"/>
      <c r="AO697" s="1133"/>
      <c r="AP697" s="1134"/>
      <c r="AQ697" s="642" t="str">
        <f>IF(AK697="","",VLOOKUP(AK697,ﾃﾞｰﾀ一覧!$AH$4:$AR$66,2,FALSE))</f>
        <v/>
      </c>
      <c r="AR697" s="1084"/>
      <c r="AS697" s="1084"/>
      <c r="AT697" s="643" t="str">
        <f>IF(AK697="","",VLOOKUP(AK697,ﾃﾞｰﾀ一覧!$AH$4:$AR$66,3,FALSE))</f>
        <v/>
      </c>
      <c r="AU697" s="644" t="str">
        <f>IF(AK697="","",VLOOKUP(AK697,ﾃﾞｰﾀ一覧!$AH$4:$AR$66,5,FALSE))</f>
        <v/>
      </c>
      <c r="AV697" s="1084"/>
      <c r="AW697" s="1084"/>
      <c r="AX697" s="643" t="str">
        <f>IF(AK697="","",VLOOKUP(AK697,ﾃﾞｰﾀ一覧!$AH$4:$AR$66,6,FALSE))</f>
        <v/>
      </c>
      <c r="AY697" s="649" t="str">
        <f>IF(AK697="","",VLOOKUP(AK697,ﾃﾞｰﾀ一覧!$AH$4:$AR$66,8,FALSE))</f>
        <v/>
      </c>
      <c r="AZ697" s="1084"/>
      <c r="BA697" s="1084"/>
      <c r="BB697" s="388" t="str">
        <f>IF(AK697="","",VLOOKUP(AK697,ﾃﾞｰﾀ一覧!$AH$4:$AR$66,9,FALSE))</f>
        <v/>
      </c>
      <c r="BC697" s="1124"/>
      <c r="BD697" s="1125"/>
      <c r="BE697" s="1125"/>
      <c r="BF697" s="1124"/>
      <c r="BG697" s="1125"/>
      <c r="BH697" s="1125"/>
      <c r="BI697" s="1124"/>
      <c r="BJ697" s="1125"/>
      <c r="BK697" s="1150"/>
      <c r="BL697" s="1154"/>
      <c r="BM697" s="1155"/>
      <c r="BN697" s="1156"/>
      <c r="BO697" s="1109" t="str">
        <f>IF($AK697="","",IF($BF697="","",IF($BF697=ﾃﾞｰﾀ一覧!$U$37,"",IF($BF697=ﾃﾞｰﾀ一覧!$U$38,"",IF($AH697=ﾃﾞｰﾀ一覧!$U$25,VLOOKUP($AK697,ﾃﾞｰﾀ一覧!$AH$43:$AR$66,10,FALSE),VLOOKUP($AK697,ﾃﾞｰﾀ一覧!$AH$4:$AR$66,10,FALSE))))))</f>
        <v/>
      </c>
      <c r="BP697" s="1110"/>
      <c r="BQ697" s="1110"/>
      <c r="BR697" s="1111"/>
      <c r="BS697" s="1307">
        <f>IF($BL697="",0,VLOOKUP($BL697,ﾃﾞｰﾀ一覧!$AY$4:$BB$16,3,FALSE))+IF($BC697="",0,VLOOKUP($BC697,ﾃﾞｰﾀ一覧!$AY$4:$BB$16,3,FALSE))+IF($BD697="",0,VLOOKUP($BD697,ﾃﾞｰﾀ一覧!$AY$4:$BB$16,3,FALSE))</f>
        <v>0</v>
      </c>
      <c r="BT697" s="1307"/>
      <c r="BU697" s="1307"/>
      <c r="BV697" s="1112" t="str">
        <f>IF($BO697="","",IF($BF697=ﾃﾞｰﾀ一覧!$U$37,"",IF($BF697=ﾃﾞｰﾀ一覧!$U$38,"",IF($BO697=ﾃﾞｰﾀ一覧!$AT$27,ﾃﾞｰﾀ一覧!$AT$27,VLOOKUP($AK697,ﾃﾞｰﾀ一覧!$AH$4:$AR$66,11,FALSE)*IF($BO697=ﾃﾞｰﾀ一覧!$AT$17,($AR697+1)*($AV697+1),IF($BO697=ﾃﾞｰﾀ一覧!$AT$22,IF(COUNTIF($AD697,"*天端*"),ﾃﾞｰﾀ一覧!$AU$43/2,ﾃﾞｰﾀ一覧!$AU$43/3),IF($BO697=ﾃﾞｰﾀ一覧!$AT$20,$AR697*$AV697,IF($BO697=ﾃﾞｰﾀ一覧!$AT$21,$AV697,1))))))))</f>
        <v/>
      </c>
      <c r="BW697" s="1112"/>
      <c r="BX697" s="1112"/>
      <c r="BY697" s="1088" t="str">
        <f>IF($B697="","",IF($AH697="","",IF($CK697=ﾃﾞｰﾀ一覧!$U$53,ﾃﾞｰﾀ一覧!$U$61,IF($AH697=ﾃﾞｰﾀ一覧!$U$21,ﾃﾞｰﾀ一覧!$U$60,IF(OR($AH697=ﾃﾞｰﾀ一覧!$U$19,$AH697=ﾃﾞｰﾀ一覧!$U$20,$AH697=ﾃﾞｰﾀ一覧!$U$23,$AH697=ﾃﾞｰﾀ一覧!$U$22,$AH697=ﾃﾞｰﾀ一覧!$U$18,AH697=ﾃﾞｰﾀ一覧!$U$25),ﾃﾞｰﾀ一覧!$U$59,ﾃﾞｰﾀ一覧!$U$62)))))</f>
        <v/>
      </c>
      <c r="BZ697" s="1089"/>
      <c r="CA697" s="1113"/>
      <c r="CB697" s="1113"/>
      <c r="CC697" s="1113"/>
      <c r="CD697" s="1113"/>
      <c r="CE697" s="1113"/>
      <c r="CF697" s="1113"/>
      <c r="CG697" s="1113"/>
      <c r="CH697" s="1113"/>
      <c r="CI697" s="1114"/>
      <c r="CK697" s="240"/>
      <c r="CM697" s="378" t="str">
        <f t="shared" si="70"/>
        <v/>
      </c>
      <c r="CN697" s="379" t="str">
        <f t="shared" si="71"/>
        <v/>
      </c>
      <c r="CO697" s="379" t="str">
        <f t="shared" si="72"/>
        <v/>
      </c>
      <c r="CP697" s="380" t="str">
        <f t="shared" si="73"/>
        <v/>
      </c>
      <c r="CQ697" s="244"/>
      <c r="CR697" s="1100"/>
      <c r="CS697" s="1101"/>
      <c r="CT697" s="1102"/>
      <c r="CU697" s="1135"/>
      <c r="CV697" s="1136"/>
      <c r="CW697" s="1136"/>
      <c r="CX697" s="1137"/>
      <c r="CY697" s="1138"/>
      <c r="CZ697" s="1139"/>
      <c r="DA697" s="1140"/>
      <c r="DB697" s="1132"/>
      <c r="DC697" s="1133"/>
      <c r="DD697" s="1133"/>
      <c r="DE697" s="1133"/>
      <c r="DF697" s="1133"/>
      <c r="DG697" s="1134"/>
      <c r="DH697" s="580"/>
      <c r="DI697" s="1084"/>
      <c r="DJ697" s="1084"/>
      <c r="DK697" s="581"/>
      <c r="DL697" s="582"/>
      <c r="DM697" s="1084"/>
      <c r="DN697" s="1084"/>
      <c r="DO697" s="581"/>
      <c r="DP697" s="582"/>
      <c r="DQ697" s="1084"/>
      <c r="DR697" s="1084"/>
      <c r="DS697" s="583"/>
      <c r="DT697" s="1124"/>
      <c r="DU697" s="1125"/>
      <c r="DV697" s="1125"/>
      <c r="DW697" s="1124"/>
      <c r="DX697" s="1125"/>
      <c r="DY697" s="1150"/>
      <c r="DZ697" s="1362"/>
      <c r="EA697" s="1363"/>
      <c r="EB697" s="1362"/>
      <c r="EC697" s="1363"/>
      <c r="ED697" s="1362"/>
      <c r="EE697" s="1377"/>
      <c r="EF697" s="1378"/>
      <c r="EG697" s="1379"/>
      <c r="EH697" s="1379"/>
      <c r="EI697" s="1380"/>
      <c r="EJ697" s="1381"/>
      <c r="EK697" s="1381"/>
      <c r="EL697" s="1381"/>
      <c r="EM697" s="1382"/>
      <c r="EN697" s="1382"/>
      <c r="EO697" s="1382"/>
      <c r="EP697" s="1375"/>
      <c r="EQ697" s="1376"/>
      <c r="ER697" s="1113"/>
      <c r="ES697" s="1113"/>
      <c r="ET697" s="1113"/>
      <c r="EU697" s="1113"/>
      <c r="EV697" s="1113"/>
      <c r="EW697" s="1113"/>
      <c r="EX697" s="1113"/>
      <c r="EY697" s="1113"/>
      <c r="EZ697" s="1114"/>
    </row>
    <row r="698" spans="1:156" ht="30" customHeight="1" x14ac:dyDescent="0.2">
      <c r="A698" s="207">
        <f t="shared" si="74"/>
        <v>687</v>
      </c>
      <c r="B698" s="1103"/>
      <c r="C698" s="1104"/>
      <c r="D698" s="1303"/>
      <c r="E698" s="1304"/>
      <c r="F698" s="1094" t="str">
        <f t="shared" si="76"/>
        <v/>
      </c>
      <c r="G698" s="1095"/>
      <c r="H698" s="1095"/>
      <c r="I698" s="1095"/>
      <c r="J698" s="1095"/>
      <c r="K698" s="1095"/>
      <c r="L698" s="1095"/>
      <c r="M698" s="1095"/>
      <c r="N698" s="1095"/>
      <c r="O698" s="1095"/>
      <c r="P698" s="1095"/>
      <c r="Q698" s="1095"/>
      <c r="R698" s="1095"/>
      <c r="S698" s="1095"/>
      <c r="T698" s="1095"/>
      <c r="U698" s="1095"/>
      <c r="V698" s="1095"/>
      <c r="W698" s="1096"/>
      <c r="X698" s="1299">
        <f t="shared" si="75"/>
        <v>0</v>
      </c>
      <c r="Y698" s="1300"/>
      <c r="Z698" s="1301"/>
      <c r="AA698" s="1100"/>
      <c r="AB698" s="1101"/>
      <c r="AC698" s="1102"/>
      <c r="AD698" s="1135"/>
      <c r="AE698" s="1136"/>
      <c r="AF698" s="1136"/>
      <c r="AG698" s="1137"/>
      <c r="AH698" s="1138"/>
      <c r="AI698" s="1139"/>
      <c r="AJ698" s="1140"/>
      <c r="AK698" s="1132"/>
      <c r="AL698" s="1133"/>
      <c r="AM698" s="1133"/>
      <c r="AN698" s="1133"/>
      <c r="AO698" s="1133"/>
      <c r="AP698" s="1134"/>
      <c r="AQ698" s="642" t="str">
        <f>IF(AK698="","",VLOOKUP(AK698,ﾃﾞｰﾀ一覧!$AH$4:$AR$66,2,FALSE))</f>
        <v/>
      </c>
      <c r="AR698" s="1084"/>
      <c r="AS698" s="1084"/>
      <c r="AT698" s="643" t="str">
        <f>IF(AK698="","",VLOOKUP(AK698,ﾃﾞｰﾀ一覧!$AH$4:$AR$66,3,FALSE))</f>
        <v/>
      </c>
      <c r="AU698" s="644" t="str">
        <f>IF(AK698="","",VLOOKUP(AK698,ﾃﾞｰﾀ一覧!$AH$4:$AR$66,5,FALSE))</f>
        <v/>
      </c>
      <c r="AV698" s="1084"/>
      <c r="AW698" s="1084"/>
      <c r="AX698" s="643" t="str">
        <f>IF(AK698="","",VLOOKUP(AK698,ﾃﾞｰﾀ一覧!$AH$4:$AR$66,6,FALSE))</f>
        <v/>
      </c>
      <c r="AY698" s="649" t="str">
        <f>IF(AK698="","",VLOOKUP(AK698,ﾃﾞｰﾀ一覧!$AH$4:$AR$66,8,FALSE))</f>
        <v/>
      </c>
      <c r="AZ698" s="1084"/>
      <c r="BA698" s="1084"/>
      <c r="BB698" s="388" t="str">
        <f>IF(AK698="","",VLOOKUP(AK698,ﾃﾞｰﾀ一覧!$AH$4:$AR$66,9,FALSE))</f>
        <v/>
      </c>
      <c r="BC698" s="1124"/>
      <c r="BD698" s="1125"/>
      <c r="BE698" s="1125"/>
      <c r="BF698" s="1124"/>
      <c r="BG698" s="1125"/>
      <c r="BH698" s="1125"/>
      <c r="BI698" s="1124"/>
      <c r="BJ698" s="1125"/>
      <c r="BK698" s="1150"/>
      <c r="BL698" s="1154"/>
      <c r="BM698" s="1155"/>
      <c r="BN698" s="1156"/>
      <c r="BO698" s="1109" t="str">
        <f>IF($AK698="","",IF($BF698="","",IF($BF698=ﾃﾞｰﾀ一覧!$U$37,"",IF($BF698=ﾃﾞｰﾀ一覧!$U$38,"",IF($AH698=ﾃﾞｰﾀ一覧!$U$25,VLOOKUP($AK698,ﾃﾞｰﾀ一覧!$AH$43:$AR$66,10,FALSE),VLOOKUP($AK698,ﾃﾞｰﾀ一覧!$AH$4:$AR$66,10,FALSE))))))</f>
        <v/>
      </c>
      <c r="BP698" s="1110"/>
      <c r="BQ698" s="1110"/>
      <c r="BR698" s="1111"/>
      <c r="BS698" s="1307">
        <f>IF($BL698="",0,VLOOKUP($BL698,ﾃﾞｰﾀ一覧!$AY$4:$BB$16,3,FALSE))+IF($BC698="",0,VLOOKUP($BC698,ﾃﾞｰﾀ一覧!$AY$4:$BB$16,3,FALSE))+IF($BD698="",0,VLOOKUP($BD698,ﾃﾞｰﾀ一覧!$AY$4:$BB$16,3,FALSE))</f>
        <v>0</v>
      </c>
      <c r="BT698" s="1307"/>
      <c r="BU698" s="1307"/>
      <c r="BV698" s="1112" t="str">
        <f>IF($BO698="","",IF($BF698=ﾃﾞｰﾀ一覧!$U$37,"",IF($BF698=ﾃﾞｰﾀ一覧!$U$38,"",IF($BO698=ﾃﾞｰﾀ一覧!$AT$27,ﾃﾞｰﾀ一覧!$AT$27,VLOOKUP($AK698,ﾃﾞｰﾀ一覧!$AH$4:$AR$66,11,FALSE)*IF($BO698=ﾃﾞｰﾀ一覧!$AT$17,($AR698+1)*($AV698+1),IF($BO698=ﾃﾞｰﾀ一覧!$AT$22,IF(COUNTIF($AD698,"*天端*"),ﾃﾞｰﾀ一覧!$AU$43/2,ﾃﾞｰﾀ一覧!$AU$43/3),IF($BO698=ﾃﾞｰﾀ一覧!$AT$20,$AR698*$AV698,IF($BO698=ﾃﾞｰﾀ一覧!$AT$21,$AV698,1))))))))</f>
        <v/>
      </c>
      <c r="BW698" s="1112"/>
      <c r="BX698" s="1112"/>
      <c r="BY698" s="1088" t="str">
        <f>IF($B698="","",IF($AH698="","",IF($CK698=ﾃﾞｰﾀ一覧!$U$53,ﾃﾞｰﾀ一覧!$U$61,IF($AH698=ﾃﾞｰﾀ一覧!$U$21,ﾃﾞｰﾀ一覧!$U$60,IF(OR($AH698=ﾃﾞｰﾀ一覧!$U$19,$AH698=ﾃﾞｰﾀ一覧!$U$20,$AH698=ﾃﾞｰﾀ一覧!$U$23,$AH698=ﾃﾞｰﾀ一覧!$U$22,$AH698=ﾃﾞｰﾀ一覧!$U$18,AH698=ﾃﾞｰﾀ一覧!$U$25),ﾃﾞｰﾀ一覧!$U$59,ﾃﾞｰﾀ一覧!$U$62)))))</f>
        <v/>
      </c>
      <c r="BZ698" s="1089"/>
      <c r="CA698" s="1113"/>
      <c r="CB698" s="1113"/>
      <c r="CC698" s="1113"/>
      <c r="CD698" s="1113"/>
      <c r="CE698" s="1113"/>
      <c r="CF698" s="1113"/>
      <c r="CG698" s="1113"/>
      <c r="CH698" s="1113"/>
      <c r="CI698" s="1114"/>
      <c r="CK698" s="240"/>
      <c r="CM698" s="378" t="str">
        <f t="shared" si="70"/>
        <v/>
      </c>
      <c r="CN698" s="379" t="str">
        <f t="shared" si="71"/>
        <v/>
      </c>
      <c r="CO698" s="379" t="str">
        <f t="shared" si="72"/>
        <v/>
      </c>
      <c r="CP698" s="380" t="str">
        <f t="shared" si="73"/>
        <v/>
      </c>
      <c r="CQ698" s="244"/>
      <c r="CR698" s="1100"/>
      <c r="CS698" s="1101"/>
      <c r="CT698" s="1102"/>
      <c r="CU698" s="1135"/>
      <c r="CV698" s="1136"/>
      <c r="CW698" s="1136"/>
      <c r="CX698" s="1137"/>
      <c r="CY698" s="1138"/>
      <c r="CZ698" s="1139"/>
      <c r="DA698" s="1140"/>
      <c r="DB698" s="1132"/>
      <c r="DC698" s="1133"/>
      <c r="DD698" s="1133"/>
      <c r="DE698" s="1133"/>
      <c r="DF698" s="1133"/>
      <c r="DG698" s="1134"/>
      <c r="DH698" s="580"/>
      <c r="DI698" s="1084"/>
      <c r="DJ698" s="1084"/>
      <c r="DK698" s="581"/>
      <c r="DL698" s="582"/>
      <c r="DM698" s="1084"/>
      <c r="DN698" s="1084"/>
      <c r="DO698" s="581"/>
      <c r="DP698" s="582"/>
      <c r="DQ698" s="1084"/>
      <c r="DR698" s="1084"/>
      <c r="DS698" s="583"/>
      <c r="DT698" s="1124"/>
      <c r="DU698" s="1125"/>
      <c r="DV698" s="1125"/>
      <c r="DW698" s="1124"/>
      <c r="DX698" s="1125"/>
      <c r="DY698" s="1150"/>
      <c r="DZ698" s="1362"/>
      <c r="EA698" s="1363"/>
      <c r="EB698" s="1362"/>
      <c r="EC698" s="1363"/>
      <c r="ED698" s="1362"/>
      <c r="EE698" s="1377"/>
      <c r="EF698" s="1378"/>
      <c r="EG698" s="1379"/>
      <c r="EH698" s="1379"/>
      <c r="EI698" s="1380"/>
      <c r="EJ698" s="1381"/>
      <c r="EK698" s="1381"/>
      <c r="EL698" s="1381"/>
      <c r="EM698" s="1382"/>
      <c r="EN698" s="1382"/>
      <c r="EO698" s="1382"/>
      <c r="EP698" s="1375"/>
      <c r="EQ698" s="1376"/>
      <c r="ER698" s="1113"/>
      <c r="ES698" s="1113"/>
      <c r="ET698" s="1113"/>
      <c r="EU698" s="1113"/>
      <c r="EV698" s="1113"/>
      <c r="EW698" s="1113"/>
      <c r="EX698" s="1113"/>
      <c r="EY698" s="1113"/>
      <c r="EZ698" s="1114"/>
    </row>
    <row r="699" spans="1:156" ht="30" customHeight="1" x14ac:dyDescent="0.2">
      <c r="A699" s="207">
        <f t="shared" si="74"/>
        <v>688</v>
      </c>
      <c r="B699" s="1103"/>
      <c r="C699" s="1104"/>
      <c r="D699" s="1303"/>
      <c r="E699" s="1304"/>
      <c r="F699" s="1094" t="str">
        <f t="shared" si="76"/>
        <v/>
      </c>
      <c r="G699" s="1095"/>
      <c r="H699" s="1095"/>
      <c r="I699" s="1095"/>
      <c r="J699" s="1095"/>
      <c r="K699" s="1095"/>
      <c r="L699" s="1095"/>
      <c r="M699" s="1095"/>
      <c r="N699" s="1095"/>
      <c r="O699" s="1095"/>
      <c r="P699" s="1095"/>
      <c r="Q699" s="1095"/>
      <c r="R699" s="1095"/>
      <c r="S699" s="1095"/>
      <c r="T699" s="1095"/>
      <c r="U699" s="1095"/>
      <c r="V699" s="1095"/>
      <c r="W699" s="1096"/>
      <c r="X699" s="1299">
        <f t="shared" si="75"/>
        <v>0</v>
      </c>
      <c r="Y699" s="1300"/>
      <c r="Z699" s="1301"/>
      <c r="AA699" s="1100"/>
      <c r="AB699" s="1101"/>
      <c r="AC699" s="1102"/>
      <c r="AD699" s="1135"/>
      <c r="AE699" s="1136"/>
      <c r="AF699" s="1136"/>
      <c r="AG699" s="1137"/>
      <c r="AH699" s="1138"/>
      <c r="AI699" s="1139"/>
      <c r="AJ699" s="1140"/>
      <c r="AK699" s="1132"/>
      <c r="AL699" s="1133"/>
      <c r="AM699" s="1133"/>
      <c r="AN699" s="1133"/>
      <c r="AO699" s="1133"/>
      <c r="AP699" s="1134"/>
      <c r="AQ699" s="642" t="str">
        <f>IF(AK699="","",VLOOKUP(AK699,ﾃﾞｰﾀ一覧!$AH$4:$AR$66,2,FALSE))</f>
        <v/>
      </c>
      <c r="AR699" s="1084"/>
      <c r="AS699" s="1084"/>
      <c r="AT699" s="643" t="str">
        <f>IF(AK699="","",VLOOKUP(AK699,ﾃﾞｰﾀ一覧!$AH$4:$AR$66,3,FALSE))</f>
        <v/>
      </c>
      <c r="AU699" s="644" t="str">
        <f>IF(AK699="","",VLOOKUP(AK699,ﾃﾞｰﾀ一覧!$AH$4:$AR$66,5,FALSE))</f>
        <v/>
      </c>
      <c r="AV699" s="1084"/>
      <c r="AW699" s="1084"/>
      <c r="AX699" s="643" t="str">
        <f>IF(AK699="","",VLOOKUP(AK699,ﾃﾞｰﾀ一覧!$AH$4:$AR$66,6,FALSE))</f>
        <v/>
      </c>
      <c r="AY699" s="649" t="str">
        <f>IF(AK699="","",VLOOKUP(AK699,ﾃﾞｰﾀ一覧!$AH$4:$AR$66,8,FALSE))</f>
        <v/>
      </c>
      <c r="AZ699" s="1084"/>
      <c r="BA699" s="1084"/>
      <c r="BB699" s="388" t="str">
        <f>IF(AK699="","",VLOOKUP(AK699,ﾃﾞｰﾀ一覧!$AH$4:$AR$66,9,FALSE))</f>
        <v/>
      </c>
      <c r="BC699" s="1124"/>
      <c r="BD699" s="1125"/>
      <c r="BE699" s="1125"/>
      <c r="BF699" s="1124"/>
      <c r="BG699" s="1125"/>
      <c r="BH699" s="1125"/>
      <c r="BI699" s="1124"/>
      <c r="BJ699" s="1125"/>
      <c r="BK699" s="1150"/>
      <c r="BL699" s="1154"/>
      <c r="BM699" s="1155"/>
      <c r="BN699" s="1156"/>
      <c r="BO699" s="1109" t="str">
        <f>IF($AK699="","",IF($BF699="","",IF($BF699=ﾃﾞｰﾀ一覧!$U$37,"",IF($BF699=ﾃﾞｰﾀ一覧!$U$38,"",IF($AH699=ﾃﾞｰﾀ一覧!$U$25,VLOOKUP($AK699,ﾃﾞｰﾀ一覧!$AH$43:$AR$66,10,FALSE),VLOOKUP($AK699,ﾃﾞｰﾀ一覧!$AH$4:$AR$66,10,FALSE))))))</f>
        <v/>
      </c>
      <c r="BP699" s="1110"/>
      <c r="BQ699" s="1110"/>
      <c r="BR699" s="1111"/>
      <c r="BS699" s="1307">
        <f>IF($BL699="",0,VLOOKUP($BL699,ﾃﾞｰﾀ一覧!$AY$4:$BB$16,3,FALSE))+IF($BC699="",0,VLOOKUP($BC699,ﾃﾞｰﾀ一覧!$AY$4:$BB$16,3,FALSE))+IF($BD699="",0,VLOOKUP($BD699,ﾃﾞｰﾀ一覧!$AY$4:$BB$16,3,FALSE))</f>
        <v>0</v>
      </c>
      <c r="BT699" s="1307"/>
      <c r="BU699" s="1307"/>
      <c r="BV699" s="1112" t="str">
        <f>IF($BO699="","",IF($BF699=ﾃﾞｰﾀ一覧!$U$37,"",IF($BF699=ﾃﾞｰﾀ一覧!$U$38,"",IF($BO699=ﾃﾞｰﾀ一覧!$AT$27,ﾃﾞｰﾀ一覧!$AT$27,VLOOKUP($AK699,ﾃﾞｰﾀ一覧!$AH$4:$AR$66,11,FALSE)*IF($BO699=ﾃﾞｰﾀ一覧!$AT$17,($AR699+1)*($AV699+1),IF($BO699=ﾃﾞｰﾀ一覧!$AT$22,IF(COUNTIF($AD699,"*天端*"),ﾃﾞｰﾀ一覧!$AU$43/2,ﾃﾞｰﾀ一覧!$AU$43/3),IF($BO699=ﾃﾞｰﾀ一覧!$AT$20,$AR699*$AV699,IF($BO699=ﾃﾞｰﾀ一覧!$AT$21,$AV699,1))))))))</f>
        <v/>
      </c>
      <c r="BW699" s="1112"/>
      <c r="BX699" s="1112"/>
      <c r="BY699" s="1088" t="str">
        <f>IF($B699="","",IF($AH699="","",IF($CK699=ﾃﾞｰﾀ一覧!$U$53,ﾃﾞｰﾀ一覧!$U$61,IF($AH699=ﾃﾞｰﾀ一覧!$U$21,ﾃﾞｰﾀ一覧!$U$60,IF(OR($AH699=ﾃﾞｰﾀ一覧!$U$19,$AH699=ﾃﾞｰﾀ一覧!$U$20,$AH699=ﾃﾞｰﾀ一覧!$U$23,$AH699=ﾃﾞｰﾀ一覧!$U$22,$AH699=ﾃﾞｰﾀ一覧!$U$18,AH699=ﾃﾞｰﾀ一覧!$U$25),ﾃﾞｰﾀ一覧!$U$59,ﾃﾞｰﾀ一覧!$U$62)))))</f>
        <v/>
      </c>
      <c r="BZ699" s="1089"/>
      <c r="CA699" s="1113"/>
      <c r="CB699" s="1113"/>
      <c r="CC699" s="1113"/>
      <c r="CD699" s="1113"/>
      <c r="CE699" s="1113"/>
      <c r="CF699" s="1113"/>
      <c r="CG699" s="1113"/>
      <c r="CH699" s="1113"/>
      <c r="CI699" s="1114"/>
      <c r="CK699" s="240"/>
      <c r="CM699" s="378" t="str">
        <f t="shared" si="70"/>
        <v/>
      </c>
      <c r="CN699" s="379" t="str">
        <f t="shared" si="71"/>
        <v/>
      </c>
      <c r="CO699" s="379" t="str">
        <f t="shared" si="72"/>
        <v/>
      </c>
      <c r="CP699" s="380" t="str">
        <f t="shared" si="73"/>
        <v/>
      </c>
      <c r="CQ699" s="244"/>
      <c r="CR699" s="1100"/>
      <c r="CS699" s="1101"/>
      <c r="CT699" s="1102"/>
      <c r="CU699" s="1135"/>
      <c r="CV699" s="1136"/>
      <c r="CW699" s="1136"/>
      <c r="CX699" s="1137"/>
      <c r="CY699" s="1138"/>
      <c r="CZ699" s="1139"/>
      <c r="DA699" s="1140"/>
      <c r="DB699" s="1132"/>
      <c r="DC699" s="1133"/>
      <c r="DD699" s="1133"/>
      <c r="DE699" s="1133"/>
      <c r="DF699" s="1133"/>
      <c r="DG699" s="1134"/>
      <c r="DH699" s="580"/>
      <c r="DI699" s="1084"/>
      <c r="DJ699" s="1084"/>
      <c r="DK699" s="581"/>
      <c r="DL699" s="582"/>
      <c r="DM699" s="1084"/>
      <c r="DN699" s="1084"/>
      <c r="DO699" s="581"/>
      <c r="DP699" s="582"/>
      <c r="DQ699" s="1084"/>
      <c r="DR699" s="1084"/>
      <c r="DS699" s="583"/>
      <c r="DT699" s="1124"/>
      <c r="DU699" s="1125"/>
      <c r="DV699" s="1125"/>
      <c r="DW699" s="1124"/>
      <c r="DX699" s="1125"/>
      <c r="DY699" s="1150"/>
      <c r="DZ699" s="1362"/>
      <c r="EA699" s="1363"/>
      <c r="EB699" s="1362"/>
      <c r="EC699" s="1363"/>
      <c r="ED699" s="1362"/>
      <c r="EE699" s="1377"/>
      <c r="EF699" s="1378"/>
      <c r="EG699" s="1379"/>
      <c r="EH699" s="1379"/>
      <c r="EI699" s="1380"/>
      <c r="EJ699" s="1381"/>
      <c r="EK699" s="1381"/>
      <c r="EL699" s="1381"/>
      <c r="EM699" s="1382"/>
      <c r="EN699" s="1382"/>
      <c r="EO699" s="1382"/>
      <c r="EP699" s="1375"/>
      <c r="EQ699" s="1376"/>
      <c r="ER699" s="1113"/>
      <c r="ES699" s="1113"/>
      <c r="ET699" s="1113"/>
      <c r="EU699" s="1113"/>
      <c r="EV699" s="1113"/>
      <c r="EW699" s="1113"/>
      <c r="EX699" s="1113"/>
      <c r="EY699" s="1113"/>
      <c r="EZ699" s="1114"/>
    </row>
    <row r="700" spans="1:156" ht="30" customHeight="1" x14ac:dyDescent="0.2">
      <c r="A700" s="207">
        <f t="shared" si="74"/>
        <v>689</v>
      </c>
      <c r="B700" s="1103"/>
      <c r="C700" s="1104"/>
      <c r="D700" s="1303"/>
      <c r="E700" s="1304"/>
      <c r="F700" s="1094" t="str">
        <f t="shared" si="76"/>
        <v/>
      </c>
      <c r="G700" s="1095"/>
      <c r="H700" s="1095"/>
      <c r="I700" s="1095"/>
      <c r="J700" s="1095"/>
      <c r="K700" s="1095"/>
      <c r="L700" s="1095"/>
      <c r="M700" s="1095"/>
      <c r="N700" s="1095"/>
      <c r="O700" s="1095"/>
      <c r="P700" s="1095"/>
      <c r="Q700" s="1095"/>
      <c r="R700" s="1095"/>
      <c r="S700" s="1095"/>
      <c r="T700" s="1095"/>
      <c r="U700" s="1095"/>
      <c r="V700" s="1095"/>
      <c r="W700" s="1096"/>
      <c r="X700" s="1299">
        <f t="shared" si="75"/>
        <v>0</v>
      </c>
      <c r="Y700" s="1300"/>
      <c r="Z700" s="1301"/>
      <c r="AA700" s="1100"/>
      <c r="AB700" s="1101"/>
      <c r="AC700" s="1102"/>
      <c r="AD700" s="1135"/>
      <c r="AE700" s="1136"/>
      <c r="AF700" s="1136"/>
      <c r="AG700" s="1137"/>
      <c r="AH700" s="1138"/>
      <c r="AI700" s="1139"/>
      <c r="AJ700" s="1140"/>
      <c r="AK700" s="1132"/>
      <c r="AL700" s="1133"/>
      <c r="AM700" s="1133"/>
      <c r="AN700" s="1133"/>
      <c r="AO700" s="1133"/>
      <c r="AP700" s="1134"/>
      <c r="AQ700" s="642" t="str">
        <f>IF(AK700="","",VLOOKUP(AK700,ﾃﾞｰﾀ一覧!$AH$4:$AR$66,2,FALSE))</f>
        <v/>
      </c>
      <c r="AR700" s="1084"/>
      <c r="AS700" s="1084"/>
      <c r="AT700" s="643" t="str">
        <f>IF(AK700="","",VLOOKUP(AK700,ﾃﾞｰﾀ一覧!$AH$4:$AR$66,3,FALSE))</f>
        <v/>
      </c>
      <c r="AU700" s="644" t="str">
        <f>IF(AK700="","",VLOOKUP(AK700,ﾃﾞｰﾀ一覧!$AH$4:$AR$66,5,FALSE))</f>
        <v/>
      </c>
      <c r="AV700" s="1084"/>
      <c r="AW700" s="1084"/>
      <c r="AX700" s="643" t="str">
        <f>IF(AK700="","",VLOOKUP(AK700,ﾃﾞｰﾀ一覧!$AH$4:$AR$66,6,FALSE))</f>
        <v/>
      </c>
      <c r="AY700" s="649" t="str">
        <f>IF(AK700="","",VLOOKUP(AK700,ﾃﾞｰﾀ一覧!$AH$4:$AR$66,8,FALSE))</f>
        <v/>
      </c>
      <c r="AZ700" s="1084"/>
      <c r="BA700" s="1084"/>
      <c r="BB700" s="388" t="str">
        <f>IF(AK700="","",VLOOKUP(AK700,ﾃﾞｰﾀ一覧!$AH$4:$AR$66,9,FALSE))</f>
        <v/>
      </c>
      <c r="BC700" s="1124"/>
      <c r="BD700" s="1125"/>
      <c r="BE700" s="1125"/>
      <c r="BF700" s="1124"/>
      <c r="BG700" s="1125"/>
      <c r="BH700" s="1125"/>
      <c r="BI700" s="1124"/>
      <c r="BJ700" s="1125"/>
      <c r="BK700" s="1150"/>
      <c r="BL700" s="1154"/>
      <c r="BM700" s="1155"/>
      <c r="BN700" s="1156"/>
      <c r="BO700" s="1109" t="str">
        <f>IF($AK700="","",IF($BF700="","",IF($BF700=ﾃﾞｰﾀ一覧!$U$37,"",IF($BF700=ﾃﾞｰﾀ一覧!$U$38,"",IF($AH700=ﾃﾞｰﾀ一覧!$U$25,VLOOKUP($AK700,ﾃﾞｰﾀ一覧!$AH$43:$AR$66,10,FALSE),VLOOKUP($AK700,ﾃﾞｰﾀ一覧!$AH$4:$AR$66,10,FALSE))))))</f>
        <v/>
      </c>
      <c r="BP700" s="1110"/>
      <c r="BQ700" s="1110"/>
      <c r="BR700" s="1111"/>
      <c r="BS700" s="1307">
        <f>IF($BL700="",0,VLOOKUP($BL700,ﾃﾞｰﾀ一覧!$AY$4:$BB$16,3,FALSE))+IF($BC700="",0,VLOOKUP($BC700,ﾃﾞｰﾀ一覧!$AY$4:$BB$16,3,FALSE))+IF($BD700="",0,VLOOKUP($BD700,ﾃﾞｰﾀ一覧!$AY$4:$BB$16,3,FALSE))</f>
        <v>0</v>
      </c>
      <c r="BT700" s="1307"/>
      <c r="BU700" s="1307"/>
      <c r="BV700" s="1112" t="str">
        <f>IF($BO700="","",IF($BF700=ﾃﾞｰﾀ一覧!$U$37,"",IF($BF700=ﾃﾞｰﾀ一覧!$U$38,"",IF($BO700=ﾃﾞｰﾀ一覧!$AT$27,ﾃﾞｰﾀ一覧!$AT$27,VLOOKUP($AK700,ﾃﾞｰﾀ一覧!$AH$4:$AR$66,11,FALSE)*IF($BO700=ﾃﾞｰﾀ一覧!$AT$17,($AR700+1)*($AV700+1),IF($BO700=ﾃﾞｰﾀ一覧!$AT$22,IF(COUNTIF($AD700,"*天端*"),ﾃﾞｰﾀ一覧!$AU$43/2,ﾃﾞｰﾀ一覧!$AU$43/3),IF($BO700=ﾃﾞｰﾀ一覧!$AT$20,$AR700*$AV700,IF($BO700=ﾃﾞｰﾀ一覧!$AT$21,$AV700,1))))))))</f>
        <v/>
      </c>
      <c r="BW700" s="1112"/>
      <c r="BX700" s="1112"/>
      <c r="BY700" s="1088" t="str">
        <f>IF($B700="","",IF($AH700="","",IF($CK700=ﾃﾞｰﾀ一覧!$U$53,ﾃﾞｰﾀ一覧!$U$61,IF($AH700=ﾃﾞｰﾀ一覧!$U$21,ﾃﾞｰﾀ一覧!$U$60,IF(OR($AH700=ﾃﾞｰﾀ一覧!$U$19,$AH700=ﾃﾞｰﾀ一覧!$U$20,$AH700=ﾃﾞｰﾀ一覧!$U$23,$AH700=ﾃﾞｰﾀ一覧!$U$22,$AH700=ﾃﾞｰﾀ一覧!$U$18,AH700=ﾃﾞｰﾀ一覧!$U$25),ﾃﾞｰﾀ一覧!$U$59,ﾃﾞｰﾀ一覧!$U$62)))))</f>
        <v/>
      </c>
      <c r="BZ700" s="1089"/>
      <c r="CA700" s="1113"/>
      <c r="CB700" s="1113"/>
      <c r="CC700" s="1113"/>
      <c r="CD700" s="1113"/>
      <c r="CE700" s="1113"/>
      <c r="CF700" s="1113"/>
      <c r="CG700" s="1113"/>
      <c r="CH700" s="1113"/>
      <c r="CI700" s="1114"/>
      <c r="CK700" s="240"/>
      <c r="CM700" s="378" t="str">
        <f t="shared" si="70"/>
        <v/>
      </c>
      <c r="CN700" s="379" t="str">
        <f t="shared" si="71"/>
        <v/>
      </c>
      <c r="CO700" s="379" t="str">
        <f t="shared" si="72"/>
        <v/>
      </c>
      <c r="CP700" s="380" t="str">
        <f t="shared" si="73"/>
        <v/>
      </c>
      <c r="CQ700" s="244"/>
      <c r="CR700" s="1100"/>
      <c r="CS700" s="1101"/>
      <c r="CT700" s="1102"/>
      <c r="CU700" s="1135"/>
      <c r="CV700" s="1136"/>
      <c r="CW700" s="1136"/>
      <c r="CX700" s="1137"/>
      <c r="CY700" s="1138"/>
      <c r="CZ700" s="1139"/>
      <c r="DA700" s="1140"/>
      <c r="DB700" s="1132"/>
      <c r="DC700" s="1133"/>
      <c r="DD700" s="1133"/>
      <c r="DE700" s="1133"/>
      <c r="DF700" s="1133"/>
      <c r="DG700" s="1134"/>
      <c r="DH700" s="580"/>
      <c r="DI700" s="1084"/>
      <c r="DJ700" s="1084"/>
      <c r="DK700" s="581"/>
      <c r="DL700" s="582"/>
      <c r="DM700" s="1084"/>
      <c r="DN700" s="1084"/>
      <c r="DO700" s="581"/>
      <c r="DP700" s="582"/>
      <c r="DQ700" s="1084"/>
      <c r="DR700" s="1084"/>
      <c r="DS700" s="583"/>
      <c r="DT700" s="1124"/>
      <c r="DU700" s="1125"/>
      <c r="DV700" s="1125"/>
      <c r="DW700" s="1124"/>
      <c r="DX700" s="1125"/>
      <c r="DY700" s="1150"/>
      <c r="DZ700" s="1362"/>
      <c r="EA700" s="1363"/>
      <c r="EB700" s="1362"/>
      <c r="EC700" s="1363"/>
      <c r="ED700" s="1362"/>
      <c r="EE700" s="1377"/>
      <c r="EF700" s="1378"/>
      <c r="EG700" s="1379"/>
      <c r="EH700" s="1379"/>
      <c r="EI700" s="1380"/>
      <c r="EJ700" s="1381"/>
      <c r="EK700" s="1381"/>
      <c r="EL700" s="1381"/>
      <c r="EM700" s="1382"/>
      <c r="EN700" s="1382"/>
      <c r="EO700" s="1382"/>
      <c r="EP700" s="1375"/>
      <c r="EQ700" s="1376"/>
      <c r="ER700" s="1113"/>
      <c r="ES700" s="1113"/>
      <c r="ET700" s="1113"/>
      <c r="EU700" s="1113"/>
      <c r="EV700" s="1113"/>
      <c r="EW700" s="1113"/>
      <c r="EX700" s="1113"/>
      <c r="EY700" s="1113"/>
      <c r="EZ700" s="1114"/>
    </row>
    <row r="701" spans="1:156" ht="30" customHeight="1" x14ac:dyDescent="0.2">
      <c r="A701" s="207">
        <f t="shared" si="74"/>
        <v>690</v>
      </c>
      <c r="B701" s="1103"/>
      <c r="C701" s="1104"/>
      <c r="D701" s="1303"/>
      <c r="E701" s="1304"/>
      <c r="F701" s="1094" t="str">
        <f t="shared" si="76"/>
        <v/>
      </c>
      <c r="G701" s="1095"/>
      <c r="H701" s="1095"/>
      <c r="I701" s="1095"/>
      <c r="J701" s="1095"/>
      <c r="K701" s="1095"/>
      <c r="L701" s="1095"/>
      <c r="M701" s="1095"/>
      <c r="N701" s="1095"/>
      <c r="O701" s="1095"/>
      <c r="P701" s="1095"/>
      <c r="Q701" s="1095"/>
      <c r="R701" s="1095"/>
      <c r="S701" s="1095"/>
      <c r="T701" s="1095"/>
      <c r="U701" s="1095"/>
      <c r="V701" s="1095"/>
      <c r="W701" s="1096"/>
      <c r="X701" s="1299">
        <f t="shared" si="75"/>
        <v>0</v>
      </c>
      <c r="Y701" s="1300"/>
      <c r="Z701" s="1301"/>
      <c r="AA701" s="1100"/>
      <c r="AB701" s="1101"/>
      <c r="AC701" s="1102"/>
      <c r="AD701" s="1135"/>
      <c r="AE701" s="1136"/>
      <c r="AF701" s="1136"/>
      <c r="AG701" s="1137"/>
      <c r="AH701" s="1138"/>
      <c r="AI701" s="1139"/>
      <c r="AJ701" s="1140"/>
      <c r="AK701" s="1132"/>
      <c r="AL701" s="1133"/>
      <c r="AM701" s="1133"/>
      <c r="AN701" s="1133"/>
      <c r="AO701" s="1133"/>
      <c r="AP701" s="1134"/>
      <c r="AQ701" s="642" t="str">
        <f>IF(AK701="","",VLOOKUP(AK701,ﾃﾞｰﾀ一覧!$AH$4:$AR$66,2,FALSE))</f>
        <v/>
      </c>
      <c r="AR701" s="1084"/>
      <c r="AS701" s="1084"/>
      <c r="AT701" s="643" t="str">
        <f>IF(AK701="","",VLOOKUP(AK701,ﾃﾞｰﾀ一覧!$AH$4:$AR$66,3,FALSE))</f>
        <v/>
      </c>
      <c r="AU701" s="644" t="str">
        <f>IF(AK701="","",VLOOKUP(AK701,ﾃﾞｰﾀ一覧!$AH$4:$AR$66,5,FALSE))</f>
        <v/>
      </c>
      <c r="AV701" s="1084"/>
      <c r="AW701" s="1084"/>
      <c r="AX701" s="643" t="str">
        <f>IF(AK701="","",VLOOKUP(AK701,ﾃﾞｰﾀ一覧!$AH$4:$AR$66,6,FALSE))</f>
        <v/>
      </c>
      <c r="AY701" s="649" t="str">
        <f>IF(AK701="","",VLOOKUP(AK701,ﾃﾞｰﾀ一覧!$AH$4:$AR$66,8,FALSE))</f>
        <v/>
      </c>
      <c r="AZ701" s="1084"/>
      <c r="BA701" s="1084"/>
      <c r="BB701" s="388" t="str">
        <f>IF(AK701="","",VLOOKUP(AK701,ﾃﾞｰﾀ一覧!$AH$4:$AR$66,9,FALSE))</f>
        <v/>
      </c>
      <c r="BC701" s="1124"/>
      <c r="BD701" s="1125"/>
      <c r="BE701" s="1125"/>
      <c r="BF701" s="1124"/>
      <c r="BG701" s="1125"/>
      <c r="BH701" s="1125"/>
      <c r="BI701" s="1124"/>
      <c r="BJ701" s="1125"/>
      <c r="BK701" s="1150"/>
      <c r="BL701" s="1154"/>
      <c r="BM701" s="1155"/>
      <c r="BN701" s="1156"/>
      <c r="BO701" s="1109" t="str">
        <f>IF($AK701="","",IF($BF701="","",IF($BF701=ﾃﾞｰﾀ一覧!$U$37,"",IF($BF701=ﾃﾞｰﾀ一覧!$U$38,"",IF($AH701=ﾃﾞｰﾀ一覧!$U$25,VLOOKUP($AK701,ﾃﾞｰﾀ一覧!$AH$43:$AR$66,10,FALSE),VLOOKUP($AK701,ﾃﾞｰﾀ一覧!$AH$4:$AR$66,10,FALSE))))))</f>
        <v/>
      </c>
      <c r="BP701" s="1110"/>
      <c r="BQ701" s="1110"/>
      <c r="BR701" s="1111"/>
      <c r="BS701" s="1307">
        <f>IF($BL701="",0,VLOOKUP($BL701,ﾃﾞｰﾀ一覧!$AY$4:$BB$16,3,FALSE))+IF($BC701="",0,VLOOKUP($BC701,ﾃﾞｰﾀ一覧!$AY$4:$BB$16,3,FALSE))+IF($BD701="",0,VLOOKUP($BD701,ﾃﾞｰﾀ一覧!$AY$4:$BB$16,3,FALSE))</f>
        <v>0</v>
      </c>
      <c r="BT701" s="1307"/>
      <c r="BU701" s="1307"/>
      <c r="BV701" s="1112" t="str">
        <f>IF($BO701="","",IF($BF701=ﾃﾞｰﾀ一覧!$U$37,"",IF($BF701=ﾃﾞｰﾀ一覧!$U$38,"",IF($BO701=ﾃﾞｰﾀ一覧!$AT$27,ﾃﾞｰﾀ一覧!$AT$27,VLOOKUP($AK701,ﾃﾞｰﾀ一覧!$AH$4:$AR$66,11,FALSE)*IF($BO701=ﾃﾞｰﾀ一覧!$AT$17,($AR701+1)*($AV701+1),IF($BO701=ﾃﾞｰﾀ一覧!$AT$22,IF(COUNTIF($AD701,"*天端*"),ﾃﾞｰﾀ一覧!$AU$43/2,ﾃﾞｰﾀ一覧!$AU$43/3),IF($BO701=ﾃﾞｰﾀ一覧!$AT$20,$AR701*$AV701,IF($BO701=ﾃﾞｰﾀ一覧!$AT$21,$AV701,1))))))))</f>
        <v/>
      </c>
      <c r="BW701" s="1112"/>
      <c r="BX701" s="1112"/>
      <c r="BY701" s="1088" t="str">
        <f>IF($B701="","",IF($AH701="","",IF($CK701=ﾃﾞｰﾀ一覧!$U$53,ﾃﾞｰﾀ一覧!$U$61,IF($AH701=ﾃﾞｰﾀ一覧!$U$21,ﾃﾞｰﾀ一覧!$U$60,IF(OR($AH701=ﾃﾞｰﾀ一覧!$U$19,$AH701=ﾃﾞｰﾀ一覧!$U$20,$AH701=ﾃﾞｰﾀ一覧!$U$23,$AH701=ﾃﾞｰﾀ一覧!$U$22,$AH701=ﾃﾞｰﾀ一覧!$U$18,AH701=ﾃﾞｰﾀ一覧!$U$25),ﾃﾞｰﾀ一覧!$U$59,ﾃﾞｰﾀ一覧!$U$62)))))</f>
        <v/>
      </c>
      <c r="BZ701" s="1089"/>
      <c r="CA701" s="1113"/>
      <c r="CB701" s="1113"/>
      <c r="CC701" s="1113"/>
      <c r="CD701" s="1113"/>
      <c r="CE701" s="1113"/>
      <c r="CF701" s="1113"/>
      <c r="CG701" s="1113"/>
      <c r="CH701" s="1113"/>
      <c r="CI701" s="1114"/>
      <c r="CK701" s="240"/>
      <c r="CM701" s="378" t="str">
        <f t="shared" si="70"/>
        <v/>
      </c>
      <c r="CN701" s="379" t="str">
        <f t="shared" si="71"/>
        <v/>
      </c>
      <c r="CO701" s="379" t="str">
        <f t="shared" si="72"/>
        <v/>
      </c>
      <c r="CP701" s="380" t="str">
        <f t="shared" si="73"/>
        <v/>
      </c>
      <c r="CQ701" s="244"/>
      <c r="CR701" s="1100"/>
      <c r="CS701" s="1101"/>
      <c r="CT701" s="1102"/>
      <c r="CU701" s="1135"/>
      <c r="CV701" s="1136"/>
      <c r="CW701" s="1136"/>
      <c r="CX701" s="1137"/>
      <c r="CY701" s="1138"/>
      <c r="CZ701" s="1139"/>
      <c r="DA701" s="1140"/>
      <c r="DB701" s="1132"/>
      <c r="DC701" s="1133"/>
      <c r="DD701" s="1133"/>
      <c r="DE701" s="1133"/>
      <c r="DF701" s="1133"/>
      <c r="DG701" s="1134"/>
      <c r="DH701" s="580"/>
      <c r="DI701" s="1084"/>
      <c r="DJ701" s="1084"/>
      <c r="DK701" s="581"/>
      <c r="DL701" s="582"/>
      <c r="DM701" s="1084"/>
      <c r="DN701" s="1084"/>
      <c r="DO701" s="581"/>
      <c r="DP701" s="582"/>
      <c r="DQ701" s="1084"/>
      <c r="DR701" s="1084"/>
      <c r="DS701" s="583"/>
      <c r="DT701" s="1124"/>
      <c r="DU701" s="1125"/>
      <c r="DV701" s="1125"/>
      <c r="DW701" s="1124"/>
      <c r="DX701" s="1125"/>
      <c r="DY701" s="1150"/>
      <c r="DZ701" s="1362"/>
      <c r="EA701" s="1363"/>
      <c r="EB701" s="1362"/>
      <c r="EC701" s="1363"/>
      <c r="ED701" s="1362"/>
      <c r="EE701" s="1377"/>
      <c r="EF701" s="1378"/>
      <c r="EG701" s="1379"/>
      <c r="EH701" s="1379"/>
      <c r="EI701" s="1380"/>
      <c r="EJ701" s="1381"/>
      <c r="EK701" s="1381"/>
      <c r="EL701" s="1381"/>
      <c r="EM701" s="1382"/>
      <c r="EN701" s="1382"/>
      <c r="EO701" s="1382"/>
      <c r="EP701" s="1375"/>
      <c r="EQ701" s="1376"/>
      <c r="ER701" s="1113"/>
      <c r="ES701" s="1113"/>
      <c r="ET701" s="1113"/>
      <c r="EU701" s="1113"/>
      <c r="EV701" s="1113"/>
      <c r="EW701" s="1113"/>
      <c r="EX701" s="1113"/>
      <c r="EY701" s="1113"/>
      <c r="EZ701" s="1114"/>
    </row>
    <row r="702" spans="1:156" ht="30" customHeight="1" x14ac:dyDescent="0.2">
      <c r="A702" s="207">
        <f t="shared" si="74"/>
        <v>691</v>
      </c>
      <c r="B702" s="1103"/>
      <c r="C702" s="1104"/>
      <c r="D702" s="1303"/>
      <c r="E702" s="1304"/>
      <c r="F702" s="1094" t="str">
        <f t="shared" si="76"/>
        <v/>
      </c>
      <c r="G702" s="1095"/>
      <c r="H702" s="1095"/>
      <c r="I702" s="1095"/>
      <c r="J702" s="1095"/>
      <c r="K702" s="1095"/>
      <c r="L702" s="1095"/>
      <c r="M702" s="1095"/>
      <c r="N702" s="1095"/>
      <c r="O702" s="1095"/>
      <c r="P702" s="1095"/>
      <c r="Q702" s="1095"/>
      <c r="R702" s="1095"/>
      <c r="S702" s="1095"/>
      <c r="T702" s="1095"/>
      <c r="U702" s="1095"/>
      <c r="V702" s="1095"/>
      <c r="W702" s="1096"/>
      <c r="X702" s="1299">
        <f t="shared" si="75"/>
        <v>0</v>
      </c>
      <c r="Y702" s="1300"/>
      <c r="Z702" s="1301"/>
      <c r="AA702" s="1100"/>
      <c r="AB702" s="1101"/>
      <c r="AC702" s="1102"/>
      <c r="AD702" s="1135"/>
      <c r="AE702" s="1136"/>
      <c r="AF702" s="1136"/>
      <c r="AG702" s="1137"/>
      <c r="AH702" s="1138"/>
      <c r="AI702" s="1139"/>
      <c r="AJ702" s="1140"/>
      <c r="AK702" s="1132"/>
      <c r="AL702" s="1133"/>
      <c r="AM702" s="1133"/>
      <c r="AN702" s="1133"/>
      <c r="AO702" s="1133"/>
      <c r="AP702" s="1134"/>
      <c r="AQ702" s="642" t="str">
        <f>IF(AK702="","",VLOOKUP(AK702,ﾃﾞｰﾀ一覧!$AH$4:$AR$66,2,FALSE))</f>
        <v/>
      </c>
      <c r="AR702" s="1084"/>
      <c r="AS702" s="1084"/>
      <c r="AT702" s="643" t="str">
        <f>IF(AK702="","",VLOOKUP(AK702,ﾃﾞｰﾀ一覧!$AH$4:$AR$66,3,FALSE))</f>
        <v/>
      </c>
      <c r="AU702" s="644" t="str">
        <f>IF(AK702="","",VLOOKUP(AK702,ﾃﾞｰﾀ一覧!$AH$4:$AR$66,5,FALSE))</f>
        <v/>
      </c>
      <c r="AV702" s="1084"/>
      <c r="AW702" s="1084"/>
      <c r="AX702" s="643" t="str">
        <f>IF(AK702="","",VLOOKUP(AK702,ﾃﾞｰﾀ一覧!$AH$4:$AR$66,6,FALSE))</f>
        <v/>
      </c>
      <c r="AY702" s="649" t="str">
        <f>IF(AK702="","",VLOOKUP(AK702,ﾃﾞｰﾀ一覧!$AH$4:$AR$66,8,FALSE))</f>
        <v/>
      </c>
      <c r="AZ702" s="1084"/>
      <c r="BA702" s="1084"/>
      <c r="BB702" s="388" t="str">
        <f>IF(AK702="","",VLOOKUP(AK702,ﾃﾞｰﾀ一覧!$AH$4:$AR$66,9,FALSE))</f>
        <v/>
      </c>
      <c r="BC702" s="1124"/>
      <c r="BD702" s="1125"/>
      <c r="BE702" s="1125"/>
      <c r="BF702" s="1124"/>
      <c r="BG702" s="1125"/>
      <c r="BH702" s="1125"/>
      <c r="BI702" s="1124"/>
      <c r="BJ702" s="1125"/>
      <c r="BK702" s="1150"/>
      <c r="BL702" s="1154"/>
      <c r="BM702" s="1155"/>
      <c r="BN702" s="1156"/>
      <c r="BO702" s="1109" t="str">
        <f>IF($AK702="","",IF($BF702="","",IF($BF702=ﾃﾞｰﾀ一覧!$U$37,"",IF($BF702=ﾃﾞｰﾀ一覧!$U$38,"",IF($AH702=ﾃﾞｰﾀ一覧!$U$25,VLOOKUP($AK702,ﾃﾞｰﾀ一覧!$AH$43:$AR$66,10,FALSE),VLOOKUP($AK702,ﾃﾞｰﾀ一覧!$AH$4:$AR$66,10,FALSE))))))</f>
        <v/>
      </c>
      <c r="BP702" s="1110"/>
      <c r="BQ702" s="1110"/>
      <c r="BR702" s="1111"/>
      <c r="BS702" s="1307">
        <f>IF($BL702="",0,VLOOKUP($BL702,ﾃﾞｰﾀ一覧!$AY$4:$BB$16,3,FALSE))+IF($BC702="",0,VLOOKUP($BC702,ﾃﾞｰﾀ一覧!$AY$4:$BB$16,3,FALSE))+IF($BD702="",0,VLOOKUP($BD702,ﾃﾞｰﾀ一覧!$AY$4:$BB$16,3,FALSE))</f>
        <v>0</v>
      </c>
      <c r="BT702" s="1307"/>
      <c r="BU702" s="1307"/>
      <c r="BV702" s="1112" t="str">
        <f>IF($BO702="","",IF($BF702=ﾃﾞｰﾀ一覧!$U$37,"",IF($BF702=ﾃﾞｰﾀ一覧!$U$38,"",IF($BO702=ﾃﾞｰﾀ一覧!$AT$27,ﾃﾞｰﾀ一覧!$AT$27,VLOOKUP($AK702,ﾃﾞｰﾀ一覧!$AH$4:$AR$66,11,FALSE)*IF($BO702=ﾃﾞｰﾀ一覧!$AT$17,($AR702+1)*($AV702+1),IF($BO702=ﾃﾞｰﾀ一覧!$AT$22,IF(COUNTIF($AD702,"*天端*"),ﾃﾞｰﾀ一覧!$AU$43/2,ﾃﾞｰﾀ一覧!$AU$43/3),IF($BO702=ﾃﾞｰﾀ一覧!$AT$20,$AR702*$AV702,IF($BO702=ﾃﾞｰﾀ一覧!$AT$21,$AV702,1))))))))</f>
        <v/>
      </c>
      <c r="BW702" s="1112"/>
      <c r="BX702" s="1112"/>
      <c r="BY702" s="1088" t="str">
        <f>IF($B702="","",IF($AH702="","",IF($CK702=ﾃﾞｰﾀ一覧!$U$53,ﾃﾞｰﾀ一覧!$U$61,IF($AH702=ﾃﾞｰﾀ一覧!$U$21,ﾃﾞｰﾀ一覧!$U$60,IF(OR($AH702=ﾃﾞｰﾀ一覧!$U$19,$AH702=ﾃﾞｰﾀ一覧!$U$20,$AH702=ﾃﾞｰﾀ一覧!$U$23,$AH702=ﾃﾞｰﾀ一覧!$U$22,$AH702=ﾃﾞｰﾀ一覧!$U$18,AH702=ﾃﾞｰﾀ一覧!$U$25),ﾃﾞｰﾀ一覧!$U$59,ﾃﾞｰﾀ一覧!$U$62)))))</f>
        <v/>
      </c>
      <c r="BZ702" s="1089"/>
      <c r="CA702" s="1113"/>
      <c r="CB702" s="1113"/>
      <c r="CC702" s="1113"/>
      <c r="CD702" s="1113"/>
      <c r="CE702" s="1113"/>
      <c r="CF702" s="1113"/>
      <c r="CG702" s="1113"/>
      <c r="CH702" s="1113"/>
      <c r="CI702" s="1114"/>
      <c r="CK702" s="240"/>
      <c r="CM702" s="378" t="str">
        <f t="shared" si="70"/>
        <v/>
      </c>
      <c r="CN702" s="379" t="str">
        <f t="shared" si="71"/>
        <v/>
      </c>
      <c r="CO702" s="379" t="str">
        <f t="shared" si="72"/>
        <v/>
      </c>
      <c r="CP702" s="380" t="str">
        <f t="shared" si="73"/>
        <v/>
      </c>
      <c r="CQ702" s="244"/>
      <c r="CR702" s="1100"/>
      <c r="CS702" s="1101"/>
      <c r="CT702" s="1102"/>
      <c r="CU702" s="1135"/>
      <c r="CV702" s="1136"/>
      <c r="CW702" s="1136"/>
      <c r="CX702" s="1137"/>
      <c r="CY702" s="1138"/>
      <c r="CZ702" s="1139"/>
      <c r="DA702" s="1140"/>
      <c r="DB702" s="1132"/>
      <c r="DC702" s="1133"/>
      <c r="DD702" s="1133"/>
      <c r="DE702" s="1133"/>
      <c r="DF702" s="1133"/>
      <c r="DG702" s="1134"/>
      <c r="DH702" s="580"/>
      <c r="DI702" s="1084"/>
      <c r="DJ702" s="1084"/>
      <c r="DK702" s="581"/>
      <c r="DL702" s="582"/>
      <c r="DM702" s="1084"/>
      <c r="DN702" s="1084"/>
      <c r="DO702" s="581"/>
      <c r="DP702" s="582"/>
      <c r="DQ702" s="1084"/>
      <c r="DR702" s="1084"/>
      <c r="DS702" s="583"/>
      <c r="DT702" s="1124"/>
      <c r="DU702" s="1125"/>
      <c r="DV702" s="1125"/>
      <c r="DW702" s="1124"/>
      <c r="DX702" s="1125"/>
      <c r="DY702" s="1150"/>
      <c r="DZ702" s="1362"/>
      <c r="EA702" s="1363"/>
      <c r="EB702" s="1362"/>
      <c r="EC702" s="1363"/>
      <c r="ED702" s="1362"/>
      <c r="EE702" s="1377"/>
      <c r="EF702" s="1378"/>
      <c r="EG702" s="1379"/>
      <c r="EH702" s="1379"/>
      <c r="EI702" s="1380"/>
      <c r="EJ702" s="1381"/>
      <c r="EK702" s="1381"/>
      <c r="EL702" s="1381"/>
      <c r="EM702" s="1382"/>
      <c r="EN702" s="1382"/>
      <c r="EO702" s="1382"/>
      <c r="EP702" s="1375"/>
      <c r="EQ702" s="1376"/>
      <c r="ER702" s="1113"/>
      <c r="ES702" s="1113"/>
      <c r="ET702" s="1113"/>
      <c r="EU702" s="1113"/>
      <c r="EV702" s="1113"/>
      <c r="EW702" s="1113"/>
      <c r="EX702" s="1113"/>
      <c r="EY702" s="1113"/>
      <c r="EZ702" s="1114"/>
    </row>
    <row r="703" spans="1:156" ht="30" customHeight="1" x14ac:dyDescent="0.2">
      <c r="A703" s="207">
        <f t="shared" si="74"/>
        <v>692</v>
      </c>
      <c r="B703" s="1103"/>
      <c r="C703" s="1104"/>
      <c r="D703" s="1303"/>
      <c r="E703" s="1304"/>
      <c r="F703" s="1094" t="str">
        <f t="shared" si="76"/>
        <v/>
      </c>
      <c r="G703" s="1095"/>
      <c r="H703" s="1095"/>
      <c r="I703" s="1095"/>
      <c r="J703" s="1095"/>
      <c r="K703" s="1095"/>
      <c r="L703" s="1095"/>
      <c r="M703" s="1095"/>
      <c r="N703" s="1095"/>
      <c r="O703" s="1095"/>
      <c r="P703" s="1095"/>
      <c r="Q703" s="1095"/>
      <c r="R703" s="1095"/>
      <c r="S703" s="1095"/>
      <c r="T703" s="1095"/>
      <c r="U703" s="1095"/>
      <c r="V703" s="1095"/>
      <c r="W703" s="1096"/>
      <c r="X703" s="1299">
        <f t="shared" si="75"/>
        <v>0</v>
      </c>
      <c r="Y703" s="1300"/>
      <c r="Z703" s="1301"/>
      <c r="AA703" s="1100"/>
      <c r="AB703" s="1101"/>
      <c r="AC703" s="1102"/>
      <c r="AD703" s="1135"/>
      <c r="AE703" s="1136"/>
      <c r="AF703" s="1136"/>
      <c r="AG703" s="1137"/>
      <c r="AH703" s="1138"/>
      <c r="AI703" s="1139"/>
      <c r="AJ703" s="1140"/>
      <c r="AK703" s="1132"/>
      <c r="AL703" s="1133"/>
      <c r="AM703" s="1133"/>
      <c r="AN703" s="1133"/>
      <c r="AO703" s="1133"/>
      <c r="AP703" s="1134"/>
      <c r="AQ703" s="642" t="str">
        <f>IF(AK703="","",VLOOKUP(AK703,ﾃﾞｰﾀ一覧!$AH$4:$AR$66,2,FALSE))</f>
        <v/>
      </c>
      <c r="AR703" s="1084"/>
      <c r="AS703" s="1084"/>
      <c r="AT703" s="643" t="str">
        <f>IF(AK703="","",VLOOKUP(AK703,ﾃﾞｰﾀ一覧!$AH$4:$AR$66,3,FALSE))</f>
        <v/>
      </c>
      <c r="AU703" s="644" t="str">
        <f>IF(AK703="","",VLOOKUP(AK703,ﾃﾞｰﾀ一覧!$AH$4:$AR$66,5,FALSE))</f>
        <v/>
      </c>
      <c r="AV703" s="1084"/>
      <c r="AW703" s="1084"/>
      <c r="AX703" s="643" t="str">
        <f>IF(AK703="","",VLOOKUP(AK703,ﾃﾞｰﾀ一覧!$AH$4:$AR$66,6,FALSE))</f>
        <v/>
      </c>
      <c r="AY703" s="649" t="str">
        <f>IF(AK703="","",VLOOKUP(AK703,ﾃﾞｰﾀ一覧!$AH$4:$AR$66,8,FALSE))</f>
        <v/>
      </c>
      <c r="AZ703" s="1084"/>
      <c r="BA703" s="1084"/>
      <c r="BB703" s="388" t="str">
        <f>IF(AK703="","",VLOOKUP(AK703,ﾃﾞｰﾀ一覧!$AH$4:$AR$66,9,FALSE))</f>
        <v/>
      </c>
      <c r="BC703" s="1124"/>
      <c r="BD703" s="1125"/>
      <c r="BE703" s="1125"/>
      <c r="BF703" s="1124"/>
      <c r="BG703" s="1125"/>
      <c r="BH703" s="1125"/>
      <c r="BI703" s="1124"/>
      <c r="BJ703" s="1125"/>
      <c r="BK703" s="1150"/>
      <c r="BL703" s="1154"/>
      <c r="BM703" s="1155"/>
      <c r="BN703" s="1156"/>
      <c r="BO703" s="1109" t="str">
        <f>IF($AK703="","",IF($BF703="","",IF($BF703=ﾃﾞｰﾀ一覧!$U$37,"",IF($BF703=ﾃﾞｰﾀ一覧!$U$38,"",IF($AH703=ﾃﾞｰﾀ一覧!$U$25,VLOOKUP($AK703,ﾃﾞｰﾀ一覧!$AH$43:$AR$66,10,FALSE),VLOOKUP($AK703,ﾃﾞｰﾀ一覧!$AH$4:$AR$66,10,FALSE))))))</f>
        <v/>
      </c>
      <c r="BP703" s="1110"/>
      <c r="BQ703" s="1110"/>
      <c r="BR703" s="1111"/>
      <c r="BS703" s="1307">
        <f>IF($BL703="",0,VLOOKUP($BL703,ﾃﾞｰﾀ一覧!$AY$4:$BB$16,3,FALSE))+IF($BC703="",0,VLOOKUP($BC703,ﾃﾞｰﾀ一覧!$AY$4:$BB$16,3,FALSE))+IF($BD703="",0,VLOOKUP($BD703,ﾃﾞｰﾀ一覧!$AY$4:$BB$16,3,FALSE))</f>
        <v>0</v>
      </c>
      <c r="BT703" s="1307"/>
      <c r="BU703" s="1307"/>
      <c r="BV703" s="1112" t="str">
        <f>IF($BO703="","",IF($BF703=ﾃﾞｰﾀ一覧!$U$37,"",IF($BF703=ﾃﾞｰﾀ一覧!$U$38,"",IF($BO703=ﾃﾞｰﾀ一覧!$AT$27,ﾃﾞｰﾀ一覧!$AT$27,VLOOKUP($AK703,ﾃﾞｰﾀ一覧!$AH$4:$AR$66,11,FALSE)*IF($BO703=ﾃﾞｰﾀ一覧!$AT$17,($AR703+1)*($AV703+1),IF($BO703=ﾃﾞｰﾀ一覧!$AT$22,IF(COUNTIF($AD703,"*天端*"),ﾃﾞｰﾀ一覧!$AU$43/2,ﾃﾞｰﾀ一覧!$AU$43/3),IF($BO703=ﾃﾞｰﾀ一覧!$AT$20,$AR703*$AV703,IF($BO703=ﾃﾞｰﾀ一覧!$AT$21,$AV703,1))))))))</f>
        <v/>
      </c>
      <c r="BW703" s="1112"/>
      <c r="BX703" s="1112"/>
      <c r="BY703" s="1088" t="str">
        <f>IF($B703="","",IF($AH703="","",IF($CK703=ﾃﾞｰﾀ一覧!$U$53,ﾃﾞｰﾀ一覧!$U$61,IF($AH703=ﾃﾞｰﾀ一覧!$U$21,ﾃﾞｰﾀ一覧!$U$60,IF(OR($AH703=ﾃﾞｰﾀ一覧!$U$19,$AH703=ﾃﾞｰﾀ一覧!$U$20,$AH703=ﾃﾞｰﾀ一覧!$U$23,$AH703=ﾃﾞｰﾀ一覧!$U$22,$AH703=ﾃﾞｰﾀ一覧!$U$18,AH703=ﾃﾞｰﾀ一覧!$U$25),ﾃﾞｰﾀ一覧!$U$59,ﾃﾞｰﾀ一覧!$U$62)))))</f>
        <v/>
      </c>
      <c r="BZ703" s="1089"/>
      <c r="CA703" s="1113"/>
      <c r="CB703" s="1113"/>
      <c r="CC703" s="1113"/>
      <c r="CD703" s="1113"/>
      <c r="CE703" s="1113"/>
      <c r="CF703" s="1113"/>
      <c r="CG703" s="1113"/>
      <c r="CH703" s="1113"/>
      <c r="CI703" s="1114"/>
      <c r="CK703" s="240"/>
      <c r="CM703" s="378" t="str">
        <f t="shared" si="70"/>
        <v/>
      </c>
      <c r="CN703" s="379" t="str">
        <f t="shared" si="71"/>
        <v/>
      </c>
      <c r="CO703" s="379" t="str">
        <f t="shared" si="72"/>
        <v/>
      </c>
      <c r="CP703" s="380" t="str">
        <f t="shared" si="73"/>
        <v/>
      </c>
      <c r="CQ703" s="244"/>
      <c r="CR703" s="1100"/>
      <c r="CS703" s="1101"/>
      <c r="CT703" s="1102"/>
      <c r="CU703" s="1135"/>
      <c r="CV703" s="1136"/>
      <c r="CW703" s="1136"/>
      <c r="CX703" s="1137"/>
      <c r="CY703" s="1138"/>
      <c r="CZ703" s="1139"/>
      <c r="DA703" s="1140"/>
      <c r="DB703" s="1132"/>
      <c r="DC703" s="1133"/>
      <c r="DD703" s="1133"/>
      <c r="DE703" s="1133"/>
      <c r="DF703" s="1133"/>
      <c r="DG703" s="1134"/>
      <c r="DH703" s="580"/>
      <c r="DI703" s="1084"/>
      <c r="DJ703" s="1084"/>
      <c r="DK703" s="581"/>
      <c r="DL703" s="582"/>
      <c r="DM703" s="1084"/>
      <c r="DN703" s="1084"/>
      <c r="DO703" s="581"/>
      <c r="DP703" s="582"/>
      <c r="DQ703" s="1084"/>
      <c r="DR703" s="1084"/>
      <c r="DS703" s="583"/>
      <c r="DT703" s="1124"/>
      <c r="DU703" s="1125"/>
      <c r="DV703" s="1125"/>
      <c r="DW703" s="1124"/>
      <c r="DX703" s="1125"/>
      <c r="DY703" s="1150"/>
      <c r="DZ703" s="1362"/>
      <c r="EA703" s="1363"/>
      <c r="EB703" s="1362"/>
      <c r="EC703" s="1363"/>
      <c r="ED703" s="1362"/>
      <c r="EE703" s="1377"/>
      <c r="EF703" s="1378"/>
      <c r="EG703" s="1379"/>
      <c r="EH703" s="1379"/>
      <c r="EI703" s="1380"/>
      <c r="EJ703" s="1381"/>
      <c r="EK703" s="1381"/>
      <c r="EL703" s="1381"/>
      <c r="EM703" s="1382"/>
      <c r="EN703" s="1382"/>
      <c r="EO703" s="1382"/>
      <c r="EP703" s="1375"/>
      <c r="EQ703" s="1376"/>
      <c r="ER703" s="1113"/>
      <c r="ES703" s="1113"/>
      <c r="ET703" s="1113"/>
      <c r="EU703" s="1113"/>
      <c r="EV703" s="1113"/>
      <c r="EW703" s="1113"/>
      <c r="EX703" s="1113"/>
      <c r="EY703" s="1113"/>
      <c r="EZ703" s="1114"/>
    </row>
    <row r="704" spans="1:156" ht="30" customHeight="1" x14ac:dyDescent="0.2">
      <c r="A704" s="207">
        <f t="shared" si="74"/>
        <v>693</v>
      </c>
      <c r="B704" s="1103"/>
      <c r="C704" s="1104"/>
      <c r="D704" s="1303"/>
      <c r="E704" s="1304"/>
      <c r="F704" s="1094" t="str">
        <f t="shared" si="76"/>
        <v/>
      </c>
      <c r="G704" s="1095"/>
      <c r="H704" s="1095"/>
      <c r="I704" s="1095"/>
      <c r="J704" s="1095"/>
      <c r="K704" s="1095"/>
      <c r="L704" s="1095"/>
      <c r="M704" s="1095"/>
      <c r="N704" s="1095"/>
      <c r="O704" s="1095"/>
      <c r="P704" s="1095"/>
      <c r="Q704" s="1095"/>
      <c r="R704" s="1095"/>
      <c r="S704" s="1095"/>
      <c r="T704" s="1095"/>
      <c r="U704" s="1095"/>
      <c r="V704" s="1095"/>
      <c r="W704" s="1096"/>
      <c r="X704" s="1299">
        <f t="shared" si="75"/>
        <v>0</v>
      </c>
      <c r="Y704" s="1300"/>
      <c r="Z704" s="1301"/>
      <c r="AA704" s="1100"/>
      <c r="AB704" s="1101"/>
      <c r="AC704" s="1102"/>
      <c r="AD704" s="1135"/>
      <c r="AE704" s="1136"/>
      <c r="AF704" s="1136"/>
      <c r="AG704" s="1137"/>
      <c r="AH704" s="1138"/>
      <c r="AI704" s="1139"/>
      <c r="AJ704" s="1140"/>
      <c r="AK704" s="1132"/>
      <c r="AL704" s="1133"/>
      <c r="AM704" s="1133"/>
      <c r="AN704" s="1133"/>
      <c r="AO704" s="1133"/>
      <c r="AP704" s="1134"/>
      <c r="AQ704" s="642" t="str">
        <f>IF(AK704="","",VLOOKUP(AK704,ﾃﾞｰﾀ一覧!$AH$4:$AR$66,2,FALSE))</f>
        <v/>
      </c>
      <c r="AR704" s="1084"/>
      <c r="AS704" s="1084"/>
      <c r="AT704" s="643" t="str">
        <f>IF(AK704="","",VLOOKUP(AK704,ﾃﾞｰﾀ一覧!$AH$4:$AR$66,3,FALSE))</f>
        <v/>
      </c>
      <c r="AU704" s="644" t="str">
        <f>IF(AK704="","",VLOOKUP(AK704,ﾃﾞｰﾀ一覧!$AH$4:$AR$66,5,FALSE))</f>
        <v/>
      </c>
      <c r="AV704" s="1084"/>
      <c r="AW704" s="1084"/>
      <c r="AX704" s="643" t="str">
        <f>IF(AK704="","",VLOOKUP(AK704,ﾃﾞｰﾀ一覧!$AH$4:$AR$66,6,FALSE))</f>
        <v/>
      </c>
      <c r="AY704" s="649" t="str">
        <f>IF(AK704="","",VLOOKUP(AK704,ﾃﾞｰﾀ一覧!$AH$4:$AR$66,8,FALSE))</f>
        <v/>
      </c>
      <c r="AZ704" s="1084"/>
      <c r="BA704" s="1084"/>
      <c r="BB704" s="388" t="str">
        <f>IF(AK704="","",VLOOKUP(AK704,ﾃﾞｰﾀ一覧!$AH$4:$AR$66,9,FALSE))</f>
        <v/>
      </c>
      <c r="BC704" s="1124"/>
      <c r="BD704" s="1125"/>
      <c r="BE704" s="1125"/>
      <c r="BF704" s="1124"/>
      <c r="BG704" s="1125"/>
      <c r="BH704" s="1125"/>
      <c r="BI704" s="1124"/>
      <c r="BJ704" s="1125"/>
      <c r="BK704" s="1150"/>
      <c r="BL704" s="1154"/>
      <c r="BM704" s="1155"/>
      <c r="BN704" s="1156"/>
      <c r="BO704" s="1109" t="str">
        <f>IF($AK704="","",IF($BF704="","",IF($BF704=ﾃﾞｰﾀ一覧!$U$37,"",IF($BF704=ﾃﾞｰﾀ一覧!$U$38,"",IF($AH704=ﾃﾞｰﾀ一覧!$U$25,VLOOKUP($AK704,ﾃﾞｰﾀ一覧!$AH$43:$AR$66,10,FALSE),VLOOKUP($AK704,ﾃﾞｰﾀ一覧!$AH$4:$AR$66,10,FALSE))))))</f>
        <v/>
      </c>
      <c r="BP704" s="1110"/>
      <c r="BQ704" s="1110"/>
      <c r="BR704" s="1111"/>
      <c r="BS704" s="1307">
        <f>IF($BL704="",0,VLOOKUP($BL704,ﾃﾞｰﾀ一覧!$AY$4:$BB$16,3,FALSE))+IF($BC704="",0,VLOOKUP($BC704,ﾃﾞｰﾀ一覧!$AY$4:$BB$16,3,FALSE))+IF($BD704="",0,VLOOKUP($BD704,ﾃﾞｰﾀ一覧!$AY$4:$BB$16,3,FALSE))</f>
        <v>0</v>
      </c>
      <c r="BT704" s="1307"/>
      <c r="BU704" s="1307"/>
      <c r="BV704" s="1112" t="str">
        <f>IF($BO704="","",IF($BF704=ﾃﾞｰﾀ一覧!$U$37,"",IF($BF704=ﾃﾞｰﾀ一覧!$U$38,"",IF($BO704=ﾃﾞｰﾀ一覧!$AT$27,ﾃﾞｰﾀ一覧!$AT$27,VLOOKUP($AK704,ﾃﾞｰﾀ一覧!$AH$4:$AR$66,11,FALSE)*IF($BO704=ﾃﾞｰﾀ一覧!$AT$17,($AR704+1)*($AV704+1),IF($BO704=ﾃﾞｰﾀ一覧!$AT$22,IF(COUNTIF($AD704,"*天端*"),ﾃﾞｰﾀ一覧!$AU$43/2,ﾃﾞｰﾀ一覧!$AU$43/3),IF($BO704=ﾃﾞｰﾀ一覧!$AT$20,$AR704*$AV704,IF($BO704=ﾃﾞｰﾀ一覧!$AT$21,$AV704,1))))))))</f>
        <v/>
      </c>
      <c r="BW704" s="1112"/>
      <c r="BX704" s="1112"/>
      <c r="BY704" s="1088" t="str">
        <f>IF($B704="","",IF($AH704="","",IF($CK704=ﾃﾞｰﾀ一覧!$U$53,ﾃﾞｰﾀ一覧!$U$61,IF($AH704=ﾃﾞｰﾀ一覧!$U$21,ﾃﾞｰﾀ一覧!$U$60,IF(OR($AH704=ﾃﾞｰﾀ一覧!$U$19,$AH704=ﾃﾞｰﾀ一覧!$U$20,$AH704=ﾃﾞｰﾀ一覧!$U$23,$AH704=ﾃﾞｰﾀ一覧!$U$22,$AH704=ﾃﾞｰﾀ一覧!$U$18,AH704=ﾃﾞｰﾀ一覧!$U$25),ﾃﾞｰﾀ一覧!$U$59,ﾃﾞｰﾀ一覧!$U$62)))))</f>
        <v/>
      </c>
      <c r="BZ704" s="1089"/>
      <c r="CA704" s="1113"/>
      <c r="CB704" s="1113"/>
      <c r="CC704" s="1113"/>
      <c r="CD704" s="1113"/>
      <c r="CE704" s="1113"/>
      <c r="CF704" s="1113"/>
      <c r="CG704" s="1113"/>
      <c r="CH704" s="1113"/>
      <c r="CI704" s="1114"/>
      <c r="CK704" s="240"/>
      <c r="CM704" s="378" t="str">
        <f t="shared" si="70"/>
        <v/>
      </c>
      <c r="CN704" s="379" t="str">
        <f t="shared" si="71"/>
        <v/>
      </c>
      <c r="CO704" s="379" t="str">
        <f t="shared" si="72"/>
        <v/>
      </c>
      <c r="CP704" s="380" t="str">
        <f t="shared" si="73"/>
        <v/>
      </c>
      <c r="CQ704" s="244"/>
      <c r="CR704" s="1100"/>
      <c r="CS704" s="1101"/>
      <c r="CT704" s="1102"/>
      <c r="CU704" s="1135"/>
      <c r="CV704" s="1136"/>
      <c r="CW704" s="1136"/>
      <c r="CX704" s="1137"/>
      <c r="CY704" s="1138"/>
      <c r="CZ704" s="1139"/>
      <c r="DA704" s="1140"/>
      <c r="DB704" s="1132"/>
      <c r="DC704" s="1133"/>
      <c r="DD704" s="1133"/>
      <c r="DE704" s="1133"/>
      <c r="DF704" s="1133"/>
      <c r="DG704" s="1134"/>
      <c r="DH704" s="580"/>
      <c r="DI704" s="1084"/>
      <c r="DJ704" s="1084"/>
      <c r="DK704" s="581"/>
      <c r="DL704" s="582"/>
      <c r="DM704" s="1084"/>
      <c r="DN704" s="1084"/>
      <c r="DO704" s="581"/>
      <c r="DP704" s="582"/>
      <c r="DQ704" s="1084"/>
      <c r="DR704" s="1084"/>
      <c r="DS704" s="583"/>
      <c r="DT704" s="1124"/>
      <c r="DU704" s="1125"/>
      <c r="DV704" s="1125"/>
      <c r="DW704" s="1124"/>
      <c r="DX704" s="1125"/>
      <c r="DY704" s="1150"/>
      <c r="DZ704" s="1362"/>
      <c r="EA704" s="1363"/>
      <c r="EB704" s="1362"/>
      <c r="EC704" s="1363"/>
      <c r="ED704" s="1362"/>
      <c r="EE704" s="1377"/>
      <c r="EF704" s="1378"/>
      <c r="EG704" s="1379"/>
      <c r="EH704" s="1379"/>
      <c r="EI704" s="1380"/>
      <c r="EJ704" s="1381"/>
      <c r="EK704" s="1381"/>
      <c r="EL704" s="1381"/>
      <c r="EM704" s="1382"/>
      <c r="EN704" s="1382"/>
      <c r="EO704" s="1382"/>
      <c r="EP704" s="1375"/>
      <c r="EQ704" s="1376"/>
      <c r="ER704" s="1113"/>
      <c r="ES704" s="1113"/>
      <c r="ET704" s="1113"/>
      <c r="EU704" s="1113"/>
      <c r="EV704" s="1113"/>
      <c r="EW704" s="1113"/>
      <c r="EX704" s="1113"/>
      <c r="EY704" s="1113"/>
      <c r="EZ704" s="1114"/>
    </row>
    <row r="705" spans="1:156" ht="30" customHeight="1" x14ac:dyDescent="0.2">
      <c r="A705" s="207">
        <f t="shared" si="74"/>
        <v>694</v>
      </c>
      <c r="B705" s="1103"/>
      <c r="C705" s="1104"/>
      <c r="D705" s="1303"/>
      <c r="E705" s="1304"/>
      <c r="F705" s="1094" t="str">
        <f t="shared" si="76"/>
        <v/>
      </c>
      <c r="G705" s="1095"/>
      <c r="H705" s="1095"/>
      <c r="I705" s="1095"/>
      <c r="J705" s="1095"/>
      <c r="K705" s="1095"/>
      <c r="L705" s="1095"/>
      <c r="M705" s="1095"/>
      <c r="N705" s="1095"/>
      <c r="O705" s="1095"/>
      <c r="P705" s="1095"/>
      <c r="Q705" s="1095"/>
      <c r="R705" s="1095"/>
      <c r="S705" s="1095"/>
      <c r="T705" s="1095"/>
      <c r="U705" s="1095"/>
      <c r="V705" s="1095"/>
      <c r="W705" s="1096"/>
      <c r="X705" s="1299">
        <f t="shared" si="75"/>
        <v>0</v>
      </c>
      <c r="Y705" s="1300"/>
      <c r="Z705" s="1301"/>
      <c r="AA705" s="1100"/>
      <c r="AB705" s="1101"/>
      <c r="AC705" s="1102"/>
      <c r="AD705" s="1135"/>
      <c r="AE705" s="1136"/>
      <c r="AF705" s="1136"/>
      <c r="AG705" s="1137"/>
      <c r="AH705" s="1138"/>
      <c r="AI705" s="1139"/>
      <c r="AJ705" s="1140"/>
      <c r="AK705" s="1132"/>
      <c r="AL705" s="1133"/>
      <c r="AM705" s="1133"/>
      <c r="AN705" s="1133"/>
      <c r="AO705" s="1133"/>
      <c r="AP705" s="1134"/>
      <c r="AQ705" s="642" t="str">
        <f>IF(AK705="","",VLOOKUP(AK705,ﾃﾞｰﾀ一覧!$AH$4:$AR$66,2,FALSE))</f>
        <v/>
      </c>
      <c r="AR705" s="1084"/>
      <c r="AS705" s="1084"/>
      <c r="AT705" s="643" t="str">
        <f>IF(AK705="","",VLOOKUP(AK705,ﾃﾞｰﾀ一覧!$AH$4:$AR$66,3,FALSE))</f>
        <v/>
      </c>
      <c r="AU705" s="644" t="str">
        <f>IF(AK705="","",VLOOKUP(AK705,ﾃﾞｰﾀ一覧!$AH$4:$AR$66,5,FALSE))</f>
        <v/>
      </c>
      <c r="AV705" s="1084"/>
      <c r="AW705" s="1084"/>
      <c r="AX705" s="643" t="str">
        <f>IF(AK705="","",VLOOKUP(AK705,ﾃﾞｰﾀ一覧!$AH$4:$AR$66,6,FALSE))</f>
        <v/>
      </c>
      <c r="AY705" s="649" t="str">
        <f>IF(AK705="","",VLOOKUP(AK705,ﾃﾞｰﾀ一覧!$AH$4:$AR$66,8,FALSE))</f>
        <v/>
      </c>
      <c r="AZ705" s="1084"/>
      <c r="BA705" s="1084"/>
      <c r="BB705" s="388" t="str">
        <f>IF(AK705="","",VLOOKUP(AK705,ﾃﾞｰﾀ一覧!$AH$4:$AR$66,9,FALSE))</f>
        <v/>
      </c>
      <c r="BC705" s="1124"/>
      <c r="BD705" s="1125"/>
      <c r="BE705" s="1125"/>
      <c r="BF705" s="1124"/>
      <c r="BG705" s="1125"/>
      <c r="BH705" s="1125"/>
      <c r="BI705" s="1124"/>
      <c r="BJ705" s="1125"/>
      <c r="BK705" s="1150"/>
      <c r="BL705" s="1154"/>
      <c r="BM705" s="1155"/>
      <c r="BN705" s="1156"/>
      <c r="BO705" s="1109" t="str">
        <f>IF($AK705="","",IF($BF705="","",IF($BF705=ﾃﾞｰﾀ一覧!$U$37,"",IF($BF705=ﾃﾞｰﾀ一覧!$U$38,"",IF($AH705=ﾃﾞｰﾀ一覧!$U$25,VLOOKUP($AK705,ﾃﾞｰﾀ一覧!$AH$43:$AR$66,10,FALSE),VLOOKUP($AK705,ﾃﾞｰﾀ一覧!$AH$4:$AR$66,10,FALSE))))))</f>
        <v/>
      </c>
      <c r="BP705" s="1110"/>
      <c r="BQ705" s="1110"/>
      <c r="BR705" s="1111"/>
      <c r="BS705" s="1307">
        <f>IF($BL705="",0,VLOOKUP($BL705,ﾃﾞｰﾀ一覧!$AY$4:$BB$16,3,FALSE))+IF($BC705="",0,VLOOKUP($BC705,ﾃﾞｰﾀ一覧!$AY$4:$BB$16,3,FALSE))+IF($BD705="",0,VLOOKUP($BD705,ﾃﾞｰﾀ一覧!$AY$4:$BB$16,3,FALSE))</f>
        <v>0</v>
      </c>
      <c r="BT705" s="1307"/>
      <c r="BU705" s="1307"/>
      <c r="BV705" s="1112" t="str">
        <f>IF($BO705="","",IF($BF705=ﾃﾞｰﾀ一覧!$U$37,"",IF($BF705=ﾃﾞｰﾀ一覧!$U$38,"",IF($BO705=ﾃﾞｰﾀ一覧!$AT$27,ﾃﾞｰﾀ一覧!$AT$27,VLOOKUP($AK705,ﾃﾞｰﾀ一覧!$AH$4:$AR$66,11,FALSE)*IF($BO705=ﾃﾞｰﾀ一覧!$AT$17,($AR705+1)*($AV705+1),IF($BO705=ﾃﾞｰﾀ一覧!$AT$22,IF(COUNTIF($AD705,"*天端*"),ﾃﾞｰﾀ一覧!$AU$43/2,ﾃﾞｰﾀ一覧!$AU$43/3),IF($BO705=ﾃﾞｰﾀ一覧!$AT$20,$AR705*$AV705,IF($BO705=ﾃﾞｰﾀ一覧!$AT$21,$AV705,1))))))))</f>
        <v/>
      </c>
      <c r="BW705" s="1112"/>
      <c r="BX705" s="1112"/>
      <c r="BY705" s="1088" t="str">
        <f>IF($B705="","",IF($AH705="","",IF($CK705=ﾃﾞｰﾀ一覧!$U$53,ﾃﾞｰﾀ一覧!$U$61,IF($AH705=ﾃﾞｰﾀ一覧!$U$21,ﾃﾞｰﾀ一覧!$U$60,IF(OR($AH705=ﾃﾞｰﾀ一覧!$U$19,$AH705=ﾃﾞｰﾀ一覧!$U$20,$AH705=ﾃﾞｰﾀ一覧!$U$23,$AH705=ﾃﾞｰﾀ一覧!$U$22,$AH705=ﾃﾞｰﾀ一覧!$U$18,AH705=ﾃﾞｰﾀ一覧!$U$25),ﾃﾞｰﾀ一覧!$U$59,ﾃﾞｰﾀ一覧!$U$62)))))</f>
        <v/>
      </c>
      <c r="BZ705" s="1089"/>
      <c r="CA705" s="1113"/>
      <c r="CB705" s="1113"/>
      <c r="CC705" s="1113"/>
      <c r="CD705" s="1113"/>
      <c r="CE705" s="1113"/>
      <c r="CF705" s="1113"/>
      <c r="CG705" s="1113"/>
      <c r="CH705" s="1113"/>
      <c r="CI705" s="1114"/>
      <c r="CK705" s="240"/>
      <c r="CM705" s="378" t="str">
        <f t="shared" si="70"/>
        <v/>
      </c>
      <c r="CN705" s="379" t="str">
        <f t="shared" si="71"/>
        <v/>
      </c>
      <c r="CO705" s="379" t="str">
        <f t="shared" si="72"/>
        <v/>
      </c>
      <c r="CP705" s="380" t="str">
        <f t="shared" si="73"/>
        <v/>
      </c>
      <c r="CQ705" s="244"/>
      <c r="CR705" s="1100"/>
      <c r="CS705" s="1101"/>
      <c r="CT705" s="1102"/>
      <c r="CU705" s="1135"/>
      <c r="CV705" s="1136"/>
      <c r="CW705" s="1136"/>
      <c r="CX705" s="1137"/>
      <c r="CY705" s="1138"/>
      <c r="CZ705" s="1139"/>
      <c r="DA705" s="1140"/>
      <c r="DB705" s="1132"/>
      <c r="DC705" s="1133"/>
      <c r="DD705" s="1133"/>
      <c r="DE705" s="1133"/>
      <c r="DF705" s="1133"/>
      <c r="DG705" s="1134"/>
      <c r="DH705" s="580"/>
      <c r="DI705" s="1084"/>
      <c r="DJ705" s="1084"/>
      <c r="DK705" s="581"/>
      <c r="DL705" s="582"/>
      <c r="DM705" s="1084"/>
      <c r="DN705" s="1084"/>
      <c r="DO705" s="581"/>
      <c r="DP705" s="582"/>
      <c r="DQ705" s="1084"/>
      <c r="DR705" s="1084"/>
      <c r="DS705" s="583"/>
      <c r="DT705" s="1124"/>
      <c r="DU705" s="1125"/>
      <c r="DV705" s="1125"/>
      <c r="DW705" s="1124"/>
      <c r="DX705" s="1125"/>
      <c r="DY705" s="1150"/>
      <c r="DZ705" s="1362"/>
      <c r="EA705" s="1363"/>
      <c r="EB705" s="1362"/>
      <c r="EC705" s="1363"/>
      <c r="ED705" s="1362"/>
      <c r="EE705" s="1377"/>
      <c r="EF705" s="1378"/>
      <c r="EG705" s="1379"/>
      <c r="EH705" s="1379"/>
      <c r="EI705" s="1380"/>
      <c r="EJ705" s="1381"/>
      <c r="EK705" s="1381"/>
      <c r="EL705" s="1381"/>
      <c r="EM705" s="1382"/>
      <c r="EN705" s="1382"/>
      <c r="EO705" s="1382"/>
      <c r="EP705" s="1375"/>
      <c r="EQ705" s="1376"/>
      <c r="ER705" s="1113"/>
      <c r="ES705" s="1113"/>
      <c r="ET705" s="1113"/>
      <c r="EU705" s="1113"/>
      <c r="EV705" s="1113"/>
      <c r="EW705" s="1113"/>
      <c r="EX705" s="1113"/>
      <c r="EY705" s="1113"/>
      <c r="EZ705" s="1114"/>
    </row>
    <row r="706" spans="1:156" ht="30" customHeight="1" x14ac:dyDescent="0.2">
      <c r="A706" s="207">
        <f t="shared" si="74"/>
        <v>695</v>
      </c>
      <c r="B706" s="1103"/>
      <c r="C706" s="1104"/>
      <c r="D706" s="1303"/>
      <c r="E706" s="1304"/>
      <c r="F706" s="1094" t="str">
        <f t="shared" si="76"/>
        <v/>
      </c>
      <c r="G706" s="1095"/>
      <c r="H706" s="1095"/>
      <c r="I706" s="1095"/>
      <c r="J706" s="1095"/>
      <c r="K706" s="1095"/>
      <c r="L706" s="1095"/>
      <c r="M706" s="1095"/>
      <c r="N706" s="1095"/>
      <c r="O706" s="1095"/>
      <c r="P706" s="1095"/>
      <c r="Q706" s="1095"/>
      <c r="R706" s="1095"/>
      <c r="S706" s="1095"/>
      <c r="T706" s="1095"/>
      <c r="U706" s="1095"/>
      <c r="V706" s="1095"/>
      <c r="W706" s="1096"/>
      <c r="X706" s="1299">
        <f t="shared" si="75"/>
        <v>0</v>
      </c>
      <c r="Y706" s="1300"/>
      <c r="Z706" s="1301"/>
      <c r="AA706" s="1100"/>
      <c r="AB706" s="1101"/>
      <c r="AC706" s="1102"/>
      <c r="AD706" s="1135"/>
      <c r="AE706" s="1136"/>
      <c r="AF706" s="1136"/>
      <c r="AG706" s="1137"/>
      <c r="AH706" s="1138"/>
      <c r="AI706" s="1139"/>
      <c r="AJ706" s="1140"/>
      <c r="AK706" s="1132"/>
      <c r="AL706" s="1133"/>
      <c r="AM706" s="1133"/>
      <c r="AN706" s="1133"/>
      <c r="AO706" s="1133"/>
      <c r="AP706" s="1134"/>
      <c r="AQ706" s="642" t="str">
        <f>IF(AK706="","",VLOOKUP(AK706,ﾃﾞｰﾀ一覧!$AH$4:$AR$66,2,FALSE))</f>
        <v/>
      </c>
      <c r="AR706" s="1084"/>
      <c r="AS706" s="1084"/>
      <c r="AT706" s="643" t="str">
        <f>IF(AK706="","",VLOOKUP(AK706,ﾃﾞｰﾀ一覧!$AH$4:$AR$66,3,FALSE))</f>
        <v/>
      </c>
      <c r="AU706" s="644" t="str">
        <f>IF(AK706="","",VLOOKUP(AK706,ﾃﾞｰﾀ一覧!$AH$4:$AR$66,5,FALSE))</f>
        <v/>
      </c>
      <c r="AV706" s="1084"/>
      <c r="AW706" s="1084"/>
      <c r="AX706" s="643" t="str">
        <f>IF(AK706="","",VLOOKUP(AK706,ﾃﾞｰﾀ一覧!$AH$4:$AR$66,6,FALSE))</f>
        <v/>
      </c>
      <c r="AY706" s="649" t="str">
        <f>IF(AK706="","",VLOOKUP(AK706,ﾃﾞｰﾀ一覧!$AH$4:$AR$66,8,FALSE))</f>
        <v/>
      </c>
      <c r="AZ706" s="1084"/>
      <c r="BA706" s="1084"/>
      <c r="BB706" s="388" t="str">
        <f>IF(AK706="","",VLOOKUP(AK706,ﾃﾞｰﾀ一覧!$AH$4:$AR$66,9,FALSE))</f>
        <v/>
      </c>
      <c r="BC706" s="1124"/>
      <c r="BD706" s="1125"/>
      <c r="BE706" s="1125"/>
      <c r="BF706" s="1124"/>
      <c r="BG706" s="1125"/>
      <c r="BH706" s="1125"/>
      <c r="BI706" s="1124"/>
      <c r="BJ706" s="1125"/>
      <c r="BK706" s="1150"/>
      <c r="BL706" s="1154"/>
      <c r="BM706" s="1155"/>
      <c r="BN706" s="1156"/>
      <c r="BO706" s="1109" t="str">
        <f>IF($AK706="","",IF($BF706="","",IF($BF706=ﾃﾞｰﾀ一覧!$U$37,"",IF($BF706=ﾃﾞｰﾀ一覧!$U$38,"",IF($AH706=ﾃﾞｰﾀ一覧!$U$25,VLOOKUP($AK706,ﾃﾞｰﾀ一覧!$AH$43:$AR$66,10,FALSE),VLOOKUP($AK706,ﾃﾞｰﾀ一覧!$AH$4:$AR$66,10,FALSE))))))</f>
        <v/>
      </c>
      <c r="BP706" s="1110"/>
      <c r="BQ706" s="1110"/>
      <c r="BR706" s="1111"/>
      <c r="BS706" s="1307">
        <f>IF($BL706="",0,VLOOKUP($BL706,ﾃﾞｰﾀ一覧!$AY$4:$BB$16,3,FALSE))+IF($BC706="",0,VLOOKUP($BC706,ﾃﾞｰﾀ一覧!$AY$4:$BB$16,3,FALSE))+IF($BD706="",0,VLOOKUP($BD706,ﾃﾞｰﾀ一覧!$AY$4:$BB$16,3,FALSE))</f>
        <v>0</v>
      </c>
      <c r="BT706" s="1307"/>
      <c r="BU706" s="1307"/>
      <c r="BV706" s="1112" t="str">
        <f>IF($BO706="","",IF($BF706=ﾃﾞｰﾀ一覧!$U$37,"",IF($BF706=ﾃﾞｰﾀ一覧!$U$38,"",IF($BO706=ﾃﾞｰﾀ一覧!$AT$27,ﾃﾞｰﾀ一覧!$AT$27,VLOOKUP($AK706,ﾃﾞｰﾀ一覧!$AH$4:$AR$66,11,FALSE)*IF($BO706=ﾃﾞｰﾀ一覧!$AT$17,($AR706+1)*($AV706+1),IF($BO706=ﾃﾞｰﾀ一覧!$AT$22,IF(COUNTIF($AD706,"*天端*"),ﾃﾞｰﾀ一覧!$AU$43/2,ﾃﾞｰﾀ一覧!$AU$43/3),IF($BO706=ﾃﾞｰﾀ一覧!$AT$20,$AR706*$AV706,IF($BO706=ﾃﾞｰﾀ一覧!$AT$21,$AV706,1))))))))</f>
        <v/>
      </c>
      <c r="BW706" s="1112"/>
      <c r="BX706" s="1112"/>
      <c r="BY706" s="1088" t="str">
        <f>IF($B706="","",IF($AH706="","",IF($CK706=ﾃﾞｰﾀ一覧!$U$53,ﾃﾞｰﾀ一覧!$U$61,IF($AH706=ﾃﾞｰﾀ一覧!$U$21,ﾃﾞｰﾀ一覧!$U$60,IF(OR($AH706=ﾃﾞｰﾀ一覧!$U$19,$AH706=ﾃﾞｰﾀ一覧!$U$20,$AH706=ﾃﾞｰﾀ一覧!$U$23,$AH706=ﾃﾞｰﾀ一覧!$U$22,$AH706=ﾃﾞｰﾀ一覧!$U$18,AH706=ﾃﾞｰﾀ一覧!$U$25),ﾃﾞｰﾀ一覧!$U$59,ﾃﾞｰﾀ一覧!$U$62)))))</f>
        <v/>
      </c>
      <c r="BZ706" s="1089"/>
      <c r="CA706" s="1113"/>
      <c r="CB706" s="1113"/>
      <c r="CC706" s="1113"/>
      <c r="CD706" s="1113"/>
      <c r="CE706" s="1113"/>
      <c r="CF706" s="1113"/>
      <c r="CG706" s="1113"/>
      <c r="CH706" s="1113"/>
      <c r="CI706" s="1114"/>
      <c r="CK706" s="240"/>
      <c r="CM706" s="378" t="str">
        <f t="shared" si="70"/>
        <v/>
      </c>
      <c r="CN706" s="379" t="str">
        <f t="shared" si="71"/>
        <v/>
      </c>
      <c r="CO706" s="379" t="str">
        <f t="shared" si="72"/>
        <v/>
      </c>
      <c r="CP706" s="380" t="str">
        <f t="shared" si="73"/>
        <v/>
      </c>
      <c r="CQ706" s="244"/>
      <c r="CR706" s="1100"/>
      <c r="CS706" s="1101"/>
      <c r="CT706" s="1102"/>
      <c r="CU706" s="1135"/>
      <c r="CV706" s="1136"/>
      <c r="CW706" s="1136"/>
      <c r="CX706" s="1137"/>
      <c r="CY706" s="1138"/>
      <c r="CZ706" s="1139"/>
      <c r="DA706" s="1140"/>
      <c r="DB706" s="1132"/>
      <c r="DC706" s="1133"/>
      <c r="DD706" s="1133"/>
      <c r="DE706" s="1133"/>
      <c r="DF706" s="1133"/>
      <c r="DG706" s="1134"/>
      <c r="DH706" s="580"/>
      <c r="DI706" s="1084"/>
      <c r="DJ706" s="1084"/>
      <c r="DK706" s="581"/>
      <c r="DL706" s="582"/>
      <c r="DM706" s="1084"/>
      <c r="DN706" s="1084"/>
      <c r="DO706" s="581"/>
      <c r="DP706" s="582"/>
      <c r="DQ706" s="1084"/>
      <c r="DR706" s="1084"/>
      <c r="DS706" s="583"/>
      <c r="DT706" s="1124"/>
      <c r="DU706" s="1125"/>
      <c r="DV706" s="1125"/>
      <c r="DW706" s="1124"/>
      <c r="DX706" s="1125"/>
      <c r="DY706" s="1150"/>
      <c r="DZ706" s="1362"/>
      <c r="EA706" s="1363"/>
      <c r="EB706" s="1362"/>
      <c r="EC706" s="1363"/>
      <c r="ED706" s="1362"/>
      <c r="EE706" s="1377"/>
      <c r="EF706" s="1378"/>
      <c r="EG706" s="1379"/>
      <c r="EH706" s="1379"/>
      <c r="EI706" s="1380"/>
      <c r="EJ706" s="1381"/>
      <c r="EK706" s="1381"/>
      <c r="EL706" s="1381"/>
      <c r="EM706" s="1382"/>
      <c r="EN706" s="1382"/>
      <c r="EO706" s="1382"/>
      <c r="EP706" s="1375"/>
      <c r="EQ706" s="1376"/>
      <c r="ER706" s="1113"/>
      <c r="ES706" s="1113"/>
      <c r="ET706" s="1113"/>
      <c r="EU706" s="1113"/>
      <c r="EV706" s="1113"/>
      <c r="EW706" s="1113"/>
      <c r="EX706" s="1113"/>
      <c r="EY706" s="1113"/>
      <c r="EZ706" s="1114"/>
    </row>
    <row r="707" spans="1:156" ht="30" customHeight="1" x14ac:dyDescent="0.2">
      <c r="A707" s="207">
        <f t="shared" si="74"/>
        <v>696</v>
      </c>
      <c r="B707" s="1103"/>
      <c r="C707" s="1104"/>
      <c r="D707" s="1303"/>
      <c r="E707" s="1304"/>
      <c r="F707" s="1094" t="str">
        <f t="shared" si="76"/>
        <v/>
      </c>
      <c r="G707" s="1095"/>
      <c r="H707" s="1095"/>
      <c r="I707" s="1095"/>
      <c r="J707" s="1095"/>
      <c r="K707" s="1095"/>
      <c r="L707" s="1095"/>
      <c r="M707" s="1095"/>
      <c r="N707" s="1095"/>
      <c r="O707" s="1095"/>
      <c r="P707" s="1095"/>
      <c r="Q707" s="1095"/>
      <c r="R707" s="1095"/>
      <c r="S707" s="1095"/>
      <c r="T707" s="1095"/>
      <c r="U707" s="1095"/>
      <c r="V707" s="1095"/>
      <c r="W707" s="1096"/>
      <c r="X707" s="1299">
        <f t="shared" si="75"/>
        <v>0</v>
      </c>
      <c r="Y707" s="1300"/>
      <c r="Z707" s="1301"/>
      <c r="AA707" s="1100"/>
      <c r="AB707" s="1101"/>
      <c r="AC707" s="1102"/>
      <c r="AD707" s="1135"/>
      <c r="AE707" s="1136"/>
      <c r="AF707" s="1136"/>
      <c r="AG707" s="1137"/>
      <c r="AH707" s="1138"/>
      <c r="AI707" s="1139"/>
      <c r="AJ707" s="1140"/>
      <c r="AK707" s="1132"/>
      <c r="AL707" s="1133"/>
      <c r="AM707" s="1133"/>
      <c r="AN707" s="1133"/>
      <c r="AO707" s="1133"/>
      <c r="AP707" s="1134"/>
      <c r="AQ707" s="642" t="str">
        <f>IF(AK707="","",VLOOKUP(AK707,ﾃﾞｰﾀ一覧!$AH$4:$AR$66,2,FALSE))</f>
        <v/>
      </c>
      <c r="AR707" s="1084"/>
      <c r="AS707" s="1084"/>
      <c r="AT707" s="643" t="str">
        <f>IF(AK707="","",VLOOKUP(AK707,ﾃﾞｰﾀ一覧!$AH$4:$AR$66,3,FALSE))</f>
        <v/>
      </c>
      <c r="AU707" s="644" t="str">
        <f>IF(AK707="","",VLOOKUP(AK707,ﾃﾞｰﾀ一覧!$AH$4:$AR$66,5,FALSE))</f>
        <v/>
      </c>
      <c r="AV707" s="1084"/>
      <c r="AW707" s="1084"/>
      <c r="AX707" s="643" t="str">
        <f>IF(AK707="","",VLOOKUP(AK707,ﾃﾞｰﾀ一覧!$AH$4:$AR$66,6,FALSE))</f>
        <v/>
      </c>
      <c r="AY707" s="649" t="str">
        <f>IF(AK707="","",VLOOKUP(AK707,ﾃﾞｰﾀ一覧!$AH$4:$AR$66,8,FALSE))</f>
        <v/>
      </c>
      <c r="AZ707" s="1084"/>
      <c r="BA707" s="1084"/>
      <c r="BB707" s="388" t="str">
        <f>IF(AK707="","",VLOOKUP(AK707,ﾃﾞｰﾀ一覧!$AH$4:$AR$66,9,FALSE))</f>
        <v/>
      </c>
      <c r="BC707" s="1124"/>
      <c r="BD707" s="1125"/>
      <c r="BE707" s="1125"/>
      <c r="BF707" s="1124"/>
      <c r="BG707" s="1125"/>
      <c r="BH707" s="1125"/>
      <c r="BI707" s="1124"/>
      <c r="BJ707" s="1125"/>
      <c r="BK707" s="1150"/>
      <c r="BL707" s="1154"/>
      <c r="BM707" s="1155"/>
      <c r="BN707" s="1156"/>
      <c r="BO707" s="1109" t="str">
        <f>IF($AK707="","",IF($BF707="","",IF($BF707=ﾃﾞｰﾀ一覧!$U$37,"",IF($BF707=ﾃﾞｰﾀ一覧!$U$38,"",IF($AH707=ﾃﾞｰﾀ一覧!$U$25,VLOOKUP($AK707,ﾃﾞｰﾀ一覧!$AH$43:$AR$66,10,FALSE),VLOOKUP($AK707,ﾃﾞｰﾀ一覧!$AH$4:$AR$66,10,FALSE))))))</f>
        <v/>
      </c>
      <c r="BP707" s="1110"/>
      <c r="BQ707" s="1110"/>
      <c r="BR707" s="1111"/>
      <c r="BS707" s="1307">
        <f>IF($BL707="",0,VLOOKUP($BL707,ﾃﾞｰﾀ一覧!$AY$4:$BB$16,3,FALSE))+IF($BC707="",0,VLOOKUP($BC707,ﾃﾞｰﾀ一覧!$AY$4:$BB$16,3,FALSE))+IF($BD707="",0,VLOOKUP($BD707,ﾃﾞｰﾀ一覧!$AY$4:$BB$16,3,FALSE))</f>
        <v>0</v>
      </c>
      <c r="BT707" s="1307"/>
      <c r="BU707" s="1307"/>
      <c r="BV707" s="1112" t="str">
        <f>IF($BO707="","",IF($BF707=ﾃﾞｰﾀ一覧!$U$37,"",IF($BF707=ﾃﾞｰﾀ一覧!$U$38,"",IF($BO707=ﾃﾞｰﾀ一覧!$AT$27,ﾃﾞｰﾀ一覧!$AT$27,VLOOKUP($AK707,ﾃﾞｰﾀ一覧!$AH$4:$AR$66,11,FALSE)*IF($BO707=ﾃﾞｰﾀ一覧!$AT$17,($AR707+1)*($AV707+1),IF($BO707=ﾃﾞｰﾀ一覧!$AT$22,IF(COUNTIF($AD707,"*天端*"),ﾃﾞｰﾀ一覧!$AU$43/2,ﾃﾞｰﾀ一覧!$AU$43/3),IF($BO707=ﾃﾞｰﾀ一覧!$AT$20,$AR707*$AV707,IF($BO707=ﾃﾞｰﾀ一覧!$AT$21,$AV707,1))))))))</f>
        <v/>
      </c>
      <c r="BW707" s="1112"/>
      <c r="BX707" s="1112"/>
      <c r="BY707" s="1088" t="str">
        <f>IF($B707="","",IF($AH707="","",IF($CK707=ﾃﾞｰﾀ一覧!$U$53,ﾃﾞｰﾀ一覧!$U$61,IF($AH707=ﾃﾞｰﾀ一覧!$U$21,ﾃﾞｰﾀ一覧!$U$60,IF(OR($AH707=ﾃﾞｰﾀ一覧!$U$19,$AH707=ﾃﾞｰﾀ一覧!$U$20,$AH707=ﾃﾞｰﾀ一覧!$U$23,$AH707=ﾃﾞｰﾀ一覧!$U$22,$AH707=ﾃﾞｰﾀ一覧!$U$18,AH707=ﾃﾞｰﾀ一覧!$U$25),ﾃﾞｰﾀ一覧!$U$59,ﾃﾞｰﾀ一覧!$U$62)))))</f>
        <v/>
      </c>
      <c r="BZ707" s="1089"/>
      <c r="CA707" s="1113"/>
      <c r="CB707" s="1113"/>
      <c r="CC707" s="1113"/>
      <c r="CD707" s="1113"/>
      <c r="CE707" s="1113"/>
      <c r="CF707" s="1113"/>
      <c r="CG707" s="1113"/>
      <c r="CH707" s="1113"/>
      <c r="CI707" s="1114"/>
      <c r="CK707" s="240"/>
      <c r="CM707" s="378" t="str">
        <f t="shared" si="70"/>
        <v/>
      </c>
      <c r="CN707" s="379" t="str">
        <f t="shared" si="71"/>
        <v/>
      </c>
      <c r="CO707" s="379" t="str">
        <f t="shared" si="72"/>
        <v/>
      </c>
      <c r="CP707" s="380" t="str">
        <f t="shared" si="73"/>
        <v/>
      </c>
      <c r="CQ707" s="244"/>
      <c r="CR707" s="1100"/>
      <c r="CS707" s="1101"/>
      <c r="CT707" s="1102"/>
      <c r="CU707" s="1135"/>
      <c r="CV707" s="1136"/>
      <c r="CW707" s="1136"/>
      <c r="CX707" s="1137"/>
      <c r="CY707" s="1138"/>
      <c r="CZ707" s="1139"/>
      <c r="DA707" s="1140"/>
      <c r="DB707" s="1132"/>
      <c r="DC707" s="1133"/>
      <c r="DD707" s="1133"/>
      <c r="DE707" s="1133"/>
      <c r="DF707" s="1133"/>
      <c r="DG707" s="1134"/>
      <c r="DH707" s="580"/>
      <c r="DI707" s="1084"/>
      <c r="DJ707" s="1084"/>
      <c r="DK707" s="581"/>
      <c r="DL707" s="582"/>
      <c r="DM707" s="1084"/>
      <c r="DN707" s="1084"/>
      <c r="DO707" s="581"/>
      <c r="DP707" s="582"/>
      <c r="DQ707" s="1084"/>
      <c r="DR707" s="1084"/>
      <c r="DS707" s="583"/>
      <c r="DT707" s="1124"/>
      <c r="DU707" s="1125"/>
      <c r="DV707" s="1125"/>
      <c r="DW707" s="1124"/>
      <c r="DX707" s="1125"/>
      <c r="DY707" s="1150"/>
      <c r="DZ707" s="1362"/>
      <c r="EA707" s="1363"/>
      <c r="EB707" s="1362"/>
      <c r="EC707" s="1363"/>
      <c r="ED707" s="1362"/>
      <c r="EE707" s="1377"/>
      <c r="EF707" s="1378"/>
      <c r="EG707" s="1379"/>
      <c r="EH707" s="1379"/>
      <c r="EI707" s="1380"/>
      <c r="EJ707" s="1381"/>
      <c r="EK707" s="1381"/>
      <c r="EL707" s="1381"/>
      <c r="EM707" s="1382"/>
      <c r="EN707" s="1382"/>
      <c r="EO707" s="1382"/>
      <c r="EP707" s="1375"/>
      <c r="EQ707" s="1376"/>
      <c r="ER707" s="1113"/>
      <c r="ES707" s="1113"/>
      <c r="ET707" s="1113"/>
      <c r="EU707" s="1113"/>
      <c r="EV707" s="1113"/>
      <c r="EW707" s="1113"/>
      <c r="EX707" s="1113"/>
      <c r="EY707" s="1113"/>
      <c r="EZ707" s="1114"/>
    </row>
    <row r="708" spans="1:156" ht="30" customHeight="1" x14ac:dyDescent="0.2">
      <c r="A708" s="207">
        <f t="shared" si="74"/>
        <v>697</v>
      </c>
      <c r="B708" s="1103"/>
      <c r="C708" s="1104"/>
      <c r="D708" s="1303"/>
      <c r="E708" s="1304"/>
      <c r="F708" s="1094" t="str">
        <f t="shared" si="76"/>
        <v/>
      </c>
      <c r="G708" s="1095"/>
      <c r="H708" s="1095"/>
      <c r="I708" s="1095"/>
      <c r="J708" s="1095"/>
      <c r="K708" s="1095"/>
      <c r="L708" s="1095"/>
      <c r="M708" s="1095"/>
      <c r="N708" s="1095"/>
      <c r="O708" s="1095"/>
      <c r="P708" s="1095"/>
      <c r="Q708" s="1095"/>
      <c r="R708" s="1095"/>
      <c r="S708" s="1095"/>
      <c r="T708" s="1095"/>
      <c r="U708" s="1095"/>
      <c r="V708" s="1095"/>
      <c r="W708" s="1096"/>
      <c r="X708" s="1299">
        <f t="shared" si="75"/>
        <v>0</v>
      </c>
      <c r="Y708" s="1300"/>
      <c r="Z708" s="1301"/>
      <c r="AA708" s="1100"/>
      <c r="AB708" s="1101"/>
      <c r="AC708" s="1102"/>
      <c r="AD708" s="1135"/>
      <c r="AE708" s="1136"/>
      <c r="AF708" s="1136"/>
      <c r="AG708" s="1137"/>
      <c r="AH708" s="1138"/>
      <c r="AI708" s="1139"/>
      <c r="AJ708" s="1140"/>
      <c r="AK708" s="1132"/>
      <c r="AL708" s="1133"/>
      <c r="AM708" s="1133"/>
      <c r="AN708" s="1133"/>
      <c r="AO708" s="1133"/>
      <c r="AP708" s="1134"/>
      <c r="AQ708" s="642" t="str">
        <f>IF(AK708="","",VLOOKUP(AK708,ﾃﾞｰﾀ一覧!$AH$4:$AR$66,2,FALSE))</f>
        <v/>
      </c>
      <c r="AR708" s="1084"/>
      <c r="AS708" s="1084"/>
      <c r="AT708" s="643" t="str">
        <f>IF(AK708="","",VLOOKUP(AK708,ﾃﾞｰﾀ一覧!$AH$4:$AR$66,3,FALSE))</f>
        <v/>
      </c>
      <c r="AU708" s="644" t="str">
        <f>IF(AK708="","",VLOOKUP(AK708,ﾃﾞｰﾀ一覧!$AH$4:$AR$66,5,FALSE))</f>
        <v/>
      </c>
      <c r="AV708" s="1084"/>
      <c r="AW708" s="1084"/>
      <c r="AX708" s="643" t="str">
        <f>IF(AK708="","",VLOOKUP(AK708,ﾃﾞｰﾀ一覧!$AH$4:$AR$66,6,FALSE))</f>
        <v/>
      </c>
      <c r="AY708" s="649" t="str">
        <f>IF(AK708="","",VLOOKUP(AK708,ﾃﾞｰﾀ一覧!$AH$4:$AR$66,8,FALSE))</f>
        <v/>
      </c>
      <c r="AZ708" s="1084"/>
      <c r="BA708" s="1084"/>
      <c r="BB708" s="388" t="str">
        <f>IF(AK708="","",VLOOKUP(AK708,ﾃﾞｰﾀ一覧!$AH$4:$AR$66,9,FALSE))</f>
        <v/>
      </c>
      <c r="BC708" s="1124"/>
      <c r="BD708" s="1125"/>
      <c r="BE708" s="1125"/>
      <c r="BF708" s="1124"/>
      <c r="BG708" s="1125"/>
      <c r="BH708" s="1125"/>
      <c r="BI708" s="1124"/>
      <c r="BJ708" s="1125"/>
      <c r="BK708" s="1150"/>
      <c r="BL708" s="1154"/>
      <c r="BM708" s="1155"/>
      <c r="BN708" s="1156"/>
      <c r="BO708" s="1109" t="str">
        <f>IF($AK708="","",IF($BF708="","",IF($BF708=ﾃﾞｰﾀ一覧!$U$37,"",IF($BF708=ﾃﾞｰﾀ一覧!$U$38,"",IF($AH708=ﾃﾞｰﾀ一覧!$U$25,VLOOKUP($AK708,ﾃﾞｰﾀ一覧!$AH$43:$AR$66,10,FALSE),VLOOKUP($AK708,ﾃﾞｰﾀ一覧!$AH$4:$AR$66,10,FALSE))))))</f>
        <v/>
      </c>
      <c r="BP708" s="1110"/>
      <c r="BQ708" s="1110"/>
      <c r="BR708" s="1111"/>
      <c r="BS708" s="1307">
        <f>IF($BL708="",0,VLOOKUP($BL708,ﾃﾞｰﾀ一覧!$AY$4:$BB$16,3,FALSE))+IF($BC708="",0,VLOOKUP($BC708,ﾃﾞｰﾀ一覧!$AY$4:$BB$16,3,FALSE))+IF($BD708="",0,VLOOKUP($BD708,ﾃﾞｰﾀ一覧!$AY$4:$BB$16,3,FALSE))</f>
        <v>0</v>
      </c>
      <c r="BT708" s="1307"/>
      <c r="BU708" s="1307"/>
      <c r="BV708" s="1112" t="str">
        <f>IF($BO708="","",IF($BF708=ﾃﾞｰﾀ一覧!$U$37,"",IF($BF708=ﾃﾞｰﾀ一覧!$U$38,"",IF($BO708=ﾃﾞｰﾀ一覧!$AT$27,ﾃﾞｰﾀ一覧!$AT$27,VLOOKUP($AK708,ﾃﾞｰﾀ一覧!$AH$4:$AR$66,11,FALSE)*IF($BO708=ﾃﾞｰﾀ一覧!$AT$17,($AR708+1)*($AV708+1),IF($BO708=ﾃﾞｰﾀ一覧!$AT$22,IF(COUNTIF($AD708,"*天端*"),ﾃﾞｰﾀ一覧!$AU$43/2,ﾃﾞｰﾀ一覧!$AU$43/3),IF($BO708=ﾃﾞｰﾀ一覧!$AT$20,$AR708*$AV708,IF($BO708=ﾃﾞｰﾀ一覧!$AT$21,$AV708,1))))))))</f>
        <v/>
      </c>
      <c r="BW708" s="1112"/>
      <c r="BX708" s="1112"/>
      <c r="BY708" s="1088" t="str">
        <f>IF($B708="","",IF($AH708="","",IF($CK708=ﾃﾞｰﾀ一覧!$U$53,ﾃﾞｰﾀ一覧!$U$61,IF($AH708=ﾃﾞｰﾀ一覧!$U$21,ﾃﾞｰﾀ一覧!$U$60,IF(OR($AH708=ﾃﾞｰﾀ一覧!$U$19,$AH708=ﾃﾞｰﾀ一覧!$U$20,$AH708=ﾃﾞｰﾀ一覧!$U$23,$AH708=ﾃﾞｰﾀ一覧!$U$22,$AH708=ﾃﾞｰﾀ一覧!$U$18,AH708=ﾃﾞｰﾀ一覧!$U$25),ﾃﾞｰﾀ一覧!$U$59,ﾃﾞｰﾀ一覧!$U$62)))))</f>
        <v/>
      </c>
      <c r="BZ708" s="1089"/>
      <c r="CA708" s="1113"/>
      <c r="CB708" s="1113"/>
      <c r="CC708" s="1113"/>
      <c r="CD708" s="1113"/>
      <c r="CE708" s="1113"/>
      <c r="CF708" s="1113"/>
      <c r="CG708" s="1113"/>
      <c r="CH708" s="1113"/>
      <c r="CI708" s="1114"/>
      <c r="CK708" s="240"/>
      <c r="CM708" s="378" t="str">
        <f t="shared" si="70"/>
        <v/>
      </c>
      <c r="CN708" s="379" t="str">
        <f t="shared" si="71"/>
        <v/>
      </c>
      <c r="CO708" s="379" t="str">
        <f t="shared" si="72"/>
        <v/>
      </c>
      <c r="CP708" s="380" t="str">
        <f t="shared" si="73"/>
        <v/>
      </c>
      <c r="CQ708" s="244"/>
      <c r="CR708" s="1100"/>
      <c r="CS708" s="1101"/>
      <c r="CT708" s="1102"/>
      <c r="CU708" s="1135"/>
      <c r="CV708" s="1136"/>
      <c r="CW708" s="1136"/>
      <c r="CX708" s="1137"/>
      <c r="CY708" s="1138"/>
      <c r="CZ708" s="1139"/>
      <c r="DA708" s="1140"/>
      <c r="DB708" s="1132"/>
      <c r="DC708" s="1133"/>
      <c r="DD708" s="1133"/>
      <c r="DE708" s="1133"/>
      <c r="DF708" s="1133"/>
      <c r="DG708" s="1134"/>
      <c r="DH708" s="580"/>
      <c r="DI708" s="1084"/>
      <c r="DJ708" s="1084"/>
      <c r="DK708" s="581"/>
      <c r="DL708" s="582"/>
      <c r="DM708" s="1084"/>
      <c r="DN708" s="1084"/>
      <c r="DO708" s="581"/>
      <c r="DP708" s="582"/>
      <c r="DQ708" s="1084"/>
      <c r="DR708" s="1084"/>
      <c r="DS708" s="583"/>
      <c r="DT708" s="1124"/>
      <c r="DU708" s="1125"/>
      <c r="DV708" s="1125"/>
      <c r="DW708" s="1124"/>
      <c r="DX708" s="1125"/>
      <c r="DY708" s="1150"/>
      <c r="DZ708" s="1362"/>
      <c r="EA708" s="1363"/>
      <c r="EB708" s="1362"/>
      <c r="EC708" s="1363"/>
      <c r="ED708" s="1362"/>
      <c r="EE708" s="1377"/>
      <c r="EF708" s="1378"/>
      <c r="EG708" s="1379"/>
      <c r="EH708" s="1379"/>
      <c r="EI708" s="1380"/>
      <c r="EJ708" s="1381"/>
      <c r="EK708" s="1381"/>
      <c r="EL708" s="1381"/>
      <c r="EM708" s="1382"/>
      <c r="EN708" s="1382"/>
      <c r="EO708" s="1382"/>
      <c r="EP708" s="1375"/>
      <c r="EQ708" s="1376"/>
      <c r="ER708" s="1113"/>
      <c r="ES708" s="1113"/>
      <c r="ET708" s="1113"/>
      <c r="EU708" s="1113"/>
      <c r="EV708" s="1113"/>
      <c r="EW708" s="1113"/>
      <c r="EX708" s="1113"/>
      <c r="EY708" s="1113"/>
      <c r="EZ708" s="1114"/>
    </row>
    <row r="709" spans="1:156" ht="30" customHeight="1" x14ac:dyDescent="0.2">
      <c r="A709" s="207">
        <f t="shared" si="74"/>
        <v>698</v>
      </c>
      <c r="B709" s="1103"/>
      <c r="C709" s="1104"/>
      <c r="D709" s="1303"/>
      <c r="E709" s="1304"/>
      <c r="F709" s="1094" t="str">
        <f t="shared" si="76"/>
        <v/>
      </c>
      <c r="G709" s="1095"/>
      <c r="H709" s="1095"/>
      <c r="I709" s="1095"/>
      <c r="J709" s="1095"/>
      <c r="K709" s="1095"/>
      <c r="L709" s="1095"/>
      <c r="M709" s="1095"/>
      <c r="N709" s="1095"/>
      <c r="O709" s="1095"/>
      <c r="P709" s="1095"/>
      <c r="Q709" s="1095"/>
      <c r="R709" s="1095"/>
      <c r="S709" s="1095"/>
      <c r="T709" s="1095"/>
      <c r="U709" s="1095"/>
      <c r="V709" s="1095"/>
      <c r="W709" s="1096"/>
      <c r="X709" s="1299">
        <f t="shared" si="75"/>
        <v>0</v>
      </c>
      <c r="Y709" s="1300"/>
      <c r="Z709" s="1301"/>
      <c r="AA709" s="1100"/>
      <c r="AB709" s="1101"/>
      <c r="AC709" s="1102"/>
      <c r="AD709" s="1135"/>
      <c r="AE709" s="1136"/>
      <c r="AF709" s="1136"/>
      <c r="AG709" s="1137"/>
      <c r="AH709" s="1138"/>
      <c r="AI709" s="1139"/>
      <c r="AJ709" s="1140"/>
      <c r="AK709" s="1132"/>
      <c r="AL709" s="1133"/>
      <c r="AM709" s="1133"/>
      <c r="AN709" s="1133"/>
      <c r="AO709" s="1133"/>
      <c r="AP709" s="1134"/>
      <c r="AQ709" s="642" t="str">
        <f>IF(AK709="","",VLOOKUP(AK709,ﾃﾞｰﾀ一覧!$AH$4:$AR$66,2,FALSE))</f>
        <v/>
      </c>
      <c r="AR709" s="1084"/>
      <c r="AS709" s="1084"/>
      <c r="AT709" s="643" t="str">
        <f>IF(AK709="","",VLOOKUP(AK709,ﾃﾞｰﾀ一覧!$AH$4:$AR$66,3,FALSE))</f>
        <v/>
      </c>
      <c r="AU709" s="644" t="str">
        <f>IF(AK709="","",VLOOKUP(AK709,ﾃﾞｰﾀ一覧!$AH$4:$AR$66,5,FALSE))</f>
        <v/>
      </c>
      <c r="AV709" s="1084"/>
      <c r="AW709" s="1084"/>
      <c r="AX709" s="643" t="str">
        <f>IF(AK709="","",VLOOKUP(AK709,ﾃﾞｰﾀ一覧!$AH$4:$AR$66,6,FALSE))</f>
        <v/>
      </c>
      <c r="AY709" s="649" t="str">
        <f>IF(AK709="","",VLOOKUP(AK709,ﾃﾞｰﾀ一覧!$AH$4:$AR$66,8,FALSE))</f>
        <v/>
      </c>
      <c r="AZ709" s="1084"/>
      <c r="BA709" s="1084"/>
      <c r="BB709" s="388" t="str">
        <f>IF(AK709="","",VLOOKUP(AK709,ﾃﾞｰﾀ一覧!$AH$4:$AR$66,9,FALSE))</f>
        <v/>
      </c>
      <c r="BC709" s="1157"/>
      <c r="BD709" s="1158"/>
      <c r="BE709" s="1158"/>
      <c r="BF709" s="1124"/>
      <c r="BG709" s="1125"/>
      <c r="BH709" s="1125"/>
      <c r="BI709" s="1157"/>
      <c r="BJ709" s="1158"/>
      <c r="BK709" s="1159"/>
      <c r="BL709" s="1154"/>
      <c r="BM709" s="1155"/>
      <c r="BN709" s="1156"/>
      <c r="BO709" s="1109" t="str">
        <f>IF($AK709="","",IF($BF709="","",IF($BF709=ﾃﾞｰﾀ一覧!$U$37,"",IF($BF709=ﾃﾞｰﾀ一覧!$U$38,"",IF($AH709=ﾃﾞｰﾀ一覧!$U$25,VLOOKUP($AK709,ﾃﾞｰﾀ一覧!$AH$43:$AR$66,10,FALSE),VLOOKUP($AK709,ﾃﾞｰﾀ一覧!$AH$4:$AR$66,10,FALSE))))))</f>
        <v/>
      </c>
      <c r="BP709" s="1110"/>
      <c r="BQ709" s="1110"/>
      <c r="BR709" s="1111"/>
      <c r="BS709" s="1307">
        <f>IF($BL709="",0,VLOOKUP($BL709,ﾃﾞｰﾀ一覧!$AY$4:$BB$16,3,FALSE))+IF($BC709="",0,VLOOKUP($BC709,ﾃﾞｰﾀ一覧!$AY$4:$BB$16,3,FALSE))+IF($BD709="",0,VLOOKUP($BD709,ﾃﾞｰﾀ一覧!$AY$4:$BB$16,3,FALSE))</f>
        <v>0</v>
      </c>
      <c r="BT709" s="1307"/>
      <c r="BU709" s="1307"/>
      <c r="BV709" s="1112" t="str">
        <f>IF($BO709="","",IF($BF709=ﾃﾞｰﾀ一覧!$U$37,"",IF($BF709=ﾃﾞｰﾀ一覧!$U$38,"",IF($BO709=ﾃﾞｰﾀ一覧!$AT$27,ﾃﾞｰﾀ一覧!$AT$27,VLOOKUP($AK709,ﾃﾞｰﾀ一覧!$AH$4:$AR$66,11,FALSE)*IF($BO709=ﾃﾞｰﾀ一覧!$AT$17,($AR709+1)*($AV709+1),IF($BO709=ﾃﾞｰﾀ一覧!$AT$22,IF(COUNTIF($AD709,"*天端*"),ﾃﾞｰﾀ一覧!$AU$43/2,ﾃﾞｰﾀ一覧!$AU$43/3),IF($BO709=ﾃﾞｰﾀ一覧!$AT$20,$AR709*$AV709,IF($BO709=ﾃﾞｰﾀ一覧!$AT$21,$AV709,1))))))))</f>
        <v/>
      </c>
      <c r="BW709" s="1112"/>
      <c r="BX709" s="1112"/>
      <c r="BY709" s="1088" t="str">
        <f>IF($B709="","",IF($AH709="","",IF($CK709=ﾃﾞｰﾀ一覧!$U$53,ﾃﾞｰﾀ一覧!$U$61,IF($AH709=ﾃﾞｰﾀ一覧!$U$21,ﾃﾞｰﾀ一覧!$U$60,IF(OR($AH709=ﾃﾞｰﾀ一覧!$U$19,$AH709=ﾃﾞｰﾀ一覧!$U$20,$AH709=ﾃﾞｰﾀ一覧!$U$23,$AH709=ﾃﾞｰﾀ一覧!$U$22,$AH709=ﾃﾞｰﾀ一覧!$U$18,AH709=ﾃﾞｰﾀ一覧!$U$25),ﾃﾞｰﾀ一覧!$U$59,ﾃﾞｰﾀ一覧!$U$62)))))</f>
        <v/>
      </c>
      <c r="BZ709" s="1089"/>
      <c r="CA709" s="1113"/>
      <c r="CB709" s="1113"/>
      <c r="CC709" s="1113"/>
      <c r="CD709" s="1113"/>
      <c r="CE709" s="1113"/>
      <c r="CF709" s="1113"/>
      <c r="CG709" s="1113"/>
      <c r="CH709" s="1113"/>
      <c r="CI709" s="1114"/>
      <c r="CK709" s="240"/>
      <c r="CM709" s="378" t="str">
        <f t="shared" si="70"/>
        <v/>
      </c>
      <c r="CN709" s="379" t="str">
        <f t="shared" si="71"/>
        <v/>
      </c>
      <c r="CO709" s="379" t="str">
        <f t="shared" si="72"/>
        <v/>
      </c>
      <c r="CP709" s="380" t="str">
        <f t="shared" si="73"/>
        <v/>
      </c>
      <c r="CQ709" s="244"/>
      <c r="CR709" s="1100"/>
      <c r="CS709" s="1101"/>
      <c r="CT709" s="1102"/>
      <c r="CU709" s="1135"/>
      <c r="CV709" s="1136"/>
      <c r="CW709" s="1136"/>
      <c r="CX709" s="1137"/>
      <c r="CY709" s="1138"/>
      <c r="CZ709" s="1139"/>
      <c r="DA709" s="1140"/>
      <c r="DB709" s="1132"/>
      <c r="DC709" s="1133"/>
      <c r="DD709" s="1133"/>
      <c r="DE709" s="1133"/>
      <c r="DF709" s="1133"/>
      <c r="DG709" s="1134"/>
      <c r="DH709" s="580"/>
      <c r="DI709" s="1084"/>
      <c r="DJ709" s="1084"/>
      <c r="DK709" s="581"/>
      <c r="DL709" s="582"/>
      <c r="DM709" s="1084"/>
      <c r="DN709" s="1084"/>
      <c r="DO709" s="581"/>
      <c r="DP709" s="582"/>
      <c r="DQ709" s="1084"/>
      <c r="DR709" s="1084"/>
      <c r="DS709" s="583"/>
      <c r="DT709" s="1157"/>
      <c r="DU709" s="1158"/>
      <c r="DV709" s="1158"/>
      <c r="DW709" s="1157"/>
      <c r="DX709" s="1158"/>
      <c r="DY709" s="1159"/>
      <c r="DZ709" s="1362"/>
      <c r="EA709" s="1363"/>
      <c r="EB709" s="1362"/>
      <c r="EC709" s="1363"/>
      <c r="ED709" s="1362"/>
      <c r="EE709" s="1377"/>
      <c r="EF709" s="1378"/>
      <c r="EG709" s="1379"/>
      <c r="EH709" s="1379"/>
      <c r="EI709" s="1380"/>
      <c r="EJ709" s="1381"/>
      <c r="EK709" s="1381"/>
      <c r="EL709" s="1381"/>
      <c r="EM709" s="1382"/>
      <c r="EN709" s="1382"/>
      <c r="EO709" s="1382"/>
      <c r="EP709" s="1375"/>
      <c r="EQ709" s="1376"/>
      <c r="ER709" s="1113"/>
      <c r="ES709" s="1113"/>
      <c r="ET709" s="1113"/>
      <c r="EU709" s="1113"/>
      <c r="EV709" s="1113"/>
      <c r="EW709" s="1113"/>
      <c r="EX709" s="1113"/>
      <c r="EY709" s="1113"/>
      <c r="EZ709" s="1114"/>
    </row>
    <row r="710" spans="1:156" ht="30" customHeight="1" x14ac:dyDescent="0.2">
      <c r="A710" s="207">
        <f t="shared" si="74"/>
        <v>699</v>
      </c>
      <c r="B710" s="1103"/>
      <c r="C710" s="1104"/>
      <c r="D710" s="1303"/>
      <c r="E710" s="1304"/>
      <c r="F710" s="1094" t="str">
        <f t="shared" si="76"/>
        <v/>
      </c>
      <c r="G710" s="1095"/>
      <c r="H710" s="1095"/>
      <c r="I710" s="1095"/>
      <c r="J710" s="1095"/>
      <c r="K710" s="1095"/>
      <c r="L710" s="1095"/>
      <c r="M710" s="1095"/>
      <c r="N710" s="1095"/>
      <c r="O710" s="1095"/>
      <c r="P710" s="1095"/>
      <c r="Q710" s="1095"/>
      <c r="R710" s="1095"/>
      <c r="S710" s="1095"/>
      <c r="T710" s="1095"/>
      <c r="U710" s="1095"/>
      <c r="V710" s="1095"/>
      <c r="W710" s="1096"/>
      <c r="X710" s="1299">
        <f t="shared" si="75"/>
        <v>0</v>
      </c>
      <c r="Y710" s="1300"/>
      <c r="Z710" s="1301"/>
      <c r="AA710" s="1100"/>
      <c r="AB710" s="1101"/>
      <c r="AC710" s="1102"/>
      <c r="AD710" s="1135"/>
      <c r="AE710" s="1136"/>
      <c r="AF710" s="1136"/>
      <c r="AG710" s="1137"/>
      <c r="AH710" s="1138"/>
      <c r="AI710" s="1139"/>
      <c r="AJ710" s="1140"/>
      <c r="AK710" s="1132"/>
      <c r="AL710" s="1133"/>
      <c r="AM710" s="1133"/>
      <c r="AN710" s="1133"/>
      <c r="AO710" s="1133"/>
      <c r="AP710" s="1134"/>
      <c r="AQ710" s="642" t="str">
        <f>IF(AK710="","",VLOOKUP(AK710,ﾃﾞｰﾀ一覧!$AH$4:$AR$66,2,FALSE))</f>
        <v/>
      </c>
      <c r="AR710" s="1084"/>
      <c r="AS710" s="1084"/>
      <c r="AT710" s="643" t="str">
        <f>IF(AK710="","",VLOOKUP(AK710,ﾃﾞｰﾀ一覧!$AH$4:$AR$66,3,FALSE))</f>
        <v/>
      </c>
      <c r="AU710" s="644" t="str">
        <f>IF(AK710="","",VLOOKUP(AK710,ﾃﾞｰﾀ一覧!$AH$4:$AR$66,5,FALSE))</f>
        <v/>
      </c>
      <c r="AV710" s="1084"/>
      <c r="AW710" s="1084"/>
      <c r="AX710" s="643" t="str">
        <f>IF(AK710="","",VLOOKUP(AK710,ﾃﾞｰﾀ一覧!$AH$4:$AR$66,6,FALSE))</f>
        <v/>
      </c>
      <c r="AY710" s="649" t="str">
        <f>IF(AK710="","",VLOOKUP(AK710,ﾃﾞｰﾀ一覧!$AH$4:$AR$66,8,FALSE))</f>
        <v/>
      </c>
      <c r="AZ710" s="1084"/>
      <c r="BA710" s="1084"/>
      <c r="BB710" s="388" t="str">
        <f>IF(AK710="","",VLOOKUP(AK710,ﾃﾞｰﾀ一覧!$AH$4:$AR$66,9,FALSE))</f>
        <v/>
      </c>
      <c r="BC710" s="1124"/>
      <c r="BD710" s="1125"/>
      <c r="BE710" s="1125"/>
      <c r="BF710" s="1124"/>
      <c r="BG710" s="1125"/>
      <c r="BH710" s="1125"/>
      <c r="BI710" s="1124"/>
      <c r="BJ710" s="1125"/>
      <c r="BK710" s="1150"/>
      <c r="BL710" s="1154"/>
      <c r="BM710" s="1155"/>
      <c r="BN710" s="1156"/>
      <c r="BO710" s="1109" t="str">
        <f>IF($AK710="","",IF($BF710="","",IF($BF710=ﾃﾞｰﾀ一覧!$U$37,"",IF($BF710=ﾃﾞｰﾀ一覧!$U$38,"",IF($AH710=ﾃﾞｰﾀ一覧!$U$25,VLOOKUP($AK710,ﾃﾞｰﾀ一覧!$AH$43:$AR$66,10,FALSE),VLOOKUP($AK710,ﾃﾞｰﾀ一覧!$AH$4:$AR$66,10,FALSE))))))</f>
        <v/>
      </c>
      <c r="BP710" s="1110"/>
      <c r="BQ710" s="1110"/>
      <c r="BR710" s="1111"/>
      <c r="BS710" s="1307">
        <f>IF($BL710="",0,VLOOKUP($BL710,ﾃﾞｰﾀ一覧!$AY$4:$BB$16,3,FALSE))+IF($BC710="",0,VLOOKUP($BC710,ﾃﾞｰﾀ一覧!$AY$4:$BB$16,3,FALSE))+IF($BD710="",0,VLOOKUP($BD710,ﾃﾞｰﾀ一覧!$AY$4:$BB$16,3,FALSE))</f>
        <v>0</v>
      </c>
      <c r="BT710" s="1307"/>
      <c r="BU710" s="1307"/>
      <c r="BV710" s="1112" t="str">
        <f>IF($BO710="","",IF($BF710=ﾃﾞｰﾀ一覧!$U$37,"",IF($BF710=ﾃﾞｰﾀ一覧!$U$38,"",IF($BO710=ﾃﾞｰﾀ一覧!$AT$27,ﾃﾞｰﾀ一覧!$AT$27,VLOOKUP($AK710,ﾃﾞｰﾀ一覧!$AH$4:$AR$66,11,FALSE)*IF($BO710=ﾃﾞｰﾀ一覧!$AT$17,($AR710+1)*($AV710+1),IF($BO710=ﾃﾞｰﾀ一覧!$AT$22,IF(COUNTIF($AD710,"*天端*"),ﾃﾞｰﾀ一覧!$AU$43/2,ﾃﾞｰﾀ一覧!$AU$43/3),IF($BO710=ﾃﾞｰﾀ一覧!$AT$20,$AR710*$AV710,IF($BO710=ﾃﾞｰﾀ一覧!$AT$21,$AV710,1))))))))</f>
        <v/>
      </c>
      <c r="BW710" s="1112"/>
      <c r="BX710" s="1112"/>
      <c r="BY710" s="1088" t="str">
        <f>IF($B710="","",IF($AH710="","",IF($CK710=ﾃﾞｰﾀ一覧!$U$53,ﾃﾞｰﾀ一覧!$U$61,IF($AH710=ﾃﾞｰﾀ一覧!$U$21,ﾃﾞｰﾀ一覧!$U$60,IF(OR($AH710=ﾃﾞｰﾀ一覧!$U$19,$AH710=ﾃﾞｰﾀ一覧!$U$20,$AH710=ﾃﾞｰﾀ一覧!$U$23,$AH710=ﾃﾞｰﾀ一覧!$U$22,$AH710=ﾃﾞｰﾀ一覧!$U$18,AH710=ﾃﾞｰﾀ一覧!$U$25),ﾃﾞｰﾀ一覧!$U$59,ﾃﾞｰﾀ一覧!$U$62)))))</f>
        <v/>
      </c>
      <c r="BZ710" s="1089"/>
      <c r="CA710" s="1113"/>
      <c r="CB710" s="1113"/>
      <c r="CC710" s="1113"/>
      <c r="CD710" s="1113"/>
      <c r="CE710" s="1113"/>
      <c r="CF710" s="1113"/>
      <c r="CG710" s="1113"/>
      <c r="CH710" s="1113"/>
      <c r="CI710" s="1114"/>
      <c r="CK710" s="240"/>
      <c r="CM710" s="378" t="str">
        <f t="shared" si="70"/>
        <v/>
      </c>
      <c r="CN710" s="379" t="str">
        <f t="shared" si="71"/>
        <v/>
      </c>
      <c r="CO710" s="379" t="str">
        <f t="shared" si="72"/>
        <v/>
      </c>
      <c r="CP710" s="380" t="str">
        <f t="shared" si="73"/>
        <v/>
      </c>
      <c r="CQ710" s="244"/>
      <c r="CR710" s="1100"/>
      <c r="CS710" s="1101"/>
      <c r="CT710" s="1102"/>
      <c r="CU710" s="1135"/>
      <c r="CV710" s="1136"/>
      <c r="CW710" s="1136"/>
      <c r="CX710" s="1137"/>
      <c r="CY710" s="1138"/>
      <c r="CZ710" s="1139"/>
      <c r="DA710" s="1140"/>
      <c r="DB710" s="1132"/>
      <c r="DC710" s="1133"/>
      <c r="DD710" s="1133"/>
      <c r="DE710" s="1133"/>
      <c r="DF710" s="1133"/>
      <c r="DG710" s="1134"/>
      <c r="DH710" s="580"/>
      <c r="DI710" s="1084"/>
      <c r="DJ710" s="1084"/>
      <c r="DK710" s="581"/>
      <c r="DL710" s="582"/>
      <c r="DM710" s="1084"/>
      <c r="DN710" s="1084"/>
      <c r="DO710" s="581"/>
      <c r="DP710" s="582"/>
      <c r="DQ710" s="1084"/>
      <c r="DR710" s="1084"/>
      <c r="DS710" s="583"/>
      <c r="DT710" s="1124"/>
      <c r="DU710" s="1125"/>
      <c r="DV710" s="1125"/>
      <c r="DW710" s="1124"/>
      <c r="DX710" s="1125"/>
      <c r="DY710" s="1150"/>
      <c r="DZ710" s="1362"/>
      <c r="EA710" s="1363"/>
      <c r="EB710" s="1362"/>
      <c r="EC710" s="1363"/>
      <c r="ED710" s="1362"/>
      <c r="EE710" s="1377"/>
      <c r="EF710" s="1378"/>
      <c r="EG710" s="1379"/>
      <c r="EH710" s="1379"/>
      <c r="EI710" s="1380"/>
      <c r="EJ710" s="1381"/>
      <c r="EK710" s="1381"/>
      <c r="EL710" s="1381"/>
      <c r="EM710" s="1382"/>
      <c r="EN710" s="1382"/>
      <c r="EO710" s="1382"/>
      <c r="EP710" s="1375"/>
      <c r="EQ710" s="1376"/>
      <c r="ER710" s="1113"/>
      <c r="ES710" s="1113"/>
      <c r="ET710" s="1113"/>
      <c r="EU710" s="1113"/>
      <c r="EV710" s="1113"/>
      <c r="EW710" s="1113"/>
      <c r="EX710" s="1113"/>
      <c r="EY710" s="1113"/>
      <c r="EZ710" s="1114"/>
    </row>
    <row r="711" spans="1:156" ht="30" customHeight="1" x14ac:dyDescent="0.2">
      <c r="A711" s="207">
        <f t="shared" si="74"/>
        <v>700</v>
      </c>
      <c r="B711" s="1103"/>
      <c r="C711" s="1104"/>
      <c r="D711" s="1303"/>
      <c r="E711" s="1304"/>
      <c r="F711" s="1094" t="str">
        <f t="shared" si="76"/>
        <v/>
      </c>
      <c r="G711" s="1095"/>
      <c r="H711" s="1095"/>
      <c r="I711" s="1095"/>
      <c r="J711" s="1095"/>
      <c r="K711" s="1095"/>
      <c r="L711" s="1095"/>
      <c r="M711" s="1095"/>
      <c r="N711" s="1095"/>
      <c r="O711" s="1095"/>
      <c r="P711" s="1095"/>
      <c r="Q711" s="1095"/>
      <c r="R711" s="1095"/>
      <c r="S711" s="1095"/>
      <c r="T711" s="1095"/>
      <c r="U711" s="1095"/>
      <c r="V711" s="1095"/>
      <c r="W711" s="1096"/>
      <c r="X711" s="1299">
        <f t="shared" si="75"/>
        <v>0</v>
      </c>
      <c r="Y711" s="1300"/>
      <c r="Z711" s="1301"/>
      <c r="AA711" s="1100"/>
      <c r="AB711" s="1101"/>
      <c r="AC711" s="1102"/>
      <c r="AD711" s="1135"/>
      <c r="AE711" s="1136"/>
      <c r="AF711" s="1136"/>
      <c r="AG711" s="1137"/>
      <c r="AH711" s="1138"/>
      <c r="AI711" s="1139"/>
      <c r="AJ711" s="1140"/>
      <c r="AK711" s="1132"/>
      <c r="AL711" s="1133"/>
      <c r="AM711" s="1133"/>
      <c r="AN711" s="1133"/>
      <c r="AO711" s="1133"/>
      <c r="AP711" s="1134"/>
      <c r="AQ711" s="642" t="str">
        <f>IF(AK711="","",VLOOKUP(AK711,ﾃﾞｰﾀ一覧!$AH$4:$AR$66,2,FALSE))</f>
        <v/>
      </c>
      <c r="AR711" s="1084"/>
      <c r="AS711" s="1084"/>
      <c r="AT711" s="643" t="str">
        <f>IF(AK711="","",VLOOKUP(AK711,ﾃﾞｰﾀ一覧!$AH$4:$AR$66,3,FALSE))</f>
        <v/>
      </c>
      <c r="AU711" s="644" t="str">
        <f>IF(AK711="","",VLOOKUP(AK711,ﾃﾞｰﾀ一覧!$AH$4:$AR$66,5,FALSE))</f>
        <v/>
      </c>
      <c r="AV711" s="1084"/>
      <c r="AW711" s="1084"/>
      <c r="AX711" s="643" t="str">
        <f>IF(AK711="","",VLOOKUP(AK711,ﾃﾞｰﾀ一覧!$AH$4:$AR$66,6,FALSE))</f>
        <v/>
      </c>
      <c r="AY711" s="649" t="str">
        <f>IF(AK711="","",VLOOKUP(AK711,ﾃﾞｰﾀ一覧!$AH$4:$AR$66,8,FALSE))</f>
        <v/>
      </c>
      <c r="AZ711" s="1084"/>
      <c r="BA711" s="1084"/>
      <c r="BB711" s="388" t="str">
        <f>IF(AK711="","",VLOOKUP(AK711,ﾃﾞｰﾀ一覧!$AH$4:$AR$66,9,FALSE))</f>
        <v/>
      </c>
      <c r="BC711" s="1124"/>
      <c r="BD711" s="1125"/>
      <c r="BE711" s="1125"/>
      <c r="BF711" s="1124"/>
      <c r="BG711" s="1125"/>
      <c r="BH711" s="1125"/>
      <c r="BI711" s="1124"/>
      <c r="BJ711" s="1125"/>
      <c r="BK711" s="1150"/>
      <c r="BL711" s="1154"/>
      <c r="BM711" s="1155"/>
      <c r="BN711" s="1156"/>
      <c r="BO711" s="1109" t="str">
        <f>IF($AK711="","",IF($BF711="","",IF($BF711=ﾃﾞｰﾀ一覧!$U$37,"",IF($BF711=ﾃﾞｰﾀ一覧!$U$38,"",IF($AH711=ﾃﾞｰﾀ一覧!$U$25,VLOOKUP($AK711,ﾃﾞｰﾀ一覧!$AH$43:$AR$66,10,FALSE),VLOOKUP($AK711,ﾃﾞｰﾀ一覧!$AH$4:$AR$66,10,FALSE))))))</f>
        <v/>
      </c>
      <c r="BP711" s="1110"/>
      <c r="BQ711" s="1110"/>
      <c r="BR711" s="1111"/>
      <c r="BS711" s="1307">
        <f>IF($BL711="",0,VLOOKUP($BL711,ﾃﾞｰﾀ一覧!$AY$4:$BB$16,3,FALSE))+IF($BC711="",0,VLOOKUP($BC711,ﾃﾞｰﾀ一覧!$AY$4:$BB$16,3,FALSE))+IF($BD711="",0,VLOOKUP($BD711,ﾃﾞｰﾀ一覧!$AY$4:$BB$16,3,FALSE))</f>
        <v>0</v>
      </c>
      <c r="BT711" s="1307"/>
      <c r="BU711" s="1307"/>
      <c r="BV711" s="1112" t="str">
        <f>IF($BO711="","",IF($BF711=ﾃﾞｰﾀ一覧!$U$37,"",IF($BF711=ﾃﾞｰﾀ一覧!$U$38,"",IF($BO711=ﾃﾞｰﾀ一覧!$AT$27,ﾃﾞｰﾀ一覧!$AT$27,VLOOKUP($AK711,ﾃﾞｰﾀ一覧!$AH$4:$AR$66,11,FALSE)*IF($BO711=ﾃﾞｰﾀ一覧!$AT$17,($AR711+1)*($AV711+1),IF($BO711=ﾃﾞｰﾀ一覧!$AT$22,IF(COUNTIF($AD711,"*天端*"),ﾃﾞｰﾀ一覧!$AU$43/2,ﾃﾞｰﾀ一覧!$AU$43/3),IF($BO711=ﾃﾞｰﾀ一覧!$AT$20,$AR711*$AV711,IF($BO711=ﾃﾞｰﾀ一覧!$AT$21,$AV711,1))))))))</f>
        <v/>
      </c>
      <c r="BW711" s="1112"/>
      <c r="BX711" s="1112"/>
      <c r="BY711" s="1088" t="str">
        <f>IF($B711="","",IF($AH711="","",IF($CK711=ﾃﾞｰﾀ一覧!$U$53,ﾃﾞｰﾀ一覧!$U$61,IF($AH711=ﾃﾞｰﾀ一覧!$U$21,ﾃﾞｰﾀ一覧!$U$60,IF(OR($AH711=ﾃﾞｰﾀ一覧!$U$19,$AH711=ﾃﾞｰﾀ一覧!$U$20,$AH711=ﾃﾞｰﾀ一覧!$U$23,$AH711=ﾃﾞｰﾀ一覧!$U$22,$AH711=ﾃﾞｰﾀ一覧!$U$18,AH711=ﾃﾞｰﾀ一覧!$U$25),ﾃﾞｰﾀ一覧!$U$59,ﾃﾞｰﾀ一覧!$U$62)))))</f>
        <v/>
      </c>
      <c r="BZ711" s="1089"/>
      <c r="CA711" s="1113"/>
      <c r="CB711" s="1113"/>
      <c r="CC711" s="1113"/>
      <c r="CD711" s="1113"/>
      <c r="CE711" s="1113"/>
      <c r="CF711" s="1113"/>
      <c r="CG711" s="1113"/>
      <c r="CH711" s="1113"/>
      <c r="CI711" s="1114"/>
      <c r="CK711" s="240"/>
      <c r="CM711" s="378" t="str">
        <f t="shared" si="70"/>
        <v/>
      </c>
      <c r="CN711" s="379" t="str">
        <f t="shared" si="71"/>
        <v/>
      </c>
      <c r="CO711" s="379" t="str">
        <f t="shared" si="72"/>
        <v/>
      </c>
      <c r="CP711" s="380" t="str">
        <f t="shared" si="73"/>
        <v/>
      </c>
      <c r="CQ711" s="244"/>
      <c r="CR711" s="1100"/>
      <c r="CS711" s="1101"/>
      <c r="CT711" s="1102"/>
      <c r="CU711" s="1135"/>
      <c r="CV711" s="1136"/>
      <c r="CW711" s="1136"/>
      <c r="CX711" s="1137"/>
      <c r="CY711" s="1138"/>
      <c r="CZ711" s="1139"/>
      <c r="DA711" s="1140"/>
      <c r="DB711" s="1132"/>
      <c r="DC711" s="1133"/>
      <c r="DD711" s="1133"/>
      <c r="DE711" s="1133"/>
      <c r="DF711" s="1133"/>
      <c r="DG711" s="1134"/>
      <c r="DH711" s="580"/>
      <c r="DI711" s="1084"/>
      <c r="DJ711" s="1084"/>
      <c r="DK711" s="581"/>
      <c r="DL711" s="582"/>
      <c r="DM711" s="1084"/>
      <c r="DN711" s="1084"/>
      <c r="DO711" s="581"/>
      <c r="DP711" s="582"/>
      <c r="DQ711" s="1084"/>
      <c r="DR711" s="1084"/>
      <c r="DS711" s="583"/>
      <c r="DT711" s="1124"/>
      <c r="DU711" s="1125"/>
      <c r="DV711" s="1125"/>
      <c r="DW711" s="1124"/>
      <c r="DX711" s="1125"/>
      <c r="DY711" s="1150"/>
      <c r="DZ711" s="1362"/>
      <c r="EA711" s="1363"/>
      <c r="EB711" s="1362"/>
      <c r="EC711" s="1363"/>
      <c r="ED711" s="1362"/>
      <c r="EE711" s="1377"/>
      <c r="EF711" s="1378"/>
      <c r="EG711" s="1379"/>
      <c r="EH711" s="1379"/>
      <c r="EI711" s="1380"/>
      <c r="EJ711" s="1381"/>
      <c r="EK711" s="1381"/>
      <c r="EL711" s="1381"/>
      <c r="EM711" s="1382"/>
      <c r="EN711" s="1382"/>
      <c r="EO711" s="1382"/>
      <c r="EP711" s="1375"/>
      <c r="EQ711" s="1376"/>
      <c r="ER711" s="1113"/>
      <c r="ES711" s="1113"/>
      <c r="ET711" s="1113"/>
      <c r="EU711" s="1113"/>
      <c r="EV711" s="1113"/>
      <c r="EW711" s="1113"/>
      <c r="EX711" s="1113"/>
      <c r="EY711" s="1113"/>
      <c r="EZ711" s="1114"/>
    </row>
    <row r="712" spans="1:156" ht="30" customHeight="1" x14ac:dyDescent="0.2">
      <c r="A712" s="207">
        <f t="shared" si="74"/>
        <v>701</v>
      </c>
      <c r="B712" s="1103"/>
      <c r="C712" s="1104"/>
      <c r="D712" s="1303"/>
      <c r="E712" s="1304"/>
      <c r="F712" s="1094" t="str">
        <f t="shared" si="76"/>
        <v/>
      </c>
      <c r="G712" s="1095"/>
      <c r="H712" s="1095"/>
      <c r="I712" s="1095"/>
      <c r="J712" s="1095"/>
      <c r="K712" s="1095"/>
      <c r="L712" s="1095"/>
      <c r="M712" s="1095"/>
      <c r="N712" s="1095"/>
      <c r="O712" s="1095"/>
      <c r="P712" s="1095"/>
      <c r="Q712" s="1095"/>
      <c r="R712" s="1095"/>
      <c r="S712" s="1095"/>
      <c r="T712" s="1095"/>
      <c r="U712" s="1095"/>
      <c r="V712" s="1095"/>
      <c r="W712" s="1096"/>
      <c r="X712" s="1299">
        <f t="shared" si="75"/>
        <v>0</v>
      </c>
      <c r="Y712" s="1300"/>
      <c r="Z712" s="1301"/>
      <c r="AA712" s="1100"/>
      <c r="AB712" s="1101"/>
      <c r="AC712" s="1102"/>
      <c r="AD712" s="1135"/>
      <c r="AE712" s="1136"/>
      <c r="AF712" s="1136"/>
      <c r="AG712" s="1137"/>
      <c r="AH712" s="1138"/>
      <c r="AI712" s="1139"/>
      <c r="AJ712" s="1140"/>
      <c r="AK712" s="1132"/>
      <c r="AL712" s="1133"/>
      <c r="AM712" s="1133"/>
      <c r="AN712" s="1133"/>
      <c r="AO712" s="1133"/>
      <c r="AP712" s="1134"/>
      <c r="AQ712" s="642" t="str">
        <f>IF(AK712="","",VLOOKUP(AK712,ﾃﾞｰﾀ一覧!$AH$4:$AR$66,2,FALSE))</f>
        <v/>
      </c>
      <c r="AR712" s="1084"/>
      <c r="AS712" s="1084"/>
      <c r="AT712" s="643" t="str">
        <f>IF(AK712="","",VLOOKUP(AK712,ﾃﾞｰﾀ一覧!$AH$4:$AR$66,3,FALSE))</f>
        <v/>
      </c>
      <c r="AU712" s="644" t="str">
        <f>IF(AK712="","",VLOOKUP(AK712,ﾃﾞｰﾀ一覧!$AH$4:$AR$66,5,FALSE))</f>
        <v/>
      </c>
      <c r="AV712" s="1084"/>
      <c r="AW712" s="1084"/>
      <c r="AX712" s="643" t="str">
        <f>IF(AK712="","",VLOOKUP(AK712,ﾃﾞｰﾀ一覧!$AH$4:$AR$66,6,FALSE))</f>
        <v/>
      </c>
      <c r="AY712" s="649" t="str">
        <f>IF(AK712="","",VLOOKUP(AK712,ﾃﾞｰﾀ一覧!$AH$4:$AR$66,8,FALSE))</f>
        <v/>
      </c>
      <c r="AZ712" s="1084"/>
      <c r="BA712" s="1084"/>
      <c r="BB712" s="388" t="str">
        <f>IF(AK712="","",VLOOKUP(AK712,ﾃﾞｰﾀ一覧!$AH$4:$AR$66,9,FALSE))</f>
        <v/>
      </c>
      <c r="BC712" s="1124"/>
      <c r="BD712" s="1125"/>
      <c r="BE712" s="1125"/>
      <c r="BF712" s="1124"/>
      <c r="BG712" s="1125"/>
      <c r="BH712" s="1125"/>
      <c r="BI712" s="1124"/>
      <c r="BJ712" s="1125"/>
      <c r="BK712" s="1150"/>
      <c r="BL712" s="1154"/>
      <c r="BM712" s="1155"/>
      <c r="BN712" s="1156"/>
      <c r="BO712" s="1109" t="str">
        <f>IF($AK712="","",IF($BF712="","",IF($BF712=ﾃﾞｰﾀ一覧!$U$37,"",IF($BF712=ﾃﾞｰﾀ一覧!$U$38,"",IF($AH712=ﾃﾞｰﾀ一覧!$U$25,VLOOKUP($AK712,ﾃﾞｰﾀ一覧!$AH$43:$AR$66,10,FALSE),VLOOKUP($AK712,ﾃﾞｰﾀ一覧!$AH$4:$AR$66,10,FALSE))))))</f>
        <v/>
      </c>
      <c r="BP712" s="1110"/>
      <c r="BQ712" s="1110"/>
      <c r="BR712" s="1111"/>
      <c r="BS712" s="1307">
        <f>IF($BL712="",0,VLOOKUP($BL712,ﾃﾞｰﾀ一覧!$AY$4:$BB$16,3,FALSE))+IF($BC712="",0,VLOOKUP($BC712,ﾃﾞｰﾀ一覧!$AY$4:$BB$16,3,FALSE))+IF($BD712="",0,VLOOKUP($BD712,ﾃﾞｰﾀ一覧!$AY$4:$BB$16,3,FALSE))</f>
        <v>0</v>
      </c>
      <c r="BT712" s="1307"/>
      <c r="BU712" s="1307"/>
      <c r="BV712" s="1112" t="str">
        <f>IF($BO712="","",IF($BF712=ﾃﾞｰﾀ一覧!$U$37,"",IF($BF712=ﾃﾞｰﾀ一覧!$U$38,"",IF($BO712=ﾃﾞｰﾀ一覧!$AT$27,ﾃﾞｰﾀ一覧!$AT$27,VLOOKUP($AK712,ﾃﾞｰﾀ一覧!$AH$4:$AR$66,11,FALSE)*IF($BO712=ﾃﾞｰﾀ一覧!$AT$17,($AR712+1)*($AV712+1),IF($BO712=ﾃﾞｰﾀ一覧!$AT$22,IF(COUNTIF($AD712,"*天端*"),ﾃﾞｰﾀ一覧!$AU$43/2,ﾃﾞｰﾀ一覧!$AU$43/3),IF($BO712=ﾃﾞｰﾀ一覧!$AT$20,$AR712*$AV712,IF($BO712=ﾃﾞｰﾀ一覧!$AT$21,$AV712,1))))))))</f>
        <v/>
      </c>
      <c r="BW712" s="1112"/>
      <c r="BX712" s="1112"/>
      <c r="BY712" s="1088" t="str">
        <f>IF($B712="","",IF($AH712="","",IF($CK712=ﾃﾞｰﾀ一覧!$U$53,ﾃﾞｰﾀ一覧!$U$61,IF($AH712=ﾃﾞｰﾀ一覧!$U$21,ﾃﾞｰﾀ一覧!$U$60,IF(OR($AH712=ﾃﾞｰﾀ一覧!$U$19,$AH712=ﾃﾞｰﾀ一覧!$U$20,$AH712=ﾃﾞｰﾀ一覧!$U$23,$AH712=ﾃﾞｰﾀ一覧!$U$22,$AH712=ﾃﾞｰﾀ一覧!$U$18,AH712=ﾃﾞｰﾀ一覧!$U$25),ﾃﾞｰﾀ一覧!$U$59,ﾃﾞｰﾀ一覧!$U$62)))))</f>
        <v/>
      </c>
      <c r="BZ712" s="1089"/>
      <c r="CA712" s="1113"/>
      <c r="CB712" s="1113"/>
      <c r="CC712" s="1113"/>
      <c r="CD712" s="1113"/>
      <c r="CE712" s="1113"/>
      <c r="CF712" s="1113"/>
      <c r="CG712" s="1113"/>
      <c r="CH712" s="1113"/>
      <c r="CI712" s="1114"/>
      <c r="CK712" s="240"/>
      <c r="CM712" s="378" t="str">
        <f t="shared" si="70"/>
        <v/>
      </c>
      <c r="CN712" s="379" t="str">
        <f t="shared" si="71"/>
        <v/>
      </c>
      <c r="CO712" s="379" t="str">
        <f t="shared" si="72"/>
        <v/>
      </c>
      <c r="CP712" s="380" t="str">
        <f t="shared" si="73"/>
        <v/>
      </c>
      <c r="CQ712" s="244"/>
      <c r="CR712" s="1100"/>
      <c r="CS712" s="1101"/>
      <c r="CT712" s="1102"/>
      <c r="CU712" s="1135"/>
      <c r="CV712" s="1136"/>
      <c r="CW712" s="1136"/>
      <c r="CX712" s="1137"/>
      <c r="CY712" s="1138"/>
      <c r="CZ712" s="1139"/>
      <c r="DA712" s="1140"/>
      <c r="DB712" s="1132"/>
      <c r="DC712" s="1133"/>
      <c r="DD712" s="1133"/>
      <c r="DE712" s="1133"/>
      <c r="DF712" s="1133"/>
      <c r="DG712" s="1134"/>
      <c r="DH712" s="580"/>
      <c r="DI712" s="1084"/>
      <c r="DJ712" s="1084"/>
      <c r="DK712" s="581"/>
      <c r="DL712" s="582"/>
      <c r="DM712" s="1084"/>
      <c r="DN712" s="1084"/>
      <c r="DO712" s="581"/>
      <c r="DP712" s="582"/>
      <c r="DQ712" s="1084"/>
      <c r="DR712" s="1084"/>
      <c r="DS712" s="583"/>
      <c r="DT712" s="1124"/>
      <c r="DU712" s="1125"/>
      <c r="DV712" s="1125"/>
      <c r="DW712" s="1124"/>
      <c r="DX712" s="1125"/>
      <c r="DY712" s="1150"/>
      <c r="DZ712" s="1362"/>
      <c r="EA712" s="1363"/>
      <c r="EB712" s="1362"/>
      <c r="EC712" s="1363"/>
      <c r="ED712" s="1362"/>
      <c r="EE712" s="1377"/>
      <c r="EF712" s="1378"/>
      <c r="EG712" s="1379"/>
      <c r="EH712" s="1379"/>
      <c r="EI712" s="1380"/>
      <c r="EJ712" s="1381"/>
      <c r="EK712" s="1381"/>
      <c r="EL712" s="1381"/>
      <c r="EM712" s="1382"/>
      <c r="EN712" s="1382"/>
      <c r="EO712" s="1382"/>
      <c r="EP712" s="1375"/>
      <c r="EQ712" s="1376"/>
      <c r="ER712" s="1113"/>
      <c r="ES712" s="1113"/>
      <c r="ET712" s="1113"/>
      <c r="EU712" s="1113"/>
      <c r="EV712" s="1113"/>
      <c r="EW712" s="1113"/>
      <c r="EX712" s="1113"/>
      <c r="EY712" s="1113"/>
      <c r="EZ712" s="1114"/>
    </row>
    <row r="713" spans="1:156" ht="30" customHeight="1" x14ac:dyDescent="0.2">
      <c r="A713" s="207">
        <f t="shared" si="74"/>
        <v>702</v>
      </c>
      <c r="B713" s="1103"/>
      <c r="C713" s="1104"/>
      <c r="D713" s="1303"/>
      <c r="E713" s="1304"/>
      <c r="F713" s="1094" t="str">
        <f t="shared" si="76"/>
        <v/>
      </c>
      <c r="G713" s="1095"/>
      <c r="H713" s="1095"/>
      <c r="I713" s="1095"/>
      <c r="J713" s="1095"/>
      <c r="K713" s="1095"/>
      <c r="L713" s="1095"/>
      <c r="M713" s="1095"/>
      <c r="N713" s="1095"/>
      <c r="O713" s="1095"/>
      <c r="P713" s="1095"/>
      <c r="Q713" s="1095"/>
      <c r="R713" s="1095"/>
      <c r="S713" s="1095"/>
      <c r="T713" s="1095"/>
      <c r="U713" s="1095"/>
      <c r="V713" s="1095"/>
      <c r="W713" s="1096"/>
      <c r="X713" s="1299">
        <f t="shared" si="75"/>
        <v>0</v>
      </c>
      <c r="Y713" s="1300"/>
      <c r="Z713" s="1301"/>
      <c r="AA713" s="1100"/>
      <c r="AB713" s="1101"/>
      <c r="AC713" s="1102"/>
      <c r="AD713" s="1135"/>
      <c r="AE713" s="1136"/>
      <c r="AF713" s="1136"/>
      <c r="AG713" s="1137"/>
      <c r="AH713" s="1138"/>
      <c r="AI713" s="1139"/>
      <c r="AJ713" s="1140"/>
      <c r="AK713" s="1132"/>
      <c r="AL713" s="1133"/>
      <c r="AM713" s="1133"/>
      <c r="AN713" s="1133"/>
      <c r="AO713" s="1133"/>
      <c r="AP713" s="1134"/>
      <c r="AQ713" s="642" t="str">
        <f>IF(AK713="","",VLOOKUP(AK713,ﾃﾞｰﾀ一覧!$AH$4:$AR$66,2,FALSE))</f>
        <v/>
      </c>
      <c r="AR713" s="1084"/>
      <c r="AS713" s="1084"/>
      <c r="AT713" s="643" t="str">
        <f>IF(AK713="","",VLOOKUP(AK713,ﾃﾞｰﾀ一覧!$AH$4:$AR$66,3,FALSE))</f>
        <v/>
      </c>
      <c r="AU713" s="644" t="str">
        <f>IF(AK713="","",VLOOKUP(AK713,ﾃﾞｰﾀ一覧!$AH$4:$AR$66,5,FALSE))</f>
        <v/>
      </c>
      <c r="AV713" s="1084"/>
      <c r="AW713" s="1084"/>
      <c r="AX713" s="643" t="str">
        <f>IF(AK713="","",VLOOKUP(AK713,ﾃﾞｰﾀ一覧!$AH$4:$AR$66,6,FALSE))</f>
        <v/>
      </c>
      <c r="AY713" s="649" t="str">
        <f>IF(AK713="","",VLOOKUP(AK713,ﾃﾞｰﾀ一覧!$AH$4:$AR$66,8,FALSE))</f>
        <v/>
      </c>
      <c r="AZ713" s="1084"/>
      <c r="BA713" s="1084"/>
      <c r="BB713" s="388" t="str">
        <f>IF(AK713="","",VLOOKUP(AK713,ﾃﾞｰﾀ一覧!$AH$4:$AR$66,9,FALSE))</f>
        <v/>
      </c>
      <c r="BC713" s="1124"/>
      <c r="BD713" s="1125"/>
      <c r="BE713" s="1125"/>
      <c r="BF713" s="1124"/>
      <c r="BG713" s="1125"/>
      <c r="BH713" s="1125"/>
      <c r="BI713" s="1124"/>
      <c r="BJ713" s="1125"/>
      <c r="BK713" s="1150"/>
      <c r="BL713" s="1154"/>
      <c r="BM713" s="1155"/>
      <c r="BN713" s="1156"/>
      <c r="BO713" s="1109" t="str">
        <f>IF($AK713="","",IF($BF713="","",IF($BF713=ﾃﾞｰﾀ一覧!$U$37,"",IF($BF713=ﾃﾞｰﾀ一覧!$U$38,"",IF($AH713=ﾃﾞｰﾀ一覧!$U$25,VLOOKUP($AK713,ﾃﾞｰﾀ一覧!$AH$43:$AR$66,10,FALSE),VLOOKUP($AK713,ﾃﾞｰﾀ一覧!$AH$4:$AR$66,10,FALSE))))))</f>
        <v/>
      </c>
      <c r="BP713" s="1110"/>
      <c r="BQ713" s="1110"/>
      <c r="BR713" s="1111"/>
      <c r="BS713" s="1307">
        <f>IF($BL713="",0,VLOOKUP($BL713,ﾃﾞｰﾀ一覧!$AY$4:$BB$16,3,FALSE))+IF($BC713="",0,VLOOKUP($BC713,ﾃﾞｰﾀ一覧!$AY$4:$BB$16,3,FALSE))+IF($BD713="",0,VLOOKUP($BD713,ﾃﾞｰﾀ一覧!$AY$4:$BB$16,3,FALSE))</f>
        <v>0</v>
      </c>
      <c r="BT713" s="1307"/>
      <c r="BU713" s="1307"/>
      <c r="BV713" s="1112" t="str">
        <f>IF($BO713="","",IF($BF713=ﾃﾞｰﾀ一覧!$U$37,"",IF($BF713=ﾃﾞｰﾀ一覧!$U$38,"",IF($BO713=ﾃﾞｰﾀ一覧!$AT$27,ﾃﾞｰﾀ一覧!$AT$27,VLOOKUP($AK713,ﾃﾞｰﾀ一覧!$AH$4:$AR$66,11,FALSE)*IF($BO713=ﾃﾞｰﾀ一覧!$AT$17,($AR713+1)*($AV713+1),IF($BO713=ﾃﾞｰﾀ一覧!$AT$22,IF(COUNTIF($AD713,"*天端*"),ﾃﾞｰﾀ一覧!$AU$43/2,ﾃﾞｰﾀ一覧!$AU$43/3),IF($BO713=ﾃﾞｰﾀ一覧!$AT$20,$AR713*$AV713,IF($BO713=ﾃﾞｰﾀ一覧!$AT$21,$AV713,1))))))))</f>
        <v/>
      </c>
      <c r="BW713" s="1112"/>
      <c r="BX713" s="1112"/>
      <c r="BY713" s="1088" t="str">
        <f>IF($B713="","",IF($AH713="","",IF($CK713=ﾃﾞｰﾀ一覧!$U$53,ﾃﾞｰﾀ一覧!$U$61,IF($AH713=ﾃﾞｰﾀ一覧!$U$21,ﾃﾞｰﾀ一覧!$U$60,IF(OR($AH713=ﾃﾞｰﾀ一覧!$U$19,$AH713=ﾃﾞｰﾀ一覧!$U$20,$AH713=ﾃﾞｰﾀ一覧!$U$23,$AH713=ﾃﾞｰﾀ一覧!$U$22,$AH713=ﾃﾞｰﾀ一覧!$U$18,AH713=ﾃﾞｰﾀ一覧!$U$25),ﾃﾞｰﾀ一覧!$U$59,ﾃﾞｰﾀ一覧!$U$62)))))</f>
        <v/>
      </c>
      <c r="BZ713" s="1089"/>
      <c r="CA713" s="1113"/>
      <c r="CB713" s="1113"/>
      <c r="CC713" s="1113"/>
      <c r="CD713" s="1113"/>
      <c r="CE713" s="1113"/>
      <c r="CF713" s="1113"/>
      <c r="CG713" s="1113"/>
      <c r="CH713" s="1113"/>
      <c r="CI713" s="1114"/>
      <c r="CK713" s="240"/>
      <c r="CM713" s="378" t="str">
        <f t="shared" si="70"/>
        <v/>
      </c>
      <c r="CN713" s="379" t="str">
        <f t="shared" si="71"/>
        <v/>
      </c>
      <c r="CO713" s="379" t="str">
        <f t="shared" si="72"/>
        <v/>
      </c>
      <c r="CP713" s="380" t="str">
        <f t="shared" si="73"/>
        <v/>
      </c>
      <c r="CQ713" s="244"/>
      <c r="CR713" s="1100"/>
      <c r="CS713" s="1101"/>
      <c r="CT713" s="1102"/>
      <c r="CU713" s="1135"/>
      <c r="CV713" s="1136"/>
      <c r="CW713" s="1136"/>
      <c r="CX713" s="1137"/>
      <c r="CY713" s="1138"/>
      <c r="CZ713" s="1139"/>
      <c r="DA713" s="1140"/>
      <c r="DB713" s="1132"/>
      <c r="DC713" s="1133"/>
      <c r="DD713" s="1133"/>
      <c r="DE713" s="1133"/>
      <c r="DF713" s="1133"/>
      <c r="DG713" s="1134"/>
      <c r="DH713" s="580"/>
      <c r="DI713" s="1084"/>
      <c r="DJ713" s="1084"/>
      <c r="DK713" s="581"/>
      <c r="DL713" s="582"/>
      <c r="DM713" s="1084"/>
      <c r="DN713" s="1084"/>
      <c r="DO713" s="581"/>
      <c r="DP713" s="582"/>
      <c r="DQ713" s="1084"/>
      <c r="DR713" s="1084"/>
      <c r="DS713" s="583"/>
      <c r="DT713" s="1124"/>
      <c r="DU713" s="1125"/>
      <c r="DV713" s="1125"/>
      <c r="DW713" s="1124"/>
      <c r="DX713" s="1125"/>
      <c r="DY713" s="1150"/>
      <c r="DZ713" s="1362"/>
      <c r="EA713" s="1363"/>
      <c r="EB713" s="1362"/>
      <c r="EC713" s="1363"/>
      <c r="ED713" s="1362"/>
      <c r="EE713" s="1377"/>
      <c r="EF713" s="1378"/>
      <c r="EG713" s="1379"/>
      <c r="EH713" s="1379"/>
      <c r="EI713" s="1380"/>
      <c r="EJ713" s="1381"/>
      <c r="EK713" s="1381"/>
      <c r="EL713" s="1381"/>
      <c r="EM713" s="1382"/>
      <c r="EN713" s="1382"/>
      <c r="EO713" s="1382"/>
      <c r="EP713" s="1375"/>
      <c r="EQ713" s="1376"/>
      <c r="ER713" s="1113"/>
      <c r="ES713" s="1113"/>
      <c r="ET713" s="1113"/>
      <c r="EU713" s="1113"/>
      <c r="EV713" s="1113"/>
      <c r="EW713" s="1113"/>
      <c r="EX713" s="1113"/>
      <c r="EY713" s="1113"/>
      <c r="EZ713" s="1114"/>
    </row>
    <row r="714" spans="1:156" ht="30" customHeight="1" x14ac:dyDescent="0.2">
      <c r="A714" s="207">
        <f t="shared" si="74"/>
        <v>703</v>
      </c>
      <c r="B714" s="1103"/>
      <c r="C714" s="1104"/>
      <c r="D714" s="1305"/>
      <c r="E714" s="1306"/>
      <c r="F714" s="1094" t="str">
        <f t="shared" si="76"/>
        <v/>
      </c>
      <c r="G714" s="1095"/>
      <c r="H714" s="1095"/>
      <c r="I714" s="1095"/>
      <c r="J714" s="1095"/>
      <c r="K714" s="1095"/>
      <c r="L714" s="1095"/>
      <c r="M714" s="1095"/>
      <c r="N714" s="1095"/>
      <c r="O714" s="1095"/>
      <c r="P714" s="1095"/>
      <c r="Q714" s="1095"/>
      <c r="R714" s="1095"/>
      <c r="S714" s="1095"/>
      <c r="T714" s="1095"/>
      <c r="U714" s="1095"/>
      <c r="V714" s="1095"/>
      <c r="W714" s="1096"/>
      <c r="X714" s="1299">
        <f t="shared" si="75"/>
        <v>0</v>
      </c>
      <c r="Y714" s="1300"/>
      <c r="Z714" s="1301"/>
      <c r="AA714" s="1100"/>
      <c r="AB714" s="1101"/>
      <c r="AC714" s="1102"/>
      <c r="AD714" s="1135"/>
      <c r="AE714" s="1136"/>
      <c r="AF714" s="1136"/>
      <c r="AG714" s="1137"/>
      <c r="AH714" s="1138"/>
      <c r="AI714" s="1139"/>
      <c r="AJ714" s="1140"/>
      <c r="AK714" s="1132"/>
      <c r="AL714" s="1133"/>
      <c r="AM714" s="1133"/>
      <c r="AN714" s="1133"/>
      <c r="AO714" s="1133"/>
      <c r="AP714" s="1134"/>
      <c r="AQ714" s="642" t="str">
        <f>IF(AK714="","",VLOOKUP(AK714,ﾃﾞｰﾀ一覧!$AH$4:$AR$66,2,FALSE))</f>
        <v/>
      </c>
      <c r="AR714" s="1084"/>
      <c r="AS714" s="1084"/>
      <c r="AT714" s="643" t="str">
        <f>IF(AK714="","",VLOOKUP(AK714,ﾃﾞｰﾀ一覧!$AH$4:$AR$66,3,FALSE))</f>
        <v/>
      </c>
      <c r="AU714" s="644" t="str">
        <f>IF(AK714="","",VLOOKUP(AK714,ﾃﾞｰﾀ一覧!$AH$4:$AR$66,5,FALSE))</f>
        <v/>
      </c>
      <c r="AV714" s="1084"/>
      <c r="AW714" s="1084"/>
      <c r="AX714" s="643" t="str">
        <f>IF(AK714="","",VLOOKUP(AK714,ﾃﾞｰﾀ一覧!$AH$4:$AR$66,6,FALSE))</f>
        <v/>
      </c>
      <c r="AY714" s="649" t="str">
        <f>IF(AK714="","",VLOOKUP(AK714,ﾃﾞｰﾀ一覧!$AH$4:$AR$66,8,FALSE))</f>
        <v/>
      </c>
      <c r="AZ714" s="1084"/>
      <c r="BA714" s="1084"/>
      <c r="BB714" s="388" t="str">
        <f>IF(AK714="","",VLOOKUP(AK714,ﾃﾞｰﾀ一覧!$AH$4:$AR$66,9,FALSE))</f>
        <v/>
      </c>
      <c r="BC714" s="1124"/>
      <c r="BD714" s="1125"/>
      <c r="BE714" s="1125"/>
      <c r="BF714" s="1124"/>
      <c r="BG714" s="1125"/>
      <c r="BH714" s="1125"/>
      <c r="BI714" s="1124"/>
      <c r="BJ714" s="1125"/>
      <c r="BK714" s="1150"/>
      <c r="BL714" s="1154"/>
      <c r="BM714" s="1155"/>
      <c r="BN714" s="1156"/>
      <c r="BO714" s="1109" t="str">
        <f>IF($AK714="","",IF($BF714="","",IF($BF714=ﾃﾞｰﾀ一覧!$U$37,"",IF($BF714=ﾃﾞｰﾀ一覧!$U$38,"",IF($AH714=ﾃﾞｰﾀ一覧!$U$25,VLOOKUP($AK714,ﾃﾞｰﾀ一覧!$AH$43:$AR$66,10,FALSE),VLOOKUP($AK714,ﾃﾞｰﾀ一覧!$AH$4:$AR$66,10,FALSE))))))</f>
        <v/>
      </c>
      <c r="BP714" s="1110"/>
      <c r="BQ714" s="1110"/>
      <c r="BR714" s="1111"/>
      <c r="BS714" s="1307">
        <f>IF($BL714="",0,VLOOKUP($BL714,ﾃﾞｰﾀ一覧!$AY$4:$BB$16,3,FALSE))+IF($BC714="",0,VLOOKUP($BC714,ﾃﾞｰﾀ一覧!$AY$4:$BB$16,3,FALSE))+IF($BD714="",0,VLOOKUP($BD714,ﾃﾞｰﾀ一覧!$AY$4:$BB$16,3,FALSE))</f>
        <v>0</v>
      </c>
      <c r="BT714" s="1307"/>
      <c r="BU714" s="1307"/>
      <c r="BV714" s="1112" t="str">
        <f>IF($BO714="","",IF($BF714=ﾃﾞｰﾀ一覧!$U$37,"",IF($BF714=ﾃﾞｰﾀ一覧!$U$38,"",IF($BO714=ﾃﾞｰﾀ一覧!$AT$27,ﾃﾞｰﾀ一覧!$AT$27,VLOOKUP($AK714,ﾃﾞｰﾀ一覧!$AH$4:$AR$66,11,FALSE)*IF($BO714=ﾃﾞｰﾀ一覧!$AT$17,($AR714+1)*($AV714+1),IF($BO714=ﾃﾞｰﾀ一覧!$AT$22,IF(COUNTIF($AD714,"*天端*"),ﾃﾞｰﾀ一覧!$AU$43/2,ﾃﾞｰﾀ一覧!$AU$43/3),IF($BO714=ﾃﾞｰﾀ一覧!$AT$20,$AR714*$AV714,IF($BO714=ﾃﾞｰﾀ一覧!$AT$21,$AV714,1))))))))</f>
        <v/>
      </c>
      <c r="BW714" s="1112"/>
      <c r="BX714" s="1112"/>
      <c r="BY714" s="1088" t="str">
        <f>IF($B714="","",IF($AH714="","",IF($CK714=ﾃﾞｰﾀ一覧!$U$53,ﾃﾞｰﾀ一覧!$U$61,IF($AH714=ﾃﾞｰﾀ一覧!$U$21,ﾃﾞｰﾀ一覧!$U$60,IF(OR($AH714=ﾃﾞｰﾀ一覧!$U$19,$AH714=ﾃﾞｰﾀ一覧!$U$20,$AH714=ﾃﾞｰﾀ一覧!$U$23,$AH714=ﾃﾞｰﾀ一覧!$U$22,$AH714=ﾃﾞｰﾀ一覧!$U$18,AH714=ﾃﾞｰﾀ一覧!$U$25),ﾃﾞｰﾀ一覧!$U$59,ﾃﾞｰﾀ一覧!$U$62)))))</f>
        <v/>
      </c>
      <c r="BZ714" s="1089"/>
      <c r="CA714" s="1113"/>
      <c r="CB714" s="1113"/>
      <c r="CC714" s="1113"/>
      <c r="CD714" s="1113"/>
      <c r="CE714" s="1113"/>
      <c r="CF714" s="1113"/>
      <c r="CG714" s="1113"/>
      <c r="CH714" s="1113"/>
      <c r="CI714" s="1114"/>
      <c r="CK714" s="240"/>
      <c r="CM714" s="378" t="str">
        <f t="shared" si="70"/>
        <v/>
      </c>
      <c r="CN714" s="379" t="str">
        <f t="shared" si="71"/>
        <v/>
      </c>
      <c r="CO714" s="379" t="str">
        <f t="shared" si="72"/>
        <v/>
      </c>
      <c r="CP714" s="380" t="str">
        <f t="shared" si="73"/>
        <v/>
      </c>
      <c r="CQ714" s="244"/>
      <c r="CR714" s="1100"/>
      <c r="CS714" s="1101"/>
      <c r="CT714" s="1102"/>
      <c r="CU714" s="1135"/>
      <c r="CV714" s="1136"/>
      <c r="CW714" s="1136"/>
      <c r="CX714" s="1137"/>
      <c r="CY714" s="1138"/>
      <c r="CZ714" s="1139"/>
      <c r="DA714" s="1140"/>
      <c r="DB714" s="1132"/>
      <c r="DC714" s="1133"/>
      <c r="DD714" s="1133"/>
      <c r="DE714" s="1133"/>
      <c r="DF714" s="1133"/>
      <c r="DG714" s="1134"/>
      <c r="DH714" s="580"/>
      <c r="DI714" s="1084"/>
      <c r="DJ714" s="1084"/>
      <c r="DK714" s="581"/>
      <c r="DL714" s="582"/>
      <c r="DM714" s="1084"/>
      <c r="DN714" s="1084"/>
      <c r="DO714" s="581"/>
      <c r="DP714" s="582"/>
      <c r="DQ714" s="1084"/>
      <c r="DR714" s="1084"/>
      <c r="DS714" s="583"/>
      <c r="DT714" s="1124"/>
      <c r="DU714" s="1125"/>
      <c r="DV714" s="1125"/>
      <c r="DW714" s="1124"/>
      <c r="DX714" s="1125"/>
      <c r="DY714" s="1150"/>
      <c r="DZ714" s="1362"/>
      <c r="EA714" s="1363"/>
      <c r="EB714" s="1362"/>
      <c r="EC714" s="1363"/>
      <c r="ED714" s="1362"/>
      <c r="EE714" s="1377"/>
      <c r="EF714" s="1378"/>
      <c r="EG714" s="1379"/>
      <c r="EH714" s="1379"/>
      <c r="EI714" s="1380"/>
      <c r="EJ714" s="1381"/>
      <c r="EK714" s="1381"/>
      <c r="EL714" s="1381"/>
      <c r="EM714" s="1382"/>
      <c r="EN714" s="1382"/>
      <c r="EO714" s="1382"/>
      <c r="EP714" s="1375"/>
      <c r="EQ714" s="1376"/>
      <c r="ER714" s="1113"/>
      <c r="ES714" s="1113"/>
      <c r="ET714" s="1113"/>
      <c r="EU714" s="1113"/>
      <c r="EV714" s="1113"/>
      <c r="EW714" s="1113"/>
      <c r="EX714" s="1113"/>
      <c r="EY714" s="1113"/>
      <c r="EZ714" s="1114"/>
    </row>
    <row r="715" spans="1:156" ht="30" customHeight="1" x14ac:dyDescent="0.2">
      <c r="A715" s="207">
        <f t="shared" si="74"/>
        <v>704</v>
      </c>
      <c r="B715" s="1103"/>
      <c r="C715" s="1104"/>
      <c r="D715" s="1305"/>
      <c r="E715" s="1306"/>
      <c r="F715" s="1094" t="str">
        <f t="shared" si="76"/>
        <v/>
      </c>
      <c r="G715" s="1095"/>
      <c r="H715" s="1095"/>
      <c r="I715" s="1095"/>
      <c r="J715" s="1095"/>
      <c r="K715" s="1095"/>
      <c r="L715" s="1095"/>
      <c r="M715" s="1095"/>
      <c r="N715" s="1095"/>
      <c r="O715" s="1095"/>
      <c r="P715" s="1095"/>
      <c r="Q715" s="1095"/>
      <c r="R715" s="1095"/>
      <c r="S715" s="1095"/>
      <c r="T715" s="1095"/>
      <c r="U715" s="1095"/>
      <c r="V715" s="1095"/>
      <c r="W715" s="1096"/>
      <c r="X715" s="1299">
        <f t="shared" si="75"/>
        <v>0</v>
      </c>
      <c r="Y715" s="1300"/>
      <c r="Z715" s="1301"/>
      <c r="AA715" s="1100"/>
      <c r="AB715" s="1101"/>
      <c r="AC715" s="1102"/>
      <c r="AD715" s="1135"/>
      <c r="AE715" s="1136"/>
      <c r="AF715" s="1136"/>
      <c r="AG715" s="1137"/>
      <c r="AH715" s="1138"/>
      <c r="AI715" s="1139"/>
      <c r="AJ715" s="1140"/>
      <c r="AK715" s="1132"/>
      <c r="AL715" s="1133"/>
      <c r="AM715" s="1133"/>
      <c r="AN715" s="1133"/>
      <c r="AO715" s="1133"/>
      <c r="AP715" s="1134"/>
      <c r="AQ715" s="642" t="str">
        <f>IF(AK715="","",VLOOKUP(AK715,ﾃﾞｰﾀ一覧!$AH$4:$AR$66,2,FALSE))</f>
        <v/>
      </c>
      <c r="AR715" s="1084"/>
      <c r="AS715" s="1084"/>
      <c r="AT715" s="643" t="str">
        <f>IF(AK715="","",VLOOKUP(AK715,ﾃﾞｰﾀ一覧!$AH$4:$AR$66,3,FALSE))</f>
        <v/>
      </c>
      <c r="AU715" s="644" t="str">
        <f>IF(AK715="","",VLOOKUP(AK715,ﾃﾞｰﾀ一覧!$AH$4:$AR$66,5,FALSE))</f>
        <v/>
      </c>
      <c r="AV715" s="1084"/>
      <c r="AW715" s="1084"/>
      <c r="AX715" s="643" t="str">
        <f>IF(AK715="","",VLOOKUP(AK715,ﾃﾞｰﾀ一覧!$AH$4:$AR$66,6,FALSE))</f>
        <v/>
      </c>
      <c r="AY715" s="649" t="str">
        <f>IF(AK715="","",VLOOKUP(AK715,ﾃﾞｰﾀ一覧!$AH$4:$AR$66,8,FALSE))</f>
        <v/>
      </c>
      <c r="AZ715" s="1084"/>
      <c r="BA715" s="1084"/>
      <c r="BB715" s="388" t="str">
        <f>IF(AK715="","",VLOOKUP(AK715,ﾃﾞｰﾀ一覧!$AH$4:$AR$66,9,FALSE))</f>
        <v/>
      </c>
      <c r="BC715" s="1124"/>
      <c r="BD715" s="1125"/>
      <c r="BE715" s="1125"/>
      <c r="BF715" s="1124"/>
      <c r="BG715" s="1125"/>
      <c r="BH715" s="1125"/>
      <c r="BI715" s="1124"/>
      <c r="BJ715" s="1125"/>
      <c r="BK715" s="1150"/>
      <c r="BL715" s="1154"/>
      <c r="BM715" s="1155"/>
      <c r="BN715" s="1156"/>
      <c r="BO715" s="1109" t="str">
        <f>IF($AK715="","",IF($BF715="","",IF($BF715=ﾃﾞｰﾀ一覧!$U$37,"",IF($BF715=ﾃﾞｰﾀ一覧!$U$38,"",IF($AH715=ﾃﾞｰﾀ一覧!$U$25,VLOOKUP($AK715,ﾃﾞｰﾀ一覧!$AH$43:$AR$66,10,FALSE),VLOOKUP($AK715,ﾃﾞｰﾀ一覧!$AH$4:$AR$66,10,FALSE))))))</f>
        <v/>
      </c>
      <c r="BP715" s="1110"/>
      <c r="BQ715" s="1110"/>
      <c r="BR715" s="1111"/>
      <c r="BS715" s="1307">
        <f>IF($BL715="",0,VLOOKUP($BL715,ﾃﾞｰﾀ一覧!$AY$4:$BB$16,3,FALSE))+IF($BC715="",0,VLOOKUP($BC715,ﾃﾞｰﾀ一覧!$AY$4:$BB$16,3,FALSE))+IF($BD715="",0,VLOOKUP($BD715,ﾃﾞｰﾀ一覧!$AY$4:$BB$16,3,FALSE))</f>
        <v>0</v>
      </c>
      <c r="BT715" s="1307"/>
      <c r="BU715" s="1307"/>
      <c r="BV715" s="1112" t="str">
        <f>IF($BO715="","",IF($BF715=ﾃﾞｰﾀ一覧!$U$37,"",IF($BF715=ﾃﾞｰﾀ一覧!$U$38,"",IF($BO715=ﾃﾞｰﾀ一覧!$AT$27,ﾃﾞｰﾀ一覧!$AT$27,VLOOKUP($AK715,ﾃﾞｰﾀ一覧!$AH$4:$AR$66,11,FALSE)*IF($BO715=ﾃﾞｰﾀ一覧!$AT$17,($AR715+1)*($AV715+1),IF($BO715=ﾃﾞｰﾀ一覧!$AT$22,IF(COUNTIF($AD715,"*天端*"),ﾃﾞｰﾀ一覧!$AU$43/2,ﾃﾞｰﾀ一覧!$AU$43/3),IF($BO715=ﾃﾞｰﾀ一覧!$AT$20,$AR715*$AV715,IF($BO715=ﾃﾞｰﾀ一覧!$AT$21,$AV715,1))))))))</f>
        <v/>
      </c>
      <c r="BW715" s="1112"/>
      <c r="BX715" s="1112"/>
      <c r="BY715" s="1088" t="str">
        <f>IF($B715="","",IF($AH715="","",IF($CK715=ﾃﾞｰﾀ一覧!$U$53,ﾃﾞｰﾀ一覧!$U$61,IF($AH715=ﾃﾞｰﾀ一覧!$U$21,ﾃﾞｰﾀ一覧!$U$60,IF(OR($AH715=ﾃﾞｰﾀ一覧!$U$19,$AH715=ﾃﾞｰﾀ一覧!$U$20,$AH715=ﾃﾞｰﾀ一覧!$U$23,$AH715=ﾃﾞｰﾀ一覧!$U$22,$AH715=ﾃﾞｰﾀ一覧!$U$18,AH715=ﾃﾞｰﾀ一覧!$U$25),ﾃﾞｰﾀ一覧!$U$59,ﾃﾞｰﾀ一覧!$U$62)))))</f>
        <v/>
      </c>
      <c r="BZ715" s="1089"/>
      <c r="CA715" s="1113"/>
      <c r="CB715" s="1113"/>
      <c r="CC715" s="1113"/>
      <c r="CD715" s="1113"/>
      <c r="CE715" s="1113"/>
      <c r="CF715" s="1113"/>
      <c r="CG715" s="1113"/>
      <c r="CH715" s="1113"/>
      <c r="CI715" s="1114"/>
      <c r="CK715" s="240"/>
      <c r="CM715" s="378" t="str">
        <f t="shared" si="70"/>
        <v/>
      </c>
      <c r="CN715" s="379" t="str">
        <f t="shared" si="71"/>
        <v/>
      </c>
      <c r="CO715" s="379" t="str">
        <f t="shared" si="72"/>
        <v/>
      </c>
      <c r="CP715" s="380" t="str">
        <f t="shared" si="73"/>
        <v/>
      </c>
      <c r="CQ715" s="244"/>
      <c r="CR715" s="1100"/>
      <c r="CS715" s="1101"/>
      <c r="CT715" s="1102"/>
      <c r="CU715" s="1135"/>
      <c r="CV715" s="1136"/>
      <c r="CW715" s="1136"/>
      <c r="CX715" s="1137"/>
      <c r="CY715" s="1138"/>
      <c r="CZ715" s="1139"/>
      <c r="DA715" s="1140"/>
      <c r="DB715" s="1132"/>
      <c r="DC715" s="1133"/>
      <c r="DD715" s="1133"/>
      <c r="DE715" s="1133"/>
      <c r="DF715" s="1133"/>
      <c r="DG715" s="1134"/>
      <c r="DH715" s="580"/>
      <c r="DI715" s="1084"/>
      <c r="DJ715" s="1084"/>
      <c r="DK715" s="581"/>
      <c r="DL715" s="582"/>
      <c r="DM715" s="1084"/>
      <c r="DN715" s="1084"/>
      <c r="DO715" s="581"/>
      <c r="DP715" s="582"/>
      <c r="DQ715" s="1084"/>
      <c r="DR715" s="1084"/>
      <c r="DS715" s="583"/>
      <c r="DT715" s="1124"/>
      <c r="DU715" s="1125"/>
      <c r="DV715" s="1125"/>
      <c r="DW715" s="1124"/>
      <c r="DX715" s="1125"/>
      <c r="DY715" s="1150"/>
      <c r="DZ715" s="1362"/>
      <c r="EA715" s="1363"/>
      <c r="EB715" s="1362"/>
      <c r="EC715" s="1363"/>
      <c r="ED715" s="1362"/>
      <c r="EE715" s="1377"/>
      <c r="EF715" s="1378"/>
      <c r="EG715" s="1379"/>
      <c r="EH715" s="1379"/>
      <c r="EI715" s="1380"/>
      <c r="EJ715" s="1381"/>
      <c r="EK715" s="1381"/>
      <c r="EL715" s="1381"/>
      <c r="EM715" s="1382"/>
      <c r="EN715" s="1382"/>
      <c r="EO715" s="1382"/>
      <c r="EP715" s="1375"/>
      <c r="EQ715" s="1376"/>
      <c r="ER715" s="1113"/>
      <c r="ES715" s="1113"/>
      <c r="ET715" s="1113"/>
      <c r="EU715" s="1113"/>
      <c r="EV715" s="1113"/>
      <c r="EW715" s="1113"/>
      <c r="EX715" s="1113"/>
      <c r="EY715" s="1113"/>
      <c r="EZ715" s="1114"/>
    </row>
    <row r="716" spans="1:156" ht="30" customHeight="1" x14ac:dyDescent="0.2">
      <c r="A716" s="207">
        <f t="shared" si="74"/>
        <v>705</v>
      </c>
      <c r="B716" s="1103"/>
      <c r="C716" s="1104"/>
      <c r="D716" s="1305"/>
      <c r="E716" s="1306"/>
      <c r="F716" s="1094" t="str">
        <f t="shared" si="76"/>
        <v/>
      </c>
      <c r="G716" s="1095"/>
      <c r="H716" s="1095"/>
      <c r="I716" s="1095"/>
      <c r="J716" s="1095"/>
      <c r="K716" s="1095"/>
      <c r="L716" s="1095"/>
      <c r="M716" s="1095"/>
      <c r="N716" s="1095"/>
      <c r="O716" s="1095"/>
      <c r="P716" s="1095"/>
      <c r="Q716" s="1095"/>
      <c r="R716" s="1095"/>
      <c r="S716" s="1095"/>
      <c r="T716" s="1095"/>
      <c r="U716" s="1095"/>
      <c r="V716" s="1095"/>
      <c r="W716" s="1096"/>
      <c r="X716" s="1299">
        <f t="shared" si="75"/>
        <v>0</v>
      </c>
      <c r="Y716" s="1300"/>
      <c r="Z716" s="1301"/>
      <c r="AA716" s="1100"/>
      <c r="AB716" s="1101"/>
      <c r="AC716" s="1102"/>
      <c r="AD716" s="1135"/>
      <c r="AE716" s="1136"/>
      <c r="AF716" s="1136"/>
      <c r="AG716" s="1137"/>
      <c r="AH716" s="1138"/>
      <c r="AI716" s="1139"/>
      <c r="AJ716" s="1140"/>
      <c r="AK716" s="1132"/>
      <c r="AL716" s="1133"/>
      <c r="AM716" s="1133"/>
      <c r="AN716" s="1133"/>
      <c r="AO716" s="1133"/>
      <c r="AP716" s="1134"/>
      <c r="AQ716" s="642" t="str">
        <f>IF(AK716="","",VLOOKUP(AK716,ﾃﾞｰﾀ一覧!$AH$4:$AR$66,2,FALSE))</f>
        <v/>
      </c>
      <c r="AR716" s="1084"/>
      <c r="AS716" s="1084"/>
      <c r="AT716" s="643" t="str">
        <f>IF(AK716="","",VLOOKUP(AK716,ﾃﾞｰﾀ一覧!$AH$4:$AR$66,3,FALSE))</f>
        <v/>
      </c>
      <c r="AU716" s="644" t="str">
        <f>IF(AK716="","",VLOOKUP(AK716,ﾃﾞｰﾀ一覧!$AH$4:$AR$66,5,FALSE))</f>
        <v/>
      </c>
      <c r="AV716" s="1084"/>
      <c r="AW716" s="1084"/>
      <c r="AX716" s="643" t="str">
        <f>IF(AK716="","",VLOOKUP(AK716,ﾃﾞｰﾀ一覧!$AH$4:$AR$66,6,FALSE))</f>
        <v/>
      </c>
      <c r="AY716" s="649" t="str">
        <f>IF(AK716="","",VLOOKUP(AK716,ﾃﾞｰﾀ一覧!$AH$4:$AR$66,8,FALSE))</f>
        <v/>
      </c>
      <c r="AZ716" s="1084"/>
      <c r="BA716" s="1084"/>
      <c r="BB716" s="388" t="str">
        <f>IF(AK716="","",VLOOKUP(AK716,ﾃﾞｰﾀ一覧!$AH$4:$AR$66,9,FALSE))</f>
        <v/>
      </c>
      <c r="BC716" s="1124"/>
      <c r="BD716" s="1125"/>
      <c r="BE716" s="1125"/>
      <c r="BF716" s="1124"/>
      <c r="BG716" s="1125"/>
      <c r="BH716" s="1125"/>
      <c r="BI716" s="1124"/>
      <c r="BJ716" s="1125"/>
      <c r="BK716" s="1150"/>
      <c r="BL716" s="1154"/>
      <c r="BM716" s="1155"/>
      <c r="BN716" s="1156"/>
      <c r="BO716" s="1109" t="str">
        <f>IF($AK716="","",IF($BF716="","",IF($BF716=ﾃﾞｰﾀ一覧!$U$37,"",IF($BF716=ﾃﾞｰﾀ一覧!$U$38,"",IF($AH716=ﾃﾞｰﾀ一覧!$U$25,VLOOKUP($AK716,ﾃﾞｰﾀ一覧!$AH$43:$AR$66,10,FALSE),VLOOKUP($AK716,ﾃﾞｰﾀ一覧!$AH$4:$AR$66,10,FALSE))))))</f>
        <v/>
      </c>
      <c r="BP716" s="1110"/>
      <c r="BQ716" s="1110"/>
      <c r="BR716" s="1111"/>
      <c r="BS716" s="1307">
        <f>IF($BL716="",0,VLOOKUP($BL716,ﾃﾞｰﾀ一覧!$AY$4:$BB$16,3,FALSE))+IF($BC716="",0,VLOOKUP($BC716,ﾃﾞｰﾀ一覧!$AY$4:$BB$16,3,FALSE))+IF($BD716="",0,VLOOKUP($BD716,ﾃﾞｰﾀ一覧!$AY$4:$BB$16,3,FALSE))</f>
        <v>0</v>
      </c>
      <c r="BT716" s="1307"/>
      <c r="BU716" s="1307"/>
      <c r="BV716" s="1112" t="str">
        <f>IF($BO716="","",IF($BF716=ﾃﾞｰﾀ一覧!$U$37,"",IF($BF716=ﾃﾞｰﾀ一覧!$U$38,"",IF($BO716=ﾃﾞｰﾀ一覧!$AT$27,ﾃﾞｰﾀ一覧!$AT$27,VLOOKUP($AK716,ﾃﾞｰﾀ一覧!$AH$4:$AR$66,11,FALSE)*IF($BO716=ﾃﾞｰﾀ一覧!$AT$17,($AR716+1)*($AV716+1),IF($BO716=ﾃﾞｰﾀ一覧!$AT$22,IF(COUNTIF($AD716,"*天端*"),ﾃﾞｰﾀ一覧!$AU$43/2,ﾃﾞｰﾀ一覧!$AU$43/3),IF($BO716=ﾃﾞｰﾀ一覧!$AT$20,$AR716*$AV716,IF($BO716=ﾃﾞｰﾀ一覧!$AT$21,$AV716,1))))))))</f>
        <v/>
      </c>
      <c r="BW716" s="1112"/>
      <c r="BX716" s="1112"/>
      <c r="BY716" s="1088" t="str">
        <f>IF($B716="","",IF($AH716="","",IF($CK716=ﾃﾞｰﾀ一覧!$U$53,ﾃﾞｰﾀ一覧!$U$61,IF($AH716=ﾃﾞｰﾀ一覧!$U$21,ﾃﾞｰﾀ一覧!$U$60,IF(OR($AH716=ﾃﾞｰﾀ一覧!$U$19,$AH716=ﾃﾞｰﾀ一覧!$U$20,$AH716=ﾃﾞｰﾀ一覧!$U$23,$AH716=ﾃﾞｰﾀ一覧!$U$22,$AH716=ﾃﾞｰﾀ一覧!$U$18,AH716=ﾃﾞｰﾀ一覧!$U$25),ﾃﾞｰﾀ一覧!$U$59,ﾃﾞｰﾀ一覧!$U$62)))))</f>
        <v/>
      </c>
      <c r="BZ716" s="1089"/>
      <c r="CA716" s="1113"/>
      <c r="CB716" s="1113"/>
      <c r="CC716" s="1113"/>
      <c r="CD716" s="1113"/>
      <c r="CE716" s="1113"/>
      <c r="CF716" s="1113"/>
      <c r="CG716" s="1113"/>
      <c r="CH716" s="1113"/>
      <c r="CI716" s="1114"/>
      <c r="CK716" s="240"/>
      <c r="CM716" s="378" t="str">
        <f t="shared" ref="CM716:CM779" si="77">IF($CK716="","",IF($BF716=$CM$10,$B716,""))</f>
        <v/>
      </c>
      <c r="CN716" s="379" t="str">
        <f t="shared" ref="CN716:CN779" si="78">IF($CK716="","",IF($BF716=$CN$10,$B716,""))</f>
        <v/>
      </c>
      <c r="CO716" s="379" t="str">
        <f t="shared" ref="CO716:CO779" si="79">IF($CK716="","",IF($BF716=$CO$10,$B716,""))</f>
        <v/>
      </c>
      <c r="CP716" s="380" t="str">
        <f t="shared" ref="CP716:CP779" si="80">IF($CK716="","",IF($BF716=$CP$10,$B716,""))</f>
        <v/>
      </c>
      <c r="CQ716" s="244"/>
      <c r="CR716" s="1100"/>
      <c r="CS716" s="1101"/>
      <c r="CT716" s="1102"/>
      <c r="CU716" s="1135"/>
      <c r="CV716" s="1136"/>
      <c r="CW716" s="1136"/>
      <c r="CX716" s="1137"/>
      <c r="CY716" s="1138"/>
      <c r="CZ716" s="1139"/>
      <c r="DA716" s="1140"/>
      <c r="DB716" s="1132"/>
      <c r="DC716" s="1133"/>
      <c r="DD716" s="1133"/>
      <c r="DE716" s="1133"/>
      <c r="DF716" s="1133"/>
      <c r="DG716" s="1134"/>
      <c r="DH716" s="580"/>
      <c r="DI716" s="1084"/>
      <c r="DJ716" s="1084"/>
      <c r="DK716" s="581"/>
      <c r="DL716" s="582"/>
      <c r="DM716" s="1084"/>
      <c r="DN716" s="1084"/>
      <c r="DO716" s="581"/>
      <c r="DP716" s="582"/>
      <c r="DQ716" s="1084"/>
      <c r="DR716" s="1084"/>
      <c r="DS716" s="583"/>
      <c r="DT716" s="1124"/>
      <c r="DU716" s="1125"/>
      <c r="DV716" s="1125"/>
      <c r="DW716" s="1124"/>
      <c r="DX716" s="1125"/>
      <c r="DY716" s="1150"/>
      <c r="DZ716" s="1362"/>
      <c r="EA716" s="1363"/>
      <c r="EB716" s="1362"/>
      <c r="EC716" s="1363"/>
      <c r="ED716" s="1362"/>
      <c r="EE716" s="1377"/>
      <c r="EF716" s="1378"/>
      <c r="EG716" s="1379"/>
      <c r="EH716" s="1379"/>
      <c r="EI716" s="1380"/>
      <c r="EJ716" s="1381"/>
      <c r="EK716" s="1381"/>
      <c r="EL716" s="1381"/>
      <c r="EM716" s="1382"/>
      <c r="EN716" s="1382"/>
      <c r="EO716" s="1382"/>
      <c r="EP716" s="1375"/>
      <c r="EQ716" s="1376"/>
      <c r="ER716" s="1113"/>
      <c r="ES716" s="1113"/>
      <c r="ET716" s="1113"/>
      <c r="EU716" s="1113"/>
      <c r="EV716" s="1113"/>
      <c r="EW716" s="1113"/>
      <c r="EX716" s="1113"/>
      <c r="EY716" s="1113"/>
      <c r="EZ716" s="1114"/>
    </row>
    <row r="717" spans="1:156" ht="30" customHeight="1" x14ac:dyDescent="0.2">
      <c r="A717" s="207">
        <f t="shared" si="74"/>
        <v>706</v>
      </c>
      <c r="B717" s="1103"/>
      <c r="C717" s="1104"/>
      <c r="D717" s="1305"/>
      <c r="E717" s="1306"/>
      <c r="F717" s="1094" t="str">
        <f t="shared" si="76"/>
        <v/>
      </c>
      <c r="G717" s="1095"/>
      <c r="H717" s="1095"/>
      <c r="I717" s="1095"/>
      <c r="J717" s="1095"/>
      <c r="K717" s="1095"/>
      <c r="L717" s="1095"/>
      <c r="M717" s="1095"/>
      <c r="N717" s="1095"/>
      <c r="O717" s="1095"/>
      <c r="P717" s="1095"/>
      <c r="Q717" s="1095"/>
      <c r="R717" s="1095"/>
      <c r="S717" s="1095"/>
      <c r="T717" s="1095"/>
      <c r="U717" s="1095"/>
      <c r="V717" s="1095"/>
      <c r="W717" s="1096"/>
      <c r="X717" s="1299">
        <f t="shared" si="75"/>
        <v>0</v>
      </c>
      <c r="Y717" s="1300"/>
      <c r="Z717" s="1301"/>
      <c r="AA717" s="1100"/>
      <c r="AB717" s="1101"/>
      <c r="AC717" s="1102"/>
      <c r="AD717" s="1135"/>
      <c r="AE717" s="1136"/>
      <c r="AF717" s="1136"/>
      <c r="AG717" s="1137"/>
      <c r="AH717" s="1138"/>
      <c r="AI717" s="1139"/>
      <c r="AJ717" s="1140"/>
      <c r="AK717" s="1132"/>
      <c r="AL717" s="1133"/>
      <c r="AM717" s="1133"/>
      <c r="AN717" s="1133"/>
      <c r="AO717" s="1133"/>
      <c r="AP717" s="1134"/>
      <c r="AQ717" s="642" t="str">
        <f>IF(AK717="","",VLOOKUP(AK717,ﾃﾞｰﾀ一覧!$AH$4:$AR$66,2,FALSE))</f>
        <v/>
      </c>
      <c r="AR717" s="1084"/>
      <c r="AS717" s="1084"/>
      <c r="AT717" s="643" t="str">
        <f>IF(AK717="","",VLOOKUP(AK717,ﾃﾞｰﾀ一覧!$AH$4:$AR$66,3,FALSE))</f>
        <v/>
      </c>
      <c r="AU717" s="644" t="str">
        <f>IF(AK717="","",VLOOKUP(AK717,ﾃﾞｰﾀ一覧!$AH$4:$AR$66,5,FALSE))</f>
        <v/>
      </c>
      <c r="AV717" s="1084"/>
      <c r="AW717" s="1084"/>
      <c r="AX717" s="643" t="str">
        <f>IF(AK717="","",VLOOKUP(AK717,ﾃﾞｰﾀ一覧!$AH$4:$AR$66,6,FALSE))</f>
        <v/>
      </c>
      <c r="AY717" s="649" t="str">
        <f>IF(AK717="","",VLOOKUP(AK717,ﾃﾞｰﾀ一覧!$AH$4:$AR$66,8,FALSE))</f>
        <v/>
      </c>
      <c r="AZ717" s="1084"/>
      <c r="BA717" s="1084"/>
      <c r="BB717" s="388" t="str">
        <f>IF(AK717="","",VLOOKUP(AK717,ﾃﾞｰﾀ一覧!$AH$4:$AR$66,9,FALSE))</f>
        <v/>
      </c>
      <c r="BC717" s="1124"/>
      <c r="BD717" s="1125"/>
      <c r="BE717" s="1125"/>
      <c r="BF717" s="1124"/>
      <c r="BG717" s="1125"/>
      <c r="BH717" s="1125"/>
      <c r="BI717" s="1124"/>
      <c r="BJ717" s="1125"/>
      <c r="BK717" s="1150"/>
      <c r="BL717" s="1154"/>
      <c r="BM717" s="1155"/>
      <c r="BN717" s="1156"/>
      <c r="BO717" s="1109" t="str">
        <f>IF($AK717="","",IF($BF717="","",IF($BF717=ﾃﾞｰﾀ一覧!$U$37,"",IF($BF717=ﾃﾞｰﾀ一覧!$U$38,"",IF($AH717=ﾃﾞｰﾀ一覧!$U$25,VLOOKUP($AK717,ﾃﾞｰﾀ一覧!$AH$43:$AR$66,10,FALSE),VLOOKUP($AK717,ﾃﾞｰﾀ一覧!$AH$4:$AR$66,10,FALSE))))))</f>
        <v/>
      </c>
      <c r="BP717" s="1110"/>
      <c r="BQ717" s="1110"/>
      <c r="BR717" s="1111"/>
      <c r="BS717" s="1307">
        <f>IF($BL717="",0,VLOOKUP($BL717,ﾃﾞｰﾀ一覧!$AY$4:$BB$16,3,FALSE))+IF($BC717="",0,VLOOKUP($BC717,ﾃﾞｰﾀ一覧!$AY$4:$BB$16,3,FALSE))+IF($BD717="",0,VLOOKUP($BD717,ﾃﾞｰﾀ一覧!$AY$4:$BB$16,3,FALSE))</f>
        <v>0</v>
      </c>
      <c r="BT717" s="1307"/>
      <c r="BU717" s="1307"/>
      <c r="BV717" s="1112" t="str">
        <f>IF($BO717="","",IF($BF717=ﾃﾞｰﾀ一覧!$U$37,"",IF($BF717=ﾃﾞｰﾀ一覧!$U$38,"",IF($BO717=ﾃﾞｰﾀ一覧!$AT$27,ﾃﾞｰﾀ一覧!$AT$27,VLOOKUP($AK717,ﾃﾞｰﾀ一覧!$AH$4:$AR$66,11,FALSE)*IF($BO717=ﾃﾞｰﾀ一覧!$AT$17,($AR717+1)*($AV717+1),IF($BO717=ﾃﾞｰﾀ一覧!$AT$22,IF(COUNTIF($AD717,"*天端*"),ﾃﾞｰﾀ一覧!$AU$43/2,ﾃﾞｰﾀ一覧!$AU$43/3),IF($BO717=ﾃﾞｰﾀ一覧!$AT$20,$AR717*$AV717,IF($BO717=ﾃﾞｰﾀ一覧!$AT$21,$AV717,1))))))))</f>
        <v/>
      </c>
      <c r="BW717" s="1112"/>
      <c r="BX717" s="1112"/>
      <c r="BY717" s="1088" t="str">
        <f>IF($B717="","",IF($AH717="","",IF($CK717=ﾃﾞｰﾀ一覧!$U$53,ﾃﾞｰﾀ一覧!$U$61,IF($AH717=ﾃﾞｰﾀ一覧!$U$21,ﾃﾞｰﾀ一覧!$U$60,IF(OR($AH717=ﾃﾞｰﾀ一覧!$U$19,$AH717=ﾃﾞｰﾀ一覧!$U$20,$AH717=ﾃﾞｰﾀ一覧!$U$23,$AH717=ﾃﾞｰﾀ一覧!$U$22,$AH717=ﾃﾞｰﾀ一覧!$U$18,AH717=ﾃﾞｰﾀ一覧!$U$25),ﾃﾞｰﾀ一覧!$U$59,ﾃﾞｰﾀ一覧!$U$62)))))</f>
        <v/>
      </c>
      <c r="BZ717" s="1089"/>
      <c r="CA717" s="1113"/>
      <c r="CB717" s="1113"/>
      <c r="CC717" s="1113"/>
      <c r="CD717" s="1113"/>
      <c r="CE717" s="1113"/>
      <c r="CF717" s="1113"/>
      <c r="CG717" s="1113"/>
      <c r="CH717" s="1113"/>
      <c r="CI717" s="1114"/>
      <c r="CK717" s="240"/>
      <c r="CM717" s="378" t="str">
        <f t="shared" si="77"/>
        <v/>
      </c>
      <c r="CN717" s="379" t="str">
        <f t="shared" si="78"/>
        <v/>
      </c>
      <c r="CO717" s="379" t="str">
        <f t="shared" si="79"/>
        <v/>
      </c>
      <c r="CP717" s="380" t="str">
        <f t="shared" si="80"/>
        <v/>
      </c>
      <c r="CQ717" s="244"/>
      <c r="CR717" s="1100"/>
      <c r="CS717" s="1101"/>
      <c r="CT717" s="1102"/>
      <c r="CU717" s="1135"/>
      <c r="CV717" s="1136"/>
      <c r="CW717" s="1136"/>
      <c r="CX717" s="1137"/>
      <c r="CY717" s="1138"/>
      <c r="CZ717" s="1139"/>
      <c r="DA717" s="1140"/>
      <c r="DB717" s="1132"/>
      <c r="DC717" s="1133"/>
      <c r="DD717" s="1133"/>
      <c r="DE717" s="1133"/>
      <c r="DF717" s="1133"/>
      <c r="DG717" s="1134"/>
      <c r="DH717" s="580"/>
      <c r="DI717" s="1084"/>
      <c r="DJ717" s="1084"/>
      <c r="DK717" s="581"/>
      <c r="DL717" s="582"/>
      <c r="DM717" s="1084"/>
      <c r="DN717" s="1084"/>
      <c r="DO717" s="581"/>
      <c r="DP717" s="582"/>
      <c r="DQ717" s="1084"/>
      <c r="DR717" s="1084"/>
      <c r="DS717" s="583"/>
      <c r="DT717" s="1124"/>
      <c r="DU717" s="1125"/>
      <c r="DV717" s="1125"/>
      <c r="DW717" s="1124"/>
      <c r="DX717" s="1125"/>
      <c r="DY717" s="1150"/>
      <c r="DZ717" s="1362"/>
      <c r="EA717" s="1363"/>
      <c r="EB717" s="1362"/>
      <c r="EC717" s="1363"/>
      <c r="ED717" s="1362"/>
      <c r="EE717" s="1377"/>
      <c r="EF717" s="1378"/>
      <c r="EG717" s="1379"/>
      <c r="EH717" s="1379"/>
      <c r="EI717" s="1380"/>
      <c r="EJ717" s="1381"/>
      <c r="EK717" s="1381"/>
      <c r="EL717" s="1381"/>
      <c r="EM717" s="1382"/>
      <c r="EN717" s="1382"/>
      <c r="EO717" s="1382"/>
      <c r="EP717" s="1375"/>
      <c r="EQ717" s="1376"/>
      <c r="ER717" s="1113"/>
      <c r="ES717" s="1113"/>
      <c r="ET717" s="1113"/>
      <c r="EU717" s="1113"/>
      <c r="EV717" s="1113"/>
      <c r="EW717" s="1113"/>
      <c r="EX717" s="1113"/>
      <c r="EY717" s="1113"/>
      <c r="EZ717" s="1114"/>
    </row>
    <row r="718" spans="1:156" ht="30" customHeight="1" x14ac:dyDescent="0.2">
      <c r="A718" s="207">
        <f t="shared" ref="A718:A781" si="81">A717+1</f>
        <v>707</v>
      </c>
      <c r="B718" s="1103"/>
      <c r="C718" s="1104"/>
      <c r="D718" s="1305"/>
      <c r="E718" s="1306"/>
      <c r="F718" s="1094" t="str">
        <f t="shared" si="76"/>
        <v/>
      </c>
      <c r="G718" s="1095"/>
      <c r="H718" s="1095"/>
      <c r="I718" s="1095"/>
      <c r="J718" s="1095"/>
      <c r="K718" s="1095"/>
      <c r="L718" s="1095"/>
      <c r="M718" s="1095"/>
      <c r="N718" s="1095"/>
      <c r="O718" s="1095"/>
      <c r="P718" s="1095"/>
      <c r="Q718" s="1095"/>
      <c r="R718" s="1095"/>
      <c r="S718" s="1095"/>
      <c r="T718" s="1095"/>
      <c r="U718" s="1095"/>
      <c r="V718" s="1095"/>
      <c r="W718" s="1096"/>
      <c r="X718" s="1299">
        <f t="shared" ref="X718:X781" si="82">$DT718</f>
        <v>0</v>
      </c>
      <c r="Y718" s="1300"/>
      <c r="Z718" s="1301"/>
      <c r="AA718" s="1100"/>
      <c r="AB718" s="1101"/>
      <c r="AC718" s="1102"/>
      <c r="AD718" s="1135"/>
      <c r="AE718" s="1136"/>
      <c r="AF718" s="1136"/>
      <c r="AG718" s="1137"/>
      <c r="AH718" s="1138"/>
      <c r="AI718" s="1139"/>
      <c r="AJ718" s="1140"/>
      <c r="AK718" s="1132"/>
      <c r="AL718" s="1133"/>
      <c r="AM718" s="1133"/>
      <c r="AN718" s="1133"/>
      <c r="AO718" s="1133"/>
      <c r="AP718" s="1134"/>
      <c r="AQ718" s="642" t="str">
        <f>IF(AK718="","",VLOOKUP(AK718,ﾃﾞｰﾀ一覧!$AH$4:$AR$66,2,FALSE))</f>
        <v/>
      </c>
      <c r="AR718" s="1084"/>
      <c r="AS718" s="1084"/>
      <c r="AT718" s="643" t="str">
        <f>IF(AK718="","",VLOOKUP(AK718,ﾃﾞｰﾀ一覧!$AH$4:$AR$66,3,FALSE))</f>
        <v/>
      </c>
      <c r="AU718" s="644" t="str">
        <f>IF(AK718="","",VLOOKUP(AK718,ﾃﾞｰﾀ一覧!$AH$4:$AR$66,5,FALSE))</f>
        <v/>
      </c>
      <c r="AV718" s="1084"/>
      <c r="AW718" s="1084"/>
      <c r="AX718" s="643" t="str">
        <f>IF(AK718="","",VLOOKUP(AK718,ﾃﾞｰﾀ一覧!$AH$4:$AR$66,6,FALSE))</f>
        <v/>
      </c>
      <c r="AY718" s="649" t="str">
        <f>IF(AK718="","",VLOOKUP(AK718,ﾃﾞｰﾀ一覧!$AH$4:$AR$66,8,FALSE))</f>
        <v/>
      </c>
      <c r="AZ718" s="1084"/>
      <c r="BA718" s="1084"/>
      <c r="BB718" s="388" t="str">
        <f>IF(AK718="","",VLOOKUP(AK718,ﾃﾞｰﾀ一覧!$AH$4:$AR$66,9,FALSE))</f>
        <v/>
      </c>
      <c r="BC718" s="1124"/>
      <c r="BD718" s="1125"/>
      <c r="BE718" s="1125"/>
      <c r="BF718" s="1124"/>
      <c r="BG718" s="1125"/>
      <c r="BH718" s="1125"/>
      <c r="BI718" s="1124"/>
      <c r="BJ718" s="1125"/>
      <c r="BK718" s="1150"/>
      <c r="BL718" s="1154"/>
      <c r="BM718" s="1155"/>
      <c r="BN718" s="1156"/>
      <c r="BO718" s="1109" t="str">
        <f>IF($AK718="","",IF($BF718="","",IF($BF718=ﾃﾞｰﾀ一覧!$U$37,"",IF($BF718=ﾃﾞｰﾀ一覧!$U$38,"",IF($AH718=ﾃﾞｰﾀ一覧!$U$25,VLOOKUP($AK718,ﾃﾞｰﾀ一覧!$AH$43:$AR$66,10,FALSE),VLOOKUP($AK718,ﾃﾞｰﾀ一覧!$AH$4:$AR$66,10,FALSE))))))</f>
        <v/>
      </c>
      <c r="BP718" s="1110"/>
      <c r="BQ718" s="1110"/>
      <c r="BR718" s="1111"/>
      <c r="BS718" s="1307">
        <f>IF($BL718="",0,VLOOKUP($BL718,ﾃﾞｰﾀ一覧!$AY$4:$BB$16,3,FALSE))+IF($BC718="",0,VLOOKUP($BC718,ﾃﾞｰﾀ一覧!$AY$4:$BB$16,3,FALSE))+IF($BD718="",0,VLOOKUP($BD718,ﾃﾞｰﾀ一覧!$AY$4:$BB$16,3,FALSE))</f>
        <v>0</v>
      </c>
      <c r="BT718" s="1307"/>
      <c r="BU718" s="1307"/>
      <c r="BV718" s="1112" t="str">
        <f>IF($BO718="","",IF($BF718=ﾃﾞｰﾀ一覧!$U$37,"",IF($BF718=ﾃﾞｰﾀ一覧!$U$38,"",IF($BO718=ﾃﾞｰﾀ一覧!$AT$27,ﾃﾞｰﾀ一覧!$AT$27,VLOOKUP($AK718,ﾃﾞｰﾀ一覧!$AH$4:$AR$66,11,FALSE)*IF($BO718=ﾃﾞｰﾀ一覧!$AT$17,($AR718+1)*($AV718+1),IF($BO718=ﾃﾞｰﾀ一覧!$AT$22,IF(COUNTIF($AD718,"*天端*"),ﾃﾞｰﾀ一覧!$AU$43/2,ﾃﾞｰﾀ一覧!$AU$43/3),IF($BO718=ﾃﾞｰﾀ一覧!$AT$20,$AR718*$AV718,IF($BO718=ﾃﾞｰﾀ一覧!$AT$21,$AV718,1))))))))</f>
        <v/>
      </c>
      <c r="BW718" s="1112"/>
      <c r="BX718" s="1112"/>
      <c r="BY718" s="1088" t="str">
        <f>IF($B718="","",IF($AH718="","",IF($CK718=ﾃﾞｰﾀ一覧!$U$53,ﾃﾞｰﾀ一覧!$U$61,IF($AH718=ﾃﾞｰﾀ一覧!$U$21,ﾃﾞｰﾀ一覧!$U$60,IF(OR($AH718=ﾃﾞｰﾀ一覧!$U$19,$AH718=ﾃﾞｰﾀ一覧!$U$20,$AH718=ﾃﾞｰﾀ一覧!$U$23,$AH718=ﾃﾞｰﾀ一覧!$U$22,$AH718=ﾃﾞｰﾀ一覧!$U$18,AH718=ﾃﾞｰﾀ一覧!$U$25),ﾃﾞｰﾀ一覧!$U$59,ﾃﾞｰﾀ一覧!$U$62)))))</f>
        <v/>
      </c>
      <c r="BZ718" s="1089"/>
      <c r="CA718" s="1113"/>
      <c r="CB718" s="1113"/>
      <c r="CC718" s="1113"/>
      <c r="CD718" s="1113"/>
      <c r="CE718" s="1113"/>
      <c r="CF718" s="1113"/>
      <c r="CG718" s="1113"/>
      <c r="CH718" s="1113"/>
      <c r="CI718" s="1114"/>
      <c r="CK718" s="240"/>
      <c r="CM718" s="378" t="str">
        <f t="shared" si="77"/>
        <v/>
      </c>
      <c r="CN718" s="379" t="str">
        <f t="shared" si="78"/>
        <v/>
      </c>
      <c r="CO718" s="379" t="str">
        <f t="shared" si="79"/>
        <v/>
      </c>
      <c r="CP718" s="380" t="str">
        <f t="shared" si="80"/>
        <v/>
      </c>
      <c r="CQ718" s="244"/>
      <c r="CR718" s="1100"/>
      <c r="CS718" s="1101"/>
      <c r="CT718" s="1102"/>
      <c r="CU718" s="1135"/>
      <c r="CV718" s="1136"/>
      <c r="CW718" s="1136"/>
      <c r="CX718" s="1137"/>
      <c r="CY718" s="1138"/>
      <c r="CZ718" s="1139"/>
      <c r="DA718" s="1140"/>
      <c r="DB718" s="1132"/>
      <c r="DC718" s="1133"/>
      <c r="DD718" s="1133"/>
      <c r="DE718" s="1133"/>
      <c r="DF718" s="1133"/>
      <c r="DG718" s="1134"/>
      <c r="DH718" s="580"/>
      <c r="DI718" s="1084"/>
      <c r="DJ718" s="1084"/>
      <c r="DK718" s="581"/>
      <c r="DL718" s="582"/>
      <c r="DM718" s="1084"/>
      <c r="DN718" s="1084"/>
      <c r="DO718" s="581"/>
      <c r="DP718" s="582"/>
      <c r="DQ718" s="1084"/>
      <c r="DR718" s="1084"/>
      <c r="DS718" s="583"/>
      <c r="DT718" s="1124"/>
      <c r="DU718" s="1125"/>
      <c r="DV718" s="1125"/>
      <c r="DW718" s="1124"/>
      <c r="DX718" s="1125"/>
      <c r="DY718" s="1150"/>
      <c r="DZ718" s="1362"/>
      <c r="EA718" s="1363"/>
      <c r="EB718" s="1362"/>
      <c r="EC718" s="1363"/>
      <c r="ED718" s="1362"/>
      <c r="EE718" s="1377"/>
      <c r="EF718" s="1378"/>
      <c r="EG718" s="1379"/>
      <c r="EH718" s="1379"/>
      <c r="EI718" s="1380"/>
      <c r="EJ718" s="1381"/>
      <c r="EK718" s="1381"/>
      <c r="EL718" s="1381"/>
      <c r="EM718" s="1382"/>
      <c r="EN718" s="1382"/>
      <c r="EO718" s="1382"/>
      <c r="EP718" s="1375"/>
      <c r="EQ718" s="1376"/>
      <c r="ER718" s="1113"/>
      <c r="ES718" s="1113"/>
      <c r="ET718" s="1113"/>
      <c r="EU718" s="1113"/>
      <c r="EV718" s="1113"/>
      <c r="EW718" s="1113"/>
      <c r="EX718" s="1113"/>
      <c r="EY718" s="1113"/>
      <c r="EZ718" s="1114"/>
    </row>
    <row r="719" spans="1:156" ht="30" customHeight="1" x14ac:dyDescent="0.2">
      <c r="A719" s="207">
        <f t="shared" si="81"/>
        <v>708</v>
      </c>
      <c r="B719" s="1103"/>
      <c r="C719" s="1104"/>
      <c r="D719" s="1305"/>
      <c r="E719" s="1306"/>
      <c r="F719" s="1094" t="str">
        <f t="shared" si="76"/>
        <v/>
      </c>
      <c r="G719" s="1095"/>
      <c r="H719" s="1095"/>
      <c r="I719" s="1095"/>
      <c r="J719" s="1095"/>
      <c r="K719" s="1095"/>
      <c r="L719" s="1095"/>
      <c r="M719" s="1095"/>
      <c r="N719" s="1095"/>
      <c r="O719" s="1095"/>
      <c r="P719" s="1095"/>
      <c r="Q719" s="1095"/>
      <c r="R719" s="1095"/>
      <c r="S719" s="1095"/>
      <c r="T719" s="1095"/>
      <c r="U719" s="1095"/>
      <c r="V719" s="1095"/>
      <c r="W719" s="1096"/>
      <c r="X719" s="1299">
        <f t="shared" si="82"/>
        <v>0</v>
      </c>
      <c r="Y719" s="1300"/>
      <c r="Z719" s="1301"/>
      <c r="AA719" s="1100"/>
      <c r="AB719" s="1101"/>
      <c r="AC719" s="1102"/>
      <c r="AD719" s="1135"/>
      <c r="AE719" s="1136"/>
      <c r="AF719" s="1136"/>
      <c r="AG719" s="1137"/>
      <c r="AH719" s="1138"/>
      <c r="AI719" s="1139"/>
      <c r="AJ719" s="1140"/>
      <c r="AK719" s="1132"/>
      <c r="AL719" s="1133"/>
      <c r="AM719" s="1133"/>
      <c r="AN719" s="1133"/>
      <c r="AO719" s="1133"/>
      <c r="AP719" s="1134"/>
      <c r="AQ719" s="642" t="str">
        <f>IF(AK719="","",VLOOKUP(AK719,ﾃﾞｰﾀ一覧!$AH$4:$AR$66,2,FALSE))</f>
        <v/>
      </c>
      <c r="AR719" s="1084"/>
      <c r="AS719" s="1084"/>
      <c r="AT719" s="643" t="str">
        <f>IF(AK719="","",VLOOKUP(AK719,ﾃﾞｰﾀ一覧!$AH$4:$AR$66,3,FALSE))</f>
        <v/>
      </c>
      <c r="AU719" s="644" t="str">
        <f>IF(AK719="","",VLOOKUP(AK719,ﾃﾞｰﾀ一覧!$AH$4:$AR$66,5,FALSE))</f>
        <v/>
      </c>
      <c r="AV719" s="1084"/>
      <c r="AW719" s="1084"/>
      <c r="AX719" s="643" t="str">
        <f>IF(AK719="","",VLOOKUP(AK719,ﾃﾞｰﾀ一覧!$AH$4:$AR$66,6,FALSE))</f>
        <v/>
      </c>
      <c r="AY719" s="649" t="str">
        <f>IF(AK719="","",VLOOKUP(AK719,ﾃﾞｰﾀ一覧!$AH$4:$AR$66,8,FALSE))</f>
        <v/>
      </c>
      <c r="AZ719" s="1084"/>
      <c r="BA719" s="1084"/>
      <c r="BB719" s="388" t="str">
        <f>IF(AK719="","",VLOOKUP(AK719,ﾃﾞｰﾀ一覧!$AH$4:$AR$66,9,FALSE))</f>
        <v/>
      </c>
      <c r="BC719" s="1124"/>
      <c r="BD719" s="1125"/>
      <c r="BE719" s="1125"/>
      <c r="BF719" s="1124"/>
      <c r="BG719" s="1125"/>
      <c r="BH719" s="1125"/>
      <c r="BI719" s="1124"/>
      <c r="BJ719" s="1125"/>
      <c r="BK719" s="1150"/>
      <c r="BL719" s="1154"/>
      <c r="BM719" s="1155"/>
      <c r="BN719" s="1156"/>
      <c r="BO719" s="1109" t="str">
        <f>IF($AK719="","",IF($BF719="","",IF($BF719=ﾃﾞｰﾀ一覧!$U$37,"",IF($BF719=ﾃﾞｰﾀ一覧!$U$38,"",IF($AH719=ﾃﾞｰﾀ一覧!$U$25,VLOOKUP($AK719,ﾃﾞｰﾀ一覧!$AH$43:$AR$66,10,FALSE),VLOOKUP($AK719,ﾃﾞｰﾀ一覧!$AH$4:$AR$66,10,FALSE))))))</f>
        <v/>
      </c>
      <c r="BP719" s="1110"/>
      <c r="BQ719" s="1110"/>
      <c r="BR719" s="1111"/>
      <c r="BS719" s="1307">
        <f>IF($BL719="",0,VLOOKUP($BL719,ﾃﾞｰﾀ一覧!$AY$4:$BB$16,3,FALSE))+IF($BC719="",0,VLOOKUP($BC719,ﾃﾞｰﾀ一覧!$AY$4:$BB$16,3,FALSE))+IF($BD719="",0,VLOOKUP($BD719,ﾃﾞｰﾀ一覧!$AY$4:$BB$16,3,FALSE))</f>
        <v>0</v>
      </c>
      <c r="BT719" s="1307"/>
      <c r="BU719" s="1307"/>
      <c r="BV719" s="1112" t="str">
        <f>IF($BO719="","",IF($BF719=ﾃﾞｰﾀ一覧!$U$37,"",IF($BF719=ﾃﾞｰﾀ一覧!$U$38,"",IF($BO719=ﾃﾞｰﾀ一覧!$AT$27,ﾃﾞｰﾀ一覧!$AT$27,VLOOKUP($AK719,ﾃﾞｰﾀ一覧!$AH$4:$AR$66,11,FALSE)*IF($BO719=ﾃﾞｰﾀ一覧!$AT$17,($AR719+1)*($AV719+1),IF($BO719=ﾃﾞｰﾀ一覧!$AT$22,IF(COUNTIF($AD719,"*天端*"),ﾃﾞｰﾀ一覧!$AU$43/2,ﾃﾞｰﾀ一覧!$AU$43/3),IF($BO719=ﾃﾞｰﾀ一覧!$AT$20,$AR719*$AV719,IF($BO719=ﾃﾞｰﾀ一覧!$AT$21,$AV719,1))))))))</f>
        <v/>
      </c>
      <c r="BW719" s="1112"/>
      <c r="BX719" s="1112"/>
      <c r="BY719" s="1088" t="str">
        <f>IF($B719="","",IF($AH719="","",IF($CK719=ﾃﾞｰﾀ一覧!$U$53,ﾃﾞｰﾀ一覧!$U$61,IF($AH719=ﾃﾞｰﾀ一覧!$U$21,ﾃﾞｰﾀ一覧!$U$60,IF(OR($AH719=ﾃﾞｰﾀ一覧!$U$19,$AH719=ﾃﾞｰﾀ一覧!$U$20,$AH719=ﾃﾞｰﾀ一覧!$U$23,$AH719=ﾃﾞｰﾀ一覧!$U$22,$AH719=ﾃﾞｰﾀ一覧!$U$18,AH719=ﾃﾞｰﾀ一覧!$U$25),ﾃﾞｰﾀ一覧!$U$59,ﾃﾞｰﾀ一覧!$U$62)))))</f>
        <v/>
      </c>
      <c r="BZ719" s="1089"/>
      <c r="CA719" s="1113"/>
      <c r="CB719" s="1113"/>
      <c r="CC719" s="1113"/>
      <c r="CD719" s="1113"/>
      <c r="CE719" s="1113"/>
      <c r="CF719" s="1113"/>
      <c r="CG719" s="1113"/>
      <c r="CH719" s="1113"/>
      <c r="CI719" s="1114"/>
      <c r="CK719" s="240"/>
      <c r="CM719" s="378" t="str">
        <f t="shared" si="77"/>
        <v/>
      </c>
      <c r="CN719" s="379" t="str">
        <f t="shared" si="78"/>
        <v/>
      </c>
      <c r="CO719" s="379" t="str">
        <f t="shared" si="79"/>
        <v/>
      </c>
      <c r="CP719" s="380" t="str">
        <f t="shared" si="80"/>
        <v/>
      </c>
      <c r="CQ719" s="244"/>
      <c r="CR719" s="1100"/>
      <c r="CS719" s="1101"/>
      <c r="CT719" s="1102"/>
      <c r="CU719" s="1135"/>
      <c r="CV719" s="1136"/>
      <c r="CW719" s="1136"/>
      <c r="CX719" s="1137"/>
      <c r="CY719" s="1138"/>
      <c r="CZ719" s="1139"/>
      <c r="DA719" s="1140"/>
      <c r="DB719" s="1132"/>
      <c r="DC719" s="1133"/>
      <c r="DD719" s="1133"/>
      <c r="DE719" s="1133"/>
      <c r="DF719" s="1133"/>
      <c r="DG719" s="1134"/>
      <c r="DH719" s="580"/>
      <c r="DI719" s="1084"/>
      <c r="DJ719" s="1084"/>
      <c r="DK719" s="581"/>
      <c r="DL719" s="582"/>
      <c r="DM719" s="1084"/>
      <c r="DN719" s="1084"/>
      <c r="DO719" s="581"/>
      <c r="DP719" s="582"/>
      <c r="DQ719" s="1084"/>
      <c r="DR719" s="1084"/>
      <c r="DS719" s="583"/>
      <c r="DT719" s="1124"/>
      <c r="DU719" s="1125"/>
      <c r="DV719" s="1125"/>
      <c r="DW719" s="1124"/>
      <c r="DX719" s="1125"/>
      <c r="DY719" s="1150"/>
      <c r="DZ719" s="1362"/>
      <c r="EA719" s="1363"/>
      <c r="EB719" s="1362"/>
      <c r="EC719" s="1363"/>
      <c r="ED719" s="1362"/>
      <c r="EE719" s="1377"/>
      <c r="EF719" s="1378"/>
      <c r="EG719" s="1379"/>
      <c r="EH719" s="1379"/>
      <c r="EI719" s="1380"/>
      <c r="EJ719" s="1381"/>
      <c r="EK719" s="1381"/>
      <c r="EL719" s="1381"/>
      <c r="EM719" s="1382"/>
      <c r="EN719" s="1382"/>
      <c r="EO719" s="1382"/>
      <c r="EP719" s="1375"/>
      <c r="EQ719" s="1376"/>
      <c r="ER719" s="1113"/>
      <c r="ES719" s="1113"/>
      <c r="ET719" s="1113"/>
      <c r="EU719" s="1113"/>
      <c r="EV719" s="1113"/>
      <c r="EW719" s="1113"/>
      <c r="EX719" s="1113"/>
      <c r="EY719" s="1113"/>
      <c r="EZ719" s="1114"/>
    </row>
    <row r="720" spans="1:156" ht="30" customHeight="1" x14ac:dyDescent="0.2">
      <c r="A720" s="207">
        <f t="shared" si="81"/>
        <v>709</v>
      </c>
      <c r="B720" s="1103"/>
      <c r="C720" s="1104"/>
      <c r="D720" s="1305"/>
      <c r="E720" s="1306"/>
      <c r="F720" s="1094" t="str">
        <f t="shared" si="76"/>
        <v/>
      </c>
      <c r="G720" s="1095"/>
      <c r="H720" s="1095"/>
      <c r="I720" s="1095"/>
      <c r="J720" s="1095"/>
      <c r="K720" s="1095"/>
      <c r="L720" s="1095"/>
      <c r="M720" s="1095"/>
      <c r="N720" s="1095"/>
      <c r="O720" s="1095"/>
      <c r="P720" s="1095"/>
      <c r="Q720" s="1095"/>
      <c r="R720" s="1095"/>
      <c r="S720" s="1095"/>
      <c r="T720" s="1095"/>
      <c r="U720" s="1095"/>
      <c r="V720" s="1095"/>
      <c r="W720" s="1096"/>
      <c r="X720" s="1299">
        <f t="shared" si="82"/>
        <v>0</v>
      </c>
      <c r="Y720" s="1300"/>
      <c r="Z720" s="1301"/>
      <c r="AA720" s="1100"/>
      <c r="AB720" s="1101"/>
      <c r="AC720" s="1102"/>
      <c r="AD720" s="1135"/>
      <c r="AE720" s="1136"/>
      <c r="AF720" s="1136"/>
      <c r="AG720" s="1137"/>
      <c r="AH720" s="1138"/>
      <c r="AI720" s="1139"/>
      <c r="AJ720" s="1140"/>
      <c r="AK720" s="1132"/>
      <c r="AL720" s="1133"/>
      <c r="AM720" s="1133"/>
      <c r="AN720" s="1133"/>
      <c r="AO720" s="1133"/>
      <c r="AP720" s="1134"/>
      <c r="AQ720" s="642" t="str">
        <f>IF(AK720="","",VLOOKUP(AK720,ﾃﾞｰﾀ一覧!$AH$4:$AR$66,2,FALSE))</f>
        <v/>
      </c>
      <c r="AR720" s="1084"/>
      <c r="AS720" s="1084"/>
      <c r="AT720" s="643" t="str">
        <f>IF(AK720="","",VLOOKUP(AK720,ﾃﾞｰﾀ一覧!$AH$4:$AR$66,3,FALSE))</f>
        <v/>
      </c>
      <c r="AU720" s="644" t="str">
        <f>IF(AK720="","",VLOOKUP(AK720,ﾃﾞｰﾀ一覧!$AH$4:$AR$66,5,FALSE))</f>
        <v/>
      </c>
      <c r="AV720" s="1084"/>
      <c r="AW720" s="1084"/>
      <c r="AX720" s="643" t="str">
        <f>IF(AK720="","",VLOOKUP(AK720,ﾃﾞｰﾀ一覧!$AH$4:$AR$66,6,FALSE))</f>
        <v/>
      </c>
      <c r="AY720" s="649" t="str">
        <f>IF(AK720="","",VLOOKUP(AK720,ﾃﾞｰﾀ一覧!$AH$4:$AR$66,8,FALSE))</f>
        <v/>
      </c>
      <c r="AZ720" s="1084"/>
      <c r="BA720" s="1084"/>
      <c r="BB720" s="388" t="str">
        <f>IF(AK720="","",VLOOKUP(AK720,ﾃﾞｰﾀ一覧!$AH$4:$AR$66,9,FALSE))</f>
        <v/>
      </c>
      <c r="BC720" s="1124"/>
      <c r="BD720" s="1125"/>
      <c r="BE720" s="1125"/>
      <c r="BF720" s="1124"/>
      <c r="BG720" s="1125"/>
      <c r="BH720" s="1125"/>
      <c r="BI720" s="1124"/>
      <c r="BJ720" s="1125"/>
      <c r="BK720" s="1150"/>
      <c r="BL720" s="1154"/>
      <c r="BM720" s="1155"/>
      <c r="BN720" s="1156"/>
      <c r="BO720" s="1109" t="str">
        <f>IF($AK720="","",IF($BF720="","",IF($BF720=ﾃﾞｰﾀ一覧!$U$37,"",IF($BF720=ﾃﾞｰﾀ一覧!$U$38,"",IF($AH720=ﾃﾞｰﾀ一覧!$U$25,VLOOKUP($AK720,ﾃﾞｰﾀ一覧!$AH$43:$AR$66,10,FALSE),VLOOKUP($AK720,ﾃﾞｰﾀ一覧!$AH$4:$AR$66,10,FALSE))))))</f>
        <v/>
      </c>
      <c r="BP720" s="1110"/>
      <c r="BQ720" s="1110"/>
      <c r="BR720" s="1111"/>
      <c r="BS720" s="1307">
        <f>IF($BL720="",0,VLOOKUP($BL720,ﾃﾞｰﾀ一覧!$AY$4:$BB$16,3,FALSE))+IF($BC720="",0,VLOOKUP($BC720,ﾃﾞｰﾀ一覧!$AY$4:$BB$16,3,FALSE))+IF($BD720="",0,VLOOKUP($BD720,ﾃﾞｰﾀ一覧!$AY$4:$BB$16,3,FALSE))</f>
        <v>0</v>
      </c>
      <c r="BT720" s="1307"/>
      <c r="BU720" s="1307"/>
      <c r="BV720" s="1112" t="str">
        <f>IF($BO720="","",IF($BF720=ﾃﾞｰﾀ一覧!$U$37,"",IF($BF720=ﾃﾞｰﾀ一覧!$U$38,"",IF($BO720=ﾃﾞｰﾀ一覧!$AT$27,ﾃﾞｰﾀ一覧!$AT$27,VLOOKUP($AK720,ﾃﾞｰﾀ一覧!$AH$4:$AR$66,11,FALSE)*IF($BO720=ﾃﾞｰﾀ一覧!$AT$17,($AR720+1)*($AV720+1),IF($BO720=ﾃﾞｰﾀ一覧!$AT$22,IF(COUNTIF($AD720,"*天端*"),ﾃﾞｰﾀ一覧!$AU$43/2,ﾃﾞｰﾀ一覧!$AU$43/3),IF($BO720=ﾃﾞｰﾀ一覧!$AT$20,$AR720*$AV720,IF($BO720=ﾃﾞｰﾀ一覧!$AT$21,$AV720,1))))))))</f>
        <v/>
      </c>
      <c r="BW720" s="1112"/>
      <c r="BX720" s="1112"/>
      <c r="BY720" s="1088" t="str">
        <f>IF($B720="","",IF($AH720="","",IF($CK720=ﾃﾞｰﾀ一覧!$U$53,ﾃﾞｰﾀ一覧!$U$61,IF($AH720=ﾃﾞｰﾀ一覧!$U$21,ﾃﾞｰﾀ一覧!$U$60,IF(OR($AH720=ﾃﾞｰﾀ一覧!$U$19,$AH720=ﾃﾞｰﾀ一覧!$U$20,$AH720=ﾃﾞｰﾀ一覧!$U$23,$AH720=ﾃﾞｰﾀ一覧!$U$22,$AH720=ﾃﾞｰﾀ一覧!$U$18,AH720=ﾃﾞｰﾀ一覧!$U$25),ﾃﾞｰﾀ一覧!$U$59,ﾃﾞｰﾀ一覧!$U$62)))))</f>
        <v/>
      </c>
      <c r="BZ720" s="1089"/>
      <c r="CA720" s="1113"/>
      <c r="CB720" s="1113"/>
      <c r="CC720" s="1113"/>
      <c r="CD720" s="1113"/>
      <c r="CE720" s="1113"/>
      <c r="CF720" s="1113"/>
      <c r="CG720" s="1113"/>
      <c r="CH720" s="1113"/>
      <c r="CI720" s="1114"/>
      <c r="CK720" s="240"/>
      <c r="CM720" s="378" t="str">
        <f t="shared" si="77"/>
        <v/>
      </c>
      <c r="CN720" s="379" t="str">
        <f t="shared" si="78"/>
        <v/>
      </c>
      <c r="CO720" s="379" t="str">
        <f t="shared" si="79"/>
        <v/>
      </c>
      <c r="CP720" s="380" t="str">
        <f t="shared" si="80"/>
        <v/>
      </c>
      <c r="CQ720" s="244"/>
      <c r="CR720" s="1100"/>
      <c r="CS720" s="1101"/>
      <c r="CT720" s="1102"/>
      <c r="CU720" s="1135"/>
      <c r="CV720" s="1136"/>
      <c r="CW720" s="1136"/>
      <c r="CX720" s="1137"/>
      <c r="CY720" s="1138"/>
      <c r="CZ720" s="1139"/>
      <c r="DA720" s="1140"/>
      <c r="DB720" s="1132"/>
      <c r="DC720" s="1133"/>
      <c r="DD720" s="1133"/>
      <c r="DE720" s="1133"/>
      <c r="DF720" s="1133"/>
      <c r="DG720" s="1134"/>
      <c r="DH720" s="580"/>
      <c r="DI720" s="1084"/>
      <c r="DJ720" s="1084"/>
      <c r="DK720" s="581"/>
      <c r="DL720" s="582"/>
      <c r="DM720" s="1084"/>
      <c r="DN720" s="1084"/>
      <c r="DO720" s="581"/>
      <c r="DP720" s="582"/>
      <c r="DQ720" s="1084"/>
      <c r="DR720" s="1084"/>
      <c r="DS720" s="583"/>
      <c r="DT720" s="1124"/>
      <c r="DU720" s="1125"/>
      <c r="DV720" s="1125"/>
      <c r="DW720" s="1124"/>
      <c r="DX720" s="1125"/>
      <c r="DY720" s="1150"/>
      <c r="DZ720" s="1362"/>
      <c r="EA720" s="1363"/>
      <c r="EB720" s="1362"/>
      <c r="EC720" s="1363"/>
      <c r="ED720" s="1362"/>
      <c r="EE720" s="1377"/>
      <c r="EF720" s="1378"/>
      <c r="EG720" s="1379"/>
      <c r="EH720" s="1379"/>
      <c r="EI720" s="1380"/>
      <c r="EJ720" s="1381"/>
      <c r="EK720" s="1381"/>
      <c r="EL720" s="1381"/>
      <c r="EM720" s="1382"/>
      <c r="EN720" s="1382"/>
      <c r="EO720" s="1382"/>
      <c r="EP720" s="1375"/>
      <c r="EQ720" s="1376"/>
      <c r="ER720" s="1113"/>
      <c r="ES720" s="1113"/>
      <c r="ET720" s="1113"/>
      <c r="EU720" s="1113"/>
      <c r="EV720" s="1113"/>
      <c r="EW720" s="1113"/>
      <c r="EX720" s="1113"/>
      <c r="EY720" s="1113"/>
      <c r="EZ720" s="1114"/>
    </row>
    <row r="721" spans="1:156" ht="30" customHeight="1" x14ac:dyDescent="0.2">
      <c r="A721" s="207">
        <f t="shared" si="81"/>
        <v>710</v>
      </c>
      <c r="B721" s="1103"/>
      <c r="C721" s="1104"/>
      <c r="D721" s="1305"/>
      <c r="E721" s="1306"/>
      <c r="F721" s="1094" t="str">
        <f t="shared" si="76"/>
        <v/>
      </c>
      <c r="G721" s="1095"/>
      <c r="H721" s="1095"/>
      <c r="I721" s="1095"/>
      <c r="J721" s="1095"/>
      <c r="K721" s="1095"/>
      <c r="L721" s="1095"/>
      <c r="M721" s="1095"/>
      <c r="N721" s="1095"/>
      <c r="O721" s="1095"/>
      <c r="P721" s="1095"/>
      <c r="Q721" s="1095"/>
      <c r="R721" s="1095"/>
      <c r="S721" s="1095"/>
      <c r="T721" s="1095"/>
      <c r="U721" s="1095"/>
      <c r="V721" s="1095"/>
      <c r="W721" s="1096"/>
      <c r="X721" s="1299">
        <f t="shared" si="82"/>
        <v>0</v>
      </c>
      <c r="Y721" s="1300"/>
      <c r="Z721" s="1301"/>
      <c r="AA721" s="1100"/>
      <c r="AB721" s="1101"/>
      <c r="AC721" s="1102"/>
      <c r="AD721" s="1135"/>
      <c r="AE721" s="1136"/>
      <c r="AF721" s="1136"/>
      <c r="AG721" s="1137"/>
      <c r="AH721" s="1138"/>
      <c r="AI721" s="1139"/>
      <c r="AJ721" s="1140"/>
      <c r="AK721" s="1132"/>
      <c r="AL721" s="1133"/>
      <c r="AM721" s="1133"/>
      <c r="AN721" s="1133"/>
      <c r="AO721" s="1133"/>
      <c r="AP721" s="1134"/>
      <c r="AQ721" s="642" t="str">
        <f>IF(AK721="","",VLOOKUP(AK721,ﾃﾞｰﾀ一覧!$AH$4:$AR$66,2,FALSE))</f>
        <v/>
      </c>
      <c r="AR721" s="1084"/>
      <c r="AS721" s="1084"/>
      <c r="AT721" s="643" t="str">
        <f>IF(AK721="","",VLOOKUP(AK721,ﾃﾞｰﾀ一覧!$AH$4:$AR$66,3,FALSE))</f>
        <v/>
      </c>
      <c r="AU721" s="644" t="str">
        <f>IF(AK721="","",VLOOKUP(AK721,ﾃﾞｰﾀ一覧!$AH$4:$AR$66,5,FALSE))</f>
        <v/>
      </c>
      <c r="AV721" s="1084"/>
      <c r="AW721" s="1084"/>
      <c r="AX721" s="643" t="str">
        <f>IF(AK721="","",VLOOKUP(AK721,ﾃﾞｰﾀ一覧!$AH$4:$AR$66,6,FALSE))</f>
        <v/>
      </c>
      <c r="AY721" s="649" t="str">
        <f>IF(AK721="","",VLOOKUP(AK721,ﾃﾞｰﾀ一覧!$AH$4:$AR$66,8,FALSE))</f>
        <v/>
      </c>
      <c r="AZ721" s="1084"/>
      <c r="BA721" s="1084"/>
      <c r="BB721" s="388" t="str">
        <f>IF(AK721="","",VLOOKUP(AK721,ﾃﾞｰﾀ一覧!$AH$4:$AR$66,9,FALSE))</f>
        <v/>
      </c>
      <c r="BC721" s="1124"/>
      <c r="BD721" s="1125"/>
      <c r="BE721" s="1125"/>
      <c r="BF721" s="1124"/>
      <c r="BG721" s="1125"/>
      <c r="BH721" s="1125"/>
      <c r="BI721" s="1124"/>
      <c r="BJ721" s="1125"/>
      <c r="BK721" s="1150"/>
      <c r="BL721" s="1154"/>
      <c r="BM721" s="1155"/>
      <c r="BN721" s="1156"/>
      <c r="BO721" s="1109" t="str">
        <f>IF($AK721="","",IF($BF721="","",IF($BF721=ﾃﾞｰﾀ一覧!$U$37,"",IF($BF721=ﾃﾞｰﾀ一覧!$U$38,"",IF($AH721=ﾃﾞｰﾀ一覧!$U$25,VLOOKUP($AK721,ﾃﾞｰﾀ一覧!$AH$43:$AR$66,10,FALSE),VLOOKUP($AK721,ﾃﾞｰﾀ一覧!$AH$4:$AR$66,10,FALSE))))))</f>
        <v/>
      </c>
      <c r="BP721" s="1110"/>
      <c r="BQ721" s="1110"/>
      <c r="BR721" s="1111"/>
      <c r="BS721" s="1307">
        <f>IF($BL721="",0,VLOOKUP($BL721,ﾃﾞｰﾀ一覧!$AY$4:$BB$16,3,FALSE))+IF($BC721="",0,VLOOKUP($BC721,ﾃﾞｰﾀ一覧!$AY$4:$BB$16,3,FALSE))+IF($BD721="",0,VLOOKUP($BD721,ﾃﾞｰﾀ一覧!$AY$4:$BB$16,3,FALSE))</f>
        <v>0</v>
      </c>
      <c r="BT721" s="1307"/>
      <c r="BU721" s="1307"/>
      <c r="BV721" s="1112" t="str">
        <f>IF($BO721="","",IF($BF721=ﾃﾞｰﾀ一覧!$U$37,"",IF($BF721=ﾃﾞｰﾀ一覧!$U$38,"",IF($BO721=ﾃﾞｰﾀ一覧!$AT$27,ﾃﾞｰﾀ一覧!$AT$27,VLOOKUP($AK721,ﾃﾞｰﾀ一覧!$AH$4:$AR$66,11,FALSE)*IF($BO721=ﾃﾞｰﾀ一覧!$AT$17,($AR721+1)*($AV721+1),IF($BO721=ﾃﾞｰﾀ一覧!$AT$22,IF(COUNTIF($AD721,"*天端*"),ﾃﾞｰﾀ一覧!$AU$43/2,ﾃﾞｰﾀ一覧!$AU$43/3),IF($BO721=ﾃﾞｰﾀ一覧!$AT$20,$AR721*$AV721,IF($BO721=ﾃﾞｰﾀ一覧!$AT$21,$AV721,1))))))))</f>
        <v/>
      </c>
      <c r="BW721" s="1112"/>
      <c r="BX721" s="1112"/>
      <c r="BY721" s="1088" t="str">
        <f>IF($B721="","",IF($AH721="","",IF($CK721=ﾃﾞｰﾀ一覧!$U$53,ﾃﾞｰﾀ一覧!$U$61,IF($AH721=ﾃﾞｰﾀ一覧!$U$21,ﾃﾞｰﾀ一覧!$U$60,IF(OR($AH721=ﾃﾞｰﾀ一覧!$U$19,$AH721=ﾃﾞｰﾀ一覧!$U$20,$AH721=ﾃﾞｰﾀ一覧!$U$23,$AH721=ﾃﾞｰﾀ一覧!$U$22,$AH721=ﾃﾞｰﾀ一覧!$U$18,AH721=ﾃﾞｰﾀ一覧!$U$25),ﾃﾞｰﾀ一覧!$U$59,ﾃﾞｰﾀ一覧!$U$62)))))</f>
        <v/>
      </c>
      <c r="BZ721" s="1089"/>
      <c r="CA721" s="1113"/>
      <c r="CB721" s="1113"/>
      <c r="CC721" s="1113"/>
      <c r="CD721" s="1113"/>
      <c r="CE721" s="1113"/>
      <c r="CF721" s="1113"/>
      <c r="CG721" s="1113"/>
      <c r="CH721" s="1113"/>
      <c r="CI721" s="1114"/>
      <c r="CK721" s="240"/>
      <c r="CM721" s="378" t="str">
        <f t="shared" si="77"/>
        <v/>
      </c>
      <c r="CN721" s="379" t="str">
        <f t="shared" si="78"/>
        <v/>
      </c>
      <c r="CO721" s="379" t="str">
        <f t="shared" si="79"/>
        <v/>
      </c>
      <c r="CP721" s="380" t="str">
        <f t="shared" si="80"/>
        <v/>
      </c>
      <c r="CQ721" s="244"/>
      <c r="CR721" s="1100"/>
      <c r="CS721" s="1101"/>
      <c r="CT721" s="1102"/>
      <c r="CU721" s="1135"/>
      <c r="CV721" s="1136"/>
      <c r="CW721" s="1136"/>
      <c r="CX721" s="1137"/>
      <c r="CY721" s="1138"/>
      <c r="CZ721" s="1139"/>
      <c r="DA721" s="1140"/>
      <c r="DB721" s="1132"/>
      <c r="DC721" s="1133"/>
      <c r="DD721" s="1133"/>
      <c r="DE721" s="1133"/>
      <c r="DF721" s="1133"/>
      <c r="DG721" s="1134"/>
      <c r="DH721" s="580"/>
      <c r="DI721" s="1084"/>
      <c r="DJ721" s="1084"/>
      <c r="DK721" s="581"/>
      <c r="DL721" s="582"/>
      <c r="DM721" s="1084"/>
      <c r="DN721" s="1084"/>
      <c r="DO721" s="581"/>
      <c r="DP721" s="582"/>
      <c r="DQ721" s="1084"/>
      <c r="DR721" s="1084"/>
      <c r="DS721" s="583"/>
      <c r="DT721" s="1124"/>
      <c r="DU721" s="1125"/>
      <c r="DV721" s="1125"/>
      <c r="DW721" s="1124"/>
      <c r="DX721" s="1125"/>
      <c r="DY721" s="1150"/>
      <c r="DZ721" s="1362"/>
      <c r="EA721" s="1363"/>
      <c r="EB721" s="1362"/>
      <c r="EC721" s="1363"/>
      <c r="ED721" s="1362"/>
      <c r="EE721" s="1377"/>
      <c r="EF721" s="1378"/>
      <c r="EG721" s="1379"/>
      <c r="EH721" s="1379"/>
      <c r="EI721" s="1380"/>
      <c r="EJ721" s="1381"/>
      <c r="EK721" s="1381"/>
      <c r="EL721" s="1381"/>
      <c r="EM721" s="1382"/>
      <c r="EN721" s="1382"/>
      <c r="EO721" s="1382"/>
      <c r="EP721" s="1375"/>
      <c r="EQ721" s="1376"/>
      <c r="ER721" s="1113"/>
      <c r="ES721" s="1113"/>
      <c r="ET721" s="1113"/>
      <c r="EU721" s="1113"/>
      <c r="EV721" s="1113"/>
      <c r="EW721" s="1113"/>
      <c r="EX721" s="1113"/>
      <c r="EY721" s="1113"/>
      <c r="EZ721" s="1114"/>
    </row>
    <row r="722" spans="1:156" ht="30" customHeight="1" x14ac:dyDescent="0.2">
      <c r="A722" s="207">
        <f t="shared" si="81"/>
        <v>711</v>
      </c>
      <c r="B722" s="1103"/>
      <c r="C722" s="1104"/>
      <c r="D722" s="1305"/>
      <c r="E722" s="1306"/>
      <c r="F722" s="1094" t="str">
        <f t="shared" si="76"/>
        <v/>
      </c>
      <c r="G722" s="1095"/>
      <c r="H722" s="1095"/>
      <c r="I722" s="1095"/>
      <c r="J722" s="1095"/>
      <c r="K722" s="1095"/>
      <c r="L722" s="1095"/>
      <c r="M722" s="1095"/>
      <c r="N722" s="1095"/>
      <c r="O722" s="1095"/>
      <c r="P722" s="1095"/>
      <c r="Q722" s="1095"/>
      <c r="R722" s="1095"/>
      <c r="S722" s="1095"/>
      <c r="T722" s="1095"/>
      <c r="U722" s="1095"/>
      <c r="V722" s="1095"/>
      <c r="W722" s="1096"/>
      <c r="X722" s="1299">
        <f t="shared" si="82"/>
        <v>0</v>
      </c>
      <c r="Y722" s="1300"/>
      <c r="Z722" s="1301"/>
      <c r="AA722" s="1100"/>
      <c r="AB722" s="1101"/>
      <c r="AC722" s="1102"/>
      <c r="AD722" s="1135"/>
      <c r="AE722" s="1136"/>
      <c r="AF722" s="1136"/>
      <c r="AG722" s="1137"/>
      <c r="AH722" s="1138"/>
      <c r="AI722" s="1139"/>
      <c r="AJ722" s="1140"/>
      <c r="AK722" s="1132"/>
      <c r="AL722" s="1133"/>
      <c r="AM722" s="1133"/>
      <c r="AN722" s="1133"/>
      <c r="AO722" s="1133"/>
      <c r="AP722" s="1134"/>
      <c r="AQ722" s="642" t="str">
        <f>IF(AK722="","",VLOOKUP(AK722,ﾃﾞｰﾀ一覧!$AH$4:$AR$66,2,FALSE))</f>
        <v/>
      </c>
      <c r="AR722" s="1084"/>
      <c r="AS722" s="1084"/>
      <c r="AT722" s="643" t="str">
        <f>IF(AK722="","",VLOOKUP(AK722,ﾃﾞｰﾀ一覧!$AH$4:$AR$66,3,FALSE))</f>
        <v/>
      </c>
      <c r="AU722" s="644" t="str">
        <f>IF(AK722="","",VLOOKUP(AK722,ﾃﾞｰﾀ一覧!$AH$4:$AR$66,5,FALSE))</f>
        <v/>
      </c>
      <c r="AV722" s="1084"/>
      <c r="AW722" s="1084"/>
      <c r="AX722" s="643" t="str">
        <f>IF(AK722="","",VLOOKUP(AK722,ﾃﾞｰﾀ一覧!$AH$4:$AR$66,6,FALSE))</f>
        <v/>
      </c>
      <c r="AY722" s="649" t="str">
        <f>IF(AK722="","",VLOOKUP(AK722,ﾃﾞｰﾀ一覧!$AH$4:$AR$66,8,FALSE))</f>
        <v/>
      </c>
      <c r="AZ722" s="1084"/>
      <c r="BA722" s="1084"/>
      <c r="BB722" s="388" t="str">
        <f>IF(AK722="","",VLOOKUP(AK722,ﾃﾞｰﾀ一覧!$AH$4:$AR$66,9,FALSE))</f>
        <v/>
      </c>
      <c r="BC722" s="1124"/>
      <c r="BD722" s="1125"/>
      <c r="BE722" s="1125"/>
      <c r="BF722" s="1124"/>
      <c r="BG722" s="1125"/>
      <c r="BH722" s="1125"/>
      <c r="BI722" s="1124"/>
      <c r="BJ722" s="1125"/>
      <c r="BK722" s="1150"/>
      <c r="BL722" s="1154"/>
      <c r="BM722" s="1155"/>
      <c r="BN722" s="1156"/>
      <c r="BO722" s="1109" t="str">
        <f>IF($AK722="","",IF($BF722="","",IF($BF722=ﾃﾞｰﾀ一覧!$U$37,"",IF($BF722=ﾃﾞｰﾀ一覧!$U$38,"",IF($AH722=ﾃﾞｰﾀ一覧!$U$25,VLOOKUP($AK722,ﾃﾞｰﾀ一覧!$AH$43:$AR$66,10,FALSE),VLOOKUP($AK722,ﾃﾞｰﾀ一覧!$AH$4:$AR$66,10,FALSE))))))</f>
        <v/>
      </c>
      <c r="BP722" s="1110"/>
      <c r="BQ722" s="1110"/>
      <c r="BR722" s="1111"/>
      <c r="BS722" s="1307">
        <f>IF($BL722="",0,VLOOKUP($BL722,ﾃﾞｰﾀ一覧!$AY$4:$BB$16,3,FALSE))+IF($BC722="",0,VLOOKUP($BC722,ﾃﾞｰﾀ一覧!$AY$4:$BB$16,3,FALSE))+IF($BD722="",0,VLOOKUP($BD722,ﾃﾞｰﾀ一覧!$AY$4:$BB$16,3,FALSE))</f>
        <v>0</v>
      </c>
      <c r="BT722" s="1307"/>
      <c r="BU722" s="1307"/>
      <c r="BV722" s="1112" t="str">
        <f>IF($BO722="","",IF($BF722=ﾃﾞｰﾀ一覧!$U$37,"",IF($BF722=ﾃﾞｰﾀ一覧!$U$38,"",IF($BO722=ﾃﾞｰﾀ一覧!$AT$27,ﾃﾞｰﾀ一覧!$AT$27,VLOOKUP($AK722,ﾃﾞｰﾀ一覧!$AH$4:$AR$66,11,FALSE)*IF($BO722=ﾃﾞｰﾀ一覧!$AT$17,($AR722+1)*($AV722+1),IF($BO722=ﾃﾞｰﾀ一覧!$AT$22,IF(COUNTIF($AD722,"*天端*"),ﾃﾞｰﾀ一覧!$AU$43/2,ﾃﾞｰﾀ一覧!$AU$43/3),IF($BO722=ﾃﾞｰﾀ一覧!$AT$20,$AR722*$AV722,IF($BO722=ﾃﾞｰﾀ一覧!$AT$21,$AV722,1))))))))</f>
        <v/>
      </c>
      <c r="BW722" s="1112"/>
      <c r="BX722" s="1112"/>
      <c r="BY722" s="1088" t="str">
        <f>IF($B722="","",IF($AH722="","",IF($CK722=ﾃﾞｰﾀ一覧!$U$53,ﾃﾞｰﾀ一覧!$U$61,IF($AH722=ﾃﾞｰﾀ一覧!$U$21,ﾃﾞｰﾀ一覧!$U$60,IF(OR($AH722=ﾃﾞｰﾀ一覧!$U$19,$AH722=ﾃﾞｰﾀ一覧!$U$20,$AH722=ﾃﾞｰﾀ一覧!$U$23,$AH722=ﾃﾞｰﾀ一覧!$U$22,$AH722=ﾃﾞｰﾀ一覧!$U$18,AH722=ﾃﾞｰﾀ一覧!$U$25),ﾃﾞｰﾀ一覧!$U$59,ﾃﾞｰﾀ一覧!$U$62)))))</f>
        <v/>
      </c>
      <c r="BZ722" s="1089"/>
      <c r="CA722" s="1113"/>
      <c r="CB722" s="1113"/>
      <c r="CC722" s="1113"/>
      <c r="CD722" s="1113"/>
      <c r="CE722" s="1113"/>
      <c r="CF722" s="1113"/>
      <c r="CG722" s="1113"/>
      <c r="CH722" s="1113"/>
      <c r="CI722" s="1114"/>
      <c r="CK722" s="240"/>
      <c r="CM722" s="378" t="str">
        <f t="shared" si="77"/>
        <v/>
      </c>
      <c r="CN722" s="379" t="str">
        <f t="shared" si="78"/>
        <v/>
      </c>
      <c r="CO722" s="379" t="str">
        <f t="shared" si="79"/>
        <v/>
      </c>
      <c r="CP722" s="380" t="str">
        <f t="shared" si="80"/>
        <v/>
      </c>
      <c r="CQ722" s="244"/>
      <c r="CR722" s="1100"/>
      <c r="CS722" s="1101"/>
      <c r="CT722" s="1102"/>
      <c r="CU722" s="1135"/>
      <c r="CV722" s="1136"/>
      <c r="CW722" s="1136"/>
      <c r="CX722" s="1137"/>
      <c r="CY722" s="1138"/>
      <c r="CZ722" s="1139"/>
      <c r="DA722" s="1140"/>
      <c r="DB722" s="1132"/>
      <c r="DC722" s="1133"/>
      <c r="DD722" s="1133"/>
      <c r="DE722" s="1133"/>
      <c r="DF722" s="1133"/>
      <c r="DG722" s="1134"/>
      <c r="DH722" s="580"/>
      <c r="DI722" s="1084"/>
      <c r="DJ722" s="1084"/>
      <c r="DK722" s="581"/>
      <c r="DL722" s="582"/>
      <c r="DM722" s="1084"/>
      <c r="DN722" s="1084"/>
      <c r="DO722" s="581"/>
      <c r="DP722" s="582"/>
      <c r="DQ722" s="1084"/>
      <c r="DR722" s="1084"/>
      <c r="DS722" s="583"/>
      <c r="DT722" s="1124"/>
      <c r="DU722" s="1125"/>
      <c r="DV722" s="1125"/>
      <c r="DW722" s="1124"/>
      <c r="DX722" s="1125"/>
      <c r="DY722" s="1150"/>
      <c r="DZ722" s="1362"/>
      <c r="EA722" s="1363"/>
      <c r="EB722" s="1362"/>
      <c r="EC722" s="1363"/>
      <c r="ED722" s="1362"/>
      <c r="EE722" s="1377"/>
      <c r="EF722" s="1378"/>
      <c r="EG722" s="1379"/>
      <c r="EH722" s="1379"/>
      <c r="EI722" s="1380"/>
      <c r="EJ722" s="1381"/>
      <c r="EK722" s="1381"/>
      <c r="EL722" s="1381"/>
      <c r="EM722" s="1382"/>
      <c r="EN722" s="1382"/>
      <c r="EO722" s="1382"/>
      <c r="EP722" s="1375"/>
      <c r="EQ722" s="1376"/>
      <c r="ER722" s="1113"/>
      <c r="ES722" s="1113"/>
      <c r="ET722" s="1113"/>
      <c r="EU722" s="1113"/>
      <c r="EV722" s="1113"/>
      <c r="EW722" s="1113"/>
      <c r="EX722" s="1113"/>
      <c r="EY722" s="1113"/>
      <c r="EZ722" s="1114"/>
    </row>
    <row r="723" spans="1:156" ht="30" customHeight="1" x14ac:dyDescent="0.2">
      <c r="A723" s="207">
        <f t="shared" si="81"/>
        <v>712</v>
      </c>
      <c r="B723" s="1103"/>
      <c r="C723" s="1104"/>
      <c r="D723" s="1305"/>
      <c r="E723" s="1306"/>
      <c r="F723" s="1094" t="str">
        <f t="shared" si="76"/>
        <v/>
      </c>
      <c r="G723" s="1095"/>
      <c r="H723" s="1095"/>
      <c r="I723" s="1095"/>
      <c r="J723" s="1095"/>
      <c r="K723" s="1095"/>
      <c r="L723" s="1095"/>
      <c r="M723" s="1095"/>
      <c r="N723" s="1095"/>
      <c r="O723" s="1095"/>
      <c r="P723" s="1095"/>
      <c r="Q723" s="1095"/>
      <c r="R723" s="1095"/>
      <c r="S723" s="1095"/>
      <c r="T723" s="1095"/>
      <c r="U723" s="1095"/>
      <c r="V723" s="1095"/>
      <c r="W723" s="1096"/>
      <c r="X723" s="1299">
        <f t="shared" si="82"/>
        <v>0</v>
      </c>
      <c r="Y723" s="1300"/>
      <c r="Z723" s="1301"/>
      <c r="AA723" s="1100"/>
      <c r="AB723" s="1101"/>
      <c r="AC723" s="1102"/>
      <c r="AD723" s="1135"/>
      <c r="AE723" s="1136"/>
      <c r="AF723" s="1136"/>
      <c r="AG723" s="1137"/>
      <c r="AH723" s="1138"/>
      <c r="AI723" s="1139"/>
      <c r="AJ723" s="1140"/>
      <c r="AK723" s="1132"/>
      <c r="AL723" s="1133"/>
      <c r="AM723" s="1133"/>
      <c r="AN723" s="1133"/>
      <c r="AO723" s="1133"/>
      <c r="AP723" s="1134"/>
      <c r="AQ723" s="642" t="str">
        <f>IF(AK723="","",VLOOKUP(AK723,ﾃﾞｰﾀ一覧!$AH$4:$AR$66,2,FALSE))</f>
        <v/>
      </c>
      <c r="AR723" s="1084"/>
      <c r="AS723" s="1084"/>
      <c r="AT723" s="643" t="str">
        <f>IF(AK723="","",VLOOKUP(AK723,ﾃﾞｰﾀ一覧!$AH$4:$AR$66,3,FALSE))</f>
        <v/>
      </c>
      <c r="AU723" s="644" t="str">
        <f>IF(AK723="","",VLOOKUP(AK723,ﾃﾞｰﾀ一覧!$AH$4:$AR$66,5,FALSE))</f>
        <v/>
      </c>
      <c r="AV723" s="1084"/>
      <c r="AW723" s="1084"/>
      <c r="AX723" s="643" t="str">
        <f>IF(AK723="","",VLOOKUP(AK723,ﾃﾞｰﾀ一覧!$AH$4:$AR$66,6,FALSE))</f>
        <v/>
      </c>
      <c r="AY723" s="649" t="str">
        <f>IF(AK723="","",VLOOKUP(AK723,ﾃﾞｰﾀ一覧!$AH$4:$AR$66,8,FALSE))</f>
        <v/>
      </c>
      <c r="AZ723" s="1084"/>
      <c r="BA723" s="1084"/>
      <c r="BB723" s="388" t="str">
        <f>IF(AK723="","",VLOOKUP(AK723,ﾃﾞｰﾀ一覧!$AH$4:$AR$66,9,FALSE))</f>
        <v/>
      </c>
      <c r="BC723" s="1124"/>
      <c r="BD723" s="1125"/>
      <c r="BE723" s="1125"/>
      <c r="BF723" s="1124"/>
      <c r="BG723" s="1125"/>
      <c r="BH723" s="1125"/>
      <c r="BI723" s="1124"/>
      <c r="BJ723" s="1125"/>
      <c r="BK723" s="1150"/>
      <c r="BL723" s="1154"/>
      <c r="BM723" s="1155"/>
      <c r="BN723" s="1156"/>
      <c r="BO723" s="1109" t="str">
        <f>IF($AK723="","",IF($BF723="","",IF($BF723=ﾃﾞｰﾀ一覧!$U$37,"",IF($BF723=ﾃﾞｰﾀ一覧!$U$38,"",IF($AH723=ﾃﾞｰﾀ一覧!$U$25,VLOOKUP($AK723,ﾃﾞｰﾀ一覧!$AH$43:$AR$66,10,FALSE),VLOOKUP($AK723,ﾃﾞｰﾀ一覧!$AH$4:$AR$66,10,FALSE))))))</f>
        <v/>
      </c>
      <c r="BP723" s="1110"/>
      <c r="BQ723" s="1110"/>
      <c r="BR723" s="1111"/>
      <c r="BS723" s="1307">
        <f>IF($BL723="",0,VLOOKUP($BL723,ﾃﾞｰﾀ一覧!$AY$4:$BB$16,3,FALSE))+IF($BC723="",0,VLOOKUP($BC723,ﾃﾞｰﾀ一覧!$AY$4:$BB$16,3,FALSE))+IF($BD723="",0,VLOOKUP($BD723,ﾃﾞｰﾀ一覧!$AY$4:$BB$16,3,FALSE))</f>
        <v>0</v>
      </c>
      <c r="BT723" s="1307"/>
      <c r="BU723" s="1307"/>
      <c r="BV723" s="1112" t="str">
        <f>IF($BO723="","",IF($BF723=ﾃﾞｰﾀ一覧!$U$37,"",IF($BF723=ﾃﾞｰﾀ一覧!$U$38,"",IF($BO723=ﾃﾞｰﾀ一覧!$AT$27,ﾃﾞｰﾀ一覧!$AT$27,VLOOKUP($AK723,ﾃﾞｰﾀ一覧!$AH$4:$AR$66,11,FALSE)*IF($BO723=ﾃﾞｰﾀ一覧!$AT$17,($AR723+1)*($AV723+1),IF($BO723=ﾃﾞｰﾀ一覧!$AT$22,IF(COUNTIF($AD723,"*天端*"),ﾃﾞｰﾀ一覧!$AU$43/2,ﾃﾞｰﾀ一覧!$AU$43/3),IF($BO723=ﾃﾞｰﾀ一覧!$AT$20,$AR723*$AV723,IF($BO723=ﾃﾞｰﾀ一覧!$AT$21,$AV723,1))))))))</f>
        <v/>
      </c>
      <c r="BW723" s="1112"/>
      <c r="BX723" s="1112"/>
      <c r="BY723" s="1088" t="str">
        <f>IF($B723="","",IF($AH723="","",IF($CK723=ﾃﾞｰﾀ一覧!$U$53,ﾃﾞｰﾀ一覧!$U$61,IF($AH723=ﾃﾞｰﾀ一覧!$U$21,ﾃﾞｰﾀ一覧!$U$60,IF(OR($AH723=ﾃﾞｰﾀ一覧!$U$19,$AH723=ﾃﾞｰﾀ一覧!$U$20,$AH723=ﾃﾞｰﾀ一覧!$U$23,$AH723=ﾃﾞｰﾀ一覧!$U$22,$AH723=ﾃﾞｰﾀ一覧!$U$18,AH723=ﾃﾞｰﾀ一覧!$U$25),ﾃﾞｰﾀ一覧!$U$59,ﾃﾞｰﾀ一覧!$U$62)))))</f>
        <v/>
      </c>
      <c r="BZ723" s="1089"/>
      <c r="CA723" s="1113"/>
      <c r="CB723" s="1113"/>
      <c r="CC723" s="1113"/>
      <c r="CD723" s="1113"/>
      <c r="CE723" s="1113"/>
      <c r="CF723" s="1113"/>
      <c r="CG723" s="1113"/>
      <c r="CH723" s="1113"/>
      <c r="CI723" s="1114"/>
      <c r="CK723" s="240"/>
      <c r="CM723" s="378" t="str">
        <f t="shared" si="77"/>
        <v/>
      </c>
      <c r="CN723" s="379" t="str">
        <f t="shared" si="78"/>
        <v/>
      </c>
      <c r="CO723" s="379" t="str">
        <f t="shared" si="79"/>
        <v/>
      </c>
      <c r="CP723" s="380" t="str">
        <f t="shared" si="80"/>
        <v/>
      </c>
      <c r="CQ723" s="244"/>
      <c r="CR723" s="1100"/>
      <c r="CS723" s="1101"/>
      <c r="CT723" s="1102"/>
      <c r="CU723" s="1135"/>
      <c r="CV723" s="1136"/>
      <c r="CW723" s="1136"/>
      <c r="CX723" s="1137"/>
      <c r="CY723" s="1138"/>
      <c r="CZ723" s="1139"/>
      <c r="DA723" s="1140"/>
      <c r="DB723" s="1132"/>
      <c r="DC723" s="1133"/>
      <c r="DD723" s="1133"/>
      <c r="DE723" s="1133"/>
      <c r="DF723" s="1133"/>
      <c r="DG723" s="1134"/>
      <c r="DH723" s="580"/>
      <c r="DI723" s="1084"/>
      <c r="DJ723" s="1084"/>
      <c r="DK723" s="581"/>
      <c r="DL723" s="582"/>
      <c r="DM723" s="1084"/>
      <c r="DN723" s="1084"/>
      <c r="DO723" s="581"/>
      <c r="DP723" s="582"/>
      <c r="DQ723" s="1084"/>
      <c r="DR723" s="1084"/>
      <c r="DS723" s="583"/>
      <c r="DT723" s="1124"/>
      <c r="DU723" s="1125"/>
      <c r="DV723" s="1125"/>
      <c r="DW723" s="1124"/>
      <c r="DX723" s="1125"/>
      <c r="DY723" s="1150"/>
      <c r="DZ723" s="1362"/>
      <c r="EA723" s="1363"/>
      <c r="EB723" s="1362"/>
      <c r="EC723" s="1363"/>
      <c r="ED723" s="1362"/>
      <c r="EE723" s="1377"/>
      <c r="EF723" s="1378"/>
      <c r="EG723" s="1379"/>
      <c r="EH723" s="1379"/>
      <c r="EI723" s="1380"/>
      <c r="EJ723" s="1381"/>
      <c r="EK723" s="1381"/>
      <c r="EL723" s="1381"/>
      <c r="EM723" s="1382"/>
      <c r="EN723" s="1382"/>
      <c r="EO723" s="1382"/>
      <c r="EP723" s="1375"/>
      <c r="EQ723" s="1376"/>
      <c r="ER723" s="1113"/>
      <c r="ES723" s="1113"/>
      <c r="ET723" s="1113"/>
      <c r="EU723" s="1113"/>
      <c r="EV723" s="1113"/>
      <c r="EW723" s="1113"/>
      <c r="EX723" s="1113"/>
      <c r="EY723" s="1113"/>
      <c r="EZ723" s="1114"/>
    </row>
    <row r="724" spans="1:156" ht="30" customHeight="1" x14ac:dyDescent="0.2">
      <c r="A724" s="207">
        <f t="shared" si="81"/>
        <v>713</v>
      </c>
      <c r="B724" s="1103"/>
      <c r="C724" s="1104"/>
      <c r="D724" s="1305"/>
      <c r="E724" s="1306"/>
      <c r="F724" s="1094" t="str">
        <f t="shared" ref="F724:F789" si="83">IF($DB724="","",$DB724&amp;"("&amp;IF($DH724=0,"",$DH724&amp;$DI724)&amp;IF($DK724=0,"",$DK724)&amp;IF($DL724=0,"","×"&amp;$DL724&amp;$DM724)&amp;IF($DO724=0,"",$DO724)&amp;IF($DP724=0,"","×"&amp;$DP724&amp;$DQ724)&amp;IF($DS724=0,"",$DS724)&amp;")")</f>
        <v/>
      </c>
      <c r="G724" s="1095"/>
      <c r="H724" s="1095"/>
      <c r="I724" s="1095"/>
      <c r="J724" s="1095"/>
      <c r="K724" s="1095"/>
      <c r="L724" s="1095"/>
      <c r="M724" s="1095"/>
      <c r="N724" s="1095"/>
      <c r="O724" s="1095"/>
      <c r="P724" s="1095"/>
      <c r="Q724" s="1095"/>
      <c r="R724" s="1095"/>
      <c r="S724" s="1095"/>
      <c r="T724" s="1095"/>
      <c r="U724" s="1095"/>
      <c r="V724" s="1095"/>
      <c r="W724" s="1096"/>
      <c r="X724" s="1299">
        <f t="shared" si="82"/>
        <v>0</v>
      </c>
      <c r="Y724" s="1300"/>
      <c r="Z724" s="1301"/>
      <c r="AA724" s="1100"/>
      <c r="AB724" s="1101"/>
      <c r="AC724" s="1102"/>
      <c r="AD724" s="1135"/>
      <c r="AE724" s="1136"/>
      <c r="AF724" s="1136"/>
      <c r="AG724" s="1137"/>
      <c r="AH724" s="1138"/>
      <c r="AI724" s="1139"/>
      <c r="AJ724" s="1140"/>
      <c r="AK724" s="1132"/>
      <c r="AL724" s="1133"/>
      <c r="AM724" s="1133"/>
      <c r="AN724" s="1133"/>
      <c r="AO724" s="1133"/>
      <c r="AP724" s="1134"/>
      <c r="AQ724" s="642" t="str">
        <f>IF(AK724="","",VLOOKUP(AK724,ﾃﾞｰﾀ一覧!$AH$4:$AR$66,2,FALSE))</f>
        <v/>
      </c>
      <c r="AR724" s="1084"/>
      <c r="AS724" s="1084"/>
      <c r="AT724" s="643" t="str">
        <f>IF(AK724="","",VLOOKUP(AK724,ﾃﾞｰﾀ一覧!$AH$4:$AR$66,3,FALSE))</f>
        <v/>
      </c>
      <c r="AU724" s="644" t="str">
        <f>IF(AK724="","",VLOOKUP(AK724,ﾃﾞｰﾀ一覧!$AH$4:$AR$66,5,FALSE))</f>
        <v/>
      </c>
      <c r="AV724" s="1084"/>
      <c r="AW724" s="1084"/>
      <c r="AX724" s="643" t="str">
        <f>IF(AK724="","",VLOOKUP(AK724,ﾃﾞｰﾀ一覧!$AH$4:$AR$66,6,FALSE))</f>
        <v/>
      </c>
      <c r="AY724" s="649" t="str">
        <f>IF(AK724="","",VLOOKUP(AK724,ﾃﾞｰﾀ一覧!$AH$4:$AR$66,8,FALSE))</f>
        <v/>
      </c>
      <c r="AZ724" s="1084"/>
      <c r="BA724" s="1084"/>
      <c r="BB724" s="388" t="str">
        <f>IF(AK724="","",VLOOKUP(AK724,ﾃﾞｰﾀ一覧!$AH$4:$AR$66,9,FALSE))</f>
        <v/>
      </c>
      <c r="BC724" s="1124"/>
      <c r="BD724" s="1125"/>
      <c r="BE724" s="1125"/>
      <c r="BF724" s="1124"/>
      <c r="BG724" s="1125"/>
      <c r="BH724" s="1125"/>
      <c r="BI724" s="1124"/>
      <c r="BJ724" s="1125"/>
      <c r="BK724" s="1150"/>
      <c r="BL724" s="1154"/>
      <c r="BM724" s="1155"/>
      <c r="BN724" s="1156"/>
      <c r="BO724" s="1109" t="str">
        <f>IF($AK724="","",IF($BF724="","",IF($BF724=ﾃﾞｰﾀ一覧!$U$37,"",IF($BF724=ﾃﾞｰﾀ一覧!$U$38,"",IF($AH724=ﾃﾞｰﾀ一覧!$U$25,VLOOKUP($AK724,ﾃﾞｰﾀ一覧!$AH$43:$AR$66,10,FALSE),VLOOKUP($AK724,ﾃﾞｰﾀ一覧!$AH$4:$AR$66,10,FALSE))))))</f>
        <v/>
      </c>
      <c r="BP724" s="1110"/>
      <c r="BQ724" s="1110"/>
      <c r="BR724" s="1111"/>
      <c r="BS724" s="1307">
        <f>IF($BL724="",0,VLOOKUP($BL724,ﾃﾞｰﾀ一覧!$AY$4:$BB$16,3,FALSE))+IF($BC724="",0,VLOOKUP($BC724,ﾃﾞｰﾀ一覧!$AY$4:$BB$16,3,FALSE))+IF($BD724="",0,VLOOKUP($BD724,ﾃﾞｰﾀ一覧!$AY$4:$BB$16,3,FALSE))</f>
        <v>0</v>
      </c>
      <c r="BT724" s="1307"/>
      <c r="BU724" s="1307"/>
      <c r="BV724" s="1112" t="str">
        <f>IF($BO724="","",IF($BF724=ﾃﾞｰﾀ一覧!$U$37,"",IF($BF724=ﾃﾞｰﾀ一覧!$U$38,"",IF($BO724=ﾃﾞｰﾀ一覧!$AT$27,ﾃﾞｰﾀ一覧!$AT$27,VLOOKUP($AK724,ﾃﾞｰﾀ一覧!$AH$4:$AR$66,11,FALSE)*IF($BO724=ﾃﾞｰﾀ一覧!$AT$17,($AR724+1)*($AV724+1),IF($BO724=ﾃﾞｰﾀ一覧!$AT$22,IF(COUNTIF($AD724,"*天端*"),ﾃﾞｰﾀ一覧!$AU$43/2,ﾃﾞｰﾀ一覧!$AU$43/3),IF($BO724=ﾃﾞｰﾀ一覧!$AT$20,$AR724*$AV724,IF($BO724=ﾃﾞｰﾀ一覧!$AT$21,$AV724,1))))))))</f>
        <v/>
      </c>
      <c r="BW724" s="1112"/>
      <c r="BX724" s="1112"/>
      <c r="BY724" s="1088" t="str">
        <f>IF($B724="","",IF($AH724="","",IF($CK724=ﾃﾞｰﾀ一覧!$U$53,ﾃﾞｰﾀ一覧!$U$61,IF($AH724=ﾃﾞｰﾀ一覧!$U$21,ﾃﾞｰﾀ一覧!$U$60,IF(OR($AH724=ﾃﾞｰﾀ一覧!$U$19,$AH724=ﾃﾞｰﾀ一覧!$U$20,$AH724=ﾃﾞｰﾀ一覧!$U$23,$AH724=ﾃﾞｰﾀ一覧!$U$22,$AH724=ﾃﾞｰﾀ一覧!$U$18,AH724=ﾃﾞｰﾀ一覧!$U$25),ﾃﾞｰﾀ一覧!$U$59,ﾃﾞｰﾀ一覧!$U$62)))))</f>
        <v/>
      </c>
      <c r="BZ724" s="1089"/>
      <c r="CA724" s="1113"/>
      <c r="CB724" s="1113"/>
      <c r="CC724" s="1113"/>
      <c r="CD724" s="1113"/>
      <c r="CE724" s="1113"/>
      <c r="CF724" s="1113"/>
      <c r="CG724" s="1113"/>
      <c r="CH724" s="1113"/>
      <c r="CI724" s="1114"/>
      <c r="CK724" s="240"/>
      <c r="CM724" s="378" t="str">
        <f t="shared" si="77"/>
        <v/>
      </c>
      <c r="CN724" s="379" t="str">
        <f t="shared" si="78"/>
        <v/>
      </c>
      <c r="CO724" s="379" t="str">
        <f t="shared" si="79"/>
        <v/>
      </c>
      <c r="CP724" s="380" t="str">
        <f t="shared" si="80"/>
        <v/>
      </c>
      <c r="CQ724" s="244"/>
      <c r="CR724" s="1100"/>
      <c r="CS724" s="1101"/>
      <c r="CT724" s="1102"/>
      <c r="CU724" s="1135"/>
      <c r="CV724" s="1136"/>
      <c r="CW724" s="1136"/>
      <c r="CX724" s="1137"/>
      <c r="CY724" s="1138"/>
      <c r="CZ724" s="1139"/>
      <c r="DA724" s="1140"/>
      <c r="DB724" s="1132"/>
      <c r="DC724" s="1133"/>
      <c r="DD724" s="1133"/>
      <c r="DE724" s="1133"/>
      <c r="DF724" s="1133"/>
      <c r="DG724" s="1134"/>
      <c r="DH724" s="580"/>
      <c r="DI724" s="1084"/>
      <c r="DJ724" s="1084"/>
      <c r="DK724" s="581"/>
      <c r="DL724" s="582"/>
      <c r="DM724" s="1084"/>
      <c r="DN724" s="1084"/>
      <c r="DO724" s="581"/>
      <c r="DP724" s="582"/>
      <c r="DQ724" s="1084"/>
      <c r="DR724" s="1084"/>
      <c r="DS724" s="583"/>
      <c r="DT724" s="1124"/>
      <c r="DU724" s="1125"/>
      <c r="DV724" s="1125"/>
      <c r="DW724" s="1124"/>
      <c r="DX724" s="1125"/>
      <c r="DY724" s="1150"/>
      <c r="DZ724" s="1362"/>
      <c r="EA724" s="1363"/>
      <c r="EB724" s="1362"/>
      <c r="EC724" s="1363"/>
      <c r="ED724" s="1362"/>
      <c r="EE724" s="1377"/>
      <c r="EF724" s="1378"/>
      <c r="EG724" s="1379"/>
      <c r="EH724" s="1379"/>
      <c r="EI724" s="1380"/>
      <c r="EJ724" s="1381"/>
      <c r="EK724" s="1381"/>
      <c r="EL724" s="1381"/>
      <c r="EM724" s="1382"/>
      <c r="EN724" s="1382"/>
      <c r="EO724" s="1382"/>
      <c r="EP724" s="1375"/>
      <c r="EQ724" s="1376"/>
      <c r="ER724" s="1113"/>
      <c r="ES724" s="1113"/>
      <c r="ET724" s="1113"/>
      <c r="EU724" s="1113"/>
      <c r="EV724" s="1113"/>
      <c r="EW724" s="1113"/>
      <c r="EX724" s="1113"/>
      <c r="EY724" s="1113"/>
      <c r="EZ724" s="1114"/>
    </row>
    <row r="725" spans="1:156" ht="30" customHeight="1" x14ac:dyDescent="0.2">
      <c r="A725" s="207">
        <f t="shared" si="81"/>
        <v>714</v>
      </c>
      <c r="B725" s="1103"/>
      <c r="C725" s="1104"/>
      <c r="D725" s="1305"/>
      <c r="E725" s="1306"/>
      <c r="F725" s="1094" t="str">
        <f t="shared" si="83"/>
        <v/>
      </c>
      <c r="G725" s="1095"/>
      <c r="H725" s="1095"/>
      <c r="I725" s="1095"/>
      <c r="J725" s="1095"/>
      <c r="K725" s="1095"/>
      <c r="L725" s="1095"/>
      <c r="M725" s="1095"/>
      <c r="N725" s="1095"/>
      <c r="O725" s="1095"/>
      <c r="P725" s="1095"/>
      <c r="Q725" s="1095"/>
      <c r="R725" s="1095"/>
      <c r="S725" s="1095"/>
      <c r="T725" s="1095"/>
      <c r="U725" s="1095"/>
      <c r="V725" s="1095"/>
      <c r="W725" s="1096"/>
      <c r="X725" s="1299">
        <f t="shared" si="82"/>
        <v>0</v>
      </c>
      <c r="Y725" s="1300"/>
      <c r="Z725" s="1301"/>
      <c r="AA725" s="1100"/>
      <c r="AB725" s="1101"/>
      <c r="AC725" s="1102"/>
      <c r="AD725" s="1135"/>
      <c r="AE725" s="1136"/>
      <c r="AF725" s="1136"/>
      <c r="AG725" s="1137"/>
      <c r="AH725" s="1138"/>
      <c r="AI725" s="1139"/>
      <c r="AJ725" s="1140"/>
      <c r="AK725" s="1132"/>
      <c r="AL725" s="1133"/>
      <c r="AM725" s="1133"/>
      <c r="AN725" s="1133"/>
      <c r="AO725" s="1133"/>
      <c r="AP725" s="1134"/>
      <c r="AQ725" s="642" t="str">
        <f>IF(AK725="","",VLOOKUP(AK725,ﾃﾞｰﾀ一覧!$AH$4:$AR$66,2,FALSE))</f>
        <v/>
      </c>
      <c r="AR725" s="1084"/>
      <c r="AS725" s="1084"/>
      <c r="AT725" s="643" t="str">
        <f>IF(AK725="","",VLOOKUP(AK725,ﾃﾞｰﾀ一覧!$AH$4:$AR$66,3,FALSE))</f>
        <v/>
      </c>
      <c r="AU725" s="644" t="str">
        <f>IF(AK725="","",VLOOKUP(AK725,ﾃﾞｰﾀ一覧!$AH$4:$AR$66,5,FALSE))</f>
        <v/>
      </c>
      <c r="AV725" s="1084"/>
      <c r="AW725" s="1084"/>
      <c r="AX725" s="643" t="str">
        <f>IF(AK725="","",VLOOKUP(AK725,ﾃﾞｰﾀ一覧!$AH$4:$AR$66,6,FALSE))</f>
        <v/>
      </c>
      <c r="AY725" s="649" t="str">
        <f>IF(AK725="","",VLOOKUP(AK725,ﾃﾞｰﾀ一覧!$AH$4:$AR$66,8,FALSE))</f>
        <v/>
      </c>
      <c r="AZ725" s="1084"/>
      <c r="BA725" s="1084"/>
      <c r="BB725" s="388" t="str">
        <f>IF(AK725="","",VLOOKUP(AK725,ﾃﾞｰﾀ一覧!$AH$4:$AR$66,9,FALSE))</f>
        <v/>
      </c>
      <c r="BC725" s="1124"/>
      <c r="BD725" s="1125"/>
      <c r="BE725" s="1125"/>
      <c r="BF725" s="1124"/>
      <c r="BG725" s="1125"/>
      <c r="BH725" s="1125"/>
      <c r="BI725" s="1124"/>
      <c r="BJ725" s="1125"/>
      <c r="BK725" s="1150"/>
      <c r="BL725" s="1154"/>
      <c r="BM725" s="1155"/>
      <c r="BN725" s="1156"/>
      <c r="BO725" s="1109" t="str">
        <f>IF($AK725="","",IF($BF725="","",IF($BF725=ﾃﾞｰﾀ一覧!$U$37,"",IF($BF725=ﾃﾞｰﾀ一覧!$U$38,"",IF($AH725=ﾃﾞｰﾀ一覧!$U$25,VLOOKUP($AK725,ﾃﾞｰﾀ一覧!$AH$43:$AR$66,10,FALSE),VLOOKUP($AK725,ﾃﾞｰﾀ一覧!$AH$4:$AR$66,10,FALSE))))))</f>
        <v/>
      </c>
      <c r="BP725" s="1110"/>
      <c r="BQ725" s="1110"/>
      <c r="BR725" s="1111"/>
      <c r="BS725" s="1307">
        <f>IF($BL725="",0,VLOOKUP($BL725,ﾃﾞｰﾀ一覧!$AY$4:$BB$16,3,FALSE))+IF($BC725="",0,VLOOKUP($BC725,ﾃﾞｰﾀ一覧!$AY$4:$BB$16,3,FALSE))+IF($BD725="",0,VLOOKUP($BD725,ﾃﾞｰﾀ一覧!$AY$4:$BB$16,3,FALSE))</f>
        <v>0</v>
      </c>
      <c r="BT725" s="1307"/>
      <c r="BU725" s="1307"/>
      <c r="BV725" s="1112" t="str">
        <f>IF($BO725="","",IF($BF725=ﾃﾞｰﾀ一覧!$U$37,"",IF($BF725=ﾃﾞｰﾀ一覧!$U$38,"",IF($BO725=ﾃﾞｰﾀ一覧!$AT$27,ﾃﾞｰﾀ一覧!$AT$27,VLOOKUP($AK725,ﾃﾞｰﾀ一覧!$AH$4:$AR$66,11,FALSE)*IF($BO725=ﾃﾞｰﾀ一覧!$AT$17,($AR725+1)*($AV725+1),IF($BO725=ﾃﾞｰﾀ一覧!$AT$22,IF(COUNTIF($AD725,"*天端*"),ﾃﾞｰﾀ一覧!$AU$43/2,ﾃﾞｰﾀ一覧!$AU$43/3),IF($BO725=ﾃﾞｰﾀ一覧!$AT$20,$AR725*$AV725,IF($BO725=ﾃﾞｰﾀ一覧!$AT$21,$AV725,1))))))))</f>
        <v/>
      </c>
      <c r="BW725" s="1112"/>
      <c r="BX725" s="1112"/>
      <c r="BY725" s="1088" t="str">
        <f>IF($B725="","",IF($AH725="","",IF($CK725=ﾃﾞｰﾀ一覧!$U$53,ﾃﾞｰﾀ一覧!$U$61,IF($AH725=ﾃﾞｰﾀ一覧!$U$21,ﾃﾞｰﾀ一覧!$U$60,IF(OR($AH725=ﾃﾞｰﾀ一覧!$U$19,$AH725=ﾃﾞｰﾀ一覧!$U$20,$AH725=ﾃﾞｰﾀ一覧!$U$23,$AH725=ﾃﾞｰﾀ一覧!$U$22,$AH725=ﾃﾞｰﾀ一覧!$U$18,AH725=ﾃﾞｰﾀ一覧!$U$25),ﾃﾞｰﾀ一覧!$U$59,ﾃﾞｰﾀ一覧!$U$62)))))</f>
        <v/>
      </c>
      <c r="BZ725" s="1089"/>
      <c r="CA725" s="1113"/>
      <c r="CB725" s="1113"/>
      <c r="CC725" s="1113"/>
      <c r="CD725" s="1113"/>
      <c r="CE725" s="1113"/>
      <c r="CF725" s="1113"/>
      <c r="CG725" s="1113"/>
      <c r="CH725" s="1113"/>
      <c r="CI725" s="1114"/>
      <c r="CK725" s="240"/>
      <c r="CM725" s="378" t="str">
        <f t="shared" si="77"/>
        <v/>
      </c>
      <c r="CN725" s="379" t="str">
        <f t="shared" si="78"/>
        <v/>
      </c>
      <c r="CO725" s="379" t="str">
        <f t="shared" si="79"/>
        <v/>
      </c>
      <c r="CP725" s="380" t="str">
        <f t="shared" si="80"/>
        <v/>
      </c>
      <c r="CQ725" s="244"/>
      <c r="CR725" s="1100"/>
      <c r="CS725" s="1101"/>
      <c r="CT725" s="1102"/>
      <c r="CU725" s="1135"/>
      <c r="CV725" s="1136"/>
      <c r="CW725" s="1136"/>
      <c r="CX725" s="1137"/>
      <c r="CY725" s="1138"/>
      <c r="CZ725" s="1139"/>
      <c r="DA725" s="1140"/>
      <c r="DB725" s="1132"/>
      <c r="DC725" s="1133"/>
      <c r="DD725" s="1133"/>
      <c r="DE725" s="1133"/>
      <c r="DF725" s="1133"/>
      <c r="DG725" s="1134"/>
      <c r="DH725" s="580"/>
      <c r="DI725" s="1084"/>
      <c r="DJ725" s="1084"/>
      <c r="DK725" s="581"/>
      <c r="DL725" s="582"/>
      <c r="DM725" s="1084"/>
      <c r="DN725" s="1084"/>
      <c r="DO725" s="581"/>
      <c r="DP725" s="582"/>
      <c r="DQ725" s="1084"/>
      <c r="DR725" s="1084"/>
      <c r="DS725" s="583"/>
      <c r="DT725" s="1124"/>
      <c r="DU725" s="1125"/>
      <c r="DV725" s="1125"/>
      <c r="DW725" s="1124"/>
      <c r="DX725" s="1125"/>
      <c r="DY725" s="1150"/>
      <c r="DZ725" s="1362"/>
      <c r="EA725" s="1363"/>
      <c r="EB725" s="1362"/>
      <c r="EC725" s="1363"/>
      <c r="ED725" s="1362"/>
      <c r="EE725" s="1377"/>
      <c r="EF725" s="1378"/>
      <c r="EG725" s="1379"/>
      <c r="EH725" s="1379"/>
      <c r="EI725" s="1380"/>
      <c r="EJ725" s="1381"/>
      <c r="EK725" s="1381"/>
      <c r="EL725" s="1381"/>
      <c r="EM725" s="1382"/>
      <c r="EN725" s="1382"/>
      <c r="EO725" s="1382"/>
      <c r="EP725" s="1375"/>
      <c r="EQ725" s="1376"/>
      <c r="ER725" s="1113"/>
      <c r="ES725" s="1113"/>
      <c r="ET725" s="1113"/>
      <c r="EU725" s="1113"/>
      <c r="EV725" s="1113"/>
      <c r="EW725" s="1113"/>
      <c r="EX725" s="1113"/>
      <c r="EY725" s="1113"/>
      <c r="EZ725" s="1114"/>
    </row>
    <row r="726" spans="1:156" ht="30" customHeight="1" x14ac:dyDescent="0.2">
      <c r="A726" s="207">
        <f t="shared" si="81"/>
        <v>715</v>
      </c>
      <c r="B726" s="1103"/>
      <c r="C726" s="1104"/>
      <c r="D726" s="1305"/>
      <c r="E726" s="1306"/>
      <c r="F726" s="1094" t="str">
        <f t="shared" si="83"/>
        <v/>
      </c>
      <c r="G726" s="1095"/>
      <c r="H726" s="1095"/>
      <c r="I726" s="1095"/>
      <c r="J726" s="1095"/>
      <c r="K726" s="1095"/>
      <c r="L726" s="1095"/>
      <c r="M726" s="1095"/>
      <c r="N726" s="1095"/>
      <c r="O726" s="1095"/>
      <c r="P726" s="1095"/>
      <c r="Q726" s="1095"/>
      <c r="R726" s="1095"/>
      <c r="S726" s="1095"/>
      <c r="T726" s="1095"/>
      <c r="U726" s="1095"/>
      <c r="V726" s="1095"/>
      <c r="W726" s="1096"/>
      <c r="X726" s="1299">
        <f t="shared" si="82"/>
        <v>0</v>
      </c>
      <c r="Y726" s="1300"/>
      <c r="Z726" s="1301"/>
      <c r="AA726" s="1100"/>
      <c r="AB726" s="1101"/>
      <c r="AC726" s="1102"/>
      <c r="AD726" s="1135"/>
      <c r="AE726" s="1136"/>
      <c r="AF726" s="1136"/>
      <c r="AG726" s="1137"/>
      <c r="AH726" s="1138"/>
      <c r="AI726" s="1139"/>
      <c r="AJ726" s="1140"/>
      <c r="AK726" s="1132"/>
      <c r="AL726" s="1133"/>
      <c r="AM726" s="1133"/>
      <c r="AN726" s="1133"/>
      <c r="AO726" s="1133"/>
      <c r="AP726" s="1134"/>
      <c r="AQ726" s="642" t="str">
        <f>IF(AK726="","",VLOOKUP(AK726,ﾃﾞｰﾀ一覧!$AH$4:$AR$66,2,FALSE))</f>
        <v/>
      </c>
      <c r="AR726" s="1084"/>
      <c r="AS726" s="1084"/>
      <c r="AT726" s="643" t="str">
        <f>IF(AK726="","",VLOOKUP(AK726,ﾃﾞｰﾀ一覧!$AH$4:$AR$66,3,FALSE))</f>
        <v/>
      </c>
      <c r="AU726" s="644" t="str">
        <f>IF(AK726="","",VLOOKUP(AK726,ﾃﾞｰﾀ一覧!$AH$4:$AR$66,5,FALSE))</f>
        <v/>
      </c>
      <c r="AV726" s="1084"/>
      <c r="AW726" s="1084"/>
      <c r="AX726" s="643" t="str">
        <f>IF(AK726="","",VLOOKUP(AK726,ﾃﾞｰﾀ一覧!$AH$4:$AR$66,6,FALSE))</f>
        <v/>
      </c>
      <c r="AY726" s="649" t="str">
        <f>IF(AK726="","",VLOOKUP(AK726,ﾃﾞｰﾀ一覧!$AH$4:$AR$66,8,FALSE))</f>
        <v/>
      </c>
      <c r="AZ726" s="1084"/>
      <c r="BA726" s="1084"/>
      <c r="BB726" s="388" t="str">
        <f>IF(AK726="","",VLOOKUP(AK726,ﾃﾞｰﾀ一覧!$AH$4:$AR$66,9,FALSE))</f>
        <v/>
      </c>
      <c r="BC726" s="1124"/>
      <c r="BD726" s="1125"/>
      <c r="BE726" s="1125"/>
      <c r="BF726" s="1124"/>
      <c r="BG726" s="1125"/>
      <c r="BH726" s="1125"/>
      <c r="BI726" s="1124"/>
      <c r="BJ726" s="1125"/>
      <c r="BK726" s="1150"/>
      <c r="BL726" s="1154"/>
      <c r="BM726" s="1155"/>
      <c r="BN726" s="1156"/>
      <c r="BO726" s="1109" t="str">
        <f>IF($AK726="","",IF($BF726="","",IF($BF726=ﾃﾞｰﾀ一覧!$U$37,"",IF($BF726=ﾃﾞｰﾀ一覧!$U$38,"",IF($AH726=ﾃﾞｰﾀ一覧!$U$25,VLOOKUP($AK726,ﾃﾞｰﾀ一覧!$AH$43:$AR$66,10,FALSE),VLOOKUP($AK726,ﾃﾞｰﾀ一覧!$AH$4:$AR$66,10,FALSE))))))</f>
        <v/>
      </c>
      <c r="BP726" s="1110"/>
      <c r="BQ726" s="1110"/>
      <c r="BR726" s="1111"/>
      <c r="BS726" s="1307">
        <f>IF($BL726="",0,VLOOKUP($BL726,ﾃﾞｰﾀ一覧!$AY$4:$BB$16,3,FALSE))+IF($BC726="",0,VLOOKUP($BC726,ﾃﾞｰﾀ一覧!$AY$4:$BB$16,3,FALSE))+IF($BD726="",0,VLOOKUP($BD726,ﾃﾞｰﾀ一覧!$AY$4:$BB$16,3,FALSE))</f>
        <v>0</v>
      </c>
      <c r="BT726" s="1307"/>
      <c r="BU726" s="1307"/>
      <c r="BV726" s="1112" t="str">
        <f>IF($BO726="","",IF($BF726=ﾃﾞｰﾀ一覧!$U$37,"",IF($BF726=ﾃﾞｰﾀ一覧!$U$38,"",IF($BO726=ﾃﾞｰﾀ一覧!$AT$27,ﾃﾞｰﾀ一覧!$AT$27,VLOOKUP($AK726,ﾃﾞｰﾀ一覧!$AH$4:$AR$66,11,FALSE)*IF($BO726=ﾃﾞｰﾀ一覧!$AT$17,($AR726+1)*($AV726+1),IF($BO726=ﾃﾞｰﾀ一覧!$AT$22,IF(COUNTIF($AD726,"*天端*"),ﾃﾞｰﾀ一覧!$AU$43/2,ﾃﾞｰﾀ一覧!$AU$43/3),IF($BO726=ﾃﾞｰﾀ一覧!$AT$20,$AR726*$AV726,IF($BO726=ﾃﾞｰﾀ一覧!$AT$21,$AV726,1))))))))</f>
        <v/>
      </c>
      <c r="BW726" s="1112"/>
      <c r="BX726" s="1112"/>
      <c r="BY726" s="1088" t="str">
        <f>IF($B726="","",IF($AH726="","",IF($CK726=ﾃﾞｰﾀ一覧!$U$53,ﾃﾞｰﾀ一覧!$U$61,IF($AH726=ﾃﾞｰﾀ一覧!$U$21,ﾃﾞｰﾀ一覧!$U$60,IF(OR($AH726=ﾃﾞｰﾀ一覧!$U$19,$AH726=ﾃﾞｰﾀ一覧!$U$20,$AH726=ﾃﾞｰﾀ一覧!$U$23,$AH726=ﾃﾞｰﾀ一覧!$U$22,$AH726=ﾃﾞｰﾀ一覧!$U$18,AH726=ﾃﾞｰﾀ一覧!$U$25),ﾃﾞｰﾀ一覧!$U$59,ﾃﾞｰﾀ一覧!$U$62)))))</f>
        <v/>
      </c>
      <c r="BZ726" s="1089"/>
      <c r="CA726" s="1113"/>
      <c r="CB726" s="1113"/>
      <c r="CC726" s="1113"/>
      <c r="CD726" s="1113"/>
      <c r="CE726" s="1113"/>
      <c r="CF726" s="1113"/>
      <c r="CG726" s="1113"/>
      <c r="CH726" s="1113"/>
      <c r="CI726" s="1114"/>
      <c r="CK726" s="240"/>
      <c r="CM726" s="378" t="str">
        <f t="shared" si="77"/>
        <v/>
      </c>
      <c r="CN726" s="379" t="str">
        <f t="shared" si="78"/>
        <v/>
      </c>
      <c r="CO726" s="379" t="str">
        <f t="shared" si="79"/>
        <v/>
      </c>
      <c r="CP726" s="380" t="str">
        <f t="shared" si="80"/>
        <v/>
      </c>
      <c r="CQ726" s="244"/>
      <c r="CR726" s="1100"/>
      <c r="CS726" s="1101"/>
      <c r="CT726" s="1102"/>
      <c r="CU726" s="1135"/>
      <c r="CV726" s="1136"/>
      <c r="CW726" s="1136"/>
      <c r="CX726" s="1137"/>
      <c r="CY726" s="1138"/>
      <c r="CZ726" s="1139"/>
      <c r="DA726" s="1140"/>
      <c r="DB726" s="1132"/>
      <c r="DC726" s="1133"/>
      <c r="DD726" s="1133"/>
      <c r="DE726" s="1133"/>
      <c r="DF726" s="1133"/>
      <c r="DG726" s="1134"/>
      <c r="DH726" s="580"/>
      <c r="DI726" s="1084"/>
      <c r="DJ726" s="1084"/>
      <c r="DK726" s="581"/>
      <c r="DL726" s="582"/>
      <c r="DM726" s="1084"/>
      <c r="DN726" s="1084"/>
      <c r="DO726" s="581"/>
      <c r="DP726" s="582"/>
      <c r="DQ726" s="1084"/>
      <c r="DR726" s="1084"/>
      <c r="DS726" s="583"/>
      <c r="DT726" s="1124"/>
      <c r="DU726" s="1125"/>
      <c r="DV726" s="1125"/>
      <c r="DW726" s="1124"/>
      <c r="DX726" s="1125"/>
      <c r="DY726" s="1150"/>
      <c r="DZ726" s="1362"/>
      <c r="EA726" s="1363"/>
      <c r="EB726" s="1362"/>
      <c r="EC726" s="1363"/>
      <c r="ED726" s="1362"/>
      <c r="EE726" s="1377"/>
      <c r="EF726" s="1378"/>
      <c r="EG726" s="1379"/>
      <c r="EH726" s="1379"/>
      <c r="EI726" s="1380"/>
      <c r="EJ726" s="1381"/>
      <c r="EK726" s="1381"/>
      <c r="EL726" s="1381"/>
      <c r="EM726" s="1382"/>
      <c r="EN726" s="1382"/>
      <c r="EO726" s="1382"/>
      <c r="EP726" s="1375"/>
      <c r="EQ726" s="1376"/>
      <c r="ER726" s="1113"/>
      <c r="ES726" s="1113"/>
      <c r="ET726" s="1113"/>
      <c r="EU726" s="1113"/>
      <c r="EV726" s="1113"/>
      <c r="EW726" s="1113"/>
      <c r="EX726" s="1113"/>
      <c r="EY726" s="1113"/>
      <c r="EZ726" s="1114"/>
    </row>
    <row r="727" spans="1:156" ht="30" customHeight="1" x14ac:dyDescent="0.2">
      <c r="A727" s="207">
        <f t="shared" si="81"/>
        <v>716</v>
      </c>
      <c r="B727" s="1103"/>
      <c r="C727" s="1104"/>
      <c r="D727" s="1303"/>
      <c r="E727" s="1304"/>
      <c r="F727" s="1094" t="str">
        <f t="shared" si="83"/>
        <v/>
      </c>
      <c r="G727" s="1095"/>
      <c r="H727" s="1095"/>
      <c r="I727" s="1095"/>
      <c r="J727" s="1095"/>
      <c r="K727" s="1095"/>
      <c r="L727" s="1095"/>
      <c r="M727" s="1095"/>
      <c r="N727" s="1095"/>
      <c r="O727" s="1095"/>
      <c r="P727" s="1095"/>
      <c r="Q727" s="1095"/>
      <c r="R727" s="1095"/>
      <c r="S727" s="1095"/>
      <c r="T727" s="1095"/>
      <c r="U727" s="1095"/>
      <c r="V727" s="1095"/>
      <c r="W727" s="1096"/>
      <c r="X727" s="1299">
        <f t="shared" si="82"/>
        <v>0</v>
      </c>
      <c r="Y727" s="1300"/>
      <c r="Z727" s="1301"/>
      <c r="AA727" s="1100"/>
      <c r="AB727" s="1101"/>
      <c r="AC727" s="1102"/>
      <c r="AD727" s="1135"/>
      <c r="AE727" s="1136"/>
      <c r="AF727" s="1136"/>
      <c r="AG727" s="1137"/>
      <c r="AH727" s="1138"/>
      <c r="AI727" s="1139"/>
      <c r="AJ727" s="1140"/>
      <c r="AK727" s="1132"/>
      <c r="AL727" s="1133"/>
      <c r="AM727" s="1133"/>
      <c r="AN727" s="1133"/>
      <c r="AO727" s="1133"/>
      <c r="AP727" s="1134"/>
      <c r="AQ727" s="642" t="str">
        <f>IF(AK727="","",VLOOKUP(AK727,ﾃﾞｰﾀ一覧!$AH$4:$AR$66,2,FALSE))</f>
        <v/>
      </c>
      <c r="AR727" s="1084"/>
      <c r="AS727" s="1084"/>
      <c r="AT727" s="643" t="str">
        <f>IF(AK727="","",VLOOKUP(AK727,ﾃﾞｰﾀ一覧!$AH$4:$AR$66,3,FALSE))</f>
        <v/>
      </c>
      <c r="AU727" s="644" t="str">
        <f>IF(AK727="","",VLOOKUP(AK727,ﾃﾞｰﾀ一覧!$AH$4:$AR$66,5,FALSE))</f>
        <v/>
      </c>
      <c r="AV727" s="1084"/>
      <c r="AW727" s="1084"/>
      <c r="AX727" s="643" t="str">
        <f>IF(AK727="","",VLOOKUP(AK727,ﾃﾞｰﾀ一覧!$AH$4:$AR$66,6,FALSE))</f>
        <v/>
      </c>
      <c r="AY727" s="649" t="str">
        <f>IF(AK727="","",VLOOKUP(AK727,ﾃﾞｰﾀ一覧!$AH$4:$AR$66,8,FALSE))</f>
        <v/>
      </c>
      <c r="AZ727" s="1084"/>
      <c r="BA727" s="1084"/>
      <c r="BB727" s="388" t="str">
        <f>IF(AK727="","",VLOOKUP(AK727,ﾃﾞｰﾀ一覧!$AH$4:$AR$66,9,FALSE))</f>
        <v/>
      </c>
      <c r="BC727" s="1157"/>
      <c r="BD727" s="1158"/>
      <c r="BE727" s="1158"/>
      <c r="BF727" s="1124"/>
      <c r="BG727" s="1125"/>
      <c r="BH727" s="1125"/>
      <c r="BI727" s="1157"/>
      <c r="BJ727" s="1158"/>
      <c r="BK727" s="1159"/>
      <c r="BL727" s="1154"/>
      <c r="BM727" s="1155"/>
      <c r="BN727" s="1156"/>
      <c r="BO727" s="1109" t="str">
        <f>IF($AK727="","",IF($BF727="","",IF($BF727=ﾃﾞｰﾀ一覧!$U$37,"",IF($BF727=ﾃﾞｰﾀ一覧!$U$38,"",IF($AH727=ﾃﾞｰﾀ一覧!$U$25,VLOOKUP($AK727,ﾃﾞｰﾀ一覧!$AH$43:$AR$66,10,FALSE),VLOOKUP($AK727,ﾃﾞｰﾀ一覧!$AH$4:$AR$66,10,FALSE))))))</f>
        <v/>
      </c>
      <c r="BP727" s="1110"/>
      <c r="BQ727" s="1110"/>
      <c r="BR727" s="1111"/>
      <c r="BS727" s="1307">
        <f>IF($BL727="",0,VLOOKUP($BL727,ﾃﾞｰﾀ一覧!$AY$4:$BB$16,3,FALSE))+IF($BC727="",0,VLOOKUP($BC727,ﾃﾞｰﾀ一覧!$AY$4:$BB$16,3,FALSE))+IF($BD727="",0,VLOOKUP($BD727,ﾃﾞｰﾀ一覧!$AY$4:$BB$16,3,FALSE))</f>
        <v>0</v>
      </c>
      <c r="BT727" s="1307"/>
      <c r="BU727" s="1307"/>
      <c r="BV727" s="1112" t="str">
        <f>IF($BO727="","",IF($BF727=ﾃﾞｰﾀ一覧!$U$37,"",IF($BF727=ﾃﾞｰﾀ一覧!$U$38,"",IF($BO727=ﾃﾞｰﾀ一覧!$AT$27,ﾃﾞｰﾀ一覧!$AT$27,VLOOKUP($AK727,ﾃﾞｰﾀ一覧!$AH$4:$AR$66,11,FALSE)*IF($BO727=ﾃﾞｰﾀ一覧!$AT$17,($AR727+1)*($AV727+1),IF($BO727=ﾃﾞｰﾀ一覧!$AT$22,IF(COUNTIF($AD727,"*天端*"),ﾃﾞｰﾀ一覧!$AU$43/2,ﾃﾞｰﾀ一覧!$AU$43/3),IF($BO727=ﾃﾞｰﾀ一覧!$AT$20,$AR727*$AV727,IF($BO727=ﾃﾞｰﾀ一覧!$AT$21,$AV727,1))))))))</f>
        <v/>
      </c>
      <c r="BW727" s="1112"/>
      <c r="BX727" s="1112"/>
      <c r="BY727" s="1088" t="str">
        <f>IF($B727="","",IF($AH727="","",IF($CK727=ﾃﾞｰﾀ一覧!$U$53,ﾃﾞｰﾀ一覧!$U$61,IF($AH727=ﾃﾞｰﾀ一覧!$U$21,ﾃﾞｰﾀ一覧!$U$60,IF(OR($AH727=ﾃﾞｰﾀ一覧!$U$19,$AH727=ﾃﾞｰﾀ一覧!$U$20,$AH727=ﾃﾞｰﾀ一覧!$U$23,$AH727=ﾃﾞｰﾀ一覧!$U$22,$AH727=ﾃﾞｰﾀ一覧!$U$18,AH727=ﾃﾞｰﾀ一覧!$U$25),ﾃﾞｰﾀ一覧!$U$59,ﾃﾞｰﾀ一覧!$U$62)))))</f>
        <v/>
      </c>
      <c r="BZ727" s="1089"/>
      <c r="CA727" s="1113"/>
      <c r="CB727" s="1113"/>
      <c r="CC727" s="1113"/>
      <c r="CD727" s="1113"/>
      <c r="CE727" s="1113"/>
      <c r="CF727" s="1113"/>
      <c r="CG727" s="1113"/>
      <c r="CH727" s="1113"/>
      <c r="CI727" s="1114"/>
      <c r="CK727" s="240"/>
      <c r="CM727" s="378" t="str">
        <f t="shared" si="77"/>
        <v/>
      </c>
      <c r="CN727" s="379" t="str">
        <f t="shared" si="78"/>
        <v/>
      </c>
      <c r="CO727" s="379" t="str">
        <f t="shared" si="79"/>
        <v/>
      </c>
      <c r="CP727" s="380" t="str">
        <f t="shared" si="80"/>
        <v/>
      </c>
      <c r="CQ727" s="244"/>
      <c r="CR727" s="1100"/>
      <c r="CS727" s="1101"/>
      <c r="CT727" s="1102"/>
      <c r="CU727" s="1135"/>
      <c r="CV727" s="1136"/>
      <c r="CW727" s="1136"/>
      <c r="CX727" s="1137"/>
      <c r="CY727" s="1138"/>
      <c r="CZ727" s="1139"/>
      <c r="DA727" s="1140"/>
      <c r="DB727" s="1132"/>
      <c r="DC727" s="1133"/>
      <c r="DD727" s="1133"/>
      <c r="DE727" s="1133"/>
      <c r="DF727" s="1133"/>
      <c r="DG727" s="1134"/>
      <c r="DH727" s="580"/>
      <c r="DI727" s="1084"/>
      <c r="DJ727" s="1084"/>
      <c r="DK727" s="581"/>
      <c r="DL727" s="582"/>
      <c r="DM727" s="1084"/>
      <c r="DN727" s="1084"/>
      <c r="DO727" s="581"/>
      <c r="DP727" s="582"/>
      <c r="DQ727" s="1084"/>
      <c r="DR727" s="1084"/>
      <c r="DS727" s="583"/>
      <c r="DT727" s="1157"/>
      <c r="DU727" s="1158"/>
      <c r="DV727" s="1158"/>
      <c r="DW727" s="1157"/>
      <c r="DX727" s="1158"/>
      <c r="DY727" s="1159"/>
      <c r="DZ727" s="1362"/>
      <c r="EA727" s="1363"/>
      <c r="EB727" s="1362"/>
      <c r="EC727" s="1363"/>
      <c r="ED727" s="1362"/>
      <c r="EE727" s="1377"/>
      <c r="EF727" s="1378"/>
      <c r="EG727" s="1379"/>
      <c r="EH727" s="1379"/>
      <c r="EI727" s="1380"/>
      <c r="EJ727" s="1381"/>
      <c r="EK727" s="1381"/>
      <c r="EL727" s="1381"/>
      <c r="EM727" s="1382"/>
      <c r="EN727" s="1382"/>
      <c r="EO727" s="1382"/>
      <c r="EP727" s="1375"/>
      <c r="EQ727" s="1376"/>
      <c r="ER727" s="1113"/>
      <c r="ES727" s="1113"/>
      <c r="ET727" s="1113"/>
      <c r="EU727" s="1113"/>
      <c r="EV727" s="1113"/>
      <c r="EW727" s="1113"/>
      <c r="EX727" s="1113"/>
      <c r="EY727" s="1113"/>
      <c r="EZ727" s="1114"/>
    </row>
    <row r="728" spans="1:156" ht="30" customHeight="1" x14ac:dyDescent="0.2">
      <c r="A728" s="207">
        <f t="shared" si="81"/>
        <v>717</v>
      </c>
      <c r="B728" s="1103"/>
      <c r="C728" s="1104"/>
      <c r="D728" s="1303"/>
      <c r="E728" s="1304"/>
      <c r="F728" s="1094" t="str">
        <f t="shared" si="83"/>
        <v/>
      </c>
      <c r="G728" s="1095"/>
      <c r="H728" s="1095"/>
      <c r="I728" s="1095"/>
      <c r="J728" s="1095"/>
      <c r="K728" s="1095"/>
      <c r="L728" s="1095"/>
      <c r="M728" s="1095"/>
      <c r="N728" s="1095"/>
      <c r="O728" s="1095"/>
      <c r="P728" s="1095"/>
      <c r="Q728" s="1095"/>
      <c r="R728" s="1095"/>
      <c r="S728" s="1095"/>
      <c r="T728" s="1095"/>
      <c r="U728" s="1095"/>
      <c r="V728" s="1095"/>
      <c r="W728" s="1096"/>
      <c r="X728" s="1299">
        <f t="shared" si="82"/>
        <v>0</v>
      </c>
      <c r="Y728" s="1300"/>
      <c r="Z728" s="1301"/>
      <c r="AA728" s="1100"/>
      <c r="AB728" s="1101"/>
      <c r="AC728" s="1102"/>
      <c r="AD728" s="1135"/>
      <c r="AE728" s="1136"/>
      <c r="AF728" s="1136"/>
      <c r="AG728" s="1137"/>
      <c r="AH728" s="1138"/>
      <c r="AI728" s="1139"/>
      <c r="AJ728" s="1140"/>
      <c r="AK728" s="1132"/>
      <c r="AL728" s="1133"/>
      <c r="AM728" s="1133"/>
      <c r="AN728" s="1133"/>
      <c r="AO728" s="1133"/>
      <c r="AP728" s="1134"/>
      <c r="AQ728" s="642" t="str">
        <f>IF(AK728="","",VLOOKUP(AK728,ﾃﾞｰﾀ一覧!$AH$4:$AR$66,2,FALSE))</f>
        <v/>
      </c>
      <c r="AR728" s="1084"/>
      <c r="AS728" s="1084"/>
      <c r="AT728" s="643" t="str">
        <f>IF(AK728="","",VLOOKUP(AK728,ﾃﾞｰﾀ一覧!$AH$4:$AR$66,3,FALSE))</f>
        <v/>
      </c>
      <c r="AU728" s="644" t="str">
        <f>IF(AK728="","",VLOOKUP(AK728,ﾃﾞｰﾀ一覧!$AH$4:$AR$66,5,FALSE))</f>
        <v/>
      </c>
      <c r="AV728" s="1084"/>
      <c r="AW728" s="1084"/>
      <c r="AX728" s="643" t="str">
        <f>IF(AK728="","",VLOOKUP(AK728,ﾃﾞｰﾀ一覧!$AH$4:$AR$66,6,FALSE))</f>
        <v/>
      </c>
      <c r="AY728" s="649" t="str">
        <f>IF(AK728="","",VLOOKUP(AK728,ﾃﾞｰﾀ一覧!$AH$4:$AR$66,8,FALSE))</f>
        <v/>
      </c>
      <c r="AZ728" s="1084"/>
      <c r="BA728" s="1084"/>
      <c r="BB728" s="388" t="str">
        <f>IF(AK728="","",VLOOKUP(AK728,ﾃﾞｰﾀ一覧!$AH$4:$AR$66,9,FALSE))</f>
        <v/>
      </c>
      <c r="BC728" s="1124"/>
      <c r="BD728" s="1125"/>
      <c r="BE728" s="1125"/>
      <c r="BF728" s="1124"/>
      <c r="BG728" s="1125"/>
      <c r="BH728" s="1125"/>
      <c r="BI728" s="1124"/>
      <c r="BJ728" s="1125"/>
      <c r="BK728" s="1150"/>
      <c r="BL728" s="1154"/>
      <c r="BM728" s="1155"/>
      <c r="BN728" s="1156"/>
      <c r="BO728" s="1109" t="str">
        <f>IF($AK728="","",IF($BF728="","",IF($BF728=ﾃﾞｰﾀ一覧!$U$37,"",IF($BF728=ﾃﾞｰﾀ一覧!$U$38,"",IF($AH728=ﾃﾞｰﾀ一覧!$U$25,VLOOKUP($AK728,ﾃﾞｰﾀ一覧!$AH$43:$AR$66,10,FALSE),VLOOKUP($AK728,ﾃﾞｰﾀ一覧!$AH$4:$AR$66,10,FALSE))))))</f>
        <v/>
      </c>
      <c r="BP728" s="1110"/>
      <c r="BQ728" s="1110"/>
      <c r="BR728" s="1111"/>
      <c r="BS728" s="1307">
        <f>IF($BL728="",0,VLOOKUP($BL728,ﾃﾞｰﾀ一覧!$AY$4:$BB$16,3,FALSE))+IF($BC728="",0,VLOOKUP($BC728,ﾃﾞｰﾀ一覧!$AY$4:$BB$16,3,FALSE))+IF($BD728="",0,VLOOKUP($BD728,ﾃﾞｰﾀ一覧!$AY$4:$BB$16,3,FALSE))</f>
        <v>0</v>
      </c>
      <c r="BT728" s="1307"/>
      <c r="BU728" s="1307"/>
      <c r="BV728" s="1112" t="str">
        <f>IF($BO728="","",IF($BF728=ﾃﾞｰﾀ一覧!$U$37,"",IF($BF728=ﾃﾞｰﾀ一覧!$U$38,"",IF($BO728=ﾃﾞｰﾀ一覧!$AT$27,ﾃﾞｰﾀ一覧!$AT$27,VLOOKUP($AK728,ﾃﾞｰﾀ一覧!$AH$4:$AR$66,11,FALSE)*IF($BO728=ﾃﾞｰﾀ一覧!$AT$17,($AR728+1)*($AV728+1),IF($BO728=ﾃﾞｰﾀ一覧!$AT$22,IF(COUNTIF($AD728,"*天端*"),ﾃﾞｰﾀ一覧!$AU$43/2,ﾃﾞｰﾀ一覧!$AU$43/3),IF($BO728=ﾃﾞｰﾀ一覧!$AT$20,$AR728*$AV728,IF($BO728=ﾃﾞｰﾀ一覧!$AT$21,$AV728,1))))))))</f>
        <v/>
      </c>
      <c r="BW728" s="1112"/>
      <c r="BX728" s="1112"/>
      <c r="BY728" s="1088" t="str">
        <f>IF($B728="","",IF($AH728="","",IF($CK728=ﾃﾞｰﾀ一覧!$U$53,ﾃﾞｰﾀ一覧!$U$61,IF($AH728=ﾃﾞｰﾀ一覧!$U$21,ﾃﾞｰﾀ一覧!$U$60,IF(OR($AH728=ﾃﾞｰﾀ一覧!$U$19,$AH728=ﾃﾞｰﾀ一覧!$U$20,$AH728=ﾃﾞｰﾀ一覧!$U$23,$AH728=ﾃﾞｰﾀ一覧!$U$22,$AH728=ﾃﾞｰﾀ一覧!$U$18,AH728=ﾃﾞｰﾀ一覧!$U$25),ﾃﾞｰﾀ一覧!$U$59,ﾃﾞｰﾀ一覧!$U$62)))))</f>
        <v/>
      </c>
      <c r="BZ728" s="1089"/>
      <c r="CA728" s="1113"/>
      <c r="CB728" s="1113"/>
      <c r="CC728" s="1113"/>
      <c r="CD728" s="1113"/>
      <c r="CE728" s="1113"/>
      <c r="CF728" s="1113"/>
      <c r="CG728" s="1113"/>
      <c r="CH728" s="1113"/>
      <c r="CI728" s="1114"/>
      <c r="CK728" s="240"/>
      <c r="CM728" s="378" t="str">
        <f t="shared" si="77"/>
        <v/>
      </c>
      <c r="CN728" s="379" t="str">
        <f t="shared" si="78"/>
        <v/>
      </c>
      <c r="CO728" s="379" t="str">
        <f t="shared" si="79"/>
        <v/>
      </c>
      <c r="CP728" s="380" t="str">
        <f t="shared" si="80"/>
        <v/>
      </c>
      <c r="CQ728" s="244"/>
      <c r="CR728" s="1100"/>
      <c r="CS728" s="1101"/>
      <c r="CT728" s="1102"/>
      <c r="CU728" s="1135"/>
      <c r="CV728" s="1136"/>
      <c r="CW728" s="1136"/>
      <c r="CX728" s="1137"/>
      <c r="CY728" s="1138"/>
      <c r="CZ728" s="1139"/>
      <c r="DA728" s="1140"/>
      <c r="DB728" s="1132"/>
      <c r="DC728" s="1133"/>
      <c r="DD728" s="1133"/>
      <c r="DE728" s="1133"/>
      <c r="DF728" s="1133"/>
      <c r="DG728" s="1134"/>
      <c r="DH728" s="580"/>
      <c r="DI728" s="1084"/>
      <c r="DJ728" s="1084"/>
      <c r="DK728" s="581"/>
      <c r="DL728" s="582"/>
      <c r="DM728" s="1084"/>
      <c r="DN728" s="1084"/>
      <c r="DO728" s="581"/>
      <c r="DP728" s="582"/>
      <c r="DQ728" s="1084"/>
      <c r="DR728" s="1084"/>
      <c r="DS728" s="583"/>
      <c r="DT728" s="1124"/>
      <c r="DU728" s="1125"/>
      <c r="DV728" s="1125"/>
      <c r="DW728" s="1124"/>
      <c r="DX728" s="1125"/>
      <c r="DY728" s="1150"/>
      <c r="DZ728" s="1362"/>
      <c r="EA728" s="1363"/>
      <c r="EB728" s="1362"/>
      <c r="EC728" s="1363"/>
      <c r="ED728" s="1362"/>
      <c r="EE728" s="1377"/>
      <c r="EF728" s="1378"/>
      <c r="EG728" s="1379"/>
      <c r="EH728" s="1379"/>
      <c r="EI728" s="1380"/>
      <c r="EJ728" s="1381"/>
      <c r="EK728" s="1381"/>
      <c r="EL728" s="1381"/>
      <c r="EM728" s="1382"/>
      <c r="EN728" s="1382"/>
      <c r="EO728" s="1382"/>
      <c r="EP728" s="1375"/>
      <c r="EQ728" s="1376"/>
      <c r="ER728" s="1113"/>
      <c r="ES728" s="1113"/>
      <c r="ET728" s="1113"/>
      <c r="EU728" s="1113"/>
      <c r="EV728" s="1113"/>
      <c r="EW728" s="1113"/>
      <c r="EX728" s="1113"/>
      <c r="EY728" s="1113"/>
      <c r="EZ728" s="1114"/>
    </row>
    <row r="729" spans="1:156" ht="30" customHeight="1" x14ac:dyDescent="0.2">
      <c r="A729" s="207">
        <f t="shared" si="81"/>
        <v>718</v>
      </c>
      <c r="B729" s="1103"/>
      <c r="C729" s="1104"/>
      <c r="D729" s="1303"/>
      <c r="E729" s="1304"/>
      <c r="F729" s="1094" t="str">
        <f t="shared" si="83"/>
        <v/>
      </c>
      <c r="G729" s="1095"/>
      <c r="H729" s="1095"/>
      <c r="I729" s="1095"/>
      <c r="J729" s="1095"/>
      <c r="K729" s="1095"/>
      <c r="L729" s="1095"/>
      <c r="M729" s="1095"/>
      <c r="N729" s="1095"/>
      <c r="O729" s="1095"/>
      <c r="P729" s="1095"/>
      <c r="Q729" s="1095"/>
      <c r="R729" s="1095"/>
      <c r="S729" s="1095"/>
      <c r="T729" s="1095"/>
      <c r="U729" s="1095"/>
      <c r="V729" s="1095"/>
      <c r="W729" s="1096"/>
      <c r="X729" s="1299">
        <f t="shared" si="82"/>
        <v>0</v>
      </c>
      <c r="Y729" s="1300"/>
      <c r="Z729" s="1301"/>
      <c r="AA729" s="1100"/>
      <c r="AB729" s="1101"/>
      <c r="AC729" s="1102"/>
      <c r="AD729" s="1135"/>
      <c r="AE729" s="1136"/>
      <c r="AF729" s="1136"/>
      <c r="AG729" s="1137"/>
      <c r="AH729" s="1138"/>
      <c r="AI729" s="1139"/>
      <c r="AJ729" s="1140"/>
      <c r="AK729" s="1132"/>
      <c r="AL729" s="1133"/>
      <c r="AM729" s="1133"/>
      <c r="AN729" s="1133"/>
      <c r="AO729" s="1133"/>
      <c r="AP729" s="1134"/>
      <c r="AQ729" s="642" t="str">
        <f>IF(AK729="","",VLOOKUP(AK729,ﾃﾞｰﾀ一覧!$AH$4:$AR$66,2,FALSE))</f>
        <v/>
      </c>
      <c r="AR729" s="1084"/>
      <c r="AS729" s="1084"/>
      <c r="AT729" s="643" t="str">
        <f>IF(AK729="","",VLOOKUP(AK729,ﾃﾞｰﾀ一覧!$AH$4:$AR$66,3,FALSE))</f>
        <v/>
      </c>
      <c r="AU729" s="644" t="str">
        <f>IF(AK729="","",VLOOKUP(AK729,ﾃﾞｰﾀ一覧!$AH$4:$AR$66,5,FALSE))</f>
        <v/>
      </c>
      <c r="AV729" s="1084"/>
      <c r="AW729" s="1084"/>
      <c r="AX729" s="643" t="str">
        <f>IF(AK729="","",VLOOKUP(AK729,ﾃﾞｰﾀ一覧!$AH$4:$AR$66,6,FALSE))</f>
        <v/>
      </c>
      <c r="AY729" s="649" t="str">
        <f>IF(AK729="","",VLOOKUP(AK729,ﾃﾞｰﾀ一覧!$AH$4:$AR$66,8,FALSE))</f>
        <v/>
      </c>
      <c r="AZ729" s="1084"/>
      <c r="BA729" s="1084"/>
      <c r="BB729" s="388" t="str">
        <f>IF(AK729="","",VLOOKUP(AK729,ﾃﾞｰﾀ一覧!$AH$4:$AR$66,9,FALSE))</f>
        <v/>
      </c>
      <c r="BC729" s="1124"/>
      <c r="BD729" s="1125"/>
      <c r="BE729" s="1125"/>
      <c r="BF729" s="1124"/>
      <c r="BG729" s="1125"/>
      <c r="BH729" s="1125"/>
      <c r="BI729" s="1124"/>
      <c r="BJ729" s="1125"/>
      <c r="BK729" s="1150"/>
      <c r="BL729" s="1154"/>
      <c r="BM729" s="1155"/>
      <c r="BN729" s="1156"/>
      <c r="BO729" s="1109" t="str">
        <f>IF($AK729="","",IF($BF729="","",IF($BF729=ﾃﾞｰﾀ一覧!$U$37,"",IF($BF729=ﾃﾞｰﾀ一覧!$U$38,"",IF($AH729=ﾃﾞｰﾀ一覧!$U$25,VLOOKUP($AK729,ﾃﾞｰﾀ一覧!$AH$43:$AR$66,10,FALSE),VLOOKUP($AK729,ﾃﾞｰﾀ一覧!$AH$4:$AR$66,10,FALSE))))))</f>
        <v/>
      </c>
      <c r="BP729" s="1110"/>
      <c r="BQ729" s="1110"/>
      <c r="BR729" s="1111"/>
      <c r="BS729" s="1307">
        <f>IF($BL729="",0,VLOOKUP($BL729,ﾃﾞｰﾀ一覧!$AY$4:$BB$16,3,FALSE))+IF($BC729="",0,VLOOKUP($BC729,ﾃﾞｰﾀ一覧!$AY$4:$BB$16,3,FALSE))+IF($BD729="",0,VLOOKUP($BD729,ﾃﾞｰﾀ一覧!$AY$4:$BB$16,3,FALSE))</f>
        <v>0</v>
      </c>
      <c r="BT729" s="1307"/>
      <c r="BU729" s="1307"/>
      <c r="BV729" s="1112" t="str">
        <f>IF($BO729="","",IF($BF729=ﾃﾞｰﾀ一覧!$U$37,"",IF($BF729=ﾃﾞｰﾀ一覧!$U$38,"",IF($BO729=ﾃﾞｰﾀ一覧!$AT$27,ﾃﾞｰﾀ一覧!$AT$27,VLOOKUP($AK729,ﾃﾞｰﾀ一覧!$AH$4:$AR$66,11,FALSE)*IF($BO729=ﾃﾞｰﾀ一覧!$AT$17,($AR729+1)*($AV729+1),IF($BO729=ﾃﾞｰﾀ一覧!$AT$22,IF(COUNTIF($AD729,"*天端*"),ﾃﾞｰﾀ一覧!$AU$43/2,ﾃﾞｰﾀ一覧!$AU$43/3),IF($BO729=ﾃﾞｰﾀ一覧!$AT$20,$AR729*$AV729,IF($BO729=ﾃﾞｰﾀ一覧!$AT$21,$AV729,1))))))))</f>
        <v/>
      </c>
      <c r="BW729" s="1112"/>
      <c r="BX729" s="1112"/>
      <c r="BY729" s="1088" t="str">
        <f>IF($B729="","",IF($AH729="","",IF($CK729=ﾃﾞｰﾀ一覧!$U$53,ﾃﾞｰﾀ一覧!$U$61,IF($AH729=ﾃﾞｰﾀ一覧!$U$21,ﾃﾞｰﾀ一覧!$U$60,IF(OR($AH729=ﾃﾞｰﾀ一覧!$U$19,$AH729=ﾃﾞｰﾀ一覧!$U$20,$AH729=ﾃﾞｰﾀ一覧!$U$23,$AH729=ﾃﾞｰﾀ一覧!$U$22,$AH729=ﾃﾞｰﾀ一覧!$U$18,AH729=ﾃﾞｰﾀ一覧!$U$25),ﾃﾞｰﾀ一覧!$U$59,ﾃﾞｰﾀ一覧!$U$62)))))</f>
        <v/>
      </c>
      <c r="BZ729" s="1089"/>
      <c r="CA729" s="1113"/>
      <c r="CB729" s="1113"/>
      <c r="CC729" s="1113"/>
      <c r="CD729" s="1113"/>
      <c r="CE729" s="1113"/>
      <c r="CF729" s="1113"/>
      <c r="CG729" s="1113"/>
      <c r="CH729" s="1113"/>
      <c r="CI729" s="1114"/>
      <c r="CK729" s="240"/>
      <c r="CM729" s="378" t="str">
        <f t="shared" si="77"/>
        <v/>
      </c>
      <c r="CN729" s="379" t="str">
        <f t="shared" si="78"/>
        <v/>
      </c>
      <c r="CO729" s="379" t="str">
        <f t="shared" si="79"/>
        <v/>
      </c>
      <c r="CP729" s="380" t="str">
        <f t="shared" si="80"/>
        <v/>
      </c>
      <c r="CQ729" s="244"/>
      <c r="CR729" s="1100"/>
      <c r="CS729" s="1101"/>
      <c r="CT729" s="1102"/>
      <c r="CU729" s="1135"/>
      <c r="CV729" s="1136"/>
      <c r="CW729" s="1136"/>
      <c r="CX729" s="1137"/>
      <c r="CY729" s="1138"/>
      <c r="CZ729" s="1139"/>
      <c r="DA729" s="1140"/>
      <c r="DB729" s="1132"/>
      <c r="DC729" s="1133"/>
      <c r="DD729" s="1133"/>
      <c r="DE729" s="1133"/>
      <c r="DF729" s="1133"/>
      <c r="DG729" s="1134"/>
      <c r="DH729" s="580"/>
      <c r="DI729" s="1084"/>
      <c r="DJ729" s="1084"/>
      <c r="DK729" s="581"/>
      <c r="DL729" s="582"/>
      <c r="DM729" s="1084"/>
      <c r="DN729" s="1084"/>
      <c r="DO729" s="581"/>
      <c r="DP729" s="582"/>
      <c r="DQ729" s="1084"/>
      <c r="DR729" s="1084"/>
      <c r="DS729" s="583"/>
      <c r="DT729" s="1124"/>
      <c r="DU729" s="1125"/>
      <c r="DV729" s="1125"/>
      <c r="DW729" s="1124"/>
      <c r="DX729" s="1125"/>
      <c r="DY729" s="1150"/>
      <c r="DZ729" s="1362"/>
      <c r="EA729" s="1363"/>
      <c r="EB729" s="1362"/>
      <c r="EC729" s="1363"/>
      <c r="ED729" s="1362"/>
      <c r="EE729" s="1377"/>
      <c r="EF729" s="1378"/>
      <c r="EG729" s="1379"/>
      <c r="EH729" s="1379"/>
      <c r="EI729" s="1380"/>
      <c r="EJ729" s="1381"/>
      <c r="EK729" s="1381"/>
      <c r="EL729" s="1381"/>
      <c r="EM729" s="1382"/>
      <c r="EN729" s="1382"/>
      <c r="EO729" s="1382"/>
      <c r="EP729" s="1375"/>
      <c r="EQ729" s="1376"/>
      <c r="ER729" s="1113"/>
      <c r="ES729" s="1113"/>
      <c r="ET729" s="1113"/>
      <c r="EU729" s="1113"/>
      <c r="EV729" s="1113"/>
      <c r="EW729" s="1113"/>
      <c r="EX729" s="1113"/>
      <c r="EY729" s="1113"/>
      <c r="EZ729" s="1114"/>
    </row>
    <row r="730" spans="1:156" ht="30" customHeight="1" x14ac:dyDescent="0.2">
      <c r="A730" s="207">
        <f t="shared" si="81"/>
        <v>719</v>
      </c>
      <c r="B730" s="1103"/>
      <c r="C730" s="1104"/>
      <c r="D730" s="1303"/>
      <c r="E730" s="1304"/>
      <c r="F730" s="1094" t="str">
        <f t="shared" si="83"/>
        <v/>
      </c>
      <c r="G730" s="1095"/>
      <c r="H730" s="1095"/>
      <c r="I730" s="1095"/>
      <c r="J730" s="1095"/>
      <c r="K730" s="1095"/>
      <c r="L730" s="1095"/>
      <c r="M730" s="1095"/>
      <c r="N730" s="1095"/>
      <c r="O730" s="1095"/>
      <c r="P730" s="1095"/>
      <c r="Q730" s="1095"/>
      <c r="R730" s="1095"/>
      <c r="S730" s="1095"/>
      <c r="T730" s="1095"/>
      <c r="U730" s="1095"/>
      <c r="V730" s="1095"/>
      <c r="W730" s="1096"/>
      <c r="X730" s="1299">
        <f t="shared" si="82"/>
        <v>0</v>
      </c>
      <c r="Y730" s="1300"/>
      <c r="Z730" s="1301"/>
      <c r="AA730" s="1100"/>
      <c r="AB730" s="1101"/>
      <c r="AC730" s="1102"/>
      <c r="AD730" s="1135"/>
      <c r="AE730" s="1136"/>
      <c r="AF730" s="1136"/>
      <c r="AG730" s="1137"/>
      <c r="AH730" s="1138"/>
      <c r="AI730" s="1139"/>
      <c r="AJ730" s="1140"/>
      <c r="AK730" s="1132"/>
      <c r="AL730" s="1133"/>
      <c r="AM730" s="1133"/>
      <c r="AN730" s="1133"/>
      <c r="AO730" s="1133"/>
      <c r="AP730" s="1134"/>
      <c r="AQ730" s="642" t="str">
        <f>IF(AK730="","",VLOOKUP(AK730,ﾃﾞｰﾀ一覧!$AH$4:$AR$66,2,FALSE))</f>
        <v/>
      </c>
      <c r="AR730" s="1084"/>
      <c r="AS730" s="1084"/>
      <c r="AT730" s="643" t="str">
        <f>IF(AK730="","",VLOOKUP(AK730,ﾃﾞｰﾀ一覧!$AH$4:$AR$66,3,FALSE))</f>
        <v/>
      </c>
      <c r="AU730" s="644" t="str">
        <f>IF(AK730="","",VLOOKUP(AK730,ﾃﾞｰﾀ一覧!$AH$4:$AR$66,5,FALSE))</f>
        <v/>
      </c>
      <c r="AV730" s="1084"/>
      <c r="AW730" s="1084"/>
      <c r="AX730" s="643" t="str">
        <f>IF(AK730="","",VLOOKUP(AK730,ﾃﾞｰﾀ一覧!$AH$4:$AR$66,6,FALSE))</f>
        <v/>
      </c>
      <c r="AY730" s="649" t="str">
        <f>IF(AK730="","",VLOOKUP(AK730,ﾃﾞｰﾀ一覧!$AH$4:$AR$66,8,FALSE))</f>
        <v/>
      </c>
      <c r="AZ730" s="1084"/>
      <c r="BA730" s="1084"/>
      <c r="BB730" s="388" t="str">
        <f>IF(AK730="","",VLOOKUP(AK730,ﾃﾞｰﾀ一覧!$AH$4:$AR$66,9,FALSE))</f>
        <v/>
      </c>
      <c r="BC730" s="1124"/>
      <c r="BD730" s="1125"/>
      <c r="BE730" s="1125"/>
      <c r="BF730" s="1124"/>
      <c r="BG730" s="1125"/>
      <c r="BH730" s="1125"/>
      <c r="BI730" s="1124"/>
      <c r="BJ730" s="1125"/>
      <c r="BK730" s="1150"/>
      <c r="BL730" s="1154"/>
      <c r="BM730" s="1155"/>
      <c r="BN730" s="1156"/>
      <c r="BO730" s="1109" t="str">
        <f>IF($AK730="","",IF($BF730="","",IF($BF730=ﾃﾞｰﾀ一覧!$U$37,"",IF($BF730=ﾃﾞｰﾀ一覧!$U$38,"",IF($AH730=ﾃﾞｰﾀ一覧!$U$25,VLOOKUP($AK730,ﾃﾞｰﾀ一覧!$AH$43:$AR$66,10,FALSE),VLOOKUP($AK730,ﾃﾞｰﾀ一覧!$AH$4:$AR$66,10,FALSE))))))</f>
        <v/>
      </c>
      <c r="BP730" s="1110"/>
      <c r="BQ730" s="1110"/>
      <c r="BR730" s="1111"/>
      <c r="BS730" s="1307">
        <f>IF($BL730="",0,VLOOKUP($BL730,ﾃﾞｰﾀ一覧!$AY$4:$BB$16,3,FALSE))+IF($BC730="",0,VLOOKUP($BC730,ﾃﾞｰﾀ一覧!$AY$4:$BB$16,3,FALSE))+IF($BD730="",0,VLOOKUP($BD730,ﾃﾞｰﾀ一覧!$AY$4:$BB$16,3,FALSE))</f>
        <v>0</v>
      </c>
      <c r="BT730" s="1307"/>
      <c r="BU730" s="1307"/>
      <c r="BV730" s="1112" t="str">
        <f>IF($BO730="","",IF($BF730=ﾃﾞｰﾀ一覧!$U$37,"",IF($BF730=ﾃﾞｰﾀ一覧!$U$38,"",IF($BO730=ﾃﾞｰﾀ一覧!$AT$27,ﾃﾞｰﾀ一覧!$AT$27,VLOOKUP($AK730,ﾃﾞｰﾀ一覧!$AH$4:$AR$66,11,FALSE)*IF($BO730=ﾃﾞｰﾀ一覧!$AT$17,($AR730+1)*($AV730+1),IF($BO730=ﾃﾞｰﾀ一覧!$AT$22,IF(COUNTIF($AD730,"*天端*"),ﾃﾞｰﾀ一覧!$AU$43/2,ﾃﾞｰﾀ一覧!$AU$43/3),IF($BO730=ﾃﾞｰﾀ一覧!$AT$20,$AR730*$AV730,IF($BO730=ﾃﾞｰﾀ一覧!$AT$21,$AV730,1))))))))</f>
        <v/>
      </c>
      <c r="BW730" s="1112"/>
      <c r="BX730" s="1112"/>
      <c r="BY730" s="1088" t="str">
        <f>IF($B730="","",IF($AH730="","",IF($CK730=ﾃﾞｰﾀ一覧!$U$53,ﾃﾞｰﾀ一覧!$U$61,IF($AH730=ﾃﾞｰﾀ一覧!$U$21,ﾃﾞｰﾀ一覧!$U$60,IF(OR($AH730=ﾃﾞｰﾀ一覧!$U$19,$AH730=ﾃﾞｰﾀ一覧!$U$20,$AH730=ﾃﾞｰﾀ一覧!$U$23,$AH730=ﾃﾞｰﾀ一覧!$U$22,$AH730=ﾃﾞｰﾀ一覧!$U$18,AH730=ﾃﾞｰﾀ一覧!$U$25),ﾃﾞｰﾀ一覧!$U$59,ﾃﾞｰﾀ一覧!$U$62)))))</f>
        <v/>
      </c>
      <c r="BZ730" s="1089"/>
      <c r="CA730" s="1113"/>
      <c r="CB730" s="1113"/>
      <c r="CC730" s="1113"/>
      <c r="CD730" s="1113"/>
      <c r="CE730" s="1113"/>
      <c r="CF730" s="1113"/>
      <c r="CG730" s="1113"/>
      <c r="CH730" s="1113"/>
      <c r="CI730" s="1114"/>
      <c r="CK730" s="240"/>
      <c r="CM730" s="378" t="str">
        <f t="shared" si="77"/>
        <v/>
      </c>
      <c r="CN730" s="379" t="str">
        <f t="shared" si="78"/>
        <v/>
      </c>
      <c r="CO730" s="379" t="str">
        <f t="shared" si="79"/>
        <v/>
      </c>
      <c r="CP730" s="380" t="str">
        <f t="shared" si="80"/>
        <v/>
      </c>
      <c r="CQ730" s="244"/>
      <c r="CR730" s="1100"/>
      <c r="CS730" s="1101"/>
      <c r="CT730" s="1102"/>
      <c r="CU730" s="1135"/>
      <c r="CV730" s="1136"/>
      <c r="CW730" s="1136"/>
      <c r="CX730" s="1137"/>
      <c r="CY730" s="1138"/>
      <c r="CZ730" s="1139"/>
      <c r="DA730" s="1140"/>
      <c r="DB730" s="1132"/>
      <c r="DC730" s="1133"/>
      <c r="DD730" s="1133"/>
      <c r="DE730" s="1133"/>
      <c r="DF730" s="1133"/>
      <c r="DG730" s="1134"/>
      <c r="DH730" s="580"/>
      <c r="DI730" s="1084"/>
      <c r="DJ730" s="1084"/>
      <c r="DK730" s="581"/>
      <c r="DL730" s="582"/>
      <c r="DM730" s="1084"/>
      <c r="DN730" s="1084"/>
      <c r="DO730" s="581"/>
      <c r="DP730" s="582"/>
      <c r="DQ730" s="1084"/>
      <c r="DR730" s="1084"/>
      <c r="DS730" s="583"/>
      <c r="DT730" s="1124"/>
      <c r="DU730" s="1125"/>
      <c r="DV730" s="1125"/>
      <c r="DW730" s="1124"/>
      <c r="DX730" s="1125"/>
      <c r="DY730" s="1150"/>
      <c r="DZ730" s="1362"/>
      <c r="EA730" s="1363"/>
      <c r="EB730" s="1362"/>
      <c r="EC730" s="1363"/>
      <c r="ED730" s="1362"/>
      <c r="EE730" s="1377"/>
      <c r="EF730" s="1378"/>
      <c r="EG730" s="1379"/>
      <c r="EH730" s="1379"/>
      <c r="EI730" s="1380"/>
      <c r="EJ730" s="1381"/>
      <c r="EK730" s="1381"/>
      <c r="EL730" s="1381"/>
      <c r="EM730" s="1382"/>
      <c r="EN730" s="1382"/>
      <c r="EO730" s="1382"/>
      <c r="EP730" s="1375"/>
      <c r="EQ730" s="1376"/>
      <c r="ER730" s="1113"/>
      <c r="ES730" s="1113"/>
      <c r="ET730" s="1113"/>
      <c r="EU730" s="1113"/>
      <c r="EV730" s="1113"/>
      <c r="EW730" s="1113"/>
      <c r="EX730" s="1113"/>
      <c r="EY730" s="1113"/>
      <c r="EZ730" s="1114"/>
    </row>
    <row r="731" spans="1:156" ht="30" customHeight="1" x14ac:dyDescent="0.2">
      <c r="A731" s="207">
        <f t="shared" si="81"/>
        <v>720</v>
      </c>
      <c r="B731" s="1103"/>
      <c r="C731" s="1104"/>
      <c r="D731" s="1303"/>
      <c r="E731" s="1304"/>
      <c r="F731" s="1094" t="str">
        <f t="shared" si="83"/>
        <v/>
      </c>
      <c r="G731" s="1095"/>
      <c r="H731" s="1095"/>
      <c r="I731" s="1095"/>
      <c r="J731" s="1095"/>
      <c r="K731" s="1095"/>
      <c r="L731" s="1095"/>
      <c r="M731" s="1095"/>
      <c r="N731" s="1095"/>
      <c r="O731" s="1095"/>
      <c r="P731" s="1095"/>
      <c r="Q731" s="1095"/>
      <c r="R731" s="1095"/>
      <c r="S731" s="1095"/>
      <c r="T731" s="1095"/>
      <c r="U731" s="1095"/>
      <c r="V731" s="1095"/>
      <c r="W731" s="1096"/>
      <c r="X731" s="1299">
        <f t="shared" si="82"/>
        <v>0</v>
      </c>
      <c r="Y731" s="1300"/>
      <c r="Z731" s="1301"/>
      <c r="AA731" s="1100"/>
      <c r="AB731" s="1101"/>
      <c r="AC731" s="1102"/>
      <c r="AD731" s="1135"/>
      <c r="AE731" s="1136"/>
      <c r="AF731" s="1136"/>
      <c r="AG731" s="1137"/>
      <c r="AH731" s="1138"/>
      <c r="AI731" s="1139"/>
      <c r="AJ731" s="1140"/>
      <c r="AK731" s="1132"/>
      <c r="AL731" s="1133"/>
      <c r="AM731" s="1133"/>
      <c r="AN731" s="1133"/>
      <c r="AO731" s="1133"/>
      <c r="AP731" s="1134"/>
      <c r="AQ731" s="642" t="str">
        <f>IF(AK731="","",VLOOKUP(AK731,ﾃﾞｰﾀ一覧!$AH$4:$AR$66,2,FALSE))</f>
        <v/>
      </c>
      <c r="AR731" s="1084"/>
      <c r="AS731" s="1084"/>
      <c r="AT731" s="643" t="str">
        <f>IF(AK731="","",VLOOKUP(AK731,ﾃﾞｰﾀ一覧!$AH$4:$AR$66,3,FALSE))</f>
        <v/>
      </c>
      <c r="AU731" s="644" t="str">
        <f>IF(AK731="","",VLOOKUP(AK731,ﾃﾞｰﾀ一覧!$AH$4:$AR$66,5,FALSE))</f>
        <v/>
      </c>
      <c r="AV731" s="1084"/>
      <c r="AW731" s="1084"/>
      <c r="AX731" s="643" t="str">
        <f>IF(AK731="","",VLOOKUP(AK731,ﾃﾞｰﾀ一覧!$AH$4:$AR$66,6,FALSE))</f>
        <v/>
      </c>
      <c r="AY731" s="649" t="str">
        <f>IF(AK731="","",VLOOKUP(AK731,ﾃﾞｰﾀ一覧!$AH$4:$AR$66,8,FALSE))</f>
        <v/>
      </c>
      <c r="AZ731" s="1084"/>
      <c r="BA731" s="1084"/>
      <c r="BB731" s="388" t="str">
        <f>IF(AK731="","",VLOOKUP(AK731,ﾃﾞｰﾀ一覧!$AH$4:$AR$66,9,FALSE))</f>
        <v/>
      </c>
      <c r="BC731" s="1124"/>
      <c r="BD731" s="1125"/>
      <c r="BE731" s="1125"/>
      <c r="BF731" s="1124"/>
      <c r="BG731" s="1125"/>
      <c r="BH731" s="1125"/>
      <c r="BI731" s="1124"/>
      <c r="BJ731" s="1125"/>
      <c r="BK731" s="1150"/>
      <c r="BL731" s="1154"/>
      <c r="BM731" s="1155"/>
      <c r="BN731" s="1156"/>
      <c r="BO731" s="1109" t="str">
        <f>IF($AK731="","",IF($BF731="","",IF($BF731=ﾃﾞｰﾀ一覧!$U$37,"",IF($BF731=ﾃﾞｰﾀ一覧!$U$38,"",IF($AH731=ﾃﾞｰﾀ一覧!$U$25,VLOOKUP($AK731,ﾃﾞｰﾀ一覧!$AH$43:$AR$66,10,FALSE),VLOOKUP($AK731,ﾃﾞｰﾀ一覧!$AH$4:$AR$66,10,FALSE))))))</f>
        <v/>
      </c>
      <c r="BP731" s="1110"/>
      <c r="BQ731" s="1110"/>
      <c r="BR731" s="1111"/>
      <c r="BS731" s="1307">
        <f>IF($BL731="",0,VLOOKUP($BL731,ﾃﾞｰﾀ一覧!$AY$4:$BB$16,3,FALSE))+IF($BC731="",0,VLOOKUP($BC731,ﾃﾞｰﾀ一覧!$AY$4:$BB$16,3,FALSE))+IF($BD731="",0,VLOOKUP($BD731,ﾃﾞｰﾀ一覧!$AY$4:$BB$16,3,FALSE))</f>
        <v>0</v>
      </c>
      <c r="BT731" s="1307"/>
      <c r="BU731" s="1307"/>
      <c r="BV731" s="1112" t="str">
        <f>IF($BO731="","",IF($BF731=ﾃﾞｰﾀ一覧!$U$37,"",IF($BF731=ﾃﾞｰﾀ一覧!$U$38,"",IF($BO731=ﾃﾞｰﾀ一覧!$AT$27,ﾃﾞｰﾀ一覧!$AT$27,VLOOKUP($AK731,ﾃﾞｰﾀ一覧!$AH$4:$AR$66,11,FALSE)*IF($BO731=ﾃﾞｰﾀ一覧!$AT$17,($AR731+1)*($AV731+1),IF($BO731=ﾃﾞｰﾀ一覧!$AT$22,IF(COUNTIF($AD731,"*天端*"),ﾃﾞｰﾀ一覧!$AU$43/2,ﾃﾞｰﾀ一覧!$AU$43/3),IF($BO731=ﾃﾞｰﾀ一覧!$AT$20,$AR731*$AV731,IF($BO731=ﾃﾞｰﾀ一覧!$AT$21,$AV731,1))))))))</f>
        <v/>
      </c>
      <c r="BW731" s="1112"/>
      <c r="BX731" s="1112"/>
      <c r="BY731" s="1088" t="str">
        <f>IF($B731="","",IF($AH731="","",IF($CK731=ﾃﾞｰﾀ一覧!$U$53,ﾃﾞｰﾀ一覧!$U$61,IF($AH731=ﾃﾞｰﾀ一覧!$U$21,ﾃﾞｰﾀ一覧!$U$60,IF(OR($AH731=ﾃﾞｰﾀ一覧!$U$19,$AH731=ﾃﾞｰﾀ一覧!$U$20,$AH731=ﾃﾞｰﾀ一覧!$U$23,$AH731=ﾃﾞｰﾀ一覧!$U$22,$AH731=ﾃﾞｰﾀ一覧!$U$18,AH731=ﾃﾞｰﾀ一覧!$U$25),ﾃﾞｰﾀ一覧!$U$59,ﾃﾞｰﾀ一覧!$U$62)))))</f>
        <v/>
      </c>
      <c r="BZ731" s="1089"/>
      <c r="CA731" s="1113"/>
      <c r="CB731" s="1113"/>
      <c r="CC731" s="1113"/>
      <c r="CD731" s="1113"/>
      <c r="CE731" s="1113"/>
      <c r="CF731" s="1113"/>
      <c r="CG731" s="1113"/>
      <c r="CH731" s="1113"/>
      <c r="CI731" s="1114"/>
      <c r="CK731" s="240"/>
      <c r="CM731" s="378" t="str">
        <f t="shared" si="77"/>
        <v/>
      </c>
      <c r="CN731" s="379" t="str">
        <f t="shared" si="78"/>
        <v/>
      </c>
      <c r="CO731" s="379" t="str">
        <f t="shared" si="79"/>
        <v/>
      </c>
      <c r="CP731" s="380" t="str">
        <f t="shared" si="80"/>
        <v/>
      </c>
      <c r="CQ731" s="244"/>
      <c r="CR731" s="1100"/>
      <c r="CS731" s="1101"/>
      <c r="CT731" s="1102"/>
      <c r="CU731" s="1135"/>
      <c r="CV731" s="1136"/>
      <c r="CW731" s="1136"/>
      <c r="CX731" s="1137"/>
      <c r="CY731" s="1138"/>
      <c r="CZ731" s="1139"/>
      <c r="DA731" s="1140"/>
      <c r="DB731" s="1132"/>
      <c r="DC731" s="1133"/>
      <c r="DD731" s="1133"/>
      <c r="DE731" s="1133"/>
      <c r="DF731" s="1133"/>
      <c r="DG731" s="1134"/>
      <c r="DH731" s="580"/>
      <c r="DI731" s="1084"/>
      <c r="DJ731" s="1084"/>
      <c r="DK731" s="581"/>
      <c r="DL731" s="582"/>
      <c r="DM731" s="1084"/>
      <c r="DN731" s="1084"/>
      <c r="DO731" s="581"/>
      <c r="DP731" s="582"/>
      <c r="DQ731" s="1084"/>
      <c r="DR731" s="1084"/>
      <c r="DS731" s="583"/>
      <c r="DT731" s="1124"/>
      <c r="DU731" s="1125"/>
      <c r="DV731" s="1125"/>
      <c r="DW731" s="1124"/>
      <c r="DX731" s="1125"/>
      <c r="DY731" s="1150"/>
      <c r="DZ731" s="1362"/>
      <c r="EA731" s="1363"/>
      <c r="EB731" s="1362"/>
      <c r="EC731" s="1363"/>
      <c r="ED731" s="1362"/>
      <c r="EE731" s="1377"/>
      <c r="EF731" s="1378"/>
      <c r="EG731" s="1379"/>
      <c r="EH731" s="1379"/>
      <c r="EI731" s="1380"/>
      <c r="EJ731" s="1381"/>
      <c r="EK731" s="1381"/>
      <c r="EL731" s="1381"/>
      <c r="EM731" s="1382"/>
      <c r="EN731" s="1382"/>
      <c r="EO731" s="1382"/>
      <c r="EP731" s="1375"/>
      <c r="EQ731" s="1376"/>
      <c r="ER731" s="1113"/>
      <c r="ES731" s="1113"/>
      <c r="ET731" s="1113"/>
      <c r="EU731" s="1113"/>
      <c r="EV731" s="1113"/>
      <c r="EW731" s="1113"/>
      <c r="EX731" s="1113"/>
      <c r="EY731" s="1113"/>
      <c r="EZ731" s="1114"/>
    </row>
    <row r="732" spans="1:156" ht="30" customHeight="1" x14ac:dyDescent="0.2">
      <c r="A732" s="207">
        <f t="shared" si="81"/>
        <v>721</v>
      </c>
      <c r="B732" s="1103"/>
      <c r="C732" s="1104"/>
      <c r="D732" s="1303"/>
      <c r="E732" s="1304"/>
      <c r="F732" s="1094" t="str">
        <f t="shared" si="83"/>
        <v/>
      </c>
      <c r="G732" s="1095"/>
      <c r="H732" s="1095"/>
      <c r="I732" s="1095"/>
      <c r="J732" s="1095"/>
      <c r="K732" s="1095"/>
      <c r="L732" s="1095"/>
      <c r="M732" s="1095"/>
      <c r="N732" s="1095"/>
      <c r="O732" s="1095"/>
      <c r="P732" s="1095"/>
      <c r="Q732" s="1095"/>
      <c r="R732" s="1095"/>
      <c r="S732" s="1095"/>
      <c r="T732" s="1095"/>
      <c r="U732" s="1095"/>
      <c r="V732" s="1095"/>
      <c r="W732" s="1096"/>
      <c r="X732" s="1299">
        <f t="shared" si="82"/>
        <v>0</v>
      </c>
      <c r="Y732" s="1300"/>
      <c r="Z732" s="1301"/>
      <c r="AA732" s="1100"/>
      <c r="AB732" s="1101"/>
      <c r="AC732" s="1102"/>
      <c r="AD732" s="1135"/>
      <c r="AE732" s="1136"/>
      <c r="AF732" s="1136"/>
      <c r="AG732" s="1137"/>
      <c r="AH732" s="1138"/>
      <c r="AI732" s="1139"/>
      <c r="AJ732" s="1140"/>
      <c r="AK732" s="1132"/>
      <c r="AL732" s="1133"/>
      <c r="AM732" s="1133"/>
      <c r="AN732" s="1133"/>
      <c r="AO732" s="1133"/>
      <c r="AP732" s="1134"/>
      <c r="AQ732" s="642" t="str">
        <f>IF(AK732="","",VLOOKUP(AK732,ﾃﾞｰﾀ一覧!$AH$4:$AR$66,2,FALSE))</f>
        <v/>
      </c>
      <c r="AR732" s="1084"/>
      <c r="AS732" s="1084"/>
      <c r="AT732" s="643" t="str">
        <f>IF(AK732="","",VLOOKUP(AK732,ﾃﾞｰﾀ一覧!$AH$4:$AR$66,3,FALSE))</f>
        <v/>
      </c>
      <c r="AU732" s="644" t="str">
        <f>IF(AK732="","",VLOOKUP(AK732,ﾃﾞｰﾀ一覧!$AH$4:$AR$66,5,FALSE))</f>
        <v/>
      </c>
      <c r="AV732" s="1084"/>
      <c r="AW732" s="1084"/>
      <c r="AX732" s="643" t="str">
        <f>IF(AK732="","",VLOOKUP(AK732,ﾃﾞｰﾀ一覧!$AH$4:$AR$66,6,FALSE))</f>
        <v/>
      </c>
      <c r="AY732" s="649" t="str">
        <f>IF(AK732="","",VLOOKUP(AK732,ﾃﾞｰﾀ一覧!$AH$4:$AR$66,8,FALSE))</f>
        <v/>
      </c>
      <c r="AZ732" s="1084"/>
      <c r="BA732" s="1084"/>
      <c r="BB732" s="388" t="str">
        <f>IF(AK732="","",VLOOKUP(AK732,ﾃﾞｰﾀ一覧!$AH$4:$AR$66,9,FALSE))</f>
        <v/>
      </c>
      <c r="BC732" s="1124"/>
      <c r="BD732" s="1125"/>
      <c r="BE732" s="1125"/>
      <c r="BF732" s="1124"/>
      <c r="BG732" s="1125"/>
      <c r="BH732" s="1125"/>
      <c r="BI732" s="1124"/>
      <c r="BJ732" s="1125"/>
      <c r="BK732" s="1150"/>
      <c r="BL732" s="1154"/>
      <c r="BM732" s="1155"/>
      <c r="BN732" s="1156"/>
      <c r="BO732" s="1109" t="str">
        <f>IF($AK732="","",IF($BF732="","",IF($BF732=ﾃﾞｰﾀ一覧!$U$37,"",IF($BF732=ﾃﾞｰﾀ一覧!$U$38,"",IF($AH732=ﾃﾞｰﾀ一覧!$U$25,VLOOKUP($AK732,ﾃﾞｰﾀ一覧!$AH$43:$AR$66,10,FALSE),VLOOKUP($AK732,ﾃﾞｰﾀ一覧!$AH$4:$AR$66,10,FALSE))))))</f>
        <v/>
      </c>
      <c r="BP732" s="1110"/>
      <c r="BQ732" s="1110"/>
      <c r="BR732" s="1111"/>
      <c r="BS732" s="1307">
        <f>IF($BL732="",0,VLOOKUP($BL732,ﾃﾞｰﾀ一覧!$AY$4:$BB$16,3,FALSE))+IF($BC732="",0,VLOOKUP($BC732,ﾃﾞｰﾀ一覧!$AY$4:$BB$16,3,FALSE))+IF($BD732="",0,VLOOKUP($BD732,ﾃﾞｰﾀ一覧!$AY$4:$BB$16,3,FALSE))</f>
        <v>0</v>
      </c>
      <c r="BT732" s="1307"/>
      <c r="BU732" s="1307"/>
      <c r="BV732" s="1112" t="str">
        <f>IF($BO732="","",IF($BF732=ﾃﾞｰﾀ一覧!$U$37,"",IF($BF732=ﾃﾞｰﾀ一覧!$U$38,"",IF($BO732=ﾃﾞｰﾀ一覧!$AT$27,ﾃﾞｰﾀ一覧!$AT$27,VLOOKUP($AK732,ﾃﾞｰﾀ一覧!$AH$4:$AR$66,11,FALSE)*IF($BO732=ﾃﾞｰﾀ一覧!$AT$17,($AR732+1)*($AV732+1),IF($BO732=ﾃﾞｰﾀ一覧!$AT$22,IF(COUNTIF($AD732,"*天端*"),ﾃﾞｰﾀ一覧!$AU$43/2,ﾃﾞｰﾀ一覧!$AU$43/3),IF($BO732=ﾃﾞｰﾀ一覧!$AT$20,$AR732*$AV732,IF($BO732=ﾃﾞｰﾀ一覧!$AT$21,$AV732,1))))))))</f>
        <v/>
      </c>
      <c r="BW732" s="1112"/>
      <c r="BX732" s="1112"/>
      <c r="BY732" s="1088" t="str">
        <f>IF($B732="","",IF($AH732="","",IF($CK732=ﾃﾞｰﾀ一覧!$U$53,ﾃﾞｰﾀ一覧!$U$61,IF($AH732=ﾃﾞｰﾀ一覧!$U$21,ﾃﾞｰﾀ一覧!$U$60,IF(OR($AH732=ﾃﾞｰﾀ一覧!$U$19,$AH732=ﾃﾞｰﾀ一覧!$U$20,$AH732=ﾃﾞｰﾀ一覧!$U$23,$AH732=ﾃﾞｰﾀ一覧!$U$22,$AH732=ﾃﾞｰﾀ一覧!$U$18,AH732=ﾃﾞｰﾀ一覧!$U$25),ﾃﾞｰﾀ一覧!$U$59,ﾃﾞｰﾀ一覧!$U$62)))))</f>
        <v/>
      </c>
      <c r="BZ732" s="1089"/>
      <c r="CA732" s="1113"/>
      <c r="CB732" s="1113"/>
      <c r="CC732" s="1113"/>
      <c r="CD732" s="1113"/>
      <c r="CE732" s="1113"/>
      <c r="CF732" s="1113"/>
      <c r="CG732" s="1113"/>
      <c r="CH732" s="1113"/>
      <c r="CI732" s="1114"/>
      <c r="CK732" s="240"/>
      <c r="CM732" s="378" t="str">
        <f t="shared" si="77"/>
        <v/>
      </c>
      <c r="CN732" s="379" t="str">
        <f t="shared" si="78"/>
        <v/>
      </c>
      <c r="CO732" s="379" t="str">
        <f t="shared" si="79"/>
        <v/>
      </c>
      <c r="CP732" s="380" t="str">
        <f t="shared" si="80"/>
        <v/>
      </c>
      <c r="CQ732" s="244"/>
      <c r="CR732" s="1100"/>
      <c r="CS732" s="1101"/>
      <c r="CT732" s="1102"/>
      <c r="CU732" s="1135"/>
      <c r="CV732" s="1136"/>
      <c r="CW732" s="1136"/>
      <c r="CX732" s="1137"/>
      <c r="CY732" s="1138"/>
      <c r="CZ732" s="1139"/>
      <c r="DA732" s="1140"/>
      <c r="DB732" s="1132"/>
      <c r="DC732" s="1133"/>
      <c r="DD732" s="1133"/>
      <c r="DE732" s="1133"/>
      <c r="DF732" s="1133"/>
      <c r="DG732" s="1134"/>
      <c r="DH732" s="580"/>
      <c r="DI732" s="1084"/>
      <c r="DJ732" s="1084"/>
      <c r="DK732" s="581"/>
      <c r="DL732" s="582"/>
      <c r="DM732" s="1084"/>
      <c r="DN732" s="1084"/>
      <c r="DO732" s="581"/>
      <c r="DP732" s="582"/>
      <c r="DQ732" s="1084"/>
      <c r="DR732" s="1084"/>
      <c r="DS732" s="583"/>
      <c r="DT732" s="1124"/>
      <c r="DU732" s="1125"/>
      <c r="DV732" s="1125"/>
      <c r="DW732" s="1124"/>
      <c r="DX732" s="1125"/>
      <c r="DY732" s="1150"/>
      <c r="DZ732" s="1362"/>
      <c r="EA732" s="1363"/>
      <c r="EB732" s="1362"/>
      <c r="EC732" s="1363"/>
      <c r="ED732" s="1362"/>
      <c r="EE732" s="1377"/>
      <c r="EF732" s="1378"/>
      <c r="EG732" s="1379"/>
      <c r="EH732" s="1379"/>
      <c r="EI732" s="1380"/>
      <c r="EJ732" s="1381"/>
      <c r="EK732" s="1381"/>
      <c r="EL732" s="1381"/>
      <c r="EM732" s="1382"/>
      <c r="EN732" s="1382"/>
      <c r="EO732" s="1382"/>
      <c r="EP732" s="1375"/>
      <c r="EQ732" s="1376"/>
      <c r="ER732" s="1113"/>
      <c r="ES732" s="1113"/>
      <c r="ET732" s="1113"/>
      <c r="EU732" s="1113"/>
      <c r="EV732" s="1113"/>
      <c r="EW732" s="1113"/>
      <c r="EX732" s="1113"/>
      <c r="EY732" s="1113"/>
      <c r="EZ732" s="1114"/>
    </row>
    <row r="733" spans="1:156" ht="30" customHeight="1" x14ac:dyDescent="0.2">
      <c r="A733" s="207">
        <f t="shared" si="81"/>
        <v>722</v>
      </c>
      <c r="B733" s="1103"/>
      <c r="C733" s="1104"/>
      <c r="D733" s="1303"/>
      <c r="E733" s="1304"/>
      <c r="F733" s="1094" t="str">
        <f t="shared" si="83"/>
        <v/>
      </c>
      <c r="G733" s="1095"/>
      <c r="H733" s="1095"/>
      <c r="I733" s="1095"/>
      <c r="J733" s="1095"/>
      <c r="K733" s="1095"/>
      <c r="L733" s="1095"/>
      <c r="M733" s="1095"/>
      <c r="N733" s="1095"/>
      <c r="O733" s="1095"/>
      <c r="P733" s="1095"/>
      <c r="Q733" s="1095"/>
      <c r="R733" s="1095"/>
      <c r="S733" s="1095"/>
      <c r="T733" s="1095"/>
      <c r="U733" s="1095"/>
      <c r="V733" s="1095"/>
      <c r="W733" s="1096"/>
      <c r="X733" s="1299">
        <f t="shared" si="82"/>
        <v>0</v>
      </c>
      <c r="Y733" s="1300"/>
      <c r="Z733" s="1301"/>
      <c r="AA733" s="1100"/>
      <c r="AB733" s="1101"/>
      <c r="AC733" s="1102"/>
      <c r="AD733" s="1135"/>
      <c r="AE733" s="1136"/>
      <c r="AF733" s="1136"/>
      <c r="AG733" s="1137"/>
      <c r="AH733" s="1138"/>
      <c r="AI733" s="1139"/>
      <c r="AJ733" s="1140"/>
      <c r="AK733" s="1132"/>
      <c r="AL733" s="1133"/>
      <c r="AM733" s="1133"/>
      <c r="AN733" s="1133"/>
      <c r="AO733" s="1133"/>
      <c r="AP733" s="1134"/>
      <c r="AQ733" s="642" t="str">
        <f>IF(AK733="","",VLOOKUP(AK733,ﾃﾞｰﾀ一覧!$AH$4:$AR$66,2,FALSE))</f>
        <v/>
      </c>
      <c r="AR733" s="1084"/>
      <c r="AS733" s="1084"/>
      <c r="AT733" s="643" t="str">
        <f>IF(AK733="","",VLOOKUP(AK733,ﾃﾞｰﾀ一覧!$AH$4:$AR$66,3,FALSE))</f>
        <v/>
      </c>
      <c r="AU733" s="644" t="str">
        <f>IF(AK733="","",VLOOKUP(AK733,ﾃﾞｰﾀ一覧!$AH$4:$AR$66,5,FALSE))</f>
        <v/>
      </c>
      <c r="AV733" s="1084"/>
      <c r="AW733" s="1084"/>
      <c r="AX733" s="643" t="str">
        <f>IF(AK733="","",VLOOKUP(AK733,ﾃﾞｰﾀ一覧!$AH$4:$AR$66,6,FALSE))</f>
        <v/>
      </c>
      <c r="AY733" s="649" t="str">
        <f>IF(AK733="","",VLOOKUP(AK733,ﾃﾞｰﾀ一覧!$AH$4:$AR$66,8,FALSE))</f>
        <v/>
      </c>
      <c r="AZ733" s="1084"/>
      <c r="BA733" s="1084"/>
      <c r="BB733" s="388" t="str">
        <f>IF(AK733="","",VLOOKUP(AK733,ﾃﾞｰﾀ一覧!$AH$4:$AR$66,9,FALSE))</f>
        <v/>
      </c>
      <c r="BC733" s="1124"/>
      <c r="BD733" s="1125"/>
      <c r="BE733" s="1125"/>
      <c r="BF733" s="1124"/>
      <c r="BG733" s="1125"/>
      <c r="BH733" s="1125"/>
      <c r="BI733" s="1124"/>
      <c r="BJ733" s="1125"/>
      <c r="BK733" s="1150"/>
      <c r="BL733" s="1154"/>
      <c r="BM733" s="1155"/>
      <c r="BN733" s="1156"/>
      <c r="BO733" s="1109" t="str">
        <f>IF($AK733="","",IF($BF733="","",IF($BF733=ﾃﾞｰﾀ一覧!$U$37,"",IF($BF733=ﾃﾞｰﾀ一覧!$U$38,"",IF($AH733=ﾃﾞｰﾀ一覧!$U$25,VLOOKUP($AK733,ﾃﾞｰﾀ一覧!$AH$43:$AR$66,10,FALSE),VLOOKUP($AK733,ﾃﾞｰﾀ一覧!$AH$4:$AR$66,10,FALSE))))))</f>
        <v/>
      </c>
      <c r="BP733" s="1110"/>
      <c r="BQ733" s="1110"/>
      <c r="BR733" s="1111"/>
      <c r="BS733" s="1307">
        <f>IF($BL733="",0,VLOOKUP($BL733,ﾃﾞｰﾀ一覧!$AY$4:$BB$16,3,FALSE))+IF($BC733="",0,VLOOKUP($BC733,ﾃﾞｰﾀ一覧!$AY$4:$BB$16,3,FALSE))+IF($BD733="",0,VLOOKUP($BD733,ﾃﾞｰﾀ一覧!$AY$4:$BB$16,3,FALSE))</f>
        <v>0</v>
      </c>
      <c r="BT733" s="1307"/>
      <c r="BU733" s="1307"/>
      <c r="BV733" s="1112" t="str">
        <f>IF($BO733="","",IF($BF733=ﾃﾞｰﾀ一覧!$U$37,"",IF($BF733=ﾃﾞｰﾀ一覧!$U$38,"",IF($BO733=ﾃﾞｰﾀ一覧!$AT$27,ﾃﾞｰﾀ一覧!$AT$27,VLOOKUP($AK733,ﾃﾞｰﾀ一覧!$AH$4:$AR$66,11,FALSE)*IF($BO733=ﾃﾞｰﾀ一覧!$AT$17,($AR733+1)*($AV733+1),IF($BO733=ﾃﾞｰﾀ一覧!$AT$22,IF(COUNTIF($AD733,"*天端*"),ﾃﾞｰﾀ一覧!$AU$43/2,ﾃﾞｰﾀ一覧!$AU$43/3),IF($BO733=ﾃﾞｰﾀ一覧!$AT$20,$AR733*$AV733,IF($BO733=ﾃﾞｰﾀ一覧!$AT$21,$AV733,1))))))))</f>
        <v/>
      </c>
      <c r="BW733" s="1112"/>
      <c r="BX733" s="1112"/>
      <c r="BY733" s="1088" t="str">
        <f>IF($B733="","",IF($AH733="","",IF($CK733=ﾃﾞｰﾀ一覧!$U$53,ﾃﾞｰﾀ一覧!$U$61,IF($AH733=ﾃﾞｰﾀ一覧!$U$21,ﾃﾞｰﾀ一覧!$U$60,IF(OR($AH733=ﾃﾞｰﾀ一覧!$U$19,$AH733=ﾃﾞｰﾀ一覧!$U$20,$AH733=ﾃﾞｰﾀ一覧!$U$23,$AH733=ﾃﾞｰﾀ一覧!$U$22,$AH733=ﾃﾞｰﾀ一覧!$U$18,AH733=ﾃﾞｰﾀ一覧!$U$25),ﾃﾞｰﾀ一覧!$U$59,ﾃﾞｰﾀ一覧!$U$62)))))</f>
        <v/>
      </c>
      <c r="BZ733" s="1089"/>
      <c r="CA733" s="1113"/>
      <c r="CB733" s="1113"/>
      <c r="CC733" s="1113"/>
      <c r="CD733" s="1113"/>
      <c r="CE733" s="1113"/>
      <c r="CF733" s="1113"/>
      <c r="CG733" s="1113"/>
      <c r="CH733" s="1113"/>
      <c r="CI733" s="1114"/>
      <c r="CK733" s="240"/>
      <c r="CM733" s="378" t="str">
        <f t="shared" si="77"/>
        <v/>
      </c>
      <c r="CN733" s="379" t="str">
        <f t="shared" si="78"/>
        <v/>
      </c>
      <c r="CO733" s="379" t="str">
        <f t="shared" si="79"/>
        <v/>
      </c>
      <c r="CP733" s="380" t="str">
        <f t="shared" si="80"/>
        <v/>
      </c>
      <c r="CQ733" s="244"/>
      <c r="CR733" s="1100"/>
      <c r="CS733" s="1101"/>
      <c r="CT733" s="1102"/>
      <c r="CU733" s="1135"/>
      <c r="CV733" s="1136"/>
      <c r="CW733" s="1136"/>
      <c r="CX733" s="1137"/>
      <c r="CY733" s="1138"/>
      <c r="CZ733" s="1139"/>
      <c r="DA733" s="1140"/>
      <c r="DB733" s="1132"/>
      <c r="DC733" s="1133"/>
      <c r="DD733" s="1133"/>
      <c r="DE733" s="1133"/>
      <c r="DF733" s="1133"/>
      <c r="DG733" s="1134"/>
      <c r="DH733" s="580"/>
      <c r="DI733" s="1084"/>
      <c r="DJ733" s="1084"/>
      <c r="DK733" s="581"/>
      <c r="DL733" s="582"/>
      <c r="DM733" s="1084"/>
      <c r="DN733" s="1084"/>
      <c r="DO733" s="581"/>
      <c r="DP733" s="582"/>
      <c r="DQ733" s="1084"/>
      <c r="DR733" s="1084"/>
      <c r="DS733" s="583"/>
      <c r="DT733" s="1124"/>
      <c r="DU733" s="1125"/>
      <c r="DV733" s="1125"/>
      <c r="DW733" s="1124"/>
      <c r="DX733" s="1125"/>
      <c r="DY733" s="1150"/>
      <c r="DZ733" s="1362"/>
      <c r="EA733" s="1363"/>
      <c r="EB733" s="1362"/>
      <c r="EC733" s="1363"/>
      <c r="ED733" s="1362"/>
      <c r="EE733" s="1377"/>
      <c r="EF733" s="1378"/>
      <c r="EG733" s="1379"/>
      <c r="EH733" s="1379"/>
      <c r="EI733" s="1380"/>
      <c r="EJ733" s="1381"/>
      <c r="EK733" s="1381"/>
      <c r="EL733" s="1381"/>
      <c r="EM733" s="1382"/>
      <c r="EN733" s="1382"/>
      <c r="EO733" s="1382"/>
      <c r="EP733" s="1375"/>
      <c r="EQ733" s="1376"/>
      <c r="ER733" s="1113"/>
      <c r="ES733" s="1113"/>
      <c r="ET733" s="1113"/>
      <c r="EU733" s="1113"/>
      <c r="EV733" s="1113"/>
      <c r="EW733" s="1113"/>
      <c r="EX733" s="1113"/>
      <c r="EY733" s="1113"/>
      <c r="EZ733" s="1114"/>
    </row>
    <row r="734" spans="1:156" ht="30" customHeight="1" x14ac:dyDescent="0.2">
      <c r="A734" s="207">
        <f t="shared" si="81"/>
        <v>723</v>
      </c>
      <c r="B734" s="1103"/>
      <c r="C734" s="1104"/>
      <c r="D734" s="1303"/>
      <c r="E734" s="1304"/>
      <c r="F734" s="1094" t="str">
        <f t="shared" si="83"/>
        <v/>
      </c>
      <c r="G734" s="1095"/>
      <c r="H734" s="1095"/>
      <c r="I734" s="1095"/>
      <c r="J734" s="1095"/>
      <c r="K734" s="1095"/>
      <c r="L734" s="1095"/>
      <c r="M734" s="1095"/>
      <c r="N734" s="1095"/>
      <c r="O734" s="1095"/>
      <c r="P734" s="1095"/>
      <c r="Q734" s="1095"/>
      <c r="R734" s="1095"/>
      <c r="S734" s="1095"/>
      <c r="T734" s="1095"/>
      <c r="U734" s="1095"/>
      <c r="V734" s="1095"/>
      <c r="W734" s="1096"/>
      <c r="X734" s="1299">
        <f t="shared" si="82"/>
        <v>0</v>
      </c>
      <c r="Y734" s="1300"/>
      <c r="Z734" s="1301"/>
      <c r="AA734" s="1100"/>
      <c r="AB734" s="1101"/>
      <c r="AC734" s="1102"/>
      <c r="AD734" s="1135"/>
      <c r="AE734" s="1136"/>
      <c r="AF734" s="1136"/>
      <c r="AG734" s="1137"/>
      <c r="AH734" s="1138"/>
      <c r="AI734" s="1139"/>
      <c r="AJ734" s="1140"/>
      <c r="AK734" s="1132"/>
      <c r="AL734" s="1133"/>
      <c r="AM734" s="1133"/>
      <c r="AN734" s="1133"/>
      <c r="AO734" s="1133"/>
      <c r="AP734" s="1134"/>
      <c r="AQ734" s="642" t="str">
        <f>IF(AK734="","",VLOOKUP(AK734,ﾃﾞｰﾀ一覧!$AH$4:$AR$66,2,FALSE))</f>
        <v/>
      </c>
      <c r="AR734" s="1084"/>
      <c r="AS734" s="1084"/>
      <c r="AT734" s="643" t="str">
        <f>IF(AK734="","",VLOOKUP(AK734,ﾃﾞｰﾀ一覧!$AH$4:$AR$66,3,FALSE))</f>
        <v/>
      </c>
      <c r="AU734" s="644" t="str">
        <f>IF(AK734="","",VLOOKUP(AK734,ﾃﾞｰﾀ一覧!$AH$4:$AR$66,5,FALSE))</f>
        <v/>
      </c>
      <c r="AV734" s="1084"/>
      <c r="AW734" s="1084"/>
      <c r="AX734" s="643" t="str">
        <f>IF(AK734="","",VLOOKUP(AK734,ﾃﾞｰﾀ一覧!$AH$4:$AR$66,6,FALSE))</f>
        <v/>
      </c>
      <c r="AY734" s="649" t="str">
        <f>IF(AK734="","",VLOOKUP(AK734,ﾃﾞｰﾀ一覧!$AH$4:$AR$66,8,FALSE))</f>
        <v/>
      </c>
      <c r="AZ734" s="1084"/>
      <c r="BA734" s="1084"/>
      <c r="BB734" s="388" t="str">
        <f>IF(AK734="","",VLOOKUP(AK734,ﾃﾞｰﾀ一覧!$AH$4:$AR$66,9,FALSE))</f>
        <v/>
      </c>
      <c r="BC734" s="1124"/>
      <c r="BD734" s="1125"/>
      <c r="BE734" s="1125"/>
      <c r="BF734" s="1124"/>
      <c r="BG734" s="1125"/>
      <c r="BH734" s="1125"/>
      <c r="BI734" s="1124"/>
      <c r="BJ734" s="1125"/>
      <c r="BK734" s="1150"/>
      <c r="BL734" s="1154"/>
      <c r="BM734" s="1155"/>
      <c r="BN734" s="1156"/>
      <c r="BO734" s="1109" t="str">
        <f>IF($AK734="","",IF($BF734="","",IF($BF734=ﾃﾞｰﾀ一覧!$U$37,"",IF($BF734=ﾃﾞｰﾀ一覧!$U$38,"",IF($AH734=ﾃﾞｰﾀ一覧!$U$25,VLOOKUP($AK734,ﾃﾞｰﾀ一覧!$AH$43:$AR$66,10,FALSE),VLOOKUP($AK734,ﾃﾞｰﾀ一覧!$AH$4:$AR$66,10,FALSE))))))</f>
        <v/>
      </c>
      <c r="BP734" s="1110"/>
      <c r="BQ734" s="1110"/>
      <c r="BR734" s="1111"/>
      <c r="BS734" s="1307">
        <f>IF($BL734="",0,VLOOKUP($BL734,ﾃﾞｰﾀ一覧!$AY$4:$BB$16,3,FALSE))+IF($BC734="",0,VLOOKUP($BC734,ﾃﾞｰﾀ一覧!$AY$4:$BB$16,3,FALSE))+IF($BD734="",0,VLOOKUP($BD734,ﾃﾞｰﾀ一覧!$AY$4:$BB$16,3,FALSE))</f>
        <v>0</v>
      </c>
      <c r="BT734" s="1307"/>
      <c r="BU734" s="1307"/>
      <c r="BV734" s="1112" t="str">
        <f>IF($BO734="","",IF($BF734=ﾃﾞｰﾀ一覧!$U$37,"",IF($BF734=ﾃﾞｰﾀ一覧!$U$38,"",IF($BO734=ﾃﾞｰﾀ一覧!$AT$27,ﾃﾞｰﾀ一覧!$AT$27,VLOOKUP($AK734,ﾃﾞｰﾀ一覧!$AH$4:$AR$66,11,FALSE)*IF($BO734=ﾃﾞｰﾀ一覧!$AT$17,($AR734+1)*($AV734+1),IF($BO734=ﾃﾞｰﾀ一覧!$AT$22,IF(COUNTIF($AD734,"*天端*"),ﾃﾞｰﾀ一覧!$AU$43/2,ﾃﾞｰﾀ一覧!$AU$43/3),IF($BO734=ﾃﾞｰﾀ一覧!$AT$20,$AR734*$AV734,IF($BO734=ﾃﾞｰﾀ一覧!$AT$21,$AV734,1))))))))</f>
        <v/>
      </c>
      <c r="BW734" s="1112"/>
      <c r="BX734" s="1112"/>
      <c r="BY734" s="1088" t="str">
        <f>IF($B734="","",IF($AH734="","",IF($CK734=ﾃﾞｰﾀ一覧!$U$53,ﾃﾞｰﾀ一覧!$U$61,IF($AH734=ﾃﾞｰﾀ一覧!$U$21,ﾃﾞｰﾀ一覧!$U$60,IF(OR($AH734=ﾃﾞｰﾀ一覧!$U$19,$AH734=ﾃﾞｰﾀ一覧!$U$20,$AH734=ﾃﾞｰﾀ一覧!$U$23,$AH734=ﾃﾞｰﾀ一覧!$U$22,$AH734=ﾃﾞｰﾀ一覧!$U$18,AH734=ﾃﾞｰﾀ一覧!$U$25),ﾃﾞｰﾀ一覧!$U$59,ﾃﾞｰﾀ一覧!$U$62)))))</f>
        <v/>
      </c>
      <c r="BZ734" s="1089"/>
      <c r="CA734" s="1113"/>
      <c r="CB734" s="1113"/>
      <c r="CC734" s="1113"/>
      <c r="CD734" s="1113"/>
      <c r="CE734" s="1113"/>
      <c r="CF734" s="1113"/>
      <c r="CG734" s="1113"/>
      <c r="CH734" s="1113"/>
      <c r="CI734" s="1114"/>
      <c r="CK734" s="240"/>
      <c r="CM734" s="378" t="str">
        <f t="shared" si="77"/>
        <v/>
      </c>
      <c r="CN734" s="379" t="str">
        <f t="shared" si="78"/>
        <v/>
      </c>
      <c r="CO734" s="379" t="str">
        <f t="shared" si="79"/>
        <v/>
      </c>
      <c r="CP734" s="380" t="str">
        <f t="shared" si="80"/>
        <v/>
      </c>
      <c r="CQ734" s="244"/>
      <c r="CR734" s="1100"/>
      <c r="CS734" s="1101"/>
      <c r="CT734" s="1102"/>
      <c r="CU734" s="1135"/>
      <c r="CV734" s="1136"/>
      <c r="CW734" s="1136"/>
      <c r="CX734" s="1137"/>
      <c r="CY734" s="1138"/>
      <c r="CZ734" s="1139"/>
      <c r="DA734" s="1140"/>
      <c r="DB734" s="1132"/>
      <c r="DC734" s="1133"/>
      <c r="DD734" s="1133"/>
      <c r="DE734" s="1133"/>
      <c r="DF734" s="1133"/>
      <c r="DG734" s="1134"/>
      <c r="DH734" s="580"/>
      <c r="DI734" s="1084"/>
      <c r="DJ734" s="1084"/>
      <c r="DK734" s="581"/>
      <c r="DL734" s="582"/>
      <c r="DM734" s="1084"/>
      <c r="DN734" s="1084"/>
      <c r="DO734" s="581"/>
      <c r="DP734" s="582"/>
      <c r="DQ734" s="1084"/>
      <c r="DR734" s="1084"/>
      <c r="DS734" s="583"/>
      <c r="DT734" s="1124"/>
      <c r="DU734" s="1125"/>
      <c r="DV734" s="1125"/>
      <c r="DW734" s="1124"/>
      <c r="DX734" s="1125"/>
      <c r="DY734" s="1150"/>
      <c r="DZ734" s="1362"/>
      <c r="EA734" s="1363"/>
      <c r="EB734" s="1362"/>
      <c r="EC734" s="1363"/>
      <c r="ED734" s="1362"/>
      <c r="EE734" s="1377"/>
      <c r="EF734" s="1378"/>
      <c r="EG734" s="1379"/>
      <c r="EH734" s="1379"/>
      <c r="EI734" s="1380"/>
      <c r="EJ734" s="1381"/>
      <c r="EK734" s="1381"/>
      <c r="EL734" s="1381"/>
      <c r="EM734" s="1382"/>
      <c r="EN734" s="1382"/>
      <c r="EO734" s="1382"/>
      <c r="EP734" s="1375"/>
      <c r="EQ734" s="1376"/>
      <c r="ER734" s="1113"/>
      <c r="ES734" s="1113"/>
      <c r="ET734" s="1113"/>
      <c r="EU734" s="1113"/>
      <c r="EV734" s="1113"/>
      <c r="EW734" s="1113"/>
      <c r="EX734" s="1113"/>
      <c r="EY734" s="1113"/>
      <c r="EZ734" s="1114"/>
    </row>
    <row r="735" spans="1:156" ht="30" customHeight="1" x14ac:dyDescent="0.2">
      <c r="A735" s="207">
        <f t="shared" si="81"/>
        <v>724</v>
      </c>
      <c r="B735" s="1103"/>
      <c r="C735" s="1104"/>
      <c r="D735" s="1303"/>
      <c r="E735" s="1304"/>
      <c r="F735" s="1094" t="str">
        <f t="shared" si="83"/>
        <v/>
      </c>
      <c r="G735" s="1095"/>
      <c r="H735" s="1095"/>
      <c r="I735" s="1095"/>
      <c r="J735" s="1095"/>
      <c r="K735" s="1095"/>
      <c r="L735" s="1095"/>
      <c r="M735" s="1095"/>
      <c r="N735" s="1095"/>
      <c r="O735" s="1095"/>
      <c r="P735" s="1095"/>
      <c r="Q735" s="1095"/>
      <c r="R735" s="1095"/>
      <c r="S735" s="1095"/>
      <c r="T735" s="1095"/>
      <c r="U735" s="1095"/>
      <c r="V735" s="1095"/>
      <c r="W735" s="1096"/>
      <c r="X735" s="1299">
        <f t="shared" si="82"/>
        <v>0</v>
      </c>
      <c r="Y735" s="1300"/>
      <c r="Z735" s="1301"/>
      <c r="AA735" s="1100"/>
      <c r="AB735" s="1101"/>
      <c r="AC735" s="1102"/>
      <c r="AD735" s="1135"/>
      <c r="AE735" s="1136"/>
      <c r="AF735" s="1136"/>
      <c r="AG735" s="1137"/>
      <c r="AH735" s="1138"/>
      <c r="AI735" s="1139"/>
      <c r="AJ735" s="1140"/>
      <c r="AK735" s="1132"/>
      <c r="AL735" s="1133"/>
      <c r="AM735" s="1133"/>
      <c r="AN735" s="1133"/>
      <c r="AO735" s="1133"/>
      <c r="AP735" s="1134"/>
      <c r="AQ735" s="642" t="str">
        <f>IF(AK735="","",VLOOKUP(AK735,ﾃﾞｰﾀ一覧!$AH$4:$AR$66,2,FALSE))</f>
        <v/>
      </c>
      <c r="AR735" s="1084"/>
      <c r="AS735" s="1084"/>
      <c r="AT735" s="643" t="str">
        <f>IF(AK735="","",VLOOKUP(AK735,ﾃﾞｰﾀ一覧!$AH$4:$AR$66,3,FALSE))</f>
        <v/>
      </c>
      <c r="AU735" s="644" t="str">
        <f>IF(AK735="","",VLOOKUP(AK735,ﾃﾞｰﾀ一覧!$AH$4:$AR$66,5,FALSE))</f>
        <v/>
      </c>
      <c r="AV735" s="1084"/>
      <c r="AW735" s="1084"/>
      <c r="AX735" s="643" t="str">
        <f>IF(AK735="","",VLOOKUP(AK735,ﾃﾞｰﾀ一覧!$AH$4:$AR$66,6,FALSE))</f>
        <v/>
      </c>
      <c r="AY735" s="649" t="str">
        <f>IF(AK735="","",VLOOKUP(AK735,ﾃﾞｰﾀ一覧!$AH$4:$AR$66,8,FALSE))</f>
        <v/>
      </c>
      <c r="AZ735" s="1084"/>
      <c r="BA735" s="1084"/>
      <c r="BB735" s="388" t="str">
        <f>IF(AK735="","",VLOOKUP(AK735,ﾃﾞｰﾀ一覧!$AH$4:$AR$66,9,FALSE))</f>
        <v/>
      </c>
      <c r="BC735" s="1124"/>
      <c r="BD735" s="1125"/>
      <c r="BE735" s="1125"/>
      <c r="BF735" s="1124"/>
      <c r="BG735" s="1125"/>
      <c r="BH735" s="1125"/>
      <c r="BI735" s="1124"/>
      <c r="BJ735" s="1125"/>
      <c r="BK735" s="1150"/>
      <c r="BL735" s="1154"/>
      <c r="BM735" s="1155"/>
      <c r="BN735" s="1156"/>
      <c r="BO735" s="1109" t="str">
        <f>IF($AK735="","",IF($BF735="","",IF($BF735=ﾃﾞｰﾀ一覧!$U$37,"",IF($BF735=ﾃﾞｰﾀ一覧!$U$38,"",IF($AH735=ﾃﾞｰﾀ一覧!$U$25,VLOOKUP($AK735,ﾃﾞｰﾀ一覧!$AH$43:$AR$66,10,FALSE),VLOOKUP($AK735,ﾃﾞｰﾀ一覧!$AH$4:$AR$66,10,FALSE))))))</f>
        <v/>
      </c>
      <c r="BP735" s="1110"/>
      <c r="BQ735" s="1110"/>
      <c r="BR735" s="1111"/>
      <c r="BS735" s="1307">
        <f>IF($BL735="",0,VLOOKUP($BL735,ﾃﾞｰﾀ一覧!$AY$4:$BB$16,3,FALSE))+IF($BC735="",0,VLOOKUP($BC735,ﾃﾞｰﾀ一覧!$AY$4:$BB$16,3,FALSE))+IF($BD735="",0,VLOOKUP($BD735,ﾃﾞｰﾀ一覧!$AY$4:$BB$16,3,FALSE))</f>
        <v>0</v>
      </c>
      <c r="BT735" s="1307"/>
      <c r="BU735" s="1307"/>
      <c r="BV735" s="1112" t="str">
        <f>IF($BO735="","",IF($BF735=ﾃﾞｰﾀ一覧!$U$37,"",IF($BF735=ﾃﾞｰﾀ一覧!$U$38,"",IF($BO735=ﾃﾞｰﾀ一覧!$AT$27,ﾃﾞｰﾀ一覧!$AT$27,VLOOKUP($AK735,ﾃﾞｰﾀ一覧!$AH$4:$AR$66,11,FALSE)*IF($BO735=ﾃﾞｰﾀ一覧!$AT$17,($AR735+1)*($AV735+1),IF($BO735=ﾃﾞｰﾀ一覧!$AT$22,IF(COUNTIF($AD735,"*天端*"),ﾃﾞｰﾀ一覧!$AU$43/2,ﾃﾞｰﾀ一覧!$AU$43/3),IF($BO735=ﾃﾞｰﾀ一覧!$AT$20,$AR735*$AV735,IF($BO735=ﾃﾞｰﾀ一覧!$AT$21,$AV735,1))))))))</f>
        <v/>
      </c>
      <c r="BW735" s="1112"/>
      <c r="BX735" s="1112"/>
      <c r="BY735" s="1088" t="str">
        <f>IF($B735="","",IF($AH735="","",IF($CK735=ﾃﾞｰﾀ一覧!$U$53,ﾃﾞｰﾀ一覧!$U$61,IF($AH735=ﾃﾞｰﾀ一覧!$U$21,ﾃﾞｰﾀ一覧!$U$60,IF(OR($AH735=ﾃﾞｰﾀ一覧!$U$19,$AH735=ﾃﾞｰﾀ一覧!$U$20,$AH735=ﾃﾞｰﾀ一覧!$U$23,$AH735=ﾃﾞｰﾀ一覧!$U$22,$AH735=ﾃﾞｰﾀ一覧!$U$18,AH735=ﾃﾞｰﾀ一覧!$U$25),ﾃﾞｰﾀ一覧!$U$59,ﾃﾞｰﾀ一覧!$U$62)))))</f>
        <v/>
      </c>
      <c r="BZ735" s="1089"/>
      <c r="CA735" s="1113"/>
      <c r="CB735" s="1113"/>
      <c r="CC735" s="1113"/>
      <c r="CD735" s="1113"/>
      <c r="CE735" s="1113"/>
      <c r="CF735" s="1113"/>
      <c r="CG735" s="1113"/>
      <c r="CH735" s="1113"/>
      <c r="CI735" s="1114"/>
      <c r="CK735" s="240"/>
      <c r="CM735" s="378" t="str">
        <f t="shared" si="77"/>
        <v/>
      </c>
      <c r="CN735" s="379" t="str">
        <f t="shared" si="78"/>
        <v/>
      </c>
      <c r="CO735" s="379" t="str">
        <f t="shared" si="79"/>
        <v/>
      </c>
      <c r="CP735" s="380" t="str">
        <f t="shared" si="80"/>
        <v/>
      </c>
      <c r="CQ735" s="244"/>
      <c r="CR735" s="1100"/>
      <c r="CS735" s="1101"/>
      <c r="CT735" s="1102"/>
      <c r="CU735" s="1135"/>
      <c r="CV735" s="1136"/>
      <c r="CW735" s="1136"/>
      <c r="CX735" s="1137"/>
      <c r="CY735" s="1138"/>
      <c r="CZ735" s="1139"/>
      <c r="DA735" s="1140"/>
      <c r="DB735" s="1132"/>
      <c r="DC735" s="1133"/>
      <c r="DD735" s="1133"/>
      <c r="DE735" s="1133"/>
      <c r="DF735" s="1133"/>
      <c r="DG735" s="1134"/>
      <c r="DH735" s="580"/>
      <c r="DI735" s="1084"/>
      <c r="DJ735" s="1084"/>
      <c r="DK735" s="581"/>
      <c r="DL735" s="582"/>
      <c r="DM735" s="1084"/>
      <c r="DN735" s="1084"/>
      <c r="DO735" s="581"/>
      <c r="DP735" s="582"/>
      <c r="DQ735" s="1084"/>
      <c r="DR735" s="1084"/>
      <c r="DS735" s="583"/>
      <c r="DT735" s="1124"/>
      <c r="DU735" s="1125"/>
      <c r="DV735" s="1125"/>
      <c r="DW735" s="1124"/>
      <c r="DX735" s="1125"/>
      <c r="DY735" s="1150"/>
      <c r="DZ735" s="1362"/>
      <c r="EA735" s="1363"/>
      <c r="EB735" s="1362"/>
      <c r="EC735" s="1363"/>
      <c r="ED735" s="1362"/>
      <c r="EE735" s="1377"/>
      <c r="EF735" s="1378"/>
      <c r="EG735" s="1379"/>
      <c r="EH735" s="1379"/>
      <c r="EI735" s="1380"/>
      <c r="EJ735" s="1381"/>
      <c r="EK735" s="1381"/>
      <c r="EL735" s="1381"/>
      <c r="EM735" s="1382"/>
      <c r="EN735" s="1382"/>
      <c r="EO735" s="1382"/>
      <c r="EP735" s="1375"/>
      <c r="EQ735" s="1376"/>
      <c r="ER735" s="1113"/>
      <c r="ES735" s="1113"/>
      <c r="ET735" s="1113"/>
      <c r="EU735" s="1113"/>
      <c r="EV735" s="1113"/>
      <c r="EW735" s="1113"/>
      <c r="EX735" s="1113"/>
      <c r="EY735" s="1113"/>
      <c r="EZ735" s="1114"/>
    </row>
    <row r="736" spans="1:156" ht="30" customHeight="1" x14ac:dyDescent="0.2">
      <c r="A736" s="207">
        <f t="shared" si="81"/>
        <v>725</v>
      </c>
      <c r="B736" s="1103"/>
      <c r="C736" s="1104"/>
      <c r="D736" s="1303"/>
      <c r="E736" s="1304"/>
      <c r="F736" s="1094" t="str">
        <f t="shared" si="83"/>
        <v/>
      </c>
      <c r="G736" s="1095"/>
      <c r="H736" s="1095"/>
      <c r="I736" s="1095"/>
      <c r="J736" s="1095"/>
      <c r="K736" s="1095"/>
      <c r="L736" s="1095"/>
      <c r="M736" s="1095"/>
      <c r="N736" s="1095"/>
      <c r="O736" s="1095"/>
      <c r="P736" s="1095"/>
      <c r="Q736" s="1095"/>
      <c r="R736" s="1095"/>
      <c r="S736" s="1095"/>
      <c r="T736" s="1095"/>
      <c r="U736" s="1095"/>
      <c r="V736" s="1095"/>
      <c r="W736" s="1096"/>
      <c r="X736" s="1299">
        <f t="shared" si="82"/>
        <v>0</v>
      </c>
      <c r="Y736" s="1300"/>
      <c r="Z736" s="1301"/>
      <c r="AA736" s="1100"/>
      <c r="AB736" s="1101"/>
      <c r="AC736" s="1102"/>
      <c r="AD736" s="1135"/>
      <c r="AE736" s="1136"/>
      <c r="AF736" s="1136"/>
      <c r="AG736" s="1137"/>
      <c r="AH736" s="1138"/>
      <c r="AI736" s="1139"/>
      <c r="AJ736" s="1140"/>
      <c r="AK736" s="1132"/>
      <c r="AL736" s="1133"/>
      <c r="AM736" s="1133"/>
      <c r="AN736" s="1133"/>
      <c r="AO736" s="1133"/>
      <c r="AP736" s="1134"/>
      <c r="AQ736" s="642" t="str">
        <f>IF(AK736="","",VLOOKUP(AK736,ﾃﾞｰﾀ一覧!$AH$4:$AR$66,2,FALSE))</f>
        <v/>
      </c>
      <c r="AR736" s="1084"/>
      <c r="AS736" s="1084"/>
      <c r="AT736" s="643" t="str">
        <f>IF(AK736="","",VLOOKUP(AK736,ﾃﾞｰﾀ一覧!$AH$4:$AR$66,3,FALSE))</f>
        <v/>
      </c>
      <c r="AU736" s="644" t="str">
        <f>IF(AK736="","",VLOOKUP(AK736,ﾃﾞｰﾀ一覧!$AH$4:$AR$66,5,FALSE))</f>
        <v/>
      </c>
      <c r="AV736" s="1084"/>
      <c r="AW736" s="1084"/>
      <c r="AX736" s="643" t="str">
        <f>IF(AK736="","",VLOOKUP(AK736,ﾃﾞｰﾀ一覧!$AH$4:$AR$66,6,FALSE))</f>
        <v/>
      </c>
      <c r="AY736" s="649" t="str">
        <f>IF(AK736="","",VLOOKUP(AK736,ﾃﾞｰﾀ一覧!$AH$4:$AR$66,8,FALSE))</f>
        <v/>
      </c>
      <c r="AZ736" s="1084"/>
      <c r="BA736" s="1084"/>
      <c r="BB736" s="388" t="str">
        <f>IF(AK736="","",VLOOKUP(AK736,ﾃﾞｰﾀ一覧!$AH$4:$AR$66,9,FALSE))</f>
        <v/>
      </c>
      <c r="BC736" s="1124"/>
      <c r="BD736" s="1125"/>
      <c r="BE736" s="1125"/>
      <c r="BF736" s="1124"/>
      <c r="BG736" s="1125"/>
      <c r="BH736" s="1125"/>
      <c r="BI736" s="1124"/>
      <c r="BJ736" s="1125"/>
      <c r="BK736" s="1150"/>
      <c r="BL736" s="1154"/>
      <c r="BM736" s="1155"/>
      <c r="BN736" s="1156"/>
      <c r="BO736" s="1109" t="str">
        <f>IF($AK736="","",IF($BF736="","",IF($BF736=ﾃﾞｰﾀ一覧!$U$37,"",IF($BF736=ﾃﾞｰﾀ一覧!$U$38,"",IF($AH736=ﾃﾞｰﾀ一覧!$U$25,VLOOKUP($AK736,ﾃﾞｰﾀ一覧!$AH$43:$AR$66,10,FALSE),VLOOKUP($AK736,ﾃﾞｰﾀ一覧!$AH$4:$AR$66,10,FALSE))))))</f>
        <v/>
      </c>
      <c r="BP736" s="1110"/>
      <c r="BQ736" s="1110"/>
      <c r="BR736" s="1111"/>
      <c r="BS736" s="1307">
        <f>IF($BL736="",0,VLOOKUP($BL736,ﾃﾞｰﾀ一覧!$AY$4:$BB$16,3,FALSE))+IF($BC736="",0,VLOOKUP($BC736,ﾃﾞｰﾀ一覧!$AY$4:$BB$16,3,FALSE))+IF($BD736="",0,VLOOKUP($BD736,ﾃﾞｰﾀ一覧!$AY$4:$BB$16,3,FALSE))</f>
        <v>0</v>
      </c>
      <c r="BT736" s="1307"/>
      <c r="BU736" s="1307"/>
      <c r="BV736" s="1112" t="str">
        <f>IF($BO736="","",IF($BF736=ﾃﾞｰﾀ一覧!$U$37,"",IF($BF736=ﾃﾞｰﾀ一覧!$U$38,"",IF($BO736=ﾃﾞｰﾀ一覧!$AT$27,ﾃﾞｰﾀ一覧!$AT$27,VLOOKUP($AK736,ﾃﾞｰﾀ一覧!$AH$4:$AR$66,11,FALSE)*IF($BO736=ﾃﾞｰﾀ一覧!$AT$17,($AR736+1)*($AV736+1),IF($BO736=ﾃﾞｰﾀ一覧!$AT$22,IF(COUNTIF($AD736,"*天端*"),ﾃﾞｰﾀ一覧!$AU$43/2,ﾃﾞｰﾀ一覧!$AU$43/3),IF($BO736=ﾃﾞｰﾀ一覧!$AT$20,$AR736*$AV736,IF($BO736=ﾃﾞｰﾀ一覧!$AT$21,$AV736,1))))))))</f>
        <v/>
      </c>
      <c r="BW736" s="1112"/>
      <c r="BX736" s="1112"/>
      <c r="BY736" s="1088" t="str">
        <f>IF($B736="","",IF($AH736="","",IF($CK736=ﾃﾞｰﾀ一覧!$U$53,ﾃﾞｰﾀ一覧!$U$61,IF($AH736=ﾃﾞｰﾀ一覧!$U$21,ﾃﾞｰﾀ一覧!$U$60,IF(OR($AH736=ﾃﾞｰﾀ一覧!$U$19,$AH736=ﾃﾞｰﾀ一覧!$U$20,$AH736=ﾃﾞｰﾀ一覧!$U$23,$AH736=ﾃﾞｰﾀ一覧!$U$22,$AH736=ﾃﾞｰﾀ一覧!$U$18,AH736=ﾃﾞｰﾀ一覧!$U$25),ﾃﾞｰﾀ一覧!$U$59,ﾃﾞｰﾀ一覧!$U$62)))))</f>
        <v/>
      </c>
      <c r="BZ736" s="1089"/>
      <c r="CA736" s="1113"/>
      <c r="CB736" s="1113"/>
      <c r="CC736" s="1113"/>
      <c r="CD736" s="1113"/>
      <c r="CE736" s="1113"/>
      <c r="CF736" s="1113"/>
      <c r="CG736" s="1113"/>
      <c r="CH736" s="1113"/>
      <c r="CI736" s="1114"/>
      <c r="CK736" s="240"/>
      <c r="CM736" s="378" t="str">
        <f t="shared" si="77"/>
        <v/>
      </c>
      <c r="CN736" s="379" t="str">
        <f t="shared" si="78"/>
        <v/>
      </c>
      <c r="CO736" s="379" t="str">
        <f t="shared" si="79"/>
        <v/>
      </c>
      <c r="CP736" s="380" t="str">
        <f t="shared" si="80"/>
        <v/>
      </c>
      <c r="CQ736" s="244"/>
      <c r="CR736" s="1100"/>
      <c r="CS736" s="1101"/>
      <c r="CT736" s="1102"/>
      <c r="CU736" s="1135"/>
      <c r="CV736" s="1136"/>
      <c r="CW736" s="1136"/>
      <c r="CX736" s="1137"/>
      <c r="CY736" s="1138"/>
      <c r="CZ736" s="1139"/>
      <c r="DA736" s="1140"/>
      <c r="DB736" s="1132"/>
      <c r="DC736" s="1133"/>
      <c r="DD736" s="1133"/>
      <c r="DE736" s="1133"/>
      <c r="DF736" s="1133"/>
      <c r="DG736" s="1134"/>
      <c r="DH736" s="580"/>
      <c r="DI736" s="1084"/>
      <c r="DJ736" s="1084"/>
      <c r="DK736" s="581"/>
      <c r="DL736" s="582"/>
      <c r="DM736" s="1084"/>
      <c r="DN736" s="1084"/>
      <c r="DO736" s="581"/>
      <c r="DP736" s="582"/>
      <c r="DQ736" s="1084"/>
      <c r="DR736" s="1084"/>
      <c r="DS736" s="583"/>
      <c r="DT736" s="1124"/>
      <c r="DU736" s="1125"/>
      <c r="DV736" s="1125"/>
      <c r="DW736" s="1124"/>
      <c r="DX736" s="1125"/>
      <c r="DY736" s="1150"/>
      <c r="DZ736" s="1362"/>
      <c r="EA736" s="1363"/>
      <c r="EB736" s="1362"/>
      <c r="EC736" s="1363"/>
      <c r="ED736" s="1362"/>
      <c r="EE736" s="1377"/>
      <c r="EF736" s="1378"/>
      <c r="EG736" s="1379"/>
      <c r="EH736" s="1379"/>
      <c r="EI736" s="1380"/>
      <c r="EJ736" s="1381"/>
      <c r="EK736" s="1381"/>
      <c r="EL736" s="1381"/>
      <c r="EM736" s="1382"/>
      <c r="EN736" s="1382"/>
      <c r="EO736" s="1382"/>
      <c r="EP736" s="1375"/>
      <c r="EQ736" s="1376"/>
      <c r="ER736" s="1113"/>
      <c r="ES736" s="1113"/>
      <c r="ET736" s="1113"/>
      <c r="EU736" s="1113"/>
      <c r="EV736" s="1113"/>
      <c r="EW736" s="1113"/>
      <c r="EX736" s="1113"/>
      <c r="EY736" s="1113"/>
      <c r="EZ736" s="1114"/>
    </row>
    <row r="737" spans="1:156" ht="30" customHeight="1" x14ac:dyDescent="0.2">
      <c r="A737" s="207">
        <f t="shared" si="81"/>
        <v>726</v>
      </c>
      <c r="B737" s="1103"/>
      <c r="C737" s="1104"/>
      <c r="D737" s="1303"/>
      <c r="E737" s="1304"/>
      <c r="F737" s="1094" t="str">
        <f t="shared" si="83"/>
        <v/>
      </c>
      <c r="G737" s="1095"/>
      <c r="H737" s="1095"/>
      <c r="I737" s="1095"/>
      <c r="J737" s="1095"/>
      <c r="K737" s="1095"/>
      <c r="L737" s="1095"/>
      <c r="M737" s="1095"/>
      <c r="N737" s="1095"/>
      <c r="O737" s="1095"/>
      <c r="P737" s="1095"/>
      <c r="Q737" s="1095"/>
      <c r="R737" s="1095"/>
      <c r="S737" s="1095"/>
      <c r="T737" s="1095"/>
      <c r="U737" s="1095"/>
      <c r="V737" s="1095"/>
      <c r="W737" s="1096"/>
      <c r="X737" s="1299">
        <f t="shared" si="82"/>
        <v>0</v>
      </c>
      <c r="Y737" s="1300"/>
      <c r="Z737" s="1301"/>
      <c r="AA737" s="1100"/>
      <c r="AB737" s="1101"/>
      <c r="AC737" s="1102"/>
      <c r="AD737" s="1135"/>
      <c r="AE737" s="1136"/>
      <c r="AF737" s="1136"/>
      <c r="AG737" s="1137"/>
      <c r="AH737" s="1138"/>
      <c r="AI737" s="1139"/>
      <c r="AJ737" s="1140"/>
      <c r="AK737" s="1132"/>
      <c r="AL737" s="1133"/>
      <c r="AM737" s="1133"/>
      <c r="AN737" s="1133"/>
      <c r="AO737" s="1133"/>
      <c r="AP737" s="1134"/>
      <c r="AQ737" s="642" t="str">
        <f>IF(AK737="","",VLOOKUP(AK737,ﾃﾞｰﾀ一覧!$AH$4:$AR$66,2,FALSE))</f>
        <v/>
      </c>
      <c r="AR737" s="1084"/>
      <c r="AS737" s="1084"/>
      <c r="AT737" s="643" t="str">
        <f>IF(AK737="","",VLOOKUP(AK737,ﾃﾞｰﾀ一覧!$AH$4:$AR$66,3,FALSE))</f>
        <v/>
      </c>
      <c r="AU737" s="644" t="str">
        <f>IF(AK737="","",VLOOKUP(AK737,ﾃﾞｰﾀ一覧!$AH$4:$AR$66,5,FALSE))</f>
        <v/>
      </c>
      <c r="AV737" s="1084"/>
      <c r="AW737" s="1084"/>
      <c r="AX737" s="643" t="str">
        <f>IF(AK737="","",VLOOKUP(AK737,ﾃﾞｰﾀ一覧!$AH$4:$AR$66,6,FALSE))</f>
        <v/>
      </c>
      <c r="AY737" s="649" t="str">
        <f>IF(AK737="","",VLOOKUP(AK737,ﾃﾞｰﾀ一覧!$AH$4:$AR$66,8,FALSE))</f>
        <v/>
      </c>
      <c r="AZ737" s="1084"/>
      <c r="BA737" s="1084"/>
      <c r="BB737" s="388" t="str">
        <f>IF(AK737="","",VLOOKUP(AK737,ﾃﾞｰﾀ一覧!$AH$4:$AR$66,9,FALSE))</f>
        <v/>
      </c>
      <c r="BC737" s="1124"/>
      <c r="BD737" s="1125"/>
      <c r="BE737" s="1125"/>
      <c r="BF737" s="1124"/>
      <c r="BG737" s="1125"/>
      <c r="BH737" s="1125"/>
      <c r="BI737" s="1124"/>
      <c r="BJ737" s="1125"/>
      <c r="BK737" s="1150"/>
      <c r="BL737" s="1154"/>
      <c r="BM737" s="1155"/>
      <c r="BN737" s="1156"/>
      <c r="BO737" s="1109" t="str">
        <f>IF($AK737="","",IF($BF737="","",IF($BF737=ﾃﾞｰﾀ一覧!$U$37,"",IF($BF737=ﾃﾞｰﾀ一覧!$U$38,"",IF($AH737=ﾃﾞｰﾀ一覧!$U$25,VLOOKUP($AK737,ﾃﾞｰﾀ一覧!$AH$43:$AR$66,10,FALSE),VLOOKUP($AK737,ﾃﾞｰﾀ一覧!$AH$4:$AR$66,10,FALSE))))))</f>
        <v/>
      </c>
      <c r="BP737" s="1110"/>
      <c r="BQ737" s="1110"/>
      <c r="BR737" s="1111"/>
      <c r="BS737" s="1307">
        <f>IF($BL737="",0,VLOOKUP($BL737,ﾃﾞｰﾀ一覧!$AY$4:$BB$16,3,FALSE))+IF($BC737="",0,VLOOKUP($BC737,ﾃﾞｰﾀ一覧!$AY$4:$BB$16,3,FALSE))+IF($BD737="",0,VLOOKUP($BD737,ﾃﾞｰﾀ一覧!$AY$4:$BB$16,3,FALSE))</f>
        <v>0</v>
      </c>
      <c r="BT737" s="1307"/>
      <c r="BU737" s="1307"/>
      <c r="BV737" s="1112" t="str">
        <f>IF($BO737="","",IF($BF737=ﾃﾞｰﾀ一覧!$U$37,"",IF($BF737=ﾃﾞｰﾀ一覧!$U$38,"",IF($BO737=ﾃﾞｰﾀ一覧!$AT$27,ﾃﾞｰﾀ一覧!$AT$27,VLOOKUP($AK737,ﾃﾞｰﾀ一覧!$AH$4:$AR$66,11,FALSE)*IF($BO737=ﾃﾞｰﾀ一覧!$AT$17,($AR737+1)*($AV737+1),IF($BO737=ﾃﾞｰﾀ一覧!$AT$22,IF(COUNTIF($AD737,"*天端*"),ﾃﾞｰﾀ一覧!$AU$43/2,ﾃﾞｰﾀ一覧!$AU$43/3),IF($BO737=ﾃﾞｰﾀ一覧!$AT$20,$AR737*$AV737,IF($BO737=ﾃﾞｰﾀ一覧!$AT$21,$AV737,1))))))))</f>
        <v/>
      </c>
      <c r="BW737" s="1112"/>
      <c r="BX737" s="1112"/>
      <c r="BY737" s="1088" t="str">
        <f>IF($B737="","",IF($AH737="","",IF($CK737=ﾃﾞｰﾀ一覧!$U$53,ﾃﾞｰﾀ一覧!$U$61,IF($AH737=ﾃﾞｰﾀ一覧!$U$21,ﾃﾞｰﾀ一覧!$U$60,IF(OR($AH737=ﾃﾞｰﾀ一覧!$U$19,$AH737=ﾃﾞｰﾀ一覧!$U$20,$AH737=ﾃﾞｰﾀ一覧!$U$23,$AH737=ﾃﾞｰﾀ一覧!$U$22,$AH737=ﾃﾞｰﾀ一覧!$U$18,AH737=ﾃﾞｰﾀ一覧!$U$25),ﾃﾞｰﾀ一覧!$U$59,ﾃﾞｰﾀ一覧!$U$62)))))</f>
        <v/>
      </c>
      <c r="BZ737" s="1089"/>
      <c r="CA737" s="1113"/>
      <c r="CB737" s="1113"/>
      <c r="CC737" s="1113"/>
      <c r="CD737" s="1113"/>
      <c r="CE737" s="1113"/>
      <c r="CF737" s="1113"/>
      <c r="CG737" s="1113"/>
      <c r="CH737" s="1113"/>
      <c r="CI737" s="1114"/>
      <c r="CK737" s="240"/>
      <c r="CM737" s="378" t="str">
        <f t="shared" si="77"/>
        <v/>
      </c>
      <c r="CN737" s="379" t="str">
        <f t="shared" si="78"/>
        <v/>
      </c>
      <c r="CO737" s="379" t="str">
        <f t="shared" si="79"/>
        <v/>
      </c>
      <c r="CP737" s="380" t="str">
        <f t="shared" si="80"/>
        <v/>
      </c>
      <c r="CQ737" s="244"/>
      <c r="CR737" s="1100"/>
      <c r="CS737" s="1101"/>
      <c r="CT737" s="1102"/>
      <c r="CU737" s="1135"/>
      <c r="CV737" s="1136"/>
      <c r="CW737" s="1136"/>
      <c r="CX737" s="1137"/>
      <c r="CY737" s="1138"/>
      <c r="CZ737" s="1139"/>
      <c r="DA737" s="1140"/>
      <c r="DB737" s="1132"/>
      <c r="DC737" s="1133"/>
      <c r="DD737" s="1133"/>
      <c r="DE737" s="1133"/>
      <c r="DF737" s="1133"/>
      <c r="DG737" s="1134"/>
      <c r="DH737" s="580"/>
      <c r="DI737" s="1084"/>
      <c r="DJ737" s="1084"/>
      <c r="DK737" s="581"/>
      <c r="DL737" s="582"/>
      <c r="DM737" s="1084"/>
      <c r="DN737" s="1084"/>
      <c r="DO737" s="581"/>
      <c r="DP737" s="582"/>
      <c r="DQ737" s="1084"/>
      <c r="DR737" s="1084"/>
      <c r="DS737" s="583"/>
      <c r="DT737" s="1124"/>
      <c r="DU737" s="1125"/>
      <c r="DV737" s="1125"/>
      <c r="DW737" s="1124"/>
      <c r="DX737" s="1125"/>
      <c r="DY737" s="1150"/>
      <c r="DZ737" s="1362"/>
      <c r="EA737" s="1363"/>
      <c r="EB737" s="1362"/>
      <c r="EC737" s="1363"/>
      <c r="ED737" s="1362"/>
      <c r="EE737" s="1377"/>
      <c r="EF737" s="1378"/>
      <c r="EG737" s="1379"/>
      <c r="EH737" s="1379"/>
      <c r="EI737" s="1380"/>
      <c r="EJ737" s="1381"/>
      <c r="EK737" s="1381"/>
      <c r="EL737" s="1381"/>
      <c r="EM737" s="1382"/>
      <c r="EN737" s="1382"/>
      <c r="EO737" s="1382"/>
      <c r="EP737" s="1375"/>
      <c r="EQ737" s="1376"/>
      <c r="ER737" s="1113"/>
      <c r="ES737" s="1113"/>
      <c r="ET737" s="1113"/>
      <c r="EU737" s="1113"/>
      <c r="EV737" s="1113"/>
      <c r="EW737" s="1113"/>
      <c r="EX737" s="1113"/>
      <c r="EY737" s="1113"/>
      <c r="EZ737" s="1114"/>
    </row>
    <row r="738" spans="1:156" ht="30" customHeight="1" x14ac:dyDescent="0.2">
      <c r="A738" s="207">
        <f t="shared" si="81"/>
        <v>727</v>
      </c>
      <c r="B738" s="1103"/>
      <c r="C738" s="1104"/>
      <c r="D738" s="1303"/>
      <c r="E738" s="1304"/>
      <c r="F738" s="1094" t="str">
        <f t="shared" si="83"/>
        <v/>
      </c>
      <c r="G738" s="1095"/>
      <c r="H738" s="1095"/>
      <c r="I738" s="1095"/>
      <c r="J738" s="1095"/>
      <c r="K738" s="1095"/>
      <c r="L738" s="1095"/>
      <c r="M738" s="1095"/>
      <c r="N738" s="1095"/>
      <c r="O738" s="1095"/>
      <c r="P738" s="1095"/>
      <c r="Q738" s="1095"/>
      <c r="R738" s="1095"/>
      <c r="S738" s="1095"/>
      <c r="T738" s="1095"/>
      <c r="U738" s="1095"/>
      <c r="V738" s="1095"/>
      <c r="W738" s="1096"/>
      <c r="X738" s="1299">
        <f t="shared" si="82"/>
        <v>0</v>
      </c>
      <c r="Y738" s="1300"/>
      <c r="Z738" s="1301"/>
      <c r="AA738" s="1100"/>
      <c r="AB738" s="1101"/>
      <c r="AC738" s="1102"/>
      <c r="AD738" s="1135"/>
      <c r="AE738" s="1136"/>
      <c r="AF738" s="1136"/>
      <c r="AG738" s="1137"/>
      <c r="AH738" s="1138"/>
      <c r="AI738" s="1139"/>
      <c r="AJ738" s="1140"/>
      <c r="AK738" s="1132"/>
      <c r="AL738" s="1133"/>
      <c r="AM738" s="1133"/>
      <c r="AN738" s="1133"/>
      <c r="AO738" s="1133"/>
      <c r="AP738" s="1134"/>
      <c r="AQ738" s="642" t="str">
        <f>IF(AK738="","",VLOOKUP(AK738,ﾃﾞｰﾀ一覧!$AH$4:$AR$66,2,FALSE))</f>
        <v/>
      </c>
      <c r="AR738" s="1084"/>
      <c r="AS738" s="1084"/>
      <c r="AT738" s="643" t="str">
        <f>IF(AK738="","",VLOOKUP(AK738,ﾃﾞｰﾀ一覧!$AH$4:$AR$66,3,FALSE))</f>
        <v/>
      </c>
      <c r="AU738" s="644" t="str">
        <f>IF(AK738="","",VLOOKUP(AK738,ﾃﾞｰﾀ一覧!$AH$4:$AR$66,5,FALSE))</f>
        <v/>
      </c>
      <c r="AV738" s="1084"/>
      <c r="AW738" s="1084"/>
      <c r="AX738" s="643" t="str">
        <f>IF(AK738="","",VLOOKUP(AK738,ﾃﾞｰﾀ一覧!$AH$4:$AR$66,6,FALSE))</f>
        <v/>
      </c>
      <c r="AY738" s="649" t="str">
        <f>IF(AK738="","",VLOOKUP(AK738,ﾃﾞｰﾀ一覧!$AH$4:$AR$66,8,FALSE))</f>
        <v/>
      </c>
      <c r="AZ738" s="1084"/>
      <c r="BA738" s="1084"/>
      <c r="BB738" s="388" t="str">
        <f>IF(AK738="","",VLOOKUP(AK738,ﾃﾞｰﾀ一覧!$AH$4:$AR$66,9,FALSE))</f>
        <v/>
      </c>
      <c r="BC738" s="1124"/>
      <c r="BD738" s="1125"/>
      <c r="BE738" s="1125"/>
      <c r="BF738" s="1124"/>
      <c r="BG738" s="1125"/>
      <c r="BH738" s="1125"/>
      <c r="BI738" s="1124"/>
      <c r="BJ738" s="1125"/>
      <c r="BK738" s="1150"/>
      <c r="BL738" s="1154"/>
      <c r="BM738" s="1155"/>
      <c r="BN738" s="1156"/>
      <c r="BO738" s="1109" t="str">
        <f>IF($AK738="","",IF($BF738="","",IF($BF738=ﾃﾞｰﾀ一覧!$U$37,"",IF($BF738=ﾃﾞｰﾀ一覧!$U$38,"",IF($AH738=ﾃﾞｰﾀ一覧!$U$25,VLOOKUP($AK738,ﾃﾞｰﾀ一覧!$AH$43:$AR$66,10,FALSE),VLOOKUP($AK738,ﾃﾞｰﾀ一覧!$AH$4:$AR$66,10,FALSE))))))</f>
        <v/>
      </c>
      <c r="BP738" s="1110"/>
      <c r="BQ738" s="1110"/>
      <c r="BR738" s="1111"/>
      <c r="BS738" s="1307">
        <f>IF($BL738="",0,VLOOKUP($BL738,ﾃﾞｰﾀ一覧!$AY$4:$BB$16,3,FALSE))+IF($BC738="",0,VLOOKUP($BC738,ﾃﾞｰﾀ一覧!$AY$4:$BB$16,3,FALSE))+IF($BD738="",0,VLOOKUP($BD738,ﾃﾞｰﾀ一覧!$AY$4:$BB$16,3,FALSE))</f>
        <v>0</v>
      </c>
      <c r="BT738" s="1307"/>
      <c r="BU738" s="1307"/>
      <c r="BV738" s="1112" t="str">
        <f>IF($BO738="","",IF($BF738=ﾃﾞｰﾀ一覧!$U$37,"",IF($BF738=ﾃﾞｰﾀ一覧!$U$38,"",IF($BO738=ﾃﾞｰﾀ一覧!$AT$27,ﾃﾞｰﾀ一覧!$AT$27,VLOOKUP($AK738,ﾃﾞｰﾀ一覧!$AH$4:$AR$66,11,FALSE)*IF($BO738=ﾃﾞｰﾀ一覧!$AT$17,($AR738+1)*($AV738+1),IF($BO738=ﾃﾞｰﾀ一覧!$AT$22,IF(COUNTIF($AD738,"*天端*"),ﾃﾞｰﾀ一覧!$AU$43/2,ﾃﾞｰﾀ一覧!$AU$43/3),IF($BO738=ﾃﾞｰﾀ一覧!$AT$20,$AR738*$AV738,IF($BO738=ﾃﾞｰﾀ一覧!$AT$21,$AV738,1))))))))</f>
        <v/>
      </c>
      <c r="BW738" s="1112"/>
      <c r="BX738" s="1112"/>
      <c r="BY738" s="1088" t="str">
        <f>IF($B738="","",IF($AH738="","",IF($CK738=ﾃﾞｰﾀ一覧!$U$53,ﾃﾞｰﾀ一覧!$U$61,IF($AH738=ﾃﾞｰﾀ一覧!$U$21,ﾃﾞｰﾀ一覧!$U$60,IF(OR($AH738=ﾃﾞｰﾀ一覧!$U$19,$AH738=ﾃﾞｰﾀ一覧!$U$20,$AH738=ﾃﾞｰﾀ一覧!$U$23,$AH738=ﾃﾞｰﾀ一覧!$U$22,$AH738=ﾃﾞｰﾀ一覧!$U$18,AH738=ﾃﾞｰﾀ一覧!$U$25),ﾃﾞｰﾀ一覧!$U$59,ﾃﾞｰﾀ一覧!$U$62)))))</f>
        <v/>
      </c>
      <c r="BZ738" s="1089"/>
      <c r="CA738" s="1113"/>
      <c r="CB738" s="1113"/>
      <c r="CC738" s="1113"/>
      <c r="CD738" s="1113"/>
      <c r="CE738" s="1113"/>
      <c r="CF738" s="1113"/>
      <c r="CG738" s="1113"/>
      <c r="CH738" s="1113"/>
      <c r="CI738" s="1114"/>
      <c r="CK738" s="240"/>
      <c r="CM738" s="378" t="str">
        <f t="shared" si="77"/>
        <v/>
      </c>
      <c r="CN738" s="379" t="str">
        <f t="shared" si="78"/>
        <v/>
      </c>
      <c r="CO738" s="379" t="str">
        <f t="shared" si="79"/>
        <v/>
      </c>
      <c r="CP738" s="380" t="str">
        <f t="shared" si="80"/>
        <v/>
      </c>
      <c r="CQ738" s="244"/>
      <c r="CR738" s="1100"/>
      <c r="CS738" s="1101"/>
      <c r="CT738" s="1102"/>
      <c r="CU738" s="1135"/>
      <c r="CV738" s="1136"/>
      <c r="CW738" s="1136"/>
      <c r="CX738" s="1137"/>
      <c r="CY738" s="1138"/>
      <c r="CZ738" s="1139"/>
      <c r="DA738" s="1140"/>
      <c r="DB738" s="1132"/>
      <c r="DC738" s="1133"/>
      <c r="DD738" s="1133"/>
      <c r="DE738" s="1133"/>
      <c r="DF738" s="1133"/>
      <c r="DG738" s="1134"/>
      <c r="DH738" s="580"/>
      <c r="DI738" s="1084"/>
      <c r="DJ738" s="1084"/>
      <c r="DK738" s="581"/>
      <c r="DL738" s="582"/>
      <c r="DM738" s="1084"/>
      <c r="DN738" s="1084"/>
      <c r="DO738" s="581"/>
      <c r="DP738" s="582"/>
      <c r="DQ738" s="1084"/>
      <c r="DR738" s="1084"/>
      <c r="DS738" s="583"/>
      <c r="DT738" s="1124"/>
      <c r="DU738" s="1125"/>
      <c r="DV738" s="1125"/>
      <c r="DW738" s="1124"/>
      <c r="DX738" s="1125"/>
      <c r="DY738" s="1150"/>
      <c r="DZ738" s="1362"/>
      <c r="EA738" s="1363"/>
      <c r="EB738" s="1362"/>
      <c r="EC738" s="1363"/>
      <c r="ED738" s="1362"/>
      <c r="EE738" s="1377"/>
      <c r="EF738" s="1378"/>
      <c r="EG738" s="1379"/>
      <c r="EH738" s="1379"/>
      <c r="EI738" s="1380"/>
      <c r="EJ738" s="1381"/>
      <c r="EK738" s="1381"/>
      <c r="EL738" s="1381"/>
      <c r="EM738" s="1382"/>
      <c r="EN738" s="1382"/>
      <c r="EO738" s="1382"/>
      <c r="EP738" s="1375"/>
      <c r="EQ738" s="1376"/>
      <c r="ER738" s="1113"/>
      <c r="ES738" s="1113"/>
      <c r="ET738" s="1113"/>
      <c r="EU738" s="1113"/>
      <c r="EV738" s="1113"/>
      <c r="EW738" s="1113"/>
      <c r="EX738" s="1113"/>
      <c r="EY738" s="1113"/>
      <c r="EZ738" s="1114"/>
    </row>
    <row r="739" spans="1:156" ht="30" customHeight="1" x14ac:dyDescent="0.2">
      <c r="A739" s="207">
        <f t="shared" si="81"/>
        <v>728</v>
      </c>
      <c r="B739" s="1103"/>
      <c r="C739" s="1104"/>
      <c r="D739" s="1303"/>
      <c r="E739" s="1304"/>
      <c r="F739" s="1094" t="str">
        <f t="shared" si="83"/>
        <v/>
      </c>
      <c r="G739" s="1095"/>
      <c r="H739" s="1095"/>
      <c r="I739" s="1095"/>
      <c r="J739" s="1095"/>
      <c r="K739" s="1095"/>
      <c r="L739" s="1095"/>
      <c r="M739" s="1095"/>
      <c r="N739" s="1095"/>
      <c r="O739" s="1095"/>
      <c r="P739" s="1095"/>
      <c r="Q739" s="1095"/>
      <c r="R739" s="1095"/>
      <c r="S739" s="1095"/>
      <c r="T739" s="1095"/>
      <c r="U739" s="1095"/>
      <c r="V739" s="1095"/>
      <c r="W739" s="1096"/>
      <c r="X739" s="1299">
        <f t="shared" si="82"/>
        <v>0</v>
      </c>
      <c r="Y739" s="1300"/>
      <c r="Z739" s="1301"/>
      <c r="AA739" s="1100"/>
      <c r="AB739" s="1101"/>
      <c r="AC739" s="1102"/>
      <c r="AD739" s="1135"/>
      <c r="AE739" s="1136"/>
      <c r="AF739" s="1136"/>
      <c r="AG739" s="1137"/>
      <c r="AH739" s="1138"/>
      <c r="AI739" s="1139"/>
      <c r="AJ739" s="1140"/>
      <c r="AK739" s="1132"/>
      <c r="AL739" s="1133"/>
      <c r="AM739" s="1133"/>
      <c r="AN739" s="1133"/>
      <c r="AO739" s="1133"/>
      <c r="AP739" s="1134"/>
      <c r="AQ739" s="642" t="str">
        <f>IF(AK739="","",VLOOKUP(AK739,ﾃﾞｰﾀ一覧!$AH$4:$AR$66,2,FALSE))</f>
        <v/>
      </c>
      <c r="AR739" s="1084"/>
      <c r="AS739" s="1084"/>
      <c r="AT739" s="643" t="str">
        <f>IF(AK739="","",VLOOKUP(AK739,ﾃﾞｰﾀ一覧!$AH$4:$AR$66,3,FALSE))</f>
        <v/>
      </c>
      <c r="AU739" s="644" t="str">
        <f>IF(AK739="","",VLOOKUP(AK739,ﾃﾞｰﾀ一覧!$AH$4:$AR$66,5,FALSE))</f>
        <v/>
      </c>
      <c r="AV739" s="1084"/>
      <c r="AW739" s="1084"/>
      <c r="AX739" s="643" t="str">
        <f>IF(AK739="","",VLOOKUP(AK739,ﾃﾞｰﾀ一覧!$AH$4:$AR$66,6,FALSE))</f>
        <v/>
      </c>
      <c r="AY739" s="649" t="str">
        <f>IF(AK739="","",VLOOKUP(AK739,ﾃﾞｰﾀ一覧!$AH$4:$AR$66,8,FALSE))</f>
        <v/>
      </c>
      <c r="AZ739" s="1084"/>
      <c r="BA739" s="1084"/>
      <c r="BB739" s="388" t="str">
        <f>IF(AK739="","",VLOOKUP(AK739,ﾃﾞｰﾀ一覧!$AH$4:$AR$66,9,FALSE))</f>
        <v/>
      </c>
      <c r="BC739" s="1124"/>
      <c r="BD739" s="1125"/>
      <c r="BE739" s="1125"/>
      <c r="BF739" s="1124"/>
      <c r="BG739" s="1125"/>
      <c r="BH739" s="1125"/>
      <c r="BI739" s="1124"/>
      <c r="BJ739" s="1125"/>
      <c r="BK739" s="1150"/>
      <c r="BL739" s="1154"/>
      <c r="BM739" s="1155"/>
      <c r="BN739" s="1156"/>
      <c r="BO739" s="1109" t="str">
        <f>IF($AK739="","",IF($BF739="","",IF($BF739=ﾃﾞｰﾀ一覧!$U$37,"",IF($BF739=ﾃﾞｰﾀ一覧!$U$38,"",IF($AH739=ﾃﾞｰﾀ一覧!$U$25,VLOOKUP($AK739,ﾃﾞｰﾀ一覧!$AH$43:$AR$66,10,FALSE),VLOOKUP($AK739,ﾃﾞｰﾀ一覧!$AH$4:$AR$66,10,FALSE))))))</f>
        <v/>
      </c>
      <c r="BP739" s="1110"/>
      <c r="BQ739" s="1110"/>
      <c r="BR739" s="1111"/>
      <c r="BS739" s="1307">
        <f>IF($BL739="",0,VLOOKUP($BL739,ﾃﾞｰﾀ一覧!$AY$4:$BB$16,3,FALSE))+IF($BC739="",0,VLOOKUP($BC739,ﾃﾞｰﾀ一覧!$AY$4:$BB$16,3,FALSE))+IF($BD739="",0,VLOOKUP($BD739,ﾃﾞｰﾀ一覧!$AY$4:$BB$16,3,FALSE))</f>
        <v>0</v>
      </c>
      <c r="BT739" s="1307"/>
      <c r="BU739" s="1307"/>
      <c r="BV739" s="1112" t="str">
        <f>IF($BO739="","",IF($BF739=ﾃﾞｰﾀ一覧!$U$37,"",IF($BF739=ﾃﾞｰﾀ一覧!$U$38,"",IF($BO739=ﾃﾞｰﾀ一覧!$AT$27,ﾃﾞｰﾀ一覧!$AT$27,VLOOKUP($AK739,ﾃﾞｰﾀ一覧!$AH$4:$AR$66,11,FALSE)*IF($BO739=ﾃﾞｰﾀ一覧!$AT$17,($AR739+1)*($AV739+1),IF($BO739=ﾃﾞｰﾀ一覧!$AT$22,IF(COUNTIF($AD739,"*天端*"),ﾃﾞｰﾀ一覧!$AU$43/2,ﾃﾞｰﾀ一覧!$AU$43/3),IF($BO739=ﾃﾞｰﾀ一覧!$AT$20,$AR739*$AV739,IF($BO739=ﾃﾞｰﾀ一覧!$AT$21,$AV739,1))))))))</f>
        <v/>
      </c>
      <c r="BW739" s="1112"/>
      <c r="BX739" s="1112"/>
      <c r="BY739" s="1088" t="str">
        <f>IF($B739="","",IF($AH739="","",IF($CK739=ﾃﾞｰﾀ一覧!$U$53,ﾃﾞｰﾀ一覧!$U$61,IF($AH739=ﾃﾞｰﾀ一覧!$U$21,ﾃﾞｰﾀ一覧!$U$60,IF(OR($AH739=ﾃﾞｰﾀ一覧!$U$19,$AH739=ﾃﾞｰﾀ一覧!$U$20,$AH739=ﾃﾞｰﾀ一覧!$U$23,$AH739=ﾃﾞｰﾀ一覧!$U$22,$AH739=ﾃﾞｰﾀ一覧!$U$18,AH739=ﾃﾞｰﾀ一覧!$U$25),ﾃﾞｰﾀ一覧!$U$59,ﾃﾞｰﾀ一覧!$U$62)))))</f>
        <v/>
      </c>
      <c r="BZ739" s="1089"/>
      <c r="CA739" s="1113"/>
      <c r="CB739" s="1113"/>
      <c r="CC739" s="1113"/>
      <c r="CD739" s="1113"/>
      <c r="CE739" s="1113"/>
      <c r="CF739" s="1113"/>
      <c r="CG739" s="1113"/>
      <c r="CH739" s="1113"/>
      <c r="CI739" s="1114"/>
      <c r="CK739" s="240"/>
      <c r="CM739" s="378" t="str">
        <f t="shared" si="77"/>
        <v/>
      </c>
      <c r="CN739" s="379" t="str">
        <f t="shared" si="78"/>
        <v/>
      </c>
      <c r="CO739" s="379" t="str">
        <f t="shared" si="79"/>
        <v/>
      </c>
      <c r="CP739" s="380" t="str">
        <f t="shared" si="80"/>
        <v/>
      </c>
      <c r="CQ739" s="244"/>
      <c r="CR739" s="1100"/>
      <c r="CS739" s="1101"/>
      <c r="CT739" s="1102"/>
      <c r="CU739" s="1135"/>
      <c r="CV739" s="1136"/>
      <c r="CW739" s="1136"/>
      <c r="CX739" s="1137"/>
      <c r="CY739" s="1138"/>
      <c r="CZ739" s="1139"/>
      <c r="DA739" s="1140"/>
      <c r="DB739" s="1132"/>
      <c r="DC739" s="1133"/>
      <c r="DD739" s="1133"/>
      <c r="DE739" s="1133"/>
      <c r="DF739" s="1133"/>
      <c r="DG739" s="1134"/>
      <c r="DH739" s="580"/>
      <c r="DI739" s="1084"/>
      <c r="DJ739" s="1084"/>
      <c r="DK739" s="581"/>
      <c r="DL739" s="582"/>
      <c r="DM739" s="1084"/>
      <c r="DN739" s="1084"/>
      <c r="DO739" s="581"/>
      <c r="DP739" s="582"/>
      <c r="DQ739" s="1084"/>
      <c r="DR739" s="1084"/>
      <c r="DS739" s="583"/>
      <c r="DT739" s="1124"/>
      <c r="DU739" s="1125"/>
      <c r="DV739" s="1125"/>
      <c r="DW739" s="1124"/>
      <c r="DX739" s="1125"/>
      <c r="DY739" s="1150"/>
      <c r="DZ739" s="1362"/>
      <c r="EA739" s="1363"/>
      <c r="EB739" s="1362"/>
      <c r="EC739" s="1363"/>
      <c r="ED739" s="1362"/>
      <c r="EE739" s="1377"/>
      <c r="EF739" s="1378"/>
      <c r="EG739" s="1379"/>
      <c r="EH739" s="1379"/>
      <c r="EI739" s="1380"/>
      <c r="EJ739" s="1381"/>
      <c r="EK739" s="1381"/>
      <c r="EL739" s="1381"/>
      <c r="EM739" s="1382"/>
      <c r="EN739" s="1382"/>
      <c r="EO739" s="1382"/>
      <c r="EP739" s="1375"/>
      <c r="EQ739" s="1376"/>
      <c r="ER739" s="1113"/>
      <c r="ES739" s="1113"/>
      <c r="ET739" s="1113"/>
      <c r="EU739" s="1113"/>
      <c r="EV739" s="1113"/>
      <c r="EW739" s="1113"/>
      <c r="EX739" s="1113"/>
      <c r="EY739" s="1113"/>
      <c r="EZ739" s="1114"/>
    </row>
    <row r="740" spans="1:156" ht="30" customHeight="1" x14ac:dyDescent="0.2">
      <c r="A740" s="207">
        <f t="shared" si="81"/>
        <v>729</v>
      </c>
      <c r="B740" s="1103"/>
      <c r="C740" s="1104"/>
      <c r="D740" s="1303"/>
      <c r="E740" s="1304"/>
      <c r="F740" s="1094" t="str">
        <f t="shared" si="83"/>
        <v/>
      </c>
      <c r="G740" s="1095"/>
      <c r="H740" s="1095"/>
      <c r="I740" s="1095"/>
      <c r="J740" s="1095"/>
      <c r="K740" s="1095"/>
      <c r="L740" s="1095"/>
      <c r="M740" s="1095"/>
      <c r="N740" s="1095"/>
      <c r="O740" s="1095"/>
      <c r="P740" s="1095"/>
      <c r="Q740" s="1095"/>
      <c r="R740" s="1095"/>
      <c r="S740" s="1095"/>
      <c r="T740" s="1095"/>
      <c r="U740" s="1095"/>
      <c r="V740" s="1095"/>
      <c r="W740" s="1096"/>
      <c r="X740" s="1299">
        <f t="shared" si="82"/>
        <v>0</v>
      </c>
      <c r="Y740" s="1300"/>
      <c r="Z740" s="1301"/>
      <c r="AA740" s="1100"/>
      <c r="AB740" s="1101"/>
      <c r="AC740" s="1102"/>
      <c r="AD740" s="1135"/>
      <c r="AE740" s="1136"/>
      <c r="AF740" s="1136"/>
      <c r="AG740" s="1137"/>
      <c r="AH740" s="1138"/>
      <c r="AI740" s="1139"/>
      <c r="AJ740" s="1140"/>
      <c r="AK740" s="1132"/>
      <c r="AL740" s="1133"/>
      <c r="AM740" s="1133"/>
      <c r="AN740" s="1133"/>
      <c r="AO740" s="1133"/>
      <c r="AP740" s="1134"/>
      <c r="AQ740" s="642" t="str">
        <f>IF(AK740="","",VLOOKUP(AK740,ﾃﾞｰﾀ一覧!$AH$4:$AR$66,2,FALSE))</f>
        <v/>
      </c>
      <c r="AR740" s="1084"/>
      <c r="AS740" s="1084"/>
      <c r="AT740" s="643" t="str">
        <f>IF(AK740="","",VLOOKUP(AK740,ﾃﾞｰﾀ一覧!$AH$4:$AR$66,3,FALSE))</f>
        <v/>
      </c>
      <c r="AU740" s="644" t="str">
        <f>IF(AK740="","",VLOOKUP(AK740,ﾃﾞｰﾀ一覧!$AH$4:$AR$66,5,FALSE))</f>
        <v/>
      </c>
      <c r="AV740" s="1084"/>
      <c r="AW740" s="1084"/>
      <c r="AX740" s="643" t="str">
        <f>IF(AK740="","",VLOOKUP(AK740,ﾃﾞｰﾀ一覧!$AH$4:$AR$66,6,FALSE))</f>
        <v/>
      </c>
      <c r="AY740" s="649" t="str">
        <f>IF(AK740="","",VLOOKUP(AK740,ﾃﾞｰﾀ一覧!$AH$4:$AR$66,8,FALSE))</f>
        <v/>
      </c>
      <c r="AZ740" s="1084"/>
      <c r="BA740" s="1084"/>
      <c r="BB740" s="388" t="str">
        <f>IF(AK740="","",VLOOKUP(AK740,ﾃﾞｰﾀ一覧!$AH$4:$AR$66,9,FALSE))</f>
        <v/>
      </c>
      <c r="BC740" s="1124"/>
      <c r="BD740" s="1125"/>
      <c r="BE740" s="1125"/>
      <c r="BF740" s="1124"/>
      <c r="BG740" s="1125"/>
      <c r="BH740" s="1125"/>
      <c r="BI740" s="1124"/>
      <c r="BJ740" s="1125"/>
      <c r="BK740" s="1150"/>
      <c r="BL740" s="1154"/>
      <c r="BM740" s="1155"/>
      <c r="BN740" s="1156"/>
      <c r="BO740" s="1109" t="str">
        <f>IF($AK740="","",IF($BF740="","",IF($BF740=ﾃﾞｰﾀ一覧!$U$37,"",IF($BF740=ﾃﾞｰﾀ一覧!$U$38,"",IF($AH740=ﾃﾞｰﾀ一覧!$U$25,VLOOKUP($AK740,ﾃﾞｰﾀ一覧!$AH$43:$AR$66,10,FALSE),VLOOKUP($AK740,ﾃﾞｰﾀ一覧!$AH$4:$AR$66,10,FALSE))))))</f>
        <v/>
      </c>
      <c r="BP740" s="1110"/>
      <c r="BQ740" s="1110"/>
      <c r="BR740" s="1111"/>
      <c r="BS740" s="1307">
        <f>IF($BL740="",0,VLOOKUP($BL740,ﾃﾞｰﾀ一覧!$AY$4:$BB$16,3,FALSE))+IF($BC740="",0,VLOOKUP($BC740,ﾃﾞｰﾀ一覧!$AY$4:$BB$16,3,FALSE))+IF($BD740="",0,VLOOKUP($BD740,ﾃﾞｰﾀ一覧!$AY$4:$BB$16,3,FALSE))</f>
        <v>0</v>
      </c>
      <c r="BT740" s="1307"/>
      <c r="BU740" s="1307"/>
      <c r="BV740" s="1112" t="str">
        <f>IF($BO740="","",IF($BF740=ﾃﾞｰﾀ一覧!$U$37,"",IF($BF740=ﾃﾞｰﾀ一覧!$U$38,"",IF($BO740=ﾃﾞｰﾀ一覧!$AT$27,ﾃﾞｰﾀ一覧!$AT$27,VLOOKUP($AK740,ﾃﾞｰﾀ一覧!$AH$4:$AR$66,11,FALSE)*IF($BO740=ﾃﾞｰﾀ一覧!$AT$17,($AR740+1)*($AV740+1),IF($BO740=ﾃﾞｰﾀ一覧!$AT$22,IF(COUNTIF($AD740,"*天端*"),ﾃﾞｰﾀ一覧!$AU$43/2,ﾃﾞｰﾀ一覧!$AU$43/3),IF($BO740=ﾃﾞｰﾀ一覧!$AT$20,$AR740*$AV740,IF($BO740=ﾃﾞｰﾀ一覧!$AT$21,$AV740,1))))))))</f>
        <v/>
      </c>
      <c r="BW740" s="1112"/>
      <c r="BX740" s="1112"/>
      <c r="BY740" s="1088" t="str">
        <f>IF($B740="","",IF($AH740="","",IF($CK740=ﾃﾞｰﾀ一覧!$U$53,ﾃﾞｰﾀ一覧!$U$61,IF($AH740=ﾃﾞｰﾀ一覧!$U$21,ﾃﾞｰﾀ一覧!$U$60,IF(OR($AH740=ﾃﾞｰﾀ一覧!$U$19,$AH740=ﾃﾞｰﾀ一覧!$U$20,$AH740=ﾃﾞｰﾀ一覧!$U$23,$AH740=ﾃﾞｰﾀ一覧!$U$22,$AH740=ﾃﾞｰﾀ一覧!$U$18,AH740=ﾃﾞｰﾀ一覧!$U$25),ﾃﾞｰﾀ一覧!$U$59,ﾃﾞｰﾀ一覧!$U$62)))))</f>
        <v/>
      </c>
      <c r="BZ740" s="1089"/>
      <c r="CA740" s="1113"/>
      <c r="CB740" s="1113"/>
      <c r="CC740" s="1113"/>
      <c r="CD740" s="1113"/>
      <c r="CE740" s="1113"/>
      <c r="CF740" s="1113"/>
      <c r="CG740" s="1113"/>
      <c r="CH740" s="1113"/>
      <c r="CI740" s="1114"/>
      <c r="CK740" s="240"/>
      <c r="CM740" s="378" t="str">
        <f t="shared" si="77"/>
        <v/>
      </c>
      <c r="CN740" s="379" t="str">
        <f t="shared" si="78"/>
        <v/>
      </c>
      <c r="CO740" s="379" t="str">
        <f t="shared" si="79"/>
        <v/>
      </c>
      <c r="CP740" s="380" t="str">
        <f t="shared" si="80"/>
        <v/>
      </c>
      <c r="CQ740" s="244"/>
      <c r="CR740" s="1100"/>
      <c r="CS740" s="1101"/>
      <c r="CT740" s="1102"/>
      <c r="CU740" s="1135"/>
      <c r="CV740" s="1136"/>
      <c r="CW740" s="1136"/>
      <c r="CX740" s="1137"/>
      <c r="CY740" s="1138"/>
      <c r="CZ740" s="1139"/>
      <c r="DA740" s="1140"/>
      <c r="DB740" s="1132"/>
      <c r="DC740" s="1133"/>
      <c r="DD740" s="1133"/>
      <c r="DE740" s="1133"/>
      <c r="DF740" s="1133"/>
      <c r="DG740" s="1134"/>
      <c r="DH740" s="580"/>
      <c r="DI740" s="1084"/>
      <c r="DJ740" s="1084"/>
      <c r="DK740" s="581"/>
      <c r="DL740" s="582"/>
      <c r="DM740" s="1084"/>
      <c r="DN740" s="1084"/>
      <c r="DO740" s="581"/>
      <c r="DP740" s="582"/>
      <c r="DQ740" s="1084"/>
      <c r="DR740" s="1084"/>
      <c r="DS740" s="583"/>
      <c r="DT740" s="1124"/>
      <c r="DU740" s="1125"/>
      <c r="DV740" s="1125"/>
      <c r="DW740" s="1124"/>
      <c r="DX740" s="1125"/>
      <c r="DY740" s="1150"/>
      <c r="DZ740" s="1362"/>
      <c r="EA740" s="1363"/>
      <c r="EB740" s="1362"/>
      <c r="EC740" s="1363"/>
      <c r="ED740" s="1362"/>
      <c r="EE740" s="1377"/>
      <c r="EF740" s="1378"/>
      <c r="EG740" s="1379"/>
      <c r="EH740" s="1379"/>
      <c r="EI740" s="1380"/>
      <c r="EJ740" s="1381"/>
      <c r="EK740" s="1381"/>
      <c r="EL740" s="1381"/>
      <c r="EM740" s="1382"/>
      <c r="EN740" s="1382"/>
      <c r="EO740" s="1382"/>
      <c r="EP740" s="1375"/>
      <c r="EQ740" s="1376"/>
      <c r="ER740" s="1113"/>
      <c r="ES740" s="1113"/>
      <c r="ET740" s="1113"/>
      <c r="EU740" s="1113"/>
      <c r="EV740" s="1113"/>
      <c r="EW740" s="1113"/>
      <c r="EX740" s="1113"/>
      <c r="EY740" s="1113"/>
      <c r="EZ740" s="1114"/>
    </row>
    <row r="741" spans="1:156" ht="30" customHeight="1" x14ac:dyDescent="0.2">
      <c r="A741" s="207">
        <f t="shared" si="81"/>
        <v>730</v>
      </c>
      <c r="B741" s="1103"/>
      <c r="C741" s="1104"/>
      <c r="D741" s="1303"/>
      <c r="E741" s="1304"/>
      <c r="F741" s="1094" t="str">
        <f t="shared" si="83"/>
        <v/>
      </c>
      <c r="G741" s="1095"/>
      <c r="H741" s="1095"/>
      <c r="I741" s="1095"/>
      <c r="J741" s="1095"/>
      <c r="K741" s="1095"/>
      <c r="L741" s="1095"/>
      <c r="M741" s="1095"/>
      <c r="N741" s="1095"/>
      <c r="O741" s="1095"/>
      <c r="P741" s="1095"/>
      <c r="Q741" s="1095"/>
      <c r="R741" s="1095"/>
      <c r="S741" s="1095"/>
      <c r="T741" s="1095"/>
      <c r="U741" s="1095"/>
      <c r="V741" s="1095"/>
      <c r="W741" s="1096"/>
      <c r="X741" s="1299">
        <f t="shared" si="82"/>
        <v>0</v>
      </c>
      <c r="Y741" s="1300"/>
      <c r="Z741" s="1301"/>
      <c r="AA741" s="1100"/>
      <c r="AB741" s="1101"/>
      <c r="AC741" s="1102"/>
      <c r="AD741" s="1135"/>
      <c r="AE741" s="1136"/>
      <c r="AF741" s="1136"/>
      <c r="AG741" s="1137"/>
      <c r="AH741" s="1138"/>
      <c r="AI741" s="1139"/>
      <c r="AJ741" s="1140"/>
      <c r="AK741" s="1132"/>
      <c r="AL741" s="1133"/>
      <c r="AM741" s="1133"/>
      <c r="AN741" s="1133"/>
      <c r="AO741" s="1133"/>
      <c r="AP741" s="1134"/>
      <c r="AQ741" s="642" t="str">
        <f>IF(AK741="","",VLOOKUP(AK741,ﾃﾞｰﾀ一覧!$AH$4:$AR$66,2,FALSE))</f>
        <v/>
      </c>
      <c r="AR741" s="1084"/>
      <c r="AS741" s="1084"/>
      <c r="AT741" s="643" t="str">
        <f>IF(AK741="","",VLOOKUP(AK741,ﾃﾞｰﾀ一覧!$AH$4:$AR$66,3,FALSE))</f>
        <v/>
      </c>
      <c r="AU741" s="644" t="str">
        <f>IF(AK741="","",VLOOKUP(AK741,ﾃﾞｰﾀ一覧!$AH$4:$AR$66,5,FALSE))</f>
        <v/>
      </c>
      <c r="AV741" s="1084"/>
      <c r="AW741" s="1084"/>
      <c r="AX741" s="643" t="str">
        <f>IF(AK741="","",VLOOKUP(AK741,ﾃﾞｰﾀ一覧!$AH$4:$AR$66,6,FALSE))</f>
        <v/>
      </c>
      <c r="AY741" s="649" t="str">
        <f>IF(AK741="","",VLOOKUP(AK741,ﾃﾞｰﾀ一覧!$AH$4:$AR$66,8,FALSE))</f>
        <v/>
      </c>
      <c r="AZ741" s="1084"/>
      <c r="BA741" s="1084"/>
      <c r="BB741" s="388" t="str">
        <f>IF(AK741="","",VLOOKUP(AK741,ﾃﾞｰﾀ一覧!$AH$4:$AR$66,9,FALSE))</f>
        <v/>
      </c>
      <c r="BC741" s="1124"/>
      <c r="BD741" s="1125"/>
      <c r="BE741" s="1125"/>
      <c r="BF741" s="1124"/>
      <c r="BG741" s="1125"/>
      <c r="BH741" s="1125"/>
      <c r="BI741" s="1124"/>
      <c r="BJ741" s="1125"/>
      <c r="BK741" s="1150"/>
      <c r="BL741" s="1154"/>
      <c r="BM741" s="1155"/>
      <c r="BN741" s="1156"/>
      <c r="BO741" s="1109" t="str">
        <f>IF($AK741="","",IF($BF741="","",IF($BF741=ﾃﾞｰﾀ一覧!$U$37,"",IF($BF741=ﾃﾞｰﾀ一覧!$U$38,"",IF($AH741=ﾃﾞｰﾀ一覧!$U$25,VLOOKUP($AK741,ﾃﾞｰﾀ一覧!$AH$43:$AR$66,10,FALSE),VLOOKUP($AK741,ﾃﾞｰﾀ一覧!$AH$4:$AR$66,10,FALSE))))))</f>
        <v/>
      </c>
      <c r="BP741" s="1110"/>
      <c r="BQ741" s="1110"/>
      <c r="BR741" s="1111"/>
      <c r="BS741" s="1307">
        <f>IF($BL741="",0,VLOOKUP($BL741,ﾃﾞｰﾀ一覧!$AY$4:$BB$16,3,FALSE))+IF($BC741="",0,VLOOKUP($BC741,ﾃﾞｰﾀ一覧!$AY$4:$BB$16,3,FALSE))+IF($BD741="",0,VLOOKUP($BD741,ﾃﾞｰﾀ一覧!$AY$4:$BB$16,3,FALSE))</f>
        <v>0</v>
      </c>
      <c r="BT741" s="1307"/>
      <c r="BU741" s="1307"/>
      <c r="BV741" s="1112" t="str">
        <f>IF($BO741="","",IF($BF741=ﾃﾞｰﾀ一覧!$U$37,"",IF($BF741=ﾃﾞｰﾀ一覧!$U$38,"",IF($BO741=ﾃﾞｰﾀ一覧!$AT$27,ﾃﾞｰﾀ一覧!$AT$27,VLOOKUP($AK741,ﾃﾞｰﾀ一覧!$AH$4:$AR$66,11,FALSE)*IF($BO741=ﾃﾞｰﾀ一覧!$AT$17,($AR741+1)*($AV741+1),IF($BO741=ﾃﾞｰﾀ一覧!$AT$22,IF(COUNTIF($AD741,"*天端*"),ﾃﾞｰﾀ一覧!$AU$43/2,ﾃﾞｰﾀ一覧!$AU$43/3),IF($BO741=ﾃﾞｰﾀ一覧!$AT$20,$AR741*$AV741,IF($BO741=ﾃﾞｰﾀ一覧!$AT$21,$AV741,1))))))))</f>
        <v/>
      </c>
      <c r="BW741" s="1112"/>
      <c r="BX741" s="1112"/>
      <c r="BY741" s="1088" t="str">
        <f>IF($B741="","",IF($AH741="","",IF($CK741=ﾃﾞｰﾀ一覧!$U$53,ﾃﾞｰﾀ一覧!$U$61,IF($AH741=ﾃﾞｰﾀ一覧!$U$21,ﾃﾞｰﾀ一覧!$U$60,IF(OR($AH741=ﾃﾞｰﾀ一覧!$U$19,$AH741=ﾃﾞｰﾀ一覧!$U$20,$AH741=ﾃﾞｰﾀ一覧!$U$23,$AH741=ﾃﾞｰﾀ一覧!$U$22,$AH741=ﾃﾞｰﾀ一覧!$U$18,AH741=ﾃﾞｰﾀ一覧!$U$25),ﾃﾞｰﾀ一覧!$U$59,ﾃﾞｰﾀ一覧!$U$62)))))</f>
        <v/>
      </c>
      <c r="BZ741" s="1089"/>
      <c r="CA741" s="1113"/>
      <c r="CB741" s="1113"/>
      <c r="CC741" s="1113"/>
      <c r="CD741" s="1113"/>
      <c r="CE741" s="1113"/>
      <c r="CF741" s="1113"/>
      <c r="CG741" s="1113"/>
      <c r="CH741" s="1113"/>
      <c r="CI741" s="1114"/>
      <c r="CK741" s="240"/>
      <c r="CM741" s="378" t="str">
        <f t="shared" si="77"/>
        <v/>
      </c>
      <c r="CN741" s="379" t="str">
        <f t="shared" si="78"/>
        <v/>
      </c>
      <c r="CO741" s="379" t="str">
        <f t="shared" si="79"/>
        <v/>
      </c>
      <c r="CP741" s="380" t="str">
        <f t="shared" si="80"/>
        <v/>
      </c>
      <c r="CQ741" s="244"/>
      <c r="CR741" s="1100"/>
      <c r="CS741" s="1101"/>
      <c r="CT741" s="1102"/>
      <c r="CU741" s="1135"/>
      <c r="CV741" s="1136"/>
      <c r="CW741" s="1136"/>
      <c r="CX741" s="1137"/>
      <c r="CY741" s="1138"/>
      <c r="CZ741" s="1139"/>
      <c r="DA741" s="1140"/>
      <c r="DB741" s="1132"/>
      <c r="DC741" s="1133"/>
      <c r="DD741" s="1133"/>
      <c r="DE741" s="1133"/>
      <c r="DF741" s="1133"/>
      <c r="DG741" s="1134"/>
      <c r="DH741" s="580"/>
      <c r="DI741" s="1084"/>
      <c r="DJ741" s="1084"/>
      <c r="DK741" s="581"/>
      <c r="DL741" s="582"/>
      <c r="DM741" s="1084"/>
      <c r="DN741" s="1084"/>
      <c r="DO741" s="581"/>
      <c r="DP741" s="582"/>
      <c r="DQ741" s="1084"/>
      <c r="DR741" s="1084"/>
      <c r="DS741" s="583"/>
      <c r="DT741" s="1124"/>
      <c r="DU741" s="1125"/>
      <c r="DV741" s="1125"/>
      <c r="DW741" s="1124"/>
      <c r="DX741" s="1125"/>
      <c r="DY741" s="1150"/>
      <c r="DZ741" s="1362"/>
      <c r="EA741" s="1363"/>
      <c r="EB741" s="1362"/>
      <c r="EC741" s="1363"/>
      <c r="ED741" s="1362"/>
      <c r="EE741" s="1377"/>
      <c r="EF741" s="1378"/>
      <c r="EG741" s="1379"/>
      <c r="EH741" s="1379"/>
      <c r="EI741" s="1380"/>
      <c r="EJ741" s="1381"/>
      <c r="EK741" s="1381"/>
      <c r="EL741" s="1381"/>
      <c r="EM741" s="1382"/>
      <c r="EN741" s="1382"/>
      <c r="EO741" s="1382"/>
      <c r="EP741" s="1375"/>
      <c r="EQ741" s="1376"/>
      <c r="ER741" s="1113"/>
      <c r="ES741" s="1113"/>
      <c r="ET741" s="1113"/>
      <c r="EU741" s="1113"/>
      <c r="EV741" s="1113"/>
      <c r="EW741" s="1113"/>
      <c r="EX741" s="1113"/>
      <c r="EY741" s="1113"/>
      <c r="EZ741" s="1114"/>
    </row>
    <row r="742" spans="1:156" ht="30" customHeight="1" x14ac:dyDescent="0.2">
      <c r="A742" s="207">
        <f t="shared" si="81"/>
        <v>731</v>
      </c>
      <c r="B742" s="1103"/>
      <c r="C742" s="1104"/>
      <c r="D742" s="1303"/>
      <c r="E742" s="1304"/>
      <c r="F742" s="1094" t="str">
        <f t="shared" si="83"/>
        <v/>
      </c>
      <c r="G742" s="1095"/>
      <c r="H742" s="1095"/>
      <c r="I742" s="1095"/>
      <c r="J742" s="1095"/>
      <c r="K742" s="1095"/>
      <c r="L742" s="1095"/>
      <c r="M742" s="1095"/>
      <c r="N742" s="1095"/>
      <c r="O742" s="1095"/>
      <c r="P742" s="1095"/>
      <c r="Q742" s="1095"/>
      <c r="R742" s="1095"/>
      <c r="S742" s="1095"/>
      <c r="T742" s="1095"/>
      <c r="U742" s="1095"/>
      <c r="V742" s="1095"/>
      <c r="W742" s="1096"/>
      <c r="X742" s="1299">
        <f t="shared" si="82"/>
        <v>0</v>
      </c>
      <c r="Y742" s="1300"/>
      <c r="Z742" s="1301"/>
      <c r="AA742" s="1100"/>
      <c r="AB742" s="1101"/>
      <c r="AC742" s="1102"/>
      <c r="AD742" s="1135"/>
      <c r="AE742" s="1136"/>
      <c r="AF742" s="1136"/>
      <c r="AG742" s="1137"/>
      <c r="AH742" s="1138"/>
      <c r="AI742" s="1139"/>
      <c r="AJ742" s="1140"/>
      <c r="AK742" s="1132"/>
      <c r="AL742" s="1133"/>
      <c r="AM742" s="1133"/>
      <c r="AN742" s="1133"/>
      <c r="AO742" s="1133"/>
      <c r="AP742" s="1134"/>
      <c r="AQ742" s="642" t="str">
        <f>IF(AK742="","",VLOOKUP(AK742,ﾃﾞｰﾀ一覧!$AH$4:$AR$66,2,FALSE))</f>
        <v/>
      </c>
      <c r="AR742" s="1084"/>
      <c r="AS742" s="1084"/>
      <c r="AT742" s="643" t="str">
        <f>IF(AK742="","",VLOOKUP(AK742,ﾃﾞｰﾀ一覧!$AH$4:$AR$66,3,FALSE))</f>
        <v/>
      </c>
      <c r="AU742" s="644" t="str">
        <f>IF(AK742="","",VLOOKUP(AK742,ﾃﾞｰﾀ一覧!$AH$4:$AR$66,5,FALSE))</f>
        <v/>
      </c>
      <c r="AV742" s="1084"/>
      <c r="AW742" s="1084"/>
      <c r="AX742" s="643" t="str">
        <f>IF(AK742="","",VLOOKUP(AK742,ﾃﾞｰﾀ一覧!$AH$4:$AR$66,6,FALSE))</f>
        <v/>
      </c>
      <c r="AY742" s="649" t="str">
        <f>IF(AK742="","",VLOOKUP(AK742,ﾃﾞｰﾀ一覧!$AH$4:$AR$66,8,FALSE))</f>
        <v/>
      </c>
      <c r="AZ742" s="1084"/>
      <c r="BA742" s="1084"/>
      <c r="BB742" s="388" t="str">
        <f>IF(AK742="","",VLOOKUP(AK742,ﾃﾞｰﾀ一覧!$AH$4:$AR$66,9,FALSE))</f>
        <v/>
      </c>
      <c r="BC742" s="1124"/>
      <c r="BD742" s="1125"/>
      <c r="BE742" s="1125"/>
      <c r="BF742" s="1124"/>
      <c r="BG742" s="1125"/>
      <c r="BH742" s="1125"/>
      <c r="BI742" s="1124"/>
      <c r="BJ742" s="1125"/>
      <c r="BK742" s="1150"/>
      <c r="BL742" s="1154"/>
      <c r="BM742" s="1155"/>
      <c r="BN742" s="1156"/>
      <c r="BO742" s="1109" t="str">
        <f>IF($AK742="","",IF($BF742="","",IF($BF742=ﾃﾞｰﾀ一覧!$U$37,"",IF($BF742=ﾃﾞｰﾀ一覧!$U$38,"",IF($AH742=ﾃﾞｰﾀ一覧!$U$25,VLOOKUP($AK742,ﾃﾞｰﾀ一覧!$AH$43:$AR$66,10,FALSE),VLOOKUP($AK742,ﾃﾞｰﾀ一覧!$AH$4:$AR$66,10,FALSE))))))</f>
        <v/>
      </c>
      <c r="BP742" s="1110"/>
      <c r="BQ742" s="1110"/>
      <c r="BR742" s="1111"/>
      <c r="BS742" s="1307">
        <f>IF($BL742="",0,VLOOKUP($BL742,ﾃﾞｰﾀ一覧!$AY$4:$BB$16,3,FALSE))+IF($BC742="",0,VLOOKUP($BC742,ﾃﾞｰﾀ一覧!$AY$4:$BB$16,3,FALSE))+IF($BD742="",0,VLOOKUP($BD742,ﾃﾞｰﾀ一覧!$AY$4:$BB$16,3,FALSE))</f>
        <v>0</v>
      </c>
      <c r="BT742" s="1307"/>
      <c r="BU742" s="1307"/>
      <c r="BV742" s="1112" t="str">
        <f>IF($BO742="","",IF($BF742=ﾃﾞｰﾀ一覧!$U$37,"",IF($BF742=ﾃﾞｰﾀ一覧!$U$38,"",IF($BO742=ﾃﾞｰﾀ一覧!$AT$27,ﾃﾞｰﾀ一覧!$AT$27,VLOOKUP($AK742,ﾃﾞｰﾀ一覧!$AH$4:$AR$66,11,FALSE)*IF($BO742=ﾃﾞｰﾀ一覧!$AT$17,($AR742+1)*($AV742+1),IF($BO742=ﾃﾞｰﾀ一覧!$AT$22,IF(COUNTIF($AD742,"*天端*"),ﾃﾞｰﾀ一覧!$AU$43/2,ﾃﾞｰﾀ一覧!$AU$43/3),IF($BO742=ﾃﾞｰﾀ一覧!$AT$20,$AR742*$AV742,IF($BO742=ﾃﾞｰﾀ一覧!$AT$21,$AV742,1))))))))</f>
        <v/>
      </c>
      <c r="BW742" s="1112"/>
      <c r="BX742" s="1112"/>
      <c r="BY742" s="1088" t="str">
        <f>IF($B742="","",IF($AH742="","",IF($CK742=ﾃﾞｰﾀ一覧!$U$53,ﾃﾞｰﾀ一覧!$U$61,IF($AH742=ﾃﾞｰﾀ一覧!$U$21,ﾃﾞｰﾀ一覧!$U$60,IF(OR($AH742=ﾃﾞｰﾀ一覧!$U$19,$AH742=ﾃﾞｰﾀ一覧!$U$20,$AH742=ﾃﾞｰﾀ一覧!$U$23,$AH742=ﾃﾞｰﾀ一覧!$U$22,$AH742=ﾃﾞｰﾀ一覧!$U$18,AH742=ﾃﾞｰﾀ一覧!$U$25),ﾃﾞｰﾀ一覧!$U$59,ﾃﾞｰﾀ一覧!$U$62)))))</f>
        <v/>
      </c>
      <c r="BZ742" s="1089"/>
      <c r="CA742" s="1113"/>
      <c r="CB742" s="1113"/>
      <c r="CC742" s="1113"/>
      <c r="CD742" s="1113"/>
      <c r="CE742" s="1113"/>
      <c r="CF742" s="1113"/>
      <c r="CG742" s="1113"/>
      <c r="CH742" s="1113"/>
      <c r="CI742" s="1114"/>
      <c r="CK742" s="240"/>
      <c r="CM742" s="378" t="str">
        <f t="shared" si="77"/>
        <v/>
      </c>
      <c r="CN742" s="379" t="str">
        <f t="shared" si="78"/>
        <v/>
      </c>
      <c r="CO742" s="379" t="str">
        <f t="shared" si="79"/>
        <v/>
      </c>
      <c r="CP742" s="380" t="str">
        <f t="shared" si="80"/>
        <v/>
      </c>
      <c r="CQ742" s="244"/>
      <c r="CR742" s="1100"/>
      <c r="CS742" s="1101"/>
      <c r="CT742" s="1102"/>
      <c r="CU742" s="1135"/>
      <c r="CV742" s="1136"/>
      <c r="CW742" s="1136"/>
      <c r="CX742" s="1137"/>
      <c r="CY742" s="1138"/>
      <c r="CZ742" s="1139"/>
      <c r="DA742" s="1140"/>
      <c r="DB742" s="1132"/>
      <c r="DC742" s="1133"/>
      <c r="DD742" s="1133"/>
      <c r="DE742" s="1133"/>
      <c r="DF742" s="1133"/>
      <c r="DG742" s="1134"/>
      <c r="DH742" s="580"/>
      <c r="DI742" s="1084"/>
      <c r="DJ742" s="1084"/>
      <c r="DK742" s="581"/>
      <c r="DL742" s="582"/>
      <c r="DM742" s="1084"/>
      <c r="DN742" s="1084"/>
      <c r="DO742" s="581"/>
      <c r="DP742" s="582"/>
      <c r="DQ742" s="1084"/>
      <c r="DR742" s="1084"/>
      <c r="DS742" s="583"/>
      <c r="DT742" s="1124"/>
      <c r="DU742" s="1125"/>
      <c r="DV742" s="1125"/>
      <c r="DW742" s="1124"/>
      <c r="DX742" s="1125"/>
      <c r="DY742" s="1150"/>
      <c r="DZ742" s="1362"/>
      <c r="EA742" s="1363"/>
      <c r="EB742" s="1362"/>
      <c r="EC742" s="1363"/>
      <c r="ED742" s="1362"/>
      <c r="EE742" s="1377"/>
      <c r="EF742" s="1378"/>
      <c r="EG742" s="1379"/>
      <c r="EH742" s="1379"/>
      <c r="EI742" s="1380"/>
      <c r="EJ742" s="1381"/>
      <c r="EK742" s="1381"/>
      <c r="EL742" s="1381"/>
      <c r="EM742" s="1382"/>
      <c r="EN742" s="1382"/>
      <c r="EO742" s="1382"/>
      <c r="EP742" s="1375"/>
      <c r="EQ742" s="1376"/>
      <c r="ER742" s="1113"/>
      <c r="ES742" s="1113"/>
      <c r="ET742" s="1113"/>
      <c r="EU742" s="1113"/>
      <c r="EV742" s="1113"/>
      <c r="EW742" s="1113"/>
      <c r="EX742" s="1113"/>
      <c r="EY742" s="1113"/>
      <c r="EZ742" s="1114"/>
    </row>
    <row r="743" spans="1:156" ht="30" customHeight="1" x14ac:dyDescent="0.2">
      <c r="A743" s="207">
        <f t="shared" si="81"/>
        <v>732</v>
      </c>
      <c r="B743" s="1103"/>
      <c r="C743" s="1104"/>
      <c r="D743" s="1303"/>
      <c r="E743" s="1304"/>
      <c r="F743" s="1094" t="str">
        <f t="shared" si="83"/>
        <v/>
      </c>
      <c r="G743" s="1095"/>
      <c r="H743" s="1095"/>
      <c r="I743" s="1095"/>
      <c r="J743" s="1095"/>
      <c r="K743" s="1095"/>
      <c r="L743" s="1095"/>
      <c r="M743" s="1095"/>
      <c r="N743" s="1095"/>
      <c r="O743" s="1095"/>
      <c r="P743" s="1095"/>
      <c r="Q743" s="1095"/>
      <c r="R743" s="1095"/>
      <c r="S743" s="1095"/>
      <c r="T743" s="1095"/>
      <c r="U743" s="1095"/>
      <c r="V743" s="1095"/>
      <c r="W743" s="1096"/>
      <c r="X743" s="1299">
        <f t="shared" si="82"/>
        <v>0</v>
      </c>
      <c r="Y743" s="1300"/>
      <c r="Z743" s="1301"/>
      <c r="AA743" s="1100"/>
      <c r="AB743" s="1101"/>
      <c r="AC743" s="1102"/>
      <c r="AD743" s="1135"/>
      <c r="AE743" s="1136"/>
      <c r="AF743" s="1136"/>
      <c r="AG743" s="1137"/>
      <c r="AH743" s="1138"/>
      <c r="AI743" s="1139"/>
      <c r="AJ743" s="1140"/>
      <c r="AK743" s="1132"/>
      <c r="AL743" s="1133"/>
      <c r="AM743" s="1133"/>
      <c r="AN743" s="1133"/>
      <c r="AO743" s="1133"/>
      <c r="AP743" s="1134"/>
      <c r="AQ743" s="642" t="str">
        <f>IF(AK743="","",VLOOKUP(AK743,ﾃﾞｰﾀ一覧!$AH$4:$AR$66,2,FALSE))</f>
        <v/>
      </c>
      <c r="AR743" s="1084"/>
      <c r="AS743" s="1084"/>
      <c r="AT743" s="643" t="str">
        <f>IF(AK743="","",VLOOKUP(AK743,ﾃﾞｰﾀ一覧!$AH$4:$AR$66,3,FALSE))</f>
        <v/>
      </c>
      <c r="AU743" s="644" t="str">
        <f>IF(AK743="","",VLOOKUP(AK743,ﾃﾞｰﾀ一覧!$AH$4:$AR$66,5,FALSE))</f>
        <v/>
      </c>
      <c r="AV743" s="1084"/>
      <c r="AW743" s="1084"/>
      <c r="AX743" s="643" t="str">
        <f>IF(AK743="","",VLOOKUP(AK743,ﾃﾞｰﾀ一覧!$AH$4:$AR$66,6,FALSE))</f>
        <v/>
      </c>
      <c r="AY743" s="649" t="str">
        <f>IF(AK743="","",VLOOKUP(AK743,ﾃﾞｰﾀ一覧!$AH$4:$AR$66,8,FALSE))</f>
        <v/>
      </c>
      <c r="AZ743" s="1084"/>
      <c r="BA743" s="1084"/>
      <c r="BB743" s="388" t="str">
        <f>IF(AK743="","",VLOOKUP(AK743,ﾃﾞｰﾀ一覧!$AH$4:$AR$66,9,FALSE))</f>
        <v/>
      </c>
      <c r="BC743" s="1124"/>
      <c r="BD743" s="1125"/>
      <c r="BE743" s="1125"/>
      <c r="BF743" s="1124"/>
      <c r="BG743" s="1125"/>
      <c r="BH743" s="1125"/>
      <c r="BI743" s="1124"/>
      <c r="BJ743" s="1125"/>
      <c r="BK743" s="1150"/>
      <c r="BL743" s="1154"/>
      <c r="BM743" s="1155"/>
      <c r="BN743" s="1156"/>
      <c r="BO743" s="1109" t="str">
        <f>IF($AK743="","",IF($BF743="","",IF($BF743=ﾃﾞｰﾀ一覧!$U$37,"",IF($BF743=ﾃﾞｰﾀ一覧!$U$38,"",IF($AH743=ﾃﾞｰﾀ一覧!$U$25,VLOOKUP($AK743,ﾃﾞｰﾀ一覧!$AH$43:$AR$66,10,FALSE),VLOOKUP($AK743,ﾃﾞｰﾀ一覧!$AH$4:$AR$66,10,FALSE))))))</f>
        <v/>
      </c>
      <c r="BP743" s="1110"/>
      <c r="BQ743" s="1110"/>
      <c r="BR743" s="1111"/>
      <c r="BS743" s="1307">
        <f>IF($BL743="",0,VLOOKUP($BL743,ﾃﾞｰﾀ一覧!$AY$4:$BB$16,3,FALSE))+IF($BC743="",0,VLOOKUP($BC743,ﾃﾞｰﾀ一覧!$AY$4:$BB$16,3,FALSE))+IF($BD743="",0,VLOOKUP($BD743,ﾃﾞｰﾀ一覧!$AY$4:$BB$16,3,FALSE))</f>
        <v>0</v>
      </c>
      <c r="BT743" s="1307"/>
      <c r="BU743" s="1307"/>
      <c r="BV743" s="1112" t="str">
        <f>IF($BO743="","",IF($BF743=ﾃﾞｰﾀ一覧!$U$37,"",IF($BF743=ﾃﾞｰﾀ一覧!$U$38,"",IF($BO743=ﾃﾞｰﾀ一覧!$AT$27,ﾃﾞｰﾀ一覧!$AT$27,VLOOKUP($AK743,ﾃﾞｰﾀ一覧!$AH$4:$AR$66,11,FALSE)*IF($BO743=ﾃﾞｰﾀ一覧!$AT$17,($AR743+1)*($AV743+1),IF($BO743=ﾃﾞｰﾀ一覧!$AT$22,IF(COUNTIF($AD743,"*天端*"),ﾃﾞｰﾀ一覧!$AU$43/2,ﾃﾞｰﾀ一覧!$AU$43/3),IF($BO743=ﾃﾞｰﾀ一覧!$AT$20,$AR743*$AV743,IF($BO743=ﾃﾞｰﾀ一覧!$AT$21,$AV743,1))))))))</f>
        <v/>
      </c>
      <c r="BW743" s="1112"/>
      <c r="BX743" s="1112"/>
      <c r="BY743" s="1088" t="str">
        <f>IF($B743="","",IF($AH743="","",IF($CK743=ﾃﾞｰﾀ一覧!$U$53,ﾃﾞｰﾀ一覧!$U$61,IF($AH743=ﾃﾞｰﾀ一覧!$U$21,ﾃﾞｰﾀ一覧!$U$60,IF(OR($AH743=ﾃﾞｰﾀ一覧!$U$19,$AH743=ﾃﾞｰﾀ一覧!$U$20,$AH743=ﾃﾞｰﾀ一覧!$U$23,$AH743=ﾃﾞｰﾀ一覧!$U$22,$AH743=ﾃﾞｰﾀ一覧!$U$18,AH743=ﾃﾞｰﾀ一覧!$U$25),ﾃﾞｰﾀ一覧!$U$59,ﾃﾞｰﾀ一覧!$U$62)))))</f>
        <v/>
      </c>
      <c r="BZ743" s="1089"/>
      <c r="CA743" s="1113"/>
      <c r="CB743" s="1113"/>
      <c r="CC743" s="1113"/>
      <c r="CD743" s="1113"/>
      <c r="CE743" s="1113"/>
      <c r="CF743" s="1113"/>
      <c r="CG743" s="1113"/>
      <c r="CH743" s="1113"/>
      <c r="CI743" s="1114"/>
      <c r="CK743" s="240"/>
      <c r="CM743" s="378" t="str">
        <f t="shared" si="77"/>
        <v/>
      </c>
      <c r="CN743" s="379" t="str">
        <f t="shared" si="78"/>
        <v/>
      </c>
      <c r="CO743" s="379" t="str">
        <f t="shared" si="79"/>
        <v/>
      </c>
      <c r="CP743" s="380" t="str">
        <f t="shared" si="80"/>
        <v/>
      </c>
      <c r="CQ743" s="244"/>
      <c r="CR743" s="1100"/>
      <c r="CS743" s="1101"/>
      <c r="CT743" s="1102"/>
      <c r="CU743" s="1135"/>
      <c r="CV743" s="1136"/>
      <c r="CW743" s="1136"/>
      <c r="CX743" s="1137"/>
      <c r="CY743" s="1138"/>
      <c r="CZ743" s="1139"/>
      <c r="DA743" s="1140"/>
      <c r="DB743" s="1132"/>
      <c r="DC743" s="1133"/>
      <c r="DD743" s="1133"/>
      <c r="DE743" s="1133"/>
      <c r="DF743" s="1133"/>
      <c r="DG743" s="1134"/>
      <c r="DH743" s="580"/>
      <c r="DI743" s="1084"/>
      <c r="DJ743" s="1084"/>
      <c r="DK743" s="581"/>
      <c r="DL743" s="582"/>
      <c r="DM743" s="1084"/>
      <c r="DN743" s="1084"/>
      <c r="DO743" s="581"/>
      <c r="DP743" s="582"/>
      <c r="DQ743" s="1084"/>
      <c r="DR743" s="1084"/>
      <c r="DS743" s="583"/>
      <c r="DT743" s="1124"/>
      <c r="DU743" s="1125"/>
      <c r="DV743" s="1125"/>
      <c r="DW743" s="1124"/>
      <c r="DX743" s="1125"/>
      <c r="DY743" s="1150"/>
      <c r="DZ743" s="1362"/>
      <c r="EA743" s="1363"/>
      <c r="EB743" s="1362"/>
      <c r="EC743" s="1363"/>
      <c r="ED743" s="1362"/>
      <c r="EE743" s="1377"/>
      <c r="EF743" s="1378"/>
      <c r="EG743" s="1379"/>
      <c r="EH743" s="1379"/>
      <c r="EI743" s="1380"/>
      <c r="EJ743" s="1381"/>
      <c r="EK743" s="1381"/>
      <c r="EL743" s="1381"/>
      <c r="EM743" s="1382"/>
      <c r="EN743" s="1382"/>
      <c r="EO743" s="1382"/>
      <c r="EP743" s="1375"/>
      <c r="EQ743" s="1376"/>
      <c r="ER743" s="1113"/>
      <c r="ES743" s="1113"/>
      <c r="ET743" s="1113"/>
      <c r="EU743" s="1113"/>
      <c r="EV743" s="1113"/>
      <c r="EW743" s="1113"/>
      <c r="EX743" s="1113"/>
      <c r="EY743" s="1113"/>
      <c r="EZ743" s="1114"/>
    </row>
    <row r="744" spans="1:156" ht="30" customHeight="1" x14ac:dyDescent="0.2">
      <c r="A744" s="207">
        <f t="shared" si="81"/>
        <v>733</v>
      </c>
      <c r="B744" s="1103"/>
      <c r="C744" s="1104"/>
      <c r="D744" s="1303"/>
      <c r="E744" s="1304"/>
      <c r="F744" s="1094" t="str">
        <f t="shared" si="83"/>
        <v/>
      </c>
      <c r="G744" s="1095"/>
      <c r="H744" s="1095"/>
      <c r="I744" s="1095"/>
      <c r="J744" s="1095"/>
      <c r="K744" s="1095"/>
      <c r="L744" s="1095"/>
      <c r="M744" s="1095"/>
      <c r="N744" s="1095"/>
      <c r="O744" s="1095"/>
      <c r="P744" s="1095"/>
      <c r="Q744" s="1095"/>
      <c r="R744" s="1095"/>
      <c r="S744" s="1095"/>
      <c r="T744" s="1095"/>
      <c r="U744" s="1095"/>
      <c r="V744" s="1095"/>
      <c r="W744" s="1096"/>
      <c r="X744" s="1299">
        <f t="shared" si="82"/>
        <v>0</v>
      </c>
      <c r="Y744" s="1300"/>
      <c r="Z744" s="1301"/>
      <c r="AA744" s="1100"/>
      <c r="AB744" s="1101"/>
      <c r="AC744" s="1102"/>
      <c r="AD744" s="1135"/>
      <c r="AE744" s="1136"/>
      <c r="AF744" s="1136"/>
      <c r="AG744" s="1137"/>
      <c r="AH744" s="1138"/>
      <c r="AI744" s="1139"/>
      <c r="AJ744" s="1140"/>
      <c r="AK744" s="1132"/>
      <c r="AL744" s="1133"/>
      <c r="AM744" s="1133"/>
      <c r="AN744" s="1133"/>
      <c r="AO744" s="1133"/>
      <c r="AP744" s="1134"/>
      <c r="AQ744" s="642" t="str">
        <f>IF(AK744="","",VLOOKUP(AK744,ﾃﾞｰﾀ一覧!$AH$4:$AR$66,2,FALSE))</f>
        <v/>
      </c>
      <c r="AR744" s="1084"/>
      <c r="AS744" s="1084"/>
      <c r="AT744" s="643" t="str">
        <f>IF(AK744="","",VLOOKUP(AK744,ﾃﾞｰﾀ一覧!$AH$4:$AR$66,3,FALSE))</f>
        <v/>
      </c>
      <c r="AU744" s="644" t="str">
        <f>IF(AK744="","",VLOOKUP(AK744,ﾃﾞｰﾀ一覧!$AH$4:$AR$66,5,FALSE))</f>
        <v/>
      </c>
      <c r="AV744" s="1084"/>
      <c r="AW744" s="1084"/>
      <c r="AX744" s="643" t="str">
        <f>IF(AK744="","",VLOOKUP(AK744,ﾃﾞｰﾀ一覧!$AH$4:$AR$66,6,FALSE))</f>
        <v/>
      </c>
      <c r="AY744" s="649" t="str">
        <f>IF(AK744="","",VLOOKUP(AK744,ﾃﾞｰﾀ一覧!$AH$4:$AR$66,8,FALSE))</f>
        <v/>
      </c>
      <c r="AZ744" s="1084"/>
      <c r="BA744" s="1084"/>
      <c r="BB744" s="388" t="str">
        <f>IF(AK744="","",VLOOKUP(AK744,ﾃﾞｰﾀ一覧!$AH$4:$AR$66,9,FALSE))</f>
        <v/>
      </c>
      <c r="BC744" s="1124"/>
      <c r="BD744" s="1125"/>
      <c r="BE744" s="1125"/>
      <c r="BF744" s="1124"/>
      <c r="BG744" s="1125"/>
      <c r="BH744" s="1125"/>
      <c r="BI744" s="1124"/>
      <c r="BJ744" s="1125"/>
      <c r="BK744" s="1150"/>
      <c r="BL744" s="1154"/>
      <c r="BM744" s="1155"/>
      <c r="BN744" s="1156"/>
      <c r="BO744" s="1109" t="str">
        <f>IF($AK744="","",IF($BF744="","",IF($BF744=ﾃﾞｰﾀ一覧!$U$37,"",IF($BF744=ﾃﾞｰﾀ一覧!$U$38,"",IF($AH744=ﾃﾞｰﾀ一覧!$U$25,VLOOKUP($AK744,ﾃﾞｰﾀ一覧!$AH$43:$AR$66,10,FALSE),VLOOKUP($AK744,ﾃﾞｰﾀ一覧!$AH$4:$AR$66,10,FALSE))))))</f>
        <v/>
      </c>
      <c r="BP744" s="1110"/>
      <c r="BQ744" s="1110"/>
      <c r="BR744" s="1111"/>
      <c r="BS744" s="1307">
        <f>IF($BL744="",0,VLOOKUP($BL744,ﾃﾞｰﾀ一覧!$AY$4:$BB$16,3,FALSE))+IF($BC744="",0,VLOOKUP($BC744,ﾃﾞｰﾀ一覧!$AY$4:$BB$16,3,FALSE))+IF($BD744="",0,VLOOKUP($BD744,ﾃﾞｰﾀ一覧!$AY$4:$BB$16,3,FALSE))</f>
        <v>0</v>
      </c>
      <c r="BT744" s="1307"/>
      <c r="BU744" s="1307"/>
      <c r="BV744" s="1112" t="str">
        <f>IF($BO744="","",IF($BF744=ﾃﾞｰﾀ一覧!$U$37,"",IF($BF744=ﾃﾞｰﾀ一覧!$U$38,"",IF($BO744=ﾃﾞｰﾀ一覧!$AT$27,ﾃﾞｰﾀ一覧!$AT$27,VLOOKUP($AK744,ﾃﾞｰﾀ一覧!$AH$4:$AR$66,11,FALSE)*IF($BO744=ﾃﾞｰﾀ一覧!$AT$17,($AR744+1)*($AV744+1),IF($BO744=ﾃﾞｰﾀ一覧!$AT$22,IF(COUNTIF($AD744,"*天端*"),ﾃﾞｰﾀ一覧!$AU$43/2,ﾃﾞｰﾀ一覧!$AU$43/3),IF($BO744=ﾃﾞｰﾀ一覧!$AT$20,$AR744*$AV744,IF($BO744=ﾃﾞｰﾀ一覧!$AT$21,$AV744,1))))))))</f>
        <v/>
      </c>
      <c r="BW744" s="1112"/>
      <c r="BX744" s="1112"/>
      <c r="BY744" s="1088" t="str">
        <f>IF($B744="","",IF($AH744="","",IF($CK744=ﾃﾞｰﾀ一覧!$U$53,ﾃﾞｰﾀ一覧!$U$61,IF($AH744=ﾃﾞｰﾀ一覧!$U$21,ﾃﾞｰﾀ一覧!$U$60,IF(OR($AH744=ﾃﾞｰﾀ一覧!$U$19,$AH744=ﾃﾞｰﾀ一覧!$U$20,$AH744=ﾃﾞｰﾀ一覧!$U$23,$AH744=ﾃﾞｰﾀ一覧!$U$22,$AH744=ﾃﾞｰﾀ一覧!$U$18,AH744=ﾃﾞｰﾀ一覧!$U$25),ﾃﾞｰﾀ一覧!$U$59,ﾃﾞｰﾀ一覧!$U$62)))))</f>
        <v/>
      </c>
      <c r="BZ744" s="1089"/>
      <c r="CA744" s="1113"/>
      <c r="CB744" s="1113"/>
      <c r="CC744" s="1113"/>
      <c r="CD744" s="1113"/>
      <c r="CE744" s="1113"/>
      <c r="CF744" s="1113"/>
      <c r="CG744" s="1113"/>
      <c r="CH744" s="1113"/>
      <c r="CI744" s="1114"/>
      <c r="CK744" s="240"/>
      <c r="CM744" s="378" t="str">
        <f t="shared" si="77"/>
        <v/>
      </c>
      <c r="CN744" s="379" t="str">
        <f t="shared" si="78"/>
        <v/>
      </c>
      <c r="CO744" s="379" t="str">
        <f t="shared" si="79"/>
        <v/>
      </c>
      <c r="CP744" s="380" t="str">
        <f t="shared" si="80"/>
        <v/>
      </c>
      <c r="CQ744" s="244"/>
      <c r="CR744" s="1100"/>
      <c r="CS744" s="1101"/>
      <c r="CT744" s="1102"/>
      <c r="CU744" s="1135"/>
      <c r="CV744" s="1136"/>
      <c r="CW744" s="1136"/>
      <c r="CX744" s="1137"/>
      <c r="CY744" s="1138"/>
      <c r="CZ744" s="1139"/>
      <c r="DA744" s="1140"/>
      <c r="DB744" s="1132"/>
      <c r="DC744" s="1133"/>
      <c r="DD744" s="1133"/>
      <c r="DE744" s="1133"/>
      <c r="DF744" s="1133"/>
      <c r="DG744" s="1134"/>
      <c r="DH744" s="580"/>
      <c r="DI744" s="1084"/>
      <c r="DJ744" s="1084"/>
      <c r="DK744" s="581"/>
      <c r="DL744" s="582"/>
      <c r="DM744" s="1084"/>
      <c r="DN744" s="1084"/>
      <c r="DO744" s="581"/>
      <c r="DP744" s="582"/>
      <c r="DQ744" s="1084"/>
      <c r="DR744" s="1084"/>
      <c r="DS744" s="583"/>
      <c r="DT744" s="1124"/>
      <c r="DU744" s="1125"/>
      <c r="DV744" s="1125"/>
      <c r="DW744" s="1124"/>
      <c r="DX744" s="1125"/>
      <c r="DY744" s="1150"/>
      <c r="DZ744" s="1362"/>
      <c r="EA744" s="1363"/>
      <c r="EB744" s="1362"/>
      <c r="EC744" s="1363"/>
      <c r="ED744" s="1362"/>
      <c r="EE744" s="1377"/>
      <c r="EF744" s="1378"/>
      <c r="EG744" s="1379"/>
      <c r="EH744" s="1379"/>
      <c r="EI744" s="1380"/>
      <c r="EJ744" s="1381"/>
      <c r="EK744" s="1381"/>
      <c r="EL744" s="1381"/>
      <c r="EM744" s="1382"/>
      <c r="EN744" s="1382"/>
      <c r="EO744" s="1382"/>
      <c r="EP744" s="1375"/>
      <c r="EQ744" s="1376"/>
      <c r="ER744" s="1113"/>
      <c r="ES744" s="1113"/>
      <c r="ET744" s="1113"/>
      <c r="EU744" s="1113"/>
      <c r="EV744" s="1113"/>
      <c r="EW744" s="1113"/>
      <c r="EX744" s="1113"/>
      <c r="EY744" s="1113"/>
      <c r="EZ744" s="1114"/>
    </row>
    <row r="745" spans="1:156" ht="30" customHeight="1" x14ac:dyDescent="0.2">
      <c r="A745" s="207">
        <f t="shared" si="81"/>
        <v>734</v>
      </c>
      <c r="B745" s="1103"/>
      <c r="C745" s="1104"/>
      <c r="D745" s="1303"/>
      <c r="E745" s="1304"/>
      <c r="F745" s="1094" t="str">
        <f t="shared" si="83"/>
        <v/>
      </c>
      <c r="G745" s="1095"/>
      <c r="H745" s="1095"/>
      <c r="I745" s="1095"/>
      <c r="J745" s="1095"/>
      <c r="K745" s="1095"/>
      <c r="L745" s="1095"/>
      <c r="M745" s="1095"/>
      <c r="N745" s="1095"/>
      <c r="O745" s="1095"/>
      <c r="P745" s="1095"/>
      <c r="Q745" s="1095"/>
      <c r="R745" s="1095"/>
      <c r="S745" s="1095"/>
      <c r="T745" s="1095"/>
      <c r="U745" s="1095"/>
      <c r="V745" s="1095"/>
      <c r="W745" s="1096"/>
      <c r="X745" s="1299">
        <f t="shared" si="82"/>
        <v>0</v>
      </c>
      <c r="Y745" s="1300"/>
      <c r="Z745" s="1301"/>
      <c r="AA745" s="1100"/>
      <c r="AB745" s="1101"/>
      <c r="AC745" s="1102"/>
      <c r="AD745" s="1135"/>
      <c r="AE745" s="1136"/>
      <c r="AF745" s="1136"/>
      <c r="AG745" s="1137"/>
      <c r="AH745" s="1138"/>
      <c r="AI745" s="1139"/>
      <c r="AJ745" s="1140"/>
      <c r="AK745" s="1132"/>
      <c r="AL745" s="1133"/>
      <c r="AM745" s="1133"/>
      <c r="AN745" s="1133"/>
      <c r="AO745" s="1133"/>
      <c r="AP745" s="1134"/>
      <c r="AQ745" s="642" t="str">
        <f>IF(AK745="","",VLOOKUP(AK745,ﾃﾞｰﾀ一覧!$AH$4:$AR$66,2,FALSE))</f>
        <v/>
      </c>
      <c r="AR745" s="1084"/>
      <c r="AS745" s="1084"/>
      <c r="AT745" s="643" t="str">
        <f>IF(AK745="","",VLOOKUP(AK745,ﾃﾞｰﾀ一覧!$AH$4:$AR$66,3,FALSE))</f>
        <v/>
      </c>
      <c r="AU745" s="644" t="str">
        <f>IF(AK745="","",VLOOKUP(AK745,ﾃﾞｰﾀ一覧!$AH$4:$AR$66,5,FALSE))</f>
        <v/>
      </c>
      <c r="AV745" s="1084"/>
      <c r="AW745" s="1084"/>
      <c r="AX745" s="643" t="str">
        <f>IF(AK745="","",VLOOKUP(AK745,ﾃﾞｰﾀ一覧!$AH$4:$AR$66,6,FALSE))</f>
        <v/>
      </c>
      <c r="AY745" s="649" t="str">
        <f>IF(AK745="","",VLOOKUP(AK745,ﾃﾞｰﾀ一覧!$AH$4:$AR$66,8,FALSE))</f>
        <v/>
      </c>
      <c r="AZ745" s="1084"/>
      <c r="BA745" s="1084"/>
      <c r="BB745" s="388" t="str">
        <f>IF(AK745="","",VLOOKUP(AK745,ﾃﾞｰﾀ一覧!$AH$4:$AR$66,9,FALSE))</f>
        <v/>
      </c>
      <c r="BC745" s="1157"/>
      <c r="BD745" s="1158"/>
      <c r="BE745" s="1158"/>
      <c r="BF745" s="1124"/>
      <c r="BG745" s="1125"/>
      <c r="BH745" s="1125"/>
      <c r="BI745" s="1157"/>
      <c r="BJ745" s="1158"/>
      <c r="BK745" s="1159"/>
      <c r="BL745" s="1154"/>
      <c r="BM745" s="1155"/>
      <c r="BN745" s="1156"/>
      <c r="BO745" s="1109" t="str">
        <f>IF($AK745="","",IF($BF745="","",IF($BF745=ﾃﾞｰﾀ一覧!$U$37,"",IF($BF745=ﾃﾞｰﾀ一覧!$U$38,"",IF($AH745=ﾃﾞｰﾀ一覧!$U$25,VLOOKUP($AK745,ﾃﾞｰﾀ一覧!$AH$43:$AR$66,10,FALSE),VLOOKUP($AK745,ﾃﾞｰﾀ一覧!$AH$4:$AR$66,10,FALSE))))))</f>
        <v/>
      </c>
      <c r="BP745" s="1110"/>
      <c r="BQ745" s="1110"/>
      <c r="BR745" s="1111"/>
      <c r="BS745" s="1307">
        <f>IF($BL745="",0,VLOOKUP($BL745,ﾃﾞｰﾀ一覧!$AY$4:$BB$16,3,FALSE))+IF($BC745="",0,VLOOKUP($BC745,ﾃﾞｰﾀ一覧!$AY$4:$BB$16,3,FALSE))+IF($BD745="",0,VLOOKUP($BD745,ﾃﾞｰﾀ一覧!$AY$4:$BB$16,3,FALSE))</f>
        <v>0</v>
      </c>
      <c r="BT745" s="1307"/>
      <c r="BU745" s="1307"/>
      <c r="BV745" s="1112" t="str">
        <f>IF($BO745="","",IF($BF745=ﾃﾞｰﾀ一覧!$U$37,"",IF($BF745=ﾃﾞｰﾀ一覧!$U$38,"",IF($BO745=ﾃﾞｰﾀ一覧!$AT$27,ﾃﾞｰﾀ一覧!$AT$27,VLOOKUP($AK745,ﾃﾞｰﾀ一覧!$AH$4:$AR$66,11,FALSE)*IF($BO745=ﾃﾞｰﾀ一覧!$AT$17,($AR745+1)*($AV745+1),IF($BO745=ﾃﾞｰﾀ一覧!$AT$22,IF(COUNTIF($AD745,"*天端*"),ﾃﾞｰﾀ一覧!$AU$43/2,ﾃﾞｰﾀ一覧!$AU$43/3),IF($BO745=ﾃﾞｰﾀ一覧!$AT$20,$AR745*$AV745,IF($BO745=ﾃﾞｰﾀ一覧!$AT$21,$AV745,1))))))))</f>
        <v/>
      </c>
      <c r="BW745" s="1112"/>
      <c r="BX745" s="1112"/>
      <c r="BY745" s="1088" t="str">
        <f>IF($B745="","",IF($AH745="","",IF($CK745=ﾃﾞｰﾀ一覧!$U$53,ﾃﾞｰﾀ一覧!$U$61,IF($AH745=ﾃﾞｰﾀ一覧!$U$21,ﾃﾞｰﾀ一覧!$U$60,IF(OR($AH745=ﾃﾞｰﾀ一覧!$U$19,$AH745=ﾃﾞｰﾀ一覧!$U$20,$AH745=ﾃﾞｰﾀ一覧!$U$23,$AH745=ﾃﾞｰﾀ一覧!$U$22,$AH745=ﾃﾞｰﾀ一覧!$U$18,AH745=ﾃﾞｰﾀ一覧!$U$25),ﾃﾞｰﾀ一覧!$U$59,ﾃﾞｰﾀ一覧!$U$62)))))</f>
        <v/>
      </c>
      <c r="BZ745" s="1089"/>
      <c r="CA745" s="1113"/>
      <c r="CB745" s="1113"/>
      <c r="CC745" s="1113"/>
      <c r="CD745" s="1113"/>
      <c r="CE745" s="1113"/>
      <c r="CF745" s="1113"/>
      <c r="CG745" s="1113"/>
      <c r="CH745" s="1113"/>
      <c r="CI745" s="1114"/>
      <c r="CK745" s="240"/>
      <c r="CM745" s="378" t="str">
        <f t="shared" si="77"/>
        <v/>
      </c>
      <c r="CN745" s="379" t="str">
        <f t="shared" si="78"/>
        <v/>
      </c>
      <c r="CO745" s="379" t="str">
        <f t="shared" si="79"/>
        <v/>
      </c>
      <c r="CP745" s="380" t="str">
        <f t="shared" si="80"/>
        <v/>
      </c>
      <c r="CQ745" s="244"/>
      <c r="CR745" s="1100"/>
      <c r="CS745" s="1101"/>
      <c r="CT745" s="1102"/>
      <c r="CU745" s="1135"/>
      <c r="CV745" s="1136"/>
      <c r="CW745" s="1136"/>
      <c r="CX745" s="1137"/>
      <c r="CY745" s="1138"/>
      <c r="CZ745" s="1139"/>
      <c r="DA745" s="1140"/>
      <c r="DB745" s="1132"/>
      <c r="DC745" s="1133"/>
      <c r="DD745" s="1133"/>
      <c r="DE745" s="1133"/>
      <c r="DF745" s="1133"/>
      <c r="DG745" s="1134"/>
      <c r="DH745" s="580"/>
      <c r="DI745" s="1084"/>
      <c r="DJ745" s="1084"/>
      <c r="DK745" s="581"/>
      <c r="DL745" s="582"/>
      <c r="DM745" s="1084"/>
      <c r="DN745" s="1084"/>
      <c r="DO745" s="581"/>
      <c r="DP745" s="582"/>
      <c r="DQ745" s="1084"/>
      <c r="DR745" s="1084"/>
      <c r="DS745" s="583"/>
      <c r="DT745" s="1157"/>
      <c r="DU745" s="1158"/>
      <c r="DV745" s="1158"/>
      <c r="DW745" s="1157"/>
      <c r="DX745" s="1158"/>
      <c r="DY745" s="1159"/>
      <c r="DZ745" s="1362"/>
      <c r="EA745" s="1363"/>
      <c r="EB745" s="1362"/>
      <c r="EC745" s="1363"/>
      <c r="ED745" s="1362"/>
      <c r="EE745" s="1377"/>
      <c r="EF745" s="1378"/>
      <c r="EG745" s="1379"/>
      <c r="EH745" s="1379"/>
      <c r="EI745" s="1380"/>
      <c r="EJ745" s="1381"/>
      <c r="EK745" s="1381"/>
      <c r="EL745" s="1381"/>
      <c r="EM745" s="1382"/>
      <c r="EN745" s="1382"/>
      <c r="EO745" s="1382"/>
      <c r="EP745" s="1375"/>
      <c r="EQ745" s="1376"/>
      <c r="ER745" s="1113"/>
      <c r="ES745" s="1113"/>
      <c r="ET745" s="1113"/>
      <c r="EU745" s="1113"/>
      <c r="EV745" s="1113"/>
      <c r="EW745" s="1113"/>
      <c r="EX745" s="1113"/>
      <c r="EY745" s="1113"/>
      <c r="EZ745" s="1114"/>
    </row>
    <row r="746" spans="1:156" ht="30" customHeight="1" x14ac:dyDescent="0.2">
      <c r="A746" s="207">
        <f t="shared" si="81"/>
        <v>735</v>
      </c>
      <c r="B746" s="1103"/>
      <c r="C746" s="1104"/>
      <c r="D746" s="1303"/>
      <c r="E746" s="1304"/>
      <c r="F746" s="1094" t="str">
        <f t="shared" si="83"/>
        <v/>
      </c>
      <c r="G746" s="1095"/>
      <c r="H746" s="1095"/>
      <c r="I746" s="1095"/>
      <c r="J746" s="1095"/>
      <c r="K746" s="1095"/>
      <c r="L746" s="1095"/>
      <c r="M746" s="1095"/>
      <c r="N746" s="1095"/>
      <c r="O746" s="1095"/>
      <c r="P746" s="1095"/>
      <c r="Q746" s="1095"/>
      <c r="R746" s="1095"/>
      <c r="S746" s="1095"/>
      <c r="T746" s="1095"/>
      <c r="U746" s="1095"/>
      <c r="V746" s="1095"/>
      <c r="W746" s="1096"/>
      <c r="X746" s="1299">
        <f t="shared" si="82"/>
        <v>0</v>
      </c>
      <c r="Y746" s="1300"/>
      <c r="Z746" s="1301"/>
      <c r="AA746" s="1100"/>
      <c r="AB746" s="1101"/>
      <c r="AC746" s="1102"/>
      <c r="AD746" s="1135"/>
      <c r="AE746" s="1136"/>
      <c r="AF746" s="1136"/>
      <c r="AG746" s="1137"/>
      <c r="AH746" s="1138"/>
      <c r="AI746" s="1139"/>
      <c r="AJ746" s="1140"/>
      <c r="AK746" s="1132"/>
      <c r="AL746" s="1133"/>
      <c r="AM746" s="1133"/>
      <c r="AN746" s="1133"/>
      <c r="AO746" s="1133"/>
      <c r="AP746" s="1134"/>
      <c r="AQ746" s="642" t="str">
        <f>IF(AK746="","",VLOOKUP(AK746,ﾃﾞｰﾀ一覧!$AH$4:$AR$66,2,FALSE))</f>
        <v/>
      </c>
      <c r="AR746" s="1084"/>
      <c r="AS746" s="1084"/>
      <c r="AT746" s="643" t="str">
        <f>IF(AK746="","",VLOOKUP(AK746,ﾃﾞｰﾀ一覧!$AH$4:$AR$66,3,FALSE))</f>
        <v/>
      </c>
      <c r="AU746" s="644" t="str">
        <f>IF(AK746="","",VLOOKUP(AK746,ﾃﾞｰﾀ一覧!$AH$4:$AR$66,5,FALSE))</f>
        <v/>
      </c>
      <c r="AV746" s="1084"/>
      <c r="AW746" s="1084"/>
      <c r="AX746" s="643" t="str">
        <f>IF(AK746="","",VLOOKUP(AK746,ﾃﾞｰﾀ一覧!$AH$4:$AR$66,6,FALSE))</f>
        <v/>
      </c>
      <c r="AY746" s="649" t="str">
        <f>IF(AK746="","",VLOOKUP(AK746,ﾃﾞｰﾀ一覧!$AH$4:$AR$66,8,FALSE))</f>
        <v/>
      </c>
      <c r="AZ746" s="1084"/>
      <c r="BA746" s="1084"/>
      <c r="BB746" s="388" t="str">
        <f>IF(AK746="","",VLOOKUP(AK746,ﾃﾞｰﾀ一覧!$AH$4:$AR$66,9,FALSE))</f>
        <v/>
      </c>
      <c r="BC746" s="1124"/>
      <c r="BD746" s="1125"/>
      <c r="BE746" s="1125"/>
      <c r="BF746" s="1124"/>
      <c r="BG746" s="1125"/>
      <c r="BH746" s="1125"/>
      <c r="BI746" s="1124"/>
      <c r="BJ746" s="1125"/>
      <c r="BK746" s="1150"/>
      <c r="BL746" s="1154"/>
      <c r="BM746" s="1155"/>
      <c r="BN746" s="1156"/>
      <c r="BO746" s="1109" t="str">
        <f>IF($AK746="","",IF($BF746="","",IF($BF746=ﾃﾞｰﾀ一覧!$U$37,"",IF($BF746=ﾃﾞｰﾀ一覧!$U$38,"",IF($AH746=ﾃﾞｰﾀ一覧!$U$25,VLOOKUP($AK746,ﾃﾞｰﾀ一覧!$AH$43:$AR$66,10,FALSE),VLOOKUP($AK746,ﾃﾞｰﾀ一覧!$AH$4:$AR$66,10,FALSE))))))</f>
        <v/>
      </c>
      <c r="BP746" s="1110"/>
      <c r="BQ746" s="1110"/>
      <c r="BR746" s="1111"/>
      <c r="BS746" s="1307">
        <f>IF($BL746="",0,VLOOKUP($BL746,ﾃﾞｰﾀ一覧!$AY$4:$BB$16,3,FALSE))+IF($BC746="",0,VLOOKUP($BC746,ﾃﾞｰﾀ一覧!$AY$4:$BB$16,3,FALSE))+IF($BD746="",0,VLOOKUP($BD746,ﾃﾞｰﾀ一覧!$AY$4:$BB$16,3,FALSE))</f>
        <v>0</v>
      </c>
      <c r="BT746" s="1307"/>
      <c r="BU746" s="1307"/>
      <c r="BV746" s="1112" t="str">
        <f>IF($BO746="","",IF($BF746=ﾃﾞｰﾀ一覧!$U$37,"",IF($BF746=ﾃﾞｰﾀ一覧!$U$38,"",IF($BO746=ﾃﾞｰﾀ一覧!$AT$27,ﾃﾞｰﾀ一覧!$AT$27,VLOOKUP($AK746,ﾃﾞｰﾀ一覧!$AH$4:$AR$66,11,FALSE)*IF($BO746=ﾃﾞｰﾀ一覧!$AT$17,($AR746+1)*($AV746+1),IF($BO746=ﾃﾞｰﾀ一覧!$AT$22,IF(COUNTIF($AD746,"*天端*"),ﾃﾞｰﾀ一覧!$AU$43/2,ﾃﾞｰﾀ一覧!$AU$43/3),IF($BO746=ﾃﾞｰﾀ一覧!$AT$20,$AR746*$AV746,IF($BO746=ﾃﾞｰﾀ一覧!$AT$21,$AV746,1))))))))</f>
        <v/>
      </c>
      <c r="BW746" s="1112"/>
      <c r="BX746" s="1112"/>
      <c r="BY746" s="1088" t="str">
        <f>IF($B746="","",IF($AH746="","",IF($CK746=ﾃﾞｰﾀ一覧!$U$53,ﾃﾞｰﾀ一覧!$U$61,IF($AH746=ﾃﾞｰﾀ一覧!$U$21,ﾃﾞｰﾀ一覧!$U$60,IF(OR($AH746=ﾃﾞｰﾀ一覧!$U$19,$AH746=ﾃﾞｰﾀ一覧!$U$20,$AH746=ﾃﾞｰﾀ一覧!$U$23,$AH746=ﾃﾞｰﾀ一覧!$U$22,$AH746=ﾃﾞｰﾀ一覧!$U$18,AH746=ﾃﾞｰﾀ一覧!$U$25),ﾃﾞｰﾀ一覧!$U$59,ﾃﾞｰﾀ一覧!$U$62)))))</f>
        <v/>
      </c>
      <c r="BZ746" s="1089"/>
      <c r="CA746" s="1113"/>
      <c r="CB746" s="1113"/>
      <c r="CC746" s="1113"/>
      <c r="CD746" s="1113"/>
      <c r="CE746" s="1113"/>
      <c r="CF746" s="1113"/>
      <c r="CG746" s="1113"/>
      <c r="CH746" s="1113"/>
      <c r="CI746" s="1114"/>
      <c r="CK746" s="240"/>
      <c r="CM746" s="378" t="str">
        <f t="shared" si="77"/>
        <v/>
      </c>
      <c r="CN746" s="379" t="str">
        <f t="shared" si="78"/>
        <v/>
      </c>
      <c r="CO746" s="379" t="str">
        <f t="shared" si="79"/>
        <v/>
      </c>
      <c r="CP746" s="380" t="str">
        <f t="shared" si="80"/>
        <v/>
      </c>
      <c r="CQ746" s="244"/>
      <c r="CR746" s="1100"/>
      <c r="CS746" s="1101"/>
      <c r="CT746" s="1102"/>
      <c r="CU746" s="1135"/>
      <c r="CV746" s="1136"/>
      <c r="CW746" s="1136"/>
      <c r="CX746" s="1137"/>
      <c r="CY746" s="1138"/>
      <c r="CZ746" s="1139"/>
      <c r="DA746" s="1140"/>
      <c r="DB746" s="1132"/>
      <c r="DC746" s="1133"/>
      <c r="DD746" s="1133"/>
      <c r="DE746" s="1133"/>
      <c r="DF746" s="1133"/>
      <c r="DG746" s="1134"/>
      <c r="DH746" s="580"/>
      <c r="DI746" s="1084"/>
      <c r="DJ746" s="1084"/>
      <c r="DK746" s="581"/>
      <c r="DL746" s="582"/>
      <c r="DM746" s="1084"/>
      <c r="DN746" s="1084"/>
      <c r="DO746" s="581"/>
      <c r="DP746" s="582"/>
      <c r="DQ746" s="1084"/>
      <c r="DR746" s="1084"/>
      <c r="DS746" s="583"/>
      <c r="DT746" s="1124"/>
      <c r="DU746" s="1125"/>
      <c r="DV746" s="1125"/>
      <c r="DW746" s="1124"/>
      <c r="DX746" s="1125"/>
      <c r="DY746" s="1150"/>
      <c r="DZ746" s="1362"/>
      <c r="EA746" s="1363"/>
      <c r="EB746" s="1362"/>
      <c r="EC746" s="1363"/>
      <c r="ED746" s="1362"/>
      <c r="EE746" s="1377"/>
      <c r="EF746" s="1378"/>
      <c r="EG746" s="1379"/>
      <c r="EH746" s="1379"/>
      <c r="EI746" s="1380"/>
      <c r="EJ746" s="1381"/>
      <c r="EK746" s="1381"/>
      <c r="EL746" s="1381"/>
      <c r="EM746" s="1382"/>
      <c r="EN746" s="1382"/>
      <c r="EO746" s="1382"/>
      <c r="EP746" s="1375"/>
      <c r="EQ746" s="1376"/>
      <c r="ER746" s="1113"/>
      <c r="ES746" s="1113"/>
      <c r="ET746" s="1113"/>
      <c r="EU746" s="1113"/>
      <c r="EV746" s="1113"/>
      <c r="EW746" s="1113"/>
      <c r="EX746" s="1113"/>
      <c r="EY746" s="1113"/>
      <c r="EZ746" s="1114"/>
    </row>
    <row r="747" spans="1:156" ht="30" customHeight="1" x14ac:dyDescent="0.2">
      <c r="A747" s="207">
        <f t="shared" si="81"/>
        <v>736</v>
      </c>
      <c r="B747" s="1103"/>
      <c r="C747" s="1104"/>
      <c r="D747" s="1303"/>
      <c r="E747" s="1304"/>
      <c r="F747" s="1094" t="str">
        <f t="shared" si="83"/>
        <v/>
      </c>
      <c r="G747" s="1095"/>
      <c r="H747" s="1095"/>
      <c r="I747" s="1095"/>
      <c r="J747" s="1095"/>
      <c r="K747" s="1095"/>
      <c r="L747" s="1095"/>
      <c r="M747" s="1095"/>
      <c r="N747" s="1095"/>
      <c r="O747" s="1095"/>
      <c r="P747" s="1095"/>
      <c r="Q747" s="1095"/>
      <c r="R747" s="1095"/>
      <c r="S747" s="1095"/>
      <c r="T747" s="1095"/>
      <c r="U747" s="1095"/>
      <c r="V747" s="1095"/>
      <c r="W747" s="1096"/>
      <c r="X747" s="1299">
        <f t="shared" si="82"/>
        <v>0</v>
      </c>
      <c r="Y747" s="1300"/>
      <c r="Z747" s="1301"/>
      <c r="AA747" s="1100"/>
      <c r="AB747" s="1101"/>
      <c r="AC747" s="1102"/>
      <c r="AD747" s="1135"/>
      <c r="AE747" s="1136"/>
      <c r="AF747" s="1136"/>
      <c r="AG747" s="1137"/>
      <c r="AH747" s="1138"/>
      <c r="AI747" s="1139"/>
      <c r="AJ747" s="1140"/>
      <c r="AK747" s="1132"/>
      <c r="AL747" s="1133"/>
      <c r="AM747" s="1133"/>
      <c r="AN747" s="1133"/>
      <c r="AO747" s="1133"/>
      <c r="AP747" s="1134"/>
      <c r="AQ747" s="642" t="str">
        <f>IF(AK747="","",VLOOKUP(AK747,ﾃﾞｰﾀ一覧!$AH$4:$AR$66,2,FALSE))</f>
        <v/>
      </c>
      <c r="AR747" s="1084"/>
      <c r="AS747" s="1084"/>
      <c r="AT747" s="643" t="str">
        <f>IF(AK747="","",VLOOKUP(AK747,ﾃﾞｰﾀ一覧!$AH$4:$AR$66,3,FALSE))</f>
        <v/>
      </c>
      <c r="AU747" s="644" t="str">
        <f>IF(AK747="","",VLOOKUP(AK747,ﾃﾞｰﾀ一覧!$AH$4:$AR$66,5,FALSE))</f>
        <v/>
      </c>
      <c r="AV747" s="1084"/>
      <c r="AW747" s="1084"/>
      <c r="AX747" s="643" t="str">
        <f>IF(AK747="","",VLOOKUP(AK747,ﾃﾞｰﾀ一覧!$AH$4:$AR$66,6,FALSE))</f>
        <v/>
      </c>
      <c r="AY747" s="649" t="str">
        <f>IF(AK747="","",VLOOKUP(AK747,ﾃﾞｰﾀ一覧!$AH$4:$AR$66,8,FALSE))</f>
        <v/>
      </c>
      <c r="AZ747" s="1084"/>
      <c r="BA747" s="1084"/>
      <c r="BB747" s="388" t="str">
        <f>IF(AK747="","",VLOOKUP(AK747,ﾃﾞｰﾀ一覧!$AH$4:$AR$66,9,FALSE))</f>
        <v/>
      </c>
      <c r="BC747" s="1124"/>
      <c r="BD747" s="1125"/>
      <c r="BE747" s="1125"/>
      <c r="BF747" s="1124"/>
      <c r="BG747" s="1125"/>
      <c r="BH747" s="1125"/>
      <c r="BI747" s="1124"/>
      <c r="BJ747" s="1125"/>
      <c r="BK747" s="1150"/>
      <c r="BL747" s="1154"/>
      <c r="BM747" s="1155"/>
      <c r="BN747" s="1156"/>
      <c r="BO747" s="1109" t="str">
        <f>IF($AK747="","",IF($BF747="","",IF($BF747=ﾃﾞｰﾀ一覧!$U$37,"",IF($BF747=ﾃﾞｰﾀ一覧!$U$38,"",IF($AH747=ﾃﾞｰﾀ一覧!$U$25,VLOOKUP($AK747,ﾃﾞｰﾀ一覧!$AH$43:$AR$66,10,FALSE),VLOOKUP($AK747,ﾃﾞｰﾀ一覧!$AH$4:$AR$66,10,FALSE))))))</f>
        <v/>
      </c>
      <c r="BP747" s="1110"/>
      <c r="BQ747" s="1110"/>
      <c r="BR747" s="1111"/>
      <c r="BS747" s="1307">
        <f>IF($BL747="",0,VLOOKUP($BL747,ﾃﾞｰﾀ一覧!$AY$4:$BB$16,3,FALSE))+IF($BC747="",0,VLOOKUP($BC747,ﾃﾞｰﾀ一覧!$AY$4:$BB$16,3,FALSE))+IF($BD747="",0,VLOOKUP($BD747,ﾃﾞｰﾀ一覧!$AY$4:$BB$16,3,FALSE))</f>
        <v>0</v>
      </c>
      <c r="BT747" s="1307"/>
      <c r="BU747" s="1307"/>
      <c r="BV747" s="1112" t="str">
        <f>IF($BO747="","",IF($BF747=ﾃﾞｰﾀ一覧!$U$37,"",IF($BF747=ﾃﾞｰﾀ一覧!$U$38,"",IF($BO747=ﾃﾞｰﾀ一覧!$AT$27,ﾃﾞｰﾀ一覧!$AT$27,VLOOKUP($AK747,ﾃﾞｰﾀ一覧!$AH$4:$AR$66,11,FALSE)*IF($BO747=ﾃﾞｰﾀ一覧!$AT$17,($AR747+1)*($AV747+1),IF($BO747=ﾃﾞｰﾀ一覧!$AT$22,IF(COUNTIF($AD747,"*天端*"),ﾃﾞｰﾀ一覧!$AU$43/2,ﾃﾞｰﾀ一覧!$AU$43/3),IF($BO747=ﾃﾞｰﾀ一覧!$AT$20,$AR747*$AV747,IF($BO747=ﾃﾞｰﾀ一覧!$AT$21,$AV747,1))))))))</f>
        <v/>
      </c>
      <c r="BW747" s="1112"/>
      <c r="BX747" s="1112"/>
      <c r="BY747" s="1088" t="str">
        <f>IF($B747="","",IF($AH747="","",IF($CK747=ﾃﾞｰﾀ一覧!$U$53,ﾃﾞｰﾀ一覧!$U$61,IF($AH747=ﾃﾞｰﾀ一覧!$U$21,ﾃﾞｰﾀ一覧!$U$60,IF(OR($AH747=ﾃﾞｰﾀ一覧!$U$19,$AH747=ﾃﾞｰﾀ一覧!$U$20,$AH747=ﾃﾞｰﾀ一覧!$U$23,$AH747=ﾃﾞｰﾀ一覧!$U$22,$AH747=ﾃﾞｰﾀ一覧!$U$18,AH747=ﾃﾞｰﾀ一覧!$U$25),ﾃﾞｰﾀ一覧!$U$59,ﾃﾞｰﾀ一覧!$U$62)))))</f>
        <v/>
      </c>
      <c r="BZ747" s="1089"/>
      <c r="CA747" s="1113"/>
      <c r="CB747" s="1113"/>
      <c r="CC747" s="1113"/>
      <c r="CD747" s="1113"/>
      <c r="CE747" s="1113"/>
      <c r="CF747" s="1113"/>
      <c r="CG747" s="1113"/>
      <c r="CH747" s="1113"/>
      <c r="CI747" s="1114"/>
      <c r="CK747" s="240"/>
      <c r="CM747" s="378" t="str">
        <f t="shared" si="77"/>
        <v/>
      </c>
      <c r="CN747" s="379" t="str">
        <f t="shared" si="78"/>
        <v/>
      </c>
      <c r="CO747" s="379" t="str">
        <f t="shared" si="79"/>
        <v/>
      </c>
      <c r="CP747" s="380" t="str">
        <f t="shared" si="80"/>
        <v/>
      </c>
      <c r="CQ747" s="244"/>
      <c r="CR747" s="1100"/>
      <c r="CS747" s="1101"/>
      <c r="CT747" s="1102"/>
      <c r="CU747" s="1135"/>
      <c r="CV747" s="1136"/>
      <c r="CW747" s="1136"/>
      <c r="CX747" s="1137"/>
      <c r="CY747" s="1138"/>
      <c r="CZ747" s="1139"/>
      <c r="DA747" s="1140"/>
      <c r="DB747" s="1132"/>
      <c r="DC747" s="1133"/>
      <c r="DD747" s="1133"/>
      <c r="DE747" s="1133"/>
      <c r="DF747" s="1133"/>
      <c r="DG747" s="1134"/>
      <c r="DH747" s="580"/>
      <c r="DI747" s="1084"/>
      <c r="DJ747" s="1084"/>
      <c r="DK747" s="581"/>
      <c r="DL747" s="582"/>
      <c r="DM747" s="1084"/>
      <c r="DN747" s="1084"/>
      <c r="DO747" s="581"/>
      <c r="DP747" s="582"/>
      <c r="DQ747" s="1084"/>
      <c r="DR747" s="1084"/>
      <c r="DS747" s="583"/>
      <c r="DT747" s="1124"/>
      <c r="DU747" s="1125"/>
      <c r="DV747" s="1125"/>
      <c r="DW747" s="1124"/>
      <c r="DX747" s="1125"/>
      <c r="DY747" s="1150"/>
      <c r="DZ747" s="1362"/>
      <c r="EA747" s="1363"/>
      <c r="EB747" s="1362"/>
      <c r="EC747" s="1363"/>
      <c r="ED747" s="1362"/>
      <c r="EE747" s="1377"/>
      <c r="EF747" s="1378"/>
      <c r="EG747" s="1379"/>
      <c r="EH747" s="1379"/>
      <c r="EI747" s="1380"/>
      <c r="EJ747" s="1381"/>
      <c r="EK747" s="1381"/>
      <c r="EL747" s="1381"/>
      <c r="EM747" s="1382"/>
      <c r="EN747" s="1382"/>
      <c r="EO747" s="1382"/>
      <c r="EP747" s="1375"/>
      <c r="EQ747" s="1376"/>
      <c r="ER747" s="1113"/>
      <c r="ES747" s="1113"/>
      <c r="ET747" s="1113"/>
      <c r="EU747" s="1113"/>
      <c r="EV747" s="1113"/>
      <c r="EW747" s="1113"/>
      <c r="EX747" s="1113"/>
      <c r="EY747" s="1113"/>
      <c r="EZ747" s="1114"/>
    </row>
    <row r="748" spans="1:156" ht="30" customHeight="1" x14ac:dyDescent="0.2">
      <c r="A748" s="207">
        <f t="shared" si="81"/>
        <v>737</v>
      </c>
      <c r="B748" s="1103"/>
      <c r="C748" s="1104"/>
      <c r="D748" s="1303"/>
      <c r="E748" s="1304"/>
      <c r="F748" s="1094" t="str">
        <f t="shared" si="83"/>
        <v/>
      </c>
      <c r="G748" s="1095"/>
      <c r="H748" s="1095"/>
      <c r="I748" s="1095"/>
      <c r="J748" s="1095"/>
      <c r="K748" s="1095"/>
      <c r="L748" s="1095"/>
      <c r="M748" s="1095"/>
      <c r="N748" s="1095"/>
      <c r="O748" s="1095"/>
      <c r="P748" s="1095"/>
      <c r="Q748" s="1095"/>
      <c r="R748" s="1095"/>
      <c r="S748" s="1095"/>
      <c r="T748" s="1095"/>
      <c r="U748" s="1095"/>
      <c r="V748" s="1095"/>
      <c r="W748" s="1096"/>
      <c r="X748" s="1299">
        <f t="shared" si="82"/>
        <v>0</v>
      </c>
      <c r="Y748" s="1300"/>
      <c r="Z748" s="1301"/>
      <c r="AA748" s="1100"/>
      <c r="AB748" s="1101"/>
      <c r="AC748" s="1102"/>
      <c r="AD748" s="1135"/>
      <c r="AE748" s="1136"/>
      <c r="AF748" s="1136"/>
      <c r="AG748" s="1137"/>
      <c r="AH748" s="1138"/>
      <c r="AI748" s="1139"/>
      <c r="AJ748" s="1140"/>
      <c r="AK748" s="1132"/>
      <c r="AL748" s="1133"/>
      <c r="AM748" s="1133"/>
      <c r="AN748" s="1133"/>
      <c r="AO748" s="1133"/>
      <c r="AP748" s="1134"/>
      <c r="AQ748" s="642" t="str">
        <f>IF(AK748="","",VLOOKUP(AK748,ﾃﾞｰﾀ一覧!$AH$4:$AR$66,2,FALSE))</f>
        <v/>
      </c>
      <c r="AR748" s="1084"/>
      <c r="AS748" s="1084"/>
      <c r="AT748" s="643" t="str">
        <f>IF(AK748="","",VLOOKUP(AK748,ﾃﾞｰﾀ一覧!$AH$4:$AR$66,3,FALSE))</f>
        <v/>
      </c>
      <c r="AU748" s="644" t="str">
        <f>IF(AK748="","",VLOOKUP(AK748,ﾃﾞｰﾀ一覧!$AH$4:$AR$66,5,FALSE))</f>
        <v/>
      </c>
      <c r="AV748" s="1084"/>
      <c r="AW748" s="1084"/>
      <c r="AX748" s="643" t="str">
        <f>IF(AK748="","",VLOOKUP(AK748,ﾃﾞｰﾀ一覧!$AH$4:$AR$66,6,FALSE))</f>
        <v/>
      </c>
      <c r="AY748" s="649" t="str">
        <f>IF(AK748="","",VLOOKUP(AK748,ﾃﾞｰﾀ一覧!$AH$4:$AR$66,8,FALSE))</f>
        <v/>
      </c>
      <c r="AZ748" s="1084"/>
      <c r="BA748" s="1084"/>
      <c r="BB748" s="388" t="str">
        <f>IF(AK748="","",VLOOKUP(AK748,ﾃﾞｰﾀ一覧!$AH$4:$AR$66,9,FALSE))</f>
        <v/>
      </c>
      <c r="BC748" s="1124"/>
      <c r="BD748" s="1125"/>
      <c r="BE748" s="1125"/>
      <c r="BF748" s="1124"/>
      <c r="BG748" s="1125"/>
      <c r="BH748" s="1125"/>
      <c r="BI748" s="1124"/>
      <c r="BJ748" s="1125"/>
      <c r="BK748" s="1150"/>
      <c r="BL748" s="1154"/>
      <c r="BM748" s="1155"/>
      <c r="BN748" s="1156"/>
      <c r="BO748" s="1109" t="str">
        <f>IF($AK748="","",IF($BF748="","",IF($BF748=ﾃﾞｰﾀ一覧!$U$37,"",IF($BF748=ﾃﾞｰﾀ一覧!$U$38,"",IF($AH748=ﾃﾞｰﾀ一覧!$U$25,VLOOKUP($AK748,ﾃﾞｰﾀ一覧!$AH$43:$AR$66,10,FALSE),VLOOKUP($AK748,ﾃﾞｰﾀ一覧!$AH$4:$AR$66,10,FALSE))))))</f>
        <v/>
      </c>
      <c r="BP748" s="1110"/>
      <c r="BQ748" s="1110"/>
      <c r="BR748" s="1111"/>
      <c r="BS748" s="1307">
        <f>IF($BL748="",0,VLOOKUP($BL748,ﾃﾞｰﾀ一覧!$AY$4:$BB$16,3,FALSE))+IF($BC748="",0,VLOOKUP($BC748,ﾃﾞｰﾀ一覧!$AY$4:$BB$16,3,FALSE))+IF($BD748="",0,VLOOKUP($BD748,ﾃﾞｰﾀ一覧!$AY$4:$BB$16,3,FALSE))</f>
        <v>0</v>
      </c>
      <c r="BT748" s="1307"/>
      <c r="BU748" s="1307"/>
      <c r="BV748" s="1112" t="str">
        <f>IF($BO748="","",IF($BF748=ﾃﾞｰﾀ一覧!$U$37,"",IF($BF748=ﾃﾞｰﾀ一覧!$U$38,"",IF($BO748=ﾃﾞｰﾀ一覧!$AT$27,ﾃﾞｰﾀ一覧!$AT$27,VLOOKUP($AK748,ﾃﾞｰﾀ一覧!$AH$4:$AR$66,11,FALSE)*IF($BO748=ﾃﾞｰﾀ一覧!$AT$17,($AR748+1)*($AV748+1),IF($BO748=ﾃﾞｰﾀ一覧!$AT$22,IF(COUNTIF($AD748,"*天端*"),ﾃﾞｰﾀ一覧!$AU$43/2,ﾃﾞｰﾀ一覧!$AU$43/3),IF($BO748=ﾃﾞｰﾀ一覧!$AT$20,$AR748*$AV748,IF($BO748=ﾃﾞｰﾀ一覧!$AT$21,$AV748,1))))))))</f>
        <v/>
      </c>
      <c r="BW748" s="1112"/>
      <c r="BX748" s="1112"/>
      <c r="BY748" s="1088" t="str">
        <f>IF($B748="","",IF($AH748="","",IF($CK748=ﾃﾞｰﾀ一覧!$U$53,ﾃﾞｰﾀ一覧!$U$61,IF($AH748=ﾃﾞｰﾀ一覧!$U$21,ﾃﾞｰﾀ一覧!$U$60,IF(OR($AH748=ﾃﾞｰﾀ一覧!$U$19,$AH748=ﾃﾞｰﾀ一覧!$U$20,$AH748=ﾃﾞｰﾀ一覧!$U$23,$AH748=ﾃﾞｰﾀ一覧!$U$22,$AH748=ﾃﾞｰﾀ一覧!$U$18,AH748=ﾃﾞｰﾀ一覧!$U$25),ﾃﾞｰﾀ一覧!$U$59,ﾃﾞｰﾀ一覧!$U$62)))))</f>
        <v/>
      </c>
      <c r="BZ748" s="1089"/>
      <c r="CA748" s="1113"/>
      <c r="CB748" s="1113"/>
      <c r="CC748" s="1113"/>
      <c r="CD748" s="1113"/>
      <c r="CE748" s="1113"/>
      <c r="CF748" s="1113"/>
      <c r="CG748" s="1113"/>
      <c r="CH748" s="1113"/>
      <c r="CI748" s="1114"/>
      <c r="CK748" s="240"/>
      <c r="CM748" s="378" t="str">
        <f t="shared" si="77"/>
        <v/>
      </c>
      <c r="CN748" s="379" t="str">
        <f t="shared" si="78"/>
        <v/>
      </c>
      <c r="CO748" s="379" t="str">
        <f t="shared" si="79"/>
        <v/>
      </c>
      <c r="CP748" s="380" t="str">
        <f t="shared" si="80"/>
        <v/>
      </c>
      <c r="CQ748" s="244"/>
      <c r="CR748" s="1100"/>
      <c r="CS748" s="1101"/>
      <c r="CT748" s="1102"/>
      <c r="CU748" s="1135"/>
      <c r="CV748" s="1136"/>
      <c r="CW748" s="1136"/>
      <c r="CX748" s="1137"/>
      <c r="CY748" s="1138"/>
      <c r="CZ748" s="1139"/>
      <c r="DA748" s="1140"/>
      <c r="DB748" s="1132"/>
      <c r="DC748" s="1133"/>
      <c r="DD748" s="1133"/>
      <c r="DE748" s="1133"/>
      <c r="DF748" s="1133"/>
      <c r="DG748" s="1134"/>
      <c r="DH748" s="580"/>
      <c r="DI748" s="1084"/>
      <c r="DJ748" s="1084"/>
      <c r="DK748" s="581"/>
      <c r="DL748" s="582"/>
      <c r="DM748" s="1084"/>
      <c r="DN748" s="1084"/>
      <c r="DO748" s="581"/>
      <c r="DP748" s="582"/>
      <c r="DQ748" s="1084"/>
      <c r="DR748" s="1084"/>
      <c r="DS748" s="583"/>
      <c r="DT748" s="1124"/>
      <c r="DU748" s="1125"/>
      <c r="DV748" s="1125"/>
      <c r="DW748" s="1124"/>
      <c r="DX748" s="1125"/>
      <c r="DY748" s="1150"/>
      <c r="DZ748" s="1362"/>
      <c r="EA748" s="1363"/>
      <c r="EB748" s="1362"/>
      <c r="EC748" s="1363"/>
      <c r="ED748" s="1362"/>
      <c r="EE748" s="1377"/>
      <c r="EF748" s="1378"/>
      <c r="EG748" s="1379"/>
      <c r="EH748" s="1379"/>
      <c r="EI748" s="1380"/>
      <c r="EJ748" s="1381"/>
      <c r="EK748" s="1381"/>
      <c r="EL748" s="1381"/>
      <c r="EM748" s="1382"/>
      <c r="EN748" s="1382"/>
      <c r="EO748" s="1382"/>
      <c r="EP748" s="1375"/>
      <c r="EQ748" s="1376"/>
      <c r="ER748" s="1113"/>
      <c r="ES748" s="1113"/>
      <c r="ET748" s="1113"/>
      <c r="EU748" s="1113"/>
      <c r="EV748" s="1113"/>
      <c r="EW748" s="1113"/>
      <c r="EX748" s="1113"/>
      <c r="EY748" s="1113"/>
      <c r="EZ748" s="1114"/>
    </row>
    <row r="749" spans="1:156" ht="30" customHeight="1" x14ac:dyDescent="0.2">
      <c r="A749" s="207">
        <f t="shared" si="81"/>
        <v>738</v>
      </c>
      <c r="B749" s="1103"/>
      <c r="C749" s="1104"/>
      <c r="D749" s="1303"/>
      <c r="E749" s="1304"/>
      <c r="F749" s="1094" t="str">
        <f t="shared" si="83"/>
        <v/>
      </c>
      <c r="G749" s="1095"/>
      <c r="H749" s="1095"/>
      <c r="I749" s="1095"/>
      <c r="J749" s="1095"/>
      <c r="K749" s="1095"/>
      <c r="L749" s="1095"/>
      <c r="M749" s="1095"/>
      <c r="N749" s="1095"/>
      <c r="O749" s="1095"/>
      <c r="P749" s="1095"/>
      <c r="Q749" s="1095"/>
      <c r="R749" s="1095"/>
      <c r="S749" s="1095"/>
      <c r="T749" s="1095"/>
      <c r="U749" s="1095"/>
      <c r="V749" s="1095"/>
      <c r="W749" s="1096"/>
      <c r="X749" s="1299">
        <f t="shared" si="82"/>
        <v>0</v>
      </c>
      <c r="Y749" s="1300"/>
      <c r="Z749" s="1301"/>
      <c r="AA749" s="1100"/>
      <c r="AB749" s="1101"/>
      <c r="AC749" s="1102"/>
      <c r="AD749" s="1135"/>
      <c r="AE749" s="1136"/>
      <c r="AF749" s="1136"/>
      <c r="AG749" s="1137"/>
      <c r="AH749" s="1138"/>
      <c r="AI749" s="1139"/>
      <c r="AJ749" s="1140"/>
      <c r="AK749" s="1132"/>
      <c r="AL749" s="1133"/>
      <c r="AM749" s="1133"/>
      <c r="AN749" s="1133"/>
      <c r="AO749" s="1133"/>
      <c r="AP749" s="1134"/>
      <c r="AQ749" s="642" t="str">
        <f>IF(AK749="","",VLOOKUP(AK749,ﾃﾞｰﾀ一覧!$AH$4:$AR$66,2,FALSE))</f>
        <v/>
      </c>
      <c r="AR749" s="1084"/>
      <c r="AS749" s="1084"/>
      <c r="AT749" s="643" t="str">
        <f>IF(AK749="","",VLOOKUP(AK749,ﾃﾞｰﾀ一覧!$AH$4:$AR$66,3,FALSE))</f>
        <v/>
      </c>
      <c r="AU749" s="644" t="str">
        <f>IF(AK749="","",VLOOKUP(AK749,ﾃﾞｰﾀ一覧!$AH$4:$AR$66,5,FALSE))</f>
        <v/>
      </c>
      <c r="AV749" s="1084"/>
      <c r="AW749" s="1084"/>
      <c r="AX749" s="643" t="str">
        <f>IF(AK749="","",VLOOKUP(AK749,ﾃﾞｰﾀ一覧!$AH$4:$AR$66,6,FALSE))</f>
        <v/>
      </c>
      <c r="AY749" s="649" t="str">
        <f>IF(AK749="","",VLOOKUP(AK749,ﾃﾞｰﾀ一覧!$AH$4:$AR$66,8,FALSE))</f>
        <v/>
      </c>
      <c r="AZ749" s="1084"/>
      <c r="BA749" s="1084"/>
      <c r="BB749" s="388" t="str">
        <f>IF(AK749="","",VLOOKUP(AK749,ﾃﾞｰﾀ一覧!$AH$4:$AR$66,9,FALSE))</f>
        <v/>
      </c>
      <c r="BC749" s="1124"/>
      <c r="BD749" s="1125"/>
      <c r="BE749" s="1125"/>
      <c r="BF749" s="1124"/>
      <c r="BG749" s="1125"/>
      <c r="BH749" s="1125"/>
      <c r="BI749" s="1124"/>
      <c r="BJ749" s="1125"/>
      <c r="BK749" s="1150"/>
      <c r="BL749" s="1154"/>
      <c r="BM749" s="1155"/>
      <c r="BN749" s="1156"/>
      <c r="BO749" s="1109" t="str">
        <f>IF($AK749="","",IF($BF749="","",IF($BF749=ﾃﾞｰﾀ一覧!$U$37,"",IF($BF749=ﾃﾞｰﾀ一覧!$U$38,"",IF($AH749=ﾃﾞｰﾀ一覧!$U$25,VLOOKUP($AK749,ﾃﾞｰﾀ一覧!$AH$43:$AR$66,10,FALSE),VLOOKUP($AK749,ﾃﾞｰﾀ一覧!$AH$4:$AR$66,10,FALSE))))))</f>
        <v/>
      </c>
      <c r="BP749" s="1110"/>
      <c r="BQ749" s="1110"/>
      <c r="BR749" s="1111"/>
      <c r="BS749" s="1307">
        <f>IF($BL749="",0,VLOOKUP($BL749,ﾃﾞｰﾀ一覧!$AY$4:$BB$16,3,FALSE))+IF($BC749="",0,VLOOKUP($BC749,ﾃﾞｰﾀ一覧!$AY$4:$BB$16,3,FALSE))+IF($BD749="",0,VLOOKUP($BD749,ﾃﾞｰﾀ一覧!$AY$4:$BB$16,3,FALSE))</f>
        <v>0</v>
      </c>
      <c r="BT749" s="1307"/>
      <c r="BU749" s="1307"/>
      <c r="BV749" s="1112" t="str">
        <f>IF($BO749="","",IF($BF749=ﾃﾞｰﾀ一覧!$U$37,"",IF($BF749=ﾃﾞｰﾀ一覧!$U$38,"",IF($BO749=ﾃﾞｰﾀ一覧!$AT$27,ﾃﾞｰﾀ一覧!$AT$27,VLOOKUP($AK749,ﾃﾞｰﾀ一覧!$AH$4:$AR$66,11,FALSE)*IF($BO749=ﾃﾞｰﾀ一覧!$AT$17,($AR749+1)*($AV749+1),IF($BO749=ﾃﾞｰﾀ一覧!$AT$22,IF(COUNTIF($AD749,"*天端*"),ﾃﾞｰﾀ一覧!$AU$43/2,ﾃﾞｰﾀ一覧!$AU$43/3),IF($BO749=ﾃﾞｰﾀ一覧!$AT$20,$AR749*$AV749,IF($BO749=ﾃﾞｰﾀ一覧!$AT$21,$AV749,1))))))))</f>
        <v/>
      </c>
      <c r="BW749" s="1112"/>
      <c r="BX749" s="1112"/>
      <c r="BY749" s="1088" t="str">
        <f>IF($B749="","",IF($AH749="","",IF($CK749=ﾃﾞｰﾀ一覧!$U$53,ﾃﾞｰﾀ一覧!$U$61,IF($AH749=ﾃﾞｰﾀ一覧!$U$21,ﾃﾞｰﾀ一覧!$U$60,IF(OR($AH749=ﾃﾞｰﾀ一覧!$U$19,$AH749=ﾃﾞｰﾀ一覧!$U$20,$AH749=ﾃﾞｰﾀ一覧!$U$23,$AH749=ﾃﾞｰﾀ一覧!$U$22,$AH749=ﾃﾞｰﾀ一覧!$U$18,AH749=ﾃﾞｰﾀ一覧!$U$25),ﾃﾞｰﾀ一覧!$U$59,ﾃﾞｰﾀ一覧!$U$62)))))</f>
        <v/>
      </c>
      <c r="BZ749" s="1089"/>
      <c r="CA749" s="1113"/>
      <c r="CB749" s="1113"/>
      <c r="CC749" s="1113"/>
      <c r="CD749" s="1113"/>
      <c r="CE749" s="1113"/>
      <c r="CF749" s="1113"/>
      <c r="CG749" s="1113"/>
      <c r="CH749" s="1113"/>
      <c r="CI749" s="1114"/>
      <c r="CK749" s="240"/>
      <c r="CM749" s="378" t="str">
        <f t="shared" si="77"/>
        <v/>
      </c>
      <c r="CN749" s="379" t="str">
        <f t="shared" si="78"/>
        <v/>
      </c>
      <c r="CO749" s="379" t="str">
        <f t="shared" si="79"/>
        <v/>
      </c>
      <c r="CP749" s="380" t="str">
        <f t="shared" si="80"/>
        <v/>
      </c>
      <c r="CQ749" s="244"/>
      <c r="CR749" s="1100"/>
      <c r="CS749" s="1101"/>
      <c r="CT749" s="1102"/>
      <c r="CU749" s="1135"/>
      <c r="CV749" s="1136"/>
      <c r="CW749" s="1136"/>
      <c r="CX749" s="1137"/>
      <c r="CY749" s="1138"/>
      <c r="CZ749" s="1139"/>
      <c r="DA749" s="1140"/>
      <c r="DB749" s="1132"/>
      <c r="DC749" s="1133"/>
      <c r="DD749" s="1133"/>
      <c r="DE749" s="1133"/>
      <c r="DF749" s="1133"/>
      <c r="DG749" s="1134"/>
      <c r="DH749" s="580"/>
      <c r="DI749" s="1084"/>
      <c r="DJ749" s="1084"/>
      <c r="DK749" s="581"/>
      <c r="DL749" s="582"/>
      <c r="DM749" s="1084"/>
      <c r="DN749" s="1084"/>
      <c r="DO749" s="581"/>
      <c r="DP749" s="582"/>
      <c r="DQ749" s="1084"/>
      <c r="DR749" s="1084"/>
      <c r="DS749" s="583"/>
      <c r="DT749" s="1124"/>
      <c r="DU749" s="1125"/>
      <c r="DV749" s="1125"/>
      <c r="DW749" s="1124"/>
      <c r="DX749" s="1125"/>
      <c r="DY749" s="1150"/>
      <c r="DZ749" s="1362"/>
      <c r="EA749" s="1363"/>
      <c r="EB749" s="1362"/>
      <c r="EC749" s="1363"/>
      <c r="ED749" s="1362"/>
      <c r="EE749" s="1377"/>
      <c r="EF749" s="1378"/>
      <c r="EG749" s="1379"/>
      <c r="EH749" s="1379"/>
      <c r="EI749" s="1380"/>
      <c r="EJ749" s="1381"/>
      <c r="EK749" s="1381"/>
      <c r="EL749" s="1381"/>
      <c r="EM749" s="1382"/>
      <c r="EN749" s="1382"/>
      <c r="EO749" s="1382"/>
      <c r="EP749" s="1375"/>
      <c r="EQ749" s="1376"/>
      <c r="ER749" s="1113"/>
      <c r="ES749" s="1113"/>
      <c r="ET749" s="1113"/>
      <c r="EU749" s="1113"/>
      <c r="EV749" s="1113"/>
      <c r="EW749" s="1113"/>
      <c r="EX749" s="1113"/>
      <c r="EY749" s="1113"/>
      <c r="EZ749" s="1114"/>
    </row>
    <row r="750" spans="1:156" ht="30" customHeight="1" x14ac:dyDescent="0.2">
      <c r="A750" s="207">
        <f t="shared" si="81"/>
        <v>739</v>
      </c>
      <c r="B750" s="1103"/>
      <c r="C750" s="1104"/>
      <c r="D750" s="1303"/>
      <c r="E750" s="1304"/>
      <c r="F750" s="1094" t="str">
        <f t="shared" si="83"/>
        <v/>
      </c>
      <c r="G750" s="1095"/>
      <c r="H750" s="1095"/>
      <c r="I750" s="1095"/>
      <c r="J750" s="1095"/>
      <c r="K750" s="1095"/>
      <c r="L750" s="1095"/>
      <c r="M750" s="1095"/>
      <c r="N750" s="1095"/>
      <c r="O750" s="1095"/>
      <c r="P750" s="1095"/>
      <c r="Q750" s="1095"/>
      <c r="R750" s="1095"/>
      <c r="S750" s="1095"/>
      <c r="T750" s="1095"/>
      <c r="U750" s="1095"/>
      <c r="V750" s="1095"/>
      <c r="W750" s="1096"/>
      <c r="X750" s="1299">
        <f t="shared" si="82"/>
        <v>0</v>
      </c>
      <c r="Y750" s="1300"/>
      <c r="Z750" s="1301"/>
      <c r="AA750" s="1100"/>
      <c r="AB750" s="1101"/>
      <c r="AC750" s="1102"/>
      <c r="AD750" s="1135"/>
      <c r="AE750" s="1136"/>
      <c r="AF750" s="1136"/>
      <c r="AG750" s="1137"/>
      <c r="AH750" s="1138"/>
      <c r="AI750" s="1139"/>
      <c r="AJ750" s="1140"/>
      <c r="AK750" s="1132"/>
      <c r="AL750" s="1133"/>
      <c r="AM750" s="1133"/>
      <c r="AN750" s="1133"/>
      <c r="AO750" s="1133"/>
      <c r="AP750" s="1134"/>
      <c r="AQ750" s="642" t="str">
        <f>IF(AK750="","",VLOOKUP(AK750,ﾃﾞｰﾀ一覧!$AH$4:$AR$66,2,FALSE))</f>
        <v/>
      </c>
      <c r="AR750" s="1084"/>
      <c r="AS750" s="1084"/>
      <c r="AT750" s="643" t="str">
        <f>IF(AK750="","",VLOOKUP(AK750,ﾃﾞｰﾀ一覧!$AH$4:$AR$66,3,FALSE))</f>
        <v/>
      </c>
      <c r="AU750" s="644" t="str">
        <f>IF(AK750="","",VLOOKUP(AK750,ﾃﾞｰﾀ一覧!$AH$4:$AR$66,5,FALSE))</f>
        <v/>
      </c>
      <c r="AV750" s="1084"/>
      <c r="AW750" s="1084"/>
      <c r="AX750" s="643" t="str">
        <f>IF(AK750="","",VLOOKUP(AK750,ﾃﾞｰﾀ一覧!$AH$4:$AR$66,6,FALSE))</f>
        <v/>
      </c>
      <c r="AY750" s="649" t="str">
        <f>IF(AK750="","",VLOOKUP(AK750,ﾃﾞｰﾀ一覧!$AH$4:$AR$66,8,FALSE))</f>
        <v/>
      </c>
      <c r="AZ750" s="1084"/>
      <c r="BA750" s="1084"/>
      <c r="BB750" s="388" t="str">
        <f>IF(AK750="","",VLOOKUP(AK750,ﾃﾞｰﾀ一覧!$AH$4:$AR$66,9,FALSE))</f>
        <v/>
      </c>
      <c r="BC750" s="1124"/>
      <c r="BD750" s="1125"/>
      <c r="BE750" s="1125"/>
      <c r="BF750" s="1124"/>
      <c r="BG750" s="1125"/>
      <c r="BH750" s="1125"/>
      <c r="BI750" s="1124"/>
      <c r="BJ750" s="1125"/>
      <c r="BK750" s="1150"/>
      <c r="BL750" s="1154"/>
      <c r="BM750" s="1155"/>
      <c r="BN750" s="1156"/>
      <c r="BO750" s="1109" t="str">
        <f>IF($AK750="","",IF($BF750="","",IF($BF750=ﾃﾞｰﾀ一覧!$U$37,"",IF($BF750=ﾃﾞｰﾀ一覧!$U$38,"",IF($AH750=ﾃﾞｰﾀ一覧!$U$25,VLOOKUP($AK750,ﾃﾞｰﾀ一覧!$AH$43:$AR$66,10,FALSE),VLOOKUP($AK750,ﾃﾞｰﾀ一覧!$AH$4:$AR$66,10,FALSE))))))</f>
        <v/>
      </c>
      <c r="BP750" s="1110"/>
      <c r="BQ750" s="1110"/>
      <c r="BR750" s="1111"/>
      <c r="BS750" s="1307">
        <f>IF($BL750="",0,VLOOKUP($BL750,ﾃﾞｰﾀ一覧!$AY$4:$BB$16,3,FALSE))+IF($BC750="",0,VLOOKUP($BC750,ﾃﾞｰﾀ一覧!$AY$4:$BB$16,3,FALSE))+IF($BD750="",0,VLOOKUP($BD750,ﾃﾞｰﾀ一覧!$AY$4:$BB$16,3,FALSE))</f>
        <v>0</v>
      </c>
      <c r="BT750" s="1307"/>
      <c r="BU750" s="1307"/>
      <c r="BV750" s="1112" t="str">
        <f>IF($BO750="","",IF($BF750=ﾃﾞｰﾀ一覧!$U$37,"",IF($BF750=ﾃﾞｰﾀ一覧!$U$38,"",IF($BO750=ﾃﾞｰﾀ一覧!$AT$27,ﾃﾞｰﾀ一覧!$AT$27,VLOOKUP($AK750,ﾃﾞｰﾀ一覧!$AH$4:$AR$66,11,FALSE)*IF($BO750=ﾃﾞｰﾀ一覧!$AT$17,($AR750+1)*($AV750+1),IF($BO750=ﾃﾞｰﾀ一覧!$AT$22,IF(COUNTIF($AD750,"*天端*"),ﾃﾞｰﾀ一覧!$AU$43/2,ﾃﾞｰﾀ一覧!$AU$43/3),IF($BO750=ﾃﾞｰﾀ一覧!$AT$20,$AR750*$AV750,IF($BO750=ﾃﾞｰﾀ一覧!$AT$21,$AV750,1))))))))</f>
        <v/>
      </c>
      <c r="BW750" s="1112"/>
      <c r="BX750" s="1112"/>
      <c r="BY750" s="1088" t="str">
        <f>IF($B750="","",IF($AH750="","",IF($CK750=ﾃﾞｰﾀ一覧!$U$53,ﾃﾞｰﾀ一覧!$U$61,IF($AH750=ﾃﾞｰﾀ一覧!$U$21,ﾃﾞｰﾀ一覧!$U$60,IF(OR($AH750=ﾃﾞｰﾀ一覧!$U$19,$AH750=ﾃﾞｰﾀ一覧!$U$20,$AH750=ﾃﾞｰﾀ一覧!$U$23,$AH750=ﾃﾞｰﾀ一覧!$U$22,$AH750=ﾃﾞｰﾀ一覧!$U$18,AH750=ﾃﾞｰﾀ一覧!$U$25),ﾃﾞｰﾀ一覧!$U$59,ﾃﾞｰﾀ一覧!$U$62)))))</f>
        <v/>
      </c>
      <c r="BZ750" s="1089"/>
      <c r="CA750" s="1113"/>
      <c r="CB750" s="1113"/>
      <c r="CC750" s="1113"/>
      <c r="CD750" s="1113"/>
      <c r="CE750" s="1113"/>
      <c r="CF750" s="1113"/>
      <c r="CG750" s="1113"/>
      <c r="CH750" s="1113"/>
      <c r="CI750" s="1114"/>
      <c r="CK750" s="240"/>
      <c r="CM750" s="378" t="str">
        <f t="shared" si="77"/>
        <v/>
      </c>
      <c r="CN750" s="379" t="str">
        <f t="shared" si="78"/>
        <v/>
      </c>
      <c r="CO750" s="379" t="str">
        <f t="shared" si="79"/>
        <v/>
      </c>
      <c r="CP750" s="380" t="str">
        <f t="shared" si="80"/>
        <v/>
      </c>
      <c r="CQ750" s="244"/>
      <c r="CR750" s="1100"/>
      <c r="CS750" s="1101"/>
      <c r="CT750" s="1102"/>
      <c r="CU750" s="1135"/>
      <c r="CV750" s="1136"/>
      <c r="CW750" s="1136"/>
      <c r="CX750" s="1137"/>
      <c r="CY750" s="1138"/>
      <c r="CZ750" s="1139"/>
      <c r="DA750" s="1140"/>
      <c r="DB750" s="1132"/>
      <c r="DC750" s="1133"/>
      <c r="DD750" s="1133"/>
      <c r="DE750" s="1133"/>
      <c r="DF750" s="1133"/>
      <c r="DG750" s="1134"/>
      <c r="DH750" s="580"/>
      <c r="DI750" s="1084"/>
      <c r="DJ750" s="1084"/>
      <c r="DK750" s="581"/>
      <c r="DL750" s="582"/>
      <c r="DM750" s="1084"/>
      <c r="DN750" s="1084"/>
      <c r="DO750" s="581"/>
      <c r="DP750" s="582"/>
      <c r="DQ750" s="1084"/>
      <c r="DR750" s="1084"/>
      <c r="DS750" s="583"/>
      <c r="DT750" s="1124"/>
      <c r="DU750" s="1125"/>
      <c r="DV750" s="1125"/>
      <c r="DW750" s="1124"/>
      <c r="DX750" s="1125"/>
      <c r="DY750" s="1150"/>
      <c r="DZ750" s="1362"/>
      <c r="EA750" s="1363"/>
      <c r="EB750" s="1362"/>
      <c r="EC750" s="1363"/>
      <c r="ED750" s="1362"/>
      <c r="EE750" s="1377"/>
      <c r="EF750" s="1378"/>
      <c r="EG750" s="1379"/>
      <c r="EH750" s="1379"/>
      <c r="EI750" s="1380"/>
      <c r="EJ750" s="1381"/>
      <c r="EK750" s="1381"/>
      <c r="EL750" s="1381"/>
      <c r="EM750" s="1382"/>
      <c r="EN750" s="1382"/>
      <c r="EO750" s="1382"/>
      <c r="EP750" s="1375"/>
      <c r="EQ750" s="1376"/>
      <c r="ER750" s="1113"/>
      <c r="ES750" s="1113"/>
      <c r="ET750" s="1113"/>
      <c r="EU750" s="1113"/>
      <c r="EV750" s="1113"/>
      <c r="EW750" s="1113"/>
      <c r="EX750" s="1113"/>
      <c r="EY750" s="1113"/>
      <c r="EZ750" s="1114"/>
    </row>
    <row r="751" spans="1:156" ht="30" customHeight="1" x14ac:dyDescent="0.2">
      <c r="A751" s="207">
        <f t="shared" si="81"/>
        <v>740</v>
      </c>
      <c r="B751" s="1103"/>
      <c r="C751" s="1104"/>
      <c r="D751" s="1303"/>
      <c r="E751" s="1304"/>
      <c r="F751" s="1094" t="str">
        <f t="shared" si="83"/>
        <v/>
      </c>
      <c r="G751" s="1095"/>
      <c r="H751" s="1095"/>
      <c r="I751" s="1095"/>
      <c r="J751" s="1095"/>
      <c r="K751" s="1095"/>
      <c r="L751" s="1095"/>
      <c r="M751" s="1095"/>
      <c r="N751" s="1095"/>
      <c r="O751" s="1095"/>
      <c r="P751" s="1095"/>
      <c r="Q751" s="1095"/>
      <c r="R751" s="1095"/>
      <c r="S751" s="1095"/>
      <c r="T751" s="1095"/>
      <c r="U751" s="1095"/>
      <c r="V751" s="1095"/>
      <c r="W751" s="1096"/>
      <c r="X751" s="1299">
        <f t="shared" si="82"/>
        <v>0</v>
      </c>
      <c r="Y751" s="1300"/>
      <c r="Z751" s="1301"/>
      <c r="AA751" s="1100"/>
      <c r="AB751" s="1101"/>
      <c r="AC751" s="1102"/>
      <c r="AD751" s="1135"/>
      <c r="AE751" s="1136"/>
      <c r="AF751" s="1136"/>
      <c r="AG751" s="1137"/>
      <c r="AH751" s="1138"/>
      <c r="AI751" s="1139"/>
      <c r="AJ751" s="1140"/>
      <c r="AK751" s="1132"/>
      <c r="AL751" s="1133"/>
      <c r="AM751" s="1133"/>
      <c r="AN751" s="1133"/>
      <c r="AO751" s="1133"/>
      <c r="AP751" s="1134"/>
      <c r="AQ751" s="642" t="str">
        <f>IF(AK751="","",VLOOKUP(AK751,ﾃﾞｰﾀ一覧!$AH$4:$AR$66,2,FALSE))</f>
        <v/>
      </c>
      <c r="AR751" s="1084"/>
      <c r="AS751" s="1084"/>
      <c r="AT751" s="643" t="str">
        <f>IF(AK751="","",VLOOKUP(AK751,ﾃﾞｰﾀ一覧!$AH$4:$AR$66,3,FALSE))</f>
        <v/>
      </c>
      <c r="AU751" s="644" t="str">
        <f>IF(AK751="","",VLOOKUP(AK751,ﾃﾞｰﾀ一覧!$AH$4:$AR$66,5,FALSE))</f>
        <v/>
      </c>
      <c r="AV751" s="1084"/>
      <c r="AW751" s="1084"/>
      <c r="AX751" s="643" t="str">
        <f>IF(AK751="","",VLOOKUP(AK751,ﾃﾞｰﾀ一覧!$AH$4:$AR$66,6,FALSE))</f>
        <v/>
      </c>
      <c r="AY751" s="649" t="str">
        <f>IF(AK751="","",VLOOKUP(AK751,ﾃﾞｰﾀ一覧!$AH$4:$AR$66,8,FALSE))</f>
        <v/>
      </c>
      <c r="AZ751" s="1084"/>
      <c r="BA751" s="1084"/>
      <c r="BB751" s="388" t="str">
        <f>IF(AK751="","",VLOOKUP(AK751,ﾃﾞｰﾀ一覧!$AH$4:$AR$66,9,FALSE))</f>
        <v/>
      </c>
      <c r="BC751" s="1124"/>
      <c r="BD751" s="1125"/>
      <c r="BE751" s="1125"/>
      <c r="BF751" s="1124"/>
      <c r="BG751" s="1125"/>
      <c r="BH751" s="1125"/>
      <c r="BI751" s="1124"/>
      <c r="BJ751" s="1125"/>
      <c r="BK751" s="1150"/>
      <c r="BL751" s="1154"/>
      <c r="BM751" s="1155"/>
      <c r="BN751" s="1156"/>
      <c r="BO751" s="1109" t="str">
        <f>IF($AK751="","",IF($BF751="","",IF($BF751=ﾃﾞｰﾀ一覧!$U$37,"",IF($BF751=ﾃﾞｰﾀ一覧!$U$38,"",IF($AH751=ﾃﾞｰﾀ一覧!$U$25,VLOOKUP($AK751,ﾃﾞｰﾀ一覧!$AH$43:$AR$66,10,FALSE),VLOOKUP($AK751,ﾃﾞｰﾀ一覧!$AH$4:$AR$66,10,FALSE))))))</f>
        <v/>
      </c>
      <c r="BP751" s="1110"/>
      <c r="BQ751" s="1110"/>
      <c r="BR751" s="1111"/>
      <c r="BS751" s="1307">
        <f>IF($BL751="",0,VLOOKUP($BL751,ﾃﾞｰﾀ一覧!$AY$4:$BB$16,3,FALSE))+IF($BC751="",0,VLOOKUP($BC751,ﾃﾞｰﾀ一覧!$AY$4:$BB$16,3,FALSE))+IF($BD751="",0,VLOOKUP($BD751,ﾃﾞｰﾀ一覧!$AY$4:$BB$16,3,FALSE))</f>
        <v>0</v>
      </c>
      <c r="BT751" s="1307"/>
      <c r="BU751" s="1307"/>
      <c r="BV751" s="1112" t="str">
        <f>IF($BO751="","",IF($BF751=ﾃﾞｰﾀ一覧!$U$37,"",IF($BF751=ﾃﾞｰﾀ一覧!$U$38,"",IF($BO751=ﾃﾞｰﾀ一覧!$AT$27,ﾃﾞｰﾀ一覧!$AT$27,VLOOKUP($AK751,ﾃﾞｰﾀ一覧!$AH$4:$AR$66,11,FALSE)*IF($BO751=ﾃﾞｰﾀ一覧!$AT$17,($AR751+1)*($AV751+1),IF($BO751=ﾃﾞｰﾀ一覧!$AT$22,IF(COUNTIF($AD751,"*天端*"),ﾃﾞｰﾀ一覧!$AU$43/2,ﾃﾞｰﾀ一覧!$AU$43/3),IF($BO751=ﾃﾞｰﾀ一覧!$AT$20,$AR751*$AV751,IF($BO751=ﾃﾞｰﾀ一覧!$AT$21,$AV751,1))))))))</f>
        <v/>
      </c>
      <c r="BW751" s="1112"/>
      <c r="BX751" s="1112"/>
      <c r="BY751" s="1088" t="str">
        <f>IF($B751="","",IF($AH751="","",IF($CK751=ﾃﾞｰﾀ一覧!$U$53,ﾃﾞｰﾀ一覧!$U$61,IF($AH751=ﾃﾞｰﾀ一覧!$U$21,ﾃﾞｰﾀ一覧!$U$60,IF(OR($AH751=ﾃﾞｰﾀ一覧!$U$19,$AH751=ﾃﾞｰﾀ一覧!$U$20,$AH751=ﾃﾞｰﾀ一覧!$U$23,$AH751=ﾃﾞｰﾀ一覧!$U$22,$AH751=ﾃﾞｰﾀ一覧!$U$18,AH751=ﾃﾞｰﾀ一覧!$U$25),ﾃﾞｰﾀ一覧!$U$59,ﾃﾞｰﾀ一覧!$U$62)))))</f>
        <v/>
      </c>
      <c r="BZ751" s="1089"/>
      <c r="CA751" s="1113"/>
      <c r="CB751" s="1113"/>
      <c r="CC751" s="1113"/>
      <c r="CD751" s="1113"/>
      <c r="CE751" s="1113"/>
      <c r="CF751" s="1113"/>
      <c r="CG751" s="1113"/>
      <c r="CH751" s="1113"/>
      <c r="CI751" s="1114"/>
      <c r="CK751" s="240"/>
      <c r="CM751" s="378" t="str">
        <f t="shared" si="77"/>
        <v/>
      </c>
      <c r="CN751" s="379" t="str">
        <f t="shared" si="78"/>
        <v/>
      </c>
      <c r="CO751" s="379" t="str">
        <f t="shared" si="79"/>
        <v/>
      </c>
      <c r="CP751" s="380" t="str">
        <f t="shared" si="80"/>
        <v/>
      </c>
      <c r="CQ751" s="244"/>
      <c r="CR751" s="1100"/>
      <c r="CS751" s="1101"/>
      <c r="CT751" s="1102"/>
      <c r="CU751" s="1135"/>
      <c r="CV751" s="1136"/>
      <c r="CW751" s="1136"/>
      <c r="CX751" s="1137"/>
      <c r="CY751" s="1138"/>
      <c r="CZ751" s="1139"/>
      <c r="DA751" s="1140"/>
      <c r="DB751" s="1132"/>
      <c r="DC751" s="1133"/>
      <c r="DD751" s="1133"/>
      <c r="DE751" s="1133"/>
      <c r="DF751" s="1133"/>
      <c r="DG751" s="1134"/>
      <c r="DH751" s="580"/>
      <c r="DI751" s="1084"/>
      <c r="DJ751" s="1084"/>
      <c r="DK751" s="581"/>
      <c r="DL751" s="582"/>
      <c r="DM751" s="1084"/>
      <c r="DN751" s="1084"/>
      <c r="DO751" s="581"/>
      <c r="DP751" s="582"/>
      <c r="DQ751" s="1084"/>
      <c r="DR751" s="1084"/>
      <c r="DS751" s="583"/>
      <c r="DT751" s="1124"/>
      <c r="DU751" s="1125"/>
      <c r="DV751" s="1125"/>
      <c r="DW751" s="1124"/>
      <c r="DX751" s="1125"/>
      <c r="DY751" s="1150"/>
      <c r="DZ751" s="1362"/>
      <c r="EA751" s="1363"/>
      <c r="EB751" s="1362"/>
      <c r="EC751" s="1363"/>
      <c r="ED751" s="1362"/>
      <c r="EE751" s="1377"/>
      <c r="EF751" s="1378"/>
      <c r="EG751" s="1379"/>
      <c r="EH751" s="1379"/>
      <c r="EI751" s="1380"/>
      <c r="EJ751" s="1381"/>
      <c r="EK751" s="1381"/>
      <c r="EL751" s="1381"/>
      <c r="EM751" s="1382"/>
      <c r="EN751" s="1382"/>
      <c r="EO751" s="1382"/>
      <c r="EP751" s="1375"/>
      <c r="EQ751" s="1376"/>
      <c r="ER751" s="1113"/>
      <c r="ES751" s="1113"/>
      <c r="ET751" s="1113"/>
      <c r="EU751" s="1113"/>
      <c r="EV751" s="1113"/>
      <c r="EW751" s="1113"/>
      <c r="EX751" s="1113"/>
      <c r="EY751" s="1113"/>
      <c r="EZ751" s="1114"/>
    </row>
    <row r="752" spans="1:156" ht="30" customHeight="1" x14ac:dyDescent="0.2">
      <c r="A752" s="207">
        <f t="shared" si="81"/>
        <v>741</v>
      </c>
      <c r="B752" s="1103"/>
      <c r="C752" s="1104"/>
      <c r="D752" s="1303"/>
      <c r="E752" s="1304"/>
      <c r="F752" s="1094" t="str">
        <f t="shared" si="83"/>
        <v/>
      </c>
      <c r="G752" s="1095"/>
      <c r="H752" s="1095"/>
      <c r="I752" s="1095"/>
      <c r="J752" s="1095"/>
      <c r="K752" s="1095"/>
      <c r="L752" s="1095"/>
      <c r="M752" s="1095"/>
      <c r="N752" s="1095"/>
      <c r="O752" s="1095"/>
      <c r="P752" s="1095"/>
      <c r="Q752" s="1095"/>
      <c r="R752" s="1095"/>
      <c r="S752" s="1095"/>
      <c r="T752" s="1095"/>
      <c r="U752" s="1095"/>
      <c r="V752" s="1095"/>
      <c r="W752" s="1096"/>
      <c r="X752" s="1299">
        <f t="shared" si="82"/>
        <v>0</v>
      </c>
      <c r="Y752" s="1300"/>
      <c r="Z752" s="1301"/>
      <c r="AA752" s="1100"/>
      <c r="AB752" s="1101"/>
      <c r="AC752" s="1102"/>
      <c r="AD752" s="1135"/>
      <c r="AE752" s="1136"/>
      <c r="AF752" s="1136"/>
      <c r="AG752" s="1137"/>
      <c r="AH752" s="1138"/>
      <c r="AI752" s="1139"/>
      <c r="AJ752" s="1140"/>
      <c r="AK752" s="1132"/>
      <c r="AL752" s="1133"/>
      <c r="AM752" s="1133"/>
      <c r="AN752" s="1133"/>
      <c r="AO752" s="1133"/>
      <c r="AP752" s="1134"/>
      <c r="AQ752" s="642" t="str">
        <f>IF(AK752="","",VLOOKUP(AK752,ﾃﾞｰﾀ一覧!$AH$4:$AR$66,2,FALSE))</f>
        <v/>
      </c>
      <c r="AR752" s="1084"/>
      <c r="AS752" s="1084"/>
      <c r="AT752" s="643" t="str">
        <f>IF(AK752="","",VLOOKUP(AK752,ﾃﾞｰﾀ一覧!$AH$4:$AR$66,3,FALSE))</f>
        <v/>
      </c>
      <c r="AU752" s="644" t="str">
        <f>IF(AK752="","",VLOOKUP(AK752,ﾃﾞｰﾀ一覧!$AH$4:$AR$66,5,FALSE))</f>
        <v/>
      </c>
      <c r="AV752" s="1084"/>
      <c r="AW752" s="1084"/>
      <c r="AX752" s="643" t="str">
        <f>IF(AK752="","",VLOOKUP(AK752,ﾃﾞｰﾀ一覧!$AH$4:$AR$66,6,FALSE))</f>
        <v/>
      </c>
      <c r="AY752" s="649" t="str">
        <f>IF(AK752="","",VLOOKUP(AK752,ﾃﾞｰﾀ一覧!$AH$4:$AR$66,8,FALSE))</f>
        <v/>
      </c>
      <c r="AZ752" s="1084"/>
      <c r="BA752" s="1084"/>
      <c r="BB752" s="388" t="str">
        <f>IF(AK752="","",VLOOKUP(AK752,ﾃﾞｰﾀ一覧!$AH$4:$AR$66,9,FALSE))</f>
        <v/>
      </c>
      <c r="BC752" s="1124"/>
      <c r="BD752" s="1125"/>
      <c r="BE752" s="1125"/>
      <c r="BF752" s="1124"/>
      <c r="BG752" s="1125"/>
      <c r="BH752" s="1125"/>
      <c r="BI752" s="1124"/>
      <c r="BJ752" s="1125"/>
      <c r="BK752" s="1150"/>
      <c r="BL752" s="1154"/>
      <c r="BM752" s="1155"/>
      <c r="BN752" s="1156"/>
      <c r="BO752" s="1109" t="str">
        <f>IF($AK752="","",IF($BF752="","",IF($BF752=ﾃﾞｰﾀ一覧!$U$37,"",IF($BF752=ﾃﾞｰﾀ一覧!$U$38,"",IF($AH752=ﾃﾞｰﾀ一覧!$U$25,VLOOKUP($AK752,ﾃﾞｰﾀ一覧!$AH$43:$AR$66,10,FALSE),VLOOKUP($AK752,ﾃﾞｰﾀ一覧!$AH$4:$AR$66,10,FALSE))))))</f>
        <v/>
      </c>
      <c r="BP752" s="1110"/>
      <c r="BQ752" s="1110"/>
      <c r="BR752" s="1111"/>
      <c r="BS752" s="1307">
        <f>IF($BL752="",0,VLOOKUP($BL752,ﾃﾞｰﾀ一覧!$AY$4:$BB$16,3,FALSE))+IF($BC752="",0,VLOOKUP($BC752,ﾃﾞｰﾀ一覧!$AY$4:$BB$16,3,FALSE))+IF($BD752="",0,VLOOKUP($BD752,ﾃﾞｰﾀ一覧!$AY$4:$BB$16,3,FALSE))</f>
        <v>0</v>
      </c>
      <c r="BT752" s="1307"/>
      <c r="BU752" s="1307"/>
      <c r="BV752" s="1112" t="str">
        <f>IF($BO752="","",IF($BF752=ﾃﾞｰﾀ一覧!$U$37,"",IF($BF752=ﾃﾞｰﾀ一覧!$U$38,"",IF($BO752=ﾃﾞｰﾀ一覧!$AT$27,ﾃﾞｰﾀ一覧!$AT$27,VLOOKUP($AK752,ﾃﾞｰﾀ一覧!$AH$4:$AR$66,11,FALSE)*IF($BO752=ﾃﾞｰﾀ一覧!$AT$17,($AR752+1)*($AV752+1),IF($BO752=ﾃﾞｰﾀ一覧!$AT$22,IF(COUNTIF($AD752,"*天端*"),ﾃﾞｰﾀ一覧!$AU$43/2,ﾃﾞｰﾀ一覧!$AU$43/3),IF($BO752=ﾃﾞｰﾀ一覧!$AT$20,$AR752*$AV752,IF($BO752=ﾃﾞｰﾀ一覧!$AT$21,$AV752,1))))))))</f>
        <v/>
      </c>
      <c r="BW752" s="1112"/>
      <c r="BX752" s="1112"/>
      <c r="BY752" s="1088" t="str">
        <f>IF($B752="","",IF($AH752="","",IF($CK752=ﾃﾞｰﾀ一覧!$U$53,ﾃﾞｰﾀ一覧!$U$61,IF($AH752=ﾃﾞｰﾀ一覧!$U$21,ﾃﾞｰﾀ一覧!$U$60,IF(OR($AH752=ﾃﾞｰﾀ一覧!$U$19,$AH752=ﾃﾞｰﾀ一覧!$U$20,$AH752=ﾃﾞｰﾀ一覧!$U$23,$AH752=ﾃﾞｰﾀ一覧!$U$22,$AH752=ﾃﾞｰﾀ一覧!$U$18,AH752=ﾃﾞｰﾀ一覧!$U$25),ﾃﾞｰﾀ一覧!$U$59,ﾃﾞｰﾀ一覧!$U$62)))))</f>
        <v/>
      </c>
      <c r="BZ752" s="1089"/>
      <c r="CA752" s="1113"/>
      <c r="CB752" s="1113"/>
      <c r="CC752" s="1113"/>
      <c r="CD752" s="1113"/>
      <c r="CE752" s="1113"/>
      <c r="CF752" s="1113"/>
      <c r="CG752" s="1113"/>
      <c r="CH752" s="1113"/>
      <c r="CI752" s="1114"/>
      <c r="CK752" s="240"/>
      <c r="CM752" s="378" t="str">
        <f t="shared" si="77"/>
        <v/>
      </c>
      <c r="CN752" s="379" t="str">
        <f t="shared" si="78"/>
        <v/>
      </c>
      <c r="CO752" s="379" t="str">
        <f t="shared" si="79"/>
        <v/>
      </c>
      <c r="CP752" s="380" t="str">
        <f t="shared" si="80"/>
        <v/>
      </c>
      <c r="CQ752" s="244"/>
      <c r="CR752" s="1100"/>
      <c r="CS752" s="1101"/>
      <c r="CT752" s="1102"/>
      <c r="CU752" s="1135"/>
      <c r="CV752" s="1136"/>
      <c r="CW752" s="1136"/>
      <c r="CX752" s="1137"/>
      <c r="CY752" s="1138"/>
      <c r="CZ752" s="1139"/>
      <c r="DA752" s="1140"/>
      <c r="DB752" s="1132"/>
      <c r="DC752" s="1133"/>
      <c r="DD752" s="1133"/>
      <c r="DE752" s="1133"/>
      <c r="DF752" s="1133"/>
      <c r="DG752" s="1134"/>
      <c r="DH752" s="580"/>
      <c r="DI752" s="1084"/>
      <c r="DJ752" s="1084"/>
      <c r="DK752" s="581"/>
      <c r="DL752" s="582"/>
      <c r="DM752" s="1084"/>
      <c r="DN752" s="1084"/>
      <c r="DO752" s="581"/>
      <c r="DP752" s="582"/>
      <c r="DQ752" s="1084"/>
      <c r="DR752" s="1084"/>
      <c r="DS752" s="583"/>
      <c r="DT752" s="1124"/>
      <c r="DU752" s="1125"/>
      <c r="DV752" s="1125"/>
      <c r="DW752" s="1124"/>
      <c r="DX752" s="1125"/>
      <c r="DY752" s="1150"/>
      <c r="DZ752" s="1362"/>
      <c r="EA752" s="1363"/>
      <c r="EB752" s="1362"/>
      <c r="EC752" s="1363"/>
      <c r="ED752" s="1362"/>
      <c r="EE752" s="1377"/>
      <c r="EF752" s="1378"/>
      <c r="EG752" s="1379"/>
      <c r="EH752" s="1379"/>
      <c r="EI752" s="1380"/>
      <c r="EJ752" s="1381"/>
      <c r="EK752" s="1381"/>
      <c r="EL752" s="1381"/>
      <c r="EM752" s="1382"/>
      <c r="EN752" s="1382"/>
      <c r="EO752" s="1382"/>
      <c r="EP752" s="1375"/>
      <c r="EQ752" s="1376"/>
      <c r="ER752" s="1113"/>
      <c r="ES752" s="1113"/>
      <c r="ET752" s="1113"/>
      <c r="EU752" s="1113"/>
      <c r="EV752" s="1113"/>
      <c r="EW752" s="1113"/>
      <c r="EX752" s="1113"/>
      <c r="EY752" s="1113"/>
      <c r="EZ752" s="1114"/>
    </row>
    <row r="753" spans="1:156" ht="30" customHeight="1" x14ac:dyDescent="0.2">
      <c r="A753" s="207">
        <f t="shared" si="81"/>
        <v>742</v>
      </c>
      <c r="B753" s="1103"/>
      <c r="C753" s="1104"/>
      <c r="D753" s="1303"/>
      <c r="E753" s="1304"/>
      <c r="F753" s="1094" t="str">
        <f t="shared" si="83"/>
        <v/>
      </c>
      <c r="G753" s="1095"/>
      <c r="H753" s="1095"/>
      <c r="I753" s="1095"/>
      <c r="J753" s="1095"/>
      <c r="K753" s="1095"/>
      <c r="L753" s="1095"/>
      <c r="M753" s="1095"/>
      <c r="N753" s="1095"/>
      <c r="O753" s="1095"/>
      <c r="P753" s="1095"/>
      <c r="Q753" s="1095"/>
      <c r="R753" s="1095"/>
      <c r="S753" s="1095"/>
      <c r="T753" s="1095"/>
      <c r="U753" s="1095"/>
      <c r="V753" s="1095"/>
      <c r="W753" s="1096"/>
      <c r="X753" s="1299">
        <f t="shared" si="82"/>
        <v>0</v>
      </c>
      <c r="Y753" s="1300"/>
      <c r="Z753" s="1301"/>
      <c r="AA753" s="1100"/>
      <c r="AB753" s="1101"/>
      <c r="AC753" s="1102"/>
      <c r="AD753" s="1135"/>
      <c r="AE753" s="1136"/>
      <c r="AF753" s="1136"/>
      <c r="AG753" s="1137"/>
      <c r="AH753" s="1138"/>
      <c r="AI753" s="1139"/>
      <c r="AJ753" s="1140"/>
      <c r="AK753" s="1132"/>
      <c r="AL753" s="1133"/>
      <c r="AM753" s="1133"/>
      <c r="AN753" s="1133"/>
      <c r="AO753" s="1133"/>
      <c r="AP753" s="1134"/>
      <c r="AQ753" s="642" t="str">
        <f>IF(AK753="","",VLOOKUP(AK753,ﾃﾞｰﾀ一覧!$AH$4:$AR$66,2,FALSE))</f>
        <v/>
      </c>
      <c r="AR753" s="1084"/>
      <c r="AS753" s="1084"/>
      <c r="AT753" s="643" t="str">
        <f>IF(AK753="","",VLOOKUP(AK753,ﾃﾞｰﾀ一覧!$AH$4:$AR$66,3,FALSE))</f>
        <v/>
      </c>
      <c r="AU753" s="644" t="str">
        <f>IF(AK753="","",VLOOKUP(AK753,ﾃﾞｰﾀ一覧!$AH$4:$AR$66,5,FALSE))</f>
        <v/>
      </c>
      <c r="AV753" s="1084"/>
      <c r="AW753" s="1084"/>
      <c r="AX753" s="643" t="str">
        <f>IF(AK753="","",VLOOKUP(AK753,ﾃﾞｰﾀ一覧!$AH$4:$AR$66,6,FALSE))</f>
        <v/>
      </c>
      <c r="AY753" s="649" t="str">
        <f>IF(AK753="","",VLOOKUP(AK753,ﾃﾞｰﾀ一覧!$AH$4:$AR$66,8,FALSE))</f>
        <v/>
      </c>
      <c r="AZ753" s="1084"/>
      <c r="BA753" s="1084"/>
      <c r="BB753" s="388" t="str">
        <f>IF(AK753="","",VLOOKUP(AK753,ﾃﾞｰﾀ一覧!$AH$4:$AR$66,9,FALSE))</f>
        <v/>
      </c>
      <c r="BC753" s="1124"/>
      <c r="BD753" s="1125"/>
      <c r="BE753" s="1125"/>
      <c r="BF753" s="1124"/>
      <c r="BG753" s="1125"/>
      <c r="BH753" s="1125"/>
      <c r="BI753" s="1124"/>
      <c r="BJ753" s="1125"/>
      <c r="BK753" s="1150"/>
      <c r="BL753" s="1154"/>
      <c r="BM753" s="1155"/>
      <c r="BN753" s="1156"/>
      <c r="BO753" s="1109" t="str">
        <f>IF($AK753="","",IF($BF753="","",IF($BF753=ﾃﾞｰﾀ一覧!$U$37,"",IF($BF753=ﾃﾞｰﾀ一覧!$U$38,"",IF($AH753=ﾃﾞｰﾀ一覧!$U$25,VLOOKUP($AK753,ﾃﾞｰﾀ一覧!$AH$43:$AR$66,10,FALSE),VLOOKUP($AK753,ﾃﾞｰﾀ一覧!$AH$4:$AR$66,10,FALSE))))))</f>
        <v/>
      </c>
      <c r="BP753" s="1110"/>
      <c r="BQ753" s="1110"/>
      <c r="BR753" s="1111"/>
      <c r="BS753" s="1307">
        <f>IF($BL753="",0,VLOOKUP($BL753,ﾃﾞｰﾀ一覧!$AY$4:$BB$16,3,FALSE))+IF($BC753="",0,VLOOKUP($BC753,ﾃﾞｰﾀ一覧!$AY$4:$BB$16,3,FALSE))+IF($BD753="",0,VLOOKUP($BD753,ﾃﾞｰﾀ一覧!$AY$4:$BB$16,3,FALSE))</f>
        <v>0</v>
      </c>
      <c r="BT753" s="1307"/>
      <c r="BU753" s="1307"/>
      <c r="BV753" s="1112" t="str">
        <f>IF($BO753="","",IF($BF753=ﾃﾞｰﾀ一覧!$U$37,"",IF($BF753=ﾃﾞｰﾀ一覧!$U$38,"",IF($BO753=ﾃﾞｰﾀ一覧!$AT$27,ﾃﾞｰﾀ一覧!$AT$27,VLOOKUP($AK753,ﾃﾞｰﾀ一覧!$AH$4:$AR$66,11,FALSE)*IF($BO753=ﾃﾞｰﾀ一覧!$AT$17,($AR753+1)*($AV753+1),IF($BO753=ﾃﾞｰﾀ一覧!$AT$22,IF(COUNTIF($AD753,"*天端*"),ﾃﾞｰﾀ一覧!$AU$43/2,ﾃﾞｰﾀ一覧!$AU$43/3),IF($BO753=ﾃﾞｰﾀ一覧!$AT$20,$AR753*$AV753,IF($BO753=ﾃﾞｰﾀ一覧!$AT$21,$AV753,1))))))))</f>
        <v/>
      </c>
      <c r="BW753" s="1112"/>
      <c r="BX753" s="1112"/>
      <c r="BY753" s="1088" t="str">
        <f>IF($B753="","",IF($AH753="","",IF($CK753=ﾃﾞｰﾀ一覧!$U$53,ﾃﾞｰﾀ一覧!$U$61,IF($AH753=ﾃﾞｰﾀ一覧!$U$21,ﾃﾞｰﾀ一覧!$U$60,IF(OR($AH753=ﾃﾞｰﾀ一覧!$U$19,$AH753=ﾃﾞｰﾀ一覧!$U$20,$AH753=ﾃﾞｰﾀ一覧!$U$23,$AH753=ﾃﾞｰﾀ一覧!$U$22,$AH753=ﾃﾞｰﾀ一覧!$U$18,AH753=ﾃﾞｰﾀ一覧!$U$25),ﾃﾞｰﾀ一覧!$U$59,ﾃﾞｰﾀ一覧!$U$62)))))</f>
        <v/>
      </c>
      <c r="BZ753" s="1089"/>
      <c r="CA753" s="1113"/>
      <c r="CB753" s="1113"/>
      <c r="CC753" s="1113"/>
      <c r="CD753" s="1113"/>
      <c r="CE753" s="1113"/>
      <c r="CF753" s="1113"/>
      <c r="CG753" s="1113"/>
      <c r="CH753" s="1113"/>
      <c r="CI753" s="1114"/>
      <c r="CK753" s="240"/>
      <c r="CM753" s="378" t="str">
        <f t="shared" si="77"/>
        <v/>
      </c>
      <c r="CN753" s="379" t="str">
        <f t="shared" si="78"/>
        <v/>
      </c>
      <c r="CO753" s="379" t="str">
        <f t="shared" si="79"/>
        <v/>
      </c>
      <c r="CP753" s="380" t="str">
        <f t="shared" si="80"/>
        <v/>
      </c>
      <c r="CQ753" s="244"/>
      <c r="CR753" s="1100"/>
      <c r="CS753" s="1101"/>
      <c r="CT753" s="1102"/>
      <c r="CU753" s="1135"/>
      <c r="CV753" s="1136"/>
      <c r="CW753" s="1136"/>
      <c r="CX753" s="1137"/>
      <c r="CY753" s="1138"/>
      <c r="CZ753" s="1139"/>
      <c r="DA753" s="1140"/>
      <c r="DB753" s="1132"/>
      <c r="DC753" s="1133"/>
      <c r="DD753" s="1133"/>
      <c r="DE753" s="1133"/>
      <c r="DF753" s="1133"/>
      <c r="DG753" s="1134"/>
      <c r="DH753" s="580"/>
      <c r="DI753" s="1084"/>
      <c r="DJ753" s="1084"/>
      <c r="DK753" s="581"/>
      <c r="DL753" s="582"/>
      <c r="DM753" s="1084"/>
      <c r="DN753" s="1084"/>
      <c r="DO753" s="581"/>
      <c r="DP753" s="582"/>
      <c r="DQ753" s="1084"/>
      <c r="DR753" s="1084"/>
      <c r="DS753" s="583"/>
      <c r="DT753" s="1124"/>
      <c r="DU753" s="1125"/>
      <c r="DV753" s="1125"/>
      <c r="DW753" s="1124"/>
      <c r="DX753" s="1125"/>
      <c r="DY753" s="1150"/>
      <c r="DZ753" s="1362"/>
      <c r="EA753" s="1363"/>
      <c r="EB753" s="1362"/>
      <c r="EC753" s="1363"/>
      <c r="ED753" s="1362"/>
      <c r="EE753" s="1377"/>
      <c r="EF753" s="1378"/>
      <c r="EG753" s="1379"/>
      <c r="EH753" s="1379"/>
      <c r="EI753" s="1380"/>
      <c r="EJ753" s="1381"/>
      <c r="EK753" s="1381"/>
      <c r="EL753" s="1381"/>
      <c r="EM753" s="1382"/>
      <c r="EN753" s="1382"/>
      <c r="EO753" s="1382"/>
      <c r="EP753" s="1375"/>
      <c r="EQ753" s="1376"/>
      <c r="ER753" s="1113"/>
      <c r="ES753" s="1113"/>
      <c r="ET753" s="1113"/>
      <c r="EU753" s="1113"/>
      <c r="EV753" s="1113"/>
      <c r="EW753" s="1113"/>
      <c r="EX753" s="1113"/>
      <c r="EY753" s="1113"/>
      <c r="EZ753" s="1114"/>
    </row>
    <row r="754" spans="1:156" ht="30" customHeight="1" x14ac:dyDescent="0.2">
      <c r="A754" s="207">
        <f t="shared" si="81"/>
        <v>743</v>
      </c>
      <c r="B754" s="1103"/>
      <c r="C754" s="1104"/>
      <c r="D754" s="1303"/>
      <c r="E754" s="1304"/>
      <c r="F754" s="1094" t="str">
        <f t="shared" si="83"/>
        <v/>
      </c>
      <c r="G754" s="1095"/>
      <c r="H754" s="1095"/>
      <c r="I754" s="1095"/>
      <c r="J754" s="1095"/>
      <c r="K754" s="1095"/>
      <c r="L754" s="1095"/>
      <c r="M754" s="1095"/>
      <c r="N754" s="1095"/>
      <c r="O754" s="1095"/>
      <c r="P754" s="1095"/>
      <c r="Q754" s="1095"/>
      <c r="R754" s="1095"/>
      <c r="S754" s="1095"/>
      <c r="T754" s="1095"/>
      <c r="U754" s="1095"/>
      <c r="V754" s="1095"/>
      <c r="W754" s="1096"/>
      <c r="X754" s="1299">
        <f t="shared" si="82"/>
        <v>0</v>
      </c>
      <c r="Y754" s="1300"/>
      <c r="Z754" s="1301"/>
      <c r="AA754" s="1100"/>
      <c r="AB754" s="1101"/>
      <c r="AC754" s="1102"/>
      <c r="AD754" s="1135"/>
      <c r="AE754" s="1136"/>
      <c r="AF754" s="1136"/>
      <c r="AG754" s="1137"/>
      <c r="AH754" s="1138"/>
      <c r="AI754" s="1139"/>
      <c r="AJ754" s="1140"/>
      <c r="AK754" s="1132"/>
      <c r="AL754" s="1133"/>
      <c r="AM754" s="1133"/>
      <c r="AN754" s="1133"/>
      <c r="AO754" s="1133"/>
      <c r="AP754" s="1134"/>
      <c r="AQ754" s="642" t="str">
        <f>IF(AK754="","",VLOOKUP(AK754,ﾃﾞｰﾀ一覧!$AH$4:$AR$66,2,FALSE))</f>
        <v/>
      </c>
      <c r="AR754" s="1084"/>
      <c r="AS754" s="1084"/>
      <c r="AT754" s="643" t="str">
        <f>IF(AK754="","",VLOOKUP(AK754,ﾃﾞｰﾀ一覧!$AH$4:$AR$66,3,FALSE))</f>
        <v/>
      </c>
      <c r="AU754" s="644" t="str">
        <f>IF(AK754="","",VLOOKUP(AK754,ﾃﾞｰﾀ一覧!$AH$4:$AR$66,5,FALSE))</f>
        <v/>
      </c>
      <c r="AV754" s="1084"/>
      <c r="AW754" s="1084"/>
      <c r="AX754" s="643" t="str">
        <f>IF(AK754="","",VLOOKUP(AK754,ﾃﾞｰﾀ一覧!$AH$4:$AR$66,6,FALSE))</f>
        <v/>
      </c>
      <c r="AY754" s="649" t="str">
        <f>IF(AK754="","",VLOOKUP(AK754,ﾃﾞｰﾀ一覧!$AH$4:$AR$66,8,FALSE))</f>
        <v/>
      </c>
      <c r="AZ754" s="1084"/>
      <c r="BA754" s="1084"/>
      <c r="BB754" s="388" t="str">
        <f>IF(AK754="","",VLOOKUP(AK754,ﾃﾞｰﾀ一覧!$AH$4:$AR$66,9,FALSE))</f>
        <v/>
      </c>
      <c r="BC754" s="1124"/>
      <c r="BD754" s="1125"/>
      <c r="BE754" s="1125"/>
      <c r="BF754" s="1124"/>
      <c r="BG754" s="1125"/>
      <c r="BH754" s="1125"/>
      <c r="BI754" s="1124"/>
      <c r="BJ754" s="1125"/>
      <c r="BK754" s="1150"/>
      <c r="BL754" s="1154"/>
      <c r="BM754" s="1155"/>
      <c r="BN754" s="1156"/>
      <c r="BO754" s="1109" t="str">
        <f>IF($AK754="","",IF($BF754="","",IF($BF754=ﾃﾞｰﾀ一覧!$U$37,"",IF($BF754=ﾃﾞｰﾀ一覧!$U$38,"",IF($AH754=ﾃﾞｰﾀ一覧!$U$25,VLOOKUP($AK754,ﾃﾞｰﾀ一覧!$AH$43:$AR$66,10,FALSE),VLOOKUP($AK754,ﾃﾞｰﾀ一覧!$AH$4:$AR$66,10,FALSE))))))</f>
        <v/>
      </c>
      <c r="BP754" s="1110"/>
      <c r="BQ754" s="1110"/>
      <c r="BR754" s="1111"/>
      <c r="BS754" s="1307">
        <f>IF($BL754="",0,VLOOKUP($BL754,ﾃﾞｰﾀ一覧!$AY$4:$BB$16,3,FALSE))+IF($BC754="",0,VLOOKUP($BC754,ﾃﾞｰﾀ一覧!$AY$4:$BB$16,3,FALSE))+IF($BD754="",0,VLOOKUP($BD754,ﾃﾞｰﾀ一覧!$AY$4:$BB$16,3,FALSE))</f>
        <v>0</v>
      </c>
      <c r="BT754" s="1307"/>
      <c r="BU754" s="1307"/>
      <c r="BV754" s="1112" t="str">
        <f>IF($BO754="","",IF($BF754=ﾃﾞｰﾀ一覧!$U$37,"",IF($BF754=ﾃﾞｰﾀ一覧!$U$38,"",IF($BO754=ﾃﾞｰﾀ一覧!$AT$27,ﾃﾞｰﾀ一覧!$AT$27,VLOOKUP($AK754,ﾃﾞｰﾀ一覧!$AH$4:$AR$66,11,FALSE)*IF($BO754=ﾃﾞｰﾀ一覧!$AT$17,($AR754+1)*($AV754+1),IF($BO754=ﾃﾞｰﾀ一覧!$AT$22,IF(COUNTIF($AD754,"*天端*"),ﾃﾞｰﾀ一覧!$AU$43/2,ﾃﾞｰﾀ一覧!$AU$43/3),IF($BO754=ﾃﾞｰﾀ一覧!$AT$20,$AR754*$AV754,IF($BO754=ﾃﾞｰﾀ一覧!$AT$21,$AV754,1))))))))</f>
        <v/>
      </c>
      <c r="BW754" s="1112"/>
      <c r="BX754" s="1112"/>
      <c r="BY754" s="1088" t="str">
        <f>IF($B754="","",IF($AH754="","",IF($CK754=ﾃﾞｰﾀ一覧!$U$53,ﾃﾞｰﾀ一覧!$U$61,IF($AH754=ﾃﾞｰﾀ一覧!$U$21,ﾃﾞｰﾀ一覧!$U$60,IF(OR($AH754=ﾃﾞｰﾀ一覧!$U$19,$AH754=ﾃﾞｰﾀ一覧!$U$20,$AH754=ﾃﾞｰﾀ一覧!$U$23,$AH754=ﾃﾞｰﾀ一覧!$U$22,$AH754=ﾃﾞｰﾀ一覧!$U$18,AH754=ﾃﾞｰﾀ一覧!$U$25),ﾃﾞｰﾀ一覧!$U$59,ﾃﾞｰﾀ一覧!$U$62)))))</f>
        <v/>
      </c>
      <c r="BZ754" s="1089"/>
      <c r="CA754" s="1113"/>
      <c r="CB754" s="1113"/>
      <c r="CC754" s="1113"/>
      <c r="CD754" s="1113"/>
      <c r="CE754" s="1113"/>
      <c r="CF754" s="1113"/>
      <c r="CG754" s="1113"/>
      <c r="CH754" s="1113"/>
      <c r="CI754" s="1114"/>
      <c r="CK754" s="240"/>
      <c r="CM754" s="378" t="str">
        <f t="shared" si="77"/>
        <v/>
      </c>
      <c r="CN754" s="379" t="str">
        <f t="shared" si="78"/>
        <v/>
      </c>
      <c r="CO754" s="379" t="str">
        <f t="shared" si="79"/>
        <v/>
      </c>
      <c r="CP754" s="380" t="str">
        <f t="shared" si="80"/>
        <v/>
      </c>
      <c r="CQ754" s="244"/>
      <c r="CR754" s="1100"/>
      <c r="CS754" s="1101"/>
      <c r="CT754" s="1102"/>
      <c r="CU754" s="1135"/>
      <c r="CV754" s="1136"/>
      <c r="CW754" s="1136"/>
      <c r="CX754" s="1137"/>
      <c r="CY754" s="1138"/>
      <c r="CZ754" s="1139"/>
      <c r="DA754" s="1140"/>
      <c r="DB754" s="1132"/>
      <c r="DC754" s="1133"/>
      <c r="DD754" s="1133"/>
      <c r="DE754" s="1133"/>
      <c r="DF754" s="1133"/>
      <c r="DG754" s="1134"/>
      <c r="DH754" s="580"/>
      <c r="DI754" s="1084"/>
      <c r="DJ754" s="1084"/>
      <c r="DK754" s="581"/>
      <c r="DL754" s="582"/>
      <c r="DM754" s="1084"/>
      <c r="DN754" s="1084"/>
      <c r="DO754" s="581"/>
      <c r="DP754" s="582"/>
      <c r="DQ754" s="1084"/>
      <c r="DR754" s="1084"/>
      <c r="DS754" s="583"/>
      <c r="DT754" s="1124"/>
      <c r="DU754" s="1125"/>
      <c r="DV754" s="1125"/>
      <c r="DW754" s="1124"/>
      <c r="DX754" s="1125"/>
      <c r="DY754" s="1150"/>
      <c r="DZ754" s="1362"/>
      <c r="EA754" s="1363"/>
      <c r="EB754" s="1362"/>
      <c r="EC754" s="1363"/>
      <c r="ED754" s="1362"/>
      <c r="EE754" s="1377"/>
      <c r="EF754" s="1378"/>
      <c r="EG754" s="1379"/>
      <c r="EH754" s="1379"/>
      <c r="EI754" s="1380"/>
      <c r="EJ754" s="1381"/>
      <c r="EK754" s="1381"/>
      <c r="EL754" s="1381"/>
      <c r="EM754" s="1382"/>
      <c r="EN754" s="1382"/>
      <c r="EO754" s="1382"/>
      <c r="EP754" s="1375"/>
      <c r="EQ754" s="1376"/>
      <c r="ER754" s="1113"/>
      <c r="ES754" s="1113"/>
      <c r="ET754" s="1113"/>
      <c r="EU754" s="1113"/>
      <c r="EV754" s="1113"/>
      <c r="EW754" s="1113"/>
      <c r="EX754" s="1113"/>
      <c r="EY754" s="1113"/>
      <c r="EZ754" s="1114"/>
    </row>
    <row r="755" spans="1:156" ht="30" customHeight="1" x14ac:dyDescent="0.2">
      <c r="A755" s="207">
        <f t="shared" si="81"/>
        <v>744</v>
      </c>
      <c r="B755" s="1103"/>
      <c r="C755" s="1104"/>
      <c r="D755" s="1303"/>
      <c r="E755" s="1304"/>
      <c r="F755" s="1094" t="str">
        <f t="shared" si="83"/>
        <v/>
      </c>
      <c r="G755" s="1095"/>
      <c r="H755" s="1095"/>
      <c r="I755" s="1095"/>
      <c r="J755" s="1095"/>
      <c r="K755" s="1095"/>
      <c r="L755" s="1095"/>
      <c r="M755" s="1095"/>
      <c r="N755" s="1095"/>
      <c r="O755" s="1095"/>
      <c r="P755" s="1095"/>
      <c r="Q755" s="1095"/>
      <c r="R755" s="1095"/>
      <c r="S755" s="1095"/>
      <c r="T755" s="1095"/>
      <c r="U755" s="1095"/>
      <c r="V755" s="1095"/>
      <c r="W755" s="1096"/>
      <c r="X755" s="1299">
        <f t="shared" si="82"/>
        <v>0</v>
      </c>
      <c r="Y755" s="1300"/>
      <c r="Z755" s="1301"/>
      <c r="AA755" s="1100"/>
      <c r="AB755" s="1101"/>
      <c r="AC755" s="1102"/>
      <c r="AD755" s="1135"/>
      <c r="AE755" s="1136"/>
      <c r="AF755" s="1136"/>
      <c r="AG755" s="1137"/>
      <c r="AH755" s="1138"/>
      <c r="AI755" s="1139"/>
      <c r="AJ755" s="1140"/>
      <c r="AK755" s="1132"/>
      <c r="AL755" s="1133"/>
      <c r="AM755" s="1133"/>
      <c r="AN755" s="1133"/>
      <c r="AO755" s="1133"/>
      <c r="AP755" s="1134"/>
      <c r="AQ755" s="642" t="str">
        <f>IF(AK755="","",VLOOKUP(AK755,ﾃﾞｰﾀ一覧!$AH$4:$AR$66,2,FALSE))</f>
        <v/>
      </c>
      <c r="AR755" s="1084"/>
      <c r="AS755" s="1084"/>
      <c r="AT755" s="643" t="str">
        <f>IF(AK755="","",VLOOKUP(AK755,ﾃﾞｰﾀ一覧!$AH$4:$AR$66,3,FALSE))</f>
        <v/>
      </c>
      <c r="AU755" s="644" t="str">
        <f>IF(AK755="","",VLOOKUP(AK755,ﾃﾞｰﾀ一覧!$AH$4:$AR$66,5,FALSE))</f>
        <v/>
      </c>
      <c r="AV755" s="1084"/>
      <c r="AW755" s="1084"/>
      <c r="AX755" s="643" t="str">
        <f>IF(AK755="","",VLOOKUP(AK755,ﾃﾞｰﾀ一覧!$AH$4:$AR$66,6,FALSE))</f>
        <v/>
      </c>
      <c r="AY755" s="649" t="str">
        <f>IF(AK755="","",VLOOKUP(AK755,ﾃﾞｰﾀ一覧!$AH$4:$AR$66,8,FALSE))</f>
        <v/>
      </c>
      <c r="AZ755" s="1084"/>
      <c r="BA755" s="1084"/>
      <c r="BB755" s="388" t="str">
        <f>IF(AK755="","",VLOOKUP(AK755,ﾃﾞｰﾀ一覧!$AH$4:$AR$66,9,FALSE))</f>
        <v/>
      </c>
      <c r="BC755" s="1124"/>
      <c r="BD755" s="1125"/>
      <c r="BE755" s="1125"/>
      <c r="BF755" s="1124"/>
      <c r="BG755" s="1125"/>
      <c r="BH755" s="1125"/>
      <c r="BI755" s="1124"/>
      <c r="BJ755" s="1125"/>
      <c r="BK755" s="1150"/>
      <c r="BL755" s="1154"/>
      <c r="BM755" s="1155"/>
      <c r="BN755" s="1156"/>
      <c r="BO755" s="1109" t="str">
        <f>IF($AK755="","",IF($BF755="","",IF($BF755=ﾃﾞｰﾀ一覧!$U$37,"",IF($BF755=ﾃﾞｰﾀ一覧!$U$38,"",IF($AH755=ﾃﾞｰﾀ一覧!$U$25,VLOOKUP($AK755,ﾃﾞｰﾀ一覧!$AH$43:$AR$66,10,FALSE),VLOOKUP($AK755,ﾃﾞｰﾀ一覧!$AH$4:$AR$66,10,FALSE))))))</f>
        <v/>
      </c>
      <c r="BP755" s="1110"/>
      <c r="BQ755" s="1110"/>
      <c r="BR755" s="1111"/>
      <c r="BS755" s="1307">
        <f>IF($BL755="",0,VLOOKUP($BL755,ﾃﾞｰﾀ一覧!$AY$4:$BB$16,3,FALSE))+IF($BC755="",0,VLOOKUP($BC755,ﾃﾞｰﾀ一覧!$AY$4:$BB$16,3,FALSE))+IF($BD755="",0,VLOOKUP($BD755,ﾃﾞｰﾀ一覧!$AY$4:$BB$16,3,FALSE))</f>
        <v>0</v>
      </c>
      <c r="BT755" s="1307"/>
      <c r="BU755" s="1307"/>
      <c r="BV755" s="1112" t="str">
        <f>IF($BO755="","",IF($BF755=ﾃﾞｰﾀ一覧!$U$37,"",IF($BF755=ﾃﾞｰﾀ一覧!$U$38,"",IF($BO755=ﾃﾞｰﾀ一覧!$AT$27,ﾃﾞｰﾀ一覧!$AT$27,VLOOKUP($AK755,ﾃﾞｰﾀ一覧!$AH$4:$AR$66,11,FALSE)*IF($BO755=ﾃﾞｰﾀ一覧!$AT$17,($AR755+1)*($AV755+1),IF($BO755=ﾃﾞｰﾀ一覧!$AT$22,IF(COUNTIF($AD755,"*天端*"),ﾃﾞｰﾀ一覧!$AU$43/2,ﾃﾞｰﾀ一覧!$AU$43/3),IF($BO755=ﾃﾞｰﾀ一覧!$AT$20,$AR755*$AV755,IF($BO755=ﾃﾞｰﾀ一覧!$AT$21,$AV755,1))))))))</f>
        <v/>
      </c>
      <c r="BW755" s="1112"/>
      <c r="BX755" s="1112"/>
      <c r="BY755" s="1088" t="str">
        <f>IF($B755="","",IF($AH755="","",IF($CK755=ﾃﾞｰﾀ一覧!$U$53,ﾃﾞｰﾀ一覧!$U$61,IF($AH755=ﾃﾞｰﾀ一覧!$U$21,ﾃﾞｰﾀ一覧!$U$60,IF(OR($AH755=ﾃﾞｰﾀ一覧!$U$19,$AH755=ﾃﾞｰﾀ一覧!$U$20,$AH755=ﾃﾞｰﾀ一覧!$U$23,$AH755=ﾃﾞｰﾀ一覧!$U$22,$AH755=ﾃﾞｰﾀ一覧!$U$18,AH755=ﾃﾞｰﾀ一覧!$U$25),ﾃﾞｰﾀ一覧!$U$59,ﾃﾞｰﾀ一覧!$U$62)))))</f>
        <v/>
      </c>
      <c r="BZ755" s="1089"/>
      <c r="CA755" s="1113"/>
      <c r="CB755" s="1113"/>
      <c r="CC755" s="1113"/>
      <c r="CD755" s="1113"/>
      <c r="CE755" s="1113"/>
      <c r="CF755" s="1113"/>
      <c r="CG755" s="1113"/>
      <c r="CH755" s="1113"/>
      <c r="CI755" s="1114"/>
      <c r="CK755" s="240"/>
      <c r="CM755" s="378" t="str">
        <f t="shared" si="77"/>
        <v/>
      </c>
      <c r="CN755" s="379" t="str">
        <f t="shared" si="78"/>
        <v/>
      </c>
      <c r="CO755" s="379" t="str">
        <f t="shared" si="79"/>
        <v/>
      </c>
      <c r="CP755" s="380" t="str">
        <f t="shared" si="80"/>
        <v/>
      </c>
      <c r="CQ755" s="244"/>
      <c r="CR755" s="1100"/>
      <c r="CS755" s="1101"/>
      <c r="CT755" s="1102"/>
      <c r="CU755" s="1135"/>
      <c r="CV755" s="1136"/>
      <c r="CW755" s="1136"/>
      <c r="CX755" s="1137"/>
      <c r="CY755" s="1138"/>
      <c r="CZ755" s="1139"/>
      <c r="DA755" s="1140"/>
      <c r="DB755" s="1132"/>
      <c r="DC755" s="1133"/>
      <c r="DD755" s="1133"/>
      <c r="DE755" s="1133"/>
      <c r="DF755" s="1133"/>
      <c r="DG755" s="1134"/>
      <c r="DH755" s="580"/>
      <c r="DI755" s="1084"/>
      <c r="DJ755" s="1084"/>
      <c r="DK755" s="581"/>
      <c r="DL755" s="582"/>
      <c r="DM755" s="1084"/>
      <c r="DN755" s="1084"/>
      <c r="DO755" s="581"/>
      <c r="DP755" s="582"/>
      <c r="DQ755" s="1084"/>
      <c r="DR755" s="1084"/>
      <c r="DS755" s="583"/>
      <c r="DT755" s="1124"/>
      <c r="DU755" s="1125"/>
      <c r="DV755" s="1125"/>
      <c r="DW755" s="1124"/>
      <c r="DX755" s="1125"/>
      <c r="DY755" s="1150"/>
      <c r="DZ755" s="1362"/>
      <c r="EA755" s="1363"/>
      <c r="EB755" s="1362"/>
      <c r="EC755" s="1363"/>
      <c r="ED755" s="1362"/>
      <c r="EE755" s="1377"/>
      <c r="EF755" s="1378"/>
      <c r="EG755" s="1379"/>
      <c r="EH755" s="1379"/>
      <c r="EI755" s="1380"/>
      <c r="EJ755" s="1381"/>
      <c r="EK755" s="1381"/>
      <c r="EL755" s="1381"/>
      <c r="EM755" s="1382"/>
      <c r="EN755" s="1382"/>
      <c r="EO755" s="1382"/>
      <c r="EP755" s="1375"/>
      <c r="EQ755" s="1376"/>
      <c r="ER755" s="1113"/>
      <c r="ES755" s="1113"/>
      <c r="ET755" s="1113"/>
      <c r="EU755" s="1113"/>
      <c r="EV755" s="1113"/>
      <c r="EW755" s="1113"/>
      <c r="EX755" s="1113"/>
      <c r="EY755" s="1113"/>
      <c r="EZ755" s="1114"/>
    </row>
    <row r="756" spans="1:156" ht="30" customHeight="1" x14ac:dyDescent="0.2">
      <c r="A756" s="207">
        <f t="shared" si="81"/>
        <v>745</v>
      </c>
      <c r="B756" s="1103"/>
      <c r="C756" s="1104"/>
      <c r="D756" s="1303"/>
      <c r="E756" s="1304"/>
      <c r="F756" s="1094" t="str">
        <f t="shared" si="83"/>
        <v/>
      </c>
      <c r="G756" s="1095"/>
      <c r="H756" s="1095"/>
      <c r="I756" s="1095"/>
      <c r="J756" s="1095"/>
      <c r="K756" s="1095"/>
      <c r="L756" s="1095"/>
      <c r="M756" s="1095"/>
      <c r="N756" s="1095"/>
      <c r="O756" s="1095"/>
      <c r="P756" s="1095"/>
      <c r="Q756" s="1095"/>
      <c r="R756" s="1095"/>
      <c r="S756" s="1095"/>
      <c r="T756" s="1095"/>
      <c r="U756" s="1095"/>
      <c r="V756" s="1095"/>
      <c r="W756" s="1096"/>
      <c r="X756" s="1299">
        <f t="shared" si="82"/>
        <v>0</v>
      </c>
      <c r="Y756" s="1300"/>
      <c r="Z756" s="1301"/>
      <c r="AA756" s="1100"/>
      <c r="AB756" s="1101"/>
      <c r="AC756" s="1102"/>
      <c r="AD756" s="1135"/>
      <c r="AE756" s="1136"/>
      <c r="AF756" s="1136"/>
      <c r="AG756" s="1137"/>
      <c r="AH756" s="1138"/>
      <c r="AI756" s="1139"/>
      <c r="AJ756" s="1140"/>
      <c r="AK756" s="1132"/>
      <c r="AL756" s="1133"/>
      <c r="AM756" s="1133"/>
      <c r="AN756" s="1133"/>
      <c r="AO756" s="1133"/>
      <c r="AP756" s="1134"/>
      <c r="AQ756" s="642" t="str">
        <f>IF(AK756="","",VLOOKUP(AK756,ﾃﾞｰﾀ一覧!$AH$4:$AR$66,2,FALSE))</f>
        <v/>
      </c>
      <c r="AR756" s="1084"/>
      <c r="AS756" s="1084"/>
      <c r="AT756" s="643" t="str">
        <f>IF(AK756="","",VLOOKUP(AK756,ﾃﾞｰﾀ一覧!$AH$4:$AR$66,3,FALSE))</f>
        <v/>
      </c>
      <c r="AU756" s="644" t="str">
        <f>IF(AK756="","",VLOOKUP(AK756,ﾃﾞｰﾀ一覧!$AH$4:$AR$66,5,FALSE))</f>
        <v/>
      </c>
      <c r="AV756" s="1084"/>
      <c r="AW756" s="1084"/>
      <c r="AX756" s="643" t="str">
        <f>IF(AK756="","",VLOOKUP(AK756,ﾃﾞｰﾀ一覧!$AH$4:$AR$66,6,FALSE))</f>
        <v/>
      </c>
      <c r="AY756" s="649" t="str">
        <f>IF(AK756="","",VLOOKUP(AK756,ﾃﾞｰﾀ一覧!$AH$4:$AR$66,8,FALSE))</f>
        <v/>
      </c>
      <c r="AZ756" s="1084"/>
      <c r="BA756" s="1084"/>
      <c r="BB756" s="388" t="str">
        <f>IF(AK756="","",VLOOKUP(AK756,ﾃﾞｰﾀ一覧!$AH$4:$AR$66,9,FALSE))</f>
        <v/>
      </c>
      <c r="BC756" s="1124"/>
      <c r="BD756" s="1125"/>
      <c r="BE756" s="1125"/>
      <c r="BF756" s="1124"/>
      <c r="BG756" s="1125"/>
      <c r="BH756" s="1125"/>
      <c r="BI756" s="1124"/>
      <c r="BJ756" s="1125"/>
      <c r="BK756" s="1150"/>
      <c r="BL756" s="1154"/>
      <c r="BM756" s="1155"/>
      <c r="BN756" s="1156"/>
      <c r="BO756" s="1109" t="str">
        <f>IF($AK756="","",IF($BF756="","",IF($BF756=ﾃﾞｰﾀ一覧!$U$37,"",IF($BF756=ﾃﾞｰﾀ一覧!$U$38,"",IF($AH756=ﾃﾞｰﾀ一覧!$U$25,VLOOKUP($AK756,ﾃﾞｰﾀ一覧!$AH$43:$AR$66,10,FALSE),VLOOKUP($AK756,ﾃﾞｰﾀ一覧!$AH$4:$AR$66,10,FALSE))))))</f>
        <v/>
      </c>
      <c r="BP756" s="1110"/>
      <c r="BQ756" s="1110"/>
      <c r="BR756" s="1111"/>
      <c r="BS756" s="1307">
        <f>IF($BL756="",0,VLOOKUP($BL756,ﾃﾞｰﾀ一覧!$AY$4:$BB$16,3,FALSE))+IF($BC756="",0,VLOOKUP($BC756,ﾃﾞｰﾀ一覧!$AY$4:$BB$16,3,FALSE))+IF($BD756="",0,VLOOKUP($BD756,ﾃﾞｰﾀ一覧!$AY$4:$BB$16,3,FALSE))</f>
        <v>0</v>
      </c>
      <c r="BT756" s="1307"/>
      <c r="BU756" s="1307"/>
      <c r="BV756" s="1112" t="str">
        <f>IF($BO756="","",IF($BF756=ﾃﾞｰﾀ一覧!$U$37,"",IF($BF756=ﾃﾞｰﾀ一覧!$U$38,"",IF($BO756=ﾃﾞｰﾀ一覧!$AT$27,ﾃﾞｰﾀ一覧!$AT$27,VLOOKUP($AK756,ﾃﾞｰﾀ一覧!$AH$4:$AR$66,11,FALSE)*IF($BO756=ﾃﾞｰﾀ一覧!$AT$17,($AR756+1)*($AV756+1),IF($BO756=ﾃﾞｰﾀ一覧!$AT$22,IF(COUNTIF($AD756,"*天端*"),ﾃﾞｰﾀ一覧!$AU$43/2,ﾃﾞｰﾀ一覧!$AU$43/3),IF($BO756=ﾃﾞｰﾀ一覧!$AT$20,$AR756*$AV756,IF($BO756=ﾃﾞｰﾀ一覧!$AT$21,$AV756,1))))))))</f>
        <v/>
      </c>
      <c r="BW756" s="1112"/>
      <c r="BX756" s="1112"/>
      <c r="BY756" s="1088" t="str">
        <f>IF($B756="","",IF($AH756="","",IF($CK756=ﾃﾞｰﾀ一覧!$U$53,ﾃﾞｰﾀ一覧!$U$61,IF($AH756=ﾃﾞｰﾀ一覧!$U$21,ﾃﾞｰﾀ一覧!$U$60,IF(OR($AH756=ﾃﾞｰﾀ一覧!$U$19,$AH756=ﾃﾞｰﾀ一覧!$U$20,$AH756=ﾃﾞｰﾀ一覧!$U$23,$AH756=ﾃﾞｰﾀ一覧!$U$22,$AH756=ﾃﾞｰﾀ一覧!$U$18,AH756=ﾃﾞｰﾀ一覧!$U$25),ﾃﾞｰﾀ一覧!$U$59,ﾃﾞｰﾀ一覧!$U$62)))))</f>
        <v/>
      </c>
      <c r="BZ756" s="1089"/>
      <c r="CA756" s="1113"/>
      <c r="CB756" s="1113"/>
      <c r="CC756" s="1113"/>
      <c r="CD756" s="1113"/>
      <c r="CE756" s="1113"/>
      <c r="CF756" s="1113"/>
      <c r="CG756" s="1113"/>
      <c r="CH756" s="1113"/>
      <c r="CI756" s="1114"/>
      <c r="CK756" s="240"/>
      <c r="CM756" s="378" t="str">
        <f t="shared" si="77"/>
        <v/>
      </c>
      <c r="CN756" s="379" t="str">
        <f t="shared" si="78"/>
        <v/>
      </c>
      <c r="CO756" s="379" t="str">
        <f t="shared" si="79"/>
        <v/>
      </c>
      <c r="CP756" s="380" t="str">
        <f t="shared" si="80"/>
        <v/>
      </c>
      <c r="CQ756" s="244"/>
      <c r="CR756" s="1100"/>
      <c r="CS756" s="1101"/>
      <c r="CT756" s="1102"/>
      <c r="CU756" s="1135"/>
      <c r="CV756" s="1136"/>
      <c r="CW756" s="1136"/>
      <c r="CX756" s="1137"/>
      <c r="CY756" s="1138"/>
      <c r="CZ756" s="1139"/>
      <c r="DA756" s="1140"/>
      <c r="DB756" s="1132"/>
      <c r="DC756" s="1133"/>
      <c r="DD756" s="1133"/>
      <c r="DE756" s="1133"/>
      <c r="DF756" s="1133"/>
      <c r="DG756" s="1134"/>
      <c r="DH756" s="580"/>
      <c r="DI756" s="1084"/>
      <c r="DJ756" s="1084"/>
      <c r="DK756" s="581"/>
      <c r="DL756" s="582"/>
      <c r="DM756" s="1084"/>
      <c r="DN756" s="1084"/>
      <c r="DO756" s="581"/>
      <c r="DP756" s="582"/>
      <c r="DQ756" s="1084"/>
      <c r="DR756" s="1084"/>
      <c r="DS756" s="583"/>
      <c r="DT756" s="1124"/>
      <c r="DU756" s="1125"/>
      <c r="DV756" s="1125"/>
      <c r="DW756" s="1124"/>
      <c r="DX756" s="1125"/>
      <c r="DY756" s="1150"/>
      <c r="DZ756" s="1362"/>
      <c r="EA756" s="1363"/>
      <c r="EB756" s="1362"/>
      <c r="EC756" s="1363"/>
      <c r="ED756" s="1362"/>
      <c r="EE756" s="1377"/>
      <c r="EF756" s="1378"/>
      <c r="EG756" s="1379"/>
      <c r="EH756" s="1379"/>
      <c r="EI756" s="1380"/>
      <c r="EJ756" s="1381"/>
      <c r="EK756" s="1381"/>
      <c r="EL756" s="1381"/>
      <c r="EM756" s="1382"/>
      <c r="EN756" s="1382"/>
      <c r="EO756" s="1382"/>
      <c r="EP756" s="1375"/>
      <c r="EQ756" s="1376"/>
      <c r="ER756" s="1113"/>
      <c r="ES756" s="1113"/>
      <c r="ET756" s="1113"/>
      <c r="EU756" s="1113"/>
      <c r="EV756" s="1113"/>
      <c r="EW756" s="1113"/>
      <c r="EX756" s="1113"/>
      <c r="EY756" s="1113"/>
      <c r="EZ756" s="1114"/>
    </row>
    <row r="757" spans="1:156" ht="30" customHeight="1" x14ac:dyDescent="0.2">
      <c r="A757" s="207">
        <f t="shared" si="81"/>
        <v>746</v>
      </c>
      <c r="B757" s="1103"/>
      <c r="C757" s="1104"/>
      <c r="D757" s="1303"/>
      <c r="E757" s="1304"/>
      <c r="F757" s="1094" t="str">
        <f t="shared" si="83"/>
        <v/>
      </c>
      <c r="G757" s="1095"/>
      <c r="H757" s="1095"/>
      <c r="I757" s="1095"/>
      <c r="J757" s="1095"/>
      <c r="K757" s="1095"/>
      <c r="L757" s="1095"/>
      <c r="M757" s="1095"/>
      <c r="N757" s="1095"/>
      <c r="O757" s="1095"/>
      <c r="P757" s="1095"/>
      <c r="Q757" s="1095"/>
      <c r="R757" s="1095"/>
      <c r="S757" s="1095"/>
      <c r="T757" s="1095"/>
      <c r="U757" s="1095"/>
      <c r="V757" s="1095"/>
      <c r="W757" s="1096"/>
      <c r="X757" s="1299">
        <f t="shared" si="82"/>
        <v>0</v>
      </c>
      <c r="Y757" s="1300"/>
      <c r="Z757" s="1301"/>
      <c r="AA757" s="1100"/>
      <c r="AB757" s="1101"/>
      <c r="AC757" s="1102"/>
      <c r="AD757" s="1135"/>
      <c r="AE757" s="1136"/>
      <c r="AF757" s="1136"/>
      <c r="AG757" s="1137"/>
      <c r="AH757" s="1138"/>
      <c r="AI757" s="1139"/>
      <c r="AJ757" s="1140"/>
      <c r="AK757" s="1132"/>
      <c r="AL757" s="1133"/>
      <c r="AM757" s="1133"/>
      <c r="AN757" s="1133"/>
      <c r="AO757" s="1133"/>
      <c r="AP757" s="1134"/>
      <c r="AQ757" s="642" t="str">
        <f>IF(AK757="","",VLOOKUP(AK757,ﾃﾞｰﾀ一覧!$AH$4:$AR$66,2,FALSE))</f>
        <v/>
      </c>
      <c r="AR757" s="1084"/>
      <c r="AS757" s="1084"/>
      <c r="AT757" s="643" t="str">
        <f>IF(AK757="","",VLOOKUP(AK757,ﾃﾞｰﾀ一覧!$AH$4:$AR$66,3,FALSE))</f>
        <v/>
      </c>
      <c r="AU757" s="644" t="str">
        <f>IF(AK757="","",VLOOKUP(AK757,ﾃﾞｰﾀ一覧!$AH$4:$AR$66,5,FALSE))</f>
        <v/>
      </c>
      <c r="AV757" s="1084"/>
      <c r="AW757" s="1084"/>
      <c r="AX757" s="643" t="str">
        <f>IF(AK757="","",VLOOKUP(AK757,ﾃﾞｰﾀ一覧!$AH$4:$AR$66,6,FALSE))</f>
        <v/>
      </c>
      <c r="AY757" s="649" t="str">
        <f>IF(AK757="","",VLOOKUP(AK757,ﾃﾞｰﾀ一覧!$AH$4:$AR$66,8,FALSE))</f>
        <v/>
      </c>
      <c r="AZ757" s="1084"/>
      <c r="BA757" s="1084"/>
      <c r="BB757" s="388" t="str">
        <f>IF(AK757="","",VLOOKUP(AK757,ﾃﾞｰﾀ一覧!$AH$4:$AR$66,9,FALSE))</f>
        <v/>
      </c>
      <c r="BC757" s="1124"/>
      <c r="BD757" s="1125"/>
      <c r="BE757" s="1125"/>
      <c r="BF757" s="1124"/>
      <c r="BG757" s="1125"/>
      <c r="BH757" s="1125"/>
      <c r="BI757" s="1124"/>
      <c r="BJ757" s="1125"/>
      <c r="BK757" s="1150"/>
      <c r="BL757" s="1154"/>
      <c r="BM757" s="1155"/>
      <c r="BN757" s="1156"/>
      <c r="BO757" s="1109" t="str">
        <f>IF($AK757="","",IF($BF757="","",IF($BF757=ﾃﾞｰﾀ一覧!$U$37,"",IF($BF757=ﾃﾞｰﾀ一覧!$U$38,"",IF($AH757=ﾃﾞｰﾀ一覧!$U$25,VLOOKUP($AK757,ﾃﾞｰﾀ一覧!$AH$43:$AR$66,10,FALSE),VLOOKUP($AK757,ﾃﾞｰﾀ一覧!$AH$4:$AR$66,10,FALSE))))))</f>
        <v/>
      </c>
      <c r="BP757" s="1110"/>
      <c r="BQ757" s="1110"/>
      <c r="BR757" s="1111"/>
      <c r="BS757" s="1307">
        <f>IF($BL757="",0,VLOOKUP($BL757,ﾃﾞｰﾀ一覧!$AY$4:$BB$16,3,FALSE))+IF($BC757="",0,VLOOKUP($BC757,ﾃﾞｰﾀ一覧!$AY$4:$BB$16,3,FALSE))+IF($BD757="",0,VLOOKUP($BD757,ﾃﾞｰﾀ一覧!$AY$4:$BB$16,3,FALSE))</f>
        <v>0</v>
      </c>
      <c r="BT757" s="1307"/>
      <c r="BU757" s="1307"/>
      <c r="BV757" s="1112" t="str">
        <f>IF($BO757="","",IF($BF757=ﾃﾞｰﾀ一覧!$U$37,"",IF($BF757=ﾃﾞｰﾀ一覧!$U$38,"",IF($BO757=ﾃﾞｰﾀ一覧!$AT$27,ﾃﾞｰﾀ一覧!$AT$27,VLOOKUP($AK757,ﾃﾞｰﾀ一覧!$AH$4:$AR$66,11,FALSE)*IF($BO757=ﾃﾞｰﾀ一覧!$AT$17,($AR757+1)*($AV757+1),IF($BO757=ﾃﾞｰﾀ一覧!$AT$22,IF(COUNTIF($AD757,"*天端*"),ﾃﾞｰﾀ一覧!$AU$43/2,ﾃﾞｰﾀ一覧!$AU$43/3),IF($BO757=ﾃﾞｰﾀ一覧!$AT$20,$AR757*$AV757,IF($BO757=ﾃﾞｰﾀ一覧!$AT$21,$AV757,1))))))))</f>
        <v/>
      </c>
      <c r="BW757" s="1112"/>
      <c r="BX757" s="1112"/>
      <c r="BY757" s="1088" t="str">
        <f>IF($B757="","",IF($AH757="","",IF($CK757=ﾃﾞｰﾀ一覧!$U$53,ﾃﾞｰﾀ一覧!$U$61,IF($AH757=ﾃﾞｰﾀ一覧!$U$21,ﾃﾞｰﾀ一覧!$U$60,IF(OR($AH757=ﾃﾞｰﾀ一覧!$U$19,$AH757=ﾃﾞｰﾀ一覧!$U$20,$AH757=ﾃﾞｰﾀ一覧!$U$23,$AH757=ﾃﾞｰﾀ一覧!$U$22,$AH757=ﾃﾞｰﾀ一覧!$U$18,AH757=ﾃﾞｰﾀ一覧!$U$25),ﾃﾞｰﾀ一覧!$U$59,ﾃﾞｰﾀ一覧!$U$62)))))</f>
        <v/>
      </c>
      <c r="BZ757" s="1089"/>
      <c r="CA757" s="1113"/>
      <c r="CB757" s="1113"/>
      <c r="CC757" s="1113"/>
      <c r="CD757" s="1113"/>
      <c r="CE757" s="1113"/>
      <c r="CF757" s="1113"/>
      <c r="CG757" s="1113"/>
      <c r="CH757" s="1113"/>
      <c r="CI757" s="1114"/>
      <c r="CK757" s="240"/>
      <c r="CM757" s="378" t="str">
        <f t="shared" si="77"/>
        <v/>
      </c>
      <c r="CN757" s="379" t="str">
        <f t="shared" si="78"/>
        <v/>
      </c>
      <c r="CO757" s="379" t="str">
        <f t="shared" si="79"/>
        <v/>
      </c>
      <c r="CP757" s="380" t="str">
        <f t="shared" si="80"/>
        <v/>
      </c>
      <c r="CQ757" s="244"/>
      <c r="CR757" s="1100"/>
      <c r="CS757" s="1101"/>
      <c r="CT757" s="1102"/>
      <c r="CU757" s="1135"/>
      <c r="CV757" s="1136"/>
      <c r="CW757" s="1136"/>
      <c r="CX757" s="1137"/>
      <c r="CY757" s="1138"/>
      <c r="CZ757" s="1139"/>
      <c r="DA757" s="1140"/>
      <c r="DB757" s="1132"/>
      <c r="DC757" s="1133"/>
      <c r="DD757" s="1133"/>
      <c r="DE757" s="1133"/>
      <c r="DF757" s="1133"/>
      <c r="DG757" s="1134"/>
      <c r="DH757" s="580"/>
      <c r="DI757" s="1084"/>
      <c r="DJ757" s="1084"/>
      <c r="DK757" s="581"/>
      <c r="DL757" s="582"/>
      <c r="DM757" s="1084"/>
      <c r="DN757" s="1084"/>
      <c r="DO757" s="581"/>
      <c r="DP757" s="582"/>
      <c r="DQ757" s="1084"/>
      <c r="DR757" s="1084"/>
      <c r="DS757" s="583"/>
      <c r="DT757" s="1124"/>
      <c r="DU757" s="1125"/>
      <c r="DV757" s="1125"/>
      <c r="DW757" s="1124"/>
      <c r="DX757" s="1125"/>
      <c r="DY757" s="1150"/>
      <c r="DZ757" s="1362"/>
      <c r="EA757" s="1363"/>
      <c r="EB757" s="1362"/>
      <c r="EC757" s="1363"/>
      <c r="ED757" s="1362"/>
      <c r="EE757" s="1377"/>
      <c r="EF757" s="1378"/>
      <c r="EG757" s="1379"/>
      <c r="EH757" s="1379"/>
      <c r="EI757" s="1380"/>
      <c r="EJ757" s="1381"/>
      <c r="EK757" s="1381"/>
      <c r="EL757" s="1381"/>
      <c r="EM757" s="1382"/>
      <c r="EN757" s="1382"/>
      <c r="EO757" s="1382"/>
      <c r="EP757" s="1375"/>
      <c r="EQ757" s="1376"/>
      <c r="ER757" s="1113"/>
      <c r="ES757" s="1113"/>
      <c r="ET757" s="1113"/>
      <c r="EU757" s="1113"/>
      <c r="EV757" s="1113"/>
      <c r="EW757" s="1113"/>
      <c r="EX757" s="1113"/>
      <c r="EY757" s="1113"/>
      <c r="EZ757" s="1114"/>
    </row>
    <row r="758" spans="1:156" ht="30" customHeight="1" x14ac:dyDescent="0.2">
      <c r="A758" s="207">
        <f t="shared" si="81"/>
        <v>747</v>
      </c>
      <c r="B758" s="1103"/>
      <c r="C758" s="1104"/>
      <c r="D758" s="1303"/>
      <c r="E758" s="1304"/>
      <c r="F758" s="1094" t="str">
        <f t="shared" si="83"/>
        <v/>
      </c>
      <c r="G758" s="1095"/>
      <c r="H758" s="1095"/>
      <c r="I758" s="1095"/>
      <c r="J758" s="1095"/>
      <c r="K758" s="1095"/>
      <c r="L758" s="1095"/>
      <c r="M758" s="1095"/>
      <c r="N758" s="1095"/>
      <c r="O758" s="1095"/>
      <c r="P758" s="1095"/>
      <c r="Q758" s="1095"/>
      <c r="R758" s="1095"/>
      <c r="S758" s="1095"/>
      <c r="T758" s="1095"/>
      <c r="U758" s="1095"/>
      <c r="V758" s="1095"/>
      <c r="W758" s="1096"/>
      <c r="X758" s="1299">
        <f t="shared" si="82"/>
        <v>0</v>
      </c>
      <c r="Y758" s="1300"/>
      <c r="Z758" s="1301"/>
      <c r="AA758" s="1100"/>
      <c r="AB758" s="1101"/>
      <c r="AC758" s="1102"/>
      <c r="AD758" s="1135"/>
      <c r="AE758" s="1136"/>
      <c r="AF758" s="1136"/>
      <c r="AG758" s="1137"/>
      <c r="AH758" s="1138"/>
      <c r="AI758" s="1139"/>
      <c r="AJ758" s="1140"/>
      <c r="AK758" s="1132"/>
      <c r="AL758" s="1133"/>
      <c r="AM758" s="1133"/>
      <c r="AN758" s="1133"/>
      <c r="AO758" s="1133"/>
      <c r="AP758" s="1134"/>
      <c r="AQ758" s="642" t="str">
        <f>IF(AK758="","",VLOOKUP(AK758,ﾃﾞｰﾀ一覧!$AH$4:$AR$66,2,FALSE))</f>
        <v/>
      </c>
      <c r="AR758" s="1084"/>
      <c r="AS758" s="1084"/>
      <c r="AT758" s="643" t="str">
        <f>IF(AK758="","",VLOOKUP(AK758,ﾃﾞｰﾀ一覧!$AH$4:$AR$66,3,FALSE))</f>
        <v/>
      </c>
      <c r="AU758" s="644" t="str">
        <f>IF(AK758="","",VLOOKUP(AK758,ﾃﾞｰﾀ一覧!$AH$4:$AR$66,5,FALSE))</f>
        <v/>
      </c>
      <c r="AV758" s="1084"/>
      <c r="AW758" s="1084"/>
      <c r="AX758" s="643" t="str">
        <f>IF(AK758="","",VLOOKUP(AK758,ﾃﾞｰﾀ一覧!$AH$4:$AR$66,6,FALSE))</f>
        <v/>
      </c>
      <c r="AY758" s="649" t="str">
        <f>IF(AK758="","",VLOOKUP(AK758,ﾃﾞｰﾀ一覧!$AH$4:$AR$66,8,FALSE))</f>
        <v/>
      </c>
      <c r="AZ758" s="1084"/>
      <c r="BA758" s="1084"/>
      <c r="BB758" s="388" t="str">
        <f>IF(AK758="","",VLOOKUP(AK758,ﾃﾞｰﾀ一覧!$AH$4:$AR$66,9,FALSE))</f>
        <v/>
      </c>
      <c r="BC758" s="1124"/>
      <c r="BD758" s="1125"/>
      <c r="BE758" s="1125"/>
      <c r="BF758" s="1124"/>
      <c r="BG758" s="1125"/>
      <c r="BH758" s="1125"/>
      <c r="BI758" s="1124"/>
      <c r="BJ758" s="1125"/>
      <c r="BK758" s="1150"/>
      <c r="BL758" s="1154"/>
      <c r="BM758" s="1155"/>
      <c r="BN758" s="1156"/>
      <c r="BO758" s="1109" t="str">
        <f>IF($AK758="","",IF($BF758="","",IF($BF758=ﾃﾞｰﾀ一覧!$U$37,"",IF($BF758=ﾃﾞｰﾀ一覧!$U$38,"",IF($AH758=ﾃﾞｰﾀ一覧!$U$25,VLOOKUP($AK758,ﾃﾞｰﾀ一覧!$AH$43:$AR$66,10,FALSE),VLOOKUP($AK758,ﾃﾞｰﾀ一覧!$AH$4:$AR$66,10,FALSE))))))</f>
        <v/>
      </c>
      <c r="BP758" s="1110"/>
      <c r="BQ758" s="1110"/>
      <c r="BR758" s="1111"/>
      <c r="BS758" s="1307">
        <f>IF($BL758="",0,VLOOKUP($BL758,ﾃﾞｰﾀ一覧!$AY$4:$BB$16,3,FALSE))+IF($BC758="",0,VLOOKUP($BC758,ﾃﾞｰﾀ一覧!$AY$4:$BB$16,3,FALSE))+IF($BD758="",0,VLOOKUP($BD758,ﾃﾞｰﾀ一覧!$AY$4:$BB$16,3,FALSE))</f>
        <v>0</v>
      </c>
      <c r="BT758" s="1307"/>
      <c r="BU758" s="1307"/>
      <c r="BV758" s="1112" t="str">
        <f>IF($BO758="","",IF($BF758=ﾃﾞｰﾀ一覧!$U$37,"",IF($BF758=ﾃﾞｰﾀ一覧!$U$38,"",IF($BO758=ﾃﾞｰﾀ一覧!$AT$27,ﾃﾞｰﾀ一覧!$AT$27,VLOOKUP($AK758,ﾃﾞｰﾀ一覧!$AH$4:$AR$66,11,FALSE)*IF($BO758=ﾃﾞｰﾀ一覧!$AT$17,($AR758+1)*($AV758+1),IF($BO758=ﾃﾞｰﾀ一覧!$AT$22,IF(COUNTIF($AD758,"*天端*"),ﾃﾞｰﾀ一覧!$AU$43/2,ﾃﾞｰﾀ一覧!$AU$43/3),IF($BO758=ﾃﾞｰﾀ一覧!$AT$20,$AR758*$AV758,IF($BO758=ﾃﾞｰﾀ一覧!$AT$21,$AV758,1))))))))</f>
        <v/>
      </c>
      <c r="BW758" s="1112"/>
      <c r="BX758" s="1112"/>
      <c r="BY758" s="1088" t="str">
        <f>IF($B758="","",IF($AH758="","",IF($CK758=ﾃﾞｰﾀ一覧!$U$53,ﾃﾞｰﾀ一覧!$U$61,IF($AH758=ﾃﾞｰﾀ一覧!$U$21,ﾃﾞｰﾀ一覧!$U$60,IF(OR($AH758=ﾃﾞｰﾀ一覧!$U$19,$AH758=ﾃﾞｰﾀ一覧!$U$20,$AH758=ﾃﾞｰﾀ一覧!$U$23,$AH758=ﾃﾞｰﾀ一覧!$U$22,$AH758=ﾃﾞｰﾀ一覧!$U$18,AH758=ﾃﾞｰﾀ一覧!$U$25),ﾃﾞｰﾀ一覧!$U$59,ﾃﾞｰﾀ一覧!$U$62)))))</f>
        <v/>
      </c>
      <c r="BZ758" s="1089"/>
      <c r="CA758" s="1113"/>
      <c r="CB758" s="1113"/>
      <c r="CC758" s="1113"/>
      <c r="CD758" s="1113"/>
      <c r="CE758" s="1113"/>
      <c r="CF758" s="1113"/>
      <c r="CG758" s="1113"/>
      <c r="CH758" s="1113"/>
      <c r="CI758" s="1114"/>
      <c r="CK758" s="240"/>
      <c r="CM758" s="378" t="str">
        <f t="shared" si="77"/>
        <v/>
      </c>
      <c r="CN758" s="379" t="str">
        <f t="shared" si="78"/>
        <v/>
      </c>
      <c r="CO758" s="379" t="str">
        <f t="shared" si="79"/>
        <v/>
      </c>
      <c r="CP758" s="380" t="str">
        <f t="shared" si="80"/>
        <v/>
      </c>
      <c r="CQ758" s="244"/>
      <c r="CR758" s="1100"/>
      <c r="CS758" s="1101"/>
      <c r="CT758" s="1102"/>
      <c r="CU758" s="1135"/>
      <c r="CV758" s="1136"/>
      <c r="CW758" s="1136"/>
      <c r="CX758" s="1137"/>
      <c r="CY758" s="1138"/>
      <c r="CZ758" s="1139"/>
      <c r="DA758" s="1140"/>
      <c r="DB758" s="1132"/>
      <c r="DC758" s="1133"/>
      <c r="DD758" s="1133"/>
      <c r="DE758" s="1133"/>
      <c r="DF758" s="1133"/>
      <c r="DG758" s="1134"/>
      <c r="DH758" s="580"/>
      <c r="DI758" s="1084"/>
      <c r="DJ758" s="1084"/>
      <c r="DK758" s="581"/>
      <c r="DL758" s="582"/>
      <c r="DM758" s="1084"/>
      <c r="DN758" s="1084"/>
      <c r="DO758" s="581"/>
      <c r="DP758" s="582"/>
      <c r="DQ758" s="1084"/>
      <c r="DR758" s="1084"/>
      <c r="DS758" s="583"/>
      <c r="DT758" s="1124"/>
      <c r="DU758" s="1125"/>
      <c r="DV758" s="1125"/>
      <c r="DW758" s="1124"/>
      <c r="DX758" s="1125"/>
      <c r="DY758" s="1150"/>
      <c r="DZ758" s="1362"/>
      <c r="EA758" s="1363"/>
      <c r="EB758" s="1362"/>
      <c r="EC758" s="1363"/>
      <c r="ED758" s="1362"/>
      <c r="EE758" s="1377"/>
      <c r="EF758" s="1378"/>
      <c r="EG758" s="1379"/>
      <c r="EH758" s="1379"/>
      <c r="EI758" s="1380"/>
      <c r="EJ758" s="1381"/>
      <c r="EK758" s="1381"/>
      <c r="EL758" s="1381"/>
      <c r="EM758" s="1382"/>
      <c r="EN758" s="1382"/>
      <c r="EO758" s="1382"/>
      <c r="EP758" s="1375"/>
      <c r="EQ758" s="1376"/>
      <c r="ER758" s="1113"/>
      <c r="ES758" s="1113"/>
      <c r="ET758" s="1113"/>
      <c r="EU758" s="1113"/>
      <c r="EV758" s="1113"/>
      <c r="EW758" s="1113"/>
      <c r="EX758" s="1113"/>
      <c r="EY758" s="1113"/>
      <c r="EZ758" s="1114"/>
    </row>
    <row r="759" spans="1:156" ht="30" customHeight="1" x14ac:dyDescent="0.2">
      <c r="A759" s="207">
        <f t="shared" si="81"/>
        <v>748</v>
      </c>
      <c r="B759" s="1103"/>
      <c r="C759" s="1104"/>
      <c r="D759" s="1303"/>
      <c r="E759" s="1304"/>
      <c r="F759" s="1094" t="str">
        <f t="shared" si="83"/>
        <v/>
      </c>
      <c r="G759" s="1095"/>
      <c r="H759" s="1095"/>
      <c r="I759" s="1095"/>
      <c r="J759" s="1095"/>
      <c r="K759" s="1095"/>
      <c r="L759" s="1095"/>
      <c r="M759" s="1095"/>
      <c r="N759" s="1095"/>
      <c r="O759" s="1095"/>
      <c r="P759" s="1095"/>
      <c r="Q759" s="1095"/>
      <c r="R759" s="1095"/>
      <c r="S759" s="1095"/>
      <c r="T759" s="1095"/>
      <c r="U759" s="1095"/>
      <c r="V759" s="1095"/>
      <c r="W759" s="1096"/>
      <c r="X759" s="1299">
        <f t="shared" si="82"/>
        <v>0</v>
      </c>
      <c r="Y759" s="1300"/>
      <c r="Z759" s="1301"/>
      <c r="AA759" s="1100"/>
      <c r="AB759" s="1101"/>
      <c r="AC759" s="1102"/>
      <c r="AD759" s="1135"/>
      <c r="AE759" s="1136"/>
      <c r="AF759" s="1136"/>
      <c r="AG759" s="1137"/>
      <c r="AH759" s="1138"/>
      <c r="AI759" s="1139"/>
      <c r="AJ759" s="1140"/>
      <c r="AK759" s="1132"/>
      <c r="AL759" s="1133"/>
      <c r="AM759" s="1133"/>
      <c r="AN759" s="1133"/>
      <c r="AO759" s="1133"/>
      <c r="AP759" s="1134"/>
      <c r="AQ759" s="642" t="str">
        <f>IF(AK759="","",VLOOKUP(AK759,ﾃﾞｰﾀ一覧!$AH$4:$AR$66,2,FALSE))</f>
        <v/>
      </c>
      <c r="AR759" s="1084"/>
      <c r="AS759" s="1084"/>
      <c r="AT759" s="643" t="str">
        <f>IF(AK759="","",VLOOKUP(AK759,ﾃﾞｰﾀ一覧!$AH$4:$AR$66,3,FALSE))</f>
        <v/>
      </c>
      <c r="AU759" s="644" t="str">
        <f>IF(AK759="","",VLOOKUP(AK759,ﾃﾞｰﾀ一覧!$AH$4:$AR$66,5,FALSE))</f>
        <v/>
      </c>
      <c r="AV759" s="1084"/>
      <c r="AW759" s="1084"/>
      <c r="AX759" s="643" t="str">
        <f>IF(AK759="","",VLOOKUP(AK759,ﾃﾞｰﾀ一覧!$AH$4:$AR$66,6,FALSE))</f>
        <v/>
      </c>
      <c r="AY759" s="649" t="str">
        <f>IF(AK759="","",VLOOKUP(AK759,ﾃﾞｰﾀ一覧!$AH$4:$AR$66,8,FALSE))</f>
        <v/>
      </c>
      <c r="AZ759" s="1084"/>
      <c r="BA759" s="1084"/>
      <c r="BB759" s="388" t="str">
        <f>IF(AK759="","",VLOOKUP(AK759,ﾃﾞｰﾀ一覧!$AH$4:$AR$66,9,FALSE))</f>
        <v/>
      </c>
      <c r="BC759" s="1124"/>
      <c r="BD759" s="1125"/>
      <c r="BE759" s="1125"/>
      <c r="BF759" s="1124"/>
      <c r="BG759" s="1125"/>
      <c r="BH759" s="1125"/>
      <c r="BI759" s="1124"/>
      <c r="BJ759" s="1125"/>
      <c r="BK759" s="1150"/>
      <c r="BL759" s="1154"/>
      <c r="BM759" s="1155"/>
      <c r="BN759" s="1156"/>
      <c r="BO759" s="1109" t="str">
        <f>IF($AK759="","",IF($BF759="","",IF($BF759=ﾃﾞｰﾀ一覧!$U$37,"",IF($BF759=ﾃﾞｰﾀ一覧!$U$38,"",IF($AH759=ﾃﾞｰﾀ一覧!$U$25,VLOOKUP($AK759,ﾃﾞｰﾀ一覧!$AH$43:$AR$66,10,FALSE),VLOOKUP($AK759,ﾃﾞｰﾀ一覧!$AH$4:$AR$66,10,FALSE))))))</f>
        <v/>
      </c>
      <c r="BP759" s="1110"/>
      <c r="BQ759" s="1110"/>
      <c r="BR759" s="1111"/>
      <c r="BS759" s="1307">
        <f>IF($BL759="",0,VLOOKUP($BL759,ﾃﾞｰﾀ一覧!$AY$4:$BB$16,3,FALSE))+IF($BC759="",0,VLOOKUP($BC759,ﾃﾞｰﾀ一覧!$AY$4:$BB$16,3,FALSE))+IF($BD759="",0,VLOOKUP($BD759,ﾃﾞｰﾀ一覧!$AY$4:$BB$16,3,FALSE))</f>
        <v>0</v>
      </c>
      <c r="BT759" s="1307"/>
      <c r="BU759" s="1307"/>
      <c r="BV759" s="1112" t="str">
        <f>IF($BO759="","",IF($BF759=ﾃﾞｰﾀ一覧!$U$37,"",IF($BF759=ﾃﾞｰﾀ一覧!$U$38,"",IF($BO759=ﾃﾞｰﾀ一覧!$AT$27,ﾃﾞｰﾀ一覧!$AT$27,VLOOKUP($AK759,ﾃﾞｰﾀ一覧!$AH$4:$AR$66,11,FALSE)*IF($BO759=ﾃﾞｰﾀ一覧!$AT$17,($AR759+1)*($AV759+1),IF($BO759=ﾃﾞｰﾀ一覧!$AT$22,IF(COUNTIF($AD759,"*天端*"),ﾃﾞｰﾀ一覧!$AU$43/2,ﾃﾞｰﾀ一覧!$AU$43/3),IF($BO759=ﾃﾞｰﾀ一覧!$AT$20,$AR759*$AV759,IF($BO759=ﾃﾞｰﾀ一覧!$AT$21,$AV759,1))))))))</f>
        <v/>
      </c>
      <c r="BW759" s="1112"/>
      <c r="BX759" s="1112"/>
      <c r="BY759" s="1088" t="str">
        <f>IF($B759="","",IF($AH759="","",IF($CK759=ﾃﾞｰﾀ一覧!$U$53,ﾃﾞｰﾀ一覧!$U$61,IF($AH759=ﾃﾞｰﾀ一覧!$U$21,ﾃﾞｰﾀ一覧!$U$60,IF(OR($AH759=ﾃﾞｰﾀ一覧!$U$19,$AH759=ﾃﾞｰﾀ一覧!$U$20,$AH759=ﾃﾞｰﾀ一覧!$U$23,$AH759=ﾃﾞｰﾀ一覧!$U$22,$AH759=ﾃﾞｰﾀ一覧!$U$18,AH759=ﾃﾞｰﾀ一覧!$U$25),ﾃﾞｰﾀ一覧!$U$59,ﾃﾞｰﾀ一覧!$U$62)))))</f>
        <v/>
      </c>
      <c r="BZ759" s="1089"/>
      <c r="CA759" s="1113"/>
      <c r="CB759" s="1113"/>
      <c r="CC759" s="1113"/>
      <c r="CD759" s="1113"/>
      <c r="CE759" s="1113"/>
      <c r="CF759" s="1113"/>
      <c r="CG759" s="1113"/>
      <c r="CH759" s="1113"/>
      <c r="CI759" s="1114"/>
      <c r="CK759" s="240"/>
      <c r="CM759" s="378" t="str">
        <f t="shared" si="77"/>
        <v/>
      </c>
      <c r="CN759" s="379" t="str">
        <f t="shared" si="78"/>
        <v/>
      </c>
      <c r="CO759" s="379" t="str">
        <f t="shared" si="79"/>
        <v/>
      </c>
      <c r="CP759" s="380" t="str">
        <f t="shared" si="80"/>
        <v/>
      </c>
      <c r="CQ759" s="244"/>
      <c r="CR759" s="1100"/>
      <c r="CS759" s="1101"/>
      <c r="CT759" s="1102"/>
      <c r="CU759" s="1135"/>
      <c r="CV759" s="1136"/>
      <c r="CW759" s="1136"/>
      <c r="CX759" s="1137"/>
      <c r="CY759" s="1138"/>
      <c r="CZ759" s="1139"/>
      <c r="DA759" s="1140"/>
      <c r="DB759" s="1132"/>
      <c r="DC759" s="1133"/>
      <c r="DD759" s="1133"/>
      <c r="DE759" s="1133"/>
      <c r="DF759" s="1133"/>
      <c r="DG759" s="1134"/>
      <c r="DH759" s="580"/>
      <c r="DI759" s="1084"/>
      <c r="DJ759" s="1084"/>
      <c r="DK759" s="581"/>
      <c r="DL759" s="582"/>
      <c r="DM759" s="1084"/>
      <c r="DN759" s="1084"/>
      <c r="DO759" s="581"/>
      <c r="DP759" s="582"/>
      <c r="DQ759" s="1084"/>
      <c r="DR759" s="1084"/>
      <c r="DS759" s="583"/>
      <c r="DT759" s="1124"/>
      <c r="DU759" s="1125"/>
      <c r="DV759" s="1125"/>
      <c r="DW759" s="1124"/>
      <c r="DX759" s="1125"/>
      <c r="DY759" s="1150"/>
      <c r="DZ759" s="1362"/>
      <c r="EA759" s="1363"/>
      <c r="EB759" s="1362"/>
      <c r="EC759" s="1363"/>
      <c r="ED759" s="1362"/>
      <c r="EE759" s="1377"/>
      <c r="EF759" s="1378"/>
      <c r="EG759" s="1379"/>
      <c r="EH759" s="1379"/>
      <c r="EI759" s="1380"/>
      <c r="EJ759" s="1381"/>
      <c r="EK759" s="1381"/>
      <c r="EL759" s="1381"/>
      <c r="EM759" s="1382"/>
      <c r="EN759" s="1382"/>
      <c r="EO759" s="1382"/>
      <c r="EP759" s="1375"/>
      <c r="EQ759" s="1376"/>
      <c r="ER759" s="1113"/>
      <c r="ES759" s="1113"/>
      <c r="ET759" s="1113"/>
      <c r="EU759" s="1113"/>
      <c r="EV759" s="1113"/>
      <c r="EW759" s="1113"/>
      <c r="EX759" s="1113"/>
      <c r="EY759" s="1113"/>
      <c r="EZ759" s="1114"/>
    </row>
    <row r="760" spans="1:156" ht="30" customHeight="1" x14ac:dyDescent="0.2">
      <c r="A760" s="207">
        <f t="shared" si="81"/>
        <v>749</v>
      </c>
      <c r="B760" s="1103"/>
      <c r="C760" s="1104"/>
      <c r="D760" s="1303"/>
      <c r="E760" s="1304"/>
      <c r="F760" s="1094" t="str">
        <f t="shared" si="83"/>
        <v/>
      </c>
      <c r="G760" s="1095"/>
      <c r="H760" s="1095"/>
      <c r="I760" s="1095"/>
      <c r="J760" s="1095"/>
      <c r="K760" s="1095"/>
      <c r="L760" s="1095"/>
      <c r="M760" s="1095"/>
      <c r="N760" s="1095"/>
      <c r="O760" s="1095"/>
      <c r="P760" s="1095"/>
      <c r="Q760" s="1095"/>
      <c r="R760" s="1095"/>
      <c r="S760" s="1095"/>
      <c r="T760" s="1095"/>
      <c r="U760" s="1095"/>
      <c r="V760" s="1095"/>
      <c r="W760" s="1096"/>
      <c r="X760" s="1299">
        <f t="shared" si="82"/>
        <v>0</v>
      </c>
      <c r="Y760" s="1300"/>
      <c r="Z760" s="1301"/>
      <c r="AA760" s="1100"/>
      <c r="AB760" s="1101"/>
      <c r="AC760" s="1102"/>
      <c r="AD760" s="1135"/>
      <c r="AE760" s="1136"/>
      <c r="AF760" s="1136"/>
      <c r="AG760" s="1137"/>
      <c r="AH760" s="1138"/>
      <c r="AI760" s="1139"/>
      <c r="AJ760" s="1140"/>
      <c r="AK760" s="1132"/>
      <c r="AL760" s="1133"/>
      <c r="AM760" s="1133"/>
      <c r="AN760" s="1133"/>
      <c r="AO760" s="1133"/>
      <c r="AP760" s="1134"/>
      <c r="AQ760" s="642" t="str">
        <f>IF(AK760="","",VLOOKUP(AK760,ﾃﾞｰﾀ一覧!$AH$4:$AR$66,2,FALSE))</f>
        <v/>
      </c>
      <c r="AR760" s="1084"/>
      <c r="AS760" s="1084"/>
      <c r="AT760" s="643" t="str">
        <f>IF(AK760="","",VLOOKUP(AK760,ﾃﾞｰﾀ一覧!$AH$4:$AR$66,3,FALSE))</f>
        <v/>
      </c>
      <c r="AU760" s="644" t="str">
        <f>IF(AK760="","",VLOOKUP(AK760,ﾃﾞｰﾀ一覧!$AH$4:$AR$66,5,FALSE))</f>
        <v/>
      </c>
      <c r="AV760" s="1084"/>
      <c r="AW760" s="1084"/>
      <c r="AX760" s="643" t="str">
        <f>IF(AK760="","",VLOOKUP(AK760,ﾃﾞｰﾀ一覧!$AH$4:$AR$66,6,FALSE))</f>
        <v/>
      </c>
      <c r="AY760" s="649" t="str">
        <f>IF(AK760="","",VLOOKUP(AK760,ﾃﾞｰﾀ一覧!$AH$4:$AR$66,8,FALSE))</f>
        <v/>
      </c>
      <c r="AZ760" s="1084"/>
      <c r="BA760" s="1084"/>
      <c r="BB760" s="388" t="str">
        <f>IF(AK760="","",VLOOKUP(AK760,ﾃﾞｰﾀ一覧!$AH$4:$AR$66,9,FALSE))</f>
        <v/>
      </c>
      <c r="BC760" s="1124"/>
      <c r="BD760" s="1125"/>
      <c r="BE760" s="1125"/>
      <c r="BF760" s="1124"/>
      <c r="BG760" s="1125"/>
      <c r="BH760" s="1125"/>
      <c r="BI760" s="1124"/>
      <c r="BJ760" s="1125"/>
      <c r="BK760" s="1150"/>
      <c r="BL760" s="1154"/>
      <c r="BM760" s="1155"/>
      <c r="BN760" s="1156"/>
      <c r="BO760" s="1109" t="str">
        <f>IF($AK760="","",IF($BF760="","",IF($BF760=ﾃﾞｰﾀ一覧!$U$37,"",IF($BF760=ﾃﾞｰﾀ一覧!$U$38,"",IF($AH760=ﾃﾞｰﾀ一覧!$U$25,VLOOKUP($AK760,ﾃﾞｰﾀ一覧!$AH$43:$AR$66,10,FALSE),VLOOKUP($AK760,ﾃﾞｰﾀ一覧!$AH$4:$AR$66,10,FALSE))))))</f>
        <v/>
      </c>
      <c r="BP760" s="1110"/>
      <c r="BQ760" s="1110"/>
      <c r="BR760" s="1111"/>
      <c r="BS760" s="1307">
        <f>IF($BL760="",0,VLOOKUP($BL760,ﾃﾞｰﾀ一覧!$AY$4:$BB$16,3,FALSE))+IF($BC760="",0,VLOOKUP($BC760,ﾃﾞｰﾀ一覧!$AY$4:$BB$16,3,FALSE))+IF($BD760="",0,VLOOKUP($BD760,ﾃﾞｰﾀ一覧!$AY$4:$BB$16,3,FALSE))</f>
        <v>0</v>
      </c>
      <c r="BT760" s="1307"/>
      <c r="BU760" s="1307"/>
      <c r="BV760" s="1112" t="str">
        <f>IF($BO760="","",IF($BF760=ﾃﾞｰﾀ一覧!$U$37,"",IF($BF760=ﾃﾞｰﾀ一覧!$U$38,"",IF($BO760=ﾃﾞｰﾀ一覧!$AT$27,ﾃﾞｰﾀ一覧!$AT$27,VLOOKUP($AK760,ﾃﾞｰﾀ一覧!$AH$4:$AR$66,11,FALSE)*IF($BO760=ﾃﾞｰﾀ一覧!$AT$17,($AR760+1)*($AV760+1),IF($BO760=ﾃﾞｰﾀ一覧!$AT$22,IF(COUNTIF($AD760,"*天端*"),ﾃﾞｰﾀ一覧!$AU$43/2,ﾃﾞｰﾀ一覧!$AU$43/3),IF($BO760=ﾃﾞｰﾀ一覧!$AT$20,$AR760*$AV760,IF($BO760=ﾃﾞｰﾀ一覧!$AT$21,$AV760,1))))))))</f>
        <v/>
      </c>
      <c r="BW760" s="1112"/>
      <c r="BX760" s="1112"/>
      <c r="BY760" s="1088" t="str">
        <f>IF($B760="","",IF($AH760="","",IF($CK760=ﾃﾞｰﾀ一覧!$U$53,ﾃﾞｰﾀ一覧!$U$61,IF($AH760=ﾃﾞｰﾀ一覧!$U$21,ﾃﾞｰﾀ一覧!$U$60,IF(OR($AH760=ﾃﾞｰﾀ一覧!$U$19,$AH760=ﾃﾞｰﾀ一覧!$U$20,$AH760=ﾃﾞｰﾀ一覧!$U$23,$AH760=ﾃﾞｰﾀ一覧!$U$22,$AH760=ﾃﾞｰﾀ一覧!$U$18,AH760=ﾃﾞｰﾀ一覧!$U$25),ﾃﾞｰﾀ一覧!$U$59,ﾃﾞｰﾀ一覧!$U$62)))))</f>
        <v/>
      </c>
      <c r="BZ760" s="1089"/>
      <c r="CA760" s="1113"/>
      <c r="CB760" s="1113"/>
      <c r="CC760" s="1113"/>
      <c r="CD760" s="1113"/>
      <c r="CE760" s="1113"/>
      <c r="CF760" s="1113"/>
      <c r="CG760" s="1113"/>
      <c r="CH760" s="1113"/>
      <c r="CI760" s="1114"/>
      <c r="CK760" s="240"/>
      <c r="CM760" s="378" t="str">
        <f t="shared" si="77"/>
        <v/>
      </c>
      <c r="CN760" s="379" t="str">
        <f t="shared" si="78"/>
        <v/>
      </c>
      <c r="CO760" s="379" t="str">
        <f t="shared" si="79"/>
        <v/>
      </c>
      <c r="CP760" s="380" t="str">
        <f t="shared" si="80"/>
        <v/>
      </c>
      <c r="CQ760" s="244"/>
      <c r="CR760" s="1100"/>
      <c r="CS760" s="1101"/>
      <c r="CT760" s="1102"/>
      <c r="CU760" s="1135"/>
      <c r="CV760" s="1136"/>
      <c r="CW760" s="1136"/>
      <c r="CX760" s="1137"/>
      <c r="CY760" s="1138"/>
      <c r="CZ760" s="1139"/>
      <c r="DA760" s="1140"/>
      <c r="DB760" s="1132"/>
      <c r="DC760" s="1133"/>
      <c r="DD760" s="1133"/>
      <c r="DE760" s="1133"/>
      <c r="DF760" s="1133"/>
      <c r="DG760" s="1134"/>
      <c r="DH760" s="580"/>
      <c r="DI760" s="1084"/>
      <c r="DJ760" s="1084"/>
      <c r="DK760" s="581"/>
      <c r="DL760" s="582"/>
      <c r="DM760" s="1084"/>
      <c r="DN760" s="1084"/>
      <c r="DO760" s="581"/>
      <c r="DP760" s="582"/>
      <c r="DQ760" s="1084"/>
      <c r="DR760" s="1084"/>
      <c r="DS760" s="583"/>
      <c r="DT760" s="1124"/>
      <c r="DU760" s="1125"/>
      <c r="DV760" s="1125"/>
      <c r="DW760" s="1124"/>
      <c r="DX760" s="1125"/>
      <c r="DY760" s="1150"/>
      <c r="DZ760" s="1362"/>
      <c r="EA760" s="1363"/>
      <c r="EB760" s="1362"/>
      <c r="EC760" s="1363"/>
      <c r="ED760" s="1362"/>
      <c r="EE760" s="1377"/>
      <c r="EF760" s="1378"/>
      <c r="EG760" s="1379"/>
      <c r="EH760" s="1379"/>
      <c r="EI760" s="1380"/>
      <c r="EJ760" s="1381"/>
      <c r="EK760" s="1381"/>
      <c r="EL760" s="1381"/>
      <c r="EM760" s="1382"/>
      <c r="EN760" s="1382"/>
      <c r="EO760" s="1382"/>
      <c r="EP760" s="1375"/>
      <c r="EQ760" s="1376"/>
      <c r="ER760" s="1113"/>
      <c r="ES760" s="1113"/>
      <c r="ET760" s="1113"/>
      <c r="EU760" s="1113"/>
      <c r="EV760" s="1113"/>
      <c r="EW760" s="1113"/>
      <c r="EX760" s="1113"/>
      <c r="EY760" s="1113"/>
      <c r="EZ760" s="1114"/>
    </row>
    <row r="761" spans="1:156" ht="30" customHeight="1" x14ac:dyDescent="0.2">
      <c r="A761" s="207">
        <f t="shared" si="81"/>
        <v>750</v>
      </c>
      <c r="B761" s="1103"/>
      <c r="C761" s="1104"/>
      <c r="D761" s="1303"/>
      <c r="E761" s="1304"/>
      <c r="F761" s="1094" t="str">
        <f t="shared" si="83"/>
        <v/>
      </c>
      <c r="G761" s="1095"/>
      <c r="H761" s="1095"/>
      <c r="I761" s="1095"/>
      <c r="J761" s="1095"/>
      <c r="K761" s="1095"/>
      <c r="L761" s="1095"/>
      <c r="M761" s="1095"/>
      <c r="N761" s="1095"/>
      <c r="O761" s="1095"/>
      <c r="P761" s="1095"/>
      <c r="Q761" s="1095"/>
      <c r="R761" s="1095"/>
      <c r="S761" s="1095"/>
      <c r="T761" s="1095"/>
      <c r="U761" s="1095"/>
      <c r="V761" s="1095"/>
      <c r="W761" s="1096"/>
      <c r="X761" s="1299">
        <f t="shared" si="82"/>
        <v>0</v>
      </c>
      <c r="Y761" s="1300"/>
      <c r="Z761" s="1301"/>
      <c r="AA761" s="1100"/>
      <c r="AB761" s="1101"/>
      <c r="AC761" s="1102"/>
      <c r="AD761" s="1135"/>
      <c r="AE761" s="1136"/>
      <c r="AF761" s="1136"/>
      <c r="AG761" s="1137"/>
      <c r="AH761" s="1138"/>
      <c r="AI761" s="1139"/>
      <c r="AJ761" s="1140"/>
      <c r="AK761" s="1132"/>
      <c r="AL761" s="1133"/>
      <c r="AM761" s="1133"/>
      <c r="AN761" s="1133"/>
      <c r="AO761" s="1133"/>
      <c r="AP761" s="1134"/>
      <c r="AQ761" s="642" t="str">
        <f>IF(AK761="","",VLOOKUP(AK761,ﾃﾞｰﾀ一覧!$AH$4:$AR$66,2,FALSE))</f>
        <v/>
      </c>
      <c r="AR761" s="1084"/>
      <c r="AS761" s="1084"/>
      <c r="AT761" s="643" t="str">
        <f>IF(AK761="","",VLOOKUP(AK761,ﾃﾞｰﾀ一覧!$AH$4:$AR$66,3,FALSE))</f>
        <v/>
      </c>
      <c r="AU761" s="644" t="str">
        <f>IF(AK761="","",VLOOKUP(AK761,ﾃﾞｰﾀ一覧!$AH$4:$AR$66,5,FALSE))</f>
        <v/>
      </c>
      <c r="AV761" s="1084"/>
      <c r="AW761" s="1084"/>
      <c r="AX761" s="643" t="str">
        <f>IF(AK761="","",VLOOKUP(AK761,ﾃﾞｰﾀ一覧!$AH$4:$AR$66,6,FALSE))</f>
        <v/>
      </c>
      <c r="AY761" s="649" t="str">
        <f>IF(AK761="","",VLOOKUP(AK761,ﾃﾞｰﾀ一覧!$AH$4:$AR$66,8,FALSE))</f>
        <v/>
      </c>
      <c r="AZ761" s="1084"/>
      <c r="BA761" s="1084"/>
      <c r="BB761" s="388" t="str">
        <f>IF(AK761="","",VLOOKUP(AK761,ﾃﾞｰﾀ一覧!$AH$4:$AR$66,9,FALSE))</f>
        <v/>
      </c>
      <c r="BC761" s="1124"/>
      <c r="BD761" s="1125"/>
      <c r="BE761" s="1125"/>
      <c r="BF761" s="1124"/>
      <c r="BG761" s="1125"/>
      <c r="BH761" s="1125"/>
      <c r="BI761" s="1124"/>
      <c r="BJ761" s="1125"/>
      <c r="BK761" s="1150"/>
      <c r="BL761" s="1154"/>
      <c r="BM761" s="1155"/>
      <c r="BN761" s="1156"/>
      <c r="BO761" s="1109" t="str">
        <f>IF($AK761="","",IF($BF761="","",IF($BF761=ﾃﾞｰﾀ一覧!$U$37,"",IF($BF761=ﾃﾞｰﾀ一覧!$U$38,"",IF($AH761=ﾃﾞｰﾀ一覧!$U$25,VLOOKUP($AK761,ﾃﾞｰﾀ一覧!$AH$43:$AR$66,10,FALSE),VLOOKUP($AK761,ﾃﾞｰﾀ一覧!$AH$4:$AR$66,10,FALSE))))))</f>
        <v/>
      </c>
      <c r="BP761" s="1110"/>
      <c r="BQ761" s="1110"/>
      <c r="BR761" s="1111"/>
      <c r="BS761" s="1307">
        <f>IF($BL761="",0,VLOOKUP($BL761,ﾃﾞｰﾀ一覧!$AY$4:$BB$16,3,FALSE))+IF($BC761="",0,VLOOKUP($BC761,ﾃﾞｰﾀ一覧!$AY$4:$BB$16,3,FALSE))+IF($BD761="",0,VLOOKUP($BD761,ﾃﾞｰﾀ一覧!$AY$4:$BB$16,3,FALSE))</f>
        <v>0</v>
      </c>
      <c r="BT761" s="1307"/>
      <c r="BU761" s="1307"/>
      <c r="BV761" s="1112" t="str">
        <f>IF($BO761="","",IF($BF761=ﾃﾞｰﾀ一覧!$U$37,"",IF($BF761=ﾃﾞｰﾀ一覧!$U$38,"",IF($BO761=ﾃﾞｰﾀ一覧!$AT$27,ﾃﾞｰﾀ一覧!$AT$27,VLOOKUP($AK761,ﾃﾞｰﾀ一覧!$AH$4:$AR$66,11,FALSE)*IF($BO761=ﾃﾞｰﾀ一覧!$AT$17,($AR761+1)*($AV761+1),IF($BO761=ﾃﾞｰﾀ一覧!$AT$22,IF(COUNTIF($AD761,"*天端*"),ﾃﾞｰﾀ一覧!$AU$43/2,ﾃﾞｰﾀ一覧!$AU$43/3),IF($BO761=ﾃﾞｰﾀ一覧!$AT$20,$AR761*$AV761,IF($BO761=ﾃﾞｰﾀ一覧!$AT$21,$AV761,1))))))))</f>
        <v/>
      </c>
      <c r="BW761" s="1112"/>
      <c r="BX761" s="1112"/>
      <c r="BY761" s="1088" t="str">
        <f>IF($B761="","",IF($AH761="","",IF($CK761=ﾃﾞｰﾀ一覧!$U$53,ﾃﾞｰﾀ一覧!$U$61,IF($AH761=ﾃﾞｰﾀ一覧!$U$21,ﾃﾞｰﾀ一覧!$U$60,IF(OR($AH761=ﾃﾞｰﾀ一覧!$U$19,$AH761=ﾃﾞｰﾀ一覧!$U$20,$AH761=ﾃﾞｰﾀ一覧!$U$23,$AH761=ﾃﾞｰﾀ一覧!$U$22,$AH761=ﾃﾞｰﾀ一覧!$U$18,AH761=ﾃﾞｰﾀ一覧!$U$25),ﾃﾞｰﾀ一覧!$U$59,ﾃﾞｰﾀ一覧!$U$62)))))</f>
        <v/>
      </c>
      <c r="BZ761" s="1089"/>
      <c r="CA761" s="1113"/>
      <c r="CB761" s="1113"/>
      <c r="CC761" s="1113"/>
      <c r="CD761" s="1113"/>
      <c r="CE761" s="1113"/>
      <c r="CF761" s="1113"/>
      <c r="CG761" s="1113"/>
      <c r="CH761" s="1113"/>
      <c r="CI761" s="1114"/>
      <c r="CK761" s="240"/>
      <c r="CM761" s="378" t="str">
        <f t="shared" si="77"/>
        <v/>
      </c>
      <c r="CN761" s="379" t="str">
        <f t="shared" si="78"/>
        <v/>
      </c>
      <c r="CO761" s="379" t="str">
        <f t="shared" si="79"/>
        <v/>
      </c>
      <c r="CP761" s="380" t="str">
        <f t="shared" si="80"/>
        <v/>
      </c>
      <c r="CQ761" s="244"/>
      <c r="CR761" s="1100"/>
      <c r="CS761" s="1101"/>
      <c r="CT761" s="1102"/>
      <c r="CU761" s="1135"/>
      <c r="CV761" s="1136"/>
      <c r="CW761" s="1136"/>
      <c r="CX761" s="1137"/>
      <c r="CY761" s="1138"/>
      <c r="CZ761" s="1139"/>
      <c r="DA761" s="1140"/>
      <c r="DB761" s="1132"/>
      <c r="DC761" s="1133"/>
      <c r="DD761" s="1133"/>
      <c r="DE761" s="1133"/>
      <c r="DF761" s="1133"/>
      <c r="DG761" s="1134"/>
      <c r="DH761" s="580"/>
      <c r="DI761" s="1084"/>
      <c r="DJ761" s="1084"/>
      <c r="DK761" s="581"/>
      <c r="DL761" s="582"/>
      <c r="DM761" s="1084"/>
      <c r="DN761" s="1084"/>
      <c r="DO761" s="581"/>
      <c r="DP761" s="582"/>
      <c r="DQ761" s="1084"/>
      <c r="DR761" s="1084"/>
      <c r="DS761" s="583"/>
      <c r="DT761" s="1124"/>
      <c r="DU761" s="1125"/>
      <c r="DV761" s="1125"/>
      <c r="DW761" s="1124"/>
      <c r="DX761" s="1125"/>
      <c r="DY761" s="1150"/>
      <c r="DZ761" s="1362"/>
      <c r="EA761" s="1363"/>
      <c r="EB761" s="1362"/>
      <c r="EC761" s="1363"/>
      <c r="ED761" s="1362"/>
      <c r="EE761" s="1377"/>
      <c r="EF761" s="1378"/>
      <c r="EG761" s="1379"/>
      <c r="EH761" s="1379"/>
      <c r="EI761" s="1380"/>
      <c r="EJ761" s="1381"/>
      <c r="EK761" s="1381"/>
      <c r="EL761" s="1381"/>
      <c r="EM761" s="1382"/>
      <c r="EN761" s="1382"/>
      <c r="EO761" s="1382"/>
      <c r="EP761" s="1375"/>
      <c r="EQ761" s="1376"/>
      <c r="ER761" s="1113"/>
      <c r="ES761" s="1113"/>
      <c r="ET761" s="1113"/>
      <c r="EU761" s="1113"/>
      <c r="EV761" s="1113"/>
      <c r="EW761" s="1113"/>
      <c r="EX761" s="1113"/>
      <c r="EY761" s="1113"/>
      <c r="EZ761" s="1114"/>
    </row>
    <row r="762" spans="1:156" ht="30" customHeight="1" x14ac:dyDescent="0.2">
      <c r="A762" s="207">
        <f t="shared" si="81"/>
        <v>751</v>
      </c>
      <c r="B762" s="1103"/>
      <c r="C762" s="1104"/>
      <c r="D762" s="1303"/>
      <c r="E762" s="1304"/>
      <c r="F762" s="1094" t="str">
        <f t="shared" si="83"/>
        <v/>
      </c>
      <c r="G762" s="1095"/>
      <c r="H762" s="1095"/>
      <c r="I762" s="1095"/>
      <c r="J762" s="1095"/>
      <c r="K762" s="1095"/>
      <c r="L762" s="1095"/>
      <c r="M762" s="1095"/>
      <c r="N762" s="1095"/>
      <c r="O762" s="1095"/>
      <c r="P762" s="1095"/>
      <c r="Q762" s="1095"/>
      <c r="R762" s="1095"/>
      <c r="S762" s="1095"/>
      <c r="T762" s="1095"/>
      <c r="U762" s="1095"/>
      <c r="V762" s="1095"/>
      <c r="W762" s="1096"/>
      <c r="X762" s="1299">
        <f t="shared" si="82"/>
        <v>0</v>
      </c>
      <c r="Y762" s="1300"/>
      <c r="Z762" s="1301"/>
      <c r="AA762" s="1100"/>
      <c r="AB762" s="1101"/>
      <c r="AC762" s="1102"/>
      <c r="AD762" s="1135"/>
      <c r="AE762" s="1136"/>
      <c r="AF762" s="1136"/>
      <c r="AG762" s="1137"/>
      <c r="AH762" s="1138"/>
      <c r="AI762" s="1139"/>
      <c r="AJ762" s="1140"/>
      <c r="AK762" s="1132"/>
      <c r="AL762" s="1133"/>
      <c r="AM762" s="1133"/>
      <c r="AN762" s="1133"/>
      <c r="AO762" s="1133"/>
      <c r="AP762" s="1134"/>
      <c r="AQ762" s="642" t="str">
        <f>IF(AK762="","",VLOOKUP(AK762,ﾃﾞｰﾀ一覧!$AH$4:$AR$66,2,FALSE))</f>
        <v/>
      </c>
      <c r="AR762" s="1084"/>
      <c r="AS762" s="1084"/>
      <c r="AT762" s="643" t="str">
        <f>IF(AK762="","",VLOOKUP(AK762,ﾃﾞｰﾀ一覧!$AH$4:$AR$66,3,FALSE))</f>
        <v/>
      </c>
      <c r="AU762" s="644" t="str">
        <f>IF(AK762="","",VLOOKUP(AK762,ﾃﾞｰﾀ一覧!$AH$4:$AR$66,5,FALSE))</f>
        <v/>
      </c>
      <c r="AV762" s="1084"/>
      <c r="AW762" s="1084"/>
      <c r="AX762" s="643" t="str">
        <f>IF(AK762="","",VLOOKUP(AK762,ﾃﾞｰﾀ一覧!$AH$4:$AR$66,6,FALSE))</f>
        <v/>
      </c>
      <c r="AY762" s="649" t="str">
        <f>IF(AK762="","",VLOOKUP(AK762,ﾃﾞｰﾀ一覧!$AH$4:$AR$66,8,FALSE))</f>
        <v/>
      </c>
      <c r="AZ762" s="1084"/>
      <c r="BA762" s="1084"/>
      <c r="BB762" s="388" t="str">
        <f>IF(AK762="","",VLOOKUP(AK762,ﾃﾞｰﾀ一覧!$AH$4:$AR$66,9,FALSE))</f>
        <v/>
      </c>
      <c r="BC762" s="1124"/>
      <c r="BD762" s="1125"/>
      <c r="BE762" s="1125"/>
      <c r="BF762" s="1124"/>
      <c r="BG762" s="1125"/>
      <c r="BH762" s="1125"/>
      <c r="BI762" s="1124"/>
      <c r="BJ762" s="1125"/>
      <c r="BK762" s="1150"/>
      <c r="BL762" s="1154"/>
      <c r="BM762" s="1155"/>
      <c r="BN762" s="1156"/>
      <c r="BO762" s="1109" t="str">
        <f>IF($AK762="","",IF($BF762="","",IF($BF762=ﾃﾞｰﾀ一覧!$U$37,"",IF($BF762=ﾃﾞｰﾀ一覧!$U$38,"",IF($AH762=ﾃﾞｰﾀ一覧!$U$25,VLOOKUP($AK762,ﾃﾞｰﾀ一覧!$AH$43:$AR$66,10,FALSE),VLOOKUP($AK762,ﾃﾞｰﾀ一覧!$AH$4:$AR$66,10,FALSE))))))</f>
        <v/>
      </c>
      <c r="BP762" s="1110"/>
      <c r="BQ762" s="1110"/>
      <c r="BR762" s="1111"/>
      <c r="BS762" s="1307">
        <f>IF($BL762="",0,VLOOKUP($BL762,ﾃﾞｰﾀ一覧!$AY$4:$BB$16,3,FALSE))+IF($BC762="",0,VLOOKUP($BC762,ﾃﾞｰﾀ一覧!$AY$4:$BB$16,3,FALSE))+IF($BD762="",0,VLOOKUP($BD762,ﾃﾞｰﾀ一覧!$AY$4:$BB$16,3,FALSE))</f>
        <v>0</v>
      </c>
      <c r="BT762" s="1307"/>
      <c r="BU762" s="1307"/>
      <c r="BV762" s="1112" t="str">
        <f>IF($BO762="","",IF($BF762=ﾃﾞｰﾀ一覧!$U$37,"",IF($BF762=ﾃﾞｰﾀ一覧!$U$38,"",IF($BO762=ﾃﾞｰﾀ一覧!$AT$27,ﾃﾞｰﾀ一覧!$AT$27,VLOOKUP($AK762,ﾃﾞｰﾀ一覧!$AH$4:$AR$66,11,FALSE)*IF($BO762=ﾃﾞｰﾀ一覧!$AT$17,($AR762+1)*($AV762+1),IF($BO762=ﾃﾞｰﾀ一覧!$AT$22,IF(COUNTIF($AD762,"*天端*"),ﾃﾞｰﾀ一覧!$AU$43/2,ﾃﾞｰﾀ一覧!$AU$43/3),IF($BO762=ﾃﾞｰﾀ一覧!$AT$20,$AR762*$AV762,IF($BO762=ﾃﾞｰﾀ一覧!$AT$21,$AV762,1))))))))</f>
        <v/>
      </c>
      <c r="BW762" s="1112"/>
      <c r="BX762" s="1112"/>
      <c r="BY762" s="1088" t="str">
        <f>IF($B762="","",IF($AH762="","",IF($CK762=ﾃﾞｰﾀ一覧!$U$53,ﾃﾞｰﾀ一覧!$U$61,IF($AH762=ﾃﾞｰﾀ一覧!$U$21,ﾃﾞｰﾀ一覧!$U$60,IF(OR($AH762=ﾃﾞｰﾀ一覧!$U$19,$AH762=ﾃﾞｰﾀ一覧!$U$20,$AH762=ﾃﾞｰﾀ一覧!$U$23,$AH762=ﾃﾞｰﾀ一覧!$U$22,$AH762=ﾃﾞｰﾀ一覧!$U$18,AH762=ﾃﾞｰﾀ一覧!$U$25),ﾃﾞｰﾀ一覧!$U$59,ﾃﾞｰﾀ一覧!$U$62)))))</f>
        <v/>
      </c>
      <c r="BZ762" s="1089"/>
      <c r="CA762" s="1113"/>
      <c r="CB762" s="1113"/>
      <c r="CC762" s="1113"/>
      <c r="CD762" s="1113"/>
      <c r="CE762" s="1113"/>
      <c r="CF762" s="1113"/>
      <c r="CG762" s="1113"/>
      <c r="CH762" s="1113"/>
      <c r="CI762" s="1114"/>
      <c r="CK762" s="240"/>
      <c r="CM762" s="378" t="str">
        <f t="shared" si="77"/>
        <v/>
      </c>
      <c r="CN762" s="379" t="str">
        <f t="shared" si="78"/>
        <v/>
      </c>
      <c r="CO762" s="379" t="str">
        <f t="shared" si="79"/>
        <v/>
      </c>
      <c r="CP762" s="380" t="str">
        <f t="shared" si="80"/>
        <v/>
      </c>
      <c r="CQ762" s="244"/>
      <c r="CR762" s="1100"/>
      <c r="CS762" s="1101"/>
      <c r="CT762" s="1102"/>
      <c r="CU762" s="1135"/>
      <c r="CV762" s="1136"/>
      <c r="CW762" s="1136"/>
      <c r="CX762" s="1137"/>
      <c r="CY762" s="1138"/>
      <c r="CZ762" s="1139"/>
      <c r="DA762" s="1140"/>
      <c r="DB762" s="1132"/>
      <c r="DC762" s="1133"/>
      <c r="DD762" s="1133"/>
      <c r="DE762" s="1133"/>
      <c r="DF762" s="1133"/>
      <c r="DG762" s="1134"/>
      <c r="DH762" s="580"/>
      <c r="DI762" s="1084"/>
      <c r="DJ762" s="1084"/>
      <c r="DK762" s="581"/>
      <c r="DL762" s="582"/>
      <c r="DM762" s="1084"/>
      <c r="DN762" s="1084"/>
      <c r="DO762" s="581"/>
      <c r="DP762" s="582"/>
      <c r="DQ762" s="1084"/>
      <c r="DR762" s="1084"/>
      <c r="DS762" s="583"/>
      <c r="DT762" s="1124"/>
      <c r="DU762" s="1125"/>
      <c r="DV762" s="1125"/>
      <c r="DW762" s="1124"/>
      <c r="DX762" s="1125"/>
      <c r="DY762" s="1150"/>
      <c r="DZ762" s="1362"/>
      <c r="EA762" s="1363"/>
      <c r="EB762" s="1362"/>
      <c r="EC762" s="1363"/>
      <c r="ED762" s="1362"/>
      <c r="EE762" s="1377"/>
      <c r="EF762" s="1378"/>
      <c r="EG762" s="1379"/>
      <c r="EH762" s="1379"/>
      <c r="EI762" s="1380"/>
      <c r="EJ762" s="1381"/>
      <c r="EK762" s="1381"/>
      <c r="EL762" s="1381"/>
      <c r="EM762" s="1382"/>
      <c r="EN762" s="1382"/>
      <c r="EO762" s="1382"/>
      <c r="EP762" s="1375"/>
      <c r="EQ762" s="1376"/>
      <c r="ER762" s="1113"/>
      <c r="ES762" s="1113"/>
      <c r="ET762" s="1113"/>
      <c r="EU762" s="1113"/>
      <c r="EV762" s="1113"/>
      <c r="EW762" s="1113"/>
      <c r="EX762" s="1113"/>
      <c r="EY762" s="1113"/>
      <c r="EZ762" s="1114"/>
    </row>
    <row r="763" spans="1:156" ht="30" customHeight="1" x14ac:dyDescent="0.2">
      <c r="A763" s="207">
        <f t="shared" si="81"/>
        <v>752</v>
      </c>
      <c r="B763" s="1103"/>
      <c r="C763" s="1104"/>
      <c r="D763" s="1303"/>
      <c r="E763" s="1304"/>
      <c r="F763" s="1094" t="str">
        <f t="shared" si="83"/>
        <v/>
      </c>
      <c r="G763" s="1095"/>
      <c r="H763" s="1095"/>
      <c r="I763" s="1095"/>
      <c r="J763" s="1095"/>
      <c r="K763" s="1095"/>
      <c r="L763" s="1095"/>
      <c r="M763" s="1095"/>
      <c r="N763" s="1095"/>
      <c r="O763" s="1095"/>
      <c r="P763" s="1095"/>
      <c r="Q763" s="1095"/>
      <c r="R763" s="1095"/>
      <c r="S763" s="1095"/>
      <c r="T763" s="1095"/>
      <c r="U763" s="1095"/>
      <c r="V763" s="1095"/>
      <c r="W763" s="1096"/>
      <c r="X763" s="1299">
        <f t="shared" si="82"/>
        <v>0</v>
      </c>
      <c r="Y763" s="1300"/>
      <c r="Z763" s="1301"/>
      <c r="AA763" s="1100"/>
      <c r="AB763" s="1101"/>
      <c r="AC763" s="1102"/>
      <c r="AD763" s="1135"/>
      <c r="AE763" s="1136"/>
      <c r="AF763" s="1136"/>
      <c r="AG763" s="1137"/>
      <c r="AH763" s="1138"/>
      <c r="AI763" s="1139"/>
      <c r="AJ763" s="1140"/>
      <c r="AK763" s="1132"/>
      <c r="AL763" s="1133"/>
      <c r="AM763" s="1133"/>
      <c r="AN763" s="1133"/>
      <c r="AO763" s="1133"/>
      <c r="AP763" s="1134"/>
      <c r="AQ763" s="642" t="str">
        <f>IF(AK763="","",VLOOKUP(AK763,ﾃﾞｰﾀ一覧!$AH$4:$AR$66,2,FALSE))</f>
        <v/>
      </c>
      <c r="AR763" s="1084"/>
      <c r="AS763" s="1084"/>
      <c r="AT763" s="643" t="str">
        <f>IF(AK763="","",VLOOKUP(AK763,ﾃﾞｰﾀ一覧!$AH$4:$AR$66,3,FALSE))</f>
        <v/>
      </c>
      <c r="AU763" s="644" t="str">
        <f>IF(AK763="","",VLOOKUP(AK763,ﾃﾞｰﾀ一覧!$AH$4:$AR$66,5,FALSE))</f>
        <v/>
      </c>
      <c r="AV763" s="1084"/>
      <c r="AW763" s="1084"/>
      <c r="AX763" s="643" t="str">
        <f>IF(AK763="","",VLOOKUP(AK763,ﾃﾞｰﾀ一覧!$AH$4:$AR$66,6,FALSE))</f>
        <v/>
      </c>
      <c r="AY763" s="649" t="str">
        <f>IF(AK763="","",VLOOKUP(AK763,ﾃﾞｰﾀ一覧!$AH$4:$AR$66,8,FALSE))</f>
        <v/>
      </c>
      <c r="AZ763" s="1084"/>
      <c r="BA763" s="1084"/>
      <c r="BB763" s="388" t="str">
        <f>IF(AK763="","",VLOOKUP(AK763,ﾃﾞｰﾀ一覧!$AH$4:$AR$66,9,FALSE))</f>
        <v/>
      </c>
      <c r="BC763" s="1157"/>
      <c r="BD763" s="1158"/>
      <c r="BE763" s="1158"/>
      <c r="BF763" s="1124"/>
      <c r="BG763" s="1125"/>
      <c r="BH763" s="1125"/>
      <c r="BI763" s="1157"/>
      <c r="BJ763" s="1158"/>
      <c r="BK763" s="1159"/>
      <c r="BL763" s="1154"/>
      <c r="BM763" s="1155"/>
      <c r="BN763" s="1156"/>
      <c r="BO763" s="1109" t="str">
        <f>IF($AK763="","",IF($BF763="","",IF($BF763=ﾃﾞｰﾀ一覧!$U$37,"",IF($BF763=ﾃﾞｰﾀ一覧!$U$38,"",IF($AH763=ﾃﾞｰﾀ一覧!$U$25,VLOOKUP($AK763,ﾃﾞｰﾀ一覧!$AH$43:$AR$66,10,FALSE),VLOOKUP($AK763,ﾃﾞｰﾀ一覧!$AH$4:$AR$66,10,FALSE))))))</f>
        <v/>
      </c>
      <c r="BP763" s="1110"/>
      <c r="BQ763" s="1110"/>
      <c r="BR763" s="1111"/>
      <c r="BS763" s="1307">
        <f>IF($BL763="",0,VLOOKUP($BL763,ﾃﾞｰﾀ一覧!$AY$4:$BB$16,3,FALSE))+IF($BC763="",0,VLOOKUP($BC763,ﾃﾞｰﾀ一覧!$AY$4:$BB$16,3,FALSE))+IF($BD763="",0,VLOOKUP($BD763,ﾃﾞｰﾀ一覧!$AY$4:$BB$16,3,FALSE))</f>
        <v>0</v>
      </c>
      <c r="BT763" s="1307"/>
      <c r="BU763" s="1307"/>
      <c r="BV763" s="1112" t="str">
        <f>IF($BO763="","",IF($BF763=ﾃﾞｰﾀ一覧!$U$37,"",IF($BF763=ﾃﾞｰﾀ一覧!$U$38,"",IF($BO763=ﾃﾞｰﾀ一覧!$AT$27,ﾃﾞｰﾀ一覧!$AT$27,VLOOKUP($AK763,ﾃﾞｰﾀ一覧!$AH$4:$AR$66,11,FALSE)*IF($BO763=ﾃﾞｰﾀ一覧!$AT$17,($AR763+1)*($AV763+1),IF($BO763=ﾃﾞｰﾀ一覧!$AT$22,IF(COUNTIF($AD763,"*天端*"),ﾃﾞｰﾀ一覧!$AU$43/2,ﾃﾞｰﾀ一覧!$AU$43/3),IF($BO763=ﾃﾞｰﾀ一覧!$AT$20,$AR763*$AV763,IF($BO763=ﾃﾞｰﾀ一覧!$AT$21,$AV763,1))))))))</f>
        <v/>
      </c>
      <c r="BW763" s="1112"/>
      <c r="BX763" s="1112"/>
      <c r="BY763" s="1088" t="str">
        <f>IF($B763="","",IF($AH763="","",IF($CK763=ﾃﾞｰﾀ一覧!$U$53,ﾃﾞｰﾀ一覧!$U$61,IF($AH763=ﾃﾞｰﾀ一覧!$U$21,ﾃﾞｰﾀ一覧!$U$60,IF(OR($AH763=ﾃﾞｰﾀ一覧!$U$19,$AH763=ﾃﾞｰﾀ一覧!$U$20,$AH763=ﾃﾞｰﾀ一覧!$U$23,$AH763=ﾃﾞｰﾀ一覧!$U$22,$AH763=ﾃﾞｰﾀ一覧!$U$18,AH763=ﾃﾞｰﾀ一覧!$U$25),ﾃﾞｰﾀ一覧!$U$59,ﾃﾞｰﾀ一覧!$U$62)))))</f>
        <v/>
      </c>
      <c r="BZ763" s="1089"/>
      <c r="CA763" s="1113"/>
      <c r="CB763" s="1113"/>
      <c r="CC763" s="1113"/>
      <c r="CD763" s="1113"/>
      <c r="CE763" s="1113"/>
      <c r="CF763" s="1113"/>
      <c r="CG763" s="1113"/>
      <c r="CH763" s="1113"/>
      <c r="CI763" s="1114"/>
      <c r="CK763" s="240"/>
      <c r="CM763" s="378" t="str">
        <f t="shared" si="77"/>
        <v/>
      </c>
      <c r="CN763" s="379" t="str">
        <f t="shared" si="78"/>
        <v/>
      </c>
      <c r="CO763" s="379" t="str">
        <f t="shared" si="79"/>
        <v/>
      </c>
      <c r="CP763" s="380" t="str">
        <f t="shared" si="80"/>
        <v/>
      </c>
      <c r="CQ763" s="244"/>
      <c r="CR763" s="1100"/>
      <c r="CS763" s="1101"/>
      <c r="CT763" s="1102"/>
      <c r="CU763" s="1135"/>
      <c r="CV763" s="1136"/>
      <c r="CW763" s="1136"/>
      <c r="CX763" s="1137"/>
      <c r="CY763" s="1138"/>
      <c r="CZ763" s="1139"/>
      <c r="DA763" s="1140"/>
      <c r="DB763" s="1132"/>
      <c r="DC763" s="1133"/>
      <c r="DD763" s="1133"/>
      <c r="DE763" s="1133"/>
      <c r="DF763" s="1133"/>
      <c r="DG763" s="1134"/>
      <c r="DH763" s="580"/>
      <c r="DI763" s="1084"/>
      <c r="DJ763" s="1084"/>
      <c r="DK763" s="581"/>
      <c r="DL763" s="582"/>
      <c r="DM763" s="1084"/>
      <c r="DN763" s="1084"/>
      <c r="DO763" s="581"/>
      <c r="DP763" s="582"/>
      <c r="DQ763" s="1084"/>
      <c r="DR763" s="1084"/>
      <c r="DS763" s="583"/>
      <c r="DT763" s="1157"/>
      <c r="DU763" s="1158"/>
      <c r="DV763" s="1158"/>
      <c r="DW763" s="1157"/>
      <c r="DX763" s="1158"/>
      <c r="DY763" s="1159"/>
      <c r="DZ763" s="1362"/>
      <c r="EA763" s="1363"/>
      <c r="EB763" s="1362"/>
      <c r="EC763" s="1363"/>
      <c r="ED763" s="1362"/>
      <c r="EE763" s="1377"/>
      <c r="EF763" s="1378"/>
      <c r="EG763" s="1379"/>
      <c r="EH763" s="1379"/>
      <c r="EI763" s="1380"/>
      <c r="EJ763" s="1381"/>
      <c r="EK763" s="1381"/>
      <c r="EL763" s="1381"/>
      <c r="EM763" s="1382"/>
      <c r="EN763" s="1382"/>
      <c r="EO763" s="1382"/>
      <c r="EP763" s="1375"/>
      <c r="EQ763" s="1376"/>
      <c r="ER763" s="1113"/>
      <c r="ES763" s="1113"/>
      <c r="ET763" s="1113"/>
      <c r="EU763" s="1113"/>
      <c r="EV763" s="1113"/>
      <c r="EW763" s="1113"/>
      <c r="EX763" s="1113"/>
      <c r="EY763" s="1113"/>
      <c r="EZ763" s="1114"/>
    </row>
    <row r="764" spans="1:156" ht="30" customHeight="1" x14ac:dyDescent="0.2">
      <c r="A764" s="207">
        <f t="shared" si="81"/>
        <v>753</v>
      </c>
      <c r="B764" s="1103"/>
      <c r="C764" s="1104"/>
      <c r="D764" s="1303"/>
      <c r="E764" s="1304"/>
      <c r="F764" s="1094" t="str">
        <f t="shared" si="83"/>
        <v/>
      </c>
      <c r="G764" s="1095"/>
      <c r="H764" s="1095"/>
      <c r="I764" s="1095"/>
      <c r="J764" s="1095"/>
      <c r="K764" s="1095"/>
      <c r="L764" s="1095"/>
      <c r="M764" s="1095"/>
      <c r="N764" s="1095"/>
      <c r="O764" s="1095"/>
      <c r="P764" s="1095"/>
      <c r="Q764" s="1095"/>
      <c r="R764" s="1095"/>
      <c r="S764" s="1095"/>
      <c r="T764" s="1095"/>
      <c r="U764" s="1095"/>
      <c r="V764" s="1095"/>
      <c r="W764" s="1096"/>
      <c r="X764" s="1299">
        <f t="shared" si="82"/>
        <v>0</v>
      </c>
      <c r="Y764" s="1300"/>
      <c r="Z764" s="1301"/>
      <c r="AA764" s="1100"/>
      <c r="AB764" s="1101"/>
      <c r="AC764" s="1102"/>
      <c r="AD764" s="1135"/>
      <c r="AE764" s="1136"/>
      <c r="AF764" s="1136"/>
      <c r="AG764" s="1137"/>
      <c r="AH764" s="1138"/>
      <c r="AI764" s="1139"/>
      <c r="AJ764" s="1140"/>
      <c r="AK764" s="1132"/>
      <c r="AL764" s="1133"/>
      <c r="AM764" s="1133"/>
      <c r="AN764" s="1133"/>
      <c r="AO764" s="1133"/>
      <c r="AP764" s="1134"/>
      <c r="AQ764" s="642" t="str">
        <f>IF(AK764="","",VLOOKUP(AK764,ﾃﾞｰﾀ一覧!$AH$4:$AR$66,2,FALSE))</f>
        <v/>
      </c>
      <c r="AR764" s="1084"/>
      <c r="AS764" s="1084"/>
      <c r="AT764" s="643" t="str">
        <f>IF(AK764="","",VLOOKUP(AK764,ﾃﾞｰﾀ一覧!$AH$4:$AR$66,3,FALSE))</f>
        <v/>
      </c>
      <c r="AU764" s="644" t="str">
        <f>IF(AK764="","",VLOOKUP(AK764,ﾃﾞｰﾀ一覧!$AH$4:$AR$66,5,FALSE))</f>
        <v/>
      </c>
      <c r="AV764" s="1084"/>
      <c r="AW764" s="1084"/>
      <c r="AX764" s="643" t="str">
        <f>IF(AK764="","",VLOOKUP(AK764,ﾃﾞｰﾀ一覧!$AH$4:$AR$66,6,FALSE))</f>
        <v/>
      </c>
      <c r="AY764" s="649" t="str">
        <f>IF(AK764="","",VLOOKUP(AK764,ﾃﾞｰﾀ一覧!$AH$4:$AR$66,8,FALSE))</f>
        <v/>
      </c>
      <c r="AZ764" s="1084"/>
      <c r="BA764" s="1084"/>
      <c r="BB764" s="388" t="str">
        <f>IF(AK764="","",VLOOKUP(AK764,ﾃﾞｰﾀ一覧!$AH$4:$AR$66,9,FALSE))</f>
        <v/>
      </c>
      <c r="BC764" s="1124"/>
      <c r="BD764" s="1125"/>
      <c r="BE764" s="1125"/>
      <c r="BF764" s="1124"/>
      <c r="BG764" s="1125"/>
      <c r="BH764" s="1125"/>
      <c r="BI764" s="1124"/>
      <c r="BJ764" s="1125"/>
      <c r="BK764" s="1150"/>
      <c r="BL764" s="1154"/>
      <c r="BM764" s="1155"/>
      <c r="BN764" s="1156"/>
      <c r="BO764" s="1109" t="str">
        <f>IF($AK764="","",IF($BF764="","",IF($BF764=ﾃﾞｰﾀ一覧!$U$37,"",IF($BF764=ﾃﾞｰﾀ一覧!$U$38,"",IF($AH764=ﾃﾞｰﾀ一覧!$U$25,VLOOKUP($AK764,ﾃﾞｰﾀ一覧!$AH$43:$AR$66,10,FALSE),VLOOKUP($AK764,ﾃﾞｰﾀ一覧!$AH$4:$AR$66,10,FALSE))))))</f>
        <v/>
      </c>
      <c r="BP764" s="1110"/>
      <c r="BQ764" s="1110"/>
      <c r="BR764" s="1111"/>
      <c r="BS764" s="1307">
        <f>IF($BL764="",0,VLOOKUP($BL764,ﾃﾞｰﾀ一覧!$AY$4:$BB$16,3,FALSE))+IF($BC764="",0,VLOOKUP($BC764,ﾃﾞｰﾀ一覧!$AY$4:$BB$16,3,FALSE))+IF($BD764="",0,VLOOKUP($BD764,ﾃﾞｰﾀ一覧!$AY$4:$BB$16,3,FALSE))</f>
        <v>0</v>
      </c>
      <c r="BT764" s="1307"/>
      <c r="BU764" s="1307"/>
      <c r="BV764" s="1112" t="str">
        <f>IF($BO764="","",IF($BF764=ﾃﾞｰﾀ一覧!$U$37,"",IF($BF764=ﾃﾞｰﾀ一覧!$U$38,"",IF($BO764=ﾃﾞｰﾀ一覧!$AT$27,ﾃﾞｰﾀ一覧!$AT$27,VLOOKUP($AK764,ﾃﾞｰﾀ一覧!$AH$4:$AR$66,11,FALSE)*IF($BO764=ﾃﾞｰﾀ一覧!$AT$17,($AR764+1)*($AV764+1),IF($BO764=ﾃﾞｰﾀ一覧!$AT$22,IF(COUNTIF($AD764,"*天端*"),ﾃﾞｰﾀ一覧!$AU$43/2,ﾃﾞｰﾀ一覧!$AU$43/3),IF($BO764=ﾃﾞｰﾀ一覧!$AT$20,$AR764*$AV764,IF($BO764=ﾃﾞｰﾀ一覧!$AT$21,$AV764,1))))))))</f>
        <v/>
      </c>
      <c r="BW764" s="1112"/>
      <c r="BX764" s="1112"/>
      <c r="BY764" s="1088" t="str">
        <f>IF($B764="","",IF($AH764="","",IF($CK764=ﾃﾞｰﾀ一覧!$U$53,ﾃﾞｰﾀ一覧!$U$61,IF($AH764=ﾃﾞｰﾀ一覧!$U$21,ﾃﾞｰﾀ一覧!$U$60,IF(OR($AH764=ﾃﾞｰﾀ一覧!$U$19,$AH764=ﾃﾞｰﾀ一覧!$U$20,$AH764=ﾃﾞｰﾀ一覧!$U$23,$AH764=ﾃﾞｰﾀ一覧!$U$22,$AH764=ﾃﾞｰﾀ一覧!$U$18,AH764=ﾃﾞｰﾀ一覧!$U$25),ﾃﾞｰﾀ一覧!$U$59,ﾃﾞｰﾀ一覧!$U$62)))))</f>
        <v/>
      </c>
      <c r="BZ764" s="1089"/>
      <c r="CA764" s="1113"/>
      <c r="CB764" s="1113"/>
      <c r="CC764" s="1113"/>
      <c r="CD764" s="1113"/>
      <c r="CE764" s="1113"/>
      <c r="CF764" s="1113"/>
      <c r="CG764" s="1113"/>
      <c r="CH764" s="1113"/>
      <c r="CI764" s="1114"/>
      <c r="CK764" s="240"/>
      <c r="CM764" s="378" t="str">
        <f t="shared" si="77"/>
        <v/>
      </c>
      <c r="CN764" s="379" t="str">
        <f t="shared" si="78"/>
        <v/>
      </c>
      <c r="CO764" s="379" t="str">
        <f t="shared" si="79"/>
        <v/>
      </c>
      <c r="CP764" s="380" t="str">
        <f t="shared" si="80"/>
        <v/>
      </c>
      <c r="CQ764" s="244"/>
      <c r="CR764" s="1100"/>
      <c r="CS764" s="1101"/>
      <c r="CT764" s="1102"/>
      <c r="CU764" s="1135"/>
      <c r="CV764" s="1136"/>
      <c r="CW764" s="1136"/>
      <c r="CX764" s="1137"/>
      <c r="CY764" s="1138"/>
      <c r="CZ764" s="1139"/>
      <c r="DA764" s="1140"/>
      <c r="DB764" s="1132"/>
      <c r="DC764" s="1133"/>
      <c r="DD764" s="1133"/>
      <c r="DE764" s="1133"/>
      <c r="DF764" s="1133"/>
      <c r="DG764" s="1134"/>
      <c r="DH764" s="580"/>
      <c r="DI764" s="1084"/>
      <c r="DJ764" s="1084"/>
      <c r="DK764" s="581"/>
      <c r="DL764" s="582"/>
      <c r="DM764" s="1084"/>
      <c r="DN764" s="1084"/>
      <c r="DO764" s="581"/>
      <c r="DP764" s="582"/>
      <c r="DQ764" s="1084"/>
      <c r="DR764" s="1084"/>
      <c r="DS764" s="583"/>
      <c r="DT764" s="1124"/>
      <c r="DU764" s="1125"/>
      <c r="DV764" s="1125"/>
      <c r="DW764" s="1124"/>
      <c r="DX764" s="1125"/>
      <c r="DY764" s="1150"/>
      <c r="DZ764" s="1362"/>
      <c r="EA764" s="1363"/>
      <c r="EB764" s="1362"/>
      <c r="EC764" s="1363"/>
      <c r="ED764" s="1362"/>
      <c r="EE764" s="1377"/>
      <c r="EF764" s="1378"/>
      <c r="EG764" s="1379"/>
      <c r="EH764" s="1379"/>
      <c r="EI764" s="1380"/>
      <c r="EJ764" s="1381"/>
      <c r="EK764" s="1381"/>
      <c r="EL764" s="1381"/>
      <c r="EM764" s="1382"/>
      <c r="EN764" s="1382"/>
      <c r="EO764" s="1382"/>
      <c r="EP764" s="1375"/>
      <c r="EQ764" s="1376"/>
      <c r="ER764" s="1113"/>
      <c r="ES764" s="1113"/>
      <c r="ET764" s="1113"/>
      <c r="EU764" s="1113"/>
      <c r="EV764" s="1113"/>
      <c r="EW764" s="1113"/>
      <c r="EX764" s="1113"/>
      <c r="EY764" s="1113"/>
      <c r="EZ764" s="1114"/>
    </row>
    <row r="765" spans="1:156" ht="30" customHeight="1" x14ac:dyDescent="0.2">
      <c r="A765" s="207">
        <f t="shared" si="81"/>
        <v>754</v>
      </c>
      <c r="B765" s="1103"/>
      <c r="C765" s="1104"/>
      <c r="D765" s="1303"/>
      <c r="E765" s="1304"/>
      <c r="F765" s="1094" t="str">
        <f t="shared" si="83"/>
        <v/>
      </c>
      <c r="G765" s="1095"/>
      <c r="H765" s="1095"/>
      <c r="I765" s="1095"/>
      <c r="J765" s="1095"/>
      <c r="K765" s="1095"/>
      <c r="L765" s="1095"/>
      <c r="M765" s="1095"/>
      <c r="N765" s="1095"/>
      <c r="O765" s="1095"/>
      <c r="P765" s="1095"/>
      <c r="Q765" s="1095"/>
      <c r="R765" s="1095"/>
      <c r="S765" s="1095"/>
      <c r="T765" s="1095"/>
      <c r="U765" s="1095"/>
      <c r="V765" s="1095"/>
      <c r="W765" s="1096"/>
      <c r="X765" s="1299">
        <f t="shared" si="82"/>
        <v>0</v>
      </c>
      <c r="Y765" s="1300"/>
      <c r="Z765" s="1301"/>
      <c r="AA765" s="1100"/>
      <c r="AB765" s="1101"/>
      <c r="AC765" s="1102"/>
      <c r="AD765" s="1135"/>
      <c r="AE765" s="1136"/>
      <c r="AF765" s="1136"/>
      <c r="AG765" s="1137"/>
      <c r="AH765" s="1138"/>
      <c r="AI765" s="1139"/>
      <c r="AJ765" s="1140"/>
      <c r="AK765" s="1132"/>
      <c r="AL765" s="1133"/>
      <c r="AM765" s="1133"/>
      <c r="AN765" s="1133"/>
      <c r="AO765" s="1133"/>
      <c r="AP765" s="1134"/>
      <c r="AQ765" s="642" t="str">
        <f>IF(AK765="","",VLOOKUP(AK765,ﾃﾞｰﾀ一覧!$AH$4:$AR$66,2,FALSE))</f>
        <v/>
      </c>
      <c r="AR765" s="1084"/>
      <c r="AS765" s="1084"/>
      <c r="AT765" s="643" t="str">
        <f>IF(AK765="","",VLOOKUP(AK765,ﾃﾞｰﾀ一覧!$AH$4:$AR$66,3,FALSE))</f>
        <v/>
      </c>
      <c r="AU765" s="644" t="str">
        <f>IF(AK765="","",VLOOKUP(AK765,ﾃﾞｰﾀ一覧!$AH$4:$AR$66,5,FALSE))</f>
        <v/>
      </c>
      <c r="AV765" s="1084"/>
      <c r="AW765" s="1084"/>
      <c r="AX765" s="643" t="str">
        <f>IF(AK765="","",VLOOKUP(AK765,ﾃﾞｰﾀ一覧!$AH$4:$AR$66,6,FALSE))</f>
        <v/>
      </c>
      <c r="AY765" s="649" t="str">
        <f>IF(AK765="","",VLOOKUP(AK765,ﾃﾞｰﾀ一覧!$AH$4:$AR$66,8,FALSE))</f>
        <v/>
      </c>
      <c r="AZ765" s="1084"/>
      <c r="BA765" s="1084"/>
      <c r="BB765" s="388" t="str">
        <f>IF(AK765="","",VLOOKUP(AK765,ﾃﾞｰﾀ一覧!$AH$4:$AR$66,9,FALSE))</f>
        <v/>
      </c>
      <c r="BC765" s="1124"/>
      <c r="BD765" s="1125"/>
      <c r="BE765" s="1125"/>
      <c r="BF765" s="1124"/>
      <c r="BG765" s="1125"/>
      <c r="BH765" s="1125"/>
      <c r="BI765" s="1124"/>
      <c r="BJ765" s="1125"/>
      <c r="BK765" s="1150"/>
      <c r="BL765" s="1154"/>
      <c r="BM765" s="1155"/>
      <c r="BN765" s="1156"/>
      <c r="BO765" s="1109" t="str">
        <f>IF($AK765="","",IF($BF765="","",IF($BF765=ﾃﾞｰﾀ一覧!$U$37,"",IF($BF765=ﾃﾞｰﾀ一覧!$U$38,"",IF($AH765=ﾃﾞｰﾀ一覧!$U$25,VLOOKUP($AK765,ﾃﾞｰﾀ一覧!$AH$43:$AR$66,10,FALSE),VLOOKUP($AK765,ﾃﾞｰﾀ一覧!$AH$4:$AR$66,10,FALSE))))))</f>
        <v/>
      </c>
      <c r="BP765" s="1110"/>
      <c r="BQ765" s="1110"/>
      <c r="BR765" s="1111"/>
      <c r="BS765" s="1307">
        <f>IF($BL765="",0,VLOOKUP($BL765,ﾃﾞｰﾀ一覧!$AY$4:$BB$16,3,FALSE))+IF($BC765="",0,VLOOKUP($BC765,ﾃﾞｰﾀ一覧!$AY$4:$BB$16,3,FALSE))+IF($BD765="",0,VLOOKUP($BD765,ﾃﾞｰﾀ一覧!$AY$4:$BB$16,3,FALSE))</f>
        <v>0</v>
      </c>
      <c r="BT765" s="1307"/>
      <c r="BU765" s="1307"/>
      <c r="BV765" s="1112" t="str">
        <f>IF($BO765="","",IF($BF765=ﾃﾞｰﾀ一覧!$U$37,"",IF($BF765=ﾃﾞｰﾀ一覧!$U$38,"",IF($BO765=ﾃﾞｰﾀ一覧!$AT$27,ﾃﾞｰﾀ一覧!$AT$27,VLOOKUP($AK765,ﾃﾞｰﾀ一覧!$AH$4:$AR$66,11,FALSE)*IF($BO765=ﾃﾞｰﾀ一覧!$AT$17,($AR765+1)*($AV765+1),IF($BO765=ﾃﾞｰﾀ一覧!$AT$22,IF(COUNTIF($AD765,"*天端*"),ﾃﾞｰﾀ一覧!$AU$43/2,ﾃﾞｰﾀ一覧!$AU$43/3),IF($BO765=ﾃﾞｰﾀ一覧!$AT$20,$AR765*$AV765,IF($BO765=ﾃﾞｰﾀ一覧!$AT$21,$AV765,1))))))))</f>
        <v/>
      </c>
      <c r="BW765" s="1112"/>
      <c r="BX765" s="1112"/>
      <c r="BY765" s="1088" t="str">
        <f>IF($B765="","",IF($AH765="","",IF($CK765=ﾃﾞｰﾀ一覧!$U$53,ﾃﾞｰﾀ一覧!$U$61,IF($AH765=ﾃﾞｰﾀ一覧!$U$21,ﾃﾞｰﾀ一覧!$U$60,IF(OR($AH765=ﾃﾞｰﾀ一覧!$U$19,$AH765=ﾃﾞｰﾀ一覧!$U$20,$AH765=ﾃﾞｰﾀ一覧!$U$23,$AH765=ﾃﾞｰﾀ一覧!$U$22,$AH765=ﾃﾞｰﾀ一覧!$U$18,AH765=ﾃﾞｰﾀ一覧!$U$25),ﾃﾞｰﾀ一覧!$U$59,ﾃﾞｰﾀ一覧!$U$62)))))</f>
        <v/>
      </c>
      <c r="BZ765" s="1089"/>
      <c r="CA765" s="1113"/>
      <c r="CB765" s="1113"/>
      <c r="CC765" s="1113"/>
      <c r="CD765" s="1113"/>
      <c r="CE765" s="1113"/>
      <c r="CF765" s="1113"/>
      <c r="CG765" s="1113"/>
      <c r="CH765" s="1113"/>
      <c r="CI765" s="1114"/>
      <c r="CK765" s="240"/>
      <c r="CM765" s="378" t="str">
        <f t="shared" si="77"/>
        <v/>
      </c>
      <c r="CN765" s="379" t="str">
        <f t="shared" si="78"/>
        <v/>
      </c>
      <c r="CO765" s="379" t="str">
        <f t="shared" si="79"/>
        <v/>
      </c>
      <c r="CP765" s="380" t="str">
        <f t="shared" si="80"/>
        <v/>
      </c>
      <c r="CQ765" s="244"/>
      <c r="CR765" s="1100"/>
      <c r="CS765" s="1101"/>
      <c r="CT765" s="1102"/>
      <c r="CU765" s="1135"/>
      <c r="CV765" s="1136"/>
      <c r="CW765" s="1136"/>
      <c r="CX765" s="1137"/>
      <c r="CY765" s="1138"/>
      <c r="CZ765" s="1139"/>
      <c r="DA765" s="1140"/>
      <c r="DB765" s="1132"/>
      <c r="DC765" s="1133"/>
      <c r="DD765" s="1133"/>
      <c r="DE765" s="1133"/>
      <c r="DF765" s="1133"/>
      <c r="DG765" s="1134"/>
      <c r="DH765" s="580"/>
      <c r="DI765" s="1084"/>
      <c r="DJ765" s="1084"/>
      <c r="DK765" s="581"/>
      <c r="DL765" s="582"/>
      <c r="DM765" s="1084"/>
      <c r="DN765" s="1084"/>
      <c r="DO765" s="581"/>
      <c r="DP765" s="582"/>
      <c r="DQ765" s="1084"/>
      <c r="DR765" s="1084"/>
      <c r="DS765" s="583"/>
      <c r="DT765" s="1124"/>
      <c r="DU765" s="1125"/>
      <c r="DV765" s="1125"/>
      <c r="DW765" s="1124"/>
      <c r="DX765" s="1125"/>
      <c r="DY765" s="1150"/>
      <c r="DZ765" s="1362"/>
      <c r="EA765" s="1363"/>
      <c r="EB765" s="1362"/>
      <c r="EC765" s="1363"/>
      <c r="ED765" s="1362"/>
      <c r="EE765" s="1377"/>
      <c r="EF765" s="1378"/>
      <c r="EG765" s="1379"/>
      <c r="EH765" s="1379"/>
      <c r="EI765" s="1380"/>
      <c r="EJ765" s="1381"/>
      <c r="EK765" s="1381"/>
      <c r="EL765" s="1381"/>
      <c r="EM765" s="1382"/>
      <c r="EN765" s="1382"/>
      <c r="EO765" s="1382"/>
      <c r="EP765" s="1375"/>
      <c r="EQ765" s="1376"/>
      <c r="ER765" s="1113"/>
      <c r="ES765" s="1113"/>
      <c r="ET765" s="1113"/>
      <c r="EU765" s="1113"/>
      <c r="EV765" s="1113"/>
      <c r="EW765" s="1113"/>
      <c r="EX765" s="1113"/>
      <c r="EY765" s="1113"/>
      <c r="EZ765" s="1114"/>
    </row>
    <row r="766" spans="1:156" ht="30" customHeight="1" x14ac:dyDescent="0.2">
      <c r="A766" s="207">
        <f t="shared" si="81"/>
        <v>755</v>
      </c>
      <c r="B766" s="1103"/>
      <c r="C766" s="1104"/>
      <c r="D766" s="1303"/>
      <c r="E766" s="1304"/>
      <c r="F766" s="1094" t="str">
        <f t="shared" si="83"/>
        <v/>
      </c>
      <c r="G766" s="1095"/>
      <c r="H766" s="1095"/>
      <c r="I766" s="1095"/>
      <c r="J766" s="1095"/>
      <c r="K766" s="1095"/>
      <c r="L766" s="1095"/>
      <c r="M766" s="1095"/>
      <c r="N766" s="1095"/>
      <c r="O766" s="1095"/>
      <c r="P766" s="1095"/>
      <c r="Q766" s="1095"/>
      <c r="R766" s="1095"/>
      <c r="S766" s="1095"/>
      <c r="T766" s="1095"/>
      <c r="U766" s="1095"/>
      <c r="V766" s="1095"/>
      <c r="W766" s="1096"/>
      <c r="X766" s="1299">
        <f t="shared" si="82"/>
        <v>0</v>
      </c>
      <c r="Y766" s="1300"/>
      <c r="Z766" s="1301"/>
      <c r="AA766" s="1100"/>
      <c r="AB766" s="1101"/>
      <c r="AC766" s="1102"/>
      <c r="AD766" s="1135"/>
      <c r="AE766" s="1136"/>
      <c r="AF766" s="1136"/>
      <c r="AG766" s="1137"/>
      <c r="AH766" s="1138"/>
      <c r="AI766" s="1139"/>
      <c r="AJ766" s="1140"/>
      <c r="AK766" s="1132"/>
      <c r="AL766" s="1133"/>
      <c r="AM766" s="1133"/>
      <c r="AN766" s="1133"/>
      <c r="AO766" s="1133"/>
      <c r="AP766" s="1134"/>
      <c r="AQ766" s="642" t="str">
        <f>IF(AK766="","",VLOOKUP(AK766,ﾃﾞｰﾀ一覧!$AH$4:$AR$66,2,FALSE))</f>
        <v/>
      </c>
      <c r="AR766" s="1084"/>
      <c r="AS766" s="1084"/>
      <c r="AT766" s="643" t="str">
        <f>IF(AK766="","",VLOOKUP(AK766,ﾃﾞｰﾀ一覧!$AH$4:$AR$66,3,FALSE))</f>
        <v/>
      </c>
      <c r="AU766" s="644" t="str">
        <f>IF(AK766="","",VLOOKUP(AK766,ﾃﾞｰﾀ一覧!$AH$4:$AR$66,5,FALSE))</f>
        <v/>
      </c>
      <c r="AV766" s="1084"/>
      <c r="AW766" s="1084"/>
      <c r="AX766" s="643" t="str">
        <f>IF(AK766="","",VLOOKUP(AK766,ﾃﾞｰﾀ一覧!$AH$4:$AR$66,6,FALSE))</f>
        <v/>
      </c>
      <c r="AY766" s="649" t="str">
        <f>IF(AK766="","",VLOOKUP(AK766,ﾃﾞｰﾀ一覧!$AH$4:$AR$66,8,FALSE))</f>
        <v/>
      </c>
      <c r="AZ766" s="1084"/>
      <c r="BA766" s="1084"/>
      <c r="BB766" s="388" t="str">
        <f>IF(AK766="","",VLOOKUP(AK766,ﾃﾞｰﾀ一覧!$AH$4:$AR$66,9,FALSE))</f>
        <v/>
      </c>
      <c r="BC766" s="1124"/>
      <c r="BD766" s="1125"/>
      <c r="BE766" s="1125"/>
      <c r="BF766" s="1124"/>
      <c r="BG766" s="1125"/>
      <c r="BH766" s="1125"/>
      <c r="BI766" s="1124"/>
      <c r="BJ766" s="1125"/>
      <c r="BK766" s="1150"/>
      <c r="BL766" s="1154"/>
      <c r="BM766" s="1155"/>
      <c r="BN766" s="1156"/>
      <c r="BO766" s="1109" t="str">
        <f>IF($AK766="","",IF($BF766="","",IF($BF766=ﾃﾞｰﾀ一覧!$U$37,"",IF($BF766=ﾃﾞｰﾀ一覧!$U$38,"",IF($AH766=ﾃﾞｰﾀ一覧!$U$25,VLOOKUP($AK766,ﾃﾞｰﾀ一覧!$AH$43:$AR$66,10,FALSE),VLOOKUP($AK766,ﾃﾞｰﾀ一覧!$AH$4:$AR$66,10,FALSE))))))</f>
        <v/>
      </c>
      <c r="BP766" s="1110"/>
      <c r="BQ766" s="1110"/>
      <c r="BR766" s="1111"/>
      <c r="BS766" s="1307">
        <f>IF($BL766="",0,VLOOKUP($BL766,ﾃﾞｰﾀ一覧!$AY$4:$BB$16,3,FALSE))+IF($BC766="",0,VLOOKUP($BC766,ﾃﾞｰﾀ一覧!$AY$4:$BB$16,3,FALSE))+IF($BD766="",0,VLOOKUP($BD766,ﾃﾞｰﾀ一覧!$AY$4:$BB$16,3,FALSE))</f>
        <v>0</v>
      </c>
      <c r="BT766" s="1307"/>
      <c r="BU766" s="1307"/>
      <c r="BV766" s="1112" t="str">
        <f>IF($BO766="","",IF($BF766=ﾃﾞｰﾀ一覧!$U$37,"",IF($BF766=ﾃﾞｰﾀ一覧!$U$38,"",IF($BO766=ﾃﾞｰﾀ一覧!$AT$27,ﾃﾞｰﾀ一覧!$AT$27,VLOOKUP($AK766,ﾃﾞｰﾀ一覧!$AH$4:$AR$66,11,FALSE)*IF($BO766=ﾃﾞｰﾀ一覧!$AT$17,($AR766+1)*($AV766+1),IF($BO766=ﾃﾞｰﾀ一覧!$AT$22,IF(COUNTIF($AD766,"*天端*"),ﾃﾞｰﾀ一覧!$AU$43/2,ﾃﾞｰﾀ一覧!$AU$43/3),IF($BO766=ﾃﾞｰﾀ一覧!$AT$20,$AR766*$AV766,IF($BO766=ﾃﾞｰﾀ一覧!$AT$21,$AV766,1))))))))</f>
        <v/>
      </c>
      <c r="BW766" s="1112"/>
      <c r="BX766" s="1112"/>
      <c r="BY766" s="1088" t="str">
        <f>IF($B766="","",IF($AH766="","",IF($CK766=ﾃﾞｰﾀ一覧!$U$53,ﾃﾞｰﾀ一覧!$U$61,IF($AH766=ﾃﾞｰﾀ一覧!$U$21,ﾃﾞｰﾀ一覧!$U$60,IF(OR($AH766=ﾃﾞｰﾀ一覧!$U$19,$AH766=ﾃﾞｰﾀ一覧!$U$20,$AH766=ﾃﾞｰﾀ一覧!$U$23,$AH766=ﾃﾞｰﾀ一覧!$U$22,$AH766=ﾃﾞｰﾀ一覧!$U$18,AH766=ﾃﾞｰﾀ一覧!$U$25),ﾃﾞｰﾀ一覧!$U$59,ﾃﾞｰﾀ一覧!$U$62)))))</f>
        <v/>
      </c>
      <c r="BZ766" s="1089"/>
      <c r="CA766" s="1113"/>
      <c r="CB766" s="1113"/>
      <c r="CC766" s="1113"/>
      <c r="CD766" s="1113"/>
      <c r="CE766" s="1113"/>
      <c r="CF766" s="1113"/>
      <c r="CG766" s="1113"/>
      <c r="CH766" s="1113"/>
      <c r="CI766" s="1114"/>
      <c r="CK766" s="240"/>
      <c r="CM766" s="378" t="str">
        <f t="shared" si="77"/>
        <v/>
      </c>
      <c r="CN766" s="379" t="str">
        <f t="shared" si="78"/>
        <v/>
      </c>
      <c r="CO766" s="379" t="str">
        <f t="shared" si="79"/>
        <v/>
      </c>
      <c r="CP766" s="380" t="str">
        <f t="shared" si="80"/>
        <v/>
      </c>
      <c r="CQ766" s="244"/>
      <c r="CR766" s="1100"/>
      <c r="CS766" s="1101"/>
      <c r="CT766" s="1102"/>
      <c r="CU766" s="1135"/>
      <c r="CV766" s="1136"/>
      <c r="CW766" s="1136"/>
      <c r="CX766" s="1137"/>
      <c r="CY766" s="1138"/>
      <c r="CZ766" s="1139"/>
      <c r="DA766" s="1140"/>
      <c r="DB766" s="1132"/>
      <c r="DC766" s="1133"/>
      <c r="DD766" s="1133"/>
      <c r="DE766" s="1133"/>
      <c r="DF766" s="1133"/>
      <c r="DG766" s="1134"/>
      <c r="DH766" s="580"/>
      <c r="DI766" s="1084"/>
      <c r="DJ766" s="1084"/>
      <c r="DK766" s="581"/>
      <c r="DL766" s="582"/>
      <c r="DM766" s="1084"/>
      <c r="DN766" s="1084"/>
      <c r="DO766" s="581"/>
      <c r="DP766" s="582"/>
      <c r="DQ766" s="1084"/>
      <c r="DR766" s="1084"/>
      <c r="DS766" s="583"/>
      <c r="DT766" s="1124"/>
      <c r="DU766" s="1125"/>
      <c r="DV766" s="1125"/>
      <c r="DW766" s="1124"/>
      <c r="DX766" s="1125"/>
      <c r="DY766" s="1150"/>
      <c r="DZ766" s="1362"/>
      <c r="EA766" s="1363"/>
      <c r="EB766" s="1362"/>
      <c r="EC766" s="1363"/>
      <c r="ED766" s="1362"/>
      <c r="EE766" s="1377"/>
      <c r="EF766" s="1378"/>
      <c r="EG766" s="1379"/>
      <c r="EH766" s="1379"/>
      <c r="EI766" s="1380"/>
      <c r="EJ766" s="1381"/>
      <c r="EK766" s="1381"/>
      <c r="EL766" s="1381"/>
      <c r="EM766" s="1382"/>
      <c r="EN766" s="1382"/>
      <c r="EO766" s="1382"/>
      <c r="EP766" s="1375"/>
      <c r="EQ766" s="1376"/>
      <c r="ER766" s="1113"/>
      <c r="ES766" s="1113"/>
      <c r="ET766" s="1113"/>
      <c r="EU766" s="1113"/>
      <c r="EV766" s="1113"/>
      <c r="EW766" s="1113"/>
      <c r="EX766" s="1113"/>
      <c r="EY766" s="1113"/>
      <c r="EZ766" s="1114"/>
    </row>
    <row r="767" spans="1:156" ht="30" customHeight="1" x14ac:dyDescent="0.2">
      <c r="A767" s="207">
        <f t="shared" si="81"/>
        <v>756</v>
      </c>
      <c r="B767" s="1103"/>
      <c r="C767" s="1104"/>
      <c r="D767" s="1303"/>
      <c r="E767" s="1304"/>
      <c r="F767" s="1094" t="str">
        <f t="shared" si="83"/>
        <v/>
      </c>
      <c r="G767" s="1095"/>
      <c r="H767" s="1095"/>
      <c r="I767" s="1095"/>
      <c r="J767" s="1095"/>
      <c r="K767" s="1095"/>
      <c r="L767" s="1095"/>
      <c r="M767" s="1095"/>
      <c r="N767" s="1095"/>
      <c r="O767" s="1095"/>
      <c r="P767" s="1095"/>
      <c r="Q767" s="1095"/>
      <c r="R767" s="1095"/>
      <c r="S767" s="1095"/>
      <c r="T767" s="1095"/>
      <c r="U767" s="1095"/>
      <c r="V767" s="1095"/>
      <c r="W767" s="1096"/>
      <c r="X767" s="1299">
        <f t="shared" si="82"/>
        <v>0</v>
      </c>
      <c r="Y767" s="1300"/>
      <c r="Z767" s="1301"/>
      <c r="AA767" s="1100"/>
      <c r="AB767" s="1101"/>
      <c r="AC767" s="1102"/>
      <c r="AD767" s="1135"/>
      <c r="AE767" s="1136"/>
      <c r="AF767" s="1136"/>
      <c r="AG767" s="1137"/>
      <c r="AH767" s="1138"/>
      <c r="AI767" s="1139"/>
      <c r="AJ767" s="1140"/>
      <c r="AK767" s="1132"/>
      <c r="AL767" s="1133"/>
      <c r="AM767" s="1133"/>
      <c r="AN767" s="1133"/>
      <c r="AO767" s="1133"/>
      <c r="AP767" s="1134"/>
      <c r="AQ767" s="642" t="str">
        <f>IF(AK767="","",VLOOKUP(AK767,ﾃﾞｰﾀ一覧!$AH$4:$AR$66,2,FALSE))</f>
        <v/>
      </c>
      <c r="AR767" s="1084"/>
      <c r="AS767" s="1084"/>
      <c r="AT767" s="643" t="str">
        <f>IF(AK767="","",VLOOKUP(AK767,ﾃﾞｰﾀ一覧!$AH$4:$AR$66,3,FALSE))</f>
        <v/>
      </c>
      <c r="AU767" s="644" t="str">
        <f>IF(AK767="","",VLOOKUP(AK767,ﾃﾞｰﾀ一覧!$AH$4:$AR$66,5,FALSE))</f>
        <v/>
      </c>
      <c r="AV767" s="1084"/>
      <c r="AW767" s="1084"/>
      <c r="AX767" s="643" t="str">
        <f>IF(AK767="","",VLOOKUP(AK767,ﾃﾞｰﾀ一覧!$AH$4:$AR$66,6,FALSE))</f>
        <v/>
      </c>
      <c r="AY767" s="649" t="str">
        <f>IF(AK767="","",VLOOKUP(AK767,ﾃﾞｰﾀ一覧!$AH$4:$AR$66,8,FALSE))</f>
        <v/>
      </c>
      <c r="AZ767" s="1084"/>
      <c r="BA767" s="1084"/>
      <c r="BB767" s="388" t="str">
        <f>IF(AK767="","",VLOOKUP(AK767,ﾃﾞｰﾀ一覧!$AH$4:$AR$66,9,FALSE))</f>
        <v/>
      </c>
      <c r="BC767" s="1124"/>
      <c r="BD767" s="1125"/>
      <c r="BE767" s="1125"/>
      <c r="BF767" s="1124"/>
      <c r="BG767" s="1125"/>
      <c r="BH767" s="1125"/>
      <c r="BI767" s="1124"/>
      <c r="BJ767" s="1125"/>
      <c r="BK767" s="1150"/>
      <c r="BL767" s="1154"/>
      <c r="BM767" s="1155"/>
      <c r="BN767" s="1156"/>
      <c r="BO767" s="1109" t="str">
        <f>IF($AK767="","",IF($BF767="","",IF($BF767=ﾃﾞｰﾀ一覧!$U$37,"",IF($BF767=ﾃﾞｰﾀ一覧!$U$38,"",IF($AH767=ﾃﾞｰﾀ一覧!$U$25,VLOOKUP($AK767,ﾃﾞｰﾀ一覧!$AH$43:$AR$66,10,FALSE),VLOOKUP($AK767,ﾃﾞｰﾀ一覧!$AH$4:$AR$66,10,FALSE))))))</f>
        <v/>
      </c>
      <c r="BP767" s="1110"/>
      <c r="BQ767" s="1110"/>
      <c r="BR767" s="1111"/>
      <c r="BS767" s="1307">
        <f>IF($BL767="",0,VLOOKUP($BL767,ﾃﾞｰﾀ一覧!$AY$4:$BB$16,3,FALSE))+IF($BC767="",0,VLOOKUP($BC767,ﾃﾞｰﾀ一覧!$AY$4:$BB$16,3,FALSE))+IF($BD767="",0,VLOOKUP($BD767,ﾃﾞｰﾀ一覧!$AY$4:$BB$16,3,FALSE))</f>
        <v>0</v>
      </c>
      <c r="BT767" s="1307"/>
      <c r="BU767" s="1307"/>
      <c r="BV767" s="1112" t="str">
        <f>IF($BO767="","",IF($BF767=ﾃﾞｰﾀ一覧!$U$37,"",IF($BF767=ﾃﾞｰﾀ一覧!$U$38,"",IF($BO767=ﾃﾞｰﾀ一覧!$AT$27,ﾃﾞｰﾀ一覧!$AT$27,VLOOKUP($AK767,ﾃﾞｰﾀ一覧!$AH$4:$AR$66,11,FALSE)*IF($BO767=ﾃﾞｰﾀ一覧!$AT$17,($AR767+1)*($AV767+1),IF($BO767=ﾃﾞｰﾀ一覧!$AT$22,IF(COUNTIF($AD767,"*天端*"),ﾃﾞｰﾀ一覧!$AU$43/2,ﾃﾞｰﾀ一覧!$AU$43/3),IF($BO767=ﾃﾞｰﾀ一覧!$AT$20,$AR767*$AV767,IF($BO767=ﾃﾞｰﾀ一覧!$AT$21,$AV767,1))))))))</f>
        <v/>
      </c>
      <c r="BW767" s="1112"/>
      <c r="BX767" s="1112"/>
      <c r="BY767" s="1088" t="str">
        <f>IF($B767="","",IF($AH767="","",IF($CK767=ﾃﾞｰﾀ一覧!$U$53,ﾃﾞｰﾀ一覧!$U$61,IF($AH767=ﾃﾞｰﾀ一覧!$U$21,ﾃﾞｰﾀ一覧!$U$60,IF(OR($AH767=ﾃﾞｰﾀ一覧!$U$19,$AH767=ﾃﾞｰﾀ一覧!$U$20,$AH767=ﾃﾞｰﾀ一覧!$U$23,$AH767=ﾃﾞｰﾀ一覧!$U$22,$AH767=ﾃﾞｰﾀ一覧!$U$18,AH767=ﾃﾞｰﾀ一覧!$U$25),ﾃﾞｰﾀ一覧!$U$59,ﾃﾞｰﾀ一覧!$U$62)))))</f>
        <v/>
      </c>
      <c r="BZ767" s="1089"/>
      <c r="CA767" s="1113"/>
      <c r="CB767" s="1113"/>
      <c r="CC767" s="1113"/>
      <c r="CD767" s="1113"/>
      <c r="CE767" s="1113"/>
      <c r="CF767" s="1113"/>
      <c r="CG767" s="1113"/>
      <c r="CH767" s="1113"/>
      <c r="CI767" s="1114"/>
      <c r="CK767" s="240"/>
      <c r="CM767" s="378" t="str">
        <f t="shared" si="77"/>
        <v/>
      </c>
      <c r="CN767" s="379" t="str">
        <f t="shared" si="78"/>
        <v/>
      </c>
      <c r="CO767" s="379" t="str">
        <f t="shared" si="79"/>
        <v/>
      </c>
      <c r="CP767" s="380" t="str">
        <f t="shared" si="80"/>
        <v/>
      </c>
      <c r="CQ767" s="244"/>
      <c r="CR767" s="1100"/>
      <c r="CS767" s="1101"/>
      <c r="CT767" s="1102"/>
      <c r="CU767" s="1135"/>
      <c r="CV767" s="1136"/>
      <c r="CW767" s="1136"/>
      <c r="CX767" s="1137"/>
      <c r="CY767" s="1138"/>
      <c r="CZ767" s="1139"/>
      <c r="DA767" s="1140"/>
      <c r="DB767" s="1132"/>
      <c r="DC767" s="1133"/>
      <c r="DD767" s="1133"/>
      <c r="DE767" s="1133"/>
      <c r="DF767" s="1133"/>
      <c r="DG767" s="1134"/>
      <c r="DH767" s="580"/>
      <c r="DI767" s="1084"/>
      <c r="DJ767" s="1084"/>
      <c r="DK767" s="581"/>
      <c r="DL767" s="582"/>
      <c r="DM767" s="1084"/>
      <c r="DN767" s="1084"/>
      <c r="DO767" s="581"/>
      <c r="DP767" s="582"/>
      <c r="DQ767" s="1084"/>
      <c r="DR767" s="1084"/>
      <c r="DS767" s="583"/>
      <c r="DT767" s="1124"/>
      <c r="DU767" s="1125"/>
      <c r="DV767" s="1125"/>
      <c r="DW767" s="1124"/>
      <c r="DX767" s="1125"/>
      <c r="DY767" s="1150"/>
      <c r="DZ767" s="1362"/>
      <c r="EA767" s="1363"/>
      <c r="EB767" s="1362"/>
      <c r="EC767" s="1363"/>
      <c r="ED767" s="1362"/>
      <c r="EE767" s="1377"/>
      <c r="EF767" s="1378"/>
      <c r="EG767" s="1379"/>
      <c r="EH767" s="1379"/>
      <c r="EI767" s="1380"/>
      <c r="EJ767" s="1381"/>
      <c r="EK767" s="1381"/>
      <c r="EL767" s="1381"/>
      <c r="EM767" s="1382"/>
      <c r="EN767" s="1382"/>
      <c r="EO767" s="1382"/>
      <c r="EP767" s="1375"/>
      <c r="EQ767" s="1376"/>
      <c r="ER767" s="1113"/>
      <c r="ES767" s="1113"/>
      <c r="ET767" s="1113"/>
      <c r="EU767" s="1113"/>
      <c r="EV767" s="1113"/>
      <c r="EW767" s="1113"/>
      <c r="EX767" s="1113"/>
      <c r="EY767" s="1113"/>
      <c r="EZ767" s="1114"/>
    </row>
    <row r="768" spans="1:156" ht="30" customHeight="1" x14ac:dyDescent="0.2">
      <c r="A768" s="207">
        <f t="shared" si="81"/>
        <v>757</v>
      </c>
      <c r="B768" s="1103"/>
      <c r="C768" s="1104"/>
      <c r="D768" s="1303"/>
      <c r="E768" s="1304"/>
      <c r="F768" s="1094" t="str">
        <f t="shared" si="83"/>
        <v/>
      </c>
      <c r="G768" s="1095"/>
      <c r="H768" s="1095"/>
      <c r="I768" s="1095"/>
      <c r="J768" s="1095"/>
      <c r="K768" s="1095"/>
      <c r="L768" s="1095"/>
      <c r="M768" s="1095"/>
      <c r="N768" s="1095"/>
      <c r="O768" s="1095"/>
      <c r="P768" s="1095"/>
      <c r="Q768" s="1095"/>
      <c r="R768" s="1095"/>
      <c r="S768" s="1095"/>
      <c r="T768" s="1095"/>
      <c r="U768" s="1095"/>
      <c r="V768" s="1095"/>
      <c r="W768" s="1096"/>
      <c r="X768" s="1299">
        <f t="shared" si="82"/>
        <v>0</v>
      </c>
      <c r="Y768" s="1300"/>
      <c r="Z768" s="1301"/>
      <c r="AA768" s="1100"/>
      <c r="AB768" s="1101"/>
      <c r="AC768" s="1102"/>
      <c r="AD768" s="1135"/>
      <c r="AE768" s="1136"/>
      <c r="AF768" s="1136"/>
      <c r="AG768" s="1137"/>
      <c r="AH768" s="1138"/>
      <c r="AI768" s="1139"/>
      <c r="AJ768" s="1140"/>
      <c r="AK768" s="1132"/>
      <c r="AL768" s="1133"/>
      <c r="AM768" s="1133"/>
      <c r="AN768" s="1133"/>
      <c r="AO768" s="1133"/>
      <c r="AP768" s="1134"/>
      <c r="AQ768" s="642" t="str">
        <f>IF(AK768="","",VLOOKUP(AK768,ﾃﾞｰﾀ一覧!$AH$4:$AR$66,2,FALSE))</f>
        <v/>
      </c>
      <c r="AR768" s="1084"/>
      <c r="AS768" s="1084"/>
      <c r="AT768" s="643" t="str">
        <f>IF(AK768="","",VLOOKUP(AK768,ﾃﾞｰﾀ一覧!$AH$4:$AR$66,3,FALSE))</f>
        <v/>
      </c>
      <c r="AU768" s="644" t="str">
        <f>IF(AK768="","",VLOOKUP(AK768,ﾃﾞｰﾀ一覧!$AH$4:$AR$66,5,FALSE))</f>
        <v/>
      </c>
      <c r="AV768" s="1084"/>
      <c r="AW768" s="1084"/>
      <c r="AX768" s="643" t="str">
        <f>IF(AK768="","",VLOOKUP(AK768,ﾃﾞｰﾀ一覧!$AH$4:$AR$66,6,FALSE))</f>
        <v/>
      </c>
      <c r="AY768" s="649" t="str">
        <f>IF(AK768="","",VLOOKUP(AK768,ﾃﾞｰﾀ一覧!$AH$4:$AR$66,8,FALSE))</f>
        <v/>
      </c>
      <c r="AZ768" s="1084"/>
      <c r="BA768" s="1084"/>
      <c r="BB768" s="388" t="str">
        <f>IF(AK768="","",VLOOKUP(AK768,ﾃﾞｰﾀ一覧!$AH$4:$AR$66,9,FALSE))</f>
        <v/>
      </c>
      <c r="BC768" s="1124"/>
      <c r="BD768" s="1125"/>
      <c r="BE768" s="1125"/>
      <c r="BF768" s="1124"/>
      <c r="BG768" s="1125"/>
      <c r="BH768" s="1125"/>
      <c r="BI768" s="1124"/>
      <c r="BJ768" s="1125"/>
      <c r="BK768" s="1150"/>
      <c r="BL768" s="1154"/>
      <c r="BM768" s="1155"/>
      <c r="BN768" s="1156"/>
      <c r="BO768" s="1109" t="str">
        <f>IF($AK768="","",IF($BF768="","",IF($BF768=ﾃﾞｰﾀ一覧!$U$37,"",IF($BF768=ﾃﾞｰﾀ一覧!$U$38,"",IF($AH768=ﾃﾞｰﾀ一覧!$U$25,VLOOKUP($AK768,ﾃﾞｰﾀ一覧!$AH$43:$AR$66,10,FALSE),VLOOKUP($AK768,ﾃﾞｰﾀ一覧!$AH$4:$AR$66,10,FALSE))))))</f>
        <v/>
      </c>
      <c r="BP768" s="1110"/>
      <c r="BQ768" s="1110"/>
      <c r="BR768" s="1111"/>
      <c r="BS768" s="1307">
        <f>IF($BL768="",0,VLOOKUP($BL768,ﾃﾞｰﾀ一覧!$AY$4:$BB$16,3,FALSE))+IF($BC768="",0,VLOOKUP($BC768,ﾃﾞｰﾀ一覧!$AY$4:$BB$16,3,FALSE))+IF($BD768="",0,VLOOKUP($BD768,ﾃﾞｰﾀ一覧!$AY$4:$BB$16,3,FALSE))</f>
        <v>0</v>
      </c>
      <c r="BT768" s="1307"/>
      <c r="BU768" s="1307"/>
      <c r="BV768" s="1112" t="str">
        <f>IF($BO768="","",IF($BF768=ﾃﾞｰﾀ一覧!$U$37,"",IF($BF768=ﾃﾞｰﾀ一覧!$U$38,"",IF($BO768=ﾃﾞｰﾀ一覧!$AT$27,ﾃﾞｰﾀ一覧!$AT$27,VLOOKUP($AK768,ﾃﾞｰﾀ一覧!$AH$4:$AR$66,11,FALSE)*IF($BO768=ﾃﾞｰﾀ一覧!$AT$17,($AR768+1)*($AV768+1),IF($BO768=ﾃﾞｰﾀ一覧!$AT$22,IF(COUNTIF($AD768,"*天端*"),ﾃﾞｰﾀ一覧!$AU$43/2,ﾃﾞｰﾀ一覧!$AU$43/3),IF($BO768=ﾃﾞｰﾀ一覧!$AT$20,$AR768*$AV768,IF($BO768=ﾃﾞｰﾀ一覧!$AT$21,$AV768,1))))))))</f>
        <v/>
      </c>
      <c r="BW768" s="1112"/>
      <c r="BX768" s="1112"/>
      <c r="BY768" s="1088" t="str">
        <f>IF($B768="","",IF($AH768="","",IF($CK768=ﾃﾞｰﾀ一覧!$U$53,ﾃﾞｰﾀ一覧!$U$61,IF($AH768=ﾃﾞｰﾀ一覧!$U$21,ﾃﾞｰﾀ一覧!$U$60,IF(OR($AH768=ﾃﾞｰﾀ一覧!$U$19,$AH768=ﾃﾞｰﾀ一覧!$U$20,$AH768=ﾃﾞｰﾀ一覧!$U$23,$AH768=ﾃﾞｰﾀ一覧!$U$22,$AH768=ﾃﾞｰﾀ一覧!$U$18,AH768=ﾃﾞｰﾀ一覧!$U$25),ﾃﾞｰﾀ一覧!$U$59,ﾃﾞｰﾀ一覧!$U$62)))))</f>
        <v/>
      </c>
      <c r="BZ768" s="1089"/>
      <c r="CA768" s="1113"/>
      <c r="CB768" s="1113"/>
      <c r="CC768" s="1113"/>
      <c r="CD768" s="1113"/>
      <c r="CE768" s="1113"/>
      <c r="CF768" s="1113"/>
      <c r="CG768" s="1113"/>
      <c r="CH768" s="1113"/>
      <c r="CI768" s="1114"/>
      <c r="CK768" s="240"/>
      <c r="CM768" s="378" t="str">
        <f t="shared" si="77"/>
        <v/>
      </c>
      <c r="CN768" s="379" t="str">
        <f t="shared" si="78"/>
        <v/>
      </c>
      <c r="CO768" s="379" t="str">
        <f t="shared" si="79"/>
        <v/>
      </c>
      <c r="CP768" s="380" t="str">
        <f t="shared" si="80"/>
        <v/>
      </c>
      <c r="CQ768" s="244"/>
      <c r="CR768" s="1100"/>
      <c r="CS768" s="1101"/>
      <c r="CT768" s="1102"/>
      <c r="CU768" s="1135"/>
      <c r="CV768" s="1136"/>
      <c r="CW768" s="1136"/>
      <c r="CX768" s="1137"/>
      <c r="CY768" s="1138"/>
      <c r="CZ768" s="1139"/>
      <c r="DA768" s="1140"/>
      <c r="DB768" s="1132"/>
      <c r="DC768" s="1133"/>
      <c r="DD768" s="1133"/>
      <c r="DE768" s="1133"/>
      <c r="DF768" s="1133"/>
      <c r="DG768" s="1134"/>
      <c r="DH768" s="580"/>
      <c r="DI768" s="1084"/>
      <c r="DJ768" s="1084"/>
      <c r="DK768" s="581"/>
      <c r="DL768" s="582"/>
      <c r="DM768" s="1084"/>
      <c r="DN768" s="1084"/>
      <c r="DO768" s="581"/>
      <c r="DP768" s="582"/>
      <c r="DQ768" s="1084"/>
      <c r="DR768" s="1084"/>
      <c r="DS768" s="583"/>
      <c r="DT768" s="1124"/>
      <c r="DU768" s="1125"/>
      <c r="DV768" s="1125"/>
      <c r="DW768" s="1124"/>
      <c r="DX768" s="1125"/>
      <c r="DY768" s="1150"/>
      <c r="DZ768" s="1362"/>
      <c r="EA768" s="1363"/>
      <c r="EB768" s="1362"/>
      <c r="EC768" s="1363"/>
      <c r="ED768" s="1362"/>
      <c r="EE768" s="1377"/>
      <c r="EF768" s="1378"/>
      <c r="EG768" s="1379"/>
      <c r="EH768" s="1379"/>
      <c r="EI768" s="1380"/>
      <c r="EJ768" s="1381"/>
      <c r="EK768" s="1381"/>
      <c r="EL768" s="1381"/>
      <c r="EM768" s="1382"/>
      <c r="EN768" s="1382"/>
      <c r="EO768" s="1382"/>
      <c r="EP768" s="1375"/>
      <c r="EQ768" s="1376"/>
      <c r="ER768" s="1113"/>
      <c r="ES768" s="1113"/>
      <c r="ET768" s="1113"/>
      <c r="EU768" s="1113"/>
      <c r="EV768" s="1113"/>
      <c r="EW768" s="1113"/>
      <c r="EX768" s="1113"/>
      <c r="EY768" s="1113"/>
      <c r="EZ768" s="1114"/>
    </row>
    <row r="769" spans="1:156" ht="30" customHeight="1" x14ac:dyDescent="0.2">
      <c r="A769" s="207">
        <f t="shared" si="81"/>
        <v>758</v>
      </c>
      <c r="B769" s="1103"/>
      <c r="C769" s="1104"/>
      <c r="D769" s="1303"/>
      <c r="E769" s="1304"/>
      <c r="F769" s="1094" t="str">
        <f t="shared" si="83"/>
        <v/>
      </c>
      <c r="G769" s="1095"/>
      <c r="H769" s="1095"/>
      <c r="I769" s="1095"/>
      <c r="J769" s="1095"/>
      <c r="K769" s="1095"/>
      <c r="L769" s="1095"/>
      <c r="M769" s="1095"/>
      <c r="N769" s="1095"/>
      <c r="O769" s="1095"/>
      <c r="P769" s="1095"/>
      <c r="Q769" s="1095"/>
      <c r="R769" s="1095"/>
      <c r="S769" s="1095"/>
      <c r="T769" s="1095"/>
      <c r="U769" s="1095"/>
      <c r="V769" s="1095"/>
      <c r="W769" s="1096"/>
      <c r="X769" s="1299">
        <f t="shared" si="82"/>
        <v>0</v>
      </c>
      <c r="Y769" s="1300"/>
      <c r="Z769" s="1301"/>
      <c r="AA769" s="1100"/>
      <c r="AB769" s="1101"/>
      <c r="AC769" s="1102"/>
      <c r="AD769" s="1135"/>
      <c r="AE769" s="1136"/>
      <c r="AF769" s="1136"/>
      <c r="AG769" s="1137"/>
      <c r="AH769" s="1138"/>
      <c r="AI769" s="1139"/>
      <c r="AJ769" s="1140"/>
      <c r="AK769" s="1132"/>
      <c r="AL769" s="1133"/>
      <c r="AM769" s="1133"/>
      <c r="AN769" s="1133"/>
      <c r="AO769" s="1133"/>
      <c r="AP769" s="1134"/>
      <c r="AQ769" s="642" t="str">
        <f>IF(AK769="","",VLOOKUP(AK769,ﾃﾞｰﾀ一覧!$AH$4:$AR$66,2,FALSE))</f>
        <v/>
      </c>
      <c r="AR769" s="1084"/>
      <c r="AS769" s="1084"/>
      <c r="AT769" s="643" t="str">
        <f>IF(AK769="","",VLOOKUP(AK769,ﾃﾞｰﾀ一覧!$AH$4:$AR$66,3,FALSE))</f>
        <v/>
      </c>
      <c r="AU769" s="644" t="str">
        <f>IF(AK769="","",VLOOKUP(AK769,ﾃﾞｰﾀ一覧!$AH$4:$AR$66,5,FALSE))</f>
        <v/>
      </c>
      <c r="AV769" s="1084"/>
      <c r="AW769" s="1084"/>
      <c r="AX769" s="643" t="str">
        <f>IF(AK769="","",VLOOKUP(AK769,ﾃﾞｰﾀ一覧!$AH$4:$AR$66,6,FALSE))</f>
        <v/>
      </c>
      <c r="AY769" s="649" t="str">
        <f>IF(AK769="","",VLOOKUP(AK769,ﾃﾞｰﾀ一覧!$AH$4:$AR$66,8,FALSE))</f>
        <v/>
      </c>
      <c r="AZ769" s="1084"/>
      <c r="BA769" s="1084"/>
      <c r="BB769" s="388" t="str">
        <f>IF(AK769="","",VLOOKUP(AK769,ﾃﾞｰﾀ一覧!$AH$4:$AR$66,9,FALSE))</f>
        <v/>
      </c>
      <c r="BC769" s="1124"/>
      <c r="BD769" s="1125"/>
      <c r="BE769" s="1125"/>
      <c r="BF769" s="1124"/>
      <c r="BG769" s="1125"/>
      <c r="BH769" s="1125"/>
      <c r="BI769" s="1124"/>
      <c r="BJ769" s="1125"/>
      <c r="BK769" s="1150"/>
      <c r="BL769" s="1154"/>
      <c r="BM769" s="1155"/>
      <c r="BN769" s="1156"/>
      <c r="BO769" s="1109" t="str">
        <f>IF($AK769="","",IF($BF769="","",IF($BF769=ﾃﾞｰﾀ一覧!$U$37,"",IF($BF769=ﾃﾞｰﾀ一覧!$U$38,"",IF($AH769=ﾃﾞｰﾀ一覧!$U$25,VLOOKUP($AK769,ﾃﾞｰﾀ一覧!$AH$43:$AR$66,10,FALSE),VLOOKUP($AK769,ﾃﾞｰﾀ一覧!$AH$4:$AR$66,10,FALSE))))))</f>
        <v/>
      </c>
      <c r="BP769" s="1110"/>
      <c r="BQ769" s="1110"/>
      <c r="BR769" s="1111"/>
      <c r="BS769" s="1307">
        <f>IF($BL769="",0,VLOOKUP($BL769,ﾃﾞｰﾀ一覧!$AY$4:$BB$16,3,FALSE))+IF($BC769="",0,VLOOKUP($BC769,ﾃﾞｰﾀ一覧!$AY$4:$BB$16,3,FALSE))+IF($BD769="",0,VLOOKUP($BD769,ﾃﾞｰﾀ一覧!$AY$4:$BB$16,3,FALSE))</f>
        <v>0</v>
      </c>
      <c r="BT769" s="1307"/>
      <c r="BU769" s="1307"/>
      <c r="BV769" s="1112" t="str">
        <f>IF($BO769="","",IF($BF769=ﾃﾞｰﾀ一覧!$U$37,"",IF($BF769=ﾃﾞｰﾀ一覧!$U$38,"",IF($BO769=ﾃﾞｰﾀ一覧!$AT$27,ﾃﾞｰﾀ一覧!$AT$27,VLOOKUP($AK769,ﾃﾞｰﾀ一覧!$AH$4:$AR$66,11,FALSE)*IF($BO769=ﾃﾞｰﾀ一覧!$AT$17,($AR769+1)*($AV769+1),IF($BO769=ﾃﾞｰﾀ一覧!$AT$22,IF(COUNTIF($AD769,"*天端*"),ﾃﾞｰﾀ一覧!$AU$43/2,ﾃﾞｰﾀ一覧!$AU$43/3),IF($BO769=ﾃﾞｰﾀ一覧!$AT$20,$AR769*$AV769,IF($BO769=ﾃﾞｰﾀ一覧!$AT$21,$AV769,1))))))))</f>
        <v/>
      </c>
      <c r="BW769" s="1112"/>
      <c r="BX769" s="1112"/>
      <c r="BY769" s="1088" t="str">
        <f>IF($B769="","",IF($AH769="","",IF($CK769=ﾃﾞｰﾀ一覧!$U$53,ﾃﾞｰﾀ一覧!$U$61,IF($AH769=ﾃﾞｰﾀ一覧!$U$21,ﾃﾞｰﾀ一覧!$U$60,IF(OR($AH769=ﾃﾞｰﾀ一覧!$U$19,$AH769=ﾃﾞｰﾀ一覧!$U$20,$AH769=ﾃﾞｰﾀ一覧!$U$23,$AH769=ﾃﾞｰﾀ一覧!$U$22,$AH769=ﾃﾞｰﾀ一覧!$U$18,AH769=ﾃﾞｰﾀ一覧!$U$25),ﾃﾞｰﾀ一覧!$U$59,ﾃﾞｰﾀ一覧!$U$62)))))</f>
        <v/>
      </c>
      <c r="BZ769" s="1089"/>
      <c r="CA769" s="1113"/>
      <c r="CB769" s="1113"/>
      <c r="CC769" s="1113"/>
      <c r="CD769" s="1113"/>
      <c r="CE769" s="1113"/>
      <c r="CF769" s="1113"/>
      <c r="CG769" s="1113"/>
      <c r="CH769" s="1113"/>
      <c r="CI769" s="1114"/>
      <c r="CK769" s="240"/>
      <c r="CM769" s="378" t="str">
        <f t="shared" si="77"/>
        <v/>
      </c>
      <c r="CN769" s="379" t="str">
        <f t="shared" si="78"/>
        <v/>
      </c>
      <c r="CO769" s="379" t="str">
        <f t="shared" si="79"/>
        <v/>
      </c>
      <c r="CP769" s="380" t="str">
        <f t="shared" si="80"/>
        <v/>
      </c>
      <c r="CQ769" s="244"/>
      <c r="CR769" s="1100"/>
      <c r="CS769" s="1101"/>
      <c r="CT769" s="1102"/>
      <c r="CU769" s="1135"/>
      <c r="CV769" s="1136"/>
      <c r="CW769" s="1136"/>
      <c r="CX769" s="1137"/>
      <c r="CY769" s="1138"/>
      <c r="CZ769" s="1139"/>
      <c r="DA769" s="1140"/>
      <c r="DB769" s="1132"/>
      <c r="DC769" s="1133"/>
      <c r="DD769" s="1133"/>
      <c r="DE769" s="1133"/>
      <c r="DF769" s="1133"/>
      <c r="DG769" s="1134"/>
      <c r="DH769" s="580"/>
      <c r="DI769" s="1084"/>
      <c r="DJ769" s="1084"/>
      <c r="DK769" s="581"/>
      <c r="DL769" s="582"/>
      <c r="DM769" s="1084"/>
      <c r="DN769" s="1084"/>
      <c r="DO769" s="581"/>
      <c r="DP769" s="582"/>
      <c r="DQ769" s="1084"/>
      <c r="DR769" s="1084"/>
      <c r="DS769" s="583"/>
      <c r="DT769" s="1124"/>
      <c r="DU769" s="1125"/>
      <c r="DV769" s="1125"/>
      <c r="DW769" s="1124"/>
      <c r="DX769" s="1125"/>
      <c r="DY769" s="1150"/>
      <c r="DZ769" s="1362"/>
      <c r="EA769" s="1363"/>
      <c r="EB769" s="1362"/>
      <c r="EC769" s="1363"/>
      <c r="ED769" s="1362"/>
      <c r="EE769" s="1377"/>
      <c r="EF769" s="1378"/>
      <c r="EG769" s="1379"/>
      <c r="EH769" s="1379"/>
      <c r="EI769" s="1380"/>
      <c r="EJ769" s="1381"/>
      <c r="EK769" s="1381"/>
      <c r="EL769" s="1381"/>
      <c r="EM769" s="1382"/>
      <c r="EN769" s="1382"/>
      <c r="EO769" s="1382"/>
      <c r="EP769" s="1375"/>
      <c r="EQ769" s="1376"/>
      <c r="ER769" s="1113"/>
      <c r="ES769" s="1113"/>
      <c r="ET769" s="1113"/>
      <c r="EU769" s="1113"/>
      <c r="EV769" s="1113"/>
      <c r="EW769" s="1113"/>
      <c r="EX769" s="1113"/>
      <c r="EY769" s="1113"/>
      <c r="EZ769" s="1114"/>
    </row>
    <row r="770" spans="1:156" ht="30" customHeight="1" x14ac:dyDescent="0.2">
      <c r="A770" s="207">
        <f t="shared" si="81"/>
        <v>759</v>
      </c>
      <c r="B770" s="1103"/>
      <c r="C770" s="1104"/>
      <c r="D770" s="1303"/>
      <c r="E770" s="1304"/>
      <c r="F770" s="1094" t="str">
        <f t="shared" si="83"/>
        <v/>
      </c>
      <c r="G770" s="1095"/>
      <c r="H770" s="1095"/>
      <c r="I770" s="1095"/>
      <c r="J770" s="1095"/>
      <c r="K770" s="1095"/>
      <c r="L770" s="1095"/>
      <c r="M770" s="1095"/>
      <c r="N770" s="1095"/>
      <c r="O770" s="1095"/>
      <c r="P770" s="1095"/>
      <c r="Q770" s="1095"/>
      <c r="R770" s="1095"/>
      <c r="S770" s="1095"/>
      <c r="T770" s="1095"/>
      <c r="U770" s="1095"/>
      <c r="V770" s="1095"/>
      <c r="W770" s="1096"/>
      <c r="X770" s="1299">
        <f t="shared" si="82"/>
        <v>0</v>
      </c>
      <c r="Y770" s="1300"/>
      <c r="Z770" s="1301"/>
      <c r="AA770" s="1100"/>
      <c r="AB770" s="1101"/>
      <c r="AC770" s="1102"/>
      <c r="AD770" s="1135"/>
      <c r="AE770" s="1136"/>
      <c r="AF770" s="1136"/>
      <c r="AG770" s="1137"/>
      <c r="AH770" s="1138"/>
      <c r="AI770" s="1139"/>
      <c r="AJ770" s="1140"/>
      <c r="AK770" s="1132"/>
      <c r="AL770" s="1133"/>
      <c r="AM770" s="1133"/>
      <c r="AN770" s="1133"/>
      <c r="AO770" s="1133"/>
      <c r="AP770" s="1134"/>
      <c r="AQ770" s="642" t="str">
        <f>IF(AK770="","",VLOOKUP(AK770,ﾃﾞｰﾀ一覧!$AH$4:$AR$66,2,FALSE))</f>
        <v/>
      </c>
      <c r="AR770" s="1084"/>
      <c r="AS770" s="1084"/>
      <c r="AT770" s="643" t="str">
        <f>IF(AK770="","",VLOOKUP(AK770,ﾃﾞｰﾀ一覧!$AH$4:$AR$66,3,FALSE))</f>
        <v/>
      </c>
      <c r="AU770" s="644" t="str">
        <f>IF(AK770="","",VLOOKUP(AK770,ﾃﾞｰﾀ一覧!$AH$4:$AR$66,5,FALSE))</f>
        <v/>
      </c>
      <c r="AV770" s="1084"/>
      <c r="AW770" s="1084"/>
      <c r="AX770" s="643" t="str">
        <f>IF(AK770="","",VLOOKUP(AK770,ﾃﾞｰﾀ一覧!$AH$4:$AR$66,6,FALSE))</f>
        <v/>
      </c>
      <c r="AY770" s="649" t="str">
        <f>IF(AK770="","",VLOOKUP(AK770,ﾃﾞｰﾀ一覧!$AH$4:$AR$66,8,FALSE))</f>
        <v/>
      </c>
      <c r="AZ770" s="1084"/>
      <c r="BA770" s="1084"/>
      <c r="BB770" s="388" t="str">
        <f>IF(AK770="","",VLOOKUP(AK770,ﾃﾞｰﾀ一覧!$AH$4:$AR$66,9,FALSE))</f>
        <v/>
      </c>
      <c r="BC770" s="1124"/>
      <c r="BD770" s="1125"/>
      <c r="BE770" s="1125"/>
      <c r="BF770" s="1124"/>
      <c r="BG770" s="1125"/>
      <c r="BH770" s="1125"/>
      <c r="BI770" s="1124"/>
      <c r="BJ770" s="1125"/>
      <c r="BK770" s="1150"/>
      <c r="BL770" s="1154"/>
      <c r="BM770" s="1155"/>
      <c r="BN770" s="1156"/>
      <c r="BO770" s="1109" t="str">
        <f>IF($AK770="","",IF($BF770="","",IF($BF770=ﾃﾞｰﾀ一覧!$U$37,"",IF($BF770=ﾃﾞｰﾀ一覧!$U$38,"",IF($AH770=ﾃﾞｰﾀ一覧!$U$25,VLOOKUP($AK770,ﾃﾞｰﾀ一覧!$AH$43:$AR$66,10,FALSE),VLOOKUP($AK770,ﾃﾞｰﾀ一覧!$AH$4:$AR$66,10,FALSE))))))</f>
        <v/>
      </c>
      <c r="BP770" s="1110"/>
      <c r="BQ770" s="1110"/>
      <c r="BR770" s="1111"/>
      <c r="BS770" s="1307">
        <f>IF($BL770="",0,VLOOKUP($BL770,ﾃﾞｰﾀ一覧!$AY$4:$BB$16,3,FALSE))+IF($BC770="",0,VLOOKUP($BC770,ﾃﾞｰﾀ一覧!$AY$4:$BB$16,3,FALSE))+IF($BD770="",0,VLOOKUP($BD770,ﾃﾞｰﾀ一覧!$AY$4:$BB$16,3,FALSE))</f>
        <v>0</v>
      </c>
      <c r="BT770" s="1307"/>
      <c r="BU770" s="1307"/>
      <c r="BV770" s="1112" t="str">
        <f>IF($BO770="","",IF($BF770=ﾃﾞｰﾀ一覧!$U$37,"",IF($BF770=ﾃﾞｰﾀ一覧!$U$38,"",IF($BO770=ﾃﾞｰﾀ一覧!$AT$27,ﾃﾞｰﾀ一覧!$AT$27,VLOOKUP($AK770,ﾃﾞｰﾀ一覧!$AH$4:$AR$66,11,FALSE)*IF($BO770=ﾃﾞｰﾀ一覧!$AT$17,($AR770+1)*($AV770+1),IF($BO770=ﾃﾞｰﾀ一覧!$AT$22,IF(COUNTIF($AD770,"*天端*"),ﾃﾞｰﾀ一覧!$AU$43/2,ﾃﾞｰﾀ一覧!$AU$43/3),IF($BO770=ﾃﾞｰﾀ一覧!$AT$20,$AR770*$AV770,IF($BO770=ﾃﾞｰﾀ一覧!$AT$21,$AV770,1))))))))</f>
        <v/>
      </c>
      <c r="BW770" s="1112"/>
      <c r="BX770" s="1112"/>
      <c r="BY770" s="1088" t="str">
        <f>IF($B770="","",IF($AH770="","",IF($CK770=ﾃﾞｰﾀ一覧!$U$53,ﾃﾞｰﾀ一覧!$U$61,IF($AH770=ﾃﾞｰﾀ一覧!$U$21,ﾃﾞｰﾀ一覧!$U$60,IF(OR($AH770=ﾃﾞｰﾀ一覧!$U$19,$AH770=ﾃﾞｰﾀ一覧!$U$20,$AH770=ﾃﾞｰﾀ一覧!$U$23,$AH770=ﾃﾞｰﾀ一覧!$U$22,$AH770=ﾃﾞｰﾀ一覧!$U$18,AH770=ﾃﾞｰﾀ一覧!$U$25),ﾃﾞｰﾀ一覧!$U$59,ﾃﾞｰﾀ一覧!$U$62)))))</f>
        <v/>
      </c>
      <c r="BZ770" s="1089"/>
      <c r="CA770" s="1113"/>
      <c r="CB770" s="1113"/>
      <c r="CC770" s="1113"/>
      <c r="CD770" s="1113"/>
      <c r="CE770" s="1113"/>
      <c r="CF770" s="1113"/>
      <c r="CG770" s="1113"/>
      <c r="CH770" s="1113"/>
      <c r="CI770" s="1114"/>
      <c r="CK770" s="240"/>
      <c r="CM770" s="378" t="str">
        <f t="shared" si="77"/>
        <v/>
      </c>
      <c r="CN770" s="379" t="str">
        <f t="shared" si="78"/>
        <v/>
      </c>
      <c r="CO770" s="379" t="str">
        <f t="shared" si="79"/>
        <v/>
      </c>
      <c r="CP770" s="380" t="str">
        <f t="shared" si="80"/>
        <v/>
      </c>
      <c r="CQ770" s="244"/>
      <c r="CR770" s="1100"/>
      <c r="CS770" s="1101"/>
      <c r="CT770" s="1102"/>
      <c r="CU770" s="1135"/>
      <c r="CV770" s="1136"/>
      <c r="CW770" s="1136"/>
      <c r="CX770" s="1137"/>
      <c r="CY770" s="1138"/>
      <c r="CZ770" s="1139"/>
      <c r="DA770" s="1140"/>
      <c r="DB770" s="1132"/>
      <c r="DC770" s="1133"/>
      <c r="DD770" s="1133"/>
      <c r="DE770" s="1133"/>
      <c r="DF770" s="1133"/>
      <c r="DG770" s="1134"/>
      <c r="DH770" s="580"/>
      <c r="DI770" s="1084"/>
      <c r="DJ770" s="1084"/>
      <c r="DK770" s="581"/>
      <c r="DL770" s="582"/>
      <c r="DM770" s="1084"/>
      <c r="DN770" s="1084"/>
      <c r="DO770" s="581"/>
      <c r="DP770" s="582"/>
      <c r="DQ770" s="1084"/>
      <c r="DR770" s="1084"/>
      <c r="DS770" s="583"/>
      <c r="DT770" s="1124"/>
      <c r="DU770" s="1125"/>
      <c r="DV770" s="1125"/>
      <c r="DW770" s="1124"/>
      <c r="DX770" s="1125"/>
      <c r="DY770" s="1150"/>
      <c r="DZ770" s="1362"/>
      <c r="EA770" s="1363"/>
      <c r="EB770" s="1362"/>
      <c r="EC770" s="1363"/>
      <c r="ED770" s="1362"/>
      <c r="EE770" s="1377"/>
      <c r="EF770" s="1378"/>
      <c r="EG770" s="1379"/>
      <c r="EH770" s="1379"/>
      <c r="EI770" s="1380"/>
      <c r="EJ770" s="1381"/>
      <c r="EK770" s="1381"/>
      <c r="EL770" s="1381"/>
      <c r="EM770" s="1382"/>
      <c r="EN770" s="1382"/>
      <c r="EO770" s="1382"/>
      <c r="EP770" s="1375"/>
      <c r="EQ770" s="1376"/>
      <c r="ER770" s="1113"/>
      <c r="ES770" s="1113"/>
      <c r="ET770" s="1113"/>
      <c r="EU770" s="1113"/>
      <c r="EV770" s="1113"/>
      <c r="EW770" s="1113"/>
      <c r="EX770" s="1113"/>
      <c r="EY770" s="1113"/>
      <c r="EZ770" s="1114"/>
    </row>
    <row r="771" spans="1:156" ht="30" customHeight="1" x14ac:dyDescent="0.2">
      <c r="A771" s="207">
        <f t="shared" si="81"/>
        <v>760</v>
      </c>
      <c r="B771" s="1103"/>
      <c r="C771" s="1104"/>
      <c r="D771" s="1303"/>
      <c r="E771" s="1304"/>
      <c r="F771" s="1094" t="str">
        <f t="shared" si="83"/>
        <v/>
      </c>
      <c r="G771" s="1095"/>
      <c r="H771" s="1095"/>
      <c r="I771" s="1095"/>
      <c r="J771" s="1095"/>
      <c r="K771" s="1095"/>
      <c r="L771" s="1095"/>
      <c r="M771" s="1095"/>
      <c r="N771" s="1095"/>
      <c r="O771" s="1095"/>
      <c r="P771" s="1095"/>
      <c r="Q771" s="1095"/>
      <c r="R771" s="1095"/>
      <c r="S771" s="1095"/>
      <c r="T771" s="1095"/>
      <c r="U771" s="1095"/>
      <c r="V771" s="1095"/>
      <c r="W771" s="1096"/>
      <c r="X771" s="1299">
        <f t="shared" si="82"/>
        <v>0</v>
      </c>
      <c r="Y771" s="1300"/>
      <c r="Z771" s="1301"/>
      <c r="AA771" s="1100"/>
      <c r="AB771" s="1101"/>
      <c r="AC771" s="1102"/>
      <c r="AD771" s="1135"/>
      <c r="AE771" s="1136"/>
      <c r="AF771" s="1136"/>
      <c r="AG771" s="1137"/>
      <c r="AH771" s="1138"/>
      <c r="AI771" s="1139"/>
      <c r="AJ771" s="1140"/>
      <c r="AK771" s="1132"/>
      <c r="AL771" s="1133"/>
      <c r="AM771" s="1133"/>
      <c r="AN771" s="1133"/>
      <c r="AO771" s="1133"/>
      <c r="AP771" s="1134"/>
      <c r="AQ771" s="642" t="str">
        <f>IF(AK771="","",VLOOKUP(AK771,ﾃﾞｰﾀ一覧!$AH$4:$AR$66,2,FALSE))</f>
        <v/>
      </c>
      <c r="AR771" s="1084"/>
      <c r="AS771" s="1084"/>
      <c r="AT771" s="643" t="str">
        <f>IF(AK771="","",VLOOKUP(AK771,ﾃﾞｰﾀ一覧!$AH$4:$AR$66,3,FALSE))</f>
        <v/>
      </c>
      <c r="AU771" s="644" t="str">
        <f>IF(AK771="","",VLOOKUP(AK771,ﾃﾞｰﾀ一覧!$AH$4:$AR$66,5,FALSE))</f>
        <v/>
      </c>
      <c r="AV771" s="1084"/>
      <c r="AW771" s="1084"/>
      <c r="AX771" s="643" t="str">
        <f>IF(AK771="","",VLOOKUP(AK771,ﾃﾞｰﾀ一覧!$AH$4:$AR$66,6,FALSE))</f>
        <v/>
      </c>
      <c r="AY771" s="649" t="str">
        <f>IF(AK771="","",VLOOKUP(AK771,ﾃﾞｰﾀ一覧!$AH$4:$AR$66,8,FALSE))</f>
        <v/>
      </c>
      <c r="AZ771" s="1084"/>
      <c r="BA771" s="1084"/>
      <c r="BB771" s="388" t="str">
        <f>IF(AK771="","",VLOOKUP(AK771,ﾃﾞｰﾀ一覧!$AH$4:$AR$66,9,FALSE))</f>
        <v/>
      </c>
      <c r="BC771" s="1124"/>
      <c r="BD771" s="1125"/>
      <c r="BE771" s="1125"/>
      <c r="BF771" s="1124"/>
      <c r="BG771" s="1125"/>
      <c r="BH771" s="1125"/>
      <c r="BI771" s="1124"/>
      <c r="BJ771" s="1125"/>
      <c r="BK771" s="1150"/>
      <c r="BL771" s="1154"/>
      <c r="BM771" s="1155"/>
      <c r="BN771" s="1156"/>
      <c r="BO771" s="1109" t="str">
        <f>IF($AK771="","",IF($BF771="","",IF($BF771=ﾃﾞｰﾀ一覧!$U$37,"",IF($BF771=ﾃﾞｰﾀ一覧!$U$38,"",IF($AH771=ﾃﾞｰﾀ一覧!$U$25,VLOOKUP($AK771,ﾃﾞｰﾀ一覧!$AH$43:$AR$66,10,FALSE),VLOOKUP($AK771,ﾃﾞｰﾀ一覧!$AH$4:$AR$66,10,FALSE))))))</f>
        <v/>
      </c>
      <c r="BP771" s="1110"/>
      <c r="BQ771" s="1110"/>
      <c r="BR771" s="1111"/>
      <c r="BS771" s="1307">
        <f>IF($BL771="",0,VLOOKUP($BL771,ﾃﾞｰﾀ一覧!$AY$4:$BB$16,3,FALSE))+IF($BC771="",0,VLOOKUP($BC771,ﾃﾞｰﾀ一覧!$AY$4:$BB$16,3,FALSE))+IF($BD771="",0,VLOOKUP($BD771,ﾃﾞｰﾀ一覧!$AY$4:$BB$16,3,FALSE))</f>
        <v>0</v>
      </c>
      <c r="BT771" s="1307"/>
      <c r="BU771" s="1307"/>
      <c r="BV771" s="1112" t="str">
        <f>IF($BO771="","",IF($BF771=ﾃﾞｰﾀ一覧!$U$37,"",IF($BF771=ﾃﾞｰﾀ一覧!$U$38,"",IF($BO771=ﾃﾞｰﾀ一覧!$AT$27,ﾃﾞｰﾀ一覧!$AT$27,VLOOKUP($AK771,ﾃﾞｰﾀ一覧!$AH$4:$AR$66,11,FALSE)*IF($BO771=ﾃﾞｰﾀ一覧!$AT$17,($AR771+1)*($AV771+1),IF($BO771=ﾃﾞｰﾀ一覧!$AT$22,IF(COUNTIF($AD771,"*天端*"),ﾃﾞｰﾀ一覧!$AU$43/2,ﾃﾞｰﾀ一覧!$AU$43/3),IF($BO771=ﾃﾞｰﾀ一覧!$AT$20,$AR771*$AV771,IF($BO771=ﾃﾞｰﾀ一覧!$AT$21,$AV771,1))))))))</f>
        <v/>
      </c>
      <c r="BW771" s="1112"/>
      <c r="BX771" s="1112"/>
      <c r="BY771" s="1088" t="str">
        <f>IF($B771="","",IF($AH771="","",IF($CK771=ﾃﾞｰﾀ一覧!$U$53,ﾃﾞｰﾀ一覧!$U$61,IF($AH771=ﾃﾞｰﾀ一覧!$U$21,ﾃﾞｰﾀ一覧!$U$60,IF(OR($AH771=ﾃﾞｰﾀ一覧!$U$19,$AH771=ﾃﾞｰﾀ一覧!$U$20,$AH771=ﾃﾞｰﾀ一覧!$U$23,$AH771=ﾃﾞｰﾀ一覧!$U$22,$AH771=ﾃﾞｰﾀ一覧!$U$18,AH771=ﾃﾞｰﾀ一覧!$U$25),ﾃﾞｰﾀ一覧!$U$59,ﾃﾞｰﾀ一覧!$U$62)))))</f>
        <v/>
      </c>
      <c r="BZ771" s="1089"/>
      <c r="CA771" s="1113"/>
      <c r="CB771" s="1113"/>
      <c r="CC771" s="1113"/>
      <c r="CD771" s="1113"/>
      <c r="CE771" s="1113"/>
      <c r="CF771" s="1113"/>
      <c r="CG771" s="1113"/>
      <c r="CH771" s="1113"/>
      <c r="CI771" s="1114"/>
      <c r="CK771" s="240"/>
      <c r="CM771" s="378" t="str">
        <f t="shared" si="77"/>
        <v/>
      </c>
      <c r="CN771" s="379" t="str">
        <f t="shared" si="78"/>
        <v/>
      </c>
      <c r="CO771" s="379" t="str">
        <f t="shared" si="79"/>
        <v/>
      </c>
      <c r="CP771" s="380" t="str">
        <f t="shared" si="80"/>
        <v/>
      </c>
      <c r="CQ771" s="244"/>
      <c r="CR771" s="1100"/>
      <c r="CS771" s="1101"/>
      <c r="CT771" s="1102"/>
      <c r="CU771" s="1135"/>
      <c r="CV771" s="1136"/>
      <c r="CW771" s="1136"/>
      <c r="CX771" s="1137"/>
      <c r="CY771" s="1138"/>
      <c r="CZ771" s="1139"/>
      <c r="DA771" s="1140"/>
      <c r="DB771" s="1132"/>
      <c r="DC771" s="1133"/>
      <c r="DD771" s="1133"/>
      <c r="DE771" s="1133"/>
      <c r="DF771" s="1133"/>
      <c r="DG771" s="1134"/>
      <c r="DH771" s="580"/>
      <c r="DI771" s="1084"/>
      <c r="DJ771" s="1084"/>
      <c r="DK771" s="581"/>
      <c r="DL771" s="582"/>
      <c r="DM771" s="1084"/>
      <c r="DN771" s="1084"/>
      <c r="DO771" s="581"/>
      <c r="DP771" s="582"/>
      <c r="DQ771" s="1084"/>
      <c r="DR771" s="1084"/>
      <c r="DS771" s="583"/>
      <c r="DT771" s="1124"/>
      <c r="DU771" s="1125"/>
      <c r="DV771" s="1125"/>
      <c r="DW771" s="1124"/>
      <c r="DX771" s="1125"/>
      <c r="DY771" s="1150"/>
      <c r="DZ771" s="1362"/>
      <c r="EA771" s="1363"/>
      <c r="EB771" s="1362"/>
      <c r="EC771" s="1363"/>
      <c r="ED771" s="1362"/>
      <c r="EE771" s="1377"/>
      <c r="EF771" s="1378"/>
      <c r="EG771" s="1379"/>
      <c r="EH771" s="1379"/>
      <c r="EI771" s="1380"/>
      <c r="EJ771" s="1381"/>
      <c r="EK771" s="1381"/>
      <c r="EL771" s="1381"/>
      <c r="EM771" s="1382"/>
      <c r="EN771" s="1382"/>
      <c r="EO771" s="1382"/>
      <c r="EP771" s="1375"/>
      <c r="EQ771" s="1376"/>
      <c r="ER771" s="1113"/>
      <c r="ES771" s="1113"/>
      <c r="ET771" s="1113"/>
      <c r="EU771" s="1113"/>
      <c r="EV771" s="1113"/>
      <c r="EW771" s="1113"/>
      <c r="EX771" s="1113"/>
      <c r="EY771" s="1113"/>
      <c r="EZ771" s="1114"/>
    </row>
    <row r="772" spans="1:156" ht="30" customHeight="1" x14ac:dyDescent="0.2">
      <c r="A772" s="207">
        <f t="shared" si="81"/>
        <v>761</v>
      </c>
      <c r="B772" s="1103"/>
      <c r="C772" s="1104"/>
      <c r="D772" s="1303"/>
      <c r="E772" s="1304"/>
      <c r="F772" s="1094" t="str">
        <f t="shared" si="83"/>
        <v/>
      </c>
      <c r="G772" s="1095"/>
      <c r="H772" s="1095"/>
      <c r="I772" s="1095"/>
      <c r="J772" s="1095"/>
      <c r="K772" s="1095"/>
      <c r="L772" s="1095"/>
      <c r="M772" s="1095"/>
      <c r="N772" s="1095"/>
      <c r="O772" s="1095"/>
      <c r="P772" s="1095"/>
      <c r="Q772" s="1095"/>
      <c r="R772" s="1095"/>
      <c r="S772" s="1095"/>
      <c r="T772" s="1095"/>
      <c r="U772" s="1095"/>
      <c r="V772" s="1095"/>
      <c r="W772" s="1096"/>
      <c r="X772" s="1299">
        <f t="shared" si="82"/>
        <v>0</v>
      </c>
      <c r="Y772" s="1300"/>
      <c r="Z772" s="1301"/>
      <c r="AA772" s="1100"/>
      <c r="AB772" s="1101"/>
      <c r="AC772" s="1102"/>
      <c r="AD772" s="1135"/>
      <c r="AE772" s="1136"/>
      <c r="AF772" s="1136"/>
      <c r="AG772" s="1137"/>
      <c r="AH772" s="1138"/>
      <c r="AI772" s="1139"/>
      <c r="AJ772" s="1140"/>
      <c r="AK772" s="1132"/>
      <c r="AL772" s="1133"/>
      <c r="AM772" s="1133"/>
      <c r="AN772" s="1133"/>
      <c r="AO772" s="1133"/>
      <c r="AP772" s="1134"/>
      <c r="AQ772" s="642" t="str">
        <f>IF(AK772="","",VLOOKUP(AK772,ﾃﾞｰﾀ一覧!$AH$4:$AR$66,2,FALSE))</f>
        <v/>
      </c>
      <c r="AR772" s="1084"/>
      <c r="AS772" s="1084"/>
      <c r="AT772" s="643" t="str">
        <f>IF(AK772="","",VLOOKUP(AK772,ﾃﾞｰﾀ一覧!$AH$4:$AR$66,3,FALSE))</f>
        <v/>
      </c>
      <c r="AU772" s="644" t="str">
        <f>IF(AK772="","",VLOOKUP(AK772,ﾃﾞｰﾀ一覧!$AH$4:$AR$66,5,FALSE))</f>
        <v/>
      </c>
      <c r="AV772" s="1084"/>
      <c r="AW772" s="1084"/>
      <c r="AX772" s="643" t="str">
        <f>IF(AK772="","",VLOOKUP(AK772,ﾃﾞｰﾀ一覧!$AH$4:$AR$66,6,FALSE))</f>
        <v/>
      </c>
      <c r="AY772" s="649" t="str">
        <f>IF(AK772="","",VLOOKUP(AK772,ﾃﾞｰﾀ一覧!$AH$4:$AR$66,8,FALSE))</f>
        <v/>
      </c>
      <c r="AZ772" s="1084"/>
      <c r="BA772" s="1084"/>
      <c r="BB772" s="388" t="str">
        <f>IF(AK772="","",VLOOKUP(AK772,ﾃﾞｰﾀ一覧!$AH$4:$AR$66,9,FALSE))</f>
        <v/>
      </c>
      <c r="BC772" s="1124"/>
      <c r="BD772" s="1125"/>
      <c r="BE772" s="1125"/>
      <c r="BF772" s="1124"/>
      <c r="BG772" s="1125"/>
      <c r="BH772" s="1125"/>
      <c r="BI772" s="1124"/>
      <c r="BJ772" s="1125"/>
      <c r="BK772" s="1150"/>
      <c r="BL772" s="1154"/>
      <c r="BM772" s="1155"/>
      <c r="BN772" s="1156"/>
      <c r="BO772" s="1109" t="str">
        <f>IF($AK772="","",IF($BF772="","",IF($BF772=ﾃﾞｰﾀ一覧!$U$37,"",IF($BF772=ﾃﾞｰﾀ一覧!$U$38,"",IF($AH772=ﾃﾞｰﾀ一覧!$U$25,VLOOKUP($AK772,ﾃﾞｰﾀ一覧!$AH$43:$AR$66,10,FALSE),VLOOKUP($AK772,ﾃﾞｰﾀ一覧!$AH$4:$AR$66,10,FALSE))))))</f>
        <v/>
      </c>
      <c r="BP772" s="1110"/>
      <c r="BQ772" s="1110"/>
      <c r="BR772" s="1111"/>
      <c r="BS772" s="1307">
        <f>IF($BL772="",0,VLOOKUP($BL772,ﾃﾞｰﾀ一覧!$AY$4:$BB$16,3,FALSE))+IF($BC772="",0,VLOOKUP($BC772,ﾃﾞｰﾀ一覧!$AY$4:$BB$16,3,FALSE))+IF($BD772="",0,VLOOKUP($BD772,ﾃﾞｰﾀ一覧!$AY$4:$BB$16,3,FALSE))</f>
        <v>0</v>
      </c>
      <c r="BT772" s="1307"/>
      <c r="BU772" s="1307"/>
      <c r="BV772" s="1112" t="str">
        <f>IF($BO772="","",IF($BF772=ﾃﾞｰﾀ一覧!$U$37,"",IF($BF772=ﾃﾞｰﾀ一覧!$U$38,"",IF($BO772=ﾃﾞｰﾀ一覧!$AT$27,ﾃﾞｰﾀ一覧!$AT$27,VLOOKUP($AK772,ﾃﾞｰﾀ一覧!$AH$4:$AR$66,11,FALSE)*IF($BO772=ﾃﾞｰﾀ一覧!$AT$17,($AR772+1)*($AV772+1),IF($BO772=ﾃﾞｰﾀ一覧!$AT$22,IF(COUNTIF($AD772,"*天端*"),ﾃﾞｰﾀ一覧!$AU$43/2,ﾃﾞｰﾀ一覧!$AU$43/3),IF($BO772=ﾃﾞｰﾀ一覧!$AT$20,$AR772*$AV772,IF($BO772=ﾃﾞｰﾀ一覧!$AT$21,$AV772,1))))))))</f>
        <v/>
      </c>
      <c r="BW772" s="1112"/>
      <c r="BX772" s="1112"/>
      <c r="BY772" s="1088" t="str">
        <f>IF($B772="","",IF($AH772="","",IF($CK772=ﾃﾞｰﾀ一覧!$U$53,ﾃﾞｰﾀ一覧!$U$61,IF($AH772=ﾃﾞｰﾀ一覧!$U$21,ﾃﾞｰﾀ一覧!$U$60,IF(OR($AH772=ﾃﾞｰﾀ一覧!$U$19,$AH772=ﾃﾞｰﾀ一覧!$U$20,$AH772=ﾃﾞｰﾀ一覧!$U$23,$AH772=ﾃﾞｰﾀ一覧!$U$22,$AH772=ﾃﾞｰﾀ一覧!$U$18,AH772=ﾃﾞｰﾀ一覧!$U$25),ﾃﾞｰﾀ一覧!$U$59,ﾃﾞｰﾀ一覧!$U$62)))))</f>
        <v/>
      </c>
      <c r="BZ772" s="1089"/>
      <c r="CA772" s="1113"/>
      <c r="CB772" s="1113"/>
      <c r="CC772" s="1113"/>
      <c r="CD772" s="1113"/>
      <c r="CE772" s="1113"/>
      <c r="CF772" s="1113"/>
      <c r="CG772" s="1113"/>
      <c r="CH772" s="1113"/>
      <c r="CI772" s="1114"/>
      <c r="CK772" s="240"/>
      <c r="CM772" s="378" t="str">
        <f t="shared" si="77"/>
        <v/>
      </c>
      <c r="CN772" s="379" t="str">
        <f t="shared" si="78"/>
        <v/>
      </c>
      <c r="CO772" s="379" t="str">
        <f t="shared" si="79"/>
        <v/>
      </c>
      <c r="CP772" s="380" t="str">
        <f t="shared" si="80"/>
        <v/>
      </c>
      <c r="CQ772" s="244"/>
      <c r="CR772" s="1100"/>
      <c r="CS772" s="1101"/>
      <c r="CT772" s="1102"/>
      <c r="CU772" s="1135"/>
      <c r="CV772" s="1136"/>
      <c r="CW772" s="1136"/>
      <c r="CX772" s="1137"/>
      <c r="CY772" s="1138"/>
      <c r="CZ772" s="1139"/>
      <c r="DA772" s="1140"/>
      <c r="DB772" s="1132"/>
      <c r="DC772" s="1133"/>
      <c r="DD772" s="1133"/>
      <c r="DE772" s="1133"/>
      <c r="DF772" s="1133"/>
      <c r="DG772" s="1134"/>
      <c r="DH772" s="580"/>
      <c r="DI772" s="1084"/>
      <c r="DJ772" s="1084"/>
      <c r="DK772" s="581"/>
      <c r="DL772" s="582"/>
      <c r="DM772" s="1084"/>
      <c r="DN772" s="1084"/>
      <c r="DO772" s="581"/>
      <c r="DP772" s="582"/>
      <c r="DQ772" s="1084"/>
      <c r="DR772" s="1084"/>
      <c r="DS772" s="583"/>
      <c r="DT772" s="1124"/>
      <c r="DU772" s="1125"/>
      <c r="DV772" s="1125"/>
      <c r="DW772" s="1124"/>
      <c r="DX772" s="1125"/>
      <c r="DY772" s="1150"/>
      <c r="DZ772" s="1362"/>
      <c r="EA772" s="1363"/>
      <c r="EB772" s="1362"/>
      <c r="EC772" s="1363"/>
      <c r="ED772" s="1362"/>
      <c r="EE772" s="1377"/>
      <c r="EF772" s="1378"/>
      <c r="EG772" s="1379"/>
      <c r="EH772" s="1379"/>
      <c r="EI772" s="1380"/>
      <c r="EJ772" s="1381"/>
      <c r="EK772" s="1381"/>
      <c r="EL772" s="1381"/>
      <c r="EM772" s="1382"/>
      <c r="EN772" s="1382"/>
      <c r="EO772" s="1382"/>
      <c r="EP772" s="1375"/>
      <c r="EQ772" s="1376"/>
      <c r="ER772" s="1113"/>
      <c r="ES772" s="1113"/>
      <c r="ET772" s="1113"/>
      <c r="EU772" s="1113"/>
      <c r="EV772" s="1113"/>
      <c r="EW772" s="1113"/>
      <c r="EX772" s="1113"/>
      <c r="EY772" s="1113"/>
      <c r="EZ772" s="1114"/>
    </row>
    <row r="773" spans="1:156" ht="30" customHeight="1" x14ac:dyDescent="0.2">
      <c r="A773" s="207">
        <f t="shared" si="81"/>
        <v>762</v>
      </c>
      <c r="B773" s="1103"/>
      <c r="C773" s="1104"/>
      <c r="D773" s="1303"/>
      <c r="E773" s="1304"/>
      <c r="F773" s="1094" t="str">
        <f t="shared" si="83"/>
        <v/>
      </c>
      <c r="G773" s="1095"/>
      <c r="H773" s="1095"/>
      <c r="I773" s="1095"/>
      <c r="J773" s="1095"/>
      <c r="K773" s="1095"/>
      <c r="L773" s="1095"/>
      <c r="M773" s="1095"/>
      <c r="N773" s="1095"/>
      <c r="O773" s="1095"/>
      <c r="P773" s="1095"/>
      <c r="Q773" s="1095"/>
      <c r="R773" s="1095"/>
      <c r="S773" s="1095"/>
      <c r="T773" s="1095"/>
      <c r="U773" s="1095"/>
      <c r="V773" s="1095"/>
      <c r="W773" s="1096"/>
      <c r="X773" s="1299">
        <f t="shared" si="82"/>
        <v>0</v>
      </c>
      <c r="Y773" s="1300"/>
      <c r="Z773" s="1301"/>
      <c r="AA773" s="1100"/>
      <c r="AB773" s="1101"/>
      <c r="AC773" s="1102"/>
      <c r="AD773" s="1135"/>
      <c r="AE773" s="1136"/>
      <c r="AF773" s="1136"/>
      <c r="AG773" s="1137"/>
      <c r="AH773" s="1138"/>
      <c r="AI773" s="1139"/>
      <c r="AJ773" s="1140"/>
      <c r="AK773" s="1132"/>
      <c r="AL773" s="1133"/>
      <c r="AM773" s="1133"/>
      <c r="AN773" s="1133"/>
      <c r="AO773" s="1133"/>
      <c r="AP773" s="1134"/>
      <c r="AQ773" s="642" t="str">
        <f>IF(AK773="","",VLOOKUP(AK773,ﾃﾞｰﾀ一覧!$AH$4:$AR$66,2,FALSE))</f>
        <v/>
      </c>
      <c r="AR773" s="1084"/>
      <c r="AS773" s="1084"/>
      <c r="AT773" s="643" t="str">
        <f>IF(AK773="","",VLOOKUP(AK773,ﾃﾞｰﾀ一覧!$AH$4:$AR$66,3,FALSE))</f>
        <v/>
      </c>
      <c r="AU773" s="644" t="str">
        <f>IF(AK773="","",VLOOKUP(AK773,ﾃﾞｰﾀ一覧!$AH$4:$AR$66,5,FALSE))</f>
        <v/>
      </c>
      <c r="AV773" s="1084"/>
      <c r="AW773" s="1084"/>
      <c r="AX773" s="643" t="str">
        <f>IF(AK773="","",VLOOKUP(AK773,ﾃﾞｰﾀ一覧!$AH$4:$AR$66,6,FALSE))</f>
        <v/>
      </c>
      <c r="AY773" s="649" t="str">
        <f>IF(AK773="","",VLOOKUP(AK773,ﾃﾞｰﾀ一覧!$AH$4:$AR$66,8,FALSE))</f>
        <v/>
      </c>
      <c r="AZ773" s="1084"/>
      <c r="BA773" s="1084"/>
      <c r="BB773" s="388" t="str">
        <f>IF(AK773="","",VLOOKUP(AK773,ﾃﾞｰﾀ一覧!$AH$4:$AR$66,9,FALSE))</f>
        <v/>
      </c>
      <c r="BC773" s="1124"/>
      <c r="BD773" s="1125"/>
      <c r="BE773" s="1125"/>
      <c r="BF773" s="1124"/>
      <c r="BG773" s="1125"/>
      <c r="BH773" s="1125"/>
      <c r="BI773" s="1124"/>
      <c r="BJ773" s="1125"/>
      <c r="BK773" s="1150"/>
      <c r="BL773" s="1154"/>
      <c r="BM773" s="1155"/>
      <c r="BN773" s="1156"/>
      <c r="BO773" s="1109" t="str">
        <f>IF($AK773="","",IF($BF773="","",IF($BF773=ﾃﾞｰﾀ一覧!$U$37,"",IF($BF773=ﾃﾞｰﾀ一覧!$U$38,"",IF($AH773=ﾃﾞｰﾀ一覧!$U$25,VLOOKUP($AK773,ﾃﾞｰﾀ一覧!$AH$43:$AR$66,10,FALSE),VLOOKUP($AK773,ﾃﾞｰﾀ一覧!$AH$4:$AR$66,10,FALSE))))))</f>
        <v/>
      </c>
      <c r="BP773" s="1110"/>
      <c r="BQ773" s="1110"/>
      <c r="BR773" s="1111"/>
      <c r="BS773" s="1307">
        <f>IF($BL773="",0,VLOOKUP($BL773,ﾃﾞｰﾀ一覧!$AY$4:$BB$16,3,FALSE))+IF($BC773="",0,VLOOKUP($BC773,ﾃﾞｰﾀ一覧!$AY$4:$BB$16,3,FALSE))+IF($BD773="",0,VLOOKUP($BD773,ﾃﾞｰﾀ一覧!$AY$4:$BB$16,3,FALSE))</f>
        <v>0</v>
      </c>
      <c r="BT773" s="1307"/>
      <c r="BU773" s="1307"/>
      <c r="BV773" s="1112" t="str">
        <f>IF($BO773="","",IF($BF773=ﾃﾞｰﾀ一覧!$U$37,"",IF($BF773=ﾃﾞｰﾀ一覧!$U$38,"",IF($BO773=ﾃﾞｰﾀ一覧!$AT$27,ﾃﾞｰﾀ一覧!$AT$27,VLOOKUP($AK773,ﾃﾞｰﾀ一覧!$AH$4:$AR$66,11,FALSE)*IF($BO773=ﾃﾞｰﾀ一覧!$AT$17,($AR773+1)*($AV773+1),IF($BO773=ﾃﾞｰﾀ一覧!$AT$22,IF(COUNTIF($AD773,"*天端*"),ﾃﾞｰﾀ一覧!$AU$43/2,ﾃﾞｰﾀ一覧!$AU$43/3),IF($BO773=ﾃﾞｰﾀ一覧!$AT$20,$AR773*$AV773,IF($BO773=ﾃﾞｰﾀ一覧!$AT$21,$AV773,1))))))))</f>
        <v/>
      </c>
      <c r="BW773" s="1112"/>
      <c r="BX773" s="1112"/>
      <c r="BY773" s="1088" t="str">
        <f>IF($B773="","",IF($AH773="","",IF($CK773=ﾃﾞｰﾀ一覧!$U$53,ﾃﾞｰﾀ一覧!$U$61,IF($AH773=ﾃﾞｰﾀ一覧!$U$21,ﾃﾞｰﾀ一覧!$U$60,IF(OR($AH773=ﾃﾞｰﾀ一覧!$U$19,$AH773=ﾃﾞｰﾀ一覧!$U$20,$AH773=ﾃﾞｰﾀ一覧!$U$23,$AH773=ﾃﾞｰﾀ一覧!$U$22,$AH773=ﾃﾞｰﾀ一覧!$U$18,AH773=ﾃﾞｰﾀ一覧!$U$25),ﾃﾞｰﾀ一覧!$U$59,ﾃﾞｰﾀ一覧!$U$62)))))</f>
        <v/>
      </c>
      <c r="BZ773" s="1089"/>
      <c r="CA773" s="1113"/>
      <c r="CB773" s="1113"/>
      <c r="CC773" s="1113"/>
      <c r="CD773" s="1113"/>
      <c r="CE773" s="1113"/>
      <c r="CF773" s="1113"/>
      <c r="CG773" s="1113"/>
      <c r="CH773" s="1113"/>
      <c r="CI773" s="1114"/>
      <c r="CK773" s="240"/>
      <c r="CM773" s="378" t="str">
        <f t="shared" si="77"/>
        <v/>
      </c>
      <c r="CN773" s="379" t="str">
        <f t="shared" si="78"/>
        <v/>
      </c>
      <c r="CO773" s="379" t="str">
        <f t="shared" si="79"/>
        <v/>
      </c>
      <c r="CP773" s="380" t="str">
        <f t="shared" si="80"/>
        <v/>
      </c>
      <c r="CQ773" s="244"/>
      <c r="CR773" s="1100"/>
      <c r="CS773" s="1101"/>
      <c r="CT773" s="1102"/>
      <c r="CU773" s="1135"/>
      <c r="CV773" s="1136"/>
      <c r="CW773" s="1136"/>
      <c r="CX773" s="1137"/>
      <c r="CY773" s="1138"/>
      <c r="CZ773" s="1139"/>
      <c r="DA773" s="1140"/>
      <c r="DB773" s="1132"/>
      <c r="DC773" s="1133"/>
      <c r="DD773" s="1133"/>
      <c r="DE773" s="1133"/>
      <c r="DF773" s="1133"/>
      <c r="DG773" s="1134"/>
      <c r="DH773" s="580"/>
      <c r="DI773" s="1084"/>
      <c r="DJ773" s="1084"/>
      <c r="DK773" s="581"/>
      <c r="DL773" s="582"/>
      <c r="DM773" s="1084"/>
      <c r="DN773" s="1084"/>
      <c r="DO773" s="581"/>
      <c r="DP773" s="582"/>
      <c r="DQ773" s="1084"/>
      <c r="DR773" s="1084"/>
      <c r="DS773" s="583"/>
      <c r="DT773" s="1124"/>
      <c r="DU773" s="1125"/>
      <c r="DV773" s="1125"/>
      <c r="DW773" s="1124"/>
      <c r="DX773" s="1125"/>
      <c r="DY773" s="1150"/>
      <c r="DZ773" s="1362"/>
      <c r="EA773" s="1363"/>
      <c r="EB773" s="1362"/>
      <c r="EC773" s="1363"/>
      <c r="ED773" s="1362"/>
      <c r="EE773" s="1377"/>
      <c r="EF773" s="1378"/>
      <c r="EG773" s="1379"/>
      <c r="EH773" s="1379"/>
      <c r="EI773" s="1380"/>
      <c r="EJ773" s="1381"/>
      <c r="EK773" s="1381"/>
      <c r="EL773" s="1381"/>
      <c r="EM773" s="1382"/>
      <c r="EN773" s="1382"/>
      <c r="EO773" s="1382"/>
      <c r="EP773" s="1375"/>
      <c r="EQ773" s="1376"/>
      <c r="ER773" s="1113"/>
      <c r="ES773" s="1113"/>
      <c r="ET773" s="1113"/>
      <c r="EU773" s="1113"/>
      <c r="EV773" s="1113"/>
      <c r="EW773" s="1113"/>
      <c r="EX773" s="1113"/>
      <c r="EY773" s="1113"/>
      <c r="EZ773" s="1114"/>
    </row>
    <row r="774" spans="1:156" ht="30" customHeight="1" x14ac:dyDescent="0.2">
      <c r="A774" s="207">
        <f t="shared" si="81"/>
        <v>763</v>
      </c>
      <c r="B774" s="1103"/>
      <c r="C774" s="1104"/>
      <c r="D774" s="1303"/>
      <c r="E774" s="1304"/>
      <c r="F774" s="1094" t="str">
        <f t="shared" si="83"/>
        <v/>
      </c>
      <c r="G774" s="1095"/>
      <c r="H774" s="1095"/>
      <c r="I774" s="1095"/>
      <c r="J774" s="1095"/>
      <c r="K774" s="1095"/>
      <c r="L774" s="1095"/>
      <c r="M774" s="1095"/>
      <c r="N774" s="1095"/>
      <c r="O774" s="1095"/>
      <c r="P774" s="1095"/>
      <c r="Q774" s="1095"/>
      <c r="R774" s="1095"/>
      <c r="S774" s="1095"/>
      <c r="T774" s="1095"/>
      <c r="U774" s="1095"/>
      <c r="V774" s="1095"/>
      <c r="W774" s="1096"/>
      <c r="X774" s="1299">
        <f t="shared" si="82"/>
        <v>0</v>
      </c>
      <c r="Y774" s="1300"/>
      <c r="Z774" s="1301"/>
      <c r="AA774" s="1100"/>
      <c r="AB774" s="1101"/>
      <c r="AC774" s="1102"/>
      <c r="AD774" s="1135"/>
      <c r="AE774" s="1136"/>
      <c r="AF774" s="1136"/>
      <c r="AG774" s="1137"/>
      <c r="AH774" s="1138"/>
      <c r="AI774" s="1139"/>
      <c r="AJ774" s="1140"/>
      <c r="AK774" s="1132"/>
      <c r="AL774" s="1133"/>
      <c r="AM774" s="1133"/>
      <c r="AN774" s="1133"/>
      <c r="AO774" s="1133"/>
      <c r="AP774" s="1134"/>
      <c r="AQ774" s="642" t="str">
        <f>IF(AK774="","",VLOOKUP(AK774,ﾃﾞｰﾀ一覧!$AH$4:$AR$66,2,FALSE))</f>
        <v/>
      </c>
      <c r="AR774" s="1084"/>
      <c r="AS774" s="1084"/>
      <c r="AT774" s="643" t="str">
        <f>IF(AK774="","",VLOOKUP(AK774,ﾃﾞｰﾀ一覧!$AH$4:$AR$66,3,FALSE))</f>
        <v/>
      </c>
      <c r="AU774" s="644" t="str">
        <f>IF(AK774="","",VLOOKUP(AK774,ﾃﾞｰﾀ一覧!$AH$4:$AR$66,5,FALSE))</f>
        <v/>
      </c>
      <c r="AV774" s="1084"/>
      <c r="AW774" s="1084"/>
      <c r="AX774" s="643" t="str">
        <f>IF(AK774="","",VLOOKUP(AK774,ﾃﾞｰﾀ一覧!$AH$4:$AR$66,6,FALSE))</f>
        <v/>
      </c>
      <c r="AY774" s="649" t="str">
        <f>IF(AK774="","",VLOOKUP(AK774,ﾃﾞｰﾀ一覧!$AH$4:$AR$66,8,FALSE))</f>
        <v/>
      </c>
      <c r="AZ774" s="1084"/>
      <c r="BA774" s="1084"/>
      <c r="BB774" s="388" t="str">
        <f>IF(AK774="","",VLOOKUP(AK774,ﾃﾞｰﾀ一覧!$AH$4:$AR$66,9,FALSE))</f>
        <v/>
      </c>
      <c r="BC774" s="1124"/>
      <c r="BD774" s="1125"/>
      <c r="BE774" s="1125"/>
      <c r="BF774" s="1124"/>
      <c r="BG774" s="1125"/>
      <c r="BH774" s="1125"/>
      <c r="BI774" s="1124"/>
      <c r="BJ774" s="1125"/>
      <c r="BK774" s="1150"/>
      <c r="BL774" s="1154"/>
      <c r="BM774" s="1155"/>
      <c r="BN774" s="1156"/>
      <c r="BO774" s="1109" t="str">
        <f>IF($AK774="","",IF($BF774="","",IF($BF774=ﾃﾞｰﾀ一覧!$U$37,"",IF($BF774=ﾃﾞｰﾀ一覧!$U$38,"",IF($AH774=ﾃﾞｰﾀ一覧!$U$25,VLOOKUP($AK774,ﾃﾞｰﾀ一覧!$AH$43:$AR$66,10,FALSE),VLOOKUP($AK774,ﾃﾞｰﾀ一覧!$AH$4:$AR$66,10,FALSE))))))</f>
        <v/>
      </c>
      <c r="BP774" s="1110"/>
      <c r="BQ774" s="1110"/>
      <c r="BR774" s="1111"/>
      <c r="BS774" s="1307">
        <f>IF($BL774="",0,VLOOKUP($BL774,ﾃﾞｰﾀ一覧!$AY$4:$BB$16,3,FALSE))+IF($BC774="",0,VLOOKUP($BC774,ﾃﾞｰﾀ一覧!$AY$4:$BB$16,3,FALSE))+IF($BD774="",0,VLOOKUP($BD774,ﾃﾞｰﾀ一覧!$AY$4:$BB$16,3,FALSE))</f>
        <v>0</v>
      </c>
      <c r="BT774" s="1307"/>
      <c r="BU774" s="1307"/>
      <c r="BV774" s="1112" t="str">
        <f>IF($BO774="","",IF($BF774=ﾃﾞｰﾀ一覧!$U$37,"",IF($BF774=ﾃﾞｰﾀ一覧!$U$38,"",IF($BO774=ﾃﾞｰﾀ一覧!$AT$27,ﾃﾞｰﾀ一覧!$AT$27,VLOOKUP($AK774,ﾃﾞｰﾀ一覧!$AH$4:$AR$66,11,FALSE)*IF($BO774=ﾃﾞｰﾀ一覧!$AT$17,($AR774+1)*($AV774+1),IF($BO774=ﾃﾞｰﾀ一覧!$AT$22,IF(COUNTIF($AD774,"*天端*"),ﾃﾞｰﾀ一覧!$AU$43/2,ﾃﾞｰﾀ一覧!$AU$43/3),IF($BO774=ﾃﾞｰﾀ一覧!$AT$20,$AR774*$AV774,IF($BO774=ﾃﾞｰﾀ一覧!$AT$21,$AV774,1))))))))</f>
        <v/>
      </c>
      <c r="BW774" s="1112"/>
      <c r="BX774" s="1112"/>
      <c r="BY774" s="1088" t="str">
        <f>IF($B774="","",IF($AH774="","",IF($CK774=ﾃﾞｰﾀ一覧!$U$53,ﾃﾞｰﾀ一覧!$U$61,IF($AH774=ﾃﾞｰﾀ一覧!$U$21,ﾃﾞｰﾀ一覧!$U$60,IF(OR($AH774=ﾃﾞｰﾀ一覧!$U$19,$AH774=ﾃﾞｰﾀ一覧!$U$20,$AH774=ﾃﾞｰﾀ一覧!$U$23,$AH774=ﾃﾞｰﾀ一覧!$U$22,$AH774=ﾃﾞｰﾀ一覧!$U$18,AH774=ﾃﾞｰﾀ一覧!$U$25),ﾃﾞｰﾀ一覧!$U$59,ﾃﾞｰﾀ一覧!$U$62)))))</f>
        <v/>
      </c>
      <c r="BZ774" s="1089"/>
      <c r="CA774" s="1113"/>
      <c r="CB774" s="1113"/>
      <c r="CC774" s="1113"/>
      <c r="CD774" s="1113"/>
      <c r="CE774" s="1113"/>
      <c r="CF774" s="1113"/>
      <c r="CG774" s="1113"/>
      <c r="CH774" s="1113"/>
      <c r="CI774" s="1114"/>
      <c r="CK774" s="240"/>
      <c r="CM774" s="378" t="str">
        <f t="shared" si="77"/>
        <v/>
      </c>
      <c r="CN774" s="379" t="str">
        <f t="shared" si="78"/>
        <v/>
      </c>
      <c r="CO774" s="379" t="str">
        <f t="shared" si="79"/>
        <v/>
      </c>
      <c r="CP774" s="380" t="str">
        <f t="shared" si="80"/>
        <v/>
      </c>
      <c r="CQ774" s="244"/>
      <c r="CR774" s="1100"/>
      <c r="CS774" s="1101"/>
      <c r="CT774" s="1102"/>
      <c r="CU774" s="1135"/>
      <c r="CV774" s="1136"/>
      <c r="CW774" s="1136"/>
      <c r="CX774" s="1137"/>
      <c r="CY774" s="1138"/>
      <c r="CZ774" s="1139"/>
      <c r="DA774" s="1140"/>
      <c r="DB774" s="1132"/>
      <c r="DC774" s="1133"/>
      <c r="DD774" s="1133"/>
      <c r="DE774" s="1133"/>
      <c r="DF774" s="1133"/>
      <c r="DG774" s="1134"/>
      <c r="DH774" s="580"/>
      <c r="DI774" s="1084"/>
      <c r="DJ774" s="1084"/>
      <c r="DK774" s="581"/>
      <c r="DL774" s="582"/>
      <c r="DM774" s="1084"/>
      <c r="DN774" s="1084"/>
      <c r="DO774" s="581"/>
      <c r="DP774" s="582"/>
      <c r="DQ774" s="1084"/>
      <c r="DR774" s="1084"/>
      <c r="DS774" s="583"/>
      <c r="DT774" s="1124"/>
      <c r="DU774" s="1125"/>
      <c r="DV774" s="1125"/>
      <c r="DW774" s="1124"/>
      <c r="DX774" s="1125"/>
      <c r="DY774" s="1150"/>
      <c r="DZ774" s="1362"/>
      <c r="EA774" s="1363"/>
      <c r="EB774" s="1362"/>
      <c r="EC774" s="1363"/>
      <c r="ED774" s="1362"/>
      <c r="EE774" s="1377"/>
      <c r="EF774" s="1378"/>
      <c r="EG774" s="1379"/>
      <c r="EH774" s="1379"/>
      <c r="EI774" s="1380"/>
      <c r="EJ774" s="1381"/>
      <c r="EK774" s="1381"/>
      <c r="EL774" s="1381"/>
      <c r="EM774" s="1382"/>
      <c r="EN774" s="1382"/>
      <c r="EO774" s="1382"/>
      <c r="EP774" s="1375"/>
      <c r="EQ774" s="1376"/>
      <c r="ER774" s="1113"/>
      <c r="ES774" s="1113"/>
      <c r="ET774" s="1113"/>
      <c r="EU774" s="1113"/>
      <c r="EV774" s="1113"/>
      <c r="EW774" s="1113"/>
      <c r="EX774" s="1113"/>
      <c r="EY774" s="1113"/>
      <c r="EZ774" s="1114"/>
    </row>
    <row r="775" spans="1:156" ht="30" customHeight="1" x14ac:dyDescent="0.2">
      <c r="A775" s="207">
        <f t="shared" si="81"/>
        <v>764</v>
      </c>
      <c r="B775" s="1103"/>
      <c r="C775" s="1104"/>
      <c r="D775" s="1303"/>
      <c r="E775" s="1304"/>
      <c r="F775" s="1094" t="str">
        <f t="shared" si="83"/>
        <v/>
      </c>
      <c r="G775" s="1095"/>
      <c r="H775" s="1095"/>
      <c r="I775" s="1095"/>
      <c r="J775" s="1095"/>
      <c r="K775" s="1095"/>
      <c r="L775" s="1095"/>
      <c r="M775" s="1095"/>
      <c r="N775" s="1095"/>
      <c r="O775" s="1095"/>
      <c r="P775" s="1095"/>
      <c r="Q775" s="1095"/>
      <c r="R775" s="1095"/>
      <c r="S775" s="1095"/>
      <c r="T775" s="1095"/>
      <c r="U775" s="1095"/>
      <c r="V775" s="1095"/>
      <c r="W775" s="1096"/>
      <c r="X775" s="1299">
        <f t="shared" si="82"/>
        <v>0</v>
      </c>
      <c r="Y775" s="1300"/>
      <c r="Z775" s="1301"/>
      <c r="AA775" s="1100"/>
      <c r="AB775" s="1101"/>
      <c r="AC775" s="1102"/>
      <c r="AD775" s="1135"/>
      <c r="AE775" s="1136"/>
      <c r="AF775" s="1136"/>
      <c r="AG775" s="1137"/>
      <c r="AH775" s="1138"/>
      <c r="AI775" s="1139"/>
      <c r="AJ775" s="1140"/>
      <c r="AK775" s="1132"/>
      <c r="AL775" s="1133"/>
      <c r="AM775" s="1133"/>
      <c r="AN775" s="1133"/>
      <c r="AO775" s="1133"/>
      <c r="AP775" s="1134"/>
      <c r="AQ775" s="642" t="str">
        <f>IF(AK775="","",VLOOKUP(AK775,ﾃﾞｰﾀ一覧!$AH$4:$AR$66,2,FALSE))</f>
        <v/>
      </c>
      <c r="AR775" s="1084"/>
      <c r="AS775" s="1084"/>
      <c r="AT775" s="643" t="str">
        <f>IF(AK775="","",VLOOKUP(AK775,ﾃﾞｰﾀ一覧!$AH$4:$AR$66,3,FALSE))</f>
        <v/>
      </c>
      <c r="AU775" s="644" t="str">
        <f>IF(AK775="","",VLOOKUP(AK775,ﾃﾞｰﾀ一覧!$AH$4:$AR$66,5,FALSE))</f>
        <v/>
      </c>
      <c r="AV775" s="1084"/>
      <c r="AW775" s="1084"/>
      <c r="AX775" s="643" t="str">
        <f>IF(AK775="","",VLOOKUP(AK775,ﾃﾞｰﾀ一覧!$AH$4:$AR$66,6,FALSE))</f>
        <v/>
      </c>
      <c r="AY775" s="649" t="str">
        <f>IF(AK775="","",VLOOKUP(AK775,ﾃﾞｰﾀ一覧!$AH$4:$AR$66,8,FALSE))</f>
        <v/>
      </c>
      <c r="AZ775" s="1084"/>
      <c r="BA775" s="1084"/>
      <c r="BB775" s="388" t="str">
        <f>IF(AK775="","",VLOOKUP(AK775,ﾃﾞｰﾀ一覧!$AH$4:$AR$66,9,FALSE))</f>
        <v/>
      </c>
      <c r="BC775" s="1124"/>
      <c r="BD775" s="1125"/>
      <c r="BE775" s="1125"/>
      <c r="BF775" s="1124"/>
      <c r="BG775" s="1125"/>
      <c r="BH775" s="1125"/>
      <c r="BI775" s="1124"/>
      <c r="BJ775" s="1125"/>
      <c r="BK775" s="1150"/>
      <c r="BL775" s="1154"/>
      <c r="BM775" s="1155"/>
      <c r="BN775" s="1156"/>
      <c r="BO775" s="1109" t="str">
        <f>IF($AK775="","",IF($BF775="","",IF($BF775=ﾃﾞｰﾀ一覧!$U$37,"",IF($BF775=ﾃﾞｰﾀ一覧!$U$38,"",IF($AH775=ﾃﾞｰﾀ一覧!$U$25,VLOOKUP($AK775,ﾃﾞｰﾀ一覧!$AH$43:$AR$66,10,FALSE),VLOOKUP($AK775,ﾃﾞｰﾀ一覧!$AH$4:$AR$66,10,FALSE))))))</f>
        <v/>
      </c>
      <c r="BP775" s="1110"/>
      <c r="BQ775" s="1110"/>
      <c r="BR775" s="1111"/>
      <c r="BS775" s="1307">
        <f>IF($BL775="",0,VLOOKUP($BL775,ﾃﾞｰﾀ一覧!$AY$4:$BB$16,3,FALSE))+IF($BC775="",0,VLOOKUP($BC775,ﾃﾞｰﾀ一覧!$AY$4:$BB$16,3,FALSE))+IF($BD775="",0,VLOOKUP($BD775,ﾃﾞｰﾀ一覧!$AY$4:$BB$16,3,FALSE))</f>
        <v>0</v>
      </c>
      <c r="BT775" s="1307"/>
      <c r="BU775" s="1307"/>
      <c r="BV775" s="1112" t="str">
        <f>IF($BO775="","",IF($BF775=ﾃﾞｰﾀ一覧!$U$37,"",IF($BF775=ﾃﾞｰﾀ一覧!$U$38,"",IF($BO775=ﾃﾞｰﾀ一覧!$AT$27,ﾃﾞｰﾀ一覧!$AT$27,VLOOKUP($AK775,ﾃﾞｰﾀ一覧!$AH$4:$AR$66,11,FALSE)*IF($BO775=ﾃﾞｰﾀ一覧!$AT$17,($AR775+1)*($AV775+1),IF($BO775=ﾃﾞｰﾀ一覧!$AT$22,IF(COUNTIF($AD775,"*天端*"),ﾃﾞｰﾀ一覧!$AU$43/2,ﾃﾞｰﾀ一覧!$AU$43/3),IF($BO775=ﾃﾞｰﾀ一覧!$AT$20,$AR775*$AV775,IF($BO775=ﾃﾞｰﾀ一覧!$AT$21,$AV775,1))))))))</f>
        <v/>
      </c>
      <c r="BW775" s="1112"/>
      <c r="BX775" s="1112"/>
      <c r="BY775" s="1088" t="str">
        <f>IF($B775="","",IF($AH775="","",IF($CK775=ﾃﾞｰﾀ一覧!$U$53,ﾃﾞｰﾀ一覧!$U$61,IF($AH775=ﾃﾞｰﾀ一覧!$U$21,ﾃﾞｰﾀ一覧!$U$60,IF(OR($AH775=ﾃﾞｰﾀ一覧!$U$19,$AH775=ﾃﾞｰﾀ一覧!$U$20,$AH775=ﾃﾞｰﾀ一覧!$U$23,$AH775=ﾃﾞｰﾀ一覧!$U$22,$AH775=ﾃﾞｰﾀ一覧!$U$18,AH775=ﾃﾞｰﾀ一覧!$U$25),ﾃﾞｰﾀ一覧!$U$59,ﾃﾞｰﾀ一覧!$U$62)))))</f>
        <v/>
      </c>
      <c r="BZ775" s="1089"/>
      <c r="CA775" s="1113"/>
      <c r="CB775" s="1113"/>
      <c r="CC775" s="1113"/>
      <c r="CD775" s="1113"/>
      <c r="CE775" s="1113"/>
      <c r="CF775" s="1113"/>
      <c r="CG775" s="1113"/>
      <c r="CH775" s="1113"/>
      <c r="CI775" s="1114"/>
      <c r="CK775" s="240"/>
      <c r="CM775" s="378" t="str">
        <f t="shared" si="77"/>
        <v/>
      </c>
      <c r="CN775" s="379" t="str">
        <f t="shared" si="78"/>
        <v/>
      </c>
      <c r="CO775" s="379" t="str">
        <f t="shared" si="79"/>
        <v/>
      </c>
      <c r="CP775" s="380" t="str">
        <f t="shared" si="80"/>
        <v/>
      </c>
      <c r="CQ775" s="244"/>
      <c r="CR775" s="1100"/>
      <c r="CS775" s="1101"/>
      <c r="CT775" s="1102"/>
      <c r="CU775" s="1135"/>
      <c r="CV775" s="1136"/>
      <c r="CW775" s="1136"/>
      <c r="CX775" s="1137"/>
      <c r="CY775" s="1138"/>
      <c r="CZ775" s="1139"/>
      <c r="DA775" s="1140"/>
      <c r="DB775" s="1132"/>
      <c r="DC775" s="1133"/>
      <c r="DD775" s="1133"/>
      <c r="DE775" s="1133"/>
      <c r="DF775" s="1133"/>
      <c r="DG775" s="1134"/>
      <c r="DH775" s="580"/>
      <c r="DI775" s="1084"/>
      <c r="DJ775" s="1084"/>
      <c r="DK775" s="581"/>
      <c r="DL775" s="582"/>
      <c r="DM775" s="1084"/>
      <c r="DN775" s="1084"/>
      <c r="DO775" s="581"/>
      <c r="DP775" s="582"/>
      <c r="DQ775" s="1084"/>
      <c r="DR775" s="1084"/>
      <c r="DS775" s="583"/>
      <c r="DT775" s="1124"/>
      <c r="DU775" s="1125"/>
      <c r="DV775" s="1125"/>
      <c r="DW775" s="1124"/>
      <c r="DX775" s="1125"/>
      <c r="DY775" s="1150"/>
      <c r="DZ775" s="1362"/>
      <c r="EA775" s="1363"/>
      <c r="EB775" s="1362"/>
      <c r="EC775" s="1363"/>
      <c r="ED775" s="1362"/>
      <c r="EE775" s="1377"/>
      <c r="EF775" s="1378"/>
      <c r="EG775" s="1379"/>
      <c r="EH775" s="1379"/>
      <c r="EI775" s="1380"/>
      <c r="EJ775" s="1381"/>
      <c r="EK775" s="1381"/>
      <c r="EL775" s="1381"/>
      <c r="EM775" s="1382"/>
      <c r="EN775" s="1382"/>
      <c r="EO775" s="1382"/>
      <c r="EP775" s="1375"/>
      <c r="EQ775" s="1376"/>
      <c r="ER775" s="1113"/>
      <c r="ES775" s="1113"/>
      <c r="ET775" s="1113"/>
      <c r="EU775" s="1113"/>
      <c r="EV775" s="1113"/>
      <c r="EW775" s="1113"/>
      <c r="EX775" s="1113"/>
      <c r="EY775" s="1113"/>
      <c r="EZ775" s="1114"/>
    </row>
    <row r="776" spans="1:156" ht="30" customHeight="1" x14ac:dyDescent="0.2">
      <c r="A776" s="207">
        <f t="shared" si="81"/>
        <v>765</v>
      </c>
      <c r="B776" s="1103"/>
      <c r="C776" s="1104"/>
      <c r="D776" s="1303"/>
      <c r="E776" s="1304"/>
      <c r="F776" s="1094" t="str">
        <f t="shared" si="83"/>
        <v/>
      </c>
      <c r="G776" s="1095"/>
      <c r="H776" s="1095"/>
      <c r="I776" s="1095"/>
      <c r="J776" s="1095"/>
      <c r="K776" s="1095"/>
      <c r="L776" s="1095"/>
      <c r="M776" s="1095"/>
      <c r="N776" s="1095"/>
      <c r="O776" s="1095"/>
      <c r="P776" s="1095"/>
      <c r="Q776" s="1095"/>
      <c r="R776" s="1095"/>
      <c r="S776" s="1095"/>
      <c r="T776" s="1095"/>
      <c r="U776" s="1095"/>
      <c r="V776" s="1095"/>
      <c r="W776" s="1096"/>
      <c r="X776" s="1299">
        <f t="shared" si="82"/>
        <v>0</v>
      </c>
      <c r="Y776" s="1300"/>
      <c r="Z776" s="1301"/>
      <c r="AA776" s="1100"/>
      <c r="AB776" s="1101"/>
      <c r="AC776" s="1102"/>
      <c r="AD776" s="1135"/>
      <c r="AE776" s="1136"/>
      <c r="AF776" s="1136"/>
      <c r="AG776" s="1137"/>
      <c r="AH776" s="1138"/>
      <c r="AI776" s="1139"/>
      <c r="AJ776" s="1140"/>
      <c r="AK776" s="1132"/>
      <c r="AL776" s="1133"/>
      <c r="AM776" s="1133"/>
      <c r="AN776" s="1133"/>
      <c r="AO776" s="1133"/>
      <c r="AP776" s="1134"/>
      <c r="AQ776" s="642" t="str">
        <f>IF(AK776="","",VLOOKUP(AK776,ﾃﾞｰﾀ一覧!$AH$4:$AR$66,2,FALSE))</f>
        <v/>
      </c>
      <c r="AR776" s="1084"/>
      <c r="AS776" s="1084"/>
      <c r="AT776" s="643" t="str">
        <f>IF(AK776="","",VLOOKUP(AK776,ﾃﾞｰﾀ一覧!$AH$4:$AR$66,3,FALSE))</f>
        <v/>
      </c>
      <c r="AU776" s="644" t="str">
        <f>IF(AK776="","",VLOOKUP(AK776,ﾃﾞｰﾀ一覧!$AH$4:$AR$66,5,FALSE))</f>
        <v/>
      </c>
      <c r="AV776" s="1084"/>
      <c r="AW776" s="1084"/>
      <c r="AX776" s="643" t="str">
        <f>IF(AK776="","",VLOOKUP(AK776,ﾃﾞｰﾀ一覧!$AH$4:$AR$66,6,FALSE))</f>
        <v/>
      </c>
      <c r="AY776" s="649" t="str">
        <f>IF(AK776="","",VLOOKUP(AK776,ﾃﾞｰﾀ一覧!$AH$4:$AR$66,8,FALSE))</f>
        <v/>
      </c>
      <c r="AZ776" s="1084"/>
      <c r="BA776" s="1084"/>
      <c r="BB776" s="388" t="str">
        <f>IF(AK776="","",VLOOKUP(AK776,ﾃﾞｰﾀ一覧!$AH$4:$AR$66,9,FALSE))</f>
        <v/>
      </c>
      <c r="BC776" s="1124"/>
      <c r="BD776" s="1125"/>
      <c r="BE776" s="1125"/>
      <c r="BF776" s="1124"/>
      <c r="BG776" s="1125"/>
      <c r="BH776" s="1125"/>
      <c r="BI776" s="1124"/>
      <c r="BJ776" s="1125"/>
      <c r="BK776" s="1150"/>
      <c r="BL776" s="1154"/>
      <c r="BM776" s="1155"/>
      <c r="BN776" s="1156"/>
      <c r="BO776" s="1109" t="str">
        <f>IF($AK776="","",IF($BF776="","",IF($BF776=ﾃﾞｰﾀ一覧!$U$37,"",IF($BF776=ﾃﾞｰﾀ一覧!$U$38,"",IF($AH776=ﾃﾞｰﾀ一覧!$U$25,VLOOKUP($AK776,ﾃﾞｰﾀ一覧!$AH$43:$AR$66,10,FALSE),VLOOKUP($AK776,ﾃﾞｰﾀ一覧!$AH$4:$AR$66,10,FALSE))))))</f>
        <v/>
      </c>
      <c r="BP776" s="1110"/>
      <c r="BQ776" s="1110"/>
      <c r="BR776" s="1111"/>
      <c r="BS776" s="1307">
        <f>IF($BL776="",0,VLOOKUP($BL776,ﾃﾞｰﾀ一覧!$AY$4:$BB$16,3,FALSE))+IF($BC776="",0,VLOOKUP($BC776,ﾃﾞｰﾀ一覧!$AY$4:$BB$16,3,FALSE))+IF($BD776="",0,VLOOKUP($BD776,ﾃﾞｰﾀ一覧!$AY$4:$BB$16,3,FALSE))</f>
        <v>0</v>
      </c>
      <c r="BT776" s="1307"/>
      <c r="BU776" s="1307"/>
      <c r="BV776" s="1112" t="str">
        <f>IF($BO776="","",IF($BF776=ﾃﾞｰﾀ一覧!$U$37,"",IF($BF776=ﾃﾞｰﾀ一覧!$U$38,"",IF($BO776=ﾃﾞｰﾀ一覧!$AT$27,ﾃﾞｰﾀ一覧!$AT$27,VLOOKUP($AK776,ﾃﾞｰﾀ一覧!$AH$4:$AR$66,11,FALSE)*IF($BO776=ﾃﾞｰﾀ一覧!$AT$17,($AR776+1)*($AV776+1),IF($BO776=ﾃﾞｰﾀ一覧!$AT$22,IF(COUNTIF($AD776,"*天端*"),ﾃﾞｰﾀ一覧!$AU$43/2,ﾃﾞｰﾀ一覧!$AU$43/3),IF($BO776=ﾃﾞｰﾀ一覧!$AT$20,$AR776*$AV776,IF($BO776=ﾃﾞｰﾀ一覧!$AT$21,$AV776,1))))))))</f>
        <v/>
      </c>
      <c r="BW776" s="1112"/>
      <c r="BX776" s="1112"/>
      <c r="BY776" s="1088" t="str">
        <f>IF($B776="","",IF($AH776="","",IF($CK776=ﾃﾞｰﾀ一覧!$U$53,ﾃﾞｰﾀ一覧!$U$61,IF($AH776=ﾃﾞｰﾀ一覧!$U$21,ﾃﾞｰﾀ一覧!$U$60,IF(OR($AH776=ﾃﾞｰﾀ一覧!$U$19,$AH776=ﾃﾞｰﾀ一覧!$U$20,$AH776=ﾃﾞｰﾀ一覧!$U$23,$AH776=ﾃﾞｰﾀ一覧!$U$22,$AH776=ﾃﾞｰﾀ一覧!$U$18,AH776=ﾃﾞｰﾀ一覧!$U$25),ﾃﾞｰﾀ一覧!$U$59,ﾃﾞｰﾀ一覧!$U$62)))))</f>
        <v/>
      </c>
      <c r="BZ776" s="1089"/>
      <c r="CA776" s="1113"/>
      <c r="CB776" s="1113"/>
      <c r="CC776" s="1113"/>
      <c r="CD776" s="1113"/>
      <c r="CE776" s="1113"/>
      <c r="CF776" s="1113"/>
      <c r="CG776" s="1113"/>
      <c r="CH776" s="1113"/>
      <c r="CI776" s="1114"/>
      <c r="CK776" s="240"/>
      <c r="CM776" s="378" t="str">
        <f t="shared" si="77"/>
        <v/>
      </c>
      <c r="CN776" s="379" t="str">
        <f t="shared" si="78"/>
        <v/>
      </c>
      <c r="CO776" s="379" t="str">
        <f t="shared" si="79"/>
        <v/>
      </c>
      <c r="CP776" s="380" t="str">
        <f t="shared" si="80"/>
        <v/>
      </c>
      <c r="CQ776" s="244"/>
      <c r="CR776" s="1100"/>
      <c r="CS776" s="1101"/>
      <c r="CT776" s="1102"/>
      <c r="CU776" s="1135"/>
      <c r="CV776" s="1136"/>
      <c r="CW776" s="1136"/>
      <c r="CX776" s="1137"/>
      <c r="CY776" s="1138"/>
      <c r="CZ776" s="1139"/>
      <c r="DA776" s="1140"/>
      <c r="DB776" s="1132"/>
      <c r="DC776" s="1133"/>
      <c r="DD776" s="1133"/>
      <c r="DE776" s="1133"/>
      <c r="DF776" s="1133"/>
      <c r="DG776" s="1134"/>
      <c r="DH776" s="580"/>
      <c r="DI776" s="1084"/>
      <c r="DJ776" s="1084"/>
      <c r="DK776" s="581"/>
      <c r="DL776" s="582"/>
      <c r="DM776" s="1084"/>
      <c r="DN776" s="1084"/>
      <c r="DO776" s="581"/>
      <c r="DP776" s="582"/>
      <c r="DQ776" s="1084"/>
      <c r="DR776" s="1084"/>
      <c r="DS776" s="583"/>
      <c r="DT776" s="1124"/>
      <c r="DU776" s="1125"/>
      <c r="DV776" s="1125"/>
      <c r="DW776" s="1124"/>
      <c r="DX776" s="1125"/>
      <c r="DY776" s="1150"/>
      <c r="DZ776" s="1362"/>
      <c r="EA776" s="1363"/>
      <c r="EB776" s="1362"/>
      <c r="EC776" s="1363"/>
      <c r="ED776" s="1362"/>
      <c r="EE776" s="1377"/>
      <c r="EF776" s="1378"/>
      <c r="EG776" s="1379"/>
      <c r="EH776" s="1379"/>
      <c r="EI776" s="1380"/>
      <c r="EJ776" s="1381"/>
      <c r="EK776" s="1381"/>
      <c r="EL776" s="1381"/>
      <c r="EM776" s="1382"/>
      <c r="EN776" s="1382"/>
      <c r="EO776" s="1382"/>
      <c r="EP776" s="1375"/>
      <c r="EQ776" s="1376"/>
      <c r="ER776" s="1113"/>
      <c r="ES776" s="1113"/>
      <c r="ET776" s="1113"/>
      <c r="EU776" s="1113"/>
      <c r="EV776" s="1113"/>
      <c r="EW776" s="1113"/>
      <c r="EX776" s="1113"/>
      <c r="EY776" s="1113"/>
      <c r="EZ776" s="1114"/>
    </row>
    <row r="777" spans="1:156" ht="30" customHeight="1" x14ac:dyDescent="0.2">
      <c r="A777" s="207">
        <f t="shared" si="81"/>
        <v>766</v>
      </c>
      <c r="B777" s="1103"/>
      <c r="C777" s="1104"/>
      <c r="D777" s="1303"/>
      <c r="E777" s="1304"/>
      <c r="F777" s="1094" t="str">
        <f t="shared" si="83"/>
        <v/>
      </c>
      <c r="G777" s="1095"/>
      <c r="H777" s="1095"/>
      <c r="I777" s="1095"/>
      <c r="J777" s="1095"/>
      <c r="K777" s="1095"/>
      <c r="L777" s="1095"/>
      <c r="M777" s="1095"/>
      <c r="N777" s="1095"/>
      <c r="O777" s="1095"/>
      <c r="P777" s="1095"/>
      <c r="Q777" s="1095"/>
      <c r="R777" s="1095"/>
      <c r="S777" s="1095"/>
      <c r="T777" s="1095"/>
      <c r="U777" s="1095"/>
      <c r="V777" s="1095"/>
      <c r="W777" s="1096"/>
      <c r="X777" s="1299">
        <f t="shared" si="82"/>
        <v>0</v>
      </c>
      <c r="Y777" s="1300"/>
      <c r="Z777" s="1301"/>
      <c r="AA777" s="1100"/>
      <c r="AB777" s="1101"/>
      <c r="AC777" s="1102"/>
      <c r="AD777" s="1135"/>
      <c r="AE777" s="1136"/>
      <c r="AF777" s="1136"/>
      <c r="AG777" s="1137"/>
      <c r="AH777" s="1138"/>
      <c r="AI777" s="1139"/>
      <c r="AJ777" s="1140"/>
      <c r="AK777" s="1132"/>
      <c r="AL777" s="1133"/>
      <c r="AM777" s="1133"/>
      <c r="AN777" s="1133"/>
      <c r="AO777" s="1133"/>
      <c r="AP777" s="1134"/>
      <c r="AQ777" s="642" t="str">
        <f>IF(AK777="","",VLOOKUP(AK777,ﾃﾞｰﾀ一覧!$AH$4:$AR$66,2,FALSE))</f>
        <v/>
      </c>
      <c r="AR777" s="1084"/>
      <c r="AS777" s="1084"/>
      <c r="AT777" s="643" t="str">
        <f>IF(AK777="","",VLOOKUP(AK777,ﾃﾞｰﾀ一覧!$AH$4:$AR$66,3,FALSE))</f>
        <v/>
      </c>
      <c r="AU777" s="644" t="str">
        <f>IF(AK777="","",VLOOKUP(AK777,ﾃﾞｰﾀ一覧!$AH$4:$AR$66,5,FALSE))</f>
        <v/>
      </c>
      <c r="AV777" s="1084"/>
      <c r="AW777" s="1084"/>
      <c r="AX777" s="643" t="str">
        <f>IF(AK777="","",VLOOKUP(AK777,ﾃﾞｰﾀ一覧!$AH$4:$AR$66,6,FALSE))</f>
        <v/>
      </c>
      <c r="AY777" s="649" t="str">
        <f>IF(AK777="","",VLOOKUP(AK777,ﾃﾞｰﾀ一覧!$AH$4:$AR$66,8,FALSE))</f>
        <v/>
      </c>
      <c r="AZ777" s="1084"/>
      <c r="BA777" s="1084"/>
      <c r="BB777" s="388" t="str">
        <f>IF(AK777="","",VLOOKUP(AK777,ﾃﾞｰﾀ一覧!$AH$4:$AR$66,9,FALSE))</f>
        <v/>
      </c>
      <c r="BC777" s="1124"/>
      <c r="BD777" s="1125"/>
      <c r="BE777" s="1125"/>
      <c r="BF777" s="1124"/>
      <c r="BG777" s="1125"/>
      <c r="BH777" s="1125"/>
      <c r="BI777" s="1124"/>
      <c r="BJ777" s="1125"/>
      <c r="BK777" s="1150"/>
      <c r="BL777" s="1154"/>
      <c r="BM777" s="1155"/>
      <c r="BN777" s="1156"/>
      <c r="BO777" s="1109" t="str">
        <f>IF($AK777="","",IF($BF777="","",IF($BF777=ﾃﾞｰﾀ一覧!$U$37,"",IF($BF777=ﾃﾞｰﾀ一覧!$U$38,"",IF($AH777=ﾃﾞｰﾀ一覧!$U$25,VLOOKUP($AK777,ﾃﾞｰﾀ一覧!$AH$43:$AR$66,10,FALSE),VLOOKUP($AK777,ﾃﾞｰﾀ一覧!$AH$4:$AR$66,10,FALSE))))))</f>
        <v/>
      </c>
      <c r="BP777" s="1110"/>
      <c r="BQ777" s="1110"/>
      <c r="BR777" s="1111"/>
      <c r="BS777" s="1307">
        <f>IF($BL777="",0,VLOOKUP($BL777,ﾃﾞｰﾀ一覧!$AY$4:$BB$16,3,FALSE))+IF($BC777="",0,VLOOKUP($BC777,ﾃﾞｰﾀ一覧!$AY$4:$BB$16,3,FALSE))+IF($BD777="",0,VLOOKUP($BD777,ﾃﾞｰﾀ一覧!$AY$4:$BB$16,3,FALSE))</f>
        <v>0</v>
      </c>
      <c r="BT777" s="1307"/>
      <c r="BU777" s="1307"/>
      <c r="BV777" s="1112" t="str">
        <f>IF($BO777="","",IF($BF777=ﾃﾞｰﾀ一覧!$U$37,"",IF($BF777=ﾃﾞｰﾀ一覧!$U$38,"",IF($BO777=ﾃﾞｰﾀ一覧!$AT$27,ﾃﾞｰﾀ一覧!$AT$27,VLOOKUP($AK777,ﾃﾞｰﾀ一覧!$AH$4:$AR$66,11,FALSE)*IF($BO777=ﾃﾞｰﾀ一覧!$AT$17,($AR777+1)*($AV777+1),IF($BO777=ﾃﾞｰﾀ一覧!$AT$22,IF(COUNTIF($AD777,"*天端*"),ﾃﾞｰﾀ一覧!$AU$43/2,ﾃﾞｰﾀ一覧!$AU$43/3),IF($BO777=ﾃﾞｰﾀ一覧!$AT$20,$AR777*$AV777,IF($BO777=ﾃﾞｰﾀ一覧!$AT$21,$AV777,1))))))))</f>
        <v/>
      </c>
      <c r="BW777" s="1112"/>
      <c r="BX777" s="1112"/>
      <c r="BY777" s="1088" t="str">
        <f>IF($B777="","",IF($AH777="","",IF($CK777=ﾃﾞｰﾀ一覧!$U$53,ﾃﾞｰﾀ一覧!$U$61,IF($AH777=ﾃﾞｰﾀ一覧!$U$21,ﾃﾞｰﾀ一覧!$U$60,IF(OR($AH777=ﾃﾞｰﾀ一覧!$U$19,$AH777=ﾃﾞｰﾀ一覧!$U$20,$AH777=ﾃﾞｰﾀ一覧!$U$23,$AH777=ﾃﾞｰﾀ一覧!$U$22,$AH777=ﾃﾞｰﾀ一覧!$U$18,AH777=ﾃﾞｰﾀ一覧!$U$25),ﾃﾞｰﾀ一覧!$U$59,ﾃﾞｰﾀ一覧!$U$62)))))</f>
        <v/>
      </c>
      <c r="BZ777" s="1089"/>
      <c r="CA777" s="1113"/>
      <c r="CB777" s="1113"/>
      <c r="CC777" s="1113"/>
      <c r="CD777" s="1113"/>
      <c r="CE777" s="1113"/>
      <c r="CF777" s="1113"/>
      <c r="CG777" s="1113"/>
      <c r="CH777" s="1113"/>
      <c r="CI777" s="1114"/>
      <c r="CK777" s="240"/>
      <c r="CM777" s="378" t="str">
        <f t="shared" si="77"/>
        <v/>
      </c>
      <c r="CN777" s="379" t="str">
        <f t="shared" si="78"/>
        <v/>
      </c>
      <c r="CO777" s="379" t="str">
        <f t="shared" si="79"/>
        <v/>
      </c>
      <c r="CP777" s="380" t="str">
        <f t="shared" si="80"/>
        <v/>
      </c>
      <c r="CQ777" s="244"/>
      <c r="CR777" s="1100"/>
      <c r="CS777" s="1101"/>
      <c r="CT777" s="1102"/>
      <c r="CU777" s="1135"/>
      <c r="CV777" s="1136"/>
      <c r="CW777" s="1136"/>
      <c r="CX777" s="1137"/>
      <c r="CY777" s="1138"/>
      <c r="CZ777" s="1139"/>
      <c r="DA777" s="1140"/>
      <c r="DB777" s="1132"/>
      <c r="DC777" s="1133"/>
      <c r="DD777" s="1133"/>
      <c r="DE777" s="1133"/>
      <c r="DF777" s="1133"/>
      <c r="DG777" s="1134"/>
      <c r="DH777" s="580"/>
      <c r="DI777" s="1084"/>
      <c r="DJ777" s="1084"/>
      <c r="DK777" s="581"/>
      <c r="DL777" s="582"/>
      <c r="DM777" s="1084"/>
      <c r="DN777" s="1084"/>
      <c r="DO777" s="581"/>
      <c r="DP777" s="582"/>
      <c r="DQ777" s="1084"/>
      <c r="DR777" s="1084"/>
      <c r="DS777" s="583"/>
      <c r="DT777" s="1124"/>
      <c r="DU777" s="1125"/>
      <c r="DV777" s="1125"/>
      <c r="DW777" s="1124"/>
      <c r="DX777" s="1125"/>
      <c r="DY777" s="1150"/>
      <c r="DZ777" s="1362"/>
      <c r="EA777" s="1363"/>
      <c r="EB777" s="1362"/>
      <c r="EC777" s="1363"/>
      <c r="ED777" s="1362"/>
      <c r="EE777" s="1377"/>
      <c r="EF777" s="1378"/>
      <c r="EG777" s="1379"/>
      <c r="EH777" s="1379"/>
      <c r="EI777" s="1380"/>
      <c r="EJ777" s="1381"/>
      <c r="EK777" s="1381"/>
      <c r="EL777" s="1381"/>
      <c r="EM777" s="1382"/>
      <c r="EN777" s="1382"/>
      <c r="EO777" s="1382"/>
      <c r="EP777" s="1375"/>
      <c r="EQ777" s="1376"/>
      <c r="ER777" s="1113"/>
      <c r="ES777" s="1113"/>
      <c r="ET777" s="1113"/>
      <c r="EU777" s="1113"/>
      <c r="EV777" s="1113"/>
      <c r="EW777" s="1113"/>
      <c r="EX777" s="1113"/>
      <c r="EY777" s="1113"/>
      <c r="EZ777" s="1114"/>
    </row>
    <row r="778" spans="1:156" ht="30" customHeight="1" x14ac:dyDescent="0.2">
      <c r="A778" s="207">
        <f t="shared" si="81"/>
        <v>767</v>
      </c>
      <c r="B778" s="1103"/>
      <c r="C778" s="1104"/>
      <c r="D778" s="1303"/>
      <c r="E778" s="1304"/>
      <c r="F778" s="1094" t="str">
        <f t="shared" si="83"/>
        <v/>
      </c>
      <c r="G778" s="1095"/>
      <c r="H778" s="1095"/>
      <c r="I778" s="1095"/>
      <c r="J778" s="1095"/>
      <c r="K778" s="1095"/>
      <c r="L778" s="1095"/>
      <c r="M778" s="1095"/>
      <c r="N778" s="1095"/>
      <c r="O778" s="1095"/>
      <c r="P778" s="1095"/>
      <c r="Q778" s="1095"/>
      <c r="R778" s="1095"/>
      <c r="S778" s="1095"/>
      <c r="T778" s="1095"/>
      <c r="U778" s="1095"/>
      <c r="V778" s="1095"/>
      <c r="W778" s="1096"/>
      <c r="X778" s="1299">
        <f t="shared" si="82"/>
        <v>0</v>
      </c>
      <c r="Y778" s="1300"/>
      <c r="Z778" s="1301"/>
      <c r="AA778" s="1100"/>
      <c r="AB778" s="1101"/>
      <c r="AC778" s="1102"/>
      <c r="AD778" s="1135"/>
      <c r="AE778" s="1136"/>
      <c r="AF778" s="1136"/>
      <c r="AG778" s="1137"/>
      <c r="AH778" s="1138"/>
      <c r="AI778" s="1139"/>
      <c r="AJ778" s="1140"/>
      <c r="AK778" s="1132"/>
      <c r="AL778" s="1133"/>
      <c r="AM778" s="1133"/>
      <c r="AN778" s="1133"/>
      <c r="AO778" s="1133"/>
      <c r="AP778" s="1134"/>
      <c r="AQ778" s="642" t="str">
        <f>IF(AK778="","",VLOOKUP(AK778,ﾃﾞｰﾀ一覧!$AH$4:$AR$66,2,FALSE))</f>
        <v/>
      </c>
      <c r="AR778" s="1084"/>
      <c r="AS778" s="1084"/>
      <c r="AT778" s="643" t="str">
        <f>IF(AK778="","",VLOOKUP(AK778,ﾃﾞｰﾀ一覧!$AH$4:$AR$66,3,FALSE))</f>
        <v/>
      </c>
      <c r="AU778" s="644" t="str">
        <f>IF(AK778="","",VLOOKUP(AK778,ﾃﾞｰﾀ一覧!$AH$4:$AR$66,5,FALSE))</f>
        <v/>
      </c>
      <c r="AV778" s="1084"/>
      <c r="AW778" s="1084"/>
      <c r="AX778" s="643" t="str">
        <f>IF(AK778="","",VLOOKUP(AK778,ﾃﾞｰﾀ一覧!$AH$4:$AR$66,6,FALSE))</f>
        <v/>
      </c>
      <c r="AY778" s="649" t="str">
        <f>IF(AK778="","",VLOOKUP(AK778,ﾃﾞｰﾀ一覧!$AH$4:$AR$66,8,FALSE))</f>
        <v/>
      </c>
      <c r="AZ778" s="1084"/>
      <c r="BA778" s="1084"/>
      <c r="BB778" s="388" t="str">
        <f>IF(AK778="","",VLOOKUP(AK778,ﾃﾞｰﾀ一覧!$AH$4:$AR$66,9,FALSE))</f>
        <v/>
      </c>
      <c r="BC778" s="1124"/>
      <c r="BD778" s="1125"/>
      <c r="BE778" s="1125"/>
      <c r="BF778" s="1124"/>
      <c r="BG778" s="1125"/>
      <c r="BH778" s="1125"/>
      <c r="BI778" s="1124"/>
      <c r="BJ778" s="1125"/>
      <c r="BK778" s="1150"/>
      <c r="BL778" s="1154"/>
      <c r="BM778" s="1155"/>
      <c r="BN778" s="1156"/>
      <c r="BO778" s="1109" t="str">
        <f>IF($AK778="","",IF($BF778="","",IF($BF778=ﾃﾞｰﾀ一覧!$U$37,"",IF($BF778=ﾃﾞｰﾀ一覧!$U$38,"",IF($AH778=ﾃﾞｰﾀ一覧!$U$25,VLOOKUP($AK778,ﾃﾞｰﾀ一覧!$AH$43:$AR$66,10,FALSE),VLOOKUP($AK778,ﾃﾞｰﾀ一覧!$AH$4:$AR$66,10,FALSE))))))</f>
        <v/>
      </c>
      <c r="BP778" s="1110"/>
      <c r="BQ778" s="1110"/>
      <c r="BR778" s="1111"/>
      <c r="BS778" s="1307">
        <f>IF($BL778="",0,VLOOKUP($BL778,ﾃﾞｰﾀ一覧!$AY$4:$BB$16,3,FALSE))+IF($BC778="",0,VLOOKUP($BC778,ﾃﾞｰﾀ一覧!$AY$4:$BB$16,3,FALSE))+IF($BD778="",0,VLOOKUP($BD778,ﾃﾞｰﾀ一覧!$AY$4:$BB$16,3,FALSE))</f>
        <v>0</v>
      </c>
      <c r="BT778" s="1307"/>
      <c r="BU778" s="1307"/>
      <c r="BV778" s="1112" t="str">
        <f>IF($BO778="","",IF($BF778=ﾃﾞｰﾀ一覧!$U$37,"",IF($BF778=ﾃﾞｰﾀ一覧!$U$38,"",IF($BO778=ﾃﾞｰﾀ一覧!$AT$27,ﾃﾞｰﾀ一覧!$AT$27,VLOOKUP($AK778,ﾃﾞｰﾀ一覧!$AH$4:$AR$66,11,FALSE)*IF($BO778=ﾃﾞｰﾀ一覧!$AT$17,($AR778+1)*($AV778+1),IF($BO778=ﾃﾞｰﾀ一覧!$AT$22,IF(COUNTIF($AD778,"*天端*"),ﾃﾞｰﾀ一覧!$AU$43/2,ﾃﾞｰﾀ一覧!$AU$43/3),IF($BO778=ﾃﾞｰﾀ一覧!$AT$20,$AR778*$AV778,IF($BO778=ﾃﾞｰﾀ一覧!$AT$21,$AV778,1))))))))</f>
        <v/>
      </c>
      <c r="BW778" s="1112"/>
      <c r="BX778" s="1112"/>
      <c r="BY778" s="1088" t="str">
        <f>IF($B778="","",IF($AH778="","",IF($CK778=ﾃﾞｰﾀ一覧!$U$53,ﾃﾞｰﾀ一覧!$U$61,IF($AH778=ﾃﾞｰﾀ一覧!$U$21,ﾃﾞｰﾀ一覧!$U$60,IF(OR($AH778=ﾃﾞｰﾀ一覧!$U$19,$AH778=ﾃﾞｰﾀ一覧!$U$20,$AH778=ﾃﾞｰﾀ一覧!$U$23,$AH778=ﾃﾞｰﾀ一覧!$U$22,$AH778=ﾃﾞｰﾀ一覧!$U$18,AH778=ﾃﾞｰﾀ一覧!$U$25),ﾃﾞｰﾀ一覧!$U$59,ﾃﾞｰﾀ一覧!$U$62)))))</f>
        <v/>
      </c>
      <c r="BZ778" s="1089"/>
      <c r="CA778" s="1113"/>
      <c r="CB778" s="1113"/>
      <c r="CC778" s="1113"/>
      <c r="CD778" s="1113"/>
      <c r="CE778" s="1113"/>
      <c r="CF778" s="1113"/>
      <c r="CG778" s="1113"/>
      <c r="CH778" s="1113"/>
      <c r="CI778" s="1114"/>
      <c r="CK778" s="240"/>
      <c r="CM778" s="378" t="str">
        <f t="shared" si="77"/>
        <v/>
      </c>
      <c r="CN778" s="379" t="str">
        <f t="shared" si="78"/>
        <v/>
      </c>
      <c r="CO778" s="379" t="str">
        <f t="shared" si="79"/>
        <v/>
      </c>
      <c r="CP778" s="380" t="str">
        <f t="shared" si="80"/>
        <v/>
      </c>
      <c r="CQ778" s="244"/>
      <c r="CR778" s="1100"/>
      <c r="CS778" s="1101"/>
      <c r="CT778" s="1102"/>
      <c r="CU778" s="1135"/>
      <c r="CV778" s="1136"/>
      <c r="CW778" s="1136"/>
      <c r="CX778" s="1137"/>
      <c r="CY778" s="1138"/>
      <c r="CZ778" s="1139"/>
      <c r="DA778" s="1140"/>
      <c r="DB778" s="1132"/>
      <c r="DC778" s="1133"/>
      <c r="DD778" s="1133"/>
      <c r="DE778" s="1133"/>
      <c r="DF778" s="1133"/>
      <c r="DG778" s="1134"/>
      <c r="DH778" s="580"/>
      <c r="DI778" s="1084"/>
      <c r="DJ778" s="1084"/>
      <c r="DK778" s="581"/>
      <c r="DL778" s="582"/>
      <c r="DM778" s="1084"/>
      <c r="DN778" s="1084"/>
      <c r="DO778" s="581"/>
      <c r="DP778" s="582"/>
      <c r="DQ778" s="1084"/>
      <c r="DR778" s="1084"/>
      <c r="DS778" s="583"/>
      <c r="DT778" s="1124"/>
      <c r="DU778" s="1125"/>
      <c r="DV778" s="1125"/>
      <c r="DW778" s="1124"/>
      <c r="DX778" s="1125"/>
      <c r="DY778" s="1150"/>
      <c r="DZ778" s="1362"/>
      <c r="EA778" s="1363"/>
      <c r="EB778" s="1362"/>
      <c r="EC778" s="1363"/>
      <c r="ED778" s="1362"/>
      <c r="EE778" s="1377"/>
      <c r="EF778" s="1378"/>
      <c r="EG778" s="1379"/>
      <c r="EH778" s="1379"/>
      <c r="EI778" s="1380"/>
      <c r="EJ778" s="1381"/>
      <c r="EK778" s="1381"/>
      <c r="EL778" s="1381"/>
      <c r="EM778" s="1382"/>
      <c r="EN778" s="1382"/>
      <c r="EO778" s="1382"/>
      <c r="EP778" s="1375"/>
      <c r="EQ778" s="1376"/>
      <c r="ER778" s="1113"/>
      <c r="ES778" s="1113"/>
      <c r="ET778" s="1113"/>
      <c r="EU778" s="1113"/>
      <c r="EV778" s="1113"/>
      <c r="EW778" s="1113"/>
      <c r="EX778" s="1113"/>
      <c r="EY778" s="1113"/>
      <c r="EZ778" s="1114"/>
    </row>
    <row r="779" spans="1:156" ht="30" customHeight="1" x14ac:dyDescent="0.2">
      <c r="A779" s="207">
        <f t="shared" si="81"/>
        <v>768</v>
      </c>
      <c r="B779" s="1103"/>
      <c r="C779" s="1104"/>
      <c r="D779" s="1303"/>
      <c r="E779" s="1304"/>
      <c r="F779" s="1094" t="str">
        <f t="shared" si="83"/>
        <v/>
      </c>
      <c r="G779" s="1095"/>
      <c r="H779" s="1095"/>
      <c r="I779" s="1095"/>
      <c r="J779" s="1095"/>
      <c r="K779" s="1095"/>
      <c r="L779" s="1095"/>
      <c r="M779" s="1095"/>
      <c r="N779" s="1095"/>
      <c r="O779" s="1095"/>
      <c r="P779" s="1095"/>
      <c r="Q779" s="1095"/>
      <c r="R779" s="1095"/>
      <c r="S779" s="1095"/>
      <c r="T779" s="1095"/>
      <c r="U779" s="1095"/>
      <c r="V779" s="1095"/>
      <c r="W779" s="1096"/>
      <c r="X779" s="1299">
        <f t="shared" si="82"/>
        <v>0</v>
      </c>
      <c r="Y779" s="1300"/>
      <c r="Z779" s="1301"/>
      <c r="AA779" s="1100"/>
      <c r="AB779" s="1101"/>
      <c r="AC779" s="1102"/>
      <c r="AD779" s="1135"/>
      <c r="AE779" s="1136"/>
      <c r="AF779" s="1136"/>
      <c r="AG779" s="1137"/>
      <c r="AH779" s="1138"/>
      <c r="AI779" s="1139"/>
      <c r="AJ779" s="1140"/>
      <c r="AK779" s="1132"/>
      <c r="AL779" s="1133"/>
      <c r="AM779" s="1133"/>
      <c r="AN779" s="1133"/>
      <c r="AO779" s="1133"/>
      <c r="AP779" s="1134"/>
      <c r="AQ779" s="642" t="str">
        <f>IF(AK779="","",VLOOKUP(AK779,ﾃﾞｰﾀ一覧!$AH$4:$AR$66,2,FALSE))</f>
        <v/>
      </c>
      <c r="AR779" s="1084"/>
      <c r="AS779" s="1084"/>
      <c r="AT779" s="643" t="str">
        <f>IF(AK779="","",VLOOKUP(AK779,ﾃﾞｰﾀ一覧!$AH$4:$AR$66,3,FALSE))</f>
        <v/>
      </c>
      <c r="AU779" s="644" t="str">
        <f>IF(AK779="","",VLOOKUP(AK779,ﾃﾞｰﾀ一覧!$AH$4:$AR$66,5,FALSE))</f>
        <v/>
      </c>
      <c r="AV779" s="1084"/>
      <c r="AW779" s="1084"/>
      <c r="AX779" s="643" t="str">
        <f>IF(AK779="","",VLOOKUP(AK779,ﾃﾞｰﾀ一覧!$AH$4:$AR$66,6,FALSE))</f>
        <v/>
      </c>
      <c r="AY779" s="649" t="str">
        <f>IF(AK779="","",VLOOKUP(AK779,ﾃﾞｰﾀ一覧!$AH$4:$AR$66,8,FALSE))</f>
        <v/>
      </c>
      <c r="AZ779" s="1084"/>
      <c r="BA779" s="1084"/>
      <c r="BB779" s="388" t="str">
        <f>IF(AK779="","",VLOOKUP(AK779,ﾃﾞｰﾀ一覧!$AH$4:$AR$66,9,FALSE))</f>
        <v/>
      </c>
      <c r="BC779" s="1124"/>
      <c r="BD779" s="1125"/>
      <c r="BE779" s="1125"/>
      <c r="BF779" s="1124"/>
      <c r="BG779" s="1125"/>
      <c r="BH779" s="1125"/>
      <c r="BI779" s="1124"/>
      <c r="BJ779" s="1125"/>
      <c r="BK779" s="1150"/>
      <c r="BL779" s="1154"/>
      <c r="BM779" s="1155"/>
      <c r="BN779" s="1156"/>
      <c r="BO779" s="1109" t="str">
        <f>IF($AK779="","",IF($BF779="","",IF($BF779=ﾃﾞｰﾀ一覧!$U$37,"",IF($BF779=ﾃﾞｰﾀ一覧!$U$38,"",IF($AH779=ﾃﾞｰﾀ一覧!$U$25,VLOOKUP($AK779,ﾃﾞｰﾀ一覧!$AH$43:$AR$66,10,FALSE),VLOOKUP($AK779,ﾃﾞｰﾀ一覧!$AH$4:$AR$66,10,FALSE))))))</f>
        <v/>
      </c>
      <c r="BP779" s="1110"/>
      <c r="BQ779" s="1110"/>
      <c r="BR779" s="1111"/>
      <c r="BS779" s="1307">
        <f>IF($BL779="",0,VLOOKUP($BL779,ﾃﾞｰﾀ一覧!$AY$4:$BB$16,3,FALSE))+IF($BC779="",0,VLOOKUP($BC779,ﾃﾞｰﾀ一覧!$AY$4:$BB$16,3,FALSE))+IF($BD779="",0,VLOOKUP($BD779,ﾃﾞｰﾀ一覧!$AY$4:$BB$16,3,FALSE))</f>
        <v>0</v>
      </c>
      <c r="BT779" s="1307"/>
      <c r="BU779" s="1307"/>
      <c r="BV779" s="1112" t="str">
        <f>IF($BO779="","",IF($BF779=ﾃﾞｰﾀ一覧!$U$37,"",IF($BF779=ﾃﾞｰﾀ一覧!$U$38,"",IF($BO779=ﾃﾞｰﾀ一覧!$AT$27,ﾃﾞｰﾀ一覧!$AT$27,VLOOKUP($AK779,ﾃﾞｰﾀ一覧!$AH$4:$AR$66,11,FALSE)*IF($BO779=ﾃﾞｰﾀ一覧!$AT$17,($AR779+1)*($AV779+1),IF($BO779=ﾃﾞｰﾀ一覧!$AT$22,IF(COUNTIF($AD779,"*天端*"),ﾃﾞｰﾀ一覧!$AU$43/2,ﾃﾞｰﾀ一覧!$AU$43/3),IF($BO779=ﾃﾞｰﾀ一覧!$AT$20,$AR779*$AV779,IF($BO779=ﾃﾞｰﾀ一覧!$AT$21,$AV779,1))))))))</f>
        <v/>
      </c>
      <c r="BW779" s="1112"/>
      <c r="BX779" s="1112"/>
      <c r="BY779" s="1088" t="str">
        <f>IF($B779="","",IF($AH779="","",IF($CK779=ﾃﾞｰﾀ一覧!$U$53,ﾃﾞｰﾀ一覧!$U$61,IF($AH779=ﾃﾞｰﾀ一覧!$U$21,ﾃﾞｰﾀ一覧!$U$60,IF(OR($AH779=ﾃﾞｰﾀ一覧!$U$19,$AH779=ﾃﾞｰﾀ一覧!$U$20,$AH779=ﾃﾞｰﾀ一覧!$U$23,$AH779=ﾃﾞｰﾀ一覧!$U$22,$AH779=ﾃﾞｰﾀ一覧!$U$18,AH779=ﾃﾞｰﾀ一覧!$U$25),ﾃﾞｰﾀ一覧!$U$59,ﾃﾞｰﾀ一覧!$U$62)))))</f>
        <v/>
      </c>
      <c r="BZ779" s="1089"/>
      <c r="CA779" s="1113"/>
      <c r="CB779" s="1113"/>
      <c r="CC779" s="1113"/>
      <c r="CD779" s="1113"/>
      <c r="CE779" s="1113"/>
      <c r="CF779" s="1113"/>
      <c r="CG779" s="1113"/>
      <c r="CH779" s="1113"/>
      <c r="CI779" s="1114"/>
      <c r="CK779" s="240"/>
      <c r="CM779" s="378" t="str">
        <f t="shared" si="77"/>
        <v/>
      </c>
      <c r="CN779" s="379" t="str">
        <f t="shared" si="78"/>
        <v/>
      </c>
      <c r="CO779" s="379" t="str">
        <f t="shared" si="79"/>
        <v/>
      </c>
      <c r="CP779" s="380" t="str">
        <f t="shared" si="80"/>
        <v/>
      </c>
      <c r="CQ779" s="244"/>
      <c r="CR779" s="1100"/>
      <c r="CS779" s="1101"/>
      <c r="CT779" s="1102"/>
      <c r="CU779" s="1135"/>
      <c r="CV779" s="1136"/>
      <c r="CW779" s="1136"/>
      <c r="CX779" s="1137"/>
      <c r="CY779" s="1138"/>
      <c r="CZ779" s="1139"/>
      <c r="DA779" s="1140"/>
      <c r="DB779" s="1132"/>
      <c r="DC779" s="1133"/>
      <c r="DD779" s="1133"/>
      <c r="DE779" s="1133"/>
      <c r="DF779" s="1133"/>
      <c r="DG779" s="1134"/>
      <c r="DH779" s="580"/>
      <c r="DI779" s="1084"/>
      <c r="DJ779" s="1084"/>
      <c r="DK779" s="581"/>
      <c r="DL779" s="582"/>
      <c r="DM779" s="1084"/>
      <c r="DN779" s="1084"/>
      <c r="DO779" s="581"/>
      <c r="DP779" s="582"/>
      <c r="DQ779" s="1084"/>
      <c r="DR779" s="1084"/>
      <c r="DS779" s="583"/>
      <c r="DT779" s="1124"/>
      <c r="DU779" s="1125"/>
      <c r="DV779" s="1125"/>
      <c r="DW779" s="1124"/>
      <c r="DX779" s="1125"/>
      <c r="DY779" s="1150"/>
      <c r="DZ779" s="1362"/>
      <c r="EA779" s="1363"/>
      <c r="EB779" s="1362"/>
      <c r="EC779" s="1363"/>
      <c r="ED779" s="1362"/>
      <c r="EE779" s="1377"/>
      <c r="EF779" s="1378"/>
      <c r="EG779" s="1379"/>
      <c r="EH779" s="1379"/>
      <c r="EI779" s="1380"/>
      <c r="EJ779" s="1381"/>
      <c r="EK779" s="1381"/>
      <c r="EL779" s="1381"/>
      <c r="EM779" s="1382"/>
      <c r="EN779" s="1382"/>
      <c r="EO779" s="1382"/>
      <c r="EP779" s="1375"/>
      <c r="EQ779" s="1376"/>
      <c r="ER779" s="1113"/>
      <c r="ES779" s="1113"/>
      <c r="ET779" s="1113"/>
      <c r="EU779" s="1113"/>
      <c r="EV779" s="1113"/>
      <c r="EW779" s="1113"/>
      <c r="EX779" s="1113"/>
      <c r="EY779" s="1113"/>
      <c r="EZ779" s="1114"/>
    </row>
    <row r="780" spans="1:156" ht="30" customHeight="1" x14ac:dyDescent="0.2">
      <c r="A780" s="207">
        <f t="shared" si="81"/>
        <v>769</v>
      </c>
      <c r="B780" s="1103"/>
      <c r="C780" s="1104"/>
      <c r="D780" s="1303"/>
      <c r="E780" s="1304"/>
      <c r="F780" s="1094" t="str">
        <f t="shared" si="83"/>
        <v/>
      </c>
      <c r="G780" s="1095"/>
      <c r="H780" s="1095"/>
      <c r="I780" s="1095"/>
      <c r="J780" s="1095"/>
      <c r="K780" s="1095"/>
      <c r="L780" s="1095"/>
      <c r="M780" s="1095"/>
      <c r="N780" s="1095"/>
      <c r="O780" s="1095"/>
      <c r="P780" s="1095"/>
      <c r="Q780" s="1095"/>
      <c r="R780" s="1095"/>
      <c r="S780" s="1095"/>
      <c r="T780" s="1095"/>
      <c r="U780" s="1095"/>
      <c r="V780" s="1095"/>
      <c r="W780" s="1096"/>
      <c r="X780" s="1299">
        <f t="shared" si="82"/>
        <v>0</v>
      </c>
      <c r="Y780" s="1300"/>
      <c r="Z780" s="1301"/>
      <c r="AA780" s="1100"/>
      <c r="AB780" s="1101"/>
      <c r="AC780" s="1102"/>
      <c r="AD780" s="1135"/>
      <c r="AE780" s="1136"/>
      <c r="AF780" s="1136"/>
      <c r="AG780" s="1137"/>
      <c r="AH780" s="1138"/>
      <c r="AI780" s="1139"/>
      <c r="AJ780" s="1140"/>
      <c r="AK780" s="1132"/>
      <c r="AL780" s="1133"/>
      <c r="AM780" s="1133"/>
      <c r="AN780" s="1133"/>
      <c r="AO780" s="1133"/>
      <c r="AP780" s="1134"/>
      <c r="AQ780" s="642" t="str">
        <f>IF(AK780="","",VLOOKUP(AK780,ﾃﾞｰﾀ一覧!$AH$4:$AR$66,2,FALSE))</f>
        <v/>
      </c>
      <c r="AR780" s="1084"/>
      <c r="AS780" s="1084"/>
      <c r="AT780" s="643" t="str">
        <f>IF(AK780="","",VLOOKUP(AK780,ﾃﾞｰﾀ一覧!$AH$4:$AR$66,3,FALSE))</f>
        <v/>
      </c>
      <c r="AU780" s="644" t="str">
        <f>IF(AK780="","",VLOOKUP(AK780,ﾃﾞｰﾀ一覧!$AH$4:$AR$66,5,FALSE))</f>
        <v/>
      </c>
      <c r="AV780" s="1084"/>
      <c r="AW780" s="1084"/>
      <c r="AX780" s="643" t="str">
        <f>IF(AK780="","",VLOOKUP(AK780,ﾃﾞｰﾀ一覧!$AH$4:$AR$66,6,FALSE))</f>
        <v/>
      </c>
      <c r="AY780" s="649" t="str">
        <f>IF(AK780="","",VLOOKUP(AK780,ﾃﾞｰﾀ一覧!$AH$4:$AR$66,8,FALSE))</f>
        <v/>
      </c>
      <c r="AZ780" s="1084"/>
      <c r="BA780" s="1084"/>
      <c r="BB780" s="388" t="str">
        <f>IF(AK780="","",VLOOKUP(AK780,ﾃﾞｰﾀ一覧!$AH$4:$AR$66,9,FALSE))</f>
        <v/>
      </c>
      <c r="BC780" s="1124"/>
      <c r="BD780" s="1125"/>
      <c r="BE780" s="1125"/>
      <c r="BF780" s="1124"/>
      <c r="BG780" s="1125"/>
      <c r="BH780" s="1125"/>
      <c r="BI780" s="1124"/>
      <c r="BJ780" s="1125"/>
      <c r="BK780" s="1150"/>
      <c r="BL780" s="1154"/>
      <c r="BM780" s="1155"/>
      <c r="BN780" s="1156"/>
      <c r="BO780" s="1109" t="str">
        <f>IF($AK780="","",IF($BF780="","",IF($BF780=ﾃﾞｰﾀ一覧!$U$37,"",IF($BF780=ﾃﾞｰﾀ一覧!$U$38,"",IF($AH780=ﾃﾞｰﾀ一覧!$U$25,VLOOKUP($AK780,ﾃﾞｰﾀ一覧!$AH$43:$AR$66,10,FALSE),VLOOKUP($AK780,ﾃﾞｰﾀ一覧!$AH$4:$AR$66,10,FALSE))))))</f>
        <v/>
      </c>
      <c r="BP780" s="1110"/>
      <c r="BQ780" s="1110"/>
      <c r="BR780" s="1111"/>
      <c r="BS780" s="1307">
        <f>IF($BL780="",0,VLOOKUP($BL780,ﾃﾞｰﾀ一覧!$AY$4:$BB$16,3,FALSE))+IF($BC780="",0,VLOOKUP($BC780,ﾃﾞｰﾀ一覧!$AY$4:$BB$16,3,FALSE))+IF($BD780="",0,VLOOKUP($BD780,ﾃﾞｰﾀ一覧!$AY$4:$BB$16,3,FALSE))</f>
        <v>0</v>
      </c>
      <c r="BT780" s="1307"/>
      <c r="BU780" s="1307"/>
      <c r="BV780" s="1112" t="str">
        <f>IF($BO780="","",IF($BF780=ﾃﾞｰﾀ一覧!$U$37,"",IF($BF780=ﾃﾞｰﾀ一覧!$U$38,"",IF($BO780=ﾃﾞｰﾀ一覧!$AT$27,ﾃﾞｰﾀ一覧!$AT$27,VLOOKUP($AK780,ﾃﾞｰﾀ一覧!$AH$4:$AR$66,11,FALSE)*IF($BO780=ﾃﾞｰﾀ一覧!$AT$17,($AR780+1)*($AV780+1),IF($BO780=ﾃﾞｰﾀ一覧!$AT$22,IF(COUNTIF($AD780,"*天端*"),ﾃﾞｰﾀ一覧!$AU$43/2,ﾃﾞｰﾀ一覧!$AU$43/3),IF($BO780=ﾃﾞｰﾀ一覧!$AT$20,$AR780*$AV780,IF($BO780=ﾃﾞｰﾀ一覧!$AT$21,$AV780,1))))))))</f>
        <v/>
      </c>
      <c r="BW780" s="1112"/>
      <c r="BX780" s="1112"/>
      <c r="BY780" s="1088" t="str">
        <f>IF($B780="","",IF($AH780="","",IF($CK780=ﾃﾞｰﾀ一覧!$U$53,ﾃﾞｰﾀ一覧!$U$61,IF($AH780=ﾃﾞｰﾀ一覧!$U$21,ﾃﾞｰﾀ一覧!$U$60,IF(OR($AH780=ﾃﾞｰﾀ一覧!$U$19,$AH780=ﾃﾞｰﾀ一覧!$U$20,$AH780=ﾃﾞｰﾀ一覧!$U$23,$AH780=ﾃﾞｰﾀ一覧!$U$22,$AH780=ﾃﾞｰﾀ一覧!$U$18,AH780=ﾃﾞｰﾀ一覧!$U$25),ﾃﾞｰﾀ一覧!$U$59,ﾃﾞｰﾀ一覧!$U$62)))))</f>
        <v/>
      </c>
      <c r="BZ780" s="1089"/>
      <c r="CA780" s="1113"/>
      <c r="CB780" s="1113"/>
      <c r="CC780" s="1113"/>
      <c r="CD780" s="1113"/>
      <c r="CE780" s="1113"/>
      <c r="CF780" s="1113"/>
      <c r="CG780" s="1113"/>
      <c r="CH780" s="1113"/>
      <c r="CI780" s="1114"/>
      <c r="CK780" s="240"/>
      <c r="CM780" s="378" t="str">
        <f t="shared" ref="CM780:CM836" si="84">IF($CK780="","",IF($BF780=$CM$10,$B780,""))</f>
        <v/>
      </c>
      <c r="CN780" s="379" t="str">
        <f t="shared" ref="CN780:CN836" si="85">IF($CK780="","",IF($BF780=$CN$10,$B780,""))</f>
        <v/>
      </c>
      <c r="CO780" s="379" t="str">
        <f t="shared" ref="CO780:CO836" si="86">IF($CK780="","",IF($BF780=$CO$10,$B780,""))</f>
        <v/>
      </c>
      <c r="CP780" s="380" t="str">
        <f t="shared" ref="CP780:CP836" si="87">IF($CK780="","",IF($BF780=$CP$10,$B780,""))</f>
        <v/>
      </c>
      <c r="CQ780" s="244"/>
      <c r="CR780" s="1100"/>
      <c r="CS780" s="1101"/>
      <c r="CT780" s="1102"/>
      <c r="CU780" s="1135"/>
      <c r="CV780" s="1136"/>
      <c r="CW780" s="1136"/>
      <c r="CX780" s="1137"/>
      <c r="CY780" s="1138"/>
      <c r="CZ780" s="1139"/>
      <c r="DA780" s="1140"/>
      <c r="DB780" s="1132"/>
      <c r="DC780" s="1133"/>
      <c r="DD780" s="1133"/>
      <c r="DE780" s="1133"/>
      <c r="DF780" s="1133"/>
      <c r="DG780" s="1134"/>
      <c r="DH780" s="580"/>
      <c r="DI780" s="1084"/>
      <c r="DJ780" s="1084"/>
      <c r="DK780" s="581"/>
      <c r="DL780" s="582"/>
      <c r="DM780" s="1084"/>
      <c r="DN780" s="1084"/>
      <c r="DO780" s="581"/>
      <c r="DP780" s="582"/>
      <c r="DQ780" s="1084"/>
      <c r="DR780" s="1084"/>
      <c r="DS780" s="583"/>
      <c r="DT780" s="1124"/>
      <c r="DU780" s="1125"/>
      <c r="DV780" s="1125"/>
      <c r="DW780" s="1124"/>
      <c r="DX780" s="1125"/>
      <c r="DY780" s="1150"/>
      <c r="DZ780" s="1362"/>
      <c r="EA780" s="1363"/>
      <c r="EB780" s="1362"/>
      <c r="EC780" s="1363"/>
      <c r="ED780" s="1362"/>
      <c r="EE780" s="1377"/>
      <c r="EF780" s="1378"/>
      <c r="EG780" s="1379"/>
      <c r="EH780" s="1379"/>
      <c r="EI780" s="1380"/>
      <c r="EJ780" s="1381"/>
      <c r="EK780" s="1381"/>
      <c r="EL780" s="1381"/>
      <c r="EM780" s="1382"/>
      <c r="EN780" s="1382"/>
      <c r="EO780" s="1382"/>
      <c r="EP780" s="1375"/>
      <c r="EQ780" s="1376"/>
      <c r="ER780" s="1113"/>
      <c r="ES780" s="1113"/>
      <c r="ET780" s="1113"/>
      <c r="EU780" s="1113"/>
      <c r="EV780" s="1113"/>
      <c r="EW780" s="1113"/>
      <c r="EX780" s="1113"/>
      <c r="EY780" s="1113"/>
      <c r="EZ780" s="1114"/>
    </row>
    <row r="781" spans="1:156" ht="30" customHeight="1" x14ac:dyDescent="0.2">
      <c r="A781" s="207">
        <f t="shared" si="81"/>
        <v>770</v>
      </c>
      <c r="B781" s="1103"/>
      <c r="C781" s="1104"/>
      <c r="D781" s="1303"/>
      <c r="E781" s="1304"/>
      <c r="F781" s="1094" t="str">
        <f t="shared" si="83"/>
        <v/>
      </c>
      <c r="G781" s="1095"/>
      <c r="H781" s="1095"/>
      <c r="I781" s="1095"/>
      <c r="J781" s="1095"/>
      <c r="K781" s="1095"/>
      <c r="L781" s="1095"/>
      <c r="M781" s="1095"/>
      <c r="N781" s="1095"/>
      <c r="O781" s="1095"/>
      <c r="P781" s="1095"/>
      <c r="Q781" s="1095"/>
      <c r="R781" s="1095"/>
      <c r="S781" s="1095"/>
      <c r="T781" s="1095"/>
      <c r="U781" s="1095"/>
      <c r="V781" s="1095"/>
      <c r="W781" s="1096"/>
      <c r="X781" s="1299">
        <f t="shared" si="82"/>
        <v>0</v>
      </c>
      <c r="Y781" s="1300"/>
      <c r="Z781" s="1301"/>
      <c r="AA781" s="1100"/>
      <c r="AB781" s="1101"/>
      <c r="AC781" s="1102"/>
      <c r="AD781" s="1135"/>
      <c r="AE781" s="1136"/>
      <c r="AF781" s="1136"/>
      <c r="AG781" s="1137"/>
      <c r="AH781" s="1138"/>
      <c r="AI781" s="1139"/>
      <c r="AJ781" s="1140"/>
      <c r="AK781" s="1132"/>
      <c r="AL781" s="1133"/>
      <c r="AM781" s="1133"/>
      <c r="AN781" s="1133"/>
      <c r="AO781" s="1133"/>
      <c r="AP781" s="1134"/>
      <c r="AQ781" s="642" t="str">
        <f>IF(AK781="","",VLOOKUP(AK781,ﾃﾞｰﾀ一覧!$AH$4:$AR$66,2,FALSE))</f>
        <v/>
      </c>
      <c r="AR781" s="1084"/>
      <c r="AS781" s="1084"/>
      <c r="AT781" s="643" t="str">
        <f>IF(AK781="","",VLOOKUP(AK781,ﾃﾞｰﾀ一覧!$AH$4:$AR$66,3,FALSE))</f>
        <v/>
      </c>
      <c r="AU781" s="644" t="str">
        <f>IF(AK781="","",VLOOKUP(AK781,ﾃﾞｰﾀ一覧!$AH$4:$AR$66,5,FALSE))</f>
        <v/>
      </c>
      <c r="AV781" s="1084"/>
      <c r="AW781" s="1084"/>
      <c r="AX781" s="643" t="str">
        <f>IF(AK781="","",VLOOKUP(AK781,ﾃﾞｰﾀ一覧!$AH$4:$AR$66,6,FALSE))</f>
        <v/>
      </c>
      <c r="AY781" s="649" t="str">
        <f>IF(AK781="","",VLOOKUP(AK781,ﾃﾞｰﾀ一覧!$AH$4:$AR$66,8,FALSE))</f>
        <v/>
      </c>
      <c r="AZ781" s="1084"/>
      <c r="BA781" s="1084"/>
      <c r="BB781" s="388" t="str">
        <f>IF(AK781="","",VLOOKUP(AK781,ﾃﾞｰﾀ一覧!$AH$4:$AR$66,9,FALSE))</f>
        <v/>
      </c>
      <c r="BC781" s="1157"/>
      <c r="BD781" s="1158"/>
      <c r="BE781" s="1158"/>
      <c r="BF781" s="1124"/>
      <c r="BG781" s="1125"/>
      <c r="BH781" s="1125"/>
      <c r="BI781" s="1157"/>
      <c r="BJ781" s="1158"/>
      <c r="BK781" s="1159"/>
      <c r="BL781" s="1154"/>
      <c r="BM781" s="1155"/>
      <c r="BN781" s="1156"/>
      <c r="BO781" s="1109" t="str">
        <f>IF($AK781="","",IF($BF781="","",IF($BF781=ﾃﾞｰﾀ一覧!$U$37,"",IF($BF781=ﾃﾞｰﾀ一覧!$U$38,"",IF($AH781=ﾃﾞｰﾀ一覧!$U$25,VLOOKUP($AK781,ﾃﾞｰﾀ一覧!$AH$43:$AR$66,10,FALSE),VLOOKUP($AK781,ﾃﾞｰﾀ一覧!$AH$4:$AR$66,10,FALSE))))))</f>
        <v/>
      </c>
      <c r="BP781" s="1110"/>
      <c r="BQ781" s="1110"/>
      <c r="BR781" s="1111"/>
      <c r="BS781" s="1307">
        <f>IF($BL781="",0,VLOOKUP($BL781,ﾃﾞｰﾀ一覧!$AY$4:$BB$16,3,FALSE))+IF($BC781="",0,VLOOKUP($BC781,ﾃﾞｰﾀ一覧!$AY$4:$BB$16,3,FALSE))+IF($BD781="",0,VLOOKUP($BD781,ﾃﾞｰﾀ一覧!$AY$4:$BB$16,3,FALSE))</f>
        <v>0</v>
      </c>
      <c r="BT781" s="1307"/>
      <c r="BU781" s="1307"/>
      <c r="BV781" s="1112" t="str">
        <f>IF($BO781="","",IF($BF781=ﾃﾞｰﾀ一覧!$U$37,"",IF($BF781=ﾃﾞｰﾀ一覧!$U$38,"",IF($BO781=ﾃﾞｰﾀ一覧!$AT$27,ﾃﾞｰﾀ一覧!$AT$27,VLOOKUP($AK781,ﾃﾞｰﾀ一覧!$AH$4:$AR$66,11,FALSE)*IF($BO781=ﾃﾞｰﾀ一覧!$AT$17,($AR781+1)*($AV781+1),IF($BO781=ﾃﾞｰﾀ一覧!$AT$22,IF(COUNTIF($AD781,"*天端*"),ﾃﾞｰﾀ一覧!$AU$43/2,ﾃﾞｰﾀ一覧!$AU$43/3),IF($BO781=ﾃﾞｰﾀ一覧!$AT$20,$AR781*$AV781,IF($BO781=ﾃﾞｰﾀ一覧!$AT$21,$AV781,1))))))))</f>
        <v/>
      </c>
      <c r="BW781" s="1112"/>
      <c r="BX781" s="1112"/>
      <c r="BY781" s="1088" t="str">
        <f>IF($B781="","",IF($AH781="","",IF($CK781=ﾃﾞｰﾀ一覧!$U$53,ﾃﾞｰﾀ一覧!$U$61,IF($AH781=ﾃﾞｰﾀ一覧!$U$21,ﾃﾞｰﾀ一覧!$U$60,IF(OR($AH781=ﾃﾞｰﾀ一覧!$U$19,$AH781=ﾃﾞｰﾀ一覧!$U$20,$AH781=ﾃﾞｰﾀ一覧!$U$23,$AH781=ﾃﾞｰﾀ一覧!$U$22,$AH781=ﾃﾞｰﾀ一覧!$U$18,AH781=ﾃﾞｰﾀ一覧!$U$25),ﾃﾞｰﾀ一覧!$U$59,ﾃﾞｰﾀ一覧!$U$62)))))</f>
        <v/>
      </c>
      <c r="BZ781" s="1089"/>
      <c r="CA781" s="1113"/>
      <c r="CB781" s="1113"/>
      <c r="CC781" s="1113"/>
      <c r="CD781" s="1113"/>
      <c r="CE781" s="1113"/>
      <c r="CF781" s="1113"/>
      <c r="CG781" s="1113"/>
      <c r="CH781" s="1113"/>
      <c r="CI781" s="1114"/>
      <c r="CK781" s="240"/>
      <c r="CM781" s="378" t="str">
        <f t="shared" si="84"/>
        <v/>
      </c>
      <c r="CN781" s="379" t="str">
        <f t="shared" si="85"/>
        <v/>
      </c>
      <c r="CO781" s="379" t="str">
        <f t="shared" si="86"/>
        <v/>
      </c>
      <c r="CP781" s="380" t="str">
        <f t="shared" si="87"/>
        <v/>
      </c>
      <c r="CQ781" s="244"/>
      <c r="CR781" s="1100"/>
      <c r="CS781" s="1101"/>
      <c r="CT781" s="1102"/>
      <c r="CU781" s="1135"/>
      <c r="CV781" s="1136"/>
      <c r="CW781" s="1136"/>
      <c r="CX781" s="1137"/>
      <c r="CY781" s="1138"/>
      <c r="CZ781" s="1139"/>
      <c r="DA781" s="1140"/>
      <c r="DB781" s="1132"/>
      <c r="DC781" s="1133"/>
      <c r="DD781" s="1133"/>
      <c r="DE781" s="1133"/>
      <c r="DF781" s="1133"/>
      <c r="DG781" s="1134"/>
      <c r="DH781" s="580"/>
      <c r="DI781" s="1084"/>
      <c r="DJ781" s="1084"/>
      <c r="DK781" s="581"/>
      <c r="DL781" s="582"/>
      <c r="DM781" s="1084"/>
      <c r="DN781" s="1084"/>
      <c r="DO781" s="581"/>
      <c r="DP781" s="582"/>
      <c r="DQ781" s="1084"/>
      <c r="DR781" s="1084"/>
      <c r="DS781" s="583"/>
      <c r="DT781" s="1157"/>
      <c r="DU781" s="1158"/>
      <c r="DV781" s="1158"/>
      <c r="DW781" s="1157"/>
      <c r="DX781" s="1158"/>
      <c r="DY781" s="1159"/>
      <c r="DZ781" s="1362"/>
      <c r="EA781" s="1363"/>
      <c r="EB781" s="1362"/>
      <c r="EC781" s="1363"/>
      <c r="ED781" s="1362"/>
      <c r="EE781" s="1377"/>
      <c r="EF781" s="1378"/>
      <c r="EG781" s="1379"/>
      <c r="EH781" s="1379"/>
      <c r="EI781" s="1380"/>
      <c r="EJ781" s="1381"/>
      <c r="EK781" s="1381"/>
      <c r="EL781" s="1381"/>
      <c r="EM781" s="1382"/>
      <c r="EN781" s="1382"/>
      <c r="EO781" s="1382"/>
      <c r="EP781" s="1375"/>
      <c r="EQ781" s="1376"/>
      <c r="ER781" s="1113"/>
      <c r="ES781" s="1113"/>
      <c r="ET781" s="1113"/>
      <c r="EU781" s="1113"/>
      <c r="EV781" s="1113"/>
      <c r="EW781" s="1113"/>
      <c r="EX781" s="1113"/>
      <c r="EY781" s="1113"/>
      <c r="EZ781" s="1114"/>
    </row>
    <row r="782" spans="1:156" ht="30" customHeight="1" x14ac:dyDescent="0.2">
      <c r="A782" s="207">
        <f t="shared" ref="A782:A836" si="88">A781+1</f>
        <v>771</v>
      </c>
      <c r="B782" s="1103"/>
      <c r="C782" s="1104"/>
      <c r="D782" s="1303"/>
      <c r="E782" s="1304"/>
      <c r="F782" s="1094" t="str">
        <f t="shared" si="83"/>
        <v/>
      </c>
      <c r="G782" s="1095"/>
      <c r="H782" s="1095"/>
      <c r="I782" s="1095"/>
      <c r="J782" s="1095"/>
      <c r="K782" s="1095"/>
      <c r="L782" s="1095"/>
      <c r="M782" s="1095"/>
      <c r="N782" s="1095"/>
      <c r="O782" s="1095"/>
      <c r="P782" s="1095"/>
      <c r="Q782" s="1095"/>
      <c r="R782" s="1095"/>
      <c r="S782" s="1095"/>
      <c r="T782" s="1095"/>
      <c r="U782" s="1095"/>
      <c r="V782" s="1095"/>
      <c r="W782" s="1096"/>
      <c r="X782" s="1299">
        <f t="shared" ref="X782:X836" si="89">$DT782</f>
        <v>0</v>
      </c>
      <c r="Y782" s="1300"/>
      <c r="Z782" s="1301"/>
      <c r="AA782" s="1100"/>
      <c r="AB782" s="1101"/>
      <c r="AC782" s="1102"/>
      <c r="AD782" s="1135"/>
      <c r="AE782" s="1136"/>
      <c r="AF782" s="1136"/>
      <c r="AG782" s="1137"/>
      <c r="AH782" s="1138"/>
      <c r="AI782" s="1139"/>
      <c r="AJ782" s="1140"/>
      <c r="AK782" s="1132"/>
      <c r="AL782" s="1133"/>
      <c r="AM782" s="1133"/>
      <c r="AN782" s="1133"/>
      <c r="AO782" s="1133"/>
      <c r="AP782" s="1134"/>
      <c r="AQ782" s="642" t="str">
        <f>IF(AK782="","",VLOOKUP(AK782,ﾃﾞｰﾀ一覧!$AH$4:$AR$66,2,FALSE))</f>
        <v/>
      </c>
      <c r="AR782" s="1084"/>
      <c r="AS782" s="1084"/>
      <c r="AT782" s="643" t="str">
        <f>IF(AK782="","",VLOOKUP(AK782,ﾃﾞｰﾀ一覧!$AH$4:$AR$66,3,FALSE))</f>
        <v/>
      </c>
      <c r="AU782" s="644" t="str">
        <f>IF(AK782="","",VLOOKUP(AK782,ﾃﾞｰﾀ一覧!$AH$4:$AR$66,5,FALSE))</f>
        <v/>
      </c>
      <c r="AV782" s="1084"/>
      <c r="AW782" s="1084"/>
      <c r="AX782" s="643" t="str">
        <f>IF(AK782="","",VLOOKUP(AK782,ﾃﾞｰﾀ一覧!$AH$4:$AR$66,6,FALSE))</f>
        <v/>
      </c>
      <c r="AY782" s="649" t="str">
        <f>IF(AK782="","",VLOOKUP(AK782,ﾃﾞｰﾀ一覧!$AH$4:$AR$66,8,FALSE))</f>
        <v/>
      </c>
      <c r="AZ782" s="1084"/>
      <c r="BA782" s="1084"/>
      <c r="BB782" s="388" t="str">
        <f>IF(AK782="","",VLOOKUP(AK782,ﾃﾞｰﾀ一覧!$AH$4:$AR$66,9,FALSE))</f>
        <v/>
      </c>
      <c r="BC782" s="1124"/>
      <c r="BD782" s="1125"/>
      <c r="BE782" s="1125"/>
      <c r="BF782" s="1124"/>
      <c r="BG782" s="1125"/>
      <c r="BH782" s="1125"/>
      <c r="BI782" s="1124"/>
      <c r="BJ782" s="1125"/>
      <c r="BK782" s="1150"/>
      <c r="BL782" s="1154"/>
      <c r="BM782" s="1155"/>
      <c r="BN782" s="1156"/>
      <c r="BO782" s="1109" t="str">
        <f>IF($AK782="","",IF($BF782="","",IF($BF782=ﾃﾞｰﾀ一覧!$U$37,"",IF($BF782=ﾃﾞｰﾀ一覧!$U$38,"",IF($AH782=ﾃﾞｰﾀ一覧!$U$25,VLOOKUP($AK782,ﾃﾞｰﾀ一覧!$AH$43:$AR$66,10,FALSE),VLOOKUP($AK782,ﾃﾞｰﾀ一覧!$AH$4:$AR$66,10,FALSE))))))</f>
        <v/>
      </c>
      <c r="BP782" s="1110"/>
      <c r="BQ782" s="1110"/>
      <c r="BR782" s="1111"/>
      <c r="BS782" s="1307">
        <f>IF($BL782="",0,VLOOKUP($BL782,ﾃﾞｰﾀ一覧!$AY$4:$BB$16,3,FALSE))+IF($BC782="",0,VLOOKUP($BC782,ﾃﾞｰﾀ一覧!$AY$4:$BB$16,3,FALSE))+IF($BD782="",0,VLOOKUP($BD782,ﾃﾞｰﾀ一覧!$AY$4:$BB$16,3,FALSE))</f>
        <v>0</v>
      </c>
      <c r="BT782" s="1307"/>
      <c r="BU782" s="1307"/>
      <c r="BV782" s="1112" t="str">
        <f>IF($BO782="","",IF($BF782=ﾃﾞｰﾀ一覧!$U$37,"",IF($BF782=ﾃﾞｰﾀ一覧!$U$38,"",IF($BO782=ﾃﾞｰﾀ一覧!$AT$27,ﾃﾞｰﾀ一覧!$AT$27,VLOOKUP($AK782,ﾃﾞｰﾀ一覧!$AH$4:$AR$66,11,FALSE)*IF($BO782=ﾃﾞｰﾀ一覧!$AT$17,($AR782+1)*($AV782+1),IF($BO782=ﾃﾞｰﾀ一覧!$AT$22,IF(COUNTIF($AD782,"*天端*"),ﾃﾞｰﾀ一覧!$AU$43/2,ﾃﾞｰﾀ一覧!$AU$43/3),IF($BO782=ﾃﾞｰﾀ一覧!$AT$20,$AR782*$AV782,IF($BO782=ﾃﾞｰﾀ一覧!$AT$21,$AV782,1))))))))</f>
        <v/>
      </c>
      <c r="BW782" s="1112"/>
      <c r="BX782" s="1112"/>
      <c r="BY782" s="1088" t="str">
        <f>IF($B782="","",IF($AH782="","",IF($CK782=ﾃﾞｰﾀ一覧!$U$53,ﾃﾞｰﾀ一覧!$U$61,IF($AH782=ﾃﾞｰﾀ一覧!$U$21,ﾃﾞｰﾀ一覧!$U$60,IF(OR($AH782=ﾃﾞｰﾀ一覧!$U$19,$AH782=ﾃﾞｰﾀ一覧!$U$20,$AH782=ﾃﾞｰﾀ一覧!$U$23,$AH782=ﾃﾞｰﾀ一覧!$U$22,$AH782=ﾃﾞｰﾀ一覧!$U$18,AH782=ﾃﾞｰﾀ一覧!$U$25),ﾃﾞｰﾀ一覧!$U$59,ﾃﾞｰﾀ一覧!$U$62)))))</f>
        <v/>
      </c>
      <c r="BZ782" s="1089"/>
      <c r="CA782" s="1113"/>
      <c r="CB782" s="1113"/>
      <c r="CC782" s="1113"/>
      <c r="CD782" s="1113"/>
      <c r="CE782" s="1113"/>
      <c r="CF782" s="1113"/>
      <c r="CG782" s="1113"/>
      <c r="CH782" s="1113"/>
      <c r="CI782" s="1114"/>
      <c r="CK782" s="240"/>
      <c r="CM782" s="378" t="str">
        <f t="shared" si="84"/>
        <v/>
      </c>
      <c r="CN782" s="379" t="str">
        <f t="shared" si="85"/>
        <v/>
      </c>
      <c r="CO782" s="379" t="str">
        <f t="shared" si="86"/>
        <v/>
      </c>
      <c r="CP782" s="380" t="str">
        <f t="shared" si="87"/>
        <v/>
      </c>
      <c r="CQ782" s="244"/>
      <c r="CR782" s="1100"/>
      <c r="CS782" s="1101"/>
      <c r="CT782" s="1102"/>
      <c r="CU782" s="1135"/>
      <c r="CV782" s="1136"/>
      <c r="CW782" s="1136"/>
      <c r="CX782" s="1137"/>
      <c r="CY782" s="1138"/>
      <c r="CZ782" s="1139"/>
      <c r="DA782" s="1140"/>
      <c r="DB782" s="1132"/>
      <c r="DC782" s="1133"/>
      <c r="DD782" s="1133"/>
      <c r="DE782" s="1133"/>
      <c r="DF782" s="1133"/>
      <c r="DG782" s="1134"/>
      <c r="DH782" s="580"/>
      <c r="DI782" s="1084"/>
      <c r="DJ782" s="1084"/>
      <c r="DK782" s="581"/>
      <c r="DL782" s="582"/>
      <c r="DM782" s="1084"/>
      <c r="DN782" s="1084"/>
      <c r="DO782" s="581"/>
      <c r="DP782" s="582"/>
      <c r="DQ782" s="1084"/>
      <c r="DR782" s="1084"/>
      <c r="DS782" s="583"/>
      <c r="DT782" s="1124"/>
      <c r="DU782" s="1125"/>
      <c r="DV782" s="1125"/>
      <c r="DW782" s="1124"/>
      <c r="DX782" s="1125"/>
      <c r="DY782" s="1150"/>
      <c r="DZ782" s="1362"/>
      <c r="EA782" s="1363"/>
      <c r="EB782" s="1362"/>
      <c r="EC782" s="1363"/>
      <c r="ED782" s="1362"/>
      <c r="EE782" s="1377"/>
      <c r="EF782" s="1378"/>
      <c r="EG782" s="1379"/>
      <c r="EH782" s="1379"/>
      <c r="EI782" s="1380"/>
      <c r="EJ782" s="1381"/>
      <c r="EK782" s="1381"/>
      <c r="EL782" s="1381"/>
      <c r="EM782" s="1382"/>
      <c r="EN782" s="1382"/>
      <c r="EO782" s="1382"/>
      <c r="EP782" s="1375"/>
      <c r="EQ782" s="1376"/>
      <c r="ER782" s="1113"/>
      <c r="ES782" s="1113"/>
      <c r="ET782" s="1113"/>
      <c r="EU782" s="1113"/>
      <c r="EV782" s="1113"/>
      <c r="EW782" s="1113"/>
      <c r="EX782" s="1113"/>
      <c r="EY782" s="1113"/>
      <c r="EZ782" s="1114"/>
    </row>
    <row r="783" spans="1:156" ht="30" customHeight="1" x14ac:dyDescent="0.2">
      <c r="A783" s="207">
        <f t="shared" si="88"/>
        <v>772</v>
      </c>
      <c r="B783" s="1103"/>
      <c r="C783" s="1104"/>
      <c r="D783" s="1303"/>
      <c r="E783" s="1304"/>
      <c r="F783" s="1094" t="str">
        <f t="shared" si="83"/>
        <v/>
      </c>
      <c r="G783" s="1095"/>
      <c r="H783" s="1095"/>
      <c r="I783" s="1095"/>
      <c r="J783" s="1095"/>
      <c r="K783" s="1095"/>
      <c r="L783" s="1095"/>
      <c r="M783" s="1095"/>
      <c r="N783" s="1095"/>
      <c r="O783" s="1095"/>
      <c r="P783" s="1095"/>
      <c r="Q783" s="1095"/>
      <c r="R783" s="1095"/>
      <c r="S783" s="1095"/>
      <c r="T783" s="1095"/>
      <c r="U783" s="1095"/>
      <c r="V783" s="1095"/>
      <c r="W783" s="1096"/>
      <c r="X783" s="1299">
        <f t="shared" si="89"/>
        <v>0</v>
      </c>
      <c r="Y783" s="1300"/>
      <c r="Z783" s="1301"/>
      <c r="AA783" s="1100"/>
      <c r="AB783" s="1101"/>
      <c r="AC783" s="1102"/>
      <c r="AD783" s="1135"/>
      <c r="AE783" s="1136"/>
      <c r="AF783" s="1136"/>
      <c r="AG783" s="1137"/>
      <c r="AH783" s="1138"/>
      <c r="AI783" s="1139"/>
      <c r="AJ783" s="1140"/>
      <c r="AK783" s="1132"/>
      <c r="AL783" s="1133"/>
      <c r="AM783" s="1133"/>
      <c r="AN783" s="1133"/>
      <c r="AO783" s="1133"/>
      <c r="AP783" s="1134"/>
      <c r="AQ783" s="642" t="str">
        <f>IF(AK783="","",VLOOKUP(AK783,ﾃﾞｰﾀ一覧!$AH$4:$AR$66,2,FALSE))</f>
        <v/>
      </c>
      <c r="AR783" s="1084"/>
      <c r="AS783" s="1084"/>
      <c r="AT783" s="643" t="str">
        <f>IF(AK783="","",VLOOKUP(AK783,ﾃﾞｰﾀ一覧!$AH$4:$AR$66,3,FALSE))</f>
        <v/>
      </c>
      <c r="AU783" s="644" t="str">
        <f>IF(AK783="","",VLOOKUP(AK783,ﾃﾞｰﾀ一覧!$AH$4:$AR$66,5,FALSE))</f>
        <v/>
      </c>
      <c r="AV783" s="1084"/>
      <c r="AW783" s="1084"/>
      <c r="AX783" s="643" t="str">
        <f>IF(AK783="","",VLOOKUP(AK783,ﾃﾞｰﾀ一覧!$AH$4:$AR$66,6,FALSE))</f>
        <v/>
      </c>
      <c r="AY783" s="649" t="str">
        <f>IF(AK783="","",VLOOKUP(AK783,ﾃﾞｰﾀ一覧!$AH$4:$AR$66,8,FALSE))</f>
        <v/>
      </c>
      <c r="AZ783" s="1084"/>
      <c r="BA783" s="1084"/>
      <c r="BB783" s="388" t="str">
        <f>IF(AK783="","",VLOOKUP(AK783,ﾃﾞｰﾀ一覧!$AH$4:$AR$66,9,FALSE))</f>
        <v/>
      </c>
      <c r="BC783" s="1124"/>
      <c r="BD783" s="1125"/>
      <c r="BE783" s="1125"/>
      <c r="BF783" s="1124"/>
      <c r="BG783" s="1125"/>
      <c r="BH783" s="1125"/>
      <c r="BI783" s="1124"/>
      <c r="BJ783" s="1125"/>
      <c r="BK783" s="1150"/>
      <c r="BL783" s="1154"/>
      <c r="BM783" s="1155"/>
      <c r="BN783" s="1156"/>
      <c r="BO783" s="1109" t="str">
        <f>IF($AK783="","",IF($BF783="","",IF($BF783=ﾃﾞｰﾀ一覧!$U$37,"",IF($BF783=ﾃﾞｰﾀ一覧!$U$38,"",IF($AH783=ﾃﾞｰﾀ一覧!$U$25,VLOOKUP($AK783,ﾃﾞｰﾀ一覧!$AH$43:$AR$66,10,FALSE),VLOOKUP($AK783,ﾃﾞｰﾀ一覧!$AH$4:$AR$66,10,FALSE))))))</f>
        <v/>
      </c>
      <c r="BP783" s="1110"/>
      <c r="BQ783" s="1110"/>
      <c r="BR783" s="1111"/>
      <c r="BS783" s="1307">
        <f>IF($BL783="",0,VLOOKUP($BL783,ﾃﾞｰﾀ一覧!$AY$4:$BB$16,3,FALSE))+IF($BC783="",0,VLOOKUP($BC783,ﾃﾞｰﾀ一覧!$AY$4:$BB$16,3,FALSE))+IF($BD783="",0,VLOOKUP($BD783,ﾃﾞｰﾀ一覧!$AY$4:$BB$16,3,FALSE))</f>
        <v>0</v>
      </c>
      <c r="BT783" s="1307"/>
      <c r="BU783" s="1307"/>
      <c r="BV783" s="1112" t="str">
        <f>IF($BO783="","",IF($BF783=ﾃﾞｰﾀ一覧!$U$37,"",IF($BF783=ﾃﾞｰﾀ一覧!$U$38,"",IF($BO783=ﾃﾞｰﾀ一覧!$AT$27,ﾃﾞｰﾀ一覧!$AT$27,VLOOKUP($AK783,ﾃﾞｰﾀ一覧!$AH$4:$AR$66,11,FALSE)*IF($BO783=ﾃﾞｰﾀ一覧!$AT$17,($AR783+1)*($AV783+1),IF($BO783=ﾃﾞｰﾀ一覧!$AT$22,IF(COUNTIF($AD783,"*天端*"),ﾃﾞｰﾀ一覧!$AU$43/2,ﾃﾞｰﾀ一覧!$AU$43/3),IF($BO783=ﾃﾞｰﾀ一覧!$AT$20,$AR783*$AV783,IF($BO783=ﾃﾞｰﾀ一覧!$AT$21,$AV783,1))))))))</f>
        <v/>
      </c>
      <c r="BW783" s="1112"/>
      <c r="BX783" s="1112"/>
      <c r="BY783" s="1088" t="str">
        <f>IF($B783="","",IF($AH783="","",IF($CK783=ﾃﾞｰﾀ一覧!$U$53,ﾃﾞｰﾀ一覧!$U$61,IF($AH783=ﾃﾞｰﾀ一覧!$U$21,ﾃﾞｰﾀ一覧!$U$60,IF(OR($AH783=ﾃﾞｰﾀ一覧!$U$19,$AH783=ﾃﾞｰﾀ一覧!$U$20,$AH783=ﾃﾞｰﾀ一覧!$U$23,$AH783=ﾃﾞｰﾀ一覧!$U$22,$AH783=ﾃﾞｰﾀ一覧!$U$18,AH783=ﾃﾞｰﾀ一覧!$U$25),ﾃﾞｰﾀ一覧!$U$59,ﾃﾞｰﾀ一覧!$U$62)))))</f>
        <v/>
      </c>
      <c r="BZ783" s="1089"/>
      <c r="CA783" s="1113"/>
      <c r="CB783" s="1113"/>
      <c r="CC783" s="1113"/>
      <c r="CD783" s="1113"/>
      <c r="CE783" s="1113"/>
      <c r="CF783" s="1113"/>
      <c r="CG783" s="1113"/>
      <c r="CH783" s="1113"/>
      <c r="CI783" s="1114"/>
      <c r="CK783" s="240"/>
      <c r="CM783" s="378" t="str">
        <f t="shared" si="84"/>
        <v/>
      </c>
      <c r="CN783" s="379" t="str">
        <f t="shared" si="85"/>
        <v/>
      </c>
      <c r="CO783" s="379" t="str">
        <f t="shared" si="86"/>
        <v/>
      </c>
      <c r="CP783" s="380" t="str">
        <f t="shared" si="87"/>
        <v/>
      </c>
      <c r="CQ783" s="244"/>
      <c r="CR783" s="1100"/>
      <c r="CS783" s="1101"/>
      <c r="CT783" s="1102"/>
      <c r="CU783" s="1135"/>
      <c r="CV783" s="1136"/>
      <c r="CW783" s="1136"/>
      <c r="CX783" s="1137"/>
      <c r="CY783" s="1138"/>
      <c r="CZ783" s="1139"/>
      <c r="DA783" s="1140"/>
      <c r="DB783" s="1132"/>
      <c r="DC783" s="1133"/>
      <c r="DD783" s="1133"/>
      <c r="DE783" s="1133"/>
      <c r="DF783" s="1133"/>
      <c r="DG783" s="1134"/>
      <c r="DH783" s="580"/>
      <c r="DI783" s="1084"/>
      <c r="DJ783" s="1084"/>
      <c r="DK783" s="581"/>
      <c r="DL783" s="582"/>
      <c r="DM783" s="1084"/>
      <c r="DN783" s="1084"/>
      <c r="DO783" s="581"/>
      <c r="DP783" s="582"/>
      <c r="DQ783" s="1084"/>
      <c r="DR783" s="1084"/>
      <c r="DS783" s="583"/>
      <c r="DT783" s="1124"/>
      <c r="DU783" s="1125"/>
      <c r="DV783" s="1125"/>
      <c r="DW783" s="1124"/>
      <c r="DX783" s="1125"/>
      <c r="DY783" s="1150"/>
      <c r="DZ783" s="1362"/>
      <c r="EA783" s="1363"/>
      <c r="EB783" s="1362"/>
      <c r="EC783" s="1363"/>
      <c r="ED783" s="1362"/>
      <c r="EE783" s="1377"/>
      <c r="EF783" s="1378"/>
      <c r="EG783" s="1379"/>
      <c r="EH783" s="1379"/>
      <c r="EI783" s="1380"/>
      <c r="EJ783" s="1381"/>
      <c r="EK783" s="1381"/>
      <c r="EL783" s="1381"/>
      <c r="EM783" s="1382"/>
      <c r="EN783" s="1382"/>
      <c r="EO783" s="1382"/>
      <c r="EP783" s="1375"/>
      <c r="EQ783" s="1376"/>
      <c r="ER783" s="1113"/>
      <c r="ES783" s="1113"/>
      <c r="ET783" s="1113"/>
      <c r="EU783" s="1113"/>
      <c r="EV783" s="1113"/>
      <c r="EW783" s="1113"/>
      <c r="EX783" s="1113"/>
      <c r="EY783" s="1113"/>
      <c r="EZ783" s="1114"/>
    </row>
    <row r="784" spans="1:156" ht="30" customHeight="1" x14ac:dyDescent="0.2">
      <c r="A784" s="207">
        <f t="shared" si="88"/>
        <v>773</v>
      </c>
      <c r="B784" s="1103"/>
      <c r="C784" s="1104"/>
      <c r="D784" s="1303"/>
      <c r="E784" s="1304"/>
      <c r="F784" s="1094" t="str">
        <f t="shared" si="83"/>
        <v/>
      </c>
      <c r="G784" s="1095"/>
      <c r="H784" s="1095"/>
      <c r="I784" s="1095"/>
      <c r="J784" s="1095"/>
      <c r="K784" s="1095"/>
      <c r="L784" s="1095"/>
      <c r="M784" s="1095"/>
      <c r="N784" s="1095"/>
      <c r="O784" s="1095"/>
      <c r="P784" s="1095"/>
      <c r="Q784" s="1095"/>
      <c r="R784" s="1095"/>
      <c r="S784" s="1095"/>
      <c r="T784" s="1095"/>
      <c r="U784" s="1095"/>
      <c r="V784" s="1095"/>
      <c r="W784" s="1096"/>
      <c r="X784" s="1299">
        <f t="shared" si="89"/>
        <v>0</v>
      </c>
      <c r="Y784" s="1300"/>
      <c r="Z784" s="1301"/>
      <c r="AA784" s="1100"/>
      <c r="AB784" s="1101"/>
      <c r="AC784" s="1102"/>
      <c r="AD784" s="1135"/>
      <c r="AE784" s="1136"/>
      <c r="AF784" s="1136"/>
      <c r="AG784" s="1137"/>
      <c r="AH784" s="1138"/>
      <c r="AI784" s="1139"/>
      <c r="AJ784" s="1140"/>
      <c r="AK784" s="1132"/>
      <c r="AL784" s="1133"/>
      <c r="AM784" s="1133"/>
      <c r="AN784" s="1133"/>
      <c r="AO784" s="1133"/>
      <c r="AP784" s="1134"/>
      <c r="AQ784" s="642" t="str">
        <f>IF(AK784="","",VLOOKUP(AK784,ﾃﾞｰﾀ一覧!$AH$4:$AR$66,2,FALSE))</f>
        <v/>
      </c>
      <c r="AR784" s="1084"/>
      <c r="AS784" s="1084"/>
      <c r="AT784" s="643" t="str">
        <f>IF(AK784="","",VLOOKUP(AK784,ﾃﾞｰﾀ一覧!$AH$4:$AR$66,3,FALSE))</f>
        <v/>
      </c>
      <c r="AU784" s="644" t="str">
        <f>IF(AK784="","",VLOOKUP(AK784,ﾃﾞｰﾀ一覧!$AH$4:$AR$66,5,FALSE))</f>
        <v/>
      </c>
      <c r="AV784" s="1084"/>
      <c r="AW784" s="1084"/>
      <c r="AX784" s="643" t="str">
        <f>IF(AK784="","",VLOOKUP(AK784,ﾃﾞｰﾀ一覧!$AH$4:$AR$66,6,FALSE))</f>
        <v/>
      </c>
      <c r="AY784" s="649" t="str">
        <f>IF(AK784="","",VLOOKUP(AK784,ﾃﾞｰﾀ一覧!$AH$4:$AR$66,8,FALSE))</f>
        <v/>
      </c>
      <c r="AZ784" s="1084"/>
      <c r="BA784" s="1084"/>
      <c r="BB784" s="388" t="str">
        <f>IF(AK784="","",VLOOKUP(AK784,ﾃﾞｰﾀ一覧!$AH$4:$AR$66,9,FALSE))</f>
        <v/>
      </c>
      <c r="BC784" s="1124"/>
      <c r="BD784" s="1125"/>
      <c r="BE784" s="1125"/>
      <c r="BF784" s="1124"/>
      <c r="BG784" s="1125"/>
      <c r="BH784" s="1125"/>
      <c r="BI784" s="1124"/>
      <c r="BJ784" s="1125"/>
      <c r="BK784" s="1150"/>
      <c r="BL784" s="1154"/>
      <c r="BM784" s="1155"/>
      <c r="BN784" s="1156"/>
      <c r="BO784" s="1109" t="str">
        <f>IF($AK784="","",IF($BF784="","",IF($BF784=ﾃﾞｰﾀ一覧!$U$37,"",IF($BF784=ﾃﾞｰﾀ一覧!$U$38,"",IF($AH784=ﾃﾞｰﾀ一覧!$U$25,VLOOKUP($AK784,ﾃﾞｰﾀ一覧!$AH$43:$AR$66,10,FALSE),VLOOKUP($AK784,ﾃﾞｰﾀ一覧!$AH$4:$AR$66,10,FALSE))))))</f>
        <v/>
      </c>
      <c r="BP784" s="1110"/>
      <c r="BQ784" s="1110"/>
      <c r="BR784" s="1111"/>
      <c r="BS784" s="1307">
        <f>IF($BL784="",0,VLOOKUP($BL784,ﾃﾞｰﾀ一覧!$AY$4:$BB$16,3,FALSE))+IF($BC784="",0,VLOOKUP($BC784,ﾃﾞｰﾀ一覧!$AY$4:$BB$16,3,FALSE))+IF($BD784="",0,VLOOKUP($BD784,ﾃﾞｰﾀ一覧!$AY$4:$BB$16,3,FALSE))</f>
        <v>0</v>
      </c>
      <c r="BT784" s="1307"/>
      <c r="BU784" s="1307"/>
      <c r="BV784" s="1112" t="str">
        <f>IF($BO784="","",IF($BF784=ﾃﾞｰﾀ一覧!$U$37,"",IF($BF784=ﾃﾞｰﾀ一覧!$U$38,"",IF($BO784=ﾃﾞｰﾀ一覧!$AT$27,ﾃﾞｰﾀ一覧!$AT$27,VLOOKUP($AK784,ﾃﾞｰﾀ一覧!$AH$4:$AR$66,11,FALSE)*IF($BO784=ﾃﾞｰﾀ一覧!$AT$17,($AR784+1)*($AV784+1),IF($BO784=ﾃﾞｰﾀ一覧!$AT$22,IF(COUNTIF($AD784,"*天端*"),ﾃﾞｰﾀ一覧!$AU$43/2,ﾃﾞｰﾀ一覧!$AU$43/3),IF($BO784=ﾃﾞｰﾀ一覧!$AT$20,$AR784*$AV784,IF($BO784=ﾃﾞｰﾀ一覧!$AT$21,$AV784,1))))))))</f>
        <v/>
      </c>
      <c r="BW784" s="1112"/>
      <c r="BX784" s="1112"/>
      <c r="BY784" s="1088" t="str">
        <f>IF($B784="","",IF($AH784="","",IF($CK784=ﾃﾞｰﾀ一覧!$U$53,ﾃﾞｰﾀ一覧!$U$61,IF($AH784=ﾃﾞｰﾀ一覧!$U$21,ﾃﾞｰﾀ一覧!$U$60,IF(OR($AH784=ﾃﾞｰﾀ一覧!$U$19,$AH784=ﾃﾞｰﾀ一覧!$U$20,$AH784=ﾃﾞｰﾀ一覧!$U$23,$AH784=ﾃﾞｰﾀ一覧!$U$22,$AH784=ﾃﾞｰﾀ一覧!$U$18,AH784=ﾃﾞｰﾀ一覧!$U$25),ﾃﾞｰﾀ一覧!$U$59,ﾃﾞｰﾀ一覧!$U$62)))))</f>
        <v/>
      </c>
      <c r="BZ784" s="1089"/>
      <c r="CA784" s="1113"/>
      <c r="CB784" s="1113"/>
      <c r="CC784" s="1113"/>
      <c r="CD784" s="1113"/>
      <c r="CE784" s="1113"/>
      <c r="CF784" s="1113"/>
      <c r="CG784" s="1113"/>
      <c r="CH784" s="1113"/>
      <c r="CI784" s="1114"/>
      <c r="CK784" s="240"/>
      <c r="CM784" s="378" t="str">
        <f t="shared" si="84"/>
        <v/>
      </c>
      <c r="CN784" s="379" t="str">
        <f t="shared" si="85"/>
        <v/>
      </c>
      <c r="CO784" s="379" t="str">
        <f t="shared" si="86"/>
        <v/>
      </c>
      <c r="CP784" s="380" t="str">
        <f t="shared" si="87"/>
        <v/>
      </c>
      <c r="CQ784" s="244"/>
      <c r="CR784" s="1100"/>
      <c r="CS784" s="1101"/>
      <c r="CT784" s="1102"/>
      <c r="CU784" s="1135"/>
      <c r="CV784" s="1136"/>
      <c r="CW784" s="1136"/>
      <c r="CX784" s="1137"/>
      <c r="CY784" s="1138"/>
      <c r="CZ784" s="1139"/>
      <c r="DA784" s="1140"/>
      <c r="DB784" s="1132"/>
      <c r="DC784" s="1133"/>
      <c r="DD784" s="1133"/>
      <c r="DE784" s="1133"/>
      <c r="DF784" s="1133"/>
      <c r="DG784" s="1134"/>
      <c r="DH784" s="580"/>
      <c r="DI784" s="1084"/>
      <c r="DJ784" s="1084"/>
      <c r="DK784" s="581"/>
      <c r="DL784" s="582"/>
      <c r="DM784" s="1084"/>
      <c r="DN784" s="1084"/>
      <c r="DO784" s="581"/>
      <c r="DP784" s="582"/>
      <c r="DQ784" s="1084"/>
      <c r="DR784" s="1084"/>
      <c r="DS784" s="583"/>
      <c r="DT784" s="1124"/>
      <c r="DU784" s="1125"/>
      <c r="DV784" s="1125"/>
      <c r="DW784" s="1124"/>
      <c r="DX784" s="1125"/>
      <c r="DY784" s="1150"/>
      <c r="DZ784" s="1362"/>
      <c r="EA784" s="1363"/>
      <c r="EB784" s="1362"/>
      <c r="EC784" s="1363"/>
      <c r="ED784" s="1362"/>
      <c r="EE784" s="1377"/>
      <c r="EF784" s="1378"/>
      <c r="EG784" s="1379"/>
      <c r="EH784" s="1379"/>
      <c r="EI784" s="1380"/>
      <c r="EJ784" s="1381"/>
      <c r="EK784" s="1381"/>
      <c r="EL784" s="1381"/>
      <c r="EM784" s="1382"/>
      <c r="EN784" s="1382"/>
      <c r="EO784" s="1382"/>
      <c r="EP784" s="1375"/>
      <c r="EQ784" s="1376"/>
      <c r="ER784" s="1113"/>
      <c r="ES784" s="1113"/>
      <c r="ET784" s="1113"/>
      <c r="EU784" s="1113"/>
      <c r="EV784" s="1113"/>
      <c r="EW784" s="1113"/>
      <c r="EX784" s="1113"/>
      <c r="EY784" s="1113"/>
      <c r="EZ784" s="1114"/>
    </row>
    <row r="785" spans="1:156" ht="30" customHeight="1" x14ac:dyDescent="0.2">
      <c r="A785" s="207">
        <f t="shared" si="88"/>
        <v>774</v>
      </c>
      <c r="B785" s="1103"/>
      <c r="C785" s="1104"/>
      <c r="D785" s="1303"/>
      <c r="E785" s="1304"/>
      <c r="F785" s="1094" t="str">
        <f t="shared" si="83"/>
        <v/>
      </c>
      <c r="G785" s="1095"/>
      <c r="H785" s="1095"/>
      <c r="I785" s="1095"/>
      <c r="J785" s="1095"/>
      <c r="K785" s="1095"/>
      <c r="L785" s="1095"/>
      <c r="M785" s="1095"/>
      <c r="N785" s="1095"/>
      <c r="O785" s="1095"/>
      <c r="P785" s="1095"/>
      <c r="Q785" s="1095"/>
      <c r="R785" s="1095"/>
      <c r="S785" s="1095"/>
      <c r="T785" s="1095"/>
      <c r="U785" s="1095"/>
      <c r="V785" s="1095"/>
      <c r="W785" s="1096"/>
      <c r="X785" s="1299">
        <f t="shared" si="89"/>
        <v>0</v>
      </c>
      <c r="Y785" s="1300"/>
      <c r="Z785" s="1301"/>
      <c r="AA785" s="1100"/>
      <c r="AB785" s="1101"/>
      <c r="AC785" s="1102"/>
      <c r="AD785" s="1135"/>
      <c r="AE785" s="1136"/>
      <c r="AF785" s="1136"/>
      <c r="AG785" s="1137"/>
      <c r="AH785" s="1138"/>
      <c r="AI785" s="1139"/>
      <c r="AJ785" s="1140"/>
      <c r="AK785" s="1132"/>
      <c r="AL785" s="1133"/>
      <c r="AM785" s="1133"/>
      <c r="AN785" s="1133"/>
      <c r="AO785" s="1133"/>
      <c r="AP785" s="1134"/>
      <c r="AQ785" s="642" t="str">
        <f>IF(AK785="","",VLOOKUP(AK785,ﾃﾞｰﾀ一覧!$AH$4:$AR$66,2,FALSE))</f>
        <v/>
      </c>
      <c r="AR785" s="1084"/>
      <c r="AS785" s="1084"/>
      <c r="AT785" s="643" t="str">
        <f>IF(AK785="","",VLOOKUP(AK785,ﾃﾞｰﾀ一覧!$AH$4:$AR$66,3,FALSE))</f>
        <v/>
      </c>
      <c r="AU785" s="644" t="str">
        <f>IF(AK785="","",VLOOKUP(AK785,ﾃﾞｰﾀ一覧!$AH$4:$AR$66,5,FALSE))</f>
        <v/>
      </c>
      <c r="AV785" s="1084"/>
      <c r="AW785" s="1084"/>
      <c r="AX785" s="643" t="str">
        <f>IF(AK785="","",VLOOKUP(AK785,ﾃﾞｰﾀ一覧!$AH$4:$AR$66,6,FALSE))</f>
        <v/>
      </c>
      <c r="AY785" s="649" t="str">
        <f>IF(AK785="","",VLOOKUP(AK785,ﾃﾞｰﾀ一覧!$AH$4:$AR$66,8,FALSE))</f>
        <v/>
      </c>
      <c r="AZ785" s="1084"/>
      <c r="BA785" s="1084"/>
      <c r="BB785" s="388" t="str">
        <f>IF(AK785="","",VLOOKUP(AK785,ﾃﾞｰﾀ一覧!$AH$4:$AR$66,9,FALSE))</f>
        <v/>
      </c>
      <c r="BC785" s="1124"/>
      <c r="BD785" s="1125"/>
      <c r="BE785" s="1125"/>
      <c r="BF785" s="1124"/>
      <c r="BG785" s="1125"/>
      <c r="BH785" s="1125"/>
      <c r="BI785" s="1124"/>
      <c r="BJ785" s="1125"/>
      <c r="BK785" s="1150"/>
      <c r="BL785" s="1154"/>
      <c r="BM785" s="1155"/>
      <c r="BN785" s="1156"/>
      <c r="BO785" s="1109" t="str">
        <f>IF($AK785="","",IF($BF785="","",IF($BF785=ﾃﾞｰﾀ一覧!$U$37,"",IF($BF785=ﾃﾞｰﾀ一覧!$U$38,"",IF($AH785=ﾃﾞｰﾀ一覧!$U$25,VLOOKUP($AK785,ﾃﾞｰﾀ一覧!$AH$43:$AR$66,10,FALSE),VLOOKUP($AK785,ﾃﾞｰﾀ一覧!$AH$4:$AR$66,10,FALSE))))))</f>
        <v/>
      </c>
      <c r="BP785" s="1110"/>
      <c r="BQ785" s="1110"/>
      <c r="BR785" s="1111"/>
      <c r="BS785" s="1307">
        <f>IF($BL785="",0,VLOOKUP($BL785,ﾃﾞｰﾀ一覧!$AY$4:$BB$16,3,FALSE))+IF($BC785="",0,VLOOKUP($BC785,ﾃﾞｰﾀ一覧!$AY$4:$BB$16,3,FALSE))+IF($BD785="",0,VLOOKUP($BD785,ﾃﾞｰﾀ一覧!$AY$4:$BB$16,3,FALSE))</f>
        <v>0</v>
      </c>
      <c r="BT785" s="1307"/>
      <c r="BU785" s="1307"/>
      <c r="BV785" s="1112" t="str">
        <f>IF($BO785="","",IF($BF785=ﾃﾞｰﾀ一覧!$U$37,"",IF($BF785=ﾃﾞｰﾀ一覧!$U$38,"",IF($BO785=ﾃﾞｰﾀ一覧!$AT$27,ﾃﾞｰﾀ一覧!$AT$27,VLOOKUP($AK785,ﾃﾞｰﾀ一覧!$AH$4:$AR$66,11,FALSE)*IF($BO785=ﾃﾞｰﾀ一覧!$AT$17,($AR785+1)*($AV785+1),IF($BO785=ﾃﾞｰﾀ一覧!$AT$22,IF(COUNTIF($AD785,"*天端*"),ﾃﾞｰﾀ一覧!$AU$43/2,ﾃﾞｰﾀ一覧!$AU$43/3),IF($BO785=ﾃﾞｰﾀ一覧!$AT$20,$AR785*$AV785,IF($BO785=ﾃﾞｰﾀ一覧!$AT$21,$AV785,1))))))))</f>
        <v/>
      </c>
      <c r="BW785" s="1112"/>
      <c r="BX785" s="1112"/>
      <c r="BY785" s="1088" t="str">
        <f>IF($B785="","",IF($AH785="","",IF($CK785=ﾃﾞｰﾀ一覧!$U$53,ﾃﾞｰﾀ一覧!$U$61,IF($AH785=ﾃﾞｰﾀ一覧!$U$21,ﾃﾞｰﾀ一覧!$U$60,IF(OR($AH785=ﾃﾞｰﾀ一覧!$U$19,$AH785=ﾃﾞｰﾀ一覧!$U$20,$AH785=ﾃﾞｰﾀ一覧!$U$23,$AH785=ﾃﾞｰﾀ一覧!$U$22,$AH785=ﾃﾞｰﾀ一覧!$U$18,AH785=ﾃﾞｰﾀ一覧!$U$25),ﾃﾞｰﾀ一覧!$U$59,ﾃﾞｰﾀ一覧!$U$62)))))</f>
        <v/>
      </c>
      <c r="BZ785" s="1089"/>
      <c r="CA785" s="1113"/>
      <c r="CB785" s="1113"/>
      <c r="CC785" s="1113"/>
      <c r="CD785" s="1113"/>
      <c r="CE785" s="1113"/>
      <c r="CF785" s="1113"/>
      <c r="CG785" s="1113"/>
      <c r="CH785" s="1113"/>
      <c r="CI785" s="1114"/>
      <c r="CK785" s="240"/>
      <c r="CM785" s="378" t="str">
        <f t="shared" si="84"/>
        <v/>
      </c>
      <c r="CN785" s="379" t="str">
        <f t="shared" si="85"/>
        <v/>
      </c>
      <c r="CO785" s="379" t="str">
        <f t="shared" si="86"/>
        <v/>
      </c>
      <c r="CP785" s="380" t="str">
        <f t="shared" si="87"/>
        <v/>
      </c>
      <c r="CQ785" s="244"/>
      <c r="CR785" s="1100"/>
      <c r="CS785" s="1101"/>
      <c r="CT785" s="1102"/>
      <c r="CU785" s="1135"/>
      <c r="CV785" s="1136"/>
      <c r="CW785" s="1136"/>
      <c r="CX785" s="1137"/>
      <c r="CY785" s="1138"/>
      <c r="CZ785" s="1139"/>
      <c r="DA785" s="1140"/>
      <c r="DB785" s="1132"/>
      <c r="DC785" s="1133"/>
      <c r="DD785" s="1133"/>
      <c r="DE785" s="1133"/>
      <c r="DF785" s="1133"/>
      <c r="DG785" s="1134"/>
      <c r="DH785" s="580"/>
      <c r="DI785" s="1084"/>
      <c r="DJ785" s="1084"/>
      <c r="DK785" s="581"/>
      <c r="DL785" s="582"/>
      <c r="DM785" s="1084"/>
      <c r="DN785" s="1084"/>
      <c r="DO785" s="581"/>
      <c r="DP785" s="582"/>
      <c r="DQ785" s="1084"/>
      <c r="DR785" s="1084"/>
      <c r="DS785" s="583"/>
      <c r="DT785" s="1124"/>
      <c r="DU785" s="1125"/>
      <c r="DV785" s="1125"/>
      <c r="DW785" s="1124"/>
      <c r="DX785" s="1125"/>
      <c r="DY785" s="1150"/>
      <c r="DZ785" s="1362"/>
      <c r="EA785" s="1363"/>
      <c r="EB785" s="1362"/>
      <c r="EC785" s="1363"/>
      <c r="ED785" s="1362"/>
      <c r="EE785" s="1377"/>
      <c r="EF785" s="1378"/>
      <c r="EG785" s="1379"/>
      <c r="EH785" s="1379"/>
      <c r="EI785" s="1380"/>
      <c r="EJ785" s="1381"/>
      <c r="EK785" s="1381"/>
      <c r="EL785" s="1381"/>
      <c r="EM785" s="1382"/>
      <c r="EN785" s="1382"/>
      <c r="EO785" s="1382"/>
      <c r="EP785" s="1375"/>
      <c r="EQ785" s="1376"/>
      <c r="ER785" s="1113"/>
      <c r="ES785" s="1113"/>
      <c r="ET785" s="1113"/>
      <c r="EU785" s="1113"/>
      <c r="EV785" s="1113"/>
      <c r="EW785" s="1113"/>
      <c r="EX785" s="1113"/>
      <c r="EY785" s="1113"/>
      <c r="EZ785" s="1114"/>
    </row>
    <row r="786" spans="1:156" ht="30" customHeight="1" x14ac:dyDescent="0.2">
      <c r="A786" s="207">
        <f t="shared" si="88"/>
        <v>775</v>
      </c>
      <c r="B786" s="1103"/>
      <c r="C786" s="1104"/>
      <c r="D786" s="1303"/>
      <c r="E786" s="1304"/>
      <c r="F786" s="1094" t="str">
        <f t="shared" si="83"/>
        <v/>
      </c>
      <c r="G786" s="1095"/>
      <c r="H786" s="1095"/>
      <c r="I786" s="1095"/>
      <c r="J786" s="1095"/>
      <c r="K786" s="1095"/>
      <c r="L786" s="1095"/>
      <c r="M786" s="1095"/>
      <c r="N786" s="1095"/>
      <c r="O786" s="1095"/>
      <c r="P786" s="1095"/>
      <c r="Q786" s="1095"/>
      <c r="R786" s="1095"/>
      <c r="S786" s="1095"/>
      <c r="T786" s="1095"/>
      <c r="U786" s="1095"/>
      <c r="V786" s="1095"/>
      <c r="W786" s="1096"/>
      <c r="X786" s="1299">
        <f t="shared" si="89"/>
        <v>0</v>
      </c>
      <c r="Y786" s="1300"/>
      <c r="Z786" s="1301"/>
      <c r="AA786" s="1100"/>
      <c r="AB786" s="1101"/>
      <c r="AC786" s="1102"/>
      <c r="AD786" s="1135"/>
      <c r="AE786" s="1136"/>
      <c r="AF786" s="1136"/>
      <c r="AG786" s="1137"/>
      <c r="AH786" s="1138"/>
      <c r="AI786" s="1139"/>
      <c r="AJ786" s="1140"/>
      <c r="AK786" s="1132"/>
      <c r="AL786" s="1133"/>
      <c r="AM786" s="1133"/>
      <c r="AN786" s="1133"/>
      <c r="AO786" s="1133"/>
      <c r="AP786" s="1134"/>
      <c r="AQ786" s="642" t="str">
        <f>IF(AK786="","",VLOOKUP(AK786,ﾃﾞｰﾀ一覧!$AH$4:$AR$66,2,FALSE))</f>
        <v/>
      </c>
      <c r="AR786" s="1084"/>
      <c r="AS786" s="1084"/>
      <c r="AT786" s="643" t="str">
        <f>IF(AK786="","",VLOOKUP(AK786,ﾃﾞｰﾀ一覧!$AH$4:$AR$66,3,FALSE))</f>
        <v/>
      </c>
      <c r="AU786" s="644" t="str">
        <f>IF(AK786="","",VLOOKUP(AK786,ﾃﾞｰﾀ一覧!$AH$4:$AR$66,5,FALSE))</f>
        <v/>
      </c>
      <c r="AV786" s="1084"/>
      <c r="AW786" s="1084"/>
      <c r="AX786" s="643" t="str">
        <f>IF(AK786="","",VLOOKUP(AK786,ﾃﾞｰﾀ一覧!$AH$4:$AR$66,6,FALSE))</f>
        <v/>
      </c>
      <c r="AY786" s="649" t="str">
        <f>IF(AK786="","",VLOOKUP(AK786,ﾃﾞｰﾀ一覧!$AH$4:$AR$66,8,FALSE))</f>
        <v/>
      </c>
      <c r="AZ786" s="1084"/>
      <c r="BA786" s="1084"/>
      <c r="BB786" s="388" t="str">
        <f>IF(AK786="","",VLOOKUP(AK786,ﾃﾞｰﾀ一覧!$AH$4:$AR$66,9,FALSE))</f>
        <v/>
      </c>
      <c r="BC786" s="1124"/>
      <c r="BD786" s="1125"/>
      <c r="BE786" s="1125"/>
      <c r="BF786" s="1124"/>
      <c r="BG786" s="1125"/>
      <c r="BH786" s="1125"/>
      <c r="BI786" s="1124"/>
      <c r="BJ786" s="1125"/>
      <c r="BK786" s="1150"/>
      <c r="BL786" s="1154"/>
      <c r="BM786" s="1155"/>
      <c r="BN786" s="1156"/>
      <c r="BO786" s="1109" t="str">
        <f>IF($AK786="","",IF($BF786="","",IF($BF786=ﾃﾞｰﾀ一覧!$U$37,"",IF($BF786=ﾃﾞｰﾀ一覧!$U$38,"",IF($AH786=ﾃﾞｰﾀ一覧!$U$25,VLOOKUP($AK786,ﾃﾞｰﾀ一覧!$AH$43:$AR$66,10,FALSE),VLOOKUP($AK786,ﾃﾞｰﾀ一覧!$AH$4:$AR$66,10,FALSE))))))</f>
        <v/>
      </c>
      <c r="BP786" s="1110"/>
      <c r="BQ786" s="1110"/>
      <c r="BR786" s="1111"/>
      <c r="BS786" s="1307">
        <f>IF($BL786="",0,VLOOKUP($BL786,ﾃﾞｰﾀ一覧!$AY$4:$BB$16,3,FALSE))+IF($BC786="",0,VLOOKUP($BC786,ﾃﾞｰﾀ一覧!$AY$4:$BB$16,3,FALSE))+IF($BD786="",0,VLOOKUP($BD786,ﾃﾞｰﾀ一覧!$AY$4:$BB$16,3,FALSE))</f>
        <v>0</v>
      </c>
      <c r="BT786" s="1307"/>
      <c r="BU786" s="1307"/>
      <c r="BV786" s="1112" t="str">
        <f>IF($BO786="","",IF($BF786=ﾃﾞｰﾀ一覧!$U$37,"",IF($BF786=ﾃﾞｰﾀ一覧!$U$38,"",IF($BO786=ﾃﾞｰﾀ一覧!$AT$27,ﾃﾞｰﾀ一覧!$AT$27,VLOOKUP($AK786,ﾃﾞｰﾀ一覧!$AH$4:$AR$66,11,FALSE)*IF($BO786=ﾃﾞｰﾀ一覧!$AT$17,($AR786+1)*($AV786+1),IF($BO786=ﾃﾞｰﾀ一覧!$AT$22,IF(COUNTIF($AD786,"*天端*"),ﾃﾞｰﾀ一覧!$AU$43/2,ﾃﾞｰﾀ一覧!$AU$43/3),IF($BO786=ﾃﾞｰﾀ一覧!$AT$20,$AR786*$AV786,IF($BO786=ﾃﾞｰﾀ一覧!$AT$21,$AV786,1))))))))</f>
        <v/>
      </c>
      <c r="BW786" s="1112"/>
      <c r="BX786" s="1112"/>
      <c r="BY786" s="1088" t="str">
        <f>IF($B786="","",IF($AH786="","",IF($CK786=ﾃﾞｰﾀ一覧!$U$53,ﾃﾞｰﾀ一覧!$U$61,IF($AH786=ﾃﾞｰﾀ一覧!$U$21,ﾃﾞｰﾀ一覧!$U$60,IF(OR($AH786=ﾃﾞｰﾀ一覧!$U$19,$AH786=ﾃﾞｰﾀ一覧!$U$20,$AH786=ﾃﾞｰﾀ一覧!$U$23,$AH786=ﾃﾞｰﾀ一覧!$U$22,$AH786=ﾃﾞｰﾀ一覧!$U$18,AH786=ﾃﾞｰﾀ一覧!$U$25),ﾃﾞｰﾀ一覧!$U$59,ﾃﾞｰﾀ一覧!$U$62)))))</f>
        <v/>
      </c>
      <c r="BZ786" s="1089"/>
      <c r="CA786" s="1113"/>
      <c r="CB786" s="1113"/>
      <c r="CC786" s="1113"/>
      <c r="CD786" s="1113"/>
      <c r="CE786" s="1113"/>
      <c r="CF786" s="1113"/>
      <c r="CG786" s="1113"/>
      <c r="CH786" s="1113"/>
      <c r="CI786" s="1114"/>
      <c r="CK786" s="240"/>
      <c r="CM786" s="378" t="str">
        <f t="shared" si="84"/>
        <v/>
      </c>
      <c r="CN786" s="379" t="str">
        <f t="shared" si="85"/>
        <v/>
      </c>
      <c r="CO786" s="379" t="str">
        <f t="shared" si="86"/>
        <v/>
      </c>
      <c r="CP786" s="380" t="str">
        <f t="shared" si="87"/>
        <v/>
      </c>
      <c r="CQ786" s="244"/>
      <c r="CR786" s="1100"/>
      <c r="CS786" s="1101"/>
      <c r="CT786" s="1102"/>
      <c r="CU786" s="1135"/>
      <c r="CV786" s="1136"/>
      <c r="CW786" s="1136"/>
      <c r="CX786" s="1137"/>
      <c r="CY786" s="1138"/>
      <c r="CZ786" s="1139"/>
      <c r="DA786" s="1140"/>
      <c r="DB786" s="1132"/>
      <c r="DC786" s="1133"/>
      <c r="DD786" s="1133"/>
      <c r="DE786" s="1133"/>
      <c r="DF786" s="1133"/>
      <c r="DG786" s="1134"/>
      <c r="DH786" s="580"/>
      <c r="DI786" s="1084"/>
      <c r="DJ786" s="1084"/>
      <c r="DK786" s="581"/>
      <c r="DL786" s="582"/>
      <c r="DM786" s="1084"/>
      <c r="DN786" s="1084"/>
      <c r="DO786" s="581"/>
      <c r="DP786" s="582"/>
      <c r="DQ786" s="1084"/>
      <c r="DR786" s="1084"/>
      <c r="DS786" s="583"/>
      <c r="DT786" s="1124"/>
      <c r="DU786" s="1125"/>
      <c r="DV786" s="1125"/>
      <c r="DW786" s="1124"/>
      <c r="DX786" s="1125"/>
      <c r="DY786" s="1150"/>
      <c r="DZ786" s="1362"/>
      <c r="EA786" s="1363"/>
      <c r="EB786" s="1362"/>
      <c r="EC786" s="1363"/>
      <c r="ED786" s="1362"/>
      <c r="EE786" s="1377"/>
      <c r="EF786" s="1378"/>
      <c r="EG786" s="1379"/>
      <c r="EH786" s="1379"/>
      <c r="EI786" s="1380"/>
      <c r="EJ786" s="1381"/>
      <c r="EK786" s="1381"/>
      <c r="EL786" s="1381"/>
      <c r="EM786" s="1382"/>
      <c r="EN786" s="1382"/>
      <c r="EO786" s="1382"/>
      <c r="EP786" s="1375"/>
      <c r="EQ786" s="1376"/>
      <c r="ER786" s="1113"/>
      <c r="ES786" s="1113"/>
      <c r="ET786" s="1113"/>
      <c r="EU786" s="1113"/>
      <c r="EV786" s="1113"/>
      <c r="EW786" s="1113"/>
      <c r="EX786" s="1113"/>
      <c r="EY786" s="1113"/>
      <c r="EZ786" s="1114"/>
    </row>
    <row r="787" spans="1:156" ht="30" customHeight="1" x14ac:dyDescent="0.2">
      <c r="A787" s="207">
        <f t="shared" si="88"/>
        <v>776</v>
      </c>
      <c r="B787" s="1103"/>
      <c r="C787" s="1104"/>
      <c r="D787" s="1303"/>
      <c r="E787" s="1304"/>
      <c r="F787" s="1094" t="str">
        <f t="shared" si="83"/>
        <v/>
      </c>
      <c r="G787" s="1095"/>
      <c r="H787" s="1095"/>
      <c r="I787" s="1095"/>
      <c r="J787" s="1095"/>
      <c r="K787" s="1095"/>
      <c r="L787" s="1095"/>
      <c r="M787" s="1095"/>
      <c r="N787" s="1095"/>
      <c r="O787" s="1095"/>
      <c r="P787" s="1095"/>
      <c r="Q787" s="1095"/>
      <c r="R787" s="1095"/>
      <c r="S787" s="1095"/>
      <c r="T787" s="1095"/>
      <c r="U787" s="1095"/>
      <c r="V787" s="1095"/>
      <c r="W787" s="1096"/>
      <c r="X787" s="1299">
        <f t="shared" si="89"/>
        <v>0</v>
      </c>
      <c r="Y787" s="1300"/>
      <c r="Z787" s="1301"/>
      <c r="AA787" s="1100"/>
      <c r="AB787" s="1101"/>
      <c r="AC787" s="1102"/>
      <c r="AD787" s="1135"/>
      <c r="AE787" s="1136"/>
      <c r="AF787" s="1136"/>
      <c r="AG787" s="1137"/>
      <c r="AH787" s="1138"/>
      <c r="AI787" s="1139"/>
      <c r="AJ787" s="1140"/>
      <c r="AK787" s="1132"/>
      <c r="AL787" s="1133"/>
      <c r="AM787" s="1133"/>
      <c r="AN787" s="1133"/>
      <c r="AO787" s="1133"/>
      <c r="AP787" s="1134"/>
      <c r="AQ787" s="642" t="str">
        <f>IF(AK787="","",VLOOKUP(AK787,ﾃﾞｰﾀ一覧!$AH$4:$AR$66,2,FALSE))</f>
        <v/>
      </c>
      <c r="AR787" s="1084"/>
      <c r="AS787" s="1084"/>
      <c r="AT787" s="643" t="str">
        <f>IF(AK787="","",VLOOKUP(AK787,ﾃﾞｰﾀ一覧!$AH$4:$AR$66,3,FALSE))</f>
        <v/>
      </c>
      <c r="AU787" s="644" t="str">
        <f>IF(AK787="","",VLOOKUP(AK787,ﾃﾞｰﾀ一覧!$AH$4:$AR$66,5,FALSE))</f>
        <v/>
      </c>
      <c r="AV787" s="1084"/>
      <c r="AW787" s="1084"/>
      <c r="AX787" s="643" t="str">
        <f>IF(AK787="","",VLOOKUP(AK787,ﾃﾞｰﾀ一覧!$AH$4:$AR$66,6,FALSE))</f>
        <v/>
      </c>
      <c r="AY787" s="649" t="str">
        <f>IF(AK787="","",VLOOKUP(AK787,ﾃﾞｰﾀ一覧!$AH$4:$AR$66,8,FALSE))</f>
        <v/>
      </c>
      <c r="AZ787" s="1084"/>
      <c r="BA787" s="1084"/>
      <c r="BB787" s="388" t="str">
        <f>IF(AK787="","",VLOOKUP(AK787,ﾃﾞｰﾀ一覧!$AH$4:$AR$66,9,FALSE))</f>
        <v/>
      </c>
      <c r="BC787" s="1124"/>
      <c r="BD787" s="1125"/>
      <c r="BE787" s="1125"/>
      <c r="BF787" s="1124"/>
      <c r="BG787" s="1125"/>
      <c r="BH787" s="1125"/>
      <c r="BI787" s="1124"/>
      <c r="BJ787" s="1125"/>
      <c r="BK787" s="1150"/>
      <c r="BL787" s="1154"/>
      <c r="BM787" s="1155"/>
      <c r="BN787" s="1156"/>
      <c r="BO787" s="1109" t="str">
        <f>IF($AK787="","",IF($BF787="","",IF($BF787=ﾃﾞｰﾀ一覧!$U$37,"",IF($BF787=ﾃﾞｰﾀ一覧!$U$38,"",IF($AH787=ﾃﾞｰﾀ一覧!$U$25,VLOOKUP($AK787,ﾃﾞｰﾀ一覧!$AH$43:$AR$66,10,FALSE),VLOOKUP($AK787,ﾃﾞｰﾀ一覧!$AH$4:$AR$66,10,FALSE))))))</f>
        <v/>
      </c>
      <c r="BP787" s="1110"/>
      <c r="BQ787" s="1110"/>
      <c r="BR787" s="1111"/>
      <c r="BS787" s="1307">
        <f>IF($BL787="",0,VLOOKUP($BL787,ﾃﾞｰﾀ一覧!$AY$4:$BB$16,3,FALSE))+IF($BC787="",0,VLOOKUP($BC787,ﾃﾞｰﾀ一覧!$AY$4:$BB$16,3,FALSE))+IF($BD787="",0,VLOOKUP($BD787,ﾃﾞｰﾀ一覧!$AY$4:$BB$16,3,FALSE))</f>
        <v>0</v>
      </c>
      <c r="BT787" s="1307"/>
      <c r="BU787" s="1307"/>
      <c r="BV787" s="1112" t="str">
        <f>IF($BO787="","",IF($BF787=ﾃﾞｰﾀ一覧!$U$37,"",IF($BF787=ﾃﾞｰﾀ一覧!$U$38,"",IF($BO787=ﾃﾞｰﾀ一覧!$AT$27,ﾃﾞｰﾀ一覧!$AT$27,VLOOKUP($AK787,ﾃﾞｰﾀ一覧!$AH$4:$AR$66,11,FALSE)*IF($BO787=ﾃﾞｰﾀ一覧!$AT$17,($AR787+1)*($AV787+1),IF($BO787=ﾃﾞｰﾀ一覧!$AT$22,IF(COUNTIF($AD787,"*天端*"),ﾃﾞｰﾀ一覧!$AU$43/2,ﾃﾞｰﾀ一覧!$AU$43/3),IF($BO787=ﾃﾞｰﾀ一覧!$AT$20,$AR787*$AV787,IF($BO787=ﾃﾞｰﾀ一覧!$AT$21,$AV787,1))))))))</f>
        <v/>
      </c>
      <c r="BW787" s="1112"/>
      <c r="BX787" s="1112"/>
      <c r="BY787" s="1088" t="str">
        <f>IF($B787="","",IF($AH787="","",IF($CK787=ﾃﾞｰﾀ一覧!$U$53,ﾃﾞｰﾀ一覧!$U$61,IF($AH787=ﾃﾞｰﾀ一覧!$U$21,ﾃﾞｰﾀ一覧!$U$60,IF(OR($AH787=ﾃﾞｰﾀ一覧!$U$19,$AH787=ﾃﾞｰﾀ一覧!$U$20,$AH787=ﾃﾞｰﾀ一覧!$U$23,$AH787=ﾃﾞｰﾀ一覧!$U$22,$AH787=ﾃﾞｰﾀ一覧!$U$18,AH787=ﾃﾞｰﾀ一覧!$U$25),ﾃﾞｰﾀ一覧!$U$59,ﾃﾞｰﾀ一覧!$U$62)))))</f>
        <v/>
      </c>
      <c r="BZ787" s="1089"/>
      <c r="CA787" s="1113"/>
      <c r="CB787" s="1113"/>
      <c r="CC787" s="1113"/>
      <c r="CD787" s="1113"/>
      <c r="CE787" s="1113"/>
      <c r="CF787" s="1113"/>
      <c r="CG787" s="1113"/>
      <c r="CH787" s="1113"/>
      <c r="CI787" s="1114"/>
      <c r="CK787" s="240"/>
      <c r="CM787" s="378" t="str">
        <f t="shared" si="84"/>
        <v/>
      </c>
      <c r="CN787" s="379" t="str">
        <f t="shared" si="85"/>
        <v/>
      </c>
      <c r="CO787" s="379" t="str">
        <f t="shared" si="86"/>
        <v/>
      </c>
      <c r="CP787" s="380" t="str">
        <f t="shared" si="87"/>
        <v/>
      </c>
      <c r="CQ787" s="244"/>
      <c r="CR787" s="1100"/>
      <c r="CS787" s="1101"/>
      <c r="CT787" s="1102"/>
      <c r="CU787" s="1135"/>
      <c r="CV787" s="1136"/>
      <c r="CW787" s="1136"/>
      <c r="CX787" s="1137"/>
      <c r="CY787" s="1138"/>
      <c r="CZ787" s="1139"/>
      <c r="DA787" s="1140"/>
      <c r="DB787" s="1132"/>
      <c r="DC787" s="1133"/>
      <c r="DD787" s="1133"/>
      <c r="DE787" s="1133"/>
      <c r="DF787" s="1133"/>
      <c r="DG787" s="1134"/>
      <c r="DH787" s="580"/>
      <c r="DI787" s="1084"/>
      <c r="DJ787" s="1084"/>
      <c r="DK787" s="581"/>
      <c r="DL787" s="582"/>
      <c r="DM787" s="1084"/>
      <c r="DN787" s="1084"/>
      <c r="DO787" s="581"/>
      <c r="DP787" s="582"/>
      <c r="DQ787" s="1084"/>
      <c r="DR787" s="1084"/>
      <c r="DS787" s="583"/>
      <c r="DT787" s="1124"/>
      <c r="DU787" s="1125"/>
      <c r="DV787" s="1125"/>
      <c r="DW787" s="1124"/>
      <c r="DX787" s="1125"/>
      <c r="DY787" s="1150"/>
      <c r="DZ787" s="1362"/>
      <c r="EA787" s="1363"/>
      <c r="EB787" s="1362"/>
      <c r="EC787" s="1363"/>
      <c r="ED787" s="1362"/>
      <c r="EE787" s="1377"/>
      <c r="EF787" s="1378"/>
      <c r="EG787" s="1379"/>
      <c r="EH787" s="1379"/>
      <c r="EI787" s="1380"/>
      <c r="EJ787" s="1381"/>
      <c r="EK787" s="1381"/>
      <c r="EL787" s="1381"/>
      <c r="EM787" s="1382"/>
      <c r="EN787" s="1382"/>
      <c r="EO787" s="1382"/>
      <c r="EP787" s="1375"/>
      <c r="EQ787" s="1376"/>
      <c r="ER787" s="1113"/>
      <c r="ES787" s="1113"/>
      <c r="ET787" s="1113"/>
      <c r="EU787" s="1113"/>
      <c r="EV787" s="1113"/>
      <c r="EW787" s="1113"/>
      <c r="EX787" s="1113"/>
      <c r="EY787" s="1113"/>
      <c r="EZ787" s="1114"/>
    </row>
    <row r="788" spans="1:156" ht="30" customHeight="1" x14ac:dyDescent="0.2">
      <c r="A788" s="207">
        <f t="shared" si="88"/>
        <v>777</v>
      </c>
      <c r="B788" s="1103"/>
      <c r="C788" s="1104"/>
      <c r="D788" s="1303"/>
      <c r="E788" s="1304"/>
      <c r="F788" s="1094" t="str">
        <f t="shared" si="83"/>
        <v/>
      </c>
      <c r="G788" s="1095"/>
      <c r="H788" s="1095"/>
      <c r="I788" s="1095"/>
      <c r="J788" s="1095"/>
      <c r="K788" s="1095"/>
      <c r="L788" s="1095"/>
      <c r="M788" s="1095"/>
      <c r="N788" s="1095"/>
      <c r="O788" s="1095"/>
      <c r="P788" s="1095"/>
      <c r="Q788" s="1095"/>
      <c r="R788" s="1095"/>
      <c r="S788" s="1095"/>
      <c r="T788" s="1095"/>
      <c r="U788" s="1095"/>
      <c r="V788" s="1095"/>
      <c r="W788" s="1096"/>
      <c r="X788" s="1299">
        <f t="shared" si="89"/>
        <v>0</v>
      </c>
      <c r="Y788" s="1300"/>
      <c r="Z788" s="1301"/>
      <c r="AA788" s="1100"/>
      <c r="AB788" s="1101"/>
      <c r="AC788" s="1102"/>
      <c r="AD788" s="1135"/>
      <c r="AE788" s="1136"/>
      <c r="AF788" s="1136"/>
      <c r="AG788" s="1137"/>
      <c r="AH788" s="1138"/>
      <c r="AI788" s="1139"/>
      <c r="AJ788" s="1140"/>
      <c r="AK788" s="1132"/>
      <c r="AL788" s="1133"/>
      <c r="AM788" s="1133"/>
      <c r="AN788" s="1133"/>
      <c r="AO788" s="1133"/>
      <c r="AP788" s="1134"/>
      <c r="AQ788" s="642" t="str">
        <f>IF(AK788="","",VLOOKUP(AK788,ﾃﾞｰﾀ一覧!$AH$4:$AR$66,2,FALSE))</f>
        <v/>
      </c>
      <c r="AR788" s="1084"/>
      <c r="AS788" s="1084"/>
      <c r="AT788" s="643" t="str">
        <f>IF(AK788="","",VLOOKUP(AK788,ﾃﾞｰﾀ一覧!$AH$4:$AR$66,3,FALSE))</f>
        <v/>
      </c>
      <c r="AU788" s="644" t="str">
        <f>IF(AK788="","",VLOOKUP(AK788,ﾃﾞｰﾀ一覧!$AH$4:$AR$66,5,FALSE))</f>
        <v/>
      </c>
      <c r="AV788" s="1084"/>
      <c r="AW788" s="1084"/>
      <c r="AX788" s="643" t="str">
        <f>IF(AK788="","",VLOOKUP(AK788,ﾃﾞｰﾀ一覧!$AH$4:$AR$66,6,FALSE))</f>
        <v/>
      </c>
      <c r="AY788" s="649" t="str">
        <f>IF(AK788="","",VLOOKUP(AK788,ﾃﾞｰﾀ一覧!$AH$4:$AR$66,8,FALSE))</f>
        <v/>
      </c>
      <c r="AZ788" s="1084"/>
      <c r="BA788" s="1084"/>
      <c r="BB788" s="388" t="str">
        <f>IF(AK788="","",VLOOKUP(AK788,ﾃﾞｰﾀ一覧!$AH$4:$AR$66,9,FALSE))</f>
        <v/>
      </c>
      <c r="BC788" s="1124"/>
      <c r="BD788" s="1125"/>
      <c r="BE788" s="1125"/>
      <c r="BF788" s="1124"/>
      <c r="BG788" s="1125"/>
      <c r="BH788" s="1125"/>
      <c r="BI788" s="1124"/>
      <c r="BJ788" s="1125"/>
      <c r="BK788" s="1150"/>
      <c r="BL788" s="1154"/>
      <c r="BM788" s="1155"/>
      <c r="BN788" s="1156"/>
      <c r="BO788" s="1109" t="str">
        <f>IF($AK788="","",IF($BF788="","",IF($BF788=ﾃﾞｰﾀ一覧!$U$37,"",IF($BF788=ﾃﾞｰﾀ一覧!$U$38,"",IF($AH788=ﾃﾞｰﾀ一覧!$U$25,VLOOKUP($AK788,ﾃﾞｰﾀ一覧!$AH$43:$AR$66,10,FALSE),VLOOKUP($AK788,ﾃﾞｰﾀ一覧!$AH$4:$AR$66,10,FALSE))))))</f>
        <v/>
      </c>
      <c r="BP788" s="1110"/>
      <c r="BQ788" s="1110"/>
      <c r="BR788" s="1111"/>
      <c r="BS788" s="1307">
        <f>IF($BL788="",0,VLOOKUP($BL788,ﾃﾞｰﾀ一覧!$AY$4:$BB$16,3,FALSE))+IF($BC788="",0,VLOOKUP($BC788,ﾃﾞｰﾀ一覧!$AY$4:$BB$16,3,FALSE))+IF($BD788="",0,VLOOKUP($BD788,ﾃﾞｰﾀ一覧!$AY$4:$BB$16,3,FALSE))</f>
        <v>0</v>
      </c>
      <c r="BT788" s="1307"/>
      <c r="BU788" s="1307"/>
      <c r="BV788" s="1112" t="str">
        <f>IF($BO788="","",IF($BF788=ﾃﾞｰﾀ一覧!$U$37,"",IF($BF788=ﾃﾞｰﾀ一覧!$U$38,"",IF($BO788=ﾃﾞｰﾀ一覧!$AT$27,ﾃﾞｰﾀ一覧!$AT$27,VLOOKUP($AK788,ﾃﾞｰﾀ一覧!$AH$4:$AR$66,11,FALSE)*IF($BO788=ﾃﾞｰﾀ一覧!$AT$17,($AR788+1)*($AV788+1),IF($BO788=ﾃﾞｰﾀ一覧!$AT$22,IF(COUNTIF($AD788,"*天端*"),ﾃﾞｰﾀ一覧!$AU$43/2,ﾃﾞｰﾀ一覧!$AU$43/3),IF($BO788=ﾃﾞｰﾀ一覧!$AT$20,$AR788*$AV788,IF($BO788=ﾃﾞｰﾀ一覧!$AT$21,$AV788,1))))))))</f>
        <v/>
      </c>
      <c r="BW788" s="1112"/>
      <c r="BX788" s="1112"/>
      <c r="BY788" s="1088" t="str">
        <f>IF($B788="","",IF($AH788="","",IF($CK788=ﾃﾞｰﾀ一覧!$U$53,ﾃﾞｰﾀ一覧!$U$61,IF($AH788=ﾃﾞｰﾀ一覧!$U$21,ﾃﾞｰﾀ一覧!$U$60,IF(OR($AH788=ﾃﾞｰﾀ一覧!$U$19,$AH788=ﾃﾞｰﾀ一覧!$U$20,$AH788=ﾃﾞｰﾀ一覧!$U$23,$AH788=ﾃﾞｰﾀ一覧!$U$22,$AH788=ﾃﾞｰﾀ一覧!$U$18,AH788=ﾃﾞｰﾀ一覧!$U$25),ﾃﾞｰﾀ一覧!$U$59,ﾃﾞｰﾀ一覧!$U$62)))))</f>
        <v/>
      </c>
      <c r="BZ788" s="1089"/>
      <c r="CA788" s="1113"/>
      <c r="CB788" s="1113"/>
      <c r="CC788" s="1113"/>
      <c r="CD788" s="1113"/>
      <c r="CE788" s="1113"/>
      <c r="CF788" s="1113"/>
      <c r="CG788" s="1113"/>
      <c r="CH788" s="1113"/>
      <c r="CI788" s="1114"/>
      <c r="CK788" s="240"/>
      <c r="CM788" s="378" t="str">
        <f t="shared" si="84"/>
        <v/>
      </c>
      <c r="CN788" s="379" t="str">
        <f t="shared" si="85"/>
        <v/>
      </c>
      <c r="CO788" s="379" t="str">
        <f t="shared" si="86"/>
        <v/>
      </c>
      <c r="CP788" s="380" t="str">
        <f t="shared" si="87"/>
        <v/>
      </c>
      <c r="CQ788" s="244"/>
      <c r="CR788" s="1100"/>
      <c r="CS788" s="1101"/>
      <c r="CT788" s="1102"/>
      <c r="CU788" s="1135"/>
      <c r="CV788" s="1136"/>
      <c r="CW788" s="1136"/>
      <c r="CX788" s="1137"/>
      <c r="CY788" s="1138"/>
      <c r="CZ788" s="1139"/>
      <c r="DA788" s="1140"/>
      <c r="DB788" s="1132"/>
      <c r="DC788" s="1133"/>
      <c r="DD788" s="1133"/>
      <c r="DE788" s="1133"/>
      <c r="DF788" s="1133"/>
      <c r="DG788" s="1134"/>
      <c r="DH788" s="580"/>
      <c r="DI788" s="1084"/>
      <c r="DJ788" s="1084"/>
      <c r="DK788" s="581"/>
      <c r="DL788" s="582"/>
      <c r="DM788" s="1084"/>
      <c r="DN788" s="1084"/>
      <c r="DO788" s="581"/>
      <c r="DP788" s="582"/>
      <c r="DQ788" s="1084"/>
      <c r="DR788" s="1084"/>
      <c r="DS788" s="583"/>
      <c r="DT788" s="1124"/>
      <c r="DU788" s="1125"/>
      <c r="DV788" s="1125"/>
      <c r="DW788" s="1124"/>
      <c r="DX788" s="1125"/>
      <c r="DY788" s="1150"/>
      <c r="DZ788" s="1362"/>
      <c r="EA788" s="1363"/>
      <c r="EB788" s="1362"/>
      <c r="EC788" s="1363"/>
      <c r="ED788" s="1362"/>
      <c r="EE788" s="1377"/>
      <c r="EF788" s="1378"/>
      <c r="EG788" s="1379"/>
      <c r="EH788" s="1379"/>
      <c r="EI788" s="1380"/>
      <c r="EJ788" s="1381"/>
      <c r="EK788" s="1381"/>
      <c r="EL788" s="1381"/>
      <c r="EM788" s="1382"/>
      <c r="EN788" s="1382"/>
      <c r="EO788" s="1382"/>
      <c r="EP788" s="1375"/>
      <c r="EQ788" s="1376"/>
      <c r="ER788" s="1113"/>
      <c r="ES788" s="1113"/>
      <c r="ET788" s="1113"/>
      <c r="EU788" s="1113"/>
      <c r="EV788" s="1113"/>
      <c r="EW788" s="1113"/>
      <c r="EX788" s="1113"/>
      <c r="EY788" s="1113"/>
      <c r="EZ788" s="1114"/>
    </row>
    <row r="789" spans="1:156" ht="30" customHeight="1" x14ac:dyDescent="0.2">
      <c r="A789" s="207">
        <f t="shared" si="88"/>
        <v>778</v>
      </c>
      <c r="B789" s="1103"/>
      <c r="C789" s="1104"/>
      <c r="D789" s="1303"/>
      <c r="E789" s="1304"/>
      <c r="F789" s="1094" t="str">
        <f t="shared" si="83"/>
        <v/>
      </c>
      <c r="G789" s="1095"/>
      <c r="H789" s="1095"/>
      <c r="I789" s="1095"/>
      <c r="J789" s="1095"/>
      <c r="K789" s="1095"/>
      <c r="L789" s="1095"/>
      <c r="M789" s="1095"/>
      <c r="N789" s="1095"/>
      <c r="O789" s="1095"/>
      <c r="P789" s="1095"/>
      <c r="Q789" s="1095"/>
      <c r="R789" s="1095"/>
      <c r="S789" s="1095"/>
      <c r="T789" s="1095"/>
      <c r="U789" s="1095"/>
      <c r="V789" s="1095"/>
      <c r="W789" s="1096"/>
      <c r="X789" s="1299">
        <f t="shared" si="89"/>
        <v>0</v>
      </c>
      <c r="Y789" s="1300"/>
      <c r="Z789" s="1301"/>
      <c r="AA789" s="1100"/>
      <c r="AB789" s="1101"/>
      <c r="AC789" s="1102"/>
      <c r="AD789" s="1135"/>
      <c r="AE789" s="1136"/>
      <c r="AF789" s="1136"/>
      <c r="AG789" s="1137"/>
      <c r="AH789" s="1138"/>
      <c r="AI789" s="1139"/>
      <c r="AJ789" s="1140"/>
      <c r="AK789" s="1132"/>
      <c r="AL789" s="1133"/>
      <c r="AM789" s="1133"/>
      <c r="AN789" s="1133"/>
      <c r="AO789" s="1133"/>
      <c r="AP789" s="1134"/>
      <c r="AQ789" s="642" t="str">
        <f>IF(AK789="","",VLOOKUP(AK789,ﾃﾞｰﾀ一覧!$AH$4:$AR$66,2,FALSE))</f>
        <v/>
      </c>
      <c r="AR789" s="1084"/>
      <c r="AS789" s="1084"/>
      <c r="AT789" s="643" t="str">
        <f>IF(AK789="","",VLOOKUP(AK789,ﾃﾞｰﾀ一覧!$AH$4:$AR$66,3,FALSE))</f>
        <v/>
      </c>
      <c r="AU789" s="644" t="str">
        <f>IF(AK789="","",VLOOKUP(AK789,ﾃﾞｰﾀ一覧!$AH$4:$AR$66,5,FALSE))</f>
        <v/>
      </c>
      <c r="AV789" s="1084"/>
      <c r="AW789" s="1084"/>
      <c r="AX789" s="643" t="str">
        <f>IF(AK789="","",VLOOKUP(AK789,ﾃﾞｰﾀ一覧!$AH$4:$AR$66,6,FALSE))</f>
        <v/>
      </c>
      <c r="AY789" s="649" t="str">
        <f>IF(AK789="","",VLOOKUP(AK789,ﾃﾞｰﾀ一覧!$AH$4:$AR$66,8,FALSE))</f>
        <v/>
      </c>
      <c r="AZ789" s="1084"/>
      <c r="BA789" s="1084"/>
      <c r="BB789" s="388" t="str">
        <f>IF(AK789="","",VLOOKUP(AK789,ﾃﾞｰﾀ一覧!$AH$4:$AR$66,9,FALSE))</f>
        <v/>
      </c>
      <c r="BC789" s="1124"/>
      <c r="BD789" s="1125"/>
      <c r="BE789" s="1125"/>
      <c r="BF789" s="1124"/>
      <c r="BG789" s="1125"/>
      <c r="BH789" s="1125"/>
      <c r="BI789" s="1124"/>
      <c r="BJ789" s="1125"/>
      <c r="BK789" s="1150"/>
      <c r="BL789" s="1154"/>
      <c r="BM789" s="1155"/>
      <c r="BN789" s="1156"/>
      <c r="BO789" s="1109" t="str">
        <f>IF($AK789="","",IF($BF789="","",IF($BF789=ﾃﾞｰﾀ一覧!$U$37,"",IF($BF789=ﾃﾞｰﾀ一覧!$U$38,"",IF($AH789=ﾃﾞｰﾀ一覧!$U$25,VLOOKUP($AK789,ﾃﾞｰﾀ一覧!$AH$43:$AR$66,10,FALSE),VLOOKUP($AK789,ﾃﾞｰﾀ一覧!$AH$4:$AR$66,10,FALSE))))))</f>
        <v/>
      </c>
      <c r="BP789" s="1110"/>
      <c r="BQ789" s="1110"/>
      <c r="BR789" s="1111"/>
      <c r="BS789" s="1307">
        <f>IF($BL789="",0,VLOOKUP($BL789,ﾃﾞｰﾀ一覧!$AY$4:$BB$16,3,FALSE))+IF($BC789="",0,VLOOKUP($BC789,ﾃﾞｰﾀ一覧!$AY$4:$BB$16,3,FALSE))+IF($BD789="",0,VLOOKUP($BD789,ﾃﾞｰﾀ一覧!$AY$4:$BB$16,3,FALSE))</f>
        <v>0</v>
      </c>
      <c r="BT789" s="1307"/>
      <c r="BU789" s="1307"/>
      <c r="BV789" s="1112" t="str">
        <f>IF($BO789="","",IF($BF789=ﾃﾞｰﾀ一覧!$U$37,"",IF($BF789=ﾃﾞｰﾀ一覧!$U$38,"",IF($BO789=ﾃﾞｰﾀ一覧!$AT$27,ﾃﾞｰﾀ一覧!$AT$27,VLOOKUP($AK789,ﾃﾞｰﾀ一覧!$AH$4:$AR$66,11,FALSE)*IF($BO789=ﾃﾞｰﾀ一覧!$AT$17,($AR789+1)*($AV789+1),IF($BO789=ﾃﾞｰﾀ一覧!$AT$22,IF(COUNTIF($AD789,"*天端*"),ﾃﾞｰﾀ一覧!$AU$43/2,ﾃﾞｰﾀ一覧!$AU$43/3),IF($BO789=ﾃﾞｰﾀ一覧!$AT$20,$AR789*$AV789,IF($BO789=ﾃﾞｰﾀ一覧!$AT$21,$AV789,1))))))))</f>
        <v/>
      </c>
      <c r="BW789" s="1112"/>
      <c r="BX789" s="1112"/>
      <c r="BY789" s="1088" t="str">
        <f>IF($B789="","",IF($AH789="","",IF($CK789=ﾃﾞｰﾀ一覧!$U$53,ﾃﾞｰﾀ一覧!$U$61,IF($AH789=ﾃﾞｰﾀ一覧!$U$21,ﾃﾞｰﾀ一覧!$U$60,IF(OR($AH789=ﾃﾞｰﾀ一覧!$U$19,$AH789=ﾃﾞｰﾀ一覧!$U$20,$AH789=ﾃﾞｰﾀ一覧!$U$23,$AH789=ﾃﾞｰﾀ一覧!$U$22,$AH789=ﾃﾞｰﾀ一覧!$U$18,AH789=ﾃﾞｰﾀ一覧!$U$25),ﾃﾞｰﾀ一覧!$U$59,ﾃﾞｰﾀ一覧!$U$62)))))</f>
        <v/>
      </c>
      <c r="BZ789" s="1089"/>
      <c r="CA789" s="1113"/>
      <c r="CB789" s="1113"/>
      <c r="CC789" s="1113"/>
      <c r="CD789" s="1113"/>
      <c r="CE789" s="1113"/>
      <c r="CF789" s="1113"/>
      <c r="CG789" s="1113"/>
      <c r="CH789" s="1113"/>
      <c r="CI789" s="1114"/>
      <c r="CK789" s="240"/>
      <c r="CM789" s="378" t="str">
        <f t="shared" si="84"/>
        <v/>
      </c>
      <c r="CN789" s="379" t="str">
        <f t="shared" si="85"/>
        <v/>
      </c>
      <c r="CO789" s="379" t="str">
        <f t="shared" si="86"/>
        <v/>
      </c>
      <c r="CP789" s="380" t="str">
        <f t="shared" si="87"/>
        <v/>
      </c>
      <c r="CQ789" s="244"/>
      <c r="CR789" s="1100"/>
      <c r="CS789" s="1101"/>
      <c r="CT789" s="1102"/>
      <c r="CU789" s="1135"/>
      <c r="CV789" s="1136"/>
      <c r="CW789" s="1136"/>
      <c r="CX789" s="1137"/>
      <c r="CY789" s="1138"/>
      <c r="CZ789" s="1139"/>
      <c r="DA789" s="1140"/>
      <c r="DB789" s="1132"/>
      <c r="DC789" s="1133"/>
      <c r="DD789" s="1133"/>
      <c r="DE789" s="1133"/>
      <c r="DF789" s="1133"/>
      <c r="DG789" s="1134"/>
      <c r="DH789" s="580"/>
      <c r="DI789" s="1084"/>
      <c r="DJ789" s="1084"/>
      <c r="DK789" s="581"/>
      <c r="DL789" s="582"/>
      <c r="DM789" s="1084"/>
      <c r="DN789" s="1084"/>
      <c r="DO789" s="581"/>
      <c r="DP789" s="582"/>
      <c r="DQ789" s="1084"/>
      <c r="DR789" s="1084"/>
      <c r="DS789" s="583"/>
      <c r="DT789" s="1124"/>
      <c r="DU789" s="1125"/>
      <c r="DV789" s="1125"/>
      <c r="DW789" s="1124"/>
      <c r="DX789" s="1125"/>
      <c r="DY789" s="1150"/>
      <c r="DZ789" s="1362"/>
      <c r="EA789" s="1363"/>
      <c r="EB789" s="1362"/>
      <c r="EC789" s="1363"/>
      <c r="ED789" s="1362"/>
      <c r="EE789" s="1377"/>
      <c r="EF789" s="1378"/>
      <c r="EG789" s="1379"/>
      <c r="EH789" s="1379"/>
      <c r="EI789" s="1380"/>
      <c r="EJ789" s="1381"/>
      <c r="EK789" s="1381"/>
      <c r="EL789" s="1381"/>
      <c r="EM789" s="1382"/>
      <c r="EN789" s="1382"/>
      <c r="EO789" s="1382"/>
      <c r="EP789" s="1375"/>
      <c r="EQ789" s="1376"/>
      <c r="ER789" s="1113"/>
      <c r="ES789" s="1113"/>
      <c r="ET789" s="1113"/>
      <c r="EU789" s="1113"/>
      <c r="EV789" s="1113"/>
      <c r="EW789" s="1113"/>
      <c r="EX789" s="1113"/>
      <c r="EY789" s="1113"/>
      <c r="EZ789" s="1114"/>
    </row>
    <row r="790" spans="1:156" ht="30" customHeight="1" x14ac:dyDescent="0.2">
      <c r="A790" s="207">
        <f t="shared" si="88"/>
        <v>779</v>
      </c>
      <c r="B790" s="1103"/>
      <c r="C790" s="1104"/>
      <c r="D790" s="1303"/>
      <c r="E790" s="1304"/>
      <c r="F790" s="1094" t="str">
        <f t="shared" ref="F790:F853" si="90">IF($DB790="","",$DB790&amp;"("&amp;IF($DH790=0,"",$DH790&amp;$DI790)&amp;IF($DK790=0,"",$DK790)&amp;IF($DL790=0,"","×"&amp;$DL790&amp;$DM790)&amp;IF($DO790=0,"",$DO790)&amp;IF($DP790=0,"","×"&amp;$DP790&amp;$DQ790)&amp;IF($DS790=0,"",$DS790)&amp;")")</f>
        <v/>
      </c>
      <c r="G790" s="1095"/>
      <c r="H790" s="1095"/>
      <c r="I790" s="1095"/>
      <c r="J790" s="1095"/>
      <c r="K790" s="1095"/>
      <c r="L790" s="1095"/>
      <c r="M790" s="1095"/>
      <c r="N790" s="1095"/>
      <c r="O790" s="1095"/>
      <c r="P790" s="1095"/>
      <c r="Q790" s="1095"/>
      <c r="R790" s="1095"/>
      <c r="S790" s="1095"/>
      <c r="T790" s="1095"/>
      <c r="U790" s="1095"/>
      <c r="V790" s="1095"/>
      <c r="W790" s="1096"/>
      <c r="X790" s="1299">
        <f t="shared" si="89"/>
        <v>0</v>
      </c>
      <c r="Y790" s="1300"/>
      <c r="Z790" s="1301"/>
      <c r="AA790" s="1100"/>
      <c r="AB790" s="1101"/>
      <c r="AC790" s="1102"/>
      <c r="AD790" s="1135"/>
      <c r="AE790" s="1136"/>
      <c r="AF790" s="1136"/>
      <c r="AG790" s="1137"/>
      <c r="AH790" s="1138"/>
      <c r="AI790" s="1139"/>
      <c r="AJ790" s="1140"/>
      <c r="AK790" s="1132"/>
      <c r="AL790" s="1133"/>
      <c r="AM790" s="1133"/>
      <c r="AN790" s="1133"/>
      <c r="AO790" s="1133"/>
      <c r="AP790" s="1134"/>
      <c r="AQ790" s="642" t="str">
        <f>IF(AK790="","",VLOOKUP(AK790,ﾃﾞｰﾀ一覧!$AH$4:$AR$66,2,FALSE))</f>
        <v/>
      </c>
      <c r="AR790" s="1084"/>
      <c r="AS790" s="1084"/>
      <c r="AT790" s="643" t="str">
        <f>IF(AK790="","",VLOOKUP(AK790,ﾃﾞｰﾀ一覧!$AH$4:$AR$66,3,FALSE))</f>
        <v/>
      </c>
      <c r="AU790" s="644" t="str">
        <f>IF(AK790="","",VLOOKUP(AK790,ﾃﾞｰﾀ一覧!$AH$4:$AR$66,5,FALSE))</f>
        <v/>
      </c>
      <c r="AV790" s="1084"/>
      <c r="AW790" s="1084"/>
      <c r="AX790" s="643" t="str">
        <f>IF(AK790="","",VLOOKUP(AK790,ﾃﾞｰﾀ一覧!$AH$4:$AR$66,6,FALSE))</f>
        <v/>
      </c>
      <c r="AY790" s="649" t="str">
        <f>IF(AK790="","",VLOOKUP(AK790,ﾃﾞｰﾀ一覧!$AH$4:$AR$66,8,FALSE))</f>
        <v/>
      </c>
      <c r="AZ790" s="1084"/>
      <c r="BA790" s="1084"/>
      <c r="BB790" s="388" t="str">
        <f>IF(AK790="","",VLOOKUP(AK790,ﾃﾞｰﾀ一覧!$AH$4:$AR$66,9,FALSE))</f>
        <v/>
      </c>
      <c r="BC790" s="1124"/>
      <c r="BD790" s="1125"/>
      <c r="BE790" s="1125"/>
      <c r="BF790" s="1124"/>
      <c r="BG790" s="1125"/>
      <c r="BH790" s="1125"/>
      <c r="BI790" s="1124"/>
      <c r="BJ790" s="1125"/>
      <c r="BK790" s="1150"/>
      <c r="BL790" s="1154"/>
      <c r="BM790" s="1155"/>
      <c r="BN790" s="1156"/>
      <c r="BO790" s="1109" t="str">
        <f>IF($AK790="","",IF($BF790="","",IF($BF790=ﾃﾞｰﾀ一覧!$U$37,"",IF($BF790=ﾃﾞｰﾀ一覧!$U$38,"",IF($AH790=ﾃﾞｰﾀ一覧!$U$25,VLOOKUP($AK790,ﾃﾞｰﾀ一覧!$AH$43:$AR$66,10,FALSE),VLOOKUP($AK790,ﾃﾞｰﾀ一覧!$AH$4:$AR$66,10,FALSE))))))</f>
        <v/>
      </c>
      <c r="BP790" s="1110"/>
      <c r="BQ790" s="1110"/>
      <c r="BR790" s="1111"/>
      <c r="BS790" s="1307">
        <f>IF($BL790="",0,VLOOKUP($BL790,ﾃﾞｰﾀ一覧!$AY$4:$BB$16,3,FALSE))+IF($BC790="",0,VLOOKUP($BC790,ﾃﾞｰﾀ一覧!$AY$4:$BB$16,3,FALSE))+IF($BD790="",0,VLOOKUP($BD790,ﾃﾞｰﾀ一覧!$AY$4:$BB$16,3,FALSE))</f>
        <v>0</v>
      </c>
      <c r="BT790" s="1307"/>
      <c r="BU790" s="1307"/>
      <c r="BV790" s="1112" t="str">
        <f>IF($BO790="","",IF($BF790=ﾃﾞｰﾀ一覧!$U$37,"",IF($BF790=ﾃﾞｰﾀ一覧!$U$38,"",IF($BO790=ﾃﾞｰﾀ一覧!$AT$27,ﾃﾞｰﾀ一覧!$AT$27,VLOOKUP($AK790,ﾃﾞｰﾀ一覧!$AH$4:$AR$66,11,FALSE)*IF($BO790=ﾃﾞｰﾀ一覧!$AT$17,($AR790+1)*($AV790+1),IF($BO790=ﾃﾞｰﾀ一覧!$AT$22,IF(COUNTIF($AD790,"*天端*"),ﾃﾞｰﾀ一覧!$AU$43/2,ﾃﾞｰﾀ一覧!$AU$43/3),IF($BO790=ﾃﾞｰﾀ一覧!$AT$20,$AR790*$AV790,IF($BO790=ﾃﾞｰﾀ一覧!$AT$21,$AV790,1))))))))</f>
        <v/>
      </c>
      <c r="BW790" s="1112"/>
      <c r="BX790" s="1112"/>
      <c r="BY790" s="1088" t="str">
        <f>IF($B790="","",IF($AH790="","",IF($CK790=ﾃﾞｰﾀ一覧!$U$53,ﾃﾞｰﾀ一覧!$U$61,IF($AH790=ﾃﾞｰﾀ一覧!$U$21,ﾃﾞｰﾀ一覧!$U$60,IF(OR($AH790=ﾃﾞｰﾀ一覧!$U$19,$AH790=ﾃﾞｰﾀ一覧!$U$20,$AH790=ﾃﾞｰﾀ一覧!$U$23,$AH790=ﾃﾞｰﾀ一覧!$U$22,$AH790=ﾃﾞｰﾀ一覧!$U$18,AH790=ﾃﾞｰﾀ一覧!$U$25),ﾃﾞｰﾀ一覧!$U$59,ﾃﾞｰﾀ一覧!$U$62)))))</f>
        <v/>
      </c>
      <c r="BZ790" s="1089"/>
      <c r="CA790" s="1113"/>
      <c r="CB790" s="1113"/>
      <c r="CC790" s="1113"/>
      <c r="CD790" s="1113"/>
      <c r="CE790" s="1113"/>
      <c r="CF790" s="1113"/>
      <c r="CG790" s="1113"/>
      <c r="CH790" s="1113"/>
      <c r="CI790" s="1114"/>
      <c r="CK790" s="240"/>
      <c r="CM790" s="378" t="str">
        <f t="shared" si="84"/>
        <v/>
      </c>
      <c r="CN790" s="379" t="str">
        <f t="shared" si="85"/>
        <v/>
      </c>
      <c r="CO790" s="379" t="str">
        <f t="shared" si="86"/>
        <v/>
      </c>
      <c r="CP790" s="380" t="str">
        <f t="shared" si="87"/>
        <v/>
      </c>
      <c r="CQ790" s="244"/>
      <c r="CR790" s="1100"/>
      <c r="CS790" s="1101"/>
      <c r="CT790" s="1102"/>
      <c r="CU790" s="1135"/>
      <c r="CV790" s="1136"/>
      <c r="CW790" s="1136"/>
      <c r="CX790" s="1137"/>
      <c r="CY790" s="1138"/>
      <c r="CZ790" s="1139"/>
      <c r="DA790" s="1140"/>
      <c r="DB790" s="1132"/>
      <c r="DC790" s="1133"/>
      <c r="DD790" s="1133"/>
      <c r="DE790" s="1133"/>
      <c r="DF790" s="1133"/>
      <c r="DG790" s="1134"/>
      <c r="DH790" s="580"/>
      <c r="DI790" s="1084"/>
      <c r="DJ790" s="1084"/>
      <c r="DK790" s="581"/>
      <c r="DL790" s="582"/>
      <c r="DM790" s="1084"/>
      <c r="DN790" s="1084"/>
      <c r="DO790" s="581"/>
      <c r="DP790" s="582"/>
      <c r="DQ790" s="1084"/>
      <c r="DR790" s="1084"/>
      <c r="DS790" s="583"/>
      <c r="DT790" s="1124"/>
      <c r="DU790" s="1125"/>
      <c r="DV790" s="1125"/>
      <c r="DW790" s="1124"/>
      <c r="DX790" s="1125"/>
      <c r="DY790" s="1150"/>
      <c r="DZ790" s="1362"/>
      <c r="EA790" s="1363"/>
      <c r="EB790" s="1362"/>
      <c r="EC790" s="1363"/>
      <c r="ED790" s="1362"/>
      <c r="EE790" s="1377"/>
      <c r="EF790" s="1378"/>
      <c r="EG790" s="1379"/>
      <c r="EH790" s="1379"/>
      <c r="EI790" s="1380"/>
      <c r="EJ790" s="1381"/>
      <c r="EK790" s="1381"/>
      <c r="EL790" s="1381"/>
      <c r="EM790" s="1382"/>
      <c r="EN790" s="1382"/>
      <c r="EO790" s="1382"/>
      <c r="EP790" s="1375"/>
      <c r="EQ790" s="1376"/>
      <c r="ER790" s="1113"/>
      <c r="ES790" s="1113"/>
      <c r="ET790" s="1113"/>
      <c r="EU790" s="1113"/>
      <c r="EV790" s="1113"/>
      <c r="EW790" s="1113"/>
      <c r="EX790" s="1113"/>
      <c r="EY790" s="1113"/>
      <c r="EZ790" s="1114"/>
    </row>
    <row r="791" spans="1:156" ht="30" customHeight="1" x14ac:dyDescent="0.2">
      <c r="A791" s="207">
        <f t="shared" si="88"/>
        <v>780</v>
      </c>
      <c r="B791" s="1103"/>
      <c r="C791" s="1104"/>
      <c r="D791" s="1303"/>
      <c r="E791" s="1304"/>
      <c r="F791" s="1094" t="str">
        <f t="shared" si="90"/>
        <v/>
      </c>
      <c r="G791" s="1095"/>
      <c r="H791" s="1095"/>
      <c r="I791" s="1095"/>
      <c r="J791" s="1095"/>
      <c r="K791" s="1095"/>
      <c r="L791" s="1095"/>
      <c r="M791" s="1095"/>
      <c r="N791" s="1095"/>
      <c r="O791" s="1095"/>
      <c r="P791" s="1095"/>
      <c r="Q791" s="1095"/>
      <c r="R791" s="1095"/>
      <c r="S791" s="1095"/>
      <c r="T791" s="1095"/>
      <c r="U791" s="1095"/>
      <c r="V791" s="1095"/>
      <c r="W791" s="1096"/>
      <c r="X791" s="1299">
        <f t="shared" si="89"/>
        <v>0</v>
      </c>
      <c r="Y791" s="1300"/>
      <c r="Z791" s="1301"/>
      <c r="AA791" s="1100"/>
      <c r="AB791" s="1101"/>
      <c r="AC791" s="1102"/>
      <c r="AD791" s="1135"/>
      <c r="AE791" s="1136"/>
      <c r="AF791" s="1136"/>
      <c r="AG791" s="1137"/>
      <c r="AH791" s="1138"/>
      <c r="AI791" s="1139"/>
      <c r="AJ791" s="1140"/>
      <c r="AK791" s="1132"/>
      <c r="AL791" s="1133"/>
      <c r="AM791" s="1133"/>
      <c r="AN791" s="1133"/>
      <c r="AO791" s="1133"/>
      <c r="AP791" s="1134"/>
      <c r="AQ791" s="642" t="str">
        <f>IF(AK791="","",VLOOKUP(AK791,ﾃﾞｰﾀ一覧!$AH$4:$AR$66,2,FALSE))</f>
        <v/>
      </c>
      <c r="AR791" s="1084"/>
      <c r="AS791" s="1084"/>
      <c r="AT791" s="643" t="str">
        <f>IF(AK791="","",VLOOKUP(AK791,ﾃﾞｰﾀ一覧!$AH$4:$AR$66,3,FALSE))</f>
        <v/>
      </c>
      <c r="AU791" s="644" t="str">
        <f>IF(AK791="","",VLOOKUP(AK791,ﾃﾞｰﾀ一覧!$AH$4:$AR$66,5,FALSE))</f>
        <v/>
      </c>
      <c r="AV791" s="1084"/>
      <c r="AW791" s="1084"/>
      <c r="AX791" s="643" t="str">
        <f>IF(AK791="","",VLOOKUP(AK791,ﾃﾞｰﾀ一覧!$AH$4:$AR$66,6,FALSE))</f>
        <v/>
      </c>
      <c r="AY791" s="649" t="str">
        <f>IF(AK791="","",VLOOKUP(AK791,ﾃﾞｰﾀ一覧!$AH$4:$AR$66,8,FALSE))</f>
        <v/>
      </c>
      <c r="AZ791" s="1084"/>
      <c r="BA791" s="1084"/>
      <c r="BB791" s="388" t="str">
        <f>IF(AK791="","",VLOOKUP(AK791,ﾃﾞｰﾀ一覧!$AH$4:$AR$66,9,FALSE))</f>
        <v/>
      </c>
      <c r="BC791" s="1124"/>
      <c r="BD791" s="1125"/>
      <c r="BE791" s="1125"/>
      <c r="BF791" s="1124"/>
      <c r="BG791" s="1125"/>
      <c r="BH791" s="1125"/>
      <c r="BI791" s="1124"/>
      <c r="BJ791" s="1125"/>
      <c r="BK791" s="1150"/>
      <c r="BL791" s="1154"/>
      <c r="BM791" s="1155"/>
      <c r="BN791" s="1156"/>
      <c r="BO791" s="1109" t="str">
        <f>IF($AK791="","",IF($BF791="","",IF($BF791=ﾃﾞｰﾀ一覧!$U$37,"",IF($BF791=ﾃﾞｰﾀ一覧!$U$38,"",IF($AH791=ﾃﾞｰﾀ一覧!$U$25,VLOOKUP($AK791,ﾃﾞｰﾀ一覧!$AH$43:$AR$66,10,FALSE),VLOOKUP($AK791,ﾃﾞｰﾀ一覧!$AH$4:$AR$66,10,FALSE))))))</f>
        <v/>
      </c>
      <c r="BP791" s="1110"/>
      <c r="BQ791" s="1110"/>
      <c r="BR791" s="1111"/>
      <c r="BS791" s="1307">
        <f>IF($BL791="",0,VLOOKUP($BL791,ﾃﾞｰﾀ一覧!$AY$4:$BB$16,3,FALSE))+IF($BC791="",0,VLOOKUP($BC791,ﾃﾞｰﾀ一覧!$AY$4:$BB$16,3,FALSE))+IF($BD791="",0,VLOOKUP($BD791,ﾃﾞｰﾀ一覧!$AY$4:$BB$16,3,FALSE))</f>
        <v>0</v>
      </c>
      <c r="BT791" s="1307"/>
      <c r="BU791" s="1307"/>
      <c r="BV791" s="1112" t="str">
        <f>IF($BO791="","",IF($BF791=ﾃﾞｰﾀ一覧!$U$37,"",IF($BF791=ﾃﾞｰﾀ一覧!$U$38,"",IF($BO791=ﾃﾞｰﾀ一覧!$AT$27,ﾃﾞｰﾀ一覧!$AT$27,VLOOKUP($AK791,ﾃﾞｰﾀ一覧!$AH$4:$AR$66,11,FALSE)*IF($BO791=ﾃﾞｰﾀ一覧!$AT$17,($AR791+1)*($AV791+1),IF($BO791=ﾃﾞｰﾀ一覧!$AT$22,IF(COUNTIF($AD791,"*天端*"),ﾃﾞｰﾀ一覧!$AU$43/2,ﾃﾞｰﾀ一覧!$AU$43/3),IF($BO791=ﾃﾞｰﾀ一覧!$AT$20,$AR791*$AV791,IF($BO791=ﾃﾞｰﾀ一覧!$AT$21,$AV791,1))))))))</f>
        <v/>
      </c>
      <c r="BW791" s="1112"/>
      <c r="BX791" s="1112"/>
      <c r="BY791" s="1088" t="str">
        <f>IF($B791="","",IF($AH791="","",IF($CK791=ﾃﾞｰﾀ一覧!$U$53,ﾃﾞｰﾀ一覧!$U$61,IF($AH791=ﾃﾞｰﾀ一覧!$U$21,ﾃﾞｰﾀ一覧!$U$60,IF(OR($AH791=ﾃﾞｰﾀ一覧!$U$19,$AH791=ﾃﾞｰﾀ一覧!$U$20,$AH791=ﾃﾞｰﾀ一覧!$U$23,$AH791=ﾃﾞｰﾀ一覧!$U$22,$AH791=ﾃﾞｰﾀ一覧!$U$18,AH791=ﾃﾞｰﾀ一覧!$U$25),ﾃﾞｰﾀ一覧!$U$59,ﾃﾞｰﾀ一覧!$U$62)))))</f>
        <v/>
      </c>
      <c r="BZ791" s="1089"/>
      <c r="CA791" s="1113"/>
      <c r="CB791" s="1113"/>
      <c r="CC791" s="1113"/>
      <c r="CD791" s="1113"/>
      <c r="CE791" s="1113"/>
      <c r="CF791" s="1113"/>
      <c r="CG791" s="1113"/>
      <c r="CH791" s="1113"/>
      <c r="CI791" s="1114"/>
      <c r="CK791" s="240"/>
      <c r="CM791" s="378" t="str">
        <f t="shared" si="84"/>
        <v/>
      </c>
      <c r="CN791" s="379" t="str">
        <f t="shared" si="85"/>
        <v/>
      </c>
      <c r="CO791" s="379" t="str">
        <f t="shared" si="86"/>
        <v/>
      </c>
      <c r="CP791" s="380" t="str">
        <f t="shared" si="87"/>
        <v/>
      </c>
      <c r="CQ791" s="244"/>
      <c r="CR791" s="1100"/>
      <c r="CS791" s="1101"/>
      <c r="CT791" s="1102"/>
      <c r="CU791" s="1135"/>
      <c r="CV791" s="1136"/>
      <c r="CW791" s="1136"/>
      <c r="CX791" s="1137"/>
      <c r="CY791" s="1138"/>
      <c r="CZ791" s="1139"/>
      <c r="DA791" s="1140"/>
      <c r="DB791" s="1132"/>
      <c r="DC791" s="1133"/>
      <c r="DD791" s="1133"/>
      <c r="DE791" s="1133"/>
      <c r="DF791" s="1133"/>
      <c r="DG791" s="1134"/>
      <c r="DH791" s="580"/>
      <c r="DI791" s="1084"/>
      <c r="DJ791" s="1084"/>
      <c r="DK791" s="581"/>
      <c r="DL791" s="582"/>
      <c r="DM791" s="1084"/>
      <c r="DN791" s="1084"/>
      <c r="DO791" s="581"/>
      <c r="DP791" s="582"/>
      <c r="DQ791" s="1084"/>
      <c r="DR791" s="1084"/>
      <c r="DS791" s="583"/>
      <c r="DT791" s="1124"/>
      <c r="DU791" s="1125"/>
      <c r="DV791" s="1125"/>
      <c r="DW791" s="1124"/>
      <c r="DX791" s="1125"/>
      <c r="DY791" s="1150"/>
      <c r="DZ791" s="1362"/>
      <c r="EA791" s="1363"/>
      <c r="EB791" s="1362"/>
      <c r="EC791" s="1363"/>
      <c r="ED791" s="1362"/>
      <c r="EE791" s="1377"/>
      <c r="EF791" s="1378"/>
      <c r="EG791" s="1379"/>
      <c r="EH791" s="1379"/>
      <c r="EI791" s="1380"/>
      <c r="EJ791" s="1381"/>
      <c r="EK791" s="1381"/>
      <c r="EL791" s="1381"/>
      <c r="EM791" s="1382"/>
      <c r="EN791" s="1382"/>
      <c r="EO791" s="1382"/>
      <c r="EP791" s="1375"/>
      <c r="EQ791" s="1376"/>
      <c r="ER791" s="1113"/>
      <c r="ES791" s="1113"/>
      <c r="ET791" s="1113"/>
      <c r="EU791" s="1113"/>
      <c r="EV791" s="1113"/>
      <c r="EW791" s="1113"/>
      <c r="EX791" s="1113"/>
      <c r="EY791" s="1113"/>
      <c r="EZ791" s="1114"/>
    </row>
    <row r="792" spans="1:156" ht="30" customHeight="1" x14ac:dyDescent="0.2">
      <c r="A792" s="207">
        <f t="shared" si="88"/>
        <v>781</v>
      </c>
      <c r="B792" s="1103"/>
      <c r="C792" s="1104"/>
      <c r="D792" s="1303"/>
      <c r="E792" s="1304"/>
      <c r="F792" s="1094" t="str">
        <f t="shared" si="90"/>
        <v/>
      </c>
      <c r="G792" s="1095"/>
      <c r="H792" s="1095"/>
      <c r="I792" s="1095"/>
      <c r="J792" s="1095"/>
      <c r="K792" s="1095"/>
      <c r="L792" s="1095"/>
      <c r="M792" s="1095"/>
      <c r="N792" s="1095"/>
      <c r="O792" s="1095"/>
      <c r="P792" s="1095"/>
      <c r="Q792" s="1095"/>
      <c r="R792" s="1095"/>
      <c r="S792" s="1095"/>
      <c r="T792" s="1095"/>
      <c r="U792" s="1095"/>
      <c r="V792" s="1095"/>
      <c r="W792" s="1096"/>
      <c r="X792" s="1299">
        <f t="shared" si="89"/>
        <v>0</v>
      </c>
      <c r="Y792" s="1300"/>
      <c r="Z792" s="1301"/>
      <c r="AA792" s="1100"/>
      <c r="AB792" s="1101"/>
      <c r="AC792" s="1102"/>
      <c r="AD792" s="1135"/>
      <c r="AE792" s="1136"/>
      <c r="AF792" s="1136"/>
      <c r="AG792" s="1137"/>
      <c r="AH792" s="1138"/>
      <c r="AI792" s="1139"/>
      <c r="AJ792" s="1140"/>
      <c r="AK792" s="1132"/>
      <c r="AL792" s="1133"/>
      <c r="AM792" s="1133"/>
      <c r="AN792" s="1133"/>
      <c r="AO792" s="1133"/>
      <c r="AP792" s="1134"/>
      <c r="AQ792" s="642" t="str">
        <f>IF(AK792="","",VLOOKUP(AK792,ﾃﾞｰﾀ一覧!$AH$4:$AR$66,2,FALSE))</f>
        <v/>
      </c>
      <c r="AR792" s="1084"/>
      <c r="AS792" s="1084"/>
      <c r="AT792" s="643" t="str">
        <f>IF(AK792="","",VLOOKUP(AK792,ﾃﾞｰﾀ一覧!$AH$4:$AR$66,3,FALSE))</f>
        <v/>
      </c>
      <c r="AU792" s="644" t="str">
        <f>IF(AK792="","",VLOOKUP(AK792,ﾃﾞｰﾀ一覧!$AH$4:$AR$66,5,FALSE))</f>
        <v/>
      </c>
      <c r="AV792" s="1084"/>
      <c r="AW792" s="1084"/>
      <c r="AX792" s="643" t="str">
        <f>IF(AK792="","",VLOOKUP(AK792,ﾃﾞｰﾀ一覧!$AH$4:$AR$66,6,FALSE))</f>
        <v/>
      </c>
      <c r="AY792" s="649" t="str">
        <f>IF(AK792="","",VLOOKUP(AK792,ﾃﾞｰﾀ一覧!$AH$4:$AR$66,8,FALSE))</f>
        <v/>
      </c>
      <c r="AZ792" s="1084"/>
      <c r="BA792" s="1084"/>
      <c r="BB792" s="388" t="str">
        <f>IF(AK792="","",VLOOKUP(AK792,ﾃﾞｰﾀ一覧!$AH$4:$AR$66,9,FALSE))</f>
        <v/>
      </c>
      <c r="BC792" s="1124"/>
      <c r="BD792" s="1125"/>
      <c r="BE792" s="1125"/>
      <c r="BF792" s="1124"/>
      <c r="BG792" s="1125"/>
      <c r="BH792" s="1125"/>
      <c r="BI792" s="1124"/>
      <c r="BJ792" s="1125"/>
      <c r="BK792" s="1150"/>
      <c r="BL792" s="1154"/>
      <c r="BM792" s="1155"/>
      <c r="BN792" s="1156"/>
      <c r="BO792" s="1109" t="str">
        <f>IF($AK792="","",IF($BF792="","",IF($BF792=ﾃﾞｰﾀ一覧!$U$37,"",IF($BF792=ﾃﾞｰﾀ一覧!$U$38,"",IF($AH792=ﾃﾞｰﾀ一覧!$U$25,VLOOKUP($AK792,ﾃﾞｰﾀ一覧!$AH$43:$AR$66,10,FALSE),VLOOKUP($AK792,ﾃﾞｰﾀ一覧!$AH$4:$AR$66,10,FALSE))))))</f>
        <v/>
      </c>
      <c r="BP792" s="1110"/>
      <c r="BQ792" s="1110"/>
      <c r="BR792" s="1111"/>
      <c r="BS792" s="1307">
        <f>IF($BL792="",0,VLOOKUP($BL792,ﾃﾞｰﾀ一覧!$AY$4:$BB$16,3,FALSE))+IF($BC792="",0,VLOOKUP($BC792,ﾃﾞｰﾀ一覧!$AY$4:$BB$16,3,FALSE))+IF($BD792="",0,VLOOKUP($BD792,ﾃﾞｰﾀ一覧!$AY$4:$BB$16,3,FALSE))</f>
        <v>0</v>
      </c>
      <c r="BT792" s="1307"/>
      <c r="BU792" s="1307"/>
      <c r="BV792" s="1112" t="str">
        <f>IF($BO792="","",IF($BF792=ﾃﾞｰﾀ一覧!$U$37,"",IF($BF792=ﾃﾞｰﾀ一覧!$U$38,"",IF($BO792=ﾃﾞｰﾀ一覧!$AT$27,ﾃﾞｰﾀ一覧!$AT$27,VLOOKUP($AK792,ﾃﾞｰﾀ一覧!$AH$4:$AR$66,11,FALSE)*IF($BO792=ﾃﾞｰﾀ一覧!$AT$17,($AR792+1)*($AV792+1),IF($BO792=ﾃﾞｰﾀ一覧!$AT$22,IF(COUNTIF($AD792,"*天端*"),ﾃﾞｰﾀ一覧!$AU$43/2,ﾃﾞｰﾀ一覧!$AU$43/3),IF($BO792=ﾃﾞｰﾀ一覧!$AT$20,$AR792*$AV792,IF($BO792=ﾃﾞｰﾀ一覧!$AT$21,$AV792,1))))))))</f>
        <v/>
      </c>
      <c r="BW792" s="1112"/>
      <c r="BX792" s="1112"/>
      <c r="BY792" s="1088" t="str">
        <f>IF($B792="","",IF($AH792="","",IF($CK792=ﾃﾞｰﾀ一覧!$U$53,ﾃﾞｰﾀ一覧!$U$61,IF($AH792=ﾃﾞｰﾀ一覧!$U$21,ﾃﾞｰﾀ一覧!$U$60,IF(OR($AH792=ﾃﾞｰﾀ一覧!$U$19,$AH792=ﾃﾞｰﾀ一覧!$U$20,$AH792=ﾃﾞｰﾀ一覧!$U$23,$AH792=ﾃﾞｰﾀ一覧!$U$22,$AH792=ﾃﾞｰﾀ一覧!$U$18,AH792=ﾃﾞｰﾀ一覧!$U$25),ﾃﾞｰﾀ一覧!$U$59,ﾃﾞｰﾀ一覧!$U$62)))))</f>
        <v/>
      </c>
      <c r="BZ792" s="1089"/>
      <c r="CA792" s="1113"/>
      <c r="CB792" s="1113"/>
      <c r="CC792" s="1113"/>
      <c r="CD792" s="1113"/>
      <c r="CE792" s="1113"/>
      <c r="CF792" s="1113"/>
      <c r="CG792" s="1113"/>
      <c r="CH792" s="1113"/>
      <c r="CI792" s="1114"/>
      <c r="CK792" s="240"/>
      <c r="CM792" s="378" t="str">
        <f t="shared" si="84"/>
        <v/>
      </c>
      <c r="CN792" s="379" t="str">
        <f t="shared" si="85"/>
        <v/>
      </c>
      <c r="CO792" s="379" t="str">
        <f t="shared" si="86"/>
        <v/>
      </c>
      <c r="CP792" s="380" t="str">
        <f t="shared" si="87"/>
        <v/>
      </c>
      <c r="CQ792" s="244"/>
      <c r="CR792" s="1100"/>
      <c r="CS792" s="1101"/>
      <c r="CT792" s="1102"/>
      <c r="CU792" s="1135"/>
      <c r="CV792" s="1136"/>
      <c r="CW792" s="1136"/>
      <c r="CX792" s="1137"/>
      <c r="CY792" s="1138"/>
      <c r="CZ792" s="1139"/>
      <c r="DA792" s="1140"/>
      <c r="DB792" s="1132"/>
      <c r="DC792" s="1133"/>
      <c r="DD792" s="1133"/>
      <c r="DE792" s="1133"/>
      <c r="DF792" s="1133"/>
      <c r="DG792" s="1134"/>
      <c r="DH792" s="580"/>
      <c r="DI792" s="1084"/>
      <c r="DJ792" s="1084"/>
      <c r="DK792" s="581"/>
      <c r="DL792" s="582"/>
      <c r="DM792" s="1084"/>
      <c r="DN792" s="1084"/>
      <c r="DO792" s="581"/>
      <c r="DP792" s="582"/>
      <c r="DQ792" s="1084"/>
      <c r="DR792" s="1084"/>
      <c r="DS792" s="583"/>
      <c r="DT792" s="1124"/>
      <c r="DU792" s="1125"/>
      <c r="DV792" s="1125"/>
      <c r="DW792" s="1124"/>
      <c r="DX792" s="1125"/>
      <c r="DY792" s="1150"/>
      <c r="DZ792" s="1362"/>
      <c r="EA792" s="1363"/>
      <c r="EB792" s="1362"/>
      <c r="EC792" s="1363"/>
      <c r="ED792" s="1362"/>
      <c r="EE792" s="1377"/>
      <c r="EF792" s="1378"/>
      <c r="EG792" s="1379"/>
      <c r="EH792" s="1379"/>
      <c r="EI792" s="1380"/>
      <c r="EJ792" s="1381"/>
      <c r="EK792" s="1381"/>
      <c r="EL792" s="1381"/>
      <c r="EM792" s="1382"/>
      <c r="EN792" s="1382"/>
      <c r="EO792" s="1382"/>
      <c r="EP792" s="1375"/>
      <c r="EQ792" s="1376"/>
      <c r="ER792" s="1113"/>
      <c r="ES792" s="1113"/>
      <c r="ET792" s="1113"/>
      <c r="EU792" s="1113"/>
      <c r="EV792" s="1113"/>
      <c r="EW792" s="1113"/>
      <c r="EX792" s="1113"/>
      <c r="EY792" s="1113"/>
      <c r="EZ792" s="1114"/>
    </row>
    <row r="793" spans="1:156" ht="30" customHeight="1" x14ac:dyDescent="0.2">
      <c r="A793" s="207">
        <f t="shared" si="88"/>
        <v>782</v>
      </c>
      <c r="B793" s="1103"/>
      <c r="C793" s="1104"/>
      <c r="D793" s="1303"/>
      <c r="E793" s="1304"/>
      <c r="F793" s="1094" t="str">
        <f t="shared" si="90"/>
        <v/>
      </c>
      <c r="G793" s="1095"/>
      <c r="H793" s="1095"/>
      <c r="I793" s="1095"/>
      <c r="J793" s="1095"/>
      <c r="K793" s="1095"/>
      <c r="L793" s="1095"/>
      <c r="M793" s="1095"/>
      <c r="N793" s="1095"/>
      <c r="O793" s="1095"/>
      <c r="P793" s="1095"/>
      <c r="Q793" s="1095"/>
      <c r="R793" s="1095"/>
      <c r="S793" s="1095"/>
      <c r="T793" s="1095"/>
      <c r="U793" s="1095"/>
      <c r="V793" s="1095"/>
      <c r="W793" s="1096"/>
      <c r="X793" s="1299">
        <f t="shared" si="89"/>
        <v>0</v>
      </c>
      <c r="Y793" s="1300"/>
      <c r="Z793" s="1301"/>
      <c r="AA793" s="1100"/>
      <c r="AB793" s="1101"/>
      <c r="AC793" s="1102"/>
      <c r="AD793" s="1135"/>
      <c r="AE793" s="1136"/>
      <c r="AF793" s="1136"/>
      <c r="AG793" s="1137"/>
      <c r="AH793" s="1138"/>
      <c r="AI793" s="1139"/>
      <c r="AJ793" s="1140"/>
      <c r="AK793" s="1132"/>
      <c r="AL793" s="1133"/>
      <c r="AM793" s="1133"/>
      <c r="AN793" s="1133"/>
      <c r="AO793" s="1133"/>
      <c r="AP793" s="1134"/>
      <c r="AQ793" s="642" t="str">
        <f>IF(AK793="","",VLOOKUP(AK793,ﾃﾞｰﾀ一覧!$AH$4:$AR$66,2,FALSE))</f>
        <v/>
      </c>
      <c r="AR793" s="1084"/>
      <c r="AS793" s="1084"/>
      <c r="AT793" s="643" t="str">
        <f>IF(AK793="","",VLOOKUP(AK793,ﾃﾞｰﾀ一覧!$AH$4:$AR$66,3,FALSE))</f>
        <v/>
      </c>
      <c r="AU793" s="644" t="str">
        <f>IF(AK793="","",VLOOKUP(AK793,ﾃﾞｰﾀ一覧!$AH$4:$AR$66,5,FALSE))</f>
        <v/>
      </c>
      <c r="AV793" s="1084"/>
      <c r="AW793" s="1084"/>
      <c r="AX793" s="643" t="str">
        <f>IF(AK793="","",VLOOKUP(AK793,ﾃﾞｰﾀ一覧!$AH$4:$AR$66,6,FALSE))</f>
        <v/>
      </c>
      <c r="AY793" s="649" t="str">
        <f>IF(AK793="","",VLOOKUP(AK793,ﾃﾞｰﾀ一覧!$AH$4:$AR$66,8,FALSE))</f>
        <v/>
      </c>
      <c r="AZ793" s="1084"/>
      <c r="BA793" s="1084"/>
      <c r="BB793" s="388" t="str">
        <f>IF(AK793="","",VLOOKUP(AK793,ﾃﾞｰﾀ一覧!$AH$4:$AR$66,9,FALSE))</f>
        <v/>
      </c>
      <c r="BC793" s="1124"/>
      <c r="BD793" s="1125"/>
      <c r="BE793" s="1125"/>
      <c r="BF793" s="1124"/>
      <c r="BG793" s="1125"/>
      <c r="BH793" s="1125"/>
      <c r="BI793" s="1124"/>
      <c r="BJ793" s="1125"/>
      <c r="BK793" s="1150"/>
      <c r="BL793" s="1154"/>
      <c r="BM793" s="1155"/>
      <c r="BN793" s="1156"/>
      <c r="BO793" s="1109" t="str">
        <f>IF($AK793="","",IF($BF793="","",IF($BF793=ﾃﾞｰﾀ一覧!$U$37,"",IF($BF793=ﾃﾞｰﾀ一覧!$U$38,"",IF($AH793=ﾃﾞｰﾀ一覧!$U$25,VLOOKUP($AK793,ﾃﾞｰﾀ一覧!$AH$43:$AR$66,10,FALSE),VLOOKUP($AK793,ﾃﾞｰﾀ一覧!$AH$4:$AR$66,10,FALSE))))))</f>
        <v/>
      </c>
      <c r="BP793" s="1110"/>
      <c r="BQ793" s="1110"/>
      <c r="BR793" s="1111"/>
      <c r="BS793" s="1307">
        <f>IF($BL793="",0,VLOOKUP($BL793,ﾃﾞｰﾀ一覧!$AY$4:$BB$16,3,FALSE))+IF($BC793="",0,VLOOKUP($BC793,ﾃﾞｰﾀ一覧!$AY$4:$BB$16,3,FALSE))+IF($BD793="",0,VLOOKUP($BD793,ﾃﾞｰﾀ一覧!$AY$4:$BB$16,3,FALSE))</f>
        <v>0</v>
      </c>
      <c r="BT793" s="1307"/>
      <c r="BU793" s="1307"/>
      <c r="BV793" s="1112" t="str">
        <f>IF($BO793="","",IF($BF793=ﾃﾞｰﾀ一覧!$U$37,"",IF($BF793=ﾃﾞｰﾀ一覧!$U$38,"",IF($BO793=ﾃﾞｰﾀ一覧!$AT$27,ﾃﾞｰﾀ一覧!$AT$27,VLOOKUP($AK793,ﾃﾞｰﾀ一覧!$AH$4:$AR$66,11,FALSE)*IF($BO793=ﾃﾞｰﾀ一覧!$AT$17,($AR793+1)*($AV793+1),IF($BO793=ﾃﾞｰﾀ一覧!$AT$22,IF(COUNTIF($AD793,"*天端*"),ﾃﾞｰﾀ一覧!$AU$43/2,ﾃﾞｰﾀ一覧!$AU$43/3),IF($BO793=ﾃﾞｰﾀ一覧!$AT$20,$AR793*$AV793,IF($BO793=ﾃﾞｰﾀ一覧!$AT$21,$AV793,1))))))))</f>
        <v/>
      </c>
      <c r="BW793" s="1112"/>
      <c r="BX793" s="1112"/>
      <c r="BY793" s="1088" t="str">
        <f>IF($B793="","",IF($AH793="","",IF($CK793=ﾃﾞｰﾀ一覧!$U$53,ﾃﾞｰﾀ一覧!$U$61,IF($AH793=ﾃﾞｰﾀ一覧!$U$21,ﾃﾞｰﾀ一覧!$U$60,IF(OR($AH793=ﾃﾞｰﾀ一覧!$U$19,$AH793=ﾃﾞｰﾀ一覧!$U$20,$AH793=ﾃﾞｰﾀ一覧!$U$23,$AH793=ﾃﾞｰﾀ一覧!$U$22,$AH793=ﾃﾞｰﾀ一覧!$U$18,AH793=ﾃﾞｰﾀ一覧!$U$25),ﾃﾞｰﾀ一覧!$U$59,ﾃﾞｰﾀ一覧!$U$62)))))</f>
        <v/>
      </c>
      <c r="BZ793" s="1089"/>
      <c r="CA793" s="1113"/>
      <c r="CB793" s="1113"/>
      <c r="CC793" s="1113"/>
      <c r="CD793" s="1113"/>
      <c r="CE793" s="1113"/>
      <c r="CF793" s="1113"/>
      <c r="CG793" s="1113"/>
      <c r="CH793" s="1113"/>
      <c r="CI793" s="1114"/>
      <c r="CK793" s="240"/>
      <c r="CM793" s="378" t="str">
        <f t="shared" si="84"/>
        <v/>
      </c>
      <c r="CN793" s="379" t="str">
        <f t="shared" si="85"/>
        <v/>
      </c>
      <c r="CO793" s="379" t="str">
        <f t="shared" si="86"/>
        <v/>
      </c>
      <c r="CP793" s="380" t="str">
        <f t="shared" si="87"/>
        <v/>
      </c>
      <c r="CQ793" s="244"/>
      <c r="CR793" s="1100"/>
      <c r="CS793" s="1101"/>
      <c r="CT793" s="1102"/>
      <c r="CU793" s="1135"/>
      <c r="CV793" s="1136"/>
      <c r="CW793" s="1136"/>
      <c r="CX793" s="1137"/>
      <c r="CY793" s="1138"/>
      <c r="CZ793" s="1139"/>
      <c r="DA793" s="1140"/>
      <c r="DB793" s="1132"/>
      <c r="DC793" s="1133"/>
      <c r="DD793" s="1133"/>
      <c r="DE793" s="1133"/>
      <c r="DF793" s="1133"/>
      <c r="DG793" s="1134"/>
      <c r="DH793" s="580"/>
      <c r="DI793" s="1084"/>
      <c r="DJ793" s="1084"/>
      <c r="DK793" s="581"/>
      <c r="DL793" s="582"/>
      <c r="DM793" s="1084"/>
      <c r="DN793" s="1084"/>
      <c r="DO793" s="581"/>
      <c r="DP793" s="582"/>
      <c r="DQ793" s="1084"/>
      <c r="DR793" s="1084"/>
      <c r="DS793" s="583"/>
      <c r="DT793" s="1124"/>
      <c r="DU793" s="1125"/>
      <c r="DV793" s="1125"/>
      <c r="DW793" s="1124"/>
      <c r="DX793" s="1125"/>
      <c r="DY793" s="1150"/>
      <c r="DZ793" s="1362"/>
      <c r="EA793" s="1363"/>
      <c r="EB793" s="1362"/>
      <c r="EC793" s="1363"/>
      <c r="ED793" s="1362"/>
      <c r="EE793" s="1377"/>
      <c r="EF793" s="1378"/>
      <c r="EG793" s="1379"/>
      <c r="EH793" s="1379"/>
      <c r="EI793" s="1380"/>
      <c r="EJ793" s="1381"/>
      <c r="EK793" s="1381"/>
      <c r="EL793" s="1381"/>
      <c r="EM793" s="1382"/>
      <c r="EN793" s="1382"/>
      <c r="EO793" s="1382"/>
      <c r="EP793" s="1375"/>
      <c r="EQ793" s="1376"/>
      <c r="ER793" s="1113"/>
      <c r="ES793" s="1113"/>
      <c r="ET793" s="1113"/>
      <c r="EU793" s="1113"/>
      <c r="EV793" s="1113"/>
      <c r="EW793" s="1113"/>
      <c r="EX793" s="1113"/>
      <c r="EY793" s="1113"/>
      <c r="EZ793" s="1114"/>
    </row>
    <row r="794" spans="1:156" ht="30" customHeight="1" x14ac:dyDescent="0.2">
      <c r="A794" s="207">
        <f t="shared" si="88"/>
        <v>783</v>
      </c>
      <c r="B794" s="1103"/>
      <c r="C794" s="1104"/>
      <c r="D794" s="1303"/>
      <c r="E794" s="1304"/>
      <c r="F794" s="1094" t="str">
        <f t="shared" si="90"/>
        <v/>
      </c>
      <c r="G794" s="1095"/>
      <c r="H794" s="1095"/>
      <c r="I794" s="1095"/>
      <c r="J794" s="1095"/>
      <c r="K794" s="1095"/>
      <c r="L794" s="1095"/>
      <c r="M794" s="1095"/>
      <c r="N794" s="1095"/>
      <c r="O794" s="1095"/>
      <c r="P794" s="1095"/>
      <c r="Q794" s="1095"/>
      <c r="R794" s="1095"/>
      <c r="S794" s="1095"/>
      <c r="T794" s="1095"/>
      <c r="U794" s="1095"/>
      <c r="V794" s="1095"/>
      <c r="W794" s="1096"/>
      <c r="X794" s="1299">
        <f t="shared" si="89"/>
        <v>0</v>
      </c>
      <c r="Y794" s="1300"/>
      <c r="Z794" s="1301"/>
      <c r="AA794" s="1100"/>
      <c r="AB794" s="1101"/>
      <c r="AC794" s="1102"/>
      <c r="AD794" s="1135"/>
      <c r="AE794" s="1136"/>
      <c r="AF794" s="1136"/>
      <c r="AG794" s="1137"/>
      <c r="AH794" s="1138"/>
      <c r="AI794" s="1139"/>
      <c r="AJ794" s="1140"/>
      <c r="AK794" s="1132"/>
      <c r="AL794" s="1133"/>
      <c r="AM794" s="1133"/>
      <c r="AN794" s="1133"/>
      <c r="AO794" s="1133"/>
      <c r="AP794" s="1134"/>
      <c r="AQ794" s="642" t="str">
        <f>IF(AK794="","",VLOOKUP(AK794,ﾃﾞｰﾀ一覧!$AH$4:$AR$66,2,FALSE))</f>
        <v/>
      </c>
      <c r="AR794" s="1084"/>
      <c r="AS794" s="1084"/>
      <c r="AT794" s="643" t="str">
        <f>IF(AK794="","",VLOOKUP(AK794,ﾃﾞｰﾀ一覧!$AH$4:$AR$66,3,FALSE))</f>
        <v/>
      </c>
      <c r="AU794" s="644" t="str">
        <f>IF(AK794="","",VLOOKUP(AK794,ﾃﾞｰﾀ一覧!$AH$4:$AR$66,5,FALSE))</f>
        <v/>
      </c>
      <c r="AV794" s="1084"/>
      <c r="AW794" s="1084"/>
      <c r="AX794" s="643" t="str">
        <f>IF(AK794="","",VLOOKUP(AK794,ﾃﾞｰﾀ一覧!$AH$4:$AR$66,6,FALSE))</f>
        <v/>
      </c>
      <c r="AY794" s="649" t="str">
        <f>IF(AK794="","",VLOOKUP(AK794,ﾃﾞｰﾀ一覧!$AH$4:$AR$66,8,FALSE))</f>
        <v/>
      </c>
      <c r="AZ794" s="1084"/>
      <c r="BA794" s="1084"/>
      <c r="BB794" s="388" t="str">
        <f>IF(AK794="","",VLOOKUP(AK794,ﾃﾞｰﾀ一覧!$AH$4:$AR$66,9,FALSE))</f>
        <v/>
      </c>
      <c r="BC794" s="1124"/>
      <c r="BD794" s="1125"/>
      <c r="BE794" s="1125"/>
      <c r="BF794" s="1124"/>
      <c r="BG794" s="1125"/>
      <c r="BH794" s="1125"/>
      <c r="BI794" s="1124"/>
      <c r="BJ794" s="1125"/>
      <c r="BK794" s="1150"/>
      <c r="BL794" s="1154"/>
      <c r="BM794" s="1155"/>
      <c r="BN794" s="1156"/>
      <c r="BO794" s="1109" t="str">
        <f>IF($AK794="","",IF($BF794="","",IF($BF794=ﾃﾞｰﾀ一覧!$U$37,"",IF($BF794=ﾃﾞｰﾀ一覧!$U$38,"",IF($AH794=ﾃﾞｰﾀ一覧!$U$25,VLOOKUP($AK794,ﾃﾞｰﾀ一覧!$AH$43:$AR$66,10,FALSE),VLOOKUP($AK794,ﾃﾞｰﾀ一覧!$AH$4:$AR$66,10,FALSE))))))</f>
        <v/>
      </c>
      <c r="BP794" s="1110"/>
      <c r="BQ794" s="1110"/>
      <c r="BR794" s="1111"/>
      <c r="BS794" s="1307">
        <f>IF($BL794="",0,VLOOKUP($BL794,ﾃﾞｰﾀ一覧!$AY$4:$BB$16,3,FALSE))+IF($BC794="",0,VLOOKUP($BC794,ﾃﾞｰﾀ一覧!$AY$4:$BB$16,3,FALSE))+IF($BD794="",0,VLOOKUP($BD794,ﾃﾞｰﾀ一覧!$AY$4:$BB$16,3,FALSE))</f>
        <v>0</v>
      </c>
      <c r="BT794" s="1307"/>
      <c r="BU794" s="1307"/>
      <c r="BV794" s="1112" t="str">
        <f>IF($BO794="","",IF($BF794=ﾃﾞｰﾀ一覧!$U$37,"",IF($BF794=ﾃﾞｰﾀ一覧!$U$38,"",IF($BO794=ﾃﾞｰﾀ一覧!$AT$27,ﾃﾞｰﾀ一覧!$AT$27,VLOOKUP($AK794,ﾃﾞｰﾀ一覧!$AH$4:$AR$66,11,FALSE)*IF($BO794=ﾃﾞｰﾀ一覧!$AT$17,($AR794+1)*($AV794+1),IF($BO794=ﾃﾞｰﾀ一覧!$AT$22,IF(COUNTIF($AD794,"*天端*"),ﾃﾞｰﾀ一覧!$AU$43/2,ﾃﾞｰﾀ一覧!$AU$43/3),IF($BO794=ﾃﾞｰﾀ一覧!$AT$20,$AR794*$AV794,IF($BO794=ﾃﾞｰﾀ一覧!$AT$21,$AV794,1))))))))</f>
        <v/>
      </c>
      <c r="BW794" s="1112"/>
      <c r="BX794" s="1112"/>
      <c r="BY794" s="1088" t="str">
        <f>IF($B794="","",IF($AH794="","",IF($CK794=ﾃﾞｰﾀ一覧!$U$53,ﾃﾞｰﾀ一覧!$U$61,IF($AH794=ﾃﾞｰﾀ一覧!$U$21,ﾃﾞｰﾀ一覧!$U$60,IF(OR($AH794=ﾃﾞｰﾀ一覧!$U$19,$AH794=ﾃﾞｰﾀ一覧!$U$20,$AH794=ﾃﾞｰﾀ一覧!$U$23,$AH794=ﾃﾞｰﾀ一覧!$U$22,$AH794=ﾃﾞｰﾀ一覧!$U$18,AH794=ﾃﾞｰﾀ一覧!$U$25),ﾃﾞｰﾀ一覧!$U$59,ﾃﾞｰﾀ一覧!$U$62)))))</f>
        <v/>
      </c>
      <c r="BZ794" s="1089"/>
      <c r="CA794" s="1113"/>
      <c r="CB794" s="1113"/>
      <c r="CC794" s="1113"/>
      <c r="CD794" s="1113"/>
      <c r="CE794" s="1113"/>
      <c r="CF794" s="1113"/>
      <c r="CG794" s="1113"/>
      <c r="CH794" s="1113"/>
      <c r="CI794" s="1114"/>
      <c r="CK794" s="240"/>
      <c r="CM794" s="378" t="str">
        <f t="shared" si="84"/>
        <v/>
      </c>
      <c r="CN794" s="379" t="str">
        <f t="shared" si="85"/>
        <v/>
      </c>
      <c r="CO794" s="379" t="str">
        <f t="shared" si="86"/>
        <v/>
      </c>
      <c r="CP794" s="380" t="str">
        <f t="shared" si="87"/>
        <v/>
      </c>
      <c r="CQ794" s="244"/>
      <c r="CR794" s="1100"/>
      <c r="CS794" s="1101"/>
      <c r="CT794" s="1102"/>
      <c r="CU794" s="1135"/>
      <c r="CV794" s="1136"/>
      <c r="CW794" s="1136"/>
      <c r="CX794" s="1137"/>
      <c r="CY794" s="1138"/>
      <c r="CZ794" s="1139"/>
      <c r="DA794" s="1140"/>
      <c r="DB794" s="1132"/>
      <c r="DC794" s="1133"/>
      <c r="DD794" s="1133"/>
      <c r="DE794" s="1133"/>
      <c r="DF794" s="1133"/>
      <c r="DG794" s="1134"/>
      <c r="DH794" s="580"/>
      <c r="DI794" s="1084"/>
      <c r="DJ794" s="1084"/>
      <c r="DK794" s="581"/>
      <c r="DL794" s="582"/>
      <c r="DM794" s="1084"/>
      <c r="DN794" s="1084"/>
      <c r="DO794" s="581"/>
      <c r="DP794" s="582"/>
      <c r="DQ794" s="1084"/>
      <c r="DR794" s="1084"/>
      <c r="DS794" s="583"/>
      <c r="DT794" s="1124"/>
      <c r="DU794" s="1125"/>
      <c r="DV794" s="1125"/>
      <c r="DW794" s="1124"/>
      <c r="DX794" s="1125"/>
      <c r="DY794" s="1150"/>
      <c r="DZ794" s="1362"/>
      <c r="EA794" s="1363"/>
      <c r="EB794" s="1362"/>
      <c r="EC794" s="1363"/>
      <c r="ED794" s="1362"/>
      <c r="EE794" s="1377"/>
      <c r="EF794" s="1378"/>
      <c r="EG794" s="1379"/>
      <c r="EH794" s="1379"/>
      <c r="EI794" s="1380"/>
      <c r="EJ794" s="1381"/>
      <c r="EK794" s="1381"/>
      <c r="EL794" s="1381"/>
      <c r="EM794" s="1382"/>
      <c r="EN794" s="1382"/>
      <c r="EO794" s="1382"/>
      <c r="EP794" s="1375"/>
      <c r="EQ794" s="1376"/>
      <c r="ER794" s="1113"/>
      <c r="ES794" s="1113"/>
      <c r="ET794" s="1113"/>
      <c r="EU794" s="1113"/>
      <c r="EV794" s="1113"/>
      <c r="EW794" s="1113"/>
      <c r="EX794" s="1113"/>
      <c r="EY794" s="1113"/>
      <c r="EZ794" s="1114"/>
    </row>
    <row r="795" spans="1:156" ht="30" customHeight="1" x14ac:dyDescent="0.2">
      <c r="A795" s="207">
        <f t="shared" si="88"/>
        <v>784</v>
      </c>
      <c r="B795" s="1103"/>
      <c r="C795" s="1104"/>
      <c r="D795" s="1303"/>
      <c r="E795" s="1304"/>
      <c r="F795" s="1094" t="str">
        <f t="shared" si="90"/>
        <v/>
      </c>
      <c r="G795" s="1095"/>
      <c r="H795" s="1095"/>
      <c r="I795" s="1095"/>
      <c r="J795" s="1095"/>
      <c r="K795" s="1095"/>
      <c r="L795" s="1095"/>
      <c r="M795" s="1095"/>
      <c r="N795" s="1095"/>
      <c r="O795" s="1095"/>
      <c r="P795" s="1095"/>
      <c r="Q795" s="1095"/>
      <c r="R795" s="1095"/>
      <c r="S795" s="1095"/>
      <c r="T795" s="1095"/>
      <c r="U795" s="1095"/>
      <c r="V795" s="1095"/>
      <c r="W795" s="1096"/>
      <c r="X795" s="1299">
        <f t="shared" si="89"/>
        <v>0</v>
      </c>
      <c r="Y795" s="1300"/>
      <c r="Z795" s="1301"/>
      <c r="AA795" s="1100"/>
      <c r="AB795" s="1101"/>
      <c r="AC795" s="1102"/>
      <c r="AD795" s="1135"/>
      <c r="AE795" s="1136"/>
      <c r="AF795" s="1136"/>
      <c r="AG795" s="1137"/>
      <c r="AH795" s="1138"/>
      <c r="AI795" s="1139"/>
      <c r="AJ795" s="1140"/>
      <c r="AK795" s="1132"/>
      <c r="AL795" s="1133"/>
      <c r="AM795" s="1133"/>
      <c r="AN795" s="1133"/>
      <c r="AO795" s="1133"/>
      <c r="AP795" s="1134"/>
      <c r="AQ795" s="642" t="str">
        <f>IF(AK795="","",VLOOKUP(AK795,ﾃﾞｰﾀ一覧!$AH$4:$AR$66,2,FALSE))</f>
        <v/>
      </c>
      <c r="AR795" s="1084"/>
      <c r="AS795" s="1084"/>
      <c r="AT795" s="643" t="str">
        <f>IF(AK795="","",VLOOKUP(AK795,ﾃﾞｰﾀ一覧!$AH$4:$AR$66,3,FALSE))</f>
        <v/>
      </c>
      <c r="AU795" s="644" t="str">
        <f>IF(AK795="","",VLOOKUP(AK795,ﾃﾞｰﾀ一覧!$AH$4:$AR$66,5,FALSE))</f>
        <v/>
      </c>
      <c r="AV795" s="1084"/>
      <c r="AW795" s="1084"/>
      <c r="AX795" s="643" t="str">
        <f>IF(AK795="","",VLOOKUP(AK795,ﾃﾞｰﾀ一覧!$AH$4:$AR$66,6,FALSE))</f>
        <v/>
      </c>
      <c r="AY795" s="649" t="str">
        <f>IF(AK795="","",VLOOKUP(AK795,ﾃﾞｰﾀ一覧!$AH$4:$AR$66,8,FALSE))</f>
        <v/>
      </c>
      <c r="AZ795" s="1084"/>
      <c r="BA795" s="1084"/>
      <c r="BB795" s="388" t="str">
        <f>IF(AK795="","",VLOOKUP(AK795,ﾃﾞｰﾀ一覧!$AH$4:$AR$66,9,FALSE))</f>
        <v/>
      </c>
      <c r="BC795" s="1124"/>
      <c r="BD795" s="1125"/>
      <c r="BE795" s="1125"/>
      <c r="BF795" s="1124"/>
      <c r="BG795" s="1125"/>
      <c r="BH795" s="1125"/>
      <c r="BI795" s="1124"/>
      <c r="BJ795" s="1125"/>
      <c r="BK795" s="1150"/>
      <c r="BL795" s="1154"/>
      <c r="BM795" s="1155"/>
      <c r="BN795" s="1156"/>
      <c r="BO795" s="1109" t="str">
        <f>IF($AK795="","",IF($BF795="","",IF($BF795=ﾃﾞｰﾀ一覧!$U$37,"",IF($BF795=ﾃﾞｰﾀ一覧!$U$38,"",IF($AH795=ﾃﾞｰﾀ一覧!$U$25,VLOOKUP($AK795,ﾃﾞｰﾀ一覧!$AH$43:$AR$66,10,FALSE),VLOOKUP($AK795,ﾃﾞｰﾀ一覧!$AH$4:$AR$66,10,FALSE))))))</f>
        <v/>
      </c>
      <c r="BP795" s="1110"/>
      <c r="BQ795" s="1110"/>
      <c r="BR795" s="1111"/>
      <c r="BS795" s="1307">
        <f>IF($BL795="",0,VLOOKUP($BL795,ﾃﾞｰﾀ一覧!$AY$4:$BB$16,3,FALSE))+IF($BC795="",0,VLOOKUP($BC795,ﾃﾞｰﾀ一覧!$AY$4:$BB$16,3,FALSE))+IF($BD795="",0,VLOOKUP($BD795,ﾃﾞｰﾀ一覧!$AY$4:$BB$16,3,FALSE))</f>
        <v>0</v>
      </c>
      <c r="BT795" s="1307"/>
      <c r="BU795" s="1307"/>
      <c r="BV795" s="1112" t="str">
        <f>IF($BO795="","",IF($BF795=ﾃﾞｰﾀ一覧!$U$37,"",IF($BF795=ﾃﾞｰﾀ一覧!$U$38,"",IF($BO795=ﾃﾞｰﾀ一覧!$AT$27,ﾃﾞｰﾀ一覧!$AT$27,VLOOKUP($AK795,ﾃﾞｰﾀ一覧!$AH$4:$AR$66,11,FALSE)*IF($BO795=ﾃﾞｰﾀ一覧!$AT$17,($AR795+1)*($AV795+1),IF($BO795=ﾃﾞｰﾀ一覧!$AT$22,IF(COUNTIF($AD795,"*天端*"),ﾃﾞｰﾀ一覧!$AU$43/2,ﾃﾞｰﾀ一覧!$AU$43/3),IF($BO795=ﾃﾞｰﾀ一覧!$AT$20,$AR795*$AV795,IF($BO795=ﾃﾞｰﾀ一覧!$AT$21,$AV795,1))))))))</f>
        <v/>
      </c>
      <c r="BW795" s="1112"/>
      <c r="BX795" s="1112"/>
      <c r="BY795" s="1088" t="str">
        <f>IF($B795="","",IF($AH795="","",IF($CK795=ﾃﾞｰﾀ一覧!$U$53,ﾃﾞｰﾀ一覧!$U$61,IF($AH795=ﾃﾞｰﾀ一覧!$U$21,ﾃﾞｰﾀ一覧!$U$60,IF(OR($AH795=ﾃﾞｰﾀ一覧!$U$19,$AH795=ﾃﾞｰﾀ一覧!$U$20,$AH795=ﾃﾞｰﾀ一覧!$U$23,$AH795=ﾃﾞｰﾀ一覧!$U$22,$AH795=ﾃﾞｰﾀ一覧!$U$18,AH795=ﾃﾞｰﾀ一覧!$U$25),ﾃﾞｰﾀ一覧!$U$59,ﾃﾞｰﾀ一覧!$U$62)))))</f>
        <v/>
      </c>
      <c r="BZ795" s="1089"/>
      <c r="CA795" s="1113"/>
      <c r="CB795" s="1113"/>
      <c r="CC795" s="1113"/>
      <c r="CD795" s="1113"/>
      <c r="CE795" s="1113"/>
      <c r="CF795" s="1113"/>
      <c r="CG795" s="1113"/>
      <c r="CH795" s="1113"/>
      <c r="CI795" s="1114"/>
      <c r="CK795" s="240"/>
      <c r="CM795" s="378" t="str">
        <f t="shared" si="84"/>
        <v/>
      </c>
      <c r="CN795" s="379" t="str">
        <f t="shared" si="85"/>
        <v/>
      </c>
      <c r="CO795" s="379" t="str">
        <f t="shared" si="86"/>
        <v/>
      </c>
      <c r="CP795" s="380" t="str">
        <f t="shared" si="87"/>
        <v/>
      </c>
      <c r="CQ795" s="244"/>
      <c r="CR795" s="1100"/>
      <c r="CS795" s="1101"/>
      <c r="CT795" s="1102"/>
      <c r="CU795" s="1135"/>
      <c r="CV795" s="1136"/>
      <c r="CW795" s="1136"/>
      <c r="CX795" s="1137"/>
      <c r="CY795" s="1138"/>
      <c r="CZ795" s="1139"/>
      <c r="DA795" s="1140"/>
      <c r="DB795" s="1132"/>
      <c r="DC795" s="1133"/>
      <c r="DD795" s="1133"/>
      <c r="DE795" s="1133"/>
      <c r="DF795" s="1133"/>
      <c r="DG795" s="1134"/>
      <c r="DH795" s="580"/>
      <c r="DI795" s="1084"/>
      <c r="DJ795" s="1084"/>
      <c r="DK795" s="581"/>
      <c r="DL795" s="582"/>
      <c r="DM795" s="1084"/>
      <c r="DN795" s="1084"/>
      <c r="DO795" s="581"/>
      <c r="DP795" s="582"/>
      <c r="DQ795" s="1084"/>
      <c r="DR795" s="1084"/>
      <c r="DS795" s="583"/>
      <c r="DT795" s="1124"/>
      <c r="DU795" s="1125"/>
      <c r="DV795" s="1125"/>
      <c r="DW795" s="1124"/>
      <c r="DX795" s="1125"/>
      <c r="DY795" s="1150"/>
      <c r="DZ795" s="1362"/>
      <c r="EA795" s="1363"/>
      <c r="EB795" s="1362"/>
      <c r="EC795" s="1363"/>
      <c r="ED795" s="1362"/>
      <c r="EE795" s="1377"/>
      <c r="EF795" s="1378"/>
      <c r="EG795" s="1379"/>
      <c r="EH795" s="1379"/>
      <c r="EI795" s="1380"/>
      <c r="EJ795" s="1381"/>
      <c r="EK795" s="1381"/>
      <c r="EL795" s="1381"/>
      <c r="EM795" s="1382"/>
      <c r="EN795" s="1382"/>
      <c r="EO795" s="1382"/>
      <c r="EP795" s="1375"/>
      <c r="EQ795" s="1376"/>
      <c r="ER795" s="1113"/>
      <c r="ES795" s="1113"/>
      <c r="ET795" s="1113"/>
      <c r="EU795" s="1113"/>
      <c r="EV795" s="1113"/>
      <c r="EW795" s="1113"/>
      <c r="EX795" s="1113"/>
      <c r="EY795" s="1113"/>
      <c r="EZ795" s="1114"/>
    </row>
    <row r="796" spans="1:156" ht="30" customHeight="1" x14ac:dyDescent="0.2">
      <c r="A796" s="207">
        <f t="shared" si="88"/>
        <v>785</v>
      </c>
      <c r="B796" s="1103"/>
      <c r="C796" s="1104"/>
      <c r="D796" s="1303"/>
      <c r="E796" s="1304"/>
      <c r="F796" s="1094" t="str">
        <f t="shared" si="90"/>
        <v/>
      </c>
      <c r="G796" s="1095"/>
      <c r="H796" s="1095"/>
      <c r="I796" s="1095"/>
      <c r="J796" s="1095"/>
      <c r="K796" s="1095"/>
      <c r="L796" s="1095"/>
      <c r="M796" s="1095"/>
      <c r="N796" s="1095"/>
      <c r="O796" s="1095"/>
      <c r="P796" s="1095"/>
      <c r="Q796" s="1095"/>
      <c r="R796" s="1095"/>
      <c r="S796" s="1095"/>
      <c r="T796" s="1095"/>
      <c r="U796" s="1095"/>
      <c r="V796" s="1095"/>
      <c r="W796" s="1096"/>
      <c r="X796" s="1299">
        <f t="shared" si="89"/>
        <v>0</v>
      </c>
      <c r="Y796" s="1300"/>
      <c r="Z796" s="1301"/>
      <c r="AA796" s="1100"/>
      <c r="AB796" s="1101"/>
      <c r="AC796" s="1102"/>
      <c r="AD796" s="1135"/>
      <c r="AE796" s="1136"/>
      <c r="AF796" s="1136"/>
      <c r="AG796" s="1137"/>
      <c r="AH796" s="1138"/>
      <c r="AI796" s="1139"/>
      <c r="AJ796" s="1140"/>
      <c r="AK796" s="1132"/>
      <c r="AL796" s="1133"/>
      <c r="AM796" s="1133"/>
      <c r="AN796" s="1133"/>
      <c r="AO796" s="1133"/>
      <c r="AP796" s="1134"/>
      <c r="AQ796" s="642" t="str">
        <f>IF(AK796="","",VLOOKUP(AK796,ﾃﾞｰﾀ一覧!$AH$4:$AR$66,2,FALSE))</f>
        <v/>
      </c>
      <c r="AR796" s="1084"/>
      <c r="AS796" s="1084"/>
      <c r="AT796" s="643" t="str">
        <f>IF(AK796="","",VLOOKUP(AK796,ﾃﾞｰﾀ一覧!$AH$4:$AR$66,3,FALSE))</f>
        <v/>
      </c>
      <c r="AU796" s="644" t="str">
        <f>IF(AK796="","",VLOOKUP(AK796,ﾃﾞｰﾀ一覧!$AH$4:$AR$66,5,FALSE))</f>
        <v/>
      </c>
      <c r="AV796" s="1084"/>
      <c r="AW796" s="1084"/>
      <c r="AX796" s="643" t="str">
        <f>IF(AK796="","",VLOOKUP(AK796,ﾃﾞｰﾀ一覧!$AH$4:$AR$66,6,FALSE))</f>
        <v/>
      </c>
      <c r="AY796" s="649" t="str">
        <f>IF(AK796="","",VLOOKUP(AK796,ﾃﾞｰﾀ一覧!$AH$4:$AR$66,8,FALSE))</f>
        <v/>
      </c>
      <c r="AZ796" s="1084"/>
      <c r="BA796" s="1084"/>
      <c r="BB796" s="388" t="str">
        <f>IF(AK796="","",VLOOKUP(AK796,ﾃﾞｰﾀ一覧!$AH$4:$AR$66,9,FALSE))</f>
        <v/>
      </c>
      <c r="BC796" s="1124"/>
      <c r="BD796" s="1125"/>
      <c r="BE796" s="1125"/>
      <c r="BF796" s="1124"/>
      <c r="BG796" s="1125"/>
      <c r="BH796" s="1125"/>
      <c r="BI796" s="1124"/>
      <c r="BJ796" s="1125"/>
      <c r="BK796" s="1150"/>
      <c r="BL796" s="1154"/>
      <c r="BM796" s="1155"/>
      <c r="BN796" s="1156"/>
      <c r="BO796" s="1109" t="str">
        <f>IF($AK796="","",IF($BF796="","",IF($BF796=ﾃﾞｰﾀ一覧!$U$37,"",IF($BF796=ﾃﾞｰﾀ一覧!$U$38,"",IF($AH796=ﾃﾞｰﾀ一覧!$U$25,VLOOKUP($AK796,ﾃﾞｰﾀ一覧!$AH$43:$AR$66,10,FALSE),VLOOKUP($AK796,ﾃﾞｰﾀ一覧!$AH$4:$AR$66,10,FALSE))))))</f>
        <v/>
      </c>
      <c r="BP796" s="1110"/>
      <c r="BQ796" s="1110"/>
      <c r="BR796" s="1111"/>
      <c r="BS796" s="1307">
        <f>IF($BL796="",0,VLOOKUP($BL796,ﾃﾞｰﾀ一覧!$AY$4:$BB$16,3,FALSE))+IF($BC796="",0,VLOOKUP($BC796,ﾃﾞｰﾀ一覧!$AY$4:$BB$16,3,FALSE))+IF($BD796="",0,VLOOKUP($BD796,ﾃﾞｰﾀ一覧!$AY$4:$BB$16,3,FALSE))</f>
        <v>0</v>
      </c>
      <c r="BT796" s="1307"/>
      <c r="BU796" s="1307"/>
      <c r="BV796" s="1112" t="str">
        <f>IF($BO796="","",IF($BF796=ﾃﾞｰﾀ一覧!$U$37,"",IF($BF796=ﾃﾞｰﾀ一覧!$U$38,"",IF($BO796=ﾃﾞｰﾀ一覧!$AT$27,ﾃﾞｰﾀ一覧!$AT$27,VLOOKUP($AK796,ﾃﾞｰﾀ一覧!$AH$4:$AR$66,11,FALSE)*IF($BO796=ﾃﾞｰﾀ一覧!$AT$17,($AR796+1)*($AV796+1),IF($BO796=ﾃﾞｰﾀ一覧!$AT$22,IF(COUNTIF($AD796,"*天端*"),ﾃﾞｰﾀ一覧!$AU$43/2,ﾃﾞｰﾀ一覧!$AU$43/3),IF($BO796=ﾃﾞｰﾀ一覧!$AT$20,$AR796*$AV796,IF($BO796=ﾃﾞｰﾀ一覧!$AT$21,$AV796,1))))))))</f>
        <v/>
      </c>
      <c r="BW796" s="1112"/>
      <c r="BX796" s="1112"/>
      <c r="BY796" s="1088" t="str">
        <f>IF($B796="","",IF($AH796="","",IF($CK796=ﾃﾞｰﾀ一覧!$U$53,ﾃﾞｰﾀ一覧!$U$61,IF($AH796=ﾃﾞｰﾀ一覧!$U$21,ﾃﾞｰﾀ一覧!$U$60,IF(OR($AH796=ﾃﾞｰﾀ一覧!$U$19,$AH796=ﾃﾞｰﾀ一覧!$U$20,$AH796=ﾃﾞｰﾀ一覧!$U$23,$AH796=ﾃﾞｰﾀ一覧!$U$22,$AH796=ﾃﾞｰﾀ一覧!$U$18,AH796=ﾃﾞｰﾀ一覧!$U$25),ﾃﾞｰﾀ一覧!$U$59,ﾃﾞｰﾀ一覧!$U$62)))))</f>
        <v/>
      </c>
      <c r="BZ796" s="1089"/>
      <c r="CA796" s="1113"/>
      <c r="CB796" s="1113"/>
      <c r="CC796" s="1113"/>
      <c r="CD796" s="1113"/>
      <c r="CE796" s="1113"/>
      <c r="CF796" s="1113"/>
      <c r="CG796" s="1113"/>
      <c r="CH796" s="1113"/>
      <c r="CI796" s="1114"/>
      <c r="CK796" s="240"/>
      <c r="CM796" s="378" t="str">
        <f t="shared" si="84"/>
        <v/>
      </c>
      <c r="CN796" s="379" t="str">
        <f t="shared" si="85"/>
        <v/>
      </c>
      <c r="CO796" s="379" t="str">
        <f t="shared" si="86"/>
        <v/>
      </c>
      <c r="CP796" s="380" t="str">
        <f t="shared" si="87"/>
        <v/>
      </c>
      <c r="CQ796" s="244"/>
      <c r="CR796" s="1100"/>
      <c r="CS796" s="1101"/>
      <c r="CT796" s="1102"/>
      <c r="CU796" s="1135"/>
      <c r="CV796" s="1136"/>
      <c r="CW796" s="1136"/>
      <c r="CX796" s="1137"/>
      <c r="CY796" s="1138"/>
      <c r="CZ796" s="1139"/>
      <c r="DA796" s="1140"/>
      <c r="DB796" s="1132"/>
      <c r="DC796" s="1133"/>
      <c r="DD796" s="1133"/>
      <c r="DE796" s="1133"/>
      <c r="DF796" s="1133"/>
      <c r="DG796" s="1134"/>
      <c r="DH796" s="580"/>
      <c r="DI796" s="1084"/>
      <c r="DJ796" s="1084"/>
      <c r="DK796" s="581"/>
      <c r="DL796" s="582"/>
      <c r="DM796" s="1084"/>
      <c r="DN796" s="1084"/>
      <c r="DO796" s="581"/>
      <c r="DP796" s="582"/>
      <c r="DQ796" s="1084"/>
      <c r="DR796" s="1084"/>
      <c r="DS796" s="583"/>
      <c r="DT796" s="1124"/>
      <c r="DU796" s="1125"/>
      <c r="DV796" s="1125"/>
      <c r="DW796" s="1124"/>
      <c r="DX796" s="1125"/>
      <c r="DY796" s="1150"/>
      <c r="DZ796" s="1362"/>
      <c r="EA796" s="1363"/>
      <c r="EB796" s="1362"/>
      <c r="EC796" s="1363"/>
      <c r="ED796" s="1362"/>
      <c r="EE796" s="1377"/>
      <c r="EF796" s="1378"/>
      <c r="EG796" s="1379"/>
      <c r="EH796" s="1379"/>
      <c r="EI796" s="1380"/>
      <c r="EJ796" s="1381"/>
      <c r="EK796" s="1381"/>
      <c r="EL796" s="1381"/>
      <c r="EM796" s="1382"/>
      <c r="EN796" s="1382"/>
      <c r="EO796" s="1382"/>
      <c r="EP796" s="1375"/>
      <c r="EQ796" s="1376"/>
      <c r="ER796" s="1113"/>
      <c r="ES796" s="1113"/>
      <c r="ET796" s="1113"/>
      <c r="EU796" s="1113"/>
      <c r="EV796" s="1113"/>
      <c r="EW796" s="1113"/>
      <c r="EX796" s="1113"/>
      <c r="EY796" s="1113"/>
      <c r="EZ796" s="1114"/>
    </row>
    <row r="797" spans="1:156" ht="30" customHeight="1" x14ac:dyDescent="0.2">
      <c r="A797" s="207">
        <f t="shared" si="88"/>
        <v>786</v>
      </c>
      <c r="B797" s="1103"/>
      <c r="C797" s="1104"/>
      <c r="D797" s="1303"/>
      <c r="E797" s="1304"/>
      <c r="F797" s="1094" t="str">
        <f t="shared" si="90"/>
        <v/>
      </c>
      <c r="G797" s="1095"/>
      <c r="H797" s="1095"/>
      <c r="I797" s="1095"/>
      <c r="J797" s="1095"/>
      <c r="K797" s="1095"/>
      <c r="L797" s="1095"/>
      <c r="M797" s="1095"/>
      <c r="N797" s="1095"/>
      <c r="O797" s="1095"/>
      <c r="P797" s="1095"/>
      <c r="Q797" s="1095"/>
      <c r="R797" s="1095"/>
      <c r="S797" s="1095"/>
      <c r="T797" s="1095"/>
      <c r="U797" s="1095"/>
      <c r="V797" s="1095"/>
      <c r="W797" s="1096"/>
      <c r="X797" s="1299">
        <f t="shared" si="89"/>
        <v>0</v>
      </c>
      <c r="Y797" s="1300"/>
      <c r="Z797" s="1301"/>
      <c r="AA797" s="1100"/>
      <c r="AB797" s="1101"/>
      <c r="AC797" s="1102"/>
      <c r="AD797" s="1135"/>
      <c r="AE797" s="1136"/>
      <c r="AF797" s="1136"/>
      <c r="AG797" s="1137"/>
      <c r="AH797" s="1138"/>
      <c r="AI797" s="1139"/>
      <c r="AJ797" s="1140"/>
      <c r="AK797" s="1132"/>
      <c r="AL797" s="1133"/>
      <c r="AM797" s="1133"/>
      <c r="AN797" s="1133"/>
      <c r="AO797" s="1133"/>
      <c r="AP797" s="1134"/>
      <c r="AQ797" s="642" t="str">
        <f>IF(AK797="","",VLOOKUP(AK797,ﾃﾞｰﾀ一覧!$AH$4:$AR$66,2,FALSE))</f>
        <v/>
      </c>
      <c r="AR797" s="1084"/>
      <c r="AS797" s="1084"/>
      <c r="AT797" s="643" t="str">
        <f>IF(AK797="","",VLOOKUP(AK797,ﾃﾞｰﾀ一覧!$AH$4:$AR$66,3,FALSE))</f>
        <v/>
      </c>
      <c r="AU797" s="644" t="str">
        <f>IF(AK797="","",VLOOKUP(AK797,ﾃﾞｰﾀ一覧!$AH$4:$AR$66,5,FALSE))</f>
        <v/>
      </c>
      <c r="AV797" s="1084"/>
      <c r="AW797" s="1084"/>
      <c r="AX797" s="643" t="str">
        <f>IF(AK797="","",VLOOKUP(AK797,ﾃﾞｰﾀ一覧!$AH$4:$AR$66,6,FALSE))</f>
        <v/>
      </c>
      <c r="AY797" s="649" t="str">
        <f>IF(AK797="","",VLOOKUP(AK797,ﾃﾞｰﾀ一覧!$AH$4:$AR$66,8,FALSE))</f>
        <v/>
      </c>
      <c r="AZ797" s="1084"/>
      <c r="BA797" s="1084"/>
      <c r="BB797" s="388" t="str">
        <f>IF(AK797="","",VLOOKUP(AK797,ﾃﾞｰﾀ一覧!$AH$4:$AR$66,9,FALSE))</f>
        <v/>
      </c>
      <c r="BC797" s="1124"/>
      <c r="BD797" s="1125"/>
      <c r="BE797" s="1125"/>
      <c r="BF797" s="1124"/>
      <c r="BG797" s="1125"/>
      <c r="BH797" s="1125"/>
      <c r="BI797" s="1124"/>
      <c r="BJ797" s="1125"/>
      <c r="BK797" s="1150"/>
      <c r="BL797" s="1154"/>
      <c r="BM797" s="1155"/>
      <c r="BN797" s="1156"/>
      <c r="BO797" s="1109" t="str">
        <f>IF($AK797="","",IF($BF797="","",IF($BF797=ﾃﾞｰﾀ一覧!$U$37,"",IF($BF797=ﾃﾞｰﾀ一覧!$U$38,"",IF($AH797=ﾃﾞｰﾀ一覧!$U$25,VLOOKUP($AK797,ﾃﾞｰﾀ一覧!$AH$43:$AR$66,10,FALSE),VLOOKUP($AK797,ﾃﾞｰﾀ一覧!$AH$4:$AR$66,10,FALSE))))))</f>
        <v/>
      </c>
      <c r="BP797" s="1110"/>
      <c r="BQ797" s="1110"/>
      <c r="BR797" s="1111"/>
      <c r="BS797" s="1307">
        <f>IF($BL797="",0,VLOOKUP($BL797,ﾃﾞｰﾀ一覧!$AY$4:$BB$16,3,FALSE))+IF($BC797="",0,VLOOKUP($BC797,ﾃﾞｰﾀ一覧!$AY$4:$BB$16,3,FALSE))+IF($BD797="",0,VLOOKUP($BD797,ﾃﾞｰﾀ一覧!$AY$4:$BB$16,3,FALSE))</f>
        <v>0</v>
      </c>
      <c r="BT797" s="1307"/>
      <c r="BU797" s="1307"/>
      <c r="BV797" s="1112" t="str">
        <f>IF($BO797="","",IF($BF797=ﾃﾞｰﾀ一覧!$U$37,"",IF($BF797=ﾃﾞｰﾀ一覧!$U$38,"",IF($BO797=ﾃﾞｰﾀ一覧!$AT$27,ﾃﾞｰﾀ一覧!$AT$27,VLOOKUP($AK797,ﾃﾞｰﾀ一覧!$AH$4:$AR$66,11,FALSE)*IF($BO797=ﾃﾞｰﾀ一覧!$AT$17,($AR797+1)*($AV797+1),IF($BO797=ﾃﾞｰﾀ一覧!$AT$22,IF(COUNTIF($AD797,"*天端*"),ﾃﾞｰﾀ一覧!$AU$43/2,ﾃﾞｰﾀ一覧!$AU$43/3),IF($BO797=ﾃﾞｰﾀ一覧!$AT$20,$AR797*$AV797,IF($BO797=ﾃﾞｰﾀ一覧!$AT$21,$AV797,1))))))))</f>
        <v/>
      </c>
      <c r="BW797" s="1112"/>
      <c r="BX797" s="1112"/>
      <c r="BY797" s="1088" t="str">
        <f>IF($B797="","",IF($AH797="","",IF($CK797=ﾃﾞｰﾀ一覧!$U$53,ﾃﾞｰﾀ一覧!$U$61,IF($AH797=ﾃﾞｰﾀ一覧!$U$21,ﾃﾞｰﾀ一覧!$U$60,IF(OR($AH797=ﾃﾞｰﾀ一覧!$U$19,$AH797=ﾃﾞｰﾀ一覧!$U$20,$AH797=ﾃﾞｰﾀ一覧!$U$23,$AH797=ﾃﾞｰﾀ一覧!$U$22,$AH797=ﾃﾞｰﾀ一覧!$U$18,AH797=ﾃﾞｰﾀ一覧!$U$25),ﾃﾞｰﾀ一覧!$U$59,ﾃﾞｰﾀ一覧!$U$62)))))</f>
        <v/>
      </c>
      <c r="BZ797" s="1089"/>
      <c r="CA797" s="1113"/>
      <c r="CB797" s="1113"/>
      <c r="CC797" s="1113"/>
      <c r="CD797" s="1113"/>
      <c r="CE797" s="1113"/>
      <c r="CF797" s="1113"/>
      <c r="CG797" s="1113"/>
      <c r="CH797" s="1113"/>
      <c r="CI797" s="1114"/>
      <c r="CK797" s="240"/>
      <c r="CM797" s="378" t="str">
        <f t="shared" si="84"/>
        <v/>
      </c>
      <c r="CN797" s="379" t="str">
        <f t="shared" si="85"/>
        <v/>
      </c>
      <c r="CO797" s="379" t="str">
        <f t="shared" si="86"/>
        <v/>
      </c>
      <c r="CP797" s="380" t="str">
        <f t="shared" si="87"/>
        <v/>
      </c>
      <c r="CQ797" s="244"/>
      <c r="CR797" s="1100"/>
      <c r="CS797" s="1101"/>
      <c r="CT797" s="1102"/>
      <c r="CU797" s="1135"/>
      <c r="CV797" s="1136"/>
      <c r="CW797" s="1136"/>
      <c r="CX797" s="1137"/>
      <c r="CY797" s="1138"/>
      <c r="CZ797" s="1139"/>
      <c r="DA797" s="1140"/>
      <c r="DB797" s="1132"/>
      <c r="DC797" s="1133"/>
      <c r="DD797" s="1133"/>
      <c r="DE797" s="1133"/>
      <c r="DF797" s="1133"/>
      <c r="DG797" s="1134"/>
      <c r="DH797" s="580"/>
      <c r="DI797" s="1084"/>
      <c r="DJ797" s="1084"/>
      <c r="DK797" s="581"/>
      <c r="DL797" s="582"/>
      <c r="DM797" s="1084"/>
      <c r="DN797" s="1084"/>
      <c r="DO797" s="581"/>
      <c r="DP797" s="582"/>
      <c r="DQ797" s="1084"/>
      <c r="DR797" s="1084"/>
      <c r="DS797" s="583"/>
      <c r="DT797" s="1124"/>
      <c r="DU797" s="1125"/>
      <c r="DV797" s="1125"/>
      <c r="DW797" s="1124"/>
      <c r="DX797" s="1125"/>
      <c r="DY797" s="1150"/>
      <c r="DZ797" s="1362"/>
      <c r="EA797" s="1363"/>
      <c r="EB797" s="1362"/>
      <c r="EC797" s="1363"/>
      <c r="ED797" s="1362"/>
      <c r="EE797" s="1377"/>
      <c r="EF797" s="1378"/>
      <c r="EG797" s="1379"/>
      <c r="EH797" s="1379"/>
      <c r="EI797" s="1380"/>
      <c r="EJ797" s="1381"/>
      <c r="EK797" s="1381"/>
      <c r="EL797" s="1381"/>
      <c r="EM797" s="1382"/>
      <c r="EN797" s="1382"/>
      <c r="EO797" s="1382"/>
      <c r="EP797" s="1375"/>
      <c r="EQ797" s="1376"/>
      <c r="ER797" s="1113"/>
      <c r="ES797" s="1113"/>
      <c r="ET797" s="1113"/>
      <c r="EU797" s="1113"/>
      <c r="EV797" s="1113"/>
      <c r="EW797" s="1113"/>
      <c r="EX797" s="1113"/>
      <c r="EY797" s="1113"/>
      <c r="EZ797" s="1114"/>
    </row>
    <row r="798" spans="1:156" ht="30" customHeight="1" x14ac:dyDescent="0.2">
      <c r="A798" s="207">
        <f t="shared" si="88"/>
        <v>787</v>
      </c>
      <c r="B798" s="1103"/>
      <c r="C798" s="1104"/>
      <c r="D798" s="1303"/>
      <c r="E798" s="1304"/>
      <c r="F798" s="1094" t="str">
        <f t="shared" si="90"/>
        <v/>
      </c>
      <c r="G798" s="1095"/>
      <c r="H798" s="1095"/>
      <c r="I798" s="1095"/>
      <c r="J798" s="1095"/>
      <c r="K798" s="1095"/>
      <c r="L798" s="1095"/>
      <c r="M798" s="1095"/>
      <c r="N798" s="1095"/>
      <c r="O798" s="1095"/>
      <c r="P798" s="1095"/>
      <c r="Q798" s="1095"/>
      <c r="R798" s="1095"/>
      <c r="S798" s="1095"/>
      <c r="T798" s="1095"/>
      <c r="U798" s="1095"/>
      <c r="V798" s="1095"/>
      <c r="W798" s="1096"/>
      <c r="X798" s="1299">
        <f t="shared" si="89"/>
        <v>0</v>
      </c>
      <c r="Y798" s="1300"/>
      <c r="Z798" s="1301"/>
      <c r="AA798" s="1100"/>
      <c r="AB798" s="1101"/>
      <c r="AC798" s="1102"/>
      <c r="AD798" s="1135"/>
      <c r="AE798" s="1136"/>
      <c r="AF798" s="1136"/>
      <c r="AG798" s="1137"/>
      <c r="AH798" s="1138"/>
      <c r="AI798" s="1139"/>
      <c r="AJ798" s="1140"/>
      <c r="AK798" s="1132"/>
      <c r="AL798" s="1133"/>
      <c r="AM798" s="1133"/>
      <c r="AN798" s="1133"/>
      <c r="AO798" s="1133"/>
      <c r="AP798" s="1134"/>
      <c r="AQ798" s="642" t="str">
        <f>IF(AK798="","",VLOOKUP(AK798,ﾃﾞｰﾀ一覧!$AH$4:$AR$66,2,FALSE))</f>
        <v/>
      </c>
      <c r="AR798" s="1084"/>
      <c r="AS798" s="1084"/>
      <c r="AT798" s="643" t="str">
        <f>IF(AK798="","",VLOOKUP(AK798,ﾃﾞｰﾀ一覧!$AH$4:$AR$66,3,FALSE))</f>
        <v/>
      </c>
      <c r="AU798" s="644" t="str">
        <f>IF(AK798="","",VLOOKUP(AK798,ﾃﾞｰﾀ一覧!$AH$4:$AR$66,5,FALSE))</f>
        <v/>
      </c>
      <c r="AV798" s="1084"/>
      <c r="AW798" s="1084"/>
      <c r="AX798" s="643" t="str">
        <f>IF(AK798="","",VLOOKUP(AK798,ﾃﾞｰﾀ一覧!$AH$4:$AR$66,6,FALSE))</f>
        <v/>
      </c>
      <c r="AY798" s="649" t="str">
        <f>IF(AK798="","",VLOOKUP(AK798,ﾃﾞｰﾀ一覧!$AH$4:$AR$66,8,FALSE))</f>
        <v/>
      </c>
      <c r="AZ798" s="1084"/>
      <c r="BA798" s="1084"/>
      <c r="BB798" s="388" t="str">
        <f>IF(AK798="","",VLOOKUP(AK798,ﾃﾞｰﾀ一覧!$AH$4:$AR$66,9,FALSE))</f>
        <v/>
      </c>
      <c r="BC798" s="1124"/>
      <c r="BD798" s="1125"/>
      <c r="BE798" s="1125"/>
      <c r="BF798" s="1124"/>
      <c r="BG798" s="1125"/>
      <c r="BH798" s="1125"/>
      <c r="BI798" s="1124"/>
      <c r="BJ798" s="1125"/>
      <c r="BK798" s="1150"/>
      <c r="BL798" s="1154"/>
      <c r="BM798" s="1155"/>
      <c r="BN798" s="1156"/>
      <c r="BO798" s="1109" t="str">
        <f>IF($AK798="","",IF($BF798="","",IF($BF798=ﾃﾞｰﾀ一覧!$U$37,"",IF($BF798=ﾃﾞｰﾀ一覧!$U$38,"",IF($AH798=ﾃﾞｰﾀ一覧!$U$25,VLOOKUP($AK798,ﾃﾞｰﾀ一覧!$AH$43:$AR$66,10,FALSE),VLOOKUP($AK798,ﾃﾞｰﾀ一覧!$AH$4:$AR$66,10,FALSE))))))</f>
        <v/>
      </c>
      <c r="BP798" s="1110"/>
      <c r="BQ798" s="1110"/>
      <c r="BR798" s="1111"/>
      <c r="BS798" s="1307">
        <f>IF($BL798="",0,VLOOKUP($BL798,ﾃﾞｰﾀ一覧!$AY$4:$BB$16,3,FALSE))+IF($BC798="",0,VLOOKUP($BC798,ﾃﾞｰﾀ一覧!$AY$4:$BB$16,3,FALSE))+IF($BD798="",0,VLOOKUP($BD798,ﾃﾞｰﾀ一覧!$AY$4:$BB$16,3,FALSE))</f>
        <v>0</v>
      </c>
      <c r="BT798" s="1307"/>
      <c r="BU798" s="1307"/>
      <c r="BV798" s="1112" t="str">
        <f>IF($BO798="","",IF($BF798=ﾃﾞｰﾀ一覧!$U$37,"",IF($BF798=ﾃﾞｰﾀ一覧!$U$38,"",IF($BO798=ﾃﾞｰﾀ一覧!$AT$27,ﾃﾞｰﾀ一覧!$AT$27,VLOOKUP($AK798,ﾃﾞｰﾀ一覧!$AH$4:$AR$66,11,FALSE)*IF($BO798=ﾃﾞｰﾀ一覧!$AT$17,($AR798+1)*($AV798+1),IF($BO798=ﾃﾞｰﾀ一覧!$AT$22,IF(COUNTIF($AD798,"*天端*"),ﾃﾞｰﾀ一覧!$AU$43/2,ﾃﾞｰﾀ一覧!$AU$43/3),IF($BO798=ﾃﾞｰﾀ一覧!$AT$20,$AR798*$AV798,IF($BO798=ﾃﾞｰﾀ一覧!$AT$21,$AV798,1))))))))</f>
        <v/>
      </c>
      <c r="BW798" s="1112"/>
      <c r="BX798" s="1112"/>
      <c r="BY798" s="1088" t="str">
        <f>IF($B798="","",IF($AH798="","",IF($CK798=ﾃﾞｰﾀ一覧!$U$53,ﾃﾞｰﾀ一覧!$U$61,IF($AH798=ﾃﾞｰﾀ一覧!$U$21,ﾃﾞｰﾀ一覧!$U$60,IF(OR($AH798=ﾃﾞｰﾀ一覧!$U$19,$AH798=ﾃﾞｰﾀ一覧!$U$20,$AH798=ﾃﾞｰﾀ一覧!$U$23,$AH798=ﾃﾞｰﾀ一覧!$U$22,$AH798=ﾃﾞｰﾀ一覧!$U$18,AH798=ﾃﾞｰﾀ一覧!$U$25),ﾃﾞｰﾀ一覧!$U$59,ﾃﾞｰﾀ一覧!$U$62)))))</f>
        <v/>
      </c>
      <c r="BZ798" s="1089"/>
      <c r="CA798" s="1113"/>
      <c r="CB798" s="1113"/>
      <c r="CC798" s="1113"/>
      <c r="CD798" s="1113"/>
      <c r="CE798" s="1113"/>
      <c r="CF798" s="1113"/>
      <c r="CG798" s="1113"/>
      <c r="CH798" s="1113"/>
      <c r="CI798" s="1114"/>
      <c r="CK798" s="240"/>
      <c r="CM798" s="378" t="str">
        <f t="shared" si="84"/>
        <v/>
      </c>
      <c r="CN798" s="379" t="str">
        <f t="shared" si="85"/>
        <v/>
      </c>
      <c r="CO798" s="379" t="str">
        <f t="shared" si="86"/>
        <v/>
      </c>
      <c r="CP798" s="380" t="str">
        <f t="shared" si="87"/>
        <v/>
      </c>
      <c r="CQ798" s="244"/>
      <c r="CR798" s="1100"/>
      <c r="CS798" s="1101"/>
      <c r="CT798" s="1102"/>
      <c r="CU798" s="1135"/>
      <c r="CV798" s="1136"/>
      <c r="CW798" s="1136"/>
      <c r="CX798" s="1137"/>
      <c r="CY798" s="1138"/>
      <c r="CZ798" s="1139"/>
      <c r="DA798" s="1140"/>
      <c r="DB798" s="1132"/>
      <c r="DC798" s="1133"/>
      <c r="DD798" s="1133"/>
      <c r="DE798" s="1133"/>
      <c r="DF798" s="1133"/>
      <c r="DG798" s="1134"/>
      <c r="DH798" s="580"/>
      <c r="DI798" s="1084"/>
      <c r="DJ798" s="1084"/>
      <c r="DK798" s="581"/>
      <c r="DL798" s="582"/>
      <c r="DM798" s="1084"/>
      <c r="DN798" s="1084"/>
      <c r="DO798" s="581"/>
      <c r="DP798" s="582"/>
      <c r="DQ798" s="1084"/>
      <c r="DR798" s="1084"/>
      <c r="DS798" s="583"/>
      <c r="DT798" s="1124"/>
      <c r="DU798" s="1125"/>
      <c r="DV798" s="1125"/>
      <c r="DW798" s="1124"/>
      <c r="DX798" s="1125"/>
      <c r="DY798" s="1150"/>
      <c r="DZ798" s="1362"/>
      <c r="EA798" s="1363"/>
      <c r="EB798" s="1362"/>
      <c r="EC798" s="1363"/>
      <c r="ED798" s="1362"/>
      <c r="EE798" s="1377"/>
      <c r="EF798" s="1378"/>
      <c r="EG798" s="1379"/>
      <c r="EH798" s="1379"/>
      <c r="EI798" s="1380"/>
      <c r="EJ798" s="1381"/>
      <c r="EK798" s="1381"/>
      <c r="EL798" s="1381"/>
      <c r="EM798" s="1382"/>
      <c r="EN798" s="1382"/>
      <c r="EO798" s="1382"/>
      <c r="EP798" s="1375"/>
      <c r="EQ798" s="1376"/>
      <c r="ER798" s="1113"/>
      <c r="ES798" s="1113"/>
      <c r="ET798" s="1113"/>
      <c r="EU798" s="1113"/>
      <c r="EV798" s="1113"/>
      <c r="EW798" s="1113"/>
      <c r="EX798" s="1113"/>
      <c r="EY798" s="1113"/>
      <c r="EZ798" s="1114"/>
    </row>
    <row r="799" spans="1:156" ht="30" customHeight="1" x14ac:dyDescent="0.2">
      <c r="A799" s="207">
        <f t="shared" si="88"/>
        <v>788</v>
      </c>
      <c r="B799" s="1103"/>
      <c r="C799" s="1104"/>
      <c r="D799" s="1303"/>
      <c r="E799" s="1304"/>
      <c r="F799" s="1094" t="str">
        <f t="shared" si="90"/>
        <v/>
      </c>
      <c r="G799" s="1095"/>
      <c r="H799" s="1095"/>
      <c r="I799" s="1095"/>
      <c r="J799" s="1095"/>
      <c r="K799" s="1095"/>
      <c r="L799" s="1095"/>
      <c r="M799" s="1095"/>
      <c r="N799" s="1095"/>
      <c r="O799" s="1095"/>
      <c r="P799" s="1095"/>
      <c r="Q799" s="1095"/>
      <c r="R799" s="1095"/>
      <c r="S799" s="1095"/>
      <c r="T799" s="1095"/>
      <c r="U799" s="1095"/>
      <c r="V799" s="1095"/>
      <c r="W799" s="1096"/>
      <c r="X799" s="1299">
        <f t="shared" si="89"/>
        <v>0</v>
      </c>
      <c r="Y799" s="1300"/>
      <c r="Z799" s="1301"/>
      <c r="AA799" s="1100"/>
      <c r="AB799" s="1101"/>
      <c r="AC799" s="1102"/>
      <c r="AD799" s="1135"/>
      <c r="AE799" s="1136"/>
      <c r="AF799" s="1136"/>
      <c r="AG799" s="1137"/>
      <c r="AH799" s="1138"/>
      <c r="AI799" s="1139"/>
      <c r="AJ799" s="1140"/>
      <c r="AK799" s="1132"/>
      <c r="AL799" s="1133"/>
      <c r="AM799" s="1133"/>
      <c r="AN799" s="1133"/>
      <c r="AO799" s="1133"/>
      <c r="AP799" s="1134"/>
      <c r="AQ799" s="642" t="str">
        <f>IF(AK799="","",VLOOKUP(AK799,ﾃﾞｰﾀ一覧!$AH$4:$AR$66,2,FALSE))</f>
        <v/>
      </c>
      <c r="AR799" s="1084"/>
      <c r="AS799" s="1084"/>
      <c r="AT799" s="643" t="str">
        <f>IF(AK799="","",VLOOKUP(AK799,ﾃﾞｰﾀ一覧!$AH$4:$AR$66,3,FALSE))</f>
        <v/>
      </c>
      <c r="AU799" s="644" t="str">
        <f>IF(AK799="","",VLOOKUP(AK799,ﾃﾞｰﾀ一覧!$AH$4:$AR$66,5,FALSE))</f>
        <v/>
      </c>
      <c r="AV799" s="1084"/>
      <c r="AW799" s="1084"/>
      <c r="AX799" s="643" t="str">
        <f>IF(AK799="","",VLOOKUP(AK799,ﾃﾞｰﾀ一覧!$AH$4:$AR$66,6,FALSE))</f>
        <v/>
      </c>
      <c r="AY799" s="649" t="str">
        <f>IF(AK799="","",VLOOKUP(AK799,ﾃﾞｰﾀ一覧!$AH$4:$AR$66,8,FALSE))</f>
        <v/>
      </c>
      <c r="AZ799" s="1084"/>
      <c r="BA799" s="1084"/>
      <c r="BB799" s="388" t="str">
        <f>IF(AK799="","",VLOOKUP(AK799,ﾃﾞｰﾀ一覧!$AH$4:$AR$66,9,FALSE))</f>
        <v/>
      </c>
      <c r="BC799" s="1157"/>
      <c r="BD799" s="1158"/>
      <c r="BE799" s="1158"/>
      <c r="BF799" s="1124"/>
      <c r="BG799" s="1125"/>
      <c r="BH799" s="1125"/>
      <c r="BI799" s="1157"/>
      <c r="BJ799" s="1158"/>
      <c r="BK799" s="1159"/>
      <c r="BL799" s="1154"/>
      <c r="BM799" s="1155"/>
      <c r="BN799" s="1156"/>
      <c r="BO799" s="1109" t="str">
        <f>IF($AK799="","",IF($BF799="","",IF($BF799=ﾃﾞｰﾀ一覧!$U$37,"",IF($BF799=ﾃﾞｰﾀ一覧!$U$38,"",IF($AH799=ﾃﾞｰﾀ一覧!$U$25,VLOOKUP($AK799,ﾃﾞｰﾀ一覧!$AH$43:$AR$66,10,FALSE),VLOOKUP($AK799,ﾃﾞｰﾀ一覧!$AH$4:$AR$66,10,FALSE))))))</f>
        <v/>
      </c>
      <c r="BP799" s="1110"/>
      <c r="BQ799" s="1110"/>
      <c r="BR799" s="1111"/>
      <c r="BS799" s="1307">
        <f>IF($BL799="",0,VLOOKUP($BL799,ﾃﾞｰﾀ一覧!$AY$4:$BB$16,3,FALSE))+IF($BC799="",0,VLOOKUP($BC799,ﾃﾞｰﾀ一覧!$AY$4:$BB$16,3,FALSE))+IF($BD799="",0,VLOOKUP($BD799,ﾃﾞｰﾀ一覧!$AY$4:$BB$16,3,FALSE))</f>
        <v>0</v>
      </c>
      <c r="BT799" s="1307"/>
      <c r="BU799" s="1307"/>
      <c r="BV799" s="1112" t="str">
        <f>IF($BO799="","",IF($BF799=ﾃﾞｰﾀ一覧!$U$37,"",IF($BF799=ﾃﾞｰﾀ一覧!$U$38,"",IF($BO799=ﾃﾞｰﾀ一覧!$AT$27,ﾃﾞｰﾀ一覧!$AT$27,VLOOKUP($AK799,ﾃﾞｰﾀ一覧!$AH$4:$AR$66,11,FALSE)*IF($BO799=ﾃﾞｰﾀ一覧!$AT$17,($AR799+1)*($AV799+1),IF($BO799=ﾃﾞｰﾀ一覧!$AT$22,IF(COUNTIF($AD799,"*天端*"),ﾃﾞｰﾀ一覧!$AU$43/2,ﾃﾞｰﾀ一覧!$AU$43/3),IF($BO799=ﾃﾞｰﾀ一覧!$AT$20,$AR799*$AV799,IF($BO799=ﾃﾞｰﾀ一覧!$AT$21,$AV799,1))))))))</f>
        <v/>
      </c>
      <c r="BW799" s="1112"/>
      <c r="BX799" s="1112"/>
      <c r="BY799" s="1088" t="str">
        <f>IF($B799="","",IF($AH799="","",IF($CK799=ﾃﾞｰﾀ一覧!$U$53,ﾃﾞｰﾀ一覧!$U$61,IF($AH799=ﾃﾞｰﾀ一覧!$U$21,ﾃﾞｰﾀ一覧!$U$60,IF(OR($AH799=ﾃﾞｰﾀ一覧!$U$19,$AH799=ﾃﾞｰﾀ一覧!$U$20,$AH799=ﾃﾞｰﾀ一覧!$U$23,$AH799=ﾃﾞｰﾀ一覧!$U$22,$AH799=ﾃﾞｰﾀ一覧!$U$18,AH799=ﾃﾞｰﾀ一覧!$U$25),ﾃﾞｰﾀ一覧!$U$59,ﾃﾞｰﾀ一覧!$U$62)))))</f>
        <v/>
      </c>
      <c r="BZ799" s="1089"/>
      <c r="CA799" s="1113"/>
      <c r="CB799" s="1113"/>
      <c r="CC799" s="1113"/>
      <c r="CD799" s="1113"/>
      <c r="CE799" s="1113"/>
      <c r="CF799" s="1113"/>
      <c r="CG799" s="1113"/>
      <c r="CH799" s="1113"/>
      <c r="CI799" s="1114"/>
      <c r="CK799" s="240"/>
      <c r="CM799" s="378" t="str">
        <f t="shared" si="84"/>
        <v/>
      </c>
      <c r="CN799" s="379" t="str">
        <f t="shared" si="85"/>
        <v/>
      </c>
      <c r="CO799" s="379" t="str">
        <f t="shared" si="86"/>
        <v/>
      </c>
      <c r="CP799" s="380" t="str">
        <f t="shared" si="87"/>
        <v/>
      </c>
      <c r="CQ799" s="244"/>
      <c r="CR799" s="1100"/>
      <c r="CS799" s="1101"/>
      <c r="CT799" s="1102"/>
      <c r="CU799" s="1135"/>
      <c r="CV799" s="1136"/>
      <c r="CW799" s="1136"/>
      <c r="CX799" s="1137"/>
      <c r="CY799" s="1138"/>
      <c r="CZ799" s="1139"/>
      <c r="DA799" s="1140"/>
      <c r="DB799" s="1132"/>
      <c r="DC799" s="1133"/>
      <c r="DD799" s="1133"/>
      <c r="DE799" s="1133"/>
      <c r="DF799" s="1133"/>
      <c r="DG799" s="1134"/>
      <c r="DH799" s="580"/>
      <c r="DI799" s="1084"/>
      <c r="DJ799" s="1084"/>
      <c r="DK799" s="581"/>
      <c r="DL799" s="582"/>
      <c r="DM799" s="1084"/>
      <c r="DN799" s="1084"/>
      <c r="DO799" s="581"/>
      <c r="DP799" s="582"/>
      <c r="DQ799" s="1084"/>
      <c r="DR799" s="1084"/>
      <c r="DS799" s="583"/>
      <c r="DT799" s="1157"/>
      <c r="DU799" s="1158"/>
      <c r="DV799" s="1158"/>
      <c r="DW799" s="1157"/>
      <c r="DX799" s="1158"/>
      <c r="DY799" s="1159"/>
      <c r="DZ799" s="1362"/>
      <c r="EA799" s="1363"/>
      <c r="EB799" s="1362"/>
      <c r="EC799" s="1363"/>
      <c r="ED799" s="1362"/>
      <c r="EE799" s="1377"/>
      <c r="EF799" s="1378"/>
      <c r="EG799" s="1379"/>
      <c r="EH799" s="1379"/>
      <c r="EI799" s="1380"/>
      <c r="EJ799" s="1381"/>
      <c r="EK799" s="1381"/>
      <c r="EL799" s="1381"/>
      <c r="EM799" s="1382"/>
      <c r="EN799" s="1382"/>
      <c r="EO799" s="1382"/>
      <c r="EP799" s="1375"/>
      <c r="EQ799" s="1376"/>
      <c r="ER799" s="1113"/>
      <c r="ES799" s="1113"/>
      <c r="ET799" s="1113"/>
      <c r="EU799" s="1113"/>
      <c r="EV799" s="1113"/>
      <c r="EW799" s="1113"/>
      <c r="EX799" s="1113"/>
      <c r="EY799" s="1113"/>
      <c r="EZ799" s="1114"/>
    </row>
    <row r="800" spans="1:156" ht="30" customHeight="1" x14ac:dyDescent="0.2">
      <c r="A800" s="207">
        <f t="shared" si="88"/>
        <v>789</v>
      </c>
      <c r="B800" s="1103"/>
      <c r="C800" s="1104"/>
      <c r="D800" s="1303"/>
      <c r="E800" s="1304"/>
      <c r="F800" s="1094" t="str">
        <f t="shared" si="90"/>
        <v/>
      </c>
      <c r="G800" s="1095"/>
      <c r="H800" s="1095"/>
      <c r="I800" s="1095"/>
      <c r="J800" s="1095"/>
      <c r="K800" s="1095"/>
      <c r="L800" s="1095"/>
      <c r="M800" s="1095"/>
      <c r="N800" s="1095"/>
      <c r="O800" s="1095"/>
      <c r="P800" s="1095"/>
      <c r="Q800" s="1095"/>
      <c r="R800" s="1095"/>
      <c r="S800" s="1095"/>
      <c r="T800" s="1095"/>
      <c r="U800" s="1095"/>
      <c r="V800" s="1095"/>
      <c r="W800" s="1096"/>
      <c r="X800" s="1299">
        <f t="shared" si="89"/>
        <v>0</v>
      </c>
      <c r="Y800" s="1300"/>
      <c r="Z800" s="1301"/>
      <c r="AA800" s="1100"/>
      <c r="AB800" s="1101"/>
      <c r="AC800" s="1102"/>
      <c r="AD800" s="1135"/>
      <c r="AE800" s="1136"/>
      <c r="AF800" s="1136"/>
      <c r="AG800" s="1137"/>
      <c r="AH800" s="1138"/>
      <c r="AI800" s="1139"/>
      <c r="AJ800" s="1140"/>
      <c r="AK800" s="1132"/>
      <c r="AL800" s="1133"/>
      <c r="AM800" s="1133"/>
      <c r="AN800" s="1133"/>
      <c r="AO800" s="1133"/>
      <c r="AP800" s="1134"/>
      <c r="AQ800" s="642" t="str">
        <f>IF(AK800="","",VLOOKUP(AK800,ﾃﾞｰﾀ一覧!$AH$4:$AR$66,2,FALSE))</f>
        <v/>
      </c>
      <c r="AR800" s="1084"/>
      <c r="AS800" s="1084"/>
      <c r="AT800" s="643" t="str">
        <f>IF(AK800="","",VLOOKUP(AK800,ﾃﾞｰﾀ一覧!$AH$4:$AR$66,3,FALSE))</f>
        <v/>
      </c>
      <c r="AU800" s="644" t="str">
        <f>IF(AK800="","",VLOOKUP(AK800,ﾃﾞｰﾀ一覧!$AH$4:$AR$66,5,FALSE))</f>
        <v/>
      </c>
      <c r="AV800" s="1084"/>
      <c r="AW800" s="1084"/>
      <c r="AX800" s="643" t="str">
        <f>IF(AK800="","",VLOOKUP(AK800,ﾃﾞｰﾀ一覧!$AH$4:$AR$66,6,FALSE))</f>
        <v/>
      </c>
      <c r="AY800" s="649" t="str">
        <f>IF(AK800="","",VLOOKUP(AK800,ﾃﾞｰﾀ一覧!$AH$4:$AR$66,8,FALSE))</f>
        <v/>
      </c>
      <c r="AZ800" s="1084"/>
      <c r="BA800" s="1084"/>
      <c r="BB800" s="388" t="str">
        <f>IF(AK800="","",VLOOKUP(AK800,ﾃﾞｰﾀ一覧!$AH$4:$AR$66,9,FALSE))</f>
        <v/>
      </c>
      <c r="BC800" s="1124"/>
      <c r="BD800" s="1125"/>
      <c r="BE800" s="1125"/>
      <c r="BF800" s="1124"/>
      <c r="BG800" s="1125"/>
      <c r="BH800" s="1125"/>
      <c r="BI800" s="1124"/>
      <c r="BJ800" s="1125"/>
      <c r="BK800" s="1150"/>
      <c r="BL800" s="1154"/>
      <c r="BM800" s="1155"/>
      <c r="BN800" s="1156"/>
      <c r="BO800" s="1109" t="str">
        <f>IF($AK800="","",IF($BF800="","",IF($BF800=ﾃﾞｰﾀ一覧!$U$37,"",IF($BF800=ﾃﾞｰﾀ一覧!$U$38,"",IF($AH800=ﾃﾞｰﾀ一覧!$U$25,VLOOKUP($AK800,ﾃﾞｰﾀ一覧!$AH$43:$AR$66,10,FALSE),VLOOKUP($AK800,ﾃﾞｰﾀ一覧!$AH$4:$AR$66,10,FALSE))))))</f>
        <v/>
      </c>
      <c r="BP800" s="1110"/>
      <c r="BQ800" s="1110"/>
      <c r="BR800" s="1111"/>
      <c r="BS800" s="1307">
        <f>IF($BL800="",0,VLOOKUP($BL800,ﾃﾞｰﾀ一覧!$AY$4:$BB$16,3,FALSE))+IF($BC800="",0,VLOOKUP($BC800,ﾃﾞｰﾀ一覧!$AY$4:$BB$16,3,FALSE))+IF($BD800="",0,VLOOKUP($BD800,ﾃﾞｰﾀ一覧!$AY$4:$BB$16,3,FALSE))</f>
        <v>0</v>
      </c>
      <c r="BT800" s="1307"/>
      <c r="BU800" s="1307"/>
      <c r="BV800" s="1112" t="str">
        <f>IF($BO800="","",IF($BF800=ﾃﾞｰﾀ一覧!$U$37,"",IF($BF800=ﾃﾞｰﾀ一覧!$U$38,"",IF($BO800=ﾃﾞｰﾀ一覧!$AT$27,ﾃﾞｰﾀ一覧!$AT$27,VLOOKUP($AK800,ﾃﾞｰﾀ一覧!$AH$4:$AR$66,11,FALSE)*IF($BO800=ﾃﾞｰﾀ一覧!$AT$17,($AR800+1)*($AV800+1),IF($BO800=ﾃﾞｰﾀ一覧!$AT$22,IF(COUNTIF($AD800,"*天端*"),ﾃﾞｰﾀ一覧!$AU$43/2,ﾃﾞｰﾀ一覧!$AU$43/3),IF($BO800=ﾃﾞｰﾀ一覧!$AT$20,$AR800*$AV800,IF($BO800=ﾃﾞｰﾀ一覧!$AT$21,$AV800,1))))))))</f>
        <v/>
      </c>
      <c r="BW800" s="1112"/>
      <c r="BX800" s="1112"/>
      <c r="BY800" s="1088" t="str">
        <f>IF($B800="","",IF($AH800="","",IF($CK800=ﾃﾞｰﾀ一覧!$U$53,ﾃﾞｰﾀ一覧!$U$61,IF($AH800=ﾃﾞｰﾀ一覧!$U$21,ﾃﾞｰﾀ一覧!$U$60,IF(OR($AH800=ﾃﾞｰﾀ一覧!$U$19,$AH800=ﾃﾞｰﾀ一覧!$U$20,$AH800=ﾃﾞｰﾀ一覧!$U$23,$AH800=ﾃﾞｰﾀ一覧!$U$22,$AH800=ﾃﾞｰﾀ一覧!$U$18,AH800=ﾃﾞｰﾀ一覧!$U$25),ﾃﾞｰﾀ一覧!$U$59,ﾃﾞｰﾀ一覧!$U$62)))))</f>
        <v/>
      </c>
      <c r="BZ800" s="1089"/>
      <c r="CA800" s="1113"/>
      <c r="CB800" s="1113"/>
      <c r="CC800" s="1113"/>
      <c r="CD800" s="1113"/>
      <c r="CE800" s="1113"/>
      <c r="CF800" s="1113"/>
      <c r="CG800" s="1113"/>
      <c r="CH800" s="1113"/>
      <c r="CI800" s="1114"/>
      <c r="CK800" s="240"/>
      <c r="CM800" s="378" t="str">
        <f t="shared" si="84"/>
        <v/>
      </c>
      <c r="CN800" s="379" t="str">
        <f t="shared" si="85"/>
        <v/>
      </c>
      <c r="CO800" s="379" t="str">
        <f t="shared" si="86"/>
        <v/>
      </c>
      <c r="CP800" s="380" t="str">
        <f t="shared" si="87"/>
        <v/>
      </c>
      <c r="CQ800" s="244"/>
      <c r="CR800" s="1100"/>
      <c r="CS800" s="1101"/>
      <c r="CT800" s="1102"/>
      <c r="CU800" s="1135"/>
      <c r="CV800" s="1136"/>
      <c r="CW800" s="1136"/>
      <c r="CX800" s="1137"/>
      <c r="CY800" s="1138"/>
      <c r="CZ800" s="1139"/>
      <c r="DA800" s="1140"/>
      <c r="DB800" s="1132"/>
      <c r="DC800" s="1133"/>
      <c r="DD800" s="1133"/>
      <c r="DE800" s="1133"/>
      <c r="DF800" s="1133"/>
      <c r="DG800" s="1134"/>
      <c r="DH800" s="580"/>
      <c r="DI800" s="1084"/>
      <c r="DJ800" s="1084"/>
      <c r="DK800" s="581"/>
      <c r="DL800" s="582"/>
      <c r="DM800" s="1084"/>
      <c r="DN800" s="1084"/>
      <c r="DO800" s="581"/>
      <c r="DP800" s="582"/>
      <c r="DQ800" s="1084"/>
      <c r="DR800" s="1084"/>
      <c r="DS800" s="583"/>
      <c r="DT800" s="1124"/>
      <c r="DU800" s="1125"/>
      <c r="DV800" s="1125"/>
      <c r="DW800" s="1124"/>
      <c r="DX800" s="1125"/>
      <c r="DY800" s="1150"/>
      <c r="DZ800" s="1362"/>
      <c r="EA800" s="1363"/>
      <c r="EB800" s="1362"/>
      <c r="EC800" s="1363"/>
      <c r="ED800" s="1362"/>
      <c r="EE800" s="1377"/>
      <c r="EF800" s="1378"/>
      <c r="EG800" s="1379"/>
      <c r="EH800" s="1379"/>
      <c r="EI800" s="1380"/>
      <c r="EJ800" s="1381"/>
      <c r="EK800" s="1381"/>
      <c r="EL800" s="1381"/>
      <c r="EM800" s="1382"/>
      <c r="EN800" s="1382"/>
      <c r="EO800" s="1382"/>
      <c r="EP800" s="1375"/>
      <c r="EQ800" s="1376"/>
      <c r="ER800" s="1113"/>
      <c r="ES800" s="1113"/>
      <c r="ET800" s="1113"/>
      <c r="EU800" s="1113"/>
      <c r="EV800" s="1113"/>
      <c r="EW800" s="1113"/>
      <c r="EX800" s="1113"/>
      <c r="EY800" s="1113"/>
      <c r="EZ800" s="1114"/>
    </row>
    <row r="801" spans="1:156" ht="30" customHeight="1" x14ac:dyDescent="0.2">
      <c r="A801" s="207">
        <f t="shared" si="88"/>
        <v>790</v>
      </c>
      <c r="B801" s="1103"/>
      <c r="C801" s="1104"/>
      <c r="D801" s="1303"/>
      <c r="E801" s="1304"/>
      <c r="F801" s="1094" t="str">
        <f t="shared" si="90"/>
        <v/>
      </c>
      <c r="G801" s="1095"/>
      <c r="H801" s="1095"/>
      <c r="I801" s="1095"/>
      <c r="J801" s="1095"/>
      <c r="K801" s="1095"/>
      <c r="L801" s="1095"/>
      <c r="M801" s="1095"/>
      <c r="N801" s="1095"/>
      <c r="O801" s="1095"/>
      <c r="P801" s="1095"/>
      <c r="Q801" s="1095"/>
      <c r="R801" s="1095"/>
      <c r="S801" s="1095"/>
      <c r="T801" s="1095"/>
      <c r="U801" s="1095"/>
      <c r="V801" s="1095"/>
      <c r="W801" s="1096"/>
      <c r="X801" s="1299">
        <f t="shared" si="89"/>
        <v>0</v>
      </c>
      <c r="Y801" s="1300"/>
      <c r="Z801" s="1301"/>
      <c r="AA801" s="1100"/>
      <c r="AB801" s="1101"/>
      <c r="AC801" s="1102"/>
      <c r="AD801" s="1135"/>
      <c r="AE801" s="1136"/>
      <c r="AF801" s="1136"/>
      <c r="AG801" s="1137"/>
      <c r="AH801" s="1138"/>
      <c r="AI801" s="1139"/>
      <c r="AJ801" s="1140"/>
      <c r="AK801" s="1132"/>
      <c r="AL801" s="1133"/>
      <c r="AM801" s="1133"/>
      <c r="AN801" s="1133"/>
      <c r="AO801" s="1133"/>
      <c r="AP801" s="1134"/>
      <c r="AQ801" s="642" t="str">
        <f>IF(AK801="","",VLOOKUP(AK801,ﾃﾞｰﾀ一覧!$AH$4:$AR$66,2,FALSE))</f>
        <v/>
      </c>
      <c r="AR801" s="1084"/>
      <c r="AS801" s="1084"/>
      <c r="AT801" s="643" t="str">
        <f>IF(AK801="","",VLOOKUP(AK801,ﾃﾞｰﾀ一覧!$AH$4:$AR$66,3,FALSE))</f>
        <v/>
      </c>
      <c r="AU801" s="644" t="str">
        <f>IF(AK801="","",VLOOKUP(AK801,ﾃﾞｰﾀ一覧!$AH$4:$AR$66,5,FALSE))</f>
        <v/>
      </c>
      <c r="AV801" s="1084"/>
      <c r="AW801" s="1084"/>
      <c r="AX801" s="643" t="str">
        <f>IF(AK801="","",VLOOKUP(AK801,ﾃﾞｰﾀ一覧!$AH$4:$AR$66,6,FALSE))</f>
        <v/>
      </c>
      <c r="AY801" s="649" t="str">
        <f>IF(AK801="","",VLOOKUP(AK801,ﾃﾞｰﾀ一覧!$AH$4:$AR$66,8,FALSE))</f>
        <v/>
      </c>
      <c r="AZ801" s="1084"/>
      <c r="BA801" s="1084"/>
      <c r="BB801" s="388" t="str">
        <f>IF(AK801="","",VLOOKUP(AK801,ﾃﾞｰﾀ一覧!$AH$4:$AR$66,9,FALSE))</f>
        <v/>
      </c>
      <c r="BC801" s="1124"/>
      <c r="BD801" s="1125"/>
      <c r="BE801" s="1125"/>
      <c r="BF801" s="1124"/>
      <c r="BG801" s="1125"/>
      <c r="BH801" s="1125"/>
      <c r="BI801" s="1124"/>
      <c r="BJ801" s="1125"/>
      <c r="BK801" s="1150"/>
      <c r="BL801" s="1154"/>
      <c r="BM801" s="1155"/>
      <c r="BN801" s="1156"/>
      <c r="BO801" s="1109" t="str">
        <f>IF($AK801="","",IF($BF801="","",IF($BF801=ﾃﾞｰﾀ一覧!$U$37,"",IF($BF801=ﾃﾞｰﾀ一覧!$U$38,"",IF($AH801=ﾃﾞｰﾀ一覧!$U$25,VLOOKUP($AK801,ﾃﾞｰﾀ一覧!$AH$43:$AR$66,10,FALSE),VLOOKUP($AK801,ﾃﾞｰﾀ一覧!$AH$4:$AR$66,10,FALSE))))))</f>
        <v/>
      </c>
      <c r="BP801" s="1110"/>
      <c r="BQ801" s="1110"/>
      <c r="BR801" s="1111"/>
      <c r="BS801" s="1307">
        <f>IF($BL801="",0,VLOOKUP($BL801,ﾃﾞｰﾀ一覧!$AY$4:$BB$16,3,FALSE))+IF($BC801="",0,VLOOKUP($BC801,ﾃﾞｰﾀ一覧!$AY$4:$BB$16,3,FALSE))+IF($BD801="",0,VLOOKUP($BD801,ﾃﾞｰﾀ一覧!$AY$4:$BB$16,3,FALSE))</f>
        <v>0</v>
      </c>
      <c r="BT801" s="1307"/>
      <c r="BU801" s="1307"/>
      <c r="BV801" s="1112" t="str">
        <f>IF($BO801="","",IF($BF801=ﾃﾞｰﾀ一覧!$U$37,"",IF($BF801=ﾃﾞｰﾀ一覧!$U$38,"",IF($BO801=ﾃﾞｰﾀ一覧!$AT$27,ﾃﾞｰﾀ一覧!$AT$27,VLOOKUP($AK801,ﾃﾞｰﾀ一覧!$AH$4:$AR$66,11,FALSE)*IF($BO801=ﾃﾞｰﾀ一覧!$AT$17,($AR801+1)*($AV801+1),IF($BO801=ﾃﾞｰﾀ一覧!$AT$22,IF(COUNTIF($AD801,"*天端*"),ﾃﾞｰﾀ一覧!$AU$43/2,ﾃﾞｰﾀ一覧!$AU$43/3),IF($BO801=ﾃﾞｰﾀ一覧!$AT$20,$AR801*$AV801,IF($BO801=ﾃﾞｰﾀ一覧!$AT$21,$AV801,1))))))))</f>
        <v/>
      </c>
      <c r="BW801" s="1112"/>
      <c r="BX801" s="1112"/>
      <c r="BY801" s="1088" t="str">
        <f>IF($B801="","",IF($AH801="","",IF($CK801=ﾃﾞｰﾀ一覧!$U$53,ﾃﾞｰﾀ一覧!$U$61,IF($AH801=ﾃﾞｰﾀ一覧!$U$21,ﾃﾞｰﾀ一覧!$U$60,IF(OR($AH801=ﾃﾞｰﾀ一覧!$U$19,$AH801=ﾃﾞｰﾀ一覧!$U$20,$AH801=ﾃﾞｰﾀ一覧!$U$23,$AH801=ﾃﾞｰﾀ一覧!$U$22,$AH801=ﾃﾞｰﾀ一覧!$U$18,AH801=ﾃﾞｰﾀ一覧!$U$25),ﾃﾞｰﾀ一覧!$U$59,ﾃﾞｰﾀ一覧!$U$62)))))</f>
        <v/>
      </c>
      <c r="BZ801" s="1089"/>
      <c r="CA801" s="1113"/>
      <c r="CB801" s="1113"/>
      <c r="CC801" s="1113"/>
      <c r="CD801" s="1113"/>
      <c r="CE801" s="1113"/>
      <c r="CF801" s="1113"/>
      <c r="CG801" s="1113"/>
      <c r="CH801" s="1113"/>
      <c r="CI801" s="1114"/>
      <c r="CK801" s="240"/>
      <c r="CM801" s="378" t="str">
        <f t="shared" si="84"/>
        <v/>
      </c>
      <c r="CN801" s="379" t="str">
        <f t="shared" si="85"/>
        <v/>
      </c>
      <c r="CO801" s="379" t="str">
        <f t="shared" si="86"/>
        <v/>
      </c>
      <c r="CP801" s="380" t="str">
        <f t="shared" si="87"/>
        <v/>
      </c>
      <c r="CQ801" s="244"/>
      <c r="CR801" s="1100"/>
      <c r="CS801" s="1101"/>
      <c r="CT801" s="1102"/>
      <c r="CU801" s="1135"/>
      <c r="CV801" s="1136"/>
      <c r="CW801" s="1136"/>
      <c r="CX801" s="1137"/>
      <c r="CY801" s="1138"/>
      <c r="CZ801" s="1139"/>
      <c r="DA801" s="1140"/>
      <c r="DB801" s="1132"/>
      <c r="DC801" s="1133"/>
      <c r="DD801" s="1133"/>
      <c r="DE801" s="1133"/>
      <c r="DF801" s="1133"/>
      <c r="DG801" s="1134"/>
      <c r="DH801" s="580"/>
      <c r="DI801" s="1084"/>
      <c r="DJ801" s="1084"/>
      <c r="DK801" s="581"/>
      <c r="DL801" s="582"/>
      <c r="DM801" s="1084"/>
      <c r="DN801" s="1084"/>
      <c r="DO801" s="581"/>
      <c r="DP801" s="582"/>
      <c r="DQ801" s="1084"/>
      <c r="DR801" s="1084"/>
      <c r="DS801" s="583"/>
      <c r="DT801" s="1124"/>
      <c r="DU801" s="1125"/>
      <c r="DV801" s="1125"/>
      <c r="DW801" s="1124"/>
      <c r="DX801" s="1125"/>
      <c r="DY801" s="1150"/>
      <c r="DZ801" s="1362"/>
      <c r="EA801" s="1363"/>
      <c r="EB801" s="1362"/>
      <c r="EC801" s="1363"/>
      <c r="ED801" s="1362"/>
      <c r="EE801" s="1377"/>
      <c r="EF801" s="1378"/>
      <c r="EG801" s="1379"/>
      <c r="EH801" s="1379"/>
      <c r="EI801" s="1380"/>
      <c r="EJ801" s="1381"/>
      <c r="EK801" s="1381"/>
      <c r="EL801" s="1381"/>
      <c r="EM801" s="1382"/>
      <c r="EN801" s="1382"/>
      <c r="EO801" s="1382"/>
      <c r="EP801" s="1375"/>
      <c r="EQ801" s="1376"/>
      <c r="ER801" s="1113"/>
      <c r="ES801" s="1113"/>
      <c r="ET801" s="1113"/>
      <c r="EU801" s="1113"/>
      <c r="EV801" s="1113"/>
      <c r="EW801" s="1113"/>
      <c r="EX801" s="1113"/>
      <c r="EY801" s="1113"/>
      <c r="EZ801" s="1114"/>
    </row>
    <row r="802" spans="1:156" ht="30" customHeight="1" x14ac:dyDescent="0.2">
      <c r="A802" s="207">
        <f t="shared" si="88"/>
        <v>791</v>
      </c>
      <c r="B802" s="1103"/>
      <c r="C802" s="1104"/>
      <c r="D802" s="1303"/>
      <c r="E802" s="1304"/>
      <c r="F802" s="1094" t="str">
        <f t="shared" si="90"/>
        <v/>
      </c>
      <c r="G802" s="1095"/>
      <c r="H802" s="1095"/>
      <c r="I802" s="1095"/>
      <c r="J802" s="1095"/>
      <c r="K802" s="1095"/>
      <c r="L802" s="1095"/>
      <c r="M802" s="1095"/>
      <c r="N802" s="1095"/>
      <c r="O802" s="1095"/>
      <c r="P802" s="1095"/>
      <c r="Q802" s="1095"/>
      <c r="R802" s="1095"/>
      <c r="S802" s="1095"/>
      <c r="T802" s="1095"/>
      <c r="U802" s="1095"/>
      <c r="V802" s="1095"/>
      <c r="W802" s="1096"/>
      <c r="X802" s="1299">
        <f t="shared" si="89"/>
        <v>0</v>
      </c>
      <c r="Y802" s="1300"/>
      <c r="Z802" s="1301"/>
      <c r="AA802" s="1100"/>
      <c r="AB802" s="1101"/>
      <c r="AC802" s="1102"/>
      <c r="AD802" s="1135"/>
      <c r="AE802" s="1136"/>
      <c r="AF802" s="1136"/>
      <c r="AG802" s="1137"/>
      <c r="AH802" s="1138"/>
      <c r="AI802" s="1139"/>
      <c r="AJ802" s="1140"/>
      <c r="AK802" s="1132"/>
      <c r="AL802" s="1133"/>
      <c r="AM802" s="1133"/>
      <c r="AN802" s="1133"/>
      <c r="AO802" s="1133"/>
      <c r="AP802" s="1134"/>
      <c r="AQ802" s="642" t="str">
        <f>IF(AK802="","",VLOOKUP(AK802,ﾃﾞｰﾀ一覧!$AH$4:$AR$66,2,FALSE))</f>
        <v/>
      </c>
      <c r="AR802" s="1084"/>
      <c r="AS802" s="1084"/>
      <c r="AT802" s="643" t="str">
        <f>IF(AK802="","",VLOOKUP(AK802,ﾃﾞｰﾀ一覧!$AH$4:$AR$66,3,FALSE))</f>
        <v/>
      </c>
      <c r="AU802" s="644" t="str">
        <f>IF(AK802="","",VLOOKUP(AK802,ﾃﾞｰﾀ一覧!$AH$4:$AR$66,5,FALSE))</f>
        <v/>
      </c>
      <c r="AV802" s="1084"/>
      <c r="AW802" s="1084"/>
      <c r="AX802" s="643" t="str">
        <f>IF(AK802="","",VLOOKUP(AK802,ﾃﾞｰﾀ一覧!$AH$4:$AR$66,6,FALSE))</f>
        <v/>
      </c>
      <c r="AY802" s="649" t="str">
        <f>IF(AK802="","",VLOOKUP(AK802,ﾃﾞｰﾀ一覧!$AH$4:$AR$66,8,FALSE))</f>
        <v/>
      </c>
      <c r="AZ802" s="1084"/>
      <c r="BA802" s="1084"/>
      <c r="BB802" s="388" t="str">
        <f>IF(AK802="","",VLOOKUP(AK802,ﾃﾞｰﾀ一覧!$AH$4:$AR$66,9,FALSE))</f>
        <v/>
      </c>
      <c r="BC802" s="1124"/>
      <c r="BD802" s="1125"/>
      <c r="BE802" s="1125"/>
      <c r="BF802" s="1124"/>
      <c r="BG802" s="1125"/>
      <c r="BH802" s="1125"/>
      <c r="BI802" s="1124"/>
      <c r="BJ802" s="1125"/>
      <c r="BK802" s="1150"/>
      <c r="BL802" s="1154"/>
      <c r="BM802" s="1155"/>
      <c r="BN802" s="1156"/>
      <c r="BO802" s="1109" t="str">
        <f>IF($AK802="","",IF($BF802="","",IF($BF802=ﾃﾞｰﾀ一覧!$U$37,"",IF($BF802=ﾃﾞｰﾀ一覧!$U$38,"",IF($AH802=ﾃﾞｰﾀ一覧!$U$25,VLOOKUP($AK802,ﾃﾞｰﾀ一覧!$AH$43:$AR$66,10,FALSE),VLOOKUP($AK802,ﾃﾞｰﾀ一覧!$AH$4:$AR$66,10,FALSE))))))</f>
        <v/>
      </c>
      <c r="BP802" s="1110"/>
      <c r="BQ802" s="1110"/>
      <c r="BR802" s="1111"/>
      <c r="BS802" s="1307">
        <f>IF($BL802="",0,VLOOKUP($BL802,ﾃﾞｰﾀ一覧!$AY$4:$BB$16,3,FALSE))+IF($BC802="",0,VLOOKUP($BC802,ﾃﾞｰﾀ一覧!$AY$4:$BB$16,3,FALSE))+IF($BD802="",0,VLOOKUP($BD802,ﾃﾞｰﾀ一覧!$AY$4:$BB$16,3,FALSE))</f>
        <v>0</v>
      </c>
      <c r="BT802" s="1307"/>
      <c r="BU802" s="1307"/>
      <c r="BV802" s="1112" t="str">
        <f>IF($BO802="","",IF($BF802=ﾃﾞｰﾀ一覧!$U$37,"",IF($BF802=ﾃﾞｰﾀ一覧!$U$38,"",IF($BO802=ﾃﾞｰﾀ一覧!$AT$27,ﾃﾞｰﾀ一覧!$AT$27,VLOOKUP($AK802,ﾃﾞｰﾀ一覧!$AH$4:$AR$66,11,FALSE)*IF($BO802=ﾃﾞｰﾀ一覧!$AT$17,($AR802+1)*($AV802+1),IF($BO802=ﾃﾞｰﾀ一覧!$AT$22,IF(COUNTIF($AD802,"*天端*"),ﾃﾞｰﾀ一覧!$AU$43/2,ﾃﾞｰﾀ一覧!$AU$43/3),IF($BO802=ﾃﾞｰﾀ一覧!$AT$20,$AR802*$AV802,IF($BO802=ﾃﾞｰﾀ一覧!$AT$21,$AV802,1))))))))</f>
        <v/>
      </c>
      <c r="BW802" s="1112"/>
      <c r="BX802" s="1112"/>
      <c r="BY802" s="1088" t="str">
        <f>IF($B802="","",IF($AH802="","",IF($CK802=ﾃﾞｰﾀ一覧!$U$53,ﾃﾞｰﾀ一覧!$U$61,IF($AH802=ﾃﾞｰﾀ一覧!$U$21,ﾃﾞｰﾀ一覧!$U$60,IF(OR($AH802=ﾃﾞｰﾀ一覧!$U$19,$AH802=ﾃﾞｰﾀ一覧!$U$20,$AH802=ﾃﾞｰﾀ一覧!$U$23,$AH802=ﾃﾞｰﾀ一覧!$U$22,$AH802=ﾃﾞｰﾀ一覧!$U$18,AH802=ﾃﾞｰﾀ一覧!$U$25),ﾃﾞｰﾀ一覧!$U$59,ﾃﾞｰﾀ一覧!$U$62)))))</f>
        <v/>
      </c>
      <c r="BZ802" s="1089"/>
      <c r="CA802" s="1113"/>
      <c r="CB802" s="1113"/>
      <c r="CC802" s="1113"/>
      <c r="CD802" s="1113"/>
      <c r="CE802" s="1113"/>
      <c r="CF802" s="1113"/>
      <c r="CG802" s="1113"/>
      <c r="CH802" s="1113"/>
      <c r="CI802" s="1114"/>
      <c r="CK802" s="240"/>
      <c r="CM802" s="378" t="str">
        <f t="shared" si="84"/>
        <v/>
      </c>
      <c r="CN802" s="379" t="str">
        <f t="shared" si="85"/>
        <v/>
      </c>
      <c r="CO802" s="379" t="str">
        <f t="shared" si="86"/>
        <v/>
      </c>
      <c r="CP802" s="380" t="str">
        <f t="shared" si="87"/>
        <v/>
      </c>
      <c r="CQ802" s="244"/>
      <c r="CR802" s="1100"/>
      <c r="CS802" s="1101"/>
      <c r="CT802" s="1102"/>
      <c r="CU802" s="1135"/>
      <c r="CV802" s="1136"/>
      <c r="CW802" s="1136"/>
      <c r="CX802" s="1137"/>
      <c r="CY802" s="1138"/>
      <c r="CZ802" s="1139"/>
      <c r="DA802" s="1140"/>
      <c r="DB802" s="1132"/>
      <c r="DC802" s="1133"/>
      <c r="DD802" s="1133"/>
      <c r="DE802" s="1133"/>
      <c r="DF802" s="1133"/>
      <c r="DG802" s="1134"/>
      <c r="DH802" s="580"/>
      <c r="DI802" s="1084"/>
      <c r="DJ802" s="1084"/>
      <c r="DK802" s="581"/>
      <c r="DL802" s="582"/>
      <c r="DM802" s="1084"/>
      <c r="DN802" s="1084"/>
      <c r="DO802" s="581"/>
      <c r="DP802" s="582"/>
      <c r="DQ802" s="1084"/>
      <c r="DR802" s="1084"/>
      <c r="DS802" s="583"/>
      <c r="DT802" s="1124"/>
      <c r="DU802" s="1125"/>
      <c r="DV802" s="1125"/>
      <c r="DW802" s="1124"/>
      <c r="DX802" s="1125"/>
      <c r="DY802" s="1150"/>
      <c r="DZ802" s="1362"/>
      <c r="EA802" s="1363"/>
      <c r="EB802" s="1362"/>
      <c r="EC802" s="1363"/>
      <c r="ED802" s="1362"/>
      <c r="EE802" s="1377"/>
      <c r="EF802" s="1378"/>
      <c r="EG802" s="1379"/>
      <c r="EH802" s="1379"/>
      <c r="EI802" s="1380"/>
      <c r="EJ802" s="1381"/>
      <c r="EK802" s="1381"/>
      <c r="EL802" s="1381"/>
      <c r="EM802" s="1382"/>
      <c r="EN802" s="1382"/>
      <c r="EO802" s="1382"/>
      <c r="EP802" s="1375"/>
      <c r="EQ802" s="1376"/>
      <c r="ER802" s="1113"/>
      <c r="ES802" s="1113"/>
      <c r="ET802" s="1113"/>
      <c r="EU802" s="1113"/>
      <c r="EV802" s="1113"/>
      <c r="EW802" s="1113"/>
      <c r="EX802" s="1113"/>
      <c r="EY802" s="1113"/>
      <c r="EZ802" s="1114"/>
    </row>
    <row r="803" spans="1:156" ht="30" customHeight="1" x14ac:dyDescent="0.2">
      <c r="A803" s="207">
        <f t="shared" si="88"/>
        <v>792</v>
      </c>
      <c r="B803" s="1103"/>
      <c r="C803" s="1104"/>
      <c r="D803" s="1303"/>
      <c r="E803" s="1304"/>
      <c r="F803" s="1094" t="str">
        <f t="shared" si="90"/>
        <v/>
      </c>
      <c r="G803" s="1095"/>
      <c r="H803" s="1095"/>
      <c r="I803" s="1095"/>
      <c r="J803" s="1095"/>
      <c r="K803" s="1095"/>
      <c r="L803" s="1095"/>
      <c r="M803" s="1095"/>
      <c r="N803" s="1095"/>
      <c r="O803" s="1095"/>
      <c r="P803" s="1095"/>
      <c r="Q803" s="1095"/>
      <c r="R803" s="1095"/>
      <c r="S803" s="1095"/>
      <c r="T803" s="1095"/>
      <c r="U803" s="1095"/>
      <c r="V803" s="1095"/>
      <c r="W803" s="1096"/>
      <c r="X803" s="1299">
        <f t="shared" si="89"/>
        <v>0</v>
      </c>
      <c r="Y803" s="1300"/>
      <c r="Z803" s="1301"/>
      <c r="AA803" s="1100"/>
      <c r="AB803" s="1101"/>
      <c r="AC803" s="1102"/>
      <c r="AD803" s="1135"/>
      <c r="AE803" s="1136"/>
      <c r="AF803" s="1136"/>
      <c r="AG803" s="1137"/>
      <c r="AH803" s="1138"/>
      <c r="AI803" s="1139"/>
      <c r="AJ803" s="1140"/>
      <c r="AK803" s="1132"/>
      <c r="AL803" s="1133"/>
      <c r="AM803" s="1133"/>
      <c r="AN803" s="1133"/>
      <c r="AO803" s="1133"/>
      <c r="AP803" s="1134"/>
      <c r="AQ803" s="642" t="str">
        <f>IF(AK803="","",VLOOKUP(AK803,ﾃﾞｰﾀ一覧!$AH$4:$AR$66,2,FALSE))</f>
        <v/>
      </c>
      <c r="AR803" s="1084"/>
      <c r="AS803" s="1084"/>
      <c r="AT803" s="643" t="str">
        <f>IF(AK803="","",VLOOKUP(AK803,ﾃﾞｰﾀ一覧!$AH$4:$AR$66,3,FALSE))</f>
        <v/>
      </c>
      <c r="AU803" s="644" t="str">
        <f>IF(AK803="","",VLOOKUP(AK803,ﾃﾞｰﾀ一覧!$AH$4:$AR$66,5,FALSE))</f>
        <v/>
      </c>
      <c r="AV803" s="1084"/>
      <c r="AW803" s="1084"/>
      <c r="AX803" s="643" t="str">
        <f>IF(AK803="","",VLOOKUP(AK803,ﾃﾞｰﾀ一覧!$AH$4:$AR$66,6,FALSE))</f>
        <v/>
      </c>
      <c r="AY803" s="649" t="str">
        <f>IF(AK803="","",VLOOKUP(AK803,ﾃﾞｰﾀ一覧!$AH$4:$AR$66,8,FALSE))</f>
        <v/>
      </c>
      <c r="AZ803" s="1084"/>
      <c r="BA803" s="1084"/>
      <c r="BB803" s="388" t="str">
        <f>IF(AK803="","",VLOOKUP(AK803,ﾃﾞｰﾀ一覧!$AH$4:$AR$66,9,FALSE))</f>
        <v/>
      </c>
      <c r="BC803" s="1124"/>
      <c r="BD803" s="1125"/>
      <c r="BE803" s="1125"/>
      <c r="BF803" s="1124"/>
      <c r="BG803" s="1125"/>
      <c r="BH803" s="1125"/>
      <c r="BI803" s="1124"/>
      <c r="BJ803" s="1125"/>
      <c r="BK803" s="1150"/>
      <c r="BL803" s="1154"/>
      <c r="BM803" s="1155"/>
      <c r="BN803" s="1156"/>
      <c r="BO803" s="1109" t="str">
        <f>IF($AK803="","",IF($BF803="","",IF($BF803=ﾃﾞｰﾀ一覧!$U$37,"",IF($BF803=ﾃﾞｰﾀ一覧!$U$38,"",IF($AH803=ﾃﾞｰﾀ一覧!$U$25,VLOOKUP($AK803,ﾃﾞｰﾀ一覧!$AH$43:$AR$66,10,FALSE),VLOOKUP($AK803,ﾃﾞｰﾀ一覧!$AH$4:$AR$66,10,FALSE))))))</f>
        <v/>
      </c>
      <c r="BP803" s="1110"/>
      <c r="BQ803" s="1110"/>
      <c r="BR803" s="1111"/>
      <c r="BS803" s="1307">
        <f>IF($BL803="",0,VLOOKUP($BL803,ﾃﾞｰﾀ一覧!$AY$4:$BB$16,3,FALSE))+IF($BC803="",0,VLOOKUP($BC803,ﾃﾞｰﾀ一覧!$AY$4:$BB$16,3,FALSE))+IF($BD803="",0,VLOOKUP($BD803,ﾃﾞｰﾀ一覧!$AY$4:$BB$16,3,FALSE))</f>
        <v>0</v>
      </c>
      <c r="BT803" s="1307"/>
      <c r="BU803" s="1307"/>
      <c r="BV803" s="1112" t="str">
        <f>IF($BO803="","",IF($BF803=ﾃﾞｰﾀ一覧!$U$37,"",IF($BF803=ﾃﾞｰﾀ一覧!$U$38,"",IF($BO803=ﾃﾞｰﾀ一覧!$AT$27,ﾃﾞｰﾀ一覧!$AT$27,VLOOKUP($AK803,ﾃﾞｰﾀ一覧!$AH$4:$AR$66,11,FALSE)*IF($BO803=ﾃﾞｰﾀ一覧!$AT$17,($AR803+1)*($AV803+1),IF($BO803=ﾃﾞｰﾀ一覧!$AT$22,IF(COUNTIF($AD803,"*天端*"),ﾃﾞｰﾀ一覧!$AU$43/2,ﾃﾞｰﾀ一覧!$AU$43/3),IF($BO803=ﾃﾞｰﾀ一覧!$AT$20,$AR803*$AV803,IF($BO803=ﾃﾞｰﾀ一覧!$AT$21,$AV803,1))))))))</f>
        <v/>
      </c>
      <c r="BW803" s="1112"/>
      <c r="BX803" s="1112"/>
      <c r="BY803" s="1088" t="str">
        <f>IF($B803="","",IF($AH803="","",IF($CK803=ﾃﾞｰﾀ一覧!$U$53,ﾃﾞｰﾀ一覧!$U$61,IF($AH803=ﾃﾞｰﾀ一覧!$U$21,ﾃﾞｰﾀ一覧!$U$60,IF(OR($AH803=ﾃﾞｰﾀ一覧!$U$19,$AH803=ﾃﾞｰﾀ一覧!$U$20,$AH803=ﾃﾞｰﾀ一覧!$U$23,$AH803=ﾃﾞｰﾀ一覧!$U$22,$AH803=ﾃﾞｰﾀ一覧!$U$18,AH803=ﾃﾞｰﾀ一覧!$U$25),ﾃﾞｰﾀ一覧!$U$59,ﾃﾞｰﾀ一覧!$U$62)))))</f>
        <v/>
      </c>
      <c r="BZ803" s="1089"/>
      <c r="CA803" s="1113"/>
      <c r="CB803" s="1113"/>
      <c r="CC803" s="1113"/>
      <c r="CD803" s="1113"/>
      <c r="CE803" s="1113"/>
      <c r="CF803" s="1113"/>
      <c r="CG803" s="1113"/>
      <c r="CH803" s="1113"/>
      <c r="CI803" s="1114"/>
      <c r="CK803" s="240"/>
      <c r="CM803" s="378" t="str">
        <f t="shared" si="84"/>
        <v/>
      </c>
      <c r="CN803" s="379" t="str">
        <f t="shared" si="85"/>
        <v/>
      </c>
      <c r="CO803" s="379" t="str">
        <f t="shared" si="86"/>
        <v/>
      </c>
      <c r="CP803" s="380" t="str">
        <f t="shared" si="87"/>
        <v/>
      </c>
      <c r="CQ803" s="244"/>
      <c r="CR803" s="1100"/>
      <c r="CS803" s="1101"/>
      <c r="CT803" s="1102"/>
      <c r="CU803" s="1135"/>
      <c r="CV803" s="1136"/>
      <c r="CW803" s="1136"/>
      <c r="CX803" s="1137"/>
      <c r="CY803" s="1138"/>
      <c r="CZ803" s="1139"/>
      <c r="DA803" s="1140"/>
      <c r="DB803" s="1132"/>
      <c r="DC803" s="1133"/>
      <c r="DD803" s="1133"/>
      <c r="DE803" s="1133"/>
      <c r="DF803" s="1133"/>
      <c r="DG803" s="1134"/>
      <c r="DH803" s="580"/>
      <c r="DI803" s="1084"/>
      <c r="DJ803" s="1084"/>
      <c r="DK803" s="581"/>
      <c r="DL803" s="582"/>
      <c r="DM803" s="1084"/>
      <c r="DN803" s="1084"/>
      <c r="DO803" s="581"/>
      <c r="DP803" s="582"/>
      <c r="DQ803" s="1084"/>
      <c r="DR803" s="1084"/>
      <c r="DS803" s="583"/>
      <c r="DT803" s="1124"/>
      <c r="DU803" s="1125"/>
      <c r="DV803" s="1125"/>
      <c r="DW803" s="1124"/>
      <c r="DX803" s="1125"/>
      <c r="DY803" s="1150"/>
      <c r="DZ803" s="1362"/>
      <c r="EA803" s="1363"/>
      <c r="EB803" s="1362"/>
      <c r="EC803" s="1363"/>
      <c r="ED803" s="1362"/>
      <c r="EE803" s="1377"/>
      <c r="EF803" s="1378"/>
      <c r="EG803" s="1379"/>
      <c r="EH803" s="1379"/>
      <c r="EI803" s="1380"/>
      <c r="EJ803" s="1381"/>
      <c r="EK803" s="1381"/>
      <c r="EL803" s="1381"/>
      <c r="EM803" s="1382"/>
      <c r="EN803" s="1382"/>
      <c r="EO803" s="1382"/>
      <c r="EP803" s="1375"/>
      <c r="EQ803" s="1376"/>
      <c r="ER803" s="1113"/>
      <c r="ES803" s="1113"/>
      <c r="ET803" s="1113"/>
      <c r="EU803" s="1113"/>
      <c r="EV803" s="1113"/>
      <c r="EW803" s="1113"/>
      <c r="EX803" s="1113"/>
      <c r="EY803" s="1113"/>
      <c r="EZ803" s="1114"/>
    </row>
    <row r="804" spans="1:156" ht="30" customHeight="1" x14ac:dyDescent="0.2">
      <c r="A804" s="207">
        <f t="shared" si="88"/>
        <v>793</v>
      </c>
      <c r="B804" s="1103"/>
      <c r="C804" s="1104"/>
      <c r="D804" s="1303"/>
      <c r="E804" s="1304"/>
      <c r="F804" s="1094" t="str">
        <f t="shared" si="90"/>
        <v/>
      </c>
      <c r="G804" s="1095"/>
      <c r="H804" s="1095"/>
      <c r="I804" s="1095"/>
      <c r="J804" s="1095"/>
      <c r="K804" s="1095"/>
      <c r="L804" s="1095"/>
      <c r="M804" s="1095"/>
      <c r="N804" s="1095"/>
      <c r="O804" s="1095"/>
      <c r="P804" s="1095"/>
      <c r="Q804" s="1095"/>
      <c r="R804" s="1095"/>
      <c r="S804" s="1095"/>
      <c r="T804" s="1095"/>
      <c r="U804" s="1095"/>
      <c r="V804" s="1095"/>
      <c r="W804" s="1096"/>
      <c r="X804" s="1299">
        <f t="shared" si="89"/>
        <v>0</v>
      </c>
      <c r="Y804" s="1300"/>
      <c r="Z804" s="1301"/>
      <c r="AA804" s="1100"/>
      <c r="AB804" s="1101"/>
      <c r="AC804" s="1102"/>
      <c r="AD804" s="1135"/>
      <c r="AE804" s="1136"/>
      <c r="AF804" s="1136"/>
      <c r="AG804" s="1137"/>
      <c r="AH804" s="1138"/>
      <c r="AI804" s="1139"/>
      <c r="AJ804" s="1140"/>
      <c r="AK804" s="1132"/>
      <c r="AL804" s="1133"/>
      <c r="AM804" s="1133"/>
      <c r="AN804" s="1133"/>
      <c r="AO804" s="1133"/>
      <c r="AP804" s="1134"/>
      <c r="AQ804" s="642" t="str">
        <f>IF(AK804="","",VLOOKUP(AK804,ﾃﾞｰﾀ一覧!$AH$4:$AR$66,2,FALSE))</f>
        <v/>
      </c>
      <c r="AR804" s="1084"/>
      <c r="AS804" s="1084"/>
      <c r="AT804" s="643" t="str">
        <f>IF(AK804="","",VLOOKUP(AK804,ﾃﾞｰﾀ一覧!$AH$4:$AR$66,3,FALSE))</f>
        <v/>
      </c>
      <c r="AU804" s="644" t="str">
        <f>IF(AK804="","",VLOOKUP(AK804,ﾃﾞｰﾀ一覧!$AH$4:$AR$66,5,FALSE))</f>
        <v/>
      </c>
      <c r="AV804" s="1084"/>
      <c r="AW804" s="1084"/>
      <c r="AX804" s="643" t="str">
        <f>IF(AK804="","",VLOOKUP(AK804,ﾃﾞｰﾀ一覧!$AH$4:$AR$66,6,FALSE))</f>
        <v/>
      </c>
      <c r="AY804" s="649" t="str">
        <f>IF(AK804="","",VLOOKUP(AK804,ﾃﾞｰﾀ一覧!$AH$4:$AR$66,8,FALSE))</f>
        <v/>
      </c>
      <c r="AZ804" s="1084"/>
      <c r="BA804" s="1084"/>
      <c r="BB804" s="388" t="str">
        <f>IF(AK804="","",VLOOKUP(AK804,ﾃﾞｰﾀ一覧!$AH$4:$AR$66,9,FALSE))</f>
        <v/>
      </c>
      <c r="BC804" s="1124"/>
      <c r="BD804" s="1125"/>
      <c r="BE804" s="1125"/>
      <c r="BF804" s="1124"/>
      <c r="BG804" s="1125"/>
      <c r="BH804" s="1125"/>
      <c r="BI804" s="1124"/>
      <c r="BJ804" s="1125"/>
      <c r="BK804" s="1150"/>
      <c r="BL804" s="1154"/>
      <c r="BM804" s="1155"/>
      <c r="BN804" s="1156"/>
      <c r="BO804" s="1109" t="str">
        <f>IF($AK804="","",IF($BF804="","",IF($BF804=ﾃﾞｰﾀ一覧!$U$37,"",IF($BF804=ﾃﾞｰﾀ一覧!$U$38,"",IF($AH804=ﾃﾞｰﾀ一覧!$U$25,VLOOKUP($AK804,ﾃﾞｰﾀ一覧!$AH$43:$AR$66,10,FALSE),VLOOKUP($AK804,ﾃﾞｰﾀ一覧!$AH$4:$AR$66,10,FALSE))))))</f>
        <v/>
      </c>
      <c r="BP804" s="1110"/>
      <c r="BQ804" s="1110"/>
      <c r="BR804" s="1111"/>
      <c r="BS804" s="1307">
        <f>IF($BL804="",0,VLOOKUP($BL804,ﾃﾞｰﾀ一覧!$AY$4:$BB$16,3,FALSE))+IF($BC804="",0,VLOOKUP($BC804,ﾃﾞｰﾀ一覧!$AY$4:$BB$16,3,FALSE))+IF($BD804="",0,VLOOKUP($BD804,ﾃﾞｰﾀ一覧!$AY$4:$BB$16,3,FALSE))</f>
        <v>0</v>
      </c>
      <c r="BT804" s="1307"/>
      <c r="BU804" s="1307"/>
      <c r="BV804" s="1112" t="str">
        <f>IF($BO804="","",IF($BF804=ﾃﾞｰﾀ一覧!$U$37,"",IF($BF804=ﾃﾞｰﾀ一覧!$U$38,"",IF($BO804=ﾃﾞｰﾀ一覧!$AT$27,ﾃﾞｰﾀ一覧!$AT$27,VLOOKUP($AK804,ﾃﾞｰﾀ一覧!$AH$4:$AR$66,11,FALSE)*IF($BO804=ﾃﾞｰﾀ一覧!$AT$17,($AR804+1)*($AV804+1),IF($BO804=ﾃﾞｰﾀ一覧!$AT$22,IF(COUNTIF($AD804,"*天端*"),ﾃﾞｰﾀ一覧!$AU$43/2,ﾃﾞｰﾀ一覧!$AU$43/3),IF($BO804=ﾃﾞｰﾀ一覧!$AT$20,$AR804*$AV804,IF($BO804=ﾃﾞｰﾀ一覧!$AT$21,$AV804,1))))))))</f>
        <v/>
      </c>
      <c r="BW804" s="1112"/>
      <c r="BX804" s="1112"/>
      <c r="BY804" s="1088" t="str">
        <f>IF($B804="","",IF($AH804="","",IF($CK804=ﾃﾞｰﾀ一覧!$U$53,ﾃﾞｰﾀ一覧!$U$61,IF($AH804=ﾃﾞｰﾀ一覧!$U$21,ﾃﾞｰﾀ一覧!$U$60,IF(OR($AH804=ﾃﾞｰﾀ一覧!$U$19,$AH804=ﾃﾞｰﾀ一覧!$U$20,$AH804=ﾃﾞｰﾀ一覧!$U$23,$AH804=ﾃﾞｰﾀ一覧!$U$22,$AH804=ﾃﾞｰﾀ一覧!$U$18,AH804=ﾃﾞｰﾀ一覧!$U$25),ﾃﾞｰﾀ一覧!$U$59,ﾃﾞｰﾀ一覧!$U$62)))))</f>
        <v/>
      </c>
      <c r="BZ804" s="1089"/>
      <c r="CA804" s="1113"/>
      <c r="CB804" s="1113"/>
      <c r="CC804" s="1113"/>
      <c r="CD804" s="1113"/>
      <c r="CE804" s="1113"/>
      <c r="CF804" s="1113"/>
      <c r="CG804" s="1113"/>
      <c r="CH804" s="1113"/>
      <c r="CI804" s="1114"/>
      <c r="CK804" s="240"/>
      <c r="CM804" s="378" t="str">
        <f t="shared" si="84"/>
        <v/>
      </c>
      <c r="CN804" s="379" t="str">
        <f t="shared" si="85"/>
        <v/>
      </c>
      <c r="CO804" s="379" t="str">
        <f t="shared" si="86"/>
        <v/>
      </c>
      <c r="CP804" s="380" t="str">
        <f t="shared" si="87"/>
        <v/>
      </c>
      <c r="CQ804" s="244"/>
      <c r="CR804" s="1100"/>
      <c r="CS804" s="1101"/>
      <c r="CT804" s="1102"/>
      <c r="CU804" s="1135"/>
      <c r="CV804" s="1136"/>
      <c r="CW804" s="1136"/>
      <c r="CX804" s="1137"/>
      <c r="CY804" s="1138"/>
      <c r="CZ804" s="1139"/>
      <c r="DA804" s="1140"/>
      <c r="DB804" s="1132"/>
      <c r="DC804" s="1133"/>
      <c r="DD804" s="1133"/>
      <c r="DE804" s="1133"/>
      <c r="DF804" s="1133"/>
      <c r="DG804" s="1134"/>
      <c r="DH804" s="580"/>
      <c r="DI804" s="1084"/>
      <c r="DJ804" s="1084"/>
      <c r="DK804" s="581"/>
      <c r="DL804" s="582"/>
      <c r="DM804" s="1084"/>
      <c r="DN804" s="1084"/>
      <c r="DO804" s="581"/>
      <c r="DP804" s="582"/>
      <c r="DQ804" s="1084"/>
      <c r="DR804" s="1084"/>
      <c r="DS804" s="583"/>
      <c r="DT804" s="1124"/>
      <c r="DU804" s="1125"/>
      <c r="DV804" s="1125"/>
      <c r="DW804" s="1124"/>
      <c r="DX804" s="1125"/>
      <c r="DY804" s="1150"/>
      <c r="DZ804" s="1362"/>
      <c r="EA804" s="1363"/>
      <c r="EB804" s="1362"/>
      <c r="EC804" s="1363"/>
      <c r="ED804" s="1362"/>
      <c r="EE804" s="1377"/>
      <c r="EF804" s="1378"/>
      <c r="EG804" s="1379"/>
      <c r="EH804" s="1379"/>
      <c r="EI804" s="1380"/>
      <c r="EJ804" s="1381"/>
      <c r="EK804" s="1381"/>
      <c r="EL804" s="1381"/>
      <c r="EM804" s="1382"/>
      <c r="EN804" s="1382"/>
      <c r="EO804" s="1382"/>
      <c r="EP804" s="1375"/>
      <c r="EQ804" s="1376"/>
      <c r="ER804" s="1113"/>
      <c r="ES804" s="1113"/>
      <c r="ET804" s="1113"/>
      <c r="EU804" s="1113"/>
      <c r="EV804" s="1113"/>
      <c r="EW804" s="1113"/>
      <c r="EX804" s="1113"/>
      <c r="EY804" s="1113"/>
      <c r="EZ804" s="1114"/>
    </row>
    <row r="805" spans="1:156" ht="30" customHeight="1" x14ac:dyDescent="0.2">
      <c r="A805" s="207">
        <f t="shared" si="88"/>
        <v>794</v>
      </c>
      <c r="B805" s="1103"/>
      <c r="C805" s="1104"/>
      <c r="D805" s="1303"/>
      <c r="E805" s="1304"/>
      <c r="F805" s="1094" t="str">
        <f t="shared" si="90"/>
        <v/>
      </c>
      <c r="G805" s="1095"/>
      <c r="H805" s="1095"/>
      <c r="I805" s="1095"/>
      <c r="J805" s="1095"/>
      <c r="K805" s="1095"/>
      <c r="L805" s="1095"/>
      <c r="M805" s="1095"/>
      <c r="N805" s="1095"/>
      <c r="O805" s="1095"/>
      <c r="P805" s="1095"/>
      <c r="Q805" s="1095"/>
      <c r="R805" s="1095"/>
      <c r="S805" s="1095"/>
      <c r="T805" s="1095"/>
      <c r="U805" s="1095"/>
      <c r="V805" s="1095"/>
      <c r="W805" s="1096"/>
      <c r="X805" s="1299">
        <f t="shared" si="89"/>
        <v>0</v>
      </c>
      <c r="Y805" s="1300"/>
      <c r="Z805" s="1301"/>
      <c r="AA805" s="1100"/>
      <c r="AB805" s="1101"/>
      <c r="AC805" s="1102"/>
      <c r="AD805" s="1135"/>
      <c r="AE805" s="1136"/>
      <c r="AF805" s="1136"/>
      <c r="AG805" s="1137"/>
      <c r="AH805" s="1138"/>
      <c r="AI805" s="1139"/>
      <c r="AJ805" s="1140"/>
      <c r="AK805" s="1132"/>
      <c r="AL805" s="1133"/>
      <c r="AM805" s="1133"/>
      <c r="AN805" s="1133"/>
      <c r="AO805" s="1133"/>
      <c r="AP805" s="1134"/>
      <c r="AQ805" s="642" t="str">
        <f>IF(AK805="","",VLOOKUP(AK805,ﾃﾞｰﾀ一覧!$AH$4:$AR$66,2,FALSE))</f>
        <v/>
      </c>
      <c r="AR805" s="1084"/>
      <c r="AS805" s="1084"/>
      <c r="AT805" s="643" t="str">
        <f>IF(AK805="","",VLOOKUP(AK805,ﾃﾞｰﾀ一覧!$AH$4:$AR$66,3,FALSE))</f>
        <v/>
      </c>
      <c r="AU805" s="644" t="str">
        <f>IF(AK805="","",VLOOKUP(AK805,ﾃﾞｰﾀ一覧!$AH$4:$AR$66,5,FALSE))</f>
        <v/>
      </c>
      <c r="AV805" s="1084"/>
      <c r="AW805" s="1084"/>
      <c r="AX805" s="643" t="str">
        <f>IF(AK805="","",VLOOKUP(AK805,ﾃﾞｰﾀ一覧!$AH$4:$AR$66,6,FALSE))</f>
        <v/>
      </c>
      <c r="AY805" s="649" t="str">
        <f>IF(AK805="","",VLOOKUP(AK805,ﾃﾞｰﾀ一覧!$AH$4:$AR$66,8,FALSE))</f>
        <v/>
      </c>
      <c r="AZ805" s="1084"/>
      <c r="BA805" s="1084"/>
      <c r="BB805" s="388" t="str">
        <f>IF(AK805="","",VLOOKUP(AK805,ﾃﾞｰﾀ一覧!$AH$4:$AR$66,9,FALSE))</f>
        <v/>
      </c>
      <c r="BC805" s="1124"/>
      <c r="BD805" s="1125"/>
      <c r="BE805" s="1125"/>
      <c r="BF805" s="1124"/>
      <c r="BG805" s="1125"/>
      <c r="BH805" s="1125"/>
      <c r="BI805" s="1124"/>
      <c r="BJ805" s="1125"/>
      <c r="BK805" s="1150"/>
      <c r="BL805" s="1154"/>
      <c r="BM805" s="1155"/>
      <c r="BN805" s="1156"/>
      <c r="BO805" s="1109" t="str">
        <f>IF($AK805="","",IF($BF805="","",IF($BF805=ﾃﾞｰﾀ一覧!$U$37,"",IF($BF805=ﾃﾞｰﾀ一覧!$U$38,"",IF($AH805=ﾃﾞｰﾀ一覧!$U$25,VLOOKUP($AK805,ﾃﾞｰﾀ一覧!$AH$43:$AR$66,10,FALSE),VLOOKUP($AK805,ﾃﾞｰﾀ一覧!$AH$4:$AR$66,10,FALSE))))))</f>
        <v/>
      </c>
      <c r="BP805" s="1110"/>
      <c r="BQ805" s="1110"/>
      <c r="BR805" s="1111"/>
      <c r="BS805" s="1307">
        <f>IF($BL805="",0,VLOOKUP($BL805,ﾃﾞｰﾀ一覧!$AY$4:$BB$16,3,FALSE))+IF($BC805="",0,VLOOKUP($BC805,ﾃﾞｰﾀ一覧!$AY$4:$BB$16,3,FALSE))+IF($BD805="",0,VLOOKUP($BD805,ﾃﾞｰﾀ一覧!$AY$4:$BB$16,3,FALSE))</f>
        <v>0</v>
      </c>
      <c r="BT805" s="1307"/>
      <c r="BU805" s="1307"/>
      <c r="BV805" s="1112" t="str">
        <f>IF($BO805="","",IF($BF805=ﾃﾞｰﾀ一覧!$U$37,"",IF($BF805=ﾃﾞｰﾀ一覧!$U$38,"",IF($BO805=ﾃﾞｰﾀ一覧!$AT$27,ﾃﾞｰﾀ一覧!$AT$27,VLOOKUP($AK805,ﾃﾞｰﾀ一覧!$AH$4:$AR$66,11,FALSE)*IF($BO805=ﾃﾞｰﾀ一覧!$AT$17,($AR805+1)*($AV805+1),IF($BO805=ﾃﾞｰﾀ一覧!$AT$22,IF(COUNTIF($AD805,"*天端*"),ﾃﾞｰﾀ一覧!$AU$43/2,ﾃﾞｰﾀ一覧!$AU$43/3),IF($BO805=ﾃﾞｰﾀ一覧!$AT$20,$AR805*$AV805,IF($BO805=ﾃﾞｰﾀ一覧!$AT$21,$AV805,1))))))))</f>
        <v/>
      </c>
      <c r="BW805" s="1112"/>
      <c r="BX805" s="1112"/>
      <c r="BY805" s="1088" t="str">
        <f>IF($B805="","",IF($AH805="","",IF($CK805=ﾃﾞｰﾀ一覧!$U$53,ﾃﾞｰﾀ一覧!$U$61,IF($AH805=ﾃﾞｰﾀ一覧!$U$21,ﾃﾞｰﾀ一覧!$U$60,IF(OR($AH805=ﾃﾞｰﾀ一覧!$U$19,$AH805=ﾃﾞｰﾀ一覧!$U$20,$AH805=ﾃﾞｰﾀ一覧!$U$23,$AH805=ﾃﾞｰﾀ一覧!$U$22,$AH805=ﾃﾞｰﾀ一覧!$U$18,AH805=ﾃﾞｰﾀ一覧!$U$25),ﾃﾞｰﾀ一覧!$U$59,ﾃﾞｰﾀ一覧!$U$62)))))</f>
        <v/>
      </c>
      <c r="BZ805" s="1089"/>
      <c r="CA805" s="1113"/>
      <c r="CB805" s="1113"/>
      <c r="CC805" s="1113"/>
      <c r="CD805" s="1113"/>
      <c r="CE805" s="1113"/>
      <c r="CF805" s="1113"/>
      <c r="CG805" s="1113"/>
      <c r="CH805" s="1113"/>
      <c r="CI805" s="1114"/>
      <c r="CK805" s="240"/>
      <c r="CM805" s="378" t="str">
        <f t="shared" si="84"/>
        <v/>
      </c>
      <c r="CN805" s="379" t="str">
        <f t="shared" si="85"/>
        <v/>
      </c>
      <c r="CO805" s="379" t="str">
        <f t="shared" si="86"/>
        <v/>
      </c>
      <c r="CP805" s="380" t="str">
        <f t="shared" si="87"/>
        <v/>
      </c>
      <c r="CQ805" s="244"/>
      <c r="CR805" s="1100"/>
      <c r="CS805" s="1101"/>
      <c r="CT805" s="1102"/>
      <c r="CU805" s="1135"/>
      <c r="CV805" s="1136"/>
      <c r="CW805" s="1136"/>
      <c r="CX805" s="1137"/>
      <c r="CY805" s="1138"/>
      <c r="CZ805" s="1139"/>
      <c r="DA805" s="1140"/>
      <c r="DB805" s="1132"/>
      <c r="DC805" s="1133"/>
      <c r="DD805" s="1133"/>
      <c r="DE805" s="1133"/>
      <c r="DF805" s="1133"/>
      <c r="DG805" s="1134"/>
      <c r="DH805" s="580"/>
      <c r="DI805" s="1084"/>
      <c r="DJ805" s="1084"/>
      <c r="DK805" s="581"/>
      <c r="DL805" s="582"/>
      <c r="DM805" s="1084"/>
      <c r="DN805" s="1084"/>
      <c r="DO805" s="581"/>
      <c r="DP805" s="582"/>
      <c r="DQ805" s="1084"/>
      <c r="DR805" s="1084"/>
      <c r="DS805" s="583"/>
      <c r="DT805" s="1124"/>
      <c r="DU805" s="1125"/>
      <c r="DV805" s="1125"/>
      <c r="DW805" s="1124"/>
      <c r="DX805" s="1125"/>
      <c r="DY805" s="1150"/>
      <c r="DZ805" s="1362"/>
      <c r="EA805" s="1363"/>
      <c r="EB805" s="1362"/>
      <c r="EC805" s="1363"/>
      <c r="ED805" s="1362"/>
      <c r="EE805" s="1377"/>
      <c r="EF805" s="1378"/>
      <c r="EG805" s="1379"/>
      <c r="EH805" s="1379"/>
      <c r="EI805" s="1380"/>
      <c r="EJ805" s="1381"/>
      <c r="EK805" s="1381"/>
      <c r="EL805" s="1381"/>
      <c r="EM805" s="1382"/>
      <c r="EN805" s="1382"/>
      <c r="EO805" s="1382"/>
      <c r="EP805" s="1375"/>
      <c r="EQ805" s="1376"/>
      <c r="ER805" s="1113"/>
      <c r="ES805" s="1113"/>
      <c r="ET805" s="1113"/>
      <c r="EU805" s="1113"/>
      <c r="EV805" s="1113"/>
      <c r="EW805" s="1113"/>
      <c r="EX805" s="1113"/>
      <c r="EY805" s="1113"/>
      <c r="EZ805" s="1114"/>
    </row>
    <row r="806" spans="1:156" ht="30" customHeight="1" x14ac:dyDescent="0.2">
      <c r="A806" s="207">
        <f t="shared" si="88"/>
        <v>795</v>
      </c>
      <c r="B806" s="1103"/>
      <c r="C806" s="1104"/>
      <c r="D806" s="1303"/>
      <c r="E806" s="1304"/>
      <c r="F806" s="1094" t="str">
        <f t="shared" si="90"/>
        <v/>
      </c>
      <c r="G806" s="1095"/>
      <c r="H806" s="1095"/>
      <c r="I806" s="1095"/>
      <c r="J806" s="1095"/>
      <c r="K806" s="1095"/>
      <c r="L806" s="1095"/>
      <c r="M806" s="1095"/>
      <c r="N806" s="1095"/>
      <c r="O806" s="1095"/>
      <c r="P806" s="1095"/>
      <c r="Q806" s="1095"/>
      <c r="R806" s="1095"/>
      <c r="S806" s="1095"/>
      <c r="T806" s="1095"/>
      <c r="U806" s="1095"/>
      <c r="V806" s="1095"/>
      <c r="W806" s="1096"/>
      <c r="X806" s="1299">
        <f t="shared" si="89"/>
        <v>0</v>
      </c>
      <c r="Y806" s="1300"/>
      <c r="Z806" s="1301"/>
      <c r="AA806" s="1100"/>
      <c r="AB806" s="1101"/>
      <c r="AC806" s="1102"/>
      <c r="AD806" s="1135"/>
      <c r="AE806" s="1136"/>
      <c r="AF806" s="1136"/>
      <c r="AG806" s="1137"/>
      <c r="AH806" s="1138"/>
      <c r="AI806" s="1139"/>
      <c r="AJ806" s="1140"/>
      <c r="AK806" s="1132"/>
      <c r="AL806" s="1133"/>
      <c r="AM806" s="1133"/>
      <c r="AN806" s="1133"/>
      <c r="AO806" s="1133"/>
      <c r="AP806" s="1134"/>
      <c r="AQ806" s="642" t="str">
        <f>IF(AK806="","",VLOOKUP(AK806,ﾃﾞｰﾀ一覧!$AH$4:$AR$66,2,FALSE))</f>
        <v/>
      </c>
      <c r="AR806" s="1084"/>
      <c r="AS806" s="1084"/>
      <c r="AT806" s="643" t="str">
        <f>IF(AK806="","",VLOOKUP(AK806,ﾃﾞｰﾀ一覧!$AH$4:$AR$66,3,FALSE))</f>
        <v/>
      </c>
      <c r="AU806" s="644" t="str">
        <f>IF(AK806="","",VLOOKUP(AK806,ﾃﾞｰﾀ一覧!$AH$4:$AR$66,5,FALSE))</f>
        <v/>
      </c>
      <c r="AV806" s="1084"/>
      <c r="AW806" s="1084"/>
      <c r="AX806" s="643" t="str">
        <f>IF(AK806="","",VLOOKUP(AK806,ﾃﾞｰﾀ一覧!$AH$4:$AR$66,6,FALSE))</f>
        <v/>
      </c>
      <c r="AY806" s="649" t="str">
        <f>IF(AK806="","",VLOOKUP(AK806,ﾃﾞｰﾀ一覧!$AH$4:$AR$66,8,FALSE))</f>
        <v/>
      </c>
      <c r="AZ806" s="1084"/>
      <c r="BA806" s="1084"/>
      <c r="BB806" s="388" t="str">
        <f>IF(AK806="","",VLOOKUP(AK806,ﾃﾞｰﾀ一覧!$AH$4:$AR$66,9,FALSE))</f>
        <v/>
      </c>
      <c r="BC806" s="1124"/>
      <c r="BD806" s="1125"/>
      <c r="BE806" s="1125"/>
      <c r="BF806" s="1124"/>
      <c r="BG806" s="1125"/>
      <c r="BH806" s="1125"/>
      <c r="BI806" s="1124"/>
      <c r="BJ806" s="1125"/>
      <c r="BK806" s="1150"/>
      <c r="BL806" s="1154"/>
      <c r="BM806" s="1155"/>
      <c r="BN806" s="1156"/>
      <c r="BO806" s="1109" t="str">
        <f>IF($AK806="","",IF($BF806="","",IF($BF806=ﾃﾞｰﾀ一覧!$U$37,"",IF($BF806=ﾃﾞｰﾀ一覧!$U$38,"",IF($AH806=ﾃﾞｰﾀ一覧!$U$25,VLOOKUP($AK806,ﾃﾞｰﾀ一覧!$AH$43:$AR$66,10,FALSE),VLOOKUP($AK806,ﾃﾞｰﾀ一覧!$AH$4:$AR$66,10,FALSE))))))</f>
        <v/>
      </c>
      <c r="BP806" s="1110"/>
      <c r="BQ806" s="1110"/>
      <c r="BR806" s="1111"/>
      <c r="BS806" s="1307">
        <f>IF($BL806="",0,VLOOKUP($BL806,ﾃﾞｰﾀ一覧!$AY$4:$BB$16,3,FALSE))+IF($BC806="",0,VLOOKUP($BC806,ﾃﾞｰﾀ一覧!$AY$4:$BB$16,3,FALSE))+IF($BD806="",0,VLOOKUP($BD806,ﾃﾞｰﾀ一覧!$AY$4:$BB$16,3,FALSE))</f>
        <v>0</v>
      </c>
      <c r="BT806" s="1307"/>
      <c r="BU806" s="1307"/>
      <c r="BV806" s="1112" t="str">
        <f>IF($BO806="","",IF($BF806=ﾃﾞｰﾀ一覧!$U$37,"",IF($BF806=ﾃﾞｰﾀ一覧!$U$38,"",IF($BO806=ﾃﾞｰﾀ一覧!$AT$27,ﾃﾞｰﾀ一覧!$AT$27,VLOOKUP($AK806,ﾃﾞｰﾀ一覧!$AH$4:$AR$66,11,FALSE)*IF($BO806=ﾃﾞｰﾀ一覧!$AT$17,($AR806+1)*($AV806+1),IF($BO806=ﾃﾞｰﾀ一覧!$AT$22,IF(COUNTIF($AD806,"*天端*"),ﾃﾞｰﾀ一覧!$AU$43/2,ﾃﾞｰﾀ一覧!$AU$43/3),IF($BO806=ﾃﾞｰﾀ一覧!$AT$20,$AR806*$AV806,IF($BO806=ﾃﾞｰﾀ一覧!$AT$21,$AV806,1))))))))</f>
        <v/>
      </c>
      <c r="BW806" s="1112"/>
      <c r="BX806" s="1112"/>
      <c r="BY806" s="1088" t="str">
        <f>IF($B806="","",IF($AH806="","",IF($CK806=ﾃﾞｰﾀ一覧!$U$53,ﾃﾞｰﾀ一覧!$U$61,IF($AH806=ﾃﾞｰﾀ一覧!$U$21,ﾃﾞｰﾀ一覧!$U$60,IF(OR($AH806=ﾃﾞｰﾀ一覧!$U$19,$AH806=ﾃﾞｰﾀ一覧!$U$20,$AH806=ﾃﾞｰﾀ一覧!$U$23,$AH806=ﾃﾞｰﾀ一覧!$U$22,$AH806=ﾃﾞｰﾀ一覧!$U$18,AH806=ﾃﾞｰﾀ一覧!$U$25),ﾃﾞｰﾀ一覧!$U$59,ﾃﾞｰﾀ一覧!$U$62)))))</f>
        <v/>
      </c>
      <c r="BZ806" s="1089"/>
      <c r="CA806" s="1113"/>
      <c r="CB806" s="1113"/>
      <c r="CC806" s="1113"/>
      <c r="CD806" s="1113"/>
      <c r="CE806" s="1113"/>
      <c r="CF806" s="1113"/>
      <c r="CG806" s="1113"/>
      <c r="CH806" s="1113"/>
      <c r="CI806" s="1114"/>
      <c r="CK806" s="240"/>
      <c r="CM806" s="378" t="str">
        <f t="shared" si="84"/>
        <v/>
      </c>
      <c r="CN806" s="379" t="str">
        <f t="shared" si="85"/>
        <v/>
      </c>
      <c r="CO806" s="379" t="str">
        <f t="shared" si="86"/>
        <v/>
      </c>
      <c r="CP806" s="380" t="str">
        <f t="shared" si="87"/>
        <v/>
      </c>
      <c r="CQ806" s="244"/>
      <c r="CR806" s="1100"/>
      <c r="CS806" s="1101"/>
      <c r="CT806" s="1102"/>
      <c r="CU806" s="1135"/>
      <c r="CV806" s="1136"/>
      <c r="CW806" s="1136"/>
      <c r="CX806" s="1137"/>
      <c r="CY806" s="1138"/>
      <c r="CZ806" s="1139"/>
      <c r="DA806" s="1140"/>
      <c r="DB806" s="1132"/>
      <c r="DC806" s="1133"/>
      <c r="DD806" s="1133"/>
      <c r="DE806" s="1133"/>
      <c r="DF806" s="1133"/>
      <c r="DG806" s="1134"/>
      <c r="DH806" s="580"/>
      <c r="DI806" s="1084"/>
      <c r="DJ806" s="1084"/>
      <c r="DK806" s="581"/>
      <c r="DL806" s="582"/>
      <c r="DM806" s="1084"/>
      <c r="DN806" s="1084"/>
      <c r="DO806" s="581"/>
      <c r="DP806" s="582"/>
      <c r="DQ806" s="1084"/>
      <c r="DR806" s="1084"/>
      <c r="DS806" s="583"/>
      <c r="DT806" s="1124"/>
      <c r="DU806" s="1125"/>
      <c r="DV806" s="1125"/>
      <c r="DW806" s="1124"/>
      <c r="DX806" s="1125"/>
      <c r="DY806" s="1150"/>
      <c r="DZ806" s="1362"/>
      <c r="EA806" s="1363"/>
      <c r="EB806" s="1362"/>
      <c r="EC806" s="1363"/>
      <c r="ED806" s="1362"/>
      <c r="EE806" s="1377"/>
      <c r="EF806" s="1378"/>
      <c r="EG806" s="1379"/>
      <c r="EH806" s="1379"/>
      <c r="EI806" s="1380"/>
      <c r="EJ806" s="1381"/>
      <c r="EK806" s="1381"/>
      <c r="EL806" s="1381"/>
      <c r="EM806" s="1382"/>
      <c r="EN806" s="1382"/>
      <c r="EO806" s="1382"/>
      <c r="EP806" s="1375"/>
      <c r="EQ806" s="1376"/>
      <c r="ER806" s="1113"/>
      <c r="ES806" s="1113"/>
      <c r="ET806" s="1113"/>
      <c r="EU806" s="1113"/>
      <c r="EV806" s="1113"/>
      <c r="EW806" s="1113"/>
      <c r="EX806" s="1113"/>
      <c r="EY806" s="1113"/>
      <c r="EZ806" s="1114"/>
    </row>
    <row r="807" spans="1:156" ht="30" customHeight="1" x14ac:dyDescent="0.2">
      <c r="A807" s="207">
        <f t="shared" si="88"/>
        <v>796</v>
      </c>
      <c r="B807" s="1103"/>
      <c r="C807" s="1104"/>
      <c r="D807" s="1303"/>
      <c r="E807" s="1304"/>
      <c r="F807" s="1094" t="str">
        <f t="shared" si="90"/>
        <v/>
      </c>
      <c r="G807" s="1095"/>
      <c r="H807" s="1095"/>
      <c r="I807" s="1095"/>
      <c r="J807" s="1095"/>
      <c r="K807" s="1095"/>
      <c r="L807" s="1095"/>
      <c r="M807" s="1095"/>
      <c r="N807" s="1095"/>
      <c r="O807" s="1095"/>
      <c r="P807" s="1095"/>
      <c r="Q807" s="1095"/>
      <c r="R807" s="1095"/>
      <c r="S807" s="1095"/>
      <c r="T807" s="1095"/>
      <c r="U807" s="1095"/>
      <c r="V807" s="1095"/>
      <c r="W807" s="1096"/>
      <c r="X807" s="1299">
        <f t="shared" si="89"/>
        <v>0</v>
      </c>
      <c r="Y807" s="1300"/>
      <c r="Z807" s="1301"/>
      <c r="AA807" s="1100"/>
      <c r="AB807" s="1101"/>
      <c r="AC807" s="1102"/>
      <c r="AD807" s="1135"/>
      <c r="AE807" s="1136"/>
      <c r="AF807" s="1136"/>
      <c r="AG807" s="1137"/>
      <c r="AH807" s="1138"/>
      <c r="AI807" s="1139"/>
      <c r="AJ807" s="1140"/>
      <c r="AK807" s="1132"/>
      <c r="AL807" s="1133"/>
      <c r="AM807" s="1133"/>
      <c r="AN807" s="1133"/>
      <c r="AO807" s="1133"/>
      <c r="AP807" s="1134"/>
      <c r="AQ807" s="642" t="str">
        <f>IF(AK807="","",VLOOKUP(AK807,ﾃﾞｰﾀ一覧!$AH$4:$AR$66,2,FALSE))</f>
        <v/>
      </c>
      <c r="AR807" s="1084"/>
      <c r="AS807" s="1084"/>
      <c r="AT807" s="643" t="str">
        <f>IF(AK807="","",VLOOKUP(AK807,ﾃﾞｰﾀ一覧!$AH$4:$AR$66,3,FALSE))</f>
        <v/>
      </c>
      <c r="AU807" s="644" t="str">
        <f>IF(AK807="","",VLOOKUP(AK807,ﾃﾞｰﾀ一覧!$AH$4:$AR$66,5,FALSE))</f>
        <v/>
      </c>
      <c r="AV807" s="1084"/>
      <c r="AW807" s="1084"/>
      <c r="AX807" s="643" t="str">
        <f>IF(AK807="","",VLOOKUP(AK807,ﾃﾞｰﾀ一覧!$AH$4:$AR$66,6,FALSE))</f>
        <v/>
      </c>
      <c r="AY807" s="649" t="str">
        <f>IF(AK807="","",VLOOKUP(AK807,ﾃﾞｰﾀ一覧!$AH$4:$AR$66,8,FALSE))</f>
        <v/>
      </c>
      <c r="AZ807" s="1084"/>
      <c r="BA807" s="1084"/>
      <c r="BB807" s="388" t="str">
        <f>IF(AK807="","",VLOOKUP(AK807,ﾃﾞｰﾀ一覧!$AH$4:$AR$66,9,FALSE))</f>
        <v/>
      </c>
      <c r="BC807" s="1124"/>
      <c r="BD807" s="1125"/>
      <c r="BE807" s="1125"/>
      <c r="BF807" s="1124"/>
      <c r="BG807" s="1125"/>
      <c r="BH807" s="1125"/>
      <c r="BI807" s="1124"/>
      <c r="BJ807" s="1125"/>
      <c r="BK807" s="1150"/>
      <c r="BL807" s="1154"/>
      <c r="BM807" s="1155"/>
      <c r="BN807" s="1156"/>
      <c r="BO807" s="1109" t="str">
        <f>IF($AK807="","",IF($BF807="","",IF($BF807=ﾃﾞｰﾀ一覧!$U$37,"",IF($BF807=ﾃﾞｰﾀ一覧!$U$38,"",IF($AH807=ﾃﾞｰﾀ一覧!$U$25,VLOOKUP($AK807,ﾃﾞｰﾀ一覧!$AH$43:$AR$66,10,FALSE),VLOOKUP($AK807,ﾃﾞｰﾀ一覧!$AH$4:$AR$66,10,FALSE))))))</f>
        <v/>
      </c>
      <c r="BP807" s="1110"/>
      <c r="BQ807" s="1110"/>
      <c r="BR807" s="1111"/>
      <c r="BS807" s="1307">
        <f>IF($BL807="",0,VLOOKUP($BL807,ﾃﾞｰﾀ一覧!$AY$4:$BB$16,3,FALSE))+IF($BC807="",0,VLOOKUP($BC807,ﾃﾞｰﾀ一覧!$AY$4:$BB$16,3,FALSE))+IF($BD807="",0,VLOOKUP($BD807,ﾃﾞｰﾀ一覧!$AY$4:$BB$16,3,FALSE))</f>
        <v>0</v>
      </c>
      <c r="BT807" s="1307"/>
      <c r="BU807" s="1307"/>
      <c r="BV807" s="1112" t="str">
        <f>IF($BO807="","",IF($BF807=ﾃﾞｰﾀ一覧!$U$37,"",IF($BF807=ﾃﾞｰﾀ一覧!$U$38,"",IF($BO807=ﾃﾞｰﾀ一覧!$AT$27,ﾃﾞｰﾀ一覧!$AT$27,VLOOKUP($AK807,ﾃﾞｰﾀ一覧!$AH$4:$AR$66,11,FALSE)*IF($BO807=ﾃﾞｰﾀ一覧!$AT$17,($AR807+1)*($AV807+1),IF($BO807=ﾃﾞｰﾀ一覧!$AT$22,IF(COUNTIF($AD807,"*天端*"),ﾃﾞｰﾀ一覧!$AU$43/2,ﾃﾞｰﾀ一覧!$AU$43/3),IF($BO807=ﾃﾞｰﾀ一覧!$AT$20,$AR807*$AV807,IF($BO807=ﾃﾞｰﾀ一覧!$AT$21,$AV807,1))))))))</f>
        <v/>
      </c>
      <c r="BW807" s="1112"/>
      <c r="BX807" s="1112"/>
      <c r="BY807" s="1088" t="str">
        <f>IF($B807="","",IF($AH807="","",IF($CK807=ﾃﾞｰﾀ一覧!$U$53,ﾃﾞｰﾀ一覧!$U$61,IF($AH807=ﾃﾞｰﾀ一覧!$U$21,ﾃﾞｰﾀ一覧!$U$60,IF(OR($AH807=ﾃﾞｰﾀ一覧!$U$19,$AH807=ﾃﾞｰﾀ一覧!$U$20,$AH807=ﾃﾞｰﾀ一覧!$U$23,$AH807=ﾃﾞｰﾀ一覧!$U$22,$AH807=ﾃﾞｰﾀ一覧!$U$18,AH807=ﾃﾞｰﾀ一覧!$U$25),ﾃﾞｰﾀ一覧!$U$59,ﾃﾞｰﾀ一覧!$U$62)))))</f>
        <v/>
      </c>
      <c r="BZ807" s="1089"/>
      <c r="CA807" s="1113"/>
      <c r="CB807" s="1113"/>
      <c r="CC807" s="1113"/>
      <c r="CD807" s="1113"/>
      <c r="CE807" s="1113"/>
      <c r="CF807" s="1113"/>
      <c r="CG807" s="1113"/>
      <c r="CH807" s="1113"/>
      <c r="CI807" s="1114"/>
      <c r="CK807" s="240"/>
      <c r="CM807" s="378" t="str">
        <f t="shared" si="84"/>
        <v/>
      </c>
      <c r="CN807" s="379" t="str">
        <f t="shared" si="85"/>
        <v/>
      </c>
      <c r="CO807" s="379" t="str">
        <f t="shared" si="86"/>
        <v/>
      </c>
      <c r="CP807" s="380" t="str">
        <f t="shared" si="87"/>
        <v/>
      </c>
      <c r="CQ807" s="244"/>
      <c r="CR807" s="1100"/>
      <c r="CS807" s="1101"/>
      <c r="CT807" s="1102"/>
      <c r="CU807" s="1135"/>
      <c r="CV807" s="1136"/>
      <c r="CW807" s="1136"/>
      <c r="CX807" s="1137"/>
      <c r="CY807" s="1138"/>
      <c r="CZ807" s="1139"/>
      <c r="DA807" s="1140"/>
      <c r="DB807" s="1132"/>
      <c r="DC807" s="1133"/>
      <c r="DD807" s="1133"/>
      <c r="DE807" s="1133"/>
      <c r="DF807" s="1133"/>
      <c r="DG807" s="1134"/>
      <c r="DH807" s="580"/>
      <c r="DI807" s="1084"/>
      <c r="DJ807" s="1084"/>
      <c r="DK807" s="581"/>
      <c r="DL807" s="582"/>
      <c r="DM807" s="1084"/>
      <c r="DN807" s="1084"/>
      <c r="DO807" s="581"/>
      <c r="DP807" s="582"/>
      <c r="DQ807" s="1084"/>
      <c r="DR807" s="1084"/>
      <c r="DS807" s="583"/>
      <c r="DT807" s="1124"/>
      <c r="DU807" s="1125"/>
      <c r="DV807" s="1125"/>
      <c r="DW807" s="1124"/>
      <c r="DX807" s="1125"/>
      <c r="DY807" s="1150"/>
      <c r="DZ807" s="1362"/>
      <c r="EA807" s="1363"/>
      <c r="EB807" s="1362"/>
      <c r="EC807" s="1363"/>
      <c r="ED807" s="1362"/>
      <c r="EE807" s="1377"/>
      <c r="EF807" s="1378"/>
      <c r="EG807" s="1379"/>
      <c r="EH807" s="1379"/>
      <c r="EI807" s="1380"/>
      <c r="EJ807" s="1381"/>
      <c r="EK807" s="1381"/>
      <c r="EL807" s="1381"/>
      <c r="EM807" s="1382"/>
      <c r="EN807" s="1382"/>
      <c r="EO807" s="1382"/>
      <c r="EP807" s="1375"/>
      <c r="EQ807" s="1376"/>
      <c r="ER807" s="1113"/>
      <c r="ES807" s="1113"/>
      <c r="ET807" s="1113"/>
      <c r="EU807" s="1113"/>
      <c r="EV807" s="1113"/>
      <c r="EW807" s="1113"/>
      <c r="EX807" s="1113"/>
      <c r="EY807" s="1113"/>
      <c r="EZ807" s="1114"/>
    </row>
    <row r="808" spans="1:156" ht="30" customHeight="1" x14ac:dyDescent="0.2">
      <c r="A808" s="207">
        <f t="shared" si="88"/>
        <v>797</v>
      </c>
      <c r="B808" s="1103"/>
      <c r="C808" s="1104"/>
      <c r="D808" s="1303"/>
      <c r="E808" s="1304"/>
      <c r="F808" s="1094" t="str">
        <f t="shared" si="90"/>
        <v/>
      </c>
      <c r="G808" s="1095"/>
      <c r="H808" s="1095"/>
      <c r="I808" s="1095"/>
      <c r="J808" s="1095"/>
      <c r="K808" s="1095"/>
      <c r="L808" s="1095"/>
      <c r="M808" s="1095"/>
      <c r="N808" s="1095"/>
      <c r="O808" s="1095"/>
      <c r="P808" s="1095"/>
      <c r="Q808" s="1095"/>
      <c r="R808" s="1095"/>
      <c r="S808" s="1095"/>
      <c r="T808" s="1095"/>
      <c r="U808" s="1095"/>
      <c r="V808" s="1095"/>
      <c r="W808" s="1096"/>
      <c r="X808" s="1299">
        <f t="shared" si="89"/>
        <v>0</v>
      </c>
      <c r="Y808" s="1300"/>
      <c r="Z808" s="1301"/>
      <c r="AA808" s="1100"/>
      <c r="AB808" s="1101"/>
      <c r="AC808" s="1102"/>
      <c r="AD808" s="1135"/>
      <c r="AE808" s="1136"/>
      <c r="AF808" s="1136"/>
      <c r="AG808" s="1137"/>
      <c r="AH808" s="1138"/>
      <c r="AI808" s="1139"/>
      <c r="AJ808" s="1140"/>
      <c r="AK808" s="1132"/>
      <c r="AL808" s="1133"/>
      <c r="AM808" s="1133"/>
      <c r="AN808" s="1133"/>
      <c r="AO808" s="1133"/>
      <c r="AP808" s="1134"/>
      <c r="AQ808" s="642" t="str">
        <f>IF(AK808="","",VLOOKUP(AK808,ﾃﾞｰﾀ一覧!$AH$4:$AR$66,2,FALSE))</f>
        <v/>
      </c>
      <c r="AR808" s="1084"/>
      <c r="AS808" s="1084"/>
      <c r="AT808" s="643" t="str">
        <f>IF(AK808="","",VLOOKUP(AK808,ﾃﾞｰﾀ一覧!$AH$4:$AR$66,3,FALSE))</f>
        <v/>
      </c>
      <c r="AU808" s="644" t="str">
        <f>IF(AK808="","",VLOOKUP(AK808,ﾃﾞｰﾀ一覧!$AH$4:$AR$66,5,FALSE))</f>
        <v/>
      </c>
      <c r="AV808" s="1084"/>
      <c r="AW808" s="1084"/>
      <c r="AX808" s="643" t="str">
        <f>IF(AK808="","",VLOOKUP(AK808,ﾃﾞｰﾀ一覧!$AH$4:$AR$66,6,FALSE))</f>
        <v/>
      </c>
      <c r="AY808" s="649" t="str">
        <f>IF(AK808="","",VLOOKUP(AK808,ﾃﾞｰﾀ一覧!$AH$4:$AR$66,8,FALSE))</f>
        <v/>
      </c>
      <c r="AZ808" s="1084"/>
      <c r="BA808" s="1084"/>
      <c r="BB808" s="388" t="str">
        <f>IF(AK808="","",VLOOKUP(AK808,ﾃﾞｰﾀ一覧!$AH$4:$AR$66,9,FALSE))</f>
        <v/>
      </c>
      <c r="BC808" s="1124"/>
      <c r="BD808" s="1125"/>
      <c r="BE808" s="1125"/>
      <c r="BF808" s="1124"/>
      <c r="BG808" s="1125"/>
      <c r="BH808" s="1125"/>
      <c r="BI808" s="1124"/>
      <c r="BJ808" s="1125"/>
      <c r="BK808" s="1150"/>
      <c r="BL808" s="1154"/>
      <c r="BM808" s="1155"/>
      <c r="BN808" s="1156"/>
      <c r="BO808" s="1109" t="str">
        <f>IF($AK808="","",IF($BF808="","",IF($BF808=ﾃﾞｰﾀ一覧!$U$37,"",IF($BF808=ﾃﾞｰﾀ一覧!$U$38,"",IF($AH808=ﾃﾞｰﾀ一覧!$U$25,VLOOKUP($AK808,ﾃﾞｰﾀ一覧!$AH$43:$AR$66,10,FALSE),VLOOKUP($AK808,ﾃﾞｰﾀ一覧!$AH$4:$AR$66,10,FALSE))))))</f>
        <v/>
      </c>
      <c r="BP808" s="1110"/>
      <c r="BQ808" s="1110"/>
      <c r="BR808" s="1111"/>
      <c r="BS808" s="1307">
        <f>IF($BL808="",0,VLOOKUP($BL808,ﾃﾞｰﾀ一覧!$AY$4:$BB$16,3,FALSE))+IF($BC808="",0,VLOOKUP($BC808,ﾃﾞｰﾀ一覧!$AY$4:$BB$16,3,FALSE))+IF($BD808="",0,VLOOKUP($BD808,ﾃﾞｰﾀ一覧!$AY$4:$BB$16,3,FALSE))</f>
        <v>0</v>
      </c>
      <c r="BT808" s="1307"/>
      <c r="BU808" s="1307"/>
      <c r="BV808" s="1112" t="str">
        <f>IF($BO808="","",IF($BF808=ﾃﾞｰﾀ一覧!$U$37,"",IF($BF808=ﾃﾞｰﾀ一覧!$U$38,"",IF($BO808=ﾃﾞｰﾀ一覧!$AT$27,ﾃﾞｰﾀ一覧!$AT$27,VLOOKUP($AK808,ﾃﾞｰﾀ一覧!$AH$4:$AR$66,11,FALSE)*IF($BO808=ﾃﾞｰﾀ一覧!$AT$17,($AR808+1)*($AV808+1),IF($BO808=ﾃﾞｰﾀ一覧!$AT$22,IF(COUNTIF($AD808,"*天端*"),ﾃﾞｰﾀ一覧!$AU$43/2,ﾃﾞｰﾀ一覧!$AU$43/3),IF($BO808=ﾃﾞｰﾀ一覧!$AT$20,$AR808*$AV808,IF($BO808=ﾃﾞｰﾀ一覧!$AT$21,$AV808,1))))))))</f>
        <v/>
      </c>
      <c r="BW808" s="1112"/>
      <c r="BX808" s="1112"/>
      <c r="BY808" s="1088" t="str">
        <f>IF($B808="","",IF($AH808="","",IF($CK808=ﾃﾞｰﾀ一覧!$U$53,ﾃﾞｰﾀ一覧!$U$61,IF($AH808=ﾃﾞｰﾀ一覧!$U$21,ﾃﾞｰﾀ一覧!$U$60,IF(OR($AH808=ﾃﾞｰﾀ一覧!$U$19,$AH808=ﾃﾞｰﾀ一覧!$U$20,$AH808=ﾃﾞｰﾀ一覧!$U$23,$AH808=ﾃﾞｰﾀ一覧!$U$22,$AH808=ﾃﾞｰﾀ一覧!$U$18,AH808=ﾃﾞｰﾀ一覧!$U$25),ﾃﾞｰﾀ一覧!$U$59,ﾃﾞｰﾀ一覧!$U$62)))))</f>
        <v/>
      </c>
      <c r="BZ808" s="1089"/>
      <c r="CA808" s="1113"/>
      <c r="CB808" s="1113"/>
      <c r="CC808" s="1113"/>
      <c r="CD808" s="1113"/>
      <c r="CE808" s="1113"/>
      <c r="CF808" s="1113"/>
      <c r="CG808" s="1113"/>
      <c r="CH808" s="1113"/>
      <c r="CI808" s="1114"/>
      <c r="CK808" s="240"/>
      <c r="CM808" s="378" t="str">
        <f t="shared" si="84"/>
        <v/>
      </c>
      <c r="CN808" s="379" t="str">
        <f t="shared" si="85"/>
        <v/>
      </c>
      <c r="CO808" s="379" t="str">
        <f t="shared" si="86"/>
        <v/>
      </c>
      <c r="CP808" s="380" t="str">
        <f t="shared" si="87"/>
        <v/>
      </c>
      <c r="CQ808" s="244"/>
      <c r="CR808" s="1100"/>
      <c r="CS808" s="1101"/>
      <c r="CT808" s="1102"/>
      <c r="CU808" s="1135"/>
      <c r="CV808" s="1136"/>
      <c r="CW808" s="1136"/>
      <c r="CX808" s="1137"/>
      <c r="CY808" s="1138"/>
      <c r="CZ808" s="1139"/>
      <c r="DA808" s="1140"/>
      <c r="DB808" s="1132"/>
      <c r="DC808" s="1133"/>
      <c r="DD808" s="1133"/>
      <c r="DE808" s="1133"/>
      <c r="DF808" s="1133"/>
      <c r="DG808" s="1134"/>
      <c r="DH808" s="580"/>
      <c r="DI808" s="1084"/>
      <c r="DJ808" s="1084"/>
      <c r="DK808" s="581"/>
      <c r="DL808" s="582"/>
      <c r="DM808" s="1084"/>
      <c r="DN808" s="1084"/>
      <c r="DO808" s="581"/>
      <c r="DP808" s="582"/>
      <c r="DQ808" s="1084"/>
      <c r="DR808" s="1084"/>
      <c r="DS808" s="583"/>
      <c r="DT808" s="1124"/>
      <c r="DU808" s="1125"/>
      <c r="DV808" s="1125"/>
      <c r="DW808" s="1124"/>
      <c r="DX808" s="1125"/>
      <c r="DY808" s="1150"/>
      <c r="DZ808" s="1362"/>
      <c r="EA808" s="1363"/>
      <c r="EB808" s="1362"/>
      <c r="EC808" s="1363"/>
      <c r="ED808" s="1362"/>
      <c r="EE808" s="1377"/>
      <c r="EF808" s="1378"/>
      <c r="EG808" s="1379"/>
      <c r="EH808" s="1379"/>
      <c r="EI808" s="1380"/>
      <c r="EJ808" s="1381"/>
      <c r="EK808" s="1381"/>
      <c r="EL808" s="1381"/>
      <c r="EM808" s="1382"/>
      <c r="EN808" s="1382"/>
      <c r="EO808" s="1382"/>
      <c r="EP808" s="1375"/>
      <c r="EQ808" s="1376"/>
      <c r="ER808" s="1113"/>
      <c r="ES808" s="1113"/>
      <c r="ET808" s="1113"/>
      <c r="EU808" s="1113"/>
      <c r="EV808" s="1113"/>
      <c r="EW808" s="1113"/>
      <c r="EX808" s="1113"/>
      <c r="EY808" s="1113"/>
      <c r="EZ808" s="1114"/>
    </row>
    <row r="809" spans="1:156" ht="30" customHeight="1" x14ac:dyDescent="0.2">
      <c r="A809" s="207">
        <f t="shared" si="88"/>
        <v>798</v>
      </c>
      <c r="B809" s="1103"/>
      <c r="C809" s="1104"/>
      <c r="D809" s="1303"/>
      <c r="E809" s="1304"/>
      <c r="F809" s="1094" t="str">
        <f t="shared" si="90"/>
        <v/>
      </c>
      <c r="G809" s="1095"/>
      <c r="H809" s="1095"/>
      <c r="I809" s="1095"/>
      <c r="J809" s="1095"/>
      <c r="K809" s="1095"/>
      <c r="L809" s="1095"/>
      <c r="M809" s="1095"/>
      <c r="N809" s="1095"/>
      <c r="O809" s="1095"/>
      <c r="P809" s="1095"/>
      <c r="Q809" s="1095"/>
      <c r="R809" s="1095"/>
      <c r="S809" s="1095"/>
      <c r="T809" s="1095"/>
      <c r="U809" s="1095"/>
      <c r="V809" s="1095"/>
      <c r="W809" s="1096"/>
      <c r="X809" s="1299">
        <f t="shared" si="89"/>
        <v>0</v>
      </c>
      <c r="Y809" s="1300"/>
      <c r="Z809" s="1301"/>
      <c r="AA809" s="1100"/>
      <c r="AB809" s="1101"/>
      <c r="AC809" s="1102"/>
      <c r="AD809" s="1135"/>
      <c r="AE809" s="1136"/>
      <c r="AF809" s="1136"/>
      <c r="AG809" s="1137"/>
      <c r="AH809" s="1138"/>
      <c r="AI809" s="1139"/>
      <c r="AJ809" s="1140"/>
      <c r="AK809" s="1132"/>
      <c r="AL809" s="1133"/>
      <c r="AM809" s="1133"/>
      <c r="AN809" s="1133"/>
      <c r="AO809" s="1133"/>
      <c r="AP809" s="1134"/>
      <c r="AQ809" s="642" t="str">
        <f>IF(AK809="","",VLOOKUP(AK809,ﾃﾞｰﾀ一覧!$AH$4:$AR$66,2,FALSE))</f>
        <v/>
      </c>
      <c r="AR809" s="1084"/>
      <c r="AS809" s="1084"/>
      <c r="AT809" s="643" t="str">
        <f>IF(AK809="","",VLOOKUP(AK809,ﾃﾞｰﾀ一覧!$AH$4:$AR$66,3,FALSE))</f>
        <v/>
      </c>
      <c r="AU809" s="644" t="str">
        <f>IF(AK809="","",VLOOKUP(AK809,ﾃﾞｰﾀ一覧!$AH$4:$AR$66,5,FALSE))</f>
        <v/>
      </c>
      <c r="AV809" s="1084"/>
      <c r="AW809" s="1084"/>
      <c r="AX809" s="643" t="str">
        <f>IF(AK809="","",VLOOKUP(AK809,ﾃﾞｰﾀ一覧!$AH$4:$AR$66,6,FALSE))</f>
        <v/>
      </c>
      <c r="AY809" s="649" t="str">
        <f>IF(AK809="","",VLOOKUP(AK809,ﾃﾞｰﾀ一覧!$AH$4:$AR$66,8,FALSE))</f>
        <v/>
      </c>
      <c r="AZ809" s="1084"/>
      <c r="BA809" s="1084"/>
      <c r="BB809" s="388" t="str">
        <f>IF(AK809="","",VLOOKUP(AK809,ﾃﾞｰﾀ一覧!$AH$4:$AR$66,9,FALSE))</f>
        <v/>
      </c>
      <c r="BC809" s="1124"/>
      <c r="BD809" s="1125"/>
      <c r="BE809" s="1125"/>
      <c r="BF809" s="1124"/>
      <c r="BG809" s="1125"/>
      <c r="BH809" s="1125"/>
      <c r="BI809" s="1124"/>
      <c r="BJ809" s="1125"/>
      <c r="BK809" s="1150"/>
      <c r="BL809" s="1154"/>
      <c r="BM809" s="1155"/>
      <c r="BN809" s="1156"/>
      <c r="BO809" s="1109" t="str">
        <f>IF($AK809="","",IF($BF809="","",IF($BF809=ﾃﾞｰﾀ一覧!$U$37,"",IF($BF809=ﾃﾞｰﾀ一覧!$U$38,"",IF($AH809=ﾃﾞｰﾀ一覧!$U$25,VLOOKUP($AK809,ﾃﾞｰﾀ一覧!$AH$43:$AR$66,10,FALSE),VLOOKUP($AK809,ﾃﾞｰﾀ一覧!$AH$4:$AR$66,10,FALSE))))))</f>
        <v/>
      </c>
      <c r="BP809" s="1110"/>
      <c r="BQ809" s="1110"/>
      <c r="BR809" s="1111"/>
      <c r="BS809" s="1307">
        <f>IF($BL809="",0,VLOOKUP($BL809,ﾃﾞｰﾀ一覧!$AY$4:$BB$16,3,FALSE))+IF($BC809="",0,VLOOKUP($BC809,ﾃﾞｰﾀ一覧!$AY$4:$BB$16,3,FALSE))+IF($BD809="",0,VLOOKUP($BD809,ﾃﾞｰﾀ一覧!$AY$4:$BB$16,3,FALSE))</f>
        <v>0</v>
      </c>
      <c r="BT809" s="1307"/>
      <c r="BU809" s="1307"/>
      <c r="BV809" s="1112" t="str">
        <f>IF($BO809="","",IF($BF809=ﾃﾞｰﾀ一覧!$U$37,"",IF($BF809=ﾃﾞｰﾀ一覧!$U$38,"",IF($BO809=ﾃﾞｰﾀ一覧!$AT$27,ﾃﾞｰﾀ一覧!$AT$27,VLOOKUP($AK809,ﾃﾞｰﾀ一覧!$AH$4:$AR$66,11,FALSE)*IF($BO809=ﾃﾞｰﾀ一覧!$AT$17,($AR809+1)*($AV809+1),IF($BO809=ﾃﾞｰﾀ一覧!$AT$22,IF(COUNTIF($AD809,"*天端*"),ﾃﾞｰﾀ一覧!$AU$43/2,ﾃﾞｰﾀ一覧!$AU$43/3),IF($BO809=ﾃﾞｰﾀ一覧!$AT$20,$AR809*$AV809,IF($BO809=ﾃﾞｰﾀ一覧!$AT$21,$AV809,1))))))))</f>
        <v/>
      </c>
      <c r="BW809" s="1112"/>
      <c r="BX809" s="1112"/>
      <c r="BY809" s="1088" t="str">
        <f>IF($B809="","",IF($AH809="","",IF($CK809=ﾃﾞｰﾀ一覧!$U$53,ﾃﾞｰﾀ一覧!$U$61,IF($AH809=ﾃﾞｰﾀ一覧!$U$21,ﾃﾞｰﾀ一覧!$U$60,IF(OR($AH809=ﾃﾞｰﾀ一覧!$U$19,$AH809=ﾃﾞｰﾀ一覧!$U$20,$AH809=ﾃﾞｰﾀ一覧!$U$23,$AH809=ﾃﾞｰﾀ一覧!$U$22,$AH809=ﾃﾞｰﾀ一覧!$U$18,AH809=ﾃﾞｰﾀ一覧!$U$25),ﾃﾞｰﾀ一覧!$U$59,ﾃﾞｰﾀ一覧!$U$62)))))</f>
        <v/>
      </c>
      <c r="BZ809" s="1089"/>
      <c r="CA809" s="1113"/>
      <c r="CB809" s="1113"/>
      <c r="CC809" s="1113"/>
      <c r="CD809" s="1113"/>
      <c r="CE809" s="1113"/>
      <c r="CF809" s="1113"/>
      <c r="CG809" s="1113"/>
      <c r="CH809" s="1113"/>
      <c r="CI809" s="1114"/>
      <c r="CK809" s="240"/>
      <c r="CM809" s="378" t="str">
        <f t="shared" si="84"/>
        <v/>
      </c>
      <c r="CN809" s="379" t="str">
        <f t="shared" si="85"/>
        <v/>
      </c>
      <c r="CO809" s="379" t="str">
        <f t="shared" si="86"/>
        <v/>
      </c>
      <c r="CP809" s="380" t="str">
        <f t="shared" si="87"/>
        <v/>
      </c>
      <c r="CQ809" s="244"/>
      <c r="CR809" s="1100"/>
      <c r="CS809" s="1101"/>
      <c r="CT809" s="1102"/>
      <c r="CU809" s="1135"/>
      <c r="CV809" s="1136"/>
      <c r="CW809" s="1136"/>
      <c r="CX809" s="1137"/>
      <c r="CY809" s="1138"/>
      <c r="CZ809" s="1139"/>
      <c r="DA809" s="1140"/>
      <c r="DB809" s="1132"/>
      <c r="DC809" s="1133"/>
      <c r="DD809" s="1133"/>
      <c r="DE809" s="1133"/>
      <c r="DF809" s="1133"/>
      <c r="DG809" s="1134"/>
      <c r="DH809" s="580"/>
      <c r="DI809" s="1084"/>
      <c r="DJ809" s="1084"/>
      <c r="DK809" s="581"/>
      <c r="DL809" s="582"/>
      <c r="DM809" s="1084"/>
      <c r="DN809" s="1084"/>
      <c r="DO809" s="581"/>
      <c r="DP809" s="582"/>
      <c r="DQ809" s="1084"/>
      <c r="DR809" s="1084"/>
      <c r="DS809" s="583"/>
      <c r="DT809" s="1124"/>
      <c r="DU809" s="1125"/>
      <c r="DV809" s="1125"/>
      <c r="DW809" s="1124"/>
      <c r="DX809" s="1125"/>
      <c r="DY809" s="1150"/>
      <c r="DZ809" s="1362"/>
      <c r="EA809" s="1363"/>
      <c r="EB809" s="1362"/>
      <c r="EC809" s="1363"/>
      <c r="ED809" s="1362"/>
      <c r="EE809" s="1377"/>
      <c r="EF809" s="1378"/>
      <c r="EG809" s="1379"/>
      <c r="EH809" s="1379"/>
      <c r="EI809" s="1380"/>
      <c r="EJ809" s="1381"/>
      <c r="EK809" s="1381"/>
      <c r="EL809" s="1381"/>
      <c r="EM809" s="1382"/>
      <c r="EN809" s="1382"/>
      <c r="EO809" s="1382"/>
      <c r="EP809" s="1375"/>
      <c r="EQ809" s="1376"/>
      <c r="ER809" s="1113"/>
      <c r="ES809" s="1113"/>
      <c r="ET809" s="1113"/>
      <c r="EU809" s="1113"/>
      <c r="EV809" s="1113"/>
      <c r="EW809" s="1113"/>
      <c r="EX809" s="1113"/>
      <c r="EY809" s="1113"/>
      <c r="EZ809" s="1114"/>
    </row>
    <row r="810" spans="1:156" ht="30" customHeight="1" x14ac:dyDescent="0.2">
      <c r="A810" s="207">
        <f t="shared" si="88"/>
        <v>799</v>
      </c>
      <c r="B810" s="1103"/>
      <c r="C810" s="1104"/>
      <c r="D810" s="1303"/>
      <c r="E810" s="1304"/>
      <c r="F810" s="1094" t="str">
        <f t="shared" si="90"/>
        <v/>
      </c>
      <c r="G810" s="1095"/>
      <c r="H810" s="1095"/>
      <c r="I810" s="1095"/>
      <c r="J810" s="1095"/>
      <c r="K810" s="1095"/>
      <c r="L810" s="1095"/>
      <c r="M810" s="1095"/>
      <c r="N810" s="1095"/>
      <c r="O810" s="1095"/>
      <c r="P810" s="1095"/>
      <c r="Q810" s="1095"/>
      <c r="R810" s="1095"/>
      <c r="S810" s="1095"/>
      <c r="T810" s="1095"/>
      <c r="U810" s="1095"/>
      <c r="V810" s="1095"/>
      <c r="W810" s="1096"/>
      <c r="X810" s="1299">
        <f t="shared" si="89"/>
        <v>0</v>
      </c>
      <c r="Y810" s="1300"/>
      <c r="Z810" s="1301"/>
      <c r="AA810" s="1100"/>
      <c r="AB810" s="1101"/>
      <c r="AC810" s="1102"/>
      <c r="AD810" s="1135"/>
      <c r="AE810" s="1136"/>
      <c r="AF810" s="1136"/>
      <c r="AG810" s="1137"/>
      <c r="AH810" s="1138"/>
      <c r="AI810" s="1139"/>
      <c r="AJ810" s="1140"/>
      <c r="AK810" s="1132"/>
      <c r="AL810" s="1133"/>
      <c r="AM810" s="1133"/>
      <c r="AN810" s="1133"/>
      <c r="AO810" s="1133"/>
      <c r="AP810" s="1134"/>
      <c r="AQ810" s="642" t="str">
        <f>IF(AK810="","",VLOOKUP(AK810,ﾃﾞｰﾀ一覧!$AH$4:$AR$66,2,FALSE))</f>
        <v/>
      </c>
      <c r="AR810" s="1084"/>
      <c r="AS810" s="1084"/>
      <c r="AT810" s="643" t="str">
        <f>IF(AK810="","",VLOOKUP(AK810,ﾃﾞｰﾀ一覧!$AH$4:$AR$66,3,FALSE))</f>
        <v/>
      </c>
      <c r="AU810" s="644" t="str">
        <f>IF(AK810="","",VLOOKUP(AK810,ﾃﾞｰﾀ一覧!$AH$4:$AR$66,5,FALSE))</f>
        <v/>
      </c>
      <c r="AV810" s="1084"/>
      <c r="AW810" s="1084"/>
      <c r="AX810" s="643" t="str">
        <f>IF(AK810="","",VLOOKUP(AK810,ﾃﾞｰﾀ一覧!$AH$4:$AR$66,6,FALSE))</f>
        <v/>
      </c>
      <c r="AY810" s="649" t="str">
        <f>IF(AK810="","",VLOOKUP(AK810,ﾃﾞｰﾀ一覧!$AH$4:$AR$66,8,FALSE))</f>
        <v/>
      </c>
      <c r="AZ810" s="1084"/>
      <c r="BA810" s="1084"/>
      <c r="BB810" s="388" t="str">
        <f>IF(AK810="","",VLOOKUP(AK810,ﾃﾞｰﾀ一覧!$AH$4:$AR$66,9,FALSE))</f>
        <v/>
      </c>
      <c r="BC810" s="1124"/>
      <c r="BD810" s="1125"/>
      <c r="BE810" s="1125"/>
      <c r="BF810" s="1124"/>
      <c r="BG810" s="1125"/>
      <c r="BH810" s="1125"/>
      <c r="BI810" s="1124"/>
      <c r="BJ810" s="1125"/>
      <c r="BK810" s="1150"/>
      <c r="BL810" s="1154"/>
      <c r="BM810" s="1155"/>
      <c r="BN810" s="1156"/>
      <c r="BO810" s="1109" t="str">
        <f>IF($AK810="","",IF($BF810="","",IF($BF810=ﾃﾞｰﾀ一覧!$U$37,"",IF($BF810=ﾃﾞｰﾀ一覧!$U$38,"",IF($AH810=ﾃﾞｰﾀ一覧!$U$25,VLOOKUP($AK810,ﾃﾞｰﾀ一覧!$AH$43:$AR$66,10,FALSE),VLOOKUP($AK810,ﾃﾞｰﾀ一覧!$AH$4:$AR$66,10,FALSE))))))</f>
        <v/>
      </c>
      <c r="BP810" s="1110"/>
      <c r="BQ810" s="1110"/>
      <c r="BR810" s="1111"/>
      <c r="BS810" s="1307">
        <f>IF($BL810="",0,VLOOKUP($BL810,ﾃﾞｰﾀ一覧!$AY$4:$BB$16,3,FALSE))+IF($BC810="",0,VLOOKUP($BC810,ﾃﾞｰﾀ一覧!$AY$4:$BB$16,3,FALSE))+IF($BD810="",0,VLOOKUP($BD810,ﾃﾞｰﾀ一覧!$AY$4:$BB$16,3,FALSE))</f>
        <v>0</v>
      </c>
      <c r="BT810" s="1307"/>
      <c r="BU810" s="1307"/>
      <c r="BV810" s="1112" t="str">
        <f>IF($BO810="","",IF($BF810=ﾃﾞｰﾀ一覧!$U$37,"",IF($BF810=ﾃﾞｰﾀ一覧!$U$38,"",IF($BO810=ﾃﾞｰﾀ一覧!$AT$27,ﾃﾞｰﾀ一覧!$AT$27,VLOOKUP($AK810,ﾃﾞｰﾀ一覧!$AH$4:$AR$66,11,FALSE)*IF($BO810=ﾃﾞｰﾀ一覧!$AT$17,($AR810+1)*($AV810+1),IF($BO810=ﾃﾞｰﾀ一覧!$AT$22,IF(COUNTIF($AD810,"*天端*"),ﾃﾞｰﾀ一覧!$AU$43/2,ﾃﾞｰﾀ一覧!$AU$43/3),IF($BO810=ﾃﾞｰﾀ一覧!$AT$20,$AR810*$AV810,IF($BO810=ﾃﾞｰﾀ一覧!$AT$21,$AV810,1))))))))</f>
        <v/>
      </c>
      <c r="BW810" s="1112"/>
      <c r="BX810" s="1112"/>
      <c r="BY810" s="1088" t="str">
        <f>IF($B810="","",IF($AH810="","",IF($CK810=ﾃﾞｰﾀ一覧!$U$53,ﾃﾞｰﾀ一覧!$U$61,IF($AH810=ﾃﾞｰﾀ一覧!$U$21,ﾃﾞｰﾀ一覧!$U$60,IF(OR($AH810=ﾃﾞｰﾀ一覧!$U$19,$AH810=ﾃﾞｰﾀ一覧!$U$20,$AH810=ﾃﾞｰﾀ一覧!$U$23,$AH810=ﾃﾞｰﾀ一覧!$U$22,$AH810=ﾃﾞｰﾀ一覧!$U$18,AH810=ﾃﾞｰﾀ一覧!$U$25),ﾃﾞｰﾀ一覧!$U$59,ﾃﾞｰﾀ一覧!$U$62)))))</f>
        <v/>
      </c>
      <c r="BZ810" s="1089"/>
      <c r="CA810" s="1113"/>
      <c r="CB810" s="1113"/>
      <c r="CC810" s="1113"/>
      <c r="CD810" s="1113"/>
      <c r="CE810" s="1113"/>
      <c r="CF810" s="1113"/>
      <c r="CG810" s="1113"/>
      <c r="CH810" s="1113"/>
      <c r="CI810" s="1114"/>
      <c r="CK810" s="240"/>
      <c r="CM810" s="378" t="str">
        <f t="shared" si="84"/>
        <v/>
      </c>
      <c r="CN810" s="379" t="str">
        <f t="shared" si="85"/>
        <v/>
      </c>
      <c r="CO810" s="379" t="str">
        <f t="shared" si="86"/>
        <v/>
      </c>
      <c r="CP810" s="380" t="str">
        <f t="shared" si="87"/>
        <v/>
      </c>
      <c r="CQ810" s="244"/>
      <c r="CR810" s="1100"/>
      <c r="CS810" s="1101"/>
      <c r="CT810" s="1102"/>
      <c r="CU810" s="1135"/>
      <c r="CV810" s="1136"/>
      <c r="CW810" s="1136"/>
      <c r="CX810" s="1137"/>
      <c r="CY810" s="1138"/>
      <c r="CZ810" s="1139"/>
      <c r="DA810" s="1140"/>
      <c r="DB810" s="1132"/>
      <c r="DC810" s="1133"/>
      <c r="DD810" s="1133"/>
      <c r="DE810" s="1133"/>
      <c r="DF810" s="1133"/>
      <c r="DG810" s="1134"/>
      <c r="DH810" s="580"/>
      <c r="DI810" s="1084"/>
      <c r="DJ810" s="1084"/>
      <c r="DK810" s="581"/>
      <c r="DL810" s="582"/>
      <c r="DM810" s="1084"/>
      <c r="DN810" s="1084"/>
      <c r="DO810" s="581"/>
      <c r="DP810" s="582"/>
      <c r="DQ810" s="1084"/>
      <c r="DR810" s="1084"/>
      <c r="DS810" s="583"/>
      <c r="DT810" s="1124"/>
      <c r="DU810" s="1125"/>
      <c r="DV810" s="1125"/>
      <c r="DW810" s="1124"/>
      <c r="DX810" s="1125"/>
      <c r="DY810" s="1150"/>
      <c r="DZ810" s="1362"/>
      <c r="EA810" s="1363"/>
      <c r="EB810" s="1362"/>
      <c r="EC810" s="1363"/>
      <c r="ED810" s="1362"/>
      <c r="EE810" s="1377"/>
      <c r="EF810" s="1378"/>
      <c r="EG810" s="1379"/>
      <c r="EH810" s="1379"/>
      <c r="EI810" s="1380"/>
      <c r="EJ810" s="1381"/>
      <c r="EK810" s="1381"/>
      <c r="EL810" s="1381"/>
      <c r="EM810" s="1382"/>
      <c r="EN810" s="1382"/>
      <c r="EO810" s="1382"/>
      <c r="EP810" s="1375"/>
      <c r="EQ810" s="1376"/>
      <c r="ER810" s="1113"/>
      <c r="ES810" s="1113"/>
      <c r="ET810" s="1113"/>
      <c r="EU810" s="1113"/>
      <c r="EV810" s="1113"/>
      <c r="EW810" s="1113"/>
      <c r="EX810" s="1113"/>
      <c r="EY810" s="1113"/>
      <c r="EZ810" s="1114"/>
    </row>
    <row r="811" spans="1:156" ht="30" customHeight="1" x14ac:dyDescent="0.2">
      <c r="A811" s="207">
        <f t="shared" si="88"/>
        <v>800</v>
      </c>
      <c r="B811" s="1103"/>
      <c r="C811" s="1104"/>
      <c r="D811" s="1303"/>
      <c r="E811" s="1304"/>
      <c r="F811" s="1094" t="str">
        <f t="shared" si="90"/>
        <v/>
      </c>
      <c r="G811" s="1095"/>
      <c r="H811" s="1095"/>
      <c r="I811" s="1095"/>
      <c r="J811" s="1095"/>
      <c r="K811" s="1095"/>
      <c r="L811" s="1095"/>
      <c r="M811" s="1095"/>
      <c r="N811" s="1095"/>
      <c r="O811" s="1095"/>
      <c r="P811" s="1095"/>
      <c r="Q811" s="1095"/>
      <c r="R811" s="1095"/>
      <c r="S811" s="1095"/>
      <c r="T811" s="1095"/>
      <c r="U811" s="1095"/>
      <c r="V811" s="1095"/>
      <c r="W811" s="1096"/>
      <c r="X811" s="1299">
        <f t="shared" si="89"/>
        <v>0</v>
      </c>
      <c r="Y811" s="1300"/>
      <c r="Z811" s="1301"/>
      <c r="AA811" s="1100"/>
      <c r="AB811" s="1101"/>
      <c r="AC811" s="1102"/>
      <c r="AD811" s="1135"/>
      <c r="AE811" s="1136"/>
      <c r="AF811" s="1136"/>
      <c r="AG811" s="1137"/>
      <c r="AH811" s="1138"/>
      <c r="AI811" s="1139"/>
      <c r="AJ811" s="1140"/>
      <c r="AK811" s="1132"/>
      <c r="AL811" s="1133"/>
      <c r="AM811" s="1133"/>
      <c r="AN811" s="1133"/>
      <c r="AO811" s="1133"/>
      <c r="AP811" s="1134"/>
      <c r="AQ811" s="642" t="str">
        <f>IF(AK811="","",VLOOKUP(AK811,ﾃﾞｰﾀ一覧!$AH$4:$AR$66,2,FALSE))</f>
        <v/>
      </c>
      <c r="AR811" s="1084"/>
      <c r="AS811" s="1084"/>
      <c r="AT811" s="643" t="str">
        <f>IF(AK811="","",VLOOKUP(AK811,ﾃﾞｰﾀ一覧!$AH$4:$AR$66,3,FALSE))</f>
        <v/>
      </c>
      <c r="AU811" s="644" t="str">
        <f>IF(AK811="","",VLOOKUP(AK811,ﾃﾞｰﾀ一覧!$AH$4:$AR$66,5,FALSE))</f>
        <v/>
      </c>
      <c r="AV811" s="1084"/>
      <c r="AW811" s="1084"/>
      <c r="AX811" s="643" t="str">
        <f>IF(AK811="","",VLOOKUP(AK811,ﾃﾞｰﾀ一覧!$AH$4:$AR$66,6,FALSE))</f>
        <v/>
      </c>
      <c r="AY811" s="649" t="str">
        <f>IF(AK811="","",VLOOKUP(AK811,ﾃﾞｰﾀ一覧!$AH$4:$AR$66,8,FALSE))</f>
        <v/>
      </c>
      <c r="AZ811" s="1084"/>
      <c r="BA811" s="1084"/>
      <c r="BB811" s="388" t="str">
        <f>IF(AK811="","",VLOOKUP(AK811,ﾃﾞｰﾀ一覧!$AH$4:$AR$66,9,FALSE))</f>
        <v/>
      </c>
      <c r="BC811" s="1124"/>
      <c r="BD811" s="1125"/>
      <c r="BE811" s="1125"/>
      <c r="BF811" s="1124"/>
      <c r="BG811" s="1125"/>
      <c r="BH811" s="1125"/>
      <c r="BI811" s="1124"/>
      <c r="BJ811" s="1125"/>
      <c r="BK811" s="1150"/>
      <c r="BL811" s="1154"/>
      <c r="BM811" s="1155"/>
      <c r="BN811" s="1156"/>
      <c r="BO811" s="1109" t="str">
        <f>IF($AK811="","",IF($BF811="","",IF($BF811=ﾃﾞｰﾀ一覧!$U$37,"",IF($BF811=ﾃﾞｰﾀ一覧!$U$38,"",IF($AH811=ﾃﾞｰﾀ一覧!$U$25,VLOOKUP($AK811,ﾃﾞｰﾀ一覧!$AH$43:$AR$66,10,FALSE),VLOOKUP($AK811,ﾃﾞｰﾀ一覧!$AH$4:$AR$66,10,FALSE))))))</f>
        <v/>
      </c>
      <c r="BP811" s="1110"/>
      <c r="BQ811" s="1110"/>
      <c r="BR811" s="1111"/>
      <c r="BS811" s="1307">
        <f>IF($BL811="",0,VLOOKUP($BL811,ﾃﾞｰﾀ一覧!$AY$4:$BB$16,3,FALSE))+IF($BC811="",0,VLOOKUP($BC811,ﾃﾞｰﾀ一覧!$AY$4:$BB$16,3,FALSE))+IF($BD811="",0,VLOOKUP($BD811,ﾃﾞｰﾀ一覧!$AY$4:$BB$16,3,FALSE))</f>
        <v>0</v>
      </c>
      <c r="BT811" s="1307"/>
      <c r="BU811" s="1307"/>
      <c r="BV811" s="1112" t="str">
        <f>IF($BO811="","",IF($BF811=ﾃﾞｰﾀ一覧!$U$37,"",IF($BF811=ﾃﾞｰﾀ一覧!$U$38,"",IF($BO811=ﾃﾞｰﾀ一覧!$AT$27,ﾃﾞｰﾀ一覧!$AT$27,VLOOKUP($AK811,ﾃﾞｰﾀ一覧!$AH$4:$AR$66,11,FALSE)*IF($BO811=ﾃﾞｰﾀ一覧!$AT$17,($AR811+1)*($AV811+1),IF($BO811=ﾃﾞｰﾀ一覧!$AT$22,IF(COUNTIF($AD811,"*天端*"),ﾃﾞｰﾀ一覧!$AU$43/2,ﾃﾞｰﾀ一覧!$AU$43/3),IF($BO811=ﾃﾞｰﾀ一覧!$AT$20,$AR811*$AV811,IF($BO811=ﾃﾞｰﾀ一覧!$AT$21,$AV811,1))))))))</f>
        <v/>
      </c>
      <c r="BW811" s="1112"/>
      <c r="BX811" s="1112"/>
      <c r="BY811" s="1088" t="str">
        <f>IF($B811="","",IF($AH811="","",IF($CK811=ﾃﾞｰﾀ一覧!$U$53,ﾃﾞｰﾀ一覧!$U$61,IF($AH811=ﾃﾞｰﾀ一覧!$U$21,ﾃﾞｰﾀ一覧!$U$60,IF(OR($AH811=ﾃﾞｰﾀ一覧!$U$19,$AH811=ﾃﾞｰﾀ一覧!$U$20,$AH811=ﾃﾞｰﾀ一覧!$U$23,$AH811=ﾃﾞｰﾀ一覧!$U$22,$AH811=ﾃﾞｰﾀ一覧!$U$18,AH811=ﾃﾞｰﾀ一覧!$U$25),ﾃﾞｰﾀ一覧!$U$59,ﾃﾞｰﾀ一覧!$U$62)))))</f>
        <v/>
      </c>
      <c r="BZ811" s="1089"/>
      <c r="CA811" s="1113"/>
      <c r="CB811" s="1113"/>
      <c r="CC811" s="1113"/>
      <c r="CD811" s="1113"/>
      <c r="CE811" s="1113"/>
      <c r="CF811" s="1113"/>
      <c r="CG811" s="1113"/>
      <c r="CH811" s="1113"/>
      <c r="CI811" s="1114"/>
      <c r="CK811" s="240"/>
      <c r="CM811" s="378" t="str">
        <f t="shared" si="84"/>
        <v/>
      </c>
      <c r="CN811" s="379" t="str">
        <f t="shared" si="85"/>
        <v/>
      </c>
      <c r="CO811" s="379" t="str">
        <f t="shared" si="86"/>
        <v/>
      </c>
      <c r="CP811" s="380" t="str">
        <f t="shared" si="87"/>
        <v/>
      </c>
      <c r="CQ811" s="244"/>
      <c r="CR811" s="1100"/>
      <c r="CS811" s="1101"/>
      <c r="CT811" s="1102"/>
      <c r="CU811" s="1135"/>
      <c r="CV811" s="1136"/>
      <c r="CW811" s="1136"/>
      <c r="CX811" s="1137"/>
      <c r="CY811" s="1138"/>
      <c r="CZ811" s="1139"/>
      <c r="DA811" s="1140"/>
      <c r="DB811" s="1132"/>
      <c r="DC811" s="1133"/>
      <c r="DD811" s="1133"/>
      <c r="DE811" s="1133"/>
      <c r="DF811" s="1133"/>
      <c r="DG811" s="1134"/>
      <c r="DH811" s="580"/>
      <c r="DI811" s="1084"/>
      <c r="DJ811" s="1084"/>
      <c r="DK811" s="581"/>
      <c r="DL811" s="582"/>
      <c r="DM811" s="1084"/>
      <c r="DN811" s="1084"/>
      <c r="DO811" s="581"/>
      <c r="DP811" s="582"/>
      <c r="DQ811" s="1084"/>
      <c r="DR811" s="1084"/>
      <c r="DS811" s="583"/>
      <c r="DT811" s="1124"/>
      <c r="DU811" s="1125"/>
      <c r="DV811" s="1125"/>
      <c r="DW811" s="1124"/>
      <c r="DX811" s="1125"/>
      <c r="DY811" s="1150"/>
      <c r="DZ811" s="1362"/>
      <c r="EA811" s="1363"/>
      <c r="EB811" s="1362"/>
      <c r="EC811" s="1363"/>
      <c r="ED811" s="1362"/>
      <c r="EE811" s="1377"/>
      <c r="EF811" s="1378"/>
      <c r="EG811" s="1379"/>
      <c r="EH811" s="1379"/>
      <c r="EI811" s="1380"/>
      <c r="EJ811" s="1381"/>
      <c r="EK811" s="1381"/>
      <c r="EL811" s="1381"/>
      <c r="EM811" s="1382"/>
      <c r="EN811" s="1382"/>
      <c r="EO811" s="1382"/>
      <c r="EP811" s="1375"/>
      <c r="EQ811" s="1376"/>
      <c r="ER811" s="1113"/>
      <c r="ES811" s="1113"/>
      <c r="ET811" s="1113"/>
      <c r="EU811" s="1113"/>
      <c r="EV811" s="1113"/>
      <c r="EW811" s="1113"/>
      <c r="EX811" s="1113"/>
      <c r="EY811" s="1113"/>
      <c r="EZ811" s="1114"/>
    </row>
    <row r="812" spans="1:156" ht="30" customHeight="1" x14ac:dyDescent="0.2">
      <c r="A812" s="207">
        <f t="shared" si="88"/>
        <v>801</v>
      </c>
      <c r="B812" s="1103"/>
      <c r="C812" s="1104"/>
      <c r="D812" s="1303"/>
      <c r="E812" s="1304"/>
      <c r="F812" s="1094" t="str">
        <f t="shared" si="90"/>
        <v/>
      </c>
      <c r="G812" s="1095"/>
      <c r="H812" s="1095"/>
      <c r="I812" s="1095"/>
      <c r="J812" s="1095"/>
      <c r="K812" s="1095"/>
      <c r="L812" s="1095"/>
      <c r="M812" s="1095"/>
      <c r="N812" s="1095"/>
      <c r="O812" s="1095"/>
      <c r="P812" s="1095"/>
      <c r="Q812" s="1095"/>
      <c r="R812" s="1095"/>
      <c r="S812" s="1095"/>
      <c r="T812" s="1095"/>
      <c r="U812" s="1095"/>
      <c r="V812" s="1095"/>
      <c r="W812" s="1096"/>
      <c r="X812" s="1299">
        <f t="shared" si="89"/>
        <v>0</v>
      </c>
      <c r="Y812" s="1300"/>
      <c r="Z812" s="1301"/>
      <c r="AA812" s="1100"/>
      <c r="AB812" s="1101"/>
      <c r="AC812" s="1102"/>
      <c r="AD812" s="1135"/>
      <c r="AE812" s="1136"/>
      <c r="AF812" s="1136"/>
      <c r="AG812" s="1137"/>
      <c r="AH812" s="1138"/>
      <c r="AI812" s="1139"/>
      <c r="AJ812" s="1140"/>
      <c r="AK812" s="1132"/>
      <c r="AL812" s="1133"/>
      <c r="AM812" s="1133"/>
      <c r="AN812" s="1133"/>
      <c r="AO812" s="1133"/>
      <c r="AP812" s="1134"/>
      <c r="AQ812" s="642" t="str">
        <f>IF(AK812="","",VLOOKUP(AK812,ﾃﾞｰﾀ一覧!$AH$4:$AR$66,2,FALSE))</f>
        <v/>
      </c>
      <c r="AR812" s="1084"/>
      <c r="AS812" s="1084"/>
      <c r="AT812" s="643" t="str">
        <f>IF(AK812="","",VLOOKUP(AK812,ﾃﾞｰﾀ一覧!$AH$4:$AR$66,3,FALSE))</f>
        <v/>
      </c>
      <c r="AU812" s="644" t="str">
        <f>IF(AK812="","",VLOOKUP(AK812,ﾃﾞｰﾀ一覧!$AH$4:$AR$66,5,FALSE))</f>
        <v/>
      </c>
      <c r="AV812" s="1084"/>
      <c r="AW812" s="1084"/>
      <c r="AX812" s="643" t="str">
        <f>IF(AK812="","",VLOOKUP(AK812,ﾃﾞｰﾀ一覧!$AH$4:$AR$66,6,FALSE))</f>
        <v/>
      </c>
      <c r="AY812" s="649" t="str">
        <f>IF(AK812="","",VLOOKUP(AK812,ﾃﾞｰﾀ一覧!$AH$4:$AR$66,8,FALSE))</f>
        <v/>
      </c>
      <c r="AZ812" s="1084"/>
      <c r="BA812" s="1084"/>
      <c r="BB812" s="388" t="str">
        <f>IF(AK812="","",VLOOKUP(AK812,ﾃﾞｰﾀ一覧!$AH$4:$AR$66,9,FALSE))</f>
        <v/>
      </c>
      <c r="BC812" s="1124"/>
      <c r="BD812" s="1125"/>
      <c r="BE812" s="1125"/>
      <c r="BF812" s="1124"/>
      <c r="BG812" s="1125"/>
      <c r="BH812" s="1125"/>
      <c r="BI812" s="1124"/>
      <c r="BJ812" s="1125"/>
      <c r="BK812" s="1150"/>
      <c r="BL812" s="1154"/>
      <c r="BM812" s="1155"/>
      <c r="BN812" s="1156"/>
      <c r="BO812" s="1109" t="str">
        <f>IF($AK812="","",IF($BF812="","",IF($BF812=ﾃﾞｰﾀ一覧!$U$37,"",IF($BF812=ﾃﾞｰﾀ一覧!$U$38,"",IF($AH812=ﾃﾞｰﾀ一覧!$U$25,VLOOKUP($AK812,ﾃﾞｰﾀ一覧!$AH$43:$AR$66,10,FALSE),VLOOKUP($AK812,ﾃﾞｰﾀ一覧!$AH$4:$AR$66,10,FALSE))))))</f>
        <v/>
      </c>
      <c r="BP812" s="1110"/>
      <c r="BQ812" s="1110"/>
      <c r="BR812" s="1111"/>
      <c r="BS812" s="1307">
        <f>IF($BL812="",0,VLOOKUP($BL812,ﾃﾞｰﾀ一覧!$AY$4:$BB$16,3,FALSE))+IF($BC812="",0,VLOOKUP($BC812,ﾃﾞｰﾀ一覧!$AY$4:$BB$16,3,FALSE))+IF($BD812="",0,VLOOKUP($BD812,ﾃﾞｰﾀ一覧!$AY$4:$BB$16,3,FALSE))</f>
        <v>0</v>
      </c>
      <c r="BT812" s="1307"/>
      <c r="BU812" s="1307"/>
      <c r="BV812" s="1112" t="str">
        <f>IF($BO812="","",IF($BF812=ﾃﾞｰﾀ一覧!$U$37,"",IF($BF812=ﾃﾞｰﾀ一覧!$U$38,"",IF($BO812=ﾃﾞｰﾀ一覧!$AT$27,ﾃﾞｰﾀ一覧!$AT$27,VLOOKUP($AK812,ﾃﾞｰﾀ一覧!$AH$4:$AR$66,11,FALSE)*IF($BO812=ﾃﾞｰﾀ一覧!$AT$17,($AR812+1)*($AV812+1),IF($BO812=ﾃﾞｰﾀ一覧!$AT$22,IF(COUNTIF($AD812,"*天端*"),ﾃﾞｰﾀ一覧!$AU$43/2,ﾃﾞｰﾀ一覧!$AU$43/3),IF($BO812=ﾃﾞｰﾀ一覧!$AT$20,$AR812*$AV812,IF($BO812=ﾃﾞｰﾀ一覧!$AT$21,$AV812,1))))))))</f>
        <v/>
      </c>
      <c r="BW812" s="1112"/>
      <c r="BX812" s="1112"/>
      <c r="BY812" s="1088" t="str">
        <f>IF($B812="","",IF($AH812="","",IF($CK812=ﾃﾞｰﾀ一覧!$U$53,ﾃﾞｰﾀ一覧!$U$61,IF($AH812=ﾃﾞｰﾀ一覧!$U$21,ﾃﾞｰﾀ一覧!$U$60,IF(OR($AH812=ﾃﾞｰﾀ一覧!$U$19,$AH812=ﾃﾞｰﾀ一覧!$U$20,$AH812=ﾃﾞｰﾀ一覧!$U$23,$AH812=ﾃﾞｰﾀ一覧!$U$22,$AH812=ﾃﾞｰﾀ一覧!$U$18,AH812=ﾃﾞｰﾀ一覧!$U$25),ﾃﾞｰﾀ一覧!$U$59,ﾃﾞｰﾀ一覧!$U$62)))))</f>
        <v/>
      </c>
      <c r="BZ812" s="1089"/>
      <c r="CA812" s="1113"/>
      <c r="CB812" s="1113"/>
      <c r="CC812" s="1113"/>
      <c r="CD812" s="1113"/>
      <c r="CE812" s="1113"/>
      <c r="CF812" s="1113"/>
      <c r="CG812" s="1113"/>
      <c r="CH812" s="1113"/>
      <c r="CI812" s="1114"/>
      <c r="CK812" s="240"/>
      <c r="CM812" s="378" t="str">
        <f t="shared" si="84"/>
        <v/>
      </c>
      <c r="CN812" s="379" t="str">
        <f t="shared" si="85"/>
        <v/>
      </c>
      <c r="CO812" s="379" t="str">
        <f t="shared" si="86"/>
        <v/>
      </c>
      <c r="CP812" s="380" t="str">
        <f t="shared" si="87"/>
        <v/>
      </c>
      <c r="CQ812" s="244"/>
      <c r="CR812" s="1100"/>
      <c r="CS812" s="1101"/>
      <c r="CT812" s="1102"/>
      <c r="CU812" s="1135"/>
      <c r="CV812" s="1136"/>
      <c r="CW812" s="1136"/>
      <c r="CX812" s="1137"/>
      <c r="CY812" s="1138"/>
      <c r="CZ812" s="1139"/>
      <c r="DA812" s="1140"/>
      <c r="DB812" s="1132"/>
      <c r="DC812" s="1133"/>
      <c r="DD812" s="1133"/>
      <c r="DE812" s="1133"/>
      <c r="DF812" s="1133"/>
      <c r="DG812" s="1134"/>
      <c r="DH812" s="580"/>
      <c r="DI812" s="1084"/>
      <c r="DJ812" s="1084"/>
      <c r="DK812" s="581"/>
      <c r="DL812" s="582"/>
      <c r="DM812" s="1084"/>
      <c r="DN812" s="1084"/>
      <c r="DO812" s="581"/>
      <c r="DP812" s="582"/>
      <c r="DQ812" s="1084"/>
      <c r="DR812" s="1084"/>
      <c r="DS812" s="583"/>
      <c r="DT812" s="1124"/>
      <c r="DU812" s="1125"/>
      <c r="DV812" s="1125"/>
      <c r="DW812" s="1124"/>
      <c r="DX812" s="1125"/>
      <c r="DY812" s="1150"/>
      <c r="DZ812" s="1362"/>
      <c r="EA812" s="1363"/>
      <c r="EB812" s="1362"/>
      <c r="EC812" s="1363"/>
      <c r="ED812" s="1362"/>
      <c r="EE812" s="1377"/>
      <c r="EF812" s="1378"/>
      <c r="EG812" s="1379"/>
      <c r="EH812" s="1379"/>
      <c r="EI812" s="1380"/>
      <c r="EJ812" s="1381"/>
      <c r="EK812" s="1381"/>
      <c r="EL812" s="1381"/>
      <c r="EM812" s="1382"/>
      <c r="EN812" s="1382"/>
      <c r="EO812" s="1382"/>
      <c r="EP812" s="1375"/>
      <c r="EQ812" s="1376"/>
      <c r="ER812" s="1113"/>
      <c r="ES812" s="1113"/>
      <c r="ET812" s="1113"/>
      <c r="EU812" s="1113"/>
      <c r="EV812" s="1113"/>
      <c r="EW812" s="1113"/>
      <c r="EX812" s="1113"/>
      <c r="EY812" s="1113"/>
      <c r="EZ812" s="1114"/>
    </row>
    <row r="813" spans="1:156" ht="30" customHeight="1" x14ac:dyDescent="0.2">
      <c r="A813" s="207">
        <f t="shared" si="88"/>
        <v>802</v>
      </c>
      <c r="B813" s="1103"/>
      <c r="C813" s="1104"/>
      <c r="D813" s="1303"/>
      <c r="E813" s="1304"/>
      <c r="F813" s="1094" t="str">
        <f t="shared" si="90"/>
        <v/>
      </c>
      <c r="G813" s="1095"/>
      <c r="H813" s="1095"/>
      <c r="I813" s="1095"/>
      <c r="J813" s="1095"/>
      <c r="K813" s="1095"/>
      <c r="L813" s="1095"/>
      <c r="M813" s="1095"/>
      <c r="N813" s="1095"/>
      <c r="O813" s="1095"/>
      <c r="P813" s="1095"/>
      <c r="Q813" s="1095"/>
      <c r="R813" s="1095"/>
      <c r="S813" s="1095"/>
      <c r="T813" s="1095"/>
      <c r="U813" s="1095"/>
      <c r="V813" s="1095"/>
      <c r="W813" s="1096"/>
      <c r="X813" s="1299">
        <f t="shared" si="89"/>
        <v>0</v>
      </c>
      <c r="Y813" s="1300"/>
      <c r="Z813" s="1301"/>
      <c r="AA813" s="1100"/>
      <c r="AB813" s="1101"/>
      <c r="AC813" s="1102"/>
      <c r="AD813" s="1135"/>
      <c r="AE813" s="1136"/>
      <c r="AF813" s="1136"/>
      <c r="AG813" s="1137"/>
      <c r="AH813" s="1138"/>
      <c r="AI813" s="1139"/>
      <c r="AJ813" s="1140"/>
      <c r="AK813" s="1132"/>
      <c r="AL813" s="1133"/>
      <c r="AM813" s="1133"/>
      <c r="AN813" s="1133"/>
      <c r="AO813" s="1133"/>
      <c r="AP813" s="1134"/>
      <c r="AQ813" s="642" t="str">
        <f>IF(AK813="","",VLOOKUP(AK813,ﾃﾞｰﾀ一覧!$AH$4:$AR$66,2,FALSE))</f>
        <v/>
      </c>
      <c r="AR813" s="1084"/>
      <c r="AS813" s="1084"/>
      <c r="AT813" s="643" t="str">
        <f>IF(AK813="","",VLOOKUP(AK813,ﾃﾞｰﾀ一覧!$AH$4:$AR$66,3,FALSE))</f>
        <v/>
      </c>
      <c r="AU813" s="644" t="str">
        <f>IF(AK813="","",VLOOKUP(AK813,ﾃﾞｰﾀ一覧!$AH$4:$AR$66,5,FALSE))</f>
        <v/>
      </c>
      <c r="AV813" s="1084"/>
      <c r="AW813" s="1084"/>
      <c r="AX813" s="643" t="str">
        <f>IF(AK813="","",VLOOKUP(AK813,ﾃﾞｰﾀ一覧!$AH$4:$AR$66,6,FALSE))</f>
        <v/>
      </c>
      <c r="AY813" s="649" t="str">
        <f>IF(AK813="","",VLOOKUP(AK813,ﾃﾞｰﾀ一覧!$AH$4:$AR$66,8,FALSE))</f>
        <v/>
      </c>
      <c r="AZ813" s="1084"/>
      <c r="BA813" s="1084"/>
      <c r="BB813" s="388" t="str">
        <f>IF(AK813="","",VLOOKUP(AK813,ﾃﾞｰﾀ一覧!$AH$4:$AR$66,9,FALSE))</f>
        <v/>
      </c>
      <c r="BC813" s="1124"/>
      <c r="BD813" s="1125"/>
      <c r="BE813" s="1125"/>
      <c r="BF813" s="1124"/>
      <c r="BG813" s="1125"/>
      <c r="BH813" s="1125"/>
      <c r="BI813" s="1124"/>
      <c r="BJ813" s="1125"/>
      <c r="BK813" s="1150"/>
      <c r="BL813" s="1154"/>
      <c r="BM813" s="1155"/>
      <c r="BN813" s="1156"/>
      <c r="BO813" s="1109" t="str">
        <f>IF($AK813="","",IF($BF813="","",IF($BF813=ﾃﾞｰﾀ一覧!$U$37,"",IF($BF813=ﾃﾞｰﾀ一覧!$U$38,"",IF($AH813=ﾃﾞｰﾀ一覧!$U$25,VLOOKUP($AK813,ﾃﾞｰﾀ一覧!$AH$43:$AR$66,10,FALSE),VLOOKUP($AK813,ﾃﾞｰﾀ一覧!$AH$4:$AR$66,10,FALSE))))))</f>
        <v/>
      </c>
      <c r="BP813" s="1110"/>
      <c r="BQ813" s="1110"/>
      <c r="BR813" s="1111"/>
      <c r="BS813" s="1307">
        <f>IF($BL813="",0,VLOOKUP($BL813,ﾃﾞｰﾀ一覧!$AY$4:$BB$16,3,FALSE))+IF($BC813="",0,VLOOKUP($BC813,ﾃﾞｰﾀ一覧!$AY$4:$BB$16,3,FALSE))+IF($BD813="",0,VLOOKUP($BD813,ﾃﾞｰﾀ一覧!$AY$4:$BB$16,3,FALSE))</f>
        <v>0</v>
      </c>
      <c r="BT813" s="1307"/>
      <c r="BU813" s="1307"/>
      <c r="BV813" s="1112" t="str">
        <f>IF($BO813="","",IF($BF813=ﾃﾞｰﾀ一覧!$U$37,"",IF($BF813=ﾃﾞｰﾀ一覧!$U$38,"",IF($BO813=ﾃﾞｰﾀ一覧!$AT$27,ﾃﾞｰﾀ一覧!$AT$27,VLOOKUP($AK813,ﾃﾞｰﾀ一覧!$AH$4:$AR$66,11,FALSE)*IF($BO813=ﾃﾞｰﾀ一覧!$AT$17,($AR813+1)*($AV813+1),IF($BO813=ﾃﾞｰﾀ一覧!$AT$22,IF(COUNTIF($AD813,"*天端*"),ﾃﾞｰﾀ一覧!$AU$43/2,ﾃﾞｰﾀ一覧!$AU$43/3),IF($BO813=ﾃﾞｰﾀ一覧!$AT$20,$AR813*$AV813,IF($BO813=ﾃﾞｰﾀ一覧!$AT$21,$AV813,1))))))))</f>
        <v/>
      </c>
      <c r="BW813" s="1112"/>
      <c r="BX813" s="1112"/>
      <c r="BY813" s="1088" t="str">
        <f>IF($B813="","",IF($AH813="","",IF($CK813=ﾃﾞｰﾀ一覧!$U$53,ﾃﾞｰﾀ一覧!$U$61,IF($AH813=ﾃﾞｰﾀ一覧!$U$21,ﾃﾞｰﾀ一覧!$U$60,IF(OR($AH813=ﾃﾞｰﾀ一覧!$U$19,$AH813=ﾃﾞｰﾀ一覧!$U$20,$AH813=ﾃﾞｰﾀ一覧!$U$23,$AH813=ﾃﾞｰﾀ一覧!$U$22,$AH813=ﾃﾞｰﾀ一覧!$U$18,AH813=ﾃﾞｰﾀ一覧!$U$25),ﾃﾞｰﾀ一覧!$U$59,ﾃﾞｰﾀ一覧!$U$62)))))</f>
        <v/>
      </c>
      <c r="BZ813" s="1089"/>
      <c r="CA813" s="1113"/>
      <c r="CB813" s="1113"/>
      <c r="CC813" s="1113"/>
      <c r="CD813" s="1113"/>
      <c r="CE813" s="1113"/>
      <c r="CF813" s="1113"/>
      <c r="CG813" s="1113"/>
      <c r="CH813" s="1113"/>
      <c r="CI813" s="1114"/>
      <c r="CK813" s="240"/>
      <c r="CM813" s="378" t="str">
        <f t="shared" si="84"/>
        <v/>
      </c>
      <c r="CN813" s="379" t="str">
        <f t="shared" si="85"/>
        <v/>
      </c>
      <c r="CO813" s="379" t="str">
        <f t="shared" si="86"/>
        <v/>
      </c>
      <c r="CP813" s="380" t="str">
        <f t="shared" si="87"/>
        <v/>
      </c>
      <c r="CQ813" s="244"/>
      <c r="CR813" s="1100"/>
      <c r="CS813" s="1101"/>
      <c r="CT813" s="1102"/>
      <c r="CU813" s="1135"/>
      <c r="CV813" s="1136"/>
      <c r="CW813" s="1136"/>
      <c r="CX813" s="1137"/>
      <c r="CY813" s="1138"/>
      <c r="CZ813" s="1139"/>
      <c r="DA813" s="1140"/>
      <c r="DB813" s="1132"/>
      <c r="DC813" s="1133"/>
      <c r="DD813" s="1133"/>
      <c r="DE813" s="1133"/>
      <c r="DF813" s="1133"/>
      <c r="DG813" s="1134"/>
      <c r="DH813" s="580"/>
      <c r="DI813" s="1084"/>
      <c r="DJ813" s="1084"/>
      <c r="DK813" s="581"/>
      <c r="DL813" s="582"/>
      <c r="DM813" s="1084"/>
      <c r="DN813" s="1084"/>
      <c r="DO813" s="581"/>
      <c r="DP813" s="582"/>
      <c r="DQ813" s="1084"/>
      <c r="DR813" s="1084"/>
      <c r="DS813" s="583"/>
      <c r="DT813" s="1124"/>
      <c r="DU813" s="1125"/>
      <c r="DV813" s="1125"/>
      <c r="DW813" s="1124"/>
      <c r="DX813" s="1125"/>
      <c r="DY813" s="1150"/>
      <c r="DZ813" s="1362"/>
      <c r="EA813" s="1363"/>
      <c r="EB813" s="1362"/>
      <c r="EC813" s="1363"/>
      <c r="ED813" s="1362"/>
      <c r="EE813" s="1377"/>
      <c r="EF813" s="1378"/>
      <c r="EG813" s="1379"/>
      <c r="EH813" s="1379"/>
      <c r="EI813" s="1380"/>
      <c r="EJ813" s="1381"/>
      <c r="EK813" s="1381"/>
      <c r="EL813" s="1381"/>
      <c r="EM813" s="1382"/>
      <c r="EN813" s="1382"/>
      <c r="EO813" s="1382"/>
      <c r="EP813" s="1375"/>
      <c r="EQ813" s="1376"/>
      <c r="ER813" s="1113"/>
      <c r="ES813" s="1113"/>
      <c r="ET813" s="1113"/>
      <c r="EU813" s="1113"/>
      <c r="EV813" s="1113"/>
      <c r="EW813" s="1113"/>
      <c r="EX813" s="1113"/>
      <c r="EY813" s="1113"/>
      <c r="EZ813" s="1114"/>
    </row>
    <row r="814" spans="1:156" ht="30" customHeight="1" x14ac:dyDescent="0.2">
      <c r="A814" s="207">
        <f t="shared" si="88"/>
        <v>803</v>
      </c>
      <c r="B814" s="1103"/>
      <c r="C814" s="1104"/>
      <c r="D814" s="1303"/>
      <c r="E814" s="1304"/>
      <c r="F814" s="1094" t="str">
        <f t="shared" si="90"/>
        <v/>
      </c>
      <c r="G814" s="1095"/>
      <c r="H814" s="1095"/>
      <c r="I814" s="1095"/>
      <c r="J814" s="1095"/>
      <c r="K814" s="1095"/>
      <c r="L814" s="1095"/>
      <c r="M814" s="1095"/>
      <c r="N814" s="1095"/>
      <c r="O814" s="1095"/>
      <c r="P814" s="1095"/>
      <c r="Q814" s="1095"/>
      <c r="R814" s="1095"/>
      <c r="S814" s="1095"/>
      <c r="T814" s="1095"/>
      <c r="U814" s="1095"/>
      <c r="V814" s="1095"/>
      <c r="W814" s="1096"/>
      <c r="X814" s="1299">
        <f t="shared" si="89"/>
        <v>0</v>
      </c>
      <c r="Y814" s="1300"/>
      <c r="Z814" s="1301"/>
      <c r="AA814" s="1100"/>
      <c r="AB814" s="1101"/>
      <c r="AC814" s="1102"/>
      <c r="AD814" s="1135"/>
      <c r="AE814" s="1136"/>
      <c r="AF814" s="1136"/>
      <c r="AG814" s="1137"/>
      <c r="AH814" s="1138"/>
      <c r="AI814" s="1139"/>
      <c r="AJ814" s="1140"/>
      <c r="AK814" s="1132"/>
      <c r="AL814" s="1133"/>
      <c r="AM814" s="1133"/>
      <c r="AN814" s="1133"/>
      <c r="AO814" s="1133"/>
      <c r="AP814" s="1134"/>
      <c r="AQ814" s="642" t="str">
        <f>IF(AK814="","",VLOOKUP(AK814,ﾃﾞｰﾀ一覧!$AH$4:$AR$66,2,FALSE))</f>
        <v/>
      </c>
      <c r="AR814" s="1084"/>
      <c r="AS814" s="1084"/>
      <c r="AT814" s="643" t="str">
        <f>IF(AK814="","",VLOOKUP(AK814,ﾃﾞｰﾀ一覧!$AH$4:$AR$66,3,FALSE))</f>
        <v/>
      </c>
      <c r="AU814" s="644" t="str">
        <f>IF(AK814="","",VLOOKUP(AK814,ﾃﾞｰﾀ一覧!$AH$4:$AR$66,5,FALSE))</f>
        <v/>
      </c>
      <c r="AV814" s="1084"/>
      <c r="AW814" s="1084"/>
      <c r="AX814" s="643" t="str">
        <f>IF(AK814="","",VLOOKUP(AK814,ﾃﾞｰﾀ一覧!$AH$4:$AR$66,6,FALSE))</f>
        <v/>
      </c>
      <c r="AY814" s="649" t="str">
        <f>IF(AK814="","",VLOOKUP(AK814,ﾃﾞｰﾀ一覧!$AH$4:$AR$66,8,FALSE))</f>
        <v/>
      </c>
      <c r="AZ814" s="1084"/>
      <c r="BA814" s="1084"/>
      <c r="BB814" s="388" t="str">
        <f>IF(AK814="","",VLOOKUP(AK814,ﾃﾞｰﾀ一覧!$AH$4:$AR$66,9,FALSE))</f>
        <v/>
      </c>
      <c r="BC814" s="1124"/>
      <c r="BD814" s="1125"/>
      <c r="BE814" s="1125"/>
      <c r="BF814" s="1124"/>
      <c r="BG814" s="1125"/>
      <c r="BH814" s="1125"/>
      <c r="BI814" s="1124"/>
      <c r="BJ814" s="1125"/>
      <c r="BK814" s="1150"/>
      <c r="BL814" s="1154"/>
      <c r="BM814" s="1155"/>
      <c r="BN814" s="1156"/>
      <c r="BO814" s="1109" t="str">
        <f>IF($AK814="","",IF($BF814="","",IF($BF814=ﾃﾞｰﾀ一覧!$U$37,"",IF($BF814=ﾃﾞｰﾀ一覧!$U$38,"",IF($AH814=ﾃﾞｰﾀ一覧!$U$25,VLOOKUP($AK814,ﾃﾞｰﾀ一覧!$AH$43:$AR$66,10,FALSE),VLOOKUP($AK814,ﾃﾞｰﾀ一覧!$AH$4:$AR$66,10,FALSE))))))</f>
        <v/>
      </c>
      <c r="BP814" s="1110"/>
      <c r="BQ814" s="1110"/>
      <c r="BR814" s="1111"/>
      <c r="BS814" s="1307">
        <f>IF($BL814="",0,VLOOKUP($BL814,ﾃﾞｰﾀ一覧!$AY$4:$BB$16,3,FALSE))+IF($BC814="",0,VLOOKUP($BC814,ﾃﾞｰﾀ一覧!$AY$4:$BB$16,3,FALSE))+IF($BD814="",0,VLOOKUP($BD814,ﾃﾞｰﾀ一覧!$AY$4:$BB$16,3,FALSE))</f>
        <v>0</v>
      </c>
      <c r="BT814" s="1307"/>
      <c r="BU814" s="1307"/>
      <c r="BV814" s="1112" t="str">
        <f>IF($BO814="","",IF($BF814=ﾃﾞｰﾀ一覧!$U$37,"",IF($BF814=ﾃﾞｰﾀ一覧!$U$38,"",IF($BO814=ﾃﾞｰﾀ一覧!$AT$27,ﾃﾞｰﾀ一覧!$AT$27,VLOOKUP($AK814,ﾃﾞｰﾀ一覧!$AH$4:$AR$66,11,FALSE)*IF($BO814=ﾃﾞｰﾀ一覧!$AT$17,($AR814+1)*($AV814+1),IF($BO814=ﾃﾞｰﾀ一覧!$AT$22,IF(COUNTIF($AD814,"*天端*"),ﾃﾞｰﾀ一覧!$AU$43/2,ﾃﾞｰﾀ一覧!$AU$43/3),IF($BO814=ﾃﾞｰﾀ一覧!$AT$20,$AR814*$AV814,IF($BO814=ﾃﾞｰﾀ一覧!$AT$21,$AV814,1))))))))</f>
        <v/>
      </c>
      <c r="BW814" s="1112"/>
      <c r="BX814" s="1112"/>
      <c r="BY814" s="1088" t="str">
        <f>IF($B814="","",IF($AH814="","",IF($CK814=ﾃﾞｰﾀ一覧!$U$53,ﾃﾞｰﾀ一覧!$U$61,IF($AH814=ﾃﾞｰﾀ一覧!$U$21,ﾃﾞｰﾀ一覧!$U$60,IF(OR($AH814=ﾃﾞｰﾀ一覧!$U$19,$AH814=ﾃﾞｰﾀ一覧!$U$20,$AH814=ﾃﾞｰﾀ一覧!$U$23,$AH814=ﾃﾞｰﾀ一覧!$U$22,$AH814=ﾃﾞｰﾀ一覧!$U$18,AH814=ﾃﾞｰﾀ一覧!$U$25),ﾃﾞｰﾀ一覧!$U$59,ﾃﾞｰﾀ一覧!$U$62)))))</f>
        <v/>
      </c>
      <c r="BZ814" s="1089"/>
      <c r="CA814" s="1113"/>
      <c r="CB814" s="1113"/>
      <c r="CC814" s="1113"/>
      <c r="CD814" s="1113"/>
      <c r="CE814" s="1113"/>
      <c r="CF814" s="1113"/>
      <c r="CG814" s="1113"/>
      <c r="CH814" s="1113"/>
      <c r="CI814" s="1114"/>
      <c r="CK814" s="240"/>
      <c r="CM814" s="378" t="str">
        <f t="shared" si="84"/>
        <v/>
      </c>
      <c r="CN814" s="379" t="str">
        <f t="shared" si="85"/>
        <v/>
      </c>
      <c r="CO814" s="379" t="str">
        <f t="shared" si="86"/>
        <v/>
      </c>
      <c r="CP814" s="380" t="str">
        <f t="shared" si="87"/>
        <v/>
      </c>
      <c r="CQ814" s="244"/>
      <c r="CR814" s="1100"/>
      <c r="CS814" s="1101"/>
      <c r="CT814" s="1102"/>
      <c r="CU814" s="1135"/>
      <c r="CV814" s="1136"/>
      <c r="CW814" s="1136"/>
      <c r="CX814" s="1137"/>
      <c r="CY814" s="1138"/>
      <c r="CZ814" s="1139"/>
      <c r="DA814" s="1140"/>
      <c r="DB814" s="1132"/>
      <c r="DC814" s="1133"/>
      <c r="DD814" s="1133"/>
      <c r="DE814" s="1133"/>
      <c r="DF814" s="1133"/>
      <c r="DG814" s="1134"/>
      <c r="DH814" s="580"/>
      <c r="DI814" s="1084"/>
      <c r="DJ814" s="1084"/>
      <c r="DK814" s="581"/>
      <c r="DL814" s="582"/>
      <c r="DM814" s="1084"/>
      <c r="DN814" s="1084"/>
      <c r="DO814" s="581"/>
      <c r="DP814" s="582"/>
      <c r="DQ814" s="1084"/>
      <c r="DR814" s="1084"/>
      <c r="DS814" s="583"/>
      <c r="DT814" s="1124"/>
      <c r="DU814" s="1125"/>
      <c r="DV814" s="1125"/>
      <c r="DW814" s="1124"/>
      <c r="DX814" s="1125"/>
      <c r="DY814" s="1150"/>
      <c r="DZ814" s="1362"/>
      <c r="EA814" s="1363"/>
      <c r="EB814" s="1362"/>
      <c r="EC814" s="1363"/>
      <c r="ED814" s="1362"/>
      <c r="EE814" s="1377"/>
      <c r="EF814" s="1378"/>
      <c r="EG814" s="1379"/>
      <c r="EH814" s="1379"/>
      <c r="EI814" s="1380"/>
      <c r="EJ814" s="1381"/>
      <c r="EK814" s="1381"/>
      <c r="EL814" s="1381"/>
      <c r="EM814" s="1382"/>
      <c r="EN814" s="1382"/>
      <c r="EO814" s="1382"/>
      <c r="EP814" s="1375"/>
      <c r="EQ814" s="1376"/>
      <c r="ER814" s="1113"/>
      <c r="ES814" s="1113"/>
      <c r="ET814" s="1113"/>
      <c r="EU814" s="1113"/>
      <c r="EV814" s="1113"/>
      <c r="EW814" s="1113"/>
      <c r="EX814" s="1113"/>
      <c r="EY814" s="1113"/>
      <c r="EZ814" s="1114"/>
    </row>
    <row r="815" spans="1:156" ht="30" customHeight="1" x14ac:dyDescent="0.2">
      <c r="A815" s="207">
        <f t="shared" si="88"/>
        <v>804</v>
      </c>
      <c r="B815" s="1103"/>
      <c r="C815" s="1104"/>
      <c r="D815" s="1303"/>
      <c r="E815" s="1304"/>
      <c r="F815" s="1094" t="str">
        <f t="shared" si="90"/>
        <v/>
      </c>
      <c r="G815" s="1095"/>
      <c r="H815" s="1095"/>
      <c r="I815" s="1095"/>
      <c r="J815" s="1095"/>
      <c r="K815" s="1095"/>
      <c r="L815" s="1095"/>
      <c r="M815" s="1095"/>
      <c r="N815" s="1095"/>
      <c r="O815" s="1095"/>
      <c r="P815" s="1095"/>
      <c r="Q815" s="1095"/>
      <c r="R815" s="1095"/>
      <c r="S815" s="1095"/>
      <c r="T815" s="1095"/>
      <c r="U815" s="1095"/>
      <c r="V815" s="1095"/>
      <c r="W815" s="1096"/>
      <c r="X815" s="1299">
        <f t="shared" si="89"/>
        <v>0</v>
      </c>
      <c r="Y815" s="1300"/>
      <c r="Z815" s="1301"/>
      <c r="AA815" s="1100"/>
      <c r="AB815" s="1101"/>
      <c r="AC815" s="1102"/>
      <c r="AD815" s="1135"/>
      <c r="AE815" s="1136"/>
      <c r="AF815" s="1136"/>
      <c r="AG815" s="1137"/>
      <c r="AH815" s="1138"/>
      <c r="AI815" s="1139"/>
      <c r="AJ815" s="1140"/>
      <c r="AK815" s="1132"/>
      <c r="AL815" s="1133"/>
      <c r="AM815" s="1133"/>
      <c r="AN815" s="1133"/>
      <c r="AO815" s="1133"/>
      <c r="AP815" s="1134"/>
      <c r="AQ815" s="642" t="str">
        <f>IF(AK815="","",VLOOKUP(AK815,ﾃﾞｰﾀ一覧!$AH$4:$AR$66,2,FALSE))</f>
        <v/>
      </c>
      <c r="AR815" s="1084"/>
      <c r="AS815" s="1084"/>
      <c r="AT815" s="643" t="str">
        <f>IF(AK815="","",VLOOKUP(AK815,ﾃﾞｰﾀ一覧!$AH$4:$AR$66,3,FALSE))</f>
        <v/>
      </c>
      <c r="AU815" s="644" t="str">
        <f>IF(AK815="","",VLOOKUP(AK815,ﾃﾞｰﾀ一覧!$AH$4:$AR$66,5,FALSE))</f>
        <v/>
      </c>
      <c r="AV815" s="1084"/>
      <c r="AW815" s="1084"/>
      <c r="AX815" s="643" t="str">
        <f>IF(AK815="","",VLOOKUP(AK815,ﾃﾞｰﾀ一覧!$AH$4:$AR$66,6,FALSE))</f>
        <v/>
      </c>
      <c r="AY815" s="649" t="str">
        <f>IF(AK815="","",VLOOKUP(AK815,ﾃﾞｰﾀ一覧!$AH$4:$AR$66,8,FALSE))</f>
        <v/>
      </c>
      <c r="AZ815" s="1084"/>
      <c r="BA815" s="1084"/>
      <c r="BB815" s="388" t="str">
        <f>IF(AK815="","",VLOOKUP(AK815,ﾃﾞｰﾀ一覧!$AH$4:$AR$66,9,FALSE))</f>
        <v/>
      </c>
      <c r="BC815" s="1124"/>
      <c r="BD815" s="1125"/>
      <c r="BE815" s="1125"/>
      <c r="BF815" s="1124"/>
      <c r="BG815" s="1125"/>
      <c r="BH815" s="1125"/>
      <c r="BI815" s="1124"/>
      <c r="BJ815" s="1125"/>
      <c r="BK815" s="1150"/>
      <c r="BL815" s="1154"/>
      <c r="BM815" s="1155"/>
      <c r="BN815" s="1156"/>
      <c r="BO815" s="1109" t="str">
        <f>IF($AK815="","",IF($BF815="","",IF($BF815=ﾃﾞｰﾀ一覧!$U$37,"",IF($BF815=ﾃﾞｰﾀ一覧!$U$38,"",IF($AH815=ﾃﾞｰﾀ一覧!$U$25,VLOOKUP($AK815,ﾃﾞｰﾀ一覧!$AH$43:$AR$66,10,FALSE),VLOOKUP($AK815,ﾃﾞｰﾀ一覧!$AH$4:$AR$66,10,FALSE))))))</f>
        <v/>
      </c>
      <c r="BP815" s="1110"/>
      <c r="BQ815" s="1110"/>
      <c r="BR815" s="1111"/>
      <c r="BS815" s="1307">
        <f>IF($BL815="",0,VLOOKUP($BL815,ﾃﾞｰﾀ一覧!$AY$4:$BB$16,3,FALSE))+IF($BC815="",0,VLOOKUP($BC815,ﾃﾞｰﾀ一覧!$AY$4:$BB$16,3,FALSE))+IF($BD815="",0,VLOOKUP($BD815,ﾃﾞｰﾀ一覧!$AY$4:$BB$16,3,FALSE))</f>
        <v>0</v>
      </c>
      <c r="BT815" s="1307"/>
      <c r="BU815" s="1307"/>
      <c r="BV815" s="1112" t="str">
        <f>IF($BO815="","",IF($BF815=ﾃﾞｰﾀ一覧!$U$37,"",IF($BF815=ﾃﾞｰﾀ一覧!$U$38,"",IF($BO815=ﾃﾞｰﾀ一覧!$AT$27,ﾃﾞｰﾀ一覧!$AT$27,VLOOKUP($AK815,ﾃﾞｰﾀ一覧!$AH$4:$AR$66,11,FALSE)*IF($BO815=ﾃﾞｰﾀ一覧!$AT$17,($AR815+1)*($AV815+1),IF($BO815=ﾃﾞｰﾀ一覧!$AT$22,IF(COUNTIF($AD815,"*天端*"),ﾃﾞｰﾀ一覧!$AU$43/2,ﾃﾞｰﾀ一覧!$AU$43/3),IF($BO815=ﾃﾞｰﾀ一覧!$AT$20,$AR815*$AV815,IF($BO815=ﾃﾞｰﾀ一覧!$AT$21,$AV815,1))))))))</f>
        <v/>
      </c>
      <c r="BW815" s="1112"/>
      <c r="BX815" s="1112"/>
      <c r="BY815" s="1088" t="str">
        <f>IF($B815="","",IF($AH815="","",IF($CK815=ﾃﾞｰﾀ一覧!$U$53,ﾃﾞｰﾀ一覧!$U$61,IF($AH815=ﾃﾞｰﾀ一覧!$U$21,ﾃﾞｰﾀ一覧!$U$60,IF(OR($AH815=ﾃﾞｰﾀ一覧!$U$19,$AH815=ﾃﾞｰﾀ一覧!$U$20,$AH815=ﾃﾞｰﾀ一覧!$U$23,$AH815=ﾃﾞｰﾀ一覧!$U$22,$AH815=ﾃﾞｰﾀ一覧!$U$18,AH815=ﾃﾞｰﾀ一覧!$U$25),ﾃﾞｰﾀ一覧!$U$59,ﾃﾞｰﾀ一覧!$U$62)))))</f>
        <v/>
      </c>
      <c r="BZ815" s="1089"/>
      <c r="CA815" s="1113"/>
      <c r="CB815" s="1113"/>
      <c r="CC815" s="1113"/>
      <c r="CD815" s="1113"/>
      <c r="CE815" s="1113"/>
      <c r="CF815" s="1113"/>
      <c r="CG815" s="1113"/>
      <c r="CH815" s="1113"/>
      <c r="CI815" s="1114"/>
      <c r="CK815" s="240"/>
      <c r="CM815" s="378" t="str">
        <f t="shared" si="84"/>
        <v/>
      </c>
      <c r="CN815" s="379" t="str">
        <f t="shared" si="85"/>
        <v/>
      </c>
      <c r="CO815" s="379" t="str">
        <f t="shared" si="86"/>
        <v/>
      </c>
      <c r="CP815" s="380" t="str">
        <f t="shared" si="87"/>
        <v/>
      </c>
      <c r="CQ815" s="244"/>
      <c r="CR815" s="1100"/>
      <c r="CS815" s="1101"/>
      <c r="CT815" s="1102"/>
      <c r="CU815" s="1135"/>
      <c r="CV815" s="1136"/>
      <c r="CW815" s="1136"/>
      <c r="CX815" s="1137"/>
      <c r="CY815" s="1138"/>
      <c r="CZ815" s="1139"/>
      <c r="DA815" s="1140"/>
      <c r="DB815" s="1132"/>
      <c r="DC815" s="1133"/>
      <c r="DD815" s="1133"/>
      <c r="DE815" s="1133"/>
      <c r="DF815" s="1133"/>
      <c r="DG815" s="1134"/>
      <c r="DH815" s="580"/>
      <c r="DI815" s="1084"/>
      <c r="DJ815" s="1084"/>
      <c r="DK815" s="581"/>
      <c r="DL815" s="582"/>
      <c r="DM815" s="1084"/>
      <c r="DN815" s="1084"/>
      <c r="DO815" s="581"/>
      <c r="DP815" s="582"/>
      <c r="DQ815" s="1084"/>
      <c r="DR815" s="1084"/>
      <c r="DS815" s="583"/>
      <c r="DT815" s="1124"/>
      <c r="DU815" s="1125"/>
      <c r="DV815" s="1125"/>
      <c r="DW815" s="1124"/>
      <c r="DX815" s="1125"/>
      <c r="DY815" s="1150"/>
      <c r="DZ815" s="1362"/>
      <c r="EA815" s="1363"/>
      <c r="EB815" s="1362"/>
      <c r="EC815" s="1363"/>
      <c r="ED815" s="1362"/>
      <c r="EE815" s="1377"/>
      <c r="EF815" s="1378"/>
      <c r="EG815" s="1379"/>
      <c r="EH815" s="1379"/>
      <c r="EI815" s="1380"/>
      <c r="EJ815" s="1381"/>
      <c r="EK815" s="1381"/>
      <c r="EL815" s="1381"/>
      <c r="EM815" s="1382"/>
      <c r="EN815" s="1382"/>
      <c r="EO815" s="1382"/>
      <c r="EP815" s="1375"/>
      <c r="EQ815" s="1376"/>
      <c r="ER815" s="1113"/>
      <c r="ES815" s="1113"/>
      <c r="ET815" s="1113"/>
      <c r="EU815" s="1113"/>
      <c r="EV815" s="1113"/>
      <c r="EW815" s="1113"/>
      <c r="EX815" s="1113"/>
      <c r="EY815" s="1113"/>
      <c r="EZ815" s="1114"/>
    </row>
    <row r="816" spans="1:156" ht="30" customHeight="1" x14ac:dyDescent="0.2">
      <c r="A816" s="207">
        <f t="shared" si="88"/>
        <v>805</v>
      </c>
      <c r="B816" s="1103"/>
      <c r="C816" s="1104"/>
      <c r="D816" s="1303"/>
      <c r="E816" s="1304"/>
      <c r="F816" s="1094" t="str">
        <f t="shared" si="90"/>
        <v/>
      </c>
      <c r="G816" s="1095"/>
      <c r="H816" s="1095"/>
      <c r="I816" s="1095"/>
      <c r="J816" s="1095"/>
      <c r="K816" s="1095"/>
      <c r="L816" s="1095"/>
      <c r="M816" s="1095"/>
      <c r="N816" s="1095"/>
      <c r="O816" s="1095"/>
      <c r="P816" s="1095"/>
      <c r="Q816" s="1095"/>
      <c r="R816" s="1095"/>
      <c r="S816" s="1095"/>
      <c r="T816" s="1095"/>
      <c r="U816" s="1095"/>
      <c r="V816" s="1095"/>
      <c r="W816" s="1096"/>
      <c r="X816" s="1299">
        <f t="shared" si="89"/>
        <v>0</v>
      </c>
      <c r="Y816" s="1300"/>
      <c r="Z816" s="1301"/>
      <c r="AA816" s="1100"/>
      <c r="AB816" s="1101"/>
      <c r="AC816" s="1102"/>
      <c r="AD816" s="1135"/>
      <c r="AE816" s="1136"/>
      <c r="AF816" s="1136"/>
      <c r="AG816" s="1137"/>
      <c r="AH816" s="1138"/>
      <c r="AI816" s="1139"/>
      <c r="AJ816" s="1140"/>
      <c r="AK816" s="1132"/>
      <c r="AL816" s="1133"/>
      <c r="AM816" s="1133"/>
      <c r="AN816" s="1133"/>
      <c r="AO816" s="1133"/>
      <c r="AP816" s="1134"/>
      <c r="AQ816" s="642" t="str">
        <f>IF(AK816="","",VLOOKUP(AK816,ﾃﾞｰﾀ一覧!$AH$4:$AR$66,2,FALSE))</f>
        <v/>
      </c>
      <c r="AR816" s="1084"/>
      <c r="AS816" s="1084"/>
      <c r="AT816" s="643" t="str">
        <f>IF(AK816="","",VLOOKUP(AK816,ﾃﾞｰﾀ一覧!$AH$4:$AR$66,3,FALSE))</f>
        <v/>
      </c>
      <c r="AU816" s="644" t="str">
        <f>IF(AK816="","",VLOOKUP(AK816,ﾃﾞｰﾀ一覧!$AH$4:$AR$66,5,FALSE))</f>
        <v/>
      </c>
      <c r="AV816" s="1084"/>
      <c r="AW816" s="1084"/>
      <c r="AX816" s="643" t="str">
        <f>IF(AK816="","",VLOOKUP(AK816,ﾃﾞｰﾀ一覧!$AH$4:$AR$66,6,FALSE))</f>
        <v/>
      </c>
      <c r="AY816" s="649" t="str">
        <f>IF(AK816="","",VLOOKUP(AK816,ﾃﾞｰﾀ一覧!$AH$4:$AR$66,8,FALSE))</f>
        <v/>
      </c>
      <c r="AZ816" s="1084"/>
      <c r="BA816" s="1084"/>
      <c r="BB816" s="388" t="str">
        <f>IF(AK816="","",VLOOKUP(AK816,ﾃﾞｰﾀ一覧!$AH$4:$AR$66,9,FALSE))</f>
        <v/>
      </c>
      <c r="BC816" s="1124"/>
      <c r="BD816" s="1125"/>
      <c r="BE816" s="1125"/>
      <c r="BF816" s="1124"/>
      <c r="BG816" s="1125"/>
      <c r="BH816" s="1125"/>
      <c r="BI816" s="1124"/>
      <c r="BJ816" s="1125"/>
      <c r="BK816" s="1150"/>
      <c r="BL816" s="1154"/>
      <c r="BM816" s="1155"/>
      <c r="BN816" s="1156"/>
      <c r="BO816" s="1109" t="str">
        <f>IF($AK816="","",IF($BF816="","",IF($BF816=ﾃﾞｰﾀ一覧!$U$37,"",IF($BF816=ﾃﾞｰﾀ一覧!$U$38,"",IF($AH816=ﾃﾞｰﾀ一覧!$U$25,VLOOKUP($AK816,ﾃﾞｰﾀ一覧!$AH$43:$AR$66,10,FALSE),VLOOKUP($AK816,ﾃﾞｰﾀ一覧!$AH$4:$AR$66,10,FALSE))))))</f>
        <v/>
      </c>
      <c r="BP816" s="1110"/>
      <c r="BQ816" s="1110"/>
      <c r="BR816" s="1111"/>
      <c r="BS816" s="1307">
        <f>IF($BL816="",0,VLOOKUP($BL816,ﾃﾞｰﾀ一覧!$AY$4:$BB$16,3,FALSE))+IF($BC816="",0,VLOOKUP($BC816,ﾃﾞｰﾀ一覧!$AY$4:$BB$16,3,FALSE))+IF($BD816="",0,VLOOKUP($BD816,ﾃﾞｰﾀ一覧!$AY$4:$BB$16,3,FALSE))</f>
        <v>0</v>
      </c>
      <c r="BT816" s="1307"/>
      <c r="BU816" s="1307"/>
      <c r="BV816" s="1112" t="str">
        <f>IF($BO816="","",IF($BF816=ﾃﾞｰﾀ一覧!$U$37,"",IF($BF816=ﾃﾞｰﾀ一覧!$U$38,"",IF($BO816=ﾃﾞｰﾀ一覧!$AT$27,ﾃﾞｰﾀ一覧!$AT$27,VLOOKUP($AK816,ﾃﾞｰﾀ一覧!$AH$4:$AR$66,11,FALSE)*IF($BO816=ﾃﾞｰﾀ一覧!$AT$17,($AR816+1)*($AV816+1),IF($BO816=ﾃﾞｰﾀ一覧!$AT$22,IF(COUNTIF($AD816,"*天端*"),ﾃﾞｰﾀ一覧!$AU$43/2,ﾃﾞｰﾀ一覧!$AU$43/3),IF($BO816=ﾃﾞｰﾀ一覧!$AT$20,$AR816*$AV816,IF($BO816=ﾃﾞｰﾀ一覧!$AT$21,$AV816,1))))))))</f>
        <v/>
      </c>
      <c r="BW816" s="1112"/>
      <c r="BX816" s="1112"/>
      <c r="BY816" s="1088" t="str">
        <f>IF($B816="","",IF($AH816="","",IF($CK816=ﾃﾞｰﾀ一覧!$U$53,ﾃﾞｰﾀ一覧!$U$61,IF($AH816=ﾃﾞｰﾀ一覧!$U$21,ﾃﾞｰﾀ一覧!$U$60,IF(OR($AH816=ﾃﾞｰﾀ一覧!$U$19,$AH816=ﾃﾞｰﾀ一覧!$U$20,$AH816=ﾃﾞｰﾀ一覧!$U$23,$AH816=ﾃﾞｰﾀ一覧!$U$22,$AH816=ﾃﾞｰﾀ一覧!$U$18,AH816=ﾃﾞｰﾀ一覧!$U$25),ﾃﾞｰﾀ一覧!$U$59,ﾃﾞｰﾀ一覧!$U$62)))))</f>
        <v/>
      </c>
      <c r="BZ816" s="1089"/>
      <c r="CA816" s="1113"/>
      <c r="CB816" s="1113"/>
      <c r="CC816" s="1113"/>
      <c r="CD816" s="1113"/>
      <c r="CE816" s="1113"/>
      <c r="CF816" s="1113"/>
      <c r="CG816" s="1113"/>
      <c r="CH816" s="1113"/>
      <c r="CI816" s="1114"/>
      <c r="CK816" s="240"/>
      <c r="CM816" s="378" t="str">
        <f t="shared" si="84"/>
        <v/>
      </c>
      <c r="CN816" s="379" t="str">
        <f t="shared" si="85"/>
        <v/>
      </c>
      <c r="CO816" s="379" t="str">
        <f t="shared" si="86"/>
        <v/>
      </c>
      <c r="CP816" s="380" t="str">
        <f t="shared" si="87"/>
        <v/>
      </c>
      <c r="CQ816" s="244"/>
      <c r="CR816" s="1100"/>
      <c r="CS816" s="1101"/>
      <c r="CT816" s="1102"/>
      <c r="CU816" s="1135"/>
      <c r="CV816" s="1136"/>
      <c r="CW816" s="1136"/>
      <c r="CX816" s="1137"/>
      <c r="CY816" s="1138"/>
      <c r="CZ816" s="1139"/>
      <c r="DA816" s="1140"/>
      <c r="DB816" s="1132"/>
      <c r="DC816" s="1133"/>
      <c r="DD816" s="1133"/>
      <c r="DE816" s="1133"/>
      <c r="DF816" s="1133"/>
      <c r="DG816" s="1134"/>
      <c r="DH816" s="580"/>
      <c r="DI816" s="1084"/>
      <c r="DJ816" s="1084"/>
      <c r="DK816" s="581"/>
      <c r="DL816" s="582"/>
      <c r="DM816" s="1084"/>
      <c r="DN816" s="1084"/>
      <c r="DO816" s="581"/>
      <c r="DP816" s="582"/>
      <c r="DQ816" s="1084"/>
      <c r="DR816" s="1084"/>
      <c r="DS816" s="583"/>
      <c r="DT816" s="1124"/>
      <c r="DU816" s="1125"/>
      <c r="DV816" s="1125"/>
      <c r="DW816" s="1124"/>
      <c r="DX816" s="1125"/>
      <c r="DY816" s="1150"/>
      <c r="DZ816" s="1362"/>
      <c r="EA816" s="1363"/>
      <c r="EB816" s="1362"/>
      <c r="EC816" s="1363"/>
      <c r="ED816" s="1362"/>
      <c r="EE816" s="1377"/>
      <c r="EF816" s="1378"/>
      <c r="EG816" s="1379"/>
      <c r="EH816" s="1379"/>
      <c r="EI816" s="1380"/>
      <c r="EJ816" s="1381"/>
      <c r="EK816" s="1381"/>
      <c r="EL816" s="1381"/>
      <c r="EM816" s="1382"/>
      <c r="EN816" s="1382"/>
      <c r="EO816" s="1382"/>
      <c r="EP816" s="1375"/>
      <c r="EQ816" s="1376"/>
      <c r="ER816" s="1113"/>
      <c r="ES816" s="1113"/>
      <c r="ET816" s="1113"/>
      <c r="EU816" s="1113"/>
      <c r="EV816" s="1113"/>
      <c r="EW816" s="1113"/>
      <c r="EX816" s="1113"/>
      <c r="EY816" s="1113"/>
      <c r="EZ816" s="1114"/>
    </row>
    <row r="817" spans="1:156" ht="30" customHeight="1" x14ac:dyDescent="0.2">
      <c r="A817" s="207">
        <f t="shared" si="88"/>
        <v>806</v>
      </c>
      <c r="B817" s="1103"/>
      <c r="C817" s="1104"/>
      <c r="D817" s="1303"/>
      <c r="E817" s="1304"/>
      <c r="F817" s="1094" t="str">
        <f t="shared" si="90"/>
        <v/>
      </c>
      <c r="G817" s="1095"/>
      <c r="H817" s="1095"/>
      <c r="I817" s="1095"/>
      <c r="J817" s="1095"/>
      <c r="K817" s="1095"/>
      <c r="L817" s="1095"/>
      <c r="M817" s="1095"/>
      <c r="N817" s="1095"/>
      <c r="O817" s="1095"/>
      <c r="P817" s="1095"/>
      <c r="Q817" s="1095"/>
      <c r="R817" s="1095"/>
      <c r="S817" s="1095"/>
      <c r="T817" s="1095"/>
      <c r="U817" s="1095"/>
      <c r="V817" s="1095"/>
      <c r="W817" s="1096"/>
      <c r="X817" s="1299">
        <f t="shared" si="89"/>
        <v>0</v>
      </c>
      <c r="Y817" s="1300"/>
      <c r="Z817" s="1301"/>
      <c r="AA817" s="1100"/>
      <c r="AB817" s="1101"/>
      <c r="AC817" s="1102"/>
      <c r="AD817" s="1135"/>
      <c r="AE817" s="1136"/>
      <c r="AF817" s="1136"/>
      <c r="AG817" s="1137"/>
      <c r="AH817" s="1138"/>
      <c r="AI817" s="1139"/>
      <c r="AJ817" s="1140"/>
      <c r="AK817" s="1132"/>
      <c r="AL817" s="1133"/>
      <c r="AM817" s="1133"/>
      <c r="AN817" s="1133"/>
      <c r="AO817" s="1133"/>
      <c r="AP817" s="1134"/>
      <c r="AQ817" s="642" t="str">
        <f>IF(AK817="","",VLOOKUP(AK817,ﾃﾞｰﾀ一覧!$AH$4:$AR$66,2,FALSE))</f>
        <v/>
      </c>
      <c r="AR817" s="1084"/>
      <c r="AS817" s="1084"/>
      <c r="AT817" s="643" t="str">
        <f>IF(AK817="","",VLOOKUP(AK817,ﾃﾞｰﾀ一覧!$AH$4:$AR$66,3,FALSE))</f>
        <v/>
      </c>
      <c r="AU817" s="644" t="str">
        <f>IF(AK817="","",VLOOKUP(AK817,ﾃﾞｰﾀ一覧!$AH$4:$AR$66,5,FALSE))</f>
        <v/>
      </c>
      <c r="AV817" s="1084"/>
      <c r="AW817" s="1084"/>
      <c r="AX817" s="643" t="str">
        <f>IF(AK817="","",VLOOKUP(AK817,ﾃﾞｰﾀ一覧!$AH$4:$AR$66,6,FALSE))</f>
        <v/>
      </c>
      <c r="AY817" s="649" t="str">
        <f>IF(AK817="","",VLOOKUP(AK817,ﾃﾞｰﾀ一覧!$AH$4:$AR$66,8,FALSE))</f>
        <v/>
      </c>
      <c r="AZ817" s="1084"/>
      <c r="BA817" s="1084"/>
      <c r="BB817" s="388" t="str">
        <f>IF(AK817="","",VLOOKUP(AK817,ﾃﾞｰﾀ一覧!$AH$4:$AR$66,9,FALSE))</f>
        <v/>
      </c>
      <c r="BC817" s="1157"/>
      <c r="BD817" s="1158"/>
      <c r="BE817" s="1158"/>
      <c r="BF817" s="1124"/>
      <c r="BG817" s="1125"/>
      <c r="BH817" s="1125"/>
      <c r="BI817" s="1157"/>
      <c r="BJ817" s="1158"/>
      <c r="BK817" s="1159"/>
      <c r="BL817" s="1154"/>
      <c r="BM817" s="1155"/>
      <c r="BN817" s="1156"/>
      <c r="BO817" s="1109" t="str">
        <f>IF($AK817="","",IF($BF817="","",IF($BF817=ﾃﾞｰﾀ一覧!$U$37,"",IF($BF817=ﾃﾞｰﾀ一覧!$U$38,"",IF($AH817=ﾃﾞｰﾀ一覧!$U$25,VLOOKUP($AK817,ﾃﾞｰﾀ一覧!$AH$43:$AR$66,10,FALSE),VLOOKUP($AK817,ﾃﾞｰﾀ一覧!$AH$4:$AR$66,10,FALSE))))))</f>
        <v/>
      </c>
      <c r="BP817" s="1110"/>
      <c r="BQ817" s="1110"/>
      <c r="BR817" s="1111"/>
      <c r="BS817" s="1307">
        <f>IF($BL817="",0,VLOOKUP($BL817,ﾃﾞｰﾀ一覧!$AY$4:$BB$16,3,FALSE))+IF($BC817="",0,VLOOKUP($BC817,ﾃﾞｰﾀ一覧!$AY$4:$BB$16,3,FALSE))+IF($BD817="",0,VLOOKUP($BD817,ﾃﾞｰﾀ一覧!$AY$4:$BB$16,3,FALSE))</f>
        <v>0</v>
      </c>
      <c r="BT817" s="1307"/>
      <c r="BU817" s="1307"/>
      <c r="BV817" s="1112" t="str">
        <f>IF($BO817="","",IF($BF817=ﾃﾞｰﾀ一覧!$U$37,"",IF($BF817=ﾃﾞｰﾀ一覧!$U$38,"",IF($BO817=ﾃﾞｰﾀ一覧!$AT$27,ﾃﾞｰﾀ一覧!$AT$27,VLOOKUP($AK817,ﾃﾞｰﾀ一覧!$AH$4:$AR$66,11,FALSE)*IF($BO817=ﾃﾞｰﾀ一覧!$AT$17,($AR817+1)*($AV817+1),IF($BO817=ﾃﾞｰﾀ一覧!$AT$22,IF(COUNTIF($AD817,"*天端*"),ﾃﾞｰﾀ一覧!$AU$43/2,ﾃﾞｰﾀ一覧!$AU$43/3),IF($BO817=ﾃﾞｰﾀ一覧!$AT$20,$AR817*$AV817,IF($BO817=ﾃﾞｰﾀ一覧!$AT$21,$AV817,1))))))))</f>
        <v/>
      </c>
      <c r="BW817" s="1112"/>
      <c r="BX817" s="1112"/>
      <c r="BY817" s="1088" t="str">
        <f>IF($B817="","",IF($AH817="","",IF($CK817=ﾃﾞｰﾀ一覧!$U$53,ﾃﾞｰﾀ一覧!$U$61,IF($AH817=ﾃﾞｰﾀ一覧!$U$21,ﾃﾞｰﾀ一覧!$U$60,IF(OR($AH817=ﾃﾞｰﾀ一覧!$U$19,$AH817=ﾃﾞｰﾀ一覧!$U$20,$AH817=ﾃﾞｰﾀ一覧!$U$23,$AH817=ﾃﾞｰﾀ一覧!$U$22,$AH817=ﾃﾞｰﾀ一覧!$U$18,AH817=ﾃﾞｰﾀ一覧!$U$25),ﾃﾞｰﾀ一覧!$U$59,ﾃﾞｰﾀ一覧!$U$62)))))</f>
        <v/>
      </c>
      <c r="BZ817" s="1089"/>
      <c r="CA817" s="1113"/>
      <c r="CB817" s="1113"/>
      <c r="CC817" s="1113"/>
      <c r="CD817" s="1113"/>
      <c r="CE817" s="1113"/>
      <c r="CF817" s="1113"/>
      <c r="CG817" s="1113"/>
      <c r="CH817" s="1113"/>
      <c r="CI817" s="1114"/>
      <c r="CK817" s="240"/>
      <c r="CM817" s="378" t="str">
        <f t="shared" si="84"/>
        <v/>
      </c>
      <c r="CN817" s="379" t="str">
        <f t="shared" si="85"/>
        <v/>
      </c>
      <c r="CO817" s="379" t="str">
        <f t="shared" si="86"/>
        <v/>
      </c>
      <c r="CP817" s="380" t="str">
        <f t="shared" si="87"/>
        <v/>
      </c>
      <c r="CQ817" s="244"/>
      <c r="CR817" s="1100"/>
      <c r="CS817" s="1101"/>
      <c r="CT817" s="1102"/>
      <c r="CU817" s="1135"/>
      <c r="CV817" s="1136"/>
      <c r="CW817" s="1136"/>
      <c r="CX817" s="1137"/>
      <c r="CY817" s="1138"/>
      <c r="CZ817" s="1139"/>
      <c r="DA817" s="1140"/>
      <c r="DB817" s="1132"/>
      <c r="DC817" s="1133"/>
      <c r="DD817" s="1133"/>
      <c r="DE817" s="1133"/>
      <c r="DF817" s="1133"/>
      <c r="DG817" s="1134"/>
      <c r="DH817" s="580"/>
      <c r="DI817" s="1084"/>
      <c r="DJ817" s="1084"/>
      <c r="DK817" s="581"/>
      <c r="DL817" s="582"/>
      <c r="DM817" s="1084"/>
      <c r="DN817" s="1084"/>
      <c r="DO817" s="581"/>
      <c r="DP817" s="582"/>
      <c r="DQ817" s="1084"/>
      <c r="DR817" s="1084"/>
      <c r="DS817" s="583"/>
      <c r="DT817" s="1157"/>
      <c r="DU817" s="1158"/>
      <c r="DV817" s="1158"/>
      <c r="DW817" s="1157"/>
      <c r="DX817" s="1158"/>
      <c r="DY817" s="1159"/>
      <c r="DZ817" s="1362"/>
      <c r="EA817" s="1363"/>
      <c r="EB817" s="1362"/>
      <c r="EC817" s="1363"/>
      <c r="ED817" s="1362"/>
      <c r="EE817" s="1377"/>
      <c r="EF817" s="1378"/>
      <c r="EG817" s="1379"/>
      <c r="EH817" s="1379"/>
      <c r="EI817" s="1380"/>
      <c r="EJ817" s="1381"/>
      <c r="EK817" s="1381"/>
      <c r="EL817" s="1381"/>
      <c r="EM817" s="1382"/>
      <c r="EN817" s="1382"/>
      <c r="EO817" s="1382"/>
      <c r="EP817" s="1375"/>
      <c r="EQ817" s="1376"/>
      <c r="ER817" s="1113"/>
      <c r="ES817" s="1113"/>
      <c r="ET817" s="1113"/>
      <c r="EU817" s="1113"/>
      <c r="EV817" s="1113"/>
      <c r="EW817" s="1113"/>
      <c r="EX817" s="1113"/>
      <c r="EY817" s="1113"/>
      <c r="EZ817" s="1114"/>
    </row>
    <row r="818" spans="1:156" ht="30" customHeight="1" x14ac:dyDescent="0.2">
      <c r="A818" s="207">
        <f t="shared" si="88"/>
        <v>807</v>
      </c>
      <c r="B818" s="1103"/>
      <c r="C818" s="1104"/>
      <c r="D818" s="1303"/>
      <c r="E818" s="1304"/>
      <c r="F818" s="1094" t="str">
        <f t="shared" si="90"/>
        <v/>
      </c>
      <c r="G818" s="1095"/>
      <c r="H818" s="1095"/>
      <c r="I818" s="1095"/>
      <c r="J818" s="1095"/>
      <c r="K818" s="1095"/>
      <c r="L818" s="1095"/>
      <c r="M818" s="1095"/>
      <c r="N818" s="1095"/>
      <c r="O818" s="1095"/>
      <c r="P818" s="1095"/>
      <c r="Q818" s="1095"/>
      <c r="R818" s="1095"/>
      <c r="S818" s="1095"/>
      <c r="T818" s="1095"/>
      <c r="U818" s="1095"/>
      <c r="V818" s="1095"/>
      <c r="W818" s="1096"/>
      <c r="X818" s="1299">
        <f t="shared" si="89"/>
        <v>0</v>
      </c>
      <c r="Y818" s="1300"/>
      <c r="Z818" s="1301"/>
      <c r="AA818" s="1100"/>
      <c r="AB818" s="1101"/>
      <c r="AC818" s="1102"/>
      <c r="AD818" s="1135"/>
      <c r="AE818" s="1136"/>
      <c r="AF818" s="1136"/>
      <c r="AG818" s="1137"/>
      <c r="AH818" s="1138"/>
      <c r="AI818" s="1139"/>
      <c r="AJ818" s="1140"/>
      <c r="AK818" s="1132"/>
      <c r="AL818" s="1133"/>
      <c r="AM818" s="1133"/>
      <c r="AN818" s="1133"/>
      <c r="AO818" s="1133"/>
      <c r="AP818" s="1134"/>
      <c r="AQ818" s="642" t="str">
        <f>IF(AK818="","",VLOOKUP(AK818,ﾃﾞｰﾀ一覧!$AH$4:$AR$66,2,FALSE))</f>
        <v/>
      </c>
      <c r="AR818" s="1084"/>
      <c r="AS818" s="1084"/>
      <c r="AT818" s="643" t="str">
        <f>IF(AK818="","",VLOOKUP(AK818,ﾃﾞｰﾀ一覧!$AH$4:$AR$66,3,FALSE))</f>
        <v/>
      </c>
      <c r="AU818" s="644" t="str">
        <f>IF(AK818="","",VLOOKUP(AK818,ﾃﾞｰﾀ一覧!$AH$4:$AR$66,5,FALSE))</f>
        <v/>
      </c>
      <c r="AV818" s="1084"/>
      <c r="AW818" s="1084"/>
      <c r="AX818" s="643" t="str">
        <f>IF(AK818="","",VLOOKUP(AK818,ﾃﾞｰﾀ一覧!$AH$4:$AR$66,6,FALSE))</f>
        <v/>
      </c>
      <c r="AY818" s="649" t="str">
        <f>IF(AK818="","",VLOOKUP(AK818,ﾃﾞｰﾀ一覧!$AH$4:$AR$66,8,FALSE))</f>
        <v/>
      </c>
      <c r="AZ818" s="1084"/>
      <c r="BA818" s="1084"/>
      <c r="BB818" s="388" t="str">
        <f>IF(AK818="","",VLOOKUP(AK818,ﾃﾞｰﾀ一覧!$AH$4:$AR$66,9,FALSE))</f>
        <v/>
      </c>
      <c r="BC818" s="1124"/>
      <c r="BD818" s="1125"/>
      <c r="BE818" s="1125"/>
      <c r="BF818" s="1124"/>
      <c r="BG818" s="1125"/>
      <c r="BH818" s="1125"/>
      <c r="BI818" s="1124"/>
      <c r="BJ818" s="1125"/>
      <c r="BK818" s="1150"/>
      <c r="BL818" s="1154"/>
      <c r="BM818" s="1155"/>
      <c r="BN818" s="1156"/>
      <c r="BO818" s="1109" t="str">
        <f>IF($AK818="","",IF($BF818="","",IF($BF818=ﾃﾞｰﾀ一覧!$U$37,"",IF($BF818=ﾃﾞｰﾀ一覧!$U$38,"",IF($AH818=ﾃﾞｰﾀ一覧!$U$25,VLOOKUP($AK818,ﾃﾞｰﾀ一覧!$AH$43:$AR$66,10,FALSE),VLOOKUP($AK818,ﾃﾞｰﾀ一覧!$AH$4:$AR$66,10,FALSE))))))</f>
        <v/>
      </c>
      <c r="BP818" s="1110"/>
      <c r="BQ818" s="1110"/>
      <c r="BR818" s="1111"/>
      <c r="BS818" s="1307">
        <f>IF($BL818="",0,VLOOKUP($BL818,ﾃﾞｰﾀ一覧!$AY$4:$BB$16,3,FALSE))+IF($BC818="",0,VLOOKUP($BC818,ﾃﾞｰﾀ一覧!$AY$4:$BB$16,3,FALSE))+IF($BD818="",0,VLOOKUP($BD818,ﾃﾞｰﾀ一覧!$AY$4:$BB$16,3,FALSE))</f>
        <v>0</v>
      </c>
      <c r="BT818" s="1307"/>
      <c r="BU818" s="1307"/>
      <c r="BV818" s="1112" t="str">
        <f>IF($BO818="","",IF($BF818=ﾃﾞｰﾀ一覧!$U$37,"",IF($BF818=ﾃﾞｰﾀ一覧!$U$38,"",IF($BO818=ﾃﾞｰﾀ一覧!$AT$27,ﾃﾞｰﾀ一覧!$AT$27,VLOOKUP($AK818,ﾃﾞｰﾀ一覧!$AH$4:$AR$66,11,FALSE)*IF($BO818=ﾃﾞｰﾀ一覧!$AT$17,($AR818+1)*($AV818+1),IF($BO818=ﾃﾞｰﾀ一覧!$AT$22,IF(COUNTIF($AD818,"*天端*"),ﾃﾞｰﾀ一覧!$AU$43/2,ﾃﾞｰﾀ一覧!$AU$43/3),IF($BO818=ﾃﾞｰﾀ一覧!$AT$20,$AR818*$AV818,IF($BO818=ﾃﾞｰﾀ一覧!$AT$21,$AV818,1))))))))</f>
        <v/>
      </c>
      <c r="BW818" s="1112"/>
      <c r="BX818" s="1112"/>
      <c r="BY818" s="1088" t="str">
        <f>IF($B818="","",IF($AH818="","",IF($CK818=ﾃﾞｰﾀ一覧!$U$53,ﾃﾞｰﾀ一覧!$U$61,IF($AH818=ﾃﾞｰﾀ一覧!$U$21,ﾃﾞｰﾀ一覧!$U$60,IF(OR($AH818=ﾃﾞｰﾀ一覧!$U$19,$AH818=ﾃﾞｰﾀ一覧!$U$20,$AH818=ﾃﾞｰﾀ一覧!$U$23,$AH818=ﾃﾞｰﾀ一覧!$U$22,$AH818=ﾃﾞｰﾀ一覧!$U$18,AH818=ﾃﾞｰﾀ一覧!$U$25),ﾃﾞｰﾀ一覧!$U$59,ﾃﾞｰﾀ一覧!$U$62)))))</f>
        <v/>
      </c>
      <c r="BZ818" s="1089"/>
      <c r="CA818" s="1113"/>
      <c r="CB818" s="1113"/>
      <c r="CC818" s="1113"/>
      <c r="CD818" s="1113"/>
      <c r="CE818" s="1113"/>
      <c r="CF818" s="1113"/>
      <c r="CG818" s="1113"/>
      <c r="CH818" s="1113"/>
      <c r="CI818" s="1114"/>
      <c r="CK818" s="240"/>
      <c r="CM818" s="378" t="str">
        <f t="shared" si="84"/>
        <v/>
      </c>
      <c r="CN818" s="379" t="str">
        <f t="shared" si="85"/>
        <v/>
      </c>
      <c r="CO818" s="379" t="str">
        <f t="shared" si="86"/>
        <v/>
      </c>
      <c r="CP818" s="380" t="str">
        <f t="shared" si="87"/>
        <v/>
      </c>
      <c r="CQ818" s="244"/>
      <c r="CR818" s="1100"/>
      <c r="CS818" s="1101"/>
      <c r="CT818" s="1102"/>
      <c r="CU818" s="1135"/>
      <c r="CV818" s="1136"/>
      <c r="CW818" s="1136"/>
      <c r="CX818" s="1137"/>
      <c r="CY818" s="1138"/>
      <c r="CZ818" s="1139"/>
      <c r="DA818" s="1140"/>
      <c r="DB818" s="1132"/>
      <c r="DC818" s="1133"/>
      <c r="DD818" s="1133"/>
      <c r="DE818" s="1133"/>
      <c r="DF818" s="1133"/>
      <c r="DG818" s="1134"/>
      <c r="DH818" s="580"/>
      <c r="DI818" s="1084"/>
      <c r="DJ818" s="1084"/>
      <c r="DK818" s="581"/>
      <c r="DL818" s="582"/>
      <c r="DM818" s="1084"/>
      <c r="DN818" s="1084"/>
      <c r="DO818" s="581"/>
      <c r="DP818" s="582"/>
      <c r="DQ818" s="1084"/>
      <c r="DR818" s="1084"/>
      <c r="DS818" s="583"/>
      <c r="DT818" s="1124"/>
      <c r="DU818" s="1125"/>
      <c r="DV818" s="1125"/>
      <c r="DW818" s="1124"/>
      <c r="DX818" s="1125"/>
      <c r="DY818" s="1150"/>
      <c r="DZ818" s="1362"/>
      <c r="EA818" s="1363"/>
      <c r="EB818" s="1362"/>
      <c r="EC818" s="1363"/>
      <c r="ED818" s="1362"/>
      <c r="EE818" s="1377"/>
      <c r="EF818" s="1378"/>
      <c r="EG818" s="1379"/>
      <c r="EH818" s="1379"/>
      <c r="EI818" s="1380"/>
      <c r="EJ818" s="1381"/>
      <c r="EK818" s="1381"/>
      <c r="EL818" s="1381"/>
      <c r="EM818" s="1382"/>
      <c r="EN818" s="1382"/>
      <c r="EO818" s="1382"/>
      <c r="EP818" s="1375"/>
      <c r="EQ818" s="1376"/>
      <c r="ER818" s="1113"/>
      <c r="ES818" s="1113"/>
      <c r="ET818" s="1113"/>
      <c r="EU818" s="1113"/>
      <c r="EV818" s="1113"/>
      <c r="EW818" s="1113"/>
      <c r="EX818" s="1113"/>
      <c r="EY818" s="1113"/>
      <c r="EZ818" s="1114"/>
    </row>
    <row r="819" spans="1:156" ht="30" customHeight="1" x14ac:dyDescent="0.2">
      <c r="A819" s="207">
        <f t="shared" si="88"/>
        <v>808</v>
      </c>
      <c r="B819" s="1103"/>
      <c r="C819" s="1104"/>
      <c r="D819" s="1303"/>
      <c r="E819" s="1304"/>
      <c r="F819" s="1094" t="str">
        <f t="shared" si="90"/>
        <v/>
      </c>
      <c r="G819" s="1095"/>
      <c r="H819" s="1095"/>
      <c r="I819" s="1095"/>
      <c r="J819" s="1095"/>
      <c r="K819" s="1095"/>
      <c r="L819" s="1095"/>
      <c r="M819" s="1095"/>
      <c r="N819" s="1095"/>
      <c r="O819" s="1095"/>
      <c r="P819" s="1095"/>
      <c r="Q819" s="1095"/>
      <c r="R819" s="1095"/>
      <c r="S819" s="1095"/>
      <c r="T819" s="1095"/>
      <c r="U819" s="1095"/>
      <c r="V819" s="1095"/>
      <c r="W819" s="1096"/>
      <c r="X819" s="1299">
        <f t="shared" si="89"/>
        <v>0</v>
      </c>
      <c r="Y819" s="1300"/>
      <c r="Z819" s="1301"/>
      <c r="AA819" s="1100"/>
      <c r="AB819" s="1101"/>
      <c r="AC819" s="1102"/>
      <c r="AD819" s="1135"/>
      <c r="AE819" s="1136"/>
      <c r="AF819" s="1136"/>
      <c r="AG819" s="1137"/>
      <c r="AH819" s="1138"/>
      <c r="AI819" s="1139"/>
      <c r="AJ819" s="1140"/>
      <c r="AK819" s="1132"/>
      <c r="AL819" s="1133"/>
      <c r="AM819" s="1133"/>
      <c r="AN819" s="1133"/>
      <c r="AO819" s="1133"/>
      <c r="AP819" s="1134"/>
      <c r="AQ819" s="642" t="str">
        <f>IF(AK819="","",VLOOKUP(AK819,ﾃﾞｰﾀ一覧!$AH$4:$AR$66,2,FALSE))</f>
        <v/>
      </c>
      <c r="AR819" s="1084"/>
      <c r="AS819" s="1084"/>
      <c r="AT819" s="643" t="str">
        <f>IF(AK819="","",VLOOKUP(AK819,ﾃﾞｰﾀ一覧!$AH$4:$AR$66,3,FALSE))</f>
        <v/>
      </c>
      <c r="AU819" s="644" t="str">
        <f>IF(AK819="","",VLOOKUP(AK819,ﾃﾞｰﾀ一覧!$AH$4:$AR$66,5,FALSE))</f>
        <v/>
      </c>
      <c r="AV819" s="1084"/>
      <c r="AW819" s="1084"/>
      <c r="AX819" s="643" t="str">
        <f>IF(AK819="","",VLOOKUP(AK819,ﾃﾞｰﾀ一覧!$AH$4:$AR$66,6,FALSE))</f>
        <v/>
      </c>
      <c r="AY819" s="649" t="str">
        <f>IF(AK819="","",VLOOKUP(AK819,ﾃﾞｰﾀ一覧!$AH$4:$AR$66,8,FALSE))</f>
        <v/>
      </c>
      <c r="AZ819" s="1084"/>
      <c r="BA819" s="1084"/>
      <c r="BB819" s="388" t="str">
        <f>IF(AK819="","",VLOOKUP(AK819,ﾃﾞｰﾀ一覧!$AH$4:$AR$66,9,FALSE))</f>
        <v/>
      </c>
      <c r="BC819" s="1124"/>
      <c r="BD819" s="1125"/>
      <c r="BE819" s="1125"/>
      <c r="BF819" s="1124"/>
      <c r="BG819" s="1125"/>
      <c r="BH819" s="1125"/>
      <c r="BI819" s="1124"/>
      <c r="BJ819" s="1125"/>
      <c r="BK819" s="1150"/>
      <c r="BL819" s="1154"/>
      <c r="BM819" s="1155"/>
      <c r="BN819" s="1156"/>
      <c r="BO819" s="1109" t="str">
        <f>IF($AK819="","",IF($BF819="","",IF($BF819=ﾃﾞｰﾀ一覧!$U$37,"",IF($BF819=ﾃﾞｰﾀ一覧!$U$38,"",IF($AH819=ﾃﾞｰﾀ一覧!$U$25,VLOOKUP($AK819,ﾃﾞｰﾀ一覧!$AH$43:$AR$66,10,FALSE),VLOOKUP($AK819,ﾃﾞｰﾀ一覧!$AH$4:$AR$66,10,FALSE))))))</f>
        <v/>
      </c>
      <c r="BP819" s="1110"/>
      <c r="BQ819" s="1110"/>
      <c r="BR819" s="1111"/>
      <c r="BS819" s="1307">
        <f>IF($BL819="",0,VLOOKUP($BL819,ﾃﾞｰﾀ一覧!$AY$4:$BB$16,3,FALSE))+IF($BC819="",0,VLOOKUP($BC819,ﾃﾞｰﾀ一覧!$AY$4:$BB$16,3,FALSE))+IF($BD819="",0,VLOOKUP($BD819,ﾃﾞｰﾀ一覧!$AY$4:$BB$16,3,FALSE))</f>
        <v>0</v>
      </c>
      <c r="BT819" s="1307"/>
      <c r="BU819" s="1307"/>
      <c r="BV819" s="1112" t="str">
        <f>IF($BO819="","",IF($BF819=ﾃﾞｰﾀ一覧!$U$37,"",IF($BF819=ﾃﾞｰﾀ一覧!$U$38,"",IF($BO819=ﾃﾞｰﾀ一覧!$AT$27,ﾃﾞｰﾀ一覧!$AT$27,VLOOKUP($AK819,ﾃﾞｰﾀ一覧!$AH$4:$AR$66,11,FALSE)*IF($BO819=ﾃﾞｰﾀ一覧!$AT$17,($AR819+1)*($AV819+1),IF($BO819=ﾃﾞｰﾀ一覧!$AT$22,IF(COUNTIF($AD819,"*天端*"),ﾃﾞｰﾀ一覧!$AU$43/2,ﾃﾞｰﾀ一覧!$AU$43/3),IF($BO819=ﾃﾞｰﾀ一覧!$AT$20,$AR819*$AV819,IF($BO819=ﾃﾞｰﾀ一覧!$AT$21,$AV819,1))))))))</f>
        <v/>
      </c>
      <c r="BW819" s="1112"/>
      <c r="BX819" s="1112"/>
      <c r="BY819" s="1088" t="str">
        <f>IF($B819="","",IF($AH819="","",IF($CK819=ﾃﾞｰﾀ一覧!$U$53,ﾃﾞｰﾀ一覧!$U$61,IF($AH819=ﾃﾞｰﾀ一覧!$U$21,ﾃﾞｰﾀ一覧!$U$60,IF(OR($AH819=ﾃﾞｰﾀ一覧!$U$19,$AH819=ﾃﾞｰﾀ一覧!$U$20,$AH819=ﾃﾞｰﾀ一覧!$U$23,$AH819=ﾃﾞｰﾀ一覧!$U$22,$AH819=ﾃﾞｰﾀ一覧!$U$18,AH819=ﾃﾞｰﾀ一覧!$U$25),ﾃﾞｰﾀ一覧!$U$59,ﾃﾞｰﾀ一覧!$U$62)))))</f>
        <v/>
      </c>
      <c r="BZ819" s="1089"/>
      <c r="CA819" s="1113"/>
      <c r="CB819" s="1113"/>
      <c r="CC819" s="1113"/>
      <c r="CD819" s="1113"/>
      <c r="CE819" s="1113"/>
      <c r="CF819" s="1113"/>
      <c r="CG819" s="1113"/>
      <c r="CH819" s="1113"/>
      <c r="CI819" s="1114"/>
      <c r="CK819" s="240"/>
      <c r="CM819" s="378" t="str">
        <f t="shared" si="84"/>
        <v/>
      </c>
      <c r="CN819" s="379" t="str">
        <f t="shared" si="85"/>
        <v/>
      </c>
      <c r="CO819" s="379" t="str">
        <f t="shared" si="86"/>
        <v/>
      </c>
      <c r="CP819" s="380" t="str">
        <f t="shared" si="87"/>
        <v/>
      </c>
      <c r="CQ819" s="244"/>
      <c r="CR819" s="1100"/>
      <c r="CS819" s="1101"/>
      <c r="CT819" s="1102"/>
      <c r="CU819" s="1135"/>
      <c r="CV819" s="1136"/>
      <c r="CW819" s="1136"/>
      <c r="CX819" s="1137"/>
      <c r="CY819" s="1138"/>
      <c r="CZ819" s="1139"/>
      <c r="DA819" s="1140"/>
      <c r="DB819" s="1132"/>
      <c r="DC819" s="1133"/>
      <c r="DD819" s="1133"/>
      <c r="DE819" s="1133"/>
      <c r="DF819" s="1133"/>
      <c r="DG819" s="1134"/>
      <c r="DH819" s="580"/>
      <c r="DI819" s="1084"/>
      <c r="DJ819" s="1084"/>
      <c r="DK819" s="581"/>
      <c r="DL819" s="582"/>
      <c r="DM819" s="1084"/>
      <c r="DN819" s="1084"/>
      <c r="DO819" s="581"/>
      <c r="DP819" s="582"/>
      <c r="DQ819" s="1084"/>
      <c r="DR819" s="1084"/>
      <c r="DS819" s="583"/>
      <c r="DT819" s="1124"/>
      <c r="DU819" s="1125"/>
      <c r="DV819" s="1125"/>
      <c r="DW819" s="1124"/>
      <c r="DX819" s="1125"/>
      <c r="DY819" s="1150"/>
      <c r="DZ819" s="1362"/>
      <c r="EA819" s="1363"/>
      <c r="EB819" s="1362"/>
      <c r="EC819" s="1363"/>
      <c r="ED819" s="1362"/>
      <c r="EE819" s="1377"/>
      <c r="EF819" s="1378"/>
      <c r="EG819" s="1379"/>
      <c r="EH819" s="1379"/>
      <c r="EI819" s="1380"/>
      <c r="EJ819" s="1381"/>
      <c r="EK819" s="1381"/>
      <c r="EL819" s="1381"/>
      <c r="EM819" s="1382"/>
      <c r="EN819" s="1382"/>
      <c r="EO819" s="1382"/>
      <c r="EP819" s="1375"/>
      <c r="EQ819" s="1376"/>
      <c r="ER819" s="1113"/>
      <c r="ES819" s="1113"/>
      <c r="ET819" s="1113"/>
      <c r="EU819" s="1113"/>
      <c r="EV819" s="1113"/>
      <c r="EW819" s="1113"/>
      <c r="EX819" s="1113"/>
      <c r="EY819" s="1113"/>
      <c r="EZ819" s="1114"/>
    </row>
    <row r="820" spans="1:156" ht="30" customHeight="1" x14ac:dyDescent="0.2">
      <c r="A820" s="207">
        <f t="shared" si="88"/>
        <v>809</v>
      </c>
      <c r="B820" s="1103"/>
      <c r="C820" s="1104"/>
      <c r="D820" s="1303"/>
      <c r="E820" s="1304"/>
      <c r="F820" s="1094" t="str">
        <f t="shared" si="90"/>
        <v/>
      </c>
      <c r="G820" s="1095"/>
      <c r="H820" s="1095"/>
      <c r="I820" s="1095"/>
      <c r="J820" s="1095"/>
      <c r="K820" s="1095"/>
      <c r="L820" s="1095"/>
      <c r="M820" s="1095"/>
      <c r="N820" s="1095"/>
      <c r="O820" s="1095"/>
      <c r="P820" s="1095"/>
      <c r="Q820" s="1095"/>
      <c r="R820" s="1095"/>
      <c r="S820" s="1095"/>
      <c r="T820" s="1095"/>
      <c r="U820" s="1095"/>
      <c r="V820" s="1095"/>
      <c r="W820" s="1096"/>
      <c r="X820" s="1299">
        <f t="shared" si="89"/>
        <v>0</v>
      </c>
      <c r="Y820" s="1300"/>
      <c r="Z820" s="1301"/>
      <c r="AA820" s="1100"/>
      <c r="AB820" s="1101"/>
      <c r="AC820" s="1102"/>
      <c r="AD820" s="1135"/>
      <c r="AE820" s="1136"/>
      <c r="AF820" s="1136"/>
      <c r="AG820" s="1137"/>
      <c r="AH820" s="1138"/>
      <c r="AI820" s="1139"/>
      <c r="AJ820" s="1140"/>
      <c r="AK820" s="1132"/>
      <c r="AL820" s="1133"/>
      <c r="AM820" s="1133"/>
      <c r="AN820" s="1133"/>
      <c r="AO820" s="1133"/>
      <c r="AP820" s="1134"/>
      <c r="AQ820" s="642" t="str">
        <f>IF(AK820="","",VLOOKUP(AK820,ﾃﾞｰﾀ一覧!$AH$4:$AR$66,2,FALSE))</f>
        <v/>
      </c>
      <c r="AR820" s="1084"/>
      <c r="AS820" s="1084"/>
      <c r="AT820" s="643" t="str">
        <f>IF(AK820="","",VLOOKUP(AK820,ﾃﾞｰﾀ一覧!$AH$4:$AR$66,3,FALSE))</f>
        <v/>
      </c>
      <c r="AU820" s="644" t="str">
        <f>IF(AK820="","",VLOOKUP(AK820,ﾃﾞｰﾀ一覧!$AH$4:$AR$66,5,FALSE))</f>
        <v/>
      </c>
      <c r="AV820" s="1084"/>
      <c r="AW820" s="1084"/>
      <c r="AX820" s="643" t="str">
        <f>IF(AK820="","",VLOOKUP(AK820,ﾃﾞｰﾀ一覧!$AH$4:$AR$66,6,FALSE))</f>
        <v/>
      </c>
      <c r="AY820" s="649" t="str">
        <f>IF(AK820="","",VLOOKUP(AK820,ﾃﾞｰﾀ一覧!$AH$4:$AR$66,8,FALSE))</f>
        <v/>
      </c>
      <c r="AZ820" s="1084"/>
      <c r="BA820" s="1084"/>
      <c r="BB820" s="388" t="str">
        <f>IF(AK820="","",VLOOKUP(AK820,ﾃﾞｰﾀ一覧!$AH$4:$AR$66,9,FALSE))</f>
        <v/>
      </c>
      <c r="BC820" s="1124"/>
      <c r="BD820" s="1125"/>
      <c r="BE820" s="1125"/>
      <c r="BF820" s="1124"/>
      <c r="BG820" s="1125"/>
      <c r="BH820" s="1125"/>
      <c r="BI820" s="1124"/>
      <c r="BJ820" s="1125"/>
      <c r="BK820" s="1150"/>
      <c r="BL820" s="1154"/>
      <c r="BM820" s="1155"/>
      <c r="BN820" s="1156"/>
      <c r="BO820" s="1109" t="str">
        <f>IF($AK820="","",IF($BF820="","",IF($BF820=ﾃﾞｰﾀ一覧!$U$37,"",IF($BF820=ﾃﾞｰﾀ一覧!$U$38,"",IF($AH820=ﾃﾞｰﾀ一覧!$U$25,VLOOKUP($AK820,ﾃﾞｰﾀ一覧!$AH$43:$AR$66,10,FALSE),VLOOKUP($AK820,ﾃﾞｰﾀ一覧!$AH$4:$AR$66,10,FALSE))))))</f>
        <v/>
      </c>
      <c r="BP820" s="1110"/>
      <c r="BQ820" s="1110"/>
      <c r="BR820" s="1111"/>
      <c r="BS820" s="1307">
        <f>IF($BL820="",0,VLOOKUP($BL820,ﾃﾞｰﾀ一覧!$AY$4:$BB$16,3,FALSE))+IF($BC820="",0,VLOOKUP($BC820,ﾃﾞｰﾀ一覧!$AY$4:$BB$16,3,FALSE))+IF($BD820="",0,VLOOKUP($BD820,ﾃﾞｰﾀ一覧!$AY$4:$BB$16,3,FALSE))</f>
        <v>0</v>
      </c>
      <c r="BT820" s="1307"/>
      <c r="BU820" s="1307"/>
      <c r="BV820" s="1112" t="str">
        <f>IF($BO820="","",IF($BF820=ﾃﾞｰﾀ一覧!$U$37,"",IF($BF820=ﾃﾞｰﾀ一覧!$U$38,"",IF($BO820=ﾃﾞｰﾀ一覧!$AT$27,ﾃﾞｰﾀ一覧!$AT$27,VLOOKUP($AK820,ﾃﾞｰﾀ一覧!$AH$4:$AR$66,11,FALSE)*IF($BO820=ﾃﾞｰﾀ一覧!$AT$17,($AR820+1)*($AV820+1),IF($BO820=ﾃﾞｰﾀ一覧!$AT$22,IF(COUNTIF($AD820,"*天端*"),ﾃﾞｰﾀ一覧!$AU$43/2,ﾃﾞｰﾀ一覧!$AU$43/3),IF($BO820=ﾃﾞｰﾀ一覧!$AT$20,$AR820*$AV820,IF($BO820=ﾃﾞｰﾀ一覧!$AT$21,$AV820,1))))))))</f>
        <v/>
      </c>
      <c r="BW820" s="1112"/>
      <c r="BX820" s="1112"/>
      <c r="BY820" s="1088" t="str">
        <f>IF($B820="","",IF($AH820="","",IF($CK820=ﾃﾞｰﾀ一覧!$U$53,ﾃﾞｰﾀ一覧!$U$61,IF($AH820=ﾃﾞｰﾀ一覧!$U$21,ﾃﾞｰﾀ一覧!$U$60,IF(OR($AH820=ﾃﾞｰﾀ一覧!$U$19,$AH820=ﾃﾞｰﾀ一覧!$U$20,$AH820=ﾃﾞｰﾀ一覧!$U$23,$AH820=ﾃﾞｰﾀ一覧!$U$22,$AH820=ﾃﾞｰﾀ一覧!$U$18,AH820=ﾃﾞｰﾀ一覧!$U$25),ﾃﾞｰﾀ一覧!$U$59,ﾃﾞｰﾀ一覧!$U$62)))))</f>
        <v/>
      </c>
      <c r="BZ820" s="1089"/>
      <c r="CA820" s="1113"/>
      <c r="CB820" s="1113"/>
      <c r="CC820" s="1113"/>
      <c r="CD820" s="1113"/>
      <c r="CE820" s="1113"/>
      <c r="CF820" s="1113"/>
      <c r="CG820" s="1113"/>
      <c r="CH820" s="1113"/>
      <c r="CI820" s="1114"/>
      <c r="CK820" s="240"/>
      <c r="CM820" s="378" t="str">
        <f t="shared" si="84"/>
        <v/>
      </c>
      <c r="CN820" s="379" t="str">
        <f t="shared" si="85"/>
        <v/>
      </c>
      <c r="CO820" s="379" t="str">
        <f t="shared" si="86"/>
        <v/>
      </c>
      <c r="CP820" s="380" t="str">
        <f t="shared" si="87"/>
        <v/>
      </c>
      <c r="CQ820" s="244"/>
      <c r="CR820" s="1100"/>
      <c r="CS820" s="1101"/>
      <c r="CT820" s="1102"/>
      <c r="CU820" s="1135"/>
      <c r="CV820" s="1136"/>
      <c r="CW820" s="1136"/>
      <c r="CX820" s="1137"/>
      <c r="CY820" s="1138"/>
      <c r="CZ820" s="1139"/>
      <c r="DA820" s="1140"/>
      <c r="DB820" s="1132"/>
      <c r="DC820" s="1133"/>
      <c r="DD820" s="1133"/>
      <c r="DE820" s="1133"/>
      <c r="DF820" s="1133"/>
      <c r="DG820" s="1134"/>
      <c r="DH820" s="580"/>
      <c r="DI820" s="1084"/>
      <c r="DJ820" s="1084"/>
      <c r="DK820" s="581"/>
      <c r="DL820" s="582"/>
      <c r="DM820" s="1084"/>
      <c r="DN820" s="1084"/>
      <c r="DO820" s="581"/>
      <c r="DP820" s="582"/>
      <c r="DQ820" s="1084"/>
      <c r="DR820" s="1084"/>
      <c r="DS820" s="583"/>
      <c r="DT820" s="1124"/>
      <c r="DU820" s="1125"/>
      <c r="DV820" s="1125"/>
      <c r="DW820" s="1124"/>
      <c r="DX820" s="1125"/>
      <c r="DY820" s="1150"/>
      <c r="DZ820" s="1362"/>
      <c r="EA820" s="1363"/>
      <c r="EB820" s="1362"/>
      <c r="EC820" s="1363"/>
      <c r="ED820" s="1362"/>
      <c r="EE820" s="1377"/>
      <c r="EF820" s="1378"/>
      <c r="EG820" s="1379"/>
      <c r="EH820" s="1379"/>
      <c r="EI820" s="1380"/>
      <c r="EJ820" s="1381"/>
      <c r="EK820" s="1381"/>
      <c r="EL820" s="1381"/>
      <c r="EM820" s="1382"/>
      <c r="EN820" s="1382"/>
      <c r="EO820" s="1382"/>
      <c r="EP820" s="1375"/>
      <c r="EQ820" s="1376"/>
      <c r="ER820" s="1113"/>
      <c r="ES820" s="1113"/>
      <c r="ET820" s="1113"/>
      <c r="EU820" s="1113"/>
      <c r="EV820" s="1113"/>
      <c r="EW820" s="1113"/>
      <c r="EX820" s="1113"/>
      <c r="EY820" s="1113"/>
      <c r="EZ820" s="1114"/>
    </row>
    <row r="821" spans="1:156" ht="30" customHeight="1" x14ac:dyDescent="0.2">
      <c r="A821" s="207">
        <f t="shared" si="88"/>
        <v>810</v>
      </c>
      <c r="B821" s="1103"/>
      <c r="C821" s="1104"/>
      <c r="D821" s="1303"/>
      <c r="E821" s="1304"/>
      <c r="F821" s="1094" t="str">
        <f t="shared" si="90"/>
        <v/>
      </c>
      <c r="G821" s="1095"/>
      <c r="H821" s="1095"/>
      <c r="I821" s="1095"/>
      <c r="J821" s="1095"/>
      <c r="K821" s="1095"/>
      <c r="L821" s="1095"/>
      <c r="M821" s="1095"/>
      <c r="N821" s="1095"/>
      <c r="O821" s="1095"/>
      <c r="P821" s="1095"/>
      <c r="Q821" s="1095"/>
      <c r="R821" s="1095"/>
      <c r="S821" s="1095"/>
      <c r="T821" s="1095"/>
      <c r="U821" s="1095"/>
      <c r="V821" s="1095"/>
      <c r="W821" s="1096"/>
      <c r="X821" s="1299">
        <f t="shared" si="89"/>
        <v>0</v>
      </c>
      <c r="Y821" s="1300"/>
      <c r="Z821" s="1301"/>
      <c r="AA821" s="1100"/>
      <c r="AB821" s="1101"/>
      <c r="AC821" s="1102"/>
      <c r="AD821" s="1135"/>
      <c r="AE821" s="1136"/>
      <c r="AF821" s="1136"/>
      <c r="AG821" s="1137"/>
      <c r="AH821" s="1138"/>
      <c r="AI821" s="1139"/>
      <c r="AJ821" s="1140"/>
      <c r="AK821" s="1132"/>
      <c r="AL821" s="1133"/>
      <c r="AM821" s="1133"/>
      <c r="AN821" s="1133"/>
      <c r="AO821" s="1133"/>
      <c r="AP821" s="1134"/>
      <c r="AQ821" s="642" t="str">
        <f>IF(AK821="","",VLOOKUP(AK821,ﾃﾞｰﾀ一覧!$AH$4:$AR$66,2,FALSE))</f>
        <v/>
      </c>
      <c r="AR821" s="1084"/>
      <c r="AS821" s="1084"/>
      <c r="AT821" s="643" t="str">
        <f>IF(AK821="","",VLOOKUP(AK821,ﾃﾞｰﾀ一覧!$AH$4:$AR$66,3,FALSE))</f>
        <v/>
      </c>
      <c r="AU821" s="644" t="str">
        <f>IF(AK821="","",VLOOKUP(AK821,ﾃﾞｰﾀ一覧!$AH$4:$AR$66,5,FALSE))</f>
        <v/>
      </c>
      <c r="AV821" s="1084"/>
      <c r="AW821" s="1084"/>
      <c r="AX821" s="643" t="str">
        <f>IF(AK821="","",VLOOKUP(AK821,ﾃﾞｰﾀ一覧!$AH$4:$AR$66,6,FALSE))</f>
        <v/>
      </c>
      <c r="AY821" s="649" t="str">
        <f>IF(AK821="","",VLOOKUP(AK821,ﾃﾞｰﾀ一覧!$AH$4:$AR$66,8,FALSE))</f>
        <v/>
      </c>
      <c r="AZ821" s="1084"/>
      <c r="BA821" s="1084"/>
      <c r="BB821" s="388" t="str">
        <f>IF(AK821="","",VLOOKUP(AK821,ﾃﾞｰﾀ一覧!$AH$4:$AR$66,9,FALSE))</f>
        <v/>
      </c>
      <c r="BC821" s="1124"/>
      <c r="BD821" s="1125"/>
      <c r="BE821" s="1125"/>
      <c r="BF821" s="1124"/>
      <c r="BG821" s="1125"/>
      <c r="BH821" s="1125"/>
      <c r="BI821" s="1124"/>
      <c r="BJ821" s="1125"/>
      <c r="BK821" s="1150"/>
      <c r="BL821" s="1154"/>
      <c r="BM821" s="1155"/>
      <c r="BN821" s="1156"/>
      <c r="BO821" s="1109" t="str">
        <f>IF($AK821="","",IF($BF821="","",IF($BF821=ﾃﾞｰﾀ一覧!$U$37,"",IF($BF821=ﾃﾞｰﾀ一覧!$U$38,"",IF($AH821=ﾃﾞｰﾀ一覧!$U$25,VLOOKUP($AK821,ﾃﾞｰﾀ一覧!$AH$43:$AR$66,10,FALSE),VLOOKUP($AK821,ﾃﾞｰﾀ一覧!$AH$4:$AR$66,10,FALSE))))))</f>
        <v/>
      </c>
      <c r="BP821" s="1110"/>
      <c r="BQ821" s="1110"/>
      <c r="BR821" s="1111"/>
      <c r="BS821" s="1307">
        <f>IF($BL821="",0,VLOOKUP($BL821,ﾃﾞｰﾀ一覧!$AY$4:$BB$16,3,FALSE))+IF($BC821="",0,VLOOKUP($BC821,ﾃﾞｰﾀ一覧!$AY$4:$BB$16,3,FALSE))+IF($BD821="",0,VLOOKUP($BD821,ﾃﾞｰﾀ一覧!$AY$4:$BB$16,3,FALSE))</f>
        <v>0</v>
      </c>
      <c r="BT821" s="1307"/>
      <c r="BU821" s="1307"/>
      <c r="BV821" s="1112" t="str">
        <f>IF($BO821="","",IF($BF821=ﾃﾞｰﾀ一覧!$U$37,"",IF($BF821=ﾃﾞｰﾀ一覧!$U$38,"",IF($BO821=ﾃﾞｰﾀ一覧!$AT$27,ﾃﾞｰﾀ一覧!$AT$27,VLOOKUP($AK821,ﾃﾞｰﾀ一覧!$AH$4:$AR$66,11,FALSE)*IF($BO821=ﾃﾞｰﾀ一覧!$AT$17,($AR821+1)*($AV821+1),IF($BO821=ﾃﾞｰﾀ一覧!$AT$22,IF(COUNTIF($AD821,"*天端*"),ﾃﾞｰﾀ一覧!$AU$43/2,ﾃﾞｰﾀ一覧!$AU$43/3),IF($BO821=ﾃﾞｰﾀ一覧!$AT$20,$AR821*$AV821,IF($BO821=ﾃﾞｰﾀ一覧!$AT$21,$AV821,1))))))))</f>
        <v/>
      </c>
      <c r="BW821" s="1112"/>
      <c r="BX821" s="1112"/>
      <c r="BY821" s="1088" t="str">
        <f>IF($B821="","",IF($AH821="","",IF($CK821=ﾃﾞｰﾀ一覧!$U$53,ﾃﾞｰﾀ一覧!$U$61,IF($AH821=ﾃﾞｰﾀ一覧!$U$21,ﾃﾞｰﾀ一覧!$U$60,IF(OR($AH821=ﾃﾞｰﾀ一覧!$U$19,$AH821=ﾃﾞｰﾀ一覧!$U$20,$AH821=ﾃﾞｰﾀ一覧!$U$23,$AH821=ﾃﾞｰﾀ一覧!$U$22,$AH821=ﾃﾞｰﾀ一覧!$U$18,AH821=ﾃﾞｰﾀ一覧!$U$25),ﾃﾞｰﾀ一覧!$U$59,ﾃﾞｰﾀ一覧!$U$62)))))</f>
        <v/>
      </c>
      <c r="BZ821" s="1089"/>
      <c r="CA821" s="1113"/>
      <c r="CB821" s="1113"/>
      <c r="CC821" s="1113"/>
      <c r="CD821" s="1113"/>
      <c r="CE821" s="1113"/>
      <c r="CF821" s="1113"/>
      <c r="CG821" s="1113"/>
      <c r="CH821" s="1113"/>
      <c r="CI821" s="1114"/>
      <c r="CK821" s="240"/>
      <c r="CM821" s="378" t="str">
        <f t="shared" si="84"/>
        <v/>
      </c>
      <c r="CN821" s="379" t="str">
        <f t="shared" si="85"/>
        <v/>
      </c>
      <c r="CO821" s="379" t="str">
        <f t="shared" si="86"/>
        <v/>
      </c>
      <c r="CP821" s="380" t="str">
        <f t="shared" si="87"/>
        <v/>
      </c>
      <c r="CQ821" s="244"/>
      <c r="CR821" s="1100"/>
      <c r="CS821" s="1101"/>
      <c r="CT821" s="1102"/>
      <c r="CU821" s="1135"/>
      <c r="CV821" s="1136"/>
      <c r="CW821" s="1136"/>
      <c r="CX821" s="1137"/>
      <c r="CY821" s="1138"/>
      <c r="CZ821" s="1139"/>
      <c r="DA821" s="1140"/>
      <c r="DB821" s="1132"/>
      <c r="DC821" s="1133"/>
      <c r="DD821" s="1133"/>
      <c r="DE821" s="1133"/>
      <c r="DF821" s="1133"/>
      <c r="DG821" s="1134"/>
      <c r="DH821" s="580"/>
      <c r="DI821" s="1084"/>
      <c r="DJ821" s="1084"/>
      <c r="DK821" s="581"/>
      <c r="DL821" s="582"/>
      <c r="DM821" s="1084"/>
      <c r="DN821" s="1084"/>
      <c r="DO821" s="581"/>
      <c r="DP821" s="582"/>
      <c r="DQ821" s="1084"/>
      <c r="DR821" s="1084"/>
      <c r="DS821" s="583"/>
      <c r="DT821" s="1124"/>
      <c r="DU821" s="1125"/>
      <c r="DV821" s="1125"/>
      <c r="DW821" s="1124"/>
      <c r="DX821" s="1125"/>
      <c r="DY821" s="1150"/>
      <c r="DZ821" s="1362"/>
      <c r="EA821" s="1363"/>
      <c r="EB821" s="1362"/>
      <c r="EC821" s="1363"/>
      <c r="ED821" s="1362"/>
      <c r="EE821" s="1377"/>
      <c r="EF821" s="1378"/>
      <c r="EG821" s="1379"/>
      <c r="EH821" s="1379"/>
      <c r="EI821" s="1380"/>
      <c r="EJ821" s="1381"/>
      <c r="EK821" s="1381"/>
      <c r="EL821" s="1381"/>
      <c r="EM821" s="1382"/>
      <c r="EN821" s="1382"/>
      <c r="EO821" s="1382"/>
      <c r="EP821" s="1375"/>
      <c r="EQ821" s="1376"/>
      <c r="ER821" s="1113"/>
      <c r="ES821" s="1113"/>
      <c r="ET821" s="1113"/>
      <c r="EU821" s="1113"/>
      <c r="EV821" s="1113"/>
      <c r="EW821" s="1113"/>
      <c r="EX821" s="1113"/>
      <c r="EY821" s="1113"/>
      <c r="EZ821" s="1114"/>
    </row>
    <row r="822" spans="1:156" ht="30" customHeight="1" x14ac:dyDescent="0.2">
      <c r="A822" s="207">
        <f t="shared" si="88"/>
        <v>811</v>
      </c>
      <c r="B822" s="1103"/>
      <c r="C822" s="1104"/>
      <c r="D822" s="1303"/>
      <c r="E822" s="1304"/>
      <c r="F822" s="1094" t="str">
        <f t="shared" si="90"/>
        <v/>
      </c>
      <c r="G822" s="1095"/>
      <c r="H822" s="1095"/>
      <c r="I822" s="1095"/>
      <c r="J822" s="1095"/>
      <c r="K822" s="1095"/>
      <c r="L822" s="1095"/>
      <c r="M822" s="1095"/>
      <c r="N822" s="1095"/>
      <c r="O822" s="1095"/>
      <c r="P822" s="1095"/>
      <c r="Q822" s="1095"/>
      <c r="R822" s="1095"/>
      <c r="S822" s="1095"/>
      <c r="T822" s="1095"/>
      <c r="U822" s="1095"/>
      <c r="V822" s="1095"/>
      <c r="W822" s="1096"/>
      <c r="X822" s="1299">
        <f t="shared" si="89"/>
        <v>0</v>
      </c>
      <c r="Y822" s="1300"/>
      <c r="Z822" s="1301"/>
      <c r="AA822" s="1100"/>
      <c r="AB822" s="1101"/>
      <c r="AC822" s="1102"/>
      <c r="AD822" s="1135"/>
      <c r="AE822" s="1136"/>
      <c r="AF822" s="1136"/>
      <c r="AG822" s="1137"/>
      <c r="AH822" s="1138"/>
      <c r="AI822" s="1139"/>
      <c r="AJ822" s="1140"/>
      <c r="AK822" s="1132"/>
      <c r="AL822" s="1133"/>
      <c r="AM822" s="1133"/>
      <c r="AN822" s="1133"/>
      <c r="AO822" s="1133"/>
      <c r="AP822" s="1134"/>
      <c r="AQ822" s="642" t="str">
        <f>IF(AK822="","",VLOOKUP(AK822,ﾃﾞｰﾀ一覧!$AH$4:$AR$66,2,FALSE))</f>
        <v/>
      </c>
      <c r="AR822" s="1084"/>
      <c r="AS822" s="1084"/>
      <c r="AT822" s="643" t="str">
        <f>IF(AK822="","",VLOOKUP(AK822,ﾃﾞｰﾀ一覧!$AH$4:$AR$66,3,FALSE))</f>
        <v/>
      </c>
      <c r="AU822" s="644" t="str">
        <f>IF(AK822="","",VLOOKUP(AK822,ﾃﾞｰﾀ一覧!$AH$4:$AR$66,5,FALSE))</f>
        <v/>
      </c>
      <c r="AV822" s="1084"/>
      <c r="AW822" s="1084"/>
      <c r="AX822" s="643" t="str">
        <f>IF(AK822="","",VLOOKUP(AK822,ﾃﾞｰﾀ一覧!$AH$4:$AR$66,6,FALSE))</f>
        <v/>
      </c>
      <c r="AY822" s="649" t="str">
        <f>IF(AK822="","",VLOOKUP(AK822,ﾃﾞｰﾀ一覧!$AH$4:$AR$66,8,FALSE))</f>
        <v/>
      </c>
      <c r="AZ822" s="1084"/>
      <c r="BA822" s="1084"/>
      <c r="BB822" s="388" t="str">
        <f>IF(AK822="","",VLOOKUP(AK822,ﾃﾞｰﾀ一覧!$AH$4:$AR$66,9,FALSE))</f>
        <v/>
      </c>
      <c r="BC822" s="1124"/>
      <c r="BD822" s="1125"/>
      <c r="BE822" s="1125"/>
      <c r="BF822" s="1124"/>
      <c r="BG822" s="1125"/>
      <c r="BH822" s="1125"/>
      <c r="BI822" s="1124"/>
      <c r="BJ822" s="1125"/>
      <c r="BK822" s="1150"/>
      <c r="BL822" s="1154"/>
      <c r="BM822" s="1155"/>
      <c r="BN822" s="1156"/>
      <c r="BO822" s="1109" t="str">
        <f>IF($AK822="","",IF($BF822="","",IF($BF822=ﾃﾞｰﾀ一覧!$U$37,"",IF($BF822=ﾃﾞｰﾀ一覧!$U$38,"",IF($AH822=ﾃﾞｰﾀ一覧!$U$25,VLOOKUP($AK822,ﾃﾞｰﾀ一覧!$AH$43:$AR$66,10,FALSE),VLOOKUP($AK822,ﾃﾞｰﾀ一覧!$AH$4:$AR$66,10,FALSE))))))</f>
        <v/>
      </c>
      <c r="BP822" s="1110"/>
      <c r="BQ822" s="1110"/>
      <c r="BR822" s="1111"/>
      <c r="BS822" s="1307">
        <f>IF($BL822="",0,VLOOKUP($BL822,ﾃﾞｰﾀ一覧!$AY$4:$BB$16,3,FALSE))+IF($BC822="",0,VLOOKUP($BC822,ﾃﾞｰﾀ一覧!$AY$4:$BB$16,3,FALSE))+IF($BD822="",0,VLOOKUP($BD822,ﾃﾞｰﾀ一覧!$AY$4:$BB$16,3,FALSE))</f>
        <v>0</v>
      </c>
      <c r="BT822" s="1307"/>
      <c r="BU822" s="1307"/>
      <c r="BV822" s="1112" t="str">
        <f>IF($BO822="","",IF($BF822=ﾃﾞｰﾀ一覧!$U$37,"",IF($BF822=ﾃﾞｰﾀ一覧!$U$38,"",IF($BO822=ﾃﾞｰﾀ一覧!$AT$27,ﾃﾞｰﾀ一覧!$AT$27,VLOOKUP($AK822,ﾃﾞｰﾀ一覧!$AH$4:$AR$66,11,FALSE)*IF($BO822=ﾃﾞｰﾀ一覧!$AT$17,($AR822+1)*($AV822+1),IF($BO822=ﾃﾞｰﾀ一覧!$AT$22,IF(COUNTIF($AD822,"*天端*"),ﾃﾞｰﾀ一覧!$AU$43/2,ﾃﾞｰﾀ一覧!$AU$43/3),IF($BO822=ﾃﾞｰﾀ一覧!$AT$20,$AR822*$AV822,IF($BO822=ﾃﾞｰﾀ一覧!$AT$21,$AV822,1))))))))</f>
        <v/>
      </c>
      <c r="BW822" s="1112"/>
      <c r="BX822" s="1112"/>
      <c r="BY822" s="1088" t="str">
        <f>IF($B822="","",IF($AH822="","",IF($CK822=ﾃﾞｰﾀ一覧!$U$53,ﾃﾞｰﾀ一覧!$U$61,IF($AH822=ﾃﾞｰﾀ一覧!$U$21,ﾃﾞｰﾀ一覧!$U$60,IF(OR($AH822=ﾃﾞｰﾀ一覧!$U$19,$AH822=ﾃﾞｰﾀ一覧!$U$20,$AH822=ﾃﾞｰﾀ一覧!$U$23,$AH822=ﾃﾞｰﾀ一覧!$U$22,$AH822=ﾃﾞｰﾀ一覧!$U$18,AH822=ﾃﾞｰﾀ一覧!$U$25),ﾃﾞｰﾀ一覧!$U$59,ﾃﾞｰﾀ一覧!$U$62)))))</f>
        <v/>
      </c>
      <c r="BZ822" s="1089"/>
      <c r="CA822" s="1113"/>
      <c r="CB822" s="1113"/>
      <c r="CC822" s="1113"/>
      <c r="CD822" s="1113"/>
      <c r="CE822" s="1113"/>
      <c r="CF822" s="1113"/>
      <c r="CG822" s="1113"/>
      <c r="CH822" s="1113"/>
      <c r="CI822" s="1114"/>
      <c r="CK822" s="240"/>
      <c r="CM822" s="378" t="str">
        <f t="shared" si="84"/>
        <v/>
      </c>
      <c r="CN822" s="379" t="str">
        <f t="shared" si="85"/>
        <v/>
      </c>
      <c r="CO822" s="379" t="str">
        <f t="shared" si="86"/>
        <v/>
      </c>
      <c r="CP822" s="380" t="str">
        <f t="shared" si="87"/>
        <v/>
      </c>
      <c r="CQ822" s="244"/>
      <c r="CR822" s="1100"/>
      <c r="CS822" s="1101"/>
      <c r="CT822" s="1102"/>
      <c r="CU822" s="1135"/>
      <c r="CV822" s="1136"/>
      <c r="CW822" s="1136"/>
      <c r="CX822" s="1137"/>
      <c r="CY822" s="1138"/>
      <c r="CZ822" s="1139"/>
      <c r="DA822" s="1140"/>
      <c r="DB822" s="1132"/>
      <c r="DC822" s="1133"/>
      <c r="DD822" s="1133"/>
      <c r="DE822" s="1133"/>
      <c r="DF822" s="1133"/>
      <c r="DG822" s="1134"/>
      <c r="DH822" s="580"/>
      <c r="DI822" s="1084"/>
      <c r="DJ822" s="1084"/>
      <c r="DK822" s="581"/>
      <c r="DL822" s="582"/>
      <c r="DM822" s="1084"/>
      <c r="DN822" s="1084"/>
      <c r="DO822" s="581"/>
      <c r="DP822" s="582"/>
      <c r="DQ822" s="1084"/>
      <c r="DR822" s="1084"/>
      <c r="DS822" s="583"/>
      <c r="DT822" s="1124"/>
      <c r="DU822" s="1125"/>
      <c r="DV822" s="1125"/>
      <c r="DW822" s="1124"/>
      <c r="DX822" s="1125"/>
      <c r="DY822" s="1150"/>
      <c r="DZ822" s="1362"/>
      <c r="EA822" s="1363"/>
      <c r="EB822" s="1362"/>
      <c r="EC822" s="1363"/>
      <c r="ED822" s="1362"/>
      <c r="EE822" s="1377"/>
      <c r="EF822" s="1378"/>
      <c r="EG822" s="1379"/>
      <c r="EH822" s="1379"/>
      <c r="EI822" s="1380"/>
      <c r="EJ822" s="1381"/>
      <c r="EK822" s="1381"/>
      <c r="EL822" s="1381"/>
      <c r="EM822" s="1382"/>
      <c r="EN822" s="1382"/>
      <c r="EO822" s="1382"/>
      <c r="EP822" s="1375"/>
      <c r="EQ822" s="1376"/>
      <c r="ER822" s="1113"/>
      <c r="ES822" s="1113"/>
      <c r="ET822" s="1113"/>
      <c r="EU822" s="1113"/>
      <c r="EV822" s="1113"/>
      <c r="EW822" s="1113"/>
      <c r="EX822" s="1113"/>
      <c r="EY822" s="1113"/>
      <c r="EZ822" s="1114"/>
    </row>
    <row r="823" spans="1:156" ht="30" customHeight="1" x14ac:dyDescent="0.2">
      <c r="A823" s="207">
        <f t="shared" si="88"/>
        <v>812</v>
      </c>
      <c r="B823" s="1103"/>
      <c r="C823" s="1104"/>
      <c r="D823" s="1303"/>
      <c r="E823" s="1304"/>
      <c r="F823" s="1094" t="str">
        <f t="shared" si="90"/>
        <v/>
      </c>
      <c r="G823" s="1095"/>
      <c r="H823" s="1095"/>
      <c r="I823" s="1095"/>
      <c r="J823" s="1095"/>
      <c r="K823" s="1095"/>
      <c r="L823" s="1095"/>
      <c r="M823" s="1095"/>
      <c r="N823" s="1095"/>
      <c r="O823" s="1095"/>
      <c r="P823" s="1095"/>
      <c r="Q823" s="1095"/>
      <c r="R823" s="1095"/>
      <c r="S823" s="1095"/>
      <c r="T823" s="1095"/>
      <c r="U823" s="1095"/>
      <c r="V823" s="1095"/>
      <c r="W823" s="1096"/>
      <c r="X823" s="1299">
        <f t="shared" si="89"/>
        <v>0</v>
      </c>
      <c r="Y823" s="1300"/>
      <c r="Z823" s="1301"/>
      <c r="AA823" s="1100"/>
      <c r="AB823" s="1101"/>
      <c r="AC823" s="1102"/>
      <c r="AD823" s="1135"/>
      <c r="AE823" s="1136"/>
      <c r="AF823" s="1136"/>
      <c r="AG823" s="1137"/>
      <c r="AH823" s="1138"/>
      <c r="AI823" s="1139"/>
      <c r="AJ823" s="1140"/>
      <c r="AK823" s="1132"/>
      <c r="AL823" s="1133"/>
      <c r="AM823" s="1133"/>
      <c r="AN823" s="1133"/>
      <c r="AO823" s="1133"/>
      <c r="AP823" s="1134"/>
      <c r="AQ823" s="642" t="str">
        <f>IF(AK823="","",VLOOKUP(AK823,ﾃﾞｰﾀ一覧!$AH$4:$AR$66,2,FALSE))</f>
        <v/>
      </c>
      <c r="AR823" s="1084"/>
      <c r="AS823" s="1084"/>
      <c r="AT823" s="643" t="str">
        <f>IF(AK823="","",VLOOKUP(AK823,ﾃﾞｰﾀ一覧!$AH$4:$AR$66,3,FALSE))</f>
        <v/>
      </c>
      <c r="AU823" s="644" t="str">
        <f>IF(AK823="","",VLOOKUP(AK823,ﾃﾞｰﾀ一覧!$AH$4:$AR$66,5,FALSE))</f>
        <v/>
      </c>
      <c r="AV823" s="1084"/>
      <c r="AW823" s="1084"/>
      <c r="AX823" s="643" t="str">
        <f>IF(AK823="","",VLOOKUP(AK823,ﾃﾞｰﾀ一覧!$AH$4:$AR$66,6,FALSE))</f>
        <v/>
      </c>
      <c r="AY823" s="649" t="str">
        <f>IF(AK823="","",VLOOKUP(AK823,ﾃﾞｰﾀ一覧!$AH$4:$AR$66,8,FALSE))</f>
        <v/>
      </c>
      <c r="AZ823" s="1084"/>
      <c r="BA823" s="1084"/>
      <c r="BB823" s="388" t="str">
        <f>IF(AK823="","",VLOOKUP(AK823,ﾃﾞｰﾀ一覧!$AH$4:$AR$66,9,FALSE))</f>
        <v/>
      </c>
      <c r="BC823" s="1124"/>
      <c r="BD823" s="1125"/>
      <c r="BE823" s="1125"/>
      <c r="BF823" s="1124"/>
      <c r="BG823" s="1125"/>
      <c r="BH823" s="1125"/>
      <c r="BI823" s="1124"/>
      <c r="BJ823" s="1125"/>
      <c r="BK823" s="1150"/>
      <c r="BL823" s="1154"/>
      <c r="BM823" s="1155"/>
      <c r="BN823" s="1156"/>
      <c r="BO823" s="1109" t="str">
        <f>IF($AK823="","",IF($BF823="","",IF($BF823=ﾃﾞｰﾀ一覧!$U$37,"",IF($BF823=ﾃﾞｰﾀ一覧!$U$38,"",IF($AH823=ﾃﾞｰﾀ一覧!$U$25,VLOOKUP($AK823,ﾃﾞｰﾀ一覧!$AH$43:$AR$66,10,FALSE),VLOOKUP($AK823,ﾃﾞｰﾀ一覧!$AH$4:$AR$66,10,FALSE))))))</f>
        <v/>
      </c>
      <c r="BP823" s="1110"/>
      <c r="BQ823" s="1110"/>
      <c r="BR823" s="1111"/>
      <c r="BS823" s="1307">
        <f>IF($BL823="",0,VLOOKUP($BL823,ﾃﾞｰﾀ一覧!$AY$4:$BB$16,3,FALSE))+IF($BC823="",0,VLOOKUP($BC823,ﾃﾞｰﾀ一覧!$AY$4:$BB$16,3,FALSE))+IF($BD823="",0,VLOOKUP($BD823,ﾃﾞｰﾀ一覧!$AY$4:$BB$16,3,FALSE))</f>
        <v>0</v>
      </c>
      <c r="BT823" s="1307"/>
      <c r="BU823" s="1307"/>
      <c r="BV823" s="1112" t="str">
        <f>IF($BO823="","",IF($BF823=ﾃﾞｰﾀ一覧!$U$37,"",IF($BF823=ﾃﾞｰﾀ一覧!$U$38,"",IF($BO823=ﾃﾞｰﾀ一覧!$AT$27,ﾃﾞｰﾀ一覧!$AT$27,VLOOKUP($AK823,ﾃﾞｰﾀ一覧!$AH$4:$AR$66,11,FALSE)*IF($BO823=ﾃﾞｰﾀ一覧!$AT$17,($AR823+1)*($AV823+1),IF($BO823=ﾃﾞｰﾀ一覧!$AT$22,IF(COUNTIF($AD823,"*天端*"),ﾃﾞｰﾀ一覧!$AU$43/2,ﾃﾞｰﾀ一覧!$AU$43/3),IF($BO823=ﾃﾞｰﾀ一覧!$AT$20,$AR823*$AV823,IF($BO823=ﾃﾞｰﾀ一覧!$AT$21,$AV823,1))))))))</f>
        <v/>
      </c>
      <c r="BW823" s="1112"/>
      <c r="BX823" s="1112"/>
      <c r="BY823" s="1088" t="str">
        <f>IF($B823="","",IF($AH823="","",IF($CK823=ﾃﾞｰﾀ一覧!$U$53,ﾃﾞｰﾀ一覧!$U$61,IF($AH823=ﾃﾞｰﾀ一覧!$U$21,ﾃﾞｰﾀ一覧!$U$60,IF(OR($AH823=ﾃﾞｰﾀ一覧!$U$19,$AH823=ﾃﾞｰﾀ一覧!$U$20,$AH823=ﾃﾞｰﾀ一覧!$U$23,$AH823=ﾃﾞｰﾀ一覧!$U$22,$AH823=ﾃﾞｰﾀ一覧!$U$18,AH823=ﾃﾞｰﾀ一覧!$U$25),ﾃﾞｰﾀ一覧!$U$59,ﾃﾞｰﾀ一覧!$U$62)))))</f>
        <v/>
      </c>
      <c r="BZ823" s="1089"/>
      <c r="CA823" s="1113"/>
      <c r="CB823" s="1113"/>
      <c r="CC823" s="1113"/>
      <c r="CD823" s="1113"/>
      <c r="CE823" s="1113"/>
      <c r="CF823" s="1113"/>
      <c r="CG823" s="1113"/>
      <c r="CH823" s="1113"/>
      <c r="CI823" s="1114"/>
      <c r="CK823" s="240"/>
      <c r="CM823" s="378" t="str">
        <f t="shared" si="84"/>
        <v/>
      </c>
      <c r="CN823" s="379" t="str">
        <f t="shared" si="85"/>
        <v/>
      </c>
      <c r="CO823" s="379" t="str">
        <f t="shared" si="86"/>
        <v/>
      </c>
      <c r="CP823" s="380" t="str">
        <f t="shared" si="87"/>
        <v/>
      </c>
      <c r="CQ823" s="244"/>
      <c r="CR823" s="1100"/>
      <c r="CS823" s="1101"/>
      <c r="CT823" s="1102"/>
      <c r="CU823" s="1135"/>
      <c r="CV823" s="1136"/>
      <c r="CW823" s="1136"/>
      <c r="CX823" s="1137"/>
      <c r="CY823" s="1138"/>
      <c r="CZ823" s="1139"/>
      <c r="DA823" s="1140"/>
      <c r="DB823" s="1132"/>
      <c r="DC823" s="1133"/>
      <c r="DD823" s="1133"/>
      <c r="DE823" s="1133"/>
      <c r="DF823" s="1133"/>
      <c r="DG823" s="1134"/>
      <c r="DH823" s="580"/>
      <c r="DI823" s="1084"/>
      <c r="DJ823" s="1084"/>
      <c r="DK823" s="581"/>
      <c r="DL823" s="582"/>
      <c r="DM823" s="1084"/>
      <c r="DN823" s="1084"/>
      <c r="DO823" s="581"/>
      <c r="DP823" s="582"/>
      <c r="DQ823" s="1084"/>
      <c r="DR823" s="1084"/>
      <c r="DS823" s="583"/>
      <c r="DT823" s="1124"/>
      <c r="DU823" s="1125"/>
      <c r="DV823" s="1125"/>
      <c r="DW823" s="1124"/>
      <c r="DX823" s="1125"/>
      <c r="DY823" s="1150"/>
      <c r="DZ823" s="1362"/>
      <c r="EA823" s="1363"/>
      <c r="EB823" s="1362"/>
      <c r="EC823" s="1363"/>
      <c r="ED823" s="1362"/>
      <c r="EE823" s="1377"/>
      <c r="EF823" s="1378"/>
      <c r="EG823" s="1379"/>
      <c r="EH823" s="1379"/>
      <c r="EI823" s="1380"/>
      <c r="EJ823" s="1381"/>
      <c r="EK823" s="1381"/>
      <c r="EL823" s="1381"/>
      <c r="EM823" s="1382"/>
      <c r="EN823" s="1382"/>
      <c r="EO823" s="1382"/>
      <c r="EP823" s="1375"/>
      <c r="EQ823" s="1376"/>
      <c r="ER823" s="1113"/>
      <c r="ES823" s="1113"/>
      <c r="ET823" s="1113"/>
      <c r="EU823" s="1113"/>
      <c r="EV823" s="1113"/>
      <c r="EW823" s="1113"/>
      <c r="EX823" s="1113"/>
      <c r="EY823" s="1113"/>
      <c r="EZ823" s="1114"/>
    </row>
    <row r="824" spans="1:156" ht="30" customHeight="1" x14ac:dyDescent="0.2">
      <c r="A824" s="207">
        <f t="shared" si="88"/>
        <v>813</v>
      </c>
      <c r="B824" s="1103"/>
      <c r="C824" s="1104"/>
      <c r="D824" s="1303"/>
      <c r="E824" s="1304"/>
      <c r="F824" s="1094" t="str">
        <f t="shared" si="90"/>
        <v/>
      </c>
      <c r="G824" s="1095"/>
      <c r="H824" s="1095"/>
      <c r="I824" s="1095"/>
      <c r="J824" s="1095"/>
      <c r="K824" s="1095"/>
      <c r="L824" s="1095"/>
      <c r="M824" s="1095"/>
      <c r="N824" s="1095"/>
      <c r="O824" s="1095"/>
      <c r="P824" s="1095"/>
      <c r="Q824" s="1095"/>
      <c r="R824" s="1095"/>
      <c r="S824" s="1095"/>
      <c r="T824" s="1095"/>
      <c r="U824" s="1095"/>
      <c r="V824" s="1095"/>
      <c r="W824" s="1096"/>
      <c r="X824" s="1299">
        <f t="shared" si="89"/>
        <v>0</v>
      </c>
      <c r="Y824" s="1300"/>
      <c r="Z824" s="1301"/>
      <c r="AA824" s="1100"/>
      <c r="AB824" s="1101"/>
      <c r="AC824" s="1102"/>
      <c r="AD824" s="1135"/>
      <c r="AE824" s="1136"/>
      <c r="AF824" s="1136"/>
      <c r="AG824" s="1137"/>
      <c r="AH824" s="1138"/>
      <c r="AI824" s="1139"/>
      <c r="AJ824" s="1140"/>
      <c r="AK824" s="1132"/>
      <c r="AL824" s="1133"/>
      <c r="AM824" s="1133"/>
      <c r="AN824" s="1133"/>
      <c r="AO824" s="1133"/>
      <c r="AP824" s="1134"/>
      <c r="AQ824" s="642" t="str">
        <f>IF(AK824="","",VLOOKUP(AK824,ﾃﾞｰﾀ一覧!$AH$4:$AR$66,2,FALSE))</f>
        <v/>
      </c>
      <c r="AR824" s="1084"/>
      <c r="AS824" s="1084"/>
      <c r="AT824" s="643" t="str">
        <f>IF(AK824="","",VLOOKUP(AK824,ﾃﾞｰﾀ一覧!$AH$4:$AR$66,3,FALSE))</f>
        <v/>
      </c>
      <c r="AU824" s="644" t="str">
        <f>IF(AK824="","",VLOOKUP(AK824,ﾃﾞｰﾀ一覧!$AH$4:$AR$66,5,FALSE))</f>
        <v/>
      </c>
      <c r="AV824" s="1084"/>
      <c r="AW824" s="1084"/>
      <c r="AX824" s="643" t="str">
        <f>IF(AK824="","",VLOOKUP(AK824,ﾃﾞｰﾀ一覧!$AH$4:$AR$66,6,FALSE))</f>
        <v/>
      </c>
      <c r="AY824" s="649" t="str">
        <f>IF(AK824="","",VLOOKUP(AK824,ﾃﾞｰﾀ一覧!$AH$4:$AR$66,8,FALSE))</f>
        <v/>
      </c>
      <c r="AZ824" s="1084"/>
      <c r="BA824" s="1084"/>
      <c r="BB824" s="388" t="str">
        <f>IF(AK824="","",VLOOKUP(AK824,ﾃﾞｰﾀ一覧!$AH$4:$AR$66,9,FALSE))</f>
        <v/>
      </c>
      <c r="BC824" s="1124"/>
      <c r="BD824" s="1125"/>
      <c r="BE824" s="1125"/>
      <c r="BF824" s="1124"/>
      <c r="BG824" s="1125"/>
      <c r="BH824" s="1125"/>
      <c r="BI824" s="1124"/>
      <c r="BJ824" s="1125"/>
      <c r="BK824" s="1150"/>
      <c r="BL824" s="1154"/>
      <c r="BM824" s="1155"/>
      <c r="BN824" s="1156"/>
      <c r="BO824" s="1109" t="str">
        <f>IF($AK824="","",IF($BF824="","",IF($BF824=ﾃﾞｰﾀ一覧!$U$37,"",IF($BF824=ﾃﾞｰﾀ一覧!$U$38,"",IF($AH824=ﾃﾞｰﾀ一覧!$U$25,VLOOKUP($AK824,ﾃﾞｰﾀ一覧!$AH$43:$AR$66,10,FALSE),VLOOKUP($AK824,ﾃﾞｰﾀ一覧!$AH$4:$AR$66,10,FALSE))))))</f>
        <v/>
      </c>
      <c r="BP824" s="1110"/>
      <c r="BQ824" s="1110"/>
      <c r="BR824" s="1111"/>
      <c r="BS824" s="1307">
        <f>IF($BL824="",0,VLOOKUP($BL824,ﾃﾞｰﾀ一覧!$AY$4:$BB$16,3,FALSE))+IF($BC824="",0,VLOOKUP($BC824,ﾃﾞｰﾀ一覧!$AY$4:$BB$16,3,FALSE))+IF($BD824="",0,VLOOKUP($BD824,ﾃﾞｰﾀ一覧!$AY$4:$BB$16,3,FALSE))</f>
        <v>0</v>
      </c>
      <c r="BT824" s="1307"/>
      <c r="BU824" s="1307"/>
      <c r="BV824" s="1112" t="str">
        <f>IF($BO824="","",IF($BF824=ﾃﾞｰﾀ一覧!$U$37,"",IF($BF824=ﾃﾞｰﾀ一覧!$U$38,"",IF($BO824=ﾃﾞｰﾀ一覧!$AT$27,ﾃﾞｰﾀ一覧!$AT$27,VLOOKUP($AK824,ﾃﾞｰﾀ一覧!$AH$4:$AR$66,11,FALSE)*IF($BO824=ﾃﾞｰﾀ一覧!$AT$17,($AR824+1)*($AV824+1),IF($BO824=ﾃﾞｰﾀ一覧!$AT$22,IF(COUNTIF($AD824,"*天端*"),ﾃﾞｰﾀ一覧!$AU$43/2,ﾃﾞｰﾀ一覧!$AU$43/3),IF($BO824=ﾃﾞｰﾀ一覧!$AT$20,$AR824*$AV824,IF($BO824=ﾃﾞｰﾀ一覧!$AT$21,$AV824,1))))))))</f>
        <v/>
      </c>
      <c r="BW824" s="1112"/>
      <c r="BX824" s="1112"/>
      <c r="BY824" s="1088" t="str">
        <f>IF($B824="","",IF($AH824="","",IF($CK824=ﾃﾞｰﾀ一覧!$U$53,ﾃﾞｰﾀ一覧!$U$61,IF($AH824=ﾃﾞｰﾀ一覧!$U$21,ﾃﾞｰﾀ一覧!$U$60,IF(OR($AH824=ﾃﾞｰﾀ一覧!$U$19,$AH824=ﾃﾞｰﾀ一覧!$U$20,$AH824=ﾃﾞｰﾀ一覧!$U$23,$AH824=ﾃﾞｰﾀ一覧!$U$22,$AH824=ﾃﾞｰﾀ一覧!$U$18,AH824=ﾃﾞｰﾀ一覧!$U$25),ﾃﾞｰﾀ一覧!$U$59,ﾃﾞｰﾀ一覧!$U$62)))))</f>
        <v/>
      </c>
      <c r="BZ824" s="1089"/>
      <c r="CA824" s="1113"/>
      <c r="CB824" s="1113"/>
      <c r="CC824" s="1113"/>
      <c r="CD824" s="1113"/>
      <c r="CE824" s="1113"/>
      <c r="CF824" s="1113"/>
      <c r="CG824" s="1113"/>
      <c r="CH824" s="1113"/>
      <c r="CI824" s="1114"/>
      <c r="CK824" s="240"/>
      <c r="CM824" s="378" t="str">
        <f t="shared" si="84"/>
        <v/>
      </c>
      <c r="CN824" s="379" t="str">
        <f t="shared" si="85"/>
        <v/>
      </c>
      <c r="CO824" s="379" t="str">
        <f t="shared" si="86"/>
        <v/>
      </c>
      <c r="CP824" s="380" t="str">
        <f t="shared" si="87"/>
        <v/>
      </c>
      <c r="CQ824" s="244"/>
      <c r="CR824" s="1100"/>
      <c r="CS824" s="1101"/>
      <c r="CT824" s="1102"/>
      <c r="CU824" s="1135"/>
      <c r="CV824" s="1136"/>
      <c r="CW824" s="1136"/>
      <c r="CX824" s="1137"/>
      <c r="CY824" s="1138"/>
      <c r="CZ824" s="1139"/>
      <c r="DA824" s="1140"/>
      <c r="DB824" s="1132"/>
      <c r="DC824" s="1133"/>
      <c r="DD824" s="1133"/>
      <c r="DE824" s="1133"/>
      <c r="DF824" s="1133"/>
      <c r="DG824" s="1134"/>
      <c r="DH824" s="580"/>
      <c r="DI824" s="1084"/>
      <c r="DJ824" s="1084"/>
      <c r="DK824" s="581"/>
      <c r="DL824" s="582"/>
      <c r="DM824" s="1084"/>
      <c r="DN824" s="1084"/>
      <c r="DO824" s="581"/>
      <c r="DP824" s="582"/>
      <c r="DQ824" s="1084"/>
      <c r="DR824" s="1084"/>
      <c r="DS824" s="583"/>
      <c r="DT824" s="1124"/>
      <c r="DU824" s="1125"/>
      <c r="DV824" s="1125"/>
      <c r="DW824" s="1124"/>
      <c r="DX824" s="1125"/>
      <c r="DY824" s="1150"/>
      <c r="DZ824" s="1362"/>
      <c r="EA824" s="1363"/>
      <c r="EB824" s="1362"/>
      <c r="EC824" s="1363"/>
      <c r="ED824" s="1362"/>
      <c r="EE824" s="1377"/>
      <c r="EF824" s="1378"/>
      <c r="EG824" s="1379"/>
      <c r="EH824" s="1379"/>
      <c r="EI824" s="1380"/>
      <c r="EJ824" s="1381"/>
      <c r="EK824" s="1381"/>
      <c r="EL824" s="1381"/>
      <c r="EM824" s="1382"/>
      <c r="EN824" s="1382"/>
      <c r="EO824" s="1382"/>
      <c r="EP824" s="1375"/>
      <c r="EQ824" s="1376"/>
      <c r="ER824" s="1113"/>
      <c r="ES824" s="1113"/>
      <c r="ET824" s="1113"/>
      <c r="EU824" s="1113"/>
      <c r="EV824" s="1113"/>
      <c r="EW824" s="1113"/>
      <c r="EX824" s="1113"/>
      <c r="EY824" s="1113"/>
      <c r="EZ824" s="1114"/>
    </row>
    <row r="825" spans="1:156" ht="30" customHeight="1" x14ac:dyDescent="0.2">
      <c r="A825" s="207">
        <f t="shared" si="88"/>
        <v>814</v>
      </c>
      <c r="B825" s="1103"/>
      <c r="C825" s="1104"/>
      <c r="D825" s="1303"/>
      <c r="E825" s="1304"/>
      <c r="F825" s="1094" t="str">
        <f t="shared" si="90"/>
        <v/>
      </c>
      <c r="G825" s="1095"/>
      <c r="H825" s="1095"/>
      <c r="I825" s="1095"/>
      <c r="J825" s="1095"/>
      <c r="K825" s="1095"/>
      <c r="L825" s="1095"/>
      <c r="M825" s="1095"/>
      <c r="N825" s="1095"/>
      <c r="O825" s="1095"/>
      <c r="P825" s="1095"/>
      <c r="Q825" s="1095"/>
      <c r="R825" s="1095"/>
      <c r="S825" s="1095"/>
      <c r="T825" s="1095"/>
      <c r="U825" s="1095"/>
      <c r="V825" s="1095"/>
      <c r="W825" s="1096"/>
      <c r="X825" s="1299">
        <f t="shared" si="89"/>
        <v>0</v>
      </c>
      <c r="Y825" s="1300"/>
      <c r="Z825" s="1301"/>
      <c r="AA825" s="1100"/>
      <c r="AB825" s="1101"/>
      <c r="AC825" s="1102"/>
      <c r="AD825" s="1135"/>
      <c r="AE825" s="1136"/>
      <c r="AF825" s="1136"/>
      <c r="AG825" s="1137"/>
      <c r="AH825" s="1138"/>
      <c r="AI825" s="1139"/>
      <c r="AJ825" s="1140"/>
      <c r="AK825" s="1132"/>
      <c r="AL825" s="1133"/>
      <c r="AM825" s="1133"/>
      <c r="AN825" s="1133"/>
      <c r="AO825" s="1133"/>
      <c r="AP825" s="1134"/>
      <c r="AQ825" s="642" t="str">
        <f>IF(AK825="","",VLOOKUP(AK825,ﾃﾞｰﾀ一覧!$AH$4:$AR$66,2,FALSE))</f>
        <v/>
      </c>
      <c r="AR825" s="1084"/>
      <c r="AS825" s="1084"/>
      <c r="AT825" s="643" t="str">
        <f>IF(AK825="","",VLOOKUP(AK825,ﾃﾞｰﾀ一覧!$AH$4:$AR$66,3,FALSE))</f>
        <v/>
      </c>
      <c r="AU825" s="644" t="str">
        <f>IF(AK825="","",VLOOKUP(AK825,ﾃﾞｰﾀ一覧!$AH$4:$AR$66,5,FALSE))</f>
        <v/>
      </c>
      <c r="AV825" s="1084"/>
      <c r="AW825" s="1084"/>
      <c r="AX825" s="643" t="str">
        <f>IF(AK825="","",VLOOKUP(AK825,ﾃﾞｰﾀ一覧!$AH$4:$AR$66,6,FALSE))</f>
        <v/>
      </c>
      <c r="AY825" s="649" t="str">
        <f>IF(AK825="","",VLOOKUP(AK825,ﾃﾞｰﾀ一覧!$AH$4:$AR$66,8,FALSE))</f>
        <v/>
      </c>
      <c r="AZ825" s="1084"/>
      <c r="BA825" s="1084"/>
      <c r="BB825" s="388" t="str">
        <f>IF(AK825="","",VLOOKUP(AK825,ﾃﾞｰﾀ一覧!$AH$4:$AR$66,9,FALSE))</f>
        <v/>
      </c>
      <c r="BC825" s="1124"/>
      <c r="BD825" s="1125"/>
      <c r="BE825" s="1125"/>
      <c r="BF825" s="1124"/>
      <c r="BG825" s="1125"/>
      <c r="BH825" s="1125"/>
      <c r="BI825" s="1124"/>
      <c r="BJ825" s="1125"/>
      <c r="BK825" s="1150"/>
      <c r="BL825" s="1154"/>
      <c r="BM825" s="1155"/>
      <c r="BN825" s="1156"/>
      <c r="BO825" s="1109" t="str">
        <f>IF($AK825="","",IF($BF825="","",IF($BF825=ﾃﾞｰﾀ一覧!$U$37,"",IF($BF825=ﾃﾞｰﾀ一覧!$U$38,"",IF($AH825=ﾃﾞｰﾀ一覧!$U$25,VLOOKUP($AK825,ﾃﾞｰﾀ一覧!$AH$43:$AR$66,10,FALSE),VLOOKUP($AK825,ﾃﾞｰﾀ一覧!$AH$4:$AR$66,10,FALSE))))))</f>
        <v/>
      </c>
      <c r="BP825" s="1110"/>
      <c r="BQ825" s="1110"/>
      <c r="BR825" s="1111"/>
      <c r="BS825" s="1307">
        <f>IF($BL825="",0,VLOOKUP($BL825,ﾃﾞｰﾀ一覧!$AY$4:$BB$16,3,FALSE))+IF($BC825="",0,VLOOKUP($BC825,ﾃﾞｰﾀ一覧!$AY$4:$BB$16,3,FALSE))+IF($BD825="",0,VLOOKUP($BD825,ﾃﾞｰﾀ一覧!$AY$4:$BB$16,3,FALSE))</f>
        <v>0</v>
      </c>
      <c r="BT825" s="1307"/>
      <c r="BU825" s="1307"/>
      <c r="BV825" s="1112" t="str">
        <f>IF($BO825="","",IF($BF825=ﾃﾞｰﾀ一覧!$U$37,"",IF($BF825=ﾃﾞｰﾀ一覧!$U$38,"",IF($BO825=ﾃﾞｰﾀ一覧!$AT$27,ﾃﾞｰﾀ一覧!$AT$27,VLOOKUP($AK825,ﾃﾞｰﾀ一覧!$AH$4:$AR$66,11,FALSE)*IF($BO825=ﾃﾞｰﾀ一覧!$AT$17,($AR825+1)*($AV825+1),IF($BO825=ﾃﾞｰﾀ一覧!$AT$22,IF(COUNTIF($AD825,"*天端*"),ﾃﾞｰﾀ一覧!$AU$43/2,ﾃﾞｰﾀ一覧!$AU$43/3),IF($BO825=ﾃﾞｰﾀ一覧!$AT$20,$AR825*$AV825,IF($BO825=ﾃﾞｰﾀ一覧!$AT$21,$AV825,1))))))))</f>
        <v/>
      </c>
      <c r="BW825" s="1112"/>
      <c r="BX825" s="1112"/>
      <c r="BY825" s="1088" t="str">
        <f>IF($B825="","",IF($AH825="","",IF($CK825=ﾃﾞｰﾀ一覧!$U$53,ﾃﾞｰﾀ一覧!$U$61,IF($AH825=ﾃﾞｰﾀ一覧!$U$21,ﾃﾞｰﾀ一覧!$U$60,IF(OR($AH825=ﾃﾞｰﾀ一覧!$U$19,$AH825=ﾃﾞｰﾀ一覧!$U$20,$AH825=ﾃﾞｰﾀ一覧!$U$23,$AH825=ﾃﾞｰﾀ一覧!$U$22,$AH825=ﾃﾞｰﾀ一覧!$U$18,AH825=ﾃﾞｰﾀ一覧!$U$25),ﾃﾞｰﾀ一覧!$U$59,ﾃﾞｰﾀ一覧!$U$62)))))</f>
        <v/>
      </c>
      <c r="BZ825" s="1089"/>
      <c r="CA825" s="1113"/>
      <c r="CB825" s="1113"/>
      <c r="CC825" s="1113"/>
      <c r="CD825" s="1113"/>
      <c r="CE825" s="1113"/>
      <c r="CF825" s="1113"/>
      <c r="CG825" s="1113"/>
      <c r="CH825" s="1113"/>
      <c r="CI825" s="1114"/>
      <c r="CK825" s="240"/>
      <c r="CM825" s="378" t="str">
        <f t="shared" si="84"/>
        <v/>
      </c>
      <c r="CN825" s="379" t="str">
        <f t="shared" si="85"/>
        <v/>
      </c>
      <c r="CO825" s="379" t="str">
        <f t="shared" si="86"/>
        <v/>
      </c>
      <c r="CP825" s="380" t="str">
        <f t="shared" si="87"/>
        <v/>
      </c>
      <c r="CQ825" s="244"/>
      <c r="CR825" s="1100"/>
      <c r="CS825" s="1101"/>
      <c r="CT825" s="1102"/>
      <c r="CU825" s="1135"/>
      <c r="CV825" s="1136"/>
      <c r="CW825" s="1136"/>
      <c r="CX825" s="1137"/>
      <c r="CY825" s="1138"/>
      <c r="CZ825" s="1139"/>
      <c r="DA825" s="1140"/>
      <c r="DB825" s="1132"/>
      <c r="DC825" s="1133"/>
      <c r="DD825" s="1133"/>
      <c r="DE825" s="1133"/>
      <c r="DF825" s="1133"/>
      <c r="DG825" s="1134"/>
      <c r="DH825" s="580"/>
      <c r="DI825" s="1084"/>
      <c r="DJ825" s="1084"/>
      <c r="DK825" s="581"/>
      <c r="DL825" s="582"/>
      <c r="DM825" s="1084"/>
      <c r="DN825" s="1084"/>
      <c r="DO825" s="581"/>
      <c r="DP825" s="582"/>
      <c r="DQ825" s="1084"/>
      <c r="DR825" s="1084"/>
      <c r="DS825" s="583"/>
      <c r="DT825" s="1124"/>
      <c r="DU825" s="1125"/>
      <c r="DV825" s="1125"/>
      <c r="DW825" s="1124"/>
      <c r="DX825" s="1125"/>
      <c r="DY825" s="1150"/>
      <c r="DZ825" s="1362"/>
      <c r="EA825" s="1363"/>
      <c r="EB825" s="1362"/>
      <c r="EC825" s="1363"/>
      <c r="ED825" s="1362"/>
      <c r="EE825" s="1377"/>
      <c r="EF825" s="1378"/>
      <c r="EG825" s="1379"/>
      <c r="EH825" s="1379"/>
      <c r="EI825" s="1380"/>
      <c r="EJ825" s="1381"/>
      <c r="EK825" s="1381"/>
      <c r="EL825" s="1381"/>
      <c r="EM825" s="1382"/>
      <c r="EN825" s="1382"/>
      <c r="EO825" s="1382"/>
      <c r="EP825" s="1375"/>
      <c r="EQ825" s="1376"/>
      <c r="ER825" s="1113"/>
      <c r="ES825" s="1113"/>
      <c r="ET825" s="1113"/>
      <c r="EU825" s="1113"/>
      <c r="EV825" s="1113"/>
      <c r="EW825" s="1113"/>
      <c r="EX825" s="1113"/>
      <c r="EY825" s="1113"/>
      <c r="EZ825" s="1114"/>
    </row>
    <row r="826" spans="1:156" ht="30" customHeight="1" x14ac:dyDescent="0.2">
      <c r="A826" s="207">
        <f t="shared" si="88"/>
        <v>815</v>
      </c>
      <c r="B826" s="1103"/>
      <c r="C826" s="1104"/>
      <c r="D826" s="1303"/>
      <c r="E826" s="1304"/>
      <c r="F826" s="1094" t="str">
        <f t="shared" si="90"/>
        <v/>
      </c>
      <c r="G826" s="1095"/>
      <c r="H826" s="1095"/>
      <c r="I826" s="1095"/>
      <c r="J826" s="1095"/>
      <c r="K826" s="1095"/>
      <c r="L826" s="1095"/>
      <c r="M826" s="1095"/>
      <c r="N826" s="1095"/>
      <c r="O826" s="1095"/>
      <c r="P826" s="1095"/>
      <c r="Q826" s="1095"/>
      <c r="R826" s="1095"/>
      <c r="S826" s="1095"/>
      <c r="T826" s="1095"/>
      <c r="U826" s="1095"/>
      <c r="V826" s="1095"/>
      <c r="W826" s="1096"/>
      <c r="X826" s="1299">
        <f t="shared" si="89"/>
        <v>0</v>
      </c>
      <c r="Y826" s="1300"/>
      <c r="Z826" s="1301"/>
      <c r="AA826" s="1100"/>
      <c r="AB826" s="1101"/>
      <c r="AC826" s="1102"/>
      <c r="AD826" s="1135"/>
      <c r="AE826" s="1136"/>
      <c r="AF826" s="1136"/>
      <c r="AG826" s="1137"/>
      <c r="AH826" s="1138"/>
      <c r="AI826" s="1139"/>
      <c r="AJ826" s="1140"/>
      <c r="AK826" s="1132"/>
      <c r="AL826" s="1133"/>
      <c r="AM826" s="1133"/>
      <c r="AN826" s="1133"/>
      <c r="AO826" s="1133"/>
      <c r="AP826" s="1134"/>
      <c r="AQ826" s="642" t="str">
        <f>IF(AK826="","",VLOOKUP(AK826,ﾃﾞｰﾀ一覧!$AH$4:$AR$66,2,FALSE))</f>
        <v/>
      </c>
      <c r="AR826" s="1084"/>
      <c r="AS826" s="1084"/>
      <c r="AT826" s="643" t="str">
        <f>IF(AK826="","",VLOOKUP(AK826,ﾃﾞｰﾀ一覧!$AH$4:$AR$66,3,FALSE))</f>
        <v/>
      </c>
      <c r="AU826" s="644" t="str">
        <f>IF(AK826="","",VLOOKUP(AK826,ﾃﾞｰﾀ一覧!$AH$4:$AR$66,5,FALSE))</f>
        <v/>
      </c>
      <c r="AV826" s="1084"/>
      <c r="AW826" s="1084"/>
      <c r="AX826" s="643" t="str">
        <f>IF(AK826="","",VLOOKUP(AK826,ﾃﾞｰﾀ一覧!$AH$4:$AR$66,6,FALSE))</f>
        <v/>
      </c>
      <c r="AY826" s="649" t="str">
        <f>IF(AK826="","",VLOOKUP(AK826,ﾃﾞｰﾀ一覧!$AH$4:$AR$66,8,FALSE))</f>
        <v/>
      </c>
      <c r="AZ826" s="1084"/>
      <c r="BA826" s="1084"/>
      <c r="BB826" s="388" t="str">
        <f>IF(AK826="","",VLOOKUP(AK826,ﾃﾞｰﾀ一覧!$AH$4:$AR$66,9,FALSE))</f>
        <v/>
      </c>
      <c r="BC826" s="1124"/>
      <c r="BD826" s="1125"/>
      <c r="BE826" s="1125"/>
      <c r="BF826" s="1124"/>
      <c r="BG826" s="1125"/>
      <c r="BH826" s="1125"/>
      <c r="BI826" s="1124"/>
      <c r="BJ826" s="1125"/>
      <c r="BK826" s="1150"/>
      <c r="BL826" s="1154"/>
      <c r="BM826" s="1155"/>
      <c r="BN826" s="1156"/>
      <c r="BO826" s="1109" t="str">
        <f>IF($AK826="","",IF($BF826="","",IF($BF826=ﾃﾞｰﾀ一覧!$U$37,"",IF($BF826=ﾃﾞｰﾀ一覧!$U$38,"",IF($AH826=ﾃﾞｰﾀ一覧!$U$25,VLOOKUP($AK826,ﾃﾞｰﾀ一覧!$AH$43:$AR$66,10,FALSE),VLOOKUP($AK826,ﾃﾞｰﾀ一覧!$AH$4:$AR$66,10,FALSE))))))</f>
        <v/>
      </c>
      <c r="BP826" s="1110"/>
      <c r="BQ826" s="1110"/>
      <c r="BR826" s="1111"/>
      <c r="BS826" s="1307">
        <f>IF($BL826="",0,VLOOKUP($BL826,ﾃﾞｰﾀ一覧!$AY$4:$BB$16,3,FALSE))+IF($BC826="",0,VLOOKUP($BC826,ﾃﾞｰﾀ一覧!$AY$4:$BB$16,3,FALSE))+IF($BD826="",0,VLOOKUP($BD826,ﾃﾞｰﾀ一覧!$AY$4:$BB$16,3,FALSE))</f>
        <v>0</v>
      </c>
      <c r="BT826" s="1307"/>
      <c r="BU826" s="1307"/>
      <c r="BV826" s="1112" t="str">
        <f>IF($BO826="","",IF($BF826=ﾃﾞｰﾀ一覧!$U$37,"",IF($BF826=ﾃﾞｰﾀ一覧!$U$38,"",IF($BO826=ﾃﾞｰﾀ一覧!$AT$27,ﾃﾞｰﾀ一覧!$AT$27,VLOOKUP($AK826,ﾃﾞｰﾀ一覧!$AH$4:$AR$66,11,FALSE)*IF($BO826=ﾃﾞｰﾀ一覧!$AT$17,($AR826+1)*($AV826+1),IF($BO826=ﾃﾞｰﾀ一覧!$AT$22,IF(COUNTIF($AD826,"*天端*"),ﾃﾞｰﾀ一覧!$AU$43/2,ﾃﾞｰﾀ一覧!$AU$43/3),IF($BO826=ﾃﾞｰﾀ一覧!$AT$20,$AR826*$AV826,IF($BO826=ﾃﾞｰﾀ一覧!$AT$21,$AV826,1))))))))</f>
        <v/>
      </c>
      <c r="BW826" s="1112"/>
      <c r="BX826" s="1112"/>
      <c r="BY826" s="1088" t="str">
        <f>IF($B826="","",IF($AH826="","",IF($CK826=ﾃﾞｰﾀ一覧!$U$53,ﾃﾞｰﾀ一覧!$U$61,IF($AH826=ﾃﾞｰﾀ一覧!$U$21,ﾃﾞｰﾀ一覧!$U$60,IF(OR($AH826=ﾃﾞｰﾀ一覧!$U$19,$AH826=ﾃﾞｰﾀ一覧!$U$20,$AH826=ﾃﾞｰﾀ一覧!$U$23,$AH826=ﾃﾞｰﾀ一覧!$U$22,$AH826=ﾃﾞｰﾀ一覧!$U$18,AH826=ﾃﾞｰﾀ一覧!$U$25),ﾃﾞｰﾀ一覧!$U$59,ﾃﾞｰﾀ一覧!$U$62)))))</f>
        <v/>
      </c>
      <c r="BZ826" s="1089"/>
      <c r="CA826" s="1113"/>
      <c r="CB826" s="1113"/>
      <c r="CC826" s="1113"/>
      <c r="CD826" s="1113"/>
      <c r="CE826" s="1113"/>
      <c r="CF826" s="1113"/>
      <c r="CG826" s="1113"/>
      <c r="CH826" s="1113"/>
      <c r="CI826" s="1114"/>
      <c r="CK826" s="240"/>
      <c r="CM826" s="378" t="str">
        <f t="shared" si="84"/>
        <v/>
      </c>
      <c r="CN826" s="379" t="str">
        <f t="shared" si="85"/>
        <v/>
      </c>
      <c r="CO826" s="379" t="str">
        <f t="shared" si="86"/>
        <v/>
      </c>
      <c r="CP826" s="380" t="str">
        <f t="shared" si="87"/>
        <v/>
      </c>
      <c r="CQ826" s="244"/>
      <c r="CR826" s="1100"/>
      <c r="CS826" s="1101"/>
      <c r="CT826" s="1102"/>
      <c r="CU826" s="1135"/>
      <c r="CV826" s="1136"/>
      <c r="CW826" s="1136"/>
      <c r="CX826" s="1137"/>
      <c r="CY826" s="1138"/>
      <c r="CZ826" s="1139"/>
      <c r="DA826" s="1140"/>
      <c r="DB826" s="1132"/>
      <c r="DC826" s="1133"/>
      <c r="DD826" s="1133"/>
      <c r="DE826" s="1133"/>
      <c r="DF826" s="1133"/>
      <c r="DG826" s="1134"/>
      <c r="DH826" s="580"/>
      <c r="DI826" s="1084"/>
      <c r="DJ826" s="1084"/>
      <c r="DK826" s="581"/>
      <c r="DL826" s="582"/>
      <c r="DM826" s="1084"/>
      <c r="DN826" s="1084"/>
      <c r="DO826" s="581"/>
      <c r="DP826" s="582"/>
      <c r="DQ826" s="1084"/>
      <c r="DR826" s="1084"/>
      <c r="DS826" s="583"/>
      <c r="DT826" s="1124"/>
      <c r="DU826" s="1125"/>
      <c r="DV826" s="1125"/>
      <c r="DW826" s="1124"/>
      <c r="DX826" s="1125"/>
      <c r="DY826" s="1150"/>
      <c r="DZ826" s="1362"/>
      <c r="EA826" s="1363"/>
      <c r="EB826" s="1362"/>
      <c r="EC826" s="1363"/>
      <c r="ED826" s="1362"/>
      <c r="EE826" s="1377"/>
      <c r="EF826" s="1378"/>
      <c r="EG826" s="1379"/>
      <c r="EH826" s="1379"/>
      <c r="EI826" s="1380"/>
      <c r="EJ826" s="1381"/>
      <c r="EK826" s="1381"/>
      <c r="EL826" s="1381"/>
      <c r="EM826" s="1382"/>
      <c r="EN826" s="1382"/>
      <c r="EO826" s="1382"/>
      <c r="EP826" s="1375"/>
      <c r="EQ826" s="1376"/>
      <c r="ER826" s="1113"/>
      <c r="ES826" s="1113"/>
      <c r="ET826" s="1113"/>
      <c r="EU826" s="1113"/>
      <c r="EV826" s="1113"/>
      <c r="EW826" s="1113"/>
      <c r="EX826" s="1113"/>
      <c r="EY826" s="1113"/>
      <c r="EZ826" s="1114"/>
    </row>
    <row r="827" spans="1:156" ht="30" customHeight="1" x14ac:dyDescent="0.2">
      <c r="A827" s="207">
        <f t="shared" si="88"/>
        <v>816</v>
      </c>
      <c r="B827" s="1103"/>
      <c r="C827" s="1104"/>
      <c r="D827" s="1303"/>
      <c r="E827" s="1304"/>
      <c r="F827" s="1094" t="str">
        <f t="shared" si="90"/>
        <v/>
      </c>
      <c r="G827" s="1095"/>
      <c r="H827" s="1095"/>
      <c r="I827" s="1095"/>
      <c r="J827" s="1095"/>
      <c r="K827" s="1095"/>
      <c r="L827" s="1095"/>
      <c r="M827" s="1095"/>
      <c r="N827" s="1095"/>
      <c r="O827" s="1095"/>
      <c r="P827" s="1095"/>
      <c r="Q827" s="1095"/>
      <c r="R827" s="1095"/>
      <c r="S827" s="1095"/>
      <c r="T827" s="1095"/>
      <c r="U827" s="1095"/>
      <c r="V827" s="1095"/>
      <c r="W827" s="1096"/>
      <c r="X827" s="1299">
        <f t="shared" si="89"/>
        <v>0</v>
      </c>
      <c r="Y827" s="1300"/>
      <c r="Z827" s="1301"/>
      <c r="AA827" s="1100"/>
      <c r="AB827" s="1101"/>
      <c r="AC827" s="1102"/>
      <c r="AD827" s="1135"/>
      <c r="AE827" s="1136"/>
      <c r="AF827" s="1136"/>
      <c r="AG827" s="1137"/>
      <c r="AH827" s="1138"/>
      <c r="AI827" s="1139"/>
      <c r="AJ827" s="1140"/>
      <c r="AK827" s="1132"/>
      <c r="AL827" s="1133"/>
      <c r="AM827" s="1133"/>
      <c r="AN827" s="1133"/>
      <c r="AO827" s="1133"/>
      <c r="AP827" s="1134"/>
      <c r="AQ827" s="642" t="str">
        <f>IF(AK827="","",VLOOKUP(AK827,ﾃﾞｰﾀ一覧!$AH$4:$AR$66,2,FALSE))</f>
        <v/>
      </c>
      <c r="AR827" s="1084"/>
      <c r="AS827" s="1084"/>
      <c r="AT827" s="643" t="str">
        <f>IF(AK827="","",VLOOKUP(AK827,ﾃﾞｰﾀ一覧!$AH$4:$AR$66,3,FALSE))</f>
        <v/>
      </c>
      <c r="AU827" s="644" t="str">
        <f>IF(AK827="","",VLOOKUP(AK827,ﾃﾞｰﾀ一覧!$AH$4:$AR$66,5,FALSE))</f>
        <v/>
      </c>
      <c r="AV827" s="1084"/>
      <c r="AW827" s="1084"/>
      <c r="AX827" s="643" t="str">
        <f>IF(AK827="","",VLOOKUP(AK827,ﾃﾞｰﾀ一覧!$AH$4:$AR$66,6,FALSE))</f>
        <v/>
      </c>
      <c r="AY827" s="649" t="str">
        <f>IF(AK827="","",VLOOKUP(AK827,ﾃﾞｰﾀ一覧!$AH$4:$AR$66,8,FALSE))</f>
        <v/>
      </c>
      <c r="AZ827" s="1084"/>
      <c r="BA827" s="1084"/>
      <c r="BB827" s="388" t="str">
        <f>IF(AK827="","",VLOOKUP(AK827,ﾃﾞｰﾀ一覧!$AH$4:$AR$66,9,FALSE))</f>
        <v/>
      </c>
      <c r="BC827" s="1124"/>
      <c r="BD827" s="1125"/>
      <c r="BE827" s="1125"/>
      <c r="BF827" s="1124"/>
      <c r="BG827" s="1125"/>
      <c r="BH827" s="1125"/>
      <c r="BI827" s="1124"/>
      <c r="BJ827" s="1125"/>
      <c r="BK827" s="1150"/>
      <c r="BL827" s="1154"/>
      <c r="BM827" s="1155"/>
      <c r="BN827" s="1156"/>
      <c r="BO827" s="1109" t="str">
        <f>IF($AK827="","",IF($BF827="","",IF($BF827=ﾃﾞｰﾀ一覧!$U$37,"",IF($BF827=ﾃﾞｰﾀ一覧!$U$38,"",IF($AH827=ﾃﾞｰﾀ一覧!$U$25,VLOOKUP($AK827,ﾃﾞｰﾀ一覧!$AH$43:$AR$66,10,FALSE),VLOOKUP($AK827,ﾃﾞｰﾀ一覧!$AH$4:$AR$66,10,FALSE))))))</f>
        <v/>
      </c>
      <c r="BP827" s="1110"/>
      <c r="BQ827" s="1110"/>
      <c r="BR827" s="1111"/>
      <c r="BS827" s="1307">
        <f>IF($BL827="",0,VLOOKUP($BL827,ﾃﾞｰﾀ一覧!$AY$4:$BB$16,3,FALSE))+IF($BC827="",0,VLOOKUP($BC827,ﾃﾞｰﾀ一覧!$AY$4:$BB$16,3,FALSE))+IF($BD827="",0,VLOOKUP($BD827,ﾃﾞｰﾀ一覧!$AY$4:$BB$16,3,FALSE))</f>
        <v>0</v>
      </c>
      <c r="BT827" s="1307"/>
      <c r="BU827" s="1307"/>
      <c r="BV827" s="1112" t="str">
        <f>IF($BO827="","",IF($BF827=ﾃﾞｰﾀ一覧!$U$37,"",IF($BF827=ﾃﾞｰﾀ一覧!$U$38,"",IF($BO827=ﾃﾞｰﾀ一覧!$AT$27,ﾃﾞｰﾀ一覧!$AT$27,VLOOKUP($AK827,ﾃﾞｰﾀ一覧!$AH$4:$AR$66,11,FALSE)*IF($BO827=ﾃﾞｰﾀ一覧!$AT$17,($AR827+1)*($AV827+1),IF($BO827=ﾃﾞｰﾀ一覧!$AT$22,IF(COUNTIF($AD827,"*天端*"),ﾃﾞｰﾀ一覧!$AU$43/2,ﾃﾞｰﾀ一覧!$AU$43/3),IF($BO827=ﾃﾞｰﾀ一覧!$AT$20,$AR827*$AV827,IF($BO827=ﾃﾞｰﾀ一覧!$AT$21,$AV827,1))))))))</f>
        <v/>
      </c>
      <c r="BW827" s="1112"/>
      <c r="BX827" s="1112"/>
      <c r="BY827" s="1088" t="str">
        <f>IF($B827="","",IF($AH827="","",IF($CK827=ﾃﾞｰﾀ一覧!$U$53,ﾃﾞｰﾀ一覧!$U$61,IF($AH827=ﾃﾞｰﾀ一覧!$U$21,ﾃﾞｰﾀ一覧!$U$60,IF(OR($AH827=ﾃﾞｰﾀ一覧!$U$19,$AH827=ﾃﾞｰﾀ一覧!$U$20,$AH827=ﾃﾞｰﾀ一覧!$U$23,$AH827=ﾃﾞｰﾀ一覧!$U$22,$AH827=ﾃﾞｰﾀ一覧!$U$18,AH827=ﾃﾞｰﾀ一覧!$U$25),ﾃﾞｰﾀ一覧!$U$59,ﾃﾞｰﾀ一覧!$U$62)))))</f>
        <v/>
      </c>
      <c r="BZ827" s="1089"/>
      <c r="CA827" s="1113"/>
      <c r="CB827" s="1113"/>
      <c r="CC827" s="1113"/>
      <c r="CD827" s="1113"/>
      <c r="CE827" s="1113"/>
      <c r="CF827" s="1113"/>
      <c r="CG827" s="1113"/>
      <c r="CH827" s="1113"/>
      <c r="CI827" s="1114"/>
      <c r="CK827" s="240"/>
      <c r="CM827" s="378" t="str">
        <f t="shared" si="84"/>
        <v/>
      </c>
      <c r="CN827" s="379" t="str">
        <f t="shared" si="85"/>
        <v/>
      </c>
      <c r="CO827" s="379" t="str">
        <f t="shared" si="86"/>
        <v/>
      </c>
      <c r="CP827" s="380" t="str">
        <f t="shared" si="87"/>
        <v/>
      </c>
      <c r="CQ827" s="244"/>
      <c r="CR827" s="1100"/>
      <c r="CS827" s="1101"/>
      <c r="CT827" s="1102"/>
      <c r="CU827" s="1135"/>
      <c r="CV827" s="1136"/>
      <c r="CW827" s="1136"/>
      <c r="CX827" s="1137"/>
      <c r="CY827" s="1138"/>
      <c r="CZ827" s="1139"/>
      <c r="DA827" s="1140"/>
      <c r="DB827" s="1132"/>
      <c r="DC827" s="1133"/>
      <c r="DD827" s="1133"/>
      <c r="DE827" s="1133"/>
      <c r="DF827" s="1133"/>
      <c r="DG827" s="1134"/>
      <c r="DH827" s="580"/>
      <c r="DI827" s="1084"/>
      <c r="DJ827" s="1084"/>
      <c r="DK827" s="581"/>
      <c r="DL827" s="582"/>
      <c r="DM827" s="1084"/>
      <c r="DN827" s="1084"/>
      <c r="DO827" s="581"/>
      <c r="DP827" s="582"/>
      <c r="DQ827" s="1084"/>
      <c r="DR827" s="1084"/>
      <c r="DS827" s="583"/>
      <c r="DT827" s="1124"/>
      <c r="DU827" s="1125"/>
      <c r="DV827" s="1125"/>
      <c r="DW827" s="1124"/>
      <c r="DX827" s="1125"/>
      <c r="DY827" s="1150"/>
      <c r="DZ827" s="1362"/>
      <c r="EA827" s="1363"/>
      <c r="EB827" s="1362"/>
      <c r="EC827" s="1363"/>
      <c r="ED827" s="1362"/>
      <c r="EE827" s="1377"/>
      <c r="EF827" s="1378"/>
      <c r="EG827" s="1379"/>
      <c r="EH827" s="1379"/>
      <c r="EI827" s="1380"/>
      <c r="EJ827" s="1381"/>
      <c r="EK827" s="1381"/>
      <c r="EL827" s="1381"/>
      <c r="EM827" s="1382"/>
      <c r="EN827" s="1382"/>
      <c r="EO827" s="1382"/>
      <c r="EP827" s="1375"/>
      <c r="EQ827" s="1376"/>
      <c r="ER827" s="1113"/>
      <c r="ES827" s="1113"/>
      <c r="ET827" s="1113"/>
      <c r="EU827" s="1113"/>
      <c r="EV827" s="1113"/>
      <c r="EW827" s="1113"/>
      <c r="EX827" s="1113"/>
      <c r="EY827" s="1113"/>
      <c r="EZ827" s="1114"/>
    </row>
    <row r="828" spans="1:156" ht="30" customHeight="1" x14ac:dyDescent="0.2">
      <c r="A828" s="207">
        <f t="shared" si="88"/>
        <v>817</v>
      </c>
      <c r="B828" s="1103"/>
      <c r="C828" s="1104"/>
      <c r="D828" s="1303"/>
      <c r="E828" s="1304"/>
      <c r="F828" s="1094" t="str">
        <f t="shared" si="90"/>
        <v/>
      </c>
      <c r="G828" s="1095"/>
      <c r="H828" s="1095"/>
      <c r="I828" s="1095"/>
      <c r="J828" s="1095"/>
      <c r="K828" s="1095"/>
      <c r="L828" s="1095"/>
      <c r="M828" s="1095"/>
      <c r="N828" s="1095"/>
      <c r="O828" s="1095"/>
      <c r="P828" s="1095"/>
      <c r="Q828" s="1095"/>
      <c r="R828" s="1095"/>
      <c r="S828" s="1095"/>
      <c r="T828" s="1095"/>
      <c r="U828" s="1095"/>
      <c r="V828" s="1095"/>
      <c r="W828" s="1096"/>
      <c r="X828" s="1299">
        <f t="shared" si="89"/>
        <v>0</v>
      </c>
      <c r="Y828" s="1300"/>
      <c r="Z828" s="1301"/>
      <c r="AA828" s="1100"/>
      <c r="AB828" s="1101"/>
      <c r="AC828" s="1102"/>
      <c r="AD828" s="1135"/>
      <c r="AE828" s="1136"/>
      <c r="AF828" s="1136"/>
      <c r="AG828" s="1137"/>
      <c r="AH828" s="1138"/>
      <c r="AI828" s="1139"/>
      <c r="AJ828" s="1140"/>
      <c r="AK828" s="1132"/>
      <c r="AL828" s="1133"/>
      <c r="AM828" s="1133"/>
      <c r="AN828" s="1133"/>
      <c r="AO828" s="1133"/>
      <c r="AP828" s="1134"/>
      <c r="AQ828" s="642" t="str">
        <f>IF(AK828="","",VLOOKUP(AK828,ﾃﾞｰﾀ一覧!$AH$4:$AR$66,2,FALSE))</f>
        <v/>
      </c>
      <c r="AR828" s="1084"/>
      <c r="AS828" s="1084"/>
      <c r="AT828" s="643" t="str">
        <f>IF(AK828="","",VLOOKUP(AK828,ﾃﾞｰﾀ一覧!$AH$4:$AR$66,3,FALSE))</f>
        <v/>
      </c>
      <c r="AU828" s="644" t="str">
        <f>IF(AK828="","",VLOOKUP(AK828,ﾃﾞｰﾀ一覧!$AH$4:$AR$66,5,FALSE))</f>
        <v/>
      </c>
      <c r="AV828" s="1084"/>
      <c r="AW828" s="1084"/>
      <c r="AX828" s="643" t="str">
        <f>IF(AK828="","",VLOOKUP(AK828,ﾃﾞｰﾀ一覧!$AH$4:$AR$66,6,FALSE))</f>
        <v/>
      </c>
      <c r="AY828" s="649" t="str">
        <f>IF(AK828="","",VLOOKUP(AK828,ﾃﾞｰﾀ一覧!$AH$4:$AR$66,8,FALSE))</f>
        <v/>
      </c>
      <c r="AZ828" s="1084"/>
      <c r="BA828" s="1084"/>
      <c r="BB828" s="388" t="str">
        <f>IF(AK828="","",VLOOKUP(AK828,ﾃﾞｰﾀ一覧!$AH$4:$AR$66,9,FALSE))</f>
        <v/>
      </c>
      <c r="BC828" s="1124"/>
      <c r="BD828" s="1125"/>
      <c r="BE828" s="1125"/>
      <c r="BF828" s="1124"/>
      <c r="BG828" s="1125"/>
      <c r="BH828" s="1125"/>
      <c r="BI828" s="1124"/>
      <c r="BJ828" s="1125"/>
      <c r="BK828" s="1150"/>
      <c r="BL828" s="1154"/>
      <c r="BM828" s="1155"/>
      <c r="BN828" s="1156"/>
      <c r="BO828" s="1109" t="str">
        <f>IF($AK828="","",IF($BF828="","",IF($BF828=ﾃﾞｰﾀ一覧!$U$37,"",IF($BF828=ﾃﾞｰﾀ一覧!$U$38,"",IF($AH828=ﾃﾞｰﾀ一覧!$U$25,VLOOKUP($AK828,ﾃﾞｰﾀ一覧!$AH$43:$AR$66,10,FALSE),VLOOKUP($AK828,ﾃﾞｰﾀ一覧!$AH$4:$AR$66,10,FALSE))))))</f>
        <v/>
      </c>
      <c r="BP828" s="1110"/>
      <c r="BQ828" s="1110"/>
      <c r="BR828" s="1111"/>
      <c r="BS828" s="1307">
        <f>IF($BL828="",0,VLOOKUP($BL828,ﾃﾞｰﾀ一覧!$AY$4:$BB$16,3,FALSE))+IF($BC828="",0,VLOOKUP($BC828,ﾃﾞｰﾀ一覧!$AY$4:$BB$16,3,FALSE))+IF($BD828="",0,VLOOKUP($BD828,ﾃﾞｰﾀ一覧!$AY$4:$BB$16,3,FALSE))</f>
        <v>0</v>
      </c>
      <c r="BT828" s="1307"/>
      <c r="BU828" s="1307"/>
      <c r="BV828" s="1112" t="str">
        <f>IF($BO828="","",IF($BF828=ﾃﾞｰﾀ一覧!$U$37,"",IF($BF828=ﾃﾞｰﾀ一覧!$U$38,"",IF($BO828=ﾃﾞｰﾀ一覧!$AT$27,ﾃﾞｰﾀ一覧!$AT$27,VLOOKUP($AK828,ﾃﾞｰﾀ一覧!$AH$4:$AR$66,11,FALSE)*IF($BO828=ﾃﾞｰﾀ一覧!$AT$17,($AR828+1)*($AV828+1),IF($BO828=ﾃﾞｰﾀ一覧!$AT$22,IF(COUNTIF($AD828,"*天端*"),ﾃﾞｰﾀ一覧!$AU$43/2,ﾃﾞｰﾀ一覧!$AU$43/3),IF($BO828=ﾃﾞｰﾀ一覧!$AT$20,$AR828*$AV828,IF($BO828=ﾃﾞｰﾀ一覧!$AT$21,$AV828,1))))))))</f>
        <v/>
      </c>
      <c r="BW828" s="1112"/>
      <c r="BX828" s="1112"/>
      <c r="BY828" s="1088" t="str">
        <f>IF($B828="","",IF($AH828="","",IF($CK828=ﾃﾞｰﾀ一覧!$U$53,ﾃﾞｰﾀ一覧!$U$61,IF($AH828=ﾃﾞｰﾀ一覧!$U$21,ﾃﾞｰﾀ一覧!$U$60,IF(OR($AH828=ﾃﾞｰﾀ一覧!$U$19,$AH828=ﾃﾞｰﾀ一覧!$U$20,$AH828=ﾃﾞｰﾀ一覧!$U$23,$AH828=ﾃﾞｰﾀ一覧!$U$22,$AH828=ﾃﾞｰﾀ一覧!$U$18,AH828=ﾃﾞｰﾀ一覧!$U$25),ﾃﾞｰﾀ一覧!$U$59,ﾃﾞｰﾀ一覧!$U$62)))))</f>
        <v/>
      </c>
      <c r="BZ828" s="1089"/>
      <c r="CA828" s="1113"/>
      <c r="CB828" s="1113"/>
      <c r="CC828" s="1113"/>
      <c r="CD828" s="1113"/>
      <c r="CE828" s="1113"/>
      <c r="CF828" s="1113"/>
      <c r="CG828" s="1113"/>
      <c r="CH828" s="1113"/>
      <c r="CI828" s="1114"/>
      <c r="CK828" s="240"/>
      <c r="CM828" s="378" t="str">
        <f t="shared" si="84"/>
        <v/>
      </c>
      <c r="CN828" s="379" t="str">
        <f t="shared" si="85"/>
        <v/>
      </c>
      <c r="CO828" s="379" t="str">
        <f t="shared" si="86"/>
        <v/>
      </c>
      <c r="CP828" s="380" t="str">
        <f t="shared" si="87"/>
        <v/>
      </c>
      <c r="CQ828" s="244"/>
      <c r="CR828" s="1100"/>
      <c r="CS828" s="1101"/>
      <c r="CT828" s="1102"/>
      <c r="CU828" s="1135"/>
      <c r="CV828" s="1136"/>
      <c r="CW828" s="1136"/>
      <c r="CX828" s="1137"/>
      <c r="CY828" s="1138"/>
      <c r="CZ828" s="1139"/>
      <c r="DA828" s="1140"/>
      <c r="DB828" s="1132"/>
      <c r="DC828" s="1133"/>
      <c r="DD828" s="1133"/>
      <c r="DE828" s="1133"/>
      <c r="DF828" s="1133"/>
      <c r="DG828" s="1134"/>
      <c r="DH828" s="580"/>
      <c r="DI828" s="1084"/>
      <c r="DJ828" s="1084"/>
      <c r="DK828" s="581"/>
      <c r="DL828" s="582"/>
      <c r="DM828" s="1084"/>
      <c r="DN828" s="1084"/>
      <c r="DO828" s="581"/>
      <c r="DP828" s="582"/>
      <c r="DQ828" s="1084"/>
      <c r="DR828" s="1084"/>
      <c r="DS828" s="583"/>
      <c r="DT828" s="1124"/>
      <c r="DU828" s="1125"/>
      <c r="DV828" s="1125"/>
      <c r="DW828" s="1124"/>
      <c r="DX828" s="1125"/>
      <c r="DY828" s="1150"/>
      <c r="DZ828" s="1362"/>
      <c r="EA828" s="1363"/>
      <c r="EB828" s="1362"/>
      <c r="EC828" s="1363"/>
      <c r="ED828" s="1362"/>
      <c r="EE828" s="1377"/>
      <c r="EF828" s="1378"/>
      <c r="EG828" s="1379"/>
      <c r="EH828" s="1379"/>
      <c r="EI828" s="1380"/>
      <c r="EJ828" s="1381"/>
      <c r="EK828" s="1381"/>
      <c r="EL828" s="1381"/>
      <c r="EM828" s="1382"/>
      <c r="EN828" s="1382"/>
      <c r="EO828" s="1382"/>
      <c r="EP828" s="1375"/>
      <c r="EQ828" s="1376"/>
      <c r="ER828" s="1113"/>
      <c r="ES828" s="1113"/>
      <c r="ET828" s="1113"/>
      <c r="EU828" s="1113"/>
      <c r="EV828" s="1113"/>
      <c r="EW828" s="1113"/>
      <c r="EX828" s="1113"/>
      <c r="EY828" s="1113"/>
      <c r="EZ828" s="1114"/>
    </row>
    <row r="829" spans="1:156" ht="30" customHeight="1" x14ac:dyDescent="0.2">
      <c r="A829" s="207">
        <f t="shared" si="88"/>
        <v>818</v>
      </c>
      <c r="B829" s="1103"/>
      <c r="C829" s="1104"/>
      <c r="D829" s="1303"/>
      <c r="E829" s="1304"/>
      <c r="F829" s="1094" t="str">
        <f t="shared" si="90"/>
        <v/>
      </c>
      <c r="G829" s="1095"/>
      <c r="H829" s="1095"/>
      <c r="I829" s="1095"/>
      <c r="J829" s="1095"/>
      <c r="K829" s="1095"/>
      <c r="L829" s="1095"/>
      <c r="M829" s="1095"/>
      <c r="N829" s="1095"/>
      <c r="O829" s="1095"/>
      <c r="P829" s="1095"/>
      <c r="Q829" s="1095"/>
      <c r="R829" s="1095"/>
      <c r="S829" s="1095"/>
      <c r="T829" s="1095"/>
      <c r="U829" s="1095"/>
      <c r="V829" s="1095"/>
      <c r="W829" s="1096"/>
      <c r="X829" s="1299">
        <f t="shared" si="89"/>
        <v>0</v>
      </c>
      <c r="Y829" s="1300"/>
      <c r="Z829" s="1301"/>
      <c r="AA829" s="1100"/>
      <c r="AB829" s="1101"/>
      <c r="AC829" s="1102"/>
      <c r="AD829" s="1135"/>
      <c r="AE829" s="1136"/>
      <c r="AF829" s="1136"/>
      <c r="AG829" s="1137"/>
      <c r="AH829" s="1138"/>
      <c r="AI829" s="1139"/>
      <c r="AJ829" s="1140"/>
      <c r="AK829" s="1132"/>
      <c r="AL829" s="1133"/>
      <c r="AM829" s="1133"/>
      <c r="AN829" s="1133"/>
      <c r="AO829" s="1133"/>
      <c r="AP829" s="1134"/>
      <c r="AQ829" s="642" t="str">
        <f>IF(AK829="","",VLOOKUP(AK829,ﾃﾞｰﾀ一覧!$AH$4:$AR$66,2,FALSE))</f>
        <v/>
      </c>
      <c r="AR829" s="1084"/>
      <c r="AS829" s="1084"/>
      <c r="AT829" s="643" t="str">
        <f>IF(AK829="","",VLOOKUP(AK829,ﾃﾞｰﾀ一覧!$AH$4:$AR$66,3,FALSE))</f>
        <v/>
      </c>
      <c r="AU829" s="644" t="str">
        <f>IF(AK829="","",VLOOKUP(AK829,ﾃﾞｰﾀ一覧!$AH$4:$AR$66,5,FALSE))</f>
        <v/>
      </c>
      <c r="AV829" s="1084"/>
      <c r="AW829" s="1084"/>
      <c r="AX829" s="643" t="str">
        <f>IF(AK829="","",VLOOKUP(AK829,ﾃﾞｰﾀ一覧!$AH$4:$AR$66,6,FALSE))</f>
        <v/>
      </c>
      <c r="AY829" s="649" t="str">
        <f>IF(AK829="","",VLOOKUP(AK829,ﾃﾞｰﾀ一覧!$AH$4:$AR$66,8,FALSE))</f>
        <v/>
      </c>
      <c r="AZ829" s="1084"/>
      <c r="BA829" s="1084"/>
      <c r="BB829" s="388" t="str">
        <f>IF(AK829="","",VLOOKUP(AK829,ﾃﾞｰﾀ一覧!$AH$4:$AR$66,9,FALSE))</f>
        <v/>
      </c>
      <c r="BC829" s="1124"/>
      <c r="BD829" s="1125"/>
      <c r="BE829" s="1125"/>
      <c r="BF829" s="1124"/>
      <c r="BG829" s="1125"/>
      <c r="BH829" s="1125"/>
      <c r="BI829" s="1124"/>
      <c r="BJ829" s="1125"/>
      <c r="BK829" s="1150"/>
      <c r="BL829" s="1154"/>
      <c r="BM829" s="1155"/>
      <c r="BN829" s="1156"/>
      <c r="BO829" s="1109" t="str">
        <f>IF($AK829="","",IF($BF829="","",IF($BF829=ﾃﾞｰﾀ一覧!$U$37,"",IF($BF829=ﾃﾞｰﾀ一覧!$U$38,"",IF($AH829=ﾃﾞｰﾀ一覧!$U$25,VLOOKUP($AK829,ﾃﾞｰﾀ一覧!$AH$43:$AR$66,10,FALSE),VLOOKUP($AK829,ﾃﾞｰﾀ一覧!$AH$4:$AR$66,10,FALSE))))))</f>
        <v/>
      </c>
      <c r="BP829" s="1110"/>
      <c r="BQ829" s="1110"/>
      <c r="BR829" s="1111"/>
      <c r="BS829" s="1307">
        <f>IF($BL829="",0,VLOOKUP($BL829,ﾃﾞｰﾀ一覧!$AY$4:$BB$16,3,FALSE))+IF($BC829="",0,VLOOKUP($BC829,ﾃﾞｰﾀ一覧!$AY$4:$BB$16,3,FALSE))+IF($BD829="",0,VLOOKUP($BD829,ﾃﾞｰﾀ一覧!$AY$4:$BB$16,3,FALSE))</f>
        <v>0</v>
      </c>
      <c r="BT829" s="1307"/>
      <c r="BU829" s="1307"/>
      <c r="BV829" s="1112" t="str">
        <f>IF($BO829="","",IF($BF829=ﾃﾞｰﾀ一覧!$U$37,"",IF($BF829=ﾃﾞｰﾀ一覧!$U$38,"",IF($BO829=ﾃﾞｰﾀ一覧!$AT$27,ﾃﾞｰﾀ一覧!$AT$27,VLOOKUP($AK829,ﾃﾞｰﾀ一覧!$AH$4:$AR$66,11,FALSE)*IF($BO829=ﾃﾞｰﾀ一覧!$AT$17,($AR829+1)*($AV829+1),IF($BO829=ﾃﾞｰﾀ一覧!$AT$22,IF(COUNTIF($AD829,"*天端*"),ﾃﾞｰﾀ一覧!$AU$43/2,ﾃﾞｰﾀ一覧!$AU$43/3),IF($BO829=ﾃﾞｰﾀ一覧!$AT$20,$AR829*$AV829,IF($BO829=ﾃﾞｰﾀ一覧!$AT$21,$AV829,1))))))))</f>
        <v/>
      </c>
      <c r="BW829" s="1112"/>
      <c r="BX829" s="1112"/>
      <c r="BY829" s="1088" t="str">
        <f>IF($B829="","",IF($AH829="","",IF($CK829=ﾃﾞｰﾀ一覧!$U$53,ﾃﾞｰﾀ一覧!$U$61,IF($AH829=ﾃﾞｰﾀ一覧!$U$21,ﾃﾞｰﾀ一覧!$U$60,IF(OR($AH829=ﾃﾞｰﾀ一覧!$U$19,$AH829=ﾃﾞｰﾀ一覧!$U$20,$AH829=ﾃﾞｰﾀ一覧!$U$23,$AH829=ﾃﾞｰﾀ一覧!$U$22,$AH829=ﾃﾞｰﾀ一覧!$U$18,AH829=ﾃﾞｰﾀ一覧!$U$25),ﾃﾞｰﾀ一覧!$U$59,ﾃﾞｰﾀ一覧!$U$62)))))</f>
        <v/>
      </c>
      <c r="BZ829" s="1089"/>
      <c r="CA829" s="1113"/>
      <c r="CB829" s="1113"/>
      <c r="CC829" s="1113"/>
      <c r="CD829" s="1113"/>
      <c r="CE829" s="1113"/>
      <c r="CF829" s="1113"/>
      <c r="CG829" s="1113"/>
      <c r="CH829" s="1113"/>
      <c r="CI829" s="1114"/>
      <c r="CK829" s="240"/>
      <c r="CM829" s="378" t="str">
        <f t="shared" si="84"/>
        <v/>
      </c>
      <c r="CN829" s="379" t="str">
        <f t="shared" si="85"/>
        <v/>
      </c>
      <c r="CO829" s="379" t="str">
        <f t="shared" si="86"/>
        <v/>
      </c>
      <c r="CP829" s="380" t="str">
        <f t="shared" si="87"/>
        <v/>
      </c>
      <c r="CQ829" s="244"/>
      <c r="CR829" s="1100"/>
      <c r="CS829" s="1101"/>
      <c r="CT829" s="1102"/>
      <c r="CU829" s="1135"/>
      <c r="CV829" s="1136"/>
      <c r="CW829" s="1136"/>
      <c r="CX829" s="1137"/>
      <c r="CY829" s="1138"/>
      <c r="CZ829" s="1139"/>
      <c r="DA829" s="1140"/>
      <c r="DB829" s="1132"/>
      <c r="DC829" s="1133"/>
      <c r="DD829" s="1133"/>
      <c r="DE829" s="1133"/>
      <c r="DF829" s="1133"/>
      <c r="DG829" s="1134"/>
      <c r="DH829" s="580"/>
      <c r="DI829" s="1084"/>
      <c r="DJ829" s="1084"/>
      <c r="DK829" s="581"/>
      <c r="DL829" s="582"/>
      <c r="DM829" s="1084"/>
      <c r="DN829" s="1084"/>
      <c r="DO829" s="581"/>
      <c r="DP829" s="582"/>
      <c r="DQ829" s="1084"/>
      <c r="DR829" s="1084"/>
      <c r="DS829" s="583"/>
      <c r="DT829" s="1124"/>
      <c r="DU829" s="1125"/>
      <c r="DV829" s="1125"/>
      <c r="DW829" s="1124"/>
      <c r="DX829" s="1125"/>
      <c r="DY829" s="1150"/>
      <c r="DZ829" s="1362"/>
      <c r="EA829" s="1363"/>
      <c r="EB829" s="1362"/>
      <c r="EC829" s="1363"/>
      <c r="ED829" s="1362"/>
      <c r="EE829" s="1377"/>
      <c r="EF829" s="1378"/>
      <c r="EG829" s="1379"/>
      <c r="EH829" s="1379"/>
      <c r="EI829" s="1380"/>
      <c r="EJ829" s="1381"/>
      <c r="EK829" s="1381"/>
      <c r="EL829" s="1381"/>
      <c r="EM829" s="1382"/>
      <c r="EN829" s="1382"/>
      <c r="EO829" s="1382"/>
      <c r="EP829" s="1375"/>
      <c r="EQ829" s="1376"/>
      <c r="ER829" s="1113"/>
      <c r="ES829" s="1113"/>
      <c r="ET829" s="1113"/>
      <c r="EU829" s="1113"/>
      <c r="EV829" s="1113"/>
      <c r="EW829" s="1113"/>
      <c r="EX829" s="1113"/>
      <c r="EY829" s="1113"/>
      <c r="EZ829" s="1114"/>
    </row>
    <row r="830" spans="1:156" ht="30" customHeight="1" x14ac:dyDescent="0.2">
      <c r="A830" s="207">
        <f t="shared" si="88"/>
        <v>819</v>
      </c>
      <c r="B830" s="1103"/>
      <c r="C830" s="1104"/>
      <c r="D830" s="1303"/>
      <c r="E830" s="1304"/>
      <c r="F830" s="1094" t="str">
        <f t="shared" si="90"/>
        <v/>
      </c>
      <c r="G830" s="1095"/>
      <c r="H830" s="1095"/>
      <c r="I830" s="1095"/>
      <c r="J830" s="1095"/>
      <c r="K830" s="1095"/>
      <c r="L830" s="1095"/>
      <c r="M830" s="1095"/>
      <c r="N830" s="1095"/>
      <c r="O830" s="1095"/>
      <c r="P830" s="1095"/>
      <c r="Q830" s="1095"/>
      <c r="R830" s="1095"/>
      <c r="S830" s="1095"/>
      <c r="T830" s="1095"/>
      <c r="U830" s="1095"/>
      <c r="V830" s="1095"/>
      <c r="W830" s="1096"/>
      <c r="X830" s="1299">
        <f t="shared" si="89"/>
        <v>0</v>
      </c>
      <c r="Y830" s="1300"/>
      <c r="Z830" s="1301"/>
      <c r="AA830" s="1100"/>
      <c r="AB830" s="1101"/>
      <c r="AC830" s="1102"/>
      <c r="AD830" s="1135"/>
      <c r="AE830" s="1136"/>
      <c r="AF830" s="1136"/>
      <c r="AG830" s="1137"/>
      <c r="AH830" s="1138"/>
      <c r="AI830" s="1139"/>
      <c r="AJ830" s="1140"/>
      <c r="AK830" s="1132"/>
      <c r="AL830" s="1133"/>
      <c r="AM830" s="1133"/>
      <c r="AN830" s="1133"/>
      <c r="AO830" s="1133"/>
      <c r="AP830" s="1134"/>
      <c r="AQ830" s="642" t="str">
        <f>IF(AK830="","",VLOOKUP(AK830,ﾃﾞｰﾀ一覧!$AH$4:$AR$66,2,FALSE))</f>
        <v/>
      </c>
      <c r="AR830" s="1084"/>
      <c r="AS830" s="1084"/>
      <c r="AT830" s="643" t="str">
        <f>IF(AK830="","",VLOOKUP(AK830,ﾃﾞｰﾀ一覧!$AH$4:$AR$66,3,FALSE))</f>
        <v/>
      </c>
      <c r="AU830" s="644" t="str">
        <f>IF(AK830="","",VLOOKUP(AK830,ﾃﾞｰﾀ一覧!$AH$4:$AR$66,5,FALSE))</f>
        <v/>
      </c>
      <c r="AV830" s="1084"/>
      <c r="AW830" s="1084"/>
      <c r="AX830" s="643" t="str">
        <f>IF(AK830="","",VLOOKUP(AK830,ﾃﾞｰﾀ一覧!$AH$4:$AR$66,6,FALSE))</f>
        <v/>
      </c>
      <c r="AY830" s="649" t="str">
        <f>IF(AK830="","",VLOOKUP(AK830,ﾃﾞｰﾀ一覧!$AH$4:$AR$66,8,FALSE))</f>
        <v/>
      </c>
      <c r="AZ830" s="1084"/>
      <c r="BA830" s="1084"/>
      <c r="BB830" s="388" t="str">
        <f>IF(AK830="","",VLOOKUP(AK830,ﾃﾞｰﾀ一覧!$AH$4:$AR$66,9,FALSE))</f>
        <v/>
      </c>
      <c r="BC830" s="1124"/>
      <c r="BD830" s="1125"/>
      <c r="BE830" s="1125"/>
      <c r="BF830" s="1124"/>
      <c r="BG830" s="1125"/>
      <c r="BH830" s="1125"/>
      <c r="BI830" s="1124"/>
      <c r="BJ830" s="1125"/>
      <c r="BK830" s="1150"/>
      <c r="BL830" s="1154"/>
      <c r="BM830" s="1155"/>
      <c r="BN830" s="1156"/>
      <c r="BO830" s="1109" t="str">
        <f>IF($AK830="","",IF($BF830="","",IF($BF830=ﾃﾞｰﾀ一覧!$U$37,"",IF($BF830=ﾃﾞｰﾀ一覧!$U$38,"",IF($AH830=ﾃﾞｰﾀ一覧!$U$25,VLOOKUP($AK830,ﾃﾞｰﾀ一覧!$AH$43:$AR$66,10,FALSE),VLOOKUP($AK830,ﾃﾞｰﾀ一覧!$AH$4:$AR$66,10,FALSE))))))</f>
        <v/>
      </c>
      <c r="BP830" s="1110"/>
      <c r="BQ830" s="1110"/>
      <c r="BR830" s="1111"/>
      <c r="BS830" s="1307">
        <f>IF($BL830="",0,VLOOKUP($BL830,ﾃﾞｰﾀ一覧!$AY$4:$BB$16,3,FALSE))+IF($BC830="",0,VLOOKUP($BC830,ﾃﾞｰﾀ一覧!$AY$4:$BB$16,3,FALSE))+IF($BD830="",0,VLOOKUP($BD830,ﾃﾞｰﾀ一覧!$AY$4:$BB$16,3,FALSE))</f>
        <v>0</v>
      </c>
      <c r="BT830" s="1307"/>
      <c r="BU830" s="1307"/>
      <c r="BV830" s="1112" t="str">
        <f>IF($BO830="","",IF($BF830=ﾃﾞｰﾀ一覧!$U$37,"",IF($BF830=ﾃﾞｰﾀ一覧!$U$38,"",IF($BO830=ﾃﾞｰﾀ一覧!$AT$27,ﾃﾞｰﾀ一覧!$AT$27,VLOOKUP($AK830,ﾃﾞｰﾀ一覧!$AH$4:$AR$66,11,FALSE)*IF($BO830=ﾃﾞｰﾀ一覧!$AT$17,($AR830+1)*($AV830+1),IF($BO830=ﾃﾞｰﾀ一覧!$AT$22,IF(COUNTIF($AD830,"*天端*"),ﾃﾞｰﾀ一覧!$AU$43/2,ﾃﾞｰﾀ一覧!$AU$43/3),IF($BO830=ﾃﾞｰﾀ一覧!$AT$20,$AR830*$AV830,IF($BO830=ﾃﾞｰﾀ一覧!$AT$21,$AV830,1))))))))</f>
        <v/>
      </c>
      <c r="BW830" s="1112"/>
      <c r="BX830" s="1112"/>
      <c r="BY830" s="1088" t="str">
        <f>IF($B830="","",IF($AH830="","",IF($CK830=ﾃﾞｰﾀ一覧!$U$53,ﾃﾞｰﾀ一覧!$U$61,IF($AH830=ﾃﾞｰﾀ一覧!$U$21,ﾃﾞｰﾀ一覧!$U$60,IF(OR($AH830=ﾃﾞｰﾀ一覧!$U$19,$AH830=ﾃﾞｰﾀ一覧!$U$20,$AH830=ﾃﾞｰﾀ一覧!$U$23,$AH830=ﾃﾞｰﾀ一覧!$U$22,$AH830=ﾃﾞｰﾀ一覧!$U$18,AH830=ﾃﾞｰﾀ一覧!$U$25),ﾃﾞｰﾀ一覧!$U$59,ﾃﾞｰﾀ一覧!$U$62)))))</f>
        <v/>
      </c>
      <c r="BZ830" s="1089"/>
      <c r="CA830" s="1113"/>
      <c r="CB830" s="1113"/>
      <c r="CC830" s="1113"/>
      <c r="CD830" s="1113"/>
      <c r="CE830" s="1113"/>
      <c r="CF830" s="1113"/>
      <c r="CG830" s="1113"/>
      <c r="CH830" s="1113"/>
      <c r="CI830" s="1114"/>
      <c r="CK830" s="240"/>
      <c r="CM830" s="378" t="str">
        <f t="shared" si="84"/>
        <v/>
      </c>
      <c r="CN830" s="379" t="str">
        <f t="shared" si="85"/>
        <v/>
      </c>
      <c r="CO830" s="379" t="str">
        <f t="shared" si="86"/>
        <v/>
      </c>
      <c r="CP830" s="380" t="str">
        <f t="shared" si="87"/>
        <v/>
      </c>
      <c r="CQ830" s="244"/>
      <c r="CR830" s="1100"/>
      <c r="CS830" s="1101"/>
      <c r="CT830" s="1102"/>
      <c r="CU830" s="1135"/>
      <c r="CV830" s="1136"/>
      <c r="CW830" s="1136"/>
      <c r="CX830" s="1137"/>
      <c r="CY830" s="1138"/>
      <c r="CZ830" s="1139"/>
      <c r="DA830" s="1140"/>
      <c r="DB830" s="1132"/>
      <c r="DC830" s="1133"/>
      <c r="DD830" s="1133"/>
      <c r="DE830" s="1133"/>
      <c r="DF830" s="1133"/>
      <c r="DG830" s="1134"/>
      <c r="DH830" s="580"/>
      <c r="DI830" s="1084"/>
      <c r="DJ830" s="1084"/>
      <c r="DK830" s="581"/>
      <c r="DL830" s="582"/>
      <c r="DM830" s="1084"/>
      <c r="DN830" s="1084"/>
      <c r="DO830" s="581"/>
      <c r="DP830" s="582"/>
      <c r="DQ830" s="1084"/>
      <c r="DR830" s="1084"/>
      <c r="DS830" s="583"/>
      <c r="DT830" s="1124"/>
      <c r="DU830" s="1125"/>
      <c r="DV830" s="1125"/>
      <c r="DW830" s="1124"/>
      <c r="DX830" s="1125"/>
      <c r="DY830" s="1150"/>
      <c r="DZ830" s="1362"/>
      <c r="EA830" s="1363"/>
      <c r="EB830" s="1362"/>
      <c r="EC830" s="1363"/>
      <c r="ED830" s="1362"/>
      <c r="EE830" s="1377"/>
      <c r="EF830" s="1378"/>
      <c r="EG830" s="1379"/>
      <c r="EH830" s="1379"/>
      <c r="EI830" s="1380"/>
      <c r="EJ830" s="1381"/>
      <c r="EK830" s="1381"/>
      <c r="EL830" s="1381"/>
      <c r="EM830" s="1382"/>
      <c r="EN830" s="1382"/>
      <c r="EO830" s="1382"/>
      <c r="EP830" s="1375"/>
      <c r="EQ830" s="1376"/>
      <c r="ER830" s="1113"/>
      <c r="ES830" s="1113"/>
      <c r="ET830" s="1113"/>
      <c r="EU830" s="1113"/>
      <c r="EV830" s="1113"/>
      <c r="EW830" s="1113"/>
      <c r="EX830" s="1113"/>
      <c r="EY830" s="1113"/>
      <c r="EZ830" s="1114"/>
    </row>
    <row r="831" spans="1:156" ht="30" customHeight="1" x14ac:dyDescent="0.2">
      <c r="A831" s="207">
        <f t="shared" si="88"/>
        <v>820</v>
      </c>
      <c r="B831" s="1103"/>
      <c r="C831" s="1104"/>
      <c r="D831" s="1303"/>
      <c r="E831" s="1304"/>
      <c r="F831" s="1094" t="str">
        <f t="shared" si="90"/>
        <v/>
      </c>
      <c r="G831" s="1095"/>
      <c r="H831" s="1095"/>
      <c r="I831" s="1095"/>
      <c r="J831" s="1095"/>
      <c r="K831" s="1095"/>
      <c r="L831" s="1095"/>
      <c r="M831" s="1095"/>
      <c r="N831" s="1095"/>
      <c r="O831" s="1095"/>
      <c r="P831" s="1095"/>
      <c r="Q831" s="1095"/>
      <c r="R831" s="1095"/>
      <c r="S831" s="1095"/>
      <c r="T831" s="1095"/>
      <c r="U831" s="1095"/>
      <c r="V831" s="1095"/>
      <c r="W831" s="1096"/>
      <c r="X831" s="1299">
        <f t="shared" si="89"/>
        <v>0</v>
      </c>
      <c r="Y831" s="1300"/>
      <c r="Z831" s="1301"/>
      <c r="AA831" s="1100"/>
      <c r="AB831" s="1101"/>
      <c r="AC831" s="1102"/>
      <c r="AD831" s="1135"/>
      <c r="AE831" s="1136"/>
      <c r="AF831" s="1136"/>
      <c r="AG831" s="1137"/>
      <c r="AH831" s="1138"/>
      <c r="AI831" s="1139"/>
      <c r="AJ831" s="1140"/>
      <c r="AK831" s="1132"/>
      <c r="AL831" s="1133"/>
      <c r="AM831" s="1133"/>
      <c r="AN831" s="1133"/>
      <c r="AO831" s="1133"/>
      <c r="AP831" s="1134"/>
      <c r="AQ831" s="642" t="str">
        <f>IF(AK831="","",VLOOKUP(AK831,ﾃﾞｰﾀ一覧!$AH$4:$AR$66,2,FALSE))</f>
        <v/>
      </c>
      <c r="AR831" s="1084"/>
      <c r="AS831" s="1084"/>
      <c r="AT831" s="643" t="str">
        <f>IF(AK831="","",VLOOKUP(AK831,ﾃﾞｰﾀ一覧!$AH$4:$AR$66,3,FALSE))</f>
        <v/>
      </c>
      <c r="AU831" s="644" t="str">
        <f>IF(AK831="","",VLOOKUP(AK831,ﾃﾞｰﾀ一覧!$AH$4:$AR$66,5,FALSE))</f>
        <v/>
      </c>
      <c r="AV831" s="1084"/>
      <c r="AW831" s="1084"/>
      <c r="AX831" s="643" t="str">
        <f>IF(AK831="","",VLOOKUP(AK831,ﾃﾞｰﾀ一覧!$AH$4:$AR$66,6,FALSE))</f>
        <v/>
      </c>
      <c r="AY831" s="649" t="str">
        <f>IF(AK831="","",VLOOKUP(AK831,ﾃﾞｰﾀ一覧!$AH$4:$AR$66,8,FALSE))</f>
        <v/>
      </c>
      <c r="AZ831" s="1084"/>
      <c r="BA831" s="1084"/>
      <c r="BB831" s="388" t="str">
        <f>IF(AK831="","",VLOOKUP(AK831,ﾃﾞｰﾀ一覧!$AH$4:$AR$66,9,FALSE))</f>
        <v/>
      </c>
      <c r="BC831" s="1124"/>
      <c r="BD831" s="1125"/>
      <c r="BE831" s="1125"/>
      <c r="BF831" s="1124"/>
      <c r="BG831" s="1125"/>
      <c r="BH831" s="1125"/>
      <c r="BI831" s="1124"/>
      <c r="BJ831" s="1125"/>
      <c r="BK831" s="1150"/>
      <c r="BL831" s="1154"/>
      <c r="BM831" s="1155"/>
      <c r="BN831" s="1156"/>
      <c r="BO831" s="1109" t="str">
        <f>IF($AK831="","",IF($BF831="","",IF($BF831=ﾃﾞｰﾀ一覧!$U$37,"",IF($BF831=ﾃﾞｰﾀ一覧!$U$38,"",IF($AH831=ﾃﾞｰﾀ一覧!$U$25,VLOOKUP($AK831,ﾃﾞｰﾀ一覧!$AH$43:$AR$66,10,FALSE),VLOOKUP($AK831,ﾃﾞｰﾀ一覧!$AH$4:$AR$66,10,FALSE))))))</f>
        <v/>
      </c>
      <c r="BP831" s="1110"/>
      <c r="BQ831" s="1110"/>
      <c r="BR831" s="1111"/>
      <c r="BS831" s="1307">
        <f>IF($BL831="",0,VLOOKUP($BL831,ﾃﾞｰﾀ一覧!$AY$4:$BB$16,3,FALSE))+IF($BC831="",0,VLOOKUP($BC831,ﾃﾞｰﾀ一覧!$AY$4:$BB$16,3,FALSE))+IF($BD831="",0,VLOOKUP($BD831,ﾃﾞｰﾀ一覧!$AY$4:$BB$16,3,FALSE))</f>
        <v>0</v>
      </c>
      <c r="BT831" s="1307"/>
      <c r="BU831" s="1307"/>
      <c r="BV831" s="1112" t="str">
        <f>IF($BO831="","",IF($BF831=ﾃﾞｰﾀ一覧!$U$37,"",IF($BF831=ﾃﾞｰﾀ一覧!$U$38,"",IF($BO831=ﾃﾞｰﾀ一覧!$AT$27,ﾃﾞｰﾀ一覧!$AT$27,VLOOKUP($AK831,ﾃﾞｰﾀ一覧!$AH$4:$AR$66,11,FALSE)*IF($BO831=ﾃﾞｰﾀ一覧!$AT$17,($AR831+1)*($AV831+1),IF($BO831=ﾃﾞｰﾀ一覧!$AT$22,IF(COUNTIF($AD831,"*天端*"),ﾃﾞｰﾀ一覧!$AU$43/2,ﾃﾞｰﾀ一覧!$AU$43/3),IF($BO831=ﾃﾞｰﾀ一覧!$AT$20,$AR831*$AV831,IF($BO831=ﾃﾞｰﾀ一覧!$AT$21,$AV831,1))))))))</f>
        <v/>
      </c>
      <c r="BW831" s="1112"/>
      <c r="BX831" s="1112"/>
      <c r="BY831" s="1088" t="str">
        <f>IF($B831="","",IF($AH831="","",IF($CK831=ﾃﾞｰﾀ一覧!$U$53,ﾃﾞｰﾀ一覧!$U$61,IF($AH831=ﾃﾞｰﾀ一覧!$U$21,ﾃﾞｰﾀ一覧!$U$60,IF(OR($AH831=ﾃﾞｰﾀ一覧!$U$19,$AH831=ﾃﾞｰﾀ一覧!$U$20,$AH831=ﾃﾞｰﾀ一覧!$U$23,$AH831=ﾃﾞｰﾀ一覧!$U$22,$AH831=ﾃﾞｰﾀ一覧!$U$18,AH831=ﾃﾞｰﾀ一覧!$U$25),ﾃﾞｰﾀ一覧!$U$59,ﾃﾞｰﾀ一覧!$U$62)))))</f>
        <v/>
      </c>
      <c r="BZ831" s="1089"/>
      <c r="CA831" s="1113"/>
      <c r="CB831" s="1113"/>
      <c r="CC831" s="1113"/>
      <c r="CD831" s="1113"/>
      <c r="CE831" s="1113"/>
      <c r="CF831" s="1113"/>
      <c r="CG831" s="1113"/>
      <c r="CH831" s="1113"/>
      <c r="CI831" s="1114"/>
      <c r="CK831" s="240"/>
      <c r="CM831" s="378" t="str">
        <f t="shared" si="84"/>
        <v/>
      </c>
      <c r="CN831" s="379" t="str">
        <f t="shared" si="85"/>
        <v/>
      </c>
      <c r="CO831" s="379" t="str">
        <f t="shared" si="86"/>
        <v/>
      </c>
      <c r="CP831" s="380" t="str">
        <f t="shared" si="87"/>
        <v/>
      </c>
      <c r="CQ831" s="244"/>
      <c r="CR831" s="1100"/>
      <c r="CS831" s="1101"/>
      <c r="CT831" s="1102"/>
      <c r="CU831" s="1135"/>
      <c r="CV831" s="1136"/>
      <c r="CW831" s="1136"/>
      <c r="CX831" s="1137"/>
      <c r="CY831" s="1138"/>
      <c r="CZ831" s="1139"/>
      <c r="DA831" s="1140"/>
      <c r="DB831" s="1132"/>
      <c r="DC831" s="1133"/>
      <c r="DD831" s="1133"/>
      <c r="DE831" s="1133"/>
      <c r="DF831" s="1133"/>
      <c r="DG831" s="1134"/>
      <c r="DH831" s="580"/>
      <c r="DI831" s="1084"/>
      <c r="DJ831" s="1084"/>
      <c r="DK831" s="581"/>
      <c r="DL831" s="582"/>
      <c r="DM831" s="1084"/>
      <c r="DN831" s="1084"/>
      <c r="DO831" s="581"/>
      <c r="DP831" s="582"/>
      <c r="DQ831" s="1084"/>
      <c r="DR831" s="1084"/>
      <c r="DS831" s="583"/>
      <c r="DT831" s="1124"/>
      <c r="DU831" s="1125"/>
      <c r="DV831" s="1125"/>
      <c r="DW831" s="1124"/>
      <c r="DX831" s="1125"/>
      <c r="DY831" s="1150"/>
      <c r="DZ831" s="1362"/>
      <c r="EA831" s="1363"/>
      <c r="EB831" s="1362"/>
      <c r="EC831" s="1363"/>
      <c r="ED831" s="1362"/>
      <c r="EE831" s="1377"/>
      <c r="EF831" s="1378"/>
      <c r="EG831" s="1379"/>
      <c r="EH831" s="1379"/>
      <c r="EI831" s="1380"/>
      <c r="EJ831" s="1381"/>
      <c r="EK831" s="1381"/>
      <c r="EL831" s="1381"/>
      <c r="EM831" s="1382"/>
      <c r="EN831" s="1382"/>
      <c r="EO831" s="1382"/>
      <c r="EP831" s="1375"/>
      <c r="EQ831" s="1376"/>
      <c r="ER831" s="1113"/>
      <c r="ES831" s="1113"/>
      <c r="ET831" s="1113"/>
      <c r="EU831" s="1113"/>
      <c r="EV831" s="1113"/>
      <c r="EW831" s="1113"/>
      <c r="EX831" s="1113"/>
      <c r="EY831" s="1113"/>
      <c r="EZ831" s="1114"/>
    </row>
    <row r="832" spans="1:156" ht="30" customHeight="1" x14ac:dyDescent="0.2">
      <c r="A832" s="207">
        <f t="shared" si="88"/>
        <v>821</v>
      </c>
      <c r="B832" s="1103"/>
      <c r="C832" s="1104"/>
      <c r="D832" s="1303"/>
      <c r="E832" s="1304"/>
      <c r="F832" s="1094" t="str">
        <f t="shared" si="90"/>
        <v/>
      </c>
      <c r="G832" s="1095"/>
      <c r="H832" s="1095"/>
      <c r="I832" s="1095"/>
      <c r="J832" s="1095"/>
      <c r="K832" s="1095"/>
      <c r="L832" s="1095"/>
      <c r="M832" s="1095"/>
      <c r="N832" s="1095"/>
      <c r="O832" s="1095"/>
      <c r="P832" s="1095"/>
      <c r="Q832" s="1095"/>
      <c r="R832" s="1095"/>
      <c r="S832" s="1095"/>
      <c r="T832" s="1095"/>
      <c r="U832" s="1095"/>
      <c r="V832" s="1095"/>
      <c r="W832" s="1096"/>
      <c r="X832" s="1299">
        <f t="shared" si="89"/>
        <v>0</v>
      </c>
      <c r="Y832" s="1300"/>
      <c r="Z832" s="1301"/>
      <c r="AA832" s="1100"/>
      <c r="AB832" s="1101"/>
      <c r="AC832" s="1102"/>
      <c r="AD832" s="1135"/>
      <c r="AE832" s="1136"/>
      <c r="AF832" s="1136"/>
      <c r="AG832" s="1137"/>
      <c r="AH832" s="1138"/>
      <c r="AI832" s="1139"/>
      <c r="AJ832" s="1140"/>
      <c r="AK832" s="1132"/>
      <c r="AL832" s="1133"/>
      <c r="AM832" s="1133"/>
      <c r="AN832" s="1133"/>
      <c r="AO832" s="1133"/>
      <c r="AP832" s="1134"/>
      <c r="AQ832" s="642" t="str">
        <f>IF(AK832="","",VLOOKUP(AK832,ﾃﾞｰﾀ一覧!$AH$4:$AR$66,2,FALSE))</f>
        <v/>
      </c>
      <c r="AR832" s="1084"/>
      <c r="AS832" s="1084"/>
      <c r="AT832" s="643" t="str">
        <f>IF(AK832="","",VLOOKUP(AK832,ﾃﾞｰﾀ一覧!$AH$4:$AR$66,3,FALSE))</f>
        <v/>
      </c>
      <c r="AU832" s="644" t="str">
        <f>IF(AK832="","",VLOOKUP(AK832,ﾃﾞｰﾀ一覧!$AH$4:$AR$66,5,FALSE))</f>
        <v/>
      </c>
      <c r="AV832" s="1084"/>
      <c r="AW832" s="1084"/>
      <c r="AX832" s="643" t="str">
        <f>IF(AK832="","",VLOOKUP(AK832,ﾃﾞｰﾀ一覧!$AH$4:$AR$66,6,FALSE))</f>
        <v/>
      </c>
      <c r="AY832" s="649" t="str">
        <f>IF(AK832="","",VLOOKUP(AK832,ﾃﾞｰﾀ一覧!$AH$4:$AR$66,8,FALSE))</f>
        <v/>
      </c>
      <c r="AZ832" s="1084"/>
      <c r="BA832" s="1084"/>
      <c r="BB832" s="388" t="str">
        <f>IF(AK832="","",VLOOKUP(AK832,ﾃﾞｰﾀ一覧!$AH$4:$AR$66,9,FALSE))</f>
        <v/>
      </c>
      <c r="BC832" s="1124"/>
      <c r="BD832" s="1125"/>
      <c r="BE832" s="1125"/>
      <c r="BF832" s="1124"/>
      <c r="BG832" s="1125"/>
      <c r="BH832" s="1125"/>
      <c r="BI832" s="1124"/>
      <c r="BJ832" s="1125"/>
      <c r="BK832" s="1150"/>
      <c r="BL832" s="1154"/>
      <c r="BM832" s="1155"/>
      <c r="BN832" s="1156"/>
      <c r="BO832" s="1109" t="str">
        <f>IF($AK832="","",IF($BF832="","",IF($BF832=ﾃﾞｰﾀ一覧!$U$37,"",IF($BF832=ﾃﾞｰﾀ一覧!$U$38,"",IF($AH832=ﾃﾞｰﾀ一覧!$U$25,VLOOKUP($AK832,ﾃﾞｰﾀ一覧!$AH$43:$AR$66,10,FALSE),VLOOKUP($AK832,ﾃﾞｰﾀ一覧!$AH$4:$AR$66,10,FALSE))))))</f>
        <v/>
      </c>
      <c r="BP832" s="1110"/>
      <c r="BQ832" s="1110"/>
      <c r="BR832" s="1111"/>
      <c r="BS832" s="1307">
        <f>IF($BL832="",0,VLOOKUP($BL832,ﾃﾞｰﾀ一覧!$AY$4:$BB$16,3,FALSE))+IF($BC832="",0,VLOOKUP($BC832,ﾃﾞｰﾀ一覧!$AY$4:$BB$16,3,FALSE))+IF($BD832="",0,VLOOKUP($BD832,ﾃﾞｰﾀ一覧!$AY$4:$BB$16,3,FALSE))</f>
        <v>0</v>
      </c>
      <c r="BT832" s="1307"/>
      <c r="BU832" s="1307"/>
      <c r="BV832" s="1112" t="str">
        <f>IF($BO832="","",IF($BF832=ﾃﾞｰﾀ一覧!$U$37,"",IF($BF832=ﾃﾞｰﾀ一覧!$U$38,"",IF($BO832=ﾃﾞｰﾀ一覧!$AT$27,ﾃﾞｰﾀ一覧!$AT$27,VLOOKUP($AK832,ﾃﾞｰﾀ一覧!$AH$4:$AR$66,11,FALSE)*IF($BO832=ﾃﾞｰﾀ一覧!$AT$17,($AR832+1)*($AV832+1),IF($BO832=ﾃﾞｰﾀ一覧!$AT$22,IF(COUNTIF($AD832,"*天端*"),ﾃﾞｰﾀ一覧!$AU$43/2,ﾃﾞｰﾀ一覧!$AU$43/3),IF($BO832=ﾃﾞｰﾀ一覧!$AT$20,$AR832*$AV832,IF($BO832=ﾃﾞｰﾀ一覧!$AT$21,$AV832,1))))))))</f>
        <v/>
      </c>
      <c r="BW832" s="1112"/>
      <c r="BX832" s="1112"/>
      <c r="BY832" s="1088" t="str">
        <f>IF($B832="","",IF($AH832="","",IF($CK832=ﾃﾞｰﾀ一覧!$U$53,ﾃﾞｰﾀ一覧!$U$61,IF($AH832=ﾃﾞｰﾀ一覧!$U$21,ﾃﾞｰﾀ一覧!$U$60,IF(OR($AH832=ﾃﾞｰﾀ一覧!$U$19,$AH832=ﾃﾞｰﾀ一覧!$U$20,$AH832=ﾃﾞｰﾀ一覧!$U$23,$AH832=ﾃﾞｰﾀ一覧!$U$22,$AH832=ﾃﾞｰﾀ一覧!$U$18,AH832=ﾃﾞｰﾀ一覧!$U$25),ﾃﾞｰﾀ一覧!$U$59,ﾃﾞｰﾀ一覧!$U$62)))))</f>
        <v/>
      </c>
      <c r="BZ832" s="1089"/>
      <c r="CA832" s="1113"/>
      <c r="CB832" s="1113"/>
      <c r="CC832" s="1113"/>
      <c r="CD832" s="1113"/>
      <c r="CE832" s="1113"/>
      <c r="CF832" s="1113"/>
      <c r="CG832" s="1113"/>
      <c r="CH832" s="1113"/>
      <c r="CI832" s="1114"/>
      <c r="CK832" s="240"/>
      <c r="CM832" s="378" t="str">
        <f t="shared" si="84"/>
        <v/>
      </c>
      <c r="CN832" s="379" t="str">
        <f t="shared" si="85"/>
        <v/>
      </c>
      <c r="CO832" s="379" t="str">
        <f t="shared" si="86"/>
        <v/>
      </c>
      <c r="CP832" s="380" t="str">
        <f t="shared" si="87"/>
        <v/>
      </c>
      <c r="CQ832" s="244"/>
      <c r="CR832" s="1100"/>
      <c r="CS832" s="1101"/>
      <c r="CT832" s="1102"/>
      <c r="CU832" s="1135"/>
      <c r="CV832" s="1136"/>
      <c r="CW832" s="1136"/>
      <c r="CX832" s="1137"/>
      <c r="CY832" s="1138"/>
      <c r="CZ832" s="1139"/>
      <c r="DA832" s="1140"/>
      <c r="DB832" s="1132"/>
      <c r="DC832" s="1133"/>
      <c r="DD832" s="1133"/>
      <c r="DE832" s="1133"/>
      <c r="DF832" s="1133"/>
      <c r="DG832" s="1134"/>
      <c r="DH832" s="580"/>
      <c r="DI832" s="1084"/>
      <c r="DJ832" s="1084"/>
      <c r="DK832" s="581"/>
      <c r="DL832" s="582"/>
      <c r="DM832" s="1084"/>
      <c r="DN832" s="1084"/>
      <c r="DO832" s="581"/>
      <c r="DP832" s="582"/>
      <c r="DQ832" s="1084"/>
      <c r="DR832" s="1084"/>
      <c r="DS832" s="583"/>
      <c r="DT832" s="1124"/>
      <c r="DU832" s="1125"/>
      <c r="DV832" s="1125"/>
      <c r="DW832" s="1124"/>
      <c r="DX832" s="1125"/>
      <c r="DY832" s="1150"/>
      <c r="DZ832" s="1362"/>
      <c r="EA832" s="1363"/>
      <c r="EB832" s="1362"/>
      <c r="EC832" s="1363"/>
      <c r="ED832" s="1362"/>
      <c r="EE832" s="1377"/>
      <c r="EF832" s="1378"/>
      <c r="EG832" s="1379"/>
      <c r="EH832" s="1379"/>
      <c r="EI832" s="1380"/>
      <c r="EJ832" s="1381"/>
      <c r="EK832" s="1381"/>
      <c r="EL832" s="1381"/>
      <c r="EM832" s="1382"/>
      <c r="EN832" s="1382"/>
      <c r="EO832" s="1382"/>
      <c r="EP832" s="1375"/>
      <c r="EQ832" s="1376"/>
      <c r="ER832" s="1113"/>
      <c r="ES832" s="1113"/>
      <c r="ET832" s="1113"/>
      <c r="EU832" s="1113"/>
      <c r="EV832" s="1113"/>
      <c r="EW832" s="1113"/>
      <c r="EX832" s="1113"/>
      <c r="EY832" s="1113"/>
      <c r="EZ832" s="1114"/>
    </row>
    <row r="833" spans="1:156" ht="30" customHeight="1" x14ac:dyDescent="0.2">
      <c r="A833" s="207">
        <f t="shared" si="88"/>
        <v>822</v>
      </c>
      <c r="B833" s="1103"/>
      <c r="C833" s="1104"/>
      <c r="D833" s="1303"/>
      <c r="E833" s="1304"/>
      <c r="F833" s="1094" t="str">
        <f t="shared" si="90"/>
        <v/>
      </c>
      <c r="G833" s="1095"/>
      <c r="H833" s="1095"/>
      <c r="I833" s="1095"/>
      <c r="J833" s="1095"/>
      <c r="K833" s="1095"/>
      <c r="L833" s="1095"/>
      <c r="M833" s="1095"/>
      <c r="N833" s="1095"/>
      <c r="O833" s="1095"/>
      <c r="P833" s="1095"/>
      <c r="Q833" s="1095"/>
      <c r="R833" s="1095"/>
      <c r="S833" s="1095"/>
      <c r="T833" s="1095"/>
      <c r="U833" s="1095"/>
      <c r="V833" s="1095"/>
      <c r="W833" s="1096"/>
      <c r="X833" s="1299">
        <f t="shared" si="89"/>
        <v>0</v>
      </c>
      <c r="Y833" s="1300"/>
      <c r="Z833" s="1301"/>
      <c r="AA833" s="1100"/>
      <c r="AB833" s="1101"/>
      <c r="AC833" s="1102"/>
      <c r="AD833" s="1135"/>
      <c r="AE833" s="1136"/>
      <c r="AF833" s="1136"/>
      <c r="AG833" s="1137"/>
      <c r="AH833" s="1138"/>
      <c r="AI833" s="1139"/>
      <c r="AJ833" s="1140"/>
      <c r="AK833" s="1132"/>
      <c r="AL833" s="1133"/>
      <c r="AM833" s="1133"/>
      <c r="AN833" s="1133"/>
      <c r="AO833" s="1133"/>
      <c r="AP833" s="1134"/>
      <c r="AQ833" s="642" t="str">
        <f>IF(AK833="","",VLOOKUP(AK833,ﾃﾞｰﾀ一覧!$AH$4:$AR$66,2,FALSE))</f>
        <v/>
      </c>
      <c r="AR833" s="1084"/>
      <c r="AS833" s="1084"/>
      <c r="AT833" s="643" t="str">
        <f>IF(AK833="","",VLOOKUP(AK833,ﾃﾞｰﾀ一覧!$AH$4:$AR$66,3,FALSE))</f>
        <v/>
      </c>
      <c r="AU833" s="644" t="str">
        <f>IF(AK833="","",VLOOKUP(AK833,ﾃﾞｰﾀ一覧!$AH$4:$AR$66,5,FALSE))</f>
        <v/>
      </c>
      <c r="AV833" s="1084"/>
      <c r="AW833" s="1084"/>
      <c r="AX833" s="643" t="str">
        <f>IF(AK833="","",VLOOKUP(AK833,ﾃﾞｰﾀ一覧!$AH$4:$AR$66,6,FALSE))</f>
        <v/>
      </c>
      <c r="AY833" s="649" t="str">
        <f>IF(AK833="","",VLOOKUP(AK833,ﾃﾞｰﾀ一覧!$AH$4:$AR$66,8,FALSE))</f>
        <v/>
      </c>
      <c r="AZ833" s="1084"/>
      <c r="BA833" s="1084"/>
      <c r="BB833" s="388" t="str">
        <f>IF(AK833="","",VLOOKUP(AK833,ﾃﾞｰﾀ一覧!$AH$4:$AR$66,9,FALSE))</f>
        <v/>
      </c>
      <c r="BC833" s="1124"/>
      <c r="BD833" s="1125"/>
      <c r="BE833" s="1125"/>
      <c r="BF833" s="1124"/>
      <c r="BG833" s="1125"/>
      <c r="BH833" s="1125"/>
      <c r="BI833" s="1124"/>
      <c r="BJ833" s="1125"/>
      <c r="BK833" s="1150"/>
      <c r="BL833" s="1154"/>
      <c r="BM833" s="1155"/>
      <c r="BN833" s="1156"/>
      <c r="BO833" s="1109" t="str">
        <f>IF($AK833="","",IF($BF833="","",IF($BF833=ﾃﾞｰﾀ一覧!$U$37,"",IF($BF833=ﾃﾞｰﾀ一覧!$U$38,"",IF($AH833=ﾃﾞｰﾀ一覧!$U$25,VLOOKUP($AK833,ﾃﾞｰﾀ一覧!$AH$43:$AR$66,10,FALSE),VLOOKUP($AK833,ﾃﾞｰﾀ一覧!$AH$4:$AR$66,10,FALSE))))))</f>
        <v/>
      </c>
      <c r="BP833" s="1110"/>
      <c r="BQ833" s="1110"/>
      <c r="BR833" s="1111"/>
      <c r="BS833" s="1307">
        <f>IF($BL833="",0,VLOOKUP($BL833,ﾃﾞｰﾀ一覧!$AY$4:$BB$16,3,FALSE))+IF($BC833="",0,VLOOKUP($BC833,ﾃﾞｰﾀ一覧!$AY$4:$BB$16,3,FALSE))+IF($BD833="",0,VLOOKUP($BD833,ﾃﾞｰﾀ一覧!$AY$4:$BB$16,3,FALSE))</f>
        <v>0</v>
      </c>
      <c r="BT833" s="1307"/>
      <c r="BU833" s="1307"/>
      <c r="BV833" s="1112" t="str">
        <f>IF($BO833="","",IF($BF833=ﾃﾞｰﾀ一覧!$U$37,"",IF($BF833=ﾃﾞｰﾀ一覧!$U$38,"",IF($BO833=ﾃﾞｰﾀ一覧!$AT$27,ﾃﾞｰﾀ一覧!$AT$27,VLOOKUP($AK833,ﾃﾞｰﾀ一覧!$AH$4:$AR$66,11,FALSE)*IF($BO833=ﾃﾞｰﾀ一覧!$AT$17,($AR833+1)*($AV833+1),IF($BO833=ﾃﾞｰﾀ一覧!$AT$22,IF(COUNTIF($AD833,"*天端*"),ﾃﾞｰﾀ一覧!$AU$43/2,ﾃﾞｰﾀ一覧!$AU$43/3),IF($BO833=ﾃﾞｰﾀ一覧!$AT$20,$AR833*$AV833,IF($BO833=ﾃﾞｰﾀ一覧!$AT$21,$AV833,1))))))))</f>
        <v/>
      </c>
      <c r="BW833" s="1112"/>
      <c r="BX833" s="1112"/>
      <c r="BY833" s="1088" t="str">
        <f>IF($B833="","",IF($AH833="","",IF($CK833=ﾃﾞｰﾀ一覧!$U$53,ﾃﾞｰﾀ一覧!$U$61,IF($AH833=ﾃﾞｰﾀ一覧!$U$21,ﾃﾞｰﾀ一覧!$U$60,IF(OR($AH833=ﾃﾞｰﾀ一覧!$U$19,$AH833=ﾃﾞｰﾀ一覧!$U$20,$AH833=ﾃﾞｰﾀ一覧!$U$23,$AH833=ﾃﾞｰﾀ一覧!$U$22,$AH833=ﾃﾞｰﾀ一覧!$U$18,AH833=ﾃﾞｰﾀ一覧!$U$25),ﾃﾞｰﾀ一覧!$U$59,ﾃﾞｰﾀ一覧!$U$62)))))</f>
        <v/>
      </c>
      <c r="BZ833" s="1089"/>
      <c r="CA833" s="1113"/>
      <c r="CB833" s="1113"/>
      <c r="CC833" s="1113"/>
      <c r="CD833" s="1113"/>
      <c r="CE833" s="1113"/>
      <c r="CF833" s="1113"/>
      <c r="CG833" s="1113"/>
      <c r="CH833" s="1113"/>
      <c r="CI833" s="1114"/>
      <c r="CK833" s="240"/>
      <c r="CM833" s="378" t="str">
        <f t="shared" si="84"/>
        <v/>
      </c>
      <c r="CN833" s="379" t="str">
        <f t="shared" si="85"/>
        <v/>
      </c>
      <c r="CO833" s="379" t="str">
        <f t="shared" si="86"/>
        <v/>
      </c>
      <c r="CP833" s="380" t="str">
        <f t="shared" si="87"/>
        <v/>
      </c>
      <c r="CQ833" s="244"/>
      <c r="CR833" s="1100"/>
      <c r="CS833" s="1101"/>
      <c r="CT833" s="1102"/>
      <c r="CU833" s="1135"/>
      <c r="CV833" s="1136"/>
      <c r="CW833" s="1136"/>
      <c r="CX833" s="1137"/>
      <c r="CY833" s="1138"/>
      <c r="CZ833" s="1139"/>
      <c r="DA833" s="1140"/>
      <c r="DB833" s="1132"/>
      <c r="DC833" s="1133"/>
      <c r="DD833" s="1133"/>
      <c r="DE833" s="1133"/>
      <c r="DF833" s="1133"/>
      <c r="DG833" s="1134"/>
      <c r="DH833" s="580"/>
      <c r="DI833" s="1084"/>
      <c r="DJ833" s="1084"/>
      <c r="DK833" s="581"/>
      <c r="DL833" s="582"/>
      <c r="DM833" s="1084"/>
      <c r="DN833" s="1084"/>
      <c r="DO833" s="581"/>
      <c r="DP833" s="582"/>
      <c r="DQ833" s="1084"/>
      <c r="DR833" s="1084"/>
      <c r="DS833" s="583"/>
      <c r="DT833" s="1124"/>
      <c r="DU833" s="1125"/>
      <c r="DV833" s="1125"/>
      <c r="DW833" s="1124"/>
      <c r="DX833" s="1125"/>
      <c r="DY833" s="1150"/>
      <c r="DZ833" s="1362"/>
      <c r="EA833" s="1363"/>
      <c r="EB833" s="1362"/>
      <c r="EC833" s="1363"/>
      <c r="ED833" s="1362"/>
      <c r="EE833" s="1377"/>
      <c r="EF833" s="1378"/>
      <c r="EG833" s="1379"/>
      <c r="EH833" s="1379"/>
      <c r="EI833" s="1380"/>
      <c r="EJ833" s="1381"/>
      <c r="EK833" s="1381"/>
      <c r="EL833" s="1381"/>
      <c r="EM833" s="1382"/>
      <c r="EN833" s="1382"/>
      <c r="EO833" s="1382"/>
      <c r="EP833" s="1375"/>
      <c r="EQ833" s="1376"/>
      <c r="ER833" s="1113"/>
      <c r="ES833" s="1113"/>
      <c r="ET833" s="1113"/>
      <c r="EU833" s="1113"/>
      <c r="EV833" s="1113"/>
      <c r="EW833" s="1113"/>
      <c r="EX833" s="1113"/>
      <c r="EY833" s="1113"/>
      <c r="EZ833" s="1114"/>
    </row>
    <row r="834" spans="1:156" ht="30" customHeight="1" x14ac:dyDescent="0.2">
      <c r="A834" s="207">
        <f t="shared" si="88"/>
        <v>823</v>
      </c>
      <c r="B834" s="1103"/>
      <c r="C834" s="1104"/>
      <c r="D834" s="1303"/>
      <c r="E834" s="1304"/>
      <c r="F834" s="1094" t="str">
        <f t="shared" si="90"/>
        <v/>
      </c>
      <c r="G834" s="1095"/>
      <c r="H834" s="1095"/>
      <c r="I834" s="1095"/>
      <c r="J834" s="1095"/>
      <c r="K834" s="1095"/>
      <c r="L834" s="1095"/>
      <c r="M834" s="1095"/>
      <c r="N834" s="1095"/>
      <c r="O834" s="1095"/>
      <c r="P834" s="1095"/>
      <c r="Q834" s="1095"/>
      <c r="R834" s="1095"/>
      <c r="S834" s="1095"/>
      <c r="T834" s="1095"/>
      <c r="U834" s="1095"/>
      <c r="V834" s="1095"/>
      <c r="W834" s="1096"/>
      <c r="X834" s="1299">
        <f t="shared" si="89"/>
        <v>0</v>
      </c>
      <c r="Y834" s="1300"/>
      <c r="Z834" s="1301"/>
      <c r="AA834" s="1100"/>
      <c r="AB834" s="1101"/>
      <c r="AC834" s="1102"/>
      <c r="AD834" s="1135"/>
      <c r="AE834" s="1136"/>
      <c r="AF834" s="1136"/>
      <c r="AG834" s="1137"/>
      <c r="AH834" s="1138"/>
      <c r="AI834" s="1139"/>
      <c r="AJ834" s="1140"/>
      <c r="AK834" s="1132"/>
      <c r="AL834" s="1133"/>
      <c r="AM834" s="1133"/>
      <c r="AN834" s="1133"/>
      <c r="AO834" s="1133"/>
      <c r="AP834" s="1134"/>
      <c r="AQ834" s="642" t="str">
        <f>IF(AK834="","",VLOOKUP(AK834,ﾃﾞｰﾀ一覧!$AH$4:$AR$66,2,FALSE))</f>
        <v/>
      </c>
      <c r="AR834" s="1084"/>
      <c r="AS834" s="1084"/>
      <c r="AT834" s="643" t="str">
        <f>IF(AK834="","",VLOOKUP(AK834,ﾃﾞｰﾀ一覧!$AH$4:$AR$66,3,FALSE))</f>
        <v/>
      </c>
      <c r="AU834" s="644" t="str">
        <f>IF(AK834="","",VLOOKUP(AK834,ﾃﾞｰﾀ一覧!$AH$4:$AR$66,5,FALSE))</f>
        <v/>
      </c>
      <c r="AV834" s="1084"/>
      <c r="AW834" s="1084"/>
      <c r="AX834" s="643" t="str">
        <f>IF(AK834="","",VLOOKUP(AK834,ﾃﾞｰﾀ一覧!$AH$4:$AR$66,6,FALSE))</f>
        <v/>
      </c>
      <c r="AY834" s="649" t="str">
        <f>IF(AK834="","",VLOOKUP(AK834,ﾃﾞｰﾀ一覧!$AH$4:$AR$66,8,FALSE))</f>
        <v/>
      </c>
      <c r="AZ834" s="1084"/>
      <c r="BA834" s="1084"/>
      <c r="BB834" s="388" t="str">
        <f>IF(AK834="","",VLOOKUP(AK834,ﾃﾞｰﾀ一覧!$AH$4:$AR$66,9,FALSE))</f>
        <v/>
      </c>
      <c r="BC834" s="1124"/>
      <c r="BD834" s="1125"/>
      <c r="BE834" s="1125"/>
      <c r="BF834" s="1124"/>
      <c r="BG834" s="1125"/>
      <c r="BH834" s="1125"/>
      <c r="BI834" s="1124"/>
      <c r="BJ834" s="1125"/>
      <c r="BK834" s="1150"/>
      <c r="BL834" s="1154"/>
      <c r="BM834" s="1155"/>
      <c r="BN834" s="1156"/>
      <c r="BO834" s="1109" t="str">
        <f>IF($AK834="","",IF($BF834="","",IF($BF834=ﾃﾞｰﾀ一覧!$U$37,"",IF($BF834=ﾃﾞｰﾀ一覧!$U$38,"",IF($AH834=ﾃﾞｰﾀ一覧!$U$25,VLOOKUP($AK834,ﾃﾞｰﾀ一覧!$AH$43:$AR$66,10,FALSE),VLOOKUP($AK834,ﾃﾞｰﾀ一覧!$AH$4:$AR$66,10,FALSE))))))</f>
        <v/>
      </c>
      <c r="BP834" s="1110"/>
      <c r="BQ834" s="1110"/>
      <c r="BR834" s="1111"/>
      <c r="BS834" s="1307">
        <f>IF($BL834="",0,VLOOKUP($BL834,ﾃﾞｰﾀ一覧!$AY$4:$BB$16,3,FALSE))+IF($BC834="",0,VLOOKUP($BC834,ﾃﾞｰﾀ一覧!$AY$4:$BB$16,3,FALSE))+IF($BD834="",0,VLOOKUP($BD834,ﾃﾞｰﾀ一覧!$AY$4:$BB$16,3,FALSE))</f>
        <v>0</v>
      </c>
      <c r="BT834" s="1307"/>
      <c r="BU834" s="1307"/>
      <c r="BV834" s="1112" t="str">
        <f>IF($BO834="","",IF($BF834=ﾃﾞｰﾀ一覧!$U$37,"",IF($BF834=ﾃﾞｰﾀ一覧!$U$38,"",IF($BO834=ﾃﾞｰﾀ一覧!$AT$27,ﾃﾞｰﾀ一覧!$AT$27,VLOOKUP($AK834,ﾃﾞｰﾀ一覧!$AH$4:$AR$66,11,FALSE)*IF($BO834=ﾃﾞｰﾀ一覧!$AT$17,($AR834+1)*($AV834+1),IF($BO834=ﾃﾞｰﾀ一覧!$AT$22,IF(COUNTIF($AD834,"*天端*"),ﾃﾞｰﾀ一覧!$AU$43/2,ﾃﾞｰﾀ一覧!$AU$43/3),IF($BO834=ﾃﾞｰﾀ一覧!$AT$20,$AR834*$AV834,IF($BO834=ﾃﾞｰﾀ一覧!$AT$21,$AV834,1))))))))</f>
        <v/>
      </c>
      <c r="BW834" s="1112"/>
      <c r="BX834" s="1112"/>
      <c r="BY834" s="1088" t="str">
        <f>IF($B834="","",IF($AH834="","",IF($CK834=ﾃﾞｰﾀ一覧!$U$53,ﾃﾞｰﾀ一覧!$U$61,IF($AH834=ﾃﾞｰﾀ一覧!$U$21,ﾃﾞｰﾀ一覧!$U$60,IF(OR($AH834=ﾃﾞｰﾀ一覧!$U$19,$AH834=ﾃﾞｰﾀ一覧!$U$20,$AH834=ﾃﾞｰﾀ一覧!$U$23,$AH834=ﾃﾞｰﾀ一覧!$U$22,$AH834=ﾃﾞｰﾀ一覧!$U$18,AH834=ﾃﾞｰﾀ一覧!$U$25),ﾃﾞｰﾀ一覧!$U$59,ﾃﾞｰﾀ一覧!$U$62)))))</f>
        <v/>
      </c>
      <c r="BZ834" s="1089"/>
      <c r="CA834" s="1113"/>
      <c r="CB834" s="1113"/>
      <c r="CC834" s="1113"/>
      <c r="CD834" s="1113"/>
      <c r="CE834" s="1113"/>
      <c r="CF834" s="1113"/>
      <c r="CG834" s="1113"/>
      <c r="CH834" s="1113"/>
      <c r="CI834" s="1114"/>
      <c r="CK834" s="240"/>
      <c r="CM834" s="378" t="str">
        <f t="shared" si="84"/>
        <v/>
      </c>
      <c r="CN834" s="379" t="str">
        <f t="shared" si="85"/>
        <v/>
      </c>
      <c r="CO834" s="379" t="str">
        <f t="shared" si="86"/>
        <v/>
      </c>
      <c r="CP834" s="380" t="str">
        <f t="shared" si="87"/>
        <v/>
      </c>
      <c r="CQ834" s="244"/>
      <c r="CR834" s="1100"/>
      <c r="CS834" s="1101"/>
      <c r="CT834" s="1102"/>
      <c r="CU834" s="1135"/>
      <c r="CV834" s="1136"/>
      <c r="CW834" s="1136"/>
      <c r="CX834" s="1137"/>
      <c r="CY834" s="1138"/>
      <c r="CZ834" s="1139"/>
      <c r="DA834" s="1140"/>
      <c r="DB834" s="1132"/>
      <c r="DC834" s="1133"/>
      <c r="DD834" s="1133"/>
      <c r="DE834" s="1133"/>
      <c r="DF834" s="1133"/>
      <c r="DG834" s="1134"/>
      <c r="DH834" s="580"/>
      <c r="DI834" s="1084"/>
      <c r="DJ834" s="1084"/>
      <c r="DK834" s="581"/>
      <c r="DL834" s="582"/>
      <c r="DM834" s="1084"/>
      <c r="DN834" s="1084"/>
      <c r="DO834" s="581"/>
      <c r="DP834" s="582"/>
      <c r="DQ834" s="1084"/>
      <c r="DR834" s="1084"/>
      <c r="DS834" s="583"/>
      <c r="DT834" s="1124"/>
      <c r="DU834" s="1125"/>
      <c r="DV834" s="1125"/>
      <c r="DW834" s="1124"/>
      <c r="DX834" s="1125"/>
      <c r="DY834" s="1150"/>
      <c r="DZ834" s="1362"/>
      <c r="EA834" s="1363"/>
      <c r="EB834" s="1362"/>
      <c r="EC834" s="1363"/>
      <c r="ED834" s="1362"/>
      <c r="EE834" s="1377"/>
      <c r="EF834" s="1378"/>
      <c r="EG834" s="1379"/>
      <c r="EH834" s="1379"/>
      <c r="EI834" s="1380"/>
      <c r="EJ834" s="1381"/>
      <c r="EK834" s="1381"/>
      <c r="EL834" s="1381"/>
      <c r="EM834" s="1382"/>
      <c r="EN834" s="1382"/>
      <c r="EO834" s="1382"/>
      <c r="EP834" s="1375"/>
      <c r="EQ834" s="1376"/>
      <c r="ER834" s="1113"/>
      <c r="ES834" s="1113"/>
      <c r="ET834" s="1113"/>
      <c r="EU834" s="1113"/>
      <c r="EV834" s="1113"/>
      <c r="EW834" s="1113"/>
      <c r="EX834" s="1113"/>
      <c r="EY834" s="1113"/>
      <c r="EZ834" s="1114"/>
    </row>
    <row r="835" spans="1:156" ht="30" customHeight="1" x14ac:dyDescent="0.2">
      <c r="A835" s="207">
        <f t="shared" si="88"/>
        <v>824</v>
      </c>
      <c r="B835" s="1103"/>
      <c r="C835" s="1104"/>
      <c r="D835" s="1303"/>
      <c r="E835" s="1304"/>
      <c r="F835" s="1094" t="str">
        <f t="shared" si="90"/>
        <v/>
      </c>
      <c r="G835" s="1095"/>
      <c r="H835" s="1095"/>
      <c r="I835" s="1095"/>
      <c r="J835" s="1095"/>
      <c r="K835" s="1095"/>
      <c r="L835" s="1095"/>
      <c r="M835" s="1095"/>
      <c r="N835" s="1095"/>
      <c r="O835" s="1095"/>
      <c r="P835" s="1095"/>
      <c r="Q835" s="1095"/>
      <c r="R835" s="1095"/>
      <c r="S835" s="1095"/>
      <c r="T835" s="1095"/>
      <c r="U835" s="1095"/>
      <c r="V835" s="1095"/>
      <c r="W835" s="1096"/>
      <c r="X835" s="1299">
        <f t="shared" si="89"/>
        <v>0</v>
      </c>
      <c r="Y835" s="1300"/>
      <c r="Z835" s="1301"/>
      <c r="AA835" s="1100"/>
      <c r="AB835" s="1101"/>
      <c r="AC835" s="1102"/>
      <c r="AD835" s="1135"/>
      <c r="AE835" s="1136"/>
      <c r="AF835" s="1136"/>
      <c r="AG835" s="1137"/>
      <c r="AH835" s="1138"/>
      <c r="AI835" s="1139"/>
      <c r="AJ835" s="1140"/>
      <c r="AK835" s="1132"/>
      <c r="AL835" s="1133"/>
      <c r="AM835" s="1133"/>
      <c r="AN835" s="1133"/>
      <c r="AO835" s="1133"/>
      <c r="AP835" s="1134"/>
      <c r="AQ835" s="642" t="str">
        <f>IF(AK835="","",VLOOKUP(AK835,ﾃﾞｰﾀ一覧!$AH$4:$AR$66,2,FALSE))</f>
        <v/>
      </c>
      <c r="AR835" s="1084"/>
      <c r="AS835" s="1084"/>
      <c r="AT835" s="643" t="str">
        <f>IF(AK835="","",VLOOKUP(AK835,ﾃﾞｰﾀ一覧!$AH$4:$AR$66,3,FALSE))</f>
        <v/>
      </c>
      <c r="AU835" s="644" t="str">
        <f>IF(AK835="","",VLOOKUP(AK835,ﾃﾞｰﾀ一覧!$AH$4:$AR$66,5,FALSE))</f>
        <v/>
      </c>
      <c r="AV835" s="1084"/>
      <c r="AW835" s="1084"/>
      <c r="AX835" s="643" t="str">
        <f>IF(AK835="","",VLOOKUP(AK835,ﾃﾞｰﾀ一覧!$AH$4:$AR$66,6,FALSE))</f>
        <v/>
      </c>
      <c r="AY835" s="649" t="str">
        <f>IF(AK835="","",VLOOKUP(AK835,ﾃﾞｰﾀ一覧!$AH$4:$AR$66,8,FALSE))</f>
        <v/>
      </c>
      <c r="AZ835" s="1084"/>
      <c r="BA835" s="1084"/>
      <c r="BB835" s="388" t="str">
        <f>IF(AK835="","",VLOOKUP(AK835,ﾃﾞｰﾀ一覧!$AH$4:$AR$66,9,FALSE))</f>
        <v/>
      </c>
      <c r="BC835" s="1157"/>
      <c r="BD835" s="1158"/>
      <c r="BE835" s="1158"/>
      <c r="BF835" s="1124"/>
      <c r="BG835" s="1125"/>
      <c r="BH835" s="1125"/>
      <c r="BI835" s="1157"/>
      <c r="BJ835" s="1158"/>
      <c r="BK835" s="1159"/>
      <c r="BL835" s="1154"/>
      <c r="BM835" s="1155"/>
      <c r="BN835" s="1156"/>
      <c r="BO835" s="1109" t="str">
        <f>IF($AK835="","",IF($BF835="","",IF($BF835=ﾃﾞｰﾀ一覧!$U$37,"",IF($BF835=ﾃﾞｰﾀ一覧!$U$38,"",IF($AH835=ﾃﾞｰﾀ一覧!$U$25,VLOOKUP($AK835,ﾃﾞｰﾀ一覧!$AH$43:$AR$66,10,FALSE),VLOOKUP($AK835,ﾃﾞｰﾀ一覧!$AH$4:$AR$66,10,FALSE))))))</f>
        <v/>
      </c>
      <c r="BP835" s="1110"/>
      <c r="BQ835" s="1110"/>
      <c r="BR835" s="1111"/>
      <c r="BS835" s="1307">
        <f>IF($BL835="",0,VLOOKUP($BL835,ﾃﾞｰﾀ一覧!$AY$4:$BB$16,3,FALSE))+IF($BC835="",0,VLOOKUP($BC835,ﾃﾞｰﾀ一覧!$AY$4:$BB$16,3,FALSE))+IF($BD835="",0,VLOOKUP($BD835,ﾃﾞｰﾀ一覧!$AY$4:$BB$16,3,FALSE))</f>
        <v>0</v>
      </c>
      <c r="BT835" s="1307"/>
      <c r="BU835" s="1307"/>
      <c r="BV835" s="1112" t="str">
        <f>IF($BO835="","",IF($BF835=ﾃﾞｰﾀ一覧!$U$37,"",IF($BF835=ﾃﾞｰﾀ一覧!$U$38,"",IF($BO835=ﾃﾞｰﾀ一覧!$AT$27,ﾃﾞｰﾀ一覧!$AT$27,VLOOKUP($AK835,ﾃﾞｰﾀ一覧!$AH$4:$AR$66,11,FALSE)*IF($BO835=ﾃﾞｰﾀ一覧!$AT$17,($AR835+1)*($AV835+1),IF($BO835=ﾃﾞｰﾀ一覧!$AT$22,IF(COUNTIF($AD835,"*天端*"),ﾃﾞｰﾀ一覧!$AU$43/2,ﾃﾞｰﾀ一覧!$AU$43/3),IF($BO835=ﾃﾞｰﾀ一覧!$AT$20,$AR835*$AV835,IF($BO835=ﾃﾞｰﾀ一覧!$AT$21,$AV835,1))))))))</f>
        <v/>
      </c>
      <c r="BW835" s="1112"/>
      <c r="BX835" s="1112"/>
      <c r="BY835" s="1088" t="str">
        <f>IF($B835="","",IF($AH835="","",IF($CK835=ﾃﾞｰﾀ一覧!$U$53,ﾃﾞｰﾀ一覧!$U$61,IF($AH835=ﾃﾞｰﾀ一覧!$U$21,ﾃﾞｰﾀ一覧!$U$60,IF(OR($AH835=ﾃﾞｰﾀ一覧!$U$19,$AH835=ﾃﾞｰﾀ一覧!$U$20,$AH835=ﾃﾞｰﾀ一覧!$U$23,$AH835=ﾃﾞｰﾀ一覧!$U$22,$AH835=ﾃﾞｰﾀ一覧!$U$18,AH835=ﾃﾞｰﾀ一覧!$U$25),ﾃﾞｰﾀ一覧!$U$59,ﾃﾞｰﾀ一覧!$U$62)))))</f>
        <v/>
      </c>
      <c r="BZ835" s="1089"/>
      <c r="CA835" s="1113"/>
      <c r="CB835" s="1113"/>
      <c r="CC835" s="1113"/>
      <c r="CD835" s="1113"/>
      <c r="CE835" s="1113"/>
      <c r="CF835" s="1113"/>
      <c r="CG835" s="1113"/>
      <c r="CH835" s="1113"/>
      <c r="CI835" s="1114"/>
      <c r="CK835" s="240"/>
      <c r="CM835" s="378" t="str">
        <f t="shared" si="84"/>
        <v/>
      </c>
      <c r="CN835" s="379" t="str">
        <f t="shared" si="85"/>
        <v/>
      </c>
      <c r="CO835" s="379" t="str">
        <f t="shared" si="86"/>
        <v/>
      </c>
      <c r="CP835" s="380" t="str">
        <f t="shared" si="87"/>
        <v/>
      </c>
      <c r="CQ835" s="244"/>
      <c r="CR835" s="1100"/>
      <c r="CS835" s="1101"/>
      <c r="CT835" s="1102"/>
      <c r="CU835" s="1135"/>
      <c r="CV835" s="1136"/>
      <c r="CW835" s="1136"/>
      <c r="CX835" s="1137"/>
      <c r="CY835" s="1138"/>
      <c r="CZ835" s="1139"/>
      <c r="DA835" s="1140"/>
      <c r="DB835" s="1132"/>
      <c r="DC835" s="1133"/>
      <c r="DD835" s="1133"/>
      <c r="DE835" s="1133"/>
      <c r="DF835" s="1133"/>
      <c r="DG835" s="1134"/>
      <c r="DH835" s="580"/>
      <c r="DI835" s="1084"/>
      <c r="DJ835" s="1084"/>
      <c r="DK835" s="581"/>
      <c r="DL835" s="582"/>
      <c r="DM835" s="1084"/>
      <c r="DN835" s="1084"/>
      <c r="DO835" s="581"/>
      <c r="DP835" s="582"/>
      <c r="DQ835" s="1084"/>
      <c r="DR835" s="1084"/>
      <c r="DS835" s="583"/>
      <c r="DT835" s="1157"/>
      <c r="DU835" s="1158"/>
      <c r="DV835" s="1158"/>
      <c r="DW835" s="1157"/>
      <c r="DX835" s="1158"/>
      <c r="DY835" s="1159"/>
      <c r="DZ835" s="1362"/>
      <c r="EA835" s="1363"/>
      <c r="EB835" s="1362"/>
      <c r="EC835" s="1363"/>
      <c r="ED835" s="1362"/>
      <c r="EE835" s="1377"/>
      <c r="EF835" s="1378"/>
      <c r="EG835" s="1379"/>
      <c r="EH835" s="1379"/>
      <c r="EI835" s="1380"/>
      <c r="EJ835" s="1381"/>
      <c r="EK835" s="1381"/>
      <c r="EL835" s="1381"/>
      <c r="EM835" s="1382"/>
      <c r="EN835" s="1382"/>
      <c r="EO835" s="1382"/>
      <c r="EP835" s="1375"/>
      <c r="EQ835" s="1376"/>
      <c r="ER835" s="1113"/>
      <c r="ES835" s="1113"/>
      <c r="ET835" s="1113"/>
      <c r="EU835" s="1113"/>
      <c r="EV835" s="1113"/>
      <c r="EW835" s="1113"/>
      <c r="EX835" s="1113"/>
      <c r="EY835" s="1113"/>
      <c r="EZ835" s="1114"/>
    </row>
    <row r="836" spans="1:156" ht="30" customHeight="1" thickBot="1" x14ac:dyDescent="0.25">
      <c r="A836" s="207">
        <f t="shared" si="88"/>
        <v>825</v>
      </c>
      <c r="B836" s="1103"/>
      <c r="C836" s="1104"/>
      <c r="D836" s="1303"/>
      <c r="E836" s="1304"/>
      <c r="F836" s="1094" t="str">
        <f t="shared" si="90"/>
        <v/>
      </c>
      <c r="G836" s="1095"/>
      <c r="H836" s="1095"/>
      <c r="I836" s="1095"/>
      <c r="J836" s="1095"/>
      <c r="K836" s="1095"/>
      <c r="L836" s="1095"/>
      <c r="M836" s="1095"/>
      <c r="N836" s="1095"/>
      <c r="O836" s="1095"/>
      <c r="P836" s="1095"/>
      <c r="Q836" s="1095"/>
      <c r="R836" s="1095"/>
      <c r="S836" s="1095"/>
      <c r="T836" s="1095"/>
      <c r="U836" s="1095"/>
      <c r="V836" s="1095"/>
      <c r="W836" s="1096"/>
      <c r="X836" s="1299">
        <f t="shared" si="89"/>
        <v>0</v>
      </c>
      <c r="Y836" s="1300"/>
      <c r="Z836" s="1301"/>
      <c r="AA836" s="1100"/>
      <c r="AB836" s="1101"/>
      <c r="AC836" s="1102"/>
      <c r="AD836" s="1135"/>
      <c r="AE836" s="1136"/>
      <c r="AF836" s="1136"/>
      <c r="AG836" s="1137"/>
      <c r="AH836" s="1138"/>
      <c r="AI836" s="1139"/>
      <c r="AJ836" s="1140"/>
      <c r="AK836" s="1132"/>
      <c r="AL836" s="1133"/>
      <c r="AM836" s="1133"/>
      <c r="AN836" s="1133"/>
      <c r="AO836" s="1133"/>
      <c r="AP836" s="1134"/>
      <c r="AQ836" s="642" t="str">
        <f>IF(AK836="","",VLOOKUP(AK836,ﾃﾞｰﾀ一覧!$AH$4:$AR$66,2,FALSE))</f>
        <v/>
      </c>
      <c r="AR836" s="1084"/>
      <c r="AS836" s="1084"/>
      <c r="AT836" s="643" t="str">
        <f>IF(AK836="","",VLOOKUP(AK836,ﾃﾞｰﾀ一覧!$AH$4:$AR$66,3,FALSE))</f>
        <v/>
      </c>
      <c r="AU836" s="644" t="str">
        <f>IF(AK836="","",VLOOKUP(AK836,ﾃﾞｰﾀ一覧!$AH$4:$AR$66,5,FALSE))</f>
        <v/>
      </c>
      <c r="AV836" s="1084"/>
      <c r="AW836" s="1084"/>
      <c r="AX836" s="643" t="str">
        <f>IF(AK836="","",VLOOKUP(AK836,ﾃﾞｰﾀ一覧!$AH$4:$AR$66,6,FALSE))</f>
        <v/>
      </c>
      <c r="AY836" s="649" t="str">
        <f>IF(AK836="","",VLOOKUP(AK836,ﾃﾞｰﾀ一覧!$AH$4:$AR$66,8,FALSE))</f>
        <v/>
      </c>
      <c r="AZ836" s="1084"/>
      <c r="BA836" s="1084"/>
      <c r="BB836" s="388" t="str">
        <f>IF(AK836="","",VLOOKUP(AK836,ﾃﾞｰﾀ一覧!$AH$4:$AR$66,9,FALSE))</f>
        <v/>
      </c>
      <c r="BC836" s="1317"/>
      <c r="BD836" s="1318"/>
      <c r="BE836" s="1318"/>
      <c r="BF836" s="1124"/>
      <c r="BG836" s="1125"/>
      <c r="BH836" s="1125"/>
      <c r="BI836" s="1317"/>
      <c r="BJ836" s="1318"/>
      <c r="BK836" s="1319"/>
      <c r="BL836" s="1320"/>
      <c r="BM836" s="1321"/>
      <c r="BN836" s="1322"/>
      <c r="BO836" s="1312" t="str">
        <f>IF($AK836="","",IF($BF836="","",IF($BF836=ﾃﾞｰﾀ一覧!$U$37,"",IF($BF836=ﾃﾞｰﾀ一覧!$U$38,"",IF($AH836=ﾃﾞｰﾀ一覧!$U$25,VLOOKUP($AK836,ﾃﾞｰﾀ一覧!$AH$43:$AR$66,10,FALSE),VLOOKUP($AK836,ﾃﾞｰﾀ一覧!$AH$4:$AR$66,10,FALSE))))))</f>
        <v/>
      </c>
      <c r="BP836" s="1313"/>
      <c r="BQ836" s="1313"/>
      <c r="BR836" s="1314"/>
      <c r="BS836" s="1315">
        <f>IF($BL836="",0,VLOOKUP($BL836,ﾃﾞｰﾀ一覧!$AY$4:$BB$16,3,FALSE))+IF($BC836="",0,VLOOKUP($BC836,ﾃﾞｰﾀ一覧!$AY$4:$BB$16,3,FALSE))+IF($BD836="",0,VLOOKUP($BD836,ﾃﾞｰﾀ一覧!$AY$4:$BB$16,3,FALSE))</f>
        <v>0</v>
      </c>
      <c r="BT836" s="1315"/>
      <c r="BU836" s="1315"/>
      <c r="BV836" s="1316" t="str">
        <f>IF($BO836="","",IF($BF836=ﾃﾞｰﾀ一覧!$U$37,"",IF($BF836=ﾃﾞｰﾀ一覧!$U$38,"",IF($BO836=ﾃﾞｰﾀ一覧!$AT$27,ﾃﾞｰﾀ一覧!$AT$27,VLOOKUP($AK836,ﾃﾞｰﾀ一覧!$AH$4:$AR$66,11,FALSE)*IF($BO836=ﾃﾞｰﾀ一覧!$AT$17,($AR836+1)*($AV836+1),IF($BO836=ﾃﾞｰﾀ一覧!$AT$22,IF(COUNTIF($AD836,"*天端*"),ﾃﾞｰﾀ一覧!$AU$43/2,ﾃﾞｰﾀ一覧!$AU$43/3),IF($BO836=ﾃﾞｰﾀ一覧!$AT$20,$AR836*$AV836,IF($BO836=ﾃﾞｰﾀ一覧!$AT$21,$AV836,1))))))))</f>
        <v/>
      </c>
      <c r="BW836" s="1316"/>
      <c r="BX836" s="1316"/>
      <c r="BY836" s="1308" t="str">
        <f>IF($B836="","",IF($AH836="","",IF($CK836=ﾃﾞｰﾀ一覧!$U$53,ﾃﾞｰﾀ一覧!$U$61,IF($AH836=ﾃﾞｰﾀ一覧!$U$21,ﾃﾞｰﾀ一覧!$U$60,IF(OR($AH836=ﾃﾞｰﾀ一覧!$U$19,$AH836=ﾃﾞｰﾀ一覧!$U$20,$AH836=ﾃﾞｰﾀ一覧!$U$23,$AH836=ﾃﾞｰﾀ一覧!$U$22,$AH836=ﾃﾞｰﾀ一覧!$U$18,AH836=ﾃﾞｰﾀ一覧!$U$25),ﾃﾞｰﾀ一覧!$U$59,ﾃﾞｰﾀ一覧!$U$62)))))</f>
        <v/>
      </c>
      <c r="BZ836" s="1309"/>
      <c r="CA836" s="1310"/>
      <c r="CB836" s="1310"/>
      <c r="CC836" s="1310"/>
      <c r="CD836" s="1310"/>
      <c r="CE836" s="1310"/>
      <c r="CF836" s="1310"/>
      <c r="CG836" s="1310"/>
      <c r="CH836" s="1310"/>
      <c r="CI836" s="1311"/>
      <c r="CK836" s="241"/>
      <c r="CM836" s="381" t="str">
        <f t="shared" si="84"/>
        <v/>
      </c>
      <c r="CN836" s="382" t="str">
        <f t="shared" si="85"/>
        <v/>
      </c>
      <c r="CO836" s="382" t="str">
        <f t="shared" si="86"/>
        <v/>
      </c>
      <c r="CP836" s="383" t="str">
        <f t="shared" si="87"/>
        <v/>
      </c>
      <c r="CQ836" s="244"/>
      <c r="CR836" s="1391"/>
      <c r="CS836" s="1392"/>
      <c r="CT836" s="1393"/>
      <c r="CU836" s="1394"/>
      <c r="CV836" s="1395"/>
      <c r="CW836" s="1395"/>
      <c r="CX836" s="1396"/>
      <c r="CY836" s="1397"/>
      <c r="CZ836" s="1398"/>
      <c r="DA836" s="1399"/>
      <c r="DB836" s="1400"/>
      <c r="DC836" s="1401"/>
      <c r="DD836" s="1401"/>
      <c r="DE836" s="1401"/>
      <c r="DF836" s="1401"/>
      <c r="DG836" s="1402"/>
      <c r="DH836" s="584"/>
      <c r="DI836" s="1384"/>
      <c r="DJ836" s="1384"/>
      <c r="DK836" s="585"/>
      <c r="DL836" s="586"/>
      <c r="DM836" s="1384"/>
      <c r="DN836" s="1384"/>
      <c r="DO836" s="585"/>
      <c r="DP836" s="586"/>
      <c r="DQ836" s="1384"/>
      <c r="DR836" s="1384"/>
      <c r="DS836" s="587"/>
      <c r="DT836" s="1317"/>
      <c r="DU836" s="1318"/>
      <c r="DV836" s="1318"/>
      <c r="DW836" s="1317"/>
      <c r="DX836" s="1318"/>
      <c r="DY836" s="1319"/>
      <c r="DZ836" s="1320"/>
      <c r="EA836" s="1322"/>
      <c r="EB836" s="1320"/>
      <c r="EC836" s="1322"/>
      <c r="ED836" s="1320"/>
      <c r="EE836" s="1321"/>
      <c r="EF836" s="1388"/>
      <c r="EG836" s="1389"/>
      <c r="EH836" s="1389"/>
      <c r="EI836" s="1390"/>
      <c r="EJ836" s="1383"/>
      <c r="EK836" s="1383"/>
      <c r="EL836" s="1383"/>
      <c r="EM836" s="1385"/>
      <c r="EN836" s="1385"/>
      <c r="EO836" s="1385"/>
      <c r="EP836" s="1386"/>
      <c r="EQ836" s="1387"/>
      <c r="ER836" s="1310"/>
      <c r="ES836" s="1310"/>
      <c r="ET836" s="1310"/>
      <c r="EU836" s="1310"/>
      <c r="EV836" s="1310"/>
      <c r="EW836" s="1310"/>
      <c r="EX836" s="1310"/>
      <c r="EY836" s="1310"/>
      <c r="EZ836" s="1311"/>
    </row>
    <row r="837" spans="1:156" ht="16.2" x14ac:dyDescent="0.2">
      <c r="B837" s="1103"/>
      <c r="C837" s="1104"/>
      <c r="D837" s="1303"/>
      <c r="E837" s="1304"/>
      <c r="F837" s="1094" t="str">
        <f t="shared" si="90"/>
        <v/>
      </c>
      <c r="G837" s="1095"/>
      <c r="H837" s="1095"/>
      <c r="I837" s="1095"/>
      <c r="J837" s="1095"/>
      <c r="K837" s="1095"/>
      <c r="L837" s="1095"/>
      <c r="M837" s="1095"/>
      <c r="N837" s="1095"/>
      <c r="O837" s="1095"/>
      <c r="P837" s="1095"/>
      <c r="Q837" s="1095"/>
      <c r="R837" s="1095"/>
      <c r="S837" s="1095"/>
      <c r="T837" s="1095"/>
      <c r="U837" s="1095"/>
      <c r="V837" s="1095"/>
      <c r="W837" s="1096"/>
      <c r="X837" s="210"/>
      <c r="Y837" s="210"/>
      <c r="Z837" s="210"/>
      <c r="AA837" s="1100"/>
      <c r="AB837" s="1101"/>
      <c r="AC837" s="1102"/>
      <c r="AD837" s="1135"/>
      <c r="AE837" s="1136"/>
      <c r="AF837" s="1136"/>
      <c r="AG837" s="1137"/>
      <c r="AH837" s="1138"/>
      <c r="AI837" s="1139"/>
      <c r="AJ837" s="1140"/>
      <c r="AK837" s="1132"/>
      <c r="AL837" s="1133"/>
      <c r="AM837" s="1133"/>
      <c r="AN837" s="1133"/>
      <c r="AO837" s="1133"/>
      <c r="AP837" s="1134"/>
      <c r="AQ837" s="642" t="str">
        <f>IF(AK837="","",VLOOKUP(AK837,ﾃﾞｰﾀ一覧!$AH$4:$AR$66,2,FALSE))</f>
        <v/>
      </c>
      <c r="AR837" s="1084"/>
      <c r="AS837" s="1084"/>
      <c r="AT837" s="643" t="str">
        <f>IF(AK837="","",VLOOKUP(AK837,ﾃﾞｰﾀ一覧!$AH$4:$AR$66,3,FALSE))</f>
        <v/>
      </c>
      <c r="AU837" s="644" t="str">
        <f>IF(AK837="","",VLOOKUP(AK837,ﾃﾞｰﾀ一覧!$AH$4:$AR$66,5,FALSE))</f>
        <v/>
      </c>
      <c r="AV837" s="1084"/>
      <c r="AW837" s="1084"/>
      <c r="AX837" s="643" t="str">
        <f>IF(AK837="","",VLOOKUP(AK837,ﾃﾞｰﾀ一覧!$AH$4:$AR$66,6,FALSE))</f>
        <v/>
      </c>
      <c r="AY837" s="649" t="str">
        <f>IF(AK837="","",VLOOKUP(AK837,ﾃﾞｰﾀ一覧!$AH$4:$AR$66,8,FALSE))</f>
        <v/>
      </c>
      <c r="AZ837" s="1084"/>
      <c r="BA837" s="1084"/>
      <c r="BB837" s="388" t="str">
        <f>IF(AK837="","",VLOOKUP(AK837,ﾃﾞｰﾀ一覧!$AH$4:$AR$66,9,FALSE))</f>
        <v/>
      </c>
      <c r="BF837" s="1124"/>
      <c r="BG837" s="1125"/>
      <c r="BH837" s="1125"/>
    </row>
    <row r="838" spans="1:156" ht="16.2" x14ac:dyDescent="0.2">
      <c r="B838" s="1103"/>
      <c r="C838" s="1104"/>
      <c r="D838" s="1303"/>
      <c r="E838" s="1304"/>
      <c r="F838" s="1094" t="str">
        <f t="shared" si="90"/>
        <v/>
      </c>
      <c r="G838" s="1095"/>
      <c r="H838" s="1095"/>
      <c r="I838" s="1095"/>
      <c r="J838" s="1095"/>
      <c r="K838" s="1095"/>
      <c r="L838" s="1095"/>
      <c r="M838" s="1095"/>
      <c r="N838" s="1095"/>
      <c r="O838" s="1095"/>
      <c r="P838" s="1095"/>
      <c r="Q838" s="1095"/>
      <c r="R838" s="1095"/>
      <c r="S838" s="1095"/>
      <c r="T838" s="1095"/>
      <c r="U838" s="1095"/>
      <c r="V838" s="1095"/>
      <c r="W838" s="1096"/>
      <c r="AA838" s="1100"/>
      <c r="AB838" s="1101"/>
      <c r="AC838" s="1102"/>
      <c r="AD838" s="1135"/>
      <c r="AE838" s="1136"/>
      <c r="AF838" s="1136"/>
      <c r="AG838" s="1137"/>
      <c r="AH838" s="1138"/>
      <c r="AI838" s="1139"/>
      <c r="AJ838" s="1140"/>
      <c r="AK838" s="1132"/>
      <c r="AL838" s="1133"/>
      <c r="AM838" s="1133"/>
      <c r="AN838" s="1133"/>
      <c r="AO838" s="1133"/>
      <c r="AP838" s="1134"/>
      <c r="AQ838" s="642" t="str">
        <f>IF(AK838="","",VLOOKUP(AK838,ﾃﾞｰﾀ一覧!$AH$4:$AR$66,2,FALSE))</f>
        <v/>
      </c>
      <c r="AR838" s="1084"/>
      <c r="AS838" s="1084"/>
      <c r="AT838" s="643" t="str">
        <f>IF(AK838="","",VLOOKUP(AK838,ﾃﾞｰﾀ一覧!$AH$4:$AR$66,3,FALSE))</f>
        <v/>
      </c>
      <c r="AU838" s="644" t="str">
        <f>IF(AK838="","",VLOOKUP(AK838,ﾃﾞｰﾀ一覧!$AH$4:$AR$66,5,FALSE))</f>
        <v/>
      </c>
      <c r="AV838" s="1084"/>
      <c r="AW838" s="1084"/>
      <c r="AX838" s="643" t="str">
        <f>IF(AK838="","",VLOOKUP(AK838,ﾃﾞｰﾀ一覧!$AH$4:$AR$66,6,FALSE))</f>
        <v/>
      </c>
      <c r="AY838" s="649" t="str">
        <f>IF(AK838="","",VLOOKUP(AK838,ﾃﾞｰﾀ一覧!$AH$4:$AR$66,8,FALSE))</f>
        <v/>
      </c>
      <c r="AZ838" s="1084"/>
      <c r="BA838" s="1084"/>
      <c r="BB838" s="388" t="str">
        <f>IF(AK838="","",VLOOKUP(AK838,ﾃﾞｰﾀ一覧!$AH$4:$AR$66,9,FALSE))</f>
        <v/>
      </c>
      <c r="BF838" s="1124"/>
      <c r="BG838" s="1125"/>
      <c r="BH838" s="1125"/>
    </row>
    <row r="839" spans="1:156" ht="16.2" x14ac:dyDescent="0.2">
      <c r="B839" s="1103"/>
      <c r="C839" s="1104"/>
      <c r="D839" s="1303"/>
      <c r="E839" s="1304"/>
      <c r="F839" s="1094" t="str">
        <f t="shared" si="90"/>
        <v/>
      </c>
      <c r="G839" s="1095"/>
      <c r="H839" s="1095"/>
      <c r="I839" s="1095"/>
      <c r="J839" s="1095"/>
      <c r="K839" s="1095"/>
      <c r="L839" s="1095"/>
      <c r="M839" s="1095"/>
      <c r="N839" s="1095"/>
      <c r="O839" s="1095"/>
      <c r="P839" s="1095"/>
      <c r="Q839" s="1095"/>
      <c r="R839" s="1095"/>
      <c r="S839" s="1095"/>
      <c r="T839" s="1095"/>
      <c r="U839" s="1095"/>
      <c r="V839" s="1095"/>
      <c r="W839" s="1096"/>
      <c r="AA839" s="1100"/>
      <c r="AB839" s="1101"/>
      <c r="AC839" s="1102"/>
      <c r="AD839" s="1135"/>
      <c r="AE839" s="1136"/>
      <c r="AF839" s="1136"/>
      <c r="AG839" s="1137"/>
      <c r="AH839" s="1138"/>
      <c r="AI839" s="1139"/>
      <c r="AJ839" s="1140"/>
      <c r="AK839" s="1132"/>
      <c r="AL839" s="1133"/>
      <c r="AM839" s="1133"/>
      <c r="AN839" s="1133"/>
      <c r="AO839" s="1133"/>
      <c r="AP839" s="1134"/>
      <c r="AQ839" s="642" t="str">
        <f>IF(AK839="","",VLOOKUP(AK839,ﾃﾞｰﾀ一覧!$AH$4:$AR$66,2,FALSE))</f>
        <v/>
      </c>
      <c r="AR839" s="1084"/>
      <c r="AS839" s="1084"/>
      <c r="AT839" s="643" t="str">
        <f>IF(AK839="","",VLOOKUP(AK839,ﾃﾞｰﾀ一覧!$AH$4:$AR$66,3,FALSE))</f>
        <v/>
      </c>
      <c r="AU839" s="644" t="str">
        <f>IF(AK839="","",VLOOKUP(AK839,ﾃﾞｰﾀ一覧!$AH$4:$AR$66,5,FALSE))</f>
        <v/>
      </c>
      <c r="AV839" s="1084"/>
      <c r="AW839" s="1084"/>
      <c r="AX839" s="643" t="str">
        <f>IF(AK839="","",VLOOKUP(AK839,ﾃﾞｰﾀ一覧!$AH$4:$AR$66,6,FALSE))</f>
        <v/>
      </c>
      <c r="AY839" s="649" t="str">
        <f>IF(AK839="","",VLOOKUP(AK839,ﾃﾞｰﾀ一覧!$AH$4:$AR$66,8,FALSE))</f>
        <v/>
      </c>
      <c r="AZ839" s="1084"/>
      <c r="BA839" s="1084"/>
      <c r="BB839" s="388" t="str">
        <f>IF(AK839="","",VLOOKUP(AK839,ﾃﾞｰﾀ一覧!$AH$4:$AR$66,9,FALSE))</f>
        <v/>
      </c>
      <c r="BF839" s="1124"/>
      <c r="BG839" s="1125"/>
      <c r="BH839" s="1125"/>
    </row>
    <row r="840" spans="1:156" ht="16.2" x14ac:dyDescent="0.2">
      <c r="B840" s="1103"/>
      <c r="C840" s="1104"/>
      <c r="D840" s="1305"/>
      <c r="E840" s="1306"/>
      <c r="F840" s="1094" t="str">
        <f t="shared" si="90"/>
        <v/>
      </c>
      <c r="G840" s="1095"/>
      <c r="H840" s="1095"/>
      <c r="I840" s="1095"/>
      <c r="J840" s="1095"/>
      <c r="K840" s="1095"/>
      <c r="L840" s="1095"/>
      <c r="M840" s="1095"/>
      <c r="N840" s="1095"/>
      <c r="O840" s="1095"/>
      <c r="P840" s="1095"/>
      <c r="Q840" s="1095"/>
      <c r="R840" s="1095"/>
      <c r="S840" s="1095"/>
      <c r="T840" s="1095"/>
      <c r="U840" s="1095"/>
      <c r="V840" s="1095"/>
      <c r="W840" s="1096"/>
      <c r="AA840" s="1100"/>
      <c r="AB840" s="1101"/>
      <c r="AC840" s="1102"/>
      <c r="AD840" s="1135"/>
      <c r="AE840" s="1136"/>
      <c r="AF840" s="1136"/>
      <c r="AG840" s="1137"/>
      <c r="AH840" s="1138"/>
      <c r="AI840" s="1139"/>
      <c r="AJ840" s="1140"/>
      <c r="AK840" s="1132"/>
      <c r="AL840" s="1133"/>
      <c r="AM840" s="1133"/>
      <c r="AN840" s="1133"/>
      <c r="AO840" s="1133"/>
      <c r="AP840" s="1134"/>
      <c r="AQ840" s="642" t="str">
        <f>IF(AK840="","",VLOOKUP(AK840,ﾃﾞｰﾀ一覧!$AH$4:$AR$66,2,FALSE))</f>
        <v/>
      </c>
      <c r="AR840" s="1084"/>
      <c r="AS840" s="1084"/>
      <c r="AT840" s="643" t="str">
        <f>IF(AK840="","",VLOOKUP(AK840,ﾃﾞｰﾀ一覧!$AH$4:$AR$66,3,FALSE))</f>
        <v/>
      </c>
      <c r="AU840" s="644" t="str">
        <f>IF(AK840="","",VLOOKUP(AK840,ﾃﾞｰﾀ一覧!$AH$4:$AR$66,5,FALSE))</f>
        <v/>
      </c>
      <c r="AV840" s="1084"/>
      <c r="AW840" s="1084"/>
      <c r="AX840" s="643" t="str">
        <f>IF(AK840="","",VLOOKUP(AK840,ﾃﾞｰﾀ一覧!$AH$4:$AR$66,6,FALSE))</f>
        <v/>
      </c>
      <c r="AY840" s="649" t="str">
        <f>IF(AK840="","",VLOOKUP(AK840,ﾃﾞｰﾀ一覧!$AH$4:$AR$66,8,FALSE))</f>
        <v/>
      </c>
      <c r="AZ840" s="1084"/>
      <c r="BA840" s="1084"/>
      <c r="BB840" s="388" t="str">
        <f>IF(AK840="","",VLOOKUP(AK840,ﾃﾞｰﾀ一覧!$AH$4:$AR$66,9,FALSE))</f>
        <v/>
      </c>
      <c r="BF840" s="1124"/>
      <c r="BG840" s="1125"/>
      <c r="BH840" s="1125"/>
    </row>
    <row r="841" spans="1:156" ht="16.2" x14ac:dyDescent="0.2">
      <c r="B841" s="1103"/>
      <c r="C841" s="1104"/>
      <c r="D841" s="1303"/>
      <c r="E841" s="1304"/>
      <c r="F841" s="1094" t="str">
        <f t="shared" si="90"/>
        <v/>
      </c>
      <c r="G841" s="1095"/>
      <c r="H841" s="1095"/>
      <c r="I841" s="1095"/>
      <c r="J841" s="1095"/>
      <c r="K841" s="1095"/>
      <c r="L841" s="1095"/>
      <c r="M841" s="1095"/>
      <c r="N841" s="1095"/>
      <c r="O841" s="1095"/>
      <c r="P841" s="1095"/>
      <c r="Q841" s="1095"/>
      <c r="R841" s="1095"/>
      <c r="S841" s="1095"/>
      <c r="T841" s="1095"/>
      <c r="U841" s="1095"/>
      <c r="V841" s="1095"/>
      <c r="W841" s="1096"/>
      <c r="AA841" s="1100"/>
      <c r="AB841" s="1101"/>
      <c r="AC841" s="1102"/>
      <c r="AD841" s="1135"/>
      <c r="AE841" s="1136"/>
      <c r="AF841" s="1136"/>
      <c r="AG841" s="1137"/>
      <c r="AH841" s="1138"/>
      <c r="AI841" s="1139"/>
      <c r="AJ841" s="1140"/>
      <c r="AK841" s="1132"/>
      <c r="AL841" s="1133"/>
      <c r="AM841" s="1133"/>
      <c r="AN841" s="1133"/>
      <c r="AO841" s="1133"/>
      <c r="AP841" s="1134"/>
      <c r="AQ841" s="642" t="str">
        <f>IF(AK841="","",VLOOKUP(AK841,ﾃﾞｰﾀ一覧!$AH$4:$AR$66,2,FALSE))</f>
        <v/>
      </c>
      <c r="AR841" s="1084"/>
      <c r="AS841" s="1084"/>
      <c r="AT841" s="643" t="str">
        <f>IF(AK841="","",VLOOKUP(AK841,ﾃﾞｰﾀ一覧!$AH$4:$AR$66,3,FALSE))</f>
        <v/>
      </c>
      <c r="AU841" s="644" t="str">
        <f>IF(AK841="","",VLOOKUP(AK841,ﾃﾞｰﾀ一覧!$AH$4:$AR$66,5,FALSE))</f>
        <v/>
      </c>
      <c r="AV841" s="1084"/>
      <c r="AW841" s="1084"/>
      <c r="AX841" s="643" t="str">
        <f>IF(AK841="","",VLOOKUP(AK841,ﾃﾞｰﾀ一覧!$AH$4:$AR$66,6,FALSE))</f>
        <v/>
      </c>
      <c r="AY841" s="649" t="str">
        <f>IF(AK841="","",VLOOKUP(AK841,ﾃﾞｰﾀ一覧!$AH$4:$AR$66,8,FALSE))</f>
        <v/>
      </c>
      <c r="AZ841" s="1084"/>
      <c r="BA841" s="1084"/>
      <c r="BB841" s="388" t="str">
        <f>IF(AK841="","",VLOOKUP(AK841,ﾃﾞｰﾀ一覧!$AH$4:$AR$66,9,FALSE))</f>
        <v/>
      </c>
      <c r="BF841" s="1124"/>
      <c r="BG841" s="1125"/>
      <c r="BH841" s="1125"/>
    </row>
    <row r="842" spans="1:156" ht="16.2" x14ac:dyDescent="0.2">
      <c r="B842" s="1103"/>
      <c r="C842" s="1104"/>
      <c r="D842" s="1303"/>
      <c r="E842" s="1304"/>
      <c r="F842" s="1094" t="str">
        <f t="shared" si="90"/>
        <v/>
      </c>
      <c r="G842" s="1095"/>
      <c r="H842" s="1095"/>
      <c r="I842" s="1095"/>
      <c r="J842" s="1095"/>
      <c r="K842" s="1095"/>
      <c r="L842" s="1095"/>
      <c r="M842" s="1095"/>
      <c r="N842" s="1095"/>
      <c r="O842" s="1095"/>
      <c r="P842" s="1095"/>
      <c r="Q842" s="1095"/>
      <c r="R842" s="1095"/>
      <c r="S842" s="1095"/>
      <c r="T842" s="1095"/>
      <c r="U842" s="1095"/>
      <c r="V842" s="1095"/>
      <c r="W842" s="1096"/>
      <c r="AA842" s="1100"/>
      <c r="AB842" s="1101"/>
      <c r="AC842" s="1102"/>
      <c r="AD842" s="1135"/>
      <c r="AE842" s="1136"/>
      <c r="AF842" s="1136"/>
      <c r="AG842" s="1137"/>
      <c r="AH842" s="1138"/>
      <c r="AI842" s="1139"/>
      <c r="AJ842" s="1140"/>
      <c r="AK842" s="1132"/>
      <c r="AL842" s="1133"/>
      <c r="AM842" s="1133"/>
      <c r="AN842" s="1133"/>
      <c r="AO842" s="1133"/>
      <c r="AP842" s="1134"/>
      <c r="AQ842" s="642" t="str">
        <f>IF(AK842="","",VLOOKUP(AK842,ﾃﾞｰﾀ一覧!$AH$4:$AR$66,2,FALSE))</f>
        <v/>
      </c>
      <c r="AR842" s="1084"/>
      <c r="AS842" s="1084"/>
      <c r="AT842" s="643" t="str">
        <f>IF(AK842="","",VLOOKUP(AK842,ﾃﾞｰﾀ一覧!$AH$4:$AR$66,3,FALSE))</f>
        <v/>
      </c>
      <c r="AU842" s="644" t="str">
        <f>IF(AK842="","",VLOOKUP(AK842,ﾃﾞｰﾀ一覧!$AH$4:$AR$66,5,FALSE))</f>
        <v/>
      </c>
      <c r="AV842" s="1084"/>
      <c r="AW842" s="1084"/>
      <c r="AX842" s="643" t="str">
        <f>IF(AK842="","",VLOOKUP(AK842,ﾃﾞｰﾀ一覧!$AH$4:$AR$66,6,FALSE))</f>
        <v/>
      </c>
      <c r="AY842" s="649" t="str">
        <f>IF(AK842="","",VLOOKUP(AK842,ﾃﾞｰﾀ一覧!$AH$4:$AR$66,8,FALSE))</f>
        <v/>
      </c>
      <c r="AZ842" s="1084"/>
      <c r="BA842" s="1084"/>
      <c r="BB842" s="388" t="str">
        <f>IF(AK842="","",VLOOKUP(AK842,ﾃﾞｰﾀ一覧!$AH$4:$AR$66,9,FALSE))</f>
        <v/>
      </c>
      <c r="BF842" s="1124"/>
      <c r="BG842" s="1125"/>
      <c r="BH842" s="1125"/>
    </row>
    <row r="843" spans="1:156" ht="16.2" x14ac:dyDescent="0.2">
      <c r="B843" s="1103"/>
      <c r="C843" s="1104"/>
      <c r="D843" s="1303"/>
      <c r="E843" s="1304"/>
      <c r="F843" s="1094" t="str">
        <f t="shared" si="90"/>
        <v/>
      </c>
      <c r="G843" s="1095"/>
      <c r="H843" s="1095"/>
      <c r="I843" s="1095"/>
      <c r="J843" s="1095"/>
      <c r="K843" s="1095"/>
      <c r="L843" s="1095"/>
      <c r="M843" s="1095"/>
      <c r="N843" s="1095"/>
      <c r="O843" s="1095"/>
      <c r="P843" s="1095"/>
      <c r="Q843" s="1095"/>
      <c r="R843" s="1095"/>
      <c r="S843" s="1095"/>
      <c r="T843" s="1095"/>
      <c r="U843" s="1095"/>
      <c r="V843" s="1095"/>
      <c r="W843" s="1096"/>
      <c r="AA843" s="1100"/>
      <c r="AB843" s="1101"/>
      <c r="AC843" s="1102"/>
      <c r="AD843" s="1135"/>
      <c r="AE843" s="1136"/>
      <c r="AF843" s="1136"/>
      <c r="AG843" s="1137"/>
      <c r="AH843" s="1138"/>
      <c r="AI843" s="1139"/>
      <c r="AJ843" s="1140"/>
      <c r="AK843" s="1132"/>
      <c r="AL843" s="1133"/>
      <c r="AM843" s="1133"/>
      <c r="AN843" s="1133"/>
      <c r="AO843" s="1133"/>
      <c r="AP843" s="1134"/>
      <c r="AQ843" s="642" t="str">
        <f>IF(AK843="","",VLOOKUP(AK843,ﾃﾞｰﾀ一覧!$AH$4:$AR$66,2,FALSE))</f>
        <v/>
      </c>
      <c r="AR843" s="1084"/>
      <c r="AS843" s="1084"/>
      <c r="AT843" s="643" t="str">
        <f>IF(AK843="","",VLOOKUP(AK843,ﾃﾞｰﾀ一覧!$AH$4:$AR$66,3,FALSE))</f>
        <v/>
      </c>
      <c r="AU843" s="644" t="str">
        <f>IF(AK843="","",VLOOKUP(AK843,ﾃﾞｰﾀ一覧!$AH$4:$AR$66,5,FALSE))</f>
        <v/>
      </c>
      <c r="AV843" s="1084"/>
      <c r="AW843" s="1084"/>
      <c r="AX843" s="643" t="str">
        <f>IF(AK843="","",VLOOKUP(AK843,ﾃﾞｰﾀ一覧!$AH$4:$AR$66,6,FALSE))</f>
        <v/>
      </c>
      <c r="AY843" s="649" t="str">
        <f>IF(AK843="","",VLOOKUP(AK843,ﾃﾞｰﾀ一覧!$AH$4:$AR$66,8,FALSE))</f>
        <v/>
      </c>
      <c r="AZ843" s="1084"/>
      <c r="BA843" s="1084"/>
      <c r="BB843" s="388" t="str">
        <f>IF(AK843="","",VLOOKUP(AK843,ﾃﾞｰﾀ一覧!$AH$4:$AR$66,9,FALSE))</f>
        <v/>
      </c>
      <c r="BF843" s="1124"/>
      <c r="BG843" s="1125"/>
      <c r="BH843" s="1125"/>
    </row>
    <row r="844" spans="1:156" ht="16.2" x14ac:dyDescent="0.2">
      <c r="B844" s="1103"/>
      <c r="C844" s="1104"/>
      <c r="D844" s="1303"/>
      <c r="E844" s="1304"/>
      <c r="F844" s="1094" t="str">
        <f t="shared" si="90"/>
        <v/>
      </c>
      <c r="G844" s="1095"/>
      <c r="H844" s="1095"/>
      <c r="I844" s="1095"/>
      <c r="J844" s="1095"/>
      <c r="K844" s="1095"/>
      <c r="L844" s="1095"/>
      <c r="M844" s="1095"/>
      <c r="N844" s="1095"/>
      <c r="O844" s="1095"/>
      <c r="P844" s="1095"/>
      <c r="Q844" s="1095"/>
      <c r="R844" s="1095"/>
      <c r="S844" s="1095"/>
      <c r="T844" s="1095"/>
      <c r="U844" s="1095"/>
      <c r="V844" s="1095"/>
      <c r="W844" s="1096"/>
      <c r="AA844" s="1100"/>
      <c r="AB844" s="1101"/>
      <c r="AC844" s="1102"/>
      <c r="AD844" s="1135"/>
      <c r="AE844" s="1136"/>
      <c r="AF844" s="1136"/>
      <c r="AG844" s="1137"/>
      <c r="AH844" s="1138"/>
      <c r="AI844" s="1139"/>
      <c r="AJ844" s="1140"/>
      <c r="AK844" s="1132"/>
      <c r="AL844" s="1133"/>
      <c r="AM844" s="1133"/>
      <c r="AN844" s="1133"/>
      <c r="AO844" s="1133"/>
      <c r="AP844" s="1134"/>
      <c r="AQ844" s="642" t="str">
        <f>IF(AK844="","",VLOOKUP(AK844,ﾃﾞｰﾀ一覧!$AH$4:$AR$66,2,FALSE))</f>
        <v/>
      </c>
      <c r="AR844" s="1084"/>
      <c r="AS844" s="1084"/>
      <c r="AT844" s="643" t="str">
        <f>IF(AK844="","",VLOOKUP(AK844,ﾃﾞｰﾀ一覧!$AH$4:$AR$66,3,FALSE))</f>
        <v/>
      </c>
      <c r="AU844" s="644" t="str">
        <f>IF(AK844="","",VLOOKUP(AK844,ﾃﾞｰﾀ一覧!$AH$4:$AR$66,5,FALSE))</f>
        <v/>
      </c>
      <c r="AV844" s="1084"/>
      <c r="AW844" s="1084"/>
      <c r="AX844" s="643" t="str">
        <f>IF(AK844="","",VLOOKUP(AK844,ﾃﾞｰﾀ一覧!$AH$4:$AR$66,6,FALSE))</f>
        <v/>
      </c>
      <c r="AY844" s="649" t="str">
        <f>IF(AK844="","",VLOOKUP(AK844,ﾃﾞｰﾀ一覧!$AH$4:$AR$66,8,FALSE))</f>
        <v/>
      </c>
      <c r="AZ844" s="1084"/>
      <c r="BA844" s="1084"/>
      <c r="BB844" s="388" t="str">
        <f>IF(AK844="","",VLOOKUP(AK844,ﾃﾞｰﾀ一覧!$AH$4:$AR$66,9,FALSE))</f>
        <v/>
      </c>
      <c r="BF844" s="1124"/>
      <c r="BG844" s="1125"/>
      <c r="BH844" s="1125"/>
    </row>
    <row r="845" spans="1:156" ht="16.2" x14ac:dyDescent="0.2">
      <c r="B845" s="1103"/>
      <c r="C845" s="1104"/>
      <c r="D845" s="1303"/>
      <c r="E845" s="1304"/>
      <c r="F845" s="1094" t="str">
        <f t="shared" si="90"/>
        <v/>
      </c>
      <c r="G845" s="1095"/>
      <c r="H845" s="1095"/>
      <c r="I845" s="1095"/>
      <c r="J845" s="1095"/>
      <c r="K845" s="1095"/>
      <c r="L845" s="1095"/>
      <c r="M845" s="1095"/>
      <c r="N845" s="1095"/>
      <c r="O845" s="1095"/>
      <c r="P845" s="1095"/>
      <c r="Q845" s="1095"/>
      <c r="R845" s="1095"/>
      <c r="S845" s="1095"/>
      <c r="T845" s="1095"/>
      <c r="U845" s="1095"/>
      <c r="V845" s="1095"/>
      <c r="W845" s="1096"/>
      <c r="AA845" s="1100"/>
      <c r="AB845" s="1101"/>
      <c r="AC845" s="1102"/>
      <c r="AD845" s="1135"/>
      <c r="AE845" s="1136"/>
      <c r="AF845" s="1136"/>
      <c r="AG845" s="1137"/>
      <c r="AH845" s="1138"/>
      <c r="AI845" s="1139"/>
      <c r="AJ845" s="1140"/>
      <c r="AK845" s="1132"/>
      <c r="AL845" s="1133"/>
      <c r="AM845" s="1133"/>
      <c r="AN845" s="1133"/>
      <c r="AO845" s="1133"/>
      <c r="AP845" s="1134"/>
      <c r="AQ845" s="642" t="str">
        <f>IF(AK845="","",VLOOKUP(AK845,ﾃﾞｰﾀ一覧!$AH$4:$AR$66,2,FALSE))</f>
        <v/>
      </c>
      <c r="AR845" s="1084"/>
      <c r="AS845" s="1084"/>
      <c r="AT845" s="643" t="str">
        <f>IF(AK845="","",VLOOKUP(AK845,ﾃﾞｰﾀ一覧!$AH$4:$AR$66,3,FALSE))</f>
        <v/>
      </c>
      <c r="AU845" s="644" t="str">
        <f>IF(AK845="","",VLOOKUP(AK845,ﾃﾞｰﾀ一覧!$AH$4:$AR$66,5,FALSE))</f>
        <v/>
      </c>
      <c r="AV845" s="1084"/>
      <c r="AW845" s="1084"/>
      <c r="AX845" s="643" t="str">
        <f>IF(AK845="","",VLOOKUP(AK845,ﾃﾞｰﾀ一覧!$AH$4:$AR$66,6,FALSE))</f>
        <v/>
      </c>
      <c r="AY845" s="649" t="str">
        <f>IF(AK845="","",VLOOKUP(AK845,ﾃﾞｰﾀ一覧!$AH$4:$AR$66,8,FALSE))</f>
        <v/>
      </c>
      <c r="AZ845" s="1084"/>
      <c r="BA845" s="1084"/>
      <c r="BB845" s="388" t="str">
        <f>IF(AK845="","",VLOOKUP(AK845,ﾃﾞｰﾀ一覧!$AH$4:$AR$66,9,FALSE))</f>
        <v/>
      </c>
      <c r="BF845" s="1124"/>
      <c r="BG845" s="1125"/>
      <c r="BH845" s="1125"/>
    </row>
    <row r="846" spans="1:156" ht="16.2" x14ac:dyDescent="0.2">
      <c r="B846" s="1103"/>
      <c r="C846" s="1104"/>
      <c r="D846" s="1303"/>
      <c r="E846" s="1304"/>
      <c r="F846" s="1094" t="str">
        <f t="shared" si="90"/>
        <v/>
      </c>
      <c r="G846" s="1095"/>
      <c r="H846" s="1095"/>
      <c r="I846" s="1095"/>
      <c r="J846" s="1095"/>
      <c r="K846" s="1095"/>
      <c r="L846" s="1095"/>
      <c r="M846" s="1095"/>
      <c r="N846" s="1095"/>
      <c r="O846" s="1095"/>
      <c r="P846" s="1095"/>
      <c r="Q846" s="1095"/>
      <c r="R846" s="1095"/>
      <c r="S846" s="1095"/>
      <c r="T846" s="1095"/>
      <c r="U846" s="1095"/>
      <c r="V846" s="1095"/>
      <c r="W846" s="1096"/>
      <c r="AA846" s="1100"/>
      <c r="AB846" s="1101"/>
      <c r="AC846" s="1102"/>
      <c r="AD846" s="1135"/>
      <c r="AE846" s="1136"/>
      <c r="AF846" s="1136"/>
      <c r="AG846" s="1137"/>
      <c r="AH846" s="1138"/>
      <c r="AI846" s="1139"/>
      <c r="AJ846" s="1140"/>
      <c r="AK846" s="1132"/>
      <c r="AL846" s="1133"/>
      <c r="AM846" s="1133"/>
      <c r="AN846" s="1133"/>
      <c r="AO846" s="1133"/>
      <c r="AP846" s="1134"/>
      <c r="AQ846" s="642" t="str">
        <f>IF(AK846="","",VLOOKUP(AK846,ﾃﾞｰﾀ一覧!$AH$4:$AR$66,2,FALSE))</f>
        <v/>
      </c>
      <c r="AR846" s="1084"/>
      <c r="AS846" s="1084"/>
      <c r="AT846" s="643" t="str">
        <f>IF(AK846="","",VLOOKUP(AK846,ﾃﾞｰﾀ一覧!$AH$4:$AR$66,3,FALSE))</f>
        <v/>
      </c>
      <c r="AU846" s="644" t="str">
        <f>IF(AK846="","",VLOOKUP(AK846,ﾃﾞｰﾀ一覧!$AH$4:$AR$66,5,FALSE))</f>
        <v/>
      </c>
      <c r="AV846" s="1084"/>
      <c r="AW846" s="1084"/>
      <c r="AX846" s="643" t="str">
        <f>IF(AK846="","",VLOOKUP(AK846,ﾃﾞｰﾀ一覧!$AH$4:$AR$66,6,FALSE))</f>
        <v/>
      </c>
      <c r="AY846" s="649" t="str">
        <f>IF(AK846="","",VLOOKUP(AK846,ﾃﾞｰﾀ一覧!$AH$4:$AR$66,8,FALSE))</f>
        <v/>
      </c>
      <c r="AZ846" s="1084"/>
      <c r="BA846" s="1084"/>
      <c r="BB846" s="388" t="str">
        <f>IF(AK846="","",VLOOKUP(AK846,ﾃﾞｰﾀ一覧!$AH$4:$AR$66,9,FALSE))</f>
        <v/>
      </c>
      <c r="BF846" s="1124"/>
      <c r="BG846" s="1125"/>
      <c r="BH846" s="1125"/>
    </row>
    <row r="847" spans="1:156" ht="16.2" x14ac:dyDescent="0.2">
      <c r="B847" s="1103"/>
      <c r="C847" s="1104"/>
      <c r="D847" s="1303"/>
      <c r="E847" s="1304"/>
      <c r="F847" s="1094" t="str">
        <f t="shared" si="90"/>
        <v/>
      </c>
      <c r="G847" s="1095"/>
      <c r="H847" s="1095"/>
      <c r="I847" s="1095"/>
      <c r="J847" s="1095"/>
      <c r="K847" s="1095"/>
      <c r="L847" s="1095"/>
      <c r="M847" s="1095"/>
      <c r="N847" s="1095"/>
      <c r="O847" s="1095"/>
      <c r="P847" s="1095"/>
      <c r="Q847" s="1095"/>
      <c r="R847" s="1095"/>
      <c r="S847" s="1095"/>
      <c r="T847" s="1095"/>
      <c r="U847" s="1095"/>
      <c r="V847" s="1095"/>
      <c r="W847" s="1096"/>
      <c r="AA847" s="1100"/>
      <c r="AB847" s="1101"/>
      <c r="AC847" s="1102"/>
      <c r="AD847" s="1135"/>
      <c r="AE847" s="1136"/>
      <c r="AF847" s="1136"/>
      <c r="AG847" s="1137"/>
      <c r="AH847" s="1138"/>
      <c r="AI847" s="1139"/>
      <c r="AJ847" s="1140"/>
      <c r="AK847" s="1132"/>
      <c r="AL847" s="1133"/>
      <c r="AM847" s="1133"/>
      <c r="AN847" s="1133"/>
      <c r="AO847" s="1133"/>
      <c r="AP847" s="1134"/>
      <c r="AQ847" s="642" t="str">
        <f>IF(AK847="","",VLOOKUP(AK847,ﾃﾞｰﾀ一覧!$AH$4:$AR$66,2,FALSE))</f>
        <v/>
      </c>
      <c r="AR847" s="1084"/>
      <c r="AS847" s="1084"/>
      <c r="AT847" s="643" t="str">
        <f>IF(AK847="","",VLOOKUP(AK847,ﾃﾞｰﾀ一覧!$AH$4:$AR$66,3,FALSE))</f>
        <v/>
      </c>
      <c r="AU847" s="644" t="str">
        <f>IF(AK847="","",VLOOKUP(AK847,ﾃﾞｰﾀ一覧!$AH$4:$AR$66,5,FALSE))</f>
        <v/>
      </c>
      <c r="AV847" s="1084"/>
      <c r="AW847" s="1084"/>
      <c r="AX847" s="643" t="str">
        <f>IF(AK847="","",VLOOKUP(AK847,ﾃﾞｰﾀ一覧!$AH$4:$AR$66,6,FALSE))</f>
        <v/>
      </c>
      <c r="AY847" s="649" t="str">
        <f>IF(AK847="","",VLOOKUP(AK847,ﾃﾞｰﾀ一覧!$AH$4:$AR$66,8,FALSE))</f>
        <v/>
      </c>
      <c r="AZ847" s="1084"/>
      <c r="BA847" s="1084"/>
      <c r="BB847" s="388" t="str">
        <f>IF(AK847="","",VLOOKUP(AK847,ﾃﾞｰﾀ一覧!$AH$4:$AR$66,9,FALSE))</f>
        <v/>
      </c>
      <c r="BF847" s="1124"/>
      <c r="BG847" s="1125"/>
      <c r="BH847" s="1125"/>
    </row>
    <row r="848" spans="1:156" ht="16.2" x14ac:dyDescent="0.2">
      <c r="B848" s="1103"/>
      <c r="C848" s="1104"/>
      <c r="D848" s="1303"/>
      <c r="E848" s="1304"/>
      <c r="F848" s="1094" t="str">
        <f t="shared" si="90"/>
        <v/>
      </c>
      <c r="G848" s="1095"/>
      <c r="H848" s="1095"/>
      <c r="I848" s="1095"/>
      <c r="J848" s="1095"/>
      <c r="K848" s="1095"/>
      <c r="L848" s="1095"/>
      <c r="M848" s="1095"/>
      <c r="N848" s="1095"/>
      <c r="O848" s="1095"/>
      <c r="P848" s="1095"/>
      <c r="Q848" s="1095"/>
      <c r="R848" s="1095"/>
      <c r="S848" s="1095"/>
      <c r="T848" s="1095"/>
      <c r="U848" s="1095"/>
      <c r="V848" s="1095"/>
      <c r="W848" s="1096"/>
      <c r="AA848" s="1100"/>
      <c r="AB848" s="1101"/>
      <c r="AC848" s="1102"/>
      <c r="AD848" s="1135"/>
      <c r="AE848" s="1136"/>
      <c r="AF848" s="1136"/>
      <c r="AG848" s="1137"/>
      <c r="AH848" s="1138"/>
      <c r="AI848" s="1139"/>
      <c r="AJ848" s="1140"/>
      <c r="AK848" s="1132"/>
      <c r="AL848" s="1133"/>
      <c r="AM848" s="1133"/>
      <c r="AN848" s="1133"/>
      <c r="AO848" s="1133"/>
      <c r="AP848" s="1134"/>
      <c r="AQ848" s="642" t="str">
        <f>IF(AK848="","",VLOOKUP(AK848,ﾃﾞｰﾀ一覧!$AH$4:$AR$66,2,FALSE))</f>
        <v/>
      </c>
      <c r="AR848" s="1084"/>
      <c r="AS848" s="1084"/>
      <c r="AT848" s="643" t="str">
        <f>IF(AK848="","",VLOOKUP(AK848,ﾃﾞｰﾀ一覧!$AH$4:$AR$66,3,FALSE))</f>
        <v/>
      </c>
      <c r="AU848" s="644" t="str">
        <f>IF(AK848="","",VLOOKUP(AK848,ﾃﾞｰﾀ一覧!$AH$4:$AR$66,5,FALSE))</f>
        <v/>
      </c>
      <c r="AV848" s="1084"/>
      <c r="AW848" s="1084"/>
      <c r="AX848" s="643" t="str">
        <f>IF(AK848="","",VLOOKUP(AK848,ﾃﾞｰﾀ一覧!$AH$4:$AR$66,6,FALSE))</f>
        <v/>
      </c>
      <c r="AY848" s="649" t="str">
        <f>IF(AK848="","",VLOOKUP(AK848,ﾃﾞｰﾀ一覧!$AH$4:$AR$66,8,FALSE))</f>
        <v/>
      </c>
      <c r="AZ848" s="1084"/>
      <c r="BA848" s="1084"/>
      <c r="BB848" s="388" t="str">
        <f>IF(AK848="","",VLOOKUP(AK848,ﾃﾞｰﾀ一覧!$AH$4:$AR$66,9,FALSE))</f>
        <v/>
      </c>
      <c r="BF848" s="1124"/>
      <c r="BG848" s="1125"/>
      <c r="BH848" s="1125"/>
    </row>
    <row r="849" spans="2:60" ht="16.2" x14ac:dyDescent="0.2">
      <c r="B849" s="1103"/>
      <c r="C849" s="1104"/>
      <c r="D849" s="1303"/>
      <c r="E849" s="1304"/>
      <c r="F849" s="1094" t="str">
        <f t="shared" si="90"/>
        <v/>
      </c>
      <c r="G849" s="1095"/>
      <c r="H849" s="1095"/>
      <c r="I849" s="1095"/>
      <c r="J849" s="1095"/>
      <c r="K849" s="1095"/>
      <c r="L849" s="1095"/>
      <c r="M849" s="1095"/>
      <c r="N849" s="1095"/>
      <c r="O849" s="1095"/>
      <c r="P849" s="1095"/>
      <c r="Q849" s="1095"/>
      <c r="R849" s="1095"/>
      <c r="S849" s="1095"/>
      <c r="T849" s="1095"/>
      <c r="U849" s="1095"/>
      <c r="V849" s="1095"/>
      <c r="W849" s="1096"/>
      <c r="AA849" s="1100"/>
      <c r="AB849" s="1101"/>
      <c r="AC849" s="1102"/>
      <c r="AD849" s="1135"/>
      <c r="AE849" s="1136"/>
      <c r="AF849" s="1136"/>
      <c r="AG849" s="1137"/>
      <c r="AH849" s="1138"/>
      <c r="AI849" s="1139"/>
      <c r="AJ849" s="1140"/>
      <c r="AK849" s="1132"/>
      <c r="AL849" s="1133"/>
      <c r="AM849" s="1133"/>
      <c r="AN849" s="1133"/>
      <c r="AO849" s="1133"/>
      <c r="AP849" s="1134"/>
      <c r="AQ849" s="642" t="str">
        <f>IF(AK849="","",VLOOKUP(AK849,ﾃﾞｰﾀ一覧!$AH$4:$AR$66,2,FALSE))</f>
        <v/>
      </c>
      <c r="AR849" s="1084"/>
      <c r="AS849" s="1084"/>
      <c r="AT849" s="643" t="str">
        <f>IF(AK849="","",VLOOKUP(AK849,ﾃﾞｰﾀ一覧!$AH$4:$AR$66,3,FALSE))</f>
        <v/>
      </c>
      <c r="AU849" s="644" t="str">
        <f>IF(AK849="","",VLOOKUP(AK849,ﾃﾞｰﾀ一覧!$AH$4:$AR$66,5,FALSE))</f>
        <v/>
      </c>
      <c r="AV849" s="1084"/>
      <c r="AW849" s="1084"/>
      <c r="AX849" s="643" t="str">
        <f>IF(AK849="","",VLOOKUP(AK849,ﾃﾞｰﾀ一覧!$AH$4:$AR$66,6,FALSE))</f>
        <v/>
      </c>
      <c r="AY849" s="649" t="str">
        <f>IF(AK849="","",VLOOKUP(AK849,ﾃﾞｰﾀ一覧!$AH$4:$AR$66,8,FALSE))</f>
        <v/>
      </c>
      <c r="AZ849" s="1084"/>
      <c r="BA849" s="1084"/>
      <c r="BB849" s="388" t="str">
        <f>IF(AK849="","",VLOOKUP(AK849,ﾃﾞｰﾀ一覧!$AH$4:$AR$66,9,FALSE))</f>
        <v/>
      </c>
      <c r="BF849" s="1124"/>
      <c r="BG849" s="1125"/>
      <c r="BH849" s="1125"/>
    </row>
    <row r="850" spans="2:60" ht="16.2" x14ac:dyDescent="0.2">
      <c r="B850" s="1103"/>
      <c r="C850" s="1104"/>
      <c r="D850" s="1303"/>
      <c r="E850" s="1304"/>
      <c r="F850" s="1094" t="str">
        <f t="shared" si="90"/>
        <v/>
      </c>
      <c r="G850" s="1095"/>
      <c r="H850" s="1095"/>
      <c r="I850" s="1095"/>
      <c r="J850" s="1095"/>
      <c r="K850" s="1095"/>
      <c r="L850" s="1095"/>
      <c r="M850" s="1095"/>
      <c r="N850" s="1095"/>
      <c r="O850" s="1095"/>
      <c r="P850" s="1095"/>
      <c r="Q850" s="1095"/>
      <c r="R850" s="1095"/>
      <c r="S850" s="1095"/>
      <c r="T850" s="1095"/>
      <c r="U850" s="1095"/>
      <c r="V850" s="1095"/>
      <c r="W850" s="1096"/>
      <c r="AA850" s="1100"/>
      <c r="AB850" s="1101"/>
      <c r="AC850" s="1102"/>
      <c r="AD850" s="1135"/>
      <c r="AE850" s="1136"/>
      <c r="AF850" s="1136"/>
      <c r="AG850" s="1137"/>
      <c r="AH850" s="1138"/>
      <c r="AI850" s="1139"/>
      <c r="AJ850" s="1140"/>
      <c r="AK850" s="1132"/>
      <c r="AL850" s="1133"/>
      <c r="AM850" s="1133"/>
      <c r="AN850" s="1133"/>
      <c r="AO850" s="1133"/>
      <c r="AP850" s="1134"/>
      <c r="AQ850" s="642" t="str">
        <f>IF(AK850="","",VLOOKUP(AK850,ﾃﾞｰﾀ一覧!$AH$4:$AR$66,2,FALSE))</f>
        <v/>
      </c>
      <c r="AR850" s="1084"/>
      <c r="AS850" s="1084"/>
      <c r="AT850" s="643" t="str">
        <f>IF(AK850="","",VLOOKUP(AK850,ﾃﾞｰﾀ一覧!$AH$4:$AR$66,3,FALSE))</f>
        <v/>
      </c>
      <c r="AU850" s="644" t="str">
        <f>IF(AK850="","",VLOOKUP(AK850,ﾃﾞｰﾀ一覧!$AH$4:$AR$66,5,FALSE))</f>
        <v/>
      </c>
      <c r="AV850" s="1084"/>
      <c r="AW850" s="1084"/>
      <c r="AX850" s="643" t="str">
        <f>IF(AK850="","",VLOOKUP(AK850,ﾃﾞｰﾀ一覧!$AH$4:$AR$66,6,FALSE))</f>
        <v/>
      </c>
      <c r="AY850" s="649" t="str">
        <f>IF(AK850="","",VLOOKUP(AK850,ﾃﾞｰﾀ一覧!$AH$4:$AR$66,8,FALSE))</f>
        <v/>
      </c>
      <c r="AZ850" s="1084"/>
      <c r="BA850" s="1084"/>
      <c r="BB850" s="388" t="str">
        <f>IF(AK850="","",VLOOKUP(AK850,ﾃﾞｰﾀ一覧!$AH$4:$AR$66,9,FALSE))</f>
        <v/>
      </c>
      <c r="BF850" s="1124"/>
      <c r="BG850" s="1125"/>
      <c r="BH850" s="1125"/>
    </row>
    <row r="851" spans="2:60" ht="16.2" x14ac:dyDescent="0.2">
      <c r="B851" s="1103"/>
      <c r="C851" s="1104"/>
      <c r="D851" s="1303"/>
      <c r="E851" s="1304"/>
      <c r="F851" s="1094" t="str">
        <f t="shared" si="90"/>
        <v/>
      </c>
      <c r="G851" s="1095"/>
      <c r="H851" s="1095"/>
      <c r="I851" s="1095"/>
      <c r="J851" s="1095"/>
      <c r="K851" s="1095"/>
      <c r="L851" s="1095"/>
      <c r="M851" s="1095"/>
      <c r="N851" s="1095"/>
      <c r="O851" s="1095"/>
      <c r="P851" s="1095"/>
      <c r="Q851" s="1095"/>
      <c r="R851" s="1095"/>
      <c r="S851" s="1095"/>
      <c r="T851" s="1095"/>
      <c r="U851" s="1095"/>
      <c r="V851" s="1095"/>
      <c r="W851" s="1096"/>
      <c r="AA851" s="1100"/>
      <c r="AB851" s="1101"/>
      <c r="AC851" s="1102"/>
      <c r="AD851" s="1135"/>
      <c r="AE851" s="1136"/>
      <c r="AF851" s="1136"/>
      <c r="AG851" s="1137"/>
      <c r="AH851" s="1138"/>
      <c r="AI851" s="1139"/>
      <c r="AJ851" s="1140"/>
      <c r="AK851" s="1132"/>
      <c r="AL851" s="1133"/>
      <c r="AM851" s="1133"/>
      <c r="AN851" s="1133"/>
      <c r="AO851" s="1133"/>
      <c r="AP851" s="1134"/>
      <c r="AQ851" s="642" t="str">
        <f>IF(AK851="","",VLOOKUP(AK851,ﾃﾞｰﾀ一覧!$AH$4:$AR$66,2,FALSE))</f>
        <v/>
      </c>
      <c r="AR851" s="1084"/>
      <c r="AS851" s="1084"/>
      <c r="AT851" s="643" t="str">
        <f>IF(AK851="","",VLOOKUP(AK851,ﾃﾞｰﾀ一覧!$AH$4:$AR$66,3,FALSE))</f>
        <v/>
      </c>
      <c r="AU851" s="644" t="str">
        <f>IF(AK851="","",VLOOKUP(AK851,ﾃﾞｰﾀ一覧!$AH$4:$AR$66,5,FALSE))</f>
        <v/>
      </c>
      <c r="AV851" s="1084"/>
      <c r="AW851" s="1084"/>
      <c r="AX851" s="643" t="str">
        <f>IF(AK851="","",VLOOKUP(AK851,ﾃﾞｰﾀ一覧!$AH$4:$AR$66,6,FALSE))</f>
        <v/>
      </c>
      <c r="AY851" s="649" t="str">
        <f>IF(AK851="","",VLOOKUP(AK851,ﾃﾞｰﾀ一覧!$AH$4:$AR$66,8,FALSE))</f>
        <v/>
      </c>
      <c r="AZ851" s="1084"/>
      <c r="BA851" s="1084"/>
      <c r="BB851" s="388" t="str">
        <f>IF(AK851="","",VLOOKUP(AK851,ﾃﾞｰﾀ一覧!$AH$4:$AR$66,9,FALSE))</f>
        <v/>
      </c>
      <c r="BF851" s="1124"/>
      <c r="BG851" s="1125"/>
      <c r="BH851" s="1125"/>
    </row>
    <row r="852" spans="2:60" ht="16.2" x14ac:dyDescent="0.2">
      <c r="B852" s="1103"/>
      <c r="C852" s="1104"/>
      <c r="D852" s="1303"/>
      <c r="E852" s="1304"/>
      <c r="F852" s="1094" t="str">
        <f t="shared" si="90"/>
        <v/>
      </c>
      <c r="G852" s="1095"/>
      <c r="H852" s="1095"/>
      <c r="I852" s="1095"/>
      <c r="J852" s="1095"/>
      <c r="K852" s="1095"/>
      <c r="L852" s="1095"/>
      <c r="M852" s="1095"/>
      <c r="N852" s="1095"/>
      <c r="O852" s="1095"/>
      <c r="P852" s="1095"/>
      <c r="Q852" s="1095"/>
      <c r="R852" s="1095"/>
      <c r="S852" s="1095"/>
      <c r="T852" s="1095"/>
      <c r="U852" s="1095"/>
      <c r="V852" s="1095"/>
      <c r="W852" s="1096"/>
      <c r="AA852" s="1100"/>
      <c r="AB852" s="1101"/>
      <c r="AC852" s="1102"/>
      <c r="AD852" s="1135"/>
      <c r="AE852" s="1136"/>
      <c r="AF852" s="1136"/>
      <c r="AG852" s="1137"/>
      <c r="AH852" s="1138"/>
      <c r="AI852" s="1139"/>
      <c r="AJ852" s="1140"/>
      <c r="AK852" s="1132"/>
      <c r="AL852" s="1133"/>
      <c r="AM852" s="1133"/>
      <c r="AN852" s="1133"/>
      <c r="AO852" s="1133"/>
      <c r="AP852" s="1134"/>
      <c r="AQ852" s="642" t="str">
        <f>IF(AK852="","",VLOOKUP(AK852,ﾃﾞｰﾀ一覧!$AH$4:$AR$66,2,FALSE))</f>
        <v/>
      </c>
      <c r="AR852" s="1084"/>
      <c r="AS852" s="1084"/>
      <c r="AT852" s="643" t="str">
        <f>IF(AK852="","",VLOOKUP(AK852,ﾃﾞｰﾀ一覧!$AH$4:$AR$66,3,FALSE))</f>
        <v/>
      </c>
      <c r="AU852" s="644" t="str">
        <f>IF(AK852="","",VLOOKUP(AK852,ﾃﾞｰﾀ一覧!$AH$4:$AR$66,5,FALSE))</f>
        <v/>
      </c>
      <c r="AV852" s="1084"/>
      <c r="AW852" s="1084"/>
      <c r="AX852" s="643" t="str">
        <f>IF(AK852="","",VLOOKUP(AK852,ﾃﾞｰﾀ一覧!$AH$4:$AR$66,6,FALSE))</f>
        <v/>
      </c>
      <c r="AY852" s="649" t="str">
        <f>IF(AK852="","",VLOOKUP(AK852,ﾃﾞｰﾀ一覧!$AH$4:$AR$66,8,FALSE))</f>
        <v/>
      </c>
      <c r="AZ852" s="1084"/>
      <c r="BA852" s="1084"/>
      <c r="BB852" s="388" t="str">
        <f>IF(AK852="","",VLOOKUP(AK852,ﾃﾞｰﾀ一覧!$AH$4:$AR$66,9,FALSE))</f>
        <v/>
      </c>
      <c r="BF852" s="1124"/>
      <c r="BG852" s="1125"/>
      <c r="BH852" s="1125"/>
    </row>
    <row r="853" spans="2:60" ht="16.2" x14ac:dyDescent="0.2">
      <c r="B853" s="1103"/>
      <c r="C853" s="1104"/>
      <c r="D853" s="1303"/>
      <c r="E853" s="1304"/>
      <c r="F853" s="1094" t="str">
        <f t="shared" si="90"/>
        <v/>
      </c>
      <c r="G853" s="1095"/>
      <c r="H853" s="1095"/>
      <c r="I853" s="1095"/>
      <c r="J853" s="1095"/>
      <c r="K853" s="1095"/>
      <c r="L853" s="1095"/>
      <c r="M853" s="1095"/>
      <c r="N853" s="1095"/>
      <c r="O853" s="1095"/>
      <c r="P853" s="1095"/>
      <c r="Q853" s="1095"/>
      <c r="R853" s="1095"/>
      <c r="S853" s="1095"/>
      <c r="T853" s="1095"/>
      <c r="U853" s="1095"/>
      <c r="V853" s="1095"/>
      <c r="W853" s="1096"/>
      <c r="AA853" s="1100"/>
      <c r="AB853" s="1101"/>
      <c r="AC853" s="1102"/>
      <c r="AD853" s="1135"/>
      <c r="AE853" s="1136"/>
      <c r="AF853" s="1136"/>
      <c r="AG853" s="1137"/>
      <c r="AH853" s="1138"/>
      <c r="AI853" s="1139"/>
      <c r="AJ853" s="1140"/>
      <c r="AK853" s="1132"/>
      <c r="AL853" s="1133"/>
      <c r="AM853" s="1133"/>
      <c r="AN853" s="1133"/>
      <c r="AO853" s="1133"/>
      <c r="AP853" s="1134"/>
      <c r="AQ853" s="642" t="str">
        <f>IF(AK853="","",VLOOKUP(AK853,ﾃﾞｰﾀ一覧!$AH$4:$AR$66,2,FALSE))</f>
        <v/>
      </c>
      <c r="AR853" s="1084"/>
      <c r="AS853" s="1084"/>
      <c r="AT853" s="643" t="str">
        <f>IF(AK853="","",VLOOKUP(AK853,ﾃﾞｰﾀ一覧!$AH$4:$AR$66,3,FALSE))</f>
        <v/>
      </c>
      <c r="AU853" s="644" t="str">
        <f>IF(AK853="","",VLOOKUP(AK853,ﾃﾞｰﾀ一覧!$AH$4:$AR$66,5,FALSE))</f>
        <v/>
      </c>
      <c r="AV853" s="1084"/>
      <c r="AW853" s="1084"/>
      <c r="AX853" s="643" t="str">
        <f>IF(AK853="","",VLOOKUP(AK853,ﾃﾞｰﾀ一覧!$AH$4:$AR$66,6,FALSE))</f>
        <v/>
      </c>
      <c r="AY853" s="649" t="str">
        <f>IF(AK853="","",VLOOKUP(AK853,ﾃﾞｰﾀ一覧!$AH$4:$AR$66,8,FALSE))</f>
        <v/>
      </c>
      <c r="AZ853" s="1084"/>
      <c r="BA853" s="1084"/>
      <c r="BB853" s="388" t="str">
        <f>IF(AK853="","",VLOOKUP(AK853,ﾃﾞｰﾀ一覧!$AH$4:$AR$66,9,FALSE))</f>
        <v/>
      </c>
      <c r="BF853" s="1124"/>
      <c r="BG853" s="1125"/>
      <c r="BH853" s="1125"/>
    </row>
    <row r="854" spans="2:60" ht="16.2" x14ac:dyDescent="0.2">
      <c r="B854" s="1103"/>
      <c r="C854" s="1104"/>
      <c r="D854" s="1303"/>
      <c r="E854" s="1304"/>
      <c r="F854" s="1094" t="str">
        <f t="shared" ref="F854:F917" si="91">IF($DB854="","",$DB854&amp;"("&amp;IF($DH854=0,"",$DH854&amp;$DI854)&amp;IF($DK854=0,"",$DK854)&amp;IF($DL854=0,"","×"&amp;$DL854&amp;$DM854)&amp;IF($DO854=0,"",$DO854)&amp;IF($DP854=0,"","×"&amp;$DP854&amp;$DQ854)&amp;IF($DS854=0,"",$DS854)&amp;")")</f>
        <v/>
      </c>
      <c r="G854" s="1095"/>
      <c r="H854" s="1095"/>
      <c r="I854" s="1095"/>
      <c r="J854" s="1095"/>
      <c r="K854" s="1095"/>
      <c r="L854" s="1095"/>
      <c r="M854" s="1095"/>
      <c r="N854" s="1095"/>
      <c r="O854" s="1095"/>
      <c r="P854" s="1095"/>
      <c r="Q854" s="1095"/>
      <c r="R854" s="1095"/>
      <c r="S854" s="1095"/>
      <c r="T854" s="1095"/>
      <c r="U854" s="1095"/>
      <c r="V854" s="1095"/>
      <c r="W854" s="1096"/>
      <c r="AA854" s="1100"/>
      <c r="AB854" s="1101"/>
      <c r="AC854" s="1102"/>
      <c r="AD854" s="1135"/>
      <c r="AE854" s="1136"/>
      <c r="AF854" s="1136"/>
      <c r="AG854" s="1137"/>
      <c r="AH854" s="1138"/>
      <c r="AI854" s="1139"/>
      <c r="AJ854" s="1140"/>
      <c r="AK854" s="1132"/>
      <c r="AL854" s="1133"/>
      <c r="AM854" s="1133"/>
      <c r="AN854" s="1133"/>
      <c r="AO854" s="1133"/>
      <c r="AP854" s="1134"/>
      <c r="AQ854" s="642" t="str">
        <f>IF(AK854="","",VLOOKUP(AK854,ﾃﾞｰﾀ一覧!$AH$4:$AR$66,2,FALSE))</f>
        <v/>
      </c>
      <c r="AR854" s="1084"/>
      <c r="AS854" s="1084"/>
      <c r="AT854" s="643" t="str">
        <f>IF(AK854="","",VLOOKUP(AK854,ﾃﾞｰﾀ一覧!$AH$4:$AR$66,3,FALSE))</f>
        <v/>
      </c>
      <c r="AU854" s="644" t="str">
        <f>IF(AK854="","",VLOOKUP(AK854,ﾃﾞｰﾀ一覧!$AH$4:$AR$66,5,FALSE))</f>
        <v/>
      </c>
      <c r="AV854" s="1084"/>
      <c r="AW854" s="1084"/>
      <c r="AX854" s="643" t="str">
        <f>IF(AK854="","",VLOOKUP(AK854,ﾃﾞｰﾀ一覧!$AH$4:$AR$66,6,FALSE))</f>
        <v/>
      </c>
      <c r="AY854" s="649" t="str">
        <f>IF(AK854="","",VLOOKUP(AK854,ﾃﾞｰﾀ一覧!$AH$4:$AR$66,8,FALSE))</f>
        <v/>
      </c>
      <c r="AZ854" s="1084"/>
      <c r="BA854" s="1084"/>
      <c r="BB854" s="388" t="str">
        <f>IF(AK854="","",VLOOKUP(AK854,ﾃﾞｰﾀ一覧!$AH$4:$AR$66,9,FALSE))</f>
        <v/>
      </c>
      <c r="BF854" s="1124"/>
      <c r="BG854" s="1125"/>
      <c r="BH854" s="1125"/>
    </row>
    <row r="855" spans="2:60" ht="16.2" x14ac:dyDescent="0.2">
      <c r="B855" s="1103"/>
      <c r="C855" s="1104"/>
      <c r="D855" s="1303"/>
      <c r="E855" s="1304"/>
      <c r="F855" s="1094" t="str">
        <f t="shared" si="91"/>
        <v/>
      </c>
      <c r="G855" s="1095"/>
      <c r="H855" s="1095"/>
      <c r="I855" s="1095"/>
      <c r="J855" s="1095"/>
      <c r="K855" s="1095"/>
      <c r="L855" s="1095"/>
      <c r="M855" s="1095"/>
      <c r="N855" s="1095"/>
      <c r="O855" s="1095"/>
      <c r="P855" s="1095"/>
      <c r="Q855" s="1095"/>
      <c r="R855" s="1095"/>
      <c r="S855" s="1095"/>
      <c r="T855" s="1095"/>
      <c r="U855" s="1095"/>
      <c r="V855" s="1095"/>
      <c r="W855" s="1096"/>
      <c r="AA855" s="1100"/>
      <c r="AB855" s="1101"/>
      <c r="AC855" s="1102"/>
      <c r="AD855" s="1135"/>
      <c r="AE855" s="1136"/>
      <c r="AF855" s="1136"/>
      <c r="AG855" s="1137"/>
      <c r="AH855" s="1138"/>
      <c r="AI855" s="1139"/>
      <c r="AJ855" s="1140"/>
      <c r="AK855" s="1132"/>
      <c r="AL855" s="1133"/>
      <c r="AM855" s="1133"/>
      <c r="AN855" s="1133"/>
      <c r="AO855" s="1133"/>
      <c r="AP855" s="1134"/>
      <c r="AQ855" s="642" t="str">
        <f>IF(AK855="","",VLOOKUP(AK855,ﾃﾞｰﾀ一覧!$AH$4:$AR$66,2,FALSE))</f>
        <v/>
      </c>
      <c r="AR855" s="1084"/>
      <c r="AS855" s="1084"/>
      <c r="AT855" s="643" t="str">
        <f>IF(AK855="","",VLOOKUP(AK855,ﾃﾞｰﾀ一覧!$AH$4:$AR$66,3,FALSE))</f>
        <v/>
      </c>
      <c r="AU855" s="644" t="str">
        <f>IF(AK855="","",VLOOKUP(AK855,ﾃﾞｰﾀ一覧!$AH$4:$AR$66,5,FALSE))</f>
        <v/>
      </c>
      <c r="AV855" s="1084"/>
      <c r="AW855" s="1084"/>
      <c r="AX855" s="643" t="str">
        <f>IF(AK855="","",VLOOKUP(AK855,ﾃﾞｰﾀ一覧!$AH$4:$AR$66,6,FALSE))</f>
        <v/>
      </c>
      <c r="AY855" s="649" t="str">
        <f>IF(AK855="","",VLOOKUP(AK855,ﾃﾞｰﾀ一覧!$AH$4:$AR$66,8,FALSE))</f>
        <v/>
      </c>
      <c r="AZ855" s="1084"/>
      <c r="BA855" s="1084"/>
      <c r="BB855" s="388" t="str">
        <f>IF(AK855="","",VLOOKUP(AK855,ﾃﾞｰﾀ一覧!$AH$4:$AR$66,9,FALSE))</f>
        <v/>
      </c>
      <c r="BF855" s="1124"/>
      <c r="BG855" s="1125"/>
      <c r="BH855" s="1125"/>
    </row>
    <row r="856" spans="2:60" ht="16.2" x14ac:dyDescent="0.2">
      <c r="B856" s="1103"/>
      <c r="C856" s="1104"/>
      <c r="D856" s="1303"/>
      <c r="E856" s="1304"/>
      <c r="F856" s="1094" t="str">
        <f t="shared" si="91"/>
        <v/>
      </c>
      <c r="G856" s="1095"/>
      <c r="H856" s="1095"/>
      <c r="I856" s="1095"/>
      <c r="J856" s="1095"/>
      <c r="K856" s="1095"/>
      <c r="L856" s="1095"/>
      <c r="M856" s="1095"/>
      <c r="N856" s="1095"/>
      <c r="O856" s="1095"/>
      <c r="P856" s="1095"/>
      <c r="Q856" s="1095"/>
      <c r="R856" s="1095"/>
      <c r="S856" s="1095"/>
      <c r="T856" s="1095"/>
      <c r="U856" s="1095"/>
      <c r="V856" s="1095"/>
      <c r="W856" s="1096"/>
      <c r="AA856" s="1100"/>
      <c r="AB856" s="1101"/>
      <c r="AC856" s="1102"/>
      <c r="AD856" s="1135"/>
      <c r="AE856" s="1136"/>
      <c r="AF856" s="1136"/>
      <c r="AG856" s="1137"/>
      <c r="AH856" s="1138"/>
      <c r="AI856" s="1139"/>
      <c r="AJ856" s="1140"/>
      <c r="AK856" s="1132"/>
      <c r="AL856" s="1133"/>
      <c r="AM856" s="1133"/>
      <c r="AN856" s="1133"/>
      <c r="AO856" s="1133"/>
      <c r="AP856" s="1134"/>
      <c r="AQ856" s="642" t="str">
        <f>IF(AK856="","",VLOOKUP(AK856,ﾃﾞｰﾀ一覧!$AH$4:$AR$66,2,FALSE))</f>
        <v/>
      </c>
      <c r="AR856" s="1084"/>
      <c r="AS856" s="1084"/>
      <c r="AT856" s="643" t="str">
        <f>IF(AK856="","",VLOOKUP(AK856,ﾃﾞｰﾀ一覧!$AH$4:$AR$66,3,FALSE))</f>
        <v/>
      </c>
      <c r="AU856" s="644" t="str">
        <f>IF(AK856="","",VLOOKUP(AK856,ﾃﾞｰﾀ一覧!$AH$4:$AR$66,5,FALSE))</f>
        <v/>
      </c>
      <c r="AV856" s="1084"/>
      <c r="AW856" s="1084"/>
      <c r="AX856" s="643" t="str">
        <f>IF(AK856="","",VLOOKUP(AK856,ﾃﾞｰﾀ一覧!$AH$4:$AR$66,6,FALSE))</f>
        <v/>
      </c>
      <c r="AY856" s="649" t="str">
        <f>IF(AK856="","",VLOOKUP(AK856,ﾃﾞｰﾀ一覧!$AH$4:$AR$66,8,FALSE))</f>
        <v/>
      </c>
      <c r="AZ856" s="1084"/>
      <c r="BA856" s="1084"/>
      <c r="BB856" s="388" t="str">
        <f>IF(AK856="","",VLOOKUP(AK856,ﾃﾞｰﾀ一覧!$AH$4:$AR$66,9,FALSE))</f>
        <v/>
      </c>
      <c r="BF856" s="1124"/>
      <c r="BG856" s="1125"/>
      <c r="BH856" s="1125"/>
    </row>
    <row r="857" spans="2:60" ht="16.2" x14ac:dyDescent="0.2">
      <c r="B857" s="1103"/>
      <c r="C857" s="1104"/>
      <c r="D857" s="1303"/>
      <c r="E857" s="1304"/>
      <c r="F857" s="1094" t="str">
        <f t="shared" si="91"/>
        <v/>
      </c>
      <c r="G857" s="1095"/>
      <c r="H857" s="1095"/>
      <c r="I857" s="1095"/>
      <c r="J857" s="1095"/>
      <c r="K857" s="1095"/>
      <c r="L857" s="1095"/>
      <c r="M857" s="1095"/>
      <c r="N857" s="1095"/>
      <c r="O857" s="1095"/>
      <c r="P857" s="1095"/>
      <c r="Q857" s="1095"/>
      <c r="R857" s="1095"/>
      <c r="S857" s="1095"/>
      <c r="T857" s="1095"/>
      <c r="U857" s="1095"/>
      <c r="V857" s="1095"/>
      <c r="W857" s="1096"/>
      <c r="AA857" s="1100"/>
      <c r="AB857" s="1101"/>
      <c r="AC857" s="1102"/>
      <c r="AD857" s="1135"/>
      <c r="AE857" s="1136"/>
      <c r="AF857" s="1136"/>
      <c r="AG857" s="1137"/>
      <c r="AH857" s="1138"/>
      <c r="AI857" s="1139"/>
      <c r="AJ857" s="1140"/>
      <c r="AK857" s="1132"/>
      <c r="AL857" s="1133"/>
      <c r="AM857" s="1133"/>
      <c r="AN857" s="1133"/>
      <c r="AO857" s="1133"/>
      <c r="AP857" s="1134"/>
      <c r="AQ857" s="642" t="str">
        <f>IF(AK857="","",VLOOKUP(AK857,ﾃﾞｰﾀ一覧!$AH$4:$AR$66,2,FALSE))</f>
        <v/>
      </c>
      <c r="AR857" s="1084"/>
      <c r="AS857" s="1084"/>
      <c r="AT857" s="643" t="str">
        <f>IF(AK857="","",VLOOKUP(AK857,ﾃﾞｰﾀ一覧!$AH$4:$AR$66,3,FALSE))</f>
        <v/>
      </c>
      <c r="AU857" s="644" t="str">
        <f>IF(AK857="","",VLOOKUP(AK857,ﾃﾞｰﾀ一覧!$AH$4:$AR$66,5,FALSE))</f>
        <v/>
      </c>
      <c r="AV857" s="1084"/>
      <c r="AW857" s="1084"/>
      <c r="AX857" s="643" t="str">
        <f>IF(AK857="","",VLOOKUP(AK857,ﾃﾞｰﾀ一覧!$AH$4:$AR$66,6,FALSE))</f>
        <v/>
      </c>
      <c r="AY857" s="649" t="str">
        <f>IF(AK857="","",VLOOKUP(AK857,ﾃﾞｰﾀ一覧!$AH$4:$AR$66,8,FALSE))</f>
        <v/>
      </c>
      <c r="AZ857" s="1084"/>
      <c r="BA857" s="1084"/>
      <c r="BB857" s="388" t="str">
        <f>IF(AK857="","",VLOOKUP(AK857,ﾃﾞｰﾀ一覧!$AH$4:$AR$66,9,FALSE))</f>
        <v/>
      </c>
      <c r="BF857" s="1124"/>
      <c r="BG857" s="1125"/>
      <c r="BH857" s="1125"/>
    </row>
    <row r="858" spans="2:60" ht="16.2" x14ac:dyDescent="0.2">
      <c r="B858" s="1103"/>
      <c r="C858" s="1104"/>
      <c r="D858" s="1303"/>
      <c r="E858" s="1304"/>
      <c r="F858" s="1094" t="str">
        <f t="shared" si="91"/>
        <v/>
      </c>
      <c r="G858" s="1095"/>
      <c r="H858" s="1095"/>
      <c r="I858" s="1095"/>
      <c r="J858" s="1095"/>
      <c r="K858" s="1095"/>
      <c r="L858" s="1095"/>
      <c r="M858" s="1095"/>
      <c r="N858" s="1095"/>
      <c r="O858" s="1095"/>
      <c r="P858" s="1095"/>
      <c r="Q858" s="1095"/>
      <c r="R858" s="1095"/>
      <c r="S858" s="1095"/>
      <c r="T858" s="1095"/>
      <c r="U858" s="1095"/>
      <c r="V858" s="1095"/>
      <c r="W858" s="1096"/>
      <c r="AA858" s="1100"/>
      <c r="AB858" s="1101"/>
      <c r="AC858" s="1102"/>
      <c r="AD858" s="1135"/>
      <c r="AE858" s="1136"/>
      <c r="AF858" s="1136"/>
      <c r="AG858" s="1137"/>
      <c r="AH858" s="1138"/>
      <c r="AI858" s="1139"/>
      <c r="AJ858" s="1140"/>
      <c r="AK858" s="1132"/>
      <c r="AL858" s="1133"/>
      <c r="AM858" s="1133"/>
      <c r="AN858" s="1133"/>
      <c r="AO858" s="1133"/>
      <c r="AP858" s="1134"/>
      <c r="AQ858" s="642" t="str">
        <f>IF(AK858="","",VLOOKUP(AK858,ﾃﾞｰﾀ一覧!$AH$4:$AR$66,2,FALSE))</f>
        <v/>
      </c>
      <c r="AR858" s="1084"/>
      <c r="AS858" s="1084"/>
      <c r="AT858" s="643" t="str">
        <f>IF(AK858="","",VLOOKUP(AK858,ﾃﾞｰﾀ一覧!$AH$4:$AR$66,3,FALSE))</f>
        <v/>
      </c>
      <c r="AU858" s="644" t="str">
        <f>IF(AK858="","",VLOOKUP(AK858,ﾃﾞｰﾀ一覧!$AH$4:$AR$66,5,FALSE))</f>
        <v/>
      </c>
      <c r="AV858" s="1084"/>
      <c r="AW858" s="1084"/>
      <c r="AX858" s="643" t="str">
        <f>IF(AK858="","",VLOOKUP(AK858,ﾃﾞｰﾀ一覧!$AH$4:$AR$66,6,FALSE))</f>
        <v/>
      </c>
      <c r="AY858" s="649" t="str">
        <f>IF(AK858="","",VLOOKUP(AK858,ﾃﾞｰﾀ一覧!$AH$4:$AR$66,8,FALSE))</f>
        <v/>
      </c>
      <c r="AZ858" s="1084"/>
      <c r="BA858" s="1084"/>
      <c r="BB858" s="388" t="str">
        <f>IF(AK858="","",VLOOKUP(AK858,ﾃﾞｰﾀ一覧!$AH$4:$AR$66,9,FALSE))</f>
        <v/>
      </c>
      <c r="BF858" s="1124"/>
      <c r="BG858" s="1125"/>
      <c r="BH858" s="1125"/>
    </row>
    <row r="859" spans="2:60" ht="16.2" x14ac:dyDescent="0.2">
      <c r="B859" s="1103"/>
      <c r="C859" s="1104"/>
      <c r="D859" s="1303"/>
      <c r="E859" s="1304"/>
      <c r="F859" s="1094" t="str">
        <f t="shared" si="91"/>
        <v/>
      </c>
      <c r="G859" s="1095"/>
      <c r="H859" s="1095"/>
      <c r="I859" s="1095"/>
      <c r="J859" s="1095"/>
      <c r="K859" s="1095"/>
      <c r="L859" s="1095"/>
      <c r="M859" s="1095"/>
      <c r="N859" s="1095"/>
      <c r="O859" s="1095"/>
      <c r="P859" s="1095"/>
      <c r="Q859" s="1095"/>
      <c r="R859" s="1095"/>
      <c r="S859" s="1095"/>
      <c r="T859" s="1095"/>
      <c r="U859" s="1095"/>
      <c r="V859" s="1095"/>
      <c r="W859" s="1096"/>
      <c r="AA859" s="1100"/>
      <c r="AB859" s="1101"/>
      <c r="AC859" s="1102"/>
      <c r="AD859" s="1135"/>
      <c r="AE859" s="1136"/>
      <c r="AF859" s="1136"/>
      <c r="AG859" s="1137"/>
      <c r="AH859" s="1138"/>
      <c r="AI859" s="1139"/>
      <c r="AJ859" s="1140"/>
      <c r="AK859" s="1132"/>
      <c r="AL859" s="1133"/>
      <c r="AM859" s="1133"/>
      <c r="AN859" s="1133"/>
      <c r="AO859" s="1133"/>
      <c r="AP859" s="1134"/>
      <c r="AQ859" s="642" t="str">
        <f>IF(AK859="","",VLOOKUP(AK859,ﾃﾞｰﾀ一覧!$AH$4:$AR$66,2,FALSE))</f>
        <v/>
      </c>
      <c r="AR859" s="1084"/>
      <c r="AS859" s="1084"/>
      <c r="AT859" s="643" t="str">
        <f>IF(AK859="","",VLOOKUP(AK859,ﾃﾞｰﾀ一覧!$AH$4:$AR$66,3,FALSE))</f>
        <v/>
      </c>
      <c r="AU859" s="644" t="str">
        <f>IF(AK859="","",VLOOKUP(AK859,ﾃﾞｰﾀ一覧!$AH$4:$AR$66,5,FALSE))</f>
        <v/>
      </c>
      <c r="AV859" s="1084"/>
      <c r="AW859" s="1084"/>
      <c r="AX859" s="643" t="str">
        <f>IF(AK859="","",VLOOKUP(AK859,ﾃﾞｰﾀ一覧!$AH$4:$AR$66,6,FALSE))</f>
        <v/>
      </c>
      <c r="AY859" s="649" t="str">
        <f>IF(AK859="","",VLOOKUP(AK859,ﾃﾞｰﾀ一覧!$AH$4:$AR$66,8,FALSE))</f>
        <v/>
      </c>
      <c r="AZ859" s="1084"/>
      <c r="BA859" s="1084"/>
      <c r="BB859" s="388" t="str">
        <f>IF(AK859="","",VLOOKUP(AK859,ﾃﾞｰﾀ一覧!$AH$4:$AR$66,9,FALSE))</f>
        <v/>
      </c>
      <c r="BF859" s="1124"/>
      <c r="BG859" s="1125"/>
      <c r="BH859" s="1125"/>
    </row>
    <row r="860" spans="2:60" ht="16.2" x14ac:dyDescent="0.2">
      <c r="B860" s="1103"/>
      <c r="C860" s="1104"/>
      <c r="D860" s="1303"/>
      <c r="E860" s="1304"/>
      <c r="F860" s="1094" t="str">
        <f t="shared" si="91"/>
        <v/>
      </c>
      <c r="G860" s="1095"/>
      <c r="H860" s="1095"/>
      <c r="I860" s="1095"/>
      <c r="J860" s="1095"/>
      <c r="K860" s="1095"/>
      <c r="L860" s="1095"/>
      <c r="M860" s="1095"/>
      <c r="N860" s="1095"/>
      <c r="O860" s="1095"/>
      <c r="P860" s="1095"/>
      <c r="Q860" s="1095"/>
      <c r="R860" s="1095"/>
      <c r="S860" s="1095"/>
      <c r="T860" s="1095"/>
      <c r="U860" s="1095"/>
      <c r="V860" s="1095"/>
      <c r="W860" s="1096"/>
      <c r="AA860" s="1100"/>
      <c r="AB860" s="1101"/>
      <c r="AC860" s="1102"/>
      <c r="AD860" s="1135"/>
      <c r="AE860" s="1136"/>
      <c r="AF860" s="1136"/>
      <c r="AG860" s="1137"/>
      <c r="AH860" s="1138"/>
      <c r="AI860" s="1139"/>
      <c r="AJ860" s="1140"/>
      <c r="AK860" s="1132"/>
      <c r="AL860" s="1133"/>
      <c r="AM860" s="1133"/>
      <c r="AN860" s="1133"/>
      <c r="AO860" s="1133"/>
      <c r="AP860" s="1134"/>
      <c r="AQ860" s="642" t="str">
        <f>IF(AK860="","",VLOOKUP(AK860,ﾃﾞｰﾀ一覧!$AH$4:$AR$66,2,FALSE))</f>
        <v/>
      </c>
      <c r="AR860" s="1084"/>
      <c r="AS860" s="1084"/>
      <c r="AT860" s="643" t="str">
        <f>IF(AK860="","",VLOOKUP(AK860,ﾃﾞｰﾀ一覧!$AH$4:$AR$66,3,FALSE))</f>
        <v/>
      </c>
      <c r="AU860" s="644" t="str">
        <f>IF(AK860="","",VLOOKUP(AK860,ﾃﾞｰﾀ一覧!$AH$4:$AR$66,5,FALSE))</f>
        <v/>
      </c>
      <c r="AV860" s="1084"/>
      <c r="AW860" s="1084"/>
      <c r="AX860" s="643" t="str">
        <f>IF(AK860="","",VLOOKUP(AK860,ﾃﾞｰﾀ一覧!$AH$4:$AR$66,6,FALSE))</f>
        <v/>
      </c>
      <c r="AY860" s="649" t="str">
        <f>IF(AK860="","",VLOOKUP(AK860,ﾃﾞｰﾀ一覧!$AH$4:$AR$66,8,FALSE))</f>
        <v/>
      </c>
      <c r="AZ860" s="1084"/>
      <c r="BA860" s="1084"/>
      <c r="BB860" s="388" t="str">
        <f>IF(AK860="","",VLOOKUP(AK860,ﾃﾞｰﾀ一覧!$AH$4:$AR$66,9,FALSE))</f>
        <v/>
      </c>
      <c r="BF860" s="1124"/>
      <c r="BG860" s="1125"/>
      <c r="BH860" s="1125"/>
    </row>
    <row r="861" spans="2:60" ht="16.2" x14ac:dyDescent="0.2">
      <c r="B861" s="1103"/>
      <c r="C861" s="1104"/>
      <c r="D861" s="1303"/>
      <c r="E861" s="1304"/>
      <c r="F861" s="1094" t="str">
        <f t="shared" si="91"/>
        <v/>
      </c>
      <c r="G861" s="1095"/>
      <c r="H861" s="1095"/>
      <c r="I861" s="1095"/>
      <c r="J861" s="1095"/>
      <c r="K861" s="1095"/>
      <c r="L861" s="1095"/>
      <c r="M861" s="1095"/>
      <c r="N861" s="1095"/>
      <c r="O861" s="1095"/>
      <c r="P861" s="1095"/>
      <c r="Q861" s="1095"/>
      <c r="R861" s="1095"/>
      <c r="S861" s="1095"/>
      <c r="T861" s="1095"/>
      <c r="U861" s="1095"/>
      <c r="V861" s="1095"/>
      <c r="W861" s="1096"/>
      <c r="AA861" s="1100"/>
      <c r="AB861" s="1101"/>
      <c r="AC861" s="1102"/>
      <c r="AD861" s="1135"/>
      <c r="AE861" s="1136"/>
      <c r="AF861" s="1136"/>
      <c r="AG861" s="1137"/>
      <c r="AH861" s="1138"/>
      <c r="AI861" s="1139"/>
      <c r="AJ861" s="1140"/>
      <c r="AK861" s="1132"/>
      <c r="AL861" s="1133"/>
      <c r="AM861" s="1133"/>
      <c r="AN861" s="1133"/>
      <c r="AO861" s="1133"/>
      <c r="AP861" s="1134"/>
      <c r="AQ861" s="642" t="str">
        <f>IF(AK861="","",VLOOKUP(AK861,ﾃﾞｰﾀ一覧!$AH$4:$AR$66,2,FALSE))</f>
        <v/>
      </c>
      <c r="AR861" s="1084"/>
      <c r="AS861" s="1084"/>
      <c r="AT861" s="643" t="str">
        <f>IF(AK861="","",VLOOKUP(AK861,ﾃﾞｰﾀ一覧!$AH$4:$AR$66,3,FALSE))</f>
        <v/>
      </c>
      <c r="AU861" s="644" t="str">
        <f>IF(AK861="","",VLOOKUP(AK861,ﾃﾞｰﾀ一覧!$AH$4:$AR$66,5,FALSE))</f>
        <v/>
      </c>
      <c r="AV861" s="1084"/>
      <c r="AW861" s="1084"/>
      <c r="AX861" s="643" t="str">
        <f>IF(AK861="","",VLOOKUP(AK861,ﾃﾞｰﾀ一覧!$AH$4:$AR$66,6,FALSE))</f>
        <v/>
      </c>
      <c r="AY861" s="649" t="str">
        <f>IF(AK861="","",VLOOKUP(AK861,ﾃﾞｰﾀ一覧!$AH$4:$AR$66,8,FALSE))</f>
        <v/>
      </c>
      <c r="AZ861" s="1084"/>
      <c r="BA861" s="1084"/>
      <c r="BB861" s="388" t="str">
        <f>IF(AK861="","",VLOOKUP(AK861,ﾃﾞｰﾀ一覧!$AH$4:$AR$66,9,FALSE))</f>
        <v/>
      </c>
      <c r="BF861" s="1124"/>
      <c r="BG861" s="1125"/>
      <c r="BH861" s="1125"/>
    </row>
    <row r="862" spans="2:60" ht="16.2" x14ac:dyDescent="0.2">
      <c r="B862" s="1103"/>
      <c r="C862" s="1104"/>
      <c r="D862" s="1303"/>
      <c r="E862" s="1304"/>
      <c r="F862" s="1094" t="str">
        <f t="shared" si="91"/>
        <v/>
      </c>
      <c r="G862" s="1095"/>
      <c r="H862" s="1095"/>
      <c r="I862" s="1095"/>
      <c r="J862" s="1095"/>
      <c r="K862" s="1095"/>
      <c r="L862" s="1095"/>
      <c r="M862" s="1095"/>
      <c r="N862" s="1095"/>
      <c r="O862" s="1095"/>
      <c r="P862" s="1095"/>
      <c r="Q862" s="1095"/>
      <c r="R862" s="1095"/>
      <c r="S862" s="1095"/>
      <c r="T862" s="1095"/>
      <c r="U862" s="1095"/>
      <c r="V862" s="1095"/>
      <c r="W862" s="1096"/>
      <c r="AA862" s="1100"/>
      <c r="AB862" s="1101"/>
      <c r="AC862" s="1102"/>
      <c r="AD862" s="1135"/>
      <c r="AE862" s="1136"/>
      <c r="AF862" s="1136"/>
      <c r="AG862" s="1137"/>
      <c r="AH862" s="1138"/>
      <c r="AI862" s="1139"/>
      <c r="AJ862" s="1140"/>
      <c r="AK862" s="1132"/>
      <c r="AL862" s="1133"/>
      <c r="AM862" s="1133"/>
      <c r="AN862" s="1133"/>
      <c r="AO862" s="1133"/>
      <c r="AP862" s="1134"/>
      <c r="AQ862" s="642" t="str">
        <f>IF(AK862="","",VLOOKUP(AK862,ﾃﾞｰﾀ一覧!$AH$4:$AR$66,2,FALSE))</f>
        <v/>
      </c>
      <c r="AR862" s="1084"/>
      <c r="AS862" s="1084"/>
      <c r="AT862" s="643" t="str">
        <f>IF(AK862="","",VLOOKUP(AK862,ﾃﾞｰﾀ一覧!$AH$4:$AR$66,3,FALSE))</f>
        <v/>
      </c>
      <c r="AU862" s="644" t="str">
        <f>IF(AK862="","",VLOOKUP(AK862,ﾃﾞｰﾀ一覧!$AH$4:$AR$66,5,FALSE))</f>
        <v/>
      </c>
      <c r="AV862" s="1084"/>
      <c r="AW862" s="1084"/>
      <c r="AX862" s="643" t="str">
        <f>IF(AK862="","",VLOOKUP(AK862,ﾃﾞｰﾀ一覧!$AH$4:$AR$66,6,FALSE))</f>
        <v/>
      </c>
      <c r="AY862" s="649" t="str">
        <f>IF(AK862="","",VLOOKUP(AK862,ﾃﾞｰﾀ一覧!$AH$4:$AR$66,8,FALSE))</f>
        <v/>
      </c>
      <c r="AZ862" s="1084"/>
      <c r="BA862" s="1084"/>
      <c r="BB862" s="388" t="str">
        <f>IF(AK862="","",VLOOKUP(AK862,ﾃﾞｰﾀ一覧!$AH$4:$AR$66,9,FALSE))</f>
        <v/>
      </c>
      <c r="BF862" s="1124"/>
      <c r="BG862" s="1125"/>
      <c r="BH862" s="1125"/>
    </row>
    <row r="863" spans="2:60" ht="16.2" x14ac:dyDescent="0.2">
      <c r="B863" s="1103"/>
      <c r="C863" s="1104"/>
      <c r="D863" s="1303"/>
      <c r="E863" s="1304"/>
      <c r="F863" s="1094" t="str">
        <f t="shared" si="91"/>
        <v/>
      </c>
      <c r="G863" s="1095"/>
      <c r="H863" s="1095"/>
      <c r="I863" s="1095"/>
      <c r="J863" s="1095"/>
      <c r="K863" s="1095"/>
      <c r="L863" s="1095"/>
      <c r="M863" s="1095"/>
      <c r="N863" s="1095"/>
      <c r="O863" s="1095"/>
      <c r="P863" s="1095"/>
      <c r="Q863" s="1095"/>
      <c r="R863" s="1095"/>
      <c r="S863" s="1095"/>
      <c r="T863" s="1095"/>
      <c r="U863" s="1095"/>
      <c r="V863" s="1095"/>
      <c r="W863" s="1096"/>
      <c r="AA863" s="1100"/>
      <c r="AB863" s="1101"/>
      <c r="AC863" s="1102"/>
      <c r="AD863" s="1135"/>
      <c r="AE863" s="1136"/>
      <c r="AF863" s="1136"/>
      <c r="AG863" s="1137"/>
      <c r="AH863" s="1138"/>
      <c r="AI863" s="1139"/>
      <c r="AJ863" s="1140"/>
      <c r="AK863" s="1132"/>
      <c r="AL863" s="1133"/>
      <c r="AM863" s="1133"/>
      <c r="AN863" s="1133"/>
      <c r="AO863" s="1133"/>
      <c r="AP863" s="1134"/>
      <c r="AQ863" s="642" t="str">
        <f>IF(AK863="","",VLOOKUP(AK863,ﾃﾞｰﾀ一覧!$AH$4:$AR$66,2,FALSE))</f>
        <v/>
      </c>
      <c r="AR863" s="1084"/>
      <c r="AS863" s="1084"/>
      <c r="AT863" s="643" t="str">
        <f>IF(AK863="","",VLOOKUP(AK863,ﾃﾞｰﾀ一覧!$AH$4:$AR$66,3,FALSE))</f>
        <v/>
      </c>
      <c r="AU863" s="644" t="str">
        <f>IF(AK863="","",VLOOKUP(AK863,ﾃﾞｰﾀ一覧!$AH$4:$AR$66,5,FALSE))</f>
        <v/>
      </c>
      <c r="AV863" s="1084"/>
      <c r="AW863" s="1084"/>
      <c r="AX863" s="643" t="str">
        <f>IF(AK863="","",VLOOKUP(AK863,ﾃﾞｰﾀ一覧!$AH$4:$AR$66,6,FALSE))</f>
        <v/>
      </c>
      <c r="AY863" s="649" t="str">
        <f>IF(AK863="","",VLOOKUP(AK863,ﾃﾞｰﾀ一覧!$AH$4:$AR$66,8,FALSE))</f>
        <v/>
      </c>
      <c r="AZ863" s="1084"/>
      <c r="BA863" s="1084"/>
      <c r="BB863" s="388" t="str">
        <f>IF(AK863="","",VLOOKUP(AK863,ﾃﾞｰﾀ一覧!$AH$4:$AR$66,9,FALSE))</f>
        <v/>
      </c>
      <c r="BF863" s="1124"/>
      <c r="BG863" s="1125"/>
      <c r="BH863" s="1125"/>
    </row>
    <row r="864" spans="2:60" ht="16.2" x14ac:dyDescent="0.2">
      <c r="B864" s="1103"/>
      <c r="C864" s="1104"/>
      <c r="D864" s="1303"/>
      <c r="E864" s="1304"/>
      <c r="F864" s="1094" t="str">
        <f t="shared" si="91"/>
        <v/>
      </c>
      <c r="G864" s="1095"/>
      <c r="H864" s="1095"/>
      <c r="I864" s="1095"/>
      <c r="J864" s="1095"/>
      <c r="K864" s="1095"/>
      <c r="L864" s="1095"/>
      <c r="M864" s="1095"/>
      <c r="N864" s="1095"/>
      <c r="O864" s="1095"/>
      <c r="P864" s="1095"/>
      <c r="Q864" s="1095"/>
      <c r="R864" s="1095"/>
      <c r="S864" s="1095"/>
      <c r="T864" s="1095"/>
      <c r="U864" s="1095"/>
      <c r="V864" s="1095"/>
      <c r="W864" s="1096"/>
      <c r="AA864" s="1100"/>
      <c r="AB864" s="1101"/>
      <c r="AC864" s="1102"/>
      <c r="AD864" s="1135"/>
      <c r="AE864" s="1136"/>
      <c r="AF864" s="1136"/>
      <c r="AG864" s="1137"/>
      <c r="AH864" s="1138"/>
      <c r="AI864" s="1139"/>
      <c r="AJ864" s="1140"/>
      <c r="AK864" s="1132"/>
      <c r="AL864" s="1133"/>
      <c r="AM864" s="1133"/>
      <c r="AN864" s="1133"/>
      <c r="AO864" s="1133"/>
      <c r="AP864" s="1134"/>
      <c r="AQ864" s="642" t="str">
        <f>IF(AK864="","",VLOOKUP(AK864,ﾃﾞｰﾀ一覧!$AH$4:$AR$66,2,FALSE))</f>
        <v/>
      </c>
      <c r="AR864" s="1084"/>
      <c r="AS864" s="1084"/>
      <c r="AT864" s="643" t="str">
        <f>IF(AK864="","",VLOOKUP(AK864,ﾃﾞｰﾀ一覧!$AH$4:$AR$66,3,FALSE))</f>
        <v/>
      </c>
      <c r="AU864" s="644" t="str">
        <f>IF(AK864="","",VLOOKUP(AK864,ﾃﾞｰﾀ一覧!$AH$4:$AR$66,5,FALSE))</f>
        <v/>
      </c>
      <c r="AV864" s="1084"/>
      <c r="AW864" s="1084"/>
      <c r="AX864" s="643" t="str">
        <f>IF(AK864="","",VLOOKUP(AK864,ﾃﾞｰﾀ一覧!$AH$4:$AR$66,6,FALSE))</f>
        <v/>
      </c>
      <c r="AY864" s="649" t="str">
        <f>IF(AK864="","",VLOOKUP(AK864,ﾃﾞｰﾀ一覧!$AH$4:$AR$66,8,FALSE))</f>
        <v/>
      </c>
      <c r="AZ864" s="1084"/>
      <c r="BA864" s="1084"/>
      <c r="BB864" s="388" t="str">
        <f>IF(AK864="","",VLOOKUP(AK864,ﾃﾞｰﾀ一覧!$AH$4:$AR$66,9,FALSE))</f>
        <v/>
      </c>
      <c r="BF864" s="1124"/>
      <c r="BG864" s="1125"/>
      <c r="BH864" s="1125"/>
    </row>
    <row r="865" spans="2:60" ht="16.2" x14ac:dyDescent="0.2">
      <c r="B865" s="1103"/>
      <c r="C865" s="1104"/>
      <c r="D865" s="1303"/>
      <c r="E865" s="1304"/>
      <c r="F865" s="1094" t="str">
        <f t="shared" si="91"/>
        <v/>
      </c>
      <c r="G865" s="1095"/>
      <c r="H865" s="1095"/>
      <c r="I865" s="1095"/>
      <c r="J865" s="1095"/>
      <c r="K865" s="1095"/>
      <c r="L865" s="1095"/>
      <c r="M865" s="1095"/>
      <c r="N865" s="1095"/>
      <c r="O865" s="1095"/>
      <c r="P865" s="1095"/>
      <c r="Q865" s="1095"/>
      <c r="R865" s="1095"/>
      <c r="S865" s="1095"/>
      <c r="T865" s="1095"/>
      <c r="U865" s="1095"/>
      <c r="V865" s="1095"/>
      <c r="W865" s="1096"/>
      <c r="AA865" s="1100"/>
      <c r="AB865" s="1101"/>
      <c r="AC865" s="1102"/>
      <c r="AD865" s="1135"/>
      <c r="AE865" s="1136"/>
      <c r="AF865" s="1136"/>
      <c r="AG865" s="1137"/>
      <c r="AH865" s="1138"/>
      <c r="AI865" s="1139"/>
      <c r="AJ865" s="1140"/>
      <c r="AK865" s="1132"/>
      <c r="AL865" s="1133"/>
      <c r="AM865" s="1133"/>
      <c r="AN865" s="1133"/>
      <c r="AO865" s="1133"/>
      <c r="AP865" s="1134"/>
      <c r="AQ865" s="642" t="str">
        <f>IF(AK865="","",VLOOKUP(AK865,ﾃﾞｰﾀ一覧!$AH$4:$AR$66,2,FALSE))</f>
        <v/>
      </c>
      <c r="AR865" s="1084"/>
      <c r="AS865" s="1084"/>
      <c r="AT865" s="643" t="str">
        <f>IF(AK865="","",VLOOKUP(AK865,ﾃﾞｰﾀ一覧!$AH$4:$AR$66,3,FALSE))</f>
        <v/>
      </c>
      <c r="AU865" s="644" t="str">
        <f>IF(AK865="","",VLOOKUP(AK865,ﾃﾞｰﾀ一覧!$AH$4:$AR$66,5,FALSE))</f>
        <v/>
      </c>
      <c r="AV865" s="1084"/>
      <c r="AW865" s="1084"/>
      <c r="AX865" s="643" t="str">
        <f>IF(AK865="","",VLOOKUP(AK865,ﾃﾞｰﾀ一覧!$AH$4:$AR$66,6,FALSE))</f>
        <v/>
      </c>
      <c r="AY865" s="649" t="str">
        <f>IF(AK865="","",VLOOKUP(AK865,ﾃﾞｰﾀ一覧!$AH$4:$AR$66,8,FALSE))</f>
        <v/>
      </c>
      <c r="AZ865" s="1084"/>
      <c r="BA865" s="1084"/>
      <c r="BB865" s="388" t="str">
        <f>IF(AK865="","",VLOOKUP(AK865,ﾃﾞｰﾀ一覧!$AH$4:$AR$66,9,FALSE))</f>
        <v/>
      </c>
      <c r="BF865" s="1124"/>
      <c r="BG865" s="1125"/>
      <c r="BH865" s="1125"/>
    </row>
    <row r="866" spans="2:60" ht="16.2" x14ac:dyDescent="0.2">
      <c r="B866" s="1103"/>
      <c r="C866" s="1104"/>
      <c r="D866" s="1303"/>
      <c r="E866" s="1304"/>
      <c r="F866" s="1094" t="str">
        <f t="shared" si="91"/>
        <v/>
      </c>
      <c r="G866" s="1095"/>
      <c r="H866" s="1095"/>
      <c r="I866" s="1095"/>
      <c r="J866" s="1095"/>
      <c r="K866" s="1095"/>
      <c r="L866" s="1095"/>
      <c r="M866" s="1095"/>
      <c r="N866" s="1095"/>
      <c r="O866" s="1095"/>
      <c r="P866" s="1095"/>
      <c r="Q866" s="1095"/>
      <c r="R866" s="1095"/>
      <c r="S866" s="1095"/>
      <c r="T866" s="1095"/>
      <c r="U866" s="1095"/>
      <c r="V866" s="1095"/>
      <c r="W866" s="1096"/>
      <c r="AA866" s="1100"/>
      <c r="AB866" s="1101"/>
      <c r="AC866" s="1102"/>
      <c r="AD866" s="1135"/>
      <c r="AE866" s="1136"/>
      <c r="AF866" s="1136"/>
      <c r="AG866" s="1137"/>
      <c r="AH866" s="1138"/>
      <c r="AI866" s="1139"/>
      <c r="AJ866" s="1140"/>
      <c r="AK866" s="1132"/>
      <c r="AL866" s="1133"/>
      <c r="AM866" s="1133"/>
      <c r="AN866" s="1133"/>
      <c r="AO866" s="1133"/>
      <c r="AP866" s="1134"/>
      <c r="AQ866" s="642" t="str">
        <f>IF(AK866="","",VLOOKUP(AK866,ﾃﾞｰﾀ一覧!$AH$4:$AR$66,2,FALSE))</f>
        <v/>
      </c>
      <c r="AR866" s="1084"/>
      <c r="AS866" s="1084"/>
      <c r="AT866" s="643" t="str">
        <f>IF(AK866="","",VLOOKUP(AK866,ﾃﾞｰﾀ一覧!$AH$4:$AR$66,3,FALSE))</f>
        <v/>
      </c>
      <c r="AU866" s="644" t="str">
        <f>IF(AK866="","",VLOOKUP(AK866,ﾃﾞｰﾀ一覧!$AH$4:$AR$66,5,FALSE))</f>
        <v/>
      </c>
      <c r="AV866" s="1084"/>
      <c r="AW866" s="1084"/>
      <c r="AX866" s="643" t="str">
        <f>IF(AK866="","",VLOOKUP(AK866,ﾃﾞｰﾀ一覧!$AH$4:$AR$66,6,FALSE))</f>
        <v/>
      </c>
      <c r="AY866" s="649" t="str">
        <f>IF(AK866="","",VLOOKUP(AK866,ﾃﾞｰﾀ一覧!$AH$4:$AR$66,8,FALSE))</f>
        <v/>
      </c>
      <c r="AZ866" s="1084"/>
      <c r="BA866" s="1084"/>
      <c r="BB866" s="388" t="str">
        <f>IF(AK866="","",VLOOKUP(AK866,ﾃﾞｰﾀ一覧!$AH$4:$AR$66,9,FALSE))</f>
        <v/>
      </c>
      <c r="BF866" s="1124"/>
      <c r="BG866" s="1125"/>
      <c r="BH866" s="1125"/>
    </row>
    <row r="867" spans="2:60" ht="16.2" x14ac:dyDescent="0.2">
      <c r="B867" s="1103"/>
      <c r="C867" s="1104"/>
      <c r="D867" s="1303"/>
      <c r="E867" s="1304"/>
      <c r="F867" s="1094" t="str">
        <f t="shared" si="91"/>
        <v/>
      </c>
      <c r="G867" s="1095"/>
      <c r="H867" s="1095"/>
      <c r="I867" s="1095"/>
      <c r="J867" s="1095"/>
      <c r="K867" s="1095"/>
      <c r="L867" s="1095"/>
      <c r="M867" s="1095"/>
      <c r="N867" s="1095"/>
      <c r="O867" s="1095"/>
      <c r="P867" s="1095"/>
      <c r="Q867" s="1095"/>
      <c r="R867" s="1095"/>
      <c r="S867" s="1095"/>
      <c r="T867" s="1095"/>
      <c r="U867" s="1095"/>
      <c r="V867" s="1095"/>
      <c r="W867" s="1096"/>
      <c r="AA867" s="1100"/>
      <c r="AB867" s="1101"/>
      <c r="AC867" s="1102"/>
      <c r="AD867" s="1135"/>
      <c r="AE867" s="1136"/>
      <c r="AF867" s="1136"/>
      <c r="AG867" s="1137"/>
      <c r="AH867" s="1138"/>
      <c r="AI867" s="1139"/>
      <c r="AJ867" s="1140"/>
      <c r="AK867" s="1132"/>
      <c r="AL867" s="1133"/>
      <c r="AM867" s="1133"/>
      <c r="AN867" s="1133"/>
      <c r="AO867" s="1133"/>
      <c r="AP867" s="1134"/>
      <c r="AQ867" s="642" t="str">
        <f>IF(AK867="","",VLOOKUP(AK867,ﾃﾞｰﾀ一覧!$AH$4:$AR$66,2,FALSE))</f>
        <v/>
      </c>
      <c r="AR867" s="1084"/>
      <c r="AS867" s="1084"/>
      <c r="AT867" s="643" t="str">
        <f>IF(AK867="","",VLOOKUP(AK867,ﾃﾞｰﾀ一覧!$AH$4:$AR$66,3,FALSE))</f>
        <v/>
      </c>
      <c r="AU867" s="644" t="str">
        <f>IF(AK867="","",VLOOKUP(AK867,ﾃﾞｰﾀ一覧!$AH$4:$AR$66,5,FALSE))</f>
        <v/>
      </c>
      <c r="AV867" s="1084"/>
      <c r="AW867" s="1084"/>
      <c r="AX867" s="643" t="str">
        <f>IF(AK867="","",VLOOKUP(AK867,ﾃﾞｰﾀ一覧!$AH$4:$AR$66,6,FALSE))</f>
        <v/>
      </c>
      <c r="AY867" s="649" t="str">
        <f>IF(AK867="","",VLOOKUP(AK867,ﾃﾞｰﾀ一覧!$AH$4:$AR$66,8,FALSE))</f>
        <v/>
      </c>
      <c r="AZ867" s="1084"/>
      <c r="BA867" s="1084"/>
      <c r="BB867" s="388" t="str">
        <f>IF(AK867="","",VLOOKUP(AK867,ﾃﾞｰﾀ一覧!$AH$4:$AR$66,9,FALSE))</f>
        <v/>
      </c>
      <c r="BF867" s="1124"/>
      <c r="BG867" s="1125"/>
      <c r="BH867" s="1125"/>
    </row>
    <row r="868" spans="2:60" ht="16.2" x14ac:dyDescent="0.2">
      <c r="B868" s="1103"/>
      <c r="C868" s="1104"/>
      <c r="D868" s="1303"/>
      <c r="E868" s="1304"/>
      <c r="F868" s="1094" t="str">
        <f t="shared" si="91"/>
        <v/>
      </c>
      <c r="G868" s="1095"/>
      <c r="H868" s="1095"/>
      <c r="I868" s="1095"/>
      <c r="J868" s="1095"/>
      <c r="K868" s="1095"/>
      <c r="L868" s="1095"/>
      <c r="M868" s="1095"/>
      <c r="N868" s="1095"/>
      <c r="O868" s="1095"/>
      <c r="P868" s="1095"/>
      <c r="Q868" s="1095"/>
      <c r="R868" s="1095"/>
      <c r="S868" s="1095"/>
      <c r="T868" s="1095"/>
      <c r="U868" s="1095"/>
      <c r="V868" s="1095"/>
      <c r="W868" s="1096"/>
      <c r="AA868" s="1100"/>
      <c r="AB868" s="1101"/>
      <c r="AC868" s="1102"/>
      <c r="AD868" s="1135"/>
      <c r="AE868" s="1136"/>
      <c r="AF868" s="1136"/>
      <c r="AG868" s="1137"/>
      <c r="AH868" s="1138"/>
      <c r="AI868" s="1139"/>
      <c r="AJ868" s="1140"/>
      <c r="AK868" s="1132"/>
      <c r="AL868" s="1133"/>
      <c r="AM868" s="1133"/>
      <c r="AN868" s="1133"/>
      <c r="AO868" s="1133"/>
      <c r="AP868" s="1134"/>
      <c r="AQ868" s="642" t="str">
        <f>IF(AK868="","",VLOOKUP(AK868,ﾃﾞｰﾀ一覧!$AH$4:$AR$66,2,FALSE))</f>
        <v/>
      </c>
      <c r="AR868" s="1084"/>
      <c r="AS868" s="1084"/>
      <c r="AT868" s="643" t="str">
        <f>IF(AK868="","",VLOOKUP(AK868,ﾃﾞｰﾀ一覧!$AH$4:$AR$66,3,FALSE))</f>
        <v/>
      </c>
      <c r="AU868" s="644" t="str">
        <f>IF(AK868="","",VLOOKUP(AK868,ﾃﾞｰﾀ一覧!$AH$4:$AR$66,5,FALSE))</f>
        <v/>
      </c>
      <c r="AV868" s="1084"/>
      <c r="AW868" s="1084"/>
      <c r="AX868" s="643" t="str">
        <f>IF(AK868="","",VLOOKUP(AK868,ﾃﾞｰﾀ一覧!$AH$4:$AR$66,6,FALSE))</f>
        <v/>
      </c>
      <c r="AY868" s="649" t="str">
        <f>IF(AK868="","",VLOOKUP(AK868,ﾃﾞｰﾀ一覧!$AH$4:$AR$66,8,FALSE))</f>
        <v/>
      </c>
      <c r="AZ868" s="1084"/>
      <c r="BA868" s="1084"/>
      <c r="BB868" s="388" t="str">
        <f>IF(AK868="","",VLOOKUP(AK868,ﾃﾞｰﾀ一覧!$AH$4:$AR$66,9,FALSE))</f>
        <v/>
      </c>
      <c r="BF868" s="1124"/>
      <c r="BG868" s="1125"/>
      <c r="BH868" s="1125"/>
    </row>
    <row r="869" spans="2:60" ht="16.2" x14ac:dyDescent="0.2">
      <c r="B869" s="1103"/>
      <c r="C869" s="1104"/>
      <c r="D869" s="1303"/>
      <c r="E869" s="1304"/>
      <c r="F869" s="1094" t="str">
        <f t="shared" si="91"/>
        <v/>
      </c>
      <c r="G869" s="1095"/>
      <c r="H869" s="1095"/>
      <c r="I869" s="1095"/>
      <c r="J869" s="1095"/>
      <c r="K869" s="1095"/>
      <c r="L869" s="1095"/>
      <c r="M869" s="1095"/>
      <c r="N869" s="1095"/>
      <c r="O869" s="1095"/>
      <c r="P869" s="1095"/>
      <c r="Q869" s="1095"/>
      <c r="R869" s="1095"/>
      <c r="S869" s="1095"/>
      <c r="T869" s="1095"/>
      <c r="U869" s="1095"/>
      <c r="V869" s="1095"/>
      <c r="W869" s="1096"/>
      <c r="AA869" s="1100"/>
      <c r="AB869" s="1101"/>
      <c r="AC869" s="1102"/>
      <c r="AD869" s="1135"/>
      <c r="AE869" s="1136"/>
      <c r="AF869" s="1136"/>
      <c r="AG869" s="1137"/>
      <c r="AH869" s="1138"/>
      <c r="AI869" s="1139"/>
      <c r="AJ869" s="1140"/>
      <c r="AK869" s="1132"/>
      <c r="AL869" s="1133"/>
      <c r="AM869" s="1133"/>
      <c r="AN869" s="1133"/>
      <c r="AO869" s="1133"/>
      <c r="AP869" s="1134"/>
      <c r="AQ869" s="642" t="str">
        <f>IF(AK869="","",VLOOKUP(AK869,ﾃﾞｰﾀ一覧!$AH$4:$AR$66,2,FALSE))</f>
        <v/>
      </c>
      <c r="AR869" s="1084"/>
      <c r="AS869" s="1084"/>
      <c r="AT869" s="643" t="str">
        <f>IF(AK869="","",VLOOKUP(AK869,ﾃﾞｰﾀ一覧!$AH$4:$AR$66,3,FALSE))</f>
        <v/>
      </c>
      <c r="AU869" s="644" t="str">
        <f>IF(AK869="","",VLOOKUP(AK869,ﾃﾞｰﾀ一覧!$AH$4:$AR$66,5,FALSE))</f>
        <v/>
      </c>
      <c r="AV869" s="1084"/>
      <c r="AW869" s="1084"/>
      <c r="AX869" s="643" t="str">
        <f>IF(AK869="","",VLOOKUP(AK869,ﾃﾞｰﾀ一覧!$AH$4:$AR$66,6,FALSE))</f>
        <v/>
      </c>
      <c r="AY869" s="649" t="str">
        <f>IF(AK869="","",VLOOKUP(AK869,ﾃﾞｰﾀ一覧!$AH$4:$AR$66,8,FALSE))</f>
        <v/>
      </c>
      <c r="AZ869" s="1084"/>
      <c r="BA869" s="1084"/>
      <c r="BB869" s="388" t="str">
        <f>IF(AK869="","",VLOOKUP(AK869,ﾃﾞｰﾀ一覧!$AH$4:$AR$66,9,FALSE))</f>
        <v/>
      </c>
      <c r="BF869" s="1124"/>
      <c r="BG869" s="1125"/>
      <c r="BH869" s="1125"/>
    </row>
    <row r="870" spans="2:60" ht="16.2" x14ac:dyDescent="0.2">
      <c r="B870" s="1103"/>
      <c r="C870" s="1104"/>
      <c r="D870" s="1303"/>
      <c r="E870" s="1304"/>
      <c r="F870" s="1094" t="str">
        <f t="shared" si="91"/>
        <v/>
      </c>
      <c r="G870" s="1095"/>
      <c r="H870" s="1095"/>
      <c r="I870" s="1095"/>
      <c r="J870" s="1095"/>
      <c r="K870" s="1095"/>
      <c r="L870" s="1095"/>
      <c r="M870" s="1095"/>
      <c r="N870" s="1095"/>
      <c r="O870" s="1095"/>
      <c r="P870" s="1095"/>
      <c r="Q870" s="1095"/>
      <c r="R870" s="1095"/>
      <c r="S870" s="1095"/>
      <c r="T870" s="1095"/>
      <c r="U870" s="1095"/>
      <c r="V870" s="1095"/>
      <c r="W870" s="1096"/>
      <c r="AA870" s="1100"/>
      <c r="AB870" s="1101"/>
      <c r="AC870" s="1102"/>
      <c r="AD870" s="1135"/>
      <c r="AE870" s="1136"/>
      <c r="AF870" s="1136"/>
      <c r="AG870" s="1137"/>
      <c r="AH870" s="1138"/>
      <c r="AI870" s="1139"/>
      <c r="AJ870" s="1140"/>
      <c r="AK870" s="1132"/>
      <c r="AL870" s="1133"/>
      <c r="AM870" s="1133"/>
      <c r="AN870" s="1133"/>
      <c r="AO870" s="1133"/>
      <c r="AP870" s="1134"/>
      <c r="AQ870" s="642" t="str">
        <f>IF(AK870="","",VLOOKUP(AK870,ﾃﾞｰﾀ一覧!$AH$4:$AR$66,2,FALSE))</f>
        <v/>
      </c>
      <c r="AR870" s="1084"/>
      <c r="AS870" s="1084"/>
      <c r="AT870" s="643" t="str">
        <f>IF(AK870="","",VLOOKUP(AK870,ﾃﾞｰﾀ一覧!$AH$4:$AR$66,3,FALSE))</f>
        <v/>
      </c>
      <c r="AU870" s="644" t="str">
        <f>IF(AK870="","",VLOOKUP(AK870,ﾃﾞｰﾀ一覧!$AH$4:$AR$66,5,FALSE))</f>
        <v/>
      </c>
      <c r="AV870" s="1084"/>
      <c r="AW870" s="1084"/>
      <c r="AX870" s="643" t="str">
        <f>IF(AK870="","",VLOOKUP(AK870,ﾃﾞｰﾀ一覧!$AH$4:$AR$66,6,FALSE))</f>
        <v/>
      </c>
      <c r="AY870" s="649" t="str">
        <f>IF(AK870="","",VLOOKUP(AK870,ﾃﾞｰﾀ一覧!$AH$4:$AR$66,8,FALSE))</f>
        <v/>
      </c>
      <c r="AZ870" s="1084"/>
      <c r="BA870" s="1084"/>
      <c r="BB870" s="388" t="str">
        <f>IF(AK870="","",VLOOKUP(AK870,ﾃﾞｰﾀ一覧!$AH$4:$AR$66,9,FALSE))</f>
        <v/>
      </c>
      <c r="BF870" s="1124"/>
      <c r="BG870" s="1125"/>
      <c r="BH870" s="1125"/>
    </row>
    <row r="871" spans="2:60" ht="16.2" x14ac:dyDescent="0.2">
      <c r="B871" s="1103"/>
      <c r="C871" s="1104"/>
      <c r="D871" s="1303"/>
      <c r="E871" s="1304"/>
      <c r="F871" s="1094" t="str">
        <f t="shared" si="91"/>
        <v/>
      </c>
      <c r="G871" s="1095"/>
      <c r="H871" s="1095"/>
      <c r="I871" s="1095"/>
      <c r="J871" s="1095"/>
      <c r="K871" s="1095"/>
      <c r="L871" s="1095"/>
      <c r="M871" s="1095"/>
      <c r="N871" s="1095"/>
      <c r="O871" s="1095"/>
      <c r="P871" s="1095"/>
      <c r="Q871" s="1095"/>
      <c r="R871" s="1095"/>
      <c r="S871" s="1095"/>
      <c r="T871" s="1095"/>
      <c r="U871" s="1095"/>
      <c r="V871" s="1095"/>
      <c r="W871" s="1096"/>
      <c r="AA871" s="1100"/>
      <c r="AB871" s="1101"/>
      <c r="AC871" s="1102"/>
      <c r="AD871" s="1135"/>
      <c r="AE871" s="1136"/>
      <c r="AF871" s="1136"/>
      <c r="AG871" s="1137"/>
      <c r="AH871" s="1138"/>
      <c r="AI871" s="1139"/>
      <c r="AJ871" s="1140"/>
      <c r="AK871" s="1132"/>
      <c r="AL871" s="1133"/>
      <c r="AM871" s="1133"/>
      <c r="AN871" s="1133"/>
      <c r="AO871" s="1133"/>
      <c r="AP871" s="1134"/>
      <c r="AQ871" s="642" t="str">
        <f>IF(AK871="","",VLOOKUP(AK871,ﾃﾞｰﾀ一覧!$AH$4:$AR$66,2,FALSE))</f>
        <v/>
      </c>
      <c r="AR871" s="1084"/>
      <c r="AS871" s="1084"/>
      <c r="AT871" s="643" t="str">
        <f>IF(AK871="","",VLOOKUP(AK871,ﾃﾞｰﾀ一覧!$AH$4:$AR$66,3,FALSE))</f>
        <v/>
      </c>
      <c r="AU871" s="644" t="str">
        <f>IF(AK871="","",VLOOKUP(AK871,ﾃﾞｰﾀ一覧!$AH$4:$AR$66,5,FALSE))</f>
        <v/>
      </c>
      <c r="AV871" s="1084"/>
      <c r="AW871" s="1084"/>
      <c r="AX871" s="643" t="str">
        <f>IF(AK871="","",VLOOKUP(AK871,ﾃﾞｰﾀ一覧!$AH$4:$AR$66,6,FALSE))</f>
        <v/>
      </c>
      <c r="AY871" s="649" t="str">
        <f>IF(AK871="","",VLOOKUP(AK871,ﾃﾞｰﾀ一覧!$AH$4:$AR$66,8,FALSE))</f>
        <v/>
      </c>
      <c r="AZ871" s="1084"/>
      <c r="BA871" s="1084"/>
      <c r="BB871" s="388" t="str">
        <f>IF(AK871="","",VLOOKUP(AK871,ﾃﾞｰﾀ一覧!$AH$4:$AR$66,9,FALSE))</f>
        <v/>
      </c>
      <c r="BF871" s="1124"/>
      <c r="BG871" s="1125"/>
      <c r="BH871" s="1125"/>
    </row>
    <row r="872" spans="2:60" ht="16.2" x14ac:dyDescent="0.2">
      <c r="B872" s="1103"/>
      <c r="C872" s="1104"/>
      <c r="D872" s="1303"/>
      <c r="E872" s="1304"/>
      <c r="F872" s="1094" t="str">
        <f t="shared" si="91"/>
        <v/>
      </c>
      <c r="G872" s="1095"/>
      <c r="H872" s="1095"/>
      <c r="I872" s="1095"/>
      <c r="J872" s="1095"/>
      <c r="K872" s="1095"/>
      <c r="L872" s="1095"/>
      <c r="M872" s="1095"/>
      <c r="N872" s="1095"/>
      <c r="O872" s="1095"/>
      <c r="P872" s="1095"/>
      <c r="Q872" s="1095"/>
      <c r="R872" s="1095"/>
      <c r="S872" s="1095"/>
      <c r="T872" s="1095"/>
      <c r="U872" s="1095"/>
      <c r="V872" s="1095"/>
      <c r="W872" s="1096"/>
      <c r="AA872" s="1100"/>
      <c r="AB872" s="1101"/>
      <c r="AC872" s="1102"/>
      <c r="AD872" s="1135"/>
      <c r="AE872" s="1136"/>
      <c r="AF872" s="1136"/>
      <c r="AG872" s="1137"/>
      <c r="AH872" s="1138"/>
      <c r="AI872" s="1139"/>
      <c r="AJ872" s="1140"/>
      <c r="AK872" s="1132"/>
      <c r="AL872" s="1133"/>
      <c r="AM872" s="1133"/>
      <c r="AN872" s="1133"/>
      <c r="AO872" s="1133"/>
      <c r="AP872" s="1134"/>
      <c r="AQ872" s="642" t="str">
        <f>IF(AK872="","",VLOOKUP(AK872,ﾃﾞｰﾀ一覧!$AH$4:$AR$66,2,FALSE))</f>
        <v/>
      </c>
      <c r="AR872" s="1084"/>
      <c r="AS872" s="1084"/>
      <c r="AT872" s="643" t="str">
        <f>IF(AK872="","",VLOOKUP(AK872,ﾃﾞｰﾀ一覧!$AH$4:$AR$66,3,FALSE))</f>
        <v/>
      </c>
      <c r="AU872" s="644" t="str">
        <f>IF(AK872="","",VLOOKUP(AK872,ﾃﾞｰﾀ一覧!$AH$4:$AR$66,5,FALSE))</f>
        <v/>
      </c>
      <c r="AV872" s="1084"/>
      <c r="AW872" s="1084"/>
      <c r="AX872" s="643" t="str">
        <f>IF(AK872="","",VLOOKUP(AK872,ﾃﾞｰﾀ一覧!$AH$4:$AR$66,6,FALSE))</f>
        <v/>
      </c>
      <c r="AY872" s="649" t="str">
        <f>IF(AK872="","",VLOOKUP(AK872,ﾃﾞｰﾀ一覧!$AH$4:$AR$66,8,FALSE))</f>
        <v/>
      </c>
      <c r="AZ872" s="1084"/>
      <c r="BA872" s="1084"/>
      <c r="BB872" s="388" t="str">
        <f>IF(AK872="","",VLOOKUP(AK872,ﾃﾞｰﾀ一覧!$AH$4:$AR$66,9,FALSE))</f>
        <v/>
      </c>
      <c r="BF872" s="1124"/>
      <c r="BG872" s="1125"/>
      <c r="BH872" s="1125"/>
    </row>
    <row r="873" spans="2:60" ht="16.2" x14ac:dyDescent="0.2">
      <c r="B873" s="1103"/>
      <c r="C873" s="1104"/>
      <c r="D873" s="1303"/>
      <c r="E873" s="1304"/>
      <c r="F873" s="1094" t="str">
        <f t="shared" si="91"/>
        <v/>
      </c>
      <c r="G873" s="1095"/>
      <c r="H873" s="1095"/>
      <c r="I873" s="1095"/>
      <c r="J873" s="1095"/>
      <c r="K873" s="1095"/>
      <c r="L873" s="1095"/>
      <c r="M873" s="1095"/>
      <c r="N873" s="1095"/>
      <c r="O873" s="1095"/>
      <c r="P873" s="1095"/>
      <c r="Q873" s="1095"/>
      <c r="R873" s="1095"/>
      <c r="S873" s="1095"/>
      <c r="T873" s="1095"/>
      <c r="U873" s="1095"/>
      <c r="V873" s="1095"/>
      <c r="W873" s="1096"/>
      <c r="AA873" s="1100"/>
      <c r="AB873" s="1101"/>
      <c r="AC873" s="1102"/>
      <c r="AD873" s="1135"/>
      <c r="AE873" s="1136"/>
      <c r="AF873" s="1136"/>
      <c r="AG873" s="1137"/>
      <c r="AH873" s="1138"/>
      <c r="AI873" s="1139"/>
      <c r="AJ873" s="1140"/>
      <c r="AK873" s="1132"/>
      <c r="AL873" s="1133"/>
      <c r="AM873" s="1133"/>
      <c r="AN873" s="1133"/>
      <c r="AO873" s="1133"/>
      <c r="AP873" s="1134"/>
      <c r="AQ873" s="642" t="str">
        <f>IF(AK873="","",VLOOKUP(AK873,ﾃﾞｰﾀ一覧!$AH$4:$AR$66,2,FALSE))</f>
        <v/>
      </c>
      <c r="AR873" s="1084"/>
      <c r="AS873" s="1084"/>
      <c r="AT873" s="643" t="str">
        <f>IF(AK873="","",VLOOKUP(AK873,ﾃﾞｰﾀ一覧!$AH$4:$AR$66,3,FALSE))</f>
        <v/>
      </c>
      <c r="AU873" s="644" t="str">
        <f>IF(AK873="","",VLOOKUP(AK873,ﾃﾞｰﾀ一覧!$AH$4:$AR$66,5,FALSE))</f>
        <v/>
      </c>
      <c r="AV873" s="1084"/>
      <c r="AW873" s="1084"/>
      <c r="AX873" s="643" t="str">
        <f>IF(AK873="","",VLOOKUP(AK873,ﾃﾞｰﾀ一覧!$AH$4:$AR$66,6,FALSE))</f>
        <v/>
      </c>
      <c r="AY873" s="649" t="str">
        <f>IF(AK873="","",VLOOKUP(AK873,ﾃﾞｰﾀ一覧!$AH$4:$AR$66,8,FALSE))</f>
        <v/>
      </c>
      <c r="AZ873" s="1084"/>
      <c r="BA873" s="1084"/>
      <c r="BB873" s="388" t="str">
        <f>IF(AK873="","",VLOOKUP(AK873,ﾃﾞｰﾀ一覧!$AH$4:$AR$66,9,FALSE))</f>
        <v/>
      </c>
      <c r="BF873" s="1124"/>
      <c r="BG873" s="1125"/>
      <c r="BH873" s="1125"/>
    </row>
    <row r="874" spans="2:60" ht="16.2" x14ac:dyDescent="0.2">
      <c r="B874" s="1103"/>
      <c r="C874" s="1104"/>
      <c r="D874" s="1303"/>
      <c r="E874" s="1304"/>
      <c r="F874" s="1094" t="str">
        <f t="shared" si="91"/>
        <v/>
      </c>
      <c r="G874" s="1095"/>
      <c r="H874" s="1095"/>
      <c r="I874" s="1095"/>
      <c r="J874" s="1095"/>
      <c r="K874" s="1095"/>
      <c r="L874" s="1095"/>
      <c r="M874" s="1095"/>
      <c r="N874" s="1095"/>
      <c r="O874" s="1095"/>
      <c r="P874" s="1095"/>
      <c r="Q874" s="1095"/>
      <c r="R874" s="1095"/>
      <c r="S874" s="1095"/>
      <c r="T874" s="1095"/>
      <c r="U874" s="1095"/>
      <c r="V874" s="1095"/>
      <c r="W874" s="1096"/>
      <c r="AA874" s="1100"/>
      <c r="AB874" s="1101"/>
      <c r="AC874" s="1102"/>
      <c r="AD874" s="1135"/>
      <c r="AE874" s="1136"/>
      <c r="AF874" s="1136"/>
      <c r="AG874" s="1137"/>
      <c r="AH874" s="1138"/>
      <c r="AI874" s="1139"/>
      <c r="AJ874" s="1140"/>
      <c r="AK874" s="1132"/>
      <c r="AL874" s="1133"/>
      <c r="AM874" s="1133"/>
      <c r="AN874" s="1133"/>
      <c r="AO874" s="1133"/>
      <c r="AP874" s="1134"/>
      <c r="AQ874" s="642" t="str">
        <f>IF(AK874="","",VLOOKUP(AK874,ﾃﾞｰﾀ一覧!$AH$4:$AR$66,2,FALSE))</f>
        <v/>
      </c>
      <c r="AR874" s="1084"/>
      <c r="AS874" s="1084"/>
      <c r="AT874" s="643" t="str">
        <f>IF(AK874="","",VLOOKUP(AK874,ﾃﾞｰﾀ一覧!$AH$4:$AR$66,3,FALSE))</f>
        <v/>
      </c>
      <c r="AU874" s="644" t="str">
        <f>IF(AK874="","",VLOOKUP(AK874,ﾃﾞｰﾀ一覧!$AH$4:$AR$66,5,FALSE))</f>
        <v/>
      </c>
      <c r="AV874" s="1084"/>
      <c r="AW874" s="1084"/>
      <c r="AX874" s="643" t="str">
        <f>IF(AK874="","",VLOOKUP(AK874,ﾃﾞｰﾀ一覧!$AH$4:$AR$66,6,FALSE))</f>
        <v/>
      </c>
      <c r="AY874" s="649" t="str">
        <f>IF(AK874="","",VLOOKUP(AK874,ﾃﾞｰﾀ一覧!$AH$4:$AR$66,8,FALSE))</f>
        <v/>
      </c>
      <c r="AZ874" s="1084"/>
      <c r="BA874" s="1084"/>
      <c r="BB874" s="388" t="str">
        <f>IF(AK874="","",VLOOKUP(AK874,ﾃﾞｰﾀ一覧!$AH$4:$AR$66,9,FALSE))</f>
        <v/>
      </c>
      <c r="BF874" s="1124"/>
      <c r="BG874" s="1125"/>
      <c r="BH874" s="1125"/>
    </row>
    <row r="875" spans="2:60" ht="16.2" x14ac:dyDescent="0.2">
      <c r="B875" s="1103"/>
      <c r="C875" s="1104"/>
      <c r="D875" s="1303"/>
      <c r="E875" s="1304"/>
      <c r="F875" s="1094" t="str">
        <f t="shared" si="91"/>
        <v/>
      </c>
      <c r="G875" s="1095"/>
      <c r="H875" s="1095"/>
      <c r="I875" s="1095"/>
      <c r="J875" s="1095"/>
      <c r="K875" s="1095"/>
      <c r="L875" s="1095"/>
      <c r="M875" s="1095"/>
      <c r="N875" s="1095"/>
      <c r="O875" s="1095"/>
      <c r="P875" s="1095"/>
      <c r="Q875" s="1095"/>
      <c r="R875" s="1095"/>
      <c r="S875" s="1095"/>
      <c r="T875" s="1095"/>
      <c r="U875" s="1095"/>
      <c r="V875" s="1095"/>
      <c r="W875" s="1096"/>
      <c r="AA875" s="1100"/>
      <c r="AB875" s="1101"/>
      <c r="AC875" s="1102"/>
      <c r="AD875" s="1135"/>
      <c r="AE875" s="1136"/>
      <c r="AF875" s="1136"/>
      <c r="AG875" s="1137"/>
      <c r="AH875" s="1138"/>
      <c r="AI875" s="1139"/>
      <c r="AJ875" s="1140"/>
      <c r="AK875" s="1132"/>
      <c r="AL875" s="1133"/>
      <c r="AM875" s="1133"/>
      <c r="AN875" s="1133"/>
      <c r="AO875" s="1133"/>
      <c r="AP875" s="1134"/>
      <c r="AQ875" s="642" t="str">
        <f>IF(AK875="","",VLOOKUP(AK875,ﾃﾞｰﾀ一覧!$AH$4:$AR$66,2,FALSE))</f>
        <v/>
      </c>
      <c r="AR875" s="1084"/>
      <c r="AS875" s="1084"/>
      <c r="AT875" s="643" t="str">
        <f>IF(AK875="","",VLOOKUP(AK875,ﾃﾞｰﾀ一覧!$AH$4:$AR$66,3,FALSE))</f>
        <v/>
      </c>
      <c r="AU875" s="644" t="str">
        <f>IF(AK875="","",VLOOKUP(AK875,ﾃﾞｰﾀ一覧!$AH$4:$AR$66,5,FALSE))</f>
        <v/>
      </c>
      <c r="AV875" s="1084"/>
      <c r="AW875" s="1084"/>
      <c r="AX875" s="643" t="str">
        <f>IF(AK875="","",VLOOKUP(AK875,ﾃﾞｰﾀ一覧!$AH$4:$AR$66,6,FALSE))</f>
        <v/>
      </c>
      <c r="AY875" s="649" t="str">
        <f>IF(AK875="","",VLOOKUP(AK875,ﾃﾞｰﾀ一覧!$AH$4:$AR$66,8,FALSE))</f>
        <v/>
      </c>
      <c r="AZ875" s="1084"/>
      <c r="BA875" s="1084"/>
      <c r="BB875" s="388" t="str">
        <f>IF(AK875="","",VLOOKUP(AK875,ﾃﾞｰﾀ一覧!$AH$4:$AR$66,9,FALSE))</f>
        <v/>
      </c>
      <c r="BF875" s="1124"/>
      <c r="BG875" s="1125"/>
      <c r="BH875" s="1125"/>
    </row>
    <row r="876" spans="2:60" ht="16.2" x14ac:dyDescent="0.2">
      <c r="B876" s="1103"/>
      <c r="C876" s="1104"/>
      <c r="D876" s="1303"/>
      <c r="E876" s="1304"/>
      <c r="F876" s="1094" t="str">
        <f t="shared" si="91"/>
        <v/>
      </c>
      <c r="G876" s="1095"/>
      <c r="H876" s="1095"/>
      <c r="I876" s="1095"/>
      <c r="J876" s="1095"/>
      <c r="K876" s="1095"/>
      <c r="L876" s="1095"/>
      <c r="M876" s="1095"/>
      <c r="N876" s="1095"/>
      <c r="O876" s="1095"/>
      <c r="P876" s="1095"/>
      <c r="Q876" s="1095"/>
      <c r="R876" s="1095"/>
      <c r="S876" s="1095"/>
      <c r="T876" s="1095"/>
      <c r="U876" s="1095"/>
      <c r="V876" s="1095"/>
      <c r="W876" s="1096"/>
      <c r="AA876" s="1100"/>
      <c r="AB876" s="1101"/>
      <c r="AC876" s="1102"/>
      <c r="AD876" s="1135"/>
      <c r="AE876" s="1136"/>
      <c r="AF876" s="1136"/>
      <c r="AG876" s="1137"/>
      <c r="AH876" s="1138"/>
      <c r="AI876" s="1139"/>
      <c r="AJ876" s="1140"/>
      <c r="AK876" s="1132"/>
      <c r="AL876" s="1133"/>
      <c r="AM876" s="1133"/>
      <c r="AN876" s="1133"/>
      <c r="AO876" s="1133"/>
      <c r="AP876" s="1134"/>
      <c r="AQ876" s="642" t="str">
        <f>IF(AK876="","",VLOOKUP(AK876,ﾃﾞｰﾀ一覧!$AH$4:$AR$66,2,FALSE))</f>
        <v/>
      </c>
      <c r="AR876" s="1084"/>
      <c r="AS876" s="1084"/>
      <c r="AT876" s="643" t="str">
        <f>IF(AK876="","",VLOOKUP(AK876,ﾃﾞｰﾀ一覧!$AH$4:$AR$66,3,FALSE))</f>
        <v/>
      </c>
      <c r="AU876" s="644" t="str">
        <f>IF(AK876="","",VLOOKUP(AK876,ﾃﾞｰﾀ一覧!$AH$4:$AR$66,5,FALSE))</f>
        <v/>
      </c>
      <c r="AV876" s="1084"/>
      <c r="AW876" s="1084"/>
      <c r="AX876" s="643" t="str">
        <f>IF(AK876="","",VLOOKUP(AK876,ﾃﾞｰﾀ一覧!$AH$4:$AR$66,6,FALSE))</f>
        <v/>
      </c>
      <c r="AY876" s="649" t="str">
        <f>IF(AK876="","",VLOOKUP(AK876,ﾃﾞｰﾀ一覧!$AH$4:$AR$66,8,FALSE))</f>
        <v/>
      </c>
      <c r="AZ876" s="1084"/>
      <c r="BA876" s="1084"/>
      <c r="BB876" s="388" t="str">
        <f>IF(AK876="","",VLOOKUP(AK876,ﾃﾞｰﾀ一覧!$AH$4:$AR$66,9,FALSE))</f>
        <v/>
      </c>
      <c r="BF876" s="1124"/>
      <c r="BG876" s="1125"/>
      <c r="BH876" s="1125"/>
    </row>
    <row r="877" spans="2:60" ht="16.2" x14ac:dyDescent="0.2">
      <c r="B877" s="1103"/>
      <c r="C877" s="1104"/>
      <c r="D877" s="1303"/>
      <c r="E877" s="1304"/>
      <c r="F877" s="1094" t="str">
        <f t="shared" si="91"/>
        <v/>
      </c>
      <c r="G877" s="1095"/>
      <c r="H877" s="1095"/>
      <c r="I877" s="1095"/>
      <c r="J877" s="1095"/>
      <c r="K877" s="1095"/>
      <c r="L877" s="1095"/>
      <c r="M877" s="1095"/>
      <c r="N877" s="1095"/>
      <c r="O877" s="1095"/>
      <c r="P877" s="1095"/>
      <c r="Q877" s="1095"/>
      <c r="R877" s="1095"/>
      <c r="S877" s="1095"/>
      <c r="T877" s="1095"/>
      <c r="U877" s="1095"/>
      <c r="V877" s="1095"/>
      <c r="W877" s="1096"/>
      <c r="AA877" s="1100"/>
      <c r="AB877" s="1101"/>
      <c r="AC877" s="1102"/>
      <c r="AD877" s="1135"/>
      <c r="AE877" s="1136"/>
      <c r="AF877" s="1136"/>
      <c r="AG877" s="1137"/>
      <c r="AH877" s="1138"/>
      <c r="AI877" s="1139"/>
      <c r="AJ877" s="1140"/>
      <c r="AK877" s="1132"/>
      <c r="AL877" s="1133"/>
      <c r="AM877" s="1133"/>
      <c r="AN877" s="1133"/>
      <c r="AO877" s="1133"/>
      <c r="AP877" s="1134"/>
      <c r="AQ877" s="642" t="str">
        <f>IF(AK877="","",VLOOKUP(AK877,ﾃﾞｰﾀ一覧!$AH$4:$AR$66,2,FALSE))</f>
        <v/>
      </c>
      <c r="AR877" s="1084"/>
      <c r="AS877" s="1084"/>
      <c r="AT877" s="643" t="str">
        <f>IF(AK877="","",VLOOKUP(AK877,ﾃﾞｰﾀ一覧!$AH$4:$AR$66,3,FALSE))</f>
        <v/>
      </c>
      <c r="AU877" s="644" t="str">
        <f>IF(AK877="","",VLOOKUP(AK877,ﾃﾞｰﾀ一覧!$AH$4:$AR$66,5,FALSE))</f>
        <v/>
      </c>
      <c r="AV877" s="1084"/>
      <c r="AW877" s="1084"/>
      <c r="AX877" s="643" t="str">
        <f>IF(AK877="","",VLOOKUP(AK877,ﾃﾞｰﾀ一覧!$AH$4:$AR$66,6,FALSE))</f>
        <v/>
      </c>
      <c r="AY877" s="649" t="str">
        <f>IF(AK877="","",VLOOKUP(AK877,ﾃﾞｰﾀ一覧!$AH$4:$AR$66,8,FALSE))</f>
        <v/>
      </c>
      <c r="AZ877" s="1084"/>
      <c r="BA877" s="1084"/>
      <c r="BB877" s="388" t="str">
        <f>IF(AK877="","",VLOOKUP(AK877,ﾃﾞｰﾀ一覧!$AH$4:$AR$66,9,FALSE))</f>
        <v/>
      </c>
      <c r="BF877" s="1124"/>
      <c r="BG877" s="1125"/>
      <c r="BH877" s="1125"/>
    </row>
    <row r="878" spans="2:60" ht="16.2" x14ac:dyDescent="0.2">
      <c r="B878" s="1103"/>
      <c r="C878" s="1104"/>
      <c r="D878" s="1303"/>
      <c r="E878" s="1304"/>
      <c r="F878" s="1094" t="str">
        <f t="shared" si="91"/>
        <v/>
      </c>
      <c r="G878" s="1095"/>
      <c r="H878" s="1095"/>
      <c r="I878" s="1095"/>
      <c r="J878" s="1095"/>
      <c r="K878" s="1095"/>
      <c r="L878" s="1095"/>
      <c r="M878" s="1095"/>
      <c r="N878" s="1095"/>
      <c r="O878" s="1095"/>
      <c r="P878" s="1095"/>
      <c r="Q878" s="1095"/>
      <c r="R878" s="1095"/>
      <c r="S878" s="1095"/>
      <c r="T878" s="1095"/>
      <c r="U878" s="1095"/>
      <c r="V878" s="1095"/>
      <c r="W878" s="1096"/>
      <c r="AA878" s="1100"/>
      <c r="AB878" s="1101"/>
      <c r="AC878" s="1102"/>
      <c r="AD878" s="1135"/>
      <c r="AE878" s="1136"/>
      <c r="AF878" s="1136"/>
      <c r="AG878" s="1137"/>
      <c r="AH878" s="1138"/>
      <c r="AI878" s="1139"/>
      <c r="AJ878" s="1140"/>
      <c r="AK878" s="1132"/>
      <c r="AL878" s="1133"/>
      <c r="AM878" s="1133"/>
      <c r="AN878" s="1133"/>
      <c r="AO878" s="1133"/>
      <c r="AP878" s="1134"/>
      <c r="AQ878" s="642" t="str">
        <f>IF(AK878="","",VLOOKUP(AK878,ﾃﾞｰﾀ一覧!$AH$4:$AR$66,2,FALSE))</f>
        <v/>
      </c>
      <c r="AR878" s="1084"/>
      <c r="AS878" s="1084"/>
      <c r="AT878" s="643" t="str">
        <f>IF(AK878="","",VLOOKUP(AK878,ﾃﾞｰﾀ一覧!$AH$4:$AR$66,3,FALSE))</f>
        <v/>
      </c>
      <c r="AU878" s="644" t="str">
        <f>IF(AK878="","",VLOOKUP(AK878,ﾃﾞｰﾀ一覧!$AH$4:$AR$66,5,FALSE))</f>
        <v/>
      </c>
      <c r="AV878" s="1084"/>
      <c r="AW878" s="1084"/>
      <c r="AX878" s="643" t="str">
        <f>IF(AK878="","",VLOOKUP(AK878,ﾃﾞｰﾀ一覧!$AH$4:$AR$66,6,FALSE))</f>
        <v/>
      </c>
      <c r="AY878" s="649" t="str">
        <f>IF(AK878="","",VLOOKUP(AK878,ﾃﾞｰﾀ一覧!$AH$4:$AR$66,8,FALSE))</f>
        <v/>
      </c>
      <c r="AZ878" s="1084"/>
      <c r="BA878" s="1084"/>
      <c r="BB878" s="388" t="str">
        <f>IF(AK878="","",VLOOKUP(AK878,ﾃﾞｰﾀ一覧!$AH$4:$AR$66,9,FALSE))</f>
        <v/>
      </c>
      <c r="BF878" s="1124"/>
      <c r="BG878" s="1125"/>
      <c r="BH878" s="1125"/>
    </row>
    <row r="879" spans="2:60" ht="16.2" x14ac:dyDescent="0.2">
      <c r="B879" s="1103"/>
      <c r="C879" s="1104"/>
      <c r="D879" s="1303"/>
      <c r="E879" s="1304"/>
      <c r="F879" s="1094" t="str">
        <f t="shared" si="91"/>
        <v/>
      </c>
      <c r="G879" s="1095"/>
      <c r="H879" s="1095"/>
      <c r="I879" s="1095"/>
      <c r="J879" s="1095"/>
      <c r="K879" s="1095"/>
      <c r="L879" s="1095"/>
      <c r="M879" s="1095"/>
      <c r="N879" s="1095"/>
      <c r="O879" s="1095"/>
      <c r="P879" s="1095"/>
      <c r="Q879" s="1095"/>
      <c r="R879" s="1095"/>
      <c r="S879" s="1095"/>
      <c r="T879" s="1095"/>
      <c r="U879" s="1095"/>
      <c r="V879" s="1095"/>
      <c r="W879" s="1096"/>
      <c r="AA879" s="1100"/>
      <c r="AB879" s="1101"/>
      <c r="AC879" s="1102"/>
      <c r="AD879" s="1135"/>
      <c r="AE879" s="1136"/>
      <c r="AF879" s="1136"/>
      <c r="AG879" s="1137"/>
      <c r="AH879" s="1138"/>
      <c r="AI879" s="1139"/>
      <c r="AJ879" s="1140"/>
      <c r="AK879" s="1132"/>
      <c r="AL879" s="1133"/>
      <c r="AM879" s="1133"/>
      <c r="AN879" s="1133"/>
      <c r="AO879" s="1133"/>
      <c r="AP879" s="1134"/>
      <c r="AQ879" s="642" t="str">
        <f>IF(AK879="","",VLOOKUP(AK879,ﾃﾞｰﾀ一覧!$AH$4:$AR$66,2,FALSE))</f>
        <v/>
      </c>
      <c r="AR879" s="1084"/>
      <c r="AS879" s="1084"/>
      <c r="AT879" s="643" t="str">
        <f>IF(AK879="","",VLOOKUP(AK879,ﾃﾞｰﾀ一覧!$AH$4:$AR$66,3,FALSE))</f>
        <v/>
      </c>
      <c r="AU879" s="644" t="str">
        <f>IF(AK879="","",VLOOKUP(AK879,ﾃﾞｰﾀ一覧!$AH$4:$AR$66,5,FALSE))</f>
        <v/>
      </c>
      <c r="AV879" s="1084"/>
      <c r="AW879" s="1084"/>
      <c r="AX879" s="643" t="str">
        <f>IF(AK879="","",VLOOKUP(AK879,ﾃﾞｰﾀ一覧!$AH$4:$AR$66,6,FALSE))</f>
        <v/>
      </c>
      <c r="AY879" s="649" t="str">
        <f>IF(AK879="","",VLOOKUP(AK879,ﾃﾞｰﾀ一覧!$AH$4:$AR$66,8,FALSE))</f>
        <v/>
      </c>
      <c r="AZ879" s="1084"/>
      <c r="BA879" s="1084"/>
      <c r="BB879" s="388" t="str">
        <f>IF(AK879="","",VLOOKUP(AK879,ﾃﾞｰﾀ一覧!$AH$4:$AR$66,9,FALSE))</f>
        <v/>
      </c>
      <c r="BF879" s="1124"/>
      <c r="BG879" s="1125"/>
      <c r="BH879" s="1125"/>
    </row>
    <row r="880" spans="2:60" ht="16.2" x14ac:dyDescent="0.2">
      <c r="B880" s="1103"/>
      <c r="C880" s="1104"/>
      <c r="D880" s="1303"/>
      <c r="E880" s="1304"/>
      <c r="F880" s="1094" t="str">
        <f t="shared" si="91"/>
        <v/>
      </c>
      <c r="G880" s="1095"/>
      <c r="H880" s="1095"/>
      <c r="I880" s="1095"/>
      <c r="J880" s="1095"/>
      <c r="K880" s="1095"/>
      <c r="L880" s="1095"/>
      <c r="M880" s="1095"/>
      <c r="N880" s="1095"/>
      <c r="O880" s="1095"/>
      <c r="P880" s="1095"/>
      <c r="Q880" s="1095"/>
      <c r="R880" s="1095"/>
      <c r="S880" s="1095"/>
      <c r="T880" s="1095"/>
      <c r="U880" s="1095"/>
      <c r="V880" s="1095"/>
      <c r="W880" s="1096"/>
      <c r="AA880" s="1100"/>
      <c r="AB880" s="1101"/>
      <c r="AC880" s="1102"/>
      <c r="AD880" s="1135"/>
      <c r="AE880" s="1136"/>
      <c r="AF880" s="1136"/>
      <c r="AG880" s="1137"/>
      <c r="AH880" s="1138"/>
      <c r="AI880" s="1139"/>
      <c r="AJ880" s="1140"/>
      <c r="AK880" s="1132"/>
      <c r="AL880" s="1133"/>
      <c r="AM880" s="1133"/>
      <c r="AN880" s="1133"/>
      <c r="AO880" s="1133"/>
      <c r="AP880" s="1134"/>
      <c r="AQ880" s="642" t="str">
        <f>IF(AK880="","",VLOOKUP(AK880,ﾃﾞｰﾀ一覧!$AH$4:$AR$66,2,FALSE))</f>
        <v/>
      </c>
      <c r="AR880" s="1084"/>
      <c r="AS880" s="1084"/>
      <c r="AT880" s="643" t="str">
        <f>IF(AK880="","",VLOOKUP(AK880,ﾃﾞｰﾀ一覧!$AH$4:$AR$66,3,FALSE))</f>
        <v/>
      </c>
      <c r="AU880" s="644" t="str">
        <f>IF(AK880="","",VLOOKUP(AK880,ﾃﾞｰﾀ一覧!$AH$4:$AR$66,5,FALSE))</f>
        <v/>
      </c>
      <c r="AV880" s="1084"/>
      <c r="AW880" s="1084"/>
      <c r="AX880" s="643" t="str">
        <f>IF(AK880="","",VLOOKUP(AK880,ﾃﾞｰﾀ一覧!$AH$4:$AR$66,6,FALSE))</f>
        <v/>
      </c>
      <c r="AY880" s="649" t="str">
        <f>IF(AK880="","",VLOOKUP(AK880,ﾃﾞｰﾀ一覧!$AH$4:$AR$66,8,FALSE))</f>
        <v/>
      </c>
      <c r="AZ880" s="1084"/>
      <c r="BA880" s="1084"/>
      <c r="BB880" s="388" t="str">
        <f>IF(AK880="","",VLOOKUP(AK880,ﾃﾞｰﾀ一覧!$AH$4:$AR$66,9,FALSE))</f>
        <v/>
      </c>
      <c r="BF880" s="1124"/>
      <c r="BG880" s="1125"/>
      <c r="BH880" s="1125"/>
    </row>
    <row r="881" spans="2:60" ht="16.2" x14ac:dyDescent="0.2">
      <c r="B881" s="1103"/>
      <c r="C881" s="1104"/>
      <c r="D881" s="1303"/>
      <c r="E881" s="1304"/>
      <c r="F881" s="1094" t="str">
        <f t="shared" si="91"/>
        <v/>
      </c>
      <c r="G881" s="1095"/>
      <c r="H881" s="1095"/>
      <c r="I881" s="1095"/>
      <c r="J881" s="1095"/>
      <c r="K881" s="1095"/>
      <c r="L881" s="1095"/>
      <c r="M881" s="1095"/>
      <c r="N881" s="1095"/>
      <c r="O881" s="1095"/>
      <c r="P881" s="1095"/>
      <c r="Q881" s="1095"/>
      <c r="R881" s="1095"/>
      <c r="S881" s="1095"/>
      <c r="T881" s="1095"/>
      <c r="U881" s="1095"/>
      <c r="V881" s="1095"/>
      <c r="W881" s="1096"/>
      <c r="AA881" s="1100"/>
      <c r="AB881" s="1101"/>
      <c r="AC881" s="1102"/>
      <c r="AD881" s="1135"/>
      <c r="AE881" s="1136"/>
      <c r="AF881" s="1136"/>
      <c r="AG881" s="1137"/>
      <c r="AH881" s="1138"/>
      <c r="AI881" s="1139"/>
      <c r="AJ881" s="1140"/>
      <c r="AK881" s="1132"/>
      <c r="AL881" s="1133"/>
      <c r="AM881" s="1133"/>
      <c r="AN881" s="1133"/>
      <c r="AO881" s="1133"/>
      <c r="AP881" s="1134"/>
      <c r="AQ881" s="642" t="str">
        <f>IF(AK881="","",VLOOKUP(AK881,ﾃﾞｰﾀ一覧!$AH$4:$AR$66,2,FALSE))</f>
        <v/>
      </c>
      <c r="AR881" s="1084"/>
      <c r="AS881" s="1084"/>
      <c r="AT881" s="643" t="str">
        <f>IF(AK881="","",VLOOKUP(AK881,ﾃﾞｰﾀ一覧!$AH$4:$AR$66,3,FALSE))</f>
        <v/>
      </c>
      <c r="AU881" s="644" t="str">
        <f>IF(AK881="","",VLOOKUP(AK881,ﾃﾞｰﾀ一覧!$AH$4:$AR$66,5,FALSE))</f>
        <v/>
      </c>
      <c r="AV881" s="1084"/>
      <c r="AW881" s="1084"/>
      <c r="AX881" s="643" t="str">
        <f>IF(AK881="","",VLOOKUP(AK881,ﾃﾞｰﾀ一覧!$AH$4:$AR$66,6,FALSE))</f>
        <v/>
      </c>
      <c r="AY881" s="649" t="str">
        <f>IF(AK881="","",VLOOKUP(AK881,ﾃﾞｰﾀ一覧!$AH$4:$AR$66,8,FALSE))</f>
        <v/>
      </c>
      <c r="AZ881" s="1084"/>
      <c r="BA881" s="1084"/>
      <c r="BB881" s="388" t="str">
        <f>IF(AK881="","",VLOOKUP(AK881,ﾃﾞｰﾀ一覧!$AH$4:$AR$66,9,FALSE))</f>
        <v/>
      </c>
      <c r="BF881" s="1124"/>
      <c r="BG881" s="1125"/>
      <c r="BH881" s="1125"/>
    </row>
    <row r="882" spans="2:60" ht="16.2" x14ac:dyDescent="0.2">
      <c r="B882" s="1103"/>
      <c r="C882" s="1104"/>
      <c r="D882" s="1303"/>
      <c r="E882" s="1304"/>
      <c r="F882" s="1094" t="str">
        <f t="shared" si="91"/>
        <v/>
      </c>
      <c r="G882" s="1095"/>
      <c r="H882" s="1095"/>
      <c r="I882" s="1095"/>
      <c r="J882" s="1095"/>
      <c r="K882" s="1095"/>
      <c r="L882" s="1095"/>
      <c r="M882" s="1095"/>
      <c r="N882" s="1095"/>
      <c r="O882" s="1095"/>
      <c r="P882" s="1095"/>
      <c r="Q882" s="1095"/>
      <c r="R882" s="1095"/>
      <c r="S882" s="1095"/>
      <c r="T882" s="1095"/>
      <c r="U882" s="1095"/>
      <c r="V882" s="1095"/>
      <c r="W882" s="1096"/>
      <c r="AA882" s="1100"/>
      <c r="AB882" s="1101"/>
      <c r="AC882" s="1102"/>
      <c r="AD882" s="1135"/>
      <c r="AE882" s="1136"/>
      <c r="AF882" s="1136"/>
      <c r="AG882" s="1137"/>
      <c r="AH882" s="1138"/>
      <c r="AI882" s="1139"/>
      <c r="AJ882" s="1140"/>
      <c r="AK882" s="1132"/>
      <c r="AL882" s="1133"/>
      <c r="AM882" s="1133"/>
      <c r="AN882" s="1133"/>
      <c r="AO882" s="1133"/>
      <c r="AP882" s="1134"/>
      <c r="AQ882" s="642" t="str">
        <f>IF(AK882="","",VLOOKUP(AK882,ﾃﾞｰﾀ一覧!$AH$4:$AR$66,2,FALSE))</f>
        <v/>
      </c>
      <c r="AR882" s="1084"/>
      <c r="AS882" s="1084"/>
      <c r="AT882" s="643" t="str">
        <f>IF(AK882="","",VLOOKUP(AK882,ﾃﾞｰﾀ一覧!$AH$4:$AR$66,3,FALSE))</f>
        <v/>
      </c>
      <c r="AU882" s="644" t="str">
        <f>IF(AK882="","",VLOOKUP(AK882,ﾃﾞｰﾀ一覧!$AH$4:$AR$66,5,FALSE))</f>
        <v/>
      </c>
      <c r="AV882" s="1084"/>
      <c r="AW882" s="1084"/>
      <c r="AX882" s="643" t="str">
        <f>IF(AK882="","",VLOOKUP(AK882,ﾃﾞｰﾀ一覧!$AH$4:$AR$66,6,FALSE))</f>
        <v/>
      </c>
      <c r="AY882" s="649" t="str">
        <f>IF(AK882="","",VLOOKUP(AK882,ﾃﾞｰﾀ一覧!$AH$4:$AR$66,8,FALSE))</f>
        <v/>
      </c>
      <c r="AZ882" s="1084"/>
      <c r="BA882" s="1084"/>
      <c r="BB882" s="388" t="str">
        <f>IF(AK882="","",VLOOKUP(AK882,ﾃﾞｰﾀ一覧!$AH$4:$AR$66,9,FALSE))</f>
        <v/>
      </c>
      <c r="BF882" s="1124"/>
      <c r="BG882" s="1125"/>
      <c r="BH882" s="1125"/>
    </row>
    <row r="883" spans="2:60" ht="16.2" x14ac:dyDescent="0.2">
      <c r="B883" s="1103"/>
      <c r="C883" s="1104"/>
      <c r="D883" s="1303"/>
      <c r="E883" s="1304"/>
      <c r="F883" s="1094" t="str">
        <f t="shared" si="91"/>
        <v/>
      </c>
      <c r="G883" s="1095"/>
      <c r="H883" s="1095"/>
      <c r="I883" s="1095"/>
      <c r="J883" s="1095"/>
      <c r="K883" s="1095"/>
      <c r="L883" s="1095"/>
      <c r="M883" s="1095"/>
      <c r="N883" s="1095"/>
      <c r="O883" s="1095"/>
      <c r="P883" s="1095"/>
      <c r="Q883" s="1095"/>
      <c r="R883" s="1095"/>
      <c r="S883" s="1095"/>
      <c r="T883" s="1095"/>
      <c r="U883" s="1095"/>
      <c r="V883" s="1095"/>
      <c r="W883" s="1096"/>
      <c r="AA883" s="1100"/>
      <c r="AB883" s="1101"/>
      <c r="AC883" s="1102"/>
      <c r="AD883" s="1135"/>
      <c r="AE883" s="1136"/>
      <c r="AF883" s="1136"/>
      <c r="AG883" s="1137"/>
      <c r="AH883" s="1138"/>
      <c r="AI883" s="1139"/>
      <c r="AJ883" s="1140"/>
      <c r="AK883" s="1132"/>
      <c r="AL883" s="1133"/>
      <c r="AM883" s="1133"/>
      <c r="AN883" s="1133"/>
      <c r="AO883" s="1133"/>
      <c r="AP883" s="1134"/>
      <c r="AQ883" s="642" t="str">
        <f>IF(AK883="","",VLOOKUP(AK883,ﾃﾞｰﾀ一覧!$AH$4:$AR$66,2,FALSE))</f>
        <v/>
      </c>
      <c r="AR883" s="1084"/>
      <c r="AS883" s="1084"/>
      <c r="AT883" s="643" t="str">
        <f>IF(AK883="","",VLOOKUP(AK883,ﾃﾞｰﾀ一覧!$AH$4:$AR$66,3,FALSE))</f>
        <v/>
      </c>
      <c r="AU883" s="644" t="str">
        <f>IF(AK883="","",VLOOKUP(AK883,ﾃﾞｰﾀ一覧!$AH$4:$AR$66,5,FALSE))</f>
        <v/>
      </c>
      <c r="AV883" s="1084"/>
      <c r="AW883" s="1084"/>
      <c r="AX883" s="643" t="str">
        <f>IF(AK883="","",VLOOKUP(AK883,ﾃﾞｰﾀ一覧!$AH$4:$AR$66,6,FALSE))</f>
        <v/>
      </c>
      <c r="AY883" s="649" t="str">
        <f>IF(AK883="","",VLOOKUP(AK883,ﾃﾞｰﾀ一覧!$AH$4:$AR$66,8,FALSE))</f>
        <v/>
      </c>
      <c r="AZ883" s="1084"/>
      <c r="BA883" s="1084"/>
      <c r="BB883" s="388" t="str">
        <f>IF(AK883="","",VLOOKUP(AK883,ﾃﾞｰﾀ一覧!$AH$4:$AR$66,9,FALSE))</f>
        <v/>
      </c>
      <c r="BF883" s="1124"/>
      <c r="BG883" s="1125"/>
      <c r="BH883" s="1125"/>
    </row>
    <row r="884" spans="2:60" ht="16.2" x14ac:dyDescent="0.2">
      <c r="B884" s="1103"/>
      <c r="C884" s="1104"/>
      <c r="D884" s="1303"/>
      <c r="E884" s="1304"/>
      <c r="F884" s="1094" t="str">
        <f t="shared" si="91"/>
        <v/>
      </c>
      <c r="G884" s="1095"/>
      <c r="H884" s="1095"/>
      <c r="I884" s="1095"/>
      <c r="J884" s="1095"/>
      <c r="K884" s="1095"/>
      <c r="L884" s="1095"/>
      <c r="M884" s="1095"/>
      <c r="N884" s="1095"/>
      <c r="O884" s="1095"/>
      <c r="P884" s="1095"/>
      <c r="Q884" s="1095"/>
      <c r="R884" s="1095"/>
      <c r="S884" s="1095"/>
      <c r="T884" s="1095"/>
      <c r="U884" s="1095"/>
      <c r="V884" s="1095"/>
      <c r="W884" s="1096"/>
      <c r="AA884" s="1100"/>
      <c r="AB884" s="1101"/>
      <c r="AC884" s="1102"/>
      <c r="AD884" s="1135"/>
      <c r="AE884" s="1136"/>
      <c r="AF884" s="1136"/>
      <c r="AG884" s="1137"/>
      <c r="AH884" s="1138"/>
      <c r="AI884" s="1139"/>
      <c r="AJ884" s="1140"/>
      <c r="AK884" s="1132"/>
      <c r="AL884" s="1133"/>
      <c r="AM884" s="1133"/>
      <c r="AN884" s="1133"/>
      <c r="AO884" s="1133"/>
      <c r="AP884" s="1134"/>
      <c r="AQ884" s="642" t="str">
        <f>IF(AK884="","",VLOOKUP(AK884,ﾃﾞｰﾀ一覧!$AH$4:$AR$66,2,FALSE))</f>
        <v/>
      </c>
      <c r="AR884" s="1084"/>
      <c r="AS884" s="1084"/>
      <c r="AT884" s="643" t="str">
        <f>IF(AK884="","",VLOOKUP(AK884,ﾃﾞｰﾀ一覧!$AH$4:$AR$66,3,FALSE))</f>
        <v/>
      </c>
      <c r="AU884" s="644" t="str">
        <f>IF(AK884="","",VLOOKUP(AK884,ﾃﾞｰﾀ一覧!$AH$4:$AR$66,5,FALSE))</f>
        <v/>
      </c>
      <c r="AV884" s="1084"/>
      <c r="AW884" s="1084"/>
      <c r="AX884" s="643" t="str">
        <f>IF(AK884="","",VLOOKUP(AK884,ﾃﾞｰﾀ一覧!$AH$4:$AR$66,6,FALSE))</f>
        <v/>
      </c>
      <c r="AY884" s="649" t="str">
        <f>IF(AK884="","",VLOOKUP(AK884,ﾃﾞｰﾀ一覧!$AH$4:$AR$66,8,FALSE))</f>
        <v/>
      </c>
      <c r="AZ884" s="1084"/>
      <c r="BA884" s="1084"/>
      <c r="BB884" s="388" t="str">
        <f>IF(AK884="","",VLOOKUP(AK884,ﾃﾞｰﾀ一覧!$AH$4:$AR$66,9,FALSE))</f>
        <v/>
      </c>
      <c r="BF884" s="1124"/>
      <c r="BG884" s="1125"/>
      <c r="BH884" s="1125"/>
    </row>
    <row r="885" spans="2:60" ht="16.2" x14ac:dyDescent="0.2">
      <c r="B885" s="1103"/>
      <c r="C885" s="1104"/>
      <c r="D885" s="1303"/>
      <c r="E885" s="1304"/>
      <c r="F885" s="1094" t="str">
        <f t="shared" si="91"/>
        <v/>
      </c>
      <c r="G885" s="1095"/>
      <c r="H885" s="1095"/>
      <c r="I885" s="1095"/>
      <c r="J885" s="1095"/>
      <c r="K885" s="1095"/>
      <c r="L885" s="1095"/>
      <c r="M885" s="1095"/>
      <c r="N885" s="1095"/>
      <c r="O885" s="1095"/>
      <c r="P885" s="1095"/>
      <c r="Q885" s="1095"/>
      <c r="R885" s="1095"/>
      <c r="S885" s="1095"/>
      <c r="T885" s="1095"/>
      <c r="U885" s="1095"/>
      <c r="V885" s="1095"/>
      <c r="W885" s="1096"/>
      <c r="AA885" s="1100"/>
      <c r="AB885" s="1101"/>
      <c r="AC885" s="1102"/>
      <c r="AD885" s="1135"/>
      <c r="AE885" s="1136"/>
      <c r="AF885" s="1136"/>
      <c r="AG885" s="1137"/>
      <c r="AH885" s="1138"/>
      <c r="AI885" s="1139"/>
      <c r="AJ885" s="1140"/>
      <c r="AK885" s="1132"/>
      <c r="AL885" s="1133"/>
      <c r="AM885" s="1133"/>
      <c r="AN885" s="1133"/>
      <c r="AO885" s="1133"/>
      <c r="AP885" s="1134"/>
      <c r="AQ885" s="642" t="str">
        <f>IF(AK885="","",VLOOKUP(AK885,ﾃﾞｰﾀ一覧!$AH$4:$AR$66,2,FALSE))</f>
        <v/>
      </c>
      <c r="AR885" s="1084"/>
      <c r="AS885" s="1084"/>
      <c r="AT885" s="643" t="str">
        <f>IF(AK885="","",VLOOKUP(AK885,ﾃﾞｰﾀ一覧!$AH$4:$AR$66,3,FALSE))</f>
        <v/>
      </c>
      <c r="AU885" s="644" t="str">
        <f>IF(AK885="","",VLOOKUP(AK885,ﾃﾞｰﾀ一覧!$AH$4:$AR$66,5,FALSE))</f>
        <v/>
      </c>
      <c r="AV885" s="1084"/>
      <c r="AW885" s="1084"/>
      <c r="AX885" s="643" t="str">
        <f>IF(AK885="","",VLOOKUP(AK885,ﾃﾞｰﾀ一覧!$AH$4:$AR$66,6,FALSE))</f>
        <v/>
      </c>
      <c r="AY885" s="649" t="str">
        <f>IF(AK885="","",VLOOKUP(AK885,ﾃﾞｰﾀ一覧!$AH$4:$AR$66,8,FALSE))</f>
        <v/>
      </c>
      <c r="AZ885" s="1084"/>
      <c r="BA885" s="1084"/>
      <c r="BB885" s="388" t="str">
        <f>IF(AK885="","",VLOOKUP(AK885,ﾃﾞｰﾀ一覧!$AH$4:$AR$66,9,FALSE))</f>
        <v/>
      </c>
      <c r="BF885" s="1124"/>
      <c r="BG885" s="1125"/>
      <c r="BH885" s="1125"/>
    </row>
    <row r="886" spans="2:60" ht="16.2" x14ac:dyDescent="0.2">
      <c r="B886" s="1103"/>
      <c r="C886" s="1104"/>
      <c r="D886" s="1303"/>
      <c r="E886" s="1304"/>
      <c r="F886" s="1094" t="str">
        <f t="shared" si="91"/>
        <v/>
      </c>
      <c r="G886" s="1095"/>
      <c r="H886" s="1095"/>
      <c r="I886" s="1095"/>
      <c r="J886" s="1095"/>
      <c r="K886" s="1095"/>
      <c r="L886" s="1095"/>
      <c r="M886" s="1095"/>
      <c r="N886" s="1095"/>
      <c r="O886" s="1095"/>
      <c r="P886" s="1095"/>
      <c r="Q886" s="1095"/>
      <c r="R886" s="1095"/>
      <c r="S886" s="1095"/>
      <c r="T886" s="1095"/>
      <c r="U886" s="1095"/>
      <c r="V886" s="1095"/>
      <c r="W886" s="1096"/>
      <c r="AA886" s="1100"/>
      <c r="AB886" s="1101"/>
      <c r="AC886" s="1102"/>
      <c r="AD886" s="1135"/>
      <c r="AE886" s="1136"/>
      <c r="AF886" s="1136"/>
      <c r="AG886" s="1137"/>
      <c r="AH886" s="1138"/>
      <c r="AI886" s="1139"/>
      <c r="AJ886" s="1140"/>
      <c r="AK886" s="1132"/>
      <c r="AL886" s="1133"/>
      <c r="AM886" s="1133"/>
      <c r="AN886" s="1133"/>
      <c r="AO886" s="1133"/>
      <c r="AP886" s="1134"/>
      <c r="AQ886" s="642" t="str">
        <f>IF(AK886="","",VLOOKUP(AK886,ﾃﾞｰﾀ一覧!$AH$4:$AR$66,2,FALSE))</f>
        <v/>
      </c>
      <c r="AR886" s="1084"/>
      <c r="AS886" s="1084"/>
      <c r="AT886" s="643" t="str">
        <f>IF(AK886="","",VLOOKUP(AK886,ﾃﾞｰﾀ一覧!$AH$4:$AR$66,3,FALSE))</f>
        <v/>
      </c>
      <c r="AU886" s="644" t="str">
        <f>IF(AK886="","",VLOOKUP(AK886,ﾃﾞｰﾀ一覧!$AH$4:$AR$66,5,FALSE))</f>
        <v/>
      </c>
      <c r="AV886" s="1084"/>
      <c r="AW886" s="1084"/>
      <c r="AX886" s="643" t="str">
        <f>IF(AK886="","",VLOOKUP(AK886,ﾃﾞｰﾀ一覧!$AH$4:$AR$66,6,FALSE))</f>
        <v/>
      </c>
      <c r="AY886" s="649" t="str">
        <f>IF(AK886="","",VLOOKUP(AK886,ﾃﾞｰﾀ一覧!$AH$4:$AR$66,8,FALSE))</f>
        <v/>
      </c>
      <c r="AZ886" s="1084"/>
      <c r="BA886" s="1084"/>
      <c r="BB886" s="388" t="str">
        <f>IF(AK886="","",VLOOKUP(AK886,ﾃﾞｰﾀ一覧!$AH$4:$AR$66,9,FALSE))</f>
        <v/>
      </c>
      <c r="BF886" s="1124"/>
      <c r="BG886" s="1125"/>
      <c r="BH886" s="1125"/>
    </row>
    <row r="887" spans="2:60" ht="16.2" x14ac:dyDescent="0.2">
      <c r="B887" s="1103"/>
      <c r="C887" s="1104"/>
      <c r="D887" s="1303"/>
      <c r="E887" s="1304"/>
      <c r="F887" s="1094" t="str">
        <f t="shared" si="91"/>
        <v/>
      </c>
      <c r="G887" s="1095"/>
      <c r="H887" s="1095"/>
      <c r="I887" s="1095"/>
      <c r="J887" s="1095"/>
      <c r="K887" s="1095"/>
      <c r="L887" s="1095"/>
      <c r="M887" s="1095"/>
      <c r="N887" s="1095"/>
      <c r="O887" s="1095"/>
      <c r="P887" s="1095"/>
      <c r="Q887" s="1095"/>
      <c r="R887" s="1095"/>
      <c r="S887" s="1095"/>
      <c r="T887" s="1095"/>
      <c r="U887" s="1095"/>
      <c r="V887" s="1095"/>
      <c r="W887" s="1096"/>
      <c r="AA887" s="1100"/>
      <c r="AB887" s="1101"/>
      <c r="AC887" s="1102"/>
      <c r="AD887" s="1135"/>
      <c r="AE887" s="1136"/>
      <c r="AF887" s="1136"/>
      <c r="AG887" s="1137"/>
      <c r="AH887" s="1138"/>
      <c r="AI887" s="1139"/>
      <c r="AJ887" s="1140"/>
      <c r="AK887" s="1132"/>
      <c r="AL887" s="1133"/>
      <c r="AM887" s="1133"/>
      <c r="AN887" s="1133"/>
      <c r="AO887" s="1133"/>
      <c r="AP887" s="1134"/>
      <c r="AQ887" s="642" t="str">
        <f>IF(AK887="","",VLOOKUP(AK887,ﾃﾞｰﾀ一覧!$AH$4:$AR$66,2,FALSE))</f>
        <v/>
      </c>
      <c r="AR887" s="1084"/>
      <c r="AS887" s="1084"/>
      <c r="AT887" s="643" t="str">
        <f>IF(AK887="","",VLOOKUP(AK887,ﾃﾞｰﾀ一覧!$AH$4:$AR$66,3,FALSE))</f>
        <v/>
      </c>
      <c r="AU887" s="644" t="str">
        <f>IF(AK887="","",VLOOKUP(AK887,ﾃﾞｰﾀ一覧!$AH$4:$AR$66,5,FALSE))</f>
        <v/>
      </c>
      <c r="AV887" s="1084"/>
      <c r="AW887" s="1084"/>
      <c r="AX887" s="643" t="str">
        <f>IF(AK887="","",VLOOKUP(AK887,ﾃﾞｰﾀ一覧!$AH$4:$AR$66,6,FALSE))</f>
        <v/>
      </c>
      <c r="AY887" s="649" t="str">
        <f>IF(AK887="","",VLOOKUP(AK887,ﾃﾞｰﾀ一覧!$AH$4:$AR$66,8,FALSE))</f>
        <v/>
      </c>
      <c r="AZ887" s="1084"/>
      <c r="BA887" s="1084"/>
      <c r="BB887" s="388" t="str">
        <f>IF(AK887="","",VLOOKUP(AK887,ﾃﾞｰﾀ一覧!$AH$4:$AR$66,9,FALSE))</f>
        <v/>
      </c>
      <c r="BF887" s="1124"/>
      <c r="BG887" s="1125"/>
      <c r="BH887" s="1125"/>
    </row>
    <row r="888" spans="2:60" ht="16.2" x14ac:dyDescent="0.2">
      <c r="B888" s="1103"/>
      <c r="C888" s="1104"/>
      <c r="D888" s="1303"/>
      <c r="E888" s="1304"/>
      <c r="F888" s="1094" t="str">
        <f t="shared" si="91"/>
        <v/>
      </c>
      <c r="G888" s="1095"/>
      <c r="H888" s="1095"/>
      <c r="I888" s="1095"/>
      <c r="J888" s="1095"/>
      <c r="K888" s="1095"/>
      <c r="L888" s="1095"/>
      <c r="M888" s="1095"/>
      <c r="N888" s="1095"/>
      <c r="O888" s="1095"/>
      <c r="P888" s="1095"/>
      <c r="Q888" s="1095"/>
      <c r="R888" s="1095"/>
      <c r="S888" s="1095"/>
      <c r="T888" s="1095"/>
      <c r="U888" s="1095"/>
      <c r="V888" s="1095"/>
      <c r="W888" s="1096"/>
      <c r="AA888" s="1100"/>
      <c r="AB888" s="1101"/>
      <c r="AC888" s="1102"/>
      <c r="AD888" s="1135"/>
      <c r="AE888" s="1136"/>
      <c r="AF888" s="1136"/>
      <c r="AG888" s="1137"/>
      <c r="AH888" s="1138"/>
      <c r="AI888" s="1139"/>
      <c r="AJ888" s="1140"/>
      <c r="AK888" s="1132"/>
      <c r="AL888" s="1133"/>
      <c r="AM888" s="1133"/>
      <c r="AN888" s="1133"/>
      <c r="AO888" s="1133"/>
      <c r="AP888" s="1134"/>
      <c r="AQ888" s="642" t="str">
        <f>IF(AK888="","",VLOOKUP(AK888,ﾃﾞｰﾀ一覧!$AH$4:$AR$66,2,FALSE))</f>
        <v/>
      </c>
      <c r="AR888" s="1084"/>
      <c r="AS888" s="1084"/>
      <c r="AT888" s="643" t="str">
        <f>IF(AK888="","",VLOOKUP(AK888,ﾃﾞｰﾀ一覧!$AH$4:$AR$66,3,FALSE))</f>
        <v/>
      </c>
      <c r="AU888" s="644" t="str">
        <f>IF(AK888="","",VLOOKUP(AK888,ﾃﾞｰﾀ一覧!$AH$4:$AR$66,5,FALSE))</f>
        <v/>
      </c>
      <c r="AV888" s="1084"/>
      <c r="AW888" s="1084"/>
      <c r="AX888" s="643" t="str">
        <f>IF(AK888="","",VLOOKUP(AK888,ﾃﾞｰﾀ一覧!$AH$4:$AR$66,6,FALSE))</f>
        <v/>
      </c>
      <c r="AY888" s="649" t="str">
        <f>IF(AK888="","",VLOOKUP(AK888,ﾃﾞｰﾀ一覧!$AH$4:$AR$66,8,FALSE))</f>
        <v/>
      </c>
      <c r="AZ888" s="1084"/>
      <c r="BA888" s="1084"/>
      <c r="BB888" s="388" t="str">
        <f>IF(AK888="","",VLOOKUP(AK888,ﾃﾞｰﾀ一覧!$AH$4:$AR$66,9,FALSE))</f>
        <v/>
      </c>
      <c r="BF888" s="1124"/>
      <c r="BG888" s="1125"/>
      <c r="BH888" s="1125"/>
    </row>
    <row r="889" spans="2:60" ht="16.2" x14ac:dyDescent="0.2">
      <c r="B889" s="1103"/>
      <c r="C889" s="1104"/>
      <c r="D889" s="1303"/>
      <c r="E889" s="1304"/>
      <c r="F889" s="1094" t="str">
        <f t="shared" si="91"/>
        <v/>
      </c>
      <c r="G889" s="1095"/>
      <c r="H889" s="1095"/>
      <c r="I889" s="1095"/>
      <c r="J889" s="1095"/>
      <c r="K889" s="1095"/>
      <c r="L889" s="1095"/>
      <c r="M889" s="1095"/>
      <c r="N889" s="1095"/>
      <c r="O889" s="1095"/>
      <c r="P889" s="1095"/>
      <c r="Q889" s="1095"/>
      <c r="R889" s="1095"/>
      <c r="S889" s="1095"/>
      <c r="T889" s="1095"/>
      <c r="U889" s="1095"/>
      <c r="V889" s="1095"/>
      <c r="W889" s="1096"/>
      <c r="AA889" s="1100"/>
      <c r="AB889" s="1101"/>
      <c r="AC889" s="1102"/>
      <c r="AD889" s="1135"/>
      <c r="AE889" s="1136"/>
      <c r="AF889" s="1136"/>
      <c r="AG889" s="1137"/>
      <c r="AH889" s="1138"/>
      <c r="AI889" s="1139"/>
      <c r="AJ889" s="1140"/>
      <c r="AK889" s="1132"/>
      <c r="AL889" s="1133"/>
      <c r="AM889" s="1133"/>
      <c r="AN889" s="1133"/>
      <c r="AO889" s="1133"/>
      <c r="AP889" s="1134"/>
      <c r="AQ889" s="642" t="str">
        <f>IF(AK889="","",VLOOKUP(AK889,ﾃﾞｰﾀ一覧!$AH$4:$AR$66,2,FALSE))</f>
        <v/>
      </c>
      <c r="AR889" s="1084"/>
      <c r="AS889" s="1084"/>
      <c r="AT889" s="643" t="str">
        <f>IF(AK889="","",VLOOKUP(AK889,ﾃﾞｰﾀ一覧!$AH$4:$AR$66,3,FALSE))</f>
        <v/>
      </c>
      <c r="AU889" s="644" t="str">
        <f>IF(AK889="","",VLOOKUP(AK889,ﾃﾞｰﾀ一覧!$AH$4:$AR$66,5,FALSE))</f>
        <v/>
      </c>
      <c r="AV889" s="1084"/>
      <c r="AW889" s="1084"/>
      <c r="AX889" s="643" t="str">
        <f>IF(AK889="","",VLOOKUP(AK889,ﾃﾞｰﾀ一覧!$AH$4:$AR$66,6,FALSE))</f>
        <v/>
      </c>
      <c r="AY889" s="649" t="str">
        <f>IF(AK889="","",VLOOKUP(AK889,ﾃﾞｰﾀ一覧!$AH$4:$AR$66,8,FALSE))</f>
        <v/>
      </c>
      <c r="AZ889" s="1084"/>
      <c r="BA889" s="1084"/>
      <c r="BB889" s="388" t="str">
        <f>IF(AK889="","",VLOOKUP(AK889,ﾃﾞｰﾀ一覧!$AH$4:$AR$66,9,FALSE))</f>
        <v/>
      </c>
      <c r="BF889" s="1124"/>
      <c r="BG889" s="1125"/>
      <c r="BH889" s="1125"/>
    </row>
    <row r="890" spans="2:60" ht="16.2" x14ac:dyDescent="0.2">
      <c r="B890" s="1103"/>
      <c r="C890" s="1104"/>
      <c r="D890" s="1303"/>
      <c r="E890" s="1304"/>
      <c r="F890" s="1094" t="str">
        <f t="shared" si="91"/>
        <v/>
      </c>
      <c r="G890" s="1095"/>
      <c r="H890" s="1095"/>
      <c r="I890" s="1095"/>
      <c r="J890" s="1095"/>
      <c r="K890" s="1095"/>
      <c r="L890" s="1095"/>
      <c r="M890" s="1095"/>
      <c r="N890" s="1095"/>
      <c r="O890" s="1095"/>
      <c r="P890" s="1095"/>
      <c r="Q890" s="1095"/>
      <c r="R890" s="1095"/>
      <c r="S890" s="1095"/>
      <c r="T890" s="1095"/>
      <c r="U890" s="1095"/>
      <c r="V890" s="1095"/>
      <c r="W890" s="1096"/>
      <c r="AA890" s="1100"/>
      <c r="AB890" s="1101"/>
      <c r="AC890" s="1102"/>
      <c r="AD890" s="1135"/>
      <c r="AE890" s="1136"/>
      <c r="AF890" s="1136"/>
      <c r="AG890" s="1137"/>
      <c r="AH890" s="1138"/>
      <c r="AI890" s="1139"/>
      <c r="AJ890" s="1140"/>
      <c r="AK890" s="1132"/>
      <c r="AL890" s="1133"/>
      <c r="AM890" s="1133"/>
      <c r="AN890" s="1133"/>
      <c r="AO890" s="1133"/>
      <c r="AP890" s="1134"/>
      <c r="AQ890" s="642" t="str">
        <f>IF(AK890="","",VLOOKUP(AK890,ﾃﾞｰﾀ一覧!$AH$4:$AR$66,2,FALSE))</f>
        <v/>
      </c>
      <c r="AR890" s="1084"/>
      <c r="AS890" s="1084"/>
      <c r="AT890" s="643" t="str">
        <f>IF(AK890="","",VLOOKUP(AK890,ﾃﾞｰﾀ一覧!$AH$4:$AR$66,3,FALSE))</f>
        <v/>
      </c>
      <c r="AU890" s="644" t="str">
        <f>IF(AK890="","",VLOOKUP(AK890,ﾃﾞｰﾀ一覧!$AH$4:$AR$66,5,FALSE))</f>
        <v/>
      </c>
      <c r="AV890" s="1084"/>
      <c r="AW890" s="1084"/>
      <c r="AX890" s="643" t="str">
        <f>IF(AK890="","",VLOOKUP(AK890,ﾃﾞｰﾀ一覧!$AH$4:$AR$66,6,FALSE))</f>
        <v/>
      </c>
      <c r="AY890" s="649" t="str">
        <f>IF(AK890="","",VLOOKUP(AK890,ﾃﾞｰﾀ一覧!$AH$4:$AR$66,8,FALSE))</f>
        <v/>
      </c>
      <c r="AZ890" s="1084"/>
      <c r="BA890" s="1084"/>
      <c r="BB890" s="388" t="str">
        <f>IF(AK890="","",VLOOKUP(AK890,ﾃﾞｰﾀ一覧!$AH$4:$AR$66,9,FALSE))</f>
        <v/>
      </c>
      <c r="BF890" s="1124"/>
      <c r="BG890" s="1125"/>
      <c r="BH890" s="1125"/>
    </row>
    <row r="891" spans="2:60" ht="16.2" x14ac:dyDescent="0.2">
      <c r="B891" s="1103"/>
      <c r="C891" s="1104"/>
      <c r="D891" s="1303"/>
      <c r="E891" s="1304"/>
      <c r="F891" s="1094" t="str">
        <f t="shared" si="91"/>
        <v/>
      </c>
      <c r="G891" s="1095"/>
      <c r="H891" s="1095"/>
      <c r="I891" s="1095"/>
      <c r="J891" s="1095"/>
      <c r="K891" s="1095"/>
      <c r="L891" s="1095"/>
      <c r="M891" s="1095"/>
      <c r="N891" s="1095"/>
      <c r="O891" s="1095"/>
      <c r="P891" s="1095"/>
      <c r="Q891" s="1095"/>
      <c r="R891" s="1095"/>
      <c r="S891" s="1095"/>
      <c r="T891" s="1095"/>
      <c r="U891" s="1095"/>
      <c r="V891" s="1095"/>
      <c r="W891" s="1096"/>
      <c r="AA891" s="1100"/>
      <c r="AB891" s="1101"/>
      <c r="AC891" s="1102"/>
      <c r="AD891" s="1135"/>
      <c r="AE891" s="1136"/>
      <c r="AF891" s="1136"/>
      <c r="AG891" s="1137"/>
      <c r="AH891" s="1138"/>
      <c r="AI891" s="1139"/>
      <c r="AJ891" s="1140"/>
      <c r="AK891" s="1132"/>
      <c r="AL891" s="1133"/>
      <c r="AM891" s="1133"/>
      <c r="AN891" s="1133"/>
      <c r="AO891" s="1133"/>
      <c r="AP891" s="1134"/>
      <c r="AQ891" s="642" t="str">
        <f>IF(AK891="","",VLOOKUP(AK891,ﾃﾞｰﾀ一覧!$AH$4:$AR$66,2,FALSE))</f>
        <v/>
      </c>
      <c r="AR891" s="1084"/>
      <c r="AS891" s="1084"/>
      <c r="AT891" s="643" t="str">
        <f>IF(AK891="","",VLOOKUP(AK891,ﾃﾞｰﾀ一覧!$AH$4:$AR$66,3,FALSE))</f>
        <v/>
      </c>
      <c r="AU891" s="644" t="str">
        <f>IF(AK891="","",VLOOKUP(AK891,ﾃﾞｰﾀ一覧!$AH$4:$AR$66,5,FALSE))</f>
        <v/>
      </c>
      <c r="AV891" s="1084"/>
      <c r="AW891" s="1084"/>
      <c r="AX891" s="643" t="str">
        <f>IF(AK891="","",VLOOKUP(AK891,ﾃﾞｰﾀ一覧!$AH$4:$AR$66,6,FALSE))</f>
        <v/>
      </c>
      <c r="AY891" s="649" t="str">
        <f>IF(AK891="","",VLOOKUP(AK891,ﾃﾞｰﾀ一覧!$AH$4:$AR$66,8,FALSE))</f>
        <v/>
      </c>
      <c r="AZ891" s="1084"/>
      <c r="BA891" s="1084"/>
      <c r="BB891" s="388" t="str">
        <f>IF(AK891="","",VLOOKUP(AK891,ﾃﾞｰﾀ一覧!$AH$4:$AR$66,9,FALSE))</f>
        <v/>
      </c>
      <c r="BF891" s="1124"/>
      <c r="BG891" s="1125"/>
      <c r="BH891" s="1125"/>
    </row>
    <row r="892" spans="2:60" ht="16.2" x14ac:dyDescent="0.2">
      <c r="B892" s="1103"/>
      <c r="C892" s="1104"/>
      <c r="D892" s="1303"/>
      <c r="E892" s="1304"/>
      <c r="F892" s="1094" t="str">
        <f t="shared" si="91"/>
        <v/>
      </c>
      <c r="G892" s="1095"/>
      <c r="H892" s="1095"/>
      <c r="I892" s="1095"/>
      <c r="J892" s="1095"/>
      <c r="K892" s="1095"/>
      <c r="L892" s="1095"/>
      <c r="M892" s="1095"/>
      <c r="N892" s="1095"/>
      <c r="O892" s="1095"/>
      <c r="P892" s="1095"/>
      <c r="Q892" s="1095"/>
      <c r="R892" s="1095"/>
      <c r="S892" s="1095"/>
      <c r="T892" s="1095"/>
      <c r="U892" s="1095"/>
      <c r="V892" s="1095"/>
      <c r="W892" s="1096"/>
      <c r="AA892" s="1100"/>
      <c r="AB892" s="1101"/>
      <c r="AC892" s="1102"/>
      <c r="AD892" s="1135"/>
      <c r="AE892" s="1136"/>
      <c r="AF892" s="1136"/>
      <c r="AG892" s="1137"/>
      <c r="AH892" s="1138"/>
      <c r="AI892" s="1139"/>
      <c r="AJ892" s="1140"/>
      <c r="AK892" s="1132"/>
      <c r="AL892" s="1133"/>
      <c r="AM892" s="1133"/>
      <c r="AN892" s="1133"/>
      <c r="AO892" s="1133"/>
      <c r="AP892" s="1134"/>
      <c r="AQ892" s="642" t="str">
        <f>IF(AK892="","",VLOOKUP(AK892,ﾃﾞｰﾀ一覧!$AH$4:$AR$66,2,FALSE))</f>
        <v/>
      </c>
      <c r="AR892" s="1084"/>
      <c r="AS892" s="1084"/>
      <c r="AT892" s="643" t="str">
        <f>IF(AK892="","",VLOOKUP(AK892,ﾃﾞｰﾀ一覧!$AH$4:$AR$66,3,FALSE))</f>
        <v/>
      </c>
      <c r="AU892" s="644" t="str">
        <f>IF(AK892="","",VLOOKUP(AK892,ﾃﾞｰﾀ一覧!$AH$4:$AR$66,5,FALSE))</f>
        <v/>
      </c>
      <c r="AV892" s="1084"/>
      <c r="AW892" s="1084"/>
      <c r="AX892" s="643" t="str">
        <f>IF(AK892="","",VLOOKUP(AK892,ﾃﾞｰﾀ一覧!$AH$4:$AR$66,6,FALSE))</f>
        <v/>
      </c>
      <c r="AY892" s="649" t="str">
        <f>IF(AK892="","",VLOOKUP(AK892,ﾃﾞｰﾀ一覧!$AH$4:$AR$66,8,FALSE))</f>
        <v/>
      </c>
      <c r="AZ892" s="1084"/>
      <c r="BA892" s="1084"/>
      <c r="BB892" s="388" t="str">
        <f>IF(AK892="","",VLOOKUP(AK892,ﾃﾞｰﾀ一覧!$AH$4:$AR$66,9,FALSE))</f>
        <v/>
      </c>
      <c r="BF892" s="1124"/>
      <c r="BG892" s="1125"/>
      <c r="BH892" s="1125"/>
    </row>
    <row r="893" spans="2:60" ht="16.2" x14ac:dyDescent="0.2">
      <c r="B893" s="1103"/>
      <c r="C893" s="1104"/>
      <c r="D893" s="1303"/>
      <c r="E893" s="1304"/>
      <c r="F893" s="1094" t="str">
        <f t="shared" si="91"/>
        <v/>
      </c>
      <c r="G893" s="1095"/>
      <c r="H893" s="1095"/>
      <c r="I893" s="1095"/>
      <c r="J893" s="1095"/>
      <c r="K893" s="1095"/>
      <c r="L893" s="1095"/>
      <c r="M893" s="1095"/>
      <c r="N893" s="1095"/>
      <c r="O893" s="1095"/>
      <c r="P893" s="1095"/>
      <c r="Q893" s="1095"/>
      <c r="R893" s="1095"/>
      <c r="S893" s="1095"/>
      <c r="T893" s="1095"/>
      <c r="U893" s="1095"/>
      <c r="V893" s="1095"/>
      <c r="W893" s="1096"/>
      <c r="AA893" s="1100"/>
      <c r="AB893" s="1101"/>
      <c r="AC893" s="1102"/>
      <c r="AD893" s="1135"/>
      <c r="AE893" s="1136"/>
      <c r="AF893" s="1136"/>
      <c r="AG893" s="1137"/>
      <c r="AH893" s="1138"/>
      <c r="AI893" s="1139"/>
      <c r="AJ893" s="1140"/>
      <c r="AK893" s="1132"/>
      <c r="AL893" s="1133"/>
      <c r="AM893" s="1133"/>
      <c r="AN893" s="1133"/>
      <c r="AO893" s="1133"/>
      <c r="AP893" s="1134"/>
      <c r="AQ893" s="642" t="str">
        <f>IF(AK893="","",VLOOKUP(AK893,ﾃﾞｰﾀ一覧!$AH$4:$AR$66,2,FALSE))</f>
        <v/>
      </c>
      <c r="AR893" s="1084"/>
      <c r="AS893" s="1084"/>
      <c r="AT893" s="643" t="str">
        <f>IF(AK893="","",VLOOKUP(AK893,ﾃﾞｰﾀ一覧!$AH$4:$AR$66,3,FALSE))</f>
        <v/>
      </c>
      <c r="AU893" s="644" t="str">
        <f>IF(AK893="","",VLOOKUP(AK893,ﾃﾞｰﾀ一覧!$AH$4:$AR$66,5,FALSE))</f>
        <v/>
      </c>
      <c r="AV893" s="1084"/>
      <c r="AW893" s="1084"/>
      <c r="AX893" s="643" t="str">
        <f>IF(AK893="","",VLOOKUP(AK893,ﾃﾞｰﾀ一覧!$AH$4:$AR$66,6,FALSE))</f>
        <v/>
      </c>
      <c r="AY893" s="649" t="str">
        <f>IF(AK893="","",VLOOKUP(AK893,ﾃﾞｰﾀ一覧!$AH$4:$AR$66,8,FALSE))</f>
        <v/>
      </c>
      <c r="AZ893" s="1084"/>
      <c r="BA893" s="1084"/>
      <c r="BB893" s="388" t="str">
        <f>IF(AK893="","",VLOOKUP(AK893,ﾃﾞｰﾀ一覧!$AH$4:$AR$66,9,FALSE))</f>
        <v/>
      </c>
      <c r="BF893" s="1124"/>
      <c r="BG893" s="1125"/>
      <c r="BH893" s="1125"/>
    </row>
    <row r="894" spans="2:60" ht="16.2" x14ac:dyDescent="0.2">
      <c r="B894" s="1103"/>
      <c r="C894" s="1104"/>
      <c r="D894" s="1303"/>
      <c r="E894" s="1304"/>
      <c r="F894" s="1094" t="str">
        <f t="shared" si="91"/>
        <v/>
      </c>
      <c r="G894" s="1095"/>
      <c r="H894" s="1095"/>
      <c r="I894" s="1095"/>
      <c r="J894" s="1095"/>
      <c r="K894" s="1095"/>
      <c r="L894" s="1095"/>
      <c r="M894" s="1095"/>
      <c r="N894" s="1095"/>
      <c r="O894" s="1095"/>
      <c r="P894" s="1095"/>
      <c r="Q894" s="1095"/>
      <c r="R894" s="1095"/>
      <c r="S894" s="1095"/>
      <c r="T894" s="1095"/>
      <c r="U894" s="1095"/>
      <c r="V894" s="1095"/>
      <c r="W894" s="1096"/>
      <c r="AA894" s="1100"/>
      <c r="AB894" s="1101"/>
      <c r="AC894" s="1102"/>
      <c r="AD894" s="1135"/>
      <c r="AE894" s="1136"/>
      <c r="AF894" s="1136"/>
      <c r="AG894" s="1137"/>
      <c r="AH894" s="1138"/>
      <c r="AI894" s="1139"/>
      <c r="AJ894" s="1140"/>
      <c r="AK894" s="1132"/>
      <c r="AL894" s="1133"/>
      <c r="AM894" s="1133"/>
      <c r="AN894" s="1133"/>
      <c r="AO894" s="1133"/>
      <c r="AP894" s="1134"/>
      <c r="AQ894" s="642" t="str">
        <f>IF(AK894="","",VLOOKUP(AK894,ﾃﾞｰﾀ一覧!$AH$4:$AR$66,2,FALSE))</f>
        <v/>
      </c>
      <c r="AR894" s="1084"/>
      <c r="AS894" s="1084"/>
      <c r="AT894" s="643" t="str">
        <f>IF(AK894="","",VLOOKUP(AK894,ﾃﾞｰﾀ一覧!$AH$4:$AR$66,3,FALSE))</f>
        <v/>
      </c>
      <c r="AU894" s="644" t="str">
        <f>IF(AK894="","",VLOOKUP(AK894,ﾃﾞｰﾀ一覧!$AH$4:$AR$66,5,FALSE))</f>
        <v/>
      </c>
      <c r="AV894" s="1084"/>
      <c r="AW894" s="1084"/>
      <c r="AX894" s="643" t="str">
        <f>IF(AK894="","",VLOOKUP(AK894,ﾃﾞｰﾀ一覧!$AH$4:$AR$66,6,FALSE))</f>
        <v/>
      </c>
      <c r="AY894" s="649" t="str">
        <f>IF(AK894="","",VLOOKUP(AK894,ﾃﾞｰﾀ一覧!$AH$4:$AR$66,8,FALSE))</f>
        <v/>
      </c>
      <c r="AZ894" s="1084"/>
      <c r="BA894" s="1084"/>
      <c r="BB894" s="388" t="str">
        <f>IF(AK894="","",VLOOKUP(AK894,ﾃﾞｰﾀ一覧!$AH$4:$AR$66,9,FALSE))</f>
        <v/>
      </c>
      <c r="BF894" s="1124"/>
      <c r="BG894" s="1125"/>
      <c r="BH894" s="1125"/>
    </row>
    <row r="895" spans="2:60" ht="16.2" x14ac:dyDescent="0.2">
      <c r="B895" s="1103"/>
      <c r="C895" s="1104"/>
      <c r="D895" s="1303"/>
      <c r="E895" s="1304"/>
      <c r="F895" s="1094" t="str">
        <f t="shared" si="91"/>
        <v/>
      </c>
      <c r="G895" s="1095"/>
      <c r="H895" s="1095"/>
      <c r="I895" s="1095"/>
      <c r="J895" s="1095"/>
      <c r="K895" s="1095"/>
      <c r="L895" s="1095"/>
      <c r="M895" s="1095"/>
      <c r="N895" s="1095"/>
      <c r="O895" s="1095"/>
      <c r="P895" s="1095"/>
      <c r="Q895" s="1095"/>
      <c r="R895" s="1095"/>
      <c r="S895" s="1095"/>
      <c r="T895" s="1095"/>
      <c r="U895" s="1095"/>
      <c r="V895" s="1095"/>
      <c r="W895" s="1096"/>
      <c r="AA895" s="1100"/>
      <c r="AB895" s="1101"/>
      <c r="AC895" s="1102"/>
      <c r="AD895" s="1135"/>
      <c r="AE895" s="1136"/>
      <c r="AF895" s="1136"/>
      <c r="AG895" s="1137"/>
      <c r="AH895" s="1138"/>
      <c r="AI895" s="1139"/>
      <c r="AJ895" s="1140"/>
      <c r="AK895" s="1132"/>
      <c r="AL895" s="1133"/>
      <c r="AM895" s="1133"/>
      <c r="AN895" s="1133"/>
      <c r="AO895" s="1133"/>
      <c r="AP895" s="1134"/>
      <c r="AQ895" s="642" t="str">
        <f>IF(AK895="","",VLOOKUP(AK895,ﾃﾞｰﾀ一覧!$AH$4:$AR$66,2,FALSE))</f>
        <v/>
      </c>
      <c r="AR895" s="1084"/>
      <c r="AS895" s="1084"/>
      <c r="AT895" s="643" t="str">
        <f>IF(AK895="","",VLOOKUP(AK895,ﾃﾞｰﾀ一覧!$AH$4:$AR$66,3,FALSE))</f>
        <v/>
      </c>
      <c r="AU895" s="644" t="str">
        <f>IF(AK895="","",VLOOKUP(AK895,ﾃﾞｰﾀ一覧!$AH$4:$AR$66,5,FALSE))</f>
        <v/>
      </c>
      <c r="AV895" s="1084"/>
      <c r="AW895" s="1084"/>
      <c r="AX895" s="643" t="str">
        <f>IF(AK895="","",VLOOKUP(AK895,ﾃﾞｰﾀ一覧!$AH$4:$AR$66,6,FALSE))</f>
        <v/>
      </c>
      <c r="AY895" s="649" t="str">
        <f>IF(AK895="","",VLOOKUP(AK895,ﾃﾞｰﾀ一覧!$AH$4:$AR$66,8,FALSE))</f>
        <v/>
      </c>
      <c r="AZ895" s="1084"/>
      <c r="BA895" s="1084"/>
      <c r="BB895" s="388" t="str">
        <f>IF(AK895="","",VLOOKUP(AK895,ﾃﾞｰﾀ一覧!$AH$4:$AR$66,9,FALSE))</f>
        <v/>
      </c>
      <c r="BF895" s="1124"/>
      <c r="BG895" s="1125"/>
      <c r="BH895" s="1125"/>
    </row>
    <row r="896" spans="2:60" ht="16.2" x14ac:dyDescent="0.2">
      <c r="B896" s="1103"/>
      <c r="C896" s="1104"/>
      <c r="D896" s="1303"/>
      <c r="E896" s="1304"/>
      <c r="F896" s="1094" t="str">
        <f t="shared" si="91"/>
        <v/>
      </c>
      <c r="G896" s="1095"/>
      <c r="H896" s="1095"/>
      <c r="I896" s="1095"/>
      <c r="J896" s="1095"/>
      <c r="K896" s="1095"/>
      <c r="L896" s="1095"/>
      <c r="M896" s="1095"/>
      <c r="N896" s="1095"/>
      <c r="O896" s="1095"/>
      <c r="P896" s="1095"/>
      <c r="Q896" s="1095"/>
      <c r="R896" s="1095"/>
      <c r="S896" s="1095"/>
      <c r="T896" s="1095"/>
      <c r="U896" s="1095"/>
      <c r="V896" s="1095"/>
      <c r="W896" s="1096"/>
      <c r="AA896" s="1100"/>
      <c r="AB896" s="1101"/>
      <c r="AC896" s="1102"/>
      <c r="AD896" s="1135"/>
      <c r="AE896" s="1136"/>
      <c r="AF896" s="1136"/>
      <c r="AG896" s="1137"/>
      <c r="AH896" s="1138"/>
      <c r="AI896" s="1139"/>
      <c r="AJ896" s="1140"/>
      <c r="AK896" s="1132"/>
      <c r="AL896" s="1133"/>
      <c r="AM896" s="1133"/>
      <c r="AN896" s="1133"/>
      <c r="AO896" s="1133"/>
      <c r="AP896" s="1134"/>
      <c r="AQ896" s="642" t="str">
        <f>IF(AK896="","",VLOOKUP(AK896,ﾃﾞｰﾀ一覧!$AH$4:$AR$66,2,FALSE))</f>
        <v/>
      </c>
      <c r="AR896" s="1084"/>
      <c r="AS896" s="1084"/>
      <c r="AT896" s="643" t="str">
        <f>IF(AK896="","",VLOOKUP(AK896,ﾃﾞｰﾀ一覧!$AH$4:$AR$66,3,FALSE))</f>
        <v/>
      </c>
      <c r="AU896" s="644" t="str">
        <f>IF(AK896="","",VLOOKUP(AK896,ﾃﾞｰﾀ一覧!$AH$4:$AR$66,5,FALSE))</f>
        <v/>
      </c>
      <c r="AV896" s="1084"/>
      <c r="AW896" s="1084"/>
      <c r="AX896" s="643" t="str">
        <f>IF(AK896="","",VLOOKUP(AK896,ﾃﾞｰﾀ一覧!$AH$4:$AR$66,6,FALSE))</f>
        <v/>
      </c>
      <c r="AY896" s="649" t="str">
        <f>IF(AK896="","",VLOOKUP(AK896,ﾃﾞｰﾀ一覧!$AH$4:$AR$66,8,FALSE))</f>
        <v/>
      </c>
      <c r="AZ896" s="1084"/>
      <c r="BA896" s="1084"/>
      <c r="BB896" s="388" t="str">
        <f>IF(AK896="","",VLOOKUP(AK896,ﾃﾞｰﾀ一覧!$AH$4:$AR$66,9,FALSE))</f>
        <v/>
      </c>
      <c r="BF896" s="1124"/>
      <c r="BG896" s="1125"/>
      <c r="BH896" s="1125"/>
    </row>
    <row r="897" spans="2:60" ht="16.2" x14ac:dyDescent="0.2">
      <c r="B897" s="1103"/>
      <c r="C897" s="1104"/>
      <c r="D897" s="1303"/>
      <c r="E897" s="1304"/>
      <c r="F897" s="1094" t="str">
        <f t="shared" si="91"/>
        <v/>
      </c>
      <c r="G897" s="1095"/>
      <c r="H897" s="1095"/>
      <c r="I897" s="1095"/>
      <c r="J897" s="1095"/>
      <c r="K897" s="1095"/>
      <c r="L897" s="1095"/>
      <c r="M897" s="1095"/>
      <c r="N897" s="1095"/>
      <c r="O897" s="1095"/>
      <c r="P897" s="1095"/>
      <c r="Q897" s="1095"/>
      <c r="R897" s="1095"/>
      <c r="S897" s="1095"/>
      <c r="T897" s="1095"/>
      <c r="U897" s="1095"/>
      <c r="V897" s="1095"/>
      <c r="W897" s="1096"/>
      <c r="AA897" s="1100"/>
      <c r="AB897" s="1101"/>
      <c r="AC897" s="1102"/>
      <c r="AD897" s="1135"/>
      <c r="AE897" s="1136"/>
      <c r="AF897" s="1136"/>
      <c r="AG897" s="1137"/>
      <c r="AH897" s="1138"/>
      <c r="AI897" s="1139"/>
      <c r="AJ897" s="1140"/>
      <c r="AK897" s="1132"/>
      <c r="AL897" s="1133"/>
      <c r="AM897" s="1133"/>
      <c r="AN897" s="1133"/>
      <c r="AO897" s="1133"/>
      <c r="AP897" s="1134"/>
      <c r="AQ897" s="642" t="str">
        <f>IF(AK897="","",VLOOKUP(AK897,ﾃﾞｰﾀ一覧!$AH$4:$AR$66,2,FALSE))</f>
        <v/>
      </c>
      <c r="AR897" s="1084"/>
      <c r="AS897" s="1084"/>
      <c r="AT897" s="643" t="str">
        <f>IF(AK897="","",VLOOKUP(AK897,ﾃﾞｰﾀ一覧!$AH$4:$AR$66,3,FALSE))</f>
        <v/>
      </c>
      <c r="AU897" s="644" t="str">
        <f>IF(AK897="","",VLOOKUP(AK897,ﾃﾞｰﾀ一覧!$AH$4:$AR$66,5,FALSE))</f>
        <v/>
      </c>
      <c r="AV897" s="1084"/>
      <c r="AW897" s="1084"/>
      <c r="AX897" s="643" t="str">
        <f>IF(AK897="","",VLOOKUP(AK897,ﾃﾞｰﾀ一覧!$AH$4:$AR$66,6,FALSE))</f>
        <v/>
      </c>
      <c r="AY897" s="649" t="str">
        <f>IF(AK897="","",VLOOKUP(AK897,ﾃﾞｰﾀ一覧!$AH$4:$AR$66,8,FALSE))</f>
        <v/>
      </c>
      <c r="AZ897" s="1084"/>
      <c r="BA897" s="1084"/>
      <c r="BB897" s="388" t="str">
        <f>IF(AK897="","",VLOOKUP(AK897,ﾃﾞｰﾀ一覧!$AH$4:$AR$66,9,FALSE))</f>
        <v/>
      </c>
      <c r="BF897" s="1124"/>
      <c r="BG897" s="1125"/>
      <c r="BH897" s="1125"/>
    </row>
    <row r="898" spans="2:60" ht="16.2" x14ac:dyDescent="0.2">
      <c r="B898" s="1103"/>
      <c r="C898" s="1104"/>
      <c r="D898" s="1303"/>
      <c r="E898" s="1304"/>
      <c r="F898" s="1094" t="str">
        <f t="shared" si="91"/>
        <v/>
      </c>
      <c r="G898" s="1095"/>
      <c r="H898" s="1095"/>
      <c r="I898" s="1095"/>
      <c r="J898" s="1095"/>
      <c r="K898" s="1095"/>
      <c r="L898" s="1095"/>
      <c r="M898" s="1095"/>
      <c r="N898" s="1095"/>
      <c r="O898" s="1095"/>
      <c r="P898" s="1095"/>
      <c r="Q898" s="1095"/>
      <c r="R898" s="1095"/>
      <c r="S898" s="1095"/>
      <c r="T898" s="1095"/>
      <c r="U898" s="1095"/>
      <c r="V898" s="1095"/>
      <c r="W898" s="1096"/>
      <c r="AA898" s="1100"/>
      <c r="AB898" s="1101"/>
      <c r="AC898" s="1102"/>
      <c r="AD898" s="1135"/>
      <c r="AE898" s="1136"/>
      <c r="AF898" s="1136"/>
      <c r="AG898" s="1137"/>
      <c r="AH898" s="1138"/>
      <c r="AI898" s="1139"/>
      <c r="AJ898" s="1140"/>
      <c r="AK898" s="1132"/>
      <c r="AL898" s="1133"/>
      <c r="AM898" s="1133"/>
      <c r="AN898" s="1133"/>
      <c r="AO898" s="1133"/>
      <c r="AP898" s="1134"/>
      <c r="AQ898" s="642" t="str">
        <f>IF(AK898="","",VLOOKUP(AK898,ﾃﾞｰﾀ一覧!$AH$4:$AR$66,2,FALSE))</f>
        <v/>
      </c>
      <c r="AR898" s="1084"/>
      <c r="AS898" s="1084"/>
      <c r="AT898" s="643" t="str">
        <f>IF(AK898="","",VLOOKUP(AK898,ﾃﾞｰﾀ一覧!$AH$4:$AR$66,3,FALSE))</f>
        <v/>
      </c>
      <c r="AU898" s="644" t="str">
        <f>IF(AK898="","",VLOOKUP(AK898,ﾃﾞｰﾀ一覧!$AH$4:$AR$66,5,FALSE))</f>
        <v/>
      </c>
      <c r="AV898" s="1084"/>
      <c r="AW898" s="1084"/>
      <c r="AX898" s="643" t="str">
        <f>IF(AK898="","",VLOOKUP(AK898,ﾃﾞｰﾀ一覧!$AH$4:$AR$66,6,FALSE))</f>
        <v/>
      </c>
      <c r="AY898" s="649" t="str">
        <f>IF(AK898="","",VLOOKUP(AK898,ﾃﾞｰﾀ一覧!$AH$4:$AR$66,8,FALSE))</f>
        <v/>
      </c>
      <c r="AZ898" s="1084"/>
      <c r="BA898" s="1084"/>
      <c r="BB898" s="388" t="str">
        <f>IF(AK898="","",VLOOKUP(AK898,ﾃﾞｰﾀ一覧!$AH$4:$AR$66,9,FALSE))</f>
        <v/>
      </c>
      <c r="BF898" s="1124"/>
      <c r="BG898" s="1125"/>
      <c r="BH898" s="1125"/>
    </row>
    <row r="899" spans="2:60" ht="16.2" x14ac:dyDescent="0.2">
      <c r="B899" s="1103"/>
      <c r="C899" s="1104"/>
      <c r="D899" s="1303"/>
      <c r="E899" s="1304"/>
      <c r="F899" s="1094" t="str">
        <f t="shared" si="91"/>
        <v/>
      </c>
      <c r="G899" s="1095"/>
      <c r="H899" s="1095"/>
      <c r="I899" s="1095"/>
      <c r="J899" s="1095"/>
      <c r="K899" s="1095"/>
      <c r="L899" s="1095"/>
      <c r="M899" s="1095"/>
      <c r="N899" s="1095"/>
      <c r="O899" s="1095"/>
      <c r="P899" s="1095"/>
      <c r="Q899" s="1095"/>
      <c r="R899" s="1095"/>
      <c r="S899" s="1095"/>
      <c r="T899" s="1095"/>
      <c r="U899" s="1095"/>
      <c r="V899" s="1095"/>
      <c r="W899" s="1096"/>
      <c r="AA899" s="1100"/>
      <c r="AB899" s="1101"/>
      <c r="AC899" s="1102"/>
      <c r="AD899" s="1135"/>
      <c r="AE899" s="1136"/>
      <c r="AF899" s="1136"/>
      <c r="AG899" s="1137"/>
      <c r="AH899" s="1138"/>
      <c r="AI899" s="1139"/>
      <c r="AJ899" s="1140"/>
      <c r="AK899" s="1132"/>
      <c r="AL899" s="1133"/>
      <c r="AM899" s="1133"/>
      <c r="AN899" s="1133"/>
      <c r="AO899" s="1133"/>
      <c r="AP899" s="1134"/>
      <c r="AQ899" s="642" t="str">
        <f>IF(AK899="","",VLOOKUP(AK899,ﾃﾞｰﾀ一覧!$AH$4:$AR$66,2,FALSE))</f>
        <v/>
      </c>
      <c r="AR899" s="1084"/>
      <c r="AS899" s="1084"/>
      <c r="AT899" s="643" t="str">
        <f>IF(AK899="","",VLOOKUP(AK899,ﾃﾞｰﾀ一覧!$AH$4:$AR$66,3,FALSE))</f>
        <v/>
      </c>
      <c r="AU899" s="644" t="str">
        <f>IF(AK899="","",VLOOKUP(AK899,ﾃﾞｰﾀ一覧!$AH$4:$AR$66,5,FALSE))</f>
        <v/>
      </c>
      <c r="AV899" s="1084"/>
      <c r="AW899" s="1084"/>
      <c r="AX899" s="643" t="str">
        <f>IF(AK899="","",VLOOKUP(AK899,ﾃﾞｰﾀ一覧!$AH$4:$AR$66,6,FALSE))</f>
        <v/>
      </c>
      <c r="AY899" s="649" t="str">
        <f>IF(AK899="","",VLOOKUP(AK899,ﾃﾞｰﾀ一覧!$AH$4:$AR$66,8,FALSE))</f>
        <v/>
      </c>
      <c r="AZ899" s="1084"/>
      <c r="BA899" s="1084"/>
      <c r="BB899" s="388" t="str">
        <f>IF(AK899="","",VLOOKUP(AK899,ﾃﾞｰﾀ一覧!$AH$4:$AR$66,9,FALSE))</f>
        <v/>
      </c>
      <c r="BF899" s="1124"/>
      <c r="BG899" s="1125"/>
      <c r="BH899" s="1125"/>
    </row>
    <row r="900" spans="2:60" ht="16.2" x14ac:dyDescent="0.2">
      <c r="B900" s="1103"/>
      <c r="C900" s="1104"/>
      <c r="D900" s="1303"/>
      <c r="E900" s="1304"/>
      <c r="F900" s="1094" t="str">
        <f t="shared" si="91"/>
        <v/>
      </c>
      <c r="G900" s="1095"/>
      <c r="H900" s="1095"/>
      <c r="I900" s="1095"/>
      <c r="J900" s="1095"/>
      <c r="K900" s="1095"/>
      <c r="L900" s="1095"/>
      <c r="M900" s="1095"/>
      <c r="N900" s="1095"/>
      <c r="O900" s="1095"/>
      <c r="P900" s="1095"/>
      <c r="Q900" s="1095"/>
      <c r="R900" s="1095"/>
      <c r="S900" s="1095"/>
      <c r="T900" s="1095"/>
      <c r="U900" s="1095"/>
      <c r="V900" s="1095"/>
      <c r="W900" s="1096"/>
      <c r="AA900" s="1100"/>
      <c r="AB900" s="1101"/>
      <c r="AC900" s="1102"/>
      <c r="AD900" s="1135"/>
      <c r="AE900" s="1136"/>
      <c r="AF900" s="1136"/>
      <c r="AG900" s="1137"/>
      <c r="AH900" s="1138"/>
      <c r="AI900" s="1139"/>
      <c r="AJ900" s="1140"/>
      <c r="AK900" s="1132"/>
      <c r="AL900" s="1133"/>
      <c r="AM900" s="1133"/>
      <c r="AN900" s="1133"/>
      <c r="AO900" s="1133"/>
      <c r="AP900" s="1134"/>
      <c r="AQ900" s="642" t="str">
        <f>IF(AK900="","",VLOOKUP(AK900,ﾃﾞｰﾀ一覧!$AH$4:$AR$66,2,FALSE))</f>
        <v/>
      </c>
      <c r="AR900" s="1084"/>
      <c r="AS900" s="1084"/>
      <c r="AT900" s="643" t="str">
        <f>IF(AK900="","",VLOOKUP(AK900,ﾃﾞｰﾀ一覧!$AH$4:$AR$66,3,FALSE))</f>
        <v/>
      </c>
      <c r="AU900" s="644" t="str">
        <f>IF(AK900="","",VLOOKUP(AK900,ﾃﾞｰﾀ一覧!$AH$4:$AR$66,5,FALSE))</f>
        <v/>
      </c>
      <c r="AV900" s="1084"/>
      <c r="AW900" s="1084"/>
      <c r="AX900" s="643" t="str">
        <f>IF(AK900="","",VLOOKUP(AK900,ﾃﾞｰﾀ一覧!$AH$4:$AR$66,6,FALSE))</f>
        <v/>
      </c>
      <c r="AY900" s="649" t="str">
        <f>IF(AK900="","",VLOOKUP(AK900,ﾃﾞｰﾀ一覧!$AH$4:$AR$66,8,FALSE))</f>
        <v/>
      </c>
      <c r="AZ900" s="1084"/>
      <c r="BA900" s="1084"/>
      <c r="BB900" s="388" t="str">
        <f>IF(AK900="","",VLOOKUP(AK900,ﾃﾞｰﾀ一覧!$AH$4:$AR$66,9,FALSE))</f>
        <v/>
      </c>
      <c r="BF900" s="1124"/>
      <c r="BG900" s="1125"/>
      <c r="BH900" s="1125"/>
    </row>
    <row r="901" spans="2:60" ht="16.2" x14ac:dyDescent="0.2">
      <c r="B901" s="1103"/>
      <c r="C901" s="1104"/>
      <c r="D901" s="1303"/>
      <c r="E901" s="1304"/>
      <c r="F901" s="1094" t="str">
        <f t="shared" si="91"/>
        <v/>
      </c>
      <c r="G901" s="1095"/>
      <c r="H901" s="1095"/>
      <c r="I901" s="1095"/>
      <c r="J901" s="1095"/>
      <c r="K901" s="1095"/>
      <c r="L901" s="1095"/>
      <c r="M901" s="1095"/>
      <c r="N901" s="1095"/>
      <c r="O901" s="1095"/>
      <c r="P901" s="1095"/>
      <c r="Q901" s="1095"/>
      <c r="R901" s="1095"/>
      <c r="S901" s="1095"/>
      <c r="T901" s="1095"/>
      <c r="U901" s="1095"/>
      <c r="V901" s="1095"/>
      <c r="W901" s="1096"/>
      <c r="AA901" s="1100"/>
      <c r="AB901" s="1101"/>
      <c r="AC901" s="1102"/>
      <c r="AD901" s="1135"/>
      <c r="AE901" s="1136"/>
      <c r="AF901" s="1136"/>
      <c r="AG901" s="1137"/>
      <c r="AH901" s="1138"/>
      <c r="AI901" s="1139"/>
      <c r="AJ901" s="1140"/>
      <c r="AK901" s="1132"/>
      <c r="AL901" s="1133"/>
      <c r="AM901" s="1133"/>
      <c r="AN901" s="1133"/>
      <c r="AO901" s="1133"/>
      <c r="AP901" s="1134"/>
      <c r="AQ901" s="642" t="str">
        <f>IF(AK901="","",VLOOKUP(AK901,ﾃﾞｰﾀ一覧!$AH$4:$AR$66,2,FALSE))</f>
        <v/>
      </c>
      <c r="AR901" s="1084"/>
      <c r="AS901" s="1084"/>
      <c r="AT901" s="643" t="str">
        <f>IF(AK901="","",VLOOKUP(AK901,ﾃﾞｰﾀ一覧!$AH$4:$AR$66,3,FALSE))</f>
        <v/>
      </c>
      <c r="AU901" s="644" t="str">
        <f>IF(AK901="","",VLOOKUP(AK901,ﾃﾞｰﾀ一覧!$AH$4:$AR$66,5,FALSE))</f>
        <v/>
      </c>
      <c r="AV901" s="1084"/>
      <c r="AW901" s="1084"/>
      <c r="AX901" s="643" t="str">
        <f>IF(AK901="","",VLOOKUP(AK901,ﾃﾞｰﾀ一覧!$AH$4:$AR$66,6,FALSE))</f>
        <v/>
      </c>
      <c r="AY901" s="649" t="str">
        <f>IF(AK901="","",VLOOKUP(AK901,ﾃﾞｰﾀ一覧!$AH$4:$AR$66,8,FALSE))</f>
        <v/>
      </c>
      <c r="AZ901" s="1084"/>
      <c r="BA901" s="1084"/>
      <c r="BB901" s="388" t="str">
        <f>IF(AK901="","",VLOOKUP(AK901,ﾃﾞｰﾀ一覧!$AH$4:$AR$66,9,FALSE))</f>
        <v/>
      </c>
      <c r="BF901" s="1124"/>
      <c r="BG901" s="1125"/>
      <c r="BH901" s="1125"/>
    </row>
    <row r="902" spans="2:60" ht="16.2" x14ac:dyDescent="0.2">
      <c r="B902" s="1103"/>
      <c r="C902" s="1104"/>
      <c r="D902" s="1303"/>
      <c r="E902" s="1304"/>
      <c r="F902" s="1094" t="str">
        <f t="shared" si="91"/>
        <v/>
      </c>
      <c r="G902" s="1095"/>
      <c r="H902" s="1095"/>
      <c r="I902" s="1095"/>
      <c r="J902" s="1095"/>
      <c r="K902" s="1095"/>
      <c r="L902" s="1095"/>
      <c r="M902" s="1095"/>
      <c r="N902" s="1095"/>
      <c r="O902" s="1095"/>
      <c r="P902" s="1095"/>
      <c r="Q902" s="1095"/>
      <c r="R902" s="1095"/>
      <c r="S902" s="1095"/>
      <c r="T902" s="1095"/>
      <c r="U902" s="1095"/>
      <c r="V902" s="1095"/>
      <c r="W902" s="1096"/>
      <c r="AA902" s="1100"/>
      <c r="AB902" s="1101"/>
      <c r="AC902" s="1102"/>
      <c r="AD902" s="1135"/>
      <c r="AE902" s="1136"/>
      <c r="AF902" s="1136"/>
      <c r="AG902" s="1137"/>
      <c r="AH902" s="1138"/>
      <c r="AI902" s="1139"/>
      <c r="AJ902" s="1140"/>
      <c r="AK902" s="1132"/>
      <c r="AL902" s="1133"/>
      <c r="AM902" s="1133"/>
      <c r="AN902" s="1133"/>
      <c r="AO902" s="1133"/>
      <c r="AP902" s="1134"/>
      <c r="AQ902" s="642" t="str">
        <f>IF(AK902="","",VLOOKUP(AK902,ﾃﾞｰﾀ一覧!$AH$4:$AR$66,2,FALSE))</f>
        <v/>
      </c>
      <c r="AR902" s="1084"/>
      <c r="AS902" s="1084"/>
      <c r="AT902" s="643" t="str">
        <f>IF(AK902="","",VLOOKUP(AK902,ﾃﾞｰﾀ一覧!$AH$4:$AR$66,3,FALSE))</f>
        <v/>
      </c>
      <c r="AU902" s="644" t="str">
        <f>IF(AK902="","",VLOOKUP(AK902,ﾃﾞｰﾀ一覧!$AH$4:$AR$66,5,FALSE))</f>
        <v/>
      </c>
      <c r="AV902" s="1084"/>
      <c r="AW902" s="1084"/>
      <c r="AX902" s="643" t="str">
        <f>IF(AK902="","",VLOOKUP(AK902,ﾃﾞｰﾀ一覧!$AH$4:$AR$66,6,FALSE))</f>
        <v/>
      </c>
      <c r="AY902" s="649" t="str">
        <f>IF(AK902="","",VLOOKUP(AK902,ﾃﾞｰﾀ一覧!$AH$4:$AR$66,8,FALSE))</f>
        <v/>
      </c>
      <c r="AZ902" s="1084"/>
      <c r="BA902" s="1084"/>
      <c r="BB902" s="388" t="str">
        <f>IF(AK902="","",VLOOKUP(AK902,ﾃﾞｰﾀ一覧!$AH$4:$AR$66,9,FALSE))</f>
        <v/>
      </c>
      <c r="BF902" s="1124"/>
      <c r="BG902" s="1125"/>
      <c r="BH902" s="1125"/>
    </row>
    <row r="903" spans="2:60" ht="16.2" x14ac:dyDescent="0.2">
      <c r="B903" s="1103"/>
      <c r="C903" s="1104"/>
      <c r="D903" s="1303"/>
      <c r="E903" s="1304"/>
      <c r="F903" s="1094" t="str">
        <f t="shared" si="91"/>
        <v/>
      </c>
      <c r="G903" s="1095"/>
      <c r="H903" s="1095"/>
      <c r="I903" s="1095"/>
      <c r="J903" s="1095"/>
      <c r="K903" s="1095"/>
      <c r="L903" s="1095"/>
      <c r="M903" s="1095"/>
      <c r="N903" s="1095"/>
      <c r="O903" s="1095"/>
      <c r="P903" s="1095"/>
      <c r="Q903" s="1095"/>
      <c r="R903" s="1095"/>
      <c r="S903" s="1095"/>
      <c r="T903" s="1095"/>
      <c r="U903" s="1095"/>
      <c r="V903" s="1095"/>
      <c r="W903" s="1096"/>
      <c r="AA903" s="1100"/>
      <c r="AB903" s="1101"/>
      <c r="AC903" s="1102"/>
      <c r="AD903" s="1135"/>
      <c r="AE903" s="1136"/>
      <c r="AF903" s="1136"/>
      <c r="AG903" s="1137"/>
      <c r="AH903" s="1138"/>
      <c r="AI903" s="1139"/>
      <c r="AJ903" s="1140"/>
      <c r="AK903" s="1132"/>
      <c r="AL903" s="1133"/>
      <c r="AM903" s="1133"/>
      <c r="AN903" s="1133"/>
      <c r="AO903" s="1133"/>
      <c r="AP903" s="1134"/>
      <c r="AQ903" s="642" t="str">
        <f>IF(AK903="","",VLOOKUP(AK903,ﾃﾞｰﾀ一覧!$AH$4:$AR$66,2,FALSE))</f>
        <v/>
      </c>
      <c r="AR903" s="1084"/>
      <c r="AS903" s="1084"/>
      <c r="AT903" s="643" t="str">
        <f>IF(AK903="","",VLOOKUP(AK903,ﾃﾞｰﾀ一覧!$AH$4:$AR$66,3,FALSE))</f>
        <v/>
      </c>
      <c r="AU903" s="644" t="str">
        <f>IF(AK903="","",VLOOKUP(AK903,ﾃﾞｰﾀ一覧!$AH$4:$AR$66,5,FALSE))</f>
        <v/>
      </c>
      <c r="AV903" s="1084"/>
      <c r="AW903" s="1084"/>
      <c r="AX903" s="643" t="str">
        <f>IF(AK903="","",VLOOKUP(AK903,ﾃﾞｰﾀ一覧!$AH$4:$AR$66,6,FALSE))</f>
        <v/>
      </c>
      <c r="AY903" s="649" t="str">
        <f>IF(AK903="","",VLOOKUP(AK903,ﾃﾞｰﾀ一覧!$AH$4:$AR$66,8,FALSE))</f>
        <v/>
      </c>
      <c r="AZ903" s="1084"/>
      <c r="BA903" s="1084"/>
      <c r="BB903" s="388" t="str">
        <f>IF(AK903="","",VLOOKUP(AK903,ﾃﾞｰﾀ一覧!$AH$4:$AR$66,9,FALSE))</f>
        <v/>
      </c>
      <c r="BF903" s="1124"/>
      <c r="BG903" s="1125"/>
      <c r="BH903" s="1125"/>
    </row>
    <row r="904" spans="2:60" ht="16.2" x14ac:dyDescent="0.2">
      <c r="B904" s="1103"/>
      <c r="C904" s="1104"/>
      <c r="D904" s="1303"/>
      <c r="E904" s="1304"/>
      <c r="F904" s="1094" t="str">
        <f t="shared" si="91"/>
        <v/>
      </c>
      <c r="G904" s="1095"/>
      <c r="H904" s="1095"/>
      <c r="I904" s="1095"/>
      <c r="J904" s="1095"/>
      <c r="K904" s="1095"/>
      <c r="L904" s="1095"/>
      <c r="M904" s="1095"/>
      <c r="N904" s="1095"/>
      <c r="O904" s="1095"/>
      <c r="P904" s="1095"/>
      <c r="Q904" s="1095"/>
      <c r="R904" s="1095"/>
      <c r="S904" s="1095"/>
      <c r="T904" s="1095"/>
      <c r="U904" s="1095"/>
      <c r="V904" s="1095"/>
      <c r="W904" s="1096"/>
      <c r="AA904" s="1100"/>
      <c r="AB904" s="1101"/>
      <c r="AC904" s="1102"/>
      <c r="AD904" s="1135"/>
      <c r="AE904" s="1136"/>
      <c r="AF904" s="1136"/>
      <c r="AG904" s="1137"/>
      <c r="AH904" s="1138"/>
      <c r="AI904" s="1139"/>
      <c r="AJ904" s="1140"/>
      <c r="AK904" s="1132"/>
      <c r="AL904" s="1133"/>
      <c r="AM904" s="1133"/>
      <c r="AN904" s="1133"/>
      <c r="AO904" s="1133"/>
      <c r="AP904" s="1134"/>
      <c r="AQ904" s="642" t="str">
        <f>IF(AK904="","",VLOOKUP(AK904,ﾃﾞｰﾀ一覧!$AH$4:$AR$66,2,FALSE))</f>
        <v/>
      </c>
      <c r="AR904" s="1084"/>
      <c r="AS904" s="1084"/>
      <c r="AT904" s="643" t="str">
        <f>IF(AK904="","",VLOOKUP(AK904,ﾃﾞｰﾀ一覧!$AH$4:$AR$66,3,FALSE))</f>
        <v/>
      </c>
      <c r="AU904" s="644" t="str">
        <f>IF(AK904="","",VLOOKUP(AK904,ﾃﾞｰﾀ一覧!$AH$4:$AR$66,5,FALSE))</f>
        <v/>
      </c>
      <c r="AV904" s="1084"/>
      <c r="AW904" s="1084"/>
      <c r="AX904" s="643" t="str">
        <f>IF(AK904="","",VLOOKUP(AK904,ﾃﾞｰﾀ一覧!$AH$4:$AR$66,6,FALSE))</f>
        <v/>
      </c>
      <c r="AY904" s="649" t="str">
        <f>IF(AK904="","",VLOOKUP(AK904,ﾃﾞｰﾀ一覧!$AH$4:$AR$66,8,FALSE))</f>
        <v/>
      </c>
      <c r="AZ904" s="1084"/>
      <c r="BA904" s="1084"/>
      <c r="BB904" s="388" t="str">
        <f>IF(AK904="","",VLOOKUP(AK904,ﾃﾞｰﾀ一覧!$AH$4:$AR$66,9,FALSE))</f>
        <v/>
      </c>
      <c r="BF904" s="1124"/>
      <c r="BG904" s="1125"/>
      <c r="BH904" s="1125"/>
    </row>
    <row r="905" spans="2:60" ht="16.2" x14ac:dyDescent="0.2">
      <c r="B905" s="1103"/>
      <c r="C905" s="1104"/>
      <c r="D905" s="1303"/>
      <c r="E905" s="1304"/>
      <c r="F905" s="1094" t="str">
        <f t="shared" si="91"/>
        <v/>
      </c>
      <c r="G905" s="1095"/>
      <c r="H905" s="1095"/>
      <c r="I905" s="1095"/>
      <c r="J905" s="1095"/>
      <c r="K905" s="1095"/>
      <c r="L905" s="1095"/>
      <c r="M905" s="1095"/>
      <c r="N905" s="1095"/>
      <c r="O905" s="1095"/>
      <c r="P905" s="1095"/>
      <c r="Q905" s="1095"/>
      <c r="R905" s="1095"/>
      <c r="S905" s="1095"/>
      <c r="T905" s="1095"/>
      <c r="U905" s="1095"/>
      <c r="V905" s="1095"/>
      <c r="W905" s="1096"/>
      <c r="AA905" s="1100"/>
      <c r="AB905" s="1101"/>
      <c r="AC905" s="1102"/>
      <c r="AD905" s="1135"/>
      <c r="AE905" s="1136"/>
      <c r="AF905" s="1136"/>
      <c r="AG905" s="1137"/>
      <c r="AH905" s="1138"/>
      <c r="AI905" s="1139"/>
      <c r="AJ905" s="1140"/>
      <c r="AK905" s="1132"/>
      <c r="AL905" s="1133"/>
      <c r="AM905" s="1133"/>
      <c r="AN905" s="1133"/>
      <c r="AO905" s="1133"/>
      <c r="AP905" s="1134"/>
      <c r="AQ905" s="642" t="str">
        <f>IF(AK905="","",VLOOKUP(AK905,ﾃﾞｰﾀ一覧!$AH$4:$AR$66,2,FALSE))</f>
        <v/>
      </c>
      <c r="AR905" s="1084"/>
      <c r="AS905" s="1084"/>
      <c r="AT905" s="643" t="str">
        <f>IF(AK905="","",VLOOKUP(AK905,ﾃﾞｰﾀ一覧!$AH$4:$AR$66,3,FALSE))</f>
        <v/>
      </c>
      <c r="AU905" s="644" t="str">
        <f>IF(AK905="","",VLOOKUP(AK905,ﾃﾞｰﾀ一覧!$AH$4:$AR$66,5,FALSE))</f>
        <v/>
      </c>
      <c r="AV905" s="1084"/>
      <c r="AW905" s="1084"/>
      <c r="AX905" s="643" t="str">
        <f>IF(AK905="","",VLOOKUP(AK905,ﾃﾞｰﾀ一覧!$AH$4:$AR$66,6,FALSE))</f>
        <v/>
      </c>
      <c r="AY905" s="649" t="str">
        <f>IF(AK905="","",VLOOKUP(AK905,ﾃﾞｰﾀ一覧!$AH$4:$AR$66,8,FALSE))</f>
        <v/>
      </c>
      <c r="AZ905" s="1084"/>
      <c r="BA905" s="1084"/>
      <c r="BB905" s="388" t="str">
        <f>IF(AK905="","",VLOOKUP(AK905,ﾃﾞｰﾀ一覧!$AH$4:$AR$66,9,FALSE))</f>
        <v/>
      </c>
      <c r="BF905" s="1124"/>
      <c r="BG905" s="1125"/>
      <c r="BH905" s="1125"/>
    </row>
    <row r="906" spans="2:60" ht="16.2" x14ac:dyDescent="0.2">
      <c r="B906" s="1103"/>
      <c r="C906" s="1104"/>
      <c r="D906" s="1303"/>
      <c r="E906" s="1304"/>
      <c r="F906" s="1094" t="str">
        <f t="shared" si="91"/>
        <v/>
      </c>
      <c r="G906" s="1095"/>
      <c r="H906" s="1095"/>
      <c r="I906" s="1095"/>
      <c r="J906" s="1095"/>
      <c r="K906" s="1095"/>
      <c r="L906" s="1095"/>
      <c r="M906" s="1095"/>
      <c r="N906" s="1095"/>
      <c r="O906" s="1095"/>
      <c r="P906" s="1095"/>
      <c r="Q906" s="1095"/>
      <c r="R906" s="1095"/>
      <c r="S906" s="1095"/>
      <c r="T906" s="1095"/>
      <c r="U906" s="1095"/>
      <c r="V906" s="1095"/>
      <c r="W906" s="1096"/>
      <c r="AA906" s="1100"/>
      <c r="AB906" s="1101"/>
      <c r="AC906" s="1102"/>
      <c r="AD906" s="1135"/>
      <c r="AE906" s="1136"/>
      <c r="AF906" s="1136"/>
      <c r="AG906" s="1137"/>
      <c r="AH906" s="1138"/>
      <c r="AI906" s="1139"/>
      <c r="AJ906" s="1140"/>
      <c r="AK906" s="1132"/>
      <c r="AL906" s="1133"/>
      <c r="AM906" s="1133"/>
      <c r="AN906" s="1133"/>
      <c r="AO906" s="1133"/>
      <c r="AP906" s="1134"/>
      <c r="AQ906" s="642" t="str">
        <f>IF(AK906="","",VLOOKUP(AK906,ﾃﾞｰﾀ一覧!$AH$4:$AR$66,2,FALSE))</f>
        <v/>
      </c>
      <c r="AR906" s="1084"/>
      <c r="AS906" s="1084"/>
      <c r="AT906" s="643" t="str">
        <f>IF(AK906="","",VLOOKUP(AK906,ﾃﾞｰﾀ一覧!$AH$4:$AR$66,3,FALSE))</f>
        <v/>
      </c>
      <c r="AU906" s="644" t="str">
        <f>IF(AK906="","",VLOOKUP(AK906,ﾃﾞｰﾀ一覧!$AH$4:$AR$66,5,FALSE))</f>
        <v/>
      </c>
      <c r="AV906" s="1084"/>
      <c r="AW906" s="1084"/>
      <c r="AX906" s="643" t="str">
        <f>IF(AK906="","",VLOOKUP(AK906,ﾃﾞｰﾀ一覧!$AH$4:$AR$66,6,FALSE))</f>
        <v/>
      </c>
      <c r="AY906" s="649" t="str">
        <f>IF(AK906="","",VLOOKUP(AK906,ﾃﾞｰﾀ一覧!$AH$4:$AR$66,8,FALSE))</f>
        <v/>
      </c>
      <c r="AZ906" s="1084"/>
      <c r="BA906" s="1084"/>
      <c r="BB906" s="388" t="str">
        <f>IF(AK906="","",VLOOKUP(AK906,ﾃﾞｰﾀ一覧!$AH$4:$AR$66,9,FALSE))</f>
        <v/>
      </c>
      <c r="BF906" s="1124"/>
      <c r="BG906" s="1125"/>
      <c r="BH906" s="1125"/>
    </row>
    <row r="907" spans="2:60" ht="16.2" x14ac:dyDescent="0.2">
      <c r="B907" s="1103"/>
      <c r="C907" s="1104"/>
      <c r="D907" s="1303"/>
      <c r="E907" s="1304"/>
      <c r="F907" s="1094" t="str">
        <f t="shared" si="91"/>
        <v/>
      </c>
      <c r="G907" s="1095"/>
      <c r="H907" s="1095"/>
      <c r="I907" s="1095"/>
      <c r="J907" s="1095"/>
      <c r="K907" s="1095"/>
      <c r="L907" s="1095"/>
      <c r="M907" s="1095"/>
      <c r="N907" s="1095"/>
      <c r="O907" s="1095"/>
      <c r="P907" s="1095"/>
      <c r="Q907" s="1095"/>
      <c r="R907" s="1095"/>
      <c r="S907" s="1095"/>
      <c r="T907" s="1095"/>
      <c r="U907" s="1095"/>
      <c r="V907" s="1095"/>
      <c r="W907" s="1096"/>
      <c r="AA907" s="1100"/>
      <c r="AB907" s="1101"/>
      <c r="AC907" s="1102"/>
      <c r="AD907" s="1135"/>
      <c r="AE907" s="1136"/>
      <c r="AF907" s="1136"/>
      <c r="AG907" s="1137"/>
      <c r="AH907" s="1138"/>
      <c r="AI907" s="1139"/>
      <c r="AJ907" s="1140"/>
      <c r="AK907" s="1132"/>
      <c r="AL907" s="1133"/>
      <c r="AM907" s="1133"/>
      <c r="AN907" s="1133"/>
      <c r="AO907" s="1133"/>
      <c r="AP907" s="1134"/>
      <c r="AQ907" s="642" t="str">
        <f>IF(AK907="","",VLOOKUP(AK907,ﾃﾞｰﾀ一覧!$AH$4:$AR$66,2,FALSE))</f>
        <v/>
      </c>
      <c r="AR907" s="1084"/>
      <c r="AS907" s="1084"/>
      <c r="AT907" s="643" t="str">
        <f>IF(AK907="","",VLOOKUP(AK907,ﾃﾞｰﾀ一覧!$AH$4:$AR$66,3,FALSE))</f>
        <v/>
      </c>
      <c r="AU907" s="644" t="str">
        <f>IF(AK907="","",VLOOKUP(AK907,ﾃﾞｰﾀ一覧!$AH$4:$AR$66,5,FALSE))</f>
        <v/>
      </c>
      <c r="AV907" s="1084"/>
      <c r="AW907" s="1084"/>
      <c r="AX907" s="643" t="str">
        <f>IF(AK907="","",VLOOKUP(AK907,ﾃﾞｰﾀ一覧!$AH$4:$AR$66,6,FALSE))</f>
        <v/>
      </c>
      <c r="AY907" s="649" t="str">
        <f>IF(AK907="","",VLOOKUP(AK907,ﾃﾞｰﾀ一覧!$AH$4:$AR$66,8,FALSE))</f>
        <v/>
      </c>
      <c r="AZ907" s="1084"/>
      <c r="BA907" s="1084"/>
      <c r="BB907" s="388" t="str">
        <f>IF(AK907="","",VLOOKUP(AK907,ﾃﾞｰﾀ一覧!$AH$4:$AR$66,9,FALSE))</f>
        <v/>
      </c>
      <c r="BF907" s="1124"/>
      <c r="BG907" s="1125"/>
      <c r="BH907" s="1125"/>
    </row>
    <row r="908" spans="2:60" ht="16.2" x14ac:dyDescent="0.2">
      <c r="B908" s="1103"/>
      <c r="C908" s="1104"/>
      <c r="D908" s="1303"/>
      <c r="E908" s="1304"/>
      <c r="F908" s="1094" t="str">
        <f t="shared" si="91"/>
        <v/>
      </c>
      <c r="G908" s="1095"/>
      <c r="H908" s="1095"/>
      <c r="I908" s="1095"/>
      <c r="J908" s="1095"/>
      <c r="K908" s="1095"/>
      <c r="L908" s="1095"/>
      <c r="M908" s="1095"/>
      <c r="N908" s="1095"/>
      <c r="O908" s="1095"/>
      <c r="P908" s="1095"/>
      <c r="Q908" s="1095"/>
      <c r="R908" s="1095"/>
      <c r="S908" s="1095"/>
      <c r="T908" s="1095"/>
      <c r="U908" s="1095"/>
      <c r="V908" s="1095"/>
      <c r="W908" s="1096"/>
      <c r="AA908" s="1100"/>
      <c r="AB908" s="1101"/>
      <c r="AC908" s="1102"/>
      <c r="AD908" s="1135"/>
      <c r="AE908" s="1136"/>
      <c r="AF908" s="1136"/>
      <c r="AG908" s="1137"/>
      <c r="AH908" s="1138"/>
      <c r="AI908" s="1139"/>
      <c r="AJ908" s="1140"/>
      <c r="AK908" s="1132"/>
      <c r="AL908" s="1133"/>
      <c r="AM908" s="1133"/>
      <c r="AN908" s="1133"/>
      <c r="AO908" s="1133"/>
      <c r="AP908" s="1134"/>
      <c r="AQ908" s="642" t="str">
        <f>IF(AK908="","",VLOOKUP(AK908,ﾃﾞｰﾀ一覧!$AH$4:$AR$66,2,FALSE))</f>
        <v/>
      </c>
      <c r="AR908" s="1084"/>
      <c r="AS908" s="1084"/>
      <c r="AT908" s="643" t="str">
        <f>IF(AK908="","",VLOOKUP(AK908,ﾃﾞｰﾀ一覧!$AH$4:$AR$66,3,FALSE))</f>
        <v/>
      </c>
      <c r="AU908" s="644" t="str">
        <f>IF(AK908="","",VLOOKUP(AK908,ﾃﾞｰﾀ一覧!$AH$4:$AR$66,5,FALSE))</f>
        <v/>
      </c>
      <c r="AV908" s="1084"/>
      <c r="AW908" s="1084"/>
      <c r="AX908" s="643" t="str">
        <f>IF(AK908="","",VLOOKUP(AK908,ﾃﾞｰﾀ一覧!$AH$4:$AR$66,6,FALSE))</f>
        <v/>
      </c>
      <c r="AY908" s="649" t="str">
        <f>IF(AK908="","",VLOOKUP(AK908,ﾃﾞｰﾀ一覧!$AH$4:$AR$66,8,FALSE))</f>
        <v/>
      </c>
      <c r="AZ908" s="1084"/>
      <c r="BA908" s="1084"/>
      <c r="BB908" s="388" t="str">
        <f>IF(AK908="","",VLOOKUP(AK908,ﾃﾞｰﾀ一覧!$AH$4:$AR$66,9,FALSE))</f>
        <v/>
      </c>
      <c r="BF908" s="1124"/>
      <c r="BG908" s="1125"/>
      <c r="BH908" s="1125"/>
    </row>
    <row r="909" spans="2:60" ht="16.2" x14ac:dyDescent="0.2">
      <c r="B909" s="1103"/>
      <c r="C909" s="1104"/>
      <c r="D909" s="1303"/>
      <c r="E909" s="1304"/>
      <c r="F909" s="1094" t="str">
        <f t="shared" si="91"/>
        <v/>
      </c>
      <c r="G909" s="1095"/>
      <c r="H909" s="1095"/>
      <c r="I909" s="1095"/>
      <c r="J909" s="1095"/>
      <c r="K909" s="1095"/>
      <c r="L909" s="1095"/>
      <c r="M909" s="1095"/>
      <c r="N909" s="1095"/>
      <c r="O909" s="1095"/>
      <c r="P909" s="1095"/>
      <c r="Q909" s="1095"/>
      <c r="R909" s="1095"/>
      <c r="S909" s="1095"/>
      <c r="T909" s="1095"/>
      <c r="U909" s="1095"/>
      <c r="V909" s="1095"/>
      <c r="W909" s="1096"/>
      <c r="AA909" s="1100"/>
      <c r="AB909" s="1101"/>
      <c r="AC909" s="1102"/>
      <c r="AD909" s="1135"/>
      <c r="AE909" s="1136"/>
      <c r="AF909" s="1136"/>
      <c r="AG909" s="1137"/>
      <c r="AH909" s="1138"/>
      <c r="AI909" s="1139"/>
      <c r="AJ909" s="1140"/>
      <c r="AK909" s="1132"/>
      <c r="AL909" s="1133"/>
      <c r="AM909" s="1133"/>
      <c r="AN909" s="1133"/>
      <c r="AO909" s="1133"/>
      <c r="AP909" s="1134"/>
      <c r="AQ909" s="642" t="str">
        <f>IF(AK909="","",VLOOKUP(AK909,ﾃﾞｰﾀ一覧!$AH$4:$AR$66,2,FALSE))</f>
        <v/>
      </c>
      <c r="AR909" s="1084"/>
      <c r="AS909" s="1084"/>
      <c r="AT909" s="643" t="str">
        <f>IF(AK909="","",VLOOKUP(AK909,ﾃﾞｰﾀ一覧!$AH$4:$AR$66,3,FALSE))</f>
        <v/>
      </c>
      <c r="AU909" s="644" t="str">
        <f>IF(AK909="","",VLOOKUP(AK909,ﾃﾞｰﾀ一覧!$AH$4:$AR$66,5,FALSE))</f>
        <v/>
      </c>
      <c r="AV909" s="1084"/>
      <c r="AW909" s="1084"/>
      <c r="AX909" s="643" t="str">
        <f>IF(AK909="","",VLOOKUP(AK909,ﾃﾞｰﾀ一覧!$AH$4:$AR$66,6,FALSE))</f>
        <v/>
      </c>
      <c r="AY909" s="649" t="str">
        <f>IF(AK909="","",VLOOKUP(AK909,ﾃﾞｰﾀ一覧!$AH$4:$AR$66,8,FALSE))</f>
        <v/>
      </c>
      <c r="AZ909" s="1084"/>
      <c r="BA909" s="1084"/>
      <c r="BB909" s="388" t="str">
        <f>IF(AK909="","",VLOOKUP(AK909,ﾃﾞｰﾀ一覧!$AH$4:$AR$66,9,FALSE))</f>
        <v/>
      </c>
      <c r="BF909" s="1124"/>
      <c r="BG909" s="1125"/>
      <c r="BH909" s="1125"/>
    </row>
    <row r="910" spans="2:60" ht="16.2" x14ac:dyDescent="0.2">
      <c r="B910" s="1103"/>
      <c r="C910" s="1104"/>
      <c r="D910" s="1303"/>
      <c r="E910" s="1304"/>
      <c r="F910" s="1094" t="str">
        <f t="shared" si="91"/>
        <v/>
      </c>
      <c r="G910" s="1095"/>
      <c r="H910" s="1095"/>
      <c r="I910" s="1095"/>
      <c r="J910" s="1095"/>
      <c r="K910" s="1095"/>
      <c r="L910" s="1095"/>
      <c r="M910" s="1095"/>
      <c r="N910" s="1095"/>
      <c r="O910" s="1095"/>
      <c r="P910" s="1095"/>
      <c r="Q910" s="1095"/>
      <c r="R910" s="1095"/>
      <c r="S910" s="1095"/>
      <c r="T910" s="1095"/>
      <c r="U910" s="1095"/>
      <c r="V910" s="1095"/>
      <c r="W910" s="1096"/>
      <c r="AA910" s="1100"/>
      <c r="AB910" s="1101"/>
      <c r="AC910" s="1102"/>
      <c r="AD910" s="1135"/>
      <c r="AE910" s="1136"/>
      <c r="AF910" s="1136"/>
      <c r="AG910" s="1137"/>
      <c r="AH910" s="1138"/>
      <c r="AI910" s="1139"/>
      <c r="AJ910" s="1140"/>
      <c r="AK910" s="1132"/>
      <c r="AL910" s="1133"/>
      <c r="AM910" s="1133"/>
      <c r="AN910" s="1133"/>
      <c r="AO910" s="1133"/>
      <c r="AP910" s="1134"/>
      <c r="AQ910" s="642" t="str">
        <f>IF(AK910="","",VLOOKUP(AK910,ﾃﾞｰﾀ一覧!$AH$4:$AR$66,2,FALSE))</f>
        <v/>
      </c>
      <c r="AR910" s="1084"/>
      <c r="AS910" s="1084"/>
      <c r="AT910" s="643" t="str">
        <f>IF(AK910="","",VLOOKUP(AK910,ﾃﾞｰﾀ一覧!$AH$4:$AR$66,3,FALSE))</f>
        <v/>
      </c>
      <c r="AU910" s="644" t="str">
        <f>IF(AK910="","",VLOOKUP(AK910,ﾃﾞｰﾀ一覧!$AH$4:$AR$66,5,FALSE))</f>
        <v/>
      </c>
      <c r="AV910" s="1084"/>
      <c r="AW910" s="1084"/>
      <c r="AX910" s="643" t="str">
        <f>IF(AK910="","",VLOOKUP(AK910,ﾃﾞｰﾀ一覧!$AH$4:$AR$66,6,FALSE))</f>
        <v/>
      </c>
      <c r="AY910" s="649" t="str">
        <f>IF(AK910="","",VLOOKUP(AK910,ﾃﾞｰﾀ一覧!$AH$4:$AR$66,8,FALSE))</f>
        <v/>
      </c>
      <c r="AZ910" s="1084"/>
      <c r="BA910" s="1084"/>
      <c r="BB910" s="388" t="str">
        <f>IF(AK910="","",VLOOKUP(AK910,ﾃﾞｰﾀ一覧!$AH$4:$AR$66,9,FALSE))</f>
        <v/>
      </c>
      <c r="BF910" s="1124"/>
      <c r="BG910" s="1125"/>
      <c r="BH910" s="1125"/>
    </row>
    <row r="911" spans="2:60" ht="16.2" x14ac:dyDescent="0.2">
      <c r="B911" s="1103"/>
      <c r="C911" s="1104"/>
      <c r="D911" s="1303"/>
      <c r="E911" s="1304"/>
      <c r="F911" s="1094" t="str">
        <f t="shared" si="91"/>
        <v/>
      </c>
      <c r="G911" s="1095"/>
      <c r="H911" s="1095"/>
      <c r="I911" s="1095"/>
      <c r="J911" s="1095"/>
      <c r="K911" s="1095"/>
      <c r="L911" s="1095"/>
      <c r="M911" s="1095"/>
      <c r="N911" s="1095"/>
      <c r="O911" s="1095"/>
      <c r="P911" s="1095"/>
      <c r="Q911" s="1095"/>
      <c r="R911" s="1095"/>
      <c r="S911" s="1095"/>
      <c r="T911" s="1095"/>
      <c r="U911" s="1095"/>
      <c r="V911" s="1095"/>
      <c r="W911" s="1096"/>
      <c r="AA911" s="1100"/>
      <c r="AB911" s="1101"/>
      <c r="AC911" s="1102"/>
      <c r="AD911" s="1135"/>
      <c r="AE911" s="1136"/>
      <c r="AF911" s="1136"/>
      <c r="AG911" s="1137"/>
      <c r="AH911" s="1138"/>
      <c r="AI911" s="1139"/>
      <c r="AJ911" s="1140"/>
      <c r="AK911" s="1132"/>
      <c r="AL911" s="1133"/>
      <c r="AM911" s="1133"/>
      <c r="AN911" s="1133"/>
      <c r="AO911" s="1133"/>
      <c r="AP911" s="1134"/>
      <c r="AQ911" s="642" t="str">
        <f>IF(AK911="","",VLOOKUP(AK911,ﾃﾞｰﾀ一覧!$AH$4:$AR$66,2,FALSE))</f>
        <v/>
      </c>
      <c r="AR911" s="1084"/>
      <c r="AS911" s="1084"/>
      <c r="AT911" s="643" t="str">
        <f>IF(AK911="","",VLOOKUP(AK911,ﾃﾞｰﾀ一覧!$AH$4:$AR$66,3,FALSE))</f>
        <v/>
      </c>
      <c r="AU911" s="644" t="str">
        <f>IF(AK911="","",VLOOKUP(AK911,ﾃﾞｰﾀ一覧!$AH$4:$AR$66,5,FALSE))</f>
        <v/>
      </c>
      <c r="AV911" s="1084"/>
      <c r="AW911" s="1084"/>
      <c r="AX911" s="643" t="str">
        <f>IF(AK911="","",VLOOKUP(AK911,ﾃﾞｰﾀ一覧!$AH$4:$AR$66,6,FALSE))</f>
        <v/>
      </c>
      <c r="AY911" s="649" t="str">
        <f>IF(AK911="","",VLOOKUP(AK911,ﾃﾞｰﾀ一覧!$AH$4:$AR$66,8,FALSE))</f>
        <v/>
      </c>
      <c r="AZ911" s="1084"/>
      <c r="BA911" s="1084"/>
      <c r="BB911" s="388" t="str">
        <f>IF(AK911="","",VLOOKUP(AK911,ﾃﾞｰﾀ一覧!$AH$4:$AR$66,9,FALSE))</f>
        <v/>
      </c>
      <c r="BF911" s="1124"/>
      <c r="BG911" s="1125"/>
      <c r="BH911" s="1125"/>
    </row>
    <row r="912" spans="2:60" ht="16.2" x14ac:dyDescent="0.2">
      <c r="B912" s="1103"/>
      <c r="C912" s="1104"/>
      <c r="D912" s="1303"/>
      <c r="E912" s="1304"/>
      <c r="F912" s="1094" t="str">
        <f t="shared" si="91"/>
        <v/>
      </c>
      <c r="G912" s="1095"/>
      <c r="H912" s="1095"/>
      <c r="I912" s="1095"/>
      <c r="J912" s="1095"/>
      <c r="K912" s="1095"/>
      <c r="L912" s="1095"/>
      <c r="M912" s="1095"/>
      <c r="N912" s="1095"/>
      <c r="O912" s="1095"/>
      <c r="P912" s="1095"/>
      <c r="Q912" s="1095"/>
      <c r="R912" s="1095"/>
      <c r="S912" s="1095"/>
      <c r="T912" s="1095"/>
      <c r="U912" s="1095"/>
      <c r="V912" s="1095"/>
      <c r="W912" s="1096"/>
      <c r="AA912" s="1100"/>
      <c r="AB912" s="1101"/>
      <c r="AC912" s="1102"/>
      <c r="AD912" s="1135"/>
      <c r="AE912" s="1136"/>
      <c r="AF912" s="1136"/>
      <c r="AG912" s="1137"/>
      <c r="AH912" s="1138"/>
      <c r="AI912" s="1139"/>
      <c r="AJ912" s="1140"/>
      <c r="AK912" s="1132"/>
      <c r="AL912" s="1133"/>
      <c r="AM912" s="1133"/>
      <c r="AN912" s="1133"/>
      <c r="AO912" s="1133"/>
      <c r="AP912" s="1134"/>
      <c r="AQ912" s="642" t="str">
        <f>IF(AK912="","",VLOOKUP(AK912,ﾃﾞｰﾀ一覧!$AH$4:$AR$66,2,FALSE))</f>
        <v/>
      </c>
      <c r="AR912" s="1084"/>
      <c r="AS912" s="1084"/>
      <c r="AT912" s="643" t="str">
        <f>IF(AK912="","",VLOOKUP(AK912,ﾃﾞｰﾀ一覧!$AH$4:$AR$66,3,FALSE))</f>
        <v/>
      </c>
      <c r="AU912" s="644" t="str">
        <f>IF(AK912="","",VLOOKUP(AK912,ﾃﾞｰﾀ一覧!$AH$4:$AR$66,5,FALSE))</f>
        <v/>
      </c>
      <c r="AV912" s="1084"/>
      <c r="AW912" s="1084"/>
      <c r="AX912" s="643" t="str">
        <f>IF(AK912="","",VLOOKUP(AK912,ﾃﾞｰﾀ一覧!$AH$4:$AR$66,6,FALSE))</f>
        <v/>
      </c>
      <c r="AY912" s="649" t="str">
        <f>IF(AK912="","",VLOOKUP(AK912,ﾃﾞｰﾀ一覧!$AH$4:$AR$66,8,FALSE))</f>
        <v/>
      </c>
      <c r="AZ912" s="1084"/>
      <c r="BA912" s="1084"/>
      <c r="BB912" s="388" t="str">
        <f>IF(AK912="","",VLOOKUP(AK912,ﾃﾞｰﾀ一覧!$AH$4:$AR$66,9,FALSE))</f>
        <v/>
      </c>
      <c r="BF912" s="1124"/>
      <c r="BG912" s="1125"/>
      <c r="BH912" s="1125"/>
    </row>
    <row r="913" spans="2:60" ht="16.2" x14ac:dyDescent="0.2">
      <c r="B913" s="1103"/>
      <c r="C913" s="1104"/>
      <c r="D913" s="1303"/>
      <c r="E913" s="1304"/>
      <c r="F913" s="1094" t="str">
        <f t="shared" si="91"/>
        <v/>
      </c>
      <c r="G913" s="1095"/>
      <c r="H913" s="1095"/>
      <c r="I913" s="1095"/>
      <c r="J913" s="1095"/>
      <c r="K913" s="1095"/>
      <c r="L913" s="1095"/>
      <c r="M913" s="1095"/>
      <c r="N913" s="1095"/>
      <c r="O913" s="1095"/>
      <c r="P913" s="1095"/>
      <c r="Q913" s="1095"/>
      <c r="R913" s="1095"/>
      <c r="S913" s="1095"/>
      <c r="T913" s="1095"/>
      <c r="U913" s="1095"/>
      <c r="V913" s="1095"/>
      <c r="W913" s="1096"/>
      <c r="AA913" s="1100"/>
      <c r="AB913" s="1101"/>
      <c r="AC913" s="1102"/>
      <c r="AD913" s="1135"/>
      <c r="AE913" s="1136"/>
      <c r="AF913" s="1136"/>
      <c r="AG913" s="1137"/>
      <c r="AH913" s="1138"/>
      <c r="AI913" s="1139"/>
      <c r="AJ913" s="1140"/>
      <c r="AK913" s="1132"/>
      <c r="AL913" s="1133"/>
      <c r="AM913" s="1133"/>
      <c r="AN913" s="1133"/>
      <c r="AO913" s="1133"/>
      <c r="AP913" s="1134"/>
      <c r="AQ913" s="642" t="str">
        <f>IF(AK913="","",VLOOKUP(AK913,ﾃﾞｰﾀ一覧!$AH$4:$AR$66,2,FALSE))</f>
        <v/>
      </c>
      <c r="AR913" s="1084"/>
      <c r="AS913" s="1084"/>
      <c r="AT913" s="643" t="str">
        <f>IF(AK913="","",VLOOKUP(AK913,ﾃﾞｰﾀ一覧!$AH$4:$AR$66,3,FALSE))</f>
        <v/>
      </c>
      <c r="AU913" s="644" t="str">
        <f>IF(AK913="","",VLOOKUP(AK913,ﾃﾞｰﾀ一覧!$AH$4:$AR$66,5,FALSE))</f>
        <v/>
      </c>
      <c r="AV913" s="1084"/>
      <c r="AW913" s="1084"/>
      <c r="AX913" s="643" t="str">
        <f>IF(AK913="","",VLOOKUP(AK913,ﾃﾞｰﾀ一覧!$AH$4:$AR$66,6,FALSE))</f>
        <v/>
      </c>
      <c r="AY913" s="649" t="str">
        <f>IF(AK913="","",VLOOKUP(AK913,ﾃﾞｰﾀ一覧!$AH$4:$AR$66,8,FALSE))</f>
        <v/>
      </c>
      <c r="AZ913" s="1084"/>
      <c r="BA913" s="1084"/>
      <c r="BB913" s="388" t="str">
        <f>IF(AK913="","",VLOOKUP(AK913,ﾃﾞｰﾀ一覧!$AH$4:$AR$66,9,FALSE))</f>
        <v/>
      </c>
      <c r="BF913" s="1124"/>
      <c r="BG913" s="1125"/>
      <c r="BH913" s="1125"/>
    </row>
    <row r="914" spans="2:60" ht="16.2" x14ac:dyDescent="0.2">
      <c r="B914" s="1103"/>
      <c r="C914" s="1104"/>
      <c r="D914" s="1303"/>
      <c r="E914" s="1304"/>
      <c r="F914" s="1094" t="str">
        <f t="shared" si="91"/>
        <v/>
      </c>
      <c r="G914" s="1095"/>
      <c r="H914" s="1095"/>
      <c r="I914" s="1095"/>
      <c r="J914" s="1095"/>
      <c r="K914" s="1095"/>
      <c r="L914" s="1095"/>
      <c r="M914" s="1095"/>
      <c r="N914" s="1095"/>
      <c r="O914" s="1095"/>
      <c r="P914" s="1095"/>
      <c r="Q914" s="1095"/>
      <c r="R914" s="1095"/>
      <c r="S914" s="1095"/>
      <c r="T914" s="1095"/>
      <c r="U914" s="1095"/>
      <c r="V914" s="1095"/>
      <c r="W914" s="1096"/>
      <c r="AA914" s="1100"/>
      <c r="AB914" s="1101"/>
      <c r="AC914" s="1102"/>
      <c r="AD914" s="1135"/>
      <c r="AE914" s="1136"/>
      <c r="AF914" s="1136"/>
      <c r="AG914" s="1137"/>
      <c r="AH914" s="1138"/>
      <c r="AI914" s="1139"/>
      <c r="AJ914" s="1140"/>
      <c r="AK914" s="1132"/>
      <c r="AL914" s="1133"/>
      <c r="AM914" s="1133"/>
      <c r="AN914" s="1133"/>
      <c r="AO914" s="1133"/>
      <c r="AP914" s="1134"/>
      <c r="AQ914" s="642" t="str">
        <f>IF(AK914="","",VLOOKUP(AK914,ﾃﾞｰﾀ一覧!$AH$4:$AR$66,2,FALSE))</f>
        <v/>
      </c>
      <c r="AR914" s="1084"/>
      <c r="AS914" s="1084"/>
      <c r="AT914" s="643" t="str">
        <f>IF(AK914="","",VLOOKUP(AK914,ﾃﾞｰﾀ一覧!$AH$4:$AR$66,3,FALSE))</f>
        <v/>
      </c>
      <c r="AU914" s="644" t="str">
        <f>IF(AK914="","",VLOOKUP(AK914,ﾃﾞｰﾀ一覧!$AH$4:$AR$66,5,FALSE))</f>
        <v/>
      </c>
      <c r="AV914" s="1084"/>
      <c r="AW914" s="1084"/>
      <c r="AX914" s="643" t="str">
        <f>IF(AK914="","",VLOOKUP(AK914,ﾃﾞｰﾀ一覧!$AH$4:$AR$66,6,FALSE))</f>
        <v/>
      </c>
      <c r="AY914" s="649" t="str">
        <f>IF(AK914="","",VLOOKUP(AK914,ﾃﾞｰﾀ一覧!$AH$4:$AR$66,8,FALSE))</f>
        <v/>
      </c>
      <c r="AZ914" s="1084"/>
      <c r="BA914" s="1084"/>
      <c r="BB914" s="388" t="str">
        <f>IF(AK914="","",VLOOKUP(AK914,ﾃﾞｰﾀ一覧!$AH$4:$AR$66,9,FALSE))</f>
        <v/>
      </c>
      <c r="BF914" s="1124"/>
      <c r="BG914" s="1125"/>
      <c r="BH914" s="1125"/>
    </row>
    <row r="915" spans="2:60" ht="16.2" x14ac:dyDescent="0.2">
      <c r="B915" s="1103"/>
      <c r="C915" s="1104"/>
      <c r="D915" s="1303"/>
      <c r="E915" s="1304"/>
      <c r="F915" s="1094" t="str">
        <f t="shared" si="91"/>
        <v/>
      </c>
      <c r="G915" s="1095"/>
      <c r="H915" s="1095"/>
      <c r="I915" s="1095"/>
      <c r="J915" s="1095"/>
      <c r="K915" s="1095"/>
      <c r="L915" s="1095"/>
      <c r="M915" s="1095"/>
      <c r="N915" s="1095"/>
      <c r="O915" s="1095"/>
      <c r="P915" s="1095"/>
      <c r="Q915" s="1095"/>
      <c r="R915" s="1095"/>
      <c r="S915" s="1095"/>
      <c r="T915" s="1095"/>
      <c r="U915" s="1095"/>
      <c r="V915" s="1095"/>
      <c r="W915" s="1096"/>
      <c r="AA915" s="1100"/>
      <c r="AB915" s="1101"/>
      <c r="AC915" s="1102"/>
      <c r="AD915" s="1135"/>
      <c r="AE915" s="1136"/>
      <c r="AF915" s="1136"/>
      <c r="AG915" s="1137"/>
      <c r="AH915" s="1138"/>
      <c r="AI915" s="1139"/>
      <c r="AJ915" s="1140"/>
      <c r="AK915" s="1132"/>
      <c r="AL915" s="1133"/>
      <c r="AM915" s="1133"/>
      <c r="AN915" s="1133"/>
      <c r="AO915" s="1133"/>
      <c r="AP915" s="1134"/>
      <c r="AQ915" s="642" t="str">
        <f>IF(AK915="","",VLOOKUP(AK915,ﾃﾞｰﾀ一覧!$AH$4:$AR$66,2,FALSE))</f>
        <v/>
      </c>
      <c r="AR915" s="1084"/>
      <c r="AS915" s="1084"/>
      <c r="AT915" s="643" t="str">
        <f>IF(AK915="","",VLOOKUP(AK915,ﾃﾞｰﾀ一覧!$AH$4:$AR$66,3,FALSE))</f>
        <v/>
      </c>
      <c r="AU915" s="644" t="str">
        <f>IF(AK915="","",VLOOKUP(AK915,ﾃﾞｰﾀ一覧!$AH$4:$AR$66,5,FALSE))</f>
        <v/>
      </c>
      <c r="AV915" s="1084"/>
      <c r="AW915" s="1084"/>
      <c r="AX915" s="643" t="str">
        <f>IF(AK915="","",VLOOKUP(AK915,ﾃﾞｰﾀ一覧!$AH$4:$AR$66,6,FALSE))</f>
        <v/>
      </c>
      <c r="AY915" s="649" t="str">
        <f>IF(AK915="","",VLOOKUP(AK915,ﾃﾞｰﾀ一覧!$AH$4:$AR$66,8,FALSE))</f>
        <v/>
      </c>
      <c r="AZ915" s="1084"/>
      <c r="BA915" s="1084"/>
      <c r="BB915" s="388" t="str">
        <f>IF(AK915="","",VLOOKUP(AK915,ﾃﾞｰﾀ一覧!$AH$4:$AR$66,9,FALSE))</f>
        <v/>
      </c>
      <c r="BF915" s="1124"/>
      <c r="BG915" s="1125"/>
      <c r="BH915" s="1125"/>
    </row>
    <row r="916" spans="2:60" ht="16.2" x14ac:dyDescent="0.2">
      <c r="B916" s="1103"/>
      <c r="C916" s="1104"/>
      <c r="D916" s="1303"/>
      <c r="E916" s="1304"/>
      <c r="F916" s="1094" t="str">
        <f t="shared" si="91"/>
        <v/>
      </c>
      <c r="G916" s="1095"/>
      <c r="H916" s="1095"/>
      <c r="I916" s="1095"/>
      <c r="J916" s="1095"/>
      <c r="K916" s="1095"/>
      <c r="L916" s="1095"/>
      <c r="M916" s="1095"/>
      <c r="N916" s="1095"/>
      <c r="O916" s="1095"/>
      <c r="P916" s="1095"/>
      <c r="Q916" s="1095"/>
      <c r="R916" s="1095"/>
      <c r="S916" s="1095"/>
      <c r="T916" s="1095"/>
      <c r="U916" s="1095"/>
      <c r="V916" s="1095"/>
      <c r="W916" s="1096"/>
      <c r="AA916" s="1100"/>
      <c r="AB916" s="1101"/>
      <c r="AC916" s="1102"/>
      <c r="AD916" s="1135"/>
      <c r="AE916" s="1136"/>
      <c r="AF916" s="1136"/>
      <c r="AG916" s="1137"/>
      <c r="AH916" s="1138"/>
      <c r="AI916" s="1139"/>
      <c r="AJ916" s="1140"/>
      <c r="AK916" s="1132"/>
      <c r="AL916" s="1133"/>
      <c r="AM916" s="1133"/>
      <c r="AN916" s="1133"/>
      <c r="AO916" s="1133"/>
      <c r="AP916" s="1134"/>
      <c r="AQ916" s="642" t="str">
        <f>IF(AK916="","",VLOOKUP(AK916,ﾃﾞｰﾀ一覧!$AH$4:$AR$66,2,FALSE))</f>
        <v/>
      </c>
      <c r="AR916" s="1084"/>
      <c r="AS916" s="1084"/>
      <c r="AT916" s="643" t="str">
        <f>IF(AK916="","",VLOOKUP(AK916,ﾃﾞｰﾀ一覧!$AH$4:$AR$66,3,FALSE))</f>
        <v/>
      </c>
      <c r="AU916" s="644" t="str">
        <f>IF(AK916="","",VLOOKUP(AK916,ﾃﾞｰﾀ一覧!$AH$4:$AR$66,5,FALSE))</f>
        <v/>
      </c>
      <c r="AV916" s="1084"/>
      <c r="AW916" s="1084"/>
      <c r="AX916" s="643" t="str">
        <f>IF(AK916="","",VLOOKUP(AK916,ﾃﾞｰﾀ一覧!$AH$4:$AR$66,6,FALSE))</f>
        <v/>
      </c>
      <c r="AY916" s="649" t="str">
        <f>IF(AK916="","",VLOOKUP(AK916,ﾃﾞｰﾀ一覧!$AH$4:$AR$66,8,FALSE))</f>
        <v/>
      </c>
      <c r="AZ916" s="1084"/>
      <c r="BA916" s="1084"/>
      <c r="BB916" s="388" t="str">
        <f>IF(AK916="","",VLOOKUP(AK916,ﾃﾞｰﾀ一覧!$AH$4:$AR$66,9,FALSE))</f>
        <v/>
      </c>
      <c r="BF916" s="1124"/>
      <c r="BG916" s="1125"/>
      <c r="BH916" s="1125"/>
    </row>
    <row r="917" spans="2:60" ht="16.2" x14ac:dyDescent="0.2">
      <c r="B917" s="1103"/>
      <c r="C917" s="1104"/>
      <c r="D917" s="1303"/>
      <c r="E917" s="1304"/>
      <c r="F917" s="1094" t="str">
        <f t="shared" si="91"/>
        <v/>
      </c>
      <c r="G917" s="1095"/>
      <c r="H917" s="1095"/>
      <c r="I917" s="1095"/>
      <c r="J917" s="1095"/>
      <c r="K917" s="1095"/>
      <c r="L917" s="1095"/>
      <c r="M917" s="1095"/>
      <c r="N917" s="1095"/>
      <c r="O917" s="1095"/>
      <c r="P917" s="1095"/>
      <c r="Q917" s="1095"/>
      <c r="R917" s="1095"/>
      <c r="S917" s="1095"/>
      <c r="T917" s="1095"/>
      <c r="U917" s="1095"/>
      <c r="V917" s="1095"/>
      <c r="W917" s="1096"/>
      <c r="AA917" s="1100"/>
      <c r="AB917" s="1101"/>
      <c r="AC917" s="1102"/>
      <c r="AD917" s="1135"/>
      <c r="AE917" s="1136"/>
      <c r="AF917" s="1136"/>
      <c r="AG917" s="1137"/>
      <c r="AH917" s="1138"/>
      <c r="AI917" s="1139"/>
      <c r="AJ917" s="1140"/>
      <c r="AK917" s="1132"/>
      <c r="AL917" s="1133"/>
      <c r="AM917" s="1133"/>
      <c r="AN917" s="1133"/>
      <c r="AO917" s="1133"/>
      <c r="AP917" s="1134"/>
      <c r="AQ917" s="642" t="str">
        <f>IF(AK917="","",VLOOKUP(AK917,ﾃﾞｰﾀ一覧!$AH$4:$AR$66,2,FALSE))</f>
        <v/>
      </c>
      <c r="AR917" s="1084"/>
      <c r="AS917" s="1084"/>
      <c r="AT917" s="643" t="str">
        <f>IF(AK917="","",VLOOKUP(AK917,ﾃﾞｰﾀ一覧!$AH$4:$AR$66,3,FALSE))</f>
        <v/>
      </c>
      <c r="AU917" s="644" t="str">
        <f>IF(AK917="","",VLOOKUP(AK917,ﾃﾞｰﾀ一覧!$AH$4:$AR$66,5,FALSE))</f>
        <v/>
      </c>
      <c r="AV917" s="1084"/>
      <c r="AW917" s="1084"/>
      <c r="AX917" s="643" t="str">
        <f>IF(AK917="","",VLOOKUP(AK917,ﾃﾞｰﾀ一覧!$AH$4:$AR$66,6,FALSE))</f>
        <v/>
      </c>
      <c r="AY917" s="649" t="str">
        <f>IF(AK917="","",VLOOKUP(AK917,ﾃﾞｰﾀ一覧!$AH$4:$AR$66,8,FALSE))</f>
        <v/>
      </c>
      <c r="AZ917" s="1084"/>
      <c r="BA917" s="1084"/>
      <c r="BB917" s="388" t="str">
        <f>IF(AK917="","",VLOOKUP(AK917,ﾃﾞｰﾀ一覧!$AH$4:$AR$66,9,FALSE))</f>
        <v/>
      </c>
      <c r="BF917" s="1124"/>
      <c r="BG917" s="1125"/>
      <c r="BH917" s="1125"/>
    </row>
    <row r="918" spans="2:60" ht="16.2" x14ac:dyDescent="0.2">
      <c r="B918" s="1103"/>
      <c r="C918" s="1104"/>
      <c r="D918" s="1303"/>
      <c r="E918" s="1304"/>
      <c r="F918" s="1094" t="str">
        <f t="shared" ref="F918:F981" si="92">IF($DB918="","",$DB918&amp;"("&amp;IF($DH918=0,"",$DH918&amp;$DI918)&amp;IF($DK918=0,"",$DK918)&amp;IF($DL918=0,"","×"&amp;$DL918&amp;$DM918)&amp;IF($DO918=0,"",$DO918)&amp;IF($DP918=0,"","×"&amp;$DP918&amp;$DQ918)&amp;IF($DS918=0,"",$DS918)&amp;")")</f>
        <v/>
      </c>
      <c r="G918" s="1095"/>
      <c r="H918" s="1095"/>
      <c r="I918" s="1095"/>
      <c r="J918" s="1095"/>
      <c r="K918" s="1095"/>
      <c r="L918" s="1095"/>
      <c r="M918" s="1095"/>
      <c r="N918" s="1095"/>
      <c r="O918" s="1095"/>
      <c r="P918" s="1095"/>
      <c r="Q918" s="1095"/>
      <c r="R918" s="1095"/>
      <c r="S918" s="1095"/>
      <c r="T918" s="1095"/>
      <c r="U918" s="1095"/>
      <c r="V918" s="1095"/>
      <c r="W918" s="1096"/>
      <c r="AA918" s="1100"/>
      <c r="AB918" s="1101"/>
      <c r="AC918" s="1102"/>
      <c r="AD918" s="1135"/>
      <c r="AE918" s="1136"/>
      <c r="AF918" s="1136"/>
      <c r="AG918" s="1137"/>
      <c r="AH918" s="1138"/>
      <c r="AI918" s="1139"/>
      <c r="AJ918" s="1140"/>
      <c r="AK918" s="1132"/>
      <c r="AL918" s="1133"/>
      <c r="AM918" s="1133"/>
      <c r="AN918" s="1133"/>
      <c r="AO918" s="1133"/>
      <c r="AP918" s="1134"/>
      <c r="AQ918" s="642" t="str">
        <f>IF(AK918="","",VLOOKUP(AK918,ﾃﾞｰﾀ一覧!$AH$4:$AR$66,2,FALSE))</f>
        <v/>
      </c>
      <c r="AR918" s="1084"/>
      <c r="AS918" s="1084"/>
      <c r="AT918" s="643" t="str">
        <f>IF(AK918="","",VLOOKUP(AK918,ﾃﾞｰﾀ一覧!$AH$4:$AR$66,3,FALSE))</f>
        <v/>
      </c>
      <c r="AU918" s="644" t="str">
        <f>IF(AK918="","",VLOOKUP(AK918,ﾃﾞｰﾀ一覧!$AH$4:$AR$66,5,FALSE))</f>
        <v/>
      </c>
      <c r="AV918" s="1084"/>
      <c r="AW918" s="1084"/>
      <c r="AX918" s="643" t="str">
        <f>IF(AK918="","",VLOOKUP(AK918,ﾃﾞｰﾀ一覧!$AH$4:$AR$66,6,FALSE))</f>
        <v/>
      </c>
      <c r="AY918" s="649" t="str">
        <f>IF(AK918="","",VLOOKUP(AK918,ﾃﾞｰﾀ一覧!$AH$4:$AR$66,8,FALSE))</f>
        <v/>
      </c>
      <c r="AZ918" s="1084"/>
      <c r="BA918" s="1084"/>
      <c r="BB918" s="388" t="str">
        <f>IF(AK918="","",VLOOKUP(AK918,ﾃﾞｰﾀ一覧!$AH$4:$AR$66,9,FALSE))</f>
        <v/>
      </c>
      <c r="BF918" s="1124"/>
      <c r="BG918" s="1125"/>
      <c r="BH918" s="1125"/>
    </row>
    <row r="919" spans="2:60" ht="16.2" x14ac:dyDescent="0.2">
      <c r="B919" s="1103"/>
      <c r="C919" s="1104"/>
      <c r="D919" s="1303"/>
      <c r="E919" s="1304"/>
      <c r="F919" s="1094" t="str">
        <f t="shared" si="92"/>
        <v/>
      </c>
      <c r="G919" s="1095"/>
      <c r="H919" s="1095"/>
      <c r="I919" s="1095"/>
      <c r="J919" s="1095"/>
      <c r="K919" s="1095"/>
      <c r="L919" s="1095"/>
      <c r="M919" s="1095"/>
      <c r="N919" s="1095"/>
      <c r="O919" s="1095"/>
      <c r="P919" s="1095"/>
      <c r="Q919" s="1095"/>
      <c r="R919" s="1095"/>
      <c r="S919" s="1095"/>
      <c r="T919" s="1095"/>
      <c r="U919" s="1095"/>
      <c r="V919" s="1095"/>
      <c r="W919" s="1096"/>
      <c r="AA919" s="1100"/>
      <c r="AB919" s="1101"/>
      <c r="AC919" s="1102"/>
      <c r="AD919" s="1135"/>
      <c r="AE919" s="1136"/>
      <c r="AF919" s="1136"/>
      <c r="AG919" s="1137"/>
      <c r="AH919" s="1138"/>
      <c r="AI919" s="1139"/>
      <c r="AJ919" s="1140"/>
      <c r="AK919" s="1132"/>
      <c r="AL919" s="1133"/>
      <c r="AM919" s="1133"/>
      <c r="AN919" s="1133"/>
      <c r="AO919" s="1133"/>
      <c r="AP919" s="1134"/>
      <c r="AQ919" s="642" t="str">
        <f>IF(AK919="","",VLOOKUP(AK919,ﾃﾞｰﾀ一覧!$AH$4:$AR$66,2,FALSE))</f>
        <v/>
      </c>
      <c r="AR919" s="1084"/>
      <c r="AS919" s="1084"/>
      <c r="AT919" s="643" t="str">
        <f>IF(AK919="","",VLOOKUP(AK919,ﾃﾞｰﾀ一覧!$AH$4:$AR$66,3,FALSE))</f>
        <v/>
      </c>
      <c r="AU919" s="644" t="str">
        <f>IF(AK919="","",VLOOKUP(AK919,ﾃﾞｰﾀ一覧!$AH$4:$AR$66,5,FALSE))</f>
        <v/>
      </c>
      <c r="AV919" s="1084"/>
      <c r="AW919" s="1084"/>
      <c r="AX919" s="643" t="str">
        <f>IF(AK919="","",VLOOKUP(AK919,ﾃﾞｰﾀ一覧!$AH$4:$AR$66,6,FALSE))</f>
        <v/>
      </c>
      <c r="AY919" s="649" t="str">
        <f>IF(AK919="","",VLOOKUP(AK919,ﾃﾞｰﾀ一覧!$AH$4:$AR$66,8,FALSE))</f>
        <v/>
      </c>
      <c r="AZ919" s="1084"/>
      <c r="BA919" s="1084"/>
      <c r="BB919" s="388" t="str">
        <f>IF(AK919="","",VLOOKUP(AK919,ﾃﾞｰﾀ一覧!$AH$4:$AR$66,9,FALSE))</f>
        <v/>
      </c>
      <c r="BF919" s="1124"/>
      <c r="BG919" s="1125"/>
      <c r="BH919" s="1125"/>
    </row>
    <row r="920" spans="2:60" ht="16.2" x14ac:dyDescent="0.2">
      <c r="B920" s="1103"/>
      <c r="C920" s="1104"/>
      <c r="D920" s="1303"/>
      <c r="E920" s="1304"/>
      <c r="F920" s="1094" t="str">
        <f t="shared" si="92"/>
        <v/>
      </c>
      <c r="G920" s="1095"/>
      <c r="H920" s="1095"/>
      <c r="I920" s="1095"/>
      <c r="J920" s="1095"/>
      <c r="K920" s="1095"/>
      <c r="L920" s="1095"/>
      <c r="M920" s="1095"/>
      <c r="N920" s="1095"/>
      <c r="O920" s="1095"/>
      <c r="P920" s="1095"/>
      <c r="Q920" s="1095"/>
      <c r="R920" s="1095"/>
      <c r="S920" s="1095"/>
      <c r="T920" s="1095"/>
      <c r="U920" s="1095"/>
      <c r="V920" s="1095"/>
      <c r="W920" s="1096"/>
      <c r="AA920" s="1100"/>
      <c r="AB920" s="1101"/>
      <c r="AC920" s="1102"/>
      <c r="AD920" s="1135"/>
      <c r="AE920" s="1136"/>
      <c r="AF920" s="1136"/>
      <c r="AG920" s="1137"/>
      <c r="AH920" s="1138"/>
      <c r="AI920" s="1139"/>
      <c r="AJ920" s="1140"/>
      <c r="AK920" s="1132"/>
      <c r="AL920" s="1133"/>
      <c r="AM920" s="1133"/>
      <c r="AN920" s="1133"/>
      <c r="AO920" s="1133"/>
      <c r="AP920" s="1134"/>
      <c r="AQ920" s="642" t="str">
        <f>IF(AK920="","",VLOOKUP(AK920,ﾃﾞｰﾀ一覧!$AH$4:$AR$66,2,FALSE))</f>
        <v/>
      </c>
      <c r="AR920" s="1084"/>
      <c r="AS920" s="1084"/>
      <c r="AT920" s="643" t="str">
        <f>IF(AK920="","",VLOOKUP(AK920,ﾃﾞｰﾀ一覧!$AH$4:$AR$66,3,FALSE))</f>
        <v/>
      </c>
      <c r="AU920" s="644" t="str">
        <f>IF(AK920="","",VLOOKUP(AK920,ﾃﾞｰﾀ一覧!$AH$4:$AR$66,5,FALSE))</f>
        <v/>
      </c>
      <c r="AV920" s="1084"/>
      <c r="AW920" s="1084"/>
      <c r="AX920" s="643" t="str">
        <f>IF(AK920="","",VLOOKUP(AK920,ﾃﾞｰﾀ一覧!$AH$4:$AR$66,6,FALSE))</f>
        <v/>
      </c>
      <c r="AY920" s="649" t="str">
        <f>IF(AK920="","",VLOOKUP(AK920,ﾃﾞｰﾀ一覧!$AH$4:$AR$66,8,FALSE))</f>
        <v/>
      </c>
      <c r="AZ920" s="1084"/>
      <c r="BA920" s="1084"/>
      <c r="BB920" s="388" t="str">
        <f>IF(AK920="","",VLOOKUP(AK920,ﾃﾞｰﾀ一覧!$AH$4:$AR$66,9,FALSE))</f>
        <v/>
      </c>
      <c r="BF920" s="1124"/>
      <c r="BG920" s="1125"/>
      <c r="BH920" s="1125"/>
    </row>
    <row r="921" spans="2:60" ht="16.2" x14ac:dyDescent="0.2">
      <c r="B921" s="1103"/>
      <c r="C921" s="1104"/>
      <c r="D921" s="1303"/>
      <c r="E921" s="1304"/>
      <c r="F921" s="1094" t="str">
        <f t="shared" si="92"/>
        <v/>
      </c>
      <c r="G921" s="1095"/>
      <c r="H921" s="1095"/>
      <c r="I921" s="1095"/>
      <c r="J921" s="1095"/>
      <c r="K921" s="1095"/>
      <c r="L921" s="1095"/>
      <c r="M921" s="1095"/>
      <c r="N921" s="1095"/>
      <c r="O921" s="1095"/>
      <c r="P921" s="1095"/>
      <c r="Q921" s="1095"/>
      <c r="R921" s="1095"/>
      <c r="S921" s="1095"/>
      <c r="T921" s="1095"/>
      <c r="U921" s="1095"/>
      <c r="V921" s="1095"/>
      <c r="W921" s="1096"/>
      <c r="AA921" s="1100"/>
      <c r="AB921" s="1101"/>
      <c r="AC921" s="1102"/>
      <c r="AD921" s="1135"/>
      <c r="AE921" s="1136"/>
      <c r="AF921" s="1136"/>
      <c r="AG921" s="1137"/>
      <c r="AH921" s="1138"/>
      <c r="AI921" s="1139"/>
      <c r="AJ921" s="1140"/>
      <c r="AK921" s="1132"/>
      <c r="AL921" s="1133"/>
      <c r="AM921" s="1133"/>
      <c r="AN921" s="1133"/>
      <c r="AO921" s="1133"/>
      <c r="AP921" s="1134"/>
      <c r="AQ921" s="642" t="str">
        <f>IF(AK921="","",VLOOKUP(AK921,ﾃﾞｰﾀ一覧!$AH$4:$AR$66,2,FALSE))</f>
        <v/>
      </c>
      <c r="AR921" s="1084"/>
      <c r="AS921" s="1084"/>
      <c r="AT921" s="643" t="str">
        <f>IF(AK921="","",VLOOKUP(AK921,ﾃﾞｰﾀ一覧!$AH$4:$AR$66,3,FALSE))</f>
        <v/>
      </c>
      <c r="AU921" s="644" t="str">
        <f>IF(AK921="","",VLOOKUP(AK921,ﾃﾞｰﾀ一覧!$AH$4:$AR$66,5,FALSE))</f>
        <v/>
      </c>
      <c r="AV921" s="1084"/>
      <c r="AW921" s="1084"/>
      <c r="AX921" s="643" t="str">
        <f>IF(AK921="","",VLOOKUP(AK921,ﾃﾞｰﾀ一覧!$AH$4:$AR$66,6,FALSE))</f>
        <v/>
      </c>
      <c r="AY921" s="649" t="str">
        <f>IF(AK921="","",VLOOKUP(AK921,ﾃﾞｰﾀ一覧!$AH$4:$AR$66,8,FALSE))</f>
        <v/>
      </c>
      <c r="AZ921" s="1084"/>
      <c r="BA921" s="1084"/>
      <c r="BB921" s="388" t="str">
        <f>IF(AK921="","",VLOOKUP(AK921,ﾃﾞｰﾀ一覧!$AH$4:$AR$66,9,FALSE))</f>
        <v/>
      </c>
      <c r="BF921" s="1124"/>
      <c r="BG921" s="1125"/>
      <c r="BH921" s="1125"/>
    </row>
    <row r="922" spans="2:60" ht="16.2" x14ac:dyDescent="0.2">
      <c r="B922" s="1103"/>
      <c r="C922" s="1104"/>
      <c r="D922" s="1303"/>
      <c r="E922" s="1304"/>
      <c r="F922" s="1094" t="str">
        <f t="shared" si="92"/>
        <v/>
      </c>
      <c r="G922" s="1095"/>
      <c r="H922" s="1095"/>
      <c r="I922" s="1095"/>
      <c r="J922" s="1095"/>
      <c r="K922" s="1095"/>
      <c r="L922" s="1095"/>
      <c r="M922" s="1095"/>
      <c r="N922" s="1095"/>
      <c r="O922" s="1095"/>
      <c r="P922" s="1095"/>
      <c r="Q922" s="1095"/>
      <c r="R922" s="1095"/>
      <c r="S922" s="1095"/>
      <c r="T922" s="1095"/>
      <c r="U922" s="1095"/>
      <c r="V922" s="1095"/>
      <c r="W922" s="1096"/>
      <c r="AA922" s="1100"/>
      <c r="AB922" s="1101"/>
      <c r="AC922" s="1102"/>
      <c r="AD922" s="1135"/>
      <c r="AE922" s="1136"/>
      <c r="AF922" s="1136"/>
      <c r="AG922" s="1137"/>
      <c r="AH922" s="1138"/>
      <c r="AI922" s="1139"/>
      <c r="AJ922" s="1140"/>
      <c r="AK922" s="1132"/>
      <c r="AL922" s="1133"/>
      <c r="AM922" s="1133"/>
      <c r="AN922" s="1133"/>
      <c r="AO922" s="1133"/>
      <c r="AP922" s="1134"/>
      <c r="AQ922" s="642" t="str">
        <f>IF(AK922="","",VLOOKUP(AK922,ﾃﾞｰﾀ一覧!$AH$4:$AR$66,2,FALSE))</f>
        <v/>
      </c>
      <c r="AR922" s="1084"/>
      <c r="AS922" s="1084"/>
      <c r="AT922" s="643" t="str">
        <f>IF(AK922="","",VLOOKUP(AK922,ﾃﾞｰﾀ一覧!$AH$4:$AR$66,3,FALSE))</f>
        <v/>
      </c>
      <c r="AU922" s="644" t="str">
        <f>IF(AK922="","",VLOOKUP(AK922,ﾃﾞｰﾀ一覧!$AH$4:$AR$66,5,FALSE))</f>
        <v/>
      </c>
      <c r="AV922" s="1084"/>
      <c r="AW922" s="1084"/>
      <c r="AX922" s="643" t="str">
        <f>IF(AK922="","",VLOOKUP(AK922,ﾃﾞｰﾀ一覧!$AH$4:$AR$66,6,FALSE))</f>
        <v/>
      </c>
      <c r="AY922" s="649" t="str">
        <f>IF(AK922="","",VLOOKUP(AK922,ﾃﾞｰﾀ一覧!$AH$4:$AR$66,8,FALSE))</f>
        <v/>
      </c>
      <c r="AZ922" s="1084"/>
      <c r="BA922" s="1084"/>
      <c r="BB922" s="388" t="str">
        <f>IF(AK922="","",VLOOKUP(AK922,ﾃﾞｰﾀ一覧!$AH$4:$AR$66,9,FALSE))</f>
        <v/>
      </c>
      <c r="BF922" s="1124"/>
      <c r="BG922" s="1125"/>
      <c r="BH922" s="1125"/>
    </row>
    <row r="923" spans="2:60" ht="16.2" x14ac:dyDescent="0.2">
      <c r="B923" s="1103"/>
      <c r="C923" s="1104"/>
      <c r="D923" s="1303"/>
      <c r="E923" s="1304"/>
      <c r="F923" s="1094" t="str">
        <f t="shared" si="92"/>
        <v/>
      </c>
      <c r="G923" s="1095"/>
      <c r="H923" s="1095"/>
      <c r="I923" s="1095"/>
      <c r="J923" s="1095"/>
      <c r="K923" s="1095"/>
      <c r="L923" s="1095"/>
      <c r="M923" s="1095"/>
      <c r="N923" s="1095"/>
      <c r="O923" s="1095"/>
      <c r="P923" s="1095"/>
      <c r="Q923" s="1095"/>
      <c r="R923" s="1095"/>
      <c r="S923" s="1095"/>
      <c r="T923" s="1095"/>
      <c r="U923" s="1095"/>
      <c r="V923" s="1095"/>
      <c r="W923" s="1096"/>
      <c r="AA923" s="1100"/>
      <c r="AB923" s="1101"/>
      <c r="AC923" s="1102"/>
      <c r="AD923" s="1135"/>
      <c r="AE923" s="1136"/>
      <c r="AF923" s="1136"/>
      <c r="AG923" s="1137"/>
      <c r="AH923" s="1138"/>
      <c r="AI923" s="1139"/>
      <c r="AJ923" s="1140"/>
      <c r="AK923" s="1132"/>
      <c r="AL923" s="1133"/>
      <c r="AM923" s="1133"/>
      <c r="AN923" s="1133"/>
      <c r="AO923" s="1133"/>
      <c r="AP923" s="1134"/>
      <c r="AQ923" s="642" t="str">
        <f>IF(AK923="","",VLOOKUP(AK923,ﾃﾞｰﾀ一覧!$AH$4:$AR$66,2,FALSE))</f>
        <v/>
      </c>
      <c r="AR923" s="1084"/>
      <c r="AS923" s="1084"/>
      <c r="AT923" s="643" t="str">
        <f>IF(AK923="","",VLOOKUP(AK923,ﾃﾞｰﾀ一覧!$AH$4:$AR$66,3,FALSE))</f>
        <v/>
      </c>
      <c r="AU923" s="644" t="str">
        <f>IF(AK923="","",VLOOKUP(AK923,ﾃﾞｰﾀ一覧!$AH$4:$AR$66,5,FALSE))</f>
        <v/>
      </c>
      <c r="AV923" s="1084"/>
      <c r="AW923" s="1084"/>
      <c r="AX923" s="643" t="str">
        <f>IF(AK923="","",VLOOKUP(AK923,ﾃﾞｰﾀ一覧!$AH$4:$AR$66,6,FALSE))</f>
        <v/>
      </c>
      <c r="AY923" s="649" t="str">
        <f>IF(AK923="","",VLOOKUP(AK923,ﾃﾞｰﾀ一覧!$AH$4:$AR$66,8,FALSE))</f>
        <v/>
      </c>
      <c r="AZ923" s="1084"/>
      <c r="BA923" s="1084"/>
      <c r="BB923" s="388" t="str">
        <f>IF(AK923="","",VLOOKUP(AK923,ﾃﾞｰﾀ一覧!$AH$4:$AR$66,9,FALSE))</f>
        <v/>
      </c>
      <c r="BF923" s="1124"/>
      <c r="BG923" s="1125"/>
      <c r="BH923" s="1125"/>
    </row>
    <row r="924" spans="2:60" ht="16.2" x14ac:dyDescent="0.2">
      <c r="B924" s="1103"/>
      <c r="C924" s="1104"/>
      <c r="D924" s="1303"/>
      <c r="E924" s="1304"/>
      <c r="F924" s="1094" t="str">
        <f t="shared" si="92"/>
        <v/>
      </c>
      <c r="G924" s="1095"/>
      <c r="H924" s="1095"/>
      <c r="I924" s="1095"/>
      <c r="J924" s="1095"/>
      <c r="K924" s="1095"/>
      <c r="L924" s="1095"/>
      <c r="M924" s="1095"/>
      <c r="N924" s="1095"/>
      <c r="O924" s="1095"/>
      <c r="P924" s="1095"/>
      <c r="Q924" s="1095"/>
      <c r="R924" s="1095"/>
      <c r="S924" s="1095"/>
      <c r="T924" s="1095"/>
      <c r="U924" s="1095"/>
      <c r="V924" s="1095"/>
      <c r="W924" s="1096"/>
      <c r="AA924" s="1100"/>
      <c r="AB924" s="1101"/>
      <c r="AC924" s="1102"/>
      <c r="AD924" s="1135"/>
      <c r="AE924" s="1136"/>
      <c r="AF924" s="1136"/>
      <c r="AG924" s="1137"/>
      <c r="AH924" s="1138"/>
      <c r="AI924" s="1139"/>
      <c r="AJ924" s="1140"/>
      <c r="AK924" s="1132"/>
      <c r="AL924" s="1133"/>
      <c r="AM924" s="1133"/>
      <c r="AN924" s="1133"/>
      <c r="AO924" s="1133"/>
      <c r="AP924" s="1134"/>
      <c r="AQ924" s="642" t="str">
        <f>IF(AK924="","",VLOOKUP(AK924,ﾃﾞｰﾀ一覧!$AH$4:$AR$66,2,FALSE))</f>
        <v/>
      </c>
      <c r="AR924" s="1084"/>
      <c r="AS924" s="1084"/>
      <c r="AT924" s="643" t="str">
        <f>IF(AK924="","",VLOOKUP(AK924,ﾃﾞｰﾀ一覧!$AH$4:$AR$66,3,FALSE))</f>
        <v/>
      </c>
      <c r="AU924" s="644" t="str">
        <f>IF(AK924="","",VLOOKUP(AK924,ﾃﾞｰﾀ一覧!$AH$4:$AR$66,5,FALSE))</f>
        <v/>
      </c>
      <c r="AV924" s="1084"/>
      <c r="AW924" s="1084"/>
      <c r="AX924" s="643" t="str">
        <f>IF(AK924="","",VLOOKUP(AK924,ﾃﾞｰﾀ一覧!$AH$4:$AR$66,6,FALSE))</f>
        <v/>
      </c>
      <c r="AY924" s="649" t="str">
        <f>IF(AK924="","",VLOOKUP(AK924,ﾃﾞｰﾀ一覧!$AH$4:$AR$66,8,FALSE))</f>
        <v/>
      </c>
      <c r="AZ924" s="1084"/>
      <c r="BA924" s="1084"/>
      <c r="BB924" s="388" t="str">
        <f>IF(AK924="","",VLOOKUP(AK924,ﾃﾞｰﾀ一覧!$AH$4:$AR$66,9,FALSE))</f>
        <v/>
      </c>
      <c r="BF924" s="1124"/>
      <c r="BG924" s="1125"/>
      <c r="BH924" s="1125"/>
    </row>
    <row r="925" spans="2:60" ht="16.2" x14ac:dyDescent="0.2">
      <c r="B925" s="1103"/>
      <c r="C925" s="1104"/>
      <c r="D925" s="1303"/>
      <c r="E925" s="1304"/>
      <c r="F925" s="1094" t="str">
        <f t="shared" si="92"/>
        <v/>
      </c>
      <c r="G925" s="1095"/>
      <c r="H925" s="1095"/>
      <c r="I925" s="1095"/>
      <c r="J925" s="1095"/>
      <c r="K925" s="1095"/>
      <c r="L925" s="1095"/>
      <c r="M925" s="1095"/>
      <c r="N925" s="1095"/>
      <c r="O925" s="1095"/>
      <c r="P925" s="1095"/>
      <c r="Q925" s="1095"/>
      <c r="R925" s="1095"/>
      <c r="S925" s="1095"/>
      <c r="T925" s="1095"/>
      <c r="U925" s="1095"/>
      <c r="V925" s="1095"/>
      <c r="W925" s="1096"/>
      <c r="AA925" s="1100"/>
      <c r="AB925" s="1101"/>
      <c r="AC925" s="1102"/>
      <c r="AD925" s="1135"/>
      <c r="AE925" s="1136"/>
      <c r="AF925" s="1136"/>
      <c r="AG925" s="1137"/>
      <c r="AH925" s="1138"/>
      <c r="AI925" s="1139"/>
      <c r="AJ925" s="1140"/>
      <c r="AK925" s="1132"/>
      <c r="AL925" s="1133"/>
      <c r="AM925" s="1133"/>
      <c r="AN925" s="1133"/>
      <c r="AO925" s="1133"/>
      <c r="AP925" s="1134"/>
      <c r="AQ925" s="642" t="str">
        <f>IF(AK925="","",VLOOKUP(AK925,ﾃﾞｰﾀ一覧!$AH$4:$AR$66,2,FALSE))</f>
        <v/>
      </c>
      <c r="AR925" s="1084"/>
      <c r="AS925" s="1084"/>
      <c r="AT925" s="643" t="str">
        <f>IF(AK925="","",VLOOKUP(AK925,ﾃﾞｰﾀ一覧!$AH$4:$AR$66,3,FALSE))</f>
        <v/>
      </c>
      <c r="AU925" s="644" t="str">
        <f>IF(AK925="","",VLOOKUP(AK925,ﾃﾞｰﾀ一覧!$AH$4:$AR$66,5,FALSE))</f>
        <v/>
      </c>
      <c r="AV925" s="1084"/>
      <c r="AW925" s="1084"/>
      <c r="AX925" s="643" t="str">
        <f>IF(AK925="","",VLOOKUP(AK925,ﾃﾞｰﾀ一覧!$AH$4:$AR$66,6,FALSE))</f>
        <v/>
      </c>
      <c r="AY925" s="649" t="str">
        <f>IF(AK925="","",VLOOKUP(AK925,ﾃﾞｰﾀ一覧!$AH$4:$AR$66,8,FALSE))</f>
        <v/>
      </c>
      <c r="AZ925" s="1084"/>
      <c r="BA925" s="1084"/>
      <c r="BB925" s="388" t="str">
        <f>IF(AK925="","",VLOOKUP(AK925,ﾃﾞｰﾀ一覧!$AH$4:$AR$66,9,FALSE))</f>
        <v/>
      </c>
      <c r="BF925" s="1124"/>
      <c r="BG925" s="1125"/>
      <c r="BH925" s="1125"/>
    </row>
    <row r="926" spans="2:60" ht="16.2" x14ac:dyDescent="0.2">
      <c r="B926" s="1103"/>
      <c r="C926" s="1104"/>
      <c r="D926" s="1303"/>
      <c r="E926" s="1304"/>
      <c r="F926" s="1094" t="str">
        <f t="shared" si="92"/>
        <v/>
      </c>
      <c r="G926" s="1095"/>
      <c r="H926" s="1095"/>
      <c r="I926" s="1095"/>
      <c r="J926" s="1095"/>
      <c r="K926" s="1095"/>
      <c r="L926" s="1095"/>
      <c r="M926" s="1095"/>
      <c r="N926" s="1095"/>
      <c r="O926" s="1095"/>
      <c r="P926" s="1095"/>
      <c r="Q926" s="1095"/>
      <c r="R926" s="1095"/>
      <c r="S926" s="1095"/>
      <c r="T926" s="1095"/>
      <c r="U926" s="1095"/>
      <c r="V926" s="1095"/>
      <c r="W926" s="1096"/>
      <c r="AA926" s="1100"/>
      <c r="AB926" s="1101"/>
      <c r="AC926" s="1102"/>
      <c r="AD926" s="1135"/>
      <c r="AE926" s="1136"/>
      <c r="AF926" s="1136"/>
      <c r="AG926" s="1137"/>
      <c r="AH926" s="1138"/>
      <c r="AI926" s="1139"/>
      <c r="AJ926" s="1140"/>
      <c r="AK926" s="1132"/>
      <c r="AL926" s="1133"/>
      <c r="AM926" s="1133"/>
      <c r="AN926" s="1133"/>
      <c r="AO926" s="1133"/>
      <c r="AP926" s="1134"/>
      <c r="AQ926" s="642" t="str">
        <f>IF(AK926="","",VLOOKUP(AK926,ﾃﾞｰﾀ一覧!$AH$4:$AR$66,2,FALSE))</f>
        <v/>
      </c>
      <c r="AR926" s="1084"/>
      <c r="AS926" s="1084"/>
      <c r="AT926" s="643" t="str">
        <f>IF(AK926="","",VLOOKUP(AK926,ﾃﾞｰﾀ一覧!$AH$4:$AR$66,3,FALSE))</f>
        <v/>
      </c>
      <c r="AU926" s="644" t="str">
        <f>IF(AK926="","",VLOOKUP(AK926,ﾃﾞｰﾀ一覧!$AH$4:$AR$66,5,FALSE))</f>
        <v/>
      </c>
      <c r="AV926" s="1084"/>
      <c r="AW926" s="1084"/>
      <c r="AX926" s="643" t="str">
        <f>IF(AK926="","",VLOOKUP(AK926,ﾃﾞｰﾀ一覧!$AH$4:$AR$66,6,FALSE))</f>
        <v/>
      </c>
      <c r="AY926" s="649" t="str">
        <f>IF(AK926="","",VLOOKUP(AK926,ﾃﾞｰﾀ一覧!$AH$4:$AR$66,8,FALSE))</f>
        <v/>
      </c>
      <c r="AZ926" s="1084"/>
      <c r="BA926" s="1084"/>
      <c r="BB926" s="388" t="str">
        <f>IF(AK926="","",VLOOKUP(AK926,ﾃﾞｰﾀ一覧!$AH$4:$AR$66,9,FALSE))</f>
        <v/>
      </c>
      <c r="BF926" s="1124"/>
      <c r="BG926" s="1125"/>
      <c r="BH926" s="1125"/>
    </row>
    <row r="927" spans="2:60" ht="16.2" x14ac:dyDescent="0.2">
      <c r="B927" s="1103"/>
      <c r="C927" s="1104"/>
      <c r="D927" s="1303"/>
      <c r="E927" s="1304"/>
      <c r="F927" s="1094" t="str">
        <f t="shared" si="92"/>
        <v/>
      </c>
      <c r="G927" s="1095"/>
      <c r="H927" s="1095"/>
      <c r="I927" s="1095"/>
      <c r="J927" s="1095"/>
      <c r="K927" s="1095"/>
      <c r="L927" s="1095"/>
      <c r="M927" s="1095"/>
      <c r="N927" s="1095"/>
      <c r="O927" s="1095"/>
      <c r="P927" s="1095"/>
      <c r="Q927" s="1095"/>
      <c r="R927" s="1095"/>
      <c r="S927" s="1095"/>
      <c r="T927" s="1095"/>
      <c r="U927" s="1095"/>
      <c r="V927" s="1095"/>
      <c r="W927" s="1096"/>
      <c r="AA927" s="1100"/>
      <c r="AB927" s="1101"/>
      <c r="AC927" s="1102"/>
      <c r="AD927" s="1135"/>
      <c r="AE927" s="1136"/>
      <c r="AF927" s="1136"/>
      <c r="AG927" s="1137"/>
      <c r="AH927" s="1138"/>
      <c r="AI927" s="1139"/>
      <c r="AJ927" s="1140"/>
      <c r="AK927" s="1132"/>
      <c r="AL927" s="1133"/>
      <c r="AM927" s="1133"/>
      <c r="AN927" s="1133"/>
      <c r="AO927" s="1133"/>
      <c r="AP927" s="1134"/>
      <c r="AQ927" s="642" t="str">
        <f>IF(AK927="","",VLOOKUP(AK927,ﾃﾞｰﾀ一覧!$AH$4:$AR$66,2,FALSE))</f>
        <v/>
      </c>
      <c r="AR927" s="1084"/>
      <c r="AS927" s="1084"/>
      <c r="AT927" s="643" t="str">
        <f>IF(AK927="","",VLOOKUP(AK927,ﾃﾞｰﾀ一覧!$AH$4:$AR$66,3,FALSE))</f>
        <v/>
      </c>
      <c r="AU927" s="644" t="str">
        <f>IF(AK927="","",VLOOKUP(AK927,ﾃﾞｰﾀ一覧!$AH$4:$AR$66,5,FALSE))</f>
        <v/>
      </c>
      <c r="AV927" s="1084"/>
      <c r="AW927" s="1084"/>
      <c r="AX927" s="643" t="str">
        <f>IF(AK927="","",VLOOKUP(AK927,ﾃﾞｰﾀ一覧!$AH$4:$AR$66,6,FALSE))</f>
        <v/>
      </c>
      <c r="AY927" s="649" t="str">
        <f>IF(AK927="","",VLOOKUP(AK927,ﾃﾞｰﾀ一覧!$AH$4:$AR$66,8,FALSE))</f>
        <v/>
      </c>
      <c r="AZ927" s="1084"/>
      <c r="BA927" s="1084"/>
      <c r="BB927" s="388" t="str">
        <f>IF(AK927="","",VLOOKUP(AK927,ﾃﾞｰﾀ一覧!$AH$4:$AR$66,9,FALSE))</f>
        <v/>
      </c>
      <c r="BF927" s="1124"/>
      <c r="BG927" s="1125"/>
      <c r="BH927" s="1125"/>
    </row>
    <row r="928" spans="2:60" ht="16.2" x14ac:dyDescent="0.2">
      <c r="B928" s="1103"/>
      <c r="C928" s="1104"/>
      <c r="D928" s="1303"/>
      <c r="E928" s="1304"/>
      <c r="F928" s="1094" t="str">
        <f t="shared" si="92"/>
        <v/>
      </c>
      <c r="G928" s="1095"/>
      <c r="H928" s="1095"/>
      <c r="I928" s="1095"/>
      <c r="J928" s="1095"/>
      <c r="K928" s="1095"/>
      <c r="L928" s="1095"/>
      <c r="M928" s="1095"/>
      <c r="N928" s="1095"/>
      <c r="O928" s="1095"/>
      <c r="P928" s="1095"/>
      <c r="Q928" s="1095"/>
      <c r="R928" s="1095"/>
      <c r="S928" s="1095"/>
      <c r="T928" s="1095"/>
      <c r="U928" s="1095"/>
      <c r="V928" s="1095"/>
      <c r="W928" s="1096"/>
      <c r="AA928" s="1100"/>
      <c r="AB928" s="1101"/>
      <c r="AC928" s="1102"/>
      <c r="AD928" s="1135"/>
      <c r="AE928" s="1136"/>
      <c r="AF928" s="1136"/>
      <c r="AG928" s="1137"/>
      <c r="AH928" s="1138"/>
      <c r="AI928" s="1139"/>
      <c r="AJ928" s="1140"/>
      <c r="AK928" s="1132"/>
      <c r="AL928" s="1133"/>
      <c r="AM928" s="1133"/>
      <c r="AN928" s="1133"/>
      <c r="AO928" s="1133"/>
      <c r="AP928" s="1134"/>
      <c r="AQ928" s="642" t="str">
        <f>IF(AK928="","",VLOOKUP(AK928,ﾃﾞｰﾀ一覧!$AH$4:$AR$66,2,FALSE))</f>
        <v/>
      </c>
      <c r="AR928" s="1084"/>
      <c r="AS928" s="1084"/>
      <c r="AT928" s="643" t="str">
        <f>IF(AK928="","",VLOOKUP(AK928,ﾃﾞｰﾀ一覧!$AH$4:$AR$66,3,FALSE))</f>
        <v/>
      </c>
      <c r="AU928" s="644" t="str">
        <f>IF(AK928="","",VLOOKUP(AK928,ﾃﾞｰﾀ一覧!$AH$4:$AR$66,5,FALSE))</f>
        <v/>
      </c>
      <c r="AV928" s="1084"/>
      <c r="AW928" s="1084"/>
      <c r="AX928" s="643" t="str">
        <f>IF(AK928="","",VLOOKUP(AK928,ﾃﾞｰﾀ一覧!$AH$4:$AR$66,6,FALSE))</f>
        <v/>
      </c>
      <c r="AY928" s="649" t="str">
        <f>IF(AK928="","",VLOOKUP(AK928,ﾃﾞｰﾀ一覧!$AH$4:$AR$66,8,FALSE))</f>
        <v/>
      </c>
      <c r="AZ928" s="1084"/>
      <c r="BA928" s="1084"/>
      <c r="BB928" s="388" t="str">
        <f>IF(AK928="","",VLOOKUP(AK928,ﾃﾞｰﾀ一覧!$AH$4:$AR$66,9,FALSE))</f>
        <v/>
      </c>
      <c r="BF928" s="1124"/>
      <c r="BG928" s="1125"/>
      <c r="BH928" s="1125"/>
    </row>
    <row r="929" spans="2:60" ht="16.2" x14ac:dyDescent="0.2">
      <c r="B929" s="1103"/>
      <c r="C929" s="1104"/>
      <c r="D929" s="1303"/>
      <c r="E929" s="1304"/>
      <c r="F929" s="1094" t="str">
        <f t="shared" si="92"/>
        <v/>
      </c>
      <c r="G929" s="1095"/>
      <c r="H929" s="1095"/>
      <c r="I929" s="1095"/>
      <c r="J929" s="1095"/>
      <c r="K929" s="1095"/>
      <c r="L929" s="1095"/>
      <c r="M929" s="1095"/>
      <c r="N929" s="1095"/>
      <c r="O929" s="1095"/>
      <c r="P929" s="1095"/>
      <c r="Q929" s="1095"/>
      <c r="R929" s="1095"/>
      <c r="S929" s="1095"/>
      <c r="T929" s="1095"/>
      <c r="U929" s="1095"/>
      <c r="V929" s="1095"/>
      <c r="W929" s="1096"/>
      <c r="AA929" s="1100"/>
      <c r="AB929" s="1101"/>
      <c r="AC929" s="1102"/>
      <c r="AD929" s="1135"/>
      <c r="AE929" s="1136"/>
      <c r="AF929" s="1136"/>
      <c r="AG929" s="1137"/>
      <c r="AH929" s="1138"/>
      <c r="AI929" s="1139"/>
      <c r="AJ929" s="1140"/>
      <c r="AK929" s="1132"/>
      <c r="AL929" s="1133"/>
      <c r="AM929" s="1133"/>
      <c r="AN929" s="1133"/>
      <c r="AO929" s="1133"/>
      <c r="AP929" s="1134"/>
      <c r="AQ929" s="642" t="str">
        <f>IF(AK929="","",VLOOKUP(AK929,ﾃﾞｰﾀ一覧!$AH$4:$AR$66,2,FALSE))</f>
        <v/>
      </c>
      <c r="AR929" s="1084"/>
      <c r="AS929" s="1084"/>
      <c r="AT929" s="643" t="str">
        <f>IF(AK929="","",VLOOKUP(AK929,ﾃﾞｰﾀ一覧!$AH$4:$AR$66,3,FALSE))</f>
        <v/>
      </c>
      <c r="AU929" s="644" t="str">
        <f>IF(AK929="","",VLOOKUP(AK929,ﾃﾞｰﾀ一覧!$AH$4:$AR$66,5,FALSE))</f>
        <v/>
      </c>
      <c r="AV929" s="1084"/>
      <c r="AW929" s="1084"/>
      <c r="AX929" s="643" t="str">
        <f>IF(AK929="","",VLOOKUP(AK929,ﾃﾞｰﾀ一覧!$AH$4:$AR$66,6,FALSE))</f>
        <v/>
      </c>
      <c r="AY929" s="649" t="str">
        <f>IF(AK929="","",VLOOKUP(AK929,ﾃﾞｰﾀ一覧!$AH$4:$AR$66,8,FALSE))</f>
        <v/>
      </c>
      <c r="AZ929" s="1084"/>
      <c r="BA929" s="1084"/>
      <c r="BB929" s="388" t="str">
        <f>IF(AK929="","",VLOOKUP(AK929,ﾃﾞｰﾀ一覧!$AH$4:$AR$66,9,FALSE))</f>
        <v/>
      </c>
      <c r="BF929" s="1124"/>
      <c r="BG929" s="1125"/>
      <c r="BH929" s="1125"/>
    </row>
    <row r="930" spans="2:60" ht="16.2" x14ac:dyDescent="0.2">
      <c r="B930" s="1103"/>
      <c r="C930" s="1104"/>
      <c r="D930" s="1303"/>
      <c r="E930" s="1304"/>
      <c r="F930" s="1094" t="str">
        <f t="shared" si="92"/>
        <v/>
      </c>
      <c r="G930" s="1095"/>
      <c r="H930" s="1095"/>
      <c r="I930" s="1095"/>
      <c r="J930" s="1095"/>
      <c r="K930" s="1095"/>
      <c r="L930" s="1095"/>
      <c r="M930" s="1095"/>
      <c r="N930" s="1095"/>
      <c r="O930" s="1095"/>
      <c r="P930" s="1095"/>
      <c r="Q930" s="1095"/>
      <c r="R930" s="1095"/>
      <c r="S930" s="1095"/>
      <c r="T930" s="1095"/>
      <c r="U930" s="1095"/>
      <c r="V930" s="1095"/>
      <c r="W930" s="1096"/>
      <c r="AA930" s="1100"/>
      <c r="AB930" s="1101"/>
      <c r="AC930" s="1102"/>
      <c r="AD930" s="1135"/>
      <c r="AE930" s="1136"/>
      <c r="AF930" s="1136"/>
      <c r="AG930" s="1137"/>
      <c r="AH930" s="1138"/>
      <c r="AI930" s="1139"/>
      <c r="AJ930" s="1140"/>
      <c r="AK930" s="1132"/>
      <c r="AL930" s="1133"/>
      <c r="AM930" s="1133"/>
      <c r="AN930" s="1133"/>
      <c r="AO930" s="1133"/>
      <c r="AP930" s="1134"/>
      <c r="AQ930" s="642" t="str">
        <f>IF(AK930="","",VLOOKUP(AK930,ﾃﾞｰﾀ一覧!$AH$4:$AR$66,2,FALSE))</f>
        <v/>
      </c>
      <c r="AR930" s="1084"/>
      <c r="AS930" s="1084"/>
      <c r="AT930" s="643" t="str">
        <f>IF(AK930="","",VLOOKUP(AK930,ﾃﾞｰﾀ一覧!$AH$4:$AR$66,3,FALSE))</f>
        <v/>
      </c>
      <c r="AU930" s="644" t="str">
        <f>IF(AK930="","",VLOOKUP(AK930,ﾃﾞｰﾀ一覧!$AH$4:$AR$66,5,FALSE))</f>
        <v/>
      </c>
      <c r="AV930" s="1084"/>
      <c r="AW930" s="1084"/>
      <c r="AX930" s="643" t="str">
        <f>IF(AK930="","",VLOOKUP(AK930,ﾃﾞｰﾀ一覧!$AH$4:$AR$66,6,FALSE))</f>
        <v/>
      </c>
      <c r="AY930" s="649" t="str">
        <f>IF(AK930="","",VLOOKUP(AK930,ﾃﾞｰﾀ一覧!$AH$4:$AR$66,8,FALSE))</f>
        <v/>
      </c>
      <c r="AZ930" s="1084"/>
      <c r="BA930" s="1084"/>
      <c r="BB930" s="388" t="str">
        <f>IF(AK930="","",VLOOKUP(AK930,ﾃﾞｰﾀ一覧!$AH$4:$AR$66,9,FALSE))</f>
        <v/>
      </c>
      <c r="BF930" s="1124"/>
      <c r="BG930" s="1125"/>
      <c r="BH930" s="1125"/>
    </row>
    <row r="931" spans="2:60" ht="16.2" x14ac:dyDescent="0.2">
      <c r="B931" s="1103"/>
      <c r="C931" s="1104"/>
      <c r="D931" s="1303"/>
      <c r="E931" s="1304"/>
      <c r="F931" s="1094" t="str">
        <f t="shared" si="92"/>
        <v/>
      </c>
      <c r="G931" s="1095"/>
      <c r="H931" s="1095"/>
      <c r="I931" s="1095"/>
      <c r="J931" s="1095"/>
      <c r="K931" s="1095"/>
      <c r="L931" s="1095"/>
      <c r="M931" s="1095"/>
      <c r="N931" s="1095"/>
      <c r="O931" s="1095"/>
      <c r="P931" s="1095"/>
      <c r="Q931" s="1095"/>
      <c r="R931" s="1095"/>
      <c r="S931" s="1095"/>
      <c r="T931" s="1095"/>
      <c r="U931" s="1095"/>
      <c r="V931" s="1095"/>
      <c r="W931" s="1096"/>
      <c r="AA931" s="1100"/>
      <c r="AB931" s="1101"/>
      <c r="AC931" s="1102"/>
      <c r="AD931" s="1135"/>
      <c r="AE931" s="1136"/>
      <c r="AF931" s="1136"/>
      <c r="AG931" s="1137"/>
      <c r="AH931" s="1138"/>
      <c r="AI931" s="1139"/>
      <c r="AJ931" s="1140"/>
      <c r="AK931" s="1132"/>
      <c r="AL931" s="1133"/>
      <c r="AM931" s="1133"/>
      <c r="AN931" s="1133"/>
      <c r="AO931" s="1133"/>
      <c r="AP931" s="1134"/>
      <c r="AQ931" s="642" t="str">
        <f>IF(AK931="","",VLOOKUP(AK931,ﾃﾞｰﾀ一覧!$AH$4:$AR$66,2,FALSE))</f>
        <v/>
      </c>
      <c r="AR931" s="1084"/>
      <c r="AS931" s="1084"/>
      <c r="AT931" s="643" t="str">
        <f>IF(AK931="","",VLOOKUP(AK931,ﾃﾞｰﾀ一覧!$AH$4:$AR$66,3,FALSE))</f>
        <v/>
      </c>
      <c r="AU931" s="644" t="str">
        <f>IF(AK931="","",VLOOKUP(AK931,ﾃﾞｰﾀ一覧!$AH$4:$AR$66,5,FALSE))</f>
        <v/>
      </c>
      <c r="AV931" s="1084"/>
      <c r="AW931" s="1084"/>
      <c r="AX931" s="643" t="str">
        <f>IF(AK931="","",VLOOKUP(AK931,ﾃﾞｰﾀ一覧!$AH$4:$AR$66,6,FALSE))</f>
        <v/>
      </c>
      <c r="AY931" s="649" t="str">
        <f>IF(AK931="","",VLOOKUP(AK931,ﾃﾞｰﾀ一覧!$AH$4:$AR$66,8,FALSE))</f>
        <v/>
      </c>
      <c r="AZ931" s="1084"/>
      <c r="BA931" s="1084"/>
      <c r="BB931" s="388" t="str">
        <f>IF(AK931="","",VLOOKUP(AK931,ﾃﾞｰﾀ一覧!$AH$4:$AR$66,9,FALSE))</f>
        <v/>
      </c>
      <c r="BF931" s="1124"/>
      <c r="BG931" s="1125"/>
      <c r="BH931" s="1125"/>
    </row>
    <row r="932" spans="2:60" ht="16.2" x14ac:dyDescent="0.2">
      <c r="B932" s="1103"/>
      <c r="C932" s="1104"/>
      <c r="D932" s="1303"/>
      <c r="E932" s="1304"/>
      <c r="F932" s="1094" t="str">
        <f t="shared" si="92"/>
        <v/>
      </c>
      <c r="G932" s="1095"/>
      <c r="H932" s="1095"/>
      <c r="I932" s="1095"/>
      <c r="J932" s="1095"/>
      <c r="K932" s="1095"/>
      <c r="L932" s="1095"/>
      <c r="M932" s="1095"/>
      <c r="N932" s="1095"/>
      <c r="O932" s="1095"/>
      <c r="P932" s="1095"/>
      <c r="Q932" s="1095"/>
      <c r="R932" s="1095"/>
      <c r="S932" s="1095"/>
      <c r="T932" s="1095"/>
      <c r="U932" s="1095"/>
      <c r="V932" s="1095"/>
      <c r="W932" s="1096"/>
      <c r="AA932" s="1100"/>
      <c r="AB932" s="1101"/>
      <c r="AC932" s="1102"/>
      <c r="AD932" s="1135"/>
      <c r="AE932" s="1136"/>
      <c r="AF932" s="1136"/>
      <c r="AG932" s="1137"/>
      <c r="AH932" s="1138"/>
      <c r="AI932" s="1139"/>
      <c r="AJ932" s="1140"/>
      <c r="AK932" s="1132"/>
      <c r="AL932" s="1133"/>
      <c r="AM932" s="1133"/>
      <c r="AN932" s="1133"/>
      <c r="AO932" s="1133"/>
      <c r="AP932" s="1134"/>
      <c r="AQ932" s="642" t="str">
        <f>IF(AK932="","",VLOOKUP(AK932,ﾃﾞｰﾀ一覧!$AH$4:$AR$66,2,FALSE))</f>
        <v/>
      </c>
      <c r="AR932" s="1084"/>
      <c r="AS932" s="1084"/>
      <c r="AT932" s="643" t="str">
        <f>IF(AK932="","",VLOOKUP(AK932,ﾃﾞｰﾀ一覧!$AH$4:$AR$66,3,FALSE))</f>
        <v/>
      </c>
      <c r="AU932" s="644" t="str">
        <f>IF(AK932="","",VLOOKUP(AK932,ﾃﾞｰﾀ一覧!$AH$4:$AR$66,5,FALSE))</f>
        <v/>
      </c>
      <c r="AV932" s="1084"/>
      <c r="AW932" s="1084"/>
      <c r="AX932" s="643" t="str">
        <f>IF(AK932="","",VLOOKUP(AK932,ﾃﾞｰﾀ一覧!$AH$4:$AR$66,6,FALSE))</f>
        <v/>
      </c>
      <c r="AY932" s="649" t="str">
        <f>IF(AK932="","",VLOOKUP(AK932,ﾃﾞｰﾀ一覧!$AH$4:$AR$66,8,FALSE))</f>
        <v/>
      </c>
      <c r="AZ932" s="1084"/>
      <c r="BA932" s="1084"/>
      <c r="BB932" s="388" t="str">
        <f>IF(AK932="","",VLOOKUP(AK932,ﾃﾞｰﾀ一覧!$AH$4:$AR$66,9,FALSE))</f>
        <v/>
      </c>
      <c r="BF932" s="1124"/>
      <c r="BG932" s="1125"/>
      <c r="BH932" s="1125"/>
    </row>
    <row r="933" spans="2:60" ht="16.2" x14ac:dyDescent="0.2">
      <c r="B933" s="1103"/>
      <c r="C933" s="1104"/>
      <c r="D933" s="1303"/>
      <c r="E933" s="1304"/>
      <c r="F933" s="1094" t="str">
        <f t="shared" si="92"/>
        <v/>
      </c>
      <c r="G933" s="1095"/>
      <c r="H933" s="1095"/>
      <c r="I933" s="1095"/>
      <c r="J933" s="1095"/>
      <c r="K933" s="1095"/>
      <c r="L933" s="1095"/>
      <c r="M933" s="1095"/>
      <c r="N933" s="1095"/>
      <c r="O933" s="1095"/>
      <c r="P933" s="1095"/>
      <c r="Q933" s="1095"/>
      <c r="R933" s="1095"/>
      <c r="S933" s="1095"/>
      <c r="T933" s="1095"/>
      <c r="U933" s="1095"/>
      <c r="V933" s="1095"/>
      <c r="W933" s="1096"/>
      <c r="AA933" s="1100"/>
      <c r="AB933" s="1101"/>
      <c r="AC933" s="1102"/>
      <c r="AD933" s="1135"/>
      <c r="AE933" s="1136"/>
      <c r="AF933" s="1136"/>
      <c r="AG933" s="1137"/>
      <c r="AH933" s="1138"/>
      <c r="AI933" s="1139"/>
      <c r="AJ933" s="1140"/>
      <c r="AK933" s="1132"/>
      <c r="AL933" s="1133"/>
      <c r="AM933" s="1133"/>
      <c r="AN933" s="1133"/>
      <c r="AO933" s="1133"/>
      <c r="AP933" s="1134"/>
      <c r="AQ933" s="642" t="str">
        <f>IF(AK933="","",VLOOKUP(AK933,ﾃﾞｰﾀ一覧!$AH$4:$AR$66,2,FALSE))</f>
        <v/>
      </c>
      <c r="AR933" s="1084"/>
      <c r="AS933" s="1084"/>
      <c r="AT933" s="643" t="str">
        <f>IF(AK933="","",VLOOKUP(AK933,ﾃﾞｰﾀ一覧!$AH$4:$AR$66,3,FALSE))</f>
        <v/>
      </c>
      <c r="AU933" s="644" t="str">
        <f>IF(AK933="","",VLOOKUP(AK933,ﾃﾞｰﾀ一覧!$AH$4:$AR$66,5,FALSE))</f>
        <v/>
      </c>
      <c r="AV933" s="1084"/>
      <c r="AW933" s="1084"/>
      <c r="AX933" s="643" t="str">
        <f>IF(AK933="","",VLOOKUP(AK933,ﾃﾞｰﾀ一覧!$AH$4:$AR$66,6,FALSE))</f>
        <v/>
      </c>
      <c r="AY933" s="649" t="str">
        <f>IF(AK933="","",VLOOKUP(AK933,ﾃﾞｰﾀ一覧!$AH$4:$AR$66,8,FALSE))</f>
        <v/>
      </c>
      <c r="AZ933" s="1084"/>
      <c r="BA933" s="1084"/>
      <c r="BB933" s="388" t="str">
        <f>IF(AK933="","",VLOOKUP(AK933,ﾃﾞｰﾀ一覧!$AH$4:$AR$66,9,FALSE))</f>
        <v/>
      </c>
      <c r="BF933" s="1124"/>
      <c r="BG933" s="1125"/>
      <c r="BH933" s="1125"/>
    </row>
    <row r="934" spans="2:60" ht="16.2" x14ac:dyDescent="0.2">
      <c r="B934" s="1103"/>
      <c r="C934" s="1104"/>
      <c r="D934" s="1303"/>
      <c r="E934" s="1304"/>
      <c r="F934" s="1094" t="str">
        <f t="shared" si="92"/>
        <v/>
      </c>
      <c r="G934" s="1095"/>
      <c r="H934" s="1095"/>
      <c r="I934" s="1095"/>
      <c r="J934" s="1095"/>
      <c r="K934" s="1095"/>
      <c r="L934" s="1095"/>
      <c r="M934" s="1095"/>
      <c r="N934" s="1095"/>
      <c r="O934" s="1095"/>
      <c r="P934" s="1095"/>
      <c r="Q934" s="1095"/>
      <c r="R934" s="1095"/>
      <c r="S934" s="1095"/>
      <c r="T934" s="1095"/>
      <c r="U934" s="1095"/>
      <c r="V934" s="1095"/>
      <c r="W934" s="1096"/>
      <c r="AA934" s="1100"/>
      <c r="AB934" s="1101"/>
      <c r="AC934" s="1102"/>
      <c r="AD934" s="1135"/>
      <c r="AE934" s="1136"/>
      <c r="AF934" s="1136"/>
      <c r="AG934" s="1137"/>
      <c r="AH934" s="1138"/>
      <c r="AI934" s="1139"/>
      <c r="AJ934" s="1140"/>
      <c r="AK934" s="1132"/>
      <c r="AL934" s="1133"/>
      <c r="AM934" s="1133"/>
      <c r="AN934" s="1133"/>
      <c r="AO934" s="1133"/>
      <c r="AP934" s="1134"/>
      <c r="AQ934" s="642" t="str">
        <f>IF(AK934="","",VLOOKUP(AK934,ﾃﾞｰﾀ一覧!$AH$4:$AR$66,2,FALSE))</f>
        <v/>
      </c>
      <c r="AR934" s="1084"/>
      <c r="AS934" s="1084"/>
      <c r="AT934" s="643" t="str">
        <f>IF(AK934="","",VLOOKUP(AK934,ﾃﾞｰﾀ一覧!$AH$4:$AR$66,3,FALSE))</f>
        <v/>
      </c>
      <c r="AU934" s="644" t="str">
        <f>IF(AK934="","",VLOOKUP(AK934,ﾃﾞｰﾀ一覧!$AH$4:$AR$66,5,FALSE))</f>
        <v/>
      </c>
      <c r="AV934" s="1084"/>
      <c r="AW934" s="1084"/>
      <c r="AX934" s="643" t="str">
        <f>IF(AK934="","",VLOOKUP(AK934,ﾃﾞｰﾀ一覧!$AH$4:$AR$66,6,FALSE))</f>
        <v/>
      </c>
      <c r="AY934" s="649" t="str">
        <f>IF(AK934="","",VLOOKUP(AK934,ﾃﾞｰﾀ一覧!$AH$4:$AR$66,8,FALSE))</f>
        <v/>
      </c>
      <c r="AZ934" s="1084"/>
      <c r="BA934" s="1084"/>
      <c r="BB934" s="388" t="str">
        <f>IF(AK934="","",VLOOKUP(AK934,ﾃﾞｰﾀ一覧!$AH$4:$AR$66,9,FALSE))</f>
        <v/>
      </c>
      <c r="BF934" s="1124"/>
      <c r="BG934" s="1125"/>
      <c r="BH934" s="1125"/>
    </row>
    <row r="935" spans="2:60" ht="16.2" x14ac:dyDescent="0.2">
      <c r="B935" s="1103"/>
      <c r="C935" s="1104"/>
      <c r="D935" s="1303"/>
      <c r="E935" s="1304"/>
      <c r="F935" s="1094" t="str">
        <f t="shared" si="92"/>
        <v/>
      </c>
      <c r="G935" s="1095"/>
      <c r="H935" s="1095"/>
      <c r="I935" s="1095"/>
      <c r="J935" s="1095"/>
      <c r="K935" s="1095"/>
      <c r="L935" s="1095"/>
      <c r="M935" s="1095"/>
      <c r="N935" s="1095"/>
      <c r="O935" s="1095"/>
      <c r="P935" s="1095"/>
      <c r="Q935" s="1095"/>
      <c r="R935" s="1095"/>
      <c r="S935" s="1095"/>
      <c r="T935" s="1095"/>
      <c r="U935" s="1095"/>
      <c r="V935" s="1095"/>
      <c r="W935" s="1096"/>
      <c r="AA935" s="1100"/>
      <c r="AB935" s="1101"/>
      <c r="AC935" s="1102"/>
      <c r="AD935" s="1135"/>
      <c r="AE935" s="1136"/>
      <c r="AF935" s="1136"/>
      <c r="AG935" s="1137"/>
      <c r="AH935" s="1138"/>
      <c r="AI935" s="1139"/>
      <c r="AJ935" s="1140"/>
      <c r="AK935" s="1132"/>
      <c r="AL935" s="1133"/>
      <c r="AM935" s="1133"/>
      <c r="AN935" s="1133"/>
      <c r="AO935" s="1133"/>
      <c r="AP935" s="1134"/>
      <c r="AQ935" s="642" t="str">
        <f>IF(AK935="","",VLOOKUP(AK935,ﾃﾞｰﾀ一覧!$AH$4:$AR$66,2,FALSE))</f>
        <v/>
      </c>
      <c r="AR935" s="1084"/>
      <c r="AS935" s="1084"/>
      <c r="AT935" s="643" t="str">
        <f>IF(AK935="","",VLOOKUP(AK935,ﾃﾞｰﾀ一覧!$AH$4:$AR$66,3,FALSE))</f>
        <v/>
      </c>
      <c r="AU935" s="644" t="str">
        <f>IF(AK935="","",VLOOKUP(AK935,ﾃﾞｰﾀ一覧!$AH$4:$AR$66,5,FALSE))</f>
        <v/>
      </c>
      <c r="AV935" s="1084"/>
      <c r="AW935" s="1084"/>
      <c r="AX935" s="643" t="str">
        <f>IF(AK935="","",VLOOKUP(AK935,ﾃﾞｰﾀ一覧!$AH$4:$AR$66,6,FALSE))</f>
        <v/>
      </c>
      <c r="AY935" s="649" t="str">
        <f>IF(AK935="","",VLOOKUP(AK935,ﾃﾞｰﾀ一覧!$AH$4:$AR$66,8,FALSE))</f>
        <v/>
      </c>
      <c r="AZ935" s="1084"/>
      <c r="BA935" s="1084"/>
      <c r="BB935" s="388" t="str">
        <f>IF(AK935="","",VLOOKUP(AK935,ﾃﾞｰﾀ一覧!$AH$4:$AR$66,9,FALSE))</f>
        <v/>
      </c>
      <c r="BF935" s="1124"/>
      <c r="BG935" s="1125"/>
      <c r="BH935" s="1125"/>
    </row>
    <row r="936" spans="2:60" ht="16.2" x14ac:dyDescent="0.2">
      <c r="B936" s="1103"/>
      <c r="C936" s="1104"/>
      <c r="D936" s="1303"/>
      <c r="E936" s="1304"/>
      <c r="F936" s="1094" t="str">
        <f t="shared" si="92"/>
        <v/>
      </c>
      <c r="G936" s="1095"/>
      <c r="H936" s="1095"/>
      <c r="I936" s="1095"/>
      <c r="J936" s="1095"/>
      <c r="K936" s="1095"/>
      <c r="L936" s="1095"/>
      <c r="M936" s="1095"/>
      <c r="N936" s="1095"/>
      <c r="O936" s="1095"/>
      <c r="P936" s="1095"/>
      <c r="Q936" s="1095"/>
      <c r="R936" s="1095"/>
      <c r="S936" s="1095"/>
      <c r="T936" s="1095"/>
      <c r="U936" s="1095"/>
      <c r="V936" s="1095"/>
      <c r="W936" s="1096"/>
      <c r="AA936" s="1100"/>
      <c r="AB936" s="1101"/>
      <c r="AC936" s="1102"/>
      <c r="AD936" s="1135"/>
      <c r="AE936" s="1136"/>
      <c r="AF936" s="1136"/>
      <c r="AG936" s="1137"/>
      <c r="AH936" s="1138"/>
      <c r="AI936" s="1139"/>
      <c r="AJ936" s="1140"/>
      <c r="AK936" s="1132"/>
      <c r="AL936" s="1133"/>
      <c r="AM936" s="1133"/>
      <c r="AN936" s="1133"/>
      <c r="AO936" s="1133"/>
      <c r="AP936" s="1134"/>
      <c r="AQ936" s="642" t="str">
        <f>IF(AK936="","",VLOOKUP(AK936,ﾃﾞｰﾀ一覧!$AH$4:$AR$66,2,FALSE))</f>
        <v/>
      </c>
      <c r="AR936" s="1084"/>
      <c r="AS936" s="1084"/>
      <c r="AT936" s="643" t="str">
        <f>IF(AK936="","",VLOOKUP(AK936,ﾃﾞｰﾀ一覧!$AH$4:$AR$66,3,FALSE))</f>
        <v/>
      </c>
      <c r="AU936" s="644" t="str">
        <f>IF(AK936="","",VLOOKUP(AK936,ﾃﾞｰﾀ一覧!$AH$4:$AR$66,5,FALSE))</f>
        <v/>
      </c>
      <c r="AV936" s="1084"/>
      <c r="AW936" s="1084"/>
      <c r="AX936" s="643" t="str">
        <f>IF(AK936="","",VLOOKUP(AK936,ﾃﾞｰﾀ一覧!$AH$4:$AR$66,6,FALSE))</f>
        <v/>
      </c>
      <c r="AY936" s="649" t="str">
        <f>IF(AK936="","",VLOOKUP(AK936,ﾃﾞｰﾀ一覧!$AH$4:$AR$66,8,FALSE))</f>
        <v/>
      </c>
      <c r="AZ936" s="1084"/>
      <c r="BA936" s="1084"/>
      <c r="BB936" s="388" t="str">
        <f>IF(AK936="","",VLOOKUP(AK936,ﾃﾞｰﾀ一覧!$AH$4:$AR$66,9,FALSE))</f>
        <v/>
      </c>
      <c r="BF936" s="1124"/>
      <c r="BG936" s="1125"/>
      <c r="BH936" s="1125"/>
    </row>
    <row r="937" spans="2:60" ht="16.2" x14ac:dyDescent="0.2">
      <c r="B937" s="1103"/>
      <c r="C937" s="1104"/>
      <c r="D937" s="1303"/>
      <c r="E937" s="1304"/>
      <c r="F937" s="1094" t="str">
        <f t="shared" si="92"/>
        <v/>
      </c>
      <c r="G937" s="1095"/>
      <c r="H937" s="1095"/>
      <c r="I937" s="1095"/>
      <c r="J937" s="1095"/>
      <c r="K937" s="1095"/>
      <c r="L937" s="1095"/>
      <c r="M937" s="1095"/>
      <c r="N937" s="1095"/>
      <c r="O937" s="1095"/>
      <c r="P937" s="1095"/>
      <c r="Q937" s="1095"/>
      <c r="R937" s="1095"/>
      <c r="S937" s="1095"/>
      <c r="T937" s="1095"/>
      <c r="U937" s="1095"/>
      <c r="V937" s="1095"/>
      <c r="W937" s="1096"/>
      <c r="AA937" s="1100"/>
      <c r="AB937" s="1101"/>
      <c r="AC937" s="1102"/>
      <c r="AD937" s="1135"/>
      <c r="AE937" s="1136"/>
      <c r="AF937" s="1136"/>
      <c r="AG937" s="1137"/>
      <c r="AH937" s="1138"/>
      <c r="AI937" s="1139"/>
      <c r="AJ937" s="1140"/>
      <c r="AK937" s="1132"/>
      <c r="AL937" s="1133"/>
      <c r="AM937" s="1133"/>
      <c r="AN937" s="1133"/>
      <c r="AO937" s="1133"/>
      <c r="AP937" s="1134"/>
      <c r="AQ937" s="642" t="str">
        <f>IF(AK937="","",VLOOKUP(AK937,ﾃﾞｰﾀ一覧!$AH$4:$AR$66,2,FALSE))</f>
        <v/>
      </c>
      <c r="AR937" s="1084"/>
      <c r="AS937" s="1084"/>
      <c r="AT937" s="643" t="str">
        <f>IF(AK937="","",VLOOKUP(AK937,ﾃﾞｰﾀ一覧!$AH$4:$AR$66,3,FALSE))</f>
        <v/>
      </c>
      <c r="AU937" s="644" t="str">
        <f>IF(AK937="","",VLOOKUP(AK937,ﾃﾞｰﾀ一覧!$AH$4:$AR$66,5,FALSE))</f>
        <v/>
      </c>
      <c r="AV937" s="1084"/>
      <c r="AW937" s="1084"/>
      <c r="AX937" s="643" t="str">
        <f>IF(AK937="","",VLOOKUP(AK937,ﾃﾞｰﾀ一覧!$AH$4:$AR$66,6,FALSE))</f>
        <v/>
      </c>
      <c r="AY937" s="649" t="str">
        <f>IF(AK937="","",VLOOKUP(AK937,ﾃﾞｰﾀ一覧!$AH$4:$AR$66,8,FALSE))</f>
        <v/>
      </c>
      <c r="AZ937" s="1084"/>
      <c r="BA937" s="1084"/>
      <c r="BB937" s="388" t="str">
        <f>IF(AK937="","",VLOOKUP(AK937,ﾃﾞｰﾀ一覧!$AH$4:$AR$66,9,FALSE))</f>
        <v/>
      </c>
      <c r="BF937" s="1124"/>
      <c r="BG937" s="1125"/>
      <c r="BH937" s="1125"/>
    </row>
    <row r="938" spans="2:60" ht="16.2" x14ac:dyDescent="0.2">
      <c r="B938" s="1103"/>
      <c r="C938" s="1104"/>
      <c r="D938" s="1303"/>
      <c r="E938" s="1304"/>
      <c r="F938" s="1094" t="str">
        <f t="shared" si="92"/>
        <v/>
      </c>
      <c r="G938" s="1095"/>
      <c r="H938" s="1095"/>
      <c r="I938" s="1095"/>
      <c r="J938" s="1095"/>
      <c r="K938" s="1095"/>
      <c r="L938" s="1095"/>
      <c r="M938" s="1095"/>
      <c r="N938" s="1095"/>
      <c r="O938" s="1095"/>
      <c r="P938" s="1095"/>
      <c r="Q938" s="1095"/>
      <c r="R938" s="1095"/>
      <c r="S938" s="1095"/>
      <c r="T938" s="1095"/>
      <c r="U938" s="1095"/>
      <c r="V938" s="1095"/>
      <c r="W938" s="1096"/>
      <c r="AA938" s="1100"/>
      <c r="AB938" s="1101"/>
      <c r="AC938" s="1102"/>
      <c r="AD938" s="1135"/>
      <c r="AE938" s="1136"/>
      <c r="AF938" s="1136"/>
      <c r="AG938" s="1137"/>
      <c r="AH938" s="1138"/>
      <c r="AI938" s="1139"/>
      <c r="AJ938" s="1140"/>
      <c r="AK938" s="1132"/>
      <c r="AL938" s="1133"/>
      <c r="AM938" s="1133"/>
      <c r="AN938" s="1133"/>
      <c r="AO938" s="1133"/>
      <c r="AP938" s="1134"/>
      <c r="AQ938" s="642" t="str">
        <f>IF(AK938="","",VLOOKUP(AK938,ﾃﾞｰﾀ一覧!$AH$4:$AR$66,2,FALSE))</f>
        <v/>
      </c>
      <c r="AR938" s="1084"/>
      <c r="AS938" s="1084"/>
      <c r="AT938" s="643" t="str">
        <f>IF(AK938="","",VLOOKUP(AK938,ﾃﾞｰﾀ一覧!$AH$4:$AR$66,3,FALSE))</f>
        <v/>
      </c>
      <c r="AU938" s="644" t="str">
        <f>IF(AK938="","",VLOOKUP(AK938,ﾃﾞｰﾀ一覧!$AH$4:$AR$66,5,FALSE))</f>
        <v/>
      </c>
      <c r="AV938" s="1084"/>
      <c r="AW938" s="1084"/>
      <c r="AX938" s="643" t="str">
        <f>IF(AK938="","",VLOOKUP(AK938,ﾃﾞｰﾀ一覧!$AH$4:$AR$66,6,FALSE))</f>
        <v/>
      </c>
      <c r="AY938" s="649" t="str">
        <f>IF(AK938="","",VLOOKUP(AK938,ﾃﾞｰﾀ一覧!$AH$4:$AR$66,8,FALSE))</f>
        <v/>
      </c>
      <c r="AZ938" s="1084"/>
      <c r="BA938" s="1084"/>
      <c r="BB938" s="388" t="str">
        <f>IF(AK938="","",VLOOKUP(AK938,ﾃﾞｰﾀ一覧!$AH$4:$AR$66,9,FALSE))</f>
        <v/>
      </c>
      <c r="BF938" s="1124"/>
      <c r="BG938" s="1125"/>
      <c r="BH938" s="1125"/>
    </row>
    <row r="939" spans="2:60" ht="16.2" x14ac:dyDescent="0.2">
      <c r="B939" s="1103"/>
      <c r="C939" s="1104"/>
      <c r="D939" s="1303"/>
      <c r="E939" s="1304"/>
      <c r="F939" s="1094" t="str">
        <f t="shared" si="92"/>
        <v/>
      </c>
      <c r="G939" s="1095"/>
      <c r="H939" s="1095"/>
      <c r="I939" s="1095"/>
      <c r="J939" s="1095"/>
      <c r="K939" s="1095"/>
      <c r="L939" s="1095"/>
      <c r="M939" s="1095"/>
      <c r="N939" s="1095"/>
      <c r="O939" s="1095"/>
      <c r="P939" s="1095"/>
      <c r="Q939" s="1095"/>
      <c r="R939" s="1095"/>
      <c r="S939" s="1095"/>
      <c r="T939" s="1095"/>
      <c r="U939" s="1095"/>
      <c r="V939" s="1095"/>
      <c r="W939" s="1096"/>
      <c r="AA939" s="1100"/>
      <c r="AB939" s="1101"/>
      <c r="AC939" s="1102"/>
      <c r="AD939" s="1135"/>
      <c r="AE939" s="1136"/>
      <c r="AF939" s="1136"/>
      <c r="AG939" s="1137"/>
      <c r="AH939" s="1138"/>
      <c r="AI939" s="1139"/>
      <c r="AJ939" s="1140"/>
      <c r="AK939" s="1132"/>
      <c r="AL939" s="1133"/>
      <c r="AM939" s="1133"/>
      <c r="AN939" s="1133"/>
      <c r="AO939" s="1133"/>
      <c r="AP939" s="1134"/>
      <c r="AQ939" s="642" t="str">
        <f>IF(AK939="","",VLOOKUP(AK939,ﾃﾞｰﾀ一覧!$AH$4:$AR$66,2,FALSE))</f>
        <v/>
      </c>
      <c r="AR939" s="1084"/>
      <c r="AS939" s="1084"/>
      <c r="AT939" s="643" t="str">
        <f>IF(AK939="","",VLOOKUP(AK939,ﾃﾞｰﾀ一覧!$AH$4:$AR$66,3,FALSE))</f>
        <v/>
      </c>
      <c r="AU939" s="644" t="str">
        <f>IF(AK939="","",VLOOKUP(AK939,ﾃﾞｰﾀ一覧!$AH$4:$AR$66,5,FALSE))</f>
        <v/>
      </c>
      <c r="AV939" s="1084"/>
      <c r="AW939" s="1084"/>
      <c r="AX939" s="643" t="str">
        <f>IF(AK939="","",VLOOKUP(AK939,ﾃﾞｰﾀ一覧!$AH$4:$AR$66,6,FALSE))</f>
        <v/>
      </c>
      <c r="AY939" s="649" t="str">
        <f>IF(AK939="","",VLOOKUP(AK939,ﾃﾞｰﾀ一覧!$AH$4:$AR$66,8,FALSE))</f>
        <v/>
      </c>
      <c r="AZ939" s="1084"/>
      <c r="BA939" s="1084"/>
      <c r="BB939" s="388" t="str">
        <f>IF(AK939="","",VLOOKUP(AK939,ﾃﾞｰﾀ一覧!$AH$4:$AR$66,9,FALSE))</f>
        <v/>
      </c>
      <c r="BF939" s="1124"/>
      <c r="BG939" s="1125"/>
      <c r="BH939" s="1125"/>
    </row>
    <row r="940" spans="2:60" ht="16.2" x14ac:dyDescent="0.2">
      <c r="B940" s="1103"/>
      <c r="C940" s="1104"/>
      <c r="D940" s="1303"/>
      <c r="E940" s="1304"/>
      <c r="F940" s="1094" t="str">
        <f t="shared" si="92"/>
        <v/>
      </c>
      <c r="G940" s="1095"/>
      <c r="H940" s="1095"/>
      <c r="I940" s="1095"/>
      <c r="J940" s="1095"/>
      <c r="K940" s="1095"/>
      <c r="L940" s="1095"/>
      <c r="M940" s="1095"/>
      <c r="N940" s="1095"/>
      <c r="O940" s="1095"/>
      <c r="P940" s="1095"/>
      <c r="Q940" s="1095"/>
      <c r="R940" s="1095"/>
      <c r="S940" s="1095"/>
      <c r="T940" s="1095"/>
      <c r="U940" s="1095"/>
      <c r="V940" s="1095"/>
      <c r="W940" s="1096"/>
      <c r="AA940" s="1100"/>
      <c r="AB940" s="1101"/>
      <c r="AC940" s="1102"/>
      <c r="AD940" s="1135"/>
      <c r="AE940" s="1136"/>
      <c r="AF940" s="1136"/>
      <c r="AG940" s="1137"/>
      <c r="AH940" s="1138"/>
      <c r="AI940" s="1139"/>
      <c r="AJ940" s="1140"/>
      <c r="AK940" s="1132"/>
      <c r="AL940" s="1133"/>
      <c r="AM940" s="1133"/>
      <c r="AN940" s="1133"/>
      <c r="AO940" s="1133"/>
      <c r="AP940" s="1134"/>
      <c r="AQ940" s="642" t="str">
        <f>IF(AK940="","",VLOOKUP(AK940,ﾃﾞｰﾀ一覧!$AH$4:$AR$66,2,FALSE))</f>
        <v/>
      </c>
      <c r="AR940" s="1084"/>
      <c r="AS940" s="1084"/>
      <c r="AT940" s="643" t="str">
        <f>IF(AK940="","",VLOOKUP(AK940,ﾃﾞｰﾀ一覧!$AH$4:$AR$66,3,FALSE))</f>
        <v/>
      </c>
      <c r="AU940" s="644" t="str">
        <f>IF(AK940="","",VLOOKUP(AK940,ﾃﾞｰﾀ一覧!$AH$4:$AR$66,5,FALSE))</f>
        <v/>
      </c>
      <c r="AV940" s="1084"/>
      <c r="AW940" s="1084"/>
      <c r="AX940" s="643" t="str">
        <f>IF(AK940="","",VLOOKUP(AK940,ﾃﾞｰﾀ一覧!$AH$4:$AR$66,6,FALSE))</f>
        <v/>
      </c>
      <c r="AY940" s="649" t="str">
        <f>IF(AK940="","",VLOOKUP(AK940,ﾃﾞｰﾀ一覧!$AH$4:$AR$66,8,FALSE))</f>
        <v/>
      </c>
      <c r="AZ940" s="1084"/>
      <c r="BA940" s="1084"/>
      <c r="BB940" s="388" t="str">
        <f>IF(AK940="","",VLOOKUP(AK940,ﾃﾞｰﾀ一覧!$AH$4:$AR$66,9,FALSE))</f>
        <v/>
      </c>
      <c r="BF940" s="1124"/>
      <c r="BG940" s="1125"/>
      <c r="BH940" s="1125"/>
    </row>
    <row r="941" spans="2:60" ht="16.2" x14ac:dyDescent="0.2">
      <c r="B941" s="1103"/>
      <c r="C941" s="1104"/>
      <c r="D941" s="1303"/>
      <c r="E941" s="1304"/>
      <c r="F941" s="1094" t="str">
        <f t="shared" si="92"/>
        <v/>
      </c>
      <c r="G941" s="1095"/>
      <c r="H941" s="1095"/>
      <c r="I941" s="1095"/>
      <c r="J941" s="1095"/>
      <c r="K941" s="1095"/>
      <c r="L941" s="1095"/>
      <c r="M941" s="1095"/>
      <c r="N941" s="1095"/>
      <c r="O941" s="1095"/>
      <c r="P941" s="1095"/>
      <c r="Q941" s="1095"/>
      <c r="R941" s="1095"/>
      <c r="S941" s="1095"/>
      <c r="T941" s="1095"/>
      <c r="U941" s="1095"/>
      <c r="V941" s="1095"/>
      <c r="W941" s="1096"/>
      <c r="AA941" s="1100"/>
      <c r="AB941" s="1101"/>
      <c r="AC941" s="1102"/>
      <c r="AD941" s="1135"/>
      <c r="AE941" s="1136"/>
      <c r="AF941" s="1136"/>
      <c r="AG941" s="1137"/>
      <c r="AH941" s="1138"/>
      <c r="AI941" s="1139"/>
      <c r="AJ941" s="1140"/>
      <c r="AK941" s="1132"/>
      <c r="AL941" s="1133"/>
      <c r="AM941" s="1133"/>
      <c r="AN941" s="1133"/>
      <c r="AO941" s="1133"/>
      <c r="AP941" s="1134"/>
      <c r="AQ941" s="642" t="str">
        <f>IF(AK941="","",VLOOKUP(AK941,ﾃﾞｰﾀ一覧!$AH$4:$AR$66,2,FALSE))</f>
        <v/>
      </c>
      <c r="AR941" s="1084"/>
      <c r="AS941" s="1084"/>
      <c r="AT941" s="643" t="str">
        <f>IF(AK941="","",VLOOKUP(AK941,ﾃﾞｰﾀ一覧!$AH$4:$AR$66,3,FALSE))</f>
        <v/>
      </c>
      <c r="AU941" s="644" t="str">
        <f>IF(AK941="","",VLOOKUP(AK941,ﾃﾞｰﾀ一覧!$AH$4:$AR$66,5,FALSE))</f>
        <v/>
      </c>
      <c r="AV941" s="1084"/>
      <c r="AW941" s="1084"/>
      <c r="AX941" s="643" t="str">
        <f>IF(AK941="","",VLOOKUP(AK941,ﾃﾞｰﾀ一覧!$AH$4:$AR$66,6,FALSE))</f>
        <v/>
      </c>
      <c r="AY941" s="649" t="str">
        <f>IF(AK941="","",VLOOKUP(AK941,ﾃﾞｰﾀ一覧!$AH$4:$AR$66,8,FALSE))</f>
        <v/>
      </c>
      <c r="AZ941" s="1084"/>
      <c r="BA941" s="1084"/>
      <c r="BB941" s="388" t="str">
        <f>IF(AK941="","",VLOOKUP(AK941,ﾃﾞｰﾀ一覧!$AH$4:$AR$66,9,FALSE))</f>
        <v/>
      </c>
      <c r="BF941" s="1124"/>
      <c r="BG941" s="1125"/>
      <c r="BH941" s="1125"/>
    </row>
    <row r="942" spans="2:60" ht="16.2" x14ac:dyDescent="0.2">
      <c r="B942" s="1103"/>
      <c r="C942" s="1104"/>
      <c r="D942" s="1303"/>
      <c r="E942" s="1304"/>
      <c r="F942" s="1094" t="str">
        <f t="shared" si="92"/>
        <v/>
      </c>
      <c r="G942" s="1095"/>
      <c r="H942" s="1095"/>
      <c r="I942" s="1095"/>
      <c r="J942" s="1095"/>
      <c r="K942" s="1095"/>
      <c r="L942" s="1095"/>
      <c r="M942" s="1095"/>
      <c r="N942" s="1095"/>
      <c r="O942" s="1095"/>
      <c r="P942" s="1095"/>
      <c r="Q942" s="1095"/>
      <c r="R942" s="1095"/>
      <c r="S942" s="1095"/>
      <c r="T942" s="1095"/>
      <c r="U942" s="1095"/>
      <c r="V942" s="1095"/>
      <c r="W942" s="1096"/>
      <c r="AA942" s="1100"/>
      <c r="AB942" s="1101"/>
      <c r="AC942" s="1102"/>
      <c r="AD942" s="1135"/>
      <c r="AE942" s="1136"/>
      <c r="AF942" s="1136"/>
      <c r="AG942" s="1137"/>
      <c r="AH942" s="1138"/>
      <c r="AI942" s="1139"/>
      <c r="AJ942" s="1140"/>
      <c r="AK942" s="1132"/>
      <c r="AL942" s="1133"/>
      <c r="AM942" s="1133"/>
      <c r="AN942" s="1133"/>
      <c r="AO942" s="1133"/>
      <c r="AP942" s="1134"/>
      <c r="AQ942" s="642" t="str">
        <f>IF(AK942="","",VLOOKUP(AK942,ﾃﾞｰﾀ一覧!$AH$4:$AR$66,2,FALSE))</f>
        <v/>
      </c>
      <c r="AR942" s="1084"/>
      <c r="AS942" s="1084"/>
      <c r="AT942" s="643" t="str">
        <f>IF(AK942="","",VLOOKUP(AK942,ﾃﾞｰﾀ一覧!$AH$4:$AR$66,3,FALSE))</f>
        <v/>
      </c>
      <c r="AU942" s="644" t="str">
        <f>IF(AK942="","",VLOOKUP(AK942,ﾃﾞｰﾀ一覧!$AH$4:$AR$66,5,FALSE))</f>
        <v/>
      </c>
      <c r="AV942" s="1084"/>
      <c r="AW942" s="1084"/>
      <c r="AX942" s="643" t="str">
        <f>IF(AK942="","",VLOOKUP(AK942,ﾃﾞｰﾀ一覧!$AH$4:$AR$66,6,FALSE))</f>
        <v/>
      </c>
      <c r="AY942" s="649" t="str">
        <f>IF(AK942="","",VLOOKUP(AK942,ﾃﾞｰﾀ一覧!$AH$4:$AR$66,8,FALSE))</f>
        <v/>
      </c>
      <c r="AZ942" s="1084"/>
      <c r="BA942" s="1084"/>
      <c r="BB942" s="388" t="str">
        <f>IF(AK942="","",VLOOKUP(AK942,ﾃﾞｰﾀ一覧!$AH$4:$AR$66,9,FALSE))</f>
        <v/>
      </c>
      <c r="BF942" s="1124"/>
      <c r="BG942" s="1125"/>
      <c r="BH942" s="1125"/>
    </row>
    <row r="943" spans="2:60" ht="16.2" x14ac:dyDescent="0.2">
      <c r="B943" s="1103"/>
      <c r="C943" s="1104"/>
      <c r="D943" s="1303"/>
      <c r="E943" s="1304"/>
      <c r="F943" s="1094" t="str">
        <f t="shared" si="92"/>
        <v/>
      </c>
      <c r="G943" s="1095"/>
      <c r="H943" s="1095"/>
      <c r="I943" s="1095"/>
      <c r="J943" s="1095"/>
      <c r="K943" s="1095"/>
      <c r="L943" s="1095"/>
      <c r="M943" s="1095"/>
      <c r="N943" s="1095"/>
      <c r="O943" s="1095"/>
      <c r="P943" s="1095"/>
      <c r="Q943" s="1095"/>
      <c r="R943" s="1095"/>
      <c r="S943" s="1095"/>
      <c r="T943" s="1095"/>
      <c r="U943" s="1095"/>
      <c r="V943" s="1095"/>
      <c r="W943" s="1096"/>
      <c r="AA943" s="1100"/>
      <c r="AB943" s="1101"/>
      <c r="AC943" s="1102"/>
      <c r="AD943" s="1135"/>
      <c r="AE943" s="1136"/>
      <c r="AF943" s="1136"/>
      <c r="AG943" s="1137"/>
      <c r="AH943" s="1138"/>
      <c r="AI943" s="1139"/>
      <c r="AJ943" s="1140"/>
      <c r="AK943" s="1132"/>
      <c r="AL943" s="1133"/>
      <c r="AM943" s="1133"/>
      <c r="AN943" s="1133"/>
      <c r="AO943" s="1133"/>
      <c r="AP943" s="1134"/>
      <c r="AQ943" s="642" t="str">
        <f>IF(AK943="","",VLOOKUP(AK943,ﾃﾞｰﾀ一覧!$AH$4:$AR$66,2,FALSE))</f>
        <v/>
      </c>
      <c r="AR943" s="1084"/>
      <c r="AS943" s="1084"/>
      <c r="AT943" s="643" t="str">
        <f>IF(AK943="","",VLOOKUP(AK943,ﾃﾞｰﾀ一覧!$AH$4:$AR$66,3,FALSE))</f>
        <v/>
      </c>
      <c r="AU943" s="644" t="str">
        <f>IF(AK943="","",VLOOKUP(AK943,ﾃﾞｰﾀ一覧!$AH$4:$AR$66,5,FALSE))</f>
        <v/>
      </c>
      <c r="AV943" s="1084"/>
      <c r="AW943" s="1084"/>
      <c r="AX943" s="643" t="str">
        <f>IF(AK943="","",VLOOKUP(AK943,ﾃﾞｰﾀ一覧!$AH$4:$AR$66,6,FALSE))</f>
        <v/>
      </c>
      <c r="AY943" s="649" t="str">
        <f>IF(AK943="","",VLOOKUP(AK943,ﾃﾞｰﾀ一覧!$AH$4:$AR$66,8,FALSE))</f>
        <v/>
      </c>
      <c r="AZ943" s="1084"/>
      <c r="BA943" s="1084"/>
      <c r="BB943" s="388" t="str">
        <f>IF(AK943="","",VLOOKUP(AK943,ﾃﾞｰﾀ一覧!$AH$4:$AR$66,9,FALSE))</f>
        <v/>
      </c>
      <c r="BF943" s="1124"/>
      <c r="BG943" s="1125"/>
      <c r="BH943" s="1125"/>
    </row>
    <row r="944" spans="2:60" ht="16.2" x14ac:dyDescent="0.2">
      <c r="B944" s="1103"/>
      <c r="C944" s="1104"/>
      <c r="D944" s="1303"/>
      <c r="E944" s="1304"/>
      <c r="F944" s="1094" t="str">
        <f t="shared" si="92"/>
        <v/>
      </c>
      <c r="G944" s="1095"/>
      <c r="H944" s="1095"/>
      <c r="I944" s="1095"/>
      <c r="J944" s="1095"/>
      <c r="K944" s="1095"/>
      <c r="L944" s="1095"/>
      <c r="M944" s="1095"/>
      <c r="N944" s="1095"/>
      <c r="O944" s="1095"/>
      <c r="P944" s="1095"/>
      <c r="Q944" s="1095"/>
      <c r="R944" s="1095"/>
      <c r="S944" s="1095"/>
      <c r="T944" s="1095"/>
      <c r="U944" s="1095"/>
      <c r="V944" s="1095"/>
      <c r="W944" s="1096"/>
      <c r="AA944" s="1100"/>
      <c r="AB944" s="1101"/>
      <c r="AC944" s="1102"/>
      <c r="AD944" s="1135"/>
      <c r="AE944" s="1136"/>
      <c r="AF944" s="1136"/>
      <c r="AG944" s="1137"/>
      <c r="AH944" s="1138"/>
      <c r="AI944" s="1139"/>
      <c r="AJ944" s="1140"/>
      <c r="AK944" s="1132"/>
      <c r="AL944" s="1133"/>
      <c r="AM944" s="1133"/>
      <c r="AN944" s="1133"/>
      <c r="AO944" s="1133"/>
      <c r="AP944" s="1134"/>
      <c r="AQ944" s="642" t="str">
        <f>IF(AK944="","",VLOOKUP(AK944,ﾃﾞｰﾀ一覧!$AH$4:$AR$66,2,FALSE))</f>
        <v/>
      </c>
      <c r="AR944" s="1084"/>
      <c r="AS944" s="1084"/>
      <c r="AT944" s="643" t="str">
        <f>IF(AK944="","",VLOOKUP(AK944,ﾃﾞｰﾀ一覧!$AH$4:$AR$66,3,FALSE))</f>
        <v/>
      </c>
      <c r="AU944" s="644" t="str">
        <f>IF(AK944="","",VLOOKUP(AK944,ﾃﾞｰﾀ一覧!$AH$4:$AR$66,5,FALSE))</f>
        <v/>
      </c>
      <c r="AV944" s="1084"/>
      <c r="AW944" s="1084"/>
      <c r="AX944" s="643" t="str">
        <f>IF(AK944="","",VLOOKUP(AK944,ﾃﾞｰﾀ一覧!$AH$4:$AR$66,6,FALSE))</f>
        <v/>
      </c>
      <c r="AY944" s="649" t="str">
        <f>IF(AK944="","",VLOOKUP(AK944,ﾃﾞｰﾀ一覧!$AH$4:$AR$66,8,FALSE))</f>
        <v/>
      </c>
      <c r="AZ944" s="1084"/>
      <c r="BA944" s="1084"/>
      <c r="BB944" s="388" t="str">
        <f>IF(AK944="","",VLOOKUP(AK944,ﾃﾞｰﾀ一覧!$AH$4:$AR$66,9,FALSE))</f>
        <v/>
      </c>
      <c r="BF944" s="1124"/>
      <c r="BG944" s="1125"/>
      <c r="BH944" s="1125"/>
    </row>
    <row r="945" spans="2:60" ht="16.2" x14ac:dyDescent="0.2">
      <c r="B945" s="1103"/>
      <c r="C945" s="1104"/>
      <c r="D945" s="1303"/>
      <c r="E945" s="1304"/>
      <c r="F945" s="1094" t="str">
        <f t="shared" si="92"/>
        <v/>
      </c>
      <c r="G945" s="1095"/>
      <c r="H945" s="1095"/>
      <c r="I945" s="1095"/>
      <c r="J945" s="1095"/>
      <c r="K945" s="1095"/>
      <c r="L945" s="1095"/>
      <c r="M945" s="1095"/>
      <c r="N945" s="1095"/>
      <c r="O945" s="1095"/>
      <c r="P945" s="1095"/>
      <c r="Q945" s="1095"/>
      <c r="R945" s="1095"/>
      <c r="S945" s="1095"/>
      <c r="T945" s="1095"/>
      <c r="U945" s="1095"/>
      <c r="V945" s="1095"/>
      <c r="W945" s="1096"/>
      <c r="AA945" s="1100"/>
      <c r="AB945" s="1101"/>
      <c r="AC945" s="1102"/>
      <c r="AD945" s="1135"/>
      <c r="AE945" s="1136"/>
      <c r="AF945" s="1136"/>
      <c r="AG945" s="1137"/>
      <c r="AH945" s="1138"/>
      <c r="AI945" s="1139"/>
      <c r="AJ945" s="1140"/>
      <c r="AK945" s="1132"/>
      <c r="AL945" s="1133"/>
      <c r="AM945" s="1133"/>
      <c r="AN945" s="1133"/>
      <c r="AO945" s="1133"/>
      <c r="AP945" s="1134"/>
      <c r="AQ945" s="642" t="str">
        <f>IF(AK945="","",VLOOKUP(AK945,ﾃﾞｰﾀ一覧!$AH$4:$AR$66,2,FALSE))</f>
        <v/>
      </c>
      <c r="AR945" s="1084"/>
      <c r="AS945" s="1084"/>
      <c r="AT945" s="643" t="str">
        <f>IF(AK945="","",VLOOKUP(AK945,ﾃﾞｰﾀ一覧!$AH$4:$AR$66,3,FALSE))</f>
        <v/>
      </c>
      <c r="AU945" s="644" t="str">
        <f>IF(AK945="","",VLOOKUP(AK945,ﾃﾞｰﾀ一覧!$AH$4:$AR$66,5,FALSE))</f>
        <v/>
      </c>
      <c r="AV945" s="1084"/>
      <c r="AW945" s="1084"/>
      <c r="AX945" s="643" t="str">
        <f>IF(AK945="","",VLOOKUP(AK945,ﾃﾞｰﾀ一覧!$AH$4:$AR$66,6,FALSE))</f>
        <v/>
      </c>
      <c r="AY945" s="649" t="str">
        <f>IF(AK945="","",VLOOKUP(AK945,ﾃﾞｰﾀ一覧!$AH$4:$AR$66,8,FALSE))</f>
        <v/>
      </c>
      <c r="AZ945" s="1084"/>
      <c r="BA945" s="1084"/>
      <c r="BB945" s="388" t="str">
        <f>IF(AK945="","",VLOOKUP(AK945,ﾃﾞｰﾀ一覧!$AH$4:$AR$66,9,FALSE))</f>
        <v/>
      </c>
      <c r="BF945" s="1124"/>
      <c r="BG945" s="1125"/>
      <c r="BH945" s="1125"/>
    </row>
    <row r="946" spans="2:60" ht="16.2" x14ac:dyDescent="0.2">
      <c r="B946" s="1103"/>
      <c r="C946" s="1104"/>
      <c r="D946" s="1303"/>
      <c r="E946" s="1304"/>
      <c r="F946" s="1094" t="str">
        <f t="shared" si="92"/>
        <v/>
      </c>
      <c r="G946" s="1095"/>
      <c r="H946" s="1095"/>
      <c r="I946" s="1095"/>
      <c r="J946" s="1095"/>
      <c r="K946" s="1095"/>
      <c r="L946" s="1095"/>
      <c r="M946" s="1095"/>
      <c r="N946" s="1095"/>
      <c r="O946" s="1095"/>
      <c r="P946" s="1095"/>
      <c r="Q946" s="1095"/>
      <c r="R946" s="1095"/>
      <c r="S946" s="1095"/>
      <c r="T946" s="1095"/>
      <c r="U946" s="1095"/>
      <c r="V946" s="1095"/>
      <c r="W946" s="1096"/>
      <c r="AA946" s="1100"/>
      <c r="AB946" s="1101"/>
      <c r="AC946" s="1102"/>
      <c r="AD946" s="1135"/>
      <c r="AE946" s="1136"/>
      <c r="AF946" s="1136"/>
      <c r="AG946" s="1137"/>
      <c r="AH946" s="1138"/>
      <c r="AI946" s="1139"/>
      <c r="AJ946" s="1140"/>
      <c r="AK946" s="1132"/>
      <c r="AL946" s="1133"/>
      <c r="AM946" s="1133"/>
      <c r="AN946" s="1133"/>
      <c r="AO946" s="1133"/>
      <c r="AP946" s="1134"/>
      <c r="AQ946" s="642" t="str">
        <f>IF(AK946="","",VLOOKUP(AK946,ﾃﾞｰﾀ一覧!$AH$4:$AR$66,2,FALSE))</f>
        <v/>
      </c>
      <c r="AR946" s="1084"/>
      <c r="AS946" s="1084"/>
      <c r="AT946" s="643" t="str">
        <f>IF(AK946="","",VLOOKUP(AK946,ﾃﾞｰﾀ一覧!$AH$4:$AR$66,3,FALSE))</f>
        <v/>
      </c>
      <c r="AU946" s="644" t="str">
        <f>IF(AK946="","",VLOOKUP(AK946,ﾃﾞｰﾀ一覧!$AH$4:$AR$66,5,FALSE))</f>
        <v/>
      </c>
      <c r="AV946" s="1084"/>
      <c r="AW946" s="1084"/>
      <c r="AX946" s="643" t="str">
        <f>IF(AK946="","",VLOOKUP(AK946,ﾃﾞｰﾀ一覧!$AH$4:$AR$66,6,FALSE))</f>
        <v/>
      </c>
      <c r="AY946" s="649" t="str">
        <f>IF(AK946="","",VLOOKUP(AK946,ﾃﾞｰﾀ一覧!$AH$4:$AR$66,8,FALSE))</f>
        <v/>
      </c>
      <c r="AZ946" s="1084"/>
      <c r="BA946" s="1084"/>
      <c r="BB946" s="388" t="str">
        <f>IF(AK946="","",VLOOKUP(AK946,ﾃﾞｰﾀ一覧!$AH$4:$AR$66,9,FALSE))</f>
        <v/>
      </c>
      <c r="BF946" s="1124"/>
      <c r="BG946" s="1125"/>
      <c r="BH946" s="1125"/>
    </row>
    <row r="947" spans="2:60" ht="16.2" x14ac:dyDescent="0.2">
      <c r="B947" s="1103"/>
      <c r="C947" s="1104"/>
      <c r="D947" s="1303"/>
      <c r="E947" s="1304"/>
      <c r="F947" s="1094" t="str">
        <f t="shared" si="92"/>
        <v/>
      </c>
      <c r="G947" s="1095"/>
      <c r="H947" s="1095"/>
      <c r="I947" s="1095"/>
      <c r="J947" s="1095"/>
      <c r="K947" s="1095"/>
      <c r="L947" s="1095"/>
      <c r="M947" s="1095"/>
      <c r="N947" s="1095"/>
      <c r="O947" s="1095"/>
      <c r="P947" s="1095"/>
      <c r="Q947" s="1095"/>
      <c r="R947" s="1095"/>
      <c r="S947" s="1095"/>
      <c r="T947" s="1095"/>
      <c r="U947" s="1095"/>
      <c r="V947" s="1095"/>
      <c r="W947" s="1096"/>
      <c r="AA947" s="1100"/>
      <c r="AB947" s="1101"/>
      <c r="AC947" s="1102"/>
      <c r="AD947" s="1135"/>
      <c r="AE947" s="1136"/>
      <c r="AF947" s="1136"/>
      <c r="AG947" s="1137"/>
      <c r="AH947" s="1138"/>
      <c r="AI947" s="1139"/>
      <c r="AJ947" s="1140"/>
      <c r="AK947" s="1132"/>
      <c r="AL947" s="1133"/>
      <c r="AM947" s="1133"/>
      <c r="AN947" s="1133"/>
      <c r="AO947" s="1133"/>
      <c r="AP947" s="1134"/>
      <c r="AQ947" s="642" t="str">
        <f>IF(AK947="","",VLOOKUP(AK947,ﾃﾞｰﾀ一覧!$AH$4:$AR$66,2,FALSE))</f>
        <v/>
      </c>
      <c r="AR947" s="1295"/>
      <c r="AS947" s="1295"/>
      <c r="AT947" s="643" t="str">
        <f>IF(AK947="","",VLOOKUP(AK947,ﾃﾞｰﾀ一覧!$AH$4:$AR$66,3,FALSE))</f>
        <v/>
      </c>
      <c r="AU947" s="644" t="str">
        <f>IF(AK947="","",VLOOKUP(AK947,ﾃﾞｰﾀ一覧!$AH$4:$AR$66,5,FALSE))</f>
        <v/>
      </c>
      <c r="AV947" s="1295"/>
      <c r="AW947" s="1295"/>
      <c r="AX947" s="643" t="str">
        <f>IF(AK947="","",VLOOKUP(AK947,ﾃﾞｰﾀ一覧!$AH$4:$AR$66,6,FALSE))</f>
        <v/>
      </c>
      <c r="AY947" s="649" t="str">
        <f>IF(AK947="","",VLOOKUP(AK947,ﾃﾞｰﾀ一覧!$AH$4:$AR$66,8,FALSE))</f>
        <v/>
      </c>
      <c r="AZ947" s="1084"/>
      <c r="BA947" s="1084"/>
      <c r="BB947" s="388" t="str">
        <f>IF(AK947="","",VLOOKUP(AK947,ﾃﾞｰﾀ一覧!$AH$4:$AR$66,9,FALSE))</f>
        <v/>
      </c>
      <c r="BF947" s="1124"/>
      <c r="BG947" s="1125"/>
      <c r="BH947" s="1125"/>
    </row>
    <row r="948" spans="2:60" ht="16.2" x14ac:dyDescent="0.2">
      <c r="B948" s="1103"/>
      <c r="C948" s="1104"/>
      <c r="D948" s="1303"/>
      <c r="E948" s="1304"/>
      <c r="F948" s="1094" t="str">
        <f t="shared" si="92"/>
        <v/>
      </c>
      <c r="G948" s="1095"/>
      <c r="H948" s="1095"/>
      <c r="I948" s="1095"/>
      <c r="J948" s="1095"/>
      <c r="K948" s="1095"/>
      <c r="L948" s="1095"/>
      <c r="M948" s="1095"/>
      <c r="N948" s="1095"/>
      <c r="O948" s="1095"/>
      <c r="P948" s="1095"/>
      <c r="Q948" s="1095"/>
      <c r="R948" s="1095"/>
      <c r="S948" s="1095"/>
      <c r="T948" s="1095"/>
      <c r="U948" s="1095"/>
      <c r="V948" s="1095"/>
      <c r="W948" s="1096"/>
      <c r="AA948" s="1100"/>
      <c r="AB948" s="1101"/>
      <c r="AC948" s="1102"/>
      <c r="AD948" s="1135"/>
      <c r="AE948" s="1136"/>
      <c r="AF948" s="1136"/>
      <c r="AG948" s="1137"/>
      <c r="AH948" s="1138"/>
      <c r="AI948" s="1139"/>
      <c r="AJ948" s="1140"/>
      <c r="AK948" s="1132"/>
      <c r="AL948" s="1133"/>
      <c r="AM948" s="1133"/>
      <c r="AN948" s="1133"/>
      <c r="AO948" s="1133"/>
      <c r="AP948" s="1134"/>
      <c r="AQ948" s="642" t="str">
        <f>IF(AK948="","",VLOOKUP(AK948,ﾃﾞｰﾀ一覧!$AH$4:$AR$66,2,FALSE))</f>
        <v/>
      </c>
      <c r="AR948" s="1084"/>
      <c r="AS948" s="1084"/>
      <c r="AT948" s="643" t="str">
        <f>IF(AK948="","",VLOOKUP(AK948,ﾃﾞｰﾀ一覧!$AH$4:$AR$66,3,FALSE))</f>
        <v/>
      </c>
      <c r="AU948" s="644" t="str">
        <f>IF(AK948="","",VLOOKUP(AK948,ﾃﾞｰﾀ一覧!$AH$4:$AR$66,5,FALSE))</f>
        <v/>
      </c>
      <c r="AV948" s="1084"/>
      <c r="AW948" s="1084"/>
      <c r="AX948" s="643" t="str">
        <f>IF(AK948="","",VLOOKUP(AK948,ﾃﾞｰﾀ一覧!$AH$4:$AR$66,6,FALSE))</f>
        <v/>
      </c>
      <c r="AY948" s="649" t="str">
        <f>IF(AK948="","",VLOOKUP(AK948,ﾃﾞｰﾀ一覧!$AH$4:$AR$66,8,FALSE))</f>
        <v/>
      </c>
      <c r="AZ948" s="1084"/>
      <c r="BA948" s="1084"/>
      <c r="BB948" s="388" t="str">
        <f>IF(AK948="","",VLOOKUP(AK948,ﾃﾞｰﾀ一覧!$AH$4:$AR$66,9,FALSE))</f>
        <v/>
      </c>
      <c r="BF948" s="1124"/>
      <c r="BG948" s="1125"/>
      <c r="BH948" s="1125"/>
    </row>
    <row r="949" spans="2:60" ht="16.2" x14ac:dyDescent="0.2">
      <c r="B949" s="1103"/>
      <c r="C949" s="1104"/>
      <c r="D949" s="1303"/>
      <c r="E949" s="1304"/>
      <c r="F949" s="1094" t="str">
        <f t="shared" si="92"/>
        <v/>
      </c>
      <c r="G949" s="1095"/>
      <c r="H949" s="1095"/>
      <c r="I949" s="1095"/>
      <c r="J949" s="1095"/>
      <c r="K949" s="1095"/>
      <c r="L949" s="1095"/>
      <c r="M949" s="1095"/>
      <c r="N949" s="1095"/>
      <c r="O949" s="1095"/>
      <c r="P949" s="1095"/>
      <c r="Q949" s="1095"/>
      <c r="R949" s="1095"/>
      <c r="S949" s="1095"/>
      <c r="T949" s="1095"/>
      <c r="U949" s="1095"/>
      <c r="V949" s="1095"/>
      <c r="W949" s="1096"/>
      <c r="AA949" s="1100"/>
      <c r="AB949" s="1101"/>
      <c r="AC949" s="1102"/>
      <c r="AD949" s="1135"/>
      <c r="AE949" s="1136"/>
      <c r="AF949" s="1136"/>
      <c r="AG949" s="1137"/>
      <c r="AH949" s="1138"/>
      <c r="AI949" s="1139"/>
      <c r="AJ949" s="1140"/>
      <c r="AK949" s="1132"/>
      <c r="AL949" s="1133"/>
      <c r="AM949" s="1133"/>
      <c r="AN949" s="1133"/>
      <c r="AO949" s="1133"/>
      <c r="AP949" s="1134"/>
      <c r="AQ949" s="642" t="str">
        <f>IF(AK949="","",VLOOKUP(AK949,ﾃﾞｰﾀ一覧!$AH$4:$AR$66,2,FALSE))</f>
        <v/>
      </c>
      <c r="AR949" s="1084"/>
      <c r="AS949" s="1084"/>
      <c r="AT949" s="643" t="str">
        <f>IF(AK949="","",VLOOKUP(AK949,ﾃﾞｰﾀ一覧!$AH$4:$AR$66,3,FALSE))</f>
        <v/>
      </c>
      <c r="AU949" s="644" t="str">
        <f>IF(AK949="","",VLOOKUP(AK949,ﾃﾞｰﾀ一覧!$AH$4:$AR$66,5,FALSE))</f>
        <v/>
      </c>
      <c r="AV949" s="1084"/>
      <c r="AW949" s="1084"/>
      <c r="AX949" s="643" t="str">
        <f>IF(AK949="","",VLOOKUP(AK949,ﾃﾞｰﾀ一覧!$AH$4:$AR$66,6,FALSE))</f>
        <v/>
      </c>
      <c r="AY949" s="649" t="str">
        <f>IF(AK949="","",VLOOKUP(AK949,ﾃﾞｰﾀ一覧!$AH$4:$AR$66,8,FALSE))</f>
        <v/>
      </c>
      <c r="AZ949" s="1084"/>
      <c r="BA949" s="1084"/>
      <c r="BB949" s="388" t="str">
        <f>IF(AK949="","",VLOOKUP(AK949,ﾃﾞｰﾀ一覧!$AH$4:$AR$66,9,FALSE))</f>
        <v/>
      </c>
      <c r="BF949" s="1124"/>
      <c r="BG949" s="1125"/>
      <c r="BH949" s="1125"/>
    </row>
    <row r="950" spans="2:60" ht="16.2" x14ac:dyDescent="0.2">
      <c r="B950" s="1103"/>
      <c r="C950" s="1104"/>
      <c r="D950" s="1303"/>
      <c r="E950" s="1304"/>
      <c r="F950" s="1094" t="str">
        <f t="shared" si="92"/>
        <v/>
      </c>
      <c r="G950" s="1095"/>
      <c r="H950" s="1095"/>
      <c r="I950" s="1095"/>
      <c r="J950" s="1095"/>
      <c r="K950" s="1095"/>
      <c r="L950" s="1095"/>
      <c r="M950" s="1095"/>
      <c r="N950" s="1095"/>
      <c r="O950" s="1095"/>
      <c r="P950" s="1095"/>
      <c r="Q950" s="1095"/>
      <c r="R950" s="1095"/>
      <c r="S950" s="1095"/>
      <c r="T950" s="1095"/>
      <c r="U950" s="1095"/>
      <c r="V950" s="1095"/>
      <c r="W950" s="1096"/>
      <c r="AA950" s="1100"/>
      <c r="AB950" s="1101"/>
      <c r="AC950" s="1102"/>
      <c r="AD950" s="1135"/>
      <c r="AE950" s="1136"/>
      <c r="AF950" s="1136"/>
      <c r="AG950" s="1137"/>
      <c r="AH950" s="1138"/>
      <c r="AI950" s="1139"/>
      <c r="AJ950" s="1140"/>
      <c r="AK950" s="1132"/>
      <c r="AL950" s="1133"/>
      <c r="AM950" s="1133"/>
      <c r="AN950" s="1133"/>
      <c r="AO950" s="1133"/>
      <c r="AP950" s="1134"/>
      <c r="AQ950" s="642" t="str">
        <f>IF(AK950="","",VLOOKUP(AK950,ﾃﾞｰﾀ一覧!$AH$4:$AR$66,2,FALSE))</f>
        <v/>
      </c>
      <c r="AR950" s="1084"/>
      <c r="AS950" s="1084"/>
      <c r="AT950" s="643" t="str">
        <f>IF(AK950="","",VLOOKUP(AK950,ﾃﾞｰﾀ一覧!$AH$4:$AR$66,3,FALSE))</f>
        <v/>
      </c>
      <c r="AU950" s="644" t="str">
        <f>IF(AK950="","",VLOOKUP(AK950,ﾃﾞｰﾀ一覧!$AH$4:$AR$66,5,FALSE))</f>
        <v/>
      </c>
      <c r="AV950" s="1084"/>
      <c r="AW950" s="1084"/>
      <c r="AX950" s="643" t="str">
        <f>IF(AK950="","",VLOOKUP(AK950,ﾃﾞｰﾀ一覧!$AH$4:$AR$66,6,FALSE))</f>
        <v/>
      </c>
      <c r="AY950" s="649" t="str">
        <f>IF(AK950="","",VLOOKUP(AK950,ﾃﾞｰﾀ一覧!$AH$4:$AR$66,8,FALSE))</f>
        <v/>
      </c>
      <c r="AZ950" s="1084"/>
      <c r="BA950" s="1084"/>
      <c r="BB950" s="388" t="str">
        <f>IF(AK950="","",VLOOKUP(AK950,ﾃﾞｰﾀ一覧!$AH$4:$AR$66,9,FALSE))</f>
        <v/>
      </c>
      <c r="BF950" s="1124"/>
      <c r="BG950" s="1125"/>
      <c r="BH950" s="1125"/>
    </row>
    <row r="951" spans="2:60" ht="16.2" x14ac:dyDescent="0.2">
      <c r="B951" s="1103"/>
      <c r="C951" s="1104"/>
      <c r="D951" s="1303"/>
      <c r="E951" s="1304"/>
      <c r="F951" s="1094" t="str">
        <f t="shared" si="92"/>
        <v/>
      </c>
      <c r="G951" s="1095"/>
      <c r="H951" s="1095"/>
      <c r="I951" s="1095"/>
      <c r="J951" s="1095"/>
      <c r="K951" s="1095"/>
      <c r="L951" s="1095"/>
      <c r="M951" s="1095"/>
      <c r="N951" s="1095"/>
      <c r="O951" s="1095"/>
      <c r="P951" s="1095"/>
      <c r="Q951" s="1095"/>
      <c r="R951" s="1095"/>
      <c r="S951" s="1095"/>
      <c r="T951" s="1095"/>
      <c r="U951" s="1095"/>
      <c r="V951" s="1095"/>
      <c r="W951" s="1096"/>
      <c r="AA951" s="1100"/>
      <c r="AB951" s="1101"/>
      <c r="AC951" s="1102"/>
      <c r="AD951" s="1135"/>
      <c r="AE951" s="1136"/>
      <c r="AF951" s="1136"/>
      <c r="AG951" s="1137"/>
      <c r="AH951" s="1138"/>
      <c r="AI951" s="1139"/>
      <c r="AJ951" s="1140"/>
      <c r="AK951" s="1132"/>
      <c r="AL951" s="1133"/>
      <c r="AM951" s="1133"/>
      <c r="AN951" s="1133"/>
      <c r="AO951" s="1133"/>
      <c r="AP951" s="1134"/>
      <c r="AQ951" s="642" t="str">
        <f>IF(AK951="","",VLOOKUP(AK951,ﾃﾞｰﾀ一覧!$AH$4:$AR$66,2,FALSE))</f>
        <v/>
      </c>
      <c r="AR951" s="1084"/>
      <c r="AS951" s="1084"/>
      <c r="AT951" s="643" t="str">
        <f>IF(AK951="","",VLOOKUP(AK951,ﾃﾞｰﾀ一覧!$AH$4:$AR$66,3,FALSE))</f>
        <v/>
      </c>
      <c r="AU951" s="644" t="str">
        <f>IF(AK951="","",VLOOKUP(AK951,ﾃﾞｰﾀ一覧!$AH$4:$AR$66,5,FALSE))</f>
        <v/>
      </c>
      <c r="AV951" s="1084"/>
      <c r="AW951" s="1084"/>
      <c r="AX951" s="643" t="str">
        <f>IF(AK951="","",VLOOKUP(AK951,ﾃﾞｰﾀ一覧!$AH$4:$AR$66,6,FALSE))</f>
        <v/>
      </c>
      <c r="AY951" s="649" t="str">
        <f>IF(AK951="","",VLOOKUP(AK951,ﾃﾞｰﾀ一覧!$AH$4:$AR$66,8,FALSE))</f>
        <v/>
      </c>
      <c r="AZ951" s="1084"/>
      <c r="BA951" s="1084"/>
      <c r="BB951" s="388" t="str">
        <f>IF(AK951="","",VLOOKUP(AK951,ﾃﾞｰﾀ一覧!$AH$4:$AR$66,9,FALSE))</f>
        <v/>
      </c>
      <c r="BF951" s="1124"/>
      <c r="BG951" s="1125"/>
      <c r="BH951" s="1125"/>
    </row>
    <row r="952" spans="2:60" ht="16.2" x14ac:dyDescent="0.2">
      <c r="B952" s="1103"/>
      <c r="C952" s="1104"/>
      <c r="D952" s="1303"/>
      <c r="E952" s="1304"/>
      <c r="F952" s="1094" t="str">
        <f t="shared" si="92"/>
        <v/>
      </c>
      <c r="G952" s="1095"/>
      <c r="H952" s="1095"/>
      <c r="I952" s="1095"/>
      <c r="J952" s="1095"/>
      <c r="K952" s="1095"/>
      <c r="L952" s="1095"/>
      <c r="M952" s="1095"/>
      <c r="N952" s="1095"/>
      <c r="O952" s="1095"/>
      <c r="P952" s="1095"/>
      <c r="Q952" s="1095"/>
      <c r="R952" s="1095"/>
      <c r="S952" s="1095"/>
      <c r="T952" s="1095"/>
      <c r="U952" s="1095"/>
      <c r="V952" s="1095"/>
      <c r="W952" s="1096"/>
      <c r="AA952" s="1100"/>
      <c r="AB952" s="1101"/>
      <c r="AC952" s="1102"/>
      <c r="AD952" s="1135"/>
      <c r="AE952" s="1136"/>
      <c r="AF952" s="1136"/>
      <c r="AG952" s="1137"/>
      <c r="AH952" s="1138"/>
      <c r="AI952" s="1139"/>
      <c r="AJ952" s="1140"/>
      <c r="AK952" s="1132"/>
      <c r="AL952" s="1133"/>
      <c r="AM952" s="1133"/>
      <c r="AN952" s="1133"/>
      <c r="AO952" s="1133"/>
      <c r="AP952" s="1134"/>
      <c r="AQ952" s="642" t="str">
        <f>IF(AK952="","",VLOOKUP(AK952,ﾃﾞｰﾀ一覧!$AH$4:$AR$66,2,FALSE))</f>
        <v/>
      </c>
      <c r="AR952" s="1084"/>
      <c r="AS952" s="1084"/>
      <c r="AT952" s="643" t="str">
        <f>IF(AK952="","",VLOOKUP(AK952,ﾃﾞｰﾀ一覧!$AH$4:$AR$66,3,FALSE))</f>
        <v/>
      </c>
      <c r="AU952" s="644" t="str">
        <f>IF(AK952="","",VLOOKUP(AK952,ﾃﾞｰﾀ一覧!$AH$4:$AR$66,5,FALSE))</f>
        <v/>
      </c>
      <c r="AV952" s="1084"/>
      <c r="AW952" s="1084"/>
      <c r="AX952" s="643" t="str">
        <f>IF(AK952="","",VLOOKUP(AK952,ﾃﾞｰﾀ一覧!$AH$4:$AR$66,6,FALSE))</f>
        <v/>
      </c>
      <c r="AY952" s="649" t="str">
        <f>IF(AK952="","",VLOOKUP(AK952,ﾃﾞｰﾀ一覧!$AH$4:$AR$66,8,FALSE))</f>
        <v/>
      </c>
      <c r="AZ952" s="1084"/>
      <c r="BA952" s="1084"/>
      <c r="BB952" s="388" t="str">
        <f>IF(AK952="","",VLOOKUP(AK952,ﾃﾞｰﾀ一覧!$AH$4:$AR$66,9,FALSE))</f>
        <v/>
      </c>
      <c r="BF952" s="1124"/>
      <c r="BG952" s="1125"/>
      <c r="BH952" s="1125"/>
    </row>
    <row r="953" spans="2:60" ht="16.2" x14ac:dyDescent="0.2">
      <c r="B953" s="1103"/>
      <c r="C953" s="1104"/>
      <c r="D953" s="1303"/>
      <c r="E953" s="1304"/>
      <c r="F953" s="1094" t="str">
        <f t="shared" si="92"/>
        <v/>
      </c>
      <c r="G953" s="1095"/>
      <c r="H953" s="1095"/>
      <c r="I953" s="1095"/>
      <c r="J953" s="1095"/>
      <c r="K953" s="1095"/>
      <c r="L953" s="1095"/>
      <c r="M953" s="1095"/>
      <c r="N953" s="1095"/>
      <c r="O953" s="1095"/>
      <c r="P953" s="1095"/>
      <c r="Q953" s="1095"/>
      <c r="R953" s="1095"/>
      <c r="S953" s="1095"/>
      <c r="T953" s="1095"/>
      <c r="U953" s="1095"/>
      <c r="V953" s="1095"/>
      <c r="W953" s="1096"/>
      <c r="AA953" s="1100"/>
      <c r="AB953" s="1101"/>
      <c r="AC953" s="1102"/>
      <c r="AD953" s="1135"/>
      <c r="AE953" s="1136"/>
      <c r="AF953" s="1136"/>
      <c r="AG953" s="1137"/>
      <c r="AH953" s="1138"/>
      <c r="AI953" s="1139"/>
      <c r="AJ953" s="1140"/>
      <c r="AK953" s="1132"/>
      <c r="AL953" s="1133"/>
      <c r="AM953" s="1133"/>
      <c r="AN953" s="1133"/>
      <c r="AO953" s="1133"/>
      <c r="AP953" s="1134"/>
      <c r="AQ953" s="642" t="str">
        <f>IF(AK953="","",VLOOKUP(AK953,ﾃﾞｰﾀ一覧!$AH$4:$AR$66,2,FALSE))</f>
        <v/>
      </c>
      <c r="AR953" s="1084"/>
      <c r="AS953" s="1084"/>
      <c r="AT953" s="643" t="str">
        <f>IF(AK953="","",VLOOKUP(AK953,ﾃﾞｰﾀ一覧!$AH$4:$AR$66,3,FALSE))</f>
        <v/>
      </c>
      <c r="AU953" s="644" t="str">
        <f>IF(AK953="","",VLOOKUP(AK953,ﾃﾞｰﾀ一覧!$AH$4:$AR$66,5,FALSE))</f>
        <v/>
      </c>
      <c r="AV953" s="1084"/>
      <c r="AW953" s="1084"/>
      <c r="AX953" s="643" t="str">
        <f>IF(AK953="","",VLOOKUP(AK953,ﾃﾞｰﾀ一覧!$AH$4:$AR$66,6,FALSE))</f>
        <v/>
      </c>
      <c r="AY953" s="649" t="str">
        <f>IF(AK953="","",VLOOKUP(AK953,ﾃﾞｰﾀ一覧!$AH$4:$AR$66,8,FALSE))</f>
        <v/>
      </c>
      <c r="AZ953" s="1084"/>
      <c r="BA953" s="1084"/>
      <c r="BB953" s="388" t="str">
        <f>IF(AK953="","",VLOOKUP(AK953,ﾃﾞｰﾀ一覧!$AH$4:$AR$66,9,FALSE))</f>
        <v/>
      </c>
      <c r="BF953" s="1124"/>
      <c r="BG953" s="1125"/>
      <c r="BH953" s="1125"/>
    </row>
    <row r="954" spans="2:60" ht="16.2" x14ac:dyDescent="0.2">
      <c r="B954" s="1103"/>
      <c r="C954" s="1104"/>
      <c r="D954" s="1303"/>
      <c r="E954" s="1304"/>
      <c r="F954" s="1094" t="str">
        <f t="shared" si="92"/>
        <v/>
      </c>
      <c r="G954" s="1095"/>
      <c r="H954" s="1095"/>
      <c r="I954" s="1095"/>
      <c r="J954" s="1095"/>
      <c r="K954" s="1095"/>
      <c r="L954" s="1095"/>
      <c r="M954" s="1095"/>
      <c r="N954" s="1095"/>
      <c r="O954" s="1095"/>
      <c r="P954" s="1095"/>
      <c r="Q954" s="1095"/>
      <c r="R954" s="1095"/>
      <c r="S954" s="1095"/>
      <c r="T954" s="1095"/>
      <c r="U954" s="1095"/>
      <c r="V954" s="1095"/>
      <c r="W954" s="1096"/>
      <c r="AA954" s="1100"/>
      <c r="AB954" s="1101"/>
      <c r="AC954" s="1102"/>
      <c r="AD954" s="1135"/>
      <c r="AE954" s="1136"/>
      <c r="AF954" s="1136"/>
      <c r="AG954" s="1137"/>
      <c r="AH954" s="1138"/>
      <c r="AI954" s="1139"/>
      <c r="AJ954" s="1140"/>
      <c r="AK954" s="1132"/>
      <c r="AL954" s="1133"/>
      <c r="AM954" s="1133"/>
      <c r="AN954" s="1133"/>
      <c r="AO954" s="1133"/>
      <c r="AP954" s="1134"/>
      <c r="AQ954" s="642" t="str">
        <f>IF(AK954="","",VLOOKUP(AK954,ﾃﾞｰﾀ一覧!$AH$4:$AR$66,2,FALSE))</f>
        <v/>
      </c>
      <c r="AR954" s="1084"/>
      <c r="AS954" s="1084"/>
      <c r="AT954" s="643" t="str">
        <f>IF(AK954="","",VLOOKUP(AK954,ﾃﾞｰﾀ一覧!$AH$4:$AR$66,3,FALSE))</f>
        <v/>
      </c>
      <c r="AU954" s="644" t="str">
        <f>IF(AK954="","",VLOOKUP(AK954,ﾃﾞｰﾀ一覧!$AH$4:$AR$66,5,FALSE))</f>
        <v/>
      </c>
      <c r="AV954" s="1084"/>
      <c r="AW954" s="1084"/>
      <c r="AX954" s="643" t="str">
        <f>IF(AK954="","",VLOOKUP(AK954,ﾃﾞｰﾀ一覧!$AH$4:$AR$66,6,FALSE))</f>
        <v/>
      </c>
      <c r="AY954" s="649" t="str">
        <f>IF(AK954="","",VLOOKUP(AK954,ﾃﾞｰﾀ一覧!$AH$4:$AR$66,8,FALSE))</f>
        <v/>
      </c>
      <c r="AZ954" s="1084"/>
      <c r="BA954" s="1084"/>
      <c r="BB954" s="388" t="str">
        <f>IF(AK954="","",VLOOKUP(AK954,ﾃﾞｰﾀ一覧!$AH$4:$AR$66,9,FALSE))</f>
        <v/>
      </c>
      <c r="BF954" s="1124"/>
      <c r="BG954" s="1125"/>
      <c r="BH954" s="1125"/>
    </row>
    <row r="955" spans="2:60" ht="16.2" x14ac:dyDescent="0.2">
      <c r="B955" s="1103"/>
      <c r="C955" s="1104"/>
      <c r="D955" s="1303"/>
      <c r="E955" s="1304"/>
      <c r="F955" s="1094" t="str">
        <f t="shared" si="92"/>
        <v/>
      </c>
      <c r="G955" s="1095"/>
      <c r="H955" s="1095"/>
      <c r="I955" s="1095"/>
      <c r="J955" s="1095"/>
      <c r="K955" s="1095"/>
      <c r="L955" s="1095"/>
      <c r="M955" s="1095"/>
      <c r="N955" s="1095"/>
      <c r="O955" s="1095"/>
      <c r="P955" s="1095"/>
      <c r="Q955" s="1095"/>
      <c r="R955" s="1095"/>
      <c r="S955" s="1095"/>
      <c r="T955" s="1095"/>
      <c r="U955" s="1095"/>
      <c r="V955" s="1095"/>
      <c r="W955" s="1096"/>
      <c r="AA955" s="1100"/>
      <c r="AB955" s="1101"/>
      <c r="AC955" s="1102"/>
      <c r="AD955" s="1135"/>
      <c r="AE955" s="1136"/>
      <c r="AF955" s="1136"/>
      <c r="AG955" s="1137"/>
      <c r="AH955" s="1138"/>
      <c r="AI955" s="1139"/>
      <c r="AJ955" s="1140"/>
      <c r="AK955" s="1132"/>
      <c r="AL955" s="1133"/>
      <c r="AM955" s="1133"/>
      <c r="AN955" s="1133"/>
      <c r="AO955" s="1133"/>
      <c r="AP955" s="1134"/>
      <c r="AQ955" s="642" t="str">
        <f>IF(AK955="","",VLOOKUP(AK955,ﾃﾞｰﾀ一覧!$AH$4:$AR$66,2,FALSE))</f>
        <v/>
      </c>
      <c r="AR955" s="1084"/>
      <c r="AS955" s="1084"/>
      <c r="AT955" s="643" t="str">
        <f>IF(AK955="","",VLOOKUP(AK955,ﾃﾞｰﾀ一覧!$AH$4:$AR$66,3,FALSE))</f>
        <v/>
      </c>
      <c r="AU955" s="644" t="str">
        <f>IF(AK955="","",VLOOKUP(AK955,ﾃﾞｰﾀ一覧!$AH$4:$AR$66,5,FALSE))</f>
        <v/>
      </c>
      <c r="AV955" s="1084"/>
      <c r="AW955" s="1084"/>
      <c r="AX955" s="643" t="str">
        <f>IF(AK955="","",VLOOKUP(AK955,ﾃﾞｰﾀ一覧!$AH$4:$AR$66,6,FALSE))</f>
        <v/>
      </c>
      <c r="AY955" s="649" t="str">
        <f>IF(AK955="","",VLOOKUP(AK955,ﾃﾞｰﾀ一覧!$AH$4:$AR$66,8,FALSE))</f>
        <v/>
      </c>
      <c r="AZ955" s="1084"/>
      <c r="BA955" s="1084"/>
      <c r="BB955" s="388" t="str">
        <f>IF(AK955="","",VLOOKUP(AK955,ﾃﾞｰﾀ一覧!$AH$4:$AR$66,9,FALSE))</f>
        <v/>
      </c>
      <c r="BF955" s="1124"/>
      <c r="BG955" s="1125"/>
      <c r="BH955" s="1125"/>
    </row>
    <row r="956" spans="2:60" ht="16.2" x14ac:dyDescent="0.2">
      <c r="B956" s="1103"/>
      <c r="C956" s="1104"/>
      <c r="D956" s="1303"/>
      <c r="E956" s="1304"/>
      <c r="F956" s="1094" t="str">
        <f t="shared" si="92"/>
        <v/>
      </c>
      <c r="G956" s="1095"/>
      <c r="H956" s="1095"/>
      <c r="I956" s="1095"/>
      <c r="J956" s="1095"/>
      <c r="K956" s="1095"/>
      <c r="L956" s="1095"/>
      <c r="M956" s="1095"/>
      <c r="N956" s="1095"/>
      <c r="O956" s="1095"/>
      <c r="P956" s="1095"/>
      <c r="Q956" s="1095"/>
      <c r="R956" s="1095"/>
      <c r="S956" s="1095"/>
      <c r="T956" s="1095"/>
      <c r="U956" s="1095"/>
      <c r="V956" s="1095"/>
      <c r="W956" s="1096"/>
      <c r="AA956" s="1100"/>
      <c r="AB956" s="1101"/>
      <c r="AC956" s="1102"/>
      <c r="AD956" s="1135"/>
      <c r="AE956" s="1136"/>
      <c r="AF956" s="1136"/>
      <c r="AG956" s="1137"/>
      <c r="AH956" s="1138"/>
      <c r="AI956" s="1139"/>
      <c r="AJ956" s="1140"/>
      <c r="AK956" s="1132"/>
      <c r="AL956" s="1133"/>
      <c r="AM956" s="1133"/>
      <c r="AN956" s="1133"/>
      <c r="AO956" s="1133"/>
      <c r="AP956" s="1134"/>
      <c r="AQ956" s="642" t="str">
        <f>IF(AK956="","",VLOOKUP(AK956,ﾃﾞｰﾀ一覧!$AH$4:$AR$66,2,FALSE))</f>
        <v/>
      </c>
      <c r="AR956" s="1084"/>
      <c r="AS956" s="1084"/>
      <c r="AT956" s="643" t="str">
        <f>IF(AK956="","",VLOOKUP(AK956,ﾃﾞｰﾀ一覧!$AH$4:$AR$66,3,FALSE))</f>
        <v/>
      </c>
      <c r="AU956" s="644" t="str">
        <f>IF(AK956="","",VLOOKUP(AK956,ﾃﾞｰﾀ一覧!$AH$4:$AR$66,5,FALSE))</f>
        <v/>
      </c>
      <c r="AV956" s="1084"/>
      <c r="AW956" s="1084"/>
      <c r="AX956" s="643" t="str">
        <f>IF(AK956="","",VLOOKUP(AK956,ﾃﾞｰﾀ一覧!$AH$4:$AR$66,6,FALSE))</f>
        <v/>
      </c>
      <c r="AY956" s="649" t="str">
        <f>IF(AK956="","",VLOOKUP(AK956,ﾃﾞｰﾀ一覧!$AH$4:$AR$66,8,FALSE))</f>
        <v/>
      </c>
      <c r="AZ956" s="1084"/>
      <c r="BA956" s="1084"/>
      <c r="BB956" s="388" t="str">
        <f>IF(AK956="","",VLOOKUP(AK956,ﾃﾞｰﾀ一覧!$AH$4:$AR$66,9,FALSE))</f>
        <v/>
      </c>
      <c r="BF956" s="1124"/>
      <c r="BG956" s="1125"/>
      <c r="BH956" s="1125"/>
    </row>
    <row r="957" spans="2:60" ht="16.2" x14ac:dyDescent="0.2">
      <c r="B957" s="1103"/>
      <c r="C957" s="1104"/>
      <c r="D957" s="1303"/>
      <c r="E957" s="1304"/>
      <c r="F957" s="1094" t="str">
        <f t="shared" si="92"/>
        <v/>
      </c>
      <c r="G957" s="1095"/>
      <c r="H957" s="1095"/>
      <c r="I957" s="1095"/>
      <c r="J957" s="1095"/>
      <c r="K957" s="1095"/>
      <c r="L957" s="1095"/>
      <c r="M957" s="1095"/>
      <c r="N957" s="1095"/>
      <c r="O957" s="1095"/>
      <c r="P957" s="1095"/>
      <c r="Q957" s="1095"/>
      <c r="R957" s="1095"/>
      <c r="S957" s="1095"/>
      <c r="T957" s="1095"/>
      <c r="U957" s="1095"/>
      <c r="V957" s="1095"/>
      <c r="W957" s="1096"/>
      <c r="AA957" s="1100"/>
      <c r="AB957" s="1101"/>
      <c r="AC957" s="1102"/>
      <c r="AD957" s="1135"/>
      <c r="AE957" s="1136"/>
      <c r="AF957" s="1136"/>
      <c r="AG957" s="1137"/>
      <c r="AH957" s="1138"/>
      <c r="AI957" s="1139"/>
      <c r="AJ957" s="1140"/>
      <c r="AK957" s="1132"/>
      <c r="AL957" s="1133"/>
      <c r="AM957" s="1133"/>
      <c r="AN957" s="1133"/>
      <c r="AO957" s="1133"/>
      <c r="AP957" s="1134"/>
      <c r="AQ957" s="642" t="str">
        <f>IF(AK957="","",VLOOKUP(AK957,ﾃﾞｰﾀ一覧!$AH$4:$AR$66,2,FALSE))</f>
        <v/>
      </c>
      <c r="AR957" s="1084"/>
      <c r="AS957" s="1084"/>
      <c r="AT957" s="643" t="str">
        <f>IF(AK957="","",VLOOKUP(AK957,ﾃﾞｰﾀ一覧!$AH$4:$AR$66,3,FALSE))</f>
        <v/>
      </c>
      <c r="AU957" s="644" t="str">
        <f>IF(AK957="","",VLOOKUP(AK957,ﾃﾞｰﾀ一覧!$AH$4:$AR$66,5,FALSE))</f>
        <v/>
      </c>
      <c r="AV957" s="1084"/>
      <c r="AW957" s="1084"/>
      <c r="AX957" s="643" t="str">
        <f>IF(AK957="","",VLOOKUP(AK957,ﾃﾞｰﾀ一覧!$AH$4:$AR$66,6,FALSE))</f>
        <v/>
      </c>
      <c r="AY957" s="649" t="str">
        <f>IF(AK957="","",VLOOKUP(AK957,ﾃﾞｰﾀ一覧!$AH$4:$AR$66,8,FALSE))</f>
        <v/>
      </c>
      <c r="AZ957" s="1084"/>
      <c r="BA957" s="1084"/>
      <c r="BB957" s="388" t="str">
        <f>IF(AK957="","",VLOOKUP(AK957,ﾃﾞｰﾀ一覧!$AH$4:$AR$66,9,FALSE))</f>
        <v/>
      </c>
      <c r="BF957" s="1124"/>
      <c r="BG957" s="1125"/>
      <c r="BH957" s="1125"/>
    </row>
    <row r="958" spans="2:60" ht="16.2" x14ac:dyDescent="0.2">
      <c r="B958" s="1103"/>
      <c r="C958" s="1104"/>
      <c r="D958" s="1303"/>
      <c r="E958" s="1304"/>
      <c r="F958" s="1094" t="str">
        <f t="shared" si="92"/>
        <v/>
      </c>
      <c r="G958" s="1095"/>
      <c r="H958" s="1095"/>
      <c r="I958" s="1095"/>
      <c r="J958" s="1095"/>
      <c r="K958" s="1095"/>
      <c r="L958" s="1095"/>
      <c r="M958" s="1095"/>
      <c r="N958" s="1095"/>
      <c r="O958" s="1095"/>
      <c r="P958" s="1095"/>
      <c r="Q958" s="1095"/>
      <c r="R958" s="1095"/>
      <c r="S958" s="1095"/>
      <c r="T958" s="1095"/>
      <c r="U958" s="1095"/>
      <c r="V958" s="1095"/>
      <c r="W958" s="1096"/>
      <c r="AA958" s="1100"/>
      <c r="AB958" s="1101"/>
      <c r="AC958" s="1102"/>
      <c r="AD958" s="1135"/>
      <c r="AE958" s="1136"/>
      <c r="AF958" s="1136"/>
      <c r="AG958" s="1137"/>
      <c r="AH958" s="1138"/>
      <c r="AI958" s="1139"/>
      <c r="AJ958" s="1140"/>
      <c r="AK958" s="1132"/>
      <c r="AL958" s="1133"/>
      <c r="AM958" s="1133"/>
      <c r="AN958" s="1133"/>
      <c r="AO958" s="1133"/>
      <c r="AP958" s="1134"/>
      <c r="AQ958" s="642" t="str">
        <f>IF(AK958="","",VLOOKUP(AK958,ﾃﾞｰﾀ一覧!$AH$4:$AR$66,2,FALSE))</f>
        <v/>
      </c>
      <c r="AR958" s="1084"/>
      <c r="AS958" s="1084"/>
      <c r="AT958" s="643" t="str">
        <f>IF(AK958="","",VLOOKUP(AK958,ﾃﾞｰﾀ一覧!$AH$4:$AR$66,3,FALSE))</f>
        <v/>
      </c>
      <c r="AU958" s="644" t="str">
        <f>IF(AK958="","",VLOOKUP(AK958,ﾃﾞｰﾀ一覧!$AH$4:$AR$66,5,FALSE))</f>
        <v/>
      </c>
      <c r="AV958" s="1084"/>
      <c r="AW958" s="1084"/>
      <c r="AX958" s="643" t="str">
        <f>IF(AK958="","",VLOOKUP(AK958,ﾃﾞｰﾀ一覧!$AH$4:$AR$66,6,FALSE))</f>
        <v/>
      </c>
      <c r="AY958" s="649" t="str">
        <f>IF(AK958="","",VLOOKUP(AK958,ﾃﾞｰﾀ一覧!$AH$4:$AR$66,8,FALSE))</f>
        <v/>
      </c>
      <c r="AZ958" s="1084"/>
      <c r="BA958" s="1084"/>
      <c r="BB958" s="388" t="str">
        <f>IF(AK958="","",VLOOKUP(AK958,ﾃﾞｰﾀ一覧!$AH$4:$AR$66,9,FALSE))</f>
        <v/>
      </c>
      <c r="BF958" s="1124"/>
      <c r="BG958" s="1125"/>
      <c r="BH958" s="1125"/>
    </row>
    <row r="959" spans="2:60" ht="16.2" x14ac:dyDescent="0.2">
      <c r="B959" s="1103"/>
      <c r="C959" s="1104"/>
      <c r="D959" s="1303"/>
      <c r="E959" s="1304"/>
      <c r="F959" s="1094" t="str">
        <f t="shared" si="92"/>
        <v/>
      </c>
      <c r="G959" s="1095"/>
      <c r="H959" s="1095"/>
      <c r="I959" s="1095"/>
      <c r="J959" s="1095"/>
      <c r="K959" s="1095"/>
      <c r="L959" s="1095"/>
      <c r="M959" s="1095"/>
      <c r="N959" s="1095"/>
      <c r="O959" s="1095"/>
      <c r="P959" s="1095"/>
      <c r="Q959" s="1095"/>
      <c r="R959" s="1095"/>
      <c r="S959" s="1095"/>
      <c r="T959" s="1095"/>
      <c r="U959" s="1095"/>
      <c r="V959" s="1095"/>
      <c r="W959" s="1096"/>
      <c r="AA959" s="1100"/>
      <c r="AB959" s="1101"/>
      <c r="AC959" s="1102"/>
      <c r="AD959" s="1135"/>
      <c r="AE959" s="1136"/>
      <c r="AF959" s="1136"/>
      <c r="AG959" s="1137"/>
      <c r="AH959" s="1138"/>
      <c r="AI959" s="1139"/>
      <c r="AJ959" s="1140"/>
      <c r="AK959" s="1132"/>
      <c r="AL959" s="1133"/>
      <c r="AM959" s="1133"/>
      <c r="AN959" s="1133"/>
      <c r="AO959" s="1133"/>
      <c r="AP959" s="1134"/>
      <c r="AQ959" s="642" t="str">
        <f>IF(AK959="","",VLOOKUP(AK959,ﾃﾞｰﾀ一覧!$AH$4:$AR$66,2,FALSE))</f>
        <v/>
      </c>
      <c r="AR959" s="1084"/>
      <c r="AS959" s="1084"/>
      <c r="AT959" s="643" t="str">
        <f>IF(AK959="","",VLOOKUP(AK959,ﾃﾞｰﾀ一覧!$AH$4:$AR$66,3,FALSE))</f>
        <v/>
      </c>
      <c r="AU959" s="644" t="str">
        <f>IF(AK959="","",VLOOKUP(AK959,ﾃﾞｰﾀ一覧!$AH$4:$AR$66,5,FALSE))</f>
        <v/>
      </c>
      <c r="AV959" s="1084"/>
      <c r="AW959" s="1084"/>
      <c r="AX959" s="643" t="str">
        <f>IF(AK959="","",VLOOKUP(AK959,ﾃﾞｰﾀ一覧!$AH$4:$AR$66,6,FALSE))</f>
        <v/>
      </c>
      <c r="AY959" s="649" t="str">
        <f>IF(AK959="","",VLOOKUP(AK959,ﾃﾞｰﾀ一覧!$AH$4:$AR$66,8,FALSE))</f>
        <v/>
      </c>
      <c r="AZ959" s="1084"/>
      <c r="BA959" s="1084"/>
      <c r="BB959" s="388" t="str">
        <f>IF(AK959="","",VLOOKUP(AK959,ﾃﾞｰﾀ一覧!$AH$4:$AR$66,9,FALSE))</f>
        <v/>
      </c>
      <c r="BF959" s="1124"/>
      <c r="BG959" s="1125"/>
      <c r="BH959" s="1125"/>
    </row>
    <row r="960" spans="2:60" ht="16.2" x14ac:dyDescent="0.2">
      <c r="B960" s="1103"/>
      <c r="C960" s="1104"/>
      <c r="D960" s="1303"/>
      <c r="E960" s="1304"/>
      <c r="F960" s="1094" t="str">
        <f t="shared" si="92"/>
        <v/>
      </c>
      <c r="G960" s="1095"/>
      <c r="H960" s="1095"/>
      <c r="I960" s="1095"/>
      <c r="J960" s="1095"/>
      <c r="K960" s="1095"/>
      <c r="L960" s="1095"/>
      <c r="M960" s="1095"/>
      <c r="N960" s="1095"/>
      <c r="O960" s="1095"/>
      <c r="P960" s="1095"/>
      <c r="Q960" s="1095"/>
      <c r="R960" s="1095"/>
      <c r="S960" s="1095"/>
      <c r="T960" s="1095"/>
      <c r="U960" s="1095"/>
      <c r="V960" s="1095"/>
      <c r="W960" s="1096"/>
      <c r="AA960" s="1100"/>
      <c r="AB960" s="1101"/>
      <c r="AC960" s="1102"/>
      <c r="AD960" s="1135"/>
      <c r="AE960" s="1136"/>
      <c r="AF960" s="1136"/>
      <c r="AG960" s="1137"/>
      <c r="AH960" s="1138"/>
      <c r="AI960" s="1139"/>
      <c r="AJ960" s="1140"/>
      <c r="AK960" s="1132"/>
      <c r="AL960" s="1133"/>
      <c r="AM960" s="1133"/>
      <c r="AN960" s="1133"/>
      <c r="AO960" s="1133"/>
      <c r="AP960" s="1134"/>
      <c r="AQ960" s="642" t="str">
        <f>IF(AK960="","",VLOOKUP(AK960,ﾃﾞｰﾀ一覧!$AH$4:$AR$66,2,FALSE))</f>
        <v/>
      </c>
      <c r="AR960" s="1084"/>
      <c r="AS960" s="1084"/>
      <c r="AT960" s="643" t="str">
        <f>IF(AK960="","",VLOOKUP(AK960,ﾃﾞｰﾀ一覧!$AH$4:$AR$66,3,FALSE))</f>
        <v/>
      </c>
      <c r="AU960" s="644" t="str">
        <f>IF(AK960="","",VLOOKUP(AK960,ﾃﾞｰﾀ一覧!$AH$4:$AR$66,5,FALSE))</f>
        <v/>
      </c>
      <c r="AV960" s="1084"/>
      <c r="AW960" s="1084"/>
      <c r="AX960" s="643" t="str">
        <f>IF(AK960="","",VLOOKUP(AK960,ﾃﾞｰﾀ一覧!$AH$4:$AR$66,6,FALSE))</f>
        <v/>
      </c>
      <c r="AY960" s="649" t="str">
        <f>IF(AK960="","",VLOOKUP(AK960,ﾃﾞｰﾀ一覧!$AH$4:$AR$66,8,FALSE))</f>
        <v/>
      </c>
      <c r="AZ960" s="1084"/>
      <c r="BA960" s="1084"/>
      <c r="BB960" s="388" t="str">
        <f>IF(AK960="","",VLOOKUP(AK960,ﾃﾞｰﾀ一覧!$AH$4:$AR$66,9,FALSE))</f>
        <v/>
      </c>
      <c r="BF960" s="1124"/>
      <c r="BG960" s="1125"/>
      <c r="BH960" s="1125"/>
    </row>
    <row r="961" spans="2:60" ht="16.2" x14ac:dyDescent="0.2">
      <c r="B961" s="1103"/>
      <c r="C961" s="1104"/>
      <c r="D961" s="1303"/>
      <c r="E961" s="1304"/>
      <c r="F961" s="1094" t="str">
        <f t="shared" si="92"/>
        <v/>
      </c>
      <c r="G961" s="1095"/>
      <c r="H961" s="1095"/>
      <c r="I961" s="1095"/>
      <c r="J961" s="1095"/>
      <c r="K961" s="1095"/>
      <c r="L961" s="1095"/>
      <c r="M961" s="1095"/>
      <c r="N961" s="1095"/>
      <c r="O961" s="1095"/>
      <c r="P961" s="1095"/>
      <c r="Q961" s="1095"/>
      <c r="R961" s="1095"/>
      <c r="S961" s="1095"/>
      <c r="T961" s="1095"/>
      <c r="U961" s="1095"/>
      <c r="V961" s="1095"/>
      <c r="W961" s="1096"/>
      <c r="AA961" s="1100"/>
      <c r="AB961" s="1101"/>
      <c r="AC961" s="1102"/>
      <c r="AD961" s="1135"/>
      <c r="AE961" s="1136"/>
      <c r="AF961" s="1136"/>
      <c r="AG961" s="1137"/>
      <c r="AH961" s="1138"/>
      <c r="AI961" s="1139"/>
      <c r="AJ961" s="1140"/>
      <c r="AK961" s="1132"/>
      <c r="AL961" s="1133"/>
      <c r="AM961" s="1133"/>
      <c r="AN961" s="1133"/>
      <c r="AO961" s="1133"/>
      <c r="AP961" s="1134"/>
      <c r="AQ961" s="642" t="str">
        <f>IF(AK961="","",VLOOKUP(AK961,ﾃﾞｰﾀ一覧!$AH$4:$AR$66,2,FALSE))</f>
        <v/>
      </c>
      <c r="AR961" s="1084"/>
      <c r="AS961" s="1084"/>
      <c r="AT961" s="643" t="str">
        <f>IF(AK961="","",VLOOKUP(AK961,ﾃﾞｰﾀ一覧!$AH$4:$AR$66,3,FALSE))</f>
        <v/>
      </c>
      <c r="AU961" s="644" t="str">
        <f>IF(AK961="","",VLOOKUP(AK961,ﾃﾞｰﾀ一覧!$AH$4:$AR$66,5,FALSE))</f>
        <v/>
      </c>
      <c r="AV961" s="1084"/>
      <c r="AW961" s="1084"/>
      <c r="AX961" s="643" t="str">
        <f>IF(AK961="","",VLOOKUP(AK961,ﾃﾞｰﾀ一覧!$AH$4:$AR$66,6,FALSE))</f>
        <v/>
      </c>
      <c r="AY961" s="649" t="str">
        <f>IF(AK961="","",VLOOKUP(AK961,ﾃﾞｰﾀ一覧!$AH$4:$AR$66,8,FALSE))</f>
        <v/>
      </c>
      <c r="AZ961" s="1084"/>
      <c r="BA961" s="1084"/>
      <c r="BB961" s="388" t="str">
        <f>IF(AK961="","",VLOOKUP(AK961,ﾃﾞｰﾀ一覧!$AH$4:$AR$66,9,FALSE))</f>
        <v/>
      </c>
      <c r="BF961" s="1124"/>
      <c r="BG961" s="1125"/>
      <c r="BH961" s="1125"/>
    </row>
    <row r="962" spans="2:60" ht="16.2" x14ac:dyDescent="0.2">
      <c r="B962" s="1103"/>
      <c r="C962" s="1104"/>
      <c r="D962" s="1303"/>
      <c r="E962" s="1304"/>
      <c r="F962" s="1094" t="str">
        <f t="shared" si="92"/>
        <v/>
      </c>
      <c r="G962" s="1095"/>
      <c r="H962" s="1095"/>
      <c r="I962" s="1095"/>
      <c r="J962" s="1095"/>
      <c r="K962" s="1095"/>
      <c r="L962" s="1095"/>
      <c r="M962" s="1095"/>
      <c r="N962" s="1095"/>
      <c r="O962" s="1095"/>
      <c r="P962" s="1095"/>
      <c r="Q962" s="1095"/>
      <c r="R962" s="1095"/>
      <c r="S962" s="1095"/>
      <c r="T962" s="1095"/>
      <c r="U962" s="1095"/>
      <c r="V962" s="1095"/>
      <c r="W962" s="1096"/>
      <c r="AA962" s="1100"/>
      <c r="AB962" s="1101"/>
      <c r="AC962" s="1102"/>
      <c r="AD962" s="1135"/>
      <c r="AE962" s="1136"/>
      <c r="AF962" s="1136"/>
      <c r="AG962" s="1137"/>
      <c r="AH962" s="1138"/>
      <c r="AI962" s="1139"/>
      <c r="AJ962" s="1140"/>
      <c r="AK962" s="1132"/>
      <c r="AL962" s="1133"/>
      <c r="AM962" s="1133"/>
      <c r="AN962" s="1133"/>
      <c r="AO962" s="1133"/>
      <c r="AP962" s="1134"/>
      <c r="AQ962" s="642" t="str">
        <f>IF(AK962="","",VLOOKUP(AK962,ﾃﾞｰﾀ一覧!$AH$4:$AR$66,2,FALSE))</f>
        <v/>
      </c>
      <c r="AR962" s="1084"/>
      <c r="AS962" s="1084"/>
      <c r="AT962" s="643" t="str">
        <f>IF(AK962="","",VLOOKUP(AK962,ﾃﾞｰﾀ一覧!$AH$4:$AR$66,3,FALSE))</f>
        <v/>
      </c>
      <c r="AU962" s="644" t="str">
        <f>IF(AK962="","",VLOOKUP(AK962,ﾃﾞｰﾀ一覧!$AH$4:$AR$66,5,FALSE))</f>
        <v/>
      </c>
      <c r="AV962" s="1084"/>
      <c r="AW962" s="1084"/>
      <c r="AX962" s="643" t="str">
        <f>IF(AK962="","",VLOOKUP(AK962,ﾃﾞｰﾀ一覧!$AH$4:$AR$66,6,FALSE))</f>
        <v/>
      </c>
      <c r="AY962" s="649" t="str">
        <f>IF(AK962="","",VLOOKUP(AK962,ﾃﾞｰﾀ一覧!$AH$4:$AR$66,8,FALSE))</f>
        <v/>
      </c>
      <c r="AZ962" s="1084"/>
      <c r="BA962" s="1084"/>
      <c r="BB962" s="388" t="str">
        <f>IF(AK962="","",VLOOKUP(AK962,ﾃﾞｰﾀ一覧!$AH$4:$AR$66,9,FALSE))</f>
        <v/>
      </c>
      <c r="BF962" s="1124"/>
      <c r="BG962" s="1125"/>
      <c r="BH962" s="1125"/>
    </row>
    <row r="963" spans="2:60" ht="16.2" x14ac:dyDescent="0.2">
      <c r="B963" s="1103"/>
      <c r="C963" s="1104"/>
      <c r="D963" s="1303"/>
      <c r="E963" s="1304"/>
      <c r="F963" s="1094" t="str">
        <f t="shared" si="92"/>
        <v/>
      </c>
      <c r="G963" s="1095"/>
      <c r="H963" s="1095"/>
      <c r="I963" s="1095"/>
      <c r="J963" s="1095"/>
      <c r="K963" s="1095"/>
      <c r="L963" s="1095"/>
      <c r="M963" s="1095"/>
      <c r="N963" s="1095"/>
      <c r="O963" s="1095"/>
      <c r="P963" s="1095"/>
      <c r="Q963" s="1095"/>
      <c r="R963" s="1095"/>
      <c r="S963" s="1095"/>
      <c r="T963" s="1095"/>
      <c r="U963" s="1095"/>
      <c r="V963" s="1095"/>
      <c r="W963" s="1096"/>
      <c r="AA963" s="1100"/>
      <c r="AB963" s="1101"/>
      <c r="AC963" s="1102"/>
      <c r="AD963" s="1135"/>
      <c r="AE963" s="1136"/>
      <c r="AF963" s="1136"/>
      <c r="AG963" s="1137"/>
      <c r="AH963" s="1138"/>
      <c r="AI963" s="1139"/>
      <c r="AJ963" s="1140"/>
      <c r="AK963" s="1132"/>
      <c r="AL963" s="1133"/>
      <c r="AM963" s="1133"/>
      <c r="AN963" s="1133"/>
      <c r="AO963" s="1133"/>
      <c r="AP963" s="1134"/>
      <c r="AQ963" s="642" t="str">
        <f>IF(AK963="","",VLOOKUP(AK963,ﾃﾞｰﾀ一覧!$AH$4:$AR$66,2,FALSE))</f>
        <v/>
      </c>
      <c r="AR963" s="1084"/>
      <c r="AS963" s="1084"/>
      <c r="AT963" s="643" t="str">
        <f>IF(AK963="","",VLOOKUP(AK963,ﾃﾞｰﾀ一覧!$AH$4:$AR$66,3,FALSE))</f>
        <v/>
      </c>
      <c r="AU963" s="644" t="str">
        <f>IF(AK963="","",VLOOKUP(AK963,ﾃﾞｰﾀ一覧!$AH$4:$AR$66,5,FALSE))</f>
        <v/>
      </c>
      <c r="AV963" s="1084"/>
      <c r="AW963" s="1084"/>
      <c r="AX963" s="643" t="str">
        <f>IF(AK963="","",VLOOKUP(AK963,ﾃﾞｰﾀ一覧!$AH$4:$AR$66,6,FALSE))</f>
        <v/>
      </c>
      <c r="AY963" s="649" t="str">
        <f>IF(AK963="","",VLOOKUP(AK963,ﾃﾞｰﾀ一覧!$AH$4:$AR$66,8,FALSE))</f>
        <v/>
      </c>
      <c r="AZ963" s="1084"/>
      <c r="BA963" s="1084"/>
      <c r="BB963" s="388" t="str">
        <f>IF(AK963="","",VLOOKUP(AK963,ﾃﾞｰﾀ一覧!$AH$4:$AR$66,9,FALSE))</f>
        <v/>
      </c>
      <c r="BF963" s="1124"/>
      <c r="BG963" s="1125"/>
      <c r="BH963" s="1125"/>
    </row>
    <row r="964" spans="2:60" ht="16.2" x14ac:dyDescent="0.2">
      <c r="B964" s="1103"/>
      <c r="C964" s="1104"/>
      <c r="D964" s="1303"/>
      <c r="E964" s="1304"/>
      <c r="F964" s="1094" t="str">
        <f t="shared" si="92"/>
        <v/>
      </c>
      <c r="G964" s="1095"/>
      <c r="H964" s="1095"/>
      <c r="I964" s="1095"/>
      <c r="J964" s="1095"/>
      <c r="K964" s="1095"/>
      <c r="L964" s="1095"/>
      <c r="M964" s="1095"/>
      <c r="N964" s="1095"/>
      <c r="O964" s="1095"/>
      <c r="P964" s="1095"/>
      <c r="Q964" s="1095"/>
      <c r="R964" s="1095"/>
      <c r="S964" s="1095"/>
      <c r="T964" s="1095"/>
      <c r="U964" s="1095"/>
      <c r="V964" s="1095"/>
      <c r="W964" s="1096"/>
      <c r="AA964" s="1100"/>
      <c r="AB964" s="1101"/>
      <c r="AC964" s="1102"/>
      <c r="AD964" s="1135"/>
      <c r="AE964" s="1136"/>
      <c r="AF964" s="1136"/>
      <c r="AG964" s="1137"/>
      <c r="AH964" s="1138"/>
      <c r="AI964" s="1139"/>
      <c r="AJ964" s="1140"/>
      <c r="AK964" s="1132"/>
      <c r="AL964" s="1133"/>
      <c r="AM964" s="1133"/>
      <c r="AN964" s="1133"/>
      <c r="AO964" s="1133"/>
      <c r="AP964" s="1134"/>
      <c r="AQ964" s="642" t="str">
        <f>IF(AK964="","",VLOOKUP(AK964,ﾃﾞｰﾀ一覧!$AH$4:$AR$66,2,FALSE))</f>
        <v/>
      </c>
      <c r="AR964" s="1084"/>
      <c r="AS964" s="1084"/>
      <c r="AT964" s="643" t="str">
        <f>IF(AK964="","",VLOOKUP(AK964,ﾃﾞｰﾀ一覧!$AH$4:$AR$66,3,FALSE))</f>
        <v/>
      </c>
      <c r="AU964" s="644" t="str">
        <f>IF(AK964="","",VLOOKUP(AK964,ﾃﾞｰﾀ一覧!$AH$4:$AR$66,5,FALSE))</f>
        <v/>
      </c>
      <c r="AV964" s="1084"/>
      <c r="AW964" s="1084"/>
      <c r="AX964" s="643" t="str">
        <f>IF(AK964="","",VLOOKUP(AK964,ﾃﾞｰﾀ一覧!$AH$4:$AR$66,6,FALSE))</f>
        <v/>
      </c>
      <c r="AY964" s="649" t="str">
        <f>IF(AK964="","",VLOOKUP(AK964,ﾃﾞｰﾀ一覧!$AH$4:$AR$66,8,FALSE))</f>
        <v/>
      </c>
      <c r="AZ964" s="1084"/>
      <c r="BA964" s="1084"/>
      <c r="BB964" s="388" t="str">
        <f>IF(AK964="","",VLOOKUP(AK964,ﾃﾞｰﾀ一覧!$AH$4:$AR$66,9,FALSE))</f>
        <v/>
      </c>
      <c r="BF964" s="1124"/>
      <c r="BG964" s="1125"/>
      <c r="BH964" s="1125"/>
    </row>
    <row r="965" spans="2:60" ht="16.2" x14ac:dyDescent="0.2">
      <c r="B965" s="1103"/>
      <c r="C965" s="1104"/>
      <c r="D965" s="1303"/>
      <c r="E965" s="1304"/>
      <c r="F965" s="1094" t="str">
        <f t="shared" si="92"/>
        <v/>
      </c>
      <c r="G965" s="1095"/>
      <c r="H965" s="1095"/>
      <c r="I965" s="1095"/>
      <c r="J965" s="1095"/>
      <c r="K965" s="1095"/>
      <c r="L965" s="1095"/>
      <c r="M965" s="1095"/>
      <c r="N965" s="1095"/>
      <c r="O965" s="1095"/>
      <c r="P965" s="1095"/>
      <c r="Q965" s="1095"/>
      <c r="R965" s="1095"/>
      <c r="S965" s="1095"/>
      <c r="T965" s="1095"/>
      <c r="U965" s="1095"/>
      <c r="V965" s="1095"/>
      <c r="W965" s="1096"/>
      <c r="AA965" s="1100"/>
      <c r="AB965" s="1101"/>
      <c r="AC965" s="1102"/>
      <c r="AD965" s="1135"/>
      <c r="AE965" s="1136"/>
      <c r="AF965" s="1136"/>
      <c r="AG965" s="1137"/>
      <c r="AH965" s="1138"/>
      <c r="AI965" s="1139"/>
      <c r="AJ965" s="1140"/>
      <c r="AK965" s="1132"/>
      <c r="AL965" s="1133"/>
      <c r="AM965" s="1133"/>
      <c r="AN965" s="1133"/>
      <c r="AO965" s="1133"/>
      <c r="AP965" s="1134"/>
      <c r="AQ965" s="642" t="str">
        <f>IF(AK965="","",VLOOKUP(AK965,ﾃﾞｰﾀ一覧!$AH$4:$AR$66,2,FALSE))</f>
        <v/>
      </c>
      <c r="AR965" s="1084"/>
      <c r="AS965" s="1084"/>
      <c r="AT965" s="643" t="str">
        <f>IF(AK965="","",VLOOKUP(AK965,ﾃﾞｰﾀ一覧!$AH$4:$AR$66,3,FALSE))</f>
        <v/>
      </c>
      <c r="AU965" s="644" t="str">
        <f>IF(AK965="","",VLOOKUP(AK965,ﾃﾞｰﾀ一覧!$AH$4:$AR$66,5,FALSE))</f>
        <v/>
      </c>
      <c r="AV965" s="1084"/>
      <c r="AW965" s="1084"/>
      <c r="AX965" s="643" t="str">
        <f>IF(AK965="","",VLOOKUP(AK965,ﾃﾞｰﾀ一覧!$AH$4:$AR$66,6,FALSE))</f>
        <v/>
      </c>
      <c r="AY965" s="649" t="str">
        <f>IF(AK965="","",VLOOKUP(AK965,ﾃﾞｰﾀ一覧!$AH$4:$AR$66,8,FALSE))</f>
        <v/>
      </c>
      <c r="AZ965" s="1084"/>
      <c r="BA965" s="1084"/>
      <c r="BB965" s="388" t="str">
        <f>IF(AK965="","",VLOOKUP(AK965,ﾃﾞｰﾀ一覧!$AH$4:$AR$66,9,FALSE))</f>
        <v/>
      </c>
      <c r="BF965" s="1124"/>
      <c r="BG965" s="1125"/>
      <c r="BH965" s="1125"/>
    </row>
    <row r="966" spans="2:60" ht="16.2" x14ac:dyDescent="0.2">
      <c r="B966" s="1103"/>
      <c r="C966" s="1104"/>
      <c r="D966" s="1303"/>
      <c r="E966" s="1304"/>
      <c r="F966" s="1094" t="str">
        <f t="shared" si="92"/>
        <v/>
      </c>
      <c r="G966" s="1095"/>
      <c r="H966" s="1095"/>
      <c r="I966" s="1095"/>
      <c r="J966" s="1095"/>
      <c r="K966" s="1095"/>
      <c r="L966" s="1095"/>
      <c r="M966" s="1095"/>
      <c r="N966" s="1095"/>
      <c r="O966" s="1095"/>
      <c r="P966" s="1095"/>
      <c r="Q966" s="1095"/>
      <c r="R966" s="1095"/>
      <c r="S966" s="1095"/>
      <c r="T966" s="1095"/>
      <c r="U966" s="1095"/>
      <c r="V966" s="1095"/>
      <c r="W966" s="1096"/>
      <c r="AA966" s="1100"/>
      <c r="AB966" s="1101"/>
      <c r="AC966" s="1102"/>
      <c r="AD966" s="1135"/>
      <c r="AE966" s="1136"/>
      <c r="AF966" s="1136"/>
      <c r="AG966" s="1137"/>
      <c r="AH966" s="1138"/>
      <c r="AI966" s="1139"/>
      <c r="AJ966" s="1140"/>
      <c r="AK966" s="1132"/>
      <c r="AL966" s="1133"/>
      <c r="AM966" s="1133"/>
      <c r="AN966" s="1133"/>
      <c r="AO966" s="1133"/>
      <c r="AP966" s="1134"/>
      <c r="AQ966" s="642" t="str">
        <f>IF(AK966="","",VLOOKUP(AK966,ﾃﾞｰﾀ一覧!$AH$4:$AR$66,2,FALSE))</f>
        <v/>
      </c>
      <c r="AR966" s="1084"/>
      <c r="AS966" s="1084"/>
      <c r="AT966" s="643" t="str">
        <f>IF(AK966="","",VLOOKUP(AK966,ﾃﾞｰﾀ一覧!$AH$4:$AR$66,3,FALSE))</f>
        <v/>
      </c>
      <c r="AU966" s="644" t="str">
        <f>IF(AK966="","",VLOOKUP(AK966,ﾃﾞｰﾀ一覧!$AH$4:$AR$66,5,FALSE))</f>
        <v/>
      </c>
      <c r="AV966" s="1084"/>
      <c r="AW966" s="1084"/>
      <c r="AX966" s="643" t="str">
        <f>IF(AK966="","",VLOOKUP(AK966,ﾃﾞｰﾀ一覧!$AH$4:$AR$66,6,FALSE))</f>
        <v/>
      </c>
      <c r="AY966" s="649" t="str">
        <f>IF(AK966="","",VLOOKUP(AK966,ﾃﾞｰﾀ一覧!$AH$4:$AR$66,8,FALSE))</f>
        <v/>
      </c>
      <c r="AZ966" s="1084"/>
      <c r="BA966" s="1084"/>
      <c r="BB966" s="388" t="str">
        <f>IF(AK966="","",VLOOKUP(AK966,ﾃﾞｰﾀ一覧!$AH$4:$AR$66,9,FALSE))</f>
        <v/>
      </c>
      <c r="BF966" s="1124"/>
      <c r="BG966" s="1125"/>
      <c r="BH966" s="1125"/>
    </row>
    <row r="967" spans="2:60" ht="16.2" x14ac:dyDescent="0.2">
      <c r="B967" s="1103"/>
      <c r="C967" s="1104"/>
      <c r="D967" s="1303"/>
      <c r="E967" s="1304"/>
      <c r="F967" s="1094" t="str">
        <f t="shared" si="92"/>
        <v/>
      </c>
      <c r="G967" s="1095"/>
      <c r="H967" s="1095"/>
      <c r="I967" s="1095"/>
      <c r="J967" s="1095"/>
      <c r="K967" s="1095"/>
      <c r="L967" s="1095"/>
      <c r="M967" s="1095"/>
      <c r="N967" s="1095"/>
      <c r="O967" s="1095"/>
      <c r="P967" s="1095"/>
      <c r="Q967" s="1095"/>
      <c r="R967" s="1095"/>
      <c r="S967" s="1095"/>
      <c r="T967" s="1095"/>
      <c r="U967" s="1095"/>
      <c r="V967" s="1095"/>
      <c r="W967" s="1096"/>
      <c r="AA967" s="1100"/>
      <c r="AB967" s="1101"/>
      <c r="AC967" s="1102"/>
      <c r="AD967" s="1135"/>
      <c r="AE967" s="1136"/>
      <c r="AF967" s="1136"/>
      <c r="AG967" s="1137"/>
      <c r="AH967" s="1138"/>
      <c r="AI967" s="1139"/>
      <c r="AJ967" s="1140"/>
      <c r="AK967" s="1132"/>
      <c r="AL967" s="1133"/>
      <c r="AM967" s="1133"/>
      <c r="AN967" s="1133"/>
      <c r="AO967" s="1133"/>
      <c r="AP967" s="1134"/>
      <c r="AQ967" s="642" t="str">
        <f>IF(AK967="","",VLOOKUP(AK967,ﾃﾞｰﾀ一覧!$AH$4:$AR$66,2,FALSE))</f>
        <v/>
      </c>
      <c r="AR967" s="1084"/>
      <c r="AS967" s="1084"/>
      <c r="AT967" s="643" t="str">
        <f>IF(AK967="","",VLOOKUP(AK967,ﾃﾞｰﾀ一覧!$AH$4:$AR$66,3,FALSE))</f>
        <v/>
      </c>
      <c r="AU967" s="644" t="str">
        <f>IF(AK967="","",VLOOKUP(AK967,ﾃﾞｰﾀ一覧!$AH$4:$AR$66,5,FALSE))</f>
        <v/>
      </c>
      <c r="AV967" s="1084"/>
      <c r="AW967" s="1084"/>
      <c r="AX967" s="643" t="str">
        <f>IF(AK967="","",VLOOKUP(AK967,ﾃﾞｰﾀ一覧!$AH$4:$AR$66,6,FALSE))</f>
        <v/>
      </c>
      <c r="AY967" s="649" t="str">
        <f>IF(AK967="","",VLOOKUP(AK967,ﾃﾞｰﾀ一覧!$AH$4:$AR$66,8,FALSE))</f>
        <v/>
      </c>
      <c r="AZ967" s="1084"/>
      <c r="BA967" s="1084"/>
      <c r="BB967" s="388" t="str">
        <f>IF(AK967="","",VLOOKUP(AK967,ﾃﾞｰﾀ一覧!$AH$4:$AR$66,9,FALSE))</f>
        <v/>
      </c>
      <c r="BF967" s="1124"/>
      <c r="BG967" s="1125"/>
      <c r="BH967" s="1125"/>
    </row>
    <row r="968" spans="2:60" ht="16.2" x14ac:dyDescent="0.2">
      <c r="B968" s="1103"/>
      <c r="C968" s="1104"/>
      <c r="D968" s="1303"/>
      <c r="E968" s="1304"/>
      <c r="F968" s="1094" t="str">
        <f t="shared" si="92"/>
        <v/>
      </c>
      <c r="G968" s="1095"/>
      <c r="H968" s="1095"/>
      <c r="I968" s="1095"/>
      <c r="J968" s="1095"/>
      <c r="K968" s="1095"/>
      <c r="L968" s="1095"/>
      <c r="M968" s="1095"/>
      <c r="N968" s="1095"/>
      <c r="O968" s="1095"/>
      <c r="P968" s="1095"/>
      <c r="Q968" s="1095"/>
      <c r="R968" s="1095"/>
      <c r="S968" s="1095"/>
      <c r="T968" s="1095"/>
      <c r="U968" s="1095"/>
      <c r="V968" s="1095"/>
      <c r="W968" s="1096"/>
      <c r="AA968" s="1100"/>
      <c r="AB968" s="1101"/>
      <c r="AC968" s="1102"/>
      <c r="AD968" s="1135"/>
      <c r="AE968" s="1136"/>
      <c r="AF968" s="1136"/>
      <c r="AG968" s="1137"/>
      <c r="AH968" s="1138"/>
      <c r="AI968" s="1139"/>
      <c r="AJ968" s="1140"/>
      <c r="AK968" s="1132"/>
      <c r="AL968" s="1133"/>
      <c r="AM968" s="1133"/>
      <c r="AN968" s="1133"/>
      <c r="AO968" s="1133"/>
      <c r="AP968" s="1134"/>
      <c r="AQ968" s="642" t="str">
        <f>IF(AK968="","",VLOOKUP(AK968,ﾃﾞｰﾀ一覧!$AH$4:$AR$66,2,FALSE))</f>
        <v/>
      </c>
      <c r="AR968" s="1084"/>
      <c r="AS968" s="1084"/>
      <c r="AT968" s="643" t="str">
        <f>IF(AK968="","",VLOOKUP(AK968,ﾃﾞｰﾀ一覧!$AH$4:$AR$66,3,FALSE))</f>
        <v/>
      </c>
      <c r="AU968" s="644" t="str">
        <f>IF(AK968="","",VLOOKUP(AK968,ﾃﾞｰﾀ一覧!$AH$4:$AR$66,5,FALSE))</f>
        <v/>
      </c>
      <c r="AV968" s="1084"/>
      <c r="AW968" s="1084"/>
      <c r="AX968" s="643" t="str">
        <f>IF(AK968="","",VLOOKUP(AK968,ﾃﾞｰﾀ一覧!$AH$4:$AR$66,6,FALSE))</f>
        <v/>
      </c>
      <c r="AY968" s="649" t="str">
        <f>IF(AK968="","",VLOOKUP(AK968,ﾃﾞｰﾀ一覧!$AH$4:$AR$66,8,FALSE))</f>
        <v/>
      </c>
      <c r="AZ968" s="1084"/>
      <c r="BA968" s="1084"/>
      <c r="BB968" s="388" t="str">
        <f>IF(AK968="","",VLOOKUP(AK968,ﾃﾞｰﾀ一覧!$AH$4:$AR$66,9,FALSE))</f>
        <v/>
      </c>
      <c r="BF968" s="1124"/>
      <c r="BG968" s="1125"/>
      <c r="BH968" s="1125"/>
    </row>
    <row r="969" spans="2:60" ht="16.2" x14ac:dyDescent="0.2">
      <c r="B969" s="1103"/>
      <c r="C969" s="1104"/>
      <c r="D969" s="1303"/>
      <c r="E969" s="1304"/>
      <c r="F969" s="1094" t="str">
        <f t="shared" si="92"/>
        <v/>
      </c>
      <c r="G969" s="1095"/>
      <c r="H969" s="1095"/>
      <c r="I969" s="1095"/>
      <c r="J969" s="1095"/>
      <c r="K969" s="1095"/>
      <c r="L969" s="1095"/>
      <c r="M969" s="1095"/>
      <c r="N969" s="1095"/>
      <c r="O969" s="1095"/>
      <c r="P969" s="1095"/>
      <c r="Q969" s="1095"/>
      <c r="R969" s="1095"/>
      <c r="S969" s="1095"/>
      <c r="T969" s="1095"/>
      <c r="U969" s="1095"/>
      <c r="V969" s="1095"/>
      <c r="W969" s="1096"/>
      <c r="AA969" s="1100"/>
      <c r="AB969" s="1101"/>
      <c r="AC969" s="1102"/>
      <c r="AD969" s="1135"/>
      <c r="AE969" s="1136"/>
      <c r="AF969" s="1136"/>
      <c r="AG969" s="1137"/>
      <c r="AH969" s="1138"/>
      <c r="AI969" s="1139"/>
      <c r="AJ969" s="1140"/>
      <c r="AK969" s="1132"/>
      <c r="AL969" s="1133"/>
      <c r="AM969" s="1133"/>
      <c r="AN969" s="1133"/>
      <c r="AO969" s="1133"/>
      <c r="AP969" s="1134"/>
      <c r="AQ969" s="642" t="str">
        <f>IF(AK969="","",VLOOKUP(AK969,ﾃﾞｰﾀ一覧!$AH$4:$AR$66,2,FALSE))</f>
        <v/>
      </c>
      <c r="AR969" s="1084"/>
      <c r="AS969" s="1084"/>
      <c r="AT969" s="643" t="str">
        <f>IF(AK969="","",VLOOKUP(AK969,ﾃﾞｰﾀ一覧!$AH$4:$AR$66,3,FALSE))</f>
        <v/>
      </c>
      <c r="AU969" s="644" t="str">
        <f>IF(AK969="","",VLOOKUP(AK969,ﾃﾞｰﾀ一覧!$AH$4:$AR$66,5,FALSE))</f>
        <v/>
      </c>
      <c r="AV969" s="1084"/>
      <c r="AW969" s="1084"/>
      <c r="AX969" s="643" t="str">
        <f>IF(AK969="","",VLOOKUP(AK969,ﾃﾞｰﾀ一覧!$AH$4:$AR$66,6,FALSE))</f>
        <v/>
      </c>
      <c r="AY969" s="649" t="str">
        <f>IF(AK969="","",VLOOKUP(AK969,ﾃﾞｰﾀ一覧!$AH$4:$AR$66,8,FALSE))</f>
        <v/>
      </c>
      <c r="AZ969" s="1084"/>
      <c r="BA969" s="1084"/>
      <c r="BB969" s="388" t="str">
        <f>IF(AK969="","",VLOOKUP(AK969,ﾃﾞｰﾀ一覧!$AH$4:$AR$66,9,FALSE))</f>
        <v/>
      </c>
      <c r="BF969" s="1124"/>
      <c r="BG969" s="1125"/>
      <c r="BH969" s="1125"/>
    </row>
    <row r="970" spans="2:60" ht="16.2" x14ac:dyDescent="0.2">
      <c r="B970" s="1103"/>
      <c r="C970" s="1104"/>
      <c r="D970" s="1303"/>
      <c r="E970" s="1304"/>
      <c r="F970" s="1094" t="str">
        <f t="shared" si="92"/>
        <v/>
      </c>
      <c r="G970" s="1095"/>
      <c r="H970" s="1095"/>
      <c r="I970" s="1095"/>
      <c r="J970" s="1095"/>
      <c r="K970" s="1095"/>
      <c r="L970" s="1095"/>
      <c r="M970" s="1095"/>
      <c r="N970" s="1095"/>
      <c r="O970" s="1095"/>
      <c r="P970" s="1095"/>
      <c r="Q970" s="1095"/>
      <c r="R970" s="1095"/>
      <c r="S970" s="1095"/>
      <c r="T970" s="1095"/>
      <c r="U970" s="1095"/>
      <c r="V970" s="1095"/>
      <c r="W970" s="1096"/>
      <c r="AA970" s="1100"/>
      <c r="AB970" s="1101"/>
      <c r="AC970" s="1102"/>
      <c r="AD970" s="1135"/>
      <c r="AE970" s="1136"/>
      <c r="AF970" s="1136"/>
      <c r="AG970" s="1137"/>
      <c r="AH970" s="1138"/>
      <c r="AI970" s="1139"/>
      <c r="AJ970" s="1140"/>
      <c r="AK970" s="1132"/>
      <c r="AL970" s="1133"/>
      <c r="AM970" s="1133"/>
      <c r="AN970" s="1133"/>
      <c r="AO970" s="1133"/>
      <c r="AP970" s="1134"/>
      <c r="AQ970" s="642" t="str">
        <f>IF(AK970="","",VLOOKUP(AK970,ﾃﾞｰﾀ一覧!$AH$4:$AR$66,2,FALSE))</f>
        <v/>
      </c>
      <c r="AR970" s="1084"/>
      <c r="AS970" s="1084"/>
      <c r="AT970" s="643" t="str">
        <f>IF(AK970="","",VLOOKUP(AK970,ﾃﾞｰﾀ一覧!$AH$4:$AR$66,3,FALSE))</f>
        <v/>
      </c>
      <c r="AU970" s="644" t="str">
        <f>IF(AK970="","",VLOOKUP(AK970,ﾃﾞｰﾀ一覧!$AH$4:$AR$66,5,FALSE))</f>
        <v/>
      </c>
      <c r="AV970" s="1084"/>
      <c r="AW970" s="1084"/>
      <c r="AX970" s="643" t="str">
        <f>IF(AK970="","",VLOOKUP(AK970,ﾃﾞｰﾀ一覧!$AH$4:$AR$66,6,FALSE))</f>
        <v/>
      </c>
      <c r="AY970" s="649" t="str">
        <f>IF(AK970="","",VLOOKUP(AK970,ﾃﾞｰﾀ一覧!$AH$4:$AR$66,8,FALSE))</f>
        <v/>
      </c>
      <c r="AZ970" s="1084"/>
      <c r="BA970" s="1084"/>
      <c r="BB970" s="388" t="str">
        <f>IF(AK970="","",VLOOKUP(AK970,ﾃﾞｰﾀ一覧!$AH$4:$AR$66,9,FALSE))</f>
        <v/>
      </c>
      <c r="BF970" s="1124"/>
      <c r="BG970" s="1125"/>
      <c r="BH970" s="1125"/>
    </row>
    <row r="971" spans="2:60" ht="16.2" x14ac:dyDescent="0.2">
      <c r="B971" s="1103"/>
      <c r="C971" s="1104"/>
      <c r="D971" s="1303"/>
      <c r="E971" s="1304"/>
      <c r="F971" s="1094" t="str">
        <f t="shared" si="92"/>
        <v/>
      </c>
      <c r="G971" s="1095"/>
      <c r="H971" s="1095"/>
      <c r="I971" s="1095"/>
      <c r="J971" s="1095"/>
      <c r="K971" s="1095"/>
      <c r="L971" s="1095"/>
      <c r="M971" s="1095"/>
      <c r="N971" s="1095"/>
      <c r="O971" s="1095"/>
      <c r="P971" s="1095"/>
      <c r="Q971" s="1095"/>
      <c r="R971" s="1095"/>
      <c r="S971" s="1095"/>
      <c r="T971" s="1095"/>
      <c r="U971" s="1095"/>
      <c r="V971" s="1095"/>
      <c r="W971" s="1096"/>
      <c r="AA971" s="1100"/>
      <c r="AB971" s="1101"/>
      <c r="AC971" s="1102"/>
      <c r="AD971" s="1135"/>
      <c r="AE971" s="1136"/>
      <c r="AF971" s="1136"/>
      <c r="AG971" s="1137"/>
      <c r="AH971" s="1138"/>
      <c r="AI971" s="1139"/>
      <c r="AJ971" s="1140"/>
      <c r="AK971" s="1132"/>
      <c r="AL971" s="1133"/>
      <c r="AM971" s="1133"/>
      <c r="AN971" s="1133"/>
      <c r="AO971" s="1133"/>
      <c r="AP971" s="1134"/>
      <c r="AQ971" s="642" t="str">
        <f>IF(AK971="","",VLOOKUP(AK971,ﾃﾞｰﾀ一覧!$AH$4:$AR$66,2,FALSE))</f>
        <v/>
      </c>
      <c r="AR971" s="1084"/>
      <c r="AS971" s="1084"/>
      <c r="AT971" s="643" t="str">
        <f>IF(AK971="","",VLOOKUP(AK971,ﾃﾞｰﾀ一覧!$AH$4:$AR$66,3,FALSE))</f>
        <v/>
      </c>
      <c r="AU971" s="644" t="str">
        <f>IF(AK971="","",VLOOKUP(AK971,ﾃﾞｰﾀ一覧!$AH$4:$AR$66,5,FALSE))</f>
        <v/>
      </c>
      <c r="AV971" s="1084"/>
      <c r="AW971" s="1084"/>
      <c r="AX971" s="643" t="str">
        <f>IF(AK971="","",VLOOKUP(AK971,ﾃﾞｰﾀ一覧!$AH$4:$AR$66,6,FALSE))</f>
        <v/>
      </c>
      <c r="AY971" s="649" t="str">
        <f>IF(AK971="","",VLOOKUP(AK971,ﾃﾞｰﾀ一覧!$AH$4:$AR$66,8,FALSE))</f>
        <v/>
      </c>
      <c r="AZ971" s="1084"/>
      <c r="BA971" s="1084"/>
      <c r="BB971" s="388" t="str">
        <f>IF(AK971="","",VLOOKUP(AK971,ﾃﾞｰﾀ一覧!$AH$4:$AR$66,9,FALSE))</f>
        <v/>
      </c>
      <c r="BF971" s="1124"/>
      <c r="BG971" s="1125"/>
      <c r="BH971" s="1125"/>
    </row>
    <row r="972" spans="2:60" ht="16.2" x14ac:dyDescent="0.2">
      <c r="B972" s="1103"/>
      <c r="C972" s="1104"/>
      <c r="D972" s="1303"/>
      <c r="E972" s="1304"/>
      <c r="F972" s="1094" t="str">
        <f t="shared" si="92"/>
        <v/>
      </c>
      <c r="G972" s="1095"/>
      <c r="H972" s="1095"/>
      <c r="I972" s="1095"/>
      <c r="J972" s="1095"/>
      <c r="K972" s="1095"/>
      <c r="L972" s="1095"/>
      <c r="M972" s="1095"/>
      <c r="N972" s="1095"/>
      <c r="O972" s="1095"/>
      <c r="P972" s="1095"/>
      <c r="Q972" s="1095"/>
      <c r="R972" s="1095"/>
      <c r="S972" s="1095"/>
      <c r="T972" s="1095"/>
      <c r="U972" s="1095"/>
      <c r="V972" s="1095"/>
      <c r="W972" s="1096"/>
      <c r="AA972" s="1100"/>
      <c r="AB972" s="1101"/>
      <c r="AC972" s="1102"/>
      <c r="AD972" s="1135"/>
      <c r="AE972" s="1136"/>
      <c r="AF972" s="1136"/>
      <c r="AG972" s="1137"/>
      <c r="AH972" s="1138"/>
      <c r="AI972" s="1139"/>
      <c r="AJ972" s="1140"/>
      <c r="AK972" s="1132"/>
      <c r="AL972" s="1133"/>
      <c r="AM972" s="1133"/>
      <c r="AN972" s="1133"/>
      <c r="AO972" s="1133"/>
      <c r="AP972" s="1134"/>
      <c r="AQ972" s="642" t="str">
        <f>IF(AK972="","",VLOOKUP(AK972,ﾃﾞｰﾀ一覧!$AH$4:$AR$66,2,FALSE))</f>
        <v/>
      </c>
      <c r="AR972" s="1084"/>
      <c r="AS972" s="1084"/>
      <c r="AT972" s="643" t="str">
        <f>IF(AK972="","",VLOOKUP(AK972,ﾃﾞｰﾀ一覧!$AH$4:$AR$66,3,FALSE))</f>
        <v/>
      </c>
      <c r="AU972" s="644" t="str">
        <f>IF(AK972="","",VLOOKUP(AK972,ﾃﾞｰﾀ一覧!$AH$4:$AR$66,5,FALSE))</f>
        <v/>
      </c>
      <c r="AV972" s="1084"/>
      <c r="AW972" s="1084"/>
      <c r="AX972" s="643" t="str">
        <f>IF(AK972="","",VLOOKUP(AK972,ﾃﾞｰﾀ一覧!$AH$4:$AR$66,6,FALSE))</f>
        <v/>
      </c>
      <c r="AY972" s="649" t="str">
        <f>IF(AK972="","",VLOOKUP(AK972,ﾃﾞｰﾀ一覧!$AH$4:$AR$66,8,FALSE))</f>
        <v/>
      </c>
      <c r="AZ972" s="1084"/>
      <c r="BA972" s="1084"/>
      <c r="BB972" s="388" t="str">
        <f>IF(AK972="","",VLOOKUP(AK972,ﾃﾞｰﾀ一覧!$AH$4:$AR$66,9,FALSE))</f>
        <v/>
      </c>
      <c r="BF972" s="1124"/>
      <c r="BG972" s="1125"/>
      <c r="BH972" s="1125"/>
    </row>
    <row r="973" spans="2:60" ht="16.2" x14ac:dyDescent="0.2">
      <c r="B973" s="1103"/>
      <c r="C973" s="1104"/>
      <c r="D973" s="1303"/>
      <c r="E973" s="1304"/>
      <c r="F973" s="1094" t="str">
        <f t="shared" si="92"/>
        <v/>
      </c>
      <c r="G973" s="1095"/>
      <c r="H973" s="1095"/>
      <c r="I973" s="1095"/>
      <c r="J973" s="1095"/>
      <c r="K973" s="1095"/>
      <c r="L973" s="1095"/>
      <c r="M973" s="1095"/>
      <c r="N973" s="1095"/>
      <c r="O973" s="1095"/>
      <c r="P973" s="1095"/>
      <c r="Q973" s="1095"/>
      <c r="R973" s="1095"/>
      <c r="S973" s="1095"/>
      <c r="T973" s="1095"/>
      <c r="U973" s="1095"/>
      <c r="V973" s="1095"/>
      <c r="W973" s="1096"/>
      <c r="AA973" s="1100"/>
      <c r="AB973" s="1101"/>
      <c r="AC973" s="1102"/>
      <c r="AD973" s="1135"/>
      <c r="AE973" s="1136"/>
      <c r="AF973" s="1136"/>
      <c r="AG973" s="1137"/>
      <c r="AH973" s="1138"/>
      <c r="AI973" s="1139"/>
      <c r="AJ973" s="1140"/>
      <c r="AK973" s="1132"/>
      <c r="AL973" s="1133"/>
      <c r="AM973" s="1133"/>
      <c r="AN973" s="1133"/>
      <c r="AO973" s="1133"/>
      <c r="AP973" s="1134"/>
      <c r="AQ973" s="642" t="str">
        <f>IF(AK973="","",VLOOKUP(AK973,ﾃﾞｰﾀ一覧!$AH$4:$AR$66,2,FALSE))</f>
        <v/>
      </c>
      <c r="AR973" s="1084"/>
      <c r="AS973" s="1084"/>
      <c r="AT973" s="643" t="str">
        <f>IF(AK973="","",VLOOKUP(AK973,ﾃﾞｰﾀ一覧!$AH$4:$AR$66,3,FALSE))</f>
        <v/>
      </c>
      <c r="AU973" s="644" t="str">
        <f>IF(AK973="","",VLOOKUP(AK973,ﾃﾞｰﾀ一覧!$AH$4:$AR$66,5,FALSE))</f>
        <v/>
      </c>
      <c r="AV973" s="1084"/>
      <c r="AW973" s="1084"/>
      <c r="AX973" s="643" t="str">
        <f>IF(AK973="","",VLOOKUP(AK973,ﾃﾞｰﾀ一覧!$AH$4:$AR$66,6,FALSE))</f>
        <v/>
      </c>
      <c r="AY973" s="649" t="str">
        <f>IF(AK973="","",VLOOKUP(AK973,ﾃﾞｰﾀ一覧!$AH$4:$AR$66,8,FALSE))</f>
        <v/>
      </c>
      <c r="AZ973" s="1084"/>
      <c r="BA973" s="1084"/>
      <c r="BB973" s="388" t="str">
        <f>IF(AK973="","",VLOOKUP(AK973,ﾃﾞｰﾀ一覧!$AH$4:$AR$66,9,FALSE))</f>
        <v/>
      </c>
      <c r="BF973" s="1124"/>
      <c r="BG973" s="1125"/>
      <c r="BH973" s="1125"/>
    </row>
    <row r="974" spans="2:60" ht="16.2" x14ac:dyDescent="0.2">
      <c r="B974" s="1103"/>
      <c r="C974" s="1104"/>
      <c r="D974" s="1303"/>
      <c r="E974" s="1304"/>
      <c r="F974" s="1094" t="str">
        <f t="shared" si="92"/>
        <v/>
      </c>
      <c r="G974" s="1095"/>
      <c r="H974" s="1095"/>
      <c r="I974" s="1095"/>
      <c r="J974" s="1095"/>
      <c r="K974" s="1095"/>
      <c r="L974" s="1095"/>
      <c r="M974" s="1095"/>
      <c r="N974" s="1095"/>
      <c r="O974" s="1095"/>
      <c r="P974" s="1095"/>
      <c r="Q974" s="1095"/>
      <c r="R974" s="1095"/>
      <c r="S974" s="1095"/>
      <c r="T974" s="1095"/>
      <c r="U974" s="1095"/>
      <c r="V974" s="1095"/>
      <c r="W974" s="1096"/>
      <c r="AA974" s="1100"/>
      <c r="AB974" s="1101"/>
      <c r="AC974" s="1102"/>
      <c r="AD974" s="1135"/>
      <c r="AE974" s="1136"/>
      <c r="AF974" s="1136"/>
      <c r="AG974" s="1137"/>
      <c r="AH974" s="1138"/>
      <c r="AI974" s="1139"/>
      <c r="AJ974" s="1140"/>
      <c r="AK974" s="1132"/>
      <c r="AL974" s="1133"/>
      <c r="AM974" s="1133"/>
      <c r="AN974" s="1133"/>
      <c r="AO974" s="1133"/>
      <c r="AP974" s="1134"/>
      <c r="AQ974" s="642" t="str">
        <f>IF(AK974="","",VLOOKUP(AK974,ﾃﾞｰﾀ一覧!$AH$4:$AR$66,2,FALSE))</f>
        <v/>
      </c>
      <c r="AR974" s="1084"/>
      <c r="AS974" s="1084"/>
      <c r="AT974" s="643" t="str">
        <f>IF(AK974="","",VLOOKUP(AK974,ﾃﾞｰﾀ一覧!$AH$4:$AR$66,3,FALSE))</f>
        <v/>
      </c>
      <c r="AU974" s="644" t="str">
        <f>IF(AK974="","",VLOOKUP(AK974,ﾃﾞｰﾀ一覧!$AH$4:$AR$66,5,FALSE))</f>
        <v/>
      </c>
      <c r="AV974" s="1084"/>
      <c r="AW974" s="1084"/>
      <c r="AX974" s="643" t="str">
        <f>IF(AK974="","",VLOOKUP(AK974,ﾃﾞｰﾀ一覧!$AH$4:$AR$66,6,FALSE))</f>
        <v/>
      </c>
      <c r="AY974" s="649" t="str">
        <f>IF(AK974="","",VLOOKUP(AK974,ﾃﾞｰﾀ一覧!$AH$4:$AR$66,8,FALSE))</f>
        <v/>
      </c>
      <c r="AZ974" s="1084"/>
      <c r="BA974" s="1084"/>
      <c r="BB974" s="388" t="str">
        <f>IF(AK974="","",VLOOKUP(AK974,ﾃﾞｰﾀ一覧!$AH$4:$AR$66,9,FALSE))</f>
        <v/>
      </c>
      <c r="BF974" s="1124"/>
      <c r="BG974" s="1125"/>
      <c r="BH974" s="1125"/>
    </row>
    <row r="975" spans="2:60" ht="16.2" x14ac:dyDescent="0.2">
      <c r="B975" s="1103"/>
      <c r="C975" s="1104"/>
      <c r="D975" s="1303"/>
      <c r="E975" s="1304"/>
      <c r="F975" s="1094" t="str">
        <f t="shared" si="92"/>
        <v/>
      </c>
      <c r="G975" s="1095"/>
      <c r="H975" s="1095"/>
      <c r="I975" s="1095"/>
      <c r="J975" s="1095"/>
      <c r="K975" s="1095"/>
      <c r="L975" s="1095"/>
      <c r="M975" s="1095"/>
      <c r="N975" s="1095"/>
      <c r="O975" s="1095"/>
      <c r="P975" s="1095"/>
      <c r="Q975" s="1095"/>
      <c r="R975" s="1095"/>
      <c r="S975" s="1095"/>
      <c r="T975" s="1095"/>
      <c r="U975" s="1095"/>
      <c r="V975" s="1095"/>
      <c r="W975" s="1096"/>
      <c r="AA975" s="1100"/>
      <c r="AB975" s="1101"/>
      <c r="AC975" s="1102"/>
      <c r="AD975" s="1135"/>
      <c r="AE975" s="1136"/>
      <c r="AF975" s="1136"/>
      <c r="AG975" s="1137"/>
      <c r="AH975" s="1138"/>
      <c r="AI975" s="1139"/>
      <c r="AJ975" s="1140"/>
      <c r="AK975" s="1132"/>
      <c r="AL975" s="1133"/>
      <c r="AM975" s="1133"/>
      <c r="AN975" s="1133"/>
      <c r="AO975" s="1133"/>
      <c r="AP975" s="1134"/>
      <c r="AQ975" s="642" t="str">
        <f>IF(AK975="","",VLOOKUP(AK975,ﾃﾞｰﾀ一覧!$AH$4:$AR$66,2,FALSE))</f>
        <v/>
      </c>
      <c r="AR975" s="1084"/>
      <c r="AS975" s="1084"/>
      <c r="AT975" s="643" t="str">
        <f>IF(AK975="","",VLOOKUP(AK975,ﾃﾞｰﾀ一覧!$AH$4:$AR$66,3,FALSE))</f>
        <v/>
      </c>
      <c r="AU975" s="644" t="str">
        <f>IF(AK975="","",VLOOKUP(AK975,ﾃﾞｰﾀ一覧!$AH$4:$AR$66,5,FALSE))</f>
        <v/>
      </c>
      <c r="AV975" s="1084"/>
      <c r="AW975" s="1084"/>
      <c r="AX975" s="643" t="str">
        <f>IF(AK975="","",VLOOKUP(AK975,ﾃﾞｰﾀ一覧!$AH$4:$AR$66,6,FALSE))</f>
        <v/>
      </c>
      <c r="AY975" s="649" t="str">
        <f>IF(AK975="","",VLOOKUP(AK975,ﾃﾞｰﾀ一覧!$AH$4:$AR$66,8,FALSE))</f>
        <v/>
      </c>
      <c r="AZ975" s="1084"/>
      <c r="BA975" s="1084"/>
      <c r="BB975" s="388" t="str">
        <f>IF(AK975="","",VLOOKUP(AK975,ﾃﾞｰﾀ一覧!$AH$4:$AR$66,9,FALSE))</f>
        <v/>
      </c>
      <c r="BF975" s="1124"/>
      <c r="BG975" s="1125"/>
      <c r="BH975" s="1125"/>
    </row>
    <row r="976" spans="2:60" ht="16.2" x14ac:dyDescent="0.2">
      <c r="B976" s="1103"/>
      <c r="C976" s="1104"/>
      <c r="D976" s="1303"/>
      <c r="E976" s="1304"/>
      <c r="F976" s="1094" t="str">
        <f t="shared" si="92"/>
        <v/>
      </c>
      <c r="G976" s="1095"/>
      <c r="H976" s="1095"/>
      <c r="I976" s="1095"/>
      <c r="J976" s="1095"/>
      <c r="K976" s="1095"/>
      <c r="L976" s="1095"/>
      <c r="M976" s="1095"/>
      <c r="N976" s="1095"/>
      <c r="O976" s="1095"/>
      <c r="P976" s="1095"/>
      <c r="Q976" s="1095"/>
      <c r="R976" s="1095"/>
      <c r="S976" s="1095"/>
      <c r="T976" s="1095"/>
      <c r="U976" s="1095"/>
      <c r="V976" s="1095"/>
      <c r="W976" s="1096"/>
      <c r="AA976" s="1100"/>
      <c r="AB976" s="1101"/>
      <c r="AC976" s="1102"/>
      <c r="AD976" s="1135"/>
      <c r="AE976" s="1136"/>
      <c r="AF976" s="1136"/>
      <c r="AG976" s="1137"/>
      <c r="AH976" s="1138"/>
      <c r="AI976" s="1139"/>
      <c r="AJ976" s="1140"/>
      <c r="AK976" s="1132"/>
      <c r="AL976" s="1133"/>
      <c r="AM976" s="1133"/>
      <c r="AN976" s="1133"/>
      <c r="AO976" s="1133"/>
      <c r="AP976" s="1134"/>
      <c r="AQ976" s="642" t="str">
        <f>IF(AK976="","",VLOOKUP(AK976,ﾃﾞｰﾀ一覧!$AH$4:$AR$66,2,FALSE))</f>
        <v/>
      </c>
      <c r="AR976" s="1084"/>
      <c r="AS976" s="1084"/>
      <c r="AT976" s="643" t="str">
        <f>IF(AK976="","",VLOOKUP(AK976,ﾃﾞｰﾀ一覧!$AH$4:$AR$66,3,FALSE))</f>
        <v/>
      </c>
      <c r="AU976" s="644" t="str">
        <f>IF(AK976="","",VLOOKUP(AK976,ﾃﾞｰﾀ一覧!$AH$4:$AR$66,5,FALSE))</f>
        <v/>
      </c>
      <c r="AV976" s="1084"/>
      <c r="AW976" s="1084"/>
      <c r="AX976" s="643" t="str">
        <f>IF(AK976="","",VLOOKUP(AK976,ﾃﾞｰﾀ一覧!$AH$4:$AR$66,6,FALSE))</f>
        <v/>
      </c>
      <c r="AY976" s="649" t="str">
        <f>IF(AK976="","",VLOOKUP(AK976,ﾃﾞｰﾀ一覧!$AH$4:$AR$66,8,FALSE))</f>
        <v/>
      </c>
      <c r="AZ976" s="1084"/>
      <c r="BA976" s="1084"/>
      <c r="BB976" s="388" t="str">
        <f>IF(AK976="","",VLOOKUP(AK976,ﾃﾞｰﾀ一覧!$AH$4:$AR$66,9,FALSE))</f>
        <v/>
      </c>
      <c r="BF976" s="1124"/>
      <c r="BG976" s="1125"/>
      <c r="BH976" s="1125"/>
    </row>
    <row r="977" spans="2:60" ht="16.2" x14ac:dyDescent="0.2">
      <c r="B977" s="1103"/>
      <c r="C977" s="1104"/>
      <c r="D977" s="1303"/>
      <c r="E977" s="1304"/>
      <c r="F977" s="1094" t="str">
        <f t="shared" si="92"/>
        <v/>
      </c>
      <c r="G977" s="1095"/>
      <c r="H977" s="1095"/>
      <c r="I977" s="1095"/>
      <c r="J977" s="1095"/>
      <c r="K977" s="1095"/>
      <c r="L977" s="1095"/>
      <c r="M977" s="1095"/>
      <c r="N977" s="1095"/>
      <c r="O977" s="1095"/>
      <c r="P977" s="1095"/>
      <c r="Q977" s="1095"/>
      <c r="R977" s="1095"/>
      <c r="S977" s="1095"/>
      <c r="T977" s="1095"/>
      <c r="U977" s="1095"/>
      <c r="V977" s="1095"/>
      <c r="W977" s="1096"/>
      <c r="AA977" s="1100"/>
      <c r="AB977" s="1101"/>
      <c r="AC977" s="1102"/>
      <c r="AD977" s="1135"/>
      <c r="AE977" s="1136"/>
      <c r="AF977" s="1136"/>
      <c r="AG977" s="1137"/>
      <c r="AH977" s="1138"/>
      <c r="AI977" s="1139"/>
      <c r="AJ977" s="1140"/>
      <c r="AK977" s="1132"/>
      <c r="AL977" s="1133"/>
      <c r="AM977" s="1133"/>
      <c r="AN977" s="1133"/>
      <c r="AO977" s="1133"/>
      <c r="AP977" s="1134"/>
      <c r="AQ977" s="642" t="str">
        <f>IF(AK977="","",VLOOKUP(AK977,ﾃﾞｰﾀ一覧!$AH$4:$AR$66,2,FALSE))</f>
        <v/>
      </c>
      <c r="AR977" s="1084"/>
      <c r="AS977" s="1084"/>
      <c r="AT977" s="643" t="str">
        <f>IF(AK977="","",VLOOKUP(AK977,ﾃﾞｰﾀ一覧!$AH$4:$AR$66,3,FALSE))</f>
        <v/>
      </c>
      <c r="AU977" s="644" t="str">
        <f>IF(AK977="","",VLOOKUP(AK977,ﾃﾞｰﾀ一覧!$AH$4:$AR$66,5,FALSE))</f>
        <v/>
      </c>
      <c r="AV977" s="1084"/>
      <c r="AW977" s="1084"/>
      <c r="AX977" s="643" t="str">
        <f>IF(AK977="","",VLOOKUP(AK977,ﾃﾞｰﾀ一覧!$AH$4:$AR$66,6,FALSE))</f>
        <v/>
      </c>
      <c r="AY977" s="649" t="str">
        <f>IF(AK977="","",VLOOKUP(AK977,ﾃﾞｰﾀ一覧!$AH$4:$AR$66,8,FALSE))</f>
        <v/>
      </c>
      <c r="AZ977" s="1084"/>
      <c r="BA977" s="1084"/>
      <c r="BB977" s="388" t="str">
        <f>IF(AK977="","",VLOOKUP(AK977,ﾃﾞｰﾀ一覧!$AH$4:$AR$66,9,FALSE))</f>
        <v/>
      </c>
      <c r="BF977" s="1124"/>
      <c r="BG977" s="1125"/>
      <c r="BH977" s="1125"/>
    </row>
    <row r="978" spans="2:60" ht="16.2" x14ac:dyDescent="0.2">
      <c r="B978" s="1103"/>
      <c r="C978" s="1104"/>
      <c r="D978" s="1303"/>
      <c r="E978" s="1304"/>
      <c r="F978" s="1094" t="str">
        <f t="shared" si="92"/>
        <v/>
      </c>
      <c r="G978" s="1095"/>
      <c r="H978" s="1095"/>
      <c r="I978" s="1095"/>
      <c r="J978" s="1095"/>
      <c r="K978" s="1095"/>
      <c r="L978" s="1095"/>
      <c r="M978" s="1095"/>
      <c r="N978" s="1095"/>
      <c r="O978" s="1095"/>
      <c r="P978" s="1095"/>
      <c r="Q978" s="1095"/>
      <c r="R978" s="1095"/>
      <c r="S978" s="1095"/>
      <c r="T978" s="1095"/>
      <c r="U978" s="1095"/>
      <c r="V978" s="1095"/>
      <c r="W978" s="1096"/>
      <c r="AA978" s="1100"/>
      <c r="AB978" s="1101"/>
      <c r="AC978" s="1102"/>
      <c r="AD978" s="1135"/>
      <c r="AE978" s="1136"/>
      <c r="AF978" s="1136"/>
      <c r="AG978" s="1137"/>
      <c r="AH978" s="1138"/>
      <c r="AI978" s="1139"/>
      <c r="AJ978" s="1140"/>
      <c r="AK978" s="1132"/>
      <c r="AL978" s="1133"/>
      <c r="AM978" s="1133"/>
      <c r="AN978" s="1133"/>
      <c r="AO978" s="1133"/>
      <c r="AP978" s="1134"/>
      <c r="AQ978" s="642" t="str">
        <f>IF(AK978="","",VLOOKUP(AK978,ﾃﾞｰﾀ一覧!$AH$4:$AR$66,2,FALSE))</f>
        <v/>
      </c>
      <c r="AR978" s="1084"/>
      <c r="AS978" s="1084"/>
      <c r="AT978" s="643" t="str">
        <f>IF(AK978="","",VLOOKUP(AK978,ﾃﾞｰﾀ一覧!$AH$4:$AR$66,3,FALSE))</f>
        <v/>
      </c>
      <c r="AU978" s="644" t="str">
        <f>IF(AK978="","",VLOOKUP(AK978,ﾃﾞｰﾀ一覧!$AH$4:$AR$66,5,FALSE))</f>
        <v/>
      </c>
      <c r="AV978" s="1084"/>
      <c r="AW978" s="1084"/>
      <c r="AX978" s="643" t="str">
        <f>IF(AK978="","",VLOOKUP(AK978,ﾃﾞｰﾀ一覧!$AH$4:$AR$66,6,FALSE))</f>
        <v/>
      </c>
      <c r="AY978" s="649" t="str">
        <f>IF(AK978="","",VLOOKUP(AK978,ﾃﾞｰﾀ一覧!$AH$4:$AR$66,8,FALSE))</f>
        <v/>
      </c>
      <c r="AZ978" s="1084"/>
      <c r="BA978" s="1084"/>
      <c r="BB978" s="388" t="str">
        <f>IF(AK978="","",VLOOKUP(AK978,ﾃﾞｰﾀ一覧!$AH$4:$AR$66,9,FALSE))</f>
        <v/>
      </c>
      <c r="BF978" s="1124"/>
      <c r="BG978" s="1125"/>
      <c r="BH978" s="1125"/>
    </row>
    <row r="979" spans="2:60" ht="16.2" x14ac:dyDescent="0.2">
      <c r="B979" s="1103"/>
      <c r="C979" s="1104"/>
      <c r="D979" s="1303"/>
      <c r="E979" s="1304"/>
      <c r="F979" s="1094" t="str">
        <f t="shared" si="92"/>
        <v/>
      </c>
      <c r="G979" s="1095"/>
      <c r="H979" s="1095"/>
      <c r="I979" s="1095"/>
      <c r="J979" s="1095"/>
      <c r="K979" s="1095"/>
      <c r="L979" s="1095"/>
      <c r="M979" s="1095"/>
      <c r="N979" s="1095"/>
      <c r="O979" s="1095"/>
      <c r="P979" s="1095"/>
      <c r="Q979" s="1095"/>
      <c r="R979" s="1095"/>
      <c r="S979" s="1095"/>
      <c r="T979" s="1095"/>
      <c r="U979" s="1095"/>
      <c r="V979" s="1095"/>
      <c r="W979" s="1096"/>
      <c r="AA979" s="1100"/>
      <c r="AB979" s="1101"/>
      <c r="AC979" s="1102"/>
      <c r="AD979" s="1135"/>
      <c r="AE979" s="1136"/>
      <c r="AF979" s="1136"/>
      <c r="AG979" s="1137"/>
      <c r="AH979" s="1138"/>
      <c r="AI979" s="1139"/>
      <c r="AJ979" s="1140"/>
      <c r="AK979" s="1132"/>
      <c r="AL979" s="1133"/>
      <c r="AM979" s="1133"/>
      <c r="AN979" s="1133"/>
      <c r="AO979" s="1133"/>
      <c r="AP979" s="1134"/>
      <c r="AQ979" s="642" t="str">
        <f>IF(AK979="","",VLOOKUP(AK979,ﾃﾞｰﾀ一覧!$AH$4:$AR$66,2,FALSE))</f>
        <v/>
      </c>
      <c r="AR979" s="1084"/>
      <c r="AS979" s="1084"/>
      <c r="AT979" s="643" t="str">
        <f>IF(AK979="","",VLOOKUP(AK979,ﾃﾞｰﾀ一覧!$AH$4:$AR$66,3,FALSE))</f>
        <v/>
      </c>
      <c r="AU979" s="644" t="str">
        <f>IF(AK979="","",VLOOKUP(AK979,ﾃﾞｰﾀ一覧!$AH$4:$AR$66,5,FALSE))</f>
        <v/>
      </c>
      <c r="AV979" s="1084"/>
      <c r="AW979" s="1084"/>
      <c r="AX979" s="643" t="str">
        <f>IF(AK979="","",VLOOKUP(AK979,ﾃﾞｰﾀ一覧!$AH$4:$AR$66,6,FALSE))</f>
        <v/>
      </c>
      <c r="AY979" s="649" t="str">
        <f>IF(AK979="","",VLOOKUP(AK979,ﾃﾞｰﾀ一覧!$AH$4:$AR$66,8,FALSE))</f>
        <v/>
      </c>
      <c r="AZ979" s="1084"/>
      <c r="BA979" s="1084"/>
      <c r="BB979" s="388" t="str">
        <f>IF(AK979="","",VLOOKUP(AK979,ﾃﾞｰﾀ一覧!$AH$4:$AR$66,9,FALSE))</f>
        <v/>
      </c>
      <c r="BF979" s="1124"/>
      <c r="BG979" s="1125"/>
      <c r="BH979" s="1125"/>
    </row>
    <row r="980" spans="2:60" ht="16.2" x14ac:dyDescent="0.2">
      <c r="B980" s="1103"/>
      <c r="C980" s="1104"/>
      <c r="D980" s="1303"/>
      <c r="E980" s="1304"/>
      <c r="F980" s="1094" t="str">
        <f t="shared" si="92"/>
        <v/>
      </c>
      <c r="G980" s="1095"/>
      <c r="H980" s="1095"/>
      <c r="I980" s="1095"/>
      <c r="J980" s="1095"/>
      <c r="K980" s="1095"/>
      <c r="L980" s="1095"/>
      <c r="M980" s="1095"/>
      <c r="N980" s="1095"/>
      <c r="O980" s="1095"/>
      <c r="P980" s="1095"/>
      <c r="Q980" s="1095"/>
      <c r="R980" s="1095"/>
      <c r="S980" s="1095"/>
      <c r="T980" s="1095"/>
      <c r="U980" s="1095"/>
      <c r="V980" s="1095"/>
      <c r="W980" s="1096"/>
      <c r="AA980" s="1100"/>
      <c r="AB980" s="1101"/>
      <c r="AC980" s="1102"/>
      <c r="AD980" s="1135"/>
      <c r="AE980" s="1136"/>
      <c r="AF980" s="1136"/>
      <c r="AG980" s="1137"/>
      <c r="AH980" s="1138"/>
      <c r="AI980" s="1139"/>
      <c r="AJ980" s="1140"/>
      <c r="AK980" s="1132"/>
      <c r="AL980" s="1133"/>
      <c r="AM980" s="1133"/>
      <c r="AN980" s="1133"/>
      <c r="AO980" s="1133"/>
      <c r="AP980" s="1134"/>
      <c r="AQ980" s="642" t="str">
        <f>IF(AK980="","",VLOOKUP(AK980,ﾃﾞｰﾀ一覧!$AH$4:$AR$66,2,FALSE))</f>
        <v/>
      </c>
      <c r="AR980" s="1084"/>
      <c r="AS980" s="1084"/>
      <c r="AT980" s="643" t="str">
        <f>IF(AK980="","",VLOOKUP(AK980,ﾃﾞｰﾀ一覧!$AH$4:$AR$66,3,FALSE))</f>
        <v/>
      </c>
      <c r="AU980" s="644" t="str">
        <f>IF(AK980="","",VLOOKUP(AK980,ﾃﾞｰﾀ一覧!$AH$4:$AR$66,5,FALSE))</f>
        <v/>
      </c>
      <c r="AV980" s="1084"/>
      <c r="AW980" s="1084"/>
      <c r="AX980" s="643" t="str">
        <f>IF(AK980="","",VLOOKUP(AK980,ﾃﾞｰﾀ一覧!$AH$4:$AR$66,6,FALSE))</f>
        <v/>
      </c>
      <c r="AY980" s="649" t="str">
        <f>IF(AK980="","",VLOOKUP(AK980,ﾃﾞｰﾀ一覧!$AH$4:$AR$66,8,FALSE))</f>
        <v/>
      </c>
      <c r="AZ980" s="1084"/>
      <c r="BA980" s="1084"/>
      <c r="BB980" s="388" t="str">
        <f>IF(AK980="","",VLOOKUP(AK980,ﾃﾞｰﾀ一覧!$AH$4:$AR$66,9,FALSE))</f>
        <v/>
      </c>
      <c r="BF980" s="1124"/>
      <c r="BG980" s="1125"/>
      <c r="BH980" s="1125"/>
    </row>
    <row r="981" spans="2:60" ht="16.2" x14ac:dyDescent="0.2">
      <c r="B981" s="1103"/>
      <c r="C981" s="1104"/>
      <c r="D981" s="1303"/>
      <c r="E981" s="1304"/>
      <c r="F981" s="1094" t="str">
        <f t="shared" si="92"/>
        <v/>
      </c>
      <c r="G981" s="1095"/>
      <c r="H981" s="1095"/>
      <c r="I981" s="1095"/>
      <c r="J981" s="1095"/>
      <c r="K981" s="1095"/>
      <c r="L981" s="1095"/>
      <c r="M981" s="1095"/>
      <c r="N981" s="1095"/>
      <c r="O981" s="1095"/>
      <c r="P981" s="1095"/>
      <c r="Q981" s="1095"/>
      <c r="R981" s="1095"/>
      <c r="S981" s="1095"/>
      <c r="T981" s="1095"/>
      <c r="U981" s="1095"/>
      <c r="V981" s="1095"/>
      <c r="W981" s="1096"/>
      <c r="AA981" s="1100"/>
      <c r="AB981" s="1101"/>
      <c r="AC981" s="1102"/>
      <c r="AD981" s="1135"/>
      <c r="AE981" s="1136"/>
      <c r="AF981" s="1136"/>
      <c r="AG981" s="1137"/>
      <c r="AH981" s="1138"/>
      <c r="AI981" s="1139"/>
      <c r="AJ981" s="1140"/>
      <c r="AK981" s="1132"/>
      <c r="AL981" s="1133"/>
      <c r="AM981" s="1133"/>
      <c r="AN981" s="1133"/>
      <c r="AO981" s="1133"/>
      <c r="AP981" s="1134"/>
      <c r="AQ981" s="642" t="str">
        <f>IF(AK981="","",VLOOKUP(AK981,ﾃﾞｰﾀ一覧!$AH$4:$AR$66,2,FALSE))</f>
        <v/>
      </c>
      <c r="AR981" s="1084"/>
      <c r="AS981" s="1084"/>
      <c r="AT981" s="643" t="str">
        <f>IF(AK981="","",VLOOKUP(AK981,ﾃﾞｰﾀ一覧!$AH$4:$AR$66,3,FALSE))</f>
        <v/>
      </c>
      <c r="AU981" s="644" t="str">
        <f>IF(AK981="","",VLOOKUP(AK981,ﾃﾞｰﾀ一覧!$AH$4:$AR$66,5,FALSE))</f>
        <v/>
      </c>
      <c r="AV981" s="1084"/>
      <c r="AW981" s="1084"/>
      <c r="AX981" s="643" t="str">
        <f>IF(AK981="","",VLOOKUP(AK981,ﾃﾞｰﾀ一覧!$AH$4:$AR$66,6,FALSE))</f>
        <v/>
      </c>
      <c r="AY981" s="649" t="str">
        <f>IF(AK981="","",VLOOKUP(AK981,ﾃﾞｰﾀ一覧!$AH$4:$AR$66,8,FALSE))</f>
        <v/>
      </c>
      <c r="AZ981" s="1084"/>
      <c r="BA981" s="1084"/>
      <c r="BB981" s="388" t="str">
        <f>IF(AK981="","",VLOOKUP(AK981,ﾃﾞｰﾀ一覧!$AH$4:$AR$66,9,FALSE))</f>
        <v/>
      </c>
      <c r="BF981" s="1124"/>
      <c r="BG981" s="1125"/>
      <c r="BH981" s="1125"/>
    </row>
    <row r="982" spans="2:60" ht="16.2" x14ac:dyDescent="0.2">
      <c r="B982" s="1103"/>
      <c r="C982" s="1104"/>
      <c r="D982" s="1303"/>
      <c r="E982" s="1304"/>
      <c r="F982" s="1094" t="str">
        <f t="shared" ref="F982:F1045" si="93">IF($DB982="","",$DB982&amp;"("&amp;IF($DH982=0,"",$DH982&amp;$DI982)&amp;IF($DK982=0,"",$DK982)&amp;IF($DL982=0,"","×"&amp;$DL982&amp;$DM982)&amp;IF($DO982=0,"",$DO982)&amp;IF($DP982=0,"","×"&amp;$DP982&amp;$DQ982)&amp;IF($DS982=0,"",$DS982)&amp;")")</f>
        <v/>
      </c>
      <c r="G982" s="1095"/>
      <c r="H982" s="1095"/>
      <c r="I982" s="1095"/>
      <c r="J982" s="1095"/>
      <c r="K982" s="1095"/>
      <c r="L982" s="1095"/>
      <c r="M982" s="1095"/>
      <c r="N982" s="1095"/>
      <c r="O982" s="1095"/>
      <c r="P982" s="1095"/>
      <c r="Q982" s="1095"/>
      <c r="R982" s="1095"/>
      <c r="S982" s="1095"/>
      <c r="T982" s="1095"/>
      <c r="U982" s="1095"/>
      <c r="V982" s="1095"/>
      <c r="W982" s="1096"/>
      <c r="AA982" s="1100"/>
      <c r="AB982" s="1101"/>
      <c r="AC982" s="1102"/>
      <c r="AD982" s="1135"/>
      <c r="AE982" s="1136"/>
      <c r="AF982" s="1136"/>
      <c r="AG982" s="1137"/>
      <c r="AH982" s="1138"/>
      <c r="AI982" s="1139"/>
      <c r="AJ982" s="1140"/>
      <c r="AK982" s="1132"/>
      <c r="AL982" s="1133"/>
      <c r="AM982" s="1133"/>
      <c r="AN982" s="1133"/>
      <c r="AO982" s="1133"/>
      <c r="AP982" s="1134"/>
      <c r="AQ982" s="642" t="str">
        <f>IF(AK982="","",VLOOKUP(AK982,ﾃﾞｰﾀ一覧!$AH$4:$AR$66,2,FALSE))</f>
        <v/>
      </c>
      <c r="AR982" s="1084"/>
      <c r="AS982" s="1084"/>
      <c r="AT982" s="643" t="str">
        <f>IF(AK982="","",VLOOKUP(AK982,ﾃﾞｰﾀ一覧!$AH$4:$AR$66,3,FALSE))</f>
        <v/>
      </c>
      <c r="AU982" s="644" t="str">
        <f>IF(AK982="","",VLOOKUP(AK982,ﾃﾞｰﾀ一覧!$AH$4:$AR$66,5,FALSE))</f>
        <v/>
      </c>
      <c r="AV982" s="1084"/>
      <c r="AW982" s="1084"/>
      <c r="AX982" s="643" t="str">
        <f>IF(AK982="","",VLOOKUP(AK982,ﾃﾞｰﾀ一覧!$AH$4:$AR$66,6,FALSE))</f>
        <v/>
      </c>
      <c r="AY982" s="649" t="str">
        <f>IF(AK982="","",VLOOKUP(AK982,ﾃﾞｰﾀ一覧!$AH$4:$AR$66,8,FALSE))</f>
        <v/>
      </c>
      <c r="AZ982" s="1084"/>
      <c r="BA982" s="1084"/>
      <c r="BB982" s="388" t="str">
        <f>IF(AK982="","",VLOOKUP(AK982,ﾃﾞｰﾀ一覧!$AH$4:$AR$66,9,FALSE))</f>
        <v/>
      </c>
      <c r="BF982" s="1124"/>
      <c r="BG982" s="1125"/>
      <c r="BH982" s="1125"/>
    </row>
    <row r="983" spans="2:60" ht="16.2" x14ac:dyDescent="0.2">
      <c r="B983" s="1103"/>
      <c r="C983" s="1104"/>
      <c r="D983" s="1303"/>
      <c r="E983" s="1304"/>
      <c r="F983" s="1094" t="str">
        <f t="shared" si="93"/>
        <v/>
      </c>
      <c r="G983" s="1095"/>
      <c r="H983" s="1095"/>
      <c r="I983" s="1095"/>
      <c r="J983" s="1095"/>
      <c r="K983" s="1095"/>
      <c r="L983" s="1095"/>
      <c r="M983" s="1095"/>
      <c r="N983" s="1095"/>
      <c r="O983" s="1095"/>
      <c r="P983" s="1095"/>
      <c r="Q983" s="1095"/>
      <c r="R983" s="1095"/>
      <c r="S983" s="1095"/>
      <c r="T983" s="1095"/>
      <c r="U983" s="1095"/>
      <c r="V983" s="1095"/>
      <c r="W983" s="1096"/>
      <c r="AA983" s="1100"/>
      <c r="AB983" s="1101"/>
      <c r="AC983" s="1102"/>
      <c r="AD983" s="1135"/>
      <c r="AE983" s="1136"/>
      <c r="AF983" s="1136"/>
      <c r="AG983" s="1137"/>
      <c r="AH983" s="1138"/>
      <c r="AI983" s="1139"/>
      <c r="AJ983" s="1140"/>
      <c r="AK983" s="1132"/>
      <c r="AL983" s="1133"/>
      <c r="AM983" s="1133"/>
      <c r="AN983" s="1133"/>
      <c r="AO983" s="1133"/>
      <c r="AP983" s="1134"/>
      <c r="AQ983" s="642" t="str">
        <f>IF(AK983="","",VLOOKUP(AK983,ﾃﾞｰﾀ一覧!$AH$4:$AR$66,2,FALSE))</f>
        <v/>
      </c>
      <c r="AR983" s="1084"/>
      <c r="AS983" s="1084"/>
      <c r="AT983" s="643" t="str">
        <f>IF(AK983="","",VLOOKUP(AK983,ﾃﾞｰﾀ一覧!$AH$4:$AR$66,3,FALSE))</f>
        <v/>
      </c>
      <c r="AU983" s="644" t="str">
        <f>IF(AK983="","",VLOOKUP(AK983,ﾃﾞｰﾀ一覧!$AH$4:$AR$66,5,FALSE))</f>
        <v/>
      </c>
      <c r="AV983" s="1084"/>
      <c r="AW983" s="1084"/>
      <c r="AX983" s="643" t="str">
        <f>IF(AK983="","",VLOOKUP(AK983,ﾃﾞｰﾀ一覧!$AH$4:$AR$66,6,FALSE))</f>
        <v/>
      </c>
      <c r="AY983" s="649" t="str">
        <f>IF(AK983="","",VLOOKUP(AK983,ﾃﾞｰﾀ一覧!$AH$4:$AR$66,8,FALSE))</f>
        <v/>
      </c>
      <c r="AZ983" s="1084"/>
      <c r="BA983" s="1084"/>
      <c r="BB983" s="388" t="str">
        <f>IF(AK983="","",VLOOKUP(AK983,ﾃﾞｰﾀ一覧!$AH$4:$AR$66,9,FALSE))</f>
        <v/>
      </c>
      <c r="BF983" s="1124"/>
      <c r="BG983" s="1125"/>
      <c r="BH983" s="1125"/>
    </row>
    <row r="984" spans="2:60" ht="16.2" x14ac:dyDescent="0.2">
      <c r="B984" s="1103"/>
      <c r="C984" s="1104"/>
      <c r="D984" s="1303"/>
      <c r="E984" s="1304"/>
      <c r="F984" s="1094" t="str">
        <f t="shared" si="93"/>
        <v/>
      </c>
      <c r="G984" s="1095"/>
      <c r="H984" s="1095"/>
      <c r="I984" s="1095"/>
      <c r="J984" s="1095"/>
      <c r="K984" s="1095"/>
      <c r="L984" s="1095"/>
      <c r="M984" s="1095"/>
      <c r="N984" s="1095"/>
      <c r="O984" s="1095"/>
      <c r="P984" s="1095"/>
      <c r="Q984" s="1095"/>
      <c r="R984" s="1095"/>
      <c r="S984" s="1095"/>
      <c r="T984" s="1095"/>
      <c r="U984" s="1095"/>
      <c r="V984" s="1095"/>
      <c r="W984" s="1096"/>
      <c r="AA984" s="1100"/>
      <c r="AB984" s="1101"/>
      <c r="AC984" s="1102"/>
      <c r="AD984" s="1135"/>
      <c r="AE984" s="1136"/>
      <c r="AF984" s="1136"/>
      <c r="AG984" s="1137"/>
      <c r="AH984" s="1138"/>
      <c r="AI984" s="1139"/>
      <c r="AJ984" s="1140"/>
      <c r="AK984" s="1132"/>
      <c r="AL984" s="1133"/>
      <c r="AM984" s="1133"/>
      <c r="AN984" s="1133"/>
      <c r="AO984" s="1133"/>
      <c r="AP984" s="1134"/>
      <c r="AQ984" s="642" t="str">
        <f>IF(AK984="","",VLOOKUP(AK984,ﾃﾞｰﾀ一覧!$AH$4:$AR$66,2,FALSE))</f>
        <v/>
      </c>
      <c r="AR984" s="1084"/>
      <c r="AS984" s="1084"/>
      <c r="AT984" s="643" t="str">
        <f>IF(AK984="","",VLOOKUP(AK984,ﾃﾞｰﾀ一覧!$AH$4:$AR$66,3,FALSE))</f>
        <v/>
      </c>
      <c r="AU984" s="644" t="str">
        <f>IF(AK984="","",VLOOKUP(AK984,ﾃﾞｰﾀ一覧!$AH$4:$AR$66,5,FALSE))</f>
        <v/>
      </c>
      <c r="AV984" s="1084"/>
      <c r="AW984" s="1084"/>
      <c r="AX984" s="643" t="str">
        <f>IF(AK984="","",VLOOKUP(AK984,ﾃﾞｰﾀ一覧!$AH$4:$AR$66,6,FALSE))</f>
        <v/>
      </c>
      <c r="AY984" s="649" t="str">
        <f>IF(AK984="","",VLOOKUP(AK984,ﾃﾞｰﾀ一覧!$AH$4:$AR$66,8,FALSE))</f>
        <v/>
      </c>
      <c r="AZ984" s="1084"/>
      <c r="BA984" s="1084"/>
      <c r="BB984" s="388" t="str">
        <f>IF(AK984="","",VLOOKUP(AK984,ﾃﾞｰﾀ一覧!$AH$4:$AR$66,9,FALSE))</f>
        <v/>
      </c>
      <c r="BF984" s="1124"/>
      <c r="BG984" s="1125"/>
      <c r="BH984" s="1125"/>
    </row>
    <row r="985" spans="2:60" ht="16.2" x14ac:dyDescent="0.2">
      <c r="B985" s="1103"/>
      <c r="C985" s="1104"/>
      <c r="D985" s="1303"/>
      <c r="E985" s="1304"/>
      <c r="F985" s="1094" t="str">
        <f t="shared" si="93"/>
        <v/>
      </c>
      <c r="G985" s="1095"/>
      <c r="H985" s="1095"/>
      <c r="I985" s="1095"/>
      <c r="J985" s="1095"/>
      <c r="K985" s="1095"/>
      <c r="L985" s="1095"/>
      <c r="M985" s="1095"/>
      <c r="N985" s="1095"/>
      <c r="O985" s="1095"/>
      <c r="P985" s="1095"/>
      <c r="Q985" s="1095"/>
      <c r="R985" s="1095"/>
      <c r="S985" s="1095"/>
      <c r="T985" s="1095"/>
      <c r="U985" s="1095"/>
      <c r="V985" s="1095"/>
      <c r="W985" s="1096"/>
      <c r="AA985" s="1100"/>
      <c r="AB985" s="1101"/>
      <c r="AC985" s="1102"/>
      <c r="AD985" s="1135"/>
      <c r="AE985" s="1136"/>
      <c r="AF985" s="1136"/>
      <c r="AG985" s="1137"/>
      <c r="AH985" s="1138"/>
      <c r="AI985" s="1139"/>
      <c r="AJ985" s="1140"/>
      <c r="AK985" s="1132"/>
      <c r="AL985" s="1133"/>
      <c r="AM985" s="1133"/>
      <c r="AN985" s="1133"/>
      <c r="AO985" s="1133"/>
      <c r="AP985" s="1134"/>
      <c r="AQ985" s="642" t="str">
        <f>IF(AK985="","",VLOOKUP(AK985,ﾃﾞｰﾀ一覧!$AH$4:$AR$66,2,FALSE))</f>
        <v/>
      </c>
      <c r="AR985" s="1084"/>
      <c r="AS985" s="1084"/>
      <c r="AT985" s="643" t="str">
        <f>IF(AK985="","",VLOOKUP(AK985,ﾃﾞｰﾀ一覧!$AH$4:$AR$66,3,FALSE))</f>
        <v/>
      </c>
      <c r="AU985" s="644" t="str">
        <f>IF(AK985="","",VLOOKUP(AK985,ﾃﾞｰﾀ一覧!$AH$4:$AR$66,5,FALSE))</f>
        <v/>
      </c>
      <c r="AV985" s="1084"/>
      <c r="AW985" s="1084"/>
      <c r="AX985" s="643" t="str">
        <f>IF(AK985="","",VLOOKUP(AK985,ﾃﾞｰﾀ一覧!$AH$4:$AR$66,6,FALSE))</f>
        <v/>
      </c>
      <c r="AY985" s="649" t="str">
        <f>IF(AK985="","",VLOOKUP(AK985,ﾃﾞｰﾀ一覧!$AH$4:$AR$66,8,FALSE))</f>
        <v/>
      </c>
      <c r="AZ985" s="1084"/>
      <c r="BA985" s="1084"/>
      <c r="BB985" s="388" t="str">
        <f>IF(AK985="","",VLOOKUP(AK985,ﾃﾞｰﾀ一覧!$AH$4:$AR$66,9,FALSE))</f>
        <v/>
      </c>
      <c r="BF985" s="1124"/>
      <c r="BG985" s="1125"/>
      <c r="BH985" s="1125"/>
    </row>
    <row r="986" spans="2:60" ht="16.2" x14ac:dyDescent="0.2">
      <c r="B986" s="1103"/>
      <c r="C986" s="1104"/>
      <c r="D986" s="1305"/>
      <c r="E986" s="1306"/>
      <c r="F986" s="1094" t="str">
        <f t="shared" si="93"/>
        <v/>
      </c>
      <c r="G986" s="1095"/>
      <c r="H986" s="1095"/>
      <c r="I986" s="1095"/>
      <c r="J986" s="1095"/>
      <c r="K986" s="1095"/>
      <c r="L986" s="1095"/>
      <c r="M986" s="1095"/>
      <c r="N986" s="1095"/>
      <c r="O986" s="1095"/>
      <c r="P986" s="1095"/>
      <c r="Q986" s="1095"/>
      <c r="R986" s="1095"/>
      <c r="S986" s="1095"/>
      <c r="T986" s="1095"/>
      <c r="U986" s="1095"/>
      <c r="V986" s="1095"/>
      <c r="W986" s="1096"/>
      <c r="AA986" s="1100"/>
      <c r="AB986" s="1101"/>
      <c r="AC986" s="1102"/>
      <c r="AD986" s="1135"/>
      <c r="AE986" s="1136"/>
      <c r="AF986" s="1136"/>
      <c r="AG986" s="1137"/>
      <c r="AH986" s="1138"/>
      <c r="AI986" s="1139"/>
      <c r="AJ986" s="1140"/>
      <c r="AK986" s="1132"/>
      <c r="AL986" s="1133"/>
      <c r="AM986" s="1133"/>
      <c r="AN986" s="1133"/>
      <c r="AO986" s="1133"/>
      <c r="AP986" s="1134"/>
      <c r="AQ986" s="642" t="str">
        <f>IF(AK986="","",VLOOKUP(AK986,ﾃﾞｰﾀ一覧!$AH$4:$AR$66,2,FALSE))</f>
        <v/>
      </c>
      <c r="AR986" s="1084"/>
      <c r="AS986" s="1084"/>
      <c r="AT986" s="643" t="str">
        <f>IF(AK986="","",VLOOKUP(AK986,ﾃﾞｰﾀ一覧!$AH$4:$AR$66,3,FALSE))</f>
        <v/>
      </c>
      <c r="AU986" s="644" t="str">
        <f>IF(AK986="","",VLOOKUP(AK986,ﾃﾞｰﾀ一覧!$AH$4:$AR$66,5,FALSE))</f>
        <v/>
      </c>
      <c r="AV986" s="1084"/>
      <c r="AW986" s="1084"/>
      <c r="AX986" s="643" t="str">
        <f>IF(AK986="","",VLOOKUP(AK986,ﾃﾞｰﾀ一覧!$AH$4:$AR$66,6,FALSE))</f>
        <v/>
      </c>
      <c r="AY986" s="649" t="str">
        <f>IF(AK986="","",VLOOKUP(AK986,ﾃﾞｰﾀ一覧!$AH$4:$AR$66,8,FALSE))</f>
        <v/>
      </c>
      <c r="AZ986" s="1084"/>
      <c r="BA986" s="1084"/>
      <c r="BB986" s="388" t="str">
        <f>IF(AK986="","",VLOOKUP(AK986,ﾃﾞｰﾀ一覧!$AH$4:$AR$66,9,FALSE))</f>
        <v/>
      </c>
      <c r="BF986" s="1124"/>
      <c r="BG986" s="1125"/>
      <c r="BH986" s="1125"/>
    </row>
    <row r="987" spans="2:60" ht="16.2" x14ac:dyDescent="0.2">
      <c r="B987" s="1103"/>
      <c r="C987" s="1104"/>
      <c r="D987" s="1303"/>
      <c r="E987" s="1304"/>
      <c r="F987" s="1094" t="str">
        <f t="shared" si="93"/>
        <v/>
      </c>
      <c r="G987" s="1095"/>
      <c r="H987" s="1095"/>
      <c r="I987" s="1095"/>
      <c r="J987" s="1095"/>
      <c r="K987" s="1095"/>
      <c r="L987" s="1095"/>
      <c r="M987" s="1095"/>
      <c r="N987" s="1095"/>
      <c r="O987" s="1095"/>
      <c r="P987" s="1095"/>
      <c r="Q987" s="1095"/>
      <c r="R987" s="1095"/>
      <c r="S987" s="1095"/>
      <c r="T987" s="1095"/>
      <c r="U987" s="1095"/>
      <c r="V987" s="1095"/>
      <c r="W987" s="1096"/>
      <c r="AA987" s="1100"/>
      <c r="AB987" s="1101"/>
      <c r="AC987" s="1102"/>
      <c r="AD987" s="1135"/>
      <c r="AE987" s="1136"/>
      <c r="AF987" s="1136"/>
      <c r="AG987" s="1137"/>
      <c r="AH987" s="1138"/>
      <c r="AI987" s="1139"/>
      <c r="AJ987" s="1140"/>
      <c r="AK987" s="1132"/>
      <c r="AL987" s="1133"/>
      <c r="AM987" s="1133"/>
      <c r="AN987" s="1133"/>
      <c r="AO987" s="1133"/>
      <c r="AP987" s="1134"/>
      <c r="AQ987" s="642" t="str">
        <f>IF(AK987="","",VLOOKUP(AK987,ﾃﾞｰﾀ一覧!$AH$4:$AR$66,2,FALSE))</f>
        <v/>
      </c>
      <c r="AR987" s="1084"/>
      <c r="AS987" s="1084"/>
      <c r="AT987" s="643" t="str">
        <f>IF(AK987="","",VLOOKUP(AK987,ﾃﾞｰﾀ一覧!$AH$4:$AR$66,3,FALSE))</f>
        <v/>
      </c>
      <c r="AU987" s="644" t="str">
        <f>IF(AK987="","",VLOOKUP(AK987,ﾃﾞｰﾀ一覧!$AH$4:$AR$66,5,FALSE))</f>
        <v/>
      </c>
      <c r="AV987" s="1084"/>
      <c r="AW987" s="1084"/>
      <c r="AX987" s="643" t="str">
        <f>IF(AK987="","",VLOOKUP(AK987,ﾃﾞｰﾀ一覧!$AH$4:$AR$66,6,FALSE))</f>
        <v/>
      </c>
      <c r="AY987" s="649" t="str">
        <f>IF(AK987="","",VLOOKUP(AK987,ﾃﾞｰﾀ一覧!$AH$4:$AR$66,8,FALSE))</f>
        <v/>
      </c>
      <c r="AZ987" s="1084"/>
      <c r="BA987" s="1084"/>
      <c r="BB987" s="388" t="str">
        <f>IF(AK987="","",VLOOKUP(AK987,ﾃﾞｰﾀ一覧!$AH$4:$AR$66,9,FALSE))</f>
        <v/>
      </c>
      <c r="BF987" s="1124"/>
      <c r="BG987" s="1125"/>
      <c r="BH987" s="1125"/>
    </row>
    <row r="988" spans="2:60" ht="16.2" x14ac:dyDescent="0.2">
      <c r="B988" s="1103"/>
      <c r="C988" s="1104"/>
      <c r="D988" s="1305"/>
      <c r="E988" s="1306"/>
      <c r="F988" s="1094" t="str">
        <f t="shared" si="93"/>
        <v/>
      </c>
      <c r="G988" s="1095"/>
      <c r="H988" s="1095"/>
      <c r="I988" s="1095"/>
      <c r="J988" s="1095"/>
      <c r="K988" s="1095"/>
      <c r="L988" s="1095"/>
      <c r="M988" s="1095"/>
      <c r="N988" s="1095"/>
      <c r="O988" s="1095"/>
      <c r="P988" s="1095"/>
      <c r="Q988" s="1095"/>
      <c r="R988" s="1095"/>
      <c r="S988" s="1095"/>
      <c r="T988" s="1095"/>
      <c r="U988" s="1095"/>
      <c r="V988" s="1095"/>
      <c r="W988" s="1096"/>
      <c r="AA988" s="1100"/>
      <c r="AB988" s="1101"/>
      <c r="AC988" s="1102"/>
      <c r="AD988" s="1135"/>
      <c r="AE988" s="1136"/>
      <c r="AF988" s="1136"/>
      <c r="AG988" s="1137"/>
      <c r="AH988" s="1138"/>
      <c r="AI988" s="1139"/>
      <c r="AJ988" s="1140"/>
      <c r="AK988" s="1132"/>
      <c r="AL988" s="1133"/>
      <c r="AM988" s="1133"/>
      <c r="AN988" s="1133"/>
      <c r="AO988" s="1133"/>
      <c r="AP988" s="1134"/>
      <c r="AQ988" s="642" t="str">
        <f>IF(AK988="","",VLOOKUP(AK988,ﾃﾞｰﾀ一覧!$AH$4:$AR$66,2,FALSE))</f>
        <v/>
      </c>
      <c r="AR988" s="1084"/>
      <c r="AS988" s="1084"/>
      <c r="AT988" s="643" t="str">
        <f>IF(AK988="","",VLOOKUP(AK988,ﾃﾞｰﾀ一覧!$AH$4:$AR$66,3,FALSE))</f>
        <v/>
      </c>
      <c r="AU988" s="644" t="str">
        <f>IF(AK988="","",VLOOKUP(AK988,ﾃﾞｰﾀ一覧!$AH$4:$AR$66,5,FALSE))</f>
        <v/>
      </c>
      <c r="AV988" s="1084"/>
      <c r="AW988" s="1084"/>
      <c r="AX988" s="643" t="str">
        <f>IF(AK988="","",VLOOKUP(AK988,ﾃﾞｰﾀ一覧!$AH$4:$AR$66,6,FALSE))</f>
        <v/>
      </c>
      <c r="AY988" s="649" t="str">
        <f>IF(AK988="","",VLOOKUP(AK988,ﾃﾞｰﾀ一覧!$AH$4:$AR$66,8,FALSE))</f>
        <v/>
      </c>
      <c r="AZ988" s="1084"/>
      <c r="BA988" s="1084"/>
      <c r="BB988" s="388" t="str">
        <f>IF(AK988="","",VLOOKUP(AK988,ﾃﾞｰﾀ一覧!$AH$4:$AR$66,9,FALSE))</f>
        <v/>
      </c>
      <c r="BF988" s="1124"/>
      <c r="BG988" s="1125"/>
      <c r="BH988" s="1125"/>
    </row>
    <row r="989" spans="2:60" ht="16.2" x14ac:dyDescent="0.2">
      <c r="B989" s="1103"/>
      <c r="C989" s="1104"/>
      <c r="D989" s="1303"/>
      <c r="E989" s="1304"/>
      <c r="F989" s="1094" t="str">
        <f t="shared" si="93"/>
        <v/>
      </c>
      <c r="G989" s="1095"/>
      <c r="H989" s="1095"/>
      <c r="I989" s="1095"/>
      <c r="J989" s="1095"/>
      <c r="K989" s="1095"/>
      <c r="L989" s="1095"/>
      <c r="M989" s="1095"/>
      <c r="N989" s="1095"/>
      <c r="O989" s="1095"/>
      <c r="P989" s="1095"/>
      <c r="Q989" s="1095"/>
      <c r="R989" s="1095"/>
      <c r="S989" s="1095"/>
      <c r="T989" s="1095"/>
      <c r="U989" s="1095"/>
      <c r="V989" s="1095"/>
      <c r="W989" s="1096"/>
      <c r="AA989" s="1100"/>
      <c r="AB989" s="1101"/>
      <c r="AC989" s="1102"/>
      <c r="AD989" s="1135"/>
      <c r="AE989" s="1136"/>
      <c r="AF989" s="1136"/>
      <c r="AG989" s="1137"/>
      <c r="AH989" s="1138"/>
      <c r="AI989" s="1139"/>
      <c r="AJ989" s="1140"/>
      <c r="AK989" s="1132"/>
      <c r="AL989" s="1133"/>
      <c r="AM989" s="1133"/>
      <c r="AN989" s="1133"/>
      <c r="AO989" s="1133"/>
      <c r="AP989" s="1134"/>
      <c r="AQ989" s="642" t="str">
        <f>IF(AK989="","",VLOOKUP(AK989,ﾃﾞｰﾀ一覧!$AH$4:$AR$66,2,FALSE))</f>
        <v/>
      </c>
      <c r="AR989" s="1084"/>
      <c r="AS989" s="1084"/>
      <c r="AT989" s="643" t="str">
        <f>IF(AK989="","",VLOOKUP(AK989,ﾃﾞｰﾀ一覧!$AH$4:$AR$66,3,FALSE))</f>
        <v/>
      </c>
      <c r="AU989" s="644" t="str">
        <f>IF(AK989="","",VLOOKUP(AK989,ﾃﾞｰﾀ一覧!$AH$4:$AR$66,5,FALSE))</f>
        <v/>
      </c>
      <c r="AV989" s="1084"/>
      <c r="AW989" s="1084"/>
      <c r="AX989" s="643" t="str">
        <f>IF(AK989="","",VLOOKUP(AK989,ﾃﾞｰﾀ一覧!$AH$4:$AR$66,6,FALSE))</f>
        <v/>
      </c>
      <c r="AY989" s="649" t="str">
        <f>IF(AK989="","",VLOOKUP(AK989,ﾃﾞｰﾀ一覧!$AH$4:$AR$66,8,FALSE))</f>
        <v/>
      </c>
      <c r="AZ989" s="1084"/>
      <c r="BA989" s="1084"/>
      <c r="BB989" s="388" t="str">
        <f>IF(AK989="","",VLOOKUP(AK989,ﾃﾞｰﾀ一覧!$AH$4:$AR$66,9,FALSE))</f>
        <v/>
      </c>
      <c r="BF989" s="1124"/>
      <c r="BG989" s="1125"/>
      <c r="BH989" s="1125"/>
    </row>
    <row r="990" spans="2:60" ht="16.2" x14ac:dyDescent="0.2">
      <c r="B990" s="1103"/>
      <c r="C990" s="1104"/>
      <c r="D990" s="1303"/>
      <c r="E990" s="1304"/>
      <c r="F990" s="1094" t="str">
        <f t="shared" si="93"/>
        <v/>
      </c>
      <c r="G990" s="1095"/>
      <c r="H990" s="1095"/>
      <c r="I990" s="1095"/>
      <c r="J990" s="1095"/>
      <c r="K990" s="1095"/>
      <c r="L990" s="1095"/>
      <c r="M990" s="1095"/>
      <c r="N990" s="1095"/>
      <c r="O990" s="1095"/>
      <c r="P990" s="1095"/>
      <c r="Q990" s="1095"/>
      <c r="R990" s="1095"/>
      <c r="S990" s="1095"/>
      <c r="T990" s="1095"/>
      <c r="U990" s="1095"/>
      <c r="V990" s="1095"/>
      <c r="W990" s="1096"/>
      <c r="AA990" s="1100"/>
      <c r="AB990" s="1101"/>
      <c r="AC990" s="1102"/>
      <c r="AD990" s="1135"/>
      <c r="AE990" s="1136"/>
      <c r="AF990" s="1136"/>
      <c r="AG990" s="1137"/>
      <c r="AH990" s="1138"/>
      <c r="AI990" s="1139"/>
      <c r="AJ990" s="1140"/>
      <c r="AK990" s="1132"/>
      <c r="AL990" s="1133"/>
      <c r="AM990" s="1133"/>
      <c r="AN990" s="1133"/>
      <c r="AO990" s="1133"/>
      <c r="AP990" s="1134"/>
      <c r="AQ990" s="642" t="str">
        <f>IF(AK990="","",VLOOKUP(AK990,ﾃﾞｰﾀ一覧!$AH$4:$AR$66,2,FALSE))</f>
        <v/>
      </c>
      <c r="AR990" s="1084"/>
      <c r="AS990" s="1084"/>
      <c r="AT990" s="643" t="str">
        <f>IF(AK990="","",VLOOKUP(AK990,ﾃﾞｰﾀ一覧!$AH$4:$AR$66,3,FALSE))</f>
        <v/>
      </c>
      <c r="AU990" s="644" t="str">
        <f>IF(AK990="","",VLOOKUP(AK990,ﾃﾞｰﾀ一覧!$AH$4:$AR$66,5,FALSE))</f>
        <v/>
      </c>
      <c r="AV990" s="1084"/>
      <c r="AW990" s="1084"/>
      <c r="AX990" s="643" t="str">
        <f>IF(AK990="","",VLOOKUP(AK990,ﾃﾞｰﾀ一覧!$AH$4:$AR$66,6,FALSE))</f>
        <v/>
      </c>
      <c r="AY990" s="649" t="str">
        <f>IF(AK990="","",VLOOKUP(AK990,ﾃﾞｰﾀ一覧!$AH$4:$AR$66,8,FALSE))</f>
        <v/>
      </c>
      <c r="AZ990" s="1084"/>
      <c r="BA990" s="1084"/>
      <c r="BB990" s="388" t="str">
        <f>IF(AK990="","",VLOOKUP(AK990,ﾃﾞｰﾀ一覧!$AH$4:$AR$66,9,FALSE))</f>
        <v/>
      </c>
      <c r="BF990" s="1124"/>
      <c r="BG990" s="1125"/>
      <c r="BH990" s="1125"/>
    </row>
    <row r="991" spans="2:60" ht="16.2" x14ac:dyDescent="0.2">
      <c r="B991" s="1103"/>
      <c r="C991" s="1104"/>
      <c r="D991" s="1303"/>
      <c r="E991" s="1304"/>
      <c r="F991" s="1094" t="str">
        <f t="shared" si="93"/>
        <v/>
      </c>
      <c r="G991" s="1095"/>
      <c r="H991" s="1095"/>
      <c r="I991" s="1095"/>
      <c r="J991" s="1095"/>
      <c r="K991" s="1095"/>
      <c r="L991" s="1095"/>
      <c r="M991" s="1095"/>
      <c r="N991" s="1095"/>
      <c r="O991" s="1095"/>
      <c r="P991" s="1095"/>
      <c r="Q991" s="1095"/>
      <c r="R991" s="1095"/>
      <c r="S991" s="1095"/>
      <c r="T991" s="1095"/>
      <c r="U991" s="1095"/>
      <c r="V991" s="1095"/>
      <c r="W991" s="1096"/>
      <c r="AA991" s="1100"/>
      <c r="AB991" s="1101"/>
      <c r="AC991" s="1102"/>
      <c r="AD991" s="1135"/>
      <c r="AE991" s="1136"/>
      <c r="AF991" s="1136"/>
      <c r="AG991" s="1137"/>
      <c r="AH991" s="1138"/>
      <c r="AI991" s="1139"/>
      <c r="AJ991" s="1140"/>
      <c r="AK991" s="1132"/>
      <c r="AL991" s="1133"/>
      <c r="AM991" s="1133"/>
      <c r="AN991" s="1133"/>
      <c r="AO991" s="1133"/>
      <c r="AP991" s="1134"/>
      <c r="AQ991" s="642" t="str">
        <f>IF(AK991="","",VLOOKUP(AK991,ﾃﾞｰﾀ一覧!$AH$4:$AR$66,2,FALSE))</f>
        <v/>
      </c>
      <c r="AR991" s="1084"/>
      <c r="AS991" s="1084"/>
      <c r="AT991" s="643" t="str">
        <f>IF(AK991="","",VLOOKUP(AK991,ﾃﾞｰﾀ一覧!$AH$4:$AR$66,3,FALSE))</f>
        <v/>
      </c>
      <c r="AU991" s="644" t="str">
        <f>IF(AK991="","",VLOOKUP(AK991,ﾃﾞｰﾀ一覧!$AH$4:$AR$66,5,FALSE))</f>
        <v/>
      </c>
      <c r="AV991" s="1084"/>
      <c r="AW991" s="1084"/>
      <c r="AX991" s="643" t="str">
        <f>IF(AK991="","",VLOOKUP(AK991,ﾃﾞｰﾀ一覧!$AH$4:$AR$66,6,FALSE))</f>
        <v/>
      </c>
      <c r="AY991" s="649" t="str">
        <f>IF(AK991="","",VLOOKUP(AK991,ﾃﾞｰﾀ一覧!$AH$4:$AR$66,8,FALSE))</f>
        <v/>
      </c>
      <c r="AZ991" s="1084"/>
      <c r="BA991" s="1084"/>
      <c r="BB991" s="388" t="str">
        <f>IF(AK991="","",VLOOKUP(AK991,ﾃﾞｰﾀ一覧!$AH$4:$AR$66,9,FALSE))</f>
        <v/>
      </c>
      <c r="BF991" s="1124"/>
      <c r="BG991" s="1125"/>
      <c r="BH991" s="1125"/>
    </row>
    <row r="992" spans="2:60" ht="16.2" x14ac:dyDescent="0.2">
      <c r="B992" s="1103"/>
      <c r="C992" s="1104"/>
      <c r="D992" s="1303"/>
      <c r="E992" s="1304"/>
      <c r="F992" s="1094" t="str">
        <f t="shared" si="93"/>
        <v/>
      </c>
      <c r="G992" s="1095"/>
      <c r="H992" s="1095"/>
      <c r="I992" s="1095"/>
      <c r="J992" s="1095"/>
      <c r="K992" s="1095"/>
      <c r="L992" s="1095"/>
      <c r="M992" s="1095"/>
      <c r="N992" s="1095"/>
      <c r="O992" s="1095"/>
      <c r="P992" s="1095"/>
      <c r="Q992" s="1095"/>
      <c r="R992" s="1095"/>
      <c r="S992" s="1095"/>
      <c r="T992" s="1095"/>
      <c r="U992" s="1095"/>
      <c r="V992" s="1095"/>
      <c r="W992" s="1096"/>
      <c r="AA992" s="1100"/>
      <c r="AB992" s="1101"/>
      <c r="AC992" s="1102"/>
      <c r="AD992" s="1135"/>
      <c r="AE992" s="1136"/>
      <c r="AF992" s="1136"/>
      <c r="AG992" s="1137"/>
      <c r="AH992" s="1138"/>
      <c r="AI992" s="1139"/>
      <c r="AJ992" s="1140"/>
      <c r="AK992" s="1132"/>
      <c r="AL992" s="1133"/>
      <c r="AM992" s="1133"/>
      <c r="AN992" s="1133"/>
      <c r="AO992" s="1133"/>
      <c r="AP992" s="1134"/>
      <c r="AQ992" s="642" t="str">
        <f>IF(AK992="","",VLOOKUP(AK992,ﾃﾞｰﾀ一覧!$AH$4:$AR$66,2,FALSE))</f>
        <v/>
      </c>
      <c r="AR992" s="1084"/>
      <c r="AS992" s="1084"/>
      <c r="AT992" s="643" t="str">
        <f>IF(AK992="","",VLOOKUP(AK992,ﾃﾞｰﾀ一覧!$AH$4:$AR$66,3,FALSE))</f>
        <v/>
      </c>
      <c r="AU992" s="644" t="str">
        <f>IF(AK992="","",VLOOKUP(AK992,ﾃﾞｰﾀ一覧!$AH$4:$AR$66,5,FALSE))</f>
        <v/>
      </c>
      <c r="AV992" s="1084"/>
      <c r="AW992" s="1084"/>
      <c r="AX992" s="643" t="str">
        <f>IF(AK992="","",VLOOKUP(AK992,ﾃﾞｰﾀ一覧!$AH$4:$AR$66,6,FALSE))</f>
        <v/>
      </c>
      <c r="AY992" s="649" t="str">
        <f>IF(AK992="","",VLOOKUP(AK992,ﾃﾞｰﾀ一覧!$AH$4:$AR$66,8,FALSE))</f>
        <v/>
      </c>
      <c r="AZ992" s="1084"/>
      <c r="BA992" s="1084"/>
      <c r="BB992" s="388" t="str">
        <f>IF(AK992="","",VLOOKUP(AK992,ﾃﾞｰﾀ一覧!$AH$4:$AR$66,9,FALSE))</f>
        <v/>
      </c>
      <c r="BF992" s="1124"/>
      <c r="BG992" s="1125"/>
      <c r="BH992" s="1125"/>
    </row>
    <row r="993" spans="2:60" ht="16.2" x14ac:dyDescent="0.2">
      <c r="B993" s="1103"/>
      <c r="C993" s="1104"/>
      <c r="D993" s="1303"/>
      <c r="E993" s="1304"/>
      <c r="F993" s="1094" t="str">
        <f t="shared" si="93"/>
        <v/>
      </c>
      <c r="G993" s="1095"/>
      <c r="H993" s="1095"/>
      <c r="I993" s="1095"/>
      <c r="J993" s="1095"/>
      <c r="K993" s="1095"/>
      <c r="L993" s="1095"/>
      <c r="M993" s="1095"/>
      <c r="N993" s="1095"/>
      <c r="O993" s="1095"/>
      <c r="P993" s="1095"/>
      <c r="Q993" s="1095"/>
      <c r="R993" s="1095"/>
      <c r="S993" s="1095"/>
      <c r="T993" s="1095"/>
      <c r="U993" s="1095"/>
      <c r="V993" s="1095"/>
      <c r="W993" s="1096"/>
      <c r="AA993" s="1100"/>
      <c r="AB993" s="1101"/>
      <c r="AC993" s="1102"/>
      <c r="AD993" s="1135"/>
      <c r="AE993" s="1136"/>
      <c r="AF993" s="1136"/>
      <c r="AG993" s="1137"/>
      <c r="AH993" s="1138"/>
      <c r="AI993" s="1139"/>
      <c r="AJ993" s="1140"/>
      <c r="AK993" s="1132"/>
      <c r="AL993" s="1133"/>
      <c r="AM993" s="1133"/>
      <c r="AN993" s="1133"/>
      <c r="AO993" s="1133"/>
      <c r="AP993" s="1134"/>
      <c r="AQ993" s="642" t="str">
        <f>IF(AK993="","",VLOOKUP(AK993,ﾃﾞｰﾀ一覧!$AH$4:$AR$66,2,FALSE))</f>
        <v/>
      </c>
      <c r="AR993" s="1084"/>
      <c r="AS993" s="1084"/>
      <c r="AT993" s="643" t="str">
        <f>IF(AK993="","",VLOOKUP(AK993,ﾃﾞｰﾀ一覧!$AH$4:$AR$66,3,FALSE))</f>
        <v/>
      </c>
      <c r="AU993" s="644" t="str">
        <f>IF(AK993="","",VLOOKUP(AK993,ﾃﾞｰﾀ一覧!$AH$4:$AR$66,5,FALSE))</f>
        <v/>
      </c>
      <c r="AV993" s="1084"/>
      <c r="AW993" s="1084"/>
      <c r="AX993" s="643" t="str">
        <f>IF(AK993="","",VLOOKUP(AK993,ﾃﾞｰﾀ一覧!$AH$4:$AR$66,6,FALSE))</f>
        <v/>
      </c>
      <c r="AY993" s="649" t="str">
        <f>IF(AK993="","",VLOOKUP(AK993,ﾃﾞｰﾀ一覧!$AH$4:$AR$66,8,FALSE))</f>
        <v/>
      </c>
      <c r="AZ993" s="1084"/>
      <c r="BA993" s="1084"/>
      <c r="BB993" s="388" t="str">
        <f>IF(AK993="","",VLOOKUP(AK993,ﾃﾞｰﾀ一覧!$AH$4:$AR$66,9,FALSE))</f>
        <v/>
      </c>
      <c r="BF993" s="1124"/>
      <c r="BG993" s="1125"/>
      <c r="BH993" s="1125"/>
    </row>
    <row r="994" spans="2:60" ht="16.2" x14ac:dyDescent="0.2">
      <c r="B994" s="1103"/>
      <c r="C994" s="1104"/>
      <c r="D994" s="1303"/>
      <c r="E994" s="1304"/>
      <c r="F994" s="1094" t="str">
        <f t="shared" si="93"/>
        <v/>
      </c>
      <c r="G994" s="1095"/>
      <c r="H994" s="1095"/>
      <c r="I994" s="1095"/>
      <c r="J994" s="1095"/>
      <c r="K994" s="1095"/>
      <c r="L994" s="1095"/>
      <c r="M994" s="1095"/>
      <c r="N994" s="1095"/>
      <c r="O994" s="1095"/>
      <c r="P994" s="1095"/>
      <c r="Q994" s="1095"/>
      <c r="R994" s="1095"/>
      <c r="S994" s="1095"/>
      <c r="T994" s="1095"/>
      <c r="U994" s="1095"/>
      <c r="V994" s="1095"/>
      <c r="W994" s="1096"/>
      <c r="AA994" s="1100"/>
      <c r="AB994" s="1101"/>
      <c r="AC994" s="1102"/>
      <c r="AD994" s="1135"/>
      <c r="AE994" s="1136"/>
      <c r="AF994" s="1136"/>
      <c r="AG994" s="1137"/>
      <c r="AH994" s="1138"/>
      <c r="AI994" s="1139"/>
      <c r="AJ994" s="1140"/>
      <c r="AK994" s="1132"/>
      <c r="AL994" s="1133"/>
      <c r="AM994" s="1133"/>
      <c r="AN994" s="1133"/>
      <c r="AO994" s="1133"/>
      <c r="AP994" s="1134"/>
      <c r="AQ994" s="642" t="str">
        <f>IF(AK994="","",VLOOKUP(AK994,ﾃﾞｰﾀ一覧!$AH$4:$AR$66,2,FALSE))</f>
        <v/>
      </c>
      <c r="AR994" s="1084"/>
      <c r="AS994" s="1084"/>
      <c r="AT994" s="643" t="str">
        <f>IF(AK994="","",VLOOKUP(AK994,ﾃﾞｰﾀ一覧!$AH$4:$AR$66,3,FALSE))</f>
        <v/>
      </c>
      <c r="AU994" s="644" t="str">
        <f>IF(AK994="","",VLOOKUP(AK994,ﾃﾞｰﾀ一覧!$AH$4:$AR$66,5,FALSE))</f>
        <v/>
      </c>
      <c r="AV994" s="1084"/>
      <c r="AW994" s="1084"/>
      <c r="AX994" s="643" t="str">
        <f>IF(AK994="","",VLOOKUP(AK994,ﾃﾞｰﾀ一覧!$AH$4:$AR$66,6,FALSE))</f>
        <v/>
      </c>
      <c r="AY994" s="649" t="str">
        <f>IF(AK994="","",VLOOKUP(AK994,ﾃﾞｰﾀ一覧!$AH$4:$AR$66,8,FALSE))</f>
        <v/>
      </c>
      <c r="AZ994" s="1084"/>
      <c r="BA994" s="1084"/>
      <c r="BB994" s="388" t="str">
        <f>IF(AK994="","",VLOOKUP(AK994,ﾃﾞｰﾀ一覧!$AH$4:$AR$66,9,FALSE))</f>
        <v/>
      </c>
      <c r="BF994" s="1124"/>
      <c r="BG994" s="1125"/>
      <c r="BH994" s="1125"/>
    </row>
    <row r="995" spans="2:60" ht="16.2" x14ac:dyDescent="0.2">
      <c r="B995" s="1103"/>
      <c r="C995" s="1104"/>
      <c r="D995" s="1303"/>
      <c r="E995" s="1304"/>
      <c r="F995" s="1094" t="str">
        <f t="shared" si="93"/>
        <v/>
      </c>
      <c r="G995" s="1095"/>
      <c r="H995" s="1095"/>
      <c r="I995" s="1095"/>
      <c r="J995" s="1095"/>
      <c r="K995" s="1095"/>
      <c r="L995" s="1095"/>
      <c r="M995" s="1095"/>
      <c r="N995" s="1095"/>
      <c r="O995" s="1095"/>
      <c r="P995" s="1095"/>
      <c r="Q995" s="1095"/>
      <c r="R995" s="1095"/>
      <c r="S995" s="1095"/>
      <c r="T995" s="1095"/>
      <c r="U995" s="1095"/>
      <c r="V995" s="1095"/>
      <c r="W995" s="1096"/>
      <c r="AA995" s="1100"/>
      <c r="AB995" s="1101"/>
      <c r="AC995" s="1102"/>
      <c r="AD995" s="1135"/>
      <c r="AE995" s="1136"/>
      <c r="AF995" s="1136"/>
      <c r="AG995" s="1137"/>
      <c r="AH995" s="1138"/>
      <c r="AI995" s="1139"/>
      <c r="AJ995" s="1140"/>
      <c r="AK995" s="1132"/>
      <c r="AL995" s="1133"/>
      <c r="AM995" s="1133"/>
      <c r="AN995" s="1133"/>
      <c r="AO995" s="1133"/>
      <c r="AP995" s="1134"/>
      <c r="AQ995" s="642" t="str">
        <f>IF(AK995="","",VLOOKUP(AK995,ﾃﾞｰﾀ一覧!$AH$4:$AR$66,2,FALSE))</f>
        <v/>
      </c>
      <c r="AR995" s="1084"/>
      <c r="AS995" s="1084"/>
      <c r="AT995" s="643" t="str">
        <f>IF(AK995="","",VLOOKUP(AK995,ﾃﾞｰﾀ一覧!$AH$4:$AR$66,3,FALSE))</f>
        <v/>
      </c>
      <c r="AU995" s="644" t="str">
        <f>IF(AK995="","",VLOOKUP(AK995,ﾃﾞｰﾀ一覧!$AH$4:$AR$66,5,FALSE))</f>
        <v/>
      </c>
      <c r="AV995" s="1084"/>
      <c r="AW995" s="1084"/>
      <c r="AX995" s="643" t="str">
        <f>IF(AK995="","",VLOOKUP(AK995,ﾃﾞｰﾀ一覧!$AH$4:$AR$66,6,FALSE))</f>
        <v/>
      </c>
      <c r="AY995" s="649" t="str">
        <f>IF(AK995="","",VLOOKUP(AK995,ﾃﾞｰﾀ一覧!$AH$4:$AR$66,8,FALSE))</f>
        <v/>
      </c>
      <c r="AZ995" s="1084"/>
      <c r="BA995" s="1084"/>
      <c r="BB995" s="388" t="str">
        <f>IF(AK995="","",VLOOKUP(AK995,ﾃﾞｰﾀ一覧!$AH$4:$AR$66,9,FALSE))</f>
        <v/>
      </c>
      <c r="BF995" s="1124"/>
      <c r="BG995" s="1125"/>
      <c r="BH995" s="1125"/>
    </row>
    <row r="996" spans="2:60" ht="16.2" x14ac:dyDescent="0.2">
      <c r="B996" s="1103"/>
      <c r="C996" s="1104"/>
      <c r="D996" s="1303"/>
      <c r="E996" s="1304"/>
      <c r="F996" s="1094" t="str">
        <f t="shared" si="93"/>
        <v/>
      </c>
      <c r="G996" s="1095"/>
      <c r="H996" s="1095"/>
      <c r="I996" s="1095"/>
      <c r="J996" s="1095"/>
      <c r="K996" s="1095"/>
      <c r="L996" s="1095"/>
      <c r="M996" s="1095"/>
      <c r="N996" s="1095"/>
      <c r="O996" s="1095"/>
      <c r="P996" s="1095"/>
      <c r="Q996" s="1095"/>
      <c r="R996" s="1095"/>
      <c r="S996" s="1095"/>
      <c r="T996" s="1095"/>
      <c r="U996" s="1095"/>
      <c r="V996" s="1095"/>
      <c r="W996" s="1096"/>
      <c r="AA996" s="1100"/>
      <c r="AB996" s="1101"/>
      <c r="AC996" s="1102"/>
      <c r="AD996" s="1135"/>
      <c r="AE996" s="1136"/>
      <c r="AF996" s="1136"/>
      <c r="AG996" s="1137"/>
      <c r="AH996" s="1138"/>
      <c r="AI996" s="1139"/>
      <c r="AJ996" s="1140"/>
      <c r="AK996" s="1132"/>
      <c r="AL996" s="1133"/>
      <c r="AM996" s="1133"/>
      <c r="AN996" s="1133"/>
      <c r="AO996" s="1133"/>
      <c r="AP996" s="1134"/>
      <c r="AQ996" s="642" t="str">
        <f>IF(AK996="","",VLOOKUP(AK996,ﾃﾞｰﾀ一覧!$AH$4:$AR$66,2,FALSE))</f>
        <v/>
      </c>
      <c r="AR996" s="1084"/>
      <c r="AS996" s="1084"/>
      <c r="AT996" s="643" t="str">
        <f>IF(AK996="","",VLOOKUP(AK996,ﾃﾞｰﾀ一覧!$AH$4:$AR$66,3,FALSE))</f>
        <v/>
      </c>
      <c r="AU996" s="644" t="str">
        <f>IF(AK996="","",VLOOKUP(AK996,ﾃﾞｰﾀ一覧!$AH$4:$AR$66,5,FALSE))</f>
        <v/>
      </c>
      <c r="AV996" s="1084"/>
      <c r="AW996" s="1084"/>
      <c r="AX996" s="643" t="str">
        <f>IF(AK996="","",VLOOKUP(AK996,ﾃﾞｰﾀ一覧!$AH$4:$AR$66,6,FALSE))</f>
        <v/>
      </c>
      <c r="AY996" s="649" t="str">
        <f>IF(AK996="","",VLOOKUP(AK996,ﾃﾞｰﾀ一覧!$AH$4:$AR$66,8,FALSE))</f>
        <v/>
      </c>
      <c r="AZ996" s="1084"/>
      <c r="BA996" s="1084"/>
      <c r="BB996" s="388" t="str">
        <f>IF(AK996="","",VLOOKUP(AK996,ﾃﾞｰﾀ一覧!$AH$4:$AR$66,9,FALSE))</f>
        <v/>
      </c>
      <c r="BF996" s="1124"/>
      <c r="BG996" s="1125"/>
      <c r="BH996" s="1125"/>
    </row>
    <row r="997" spans="2:60" ht="16.2" x14ac:dyDescent="0.2">
      <c r="B997" s="1103"/>
      <c r="C997" s="1104"/>
      <c r="D997" s="1303"/>
      <c r="E997" s="1304"/>
      <c r="F997" s="1094" t="str">
        <f t="shared" si="93"/>
        <v/>
      </c>
      <c r="G997" s="1095"/>
      <c r="H997" s="1095"/>
      <c r="I997" s="1095"/>
      <c r="J997" s="1095"/>
      <c r="K997" s="1095"/>
      <c r="L997" s="1095"/>
      <c r="M997" s="1095"/>
      <c r="N997" s="1095"/>
      <c r="O997" s="1095"/>
      <c r="P997" s="1095"/>
      <c r="Q997" s="1095"/>
      <c r="R997" s="1095"/>
      <c r="S997" s="1095"/>
      <c r="T997" s="1095"/>
      <c r="U997" s="1095"/>
      <c r="V997" s="1095"/>
      <c r="W997" s="1096"/>
      <c r="AA997" s="1100"/>
      <c r="AB997" s="1101"/>
      <c r="AC997" s="1102"/>
      <c r="AD997" s="1135"/>
      <c r="AE997" s="1136"/>
      <c r="AF997" s="1136"/>
      <c r="AG997" s="1137"/>
      <c r="AH997" s="1138"/>
      <c r="AI997" s="1139"/>
      <c r="AJ997" s="1140"/>
      <c r="AK997" s="1132"/>
      <c r="AL997" s="1133"/>
      <c r="AM997" s="1133"/>
      <c r="AN997" s="1133"/>
      <c r="AO997" s="1133"/>
      <c r="AP997" s="1134"/>
      <c r="AQ997" s="642" t="str">
        <f>IF(AK997="","",VLOOKUP(AK997,ﾃﾞｰﾀ一覧!$AH$4:$AR$66,2,FALSE))</f>
        <v/>
      </c>
      <c r="AR997" s="1084"/>
      <c r="AS997" s="1084"/>
      <c r="AT997" s="643" t="str">
        <f>IF(AK997="","",VLOOKUP(AK997,ﾃﾞｰﾀ一覧!$AH$4:$AR$66,3,FALSE))</f>
        <v/>
      </c>
      <c r="AU997" s="644" t="str">
        <f>IF(AK997="","",VLOOKUP(AK997,ﾃﾞｰﾀ一覧!$AH$4:$AR$66,5,FALSE))</f>
        <v/>
      </c>
      <c r="AV997" s="1084"/>
      <c r="AW997" s="1084"/>
      <c r="AX997" s="643" t="str">
        <f>IF(AK997="","",VLOOKUP(AK997,ﾃﾞｰﾀ一覧!$AH$4:$AR$66,6,FALSE))</f>
        <v/>
      </c>
      <c r="AY997" s="649" t="str">
        <f>IF(AK997="","",VLOOKUP(AK997,ﾃﾞｰﾀ一覧!$AH$4:$AR$66,8,FALSE))</f>
        <v/>
      </c>
      <c r="AZ997" s="1084"/>
      <c r="BA997" s="1084"/>
      <c r="BB997" s="388" t="str">
        <f>IF(AK997="","",VLOOKUP(AK997,ﾃﾞｰﾀ一覧!$AH$4:$AR$66,9,FALSE))</f>
        <v/>
      </c>
      <c r="BF997" s="1124"/>
      <c r="BG997" s="1125"/>
      <c r="BH997" s="1125"/>
    </row>
    <row r="998" spans="2:60" ht="16.2" x14ac:dyDescent="0.2">
      <c r="B998" s="1103"/>
      <c r="C998" s="1104"/>
      <c r="D998" s="1303"/>
      <c r="E998" s="1304"/>
      <c r="F998" s="1094" t="str">
        <f t="shared" si="93"/>
        <v/>
      </c>
      <c r="G998" s="1095"/>
      <c r="H998" s="1095"/>
      <c r="I998" s="1095"/>
      <c r="J998" s="1095"/>
      <c r="K998" s="1095"/>
      <c r="L998" s="1095"/>
      <c r="M998" s="1095"/>
      <c r="N998" s="1095"/>
      <c r="O998" s="1095"/>
      <c r="P998" s="1095"/>
      <c r="Q998" s="1095"/>
      <c r="R998" s="1095"/>
      <c r="S998" s="1095"/>
      <c r="T998" s="1095"/>
      <c r="U998" s="1095"/>
      <c r="V998" s="1095"/>
      <c r="W998" s="1096"/>
      <c r="AA998" s="1100"/>
      <c r="AB998" s="1101"/>
      <c r="AC998" s="1102"/>
      <c r="AD998" s="1135"/>
      <c r="AE998" s="1136"/>
      <c r="AF998" s="1136"/>
      <c r="AG998" s="1137"/>
      <c r="AH998" s="1138"/>
      <c r="AI998" s="1139"/>
      <c r="AJ998" s="1140"/>
      <c r="AK998" s="1132"/>
      <c r="AL998" s="1133"/>
      <c r="AM998" s="1133"/>
      <c r="AN998" s="1133"/>
      <c r="AO998" s="1133"/>
      <c r="AP998" s="1134"/>
      <c r="AQ998" s="642" t="str">
        <f>IF(AK998="","",VLOOKUP(AK998,ﾃﾞｰﾀ一覧!$AH$4:$AR$66,2,FALSE))</f>
        <v/>
      </c>
      <c r="AR998" s="1084"/>
      <c r="AS998" s="1084"/>
      <c r="AT998" s="643" t="str">
        <f>IF(AK998="","",VLOOKUP(AK998,ﾃﾞｰﾀ一覧!$AH$4:$AR$66,3,FALSE))</f>
        <v/>
      </c>
      <c r="AU998" s="644" t="str">
        <f>IF(AK998="","",VLOOKUP(AK998,ﾃﾞｰﾀ一覧!$AH$4:$AR$66,5,FALSE))</f>
        <v/>
      </c>
      <c r="AV998" s="1084"/>
      <c r="AW998" s="1084"/>
      <c r="AX998" s="643" t="str">
        <f>IF(AK998="","",VLOOKUP(AK998,ﾃﾞｰﾀ一覧!$AH$4:$AR$66,6,FALSE))</f>
        <v/>
      </c>
      <c r="AY998" s="649" t="str">
        <f>IF(AK998="","",VLOOKUP(AK998,ﾃﾞｰﾀ一覧!$AH$4:$AR$66,8,FALSE))</f>
        <v/>
      </c>
      <c r="AZ998" s="1084"/>
      <c r="BA998" s="1084"/>
      <c r="BB998" s="388" t="str">
        <f>IF(AK998="","",VLOOKUP(AK998,ﾃﾞｰﾀ一覧!$AH$4:$AR$66,9,FALSE))</f>
        <v/>
      </c>
      <c r="BF998" s="1124"/>
      <c r="BG998" s="1125"/>
      <c r="BH998" s="1125"/>
    </row>
    <row r="999" spans="2:60" ht="16.2" x14ac:dyDescent="0.2">
      <c r="B999" s="1103"/>
      <c r="C999" s="1104"/>
      <c r="D999" s="1303"/>
      <c r="E999" s="1304"/>
      <c r="F999" s="1094" t="str">
        <f t="shared" si="93"/>
        <v/>
      </c>
      <c r="G999" s="1095"/>
      <c r="H999" s="1095"/>
      <c r="I999" s="1095"/>
      <c r="J999" s="1095"/>
      <c r="K999" s="1095"/>
      <c r="L999" s="1095"/>
      <c r="M999" s="1095"/>
      <c r="N999" s="1095"/>
      <c r="O999" s="1095"/>
      <c r="P999" s="1095"/>
      <c r="Q999" s="1095"/>
      <c r="R999" s="1095"/>
      <c r="S999" s="1095"/>
      <c r="T999" s="1095"/>
      <c r="U999" s="1095"/>
      <c r="V999" s="1095"/>
      <c r="W999" s="1096"/>
      <c r="AA999" s="1100"/>
      <c r="AB999" s="1101"/>
      <c r="AC999" s="1102"/>
      <c r="AD999" s="1135"/>
      <c r="AE999" s="1136"/>
      <c r="AF999" s="1136"/>
      <c r="AG999" s="1137"/>
      <c r="AH999" s="1138"/>
      <c r="AI999" s="1139"/>
      <c r="AJ999" s="1140"/>
      <c r="AK999" s="1132"/>
      <c r="AL999" s="1133"/>
      <c r="AM999" s="1133"/>
      <c r="AN999" s="1133"/>
      <c r="AO999" s="1133"/>
      <c r="AP999" s="1134"/>
      <c r="AQ999" s="642" t="str">
        <f>IF(AK999="","",VLOOKUP(AK999,ﾃﾞｰﾀ一覧!$AH$4:$AR$66,2,FALSE))</f>
        <v/>
      </c>
      <c r="AR999" s="1084"/>
      <c r="AS999" s="1084"/>
      <c r="AT999" s="643" t="str">
        <f>IF(AK999="","",VLOOKUP(AK999,ﾃﾞｰﾀ一覧!$AH$4:$AR$66,3,FALSE))</f>
        <v/>
      </c>
      <c r="AU999" s="644" t="str">
        <f>IF(AK999="","",VLOOKUP(AK999,ﾃﾞｰﾀ一覧!$AH$4:$AR$66,5,FALSE))</f>
        <v/>
      </c>
      <c r="AV999" s="1084"/>
      <c r="AW999" s="1084"/>
      <c r="AX999" s="643" t="str">
        <f>IF(AK999="","",VLOOKUP(AK999,ﾃﾞｰﾀ一覧!$AH$4:$AR$66,6,FALSE))</f>
        <v/>
      </c>
      <c r="AY999" s="649" t="str">
        <f>IF(AK999="","",VLOOKUP(AK999,ﾃﾞｰﾀ一覧!$AH$4:$AR$66,8,FALSE))</f>
        <v/>
      </c>
      <c r="AZ999" s="1084"/>
      <c r="BA999" s="1084"/>
      <c r="BB999" s="388" t="str">
        <f>IF(AK999="","",VLOOKUP(AK999,ﾃﾞｰﾀ一覧!$AH$4:$AR$66,9,FALSE))</f>
        <v/>
      </c>
      <c r="BF999" s="1124"/>
      <c r="BG999" s="1125"/>
      <c r="BH999" s="1125"/>
    </row>
    <row r="1000" spans="2:60" ht="16.2" x14ac:dyDescent="0.2">
      <c r="B1000" s="1103"/>
      <c r="C1000" s="1104"/>
      <c r="D1000" s="1303"/>
      <c r="E1000" s="1304"/>
      <c r="F1000" s="1094" t="str">
        <f t="shared" si="93"/>
        <v/>
      </c>
      <c r="G1000" s="1095"/>
      <c r="H1000" s="1095"/>
      <c r="I1000" s="1095"/>
      <c r="J1000" s="1095"/>
      <c r="K1000" s="1095"/>
      <c r="L1000" s="1095"/>
      <c r="M1000" s="1095"/>
      <c r="N1000" s="1095"/>
      <c r="O1000" s="1095"/>
      <c r="P1000" s="1095"/>
      <c r="Q1000" s="1095"/>
      <c r="R1000" s="1095"/>
      <c r="S1000" s="1095"/>
      <c r="T1000" s="1095"/>
      <c r="U1000" s="1095"/>
      <c r="V1000" s="1095"/>
      <c r="W1000" s="1096"/>
      <c r="AA1000" s="1100"/>
      <c r="AB1000" s="1101"/>
      <c r="AC1000" s="1102"/>
      <c r="AD1000" s="1135"/>
      <c r="AE1000" s="1136"/>
      <c r="AF1000" s="1136"/>
      <c r="AG1000" s="1137"/>
      <c r="AH1000" s="1138"/>
      <c r="AI1000" s="1139"/>
      <c r="AJ1000" s="1140"/>
      <c r="AK1000" s="1132"/>
      <c r="AL1000" s="1133"/>
      <c r="AM1000" s="1133"/>
      <c r="AN1000" s="1133"/>
      <c r="AO1000" s="1133"/>
      <c r="AP1000" s="1134"/>
      <c r="AQ1000" s="642" t="str">
        <f>IF(AK1000="","",VLOOKUP(AK1000,ﾃﾞｰﾀ一覧!$AH$4:$AR$66,2,FALSE))</f>
        <v/>
      </c>
      <c r="AR1000" s="1084"/>
      <c r="AS1000" s="1084"/>
      <c r="AT1000" s="643" t="str">
        <f>IF(AK1000="","",VLOOKUP(AK1000,ﾃﾞｰﾀ一覧!$AH$4:$AR$66,3,FALSE))</f>
        <v/>
      </c>
      <c r="AU1000" s="644" t="str">
        <f>IF(AK1000="","",VLOOKUP(AK1000,ﾃﾞｰﾀ一覧!$AH$4:$AR$66,5,FALSE))</f>
        <v/>
      </c>
      <c r="AV1000" s="1084"/>
      <c r="AW1000" s="1084"/>
      <c r="AX1000" s="643" t="str">
        <f>IF(AK1000="","",VLOOKUP(AK1000,ﾃﾞｰﾀ一覧!$AH$4:$AR$66,6,FALSE))</f>
        <v/>
      </c>
      <c r="AY1000" s="649" t="str">
        <f>IF(AK1000="","",VLOOKUP(AK1000,ﾃﾞｰﾀ一覧!$AH$4:$AR$66,8,FALSE))</f>
        <v/>
      </c>
      <c r="AZ1000" s="1084"/>
      <c r="BA1000" s="1084"/>
      <c r="BB1000" s="388" t="str">
        <f>IF(AK1000="","",VLOOKUP(AK1000,ﾃﾞｰﾀ一覧!$AH$4:$AR$66,9,FALSE))</f>
        <v/>
      </c>
      <c r="BF1000" s="1124"/>
      <c r="BG1000" s="1125"/>
      <c r="BH1000" s="1125"/>
    </row>
    <row r="1001" spans="2:60" ht="16.2" x14ac:dyDescent="0.2">
      <c r="B1001" s="1103"/>
      <c r="C1001" s="1104"/>
      <c r="D1001" s="1303"/>
      <c r="E1001" s="1304"/>
      <c r="F1001" s="1094" t="str">
        <f t="shared" si="93"/>
        <v/>
      </c>
      <c r="G1001" s="1095"/>
      <c r="H1001" s="1095"/>
      <c r="I1001" s="1095"/>
      <c r="J1001" s="1095"/>
      <c r="K1001" s="1095"/>
      <c r="L1001" s="1095"/>
      <c r="M1001" s="1095"/>
      <c r="N1001" s="1095"/>
      <c r="O1001" s="1095"/>
      <c r="P1001" s="1095"/>
      <c r="Q1001" s="1095"/>
      <c r="R1001" s="1095"/>
      <c r="S1001" s="1095"/>
      <c r="T1001" s="1095"/>
      <c r="U1001" s="1095"/>
      <c r="V1001" s="1095"/>
      <c r="W1001" s="1096"/>
      <c r="AA1001" s="1100"/>
      <c r="AB1001" s="1101"/>
      <c r="AC1001" s="1102"/>
      <c r="AD1001" s="1135"/>
      <c r="AE1001" s="1136"/>
      <c r="AF1001" s="1136"/>
      <c r="AG1001" s="1137"/>
      <c r="AH1001" s="1138"/>
      <c r="AI1001" s="1139"/>
      <c r="AJ1001" s="1140"/>
      <c r="AK1001" s="1132"/>
      <c r="AL1001" s="1133"/>
      <c r="AM1001" s="1133"/>
      <c r="AN1001" s="1133"/>
      <c r="AO1001" s="1133"/>
      <c r="AP1001" s="1134"/>
      <c r="AQ1001" s="642" t="str">
        <f>IF(AK1001="","",VLOOKUP(AK1001,ﾃﾞｰﾀ一覧!$AH$4:$AR$66,2,FALSE))</f>
        <v/>
      </c>
      <c r="AR1001" s="1084"/>
      <c r="AS1001" s="1084"/>
      <c r="AT1001" s="643" t="str">
        <f>IF(AK1001="","",VLOOKUP(AK1001,ﾃﾞｰﾀ一覧!$AH$4:$AR$66,3,FALSE))</f>
        <v/>
      </c>
      <c r="AU1001" s="644" t="str">
        <f>IF(AK1001="","",VLOOKUP(AK1001,ﾃﾞｰﾀ一覧!$AH$4:$AR$66,5,FALSE))</f>
        <v/>
      </c>
      <c r="AV1001" s="1084"/>
      <c r="AW1001" s="1084"/>
      <c r="AX1001" s="643" t="str">
        <f>IF(AK1001="","",VLOOKUP(AK1001,ﾃﾞｰﾀ一覧!$AH$4:$AR$66,6,FALSE))</f>
        <v/>
      </c>
      <c r="AY1001" s="649" t="str">
        <f>IF(AK1001="","",VLOOKUP(AK1001,ﾃﾞｰﾀ一覧!$AH$4:$AR$66,8,FALSE))</f>
        <v/>
      </c>
      <c r="AZ1001" s="1084"/>
      <c r="BA1001" s="1084"/>
      <c r="BB1001" s="388" t="str">
        <f>IF(AK1001="","",VLOOKUP(AK1001,ﾃﾞｰﾀ一覧!$AH$4:$AR$66,9,FALSE))</f>
        <v/>
      </c>
      <c r="BF1001" s="1124"/>
      <c r="BG1001" s="1125"/>
      <c r="BH1001" s="1125"/>
    </row>
    <row r="1002" spans="2:60" ht="16.2" x14ac:dyDescent="0.2">
      <c r="B1002" s="1103"/>
      <c r="C1002" s="1104"/>
      <c r="D1002" s="1303"/>
      <c r="E1002" s="1304"/>
      <c r="F1002" s="1094" t="str">
        <f t="shared" si="93"/>
        <v/>
      </c>
      <c r="G1002" s="1095"/>
      <c r="H1002" s="1095"/>
      <c r="I1002" s="1095"/>
      <c r="J1002" s="1095"/>
      <c r="K1002" s="1095"/>
      <c r="L1002" s="1095"/>
      <c r="M1002" s="1095"/>
      <c r="N1002" s="1095"/>
      <c r="O1002" s="1095"/>
      <c r="P1002" s="1095"/>
      <c r="Q1002" s="1095"/>
      <c r="R1002" s="1095"/>
      <c r="S1002" s="1095"/>
      <c r="T1002" s="1095"/>
      <c r="U1002" s="1095"/>
      <c r="V1002" s="1095"/>
      <c r="W1002" s="1096"/>
      <c r="AA1002" s="1100"/>
      <c r="AB1002" s="1101"/>
      <c r="AC1002" s="1102"/>
      <c r="AD1002" s="1135"/>
      <c r="AE1002" s="1136"/>
      <c r="AF1002" s="1136"/>
      <c r="AG1002" s="1137"/>
      <c r="AH1002" s="1138"/>
      <c r="AI1002" s="1139"/>
      <c r="AJ1002" s="1140"/>
      <c r="AK1002" s="1132"/>
      <c r="AL1002" s="1133"/>
      <c r="AM1002" s="1133"/>
      <c r="AN1002" s="1133"/>
      <c r="AO1002" s="1133"/>
      <c r="AP1002" s="1134"/>
      <c r="AQ1002" s="642" t="str">
        <f>IF(AK1002="","",VLOOKUP(AK1002,ﾃﾞｰﾀ一覧!$AH$4:$AR$66,2,FALSE))</f>
        <v/>
      </c>
      <c r="AR1002" s="1084"/>
      <c r="AS1002" s="1084"/>
      <c r="AT1002" s="643" t="str">
        <f>IF(AK1002="","",VLOOKUP(AK1002,ﾃﾞｰﾀ一覧!$AH$4:$AR$66,3,FALSE))</f>
        <v/>
      </c>
      <c r="AU1002" s="644" t="str">
        <f>IF(AK1002="","",VLOOKUP(AK1002,ﾃﾞｰﾀ一覧!$AH$4:$AR$66,5,FALSE))</f>
        <v/>
      </c>
      <c r="AV1002" s="1084"/>
      <c r="AW1002" s="1084"/>
      <c r="AX1002" s="643" t="str">
        <f>IF(AK1002="","",VLOOKUP(AK1002,ﾃﾞｰﾀ一覧!$AH$4:$AR$66,6,FALSE))</f>
        <v/>
      </c>
      <c r="AY1002" s="649" t="str">
        <f>IF(AK1002="","",VLOOKUP(AK1002,ﾃﾞｰﾀ一覧!$AH$4:$AR$66,8,FALSE))</f>
        <v/>
      </c>
      <c r="AZ1002" s="1084"/>
      <c r="BA1002" s="1084"/>
      <c r="BB1002" s="388" t="str">
        <f>IF(AK1002="","",VLOOKUP(AK1002,ﾃﾞｰﾀ一覧!$AH$4:$AR$66,9,FALSE))</f>
        <v/>
      </c>
      <c r="BF1002" s="1124"/>
      <c r="BG1002" s="1125"/>
      <c r="BH1002" s="1125"/>
    </row>
    <row r="1003" spans="2:60" ht="16.2" x14ac:dyDescent="0.2">
      <c r="B1003" s="1103"/>
      <c r="C1003" s="1104"/>
      <c r="D1003" s="1303"/>
      <c r="E1003" s="1304"/>
      <c r="F1003" s="1094" t="str">
        <f t="shared" si="93"/>
        <v/>
      </c>
      <c r="G1003" s="1095"/>
      <c r="H1003" s="1095"/>
      <c r="I1003" s="1095"/>
      <c r="J1003" s="1095"/>
      <c r="K1003" s="1095"/>
      <c r="L1003" s="1095"/>
      <c r="M1003" s="1095"/>
      <c r="N1003" s="1095"/>
      <c r="O1003" s="1095"/>
      <c r="P1003" s="1095"/>
      <c r="Q1003" s="1095"/>
      <c r="R1003" s="1095"/>
      <c r="S1003" s="1095"/>
      <c r="T1003" s="1095"/>
      <c r="U1003" s="1095"/>
      <c r="V1003" s="1095"/>
      <c r="W1003" s="1096"/>
      <c r="AA1003" s="1100"/>
      <c r="AB1003" s="1101"/>
      <c r="AC1003" s="1102"/>
      <c r="AD1003" s="1135"/>
      <c r="AE1003" s="1136"/>
      <c r="AF1003" s="1136"/>
      <c r="AG1003" s="1137"/>
      <c r="AH1003" s="1138"/>
      <c r="AI1003" s="1139"/>
      <c r="AJ1003" s="1140"/>
      <c r="AK1003" s="1132"/>
      <c r="AL1003" s="1133"/>
      <c r="AM1003" s="1133"/>
      <c r="AN1003" s="1133"/>
      <c r="AO1003" s="1133"/>
      <c r="AP1003" s="1134"/>
      <c r="AQ1003" s="642" t="str">
        <f>IF(AK1003="","",VLOOKUP(AK1003,ﾃﾞｰﾀ一覧!$AH$4:$AR$66,2,FALSE))</f>
        <v/>
      </c>
      <c r="AR1003" s="1084"/>
      <c r="AS1003" s="1084"/>
      <c r="AT1003" s="643" t="str">
        <f>IF(AK1003="","",VLOOKUP(AK1003,ﾃﾞｰﾀ一覧!$AH$4:$AR$66,3,FALSE))</f>
        <v/>
      </c>
      <c r="AU1003" s="644" t="str">
        <f>IF(AK1003="","",VLOOKUP(AK1003,ﾃﾞｰﾀ一覧!$AH$4:$AR$66,5,FALSE))</f>
        <v/>
      </c>
      <c r="AV1003" s="1084"/>
      <c r="AW1003" s="1084"/>
      <c r="AX1003" s="643" t="str">
        <f>IF(AK1003="","",VLOOKUP(AK1003,ﾃﾞｰﾀ一覧!$AH$4:$AR$66,6,FALSE))</f>
        <v/>
      </c>
      <c r="AY1003" s="649" t="str">
        <f>IF(AK1003="","",VLOOKUP(AK1003,ﾃﾞｰﾀ一覧!$AH$4:$AR$66,8,FALSE))</f>
        <v/>
      </c>
      <c r="AZ1003" s="1084"/>
      <c r="BA1003" s="1084"/>
      <c r="BB1003" s="388" t="str">
        <f>IF(AK1003="","",VLOOKUP(AK1003,ﾃﾞｰﾀ一覧!$AH$4:$AR$66,9,FALSE))</f>
        <v/>
      </c>
      <c r="BF1003" s="1124"/>
      <c r="BG1003" s="1125"/>
      <c r="BH1003" s="1125"/>
    </row>
    <row r="1004" spans="2:60" ht="16.2" x14ac:dyDescent="0.2">
      <c r="B1004" s="1103"/>
      <c r="C1004" s="1104"/>
      <c r="D1004" s="1303"/>
      <c r="E1004" s="1304"/>
      <c r="F1004" s="1094" t="str">
        <f t="shared" si="93"/>
        <v/>
      </c>
      <c r="G1004" s="1095"/>
      <c r="H1004" s="1095"/>
      <c r="I1004" s="1095"/>
      <c r="J1004" s="1095"/>
      <c r="K1004" s="1095"/>
      <c r="L1004" s="1095"/>
      <c r="M1004" s="1095"/>
      <c r="N1004" s="1095"/>
      <c r="O1004" s="1095"/>
      <c r="P1004" s="1095"/>
      <c r="Q1004" s="1095"/>
      <c r="R1004" s="1095"/>
      <c r="S1004" s="1095"/>
      <c r="T1004" s="1095"/>
      <c r="U1004" s="1095"/>
      <c r="V1004" s="1095"/>
      <c r="W1004" s="1096"/>
      <c r="AA1004" s="1100"/>
      <c r="AB1004" s="1101"/>
      <c r="AC1004" s="1102"/>
      <c r="AD1004" s="1135"/>
      <c r="AE1004" s="1136"/>
      <c r="AF1004" s="1136"/>
      <c r="AG1004" s="1137"/>
      <c r="AH1004" s="1138"/>
      <c r="AI1004" s="1139"/>
      <c r="AJ1004" s="1140"/>
      <c r="AK1004" s="1132"/>
      <c r="AL1004" s="1133"/>
      <c r="AM1004" s="1133"/>
      <c r="AN1004" s="1133"/>
      <c r="AO1004" s="1133"/>
      <c r="AP1004" s="1134"/>
      <c r="AQ1004" s="642" t="str">
        <f>IF(AK1004="","",VLOOKUP(AK1004,ﾃﾞｰﾀ一覧!$AH$4:$AR$66,2,FALSE))</f>
        <v/>
      </c>
      <c r="AR1004" s="1084"/>
      <c r="AS1004" s="1084"/>
      <c r="AT1004" s="643" t="str">
        <f>IF(AK1004="","",VLOOKUP(AK1004,ﾃﾞｰﾀ一覧!$AH$4:$AR$66,3,FALSE))</f>
        <v/>
      </c>
      <c r="AU1004" s="644" t="str">
        <f>IF(AK1004="","",VLOOKUP(AK1004,ﾃﾞｰﾀ一覧!$AH$4:$AR$66,5,FALSE))</f>
        <v/>
      </c>
      <c r="AV1004" s="1084"/>
      <c r="AW1004" s="1084"/>
      <c r="AX1004" s="643" t="str">
        <f>IF(AK1004="","",VLOOKUP(AK1004,ﾃﾞｰﾀ一覧!$AH$4:$AR$66,6,FALSE))</f>
        <v/>
      </c>
      <c r="AY1004" s="649" t="str">
        <f>IF(AK1004="","",VLOOKUP(AK1004,ﾃﾞｰﾀ一覧!$AH$4:$AR$66,8,FALSE))</f>
        <v/>
      </c>
      <c r="AZ1004" s="1084"/>
      <c r="BA1004" s="1084"/>
      <c r="BB1004" s="388" t="str">
        <f>IF(AK1004="","",VLOOKUP(AK1004,ﾃﾞｰﾀ一覧!$AH$4:$AR$66,9,FALSE))</f>
        <v/>
      </c>
      <c r="BF1004" s="1124"/>
      <c r="BG1004" s="1125"/>
      <c r="BH1004" s="1125"/>
    </row>
    <row r="1005" spans="2:60" ht="16.2" x14ac:dyDescent="0.2">
      <c r="B1005" s="1103"/>
      <c r="C1005" s="1104"/>
      <c r="D1005" s="1303"/>
      <c r="E1005" s="1304"/>
      <c r="F1005" s="1094" t="str">
        <f t="shared" si="93"/>
        <v/>
      </c>
      <c r="G1005" s="1095"/>
      <c r="H1005" s="1095"/>
      <c r="I1005" s="1095"/>
      <c r="J1005" s="1095"/>
      <c r="K1005" s="1095"/>
      <c r="L1005" s="1095"/>
      <c r="M1005" s="1095"/>
      <c r="N1005" s="1095"/>
      <c r="O1005" s="1095"/>
      <c r="P1005" s="1095"/>
      <c r="Q1005" s="1095"/>
      <c r="R1005" s="1095"/>
      <c r="S1005" s="1095"/>
      <c r="T1005" s="1095"/>
      <c r="U1005" s="1095"/>
      <c r="V1005" s="1095"/>
      <c r="W1005" s="1096"/>
      <c r="AA1005" s="1100"/>
      <c r="AB1005" s="1101"/>
      <c r="AC1005" s="1102"/>
      <c r="AD1005" s="1135"/>
      <c r="AE1005" s="1136"/>
      <c r="AF1005" s="1136"/>
      <c r="AG1005" s="1137"/>
      <c r="AH1005" s="1138"/>
      <c r="AI1005" s="1139"/>
      <c r="AJ1005" s="1140"/>
      <c r="AK1005" s="1132"/>
      <c r="AL1005" s="1133"/>
      <c r="AM1005" s="1133"/>
      <c r="AN1005" s="1133"/>
      <c r="AO1005" s="1133"/>
      <c r="AP1005" s="1134"/>
      <c r="AQ1005" s="642" t="str">
        <f>IF(AK1005="","",VLOOKUP(AK1005,ﾃﾞｰﾀ一覧!$AH$4:$AR$66,2,FALSE))</f>
        <v/>
      </c>
      <c r="AR1005" s="1084"/>
      <c r="AS1005" s="1084"/>
      <c r="AT1005" s="643" t="str">
        <f>IF(AK1005="","",VLOOKUP(AK1005,ﾃﾞｰﾀ一覧!$AH$4:$AR$66,3,FALSE))</f>
        <v/>
      </c>
      <c r="AU1005" s="644" t="str">
        <f>IF(AK1005="","",VLOOKUP(AK1005,ﾃﾞｰﾀ一覧!$AH$4:$AR$66,5,FALSE))</f>
        <v/>
      </c>
      <c r="AV1005" s="1084"/>
      <c r="AW1005" s="1084"/>
      <c r="AX1005" s="643" t="str">
        <f>IF(AK1005="","",VLOOKUP(AK1005,ﾃﾞｰﾀ一覧!$AH$4:$AR$66,6,FALSE))</f>
        <v/>
      </c>
      <c r="AY1005" s="649" t="str">
        <f>IF(AK1005="","",VLOOKUP(AK1005,ﾃﾞｰﾀ一覧!$AH$4:$AR$66,8,FALSE))</f>
        <v/>
      </c>
      <c r="AZ1005" s="1084"/>
      <c r="BA1005" s="1084"/>
      <c r="BB1005" s="388" t="str">
        <f>IF(AK1005="","",VLOOKUP(AK1005,ﾃﾞｰﾀ一覧!$AH$4:$AR$66,9,FALSE))</f>
        <v/>
      </c>
      <c r="BF1005" s="1124"/>
      <c r="BG1005" s="1125"/>
      <c r="BH1005" s="1125"/>
    </row>
    <row r="1006" spans="2:60" ht="16.2" x14ac:dyDescent="0.2">
      <c r="B1006" s="1103"/>
      <c r="C1006" s="1104"/>
      <c r="D1006" s="1303"/>
      <c r="E1006" s="1304"/>
      <c r="F1006" s="1094" t="str">
        <f t="shared" si="93"/>
        <v/>
      </c>
      <c r="G1006" s="1095"/>
      <c r="H1006" s="1095"/>
      <c r="I1006" s="1095"/>
      <c r="J1006" s="1095"/>
      <c r="K1006" s="1095"/>
      <c r="L1006" s="1095"/>
      <c r="M1006" s="1095"/>
      <c r="N1006" s="1095"/>
      <c r="O1006" s="1095"/>
      <c r="P1006" s="1095"/>
      <c r="Q1006" s="1095"/>
      <c r="R1006" s="1095"/>
      <c r="S1006" s="1095"/>
      <c r="T1006" s="1095"/>
      <c r="U1006" s="1095"/>
      <c r="V1006" s="1095"/>
      <c r="W1006" s="1096"/>
      <c r="AA1006" s="1100"/>
      <c r="AB1006" s="1101"/>
      <c r="AC1006" s="1102"/>
      <c r="AD1006" s="1135"/>
      <c r="AE1006" s="1136"/>
      <c r="AF1006" s="1136"/>
      <c r="AG1006" s="1137"/>
      <c r="AH1006" s="1138"/>
      <c r="AI1006" s="1139"/>
      <c r="AJ1006" s="1140"/>
      <c r="AK1006" s="1132"/>
      <c r="AL1006" s="1133"/>
      <c r="AM1006" s="1133"/>
      <c r="AN1006" s="1133"/>
      <c r="AO1006" s="1133"/>
      <c r="AP1006" s="1134"/>
      <c r="AQ1006" s="642" t="str">
        <f>IF(AK1006="","",VLOOKUP(AK1006,ﾃﾞｰﾀ一覧!$AH$4:$AR$66,2,FALSE))</f>
        <v/>
      </c>
      <c r="AR1006" s="1084"/>
      <c r="AS1006" s="1084"/>
      <c r="AT1006" s="643" t="str">
        <f>IF(AK1006="","",VLOOKUP(AK1006,ﾃﾞｰﾀ一覧!$AH$4:$AR$66,3,FALSE))</f>
        <v/>
      </c>
      <c r="AU1006" s="644" t="str">
        <f>IF(AK1006="","",VLOOKUP(AK1006,ﾃﾞｰﾀ一覧!$AH$4:$AR$66,5,FALSE))</f>
        <v/>
      </c>
      <c r="AV1006" s="1084"/>
      <c r="AW1006" s="1084"/>
      <c r="AX1006" s="643" t="str">
        <f>IF(AK1006="","",VLOOKUP(AK1006,ﾃﾞｰﾀ一覧!$AH$4:$AR$66,6,FALSE))</f>
        <v/>
      </c>
      <c r="AY1006" s="649" t="str">
        <f>IF(AK1006="","",VLOOKUP(AK1006,ﾃﾞｰﾀ一覧!$AH$4:$AR$66,8,FALSE))</f>
        <v/>
      </c>
      <c r="AZ1006" s="1084"/>
      <c r="BA1006" s="1084"/>
      <c r="BB1006" s="388" t="str">
        <f>IF(AK1006="","",VLOOKUP(AK1006,ﾃﾞｰﾀ一覧!$AH$4:$AR$66,9,FALSE))</f>
        <v/>
      </c>
      <c r="BF1006" s="1124"/>
      <c r="BG1006" s="1125"/>
      <c r="BH1006" s="1125"/>
    </row>
    <row r="1007" spans="2:60" ht="16.2" x14ac:dyDescent="0.2">
      <c r="B1007" s="1103"/>
      <c r="C1007" s="1104"/>
      <c r="D1007" s="1303"/>
      <c r="E1007" s="1304"/>
      <c r="F1007" s="1094" t="str">
        <f t="shared" si="93"/>
        <v/>
      </c>
      <c r="G1007" s="1095"/>
      <c r="H1007" s="1095"/>
      <c r="I1007" s="1095"/>
      <c r="J1007" s="1095"/>
      <c r="K1007" s="1095"/>
      <c r="L1007" s="1095"/>
      <c r="M1007" s="1095"/>
      <c r="N1007" s="1095"/>
      <c r="O1007" s="1095"/>
      <c r="P1007" s="1095"/>
      <c r="Q1007" s="1095"/>
      <c r="R1007" s="1095"/>
      <c r="S1007" s="1095"/>
      <c r="T1007" s="1095"/>
      <c r="U1007" s="1095"/>
      <c r="V1007" s="1095"/>
      <c r="W1007" s="1096"/>
      <c r="AA1007" s="1100"/>
      <c r="AB1007" s="1101"/>
      <c r="AC1007" s="1102"/>
      <c r="AD1007" s="1135"/>
      <c r="AE1007" s="1136"/>
      <c r="AF1007" s="1136"/>
      <c r="AG1007" s="1137"/>
      <c r="AH1007" s="1138"/>
      <c r="AI1007" s="1139"/>
      <c r="AJ1007" s="1140"/>
      <c r="AK1007" s="1132"/>
      <c r="AL1007" s="1133"/>
      <c r="AM1007" s="1133"/>
      <c r="AN1007" s="1133"/>
      <c r="AO1007" s="1133"/>
      <c r="AP1007" s="1134"/>
      <c r="AQ1007" s="642" t="str">
        <f>IF(AK1007="","",VLOOKUP(AK1007,ﾃﾞｰﾀ一覧!$AH$4:$AR$66,2,FALSE))</f>
        <v/>
      </c>
      <c r="AR1007" s="1084"/>
      <c r="AS1007" s="1084"/>
      <c r="AT1007" s="643" t="str">
        <f>IF(AK1007="","",VLOOKUP(AK1007,ﾃﾞｰﾀ一覧!$AH$4:$AR$66,3,FALSE))</f>
        <v/>
      </c>
      <c r="AU1007" s="644" t="str">
        <f>IF(AK1007="","",VLOOKUP(AK1007,ﾃﾞｰﾀ一覧!$AH$4:$AR$66,5,FALSE))</f>
        <v/>
      </c>
      <c r="AV1007" s="1084"/>
      <c r="AW1007" s="1084"/>
      <c r="AX1007" s="643" t="str">
        <f>IF(AK1007="","",VLOOKUP(AK1007,ﾃﾞｰﾀ一覧!$AH$4:$AR$66,6,FALSE))</f>
        <v/>
      </c>
      <c r="AY1007" s="649" t="str">
        <f>IF(AK1007="","",VLOOKUP(AK1007,ﾃﾞｰﾀ一覧!$AH$4:$AR$66,8,FALSE))</f>
        <v/>
      </c>
      <c r="AZ1007" s="1084"/>
      <c r="BA1007" s="1084"/>
      <c r="BB1007" s="388" t="str">
        <f>IF(AK1007="","",VLOOKUP(AK1007,ﾃﾞｰﾀ一覧!$AH$4:$AR$66,9,FALSE))</f>
        <v/>
      </c>
      <c r="BF1007" s="1124"/>
      <c r="BG1007" s="1125"/>
      <c r="BH1007" s="1125"/>
    </row>
    <row r="1008" spans="2:60" ht="16.2" x14ac:dyDescent="0.2">
      <c r="B1008" s="1103"/>
      <c r="C1008" s="1104"/>
      <c r="D1008" s="1303"/>
      <c r="E1008" s="1304"/>
      <c r="F1008" s="1094" t="str">
        <f t="shared" si="93"/>
        <v/>
      </c>
      <c r="G1008" s="1095"/>
      <c r="H1008" s="1095"/>
      <c r="I1008" s="1095"/>
      <c r="J1008" s="1095"/>
      <c r="K1008" s="1095"/>
      <c r="L1008" s="1095"/>
      <c r="M1008" s="1095"/>
      <c r="N1008" s="1095"/>
      <c r="O1008" s="1095"/>
      <c r="P1008" s="1095"/>
      <c r="Q1008" s="1095"/>
      <c r="R1008" s="1095"/>
      <c r="S1008" s="1095"/>
      <c r="T1008" s="1095"/>
      <c r="U1008" s="1095"/>
      <c r="V1008" s="1095"/>
      <c r="W1008" s="1096"/>
      <c r="AA1008" s="1100"/>
      <c r="AB1008" s="1101"/>
      <c r="AC1008" s="1102"/>
      <c r="AD1008" s="1135"/>
      <c r="AE1008" s="1136"/>
      <c r="AF1008" s="1136"/>
      <c r="AG1008" s="1137"/>
      <c r="AH1008" s="1138"/>
      <c r="AI1008" s="1139"/>
      <c r="AJ1008" s="1140"/>
      <c r="AK1008" s="1132"/>
      <c r="AL1008" s="1133"/>
      <c r="AM1008" s="1133"/>
      <c r="AN1008" s="1133"/>
      <c r="AO1008" s="1133"/>
      <c r="AP1008" s="1134"/>
      <c r="AQ1008" s="642" t="str">
        <f>IF(AK1008="","",VLOOKUP(AK1008,ﾃﾞｰﾀ一覧!$AH$4:$AR$66,2,FALSE))</f>
        <v/>
      </c>
      <c r="AR1008" s="1084"/>
      <c r="AS1008" s="1084"/>
      <c r="AT1008" s="643" t="str">
        <f>IF(AK1008="","",VLOOKUP(AK1008,ﾃﾞｰﾀ一覧!$AH$4:$AR$66,3,FALSE))</f>
        <v/>
      </c>
      <c r="AU1008" s="644" t="str">
        <f>IF(AK1008="","",VLOOKUP(AK1008,ﾃﾞｰﾀ一覧!$AH$4:$AR$66,5,FALSE))</f>
        <v/>
      </c>
      <c r="AV1008" s="1084"/>
      <c r="AW1008" s="1084"/>
      <c r="AX1008" s="643" t="str">
        <f>IF(AK1008="","",VLOOKUP(AK1008,ﾃﾞｰﾀ一覧!$AH$4:$AR$66,6,FALSE))</f>
        <v/>
      </c>
      <c r="AY1008" s="649" t="str">
        <f>IF(AK1008="","",VLOOKUP(AK1008,ﾃﾞｰﾀ一覧!$AH$4:$AR$66,8,FALSE))</f>
        <v/>
      </c>
      <c r="AZ1008" s="1084"/>
      <c r="BA1008" s="1084"/>
      <c r="BB1008" s="388" t="str">
        <f>IF(AK1008="","",VLOOKUP(AK1008,ﾃﾞｰﾀ一覧!$AH$4:$AR$66,9,FALSE))</f>
        <v/>
      </c>
      <c r="BF1008" s="1124"/>
      <c r="BG1008" s="1125"/>
      <c r="BH1008" s="1125"/>
    </row>
    <row r="1009" spans="2:60" ht="16.2" x14ac:dyDescent="0.2">
      <c r="B1009" s="1103"/>
      <c r="C1009" s="1104"/>
      <c r="D1009" s="1303"/>
      <c r="E1009" s="1304"/>
      <c r="F1009" s="1094" t="str">
        <f t="shared" si="93"/>
        <v/>
      </c>
      <c r="G1009" s="1095"/>
      <c r="H1009" s="1095"/>
      <c r="I1009" s="1095"/>
      <c r="J1009" s="1095"/>
      <c r="K1009" s="1095"/>
      <c r="L1009" s="1095"/>
      <c r="M1009" s="1095"/>
      <c r="N1009" s="1095"/>
      <c r="O1009" s="1095"/>
      <c r="P1009" s="1095"/>
      <c r="Q1009" s="1095"/>
      <c r="R1009" s="1095"/>
      <c r="S1009" s="1095"/>
      <c r="T1009" s="1095"/>
      <c r="U1009" s="1095"/>
      <c r="V1009" s="1095"/>
      <c r="W1009" s="1096"/>
      <c r="AA1009" s="1100"/>
      <c r="AB1009" s="1101"/>
      <c r="AC1009" s="1102"/>
      <c r="AD1009" s="1135"/>
      <c r="AE1009" s="1136"/>
      <c r="AF1009" s="1136"/>
      <c r="AG1009" s="1137"/>
      <c r="AH1009" s="1138"/>
      <c r="AI1009" s="1139"/>
      <c r="AJ1009" s="1140"/>
      <c r="AK1009" s="1132"/>
      <c r="AL1009" s="1133"/>
      <c r="AM1009" s="1133"/>
      <c r="AN1009" s="1133"/>
      <c r="AO1009" s="1133"/>
      <c r="AP1009" s="1134"/>
      <c r="AQ1009" s="642" t="str">
        <f>IF(AK1009="","",VLOOKUP(AK1009,ﾃﾞｰﾀ一覧!$AH$4:$AR$66,2,FALSE))</f>
        <v/>
      </c>
      <c r="AR1009" s="1084"/>
      <c r="AS1009" s="1084"/>
      <c r="AT1009" s="643" t="str">
        <f>IF(AK1009="","",VLOOKUP(AK1009,ﾃﾞｰﾀ一覧!$AH$4:$AR$66,3,FALSE))</f>
        <v/>
      </c>
      <c r="AU1009" s="644" t="str">
        <f>IF(AK1009="","",VLOOKUP(AK1009,ﾃﾞｰﾀ一覧!$AH$4:$AR$66,5,FALSE))</f>
        <v/>
      </c>
      <c r="AV1009" s="1084"/>
      <c r="AW1009" s="1084"/>
      <c r="AX1009" s="643" t="str">
        <f>IF(AK1009="","",VLOOKUP(AK1009,ﾃﾞｰﾀ一覧!$AH$4:$AR$66,6,FALSE))</f>
        <v/>
      </c>
      <c r="AY1009" s="649" t="str">
        <f>IF(AK1009="","",VLOOKUP(AK1009,ﾃﾞｰﾀ一覧!$AH$4:$AR$66,8,FALSE))</f>
        <v/>
      </c>
      <c r="AZ1009" s="1084"/>
      <c r="BA1009" s="1084"/>
      <c r="BB1009" s="388" t="str">
        <f>IF(AK1009="","",VLOOKUP(AK1009,ﾃﾞｰﾀ一覧!$AH$4:$AR$66,9,FALSE))</f>
        <v/>
      </c>
      <c r="BF1009" s="1124"/>
      <c r="BG1009" s="1125"/>
      <c r="BH1009" s="1125"/>
    </row>
    <row r="1010" spans="2:60" ht="16.2" x14ac:dyDescent="0.2">
      <c r="B1010" s="1103"/>
      <c r="C1010" s="1104"/>
      <c r="D1010" s="1303"/>
      <c r="E1010" s="1304"/>
      <c r="F1010" s="1094" t="str">
        <f t="shared" si="93"/>
        <v/>
      </c>
      <c r="G1010" s="1095"/>
      <c r="H1010" s="1095"/>
      <c r="I1010" s="1095"/>
      <c r="J1010" s="1095"/>
      <c r="K1010" s="1095"/>
      <c r="L1010" s="1095"/>
      <c r="M1010" s="1095"/>
      <c r="N1010" s="1095"/>
      <c r="O1010" s="1095"/>
      <c r="P1010" s="1095"/>
      <c r="Q1010" s="1095"/>
      <c r="R1010" s="1095"/>
      <c r="S1010" s="1095"/>
      <c r="T1010" s="1095"/>
      <c r="U1010" s="1095"/>
      <c r="V1010" s="1095"/>
      <c r="W1010" s="1096"/>
      <c r="AA1010" s="1100"/>
      <c r="AB1010" s="1101"/>
      <c r="AC1010" s="1102"/>
      <c r="AD1010" s="1135"/>
      <c r="AE1010" s="1136"/>
      <c r="AF1010" s="1136"/>
      <c r="AG1010" s="1137"/>
      <c r="AH1010" s="1138"/>
      <c r="AI1010" s="1139"/>
      <c r="AJ1010" s="1140"/>
      <c r="AK1010" s="1132"/>
      <c r="AL1010" s="1133"/>
      <c r="AM1010" s="1133"/>
      <c r="AN1010" s="1133"/>
      <c r="AO1010" s="1133"/>
      <c r="AP1010" s="1134"/>
      <c r="AQ1010" s="642" t="str">
        <f>IF(AK1010="","",VLOOKUP(AK1010,ﾃﾞｰﾀ一覧!$AH$4:$AR$66,2,FALSE))</f>
        <v/>
      </c>
      <c r="AR1010" s="1084"/>
      <c r="AS1010" s="1084"/>
      <c r="AT1010" s="643" t="str">
        <f>IF(AK1010="","",VLOOKUP(AK1010,ﾃﾞｰﾀ一覧!$AH$4:$AR$66,3,FALSE))</f>
        <v/>
      </c>
      <c r="AU1010" s="644" t="str">
        <f>IF(AK1010="","",VLOOKUP(AK1010,ﾃﾞｰﾀ一覧!$AH$4:$AR$66,5,FALSE))</f>
        <v/>
      </c>
      <c r="AV1010" s="1084"/>
      <c r="AW1010" s="1084"/>
      <c r="AX1010" s="643" t="str">
        <f>IF(AK1010="","",VLOOKUP(AK1010,ﾃﾞｰﾀ一覧!$AH$4:$AR$66,6,FALSE))</f>
        <v/>
      </c>
      <c r="AY1010" s="649" t="str">
        <f>IF(AK1010="","",VLOOKUP(AK1010,ﾃﾞｰﾀ一覧!$AH$4:$AR$66,8,FALSE))</f>
        <v/>
      </c>
      <c r="AZ1010" s="1084"/>
      <c r="BA1010" s="1084"/>
      <c r="BB1010" s="388" t="str">
        <f>IF(AK1010="","",VLOOKUP(AK1010,ﾃﾞｰﾀ一覧!$AH$4:$AR$66,9,FALSE))</f>
        <v/>
      </c>
      <c r="BF1010" s="1124"/>
      <c r="BG1010" s="1125"/>
      <c r="BH1010" s="1125"/>
    </row>
    <row r="1011" spans="2:60" ht="16.2" x14ac:dyDescent="0.2">
      <c r="B1011" s="1103"/>
      <c r="C1011" s="1104"/>
      <c r="D1011" s="1303"/>
      <c r="E1011" s="1304"/>
      <c r="F1011" s="1094" t="str">
        <f t="shared" si="93"/>
        <v/>
      </c>
      <c r="G1011" s="1095"/>
      <c r="H1011" s="1095"/>
      <c r="I1011" s="1095"/>
      <c r="J1011" s="1095"/>
      <c r="K1011" s="1095"/>
      <c r="L1011" s="1095"/>
      <c r="M1011" s="1095"/>
      <c r="N1011" s="1095"/>
      <c r="O1011" s="1095"/>
      <c r="P1011" s="1095"/>
      <c r="Q1011" s="1095"/>
      <c r="R1011" s="1095"/>
      <c r="S1011" s="1095"/>
      <c r="T1011" s="1095"/>
      <c r="U1011" s="1095"/>
      <c r="V1011" s="1095"/>
      <c r="W1011" s="1096"/>
      <c r="AA1011" s="1100"/>
      <c r="AB1011" s="1101"/>
      <c r="AC1011" s="1102"/>
      <c r="AD1011" s="1135"/>
      <c r="AE1011" s="1136"/>
      <c r="AF1011" s="1136"/>
      <c r="AG1011" s="1137"/>
      <c r="AH1011" s="1138"/>
      <c r="AI1011" s="1139"/>
      <c r="AJ1011" s="1140"/>
      <c r="AK1011" s="1132"/>
      <c r="AL1011" s="1133"/>
      <c r="AM1011" s="1133"/>
      <c r="AN1011" s="1133"/>
      <c r="AO1011" s="1133"/>
      <c r="AP1011" s="1134"/>
      <c r="AQ1011" s="642" t="str">
        <f>IF(AK1011="","",VLOOKUP(AK1011,ﾃﾞｰﾀ一覧!$AH$4:$AR$66,2,FALSE))</f>
        <v/>
      </c>
      <c r="AR1011" s="1084"/>
      <c r="AS1011" s="1084"/>
      <c r="AT1011" s="643" t="str">
        <f>IF(AK1011="","",VLOOKUP(AK1011,ﾃﾞｰﾀ一覧!$AH$4:$AR$66,3,FALSE))</f>
        <v/>
      </c>
      <c r="AU1011" s="644" t="str">
        <f>IF(AK1011="","",VLOOKUP(AK1011,ﾃﾞｰﾀ一覧!$AH$4:$AR$66,5,FALSE))</f>
        <v/>
      </c>
      <c r="AV1011" s="1084"/>
      <c r="AW1011" s="1084"/>
      <c r="AX1011" s="643" t="str">
        <f>IF(AK1011="","",VLOOKUP(AK1011,ﾃﾞｰﾀ一覧!$AH$4:$AR$66,6,FALSE))</f>
        <v/>
      </c>
      <c r="AY1011" s="649" t="str">
        <f>IF(AK1011="","",VLOOKUP(AK1011,ﾃﾞｰﾀ一覧!$AH$4:$AR$66,8,FALSE))</f>
        <v/>
      </c>
      <c r="AZ1011" s="1084"/>
      <c r="BA1011" s="1084"/>
      <c r="BB1011" s="388" t="str">
        <f>IF(AK1011="","",VLOOKUP(AK1011,ﾃﾞｰﾀ一覧!$AH$4:$AR$66,9,FALSE))</f>
        <v/>
      </c>
      <c r="BF1011" s="1124"/>
      <c r="BG1011" s="1125"/>
      <c r="BH1011" s="1125"/>
    </row>
    <row r="1012" spans="2:60" ht="16.2" x14ac:dyDescent="0.2">
      <c r="B1012" s="1103"/>
      <c r="C1012" s="1104"/>
      <c r="D1012" s="1303"/>
      <c r="E1012" s="1304"/>
      <c r="F1012" s="1094" t="str">
        <f t="shared" si="93"/>
        <v/>
      </c>
      <c r="G1012" s="1095"/>
      <c r="H1012" s="1095"/>
      <c r="I1012" s="1095"/>
      <c r="J1012" s="1095"/>
      <c r="K1012" s="1095"/>
      <c r="L1012" s="1095"/>
      <c r="M1012" s="1095"/>
      <c r="N1012" s="1095"/>
      <c r="O1012" s="1095"/>
      <c r="P1012" s="1095"/>
      <c r="Q1012" s="1095"/>
      <c r="R1012" s="1095"/>
      <c r="S1012" s="1095"/>
      <c r="T1012" s="1095"/>
      <c r="U1012" s="1095"/>
      <c r="V1012" s="1095"/>
      <c r="W1012" s="1096"/>
      <c r="AA1012" s="1100"/>
      <c r="AB1012" s="1101"/>
      <c r="AC1012" s="1102"/>
      <c r="AD1012" s="1135"/>
      <c r="AE1012" s="1136"/>
      <c r="AF1012" s="1136"/>
      <c r="AG1012" s="1137"/>
      <c r="AH1012" s="1138"/>
      <c r="AI1012" s="1139"/>
      <c r="AJ1012" s="1140"/>
      <c r="AK1012" s="1132"/>
      <c r="AL1012" s="1133"/>
      <c r="AM1012" s="1133"/>
      <c r="AN1012" s="1133"/>
      <c r="AO1012" s="1133"/>
      <c r="AP1012" s="1134"/>
      <c r="AQ1012" s="642" t="str">
        <f>IF(AK1012="","",VLOOKUP(AK1012,ﾃﾞｰﾀ一覧!$AH$4:$AR$66,2,FALSE))</f>
        <v/>
      </c>
      <c r="AR1012" s="1084"/>
      <c r="AS1012" s="1084"/>
      <c r="AT1012" s="643" t="str">
        <f>IF(AK1012="","",VLOOKUP(AK1012,ﾃﾞｰﾀ一覧!$AH$4:$AR$66,3,FALSE))</f>
        <v/>
      </c>
      <c r="AU1012" s="644" t="str">
        <f>IF(AK1012="","",VLOOKUP(AK1012,ﾃﾞｰﾀ一覧!$AH$4:$AR$66,5,FALSE))</f>
        <v/>
      </c>
      <c r="AV1012" s="1084"/>
      <c r="AW1012" s="1084"/>
      <c r="AX1012" s="643" t="str">
        <f>IF(AK1012="","",VLOOKUP(AK1012,ﾃﾞｰﾀ一覧!$AH$4:$AR$66,6,FALSE))</f>
        <v/>
      </c>
      <c r="AY1012" s="649" t="str">
        <f>IF(AK1012="","",VLOOKUP(AK1012,ﾃﾞｰﾀ一覧!$AH$4:$AR$66,8,FALSE))</f>
        <v/>
      </c>
      <c r="AZ1012" s="1084"/>
      <c r="BA1012" s="1084"/>
      <c r="BB1012" s="388" t="str">
        <f>IF(AK1012="","",VLOOKUP(AK1012,ﾃﾞｰﾀ一覧!$AH$4:$AR$66,9,FALSE))</f>
        <v/>
      </c>
      <c r="BF1012" s="1124"/>
      <c r="BG1012" s="1125"/>
      <c r="BH1012" s="1125"/>
    </row>
    <row r="1013" spans="2:60" ht="16.2" x14ac:dyDescent="0.2">
      <c r="B1013" s="1103"/>
      <c r="C1013" s="1104"/>
      <c r="D1013" s="1303"/>
      <c r="E1013" s="1304"/>
      <c r="F1013" s="1094" t="str">
        <f t="shared" si="93"/>
        <v/>
      </c>
      <c r="G1013" s="1095"/>
      <c r="H1013" s="1095"/>
      <c r="I1013" s="1095"/>
      <c r="J1013" s="1095"/>
      <c r="K1013" s="1095"/>
      <c r="L1013" s="1095"/>
      <c r="M1013" s="1095"/>
      <c r="N1013" s="1095"/>
      <c r="O1013" s="1095"/>
      <c r="P1013" s="1095"/>
      <c r="Q1013" s="1095"/>
      <c r="R1013" s="1095"/>
      <c r="S1013" s="1095"/>
      <c r="T1013" s="1095"/>
      <c r="U1013" s="1095"/>
      <c r="V1013" s="1095"/>
      <c r="W1013" s="1096"/>
      <c r="AA1013" s="1100"/>
      <c r="AB1013" s="1101"/>
      <c r="AC1013" s="1102"/>
      <c r="AD1013" s="1135"/>
      <c r="AE1013" s="1136"/>
      <c r="AF1013" s="1136"/>
      <c r="AG1013" s="1137"/>
      <c r="AH1013" s="1138"/>
      <c r="AI1013" s="1139"/>
      <c r="AJ1013" s="1140"/>
      <c r="AK1013" s="1132"/>
      <c r="AL1013" s="1133"/>
      <c r="AM1013" s="1133"/>
      <c r="AN1013" s="1133"/>
      <c r="AO1013" s="1133"/>
      <c r="AP1013" s="1134"/>
      <c r="AQ1013" s="642" t="str">
        <f>IF(AK1013="","",VLOOKUP(AK1013,ﾃﾞｰﾀ一覧!$AH$4:$AR$66,2,FALSE))</f>
        <v/>
      </c>
      <c r="AR1013" s="1084"/>
      <c r="AS1013" s="1084"/>
      <c r="AT1013" s="643" t="str">
        <f>IF(AK1013="","",VLOOKUP(AK1013,ﾃﾞｰﾀ一覧!$AH$4:$AR$66,3,FALSE))</f>
        <v/>
      </c>
      <c r="AU1013" s="644" t="str">
        <f>IF(AK1013="","",VLOOKUP(AK1013,ﾃﾞｰﾀ一覧!$AH$4:$AR$66,5,FALSE))</f>
        <v/>
      </c>
      <c r="AV1013" s="1084"/>
      <c r="AW1013" s="1084"/>
      <c r="AX1013" s="643" t="str">
        <f>IF(AK1013="","",VLOOKUP(AK1013,ﾃﾞｰﾀ一覧!$AH$4:$AR$66,6,FALSE))</f>
        <v/>
      </c>
      <c r="AY1013" s="649" t="str">
        <f>IF(AK1013="","",VLOOKUP(AK1013,ﾃﾞｰﾀ一覧!$AH$4:$AR$66,8,FALSE))</f>
        <v/>
      </c>
      <c r="AZ1013" s="1084"/>
      <c r="BA1013" s="1084"/>
      <c r="BB1013" s="388" t="str">
        <f>IF(AK1013="","",VLOOKUP(AK1013,ﾃﾞｰﾀ一覧!$AH$4:$AR$66,9,FALSE))</f>
        <v/>
      </c>
      <c r="BF1013" s="1124"/>
      <c r="BG1013" s="1125"/>
      <c r="BH1013" s="1125"/>
    </row>
    <row r="1014" spans="2:60" ht="16.2" x14ac:dyDescent="0.2">
      <c r="B1014" s="1103"/>
      <c r="C1014" s="1104"/>
      <c r="D1014" s="1303"/>
      <c r="E1014" s="1304"/>
      <c r="F1014" s="1094" t="str">
        <f t="shared" si="93"/>
        <v/>
      </c>
      <c r="G1014" s="1095"/>
      <c r="H1014" s="1095"/>
      <c r="I1014" s="1095"/>
      <c r="J1014" s="1095"/>
      <c r="K1014" s="1095"/>
      <c r="L1014" s="1095"/>
      <c r="M1014" s="1095"/>
      <c r="N1014" s="1095"/>
      <c r="O1014" s="1095"/>
      <c r="P1014" s="1095"/>
      <c r="Q1014" s="1095"/>
      <c r="R1014" s="1095"/>
      <c r="S1014" s="1095"/>
      <c r="T1014" s="1095"/>
      <c r="U1014" s="1095"/>
      <c r="V1014" s="1095"/>
      <c r="W1014" s="1096"/>
      <c r="AA1014" s="1100"/>
      <c r="AB1014" s="1101"/>
      <c r="AC1014" s="1102"/>
      <c r="AD1014" s="1135"/>
      <c r="AE1014" s="1136"/>
      <c r="AF1014" s="1136"/>
      <c r="AG1014" s="1137"/>
      <c r="AH1014" s="1138"/>
      <c r="AI1014" s="1139"/>
      <c r="AJ1014" s="1140"/>
      <c r="AK1014" s="1132"/>
      <c r="AL1014" s="1133"/>
      <c r="AM1014" s="1133"/>
      <c r="AN1014" s="1133"/>
      <c r="AO1014" s="1133"/>
      <c r="AP1014" s="1134"/>
      <c r="AQ1014" s="642" t="str">
        <f>IF(AK1014="","",VLOOKUP(AK1014,ﾃﾞｰﾀ一覧!$AH$4:$AR$66,2,FALSE))</f>
        <v/>
      </c>
      <c r="AR1014" s="1084"/>
      <c r="AS1014" s="1084"/>
      <c r="AT1014" s="643" t="str">
        <f>IF(AK1014="","",VLOOKUP(AK1014,ﾃﾞｰﾀ一覧!$AH$4:$AR$66,3,FALSE))</f>
        <v/>
      </c>
      <c r="AU1014" s="644" t="str">
        <f>IF(AK1014="","",VLOOKUP(AK1014,ﾃﾞｰﾀ一覧!$AH$4:$AR$66,5,FALSE))</f>
        <v/>
      </c>
      <c r="AV1014" s="1084"/>
      <c r="AW1014" s="1084"/>
      <c r="AX1014" s="643" t="str">
        <f>IF(AK1014="","",VLOOKUP(AK1014,ﾃﾞｰﾀ一覧!$AH$4:$AR$66,6,FALSE))</f>
        <v/>
      </c>
      <c r="AY1014" s="649" t="str">
        <f>IF(AK1014="","",VLOOKUP(AK1014,ﾃﾞｰﾀ一覧!$AH$4:$AR$66,8,FALSE))</f>
        <v/>
      </c>
      <c r="AZ1014" s="1084"/>
      <c r="BA1014" s="1084"/>
      <c r="BB1014" s="388" t="str">
        <f>IF(AK1014="","",VLOOKUP(AK1014,ﾃﾞｰﾀ一覧!$AH$4:$AR$66,9,FALSE))</f>
        <v/>
      </c>
      <c r="BF1014" s="1124"/>
      <c r="BG1014" s="1125"/>
      <c r="BH1014" s="1125"/>
    </row>
    <row r="1015" spans="2:60" ht="16.2" x14ac:dyDescent="0.2">
      <c r="B1015" s="1103"/>
      <c r="C1015" s="1104"/>
      <c r="D1015" s="1303"/>
      <c r="E1015" s="1304"/>
      <c r="F1015" s="1094" t="str">
        <f t="shared" si="93"/>
        <v/>
      </c>
      <c r="G1015" s="1095"/>
      <c r="H1015" s="1095"/>
      <c r="I1015" s="1095"/>
      <c r="J1015" s="1095"/>
      <c r="K1015" s="1095"/>
      <c r="L1015" s="1095"/>
      <c r="M1015" s="1095"/>
      <c r="N1015" s="1095"/>
      <c r="O1015" s="1095"/>
      <c r="P1015" s="1095"/>
      <c r="Q1015" s="1095"/>
      <c r="R1015" s="1095"/>
      <c r="S1015" s="1095"/>
      <c r="T1015" s="1095"/>
      <c r="U1015" s="1095"/>
      <c r="V1015" s="1095"/>
      <c r="W1015" s="1096"/>
      <c r="AA1015" s="1100"/>
      <c r="AB1015" s="1101"/>
      <c r="AC1015" s="1102"/>
      <c r="AD1015" s="1135"/>
      <c r="AE1015" s="1136"/>
      <c r="AF1015" s="1136"/>
      <c r="AG1015" s="1137"/>
      <c r="AH1015" s="1138"/>
      <c r="AI1015" s="1139"/>
      <c r="AJ1015" s="1140"/>
      <c r="AK1015" s="1132"/>
      <c r="AL1015" s="1133"/>
      <c r="AM1015" s="1133"/>
      <c r="AN1015" s="1133"/>
      <c r="AO1015" s="1133"/>
      <c r="AP1015" s="1134"/>
      <c r="AQ1015" s="642" t="str">
        <f>IF(AK1015="","",VLOOKUP(AK1015,ﾃﾞｰﾀ一覧!$AH$4:$AR$66,2,FALSE))</f>
        <v/>
      </c>
      <c r="AR1015" s="1084"/>
      <c r="AS1015" s="1084"/>
      <c r="AT1015" s="643" t="str">
        <f>IF(AK1015="","",VLOOKUP(AK1015,ﾃﾞｰﾀ一覧!$AH$4:$AR$66,3,FALSE))</f>
        <v/>
      </c>
      <c r="AU1015" s="644" t="str">
        <f>IF(AK1015="","",VLOOKUP(AK1015,ﾃﾞｰﾀ一覧!$AH$4:$AR$66,5,FALSE))</f>
        <v/>
      </c>
      <c r="AV1015" s="1084"/>
      <c r="AW1015" s="1084"/>
      <c r="AX1015" s="643" t="str">
        <f>IF(AK1015="","",VLOOKUP(AK1015,ﾃﾞｰﾀ一覧!$AH$4:$AR$66,6,FALSE))</f>
        <v/>
      </c>
      <c r="AY1015" s="649" t="str">
        <f>IF(AK1015="","",VLOOKUP(AK1015,ﾃﾞｰﾀ一覧!$AH$4:$AR$66,8,FALSE))</f>
        <v/>
      </c>
      <c r="AZ1015" s="1084"/>
      <c r="BA1015" s="1084"/>
      <c r="BB1015" s="388" t="str">
        <f>IF(AK1015="","",VLOOKUP(AK1015,ﾃﾞｰﾀ一覧!$AH$4:$AR$66,9,FALSE))</f>
        <v/>
      </c>
      <c r="BF1015" s="1124"/>
      <c r="BG1015" s="1125"/>
      <c r="BH1015" s="1125"/>
    </row>
    <row r="1016" spans="2:60" ht="16.2" x14ac:dyDescent="0.2">
      <c r="B1016" s="1103"/>
      <c r="C1016" s="1104"/>
      <c r="D1016" s="1303"/>
      <c r="E1016" s="1304"/>
      <c r="F1016" s="1094" t="str">
        <f t="shared" si="93"/>
        <v/>
      </c>
      <c r="G1016" s="1095"/>
      <c r="H1016" s="1095"/>
      <c r="I1016" s="1095"/>
      <c r="J1016" s="1095"/>
      <c r="K1016" s="1095"/>
      <c r="L1016" s="1095"/>
      <c r="M1016" s="1095"/>
      <c r="N1016" s="1095"/>
      <c r="O1016" s="1095"/>
      <c r="P1016" s="1095"/>
      <c r="Q1016" s="1095"/>
      <c r="R1016" s="1095"/>
      <c r="S1016" s="1095"/>
      <c r="T1016" s="1095"/>
      <c r="U1016" s="1095"/>
      <c r="V1016" s="1095"/>
      <c r="W1016" s="1096"/>
      <c r="AA1016" s="1100"/>
      <c r="AB1016" s="1101"/>
      <c r="AC1016" s="1102"/>
      <c r="AD1016" s="1135"/>
      <c r="AE1016" s="1136"/>
      <c r="AF1016" s="1136"/>
      <c r="AG1016" s="1137"/>
      <c r="AH1016" s="1138"/>
      <c r="AI1016" s="1139"/>
      <c r="AJ1016" s="1140"/>
      <c r="AK1016" s="1132"/>
      <c r="AL1016" s="1133"/>
      <c r="AM1016" s="1133"/>
      <c r="AN1016" s="1133"/>
      <c r="AO1016" s="1133"/>
      <c r="AP1016" s="1134"/>
      <c r="AQ1016" s="642" t="str">
        <f>IF(AK1016="","",VLOOKUP(AK1016,ﾃﾞｰﾀ一覧!$AH$4:$AR$66,2,FALSE))</f>
        <v/>
      </c>
      <c r="AR1016" s="1084"/>
      <c r="AS1016" s="1084"/>
      <c r="AT1016" s="643" t="str">
        <f>IF(AK1016="","",VLOOKUP(AK1016,ﾃﾞｰﾀ一覧!$AH$4:$AR$66,3,FALSE))</f>
        <v/>
      </c>
      <c r="AU1016" s="644" t="str">
        <f>IF(AK1016="","",VLOOKUP(AK1016,ﾃﾞｰﾀ一覧!$AH$4:$AR$66,5,FALSE))</f>
        <v/>
      </c>
      <c r="AV1016" s="1084"/>
      <c r="AW1016" s="1084"/>
      <c r="AX1016" s="643" t="str">
        <f>IF(AK1016="","",VLOOKUP(AK1016,ﾃﾞｰﾀ一覧!$AH$4:$AR$66,6,FALSE))</f>
        <v/>
      </c>
      <c r="AY1016" s="649" t="str">
        <f>IF(AK1016="","",VLOOKUP(AK1016,ﾃﾞｰﾀ一覧!$AH$4:$AR$66,8,FALSE))</f>
        <v/>
      </c>
      <c r="AZ1016" s="1084"/>
      <c r="BA1016" s="1084"/>
      <c r="BB1016" s="388" t="str">
        <f>IF(AK1016="","",VLOOKUP(AK1016,ﾃﾞｰﾀ一覧!$AH$4:$AR$66,9,FALSE))</f>
        <v/>
      </c>
      <c r="BF1016" s="1124"/>
      <c r="BG1016" s="1125"/>
      <c r="BH1016" s="1125"/>
    </row>
    <row r="1017" spans="2:60" ht="16.2" x14ac:dyDescent="0.2">
      <c r="B1017" s="1103"/>
      <c r="C1017" s="1104"/>
      <c r="D1017" s="1303"/>
      <c r="E1017" s="1304"/>
      <c r="F1017" s="1094" t="str">
        <f t="shared" si="93"/>
        <v/>
      </c>
      <c r="G1017" s="1095"/>
      <c r="H1017" s="1095"/>
      <c r="I1017" s="1095"/>
      <c r="J1017" s="1095"/>
      <c r="K1017" s="1095"/>
      <c r="L1017" s="1095"/>
      <c r="M1017" s="1095"/>
      <c r="N1017" s="1095"/>
      <c r="O1017" s="1095"/>
      <c r="P1017" s="1095"/>
      <c r="Q1017" s="1095"/>
      <c r="R1017" s="1095"/>
      <c r="S1017" s="1095"/>
      <c r="T1017" s="1095"/>
      <c r="U1017" s="1095"/>
      <c r="V1017" s="1095"/>
      <c r="W1017" s="1096"/>
      <c r="AA1017" s="1100"/>
      <c r="AB1017" s="1101"/>
      <c r="AC1017" s="1102"/>
      <c r="AD1017" s="1135"/>
      <c r="AE1017" s="1136"/>
      <c r="AF1017" s="1136"/>
      <c r="AG1017" s="1137"/>
      <c r="AH1017" s="1138"/>
      <c r="AI1017" s="1139"/>
      <c r="AJ1017" s="1140"/>
      <c r="AK1017" s="1132"/>
      <c r="AL1017" s="1133"/>
      <c r="AM1017" s="1133"/>
      <c r="AN1017" s="1133"/>
      <c r="AO1017" s="1133"/>
      <c r="AP1017" s="1134"/>
      <c r="AQ1017" s="642" t="str">
        <f>IF(AK1017="","",VLOOKUP(AK1017,ﾃﾞｰﾀ一覧!$AH$4:$AR$66,2,FALSE))</f>
        <v/>
      </c>
      <c r="AR1017" s="1084"/>
      <c r="AS1017" s="1084"/>
      <c r="AT1017" s="643" t="str">
        <f>IF(AK1017="","",VLOOKUP(AK1017,ﾃﾞｰﾀ一覧!$AH$4:$AR$66,3,FALSE))</f>
        <v/>
      </c>
      <c r="AU1017" s="644" t="str">
        <f>IF(AK1017="","",VLOOKUP(AK1017,ﾃﾞｰﾀ一覧!$AH$4:$AR$66,5,FALSE))</f>
        <v/>
      </c>
      <c r="AV1017" s="1084"/>
      <c r="AW1017" s="1084"/>
      <c r="AX1017" s="643" t="str">
        <f>IF(AK1017="","",VLOOKUP(AK1017,ﾃﾞｰﾀ一覧!$AH$4:$AR$66,6,FALSE))</f>
        <v/>
      </c>
      <c r="AY1017" s="649" t="str">
        <f>IF(AK1017="","",VLOOKUP(AK1017,ﾃﾞｰﾀ一覧!$AH$4:$AR$66,8,FALSE))</f>
        <v/>
      </c>
      <c r="AZ1017" s="1084"/>
      <c r="BA1017" s="1084"/>
      <c r="BB1017" s="388" t="str">
        <f>IF(AK1017="","",VLOOKUP(AK1017,ﾃﾞｰﾀ一覧!$AH$4:$AR$66,9,FALSE))</f>
        <v/>
      </c>
      <c r="BF1017" s="1124"/>
      <c r="BG1017" s="1125"/>
      <c r="BH1017" s="1125"/>
    </row>
    <row r="1018" spans="2:60" ht="16.2" x14ac:dyDescent="0.2">
      <c r="B1018" s="1103"/>
      <c r="C1018" s="1104"/>
      <c r="D1018" s="1303"/>
      <c r="E1018" s="1304"/>
      <c r="F1018" s="1094" t="str">
        <f t="shared" si="93"/>
        <v/>
      </c>
      <c r="G1018" s="1095"/>
      <c r="H1018" s="1095"/>
      <c r="I1018" s="1095"/>
      <c r="J1018" s="1095"/>
      <c r="K1018" s="1095"/>
      <c r="L1018" s="1095"/>
      <c r="M1018" s="1095"/>
      <c r="N1018" s="1095"/>
      <c r="O1018" s="1095"/>
      <c r="P1018" s="1095"/>
      <c r="Q1018" s="1095"/>
      <c r="R1018" s="1095"/>
      <c r="S1018" s="1095"/>
      <c r="T1018" s="1095"/>
      <c r="U1018" s="1095"/>
      <c r="V1018" s="1095"/>
      <c r="W1018" s="1096"/>
      <c r="AA1018" s="1100"/>
      <c r="AB1018" s="1101"/>
      <c r="AC1018" s="1102"/>
      <c r="AD1018" s="1135"/>
      <c r="AE1018" s="1136"/>
      <c r="AF1018" s="1136"/>
      <c r="AG1018" s="1137"/>
      <c r="AH1018" s="1138"/>
      <c r="AI1018" s="1139"/>
      <c r="AJ1018" s="1140"/>
      <c r="AK1018" s="1132"/>
      <c r="AL1018" s="1133"/>
      <c r="AM1018" s="1133"/>
      <c r="AN1018" s="1133"/>
      <c r="AO1018" s="1133"/>
      <c r="AP1018" s="1134"/>
      <c r="AQ1018" s="642" t="str">
        <f>IF(AK1018="","",VLOOKUP(AK1018,ﾃﾞｰﾀ一覧!$AH$4:$AR$66,2,FALSE))</f>
        <v/>
      </c>
      <c r="AR1018" s="1084"/>
      <c r="AS1018" s="1084"/>
      <c r="AT1018" s="643" t="str">
        <f>IF(AK1018="","",VLOOKUP(AK1018,ﾃﾞｰﾀ一覧!$AH$4:$AR$66,3,FALSE))</f>
        <v/>
      </c>
      <c r="AU1018" s="644" t="str">
        <f>IF(AK1018="","",VLOOKUP(AK1018,ﾃﾞｰﾀ一覧!$AH$4:$AR$66,5,FALSE))</f>
        <v/>
      </c>
      <c r="AV1018" s="1084"/>
      <c r="AW1018" s="1084"/>
      <c r="AX1018" s="643" t="str">
        <f>IF(AK1018="","",VLOOKUP(AK1018,ﾃﾞｰﾀ一覧!$AH$4:$AR$66,6,FALSE))</f>
        <v/>
      </c>
      <c r="AY1018" s="649" t="str">
        <f>IF(AK1018="","",VLOOKUP(AK1018,ﾃﾞｰﾀ一覧!$AH$4:$AR$66,8,FALSE))</f>
        <v/>
      </c>
      <c r="AZ1018" s="1084"/>
      <c r="BA1018" s="1084"/>
      <c r="BB1018" s="388" t="str">
        <f>IF(AK1018="","",VLOOKUP(AK1018,ﾃﾞｰﾀ一覧!$AH$4:$AR$66,9,FALSE))</f>
        <v/>
      </c>
      <c r="BF1018" s="1124"/>
      <c r="BG1018" s="1125"/>
      <c r="BH1018" s="1125"/>
    </row>
    <row r="1019" spans="2:60" ht="16.2" x14ac:dyDescent="0.2">
      <c r="B1019" s="1103"/>
      <c r="C1019" s="1104"/>
      <c r="D1019" s="1303"/>
      <c r="E1019" s="1304"/>
      <c r="F1019" s="1094" t="str">
        <f t="shared" si="93"/>
        <v/>
      </c>
      <c r="G1019" s="1095"/>
      <c r="H1019" s="1095"/>
      <c r="I1019" s="1095"/>
      <c r="J1019" s="1095"/>
      <c r="K1019" s="1095"/>
      <c r="L1019" s="1095"/>
      <c r="M1019" s="1095"/>
      <c r="N1019" s="1095"/>
      <c r="O1019" s="1095"/>
      <c r="P1019" s="1095"/>
      <c r="Q1019" s="1095"/>
      <c r="R1019" s="1095"/>
      <c r="S1019" s="1095"/>
      <c r="T1019" s="1095"/>
      <c r="U1019" s="1095"/>
      <c r="V1019" s="1095"/>
      <c r="W1019" s="1096"/>
      <c r="AA1019" s="1100"/>
      <c r="AB1019" s="1101"/>
      <c r="AC1019" s="1102"/>
      <c r="AD1019" s="1135"/>
      <c r="AE1019" s="1136"/>
      <c r="AF1019" s="1136"/>
      <c r="AG1019" s="1137"/>
      <c r="AH1019" s="1138"/>
      <c r="AI1019" s="1139"/>
      <c r="AJ1019" s="1140"/>
      <c r="AK1019" s="1132"/>
      <c r="AL1019" s="1133"/>
      <c r="AM1019" s="1133"/>
      <c r="AN1019" s="1133"/>
      <c r="AO1019" s="1133"/>
      <c r="AP1019" s="1134"/>
      <c r="AQ1019" s="642" t="str">
        <f>IF(AK1019="","",VLOOKUP(AK1019,ﾃﾞｰﾀ一覧!$AH$4:$AR$66,2,FALSE))</f>
        <v/>
      </c>
      <c r="AR1019" s="1084"/>
      <c r="AS1019" s="1084"/>
      <c r="AT1019" s="643" t="str">
        <f>IF(AK1019="","",VLOOKUP(AK1019,ﾃﾞｰﾀ一覧!$AH$4:$AR$66,3,FALSE))</f>
        <v/>
      </c>
      <c r="AU1019" s="644" t="str">
        <f>IF(AK1019="","",VLOOKUP(AK1019,ﾃﾞｰﾀ一覧!$AH$4:$AR$66,5,FALSE))</f>
        <v/>
      </c>
      <c r="AV1019" s="1084"/>
      <c r="AW1019" s="1084"/>
      <c r="AX1019" s="643" t="str">
        <f>IF(AK1019="","",VLOOKUP(AK1019,ﾃﾞｰﾀ一覧!$AH$4:$AR$66,6,FALSE))</f>
        <v/>
      </c>
      <c r="AY1019" s="649" t="str">
        <f>IF(AK1019="","",VLOOKUP(AK1019,ﾃﾞｰﾀ一覧!$AH$4:$AR$66,8,FALSE))</f>
        <v/>
      </c>
      <c r="AZ1019" s="1084"/>
      <c r="BA1019" s="1084"/>
      <c r="BB1019" s="388" t="str">
        <f>IF(AK1019="","",VLOOKUP(AK1019,ﾃﾞｰﾀ一覧!$AH$4:$AR$66,9,FALSE))</f>
        <v/>
      </c>
      <c r="BF1019" s="1124"/>
      <c r="BG1019" s="1125"/>
      <c r="BH1019" s="1125"/>
    </row>
    <row r="1020" spans="2:60" ht="16.2" x14ac:dyDescent="0.2">
      <c r="B1020" s="1103"/>
      <c r="C1020" s="1104"/>
      <c r="D1020" s="1303"/>
      <c r="E1020" s="1304"/>
      <c r="F1020" s="1094" t="str">
        <f t="shared" si="93"/>
        <v/>
      </c>
      <c r="G1020" s="1095"/>
      <c r="H1020" s="1095"/>
      <c r="I1020" s="1095"/>
      <c r="J1020" s="1095"/>
      <c r="K1020" s="1095"/>
      <c r="L1020" s="1095"/>
      <c r="M1020" s="1095"/>
      <c r="N1020" s="1095"/>
      <c r="O1020" s="1095"/>
      <c r="P1020" s="1095"/>
      <c r="Q1020" s="1095"/>
      <c r="R1020" s="1095"/>
      <c r="S1020" s="1095"/>
      <c r="T1020" s="1095"/>
      <c r="U1020" s="1095"/>
      <c r="V1020" s="1095"/>
      <c r="W1020" s="1096"/>
      <c r="AA1020" s="1100"/>
      <c r="AB1020" s="1101"/>
      <c r="AC1020" s="1102"/>
      <c r="AD1020" s="1135"/>
      <c r="AE1020" s="1136"/>
      <c r="AF1020" s="1136"/>
      <c r="AG1020" s="1137"/>
      <c r="AH1020" s="1138"/>
      <c r="AI1020" s="1139"/>
      <c r="AJ1020" s="1140"/>
      <c r="AK1020" s="1132"/>
      <c r="AL1020" s="1133"/>
      <c r="AM1020" s="1133"/>
      <c r="AN1020" s="1133"/>
      <c r="AO1020" s="1133"/>
      <c r="AP1020" s="1134"/>
      <c r="AQ1020" s="642" t="str">
        <f>IF(AK1020="","",VLOOKUP(AK1020,ﾃﾞｰﾀ一覧!$AH$4:$AR$66,2,FALSE))</f>
        <v/>
      </c>
      <c r="AR1020" s="1084"/>
      <c r="AS1020" s="1084"/>
      <c r="AT1020" s="643" t="str">
        <f>IF(AK1020="","",VLOOKUP(AK1020,ﾃﾞｰﾀ一覧!$AH$4:$AR$66,3,FALSE))</f>
        <v/>
      </c>
      <c r="AU1020" s="644" t="str">
        <f>IF(AK1020="","",VLOOKUP(AK1020,ﾃﾞｰﾀ一覧!$AH$4:$AR$66,5,FALSE))</f>
        <v/>
      </c>
      <c r="AV1020" s="1084"/>
      <c r="AW1020" s="1084"/>
      <c r="AX1020" s="643" t="str">
        <f>IF(AK1020="","",VLOOKUP(AK1020,ﾃﾞｰﾀ一覧!$AH$4:$AR$66,6,FALSE))</f>
        <v/>
      </c>
      <c r="AY1020" s="649" t="str">
        <f>IF(AK1020="","",VLOOKUP(AK1020,ﾃﾞｰﾀ一覧!$AH$4:$AR$66,8,FALSE))</f>
        <v/>
      </c>
      <c r="AZ1020" s="1084"/>
      <c r="BA1020" s="1084"/>
      <c r="BB1020" s="388" t="str">
        <f>IF(AK1020="","",VLOOKUP(AK1020,ﾃﾞｰﾀ一覧!$AH$4:$AR$66,9,FALSE))</f>
        <v/>
      </c>
      <c r="BF1020" s="1124"/>
      <c r="BG1020" s="1125"/>
      <c r="BH1020" s="1125"/>
    </row>
    <row r="1021" spans="2:60" ht="16.2" x14ac:dyDescent="0.2">
      <c r="B1021" s="1103"/>
      <c r="C1021" s="1104"/>
      <c r="D1021" s="1303"/>
      <c r="E1021" s="1304"/>
      <c r="F1021" s="1094" t="str">
        <f t="shared" si="93"/>
        <v/>
      </c>
      <c r="G1021" s="1095"/>
      <c r="H1021" s="1095"/>
      <c r="I1021" s="1095"/>
      <c r="J1021" s="1095"/>
      <c r="K1021" s="1095"/>
      <c r="L1021" s="1095"/>
      <c r="M1021" s="1095"/>
      <c r="N1021" s="1095"/>
      <c r="O1021" s="1095"/>
      <c r="P1021" s="1095"/>
      <c r="Q1021" s="1095"/>
      <c r="R1021" s="1095"/>
      <c r="S1021" s="1095"/>
      <c r="T1021" s="1095"/>
      <c r="U1021" s="1095"/>
      <c r="V1021" s="1095"/>
      <c r="W1021" s="1096"/>
      <c r="AA1021" s="1100"/>
      <c r="AB1021" s="1101"/>
      <c r="AC1021" s="1102"/>
      <c r="AD1021" s="1135"/>
      <c r="AE1021" s="1136"/>
      <c r="AF1021" s="1136"/>
      <c r="AG1021" s="1137"/>
      <c r="AH1021" s="1138"/>
      <c r="AI1021" s="1139"/>
      <c r="AJ1021" s="1140"/>
      <c r="AK1021" s="1132"/>
      <c r="AL1021" s="1133"/>
      <c r="AM1021" s="1133"/>
      <c r="AN1021" s="1133"/>
      <c r="AO1021" s="1133"/>
      <c r="AP1021" s="1134"/>
      <c r="AQ1021" s="642" t="str">
        <f>IF(AK1021="","",VLOOKUP(AK1021,ﾃﾞｰﾀ一覧!$AH$4:$AR$66,2,FALSE))</f>
        <v/>
      </c>
      <c r="AR1021" s="1084"/>
      <c r="AS1021" s="1084"/>
      <c r="AT1021" s="643" t="str">
        <f>IF(AK1021="","",VLOOKUP(AK1021,ﾃﾞｰﾀ一覧!$AH$4:$AR$66,3,FALSE))</f>
        <v/>
      </c>
      <c r="AU1021" s="644" t="str">
        <f>IF(AK1021="","",VLOOKUP(AK1021,ﾃﾞｰﾀ一覧!$AH$4:$AR$66,5,FALSE))</f>
        <v/>
      </c>
      <c r="AV1021" s="1084"/>
      <c r="AW1021" s="1084"/>
      <c r="AX1021" s="643" t="str">
        <f>IF(AK1021="","",VLOOKUP(AK1021,ﾃﾞｰﾀ一覧!$AH$4:$AR$66,6,FALSE))</f>
        <v/>
      </c>
      <c r="AY1021" s="649" t="str">
        <f>IF(AK1021="","",VLOOKUP(AK1021,ﾃﾞｰﾀ一覧!$AH$4:$AR$66,8,FALSE))</f>
        <v/>
      </c>
      <c r="AZ1021" s="1084"/>
      <c r="BA1021" s="1084"/>
      <c r="BB1021" s="388" t="str">
        <f>IF(AK1021="","",VLOOKUP(AK1021,ﾃﾞｰﾀ一覧!$AH$4:$AR$66,9,FALSE))</f>
        <v/>
      </c>
      <c r="BF1021" s="1124"/>
      <c r="BG1021" s="1125"/>
      <c r="BH1021" s="1125"/>
    </row>
    <row r="1022" spans="2:60" ht="16.2" x14ac:dyDescent="0.2">
      <c r="B1022" s="1103"/>
      <c r="C1022" s="1104"/>
      <c r="D1022" s="1303"/>
      <c r="E1022" s="1304"/>
      <c r="F1022" s="1094" t="str">
        <f t="shared" si="93"/>
        <v/>
      </c>
      <c r="G1022" s="1095"/>
      <c r="H1022" s="1095"/>
      <c r="I1022" s="1095"/>
      <c r="J1022" s="1095"/>
      <c r="K1022" s="1095"/>
      <c r="L1022" s="1095"/>
      <c r="M1022" s="1095"/>
      <c r="N1022" s="1095"/>
      <c r="O1022" s="1095"/>
      <c r="P1022" s="1095"/>
      <c r="Q1022" s="1095"/>
      <c r="R1022" s="1095"/>
      <c r="S1022" s="1095"/>
      <c r="T1022" s="1095"/>
      <c r="U1022" s="1095"/>
      <c r="V1022" s="1095"/>
      <c r="W1022" s="1096"/>
      <c r="AA1022" s="1100"/>
      <c r="AB1022" s="1101"/>
      <c r="AC1022" s="1102"/>
      <c r="AD1022" s="1135"/>
      <c r="AE1022" s="1136"/>
      <c r="AF1022" s="1136"/>
      <c r="AG1022" s="1137"/>
      <c r="AH1022" s="1138"/>
      <c r="AI1022" s="1139"/>
      <c r="AJ1022" s="1140"/>
      <c r="AK1022" s="1132"/>
      <c r="AL1022" s="1133"/>
      <c r="AM1022" s="1133"/>
      <c r="AN1022" s="1133"/>
      <c r="AO1022" s="1133"/>
      <c r="AP1022" s="1134"/>
      <c r="AQ1022" s="642" t="str">
        <f>IF(AK1022="","",VLOOKUP(AK1022,ﾃﾞｰﾀ一覧!$AH$4:$AR$66,2,FALSE))</f>
        <v/>
      </c>
      <c r="AR1022" s="1084"/>
      <c r="AS1022" s="1084"/>
      <c r="AT1022" s="643" t="str">
        <f>IF(AK1022="","",VLOOKUP(AK1022,ﾃﾞｰﾀ一覧!$AH$4:$AR$66,3,FALSE))</f>
        <v/>
      </c>
      <c r="AU1022" s="644" t="str">
        <f>IF(AK1022="","",VLOOKUP(AK1022,ﾃﾞｰﾀ一覧!$AH$4:$AR$66,5,FALSE))</f>
        <v/>
      </c>
      <c r="AV1022" s="1084"/>
      <c r="AW1022" s="1084"/>
      <c r="AX1022" s="643" t="str">
        <f>IF(AK1022="","",VLOOKUP(AK1022,ﾃﾞｰﾀ一覧!$AH$4:$AR$66,6,FALSE))</f>
        <v/>
      </c>
      <c r="AY1022" s="649" t="str">
        <f>IF(AK1022="","",VLOOKUP(AK1022,ﾃﾞｰﾀ一覧!$AH$4:$AR$66,8,FALSE))</f>
        <v/>
      </c>
      <c r="AZ1022" s="1084"/>
      <c r="BA1022" s="1084"/>
      <c r="BB1022" s="388" t="str">
        <f>IF(AK1022="","",VLOOKUP(AK1022,ﾃﾞｰﾀ一覧!$AH$4:$AR$66,9,FALSE))</f>
        <v/>
      </c>
      <c r="BF1022" s="1124"/>
      <c r="BG1022" s="1125"/>
      <c r="BH1022" s="1125"/>
    </row>
    <row r="1023" spans="2:60" ht="16.2" x14ac:dyDescent="0.2">
      <c r="B1023" s="1103"/>
      <c r="C1023" s="1104"/>
      <c r="D1023" s="1303"/>
      <c r="E1023" s="1304"/>
      <c r="F1023" s="1094" t="str">
        <f t="shared" si="93"/>
        <v/>
      </c>
      <c r="G1023" s="1095"/>
      <c r="H1023" s="1095"/>
      <c r="I1023" s="1095"/>
      <c r="J1023" s="1095"/>
      <c r="K1023" s="1095"/>
      <c r="L1023" s="1095"/>
      <c r="M1023" s="1095"/>
      <c r="N1023" s="1095"/>
      <c r="O1023" s="1095"/>
      <c r="P1023" s="1095"/>
      <c r="Q1023" s="1095"/>
      <c r="R1023" s="1095"/>
      <c r="S1023" s="1095"/>
      <c r="T1023" s="1095"/>
      <c r="U1023" s="1095"/>
      <c r="V1023" s="1095"/>
      <c r="W1023" s="1096"/>
      <c r="AA1023" s="1100"/>
      <c r="AB1023" s="1101"/>
      <c r="AC1023" s="1102"/>
      <c r="AD1023" s="1135"/>
      <c r="AE1023" s="1136"/>
      <c r="AF1023" s="1136"/>
      <c r="AG1023" s="1137"/>
      <c r="AH1023" s="1138"/>
      <c r="AI1023" s="1139"/>
      <c r="AJ1023" s="1140"/>
      <c r="AK1023" s="1132"/>
      <c r="AL1023" s="1133"/>
      <c r="AM1023" s="1133"/>
      <c r="AN1023" s="1133"/>
      <c r="AO1023" s="1133"/>
      <c r="AP1023" s="1134"/>
      <c r="AQ1023" s="642" t="str">
        <f>IF(AK1023="","",VLOOKUP(AK1023,ﾃﾞｰﾀ一覧!$AH$4:$AR$66,2,FALSE))</f>
        <v/>
      </c>
      <c r="AR1023" s="1084"/>
      <c r="AS1023" s="1084"/>
      <c r="AT1023" s="643" t="str">
        <f>IF(AK1023="","",VLOOKUP(AK1023,ﾃﾞｰﾀ一覧!$AH$4:$AR$66,3,FALSE))</f>
        <v/>
      </c>
      <c r="AU1023" s="644" t="str">
        <f>IF(AK1023="","",VLOOKUP(AK1023,ﾃﾞｰﾀ一覧!$AH$4:$AR$66,5,FALSE))</f>
        <v/>
      </c>
      <c r="AV1023" s="1084"/>
      <c r="AW1023" s="1084"/>
      <c r="AX1023" s="643" t="str">
        <f>IF(AK1023="","",VLOOKUP(AK1023,ﾃﾞｰﾀ一覧!$AH$4:$AR$66,6,FALSE))</f>
        <v/>
      </c>
      <c r="AY1023" s="649" t="str">
        <f>IF(AK1023="","",VLOOKUP(AK1023,ﾃﾞｰﾀ一覧!$AH$4:$AR$66,8,FALSE))</f>
        <v/>
      </c>
      <c r="AZ1023" s="1084"/>
      <c r="BA1023" s="1084"/>
      <c r="BB1023" s="388" t="str">
        <f>IF(AK1023="","",VLOOKUP(AK1023,ﾃﾞｰﾀ一覧!$AH$4:$AR$66,9,FALSE))</f>
        <v/>
      </c>
      <c r="BF1023" s="1124"/>
      <c r="BG1023" s="1125"/>
      <c r="BH1023" s="1125"/>
    </row>
    <row r="1024" spans="2:60" ht="16.2" x14ac:dyDescent="0.2">
      <c r="B1024" s="1103"/>
      <c r="C1024" s="1104"/>
      <c r="D1024" s="1303"/>
      <c r="E1024" s="1304"/>
      <c r="F1024" s="1094" t="str">
        <f t="shared" si="93"/>
        <v/>
      </c>
      <c r="G1024" s="1095"/>
      <c r="H1024" s="1095"/>
      <c r="I1024" s="1095"/>
      <c r="J1024" s="1095"/>
      <c r="K1024" s="1095"/>
      <c r="L1024" s="1095"/>
      <c r="M1024" s="1095"/>
      <c r="N1024" s="1095"/>
      <c r="O1024" s="1095"/>
      <c r="P1024" s="1095"/>
      <c r="Q1024" s="1095"/>
      <c r="R1024" s="1095"/>
      <c r="S1024" s="1095"/>
      <c r="T1024" s="1095"/>
      <c r="U1024" s="1095"/>
      <c r="V1024" s="1095"/>
      <c r="W1024" s="1096"/>
      <c r="AA1024" s="1100"/>
      <c r="AB1024" s="1101"/>
      <c r="AC1024" s="1102"/>
      <c r="AD1024" s="1135"/>
      <c r="AE1024" s="1136"/>
      <c r="AF1024" s="1136"/>
      <c r="AG1024" s="1137"/>
      <c r="AH1024" s="1138"/>
      <c r="AI1024" s="1139"/>
      <c r="AJ1024" s="1140"/>
      <c r="AK1024" s="1132"/>
      <c r="AL1024" s="1133"/>
      <c r="AM1024" s="1133"/>
      <c r="AN1024" s="1133"/>
      <c r="AO1024" s="1133"/>
      <c r="AP1024" s="1134"/>
      <c r="AQ1024" s="642" t="str">
        <f>IF(AK1024="","",VLOOKUP(AK1024,ﾃﾞｰﾀ一覧!$AH$4:$AR$66,2,FALSE))</f>
        <v/>
      </c>
      <c r="AR1024" s="1084"/>
      <c r="AS1024" s="1084"/>
      <c r="AT1024" s="643" t="str">
        <f>IF(AK1024="","",VLOOKUP(AK1024,ﾃﾞｰﾀ一覧!$AH$4:$AR$66,3,FALSE))</f>
        <v/>
      </c>
      <c r="AU1024" s="644" t="str">
        <f>IF(AK1024="","",VLOOKUP(AK1024,ﾃﾞｰﾀ一覧!$AH$4:$AR$66,5,FALSE))</f>
        <v/>
      </c>
      <c r="AV1024" s="1084"/>
      <c r="AW1024" s="1084"/>
      <c r="AX1024" s="643" t="str">
        <f>IF(AK1024="","",VLOOKUP(AK1024,ﾃﾞｰﾀ一覧!$AH$4:$AR$66,6,FALSE))</f>
        <v/>
      </c>
      <c r="AY1024" s="649" t="str">
        <f>IF(AK1024="","",VLOOKUP(AK1024,ﾃﾞｰﾀ一覧!$AH$4:$AR$66,8,FALSE))</f>
        <v/>
      </c>
      <c r="AZ1024" s="1084"/>
      <c r="BA1024" s="1084"/>
      <c r="BB1024" s="388" t="str">
        <f>IF(AK1024="","",VLOOKUP(AK1024,ﾃﾞｰﾀ一覧!$AH$4:$AR$66,9,FALSE))</f>
        <v/>
      </c>
      <c r="BF1024" s="1124"/>
      <c r="BG1024" s="1125"/>
      <c r="BH1024" s="1125"/>
    </row>
    <row r="1025" spans="2:60" ht="16.2" x14ac:dyDescent="0.2">
      <c r="B1025" s="1103"/>
      <c r="C1025" s="1104"/>
      <c r="D1025" s="1303"/>
      <c r="E1025" s="1304"/>
      <c r="F1025" s="1094" t="str">
        <f t="shared" si="93"/>
        <v/>
      </c>
      <c r="G1025" s="1095"/>
      <c r="H1025" s="1095"/>
      <c r="I1025" s="1095"/>
      <c r="J1025" s="1095"/>
      <c r="K1025" s="1095"/>
      <c r="L1025" s="1095"/>
      <c r="M1025" s="1095"/>
      <c r="N1025" s="1095"/>
      <c r="O1025" s="1095"/>
      <c r="P1025" s="1095"/>
      <c r="Q1025" s="1095"/>
      <c r="R1025" s="1095"/>
      <c r="S1025" s="1095"/>
      <c r="T1025" s="1095"/>
      <c r="U1025" s="1095"/>
      <c r="V1025" s="1095"/>
      <c r="W1025" s="1096"/>
      <c r="AA1025" s="1100"/>
      <c r="AB1025" s="1101"/>
      <c r="AC1025" s="1102"/>
      <c r="AD1025" s="1135"/>
      <c r="AE1025" s="1136"/>
      <c r="AF1025" s="1136"/>
      <c r="AG1025" s="1137"/>
      <c r="AH1025" s="1138"/>
      <c r="AI1025" s="1139"/>
      <c r="AJ1025" s="1140"/>
      <c r="AK1025" s="1132"/>
      <c r="AL1025" s="1133"/>
      <c r="AM1025" s="1133"/>
      <c r="AN1025" s="1133"/>
      <c r="AO1025" s="1133"/>
      <c r="AP1025" s="1134"/>
      <c r="AQ1025" s="642" t="str">
        <f>IF(AK1025="","",VLOOKUP(AK1025,ﾃﾞｰﾀ一覧!$AH$4:$AR$66,2,FALSE))</f>
        <v/>
      </c>
      <c r="AR1025" s="1084"/>
      <c r="AS1025" s="1084"/>
      <c r="AT1025" s="643" t="str">
        <f>IF(AK1025="","",VLOOKUP(AK1025,ﾃﾞｰﾀ一覧!$AH$4:$AR$66,3,FALSE))</f>
        <v/>
      </c>
      <c r="AU1025" s="644" t="str">
        <f>IF(AK1025="","",VLOOKUP(AK1025,ﾃﾞｰﾀ一覧!$AH$4:$AR$66,5,FALSE))</f>
        <v/>
      </c>
      <c r="AV1025" s="1084"/>
      <c r="AW1025" s="1084"/>
      <c r="AX1025" s="643" t="str">
        <f>IF(AK1025="","",VLOOKUP(AK1025,ﾃﾞｰﾀ一覧!$AH$4:$AR$66,6,FALSE))</f>
        <v/>
      </c>
      <c r="AY1025" s="649" t="str">
        <f>IF(AK1025="","",VLOOKUP(AK1025,ﾃﾞｰﾀ一覧!$AH$4:$AR$66,8,FALSE))</f>
        <v/>
      </c>
      <c r="AZ1025" s="1084"/>
      <c r="BA1025" s="1084"/>
      <c r="BB1025" s="388" t="str">
        <f>IF(AK1025="","",VLOOKUP(AK1025,ﾃﾞｰﾀ一覧!$AH$4:$AR$66,9,FALSE))</f>
        <v/>
      </c>
      <c r="BF1025" s="1124"/>
      <c r="BG1025" s="1125"/>
      <c r="BH1025" s="1125"/>
    </row>
    <row r="1026" spans="2:60" ht="16.2" x14ac:dyDescent="0.2">
      <c r="B1026" s="1103"/>
      <c r="C1026" s="1104"/>
      <c r="D1026" s="1303"/>
      <c r="E1026" s="1304"/>
      <c r="F1026" s="1094" t="str">
        <f t="shared" si="93"/>
        <v/>
      </c>
      <c r="G1026" s="1095"/>
      <c r="H1026" s="1095"/>
      <c r="I1026" s="1095"/>
      <c r="J1026" s="1095"/>
      <c r="K1026" s="1095"/>
      <c r="L1026" s="1095"/>
      <c r="M1026" s="1095"/>
      <c r="N1026" s="1095"/>
      <c r="O1026" s="1095"/>
      <c r="P1026" s="1095"/>
      <c r="Q1026" s="1095"/>
      <c r="R1026" s="1095"/>
      <c r="S1026" s="1095"/>
      <c r="T1026" s="1095"/>
      <c r="U1026" s="1095"/>
      <c r="V1026" s="1095"/>
      <c r="W1026" s="1096"/>
      <c r="AA1026" s="1100"/>
      <c r="AB1026" s="1101"/>
      <c r="AC1026" s="1102"/>
      <c r="AD1026" s="1135"/>
      <c r="AE1026" s="1136"/>
      <c r="AF1026" s="1136"/>
      <c r="AG1026" s="1137"/>
      <c r="AH1026" s="1138"/>
      <c r="AI1026" s="1139"/>
      <c r="AJ1026" s="1140"/>
      <c r="AK1026" s="1132"/>
      <c r="AL1026" s="1133"/>
      <c r="AM1026" s="1133"/>
      <c r="AN1026" s="1133"/>
      <c r="AO1026" s="1133"/>
      <c r="AP1026" s="1134"/>
      <c r="AQ1026" s="642" t="str">
        <f>IF(AK1026="","",VLOOKUP(AK1026,ﾃﾞｰﾀ一覧!$AH$4:$AR$66,2,FALSE))</f>
        <v/>
      </c>
      <c r="AR1026" s="1084"/>
      <c r="AS1026" s="1084"/>
      <c r="AT1026" s="643" t="str">
        <f>IF(AK1026="","",VLOOKUP(AK1026,ﾃﾞｰﾀ一覧!$AH$4:$AR$66,3,FALSE))</f>
        <v/>
      </c>
      <c r="AU1026" s="644" t="str">
        <f>IF(AK1026="","",VLOOKUP(AK1026,ﾃﾞｰﾀ一覧!$AH$4:$AR$66,5,FALSE))</f>
        <v/>
      </c>
      <c r="AV1026" s="1084"/>
      <c r="AW1026" s="1084"/>
      <c r="AX1026" s="643" t="str">
        <f>IF(AK1026="","",VLOOKUP(AK1026,ﾃﾞｰﾀ一覧!$AH$4:$AR$66,6,FALSE))</f>
        <v/>
      </c>
      <c r="AY1026" s="649" t="str">
        <f>IF(AK1026="","",VLOOKUP(AK1026,ﾃﾞｰﾀ一覧!$AH$4:$AR$66,8,FALSE))</f>
        <v/>
      </c>
      <c r="AZ1026" s="1084"/>
      <c r="BA1026" s="1084"/>
      <c r="BB1026" s="388" t="str">
        <f>IF(AK1026="","",VLOOKUP(AK1026,ﾃﾞｰﾀ一覧!$AH$4:$AR$66,9,FALSE))</f>
        <v/>
      </c>
      <c r="BF1026" s="1124"/>
      <c r="BG1026" s="1125"/>
      <c r="BH1026" s="1125"/>
    </row>
    <row r="1027" spans="2:60" ht="16.2" x14ac:dyDescent="0.2">
      <c r="B1027" s="1103"/>
      <c r="C1027" s="1104"/>
      <c r="D1027" s="1303"/>
      <c r="E1027" s="1304"/>
      <c r="F1027" s="1094" t="str">
        <f t="shared" si="93"/>
        <v/>
      </c>
      <c r="G1027" s="1095"/>
      <c r="H1027" s="1095"/>
      <c r="I1027" s="1095"/>
      <c r="J1027" s="1095"/>
      <c r="K1027" s="1095"/>
      <c r="L1027" s="1095"/>
      <c r="M1027" s="1095"/>
      <c r="N1027" s="1095"/>
      <c r="O1027" s="1095"/>
      <c r="P1027" s="1095"/>
      <c r="Q1027" s="1095"/>
      <c r="R1027" s="1095"/>
      <c r="S1027" s="1095"/>
      <c r="T1027" s="1095"/>
      <c r="U1027" s="1095"/>
      <c r="V1027" s="1095"/>
      <c r="W1027" s="1096"/>
      <c r="AA1027" s="1100"/>
      <c r="AB1027" s="1101"/>
      <c r="AC1027" s="1102"/>
      <c r="AD1027" s="1135"/>
      <c r="AE1027" s="1136"/>
      <c r="AF1027" s="1136"/>
      <c r="AG1027" s="1137"/>
      <c r="AH1027" s="1138"/>
      <c r="AI1027" s="1139"/>
      <c r="AJ1027" s="1140"/>
      <c r="AK1027" s="1132"/>
      <c r="AL1027" s="1133"/>
      <c r="AM1027" s="1133"/>
      <c r="AN1027" s="1133"/>
      <c r="AO1027" s="1133"/>
      <c r="AP1027" s="1134"/>
      <c r="AQ1027" s="642" t="str">
        <f>IF(AK1027="","",VLOOKUP(AK1027,ﾃﾞｰﾀ一覧!$AH$4:$AR$66,2,FALSE))</f>
        <v/>
      </c>
      <c r="AR1027" s="1084"/>
      <c r="AS1027" s="1084"/>
      <c r="AT1027" s="643" t="str">
        <f>IF(AK1027="","",VLOOKUP(AK1027,ﾃﾞｰﾀ一覧!$AH$4:$AR$66,3,FALSE))</f>
        <v/>
      </c>
      <c r="AU1027" s="644" t="str">
        <f>IF(AK1027="","",VLOOKUP(AK1027,ﾃﾞｰﾀ一覧!$AH$4:$AR$66,5,FALSE))</f>
        <v/>
      </c>
      <c r="AV1027" s="1084"/>
      <c r="AW1027" s="1084"/>
      <c r="AX1027" s="643" t="str">
        <f>IF(AK1027="","",VLOOKUP(AK1027,ﾃﾞｰﾀ一覧!$AH$4:$AR$66,6,FALSE))</f>
        <v/>
      </c>
      <c r="AY1027" s="649" t="str">
        <f>IF(AK1027="","",VLOOKUP(AK1027,ﾃﾞｰﾀ一覧!$AH$4:$AR$66,8,FALSE))</f>
        <v/>
      </c>
      <c r="AZ1027" s="1084"/>
      <c r="BA1027" s="1084"/>
      <c r="BB1027" s="388" t="str">
        <f>IF(AK1027="","",VLOOKUP(AK1027,ﾃﾞｰﾀ一覧!$AH$4:$AR$66,9,FALSE))</f>
        <v/>
      </c>
      <c r="BF1027" s="1124"/>
      <c r="BG1027" s="1125"/>
      <c r="BH1027" s="1125"/>
    </row>
    <row r="1028" spans="2:60" ht="16.2" x14ac:dyDescent="0.2">
      <c r="B1028" s="1103"/>
      <c r="C1028" s="1104"/>
      <c r="D1028" s="1303"/>
      <c r="E1028" s="1304"/>
      <c r="F1028" s="1094" t="str">
        <f t="shared" si="93"/>
        <v/>
      </c>
      <c r="G1028" s="1095"/>
      <c r="H1028" s="1095"/>
      <c r="I1028" s="1095"/>
      <c r="J1028" s="1095"/>
      <c r="K1028" s="1095"/>
      <c r="L1028" s="1095"/>
      <c r="M1028" s="1095"/>
      <c r="N1028" s="1095"/>
      <c r="O1028" s="1095"/>
      <c r="P1028" s="1095"/>
      <c r="Q1028" s="1095"/>
      <c r="R1028" s="1095"/>
      <c r="S1028" s="1095"/>
      <c r="T1028" s="1095"/>
      <c r="U1028" s="1095"/>
      <c r="V1028" s="1095"/>
      <c r="W1028" s="1096"/>
      <c r="AA1028" s="1100"/>
      <c r="AB1028" s="1101"/>
      <c r="AC1028" s="1102"/>
      <c r="AD1028" s="1135"/>
      <c r="AE1028" s="1136"/>
      <c r="AF1028" s="1136"/>
      <c r="AG1028" s="1137"/>
      <c r="AH1028" s="1138"/>
      <c r="AI1028" s="1139"/>
      <c r="AJ1028" s="1140"/>
      <c r="AK1028" s="1132"/>
      <c r="AL1028" s="1133"/>
      <c r="AM1028" s="1133"/>
      <c r="AN1028" s="1133"/>
      <c r="AO1028" s="1133"/>
      <c r="AP1028" s="1134"/>
      <c r="AQ1028" s="642" t="str">
        <f>IF(AK1028="","",VLOOKUP(AK1028,ﾃﾞｰﾀ一覧!$AH$4:$AR$66,2,FALSE))</f>
        <v/>
      </c>
      <c r="AR1028" s="1084"/>
      <c r="AS1028" s="1084"/>
      <c r="AT1028" s="643" t="str">
        <f>IF(AK1028="","",VLOOKUP(AK1028,ﾃﾞｰﾀ一覧!$AH$4:$AR$66,3,FALSE))</f>
        <v/>
      </c>
      <c r="AU1028" s="644" t="str">
        <f>IF(AK1028="","",VLOOKUP(AK1028,ﾃﾞｰﾀ一覧!$AH$4:$AR$66,5,FALSE))</f>
        <v/>
      </c>
      <c r="AV1028" s="1084"/>
      <c r="AW1028" s="1084"/>
      <c r="AX1028" s="643" t="str">
        <f>IF(AK1028="","",VLOOKUP(AK1028,ﾃﾞｰﾀ一覧!$AH$4:$AR$66,6,FALSE))</f>
        <v/>
      </c>
      <c r="AY1028" s="649" t="str">
        <f>IF(AK1028="","",VLOOKUP(AK1028,ﾃﾞｰﾀ一覧!$AH$4:$AR$66,8,FALSE))</f>
        <v/>
      </c>
      <c r="AZ1028" s="1084"/>
      <c r="BA1028" s="1084"/>
      <c r="BB1028" s="388" t="str">
        <f>IF(AK1028="","",VLOOKUP(AK1028,ﾃﾞｰﾀ一覧!$AH$4:$AR$66,9,FALSE))</f>
        <v/>
      </c>
      <c r="BF1028" s="1124"/>
      <c r="BG1028" s="1125"/>
      <c r="BH1028" s="1125"/>
    </row>
    <row r="1029" spans="2:60" ht="16.2" x14ac:dyDescent="0.2">
      <c r="B1029" s="1103"/>
      <c r="C1029" s="1104"/>
      <c r="D1029" s="1303"/>
      <c r="E1029" s="1304"/>
      <c r="F1029" s="1094" t="str">
        <f t="shared" si="93"/>
        <v/>
      </c>
      <c r="G1029" s="1095"/>
      <c r="H1029" s="1095"/>
      <c r="I1029" s="1095"/>
      <c r="J1029" s="1095"/>
      <c r="K1029" s="1095"/>
      <c r="L1029" s="1095"/>
      <c r="M1029" s="1095"/>
      <c r="N1029" s="1095"/>
      <c r="O1029" s="1095"/>
      <c r="P1029" s="1095"/>
      <c r="Q1029" s="1095"/>
      <c r="R1029" s="1095"/>
      <c r="S1029" s="1095"/>
      <c r="T1029" s="1095"/>
      <c r="U1029" s="1095"/>
      <c r="V1029" s="1095"/>
      <c r="W1029" s="1096"/>
      <c r="AA1029" s="1100"/>
      <c r="AB1029" s="1101"/>
      <c r="AC1029" s="1102"/>
      <c r="AD1029" s="1135"/>
      <c r="AE1029" s="1136"/>
      <c r="AF1029" s="1136"/>
      <c r="AG1029" s="1137"/>
      <c r="AH1029" s="1138"/>
      <c r="AI1029" s="1139"/>
      <c r="AJ1029" s="1140"/>
      <c r="AK1029" s="1132"/>
      <c r="AL1029" s="1133"/>
      <c r="AM1029" s="1133"/>
      <c r="AN1029" s="1133"/>
      <c r="AO1029" s="1133"/>
      <c r="AP1029" s="1134"/>
      <c r="AQ1029" s="642" t="str">
        <f>IF(AK1029="","",VLOOKUP(AK1029,ﾃﾞｰﾀ一覧!$AH$4:$AR$66,2,FALSE))</f>
        <v/>
      </c>
      <c r="AR1029" s="1084"/>
      <c r="AS1029" s="1084"/>
      <c r="AT1029" s="643" t="str">
        <f>IF(AK1029="","",VLOOKUP(AK1029,ﾃﾞｰﾀ一覧!$AH$4:$AR$66,3,FALSE))</f>
        <v/>
      </c>
      <c r="AU1029" s="644" t="str">
        <f>IF(AK1029="","",VLOOKUP(AK1029,ﾃﾞｰﾀ一覧!$AH$4:$AR$66,5,FALSE))</f>
        <v/>
      </c>
      <c r="AV1029" s="1084"/>
      <c r="AW1029" s="1084"/>
      <c r="AX1029" s="643" t="str">
        <f>IF(AK1029="","",VLOOKUP(AK1029,ﾃﾞｰﾀ一覧!$AH$4:$AR$66,6,FALSE))</f>
        <v/>
      </c>
      <c r="AY1029" s="649" t="str">
        <f>IF(AK1029="","",VLOOKUP(AK1029,ﾃﾞｰﾀ一覧!$AH$4:$AR$66,8,FALSE))</f>
        <v/>
      </c>
      <c r="AZ1029" s="1084"/>
      <c r="BA1029" s="1084"/>
      <c r="BB1029" s="388" t="str">
        <f>IF(AK1029="","",VLOOKUP(AK1029,ﾃﾞｰﾀ一覧!$AH$4:$AR$66,9,FALSE))</f>
        <v/>
      </c>
      <c r="BF1029" s="1124"/>
      <c r="BG1029" s="1125"/>
      <c r="BH1029" s="1125"/>
    </row>
    <row r="1030" spans="2:60" ht="16.2" x14ac:dyDescent="0.2">
      <c r="B1030" s="1103"/>
      <c r="C1030" s="1104"/>
      <c r="D1030" s="1303"/>
      <c r="E1030" s="1304"/>
      <c r="F1030" s="1094" t="str">
        <f t="shared" si="93"/>
        <v/>
      </c>
      <c r="G1030" s="1095"/>
      <c r="H1030" s="1095"/>
      <c r="I1030" s="1095"/>
      <c r="J1030" s="1095"/>
      <c r="K1030" s="1095"/>
      <c r="L1030" s="1095"/>
      <c r="M1030" s="1095"/>
      <c r="N1030" s="1095"/>
      <c r="O1030" s="1095"/>
      <c r="P1030" s="1095"/>
      <c r="Q1030" s="1095"/>
      <c r="R1030" s="1095"/>
      <c r="S1030" s="1095"/>
      <c r="T1030" s="1095"/>
      <c r="U1030" s="1095"/>
      <c r="V1030" s="1095"/>
      <c r="W1030" s="1096"/>
      <c r="AA1030" s="1100"/>
      <c r="AB1030" s="1101"/>
      <c r="AC1030" s="1102"/>
      <c r="AD1030" s="1135"/>
      <c r="AE1030" s="1136"/>
      <c r="AF1030" s="1136"/>
      <c r="AG1030" s="1137"/>
      <c r="AH1030" s="1138"/>
      <c r="AI1030" s="1139"/>
      <c r="AJ1030" s="1140"/>
      <c r="AK1030" s="1132"/>
      <c r="AL1030" s="1133"/>
      <c r="AM1030" s="1133"/>
      <c r="AN1030" s="1133"/>
      <c r="AO1030" s="1133"/>
      <c r="AP1030" s="1134"/>
      <c r="AQ1030" s="642" t="str">
        <f>IF(AK1030="","",VLOOKUP(AK1030,ﾃﾞｰﾀ一覧!$AH$4:$AR$66,2,FALSE))</f>
        <v/>
      </c>
      <c r="AR1030" s="1084"/>
      <c r="AS1030" s="1084"/>
      <c r="AT1030" s="643" t="str">
        <f>IF(AK1030="","",VLOOKUP(AK1030,ﾃﾞｰﾀ一覧!$AH$4:$AR$66,3,FALSE))</f>
        <v/>
      </c>
      <c r="AU1030" s="644" t="str">
        <f>IF(AK1030="","",VLOOKUP(AK1030,ﾃﾞｰﾀ一覧!$AH$4:$AR$66,5,FALSE))</f>
        <v/>
      </c>
      <c r="AV1030" s="1084"/>
      <c r="AW1030" s="1084"/>
      <c r="AX1030" s="643" t="str">
        <f>IF(AK1030="","",VLOOKUP(AK1030,ﾃﾞｰﾀ一覧!$AH$4:$AR$66,6,FALSE))</f>
        <v/>
      </c>
      <c r="AY1030" s="649" t="str">
        <f>IF(AK1030="","",VLOOKUP(AK1030,ﾃﾞｰﾀ一覧!$AH$4:$AR$66,8,FALSE))</f>
        <v/>
      </c>
      <c r="AZ1030" s="1084"/>
      <c r="BA1030" s="1084"/>
      <c r="BB1030" s="388" t="str">
        <f>IF(AK1030="","",VLOOKUP(AK1030,ﾃﾞｰﾀ一覧!$AH$4:$AR$66,9,FALSE))</f>
        <v/>
      </c>
      <c r="BF1030" s="1124"/>
      <c r="BG1030" s="1125"/>
      <c r="BH1030" s="1125"/>
    </row>
    <row r="1031" spans="2:60" ht="16.2" x14ac:dyDescent="0.2">
      <c r="B1031" s="1103"/>
      <c r="C1031" s="1104"/>
      <c r="D1031" s="1303"/>
      <c r="E1031" s="1304"/>
      <c r="F1031" s="1094" t="str">
        <f t="shared" si="93"/>
        <v/>
      </c>
      <c r="G1031" s="1095"/>
      <c r="H1031" s="1095"/>
      <c r="I1031" s="1095"/>
      <c r="J1031" s="1095"/>
      <c r="K1031" s="1095"/>
      <c r="L1031" s="1095"/>
      <c r="M1031" s="1095"/>
      <c r="N1031" s="1095"/>
      <c r="O1031" s="1095"/>
      <c r="P1031" s="1095"/>
      <c r="Q1031" s="1095"/>
      <c r="R1031" s="1095"/>
      <c r="S1031" s="1095"/>
      <c r="T1031" s="1095"/>
      <c r="U1031" s="1095"/>
      <c r="V1031" s="1095"/>
      <c r="W1031" s="1096"/>
      <c r="AA1031" s="1100"/>
      <c r="AB1031" s="1101"/>
      <c r="AC1031" s="1102"/>
      <c r="AD1031" s="1135"/>
      <c r="AE1031" s="1136"/>
      <c r="AF1031" s="1136"/>
      <c r="AG1031" s="1137"/>
      <c r="AH1031" s="1138"/>
      <c r="AI1031" s="1139"/>
      <c r="AJ1031" s="1140"/>
      <c r="AK1031" s="1132"/>
      <c r="AL1031" s="1133"/>
      <c r="AM1031" s="1133"/>
      <c r="AN1031" s="1133"/>
      <c r="AO1031" s="1133"/>
      <c r="AP1031" s="1134"/>
      <c r="AQ1031" s="642" t="str">
        <f>IF(AK1031="","",VLOOKUP(AK1031,ﾃﾞｰﾀ一覧!$AH$4:$AR$66,2,FALSE))</f>
        <v/>
      </c>
      <c r="AR1031" s="1084"/>
      <c r="AS1031" s="1084"/>
      <c r="AT1031" s="643" t="str">
        <f>IF(AK1031="","",VLOOKUP(AK1031,ﾃﾞｰﾀ一覧!$AH$4:$AR$66,3,FALSE))</f>
        <v/>
      </c>
      <c r="AU1031" s="644" t="str">
        <f>IF(AK1031="","",VLOOKUP(AK1031,ﾃﾞｰﾀ一覧!$AH$4:$AR$66,5,FALSE))</f>
        <v/>
      </c>
      <c r="AV1031" s="1084"/>
      <c r="AW1031" s="1084"/>
      <c r="AX1031" s="643" t="str">
        <f>IF(AK1031="","",VLOOKUP(AK1031,ﾃﾞｰﾀ一覧!$AH$4:$AR$66,6,FALSE))</f>
        <v/>
      </c>
      <c r="AY1031" s="649" t="str">
        <f>IF(AK1031="","",VLOOKUP(AK1031,ﾃﾞｰﾀ一覧!$AH$4:$AR$66,8,FALSE))</f>
        <v/>
      </c>
      <c r="AZ1031" s="1084"/>
      <c r="BA1031" s="1084"/>
      <c r="BB1031" s="388" t="str">
        <f>IF(AK1031="","",VLOOKUP(AK1031,ﾃﾞｰﾀ一覧!$AH$4:$AR$66,9,FALSE))</f>
        <v/>
      </c>
      <c r="BF1031" s="1124"/>
      <c r="BG1031" s="1125"/>
      <c r="BH1031" s="1125"/>
    </row>
    <row r="1032" spans="2:60" ht="16.2" x14ac:dyDescent="0.2">
      <c r="B1032" s="1103"/>
      <c r="C1032" s="1104"/>
      <c r="D1032" s="1303"/>
      <c r="E1032" s="1304"/>
      <c r="F1032" s="1094" t="str">
        <f t="shared" si="93"/>
        <v/>
      </c>
      <c r="G1032" s="1095"/>
      <c r="H1032" s="1095"/>
      <c r="I1032" s="1095"/>
      <c r="J1032" s="1095"/>
      <c r="K1032" s="1095"/>
      <c r="L1032" s="1095"/>
      <c r="M1032" s="1095"/>
      <c r="N1032" s="1095"/>
      <c r="O1032" s="1095"/>
      <c r="P1032" s="1095"/>
      <c r="Q1032" s="1095"/>
      <c r="R1032" s="1095"/>
      <c r="S1032" s="1095"/>
      <c r="T1032" s="1095"/>
      <c r="U1032" s="1095"/>
      <c r="V1032" s="1095"/>
      <c r="W1032" s="1096"/>
      <c r="AA1032" s="1100"/>
      <c r="AB1032" s="1101"/>
      <c r="AC1032" s="1102"/>
      <c r="AD1032" s="1135"/>
      <c r="AE1032" s="1136"/>
      <c r="AF1032" s="1136"/>
      <c r="AG1032" s="1137"/>
      <c r="AH1032" s="1138"/>
      <c r="AI1032" s="1139"/>
      <c r="AJ1032" s="1140"/>
      <c r="AK1032" s="1132"/>
      <c r="AL1032" s="1133"/>
      <c r="AM1032" s="1133"/>
      <c r="AN1032" s="1133"/>
      <c r="AO1032" s="1133"/>
      <c r="AP1032" s="1134"/>
      <c r="AQ1032" s="642" t="str">
        <f>IF(AK1032="","",VLOOKUP(AK1032,ﾃﾞｰﾀ一覧!$AH$4:$AR$66,2,FALSE))</f>
        <v/>
      </c>
      <c r="AR1032" s="1084"/>
      <c r="AS1032" s="1084"/>
      <c r="AT1032" s="643" t="str">
        <f>IF(AK1032="","",VLOOKUP(AK1032,ﾃﾞｰﾀ一覧!$AH$4:$AR$66,3,FALSE))</f>
        <v/>
      </c>
      <c r="AU1032" s="644" t="str">
        <f>IF(AK1032="","",VLOOKUP(AK1032,ﾃﾞｰﾀ一覧!$AH$4:$AR$66,5,FALSE))</f>
        <v/>
      </c>
      <c r="AV1032" s="1084"/>
      <c r="AW1032" s="1084"/>
      <c r="AX1032" s="643" t="str">
        <f>IF(AK1032="","",VLOOKUP(AK1032,ﾃﾞｰﾀ一覧!$AH$4:$AR$66,6,FALSE))</f>
        <v/>
      </c>
      <c r="AY1032" s="649" t="str">
        <f>IF(AK1032="","",VLOOKUP(AK1032,ﾃﾞｰﾀ一覧!$AH$4:$AR$66,8,FALSE))</f>
        <v/>
      </c>
      <c r="AZ1032" s="1084"/>
      <c r="BA1032" s="1084"/>
      <c r="BB1032" s="388" t="str">
        <f>IF(AK1032="","",VLOOKUP(AK1032,ﾃﾞｰﾀ一覧!$AH$4:$AR$66,9,FALSE))</f>
        <v/>
      </c>
      <c r="BF1032" s="1124"/>
      <c r="BG1032" s="1125"/>
      <c r="BH1032" s="1125"/>
    </row>
    <row r="1033" spans="2:60" ht="16.2" x14ac:dyDescent="0.2">
      <c r="B1033" s="1103"/>
      <c r="C1033" s="1104"/>
      <c r="D1033" s="1303"/>
      <c r="E1033" s="1304"/>
      <c r="F1033" s="1094" t="str">
        <f t="shared" si="93"/>
        <v/>
      </c>
      <c r="G1033" s="1095"/>
      <c r="H1033" s="1095"/>
      <c r="I1033" s="1095"/>
      <c r="J1033" s="1095"/>
      <c r="K1033" s="1095"/>
      <c r="L1033" s="1095"/>
      <c r="M1033" s="1095"/>
      <c r="N1033" s="1095"/>
      <c r="O1033" s="1095"/>
      <c r="P1033" s="1095"/>
      <c r="Q1033" s="1095"/>
      <c r="R1033" s="1095"/>
      <c r="S1033" s="1095"/>
      <c r="T1033" s="1095"/>
      <c r="U1033" s="1095"/>
      <c r="V1033" s="1095"/>
      <c r="W1033" s="1096"/>
      <c r="AA1033" s="1100"/>
      <c r="AB1033" s="1101"/>
      <c r="AC1033" s="1102"/>
      <c r="AD1033" s="1135"/>
      <c r="AE1033" s="1136"/>
      <c r="AF1033" s="1136"/>
      <c r="AG1033" s="1137"/>
      <c r="AH1033" s="1138"/>
      <c r="AI1033" s="1139"/>
      <c r="AJ1033" s="1140"/>
      <c r="AK1033" s="1132"/>
      <c r="AL1033" s="1133"/>
      <c r="AM1033" s="1133"/>
      <c r="AN1033" s="1133"/>
      <c r="AO1033" s="1133"/>
      <c r="AP1033" s="1134"/>
      <c r="AQ1033" s="642" t="str">
        <f>IF(AK1033="","",VLOOKUP(AK1033,ﾃﾞｰﾀ一覧!$AH$4:$AR$66,2,FALSE))</f>
        <v/>
      </c>
      <c r="AR1033" s="1084"/>
      <c r="AS1033" s="1084"/>
      <c r="AT1033" s="643" t="str">
        <f>IF(AK1033="","",VLOOKUP(AK1033,ﾃﾞｰﾀ一覧!$AH$4:$AR$66,3,FALSE))</f>
        <v/>
      </c>
      <c r="AU1033" s="644" t="str">
        <f>IF(AK1033="","",VLOOKUP(AK1033,ﾃﾞｰﾀ一覧!$AH$4:$AR$66,5,FALSE))</f>
        <v/>
      </c>
      <c r="AV1033" s="1084"/>
      <c r="AW1033" s="1084"/>
      <c r="AX1033" s="643" t="str">
        <f>IF(AK1033="","",VLOOKUP(AK1033,ﾃﾞｰﾀ一覧!$AH$4:$AR$66,6,FALSE))</f>
        <v/>
      </c>
      <c r="AY1033" s="649" t="str">
        <f>IF(AK1033="","",VLOOKUP(AK1033,ﾃﾞｰﾀ一覧!$AH$4:$AR$66,8,FALSE))</f>
        <v/>
      </c>
      <c r="AZ1033" s="1084"/>
      <c r="BA1033" s="1084"/>
      <c r="BB1033" s="388" t="str">
        <f>IF(AK1033="","",VLOOKUP(AK1033,ﾃﾞｰﾀ一覧!$AH$4:$AR$66,9,FALSE))</f>
        <v/>
      </c>
      <c r="BF1033" s="1124"/>
      <c r="BG1033" s="1125"/>
      <c r="BH1033" s="1125"/>
    </row>
    <row r="1034" spans="2:60" ht="16.2" x14ac:dyDescent="0.2">
      <c r="B1034" s="1103"/>
      <c r="C1034" s="1104"/>
      <c r="D1034" s="1303"/>
      <c r="E1034" s="1304"/>
      <c r="F1034" s="1094" t="str">
        <f t="shared" si="93"/>
        <v/>
      </c>
      <c r="G1034" s="1095"/>
      <c r="H1034" s="1095"/>
      <c r="I1034" s="1095"/>
      <c r="J1034" s="1095"/>
      <c r="K1034" s="1095"/>
      <c r="L1034" s="1095"/>
      <c r="M1034" s="1095"/>
      <c r="N1034" s="1095"/>
      <c r="O1034" s="1095"/>
      <c r="P1034" s="1095"/>
      <c r="Q1034" s="1095"/>
      <c r="R1034" s="1095"/>
      <c r="S1034" s="1095"/>
      <c r="T1034" s="1095"/>
      <c r="U1034" s="1095"/>
      <c r="V1034" s="1095"/>
      <c r="W1034" s="1096"/>
      <c r="AA1034" s="1100"/>
      <c r="AB1034" s="1101"/>
      <c r="AC1034" s="1102"/>
      <c r="AD1034" s="1135"/>
      <c r="AE1034" s="1136"/>
      <c r="AF1034" s="1136"/>
      <c r="AG1034" s="1137"/>
      <c r="AH1034" s="1138"/>
      <c r="AI1034" s="1139"/>
      <c r="AJ1034" s="1140"/>
      <c r="AK1034" s="1132"/>
      <c r="AL1034" s="1133"/>
      <c r="AM1034" s="1133"/>
      <c r="AN1034" s="1133"/>
      <c r="AO1034" s="1133"/>
      <c r="AP1034" s="1134"/>
      <c r="AQ1034" s="642" t="str">
        <f>IF(AK1034="","",VLOOKUP(AK1034,ﾃﾞｰﾀ一覧!$AH$4:$AR$66,2,FALSE))</f>
        <v/>
      </c>
      <c r="AR1034" s="1084"/>
      <c r="AS1034" s="1084"/>
      <c r="AT1034" s="643" t="str">
        <f>IF(AK1034="","",VLOOKUP(AK1034,ﾃﾞｰﾀ一覧!$AH$4:$AR$66,3,FALSE))</f>
        <v/>
      </c>
      <c r="AU1034" s="644" t="str">
        <f>IF(AK1034="","",VLOOKUP(AK1034,ﾃﾞｰﾀ一覧!$AH$4:$AR$66,5,FALSE))</f>
        <v/>
      </c>
      <c r="AV1034" s="1084"/>
      <c r="AW1034" s="1084"/>
      <c r="AX1034" s="643" t="str">
        <f>IF(AK1034="","",VLOOKUP(AK1034,ﾃﾞｰﾀ一覧!$AH$4:$AR$66,6,FALSE))</f>
        <v/>
      </c>
      <c r="AY1034" s="649" t="str">
        <f>IF(AK1034="","",VLOOKUP(AK1034,ﾃﾞｰﾀ一覧!$AH$4:$AR$66,8,FALSE))</f>
        <v/>
      </c>
      <c r="AZ1034" s="1084"/>
      <c r="BA1034" s="1084"/>
      <c r="BB1034" s="388" t="str">
        <f>IF(AK1034="","",VLOOKUP(AK1034,ﾃﾞｰﾀ一覧!$AH$4:$AR$66,9,FALSE))</f>
        <v/>
      </c>
      <c r="BF1034" s="1124"/>
      <c r="BG1034" s="1125"/>
      <c r="BH1034" s="1125"/>
    </row>
    <row r="1035" spans="2:60" ht="16.2" x14ac:dyDescent="0.2">
      <c r="B1035" s="1103"/>
      <c r="C1035" s="1104"/>
      <c r="D1035" s="1303"/>
      <c r="E1035" s="1304"/>
      <c r="F1035" s="1094" t="str">
        <f t="shared" si="93"/>
        <v/>
      </c>
      <c r="G1035" s="1095"/>
      <c r="H1035" s="1095"/>
      <c r="I1035" s="1095"/>
      <c r="J1035" s="1095"/>
      <c r="K1035" s="1095"/>
      <c r="L1035" s="1095"/>
      <c r="M1035" s="1095"/>
      <c r="N1035" s="1095"/>
      <c r="O1035" s="1095"/>
      <c r="P1035" s="1095"/>
      <c r="Q1035" s="1095"/>
      <c r="R1035" s="1095"/>
      <c r="S1035" s="1095"/>
      <c r="T1035" s="1095"/>
      <c r="U1035" s="1095"/>
      <c r="V1035" s="1095"/>
      <c r="W1035" s="1096"/>
      <c r="AA1035" s="1100"/>
      <c r="AB1035" s="1101"/>
      <c r="AC1035" s="1102"/>
      <c r="AD1035" s="1135"/>
      <c r="AE1035" s="1136"/>
      <c r="AF1035" s="1136"/>
      <c r="AG1035" s="1137"/>
      <c r="AH1035" s="1138"/>
      <c r="AI1035" s="1139"/>
      <c r="AJ1035" s="1140"/>
      <c r="AK1035" s="1132"/>
      <c r="AL1035" s="1133"/>
      <c r="AM1035" s="1133"/>
      <c r="AN1035" s="1133"/>
      <c r="AO1035" s="1133"/>
      <c r="AP1035" s="1134"/>
      <c r="AQ1035" s="642" t="str">
        <f>IF(AK1035="","",VLOOKUP(AK1035,ﾃﾞｰﾀ一覧!$AH$4:$AR$66,2,FALSE))</f>
        <v/>
      </c>
      <c r="AR1035" s="1084"/>
      <c r="AS1035" s="1084"/>
      <c r="AT1035" s="643" t="str">
        <f>IF(AK1035="","",VLOOKUP(AK1035,ﾃﾞｰﾀ一覧!$AH$4:$AR$66,3,FALSE))</f>
        <v/>
      </c>
      <c r="AU1035" s="644" t="str">
        <f>IF(AK1035="","",VLOOKUP(AK1035,ﾃﾞｰﾀ一覧!$AH$4:$AR$66,5,FALSE))</f>
        <v/>
      </c>
      <c r="AV1035" s="1084"/>
      <c r="AW1035" s="1084"/>
      <c r="AX1035" s="643" t="str">
        <f>IF(AK1035="","",VLOOKUP(AK1035,ﾃﾞｰﾀ一覧!$AH$4:$AR$66,6,FALSE))</f>
        <v/>
      </c>
      <c r="AY1035" s="649" t="str">
        <f>IF(AK1035="","",VLOOKUP(AK1035,ﾃﾞｰﾀ一覧!$AH$4:$AR$66,8,FALSE))</f>
        <v/>
      </c>
      <c r="AZ1035" s="1084"/>
      <c r="BA1035" s="1084"/>
      <c r="BB1035" s="388" t="str">
        <f>IF(AK1035="","",VLOOKUP(AK1035,ﾃﾞｰﾀ一覧!$AH$4:$AR$66,9,FALSE))</f>
        <v/>
      </c>
      <c r="BF1035" s="1124"/>
      <c r="BG1035" s="1125"/>
      <c r="BH1035" s="1125"/>
    </row>
    <row r="1036" spans="2:60" ht="16.2" x14ac:dyDescent="0.2">
      <c r="B1036" s="1103"/>
      <c r="C1036" s="1104"/>
      <c r="D1036" s="1303"/>
      <c r="E1036" s="1304"/>
      <c r="F1036" s="1094" t="str">
        <f t="shared" si="93"/>
        <v/>
      </c>
      <c r="G1036" s="1095"/>
      <c r="H1036" s="1095"/>
      <c r="I1036" s="1095"/>
      <c r="J1036" s="1095"/>
      <c r="K1036" s="1095"/>
      <c r="L1036" s="1095"/>
      <c r="M1036" s="1095"/>
      <c r="N1036" s="1095"/>
      <c r="O1036" s="1095"/>
      <c r="P1036" s="1095"/>
      <c r="Q1036" s="1095"/>
      <c r="R1036" s="1095"/>
      <c r="S1036" s="1095"/>
      <c r="T1036" s="1095"/>
      <c r="U1036" s="1095"/>
      <c r="V1036" s="1095"/>
      <c r="W1036" s="1096"/>
      <c r="AA1036" s="1100"/>
      <c r="AB1036" s="1101"/>
      <c r="AC1036" s="1102"/>
      <c r="AD1036" s="1135"/>
      <c r="AE1036" s="1136"/>
      <c r="AF1036" s="1136"/>
      <c r="AG1036" s="1137"/>
      <c r="AH1036" s="1138"/>
      <c r="AI1036" s="1139"/>
      <c r="AJ1036" s="1140"/>
      <c r="AK1036" s="1132"/>
      <c r="AL1036" s="1133"/>
      <c r="AM1036" s="1133"/>
      <c r="AN1036" s="1133"/>
      <c r="AO1036" s="1133"/>
      <c r="AP1036" s="1134"/>
      <c r="AQ1036" s="642" t="str">
        <f>IF(AK1036="","",VLOOKUP(AK1036,ﾃﾞｰﾀ一覧!$AH$4:$AR$66,2,FALSE))</f>
        <v/>
      </c>
      <c r="AR1036" s="1084"/>
      <c r="AS1036" s="1084"/>
      <c r="AT1036" s="643" t="str">
        <f>IF(AK1036="","",VLOOKUP(AK1036,ﾃﾞｰﾀ一覧!$AH$4:$AR$66,3,FALSE))</f>
        <v/>
      </c>
      <c r="AU1036" s="644" t="str">
        <f>IF(AK1036="","",VLOOKUP(AK1036,ﾃﾞｰﾀ一覧!$AH$4:$AR$66,5,FALSE))</f>
        <v/>
      </c>
      <c r="AV1036" s="1084"/>
      <c r="AW1036" s="1084"/>
      <c r="AX1036" s="643" t="str">
        <f>IF(AK1036="","",VLOOKUP(AK1036,ﾃﾞｰﾀ一覧!$AH$4:$AR$66,6,FALSE))</f>
        <v/>
      </c>
      <c r="AY1036" s="649" t="str">
        <f>IF(AK1036="","",VLOOKUP(AK1036,ﾃﾞｰﾀ一覧!$AH$4:$AR$66,8,FALSE))</f>
        <v/>
      </c>
      <c r="AZ1036" s="1084"/>
      <c r="BA1036" s="1084"/>
      <c r="BB1036" s="388" t="str">
        <f>IF(AK1036="","",VLOOKUP(AK1036,ﾃﾞｰﾀ一覧!$AH$4:$AR$66,9,FALSE))</f>
        <v/>
      </c>
      <c r="BF1036" s="1124"/>
      <c r="BG1036" s="1125"/>
      <c r="BH1036" s="1125"/>
    </row>
    <row r="1037" spans="2:60" ht="16.2" x14ac:dyDescent="0.2">
      <c r="B1037" s="1103"/>
      <c r="C1037" s="1104"/>
      <c r="D1037" s="1303"/>
      <c r="E1037" s="1304"/>
      <c r="F1037" s="1094" t="str">
        <f t="shared" si="93"/>
        <v/>
      </c>
      <c r="G1037" s="1095"/>
      <c r="H1037" s="1095"/>
      <c r="I1037" s="1095"/>
      <c r="J1037" s="1095"/>
      <c r="K1037" s="1095"/>
      <c r="L1037" s="1095"/>
      <c r="M1037" s="1095"/>
      <c r="N1037" s="1095"/>
      <c r="O1037" s="1095"/>
      <c r="P1037" s="1095"/>
      <c r="Q1037" s="1095"/>
      <c r="R1037" s="1095"/>
      <c r="S1037" s="1095"/>
      <c r="T1037" s="1095"/>
      <c r="U1037" s="1095"/>
      <c r="V1037" s="1095"/>
      <c r="W1037" s="1096"/>
      <c r="AA1037" s="1100"/>
      <c r="AB1037" s="1101"/>
      <c r="AC1037" s="1102"/>
      <c r="AD1037" s="1135"/>
      <c r="AE1037" s="1136"/>
      <c r="AF1037" s="1136"/>
      <c r="AG1037" s="1137"/>
      <c r="AH1037" s="1138"/>
      <c r="AI1037" s="1139"/>
      <c r="AJ1037" s="1140"/>
      <c r="AK1037" s="1132"/>
      <c r="AL1037" s="1133"/>
      <c r="AM1037" s="1133"/>
      <c r="AN1037" s="1133"/>
      <c r="AO1037" s="1133"/>
      <c r="AP1037" s="1134"/>
      <c r="AQ1037" s="642" t="str">
        <f>IF(AK1037="","",VLOOKUP(AK1037,ﾃﾞｰﾀ一覧!$AH$4:$AR$66,2,FALSE))</f>
        <v/>
      </c>
      <c r="AR1037" s="1084"/>
      <c r="AS1037" s="1084"/>
      <c r="AT1037" s="643" t="str">
        <f>IF(AK1037="","",VLOOKUP(AK1037,ﾃﾞｰﾀ一覧!$AH$4:$AR$66,3,FALSE))</f>
        <v/>
      </c>
      <c r="AU1037" s="644" t="str">
        <f>IF(AK1037="","",VLOOKUP(AK1037,ﾃﾞｰﾀ一覧!$AH$4:$AR$66,5,FALSE))</f>
        <v/>
      </c>
      <c r="AV1037" s="1084"/>
      <c r="AW1037" s="1084"/>
      <c r="AX1037" s="643" t="str">
        <f>IF(AK1037="","",VLOOKUP(AK1037,ﾃﾞｰﾀ一覧!$AH$4:$AR$66,6,FALSE))</f>
        <v/>
      </c>
      <c r="AY1037" s="649" t="str">
        <f>IF(AK1037="","",VLOOKUP(AK1037,ﾃﾞｰﾀ一覧!$AH$4:$AR$66,8,FALSE))</f>
        <v/>
      </c>
      <c r="AZ1037" s="1084"/>
      <c r="BA1037" s="1084"/>
      <c r="BB1037" s="388" t="str">
        <f>IF(AK1037="","",VLOOKUP(AK1037,ﾃﾞｰﾀ一覧!$AH$4:$AR$66,9,FALSE))</f>
        <v/>
      </c>
      <c r="BF1037" s="1124"/>
      <c r="BG1037" s="1125"/>
      <c r="BH1037" s="1125"/>
    </row>
    <row r="1038" spans="2:60" ht="16.2" x14ac:dyDescent="0.2">
      <c r="B1038" s="1103"/>
      <c r="C1038" s="1104"/>
      <c r="D1038" s="1303"/>
      <c r="E1038" s="1304"/>
      <c r="F1038" s="1094" t="str">
        <f t="shared" si="93"/>
        <v/>
      </c>
      <c r="G1038" s="1095"/>
      <c r="H1038" s="1095"/>
      <c r="I1038" s="1095"/>
      <c r="J1038" s="1095"/>
      <c r="K1038" s="1095"/>
      <c r="L1038" s="1095"/>
      <c r="M1038" s="1095"/>
      <c r="N1038" s="1095"/>
      <c r="O1038" s="1095"/>
      <c r="P1038" s="1095"/>
      <c r="Q1038" s="1095"/>
      <c r="R1038" s="1095"/>
      <c r="S1038" s="1095"/>
      <c r="T1038" s="1095"/>
      <c r="U1038" s="1095"/>
      <c r="V1038" s="1095"/>
      <c r="W1038" s="1096"/>
      <c r="AA1038" s="1100"/>
      <c r="AB1038" s="1101"/>
      <c r="AC1038" s="1102"/>
      <c r="AD1038" s="1135"/>
      <c r="AE1038" s="1136"/>
      <c r="AF1038" s="1136"/>
      <c r="AG1038" s="1137"/>
      <c r="AH1038" s="1138"/>
      <c r="AI1038" s="1139"/>
      <c r="AJ1038" s="1140"/>
      <c r="AK1038" s="1132"/>
      <c r="AL1038" s="1133"/>
      <c r="AM1038" s="1133"/>
      <c r="AN1038" s="1133"/>
      <c r="AO1038" s="1133"/>
      <c r="AP1038" s="1134"/>
      <c r="AQ1038" s="642" t="str">
        <f>IF(AK1038="","",VLOOKUP(AK1038,ﾃﾞｰﾀ一覧!$AH$4:$AR$66,2,FALSE))</f>
        <v/>
      </c>
      <c r="AR1038" s="1084"/>
      <c r="AS1038" s="1084"/>
      <c r="AT1038" s="643" t="str">
        <f>IF(AK1038="","",VLOOKUP(AK1038,ﾃﾞｰﾀ一覧!$AH$4:$AR$66,3,FALSE))</f>
        <v/>
      </c>
      <c r="AU1038" s="644" t="str">
        <f>IF(AK1038="","",VLOOKUP(AK1038,ﾃﾞｰﾀ一覧!$AH$4:$AR$66,5,FALSE))</f>
        <v/>
      </c>
      <c r="AV1038" s="1084"/>
      <c r="AW1038" s="1084"/>
      <c r="AX1038" s="643" t="str">
        <f>IF(AK1038="","",VLOOKUP(AK1038,ﾃﾞｰﾀ一覧!$AH$4:$AR$66,6,FALSE))</f>
        <v/>
      </c>
      <c r="AY1038" s="649" t="str">
        <f>IF(AK1038="","",VLOOKUP(AK1038,ﾃﾞｰﾀ一覧!$AH$4:$AR$66,8,FALSE))</f>
        <v/>
      </c>
      <c r="AZ1038" s="1084"/>
      <c r="BA1038" s="1084"/>
      <c r="BB1038" s="388" t="str">
        <f>IF(AK1038="","",VLOOKUP(AK1038,ﾃﾞｰﾀ一覧!$AH$4:$AR$66,9,FALSE))</f>
        <v/>
      </c>
      <c r="BF1038" s="1124"/>
      <c r="BG1038" s="1125"/>
      <c r="BH1038" s="1125"/>
    </row>
    <row r="1039" spans="2:60" ht="16.2" x14ac:dyDescent="0.2">
      <c r="B1039" s="1103"/>
      <c r="C1039" s="1104"/>
      <c r="D1039" s="1303"/>
      <c r="E1039" s="1304"/>
      <c r="F1039" s="1094" t="str">
        <f t="shared" si="93"/>
        <v/>
      </c>
      <c r="G1039" s="1095"/>
      <c r="H1039" s="1095"/>
      <c r="I1039" s="1095"/>
      <c r="J1039" s="1095"/>
      <c r="K1039" s="1095"/>
      <c r="L1039" s="1095"/>
      <c r="M1039" s="1095"/>
      <c r="N1039" s="1095"/>
      <c r="O1039" s="1095"/>
      <c r="P1039" s="1095"/>
      <c r="Q1039" s="1095"/>
      <c r="R1039" s="1095"/>
      <c r="S1039" s="1095"/>
      <c r="T1039" s="1095"/>
      <c r="U1039" s="1095"/>
      <c r="V1039" s="1095"/>
      <c r="W1039" s="1096"/>
      <c r="AA1039" s="1100"/>
      <c r="AB1039" s="1101"/>
      <c r="AC1039" s="1102"/>
      <c r="AD1039" s="1135"/>
      <c r="AE1039" s="1136"/>
      <c r="AF1039" s="1136"/>
      <c r="AG1039" s="1137"/>
      <c r="AH1039" s="1138"/>
      <c r="AI1039" s="1139"/>
      <c r="AJ1039" s="1140"/>
      <c r="AK1039" s="1132"/>
      <c r="AL1039" s="1133"/>
      <c r="AM1039" s="1133"/>
      <c r="AN1039" s="1133"/>
      <c r="AO1039" s="1133"/>
      <c r="AP1039" s="1134"/>
      <c r="AQ1039" s="642" t="str">
        <f>IF(AK1039="","",VLOOKUP(AK1039,ﾃﾞｰﾀ一覧!$AH$4:$AR$66,2,FALSE))</f>
        <v/>
      </c>
      <c r="AR1039" s="1084"/>
      <c r="AS1039" s="1084"/>
      <c r="AT1039" s="643" t="str">
        <f>IF(AK1039="","",VLOOKUP(AK1039,ﾃﾞｰﾀ一覧!$AH$4:$AR$66,3,FALSE))</f>
        <v/>
      </c>
      <c r="AU1039" s="644" t="str">
        <f>IF(AK1039="","",VLOOKUP(AK1039,ﾃﾞｰﾀ一覧!$AH$4:$AR$66,5,FALSE))</f>
        <v/>
      </c>
      <c r="AV1039" s="1084"/>
      <c r="AW1039" s="1084"/>
      <c r="AX1039" s="643" t="str">
        <f>IF(AK1039="","",VLOOKUP(AK1039,ﾃﾞｰﾀ一覧!$AH$4:$AR$66,6,FALSE))</f>
        <v/>
      </c>
      <c r="AY1039" s="649" t="str">
        <f>IF(AK1039="","",VLOOKUP(AK1039,ﾃﾞｰﾀ一覧!$AH$4:$AR$66,8,FALSE))</f>
        <v/>
      </c>
      <c r="AZ1039" s="1084"/>
      <c r="BA1039" s="1084"/>
      <c r="BB1039" s="388" t="str">
        <f>IF(AK1039="","",VLOOKUP(AK1039,ﾃﾞｰﾀ一覧!$AH$4:$AR$66,9,FALSE))</f>
        <v/>
      </c>
      <c r="BF1039" s="1124"/>
      <c r="BG1039" s="1125"/>
      <c r="BH1039" s="1125"/>
    </row>
    <row r="1040" spans="2:60" ht="16.2" x14ac:dyDescent="0.2">
      <c r="B1040" s="1103"/>
      <c r="C1040" s="1104"/>
      <c r="D1040" s="1303"/>
      <c r="E1040" s="1304"/>
      <c r="F1040" s="1094" t="str">
        <f t="shared" si="93"/>
        <v/>
      </c>
      <c r="G1040" s="1095"/>
      <c r="H1040" s="1095"/>
      <c r="I1040" s="1095"/>
      <c r="J1040" s="1095"/>
      <c r="K1040" s="1095"/>
      <c r="L1040" s="1095"/>
      <c r="M1040" s="1095"/>
      <c r="N1040" s="1095"/>
      <c r="O1040" s="1095"/>
      <c r="P1040" s="1095"/>
      <c r="Q1040" s="1095"/>
      <c r="R1040" s="1095"/>
      <c r="S1040" s="1095"/>
      <c r="T1040" s="1095"/>
      <c r="U1040" s="1095"/>
      <c r="V1040" s="1095"/>
      <c r="W1040" s="1096"/>
      <c r="AA1040" s="1100"/>
      <c r="AB1040" s="1101"/>
      <c r="AC1040" s="1102"/>
      <c r="AD1040" s="1135"/>
      <c r="AE1040" s="1136"/>
      <c r="AF1040" s="1136"/>
      <c r="AG1040" s="1137"/>
      <c r="AH1040" s="1138"/>
      <c r="AI1040" s="1139"/>
      <c r="AJ1040" s="1140"/>
      <c r="AK1040" s="1132"/>
      <c r="AL1040" s="1133"/>
      <c r="AM1040" s="1133"/>
      <c r="AN1040" s="1133"/>
      <c r="AO1040" s="1133"/>
      <c r="AP1040" s="1134"/>
      <c r="AQ1040" s="642" t="str">
        <f>IF(AK1040="","",VLOOKUP(AK1040,ﾃﾞｰﾀ一覧!$AH$4:$AR$66,2,FALSE))</f>
        <v/>
      </c>
      <c r="AR1040" s="1084"/>
      <c r="AS1040" s="1084"/>
      <c r="AT1040" s="643" t="str">
        <f>IF(AK1040="","",VLOOKUP(AK1040,ﾃﾞｰﾀ一覧!$AH$4:$AR$66,3,FALSE))</f>
        <v/>
      </c>
      <c r="AU1040" s="644" t="str">
        <f>IF(AK1040="","",VLOOKUP(AK1040,ﾃﾞｰﾀ一覧!$AH$4:$AR$66,5,FALSE))</f>
        <v/>
      </c>
      <c r="AV1040" s="1084"/>
      <c r="AW1040" s="1084"/>
      <c r="AX1040" s="643" t="str">
        <f>IF(AK1040="","",VLOOKUP(AK1040,ﾃﾞｰﾀ一覧!$AH$4:$AR$66,6,FALSE))</f>
        <v/>
      </c>
      <c r="AY1040" s="649" t="str">
        <f>IF(AK1040="","",VLOOKUP(AK1040,ﾃﾞｰﾀ一覧!$AH$4:$AR$66,8,FALSE))</f>
        <v/>
      </c>
      <c r="AZ1040" s="1084"/>
      <c r="BA1040" s="1084"/>
      <c r="BB1040" s="388" t="str">
        <f>IF(AK1040="","",VLOOKUP(AK1040,ﾃﾞｰﾀ一覧!$AH$4:$AR$66,9,FALSE))</f>
        <v/>
      </c>
      <c r="BF1040" s="1124"/>
      <c r="BG1040" s="1125"/>
      <c r="BH1040" s="1125"/>
    </row>
    <row r="1041" spans="2:60" ht="16.2" x14ac:dyDescent="0.2">
      <c r="B1041" s="1103"/>
      <c r="C1041" s="1104"/>
      <c r="D1041" s="1303"/>
      <c r="E1041" s="1304"/>
      <c r="F1041" s="1094" t="str">
        <f t="shared" si="93"/>
        <v/>
      </c>
      <c r="G1041" s="1095"/>
      <c r="H1041" s="1095"/>
      <c r="I1041" s="1095"/>
      <c r="J1041" s="1095"/>
      <c r="K1041" s="1095"/>
      <c r="L1041" s="1095"/>
      <c r="M1041" s="1095"/>
      <c r="N1041" s="1095"/>
      <c r="O1041" s="1095"/>
      <c r="P1041" s="1095"/>
      <c r="Q1041" s="1095"/>
      <c r="R1041" s="1095"/>
      <c r="S1041" s="1095"/>
      <c r="T1041" s="1095"/>
      <c r="U1041" s="1095"/>
      <c r="V1041" s="1095"/>
      <c r="W1041" s="1096"/>
      <c r="AA1041" s="1100"/>
      <c r="AB1041" s="1101"/>
      <c r="AC1041" s="1102"/>
      <c r="AD1041" s="1135"/>
      <c r="AE1041" s="1136"/>
      <c r="AF1041" s="1136"/>
      <c r="AG1041" s="1137"/>
      <c r="AH1041" s="1138"/>
      <c r="AI1041" s="1139"/>
      <c r="AJ1041" s="1140"/>
      <c r="AK1041" s="1132"/>
      <c r="AL1041" s="1133"/>
      <c r="AM1041" s="1133"/>
      <c r="AN1041" s="1133"/>
      <c r="AO1041" s="1133"/>
      <c r="AP1041" s="1134"/>
      <c r="AQ1041" s="642" t="str">
        <f>IF(AK1041="","",VLOOKUP(AK1041,ﾃﾞｰﾀ一覧!$AH$4:$AR$66,2,FALSE))</f>
        <v/>
      </c>
      <c r="AR1041" s="1084"/>
      <c r="AS1041" s="1084"/>
      <c r="AT1041" s="643" t="str">
        <f>IF(AK1041="","",VLOOKUP(AK1041,ﾃﾞｰﾀ一覧!$AH$4:$AR$66,3,FALSE))</f>
        <v/>
      </c>
      <c r="AU1041" s="644" t="str">
        <f>IF(AK1041="","",VLOOKUP(AK1041,ﾃﾞｰﾀ一覧!$AH$4:$AR$66,5,FALSE))</f>
        <v/>
      </c>
      <c r="AV1041" s="1084"/>
      <c r="AW1041" s="1084"/>
      <c r="AX1041" s="643" t="str">
        <f>IF(AK1041="","",VLOOKUP(AK1041,ﾃﾞｰﾀ一覧!$AH$4:$AR$66,6,FALSE))</f>
        <v/>
      </c>
      <c r="AY1041" s="649" t="str">
        <f>IF(AK1041="","",VLOOKUP(AK1041,ﾃﾞｰﾀ一覧!$AH$4:$AR$66,8,FALSE))</f>
        <v/>
      </c>
      <c r="AZ1041" s="1084"/>
      <c r="BA1041" s="1084"/>
      <c r="BB1041" s="388" t="str">
        <f>IF(AK1041="","",VLOOKUP(AK1041,ﾃﾞｰﾀ一覧!$AH$4:$AR$66,9,FALSE))</f>
        <v/>
      </c>
      <c r="BF1041" s="1124"/>
      <c r="BG1041" s="1125"/>
      <c r="BH1041" s="1125"/>
    </row>
    <row r="1042" spans="2:60" ht="16.2" x14ac:dyDescent="0.2">
      <c r="B1042" s="1103"/>
      <c r="C1042" s="1104"/>
      <c r="D1042" s="1303"/>
      <c r="E1042" s="1304"/>
      <c r="F1042" s="1094" t="str">
        <f t="shared" si="93"/>
        <v/>
      </c>
      <c r="G1042" s="1095"/>
      <c r="H1042" s="1095"/>
      <c r="I1042" s="1095"/>
      <c r="J1042" s="1095"/>
      <c r="K1042" s="1095"/>
      <c r="L1042" s="1095"/>
      <c r="M1042" s="1095"/>
      <c r="N1042" s="1095"/>
      <c r="O1042" s="1095"/>
      <c r="P1042" s="1095"/>
      <c r="Q1042" s="1095"/>
      <c r="R1042" s="1095"/>
      <c r="S1042" s="1095"/>
      <c r="T1042" s="1095"/>
      <c r="U1042" s="1095"/>
      <c r="V1042" s="1095"/>
      <c r="W1042" s="1096"/>
      <c r="AA1042" s="1100"/>
      <c r="AB1042" s="1101"/>
      <c r="AC1042" s="1102"/>
      <c r="AD1042" s="1135"/>
      <c r="AE1042" s="1136"/>
      <c r="AF1042" s="1136"/>
      <c r="AG1042" s="1137"/>
      <c r="AH1042" s="1138"/>
      <c r="AI1042" s="1139"/>
      <c r="AJ1042" s="1140"/>
      <c r="AK1042" s="1132"/>
      <c r="AL1042" s="1133"/>
      <c r="AM1042" s="1133"/>
      <c r="AN1042" s="1133"/>
      <c r="AO1042" s="1133"/>
      <c r="AP1042" s="1134"/>
      <c r="AQ1042" s="642" t="str">
        <f>IF(AK1042="","",VLOOKUP(AK1042,ﾃﾞｰﾀ一覧!$AH$4:$AR$66,2,FALSE))</f>
        <v/>
      </c>
      <c r="AR1042" s="1084"/>
      <c r="AS1042" s="1084"/>
      <c r="AT1042" s="643" t="str">
        <f>IF(AK1042="","",VLOOKUP(AK1042,ﾃﾞｰﾀ一覧!$AH$4:$AR$66,3,FALSE))</f>
        <v/>
      </c>
      <c r="AU1042" s="644" t="str">
        <f>IF(AK1042="","",VLOOKUP(AK1042,ﾃﾞｰﾀ一覧!$AH$4:$AR$66,5,FALSE))</f>
        <v/>
      </c>
      <c r="AV1042" s="1084"/>
      <c r="AW1042" s="1084"/>
      <c r="AX1042" s="643" t="str">
        <f>IF(AK1042="","",VLOOKUP(AK1042,ﾃﾞｰﾀ一覧!$AH$4:$AR$66,6,FALSE))</f>
        <v/>
      </c>
      <c r="AY1042" s="649" t="str">
        <f>IF(AK1042="","",VLOOKUP(AK1042,ﾃﾞｰﾀ一覧!$AH$4:$AR$66,8,FALSE))</f>
        <v/>
      </c>
      <c r="AZ1042" s="1084"/>
      <c r="BA1042" s="1084"/>
      <c r="BB1042" s="388" t="str">
        <f>IF(AK1042="","",VLOOKUP(AK1042,ﾃﾞｰﾀ一覧!$AH$4:$AR$66,9,FALSE))</f>
        <v/>
      </c>
      <c r="BF1042" s="1124"/>
      <c r="BG1042" s="1125"/>
      <c r="BH1042" s="1125"/>
    </row>
    <row r="1043" spans="2:60" ht="16.2" x14ac:dyDescent="0.2">
      <c r="B1043" s="1103"/>
      <c r="C1043" s="1104"/>
      <c r="D1043" s="1303"/>
      <c r="E1043" s="1304"/>
      <c r="F1043" s="1094" t="str">
        <f t="shared" si="93"/>
        <v/>
      </c>
      <c r="G1043" s="1095"/>
      <c r="H1043" s="1095"/>
      <c r="I1043" s="1095"/>
      <c r="J1043" s="1095"/>
      <c r="K1043" s="1095"/>
      <c r="L1043" s="1095"/>
      <c r="M1043" s="1095"/>
      <c r="N1043" s="1095"/>
      <c r="O1043" s="1095"/>
      <c r="P1043" s="1095"/>
      <c r="Q1043" s="1095"/>
      <c r="R1043" s="1095"/>
      <c r="S1043" s="1095"/>
      <c r="T1043" s="1095"/>
      <c r="U1043" s="1095"/>
      <c r="V1043" s="1095"/>
      <c r="W1043" s="1096"/>
      <c r="AA1043" s="1100"/>
      <c r="AB1043" s="1101"/>
      <c r="AC1043" s="1102"/>
      <c r="AD1043" s="1135"/>
      <c r="AE1043" s="1136"/>
      <c r="AF1043" s="1136"/>
      <c r="AG1043" s="1137"/>
      <c r="AH1043" s="1138"/>
      <c r="AI1043" s="1139"/>
      <c r="AJ1043" s="1140"/>
      <c r="AK1043" s="1132"/>
      <c r="AL1043" s="1133"/>
      <c r="AM1043" s="1133"/>
      <c r="AN1043" s="1133"/>
      <c r="AO1043" s="1133"/>
      <c r="AP1043" s="1134"/>
      <c r="AQ1043" s="642" t="str">
        <f>IF(AK1043="","",VLOOKUP(AK1043,ﾃﾞｰﾀ一覧!$AH$4:$AR$66,2,FALSE))</f>
        <v/>
      </c>
      <c r="AR1043" s="1084"/>
      <c r="AS1043" s="1084"/>
      <c r="AT1043" s="643" t="str">
        <f>IF(AK1043="","",VLOOKUP(AK1043,ﾃﾞｰﾀ一覧!$AH$4:$AR$66,3,FALSE))</f>
        <v/>
      </c>
      <c r="AU1043" s="644" t="str">
        <f>IF(AK1043="","",VLOOKUP(AK1043,ﾃﾞｰﾀ一覧!$AH$4:$AR$66,5,FALSE))</f>
        <v/>
      </c>
      <c r="AV1043" s="1084"/>
      <c r="AW1043" s="1084"/>
      <c r="AX1043" s="643" t="str">
        <f>IF(AK1043="","",VLOOKUP(AK1043,ﾃﾞｰﾀ一覧!$AH$4:$AR$66,6,FALSE))</f>
        <v/>
      </c>
      <c r="AY1043" s="649" t="str">
        <f>IF(AK1043="","",VLOOKUP(AK1043,ﾃﾞｰﾀ一覧!$AH$4:$AR$66,8,FALSE))</f>
        <v/>
      </c>
      <c r="AZ1043" s="1084"/>
      <c r="BA1043" s="1084"/>
      <c r="BB1043" s="388" t="str">
        <f>IF(AK1043="","",VLOOKUP(AK1043,ﾃﾞｰﾀ一覧!$AH$4:$AR$66,9,FALSE))</f>
        <v/>
      </c>
      <c r="BF1043" s="1124"/>
      <c r="BG1043" s="1125"/>
      <c r="BH1043" s="1125"/>
    </row>
    <row r="1044" spans="2:60" ht="16.2" x14ac:dyDescent="0.2">
      <c r="B1044" s="1103"/>
      <c r="C1044" s="1104"/>
      <c r="D1044" s="1303"/>
      <c r="E1044" s="1304"/>
      <c r="F1044" s="1094" t="str">
        <f t="shared" si="93"/>
        <v/>
      </c>
      <c r="G1044" s="1095"/>
      <c r="H1044" s="1095"/>
      <c r="I1044" s="1095"/>
      <c r="J1044" s="1095"/>
      <c r="K1044" s="1095"/>
      <c r="L1044" s="1095"/>
      <c r="M1044" s="1095"/>
      <c r="N1044" s="1095"/>
      <c r="O1044" s="1095"/>
      <c r="P1044" s="1095"/>
      <c r="Q1044" s="1095"/>
      <c r="R1044" s="1095"/>
      <c r="S1044" s="1095"/>
      <c r="T1044" s="1095"/>
      <c r="U1044" s="1095"/>
      <c r="V1044" s="1095"/>
      <c r="W1044" s="1096"/>
      <c r="AA1044" s="1100"/>
      <c r="AB1044" s="1101"/>
      <c r="AC1044" s="1102"/>
      <c r="AD1044" s="1135"/>
      <c r="AE1044" s="1136"/>
      <c r="AF1044" s="1136"/>
      <c r="AG1044" s="1137"/>
      <c r="AH1044" s="1138"/>
      <c r="AI1044" s="1139"/>
      <c r="AJ1044" s="1140"/>
      <c r="AK1044" s="1132"/>
      <c r="AL1044" s="1133"/>
      <c r="AM1044" s="1133"/>
      <c r="AN1044" s="1133"/>
      <c r="AO1044" s="1133"/>
      <c r="AP1044" s="1134"/>
      <c r="AQ1044" s="642" t="str">
        <f>IF(AK1044="","",VLOOKUP(AK1044,ﾃﾞｰﾀ一覧!$AH$4:$AR$66,2,FALSE))</f>
        <v/>
      </c>
      <c r="AR1044" s="1084"/>
      <c r="AS1044" s="1084"/>
      <c r="AT1044" s="643" t="str">
        <f>IF(AK1044="","",VLOOKUP(AK1044,ﾃﾞｰﾀ一覧!$AH$4:$AR$66,3,FALSE))</f>
        <v/>
      </c>
      <c r="AU1044" s="644" t="str">
        <f>IF(AK1044="","",VLOOKUP(AK1044,ﾃﾞｰﾀ一覧!$AH$4:$AR$66,5,FALSE))</f>
        <v/>
      </c>
      <c r="AV1044" s="1084"/>
      <c r="AW1044" s="1084"/>
      <c r="AX1044" s="643" t="str">
        <f>IF(AK1044="","",VLOOKUP(AK1044,ﾃﾞｰﾀ一覧!$AH$4:$AR$66,6,FALSE))</f>
        <v/>
      </c>
      <c r="AY1044" s="649" t="str">
        <f>IF(AK1044="","",VLOOKUP(AK1044,ﾃﾞｰﾀ一覧!$AH$4:$AR$66,8,FALSE))</f>
        <v/>
      </c>
      <c r="AZ1044" s="1084"/>
      <c r="BA1044" s="1084"/>
      <c r="BB1044" s="388" t="str">
        <f>IF(AK1044="","",VLOOKUP(AK1044,ﾃﾞｰﾀ一覧!$AH$4:$AR$66,9,FALSE))</f>
        <v/>
      </c>
      <c r="BF1044" s="1124"/>
      <c r="BG1044" s="1125"/>
      <c r="BH1044" s="1125"/>
    </row>
    <row r="1045" spans="2:60" ht="16.2" x14ac:dyDescent="0.2">
      <c r="B1045" s="1103"/>
      <c r="C1045" s="1104"/>
      <c r="D1045" s="1303"/>
      <c r="E1045" s="1304"/>
      <c r="F1045" s="1094" t="str">
        <f t="shared" si="93"/>
        <v/>
      </c>
      <c r="G1045" s="1095"/>
      <c r="H1045" s="1095"/>
      <c r="I1045" s="1095"/>
      <c r="J1045" s="1095"/>
      <c r="K1045" s="1095"/>
      <c r="L1045" s="1095"/>
      <c r="M1045" s="1095"/>
      <c r="N1045" s="1095"/>
      <c r="O1045" s="1095"/>
      <c r="P1045" s="1095"/>
      <c r="Q1045" s="1095"/>
      <c r="R1045" s="1095"/>
      <c r="S1045" s="1095"/>
      <c r="T1045" s="1095"/>
      <c r="U1045" s="1095"/>
      <c r="V1045" s="1095"/>
      <c r="W1045" s="1096"/>
      <c r="AA1045" s="1100"/>
      <c r="AB1045" s="1101"/>
      <c r="AC1045" s="1102"/>
      <c r="AD1045" s="1135"/>
      <c r="AE1045" s="1136"/>
      <c r="AF1045" s="1136"/>
      <c r="AG1045" s="1137"/>
      <c r="AH1045" s="1138"/>
      <c r="AI1045" s="1139"/>
      <c r="AJ1045" s="1140"/>
      <c r="AK1045" s="1132"/>
      <c r="AL1045" s="1133"/>
      <c r="AM1045" s="1133"/>
      <c r="AN1045" s="1133"/>
      <c r="AO1045" s="1133"/>
      <c r="AP1045" s="1134"/>
      <c r="AQ1045" s="642" t="str">
        <f>IF(AK1045="","",VLOOKUP(AK1045,ﾃﾞｰﾀ一覧!$AH$4:$AR$66,2,FALSE))</f>
        <v/>
      </c>
      <c r="AR1045" s="1084"/>
      <c r="AS1045" s="1084"/>
      <c r="AT1045" s="643" t="str">
        <f>IF(AK1045="","",VLOOKUP(AK1045,ﾃﾞｰﾀ一覧!$AH$4:$AR$66,3,FALSE))</f>
        <v/>
      </c>
      <c r="AU1045" s="644" t="str">
        <f>IF(AK1045="","",VLOOKUP(AK1045,ﾃﾞｰﾀ一覧!$AH$4:$AR$66,5,FALSE))</f>
        <v/>
      </c>
      <c r="AV1045" s="1084"/>
      <c r="AW1045" s="1084"/>
      <c r="AX1045" s="643" t="str">
        <f>IF(AK1045="","",VLOOKUP(AK1045,ﾃﾞｰﾀ一覧!$AH$4:$AR$66,6,FALSE))</f>
        <v/>
      </c>
      <c r="AY1045" s="649" t="str">
        <f>IF(AK1045="","",VLOOKUP(AK1045,ﾃﾞｰﾀ一覧!$AH$4:$AR$66,8,FALSE))</f>
        <v/>
      </c>
      <c r="AZ1045" s="1084"/>
      <c r="BA1045" s="1084"/>
      <c r="BB1045" s="388" t="str">
        <f>IF(AK1045="","",VLOOKUP(AK1045,ﾃﾞｰﾀ一覧!$AH$4:$AR$66,9,FALSE))</f>
        <v/>
      </c>
      <c r="BF1045" s="1124"/>
      <c r="BG1045" s="1125"/>
      <c r="BH1045" s="1125"/>
    </row>
    <row r="1046" spans="2:60" ht="16.2" x14ac:dyDescent="0.2">
      <c r="B1046" s="1103"/>
      <c r="C1046" s="1104"/>
      <c r="D1046" s="1303"/>
      <c r="E1046" s="1304"/>
      <c r="F1046" s="1094" t="str">
        <f t="shared" ref="F1046:F1109" si="94">IF($DB1046="","",$DB1046&amp;"("&amp;IF($DH1046=0,"",$DH1046&amp;$DI1046)&amp;IF($DK1046=0,"",$DK1046)&amp;IF($DL1046=0,"","×"&amp;$DL1046&amp;$DM1046)&amp;IF($DO1046=0,"",$DO1046)&amp;IF($DP1046=0,"","×"&amp;$DP1046&amp;$DQ1046)&amp;IF($DS1046=0,"",$DS1046)&amp;")")</f>
        <v/>
      </c>
      <c r="G1046" s="1095"/>
      <c r="H1046" s="1095"/>
      <c r="I1046" s="1095"/>
      <c r="J1046" s="1095"/>
      <c r="K1046" s="1095"/>
      <c r="L1046" s="1095"/>
      <c r="M1046" s="1095"/>
      <c r="N1046" s="1095"/>
      <c r="O1046" s="1095"/>
      <c r="P1046" s="1095"/>
      <c r="Q1046" s="1095"/>
      <c r="R1046" s="1095"/>
      <c r="S1046" s="1095"/>
      <c r="T1046" s="1095"/>
      <c r="U1046" s="1095"/>
      <c r="V1046" s="1095"/>
      <c r="W1046" s="1096"/>
      <c r="AA1046" s="1100"/>
      <c r="AB1046" s="1101"/>
      <c r="AC1046" s="1102"/>
      <c r="AD1046" s="1135"/>
      <c r="AE1046" s="1136"/>
      <c r="AF1046" s="1136"/>
      <c r="AG1046" s="1137"/>
      <c r="AH1046" s="1138"/>
      <c r="AI1046" s="1139"/>
      <c r="AJ1046" s="1140"/>
      <c r="AK1046" s="1132"/>
      <c r="AL1046" s="1133"/>
      <c r="AM1046" s="1133"/>
      <c r="AN1046" s="1133"/>
      <c r="AO1046" s="1133"/>
      <c r="AP1046" s="1134"/>
      <c r="AQ1046" s="642" t="str">
        <f>IF(AK1046="","",VLOOKUP(AK1046,ﾃﾞｰﾀ一覧!$AH$4:$AR$66,2,FALSE))</f>
        <v/>
      </c>
      <c r="AR1046" s="1084"/>
      <c r="AS1046" s="1084"/>
      <c r="AT1046" s="643" t="str">
        <f>IF(AK1046="","",VLOOKUP(AK1046,ﾃﾞｰﾀ一覧!$AH$4:$AR$66,3,FALSE))</f>
        <v/>
      </c>
      <c r="AU1046" s="644" t="str">
        <f>IF(AK1046="","",VLOOKUP(AK1046,ﾃﾞｰﾀ一覧!$AH$4:$AR$66,5,FALSE))</f>
        <v/>
      </c>
      <c r="AV1046" s="1084"/>
      <c r="AW1046" s="1084"/>
      <c r="AX1046" s="643" t="str">
        <f>IF(AK1046="","",VLOOKUP(AK1046,ﾃﾞｰﾀ一覧!$AH$4:$AR$66,6,FALSE))</f>
        <v/>
      </c>
      <c r="AY1046" s="649" t="str">
        <f>IF(AK1046="","",VLOOKUP(AK1046,ﾃﾞｰﾀ一覧!$AH$4:$AR$66,8,FALSE))</f>
        <v/>
      </c>
      <c r="AZ1046" s="1084"/>
      <c r="BA1046" s="1084"/>
      <c r="BB1046" s="388" t="str">
        <f>IF(AK1046="","",VLOOKUP(AK1046,ﾃﾞｰﾀ一覧!$AH$4:$AR$66,9,FALSE))</f>
        <v/>
      </c>
      <c r="BF1046" s="1124"/>
      <c r="BG1046" s="1125"/>
      <c r="BH1046" s="1125"/>
    </row>
    <row r="1047" spans="2:60" ht="16.2" x14ac:dyDescent="0.2">
      <c r="B1047" s="1103"/>
      <c r="C1047" s="1104"/>
      <c r="D1047" s="1303"/>
      <c r="E1047" s="1304"/>
      <c r="F1047" s="1094" t="str">
        <f t="shared" si="94"/>
        <v/>
      </c>
      <c r="G1047" s="1095"/>
      <c r="H1047" s="1095"/>
      <c r="I1047" s="1095"/>
      <c r="J1047" s="1095"/>
      <c r="K1047" s="1095"/>
      <c r="L1047" s="1095"/>
      <c r="M1047" s="1095"/>
      <c r="N1047" s="1095"/>
      <c r="O1047" s="1095"/>
      <c r="P1047" s="1095"/>
      <c r="Q1047" s="1095"/>
      <c r="R1047" s="1095"/>
      <c r="S1047" s="1095"/>
      <c r="T1047" s="1095"/>
      <c r="U1047" s="1095"/>
      <c r="V1047" s="1095"/>
      <c r="W1047" s="1096"/>
      <c r="AA1047" s="1100"/>
      <c r="AB1047" s="1101"/>
      <c r="AC1047" s="1102"/>
      <c r="AD1047" s="1135"/>
      <c r="AE1047" s="1136"/>
      <c r="AF1047" s="1136"/>
      <c r="AG1047" s="1137"/>
      <c r="AH1047" s="1138"/>
      <c r="AI1047" s="1139"/>
      <c r="AJ1047" s="1140"/>
      <c r="AK1047" s="1132"/>
      <c r="AL1047" s="1133"/>
      <c r="AM1047" s="1133"/>
      <c r="AN1047" s="1133"/>
      <c r="AO1047" s="1133"/>
      <c r="AP1047" s="1134"/>
      <c r="AQ1047" s="642" t="str">
        <f>IF(AK1047="","",VLOOKUP(AK1047,ﾃﾞｰﾀ一覧!$AH$4:$AR$66,2,FALSE))</f>
        <v/>
      </c>
      <c r="AR1047" s="1084"/>
      <c r="AS1047" s="1084"/>
      <c r="AT1047" s="643" t="str">
        <f>IF(AK1047="","",VLOOKUP(AK1047,ﾃﾞｰﾀ一覧!$AH$4:$AR$66,3,FALSE))</f>
        <v/>
      </c>
      <c r="AU1047" s="644" t="str">
        <f>IF(AK1047="","",VLOOKUP(AK1047,ﾃﾞｰﾀ一覧!$AH$4:$AR$66,5,FALSE))</f>
        <v/>
      </c>
      <c r="AV1047" s="1084"/>
      <c r="AW1047" s="1084"/>
      <c r="AX1047" s="643" t="str">
        <f>IF(AK1047="","",VLOOKUP(AK1047,ﾃﾞｰﾀ一覧!$AH$4:$AR$66,6,FALSE))</f>
        <v/>
      </c>
      <c r="AY1047" s="649" t="str">
        <f>IF(AK1047="","",VLOOKUP(AK1047,ﾃﾞｰﾀ一覧!$AH$4:$AR$66,8,FALSE))</f>
        <v/>
      </c>
      <c r="AZ1047" s="1084"/>
      <c r="BA1047" s="1084"/>
      <c r="BB1047" s="388" t="str">
        <f>IF(AK1047="","",VLOOKUP(AK1047,ﾃﾞｰﾀ一覧!$AH$4:$AR$66,9,FALSE))</f>
        <v/>
      </c>
      <c r="BF1047" s="1124"/>
      <c r="BG1047" s="1125"/>
      <c r="BH1047" s="1125"/>
    </row>
    <row r="1048" spans="2:60" ht="16.2" x14ac:dyDescent="0.2">
      <c r="B1048" s="1103"/>
      <c r="C1048" s="1104"/>
      <c r="D1048" s="1303"/>
      <c r="E1048" s="1304"/>
      <c r="F1048" s="1094" t="str">
        <f t="shared" si="94"/>
        <v/>
      </c>
      <c r="G1048" s="1095"/>
      <c r="H1048" s="1095"/>
      <c r="I1048" s="1095"/>
      <c r="J1048" s="1095"/>
      <c r="K1048" s="1095"/>
      <c r="L1048" s="1095"/>
      <c r="M1048" s="1095"/>
      <c r="N1048" s="1095"/>
      <c r="O1048" s="1095"/>
      <c r="P1048" s="1095"/>
      <c r="Q1048" s="1095"/>
      <c r="R1048" s="1095"/>
      <c r="S1048" s="1095"/>
      <c r="T1048" s="1095"/>
      <c r="U1048" s="1095"/>
      <c r="V1048" s="1095"/>
      <c r="W1048" s="1096"/>
      <c r="AA1048" s="1100"/>
      <c r="AB1048" s="1101"/>
      <c r="AC1048" s="1102"/>
      <c r="AD1048" s="1135"/>
      <c r="AE1048" s="1136"/>
      <c r="AF1048" s="1136"/>
      <c r="AG1048" s="1137"/>
      <c r="AH1048" s="1138"/>
      <c r="AI1048" s="1139"/>
      <c r="AJ1048" s="1140"/>
      <c r="AK1048" s="1132"/>
      <c r="AL1048" s="1133"/>
      <c r="AM1048" s="1133"/>
      <c r="AN1048" s="1133"/>
      <c r="AO1048" s="1133"/>
      <c r="AP1048" s="1134"/>
      <c r="AQ1048" s="642" t="str">
        <f>IF(AK1048="","",VLOOKUP(AK1048,ﾃﾞｰﾀ一覧!$AH$4:$AR$66,2,FALSE))</f>
        <v/>
      </c>
      <c r="AR1048" s="1084"/>
      <c r="AS1048" s="1084"/>
      <c r="AT1048" s="643" t="str">
        <f>IF(AK1048="","",VLOOKUP(AK1048,ﾃﾞｰﾀ一覧!$AH$4:$AR$66,3,FALSE))</f>
        <v/>
      </c>
      <c r="AU1048" s="644" t="str">
        <f>IF(AK1048="","",VLOOKUP(AK1048,ﾃﾞｰﾀ一覧!$AH$4:$AR$66,5,FALSE))</f>
        <v/>
      </c>
      <c r="AV1048" s="1084"/>
      <c r="AW1048" s="1084"/>
      <c r="AX1048" s="643" t="str">
        <f>IF(AK1048="","",VLOOKUP(AK1048,ﾃﾞｰﾀ一覧!$AH$4:$AR$66,6,FALSE))</f>
        <v/>
      </c>
      <c r="AY1048" s="649" t="str">
        <f>IF(AK1048="","",VLOOKUP(AK1048,ﾃﾞｰﾀ一覧!$AH$4:$AR$66,8,FALSE))</f>
        <v/>
      </c>
      <c r="AZ1048" s="1084"/>
      <c r="BA1048" s="1084"/>
      <c r="BB1048" s="388" t="str">
        <f>IF(AK1048="","",VLOOKUP(AK1048,ﾃﾞｰﾀ一覧!$AH$4:$AR$66,9,FALSE))</f>
        <v/>
      </c>
      <c r="BF1048" s="1124"/>
      <c r="BG1048" s="1125"/>
      <c r="BH1048" s="1125"/>
    </row>
    <row r="1049" spans="2:60" ht="16.2" x14ac:dyDescent="0.2">
      <c r="B1049" s="1103"/>
      <c r="C1049" s="1104"/>
      <c r="D1049" s="1303"/>
      <c r="E1049" s="1304"/>
      <c r="F1049" s="1094" t="str">
        <f t="shared" si="94"/>
        <v/>
      </c>
      <c r="G1049" s="1095"/>
      <c r="H1049" s="1095"/>
      <c r="I1049" s="1095"/>
      <c r="J1049" s="1095"/>
      <c r="K1049" s="1095"/>
      <c r="L1049" s="1095"/>
      <c r="M1049" s="1095"/>
      <c r="N1049" s="1095"/>
      <c r="O1049" s="1095"/>
      <c r="P1049" s="1095"/>
      <c r="Q1049" s="1095"/>
      <c r="R1049" s="1095"/>
      <c r="S1049" s="1095"/>
      <c r="T1049" s="1095"/>
      <c r="U1049" s="1095"/>
      <c r="V1049" s="1095"/>
      <c r="W1049" s="1096"/>
      <c r="AA1049" s="1100"/>
      <c r="AB1049" s="1101"/>
      <c r="AC1049" s="1102"/>
      <c r="AD1049" s="1135"/>
      <c r="AE1049" s="1136"/>
      <c r="AF1049" s="1136"/>
      <c r="AG1049" s="1137"/>
      <c r="AH1049" s="1138"/>
      <c r="AI1049" s="1139"/>
      <c r="AJ1049" s="1140"/>
      <c r="AK1049" s="1132"/>
      <c r="AL1049" s="1133"/>
      <c r="AM1049" s="1133"/>
      <c r="AN1049" s="1133"/>
      <c r="AO1049" s="1133"/>
      <c r="AP1049" s="1134"/>
      <c r="AQ1049" s="642" t="str">
        <f>IF(AK1049="","",VLOOKUP(AK1049,ﾃﾞｰﾀ一覧!$AH$4:$AR$66,2,FALSE))</f>
        <v/>
      </c>
      <c r="AR1049" s="1084"/>
      <c r="AS1049" s="1084"/>
      <c r="AT1049" s="643" t="str">
        <f>IF(AK1049="","",VLOOKUP(AK1049,ﾃﾞｰﾀ一覧!$AH$4:$AR$66,3,FALSE))</f>
        <v/>
      </c>
      <c r="AU1049" s="644" t="str">
        <f>IF(AK1049="","",VLOOKUP(AK1049,ﾃﾞｰﾀ一覧!$AH$4:$AR$66,5,FALSE))</f>
        <v/>
      </c>
      <c r="AV1049" s="1084"/>
      <c r="AW1049" s="1084"/>
      <c r="AX1049" s="643" t="str">
        <f>IF(AK1049="","",VLOOKUP(AK1049,ﾃﾞｰﾀ一覧!$AH$4:$AR$66,6,FALSE))</f>
        <v/>
      </c>
      <c r="AY1049" s="649" t="str">
        <f>IF(AK1049="","",VLOOKUP(AK1049,ﾃﾞｰﾀ一覧!$AH$4:$AR$66,8,FALSE))</f>
        <v/>
      </c>
      <c r="AZ1049" s="1084"/>
      <c r="BA1049" s="1084"/>
      <c r="BB1049" s="388" t="str">
        <f>IF(AK1049="","",VLOOKUP(AK1049,ﾃﾞｰﾀ一覧!$AH$4:$AR$66,9,FALSE))</f>
        <v/>
      </c>
      <c r="BF1049" s="1124"/>
      <c r="BG1049" s="1125"/>
      <c r="BH1049" s="1125"/>
    </row>
    <row r="1050" spans="2:60" ht="16.2" x14ac:dyDescent="0.2">
      <c r="B1050" s="1103"/>
      <c r="C1050" s="1104"/>
      <c r="D1050" s="1303"/>
      <c r="E1050" s="1304"/>
      <c r="F1050" s="1094" t="str">
        <f t="shared" si="94"/>
        <v/>
      </c>
      <c r="G1050" s="1095"/>
      <c r="H1050" s="1095"/>
      <c r="I1050" s="1095"/>
      <c r="J1050" s="1095"/>
      <c r="K1050" s="1095"/>
      <c r="L1050" s="1095"/>
      <c r="M1050" s="1095"/>
      <c r="N1050" s="1095"/>
      <c r="O1050" s="1095"/>
      <c r="P1050" s="1095"/>
      <c r="Q1050" s="1095"/>
      <c r="R1050" s="1095"/>
      <c r="S1050" s="1095"/>
      <c r="T1050" s="1095"/>
      <c r="U1050" s="1095"/>
      <c r="V1050" s="1095"/>
      <c r="W1050" s="1096"/>
      <c r="AA1050" s="1100"/>
      <c r="AB1050" s="1101"/>
      <c r="AC1050" s="1102"/>
      <c r="AD1050" s="1135"/>
      <c r="AE1050" s="1136"/>
      <c r="AF1050" s="1136"/>
      <c r="AG1050" s="1137"/>
      <c r="AH1050" s="1138"/>
      <c r="AI1050" s="1139"/>
      <c r="AJ1050" s="1140"/>
      <c r="AK1050" s="1132"/>
      <c r="AL1050" s="1133"/>
      <c r="AM1050" s="1133"/>
      <c r="AN1050" s="1133"/>
      <c r="AO1050" s="1133"/>
      <c r="AP1050" s="1134"/>
      <c r="AQ1050" s="642" t="str">
        <f>IF(AK1050="","",VLOOKUP(AK1050,ﾃﾞｰﾀ一覧!$AH$4:$AR$66,2,FALSE))</f>
        <v/>
      </c>
      <c r="AR1050" s="1084"/>
      <c r="AS1050" s="1084"/>
      <c r="AT1050" s="643" t="str">
        <f>IF(AK1050="","",VLOOKUP(AK1050,ﾃﾞｰﾀ一覧!$AH$4:$AR$66,3,FALSE))</f>
        <v/>
      </c>
      <c r="AU1050" s="644" t="str">
        <f>IF(AK1050="","",VLOOKUP(AK1050,ﾃﾞｰﾀ一覧!$AH$4:$AR$66,5,FALSE))</f>
        <v/>
      </c>
      <c r="AV1050" s="1084"/>
      <c r="AW1050" s="1084"/>
      <c r="AX1050" s="643" t="str">
        <f>IF(AK1050="","",VLOOKUP(AK1050,ﾃﾞｰﾀ一覧!$AH$4:$AR$66,6,FALSE))</f>
        <v/>
      </c>
      <c r="AY1050" s="649" t="str">
        <f>IF(AK1050="","",VLOOKUP(AK1050,ﾃﾞｰﾀ一覧!$AH$4:$AR$66,8,FALSE))</f>
        <v/>
      </c>
      <c r="AZ1050" s="1084"/>
      <c r="BA1050" s="1084"/>
      <c r="BB1050" s="388" t="str">
        <f>IF(AK1050="","",VLOOKUP(AK1050,ﾃﾞｰﾀ一覧!$AH$4:$AR$66,9,FALSE))</f>
        <v/>
      </c>
      <c r="BF1050" s="1124"/>
      <c r="BG1050" s="1125"/>
      <c r="BH1050" s="1125"/>
    </row>
    <row r="1051" spans="2:60" ht="16.2" x14ac:dyDescent="0.2">
      <c r="B1051" s="1103"/>
      <c r="C1051" s="1104"/>
      <c r="D1051" s="1303"/>
      <c r="E1051" s="1304"/>
      <c r="F1051" s="1094" t="str">
        <f t="shared" si="94"/>
        <v/>
      </c>
      <c r="G1051" s="1095"/>
      <c r="H1051" s="1095"/>
      <c r="I1051" s="1095"/>
      <c r="J1051" s="1095"/>
      <c r="K1051" s="1095"/>
      <c r="L1051" s="1095"/>
      <c r="M1051" s="1095"/>
      <c r="N1051" s="1095"/>
      <c r="O1051" s="1095"/>
      <c r="P1051" s="1095"/>
      <c r="Q1051" s="1095"/>
      <c r="R1051" s="1095"/>
      <c r="S1051" s="1095"/>
      <c r="T1051" s="1095"/>
      <c r="U1051" s="1095"/>
      <c r="V1051" s="1095"/>
      <c r="W1051" s="1096"/>
      <c r="AA1051" s="1100"/>
      <c r="AB1051" s="1101"/>
      <c r="AC1051" s="1102"/>
      <c r="AD1051" s="1135"/>
      <c r="AE1051" s="1136"/>
      <c r="AF1051" s="1136"/>
      <c r="AG1051" s="1137"/>
      <c r="AH1051" s="1138"/>
      <c r="AI1051" s="1139"/>
      <c r="AJ1051" s="1140"/>
      <c r="AK1051" s="1132"/>
      <c r="AL1051" s="1133"/>
      <c r="AM1051" s="1133"/>
      <c r="AN1051" s="1133"/>
      <c r="AO1051" s="1133"/>
      <c r="AP1051" s="1134"/>
      <c r="AQ1051" s="642" t="str">
        <f>IF(AK1051="","",VLOOKUP(AK1051,ﾃﾞｰﾀ一覧!$AH$4:$AR$66,2,FALSE))</f>
        <v/>
      </c>
      <c r="AR1051" s="1084"/>
      <c r="AS1051" s="1084"/>
      <c r="AT1051" s="643" t="str">
        <f>IF(AK1051="","",VLOOKUP(AK1051,ﾃﾞｰﾀ一覧!$AH$4:$AR$66,3,FALSE))</f>
        <v/>
      </c>
      <c r="AU1051" s="644" t="str">
        <f>IF(AK1051="","",VLOOKUP(AK1051,ﾃﾞｰﾀ一覧!$AH$4:$AR$66,5,FALSE))</f>
        <v/>
      </c>
      <c r="AV1051" s="1084"/>
      <c r="AW1051" s="1084"/>
      <c r="AX1051" s="643" t="str">
        <f>IF(AK1051="","",VLOOKUP(AK1051,ﾃﾞｰﾀ一覧!$AH$4:$AR$66,6,FALSE))</f>
        <v/>
      </c>
      <c r="AY1051" s="649" t="str">
        <f>IF(AK1051="","",VLOOKUP(AK1051,ﾃﾞｰﾀ一覧!$AH$4:$AR$66,8,FALSE))</f>
        <v/>
      </c>
      <c r="AZ1051" s="1084"/>
      <c r="BA1051" s="1084"/>
      <c r="BB1051" s="388" t="str">
        <f>IF(AK1051="","",VLOOKUP(AK1051,ﾃﾞｰﾀ一覧!$AH$4:$AR$66,9,FALSE))</f>
        <v/>
      </c>
      <c r="BF1051" s="1124"/>
      <c r="BG1051" s="1125"/>
      <c r="BH1051" s="1125"/>
    </row>
    <row r="1052" spans="2:60" ht="16.2" x14ac:dyDescent="0.2">
      <c r="B1052" s="1103"/>
      <c r="C1052" s="1104"/>
      <c r="D1052" s="1303"/>
      <c r="E1052" s="1304"/>
      <c r="F1052" s="1094" t="str">
        <f t="shared" si="94"/>
        <v/>
      </c>
      <c r="G1052" s="1095"/>
      <c r="H1052" s="1095"/>
      <c r="I1052" s="1095"/>
      <c r="J1052" s="1095"/>
      <c r="K1052" s="1095"/>
      <c r="L1052" s="1095"/>
      <c r="M1052" s="1095"/>
      <c r="N1052" s="1095"/>
      <c r="O1052" s="1095"/>
      <c r="P1052" s="1095"/>
      <c r="Q1052" s="1095"/>
      <c r="R1052" s="1095"/>
      <c r="S1052" s="1095"/>
      <c r="T1052" s="1095"/>
      <c r="U1052" s="1095"/>
      <c r="V1052" s="1095"/>
      <c r="W1052" s="1096"/>
      <c r="AA1052" s="1100"/>
      <c r="AB1052" s="1101"/>
      <c r="AC1052" s="1102"/>
      <c r="AD1052" s="1135"/>
      <c r="AE1052" s="1136"/>
      <c r="AF1052" s="1136"/>
      <c r="AG1052" s="1137"/>
      <c r="AH1052" s="1138"/>
      <c r="AI1052" s="1139"/>
      <c r="AJ1052" s="1140"/>
      <c r="AK1052" s="1132"/>
      <c r="AL1052" s="1133"/>
      <c r="AM1052" s="1133"/>
      <c r="AN1052" s="1133"/>
      <c r="AO1052" s="1133"/>
      <c r="AP1052" s="1134"/>
      <c r="AQ1052" s="642" t="str">
        <f>IF(AK1052="","",VLOOKUP(AK1052,ﾃﾞｰﾀ一覧!$AH$4:$AR$66,2,FALSE))</f>
        <v/>
      </c>
      <c r="AR1052" s="1084"/>
      <c r="AS1052" s="1084"/>
      <c r="AT1052" s="643" t="str">
        <f>IF(AK1052="","",VLOOKUP(AK1052,ﾃﾞｰﾀ一覧!$AH$4:$AR$66,3,FALSE))</f>
        <v/>
      </c>
      <c r="AU1052" s="644" t="str">
        <f>IF(AK1052="","",VLOOKUP(AK1052,ﾃﾞｰﾀ一覧!$AH$4:$AR$66,5,FALSE))</f>
        <v/>
      </c>
      <c r="AV1052" s="1084"/>
      <c r="AW1052" s="1084"/>
      <c r="AX1052" s="643" t="str">
        <f>IF(AK1052="","",VLOOKUP(AK1052,ﾃﾞｰﾀ一覧!$AH$4:$AR$66,6,FALSE))</f>
        <v/>
      </c>
      <c r="AY1052" s="649" t="str">
        <f>IF(AK1052="","",VLOOKUP(AK1052,ﾃﾞｰﾀ一覧!$AH$4:$AR$66,8,FALSE))</f>
        <v/>
      </c>
      <c r="AZ1052" s="1084"/>
      <c r="BA1052" s="1084"/>
      <c r="BB1052" s="388" t="str">
        <f>IF(AK1052="","",VLOOKUP(AK1052,ﾃﾞｰﾀ一覧!$AH$4:$AR$66,9,FALSE))</f>
        <v/>
      </c>
      <c r="BF1052" s="1124"/>
      <c r="BG1052" s="1125"/>
      <c r="BH1052" s="1125"/>
    </row>
    <row r="1053" spans="2:60" ht="16.2" x14ac:dyDescent="0.2">
      <c r="B1053" s="1103"/>
      <c r="C1053" s="1104"/>
      <c r="D1053" s="1303"/>
      <c r="E1053" s="1304"/>
      <c r="F1053" s="1094" t="str">
        <f t="shared" si="94"/>
        <v/>
      </c>
      <c r="G1053" s="1095"/>
      <c r="H1053" s="1095"/>
      <c r="I1053" s="1095"/>
      <c r="J1053" s="1095"/>
      <c r="K1053" s="1095"/>
      <c r="L1053" s="1095"/>
      <c r="M1053" s="1095"/>
      <c r="N1053" s="1095"/>
      <c r="O1053" s="1095"/>
      <c r="P1053" s="1095"/>
      <c r="Q1053" s="1095"/>
      <c r="R1053" s="1095"/>
      <c r="S1053" s="1095"/>
      <c r="T1053" s="1095"/>
      <c r="U1053" s="1095"/>
      <c r="V1053" s="1095"/>
      <c r="W1053" s="1096"/>
      <c r="AA1053" s="1100"/>
      <c r="AB1053" s="1101"/>
      <c r="AC1053" s="1102"/>
      <c r="AD1053" s="1135"/>
      <c r="AE1053" s="1136"/>
      <c r="AF1053" s="1136"/>
      <c r="AG1053" s="1137"/>
      <c r="AH1053" s="1138"/>
      <c r="AI1053" s="1139"/>
      <c r="AJ1053" s="1140"/>
      <c r="AK1053" s="1132"/>
      <c r="AL1053" s="1133"/>
      <c r="AM1053" s="1133"/>
      <c r="AN1053" s="1133"/>
      <c r="AO1053" s="1133"/>
      <c r="AP1053" s="1134"/>
      <c r="AQ1053" s="642" t="str">
        <f>IF(AK1053="","",VLOOKUP(AK1053,ﾃﾞｰﾀ一覧!$AH$4:$AR$66,2,FALSE))</f>
        <v/>
      </c>
      <c r="AR1053" s="1084"/>
      <c r="AS1053" s="1084"/>
      <c r="AT1053" s="643" t="str">
        <f>IF(AK1053="","",VLOOKUP(AK1053,ﾃﾞｰﾀ一覧!$AH$4:$AR$66,3,FALSE))</f>
        <v/>
      </c>
      <c r="AU1053" s="644" t="str">
        <f>IF(AK1053="","",VLOOKUP(AK1053,ﾃﾞｰﾀ一覧!$AH$4:$AR$66,5,FALSE))</f>
        <v/>
      </c>
      <c r="AV1053" s="1084"/>
      <c r="AW1053" s="1084"/>
      <c r="AX1053" s="643" t="str">
        <f>IF(AK1053="","",VLOOKUP(AK1053,ﾃﾞｰﾀ一覧!$AH$4:$AR$66,6,FALSE))</f>
        <v/>
      </c>
      <c r="AY1053" s="649" t="str">
        <f>IF(AK1053="","",VLOOKUP(AK1053,ﾃﾞｰﾀ一覧!$AH$4:$AR$66,8,FALSE))</f>
        <v/>
      </c>
      <c r="AZ1053" s="1084"/>
      <c r="BA1053" s="1084"/>
      <c r="BB1053" s="388" t="str">
        <f>IF(AK1053="","",VLOOKUP(AK1053,ﾃﾞｰﾀ一覧!$AH$4:$AR$66,9,FALSE))</f>
        <v/>
      </c>
      <c r="BF1053" s="1124"/>
      <c r="BG1053" s="1125"/>
      <c r="BH1053" s="1125"/>
    </row>
    <row r="1054" spans="2:60" ht="16.2" x14ac:dyDescent="0.2">
      <c r="B1054" s="1103"/>
      <c r="C1054" s="1104"/>
      <c r="D1054" s="1303"/>
      <c r="E1054" s="1304"/>
      <c r="F1054" s="1094" t="str">
        <f t="shared" si="94"/>
        <v/>
      </c>
      <c r="G1054" s="1095"/>
      <c r="H1054" s="1095"/>
      <c r="I1054" s="1095"/>
      <c r="J1054" s="1095"/>
      <c r="K1054" s="1095"/>
      <c r="L1054" s="1095"/>
      <c r="M1054" s="1095"/>
      <c r="N1054" s="1095"/>
      <c r="O1054" s="1095"/>
      <c r="P1054" s="1095"/>
      <c r="Q1054" s="1095"/>
      <c r="R1054" s="1095"/>
      <c r="S1054" s="1095"/>
      <c r="T1054" s="1095"/>
      <c r="U1054" s="1095"/>
      <c r="V1054" s="1095"/>
      <c r="W1054" s="1096"/>
      <c r="AA1054" s="1100"/>
      <c r="AB1054" s="1101"/>
      <c r="AC1054" s="1102"/>
      <c r="AD1054" s="1135"/>
      <c r="AE1054" s="1136"/>
      <c r="AF1054" s="1136"/>
      <c r="AG1054" s="1137"/>
      <c r="AH1054" s="1138"/>
      <c r="AI1054" s="1139"/>
      <c r="AJ1054" s="1140"/>
      <c r="AK1054" s="1132"/>
      <c r="AL1054" s="1133"/>
      <c r="AM1054" s="1133"/>
      <c r="AN1054" s="1133"/>
      <c r="AO1054" s="1133"/>
      <c r="AP1054" s="1134"/>
      <c r="AQ1054" s="642" t="str">
        <f>IF(AK1054="","",VLOOKUP(AK1054,ﾃﾞｰﾀ一覧!$AH$4:$AR$66,2,FALSE))</f>
        <v/>
      </c>
      <c r="AR1054" s="1084"/>
      <c r="AS1054" s="1084"/>
      <c r="AT1054" s="643" t="str">
        <f>IF(AK1054="","",VLOOKUP(AK1054,ﾃﾞｰﾀ一覧!$AH$4:$AR$66,3,FALSE))</f>
        <v/>
      </c>
      <c r="AU1054" s="644" t="str">
        <f>IF(AK1054="","",VLOOKUP(AK1054,ﾃﾞｰﾀ一覧!$AH$4:$AR$66,5,FALSE))</f>
        <v/>
      </c>
      <c r="AV1054" s="1084"/>
      <c r="AW1054" s="1084"/>
      <c r="AX1054" s="643" t="str">
        <f>IF(AK1054="","",VLOOKUP(AK1054,ﾃﾞｰﾀ一覧!$AH$4:$AR$66,6,FALSE))</f>
        <v/>
      </c>
      <c r="AY1054" s="649" t="str">
        <f>IF(AK1054="","",VLOOKUP(AK1054,ﾃﾞｰﾀ一覧!$AH$4:$AR$66,8,FALSE))</f>
        <v/>
      </c>
      <c r="AZ1054" s="1084"/>
      <c r="BA1054" s="1084"/>
      <c r="BB1054" s="388" t="str">
        <f>IF(AK1054="","",VLOOKUP(AK1054,ﾃﾞｰﾀ一覧!$AH$4:$AR$66,9,FALSE))</f>
        <v/>
      </c>
      <c r="BF1054" s="1124"/>
      <c r="BG1054" s="1125"/>
      <c r="BH1054" s="1125"/>
    </row>
    <row r="1055" spans="2:60" ht="16.2" x14ac:dyDescent="0.2">
      <c r="B1055" s="1103"/>
      <c r="C1055" s="1104"/>
      <c r="D1055" s="1303"/>
      <c r="E1055" s="1304"/>
      <c r="F1055" s="1094" t="str">
        <f t="shared" si="94"/>
        <v/>
      </c>
      <c r="G1055" s="1095"/>
      <c r="H1055" s="1095"/>
      <c r="I1055" s="1095"/>
      <c r="J1055" s="1095"/>
      <c r="K1055" s="1095"/>
      <c r="L1055" s="1095"/>
      <c r="M1055" s="1095"/>
      <c r="N1055" s="1095"/>
      <c r="O1055" s="1095"/>
      <c r="P1055" s="1095"/>
      <c r="Q1055" s="1095"/>
      <c r="R1055" s="1095"/>
      <c r="S1055" s="1095"/>
      <c r="T1055" s="1095"/>
      <c r="U1055" s="1095"/>
      <c r="V1055" s="1095"/>
      <c r="W1055" s="1096"/>
      <c r="AA1055" s="1100"/>
      <c r="AB1055" s="1101"/>
      <c r="AC1055" s="1102"/>
      <c r="AD1055" s="1135"/>
      <c r="AE1055" s="1136"/>
      <c r="AF1055" s="1136"/>
      <c r="AG1055" s="1137"/>
      <c r="AH1055" s="1138"/>
      <c r="AI1055" s="1139"/>
      <c r="AJ1055" s="1140"/>
      <c r="AK1055" s="1132"/>
      <c r="AL1055" s="1133"/>
      <c r="AM1055" s="1133"/>
      <c r="AN1055" s="1133"/>
      <c r="AO1055" s="1133"/>
      <c r="AP1055" s="1134"/>
      <c r="AQ1055" s="642" t="str">
        <f>IF(AK1055="","",VLOOKUP(AK1055,ﾃﾞｰﾀ一覧!$AH$4:$AR$66,2,FALSE))</f>
        <v/>
      </c>
      <c r="AR1055" s="1084"/>
      <c r="AS1055" s="1084"/>
      <c r="AT1055" s="643" t="str">
        <f>IF(AK1055="","",VLOOKUP(AK1055,ﾃﾞｰﾀ一覧!$AH$4:$AR$66,3,FALSE))</f>
        <v/>
      </c>
      <c r="AU1055" s="644" t="str">
        <f>IF(AK1055="","",VLOOKUP(AK1055,ﾃﾞｰﾀ一覧!$AH$4:$AR$66,5,FALSE))</f>
        <v/>
      </c>
      <c r="AV1055" s="1084"/>
      <c r="AW1055" s="1084"/>
      <c r="AX1055" s="643" t="str">
        <f>IF(AK1055="","",VLOOKUP(AK1055,ﾃﾞｰﾀ一覧!$AH$4:$AR$66,6,FALSE))</f>
        <v/>
      </c>
      <c r="AY1055" s="649" t="str">
        <f>IF(AK1055="","",VLOOKUP(AK1055,ﾃﾞｰﾀ一覧!$AH$4:$AR$66,8,FALSE))</f>
        <v/>
      </c>
      <c r="AZ1055" s="1084"/>
      <c r="BA1055" s="1084"/>
      <c r="BB1055" s="388" t="str">
        <f>IF(AK1055="","",VLOOKUP(AK1055,ﾃﾞｰﾀ一覧!$AH$4:$AR$66,9,FALSE))</f>
        <v/>
      </c>
      <c r="BF1055" s="1124"/>
      <c r="BG1055" s="1125"/>
      <c r="BH1055" s="1125"/>
    </row>
    <row r="1056" spans="2:60" ht="16.2" x14ac:dyDescent="0.2">
      <c r="B1056" s="1103"/>
      <c r="C1056" s="1104"/>
      <c r="D1056" s="1303"/>
      <c r="E1056" s="1304"/>
      <c r="F1056" s="1094" t="str">
        <f t="shared" si="94"/>
        <v/>
      </c>
      <c r="G1056" s="1095"/>
      <c r="H1056" s="1095"/>
      <c r="I1056" s="1095"/>
      <c r="J1056" s="1095"/>
      <c r="K1056" s="1095"/>
      <c r="L1056" s="1095"/>
      <c r="M1056" s="1095"/>
      <c r="N1056" s="1095"/>
      <c r="O1056" s="1095"/>
      <c r="P1056" s="1095"/>
      <c r="Q1056" s="1095"/>
      <c r="R1056" s="1095"/>
      <c r="S1056" s="1095"/>
      <c r="T1056" s="1095"/>
      <c r="U1056" s="1095"/>
      <c r="V1056" s="1095"/>
      <c r="W1056" s="1096"/>
      <c r="AA1056" s="1100"/>
      <c r="AB1056" s="1101"/>
      <c r="AC1056" s="1102"/>
      <c r="AD1056" s="1135"/>
      <c r="AE1056" s="1136"/>
      <c r="AF1056" s="1136"/>
      <c r="AG1056" s="1137"/>
      <c r="AH1056" s="1138"/>
      <c r="AI1056" s="1139"/>
      <c r="AJ1056" s="1140"/>
      <c r="AK1056" s="1132"/>
      <c r="AL1056" s="1133"/>
      <c r="AM1056" s="1133"/>
      <c r="AN1056" s="1133"/>
      <c r="AO1056" s="1133"/>
      <c r="AP1056" s="1134"/>
      <c r="AQ1056" s="642" t="str">
        <f>IF(AK1056="","",VLOOKUP(AK1056,ﾃﾞｰﾀ一覧!$AH$4:$AR$66,2,FALSE))</f>
        <v/>
      </c>
      <c r="AR1056" s="1084"/>
      <c r="AS1056" s="1084"/>
      <c r="AT1056" s="643" t="str">
        <f>IF(AK1056="","",VLOOKUP(AK1056,ﾃﾞｰﾀ一覧!$AH$4:$AR$66,3,FALSE))</f>
        <v/>
      </c>
      <c r="AU1056" s="644" t="str">
        <f>IF(AK1056="","",VLOOKUP(AK1056,ﾃﾞｰﾀ一覧!$AH$4:$AR$66,5,FALSE))</f>
        <v/>
      </c>
      <c r="AV1056" s="1084"/>
      <c r="AW1056" s="1084"/>
      <c r="AX1056" s="643" t="str">
        <f>IF(AK1056="","",VLOOKUP(AK1056,ﾃﾞｰﾀ一覧!$AH$4:$AR$66,6,FALSE))</f>
        <v/>
      </c>
      <c r="AY1056" s="649" t="str">
        <f>IF(AK1056="","",VLOOKUP(AK1056,ﾃﾞｰﾀ一覧!$AH$4:$AR$66,8,FALSE))</f>
        <v/>
      </c>
      <c r="AZ1056" s="1084"/>
      <c r="BA1056" s="1084"/>
      <c r="BB1056" s="388" t="str">
        <f>IF(AK1056="","",VLOOKUP(AK1056,ﾃﾞｰﾀ一覧!$AH$4:$AR$66,9,FALSE))</f>
        <v/>
      </c>
      <c r="BF1056" s="1124"/>
      <c r="BG1056" s="1125"/>
      <c r="BH1056" s="1125"/>
    </row>
    <row r="1057" spans="2:60" ht="16.2" x14ac:dyDescent="0.2">
      <c r="B1057" s="1103"/>
      <c r="C1057" s="1104"/>
      <c r="D1057" s="1303"/>
      <c r="E1057" s="1304"/>
      <c r="F1057" s="1094" t="str">
        <f t="shared" si="94"/>
        <v/>
      </c>
      <c r="G1057" s="1095"/>
      <c r="H1057" s="1095"/>
      <c r="I1057" s="1095"/>
      <c r="J1057" s="1095"/>
      <c r="K1057" s="1095"/>
      <c r="L1057" s="1095"/>
      <c r="M1057" s="1095"/>
      <c r="N1057" s="1095"/>
      <c r="O1057" s="1095"/>
      <c r="P1057" s="1095"/>
      <c r="Q1057" s="1095"/>
      <c r="R1057" s="1095"/>
      <c r="S1057" s="1095"/>
      <c r="T1057" s="1095"/>
      <c r="U1057" s="1095"/>
      <c r="V1057" s="1095"/>
      <c r="W1057" s="1096"/>
      <c r="AA1057" s="1100"/>
      <c r="AB1057" s="1101"/>
      <c r="AC1057" s="1102"/>
      <c r="AD1057" s="1135"/>
      <c r="AE1057" s="1136"/>
      <c r="AF1057" s="1136"/>
      <c r="AG1057" s="1137"/>
      <c r="AH1057" s="1138"/>
      <c r="AI1057" s="1139"/>
      <c r="AJ1057" s="1140"/>
      <c r="AK1057" s="1132"/>
      <c r="AL1057" s="1133"/>
      <c r="AM1057" s="1133"/>
      <c r="AN1057" s="1133"/>
      <c r="AO1057" s="1133"/>
      <c r="AP1057" s="1134"/>
      <c r="AQ1057" s="642" t="str">
        <f>IF(AK1057="","",VLOOKUP(AK1057,ﾃﾞｰﾀ一覧!$AH$4:$AR$66,2,FALSE))</f>
        <v/>
      </c>
      <c r="AR1057" s="1084"/>
      <c r="AS1057" s="1084"/>
      <c r="AT1057" s="643" t="str">
        <f>IF(AK1057="","",VLOOKUP(AK1057,ﾃﾞｰﾀ一覧!$AH$4:$AR$66,3,FALSE))</f>
        <v/>
      </c>
      <c r="AU1057" s="644" t="str">
        <f>IF(AK1057="","",VLOOKUP(AK1057,ﾃﾞｰﾀ一覧!$AH$4:$AR$66,5,FALSE))</f>
        <v/>
      </c>
      <c r="AV1057" s="1084"/>
      <c r="AW1057" s="1084"/>
      <c r="AX1057" s="643" t="str">
        <f>IF(AK1057="","",VLOOKUP(AK1057,ﾃﾞｰﾀ一覧!$AH$4:$AR$66,6,FALSE))</f>
        <v/>
      </c>
      <c r="AY1057" s="649" t="str">
        <f>IF(AK1057="","",VLOOKUP(AK1057,ﾃﾞｰﾀ一覧!$AH$4:$AR$66,8,FALSE))</f>
        <v/>
      </c>
      <c r="AZ1057" s="1084"/>
      <c r="BA1057" s="1084"/>
      <c r="BB1057" s="388" t="str">
        <f>IF(AK1057="","",VLOOKUP(AK1057,ﾃﾞｰﾀ一覧!$AH$4:$AR$66,9,FALSE))</f>
        <v/>
      </c>
      <c r="BF1057" s="1124"/>
      <c r="BG1057" s="1125"/>
      <c r="BH1057" s="1125"/>
    </row>
    <row r="1058" spans="2:60" ht="16.2" x14ac:dyDescent="0.2">
      <c r="B1058" s="1103"/>
      <c r="C1058" s="1104"/>
      <c r="D1058" s="1303"/>
      <c r="E1058" s="1304"/>
      <c r="F1058" s="1094" t="str">
        <f t="shared" si="94"/>
        <v/>
      </c>
      <c r="G1058" s="1095"/>
      <c r="H1058" s="1095"/>
      <c r="I1058" s="1095"/>
      <c r="J1058" s="1095"/>
      <c r="K1058" s="1095"/>
      <c r="L1058" s="1095"/>
      <c r="M1058" s="1095"/>
      <c r="N1058" s="1095"/>
      <c r="O1058" s="1095"/>
      <c r="P1058" s="1095"/>
      <c r="Q1058" s="1095"/>
      <c r="R1058" s="1095"/>
      <c r="S1058" s="1095"/>
      <c r="T1058" s="1095"/>
      <c r="U1058" s="1095"/>
      <c r="V1058" s="1095"/>
      <c r="W1058" s="1096"/>
      <c r="AA1058" s="1100"/>
      <c r="AB1058" s="1101"/>
      <c r="AC1058" s="1102"/>
      <c r="AD1058" s="1135"/>
      <c r="AE1058" s="1136"/>
      <c r="AF1058" s="1136"/>
      <c r="AG1058" s="1137"/>
      <c r="AH1058" s="1138"/>
      <c r="AI1058" s="1139"/>
      <c r="AJ1058" s="1140"/>
      <c r="AK1058" s="1132"/>
      <c r="AL1058" s="1133"/>
      <c r="AM1058" s="1133"/>
      <c r="AN1058" s="1133"/>
      <c r="AO1058" s="1133"/>
      <c r="AP1058" s="1134"/>
      <c r="AQ1058" s="642" t="str">
        <f>IF(AK1058="","",VLOOKUP(AK1058,ﾃﾞｰﾀ一覧!$AH$4:$AR$66,2,FALSE))</f>
        <v/>
      </c>
      <c r="AR1058" s="1084"/>
      <c r="AS1058" s="1084"/>
      <c r="AT1058" s="643" t="str">
        <f>IF(AK1058="","",VLOOKUP(AK1058,ﾃﾞｰﾀ一覧!$AH$4:$AR$66,3,FALSE))</f>
        <v/>
      </c>
      <c r="AU1058" s="644" t="str">
        <f>IF(AK1058="","",VLOOKUP(AK1058,ﾃﾞｰﾀ一覧!$AH$4:$AR$66,5,FALSE))</f>
        <v/>
      </c>
      <c r="AV1058" s="1084"/>
      <c r="AW1058" s="1084"/>
      <c r="AX1058" s="643" t="str">
        <f>IF(AK1058="","",VLOOKUP(AK1058,ﾃﾞｰﾀ一覧!$AH$4:$AR$66,6,FALSE))</f>
        <v/>
      </c>
      <c r="AY1058" s="649" t="str">
        <f>IF(AK1058="","",VLOOKUP(AK1058,ﾃﾞｰﾀ一覧!$AH$4:$AR$66,8,FALSE))</f>
        <v/>
      </c>
      <c r="AZ1058" s="1084"/>
      <c r="BA1058" s="1084"/>
      <c r="BB1058" s="388" t="str">
        <f>IF(AK1058="","",VLOOKUP(AK1058,ﾃﾞｰﾀ一覧!$AH$4:$AR$66,9,FALSE))</f>
        <v/>
      </c>
      <c r="BF1058" s="1124"/>
      <c r="BG1058" s="1125"/>
      <c r="BH1058" s="1125"/>
    </row>
    <row r="1059" spans="2:60" ht="16.2" x14ac:dyDescent="0.2">
      <c r="B1059" s="1103"/>
      <c r="C1059" s="1104"/>
      <c r="D1059" s="1303"/>
      <c r="E1059" s="1304"/>
      <c r="F1059" s="1094" t="str">
        <f t="shared" si="94"/>
        <v/>
      </c>
      <c r="G1059" s="1095"/>
      <c r="H1059" s="1095"/>
      <c r="I1059" s="1095"/>
      <c r="J1059" s="1095"/>
      <c r="K1059" s="1095"/>
      <c r="L1059" s="1095"/>
      <c r="M1059" s="1095"/>
      <c r="N1059" s="1095"/>
      <c r="O1059" s="1095"/>
      <c r="P1059" s="1095"/>
      <c r="Q1059" s="1095"/>
      <c r="R1059" s="1095"/>
      <c r="S1059" s="1095"/>
      <c r="T1059" s="1095"/>
      <c r="U1059" s="1095"/>
      <c r="V1059" s="1095"/>
      <c r="W1059" s="1096"/>
      <c r="AA1059" s="1100"/>
      <c r="AB1059" s="1101"/>
      <c r="AC1059" s="1102"/>
      <c r="AD1059" s="1135"/>
      <c r="AE1059" s="1136"/>
      <c r="AF1059" s="1136"/>
      <c r="AG1059" s="1137"/>
      <c r="AH1059" s="1138"/>
      <c r="AI1059" s="1139"/>
      <c r="AJ1059" s="1140"/>
      <c r="AK1059" s="1132"/>
      <c r="AL1059" s="1133"/>
      <c r="AM1059" s="1133"/>
      <c r="AN1059" s="1133"/>
      <c r="AO1059" s="1133"/>
      <c r="AP1059" s="1134"/>
      <c r="AQ1059" s="642" t="str">
        <f>IF(AK1059="","",VLOOKUP(AK1059,ﾃﾞｰﾀ一覧!$AH$4:$AR$66,2,FALSE))</f>
        <v/>
      </c>
      <c r="AR1059" s="1084"/>
      <c r="AS1059" s="1084"/>
      <c r="AT1059" s="643" t="str">
        <f>IF(AK1059="","",VLOOKUP(AK1059,ﾃﾞｰﾀ一覧!$AH$4:$AR$66,3,FALSE))</f>
        <v/>
      </c>
      <c r="AU1059" s="644" t="str">
        <f>IF(AK1059="","",VLOOKUP(AK1059,ﾃﾞｰﾀ一覧!$AH$4:$AR$66,5,FALSE))</f>
        <v/>
      </c>
      <c r="AV1059" s="1084"/>
      <c r="AW1059" s="1084"/>
      <c r="AX1059" s="643" t="str">
        <f>IF(AK1059="","",VLOOKUP(AK1059,ﾃﾞｰﾀ一覧!$AH$4:$AR$66,6,FALSE))</f>
        <v/>
      </c>
      <c r="AY1059" s="649" t="str">
        <f>IF(AK1059="","",VLOOKUP(AK1059,ﾃﾞｰﾀ一覧!$AH$4:$AR$66,8,FALSE))</f>
        <v/>
      </c>
      <c r="AZ1059" s="1084"/>
      <c r="BA1059" s="1084"/>
      <c r="BB1059" s="388" t="str">
        <f>IF(AK1059="","",VLOOKUP(AK1059,ﾃﾞｰﾀ一覧!$AH$4:$AR$66,9,FALSE))</f>
        <v/>
      </c>
      <c r="BF1059" s="1124"/>
      <c r="BG1059" s="1125"/>
      <c r="BH1059" s="1125"/>
    </row>
    <row r="1060" spans="2:60" ht="16.2" x14ac:dyDescent="0.2">
      <c r="B1060" s="1103"/>
      <c r="C1060" s="1104"/>
      <c r="D1060" s="1303"/>
      <c r="E1060" s="1304"/>
      <c r="F1060" s="1094" t="str">
        <f t="shared" si="94"/>
        <v/>
      </c>
      <c r="G1060" s="1095"/>
      <c r="H1060" s="1095"/>
      <c r="I1060" s="1095"/>
      <c r="J1060" s="1095"/>
      <c r="K1060" s="1095"/>
      <c r="L1060" s="1095"/>
      <c r="M1060" s="1095"/>
      <c r="N1060" s="1095"/>
      <c r="O1060" s="1095"/>
      <c r="P1060" s="1095"/>
      <c r="Q1060" s="1095"/>
      <c r="R1060" s="1095"/>
      <c r="S1060" s="1095"/>
      <c r="T1060" s="1095"/>
      <c r="U1060" s="1095"/>
      <c r="V1060" s="1095"/>
      <c r="W1060" s="1096"/>
      <c r="AA1060" s="1100"/>
      <c r="AB1060" s="1101"/>
      <c r="AC1060" s="1102"/>
      <c r="AD1060" s="1135"/>
      <c r="AE1060" s="1136"/>
      <c r="AF1060" s="1136"/>
      <c r="AG1060" s="1137"/>
      <c r="AH1060" s="1138"/>
      <c r="AI1060" s="1139"/>
      <c r="AJ1060" s="1140"/>
      <c r="AK1060" s="1132"/>
      <c r="AL1060" s="1133"/>
      <c r="AM1060" s="1133"/>
      <c r="AN1060" s="1133"/>
      <c r="AO1060" s="1133"/>
      <c r="AP1060" s="1134"/>
      <c r="AQ1060" s="642" t="str">
        <f>IF(AK1060="","",VLOOKUP(AK1060,ﾃﾞｰﾀ一覧!$AH$4:$AR$66,2,FALSE))</f>
        <v/>
      </c>
      <c r="AR1060" s="1084"/>
      <c r="AS1060" s="1084"/>
      <c r="AT1060" s="643" t="str">
        <f>IF(AK1060="","",VLOOKUP(AK1060,ﾃﾞｰﾀ一覧!$AH$4:$AR$66,3,FALSE))</f>
        <v/>
      </c>
      <c r="AU1060" s="644" t="str">
        <f>IF(AK1060="","",VLOOKUP(AK1060,ﾃﾞｰﾀ一覧!$AH$4:$AR$66,5,FALSE))</f>
        <v/>
      </c>
      <c r="AV1060" s="1084"/>
      <c r="AW1060" s="1084"/>
      <c r="AX1060" s="643" t="str">
        <f>IF(AK1060="","",VLOOKUP(AK1060,ﾃﾞｰﾀ一覧!$AH$4:$AR$66,6,FALSE))</f>
        <v/>
      </c>
      <c r="AY1060" s="649" t="str">
        <f>IF(AK1060="","",VLOOKUP(AK1060,ﾃﾞｰﾀ一覧!$AH$4:$AR$66,8,FALSE))</f>
        <v/>
      </c>
      <c r="AZ1060" s="1084"/>
      <c r="BA1060" s="1084"/>
      <c r="BB1060" s="388" t="str">
        <f>IF(AK1060="","",VLOOKUP(AK1060,ﾃﾞｰﾀ一覧!$AH$4:$AR$66,9,FALSE))</f>
        <v/>
      </c>
      <c r="BF1060" s="1124"/>
      <c r="BG1060" s="1125"/>
      <c r="BH1060" s="1125"/>
    </row>
    <row r="1061" spans="2:60" ht="16.2" x14ac:dyDescent="0.2">
      <c r="B1061" s="1103"/>
      <c r="C1061" s="1104"/>
      <c r="D1061" s="1303"/>
      <c r="E1061" s="1304"/>
      <c r="F1061" s="1094" t="str">
        <f t="shared" si="94"/>
        <v/>
      </c>
      <c r="G1061" s="1095"/>
      <c r="H1061" s="1095"/>
      <c r="I1061" s="1095"/>
      <c r="J1061" s="1095"/>
      <c r="K1061" s="1095"/>
      <c r="L1061" s="1095"/>
      <c r="M1061" s="1095"/>
      <c r="N1061" s="1095"/>
      <c r="O1061" s="1095"/>
      <c r="P1061" s="1095"/>
      <c r="Q1061" s="1095"/>
      <c r="R1061" s="1095"/>
      <c r="S1061" s="1095"/>
      <c r="T1061" s="1095"/>
      <c r="U1061" s="1095"/>
      <c r="V1061" s="1095"/>
      <c r="W1061" s="1096"/>
      <c r="AA1061" s="1100"/>
      <c r="AB1061" s="1101"/>
      <c r="AC1061" s="1102"/>
      <c r="AD1061" s="1135"/>
      <c r="AE1061" s="1136"/>
      <c r="AF1061" s="1136"/>
      <c r="AG1061" s="1137"/>
      <c r="AH1061" s="1138"/>
      <c r="AI1061" s="1139"/>
      <c r="AJ1061" s="1140"/>
      <c r="AK1061" s="1132"/>
      <c r="AL1061" s="1133"/>
      <c r="AM1061" s="1133"/>
      <c r="AN1061" s="1133"/>
      <c r="AO1061" s="1133"/>
      <c r="AP1061" s="1134"/>
      <c r="AQ1061" s="642" t="str">
        <f>IF(AK1061="","",VLOOKUP(AK1061,ﾃﾞｰﾀ一覧!$AH$4:$AR$66,2,FALSE))</f>
        <v/>
      </c>
      <c r="AR1061" s="1084"/>
      <c r="AS1061" s="1084"/>
      <c r="AT1061" s="643" t="str">
        <f>IF(AK1061="","",VLOOKUP(AK1061,ﾃﾞｰﾀ一覧!$AH$4:$AR$66,3,FALSE))</f>
        <v/>
      </c>
      <c r="AU1061" s="644" t="str">
        <f>IF(AK1061="","",VLOOKUP(AK1061,ﾃﾞｰﾀ一覧!$AH$4:$AR$66,5,FALSE))</f>
        <v/>
      </c>
      <c r="AV1061" s="1084"/>
      <c r="AW1061" s="1084"/>
      <c r="AX1061" s="643" t="str">
        <f>IF(AK1061="","",VLOOKUP(AK1061,ﾃﾞｰﾀ一覧!$AH$4:$AR$66,6,FALSE))</f>
        <v/>
      </c>
      <c r="AY1061" s="649" t="str">
        <f>IF(AK1061="","",VLOOKUP(AK1061,ﾃﾞｰﾀ一覧!$AH$4:$AR$66,8,FALSE))</f>
        <v/>
      </c>
      <c r="AZ1061" s="1084"/>
      <c r="BA1061" s="1084"/>
      <c r="BB1061" s="388" t="str">
        <f>IF(AK1061="","",VLOOKUP(AK1061,ﾃﾞｰﾀ一覧!$AH$4:$AR$66,9,FALSE))</f>
        <v/>
      </c>
      <c r="BF1061" s="1124"/>
      <c r="BG1061" s="1125"/>
      <c r="BH1061" s="1125"/>
    </row>
    <row r="1062" spans="2:60" ht="16.2" x14ac:dyDescent="0.2">
      <c r="B1062" s="1103"/>
      <c r="C1062" s="1104"/>
      <c r="D1062" s="1303"/>
      <c r="E1062" s="1304"/>
      <c r="F1062" s="1094" t="str">
        <f t="shared" si="94"/>
        <v/>
      </c>
      <c r="G1062" s="1095"/>
      <c r="H1062" s="1095"/>
      <c r="I1062" s="1095"/>
      <c r="J1062" s="1095"/>
      <c r="K1062" s="1095"/>
      <c r="L1062" s="1095"/>
      <c r="M1062" s="1095"/>
      <c r="N1062" s="1095"/>
      <c r="O1062" s="1095"/>
      <c r="P1062" s="1095"/>
      <c r="Q1062" s="1095"/>
      <c r="R1062" s="1095"/>
      <c r="S1062" s="1095"/>
      <c r="T1062" s="1095"/>
      <c r="U1062" s="1095"/>
      <c r="V1062" s="1095"/>
      <c r="W1062" s="1096"/>
      <c r="AA1062" s="1100"/>
      <c r="AB1062" s="1101"/>
      <c r="AC1062" s="1102"/>
      <c r="AD1062" s="1135"/>
      <c r="AE1062" s="1136"/>
      <c r="AF1062" s="1136"/>
      <c r="AG1062" s="1137"/>
      <c r="AH1062" s="1138"/>
      <c r="AI1062" s="1139"/>
      <c r="AJ1062" s="1140"/>
      <c r="AK1062" s="1132"/>
      <c r="AL1062" s="1133"/>
      <c r="AM1062" s="1133"/>
      <c r="AN1062" s="1133"/>
      <c r="AO1062" s="1133"/>
      <c r="AP1062" s="1134"/>
      <c r="AQ1062" s="642" t="str">
        <f>IF(AK1062="","",VLOOKUP(AK1062,ﾃﾞｰﾀ一覧!$AH$4:$AR$66,2,FALSE))</f>
        <v/>
      </c>
      <c r="AR1062" s="1084"/>
      <c r="AS1062" s="1084"/>
      <c r="AT1062" s="643" t="str">
        <f>IF(AK1062="","",VLOOKUP(AK1062,ﾃﾞｰﾀ一覧!$AH$4:$AR$66,3,FALSE))</f>
        <v/>
      </c>
      <c r="AU1062" s="644" t="str">
        <f>IF(AK1062="","",VLOOKUP(AK1062,ﾃﾞｰﾀ一覧!$AH$4:$AR$66,5,FALSE))</f>
        <v/>
      </c>
      <c r="AV1062" s="1084"/>
      <c r="AW1062" s="1084"/>
      <c r="AX1062" s="643" t="str">
        <f>IF(AK1062="","",VLOOKUP(AK1062,ﾃﾞｰﾀ一覧!$AH$4:$AR$66,6,FALSE))</f>
        <v/>
      </c>
      <c r="AY1062" s="649" t="str">
        <f>IF(AK1062="","",VLOOKUP(AK1062,ﾃﾞｰﾀ一覧!$AH$4:$AR$66,8,FALSE))</f>
        <v/>
      </c>
      <c r="AZ1062" s="1084"/>
      <c r="BA1062" s="1084"/>
      <c r="BB1062" s="388" t="str">
        <f>IF(AK1062="","",VLOOKUP(AK1062,ﾃﾞｰﾀ一覧!$AH$4:$AR$66,9,FALSE))</f>
        <v/>
      </c>
      <c r="BF1062" s="1124"/>
      <c r="BG1062" s="1125"/>
      <c r="BH1062" s="1125"/>
    </row>
    <row r="1063" spans="2:60" ht="16.2" x14ac:dyDescent="0.2">
      <c r="B1063" s="1103"/>
      <c r="C1063" s="1104"/>
      <c r="D1063" s="1303"/>
      <c r="E1063" s="1304"/>
      <c r="F1063" s="1094" t="str">
        <f t="shared" si="94"/>
        <v/>
      </c>
      <c r="G1063" s="1095"/>
      <c r="H1063" s="1095"/>
      <c r="I1063" s="1095"/>
      <c r="J1063" s="1095"/>
      <c r="K1063" s="1095"/>
      <c r="L1063" s="1095"/>
      <c r="M1063" s="1095"/>
      <c r="N1063" s="1095"/>
      <c r="O1063" s="1095"/>
      <c r="P1063" s="1095"/>
      <c r="Q1063" s="1095"/>
      <c r="R1063" s="1095"/>
      <c r="S1063" s="1095"/>
      <c r="T1063" s="1095"/>
      <c r="U1063" s="1095"/>
      <c r="V1063" s="1095"/>
      <c r="W1063" s="1096"/>
      <c r="AA1063" s="1100"/>
      <c r="AB1063" s="1101"/>
      <c r="AC1063" s="1102"/>
      <c r="AD1063" s="1135"/>
      <c r="AE1063" s="1136"/>
      <c r="AF1063" s="1136"/>
      <c r="AG1063" s="1137"/>
      <c r="AH1063" s="1138"/>
      <c r="AI1063" s="1139"/>
      <c r="AJ1063" s="1140"/>
      <c r="AK1063" s="1132"/>
      <c r="AL1063" s="1133"/>
      <c r="AM1063" s="1133"/>
      <c r="AN1063" s="1133"/>
      <c r="AO1063" s="1133"/>
      <c r="AP1063" s="1134"/>
      <c r="AQ1063" s="642" t="str">
        <f>IF(AK1063="","",VLOOKUP(AK1063,ﾃﾞｰﾀ一覧!$AH$4:$AR$66,2,FALSE))</f>
        <v/>
      </c>
      <c r="AR1063" s="1084"/>
      <c r="AS1063" s="1084"/>
      <c r="AT1063" s="643" t="str">
        <f>IF(AK1063="","",VLOOKUP(AK1063,ﾃﾞｰﾀ一覧!$AH$4:$AR$66,3,FALSE))</f>
        <v/>
      </c>
      <c r="AU1063" s="644" t="str">
        <f>IF(AK1063="","",VLOOKUP(AK1063,ﾃﾞｰﾀ一覧!$AH$4:$AR$66,5,FALSE))</f>
        <v/>
      </c>
      <c r="AV1063" s="1084"/>
      <c r="AW1063" s="1084"/>
      <c r="AX1063" s="643" t="str">
        <f>IF(AK1063="","",VLOOKUP(AK1063,ﾃﾞｰﾀ一覧!$AH$4:$AR$66,6,FALSE))</f>
        <v/>
      </c>
      <c r="AY1063" s="649" t="str">
        <f>IF(AK1063="","",VLOOKUP(AK1063,ﾃﾞｰﾀ一覧!$AH$4:$AR$66,8,FALSE))</f>
        <v/>
      </c>
      <c r="AZ1063" s="1084"/>
      <c r="BA1063" s="1084"/>
      <c r="BB1063" s="388" t="str">
        <f>IF(AK1063="","",VLOOKUP(AK1063,ﾃﾞｰﾀ一覧!$AH$4:$AR$66,9,FALSE))</f>
        <v/>
      </c>
      <c r="BF1063" s="1124"/>
      <c r="BG1063" s="1125"/>
      <c r="BH1063" s="1125"/>
    </row>
    <row r="1064" spans="2:60" ht="16.2" x14ac:dyDescent="0.2">
      <c r="B1064" s="1103"/>
      <c r="C1064" s="1104"/>
      <c r="D1064" s="1303"/>
      <c r="E1064" s="1304"/>
      <c r="F1064" s="1094" t="str">
        <f t="shared" si="94"/>
        <v/>
      </c>
      <c r="G1064" s="1095"/>
      <c r="H1064" s="1095"/>
      <c r="I1064" s="1095"/>
      <c r="J1064" s="1095"/>
      <c r="K1064" s="1095"/>
      <c r="L1064" s="1095"/>
      <c r="M1064" s="1095"/>
      <c r="N1064" s="1095"/>
      <c r="O1064" s="1095"/>
      <c r="P1064" s="1095"/>
      <c r="Q1064" s="1095"/>
      <c r="R1064" s="1095"/>
      <c r="S1064" s="1095"/>
      <c r="T1064" s="1095"/>
      <c r="U1064" s="1095"/>
      <c r="V1064" s="1095"/>
      <c r="W1064" s="1096"/>
      <c r="AA1064" s="1100"/>
      <c r="AB1064" s="1101"/>
      <c r="AC1064" s="1102"/>
      <c r="AD1064" s="1135"/>
      <c r="AE1064" s="1136"/>
      <c r="AF1064" s="1136"/>
      <c r="AG1064" s="1137"/>
      <c r="AH1064" s="1138"/>
      <c r="AI1064" s="1139"/>
      <c r="AJ1064" s="1140"/>
      <c r="AK1064" s="1132"/>
      <c r="AL1064" s="1133"/>
      <c r="AM1064" s="1133"/>
      <c r="AN1064" s="1133"/>
      <c r="AO1064" s="1133"/>
      <c r="AP1064" s="1134"/>
      <c r="AQ1064" s="642" t="str">
        <f>IF(AK1064="","",VLOOKUP(AK1064,ﾃﾞｰﾀ一覧!$AH$4:$AR$66,2,FALSE))</f>
        <v/>
      </c>
      <c r="AR1064" s="1084"/>
      <c r="AS1064" s="1084"/>
      <c r="AT1064" s="643" t="str">
        <f>IF(AK1064="","",VLOOKUP(AK1064,ﾃﾞｰﾀ一覧!$AH$4:$AR$66,3,FALSE))</f>
        <v/>
      </c>
      <c r="AU1064" s="644" t="str">
        <f>IF(AK1064="","",VLOOKUP(AK1064,ﾃﾞｰﾀ一覧!$AH$4:$AR$66,5,FALSE))</f>
        <v/>
      </c>
      <c r="AV1064" s="1084"/>
      <c r="AW1064" s="1084"/>
      <c r="AX1064" s="643" t="str">
        <f>IF(AK1064="","",VLOOKUP(AK1064,ﾃﾞｰﾀ一覧!$AH$4:$AR$66,6,FALSE))</f>
        <v/>
      </c>
      <c r="AY1064" s="649" t="str">
        <f>IF(AK1064="","",VLOOKUP(AK1064,ﾃﾞｰﾀ一覧!$AH$4:$AR$66,8,FALSE))</f>
        <v/>
      </c>
      <c r="AZ1064" s="1084"/>
      <c r="BA1064" s="1084"/>
      <c r="BB1064" s="388" t="str">
        <f>IF(AK1064="","",VLOOKUP(AK1064,ﾃﾞｰﾀ一覧!$AH$4:$AR$66,9,FALSE))</f>
        <v/>
      </c>
      <c r="BF1064" s="1124"/>
      <c r="BG1064" s="1125"/>
      <c r="BH1064" s="1125"/>
    </row>
    <row r="1065" spans="2:60" ht="16.2" x14ac:dyDescent="0.2">
      <c r="B1065" s="1103"/>
      <c r="C1065" s="1104"/>
      <c r="D1065" s="1303"/>
      <c r="E1065" s="1304"/>
      <c r="F1065" s="1094" t="str">
        <f t="shared" si="94"/>
        <v/>
      </c>
      <c r="G1065" s="1095"/>
      <c r="H1065" s="1095"/>
      <c r="I1065" s="1095"/>
      <c r="J1065" s="1095"/>
      <c r="K1065" s="1095"/>
      <c r="L1065" s="1095"/>
      <c r="M1065" s="1095"/>
      <c r="N1065" s="1095"/>
      <c r="O1065" s="1095"/>
      <c r="P1065" s="1095"/>
      <c r="Q1065" s="1095"/>
      <c r="R1065" s="1095"/>
      <c r="S1065" s="1095"/>
      <c r="T1065" s="1095"/>
      <c r="U1065" s="1095"/>
      <c r="V1065" s="1095"/>
      <c r="W1065" s="1096"/>
      <c r="AA1065" s="1100"/>
      <c r="AB1065" s="1101"/>
      <c r="AC1065" s="1102"/>
      <c r="AD1065" s="1135"/>
      <c r="AE1065" s="1136"/>
      <c r="AF1065" s="1136"/>
      <c r="AG1065" s="1137"/>
      <c r="AH1065" s="1138"/>
      <c r="AI1065" s="1139"/>
      <c r="AJ1065" s="1140"/>
      <c r="AK1065" s="1132"/>
      <c r="AL1065" s="1133"/>
      <c r="AM1065" s="1133"/>
      <c r="AN1065" s="1133"/>
      <c r="AO1065" s="1133"/>
      <c r="AP1065" s="1134"/>
      <c r="AQ1065" s="642" t="str">
        <f>IF(AK1065="","",VLOOKUP(AK1065,ﾃﾞｰﾀ一覧!$AH$4:$AR$66,2,FALSE))</f>
        <v/>
      </c>
      <c r="AR1065" s="1084"/>
      <c r="AS1065" s="1084"/>
      <c r="AT1065" s="643" t="str">
        <f>IF(AK1065="","",VLOOKUP(AK1065,ﾃﾞｰﾀ一覧!$AH$4:$AR$66,3,FALSE))</f>
        <v/>
      </c>
      <c r="AU1065" s="644" t="str">
        <f>IF(AK1065="","",VLOOKUP(AK1065,ﾃﾞｰﾀ一覧!$AH$4:$AR$66,5,FALSE))</f>
        <v/>
      </c>
      <c r="AV1065" s="1084"/>
      <c r="AW1065" s="1084"/>
      <c r="AX1065" s="643" t="str">
        <f>IF(AK1065="","",VLOOKUP(AK1065,ﾃﾞｰﾀ一覧!$AH$4:$AR$66,6,FALSE))</f>
        <v/>
      </c>
      <c r="AY1065" s="649" t="str">
        <f>IF(AK1065="","",VLOOKUP(AK1065,ﾃﾞｰﾀ一覧!$AH$4:$AR$66,8,FALSE))</f>
        <v/>
      </c>
      <c r="AZ1065" s="1084"/>
      <c r="BA1065" s="1084"/>
      <c r="BB1065" s="388" t="str">
        <f>IF(AK1065="","",VLOOKUP(AK1065,ﾃﾞｰﾀ一覧!$AH$4:$AR$66,9,FALSE))</f>
        <v/>
      </c>
      <c r="BF1065" s="1124"/>
      <c r="BG1065" s="1125"/>
      <c r="BH1065" s="1125"/>
    </row>
    <row r="1066" spans="2:60" ht="16.2" x14ac:dyDescent="0.2">
      <c r="B1066" s="1103"/>
      <c r="C1066" s="1104"/>
      <c r="D1066" s="1303"/>
      <c r="E1066" s="1304"/>
      <c r="F1066" s="1094" t="str">
        <f t="shared" si="94"/>
        <v/>
      </c>
      <c r="G1066" s="1095"/>
      <c r="H1066" s="1095"/>
      <c r="I1066" s="1095"/>
      <c r="J1066" s="1095"/>
      <c r="K1066" s="1095"/>
      <c r="L1066" s="1095"/>
      <c r="M1066" s="1095"/>
      <c r="N1066" s="1095"/>
      <c r="O1066" s="1095"/>
      <c r="P1066" s="1095"/>
      <c r="Q1066" s="1095"/>
      <c r="R1066" s="1095"/>
      <c r="S1066" s="1095"/>
      <c r="T1066" s="1095"/>
      <c r="U1066" s="1095"/>
      <c r="V1066" s="1095"/>
      <c r="W1066" s="1096"/>
      <c r="AA1066" s="1100"/>
      <c r="AB1066" s="1101"/>
      <c r="AC1066" s="1102"/>
      <c r="AD1066" s="1135"/>
      <c r="AE1066" s="1136"/>
      <c r="AF1066" s="1136"/>
      <c r="AG1066" s="1137"/>
      <c r="AH1066" s="1138"/>
      <c r="AI1066" s="1139"/>
      <c r="AJ1066" s="1140"/>
      <c r="AK1066" s="1132"/>
      <c r="AL1066" s="1133"/>
      <c r="AM1066" s="1133"/>
      <c r="AN1066" s="1133"/>
      <c r="AO1066" s="1133"/>
      <c r="AP1066" s="1134"/>
      <c r="AQ1066" s="642" t="str">
        <f>IF(AK1066="","",VLOOKUP(AK1066,ﾃﾞｰﾀ一覧!$AH$4:$AR$66,2,FALSE))</f>
        <v/>
      </c>
      <c r="AR1066" s="1084"/>
      <c r="AS1066" s="1084"/>
      <c r="AT1066" s="643" t="str">
        <f>IF(AK1066="","",VLOOKUP(AK1066,ﾃﾞｰﾀ一覧!$AH$4:$AR$66,3,FALSE))</f>
        <v/>
      </c>
      <c r="AU1066" s="644" t="str">
        <f>IF(AK1066="","",VLOOKUP(AK1066,ﾃﾞｰﾀ一覧!$AH$4:$AR$66,5,FALSE))</f>
        <v/>
      </c>
      <c r="AV1066" s="1084"/>
      <c r="AW1066" s="1084"/>
      <c r="AX1066" s="643" t="str">
        <f>IF(AK1066="","",VLOOKUP(AK1066,ﾃﾞｰﾀ一覧!$AH$4:$AR$66,6,FALSE))</f>
        <v/>
      </c>
      <c r="AY1066" s="649" t="str">
        <f>IF(AK1066="","",VLOOKUP(AK1066,ﾃﾞｰﾀ一覧!$AH$4:$AR$66,8,FALSE))</f>
        <v/>
      </c>
      <c r="AZ1066" s="1084"/>
      <c r="BA1066" s="1084"/>
      <c r="BB1066" s="388" t="str">
        <f>IF(AK1066="","",VLOOKUP(AK1066,ﾃﾞｰﾀ一覧!$AH$4:$AR$66,9,FALSE))</f>
        <v/>
      </c>
      <c r="BF1066" s="1124"/>
      <c r="BG1066" s="1125"/>
      <c r="BH1066" s="1125"/>
    </row>
    <row r="1067" spans="2:60" ht="16.2" x14ac:dyDescent="0.2">
      <c r="B1067" s="1103"/>
      <c r="C1067" s="1104"/>
      <c r="D1067" s="1303"/>
      <c r="E1067" s="1304"/>
      <c r="F1067" s="1094" t="str">
        <f t="shared" si="94"/>
        <v/>
      </c>
      <c r="G1067" s="1095"/>
      <c r="H1067" s="1095"/>
      <c r="I1067" s="1095"/>
      <c r="J1067" s="1095"/>
      <c r="K1067" s="1095"/>
      <c r="L1067" s="1095"/>
      <c r="M1067" s="1095"/>
      <c r="N1067" s="1095"/>
      <c r="O1067" s="1095"/>
      <c r="P1067" s="1095"/>
      <c r="Q1067" s="1095"/>
      <c r="R1067" s="1095"/>
      <c r="S1067" s="1095"/>
      <c r="T1067" s="1095"/>
      <c r="U1067" s="1095"/>
      <c r="V1067" s="1095"/>
      <c r="W1067" s="1096"/>
      <c r="AA1067" s="1100"/>
      <c r="AB1067" s="1101"/>
      <c r="AC1067" s="1102"/>
      <c r="AD1067" s="1135"/>
      <c r="AE1067" s="1136"/>
      <c r="AF1067" s="1136"/>
      <c r="AG1067" s="1137"/>
      <c r="AH1067" s="1138"/>
      <c r="AI1067" s="1139"/>
      <c r="AJ1067" s="1140"/>
      <c r="AK1067" s="1132"/>
      <c r="AL1067" s="1133"/>
      <c r="AM1067" s="1133"/>
      <c r="AN1067" s="1133"/>
      <c r="AO1067" s="1133"/>
      <c r="AP1067" s="1134"/>
      <c r="AQ1067" s="642" t="str">
        <f>IF(AK1067="","",VLOOKUP(AK1067,ﾃﾞｰﾀ一覧!$AH$4:$AR$66,2,FALSE))</f>
        <v/>
      </c>
      <c r="AR1067" s="1084"/>
      <c r="AS1067" s="1084"/>
      <c r="AT1067" s="643" t="str">
        <f>IF(AK1067="","",VLOOKUP(AK1067,ﾃﾞｰﾀ一覧!$AH$4:$AR$66,3,FALSE))</f>
        <v/>
      </c>
      <c r="AU1067" s="644" t="str">
        <f>IF(AK1067="","",VLOOKUP(AK1067,ﾃﾞｰﾀ一覧!$AH$4:$AR$66,5,FALSE))</f>
        <v/>
      </c>
      <c r="AV1067" s="1084"/>
      <c r="AW1067" s="1084"/>
      <c r="AX1067" s="643" t="str">
        <f>IF(AK1067="","",VLOOKUP(AK1067,ﾃﾞｰﾀ一覧!$AH$4:$AR$66,6,FALSE))</f>
        <v/>
      </c>
      <c r="AY1067" s="649" t="str">
        <f>IF(AK1067="","",VLOOKUP(AK1067,ﾃﾞｰﾀ一覧!$AH$4:$AR$66,8,FALSE))</f>
        <v/>
      </c>
      <c r="AZ1067" s="1084"/>
      <c r="BA1067" s="1084"/>
      <c r="BB1067" s="388" t="str">
        <f>IF(AK1067="","",VLOOKUP(AK1067,ﾃﾞｰﾀ一覧!$AH$4:$AR$66,9,FALSE))</f>
        <v/>
      </c>
      <c r="BF1067" s="1124"/>
      <c r="BG1067" s="1125"/>
      <c r="BH1067" s="1125"/>
    </row>
    <row r="1068" spans="2:60" ht="16.2" x14ac:dyDescent="0.2">
      <c r="B1068" s="1103"/>
      <c r="C1068" s="1104"/>
      <c r="D1068" s="1303"/>
      <c r="E1068" s="1304"/>
      <c r="F1068" s="1094" t="str">
        <f t="shared" si="94"/>
        <v/>
      </c>
      <c r="G1068" s="1095"/>
      <c r="H1068" s="1095"/>
      <c r="I1068" s="1095"/>
      <c r="J1068" s="1095"/>
      <c r="K1068" s="1095"/>
      <c r="L1068" s="1095"/>
      <c r="M1068" s="1095"/>
      <c r="N1068" s="1095"/>
      <c r="O1068" s="1095"/>
      <c r="P1068" s="1095"/>
      <c r="Q1068" s="1095"/>
      <c r="R1068" s="1095"/>
      <c r="S1068" s="1095"/>
      <c r="T1068" s="1095"/>
      <c r="U1068" s="1095"/>
      <c r="V1068" s="1095"/>
      <c r="W1068" s="1096"/>
      <c r="AA1068" s="1100"/>
      <c r="AB1068" s="1101"/>
      <c r="AC1068" s="1102"/>
      <c r="AD1068" s="1135"/>
      <c r="AE1068" s="1136"/>
      <c r="AF1068" s="1136"/>
      <c r="AG1068" s="1137"/>
      <c r="AH1068" s="1138"/>
      <c r="AI1068" s="1139"/>
      <c r="AJ1068" s="1140"/>
      <c r="AK1068" s="1132"/>
      <c r="AL1068" s="1133"/>
      <c r="AM1068" s="1133"/>
      <c r="AN1068" s="1133"/>
      <c r="AO1068" s="1133"/>
      <c r="AP1068" s="1134"/>
      <c r="AQ1068" s="642" t="str">
        <f>IF(AK1068="","",VLOOKUP(AK1068,ﾃﾞｰﾀ一覧!$AH$4:$AR$66,2,FALSE))</f>
        <v/>
      </c>
      <c r="AR1068" s="1084"/>
      <c r="AS1068" s="1084"/>
      <c r="AT1068" s="643" t="str">
        <f>IF(AK1068="","",VLOOKUP(AK1068,ﾃﾞｰﾀ一覧!$AH$4:$AR$66,3,FALSE))</f>
        <v/>
      </c>
      <c r="AU1068" s="644" t="str">
        <f>IF(AK1068="","",VLOOKUP(AK1068,ﾃﾞｰﾀ一覧!$AH$4:$AR$66,5,FALSE))</f>
        <v/>
      </c>
      <c r="AV1068" s="1084"/>
      <c r="AW1068" s="1084"/>
      <c r="AX1068" s="643" t="str">
        <f>IF(AK1068="","",VLOOKUP(AK1068,ﾃﾞｰﾀ一覧!$AH$4:$AR$66,6,FALSE))</f>
        <v/>
      </c>
      <c r="AY1068" s="649" t="str">
        <f>IF(AK1068="","",VLOOKUP(AK1068,ﾃﾞｰﾀ一覧!$AH$4:$AR$66,8,FALSE))</f>
        <v/>
      </c>
      <c r="AZ1068" s="1084"/>
      <c r="BA1068" s="1084"/>
      <c r="BB1068" s="388" t="str">
        <f>IF(AK1068="","",VLOOKUP(AK1068,ﾃﾞｰﾀ一覧!$AH$4:$AR$66,9,FALSE))</f>
        <v/>
      </c>
      <c r="BF1068" s="1124"/>
      <c r="BG1068" s="1125"/>
      <c r="BH1068" s="1125"/>
    </row>
    <row r="1069" spans="2:60" ht="16.2" x14ac:dyDescent="0.2">
      <c r="B1069" s="1103"/>
      <c r="C1069" s="1104"/>
      <c r="D1069" s="1303"/>
      <c r="E1069" s="1304"/>
      <c r="F1069" s="1094" t="str">
        <f t="shared" si="94"/>
        <v/>
      </c>
      <c r="G1069" s="1095"/>
      <c r="H1069" s="1095"/>
      <c r="I1069" s="1095"/>
      <c r="J1069" s="1095"/>
      <c r="K1069" s="1095"/>
      <c r="L1069" s="1095"/>
      <c r="M1069" s="1095"/>
      <c r="N1069" s="1095"/>
      <c r="O1069" s="1095"/>
      <c r="P1069" s="1095"/>
      <c r="Q1069" s="1095"/>
      <c r="R1069" s="1095"/>
      <c r="S1069" s="1095"/>
      <c r="T1069" s="1095"/>
      <c r="U1069" s="1095"/>
      <c r="V1069" s="1095"/>
      <c r="W1069" s="1096"/>
      <c r="AA1069" s="1100"/>
      <c r="AB1069" s="1101"/>
      <c r="AC1069" s="1102"/>
      <c r="AD1069" s="1135"/>
      <c r="AE1069" s="1136"/>
      <c r="AF1069" s="1136"/>
      <c r="AG1069" s="1137"/>
      <c r="AH1069" s="1138"/>
      <c r="AI1069" s="1139"/>
      <c r="AJ1069" s="1140"/>
      <c r="AK1069" s="1132"/>
      <c r="AL1069" s="1133"/>
      <c r="AM1069" s="1133"/>
      <c r="AN1069" s="1133"/>
      <c r="AO1069" s="1133"/>
      <c r="AP1069" s="1134"/>
      <c r="AQ1069" s="642" t="str">
        <f>IF(AK1069="","",VLOOKUP(AK1069,ﾃﾞｰﾀ一覧!$AH$4:$AR$66,2,FALSE))</f>
        <v/>
      </c>
      <c r="AR1069" s="1084"/>
      <c r="AS1069" s="1084"/>
      <c r="AT1069" s="643" t="str">
        <f>IF(AK1069="","",VLOOKUP(AK1069,ﾃﾞｰﾀ一覧!$AH$4:$AR$66,3,FALSE))</f>
        <v/>
      </c>
      <c r="AU1069" s="644" t="str">
        <f>IF(AK1069="","",VLOOKUP(AK1069,ﾃﾞｰﾀ一覧!$AH$4:$AR$66,5,FALSE))</f>
        <v/>
      </c>
      <c r="AV1069" s="1084"/>
      <c r="AW1069" s="1084"/>
      <c r="AX1069" s="643" t="str">
        <f>IF(AK1069="","",VLOOKUP(AK1069,ﾃﾞｰﾀ一覧!$AH$4:$AR$66,6,FALSE))</f>
        <v/>
      </c>
      <c r="AY1069" s="649" t="str">
        <f>IF(AK1069="","",VLOOKUP(AK1069,ﾃﾞｰﾀ一覧!$AH$4:$AR$66,8,FALSE))</f>
        <v/>
      </c>
      <c r="AZ1069" s="1084"/>
      <c r="BA1069" s="1084"/>
      <c r="BB1069" s="388" t="str">
        <f>IF(AK1069="","",VLOOKUP(AK1069,ﾃﾞｰﾀ一覧!$AH$4:$AR$66,9,FALSE))</f>
        <v/>
      </c>
      <c r="BF1069" s="1124"/>
      <c r="BG1069" s="1125"/>
      <c r="BH1069" s="1125"/>
    </row>
    <row r="1070" spans="2:60" ht="16.2" x14ac:dyDescent="0.2">
      <c r="B1070" s="1103"/>
      <c r="C1070" s="1104"/>
      <c r="D1070" s="1303"/>
      <c r="E1070" s="1304"/>
      <c r="F1070" s="1094" t="str">
        <f t="shared" si="94"/>
        <v/>
      </c>
      <c r="G1070" s="1095"/>
      <c r="H1070" s="1095"/>
      <c r="I1070" s="1095"/>
      <c r="J1070" s="1095"/>
      <c r="K1070" s="1095"/>
      <c r="L1070" s="1095"/>
      <c r="M1070" s="1095"/>
      <c r="N1070" s="1095"/>
      <c r="O1070" s="1095"/>
      <c r="P1070" s="1095"/>
      <c r="Q1070" s="1095"/>
      <c r="R1070" s="1095"/>
      <c r="S1070" s="1095"/>
      <c r="T1070" s="1095"/>
      <c r="U1070" s="1095"/>
      <c r="V1070" s="1095"/>
      <c r="W1070" s="1096"/>
      <c r="AA1070" s="1100"/>
      <c r="AB1070" s="1101"/>
      <c r="AC1070" s="1102"/>
      <c r="AD1070" s="1135"/>
      <c r="AE1070" s="1136"/>
      <c r="AF1070" s="1136"/>
      <c r="AG1070" s="1137"/>
      <c r="AH1070" s="1138"/>
      <c r="AI1070" s="1139"/>
      <c r="AJ1070" s="1140"/>
      <c r="AK1070" s="1132"/>
      <c r="AL1070" s="1133"/>
      <c r="AM1070" s="1133"/>
      <c r="AN1070" s="1133"/>
      <c r="AO1070" s="1133"/>
      <c r="AP1070" s="1134"/>
      <c r="AQ1070" s="642" t="str">
        <f>IF(AK1070="","",VLOOKUP(AK1070,ﾃﾞｰﾀ一覧!$AH$4:$AR$66,2,FALSE))</f>
        <v/>
      </c>
      <c r="AR1070" s="1084"/>
      <c r="AS1070" s="1084"/>
      <c r="AT1070" s="643" t="str">
        <f>IF(AK1070="","",VLOOKUP(AK1070,ﾃﾞｰﾀ一覧!$AH$4:$AR$66,3,FALSE))</f>
        <v/>
      </c>
      <c r="AU1070" s="644" t="str">
        <f>IF(AK1070="","",VLOOKUP(AK1070,ﾃﾞｰﾀ一覧!$AH$4:$AR$66,5,FALSE))</f>
        <v/>
      </c>
      <c r="AV1070" s="1084"/>
      <c r="AW1070" s="1084"/>
      <c r="AX1070" s="643" t="str">
        <f>IF(AK1070="","",VLOOKUP(AK1070,ﾃﾞｰﾀ一覧!$AH$4:$AR$66,6,FALSE))</f>
        <v/>
      </c>
      <c r="AY1070" s="649" t="str">
        <f>IF(AK1070="","",VLOOKUP(AK1070,ﾃﾞｰﾀ一覧!$AH$4:$AR$66,8,FALSE))</f>
        <v/>
      </c>
      <c r="AZ1070" s="1084"/>
      <c r="BA1070" s="1084"/>
      <c r="BB1070" s="388" t="str">
        <f>IF(AK1070="","",VLOOKUP(AK1070,ﾃﾞｰﾀ一覧!$AH$4:$AR$66,9,FALSE))</f>
        <v/>
      </c>
      <c r="BF1070" s="1124"/>
      <c r="BG1070" s="1125"/>
      <c r="BH1070" s="1125"/>
    </row>
    <row r="1071" spans="2:60" ht="16.2" x14ac:dyDescent="0.2">
      <c r="B1071" s="1103"/>
      <c r="C1071" s="1104"/>
      <c r="D1071" s="1303"/>
      <c r="E1071" s="1304"/>
      <c r="F1071" s="1094" t="str">
        <f t="shared" si="94"/>
        <v/>
      </c>
      <c r="G1071" s="1095"/>
      <c r="H1071" s="1095"/>
      <c r="I1071" s="1095"/>
      <c r="J1071" s="1095"/>
      <c r="K1071" s="1095"/>
      <c r="L1071" s="1095"/>
      <c r="M1071" s="1095"/>
      <c r="N1071" s="1095"/>
      <c r="O1071" s="1095"/>
      <c r="P1071" s="1095"/>
      <c r="Q1071" s="1095"/>
      <c r="R1071" s="1095"/>
      <c r="S1071" s="1095"/>
      <c r="T1071" s="1095"/>
      <c r="U1071" s="1095"/>
      <c r="V1071" s="1095"/>
      <c r="W1071" s="1096"/>
      <c r="AA1071" s="1100"/>
      <c r="AB1071" s="1101"/>
      <c r="AC1071" s="1102"/>
      <c r="AD1071" s="1135"/>
      <c r="AE1071" s="1136"/>
      <c r="AF1071" s="1136"/>
      <c r="AG1071" s="1137"/>
      <c r="AH1071" s="1138"/>
      <c r="AI1071" s="1139"/>
      <c r="AJ1071" s="1140"/>
      <c r="AK1071" s="1132"/>
      <c r="AL1071" s="1133"/>
      <c r="AM1071" s="1133"/>
      <c r="AN1071" s="1133"/>
      <c r="AO1071" s="1133"/>
      <c r="AP1071" s="1134"/>
      <c r="AQ1071" s="642" t="str">
        <f>IF(AK1071="","",VLOOKUP(AK1071,ﾃﾞｰﾀ一覧!$AH$4:$AR$66,2,FALSE))</f>
        <v/>
      </c>
      <c r="AR1071" s="1084"/>
      <c r="AS1071" s="1084"/>
      <c r="AT1071" s="643" t="str">
        <f>IF(AK1071="","",VLOOKUP(AK1071,ﾃﾞｰﾀ一覧!$AH$4:$AR$66,3,FALSE))</f>
        <v/>
      </c>
      <c r="AU1071" s="644" t="str">
        <f>IF(AK1071="","",VLOOKUP(AK1071,ﾃﾞｰﾀ一覧!$AH$4:$AR$66,5,FALSE))</f>
        <v/>
      </c>
      <c r="AV1071" s="1084"/>
      <c r="AW1071" s="1084"/>
      <c r="AX1071" s="643" t="str">
        <f>IF(AK1071="","",VLOOKUP(AK1071,ﾃﾞｰﾀ一覧!$AH$4:$AR$66,6,FALSE))</f>
        <v/>
      </c>
      <c r="AY1071" s="649" t="str">
        <f>IF(AK1071="","",VLOOKUP(AK1071,ﾃﾞｰﾀ一覧!$AH$4:$AR$66,8,FALSE))</f>
        <v/>
      </c>
      <c r="AZ1071" s="1084"/>
      <c r="BA1071" s="1084"/>
      <c r="BB1071" s="388" t="str">
        <f>IF(AK1071="","",VLOOKUP(AK1071,ﾃﾞｰﾀ一覧!$AH$4:$AR$66,9,FALSE))</f>
        <v/>
      </c>
      <c r="BF1071" s="1124"/>
      <c r="BG1071" s="1125"/>
      <c r="BH1071" s="1125"/>
    </row>
    <row r="1072" spans="2:60" ht="16.2" x14ac:dyDescent="0.2">
      <c r="B1072" s="1103"/>
      <c r="C1072" s="1104"/>
      <c r="D1072" s="1303"/>
      <c r="E1072" s="1304"/>
      <c r="F1072" s="1094" t="str">
        <f t="shared" si="94"/>
        <v/>
      </c>
      <c r="G1072" s="1095"/>
      <c r="H1072" s="1095"/>
      <c r="I1072" s="1095"/>
      <c r="J1072" s="1095"/>
      <c r="K1072" s="1095"/>
      <c r="L1072" s="1095"/>
      <c r="M1072" s="1095"/>
      <c r="N1072" s="1095"/>
      <c r="O1072" s="1095"/>
      <c r="P1072" s="1095"/>
      <c r="Q1072" s="1095"/>
      <c r="R1072" s="1095"/>
      <c r="S1072" s="1095"/>
      <c r="T1072" s="1095"/>
      <c r="U1072" s="1095"/>
      <c r="V1072" s="1095"/>
      <c r="W1072" s="1096"/>
      <c r="AA1072" s="1100"/>
      <c r="AB1072" s="1101"/>
      <c r="AC1072" s="1102"/>
      <c r="AD1072" s="1135"/>
      <c r="AE1072" s="1136"/>
      <c r="AF1072" s="1136"/>
      <c r="AG1072" s="1137"/>
      <c r="AH1072" s="1138"/>
      <c r="AI1072" s="1139"/>
      <c r="AJ1072" s="1140"/>
      <c r="AK1072" s="1132"/>
      <c r="AL1072" s="1133"/>
      <c r="AM1072" s="1133"/>
      <c r="AN1072" s="1133"/>
      <c r="AO1072" s="1133"/>
      <c r="AP1072" s="1134"/>
      <c r="AQ1072" s="642" t="str">
        <f>IF(AK1072="","",VLOOKUP(AK1072,ﾃﾞｰﾀ一覧!$AH$4:$AR$66,2,FALSE))</f>
        <v/>
      </c>
      <c r="AR1072" s="1084"/>
      <c r="AS1072" s="1084"/>
      <c r="AT1072" s="643" t="str">
        <f>IF(AK1072="","",VLOOKUP(AK1072,ﾃﾞｰﾀ一覧!$AH$4:$AR$66,3,FALSE))</f>
        <v/>
      </c>
      <c r="AU1072" s="644" t="str">
        <f>IF(AK1072="","",VLOOKUP(AK1072,ﾃﾞｰﾀ一覧!$AH$4:$AR$66,5,FALSE))</f>
        <v/>
      </c>
      <c r="AV1072" s="1084"/>
      <c r="AW1072" s="1084"/>
      <c r="AX1072" s="643" t="str">
        <f>IF(AK1072="","",VLOOKUP(AK1072,ﾃﾞｰﾀ一覧!$AH$4:$AR$66,6,FALSE))</f>
        <v/>
      </c>
      <c r="AY1072" s="649" t="str">
        <f>IF(AK1072="","",VLOOKUP(AK1072,ﾃﾞｰﾀ一覧!$AH$4:$AR$66,8,FALSE))</f>
        <v/>
      </c>
      <c r="AZ1072" s="1084"/>
      <c r="BA1072" s="1084"/>
      <c r="BB1072" s="388" t="str">
        <f>IF(AK1072="","",VLOOKUP(AK1072,ﾃﾞｰﾀ一覧!$AH$4:$AR$66,9,FALSE))</f>
        <v/>
      </c>
      <c r="BF1072" s="1124"/>
      <c r="BG1072" s="1125"/>
      <c r="BH1072" s="1125"/>
    </row>
    <row r="1073" spans="2:60" ht="16.2" x14ac:dyDescent="0.2">
      <c r="B1073" s="1103"/>
      <c r="C1073" s="1104"/>
      <c r="D1073" s="1303"/>
      <c r="E1073" s="1304"/>
      <c r="F1073" s="1094" t="str">
        <f t="shared" si="94"/>
        <v/>
      </c>
      <c r="G1073" s="1095"/>
      <c r="H1073" s="1095"/>
      <c r="I1073" s="1095"/>
      <c r="J1073" s="1095"/>
      <c r="K1073" s="1095"/>
      <c r="L1073" s="1095"/>
      <c r="M1073" s="1095"/>
      <c r="N1073" s="1095"/>
      <c r="O1073" s="1095"/>
      <c r="P1073" s="1095"/>
      <c r="Q1073" s="1095"/>
      <c r="R1073" s="1095"/>
      <c r="S1073" s="1095"/>
      <c r="T1073" s="1095"/>
      <c r="U1073" s="1095"/>
      <c r="V1073" s="1095"/>
      <c r="W1073" s="1096"/>
      <c r="AA1073" s="1100"/>
      <c r="AB1073" s="1101"/>
      <c r="AC1073" s="1102"/>
      <c r="AD1073" s="1135"/>
      <c r="AE1073" s="1136"/>
      <c r="AF1073" s="1136"/>
      <c r="AG1073" s="1137"/>
      <c r="AH1073" s="1138"/>
      <c r="AI1073" s="1139"/>
      <c r="AJ1073" s="1140"/>
      <c r="AK1073" s="1132"/>
      <c r="AL1073" s="1133"/>
      <c r="AM1073" s="1133"/>
      <c r="AN1073" s="1133"/>
      <c r="AO1073" s="1133"/>
      <c r="AP1073" s="1134"/>
      <c r="AQ1073" s="642" t="str">
        <f>IF(AK1073="","",VLOOKUP(AK1073,ﾃﾞｰﾀ一覧!$AH$4:$AR$66,2,FALSE))</f>
        <v/>
      </c>
      <c r="AR1073" s="1084"/>
      <c r="AS1073" s="1084"/>
      <c r="AT1073" s="643" t="str">
        <f>IF(AK1073="","",VLOOKUP(AK1073,ﾃﾞｰﾀ一覧!$AH$4:$AR$66,3,FALSE))</f>
        <v/>
      </c>
      <c r="AU1073" s="644" t="str">
        <f>IF(AK1073="","",VLOOKUP(AK1073,ﾃﾞｰﾀ一覧!$AH$4:$AR$66,5,FALSE))</f>
        <v/>
      </c>
      <c r="AV1073" s="1084"/>
      <c r="AW1073" s="1084"/>
      <c r="AX1073" s="643" t="str">
        <f>IF(AK1073="","",VLOOKUP(AK1073,ﾃﾞｰﾀ一覧!$AH$4:$AR$66,6,FALSE))</f>
        <v/>
      </c>
      <c r="AY1073" s="649" t="str">
        <f>IF(AK1073="","",VLOOKUP(AK1073,ﾃﾞｰﾀ一覧!$AH$4:$AR$66,8,FALSE))</f>
        <v/>
      </c>
      <c r="AZ1073" s="1084"/>
      <c r="BA1073" s="1084"/>
      <c r="BB1073" s="388" t="str">
        <f>IF(AK1073="","",VLOOKUP(AK1073,ﾃﾞｰﾀ一覧!$AH$4:$AR$66,9,FALSE))</f>
        <v/>
      </c>
      <c r="BF1073" s="1124"/>
      <c r="BG1073" s="1125"/>
      <c r="BH1073" s="1125"/>
    </row>
    <row r="1074" spans="2:60" ht="16.2" x14ac:dyDescent="0.2">
      <c r="B1074" s="1103"/>
      <c r="C1074" s="1104"/>
      <c r="D1074" s="1303"/>
      <c r="E1074" s="1304"/>
      <c r="F1074" s="1094" t="str">
        <f t="shared" si="94"/>
        <v/>
      </c>
      <c r="G1074" s="1095"/>
      <c r="H1074" s="1095"/>
      <c r="I1074" s="1095"/>
      <c r="J1074" s="1095"/>
      <c r="K1074" s="1095"/>
      <c r="L1074" s="1095"/>
      <c r="M1074" s="1095"/>
      <c r="N1074" s="1095"/>
      <c r="O1074" s="1095"/>
      <c r="P1074" s="1095"/>
      <c r="Q1074" s="1095"/>
      <c r="R1074" s="1095"/>
      <c r="S1074" s="1095"/>
      <c r="T1074" s="1095"/>
      <c r="U1074" s="1095"/>
      <c r="V1074" s="1095"/>
      <c r="W1074" s="1096"/>
      <c r="AA1074" s="1100"/>
      <c r="AB1074" s="1101"/>
      <c r="AC1074" s="1102"/>
      <c r="AD1074" s="1135"/>
      <c r="AE1074" s="1136"/>
      <c r="AF1074" s="1136"/>
      <c r="AG1074" s="1137"/>
      <c r="AH1074" s="1138"/>
      <c r="AI1074" s="1139"/>
      <c r="AJ1074" s="1140"/>
      <c r="AK1074" s="1132"/>
      <c r="AL1074" s="1133"/>
      <c r="AM1074" s="1133"/>
      <c r="AN1074" s="1133"/>
      <c r="AO1074" s="1133"/>
      <c r="AP1074" s="1134"/>
      <c r="AQ1074" s="642" t="str">
        <f>IF(AK1074="","",VLOOKUP(AK1074,ﾃﾞｰﾀ一覧!$AH$4:$AR$66,2,FALSE))</f>
        <v/>
      </c>
      <c r="AR1074" s="1084"/>
      <c r="AS1074" s="1084"/>
      <c r="AT1074" s="643" t="str">
        <f>IF(AK1074="","",VLOOKUP(AK1074,ﾃﾞｰﾀ一覧!$AH$4:$AR$66,3,FALSE))</f>
        <v/>
      </c>
      <c r="AU1074" s="644" t="str">
        <f>IF(AK1074="","",VLOOKUP(AK1074,ﾃﾞｰﾀ一覧!$AH$4:$AR$66,5,FALSE))</f>
        <v/>
      </c>
      <c r="AV1074" s="1084"/>
      <c r="AW1074" s="1084"/>
      <c r="AX1074" s="643" t="str">
        <f>IF(AK1074="","",VLOOKUP(AK1074,ﾃﾞｰﾀ一覧!$AH$4:$AR$66,6,FALSE))</f>
        <v/>
      </c>
      <c r="AY1074" s="649" t="str">
        <f>IF(AK1074="","",VLOOKUP(AK1074,ﾃﾞｰﾀ一覧!$AH$4:$AR$66,8,FALSE))</f>
        <v/>
      </c>
      <c r="AZ1074" s="1084"/>
      <c r="BA1074" s="1084"/>
      <c r="BB1074" s="388" t="str">
        <f>IF(AK1074="","",VLOOKUP(AK1074,ﾃﾞｰﾀ一覧!$AH$4:$AR$66,9,FALSE))</f>
        <v/>
      </c>
      <c r="BF1074" s="1124"/>
      <c r="BG1074" s="1125"/>
      <c r="BH1074" s="1125"/>
    </row>
    <row r="1075" spans="2:60" ht="16.2" x14ac:dyDescent="0.2">
      <c r="B1075" s="1103"/>
      <c r="C1075" s="1104"/>
      <c r="D1075" s="1303"/>
      <c r="E1075" s="1304"/>
      <c r="F1075" s="1094" t="str">
        <f t="shared" si="94"/>
        <v/>
      </c>
      <c r="G1075" s="1095"/>
      <c r="H1075" s="1095"/>
      <c r="I1075" s="1095"/>
      <c r="J1075" s="1095"/>
      <c r="K1075" s="1095"/>
      <c r="L1075" s="1095"/>
      <c r="M1075" s="1095"/>
      <c r="N1075" s="1095"/>
      <c r="O1075" s="1095"/>
      <c r="P1075" s="1095"/>
      <c r="Q1075" s="1095"/>
      <c r="R1075" s="1095"/>
      <c r="S1075" s="1095"/>
      <c r="T1075" s="1095"/>
      <c r="U1075" s="1095"/>
      <c r="V1075" s="1095"/>
      <c r="W1075" s="1096"/>
      <c r="AA1075" s="1100"/>
      <c r="AB1075" s="1101"/>
      <c r="AC1075" s="1102"/>
      <c r="AD1075" s="1135"/>
      <c r="AE1075" s="1136"/>
      <c r="AF1075" s="1136"/>
      <c r="AG1075" s="1137"/>
      <c r="AH1075" s="1138"/>
      <c r="AI1075" s="1139"/>
      <c r="AJ1075" s="1140"/>
      <c r="AK1075" s="1132"/>
      <c r="AL1075" s="1133"/>
      <c r="AM1075" s="1133"/>
      <c r="AN1075" s="1133"/>
      <c r="AO1075" s="1133"/>
      <c r="AP1075" s="1134"/>
      <c r="AQ1075" s="642" t="str">
        <f>IF(AK1075="","",VLOOKUP(AK1075,ﾃﾞｰﾀ一覧!$AH$4:$AR$66,2,FALSE))</f>
        <v/>
      </c>
      <c r="AR1075" s="1084"/>
      <c r="AS1075" s="1084"/>
      <c r="AT1075" s="643" t="str">
        <f>IF(AK1075="","",VLOOKUP(AK1075,ﾃﾞｰﾀ一覧!$AH$4:$AR$66,3,FALSE))</f>
        <v/>
      </c>
      <c r="AU1075" s="644" t="str">
        <f>IF(AK1075="","",VLOOKUP(AK1075,ﾃﾞｰﾀ一覧!$AH$4:$AR$66,5,FALSE))</f>
        <v/>
      </c>
      <c r="AV1075" s="1084"/>
      <c r="AW1075" s="1084"/>
      <c r="AX1075" s="643" t="str">
        <f>IF(AK1075="","",VLOOKUP(AK1075,ﾃﾞｰﾀ一覧!$AH$4:$AR$66,6,FALSE))</f>
        <v/>
      </c>
      <c r="AY1075" s="649" t="str">
        <f>IF(AK1075="","",VLOOKUP(AK1075,ﾃﾞｰﾀ一覧!$AH$4:$AR$66,8,FALSE))</f>
        <v/>
      </c>
      <c r="AZ1075" s="1084"/>
      <c r="BA1075" s="1084"/>
      <c r="BB1075" s="388" t="str">
        <f>IF(AK1075="","",VLOOKUP(AK1075,ﾃﾞｰﾀ一覧!$AH$4:$AR$66,9,FALSE))</f>
        <v/>
      </c>
      <c r="BF1075" s="1124"/>
      <c r="BG1075" s="1125"/>
      <c r="BH1075" s="1125"/>
    </row>
    <row r="1076" spans="2:60" ht="16.2" x14ac:dyDescent="0.2">
      <c r="B1076" s="1103"/>
      <c r="C1076" s="1104"/>
      <c r="D1076" s="1303"/>
      <c r="E1076" s="1304"/>
      <c r="F1076" s="1094" t="str">
        <f t="shared" si="94"/>
        <v/>
      </c>
      <c r="G1076" s="1095"/>
      <c r="H1076" s="1095"/>
      <c r="I1076" s="1095"/>
      <c r="J1076" s="1095"/>
      <c r="K1076" s="1095"/>
      <c r="L1076" s="1095"/>
      <c r="M1076" s="1095"/>
      <c r="N1076" s="1095"/>
      <c r="O1076" s="1095"/>
      <c r="P1076" s="1095"/>
      <c r="Q1076" s="1095"/>
      <c r="R1076" s="1095"/>
      <c r="S1076" s="1095"/>
      <c r="T1076" s="1095"/>
      <c r="U1076" s="1095"/>
      <c r="V1076" s="1095"/>
      <c r="W1076" s="1096"/>
      <c r="AA1076" s="1100"/>
      <c r="AB1076" s="1101"/>
      <c r="AC1076" s="1102"/>
      <c r="AD1076" s="1135"/>
      <c r="AE1076" s="1136"/>
      <c r="AF1076" s="1136"/>
      <c r="AG1076" s="1137"/>
      <c r="AH1076" s="1138"/>
      <c r="AI1076" s="1139"/>
      <c r="AJ1076" s="1140"/>
      <c r="AK1076" s="1132"/>
      <c r="AL1076" s="1133"/>
      <c r="AM1076" s="1133"/>
      <c r="AN1076" s="1133"/>
      <c r="AO1076" s="1133"/>
      <c r="AP1076" s="1134"/>
      <c r="AQ1076" s="642" t="str">
        <f>IF(AK1076="","",VLOOKUP(AK1076,ﾃﾞｰﾀ一覧!$AH$4:$AR$66,2,FALSE))</f>
        <v/>
      </c>
      <c r="AR1076" s="1084"/>
      <c r="AS1076" s="1084"/>
      <c r="AT1076" s="643" t="str">
        <f>IF(AK1076="","",VLOOKUP(AK1076,ﾃﾞｰﾀ一覧!$AH$4:$AR$66,3,FALSE))</f>
        <v/>
      </c>
      <c r="AU1076" s="644" t="str">
        <f>IF(AK1076="","",VLOOKUP(AK1076,ﾃﾞｰﾀ一覧!$AH$4:$AR$66,5,FALSE))</f>
        <v/>
      </c>
      <c r="AV1076" s="1084"/>
      <c r="AW1076" s="1084"/>
      <c r="AX1076" s="643" t="str">
        <f>IF(AK1076="","",VLOOKUP(AK1076,ﾃﾞｰﾀ一覧!$AH$4:$AR$66,6,FALSE))</f>
        <v/>
      </c>
      <c r="AY1076" s="649" t="str">
        <f>IF(AK1076="","",VLOOKUP(AK1076,ﾃﾞｰﾀ一覧!$AH$4:$AR$66,8,FALSE))</f>
        <v/>
      </c>
      <c r="AZ1076" s="1084"/>
      <c r="BA1076" s="1084"/>
      <c r="BB1076" s="388" t="str">
        <f>IF(AK1076="","",VLOOKUP(AK1076,ﾃﾞｰﾀ一覧!$AH$4:$AR$66,9,FALSE))</f>
        <v/>
      </c>
      <c r="BF1076" s="1124"/>
      <c r="BG1076" s="1125"/>
      <c r="BH1076" s="1125"/>
    </row>
    <row r="1077" spans="2:60" ht="16.2" x14ac:dyDescent="0.2">
      <c r="B1077" s="1103"/>
      <c r="C1077" s="1104"/>
      <c r="D1077" s="1303"/>
      <c r="E1077" s="1304"/>
      <c r="F1077" s="1094" t="str">
        <f t="shared" si="94"/>
        <v/>
      </c>
      <c r="G1077" s="1095"/>
      <c r="H1077" s="1095"/>
      <c r="I1077" s="1095"/>
      <c r="J1077" s="1095"/>
      <c r="K1077" s="1095"/>
      <c r="L1077" s="1095"/>
      <c r="M1077" s="1095"/>
      <c r="N1077" s="1095"/>
      <c r="O1077" s="1095"/>
      <c r="P1077" s="1095"/>
      <c r="Q1077" s="1095"/>
      <c r="R1077" s="1095"/>
      <c r="S1077" s="1095"/>
      <c r="T1077" s="1095"/>
      <c r="U1077" s="1095"/>
      <c r="V1077" s="1095"/>
      <c r="W1077" s="1096"/>
      <c r="AA1077" s="1100"/>
      <c r="AB1077" s="1101"/>
      <c r="AC1077" s="1102"/>
      <c r="AD1077" s="1135"/>
      <c r="AE1077" s="1136"/>
      <c r="AF1077" s="1136"/>
      <c r="AG1077" s="1137"/>
      <c r="AH1077" s="1138"/>
      <c r="AI1077" s="1139"/>
      <c r="AJ1077" s="1140"/>
      <c r="AK1077" s="1132"/>
      <c r="AL1077" s="1133"/>
      <c r="AM1077" s="1133"/>
      <c r="AN1077" s="1133"/>
      <c r="AO1077" s="1133"/>
      <c r="AP1077" s="1134"/>
      <c r="AQ1077" s="642" t="str">
        <f>IF(AK1077="","",VLOOKUP(AK1077,ﾃﾞｰﾀ一覧!$AH$4:$AR$66,2,FALSE))</f>
        <v/>
      </c>
      <c r="AR1077" s="1084"/>
      <c r="AS1077" s="1084"/>
      <c r="AT1077" s="643" t="str">
        <f>IF(AK1077="","",VLOOKUP(AK1077,ﾃﾞｰﾀ一覧!$AH$4:$AR$66,3,FALSE))</f>
        <v/>
      </c>
      <c r="AU1077" s="644" t="str">
        <f>IF(AK1077="","",VLOOKUP(AK1077,ﾃﾞｰﾀ一覧!$AH$4:$AR$66,5,FALSE))</f>
        <v/>
      </c>
      <c r="AV1077" s="1084"/>
      <c r="AW1077" s="1084"/>
      <c r="AX1077" s="643" t="str">
        <f>IF(AK1077="","",VLOOKUP(AK1077,ﾃﾞｰﾀ一覧!$AH$4:$AR$66,6,FALSE))</f>
        <v/>
      </c>
      <c r="AY1077" s="649" t="str">
        <f>IF(AK1077="","",VLOOKUP(AK1077,ﾃﾞｰﾀ一覧!$AH$4:$AR$66,8,FALSE))</f>
        <v/>
      </c>
      <c r="AZ1077" s="1084"/>
      <c r="BA1077" s="1084"/>
      <c r="BB1077" s="388" t="str">
        <f>IF(AK1077="","",VLOOKUP(AK1077,ﾃﾞｰﾀ一覧!$AH$4:$AR$66,9,FALSE))</f>
        <v/>
      </c>
      <c r="BF1077" s="1124"/>
      <c r="BG1077" s="1125"/>
      <c r="BH1077" s="1125"/>
    </row>
    <row r="1078" spans="2:60" ht="16.2" x14ac:dyDescent="0.2">
      <c r="B1078" s="1103"/>
      <c r="C1078" s="1104"/>
      <c r="D1078" s="1303"/>
      <c r="E1078" s="1304"/>
      <c r="F1078" s="1094" t="str">
        <f t="shared" si="94"/>
        <v/>
      </c>
      <c r="G1078" s="1095"/>
      <c r="H1078" s="1095"/>
      <c r="I1078" s="1095"/>
      <c r="J1078" s="1095"/>
      <c r="K1078" s="1095"/>
      <c r="L1078" s="1095"/>
      <c r="M1078" s="1095"/>
      <c r="N1078" s="1095"/>
      <c r="O1078" s="1095"/>
      <c r="P1078" s="1095"/>
      <c r="Q1078" s="1095"/>
      <c r="R1078" s="1095"/>
      <c r="S1078" s="1095"/>
      <c r="T1078" s="1095"/>
      <c r="U1078" s="1095"/>
      <c r="V1078" s="1095"/>
      <c r="W1078" s="1096"/>
      <c r="AA1078" s="1100"/>
      <c r="AB1078" s="1101"/>
      <c r="AC1078" s="1102"/>
      <c r="AD1078" s="1135"/>
      <c r="AE1078" s="1136"/>
      <c r="AF1078" s="1136"/>
      <c r="AG1078" s="1137"/>
      <c r="AH1078" s="1138"/>
      <c r="AI1078" s="1139"/>
      <c r="AJ1078" s="1140"/>
      <c r="AK1078" s="1132"/>
      <c r="AL1078" s="1133"/>
      <c r="AM1078" s="1133"/>
      <c r="AN1078" s="1133"/>
      <c r="AO1078" s="1133"/>
      <c r="AP1078" s="1134"/>
      <c r="AQ1078" s="642" t="str">
        <f>IF(AK1078="","",VLOOKUP(AK1078,ﾃﾞｰﾀ一覧!$AH$4:$AR$66,2,FALSE))</f>
        <v/>
      </c>
      <c r="AR1078" s="1084"/>
      <c r="AS1078" s="1084"/>
      <c r="AT1078" s="643" t="str">
        <f>IF(AK1078="","",VLOOKUP(AK1078,ﾃﾞｰﾀ一覧!$AH$4:$AR$66,3,FALSE))</f>
        <v/>
      </c>
      <c r="AU1078" s="644" t="str">
        <f>IF(AK1078="","",VLOOKUP(AK1078,ﾃﾞｰﾀ一覧!$AH$4:$AR$66,5,FALSE))</f>
        <v/>
      </c>
      <c r="AV1078" s="1084"/>
      <c r="AW1078" s="1084"/>
      <c r="AX1078" s="643" t="str">
        <f>IF(AK1078="","",VLOOKUP(AK1078,ﾃﾞｰﾀ一覧!$AH$4:$AR$66,6,FALSE))</f>
        <v/>
      </c>
      <c r="AY1078" s="649" t="str">
        <f>IF(AK1078="","",VLOOKUP(AK1078,ﾃﾞｰﾀ一覧!$AH$4:$AR$66,8,FALSE))</f>
        <v/>
      </c>
      <c r="AZ1078" s="1084"/>
      <c r="BA1078" s="1084"/>
      <c r="BB1078" s="388" t="str">
        <f>IF(AK1078="","",VLOOKUP(AK1078,ﾃﾞｰﾀ一覧!$AH$4:$AR$66,9,FALSE))</f>
        <v/>
      </c>
      <c r="BF1078" s="1124"/>
      <c r="BG1078" s="1125"/>
      <c r="BH1078" s="1125"/>
    </row>
    <row r="1079" spans="2:60" ht="16.2" x14ac:dyDescent="0.2">
      <c r="B1079" s="1103"/>
      <c r="C1079" s="1104"/>
      <c r="D1079" s="1303"/>
      <c r="E1079" s="1304"/>
      <c r="F1079" s="1094" t="str">
        <f t="shared" si="94"/>
        <v/>
      </c>
      <c r="G1079" s="1095"/>
      <c r="H1079" s="1095"/>
      <c r="I1079" s="1095"/>
      <c r="J1079" s="1095"/>
      <c r="K1079" s="1095"/>
      <c r="L1079" s="1095"/>
      <c r="M1079" s="1095"/>
      <c r="N1079" s="1095"/>
      <c r="O1079" s="1095"/>
      <c r="P1079" s="1095"/>
      <c r="Q1079" s="1095"/>
      <c r="R1079" s="1095"/>
      <c r="S1079" s="1095"/>
      <c r="T1079" s="1095"/>
      <c r="U1079" s="1095"/>
      <c r="V1079" s="1095"/>
      <c r="W1079" s="1096"/>
      <c r="AA1079" s="1100"/>
      <c r="AB1079" s="1101"/>
      <c r="AC1079" s="1102"/>
      <c r="AD1079" s="1135"/>
      <c r="AE1079" s="1136"/>
      <c r="AF1079" s="1136"/>
      <c r="AG1079" s="1137"/>
      <c r="AH1079" s="1138"/>
      <c r="AI1079" s="1139"/>
      <c r="AJ1079" s="1140"/>
      <c r="AK1079" s="1132"/>
      <c r="AL1079" s="1133"/>
      <c r="AM1079" s="1133"/>
      <c r="AN1079" s="1133"/>
      <c r="AO1079" s="1133"/>
      <c r="AP1079" s="1134"/>
      <c r="AQ1079" s="642" t="str">
        <f>IF(AK1079="","",VLOOKUP(AK1079,ﾃﾞｰﾀ一覧!$AH$4:$AR$66,2,FALSE))</f>
        <v/>
      </c>
      <c r="AR1079" s="1084"/>
      <c r="AS1079" s="1084"/>
      <c r="AT1079" s="643" t="str">
        <f>IF(AK1079="","",VLOOKUP(AK1079,ﾃﾞｰﾀ一覧!$AH$4:$AR$66,3,FALSE))</f>
        <v/>
      </c>
      <c r="AU1079" s="644" t="str">
        <f>IF(AK1079="","",VLOOKUP(AK1079,ﾃﾞｰﾀ一覧!$AH$4:$AR$66,5,FALSE))</f>
        <v/>
      </c>
      <c r="AV1079" s="1084"/>
      <c r="AW1079" s="1084"/>
      <c r="AX1079" s="643" t="str">
        <f>IF(AK1079="","",VLOOKUP(AK1079,ﾃﾞｰﾀ一覧!$AH$4:$AR$66,6,FALSE))</f>
        <v/>
      </c>
      <c r="AY1079" s="649" t="str">
        <f>IF(AK1079="","",VLOOKUP(AK1079,ﾃﾞｰﾀ一覧!$AH$4:$AR$66,8,FALSE))</f>
        <v/>
      </c>
      <c r="AZ1079" s="1084"/>
      <c r="BA1079" s="1084"/>
      <c r="BB1079" s="388" t="str">
        <f>IF(AK1079="","",VLOOKUP(AK1079,ﾃﾞｰﾀ一覧!$AH$4:$AR$66,9,FALSE))</f>
        <v/>
      </c>
      <c r="BF1079" s="1124"/>
      <c r="BG1079" s="1125"/>
      <c r="BH1079" s="1125"/>
    </row>
    <row r="1080" spans="2:60" ht="16.2" x14ac:dyDescent="0.2">
      <c r="B1080" s="1103"/>
      <c r="C1080" s="1104"/>
      <c r="D1080" s="1303"/>
      <c r="E1080" s="1304"/>
      <c r="F1080" s="1094" t="str">
        <f t="shared" si="94"/>
        <v/>
      </c>
      <c r="G1080" s="1095"/>
      <c r="H1080" s="1095"/>
      <c r="I1080" s="1095"/>
      <c r="J1080" s="1095"/>
      <c r="K1080" s="1095"/>
      <c r="L1080" s="1095"/>
      <c r="M1080" s="1095"/>
      <c r="N1080" s="1095"/>
      <c r="O1080" s="1095"/>
      <c r="P1080" s="1095"/>
      <c r="Q1080" s="1095"/>
      <c r="R1080" s="1095"/>
      <c r="S1080" s="1095"/>
      <c r="T1080" s="1095"/>
      <c r="U1080" s="1095"/>
      <c r="V1080" s="1095"/>
      <c r="W1080" s="1096"/>
      <c r="AA1080" s="1100"/>
      <c r="AB1080" s="1101"/>
      <c r="AC1080" s="1102"/>
      <c r="AD1080" s="1135"/>
      <c r="AE1080" s="1136"/>
      <c r="AF1080" s="1136"/>
      <c r="AG1080" s="1137"/>
      <c r="AH1080" s="1138"/>
      <c r="AI1080" s="1139"/>
      <c r="AJ1080" s="1140"/>
      <c r="AK1080" s="1132"/>
      <c r="AL1080" s="1133"/>
      <c r="AM1080" s="1133"/>
      <c r="AN1080" s="1133"/>
      <c r="AO1080" s="1133"/>
      <c r="AP1080" s="1134"/>
      <c r="AQ1080" s="642" t="str">
        <f>IF(AK1080="","",VLOOKUP(AK1080,ﾃﾞｰﾀ一覧!$AH$4:$AR$66,2,FALSE))</f>
        <v/>
      </c>
      <c r="AR1080" s="1084"/>
      <c r="AS1080" s="1084"/>
      <c r="AT1080" s="643" t="str">
        <f>IF(AK1080="","",VLOOKUP(AK1080,ﾃﾞｰﾀ一覧!$AH$4:$AR$66,3,FALSE))</f>
        <v/>
      </c>
      <c r="AU1080" s="644" t="str">
        <f>IF(AK1080="","",VLOOKUP(AK1080,ﾃﾞｰﾀ一覧!$AH$4:$AR$66,5,FALSE))</f>
        <v/>
      </c>
      <c r="AV1080" s="1084"/>
      <c r="AW1080" s="1084"/>
      <c r="AX1080" s="643" t="str">
        <f>IF(AK1080="","",VLOOKUP(AK1080,ﾃﾞｰﾀ一覧!$AH$4:$AR$66,6,FALSE))</f>
        <v/>
      </c>
      <c r="AY1080" s="649" t="str">
        <f>IF(AK1080="","",VLOOKUP(AK1080,ﾃﾞｰﾀ一覧!$AH$4:$AR$66,8,FALSE))</f>
        <v/>
      </c>
      <c r="AZ1080" s="1084"/>
      <c r="BA1080" s="1084"/>
      <c r="BB1080" s="388" t="str">
        <f>IF(AK1080="","",VLOOKUP(AK1080,ﾃﾞｰﾀ一覧!$AH$4:$AR$66,9,FALSE))</f>
        <v/>
      </c>
      <c r="BF1080" s="1124"/>
      <c r="BG1080" s="1125"/>
      <c r="BH1080" s="1125"/>
    </row>
    <row r="1081" spans="2:60" ht="16.2" x14ac:dyDescent="0.2">
      <c r="B1081" s="1103"/>
      <c r="C1081" s="1104"/>
      <c r="D1081" s="1303"/>
      <c r="E1081" s="1304"/>
      <c r="F1081" s="1094" t="str">
        <f t="shared" si="94"/>
        <v/>
      </c>
      <c r="G1081" s="1095"/>
      <c r="H1081" s="1095"/>
      <c r="I1081" s="1095"/>
      <c r="J1081" s="1095"/>
      <c r="K1081" s="1095"/>
      <c r="L1081" s="1095"/>
      <c r="M1081" s="1095"/>
      <c r="N1081" s="1095"/>
      <c r="O1081" s="1095"/>
      <c r="P1081" s="1095"/>
      <c r="Q1081" s="1095"/>
      <c r="R1081" s="1095"/>
      <c r="S1081" s="1095"/>
      <c r="T1081" s="1095"/>
      <c r="U1081" s="1095"/>
      <c r="V1081" s="1095"/>
      <c r="W1081" s="1096"/>
      <c r="AA1081" s="1100"/>
      <c r="AB1081" s="1101"/>
      <c r="AC1081" s="1102"/>
      <c r="AD1081" s="1135"/>
      <c r="AE1081" s="1136"/>
      <c r="AF1081" s="1136"/>
      <c r="AG1081" s="1137"/>
      <c r="AH1081" s="1138"/>
      <c r="AI1081" s="1139"/>
      <c r="AJ1081" s="1140"/>
      <c r="AK1081" s="1132"/>
      <c r="AL1081" s="1133"/>
      <c r="AM1081" s="1133"/>
      <c r="AN1081" s="1133"/>
      <c r="AO1081" s="1133"/>
      <c r="AP1081" s="1134"/>
      <c r="AQ1081" s="642" t="str">
        <f>IF(AK1081="","",VLOOKUP(AK1081,ﾃﾞｰﾀ一覧!$AH$4:$AR$66,2,FALSE))</f>
        <v/>
      </c>
      <c r="AR1081" s="1084"/>
      <c r="AS1081" s="1084"/>
      <c r="AT1081" s="643" t="str">
        <f>IF(AK1081="","",VLOOKUP(AK1081,ﾃﾞｰﾀ一覧!$AH$4:$AR$66,3,FALSE))</f>
        <v/>
      </c>
      <c r="AU1081" s="644" t="str">
        <f>IF(AK1081="","",VLOOKUP(AK1081,ﾃﾞｰﾀ一覧!$AH$4:$AR$66,5,FALSE))</f>
        <v/>
      </c>
      <c r="AV1081" s="1084"/>
      <c r="AW1081" s="1084"/>
      <c r="AX1081" s="643" t="str">
        <f>IF(AK1081="","",VLOOKUP(AK1081,ﾃﾞｰﾀ一覧!$AH$4:$AR$66,6,FALSE))</f>
        <v/>
      </c>
      <c r="AY1081" s="649" t="str">
        <f>IF(AK1081="","",VLOOKUP(AK1081,ﾃﾞｰﾀ一覧!$AH$4:$AR$66,8,FALSE))</f>
        <v/>
      </c>
      <c r="AZ1081" s="1084"/>
      <c r="BA1081" s="1084"/>
      <c r="BB1081" s="388" t="str">
        <f>IF(AK1081="","",VLOOKUP(AK1081,ﾃﾞｰﾀ一覧!$AH$4:$AR$66,9,FALSE))</f>
        <v/>
      </c>
      <c r="BF1081" s="1124"/>
      <c r="BG1081" s="1125"/>
      <c r="BH1081" s="1125"/>
    </row>
    <row r="1082" spans="2:60" ht="16.2" x14ac:dyDescent="0.2">
      <c r="B1082" s="1103"/>
      <c r="C1082" s="1104"/>
      <c r="D1082" s="1303"/>
      <c r="E1082" s="1304"/>
      <c r="F1082" s="1094" t="str">
        <f t="shared" si="94"/>
        <v/>
      </c>
      <c r="G1082" s="1095"/>
      <c r="H1082" s="1095"/>
      <c r="I1082" s="1095"/>
      <c r="J1082" s="1095"/>
      <c r="K1082" s="1095"/>
      <c r="L1082" s="1095"/>
      <c r="M1082" s="1095"/>
      <c r="N1082" s="1095"/>
      <c r="O1082" s="1095"/>
      <c r="P1082" s="1095"/>
      <c r="Q1082" s="1095"/>
      <c r="R1082" s="1095"/>
      <c r="S1082" s="1095"/>
      <c r="T1082" s="1095"/>
      <c r="U1082" s="1095"/>
      <c r="V1082" s="1095"/>
      <c r="W1082" s="1096"/>
      <c r="AA1082" s="1100"/>
      <c r="AB1082" s="1101"/>
      <c r="AC1082" s="1102"/>
      <c r="AD1082" s="1135"/>
      <c r="AE1082" s="1136"/>
      <c r="AF1082" s="1136"/>
      <c r="AG1082" s="1137"/>
      <c r="AH1082" s="1138"/>
      <c r="AI1082" s="1139"/>
      <c r="AJ1082" s="1140"/>
      <c r="AK1082" s="1132"/>
      <c r="AL1082" s="1133"/>
      <c r="AM1082" s="1133"/>
      <c r="AN1082" s="1133"/>
      <c r="AO1082" s="1133"/>
      <c r="AP1082" s="1134"/>
      <c r="AQ1082" s="642" t="str">
        <f>IF(AK1082="","",VLOOKUP(AK1082,ﾃﾞｰﾀ一覧!$AH$4:$AR$66,2,FALSE))</f>
        <v/>
      </c>
      <c r="AR1082" s="1084"/>
      <c r="AS1082" s="1084"/>
      <c r="AT1082" s="643" t="str">
        <f>IF(AK1082="","",VLOOKUP(AK1082,ﾃﾞｰﾀ一覧!$AH$4:$AR$66,3,FALSE))</f>
        <v/>
      </c>
      <c r="AU1082" s="644" t="str">
        <f>IF(AK1082="","",VLOOKUP(AK1082,ﾃﾞｰﾀ一覧!$AH$4:$AR$66,5,FALSE))</f>
        <v/>
      </c>
      <c r="AV1082" s="1084"/>
      <c r="AW1082" s="1084"/>
      <c r="AX1082" s="643" t="str">
        <f>IF(AK1082="","",VLOOKUP(AK1082,ﾃﾞｰﾀ一覧!$AH$4:$AR$66,6,FALSE))</f>
        <v/>
      </c>
      <c r="AY1082" s="649" t="str">
        <f>IF(AK1082="","",VLOOKUP(AK1082,ﾃﾞｰﾀ一覧!$AH$4:$AR$66,8,FALSE))</f>
        <v/>
      </c>
      <c r="AZ1082" s="1084"/>
      <c r="BA1082" s="1084"/>
      <c r="BB1082" s="388" t="str">
        <f>IF(AK1082="","",VLOOKUP(AK1082,ﾃﾞｰﾀ一覧!$AH$4:$AR$66,9,FALSE))</f>
        <v/>
      </c>
      <c r="BF1082" s="1124"/>
      <c r="BG1082" s="1125"/>
      <c r="BH1082" s="1125"/>
    </row>
    <row r="1083" spans="2:60" ht="16.2" x14ac:dyDescent="0.2">
      <c r="B1083" s="1103"/>
      <c r="C1083" s="1104"/>
      <c r="D1083" s="1303"/>
      <c r="E1083" s="1304"/>
      <c r="F1083" s="1094" t="str">
        <f t="shared" si="94"/>
        <v/>
      </c>
      <c r="G1083" s="1095"/>
      <c r="H1083" s="1095"/>
      <c r="I1083" s="1095"/>
      <c r="J1083" s="1095"/>
      <c r="K1083" s="1095"/>
      <c r="L1083" s="1095"/>
      <c r="M1083" s="1095"/>
      <c r="N1083" s="1095"/>
      <c r="O1083" s="1095"/>
      <c r="P1083" s="1095"/>
      <c r="Q1083" s="1095"/>
      <c r="R1083" s="1095"/>
      <c r="S1083" s="1095"/>
      <c r="T1083" s="1095"/>
      <c r="U1083" s="1095"/>
      <c r="V1083" s="1095"/>
      <c r="W1083" s="1096"/>
      <c r="AA1083" s="1100"/>
      <c r="AB1083" s="1101"/>
      <c r="AC1083" s="1102"/>
      <c r="AD1083" s="1135"/>
      <c r="AE1083" s="1136"/>
      <c r="AF1083" s="1136"/>
      <c r="AG1083" s="1137"/>
      <c r="AH1083" s="1138"/>
      <c r="AI1083" s="1139"/>
      <c r="AJ1083" s="1140"/>
      <c r="AK1083" s="1132"/>
      <c r="AL1083" s="1133"/>
      <c r="AM1083" s="1133"/>
      <c r="AN1083" s="1133"/>
      <c r="AO1083" s="1133"/>
      <c r="AP1083" s="1134"/>
      <c r="AQ1083" s="642" t="str">
        <f>IF(AK1083="","",VLOOKUP(AK1083,ﾃﾞｰﾀ一覧!$AH$4:$AR$66,2,FALSE))</f>
        <v/>
      </c>
      <c r="AR1083" s="1084"/>
      <c r="AS1083" s="1084"/>
      <c r="AT1083" s="643" t="str">
        <f>IF(AK1083="","",VLOOKUP(AK1083,ﾃﾞｰﾀ一覧!$AH$4:$AR$66,3,FALSE))</f>
        <v/>
      </c>
      <c r="AU1083" s="644" t="str">
        <f>IF(AK1083="","",VLOOKUP(AK1083,ﾃﾞｰﾀ一覧!$AH$4:$AR$66,5,FALSE))</f>
        <v/>
      </c>
      <c r="AV1083" s="1084"/>
      <c r="AW1083" s="1084"/>
      <c r="AX1083" s="643" t="str">
        <f>IF(AK1083="","",VLOOKUP(AK1083,ﾃﾞｰﾀ一覧!$AH$4:$AR$66,6,FALSE))</f>
        <v/>
      </c>
      <c r="AY1083" s="649" t="str">
        <f>IF(AK1083="","",VLOOKUP(AK1083,ﾃﾞｰﾀ一覧!$AH$4:$AR$66,8,FALSE))</f>
        <v/>
      </c>
      <c r="AZ1083" s="1084"/>
      <c r="BA1083" s="1084"/>
      <c r="BB1083" s="388" t="str">
        <f>IF(AK1083="","",VLOOKUP(AK1083,ﾃﾞｰﾀ一覧!$AH$4:$AR$66,9,FALSE))</f>
        <v/>
      </c>
      <c r="BF1083" s="1124"/>
      <c r="BG1083" s="1125"/>
      <c r="BH1083" s="1125"/>
    </row>
    <row r="1084" spans="2:60" ht="16.2" x14ac:dyDescent="0.2">
      <c r="B1084" s="1103"/>
      <c r="C1084" s="1104"/>
      <c r="D1084" s="1303"/>
      <c r="E1084" s="1304"/>
      <c r="F1084" s="1094" t="str">
        <f t="shared" si="94"/>
        <v/>
      </c>
      <c r="G1084" s="1095"/>
      <c r="H1084" s="1095"/>
      <c r="I1084" s="1095"/>
      <c r="J1084" s="1095"/>
      <c r="K1084" s="1095"/>
      <c r="L1084" s="1095"/>
      <c r="M1084" s="1095"/>
      <c r="N1084" s="1095"/>
      <c r="O1084" s="1095"/>
      <c r="P1084" s="1095"/>
      <c r="Q1084" s="1095"/>
      <c r="R1084" s="1095"/>
      <c r="S1084" s="1095"/>
      <c r="T1084" s="1095"/>
      <c r="U1084" s="1095"/>
      <c r="V1084" s="1095"/>
      <c r="W1084" s="1096"/>
      <c r="AA1084" s="1100"/>
      <c r="AB1084" s="1101"/>
      <c r="AC1084" s="1102"/>
      <c r="AD1084" s="1135"/>
      <c r="AE1084" s="1136"/>
      <c r="AF1084" s="1136"/>
      <c r="AG1084" s="1137"/>
      <c r="AH1084" s="1138"/>
      <c r="AI1084" s="1139"/>
      <c r="AJ1084" s="1140"/>
      <c r="AK1084" s="1132"/>
      <c r="AL1084" s="1133"/>
      <c r="AM1084" s="1133"/>
      <c r="AN1084" s="1133"/>
      <c r="AO1084" s="1133"/>
      <c r="AP1084" s="1134"/>
      <c r="AQ1084" s="642" t="str">
        <f>IF(AK1084="","",VLOOKUP(AK1084,ﾃﾞｰﾀ一覧!$AH$4:$AR$66,2,FALSE))</f>
        <v/>
      </c>
      <c r="AR1084" s="1084"/>
      <c r="AS1084" s="1084"/>
      <c r="AT1084" s="643" t="str">
        <f>IF(AK1084="","",VLOOKUP(AK1084,ﾃﾞｰﾀ一覧!$AH$4:$AR$66,3,FALSE))</f>
        <v/>
      </c>
      <c r="AU1084" s="644" t="str">
        <f>IF(AK1084="","",VLOOKUP(AK1084,ﾃﾞｰﾀ一覧!$AH$4:$AR$66,5,FALSE))</f>
        <v/>
      </c>
      <c r="AV1084" s="1084"/>
      <c r="AW1084" s="1084"/>
      <c r="AX1084" s="643" t="str">
        <f>IF(AK1084="","",VLOOKUP(AK1084,ﾃﾞｰﾀ一覧!$AH$4:$AR$66,6,FALSE))</f>
        <v/>
      </c>
      <c r="AY1084" s="649" t="str">
        <f>IF(AK1084="","",VLOOKUP(AK1084,ﾃﾞｰﾀ一覧!$AH$4:$AR$66,8,FALSE))</f>
        <v/>
      </c>
      <c r="AZ1084" s="1084"/>
      <c r="BA1084" s="1084"/>
      <c r="BB1084" s="388" t="str">
        <f>IF(AK1084="","",VLOOKUP(AK1084,ﾃﾞｰﾀ一覧!$AH$4:$AR$66,9,FALSE))</f>
        <v/>
      </c>
      <c r="BF1084" s="1124"/>
      <c r="BG1084" s="1125"/>
      <c r="BH1084" s="1125"/>
    </row>
    <row r="1085" spans="2:60" ht="16.2" x14ac:dyDescent="0.2">
      <c r="B1085" s="1103"/>
      <c r="C1085" s="1104"/>
      <c r="D1085" s="1303"/>
      <c r="E1085" s="1304"/>
      <c r="F1085" s="1094" t="str">
        <f t="shared" si="94"/>
        <v/>
      </c>
      <c r="G1085" s="1095"/>
      <c r="H1085" s="1095"/>
      <c r="I1085" s="1095"/>
      <c r="J1085" s="1095"/>
      <c r="K1085" s="1095"/>
      <c r="L1085" s="1095"/>
      <c r="M1085" s="1095"/>
      <c r="N1085" s="1095"/>
      <c r="O1085" s="1095"/>
      <c r="P1085" s="1095"/>
      <c r="Q1085" s="1095"/>
      <c r="R1085" s="1095"/>
      <c r="S1085" s="1095"/>
      <c r="T1085" s="1095"/>
      <c r="U1085" s="1095"/>
      <c r="V1085" s="1095"/>
      <c r="W1085" s="1096"/>
      <c r="AA1085" s="1100"/>
      <c r="AB1085" s="1101"/>
      <c r="AC1085" s="1102"/>
      <c r="AD1085" s="1135"/>
      <c r="AE1085" s="1136"/>
      <c r="AF1085" s="1136"/>
      <c r="AG1085" s="1137"/>
      <c r="AH1085" s="1138"/>
      <c r="AI1085" s="1139"/>
      <c r="AJ1085" s="1140"/>
      <c r="AK1085" s="1132"/>
      <c r="AL1085" s="1133"/>
      <c r="AM1085" s="1133"/>
      <c r="AN1085" s="1133"/>
      <c r="AO1085" s="1133"/>
      <c r="AP1085" s="1134"/>
      <c r="AQ1085" s="642" t="str">
        <f>IF(AK1085="","",VLOOKUP(AK1085,ﾃﾞｰﾀ一覧!$AH$4:$AR$66,2,FALSE))</f>
        <v/>
      </c>
      <c r="AR1085" s="1084"/>
      <c r="AS1085" s="1084"/>
      <c r="AT1085" s="643" t="str">
        <f>IF(AK1085="","",VLOOKUP(AK1085,ﾃﾞｰﾀ一覧!$AH$4:$AR$66,3,FALSE))</f>
        <v/>
      </c>
      <c r="AU1085" s="644" t="str">
        <f>IF(AK1085="","",VLOOKUP(AK1085,ﾃﾞｰﾀ一覧!$AH$4:$AR$66,5,FALSE))</f>
        <v/>
      </c>
      <c r="AV1085" s="1084"/>
      <c r="AW1085" s="1084"/>
      <c r="AX1085" s="643" t="str">
        <f>IF(AK1085="","",VLOOKUP(AK1085,ﾃﾞｰﾀ一覧!$AH$4:$AR$66,6,FALSE))</f>
        <v/>
      </c>
      <c r="AY1085" s="649" t="str">
        <f>IF(AK1085="","",VLOOKUP(AK1085,ﾃﾞｰﾀ一覧!$AH$4:$AR$66,8,FALSE))</f>
        <v/>
      </c>
      <c r="AZ1085" s="1084"/>
      <c r="BA1085" s="1084"/>
      <c r="BB1085" s="388" t="str">
        <f>IF(AK1085="","",VLOOKUP(AK1085,ﾃﾞｰﾀ一覧!$AH$4:$AR$66,9,FALSE))</f>
        <v/>
      </c>
      <c r="BF1085" s="1124"/>
      <c r="BG1085" s="1125"/>
      <c r="BH1085" s="1125"/>
    </row>
    <row r="1086" spans="2:60" ht="16.2" x14ac:dyDescent="0.2">
      <c r="B1086" s="1103"/>
      <c r="C1086" s="1104"/>
      <c r="D1086" s="1303"/>
      <c r="E1086" s="1304"/>
      <c r="F1086" s="1094" t="str">
        <f t="shared" si="94"/>
        <v/>
      </c>
      <c r="G1086" s="1095"/>
      <c r="H1086" s="1095"/>
      <c r="I1086" s="1095"/>
      <c r="J1086" s="1095"/>
      <c r="K1086" s="1095"/>
      <c r="L1086" s="1095"/>
      <c r="M1086" s="1095"/>
      <c r="N1086" s="1095"/>
      <c r="O1086" s="1095"/>
      <c r="P1086" s="1095"/>
      <c r="Q1086" s="1095"/>
      <c r="R1086" s="1095"/>
      <c r="S1086" s="1095"/>
      <c r="T1086" s="1095"/>
      <c r="U1086" s="1095"/>
      <c r="V1086" s="1095"/>
      <c r="W1086" s="1096"/>
      <c r="AA1086" s="1100"/>
      <c r="AB1086" s="1101"/>
      <c r="AC1086" s="1102"/>
      <c r="AD1086" s="1135"/>
      <c r="AE1086" s="1136"/>
      <c r="AF1086" s="1136"/>
      <c r="AG1086" s="1137"/>
      <c r="AH1086" s="1138"/>
      <c r="AI1086" s="1139"/>
      <c r="AJ1086" s="1140"/>
      <c r="AK1086" s="1132"/>
      <c r="AL1086" s="1133"/>
      <c r="AM1086" s="1133"/>
      <c r="AN1086" s="1133"/>
      <c r="AO1086" s="1133"/>
      <c r="AP1086" s="1134"/>
      <c r="AQ1086" s="642" t="str">
        <f>IF(AK1086="","",VLOOKUP(AK1086,ﾃﾞｰﾀ一覧!$AH$4:$AR$66,2,FALSE))</f>
        <v/>
      </c>
      <c r="AR1086" s="1084"/>
      <c r="AS1086" s="1084"/>
      <c r="AT1086" s="643" t="str">
        <f>IF(AK1086="","",VLOOKUP(AK1086,ﾃﾞｰﾀ一覧!$AH$4:$AR$66,3,FALSE))</f>
        <v/>
      </c>
      <c r="AU1086" s="644" t="str">
        <f>IF(AK1086="","",VLOOKUP(AK1086,ﾃﾞｰﾀ一覧!$AH$4:$AR$66,5,FALSE))</f>
        <v/>
      </c>
      <c r="AV1086" s="1084"/>
      <c r="AW1086" s="1084"/>
      <c r="AX1086" s="643" t="str">
        <f>IF(AK1086="","",VLOOKUP(AK1086,ﾃﾞｰﾀ一覧!$AH$4:$AR$66,6,FALSE))</f>
        <v/>
      </c>
      <c r="AY1086" s="649" t="str">
        <f>IF(AK1086="","",VLOOKUP(AK1086,ﾃﾞｰﾀ一覧!$AH$4:$AR$66,8,FALSE))</f>
        <v/>
      </c>
      <c r="AZ1086" s="1084"/>
      <c r="BA1086" s="1084"/>
      <c r="BB1086" s="388" t="str">
        <f>IF(AK1086="","",VLOOKUP(AK1086,ﾃﾞｰﾀ一覧!$AH$4:$AR$66,9,FALSE))</f>
        <v/>
      </c>
      <c r="BF1086" s="1124"/>
      <c r="BG1086" s="1125"/>
      <c r="BH1086" s="1125"/>
    </row>
    <row r="1087" spans="2:60" ht="16.2" x14ac:dyDescent="0.2">
      <c r="B1087" s="1103"/>
      <c r="C1087" s="1104"/>
      <c r="D1087" s="1303"/>
      <c r="E1087" s="1304"/>
      <c r="F1087" s="1094" t="str">
        <f t="shared" si="94"/>
        <v/>
      </c>
      <c r="G1087" s="1095"/>
      <c r="H1087" s="1095"/>
      <c r="I1087" s="1095"/>
      <c r="J1087" s="1095"/>
      <c r="K1087" s="1095"/>
      <c r="L1087" s="1095"/>
      <c r="M1087" s="1095"/>
      <c r="N1087" s="1095"/>
      <c r="O1087" s="1095"/>
      <c r="P1087" s="1095"/>
      <c r="Q1087" s="1095"/>
      <c r="R1087" s="1095"/>
      <c r="S1087" s="1095"/>
      <c r="T1087" s="1095"/>
      <c r="U1087" s="1095"/>
      <c r="V1087" s="1095"/>
      <c r="W1087" s="1096"/>
      <c r="AA1087" s="1100"/>
      <c r="AB1087" s="1101"/>
      <c r="AC1087" s="1102"/>
      <c r="AD1087" s="1135"/>
      <c r="AE1087" s="1136"/>
      <c r="AF1087" s="1136"/>
      <c r="AG1087" s="1137"/>
      <c r="AH1087" s="1138"/>
      <c r="AI1087" s="1139"/>
      <c r="AJ1087" s="1140"/>
      <c r="AK1087" s="1132"/>
      <c r="AL1087" s="1133"/>
      <c r="AM1087" s="1133"/>
      <c r="AN1087" s="1133"/>
      <c r="AO1087" s="1133"/>
      <c r="AP1087" s="1134"/>
      <c r="AQ1087" s="642" t="str">
        <f>IF(AK1087="","",VLOOKUP(AK1087,ﾃﾞｰﾀ一覧!$AH$4:$AR$66,2,FALSE))</f>
        <v/>
      </c>
      <c r="AR1087" s="1084"/>
      <c r="AS1087" s="1084"/>
      <c r="AT1087" s="643" t="str">
        <f>IF(AK1087="","",VLOOKUP(AK1087,ﾃﾞｰﾀ一覧!$AH$4:$AR$66,3,FALSE))</f>
        <v/>
      </c>
      <c r="AU1087" s="644" t="str">
        <f>IF(AK1087="","",VLOOKUP(AK1087,ﾃﾞｰﾀ一覧!$AH$4:$AR$66,5,FALSE))</f>
        <v/>
      </c>
      <c r="AV1087" s="1084"/>
      <c r="AW1087" s="1084"/>
      <c r="AX1087" s="643" t="str">
        <f>IF(AK1087="","",VLOOKUP(AK1087,ﾃﾞｰﾀ一覧!$AH$4:$AR$66,6,FALSE))</f>
        <v/>
      </c>
      <c r="AY1087" s="649" t="str">
        <f>IF(AK1087="","",VLOOKUP(AK1087,ﾃﾞｰﾀ一覧!$AH$4:$AR$66,8,FALSE))</f>
        <v/>
      </c>
      <c r="AZ1087" s="1084"/>
      <c r="BA1087" s="1084"/>
      <c r="BB1087" s="388" t="str">
        <f>IF(AK1087="","",VLOOKUP(AK1087,ﾃﾞｰﾀ一覧!$AH$4:$AR$66,9,FALSE))</f>
        <v/>
      </c>
      <c r="BF1087" s="1124"/>
      <c r="BG1087" s="1125"/>
      <c r="BH1087" s="1125"/>
    </row>
    <row r="1088" spans="2:60" ht="16.2" x14ac:dyDescent="0.2">
      <c r="B1088" s="1103"/>
      <c r="C1088" s="1104"/>
      <c r="D1088" s="1303"/>
      <c r="E1088" s="1304"/>
      <c r="F1088" s="1094" t="str">
        <f t="shared" si="94"/>
        <v/>
      </c>
      <c r="G1088" s="1095"/>
      <c r="H1088" s="1095"/>
      <c r="I1088" s="1095"/>
      <c r="J1088" s="1095"/>
      <c r="K1088" s="1095"/>
      <c r="L1088" s="1095"/>
      <c r="M1088" s="1095"/>
      <c r="N1088" s="1095"/>
      <c r="O1088" s="1095"/>
      <c r="P1088" s="1095"/>
      <c r="Q1088" s="1095"/>
      <c r="R1088" s="1095"/>
      <c r="S1088" s="1095"/>
      <c r="T1088" s="1095"/>
      <c r="U1088" s="1095"/>
      <c r="V1088" s="1095"/>
      <c r="W1088" s="1096"/>
      <c r="AA1088" s="1100"/>
      <c r="AB1088" s="1101"/>
      <c r="AC1088" s="1102"/>
      <c r="AD1088" s="1135"/>
      <c r="AE1088" s="1136"/>
      <c r="AF1088" s="1136"/>
      <c r="AG1088" s="1137"/>
      <c r="AH1088" s="1138"/>
      <c r="AI1088" s="1139"/>
      <c r="AJ1088" s="1140"/>
      <c r="AK1088" s="1132"/>
      <c r="AL1088" s="1133"/>
      <c r="AM1088" s="1133"/>
      <c r="AN1088" s="1133"/>
      <c r="AO1088" s="1133"/>
      <c r="AP1088" s="1134"/>
      <c r="AQ1088" s="642" t="str">
        <f>IF(AK1088="","",VLOOKUP(AK1088,ﾃﾞｰﾀ一覧!$AH$4:$AR$66,2,FALSE))</f>
        <v/>
      </c>
      <c r="AR1088" s="1084"/>
      <c r="AS1088" s="1084"/>
      <c r="AT1088" s="643" t="str">
        <f>IF(AK1088="","",VLOOKUP(AK1088,ﾃﾞｰﾀ一覧!$AH$4:$AR$66,3,FALSE))</f>
        <v/>
      </c>
      <c r="AU1088" s="644" t="str">
        <f>IF(AK1088="","",VLOOKUP(AK1088,ﾃﾞｰﾀ一覧!$AH$4:$AR$66,5,FALSE))</f>
        <v/>
      </c>
      <c r="AV1088" s="1084"/>
      <c r="AW1088" s="1084"/>
      <c r="AX1088" s="643" t="str">
        <f>IF(AK1088="","",VLOOKUP(AK1088,ﾃﾞｰﾀ一覧!$AH$4:$AR$66,6,FALSE))</f>
        <v/>
      </c>
      <c r="AY1088" s="649" t="str">
        <f>IF(AK1088="","",VLOOKUP(AK1088,ﾃﾞｰﾀ一覧!$AH$4:$AR$66,8,FALSE))</f>
        <v/>
      </c>
      <c r="AZ1088" s="1084"/>
      <c r="BA1088" s="1084"/>
      <c r="BB1088" s="388" t="str">
        <f>IF(AK1088="","",VLOOKUP(AK1088,ﾃﾞｰﾀ一覧!$AH$4:$AR$66,9,FALSE))</f>
        <v/>
      </c>
      <c r="BF1088" s="1124"/>
      <c r="BG1088" s="1125"/>
      <c r="BH1088" s="1125"/>
    </row>
    <row r="1089" spans="2:60" ht="16.2" x14ac:dyDescent="0.2">
      <c r="B1089" s="1103"/>
      <c r="C1089" s="1104"/>
      <c r="D1089" s="1303"/>
      <c r="E1089" s="1304"/>
      <c r="F1089" s="1094" t="str">
        <f t="shared" si="94"/>
        <v/>
      </c>
      <c r="G1089" s="1095"/>
      <c r="H1089" s="1095"/>
      <c r="I1089" s="1095"/>
      <c r="J1089" s="1095"/>
      <c r="K1089" s="1095"/>
      <c r="L1089" s="1095"/>
      <c r="M1089" s="1095"/>
      <c r="N1089" s="1095"/>
      <c r="O1089" s="1095"/>
      <c r="P1089" s="1095"/>
      <c r="Q1089" s="1095"/>
      <c r="R1089" s="1095"/>
      <c r="S1089" s="1095"/>
      <c r="T1089" s="1095"/>
      <c r="U1089" s="1095"/>
      <c r="V1089" s="1095"/>
      <c r="W1089" s="1096"/>
      <c r="AA1089" s="1100"/>
      <c r="AB1089" s="1101"/>
      <c r="AC1089" s="1102"/>
      <c r="AD1089" s="1135"/>
      <c r="AE1089" s="1136"/>
      <c r="AF1089" s="1136"/>
      <c r="AG1089" s="1137"/>
      <c r="AH1089" s="1138"/>
      <c r="AI1089" s="1139"/>
      <c r="AJ1089" s="1140"/>
      <c r="AK1089" s="1132"/>
      <c r="AL1089" s="1133"/>
      <c r="AM1089" s="1133"/>
      <c r="AN1089" s="1133"/>
      <c r="AO1089" s="1133"/>
      <c r="AP1089" s="1134"/>
      <c r="AQ1089" s="642" t="str">
        <f>IF(AK1089="","",VLOOKUP(AK1089,ﾃﾞｰﾀ一覧!$AH$4:$AR$66,2,FALSE))</f>
        <v/>
      </c>
      <c r="AR1089" s="1084"/>
      <c r="AS1089" s="1084"/>
      <c r="AT1089" s="643" t="str">
        <f>IF(AK1089="","",VLOOKUP(AK1089,ﾃﾞｰﾀ一覧!$AH$4:$AR$66,3,FALSE))</f>
        <v/>
      </c>
      <c r="AU1089" s="644" t="str">
        <f>IF(AK1089="","",VLOOKUP(AK1089,ﾃﾞｰﾀ一覧!$AH$4:$AR$66,5,FALSE))</f>
        <v/>
      </c>
      <c r="AV1089" s="1084"/>
      <c r="AW1089" s="1084"/>
      <c r="AX1089" s="643" t="str">
        <f>IF(AK1089="","",VLOOKUP(AK1089,ﾃﾞｰﾀ一覧!$AH$4:$AR$66,6,FALSE))</f>
        <v/>
      </c>
      <c r="AY1089" s="649" t="str">
        <f>IF(AK1089="","",VLOOKUP(AK1089,ﾃﾞｰﾀ一覧!$AH$4:$AR$66,8,FALSE))</f>
        <v/>
      </c>
      <c r="AZ1089" s="1084"/>
      <c r="BA1089" s="1084"/>
      <c r="BB1089" s="388" t="str">
        <f>IF(AK1089="","",VLOOKUP(AK1089,ﾃﾞｰﾀ一覧!$AH$4:$AR$66,9,FALSE))</f>
        <v/>
      </c>
      <c r="BF1089" s="1124"/>
      <c r="BG1089" s="1125"/>
      <c r="BH1089" s="1125"/>
    </row>
    <row r="1090" spans="2:60" ht="16.2" x14ac:dyDescent="0.2">
      <c r="B1090" s="1103"/>
      <c r="C1090" s="1104"/>
      <c r="D1090" s="1303"/>
      <c r="E1090" s="1304"/>
      <c r="F1090" s="1094" t="str">
        <f t="shared" si="94"/>
        <v/>
      </c>
      <c r="G1090" s="1095"/>
      <c r="H1090" s="1095"/>
      <c r="I1090" s="1095"/>
      <c r="J1090" s="1095"/>
      <c r="K1090" s="1095"/>
      <c r="L1090" s="1095"/>
      <c r="M1090" s="1095"/>
      <c r="N1090" s="1095"/>
      <c r="O1090" s="1095"/>
      <c r="P1090" s="1095"/>
      <c r="Q1090" s="1095"/>
      <c r="R1090" s="1095"/>
      <c r="S1090" s="1095"/>
      <c r="T1090" s="1095"/>
      <c r="U1090" s="1095"/>
      <c r="V1090" s="1095"/>
      <c r="W1090" s="1096"/>
      <c r="AA1090" s="1100"/>
      <c r="AB1090" s="1101"/>
      <c r="AC1090" s="1102"/>
      <c r="AD1090" s="1135"/>
      <c r="AE1090" s="1136"/>
      <c r="AF1090" s="1136"/>
      <c r="AG1090" s="1137"/>
      <c r="AH1090" s="1138"/>
      <c r="AI1090" s="1139"/>
      <c r="AJ1090" s="1140"/>
      <c r="AK1090" s="1132"/>
      <c r="AL1090" s="1133"/>
      <c r="AM1090" s="1133"/>
      <c r="AN1090" s="1133"/>
      <c r="AO1090" s="1133"/>
      <c r="AP1090" s="1134"/>
      <c r="AQ1090" s="642" t="str">
        <f>IF(AK1090="","",VLOOKUP(AK1090,ﾃﾞｰﾀ一覧!$AH$4:$AR$66,2,FALSE))</f>
        <v/>
      </c>
      <c r="AR1090" s="1084"/>
      <c r="AS1090" s="1084"/>
      <c r="AT1090" s="643" t="str">
        <f>IF(AK1090="","",VLOOKUP(AK1090,ﾃﾞｰﾀ一覧!$AH$4:$AR$66,3,FALSE))</f>
        <v/>
      </c>
      <c r="AU1090" s="644" t="str">
        <f>IF(AK1090="","",VLOOKUP(AK1090,ﾃﾞｰﾀ一覧!$AH$4:$AR$66,5,FALSE))</f>
        <v/>
      </c>
      <c r="AV1090" s="1084"/>
      <c r="AW1090" s="1084"/>
      <c r="AX1090" s="643" t="str">
        <f>IF(AK1090="","",VLOOKUP(AK1090,ﾃﾞｰﾀ一覧!$AH$4:$AR$66,6,FALSE))</f>
        <v/>
      </c>
      <c r="AY1090" s="649" t="str">
        <f>IF(AK1090="","",VLOOKUP(AK1090,ﾃﾞｰﾀ一覧!$AH$4:$AR$66,8,FALSE))</f>
        <v/>
      </c>
      <c r="AZ1090" s="1084"/>
      <c r="BA1090" s="1084"/>
      <c r="BB1090" s="388" t="str">
        <f>IF(AK1090="","",VLOOKUP(AK1090,ﾃﾞｰﾀ一覧!$AH$4:$AR$66,9,FALSE))</f>
        <v/>
      </c>
      <c r="BF1090" s="1124"/>
      <c r="BG1090" s="1125"/>
      <c r="BH1090" s="1125"/>
    </row>
    <row r="1091" spans="2:60" ht="16.2" x14ac:dyDescent="0.2">
      <c r="B1091" s="1103"/>
      <c r="C1091" s="1104"/>
      <c r="D1091" s="1303"/>
      <c r="E1091" s="1304"/>
      <c r="F1091" s="1094" t="str">
        <f t="shared" si="94"/>
        <v/>
      </c>
      <c r="G1091" s="1095"/>
      <c r="H1091" s="1095"/>
      <c r="I1091" s="1095"/>
      <c r="J1091" s="1095"/>
      <c r="K1091" s="1095"/>
      <c r="L1091" s="1095"/>
      <c r="M1091" s="1095"/>
      <c r="N1091" s="1095"/>
      <c r="O1091" s="1095"/>
      <c r="P1091" s="1095"/>
      <c r="Q1091" s="1095"/>
      <c r="R1091" s="1095"/>
      <c r="S1091" s="1095"/>
      <c r="T1091" s="1095"/>
      <c r="U1091" s="1095"/>
      <c r="V1091" s="1095"/>
      <c r="W1091" s="1096"/>
      <c r="AA1091" s="1100"/>
      <c r="AB1091" s="1101"/>
      <c r="AC1091" s="1102"/>
      <c r="AD1091" s="1135"/>
      <c r="AE1091" s="1136"/>
      <c r="AF1091" s="1136"/>
      <c r="AG1091" s="1137"/>
      <c r="AH1091" s="1138"/>
      <c r="AI1091" s="1139"/>
      <c r="AJ1091" s="1140"/>
      <c r="AK1091" s="1132"/>
      <c r="AL1091" s="1133"/>
      <c r="AM1091" s="1133"/>
      <c r="AN1091" s="1133"/>
      <c r="AO1091" s="1133"/>
      <c r="AP1091" s="1134"/>
      <c r="AQ1091" s="642" t="str">
        <f>IF(AK1091="","",VLOOKUP(AK1091,ﾃﾞｰﾀ一覧!$AH$4:$AR$66,2,FALSE))</f>
        <v/>
      </c>
      <c r="AR1091" s="1084"/>
      <c r="AS1091" s="1084"/>
      <c r="AT1091" s="643" t="str">
        <f>IF(AK1091="","",VLOOKUP(AK1091,ﾃﾞｰﾀ一覧!$AH$4:$AR$66,3,FALSE))</f>
        <v/>
      </c>
      <c r="AU1091" s="644" t="str">
        <f>IF(AK1091="","",VLOOKUP(AK1091,ﾃﾞｰﾀ一覧!$AH$4:$AR$66,5,FALSE))</f>
        <v/>
      </c>
      <c r="AV1091" s="1084"/>
      <c r="AW1091" s="1084"/>
      <c r="AX1091" s="643" t="str">
        <f>IF(AK1091="","",VLOOKUP(AK1091,ﾃﾞｰﾀ一覧!$AH$4:$AR$66,6,FALSE))</f>
        <v/>
      </c>
      <c r="AY1091" s="649" t="str">
        <f>IF(AK1091="","",VLOOKUP(AK1091,ﾃﾞｰﾀ一覧!$AH$4:$AR$66,8,FALSE))</f>
        <v/>
      </c>
      <c r="AZ1091" s="1084"/>
      <c r="BA1091" s="1084"/>
      <c r="BB1091" s="388" t="str">
        <f>IF(AK1091="","",VLOOKUP(AK1091,ﾃﾞｰﾀ一覧!$AH$4:$AR$66,9,FALSE))</f>
        <v/>
      </c>
      <c r="BF1091" s="1124"/>
      <c r="BG1091" s="1125"/>
      <c r="BH1091" s="1125"/>
    </row>
    <row r="1092" spans="2:60" ht="16.2" x14ac:dyDescent="0.2">
      <c r="B1092" s="1103"/>
      <c r="C1092" s="1104"/>
      <c r="D1092" s="1303"/>
      <c r="E1092" s="1304"/>
      <c r="F1092" s="1094" t="str">
        <f t="shared" si="94"/>
        <v/>
      </c>
      <c r="G1092" s="1095"/>
      <c r="H1092" s="1095"/>
      <c r="I1092" s="1095"/>
      <c r="J1092" s="1095"/>
      <c r="K1092" s="1095"/>
      <c r="L1092" s="1095"/>
      <c r="M1092" s="1095"/>
      <c r="N1092" s="1095"/>
      <c r="O1092" s="1095"/>
      <c r="P1092" s="1095"/>
      <c r="Q1092" s="1095"/>
      <c r="R1092" s="1095"/>
      <c r="S1092" s="1095"/>
      <c r="T1092" s="1095"/>
      <c r="U1092" s="1095"/>
      <c r="V1092" s="1095"/>
      <c r="W1092" s="1096"/>
      <c r="AA1092" s="1100"/>
      <c r="AB1092" s="1101"/>
      <c r="AC1092" s="1102"/>
      <c r="AD1092" s="1135"/>
      <c r="AE1092" s="1136"/>
      <c r="AF1092" s="1136"/>
      <c r="AG1092" s="1137"/>
      <c r="AH1092" s="1138"/>
      <c r="AI1092" s="1139"/>
      <c r="AJ1092" s="1140"/>
      <c r="AK1092" s="1132"/>
      <c r="AL1092" s="1133"/>
      <c r="AM1092" s="1133"/>
      <c r="AN1092" s="1133"/>
      <c r="AO1092" s="1133"/>
      <c r="AP1092" s="1134"/>
      <c r="AQ1092" s="642" t="str">
        <f>IF(AK1092="","",VLOOKUP(AK1092,ﾃﾞｰﾀ一覧!$AH$4:$AR$66,2,FALSE))</f>
        <v/>
      </c>
      <c r="AR1092" s="1084"/>
      <c r="AS1092" s="1084"/>
      <c r="AT1092" s="643" t="str">
        <f>IF(AK1092="","",VLOOKUP(AK1092,ﾃﾞｰﾀ一覧!$AH$4:$AR$66,3,FALSE))</f>
        <v/>
      </c>
      <c r="AU1092" s="644" t="str">
        <f>IF(AK1092="","",VLOOKUP(AK1092,ﾃﾞｰﾀ一覧!$AH$4:$AR$66,5,FALSE))</f>
        <v/>
      </c>
      <c r="AV1092" s="1084"/>
      <c r="AW1092" s="1084"/>
      <c r="AX1092" s="643" t="str">
        <f>IF(AK1092="","",VLOOKUP(AK1092,ﾃﾞｰﾀ一覧!$AH$4:$AR$66,6,FALSE))</f>
        <v/>
      </c>
      <c r="AY1092" s="649" t="str">
        <f>IF(AK1092="","",VLOOKUP(AK1092,ﾃﾞｰﾀ一覧!$AH$4:$AR$66,8,FALSE))</f>
        <v/>
      </c>
      <c r="AZ1092" s="1084"/>
      <c r="BA1092" s="1084"/>
      <c r="BB1092" s="388" t="str">
        <f>IF(AK1092="","",VLOOKUP(AK1092,ﾃﾞｰﾀ一覧!$AH$4:$AR$66,9,FALSE))</f>
        <v/>
      </c>
      <c r="BF1092" s="1124"/>
      <c r="BG1092" s="1125"/>
      <c r="BH1092" s="1125"/>
    </row>
    <row r="1093" spans="2:60" ht="16.2" x14ac:dyDescent="0.2">
      <c r="B1093" s="1103"/>
      <c r="C1093" s="1104"/>
      <c r="D1093" s="1303"/>
      <c r="E1093" s="1304"/>
      <c r="F1093" s="1094" t="str">
        <f t="shared" si="94"/>
        <v/>
      </c>
      <c r="G1093" s="1095"/>
      <c r="H1093" s="1095"/>
      <c r="I1093" s="1095"/>
      <c r="J1093" s="1095"/>
      <c r="K1093" s="1095"/>
      <c r="L1093" s="1095"/>
      <c r="M1093" s="1095"/>
      <c r="N1093" s="1095"/>
      <c r="O1093" s="1095"/>
      <c r="P1093" s="1095"/>
      <c r="Q1093" s="1095"/>
      <c r="R1093" s="1095"/>
      <c r="S1093" s="1095"/>
      <c r="T1093" s="1095"/>
      <c r="U1093" s="1095"/>
      <c r="V1093" s="1095"/>
      <c r="W1093" s="1096"/>
      <c r="AA1093" s="1100"/>
      <c r="AB1093" s="1101"/>
      <c r="AC1093" s="1102"/>
      <c r="AD1093" s="1135"/>
      <c r="AE1093" s="1136"/>
      <c r="AF1093" s="1136"/>
      <c r="AG1093" s="1137"/>
      <c r="AH1093" s="1138"/>
      <c r="AI1093" s="1139"/>
      <c r="AJ1093" s="1140"/>
      <c r="AK1093" s="1132"/>
      <c r="AL1093" s="1133"/>
      <c r="AM1093" s="1133"/>
      <c r="AN1093" s="1133"/>
      <c r="AO1093" s="1133"/>
      <c r="AP1093" s="1134"/>
      <c r="AQ1093" s="642" t="str">
        <f>IF(AK1093="","",VLOOKUP(AK1093,ﾃﾞｰﾀ一覧!$AH$4:$AR$66,2,FALSE))</f>
        <v/>
      </c>
      <c r="AR1093" s="1084"/>
      <c r="AS1093" s="1084"/>
      <c r="AT1093" s="643" t="str">
        <f>IF(AK1093="","",VLOOKUP(AK1093,ﾃﾞｰﾀ一覧!$AH$4:$AR$66,3,FALSE))</f>
        <v/>
      </c>
      <c r="AU1093" s="644" t="str">
        <f>IF(AK1093="","",VLOOKUP(AK1093,ﾃﾞｰﾀ一覧!$AH$4:$AR$66,5,FALSE))</f>
        <v/>
      </c>
      <c r="AV1093" s="1084"/>
      <c r="AW1093" s="1084"/>
      <c r="AX1093" s="643" t="str">
        <f>IF(AK1093="","",VLOOKUP(AK1093,ﾃﾞｰﾀ一覧!$AH$4:$AR$66,6,FALSE))</f>
        <v/>
      </c>
      <c r="AY1093" s="649" t="str">
        <f>IF(AK1093="","",VLOOKUP(AK1093,ﾃﾞｰﾀ一覧!$AH$4:$AR$66,8,FALSE))</f>
        <v/>
      </c>
      <c r="AZ1093" s="1084"/>
      <c r="BA1093" s="1084"/>
      <c r="BB1093" s="388" t="str">
        <f>IF(AK1093="","",VLOOKUP(AK1093,ﾃﾞｰﾀ一覧!$AH$4:$AR$66,9,FALSE))</f>
        <v/>
      </c>
      <c r="BF1093" s="1124"/>
      <c r="BG1093" s="1125"/>
      <c r="BH1093" s="1125"/>
    </row>
    <row r="1094" spans="2:60" ht="16.2" x14ac:dyDescent="0.2">
      <c r="B1094" s="1103"/>
      <c r="C1094" s="1104"/>
      <c r="D1094" s="1303"/>
      <c r="E1094" s="1304"/>
      <c r="F1094" s="1094" t="str">
        <f t="shared" si="94"/>
        <v/>
      </c>
      <c r="G1094" s="1095"/>
      <c r="H1094" s="1095"/>
      <c r="I1094" s="1095"/>
      <c r="J1094" s="1095"/>
      <c r="K1094" s="1095"/>
      <c r="L1094" s="1095"/>
      <c r="M1094" s="1095"/>
      <c r="N1094" s="1095"/>
      <c r="O1094" s="1095"/>
      <c r="P1094" s="1095"/>
      <c r="Q1094" s="1095"/>
      <c r="R1094" s="1095"/>
      <c r="S1094" s="1095"/>
      <c r="T1094" s="1095"/>
      <c r="U1094" s="1095"/>
      <c r="V1094" s="1095"/>
      <c r="W1094" s="1096"/>
      <c r="AA1094" s="1100"/>
      <c r="AB1094" s="1101"/>
      <c r="AC1094" s="1102"/>
      <c r="AD1094" s="1135"/>
      <c r="AE1094" s="1136"/>
      <c r="AF1094" s="1136"/>
      <c r="AG1094" s="1137"/>
      <c r="AH1094" s="1138"/>
      <c r="AI1094" s="1139"/>
      <c r="AJ1094" s="1140"/>
      <c r="AK1094" s="1132"/>
      <c r="AL1094" s="1133"/>
      <c r="AM1094" s="1133"/>
      <c r="AN1094" s="1133"/>
      <c r="AO1094" s="1133"/>
      <c r="AP1094" s="1134"/>
      <c r="AQ1094" s="642" t="str">
        <f>IF(AK1094="","",VLOOKUP(AK1094,ﾃﾞｰﾀ一覧!$AH$4:$AR$66,2,FALSE))</f>
        <v/>
      </c>
      <c r="AR1094" s="1084"/>
      <c r="AS1094" s="1084"/>
      <c r="AT1094" s="643" t="str">
        <f>IF(AK1094="","",VLOOKUP(AK1094,ﾃﾞｰﾀ一覧!$AH$4:$AR$66,3,FALSE))</f>
        <v/>
      </c>
      <c r="AU1094" s="644" t="str">
        <f>IF(AK1094="","",VLOOKUP(AK1094,ﾃﾞｰﾀ一覧!$AH$4:$AR$66,5,FALSE))</f>
        <v/>
      </c>
      <c r="AV1094" s="1084"/>
      <c r="AW1094" s="1084"/>
      <c r="AX1094" s="643" t="str">
        <f>IF(AK1094="","",VLOOKUP(AK1094,ﾃﾞｰﾀ一覧!$AH$4:$AR$66,6,FALSE))</f>
        <v/>
      </c>
      <c r="AY1094" s="649" t="str">
        <f>IF(AK1094="","",VLOOKUP(AK1094,ﾃﾞｰﾀ一覧!$AH$4:$AR$66,8,FALSE))</f>
        <v/>
      </c>
      <c r="AZ1094" s="1084"/>
      <c r="BA1094" s="1084"/>
      <c r="BB1094" s="388" t="str">
        <f>IF(AK1094="","",VLOOKUP(AK1094,ﾃﾞｰﾀ一覧!$AH$4:$AR$66,9,FALSE))</f>
        <v/>
      </c>
      <c r="BF1094" s="1124"/>
      <c r="BG1094" s="1125"/>
      <c r="BH1094" s="1125"/>
    </row>
    <row r="1095" spans="2:60" ht="16.2" x14ac:dyDescent="0.2">
      <c r="B1095" s="1103"/>
      <c r="C1095" s="1104"/>
      <c r="D1095" s="1303"/>
      <c r="E1095" s="1304"/>
      <c r="F1095" s="1094" t="str">
        <f t="shared" si="94"/>
        <v/>
      </c>
      <c r="G1095" s="1095"/>
      <c r="H1095" s="1095"/>
      <c r="I1095" s="1095"/>
      <c r="J1095" s="1095"/>
      <c r="K1095" s="1095"/>
      <c r="L1095" s="1095"/>
      <c r="M1095" s="1095"/>
      <c r="N1095" s="1095"/>
      <c r="O1095" s="1095"/>
      <c r="P1095" s="1095"/>
      <c r="Q1095" s="1095"/>
      <c r="R1095" s="1095"/>
      <c r="S1095" s="1095"/>
      <c r="T1095" s="1095"/>
      <c r="U1095" s="1095"/>
      <c r="V1095" s="1095"/>
      <c r="W1095" s="1096"/>
      <c r="AA1095" s="1100"/>
      <c r="AB1095" s="1101"/>
      <c r="AC1095" s="1102"/>
      <c r="AD1095" s="1135"/>
      <c r="AE1095" s="1136"/>
      <c r="AF1095" s="1136"/>
      <c r="AG1095" s="1137"/>
      <c r="AH1095" s="1138"/>
      <c r="AI1095" s="1139"/>
      <c r="AJ1095" s="1140"/>
      <c r="AK1095" s="1132"/>
      <c r="AL1095" s="1133"/>
      <c r="AM1095" s="1133"/>
      <c r="AN1095" s="1133"/>
      <c r="AO1095" s="1133"/>
      <c r="AP1095" s="1134"/>
      <c r="AQ1095" s="642" t="str">
        <f>IF(AK1095="","",VLOOKUP(AK1095,ﾃﾞｰﾀ一覧!$AH$4:$AR$66,2,FALSE))</f>
        <v/>
      </c>
      <c r="AR1095" s="1084"/>
      <c r="AS1095" s="1084"/>
      <c r="AT1095" s="643" t="str">
        <f>IF(AK1095="","",VLOOKUP(AK1095,ﾃﾞｰﾀ一覧!$AH$4:$AR$66,3,FALSE))</f>
        <v/>
      </c>
      <c r="AU1095" s="644" t="str">
        <f>IF(AK1095="","",VLOOKUP(AK1095,ﾃﾞｰﾀ一覧!$AH$4:$AR$66,5,FALSE))</f>
        <v/>
      </c>
      <c r="AV1095" s="1084"/>
      <c r="AW1095" s="1084"/>
      <c r="AX1095" s="643" t="str">
        <f>IF(AK1095="","",VLOOKUP(AK1095,ﾃﾞｰﾀ一覧!$AH$4:$AR$66,6,FALSE))</f>
        <v/>
      </c>
      <c r="AY1095" s="649" t="str">
        <f>IF(AK1095="","",VLOOKUP(AK1095,ﾃﾞｰﾀ一覧!$AH$4:$AR$66,8,FALSE))</f>
        <v/>
      </c>
      <c r="AZ1095" s="1084"/>
      <c r="BA1095" s="1084"/>
      <c r="BB1095" s="388" t="str">
        <f>IF(AK1095="","",VLOOKUP(AK1095,ﾃﾞｰﾀ一覧!$AH$4:$AR$66,9,FALSE))</f>
        <v/>
      </c>
      <c r="BF1095" s="1124"/>
      <c r="BG1095" s="1125"/>
      <c r="BH1095" s="1125"/>
    </row>
    <row r="1096" spans="2:60" ht="16.2" x14ac:dyDescent="0.2">
      <c r="B1096" s="1103"/>
      <c r="C1096" s="1104"/>
      <c r="D1096" s="1303"/>
      <c r="E1096" s="1304"/>
      <c r="F1096" s="1094" t="str">
        <f t="shared" si="94"/>
        <v/>
      </c>
      <c r="G1096" s="1095"/>
      <c r="H1096" s="1095"/>
      <c r="I1096" s="1095"/>
      <c r="J1096" s="1095"/>
      <c r="K1096" s="1095"/>
      <c r="L1096" s="1095"/>
      <c r="M1096" s="1095"/>
      <c r="N1096" s="1095"/>
      <c r="O1096" s="1095"/>
      <c r="P1096" s="1095"/>
      <c r="Q1096" s="1095"/>
      <c r="R1096" s="1095"/>
      <c r="S1096" s="1095"/>
      <c r="T1096" s="1095"/>
      <c r="U1096" s="1095"/>
      <c r="V1096" s="1095"/>
      <c r="W1096" s="1096"/>
      <c r="AA1096" s="1100"/>
      <c r="AB1096" s="1101"/>
      <c r="AC1096" s="1102"/>
      <c r="AD1096" s="1135"/>
      <c r="AE1096" s="1136"/>
      <c r="AF1096" s="1136"/>
      <c r="AG1096" s="1137"/>
      <c r="AH1096" s="1138"/>
      <c r="AI1096" s="1139"/>
      <c r="AJ1096" s="1140"/>
      <c r="AK1096" s="1132"/>
      <c r="AL1096" s="1133"/>
      <c r="AM1096" s="1133"/>
      <c r="AN1096" s="1133"/>
      <c r="AO1096" s="1133"/>
      <c r="AP1096" s="1134"/>
      <c r="AQ1096" s="642" t="str">
        <f>IF(AK1096="","",VLOOKUP(AK1096,ﾃﾞｰﾀ一覧!$AH$4:$AR$66,2,FALSE))</f>
        <v/>
      </c>
      <c r="AR1096" s="1084"/>
      <c r="AS1096" s="1084"/>
      <c r="AT1096" s="643" t="str">
        <f>IF(AK1096="","",VLOOKUP(AK1096,ﾃﾞｰﾀ一覧!$AH$4:$AR$66,3,FALSE))</f>
        <v/>
      </c>
      <c r="AU1096" s="644" t="str">
        <f>IF(AK1096="","",VLOOKUP(AK1096,ﾃﾞｰﾀ一覧!$AH$4:$AR$66,5,FALSE))</f>
        <v/>
      </c>
      <c r="AV1096" s="1084"/>
      <c r="AW1096" s="1084"/>
      <c r="AX1096" s="643" t="str">
        <f>IF(AK1096="","",VLOOKUP(AK1096,ﾃﾞｰﾀ一覧!$AH$4:$AR$66,6,FALSE))</f>
        <v/>
      </c>
      <c r="AY1096" s="649" t="str">
        <f>IF(AK1096="","",VLOOKUP(AK1096,ﾃﾞｰﾀ一覧!$AH$4:$AR$66,8,FALSE))</f>
        <v/>
      </c>
      <c r="AZ1096" s="1084"/>
      <c r="BA1096" s="1084"/>
      <c r="BB1096" s="388" t="str">
        <f>IF(AK1096="","",VLOOKUP(AK1096,ﾃﾞｰﾀ一覧!$AH$4:$AR$66,9,FALSE))</f>
        <v/>
      </c>
      <c r="BF1096" s="1124"/>
      <c r="BG1096" s="1125"/>
      <c r="BH1096" s="1125"/>
    </row>
    <row r="1097" spans="2:60" ht="16.2" x14ac:dyDescent="0.2">
      <c r="B1097" s="1103"/>
      <c r="C1097" s="1104"/>
      <c r="D1097" s="1303"/>
      <c r="E1097" s="1304"/>
      <c r="F1097" s="1094" t="str">
        <f t="shared" si="94"/>
        <v/>
      </c>
      <c r="G1097" s="1095"/>
      <c r="H1097" s="1095"/>
      <c r="I1097" s="1095"/>
      <c r="J1097" s="1095"/>
      <c r="K1097" s="1095"/>
      <c r="L1097" s="1095"/>
      <c r="M1097" s="1095"/>
      <c r="N1097" s="1095"/>
      <c r="O1097" s="1095"/>
      <c r="P1097" s="1095"/>
      <c r="Q1097" s="1095"/>
      <c r="R1097" s="1095"/>
      <c r="S1097" s="1095"/>
      <c r="T1097" s="1095"/>
      <c r="U1097" s="1095"/>
      <c r="V1097" s="1095"/>
      <c r="W1097" s="1096"/>
      <c r="AA1097" s="1100"/>
      <c r="AB1097" s="1101"/>
      <c r="AC1097" s="1102"/>
      <c r="AD1097" s="1135"/>
      <c r="AE1097" s="1136"/>
      <c r="AF1097" s="1136"/>
      <c r="AG1097" s="1137"/>
      <c r="AH1097" s="1138"/>
      <c r="AI1097" s="1139"/>
      <c r="AJ1097" s="1140"/>
      <c r="AK1097" s="1132"/>
      <c r="AL1097" s="1133"/>
      <c r="AM1097" s="1133"/>
      <c r="AN1097" s="1133"/>
      <c r="AO1097" s="1133"/>
      <c r="AP1097" s="1134"/>
      <c r="AQ1097" s="642" t="str">
        <f>IF(AK1097="","",VLOOKUP(AK1097,ﾃﾞｰﾀ一覧!$AH$4:$AR$66,2,FALSE))</f>
        <v/>
      </c>
      <c r="AR1097" s="1084"/>
      <c r="AS1097" s="1084"/>
      <c r="AT1097" s="643" t="str">
        <f>IF(AK1097="","",VLOOKUP(AK1097,ﾃﾞｰﾀ一覧!$AH$4:$AR$66,3,FALSE))</f>
        <v/>
      </c>
      <c r="AU1097" s="644" t="str">
        <f>IF(AK1097="","",VLOOKUP(AK1097,ﾃﾞｰﾀ一覧!$AH$4:$AR$66,5,FALSE))</f>
        <v/>
      </c>
      <c r="AV1097" s="1084"/>
      <c r="AW1097" s="1084"/>
      <c r="AX1097" s="643" t="str">
        <f>IF(AK1097="","",VLOOKUP(AK1097,ﾃﾞｰﾀ一覧!$AH$4:$AR$66,6,FALSE))</f>
        <v/>
      </c>
      <c r="AY1097" s="649" t="str">
        <f>IF(AK1097="","",VLOOKUP(AK1097,ﾃﾞｰﾀ一覧!$AH$4:$AR$66,8,FALSE))</f>
        <v/>
      </c>
      <c r="AZ1097" s="1084"/>
      <c r="BA1097" s="1084"/>
      <c r="BB1097" s="388" t="str">
        <f>IF(AK1097="","",VLOOKUP(AK1097,ﾃﾞｰﾀ一覧!$AH$4:$AR$66,9,FALSE))</f>
        <v/>
      </c>
      <c r="BF1097" s="1124"/>
      <c r="BG1097" s="1125"/>
      <c r="BH1097" s="1125"/>
    </row>
    <row r="1098" spans="2:60" ht="16.2" x14ac:dyDescent="0.2">
      <c r="B1098" s="1103"/>
      <c r="C1098" s="1104"/>
      <c r="D1098" s="1303"/>
      <c r="E1098" s="1304"/>
      <c r="F1098" s="1094" t="str">
        <f t="shared" si="94"/>
        <v/>
      </c>
      <c r="G1098" s="1095"/>
      <c r="H1098" s="1095"/>
      <c r="I1098" s="1095"/>
      <c r="J1098" s="1095"/>
      <c r="K1098" s="1095"/>
      <c r="L1098" s="1095"/>
      <c r="M1098" s="1095"/>
      <c r="N1098" s="1095"/>
      <c r="O1098" s="1095"/>
      <c r="P1098" s="1095"/>
      <c r="Q1098" s="1095"/>
      <c r="R1098" s="1095"/>
      <c r="S1098" s="1095"/>
      <c r="T1098" s="1095"/>
      <c r="U1098" s="1095"/>
      <c r="V1098" s="1095"/>
      <c r="W1098" s="1096"/>
      <c r="AA1098" s="1100"/>
      <c r="AB1098" s="1101"/>
      <c r="AC1098" s="1102"/>
      <c r="AD1098" s="1135"/>
      <c r="AE1098" s="1136"/>
      <c r="AF1098" s="1136"/>
      <c r="AG1098" s="1137"/>
      <c r="AH1098" s="1138"/>
      <c r="AI1098" s="1139"/>
      <c r="AJ1098" s="1140"/>
      <c r="AK1098" s="1132"/>
      <c r="AL1098" s="1133"/>
      <c r="AM1098" s="1133"/>
      <c r="AN1098" s="1133"/>
      <c r="AO1098" s="1133"/>
      <c r="AP1098" s="1134"/>
      <c r="AQ1098" s="642" t="str">
        <f>IF(AK1098="","",VLOOKUP(AK1098,ﾃﾞｰﾀ一覧!$AH$4:$AR$66,2,FALSE))</f>
        <v/>
      </c>
      <c r="AR1098" s="1084"/>
      <c r="AS1098" s="1084"/>
      <c r="AT1098" s="643" t="str">
        <f>IF(AK1098="","",VLOOKUP(AK1098,ﾃﾞｰﾀ一覧!$AH$4:$AR$66,3,FALSE))</f>
        <v/>
      </c>
      <c r="AU1098" s="644" t="str">
        <f>IF(AK1098="","",VLOOKUP(AK1098,ﾃﾞｰﾀ一覧!$AH$4:$AR$66,5,FALSE))</f>
        <v/>
      </c>
      <c r="AV1098" s="1084"/>
      <c r="AW1098" s="1084"/>
      <c r="AX1098" s="643" t="str">
        <f>IF(AK1098="","",VLOOKUP(AK1098,ﾃﾞｰﾀ一覧!$AH$4:$AR$66,6,FALSE))</f>
        <v/>
      </c>
      <c r="AY1098" s="649" t="str">
        <f>IF(AK1098="","",VLOOKUP(AK1098,ﾃﾞｰﾀ一覧!$AH$4:$AR$66,8,FALSE))</f>
        <v/>
      </c>
      <c r="AZ1098" s="1084"/>
      <c r="BA1098" s="1084"/>
      <c r="BB1098" s="388" t="str">
        <f>IF(AK1098="","",VLOOKUP(AK1098,ﾃﾞｰﾀ一覧!$AH$4:$AR$66,9,FALSE))</f>
        <v/>
      </c>
      <c r="BF1098" s="1124"/>
      <c r="BG1098" s="1125"/>
      <c r="BH1098" s="1125"/>
    </row>
    <row r="1099" spans="2:60" ht="16.2" x14ac:dyDescent="0.2">
      <c r="B1099" s="1103"/>
      <c r="C1099" s="1104"/>
      <c r="D1099" s="1303"/>
      <c r="E1099" s="1304"/>
      <c r="F1099" s="1094" t="str">
        <f t="shared" si="94"/>
        <v/>
      </c>
      <c r="G1099" s="1095"/>
      <c r="H1099" s="1095"/>
      <c r="I1099" s="1095"/>
      <c r="J1099" s="1095"/>
      <c r="K1099" s="1095"/>
      <c r="L1099" s="1095"/>
      <c r="M1099" s="1095"/>
      <c r="N1099" s="1095"/>
      <c r="O1099" s="1095"/>
      <c r="P1099" s="1095"/>
      <c r="Q1099" s="1095"/>
      <c r="R1099" s="1095"/>
      <c r="S1099" s="1095"/>
      <c r="T1099" s="1095"/>
      <c r="U1099" s="1095"/>
      <c r="V1099" s="1095"/>
      <c r="W1099" s="1096"/>
      <c r="AA1099" s="1100"/>
      <c r="AB1099" s="1101"/>
      <c r="AC1099" s="1102"/>
      <c r="AD1099" s="1135"/>
      <c r="AE1099" s="1136"/>
      <c r="AF1099" s="1136"/>
      <c r="AG1099" s="1137"/>
      <c r="AH1099" s="1138"/>
      <c r="AI1099" s="1139"/>
      <c r="AJ1099" s="1140"/>
      <c r="AK1099" s="1132"/>
      <c r="AL1099" s="1133"/>
      <c r="AM1099" s="1133"/>
      <c r="AN1099" s="1133"/>
      <c r="AO1099" s="1133"/>
      <c r="AP1099" s="1134"/>
      <c r="AQ1099" s="642" t="str">
        <f>IF(AK1099="","",VLOOKUP(AK1099,ﾃﾞｰﾀ一覧!$AH$4:$AR$66,2,FALSE))</f>
        <v/>
      </c>
      <c r="AR1099" s="1084"/>
      <c r="AS1099" s="1084"/>
      <c r="AT1099" s="643" t="str">
        <f>IF(AK1099="","",VLOOKUP(AK1099,ﾃﾞｰﾀ一覧!$AH$4:$AR$66,3,FALSE))</f>
        <v/>
      </c>
      <c r="AU1099" s="644" t="str">
        <f>IF(AK1099="","",VLOOKUP(AK1099,ﾃﾞｰﾀ一覧!$AH$4:$AR$66,5,FALSE))</f>
        <v/>
      </c>
      <c r="AV1099" s="1084"/>
      <c r="AW1099" s="1084"/>
      <c r="AX1099" s="643" t="str">
        <f>IF(AK1099="","",VLOOKUP(AK1099,ﾃﾞｰﾀ一覧!$AH$4:$AR$66,6,FALSE))</f>
        <v/>
      </c>
      <c r="AY1099" s="649" t="str">
        <f>IF(AK1099="","",VLOOKUP(AK1099,ﾃﾞｰﾀ一覧!$AH$4:$AR$66,8,FALSE))</f>
        <v/>
      </c>
      <c r="AZ1099" s="1084"/>
      <c r="BA1099" s="1084"/>
      <c r="BB1099" s="388" t="str">
        <f>IF(AK1099="","",VLOOKUP(AK1099,ﾃﾞｰﾀ一覧!$AH$4:$AR$66,9,FALSE))</f>
        <v/>
      </c>
      <c r="BF1099" s="1124"/>
      <c r="BG1099" s="1125"/>
      <c r="BH1099" s="1125"/>
    </row>
    <row r="1100" spans="2:60" ht="16.2" x14ac:dyDescent="0.2">
      <c r="B1100" s="1103"/>
      <c r="C1100" s="1104"/>
      <c r="D1100" s="1303"/>
      <c r="E1100" s="1304"/>
      <c r="F1100" s="1094" t="str">
        <f t="shared" si="94"/>
        <v/>
      </c>
      <c r="G1100" s="1095"/>
      <c r="H1100" s="1095"/>
      <c r="I1100" s="1095"/>
      <c r="J1100" s="1095"/>
      <c r="K1100" s="1095"/>
      <c r="L1100" s="1095"/>
      <c r="M1100" s="1095"/>
      <c r="N1100" s="1095"/>
      <c r="O1100" s="1095"/>
      <c r="P1100" s="1095"/>
      <c r="Q1100" s="1095"/>
      <c r="R1100" s="1095"/>
      <c r="S1100" s="1095"/>
      <c r="T1100" s="1095"/>
      <c r="U1100" s="1095"/>
      <c r="V1100" s="1095"/>
      <c r="W1100" s="1096"/>
      <c r="AA1100" s="1100"/>
      <c r="AB1100" s="1101"/>
      <c r="AC1100" s="1102"/>
      <c r="AD1100" s="1135"/>
      <c r="AE1100" s="1136"/>
      <c r="AF1100" s="1136"/>
      <c r="AG1100" s="1137"/>
      <c r="AH1100" s="1138"/>
      <c r="AI1100" s="1139"/>
      <c r="AJ1100" s="1140"/>
      <c r="AK1100" s="1132"/>
      <c r="AL1100" s="1133"/>
      <c r="AM1100" s="1133"/>
      <c r="AN1100" s="1133"/>
      <c r="AO1100" s="1133"/>
      <c r="AP1100" s="1134"/>
      <c r="AQ1100" s="642" t="str">
        <f>IF(AK1100="","",VLOOKUP(AK1100,ﾃﾞｰﾀ一覧!$AH$4:$AR$66,2,FALSE))</f>
        <v/>
      </c>
      <c r="AR1100" s="1084"/>
      <c r="AS1100" s="1084"/>
      <c r="AT1100" s="643" t="str">
        <f>IF(AK1100="","",VLOOKUP(AK1100,ﾃﾞｰﾀ一覧!$AH$4:$AR$66,3,FALSE))</f>
        <v/>
      </c>
      <c r="AU1100" s="644" t="str">
        <f>IF(AK1100="","",VLOOKUP(AK1100,ﾃﾞｰﾀ一覧!$AH$4:$AR$66,5,FALSE))</f>
        <v/>
      </c>
      <c r="AV1100" s="1084"/>
      <c r="AW1100" s="1084"/>
      <c r="AX1100" s="643" t="str">
        <f>IF(AK1100="","",VLOOKUP(AK1100,ﾃﾞｰﾀ一覧!$AH$4:$AR$66,6,FALSE))</f>
        <v/>
      </c>
      <c r="AY1100" s="649" t="str">
        <f>IF(AK1100="","",VLOOKUP(AK1100,ﾃﾞｰﾀ一覧!$AH$4:$AR$66,8,FALSE))</f>
        <v/>
      </c>
      <c r="AZ1100" s="1084"/>
      <c r="BA1100" s="1084"/>
      <c r="BB1100" s="388" t="str">
        <f>IF(AK1100="","",VLOOKUP(AK1100,ﾃﾞｰﾀ一覧!$AH$4:$AR$66,9,FALSE))</f>
        <v/>
      </c>
      <c r="BF1100" s="1124"/>
      <c r="BG1100" s="1125"/>
      <c r="BH1100" s="1125"/>
    </row>
    <row r="1101" spans="2:60" ht="16.2" x14ac:dyDescent="0.2">
      <c r="B1101" s="1103"/>
      <c r="C1101" s="1104"/>
      <c r="D1101" s="1303"/>
      <c r="E1101" s="1304"/>
      <c r="F1101" s="1094" t="str">
        <f t="shared" si="94"/>
        <v/>
      </c>
      <c r="G1101" s="1095"/>
      <c r="H1101" s="1095"/>
      <c r="I1101" s="1095"/>
      <c r="J1101" s="1095"/>
      <c r="K1101" s="1095"/>
      <c r="L1101" s="1095"/>
      <c r="M1101" s="1095"/>
      <c r="N1101" s="1095"/>
      <c r="O1101" s="1095"/>
      <c r="P1101" s="1095"/>
      <c r="Q1101" s="1095"/>
      <c r="R1101" s="1095"/>
      <c r="S1101" s="1095"/>
      <c r="T1101" s="1095"/>
      <c r="U1101" s="1095"/>
      <c r="V1101" s="1095"/>
      <c r="W1101" s="1096"/>
      <c r="AA1101" s="1100"/>
      <c r="AB1101" s="1101"/>
      <c r="AC1101" s="1102"/>
      <c r="AD1101" s="1135"/>
      <c r="AE1101" s="1136"/>
      <c r="AF1101" s="1136"/>
      <c r="AG1101" s="1137"/>
      <c r="AH1101" s="1138"/>
      <c r="AI1101" s="1139"/>
      <c r="AJ1101" s="1140"/>
      <c r="AK1101" s="1132"/>
      <c r="AL1101" s="1133"/>
      <c r="AM1101" s="1133"/>
      <c r="AN1101" s="1133"/>
      <c r="AO1101" s="1133"/>
      <c r="AP1101" s="1134"/>
      <c r="AQ1101" s="642" t="str">
        <f>IF(AK1101="","",VLOOKUP(AK1101,ﾃﾞｰﾀ一覧!$AH$4:$AR$66,2,FALSE))</f>
        <v/>
      </c>
      <c r="AR1101" s="1084"/>
      <c r="AS1101" s="1084"/>
      <c r="AT1101" s="643" t="str">
        <f>IF(AK1101="","",VLOOKUP(AK1101,ﾃﾞｰﾀ一覧!$AH$4:$AR$66,3,FALSE))</f>
        <v/>
      </c>
      <c r="AU1101" s="644" t="str">
        <f>IF(AK1101="","",VLOOKUP(AK1101,ﾃﾞｰﾀ一覧!$AH$4:$AR$66,5,FALSE))</f>
        <v/>
      </c>
      <c r="AV1101" s="1084"/>
      <c r="AW1101" s="1084"/>
      <c r="AX1101" s="643" t="str">
        <f>IF(AK1101="","",VLOOKUP(AK1101,ﾃﾞｰﾀ一覧!$AH$4:$AR$66,6,FALSE))</f>
        <v/>
      </c>
      <c r="AY1101" s="649" t="str">
        <f>IF(AK1101="","",VLOOKUP(AK1101,ﾃﾞｰﾀ一覧!$AH$4:$AR$66,8,FALSE))</f>
        <v/>
      </c>
      <c r="AZ1101" s="1084"/>
      <c r="BA1101" s="1084"/>
      <c r="BB1101" s="388" t="str">
        <f>IF(AK1101="","",VLOOKUP(AK1101,ﾃﾞｰﾀ一覧!$AH$4:$AR$66,9,FALSE))</f>
        <v/>
      </c>
      <c r="BF1101" s="1124"/>
      <c r="BG1101" s="1125"/>
      <c r="BH1101" s="1125"/>
    </row>
    <row r="1102" spans="2:60" ht="16.2" x14ac:dyDescent="0.2">
      <c r="B1102" s="1103"/>
      <c r="C1102" s="1104"/>
      <c r="D1102" s="1303"/>
      <c r="E1102" s="1304"/>
      <c r="F1102" s="1094" t="str">
        <f t="shared" si="94"/>
        <v/>
      </c>
      <c r="G1102" s="1095"/>
      <c r="H1102" s="1095"/>
      <c r="I1102" s="1095"/>
      <c r="J1102" s="1095"/>
      <c r="K1102" s="1095"/>
      <c r="L1102" s="1095"/>
      <c r="M1102" s="1095"/>
      <c r="N1102" s="1095"/>
      <c r="O1102" s="1095"/>
      <c r="P1102" s="1095"/>
      <c r="Q1102" s="1095"/>
      <c r="R1102" s="1095"/>
      <c r="S1102" s="1095"/>
      <c r="T1102" s="1095"/>
      <c r="U1102" s="1095"/>
      <c r="V1102" s="1095"/>
      <c r="W1102" s="1096"/>
      <c r="AA1102" s="1100"/>
      <c r="AB1102" s="1101"/>
      <c r="AC1102" s="1102"/>
      <c r="AD1102" s="1135"/>
      <c r="AE1102" s="1136"/>
      <c r="AF1102" s="1136"/>
      <c r="AG1102" s="1137"/>
      <c r="AH1102" s="1138"/>
      <c r="AI1102" s="1139"/>
      <c r="AJ1102" s="1140"/>
      <c r="AK1102" s="1132"/>
      <c r="AL1102" s="1133"/>
      <c r="AM1102" s="1133"/>
      <c r="AN1102" s="1133"/>
      <c r="AO1102" s="1133"/>
      <c r="AP1102" s="1134"/>
      <c r="AQ1102" s="642" t="str">
        <f>IF(AK1102="","",VLOOKUP(AK1102,ﾃﾞｰﾀ一覧!$AH$4:$AR$66,2,FALSE))</f>
        <v/>
      </c>
      <c r="AR1102" s="1084"/>
      <c r="AS1102" s="1084"/>
      <c r="AT1102" s="643" t="str">
        <f>IF(AK1102="","",VLOOKUP(AK1102,ﾃﾞｰﾀ一覧!$AH$4:$AR$66,3,FALSE))</f>
        <v/>
      </c>
      <c r="AU1102" s="644" t="str">
        <f>IF(AK1102="","",VLOOKUP(AK1102,ﾃﾞｰﾀ一覧!$AH$4:$AR$66,5,FALSE))</f>
        <v/>
      </c>
      <c r="AV1102" s="1084"/>
      <c r="AW1102" s="1084"/>
      <c r="AX1102" s="643" t="str">
        <f>IF(AK1102="","",VLOOKUP(AK1102,ﾃﾞｰﾀ一覧!$AH$4:$AR$66,6,FALSE))</f>
        <v/>
      </c>
      <c r="AY1102" s="649" t="str">
        <f>IF(AK1102="","",VLOOKUP(AK1102,ﾃﾞｰﾀ一覧!$AH$4:$AR$66,8,FALSE))</f>
        <v/>
      </c>
      <c r="AZ1102" s="1084"/>
      <c r="BA1102" s="1084"/>
      <c r="BB1102" s="388" t="str">
        <f>IF(AK1102="","",VLOOKUP(AK1102,ﾃﾞｰﾀ一覧!$AH$4:$AR$66,9,FALSE))</f>
        <v/>
      </c>
      <c r="BF1102" s="1124"/>
      <c r="BG1102" s="1125"/>
      <c r="BH1102" s="1125"/>
    </row>
    <row r="1103" spans="2:60" ht="16.2" x14ac:dyDescent="0.2">
      <c r="B1103" s="1103"/>
      <c r="C1103" s="1104"/>
      <c r="D1103" s="1303"/>
      <c r="E1103" s="1304"/>
      <c r="F1103" s="1094" t="str">
        <f t="shared" si="94"/>
        <v/>
      </c>
      <c r="G1103" s="1095"/>
      <c r="H1103" s="1095"/>
      <c r="I1103" s="1095"/>
      <c r="J1103" s="1095"/>
      <c r="K1103" s="1095"/>
      <c r="L1103" s="1095"/>
      <c r="M1103" s="1095"/>
      <c r="N1103" s="1095"/>
      <c r="O1103" s="1095"/>
      <c r="P1103" s="1095"/>
      <c r="Q1103" s="1095"/>
      <c r="R1103" s="1095"/>
      <c r="S1103" s="1095"/>
      <c r="T1103" s="1095"/>
      <c r="U1103" s="1095"/>
      <c r="V1103" s="1095"/>
      <c r="W1103" s="1096"/>
      <c r="AA1103" s="1100"/>
      <c r="AB1103" s="1101"/>
      <c r="AC1103" s="1102"/>
      <c r="AD1103" s="1135"/>
      <c r="AE1103" s="1136"/>
      <c r="AF1103" s="1136"/>
      <c r="AG1103" s="1137"/>
      <c r="AH1103" s="1138"/>
      <c r="AI1103" s="1139"/>
      <c r="AJ1103" s="1140"/>
      <c r="AK1103" s="1132"/>
      <c r="AL1103" s="1133"/>
      <c r="AM1103" s="1133"/>
      <c r="AN1103" s="1133"/>
      <c r="AO1103" s="1133"/>
      <c r="AP1103" s="1134"/>
      <c r="AQ1103" s="642" t="str">
        <f>IF(AK1103="","",VLOOKUP(AK1103,ﾃﾞｰﾀ一覧!$AH$4:$AR$66,2,FALSE))</f>
        <v/>
      </c>
      <c r="AR1103" s="1084"/>
      <c r="AS1103" s="1084"/>
      <c r="AT1103" s="643" t="str">
        <f>IF(AK1103="","",VLOOKUP(AK1103,ﾃﾞｰﾀ一覧!$AH$4:$AR$66,3,FALSE))</f>
        <v/>
      </c>
      <c r="AU1103" s="644" t="str">
        <f>IF(AK1103="","",VLOOKUP(AK1103,ﾃﾞｰﾀ一覧!$AH$4:$AR$66,5,FALSE))</f>
        <v/>
      </c>
      <c r="AV1103" s="1084"/>
      <c r="AW1103" s="1084"/>
      <c r="AX1103" s="643" t="str">
        <f>IF(AK1103="","",VLOOKUP(AK1103,ﾃﾞｰﾀ一覧!$AH$4:$AR$66,6,FALSE))</f>
        <v/>
      </c>
      <c r="AY1103" s="649" t="str">
        <f>IF(AK1103="","",VLOOKUP(AK1103,ﾃﾞｰﾀ一覧!$AH$4:$AR$66,8,FALSE))</f>
        <v/>
      </c>
      <c r="AZ1103" s="1084"/>
      <c r="BA1103" s="1084"/>
      <c r="BB1103" s="388" t="str">
        <f>IF(AK1103="","",VLOOKUP(AK1103,ﾃﾞｰﾀ一覧!$AH$4:$AR$66,9,FALSE))</f>
        <v/>
      </c>
      <c r="BF1103" s="1124"/>
      <c r="BG1103" s="1125"/>
      <c r="BH1103" s="1125"/>
    </row>
    <row r="1104" spans="2:60" ht="16.2" x14ac:dyDescent="0.2">
      <c r="B1104" s="1103"/>
      <c r="C1104" s="1104"/>
      <c r="D1104" s="1303"/>
      <c r="E1104" s="1304"/>
      <c r="F1104" s="1094" t="str">
        <f t="shared" si="94"/>
        <v/>
      </c>
      <c r="G1104" s="1095"/>
      <c r="H1104" s="1095"/>
      <c r="I1104" s="1095"/>
      <c r="J1104" s="1095"/>
      <c r="K1104" s="1095"/>
      <c r="L1104" s="1095"/>
      <c r="M1104" s="1095"/>
      <c r="N1104" s="1095"/>
      <c r="O1104" s="1095"/>
      <c r="P1104" s="1095"/>
      <c r="Q1104" s="1095"/>
      <c r="R1104" s="1095"/>
      <c r="S1104" s="1095"/>
      <c r="T1104" s="1095"/>
      <c r="U1104" s="1095"/>
      <c r="V1104" s="1095"/>
      <c r="W1104" s="1096"/>
      <c r="AA1104" s="1100"/>
      <c r="AB1104" s="1101"/>
      <c r="AC1104" s="1102"/>
      <c r="AD1104" s="1135"/>
      <c r="AE1104" s="1136"/>
      <c r="AF1104" s="1136"/>
      <c r="AG1104" s="1137"/>
      <c r="AH1104" s="1138"/>
      <c r="AI1104" s="1139"/>
      <c r="AJ1104" s="1140"/>
      <c r="AK1104" s="1132"/>
      <c r="AL1104" s="1133"/>
      <c r="AM1104" s="1133"/>
      <c r="AN1104" s="1133"/>
      <c r="AO1104" s="1133"/>
      <c r="AP1104" s="1134"/>
      <c r="AQ1104" s="642" t="str">
        <f>IF(AK1104="","",VLOOKUP(AK1104,ﾃﾞｰﾀ一覧!$AH$4:$AR$66,2,FALSE))</f>
        <v/>
      </c>
      <c r="AR1104" s="1084"/>
      <c r="AS1104" s="1084"/>
      <c r="AT1104" s="643" t="str">
        <f>IF(AK1104="","",VLOOKUP(AK1104,ﾃﾞｰﾀ一覧!$AH$4:$AR$66,3,FALSE))</f>
        <v/>
      </c>
      <c r="AU1104" s="644" t="str">
        <f>IF(AK1104="","",VLOOKUP(AK1104,ﾃﾞｰﾀ一覧!$AH$4:$AR$66,5,FALSE))</f>
        <v/>
      </c>
      <c r="AV1104" s="1084"/>
      <c r="AW1104" s="1084"/>
      <c r="AX1104" s="643" t="str">
        <f>IF(AK1104="","",VLOOKUP(AK1104,ﾃﾞｰﾀ一覧!$AH$4:$AR$66,6,FALSE))</f>
        <v/>
      </c>
      <c r="AY1104" s="649" t="str">
        <f>IF(AK1104="","",VLOOKUP(AK1104,ﾃﾞｰﾀ一覧!$AH$4:$AR$66,8,FALSE))</f>
        <v/>
      </c>
      <c r="AZ1104" s="1084"/>
      <c r="BA1104" s="1084"/>
      <c r="BB1104" s="388" t="str">
        <f>IF(AK1104="","",VLOOKUP(AK1104,ﾃﾞｰﾀ一覧!$AH$4:$AR$66,9,FALSE))</f>
        <v/>
      </c>
      <c r="BF1104" s="1124"/>
      <c r="BG1104" s="1125"/>
      <c r="BH1104" s="1125"/>
    </row>
    <row r="1105" spans="2:60" ht="16.2" x14ac:dyDescent="0.2">
      <c r="B1105" s="1103"/>
      <c r="C1105" s="1104"/>
      <c r="D1105" s="1303"/>
      <c r="E1105" s="1304"/>
      <c r="F1105" s="1094" t="str">
        <f t="shared" si="94"/>
        <v/>
      </c>
      <c r="G1105" s="1095"/>
      <c r="H1105" s="1095"/>
      <c r="I1105" s="1095"/>
      <c r="J1105" s="1095"/>
      <c r="K1105" s="1095"/>
      <c r="L1105" s="1095"/>
      <c r="M1105" s="1095"/>
      <c r="N1105" s="1095"/>
      <c r="O1105" s="1095"/>
      <c r="P1105" s="1095"/>
      <c r="Q1105" s="1095"/>
      <c r="R1105" s="1095"/>
      <c r="S1105" s="1095"/>
      <c r="T1105" s="1095"/>
      <c r="U1105" s="1095"/>
      <c r="V1105" s="1095"/>
      <c r="W1105" s="1096"/>
      <c r="AA1105" s="1100"/>
      <c r="AB1105" s="1101"/>
      <c r="AC1105" s="1102"/>
      <c r="AD1105" s="1135"/>
      <c r="AE1105" s="1136"/>
      <c r="AF1105" s="1136"/>
      <c r="AG1105" s="1137"/>
      <c r="AH1105" s="1138"/>
      <c r="AI1105" s="1139"/>
      <c r="AJ1105" s="1140"/>
      <c r="AK1105" s="1132"/>
      <c r="AL1105" s="1133"/>
      <c r="AM1105" s="1133"/>
      <c r="AN1105" s="1133"/>
      <c r="AO1105" s="1133"/>
      <c r="AP1105" s="1134"/>
      <c r="AQ1105" s="642" t="str">
        <f>IF(AK1105="","",VLOOKUP(AK1105,ﾃﾞｰﾀ一覧!$AH$4:$AR$66,2,FALSE))</f>
        <v/>
      </c>
      <c r="AR1105" s="1084"/>
      <c r="AS1105" s="1084"/>
      <c r="AT1105" s="643" t="str">
        <f>IF(AK1105="","",VLOOKUP(AK1105,ﾃﾞｰﾀ一覧!$AH$4:$AR$66,3,FALSE))</f>
        <v/>
      </c>
      <c r="AU1105" s="644" t="str">
        <f>IF(AK1105="","",VLOOKUP(AK1105,ﾃﾞｰﾀ一覧!$AH$4:$AR$66,5,FALSE))</f>
        <v/>
      </c>
      <c r="AV1105" s="1084"/>
      <c r="AW1105" s="1084"/>
      <c r="AX1105" s="643" t="str">
        <f>IF(AK1105="","",VLOOKUP(AK1105,ﾃﾞｰﾀ一覧!$AH$4:$AR$66,6,FALSE))</f>
        <v/>
      </c>
      <c r="AY1105" s="649" t="str">
        <f>IF(AK1105="","",VLOOKUP(AK1105,ﾃﾞｰﾀ一覧!$AH$4:$AR$66,8,FALSE))</f>
        <v/>
      </c>
      <c r="AZ1105" s="1084"/>
      <c r="BA1105" s="1084"/>
      <c r="BB1105" s="388" t="str">
        <f>IF(AK1105="","",VLOOKUP(AK1105,ﾃﾞｰﾀ一覧!$AH$4:$AR$66,9,FALSE))</f>
        <v/>
      </c>
      <c r="BF1105" s="1124"/>
      <c r="BG1105" s="1125"/>
      <c r="BH1105" s="1125"/>
    </row>
    <row r="1106" spans="2:60" ht="16.2" x14ac:dyDescent="0.2">
      <c r="B1106" s="1103"/>
      <c r="C1106" s="1104"/>
      <c r="D1106" s="1303"/>
      <c r="E1106" s="1304"/>
      <c r="F1106" s="1094" t="str">
        <f t="shared" si="94"/>
        <v/>
      </c>
      <c r="G1106" s="1095"/>
      <c r="H1106" s="1095"/>
      <c r="I1106" s="1095"/>
      <c r="J1106" s="1095"/>
      <c r="K1106" s="1095"/>
      <c r="L1106" s="1095"/>
      <c r="M1106" s="1095"/>
      <c r="N1106" s="1095"/>
      <c r="O1106" s="1095"/>
      <c r="P1106" s="1095"/>
      <c r="Q1106" s="1095"/>
      <c r="R1106" s="1095"/>
      <c r="S1106" s="1095"/>
      <c r="T1106" s="1095"/>
      <c r="U1106" s="1095"/>
      <c r="V1106" s="1095"/>
      <c r="W1106" s="1096"/>
      <c r="AA1106" s="1100"/>
      <c r="AB1106" s="1101"/>
      <c r="AC1106" s="1102"/>
      <c r="AD1106" s="1135"/>
      <c r="AE1106" s="1136"/>
      <c r="AF1106" s="1136"/>
      <c r="AG1106" s="1137"/>
      <c r="AH1106" s="1138"/>
      <c r="AI1106" s="1139"/>
      <c r="AJ1106" s="1140"/>
      <c r="AK1106" s="1132"/>
      <c r="AL1106" s="1133"/>
      <c r="AM1106" s="1133"/>
      <c r="AN1106" s="1133"/>
      <c r="AO1106" s="1133"/>
      <c r="AP1106" s="1134"/>
      <c r="AQ1106" s="642" t="str">
        <f>IF(AK1106="","",VLOOKUP(AK1106,ﾃﾞｰﾀ一覧!$AH$4:$AR$66,2,FALSE))</f>
        <v/>
      </c>
      <c r="AR1106" s="1084"/>
      <c r="AS1106" s="1084"/>
      <c r="AT1106" s="643" t="str">
        <f>IF(AK1106="","",VLOOKUP(AK1106,ﾃﾞｰﾀ一覧!$AH$4:$AR$66,3,FALSE))</f>
        <v/>
      </c>
      <c r="AU1106" s="644" t="str">
        <f>IF(AK1106="","",VLOOKUP(AK1106,ﾃﾞｰﾀ一覧!$AH$4:$AR$66,5,FALSE))</f>
        <v/>
      </c>
      <c r="AV1106" s="1084"/>
      <c r="AW1106" s="1084"/>
      <c r="AX1106" s="643" t="str">
        <f>IF(AK1106="","",VLOOKUP(AK1106,ﾃﾞｰﾀ一覧!$AH$4:$AR$66,6,FALSE))</f>
        <v/>
      </c>
      <c r="AY1106" s="649" t="str">
        <f>IF(AK1106="","",VLOOKUP(AK1106,ﾃﾞｰﾀ一覧!$AH$4:$AR$66,8,FALSE))</f>
        <v/>
      </c>
      <c r="AZ1106" s="1084"/>
      <c r="BA1106" s="1084"/>
      <c r="BB1106" s="388" t="str">
        <f>IF(AK1106="","",VLOOKUP(AK1106,ﾃﾞｰﾀ一覧!$AH$4:$AR$66,9,FALSE))</f>
        <v/>
      </c>
      <c r="BF1106" s="1124"/>
      <c r="BG1106" s="1125"/>
      <c r="BH1106" s="1125"/>
    </row>
    <row r="1107" spans="2:60" ht="16.2" x14ac:dyDescent="0.2">
      <c r="B1107" s="1103"/>
      <c r="C1107" s="1104"/>
      <c r="D1107" s="1303"/>
      <c r="E1107" s="1304"/>
      <c r="F1107" s="1094" t="str">
        <f t="shared" si="94"/>
        <v/>
      </c>
      <c r="G1107" s="1095"/>
      <c r="H1107" s="1095"/>
      <c r="I1107" s="1095"/>
      <c r="J1107" s="1095"/>
      <c r="K1107" s="1095"/>
      <c r="L1107" s="1095"/>
      <c r="M1107" s="1095"/>
      <c r="N1107" s="1095"/>
      <c r="O1107" s="1095"/>
      <c r="P1107" s="1095"/>
      <c r="Q1107" s="1095"/>
      <c r="R1107" s="1095"/>
      <c r="S1107" s="1095"/>
      <c r="T1107" s="1095"/>
      <c r="U1107" s="1095"/>
      <c r="V1107" s="1095"/>
      <c r="W1107" s="1096"/>
      <c r="AA1107" s="1100"/>
      <c r="AB1107" s="1101"/>
      <c r="AC1107" s="1102"/>
      <c r="AD1107" s="1135"/>
      <c r="AE1107" s="1136"/>
      <c r="AF1107" s="1136"/>
      <c r="AG1107" s="1137"/>
      <c r="AH1107" s="1138"/>
      <c r="AI1107" s="1139"/>
      <c r="AJ1107" s="1140"/>
      <c r="AK1107" s="1132"/>
      <c r="AL1107" s="1133"/>
      <c r="AM1107" s="1133"/>
      <c r="AN1107" s="1133"/>
      <c r="AO1107" s="1133"/>
      <c r="AP1107" s="1134"/>
      <c r="AQ1107" s="642" t="str">
        <f>IF(AK1107="","",VLOOKUP(AK1107,ﾃﾞｰﾀ一覧!$AH$4:$AR$66,2,FALSE))</f>
        <v/>
      </c>
      <c r="AR1107" s="1084"/>
      <c r="AS1107" s="1084"/>
      <c r="AT1107" s="643" t="str">
        <f>IF(AK1107="","",VLOOKUP(AK1107,ﾃﾞｰﾀ一覧!$AH$4:$AR$66,3,FALSE))</f>
        <v/>
      </c>
      <c r="AU1107" s="644" t="str">
        <f>IF(AK1107="","",VLOOKUP(AK1107,ﾃﾞｰﾀ一覧!$AH$4:$AR$66,5,FALSE))</f>
        <v/>
      </c>
      <c r="AV1107" s="1084"/>
      <c r="AW1107" s="1084"/>
      <c r="AX1107" s="643" t="str">
        <f>IF(AK1107="","",VLOOKUP(AK1107,ﾃﾞｰﾀ一覧!$AH$4:$AR$66,6,FALSE))</f>
        <v/>
      </c>
      <c r="AY1107" s="649" t="str">
        <f>IF(AK1107="","",VLOOKUP(AK1107,ﾃﾞｰﾀ一覧!$AH$4:$AR$66,8,FALSE))</f>
        <v/>
      </c>
      <c r="AZ1107" s="1084"/>
      <c r="BA1107" s="1084"/>
      <c r="BB1107" s="388" t="str">
        <f>IF(AK1107="","",VLOOKUP(AK1107,ﾃﾞｰﾀ一覧!$AH$4:$AR$66,9,FALSE))</f>
        <v/>
      </c>
      <c r="BF1107" s="1124"/>
      <c r="BG1107" s="1125"/>
      <c r="BH1107" s="1125"/>
    </row>
    <row r="1108" spans="2:60" ht="16.2" x14ac:dyDescent="0.2">
      <c r="B1108" s="1103"/>
      <c r="C1108" s="1104"/>
      <c r="D1108" s="1303"/>
      <c r="E1108" s="1304"/>
      <c r="F1108" s="1094" t="str">
        <f t="shared" si="94"/>
        <v/>
      </c>
      <c r="G1108" s="1095"/>
      <c r="H1108" s="1095"/>
      <c r="I1108" s="1095"/>
      <c r="J1108" s="1095"/>
      <c r="K1108" s="1095"/>
      <c r="L1108" s="1095"/>
      <c r="M1108" s="1095"/>
      <c r="N1108" s="1095"/>
      <c r="O1108" s="1095"/>
      <c r="P1108" s="1095"/>
      <c r="Q1108" s="1095"/>
      <c r="R1108" s="1095"/>
      <c r="S1108" s="1095"/>
      <c r="T1108" s="1095"/>
      <c r="U1108" s="1095"/>
      <c r="V1108" s="1095"/>
      <c r="W1108" s="1096"/>
      <c r="AA1108" s="1100"/>
      <c r="AB1108" s="1101"/>
      <c r="AC1108" s="1102"/>
      <c r="AD1108" s="1135"/>
      <c r="AE1108" s="1136"/>
      <c r="AF1108" s="1136"/>
      <c r="AG1108" s="1137"/>
      <c r="AH1108" s="1138"/>
      <c r="AI1108" s="1139"/>
      <c r="AJ1108" s="1140"/>
      <c r="AK1108" s="1132"/>
      <c r="AL1108" s="1133"/>
      <c r="AM1108" s="1133"/>
      <c r="AN1108" s="1133"/>
      <c r="AO1108" s="1133"/>
      <c r="AP1108" s="1134"/>
      <c r="AQ1108" s="642" t="str">
        <f>IF(AK1108="","",VLOOKUP(AK1108,ﾃﾞｰﾀ一覧!$AH$4:$AR$66,2,FALSE))</f>
        <v/>
      </c>
      <c r="AR1108" s="1084"/>
      <c r="AS1108" s="1084"/>
      <c r="AT1108" s="643" t="str">
        <f>IF(AK1108="","",VLOOKUP(AK1108,ﾃﾞｰﾀ一覧!$AH$4:$AR$66,3,FALSE))</f>
        <v/>
      </c>
      <c r="AU1108" s="644" t="str">
        <f>IF(AK1108="","",VLOOKUP(AK1108,ﾃﾞｰﾀ一覧!$AH$4:$AR$66,5,FALSE))</f>
        <v/>
      </c>
      <c r="AV1108" s="1084"/>
      <c r="AW1108" s="1084"/>
      <c r="AX1108" s="643" t="str">
        <f>IF(AK1108="","",VLOOKUP(AK1108,ﾃﾞｰﾀ一覧!$AH$4:$AR$66,6,FALSE))</f>
        <v/>
      </c>
      <c r="AY1108" s="649" t="str">
        <f>IF(AK1108="","",VLOOKUP(AK1108,ﾃﾞｰﾀ一覧!$AH$4:$AR$66,8,FALSE))</f>
        <v/>
      </c>
      <c r="AZ1108" s="1084"/>
      <c r="BA1108" s="1084"/>
      <c r="BB1108" s="388" t="str">
        <f>IF(AK1108="","",VLOOKUP(AK1108,ﾃﾞｰﾀ一覧!$AH$4:$AR$66,9,FALSE))</f>
        <v/>
      </c>
      <c r="BF1108" s="1124"/>
      <c r="BG1108" s="1125"/>
      <c r="BH1108" s="1125"/>
    </row>
    <row r="1109" spans="2:60" ht="16.2" x14ac:dyDescent="0.2">
      <c r="B1109" s="1103"/>
      <c r="C1109" s="1104"/>
      <c r="D1109" s="1303"/>
      <c r="E1109" s="1304"/>
      <c r="F1109" s="1094" t="str">
        <f t="shared" si="94"/>
        <v/>
      </c>
      <c r="G1109" s="1095"/>
      <c r="H1109" s="1095"/>
      <c r="I1109" s="1095"/>
      <c r="J1109" s="1095"/>
      <c r="K1109" s="1095"/>
      <c r="L1109" s="1095"/>
      <c r="M1109" s="1095"/>
      <c r="N1109" s="1095"/>
      <c r="O1109" s="1095"/>
      <c r="P1109" s="1095"/>
      <c r="Q1109" s="1095"/>
      <c r="R1109" s="1095"/>
      <c r="S1109" s="1095"/>
      <c r="T1109" s="1095"/>
      <c r="U1109" s="1095"/>
      <c r="V1109" s="1095"/>
      <c r="W1109" s="1096"/>
      <c r="AA1109" s="1100"/>
      <c r="AB1109" s="1101"/>
      <c r="AC1109" s="1102"/>
      <c r="AD1109" s="1135"/>
      <c r="AE1109" s="1136"/>
      <c r="AF1109" s="1136"/>
      <c r="AG1109" s="1137"/>
      <c r="AH1109" s="1138"/>
      <c r="AI1109" s="1139"/>
      <c r="AJ1109" s="1140"/>
      <c r="AK1109" s="1132"/>
      <c r="AL1109" s="1133"/>
      <c r="AM1109" s="1133"/>
      <c r="AN1109" s="1133"/>
      <c r="AO1109" s="1133"/>
      <c r="AP1109" s="1134"/>
      <c r="AQ1109" s="642" t="str">
        <f>IF(AK1109="","",VLOOKUP(AK1109,ﾃﾞｰﾀ一覧!$AH$4:$AR$66,2,FALSE))</f>
        <v/>
      </c>
      <c r="AR1109" s="1084"/>
      <c r="AS1109" s="1084"/>
      <c r="AT1109" s="643" t="str">
        <f>IF(AK1109="","",VLOOKUP(AK1109,ﾃﾞｰﾀ一覧!$AH$4:$AR$66,3,FALSE))</f>
        <v/>
      </c>
      <c r="AU1109" s="644" t="str">
        <f>IF(AK1109="","",VLOOKUP(AK1109,ﾃﾞｰﾀ一覧!$AH$4:$AR$66,5,FALSE))</f>
        <v/>
      </c>
      <c r="AV1109" s="1084"/>
      <c r="AW1109" s="1084"/>
      <c r="AX1109" s="643" t="str">
        <f>IF(AK1109="","",VLOOKUP(AK1109,ﾃﾞｰﾀ一覧!$AH$4:$AR$66,6,FALSE))</f>
        <v/>
      </c>
      <c r="AY1109" s="649" t="str">
        <f>IF(AK1109="","",VLOOKUP(AK1109,ﾃﾞｰﾀ一覧!$AH$4:$AR$66,8,FALSE))</f>
        <v/>
      </c>
      <c r="AZ1109" s="1084"/>
      <c r="BA1109" s="1084"/>
      <c r="BB1109" s="388" t="str">
        <f>IF(AK1109="","",VLOOKUP(AK1109,ﾃﾞｰﾀ一覧!$AH$4:$AR$66,9,FALSE))</f>
        <v/>
      </c>
      <c r="BF1109" s="1124"/>
      <c r="BG1109" s="1125"/>
      <c r="BH1109" s="1125"/>
    </row>
    <row r="1110" spans="2:60" ht="16.2" x14ac:dyDescent="0.2">
      <c r="B1110" s="1103"/>
      <c r="C1110" s="1104"/>
      <c r="D1110" s="1303"/>
      <c r="E1110" s="1304"/>
      <c r="F1110" s="1094" t="str">
        <f t="shared" ref="F1110:F1173" si="95">IF($DB1110="","",$DB1110&amp;"("&amp;IF($DH1110=0,"",$DH1110&amp;$DI1110)&amp;IF($DK1110=0,"",$DK1110)&amp;IF($DL1110=0,"","×"&amp;$DL1110&amp;$DM1110)&amp;IF($DO1110=0,"",$DO1110)&amp;IF($DP1110=0,"","×"&amp;$DP1110&amp;$DQ1110)&amp;IF($DS1110=0,"",$DS1110)&amp;")")</f>
        <v/>
      </c>
      <c r="G1110" s="1095"/>
      <c r="H1110" s="1095"/>
      <c r="I1110" s="1095"/>
      <c r="J1110" s="1095"/>
      <c r="K1110" s="1095"/>
      <c r="L1110" s="1095"/>
      <c r="M1110" s="1095"/>
      <c r="N1110" s="1095"/>
      <c r="O1110" s="1095"/>
      <c r="P1110" s="1095"/>
      <c r="Q1110" s="1095"/>
      <c r="R1110" s="1095"/>
      <c r="S1110" s="1095"/>
      <c r="T1110" s="1095"/>
      <c r="U1110" s="1095"/>
      <c r="V1110" s="1095"/>
      <c r="W1110" s="1096"/>
      <c r="AA1110" s="1100"/>
      <c r="AB1110" s="1101"/>
      <c r="AC1110" s="1102"/>
      <c r="AD1110" s="1135"/>
      <c r="AE1110" s="1136"/>
      <c r="AF1110" s="1136"/>
      <c r="AG1110" s="1137"/>
      <c r="AH1110" s="1138"/>
      <c r="AI1110" s="1139"/>
      <c r="AJ1110" s="1140"/>
      <c r="AK1110" s="1132"/>
      <c r="AL1110" s="1133"/>
      <c r="AM1110" s="1133"/>
      <c r="AN1110" s="1133"/>
      <c r="AO1110" s="1133"/>
      <c r="AP1110" s="1134"/>
      <c r="AQ1110" s="642" t="str">
        <f>IF(AK1110="","",VLOOKUP(AK1110,ﾃﾞｰﾀ一覧!$AH$4:$AR$66,2,FALSE))</f>
        <v/>
      </c>
      <c r="AR1110" s="1084"/>
      <c r="AS1110" s="1084"/>
      <c r="AT1110" s="643" t="str">
        <f>IF(AK1110="","",VLOOKUP(AK1110,ﾃﾞｰﾀ一覧!$AH$4:$AR$66,3,FALSE))</f>
        <v/>
      </c>
      <c r="AU1110" s="644" t="str">
        <f>IF(AK1110="","",VLOOKUP(AK1110,ﾃﾞｰﾀ一覧!$AH$4:$AR$66,5,FALSE))</f>
        <v/>
      </c>
      <c r="AV1110" s="1084"/>
      <c r="AW1110" s="1084"/>
      <c r="AX1110" s="643" t="str">
        <f>IF(AK1110="","",VLOOKUP(AK1110,ﾃﾞｰﾀ一覧!$AH$4:$AR$66,6,FALSE))</f>
        <v/>
      </c>
      <c r="AY1110" s="649" t="str">
        <f>IF(AK1110="","",VLOOKUP(AK1110,ﾃﾞｰﾀ一覧!$AH$4:$AR$66,8,FALSE))</f>
        <v/>
      </c>
      <c r="AZ1110" s="1084"/>
      <c r="BA1110" s="1084"/>
      <c r="BB1110" s="388" t="str">
        <f>IF(AK1110="","",VLOOKUP(AK1110,ﾃﾞｰﾀ一覧!$AH$4:$AR$66,9,FALSE))</f>
        <v/>
      </c>
      <c r="BF1110" s="1124"/>
      <c r="BG1110" s="1125"/>
      <c r="BH1110" s="1125"/>
    </row>
    <row r="1111" spans="2:60" ht="16.2" x14ac:dyDescent="0.2">
      <c r="B1111" s="1103"/>
      <c r="C1111" s="1104"/>
      <c r="D1111" s="1303"/>
      <c r="E1111" s="1304"/>
      <c r="F1111" s="1094" t="str">
        <f t="shared" si="95"/>
        <v/>
      </c>
      <c r="G1111" s="1095"/>
      <c r="H1111" s="1095"/>
      <c r="I1111" s="1095"/>
      <c r="J1111" s="1095"/>
      <c r="K1111" s="1095"/>
      <c r="L1111" s="1095"/>
      <c r="M1111" s="1095"/>
      <c r="N1111" s="1095"/>
      <c r="O1111" s="1095"/>
      <c r="P1111" s="1095"/>
      <c r="Q1111" s="1095"/>
      <c r="R1111" s="1095"/>
      <c r="S1111" s="1095"/>
      <c r="T1111" s="1095"/>
      <c r="U1111" s="1095"/>
      <c r="V1111" s="1095"/>
      <c r="W1111" s="1096"/>
      <c r="AA1111" s="1100"/>
      <c r="AB1111" s="1101"/>
      <c r="AC1111" s="1102"/>
      <c r="AD1111" s="1135"/>
      <c r="AE1111" s="1136"/>
      <c r="AF1111" s="1136"/>
      <c r="AG1111" s="1137"/>
      <c r="AH1111" s="1138"/>
      <c r="AI1111" s="1139"/>
      <c r="AJ1111" s="1140"/>
      <c r="AK1111" s="1132"/>
      <c r="AL1111" s="1133"/>
      <c r="AM1111" s="1133"/>
      <c r="AN1111" s="1133"/>
      <c r="AO1111" s="1133"/>
      <c r="AP1111" s="1134"/>
      <c r="AQ1111" s="642" t="str">
        <f>IF(AK1111="","",VLOOKUP(AK1111,ﾃﾞｰﾀ一覧!$AH$4:$AR$66,2,FALSE))</f>
        <v/>
      </c>
      <c r="AR1111" s="1084"/>
      <c r="AS1111" s="1084"/>
      <c r="AT1111" s="643" t="str">
        <f>IF(AK1111="","",VLOOKUP(AK1111,ﾃﾞｰﾀ一覧!$AH$4:$AR$66,3,FALSE))</f>
        <v/>
      </c>
      <c r="AU1111" s="644" t="str">
        <f>IF(AK1111="","",VLOOKUP(AK1111,ﾃﾞｰﾀ一覧!$AH$4:$AR$66,5,FALSE))</f>
        <v/>
      </c>
      <c r="AV1111" s="1084"/>
      <c r="AW1111" s="1084"/>
      <c r="AX1111" s="643" t="str">
        <f>IF(AK1111="","",VLOOKUP(AK1111,ﾃﾞｰﾀ一覧!$AH$4:$AR$66,6,FALSE))</f>
        <v/>
      </c>
      <c r="AY1111" s="649" t="str">
        <f>IF(AK1111="","",VLOOKUP(AK1111,ﾃﾞｰﾀ一覧!$AH$4:$AR$66,8,FALSE))</f>
        <v/>
      </c>
      <c r="AZ1111" s="1084"/>
      <c r="BA1111" s="1084"/>
      <c r="BB1111" s="388" t="str">
        <f>IF(AK1111="","",VLOOKUP(AK1111,ﾃﾞｰﾀ一覧!$AH$4:$AR$66,9,FALSE))</f>
        <v/>
      </c>
      <c r="BF1111" s="1124"/>
      <c r="BG1111" s="1125"/>
      <c r="BH1111" s="1125"/>
    </row>
    <row r="1112" spans="2:60" ht="16.2" x14ac:dyDescent="0.2">
      <c r="B1112" s="1103"/>
      <c r="C1112" s="1104"/>
      <c r="D1112" s="1303"/>
      <c r="E1112" s="1304"/>
      <c r="F1112" s="1094" t="str">
        <f>IF($DB1112="","",$DB1112&amp;"("&amp;IF($DH1112=0,"",$DH1112&amp;$DI1112)&amp;IF($DK1112=0,"",$DK1112)&amp;IF($DL1112=0,"","×"&amp;$DL1112&amp;$DM1112)&amp;IF($DO1112=0,"",$DO1112)&amp;IF($DP1112=0,"","×"&amp;$DP1112&amp;$DQ1112)&amp;IF($DS1112=0,"",$DS1112)&amp;")")</f>
        <v/>
      </c>
      <c r="G1112" s="1095"/>
      <c r="H1112" s="1095"/>
      <c r="I1112" s="1095"/>
      <c r="J1112" s="1095"/>
      <c r="K1112" s="1095"/>
      <c r="L1112" s="1095"/>
      <c r="M1112" s="1095"/>
      <c r="N1112" s="1095"/>
      <c r="O1112" s="1095"/>
      <c r="P1112" s="1095"/>
      <c r="Q1112" s="1095"/>
      <c r="R1112" s="1095"/>
      <c r="S1112" s="1095"/>
      <c r="T1112" s="1095"/>
      <c r="U1112" s="1095"/>
      <c r="V1112" s="1095"/>
      <c r="W1112" s="1096"/>
      <c r="AA1112" s="1100"/>
      <c r="AB1112" s="1101"/>
      <c r="AC1112" s="1102"/>
      <c r="AD1112" s="1135"/>
      <c r="AE1112" s="1136"/>
      <c r="AF1112" s="1136"/>
      <c r="AG1112" s="1137"/>
      <c r="AH1112" s="1138"/>
      <c r="AI1112" s="1139"/>
      <c r="AJ1112" s="1140"/>
      <c r="AK1112" s="1132"/>
      <c r="AL1112" s="1133"/>
      <c r="AM1112" s="1133"/>
      <c r="AN1112" s="1133"/>
      <c r="AO1112" s="1133"/>
      <c r="AP1112" s="1134"/>
      <c r="AQ1112" s="642" t="str">
        <f>IF(AK1112="","",VLOOKUP(AK1112,ﾃﾞｰﾀ一覧!$AH$4:$AR$66,2,FALSE))</f>
        <v/>
      </c>
      <c r="AR1112" s="1084"/>
      <c r="AS1112" s="1084"/>
      <c r="AT1112" s="643" t="str">
        <f>IF(AK1112="","",VLOOKUP(AK1112,ﾃﾞｰﾀ一覧!$AH$4:$AR$66,3,FALSE))</f>
        <v/>
      </c>
      <c r="AU1112" s="644" t="str">
        <f>IF(AK1112="","",VLOOKUP(AK1112,ﾃﾞｰﾀ一覧!$AH$4:$AR$66,5,FALSE))</f>
        <v/>
      </c>
      <c r="AV1112" s="1084"/>
      <c r="AW1112" s="1084"/>
      <c r="AX1112" s="643" t="str">
        <f>IF(AK1112="","",VLOOKUP(AK1112,ﾃﾞｰﾀ一覧!$AH$4:$AR$66,6,FALSE))</f>
        <v/>
      </c>
      <c r="AY1112" s="649" t="str">
        <f>IF(AK1112="","",VLOOKUP(AK1112,ﾃﾞｰﾀ一覧!$AH$4:$AR$66,8,FALSE))</f>
        <v/>
      </c>
      <c r="AZ1112" s="1084"/>
      <c r="BA1112" s="1084"/>
      <c r="BB1112" s="388" t="str">
        <f>IF(AK1112="","",VLOOKUP(AK1112,ﾃﾞｰﾀ一覧!$AH$4:$AR$66,9,FALSE))</f>
        <v/>
      </c>
      <c r="BF1112" s="1124"/>
      <c r="BG1112" s="1125"/>
      <c r="BH1112" s="1125"/>
    </row>
    <row r="1113" spans="2:60" ht="16.2" x14ac:dyDescent="0.2">
      <c r="B1113" s="1103"/>
      <c r="C1113" s="1104"/>
      <c r="D1113" s="1303"/>
      <c r="E1113" s="1304"/>
      <c r="F1113" s="1094" t="str">
        <f t="shared" si="95"/>
        <v/>
      </c>
      <c r="G1113" s="1095"/>
      <c r="H1113" s="1095"/>
      <c r="I1113" s="1095"/>
      <c r="J1113" s="1095"/>
      <c r="K1113" s="1095"/>
      <c r="L1113" s="1095"/>
      <c r="M1113" s="1095"/>
      <c r="N1113" s="1095"/>
      <c r="O1113" s="1095"/>
      <c r="P1113" s="1095"/>
      <c r="Q1113" s="1095"/>
      <c r="R1113" s="1095"/>
      <c r="S1113" s="1095"/>
      <c r="T1113" s="1095"/>
      <c r="U1113" s="1095"/>
      <c r="V1113" s="1095"/>
      <c r="W1113" s="1096"/>
      <c r="AA1113" s="1100"/>
      <c r="AB1113" s="1101"/>
      <c r="AC1113" s="1102"/>
      <c r="AD1113" s="1135"/>
      <c r="AE1113" s="1136"/>
      <c r="AF1113" s="1136"/>
      <c r="AG1113" s="1137"/>
      <c r="AH1113" s="1138"/>
      <c r="AI1113" s="1139"/>
      <c r="AJ1113" s="1140"/>
      <c r="AK1113" s="1132"/>
      <c r="AL1113" s="1133"/>
      <c r="AM1113" s="1133"/>
      <c r="AN1113" s="1133"/>
      <c r="AO1113" s="1133"/>
      <c r="AP1113" s="1134"/>
      <c r="AQ1113" s="642" t="str">
        <f>IF(AK1113="","",VLOOKUP(AK1113,ﾃﾞｰﾀ一覧!$AH$4:$AR$66,2,FALSE))</f>
        <v/>
      </c>
      <c r="AR1113" s="1084"/>
      <c r="AS1113" s="1084"/>
      <c r="AT1113" s="643" t="str">
        <f>IF(AK1113="","",VLOOKUP(AK1113,ﾃﾞｰﾀ一覧!$AH$4:$AR$66,3,FALSE))</f>
        <v/>
      </c>
      <c r="AU1113" s="644" t="str">
        <f>IF(AK1113="","",VLOOKUP(AK1113,ﾃﾞｰﾀ一覧!$AH$4:$AR$66,5,FALSE))</f>
        <v/>
      </c>
      <c r="AV1113" s="1084"/>
      <c r="AW1113" s="1084"/>
      <c r="AX1113" s="643" t="str">
        <f>IF(AK1113="","",VLOOKUP(AK1113,ﾃﾞｰﾀ一覧!$AH$4:$AR$66,6,FALSE))</f>
        <v/>
      </c>
      <c r="AY1113" s="649" t="str">
        <f>IF(AK1113="","",VLOOKUP(AK1113,ﾃﾞｰﾀ一覧!$AH$4:$AR$66,8,FALSE))</f>
        <v/>
      </c>
      <c r="AZ1113" s="1084"/>
      <c r="BA1113" s="1084"/>
      <c r="BB1113" s="388" t="str">
        <f>IF(AK1113="","",VLOOKUP(AK1113,ﾃﾞｰﾀ一覧!$AH$4:$AR$66,9,FALSE))</f>
        <v/>
      </c>
      <c r="BF1113" s="1124"/>
      <c r="BG1113" s="1125"/>
      <c r="BH1113" s="1125"/>
    </row>
    <row r="1114" spans="2:60" ht="16.2" x14ac:dyDescent="0.2">
      <c r="B1114" s="1103"/>
      <c r="C1114" s="1104"/>
      <c r="D1114" s="1303"/>
      <c r="E1114" s="1304"/>
      <c r="F1114" s="1094" t="str">
        <f t="shared" si="95"/>
        <v/>
      </c>
      <c r="G1114" s="1095"/>
      <c r="H1114" s="1095"/>
      <c r="I1114" s="1095"/>
      <c r="J1114" s="1095"/>
      <c r="K1114" s="1095"/>
      <c r="L1114" s="1095"/>
      <c r="M1114" s="1095"/>
      <c r="N1114" s="1095"/>
      <c r="O1114" s="1095"/>
      <c r="P1114" s="1095"/>
      <c r="Q1114" s="1095"/>
      <c r="R1114" s="1095"/>
      <c r="S1114" s="1095"/>
      <c r="T1114" s="1095"/>
      <c r="U1114" s="1095"/>
      <c r="V1114" s="1095"/>
      <c r="W1114" s="1096"/>
      <c r="AA1114" s="1100"/>
      <c r="AB1114" s="1101"/>
      <c r="AC1114" s="1102"/>
      <c r="AD1114" s="1135"/>
      <c r="AE1114" s="1136"/>
      <c r="AF1114" s="1136"/>
      <c r="AG1114" s="1137"/>
      <c r="AH1114" s="1138"/>
      <c r="AI1114" s="1139"/>
      <c r="AJ1114" s="1140"/>
      <c r="AK1114" s="1132"/>
      <c r="AL1114" s="1133"/>
      <c r="AM1114" s="1133"/>
      <c r="AN1114" s="1133"/>
      <c r="AO1114" s="1133"/>
      <c r="AP1114" s="1134"/>
      <c r="AQ1114" s="642" t="str">
        <f>IF(AK1114="","",VLOOKUP(AK1114,ﾃﾞｰﾀ一覧!$AH$4:$AR$66,2,FALSE))</f>
        <v/>
      </c>
      <c r="AR1114" s="1084"/>
      <c r="AS1114" s="1084"/>
      <c r="AT1114" s="643" t="str">
        <f>IF(AK1114="","",VLOOKUP(AK1114,ﾃﾞｰﾀ一覧!$AH$4:$AR$66,3,FALSE))</f>
        <v/>
      </c>
      <c r="AU1114" s="644" t="str">
        <f>IF(AK1114="","",VLOOKUP(AK1114,ﾃﾞｰﾀ一覧!$AH$4:$AR$66,5,FALSE))</f>
        <v/>
      </c>
      <c r="AV1114" s="1084"/>
      <c r="AW1114" s="1084"/>
      <c r="AX1114" s="643" t="str">
        <f>IF(AK1114="","",VLOOKUP(AK1114,ﾃﾞｰﾀ一覧!$AH$4:$AR$66,6,FALSE))</f>
        <v/>
      </c>
      <c r="AY1114" s="649" t="str">
        <f>IF(AK1114="","",VLOOKUP(AK1114,ﾃﾞｰﾀ一覧!$AH$4:$AR$66,8,FALSE))</f>
        <v/>
      </c>
      <c r="AZ1114" s="1084"/>
      <c r="BA1114" s="1084"/>
      <c r="BB1114" s="388" t="str">
        <f>IF(AK1114="","",VLOOKUP(AK1114,ﾃﾞｰﾀ一覧!$AH$4:$AR$66,9,FALSE))</f>
        <v/>
      </c>
      <c r="BF1114" s="1124"/>
      <c r="BG1114" s="1125"/>
      <c r="BH1114" s="1125"/>
    </row>
    <row r="1115" spans="2:60" ht="16.2" x14ac:dyDescent="0.2">
      <c r="B1115" s="1103"/>
      <c r="C1115" s="1104"/>
      <c r="D1115" s="1303"/>
      <c r="E1115" s="1304"/>
      <c r="F1115" s="1094" t="str">
        <f t="shared" si="95"/>
        <v/>
      </c>
      <c r="G1115" s="1095"/>
      <c r="H1115" s="1095"/>
      <c r="I1115" s="1095"/>
      <c r="J1115" s="1095"/>
      <c r="K1115" s="1095"/>
      <c r="L1115" s="1095"/>
      <c r="M1115" s="1095"/>
      <c r="N1115" s="1095"/>
      <c r="O1115" s="1095"/>
      <c r="P1115" s="1095"/>
      <c r="Q1115" s="1095"/>
      <c r="R1115" s="1095"/>
      <c r="S1115" s="1095"/>
      <c r="T1115" s="1095"/>
      <c r="U1115" s="1095"/>
      <c r="V1115" s="1095"/>
      <c r="W1115" s="1096"/>
      <c r="AA1115" s="1100"/>
      <c r="AB1115" s="1101"/>
      <c r="AC1115" s="1102"/>
      <c r="AD1115" s="1135"/>
      <c r="AE1115" s="1136"/>
      <c r="AF1115" s="1136"/>
      <c r="AG1115" s="1137"/>
      <c r="AH1115" s="1138"/>
      <c r="AI1115" s="1139"/>
      <c r="AJ1115" s="1140"/>
      <c r="AK1115" s="1132"/>
      <c r="AL1115" s="1133"/>
      <c r="AM1115" s="1133"/>
      <c r="AN1115" s="1133"/>
      <c r="AO1115" s="1133"/>
      <c r="AP1115" s="1134"/>
      <c r="AQ1115" s="642" t="str">
        <f>IF(AK1115="","",VLOOKUP(AK1115,ﾃﾞｰﾀ一覧!$AH$4:$AR$66,2,FALSE))</f>
        <v/>
      </c>
      <c r="AR1115" s="1084"/>
      <c r="AS1115" s="1084"/>
      <c r="AT1115" s="643" t="str">
        <f>IF(AK1115="","",VLOOKUP(AK1115,ﾃﾞｰﾀ一覧!$AH$4:$AR$66,3,FALSE))</f>
        <v/>
      </c>
      <c r="AU1115" s="644" t="str">
        <f>IF(AK1115="","",VLOOKUP(AK1115,ﾃﾞｰﾀ一覧!$AH$4:$AR$66,5,FALSE))</f>
        <v/>
      </c>
      <c r="AV1115" s="1084"/>
      <c r="AW1115" s="1084"/>
      <c r="AX1115" s="643" t="str">
        <f>IF(AK1115="","",VLOOKUP(AK1115,ﾃﾞｰﾀ一覧!$AH$4:$AR$66,6,FALSE))</f>
        <v/>
      </c>
      <c r="AY1115" s="649" t="str">
        <f>IF(AK1115="","",VLOOKUP(AK1115,ﾃﾞｰﾀ一覧!$AH$4:$AR$66,8,FALSE))</f>
        <v/>
      </c>
      <c r="AZ1115" s="1084"/>
      <c r="BA1115" s="1084"/>
      <c r="BB1115" s="388" t="str">
        <f>IF(AK1115="","",VLOOKUP(AK1115,ﾃﾞｰﾀ一覧!$AH$4:$AR$66,9,FALSE))</f>
        <v/>
      </c>
      <c r="BF1115" s="1124"/>
      <c r="BG1115" s="1125"/>
      <c r="BH1115" s="1125"/>
    </row>
    <row r="1116" spans="2:60" ht="16.2" x14ac:dyDescent="0.2">
      <c r="B1116" s="1103"/>
      <c r="C1116" s="1104"/>
      <c r="D1116" s="1303"/>
      <c r="E1116" s="1304"/>
      <c r="F1116" s="1094" t="str">
        <f t="shared" si="95"/>
        <v/>
      </c>
      <c r="G1116" s="1095"/>
      <c r="H1116" s="1095"/>
      <c r="I1116" s="1095"/>
      <c r="J1116" s="1095"/>
      <c r="K1116" s="1095"/>
      <c r="L1116" s="1095"/>
      <c r="M1116" s="1095"/>
      <c r="N1116" s="1095"/>
      <c r="O1116" s="1095"/>
      <c r="P1116" s="1095"/>
      <c r="Q1116" s="1095"/>
      <c r="R1116" s="1095"/>
      <c r="S1116" s="1095"/>
      <c r="T1116" s="1095"/>
      <c r="U1116" s="1095"/>
      <c r="V1116" s="1095"/>
      <c r="W1116" s="1096"/>
      <c r="AA1116" s="1100"/>
      <c r="AB1116" s="1101"/>
      <c r="AC1116" s="1102"/>
      <c r="AD1116" s="1135"/>
      <c r="AE1116" s="1136"/>
      <c r="AF1116" s="1136"/>
      <c r="AG1116" s="1137"/>
      <c r="AH1116" s="1138"/>
      <c r="AI1116" s="1139"/>
      <c r="AJ1116" s="1140"/>
      <c r="AK1116" s="1132"/>
      <c r="AL1116" s="1133"/>
      <c r="AM1116" s="1133"/>
      <c r="AN1116" s="1133"/>
      <c r="AO1116" s="1133"/>
      <c r="AP1116" s="1134"/>
      <c r="AQ1116" s="642" t="str">
        <f>IF(AK1116="","",VLOOKUP(AK1116,ﾃﾞｰﾀ一覧!$AH$4:$AR$66,2,FALSE))</f>
        <v/>
      </c>
      <c r="AR1116" s="1084"/>
      <c r="AS1116" s="1084"/>
      <c r="AT1116" s="643" t="str">
        <f>IF(AK1116="","",VLOOKUP(AK1116,ﾃﾞｰﾀ一覧!$AH$4:$AR$66,3,FALSE))</f>
        <v/>
      </c>
      <c r="AU1116" s="644" t="str">
        <f>IF(AK1116="","",VLOOKUP(AK1116,ﾃﾞｰﾀ一覧!$AH$4:$AR$66,5,FALSE))</f>
        <v/>
      </c>
      <c r="AV1116" s="1084"/>
      <c r="AW1116" s="1084"/>
      <c r="AX1116" s="643" t="str">
        <f>IF(AK1116="","",VLOOKUP(AK1116,ﾃﾞｰﾀ一覧!$AH$4:$AR$66,6,FALSE))</f>
        <v/>
      </c>
      <c r="AY1116" s="649" t="str">
        <f>IF(AK1116="","",VLOOKUP(AK1116,ﾃﾞｰﾀ一覧!$AH$4:$AR$66,8,FALSE))</f>
        <v/>
      </c>
      <c r="AZ1116" s="1084"/>
      <c r="BA1116" s="1084"/>
      <c r="BB1116" s="388" t="str">
        <f>IF(AK1116="","",VLOOKUP(AK1116,ﾃﾞｰﾀ一覧!$AH$4:$AR$66,9,FALSE))</f>
        <v/>
      </c>
      <c r="BF1116" s="1124"/>
      <c r="BG1116" s="1125"/>
      <c r="BH1116" s="1125"/>
    </row>
    <row r="1117" spans="2:60" ht="16.2" x14ac:dyDescent="0.2">
      <c r="B1117" s="1103"/>
      <c r="C1117" s="1104"/>
      <c r="D1117" s="1303"/>
      <c r="E1117" s="1304"/>
      <c r="F1117" s="1094" t="str">
        <f t="shared" si="95"/>
        <v/>
      </c>
      <c r="G1117" s="1095"/>
      <c r="H1117" s="1095"/>
      <c r="I1117" s="1095"/>
      <c r="J1117" s="1095"/>
      <c r="K1117" s="1095"/>
      <c r="L1117" s="1095"/>
      <c r="M1117" s="1095"/>
      <c r="N1117" s="1095"/>
      <c r="O1117" s="1095"/>
      <c r="P1117" s="1095"/>
      <c r="Q1117" s="1095"/>
      <c r="R1117" s="1095"/>
      <c r="S1117" s="1095"/>
      <c r="T1117" s="1095"/>
      <c r="U1117" s="1095"/>
      <c r="V1117" s="1095"/>
      <c r="W1117" s="1096"/>
      <c r="AA1117" s="1100"/>
      <c r="AB1117" s="1101"/>
      <c r="AC1117" s="1102"/>
      <c r="AD1117" s="1135"/>
      <c r="AE1117" s="1136"/>
      <c r="AF1117" s="1136"/>
      <c r="AG1117" s="1137"/>
      <c r="AH1117" s="1138"/>
      <c r="AI1117" s="1139"/>
      <c r="AJ1117" s="1140"/>
      <c r="AK1117" s="1132"/>
      <c r="AL1117" s="1133"/>
      <c r="AM1117" s="1133"/>
      <c r="AN1117" s="1133"/>
      <c r="AO1117" s="1133"/>
      <c r="AP1117" s="1134"/>
      <c r="AQ1117" s="642" t="str">
        <f>IF(AK1117="","",VLOOKUP(AK1117,ﾃﾞｰﾀ一覧!$AH$4:$AR$66,2,FALSE))</f>
        <v/>
      </c>
      <c r="AR1117" s="1084"/>
      <c r="AS1117" s="1084"/>
      <c r="AT1117" s="643" t="str">
        <f>IF(AK1117="","",VLOOKUP(AK1117,ﾃﾞｰﾀ一覧!$AH$4:$AR$66,3,FALSE))</f>
        <v/>
      </c>
      <c r="AU1117" s="644" t="str">
        <f>IF(AK1117="","",VLOOKUP(AK1117,ﾃﾞｰﾀ一覧!$AH$4:$AR$66,5,FALSE))</f>
        <v/>
      </c>
      <c r="AV1117" s="1084"/>
      <c r="AW1117" s="1084"/>
      <c r="AX1117" s="643" t="str">
        <f>IF(AK1117="","",VLOOKUP(AK1117,ﾃﾞｰﾀ一覧!$AH$4:$AR$66,6,FALSE))</f>
        <v/>
      </c>
      <c r="AY1117" s="649" t="str">
        <f>IF(AK1117="","",VLOOKUP(AK1117,ﾃﾞｰﾀ一覧!$AH$4:$AR$66,8,FALSE))</f>
        <v/>
      </c>
      <c r="AZ1117" s="1084"/>
      <c r="BA1117" s="1084"/>
      <c r="BB1117" s="388" t="str">
        <f>IF(AK1117="","",VLOOKUP(AK1117,ﾃﾞｰﾀ一覧!$AH$4:$AR$66,9,FALSE))</f>
        <v/>
      </c>
      <c r="BF1117" s="1124"/>
      <c r="BG1117" s="1125"/>
      <c r="BH1117" s="1125"/>
    </row>
    <row r="1118" spans="2:60" ht="16.2" x14ac:dyDescent="0.2">
      <c r="B1118" s="1103"/>
      <c r="C1118" s="1104"/>
      <c r="D1118" s="1303"/>
      <c r="E1118" s="1304"/>
      <c r="F1118" s="1094" t="str">
        <f t="shared" si="95"/>
        <v/>
      </c>
      <c r="G1118" s="1095"/>
      <c r="H1118" s="1095"/>
      <c r="I1118" s="1095"/>
      <c r="J1118" s="1095"/>
      <c r="K1118" s="1095"/>
      <c r="L1118" s="1095"/>
      <c r="M1118" s="1095"/>
      <c r="N1118" s="1095"/>
      <c r="O1118" s="1095"/>
      <c r="P1118" s="1095"/>
      <c r="Q1118" s="1095"/>
      <c r="R1118" s="1095"/>
      <c r="S1118" s="1095"/>
      <c r="T1118" s="1095"/>
      <c r="U1118" s="1095"/>
      <c r="V1118" s="1095"/>
      <c r="W1118" s="1096"/>
      <c r="AA1118" s="1100"/>
      <c r="AB1118" s="1101"/>
      <c r="AC1118" s="1102"/>
      <c r="AD1118" s="1135"/>
      <c r="AE1118" s="1136"/>
      <c r="AF1118" s="1136"/>
      <c r="AG1118" s="1137"/>
      <c r="AH1118" s="1138"/>
      <c r="AI1118" s="1139"/>
      <c r="AJ1118" s="1140"/>
      <c r="AK1118" s="1132"/>
      <c r="AL1118" s="1133"/>
      <c r="AM1118" s="1133"/>
      <c r="AN1118" s="1133"/>
      <c r="AO1118" s="1133"/>
      <c r="AP1118" s="1134"/>
      <c r="AQ1118" s="642" t="str">
        <f>IF(AK1118="","",VLOOKUP(AK1118,ﾃﾞｰﾀ一覧!$AH$4:$AR$66,2,FALSE))</f>
        <v/>
      </c>
      <c r="AR1118" s="1084"/>
      <c r="AS1118" s="1084"/>
      <c r="AT1118" s="643" t="str">
        <f>IF(AK1118="","",VLOOKUP(AK1118,ﾃﾞｰﾀ一覧!$AH$4:$AR$66,3,FALSE))</f>
        <v/>
      </c>
      <c r="AU1118" s="644" t="str">
        <f>IF(AK1118="","",VLOOKUP(AK1118,ﾃﾞｰﾀ一覧!$AH$4:$AR$66,5,FALSE))</f>
        <v/>
      </c>
      <c r="AV1118" s="1084"/>
      <c r="AW1118" s="1084"/>
      <c r="AX1118" s="643" t="str">
        <f>IF(AK1118="","",VLOOKUP(AK1118,ﾃﾞｰﾀ一覧!$AH$4:$AR$66,6,FALSE))</f>
        <v/>
      </c>
      <c r="AY1118" s="649" t="str">
        <f>IF(AK1118="","",VLOOKUP(AK1118,ﾃﾞｰﾀ一覧!$AH$4:$AR$66,8,FALSE))</f>
        <v/>
      </c>
      <c r="AZ1118" s="1084"/>
      <c r="BA1118" s="1084"/>
      <c r="BB1118" s="388" t="str">
        <f>IF(AK1118="","",VLOOKUP(AK1118,ﾃﾞｰﾀ一覧!$AH$4:$AR$66,9,FALSE))</f>
        <v/>
      </c>
      <c r="BF1118" s="1124"/>
      <c r="BG1118" s="1125"/>
      <c r="BH1118" s="1125"/>
    </row>
    <row r="1119" spans="2:60" ht="16.2" x14ac:dyDescent="0.2">
      <c r="B1119" s="1103"/>
      <c r="C1119" s="1104"/>
      <c r="D1119" s="1303"/>
      <c r="E1119" s="1304"/>
      <c r="F1119" s="1094" t="str">
        <f t="shared" si="95"/>
        <v/>
      </c>
      <c r="G1119" s="1095"/>
      <c r="H1119" s="1095"/>
      <c r="I1119" s="1095"/>
      <c r="J1119" s="1095"/>
      <c r="K1119" s="1095"/>
      <c r="L1119" s="1095"/>
      <c r="M1119" s="1095"/>
      <c r="N1119" s="1095"/>
      <c r="O1119" s="1095"/>
      <c r="P1119" s="1095"/>
      <c r="Q1119" s="1095"/>
      <c r="R1119" s="1095"/>
      <c r="S1119" s="1095"/>
      <c r="T1119" s="1095"/>
      <c r="U1119" s="1095"/>
      <c r="V1119" s="1095"/>
      <c r="W1119" s="1096"/>
      <c r="AA1119" s="1100"/>
      <c r="AB1119" s="1101"/>
      <c r="AC1119" s="1102"/>
      <c r="AD1119" s="1135"/>
      <c r="AE1119" s="1136"/>
      <c r="AF1119" s="1136"/>
      <c r="AG1119" s="1137"/>
      <c r="AH1119" s="1138"/>
      <c r="AI1119" s="1139"/>
      <c r="AJ1119" s="1140"/>
      <c r="AK1119" s="1132"/>
      <c r="AL1119" s="1133"/>
      <c r="AM1119" s="1133"/>
      <c r="AN1119" s="1133"/>
      <c r="AO1119" s="1133"/>
      <c r="AP1119" s="1134"/>
      <c r="AQ1119" s="642" t="str">
        <f>IF(AK1119="","",VLOOKUP(AK1119,ﾃﾞｰﾀ一覧!$AH$4:$AR$66,2,FALSE))</f>
        <v/>
      </c>
      <c r="AR1119" s="1084"/>
      <c r="AS1119" s="1084"/>
      <c r="AT1119" s="643" t="str">
        <f>IF(AK1119="","",VLOOKUP(AK1119,ﾃﾞｰﾀ一覧!$AH$4:$AR$66,3,FALSE))</f>
        <v/>
      </c>
      <c r="AU1119" s="644" t="str">
        <f>IF(AK1119="","",VLOOKUP(AK1119,ﾃﾞｰﾀ一覧!$AH$4:$AR$66,5,FALSE))</f>
        <v/>
      </c>
      <c r="AV1119" s="1084"/>
      <c r="AW1119" s="1084"/>
      <c r="AX1119" s="643" t="str">
        <f>IF(AK1119="","",VLOOKUP(AK1119,ﾃﾞｰﾀ一覧!$AH$4:$AR$66,6,FALSE))</f>
        <v/>
      </c>
      <c r="AY1119" s="649" t="str">
        <f>IF(AK1119="","",VLOOKUP(AK1119,ﾃﾞｰﾀ一覧!$AH$4:$AR$66,8,FALSE))</f>
        <v/>
      </c>
      <c r="AZ1119" s="1084"/>
      <c r="BA1119" s="1084"/>
      <c r="BB1119" s="388" t="str">
        <f>IF(AK1119="","",VLOOKUP(AK1119,ﾃﾞｰﾀ一覧!$AH$4:$AR$66,9,FALSE))</f>
        <v/>
      </c>
      <c r="BF1119" s="1124"/>
      <c r="BG1119" s="1125"/>
      <c r="BH1119" s="1125"/>
    </row>
    <row r="1120" spans="2:60" ht="16.2" x14ac:dyDescent="0.2">
      <c r="B1120" s="1103"/>
      <c r="C1120" s="1104"/>
      <c r="D1120" s="1303"/>
      <c r="E1120" s="1304"/>
      <c r="F1120" s="1094" t="str">
        <f t="shared" si="95"/>
        <v/>
      </c>
      <c r="G1120" s="1095"/>
      <c r="H1120" s="1095"/>
      <c r="I1120" s="1095"/>
      <c r="J1120" s="1095"/>
      <c r="K1120" s="1095"/>
      <c r="L1120" s="1095"/>
      <c r="M1120" s="1095"/>
      <c r="N1120" s="1095"/>
      <c r="O1120" s="1095"/>
      <c r="P1120" s="1095"/>
      <c r="Q1120" s="1095"/>
      <c r="R1120" s="1095"/>
      <c r="S1120" s="1095"/>
      <c r="T1120" s="1095"/>
      <c r="U1120" s="1095"/>
      <c r="V1120" s="1095"/>
      <c r="W1120" s="1096"/>
      <c r="AA1120" s="1100"/>
      <c r="AB1120" s="1101"/>
      <c r="AC1120" s="1102"/>
      <c r="AD1120" s="1135"/>
      <c r="AE1120" s="1136"/>
      <c r="AF1120" s="1136"/>
      <c r="AG1120" s="1137"/>
      <c r="AH1120" s="1138"/>
      <c r="AI1120" s="1139"/>
      <c r="AJ1120" s="1140"/>
      <c r="AK1120" s="1132"/>
      <c r="AL1120" s="1133"/>
      <c r="AM1120" s="1133"/>
      <c r="AN1120" s="1133"/>
      <c r="AO1120" s="1133"/>
      <c r="AP1120" s="1134"/>
      <c r="AQ1120" s="642" t="str">
        <f>IF(AK1120="","",VLOOKUP(AK1120,ﾃﾞｰﾀ一覧!$AH$4:$AR$66,2,FALSE))</f>
        <v/>
      </c>
      <c r="AR1120" s="1084"/>
      <c r="AS1120" s="1084"/>
      <c r="AT1120" s="643" t="str">
        <f>IF(AK1120="","",VLOOKUP(AK1120,ﾃﾞｰﾀ一覧!$AH$4:$AR$66,3,FALSE))</f>
        <v/>
      </c>
      <c r="AU1120" s="644" t="str">
        <f>IF(AK1120="","",VLOOKUP(AK1120,ﾃﾞｰﾀ一覧!$AH$4:$AR$66,5,FALSE))</f>
        <v/>
      </c>
      <c r="AV1120" s="1084"/>
      <c r="AW1120" s="1084"/>
      <c r="AX1120" s="643" t="str">
        <f>IF(AK1120="","",VLOOKUP(AK1120,ﾃﾞｰﾀ一覧!$AH$4:$AR$66,6,FALSE))</f>
        <v/>
      </c>
      <c r="AY1120" s="649" t="str">
        <f>IF(AK1120="","",VLOOKUP(AK1120,ﾃﾞｰﾀ一覧!$AH$4:$AR$66,8,FALSE))</f>
        <v/>
      </c>
      <c r="AZ1120" s="1084"/>
      <c r="BA1120" s="1084"/>
      <c r="BB1120" s="388" t="str">
        <f>IF(AK1120="","",VLOOKUP(AK1120,ﾃﾞｰﾀ一覧!$AH$4:$AR$66,9,FALSE))</f>
        <v/>
      </c>
      <c r="BF1120" s="1124"/>
      <c r="BG1120" s="1125"/>
      <c r="BH1120" s="1125"/>
    </row>
    <row r="1121" spans="2:60" ht="16.2" x14ac:dyDescent="0.2">
      <c r="B1121" s="1103"/>
      <c r="C1121" s="1104"/>
      <c r="D1121" s="1303"/>
      <c r="E1121" s="1304"/>
      <c r="F1121" s="1094" t="str">
        <f t="shared" si="95"/>
        <v/>
      </c>
      <c r="G1121" s="1095"/>
      <c r="H1121" s="1095"/>
      <c r="I1121" s="1095"/>
      <c r="J1121" s="1095"/>
      <c r="K1121" s="1095"/>
      <c r="L1121" s="1095"/>
      <c r="M1121" s="1095"/>
      <c r="N1121" s="1095"/>
      <c r="O1121" s="1095"/>
      <c r="P1121" s="1095"/>
      <c r="Q1121" s="1095"/>
      <c r="R1121" s="1095"/>
      <c r="S1121" s="1095"/>
      <c r="T1121" s="1095"/>
      <c r="U1121" s="1095"/>
      <c r="V1121" s="1095"/>
      <c r="W1121" s="1096"/>
      <c r="AA1121" s="1100"/>
      <c r="AB1121" s="1101"/>
      <c r="AC1121" s="1102"/>
      <c r="AD1121" s="1135"/>
      <c r="AE1121" s="1136"/>
      <c r="AF1121" s="1136"/>
      <c r="AG1121" s="1137"/>
      <c r="AH1121" s="1138"/>
      <c r="AI1121" s="1139"/>
      <c r="AJ1121" s="1140"/>
      <c r="AK1121" s="1132"/>
      <c r="AL1121" s="1133"/>
      <c r="AM1121" s="1133"/>
      <c r="AN1121" s="1133"/>
      <c r="AO1121" s="1133"/>
      <c r="AP1121" s="1134"/>
      <c r="AQ1121" s="642" t="str">
        <f>IF(AK1121="","",VLOOKUP(AK1121,ﾃﾞｰﾀ一覧!$AH$4:$AR$66,2,FALSE))</f>
        <v/>
      </c>
      <c r="AR1121" s="1084"/>
      <c r="AS1121" s="1084"/>
      <c r="AT1121" s="643" t="str">
        <f>IF(AK1121="","",VLOOKUP(AK1121,ﾃﾞｰﾀ一覧!$AH$4:$AR$66,3,FALSE))</f>
        <v/>
      </c>
      <c r="AU1121" s="644" t="str">
        <f>IF(AK1121="","",VLOOKUP(AK1121,ﾃﾞｰﾀ一覧!$AH$4:$AR$66,5,FALSE))</f>
        <v/>
      </c>
      <c r="AV1121" s="1084"/>
      <c r="AW1121" s="1084"/>
      <c r="AX1121" s="643" t="str">
        <f>IF(AK1121="","",VLOOKUP(AK1121,ﾃﾞｰﾀ一覧!$AH$4:$AR$66,6,FALSE))</f>
        <v/>
      </c>
      <c r="AY1121" s="649" t="str">
        <f>IF(AK1121="","",VLOOKUP(AK1121,ﾃﾞｰﾀ一覧!$AH$4:$AR$66,8,FALSE))</f>
        <v/>
      </c>
      <c r="AZ1121" s="1084"/>
      <c r="BA1121" s="1084"/>
      <c r="BB1121" s="388" t="str">
        <f>IF(AK1121="","",VLOOKUP(AK1121,ﾃﾞｰﾀ一覧!$AH$4:$AR$66,9,FALSE))</f>
        <v/>
      </c>
      <c r="BF1121" s="1124"/>
      <c r="BG1121" s="1125"/>
      <c r="BH1121" s="1125"/>
    </row>
    <row r="1122" spans="2:60" ht="16.2" x14ac:dyDescent="0.2">
      <c r="B1122" s="1103"/>
      <c r="C1122" s="1104"/>
      <c r="D1122" s="1303"/>
      <c r="E1122" s="1304"/>
      <c r="F1122" s="1094" t="str">
        <f t="shared" si="95"/>
        <v/>
      </c>
      <c r="G1122" s="1095"/>
      <c r="H1122" s="1095"/>
      <c r="I1122" s="1095"/>
      <c r="J1122" s="1095"/>
      <c r="K1122" s="1095"/>
      <c r="L1122" s="1095"/>
      <c r="M1122" s="1095"/>
      <c r="N1122" s="1095"/>
      <c r="O1122" s="1095"/>
      <c r="P1122" s="1095"/>
      <c r="Q1122" s="1095"/>
      <c r="R1122" s="1095"/>
      <c r="S1122" s="1095"/>
      <c r="T1122" s="1095"/>
      <c r="U1122" s="1095"/>
      <c r="V1122" s="1095"/>
      <c r="W1122" s="1096"/>
      <c r="AA1122" s="1100"/>
      <c r="AB1122" s="1101"/>
      <c r="AC1122" s="1102"/>
      <c r="AD1122" s="1135"/>
      <c r="AE1122" s="1136"/>
      <c r="AF1122" s="1136"/>
      <c r="AG1122" s="1137"/>
      <c r="AH1122" s="1138"/>
      <c r="AI1122" s="1139"/>
      <c r="AJ1122" s="1140"/>
      <c r="AK1122" s="1132"/>
      <c r="AL1122" s="1133"/>
      <c r="AM1122" s="1133"/>
      <c r="AN1122" s="1133"/>
      <c r="AO1122" s="1133"/>
      <c r="AP1122" s="1134"/>
      <c r="AQ1122" s="642" t="str">
        <f>IF(AK1122="","",VLOOKUP(AK1122,ﾃﾞｰﾀ一覧!$AH$4:$AR$66,2,FALSE))</f>
        <v/>
      </c>
      <c r="AR1122" s="1084"/>
      <c r="AS1122" s="1084"/>
      <c r="AT1122" s="643" t="str">
        <f>IF(AK1122="","",VLOOKUP(AK1122,ﾃﾞｰﾀ一覧!$AH$4:$AR$66,3,FALSE))</f>
        <v/>
      </c>
      <c r="AU1122" s="644" t="str">
        <f>IF(AK1122="","",VLOOKUP(AK1122,ﾃﾞｰﾀ一覧!$AH$4:$AR$66,5,FALSE))</f>
        <v/>
      </c>
      <c r="AV1122" s="1084"/>
      <c r="AW1122" s="1084"/>
      <c r="AX1122" s="643" t="str">
        <f>IF(AK1122="","",VLOOKUP(AK1122,ﾃﾞｰﾀ一覧!$AH$4:$AR$66,6,FALSE))</f>
        <v/>
      </c>
      <c r="AY1122" s="649" t="str">
        <f>IF(AK1122="","",VLOOKUP(AK1122,ﾃﾞｰﾀ一覧!$AH$4:$AR$66,8,FALSE))</f>
        <v/>
      </c>
      <c r="AZ1122" s="1084"/>
      <c r="BA1122" s="1084"/>
      <c r="BB1122" s="388" t="str">
        <f>IF(AK1122="","",VLOOKUP(AK1122,ﾃﾞｰﾀ一覧!$AH$4:$AR$66,9,FALSE))</f>
        <v/>
      </c>
      <c r="BF1122" s="1124"/>
      <c r="BG1122" s="1125"/>
      <c r="BH1122" s="1125"/>
    </row>
    <row r="1123" spans="2:60" ht="16.2" x14ac:dyDescent="0.2">
      <c r="B1123" s="1103"/>
      <c r="C1123" s="1104"/>
      <c r="D1123" s="1303"/>
      <c r="E1123" s="1304"/>
      <c r="F1123" s="1094" t="str">
        <f t="shared" si="95"/>
        <v/>
      </c>
      <c r="G1123" s="1095"/>
      <c r="H1123" s="1095"/>
      <c r="I1123" s="1095"/>
      <c r="J1123" s="1095"/>
      <c r="K1123" s="1095"/>
      <c r="L1123" s="1095"/>
      <c r="M1123" s="1095"/>
      <c r="N1123" s="1095"/>
      <c r="O1123" s="1095"/>
      <c r="P1123" s="1095"/>
      <c r="Q1123" s="1095"/>
      <c r="R1123" s="1095"/>
      <c r="S1123" s="1095"/>
      <c r="T1123" s="1095"/>
      <c r="U1123" s="1095"/>
      <c r="V1123" s="1095"/>
      <c r="W1123" s="1096"/>
      <c r="AA1123" s="1100"/>
      <c r="AB1123" s="1101"/>
      <c r="AC1123" s="1102"/>
      <c r="AD1123" s="1135"/>
      <c r="AE1123" s="1136"/>
      <c r="AF1123" s="1136"/>
      <c r="AG1123" s="1137"/>
      <c r="AH1123" s="1138"/>
      <c r="AI1123" s="1139"/>
      <c r="AJ1123" s="1140"/>
      <c r="AK1123" s="1132"/>
      <c r="AL1123" s="1133"/>
      <c r="AM1123" s="1133"/>
      <c r="AN1123" s="1133"/>
      <c r="AO1123" s="1133"/>
      <c r="AP1123" s="1134"/>
      <c r="AQ1123" s="642" t="str">
        <f>IF(AK1123="","",VLOOKUP(AK1123,ﾃﾞｰﾀ一覧!$AH$4:$AR$66,2,FALSE))</f>
        <v/>
      </c>
      <c r="AR1123" s="1084"/>
      <c r="AS1123" s="1084"/>
      <c r="AT1123" s="643" t="str">
        <f>IF(AK1123="","",VLOOKUP(AK1123,ﾃﾞｰﾀ一覧!$AH$4:$AR$66,3,FALSE))</f>
        <v/>
      </c>
      <c r="AU1123" s="644" t="str">
        <f>IF(AK1123="","",VLOOKUP(AK1123,ﾃﾞｰﾀ一覧!$AH$4:$AR$66,5,FALSE))</f>
        <v/>
      </c>
      <c r="AV1123" s="1084"/>
      <c r="AW1123" s="1084"/>
      <c r="AX1123" s="643" t="str">
        <f>IF(AK1123="","",VLOOKUP(AK1123,ﾃﾞｰﾀ一覧!$AH$4:$AR$66,6,FALSE))</f>
        <v/>
      </c>
      <c r="AY1123" s="649" t="str">
        <f>IF(AK1123="","",VLOOKUP(AK1123,ﾃﾞｰﾀ一覧!$AH$4:$AR$66,8,FALSE))</f>
        <v/>
      </c>
      <c r="AZ1123" s="1084"/>
      <c r="BA1123" s="1084"/>
      <c r="BB1123" s="388" t="str">
        <f>IF(AK1123="","",VLOOKUP(AK1123,ﾃﾞｰﾀ一覧!$AH$4:$AR$66,9,FALSE))</f>
        <v/>
      </c>
      <c r="BF1123" s="1124"/>
      <c r="BG1123" s="1125"/>
      <c r="BH1123" s="1125"/>
    </row>
    <row r="1124" spans="2:60" ht="16.2" x14ac:dyDescent="0.2">
      <c r="B1124" s="1103"/>
      <c r="C1124" s="1104"/>
      <c r="D1124" s="1303"/>
      <c r="E1124" s="1304"/>
      <c r="F1124" s="1094" t="str">
        <f t="shared" si="95"/>
        <v/>
      </c>
      <c r="G1124" s="1095"/>
      <c r="H1124" s="1095"/>
      <c r="I1124" s="1095"/>
      <c r="J1124" s="1095"/>
      <c r="K1124" s="1095"/>
      <c r="L1124" s="1095"/>
      <c r="M1124" s="1095"/>
      <c r="N1124" s="1095"/>
      <c r="O1124" s="1095"/>
      <c r="P1124" s="1095"/>
      <c r="Q1124" s="1095"/>
      <c r="R1124" s="1095"/>
      <c r="S1124" s="1095"/>
      <c r="T1124" s="1095"/>
      <c r="U1124" s="1095"/>
      <c r="V1124" s="1095"/>
      <c r="W1124" s="1096"/>
      <c r="AA1124" s="1100"/>
      <c r="AB1124" s="1101"/>
      <c r="AC1124" s="1102"/>
      <c r="AD1124" s="1135"/>
      <c r="AE1124" s="1136"/>
      <c r="AF1124" s="1136"/>
      <c r="AG1124" s="1137"/>
      <c r="AH1124" s="1138"/>
      <c r="AI1124" s="1139"/>
      <c r="AJ1124" s="1140"/>
      <c r="AK1124" s="1132"/>
      <c r="AL1124" s="1133"/>
      <c r="AM1124" s="1133"/>
      <c r="AN1124" s="1133"/>
      <c r="AO1124" s="1133"/>
      <c r="AP1124" s="1134"/>
      <c r="AQ1124" s="642" t="str">
        <f>IF(AK1124="","",VLOOKUP(AK1124,ﾃﾞｰﾀ一覧!$AH$4:$AR$66,2,FALSE))</f>
        <v/>
      </c>
      <c r="AR1124" s="1084"/>
      <c r="AS1124" s="1084"/>
      <c r="AT1124" s="643" t="str">
        <f>IF(AK1124="","",VLOOKUP(AK1124,ﾃﾞｰﾀ一覧!$AH$4:$AR$66,3,FALSE))</f>
        <v/>
      </c>
      <c r="AU1124" s="644" t="str">
        <f>IF(AK1124="","",VLOOKUP(AK1124,ﾃﾞｰﾀ一覧!$AH$4:$AR$66,5,FALSE))</f>
        <v/>
      </c>
      <c r="AV1124" s="1084"/>
      <c r="AW1124" s="1084"/>
      <c r="AX1124" s="643" t="str">
        <f>IF(AK1124="","",VLOOKUP(AK1124,ﾃﾞｰﾀ一覧!$AH$4:$AR$66,6,FALSE))</f>
        <v/>
      </c>
      <c r="AY1124" s="649" t="str">
        <f>IF(AK1124="","",VLOOKUP(AK1124,ﾃﾞｰﾀ一覧!$AH$4:$AR$66,8,FALSE))</f>
        <v/>
      </c>
      <c r="AZ1124" s="1084"/>
      <c r="BA1124" s="1084"/>
      <c r="BB1124" s="388" t="str">
        <f>IF(AK1124="","",VLOOKUP(AK1124,ﾃﾞｰﾀ一覧!$AH$4:$AR$66,9,FALSE))</f>
        <v/>
      </c>
      <c r="BF1124" s="1124"/>
      <c r="BG1124" s="1125"/>
      <c r="BH1124" s="1125"/>
    </row>
    <row r="1125" spans="2:60" ht="16.2" x14ac:dyDescent="0.2">
      <c r="B1125" s="1103"/>
      <c r="C1125" s="1104"/>
      <c r="D1125" s="1303"/>
      <c r="E1125" s="1304"/>
      <c r="F1125" s="1094" t="str">
        <f t="shared" si="95"/>
        <v/>
      </c>
      <c r="G1125" s="1095"/>
      <c r="H1125" s="1095"/>
      <c r="I1125" s="1095"/>
      <c r="J1125" s="1095"/>
      <c r="K1125" s="1095"/>
      <c r="L1125" s="1095"/>
      <c r="M1125" s="1095"/>
      <c r="N1125" s="1095"/>
      <c r="O1125" s="1095"/>
      <c r="P1125" s="1095"/>
      <c r="Q1125" s="1095"/>
      <c r="R1125" s="1095"/>
      <c r="S1125" s="1095"/>
      <c r="T1125" s="1095"/>
      <c r="U1125" s="1095"/>
      <c r="V1125" s="1095"/>
      <c r="W1125" s="1096"/>
      <c r="AA1125" s="1100"/>
      <c r="AB1125" s="1101"/>
      <c r="AC1125" s="1102"/>
      <c r="AD1125" s="1135"/>
      <c r="AE1125" s="1136"/>
      <c r="AF1125" s="1136"/>
      <c r="AG1125" s="1137"/>
      <c r="AH1125" s="1138"/>
      <c r="AI1125" s="1139"/>
      <c r="AJ1125" s="1140"/>
      <c r="AK1125" s="1132"/>
      <c r="AL1125" s="1133"/>
      <c r="AM1125" s="1133"/>
      <c r="AN1125" s="1133"/>
      <c r="AO1125" s="1133"/>
      <c r="AP1125" s="1134"/>
      <c r="AQ1125" s="642" t="str">
        <f>IF(AK1125="","",VLOOKUP(AK1125,ﾃﾞｰﾀ一覧!$AH$4:$AR$66,2,FALSE))</f>
        <v/>
      </c>
      <c r="AR1125" s="1084"/>
      <c r="AS1125" s="1084"/>
      <c r="AT1125" s="643" t="str">
        <f>IF(AK1125="","",VLOOKUP(AK1125,ﾃﾞｰﾀ一覧!$AH$4:$AR$66,3,FALSE))</f>
        <v/>
      </c>
      <c r="AU1125" s="644" t="str">
        <f>IF(AK1125="","",VLOOKUP(AK1125,ﾃﾞｰﾀ一覧!$AH$4:$AR$66,5,FALSE))</f>
        <v/>
      </c>
      <c r="AV1125" s="1084"/>
      <c r="AW1125" s="1084"/>
      <c r="AX1125" s="643" t="str">
        <f>IF(AK1125="","",VLOOKUP(AK1125,ﾃﾞｰﾀ一覧!$AH$4:$AR$66,6,FALSE))</f>
        <v/>
      </c>
      <c r="AY1125" s="649" t="str">
        <f>IF(AK1125="","",VLOOKUP(AK1125,ﾃﾞｰﾀ一覧!$AH$4:$AR$66,8,FALSE))</f>
        <v/>
      </c>
      <c r="AZ1125" s="1084"/>
      <c r="BA1125" s="1084"/>
      <c r="BB1125" s="388" t="str">
        <f>IF(AK1125="","",VLOOKUP(AK1125,ﾃﾞｰﾀ一覧!$AH$4:$AR$66,9,FALSE))</f>
        <v/>
      </c>
      <c r="BF1125" s="1124"/>
      <c r="BG1125" s="1125"/>
      <c r="BH1125" s="1125"/>
    </row>
    <row r="1126" spans="2:60" ht="16.2" x14ac:dyDescent="0.2">
      <c r="B1126" s="1103"/>
      <c r="C1126" s="1104"/>
      <c r="D1126" s="1303"/>
      <c r="E1126" s="1304"/>
      <c r="F1126" s="1094" t="str">
        <f t="shared" si="95"/>
        <v/>
      </c>
      <c r="G1126" s="1095"/>
      <c r="H1126" s="1095"/>
      <c r="I1126" s="1095"/>
      <c r="J1126" s="1095"/>
      <c r="K1126" s="1095"/>
      <c r="L1126" s="1095"/>
      <c r="M1126" s="1095"/>
      <c r="N1126" s="1095"/>
      <c r="O1126" s="1095"/>
      <c r="P1126" s="1095"/>
      <c r="Q1126" s="1095"/>
      <c r="R1126" s="1095"/>
      <c r="S1126" s="1095"/>
      <c r="T1126" s="1095"/>
      <c r="U1126" s="1095"/>
      <c r="V1126" s="1095"/>
      <c r="W1126" s="1096"/>
      <c r="AA1126" s="1100"/>
      <c r="AB1126" s="1101"/>
      <c r="AC1126" s="1102"/>
      <c r="AD1126" s="1135"/>
      <c r="AE1126" s="1136"/>
      <c r="AF1126" s="1136"/>
      <c r="AG1126" s="1137"/>
      <c r="AH1126" s="1138"/>
      <c r="AI1126" s="1139"/>
      <c r="AJ1126" s="1140"/>
      <c r="AK1126" s="1132"/>
      <c r="AL1126" s="1133"/>
      <c r="AM1126" s="1133"/>
      <c r="AN1126" s="1133"/>
      <c r="AO1126" s="1133"/>
      <c r="AP1126" s="1134"/>
      <c r="AQ1126" s="642" t="str">
        <f>IF(AK1126="","",VLOOKUP(AK1126,ﾃﾞｰﾀ一覧!$AH$4:$AR$66,2,FALSE))</f>
        <v/>
      </c>
      <c r="AR1126" s="1084"/>
      <c r="AS1126" s="1084"/>
      <c r="AT1126" s="643" t="str">
        <f>IF(AK1126="","",VLOOKUP(AK1126,ﾃﾞｰﾀ一覧!$AH$4:$AR$66,3,FALSE))</f>
        <v/>
      </c>
      <c r="AU1126" s="644" t="str">
        <f>IF(AK1126="","",VLOOKUP(AK1126,ﾃﾞｰﾀ一覧!$AH$4:$AR$66,5,FALSE))</f>
        <v/>
      </c>
      <c r="AV1126" s="1084"/>
      <c r="AW1126" s="1084"/>
      <c r="AX1126" s="643" t="str">
        <f>IF(AK1126="","",VLOOKUP(AK1126,ﾃﾞｰﾀ一覧!$AH$4:$AR$66,6,FALSE))</f>
        <v/>
      </c>
      <c r="AY1126" s="649" t="str">
        <f>IF(AK1126="","",VLOOKUP(AK1126,ﾃﾞｰﾀ一覧!$AH$4:$AR$66,8,FALSE))</f>
        <v/>
      </c>
      <c r="AZ1126" s="1084"/>
      <c r="BA1126" s="1084"/>
      <c r="BB1126" s="388" t="str">
        <f>IF(AK1126="","",VLOOKUP(AK1126,ﾃﾞｰﾀ一覧!$AH$4:$AR$66,9,FALSE))</f>
        <v/>
      </c>
      <c r="BF1126" s="1124"/>
      <c r="BG1126" s="1125"/>
      <c r="BH1126" s="1125"/>
    </row>
    <row r="1127" spans="2:60" ht="16.2" x14ac:dyDescent="0.2">
      <c r="B1127" s="1103"/>
      <c r="C1127" s="1104"/>
      <c r="D1127" s="1303"/>
      <c r="E1127" s="1304"/>
      <c r="F1127" s="1094" t="str">
        <f t="shared" si="95"/>
        <v/>
      </c>
      <c r="G1127" s="1095"/>
      <c r="H1127" s="1095"/>
      <c r="I1127" s="1095"/>
      <c r="J1127" s="1095"/>
      <c r="K1127" s="1095"/>
      <c r="L1127" s="1095"/>
      <c r="M1127" s="1095"/>
      <c r="N1127" s="1095"/>
      <c r="O1127" s="1095"/>
      <c r="P1127" s="1095"/>
      <c r="Q1127" s="1095"/>
      <c r="R1127" s="1095"/>
      <c r="S1127" s="1095"/>
      <c r="T1127" s="1095"/>
      <c r="U1127" s="1095"/>
      <c r="V1127" s="1095"/>
      <c r="W1127" s="1096"/>
      <c r="AA1127" s="1100"/>
      <c r="AB1127" s="1101"/>
      <c r="AC1127" s="1102"/>
      <c r="AD1127" s="1135"/>
      <c r="AE1127" s="1136"/>
      <c r="AF1127" s="1136"/>
      <c r="AG1127" s="1137"/>
      <c r="AH1127" s="1138"/>
      <c r="AI1127" s="1139"/>
      <c r="AJ1127" s="1140"/>
      <c r="AK1127" s="1132"/>
      <c r="AL1127" s="1133"/>
      <c r="AM1127" s="1133"/>
      <c r="AN1127" s="1133"/>
      <c r="AO1127" s="1133"/>
      <c r="AP1127" s="1134"/>
      <c r="AQ1127" s="642" t="str">
        <f>IF(AK1127="","",VLOOKUP(AK1127,ﾃﾞｰﾀ一覧!$AH$4:$AR$66,2,FALSE))</f>
        <v/>
      </c>
      <c r="AR1127" s="1084"/>
      <c r="AS1127" s="1084"/>
      <c r="AT1127" s="643" t="str">
        <f>IF(AK1127="","",VLOOKUP(AK1127,ﾃﾞｰﾀ一覧!$AH$4:$AR$66,3,FALSE))</f>
        <v/>
      </c>
      <c r="AU1127" s="644" t="str">
        <f>IF(AK1127="","",VLOOKUP(AK1127,ﾃﾞｰﾀ一覧!$AH$4:$AR$66,5,FALSE))</f>
        <v/>
      </c>
      <c r="AV1127" s="1084"/>
      <c r="AW1127" s="1084"/>
      <c r="AX1127" s="643" t="str">
        <f>IF(AK1127="","",VLOOKUP(AK1127,ﾃﾞｰﾀ一覧!$AH$4:$AR$66,6,FALSE))</f>
        <v/>
      </c>
      <c r="AY1127" s="649" t="str">
        <f>IF(AK1127="","",VLOOKUP(AK1127,ﾃﾞｰﾀ一覧!$AH$4:$AR$66,8,FALSE))</f>
        <v/>
      </c>
      <c r="AZ1127" s="1084"/>
      <c r="BA1127" s="1084"/>
      <c r="BB1127" s="388" t="str">
        <f>IF(AK1127="","",VLOOKUP(AK1127,ﾃﾞｰﾀ一覧!$AH$4:$AR$66,9,FALSE))</f>
        <v/>
      </c>
      <c r="BF1127" s="1124"/>
      <c r="BG1127" s="1125"/>
      <c r="BH1127" s="1125"/>
    </row>
    <row r="1128" spans="2:60" ht="16.2" x14ac:dyDescent="0.2">
      <c r="B1128" s="1103"/>
      <c r="C1128" s="1104"/>
      <c r="D1128" s="1303"/>
      <c r="E1128" s="1304"/>
      <c r="F1128" s="1094" t="str">
        <f t="shared" si="95"/>
        <v/>
      </c>
      <c r="G1128" s="1095"/>
      <c r="H1128" s="1095"/>
      <c r="I1128" s="1095"/>
      <c r="J1128" s="1095"/>
      <c r="K1128" s="1095"/>
      <c r="L1128" s="1095"/>
      <c r="M1128" s="1095"/>
      <c r="N1128" s="1095"/>
      <c r="O1128" s="1095"/>
      <c r="P1128" s="1095"/>
      <c r="Q1128" s="1095"/>
      <c r="R1128" s="1095"/>
      <c r="S1128" s="1095"/>
      <c r="T1128" s="1095"/>
      <c r="U1128" s="1095"/>
      <c r="V1128" s="1095"/>
      <c r="W1128" s="1096"/>
      <c r="AA1128" s="1100"/>
      <c r="AB1128" s="1101"/>
      <c r="AC1128" s="1102"/>
      <c r="AD1128" s="1135"/>
      <c r="AE1128" s="1136"/>
      <c r="AF1128" s="1136"/>
      <c r="AG1128" s="1137"/>
      <c r="AH1128" s="1138"/>
      <c r="AI1128" s="1139"/>
      <c r="AJ1128" s="1140"/>
      <c r="AK1128" s="1132"/>
      <c r="AL1128" s="1133"/>
      <c r="AM1128" s="1133"/>
      <c r="AN1128" s="1133"/>
      <c r="AO1128" s="1133"/>
      <c r="AP1128" s="1134"/>
      <c r="AQ1128" s="642" t="str">
        <f>IF(AK1128="","",VLOOKUP(AK1128,ﾃﾞｰﾀ一覧!$AH$4:$AR$66,2,FALSE))</f>
        <v/>
      </c>
      <c r="AR1128" s="1084"/>
      <c r="AS1128" s="1084"/>
      <c r="AT1128" s="643" t="str">
        <f>IF(AK1128="","",VLOOKUP(AK1128,ﾃﾞｰﾀ一覧!$AH$4:$AR$66,3,FALSE))</f>
        <v/>
      </c>
      <c r="AU1128" s="644" t="str">
        <f>IF(AK1128="","",VLOOKUP(AK1128,ﾃﾞｰﾀ一覧!$AH$4:$AR$66,5,FALSE))</f>
        <v/>
      </c>
      <c r="AV1128" s="1084"/>
      <c r="AW1128" s="1084"/>
      <c r="AX1128" s="643" t="str">
        <f>IF(AK1128="","",VLOOKUP(AK1128,ﾃﾞｰﾀ一覧!$AH$4:$AR$66,6,FALSE))</f>
        <v/>
      </c>
      <c r="AY1128" s="649" t="str">
        <f>IF(AK1128="","",VLOOKUP(AK1128,ﾃﾞｰﾀ一覧!$AH$4:$AR$66,8,FALSE))</f>
        <v/>
      </c>
      <c r="AZ1128" s="1084"/>
      <c r="BA1128" s="1084"/>
      <c r="BB1128" s="388" t="str">
        <f>IF(AK1128="","",VLOOKUP(AK1128,ﾃﾞｰﾀ一覧!$AH$4:$AR$66,9,FALSE))</f>
        <v/>
      </c>
      <c r="BF1128" s="1124"/>
      <c r="BG1128" s="1125"/>
      <c r="BH1128" s="1125"/>
    </row>
    <row r="1129" spans="2:60" ht="16.2" x14ac:dyDescent="0.2">
      <c r="B1129" s="1103"/>
      <c r="C1129" s="1104"/>
      <c r="D1129" s="1303"/>
      <c r="E1129" s="1304"/>
      <c r="F1129" s="1094" t="str">
        <f t="shared" si="95"/>
        <v/>
      </c>
      <c r="G1129" s="1095"/>
      <c r="H1129" s="1095"/>
      <c r="I1129" s="1095"/>
      <c r="J1129" s="1095"/>
      <c r="K1129" s="1095"/>
      <c r="L1129" s="1095"/>
      <c r="M1129" s="1095"/>
      <c r="N1129" s="1095"/>
      <c r="O1129" s="1095"/>
      <c r="P1129" s="1095"/>
      <c r="Q1129" s="1095"/>
      <c r="R1129" s="1095"/>
      <c r="S1129" s="1095"/>
      <c r="T1129" s="1095"/>
      <c r="U1129" s="1095"/>
      <c r="V1129" s="1095"/>
      <c r="W1129" s="1096"/>
      <c r="AA1129" s="1100"/>
      <c r="AB1129" s="1101"/>
      <c r="AC1129" s="1102"/>
      <c r="AD1129" s="1135"/>
      <c r="AE1129" s="1136"/>
      <c r="AF1129" s="1136"/>
      <c r="AG1129" s="1137"/>
      <c r="AH1129" s="1138"/>
      <c r="AI1129" s="1139"/>
      <c r="AJ1129" s="1140"/>
      <c r="AK1129" s="1132"/>
      <c r="AL1129" s="1133"/>
      <c r="AM1129" s="1133"/>
      <c r="AN1129" s="1133"/>
      <c r="AO1129" s="1133"/>
      <c r="AP1129" s="1134"/>
      <c r="AQ1129" s="642" t="str">
        <f>IF(AK1129="","",VLOOKUP(AK1129,ﾃﾞｰﾀ一覧!$AH$4:$AR$66,2,FALSE))</f>
        <v/>
      </c>
      <c r="AR1129" s="1084"/>
      <c r="AS1129" s="1084"/>
      <c r="AT1129" s="643" t="str">
        <f>IF(AK1129="","",VLOOKUP(AK1129,ﾃﾞｰﾀ一覧!$AH$4:$AR$66,3,FALSE))</f>
        <v/>
      </c>
      <c r="AU1129" s="644" t="str">
        <f>IF(AK1129="","",VLOOKUP(AK1129,ﾃﾞｰﾀ一覧!$AH$4:$AR$66,5,FALSE))</f>
        <v/>
      </c>
      <c r="AV1129" s="1084"/>
      <c r="AW1129" s="1084"/>
      <c r="AX1129" s="643" t="str">
        <f>IF(AK1129="","",VLOOKUP(AK1129,ﾃﾞｰﾀ一覧!$AH$4:$AR$66,6,FALSE))</f>
        <v/>
      </c>
      <c r="AY1129" s="649" t="str">
        <f>IF(AK1129="","",VLOOKUP(AK1129,ﾃﾞｰﾀ一覧!$AH$4:$AR$66,8,FALSE))</f>
        <v/>
      </c>
      <c r="AZ1129" s="1084"/>
      <c r="BA1129" s="1084"/>
      <c r="BB1129" s="388" t="str">
        <f>IF(AK1129="","",VLOOKUP(AK1129,ﾃﾞｰﾀ一覧!$AH$4:$AR$66,9,FALSE))</f>
        <v/>
      </c>
      <c r="BF1129" s="1124"/>
      <c r="BG1129" s="1125"/>
      <c r="BH1129" s="1125"/>
    </row>
    <row r="1130" spans="2:60" ht="16.2" x14ac:dyDescent="0.2">
      <c r="B1130" s="1103"/>
      <c r="C1130" s="1104"/>
      <c r="D1130" s="1303"/>
      <c r="E1130" s="1304"/>
      <c r="F1130" s="1094" t="str">
        <f t="shared" si="95"/>
        <v/>
      </c>
      <c r="G1130" s="1095"/>
      <c r="H1130" s="1095"/>
      <c r="I1130" s="1095"/>
      <c r="J1130" s="1095"/>
      <c r="K1130" s="1095"/>
      <c r="L1130" s="1095"/>
      <c r="M1130" s="1095"/>
      <c r="N1130" s="1095"/>
      <c r="O1130" s="1095"/>
      <c r="P1130" s="1095"/>
      <c r="Q1130" s="1095"/>
      <c r="R1130" s="1095"/>
      <c r="S1130" s="1095"/>
      <c r="T1130" s="1095"/>
      <c r="U1130" s="1095"/>
      <c r="V1130" s="1095"/>
      <c r="W1130" s="1096"/>
      <c r="AA1130" s="1100"/>
      <c r="AB1130" s="1101"/>
      <c r="AC1130" s="1102"/>
      <c r="AD1130" s="1135"/>
      <c r="AE1130" s="1136"/>
      <c r="AF1130" s="1136"/>
      <c r="AG1130" s="1137"/>
      <c r="AH1130" s="1138"/>
      <c r="AI1130" s="1139"/>
      <c r="AJ1130" s="1140"/>
      <c r="AK1130" s="1132"/>
      <c r="AL1130" s="1133"/>
      <c r="AM1130" s="1133"/>
      <c r="AN1130" s="1133"/>
      <c r="AO1130" s="1133"/>
      <c r="AP1130" s="1134"/>
      <c r="AQ1130" s="642" t="str">
        <f>IF(AK1130="","",VLOOKUP(AK1130,ﾃﾞｰﾀ一覧!$AH$4:$AR$66,2,FALSE))</f>
        <v/>
      </c>
      <c r="AR1130" s="1084"/>
      <c r="AS1130" s="1084"/>
      <c r="AT1130" s="643" t="str">
        <f>IF(AK1130="","",VLOOKUP(AK1130,ﾃﾞｰﾀ一覧!$AH$4:$AR$66,3,FALSE))</f>
        <v/>
      </c>
      <c r="AU1130" s="644" t="str">
        <f>IF(AK1130="","",VLOOKUP(AK1130,ﾃﾞｰﾀ一覧!$AH$4:$AR$66,5,FALSE))</f>
        <v/>
      </c>
      <c r="AV1130" s="1084"/>
      <c r="AW1130" s="1084"/>
      <c r="AX1130" s="643" t="str">
        <f>IF(AK1130="","",VLOOKUP(AK1130,ﾃﾞｰﾀ一覧!$AH$4:$AR$66,6,FALSE))</f>
        <v/>
      </c>
      <c r="AY1130" s="649" t="str">
        <f>IF(AK1130="","",VLOOKUP(AK1130,ﾃﾞｰﾀ一覧!$AH$4:$AR$66,8,FALSE))</f>
        <v/>
      </c>
      <c r="AZ1130" s="1084"/>
      <c r="BA1130" s="1084"/>
      <c r="BB1130" s="388" t="str">
        <f>IF(AK1130="","",VLOOKUP(AK1130,ﾃﾞｰﾀ一覧!$AH$4:$AR$66,9,FALSE))</f>
        <v/>
      </c>
      <c r="BF1130" s="1124"/>
      <c r="BG1130" s="1125"/>
      <c r="BH1130" s="1125"/>
    </row>
    <row r="1131" spans="2:60" ht="16.2" x14ac:dyDescent="0.2">
      <c r="B1131" s="1103"/>
      <c r="C1131" s="1104"/>
      <c r="D1131" s="1303"/>
      <c r="E1131" s="1304"/>
      <c r="F1131" s="1094" t="str">
        <f t="shared" si="95"/>
        <v/>
      </c>
      <c r="G1131" s="1095"/>
      <c r="H1131" s="1095"/>
      <c r="I1131" s="1095"/>
      <c r="J1131" s="1095"/>
      <c r="K1131" s="1095"/>
      <c r="L1131" s="1095"/>
      <c r="M1131" s="1095"/>
      <c r="N1131" s="1095"/>
      <c r="O1131" s="1095"/>
      <c r="P1131" s="1095"/>
      <c r="Q1131" s="1095"/>
      <c r="R1131" s="1095"/>
      <c r="S1131" s="1095"/>
      <c r="T1131" s="1095"/>
      <c r="U1131" s="1095"/>
      <c r="V1131" s="1095"/>
      <c r="W1131" s="1096"/>
      <c r="AA1131" s="1100"/>
      <c r="AB1131" s="1101"/>
      <c r="AC1131" s="1102"/>
      <c r="AD1131" s="1135"/>
      <c r="AE1131" s="1136"/>
      <c r="AF1131" s="1136"/>
      <c r="AG1131" s="1137"/>
      <c r="AH1131" s="1138"/>
      <c r="AI1131" s="1139"/>
      <c r="AJ1131" s="1140"/>
      <c r="AK1131" s="1132"/>
      <c r="AL1131" s="1133"/>
      <c r="AM1131" s="1133"/>
      <c r="AN1131" s="1133"/>
      <c r="AO1131" s="1133"/>
      <c r="AP1131" s="1134"/>
      <c r="AQ1131" s="642" t="str">
        <f>IF(AK1131="","",VLOOKUP(AK1131,ﾃﾞｰﾀ一覧!$AH$4:$AR$66,2,FALSE))</f>
        <v/>
      </c>
      <c r="AR1131" s="1084"/>
      <c r="AS1131" s="1084"/>
      <c r="AT1131" s="643" t="str">
        <f>IF(AK1131="","",VLOOKUP(AK1131,ﾃﾞｰﾀ一覧!$AH$4:$AR$66,3,FALSE))</f>
        <v/>
      </c>
      <c r="AU1131" s="644" t="str">
        <f>IF(AK1131="","",VLOOKUP(AK1131,ﾃﾞｰﾀ一覧!$AH$4:$AR$66,5,FALSE))</f>
        <v/>
      </c>
      <c r="AV1131" s="1084"/>
      <c r="AW1131" s="1084"/>
      <c r="AX1131" s="643" t="str">
        <f>IF(AK1131="","",VLOOKUP(AK1131,ﾃﾞｰﾀ一覧!$AH$4:$AR$66,6,FALSE))</f>
        <v/>
      </c>
      <c r="AY1131" s="649" t="str">
        <f>IF(AK1131="","",VLOOKUP(AK1131,ﾃﾞｰﾀ一覧!$AH$4:$AR$66,8,FALSE))</f>
        <v/>
      </c>
      <c r="AZ1131" s="1084"/>
      <c r="BA1131" s="1084"/>
      <c r="BB1131" s="388" t="str">
        <f>IF(AK1131="","",VLOOKUP(AK1131,ﾃﾞｰﾀ一覧!$AH$4:$AR$66,9,FALSE))</f>
        <v/>
      </c>
      <c r="BF1131" s="1124"/>
      <c r="BG1131" s="1125"/>
      <c r="BH1131" s="1125"/>
    </row>
    <row r="1132" spans="2:60" ht="16.2" x14ac:dyDescent="0.2">
      <c r="B1132" s="1103"/>
      <c r="C1132" s="1104"/>
      <c r="D1132" s="1303"/>
      <c r="E1132" s="1304"/>
      <c r="F1132" s="1094" t="str">
        <f t="shared" si="95"/>
        <v/>
      </c>
      <c r="G1132" s="1095"/>
      <c r="H1132" s="1095"/>
      <c r="I1132" s="1095"/>
      <c r="J1132" s="1095"/>
      <c r="K1132" s="1095"/>
      <c r="L1132" s="1095"/>
      <c r="M1132" s="1095"/>
      <c r="N1132" s="1095"/>
      <c r="O1132" s="1095"/>
      <c r="P1132" s="1095"/>
      <c r="Q1132" s="1095"/>
      <c r="R1132" s="1095"/>
      <c r="S1132" s="1095"/>
      <c r="T1132" s="1095"/>
      <c r="U1132" s="1095"/>
      <c r="V1132" s="1095"/>
      <c r="W1132" s="1096"/>
      <c r="AA1132" s="1100"/>
      <c r="AB1132" s="1101"/>
      <c r="AC1132" s="1102"/>
      <c r="AD1132" s="1135"/>
      <c r="AE1132" s="1136"/>
      <c r="AF1132" s="1136"/>
      <c r="AG1132" s="1137"/>
      <c r="AH1132" s="1138"/>
      <c r="AI1132" s="1139"/>
      <c r="AJ1132" s="1140"/>
      <c r="AK1132" s="1132"/>
      <c r="AL1132" s="1133"/>
      <c r="AM1132" s="1133"/>
      <c r="AN1132" s="1133"/>
      <c r="AO1132" s="1133"/>
      <c r="AP1132" s="1134"/>
      <c r="AQ1132" s="642" t="str">
        <f>IF(AK1132="","",VLOOKUP(AK1132,ﾃﾞｰﾀ一覧!$AH$4:$AR$66,2,FALSE))</f>
        <v/>
      </c>
      <c r="AR1132" s="1084"/>
      <c r="AS1132" s="1084"/>
      <c r="AT1132" s="643" t="str">
        <f>IF(AK1132="","",VLOOKUP(AK1132,ﾃﾞｰﾀ一覧!$AH$4:$AR$66,3,FALSE))</f>
        <v/>
      </c>
      <c r="AU1132" s="644" t="str">
        <f>IF(AK1132="","",VLOOKUP(AK1132,ﾃﾞｰﾀ一覧!$AH$4:$AR$66,5,FALSE))</f>
        <v/>
      </c>
      <c r="AV1132" s="1084"/>
      <c r="AW1132" s="1084"/>
      <c r="AX1132" s="643" t="str">
        <f>IF(AK1132="","",VLOOKUP(AK1132,ﾃﾞｰﾀ一覧!$AH$4:$AR$66,6,FALSE))</f>
        <v/>
      </c>
      <c r="AY1132" s="649" t="str">
        <f>IF(AK1132="","",VLOOKUP(AK1132,ﾃﾞｰﾀ一覧!$AH$4:$AR$66,8,FALSE))</f>
        <v/>
      </c>
      <c r="AZ1132" s="1084"/>
      <c r="BA1132" s="1084"/>
      <c r="BB1132" s="388" t="str">
        <f>IF(AK1132="","",VLOOKUP(AK1132,ﾃﾞｰﾀ一覧!$AH$4:$AR$66,9,FALSE))</f>
        <v/>
      </c>
      <c r="BF1132" s="1124"/>
      <c r="BG1132" s="1125"/>
      <c r="BH1132" s="1125"/>
    </row>
    <row r="1133" spans="2:60" ht="16.2" x14ac:dyDescent="0.2">
      <c r="B1133" s="1103"/>
      <c r="C1133" s="1104"/>
      <c r="D1133" s="1303"/>
      <c r="E1133" s="1304"/>
      <c r="F1133" s="1094" t="str">
        <f t="shared" si="95"/>
        <v/>
      </c>
      <c r="G1133" s="1095"/>
      <c r="H1133" s="1095"/>
      <c r="I1133" s="1095"/>
      <c r="J1133" s="1095"/>
      <c r="K1133" s="1095"/>
      <c r="L1133" s="1095"/>
      <c r="M1133" s="1095"/>
      <c r="N1133" s="1095"/>
      <c r="O1133" s="1095"/>
      <c r="P1133" s="1095"/>
      <c r="Q1133" s="1095"/>
      <c r="R1133" s="1095"/>
      <c r="S1133" s="1095"/>
      <c r="T1133" s="1095"/>
      <c r="U1133" s="1095"/>
      <c r="V1133" s="1095"/>
      <c r="W1133" s="1096"/>
      <c r="AA1133" s="1100"/>
      <c r="AB1133" s="1101"/>
      <c r="AC1133" s="1102"/>
      <c r="AD1133" s="1135"/>
      <c r="AE1133" s="1136"/>
      <c r="AF1133" s="1136"/>
      <c r="AG1133" s="1137"/>
      <c r="AH1133" s="1138"/>
      <c r="AI1133" s="1139"/>
      <c r="AJ1133" s="1140"/>
      <c r="AK1133" s="1132"/>
      <c r="AL1133" s="1133"/>
      <c r="AM1133" s="1133"/>
      <c r="AN1133" s="1133"/>
      <c r="AO1133" s="1133"/>
      <c r="AP1133" s="1134"/>
      <c r="AQ1133" s="642" t="str">
        <f>IF(AK1133="","",VLOOKUP(AK1133,ﾃﾞｰﾀ一覧!$AH$4:$AR$66,2,FALSE))</f>
        <v/>
      </c>
      <c r="AR1133" s="1084"/>
      <c r="AS1133" s="1084"/>
      <c r="AT1133" s="643" t="str">
        <f>IF(AK1133="","",VLOOKUP(AK1133,ﾃﾞｰﾀ一覧!$AH$4:$AR$66,3,FALSE))</f>
        <v/>
      </c>
      <c r="AU1133" s="644" t="str">
        <f>IF(AK1133="","",VLOOKUP(AK1133,ﾃﾞｰﾀ一覧!$AH$4:$AR$66,5,FALSE))</f>
        <v/>
      </c>
      <c r="AV1133" s="1084"/>
      <c r="AW1133" s="1084"/>
      <c r="AX1133" s="643" t="str">
        <f>IF(AK1133="","",VLOOKUP(AK1133,ﾃﾞｰﾀ一覧!$AH$4:$AR$66,6,FALSE))</f>
        <v/>
      </c>
      <c r="AY1133" s="649" t="str">
        <f>IF(AK1133="","",VLOOKUP(AK1133,ﾃﾞｰﾀ一覧!$AH$4:$AR$66,8,FALSE))</f>
        <v/>
      </c>
      <c r="AZ1133" s="1084"/>
      <c r="BA1133" s="1084"/>
      <c r="BB1133" s="388" t="str">
        <f>IF(AK1133="","",VLOOKUP(AK1133,ﾃﾞｰﾀ一覧!$AH$4:$AR$66,9,FALSE))</f>
        <v/>
      </c>
      <c r="BF1133" s="1124"/>
      <c r="BG1133" s="1125"/>
      <c r="BH1133" s="1125"/>
    </row>
    <row r="1134" spans="2:60" ht="16.2" x14ac:dyDescent="0.2">
      <c r="B1134" s="1103"/>
      <c r="C1134" s="1104"/>
      <c r="D1134" s="1303"/>
      <c r="E1134" s="1304"/>
      <c r="F1134" s="1094" t="str">
        <f t="shared" si="95"/>
        <v/>
      </c>
      <c r="G1134" s="1095"/>
      <c r="H1134" s="1095"/>
      <c r="I1134" s="1095"/>
      <c r="J1134" s="1095"/>
      <c r="K1134" s="1095"/>
      <c r="L1134" s="1095"/>
      <c r="M1134" s="1095"/>
      <c r="N1134" s="1095"/>
      <c r="O1134" s="1095"/>
      <c r="P1134" s="1095"/>
      <c r="Q1134" s="1095"/>
      <c r="R1134" s="1095"/>
      <c r="S1134" s="1095"/>
      <c r="T1134" s="1095"/>
      <c r="U1134" s="1095"/>
      <c r="V1134" s="1095"/>
      <c r="W1134" s="1096"/>
      <c r="AA1134" s="1100"/>
      <c r="AB1134" s="1101"/>
      <c r="AC1134" s="1102"/>
      <c r="AD1134" s="1135"/>
      <c r="AE1134" s="1136"/>
      <c r="AF1134" s="1136"/>
      <c r="AG1134" s="1137"/>
      <c r="AH1134" s="1138"/>
      <c r="AI1134" s="1139"/>
      <c r="AJ1134" s="1140"/>
      <c r="AK1134" s="1132"/>
      <c r="AL1134" s="1133"/>
      <c r="AM1134" s="1133"/>
      <c r="AN1134" s="1133"/>
      <c r="AO1134" s="1133"/>
      <c r="AP1134" s="1134"/>
      <c r="AQ1134" s="642" t="str">
        <f>IF(AK1134="","",VLOOKUP(AK1134,ﾃﾞｰﾀ一覧!$AH$4:$AR$66,2,FALSE))</f>
        <v/>
      </c>
      <c r="AR1134" s="1084"/>
      <c r="AS1134" s="1084"/>
      <c r="AT1134" s="643" t="str">
        <f>IF(AK1134="","",VLOOKUP(AK1134,ﾃﾞｰﾀ一覧!$AH$4:$AR$66,3,FALSE))</f>
        <v/>
      </c>
      <c r="AU1134" s="644" t="str">
        <f>IF(AK1134="","",VLOOKUP(AK1134,ﾃﾞｰﾀ一覧!$AH$4:$AR$66,5,FALSE))</f>
        <v/>
      </c>
      <c r="AV1134" s="1084"/>
      <c r="AW1134" s="1084"/>
      <c r="AX1134" s="643" t="str">
        <f>IF(AK1134="","",VLOOKUP(AK1134,ﾃﾞｰﾀ一覧!$AH$4:$AR$66,6,FALSE))</f>
        <v/>
      </c>
      <c r="AY1134" s="649" t="str">
        <f>IF(AK1134="","",VLOOKUP(AK1134,ﾃﾞｰﾀ一覧!$AH$4:$AR$66,8,FALSE))</f>
        <v/>
      </c>
      <c r="AZ1134" s="1084"/>
      <c r="BA1134" s="1084"/>
      <c r="BB1134" s="388" t="str">
        <f>IF(AK1134="","",VLOOKUP(AK1134,ﾃﾞｰﾀ一覧!$AH$4:$AR$66,9,FALSE))</f>
        <v/>
      </c>
      <c r="BF1134" s="1124"/>
      <c r="BG1134" s="1125"/>
      <c r="BH1134" s="1125"/>
    </row>
    <row r="1135" spans="2:60" ht="16.2" x14ac:dyDescent="0.2">
      <c r="B1135" s="1103"/>
      <c r="C1135" s="1104"/>
      <c r="D1135" s="1303"/>
      <c r="E1135" s="1304"/>
      <c r="F1135" s="1094" t="str">
        <f t="shared" si="95"/>
        <v/>
      </c>
      <c r="G1135" s="1095"/>
      <c r="H1135" s="1095"/>
      <c r="I1135" s="1095"/>
      <c r="J1135" s="1095"/>
      <c r="K1135" s="1095"/>
      <c r="L1135" s="1095"/>
      <c r="M1135" s="1095"/>
      <c r="N1135" s="1095"/>
      <c r="O1135" s="1095"/>
      <c r="P1135" s="1095"/>
      <c r="Q1135" s="1095"/>
      <c r="R1135" s="1095"/>
      <c r="S1135" s="1095"/>
      <c r="T1135" s="1095"/>
      <c r="U1135" s="1095"/>
      <c r="V1135" s="1095"/>
      <c r="W1135" s="1096"/>
      <c r="AA1135" s="1100"/>
      <c r="AB1135" s="1101"/>
      <c r="AC1135" s="1102"/>
      <c r="AD1135" s="1135"/>
      <c r="AE1135" s="1136"/>
      <c r="AF1135" s="1136"/>
      <c r="AG1135" s="1137"/>
      <c r="AH1135" s="1138"/>
      <c r="AI1135" s="1139"/>
      <c r="AJ1135" s="1140"/>
      <c r="AK1135" s="1132"/>
      <c r="AL1135" s="1133"/>
      <c r="AM1135" s="1133"/>
      <c r="AN1135" s="1133"/>
      <c r="AO1135" s="1133"/>
      <c r="AP1135" s="1134"/>
      <c r="AQ1135" s="642" t="str">
        <f>IF(AK1135="","",VLOOKUP(AK1135,ﾃﾞｰﾀ一覧!$AH$4:$AR$66,2,FALSE))</f>
        <v/>
      </c>
      <c r="AR1135" s="1084"/>
      <c r="AS1135" s="1084"/>
      <c r="AT1135" s="643" t="str">
        <f>IF(AK1135="","",VLOOKUP(AK1135,ﾃﾞｰﾀ一覧!$AH$4:$AR$66,3,FALSE))</f>
        <v/>
      </c>
      <c r="AU1135" s="644" t="str">
        <f>IF(AK1135="","",VLOOKUP(AK1135,ﾃﾞｰﾀ一覧!$AH$4:$AR$66,5,FALSE))</f>
        <v/>
      </c>
      <c r="AV1135" s="1084"/>
      <c r="AW1135" s="1084"/>
      <c r="AX1135" s="643" t="str">
        <f>IF(AK1135="","",VLOOKUP(AK1135,ﾃﾞｰﾀ一覧!$AH$4:$AR$66,6,FALSE))</f>
        <v/>
      </c>
      <c r="AY1135" s="649" t="str">
        <f>IF(AK1135="","",VLOOKUP(AK1135,ﾃﾞｰﾀ一覧!$AH$4:$AR$66,8,FALSE))</f>
        <v/>
      </c>
      <c r="AZ1135" s="1084"/>
      <c r="BA1135" s="1084"/>
      <c r="BB1135" s="388" t="str">
        <f>IF(AK1135="","",VLOOKUP(AK1135,ﾃﾞｰﾀ一覧!$AH$4:$AR$66,9,FALSE))</f>
        <v/>
      </c>
      <c r="BF1135" s="1124"/>
      <c r="BG1135" s="1125"/>
      <c r="BH1135" s="1125"/>
    </row>
    <row r="1136" spans="2:60" ht="16.2" x14ac:dyDescent="0.2">
      <c r="B1136" s="1103"/>
      <c r="C1136" s="1104"/>
      <c r="D1136" s="1303"/>
      <c r="E1136" s="1304"/>
      <c r="F1136" s="1094" t="str">
        <f t="shared" si="95"/>
        <v/>
      </c>
      <c r="G1136" s="1095"/>
      <c r="H1136" s="1095"/>
      <c r="I1136" s="1095"/>
      <c r="J1136" s="1095"/>
      <c r="K1136" s="1095"/>
      <c r="L1136" s="1095"/>
      <c r="M1136" s="1095"/>
      <c r="N1136" s="1095"/>
      <c r="O1136" s="1095"/>
      <c r="P1136" s="1095"/>
      <c r="Q1136" s="1095"/>
      <c r="R1136" s="1095"/>
      <c r="S1136" s="1095"/>
      <c r="T1136" s="1095"/>
      <c r="U1136" s="1095"/>
      <c r="V1136" s="1095"/>
      <c r="W1136" s="1096"/>
      <c r="AA1136" s="1100"/>
      <c r="AB1136" s="1101"/>
      <c r="AC1136" s="1102"/>
      <c r="AD1136" s="1135"/>
      <c r="AE1136" s="1136"/>
      <c r="AF1136" s="1136"/>
      <c r="AG1136" s="1137"/>
      <c r="AH1136" s="1138"/>
      <c r="AI1136" s="1139"/>
      <c r="AJ1136" s="1140"/>
      <c r="AK1136" s="1132"/>
      <c r="AL1136" s="1133"/>
      <c r="AM1136" s="1133"/>
      <c r="AN1136" s="1133"/>
      <c r="AO1136" s="1133"/>
      <c r="AP1136" s="1134"/>
      <c r="AQ1136" s="642" t="str">
        <f>IF(AK1136="","",VLOOKUP(AK1136,ﾃﾞｰﾀ一覧!$AH$4:$AR$66,2,FALSE))</f>
        <v/>
      </c>
      <c r="AR1136" s="1084"/>
      <c r="AS1136" s="1084"/>
      <c r="AT1136" s="643" t="str">
        <f>IF(AK1136="","",VLOOKUP(AK1136,ﾃﾞｰﾀ一覧!$AH$4:$AR$66,3,FALSE))</f>
        <v/>
      </c>
      <c r="AU1136" s="644" t="str">
        <f>IF(AK1136="","",VLOOKUP(AK1136,ﾃﾞｰﾀ一覧!$AH$4:$AR$66,5,FALSE))</f>
        <v/>
      </c>
      <c r="AV1136" s="1084"/>
      <c r="AW1136" s="1084"/>
      <c r="AX1136" s="643" t="str">
        <f>IF(AK1136="","",VLOOKUP(AK1136,ﾃﾞｰﾀ一覧!$AH$4:$AR$66,6,FALSE))</f>
        <v/>
      </c>
      <c r="AY1136" s="649" t="str">
        <f>IF(AK1136="","",VLOOKUP(AK1136,ﾃﾞｰﾀ一覧!$AH$4:$AR$66,8,FALSE))</f>
        <v/>
      </c>
      <c r="AZ1136" s="1084"/>
      <c r="BA1136" s="1084"/>
      <c r="BB1136" s="388" t="str">
        <f>IF(AK1136="","",VLOOKUP(AK1136,ﾃﾞｰﾀ一覧!$AH$4:$AR$66,9,FALSE))</f>
        <v/>
      </c>
      <c r="BF1136" s="1124"/>
      <c r="BG1136" s="1125"/>
      <c r="BH1136" s="1125"/>
    </row>
    <row r="1137" spans="2:60" ht="16.2" x14ac:dyDescent="0.2">
      <c r="B1137" s="1103"/>
      <c r="C1137" s="1104"/>
      <c r="D1137" s="1303"/>
      <c r="E1137" s="1304"/>
      <c r="F1137" s="1094" t="str">
        <f t="shared" si="95"/>
        <v/>
      </c>
      <c r="G1137" s="1095"/>
      <c r="H1137" s="1095"/>
      <c r="I1137" s="1095"/>
      <c r="J1137" s="1095"/>
      <c r="K1137" s="1095"/>
      <c r="L1137" s="1095"/>
      <c r="M1137" s="1095"/>
      <c r="N1137" s="1095"/>
      <c r="O1137" s="1095"/>
      <c r="P1137" s="1095"/>
      <c r="Q1137" s="1095"/>
      <c r="R1137" s="1095"/>
      <c r="S1137" s="1095"/>
      <c r="T1137" s="1095"/>
      <c r="U1137" s="1095"/>
      <c r="V1137" s="1095"/>
      <c r="W1137" s="1096"/>
      <c r="AA1137" s="1100"/>
      <c r="AB1137" s="1101"/>
      <c r="AC1137" s="1102"/>
      <c r="AD1137" s="1135"/>
      <c r="AE1137" s="1136"/>
      <c r="AF1137" s="1136"/>
      <c r="AG1137" s="1137"/>
      <c r="AH1137" s="1138"/>
      <c r="AI1137" s="1139"/>
      <c r="AJ1137" s="1140"/>
      <c r="AK1137" s="1132"/>
      <c r="AL1137" s="1133"/>
      <c r="AM1137" s="1133"/>
      <c r="AN1137" s="1133"/>
      <c r="AO1137" s="1133"/>
      <c r="AP1137" s="1134"/>
      <c r="AQ1137" s="642" t="str">
        <f>IF(AK1137="","",VLOOKUP(AK1137,ﾃﾞｰﾀ一覧!$AH$4:$AR$66,2,FALSE))</f>
        <v/>
      </c>
      <c r="AR1137" s="1084"/>
      <c r="AS1137" s="1084"/>
      <c r="AT1137" s="643" t="str">
        <f>IF(AK1137="","",VLOOKUP(AK1137,ﾃﾞｰﾀ一覧!$AH$4:$AR$66,3,FALSE))</f>
        <v/>
      </c>
      <c r="AU1137" s="644" t="str">
        <f>IF(AK1137="","",VLOOKUP(AK1137,ﾃﾞｰﾀ一覧!$AH$4:$AR$66,5,FALSE))</f>
        <v/>
      </c>
      <c r="AV1137" s="1084"/>
      <c r="AW1137" s="1084"/>
      <c r="AX1137" s="643" t="str">
        <f>IF(AK1137="","",VLOOKUP(AK1137,ﾃﾞｰﾀ一覧!$AH$4:$AR$66,6,FALSE))</f>
        <v/>
      </c>
      <c r="AY1137" s="649" t="str">
        <f>IF(AK1137="","",VLOOKUP(AK1137,ﾃﾞｰﾀ一覧!$AH$4:$AR$66,8,FALSE))</f>
        <v/>
      </c>
      <c r="AZ1137" s="1084"/>
      <c r="BA1137" s="1084"/>
      <c r="BB1137" s="388" t="str">
        <f>IF(AK1137="","",VLOOKUP(AK1137,ﾃﾞｰﾀ一覧!$AH$4:$AR$66,9,FALSE))</f>
        <v/>
      </c>
      <c r="BF1137" s="1124"/>
      <c r="BG1137" s="1125"/>
      <c r="BH1137" s="1125"/>
    </row>
    <row r="1138" spans="2:60" ht="16.2" x14ac:dyDescent="0.2">
      <c r="B1138" s="1103"/>
      <c r="C1138" s="1104"/>
      <c r="D1138" s="1303"/>
      <c r="E1138" s="1304"/>
      <c r="F1138" s="1094" t="str">
        <f t="shared" si="95"/>
        <v/>
      </c>
      <c r="G1138" s="1095"/>
      <c r="H1138" s="1095"/>
      <c r="I1138" s="1095"/>
      <c r="J1138" s="1095"/>
      <c r="K1138" s="1095"/>
      <c r="L1138" s="1095"/>
      <c r="M1138" s="1095"/>
      <c r="N1138" s="1095"/>
      <c r="O1138" s="1095"/>
      <c r="P1138" s="1095"/>
      <c r="Q1138" s="1095"/>
      <c r="R1138" s="1095"/>
      <c r="S1138" s="1095"/>
      <c r="T1138" s="1095"/>
      <c r="U1138" s="1095"/>
      <c r="V1138" s="1095"/>
      <c r="W1138" s="1096"/>
      <c r="AA1138" s="1100"/>
      <c r="AB1138" s="1101"/>
      <c r="AC1138" s="1102"/>
      <c r="AD1138" s="1135"/>
      <c r="AE1138" s="1136"/>
      <c r="AF1138" s="1136"/>
      <c r="AG1138" s="1137"/>
      <c r="AH1138" s="1138"/>
      <c r="AI1138" s="1139"/>
      <c r="AJ1138" s="1140"/>
      <c r="AK1138" s="1132"/>
      <c r="AL1138" s="1133"/>
      <c r="AM1138" s="1133"/>
      <c r="AN1138" s="1133"/>
      <c r="AO1138" s="1133"/>
      <c r="AP1138" s="1134"/>
      <c r="AQ1138" s="642" t="str">
        <f>IF(AK1138="","",VLOOKUP(AK1138,ﾃﾞｰﾀ一覧!$AH$4:$AR$66,2,FALSE))</f>
        <v/>
      </c>
      <c r="AR1138" s="1084"/>
      <c r="AS1138" s="1084"/>
      <c r="AT1138" s="643" t="str">
        <f>IF(AK1138="","",VLOOKUP(AK1138,ﾃﾞｰﾀ一覧!$AH$4:$AR$66,3,FALSE))</f>
        <v/>
      </c>
      <c r="AU1138" s="644" t="str">
        <f>IF(AK1138="","",VLOOKUP(AK1138,ﾃﾞｰﾀ一覧!$AH$4:$AR$66,5,FALSE))</f>
        <v/>
      </c>
      <c r="AV1138" s="1084"/>
      <c r="AW1138" s="1084"/>
      <c r="AX1138" s="643" t="str">
        <f>IF(AK1138="","",VLOOKUP(AK1138,ﾃﾞｰﾀ一覧!$AH$4:$AR$66,6,FALSE))</f>
        <v/>
      </c>
      <c r="AY1138" s="649" t="str">
        <f>IF(AK1138="","",VLOOKUP(AK1138,ﾃﾞｰﾀ一覧!$AH$4:$AR$66,8,FALSE))</f>
        <v/>
      </c>
      <c r="AZ1138" s="1084"/>
      <c r="BA1138" s="1084"/>
      <c r="BB1138" s="388" t="str">
        <f>IF(AK1138="","",VLOOKUP(AK1138,ﾃﾞｰﾀ一覧!$AH$4:$AR$66,9,FALSE))</f>
        <v/>
      </c>
      <c r="BF1138" s="1124"/>
      <c r="BG1138" s="1125"/>
      <c r="BH1138" s="1125"/>
    </row>
    <row r="1139" spans="2:60" ht="16.2" x14ac:dyDescent="0.2">
      <c r="B1139" s="1103"/>
      <c r="C1139" s="1104"/>
      <c r="D1139" s="1303"/>
      <c r="E1139" s="1304"/>
      <c r="F1139" s="1094" t="str">
        <f t="shared" si="95"/>
        <v/>
      </c>
      <c r="G1139" s="1095"/>
      <c r="H1139" s="1095"/>
      <c r="I1139" s="1095"/>
      <c r="J1139" s="1095"/>
      <c r="K1139" s="1095"/>
      <c r="L1139" s="1095"/>
      <c r="M1139" s="1095"/>
      <c r="N1139" s="1095"/>
      <c r="O1139" s="1095"/>
      <c r="P1139" s="1095"/>
      <c r="Q1139" s="1095"/>
      <c r="R1139" s="1095"/>
      <c r="S1139" s="1095"/>
      <c r="T1139" s="1095"/>
      <c r="U1139" s="1095"/>
      <c r="V1139" s="1095"/>
      <c r="W1139" s="1096"/>
      <c r="AA1139" s="1100"/>
      <c r="AB1139" s="1101"/>
      <c r="AC1139" s="1102"/>
      <c r="AD1139" s="1135"/>
      <c r="AE1139" s="1136"/>
      <c r="AF1139" s="1136"/>
      <c r="AG1139" s="1137"/>
      <c r="AH1139" s="1138"/>
      <c r="AI1139" s="1139"/>
      <c r="AJ1139" s="1140"/>
      <c r="AK1139" s="1132"/>
      <c r="AL1139" s="1133"/>
      <c r="AM1139" s="1133"/>
      <c r="AN1139" s="1133"/>
      <c r="AO1139" s="1133"/>
      <c r="AP1139" s="1134"/>
      <c r="AQ1139" s="642" t="str">
        <f>IF(AK1139="","",VLOOKUP(AK1139,ﾃﾞｰﾀ一覧!$AH$4:$AR$66,2,FALSE))</f>
        <v/>
      </c>
      <c r="AR1139" s="1084"/>
      <c r="AS1139" s="1084"/>
      <c r="AT1139" s="643" t="str">
        <f>IF(AK1139="","",VLOOKUP(AK1139,ﾃﾞｰﾀ一覧!$AH$4:$AR$66,3,FALSE))</f>
        <v/>
      </c>
      <c r="AU1139" s="644" t="str">
        <f>IF(AK1139="","",VLOOKUP(AK1139,ﾃﾞｰﾀ一覧!$AH$4:$AR$66,5,FALSE))</f>
        <v/>
      </c>
      <c r="AV1139" s="1084"/>
      <c r="AW1139" s="1084"/>
      <c r="AX1139" s="643" t="str">
        <f>IF(AK1139="","",VLOOKUP(AK1139,ﾃﾞｰﾀ一覧!$AH$4:$AR$66,6,FALSE))</f>
        <v/>
      </c>
      <c r="AY1139" s="649" t="str">
        <f>IF(AK1139="","",VLOOKUP(AK1139,ﾃﾞｰﾀ一覧!$AH$4:$AR$66,8,FALSE))</f>
        <v/>
      </c>
      <c r="AZ1139" s="1084"/>
      <c r="BA1139" s="1084"/>
      <c r="BB1139" s="388" t="str">
        <f>IF(AK1139="","",VLOOKUP(AK1139,ﾃﾞｰﾀ一覧!$AH$4:$AR$66,9,FALSE))</f>
        <v/>
      </c>
      <c r="BF1139" s="1124"/>
      <c r="BG1139" s="1125"/>
      <c r="BH1139" s="1125"/>
    </row>
    <row r="1140" spans="2:60" ht="16.2" x14ac:dyDescent="0.2">
      <c r="B1140" s="1103"/>
      <c r="C1140" s="1104"/>
      <c r="D1140" s="1303"/>
      <c r="E1140" s="1304"/>
      <c r="F1140" s="1094" t="str">
        <f t="shared" si="95"/>
        <v/>
      </c>
      <c r="G1140" s="1095"/>
      <c r="H1140" s="1095"/>
      <c r="I1140" s="1095"/>
      <c r="J1140" s="1095"/>
      <c r="K1140" s="1095"/>
      <c r="L1140" s="1095"/>
      <c r="M1140" s="1095"/>
      <c r="N1140" s="1095"/>
      <c r="O1140" s="1095"/>
      <c r="P1140" s="1095"/>
      <c r="Q1140" s="1095"/>
      <c r="R1140" s="1095"/>
      <c r="S1140" s="1095"/>
      <c r="T1140" s="1095"/>
      <c r="U1140" s="1095"/>
      <c r="V1140" s="1095"/>
      <c r="W1140" s="1096"/>
      <c r="AA1140" s="1100"/>
      <c r="AB1140" s="1101"/>
      <c r="AC1140" s="1102"/>
      <c r="AD1140" s="1135"/>
      <c r="AE1140" s="1136"/>
      <c r="AF1140" s="1136"/>
      <c r="AG1140" s="1137"/>
      <c r="AH1140" s="1138"/>
      <c r="AI1140" s="1139"/>
      <c r="AJ1140" s="1140"/>
      <c r="AK1140" s="1132"/>
      <c r="AL1140" s="1133"/>
      <c r="AM1140" s="1133"/>
      <c r="AN1140" s="1133"/>
      <c r="AO1140" s="1133"/>
      <c r="AP1140" s="1134"/>
      <c r="AQ1140" s="642" t="str">
        <f>IF(AK1140="","",VLOOKUP(AK1140,ﾃﾞｰﾀ一覧!$AH$4:$AR$66,2,FALSE))</f>
        <v/>
      </c>
      <c r="AR1140" s="1084"/>
      <c r="AS1140" s="1084"/>
      <c r="AT1140" s="643" t="str">
        <f>IF(AK1140="","",VLOOKUP(AK1140,ﾃﾞｰﾀ一覧!$AH$4:$AR$66,3,FALSE))</f>
        <v/>
      </c>
      <c r="AU1140" s="644" t="str">
        <f>IF(AK1140="","",VLOOKUP(AK1140,ﾃﾞｰﾀ一覧!$AH$4:$AR$66,5,FALSE))</f>
        <v/>
      </c>
      <c r="AV1140" s="1084"/>
      <c r="AW1140" s="1084"/>
      <c r="AX1140" s="643" t="str">
        <f>IF(AK1140="","",VLOOKUP(AK1140,ﾃﾞｰﾀ一覧!$AH$4:$AR$66,6,FALSE))</f>
        <v/>
      </c>
      <c r="AY1140" s="649" t="str">
        <f>IF(AK1140="","",VLOOKUP(AK1140,ﾃﾞｰﾀ一覧!$AH$4:$AR$66,8,FALSE))</f>
        <v/>
      </c>
      <c r="AZ1140" s="1084"/>
      <c r="BA1140" s="1084"/>
      <c r="BB1140" s="388" t="str">
        <f>IF(AK1140="","",VLOOKUP(AK1140,ﾃﾞｰﾀ一覧!$AH$4:$AR$66,9,FALSE))</f>
        <v/>
      </c>
      <c r="BF1140" s="1124"/>
      <c r="BG1140" s="1125"/>
      <c r="BH1140" s="1125"/>
    </row>
    <row r="1141" spans="2:60" ht="16.2" x14ac:dyDescent="0.2">
      <c r="B1141" s="1103"/>
      <c r="C1141" s="1104"/>
      <c r="D1141" s="1303"/>
      <c r="E1141" s="1304"/>
      <c r="F1141" s="1094" t="str">
        <f t="shared" si="95"/>
        <v/>
      </c>
      <c r="G1141" s="1095"/>
      <c r="H1141" s="1095"/>
      <c r="I1141" s="1095"/>
      <c r="J1141" s="1095"/>
      <c r="K1141" s="1095"/>
      <c r="L1141" s="1095"/>
      <c r="M1141" s="1095"/>
      <c r="N1141" s="1095"/>
      <c r="O1141" s="1095"/>
      <c r="P1141" s="1095"/>
      <c r="Q1141" s="1095"/>
      <c r="R1141" s="1095"/>
      <c r="S1141" s="1095"/>
      <c r="T1141" s="1095"/>
      <c r="U1141" s="1095"/>
      <c r="V1141" s="1095"/>
      <c r="W1141" s="1096"/>
      <c r="AA1141" s="1100"/>
      <c r="AB1141" s="1101"/>
      <c r="AC1141" s="1102"/>
      <c r="AD1141" s="1135"/>
      <c r="AE1141" s="1136"/>
      <c r="AF1141" s="1136"/>
      <c r="AG1141" s="1137"/>
      <c r="AH1141" s="1138"/>
      <c r="AI1141" s="1139"/>
      <c r="AJ1141" s="1140"/>
      <c r="AK1141" s="1132"/>
      <c r="AL1141" s="1133"/>
      <c r="AM1141" s="1133"/>
      <c r="AN1141" s="1133"/>
      <c r="AO1141" s="1133"/>
      <c r="AP1141" s="1134"/>
      <c r="AQ1141" s="642" t="str">
        <f>IF(AK1141="","",VLOOKUP(AK1141,ﾃﾞｰﾀ一覧!$AH$4:$AR$66,2,FALSE))</f>
        <v/>
      </c>
      <c r="AR1141" s="1084"/>
      <c r="AS1141" s="1084"/>
      <c r="AT1141" s="643" t="str">
        <f>IF(AK1141="","",VLOOKUP(AK1141,ﾃﾞｰﾀ一覧!$AH$4:$AR$66,3,FALSE))</f>
        <v/>
      </c>
      <c r="AU1141" s="644" t="str">
        <f>IF(AK1141="","",VLOOKUP(AK1141,ﾃﾞｰﾀ一覧!$AH$4:$AR$66,5,FALSE))</f>
        <v/>
      </c>
      <c r="AV1141" s="1084"/>
      <c r="AW1141" s="1084"/>
      <c r="AX1141" s="643" t="str">
        <f>IF(AK1141="","",VLOOKUP(AK1141,ﾃﾞｰﾀ一覧!$AH$4:$AR$66,6,FALSE))</f>
        <v/>
      </c>
      <c r="AY1141" s="649" t="str">
        <f>IF(AK1141="","",VLOOKUP(AK1141,ﾃﾞｰﾀ一覧!$AH$4:$AR$66,8,FALSE))</f>
        <v/>
      </c>
      <c r="AZ1141" s="1084"/>
      <c r="BA1141" s="1084"/>
      <c r="BB1141" s="388" t="str">
        <f>IF(AK1141="","",VLOOKUP(AK1141,ﾃﾞｰﾀ一覧!$AH$4:$AR$66,9,FALSE))</f>
        <v/>
      </c>
      <c r="BF1141" s="1124"/>
      <c r="BG1141" s="1125"/>
      <c r="BH1141" s="1125"/>
    </row>
    <row r="1142" spans="2:60" ht="16.2" x14ac:dyDescent="0.2">
      <c r="B1142" s="1103"/>
      <c r="C1142" s="1104"/>
      <c r="D1142" s="1303"/>
      <c r="E1142" s="1304"/>
      <c r="F1142" s="1094" t="str">
        <f t="shared" si="95"/>
        <v/>
      </c>
      <c r="G1142" s="1095"/>
      <c r="H1142" s="1095"/>
      <c r="I1142" s="1095"/>
      <c r="J1142" s="1095"/>
      <c r="K1142" s="1095"/>
      <c r="L1142" s="1095"/>
      <c r="M1142" s="1095"/>
      <c r="N1142" s="1095"/>
      <c r="O1142" s="1095"/>
      <c r="P1142" s="1095"/>
      <c r="Q1142" s="1095"/>
      <c r="R1142" s="1095"/>
      <c r="S1142" s="1095"/>
      <c r="T1142" s="1095"/>
      <c r="U1142" s="1095"/>
      <c r="V1142" s="1095"/>
      <c r="W1142" s="1096"/>
      <c r="AA1142" s="1100"/>
      <c r="AB1142" s="1101"/>
      <c r="AC1142" s="1102"/>
      <c r="AD1142" s="1135"/>
      <c r="AE1142" s="1136"/>
      <c r="AF1142" s="1136"/>
      <c r="AG1142" s="1137"/>
      <c r="AH1142" s="1138"/>
      <c r="AI1142" s="1139"/>
      <c r="AJ1142" s="1140"/>
      <c r="AK1142" s="1132"/>
      <c r="AL1142" s="1133"/>
      <c r="AM1142" s="1133"/>
      <c r="AN1142" s="1133"/>
      <c r="AO1142" s="1133"/>
      <c r="AP1142" s="1134"/>
      <c r="AQ1142" s="642" t="str">
        <f>IF(AK1142="","",VLOOKUP(AK1142,ﾃﾞｰﾀ一覧!$AH$4:$AR$66,2,FALSE))</f>
        <v/>
      </c>
      <c r="AR1142" s="1084"/>
      <c r="AS1142" s="1084"/>
      <c r="AT1142" s="643" t="str">
        <f>IF(AK1142="","",VLOOKUP(AK1142,ﾃﾞｰﾀ一覧!$AH$4:$AR$66,3,FALSE))</f>
        <v/>
      </c>
      <c r="AU1142" s="644" t="str">
        <f>IF(AK1142="","",VLOOKUP(AK1142,ﾃﾞｰﾀ一覧!$AH$4:$AR$66,5,FALSE))</f>
        <v/>
      </c>
      <c r="AV1142" s="1084"/>
      <c r="AW1142" s="1084"/>
      <c r="AX1142" s="643" t="str">
        <f>IF(AK1142="","",VLOOKUP(AK1142,ﾃﾞｰﾀ一覧!$AH$4:$AR$66,6,FALSE))</f>
        <v/>
      </c>
      <c r="AY1142" s="649" t="str">
        <f>IF(AK1142="","",VLOOKUP(AK1142,ﾃﾞｰﾀ一覧!$AH$4:$AR$66,8,FALSE))</f>
        <v/>
      </c>
      <c r="AZ1142" s="1084"/>
      <c r="BA1142" s="1084"/>
      <c r="BB1142" s="388" t="str">
        <f>IF(AK1142="","",VLOOKUP(AK1142,ﾃﾞｰﾀ一覧!$AH$4:$AR$66,9,FALSE))</f>
        <v/>
      </c>
      <c r="BF1142" s="1124"/>
      <c r="BG1142" s="1125"/>
      <c r="BH1142" s="1125"/>
    </row>
    <row r="1143" spans="2:60" ht="16.2" x14ac:dyDescent="0.2">
      <c r="B1143" s="1103"/>
      <c r="C1143" s="1104"/>
      <c r="D1143" s="1303"/>
      <c r="E1143" s="1304"/>
      <c r="F1143" s="1094" t="str">
        <f t="shared" si="95"/>
        <v/>
      </c>
      <c r="G1143" s="1095"/>
      <c r="H1143" s="1095"/>
      <c r="I1143" s="1095"/>
      <c r="J1143" s="1095"/>
      <c r="K1143" s="1095"/>
      <c r="L1143" s="1095"/>
      <c r="M1143" s="1095"/>
      <c r="N1143" s="1095"/>
      <c r="O1143" s="1095"/>
      <c r="P1143" s="1095"/>
      <c r="Q1143" s="1095"/>
      <c r="R1143" s="1095"/>
      <c r="S1143" s="1095"/>
      <c r="T1143" s="1095"/>
      <c r="U1143" s="1095"/>
      <c r="V1143" s="1095"/>
      <c r="W1143" s="1096"/>
      <c r="AA1143" s="1100"/>
      <c r="AB1143" s="1101"/>
      <c r="AC1143" s="1102"/>
      <c r="AD1143" s="1135"/>
      <c r="AE1143" s="1136"/>
      <c r="AF1143" s="1136"/>
      <c r="AG1143" s="1137"/>
      <c r="AH1143" s="1138"/>
      <c r="AI1143" s="1139"/>
      <c r="AJ1143" s="1140"/>
      <c r="AK1143" s="1132"/>
      <c r="AL1143" s="1133"/>
      <c r="AM1143" s="1133"/>
      <c r="AN1143" s="1133"/>
      <c r="AO1143" s="1133"/>
      <c r="AP1143" s="1134"/>
      <c r="AQ1143" s="642" t="str">
        <f>IF(AK1143="","",VLOOKUP(AK1143,ﾃﾞｰﾀ一覧!$AH$4:$AR$66,2,FALSE))</f>
        <v/>
      </c>
      <c r="AR1143" s="1084"/>
      <c r="AS1143" s="1084"/>
      <c r="AT1143" s="643" t="str">
        <f>IF(AK1143="","",VLOOKUP(AK1143,ﾃﾞｰﾀ一覧!$AH$4:$AR$66,3,FALSE))</f>
        <v/>
      </c>
      <c r="AU1143" s="644" t="str">
        <f>IF(AK1143="","",VLOOKUP(AK1143,ﾃﾞｰﾀ一覧!$AH$4:$AR$66,5,FALSE))</f>
        <v/>
      </c>
      <c r="AV1143" s="1084"/>
      <c r="AW1143" s="1084"/>
      <c r="AX1143" s="643" t="str">
        <f>IF(AK1143="","",VLOOKUP(AK1143,ﾃﾞｰﾀ一覧!$AH$4:$AR$66,6,FALSE))</f>
        <v/>
      </c>
      <c r="AY1143" s="649" t="str">
        <f>IF(AK1143="","",VLOOKUP(AK1143,ﾃﾞｰﾀ一覧!$AH$4:$AR$66,8,FALSE))</f>
        <v/>
      </c>
      <c r="AZ1143" s="1084"/>
      <c r="BA1143" s="1084"/>
      <c r="BB1143" s="388" t="str">
        <f>IF(AK1143="","",VLOOKUP(AK1143,ﾃﾞｰﾀ一覧!$AH$4:$AR$66,9,FALSE))</f>
        <v/>
      </c>
      <c r="BF1143" s="1124"/>
      <c r="BG1143" s="1125"/>
      <c r="BH1143" s="1125"/>
    </row>
    <row r="1144" spans="2:60" ht="16.2" x14ac:dyDescent="0.2">
      <c r="B1144" s="1103"/>
      <c r="C1144" s="1104"/>
      <c r="D1144" s="1303"/>
      <c r="E1144" s="1304"/>
      <c r="F1144" s="1094" t="str">
        <f t="shared" si="95"/>
        <v/>
      </c>
      <c r="G1144" s="1095"/>
      <c r="H1144" s="1095"/>
      <c r="I1144" s="1095"/>
      <c r="J1144" s="1095"/>
      <c r="K1144" s="1095"/>
      <c r="L1144" s="1095"/>
      <c r="M1144" s="1095"/>
      <c r="N1144" s="1095"/>
      <c r="O1144" s="1095"/>
      <c r="P1144" s="1095"/>
      <c r="Q1144" s="1095"/>
      <c r="R1144" s="1095"/>
      <c r="S1144" s="1095"/>
      <c r="T1144" s="1095"/>
      <c r="U1144" s="1095"/>
      <c r="V1144" s="1095"/>
      <c r="W1144" s="1096"/>
      <c r="AA1144" s="1100"/>
      <c r="AB1144" s="1101"/>
      <c r="AC1144" s="1102"/>
      <c r="AD1144" s="1135"/>
      <c r="AE1144" s="1136"/>
      <c r="AF1144" s="1136"/>
      <c r="AG1144" s="1137"/>
      <c r="AH1144" s="1138"/>
      <c r="AI1144" s="1139"/>
      <c r="AJ1144" s="1140"/>
      <c r="AK1144" s="1132"/>
      <c r="AL1144" s="1133"/>
      <c r="AM1144" s="1133"/>
      <c r="AN1144" s="1133"/>
      <c r="AO1144" s="1133"/>
      <c r="AP1144" s="1134"/>
      <c r="AQ1144" s="642" t="str">
        <f>IF(AK1144="","",VLOOKUP(AK1144,ﾃﾞｰﾀ一覧!$AH$4:$AR$66,2,FALSE))</f>
        <v/>
      </c>
      <c r="AR1144" s="1084"/>
      <c r="AS1144" s="1084"/>
      <c r="AT1144" s="643" t="str">
        <f>IF(AK1144="","",VLOOKUP(AK1144,ﾃﾞｰﾀ一覧!$AH$4:$AR$66,3,FALSE))</f>
        <v/>
      </c>
      <c r="AU1144" s="644" t="str">
        <f>IF(AK1144="","",VLOOKUP(AK1144,ﾃﾞｰﾀ一覧!$AH$4:$AR$66,5,FALSE))</f>
        <v/>
      </c>
      <c r="AV1144" s="1084"/>
      <c r="AW1144" s="1084"/>
      <c r="AX1144" s="643" t="str">
        <f>IF(AK1144="","",VLOOKUP(AK1144,ﾃﾞｰﾀ一覧!$AH$4:$AR$66,6,FALSE))</f>
        <v/>
      </c>
      <c r="AY1144" s="649" t="str">
        <f>IF(AK1144="","",VLOOKUP(AK1144,ﾃﾞｰﾀ一覧!$AH$4:$AR$66,8,FALSE))</f>
        <v/>
      </c>
      <c r="AZ1144" s="1084"/>
      <c r="BA1144" s="1084"/>
      <c r="BB1144" s="388" t="str">
        <f>IF(AK1144="","",VLOOKUP(AK1144,ﾃﾞｰﾀ一覧!$AH$4:$AR$66,9,FALSE))</f>
        <v/>
      </c>
      <c r="BF1144" s="1124"/>
      <c r="BG1144" s="1125"/>
      <c r="BH1144" s="1125"/>
    </row>
    <row r="1145" spans="2:60" ht="16.2" x14ac:dyDescent="0.2">
      <c r="B1145" s="1103"/>
      <c r="C1145" s="1104"/>
      <c r="D1145" s="1303"/>
      <c r="E1145" s="1304"/>
      <c r="F1145" s="1094" t="str">
        <f t="shared" si="95"/>
        <v/>
      </c>
      <c r="G1145" s="1095"/>
      <c r="H1145" s="1095"/>
      <c r="I1145" s="1095"/>
      <c r="J1145" s="1095"/>
      <c r="K1145" s="1095"/>
      <c r="L1145" s="1095"/>
      <c r="M1145" s="1095"/>
      <c r="N1145" s="1095"/>
      <c r="O1145" s="1095"/>
      <c r="P1145" s="1095"/>
      <c r="Q1145" s="1095"/>
      <c r="R1145" s="1095"/>
      <c r="S1145" s="1095"/>
      <c r="T1145" s="1095"/>
      <c r="U1145" s="1095"/>
      <c r="V1145" s="1095"/>
      <c r="W1145" s="1096"/>
      <c r="AA1145" s="1100"/>
      <c r="AB1145" s="1101"/>
      <c r="AC1145" s="1102"/>
      <c r="AD1145" s="1135"/>
      <c r="AE1145" s="1136"/>
      <c r="AF1145" s="1136"/>
      <c r="AG1145" s="1137"/>
      <c r="AH1145" s="1138"/>
      <c r="AI1145" s="1139"/>
      <c r="AJ1145" s="1140"/>
      <c r="AK1145" s="1132"/>
      <c r="AL1145" s="1133"/>
      <c r="AM1145" s="1133"/>
      <c r="AN1145" s="1133"/>
      <c r="AO1145" s="1133"/>
      <c r="AP1145" s="1134"/>
      <c r="AQ1145" s="642" t="str">
        <f>IF(AK1145="","",VLOOKUP(AK1145,ﾃﾞｰﾀ一覧!$AH$4:$AR$66,2,FALSE))</f>
        <v/>
      </c>
      <c r="AR1145" s="1084"/>
      <c r="AS1145" s="1084"/>
      <c r="AT1145" s="643" t="str">
        <f>IF(AK1145="","",VLOOKUP(AK1145,ﾃﾞｰﾀ一覧!$AH$4:$AR$66,3,FALSE))</f>
        <v/>
      </c>
      <c r="AU1145" s="644" t="str">
        <f>IF(AK1145="","",VLOOKUP(AK1145,ﾃﾞｰﾀ一覧!$AH$4:$AR$66,5,FALSE))</f>
        <v/>
      </c>
      <c r="AV1145" s="1084"/>
      <c r="AW1145" s="1084"/>
      <c r="AX1145" s="643" t="str">
        <f>IF(AK1145="","",VLOOKUP(AK1145,ﾃﾞｰﾀ一覧!$AH$4:$AR$66,6,FALSE))</f>
        <v/>
      </c>
      <c r="AY1145" s="649" t="str">
        <f>IF(AK1145="","",VLOOKUP(AK1145,ﾃﾞｰﾀ一覧!$AH$4:$AR$66,8,FALSE))</f>
        <v/>
      </c>
      <c r="AZ1145" s="1084"/>
      <c r="BA1145" s="1084"/>
      <c r="BB1145" s="388" t="str">
        <f>IF(AK1145="","",VLOOKUP(AK1145,ﾃﾞｰﾀ一覧!$AH$4:$AR$66,9,FALSE))</f>
        <v/>
      </c>
      <c r="BF1145" s="1124"/>
      <c r="BG1145" s="1125"/>
      <c r="BH1145" s="1125"/>
    </row>
    <row r="1146" spans="2:60" ht="16.2" x14ac:dyDescent="0.2">
      <c r="B1146" s="1103"/>
      <c r="C1146" s="1104"/>
      <c r="D1146" s="1303"/>
      <c r="E1146" s="1304"/>
      <c r="F1146" s="1094" t="str">
        <f t="shared" si="95"/>
        <v/>
      </c>
      <c r="G1146" s="1095"/>
      <c r="H1146" s="1095"/>
      <c r="I1146" s="1095"/>
      <c r="J1146" s="1095"/>
      <c r="K1146" s="1095"/>
      <c r="L1146" s="1095"/>
      <c r="M1146" s="1095"/>
      <c r="N1146" s="1095"/>
      <c r="O1146" s="1095"/>
      <c r="P1146" s="1095"/>
      <c r="Q1146" s="1095"/>
      <c r="R1146" s="1095"/>
      <c r="S1146" s="1095"/>
      <c r="T1146" s="1095"/>
      <c r="U1146" s="1095"/>
      <c r="V1146" s="1095"/>
      <c r="W1146" s="1096"/>
      <c r="AA1146" s="1100"/>
      <c r="AB1146" s="1101"/>
      <c r="AC1146" s="1102"/>
      <c r="AD1146" s="1135"/>
      <c r="AE1146" s="1136"/>
      <c r="AF1146" s="1136"/>
      <c r="AG1146" s="1137"/>
      <c r="AH1146" s="1138"/>
      <c r="AI1146" s="1139"/>
      <c r="AJ1146" s="1140"/>
      <c r="AK1146" s="1132"/>
      <c r="AL1146" s="1133"/>
      <c r="AM1146" s="1133"/>
      <c r="AN1146" s="1133"/>
      <c r="AO1146" s="1133"/>
      <c r="AP1146" s="1134"/>
      <c r="AQ1146" s="642" t="str">
        <f>IF(AK1146="","",VLOOKUP(AK1146,ﾃﾞｰﾀ一覧!$AH$4:$AR$66,2,FALSE))</f>
        <v/>
      </c>
      <c r="AR1146" s="1084"/>
      <c r="AS1146" s="1084"/>
      <c r="AT1146" s="643" t="str">
        <f>IF(AK1146="","",VLOOKUP(AK1146,ﾃﾞｰﾀ一覧!$AH$4:$AR$66,3,FALSE))</f>
        <v/>
      </c>
      <c r="AU1146" s="644" t="str">
        <f>IF(AK1146="","",VLOOKUP(AK1146,ﾃﾞｰﾀ一覧!$AH$4:$AR$66,5,FALSE))</f>
        <v/>
      </c>
      <c r="AV1146" s="1084"/>
      <c r="AW1146" s="1084"/>
      <c r="AX1146" s="643" t="str">
        <f>IF(AK1146="","",VLOOKUP(AK1146,ﾃﾞｰﾀ一覧!$AH$4:$AR$66,6,FALSE))</f>
        <v/>
      </c>
      <c r="AY1146" s="649" t="str">
        <f>IF(AK1146="","",VLOOKUP(AK1146,ﾃﾞｰﾀ一覧!$AH$4:$AR$66,8,FALSE))</f>
        <v/>
      </c>
      <c r="AZ1146" s="1084"/>
      <c r="BA1146" s="1084"/>
      <c r="BB1146" s="388" t="str">
        <f>IF(AK1146="","",VLOOKUP(AK1146,ﾃﾞｰﾀ一覧!$AH$4:$AR$66,9,FALSE))</f>
        <v/>
      </c>
      <c r="BF1146" s="1124"/>
      <c r="BG1146" s="1125"/>
      <c r="BH1146" s="1125"/>
    </row>
    <row r="1147" spans="2:60" ht="16.2" x14ac:dyDescent="0.2">
      <c r="B1147" s="1103"/>
      <c r="C1147" s="1104"/>
      <c r="D1147" s="1303"/>
      <c r="E1147" s="1304"/>
      <c r="F1147" s="1094" t="str">
        <f t="shared" si="95"/>
        <v/>
      </c>
      <c r="G1147" s="1095"/>
      <c r="H1147" s="1095"/>
      <c r="I1147" s="1095"/>
      <c r="J1147" s="1095"/>
      <c r="K1147" s="1095"/>
      <c r="L1147" s="1095"/>
      <c r="M1147" s="1095"/>
      <c r="N1147" s="1095"/>
      <c r="O1147" s="1095"/>
      <c r="P1147" s="1095"/>
      <c r="Q1147" s="1095"/>
      <c r="R1147" s="1095"/>
      <c r="S1147" s="1095"/>
      <c r="T1147" s="1095"/>
      <c r="U1147" s="1095"/>
      <c r="V1147" s="1095"/>
      <c r="W1147" s="1096"/>
      <c r="AA1147" s="1100"/>
      <c r="AB1147" s="1101"/>
      <c r="AC1147" s="1102"/>
      <c r="AD1147" s="1135"/>
      <c r="AE1147" s="1136"/>
      <c r="AF1147" s="1136"/>
      <c r="AG1147" s="1137"/>
      <c r="AH1147" s="1138"/>
      <c r="AI1147" s="1139"/>
      <c r="AJ1147" s="1140"/>
      <c r="AK1147" s="1132"/>
      <c r="AL1147" s="1133"/>
      <c r="AM1147" s="1133"/>
      <c r="AN1147" s="1133"/>
      <c r="AO1147" s="1133"/>
      <c r="AP1147" s="1134"/>
      <c r="AQ1147" s="642" t="str">
        <f>IF(AK1147="","",VLOOKUP(AK1147,ﾃﾞｰﾀ一覧!$AH$4:$AR$66,2,FALSE))</f>
        <v/>
      </c>
      <c r="AR1147" s="1084"/>
      <c r="AS1147" s="1084"/>
      <c r="AT1147" s="643" t="str">
        <f>IF(AK1147="","",VLOOKUP(AK1147,ﾃﾞｰﾀ一覧!$AH$4:$AR$66,3,FALSE))</f>
        <v/>
      </c>
      <c r="AU1147" s="644" t="str">
        <f>IF(AK1147="","",VLOOKUP(AK1147,ﾃﾞｰﾀ一覧!$AH$4:$AR$66,5,FALSE))</f>
        <v/>
      </c>
      <c r="AV1147" s="1084"/>
      <c r="AW1147" s="1084"/>
      <c r="AX1147" s="643" t="str">
        <f>IF(AK1147="","",VLOOKUP(AK1147,ﾃﾞｰﾀ一覧!$AH$4:$AR$66,6,FALSE))</f>
        <v/>
      </c>
      <c r="AY1147" s="649" t="str">
        <f>IF(AK1147="","",VLOOKUP(AK1147,ﾃﾞｰﾀ一覧!$AH$4:$AR$66,8,FALSE))</f>
        <v/>
      </c>
      <c r="AZ1147" s="1084"/>
      <c r="BA1147" s="1084"/>
      <c r="BB1147" s="388" t="str">
        <f>IF(AK1147="","",VLOOKUP(AK1147,ﾃﾞｰﾀ一覧!$AH$4:$AR$66,9,FALSE))</f>
        <v/>
      </c>
      <c r="BF1147" s="1124"/>
      <c r="BG1147" s="1125"/>
      <c r="BH1147" s="1125"/>
    </row>
    <row r="1148" spans="2:60" ht="16.2" x14ac:dyDescent="0.2">
      <c r="B1148" s="1103"/>
      <c r="C1148" s="1104"/>
      <c r="D1148" s="1303"/>
      <c r="E1148" s="1304"/>
      <c r="F1148" s="1094" t="str">
        <f t="shared" si="95"/>
        <v/>
      </c>
      <c r="G1148" s="1095"/>
      <c r="H1148" s="1095"/>
      <c r="I1148" s="1095"/>
      <c r="J1148" s="1095"/>
      <c r="K1148" s="1095"/>
      <c r="L1148" s="1095"/>
      <c r="M1148" s="1095"/>
      <c r="N1148" s="1095"/>
      <c r="O1148" s="1095"/>
      <c r="P1148" s="1095"/>
      <c r="Q1148" s="1095"/>
      <c r="R1148" s="1095"/>
      <c r="S1148" s="1095"/>
      <c r="T1148" s="1095"/>
      <c r="U1148" s="1095"/>
      <c r="V1148" s="1095"/>
      <c r="W1148" s="1096"/>
      <c r="AA1148" s="1100"/>
      <c r="AB1148" s="1101"/>
      <c r="AC1148" s="1102"/>
      <c r="AD1148" s="1135"/>
      <c r="AE1148" s="1136"/>
      <c r="AF1148" s="1136"/>
      <c r="AG1148" s="1137"/>
      <c r="AH1148" s="1138"/>
      <c r="AI1148" s="1139"/>
      <c r="AJ1148" s="1140"/>
      <c r="AK1148" s="1132"/>
      <c r="AL1148" s="1133"/>
      <c r="AM1148" s="1133"/>
      <c r="AN1148" s="1133"/>
      <c r="AO1148" s="1133"/>
      <c r="AP1148" s="1134"/>
      <c r="AQ1148" s="642" t="str">
        <f>IF(AK1148="","",VLOOKUP(AK1148,ﾃﾞｰﾀ一覧!$AH$4:$AR$66,2,FALSE))</f>
        <v/>
      </c>
      <c r="AR1148" s="1084"/>
      <c r="AS1148" s="1084"/>
      <c r="AT1148" s="643" t="str">
        <f>IF(AK1148="","",VLOOKUP(AK1148,ﾃﾞｰﾀ一覧!$AH$4:$AR$66,3,FALSE))</f>
        <v/>
      </c>
      <c r="AU1148" s="644" t="str">
        <f>IF(AK1148="","",VLOOKUP(AK1148,ﾃﾞｰﾀ一覧!$AH$4:$AR$66,5,FALSE))</f>
        <v/>
      </c>
      <c r="AV1148" s="1084"/>
      <c r="AW1148" s="1084"/>
      <c r="AX1148" s="643" t="str">
        <f>IF(AK1148="","",VLOOKUP(AK1148,ﾃﾞｰﾀ一覧!$AH$4:$AR$66,6,FALSE))</f>
        <v/>
      </c>
      <c r="AY1148" s="649" t="str">
        <f>IF(AK1148="","",VLOOKUP(AK1148,ﾃﾞｰﾀ一覧!$AH$4:$AR$66,8,FALSE))</f>
        <v/>
      </c>
      <c r="AZ1148" s="1084"/>
      <c r="BA1148" s="1084"/>
      <c r="BB1148" s="388" t="str">
        <f>IF(AK1148="","",VLOOKUP(AK1148,ﾃﾞｰﾀ一覧!$AH$4:$AR$66,9,FALSE))</f>
        <v/>
      </c>
      <c r="BF1148" s="1124"/>
      <c r="BG1148" s="1125"/>
      <c r="BH1148" s="1125"/>
    </row>
    <row r="1149" spans="2:60" ht="16.2" x14ac:dyDescent="0.2">
      <c r="B1149" s="1103"/>
      <c r="C1149" s="1104"/>
      <c r="D1149" s="1303"/>
      <c r="E1149" s="1304"/>
      <c r="F1149" s="1094" t="str">
        <f t="shared" si="95"/>
        <v/>
      </c>
      <c r="G1149" s="1095"/>
      <c r="H1149" s="1095"/>
      <c r="I1149" s="1095"/>
      <c r="J1149" s="1095"/>
      <c r="K1149" s="1095"/>
      <c r="L1149" s="1095"/>
      <c r="M1149" s="1095"/>
      <c r="N1149" s="1095"/>
      <c r="O1149" s="1095"/>
      <c r="P1149" s="1095"/>
      <c r="Q1149" s="1095"/>
      <c r="R1149" s="1095"/>
      <c r="S1149" s="1095"/>
      <c r="T1149" s="1095"/>
      <c r="U1149" s="1095"/>
      <c r="V1149" s="1095"/>
      <c r="W1149" s="1096"/>
      <c r="AA1149" s="1100"/>
      <c r="AB1149" s="1101"/>
      <c r="AC1149" s="1102"/>
      <c r="AD1149" s="1135"/>
      <c r="AE1149" s="1136"/>
      <c r="AF1149" s="1136"/>
      <c r="AG1149" s="1137"/>
      <c r="AH1149" s="1138"/>
      <c r="AI1149" s="1139"/>
      <c r="AJ1149" s="1140"/>
      <c r="AK1149" s="1132"/>
      <c r="AL1149" s="1133"/>
      <c r="AM1149" s="1133"/>
      <c r="AN1149" s="1133"/>
      <c r="AO1149" s="1133"/>
      <c r="AP1149" s="1134"/>
      <c r="AQ1149" s="642" t="str">
        <f>IF(AK1149="","",VLOOKUP(AK1149,ﾃﾞｰﾀ一覧!$AH$4:$AR$66,2,FALSE))</f>
        <v/>
      </c>
      <c r="AR1149" s="1084"/>
      <c r="AS1149" s="1084"/>
      <c r="AT1149" s="643" t="str">
        <f>IF(AK1149="","",VLOOKUP(AK1149,ﾃﾞｰﾀ一覧!$AH$4:$AR$66,3,FALSE))</f>
        <v/>
      </c>
      <c r="AU1149" s="644" t="str">
        <f>IF(AK1149="","",VLOOKUP(AK1149,ﾃﾞｰﾀ一覧!$AH$4:$AR$66,5,FALSE))</f>
        <v/>
      </c>
      <c r="AV1149" s="1084"/>
      <c r="AW1149" s="1084"/>
      <c r="AX1149" s="643" t="str">
        <f>IF(AK1149="","",VLOOKUP(AK1149,ﾃﾞｰﾀ一覧!$AH$4:$AR$66,6,FALSE))</f>
        <v/>
      </c>
      <c r="AY1149" s="649" t="str">
        <f>IF(AK1149="","",VLOOKUP(AK1149,ﾃﾞｰﾀ一覧!$AH$4:$AR$66,8,FALSE))</f>
        <v/>
      </c>
      <c r="AZ1149" s="1084"/>
      <c r="BA1149" s="1084"/>
      <c r="BB1149" s="388" t="str">
        <f>IF(AK1149="","",VLOOKUP(AK1149,ﾃﾞｰﾀ一覧!$AH$4:$AR$66,9,FALSE))</f>
        <v/>
      </c>
      <c r="BF1149" s="1124"/>
      <c r="BG1149" s="1125"/>
      <c r="BH1149" s="1125"/>
    </row>
    <row r="1150" spans="2:60" ht="16.2" x14ac:dyDescent="0.2">
      <c r="B1150" s="1103"/>
      <c r="C1150" s="1104"/>
      <c r="D1150" s="1303"/>
      <c r="E1150" s="1304"/>
      <c r="F1150" s="1094" t="str">
        <f t="shared" si="95"/>
        <v/>
      </c>
      <c r="G1150" s="1095"/>
      <c r="H1150" s="1095"/>
      <c r="I1150" s="1095"/>
      <c r="J1150" s="1095"/>
      <c r="K1150" s="1095"/>
      <c r="L1150" s="1095"/>
      <c r="M1150" s="1095"/>
      <c r="N1150" s="1095"/>
      <c r="O1150" s="1095"/>
      <c r="P1150" s="1095"/>
      <c r="Q1150" s="1095"/>
      <c r="R1150" s="1095"/>
      <c r="S1150" s="1095"/>
      <c r="T1150" s="1095"/>
      <c r="U1150" s="1095"/>
      <c r="V1150" s="1095"/>
      <c r="W1150" s="1096"/>
      <c r="AA1150" s="1100"/>
      <c r="AB1150" s="1101"/>
      <c r="AC1150" s="1102"/>
      <c r="AD1150" s="1135"/>
      <c r="AE1150" s="1136"/>
      <c r="AF1150" s="1136"/>
      <c r="AG1150" s="1137"/>
      <c r="AH1150" s="1138"/>
      <c r="AI1150" s="1139"/>
      <c r="AJ1150" s="1140"/>
      <c r="AK1150" s="1132"/>
      <c r="AL1150" s="1133"/>
      <c r="AM1150" s="1133"/>
      <c r="AN1150" s="1133"/>
      <c r="AO1150" s="1133"/>
      <c r="AP1150" s="1134"/>
      <c r="AQ1150" s="642" t="str">
        <f>IF(AK1150="","",VLOOKUP(AK1150,ﾃﾞｰﾀ一覧!$AH$4:$AR$66,2,FALSE))</f>
        <v/>
      </c>
      <c r="AR1150" s="1084"/>
      <c r="AS1150" s="1084"/>
      <c r="AT1150" s="643" t="str">
        <f>IF(AK1150="","",VLOOKUP(AK1150,ﾃﾞｰﾀ一覧!$AH$4:$AR$66,3,FALSE))</f>
        <v/>
      </c>
      <c r="AU1150" s="644" t="str">
        <f>IF(AK1150="","",VLOOKUP(AK1150,ﾃﾞｰﾀ一覧!$AH$4:$AR$66,5,FALSE))</f>
        <v/>
      </c>
      <c r="AV1150" s="1084"/>
      <c r="AW1150" s="1084"/>
      <c r="AX1150" s="643" t="str">
        <f>IF(AK1150="","",VLOOKUP(AK1150,ﾃﾞｰﾀ一覧!$AH$4:$AR$66,6,FALSE))</f>
        <v/>
      </c>
      <c r="AY1150" s="649" t="str">
        <f>IF(AK1150="","",VLOOKUP(AK1150,ﾃﾞｰﾀ一覧!$AH$4:$AR$66,8,FALSE))</f>
        <v/>
      </c>
      <c r="AZ1150" s="1084"/>
      <c r="BA1150" s="1084"/>
      <c r="BB1150" s="388" t="str">
        <f>IF(AK1150="","",VLOOKUP(AK1150,ﾃﾞｰﾀ一覧!$AH$4:$AR$66,9,FALSE))</f>
        <v/>
      </c>
      <c r="BF1150" s="1124"/>
      <c r="BG1150" s="1125"/>
      <c r="BH1150" s="1125"/>
    </row>
    <row r="1151" spans="2:60" ht="16.2" x14ac:dyDescent="0.2">
      <c r="B1151" s="1103"/>
      <c r="C1151" s="1104"/>
      <c r="D1151" s="1303"/>
      <c r="E1151" s="1304"/>
      <c r="F1151" s="1094" t="str">
        <f t="shared" si="95"/>
        <v/>
      </c>
      <c r="G1151" s="1095"/>
      <c r="H1151" s="1095"/>
      <c r="I1151" s="1095"/>
      <c r="J1151" s="1095"/>
      <c r="K1151" s="1095"/>
      <c r="L1151" s="1095"/>
      <c r="M1151" s="1095"/>
      <c r="N1151" s="1095"/>
      <c r="O1151" s="1095"/>
      <c r="P1151" s="1095"/>
      <c r="Q1151" s="1095"/>
      <c r="R1151" s="1095"/>
      <c r="S1151" s="1095"/>
      <c r="T1151" s="1095"/>
      <c r="U1151" s="1095"/>
      <c r="V1151" s="1095"/>
      <c r="W1151" s="1096"/>
      <c r="AA1151" s="1100"/>
      <c r="AB1151" s="1101"/>
      <c r="AC1151" s="1102"/>
      <c r="AD1151" s="1135"/>
      <c r="AE1151" s="1136"/>
      <c r="AF1151" s="1136"/>
      <c r="AG1151" s="1137"/>
      <c r="AH1151" s="1138"/>
      <c r="AI1151" s="1139"/>
      <c r="AJ1151" s="1140"/>
      <c r="AK1151" s="1132"/>
      <c r="AL1151" s="1133"/>
      <c r="AM1151" s="1133"/>
      <c r="AN1151" s="1133"/>
      <c r="AO1151" s="1133"/>
      <c r="AP1151" s="1134"/>
      <c r="AQ1151" s="642" t="str">
        <f>IF(AK1151="","",VLOOKUP(AK1151,ﾃﾞｰﾀ一覧!$AH$4:$AR$66,2,FALSE))</f>
        <v/>
      </c>
      <c r="AR1151" s="1084"/>
      <c r="AS1151" s="1084"/>
      <c r="AT1151" s="643" t="str">
        <f>IF(AK1151="","",VLOOKUP(AK1151,ﾃﾞｰﾀ一覧!$AH$4:$AR$66,3,FALSE))</f>
        <v/>
      </c>
      <c r="AU1151" s="644" t="str">
        <f>IF(AK1151="","",VLOOKUP(AK1151,ﾃﾞｰﾀ一覧!$AH$4:$AR$66,5,FALSE))</f>
        <v/>
      </c>
      <c r="AV1151" s="1084"/>
      <c r="AW1151" s="1084"/>
      <c r="AX1151" s="643" t="str">
        <f>IF(AK1151="","",VLOOKUP(AK1151,ﾃﾞｰﾀ一覧!$AH$4:$AR$66,6,FALSE))</f>
        <v/>
      </c>
      <c r="AY1151" s="649" t="str">
        <f>IF(AK1151="","",VLOOKUP(AK1151,ﾃﾞｰﾀ一覧!$AH$4:$AR$66,8,FALSE))</f>
        <v/>
      </c>
      <c r="AZ1151" s="1084"/>
      <c r="BA1151" s="1084"/>
      <c r="BB1151" s="388" t="str">
        <f>IF(AK1151="","",VLOOKUP(AK1151,ﾃﾞｰﾀ一覧!$AH$4:$AR$66,9,FALSE))</f>
        <v/>
      </c>
      <c r="BF1151" s="1124"/>
      <c r="BG1151" s="1125"/>
      <c r="BH1151" s="1125"/>
    </row>
    <row r="1152" spans="2:60" ht="16.2" x14ac:dyDescent="0.2">
      <c r="B1152" s="1103"/>
      <c r="C1152" s="1104"/>
      <c r="D1152" s="1303"/>
      <c r="E1152" s="1304"/>
      <c r="F1152" s="1094" t="str">
        <f t="shared" si="95"/>
        <v/>
      </c>
      <c r="G1152" s="1095"/>
      <c r="H1152" s="1095"/>
      <c r="I1152" s="1095"/>
      <c r="J1152" s="1095"/>
      <c r="K1152" s="1095"/>
      <c r="L1152" s="1095"/>
      <c r="M1152" s="1095"/>
      <c r="N1152" s="1095"/>
      <c r="O1152" s="1095"/>
      <c r="P1152" s="1095"/>
      <c r="Q1152" s="1095"/>
      <c r="R1152" s="1095"/>
      <c r="S1152" s="1095"/>
      <c r="T1152" s="1095"/>
      <c r="U1152" s="1095"/>
      <c r="V1152" s="1095"/>
      <c r="W1152" s="1096"/>
      <c r="AA1152" s="1100"/>
      <c r="AB1152" s="1101"/>
      <c r="AC1152" s="1102"/>
      <c r="AD1152" s="1135"/>
      <c r="AE1152" s="1136"/>
      <c r="AF1152" s="1136"/>
      <c r="AG1152" s="1137"/>
      <c r="AH1152" s="1138"/>
      <c r="AI1152" s="1139"/>
      <c r="AJ1152" s="1140"/>
      <c r="AK1152" s="1132"/>
      <c r="AL1152" s="1133"/>
      <c r="AM1152" s="1133"/>
      <c r="AN1152" s="1133"/>
      <c r="AO1152" s="1133"/>
      <c r="AP1152" s="1134"/>
      <c r="AQ1152" s="642" t="str">
        <f>IF(AK1152="","",VLOOKUP(AK1152,ﾃﾞｰﾀ一覧!$AH$4:$AR$66,2,FALSE))</f>
        <v/>
      </c>
      <c r="AR1152" s="1084"/>
      <c r="AS1152" s="1084"/>
      <c r="AT1152" s="643" t="str">
        <f>IF(AK1152="","",VLOOKUP(AK1152,ﾃﾞｰﾀ一覧!$AH$4:$AR$66,3,FALSE))</f>
        <v/>
      </c>
      <c r="AU1152" s="644" t="str">
        <f>IF(AK1152="","",VLOOKUP(AK1152,ﾃﾞｰﾀ一覧!$AH$4:$AR$66,5,FALSE))</f>
        <v/>
      </c>
      <c r="AV1152" s="1084"/>
      <c r="AW1152" s="1084"/>
      <c r="AX1152" s="643" t="str">
        <f>IF(AK1152="","",VLOOKUP(AK1152,ﾃﾞｰﾀ一覧!$AH$4:$AR$66,6,FALSE))</f>
        <v/>
      </c>
      <c r="AY1152" s="649" t="str">
        <f>IF(AK1152="","",VLOOKUP(AK1152,ﾃﾞｰﾀ一覧!$AH$4:$AR$66,8,FALSE))</f>
        <v/>
      </c>
      <c r="AZ1152" s="1084"/>
      <c r="BA1152" s="1084"/>
      <c r="BB1152" s="388" t="str">
        <f>IF(AK1152="","",VLOOKUP(AK1152,ﾃﾞｰﾀ一覧!$AH$4:$AR$66,9,FALSE))</f>
        <v/>
      </c>
      <c r="BF1152" s="1124"/>
      <c r="BG1152" s="1125"/>
      <c r="BH1152" s="1125"/>
    </row>
    <row r="1153" spans="2:60" ht="16.2" x14ac:dyDescent="0.2">
      <c r="B1153" s="1103"/>
      <c r="C1153" s="1104"/>
      <c r="D1153" s="1303"/>
      <c r="E1153" s="1304"/>
      <c r="F1153" s="1094" t="str">
        <f t="shared" si="95"/>
        <v/>
      </c>
      <c r="G1153" s="1095"/>
      <c r="H1153" s="1095"/>
      <c r="I1153" s="1095"/>
      <c r="J1153" s="1095"/>
      <c r="K1153" s="1095"/>
      <c r="L1153" s="1095"/>
      <c r="M1153" s="1095"/>
      <c r="N1153" s="1095"/>
      <c r="O1153" s="1095"/>
      <c r="P1153" s="1095"/>
      <c r="Q1153" s="1095"/>
      <c r="R1153" s="1095"/>
      <c r="S1153" s="1095"/>
      <c r="T1153" s="1095"/>
      <c r="U1153" s="1095"/>
      <c r="V1153" s="1095"/>
      <c r="W1153" s="1096"/>
      <c r="AA1153" s="1100"/>
      <c r="AB1153" s="1101"/>
      <c r="AC1153" s="1102"/>
      <c r="AD1153" s="1135"/>
      <c r="AE1153" s="1136"/>
      <c r="AF1153" s="1136"/>
      <c r="AG1153" s="1137"/>
      <c r="AH1153" s="1138"/>
      <c r="AI1153" s="1139"/>
      <c r="AJ1153" s="1140"/>
      <c r="AK1153" s="1132"/>
      <c r="AL1153" s="1133"/>
      <c r="AM1153" s="1133"/>
      <c r="AN1153" s="1133"/>
      <c r="AO1153" s="1133"/>
      <c r="AP1153" s="1134"/>
      <c r="AQ1153" s="642" t="str">
        <f>IF(AK1153="","",VLOOKUP(AK1153,ﾃﾞｰﾀ一覧!$AH$4:$AR$66,2,FALSE))</f>
        <v/>
      </c>
      <c r="AR1153" s="1084"/>
      <c r="AS1153" s="1084"/>
      <c r="AT1153" s="643" t="str">
        <f>IF(AK1153="","",VLOOKUP(AK1153,ﾃﾞｰﾀ一覧!$AH$4:$AR$66,3,FALSE))</f>
        <v/>
      </c>
      <c r="AU1153" s="644" t="str">
        <f>IF(AK1153="","",VLOOKUP(AK1153,ﾃﾞｰﾀ一覧!$AH$4:$AR$66,5,FALSE))</f>
        <v/>
      </c>
      <c r="AV1153" s="1084"/>
      <c r="AW1153" s="1084"/>
      <c r="AX1153" s="643" t="str">
        <f>IF(AK1153="","",VLOOKUP(AK1153,ﾃﾞｰﾀ一覧!$AH$4:$AR$66,6,FALSE))</f>
        <v/>
      </c>
      <c r="AY1153" s="649" t="str">
        <f>IF(AK1153="","",VLOOKUP(AK1153,ﾃﾞｰﾀ一覧!$AH$4:$AR$66,8,FALSE))</f>
        <v/>
      </c>
      <c r="AZ1153" s="1084"/>
      <c r="BA1153" s="1084"/>
      <c r="BB1153" s="388" t="str">
        <f>IF(AK1153="","",VLOOKUP(AK1153,ﾃﾞｰﾀ一覧!$AH$4:$AR$66,9,FALSE))</f>
        <v/>
      </c>
      <c r="BF1153" s="1124"/>
      <c r="BG1153" s="1125"/>
      <c r="BH1153" s="1125"/>
    </row>
    <row r="1154" spans="2:60" ht="16.2" x14ac:dyDescent="0.2">
      <c r="B1154" s="1103"/>
      <c r="C1154" s="1104"/>
      <c r="D1154" s="1303"/>
      <c r="E1154" s="1304"/>
      <c r="F1154" s="1094" t="str">
        <f t="shared" si="95"/>
        <v/>
      </c>
      <c r="G1154" s="1095"/>
      <c r="H1154" s="1095"/>
      <c r="I1154" s="1095"/>
      <c r="J1154" s="1095"/>
      <c r="K1154" s="1095"/>
      <c r="L1154" s="1095"/>
      <c r="M1154" s="1095"/>
      <c r="N1154" s="1095"/>
      <c r="O1154" s="1095"/>
      <c r="P1154" s="1095"/>
      <c r="Q1154" s="1095"/>
      <c r="R1154" s="1095"/>
      <c r="S1154" s="1095"/>
      <c r="T1154" s="1095"/>
      <c r="U1154" s="1095"/>
      <c r="V1154" s="1095"/>
      <c r="W1154" s="1096"/>
      <c r="AA1154" s="1100"/>
      <c r="AB1154" s="1101"/>
      <c r="AC1154" s="1102"/>
      <c r="AD1154" s="1135"/>
      <c r="AE1154" s="1136"/>
      <c r="AF1154" s="1136"/>
      <c r="AG1154" s="1137"/>
      <c r="AH1154" s="1138"/>
      <c r="AI1154" s="1139"/>
      <c r="AJ1154" s="1140"/>
      <c r="AK1154" s="1132"/>
      <c r="AL1154" s="1133"/>
      <c r="AM1154" s="1133"/>
      <c r="AN1154" s="1133"/>
      <c r="AO1154" s="1133"/>
      <c r="AP1154" s="1134"/>
      <c r="AQ1154" s="642" t="str">
        <f>IF(AK1154="","",VLOOKUP(AK1154,ﾃﾞｰﾀ一覧!$AH$4:$AR$66,2,FALSE))</f>
        <v/>
      </c>
      <c r="AR1154" s="1084"/>
      <c r="AS1154" s="1084"/>
      <c r="AT1154" s="643" t="str">
        <f>IF(AK1154="","",VLOOKUP(AK1154,ﾃﾞｰﾀ一覧!$AH$4:$AR$66,3,FALSE))</f>
        <v/>
      </c>
      <c r="AU1154" s="644" t="str">
        <f>IF(AK1154="","",VLOOKUP(AK1154,ﾃﾞｰﾀ一覧!$AH$4:$AR$66,5,FALSE))</f>
        <v/>
      </c>
      <c r="AV1154" s="1084"/>
      <c r="AW1154" s="1084"/>
      <c r="AX1154" s="643" t="str">
        <f>IF(AK1154="","",VLOOKUP(AK1154,ﾃﾞｰﾀ一覧!$AH$4:$AR$66,6,FALSE))</f>
        <v/>
      </c>
      <c r="AY1154" s="649" t="str">
        <f>IF(AK1154="","",VLOOKUP(AK1154,ﾃﾞｰﾀ一覧!$AH$4:$AR$66,8,FALSE))</f>
        <v/>
      </c>
      <c r="AZ1154" s="1084"/>
      <c r="BA1154" s="1084"/>
      <c r="BB1154" s="388" t="str">
        <f>IF(AK1154="","",VLOOKUP(AK1154,ﾃﾞｰﾀ一覧!$AH$4:$AR$66,9,FALSE))</f>
        <v/>
      </c>
      <c r="BF1154" s="1124"/>
      <c r="BG1154" s="1125"/>
      <c r="BH1154" s="1125"/>
    </row>
    <row r="1155" spans="2:60" ht="16.2" x14ac:dyDescent="0.2">
      <c r="B1155" s="1103"/>
      <c r="C1155" s="1104"/>
      <c r="D1155" s="1303"/>
      <c r="E1155" s="1304"/>
      <c r="F1155" s="1094" t="str">
        <f t="shared" si="95"/>
        <v/>
      </c>
      <c r="G1155" s="1095"/>
      <c r="H1155" s="1095"/>
      <c r="I1155" s="1095"/>
      <c r="J1155" s="1095"/>
      <c r="K1155" s="1095"/>
      <c r="L1155" s="1095"/>
      <c r="M1155" s="1095"/>
      <c r="N1155" s="1095"/>
      <c r="O1155" s="1095"/>
      <c r="P1155" s="1095"/>
      <c r="Q1155" s="1095"/>
      <c r="R1155" s="1095"/>
      <c r="S1155" s="1095"/>
      <c r="T1155" s="1095"/>
      <c r="U1155" s="1095"/>
      <c r="V1155" s="1095"/>
      <c r="W1155" s="1096"/>
      <c r="AA1155" s="1100"/>
      <c r="AB1155" s="1101"/>
      <c r="AC1155" s="1102"/>
      <c r="AD1155" s="1135"/>
      <c r="AE1155" s="1136"/>
      <c r="AF1155" s="1136"/>
      <c r="AG1155" s="1137"/>
      <c r="AH1155" s="1138"/>
      <c r="AI1155" s="1139"/>
      <c r="AJ1155" s="1140"/>
      <c r="AK1155" s="1132"/>
      <c r="AL1155" s="1133"/>
      <c r="AM1155" s="1133"/>
      <c r="AN1155" s="1133"/>
      <c r="AO1155" s="1133"/>
      <c r="AP1155" s="1134"/>
      <c r="AQ1155" s="642" t="str">
        <f>IF(AK1155="","",VLOOKUP(AK1155,ﾃﾞｰﾀ一覧!$AH$4:$AR$66,2,FALSE))</f>
        <v/>
      </c>
      <c r="AR1155" s="1084"/>
      <c r="AS1155" s="1084"/>
      <c r="AT1155" s="643" t="str">
        <f>IF(AK1155="","",VLOOKUP(AK1155,ﾃﾞｰﾀ一覧!$AH$4:$AR$66,3,FALSE))</f>
        <v/>
      </c>
      <c r="AU1155" s="644" t="str">
        <f>IF(AK1155="","",VLOOKUP(AK1155,ﾃﾞｰﾀ一覧!$AH$4:$AR$66,5,FALSE))</f>
        <v/>
      </c>
      <c r="AV1155" s="1084"/>
      <c r="AW1155" s="1084"/>
      <c r="AX1155" s="643" t="str">
        <f>IF(AK1155="","",VLOOKUP(AK1155,ﾃﾞｰﾀ一覧!$AH$4:$AR$66,6,FALSE))</f>
        <v/>
      </c>
      <c r="AY1155" s="649" t="str">
        <f>IF(AK1155="","",VLOOKUP(AK1155,ﾃﾞｰﾀ一覧!$AH$4:$AR$66,8,FALSE))</f>
        <v/>
      </c>
      <c r="AZ1155" s="1084"/>
      <c r="BA1155" s="1084"/>
      <c r="BB1155" s="388" t="str">
        <f>IF(AK1155="","",VLOOKUP(AK1155,ﾃﾞｰﾀ一覧!$AH$4:$AR$66,9,FALSE))</f>
        <v/>
      </c>
      <c r="BF1155" s="1124"/>
      <c r="BG1155" s="1125"/>
      <c r="BH1155" s="1125"/>
    </row>
    <row r="1156" spans="2:60" ht="16.2" x14ac:dyDescent="0.2">
      <c r="B1156" s="1103"/>
      <c r="C1156" s="1104"/>
      <c r="D1156" s="1303"/>
      <c r="E1156" s="1304"/>
      <c r="F1156" s="1094" t="str">
        <f t="shared" si="95"/>
        <v/>
      </c>
      <c r="G1156" s="1095"/>
      <c r="H1156" s="1095"/>
      <c r="I1156" s="1095"/>
      <c r="J1156" s="1095"/>
      <c r="K1156" s="1095"/>
      <c r="L1156" s="1095"/>
      <c r="M1156" s="1095"/>
      <c r="N1156" s="1095"/>
      <c r="O1156" s="1095"/>
      <c r="P1156" s="1095"/>
      <c r="Q1156" s="1095"/>
      <c r="R1156" s="1095"/>
      <c r="S1156" s="1095"/>
      <c r="T1156" s="1095"/>
      <c r="U1156" s="1095"/>
      <c r="V1156" s="1095"/>
      <c r="W1156" s="1096"/>
      <c r="AA1156" s="1100"/>
      <c r="AB1156" s="1101"/>
      <c r="AC1156" s="1102"/>
      <c r="AD1156" s="1135"/>
      <c r="AE1156" s="1136"/>
      <c r="AF1156" s="1136"/>
      <c r="AG1156" s="1137"/>
      <c r="AH1156" s="1138"/>
      <c r="AI1156" s="1139"/>
      <c r="AJ1156" s="1140"/>
      <c r="AK1156" s="1132"/>
      <c r="AL1156" s="1133"/>
      <c r="AM1156" s="1133"/>
      <c r="AN1156" s="1133"/>
      <c r="AO1156" s="1133"/>
      <c r="AP1156" s="1134"/>
      <c r="AQ1156" s="642" t="str">
        <f>IF(AK1156="","",VLOOKUP(AK1156,ﾃﾞｰﾀ一覧!$AH$4:$AR$66,2,FALSE))</f>
        <v/>
      </c>
      <c r="AR1156" s="1084"/>
      <c r="AS1156" s="1084"/>
      <c r="AT1156" s="643" t="str">
        <f>IF(AK1156="","",VLOOKUP(AK1156,ﾃﾞｰﾀ一覧!$AH$4:$AR$66,3,FALSE))</f>
        <v/>
      </c>
      <c r="AU1156" s="644" t="str">
        <f>IF(AK1156="","",VLOOKUP(AK1156,ﾃﾞｰﾀ一覧!$AH$4:$AR$66,5,FALSE))</f>
        <v/>
      </c>
      <c r="AV1156" s="1084"/>
      <c r="AW1156" s="1084"/>
      <c r="AX1156" s="643" t="str">
        <f>IF(AK1156="","",VLOOKUP(AK1156,ﾃﾞｰﾀ一覧!$AH$4:$AR$66,6,FALSE))</f>
        <v/>
      </c>
      <c r="AY1156" s="649" t="str">
        <f>IF(AK1156="","",VLOOKUP(AK1156,ﾃﾞｰﾀ一覧!$AH$4:$AR$66,8,FALSE))</f>
        <v/>
      </c>
      <c r="AZ1156" s="1084"/>
      <c r="BA1156" s="1084"/>
      <c r="BB1156" s="388" t="str">
        <f>IF(AK1156="","",VLOOKUP(AK1156,ﾃﾞｰﾀ一覧!$AH$4:$AR$66,9,FALSE))</f>
        <v/>
      </c>
      <c r="BF1156" s="1124"/>
      <c r="BG1156" s="1125"/>
      <c r="BH1156" s="1125"/>
    </row>
    <row r="1157" spans="2:60" ht="16.2" x14ac:dyDescent="0.2">
      <c r="B1157" s="1103"/>
      <c r="C1157" s="1104"/>
      <c r="D1157" s="1303"/>
      <c r="E1157" s="1304"/>
      <c r="F1157" s="1094" t="str">
        <f t="shared" si="95"/>
        <v/>
      </c>
      <c r="G1157" s="1095"/>
      <c r="H1157" s="1095"/>
      <c r="I1157" s="1095"/>
      <c r="J1157" s="1095"/>
      <c r="K1157" s="1095"/>
      <c r="L1157" s="1095"/>
      <c r="M1157" s="1095"/>
      <c r="N1157" s="1095"/>
      <c r="O1157" s="1095"/>
      <c r="P1157" s="1095"/>
      <c r="Q1157" s="1095"/>
      <c r="R1157" s="1095"/>
      <c r="S1157" s="1095"/>
      <c r="T1157" s="1095"/>
      <c r="U1157" s="1095"/>
      <c r="V1157" s="1095"/>
      <c r="W1157" s="1096"/>
      <c r="AA1157" s="1100"/>
      <c r="AB1157" s="1101"/>
      <c r="AC1157" s="1102"/>
      <c r="AD1157" s="1135"/>
      <c r="AE1157" s="1136"/>
      <c r="AF1157" s="1136"/>
      <c r="AG1157" s="1137"/>
      <c r="AH1157" s="1138"/>
      <c r="AI1157" s="1139"/>
      <c r="AJ1157" s="1140"/>
      <c r="AK1157" s="1132"/>
      <c r="AL1157" s="1133"/>
      <c r="AM1157" s="1133"/>
      <c r="AN1157" s="1133"/>
      <c r="AO1157" s="1133"/>
      <c r="AP1157" s="1134"/>
      <c r="AQ1157" s="642" t="str">
        <f>IF(AK1157="","",VLOOKUP(AK1157,ﾃﾞｰﾀ一覧!$AH$4:$AR$66,2,FALSE))</f>
        <v/>
      </c>
      <c r="AR1157" s="1084"/>
      <c r="AS1157" s="1084"/>
      <c r="AT1157" s="643" t="str">
        <f>IF(AK1157="","",VLOOKUP(AK1157,ﾃﾞｰﾀ一覧!$AH$4:$AR$66,3,FALSE))</f>
        <v/>
      </c>
      <c r="AU1157" s="644" t="str">
        <f>IF(AK1157="","",VLOOKUP(AK1157,ﾃﾞｰﾀ一覧!$AH$4:$AR$66,5,FALSE))</f>
        <v/>
      </c>
      <c r="AV1157" s="1084"/>
      <c r="AW1157" s="1084"/>
      <c r="AX1157" s="643" t="str">
        <f>IF(AK1157="","",VLOOKUP(AK1157,ﾃﾞｰﾀ一覧!$AH$4:$AR$66,6,FALSE))</f>
        <v/>
      </c>
      <c r="AY1157" s="649" t="str">
        <f>IF(AK1157="","",VLOOKUP(AK1157,ﾃﾞｰﾀ一覧!$AH$4:$AR$66,8,FALSE))</f>
        <v/>
      </c>
      <c r="AZ1157" s="1084"/>
      <c r="BA1157" s="1084"/>
      <c r="BB1157" s="388" t="str">
        <f>IF(AK1157="","",VLOOKUP(AK1157,ﾃﾞｰﾀ一覧!$AH$4:$AR$66,9,FALSE))</f>
        <v/>
      </c>
      <c r="BF1157" s="1124"/>
      <c r="BG1157" s="1125"/>
      <c r="BH1157" s="1125"/>
    </row>
    <row r="1158" spans="2:60" ht="16.2" x14ac:dyDescent="0.2">
      <c r="B1158" s="1103"/>
      <c r="C1158" s="1104"/>
      <c r="D1158" s="1303"/>
      <c r="E1158" s="1304"/>
      <c r="F1158" s="1094" t="str">
        <f t="shared" si="95"/>
        <v/>
      </c>
      <c r="G1158" s="1095"/>
      <c r="H1158" s="1095"/>
      <c r="I1158" s="1095"/>
      <c r="J1158" s="1095"/>
      <c r="K1158" s="1095"/>
      <c r="L1158" s="1095"/>
      <c r="M1158" s="1095"/>
      <c r="N1158" s="1095"/>
      <c r="O1158" s="1095"/>
      <c r="P1158" s="1095"/>
      <c r="Q1158" s="1095"/>
      <c r="R1158" s="1095"/>
      <c r="S1158" s="1095"/>
      <c r="T1158" s="1095"/>
      <c r="U1158" s="1095"/>
      <c r="V1158" s="1095"/>
      <c r="W1158" s="1096"/>
      <c r="AA1158" s="1100"/>
      <c r="AB1158" s="1101"/>
      <c r="AC1158" s="1102"/>
      <c r="AD1158" s="1135"/>
      <c r="AE1158" s="1136"/>
      <c r="AF1158" s="1136"/>
      <c r="AG1158" s="1137"/>
      <c r="AH1158" s="1138"/>
      <c r="AI1158" s="1139"/>
      <c r="AJ1158" s="1140"/>
      <c r="AK1158" s="1132"/>
      <c r="AL1158" s="1133"/>
      <c r="AM1158" s="1133"/>
      <c r="AN1158" s="1133"/>
      <c r="AO1158" s="1133"/>
      <c r="AP1158" s="1134"/>
      <c r="AQ1158" s="642" t="str">
        <f>IF(AK1158="","",VLOOKUP(AK1158,ﾃﾞｰﾀ一覧!$AH$4:$AR$66,2,FALSE))</f>
        <v/>
      </c>
      <c r="AR1158" s="1084"/>
      <c r="AS1158" s="1084"/>
      <c r="AT1158" s="643" t="str">
        <f>IF(AK1158="","",VLOOKUP(AK1158,ﾃﾞｰﾀ一覧!$AH$4:$AR$66,3,FALSE))</f>
        <v/>
      </c>
      <c r="AU1158" s="644" t="str">
        <f>IF(AK1158="","",VLOOKUP(AK1158,ﾃﾞｰﾀ一覧!$AH$4:$AR$66,5,FALSE))</f>
        <v/>
      </c>
      <c r="AV1158" s="1084"/>
      <c r="AW1158" s="1084"/>
      <c r="AX1158" s="643" t="str">
        <f>IF(AK1158="","",VLOOKUP(AK1158,ﾃﾞｰﾀ一覧!$AH$4:$AR$66,6,FALSE))</f>
        <v/>
      </c>
      <c r="AY1158" s="649" t="str">
        <f>IF(AK1158="","",VLOOKUP(AK1158,ﾃﾞｰﾀ一覧!$AH$4:$AR$66,8,FALSE))</f>
        <v/>
      </c>
      <c r="AZ1158" s="1084"/>
      <c r="BA1158" s="1084"/>
      <c r="BB1158" s="388" t="str">
        <f>IF(AK1158="","",VLOOKUP(AK1158,ﾃﾞｰﾀ一覧!$AH$4:$AR$66,9,FALSE))</f>
        <v/>
      </c>
      <c r="BF1158" s="1124"/>
      <c r="BG1158" s="1125"/>
      <c r="BH1158" s="1125"/>
    </row>
    <row r="1159" spans="2:60" ht="16.2" x14ac:dyDescent="0.2">
      <c r="B1159" s="1103"/>
      <c r="C1159" s="1104"/>
      <c r="D1159" s="1303"/>
      <c r="E1159" s="1304"/>
      <c r="F1159" s="1094" t="str">
        <f t="shared" si="95"/>
        <v/>
      </c>
      <c r="G1159" s="1095"/>
      <c r="H1159" s="1095"/>
      <c r="I1159" s="1095"/>
      <c r="J1159" s="1095"/>
      <c r="K1159" s="1095"/>
      <c r="L1159" s="1095"/>
      <c r="M1159" s="1095"/>
      <c r="N1159" s="1095"/>
      <c r="O1159" s="1095"/>
      <c r="P1159" s="1095"/>
      <c r="Q1159" s="1095"/>
      <c r="R1159" s="1095"/>
      <c r="S1159" s="1095"/>
      <c r="T1159" s="1095"/>
      <c r="U1159" s="1095"/>
      <c r="V1159" s="1095"/>
      <c r="W1159" s="1096"/>
      <c r="AA1159" s="1100"/>
      <c r="AB1159" s="1101"/>
      <c r="AC1159" s="1102"/>
      <c r="AD1159" s="1135"/>
      <c r="AE1159" s="1136"/>
      <c r="AF1159" s="1136"/>
      <c r="AG1159" s="1137"/>
      <c r="AH1159" s="1138"/>
      <c r="AI1159" s="1139"/>
      <c r="AJ1159" s="1140"/>
      <c r="AK1159" s="1132"/>
      <c r="AL1159" s="1133"/>
      <c r="AM1159" s="1133"/>
      <c r="AN1159" s="1133"/>
      <c r="AO1159" s="1133"/>
      <c r="AP1159" s="1134"/>
      <c r="AQ1159" s="642" t="str">
        <f>IF(AK1159="","",VLOOKUP(AK1159,ﾃﾞｰﾀ一覧!$AH$4:$AR$66,2,FALSE))</f>
        <v/>
      </c>
      <c r="AR1159" s="1084"/>
      <c r="AS1159" s="1084"/>
      <c r="AT1159" s="643" t="str">
        <f>IF(AK1159="","",VLOOKUP(AK1159,ﾃﾞｰﾀ一覧!$AH$4:$AR$66,3,FALSE))</f>
        <v/>
      </c>
      <c r="AU1159" s="644" t="str">
        <f>IF(AK1159="","",VLOOKUP(AK1159,ﾃﾞｰﾀ一覧!$AH$4:$AR$66,5,FALSE))</f>
        <v/>
      </c>
      <c r="AV1159" s="1084"/>
      <c r="AW1159" s="1084"/>
      <c r="AX1159" s="643" t="str">
        <f>IF(AK1159="","",VLOOKUP(AK1159,ﾃﾞｰﾀ一覧!$AH$4:$AR$66,6,FALSE))</f>
        <v/>
      </c>
      <c r="AY1159" s="649" t="str">
        <f>IF(AK1159="","",VLOOKUP(AK1159,ﾃﾞｰﾀ一覧!$AH$4:$AR$66,8,FALSE))</f>
        <v/>
      </c>
      <c r="AZ1159" s="1084"/>
      <c r="BA1159" s="1084"/>
      <c r="BB1159" s="388" t="str">
        <f>IF(AK1159="","",VLOOKUP(AK1159,ﾃﾞｰﾀ一覧!$AH$4:$AR$66,9,FALSE))</f>
        <v/>
      </c>
      <c r="BF1159" s="1124"/>
      <c r="BG1159" s="1125"/>
      <c r="BH1159" s="1125"/>
    </row>
    <row r="1160" spans="2:60" ht="16.2" x14ac:dyDescent="0.2">
      <c r="B1160" s="1103"/>
      <c r="C1160" s="1104"/>
      <c r="D1160" s="1303"/>
      <c r="E1160" s="1304"/>
      <c r="F1160" s="1094" t="str">
        <f t="shared" si="95"/>
        <v/>
      </c>
      <c r="G1160" s="1095"/>
      <c r="H1160" s="1095"/>
      <c r="I1160" s="1095"/>
      <c r="J1160" s="1095"/>
      <c r="K1160" s="1095"/>
      <c r="L1160" s="1095"/>
      <c r="M1160" s="1095"/>
      <c r="N1160" s="1095"/>
      <c r="O1160" s="1095"/>
      <c r="P1160" s="1095"/>
      <c r="Q1160" s="1095"/>
      <c r="R1160" s="1095"/>
      <c r="S1160" s="1095"/>
      <c r="T1160" s="1095"/>
      <c r="U1160" s="1095"/>
      <c r="V1160" s="1095"/>
      <c r="W1160" s="1096"/>
      <c r="AA1160" s="1100"/>
      <c r="AB1160" s="1101"/>
      <c r="AC1160" s="1102"/>
      <c r="AD1160" s="1135"/>
      <c r="AE1160" s="1136"/>
      <c r="AF1160" s="1136"/>
      <c r="AG1160" s="1137"/>
      <c r="AH1160" s="1138"/>
      <c r="AI1160" s="1139"/>
      <c r="AJ1160" s="1140"/>
      <c r="AK1160" s="1132"/>
      <c r="AL1160" s="1133"/>
      <c r="AM1160" s="1133"/>
      <c r="AN1160" s="1133"/>
      <c r="AO1160" s="1133"/>
      <c r="AP1160" s="1134"/>
      <c r="AQ1160" s="642" t="str">
        <f>IF(AK1160="","",VLOOKUP(AK1160,ﾃﾞｰﾀ一覧!$AH$4:$AR$66,2,FALSE))</f>
        <v/>
      </c>
      <c r="AR1160" s="1084"/>
      <c r="AS1160" s="1084"/>
      <c r="AT1160" s="643" t="str">
        <f>IF(AK1160="","",VLOOKUP(AK1160,ﾃﾞｰﾀ一覧!$AH$4:$AR$66,3,FALSE))</f>
        <v/>
      </c>
      <c r="AU1160" s="644" t="str">
        <f>IF(AK1160="","",VLOOKUP(AK1160,ﾃﾞｰﾀ一覧!$AH$4:$AR$66,5,FALSE))</f>
        <v/>
      </c>
      <c r="AV1160" s="1084"/>
      <c r="AW1160" s="1084"/>
      <c r="AX1160" s="643" t="str">
        <f>IF(AK1160="","",VLOOKUP(AK1160,ﾃﾞｰﾀ一覧!$AH$4:$AR$66,6,FALSE))</f>
        <v/>
      </c>
      <c r="AY1160" s="649" t="str">
        <f>IF(AK1160="","",VLOOKUP(AK1160,ﾃﾞｰﾀ一覧!$AH$4:$AR$66,8,FALSE))</f>
        <v/>
      </c>
      <c r="AZ1160" s="1084"/>
      <c r="BA1160" s="1084"/>
      <c r="BB1160" s="388" t="str">
        <f>IF(AK1160="","",VLOOKUP(AK1160,ﾃﾞｰﾀ一覧!$AH$4:$AR$66,9,FALSE))</f>
        <v/>
      </c>
      <c r="BF1160" s="1124"/>
      <c r="BG1160" s="1125"/>
      <c r="BH1160" s="1125"/>
    </row>
    <row r="1161" spans="2:60" ht="16.2" x14ac:dyDescent="0.2">
      <c r="B1161" s="1103"/>
      <c r="C1161" s="1104"/>
      <c r="D1161" s="1303"/>
      <c r="E1161" s="1304"/>
      <c r="F1161" s="1094" t="str">
        <f t="shared" si="95"/>
        <v/>
      </c>
      <c r="G1161" s="1095"/>
      <c r="H1161" s="1095"/>
      <c r="I1161" s="1095"/>
      <c r="J1161" s="1095"/>
      <c r="K1161" s="1095"/>
      <c r="L1161" s="1095"/>
      <c r="M1161" s="1095"/>
      <c r="N1161" s="1095"/>
      <c r="O1161" s="1095"/>
      <c r="P1161" s="1095"/>
      <c r="Q1161" s="1095"/>
      <c r="R1161" s="1095"/>
      <c r="S1161" s="1095"/>
      <c r="T1161" s="1095"/>
      <c r="U1161" s="1095"/>
      <c r="V1161" s="1095"/>
      <c r="W1161" s="1096"/>
      <c r="AA1161" s="1100"/>
      <c r="AB1161" s="1101"/>
      <c r="AC1161" s="1102"/>
      <c r="AD1161" s="1135"/>
      <c r="AE1161" s="1136"/>
      <c r="AF1161" s="1136"/>
      <c r="AG1161" s="1137"/>
      <c r="AH1161" s="1138"/>
      <c r="AI1161" s="1139"/>
      <c r="AJ1161" s="1140"/>
      <c r="AK1161" s="1132"/>
      <c r="AL1161" s="1133"/>
      <c r="AM1161" s="1133"/>
      <c r="AN1161" s="1133"/>
      <c r="AO1161" s="1133"/>
      <c r="AP1161" s="1134"/>
      <c r="AQ1161" s="642" t="str">
        <f>IF(AK1161="","",VLOOKUP(AK1161,ﾃﾞｰﾀ一覧!$AH$4:$AR$66,2,FALSE))</f>
        <v/>
      </c>
      <c r="AR1161" s="1084"/>
      <c r="AS1161" s="1084"/>
      <c r="AT1161" s="643" t="str">
        <f>IF(AK1161="","",VLOOKUP(AK1161,ﾃﾞｰﾀ一覧!$AH$4:$AR$66,3,FALSE))</f>
        <v/>
      </c>
      <c r="AU1161" s="644" t="str">
        <f>IF(AK1161="","",VLOOKUP(AK1161,ﾃﾞｰﾀ一覧!$AH$4:$AR$66,5,FALSE))</f>
        <v/>
      </c>
      <c r="AV1161" s="1084"/>
      <c r="AW1161" s="1084"/>
      <c r="AX1161" s="643" t="str">
        <f>IF(AK1161="","",VLOOKUP(AK1161,ﾃﾞｰﾀ一覧!$AH$4:$AR$66,6,FALSE))</f>
        <v/>
      </c>
      <c r="AY1161" s="649" t="str">
        <f>IF(AK1161="","",VLOOKUP(AK1161,ﾃﾞｰﾀ一覧!$AH$4:$AR$66,8,FALSE))</f>
        <v/>
      </c>
      <c r="AZ1161" s="1084"/>
      <c r="BA1161" s="1084"/>
      <c r="BB1161" s="388" t="str">
        <f>IF(AK1161="","",VLOOKUP(AK1161,ﾃﾞｰﾀ一覧!$AH$4:$AR$66,9,FALSE))</f>
        <v/>
      </c>
      <c r="BF1161" s="1124"/>
      <c r="BG1161" s="1125"/>
      <c r="BH1161" s="1125"/>
    </row>
    <row r="1162" spans="2:60" ht="16.2" x14ac:dyDescent="0.2">
      <c r="B1162" s="1103"/>
      <c r="C1162" s="1104"/>
      <c r="D1162" s="1303"/>
      <c r="E1162" s="1304"/>
      <c r="F1162" s="1094" t="str">
        <f t="shared" si="95"/>
        <v/>
      </c>
      <c r="G1162" s="1095"/>
      <c r="H1162" s="1095"/>
      <c r="I1162" s="1095"/>
      <c r="J1162" s="1095"/>
      <c r="K1162" s="1095"/>
      <c r="L1162" s="1095"/>
      <c r="M1162" s="1095"/>
      <c r="N1162" s="1095"/>
      <c r="O1162" s="1095"/>
      <c r="P1162" s="1095"/>
      <c r="Q1162" s="1095"/>
      <c r="R1162" s="1095"/>
      <c r="S1162" s="1095"/>
      <c r="T1162" s="1095"/>
      <c r="U1162" s="1095"/>
      <c r="V1162" s="1095"/>
      <c r="W1162" s="1096"/>
      <c r="AA1162" s="1100"/>
      <c r="AB1162" s="1101"/>
      <c r="AC1162" s="1102"/>
      <c r="AD1162" s="1135"/>
      <c r="AE1162" s="1136"/>
      <c r="AF1162" s="1136"/>
      <c r="AG1162" s="1137"/>
      <c r="AH1162" s="1138"/>
      <c r="AI1162" s="1139"/>
      <c r="AJ1162" s="1140"/>
      <c r="AK1162" s="1132"/>
      <c r="AL1162" s="1133"/>
      <c r="AM1162" s="1133"/>
      <c r="AN1162" s="1133"/>
      <c r="AO1162" s="1133"/>
      <c r="AP1162" s="1134"/>
      <c r="AQ1162" s="642" t="str">
        <f>IF(AK1162="","",VLOOKUP(AK1162,ﾃﾞｰﾀ一覧!$AH$4:$AR$66,2,FALSE))</f>
        <v/>
      </c>
      <c r="AR1162" s="1084"/>
      <c r="AS1162" s="1084"/>
      <c r="AT1162" s="643" t="str">
        <f>IF(AK1162="","",VLOOKUP(AK1162,ﾃﾞｰﾀ一覧!$AH$4:$AR$66,3,FALSE))</f>
        <v/>
      </c>
      <c r="AU1162" s="644" t="str">
        <f>IF(AK1162="","",VLOOKUP(AK1162,ﾃﾞｰﾀ一覧!$AH$4:$AR$66,5,FALSE))</f>
        <v/>
      </c>
      <c r="AV1162" s="1084"/>
      <c r="AW1162" s="1084"/>
      <c r="AX1162" s="643" t="str">
        <f>IF(AK1162="","",VLOOKUP(AK1162,ﾃﾞｰﾀ一覧!$AH$4:$AR$66,6,FALSE))</f>
        <v/>
      </c>
      <c r="AY1162" s="649" t="str">
        <f>IF(AK1162="","",VLOOKUP(AK1162,ﾃﾞｰﾀ一覧!$AH$4:$AR$66,8,FALSE))</f>
        <v/>
      </c>
      <c r="AZ1162" s="1084"/>
      <c r="BA1162" s="1084"/>
      <c r="BB1162" s="388" t="str">
        <f>IF(AK1162="","",VLOOKUP(AK1162,ﾃﾞｰﾀ一覧!$AH$4:$AR$66,9,FALSE))</f>
        <v/>
      </c>
      <c r="BF1162" s="1124"/>
      <c r="BG1162" s="1125"/>
      <c r="BH1162" s="1125"/>
    </row>
    <row r="1163" spans="2:60" ht="16.2" x14ac:dyDescent="0.2">
      <c r="B1163" s="1103"/>
      <c r="C1163" s="1104"/>
      <c r="D1163" s="1303"/>
      <c r="E1163" s="1304"/>
      <c r="F1163" s="1094" t="str">
        <f t="shared" si="95"/>
        <v/>
      </c>
      <c r="G1163" s="1095"/>
      <c r="H1163" s="1095"/>
      <c r="I1163" s="1095"/>
      <c r="J1163" s="1095"/>
      <c r="K1163" s="1095"/>
      <c r="L1163" s="1095"/>
      <c r="M1163" s="1095"/>
      <c r="N1163" s="1095"/>
      <c r="O1163" s="1095"/>
      <c r="P1163" s="1095"/>
      <c r="Q1163" s="1095"/>
      <c r="R1163" s="1095"/>
      <c r="S1163" s="1095"/>
      <c r="T1163" s="1095"/>
      <c r="U1163" s="1095"/>
      <c r="V1163" s="1095"/>
      <c r="W1163" s="1096"/>
      <c r="AA1163" s="1100"/>
      <c r="AB1163" s="1101"/>
      <c r="AC1163" s="1102"/>
      <c r="AD1163" s="1135"/>
      <c r="AE1163" s="1136"/>
      <c r="AF1163" s="1136"/>
      <c r="AG1163" s="1137"/>
      <c r="AH1163" s="1138"/>
      <c r="AI1163" s="1139"/>
      <c r="AJ1163" s="1140"/>
      <c r="AK1163" s="1132"/>
      <c r="AL1163" s="1133"/>
      <c r="AM1163" s="1133"/>
      <c r="AN1163" s="1133"/>
      <c r="AO1163" s="1133"/>
      <c r="AP1163" s="1134"/>
      <c r="AQ1163" s="642" t="str">
        <f>IF(AK1163="","",VLOOKUP(AK1163,ﾃﾞｰﾀ一覧!$AH$4:$AR$66,2,FALSE))</f>
        <v/>
      </c>
      <c r="AR1163" s="1084"/>
      <c r="AS1163" s="1084"/>
      <c r="AT1163" s="643" t="str">
        <f>IF(AK1163="","",VLOOKUP(AK1163,ﾃﾞｰﾀ一覧!$AH$4:$AR$66,3,FALSE))</f>
        <v/>
      </c>
      <c r="AU1163" s="644" t="str">
        <f>IF(AK1163="","",VLOOKUP(AK1163,ﾃﾞｰﾀ一覧!$AH$4:$AR$66,5,FALSE))</f>
        <v/>
      </c>
      <c r="AV1163" s="1084"/>
      <c r="AW1163" s="1084"/>
      <c r="AX1163" s="643" t="str">
        <f>IF(AK1163="","",VLOOKUP(AK1163,ﾃﾞｰﾀ一覧!$AH$4:$AR$66,6,FALSE))</f>
        <v/>
      </c>
      <c r="AY1163" s="649" t="str">
        <f>IF(AK1163="","",VLOOKUP(AK1163,ﾃﾞｰﾀ一覧!$AH$4:$AR$66,8,FALSE))</f>
        <v/>
      </c>
      <c r="AZ1163" s="1084"/>
      <c r="BA1163" s="1084"/>
      <c r="BB1163" s="388" t="str">
        <f>IF(AK1163="","",VLOOKUP(AK1163,ﾃﾞｰﾀ一覧!$AH$4:$AR$66,9,FALSE))</f>
        <v/>
      </c>
      <c r="BF1163" s="1124"/>
      <c r="BG1163" s="1125"/>
      <c r="BH1163" s="1125"/>
    </row>
    <row r="1164" spans="2:60" ht="16.2" x14ac:dyDescent="0.2">
      <c r="B1164" s="1103"/>
      <c r="C1164" s="1104"/>
      <c r="D1164" s="1303"/>
      <c r="E1164" s="1304"/>
      <c r="F1164" s="1094" t="str">
        <f t="shared" si="95"/>
        <v/>
      </c>
      <c r="G1164" s="1095"/>
      <c r="H1164" s="1095"/>
      <c r="I1164" s="1095"/>
      <c r="J1164" s="1095"/>
      <c r="K1164" s="1095"/>
      <c r="L1164" s="1095"/>
      <c r="M1164" s="1095"/>
      <c r="N1164" s="1095"/>
      <c r="O1164" s="1095"/>
      <c r="P1164" s="1095"/>
      <c r="Q1164" s="1095"/>
      <c r="R1164" s="1095"/>
      <c r="S1164" s="1095"/>
      <c r="T1164" s="1095"/>
      <c r="U1164" s="1095"/>
      <c r="V1164" s="1095"/>
      <c r="W1164" s="1096"/>
      <c r="AA1164" s="1100"/>
      <c r="AB1164" s="1101"/>
      <c r="AC1164" s="1102"/>
      <c r="AD1164" s="1135"/>
      <c r="AE1164" s="1136"/>
      <c r="AF1164" s="1136"/>
      <c r="AG1164" s="1137"/>
      <c r="AH1164" s="1138"/>
      <c r="AI1164" s="1139"/>
      <c r="AJ1164" s="1140"/>
      <c r="AK1164" s="1132"/>
      <c r="AL1164" s="1133"/>
      <c r="AM1164" s="1133"/>
      <c r="AN1164" s="1133"/>
      <c r="AO1164" s="1133"/>
      <c r="AP1164" s="1134"/>
      <c r="AQ1164" s="642" t="str">
        <f>IF(AK1164="","",VLOOKUP(AK1164,ﾃﾞｰﾀ一覧!$AH$4:$AR$66,2,FALSE))</f>
        <v/>
      </c>
      <c r="AR1164" s="1084"/>
      <c r="AS1164" s="1084"/>
      <c r="AT1164" s="643" t="str">
        <f>IF(AK1164="","",VLOOKUP(AK1164,ﾃﾞｰﾀ一覧!$AH$4:$AR$66,3,FALSE))</f>
        <v/>
      </c>
      <c r="AU1164" s="644" t="str">
        <f>IF(AK1164="","",VLOOKUP(AK1164,ﾃﾞｰﾀ一覧!$AH$4:$AR$66,5,FALSE))</f>
        <v/>
      </c>
      <c r="AV1164" s="1084"/>
      <c r="AW1164" s="1084"/>
      <c r="AX1164" s="643" t="str">
        <f>IF(AK1164="","",VLOOKUP(AK1164,ﾃﾞｰﾀ一覧!$AH$4:$AR$66,6,FALSE))</f>
        <v/>
      </c>
      <c r="AY1164" s="649" t="str">
        <f>IF(AK1164="","",VLOOKUP(AK1164,ﾃﾞｰﾀ一覧!$AH$4:$AR$66,8,FALSE))</f>
        <v/>
      </c>
      <c r="AZ1164" s="1084"/>
      <c r="BA1164" s="1084"/>
      <c r="BB1164" s="388" t="str">
        <f>IF(AK1164="","",VLOOKUP(AK1164,ﾃﾞｰﾀ一覧!$AH$4:$AR$66,9,FALSE))</f>
        <v/>
      </c>
      <c r="BF1164" s="1124"/>
      <c r="BG1164" s="1125"/>
      <c r="BH1164" s="1125"/>
    </row>
    <row r="1165" spans="2:60" ht="16.2" x14ac:dyDescent="0.2">
      <c r="B1165" s="1103"/>
      <c r="C1165" s="1104"/>
      <c r="D1165" s="1303"/>
      <c r="E1165" s="1304"/>
      <c r="F1165" s="1094" t="str">
        <f t="shared" si="95"/>
        <v/>
      </c>
      <c r="G1165" s="1095"/>
      <c r="H1165" s="1095"/>
      <c r="I1165" s="1095"/>
      <c r="J1165" s="1095"/>
      <c r="K1165" s="1095"/>
      <c r="L1165" s="1095"/>
      <c r="M1165" s="1095"/>
      <c r="N1165" s="1095"/>
      <c r="O1165" s="1095"/>
      <c r="P1165" s="1095"/>
      <c r="Q1165" s="1095"/>
      <c r="R1165" s="1095"/>
      <c r="S1165" s="1095"/>
      <c r="T1165" s="1095"/>
      <c r="U1165" s="1095"/>
      <c r="V1165" s="1095"/>
      <c r="W1165" s="1096"/>
      <c r="AA1165" s="1100"/>
      <c r="AB1165" s="1101"/>
      <c r="AC1165" s="1102"/>
      <c r="AD1165" s="1135"/>
      <c r="AE1165" s="1136"/>
      <c r="AF1165" s="1136"/>
      <c r="AG1165" s="1137"/>
      <c r="AH1165" s="1138"/>
      <c r="AI1165" s="1139"/>
      <c r="AJ1165" s="1140"/>
      <c r="AK1165" s="1132"/>
      <c r="AL1165" s="1133"/>
      <c r="AM1165" s="1133"/>
      <c r="AN1165" s="1133"/>
      <c r="AO1165" s="1133"/>
      <c r="AP1165" s="1134"/>
      <c r="AQ1165" s="642" t="str">
        <f>IF(AK1165="","",VLOOKUP(AK1165,ﾃﾞｰﾀ一覧!$AH$4:$AR$66,2,FALSE))</f>
        <v/>
      </c>
      <c r="AR1165" s="1084"/>
      <c r="AS1165" s="1084"/>
      <c r="AT1165" s="643" t="str">
        <f>IF(AK1165="","",VLOOKUP(AK1165,ﾃﾞｰﾀ一覧!$AH$4:$AR$66,3,FALSE))</f>
        <v/>
      </c>
      <c r="AU1165" s="644" t="str">
        <f>IF(AK1165="","",VLOOKUP(AK1165,ﾃﾞｰﾀ一覧!$AH$4:$AR$66,5,FALSE))</f>
        <v/>
      </c>
      <c r="AV1165" s="1084"/>
      <c r="AW1165" s="1084"/>
      <c r="AX1165" s="643" t="str">
        <f>IF(AK1165="","",VLOOKUP(AK1165,ﾃﾞｰﾀ一覧!$AH$4:$AR$66,6,FALSE))</f>
        <v/>
      </c>
      <c r="AY1165" s="649" t="str">
        <f>IF(AK1165="","",VLOOKUP(AK1165,ﾃﾞｰﾀ一覧!$AH$4:$AR$66,8,FALSE))</f>
        <v/>
      </c>
      <c r="AZ1165" s="1084"/>
      <c r="BA1165" s="1084"/>
      <c r="BB1165" s="388" t="str">
        <f>IF(AK1165="","",VLOOKUP(AK1165,ﾃﾞｰﾀ一覧!$AH$4:$AR$66,9,FALSE))</f>
        <v/>
      </c>
      <c r="BF1165" s="1124"/>
      <c r="BG1165" s="1125"/>
      <c r="BH1165" s="1125"/>
    </row>
    <row r="1166" spans="2:60" ht="16.2" x14ac:dyDescent="0.2">
      <c r="B1166" s="1103"/>
      <c r="C1166" s="1104"/>
      <c r="D1166" s="1303"/>
      <c r="E1166" s="1304"/>
      <c r="F1166" s="1094" t="str">
        <f t="shared" si="95"/>
        <v/>
      </c>
      <c r="G1166" s="1095"/>
      <c r="H1166" s="1095"/>
      <c r="I1166" s="1095"/>
      <c r="J1166" s="1095"/>
      <c r="K1166" s="1095"/>
      <c r="L1166" s="1095"/>
      <c r="M1166" s="1095"/>
      <c r="N1166" s="1095"/>
      <c r="O1166" s="1095"/>
      <c r="P1166" s="1095"/>
      <c r="Q1166" s="1095"/>
      <c r="R1166" s="1095"/>
      <c r="S1166" s="1095"/>
      <c r="T1166" s="1095"/>
      <c r="U1166" s="1095"/>
      <c r="V1166" s="1095"/>
      <c r="W1166" s="1096"/>
      <c r="AA1166" s="1100"/>
      <c r="AB1166" s="1101"/>
      <c r="AC1166" s="1102"/>
      <c r="AD1166" s="1135"/>
      <c r="AE1166" s="1136"/>
      <c r="AF1166" s="1136"/>
      <c r="AG1166" s="1137"/>
      <c r="AH1166" s="1138"/>
      <c r="AI1166" s="1139"/>
      <c r="AJ1166" s="1140"/>
      <c r="AK1166" s="1132"/>
      <c r="AL1166" s="1133"/>
      <c r="AM1166" s="1133"/>
      <c r="AN1166" s="1133"/>
      <c r="AO1166" s="1133"/>
      <c r="AP1166" s="1134"/>
      <c r="AQ1166" s="642" t="str">
        <f>IF(AK1166="","",VLOOKUP(AK1166,ﾃﾞｰﾀ一覧!$AH$4:$AR$66,2,FALSE))</f>
        <v/>
      </c>
      <c r="AR1166" s="1084"/>
      <c r="AS1166" s="1084"/>
      <c r="AT1166" s="643" t="str">
        <f>IF(AK1166="","",VLOOKUP(AK1166,ﾃﾞｰﾀ一覧!$AH$4:$AR$66,3,FALSE))</f>
        <v/>
      </c>
      <c r="AU1166" s="644" t="str">
        <f>IF(AK1166="","",VLOOKUP(AK1166,ﾃﾞｰﾀ一覧!$AH$4:$AR$66,5,FALSE))</f>
        <v/>
      </c>
      <c r="AV1166" s="1084"/>
      <c r="AW1166" s="1084"/>
      <c r="AX1166" s="643" t="str">
        <f>IF(AK1166="","",VLOOKUP(AK1166,ﾃﾞｰﾀ一覧!$AH$4:$AR$66,6,FALSE))</f>
        <v/>
      </c>
      <c r="AY1166" s="649" t="str">
        <f>IF(AK1166="","",VLOOKUP(AK1166,ﾃﾞｰﾀ一覧!$AH$4:$AR$66,8,FALSE))</f>
        <v/>
      </c>
      <c r="AZ1166" s="1084"/>
      <c r="BA1166" s="1084"/>
      <c r="BB1166" s="388" t="str">
        <f>IF(AK1166="","",VLOOKUP(AK1166,ﾃﾞｰﾀ一覧!$AH$4:$AR$66,9,FALSE))</f>
        <v/>
      </c>
      <c r="BF1166" s="1124"/>
      <c r="BG1166" s="1125"/>
      <c r="BH1166" s="1125"/>
    </row>
    <row r="1167" spans="2:60" ht="16.2" x14ac:dyDescent="0.2">
      <c r="B1167" s="1103"/>
      <c r="C1167" s="1104"/>
      <c r="D1167" s="1303"/>
      <c r="E1167" s="1304"/>
      <c r="F1167" s="1094" t="str">
        <f t="shared" si="95"/>
        <v/>
      </c>
      <c r="G1167" s="1095"/>
      <c r="H1167" s="1095"/>
      <c r="I1167" s="1095"/>
      <c r="J1167" s="1095"/>
      <c r="K1167" s="1095"/>
      <c r="L1167" s="1095"/>
      <c r="M1167" s="1095"/>
      <c r="N1167" s="1095"/>
      <c r="O1167" s="1095"/>
      <c r="P1167" s="1095"/>
      <c r="Q1167" s="1095"/>
      <c r="R1167" s="1095"/>
      <c r="S1167" s="1095"/>
      <c r="T1167" s="1095"/>
      <c r="U1167" s="1095"/>
      <c r="V1167" s="1095"/>
      <c r="W1167" s="1096"/>
      <c r="AA1167" s="1100"/>
      <c r="AB1167" s="1101"/>
      <c r="AC1167" s="1102"/>
      <c r="AD1167" s="1135"/>
      <c r="AE1167" s="1136"/>
      <c r="AF1167" s="1136"/>
      <c r="AG1167" s="1137"/>
      <c r="AH1167" s="1138"/>
      <c r="AI1167" s="1139"/>
      <c r="AJ1167" s="1140"/>
      <c r="AK1167" s="1132"/>
      <c r="AL1167" s="1133"/>
      <c r="AM1167" s="1133"/>
      <c r="AN1167" s="1133"/>
      <c r="AO1167" s="1133"/>
      <c r="AP1167" s="1134"/>
      <c r="AQ1167" s="642" t="str">
        <f>IF(AK1167="","",VLOOKUP(AK1167,ﾃﾞｰﾀ一覧!$AH$4:$AR$66,2,FALSE))</f>
        <v/>
      </c>
      <c r="AR1167" s="1084"/>
      <c r="AS1167" s="1084"/>
      <c r="AT1167" s="643" t="str">
        <f>IF(AK1167="","",VLOOKUP(AK1167,ﾃﾞｰﾀ一覧!$AH$4:$AR$66,3,FALSE))</f>
        <v/>
      </c>
      <c r="AU1167" s="644" t="str">
        <f>IF(AK1167="","",VLOOKUP(AK1167,ﾃﾞｰﾀ一覧!$AH$4:$AR$66,5,FALSE))</f>
        <v/>
      </c>
      <c r="AV1167" s="1084"/>
      <c r="AW1167" s="1084"/>
      <c r="AX1167" s="643" t="str">
        <f>IF(AK1167="","",VLOOKUP(AK1167,ﾃﾞｰﾀ一覧!$AH$4:$AR$66,6,FALSE))</f>
        <v/>
      </c>
      <c r="AY1167" s="649" t="str">
        <f>IF(AK1167="","",VLOOKUP(AK1167,ﾃﾞｰﾀ一覧!$AH$4:$AR$66,8,FALSE))</f>
        <v/>
      </c>
      <c r="AZ1167" s="1084"/>
      <c r="BA1167" s="1084"/>
      <c r="BB1167" s="388" t="str">
        <f>IF(AK1167="","",VLOOKUP(AK1167,ﾃﾞｰﾀ一覧!$AH$4:$AR$66,9,FALSE))</f>
        <v/>
      </c>
      <c r="BF1167" s="1124"/>
      <c r="BG1167" s="1125"/>
      <c r="BH1167" s="1125"/>
    </row>
    <row r="1168" spans="2:60" ht="16.2" x14ac:dyDescent="0.2">
      <c r="B1168" s="1103"/>
      <c r="C1168" s="1104"/>
      <c r="D1168" s="1303"/>
      <c r="E1168" s="1304"/>
      <c r="F1168" s="1094" t="str">
        <f t="shared" si="95"/>
        <v/>
      </c>
      <c r="G1168" s="1095"/>
      <c r="H1168" s="1095"/>
      <c r="I1168" s="1095"/>
      <c r="J1168" s="1095"/>
      <c r="K1168" s="1095"/>
      <c r="L1168" s="1095"/>
      <c r="M1168" s="1095"/>
      <c r="N1168" s="1095"/>
      <c r="O1168" s="1095"/>
      <c r="P1168" s="1095"/>
      <c r="Q1168" s="1095"/>
      <c r="R1168" s="1095"/>
      <c r="S1168" s="1095"/>
      <c r="T1168" s="1095"/>
      <c r="U1168" s="1095"/>
      <c r="V1168" s="1095"/>
      <c r="W1168" s="1096"/>
      <c r="AA1168" s="1100"/>
      <c r="AB1168" s="1101"/>
      <c r="AC1168" s="1102"/>
      <c r="AD1168" s="1135"/>
      <c r="AE1168" s="1136"/>
      <c r="AF1168" s="1136"/>
      <c r="AG1168" s="1137"/>
      <c r="AH1168" s="1138"/>
      <c r="AI1168" s="1139"/>
      <c r="AJ1168" s="1140"/>
      <c r="AK1168" s="1132"/>
      <c r="AL1168" s="1133"/>
      <c r="AM1168" s="1133"/>
      <c r="AN1168" s="1133"/>
      <c r="AO1168" s="1133"/>
      <c r="AP1168" s="1134"/>
      <c r="AQ1168" s="642" t="str">
        <f>IF(AK1168="","",VLOOKUP(AK1168,ﾃﾞｰﾀ一覧!$AH$4:$AR$66,2,FALSE))</f>
        <v/>
      </c>
      <c r="AR1168" s="1084"/>
      <c r="AS1168" s="1084"/>
      <c r="AT1168" s="643" t="str">
        <f>IF(AK1168="","",VLOOKUP(AK1168,ﾃﾞｰﾀ一覧!$AH$4:$AR$66,3,FALSE))</f>
        <v/>
      </c>
      <c r="AU1168" s="644" t="str">
        <f>IF(AK1168="","",VLOOKUP(AK1168,ﾃﾞｰﾀ一覧!$AH$4:$AR$66,5,FALSE))</f>
        <v/>
      </c>
      <c r="AV1168" s="1084"/>
      <c r="AW1168" s="1084"/>
      <c r="AX1168" s="643" t="str">
        <f>IF(AK1168="","",VLOOKUP(AK1168,ﾃﾞｰﾀ一覧!$AH$4:$AR$66,6,FALSE))</f>
        <v/>
      </c>
      <c r="AY1168" s="649" t="str">
        <f>IF(AK1168="","",VLOOKUP(AK1168,ﾃﾞｰﾀ一覧!$AH$4:$AR$66,8,FALSE))</f>
        <v/>
      </c>
      <c r="AZ1168" s="1084"/>
      <c r="BA1168" s="1084"/>
      <c r="BB1168" s="388" t="str">
        <f>IF(AK1168="","",VLOOKUP(AK1168,ﾃﾞｰﾀ一覧!$AH$4:$AR$66,9,FALSE))</f>
        <v/>
      </c>
      <c r="BF1168" s="1124"/>
      <c r="BG1168" s="1125"/>
      <c r="BH1168" s="1125"/>
    </row>
    <row r="1169" spans="2:60" ht="16.2" x14ac:dyDescent="0.2">
      <c r="B1169" s="1103"/>
      <c r="C1169" s="1104"/>
      <c r="D1169" s="1305"/>
      <c r="E1169" s="1306"/>
      <c r="F1169" s="1094" t="str">
        <f t="shared" si="95"/>
        <v/>
      </c>
      <c r="G1169" s="1095"/>
      <c r="H1169" s="1095"/>
      <c r="I1169" s="1095"/>
      <c r="J1169" s="1095"/>
      <c r="K1169" s="1095"/>
      <c r="L1169" s="1095"/>
      <c r="M1169" s="1095"/>
      <c r="N1169" s="1095"/>
      <c r="O1169" s="1095"/>
      <c r="P1169" s="1095"/>
      <c r="Q1169" s="1095"/>
      <c r="R1169" s="1095"/>
      <c r="S1169" s="1095"/>
      <c r="T1169" s="1095"/>
      <c r="U1169" s="1095"/>
      <c r="V1169" s="1095"/>
      <c r="W1169" s="1096"/>
      <c r="AA1169" s="1100"/>
      <c r="AB1169" s="1101"/>
      <c r="AC1169" s="1102"/>
      <c r="AD1169" s="1135"/>
      <c r="AE1169" s="1136"/>
      <c r="AF1169" s="1136"/>
      <c r="AG1169" s="1137"/>
      <c r="AH1169" s="1138"/>
      <c r="AI1169" s="1139"/>
      <c r="AJ1169" s="1140"/>
      <c r="AK1169" s="1132"/>
      <c r="AL1169" s="1133"/>
      <c r="AM1169" s="1133"/>
      <c r="AN1169" s="1133"/>
      <c r="AO1169" s="1133"/>
      <c r="AP1169" s="1134"/>
      <c r="AQ1169" s="642" t="str">
        <f>IF(AK1169="","",VLOOKUP(AK1169,ﾃﾞｰﾀ一覧!$AH$4:$AR$66,2,FALSE))</f>
        <v/>
      </c>
      <c r="AR1169" s="1084"/>
      <c r="AS1169" s="1084"/>
      <c r="AT1169" s="643" t="str">
        <f>IF(AK1169="","",VLOOKUP(AK1169,ﾃﾞｰﾀ一覧!$AH$4:$AR$66,3,FALSE))</f>
        <v/>
      </c>
      <c r="AU1169" s="644" t="str">
        <f>IF(AK1169="","",VLOOKUP(AK1169,ﾃﾞｰﾀ一覧!$AH$4:$AR$66,5,FALSE))</f>
        <v/>
      </c>
      <c r="AV1169" s="1084"/>
      <c r="AW1169" s="1084"/>
      <c r="AX1169" s="643" t="str">
        <f>IF(AK1169="","",VLOOKUP(AK1169,ﾃﾞｰﾀ一覧!$AH$4:$AR$66,6,FALSE))</f>
        <v/>
      </c>
      <c r="AY1169" s="649" t="str">
        <f>IF(AK1169="","",VLOOKUP(AK1169,ﾃﾞｰﾀ一覧!$AH$4:$AR$66,8,FALSE))</f>
        <v/>
      </c>
      <c r="AZ1169" s="1084"/>
      <c r="BA1169" s="1084"/>
      <c r="BB1169" s="388" t="str">
        <f>IF(AK1169="","",VLOOKUP(AK1169,ﾃﾞｰﾀ一覧!$AH$4:$AR$66,9,FALSE))</f>
        <v/>
      </c>
      <c r="BF1169" s="1124"/>
      <c r="BG1169" s="1125"/>
      <c r="BH1169" s="1125"/>
    </row>
    <row r="1170" spans="2:60" ht="16.2" x14ac:dyDescent="0.2">
      <c r="B1170" s="1103"/>
      <c r="C1170" s="1104"/>
      <c r="D1170" s="1303"/>
      <c r="E1170" s="1304"/>
      <c r="F1170" s="1094" t="str">
        <f t="shared" si="95"/>
        <v/>
      </c>
      <c r="G1170" s="1095"/>
      <c r="H1170" s="1095"/>
      <c r="I1170" s="1095"/>
      <c r="J1170" s="1095"/>
      <c r="K1170" s="1095"/>
      <c r="L1170" s="1095"/>
      <c r="M1170" s="1095"/>
      <c r="N1170" s="1095"/>
      <c r="O1170" s="1095"/>
      <c r="P1170" s="1095"/>
      <c r="Q1170" s="1095"/>
      <c r="R1170" s="1095"/>
      <c r="S1170" s="1095"/>
      <c r="T1170" s="1095"/>
      <c r="U1170" s="1095"/>
      <c r="V1170" s="1095"/>
      <c r="W1170" s="1096"/>
      <c r="AA1170" s="1100"/>
      <c r="AB1170" s="1101"/>
      <c r="AC1170" s="1102"/>
      <c r="AD1170" s="1135"/>
      <c r="AE1170" s="1136"/>
      <c r="AF1170" s="1136"/>
      <c r="AG1170" s="1137"/>
      <c r="AH1170" s="1138"/>
      <c r="AI1170" s="1139"/>
      <c r="AJ1170" s="1140"/>
      <c r="AK1170" s="1132"/>
      <c r="AL1170" s="1133"/>
      <c r="AM1170" s="1133"/>
      <c r="AN1170" s="1133"/>
      <c r="AO1170" s="1133"/>
      <c r="AP1170" s="1134"/>
      <c r="AQ1170" s="642" t="str">
        <f>IF(AK1170="","",VLOOKUP(AK1170,ﾃﾞｰﾀ一覧!$AH$4:$AR$66,2,FALSE))</f>
        <v/>
      </c>
      <c r="AR1170" s="1084"/>
      <c r="AS1170" s="1084"/>
      <c r="AT1170" s="643" t="str">
        <f>IF(AK1170="","",VLOOKUP(AK1170,ﾃﾞｰﾀ一覧!$AH$4:$AR$66,3,FALSE))</f>
        <v/>
      </c>
      <c r="AU1170" s="644" t="str">
        <f>IF(AK1170="","",VLOOKUP(AK1170,ﾃﾞｰﾀ一覧!$AH$4:$AR$66,5,FALSE))</f>
        <v/>
      </c>
      <c r="AV1170" s="1084"/>
      <c r="AW1170" s="1084"/>
      <c r="AX1170" s="643" t="str">
        <f>IF(AK1170="","",VLOOKUP(AK1170,ﾃﾞｰﾀ一覧!$AH$4:$AR$66,6,FALSE))</f>
        <v/>
      </c>
      <c r="AY1170" s="649" t="str">
        <f>IF(AK1170="","",VLOOKUP(AK1170,ﾃﾞｰﾀ一覧!$AH$4:$AR$66,8,FALSE))</f>
        <v/>
      </c>
      <c r="AZ1170" s="1084"/>
      <c r="BA1170" s="1084"/>
      <c r="BB1170" s="388" t="str">
        <f>IF(AK1170="","",VLOOKUP(AK1170,ﾃﾞｰﾀ一覧!$AH$4:$AR$66,9,FALSE))</f>
        <v/>
      </c>
      <c r="BF1170" s="1124"/>
      <c r="BG1170" s="1125"/>
      <c r="BH1170" s="1125"/>
    </row>
    <row r="1171" spans="2:60" x14ac:dyDescent="0.2">
      <c r="F1171" s="1094" t="str">
        <f t="shared" si="95"/>
        <v/>
      </c>
      <c r="G1171" s="1095"/>
      <c r="H1171" s="1095"/>
      <c r="I1171" s="1095"/>
      <c r="J1171" s="1095"/>
      <c r="K1171" s="1095"/>
      <c r="L1171" s="1095"/>
      <c r="M1171" s="1095"/>
      <c r="N1171" s="1095"/>
      <c r="O1171" s="1095"/>
      <c r="P1171" s="1095"/>
      <c r="Q1171" s="1095"/>
      <c r="R1171" s="1095"/>
      <c r="S1171" s="1095"/>
      <c r="T1171" s="1095"/>
      <c r="U1171" s="1095"/>
      <c r="V1171" s="1095"/>
      <c r="W1171" s="1096"/>
      <c r="AA1171" s="1100"/>
      <c r="AB1171" s="1101"/>
      <c r="AC1171" s="1102"/>
      <c r="AD1171" s="1135"/>
      <c r="AE1171" s="1136"/>
      <c r="AF1171" s="1136"/>
      <c r="AG1171" s="1137"/>
      <c r="AH1171" s="1138"/>
      <c r="AI1171" s="1139"/>
      <c r="AJ1171" s="1140"/>
      <c r="AK1171" s="1132"/>
      <c r="AL1171" s="1133"/>
      <c r="AM1171" s="1133"/>
      <c r="AN1171" s="1133"/>
      <c r="AO1171" s="1133"/>
      <c r="AP1171" s="1134"/>
      <c r="AQ1171" s="642" t="str">
        <f>IF(AK1171="","",VLOOKUP(AK1171,ﾃﾞｰﾀ一覧!$AH$4:$AR$66,2,FALSE))</f>
        <v/>
      </c>
      <c r="AR1171" s="1084"/>
      <c r="AS1171" s="1084"/>
      <c r="AT1171" s="643" t="str">
        <f>IF(AK1171="","",VLOOKUP(AK1171,ﾃﾞｰﾀ一覧!$AH$4:$AR$66,3,FALSE))</f>
        <v/>
      </c>
      <c r="AU1171" s="644" t="str">
        <f>IF(AK1171="","",VLOOKUP(AK1171,ﾃﾞｰﾀ一覧!$AH$4:$AR$66,5,FALSE))</f>
        <v/>
      </c>
      <c r="AV1171" s="1084"/>
      <c r="AW1171" s="1084"/>
      <c r="AX1171" s="643" t="str">
        <f>IF(AK1171="","",VLOOKUP(AK1171,ﾃﾞｰﾀ一覧!$AH$4:$AR$66,6,FALSE))</f>
        <v/>
      </c>
      <c r="AY1171" s="649" t="str">
        <f>IF(AK1171="","",VLOOKUP(AK1171,ﾃﾞｰﾀ一覧!$AH$4:$AR$66,8,FALSE))</f>
        <v/>
      </c>
      <c r="AZ1171" s="1084"/>
      <c r="BA1171" s="1084"/>
      <c r="BB1171" s="388" t="str">
        <f>IF(AK1171="","",VLOOKUP(AK1171,ﾃﾞｰﾀ一覧!$AH$4:$AR$66,9,FALSE))</f>
        <v/>
      </c>
      <c r="BF1171" s="1124"/>
      <c r="BG1171" s="1125"/>
      <c r="BH1171" s="1125"/>
    </row>
    <row r="1172" spans="2:60" x14ac:dyDescent="0.2">
      <c r="F1172" s="1094" t="str">
        <f t="shared" si="95"/>
        <v/>
      </c>
      <c r="G1172" s="1095"/>
      <c r="H1172" s="1095"/>
      <c r="I1172" s="1095"/>
      <c r="J1172" s="1095"/>
      <c r="K1172" s="1095"/>
      <c r="L1172" s="1095"/>
      <c r="M1172" s="1095"/>
      <c r="N1172" s="1095"/>
      <c r="O1172" s="1095"/>
      <c r="P1172" s="1095"/>
      <c r="Q1172" s="1095"/>
      <c r="R1172" s="1095"/>
      <c r="S1172" s="1095"/>
      <c r="T1172" s="1095"/>
      <c r="U1172" s="1095"/>
      <c r="V1172" s="1095"/>
      <c r="W1172" s="1096"/>
      <c r="AA1172" s="1100"/>
      <c r="AB1172" s="1101"/>
      <c r="AC1172" s="1102"/>
      <c r="AD1172" s="1135"/>
      <c r="AE1172" s="1136"/>
      <c r="AF1172" s="1136"/>
      <c r="AG1172" s="1137"/>
      <c r="AH1172" s="1138"/>
      <c r="AI1172" s="1139"/>
      <c r="AJ1172" s="1140"/>
      <c r="AK1172" s="1132"/>
      <c r="AL1172" s="1133"/>
      <c r="AM1172" s="1133"/>
      <c r="AN1172" s="1133"/>
      <c r="AO1172" s="1133"/>
      <c r="AP1172" s="1134"/>
      <c r="AQ1172" s="642" t="str">
        <f>IF(AK1172="","",VLOOKUP(AK1172,ﾃﾞｰﾀ一覧!$AH$4:$AR$66,2,FALSE))</f>
        <v/>
      </c>
      <c r="AR1172" s="1084"/>
      <c r="AS1172" s="1084"/>
      <c r="AT1172" s="643" t="str">
        <f>IF(AK1172="","",VLOOKUP(AK1172,ﾃﾞｰﾀ一覧!$AH$4:$AR$66,3,FALSE))</f>
        <v/>
      </c>
      <c r="AU1172" s="644" t="str">
        <f>IF(AK1172="","",VLOOKUP(AK1172,ﾃﾞｰﾀ一覧!$AH$4:$AR$66,5,FALSE))</f>
        <v/>
      </c>
      <c r="AV1172" s="1084"/>
      <c r="AW1172" s="1084"/>
      <c r="AX1172" s="643" t="str">
        <f>IF(AK1172="","",VLOOKUP(AK1172,ﾃﾞｰﾀ一覧!$AH$4:$AR$66,6,FALSE))</f>
        <v/>
      </c>
      <c r="AY1172" s="649" t="str">
        <f>IF(AK1172="","",VLOOKUP(AK1172,ﾃﾞｰﾀ一覧!$AH$4:$AR$66,8,FALSE))</f>
        <v/>
      </c>
      <c r="AZ1172" s="1084"/>
      <c r="BA1172" s="1084"/>
      <c r="BB1172" s="388" t="str">
        <f>IF(AK1172="","",VLOOKUP(AK1172,ﾃﾞｰﾀ一覧!$AH$4:$AR$66,9,FALSE))</f>
        <v/>
      </c>
      <c r="BF1172" s="1124"/>
      <c r="BG1172" s="1125"/>
      <c r="BH1172" s="1125"/>
    </row>
    <row r="1173" spans="2:60" x14ac:dyDescent="0.2">
      <c r="F1173" s="1094" t="str">
        <f t="shared" si="95"/>
        <v/>
      </c>
      <c r="G1173" s="1095"/>
      <c r="H1173" s="1095"/>
      <c r="I1173" s="1095"/>
      <c r="J1173" s="1095"/>
      <c r="K1173" s="1095"/>
      <c r="L1173" s="1095"/>
      <c r="M1173" s="1095"/>
      <c r="N1173" s="1095"/>
      <c r="O1173" s="1095"/>
      <c r="P1173" s="1095"/>
      <c r="Q1173" s="1095"/>
      <c r="R1173" s="1095"/>
      <c r="S1173" s="1095"/>
      <c r="T1173" s="1095"/>
      <c r="U1173" s="1095"/>
      <c r="V1173" s="1095"/>
      <c r="W1173" s="1096"/>
    </row>
    <row r="1174" spans="2:60" x14ac:dyDescent="0.2">
      <c r="F1174" s="1094" t="str">
        <f t="shared" ref="F1174:F1237" si="96">IF($DB1174="","",$DB1174&amp;"("&amp;IF($DH1174=0,"",$DH1174&amp;$DI1174)&amp;IF($DK1174=0,"",$DK1174)&amp;IF($DL1174=0,"","×"&amp;$DL1174&amp;$DM1174)&amp;IF($DO1174=0,"",$DO1174)&amp;IF($DP1174=0,"","×"&amp;$DP1174&amp;$DQ1174)&amp;IF($DS1174=0,"",$DS1174)&amp;")")</f>
        <v/>
      </c>
      <c r="G1174" s="1095"/>
      <c r="H1174" s="1095"/>
      <c r="I1174" s="1095"/>
      <c r="J1174" s="1095"/>
      <c r="K1174" s="1095"/>
      <c r="L1174" s="1095"/>
      <c r="M1174" s="1095"/>
      <c r="N1174" s="1095"/>
      <c r="O1174" s="1095"/>
      <c r="P1174" s="1095"/>
      <c r="Q1174" s="1095"/>
      <c r="R1174" s="1095"/>
      <c r="S1174" s="1095"/>
      <c r="T1174" s="1095"/>
      <c r="U1174" s="1095"/>
      <c r="V1174" s="1095"/>
      <c r="W1174" s="1096"/>
    </row>
    <row r="1175" spans="2:60" x14ac:dyDescent="0.2">
      <c r="F1175" s="1094" t="str">
        <f t="shared" si="96"/>
        <v/>
      </c>
      <c r="G1175" s="1095"/>
      <c r="H1175" s="1095"/>
      <c r="I1175" s="1095"/>
      <c r="J1175" s="1095"/>
      <c r="K1175" s="1095"/>
      <c r="L1175" s="1095"/>
      <c r="M1175" s="1095"/>
      <c r="N1175" s="1095"/>
      <c r="O1175" s="1095"/>
      <c r="P1175" s="1095"/>
      <c r="Q1175" s="1095"/>
      <c r="R1175" s="1095"/>
      <c r="S1175" s="1095"/>
      <c r="T1175" s="1095"/>
      <c r="U1175" s="1095"/>
      <c r="V1175" s="1095"/>
      <c r="W1175" s="1096"/>
    </row>
    <row r="1176" spans="2:60" x14ac:dyDescent="0.2">
      <c r="F1176" s="1094" t="str">
        <f t="shared" si="96"/>
        <v/>
      </c>
      <c r="G1176" s="1095"/>
      <c r="H1176" s="1095"/>
      <c r="I1176" s="1095"/>
      <c r="J1176" s="1095"/>
      <c r="K1176" s="1095"/>
      <c r="L1176" s="1095"/>
      <c r="M1176" s="1095"/>
      <c r="N1176" s="1095"/>
      <c r="O1176" s="1095"/>
      <c r="P1176" s="1095"/>
      <c r="Q1176" s="1095"/>
      <c r="R1176" s="1095"/>
      <c r="S1176" s="1095"/>
      <c r="T1176" s="1095"/>
      <c r="U1176" s="1095"/>
      <c r="V1176" s="1095"/>
      <c r="W1176" s="1096"/>
    </row>
    <row r="1177" spans="2:60" x14ac:dyDescent="0.2">
      <c r="F1177" s="1094" t="str">
        <f t="shared" si="96"/>
        <v/>
      </c>
      <c r="G1177" s="1095"/>
      <c r="H1177" s="1095"/>
      <c r="I1177" s="1095"/>
      <c r="J1177" s="1095"/>
      <c r="K1177" s="1095"/>
      <c r="L1177" s="1095"/>
      <c r="M1177" s="1095"/>
      <c r="N1177" s="1095"/>
      <c r="O1177" s="1095"/>
      <c r="P1177" s="1095"/>
      <c r="Q1177" s="1095"/>
      <c r="R1177" s="1095"/>
      <c r="S1177" s="1095"/>
      <c r="T1177" s="1095"/>
      <c r="U1177" s="1095"/>
      <c r="V1177" s="1095"/>
      <c r="W1177" s="1096"/>
    </row>
    <row r="1178" spans="2:60" x14ac:dyDescent="0.2">
      <c r="F1178" s="1094" t="str">
        <f t="shared" si="96"/>
        <v/>
      </c>
      <c r="G1178" s="1095"/>
      <c r="H1178" s="1095"/>
      <c r="I1178" s="1095"/>
      <c r="J1178" s="1095"/>
      <c r="K1178" s="1095"/>
      <c r="L1178" s="1095"/>
      <c r="M1178" s="1095"/>
      <c r="N1178" s="1095"/>
      <c r="O1178" s="1095"/>
      <c r="P1178" s="1095"/>
      <c r="Q1178" s="1095"/>
      <c r="R1178" s="1095"/>
      <c r="S1178" s="1095"/>
      <c r="T1178" s="1095"/>
      <c r="U1178" s="1095"/>
      <c r="V1178" s="1095"/>
      <c r="W1178" s="1096"/>
    </row>
    <row r="1179" spans="2:60" x14ac:dyDescent="0.2">
      <c r="F1179" s="1094" t="str">
        <f t="shared" si="96"/>
        <v/>
      </c>
      <c r="G1179" s="1095"/>
      <c r="H1179" s="1095"/>
      <c r="I1179" s="1095"/>
      <c r="J1179" s="1095"/>
      <c r="K1179" s="1095"/>
      <c r="L1179" s="1095"/>
      <c r="M1179" s="1095"/>
      <c r="N1179" s="1095"/>
      <c r="O1179" s="1095"/>
      <c r="P1179" s="1095"/>
      <c r="Q1179" s="1095"/>
      <c r="R1179" s="1095"/>
      <c r="S1179" s="1095"/>
      <c r="T1179" s="1095"/>
      <c r="U1179" s="1095"/>
      <c r="V1179" s="1095"/>
      <c r="W1179" s="1096"/>
    </row>
    <row r="1180" spans="2:60" x14ac:dyDescent="0.2">
      <c r="F1180" s="1094" t="str">
        <f t="shared" si="96"/>
        <v/>
      </c>
      <c r="G1180" s="1095"/>
      <c r="H1180" s="1095"/>
      <c r="I1180" s="1095"/>
      <c r="J1180" s="1095"/>
      <c r="K1180" s="1095"/>
      <c r="L1180" s="1095"/>
      <c r="M1180" s="1095"/>
      <c r="N1180" s="1095"/>
      <c r="O1180" s="1095"/>
      <c r="P1180" s="1095"/>
      <c r="Q1180" s="1095"/>
      <c r="R1180" s="1095"/>
      <c r="S1180" s="1095"/>
      <c r="T1180" s="1095"/>
      <c r="U1180" s="1095"/>
      <c r="V1180" s="1095"/>
      <c r="W1180" s="1096"/>
    </row>
    <row r="1181" spans="2:60" x14ac:dyDescent="0.2">
      <c r="F1181" s="1094" t="str">
        <f t="shared" si="96"/>
        <v/>
      </c>
      <c r="G1181" s="1095"/>
      <c r="H1181" s="1095"/>
      <c r="I1181" s="1095"/>
      <c r="J1181" s="1095"/>
      <c r="K1181" s="1095"/>
      <c r="L1181" s="1095"/>
      <c r="M1181" s="1095"/>
      <c r="N1181" s="1095"/>
      <c r="O1181" s="1095"/>
      <c r="P1181" s="1095"/>
      <c r="Q1181" s="1095"/>
      <c r="R1181" s="1095"/>
      <c r="S1181" s="1095"/>
      <c r="T1181" s="1095"/>
      <c r="U1181" s="1095"/>
      <c r="V1181" s="1095"/>
      <c r="W1181" s="1096"/>
    </row>
    <row r="1182" spans="2:60" x14ac:dyDescent="0.2">
      <c r="F1182" s="1094" t="str">
        <f t="shared" si="96"/>
        <v/>
      </c>
      <c r="G1182" s="1095"/>
      <c r="H1182" s="1095"/>
      <c r="I1182" s="1095"/>
      <c r="J1182" s="1095"/>
      <c r="K1182" s="1095"/>
      <c r="L1182" s="1095"/>
      <c r="M1182" s="1095"/>
      <c r="N1182" s="1095"/>
      <c r="O1182" s="1095"/>
      <c r="P1182" s="1095"/>
      <c r="Q1182" s="1095"/>
      <c r="R1182" s="1095"/>
      <c r="S1182" s="1095"/>
      <c r="T1182" s="1095"/>
      <c r="U1182" s="1095"/>
      <c r="V1182" s="1095"/>
      <c r="W1182" s="1096"/>
    </row>
    <row r="1183" spans="2:60" x14ac:dyDescent="0.2">
      <c r="F1183" s="1094" t="str">
        <f t="shared" si="96"/>
        <v/>
      </c>
      <c r="G1183" s="1095"/>
      <c r="H1183" s="1095"/>
      <c r="I1183" s="1095"/>
      <c r="J1183" s="1095"/>
      <c r="K1183" s="1095"/>
      <c r="L1183" s="1095"/>
      <c r="M1183" s="1095"/>
      <c r="N1183" s="1095"/>
      <c r="O1183" s="1095"/>
      <c r="P1183" s="1095"/>
      <c r="Q1183" s="1095"/>
      <c r="R1183" s="1095"/>
      <c r="S1183" s="1095"/>
      <c r="T1183" s="1095"/>
      <c r="U1183" s="1095"/>
      <c r="V1183" s="1095"/>
      <c r="W1183" s="1096"/>
    </row>
    <row r="1184" spans="2:60" x14ac:dyDescent="0.2">
      <c r="F1184" s="1094" t="str">
        <f t="shared" si="96"/>
        <v/>
      </c>
      <c r="G1184" s="1095"/>
      <c r="H1184" s="1095"/>
      <c r="I1184" s="1095"/>
      <c r="J1184" s="1095"/>
      <c r="K1184" s="1095"/>
      <c r="L1184" s="1095"/>
      <c r="M1184" s="1095"/>
      <c r="N1184" s="1095"/>
      <c r="O1184" s="1095"/>
      <c r="P1184" s="1095"/>
      <c r="Q1184" s="1095"/>
      <c r="R1184" s="1095"/>
      <c r="S1184" s="1095"/>
      <c r="T1184" s="1095"/>
      <c r="U1184" s="1095"/>
      <c r="V1184" s="1095"/>
      <c r="W1184" s="1096"/>
    </row>
    <row r="1185" spans="6:23" x14ac:dyDescent="0.2">
      <c r="F1185" s="1094" t="str">
        <f t="shared" si="96"/>
        <v/>
      </c>
      <c r="G1185" s="1095"/>
      <c r="H1185" s="1095"/>
      <c r="I1185" s="1095"/>
      <c r="J1185" s="1095"/>
      <c r="K1185" s="1095"/>
      <c r="L1185" s="1095"/>
      <c r="M1185" s="1095"/>
      <c r="N1185" s="1095"/>
      <c r="O1185" s="1095"/>
      <c r="P1185" s="1095"/>
      <c r="Q1185" s="1095"/>
      <c r="R1185" s="1095"/>
      <c r="S1185" s="1095"/>
      <c r="T1185" s="1095"/>
      <c r="U1185" s="1095"/>
      <c r="V1185" s="1095"/>
      <c r="W1185" s="1096"/>
    </row>
    <row r="1186" spans="6:23" x14ac:dyDescent="0.2">
      <c r="F1186" s="1094" t="str">
        <f t="shared" si="96"/>
        <v/>
      </c>
      <c r="G1186" s="1095"/>
      <c r="H1186" s="1095"/>
      <c r="I1186" s="1095"/>
      <c r="J1186" s="1095"/>
      <c r="K1186" s="1095"/>
      <c r="L1186" s="1095"/>
      <c r="M1186" s="1095"/>
      <c r="N1186" s="1095"/>
      <c r="O1186" s="1095"/>
      <c r="P1186" s="1095"/>
      <c r="Q1186" s="1095"/>
      <c r="R1186" s="1095"/>
      <c r="S1186" s="1095"/>
      <c r="T1186" s="1095"/>
      <c r="U1186" s="1095"/>
      <c r="V1186" s="1095"/>
      <c r="W1186" s="1096"/>
    </row>
    <row r="1187" spans="6:23" x14ac:dyDescent="0.2">
      <c r="F1187" s="1094" t="str">
        <f t="shared" si="96"/>
        <v/>
      </c>
      <c r="G1187" s="1095"/>
      <c r="H1187" s="1095"/>
      <c r="I1187" s="1095"/>
      <c r="J1187" s="1095"/>
      <c r="K1187" s="1095"/>
      <c r="L1187" s="1095"/>
      <c r="M1187" s="1095"/>
      <c r="N1187" s="1095"/>
      <c r="O1187" s="1095"/>
      <c r="P1187" s="1095"/>
      <c r="Q1187" s="1095"/>
      <c r="R1187" s="1095"/>
      <c r="S1187" s="1095"/>
      <c r="T1187" s="1095"/>
      <c r="U1187" s="1095"/>
      <c r="V1187" s="1095"/>
      <c r="W1187" s="1096"/>
    </row>
    <row r="1188" spans="6:23" x14ac:dyDescent="0.2">
      <c r="F1188" s="1094" t="str">
        <f t="shared" si="96"/>
        <v/>
      </c>
      <c r="G1188" s="1095"/>
      <c r="H1188" s="1095"/>
      <c r="I1188" s="1095"/>
      <c r="J1188" s="1095"/>
      <c r="K1188" s="1095"/>
      <c r="L1188" s="1095"/>
      <c r="M1188" s="1095"/>
      <c r="N1188" s="1095"/>
      <c r="O1188" s="1095"/>
      <c r="P1188" s="1095"/>
      <c r="Q1188" s="1095"/>
      <c r="R1188" s="1095"/>
      <c r="S1188" s="1095"/>
      <c r="T1188" s="1095"/>
      <c r="U1188" s="1095"/>
      <c r="V1188" s="1095"/>
      <c r="W1188" s="1096"/>
    </row>
    <row r="1189" spans="6:23" x14ac:dyDescent="0.2">
      <c r="F1189" s="1094" t="str">
        <f t="shared" si="96"/>
        <v/>
      </c>
      <c r="G1189" s="1095"/>
      <c r="H1189" s="1095"/>
      <c r="I1189" s="1095"/>
      <c r="J1189" s="1095"/>
      <c r="K1189" s="1095"/>
      <c r="L1189" s="1095"/>
      <c r="M1189" s="1095"/>
      <c r="N1189" s="1095"/>
      <c r="O1189" s="1095"/>
      <c r="P1189" s="1095"/>
      <c r="Q1189" s="1095"/>
      <c r="R1189" s="1095"/>
      <c r="S1189" s="1095"/>
      <c r="T1189" s="1095"/>
      <c r="U1189" s="1095"/>
      <c r="V1189" s="1095"/>
      <c r="W1189" s="1096"/>
    </row>
    <row r="1190" spans="6:23" x14ac:dyDescent="0.2">
      <c r="F1190" s="1094" t="str">
        <f t="shared" si="96"/>
        <v/>
      </c>
      <c r="G1190" s="1095"/>
      <c r="H1190" s="1095"/>
      <c r="I1190" s="1095"/>
      <c r="J1190" s="1095"/>
      <c r="K1190" s="1095"/>
      <c r="L1190" s="1095"/>
      <c r="M1190" s="1095"/>
      <c r="N1190" s="1095"/>
      <c r="O1190" s="1095"/>
      <c r="P1190" s="1095"/>
      <c r="Q1190" s="1095"/>
      <c r="R1190" s="1095"/>
      <c r="S1190" s="1095"/>
      <c r="T1190" s="1095"/>
      <c r="U1190" s="1095"/>
      <c r="V1190" s="1095"/>
      <c r="W1190" s="1096"/>
    </row>
    <row r="1191" spans="6:23" x14ac:dyDescent="0.2">
      <c r="F1191" s="1094" t="str">
        <f t="shared" si="96"/>
        <v/>
      </c>
      <c r="G1191" s="1095"/>
      <c r="H1191" s="1095"/>
      <c r="I1191" s="1095"/>
      <c r="J1191" s="1095"/>
      <c r="K1191" s="1095"/>
      <c r="L1191" s="1095"/>
      <c r="M1191" s="1095"/>
      <c r="N1191" s="1095"/>
      <c r="O1191" s="1095"/>
      <c r="P1191" s="1095"/>
      <c r="Q1191" s="1095"/>
      <c r="R1191" s="1095"/>
      <c r="S1191" s="1095"/>
      <c r="T1191" s="1095"/>
      <c r="U1191" s="1095"/>
      <c r="V1191" s="1095"/>
      <c r="W1191" s="1096"/>
    </row>
    <row r="1192" spans="6:23" x14ac:dyDescent="0.2">
      <c r="F1192" s="1094" t="str">
        <f t="shared" si="96"/>
        <v/>
      </c>
      <c r="G1192" s="1095"/>
      <c r="H1192" s="1095"/>
      <c r="I1192" s="1095"/>
      <c r="J1192" s="1095"/>
      <c r="K1192" s="1095"/>
      <c r="L1192" s="1095"/>
      <c r="M1192" s="1095"/>
      <c r="N1192" s="1095"/>
      <c r="O1192" s="1095"/>
      <c r="P1192" s="1095"/>
      <c r="Q1192" s="1095"/>
      <c r="R1192" s="1095"/>
      <c r="S1192" s="1095"/>
      <c r="T1192" s="1095"/>
      <c r="U1192" s="1095"/>
      <c r="V1192" s="1095"/>
      <c r="W1192" s="1096"/>
    </row>
    <row r="1193" spans="6:23" x14ac:dyDescent="0.2">
      <c r="F1193" s="1094" t="str">
        <f t="shared" si="96"/>
        <v/>
      </c>
      <c r="G1193" s="1095"/>
      <c r="H1193" s="1095"/>
      <c r="I1193" s="1095"/>
      <c r="J1193" s="1095"/>
      <c r="K1193" s="1095"/>
      <c r="L1193" s="1095"/>
      <c r="M1193" s="1095"/>
      <c r="N1193" s="1095"/>
      <c r="O1193" s="1095"/>
      <c r="P1193" s="1095"/>
      <c r="Q1193" s="1095"/>
      <c r="R1193" s="1095"/>
      <c r="S1193" s="1095"/>
      <c r="T1193" s="1095"/>
      <c r="U1193" s="1095"/>
      <c r="V1193" s="1095"/>
      <c r="W1193" s="1096"/>
    </row>
    <row r="1194" spans="6:23" x14ac:dyDescent="0.2">
      <c r="F1194" s="1094" t="str">
        <f t="shared" si="96"/>
        <v/>
      </c>
      <c r="G1194" s="1095"/>
      <c r="H1194" s="1095"/>
      <c r="I1194" s="1095"/>
      <c r="J1194" s="1095"/>
      <c r="K1194" s="1095"/>
      <c r="L1194" s="1095"/>
      <c r="M1194" s="1095"/>
      <c r="N1194" s="1095"/>
      <c r="O1194" s="1095"/>
      <c r="P1194" s="1095"/>
      <c r="Q1194" s="1095"/>
      <c r="R1194" s="1095"/>
      <c r="S1194" s="1095"/>
      <c r="T1194" s="1095"/>
      <c r="U1194" s="1095"/>
      <c r="V1194" s="1095"/>
      <c r="W1194" s="1096"/>
    </row>
    <row r="1195" spans="6:23" x14ac:dyDescent="0.2">
      <c r="F1195" s="1094" t="str">
        <f t="shared" si="96"/>
        <v/>
      </c>
      <c r="G1195" s="1095"/>
      <c r="H1195" s="1095"/>
      <c r="I1195" s="1095"/>
      <c r="J1195" s="1095"/>
      <c r="K1195" s="1095"/>
      <c r="L1195" s="1095"/>
      <c r="M1195" s="1095"/>
      <c r="N1195" s="1095"/>
      <c r="O1195" s="1095"/>
      <c r="P1195" s="1095"/>
      <c r="Q1195" s="1095"/>
      <c r="R1195" s="1095"/>
      <c r="S1195" s="1095"/>
      <c r="T1195" s="1095"/>
      <c r="U1195" s="1095"/>
      <c r="V1195" s="1095"/>
      <c r="W1195" s="1096"/>
    </row>
    <row r="1196" spans="6:23" x14ac:dyDescent="0.2">
      <c r="F1196" s="1094" t="str">
        <f t="shared" si="96"/>
        <v/>
      </c>
      <c r="G1196" s="1095"/>
      <c r="H1196" s="1095"/>
      <c r="I1196" s="1095"/>
      <c r="J1196" s="1095"/>
      <c r="K1196" s="1095"/>
      <c r="L1196" s="1095"/>
      <c r="M1196" s="1095"/>
      <c r="N1196" s="1095"/>
      <c r="O1196" s="1095"/>
      <c r="P1196" s="1095"/>
      <c r="Q1196" s="1095"/>
      <c r="R1196" s="1095"/>
      <c r="S1196" s="1095"/>
      <c r="T1196" s="1095"/>
      <c r="U1196" s="1095"/>
      <c r="V1196" s="1095"/>
      <c r="W1196" s="1096"/>
    </row>
    <row r="1197" spans="6:23" x14ac:dyDescent="0.2">
      <c r="F1197" s="1094" t="str">
        <f t="shared" si="96"/>
        <v/>
      </c>
      <c r="G1197" s="1095"/>
      <c r="H1197" s="1095"/>
      <c r="I1197" s="1095"/>
      <c r="J1197" s="1095"/>
      <c r="K1197" s="1095"/>
      <c r="L1197" s="1095"/>
      <c r="M1197" s="1095"/>
      <c r="N1197" s="1095"/>
      <c r="O1197" s="1095"/>
      <c r="P1197" s="1095"/>
      <c r="Q1197" s="1095"/>
      <c r="R1197" s="1095"/>
      <c r="S1197" s="1095"/>
      <c r="T1197" s="1095"/>
      <c r="U1197" s="1095"/>
      <c r="V1197" s="1095"/>
      <c r="W1197" s="1096"/>
    </row>
    <row r="1198" spans="6:23" x14ac:dyDescent="0.2">
      <c r="F1198" s="1094" t="str">
        <f t="shared" si="96"/>
        <v/>
      </c>
      <c r="G1198" s="1095"/>
      <c r="H1198" s="1095"/>
      <c r="I1198" s="1095"/>
      <c r="J1198" s="1095"/>
      <c r="K1198" s="1095"/>
      <c r="L1198" s="1095"/>
      <c r="M1198" s="1095"/>
      <c r="N1198" s="1095"/>
      <c r="O1198" s="1095"/>
      <c r="P1198" s="1095"/>
      <c r="Q1198" s="1095"/>
      <c r="R1198" s="1095"/>
      <c r="S1198" s="1095"/>
      <c r="T1198" s="1095"/>
      <c r="U1198" s="1095"/>
      <c r="V1198" s="1095"/>
      <c r="W1198" s="1096"/>
    </row>
    <row r="1199" spans="6:23" x14ac:dyDescent="0.2">
      <c r="F1199" s="1094" t="str">
        <f t="shared" si="96"/>
        <v/>
      </c>
      <c r="G1199" s="1095"/>
      <c r="H1199" s="1095"/>
      <c r="I1199" s="1095"/>
      <c r="J1199" s="1095"/>
      <c r="K1199" s="1095"/>
      <c r="L1199" s="1095"/>
      <c r="M1199" s="1095"/>
      <c r="N1199" s="1095"/>
      <c r="O1199" s="1095"/>
      <c r="P1199" s="1095"/>
      <c r="Q1199" s="1095"/>
      <c r="R1199" s="1095"/>
      <c r="S1199" s="1095"/>
      <c r="T1199" s="1095"/>
      <c r="U1199" s="1095"/>
      <c r="V1199" s="1095"/>
      <c r="W1199" s="1096"/>
    </row>
    <row r="1200" spans="6:23" x14ac:dyDescent="0.2">
      <c r="F1200" s="1094" t="str">
        <f t="shared" si="96"/>
        <v/>
      </c>
      <c r="G1200" s="1095"/>
      <c r="H1200" s="1095"/>
      <c r="I1200" s="1095"/>
      <c r="J1200" s="1095"/>
      <c r="K1200" s="1095"/>
      <c r="L1200" s="1095"/>
      <c r="M1200" s="1095"/>
      <c r="N1200" s="1095"/>
      <c r="O1200" s="1095"/>
      <c r="P1200" s="1095"/>
      <c r="Q1200" s="1095"/>
      <c r="R1200" s="1095"/>
      <c r="S1200" s="1095"/>
      <c r="T1200" s="1095"/>
      <c r="U1200" s="1095"/>
      <c r="V1200" s="1095"/>
      <c r="W1200" s="1096"/>
    </row>
    <row r="1201" spans="6:23" x14ac:dyDescent="0.2">
      <c r="F1201" s="1094" t="str">
        <f t="shared" si="96"/>
        <v/>
      </c>
      <c r="G1201" s="1095"/>
      <c r="H1201" s="1095"/>
      <c r="I1201" s="1095"/>
      <c r="J1201" s="1095"/>
      <c r="K1201" s="1095"/>
      <c r="L1201" s="1095"/>
      <c r="M1201" s="1095"/>
      <c r="N1201" s="1095"/>
      <c r="O1201" s="1095"/>
      <c r="P1201" s="1095"/>
      <c r="Q1201" s="1095"/>
      <c r="R1201" s="1095"/>
      <c r="S1201" s="1095"/>
      <c r="T1201" s="1095"/>
      <c r="U1201" s="1095"/>
      <c r="V1201" s="1095"/>
      <c r="W1201" s="1096"/>
    </row>
    <row r="1202" spans="6:23" x14ac:dyDescent="0.2">
      <c r="F1202" s="1094" t="str">
        <f t="shared" si="96"/>
        <v/>
      </c>
      <c r="G1202" s="1095"/>
      <c r="H1202" s="1095"/>
      <c r="I1202" s="1095"/>
      <c r="J1202" s="1095"/>
      <c r="K1202" s="1095"/>
      <c r="L1202" s="1095"/>
      <c r="M1202" s="1095"/>
      <c r="N1202" s="1095"/>
      <c r="O1202" s="1095"/>
      <c r="P1202" s="1095"/>
      <c r="Q1202" s="1095"/>
      <c r="R1202" s="1095"/>
      <c r="S1202" s="1095"/>
      <c r="T1202" s="1095"/>
      <c r="U1202" s="1095"/>
      <c r="V1202" s="1095"/>
      <c r="W1202" s="1096"/>
    </row>
    <row r="1203" spans="6:23" x14ac:dyDescent="0.2">
      <c r="F1203" s="1094" t="str">
        <f t="shared" si="96"/>
        <v/>
      </c>
      <c r="G1203" s="1095"/>
      <c r="H1203" s="1095"/>
      <c r="I1203" s="1095"/>
      <c r="J1203" s="1095"/>
      <c r="K1203" s="1095"/>
      <c r="L1203" s="1095"/>
      <c r="M1203" s="1095"/>
      <c r="N1203" s="1095"/>
      <c r="O1203" s="1095"/>
      <c r="P1203" s="1095"/>
      <c r="Q1203" s="1095"/>
      <c r="R1203" s="1095"/>
      <c r="S1203" s="1095"/>
      <c r="T1203" s="1095"/>
      <c r="U1203" s="1095"/>
      <c r="V1203" s="1095"/>
      <c r="W1203" s="1096"/>
    </row>
    <row r="1204" spans="6:23" x14ac:dyDescent="0.2">
      <c r="F1204" s="1094" t="str">
        <f t="shared" si="96"/>
        <v/>
      </c>
      <c r="G1204" s="1095"/>
      <c r="H1204" s="1095"/>
      <c r="I1204" s="1095"/>
      <c r="J1204" s="1095"/>
      <c r="K1204" s="1095"/>
      <c r="L1204" s="1095"/>
      <c r="M1204" s="1095"/>
      <c r="N1204" s="1095"/>
      <c r="O1204" s="1095"/>
      <c r="P1204" s="1095"/>
      <c r="Q1204" s="1095"/>
      <c r="R1204" s="1095"/>
      <c r="S1204" s="1095"/>
      <c r="T1204" s="1095"/>
      <c r="U1204" s="1095"/>
      <c r="V1204" s="1095"/>
      <c r="W1204" s="1096"/>
    </row>
    <row r="1205" spans="6:23" x14ac:dyDescent="0.2">
      <c r="F1205" s="1094" t="str">
        <f t="shared" si="96"/>
        <v/>
      </c>
      <c r="G1205" s="1095"/>
      <c r="H1205" s="1095"/>
      <c r="I1205" s="1095"/>
      <c r="J1205" s="1095"/>
      <c r="K1205" s="1095"/>
      <c r="L1205" s="1095"/>
      <c r="M1205" s="1095"/>
      <c r="N1205" s="1095"/>
      <c r="O1205" s="1095"/>
      <c r="P1205" s="1095"/>
      <c r="Q1205" s="1095"/>
      <c r="R1205" s="1095"/>
      <c r="S1205" s="1095"/>
      <c r="T1205" s="1095"/>
      <c r="U1205" s="1095"/>
      <c r="V1205" s="1095"/>
      <c r="W1205" s="1096"/>
    </row>
    <row r="1206" spans="6:23" x14ac:dyDescent="0.2">
      <c r="F1206" s="1094" t="str">
        <f t="shared" si="96"/>
        <v/>
      </c>
      <c r="G1206" s="1095"/>
      <c r="H1206" s="1095"/>
      <c r="I1206" s="1095"/>
      <c r="J1206" s="1095"/>
      <c r="K1206" s="1095"/>
      <c r="L1206" s="1095"/>
      <c r="M1206" s="1095"/>
      <c r="N1206" s="1095"/>
      <c r="O1206" s="1095"/>
      <c r="P1206" s="1095"/>
      <c r="Q1206" s="1095"/>
      <c r="R1206" s="1095"/>
      <c r="S1206" s="1095"/>
      <c r="T1206" s="1095"/>
      <c r="U1206" s="1095"/>
      <c r="V1206" s="1095"/>
      <c r="W1206" s="1096"/>
    </row>
    <row r="1207" spans="6:23" x14ac:dyDescent="0.2">
      <c r="F1207" s="1094" t="str">
        <f t="shared" si="96"/>
        <v/>
      </c>
      <c r="G1207" s="1095"/>
      <c r="H1207" s="1095"/>
      <c r="I1207" s="1095"/>
      <c r="J1207" s="1095"/>
      <c r="K1207" s="1095"/>
      <c r="L1207" s="1095"/>
      <c r="M1207" s="1095"/>
      <c r="N1207" s="1095"/>
      <c r="O1207" s="1095"/>
      <c r="P1207" s="1095"/>
      <c r="Q1207" s="1095"/>
      <c r="R1207" s="1095"/>
      <c r="S1207" s="1095"/>
      <c r="T1207" s="1095"/>
      <c r="U1207" s="1095"/>
      <c r="V1207" s="1095"/>
      <c r="W1207" s="1096"/>
    </row>
    <row r="1208" spans="6:23" x14ac:dyDescent="0.2">
      <c r="F1208" s="1094" t="str">
        <f t="shared" si="96"/>
        <v/>
      </c>
      <c r="G1208" s="1095"/>
      <c r="H1208" s="1095"/>
      <c r="I1208" s="1095"/>
      <c r="J1208" s="1095"/>
      <c r="K1208" s="1095"/>
      <c r="L1208" s="1095"/>
      <c r="M1208" s="1095"/>
      <c r="N1208" s="1095"/>
      <c r="O1208" s="1095"/>
      <c r="P1208" s="1095"/>
      <c r="Q1208" s="1095"/>
      <c r="R1208" s="1095"/>
      <c r="S1208" s="1095"/>
      <c r="T1208" s="1095"/>
      <c r="U1208" s="1095"/>
      <c r="V1208" s="1095"/>
      <c r="W1208" s="1096"/>
    </row>
    <row r="1209" spans="6:23" x14ac:dyDescent="0.2">
      <c r="F1209" s="1094" t="str">
        <f t="shared" si="96"/>
        <v/>
      </c>
      <c r="G1209" s="1095"/>
      <c r="H1209" s="1095"/>
      <c r="I1209" s="1095"/>
      <c r="J1209" s="1095"/>
      <c r="K1209" s="1095"/>
      <c r="L1209" s="1095"/>
      <c r="M1209" s="1095"/>
      <c r="N1209" s="1095"/>
      <c r="O1209" s="1095"/>
      <c r="P1209" s="1095"/>
      <c r="Q1209" s="1095"/>
      <c r="R1209" s="1095"/>
      <c r="S1209" s="1095"/>
      <c r="T1209" s="1095"/>
      <c r="U1209" s="1095"/>
      <c r="V1209" s="1095"/>
      <c r="W1209" s="1096"/>
    </row>
    <row r="1210" spans="6:23" x14ac:dyDescent="0.2">
      <c r="F1210" s="1094" t="str">
        <f t="shared" si="96"/>
        <v/>
      </c>
      <c r="G1210" s="1095"/>
      <c r="H1210" s="1095"/>
      <c r="I1210" s="1095"/>
      <c r="J1210" s="1095"/>
      <c r="K1210" s="1095"/>
      <c r="L1210" s="1095"/>
      <c r="M1210" s="1095"/>
      <c r="N1210" s="1095"/>
      <c r="O1210" s="1095"/>
      <c r="P1210" s="1095"/>
      <c r="Q1210" s="1095"/>
      <c r="R1210" s="1095"/>
      <c r="S1210" s="1095"/>
      <c r="T1210" s="1095"/>
      <c r="U1210" s="1095"/>
      <c r="V1210" s="1095"/>
      <c r="W1210" s="1096"/>
    </row>
    <row r="1211" spans="6:23" x14ac:dyDescent="0.2">
      <c r="F1211" s="1094" t="str">
        <f t="shared" si="96"/>
        <v/>
      </c>
      <c r="G1211" s="1095"/>
      <c r="H1211" s="1095"/>
      <c r="I1211" s="1095"/>
      <c r="J1211" s="1095"/>
      <c r="K1211" s="1095"/>
      <c r="L1211" s="1095"/>
      <c r="M1211" s="1095"/>
      <c r="N1211" s="1095"/>
      <c r="O1211" s="1095"/>
      <c r="P1211" s="1095"/>
      <c r="Q1211" s="1095"/>
      <c r="R1211" s="1095"/>
      <c r="S1211" s="1095"/>
      <c r="T1211" s="1095"/>
      <c r="U1211" s="1095"/>
      <c r="V1211" s="1095"/>
      <c r="W1211" s="1096"/>
    </row>
    <row r="1212" spans="6:23" x14ac:dyDescent="0.2">
      <c r="F1212" s="1094" t="str">
        <f t="shared" si="96"/>
        <v/>
      </c>
      <c r="G1212" s="1095"/>
      <c r="H1212" s="1095"/>
      <c r="I1212" s="1095"/>
      <c r="J1212" s="1095"/>
      <c r="K1212" s="1095"/>
      <c r="L1212" s="1095"/>
      <c r="M1212" s="1095"/>
      <c r="N1212" s="1095"/>
      <c r="O1212" s="1095"/>
      <c r="P1212" s="1095"/>
      <c r="Q1212" s="1095"/>
      <c r="R1212" s="1095"/>
      <c r="S1212" s="1095"/>
      <c r="T1212" s="1095"/>
      <c r="U1212" s="1095"/>
      <c r="V1212" s="1095"/>
      <c r="W1212" s="1096"/>
    </row>
    <row r="1213" spans="6:23" x14ac:dyDescent="0.2">
      <c r="F1213" s="1094" t="str">
        <f t="shared" si="96"/>
        <v/>
      </c>
      <c r="G1213" s="1095"/>
      <c r="H1213" s="1095"/>
      <c r="I1213" s="1095"/>
      <c r="J1213" s="1095"/>
      <c r="K1213" s="1095"/>
      <c r="L1213" s="1095"/>
      <c r="M1213" s="1095"/>
      <c r="N1213" s="1095"/>
      <c r="O1213" s="1095"/>
      <c r="P1213" s="1095"/>
      <c r="Q1213" s="1095"/>
      <c r="R1213" s="1095"/>
      <c r="S1213" s="1095"/>
      <c r="T1213" s="1095"/>
      <c r="U1213" s="1095"/>
      <c r="V1213" s="1095"/>
      <c r="W1213" s="1096"/>
    </row>
    <row r="1214" spans="6:23" x14ac:dyDescent="0.2">
      <c r="F1214" s="1094" t="str">
        <f t="shared" si="96"/>
        <v/>
      </c>
      <c r="G1214" s="1095"/>
      <c r="H1214" s="1095"/>
      <c r="I1214" s="1095"/>
      <c r="J1214" s="1095"/>
      <c r="K1214" s="1095"/>
      <c r="L1214" s="1095"/>
      <c r="M1214" s="1095"/>
      <c r="N1214" s="1095"/>
      <c r="O1214" s="1095"/>
      <c r="P1214" s="1095"/>
      <c r="Q1214" s="1095"/>
      <c r="R1214" s="1095"/>
      <c r="S1214" s="1095"/>
      <c r="T1214" s="1095"/>
      <c r="U1214" s="1095"/>
      <c r="V1214" s="1095"/>
      <c r="W1214" s="1096"/>
    </row>
    <row r="1215" spans="6:23" x14ac:dyDescent="0.2">
      <c r="F1215" s="1094" t="str">
        <f t="shared" si="96"/>
        <v/>
      </c>
      <c r="G1215" s="1095"/>
      <c r="H1215" s="1095"/>
      <c r="I1215" s="1095"/>
      <c r="J1215" s="1095"/>
      <c r="K1215" s="1095"/>
      <c r="L1215" s="1095"/>
      <c r="M1215" s="1095"/>
      <c r="N1215" s="1095"/>
      <c r="O1215" s="1095"/>
      <c r="P1215" s="1095"/>
      <c r="Q1215" s="1095"/>
      <c r="R1215" s="1095"/>
      <c r="S1215" s="1095"/>
      <c r="T1215" s="1095"/>
      <c r="U1215" s="1095"/>
      <c r="V1215" s="1095"/>
      <c r="W1215" s="1096"/>
    </row>
    <row r="1216" spans="6:23" x14ac:dyDescent="0.2">
      <c r="F1216" s="1094" t="str">
        <f t="shared" si="96"/>
        <v/>
      </c>
      <c r="G1216" s="1095"/>
      <c r="H1216" s="1095"/>
      <c r="I1216" s="1095"/>
      <c r="J1216" s="1095"/>
      <c r="K1216" s="1095"/>
      <c r="L1216" s="1095"/>
      <c r="M1216" s="1095"/>
      <c r="N1216" s="1095"/>
      <c r="O1216" s="1095"/>
      <c r="P1216" s="1095"/>
      <c r="Q1216" s="1095"/>
      <c r="R1216" s="1095"/>
      <c r="S1216" s="1095"/>
      <c r="T1216" s="1095"/>
      <c r="U1216" s="1095"/>
      <c r="V1216" s="1095"/>
      <c r="W1216" s="1096"/>
    </row>
    <row r="1217" spans="6:23" x14ac:dyDescent="0.2">
      <c r="F1217" s="1094" t="str">
        <f t="shared" si="96"/>
        <v/>
      </c>
      <c r="G1217" s="1095"/>
      <c r="H1217" s="1095"/>
      <c r="I1217" s="1095"/>
      <c r="J1217" s="1095"/>
      <c r="K1217" s="1095"/>
      <c r="L1217" s="1095"/>
      <c r="M1217" s="1095"/>
      <c r="N1217" s="1095"/>
      <c r="O1217" s="1095"/>
      <c r="P1217" s="1095"/>
      <c r="Q1217" s="1095"/>
      <c r="R1217" s="1095"/>
      <c r="S1217" s="1095"/>
      <c r="T1217" s="1095"/>
      <c r="U1217" s="1095"/>
      <c r="V1217" s="1095"/>
      <c r="W1217" s="1096"/>
    </row>
    <row r="1218" spans="6:23" x14ac:dyDescent="0.2">
      <c r="F1218" s="1094" t="str">
        <f t="shared" si="96"/>
        <v/>
      </c>
      <c r="G1218" s="1095"/>
      <c r="H1218" s="1095"/>
      <c r="I1218" s="1095"/>
      <c r="J1218" s="1095"/>
      <c r="K1218" s="1095"/>
      <c r="L1218" s="1095"/>
      <c r="M1218" s="1095"/>
      <c r="N1218" s="1095"/>
      <c r="O1218" s="1095"/>
      <c r="P1218" s="1095"/>
      <c r="Q1218" s="1095"/>
      <c r="R1218" s="1095"/>
      <c r="S1218" s="1095"/>
      <c r="T1218" s="1095"/>
      <c r="U1218" s="1095"/>
      <c r="V1218" s="1095"/>
      <c r="W1218" s="1096"/>
    </row>
    <row r="1219" spans="6:23" x14ac:dyDescent="0.2">
      <c r="F1219" s="1094" t="str">
        <f t="shared" si="96"/>
        <v/>
      </c>
      <c r="G1219" s="1095"/>
      <c r="H1219" s="1095"/>
      <c r="I1219" s="1095"/>
      <c r="J1219" s="1095"/>
      <c r="K1219" s="1095"/>
      <c r="L1219" s="1095"/>
      <c r="M1219" s="1095"/>
      <c r="N1219" s="1095"/>
      <c r="O1219" s="1095"/>
      <c r="P1219" s="1095"/>
      <c r="Q1219" s="1095"/>
      <c r="R1219" s="1095"/>
      <c r="S1219" s="1095"/>
      <c r="T1219" s="1095"/>
      <c r="U1219" s="1095"/>
      <c r="V1219" s="1095"/>
      <c r="W1219" s="1096"/>
    </row>
    <row r="1220" spans="6:23" x14ac:dyDescent="0.2">
      <c r="F1220" s="1094" t="str">
        <f t="shared" si="96"/>
        <v/>
      </c>
      <c r="G1220" s="1095"/>
      <c r="H1220" s="1095"/>
      <c r="I1220" s="1095"/>
      <c r="J1220" s="1095"/>
      <c r="K1220" s="1095"/>
      <c r="L1220" s="1095"/>
      <c r="M1220" s="1095"/>
      <c r="N1220" s="1095"/>
      <c r="O1220" s="1095"/>
      <c r="P1220" s="1095"/>
      <c r="Q1220" s="1095"/>
      <c r="R1220" s="1095"/>
      <c r="S1220" s="1095"/>
      <c r="T1220" s="1095"/>
      <c r="U1220" s="1095"/>
      <c r="V1220" s="1095"/>
      <c r="W1220" s="1096"/>
    </row>
    <row r="1221" spans="6:23" x14ac:dyDescent="0.2">
      <c r="F1221" s="1094" t="str">
        <f t="shared" si="96"/>
        <v/>
      </c>
      <c r="G1221" s="1095"/>
      <c r="H1221" s="1095"/>
      <c r="I1221" s="1095"/>
      <c r="J1221" s="1095"/>
      <c r="K1221" s="1095"/>
      <c r="L1221" s="1095"/>
      <c r="M1221" s="1095"/>
      <c r="N1221" s="1095"/>
      <c r="O1221" s="1095"/>
      <c r="P1221" s="1095"/>
      <c r="Q1221" s="1095"/>
      <c r="R1221" s="1095"/>
      <c r="S1221" s="1095"/>
      <c r="T1221" s="1095"/>
      <c r="U1221" s="1095"/>
      <c r="V1221" s="1095"/>
      <c r="W1221" s="1096"/>
    </row>
    <row r="1222" spans="6:23" x14ac:dyDescent="0.2">
      <c r="F1222" s="1094" t="str">
        <f t="shared" si="96"/>
        <v/>
      </c>
      <c r="G1222" s="1095"/>
      <c r="H1222" s="1095"/>
      <c r="I1222" s="1095"/>
      <c r="J1222" s="1095"/>
      <c r="K1222" s="1095"/>
      <c r="L1222" s="1095"/>
      <c r="M1222" s="1095"/>
      <c r="N1222" s="1095"/>
      <c r="O1222" s="1095"/>
      <c r="P1222" s="1095"/>
      <c r="Q1222" s="1095"/>
      <c r="R1222" s="1095"/>
      <c r="S1222" s="1095"/>
      <c r="T1222" s="1095"/>
      <c r="U1222" s="1095"/>
      <c r="V1222" s="1095"/>
      <c r="W1222" s="1096"/>
    </row>
    <row r="1223" spans="6:23" x14ac:dyDescent="0.2">
      <c r="F1223" s="1094" t="str">
        <f t="shared" si="96"/>
        <v/>
      </c>
      <c r="G1223" s="1095"/>
      <c r="H1223" s="1095"/>
      <c r="I1223" s="1095"/>
      <c r="J1223" s="1095"/>
      <c r="K1223" s="1095"/>
      <c r="L1223" s="1095"/>
      <c r="M1223" s="1095"/>
      <c r="N1223" s="1095"/>
      <c r="O1223" s="1095"/>
      <c r="P1223" s="1095"/>
      <c r="Q1223" s="1095"/>
      <c r="R1223" s="1095"/>
      <c r="S1223" s="1095"/>
      <c r="T1223" s="1095"/>
      <c r="U1223" s="1095"/>
      <c r="V1223" s="1095"/>
      <c r="W1223" s="1096"/>
    </row>
    <row r="1224" spans="6:23" x14ac:dyDescent="0.2">
      <c r="F1224" s="1094" t="str">
        <f t="shared" si="96"/>
        <v/>
      </c>
      <c r="G1224" s="1095"/>
      <c r="H1224" s="1095"/>
      <c r="I1224" s="1095"/>
      <c r="J1224" s="1095"/>
      <c r="K1224" s="1095"/>
      <c r="L1224" s="1095"/>
      <c r="M1224" s="1095"/>
      <c r="N1224" s="1095"/>
      <c r="O1224" s="1095"/>
      <c r="P1224" s="1095"/>
      <c r="Q1224" s="1095"/>
      <c r="R1224" s="1095"/>
      <c r="S1224" s="1095"/>
      <c r="T1224" s="1095"/>
      <c r="U1224" s="1095"/>
      <c r="V1224" s="1095"/>
      <c r="W1224" s="1096"/>
    </row>
    <row r="1225" spans="6:23" x14ac:dyDescent="0.2">
      <c r="F1225" s="1094" t="str">
        <f t="shared" si="96"/>
        <v/>
      </c>
      <c r="G1225" s="1095"/>
      <c r="H1225" s="1095"/>
      <c r="I1225" s="1095"/>
      <c r="J1225" s="1095"/>
      <c r="K1225" s="1095"/>
      <c r="L1225" s="1095"/>
      <c r="M1225" s="1095"/>
      <c r="N1225" s="1095"/>
      <c r="O1225" s="1095"/>
      <c r="P1225" s="1095"/>
      <c r="Q1225" s="1095"/>
      <c r="R1225" s="1095"/>
      <c r="S1225" s="1095"/>
      <c r="T1225" s="1095"/>
      <c r="U1225" s="1095"/>
      <c r="V1225" s="1095"/>
      <c r="W1225" s="1096"/>
    </row>
    <row r="1226" spans="6:23" x14ac:dyDescent="0.2">
      <c r="F1226" s="1094" t="str">
        <f t="shared" si="96"/>
        <v/>
      </c>
      <c r="G1226" s="1095"/>
      <c r="H1226" s="1095"/>
      <c r="I1226" s="1095"/>
      <c r="J1226" s="1095"/>
      <c r="K1226" s="1095"/>
      <c r="L1226" s="1095"/>
      <c r="M1226" s="1095"/>
      <c r="N1226" s="1095"/>
      <c r="O1226" s="1095"/>
      <c r="P1226" s="1095"/>
      <c r="Q1226" s="1095"/>
      <c r="R1226" s="1095"/>
      <c r="S1226" s="1095"/>
      <c r="T1226" s="1095"/>
      <c r="U1226" s="1095"/>
      <c r="V1226" s="1095"/>
      <c r="W1226" s="1096"/>
    </row>
    <row r="1227" spans="6:23" x14ac:dyDescent="0.2">
      <c r="F1227" s="1094" t="str">
        <f t="shared" si="96"/>
        <v/>
      </c>
      <c r="G1227" s="1095"/>
      <c r="H1227" s="1095"/>
      <c r="I1227" s="1095"/>
      <c r="J1227" s="1095"/>
      <c r="K1227" s="1095"/>
      <c r="L1227" s="1095"/>
      <c r="M1227" s="1095"/>
      <c r="N1227" s="1095"/>
      <c r="O1227" s="1095"/>
      <c r="P1227" s="1095"/>
      <c r="Q1227" s="1095"/>
      <c r="R1227" s="1095"/>
      <c r="S1227" s="1095"/>
      <c r="T1227" s="1095"/>
      <c r="U1227" s="1095"/>
      <c r="V1227" s="1095"/>
      <c r="W1227" s="1096"/>
    </row>
    <row r="1228" spans="6:23" x14ac:dyDescent="0.2">
      <c r="F1228" s="1094" t="str">
        <f t="shared" si="96"/>
        <v/>
      </c>
      <c r="G1228" s="1095"/>
      <c r="H1228" s="1095"/>
      <c r="I1228" s="1095"/>
      <c r="J1228" s="1095"/>
      <c r="K1228" s="1095"/>
      <c r="L1228" s="1095"/>
      <c r="M1228" s="1095"/>
      <c r="N1228" s="1095"/>
      <c r="O1228" s="1095"/>
      <c r="P1228" s="1095"/>
      <c r="Q1228" s="1095"/>
      <c r="R1228" s="1095"/>
      <c r="S1228" s="1095"/>
      <c r="T1228" s="1095"/>
      <c r="U1228" s="1095"/>
      <c r="V1228" s="1095"/>
      <c r="W1228" s="1096"/>
    </row>
    <row r="1229" spans="6:23" x14ac:dyDescent="0.2">
      <c r="F1229" s="1094" t="str">
        <f t="shared" si="96"/>
        <v/>
      </c>
      <c r="G1229" s="1095"/>
      <c r="H1229" s="1095"/>
      <c r="I1229" s="1095"/>
      <c r="J1229" s="1095"/>
      <c r="K1229" s="1095"/>
      <c r="L1229" s="1095"/>
      <c r="M1229" s="1095"/>
      <c r="N1229" s="1095"/>
      <c r="O1229" s="1095"/>
      <c r="P1229" s="1095"/>
      <c r="Q1229" s="1095"/>
      <c r="R1229" s="1095"/>
      <c r="S1229" s="1095"/>
      <c r="T1229" s="1095"/>
      <c r="U1229" s="1095"/>
      <c r="V1229" s="1095"/>
      <c r="W1229" s="1096"/>
    </row>
    <row r="1230" spans="6:23" x14ac:dyDescent="0.2">
      <c r="F1230" s="1094" t="str">
        <f t="shared" si="96"/>
        <v/>
      </c>
      <c r="G1230" s="1095"/>
      <c r="H1230" s="1095"/>
      <c r="I1230" s="1095"/>
      <c r="J1230" s="1095"/>
      <c r="K1230" s="1095"/>
      <c r="L1230" s="1095"/>
      <c r="M1230" s="1095"/>
      <c r="N1230" s="1095"/>
      <c r="O1230" s="1095"/>
      <c r="P1230" s="1095"/>
      <c r="Q1230" s="1095"/>
      <c r="R1230" s="1095"/>
      <c r="S1230" s="1095"/>
      <c r="T1230" s="1095"/>
      <c r="U1230" s="1095"/>
      <c r="V1230" s="1095"/>
      <c r="W1230" s="1096"/>
    </row>
    <row r="1231" spans="6:23" x14ac:dyDescent="0.2">
      <c r="F1231" s="1094" t="str">
        <f t="shared" si="96"/>
        <v/>
      </c>
      <c r="G1231" s="1095"/>
      <c r="H1231" s="1095"/>
      <c r="I1231" s="1095"/>
      <c r="J1231" s="1095"/>
      <c r="K1231" s="1095"/>
      <c r="L1231" s="1095"/>
      <c r="M1231" s="1095"/>
      <c r="N1231" s="1095"/>
      <c r="O1231" s="1095"/>
      <c r="P1231" s="1095"/>
      <c r="Q1231" s="1095"/>
      <c r="R1231" s="1095"/>
      <c r="S1231" s="1095"/>
      <c r="T1231" s="1095"/>
      <c r="U1231" s="1095"/>
      <c r="V1231" s="1095"/>
      <c r="W1231" s="1096"/>
    </row>
    <row r="1232" spans="6:23" x14ac:dyDescent="0.2">
      <c r="F1232" s="1094" t="str">
        <f t="shared" si="96"/>
        <v/>
      </c>
      <c r="G1232" s="1095"/>
      <c r="H1232" s="1095"/>
      <c r="I1232" s="1095"/>
      <c r="J1232" s="1095"/>
      <c r="K1232" s="1095"/>
      <c r="L1232" s="1095"/>
      <c r="M1232" s="1095"/>
      <c r="N1232" s="1095"/>
      <c r="O1232" s="1095"/>
      <c r="P1232" s="1095"/>
      <c r="Q1232" s="1095"/>
      <c r="R1232" s="1095"/>
      <c r="S1232" s="1095"/>
      <c r="T1232" s="1095"/>
      <c r="U1232" s="1095"/>
      <c r="V1232" s="1095"/>
      <c r="W1232" s="1096"/>
    </row>
    <row r="1233" spans="6:23" x14ac:dyDescent="0.2">
      <c r="F1233" s="1094" t="str">
        <f t="shared" si="96"/>
        <v/>
      </c>
      <c r="G1233" s="1095"/>
      <c r="H1233" s="1095"/>
      <c r="I1233" s="1095"/>
      <c r="J1233" s="1095"/>
      <c r="K1233" s="1095"/>
      <c r="L1233" s="1095"/>
      <c r="M1233" s="1095"/>
      <c r="N1233" s="1095"/>
      <c r="O1233" s="1095"/>
      <c r="P1233" s="1095"/>
      <c r="Q1233" s="1095"/>
      <c r="R1233" s="1095"/>
      <c r="S1233" s="1095"/>
      <c r="T1233" s="1095"/>
      <c r="U1233" s="1095"/>
      <c r="V1233" s="1095"/>
      <c r="W1233" s="1096"/>
    </row>
    <row r="1234" spans="6:23" x14ac:dyDescent="0.2">
      <c r="F1234" s="1094" t="str">
        <f t="shared" si="96"/>
        <v/>
      </c>
      <c r="G1234" s="1095"/>
      <c r="H1234" s="1095"/>
      <c r="I1234" s="1095"/>
      <c r="J1234" s="1095"/>
      <c r="K1234" s="1095"/>
      <c r="L1234" s="1095"/>
      <c r="M1234" s="1095"/>
      <c r="N1234" s="1095"/>
      <c r="O1234" s="1095"/>
      <c r="P1234" s="1095"/>
      <c r="Q1234" s="1095"/>
      <c r="R1234" s="1095"/>
      <c r="S1234" s="1095"/>
      <c r="T1234" s="1095"/>
      <c r="U1234" s="1095"/>
      <c r="V1234" s="1095"/>
      <c r="W1234" s="1096"/>
    </row>
    <row r="1235" spans="6:23" x14ac:dyDescent="0.2">
      <c r="F1235" s="1094" t="str">
        <f t="shared" si="96"/>
        <v/>
      </c>
      <c r="G1235" s="1095"/>
      <c r="H1235" s="1095"/>
      <c r="I1235" s="1095"/>
      <c r="J1235" s="1095"/>
      <c r="K1235" s="1095"/>
      <c r="L1235" s="1095"/>
      <c r="M1235" s="1095"/>
      <c r="N1235" s="1095"/>
      <c r="O1235" s="1095"/>
      <c r="P1235" s="1095"/>
      <c r="Q1235" s="1095"/>
      <c r="R1235" s="1095"/>
      <c r="S1235" s="1095"/>
      <c r="T1235" s="1095"/>
      <c r="U1235" s="1095"/>
      <c r="V1235" s="1095"/>
      <c r="W1235" s="1096"/>
    </row>
    <row r="1236" spans="6:23" x14ac:dyDescent="0.2">
      <c r="F1236" s="1094" t="str">
        <f t="shared" si="96"/>
        <v/>
      </c>
      <c r="G1236" s="1095"/>
      <c r="H1236" s="1095"/>
      <c r="I1236" s="1095"/>
      <c r="J1236" s="1095"/>
      <c r="K1236" s="1095"/>
      <c r="L1236" s="1095"/>
      <c r="M1236" s="1095"/>
      <c r="N1236" s="1095"/>
      <c r="O1236" s="1095"/>
      <c r="P1236" s="1095"/>
      <c r="Q1236" s="1095"/>
      <c r="R1236" s="1095"/>
      <c r="S1236" s="1095"/>
      <c r="T1236" s="1095"/>
      <c r="U1236" s="1095"/>
      <c r="V1236" s="1095"/>
      <c r="W1236" s="1096"/>
    </row>
    <row r="1237" spans="6:23" x14ac:dyDescent="0.2">
      <c r="F1237" s="1094" t="str">
        <f t="shared" si="96"/>
        <v/>
      </c>
      <c r="G1237" s="1095"/>
      <c r="H1237" s="1095"/>
      <c r="I1237" s="1095"/>
      <c r="J1237" s="1095"/>
      <c r="K1237" s="1095"/>
      <c r="L1237" s="1095"/>
      <c r="M1237" s="1095"/>
      <c r="N1237" s="1095"/>
      <c r="O1237" s="1095"/>
      <c r="P1237" s="1095"/>
      <c r="Q1237" s="1095"/>
      <c r="R1237" s="1095"/>
      <c r="S1237" s="1095"/>
      <c r="T1237" s="1095"/>
      <c r="U1237" s="1095"/>
      <c r="V1237" s="1095"/>
      <c r="W1237" s="1096"/>
    </row>
    <row r="1238" spans="6:23" x14ac:dyDescent="0.2">
      <c r="F1238" s="1094" t="str">
        <f t="shared" ref="F1238:F1308" si="97">IF($DB1238="","",$DB1238&amp;"("&amp;IF($DH1238=0,"",$DH1238&amp;$DI1238)&amp;IF($DK1238=0,"",$DK1238)&amp;IF($DL1238=0,"","×"&amp;$DL1238&amp;$DM1238)&amp;IF($DO1238=0,"",$DO1238)&amp;IF($DP1238=0,"","×"&amp;$DP1238&amp;$DQ1238)&amp;IF($DS1238=0,"",$DS1238)&amp;")")</f>
        <v/>
      </c>
      <c r="G1238" s="1095"/>
      <c r="H1238" s="1095"/>
      <c r="I1238" s="1095"/>
      <c r="J1238" s="1095"/>
      <c r="K1238" s="1095"/>
      <c r="L1238" s="1095"/>
      <c r="M1238" s="1095"/>
      <c r="N1238" s="1095"/>
      <c r="O1238" s="1095"/>
      <c r="P1238" s="1095"/>
      <c r="Q1238" s="1095"/>
      <c r="R1238" s="1095"/>
      <c r="S1238" s="1095"/>
      <c r="T1238" s="1095"/>
      <c r="U1238" s="1095"/>
      <c r="V1238" s="1095"/>
      <c r="W1238" s="1096"/>
    </row>
    <row r="1239" spans="6:23" x14ac:dyDescent="0.2">
      <c r="F1239" s="1094" t="str">
        <f t="shared" si="97"/>
        <v/>
      </c>
      <c r="G1239" s="1095"/>
      <c r="H1239" s="1095"/>
      <c r="I1239" s="1095"/>
      <c r="J1239" s="1095"/>
      <c r="K1239" s="1095"/>
      <c r="L1239" s="1095"/>
      <c r="M1239" s="1095"/>
      <c r="N1239" s="1095"/>
      <c r="O1239" s="1095"/>
      <c r="P1239" s="1095"/>
      <c r="Q1239" s="1095"/>
      <c r="R1239" s="1095"/>
      <c r="S1239" s="1095"/>
      <c r="T1239" s="1095"/>
      <c r="U1239" s="1095"/>
      <c r="V1239" s="1095"/>
      <c r="W1239" s="1096"/>
    </row>
    <row r="1240" spans="6:23" x14ac:dyDescent="0.2">
      <c r="F1240" s="1094" t="str">
        <f t="shared" si="97"/>
        <v/>
      </c>
      <c r="G1240" s="1095"/>
      <c r="H1240" s="1095"/>
      <c r="I1240" s="1095"/>
      <c r="J1240" s="1095"/>
      <c r="K1240" s="1095"/>
      <c r="L1240" s="1095"/>
      <c r="M1240" s="1095"/>
      <c r="N1240" s="1095"/>
      <c r="O1240" s="1095"/>
      <c r="P1240" s="1095"/>
      <c r="Q1240" s="1095"/>
      <c r="R1240" s="1095"/>
      <c r="S1240" s="1095"/>
      <c r="T1240" s="1095"/>
      <c r="U1240" s="1095"/>
      <c r="V1240" s="1095"/>
      <c r="W1240" s="1096"/>
    </row>
    <row r="1241" spans="6:23" x14ac:dyDescent="0.2">
      <c r="F1241" s="1094" t="str">
        <f t="shared" si="97"/>
        <v/>
      </c>
      <c r="G1241" s="1095"/>
      <c r="H1241" s="1095"/>
      <c r="I1241" s="1095"/>
      <c r="J1241" s="1095"/>
      <c r="K1241" s="1095"/>
      <c r="L1241" s="1095"/>
      <c r="M1241" s="1095"/>
      <c r="N1241" s="1095"/>
      <c r="O1241" s="1095"/>
      <c r="P1241" s="1095"/>
      <c r="Q1241" s="1095"/>
      <c r="R1241" s="1095"/>
      <c r="S1241" s="1095"/>
      <c r="T1241" s="1095"/>
      <c r="U1241" s="1095"/>
      <c r="V1241" s="1095"/>
      <c r="W1241" s="1096"/>
    </row>
    <row r="1242" spans="6:23" x14ac:dyDescent="0.2">
      <c r="F1242" s="1094" t="str">
        <f t="shared" si="97"/>
        <v/>
      </c>
      <c r="G1242" s="1095"/>
      <c r="H1242" s="1095"/>
      <c r="I1242" s="1095"/>
      <c r="J1242" s="1095"/>
      <c r="K1242" s="1095"/>
      <c r="L1242" s="1095"/>
      <c r="M1242" s="1095"/>
      <c r="N1242" s="1095"/>
      <c r="O1242" s="1095"/>
      <c r="P1242" s="1095"/>
      <c r="Q1242" s="1095"/>
      <c r="R1242" s="1095"/>
      <c r="S1242" s="1095"/>
      <c r="T1242" s="1095"/>
      <c r="U1242" s="1095"/>
      <c r="V1242" s="1095"/>
      <c r="W1242" s="1096"/>
    </row>
    <row r="1243" spans="6:23" x14ac:dyDescent="0.2">
      <c r="F1243" s="1094" t="str">
        <f t="shared" si="97"/>
        <v/>
      </c>
      <c r="G1243" s="1095"/>
      <c r="H1243" s="1095"/>
      <c r="I1243" s="1095"/>
      <c r="J1243" s="1095"/>
      <c r="K1243" s="1095"/>
      <c r="L1243" s="1095"/>
      <c r="M1243" s="1095"/>
      <c r="N1243" s="1095"/>
      <c r="O1243" s="1095"/>
      <c r="P1243" s="1095"/>
      <c r="Q1243" s="1095"/>
      <c r="R1243" s="1095"/>
      <c r="S1243" s="1095"/>
      <c r="T1243" s="1095"/>
      <c r="U1243" s="1095"/>
      <c r="V1243" s="1095"/>
      <c r="W1243" s="1096"/>
    </row>
    <row r="1244" spans="6:23" x14ac:dyDescent="0.2">
      <c r="F1244" s="1094" t="str">
        <f t="shared" si="97"/>
        <v/>
      </c>
      <c r="G1244" s="1095"/>
      <c r="H1244" s="1095"/>
      <c r="I1244" s="1095"/>
      <c r="J1244" s="1095"/>
      <c r="K1244" s="1095"/>
      <c r="L1244" s="1095"/>
      <c r="M1244" s="1095"/>
      <c r="N1244" s="1095"/>
      <c r="O1244" s="1095"/>
      <c r="P1244" s="1095"/>
      <c r="Q1244" s="1095"/>
      <c r="R1244" s="1095"/>
      <c r="S1244" s="1095"/>
      <c r="T1244" s="1095"/>
      <c r="U1244" s="1095"/>
      <c r="V1244" s="1095"/>
      <c r="W1244" s="1096"/>
    </row>
    <row r="1245" spans="6:23" x14ac:dyDescent="0.2">
      <c r="F1245" s="1094" t="str">
        <f t="shared" si="97"/>
        <v/>
      </c>
      <c r="G1245" s="1095"/>
      <c r="H1245" s="1095"/>
      <c r="I1245" s="1095"/>
      <c r="J1245" s="1095"/>
      <c r="K1245" s="1095"/>
      <c r="L1245" s="1095"/>
      <c r="M1245" s="1095"/>
      <c r="N1245" s="1095"/>
      <c r="O1245" s="1095"/>
      <c r="P1245" s="1095"/>
      <c r="Q1245" s="1095"/>
      <c r="R1245" s="1095"/>
      <c r="S1245" s="1095"/>
      <c r="T1245" s="1095"/>
      <c r="U1245" s="1095"/>
      <c r="V1245" s="1095"/>
      <c r="W1245" s="1096"/>
    </row>
    <row r="1246" spans="6:23" x14ac:dyDescent="0.2">
      <c r="F1246" s="1094" t="str">
        <f t="shared" si="97"/>
        <v/>
      </c>
      <c r="G1246" s="1095"/>
      <c r="H1246" s="1095"/>
      <c r="I1246" s="1095"/>
      <c r="J1246" s="1095"/>
      <c r="K1246" s="1095"/>
      <c r="L1246" s="1095"/>
      <c r="M1246" s="1095"/>
      <c r="N1246" s="1095"/>
      <c r="O1246" s="1095"/>
      <c r="P1246" s="1095"/>
      <c r="Q1246" s="1095"/>
      <c r="R1246" s="1095"/>
      <c r="S1246" s="1095"/>
      <c r="T1246" s="1095"/>
      <c r="U1246" s="1095"/>
      <c r="V1246" s="1095"/>
      <c r="W1246" s="1096"/>
    </row>
    <row r="1247" spans="6:23" x14ac:dyDescent="0.2">
      <c r="F1247" s="1094" t="str">
        <f t="shared" si="97"/>
        <v/>
      </c>
      <c r="G1247" s="1095"/>
      <c r="H1247" s="1095"/>
      <c r="I1247" s="1095"/>
      <c r="J1247" s="1095"/>
      <c r="K1247" s="1095"/>
      <c r="L1247" s="1095"/>
      <c r="M1247" s="1095"/>
      <c r="N1247" s="1095"/>
      <c r="O1247" s="1095"/>
      <c r="P1247" s="1095"/>
      <c r="Q1247" s="1095"/>
      <c r="R1247" s="1095"/>
      <c r="S1247" s="1095"/>
      <c r="T1247" s="1095"/>
      <c r="U1247" s="1095"/>
      <c r="V1247" s="1095"/>
      <c r="W1247" s="1096"/>
    </row>
    <row r="1248" spans="6:23" x14ac:dyDescent="0.2">
      <c r="F1248" s="1094" t="str">
        <f t="shared" si="97"/>
        <v/>
      </c>
      <c r="G1248" s="1095"/>
      <c r="H1248" s="1095"/>
      <c r="I1248" s="1095"/>
      <c r="J1248" s="1095"/>
      <c r="K1248" s="1095"/>
      <c r="L1248" s="1095"/>
      <c r="M1248" s="1095"/>
      <c r="N1248" s="1095"/>
      <c r="O1248" s="1095"/>
      <c r="P1248" s="1095"/>
      <c r="Q1248" s="1095"/>
      <c r="R1248" s="1095"/>
      <c r="S1248" s="1095"/>
      <c r="T1248" s="1095"/>
      <c r="U1248" s="1095"/>
      <c r="V1248" s="1095"/>
      <c r="W1248" s="1096"/>
    </row>
    <row r="1249" spans="6:23" x14ac:dyDescent="0.2">
      <c r="F1249" s="1094" t="str">
        <f t="shared" si="97"/>
        <v/>
      </c>
      <c r="G1249" s="1095"/>
      <c r="H1249" s="1095"/>
      <c r="I1249" s="1095"/>
      <c r="J1249" s="1095"/>
      <c r="K1249" s="1095"/>
      <c r="L1249" s="1095"/>
      <c r="M1249" s="1095"/>
      <c r="N1249" s="1095"/>
      <c r="O1249" s="1095"/>
      <c r="P1249" s="1095"/>
      <c r="Q1249" s="1095"/>
      <c r="R1249" s="1095"/>
      <c r="S1249" s="1095"/>
      <c r="T1249" s="1095"/>
      <c r="U1249" s="1095"/>
      <c r="V1249" s="1095"/>
      <c r="W1249" s="1096"/>
    </row>
    <row r="1250" spans="6:23" x14ac:dyDescent="0.2">
      <c r="F1250" s="1094" t="str">
        <f t="shared" si="97"/>
        <v/>
      </c>
      <c r="G1250" s="1095"/>
      <c r="H1250" s="1095"/>
      <c r="I1250" s="1095"/>
      <c r="J1250" s="1095"/>
      <c r="K1250" s="1095"/>
      <c r="L1250" s="1095"/>
      <c r="M1250" s="1095"/>
      <c r="N1250" s="1095"/>
      <c r="O1250" s="1095"/>
      <c r="P1250" s="1095"/>
      <c r="Q1250" s="1095"/>
      <c r="R1250" s="1095"/>
      <c r="S1250" s="1095"/>
      <c r="T1250" s="1095"/>
      <c r="U1250" s="1095"/>
      <c r="V1250" s="1095"/>
      <c r="W1250" s="1096"/>
    </row>
    <row r="1251" spans="6:23" x14ac:dyDescent="0.2">
      <c r="F1251" s="1094" t="str">
        <f t="shared" si="97"/>
        <v/>
      </c>
      <c r="G1251" s="1095"/>
      <c r="H1251" s="1095"/>
      <c r="I1251" s="1095"/>
      <c r="J1251" s="1095"/>
      <c r="K1251" s="1095"/>
      <c r="L1251" s="1095"/>
      <c r="M1251" s="1095"/>
      <c r="N1251" s="1095"/>
      <c r="O1251" s="1095"/>
      <c r="P1251" s="1095"/>
      <c r="Q1251" s="1095"/>
      <c r="R1251" s="1095"/>
      <c r="S1251" s="1095"/>
      <c r="T1251" s="1095"/>
      <c r="U1251" s="1095"/>
      <c r="V1251" s="1095"/>
      <c r="W1251" s="1096"/>
    </row>
    <row r="1252" spans="6:23" x14ac:dyDescent="0.2">
      <c r="F1252" s="1094" t="str">
        <f t="shared" si="97"/>
        <v/>
      </c>
      <c r="G1252" s="1095"/>
      <c r="H1252" s="1095"/>
      <c r="I1252" s="1095"/>
      <c r="J1252" s="1095"/>
      <c r="K1252" s="1095"/>
      <c r="L1252" s="1095"/>
      <c r="M1252" s="1095"/>
      <c r="N1252" s="1095"/>
      <c r="O1252" s="1095"/>
      <c r="P1252" s="1095"/>
      <c r="Q1252" s="1095"/>
      <c r="R1252" s="1095"/>
      <c r="S1252" s="1095"/>
      <c r="T1252" s="1095"/>
      <c r="U1252" s="1095"/>
      <c r="V1252" s="1095"/>
      <c r="W1252" s="1096"/>
    </row>
    <row r="1253" spans="6:23" x14ac:dyDescent="0.2">
      <c r="F1253" s="1094" t="str">
        <f t="shared" si="97"/>
        <v/>
      </c>
      <c r="G1253" s="1095"/>
      <c r="H1253" s="1095"/>
      <c r="I1253" s="1095"/>
      <c r="J1253" s="1095"/>
      <c r="K1253" s="1095"/>
      <c r="L1253" s="1095"/>
      <c r="M1253" s="1095"/>
      <c r="N1253" s="1095"/>
      <c r="O1253" s="1095"/>
      <c r="P1253" s="1095"/>
      <c r="Q1253" s="1095"/>
      <c r="R1253" s="1095"/>
      <c r="S1253" s="1095"/>
      <c r="T1253" s="1095"/>
      <c r="U1253" s="1095"/>
      <c r="V1253" s="1095"/>
      <c r="W1253" s="1096"/>
    </row>
    <row r="1254" spans="6:23" x14ac:dyDescent="0.2">
      <c r="F1254" s="1094" t="str">
        <f t="shared" si="97"/>
        <v/>
      </c>
      <c r="G1254" s="1095"/>
      <c r="H1254" s="1095"/>
      <c r="I1254" s="1095"/>
      <c r="J1254" s="1095"/>
      <c r="K1254" s="1095"/>
      <c r="L1254" s="1095"/>
      <c r="M1254" s="1095"/>
      <c r="N1254" s="1095"/>
      <c r="O1254" s="1095"/>
      <c r="P1254" s="1095"/>
      <c r="Q1254" s="1095"/>
      <c r="R1254" s="1095"/>
      <c r="S1254" s="1095"/>
      <c r="T1254" s="1095"/>
      <c r="U1254" s="1095"/>
      <c r="V1254" s="1095"/>
      <c r="W1254" s="1096"/>
    </row>
    <row r="1255" spans="6:23" x14ac:dyDescent="0.2">
      <c r="F1255" s="1094" t="str">
        <f t="shared" si="97"/>
        <v/>
      </c>
      <c r="G1255" s="1095"/>
      <c r="H1255" s="1095"/>
      <c r="I1255" s="1095"/>
      <c r="J1255" s="1095"/>
      <c r="K1255" s="1095"/>
      <c r="L1255" s="1095"/>
      <c r="M1255" s="1095"/>
      <c r="N1255" s="1095"/>
      <c r="O1255" s="1095"/>
      <c r="P1255" s="1095"/>
      <c r="Q1255" s="1095"/>
      <c r="R1255" s="1095"/>
      <c r="S1255" s="1095"/>
      <c r="T1255" s="1095"/>
      <c r="U1255" s="1095"/>
      <c r="V1255" s="1095"/>
      <c r="W1255" s="1096"/>
    </row>
    <row r="1256" spans="6:23" x14ac:dyDescent="0.2">
      <c r="F1256" s="1094" t="str">
        <f t="shared" si="97"/>
        <v/>
      </c>
      <c r="G1256" s="1095"/>
      <c r="H1256" s="1095"/>
      <c r="I1256" s="1095"/>
      <c r="J1256" s="1095"/>
      <c r="K1256" s="1095"/>
      <c r="L1256" s="1095"/>
      <c r="M1256" s="1095"/>
      <c r="N1256" s="1095"/>
      <c r="O1256" s="1095"/>
      <c r="P1256" s="1095"/>
      <c r="Q1256" s="1095"/>
      <c r="R1256" s="1095"/>
      <c r="S1256" s="1095"/>
      <c r="T1256" s="1095"/>
      <c r="U1256" s="1095"/>
      <c r="V1256" s="1095"/>
      <c r="W1256" s="1096"/>
    </row>
    <row r="1257" spans="6:23" x14ac:dyDescent="0.2">
      <c r="F1257" s="1094" t="str">
        <f t="shared" si="97"/>
        <v/>
      </c>
      <c r="G1257" s="1095"/>
      <c r="H1257" s="1095"/>
      <c r="I1257" s="1095"/>
      <c r="J1257" s="1095"/>
      <c r="K1257" s="1095"/>
      <c r="L1257" s="1095"/>
      <c r="M1257" s="1095"/>
      <c r="N1257" s="1095"/>
      <c r="O1257" s="1095"/>
      <c r="P1257" s="1095"/>
      <c r="Q1257" s="1095"/>
      <c r="R1257" s="1095"/>
      <c r="S1257" s="1095"/>
      <c r="T1257" s="1095"/>
      <c r="U1257" s="1095"/>
      <c r="V1257" s="1095"/>
      <c r="W1257" s="1096"/>
    </row>
    <row r="1258" spans="6:23" x14ac:dyDescent="0.2">
      <c r="F1258" s="1094" t="str">
        <f t="shared" si="97"/>
        <v/>
      </c>
      <c r="G1258" s="1095"/>
      <c r="H1258" s="1095"/>
      <c r="I1258" s="1095"/>
      <c r="J1258" s="1095"/>
      <c r="K1258" s="1095"/>
      <c r="L1258" s="1095"/>
      <c r="M1258" s="1095"/>
      <c r="N1258" s="1095"/>
      <c r="O1258" s="1095"/>
      <c r="P1258" s="1095"/>
      <c r="Q1258" s="1095"/>
      <c r="R1258" s="1095"/>
      <c r="S1258" s="1095"/>
      <c r="T1258" s="1095"/>
      <c r="U1258" s="1095"/>
      <c r="V1258" s="1095"/>
      <c r="W1258" s="1096"/>
    </row>
    <row r="1259" spans="6:23" x14ac:dyDescent="0.2">
      <c r="F1259" s="1094" t="str">
        <f t="shared" si="97"/>
        <v/>
      </c>
      <c r="G1259" s="1095"/>
      <c r="H1259" s="1095"/>
      <c r="I1259" s="1095"/>
      <c r="J1259" s="1095"/>
      <c r="K1259" s="1095"/>
      <c r="L1259" s="1095"/>
      <c r="M1259" s="1095"/>
      <c r="N1259" s="1095"/>
      <c r="O1259" s="1095"/>
      <c r="P1259" s="1095"/>
      <c r="Q1259" s="1095"/>
      <c r="R1259" s="1095"/>
      <c r="S1259" s="1095"/>
      <c r="T1259" s="1095"/>
      <c r="U1259" s="1095"/>
      <c r="V1259" s="1095"/>
      <c r="W1259" s="1096"/>
    </row>
    <row r="1260" spans="6:23" x14ac:dyDescent="0.2">
      <c r="F1260" s="1094" t="str">
        <f t="shared" si="97"/>
        <v/>
      </c>
      <c r="G1260" s="1095"/>
      <c r="H1260" s="1095"/>
      <c r="I1260" s="1095"/>
      <c r="J1260" s="1095"/>
      <c r="K1260" s="1095"/>
      <c r="L1260" s="1095"/>
      <c r="M1260" s="1095"/>
      <c r="N1260" s="1095"/>
      <c r="O1260" s="1095"/>
      <c r="P1260" s="1095"/>
      <c r="Q1260" s="1095"/>
      <c r="R1260" s="1095"/>
      <c r="S1260" s="1095"/>
      <c r="T1260" s="1095"/>
      <c r="U1260" s="1095"/>
      <c r="V1260" s="1095"/>
      <c r="W1260" s="1096"/>
    </row>
    <row r="1261" spans="6:23" x14ac:dyDescent="0.2">
      <c r="F1261" s="1094" t="str">
        <f t="shared" si="97"/>
        <v/>
      </c>
      <c r="G1261" s="1095"/>
      <c r="H1261" s="1095"/>
      <c r="I1261" s="1095"/>
      <c r="J1261" s="1095"/>
      <c r="K1261" s="1095"/>
      <c r="L1261" s="1095"/>
      <c r="M1261" s="1095"/>
      <c r="N1261" s="1095"/>
      <c r="O1261" s="1095"/>
      <c r="P1261" s="1095"/>
      <c r="Q1261" s="1095"/>
      <c r="R1261" s="1095"/>
      <c r="S1261" s="1095"/>
      <c r="T1261" s="1095"/>
      <c r="U1261" s="1095"/>
      <c r="V1261" s="1095"/>
      <c r="W1261" s="1096"/>
    </row>
    <row r="1262" spans="6:23" x14ac:dyDescent="0.2">
      <c r="F1262" s="1094" t="str">
        <f t="shared" si="97"/>
        <v/>
      </c>
      <c r="G1262" s="1095"/>
      <c r="H1262" s="1095"/>
      <c r="I1262" s="1095"/>
      <c r="J1262" s="1095"/>
      <c r="K1262" s="1095"/>
      <c r="L1262" s="1095"/>
      <c r="M1262" s="1095"/>
      <c r="N1262" s="1095"/>
      <c r="O1262" s="1095"/>
      <c r="P1262" s="1095"/>
      <c r="Q1262" s="1095"/>
      <c r="R1262" s="1095"/>
      <c r="S1262" s="1095"/>
      <c r="T1262" s="1095"/>
      <c r="U1262" s="1095"/>
      <c r="V1262" s="1095"/>
      <c r="W1262" s="1096"/>
    </row>
    <row r="1263" spans="6:23" x14ac:dyDescent="0.2">
      <c r="F1263" s="1094" t="str">
        <f t="shared" si="97"/>
        <v/>
      </c>
      <c r="G1263" s="1095"/>
      <c r="H1263" s="1095"/>
      <c r="I1263" s="1095"/>
      <c r="J1263" s="1095"/>
      <c r="K1263" s="1095"/>
      <c r="L1263" s="1095"/>
      <c r="M1263" s="1095"/>
      <c r="N1263" s="1095"/>
      <c r="O1263" s="1095"/>
      <c r="P1263" s="1095"/>
      <c r="Q1263" s="1095"/>
      <c r="R1263" s="1095"/>
      <c r="S1263" s="1095"/>
      <c r="T1263" s="1095"/>
      <c r="U1263" s="1095"/>
      <c r="V1263" s="1095"/>
      <c r="W1263" s="1096"/>
    </row>
    <row r="1264" spans="6:23" x14ac:dyDescent="0.2">
      <c r="F1264" s="1094" t="str">
        <f t="shared" si="97"/>
        <v/>
      </c>
      <c r="G1264" s="1095"/>
      <c r="H1264" s="1095"/>
      <c r="I1264" s="1095"/>
      <c r="J1264" s="1095"/>
      <c r="K1264" s="1095"/>
      <c r="L1264" s="1095"/>
      <c r="M1264" s="1095"/>
      <c r="N1264" s="1095"/>
      <c r="O1264" s="1095"/>
      <c r="P1264" s="1095"/>
      <c r="Q1264" s="1095"/>
      <c r="R1264" s="1095"/>
      <c r="S1264" s="1095"/>
      <c r="T1264" s="1095"/>
      <c r="U1264" s="1095"/>
      <c r="V1264" s="1095"/>
      <c r="W1264" s="1096"/>
    </row>
    <row r="1265" spans="6:23" x14ac:dyDescent="0.2">
      <c r="F1265" s="1094" t="str">
        <f t="shared" si="97"/>
        <v/>
      </c>
      <c r="G1265" s="1095"/>
      <c r="H1265" s="1095"/>
      <c r="I1265" s="1095"/>
      <c r="J1265" s="1095"/>
      <c r="K1265" s="1095"/>
      <c r="L1265" s="1095"/>
      <c r="M1265" s="1095"/>
      <c r="N1265" s="1095"/>
      <c r="O1265" s="1095"/>
      <c r="P1265" s="1095"/>
      <c r="Q1265" s="1095"/>
      <c r="R1265" s="1095"/>
      <c r="S1265" s="1095"/>
      <c r="T1265" s="1095"/>
      <c r="U1265" s="1095"/>
      <c r="V1265" s="1095"/>
      <c r="W1265" s="1096"/>
    </row>
    <row r="1266" spans="6:23" x14ac:dyDescent="0.2">
      <c r="F1266" s="1094" t="str">
        <f t="shared" si="97"/>
        <v/>
      </c>
      <c r="G1266" s="1095"/>
      <c r="H1266" s="1095"/>
      <c r="I1266" s="1095"/>
      <c r="J1266" s="1095"/>
      <c r="K1266" s="1095"/>
      <c r="L1266" s="1095"/>
      <c r="M1266" s="1095"/>
      <c r="N1266" s="1095"/>
      <c r="O1266" s="1095"/>
      <c r="P1266" s="1095"/>
      <c r="Q1266" s="1095"/>
      <c r="R1266" s="1095"/>
      <c r="S1266" s="1095"/>
      <c r="T1266" s="1095"/>
      <c r="U1266" s="1095"/>
      <c r="V1266" s="1095"/>
      <c r="W1266" s="1096"/>
    </row>
    <row r="1267" spans="6:23" x14ac:dyDescent="0.2">
      <c r="F1267" s="1094" t="str">
        <f t="shared" si="97"/>
        <v/>
      </c>
      <c r="G1267" s="1095"/>
      <c r="H1267" s="1095"/>
      <c r="I1267" s="1095"/>
      <c r="J1267" s="1095"/>
      <c r="K1267" s="1095"/>
      <c r="L1267" s="1095"/>
      <c r="M1267" s="1095"/>
      <c r="N1267" s="1095"/>
      <c r="O1267" s="1095"/>
      <c r="P1267" s="1095"/>
      <c r="Q1267" s="1095"/>
      <c r="R1267" s="1095"/>
      <c r="S1267" s="1095"/>
      <c r="T1267" s="1095"/>
      <c r="U1267" s="1095"/>
      <c r="V1267" s="1095"/>
      <c r="W1267" s="1096"/>
    </row>
    <row r="1268" spans="6:23" x14ac:dyDescent="0.2">
      <c r="F1268" s="1094" t="str">
        <f t="shared" si="97"/>
        <v/>
      </c>
      <c r="G1268" s="1095"/>
      <c r="H1268" s="1095"/>
      <c r="I1268" s="1095"/>
      <c r="J1268" s="1095"/>
      <c r="K1268" s="1095"/>
      <c r="L1268" s="1095"/>
      <c r="M1268" s="1095"/>
      <c r="N1268" s="1095"/>
      <c r="O1268" s="1095"/>
      <c r="P1268" s="1095"/>
      <c r="Q1268" s="1095"/>
      <c r="R1268" s="1095"/>
      <c r="S1268" s="1095"/>
      <c r="T1268" s="1095"/>
      <c r="U1268" s="1095"/>
      <c r="V1268" s="1095"/>
      <c r="W1268" s="1096"/>
    </row>
    <row r="1269" spans="6:23" x14ac:dyDescent="0.2">
      <c r="F1269" s="1094" t="str">
        <f t="shared" si="97"/>
        <v/>
      </c>
      <c r="G1269" s="1095"/>
      <c r="H1269" s="1095"/>
      <c r="I1269" s="1095"/>
      <c r="J1269" s="1095"/>
      <c r="K1269" s="1095"/>
      <c r="L1269" s="1095"/>
      <c r="M1269" s="1095"/>
      <c r="N1269" s="1095"/>
      <c r="O1269" s="1095"/>
      <c r="P1269" s="1095"/>
      <c r="Q1269" s="1095"/>
      <c r="R1269" s="1095"/>
      <c r="S1269" s="1095"/>
      <c r="T1269" s="1095"/>
      <c r="U1269" s="1095"/>
      <c r="V1269" s="1095"/>
      <c r="W1269" s="1096"/>
    </row>
    <row r="1270" spans="6:23" x14ac:dyDescent="0.2">
      <c r="F1270" s="1094" t="str">
        <f t="shared" si="97"/>
        <v/>
      </c>
      <c r="G1270" s="1095"/>
      <c r="H1270" s="1095"/>
      <c r="I1270" s="1095"/>
      <c r="J1270" s="1095"/>
      <c r="K1270" s="1095"/>
      <c r="L1270" s="1095"/>
      <c r="M1270" s="1095"/>
      <c r="N1270" s="1095"/>
      <c r="O1270" s="1095"/>
      <c r="P1270" s="1095"/>
      <c r="Q1270" s="1095"/>
      <c r="R1270" s="1095"/>
      <c r="S1270" s="1095"/>
      <c r="T1270" s="1095"/>
      <c r="U1270" s="1095"/>
      <c r="V1270" s="1095"/>
      <c r="W1270" s="1096"/>
    </row>
    <row r="1271" spans="6:23" x14ac:dyDescent="0.2">
      <c r="F1271" s="1094" t="str">
        <f t="shared" si="97"/>
        <v/>
      </c>
      <c r="G1271" s="1095"/>
      <c r="H1271" s="1095"/>
      <c r="I1271" s="1095"/>
      <c r="J1271" s="1095"/>
      <c r="K1271" s="1095"/>
      <c r="L1271" s="1095"/>
      <c r="M1271" s="1095"/>
      <c r="N1271" s="1095"/>
      <c r="O1271" s="1095"/>
      <c r="P1271" s="1095"/>
      <c r="Q1271" s="1095"/>
      <c r="R1271" s="1095"/>
      <c r="S1271" s="1095"/>
      <c r="T1271" s="1095"/>
      <c r="U1271" s="1095"/>
      <c r="V1271" s="1095"/>
      <c r="W1271" s="1096"/>
    </row>
    <row r="1272" spans="6:23" x14ac:dyDescent="0.2">
      <c r="F1272" s="1094" t="str">
        <f t="shared" si="97"/>
        <v/>
      </c>
      <c r="G1272" s="1095"/>
      <c r="H1272" s="1095"/>
      <c r="I1272" s="1095"/>
      <c r="J1272" s="1095"/>
      <c r="K1272" s="1095"/>
      <c r="L1272" s="1095"/>
      <c r="M1272" s="1095"/>
      <c r="N1272" s="1095"/>
      <c r="O1272" s="1095"/>
      <c r="P1272" s="1095"/>
      <c r="Q1272" s="1095"/>
      <c r="R1272" s="1095"/>
      <c r="S1272" s="1095"/>
      <c r="T1272" s="1095"/>
      <c r="U1272" s="1095"/>
      <c r="V1272" s="1095"/>
      <c r="W1272" s="1096"/>
    </row>
    <row r="1273" spans="6:23" x14ac:dyDescent="0.2">
      <c r="F1273" s="1094" t="str">
        <f t="shared" si="97"/>
        <v/>
      </c>
      <c r="G1273" s="1095"/>
      <c r="H1273" s="1095"/>
      <c r="I1273" s="1095"/>
      <c r="J1273" s="1095"/>
      <c r="K1273" s="1095"/>
      <c r="L1273" s="1095"/>
      <c r="M1273" s="1095"/>
      <c r="N1273" s="1095"/>
      <c r="O1273" s="1095"/>
      <c r="P1273" s="1095"/>
      <c r="Q1273" s="1095"/>
      <c r="R1273" s="1095"/>
      <c r="S1273" s="1095"/>
      <c r="T1273" s="1095"/>
      <c r="U1273" s="1095"/>
      <c r="V1273" s="1095"/>
      <c r="W1273" s="1096"/>
    </row>
    <row r="1274" spans="6:23" x14ac:dyDescent="0.2">
      <c r="F1274" s="1094" t="str">
        <f t="shared" si="97"/>
        <v/>
      </c>
      <c r="G1274" s="1095"/>
      <c r="H1274" s="1095"/>
      <c r="I1274" s="1095"/>
      <c r="J1274" s="1095"/>
      <c r="K1274" s="1095"/>
      <c r="L1274" s="1095"/>
      <c r="M1274" s="1095"/>
      <c r="N1274" s="1095"/>
      <c r="O1274" s="1095"/>
      <c r="P1274" s="1095"/>
      <c r="Q1274" s="1095"/>
      <c r="R1274" s="1095"/>
      <c r="S1274" s="1095"/>
      <c r="T1274" s="1095"/>
      <c r="U1274" s="1095"/>
      <c r="V1274" s="1095"/>
      <c r="W1274" s="1096"/>
    </row>
    <row r="1275" spans="6:23" x14ac:dyDescent="0.2">
      <c r="F1275" s="1094" t="str">
        <f t="shared" si="97"/>
        <v/>
      </c>
      <c r="G1275" s="1095"/>
      <c r="H1275" s="1095"/>
      <c r="I1275" s="1095"/>
      <c r="J1275" s="1095"/>
      <c r="K1275" s="1095"/>
      <c r="L1275" s="1095"/>
      <c r="M1275" s="1095"/>
      <c r="N1275" s="1095"/>
      <c r="O1275" s="1095"/>
      <c r="P1275" s="1095"/>
      <c r="Q1275" s="1095"/>
      <c r="R1275" s="1095"/>
      <c r="S1275" s="1095"/>
      <c r="T1275" s="1095"/>
      <c r="U1275" s="1095"/>
      <c r="V1275" s="1095"/>
      <c r="W1275" s="1096"/>
    </row>
    <row r="1276" spans="6:23" x14ac:dyDescent="0.2">
      <c r="F1276" s="1094" t="str">
        <f t="shared" si="97"/>
        <v/>
      </c>
      <c r="G1276" s="1095"/>
      <c r="H1276" s="1095"/>
      <c r="I1276" s="1095"/>
      <c r="J1276" s="1095"/>
      <c r="K1276" s="1095"/>
      <c r="L1276" s="1095"/>
      <c r="M1276" s="1095"/>
      <c r="N1276" s="1095"/>
      <c r="O1276" s="1095"/>
      <c r="P1276" s="1095"/>
      <c r="Q1276" s="1095"/>
      <c r="R1276" s="1095"/>
      <c r="S1276" s="1095"/>
      <c r="T1276" s="1095"/>
      <c r="U1276" s="1095"/>
      <c r="V1276" s="1095"/>
      <c r="W1276" s="1096"/>
    </row>
    <row r="1277" spans="6:23" x14ac:dyDescent="0.2">
      <c r="F1277" s="1094" t="str">
        <f t="shared" si="97"/>
        <v/>
      </c>
      <c r="G1277" s="1095"/>
      <c r="H1277" s="1095"/>
      <c r="I1277" s="1095"/>
      <c r="J1277" s="1095"/>
      <c r="K1277" s="1095"/>
      <c r="L1277" s="1095"/>
      <c r="M1277" s="1095"/>
      <c r="N1277" s="1095"/>
      <c r="O1277" s="1095"/>
      <c r="P1277" s="1095"/>
      <c r="Q1277" s="1095"/>
      <c r="R1277" s="1095"/>
      <c r="S1277" s="1095"/>
      <c r="T1277" s="1095"/>
      <c r="U1277" s="1095"/>
      <c r="V1277" s="1095"/>
      <c r="W1277" s="1096"/>
    </row>
    <row r="1278" spans="6:23" x14ac:dyDescent="0.2">
      <c r="F1278" s="1094" t="str">
        <f t="shared" si="97"/>
        <v/>
      </c>
      <c r="G1278" s="1095"/>
      <c r="H1278" s="1095"/>
      <c r="I1278" s="1095"/>
      <c r="J1278" s="1095"/>
      <c r="K1278" s="1095"/>
      <c r="L1278" s="1095"/>
      <c r="M1278" s="1095"/>
      <c r="N1278" s="1095"/>
      <c r="O1278" s="1095"/>
      <c r="P1278" s="1095"/>
      <c r="Q1278" s="1095"/>
      <c r="R1278" s="1095"/>
      <c r="S1278" s="1095"/>
      <c r="T1278" s="1095"/>
      <c r="U1278" s="1095"/>
      <c r="V1278" s="1095"/>
      <c r="W1278" s="1096"/>
    </row>
    <row r="1279" spans="6:23" x14ac:dyDescent="0.2">
      <c r="F1279" s="1094" t="str">
        <f t="shared" si="97"/>
        <v/>
      </c>
      <c r="G1279" s="1095"/>
      <c r="H1279" s="1095"/>
      <c r="I1279" s="1095"/>
      <c r="J1279" s="1095"/>
      <c r="K1279" s="1095"/>
      <c r="L1279" s="1095"/>
      <c r="M1279" s="1095"/>
      <c r="N1279" s="1095"/>
      <c r="O1279" s="1095"/>
      <c r="P1279" s="1095"/>
      <c r="Q1279" s="1095"/>
      <c r="R1279" s="1095"/>
      <c r="S1279" s="1095"/>
      <c r="T1279" s="1095"/>
      <c r="U1279" s="1095"/>
      <c r="V1279" s="1095"/>
      <c r="W1279" s="1096"/>
    </row>
    <row r="1280" spans="6:23" x14ac:dyDescent="0.2">
      <c r="F1280" s="1094" t="str">
        <f t="shared" si="97"/>
        <v/>
      </c>
      <c r="G1280" s="1095"/>
      <c r="H1280" s="1095"/>
      <c r="I1280" s="1095"/>
      <c r="J1280" s="1095"/>
      <c r="K1280" s="1095"/>
      <c r="L1280" s="1095"/>
      <c r="M1280" s="1095"/>
      <c r="N1280" s="1095"/>
      <c r="O1280" s="1095"/>
      <c r="P1280" s="1095"/>
      <c r="Q1280" s="1095"/>
      <c r="R1280" s="1095"/>
      <c r="S1280" s="1095"/>
      <c r="T1280" s="1095"/>
      <c r="U1280" s="1095"/>
      <c r="V1280" s="1095"/>
      <c r="W1280" s="1096"/>
    </row>
    <row r="1281" spans="6:23" x14ac:dyDescent="0.2">
      <c r="F1281" s="1094" t="str">
        <f t="shared" si="97"/>
        <v/>
      </c>
      <c r="G1281" s="1095"/>
      <c r="H1281" s="1095"/>
      <c r="I1281" s="1095"/>
      <c r="J1281" s="1095"/>
      <c r="K1281" s="1095"/>
      <c r="L1281" s="1095"/>
      <c r="M1281" s="1095"/>
      <c r="N1281" s="1095"/>
      <c r="O1281" s="1095"/>
      <c r="P1281" s="1095"/>
      <c r="Q1281" s="1095"/>
      <c r="R1281" s="1095"/>
      <c r="S1281" s="1095"/>
      <c r="T1281" s="1095"/>
      <c r="U1281" s="1095"/>
      <c r="V1281" s="1095"/>
      <c r="W1281" s="1096"/>
    </row>
    <row r="1282" spans="6:23" x14ac:dyDescent="0.2">
      <c r="F1282" s="1094" t="str">
        <f t="shared" si="97"/>
        <v/>
      </c>
      <c r="G1282" s="1095"/>
      <c r="H1282" s="1095"/>
      <c r="I1282" s="1095"/>
      <c r="J1282" s="1095"/>
      <c r="K1282" s="1095"/>
      <c r="L1282" s="1095"/>
      <c r="M1282" s="1095"/>
      <c r="N1282" s="1095"/>
      <c r="O1282" s="1095"/>
      <c r="P1282" s="1095"/>
      <c r="Q1282" s="1095"/>
      <c r="R1282" s="1095"/>
      <c r="S1282" s="1095"/>
      <c r="T1282" s="1095"/>
      <c r="U1282" s="1095"/>
      <c r="V1282" s="1095"/>
      <c r="W1282" s="1096"/>
    </row>
    <row r="1283" spans="6:23" x14ac:dyDescent="0.2">
      <c r="F1283" s="1094" t="str">
        <f t="shared" si="97"/>
        <v/>
      </c>
      <c r="G1283" s="1095"/>
      <c r="H1283" s="1095"/>
      <c r="I1283" s="1095"/>
      <c r="J1283" s="1095"/>
      <c r="K1283" s="1095"/>
      <c r="L1283" s="1095"/>
      <c r="M1283" s="1095"/>
      <c r="N1283" s="1095"/>
      <c r="O1283" s="1095"/>
      <c r="P1283" s="1095"/>
      <c r="Q1283" s="1095"/>
      <c r="R1283" s="1095"/>
      <c r="S1283" s="1095"/>
      <c r="T1283" s="1095"/>
      <c r="U1283" s="1095"/>
      <c r="V1283" s="1095"/>
      <c r="W1283" s="1096"/>
    </row>
    <row r="1284" spans="6:23" x14ac:dyDescent="0.2">
      <c r="F1284" s="1094" t="str">
        <f t="shared" si="97"/>
        <v/>
      </c>
      <c r="G1284" s="1095"/>
      <c r="H1284" s="1095"/>
      <c r="I1284" s="1095"/>
      <c r="J1284" s="1095"/>
      <c r="K1284" s="1095"/>
      <c r="L1284" s="1095"/>
      <c r="M1284" s="1095"/>
      <c r="N1284" s="1095"/>
      <c r="O1284" s="1095"/>
      <c r="P1284" s="1095"/>
      <c r="Q1284" s="1095"/>
      <c r="R1284" s="1095"/>
      <c r="S1284" s="1095"/>
      <c r="T1284" s="1095"/>
      <c r="U1284" s="1095"/>
      <c r="V1284" s="1095"/>
      <c r="W1284" s="1096"/>
    </row>
    <row r="1285" spans="6:23" x14ac:dyDescent="0.2">
      <c r="F1285" s="1094" t="str">
        <f t="shared" si="97"/>
        <v/>
      </c>
      <c r="G1285" s="1095"/>
      <c r="H1285" s="1095"/>
      <c r="I1285" s="1095"/>
      <c r="J1285" s="1095"/>
      <c r="K1285" s="1095"/>
      <c r="L1285" s="1095"/>
      <c r="M1285" s="1095"/>
      <c r="N1285" s="1095"/>
      <c r="O1285" s="1095"/>
      <c r="P1285" s="1095"/>
      <c r="Q1285" s="1095"/>
      <c r="R1285" s="1095"/>
      <c r="S1285" s="1095"/>
      <c r="T1285" s="1095"/>
      <c r="U1285" s="1095"/>
      <c r="V1285" s="1095"/>
      <c r="W1285" s="1096"/>
    </row>
    <row r="1286" spans="6:23" x14ac:dyDescent="0.2">
      <c r="F1286" s="1094" t="str">
        <f t="shared" si="97"/>
        <v/>
      </c>
      <c r="G1286" s="1095"/>
      <c r="H1286" s="1095"/>
      <c r="I1286" s="1095"/>
      <c r="J1286" s="1095"/>
      <c r="K1286" s="1095"/>
      <c r="L1286" s="1095"/>
      <c r="M1286" s="1095"/>
      <c r="N1286" s="1095"/>
      <c r="O1286" s="1095"/>
      <c r="P1286" s="1095"/>
      <c r="Q1286" s="1095"/>
      <c r="R1286" s="1095"/>
      <c r="S1286" s="1095"/>
      <c r="T1286" s="1095"/>
      <c r="U1286" s="1095"/>
      <c r="V1286" s="1095"/>
      <c r="W1286" s="1096"/>
    </row>
    <row r="1287" spans="6:23" x14ac:dyDescent="0.2">
      <c r="F1287" s="1094" t="str">
        <f t="shared" si="97"/>
        <v/>
      </c>
      <c r="G1287" s="1095"/>
      <c r="H1287" s="1095"/>
      <c r="I1287" s="1095"/>
      <c r="J1287" s="1095"/>
      <c r="K1287" s="1095"/>
      <c r="L1287" s="1095"/>
      <c r="M1287" s="1095"/>
      <c r="N1287" s="1095"/>
      <c r="O1287" s="1095"/>
      <c r="P1287" s="1095"/>
      <c r="Q1287" s="1095"/>
      <c r="R1287" s="1095"/>
      <c r="S1287" s="1095"/>
      <c r="T1287" s="1095"/>
      <c r="U1287" s="1095"/>
      <c r="V1287" s="1095"/>
      <c r="W1287" s="1096"/>
    </row>
    <row r="1288" spans="6:23" x14ac:dyDescent="0.2">
      <c r="F1288" s="1094" t="str">
        <f t="shared" si="97"/>
        <v/>
      </c>
      <c r="G1288" s="1095"/>
      <c r="H1288" s="1095"/>
      <c r="I1288" s="1095"/>
      <c r="J1288" s="1095"/>
      <c r="K1288" s="1095"/>
      <c r="L1288" s="1095"/>
      <c r="M1288" s="1095"/>
      <c r="N1288" s="1095"/>
      <c r="O1288" s="1095"/>
      <c r="P1288" s="1095"/>
      <c r="Q1288" s="1095"/>
      <c r="R1288" s="1095"/>
      <c r="S1288" s="1095"/>
      <c r="T1288" s="1095"/>
      <c r="U1288" s="1095"/>
      <c r="V1288" s="1095"/>
      <c r="W1288" s="1096"/>
    </row>
    <row r="1289" spans="6:23" x14ac:dyDescent="0.2">
      <c r="F1289" s="1094" t="str">
        <f t="shared" si="97"/>
        <v/>
      </c>
      <c r="G1289" s="1095"/>
      <c r="H1289" s="1095"/>
      <c r="I1289" s="1095"/>
      <c r="J1289" s="1095"/>
      <c r="K1289" s="1095"/>
      <c r="L1289" s="1095"/>
      <c r="M1289" s="1095"/>
      <c r="N1289" s="1095"/>
      <c r="O1289" s="1095"/>
      <c r="P1289" s="1095"/>
      <c r="Q1289" s="1095"/>
      <c r="R1289" s="1095"/>
      <c r="S1289" s="1095"/>
      <c r="T1289" s="1095"/>
      <c r="U1289" s="1095"/>
      <c r="V1289" s="1095"/>
      <c r="W1289" s="1096"/>
    </row>
    <row r="1290" spans="6:23" x14ac:dyDescent="0.2">
      <c r="F1290" s="1094" t="str">
        <f t="shared" si="97"/>
        <v/>
      </c>
      <c r="G1290" s="1095"/>
      <c r="H1290" s="1095"/>
      <c r="I1290" s="1095"/>
      <c r="J1290" s="1095"/>
      <c r="K1290" s="1095"/>
      <c r="L1290" s="1095"/>
      <c r="M1290" s="1095"/>
      <c r="N1290" s="1095"/>
      <c r="O1290" s="1095"/>
      <c r="P1290" s="1095"/>
      <c r="Q1290" s="1095"/>
      <c r="R1290" s="1095"/>
      <c r="S1290" s="1095"/>
      <c r="T1290" s="1095"/>
      <c r="U1290" s="1095"/>
      <c r="V1290" s="1095"/>
      <c r="W1290" s="1096"/>
    </row>
    <row r="1291" spans="6:23" x14ac:dyDescent="0.2">
      <c r="F1291" s="1094" t="str">
        <f t="shared" si="97"/>
        <v/>
      </c>
      <c r="G1291" s="1095"/>
      <c r="H1291" s="1095"/>
      <c r="I1291" s="1095"/>
      <c r="J1291" s="1095"/>
      <c r="K1291" s="1095"/>
      <c r="L1291" s="1095"/>
      <c r="M1291" s="1095"/>
      <c r="N1291" s="1095"/>
      <c r="O1291" s="1095"/>
      <c r="P1291" s="1095"/>
      <c r="Q1291" s="1095"/>
      <c r="R1291" s="1095"/>
      <c r="S1291" s="1095"/>
      <c r="T1291" s="1095"/>
      <c r="U1291" s="1095"/>
      <c r="V1291" s="1095"/>
      <c r="W1291" s="1096"/>
    </row>
    <row r="1292" spans="6:23" x14ac:dyDescent="0.2">
      <c r="F1292" s="1094" t="str">
        <f t="shared" si="97"/>
        <v/>
      </c>
      <c r="G1292" s="1095"/>
      <c r="H1292" s="1095"/>
      <c r="I1292" s="1095"/>
      <c r="J1292" s="1095"/>
      <c r="K1292" s="1095"/>
      <c r="L1292" s="1095"/>
      <c r="M1292" s="1095"/>
      <c r="N1292" s="1095"/>
      <c r="O1292" s="1095"/>
      <c r="P1292" s="1095"/>
      <c r="Q1292" s="1095"/>
      <c r="R1292" s="1095"/>
      <c r="S1292" s="1095"/>
      <c r="T1292" s="1095"/>
      <c r="U1292" s="1095"/>
      <c r="V1292" s="1095"/>
      <c r="W1292" s="1096"/>
    </row>
    <row r="1293" spans="6:23" x14ac:dyDescent="0.2">
      <c r="F1293" s="1094" t="str">
        <f t="shared" si="97"/>
        <v/>
      </c>
      <c r="G1293" s="1095"/>
      <c r="H1293" s="1095"/>
      <c r="I1293" s="1095"/>
      <c r="J1293" s="1095"/>
      <c r="K1293" s="1095"/>
      <c r="L1293" s="1095"/>
      <c r="M1293" s="1095"/>
      <c r="N1293" s="1095"/>
      <c r="O1293" s="1095"/>
      <c r="P1293" s="1095"/>
      <c r="Q1293" s="1095"/>
      <c r="R1293" s="1095"/>
      <c r="S1293" s="1095"/>
      <c r="T1293" s="1095"/>
      <c r="U1293" s="1095"/>
      <c r="V1293" s="1095"/>
      <c r="W1293" s="1096"/>
    </row>
    <row r="1294" spans="6:23" x14ac:dyDescent="0.2">
      <c r="F1294" s="1094" t="str">
        <f t="shared" si="97"/>
        <v/>
      </c>
      <c r="G1294" s="1095"/>
      <c r="H1294" s="1095"/>
      <c r="I1294" s="1095"/>
      <c r="J1294" s="1095"/>
      <c r="K1294" s="1095"/>
      <c r="L1294" s="1095"/>
      <c r="M1294" s="1095"/>
      <c r="N1294" s="1095"/>
      <c r="O1294" s="1095"/>
      <c r="P1294" s="1095"/>
      <c r="Q1294" s="1095"/>
      <c r="R1294" s="1095"/>
      <c r="S1294" s="1095"/>
      <c r="T1294" s="1095"/>
      <c r="U1294" s="1095"/>
      <c r="V1294" s="1095"/>
      <c r="W1294" s="1096"/>
    </row>
    <row r="1295" spans="6:23" x14ac:dyDescent="0.2">
      <c r="F1295" s="1094" t="str">
        <f t="shared" si="97"/>
        <v/>
      </c>
      <c r="G1295" s="1095"/>
      <c r="H1295" s="1095"/>
      <c r="I1295" s="1095"/>
      <c r="J1295" s="1095"/>
      <c r="K1295" s="1095"/>
      <c r="L1295" s="1095"/>
      <c r="M1295" s="1095"/>
      <c r="N1295" s="1095"/>
      <c r="O1295" s="1095"/>
      <c r="P1295" s="1095"/>
      <c r="Q1295" s="1095"/>
      <c r="R1295" s="1095"/>
      <c r="S1295" s="1095"/>
      <c r="T1295" s="1095"/>
      <c r="U1295" s="1095"/>
      <c r="V1295" s="1095"/>
      <c r="W1295" s="1096"/>
    </row>
    <row r="1296" spans="6:23" x14ac:dyDescent="0.2">
      <c r="F1296" s="1094" t="str">
        <f t="shared" si="97"/>
        <v/>
      </c>
      <c r="G1296" s="1095"/>
      <c r="H1296" s="1095"/>
      <c r="I1296" s="1095"/>
      <c r="J1296" s="1095"/>
      <c r="K1296" s="1095"/>
      <c r="L1296" s="1095"/>
      <c r="M1296" s="1095"/>
      <c r="N1296" s="1095"/>
      <c r="O1296" s="1095"/>
      <c r="P1296" s="1095"/>
      <c r="Q1296" s="1095"/>
      <c r="R1296" s="1095"/>
      <c r="S1296" s="1095"/>
      <c r="T1296" s="1095"/>
      <c r="U1296" s="1095"/>
      <c r="V1296" s="1095"/>
      <c r="W1296" s="1096"/>
    </row>
    <row r="1297" spans="6:23" x14ac:dyDescent="0.2">
      <c r="F1297" s="1094" t="str">
        <f t="shared" si="97"/>
        <v/>
      </c>
      <c r="G1297" s="1095"/>
      <c r="H1297" s="1095"/>
      <c r="I1297" s="1095"/>
      <c r="J1297" s="1095"/>
      <c r="K1297" s="1095"/>
      <c r="L1297" s="1095"/>
      <c r="M1297" s="1095"/>
      <c r="N1297" s="1095"/>
      <c r="O1297" s="1095"/>
      <c r="P1297" s="1095"/>
      <c r="Q1297" s="1095"/>
      <c r="R1297" s="1095"/>
      <c r="S1297" s="1095"/>
      <c r="T1297" s="1095"/>
      <c r="U1297" s="1095"/>
      <c r="V1297" s="1095"/>
      <c r="W1297" s="1096"/>
    </row>
    <row r="1298" spans="6:23" x14ac:dyDescent="0.2">
      <c r="F1298" s="1094" t="str">
        <f t="shared" si="97"/>
        <v/>
      </c>
      <c r="G1298" s="1095"/>
      <c r="H1298" s="1095"/>
      <c r="I1298" s="1095"/>
      <c r="J1298" s="1095"/>
      <c r="K1298" s="1095"/>
      <c r="L1298" s="1095"/>
      <c r="M1298" s="1095"/>
      <c r="N1298" s="1095"/>
      <c r="O1298" s="1095"/>
      <c r="P1298" s="1095"/>
      <c r="Q1298" s="1095"/>
      <c r="R1298" s="1095"/>
      <c r="S1298" s="1095"/>
      <c r="T1298" s="1095"/>
      <c r="U1298" s="1095"/>
      <c r="V1298" s="1095"/>
      <c r="W1298" s="1096"/>
    </row>
    <row r="1299" spans="6:23" x14ac:dyDescent="0.2">
      <c r="F1299" s="1094" t="str">
        <f t="shared" si="97"/>
        <v/>
      </c>
      <c r="G1299" s="1095"/>
      <c r="H1299" s="1095"/>
      <c r="I1299" s="1095"/>
      <c r="J1299" s="1095"/>
      <c r="K1299" s="1095"/>
      <c r="L1299" s="1095"/>
      <c r="M1299" s="1095"/>
      <c r="N1299" s="1095"/>
      <c r="O1299" s="1095"/>
      <c r="P1299" s="1095"/>
      <c r="Q1299" s="1095"/>
      <c r="R1299" s="1095"/>
      <c r="S1299" s="1095"/>
      <c r="T1299" s="1095"/>
      <c r="U1299" s="1095"/>
      <c r="V1299" s="1095"/>
      <c r="W1299" s="1096"/>
    </row>
    <row r="1300" spans="6:23" x14ac:dyDescent="0.2">
      <c r="F1300" s="1094" t="str">
        <f t="shared" si="97"/>
        <v/>
      </c>
      <c r="G1300" s="1095"/>
      <c r="H1300" s="1095"/>
      <c r="I1300" s="1095"/>
      <c r="J1300" s="1095"/>
      <c r="K1300" s="1095"/>
      <c r="L1300" s="1095"/>
      <c r="M1300" s="1095"/>
      <c r="N1300" s="1095"/>
      <c r="O1300" s="1095"/>
      <c r="P1300" s="1095"/>
      <c r="Q1300" s="1095"/>
      <c r="R1300" s="1095"/>
      <c r="S1300" s="1095"/>
      <c r="T1300" s="1095"/>
      <c r="U1300" s="1095"/>
      <c r="V1300" s="1095"/>
      <c r="W1300" s="1096"/>
    </row>
    <row r="1301" spans="6:23" x14ac:dyDescent="0.2">
      <c r="F1301" s="1094" t="str">
        <f t="shared" si="97"/>
        <v/>
      </c>
      <c r="G1301" s="1095"/>
      <c r="H1301" s="1095"/>
      <c r="I1301" s="1095"/>
      <c r="J1301" s="1095"/>
      <c r="K1301" s="1095"/>
      <c r="L1301" s="1095"/>
      <c r="M1301" s="1095"/>
      <c r="N1301" s="1095"/>
      <c r="O1301" s="1095"/>
      <c r="P1301" s="1095"/>
      <c r="Q1301" s="1095"/>
      <c r="R1301" s="1095"/>
      <c r="S1301" s="1095"/>
      <c r="T1301" s="1095"/>
      <c r="U1301" s="1095"/>
      <c r="V1301" s="1095"/>
      <c r="W1301" s="1096"/>
    </row>
    <row r="1302" spans="6:23" x14ac:dyDescent="0.2">
      <c r="F1302" s="1094" t="str">
        <f t="shared" si="97"/>
        <v/>
      </c>
      <c r="G1302" s="1095"/>
      <c r="H1302" s="1095"/>
      <c r="I1302" s="1095"/>
      <c r="J1302" s="1095"/>
      <c r="K1302" s="1095"/>
      <c r="L1302" s="1095"/>
      <c r="M1302" s="1095"/>
      <c r="N1302" s="1095"/>
      <c r="O1302" s="1095"/>
      <c r="P1302" s="1095"/>
      <c r="Q1302" s="1095"/>
      <c r="R1302" s="1095"/>
      <c r="S1302" s="1095"/>
      <c r="T1302" s="1095"/>
      <c r="U1302" s="1095"/>
      <c r="V1302" s="1095"/>
      <c r="W1302" s="1096"/>
    </row>
    <row r="1303" spans="6:23" x14ac:dyDescent="0.2">
      <c r="F1303" s="1094" t="str">
        <f t="shared" si="97"/>
        <v/>
      </c>
      <c r="G1303" s="1095"/>
      <c r="H1303" s="1095"/>
      <c r="I1303" s="1095"/>
      <c r="J1303" s="1095"/>
      <c r="K1303" s="1095"/>
      <c r="L1303" s="1095"/>
      <c r="M1303" s="1095"/>
      <c r="N1303" s="1095"/>
      <c r="O1303" s="1095"/>
      <c r="P1303" s="1095"/>
      <c r="Q1303" s="1095"/>
      <c r="R1303" s="1095"/>
      <c r="S1303" s="1095"/>
      <c r="T1303" s="1095"/>
      <c r="U1303" s="1095"/>
      <c r="V1303" s="1095"/>
      <c r="W1303" s="1096"/>
    </row>
    <row r="1304" spans="6:23" x14ac:dyDescent="0.2">
      <c r="F1304" s="1094" t="str">
        <f t="shared" si="97"/>
        <v/>
      </c>
      <c r="G1304" s="1095"/>
      <c r="H1304" s="1095"/>
      <c r="I1304" s="1095"/>
      <c r="J1304" s="1095"/>
      <c r="K1304" s="1095"/>
      <c r="L1304" s="1095"/>
      <c r="M1304" s="1095"/>
      <c r="N1304" s="1095"/>
      <c r="O1304" s="1095"/>
      <c r="P1304" s="1095"/>
      <c r="Q1304" s="1095"/>
      <c r="R1304" s="1095"/>
      <c r="S1304" s="1095"/>
      <c r="T1304" s="1095"/>
      <c r="U1304" s="1095"/>
      <c r="V1304" s="1095"/>
      <c r="W1304" s="1096"/>
    </row>
    <row r="1305" spans="6:23" x14ac:dyDescent="0.2">
      <c r="F1305" s="1094" t="str">
        <f t="shared" si="97"/>
        <v/>
      </c>
      <c r="G1305" s="1095"/>
      <c r="H1305" s="1095"/>
      <c r="I1305" s="1095"/>
      <c r="J1305" s="1095"/>
      <c r="K1305" s="1095"/>
      <c r="L1305" s="1095"/>
      <c r="M1305" s="1095"/>
      <c r="N1305" s="1095"/>
      <c r="O1305" s="1095"/>
      <c r="P1305" s="1095"/>
      <c r="Q1305" s="1095"/>
      <c r="R1305" s="1095"/>
      <c r="S1305" s="1095"/>
      <c r="T1305" s="1095"/>
      <c r="U1305" s="1095"/>
      <c r="V1305" s="1095"/>
      <c r="W1305" s="1096"/>
    </row>
    <row r="1306" spans="6:23" x14ac:dyDescent="0.2">
      <c r="F1306" s="1094" t="str">
        <f t="shared" si="97"/>
        <v/>
      </c>
      <c r="G1306" s="1095"/>
      <c r="H1306" s="1095"/>
      <c r="I1306" s="1095"/>
      <c r="J1306" s="1095"/>
      <c r="K1306" s="1095"/>
      <c r="L1306" s="1095"/>
      <c r="M1306" s="1095"/>
      <c r="N1306" s="1095"/>
      <c r="O1306" s="1095"/>
      <c r="P1306" s="1095"/>
      <c r="Q1306" s="1095"/>
      <c r="R1306" s="1095"/>
      <c r="S1306" s="1095"/>
      <c r="T1306" s="1095"/>
      <c r="U1306" s="1095"/>
      <c r="V1306" s="1095"/>
      <c r="W1306" s="1096"/>
    </row>
    <row r="1307" spans="6:23" x14ac:dyDescent="0.2">
      <c r="F1307" s="1094" t="str">
        <f t="shared" si="97"/>
        <v/>
      </c>
      <c r="G1307" s="1095"/>
      <c r="H1307" s="1095"/>
      <c r="I1307" s="1095"/>
      <c r="J1307" s="1095"/>
      <c r="K1307" s="1095"/>
      <c r="L1307" s="1095"/>
      <c r="M1307" s="1095"/>
      <c r="N1307" s="1095"/>
      <c r="O1307" s="1095"/>
      <c r="P1307" s="1095"/>
      <c r="Q1307" s="1095"/>
      <c r="R1307" s="1095"/>
      <c r="S1307" s="1095"/>
      <c r="T1307" s="1095"/>
      <c r="U1307" s="1095"/>
      <c r="V1307" s="1095"/>
      <c r="W1307" s="1096"/>
    </row>
    <row r="1308" spans="6:23" x14ac:dyDescent="0.2">
      <c r="F1308" s="1409" t="str">
        <f t="shared" si="97"/>
        <v/>
      </c>
      <c r="G1308" s="1410"/>
      <c r="H1308" s="1410"/>
      <c r="I1308" s="1410"/>
      <c r="J1308" s="1410"/>
      <c r="K1308" s="1410"/>
      <c r="L1308" s="1410"/>
      <c r="M1308" s="1410"/>
      <c r="N1308" s="1410"/>
      <c r="O1308" s="1410"/>
      <c r="P1308" s="1410"/>
      <c r="Q1308" s="1410"/>
      <c r="R1308" s="1410"/>
      <c r="S1308" s="1410"/>
      <c r="T1308" s="1410"/>
      <c r="U1308" s="1410"/>
      <c r="V1308" s="1410"/>
      <c r="W1308" s="1411"/>
    </row>
  </sheetData>
  <sheetProtection formatCells="0" formatRows="0" insertRows="0" deleteRows="0"/>
  <mergeCells count="34442">
    <mergeCell ref="BF1151:BH1151"/>
    <mergeCell ref="BF1152:BH1152"/>
    <mergeCell ref="BF1153:BH1153"/>
    <mergeCell ref="BF1154:BH1154"/>
    <mergeCell ref="BF1155:BH1155"/>
    <mergeCell ref="BF1156:BH1156"/>
    <mergeCell ref="BF1157:BH1157"/>
    <mergeCell ref="BF1158:BH1158"/>
    <mergeCell ref="BF1159:BH1159"/>
    <mergeCell ref="BF1160:BH1160"/>
    <mergeCell ref="BF1161:BH1161"/>
    <mergeCell ref="BF1162:BH1162"/>
    <mergeCell ref="BF1163:BH1163"/>
    <mergeCell ref="BF1164:BH1164"/>
    <mergeCell ref="BF1165:BH1165"/>
    <mergeCell ref="BF1166:BH1166"/>
    <mergeCell ref="BF1167:BH1167"/>
    <mergeCell ref="BF1168:BH1168"/>
    <mergeCell ref="BF1169:BH1169"/>
    <mergeCell ref="BF1170:BH1170"/>
    <mergeCell ref="BF1171:BH1171"/>
    <mergeCell ref="BF1172:BH1172"/>
    <mergeCell ref="BF1118:BH1118"/>
    <mergeCell ref="BF1119:BH1119"/>
    <mergeCell ref="BF1120:BH1120"/>
    <mergeCell ref="BF1121:BH1121"/>
    <mergeCell ref="BF1122:BH1122"/>
    <mergeCell ref="BF1123:BH1123"/>
    <mergeCell ref="BF1124:BH1124"/>
    <mergeCell ref="BF1125:BH1125"/>
    <mergeCell ref="BF1126:BH1126"/>
    <mergeCell ref="BF1127:BH1127"/>
    <mergeCell ref="BF1128:BH1128"/>
    <mergeCell ref="BF1129:BH1129"/>
    <mergeCell ref="BF1130:BH1130"/>
    <mergeCell ref="BF1131:BH1131"/>
    <mergeCell ref="BF1132:BH1132"/>
    <mergeCell ref="BF1133:BH1133"/>
    <mergeCell ref="BF1134:BH1134"/>
    <mergeCell ref="BF1135:BH1135"/>
    <mergeCell ref="BF1136:BH1136"/>
    <mergeCell ref="BF1137:BH1137"/>
    <mergeCell ref="BF1138:BH1138"/>
    <mergeCell ref="BF1139:BH1139"/>
    <mergeCell ref="BF1140:BH1140"/>
    <mergeCell ref="BF1141:BH1141"/>
    <mergeCell ref="BF1142:BH1142"/>
    <mergeCell ref="BF1143:BH1143"/>
    <mergeCell ref="BF1144:BH1144"/>
    <mergeCell ref="BF1145:BH1145"/>
    <mergeCell ref="BF1146:BH1146"/>
    <mergeCell ref="BF1147:BH1147"/>
    <mergeCell ref="BF1148:BH1148"/>
    <mergeCell ref="BF1149:BH1149"/>
    <mergeCell ref="BF1150:BH1150"/>
    <mergeCell ref="BF1085:BH1085"/>
    <mergeCell ref="BF1086:BH1086"/>
    <mergeCell ref="BF1087:BH1087"/>
    <mergeCell ref="BF1088:BH1088"/>
    <mergeCell ref="BF1089:BH1089"/>
    <mergeCell ref="BF1090:BH1090"/>
    <mergeCell ref="BF1091:BH1091"/>
    <mergeCell ref="BF1092:BH1092"/>
    <mergeCell ref="BF1093:BH1093"/>
    <mergeCell ref="BF1094:BH1094"/>
    <mergeCell ref="BF1095:BH1095"/>
    <mergeCell ref="BF1096:BH1096"/>
    <mergeCell ref="BF1097:BH1097"/>
    <mergeCell ref="BF1098:BH1098"/>
    <mergeCell ref="BF1099:BH1099"/>
    <mergeCell ref="BF1100:BH1100"/>
    <mergeCell ref="BF1101:BH1101"/>
    <mergeCell ref="BF1102:BH1102"/>
    <mergeCell ref="BF1103:BH1103"/>
    <mergeCell ref="BF1104:BH1104"/>
    <mergeCell ref="BF1105:BH1105"/>
    <mergeCell ref="BF1106:BH1106"/>
    <mergeCell ref="BF1107:BH1107"/>
    <mergeCell ref="BF1108:BH1108"/>
    <mergeCell ref="BF1109:BH1109"/>
    <mergeCell ref="BF1110:BH1110"/>
    <mergeCell ref="BF1111:BH1111"/>
    <mergeCell ref="BF1112:BH1112"/>
    <mergeCell ref="BF1113:BH1113"/>
    <mergeCell ref="BF1114:BH1114"/>
    <mergeCell ref="BF1115:BH1115"/>
    <mergeCell ref="BF1116:BH1116"/>
    <mergeCell ref="BF1117:BH1117"/>
    <mergeCell ref="BF1052:BH1052"/>
    <mergeCell ref="BF1053:BH1053"/>
    <mergeCell ref="BF1054:BH1054"/>
    <mergeCell ref="BF1055:BH1055"/>
    <mergeCell ref="BF1056:BH1056"/>
    <mergeCell ref="BF1057:BH1057"/>
    <mergeCell ref="BF1058:BH1058"/>
    <mergeCell ref="BF1059:BH1059"/>
    <mergeCell ref="BF1060:BH1060"/>
    <mergeCell ref="BF1061:BH1061"/>
    <mergeCell ref="BF1062:BH1062"/>
    <mergeCell ref="BF1063:BH1063"/>
    <mergeCell ref="BF1064:BH1064"/>
    <mergeCell ref="BF1065:BH1065"/>
    <mergeCell ref="BF1066:BH1066"/>
    <mergeCell ref="BF1067:BH1067"/>
    <mergeCell ref="BF1068:BH1068"/>
    <mergeCell ref="BF1069:BH1069"/>
    <mergeCell ref="BF1070:BH1070"/>
    <mergeCell ref="BF1071:BH1071"/>
    <mergeCell ref="BF1072:BH1072"/>
    <mergeCell ref="BF1073:BH1073"/>
    <mergeCell ref="BF1074:BH1074"/>
    <mergeCell ref="BF1075:BH1075"/>
    <mergeCell ref="BF1076:BH1076"/>
    <mergeCell ref="BF1077:BH1077"/>
    <mergeCell ref="BF1078:BH1078"/>
    <mergeCell ref="BF1079:BH1079"/>
    <mergeCell ref="BF1080:BH1080"/>
    <mergeCell ref="BF1081:BH1081"/>
    <mergeCell ref="BF1082:BH1082"/>
    <mergeCell ref="BF1083:BH1083"/>
    <mergeCell ref="BF1084:BH1084"/>
    <mergeCell ref="BF1019:BH1019"/>
    <mergeCell ref="BF1020:BH1020"/>
    <mergeCell ref="BF1021:BH1021"/>
    <mergeCell ref="BF1022:BH1022"/>
    <mergeCell ref="BF1023:BH1023"/>
    <mergeCell ref="BF1024:BH1024"/>
    <mergeCell ref="BF1025:BH1025"/>
    <mergeCell ref="BF1026:BH1026"/>
    <mergeCell ref="BF1027:BH1027"/>
    <mergeCell ref="BF1028:BH1028"/>
    <mergeCell ref="BF1029:BH1029"/>
    <mergeCell ref="BF1030:BH1030"/>
    <mergeCell ref="BF1031:BH1031"/>
    <mergeCell ref="BF1032:BH1032"/>
    <mergeCell ref="BF1033:BH1033"/>
    <mergeCell ref="BF1034:BH1034"/>
    <mergeCell ref="BF1035:BH1035"/>
    <mergeCell ref="BF1036:BH1036"/>
    <mergeCell ref="BF1037:BH1037"/>
    <mergeCell ref="BF1038:BH1038"/>
    <mergeCell ref="BF1039:BH1039"/>
    <mergeCell ref="BF1040:BH1040"/>
    <mergeCell ref="BF1041:BH1041"/>
    <mergeCell ref="BF1042:BH1042"/>
    <mergeCell ref="BF1043:BH1043"/>
    <mergeCell ref="BF1044:BH1044"/>
    <mergeCell ref="BF1045:BH1045"/>
    <mergeCell ref="BF1046:BH1046"/>
    <mergeCell ref="BF1047:BH1047"/>
    <mergeCell ref="BF1048:BH1048"/>
    <mergeCell ref="BF1049:BH1049"/>
    <mergeCell ref="BF1050:BH1050"/>
    <mergeCell ref="BF1051:BH1051"/>
    <mergeCell ref="BF986:BH986"/>
    <mergeCell ref="BF987:BH987"/>
    <mergeCell ref="BF988:BH988"/>
    <mergeCell ref="BF989:BH989"/>
    <mergeCell ref="BF990:BH990"/>
    <mergeCell ref="BF991:BH991"/>
    <mergeCell ref="BF992:BH992"/>
    <mergeCell ref="BF993:BH993"/>
    <mergeCell ref="BF994:BH994"/>
    <mergeCell ref="BF995:BH995"/>
    <mergeCell ref="BF996:BH996"/>
    <mergeCell ref="BF997:BH997"/>
    <mergeCell ref="BF998:BH998"/>
    <mergeCell ref="BF999:BH999"/>
    <mergeCell ref="BF1000:BH1000"/>
    <mergeCell ref="BF1001:BH1001"/>
    <mergeCell ref="BF1002:BH1002"/>
    <mergeCell ref="BF1003:BH1003"/>
    <mergeCell ref="BF1004:BH1004"/>
    <mergeCell ref="BF1005:BH1005"/>
    <mergeCell ref="BF1006:BH1006"/>
    <mergeCell ref="BF1007:BH1007"/>
    <mergeCell ref="BF1008:BH1008"/>
    <mergeCell ref="BF1009:BH1009"/>
    <mergeCell ref="BF1010:BH1010"/>
    <mergeCell ref="BF1011:BH1011"/>
    <mergeCell ref="BF1012:BH1012"/>
    <mergeCell ref="BF1013:BH1013"/>
    <mergeCell ref="BF1014:BH1014"/>
    <mergeCell ref="BF1015:BH1015"/>
    <mergeCell ref="BF1016:BH1016"/>
    <mergeCell ref="BF1017:BH1017"/>
    <mergeCell ref="BF1018:BH1018"/>
    <mergeCell ref="BF953:BH953"/>
    <mergeCell ref="BF954:BH954"/>
    <mergeCell ref="BF955:BH955"/>
    <mergeCell ref="BF956:BH956"/>
    <mergeCell ref="BF957:BH957"/>
    <mergeCell ref="BF958:BH958"/>
    <mergeCell ref="BF959:BH959"/>
    <mergeCell ref="BF960:BH960"/>
    <mergeCell ref="BF961:BH961"/>
    <mergeCell ref="BF962:BH962"/>
    <mergeCell ref="BF963:BH963"/>
    <mergeCell ref="BF964:BH964"/>
    <mergeCell ref="BF965:BH965"/>
    <mergeCell ref="BF966:BH966"/>
    <mergeCell ref="BF967:BH967"/>
    <mergeCell ref="BF968:BH968"/>
    <mergeCell ref="BF969:BH969"/>
    <mergeCell ref="BF970:BH970"/>
    <mergeCell ref="BF971:BH971"/>
    <mergeCell ref="BF972:BH972"/>
    <mergeCell ref="BF973:BH973"/>
    <mergeCell ref="BF974:BH974"/>
    <mergeCell ref="BF975:BH975"/>
    <mergeCell ref="BF976:BH976"/>
    <mergeCell ref="BF977:BH977"/>
    <mergeCell ref="BF978:BH978"/>
    <mergeCell ref="BF979:BH979"/>
    <mergeCell ref="BF980:BH980"/>
    <mergeCell ref="BF981:BH981"/>
    <mergeCell ref="BF982:BH982"/>
    <mergeCell ref="BF983:BH983"/>
    <mergeCell ref="BF984:BH984"/>
    <mergeCell ref="BF985:BH985"/>
    <mergeCell ref="BF920:BH920"/>
    <mergeCell ref="BF921:BH921"/>
    <mergeCell ref="BF922:BH922"/>
    <mergeCell ref="BF923:BH923"/>
    <mergeCell ref="BF924:BH924"/>
    <mergeCell ref="BF925:BH925"/>
    <mergeCell ref="BF926:BH926"/>
    <mergeCell ref="BF927:BH927"/>
    <mergeCell ref="BF928:BH928"/>
    <mergeCell ref="BF929:BH929"/>
    <mergeCell ref="BF930:BH930"/>
    <mergeCell ref="BF931:BH931"/>
    <mergeCell ref="BF932:BH932"/>
    <mergeCell ref="BF933:BH933"/>
    <mergeCell ref="BF934:BH934"/>
    <mergeCell ref="BF935:BH935"/>
    <mergeCell ref="BF936:BH936"/>
    <mergeCell ref="BF937:BH937"/>
    <mergeCell ref="BF938:BH938"/>
    <mergeCell ref="BF939:BH939"/>
    <mergeCell ref="BF940:BH940"/>
    <mergeCell ref="BF941:BH941"/>
    <mergeCell ref="BF942:BH942"/>
    <mergeCell ref="BF943:BH943"/>
    <mergeCell ref="BF944:BH944"/>
    <mergeCell ref="BF945:BH945"/>
    <mergeCell ref="BF946:BH946"/>
    <mergeCell ref="BF947:BH947"/>
    <mergeCell ref="BF948:BH948"/>
    <mergeCell ref="BF949:BH949"/>
    <mergeCell ref="BF950:BH950"/>
    <mergeCell ref="BF951:BH951"/>
    <mergeCell ref="BF952:BH952"/>
    <mergeCell ref="BF887:BH887"/>
    <mergeCell ref="BF888:BH888"/>
    <mergeCell ref="BF889:BH889"/>
    <mergeCell ref="BF890:BH890"/>
    <mergeCell ref="BF891:BH891"/>
    <mergeCell ref="BF892:BH892"/>
    <mergeCell ref="BF893:BH893"/>
    <mergeCell ref="BF894:BH894"/>
    <mergeCell ref="BF895:BH895"/>
    <mergeCell ref="BF896:BH896"/>
    <mergeCell ref="BF897:BH897"/>
    <mergeCell ref="BF898:BH898"/>
    <mergeCell ref="BF899:BH899"/>
    <mergeCell ref="BF900:BH900"/>
    <mergeCell ref="BF901:BH901"/>
    <mergeCell ref="BF902:BH902"/>
    <mergeCell ref="BF903:BH903"/>
    <mergeCell ref="BF904:BH904"/>
    <mergeCell ref="BF905:BH905"/>
    <mergeCell ref="BF906:BH906"/>
    <mergeCell ref="BF907:BH907"/>
    <mergeCell ref="BF908:BH908"/>
    <mergeCell ref="BF909:BH909"/>
    <mergeCell ref="BF910:BH910"/>
    <mergeCell ref="BF911:BH911"/>
    <mergeCell ref="BF912:BH912"/>
    <mergeCell ref="BF913:BH913"/>
    <mergeCell ref="BF914:BH914"/>
    <mergeCell ref="BF915:BH915"/>
    <mergeCell ref="BF916:BH916"/>
    <mergeCell ref="BF917:BH917"/>
    <mergeCell ref="BF918:BH918"/>
    <mergeCell ref="BF919:BH919"/>
    <mergeCell ref="AA1171:AC1171"/>
    <mergeCell ref="AD1171:AG1171"/>
    <mergeCell ref="AH1171:AJ1171"/>
    <mergeCell ref="AK1171:AP1171"/>
    <mergeCell ref="AR1171:AS1171"/>
    <mergeCell ref="AV1171:AW1171"/>
    <mergeCell ref="AZ1171:BA1171"/>
    <mergeCell ref="AA1172:AC1172"/>
    <mergeCell ref="AD1172:AG1172"/>
    <mergeCell ref="AH1172:AJ1172"/>
    <mergeCell ref="AK1172:AP1172"/>
    <mergeCell ref="AR1172:AS1172"/>
    <mergeCell ref="AV1172:AW1172"/>
    <mergeCell ref="AZ1172:BA1172"/>
    <mergeCell ref="BF837:BH837"/>
    <mergeCell ref="BF838:BH838"/>
    <mergeCell ref="BF839:BH839"/>
    <mergeCell ref="BF840:BH840"/>
    <mergeCell ref="BF841:BH841"/>
    <mergeCell ref="BF842:BH842"/>
    <mergeCell ref="BF843:BH843"/>
    <mergeCell ref="BF844:BH844"/>
    <mergeCell ref="BF845:BH845"/>
    <mergeCell ref="BF846:BH846"/>
    <mergeCell ref="BF847:BH847"/>
    <mergeCell ref="BF848:BH848"/>
    <mergeCell ref="BF849:BH849"/>
    <mergeCell ref="BF850:BH850"/>
    <mergeCell ref="BF851:BH851"/>
    <mergeCell ref="BF852:BH852"/>
    <mergeCell ref="BF853:BH853"/>
    <mergeCell ref="BF854:BH854"/>
    <mergeCell ref="BF855:BH855"/>
    <mergeCell ref="BF856:BH856"/>
    <mergeCell ref="BF857:BH857"/>
    <mergeCell ref="BF858:BH858"/>
    <mergeCell ref="BF859:BH859"/>
    <mergeCell ref="BF860:BH860"/>
    <mergeCell ref="BF861:BH861"/>
    <mergeCell ref="BF862:BH862"/>
    <mergeCell ref="BF863:BH863"/>
    <mergeCell ref="BF864:BH864"/>
    <mergeCell ref="BF865:BH865"/>
    <mergeCell ref="BF866:BH866"/>
    <mergeCell ref="BF867:BH867"/>
    <mergeCell ref="BF868:BH868"/>
    <mergeCell ref="BF869:BH869"/>
    <mergeCell ref="BF870:BH870"/>
    <mergeCell ref="BF871:BH871"/>
    <mergeCell ref="BF872:BH872"/>
    <mergeCell ref="BF873:BH873"/>
    <mergeCell ref="BF874:BH874"/>
    <mergeCell ref="BF875:BH875"/>
    <mergeCell ref="BF876:BH876"/>
    <mergeCell ref="BF877:BH877"/>
    <mergeCell ref="BF878:BH878"/>
    <mergeCell ref="BF879:BH879"/>
    <mergeCell ref="BF880:BH880"/>
    <mergeCell ref="BF881:BH881"/>
    <mergeCell ref="BF882:BH882"/>
    <mergeCell ref="BF883:BH883"/>
    <mergeCell ref="BF884:BH884"/>
    <mergeCell ref="BF885:BH885"/>
    <mergeCell ref="BF886:BH886"/>
    <mergeCell ref="AA1166:AC1166"/>
    <mergeCell ref="AD1166:AG1166"/>
    <mergeCell ref="AH1166:AJ1166"/>
    <mergeCell ref="AK1166:AP1166"/>
    <mergeCell ref="AR1166:AS1166"/>
    <mergeCell ref="AV1166:AW1166"/>
    <mergeCell ref="AZ1166:BA1166"/>
    <mergeCell ref="AA1167:AC1167"/>
    <mergeCell ref="AD1167:AG1167"/>
    <mergeCell ref="AH1167:AJ1167"/>
    <mergeCell ref="AK1167:AP1167"/>
    <mergeCell ref="AR1167:AS1167"/>
    <mergeCell ref="AV1167:AW1167"/>
    <mergeCell ref="AZ1167:BA1167"/>
    <mergeCell ref="AA1168:AC1168"/>
    <mergeCell ref="AD1168:AG1168"/>
    <mergeCell ref="AH1168:AJ1168"/>
    <mergeCell ref="AK1168:AP1168"/>
    <mergeCell ref="AR1168:AS1168"/>
    <mergeCell ref="AV1168:AW1168"/>
    <mergeCell ref="AZ1168:BA1168"/>
    <mergeCell ref="AA1169:AC1169"/>
    <mergeCell ref="AD1169:AG1169"/>
    <mergeCell ref="AH1169:AJ1169"/>
    <mergeCell ref="AK1169:AP1169"/>
    <mergeCell ref="AR1169:AS1169"/>
    <mergeCell ref="AV1169:AW1169"/>
    <mergeCell ref="AZ1169:BA1169"/>
    <mergeCell ref="AA1170:AC1170"/>
    <mergeCell ref="AD1170:AG1170"/>
    <mergeCell ref="AH1170:AJ1170"/>
    <mergeCell ref="AK1170:AP1170"/>
    <mergeCell ref="AR1170:AS1170"/>
    <mergeCell ref="AV1170:AW1170"/>
    <mergeCell ref="AZ1170:BA1170"/>
    <mergeCell ref="AA1161:AC1161"/>
    <mergeCell ref="AD1161:AG1161"/>
    <mergeCell ref="AH1161:AJ1161"/>
    <mergeCell ref="AK1161:AP1161"/>
    <mergeCell ref="AR1161:AS1161"/>
    <mergeCell ref="AV1161:AW1161"/>
    <mergeCell ref="AZ1161:BA1161"/>
    <mergeCell ref="AA1162:AC1162"/>
    <mergeCell ref="AD1162:AG1162"/>
    <mergeCell ref="AH1162:AJ1162"/>
    <mergeCell ref="AK1162:AP1162"/>
    <mergeCell ref="AR1162:AS1162"/>
    <mergeCell ref="AV1162:AW1162"/>
    <mergeCell ref="AZ1162:BA1162"/>
    <mergeCell ref="AA1163:AC1163"/>
    <mergeCell ref="AD1163:AG1163"/>
    <mergeCell ref="AH1163:AJ1163"/>
    <mergeCell ref="AK1163:AP1163"/>
    <mergeCell ref="AR1163:AS1163"/>
    <mergeCell ref="AV1163:AW1163"/>
    <mergeCell ref="AZ1163:BA1163"/>
    <mergeCell ref="AA1164:AC1164"/>
    <mergeCell ref="AD1164:AG1164"/>
    <mergeCell ref="AH1164:AJ1164"/>
    <mergeCell ref="AK1164:AP1164"/>
    <mergeCell ref="AR1164:AS1164"/>
    <mergeCell ref="AV1164:AW1164"/>
    <mergeCell ref="AZ1164:BA1164"/>
    <mergeCell ref="AA1165:AC1165"/>
    <mergeCell ref="AD1165:AG1165"/>
    <mergeCell ref="AH1165:AJ1165"/>
    <mergeCell ref="AK1165:AP1165"/>
    <mergeCell ref="AR1165:AS1165"/>
    <mergeCell ref="AV1165:AW1165"/>
    <mergeCell ref="AZ1165:BA1165"/>
    <mergeCell ref="AA1156:AC1156"/>
    <mergeCell ref="AD1156:AG1156"/>
    <mergeCell ref="AH1156:AJ1156"/>
    <mergeCell ref="AK1156:AP1156"/>
    <mergeCell ref="AR1156:AS1156"/>
    <mergeCell ref="AV1156:AW1156"/>
    <mergeCell ref="AZ1156:BA1156"/>
    <mergeCell ref="AA1157:AC1157"/>
    <mergeCell ref="AD1157:AG1157"/>
    <mergeCell ref="AH1157:AJ1157"/>
    <mergeCell ref="AK1157:AP1157"/>
    <mergeCell ref="AR1157:AS1157"/>
    <mergeCell ref="AV1157:AW1157"/>
    <mergeCell ref="AZ1157:BA1157"/>
    <mergeCell ref="AA1158:AC1158"/>
    <mergeCell ref="AD1158:AG1158"/>
    <mergeCell ref="AH1158:AJ1158"/>
    <mergeCell ref="AK1158:AP1158"/>
    <mergeCell ref="AR1158:AS1158"/>
    <mergeCell ref="AV1158:AW1158"/>
    <mergeCell ref="AZ1158:BA1158"/>
    <mergeCell ref="AA1159:AC1159"/>
    <mergeCell ref="AD1159:AG1159"/>
    <mergeCell ref="AH1159:AJ1159"/>
    <mergeCell ref="AK1159:AP1159"/>
    <mergeCell ref="AR1159:AS1159"/>
    <mergeCell ref="AV1159:AW1159"/>
    <mergeCell ref="AZ1159:BA1159"/>
    <mergeCell ref="AA1160:AC1160"/>
    <mergeCell ref="AD1160:AG1160"/>
    <mergeCell ref="AH1160:AJ1160"/>
    <mergeCell ref="AK1160:AP1160"/>
    <mergeCell ref="AR1160:AS1160"/>
    <mergeCell ref="AV1160:AW1160"/>
    <mergeCell ref="AZ1160:BA1160"/>
    <mergeCell ref="AA1151:AC1151"/>
    <mergeCell ref="AD1151:AG1151"/>
    <mergeCell ref="AH1151:AJ1151"/>
    <mergeCell ref="AK1151:AP1151"/>
    <mergeCell ref="AR1151:AS1151"/>
    <mergeCell ref="AV1151:AW1151"/>
    <mergeCell ref="AZ1151:BA1151"/>
    <mergeCell ref="AA1152:AC1152"/>
    <mergeCell ref="AD1152:AG1152"/>
    <mergeCell ref="AH1152:AJ1152"/>
    <mergeCell ref="AK1152:AP1152"/>
    <mergeCell ref="AR1152:AS1152"/>
    <mergeCell ref="AV1152:AW1152"/>
    <mergeCell ref="AZ1152:BA1152"/>
    <mergeCell ref="AA1153:AC1153"/>
    <mergeCell ref="AD1153:AG1153"/>
    <mergeCell ref="AH1153:AJ1153"/>
    <mergeCell ref="AK1153:AP1153"/>
    <mergeCell ref="AR1153:AS1153"/>
    <mergeCell ref="AV1153:AW1153"/>
    <mergeCell ref="AZ1153:BA1153"/>
    <mergeCell ref="AA1154:AC1154"/>
    <mergeCell ref="AD1154:AG1154"/>
    <mergeCell ref="AH1154:AJ1154"/>
    <mergeCell ref="AK1154:AP1154"/>
    <mergeCell ref="AR1154:AS1154"/>
    <mergeCell ref="AV1154:AW1154"/>
    <mergeCell ref="AZ1154:BA1154"/>
    <mergeCell ref="AA1155:AC1155"/>
    <mergeCell ref="AD1155:AG1155"/>
    <mergeCell ref="AH1155:AJ1155"/>
    <mergeCell ref="AK1155:AP1155"/>
    <mergeCell ref="AR1155:AS1155"/>
    <mergeCell ref="AV1155:AW1155"/>
    <mergeCell ref="AZ1155:BA1155"/>
    <mergeCell ref="AA1146:AC1146"/>
    <mergeCell ref="AD1146:AG1146"/>
    <mergeCell ref="AH1146:AJ1146"/>
    <mergeCell ref="AK1146:AP1146"/>
    <mergeCell ref="AR1146:AS1146"/>
    <mergeCell ref="AV1146:AW1146"/>
    <mergeCell ref="AZ1146:BA1146"/>
    <mergeCell ref="AA1147:AC1147"/>
    <mergeCell ref="AD1147:AG1147"/>
    <mergeCell ref="AH1147:AJ1147"/>
    <mergeCell ref="AK1147:AP1147"/>
    <mergeCell ref="AR1147:AS1147"/>
    <mergeCell ref="AV1147:AW1147"/>
    <mergeCell ref="AZ1147:BA1147"/>
    <mergeCell ref="AA1148:AC1148"/>
    <mergeCell ref="AD1148:AG1148"/>
    <mergeCell ref="AH1148:AJ1148"/>
    <mergeCell ref="AK1148:AP1148"/>
    <mergeCell ref="AR1148:AS1148"/>
    <mergeCell ref="AV1148:AW1148"/>
    <mergeCell ref="AZ1148:BA1148"/>
    <mergeCell ref="AA1149:AC1149"/>
    <mergeCell ref="AD1149:AG1149"/>
    <mergeCell ref="AH1149:AJ1149"/>
    <mergeCell ref="AK1149:AP1149"/>
    <mergeCell ref="AR1149:AS1149"/>
    <mergeCell ref="AV1149:AW1149"/>
    <mergeCell ref="AZ1149:BA1149"/>
    <mergeCell ref="AA1150:AC1150"/>
    <mergeCell ref="AD1150:AG1150"/>
    <mergeCell ref="AH1150:AJ1150"/>
    <mergeCell ref="AK1150:AP1150"/>
    <mergeCell ref="AR1150:AS1150"/>
    <mergeCell ref="AV1150:AW1150"/>
    <mergeCell ref="AZ1150:BA1150"/>
    <mergeCell ref="AA1141:AC1141"/>
    <mergeCell ref="AD1141:AG1141"/>
    <mergeCell ref="AH1141:AJ1141"/>
    <mergeCell ref="AK1141:AP1141"/>
    <mergeCell ref="AR1141:AS1141"/>
    <mergeCell ref="AV1141:AW1141"/>
    <mergeCell ref="AZ1141:BA1141"/>
    <mergeCell ref="AA1142:AC1142"/>
    <mergeCell ref="AD1142:AG1142"/>
    <mergeCell ref="AH1142:AJ1142"/>
    <mergeCell ref="AK1142:AP1142"/>
    <mergeCell ref="AR1142:AS1142"/>
    <mergeCell ref="AV1142:AW1142"/>
    <mergeCell ref="AZ1142:BA1142"/>
    <mergeCell ref="AA1143:AC1143"/>
    <mergeCell ref="AD1143:AG1143"/>
    <mergeCell ref="AH1143:AJ1143"/>
    <mergeCell ref="AK1143:AP1143"/>
    <mergeCell ref="AR1143:AS1143"/>
    <mergeCell ref="AV1143:AW1143"/>
    <mergeCell ref="AZ1143:BA1143"/>
    <mergeCell ref="AA1144:AC1144"/>
    <mergeCell ref="AD1144:AG1144"/>
    <mergeCell ref="AH1144:AJ1144"/>
    <mergeCell ref="AK1144:AP1144"/>
    <mergeCell ref="AR1144:AS1144"/>
    <mergeCell ref="AV1144:AW1144"/>
    <mergeCell ref="AZ1144:BA1144"/>
    <mergeCell ref="AA1145:AC1145"/>
    <mergeCell ref="AD1145:AG1145"/>
    <mergeCell ref="AH1145:AJ1145"/>
    <mergeCell ref="AK1145:AP1145"/>
    <mergeCell ref="AR1145:AS1145"/>
    <mergeCell ref="AV1145:AW1145"/>
    <mergeCell ref="AZ1145:BA1145"/>
    <mergeCell ref="AA1136:AC1136"/>
    <mergeCell ref="AD1136:AG1136"/>
    <mergeCell ref="AH1136:AJ1136"/>
    <mergeCell ref="AK1136:AP1136"/>
    <mergeCell ref="AR1136:AS1136"/>
    <mergeCell ref="AV1136:AW1136"/>
    <mergeCell ref="AZ1136:BA1136"/>
    <mergeCell ref="AA1137:AC1137"/>
    <mergeCell ref="AD1137:AG1137"/>
    <mergeCell ref="AH1137:AJ1137"/>
    <mergeCell ref="AK1137:AP1137"/>
    <mergeCell ref="AR1137:AS1137"/>
    <mergeCell ref="AV1137:AW1137"/>
    <mergeCell ref="AZ1137:BA1137"/>
    <mergeCell ref="AA1138:AC1138"/>
    <mergeCell ref="AD1138:AG1138"/>
    <mergeCell ref="AH1138:AJ1138"/>
    <mergeCell ref="AK1138:AP1138"/>
    <mergeCell ref="AR1138:AS1138"/>
    <mergeCell ref="AV1138:AW1138"/>
    <mergeCell ref="AZ1138:BA1138"/>
    <mergeCell ref="AA1139:AC1139"/>
    <mergeCell ref="AD1139:AG1139"/>
    <mergeCell ref="AH1139:AJ1139"/>
    <mergeCell ref="AK1139:AP1139"/>
    <mergeCell ref="AR1139:AS1139"/>
    <mergeCell ref="AV1139:AW1139"/>
    <mergeCell ref="AZ1139:BA1139"/>
    <mergeCell ref="AA1140:AC1140"/>
    <mergeCell ref="AD1140:AG1140"/>
    <mergeCell ref="AH1140:AJ1140"/>
    <mergeCell ref="AK1140:AP1140"/>
    <mergeCell ref="AR1140:AS1140"/>
    <mergeCell ref="AV1140:AW1140"/>
    <mergeCell ref="AZ1140:BA1140"/>
    <mergeCell ref="AA1131:AC1131"/>
    <mergeCell ref="AD1131:AG1131"/>
    <mergeCell ref="AH1131:AJ1131"/>
    <mergeCell ref="AK1131:AP1131"/>
    <mergeCell ref="AR1131:AS1131"/>
    <mergeCell ref="AV1131:AW1131"/>
    <mergeCell ref="AZ1131:BA1131"/>
    <mergeCell ref="AA1132:AC1132"/>
    <mergeCell ref="AD1132:AG1132"/>
    <mergeCell ref="AH1132:AJ1132"/>
    <mergeCell ref="AK1132:AP1132"/>
    <mergeCell ref="AR1132:AS1132"/>
    <mergeCell ref="AV1132:AW1132"/>
    <mergeCell ref="AZ1132:BA1132"/>
    <mergeCell ref="AA1133:AC1133"/>
    <mergeCell ref="AD1133:AG1133"/>
    <mergeCell ref="AH1133:AJ1133"/>
    <mergeCell ref="AK1133:AP1133"/>
    <mergeCell ref="AR1133:AS1133"/>
    <mergeCell ref="AV1133:AW1133"/>
    <mergeCell ref="AZ1133:BA1133"/>
    <mergeCell ref="AA1134:AC1134"/>
    <mergeCell ref="AD1134:AG1134"/>
    <mergeCell ref="AH1134:AJ1134"/>
    <mergeCell ref="AK1134:AP1134"/>
    <mergeCell ref="AR1134:AS1134"/>
    <mergeCell ref="AV1134:AW1134"/>
    <mergeCell ref="AZ1134:BA1134"/>
    <mergeCell ref="AA1135:AC1135"/>
    <mergeCell ref="AD1135:AG1135"/>
    <mergeCell ref="AH1135:AJ1135"/>
    <mergeCell ref="AK1135:AP1135"/>
    <mergeCell ref="AR1135:AS1135"/>
    <mergeCell ref="AV1135:AW1135"/>
    <mergeCell ref="AZ1135:BA1135"/>
    <mergeCell ref="AA1126:AC1126"/>
    <mergeCell ref="AD1126:AG1126"/>
    <mergeCell ref="AH1126:AJ1126"/>
    <mergeCell ref="AK1126:AP1126"/>
    <mergeCell ref="AR1126:AS1126"/>
    <mergeCell ref="AV1126:AW1126"/>
    <mergeCell ref="AZ1126:BA1126"/>
    <mergeCell ref="AA1127:AC1127"/>
    <mergeCell ref="AD1127:AG1127"/>
    <mergeCell ref="AH1127:AJ1127"/>
    <mergeCell ref="AK1127:AP1127"/>
    <mergeCell ref="AR1127:AS1127"/>
    <mergeCell ref="AV1127:AW1127"/>
    <mergeCell ref="AZ1127:BA1127"/>
    <mergeCell ref="AA1128:AC1128"/>
    <mergeCell ref="AD1128:AG1128"/>
    <mergeCell ref="AH1128:AJ1128"/>
    <mergeCell ref="AK1128:AP1128"/>
    <mergeCell ref="AR1128:AS1128"/>
    <mergeCell ref="AV1128:AW1128"/>
    <mergeCell ref="AZ1128:BA1128"/>
    <mergeCell ref="AA1129:AC1129"/>
    <mergeCell ref="AD1129:AG1129"/>
    <mergeCell ref="AH1129:AJ1129"/>
    <mergeCell ref="AK1129:AP1129"/>
    <mergeCell ref="AR1129:AS1129"/>
    <mergeCell ref="AV1129:AW1129"/>
    <mergeCell ref="AZ1129:BA1129"/>
    <mergeCell ref="AA1130:AC1130"/>
    <mergeCell ref="AD1130:AG1130"/>
    <mergeCell ref="AH1130:AJ1130"/>
    <mergeCell ref="AK1130:AP1130"/>
    <mergeCell ref="AR1130:AS1130"/>
    <mergeCell ref="AV1130:AW1130"/>
    <mergeCell ref="AZ1130:BA1130"/>
    <mergeCell ref="AA1121:AC1121"/>
    <mergeCell ref="AD1121:AG1121"/>
    <mergeCell ref="AH1121:AJ1121"/>
    <mergeCell ref="AK1121:AP1121"/>
    <mergeCell ref="AR1121:AS1121"/>
    <mergeCell ref="AV1121:AW1121"/>
    <mergeCell ref="AZ1121:BA1121"/>
    <mergeCell ref="AA1122:AC1122"/>
    <mergeCell ref="AD1122:AG1122"/>
    <mergeCell ref="AH1122:AJ1122"/>
    <mergeCell ref="AK1122:AP1122"/>
    <mergeCell ref="AR1122:AS1122"/>
    <mergeCell ref="AV1122:AW1122"/>
    <mergeCell ref="AZ1122:BA1122"/>
    <mergeCell ref="AA1123:AC1123"/>
    <mergeCell ref="AD1123:AG1123"/>
    <mergeCell ref="AH1123:AJ1123"/>
    <mergeCell ref="AK1123:AP1123"/>
    <mergeCell ref="AR1123:AS1123"/>
    <mergeCell ref="AV1123:AW1123"/>
    <mergeCell ref="AZ1123:BA1123"/>
    <mergeCell ref="AA1124:AC1124"/>
    <mergeCell ref="AD1124:AG1124"/>
    <mergeCell ref="AH1124:AJ1124"/>
    <mergeCell ref="AK1124:AP1124"/>
    <mergeCell ref="AR1124:AS1124"/>
    <mergeCell ref="AV1124:AW1124"/>
    <mergeCell ref="AZ1124:BA1124"/>
    <mergeCell ref="AA1125:AC1125"/>
    <mergeCell ref="AD1125:AG1125"/>
    <mergeCell ref="AH1125:AJ1125"/>
    <mergeCell ref="AK1125:AP1125"/>
    <mergeCell ref="AR1125:AS1125"/>
    <mergeCell ref="AV1125:AW1125"/>
    <mergeCell ref="AZ1125:BA1125"/>
    <mergeCell ref="AA1116:AC1116"/>
    <mergeCell ref="AD1116:AG1116"/>
    <mergeCell ref="AH1116:AJ1116"/>
    <mergeCell ref="AK1116:AP1116"/>
    <mergeCell ref="AR1116:AS1116"/>
    <mergeCell ref="AV1116:AW1116"/>
    <mergeCell ref="AZ1116:BA1116"/>
    <mergeCell ref="AA1117:AC1117"/>
    <mergeCell ref="AD1117:AG1117"/>
    <mergeCell ref="AH1117:AJ1117"/>
    <mergeCell ref="AK1117:AP1117"/>
    <mergeCell ref="AR1117:AS1117"/>
    <mergeCell ref="AV1117:AW1117"/>
    <mergeCell ref="AZ1117:BA1117"/>
    <mergeCell ref="AA1118:AC1118"/>
    <mergeCell ref="AD1118:AG1118"/>
    <mergeCell ref="AH1118:AJ1118"/>
    <mergeCell ref="AK1118:AP1118"/>
    <mergeCell ref="AR1118:AS1118"/>
    <mergeCell ref="AV1118:AW1118"/>
    <mergeCell ref="AZ1118:BA1118"/>
    <mergeCell ref="AA1119:AC1119"/>
    <mergeCell ref="AD1119:AG1119"/>
    <mergeCell ref="AH1119:AJ1119"/>
    <mergeCell ref="AK1119:AP1119"/>
    <mergeCell ref="AR1119:AS1119"/>
    <mergeCell ref="AV1119:AW1119"/>
    <mergeCell ref="AZ1119:BA1119"/>
    <mergeCell ref="AA1120:AC1120"/>
    <mergeCell ref="AD1120:AG1120"/>
    <mergeCell ref="AH1120:AJ1120"/>
    <mergeCell ref="AK1120:AP1120"/>
    <mergeCell ref="AR1120:AS1120"/>
    <mergeCell ref="AV1120:AW1120"/>
    <mergeCell ref="AZ1120:BA1120"/>
    <mergeCell ref="AA1111:AC1111"/>
    <mergeCell ref="AD1111:AG1111"/>
    <mergeCell ref="AH1111:AJ1111"/>
    <mergeCell ref="AK1111:AP1111"/>
    <mergeCell ref="AR1111:AS1111"/>
    <mergeCell ref="AV1111:AW1111"/>
    <mergeCell ref="AZ1111:BA1111"/>
    <mergeCell ref="AA1112:AC1112"/>
    <mergeCell ref="AD1112:AG1112"/>
    <mergeCell ref="AH1112:AJ1112"/>
    <mergeCell ref="AK1112:AP1112"/>
    <mergeCell ref="AR1112:AS1112"/>
    <mergeCell ref="AV1112:AW1112"/>
    <mergeCell ref="AZ1112:BA1112"/>
    <mergeCell ref="AA1113:AC1113"/>
    <mergeCell ref="AD1113:AG1113"/>
    <mergeCell ref="AH1113:AJ1113"/>
    <mergeCell ref="AK1113:AP1113"/>
    <mergeCell ref="AR1113:AS1113"/>
    <mergeCell ref="AV1113:AW1113"/>
    <mergeCell ref="AZ1113:BA1113"/>
    <mergeCell ref="AA1114:AC1114"/>
    <mergeCell ref="AD1114:AG1114"/>
    <mergeCell ref="AH1114:AJ1114"/>
    <mergeCell ref="AK1114:AP1114"/>
    <mergeCell ref="AR1114:AS1114"/>
    <mergeCell ref="AV1114:AW1114"/>
    <mergeCell ref="AZ1114:BA1114"/>
    <mergeCell ref="AA1115:AC1115"/>
    <mergeCell ref="AD1115:AG1115"/>
    <mergeCell ref="AH1115:AJ1115"/>
    <mergeCell ref="AK1115:AP1115"/>
    <mergeCell ref="AR1115:AS1115"/>
    <mergeCell ref="AV1115:AW1115"/>
    <mergeCell ref="AZ1115:BA1115"/>
    <mergeCell ref="AA1106:AC1106"/>
    <mergeCell ref="AD1106:AG1106"/>
    <mergeCell ref="AH1106:AJ1106"/>
    <mergeCell ref="AK1106:AP1106"/>
    <mergeCell ref="AR1106:AS1106"/>
    <mergeCell ref="AV1106:AW1106"/>
    <mergeCell ref="AZ1106:BA1106"/>
    <mergeCell ref="AA1107:AC1107"/>
    <mergeCell ref="AD1107:AG1107"/>
    <mergeCell ref="AH1107:AJ1107"/>
    <mergeCell ref="AK1107:AP1107"/>
    <mergeCell ref="AR1107:AS1107"/>
    <mergeCell ref="AV1107:AW1107"/>
    <mergeCell ref="AZ1107:BA1107"/>
    <mergeCell ref="AA1108:AC1108"/>
    <mergeCell ref="AD1108:AG1108"/>
    <mergeCell ref="AH1108:AJ1108"/>
    <mergeCell ref="AK1108:AP1108"/>
    <mergeCell ref="AR1108:AS1108"/>
    <mergeCell ref="AV1108:AW1108"/>
    <mergeCell ref="AZ1108:BA1108"/>
    <mergeCell ref="AA1109:AC1109"/>
    <mergeCell ref="AD1109:AG1109"/>
    <mergeCell ref="AH1109:AJ1109"/>
    <mergeCell ref="AK1109:AP1109"/>
    <mergeCell ref="AR1109:AS1109"/>
    <mergeCell ref="AV1109:AW1109"/>
    <mergeCell ref="AZ1109:BA1109"/>
    <mergeCell ref="AA1110:AC1110"/>
    <mergeCell ref="AD1110:AG1110"/>
    <mergeCell ref="AH1110:AJ1110"/>
    <mergeCell ref="AK1110:AP1110"/>
    <mergeCell ref="AR1110:AS1110"/>
    <mergeCell ref="AV1110:AW1110"/>
    <mergeCell ref="AZ1110:BA1110"/>
    <mergeCell ref="AA1101:AC1101"/>
    <mergeCell ref="AD1101:AG1101"/>
    <mergeCell ref="AH1101:AJ1101"/>
    <mergeCell ref="AK1101:AP1101"/>
    <mergeCell ref="AR1101:AS1101"/>
    <mergeCell ref="AV1101:AW1101"/>
    <mergeCell ref="AZ1101:BA1101"/>
    <mergeCell ref="AA1102:AC1102"/>
    <mergeCell ref="AD1102:AG1102"/>
    <mergeCell ref="AH1102:AJ1102"/>
    <mergeCell ref="AK1102:AP1102"/>
    <mergeCell ref="AR1102:AS1102"/>
    <mergeCell ref="AV1102:AW1102"/>
    <mergeCell ref="AZ1102:BA1102"/>
    <mergeCell ref="AA1103:AC1103"/>
    <mergeCell ref="AD1103:AG1103"/>
    <mergeCell ref="AH1103:AJ1103"/>
    <mergeCell ref="AK1103:AP1103"/>
    <mergeCell ref="AR1103:AS1103"/>
    <mergeCell ref="AV1103:AW1103"/>
    <mergeCell ref="AZ1103:BA1103"/>
    <mergeCell ref="AA1104:AC1104"/>
    <mergeCell ref="AD1104:AG1104"/>
    <mergeCell ref="AH1104:AJ1104"/>
    <mergeCell ref="AK1104:AP1104"/>
    <mergeCell ref="AR1104:AS1104"/>
    <mergeCell ref="AV1104:AW1104"/>
    <mergeCell ref="AZ1104:BA1104"/>
    <mergeCell ref="AA1105:AC1105"/>
    <mergeCell ref="AD1105:AG1105"/>
    <mergeCell ref="AH1105:AJ1105"/>
    <mergeCell ref="AK1105:AP1105"/>
    <mergeCell ref="AR1105:AS1105"/>
    <mergeCell ref="AV1105:AW1105"/>
    <mergeCell ref="AZ1105:BA1105"/>
    <mergeCell ref="AA1096:AC1096"/>
    <mergeCell ref="AD1096:AG1096"/>
    <mergeCell ref="AH1096:AJ1096"/>
    <mergeCell ref="AK1096:AP1096"/>
    <mergeCell ref="AR1096:AS1096"/>
    <mergeCell ref="AV1096:AW1096"/>
    <mergeCell ref="AZ1096:BA1096"/>
    <mergeCell ref="AA1097:AC1097"/>
    <mergeCell ref="AD1097:AG1097"/>
    <mergeCell ref="AH1097:AJ1097"/>
    <mergeCell ref="AK1097:AP1097"/>
    <mergeCell ref="AR1097:AS1097"/>
    <mergeCell ref="AV1097:AW1097"/>
    <mergeCell ref="AZ1097:BA1097"/>
    <mergeCell ref="AA1098:AC1098"/>
    <mergeCell ref="AD1098:AG1098"/>
    <mergeCell ref="AH1098:AJ1098"/>
    <mergeCell ref="AK1098:AP1098"/>
    <mergeCell ref="AR1098:AS1098"/>
    <mergeCell ref="AV1098:AW1098"/>
    <mergeCell ref="AZ1098:BA1098"/>
    <mergeCell ref="AA1099:AC1099"/>
    <mergeCell ref="AD1099:AG1099"/>
    <mergeCell ref="AH1099:AJ1099"/>
    <mergeCell ref="AK1099:AP1099"/>
    <mergeCell ref="AR1099:AS1099"/>
    <mergeCell ref="AV1099:AW1099"/>
    <mergeCell ref="AZ1099:BA1099"/>
    <mergeCell ref="AA1100:AC1100"/>
    <mergeCell ref="AD1100:AG1100"/>
    <mergeCell ref="AH1100:AJ1100"/>
    <mergeCell ref="AK1100:AP1100"/>
    <mergeCell ref="AR1100:AS1100"/>
    <mergeCell ref="AV1100:AW1100"/>
    <mergeCell ref="AZ1100:BA1100"/>
    <mergeCell ref="AA1091:AC1091"/>
    <mergeCell ref="AD1091:AG1091"/>
    <mergeCell ref="AH1091:AJ1091"/>
    <mergeCell ref="AK1091:AP1091"/>
    <mergeCell ref="AR1091:AS1091"/>
    <mergeCell ref="AV1091:AW1091"/>
    <mergeCell ref="AZ1091:BA1091"/>
    <mergeCell ref="AA1092:AC1092"/>
    <mergeCell ref="AD1092:AG1092"/>
    <mergeCell ref="AH1092:AJ1092"/>
    <mergeCell ref="AK1092:AP1092"/>
    <mergeCell ref="AR1092:AS1092"/>
    <mergeCell ref="AV1092:AW1092"/>
    <mergeCell ref="AZ1092:BA1092"/>
    <mergeCell ref="AA1093:AC1093"/>
    <mergeCell ref="AD1093:AG1093"/>
    <mergeCell ref="AH1093:AJ1093"/>
    <mergeCell ref="AK1093:AP1093"/>
    <mergeCell ref="AR1093:AS1093"/>
    <mergeCell ref="AV1093:AW1093"/>
    <mergeCell ref="AZ1093:BA1093"/>
    <mergeCell ref="AA1094:AC1094"/>
    <mergeCell ref="AD1094:AG1094"/>
    <mergeCell ref="AH1094:AJ1094"/>
    <mergeCell ref="AK1094:AP1094"/>
    <mergeCell ref="AR1094:AS1094"/>
    <mergeCell ref="AV1094:AW1094"/>
    <mergeCell ref="AZ1094:BA1094"/>
    <mergeCell ref="AA1095:AC1095"/>
    <mergeCell ref="AD1095:AG1095"/>
    <mergeCell ref="AH1095:AJ1095"/>
    <mergeCell ref="AK1095:AP1095"/>
    <mergeCell ref="AR1095:AS1095"/>
    <mergeCell ref="AV1095:AW1095"/>
    <mergeCell ref="AZ1095:BA1095"/>
    <mergeCell ref="AA1086:AC1086"/>
    <mergeCell ref="AD1086:AG1086"/>
    <mergeCell ref="AH1086:AJ1086"/>
    <mergeCell ref="AK1086:AP1086"/>
    <mergeCell ref="AR1086:AS1086"/>
    <mergeCell ref="AV1086:AW1086"/>
    <mergeCell ref="AZ1086:BA1086"/>
    <mergeCell ref="AA1087:AC1087"/>
    <mergeCell ref="AD1087:AG1087"/>
    <mergeCell ref="AH1087:AJ1087"/>
    <mergeCell ref="AK1087:AP1087"/>
    <mergeCell ref="AR1087:AS1087"/>
    <mergeCell ref="AV1087:AW1087"/>
    <mergeCell ref="AZ1087:BA1087"/>
    <mergeCell ref="AA1088:AC1088"/>
    <mergeCell ref="AD1088:AG1088"/>
    <mergeCell ref="AH1088:AJ1088"/>
    <mergeCell ref="AK1088:AP1088"/>
    <mergeCell ref="AR1088:AS1088"/>
    <mergeCell ref="AV1088:AW1088"/>
    <mergeCell ref="AZ1088:BA1088"/>
    <mergeCell ref="AA1089:AC1089"/>
    <mergeCell ref="AD1089:AG1089"/>
    <mergeCell ref="AH1089:AJ1089"/>
    <mergeCell ref="AK1089:AP1089"/>
    <mergeCell ref="AR1089:AS1089"/>
    <mergeCell ref="AV1089:AW1089"/>
    <mergeCell ref="AZ1089:BA1089"/>
    <mergeCell ref="AA1090:AC1090"/>
    <mergeCell ref="AD1090:AG1090"/>
    <mergeCell ref="AH1090:AJ1090"/>
    <mergeCell ref="AK1090:AP1090"/>
    <mergeCell ref="AR1090:AS1090"/>
    <mergeCell ref="AV1090:AW1090"/>
    <mergeCell ref="AZ1090:BA1090"/>
    <mergeCell ref="AA1081:AC1081"/>
    <mergeCell ref="AD1081:AG1081"/>
    <mergeCell ref="AH1081:AJ1081"/>
    <mergeCell ref="AK1081:AP1081"/>
    <mergeCell ref="AR1081:AS1081"/>
    <mergeCell ref="AV1081:AW1081"/>
    <mergeCell ref="AZ1081:BA1081"/>
    <mergeCell ref="AA1082:AC1082"/>
    <mergeCell ref="AD1082:AG1082"/>
    <mergeCell ref="AH1082:AJ1082"/>
    <mergeCell ref="AK1082:AP1082"/>
    <mergeCell ref="AR1082:AS1082"/>
    <mergeCell ref="AV1082:AW1082"/>
    <mergeCell ref="AZ1082:BA1082"/>
    <mergeCell ref="AA1083:AC1083"/>
    <mergeCell ref="AD1083:AG1083"/>
    <mergeCell ref="AH1083:AJ1083"/>
    <mergeCell ref="AK1083:AP1083"/>
    <mergeCell ref="AR1083:AS1083"/>
    <mergeCell ref="AV1083:AW1083"/>
    <mergeCell ref="AZ1083:BA1083"/>
    <mergeCell ref="AA1084:AC1084"/>
    <mergeCell ref="AD1084:AG1084"/>
    <mergeCell ref="AH1084:AJ1084"/>
    <mergeCell ref="AK1084:AP1084"/>
    <mergeCell ref="AR1084:AS1084"/>
    <mergeCell ref="AV1084:AW1084"/>
    <mergeCell ref="AZ1084:BA1084"/>
    <mergeCell ref="AA1085:AC1085"/>
    <mergeCell ref="AD1085:AG1085"/>
    <mergeCell ref="AH1085:AJ1085"/>
    <mergeCell ref="AK1085:AP1085"/>
    <mergeCell ref="AR1085:AS1085"/>
    <mergeCell ref="AV1085:AW1085"/>
    <mergeCell ref="AZ1085:BA1085"/>
    <mergeCell ref="AA1076:AC1076"/>
    <mergeCell ref="AD1076:AG1076"/>
    <mergeCell ref="AH1076:AJ1076"/>
    <mergeCell ref="AK1076:AP1076"/>
    <mergeCell ref="AR1076:AS1076"/>
    <mergeCell ref="AV1076:AW1076"/>
    <mergeCell ref="AZ1076:BA1076"/>
    <mergeCell ref="AA1077:AC1077"/>
    <mergeCell ref="AD1077:AG1077"/>
    <mergeCell ref="AH1077:AJ1077"/>
    <mergeCell ref="AK1077:AP1077"/>
    <mergeCell ref="AR1077:AS1077"/>
    <mergeCell ref="AV1077:AW1077"/>
    <mergeCell ref="AZ1077:BA1077"/>
    <mergeCell ref="AA1078:AC1078"/>
    <mergeCell ref="AD1078:AG1078"/>
    <mergeCell ref="AH1078:AJ1078"/>
    <mergeCell ref="AK1078:AP1078"/>
    <mergeCell ref="AR1078:AS1078"/>
    <mergeCell ref="AV1078:AW1078"/>
    <mergeCell ref="AZ1078:BA1078"/>
    <mergeCell ref="AA1079:AC1079"/>
    <mergeCell ref="AD1079:AG1079"/>
    <mergeCell ref="AH1079:AJ1079"/>
    <mergeCell ref="AK1079:AP1079"/>
    <mergeCell ref="AR1079:AS1079"/>
    <mergeCell ref="AV1079:AW1079"/>
    <mergeCell ref="AZ1079:BA1079"/>
    <mergeCell ref="AA1080:AC1080"/>
    <mergeCell ref="AD1080:AG1080"/>
    <mergeCell ref="AH1080:AJ1080"/>
    <mergeCell ref="AK1080:AP1080"/>
    <mergeCell ref="AR1080:AS1080"/>
    <mergeCell ref="AV1080:AW1080"/>
    <mergeCell ref="AZ1080:BA1080"/>
    <mergeCell ref="AA1071:AC1071"/>
    <mergeCell ref="AD1071:AG1071"/>
    <mergeCell ref="AH1071:AJ1071"/>
    <mergeCell ref="AK1071:AP1071"/>
    <mergeCell ref="AR1071:AS1071"/>
    <mergeCell ref="AV1071:AW1071"/>
    <mergeCell ref="AZ1071:BA1071"/>
    <mergeCell ref="AA1072:AC1072"/>
    <mergeCell ref="AD1072:AG1072"/>
    <mergeCell ref="AH1072:AJ1072"/>
    <mergeCell ref="AK1072:AP1072"/>
    <mergeCell ref="AR1072:AS1072"/>
    <mergeCell ref="AV1072:AW1072"/>
    <mergeCell ref="AZ1072:BA1072"/>
    <mergeCell ref="AA1073:AC1073"/>
    <mergeCell ref="AD1073:AG1073"/>
    <mergeCell ref="AH1073:AJ1073"/>
    <mergeCell ref="AK1073:AP1073"/>
    <mergeCell ref="AR1073:AS1073"/>
    <mergeCell ref="AV1073:AW1073"/>
    <mergeCell ref="AZ1073:BA1073"/>
    <mergeCell ref="AA1074:AC1074"/>
    <mergeCell ref="AD1074:AG1074"/>
    <mergeCell ref="AH1074:AJ1074"/>
    <mergeCell ref="AK1074:AP1074"/>
    <mergeCell ref="AR1074:AS1074"/>
    <mergeCell ref="AV1074:AW1074"/>
    <mergeCell ref="AZ1074:BA1074"/>
    <mergeCell ref="AA1075:AC1075"/>
    <mergeCell ref="AD1075:AG1075"/>
    <mergeCell ref="AH1075:AJ1075"/>
    <mergeCell ref="AK1075:AP1075"/>
    <mergeCell ref="AR1075:AS1075"/>
    <mergeCell ref="AV1075:AW1075"/>
    <mergeCell ref="AZ1075:BA1075"/>
    <mergeCell ref="AA1066:AC1066"/>
    <mergeCell ref="AD1066:AG1066"/>
    <mergeCell ref="AH1066:AJ1066"/>
    <mergeCell ref="AK1066:AP1066"/>
    <mergeCell ref="AR1066:AS1066"/>
    <mergeCell ref="AV1066:AW1066"/>
    <mergeCell ref="AZ1066:BA1066"/>
    <mergeCell ref="AA1067:AC1067"/>
    <mergeCell ref="AD1067:AG1067"/>
    <mergeCell ref="AH1067:AJ1067"/>
    <mergeCell ref="AK1067:AP1067"/>
    <mergeCell ref="AR1067:AS1067"/>
    <mergeCell ref="AV1067:AW1067"/>
    <mergeCell ref="AZ1067:BA1067"/>
    <mergeCell ref="AA1068:AC1068"/>
    <mergeCell ref="AD1068:AG1068"/>
    <mergeCell ref="AH1068:AJ1068"/>
    <mergeCell ref="AK1068:AP1068"/>
    <mergeCell ref="AR1068:AS1068"/>
    <mergeCell ref="AV1068:AW1068"/>
    <mergeCell ref="AZ1068:BA1068"/>
    <mergeCell ref="AA1069:AC1069"/>
    <mergeCell ref="AD1069:AG1069"/>
    <mergeCell ref="AH1069:AJ1069"/>
    <mergeCell ref="AK1069:AP1069"/>
    <mergeCell ref="AR1069:AS1069"/>
    <mergeCell ref="AV1069:AW1069"/>
    <mergeCell ref="AZ1069:BA1069"/>
    <mergeCell ref="AA1070:AC1070"/>
    <mergeCell ref="AD1070:AG1070"/>
    <mergeCell ref="AH1070:AJ1070"/>
    <mergeCell ref="AK1070:AP1070"/>
    <mergeCell ref="AR1070:AS1070"/>
    <mergeCell ref="AV1070:AW1070"/>
    <mergeCell ref="AZ1070:BA1070"/>
    <mergeCell ref="AA1061:AC1061"/>
    <mergeCell ref="AD1061:AG1061"/>
    <mergeCell ref="AH1061:AJ1061"/>
    <mergeCell ref="AK1061:AP1061"/>
    <mergeCell ref="AR1061:AS1061"/>
    <mergeCell ref="AV1061:AW1061"/>
    <mergeCell ref="AZ1061:BA1061"/>
    <mergeCell ref="AA1062:AC1062"/>
    <mergeCell ref="AD1062:AG1062"/>
    <mergeCell ref="AH1062:AJ1062"/>
    <mergeCell ref="AK1062:AP1062"/>
    <mergeCell ref="AR1062:AS1062"/>
    <mergeCell ref="AV1062:AW1062"/>
    <mergeCell ref="AZ1062:BA1062"/>
    <mergeCell ref="AA1063:AC1063"/>
    <mergeCell ref="AD1063:AG1063"/>
    <mergeCell ref="AH1063:AJ1063"/>
    <mergeCell ref="AK1063:AP1063"/>
    <mergeCell ref="AR1063:AS1063"/>
    <mergeCell ref="AV1063:AW1063"/>
    <mergeCell ref="AZ1063:BA1063"/>
    <mergeCell ref="AA1064:AC1064"/>
    <mergeCell ref="AD1064:AG1064"/>
    <mergeCell ref="AH1064:AJ1064"/>
    <mergeCell ref="AK1064:AP1064"/>
    <mergeCell ref="AR1064:AS1064"/>
    <mergeCell ref="AV1064:AW1064"/>
    <mergeCell ref="AZ1064:BA1064"/>
    <mergeCell ref="AA1065:AC1065"/>
    <mergeCell ref="AD1065:AG1065"/>
    <mergeCell ref="AH1065:AJ1065"/>
    <mergeCell ref="AK1065:AP1065"/>
    <mergeCell ref="AR1065:AS1065"/>
    <mergeCell ref="AV1065:AW1065"/>
    <mergeCell ref="AZ1065:BA1065"/>
    <mergeCell ref="AA1056:AC1056"/>
    <mergeCell ref="AD1056:AG1056"/>
    <mergeCell ref="AH1056:AJ1056"/>
    <mergeCell ref="AK1056:AP1056"/>
    <mergeCell ref="AR1056:AS1056"/>
    <mergeCell ref="AV1056:AW1056"/>
    <mergeCell ref="AZ1056:BA1056"/>
    <mergeCell ref="AA1057:AC1057"/>
    <mergeCell ref="AD1057:AG1057"/>
    <mergeCell ref="AH1057:AJ1057"/>
    <mergeCell ref="AK1057:AP1057"/>
    <mergeCell ref="AR1057:AS1057"/>
    <mergeCell ref="AV1057:AW1057"/>
    <mergeCell ref="AZ1057:BA1057"/>
    <mergeCell ref="AA1058:AC1058"/>
    <mergeCell ref="AD1058:AG1058"/>
    <mergeCell ref="AH1058:AJ1058"/>
    <mergeCell ref="AK1058:AP1058"/>
    <mergeCell ref="AR1058:AS1058"/>
    <mergeCell ref="AV1058:AW1058"/>
    <mergeCell ref="AZ1058:BA1058"/>
    <mergeCell ref="AA1059:AC1059"/>
    <mergeCell ref="AD1059:AG1059"/>
    <mergeCell ref="AH1059:AJ1059"/>
    <mergeCell ref="AK1059:AP1059"/>
    <mergeCell ref="AR1059:AS1059"/>
    <mergeCell ref="AV1059:AW1059"/>
    <mergeCell ref="AZ1059:BA1059"/>
    <mergeCell ref="AA1060:AC1060"/>
    <mergeCell ref="AD1060:AG1060"/>
    <mergeCell ref="AH1060:AJ1060"/>
    <mergeCell ref="AK1060:AP1060"/>
    <mergeCell ref="AR1060:AS1060"/>
    <mergeCell ref="AV1060:AW1060"/>
    <mergeCell ref="AZ1060:BA1060"/>
    <mergeCell ref="AA1051:AC1051"/>
    <mergeCell ref="AD1051:AG1051"/>
    <mergeCell ref="AH1051:AJ1051"/>
    <mergeCell ref="AK1051:AP1051"/>
    <mergeCell ref="AR1051:AS1051"/>
    <mergeCell ref="AV1051:AW1051"/>
    <mergeCell ref="AZ1051:BA1051"/>
    <mergeCell ref="AA1052:AC1052"/>
    <mergeCell ref="AD1052:AG1052"/>
    <mergeCell ref="AH1052:AJ1052"/>
    <mergeCell ref="AK1052:AP1052"/>
    <mergeCell ref="AR1052:AS1052"/>
    <mergeCell ref="AV1052:AW1052"/>
    <mergeCell ref="AZ1052:BA1052"/>
    <mergeCell ref="AA1053:AC1053"/>
    <mergeCell ref="AD1053:AG1053"/>
    <mergeCell ref="AH1053:AJ1053"/>
    <mergeCell ref="AK1053:AP1053"/>
    <mergeCell ref="AR1053:AS1053"/>
    <mergeCell ref="AV1053:AW1053"/>
    <mergeCell ref="AZ1053:BA1053"/>
    <mergeCell ref="AA1054:AC1054"/>
    <mergeCell ref="AD1054:AG1054"/>
    <mergeCell ref="AH1054:AJ1054"/>
    <mergeCell ref="AK1054:AP1054"/>
    <mergeCell ref="AR1054:AS1054"/>
    <mergeCell ref="AV1054:AW1054"/>
    <mergeCell ref="AZ1054:BA1054"/>
    <mergeCell ref="AA1055:AC1055"/>
    <mergeCell ref="AD1055:AG1055"/>
    <mergeCell ref="AH1055:AJ1055"/>
    <mergeCell ref="AK1055:AP1055"/>
    <mergeCell ref="AR1055:AS1055"/>
    <mergeCell ref="AV1055:AW1055"/>
    <mergeCell ref="AZ1055:BA1055"/>
    <mergeCell ref="AA1046:AC1046"/>
    <mergeCell ref="AD1046:AG1046"/>
    <mergeCell ref="AH1046:AJ1046"/>
    <mergeCell ref="AK1046:AP1046"/>
    <mergeCell ref="AR1046:AS1046"/>
    <mergeCell ref="AV1046:AW1046"/>
    <mergeCell ref="AZ1046:BA1046"/>
    <mergeCell ref="AA1047:AC1047"/>
    <mergeCell ref="AD1047:AG1047"/>
    <mergeCell ref="AH1047:AJ1047"/>
    <mergeCell ref="AK1047:AP1047"/>
    <mergeCell ref="AR1047:AS1047"/>
    <mergeCell ref="AV1047:AW1047"/>
    <mergeCell ref="AZ1047:BA1047"/>
    <mergeCell ref="AA1048:AC1048"/>
    <mergeCell ref="AD1048:AG1048"/>
    <mergeCell ref="AH1048:AJ1048"/>
    <mergeCell ref="AK1048:AP1048"/>
    <mergeCell ref="AR1048:AS1048"/>
    <mergeCell ref="AV1048:AW1048"/>
    <mergeCell ref="AZ1048:BA1048"/>
    <mergeCell ref="AA1049:AC1049"/>
    <mergeCell ref="AD1049:AG1049"/>
    <mergeCell ref="AH1049:AJ1049"/>
    <mergeCell ref="AK1049:AP1049"/>
    <mergeCell ref="AR1049:AS1049"/>
    <mergeCell ref="AV1049:AW1049"/>
    <mergeCell ref="AZ1049:BA1049"/>
    <mergeCell ref="AA1050:AC1050"/>
    <mergeCell ref="AD1050:AG1050"/>
    <mergeCell ref="AH1050:AJ1050"/>
    <mergeCell ref="AK1050:AP1050"/>
    <mergeCell ref="AR1050:AS1050"/>
    <mergeCell ref="AV1050:AW1050"/>
    <mergeCell ref="AZ1050:BA1050"/>
    <mergeCell ref="AA1041:AC1041"/>
    <mergeCell ref="AD1041:AG1041"/>
    <mergeCell ref="AH1041:AJ1041"/>
    <mergeCell ref="AK1041:AP1041"/>
    <mergeCell ref="AR1041:AS1041"/>
    <mergeCell ref="AV1041:AW1041"/>
    <mergeCell ref="AZ1041:BA1041"/>
    <mergeCell ref="AA1042:AC1042"/>
    <mergeCell ref="AD1042:AG1042"/>
    <mergeCell ref="AH1042:AJ1042"/>
    <mergeCell ref="AK1042:AP1042"/>
    <mergeCell ref="AR1042:AS1042"/>
    <mergeCell ref="AV1042:AW1042"/>
    <mergeCell ref="AZ1042:BA1042"/>
    <mergeCell ref="AA1043:AC1043"/>
    <mergeCell ref="AD1043:AG1043"/>
    <mergeCell ref="AH1043:AJ1043"/>
    <mergeCell ref="AK1043:AP1043"/>
    <mergeCell ref="AR1043:AS1043"/>
    <mergeCell ref="AV1043:AW1043"/>
    <mergeCell ref="AZ1043:BA1043"/>
    <mergeCell ref="AA1044:AC1044"/>
    <mergeCell ref="AD1044:AG1044"/>
    <mergeCell ref="AH1044:AJ1044"/>
    <mergeCell ref="AK1044:AP1044"/>
    <mergeCell ref="AR1044:AS1044"/>
    <mergeCell ref="AV1044:AW1044"/>
    <mergeCell ref="AZ1044:BA1044"/>
    <mergeCell ref="AA1045:AC1045"/>
    <mergeCell ref="AD1045:AG1045"/>
    <mergeCell ref="AH1045:AJ1045"/>
    <mergeCell ref="AK1045:AP1045"/>
    <mergeCell ref="AR1045:AS1045"/>
    <mergeCell ref="AV1045:AW1045"/>
    <mergeCell ref="AZ1045:BA1045"/>
    <mergeCell ref="AA1036:AC1036"/>
    <mergeCell ref="AD1036:AG1036"/>
    <mergeCell ref="AH1036:AJ1036"/>
    <mergeCell ref="AK1036:AP1036"/>
    <mergeCell ref="AR1036:AS1036"/>
    <mergeCell ref="AV1036:AW1036"/>
    <mergeCell ref="AZ1036:BA1036"/>
    <mergeCell ref="AA1037:AC1037"/>
    <mergeCell ref="AD1037:AG1037"/>
    <mergeCell ref="AH1037:AJ1037"/>
    <mergeCell ref="AK1037:AP1037"/>
    <mergeCell ref="AR1037:AS1037"/>
    <mergeCell ref="AV1037:AW1037"/>
    <mergeCell ref="AZ1037:BA1037"/>
    <mergeCell ref="AA1038:AC1038"/>
    <mergeCell ref="AD1038:AG1038"/>
    <mergeCell ref="AH1038:AJ1038"/>
    <mergeCell ref="AK1038:AP1038"/>
    <mergeCell ref="AR1038:AS1038"/>
    <mergeCell ref="AV1038:AW1038"/>
    <mergeCell ref="AZ1038:BA1038"/>
    <mergeCell ref="AA1039:AC1039"/>
    <mergeCell ref="AD1039:AG1039"/>
    <mergeCell ref="AH1039:AJ1039"/>
    <mergeCell ref="AK1039:AP1039"/>
    <mergeCell ref="AR1039:AS1039"/>
    <mergeCell ref="AV1039:AW1039"/>
    <mergeCell ref="AZ1039:BA1039"/>
    <mergeCell ref="AA1040:AC1040"/>
    <mergeCell ref="AD1040:AG1040"/>
    <mergeCell ref="AH1040:AJ1040"/>
    <mergeCell ref="AK1040:AP1040"/>
    <mergeCell ref="AR1040:AS1040"/>
    <mergeCell ref="AV1040:AW1040"/>
    <mergeCell ref="AZ1040:BA1040"/>
    <mergeCell ref="AA1031:AC1031"/>
    <mergeCell ref="AD1031:AG1031"/>
    <mergeCell ref="AH1031:AJ1031"/>
    <mergeCell ref="AK1031:AP1031"/>
    <mergeCell ref="AR1031:AS1031"/>
    <mergeCell ref="AV1031:AW1031"/>
    <mergeCell ref="AZ1031:BA1031"/>
    <mergeCell ref="AA1032:AC1032"/>
    <mergeCell ref="AD1032:AG1032"/>
    <mergeCell ref="AH1032:AJ1032"/>
    <mergeCell ref="AK1032:AP1032"/>
    <mergeCell ref="AR1032:AS1032"/>
    <mergeCell ref="AV1032:AW1032"/>
    <mergeCell ref="AZ1032:BA1032"/>
    <mergeCell ref="AA1033:AC1033"/>
    <mergeCell ref="AD1033:AG1033"/>
    <mergeCell ref="AH1033:AJ1033"/>
    <mergeCell ref="AK1033:AP1033"/>
    <mergeCell ref="AR1033:AS1033"/>
    <mergeCell ref="AV1033:AW1033"/>
    <mergeCell ref="AZ1033:BA1033"/>
    <mergeCell ref="AA1034:AC1034"/>
    <mergeCell ref="AD1034:AG1034"/>
    <mergeCell ref="AH1034:AJ1034"/>
    <mergeCell ref="AK1034:AP1034"/>
    <mergeCell ref="AR1034:AS1034"/>
    <mergeCell ref="AV1034:AW1034"/>
    <mergeCell ref="AZ1034:BA1034"/>
    <mergeCell ref="AA1035:AC1035"/>
    <mergeCell ref="AD1035:AG1035"/>
    <mergeCell ref="AH1035:AJ1035"/>
    <mergeCell ref="AK1035:AP1035"/>
    <mergeCell ref="AR1035:AS1035"/>
    <mergeCell ref="AV1035:AW1035"/>
    <mergeCell ref="AZ1035:BA1035"/>
    <mergeCell ref="AA1026:AC1026"/>
    <mergeCell ref="AD1026:AG1026"/>
    <mergeCell ref="AH1026:AJ1026"/>
    <mergeCell ref="AK1026:AP1026"/>
    <mergeCell ref="AR1026:AS1026"/>
    <mergeCell ref="AV1026:AW1026"/>
    <mergeCell ref="AZ1026:BA1026"/>
    <mergeCell ref="AA1027:AC1027"/>
    <mergeCell ref="AD1027:AG1027"/>
    <mergeCell ref="AH1027:AJ1027"/>
    <mergeCell ref="AK1027:AP1027"/>
    <mergeCell ref="AR1027:AS1027"/>
    <mergeCell ref="AV1027:AW1027"/>
    <mergeCell ref="AZ1027:BA1027"/>
    <mergeCell ref="AA1028:AC1028"/>
    <mergeCell ref="AD1028:AG1028"/>
    <mergeCell ref="AH1028:AJ1028"/>
    <mergeCell ref="AK1028:AP1028"/>
    <mergeCell ref="AR1028:AS1028"/>
    <mergeCell ref="AV1028:AW1028"/>
    <mergeCell ref="AZ1028:BA1028"/>
    <mergeCell ref="AA1029:AC1029"/>
    <mergeCell ref="AD1029:AG1029"/>
    <mergeCell ref="AH1029:AJ1029"/>
    <mergeCell ref="AK1029:AP1029"/>
    <mergeCell ref="AR1029:AS1029"/>
    <mergeCell ref="AV1029:AW1029"/>
    <mergeCell ref="AZ1029:BA1029"/>
    <mergeCell ref="AA1030:AC1030"/>
    <mergeCell ref="AD1030:AG1030"/>
    <mergeCell ref="AH1030:AJ1030"/>
    <mergeCell ref="AK1030:AP1030"/>
    <mergeCell ref="AR1030:AS1030"/>
    <mergeCell ref="AV1030:AW1030"/>
    <mergeCell ref="AZ1030:BA1030"/>
    <mergeCell ref="AA1021:AC1021"/>
    <mergeCell ref="AD1021:AG1021"/>
    <mergeCell ref="AH1021:AJ1021"/>
    <mergeCell ref="AK1021:AP1021"/>
    <mergeCell ref="AR1021:AS1021"/>
    <mergeCell ref="AV1021:AW1021"/>
    <mergeCell ref="AZ1021:BA1021"/>
    <mergeCell ref="AA1022:AC1022"/>
    <mergeCell ref="AD1022:AG1022"/>
    <mergeCell ref="AH1022:AJ1022"/>
    <mergeCell ref="AK1022:AP1022"/>
    <mergeCell ref="AR1022:AS1022"/>
    <mergeCell ref="AV1022:AW1022"/>
    <mergeCell ref="AZ1022:BA1022"/>
    <mergeCell ref="AA1023:AC1023"/>
    <mergeCell ref="AD1023:AG1023"/>
    <mergeCell ref="AH1023:AJ1023"/>
    <mergeCell ref="AK1023:AP1023"/>
    <mergeCell ref="AR1023:AS1023"/>
    <mergeCell ref="AV1023:AW1023"/>
    <mergeCell ref="AZ1023:BA1023"/>
    <mergeCell ref="AA1024:AC1024"/>
    <mergeCell ref="AD1024:AG1024"/>
    <mergeCell ref="AH1024:AJ1024"/>
    <mergeCell ref="AK1024:AP1024"/>
    <mergeCell ref="AR1024:AS1024"/>
    <mergeCell ref="AV1024:AW1024"/>
    <mergeCell ref="AZ1024:BA1024"/>
    <mergeCell ref="AA1025:AC1025"/>
    <mergeCell ref="AD1025:AG1025"/>
    <mergeCell ref="AH1025:AJ1025"/>
    <mergeCell ref="AK1025:AP1025"/>
    <mergeCell ref="AR1025:AS1025"/>
    <mergeCell ref="AV1025:AW1025"/>
    <mergeCell ref="AZ1025:BA1025"/>
    <mergeCell ref="AA1016:AC1016"/>
    <mergeCell ref="AD1016:AG1016"/>
    <mergeCell ref="AH1016:AJ1016"/>
    <mergeCell ref="AK1016:AP1016"/>
    <mergeCell ref="AR1016:AS1016"/>
    <mergeCell ref="AV1016:AW1016"/>
    <mergeCell ref="AZ1016:BA1016"/>
    <mergeCell ref="AA1017:AC1017"/>
    <mergeCell ref="AD1017:AG1017"/>
    <mergeCell ref="AH1017:AJ1017"/>
    <mergeCell ref="AK1017:AP1017"/>
    <mergeCell ref="AR1017:AS1017"/>
    <mergeCell ref="AV1017:AW1017"/>
    <mergeCell ref="AZ1017:BA1017"/>
    <mergeCell ref="AA1018:AC1018"/>
    <mergeCell ref="AD1018:AG1018"/>
    <mergeCell ref="AH1018:AJ1018"/>
    <mergeCell ref="AK1018:AP1018"/>
    <mergeCell ref="AR1018:AS1018"/>
    <mergeCell ref="AV1018:AW1018"/>
    <mergeCell ref="AZ1018:BA1018"/>
    <mergeCell ref="AA1019:AC1019"/>
    <mergeCell ref="AD1019:AG1019"/>
    <mergeCell ref="AH1019:AJ1019"/>
    <mergeCell ref="AK1019:AP1019"/>
    <mergeCell ref="AR1019:AS1019"/>
    <mergeCell ref="AV1019:AW1019"/>
    <mergeCell ref="AZ1019:BA1019"/>
    <mergeCell ref="AA1020:AC1020"/>
    <mergeCell ref="AD1020:AG1020"/>
    <mergeCell ref="AH1020:AJ1020"/>
    <mergeCell ref="AK1020:AP1020"/>
    <mergeCell ref="AR1020:AS1020"/>
    <mergeCell ref="AV1020:AW1020"/>
    <mergeCell ref="AZ1020:BA1020"/>
    <mergeCell ref="AA1011:AC1011"/>
    <mergeCell ref="AD1011:AG1011"/>
    <mergeCell ref="AH1011:AJ1011"/>
    <mergeCell ref="AK1011:AP1011"/>
    <mergeCell ref="AR1011:AS1011"/>
    <mergeCell ref="AV1011:AW1011"/>
    <mergeCell ref="AZ1011:BA1011"/>
    <mergeCell ref="AA1012:AC1012"/>
    <mergeCell ref="AD1012:AG1012"/>
    <mergeCell ref="AH1012:AJ1012"/>
    <mergeCell ref="AK1012:AP1012"/>
    <mergeCell ref="AR1012:AS1012"/>
    <mergeCell ref="AV1012:AW1012"/>
    <mergeCell ref="AZ1012:BA1012"/>
    <mergeCell ref="AA1013:AC1013"/>
    <mergeCell ref="AD1013:AG1013"/>
    <mergeCell ref="AH1013:AJ1013"/>
    <mergeCell ref="AK1013:AP1013"/>
    <mergeCell ref="AR1013:AS1013"/>
    <mergeCell ref="AV1013:AW1013"/>
    <mergeCell ref="AZ1013:BA1013"/>
    <mergeCell ref="AA1014:AC1014"/>
    <mergeCell ref="AD1014:AG1014"/>
    <mergeCell ref="AH1014:AJ1014"/>
    <mergeCell ref="AK1014:AP1014"/>
    <mergeCell ref="AR1014:AS1014"/>
    <mergeCell ref="AV1014:AW1014"/>
    <mergeCell ref="AZ1014:BA1014"/>
    <mergeCell ref="AA1015:AC1015"/>
    <mergeCell ref="AD1015:AG1015"/>
    <mergeCell ref="AH1015:AJ1015"/>
    <mergeCell ref="AK1015:AP1015"/>
    <mergeCell ref="AR1015:AS1015"/>
    <mergeCell ref="AV1015:AW1015"/>
    <mergeCell ref="AZ1015:BA1015"/>
    <mergeCell ref="AA1006:AC1006"/>
    <mergeCell ref="AD1006:AG1006"/>
    <mergeCell ref="AH1006:AJ1006"/>
    <mergeCell ref="AK1006:AP1006"/>
    <mergeCell ref="AR1006:AS1006"/>
    <mergeCell ref="AV1006:AW1006"/>
    <mergeCell ref="AZ1006:BA1006"/>
    <mergeCell ref="AA1007:AC1007"/>
    <mergeCell ref="AD1007:AG1007"/>
    <mergeCell ref="AH1007:AJ1007"/>
    <mergeCell ref="AK1007:AP1007"/>
    <mergeCell ref="AR1007:AS1007"/>
    <mergeCell ref="AV1007:AW1007"/>
    <mergeCell ref="AZ1007:BA1007"/>
    <mergeCell ref="AA1008:AC1008"/>
    <mergeCell ref="AD1008:AG1008"/>
    <mergeCell ref="AH1008:AJ1008"/>
    <mergeCell ref="AK1008:AP1008"/>
    <mergeCell ref="AR1008:AS1008"/>
    <mergeCell ref="AV1008:AW1008"/>
    <mergeCell ref="AZ1008:BA1008"/>
    <mergeCell ref="AA1009:AC1009"/>
    <mergeCell ref="AD1009:AG1009"/>
    <mergeCell ref="AH1009:AJ1009"/>
    <mergeCell ref="AK1009:AP1009"/>
    <mergeCell ref="AR1009:AS1009"/>
    <mergeCell ref="AV1009:AW1009"/>
    <mergeCell ref="AZ1009:BA1009"/>
    <mergeCell ref="AA1010:AC1010"/>
    <mergeCell ref="AD1010:AG1010"/>
    <mergeCell ref="AH1010:AJ1010"/>
    <mergeCell ref="AK1010:AP1010"/>
    <mergeCell ref="AR1010:AS1010"/>
    <mergeCell ref="AV1010:AW1010"/>
    <mergeCell ref="AZ1010:BA1010"/>
    <mergeCell ref="AA1001:AC1001"/>
    <mergeCell ref="AD1001:AG1001"/>
    <mergeCell ref="AH1001:AJ1001"/>
    <mergeCell ref="AK1001:AP1001"/>
    <mergeCell ref="AR1001:AS1001"/>
    <mergeCell ref="AV1001:AW1001"/>
    <mergeCell ref="AZ1001:BA1001"/>
    <mergeCell ref="AA1002:AC1002"/>
    <mergeCell ref="AD1002:AG1002"/>
    <mergeCell ref="AH1002:AJ1002"/>
    <mergeCell ref="AK1002:AP1002"/>
    <mergeCell ref="AR1002:AS1002"/>
    <mergeCell ref="AV1002:AW1002"/>
    <mergeCell ref="AZ1002:BA1002"/>
    <mergeCell ref="AA1003:AC1003"/>
    <mergeCell ref="AD1003:AG1003"/>
    <mergeCell ref="AH1003:AJ1003"/>
    <mergeCell ref="AK1003:AP1003"/>
    <mergeCell ref="AR1003:AS1003"/>
    <mergeCell ref="AV1003:AW1003"/>
    <mergeCell ref="AZ1003:BA1003"/>
    <mergeCell ref="AA1004:AC1004"/>
    <mergeCell ref="AD1004:AG1004"/>
    <mergeCell ref="AH1004:AJ1004"/>
    <mergeCell ref="AK1004:AP1004"/>
    <mergeCell ref="AR1004:AS1004"/>
    <mergeCell ref="AV1004:AW1004"/>
    <mergeCell ref="AZ1004:BA1004"/>
    <mergeCell ref="AA1005:AC1005"/>
    <mergeCell ref="AD1005:AG1005"/>
    <mergeCell ref="AH1005:AJ1005"/>
    <mergeCell ref="AK1005:AP1005"/>
    <mergeCell ref="AR1005:AS1005"/>
    <mergeCell ref="AV1005:AW1005"/>
    <mergeCell ref="AZ1005:BA1005"/>
    <mergeCell ref="AA996:AC996"/>
    <mergeCell ref="AD996:AG996"/>
    <mergeCell ref="AH996:AJ996"/>
    <mergeCell ref="AK996:AP996"/>
    <mergeCell ref="AR996:AS996"/>
    <mergeCell ref="AV996:AW996"/>
    <mergeCell ref="AZ996:BA996"/>
    <mergeCell ref="AA997:AC997"/>
    <mergeCell ref="AD997:AG997"/>
    <mergeCell ref="AH997:AJ997"/>
    <mergeCell ref="AK997:AP997"/>
    <mergeCell ref="AR997:AS997"/>
    <mergeCell ref="AV997:AW997"/>
    <mergeCell ref="AZ997:BA997"/>
    <mergeCell ref="AA998:AC998"/>
    <mergeCell ref="AD998:AG998"/>
    <mergeCell ref="AH998:AJ998"/>
    <mergeCell ref="AK998:AP998"/>
    <mergeCell ref="AR998:AS998"/>
    <mergeCell ref="AV998:AW998"/>
    <mergeCell ref="AZ998:BA998"/>
    <mergeCell ref="AA999:AC999"/>
    <mergeCell ref="AD999:AG999"/>
    <mergeCell ref="AH999:AJ999"/>
    <mergeCell ref="AK999:AP999"/>
    <mergeCell ref="AR999:AS999"/>
    <mergeCell ref="AV999:AW999"/>
    <mergeCell ref="AZ999:BA999"/>
    <mergeCell ref="AA1000:AC1000"/>
    <mergeCell ref="AD1000:AG1000"/>
    <mergeCell ref="AH1000:AJ1000"/>
    <mergeCell ref="AK1000:AP1000"/>
    <mergeCell ref="AR1000:AS1000"/>
    <mergeCell ref="AV1000:AW1000"/>
    <mergeCell ref="AZ1000:BA1000"/>
    <mergeCell ref="AA991:AC991"/>
    <mergeCell ref="AD991:AG991"/>
    <mergeCell ref="AH991:AJ991"/>
    <mergeCell ref="AK991:AP991"/>
    <mergeCell ref="AR991:AS991"/>
    <mergeCell ref="AV991:AW991"/>
    <mergeCell ref="AZ991:BA991"/>
    <mergeCell ref="AA992:AC992"/>
    <mergeCell ref="AD992:AG992"/>
    <mergeCell ref="AH992:AJ992"/>
    <mergeCell ref="AK992:AP992"/>
    <mergeCell ref="AR992:AS992"/>
    <mergeCell ref="AV992:AW992"/>
    <mergeCell ref="AZ992:BA992"/>
    <mergeCell ref="AA993:AC993"/>
    <mergeCell ref="AD993:AG993"/>
    <mergeCell ref="AH993:AJ993"/>
    <mergeCell ref="AK993:AP993"/>
    <mergeCell ref="AR993:AS993"/>
    <mergeCell ref="AV993:AW993"/>
    <mergeCell ref="AZ993:BA993"/>
    <mergeCell ref="AA994:AC994"/>
    <mergeCell ref="AD994:AG994"/>
    <mergeCell ref="AH994:AJ994"/>
    <mergeCell ref="AK994:AP994"/>
    <mergeCell ref="AR994:AS994"/>
    <mergeCell ref="AV994:AW994"/>
    <mergeCell ref="AZ994:BA994"/>
    <mergeCell ref="AA995:AC995"/>
    <mergeCell ref="AD995:AG995"/>
    <mergeCell ref="AH995:AJ995"/>
    <mergeCell ref="AK995:AP995"/>
    <mergeCell ref="AR995:AS995"/>
    <mergeCell ref="AV995:AW995"/>
    <mergeCell ref="AZ995:BA995"/>
    <mergeCell ref="AA986:AC986"/>
    <mergeCell ref="AD986:AG986"/>
    <mergeCell ref="AH986:AJ986"/>
    <mergeCell ref="AK986:AP986"/>
    <mergeCell ref="AR986:AS986"/>
    <mergeCell ref="AV986:AW986"/>
    <mergeCell ref="AZ986:BA986"/>
    <mergeCell ref="AA987:AC987"/>
    <mergeCell ref="AD987:AG987"/>
    <mergeCell ref="AH987:AJ987"/>
    <mergeCell ref="AK987:AP987"/>
    <mergeCell ref="AR987:AS987"/>
    <mergeCell ref="AV987:AW987"/>
    <mergeCell ref="AZ987:BA987"/>
    <mergeCell ref="AA988:AC988"/>
    <mergeCell ref="AD988:AG988"/>
    <mergeCell ref="AH988:AJ988"/>
    <mergeCell ref="AK988:AP988"/>
    <mergeCell ref="AR988:AS988"/>
    <mergeCell ref="AV988:AW988"/>
    <mergeCell ref="AZ988:BA988"/>
    <mergeCell ref="AA989:AC989"/>
    <mergeCell ref="AD989:AG989"/>
    <mergeCell ref="AH989:AJ989"/>
    <mergeCell ref="AK989:AP989"/>
    <mergeCell ref="AR989:AS989"/>
    <mergeCell ref="AV989:AW989"/>
    <mergeCell ref="AZ989:BA989"/>
    <mergeCell ref="AA990:AC990"/>
    <mergeCell ref="AD990:AG990"/>
    <mergeCell ref="AH990:AJ990"/>
    <mergeCell ref="AK990:AP990"/>
    <mergeCell ref="AR990:AS990"/>
    <mergeCell ref="AV990:AW990"/>
    <mergeCell ref="AZ990:BA990"/>
    <mergeCell ref="AA981:AC981"/>
    <mergeCell ref="AD981:AG981"/>
    <mergeCell ref="AH981:AJ981"/>
    <mergeCell ref="AK981:AP981"/>
    <mergeCell ref="AR981:AS981"/>
    <mergeCell ref="AV981:AW981"/>
    <mergeCell ref="AZ981:BA981"/>
    <mergeCell ref="AA982:AC982"/>
    <mergeCell ref="AD982:AG982"/>
    <mergeCell ref="AH982:AJ982"/>
    <mergeCell ref="AK982:AP982"/>
    <mergeCell ref="AR982:AS982"/>
    <mergeCell ref="AV982:AW982"/>
    <mergeCell ref="AZ982:BA982"/>
    <mergeCell ref="AA983:AC983"/>
    <mergeCell ref="AD983:AG983"/>
    <mergeCell ref="AH983:AJ983"/>
    <mergeCell ref="AK983:AP983"/>
    <mergeCell ref="AR983:AS983"/>
    <mergeCell ref="AV983:AW983"/>
    <mergeCell ref="AZ983:BA983"/>
    <mergeCell ref="AA984:AC984"/>
    <mergeCell ref="AD984:AG984"/>
    <mergeCell ref="AH984:AJ984"/>
    <mergeCell ref="AK984:AP984"/>
    <mergeCell ref="AR984:AS984"/>
    <mergeCell ref="AV984:AW984"/>
    <mergeCell ref="AZ984:BA984"/>
    <mergeCell ref="AA985:AC985"/>
    <mergeCell ref="AD985:AG985"/>
    <mergeCell ref="AH985:AJ985"/>
    <mergeCell ref="AK985:AP985"/>
    <mergeCell ref="AR985:AS985"/>
    <mergeCell ref="AV985:AW985"/>
    <mergeCell ref="AZ985:BA985"/>
    <mergeCell ref="AA976:AC976"/>
    <mergeCell ref="AD976:AG976"/>
    <mergeCell ref="AH976:AJ976"/>
    <mergeCell ref="AK976:AP976"/>
    <mergeCell ref="AR976:AS976"/>
    <mergeCell ref="AV976:AW976"/>
    <mergeCell ref="AZ976:BA976"/>
    <mergeCell ref="AA977:AC977"/>
    <mergeCell ref="AD977:AG977"/>
    <mergeCell ref="AH977:AJ977"/>
    <mergeCell ref="AK977:AP977"/>
    <mergeCell ref="AR977:AS977"/>
    <mergeCell ref="AV977:AW977"/>
    <mergeCell ref="AZ977:BA977"/>
    <mergeCell ref="AA978:AC978"/>
    <mergeCell ref="AD978:AG978"/>
    <mergeCell ref="AH978:AJ978"/>
    <mergeCell ref="AK978:AP978"/>
    <mergeCell ref="AR978:AS978"/>
    <mergeCell ref="AV978:AW978"/>
    <mergeCell ref="AZ978:BA978"/>
    <mergeCell ref="AA979:AC979"/>
    <mergeCell ref="AD979:AG979"/>
    <mergeCell ref="AH979:AJ979"/>
    <mergeCell ref="AK979:AP979"/>
    <mergeCell ref="AR979:AS979"/>
    <mergeCell ref="AV979:AW979"/>
    <mergeCell ref="AZ979:BA979"/>
    <mergeCell ref="AA980:AC980"/>
    <mergeCell ref="AD980:AG980"/>
    <mergeCell ref="AH980:AJ980"/>
    <mergeCell ref="AK980:AP980"/>
    <mergeCell ref="AR980:AS980"/>
    <mergeCell ref="AV980:AW980"/>
    <mergeCell ref="AZ980:BA980"/>
    <mergeCell ref="AA971:AC971"/>
    <mergeCell ref="AD971:AG971"/>
    <mergeCell ref="AH971:AJ971"/>
    <mergeCell ref="AK971:AP971"/>
    <mergeCell ref="AR971:AS971"/>
    <mergeCell ref="AV971:AW971"/>
    <mergeCell ref="AZ971:BA971"/>
    <mergeCell ref="AA972:AC972"/>
    <mergeCell ref="AD972:AG972"/>
    <mergeCell ref="AH972:AJ972"/>
    <mergeCell ref="AK972:AP972"/>
    <mergeCell ref="AR972:AS972"/>
    <mergeCell ref="AV972:AW972"/>
    <mergeCell ref="AZ972:BA972"/>
    <mergeCell ref="AA973:AC973"/>
    <mergeCell ref="AD973:AG973"/>
    <mergeCell ref="AH973:AJ973"/>
    <mergeCell ref="AK973:AP973"/>
    <mergeCell ref="AR973:AS973"/>
    <mergeCell ref="AV973:AW973"/>
    <mergeCell ref="AZ973:BA973"/>
    <mergeCell ref="AA974:AC974"/>
    <mergeCell ref="AD974:AG974"/>
    <mergeCell ref="AH974:AJ974"/>
    <mergeCell ref="AK974:AP974"/>
    <mergeCell ref="AR974:AS974"/>
    <mergeCell ref="AV974:AW974"/>
    <mergeCell ref="AZ974:BA974"/>
    <mergeCell ref="AA975:AC975"/>
    <mergeCell ref="AD975:AG975"/>
    <mergeCell ref="AH975:AJ975"/>
    <mergeCell ref="AK975:AP975"/>
    <mergeCell ref="AR975:AS975"/>
    <mergeCell ref="AV975:AW975"/>
    <mergeCell ref="AZ975:BA975"/>
    <mergeCell ref="AA966:AC966"/>
    <mergeCell ref="AD966:AG966"/>
    <mergeCell ref="AH966:AJ966"/>
    <mergeCell ref="AK966:AP966"/>
    <mergeCell ref="AR966:AS966"/>
    <mergeCell ref="AV966:AW966"/>
    <mergeCell ref="AZ966:BA966"/>
    <mergeCell ref="AA967:AC967"/>
    <mergeCell ref="AD967:AG967"/>
    <mergeCell ref="AH967:AJ967"/>
    <mergeCell ref="AK967:AP967"/>
    <mergeCell ref="AR967:AS967"/>
    <mergeCell ref="AV967:AW967"/>
    <mergeCell ref="AZ967:BA967"/>
    <mergeCell ref="AA968:AC968"/>
    <mergeCell ref="AD968:AG968"/>
    <mergeCell ref="AH968:AJ968"/>
    <mergeCell ref="AK968:AP968"/>
    <mergeCell ref="AR968:AS968"/>
    <mergeCell ref="AV968:AW968"/>
    <mergeCell ref="AZ968:BA968"/>
    <mergeCell ref="AA969:AC969"/>
    <mergeCell ref="AD969:AG969"/>
    <mergeCell ref="AH969:AJ969"/>
    <mergeCell ref="AK969:AP969"/>
    <mergeCell ref="AR969:AS969"/>
    <mergeCell ref="AV969:AW969"/>
    <mergeCell ref="AZ969:BA969"/>
    <mergeCell ref="AA970:AC970"/>
    <mergeCell ref="AD970:AG970"/>
    <mergeCell ref="AH970:AJ970"/>
    <mergeCell ref="AK970:AP970"/>
    <mergeCell ref="AR970:AS970"/>
    <mergeCell ref="AV970:AW970"/>
    <mergeCell ref="AZ970:BA970"/>
    <mergeCell ref="AA961:AC961"/>
    <mergeCell ref="AD961:AG961"/>
    <mergeCell ref="AH961:AJ961"/>
    <mergeCell ref="AK961:AP961"/>
    <mergeCell ref="AR961:AS961"/>
    <mergeCell ref="AV961:AW961"/>
    <mergeCell ref="AZ961:BA961"/>
    <mergeCell ref="AA962:AC962"/>
    <mergeCell ref="AD962:AG962"/>
    <mergeCell ref="AH962:AJ962"/>
    <mergeCell ref="AK962:AP962"/>
    <mergeCell ref="AR962:AS962"/>
    <mergeCell ref="AV962:AW962"/>
    <mergeCell ref="AZ962:BA962"/>
    <mergeCell ref="AA963:AC963"/>
    <mergeCell ref="AD963:AG963"/>
    <mergeCell ref="AH963:AJ963"/>
    <mergeCell ref="AK963:AP963"/>
    <mergeCell ref="AR963:AS963"/>
    <mergeCell ref="AV963:AW963"/>
    <mergeCell ref="AZ963:BA963"/>
    <mergeCell ref="AA964:AC964"/>
    <mergeCell ref="AD964:AG964"/>
    <mergeCell ref="AH964:AJ964"/>
    <mergeCell ref="AK964:AP964"/>
    <mergeCell ref="AR964:AS964"/>
    <mergeCell ref="AV964:AW964"/>
    <mergeCell ref="AZ964:BA964"/>
    <mergeCell ref="AA965:AC965"/>
    <mergeCell ref="AD965:AG965"/>
    <mergeCell ref="AH965:AJ965"/>
    <mergeCell ref="AK965:AP965"/>
    <mergeCell ref="AR965:AS965"/>
    <mergeCell ref="AV965:AW965"/>
    <mergeCell ref="AZ965:BA965"/>
    <mergeCell ref="AA956:AC956"/>
    <mergeCell ref="AD956:AG956"/>
    <mergeCell ref="AH956:AJ956"/>
    <mergeCell ref="AK956:AP956"/>
    <mergeCell ref="AR956:AS956"/>
    <mergeCell ref="AV956:AW956"/>
    <mergeCell ref="AZ956:BA956"/>
    <mergeCell ref="AA957:AC957"/>
    <mergeCell ref="AD957:AG957"/>
    <mergeCell ref="AH957:AJ957"/>
    <mergeCell ref="AK957:AP957"/>
    <mergeCell ref="AR957:AS957"/>
    <mergeCell ref="AV957:AW957"/>
    <mergeCell ref="AZ957:BA957"/>
    <mergeCell ref="AA958:AC958"/>
    <mergeCell ref="AD958:AG958"/>
    <mergeCell ref="AH958:AJ958"/>
    <mergeCell ref="AK958:AP958"/>
    <mergeCell ref="AR958:AS958"/>
    <mergeCell ref="AV958:AW958"/>
    <mergeCell ref="AZ958:BA958"/>
    <mergeCell ref="AA959:AC959"/>
    <mergeCell ref="AD959:AG959"/>
    <mergeCell ref="AH959:AJ959"/>
    <mergeCell ref="AK959:AP959"/>
    <mergeCell ref="AR959:AS959"/>
    <mergeCell ref="AV959:AW959"/>
    <mergeCell ref="AZ959:BA959"/>
    <mergeCell ref="AA960:AC960"/>
    <mergeCell ref="AD960:AG960"/>
    <mergeCell ref="AH960:AJ960"/>
    <mergeCell ref="AK960:AP960"/>
    <mergeCell ref="AR960:AS960"/>
    <mergeCell ref="AV960:AW960"/>
    <mergeCell ref="AZ960:BA960"/>
    <mergeCell ref="AA951:AC951"/>
    <mergeCell ref="AD951:AG951"/>
    <mergeCell ref="AH951:AJ951"/>
    <mergeCell ref="AK951:AP951"/>
    <mergeCell ref="AR951:AS951"/>
    <mergeCell ref="AV951:AW951"/>
    <mergeCell ref="AZ951:BA951"/>
    <mergeCell ref="AA952:AC952"/>
    <mergeCell ref="AD952:AG952"/>
    <mergeCell ref="AH952:AJ952"/>
    <mergeCell ref="AK952:AP952"/>
    <mergeCell ref="AR952:AS952"/>
    <mergeCell ref="AV952:AW952"/>
    <mergeCell ref="AZ952:BA952"/>
    <mergeCell ref="AA953:AC953"/>
    <mergeCell ref="AD953:AG953"/>
    <mergeCell ref="AH953:AJ953"/>
    <mergeCell ref="AK953:AP953"/>
    <mergeCell ref="AR953:AS953"/>
    <mergeCell ref="AV953:AW953"/>
    <mergeCell ref="AZ953:BA953"/>
    <mergeCell ref="AA954:AC954"/>
    <mergeCell ref="AD954:AG954"/>
    <mergeCell ref="AH954:AJ954"/>
    <mergeCell ref="AK954:AP954"/>
    <mergeCell ref="AR954:AS954"/>
    <mergeCell ref="AV954:AW954"/>
    <mergeCell ref="AZ954:BA954"/>
    <mergeCell ref="AA955:AC955"/>
    <mergeCell ref="AD955:AG955"/>
    <mergeCell ref="AH955:AJ955"/>
    <mergeCell ref="AK955:AP955"/>
    <mergeCell ref="AR955:AS955"/>
    <mergeCell ref="AV955:AW955"/>
    <mergeCell ref="AZ955:BA955"/>
    <mergeCell ref="AA946:AC946"/>
    <mergeCell ref="AD946:AG946"/>
    <mergeCell ref="AH946:AJ946"/>
    <mergeCell ref="AK946:AP946"/>
    <mergeCell ref="AR946:AS946"/>
    <mergeCell ref="AV946:AW946"/>
    <mergeCell ref="AZ946:BA946"/>
    <mergeCell ref="AA947:AC947"/>
    <mergeCell ref="AD947:AG947"/>
    <mergeCell ref="AH947:AJ947"/>
    <mergeCell ref="AK947:AP947"/>
    <mergeCell ref="AR947:AS947"/>
    <mergeCell ref="AV947:AW947"/>
    <mergeCell ref="AZ947:BA947"/>
    <mergeCell ref="AA948:AC948"/>
    <mergeCell ref="AD948:AG948"/>
    <mergeCell ref="AH948:AJ948"/>
    <mergeCell ref="AK948:AP948"/>
    <mergeCell ref="AR948:AS948"/>
    <mergeCell ref="AV948:AW948"/>
    <mergeCell ref="AZ948:BA948"/>
    <mergeCell ref="AA949:AC949"/>
    <mergeCell ref="AD949:AG949"/>
    <mergeCell ref="AH949:AJ949"/>
    <mergeCell ref="AK949:AP949"/>
    <mergeCell ref="AR949:AS949"/>
    <mergeCell ref="AV949:AW949"/>
    <mergeCell ref="AZ949:BA949"/>
    <mergeCell ref="AA950:AC950"/>
    <mergeCell ref="AD950:AG950"/>
    <mergeCell ref="AH950:AJ950"/>
    <mergeCell ref="AK950:AP950"/>
    <mergeCell ref="AR950:AS950"/>
    <mergeCell ref="AV950:AW950"/>
    <mergeCell ref="AZ950:BA950"/>
    <mergeCell ref="AA941:AC941"/>
    <mergeCell ref="AD941:AG941"/>
    <mergeCell ref="AH941:AJ941"/>
    <mergeCell ref="AK941:AP941"/>
    <mergeCell ref="AR941:AS941"/>
    <mergeCell ref="AV941:AW941"/>
    <mergeCell ref="AZ941:BA941"/>
    <mergeCell ref="AA942:AC942"/>
    <mergeCell ref="AD942:AG942"/>
    <mergeCell ref="AH942:AJ942"/>
    <mergeCell ref="AK942:AP942"/>
    <mergeCell ref="AR942:AS942"/>
    <mergeCell ref="AV942:AW942"/>
    <mergeCell ref="AZ942:BA942"/>
    <mergeCell ref="AA943:AC943"/>
    <mergeCell ref="AD943:AG943"/>
    <mergeCell ref="AH943:AJ943"/>
    <mergeCell ref="AK943:AP943"/>
    <mergeCell ref="AR943:AS943"/>
    <mergeCell ref="AV943:AW943"/>
    <mergeCell ref="AZ943:BA943"/>
    <mergeCell ref="AA944:AC944"/>
    <mergeCell ref="AD944:AG944"/>
    <mergeCell ref="AH944:AJ944"/>
    <mergeCell ref="AK944:AP944"/>
    <mergeCell ref="AR944:AS944"/>
    <mergeCell ref="AV944:AW944"/>
    <mergeCell ref="AZ944:BA944"/>
    <mergeCell ref="AA945:AC945"/>
    <mergeCell ref="AD945:AG945"/>
    <mergeCell ref="AH945:AJ945"/>
    <mergeCell ref="AK945:AP945"/>
    <mergeCell ref="AR945:AS945"/>
    <mergeCell ref="AV945:AW945"/>
    <mergeCell ref="AZ945:BA945"/>
    <mergeCell ref="AA936:AC936"/>
    <mergeCell ref="AD936:AG936"/>
    <mergeCell ref="AH936:AJ936"/>
    <mergeCell ref="AK936:AP936"/>
    <mergeCell ref="AR936:AS936"/>
    <mergeCell ref="AV936:AW936"/>
    <mergeCell ref="AZ936:BA936"/>
    <mergeCell ref="AA937:AC937"/>
    <mergeCell ref="AD937:AG937"/>
    <mergeCell ref="AH937:AJ937"/>
    <mergeCell ref="AK937:AP937"/>
    <mergeCell ref="AR937:AS937"/>
    <mergeCell ref="AV937:AW937"/>
    <mergeCell ref="AZ937:BA937"/>
    <mergeCell ref="AA938:AC938"/>
    <mergeCell ref="AD938:AG938"/>
    <mergeCell ref="AH938:AJ938"/>
    <mergeCell ref="AK938:AP938"/>
    <mergeCell ref="AR938:AS938"/>
    <mergeCell ref="AV938:AW938"/>
    <mergeCell ref="AZ938:BA938"/>
    <mergeCell ref="AA939:AC939"/>
    <mergeCell ref="AD939:AG939"/>
    <mergeCell ref="AH939:AJ939"/>
    <mergeCell ref="AK939:AP939"/>
    <mergeCell ref="AR939:AS939"/>
    <mergeCell ref="AV939:AW939"/>
    <mergeCell ref="AZ939:BA939"/>
    <mergeCell ref="AA940:AC940"/>
    <mergeCell ref="AD940:AG940"/>
    <mergeCell ref="AH940:AJ940"/>
    <mergeCell ref="AK940:AP940"/>
    <mergeCell ref="AR940:AS940"/>
    <mergeCell ref="AV940:AW940"/>
    <mergeCell ref="AZ940:BA940"/>
    <mergeCell ref="AA931:AC931"/>
    <mergeCell ref="AD931:AG931"/>
    <mergeCell ref="AH931:AJ931"/>
    <mergeCell ref="AK931:AP931"/>
    <mergeCell ref="AR931:AS931"/>
    <mergeCell ref="AV931:AW931"/>
    <mergeCell ref="AZ931:BA931"/>
    <mergeCell ref="AA932:AC932"/>
    <mergeCell ref="AD932:AG932"/>
    <mergeCell ref="AH932:AJ932"/>
    <mergeCell ref="AK932:AP932"/>
    <mergeCell ref="AR932:AS932"/>
    <mergeCell ref="AV932:AW932"/>
    <mergeCell ref="AZ932:BA932"/>
    <mergeCell ref="AA933:AC933"/>
    <mergeCell ref="AD933:AG933"/>
    <mergeCell ref="AH933:AJ933"/>
    <mergeCell ref="AK933:AP933"/>
    <mergeCell ref="AR933:AS933"/>
    <mergeCell ref="AV933:AW933"/>
    <mergeCell ref="AZ933:BA933"/>
    <mergeCell ref="AA934:AC934"/>
    <mergeCell ref="AD934:AG934"/>
    <mergeCell ref="AH934:AJ934"/>
    <mergeCell ref="AK934:AP934"/>
    <mergeCell ref="AR934:AS934"/>
    <mergeCell ref="AV934:AW934"/>
    <mergeCell ref="AZ934:BA934"/>
    <mergeCell ref="AA935:AC935"/>
    <mergeCell ref="AD935:AG935"/>
    <mergeCell ref="AH935:AJ935"/>
    <mergeCell ref="AK935:AP935"/>
    <mergeCell ref="AR935:AS935"/>
    <mergeCell ref="AV935:AW935"/>
    <mergeCell ref="AZ935:BA935"/>
    <mergeCell ref="AA926:AC926"/>
    <mergeCell ref="AD926:AG926"/>
    <mergeCell ref="AH926:AJ926"/>
    <mergeCell ref="AK926:AP926"/>
    <mergeCell ref="AR926:AS926"/>
    <mergeCell ref="AV926:AW926"/>
    <mergeCell ref="AZ926:BA926"/>
    <mergeCell ref="AA927:AC927"/>
    <mergeCell ref="AD927:AG927"/>
    <mergeCell ref="AH927:AJ927"/>
    <mergeCell ref="AK927:AP927"/>
    <mergeCell ref="AR927:AS927"/>
    <mergeCell ref="AV927:AW927"/>
    <mergeCell ref="AZ927:BA927"/>
    <mergeCell ref="AA928:AC928"/>
    <mergeCell ref="AD928:AG928"/>
    <mergeCell ref="AH928:AJ928"/>
    <mergeCell ref="AK928:AP928"/>
    <mergeCell ref="AR928:AS928"/>
    <mergeCell ref="AV928:AW928"/>
    <mergeCell ref="AZ928:BA928"/>
    <mergeCell ref="AA929:AC929"/>
    <mergeCell ref="AD929:AG929"/>
    <mergeCell ref="AH929:AJ929"/>
    <mergeCell ref="AK929:AP929"/>
    <mergeCell ref="AR929:AS929"/>
    <mergeCell ref="AV929:AW929"/>
    <mergeCell ref="AZ929:BA929"/>
    <mergeCell ref="AA930:AC930"/>
    <mergeCell ref="AD930:AG930"/>
    <mergeCell ref="AH930:AJ930"/>
    <mergeCell ref="AK930:AP930"/>
    <mergeCell ref="AR930:AS930"/>
    <mergeCell ref="AV930:AW930"/>
    <mergeCell ref="AZ930:BA930"/>
    <mergeCell ref="AA921:AC921"/>
    <mergeCell ref="AD921:AG921"/>
    <mergeCell ref="AH921:AJ921"/>
    <mergeCell ref="AK921:AP921"/>
    <mergeCell ref="AR921:AS921"/>
    <mergeCell ref="AV921:AW921"/>
    <mergeCell ref="AZ921:BA921"/>
    <mergeCell ref="AA922:AC922"/>
    <mergeCell ref="AD922:AG922"/>
    <mergeCell ref="AH922:AJ922"/>
    <mergeCell ref="AK922:AP922"/>
    <mergeCell ref="AR922:AS922"/>
    <mergeCell ref="AV922:AW922"/>
    <mergeCell ref="AZ922:BA922"/>
    <mergeCell ref="AA923:AC923"/>
    <mergeCell ref="AD923:AG923"/>
    <mergeCell ref="AH923:AJ923"/>
    <mergeCell ref="AK923:AP923"/>
    <mergeCell ref="AR923:AS923"/>
    <mergeCell ref="AV923:AW923"/>
    <mergeCell ref="AZ923:BA923"/>
    <mergeCell ref="AA924:AC924"/>
    <mergeCell ref="AD924:AG924"/>
    <mergeCell ref="AH924:AJ924"/>
    <mergeCell ref="AK924:AP924"/>
    <mergeCell ref="AR924:AS924"/>
    <mergeCell ref="AV924:AW924"/>
    <mergeCell ref="AZ924:BA924"/>
    <mergeCell ref="AA925:AC925"/>
    <mergeCell ref="AD925:AG925"/>
    <mergeCell ref="AH925:AJ925"/>
    <mergeCell ref="AK925:AP925"/>
    <mergeCell ref="AR925:AS925"/>
    <mergeCell ref="AV925:AW925"/>
    <mergeCell ref="AZ925:BA925"/>
    <mergeCell ref="AA916:AC916"/>
    <mergeCell ref="AD916:AG916"/>
    <mergeCell ref="AH916:AJ916"/>
    <mergeCell ref="AK916:AP916"/>
    <mergeCell ref="AR916:AS916"/>
    <mergeCell ref="AV916:AW916"/>
    <mergeCell ref="AZ916:BA916"/>
    <mergeCell ref="AA917:AC917"/>
    <mergeCell ref="AD917:AG917"/>
    <mergeCell ref="AH917:AJ917"/>
    <mergeCell ref="AK917:AP917"/>
    <mergeCell ref="AR917:AS917"/>
    <mergeCell ref="AV917:AW917"/>
    <mergeCell ref="AZ917:BA917"/>
    <mergeCell ref="AA918:AC918"/>
    <mergeCell ref="AD918:AG918"/>
    <mergeCell ref="AH918:AJ918"/>
    <mergeCell ref="AK918:AP918"/>
    <mergeCell ref="AR918:AS918"/>
    <mergeCell ref="AV918:AW918"/>
    <mergeCell ref="AZ918:BA918"/>
    <mergeCell ref="AA919:AC919"/>
    <mergeCell ref="AD919:AG919"/>
    <mergeCell ref="AH919:AJ919"/>
    <mergeCell ref="AK919:AP919"/>
    <mergeCell ref="AR919:AS919"/>
    <mergeCell ref="AV919:AW919"/>
    <mergeCell ref="AZ919:BA919"/>
    <mergeCell ref="AA920:AC920"/>
    <mergeCell ref="AD920:AG920"/>
    <mergeCell ref="AH920:AJ920"/>
    <mergeCell ref="AK920:AP920"/>
    <mergeCell ref="AR920:AS920"/>
    <mergeCell ref="AV920:AW920"/>
    <mergeCell ref="AZ920:BA920"/>
    <mergeCell ref="AA911:AC911"/>
    <mergeCell ref="AD911:AG911"/>
    <mergeCell ref="AH911:AJ911"/>
    <mergeCell ref="AK911:AP911"/>
    <mergeCell ref="AR911:AS911"/>
    <mergeCell ref="AV911:AW911"/>
    <mergeCell ref="AZ911:BA911"/>
    <mergeCell ref="AA912:AC912"/>
    <mergeCell ref="AD912:AG912"/>
    <mergeCell ref="AH912:AJ912"/>
    <mergeCell ref="AK912:AP912"/>
    <mergeCell ref="AR912:AS912"/>
    <mergeCell ref="AV912:AW912"/>
    <mergeCell ref="AZ912:BA912"/>
    <mergeCell ref="AA913:AC913"/>
    <mergeCell ref="AD913:AG913"/>
    <mergeCell ref="AH913:AJ913"/>
    <mergeCell ref="AK913:AP913"/>
    <mergeCell ref="AR913:AS913"/>
    <mergeCell ref="AV913:AW913"/>
    <mergeCell ref="AZ913:BA913"/>
    <mergeCell ref="AA914:AC914"/>
    <mergeCell ref="AD914:AG914"/>
    <mergeCell ref="AH914:AJ914"/>
    <mergeCell ref="AK914:AP914"/>
    <mergeCell ref="AR914:AS914"/>
    <mergeCell ref="AV914:AW914"/>
    <mergeCell ref="AZ914:BA914"/>
    <mergeCell ref="AA915:AC915"/>
    <mergeCell ref="AD915:AG915"/>
    <mergeCell ref="AH915:AJ915"/>
    <mergeCell ref="AK915:AP915"/>
    <mergeCell ref="AR915:AS915"/>
    <mergeCell ref="AV915:AW915"/>
    <mergeCell ref="AZ915:BA915"/>
    <mergeCell ref="AA906:AC906"/>
    <mergeCell ref="AD906:AG906"/>
    <mergeCell ref="AH906:AJ906"/>
    <mergeCell ref="AK906:AP906"/>
    <mergeCell ref="AR906:AS906"/>
    <mergeCell ref="AV906:AW906"/>
    <mergeCell ref="AZ906:BA906"/>
    <mergeCell ref="AA907:AC907"/>
    <mergeCell ref="AD907:AG907"/>
    <mergeCell ref="AH907:AJ907"/>
    <mergeCell ref="AK907:AP907"/>
    <mergeCell ref="AR907:AS907"/>
    <mergeCell ref="AV907:AW907"/>
    <mergeCell ref="AZ907:BA907"/>
    <mergeCell ref="AA908:AC908"/>
    <mergeCell ref="AD908:AG908"/>
    <mergeCell ref="AH908:AJ908"/>
    <mergeCell ref="AK908:AP908"/>
    <mergeCell ref="AR908:AS908"/>
    <mergeCell ref="AV908:AW908"/>
    <mergeCell ref="AZ908:BA908"/>
    <mergeCell ref="AA909:AC909"/>
    <mergeCell ref="AD909:AG909"/>
    <mergeCell ref="AH909:AJ909"/>
    <mergeCell ref="AK909:AP909"/>
    <mergeCell ref="AR909:AS909"/>
    <mergeCell ref="AV909:AW909"/>
    <mergeCell ref="AZ909:BA909"/>
    <mergeCell ref="AA910:AC910"/>
    <mergeCell ref="AD910:AG910"/>
    <mergeCell ref="AH910:AJ910"/>
    <mergeCell ref="AK910:AP910"/>
    <mergeCell ref="AR910:AS910"/>
    <mergeCell ref="AV910:AW910"/>
    <mergeCell ref="AZ910:BA910"/>
    <mergeCell ref="AA901:AC901"/>
    <mergeCell ref="AD901:AG901"/>
    <mergeCell ref="AH901:AJ901"/>
    <mergeCell ref="AK901:AP901"/>
    <mergeCell ref="AR901:AS901"/>
    <mergeCell ref="AV901:AW901"/>
    <mergeCell ref="AZ901:BA901"/>
    <mergeCell ref="AA902:AC902"/>
    <mergeCell ref="AD902:AG902"/>
    <mergeCell ref="AH902:AJ902"/>
    <mergeCell ref="AK902:AP902"/>
    <mergeCell ref="AR902:AS902"/>
    <mergeCell ref="AV902:AW902"/>
    <mergeCell ref="AZ902:BA902"/>
    <mergeCell ref="AA903:AC903"/>
    <mergeCell ref="AD903:AG903"/>
    <mergeCell ref="AH903:AJ903"/>
    <mergeCell ref="AK903:AP903"/>
    <mergeCell ref="AR903:AS903"/>
    <mergeCell ref="AV903:AW903"/>
    <mergeCell ref="AZ903:BA903"/>
    <mergeCell ref="AA904:AC904"/>
    <mergeCell ref="AD904:AG904"/>
    <mergeCell ref="AH904:AJ904"/>
    <mergeCell ref="AK904:AP904"/>
    <mergeCell ref="AR904:AS904"/>
    <mergeCell ref="AV904:AW904"/>
    <mergeCell ref="AZ904:BA904"/>
    <mergeCell ref="AA905:AC905"/>
    <mergeCell ref="AD905:AG905"/>
    <mergeCell ref="AH905:AJ905"/>
    <mergeCell ref="AK905:AP905"/>
    <mergeCell ref="AR905:AS905"/>
    <mergeCell ref="AV905:AW905"/>
    <mergeCell ref="AZ905:BA905"/>
    <mergeCell ref="AA896:AC896"/>
    <mergeCell ref="AD896:AG896"/>
    <mergeCell ref="AH896:AJ896"/>
    <mergeCell ref="AK896:AP896"/>
    <mergeCell ref="AR896:AS896"/>
    <mergeCell ref="AV896:AW896"/>
    <mergeCell ref="AZ896:BA896"/>
    <mergeCell ref="AA897:AC897"/>
    <mergeCell ref="AD897:AG897"/>
    <mergeCell ref="AH897:AJ897"/>
    <mergeCell ref="AK897:AP897"/>
    <mergeCell ref="AR897:AS897"/>
    <mergeCell ref="AV897:AW897"/>
    <mergeCell ref="AZ897:BA897"/>
    <mergeCell ref="AA898:AC898"/>
    <mergeCell ref="AD898:AG898"/>
    <mergeCell ref="AH898:AJ898"/>
    <mergeCell ref="AK898:AP898"/>
    <mergeCell ref="AR898:AS898"/>
    <mergeCell ref="AV898:AW898"/>
    <mergeCell ref="AZ898:BA898"/>
    <mergeCell ref="AA899:AC899"/>
    <mergeCell ref="AD899:AG899"/>
    <mergeCell ref="AH899:AJ899"/>
    <mergeCell ref="AK899:AP899"/>
    <mergeCell ref="AR899:AS899"/>
    <mergeCell ref="AV899:AW899"/>
    <mergeCell ref="AZ899:BA899"/>
    <mergeCell ref="AA900:AC900"/>
    <mergeCell ref="AD900:AG900"/>
    <mergeCell ref="AH900:AJ900"/>
    <mergeCell ref="AK900:AP900"/>
    <mergeCell ref="AR900:AS900"/>
    <mergeCell ref="AV900:AW900"/>
    <mergeCell ref="AZ900:BA900"/>
    <mergeCell ref="AA891:AC891"/>
    <mergeCell ref="AD891:AG891"/>
    <mergeCell ref="AH891:AJ891"/>
    <mergeCell ref="AK891:AP891"/>
    <mergeCell ref="AR891:AS891"/>
    <mergeCell ref="AV891:AW891"/>
    <mergeCell ref="AZ891:BA891"/>
    <mergeCell ref="AA892:AC892"/>
    <mergeCell ref="AD892:AG892"/>
    <mergeCell ref="AH892:AJ892"/>
    <mergeCell ref="AK892:AP892"/>
    <mergeCell ref="AR892:AS892"/>
    <mergeCell ref="AV892:AW892"/>
    <mergeCell ref="AZ892:BA892"/>
    <mergeCell ref="AA893:AC893"/>
    <mergeCell ref="AD893:AG893"/>
    <mergeCell ref="AH893:AJ893"/>
    <mergeCell ref="AK893:AP893"/>
    <mergeCell ref="AR893:AS893"/>
    <mergeCell ref="AV893:AW893"/>
    <mergeCell ref="AZ893:BA893"/>
    <mergeCell ref="AA894:AC894"/>
    <mergeCell ref="AD894:AG894"/>
    <mergeCell ref="AH894:AJ894"/>
    <mergeCell ref="AK894:AP894"/>
    <mergeCell ref="AR894:AS894"/>
    <mergeCell ref="AV894:AW894"/>
    <mergeCell ref="AZ894:BA894"/>
    <mergeCell ref="AA895:AC895"/>
    <mergeCell ref="AD895:AG895"/>
    <mergeCell ref="AH895:AJ895"/>
    <mergeCell ref="AK895:AP895"/>
    <mergeCell ref="AR895:AS895"/>
    <mergeCell ref="AV895:AW895"/>
    <mergeCell ref="AZ895:BA895"/>
    <mergeCell ref="AA886:AC886"/>
    <mergeCell ref="AD886:AG886"/>
    <mergeCell ref="AH886:AJ886"/>
    <mergeCell ref="AK886:AP886"/>
    <mergeCell ref="AR886:AS886"/>
    <mergeCell ref="AV886:AW886"/>
    <mergeCell ref="AZ886:BA886"/>
    <mergeCell ref="AA887:AC887"/>
    <mergeCell ref="AD887:AG887"/>
    <mergeCell ref="AH887:AJ887"/>
    <mergeCell ref="AK887:AP887"/>
    <mergeCell ref="AR887:AS887"/>
    <mergeCell ref="AV887:AW887"/>
    <mergeCell ref="AZ887:BA887"/>
    <mergeCell ref="AA888:AC888"/>
    <mergeCell ref="AD888:AG888"/>
    <mergeCell ref="AH888:AJ888"/>
    <mergeCell ref="AK888:AP888"/>
    <mergeCell ref="AR888:AS888"/>
    <mergeCell ref="AV888:AW888"/>
    <mergeCell ref="AZ888:BA888"/>
    <mergeCell ref="AA889:AC889"/>
    <mergeCell ref="AD889:AG889"/>
    <mergeCell ref="AH889:AJ889"/>
    <mergeCell ref="AK889:AP889"/>
    <mergeCell ref="AR889:AS889"/>
    <mergeCell ref="AV889:AW889"/>
    <mergeCell ref="AZ889:BA889"/>
    <mergeCell ref="AA890:AC890"/>
    <mergeCell ref="AD890:AG890"/>
    <mergeCell ref="AH890:AJ890"/>
    <mergeCell ref="AK890:AP890"/>
    <mergeCell ref="AR890:AS890"/>
    <mergeCell ref="AV890:AW890"/>
    <mergeCell ref="AZ890:BA890"/>
    <mergeCell ref="AA881:AC881"/>
    <mergeCell ref="AD881:AG881"/>
    <mergeCell ref="AH881:AJ881"/>
    <mergeCell ref="AK881:AP881"/>
    <mergeCell ref="AR881:AS881"/>
    <mergeCell ref="AV881:AW881"/>
    <mergeCell ref="AZ881:BA881"/>
    <mergeCell ref="AA882:AC882"/>
    <mergeCell ref="AD882:AG882"/>
    <mergeCell ref="AH882:AJ882"/>
    <mergeCell ref="AK882:AP882"/>
    <mergeCell ref="AR882:AS882"/>
    <mergeCell ref="AV882:AW882"/>
    <mergeCell ref="AZ882:BA882"/>
    <mergeCell ref="AA883:AC883"/>
    <mergeCell ref="AD883:AG883"/>
    <mergeCell ref="AH883:AJ883"/>
    <mergeCell ref="AK883:AP883"/>
    <mergeCell ref="AR883:AS883"/>
    <mergeCell ref="AV883:AW883"/>
    <mergeCell ref="AZ883:BA883"/>
    <mergeCell ref="AA884:AC884"/>
    <mergeCell ref="AD884:AG884"/>
    <mergeCell ref="AH884:AJ884"/>
    <mergeCell ref="AK884:AP884"/>
    <mergeCell ref="AR884:AS884"/>
    <mergeCell ref="AV884:AW884"/>
    <mergeCell ref="AZ884:BA884"/>
    <mergeCell ref="AA885:AC885"/>
    <mergeCell ref="AD885:AG885"/>
    <mergeCell ref="AH885:AJ885"/>
    <mergeCell ref="AK885:AP885"/>
    <mergeCell ref="AR885:AS885"/>
    <mergeCell ref="AV885:AW885"/>
    <mergeCell ref="AZ885:BA885"/>
    <mergeCell ref="AA876:AC876"/>
    <mergeCell ref="AD876:AG876"/>
    <mergeCell ref="AH876:AJ876"/>
    <mergeCell ref="AK876:AP876"/>
    <mergeCell ref="AR876:AS876"/>
    <mergeCell ref="AV876:AW876"/>
    <mergeCell ref="AZ876:BA876"/>
    <mergeCell ref="AA877:AC877"/>
    <mergeCell ref="AD877:AG877"/>
    <mergeCell ref="AH877:AJ877"/>
    <mergeCell ref="AK877:AP877"/>
    <mergeCell ref="AR877:AS877"/>
    <mergeCell ref="AV877:AW877"/>
    <mergeCell ref="AZ877:BA877"/>
    <mergeCell ref="AA878:AC878"/>
    <mergeCell ref="AD878:AG878"/>
    <mergeCell ref="AH878:AJ878"/>
    <mergeCell ref="AK878:AP878"/>
    <mergeCell ref="AR878:AS878"/>
    <mergeCell ref="AV878:AW878"/>
    <mergeCell ref="AZ878:BA878"/>
    <mergeCell ref="AA879:AC879"/>
    <mergeCell ref="AD879:AG879"/>
    <mergeCell ref="AH879:AJ879"/>
    <mergeCell ref="AK879:AP879"/>
    <mergeCell ref="AR879:AS879"/>
    <mergeCell ref="AV879:AW879"/>
    <mergeCell ref="AZ879:BA879"/>
    <mergeCell ref="AA880:AC880"/>
    <mergeCell ref="AD880:AG880"/>
    <mergeCell ref="AH880:AJ880"/>
    <mergeCell ref="AK880:AP880"/>
    <mergeCell ref="AR880:AS880"/>
    <mergeCell ref="AV880:AW880"/>
    <mergeCell ref="AZ880:BA880"/>
    <mergeCell ref="AA871:AC871"/>
    <mergeCell ref="AD871:AG871"/>
    <mergeCell ref="AH871:AJ871"/>
    <mergeCell ref="AK871:AP871"/>
    <mergeCell ref="AR871:AS871"/>
    <mergeCell ref="AV871:AW871"/>
    <mergeCell ref="AZ871:BA871"/>
    <mergeCell ref="AA872:AC872"/>
    <mergeCell ref="AD872:AG872"/>
    <mergeCell ref="AH872:AJ872"/>
    <mergeCell ref="AK872:AP872"/>
    <mergeCell ref="AR872:AS872"/>
    <mergeCell ref="AV872:AW872"/>
    <mergeCell ref="AZ872:BA872"/>
    <mergeCell ref="AA873:AC873"/>
    <mergeCell ref="AD873:AG873"/>
    <mergeCell ref="AH873:AJ873"/>
    <mergeCell ref="AK873:AP873"/>
    <mergeCell ref="AR873:AS873"/>
    <mergeCell ref="AV873:AW873"/>
    <mergeCell ref="AZ873:BA873"/>
    <mergeCell ref="AA874:AC874"/>
    <mergeCell ref="AD874:AG874"/>
    <mergeCell ref="AH874:AJ874"/>
    <mergeCell ref="AK874:AP874"/>
    <mergeCell ref="AR874:AS874"/>
    <mergeCell ref="AV874:AW874"/>
    <mergeCell ref="AZ874:BA874"/>
    <mergeCell ref="AA875:AC875"/>
    <mergeCell ref="AD875:AG875"/>
    <mergeCell ref="AH875:AJ875"/>
    <mergeCell ref="AK875:AP875"/>
    <mergeCell ref="AR875:AS875"/>
    <mergeCell ref="AV875:AW875"/>
    <mergeCell ref="AZ875:BA875"/>
    <mergeCell ref="AA866:AC866"/>
    <mergeCell ref="AD866:AG866"/>
    <mergeCell ref="AH866:AJ866"/>
    <mergeCell ref="AK866:AP866"/>
    <mergeCell ref="AR866:AS866"/>
    <mergeCell ref="AV866:AW866"/>
    <mergeCell ref="AZ866:BA866"/>
    <mergeCell ref="AA867:AC867"/>
    <mergeCell ref="AD867:AG867"/>
    <mergeCell ref="AH867:AJ867"/>
    <mergeCell ref="AK867:AP867"/>
    <mergeCell ref="AR867:AS867"/>
    <mergeCell ref="AV867:AW867"/>
    <mergeCell ref="AZ867:BA867"/>
    <mergeCell ref="AA868:AC868"/>
    <mergeCell ref="AD868:AG868"/>
    <mergeCell ref="AH868:AJ868"/>
    <mergeCell ref="AK868:AP868"/>
    <mergeCell ref="AR868:AS868"/>
    <mergeCell ref="AV868:AW868"/>
    <mergeCell ref="AZ868:BA868"/>
    <mergeCell ref="AA869:AC869"/>
    <mergeCell ref="AD869:AG869"/>
    <mergeCell ref="AH869:AJ869"/>
    <mergeCell ref="AK869:AP869"/>
    <mergeCell ref="AR869:AS869"/>
    <mergeCell ref="AV869:AW869"/>
    <mergeCell ref="AZ869:BA869"/>
    <mergeCell ref="AA870:AC870"/>
    <mergeCell ref="AD870:AG870"/>
    <mergeCell ref="AH870:AJ870"/>
    <mergeCell ref="AK870:AP870"/>
    <mergeCell ref="AR870:AS870"/>
    <mergeCell ref="AV870:AW870"/>
    <mergeCell ref="AZ870:BA870"/>
    <mergeCell ref="AA861:AC861"/>
    <mergeCell ref="AD861:AG861"/>
    <mergeCell ref="AH861:AJ861"/>
    <mergeCell ref="AK861:AP861"/>
    <mergeCell ref="AR861:AS861"/>
    <mergeCell ref="AV861:AW861"/>
    <mergeCell ref="AZ861:BA861"/>
    <mergeCell ref="AA862:AC862"/>
    <mergeCell ref="AD862:AG862"/>
    <mergeCell ref="AH862:AJ862"/>
    <mergeCell ref="AK862:AP862"/>
    <mergeCell ref="AR862:AS862"/>
    <mergeCell ref="AV862:AW862"/>
    <mergeCell ref="AZ862:BA862"/>
    <mergeCell ref="AA863:AC863"/>
    <mergeCell ref="AD863:AG863"/>
    <mergeCell ref="AH863:AJ863"/>
    <mergeCell ref="AK863:AP863"/>
    <mergeCell ref="AR863:AS863"/>
    <mergeCell ref="AV863:AW863"/>
    <mergeCell ref="AZ863:BA863"/>
    <mergeCell ref="AA864:AC864"/>
    <mergeCell ref="AD864:AG864"/>
    <mergeCell ref="AH864:AJ864"/>
    <mergeCell ref="AK864:AP864"/>
    <mergeCell ref="AR864:AS864"/>
    <mergeCell ref="AV864:AW864"/>
    <mergeCell ref="AZ864:BA864"/>
    <mergeCell ref="AA865:AC865"/>
    <mergeCell ref="AD865:AG865"/>
    <mergeCell ref="AH865:AJ865"/>
    <mergeCell ref="AK865:AP865"/>
    <mergeCell ref="AR865:AS865"/>
    <mergeCell ref="AV865:AW865"/>
    <mergeCell ref="AZ865:BA865"/>
    <mergeCell ref="AA856:AC856"/>
    <mergeCell ref="AD856:AG856"/>
    <mergeCell ref="AH856:AJ856"/>
    <mergeCell ref="AK856:AP856"/>
    <mergeCell ref="AR856:AS856"/>
    <mergeCell ref="AV856:AW856"/>
    <mergeCell ref="AZ856:BA856"/>
    <mergeCell ref="AA857:AC857"/>
    <mergeCell ref="AD857:AG857"/>
    <mergeCell ref="AH857:AJ857"/>
    <mergeCell ref="AK857:AP857"/>
    <mergeCell ref="AR857:AS857"/>
    <mergeCell ref="AV857:AW857"/>
    <mergeCell ref="AZ857:BA857"/>
    <mergeCell ref="AA858:AC858"/>
    <mergeCell ref="AD858:AG858"/>
    <mergeCell ref="AH858:AJ858"/>
    <mergeCell ref="AK858:AP858"/>
    <mergeCell ref="AR858:AS858"/>
    <mergeCell ref="AV858:AW858"/>
    <mergeCell ref="AZ858:BA858"/>
    <mergeCell ref="AA859:AC859"/>
    <mergeCell ref="AD859:AG859"/>
    <mergeCell ref="AH859:AJ859"/>
    <mergeCell ref="AK859:AP859"/>
    <mergeCell ref="AR859:AS859"/>
    <mergeCell ref="AV859:AW859"/>
    <mergeCell ref="AZ859:BA859"/>
    <mergeCell ref="AA860:AC860"/>
    <mergeCell ref="AD860:AG860"/>
    <mergeCell ref="AH860:AJ860"/>
    <mergeCell ref="AK860:AP860"/>
    <mergeCell ref="AR860:AS860"/>
    <mergeCell ref="AV860:AW860"/>
    <mergeCell ref="AZ860:BA860"/>
    <mergeCell ref="AA851:AC851"/>
    <mergeCell ref="AD851:AG851"/>
    <mergeCell ref="AH851:AJ851"/>
    <mergeCell ref="AK851:AP851"/>
    <mergeCell ref="AR851:AS851"/>
    <mergeCell ref="AV851:AW851"/>
    <mergeCell ref="AZ851:BA851"/>
    <mergeCell ref="AA852:AC852"/>
    <mergeCell ref="AD852:AG852"/>
    <mergeCell ref="AH852:AJ852"/>
    <mergeCell ref="AK852:AP852"/>
    <mergeCell ref="AR852:AS852"/>
    <mergeCell ref="AV852:AW852"/>
    <mergeCell ref="AZ852:BA852"/>
    <mergeCell ref="AA853:AC853"/>
    <mergeCell ref="AD853:AG853"/>
    <mergeCell ref="AH853:AJ853"/>
    <mergeCell ref="AK853:AP853"/>
    <mergeCell ref="AR853:AS853"/>
    <mergeCell ref="AV853:AW853"/>
    <mergeCell ref="AZ853:BA853"/>
    <mergeCell ref="AA854:AC854"/>
    <mergeCell ref="AD854:AG854"/>
    <mergeCell ref="AH854:AJ854"/>
    <mergeCell ref="AK854:AP854"/>
    <mergeCell ref="AR854:AS854"/>
    <mergeCell ref="AV854:AW854"/>
    <mergeCell ref="AZ854:BA854"/>
    <mergeCell ref="AA855:AC855"/>
    <mergeCell ref="AD855:AG855"/>
    <mergeCell ref="AH855:AJ855"/>
    <mergeCell ref="AK855:AP855"/>
    <mergeCell ref="AR855:AS855"/>
    <mergeCell ref="AV855:AW855"/>
    <mergeCell ref="AZ855:BA855"/>
    <mergeCell ref="AA846:AC846"/>
    <mergeCell ref="AD846:AG846"/>
    <mergeCell ref="AH846:AJ846"/>
    <mergeCell ref="AK846:AP846"/>
    <mergeCell ref="AR846:AS846"/>
    <mergeCell ref="AV846:AW846"/>
    <mergeCell ref="AZ846:BA846"/>
    <mergeCell ref="AA847:AC847"/>
    <mergeCell ref="AD847:AG847"/>
    <mergeCell ref="AH847:AJ847"/>
    <mergeCell ref="AK847:AP847"/>
    <mergeCell ref="AR847:AS847"/>
    <mergeCell ref="AV847:AW847"/>
    <mergeCell ref="AZ847:BA847"/>
    <mergeCell ref="AA848:AC848"/>
    <mergeCell ref="AD848:AG848"/>
    <mergeCell ref="AH848:AJ848"/>
    <mergeCell ref="AK848:AP848"/>
    <mergeCell ref="AR848:AS848"/>
    <mergeCell ref="AV848:AW848"/>
    <mergeCell ref="AZ848:BA848"/>
    <mergeCell ref="AA849:AC849"/>
    <mergeCell ref="AD849:AG849"/>
    <mergeCell ref="AH849:AJ849"/>
    <mergeCell ref="AK849:AP849"/>
    <mergeCell ref="AR849:AS849"/>
    <mergeCell ref="AV849:AW849"/>
    <mergeCell ref="AZ849:BA849"/>
    <mergeCell ref="AA850:AC850"/>
    <mergeCell ref="AD850:AG850"/>
    <mergeCell ref="AH850:AJ850"/>
    <mergeCell ref="AK850:AP850"/>
    <mergeCell ref="AR850:AS850"/>
    <mergeCell ref="AV850:AW850"/>
    <mergeCell ref="AZ850:BA850"/>
    <mergeCell ref="F1308:W1308"/>
    <mergeCell ref="AA837:AC837"/>
    <mergeCell ref="AD837:AG837"/>
    <mergeCell ref="AH837:AJ837"/>
    <mergeCell ref="AK837:AP837"/>
    <mergeCell ref="AR837:AS837"/>
    <mergeCell ref="AV837:AW837"/>
    <mergeCell ref="AZ837:BA837"/>
    <mergeCell ref="AA838:AC838"/>
    <mergeCell ref="AD838:AG838"/>
    <mergeCell ref="AH838:AJ838"/>
    <mergeCell ref="AK838:AP838"/>
    <mergeCell ref="AR838:AS838"/>
    <mergeCell ref="AV838:AW838"/>
    <mergeCell ref="AZ838:BA838"/>
    <mergeCell ref="AA839:AC839"/>
    <mergeCell ref="AD839:AG839"/>
    <mergeCell ref="AH839:AJ839"/>
    <mergeCell ref="AK839:AP839"/>
    <mergeCell ref="AR839:AS839"/>
    <mergeCell ref="AV839:AW839"/>
    <mergeCell ref="AZ839:BA839"/>
    <mergeCell ref="AA840:AC840"/>
    <mergeCell ref="AD840:AG840"/>
    <mergeCell ref="AH840:AJ840"/>
    <mergeCell ref="AK840:AP840"/>
    <mergeCell ref="AR840:AS840"/>
    <mergeCell ref="AV840:AW840"/>
    <mergeCell ref="AZ840:BA840"/>
    <mergeCell ref="AA841:AC841"/>
    <mergeCell ref="AD841:AG841"/>
    <mergeCell ref="AH841:AJ841"/>
    <mergeCell ref="AK841:AP841"/>
    <mergeCell ref="AR841:AS841"/>
    <mergeCell ref="AV841:AW841"/>
    <mergeCell ref="AZ841:BA841"/>
    <mergeCell ref="AA842:AC842"/>
    <mergeCell ref="AD842:AG842"/>
    <mergeCell ref="AH842:AJ842"/>
    <mergeCell ref="AK842:AP842"/>
    <mergeCell ref="AR842:AS842"/>
    <mergeCell ref="AV842:AW842"/>
    <mergeCell ref="AZ842:BA842"/>
    <mergeCell ref="AA843:AC843"/>
    <mergeCell ref="AD843:AG843"/>
    <mergeCell ref="AH843:AJ843"/>
    <mergeCell ref="AK843:AP843"/>
    <mergeCell ref="AR843:AS843"/>
    <mergeCell ref="AV843:AW843"/>
    <mergeCell ref="AZ843:BA843"/>
    <mergeCell ref="AA844:AC844"/>
    <mergeCell ref="AD844:AG844"/>
    <mergeCell ref="AH844:AJ844"/>
    <mergeCell ref="AK844:AP844"/>
    <mergeCell ref="AR844:AS844"/>
    <mergeCell ref="AV844:AW844"/>
    <mergeCell ref="AZ844:BA844"/>
    <mergeCell ref="AA845:AC845"/>
    <mergeCell ref="AD845:AG845"/>
    <mergeCell ref="AH845:AJ845"/>
    <mergeCell ref="AK845:AP845"/>
    <mergeCell ref="AR845:AS845"/>
    <mergeCell ref="AV845:AW845"/>
    <mergeCell ref="AZ845:BA845"/>
    <mergeCell ref="F1275:W1275"/>
    <mergeCell ref="F1276:W1276"/>
    <mergeCell ref="F1277:W1277"/>
    <mergeCell ref="F1278:W1278"/>
    <mergeCell ref="F1279:W1279"/>
    <mergeCell ref="F1280:W1280"/>
    <mergeCell ref="F1281:W1281"/>
    <mergeCell ref="F1282:W1282"/>
    <mergeCell ref="F1283:W1283"/>
    <mergeCell ref="F1284:W1284"/>
    <mergeCell ref="F1285:W1285"/>
    <mergeCell ref="F1286:W1286"/>
    <mergeCell ref="F1287:W1287"/>
    <mergeCell ref="F1288:W1288"/>
    <mergeCell ref="F1289:W1289"/>
    <mergeCell ref="F1290:W1290"/>
    <mergeCell ref="F1291:W1291"/>
    <mergeCell ref="F1292:W1292"/>
    <mergeCell ref="F1293:W1293"/>
    <mergeCell ref="F1294:W1294"/>
    <mergeCell ref="F1295:W1295"/>
    <mergeCell ref="F1296:W1296"/>
    <mergeCell ref="F1297:W1297"/>
    <mergeCell ref="F1298:W1298"/>
    <mergeCell ref="F1299:W1299"/>
    <mergeCell ref="F1300:W1300"/>
    <mergeCell ref="F1301:W1301"/>
    <mergeCell ref="F1302:W1302"/>
    <mergeCell ref="F1303:W1303"/>
    <mergeCell ref="F1304:W1304"/>
    <mergeCell ref="F1305:W1305"/>
    <mergeCell ref="F1306:W1306"/>
    <mergeCell ref="F1307:W1307"/>
    <mergeCell ref="F1242:W1242"/>
    <mergeCell ref="F1243:W1243"/>
    <mergeCell ref="F1244:W1244"/>
    <mergeCell ref="F1245:W1245"/>
    <mergeCell ref="F1246:W1246"/>
    <mergeCell ref="F1247:W1247"/>
    <mergeCell ref="F1248:W1248"/>
    <mergeCell ref="F1249:W1249"/>
    <mergeCell ref="F1250:W1250"/>
    <mergeCell ref="F1251:W1251"/>
    <mergeCell ref="F1252:W1252"/>
    <mergeCell ref="F1253:W1253"/>
    <mergeCell ref="F1254:W1254"/>
    <mergeCell ref="F1255:W1255"/>
    <mergeCell ref="F1256:W1256"/>
    <mergeCell ref="F1257:W1257"/>
    <mergeCell ref="F1258:W1258"/>
    <mergeCell ref="F1259:W1259"/>
    <mergeCell ref="F1260:W1260"/>
    <mergeCell ref="F1261:W1261"/>
    <mergeCell ref="F1262:W1262"/>
    <mergeCell ref="F1263:W1263"/>
    <mergeCell ref="F1264:W1264"/>
    <mergeCell ref="F1265:W1265"/>
    <mergeCell ref="F1266:W1266"/>
    <mergeCell ref="F1267:W1267"/>
    <mergeCell ref="F1268:W1268"/>
    <mergeCell ref="F1269:W1269"/>
    <mergeCell ref="F1270:W1270"/>
    <mergeCell ref="F1271:W1271"/>
    <mergeCell ref="F1272:W1272"/>
    <mergeCell ref="F1273:W1273"/>
    <mergeCell ref="F1274:W1274"/>
    <mergeCell ref="F1209:W1209"/>
    <mergeCell ref="F1210:W1210"/>
    <mergeCell ref="F1211:W1211"/>
    <mergeCell ref="F1212:W1212"/>
    <mergeCell ref="F1213:W1213"/>
    <mergeCell ref="F1214:W1214"/>
    <mergeCell ref="F1215:W1215"/>
    <mergeCell ref="F1216:W1216"/>
    <mergeCell ref="F1217:W1217"/>
    <mergeCell ref="F1218:W1218"/>
    <mergeCell ref="F1219:W1219"/>
    <mergeCell ref="F1220:W1220"/>
    <mergeCell ref="F1221:W1221"/>
    <mergeCell ref="F1222:W1222"/>
    <mergeCell ref="F1223:W1223"/>
    <mergeCell ref="F1224:W1224"/>
    <mergeCell ref="F1225:W1225"/>
    <mergeCell ref="F1226:W1226"/>
    <mergeCell ref="F1227:W1227"/>
    <mergeCell ref="F1228:W1228"/>
    <mergeCell ref="F1229:W1229"/>
    <mergeCell ref="F1230:W1230"/>
    <mergeCell ref="F1231:W1231"/>
    <mergeCell ref="F1232:W1232"/>
    <mergeCell ref="F1233:W1233"/>
    <mergeCell ref="F1234:W1234"/>
    <mergeCell ref="F1235:W1235"/>
    <mergeCell ref="F1236:W1236"/>
    <mergeCell ref="F1237:W1237"/>
    <mergeCell ref="F1238:W1238"/>
    <mergeCell ref="F1239:W1239"/>
    <mergeCell ref="F1240:W1240"/>
    <mergeCell ref="F1241:W1241"/>
    <mergeCell ref="F1176:W1176"/>
    <mergeCell ref="F1177:W1177"/>
    <mergeCell ref="F1178:W1178"/>
    <mergeCell ref="F1179:W1179"/>
    <mergeCell ref="F1180:W1180"/>
    <mergeCell ref="F1181:W1181"/>
    <mergeCell ref="F1182:W1182"/>
    <mergeCell ref="F1183:W1183"/>
    <mergeCell ref="F1184:W1184"/>
    <mergeCell ref="F1185:W1185"/>
    <mergeCell ref="F1186:W1186"/>
    <mergeCell ref="F1187:W1187"/>
    <mergeCell ref="F1188:W1188"/>
    <mergeCell ref="F1189:W1189"/>
    <mergeCell ref="F1190:W1190"/>
    <mergeCell ref="F1191:W1191"/>
    <mergeCell ref="F1192:W1192"/>
    <mergeCell ref="F1193:W1193"/>
    <mergeCell ref="F1194:W1194"/>
    <mergeCell ref="F1195:W1195"/>
    <mergeCell ref="F1196:W1196"/>
    <mergeCell ref="F1197:W1197"/>
    <mergeCell ref="F1198:W1198"/>
    <mergeCell ref="F1199:W1199"/>
    <mergeCell ref="F1200:W1200"/>
    <mergeCell ref="F1201:W1201"/>
    <mergeCell ref="F1202:W1202"/>
    <mergeCell ref="F1203:W1203"/>
    <mergeCell ref="F1204:W1204"/>
    <mergeCell ref="F1205:W1205"/>
    <mergeCell ref="F1206:W1206"/>
    <mergeCell ref="F1207:W1207"/>
    <mergeCell ref="F1208:W1208"/>
    <mergeCell ref="F1143:W1143"/>
    <mergeCell ref="F1144:W1144"/>
    <mergeCell ref="F1145:W1145"/>
    <mergeCell ref="F1146:W1146"/>
    <mergeCell ref="F1147:W1147"/>
    <mergeCell ref="F1148:W1148"/>
    <mergeCell ref="F1149:W1149"/>
    <mergeCell ref="F1150:W1150"/>
    <mergeCell ref="F1151:W1151"/>
    <mergeCell ref="F1152:W1152"/>
    <mergeCell ref="F1153:W1153"/>
    <mergeCell ref="F1154:W1154"/>
    <mergeCell ref="F1155:W1155"/>
    <mergeCell ref="F1156:W1156"/>
    <mergeCell ref="F1157:W1157"/>
    <mergeCell ref="F1158:W1158"/>
    <mergeCell ref="F1159:W1159"/>
    <mergeCell ref="F1160:W1160"/>
    <mergeCell ref="F1161:W1161"/>
    <mergeCell ref="F1162:W1162"/>
    <mergeCell ref="F1163:W1163"/>
    <mergeCell ref="F1164:W1164"/>
    <mergeCell ref="F1165:W1165"/>
    <mergeCell ref="F1166:W1166"/>
    <mergeCell ref="F1167:W1167"/>
    <mergeCell ref="F1168:W1168"/>
    <mergeCell ref="F1169:W1169"/>
    <mergeCell ref="F1170:W1170"/>
    <mergeCell ref="F1171:W1171"/>
    <mergeCell ref="F1172:W1172"/>
    <mergeCell ref="F1173:W1173"/>
    <mergeCell ref="F1174:W1174"/>
    <mergeCell ref="F1175:W1175"/>
    <mergeCell ref="F1110:W1110"/>
    <mergeCell ref="F1111:W1111"/>
    <mergeCell ref="F1112:W1112"/>
    <mergeCell ref="F1113:W1113"/>
    <mergeCell ref="F1114:W1114"/>
    <mergeCell ref="F1115:W1115"/>
    <mergeCell ref="F1116:W1116"/>
    <mergeCell ref="F1117:W1117"/>
    <mergeCell ref="F1118:W1118"/>
    <mergeCell ref="F1119:W1119"/>
    <mergeCell ref="F1120:W1120"/>
    <mergeCell ref="F1121:W1121"/>
    <mergeCell ref="F1122:W1122"/>
    <mergeCell ref="F1123:W1123"/>
    <mergeCell ref="F1124:W1124"/>
    <mergeCell ref="F1125:W1125"/>
    <mergeCell ref="F1126:W1126"/>
    <mergeCell ref="F1127:W1127"/>
    <mergeCell ref="F1128:W1128"/>
    <mergeCell ref="F1129:W1129"/>
    <mergeCell ref="F1130:W1130"/>
    <mergeCell ref="F1131:W1131"/>
    <mergeCell ref="F1132:W1132"/>
    <mergeCell ref="F1133:W1133"/>
    <mergeCell ref="F1134:W1134"/>
    <mergeCell ref="F1135:W1135"/>
    <mergeCell ref="F1136:W1136"/>
    <mergeCell ref="F1137:W1137"/>
    <mergeCell ref="F1138:W1138"/>
    <mergeCell ref="F1139:W1139"/>
    <mergeCell ref="F1140:W1140"/>
    <mergeCell ref="F1141:W1141"/>
    <mergeCell ref="F1142:W1142"/>
    <mergeCell ref="F1077:W1077"/>
    <mergeCell ref="F1078:W1078"/>
    <mergeCell ref="F1079:W1079"/>
    <mergeCell ref="F1080:W1080"/>
    <mergeCell ref="F1081:W1081"/>
    <mergeCell ref="F1082:W1082"/>
    <mergeCell ref="F1083:W1083"/>
    <mergeCell ref="F1084:W1084"/>
    <mergeCell ref="F1085:W1085"/>
    <mergeCell ref="F1086:W1086"/>
    <mergeCell ref="F1087:W1087"/>
    <mergeCell ref="F1088:W1088"/>
    <mergeCell ref="F1089:W1089"/>
    <mergeCell ref="F1090:W1090"/>
    <mergeCell ref="F1091:W1091"/>
    <mergeCell ref="F1092:W1092"/>
    <mergeCell ref="F1093:W1093"/>
    <mergeCell ref="F1094:W1094"/>
    <mergeCell ref="F1095:W1095"/>
    <mergeCell ref="F1096:W1096"/>
    <mergeCell ref="F1097:W1097"/>
    <mergeCell ref="F1098:W1098"/>
    <mergeCell ref="F1099:W1099"/>
    <mergeCell ref="F1100:W1100"/>
    <mergeCell ref="F1101:W1101"/>
    <mergeCell ref="F1102:W1102"/>
    <mergeCell ref="F1103:W1103"/>
    <mergeCell ref="F1104:W1104"/>
    <mergeCell ref="F1105:W1105"/>
    <mergeCell ref="F1106:W1106"/>
    <mergeCell ref="F1107:W1107"/>
    <mergeCell ref="F1108:W1108"/>
    <mergeCell ref="F1109:W1109"/>
    <mergeCell ref="F1044:W1044"/>
    <mergeCell ref="F1045:W1045"/>
    <mergeCell ref="F1046:W1046"/>
    <mergeCell ref="F1047:W1047"/>
    <mergeCell ref="F1048:W1048"/>
    <mergeCell ref="F1049:W1049"/>
    <mergeCell ref="F1050:W1050"/>
    <mergeCell ref="F1051:W1051"/>
    <mergeCell ref="F1052:W1052"/>
    <mergeCell ref="F1053:W1053"/>
    <mergeCell ref="F1054:W1054"/>
    <mergeCell ref="F1055:W1055"/>
    <mergeCell ref="F1056:W1056"/>
    <mergeCell ref="F1057:W1057"/>
    <mergeCell ref="F1058:W1058"/>
    <mergeCell ref="F1059:W1059"/>
    <mergeCell ref="F1060:W1060"/>
    <mergeCell ref="F1061:W1061"/>
    <mergeCell ref="F1062:W1062"/>
    <mergeCell ref="F1063:W1063"/>
    <mergeCell ref="F1064:W1064"/>
    <mergeCell ref="F1065:W1065"/>
    <mergeCell ref="F1066:W1066"/>
    <mergeCell ref="F1067:W1067"/>
    <mergeCell ref="F1068:W1068"/>
    <mergeCell ref="F1069:W1069"/>
    <mergeCell ref="F1070:W1070"/>
    <mergeCell ref="F1071:W1071"/>
    <mergeCell ref="F1072:W1072"/>
    <mergeCell ref="F1073:W1073"/>
    <mergeCell ref="F1074:W1074"/>
    <mergeCell ref="F1075:W1075"/>
    <mergeCell ref="F1076:W1076"/>
    <mergeCell ref="F1011:W1011"/>
    <mergeCell ref="F1012:W1012"/>
    <mergeCell ref="F1013:W1013"/>
    <mergeCell ref="F1014:W1014"/>
    <mergeCell ref="F1015:W1015"/>
    <mergeCell ref="F1016:W1016"/>
    <mergeCell ref="F1017:W1017"/>
    <mergeCell ref="F1018:W1018"/>
    <mergeCell ref="F1019:W1019"/>
    <mergeCell ref="F1020:W1020"/>
    <mergeCell ref="F1021:W1021"/>
    <mergeCell ref="F1022:W1022"/>
    <mergeCell ref="F1023:W1023"/>
    <mergeCell ref="F1024:W1024"/>
    <mergeCell ref="F1025:W1025"/>
    <mergeCell ref="F1026:W1026"/>
    <mergeCell ref="F1027:W1027"/>
    <mergeCell ref="F1028:W1028"/>
    <mergeCell ref="F1029:W1029"/>
    <mergeCell ref="F1030:W1030"/>
    <mergeCell ref="F1031:W1031"/>
    <mergeCell ref="F1032:W1032"/>
    <mergeCell ref="F1033:W1033"/>
    <mergeCell ref="F1034:W1034"/>
    <mergeCell ref="F1035:W1035"/>
    <mergeCell ref="F1036:W1036"/>
    <mergeCell ref="F1037:W1037"/>
    <mergeCell ref="F1038:W1038"/>
    <mergeCell ref="F1039:W1039"/>
    <mergeCell ref="F1040:W1040"/>
    <mergeCell ref="F1041:W1041"/>
    <mergeCell ref="F1042:W1042"/>
    <mergeCell ref="F1043:W1043"/>
    <mergeCell ref="F978:W978"/>
    <mergeCell ref="F979:W979"/>
    <mergeCell ref="F980:W980"/>
    <mergeCell ref="F981:W981"/>
    <mergeCell ref="F982:W982"/>
    <mergeCell ref="F983:W983"/>
    <mergeCell ref="F984:W984"/>
    <mergeCell ref="F985:W985"/>
    <mergeCell ref="F986:W986"/>
    <mergeCell ref="F987:W987"/>
    <mergeCell ref="F988:W988"/>
    <mergeCell ref="F989:W989"/>
    <mergeCell ref="F990:W990"/>
    <mergeCell ref="F991:W991"/>
    <mergeCell ref="F992:W992"/>
    <mergeCell ref="F993:W993"/>
    <mergeCell ref="F994:W994"/>
    <mergeCell ref="F995:W995"/>
    <mergeCell ref="F996:W996"/>
    <mergeCell ref="F997:W997"/>
    <mergeCell ref="F998:W998"/>
    <mergeCell ref="F999:W999"/>
    <mergeCell ref="F1000:W1000"/>
    <mergeCell ref="F1001:W1001"/>
    <mergeCell ref="F1002:W1002"/>
    <mergeCell ref="F1003:W1003"/>
    <mergeCell ref="F1004:W1004"/>
    <mergeCell ref="F1005:W1005"/>
    <mergeCell ref="F1006:W1006"/>
    <mergeCell ref="F1007:W1007"/>
    <mergeCell ref="F1008:W1008"/>
    <mergeCell ref="F1009:W1009"/>
    <mergeCell ref="F1010:W1010"/>
    <mergeCell ref="F945:W945"/>
    <mergeCell ref="F946:W946"/>
    <mergeCell ref="F947:W947"/>
    <mergeCell ref="F948:W948"/>
    <mergeCell ref="F949:W949"/>
    <mergeCell ref="F950:W950"/>
    <mergeCell ref="F951:W951"/>
    <mergeCell ref="F952:W952"/>
    <mergeCell ref="F953:W953"/>
    <mergeCell ref="F954:W954"/>
    <mergeCell ref="F955:W955"/>
    <mergeCell ref="F956:W956"/>
    <mergeCell ref="F957:W957"/>
    <mergeCell ref="F958:W958"/>
    <mergeCell ref="F959:W959"/>
    <mergeCell ref="F960:W960"/>
    <mergeCell ref="F961:W961"/>
    <mergeCell ref="F962:W962"/>
    <mergeCell ref="F963:W963"/>
    <mergeCell ref="F964:W964"/>
    <mergeCell ref="F965:W965"/>
    <mergeCell ref="F966:W966"/>
    <mergeCell ref="F967:W967"/>
    <mergeCell ref="F968:W968"/>
    <mergeCell ref="F969:W969"/>
    <mergeCell ref="F970:W970"/>
    <mergeCell ref="F971:W971"/>
    <mergeCell ref="F972:W972"/>
    <mergeCell ref="F973:W973"/>
    <mergeCell ref="F974:W974"/>
    <mergeCell ref="F975:W975"/>
    <mergeCell ref="F976:W976"/>
    <mergeCell ref="F977:W977"/>
    <mergeCell ref="F912:W912"/>
    <mergeCell ref="F913:W913"/>
    <mergeCell ref="F914:W914"/>
    <mergeCell ref="F915:W915"/>
    <mergeCell ref="F916:W916"/>
    <mergeCell ref="F917:W917"/>
    <mergeCell ref="F918:W918"/>
    <mergeCell ref="F919:W919"/>
    <mergeCell ref="F920:W920"/>
    <mergeCell ref="F921:W921"/>
    <mergeCell ref="F922:W922"/>
    <mergeCell ref="F923:W923"/>
    <mergeCell ref="F924:W924"/>
    <mergeCell ref="F925:W925"/>
    <mergeCell ref="F926:W926"/>
    <mergeCell ref="F927:W927"/>
    <mergeCell ref="F928:W928"/>
    <mergeCell ref="F929:W929"/>
    <mergeCell ref="F930:W930"/>
    <mergeCell ref="F931:W931"/>
    <mergeCell ref="F932:W932"/>
    <mergeCell ref="F933:W933"/>
    <mergeCell ref="F934:W934"/>
    <mergeCell ref="F935:W935"/>
    <mergeCell ref="F936:W936"/>
    <mergeCell ref="F937:W937"/>
    <mergeCell ref="F938:W938"/>
    <mergeCell ref="F939:W939"/>
    <mergeCell ref="F940:W940"/>
    <mergeCell ref="F941:W941"/>
    <mergeCell ref="F942:W942"/>
    <mergeCell ref="F943:W943"/>
    <mergeCell ref="F944:W944"/>
    <mergeCell ref="F879:W879"/>
    <mergeCell ref="F880:W880"/>
    <mergeCell ref="F881:W881"/>
    <mergeCell ref="F882:W882"/>
    <mergeCell ref="F883:W883"/>
    <mergeCell ref="F884:W884"/>
    <mergeCell ref="F885:W885"/>
    <mergeCell ref="F886:W886"/>
    <mergeCell ref="F887:W887"/>
    <mergeCell ref="F888:W888"/>
    <mergeCell ref="F889:W889"/>
    <mergeCell ref="F890:W890"/>
    <mergeCell ref="F891:W891"/>
    <mergeCell ref="F892:W892"/>
    <mergeCell ref="F893:W893"/>
    <mergeCell ref="F894:W894"/>
    <mergeCell ref="F895:W895"/>
    <mergeCell ref="F896:W896"/>
    <mergeCell ref="F897:W897"/>
    <mergeCell ref="F898:W898"/>
    <mergeCell ref="F899:W899"/>
    <mergeCell ref="F900:W900"/>
    <mergeCell ref="F901:W901"/>
    <mergeCell ref="F902:W902"/>
    <mergeCell ref="F903:W903"/>
    <mergeCell ref="F904:W904"/>
    <mergeCell ref="F905:W905"/>
    <mergeCell ref="F906:W906"/>
    <mergeCell ref="F907:W907"/>
    <mergeCell ref="F908:W908"/>
    <mergeCell ref="F909:W909"/>
    <mergeCell ref="F910:W910"/>
    <mergeCell ref="F911:W911"/>
    <mergeCell ref="B1160:C1160"/>
    <mergeCell ref="D1160:E1160"/>
    <mergeCell ref="B1161:C1161"/>
    <mergeCell ref="D1161:E1161"/>
    <mergeCell ref="B1162:C1162"/>
    <mergeCell ref="D1162:E1162"/>
    <mergeCell ref="B1163:C1163"/>
    <mergeCell ref="D1163:E1163"/>
    <mergeCell ref="B1164:C1164"/>
    <mergeCell ref="D1164:E1164"/>
    <mergeCell ref="B1165:C1165"/>
    <mergeCell ref="D1165:E1165"/>
    <mergeCell ref="B1166:C1166"/>
    <mergeCell ref="D1166:E1166"/>
    <mergeCell ref="B1167:C1167"/>
    <mergeCell ref="D1167:E1167"/>
    <mergeCell ref="B1168:C1168"/>
    <mergeCell ref="D1168:E1168"/>
    <mergeCell ref="B1169:C1169"/>
    <mergeCell ref="D1169:E1169"/>
    <mergeCell ref="B1170:C1170"/>
    <mergeCell ref="D1170:E1170"/>
    <mergeCell ref="F837:W837"/>
    <mergeCell ref="F838:W838"/>
    <mergeCell ref="F839:W839"/>
    <mergeCell ref="F840:W840"/>
    <mergeCell ref="F841:W841"/>
    <mergeCell ref="F842:W842"/>
    <mergeCell ref="F843:W843"/>
    <mergeCell ref="F844:W844"/>
    <mergeCell ref="F845:W845"/>
    <mergeCell ref="F846:W846"/>
    <mergeCell ref="F847:W847"/>
    <mergeCell ref="F848:W848"/>
    <mergeCell ref="F849:W849"/>
    <mergeCell ref="F850:W850"/>
    <mergeCell ref="F851:W851"/>
    <mergeCell ref="F852:W852"/>
    <mergeCell ref="F853:W853"/>
    <mergeCell ref="F854:W854"/>
    <mergeCell ref="F855:W855"/>
    <mergeCell ref="F856:W856"/>
    <mergeCell ref="F857:W857"/>
    <mergeCell ref="F858:W858"/>
    <mergeCell ref="F859:W859"/>
    <mergeCell ref="F860:W860"/>
    <mergeCell ref="F861:W861"/>
    <mergeCell ref="F862:W862"/>
    <mergeCell ref="F863:W863"/>
    <mergeCell ref="F864:W864"/>
    <mergeCell ref="F865:W865"/>
    <mergeCell ref="F866:W866"/>
    <mergeCell ref="F867:W867"/>
    <mergeCell ref="F868:W868"/>
    <mergeCell ref="F869:W869"/>
    <mergeCell ref="F870:W870"/>
    <mergeCell ref="F871:W871"/>
    <mergeCell ref="F872:W872"/>
    <mergeCell ref="F873:W873"/>
    <mergeCell ref="F874:W874"/>
    <mergeCell ref="F875:W875"/>
    <mergeCell ref="F876:W876"/>
    <mergeCell ref="F877:W877"/>
    <mergeCell ref="F878:W878"/>
    <mergeCell ref="B1143:C1143"/>
    <mergeCell ref="D1143:E1143"/>
    <mergeCell ref="B1144:C1144"/>
    <mergeCell ref="D1144:E1144"/>
    <mergeCell ref="B1145:C1145"/>
    <mergeCell ref="D1145:E1145"/>
    <mergeCell ref="B1146:C1146"/>
    <mergeCell ref="D1146:E1146"/>
    <mergeCell ref="B1147:C1147"/>
    <mergeCell ref="D1147:E1147"/>
    <mergeCell ref="B1148:C1148"/>
    <mergeCell ref="D1148:E1148"/>
    <mergeCell ref="B1149:C1149"/>
    <mergeCell ref="D1149:E1149"/>
    <mergeCell ref="B1150:C1150"/>
    <mergeCell ref="D1150:E1150"/>
    <mergeCell ref="B1151:C1151"/>
    <mergeCell ref="D1151:E1151"/>
    <mergeCell ref="B1152:C1152"/>
    <mergeCell ref="D1152:E1152"/>
    <mergeCell ref="B1153:C1153"/>
    <mergeCell ref="D1153:E1153"/>
    <mergeCell ref="B1154:C1154"/>
    <mergeCell ref="D1154:E1154"/>
    <mergeCell ref="B1155:C1155"/>
    <mergeCell ref="D1155:E1155"/>
    <mergeCell ref="B1156:C1156"/>
    <mergeCell ref="D1156:E1156"/>
    <mergeCell ref="B1157:C1157"/>
    <mergeCell ref="D1157:E1157"/>
    <mergeCell ref="B1158:C1158"/>
    <mergeCell ref="D1158:E1158"/>
    <mergeCell ref="B1159:C1159"/>
    <mergeCell ref="D1159:E1159"/>
    <mergeCell ref="B1126:C1126"/>
    <mergeCell ref="D1126:E1126"/>
    <mergeCell ref="B1127:C1127"/>
    <mergeCell ref="D1127:E1127"/>
    <mergeCell ref="B1128:C1128"/>
    <mergeCell ref="D1128:E1128"/>
    <mergeCell ref="B1129:C1129"/>
    <mergeCell ref="D1129:E1129"/>
    <mergeCell ref="B1130:C1130"/>
    <mergeCell ref="D1130:E1130"/>
    <mergeCell ref="B1131:C1131"/>
    <mergeCell ref="D1131:E1131"/>
    <mergeCell ref="B1132:C1132"/>
    <mergeCell ref="D1132:E1132"/>
    <mergeCell ref="B1133:C1133"/>
    <mergeCell ref="D1133:E1133"/>
    <mergeCell ref="B1134:C1134"/>
    <mergeCell ref="D1134:E1134"/>
    <mergeCell ref="B1135:C1135"/>
    <mergeCell ref="D1135:E1135"/>
    <mergeCell ref="B1136:C1136"/>
    <mergeCell ref="D1136:E1136"/>
    <mergeCell ref="B1137:C1137"/>
    <mergeCell ref="D1137:E1137"/>
    <mergeCell ref="B1138:C1138"/>
    <mergeCell ref="D1138:E1138"/>
    <mergeCell ref="B1139:C1139"/>
    <mergeCell ref="D1139:E1139"/>
    <mergeCell ref="B1140:C1140"/>
    <mergeCell ref="D1140:E1140"/>
    <mergeCell ref="B1141:C1141"/>
    <mergeCell ref="D1141:E1141"/>
    <mergeCell ref="B1142:C1142"/>
    <mergeCell ref="D1142:E1142"/>
    <mergeCell ref="B1109:C1109"/>
    <mergeCell ref="D1109:E1109"/>
    <mergeCell ref="B1110:C1110"/>
    <mergeCell ref="D1110:E1110"/>
    <mergeCell ref="B1111:C1111"/>
    <mergeCell ref="D1111:E1111"/>
    <mergeCell ref="B1112:C1112"/>
    <mergeCell ref="D1112:E1112"/>
    <mergeCell ref="B1113:C1113"/>
    <mergeCell ref="D1113:E1113"/>
    <mergeCell ref="B1114:C1114"/>
    <mergeCell ref="D1114:E1114"/>
    <mergeCell ref="B1115:C1115"/>
    <mergeCell ref="D1115:E1115"/>
    <mergeCell ref="B1116:C1116"/>
    <mergeCell ref="D1116:E1116"/>
    <mergeCell ref="B1117:C1117"/>
    <mergeCell ref="D1117:E1117"/>
    <mergeCell ref="B1118:C1118"/>
    <mergeCell ref="D1118:E1118"/>
    <mergeCell ref="B1119:C1119"/>
    <mergeCell ref="D1119:E1119"/>
    <mergeCell ref="B1120:C1120"/>
    <mergeCell ref="D1120:E1120"/>
    <mergeCell ref="B1121:C1121"/>
    <mergeCell ref="D1121:E1121"/>
    <mergeCell ref="B1122:C1122"/>
    <mergeCell ref="D1122:E1122"/>
    <mergeCell ref="B1123:C1123"/>
    <mergeCell ref="D1123:E1123"/>
    <mergeCell ref="B1124:C1124"/>
    <mergeCell ref="D1124:E1124"/>
    <mergeCell ref="B1125:C1125"/>
    <mergeCell ref="D1125:E1125"/>
    <mergeCell ref="B1092:C1092"/>
    <mergeCell ref="D1092:E1092"/>
    <mergeCell ref="B1093:C1093"/>
    <mergeCell ref="D1093:E1093"/>
    <mergeCell ref="B1094:C1094"/>
    <mergeCell ref="D1094:E1094"/>
    <mergeCell ref="B1095:C1095"/>
    <mergeCell ref="D1095:E1095"/>
    <mergeCell ref="B1096:C1096"/>
    <mergeCell ref="D1096:E1096"/>
    <mergeCell ref="B1097:C1097"/>
    <mergeCell ref="D1097:E1097"/>
    <mergeCell ref="B1098:C1098"/>
    <mergeCell ref="D1098:E1098"/>
    <mergeCell ref="B1099:C1099"/>
    <mergeCell ref="D1099:E1099"/>
    <mergeCell ref="B1100:C1100"/>
    <mergeCell ref="D1100:E1100"/>
    <mergeCell ref="B1101:C1101"/>
    <mergeCell ref="D1101:E1101"/>
    <mergeCell ref="B1102:C1102"/>
    <mergeCell ref="D1102:E1102"/>
    <mergeCell ref="B1103:C1103"/>
    <mergeCell ref="D1103:E1103"/>
    <mergeCell ref="B1104:C1104"/>
    <mergeCell ref="D1104:E1104"/>
    <mergeCell ref="B1105:C1105"/>
    <mergeCell ref="D1105:E1105"/>
    <mergeCell ref="B1106:C1106"/>
    <mergeCell ref="D1106:E1106"/>
    <mergeCell ref="B1107:C1107"/>
    <mergeCell ref="D1107:E1107"/>
    <mergeCell ref="B1108:C1108"/>
    <mergeCell ref="D1108:E1108"/>
    <mergeCell ref="B1075:C1075"/>
    <mergeCell ref="D1075:E1075"/>
    <mergeCell ref="B1076:C1076"/>
    <mergeCell ref="D1076:E1076"/>
    <mergeCell ref="B1077:C1077"/>
    <mergeCell ref="D1077:E1077"/>
    <mergeCell ref="B1078:C1078"/>
    <mergeCell ref="D1078:E1078"/>
    <mergeCell ref="B1079:C1079"/>
    <mergeCell ref="D1079:E1079"/>
    <mergeCell ref="B1080:C1080"/>
    <mergeCell ref="D1080:E1080"/>
    <mergeCell ref="B1081:C1081"/>
    <mergeCell ref="D1081:E1081"/>
    <mergeCell ref="B1082:C1082"/>
    <mergeCell ref="D1082:E1082"/>
    <mergeCell ref="B1083:C1083"/>
    <mergeCell ref="D1083:E1083"/>
    <mergeCell ref="B1084:C1084"/>
    <mergeCell ref="D1084:E1084"/>
    <mergeCell ref="B1085:C1085"/>
    <mergeCell ref="D1085:E1085"/>
    <mergeCell ref="B1086:C1086"/>
    <mergeCell ref="D1086:E1086"/>
    <mergeCell ref="B1087:C1087"/>
    <mergeCell ref="D1087:E1087"/>
    <mergeCell ref="B1088:C1088"/>
    <mergeCell ref="D1088:E1088"/>
    <mergeCell ref="B1089:C1089"/>
    <mergeCell ref="D1089:E1089"/>
    <mergeCell ref="B1090:C1090"/>
    <mergeCell ref="D1090:E1090"/>
    <mergeCell ref="B1091:C1091"/>
    <mergeCell ref="D1091:E1091"/>
    <mergeCell ref="B1058:C1058"/>
    <mergeCell ref="D1058:E1058"/>
    <mergeCell ref="B1059:C1059"/>
    <mergeCell ref="D1059:E1059"/>
    <mergeCell ref="B1060:C1060"/>
    <mergeCell ref="D1060:E1060"/>
    <mergeCell ref="B1061:C1061"/>
    <mergeCell ref="D1061:E1061"/>
    <mergeCell ref="B1062:C1062"/>
    <mergeCell ref="D1062:E1062"/>
    <mergeCell ref="B1063:C1063"/>
    <mergeCell ref="D1063:E1063"/>
    <mergeCell ref="B1064:C1064"/>
    <mergeCell ref="D1064:E1064"/>
    <mergeCell ref="B1065:C1065"/>
    <mergeCell ref="D1065:E1065"/>
    <mergeCell ref="B1066:C1066"/>
    <mergeCell ref="D1066:E1066"/>
    <mergeCell ref="B1067:C1067"/>
    <mergeCell ref="D1067:E1067"/>
    <mergeCell ref="B1068:C1068"/>
    <mergeCell ref="D1068:E1068"/>
    <mergeCell ref="B1069:C1069"/>
    <mergeCell ref="D1069:E1069"/>
    <mergeCell ref="B1070:C1070"/>
    <mergeCell ref="D1070:E1070"/>
    <mergeCell ref="B1071:C1071"/>
    <mergeCell ref="D1071:E1071"/>
    <mergeCell ref="B1072:C1072"/>
    <mergeCell ref="D1072:E1072"/>
    <mergeCell ref="B1073:C1073"/>
    <mergeCell ref="D1073:E1073"/>
    <mergeCell ref="B1074:C1074"/>
    <mergeCell ref="D1074:E1074"/>
    <mergeCell ref="B1041:C1041"/>
    <mergeCell ref="D1041:E1041"/>
    <mergeCell ref="B1042:C1042"/>
    <mergeCell ref="D1042:E1042"/>
    <mergeCell ref="B1043:C1043"/>
    <mergeCell ref="D1043:E1043"/>
    <mergeCell ref="B1044:C1044"/>
    <mergeCell ref="D1044:E1044"/>
    <mergeCell ref="B1045:C1045"/>
    <mergeCell ref="D1045:E1045"/>
    <mergeCell ref="B1046:C1046"/>
    <mergeCell ref="D1046:E1046"/>
    <mergeCell ref="B1047:C1047"/>
    <mergeCell ref="D1047:E1047"/>
    <mergeCell ref="B1048:C1048"/>
    <mergeCell ref="D1048:E1048"/>
    <mergeCell ref="B1049:C1049"/>
    <mergeCell ref="D1049:E1049"/>
    <mergeCell ref="B1050:C1050"/>
    <mergeCell ref="D1050:E1050"/>
    <mergeCell ref="B1051:C1051"/>
    <mergeCell ref="D1051:E1051"/>
    <mergeCell ref="B1052:C1052"/>
    <mergeCell ref="D1052:E1052"/>
    <mergeCell ref="B1053:C1053"/>
    <mergeCell ref="D1053:E1053"/>
    <mergeCell ref="B1054:C1054"/>
    <mergeCell ref="D1054:E1054"/>
    <mergeCell ref="B1055:C1055"/>
    <mergeCell ref="D1055:E1055"/>
    <mergeCell ref="B1056:C1056"/>
    <mergeCell ref="D1056:E1056"/>
    <mergeCell ref="B1057:C1057"/>
    <mergeCell ref="D1057:E1057"/>
    <mergeCell ref="B1024:C1024"/>
    <mergeCell ref="D1024:E1024"/>
    <mergeCell ref="B1025:C1025"/>
    <mergeCell ref="D1025:E1025"/>
    <mergeCell ref="B1026:C1026"/>
    <mergeCell ref="D1026:E1026"/>
    <mergeCell ref="B1027:C1027"/>
    <mergeCell ref="D1027:E1027"/>
    <mergeCell ref="B1028:C1028"/>
    <mergeCell ref="D1028:E1028"/>
    <mergeCell ref="B1029:C1029"/>
    <mergeCell ref="D1029:E1029"/>
    <mergeCell ref="B1030:C1030"/>
    <mergeCell ref="D1030:E1030"/>
    <mergeCell ref="B1031:C1031"/>
    <mergeCell ref="D1031:E1031"/>
    <mergeCell ref="B1032:C1032"/>
    <mergeCell ref="D1032:E1032"/>
    <mergeCell ref="B1033:C1033"/>
    <mergeCell ref="D1033:E1033"/>
    <mergeCell ref="B1034:C1034"/>
    <mergeCell ref="D1034:E1034"/>
    <mergeCell ref="B1035:C1035"/>
    <mergeCell ref="D1035:E1035"/>
    <mergeCell ref="B1036:C1036"/>
    <mergeCell ref="D1036:E1036"/>
    <mergeCell ref="B1037:C1037"/>
    <mergeCell ref="D1037:E1037"/>
    <mergeCell ref="B1038:C1038"/>
    <mergeCell ref="D1038:E1038"/>
    <mergeCell ref="B1039:C1039"/>
    <mergeCell ref="D1039:E1039"/>
    <mergeCell ref="B1040:C1040"/>
    <mergeCell ref="D1040:E1040"/>
    <mergeCell ref="B1007:C1007"/>
    <mergeCell ref="D1007:E1007"/>
    <mergeCell ref="B1008:C1008"/>
    <mergeCell ref="D1008:E1008"/>
    <mergeCell ref="B1009:C1009"/>
    <mergeCell ref="D1009:E1009"/>
    <mergeCell ref="B1010:C1010"/>
    <mergeCell ref="D1010:E1010"/>
    <mergeCell ref="B1011:C1011"/>
    <mergeCell ref="D1011:E1011"/>
    <mergeCell ref="B1012:C1012"/>
    <mergeCell ref="D1012:E1012"/>
    <mergeCell ref="B1013:C1013"/>
    <mergeCell ref="D1013:E1013"/>
    <mergeCell ref="B1014:C1014"/>
    <mergeCell ref="D1014:E1014"/>
    <mergeCell ref="B1015:C1015"/>
    <mergeCell ref="D1015:E1015"/>
    <mergeCell ref="B1016:C1016"/>
    <mergeCell ref="D1016:E1016"/>
    <mergeCell ref="B1017:C1017"/>
    <mergeCell ref="D1017:E1017"/>
    <mergeCell ref="B1018:C1018"/>
    <mergeCell ref="D1018:E1018"/>
    <mergeCell ref="B1019:C1019"/>
    <mergeCell ref="D1019:E1019"/>
    <mergeCell ref="B1020:C1020"/>
    <mergeCell ref="D1020:E1020"/>
    <mergeCell ref="B1021:C1021"/>
    <mergeCell ref="D1021:E1021"/>
    <mergeCell ref="B1022:C1022"/>
    <mergeCell ref="D1022:E1022"/>
    <mergeCell ref="B1023:C1023"/>
    <mergeCell ref="D1023:E1023"/>
    <mergeCell ref="B990:C990"/>
    <mergeCell ref="D990:E990"/>
    <mergeCell ref="B991:C991"/>
    <mergeCell ref="D991:E991"/>
    <mergeCell ref="B992:C992"/>
    <mergeCell ref="D992:E992"/>
    <mergeCell ref="B993:C993"/>
    <mergeCell ref="D993:E993"/>
    <mergeCell ref="B994:C994"/>
    <mergeCell ref="D994:E994"/>
    <mergeCell ref="B995:C995"/>
    <mergeCell ref="D995:E995"/>
    <mergeCell ref="B996:C996"/>
    <mergeCell ref="D996:E996"/>
    <mergeCell ref="B997:C997"/>
    <mergeCell ref="D997:E997"/>
    <mergeCell ref="B998:C998"/>
    <mergeCell ref="D998:E998"/>
    <mergeCell ref="B999:C999"/>
    <mergeCell ref="D999:E999"/>
    <mergeCell ref="B1000:C1000"/>
    <mergeCell ref="D1000:E1000"/>
    <mergeCell ref="B1001:C1001"/>
    <mergeCell ref="D1001:E1001"/>
    <mergeCell ref="B1002:C1002"/>
    <mergeCell ref="D1002:E1002"/>
    <mergeCell ref="B1003:C1003"/>
    <mergeCell ref="D1003:E1003"/>
    <mergeCell ref="B1004:C1004"/>
    <mergeCell ref="D1004:E1004"/>
    <mergeCell ref="B1005:C1005"/>
    <mergeCell ref="D1005:E1005"/>
    <mergeCell ref="B1006:C1006"/>
    <mergeCell ref="D1006:E1006"/>
    <mergeCell ref="B973:C973"/>
    <mergeCell ref="D973:E973"/>
    <mergeCell ref="B974:C974"/>
    <mergeCell ref="D974:E974"/>
    <mergeCell ref="B975:C975"/>
    <mergeCell ref="D975:E975"/>
    <mergeCell ref="B976:C976"/>
    <mergeCell ref="D976:E976"/>
    <mergeCell ref="B977:C977"/>
    <mergeCell ref="D977:E977"/>
    <mergeCell ref="B978:C978"/>
    <mergeCell ref="D978:E978"/>
    <mergeCell ref="B979:C979"/>
    <mergeCell ref="D979:E979"/>
    <mergeCell ref="B980:C980"/>
    <mergeCell ref="D980:E980"/>
    <mergeCell ref="B981:C981"/>
    <mergeCell ref="D981:E981"/>
    <mergeCell ref="B982:C982"/>
    <mergeCell ref="D982:E982"/>
    <mergeCell ref="B983:C983"/>
    <mergeCell ref="D983:E983"/>
    <mergeCell ref="B984:C984"/>
    <mergeCell ref="D984:E984"/>
    <mergeCell ref="B985:C985"/>
    <mergeCell ref="D985:E985"/>
    <mergeCell ref="B986:C986"/>
    <mergeCell ref="D986:E986"/>
    <mergeCell ref="B987:C987"/>
    <mergeCell ref="D987:E987"/>
    <mergeCell ref="B988:C988"/>
    <mergeCell ref="D988:E988"/>
    <mergeCell ref="B989:C989"/>
    <mergeCell ref="D989:E989"/>
    <mergeCell ref="B956:C956"/>
    <mergeCell ref="D956:E956"/>
    <mergeCell ref="B957:C957"/>
    <mergeCell ref="D957:E957"/>
    <mergeCell ref="B958:C958"/>
    <mergeCell ref="D958:E958"/>
    <mergeCell ref="B959:C959"/>
    <mergeCell ref="D959:E959"/>
    <mergeCell ref="B960:C960"/>
    <mergeCell ref="D960:E960"/>
    <mergeCell ref="B961:C961"/>
    <mergeCell ref="D961:E961"/>
    <mergeCell ref="B962:C962"/>
    <mergeCell ref="D962:E962"/>
    <mergeCell ref="B963:C963"/>
    <mergeCell ref="D963:E963"/>
    <mergeCell ref="B964:C964"/>
    <mergeCell ref="D964:E964"/>
    <mergeCell ref="B965:C965"/>
    <mergeCell ref="D965:E965"/>
    <mergeCell ref="B966:C966"/>
    <mergeCell ref="D966:E966"/>
    <mergeCell ref="B967:C967"/>
    <mergeCell ref="D967:E967"/>
    <mergeCell ref="B968:C968"/>
    <mergeCell ref="D968:E968"/>
    <mergeCell ref="B969:C969"/>
    <mergeCell ref="D969:E969"/>
    <mergeCell ref="B970:C970"/>
    <mergeCell ref="D970:E970"/>
    <mergeCell ref="B971:C971"/>
    <mergeCell ref="D971:E971"/>
    <mergeCell ref="B972:C972"/>
    <mergeCell ref="D972:E972"/>
    <mergeCell ref="B939:C939"/>
    <mergeCell ref="D939:E939"/>
    <mergeCell ref="B940:C940"/>
    <mergeCell ref="D940:E940"/>
    <mergeCell ref="B941:C941"/>
    <mergeCell ref="D941:E941"/>
    <mergeCell ref="B942:C942"/>
    <mergeCell ref="D942:E942"/>
    <mergeCell ref="B943:C943"/>
    <mergeCell ref="D943:E943"/>
    <mergeCell ref="B944:C944"/>
    <mergeCell ref="D944:E944"/>
    <mergeCell ref="B945:C945"/>
    <mergeCell ref="D945:E945"/>
    <mergeCell ref="B946:C946"/>
    <mergeCell ref="D946:E946"/>
    <mergeCell ref="B947:C947"/>
    <mergeCell ref="D947:E947"/>
    <mergeCell ref="B948:C948"/>
    <mergeCell ref="D948:E948"/>
    <mergeCell ref="B949:C949"/>
    <mergeCell ref="D949:E949"/>
    <mergeCell ref="B950:C950"/>
    <mergeCell ref="D950:E950"/>
    <mergeCell ref="B951:C951"/>
    <mergeCell ref="D951:E951"/>
    <mergeCell ref="B952:C952"/>
    <mergeCell ref="D952:E952"/>
    <mergeCell ref="B953:C953"/>
    <mergeCell ref="D953:E953"/>
    <mergeCell ref="B954:C954"/>
    <mergeCell ref="D954:E954"/>
    <mergeCell ref="B955:C955"/>
    <mergeCell ref="D955:E955"/>
    <mergeCell ref="B922:C922"/>
    <mergeCell ref="D922:E922"/>
    <mergeCell ref="B923:C923"/>
    <mergeCell ref="D923:E923"/>
    <mergeCell ref="B924:C924"/>
    <mergeCell ref="D924:E924"/>
    <mergeCell ref="B925:C925"/>
    <mergeCell ref="D925:E925"/>
    <mergeCell ref="B926:C926"/>
    <mergeCell ref="D926:E926"/>
    <mergeCell ref="B927:C927"/>
    <mergeCell ref="D927:E927"/>
    <mergeCell ref="B928:C928"/>
    <mergeCell ref="D928:E928"/>
    <mergeCell ref="B929:C929"/>
    <mergeCell ref="D929:E929"/>
    <mergeCell ref="B930:C930"/>
    <mergeCell ref="D930:E930"/>
    <mergeCell ref="B931:C931"/>
    <mergeCell ref="D931:E931"/>
    <mergeCell ref="B932:C932"/>
    <mergeCell ref="D932:E932"/>
    <mergeCell ref="B933:C933"/>
    <mergeCell ref="D933:E933"/>
    <mergeCell ref="B934:C934"/>
    <mergeCell ref="D934:E934"/>
    <mergeCell ref="B935:C935"/>
    <mergeCell ref="D935:E935"/>
    <mergeCell ref="B936:C936"/>
    <mergeCell ref="D936:E936"/>
    <mergeCell ref="B937:C937"/>
    <mergeCell ref="D937:E937"/>
    <mergeCell ref="B938:C938"/>
    <mergeCell ref="D938:E938"/>
    <mergeCell ref="B905:C905"/>
    <mergeCell ref="D905:E905"/>
    <mergeCell ref="B906:C906"/>
    <mergeCell ref="D906:E906"/>
    <mergeCell ref="B907:C907"/>
    <mergeCell ref="D907:E907"/>
    <mergeCell ref="B908:C908"/>
    <mergeCell ref="D908:E908"/>
    <mergeCell ref="B909:C909"/>
    <mergeCell ref="D909:E909"/>
    <mergeCell ref="B910:C910"/>
    <mergeCell ref="D910:E910"/>
    <mergeCell ref="B911:C911"/>
    <mergeCell ref="D911:E911"/>
    <mergeCell ref="B912:C912"/>
    <mergeCell ref="D912:E912"/>
    <mergeCell ref="B913:C913"/>
    <mergeCell ref="D913:E913"/>
    <mergeCell ref="B914:C914"/>
    <mergeCell ref="D914:E914"/>
    <mergeCell ref="B915:C915"/>
    <mergeCell ref="D915:E915"/>
    <mergeCell ref="B916:C916"/>
    <mergeCell ref="D916:E916"/>
    <mergeCell ref="B917:C917"/>
    <mergeCell ref="D917:E917"/>
    <mergeCell ref="B918:C918"/>
    <mergeCell ref="D918:E918"/>
    <mergeCell ref="B919:C919"/>
    <mergeCell ref="D919:E919"/>
    <mergeCell ref="B920:C920"/>
    <mergeCell ref="D920:E920"/>
    <mergeCell ref="B921:C921"/>
    <mergeCell ref="D921:E921"/>
    <mergeCell ref="B888:C888"/>
    <mergeCell ref="D888:E888"/>
    <mergeCell ref="B889:C889"/>
    <mergeCell ref="D889:E889"/>
    <mergeCell ref="B890:C890"/>
    <mergeCell ref="D890:E890"/>
    <mergeCell ref="B891:C891"/>
    <mergeCell ref="D891:E891"/>
    <mergeCell ref="B892:C892"/>
    <mergeCell ref="D892:E892"/>
    <mergeCell ref="B893:C893"/>
    <mergeCell ref="D893:E893"/>
    <mergeCell ref="B894:C894"/>
    <mergeCell ref="D894:E894"/>
    <mergeCell ref="B895:C895"/>
    <mergeCell ref="D895:E895"/>
    <mergeCell ref="B896:C896"/>
    <mergeCell ref="D896:E896"/>
    <mergeCell ref="B897:C897"/>
    <mergeCell ref="D897:E897"/>
    <mergeCell ref="B898:C898"/>
    <mergeCell ref="D898:E898"/>
    <mergeCell ref="B899:C899"/>
    <mergeCell ref="D899:E899"/>
    <mergeCell ref="B900:C900"/>
    <mergeCell ref="D900:E900"/>
    <mergeCell ref="B901:C901"/>
    <mergeCell ref="D901:E901"/>
    <mergeCell ref="B902:C902"/>
    <mergeCell ref="D902:E902"/>
    <mergeCell ref="B903:C903"/>
    <mergeCell ref="D903:E903"/>
    <mergeCell ref="B904:C904"/>
    <mergeCell ref="D904:E904"/>
    <mergeCell ref="B871:C871"/>
    <mergeCell ref="D871:E871"/>
    <mergeCell ref="B872:C872"/>
    <mergeCell ref="D872:E872"/>
    <mergeCell ref="B873:C873"/>
    <mergeCell ref="D873:E873"/>
    <mergeCell ref="B874:C874"/>
    <mergeCell ref="D874:E874"/>
    <mergeCell ref="B875:C875"/>
    <mergeCell ref="D875:E875"/>
    <mergeCell ref="B876:C876"/>
    <mergeCell ref="D876:E876"/>
    <mergeCell ref="B877:C877"/>
    <mergeCell ref="D877:E877"/>
    <mergeCell ref="B878:C878"/>
    <mergeCell ref="D878:E878"/>
    <mergeCell ref="B879:C879"/>
    <mergeCell ref="D879:E879"/>
    <mergeCell ref="B880:C880"/>
    <mergeCell ref="D880:E880"/>
    <mergeCell ref="B881:C881"/>
    <mergeCell ref="D881:E881"/>
    <mergeCell ref="B882:C882"/>
    <mergeCell ref="D882:E882"/>
    <mergeCell ref="B883:C883"/>
    <mergeCell ref="D883:E883"/>
    <mergeCell ref="B884:C884"/>
    <mergeCell ref="D884:E884"/>
    <mergeCell ref="B885:C885"/>
    <mergeCell ref="D885:E885"/>
    <mergeCell ref="B886:C886"/>
    <mergeCell ref="D886:E886"/>
    <mergeCell ref="B887:C887"/>
    <mergeCell ref="D887:E887"/>
    <mergeCell ref="B854:C854"/>
    <mergeCell ref="D854:E854"/>
    <mergeCell ref="B855:C855"/>
    <mergeCell ref="D855:E855"/>
    <mergeCell ref="B856:C856"/>
    <mergeCell ref="D856:E856"/>
    <mergeCell ref="B857:C857"/>
    <mergeCell ref="D857:E857"/>
    <mergeCell ref="B858:C858"/>
    <mergeCell ref="D858:E858"/>
    <mergeCell ref="B859:C859"/>
    <mergeCell ref="D859:E859"/>
    <mergeCell ref="B860:C860"/>
    <mergeCell ref="D860:E860"/>
    <mergeCell ref="B861:C861"/>
    <mergeCell ref="D861:E861"/>
    <mergeCell ref="B862:C862"/>
    <mergeCell ref="D862:E862"/>
    <mergeCell ref="B863:C863"/>
    <mergeCell ref="D863:E863"/>
    <mergeCell ref="B864:C864"/>
    <mergeCell ref="D864:E864"/>
    <mergeCell ref="B865:C865"/>
    <mergeCell ref="D865:E865"/>
    <mergeCell ref="B866:C866"/>
    <mergeCell ref="D866:E866"/>
    <mergeCell ref="B867:C867"/>
    <mergeCell ref="D867:E867"/>
    <mergeCell ref="B868:C868"/>
    <mergeCell ref="D868:E868"/>
    <mergeCell ref="B869:C869"/>
    <mergeCell ref="D869:E869"/>
    <mergeCell ref="B870:C870"/>
    <mergeCell ref="D870:E870"/>
    <mergeCell ref="B837:C837"/>
    <mergeCell ref="D837:E837"/>
    <mergeCell ref="B838:C838"/>
    <mergeCell ref="D838:E838"/>
    <mergeCell ref="B839:C839"/>
    <mergeCell ref="D839:E839"/>
    <mergeCell ref="B840:C840"/>
    <mergeCell ref="D840:E840"/>
    <mergeCell ref="B841:C841"/>
    <mergeCell ref="D841:E841"/>
    <mergeCell ref="B842:C842"/>
    <mergeCell ref="D842:E842"/>
    <mergeCell ref="B843:C843"/>
    <mergeCell ref="D843:E843"/>
    <mergeCell ref="B844:C844"/>
    <mergeCell ref="D844:E844"/>
    <mergeCell ref="B845:C845"/>
    <mergeCell ref="D845:E845"/>
    <mergeCell ref="B846:C846"/>
    <mergeCell ref="D846:E846"/>
    <mergeCell ref="B847:C847"/>
    <mergeCell ref="D847:E847"/>
    <mergeCell ref="B848:C848"/>
    <mergeCell ref="D848:E848"/>
    <mergeCell ref="B849:C849"/>
    <mergeCell ref="D849:E849"/>
    <mergeCell ref="B850:C850"/>
    <mergeCell ref="D850:E850"/>
    <mergeCell ref="B851:C851"/>
    <mergeCell ref="D851:E851"/>
    <mergeCell ref="B852:C852"/>
    <mergeCell ref="D852:E852"/>
    <mergeCell ref="B853:C853"/>
    <mergeCell ref="D853:E853"/>
    <mergeCell ref="BL766:BN766"/>
    <mergeCell ref="BL767:BN767"/>
    <mergeCell ref="BL768:BN768"/>
    <mergeCell ref="BL769:BN769"/>
    <mergeCell ref="BL770:BN770"/>
    <mergeCell ref="BL771:BN771"/>
    <mergeCell ref="BL772:BN772"/>
    <mergeCell ref="BL773:BN773"/>
    <mergeCell ref="BL774:BN774"/>
    <mergeCell ref="BL775:BN775"/>
    <mergeCell ref="BL776:BN776"/>
    <mergeCell ref="BL777:BN777"/>
    <mergeCell ref="BL778:BN778"/>
    <mergeCell ref="BL779:BN779"/>
    <mergeCell ref="BL780:BN780"/>
    <mergeCell ref="BL781:BN781"/>
    <mergeCell ref="BL782:BN782"/>
    <mergeCell ref="BL783:BN783"/>
    <mergeCell ref="BL784:BN784"/>
    <mergeCell ref="BL785:BN785"/>
    <mergeCell ref="BL707:BN707"/>
    <mergeCell ref="BL723:BN723"/>
    <mergeCell ref="BL816:BN816"/>
    <mergeCell ref="BL817:BN817"/>
    <mergeCell ref="BL818:BN818"/>
    <mergeCell ref="BL819:BN819"/>
    <mergeCell ref="BL820:BN820"/>
    <mergeCell ref="BL821:BN821"/>
    <mergeCell ref="BL822:BN822"/>
    <mergeCell ref="BL823:BN823"/>
    <mergeCell ref="BL824:BN824"/>
    <mergeCell ref="BL825:BN825"/>
    <mergeCell ref="BL826:BN826"/>
    <mergeCell ref="BL727:BN727"/>
    <mergeCell ref="BL728:BN728"/>
    <mergeCell ref="BL729:BN729"/>
    <mergeCell ref="BL730:BN730"/>
    <mergeCell ref="BL731:BN731"/>
    <mergeCell ref="BL732:BN732"/>
    <mergeCell ref="BL733:BN733"/>
    <mergeCell ref="BL734:BN734"/>
    <mergeCell ref="BL735:BN735"/>
    <mergeCell ref="BL736:BN736"/>
    <mergeCell ref="BL737:BN737"/>
    <mergeCell ref="BL738:BN738"/>
    <mergeCell ref="BL739:BN739"/>
    <mergeCell ref="BL740:BN740"/>
    <mergeCell ref="BL741:BN741"/>
    <mergeCell ref="BL742:BN742"/>
    <mergeCell ref="BL743:BN743"/>
    <mergeCell ref="BL744:BN744"/>
    <mergeCell ref="BL745:BN745"/>
    <mergeCell ref="BL746:BN746"/>
    <mergeCell ref="BL747:BN747"/>
    <mergeCell ref="BL748:BN748"/>
    <mergeCell ref="BL749:BN749"/>
    <mergeCell ref="BL750:BN750"/>
    <mergeCell ref="BL751:BN751"/>
    <mergeCell ref="BL752:BN752"/>
    <mergeCell ref="BL753:BN753"/>
    <mergeCell ref="BL754:BN754"/>
    <mergeCell ref="BL755:BN755"/>
    <mergeCell ref="BL756:BN756"/>
    <mergeCell ref="BL757:BN757"/>
    <mergeCell ref="BL649:BN649"/>
    <mergeCell ref="BL650:BN650"/>
    <mergeCell ref="BL651:BN651"/>
    <mergeCell ref="BL652:BN652"/>
    <mergeCell ref="BL653:BN653"/>
    <mergeCell ref="BL654:BN654"/>
    <mergeCell ref="BL665:BN665"/>
    <mergeCell ref="BL666:BN666"/>
    <mergeCell ref="BL667:BN667"/>
    <mergeCell ref="BL668:BN668"/>
    <mergeCell ref="BL669:BN669"/>
    <mergeCell ref="BL670:BN670"/>
    <mergeCell ref="BL671:BN671"/>
    <mergeCell ref="BL672:BN672"/>
    <mergeCell ref="BL673:BN673"/>
    <mergeCell ref="BL674:BN674"/>
    <mergeCell ref="BL675:BN675"/>
    <mergeCell ref="BL676:BN676"/>
    <mergeCell ref="BL677:BN677"/>
    <mergeCell ref="BL678:BN678"/>
    <mergeCell ref="BL685:BN685"/>
    <mergeCell ref="BL686:BN686"/>
    <mergeCell ref="BL687:BN687"/>
    <mergeCell ref="BL688:BN688"/>
    <mergeCell ref="BL689:BN689"/>
    <mergeCell ref="BL690:BN690"/>
    <mergeCell ref="BL691:BN691"/>
    <mergeCell ref="BL708:BN708"/>
    <mergeCell ref="BL709:BN709"/>
    <mergeCell ref="BL710:BN710"/>
    <mergeCell ref="BL711:BN711"/>
    <mergeCell ref="BL712:BN712"/>
    <mergeCell ref="BL713:BN713"/>
    <mergeCell ref="BL600:BN600"/>
    <mergeCell ref="BL601:BN601"/>
    <mergeCell ref="BL602:BN602"/>
    <mergeCell ref="BL603:BN603"/>
    <mergeCell ref="BL604:BN604"/>
    <mergeCell ref="BL605:BN605"/>
    <mergeCell ref="BL606:BN606"/>
    <mergeCell ref="BL607:BN607"/>
    <mergeCell ref="BL608:BN608"/>
    <mergeCell ref="BL609:BN609"/>
    <mergeCell ref="BL610:BN610"/>
    <mergeCell ref="BL611:BN611"/>
    <mergeCell ref="BL612:BN612"/>
    <mergeCell ref="BL613:BN613"/>
    <mergeCell ref="BL614:BN614"/>
    <mergeCell ref="BL615:BN615"/>
    <mergeCell ref="BL622:BN622"/>
    <mergeCell ref="BL623:BN623"/>
    <mergeCell ref="BL624:BN624"/>
    <mergeCell ref="BL625:BN625"/>
    <mergeCell ref="BL626:BN626"/>
    <mergeCell ref="BL627:BN627"/>
    <mergeCell ref="BL628:BN628"/>
    <mergeCell ref="BL629:BN629"/>
    <mergeCell ref="BL630:BN630"/>
    <mergeCell ref="BL631:BN631"/>
    <mergeCell ref="BL632:BN632"/>
    <mergeCell ref="BL633:BN633"/>
    <mergeCell ref="BL634:BN634"/>
    <mergeCell ref="BL635:BN635"/>
    <mergeCell ref="BL636:BN636"/>
    <mergeCell ref="BL637:BN637"/>
    <mergeCell ref="BL638:BN638"/>
    <mergeCell ref="BL555:BN555"/>
    <mergeCell ref="BL556:BN556"/>
    <mergeCell ref="BL557:BN557"/>
    <mergeCell ref="BL558:BN558"/>
    <mergeCell ref="BL559:BN559"/>
    <mergeCell ref="BL560:BN560"/>
    <mergeCell ref="BL561:BN561"/>
    <mergeCell ref="BL562:BN562"/>
    <mergeCell ref="BL563:BN563"/>
    <mergeCell ref="BL564:BN564"/>
    <mergeCell ref="BL565:BN565"/>
    <mergeCell ref="BL566:BN566"/>
    <mergeCell ref="BL567:BN567"/>
    <mergeCell ref="BL568:BN568"/>
    <mergeCell ref="BL569:BN569"/>
    <mergeCell ref="BL570:BN570"/>
    <mergeCell ref="BL571:BN571"/>
    <mergeCell ref="BL572:BN572"/>
    <mergeCell ref="BL573:BN573"/>
    <mergeCell ref="BL574:BN574"/>
    <mergeCell ref="BL575:BN575"/>
    <mergeCell ref="BL576:BN576"/>
    <mergeCell ref="BL577:BN577"/>
    <mergeCell ref="BL578:BN578"/>
    <mergeCell ref="BL579:BN579"/>
    <mergeCell ref="BL580:BN580"/>
    <mergeCell ref="BL581:BN581"/>
    <mergeCell ref="BL582:BN582"/>
    <mergeCell ref="BL583:BN583"/>
    <mergeCell ref="BL584:BN584"/>
    <mergeCell ref="BL597:BN597"/>
    <mergeCell ref="BL598:BN598"/>
    <mergeCell ref="BL599:BN599"/>
    <mergeCell ref="BL498:BN498"/>
    <mergeCell ref="BL499:BN499"/>
    <mergeCell ref="BL500:BN500"/>
    <mergeCell ref="BL507:BN507"/>
    <mergeCell ref="BL508:BN508"/>
    <mergeCell ref="BL509:BN509"/>
    <mergeCell ref="BL510:BN510"/>
    <mergeCell ref="BL511:BN511"/>
    <mergeCell ref="BL512:BN512"/>
    <mergeCell ref="BL513:BN513"/>
    <mergeCell ref="BL514:BN514"/>
    <mergeCell ref="BL515:BN515"/>
    <mergeCell ref="BL516:BN516"/>
    <mergeCell ref="BL517:BN517"/>
    <mergeCell ref="BL518:BN518"/>
    <mergeCell ref="BL519:BN519"/>
    <mergeCell ref="BL520:BN520"/>
    <mergeCell ref="BL521:BN521"/>
    <mergeCell ref="BL522:BN522"/>
    <mergeCell ref="BL523:BN523"/>
    <mergeCell ref="BL524:BN524"/>
    <mergeCell ref="BL525:BN525"/>
    <mergeCell ref="BL526:BN526"/>
    <mergeCell ref="BL527:BN527"/>
    <mergeCell ref="BL528:BN528"/>
    <mergeCell ref="BL529:BN529"/>
    <mergeCell ref="BL530:BN530"/>
    <mergeCell ref="BL531:BN531"/>
    <mergeCell ref="BL532:BN532"/>
    <mergeCell ref="BL533:BN533"/>
    <mergeCell ref="BL534:BN534"/>
    <mergeCell ref="BL535:BN535"/>
    <mergeCell ref="BL536:BN536"/>
    <mergeCell ref="BL327:BN327"/>
    <mergeCell ref="BL346:BN346"/>
    <mergeCell ref="BL347:BN347"/>
    <mergeCell ref="BL348:BN348"/>
    <mergeCell ref="BL349:BN349"/>
    <mergeCell ref="BL350:BN350"/>
    <mergeCell ref="BL351:BN351"/>
    <mergeCell ref="BL352:BN352"/>
    <mergeCell ref="BL353:BN353"/>
    <mergeCell ref="BL354:BN354"/>
    <mergeCell ref="BL355:BN355"/>
    <mergeCell ref="BL369:BN369"/>
    <mergeCell ref="BL370:BN370"/>
    <mergeCell ref="BL371:BN371"/>
    <mergeCell ref="BL372:BN372"/>
    <mergeCell ref="BL427:BN427"/>
    <mergeCell ref="BL428:BN428"/>
    <mergeCell ref="BL429:BN429"/>
    <mergeCell ref="BL430:BN430"/>
    <mergeCell ref="BL431:BN431"/>
    <mergeCell ref="BL432:BN432"/>
    <mergeCell ref="BL433:BN433"/>
    <mergeCell ref="BL434:BN434"/>
    <mergeCell ref="BL435:BN435"/>
    <mergeCell ref="BL436:BN436"/>
    <mergeCell ref="BL437:BN437"/>
    <mergeCell ref="BL438:BN438"/>
    <mergeCell ref="BL439:BN439"/>
    <mergeCell ref="BL440:BN440"/>
    <mergeCell ref="BL441:BN441"/>
    <mergeCell ref="BL442:BN442"/>
    <mergeCell ref="BL443:BN443"/>
    <mergeCell ref="BL444:BN444"/>
    <mergeCell ref="BL399:BN399"/>
    <mergeCell ref="BL388:BN388"/>
    <mergeCell ref="BL389:BN389"/>
    <mergeCell ref="BL390:BN390"/>
    <mergeCell ref="BL386:BN386"/>
    <mergeCell ref="BL387:BN387"/>
    <mergeCell ref="BL290:BN290"/>
    <mergeCell ref="BL291:BN291"/>
    <mergeCell ref="BL292:BN292"/>
    <mergeCell ref="BL293:BN293"/>
    <mergeCell ref="BL294:BN294"/>
    <mergeCell ref="BL295:BN295"/>
    <mergeCell ref="BL296:BN296"/>
    <mergeCell ref="BL297:BN297"/>
    <mergeCell ref="BL298:BN298"/>
    <mergeCell ref="BL299:BN299"/>
    <mergeCell ref="BL300:BN300"/>
    <mergeCell ref="BL301:BN301"/>
    <mergeCell ref="BL302:BN302"/>
    <mergeCell ref="BL303:BN303"/>
    <mergeCell ref="BL304:BN304"/>
    <mergeCell ref="BL305:BN305"/>
    <mergeCell ref="BL306:BN306"/>
    <mergeCell ref="BL307:BN307"/>
    <mergeCell ref="BL308:BN308"/>
    <mergeCell ref="BL309:BN309"/>
    <mergeCell ref="BL310:BN310"/>
    <mergeCell ref="BL311:BN311"/>
    <mergeCell ref="BL312:BN312"/>
    <mergeCell ref="BL313:BN313"/>
    <mergeCell ref="BL314:BN314"/>
    <mergeCell ref="BL315:BN315"/>
    <mergeCell ref="BL316:BN316"/>
    <mergeCell ref="BL317:BN317"/>
    <mergeCell ref="BL318:BN318"/>
    <mergeCell ref="BL323:BN323"/>
    <mergeCell ref="BL324:BN324"/>
    <mergeCell ref="BL325:BN325"/>
    <mergeCell ref="BL326:BN326"/>
    <mergeCell ref="BL229:BN229"/>
    <mergeCell ref="BL230:BN230"/>
    <mergeCell ref="BL231:BN231"/>
    <mergeCell ref="BL232:BN232"/>
    <mergeCell ref="BL233:BN233"/>
    <mergeCell ref="BL234:BN234"/>
    <mergeCell ref="BL235:BN235"/>
    <mergeCell ref="BL236:BN236"/>
    <mergeCell ref="BL250:BN250"/>
    <mergeCell ref="BL251:BN251"/>
    <mergeCell ref="BL252:BN252"/>
    <mergeCell ref="BL253:BN253"/>
    <mergeCell ref="BL254:BN254"/>
    <mergeCell ref="BL255:BN255"/>
    <mergeCell ref="BL256:BN256"/>
    <mergeCell ref="BL257:BN257"/>
    <mergeCell ref="BL258:BN258"/>
    <mergeCell ref="BL259:BN259"/>
    <mergeCell ref="BL260:BN260"/>
    <mergeCell ref="BL261:BN261"/>
    <mergeCell ref="BL262:BN262"/>
    <mergeCell ref="BL263:BN263"/>
    <mergeCell ref="BL264:BN264"/>
    <mergeCell ref="BL265:BN265"/>
    <mergeCell ref="BL266:BN266"/>
    <mergeCell ref="BL267:BN267"/>
    <mergeCell ref="BL268:BN268"/>
    <mergeCell ref="BL269:BN269"/>
    <mergeCell ref="BL270:BN270"/>
    <mergeCell ref="BL271:BN271"/>
    <mergeCell ref="BL272:BN272"/>
    <mergeCell ref="BL273:BN273"/>
    <mergeCell ref="BL274:BN274"/>
    <mergeCell ref="BL180:BN180"/>
    <mergeCell ref="BL181:BN181"/>
    <mergeCell ref="BL182:BN182"/>
    <mergeCell ref="BL183:BN183"/>
    <mergeCell ref="BL184:BN184"/>
    <mergeCell ref="BL185:BN185"/>
    <mergeCell ref="BL186:BN186"/>
    <mergeCell ref="BL187:BN187"/>
    <mergeCell ref="BL188:BN188"/>
    <mergeCell ref="BL189:BN189"/>
    <mergeCell ref="BL190:BN190"/>
    <mergeCell ref="BL191:BN191"/>
    <mergeCell ref="BL192:BN192"/>
    <mergeCell ref="BL204:BN204"/>
    <mergeCell ref="BL205:BN205"/>
    <mergeCell ref="BL206:BN206"/>
    <mergeCell ref="BL207:BN207"/>
    <mergeCell ref="BL208:BN208"/>
    <mergeCell ref="BL209:BN209"/>
    <mergeCell ref="BL210:BN210"/>
    <mergeCell ref="BL211:BN211"/>
    <mergeCell ref="BL212:BN212"/>
    <mergeCell ref="BL213:BN213"/>
    <mergeCell ref="BL214:BN214"/>
    <mergeCell ref="BL215:BN215"/>
    <mergeCell ref="BL216:BN216"/>
    <mergeCell ref="BL217:BN217"/>
    <mergeCell ref="BL218:BN218"/>
    <mergeCell ref="BL219:BN219"/>
    <mergeCell ref="BL220:BN220"/>
    <mergeCell ref="BL221:BN221"/>
    <mergeCell ref="BL222:BN222"/>
    <mergeCell ref="BL223:BN223"/>
    <mergeCell ref="BL139:BN139"/>
    <mergeCell ref="BL140:BN140"/>
    <mergeCell ref="BL141:BN141"/>
    <mergeCell ref="BL142:BN142"/>
    <mergeCell ref="BL143:BN143"/>
    <mergeCell ref="BL144:BN144"/>
    <mergeCell ref="BL145:BN145"/>
    <mergeCell ref="BL146:BN146"/>
    <mergeCell ref="BL147:BN147"/>
    <mergeCell ref="BL148:BN148"/>
    <mergeCell ref="BL149:BN149"/>
    <mergeCell ref="BL150:BN150"/>
    <mergeCell ref="BL151:BN151"/>
    <mergeCell ref="BL152:BN152"/>
    <mergeCell ref="BL153:BN153"/>
    <mergeCell ref="BL160:BN160"/>
    <mergeCell ref="BL161:BN161"/>
    <mergeCell ref="BL162:BN162"/>
    <mergeCell ref="BL163:BN163"/>
    <mergeCell ref="BL164:BN164"/>
    <mergeCell ref="BL165:BN165"/>
    <mergeCell ref="BL166:BN166"/>
    <mergeCell ref="BL167:BN167"/>
    <mergeCell ref="BL168:BN168"/>
    <mergeCell ref="BL169:BN169"/>
    <mergeCell ref="BL170:BN170"/>
    <mergeCell ref="BL171:BN171"/>
    <mergeCell ref="BL172:BN172"/>
    <mergeCell ref="BL173:BN173"/>
    <mergeCell ref="BL174:BN174"/>
    <mergeCell ref="BL175:BN175"/>
    <mergeCell ref="BL176:BN176"/>
    <mergeCell ref="BL177:BN177"/>
    <mergeCell ref="BL97:BN97"/>
    <mergeCell ref="BL98:BN98"/>
    <mergeCell ref="BL99:BN99"/>
    <mergeCell ref="BL100:BN100"/>
    <mergeCell ref="BL101:BN101"/>
    <mergeCell ref="BL102:BN102"/>
    <mergeCell ref="BL103:BN103"/>
    <mergeCell ref="BL104:BN104"/>
    <mergeCell ref="BL105:BN105"/>
    <mergeCell ref="BL106:BN106"/>
    <mergeCell ref="BL107:BN107"/>
    <mergeCell ref="BL108:BN108"/>
    <mergeCell ref="BL109:BN109"/>
    <mergeCell ref="BL110:BN110"/>
    <mergeCell ref="BL111:BN111"/>
    <mergeCell ref="BL112:BN112"/>
    <mergeCell ref="BL113:BN113"/>
    <mergeCell ref="BL114:BN114"/>
    <mergeCell ref="BL115:BN115"/>
    <mergeCell ref="BL116:BN116"/>
    <mergeCell ref="BL121:BN121"/>
    <mergeCell ref="BL122:BN122"/>
    <mergeCell ref="BL123:BN123"/>
    <mergeCell ref="BL124:BN124"/>
    <mergeCell ref="BL125:BN125"/>
    <mergeCell ref="BL126:BN126"/>
    <mergeCell ref="BL127:BN127"/>
    <mergeCell ref="BL128:BN128"/>
    <mergeCell ref="BL129:BN129"/>
    <mergeCell ref="BL130:BN130"/>
    <mergeCell ref="BL131:BN131"/>
    <mergeCell ref="BL132:BN132"/>
    <mergeCell ref="BL133:BN133"/>
    <mergeCell ref="BL19:BN19"/>
    <mergeCell ref="BL20:BN20"/>
    <mergeCell ref="BL21:BN21"/>
    <mergeCell ref="BL22:BN22"/>
    <mergeCell ref="BL23:BN23"/>
    <mergeCell ref="BL24:BN24"/>
    <mergeCell ref="BL25:BN25"/>
    <mergeCell ref="BL26:BN26"/>
    <mergeCell ref="BL27:BN27"/>
    <mergeCell ref="BL28:BN28"/>
    <mergeCell ref="BL29:BN29"/>
    <mergeCell ref="BL30:BN30"/>
    <mergeCell ref="BL31:BN31"/>
    <mergeCell ref="BL32:BN32"/>
    <mergeCell ref="BL33:BN33"/>
    <mergeCell ref="BL34:BN34"/>
    <mergeCell ref="BL35:BN35"/>
    <mergeCell ref="BL36:BN36"/>
    <mergeCell ref="BL37:BN37"/>
    <mergeCell ref="BL38:BN38"/>
    <mergeCell ref="BL39:BN39"/>
    <mergeCell ref="BL40:BN40"/>
    <mergeCell ref="BL41:BN41"/>
    <mergeCell ref="BL42:BN42"/>
    <mergeCell ref="EP833:EQ833"/>
    <mergeCell ref="EM824:EO824"/>
    <mergeCell ref="EP824:EQ824"/>
    <mergeCell ref="EP821:EQ821"/>
    <mergeCell ref="ED819:EE819"/>
    <mergeCell ref="EF819:EI819"/>
    <mergeCell ref="EJ819:EL819"/>
    <mergeCell ref="EM819:EO819"/>
    <mergeCell ref="EP819:EQ819"/>
    <mergeCell ref="EM816:EO816"/>
    <mergeCell ref="EP816:EQ816"/>
    <mergeCell ref="EP813:EQ813"/>
    <mergeCell ref="ED811:EE811"/>
    <mergeCell ref="EF811:EI811"/>
    <mergeCell ref="EJ811:EL811"/>
    <mergeCell ref="EM811:EO811"/>
    <mergeCell ref="EP811:EQ811"/>
    <mergeCell ref="EM808:EO808"/>
    <mergeCell ref="EP808:EQ808"/>
    <mergeCell ref="EP805:EQ805"/>
    <mergeCell ref="ED803:EE803"/>
    <mergeCell ref="EF803:EI803"/>
    <mergeCell ref="EJ803:EL803"/>
    <mergeCell ref="EM803:EO803"/>
    <mergeCell ref="EP803:EQ803"/>
    <mergeCell ref="EM800:EO800"/>
    <mergeCell ref="EP800:EQ800"/>
    <mergeCell ref="EP797:EQ797"/>
    <mergeCell ref="ED795:EE795"/>
    <mergeCell ref="EF795:EI795"/>
    <mergeCell ref="EJ795:EL795"/>
    <mergeCell ref="EM795:EO795"/>
    <mergeCell ref="BL48:BN48"/>
    <mergeCell ref="BL51:BN51"/>
    <mergeCell ref="BL52:BN52"/>
    <mergeCell ref="BL53:BN53"/>
    <mergeCell ref="BL54:BN54"/>
    <mergeCell ref="BL55:BN55"/>
    <mergeCell ref="BL56:BN56"/>
    <mergeCell ref="BL57:BN57"/>
    <mergeCell ref="ER833:EZ833"/>
    <mergeCell ref="CR834:CT834"/>
    <mergeCell ref="CU834:CX834"/>
    <mergeCell ref="CY834:DA834"/>
    <mergeCell ref="DB834:DG834"/>
    <mergeCell ref="DZ833:EA833"/>
    <mergeCell ref="EB833:EC833"/>
    <mergeCell ref="ED833:EE833"/>
    <mergeCell ref="EF833:EI833"/>
    <mergeCell ref="EM833:EO833"/>
    <mergeCell ref="DB833:DG833"/>
    <mergeCell ref="DI833:DJ833"/>
    <mergeCell ref="DM833:DN833"/>
    <mergeCell ref="DQ833:DR833"/>
    <mergeCell ref="DT833:DV833"/>
    <mergeCell ref="DW833:DY833"/>
    <mergeCell ref="AJ8:BR8"/>
    <mergeCell ref="BY8:CI8"/>
    <mergeCell ref="CC9:CI9"/>
    <mergeCell ref="K8:N8"/>
    <mergeCell ref="O8:Z8"/>
    <mergeCell ref="EJ833:EL833"/>
    <mergeCell ref="EJ831:EL831"/>
    <mergeCell ref="DM832:DN832"/>
    <mergeCell ref="DQ832:DR832"/>
    <mergeCell ref="DT832:DV832"/>
    <mergeCell ref="CR833:CT833"/>
    <mergeCell ref="CU833:CX833"/>
    <mergeCell ref="CY833:DA833"/>
    <mergeCell ref="DW832:DY832"/>
    <mergeCell ref="DZ832:EA832"/>
    <mergeCell ref="EM831:EO831"/>
    <mergeCell ref="EB832:EC832"/>
    <mergeCell ref="ED832:EE832"/>
    <mergeCell ref="EF832:EI832"/>
    <mergeCell ref="EJ832:EL832"/>
    <mergeCell ref="EM832:EO832"/>
    <mergeCell ref="ER830:EZ830"/>
    <mergeCell ref="EB830:EC830"/>
    <mergeCell ref="ED830:EE830"/>
    <mergeCell ref="EF830:EI830"/>
    <mergeCell ref="EM830:EO830"/>
    <mergeCell ref="EP830:EQ830"/>
    <mergeCell ref="DI830:DJ830"/>
    <mergeCell ref="DM830:DN830"/>
    <mergeCell ref="DQ830:DR830"/>
    <mergeCell ref="DT830:DV830"/>
    <mergeCell ref="DW830:DY830"/>
    <mergeCell ref="DZ830:EA830"/>
    <mergeCell ref="EJ830:EL830"/>
    <mergeCell ref="EP829:EQ829"/>
    <mergeCell ref="ER829:EZ829"/>
    <mergeCell ref="CR830:CT830"/>
    <mergeCell ref="CU830:CX830"/>
    <mergeCell ref="CY830:DA830"/>
    <mergeCell ref="DB830:DG830"/>
    <mergeCell ref="DZ829:EA829"/>
    <mergeCell ref="EB829:EC829"/>
    <mergeCell ref="ED829:EE829"/>
    <mergeCell ref="EF829:EI829"/>
    <mergeCell ref="CR832:CT832"/>
    <mergeCell ref="CU832:CX832"/>
    <mergeCell ref="ED831:EE831"/>
    <mergeCell ref="EP832:EQ832"/>
    <mergeCell ref="EJ836:EL836"/>
    <mergeCell ref="EP831:EQ831"/>
    <mergeCell ref="ER831:EZ831"/>
    <mergeCell ref="DM831:DN831"/>
    <mergeCell ref="DQ831:DR831"/>
    <mergeCell ref="DT831:DV831"/>
    <mergeCell ref="DW831:DY831"/>
    <mergeCell ref="DZ831:EA831"/>
    <mergeCell ref="EB831:EC831"/>
    <mergeCell ref="EF831:EI831"/>
    <mergeCell ref="DQ836:DR836"/>
    <mergeCell ref="DT836:DV836"/>
    <mergeCell ref="EM836:EO836"/>
    <mergeCell ref="EP836:EQ836"/>
    <mergeCell ref="ER836:EZ836"/>
    <mergeCell ref="DW836:DY836"/>
    <mergeCell ref="DZ836:EA836"/>
    <mergeCell ref="EB836:EC836"/>
    <mergeCell ref="ED836:EE836"/>
    <mergeCell ref="EF836:EI836"/>
    <mergeCell ref="CR836:CT836"/>
    <mergeCell ref="CU836:CX836"/>
    <mergeCell ref="ED835:EE835"/>
    <mergeCell ref="EF835:EI835"/>
    <mergeCell ref="EJ835:EL835"/>
    <mergeCell ref="EM835:EO835"/>
    <mergeCell ref="CY836:DA836"/>
    <mergeCell ref="DB836:DG836"/>
    <mergeCell ref="DI836:DJ836"/>
    <mergeCell ref="DM836:DN836"/>
    <mergeCell ref="EP835:EQ835"/>
    <mergeCell ref="ER835:EZ835"/>
    <mergeCell ref="DM835:DN835"/>
    <mergeCell ref="DQ835:DR835"/>
    <mergeCell ref="DT835:DV835"/>
    <mergeCell ref="DW835:DY835"/>
    <mergeCell ref="DZ835:EA835"/>
    <mergeCell ref="EB835:EC835"/>
    <mergeCell ref="ER834:EZ834"/>
    <mergeCell ref="CR835:CT835"/>
    <mergeCell ref="CU835:CX835"/>
    <mergeCell ref="CY835:DA835"/>
    <mergeCell ref="DB835:DG835"/>
    <mergeCell ref="DI835:DJ835"/>
    <mergeCell ref="EB834:EC834"/>
    <mergeCell ref="ED834:EE834"/>
    <mergeCell ref="EF834:EI834"/>
    <mergeCell ref="EJ834:EL834"/>
    <mergeCell ref="EM834:EO834"/>
    <mergeCell ref="EP834:EQ834"/>
    <mergeCell ref="DI834:DJ834"/>
    <mergeCell ref="DM834:DN834"/>
    <mergeCell ref="DQ834:DR834"/>
    <mergeCell ref="CR831:CT831"/>
    <mergeCell ref="CU831:CX831"/>
    <mergeCell ref="CY831:DA831"/>
    <mergeCell ref="DB831:DG831"/>
    <mergeCell ref="DI831:DJ831"/>
    <mergeCell ref="CY832:DA832"/>
    <mergeCell ref="DB832:DG832"/>
    <mergeCell ref="DI832:DJ832"/>
    <mergeCell ref="DT834:DV834"/>
    <mergeCell ref="DW834:DY834"/>
    <mergeCell ref="DZ834:EA834"/>
    <mergeCell ref="ER832:EZ832"/>
    <mergeCell ref="EM828:EO828"/>
    <mergeCell ref="EP828:EQ828"/>
    <mergeCell ref="ER828:EZ828"/>
    <mergeCell ref="CR829:CT829"/>
    <mergeCell ref="CU829:CX829"/>
    <mergeCell ref="CY829:DA829"/>
    <mergeCell ref="DW828:DY828"/>
    <mergeCell ref="DZ828:EA828"/>
    <mergeCell ref="CY828:DA828"/>
    <mergeCell ref="DB828:DG828"/>
    <mergeCell ref="DI828:DJ828"/>
    <mergeCell ref="DM828:DN828"/>
    <mergeCell ref="DQ828:DR828"/>
    <mergeCell ref="DT828:DV828"/>
    <mergeCell ref="CR828:CT828"/>
    <mergeCell ref="CU828:CX828"/>
    <mergeCell ref="ED827:EE827"/>
    <mergeCell ref="EF827:EI827"/>
    <mergeCell ref="EJ827:EL827"/>
    <mergeCell ref="EM827:EO827"/>
    <mergeCell ref="EB828:EC828"/>
    <mergeCell ref="ED828:EE828"/>
    <mergeCell ref="EF828:EI828"/>
    <mergeCell ref="EJ828:EL828"/>
    <mergeCell ref="EP827:EQ827"/>
    <mergeCell ref="ER827:EZ827"/>
    <mergeCell ref="DM827:DN827"/>
    <mergeCell ref="DQ827:DR827"/>
    <mergeCell ref="DT827:DV827"/>
    <mergeCell ref="DW827:DY827"/>
    <mergeCell ref="DZ827:EA827"/>
    <mergeCell ref="EB827:EC827"/>
    <mergeCell ref="ER826:EZ826"/>
    <mergeCell ref="CR827:CT827"/>
    <mergeCell ref="CU827:CX827"/>
    <mergeCell ref="CY827:DA827"/>
    <mergeCell ref="DB827:DG827"/>
    <mergeCell ref="DI827:DJ827"/>
    <mergeCell ref="EB826:EC826"/>
    <mergeCell ref="ED826:EE826"/>
    <mergeCell ref="EF826:EI826"/>
    <mergeCell ref="EJ826:EL826"/>
    <mergeCell ref="EM826:EO826"/>
    <mergeCell ref="EP826:EQ826"/>
    <mergeCell ref="DI826:DJ826"/>
    <mergeCell ref="DM826:DN826"/>
    <mergeCell ref="DQ826:DR826"/>
    <mergeCell ref="DT826:DV826"/>
    <mergeCell ref="DW826:DY826"/>
    <mergeCell ref="DZ826:EA826"/>
    <mergeCell ref="DW829:DY829"/>
    <mergeCell ref="EP825:EQ825"/>
    <mergeCell ref="ER825:EZ825"/>
    <mergeCell ref="CR826:CT826"/>
    <mergeCell ref="CU826:CX826"/>
    <mergeCell ref="CY826:DA826"/>
    <mergeCell ref="DB826:DG826"/>
    <mergeCell ref="DZ825:EA825"/>
    <mergeCell ref="EB825:EC825"/>
    <mergeCell ref="ED825:EE825"/>
    <mergeCell ref="EF825:EI825"/>
    <mergeCell ref="EJ825:EL825"/>
    <mergeCell ref="EM825:EO825"/>
    <mergeCell ref="DB825:DG825"/>
    <mergeCell ref="DI825:DJ825"/>
    <mergeCell ref="DM825:DN825"/>
    <mergeCell ref="DQ825:DR825"/>
    <mergeCell ref="DT825:DV825"/>
    <mergeCell ref="DW825:DY825"/>
    <mergeCell ref="EJ829:EL829"/>
    <mergeCell ref="EM829:EO829"/>
    <mergeCell ref="DB829:DG829"/>
    <mergeCell ref="DI829:DJ829"/>
    <mergeCell ref="DM829:DN829"/>
    <mergeCell ref="DQ829:DR829"/>
    <mergeCell ref="DT829:DV829"/>
    <mergeCell ref="ER824:EZ824"/>
    <mergeCell ref="CR825:CT825"/>
    <mergeCell ref="CU825:CX825"/>
    <mergeCell ref="CY825:DA825"/>
    <mergeCell ref="DW824:DY824"/>
    <mergeCell ref="DZ824:EA824"/>
    <mergeCell ref="EB824:EC824"/>
    <mergeCell ref="ED824:EE824"/>
    <mergeCell ref="EF824:EI824"/>
    <mergeCell ref="EJ824:EL824"/>
    <mergeCell ref="CY824:DA824"/>
    <mergeCell ref="DB824:DG824"/>
    <mergeCell ref="DI824:DJ824"/>
    <mergeCell ref="DM824:DN824"/>
    <mergeCell ref="DQ824:DR824"/>
    <mergeCell ref="DT824:DV824"/>
    <mergeCell ref="CR824:CT824"/>
    <mergeCell ref="CU824:CX824"/>
    <mergeCell ref="ED823:EE823"/>
    <mergeCell ref="EF823:EI823"/>
    <mergeCell ref="EJ823:EL823"/>
    <mergeCell ref="EM823:EO823"/>
    <mergeCell ref="EP823:EQ823"/>
    <mergeCell ref="ER823:EZ823"/>
    <mergeCell ref="DM823:DN823"/>
    <mergeCell ref="DQ823:DR823"/>
    <mergeCell ref="DT823:DV823"/>
    <mergeCell ref="DW823:DY823"/>
    <mergeCell ref="DZ823:EA823"/>
    <mergeCell ref="EB823:EC823"/>
    <mergeCell ref="ER822:EZ822"/>
    <mergeCell ref="CR823:CT823"/>
    <mergeCell ref="CU823:CX823"/>
    <mergeCell ref="CY823:DA823"/>
    <mergeCell ref="DB823:DG823"/>
    <mergeCell ref="DI823:DJ823"/>
    <mergeCell ref="EB822:EC822"/>
    <mergeCell ref="ED822:EE822"/>
    <mergeCell ref="EF822:EI822"/>
    <mergeCell ref="EJ822:EL822"/>
    <mergeCell ref="EM822:EO822"/>
    <mergeCell ref="EP822:EQ822"/>
    <mergeCell ref="DI822:DJ822"/>
    <mergeCell ref="DM822:DN822"/>
    <mergeCell ref="DQ822:DR822"/>
    <mergeCell ref="DT822:DV822"/>
    <mergeCell ref="DW822:DY822"/>
    <mergeCell ref="DZ822:EA822"/>
    <mergeCell ref="ER821:EZ821"/>
    <mergeCell ref="CR822:CT822"/>
    <mergeCell ref="CU822:CX822"/>
    <mergeCell ref="CY822:DA822"/>
    <mergeCell ref="DB822:DG822"/>
    <mergeCell ref="DZ821:EA821"/>
    <mergeCell ref="EB821:EC821"/>
    <mergeCell ref="ED821:EE821"/>
    <mergeCell ref="EF821:EI821"/>
    <mergeCell ref="EJ821:EL821"/>
    <mergeCell ref="EM821:EO821"/>
    <mergeCell ref="DB821:DG821"/>
    <mergeCell ref="DI821:DJ821"/>
    <mergeCell ref="DM821:DN821"/>
    <mergeCell ref="DQ821:DR821"/>
    <mergeCell ref="DT821:DV821"/>
    <mergeCell ref="DW821:DY821"/>
    <mergeCell ref="EM820:EO820"/>
    <mergeCell ref="EP820:EQ820"/>
    <mergeCell ref="ER820:EZ820"/>
    <mergeCell ref="CR821:CT821"/>
    <mergeCell ref="CU821:CX821"/>
    <mergeCell ref="CY821:DA821"/>
    <mergeCell ref="DW820:DY820"/>
    <mergeCell ref="DZ820:EA820"/>
    <mergeCell ref="CY820:DA820"/>
    <mergeCell ref="DB820:DG820"/>
    <mergeCell ref="DI820:DJ820"/>
    <mergeCell ref="DM820:DN820"/>
    <mergeCell ref="DQ820:DR820"/>
    <mergeCell ref="DT820:DV820"/>
    <mergeCell ref="CR820:CT820"/>
    <mergeCell ref="CU820:CX820"/>
    <mergeCell ref="EB820:EC820"/>
    <mergeCell ref="ED820:EE820"/>
    <mergeCell ref="EF820:EI820"/>
    <mergeCell ref="EJ820:EL820"/>
    <mergeCell ref="ER819:EZ819"/>
    <mergeCell ref="DM819:DN819"/>
    <mergeCell ref="DQ819:DR819"/>
    <mergeCell ref="DT819:DV819"/>
    <mergeCell ref="DW819:DY819"/>
    <mergeCell ref="DZ819:EA819"/>
    <mergeCell ref="EB819:EC819"/>
    <mergeCell ref="ER818:EZ818"/>
    <mergeCell ref="CR819:CT819"/>
    <mergeCell ref="CU819:CX819"/>
    <mergeCell ref="CY819:DA819"/>
    <mergeCell ref="DB819:DG819"/>
    <mergeCell ref="DI819:DJ819"/>
    <mergeCell ref="EB818:EC818"/>
    <mergeCell ref="ED818:EE818"/>
    <mergeCell ref="EF818:EI818"/>
    <mergeCell ref="EJ818:EL818"/>
    <mergeCell ref="EM818:EO818"/>
    <mergeCell ref="EP818:EQ818"/>
    <mergeCell ref="DI818:DJ818"/>
    <mergeCell ref="DM818:DN818"/>
    <mergeCell ref="DQ818:DR818"/>
    <mergeCell ref="DT818:DV818"/>
    <mergeCell ref="DW818:DY818"/>
    <mergeCell ref="DZ818:EA818"/>
    <mergeCell ref="EP817:EQ817"/>
    <mergeCell ref="ER817:EZ817"/>
    <mergeCell ref="CR818:CT818"/>
    <mergeCell ref="CU818:CX818"/>
    <mergeCell ref="CY818:DA818"/>
    <mergeCell ref="DB818:DG818"/>
    <mergeCell ref="DZ817:EA817"/>
    <mergeCell ref="EB817:EC817"/>
    <mergeCell ref="ED817:EE817"/>
    <mergeCell ref="EF817:EI817"/>
    <mergeCell ref="EJ817:EL817"/>
    <mergeCell ref="EM817:EO817"/>
    <mergeCell ref="DB817:DG817"/>
    <mergeCell ref="DI817:DJ817"/>
    <mergeCell ref="DM817:DN817"/>
    <mergeCell ref="DQ817:DR817"/>
    <mergeCell ref="DT817:DV817"/>
    <mergeCell ref="DW817:DY817"/>
    <mergeCell ref="ER816:EZ816"/>
    <mergeCell ref="CR817:CT817"/>
    <mergeCell ref="CU817:CX817"/>
    <mergeCell ref="CY817:DA817"/>
    <mergeCell ref="DW816:DY816"/>
    <mergeCell ref="DZ816:EA816"/>
    <mergeCell ref="EB816:EC816"/>
    <mergeCell ref="ED816:EE816"/>
    <mergeCell ref="EF816:EI816"/>
    <mergeCell ref="EJ816:EL816"/>
    <mergeCell ref="CY816:DA816"/>
    <mergeCell ref="DB816:DG816"/>
    <mergeCell ref="DI816:DJ816"/>
    <mergeCell ref="DM816:DN816"/>
    <mergeCell ref="DQ816:DR816"/>
    <mergeCell ref="DT816:DV816"/>
    <mergeCell ref="CR816:CT816"/>
    <mergeCell ref="CU816:CX816"/>
    <mergeCell ref="ED815:EE815"/>
    <mergeCell ref="EF815:EI815"/>
    <mergeCell ref="EJ815:EL815"/>
    <mergeCell ref="EM815:EO815"/>
    <mergeCell ref="EP815:EQ815"/>
    <mergeCell ref="ER815:EZ815"/>
    <mergeCell ref="DM815:DN815"/>
    <mergeCell ref="DQ815:DR815"/>
    <mergeCell ref="DT815:DV815"/>
    <mergeCell ref="DW815:DY815"/>
    <mergeCell ref="DZ815:EA815"/>
    <mergeCell ref="EB815:EC815"/>
    <mergeCell ref="ER814:EZ814"/>
    <mergeCell ref="CR815:CT815"/>
    <mergeCell ref="CU815:CX815"/>
    <mergeCell ref="CY815:DA815"/>
    <mergeCell ref="DB815:DG815"/>
    <mergeCell ref="DI815:DJ815"/>
    <mergeCell ref="EB814:EC814"/>
    <mergeCell ref="ED814:EE814"/>
    <mergeCell ref="EF814:EI814"/>
    <mergeCell ref="EJ814:EL814"/>
    <mergeCell ref="EM814:EO814"/>
    <mergeCell ref="EP814:EQ814"/>
    <mergeCell ref="DI814:DJ814"/>
    <mergeCell ref="DM814:DN814"/>
    <mergeCell ref="DQ814:DR814"/>
    <mergeCell ref="DT814:DV814"/>
    <mergeCell ref="DW814:DY814"/>
    <mergeCell ref="DZ814:EA814"/>
    <mergeCell ref="ER813:EZ813"/>
    <mergeCell ref="CR814:CT814"/>
    <mergeCell ref="CU814:CX814"/>
    <mergeCell ref="CY814:DA814"/>
    <mergeCell ref="DB814:DG814"/>
    <mergeCell ref="DZ813:EA813"/>
    <mergeCell ref="EB813:EC813"/>
    <mergeCell ref="ED813:EE813"/>
    <mergeCell ref="EF813:EI813"/>
    <mergeCell ref="EJ813:EL813"/>
    <mergeCell ref="EM813:EO813"/>
    <mergeCell ref="DB813:DG813"/>
    <mergeCell ref="DI813:DJ813"/>
    <mergeCell ref="DM813:DN813"/>
    <mergeCell ref="DQ813:DR813"/>
    <mergeCell ref="DT813:DV813"/>
    <mergeCell ref="DW813:DY813"/>
    <mergeCell ref="EM812:EO812"/>
    <mergeCell ref="EP812:EQ812"/>
    <mergeCell ref="ER812:EZ812"/>
    <mergeCell ref="CR813:CT813"/>
    <mergeCell ref="CU813:CX813"/>
    <mergeCell ref="CY813:DA813"/>
    <mergeCell ref="DW812:DY812"/>
    <mergeCell ref="DZ812:EA812"/>
    <mergeCell ref="CY812:DA812"/>
    <mergeCell ref="DB812:DG812"/>
    <mergeCell ref="DI812:DJ812"/>
    <mergeCell ref="DM812:DN812"/>
    <mergeCell ref="DQ812:DR812"/>
    <mergeCell ref="DT812:DV812"/>
    <mergeCell ref="CR812:CT812"/>
    <mergeCell ref="CU812:CX812"/>
    <mergeCell ref="EB812:EC812"/>
    <mergeCell ref="ED812:EE812"/>
    <mergeCell ref="EF812:EI812"/>
    <mergeCell ref="EJ812:EL812"/>
    <mergeCell ref="ER811:EZ811"/>
    <mergeCell ref="DM811:DN811"/>
    <mergeCell ref="DQ811:DR811"/>
    <mergeCell ref="DT811:DV811"/>
    <mergeCell ref="DW811:DY811"/>
    <mergeCell ref="DZ811:EA811"/>
    <mergeCell ref="EB811:EC811"/>
    <mergeCell ref="ER810:EZ810"/>
    <mergeCell ref="CR811:CT811"/>
    <mergeCell ref="CU811:CX811"/>
    <mergeCell ref="CY811:DA811"/>
    <mergeCell ref="DB811:DG811"/>
    <mergeCell ref="DI811:DJ811"/>
    <mergeCell ref="EB810:EC810"/>
    <mergeCell ref="ED810:EE810"/>
    <mergeCell ref="EF810:EI810"/>
    <mergeCell ref="EJ810:EL810"/>
    <mergeCell ref="EM810:EO810"/>
    <mergeCell ref="EP810:EQ810"/>
    <mergeCell ref="DI810:DJ810"/>
    <mergeCell ref="DM810:DN810"/>
    <mergeCell ref="DQ810:DR810"/>
    <mergeCell ref="DT810:DV810"/>
    <mergeCell ref="DW810:DY810"/>
    <mergeCell ref="DZ810:EA810"/>
    <mergeCell ref="EP809:EQ809"/>
    <mergeCell ref="ER809:EZ809"/>
    <mergeCell ref="CR810:CT810"/>
    <mergeCell ref="CU810:CX810"/>
    <mergeCell ref="CY810:DA810"/>
    <mergeCell ref="DB810:DG810"/>
    <mergeCell ref="DZ809:EA809"/>
    <mergeCell ref="EB809:EC809"/>
    <mergeCell ref="ED809:EE809"/>
    <mergeCell ref="EF809:EI809"/>
    <mergeCell ref="EJ809:EL809"/>
    <mergeCell ref="EM809:EO809"/>
    <mergeCell ref="DB809:DG809"/>
    <mergeCell ref="DI809:DJ809"/>
    <mergeCell ref="DM809:DN809"/>
    <mergeCell ref="DQ809:DR809"/>
    <mergeCell ref="DT809:DV809"/>
    <mergeCell ref="DW809:DY809"/>
    <mergeCell ref="ER808:EZ808"/>
    <mergeCell ref="CR809:CT809"/>
    <mergeCell ref="CU809:CX809"/>
    <mergeCell ref="CY809:DA809"/>
    <mergeCell ref="DW808:DY808"/>
    <mergeCell ref="DZ808:EA808"/>
    <mergeCell ref="EB808:EC808"/>
    <mergeCell ref="ED808:EE808"/>
    <mergeCell ref="EF808:EI808"/>
    <mergeCell ref="EJ808:EL808"/>
    <mergeCell ref="CY808:DA808"/>
    <mergeCell ref="DB808:DG808"/>
    <mergeCell ref="DI808:DJ808"/>
    <mergeCell ref="DM808:DN808"/>
    <mergeCell ref="DQ808:DR808"/>
    <mergeCell ref="DT808:DV808"/>
    <mergeCell ref="CR808:CT808"/>
    <mergeCell ref="CU808:CX808"/>
    <mergeCell ref="ED807:EE807"/>
    <mergeCell ref="EF807:EI807"/>
    <mergeCell ref="EJ807:EL807"/>
    <mergeCell ref="EM807:EO807"/>
    <mergeCell ref="EP807:EQ807"/>
    <mergeCell ref="ER807:EZ807"/>
    <mergeCell ref="DM807:DN807"/>
    <mergeCell ref="DQ807:DR807"/>
    <mergeCell ref="DT807:DV807"/>
    <mergeCell ref="DW807:DY807"/>
    <mergeCell ref="DZ807:EA807"/>
    <mergeCell ref="EB807:EC807"/>
    <mergeCell ref="ER806:EZ806"/>
    <mergeCell ref="CR807:CT807"/>
    <mergeCell ref="CU807:CX807"/>
    <mergeCell ref="CY807:DA807"/>
    <mergeCell ref="DB807:DG807"/>
    <mergeCell ref="DI807:DJ807"/>
    <mergeCell ref="EB806:EC806"/>
    <mergeCell ref="ED806:EE806"/>
    <mergeCell ref="EF806:EI806"/>
    <mergeCell ref="EJ806:EL806"/>
    <mergeCell ref="EM806:EO806"/>
    <mergeCell ref="EP806:EQ806"/>
    <mergeCell ref="DI806:DJ806"/>
    <mergeCell ref="DM806:DN806"/>
    <mergeCell ref="DQ806:DR806"/>
    <mergeCell ref="DT806:DV806"/>
    <mergeCell ref="DW806:DY806"/>
    <mergeCell ref="DZ806:EA806"/>
    <mergeCell ref="ER805:EZ805"/>
    <mergeCell ref="CR806:CT806"/>
    <mergeCell ref="CU806:CX806"/>
    <mergeCell ref="CY806:DA806"/>
    <mergeCell ref="DB806:DG806"/>
    <mergeCell ref="DZ805:EA805"/>
    <mergeCell ref="EB805:EC805"/>
    <mergeCell ref="ED805:EE805"/>
    <mergeCell ref="EF805:EI805"/>
    <mergeCell ref="EJ805:EL805"/>
    <mergeCell ref="EM805:EO805"/>
    <mergeCell ref="DB805:DG805"/>
    <mergeCell ref="DI805:DJ805"/>
    <mergeCell ref="DM805:DN805"/>
    <mergeCell ref="DQ805:DR805"/>
    <mergeCell ref="DT805:DV805"/>
    <mergeCell ref="DW805:DY805"/>
    <mergeCell ref="EM804:EO804"/>
    <mergeCell ref="EP804:EQ804"/>
    <mergeCell ref="ER804:EZ804"/>
    <mergeCell ref="CR805:CT805"/>
    <mergeCell ref="CU805:CX805"/>
    <mergeCell ref="CY805:DA805"/>
    <mergeCell ref="DW804:DY804"/>
    <mergeCell ref="DZ804:EA804"/>
    <mergeCell ref="CY804:DA804"/>
    <mergeCell ref="DB804:DG804"/>
    <mergeCell ref="DI804:DJ804"/>
    <mergeCell ref="DM804:DN804"/>
    <mergeCell ref="DQ804:DR804"/>
    <mergeCell ref="DT804:DV804"/>
    <mergeCell ref="CR804:CT804"/>
    <mergeCell ref="CU804:CX804"/>
    <mergeCell ref="EB804:EC804"/>
    <mergeCell ref="ED804:EE804"/>
    <mergeCell ref="EF804:EI804"/>
    <mergeCell ref="EJ804:EL804"/>
    <mergeCell ref="ER803:EZ803"/>
    <mergeCell ref="DM803:DN803"/>
    <mergeCell ref="DQ803:DR803"/>
    <mergeCell ref="DT803:DV803"/>
    <mergeCell ref="DW803:DY803"/>
    <mergeCell ref="DZ803:EA803"/>
    <mergeCell ref="EB803:EC803"/>
    <mergeCell ref="ER802:EZ802"/>
    <mergeCell ref="CR803:CT803"/>
    <mergeCell ref="CU803:CX803"/>
    <mergeCell ref="CY803:DA803"/>
    <mergeCell ref="DB803:DG803"/>
    <mergeCell ref="DI803:DJ803"/>
    <mergeCell ref="EB802:EC802"/>
    <mergeCell ref="ED802:EE802"/>
    <mergeCell ref="EF802:EI802"/>
    <mergeCell ref="EJ802:EL802"/>
    <mergeCell ref="EM802:EO802"/>
    <mergeCell ref="EP802:EQ802"/>
    <mergeCell ref="DI802:DJ802"/>
    <mergeCell ref="DM802:DN802"/>
    <mergeCell ref="DQ802:DR802"/>
    <mergeCell ref="DT802:DV802"/>
    <mergeCell ref="DW802:DY802"/>
    <mergeCell ref="DZ802:EA802"/>
    <mergeCell ref="EP801:EQ801"/>
    <mergeCell ref="ER801:EZ801"/>
    <mergeCell ref="CR802:CT802"/>
    <mergeCell ref="CU802:CX802"/>
    <mergeCell ref="CY802:DA802"/>
    <mergeCell ref="DB802:DG802"/>
    <mergeCell ref="DZ801:EA801"/>
    <mergeCell ref="EB801:EC801"/>
    <mergeCell ref="ED801:EE801"/>
    <mergeCell ref="EF801:EI801"/>
    <mergeCell ref="EJ801:EL801"/>
    <mergeCell ref="EM801:EO801"/>
    <mergeCell ref="DB801:DG801"/>
    <mergeCell ref="DI801:DJ801"/>
    <mergeCell ref="DM801:DN801"/>
    <mergeCell ref="DQ801:DR801"/>
    <mergeCell ref="DT801:DV801"/>
    <mergeCell ref="DW801:DY801"/>
    <mergeCell ref="ER800:EZ800"/>
    <mergeCell ref="CR801:CT801"/>
    <mergeCell ref="CU801:CX801"/>
    <mergeCell ref="CY801:DA801"/>
    <mergeCell ref="DW800:DY800"/>
    <mergeCell ref="DZ800:EA800"/>
    <mergeCell ref="EB800:EC800"/>
    <mergeCell ref="ED800:EE800"/>
    <mergeCell ref="EF800:EI800"/>
    <mergeCell ref="EJ800:EL800"/>
    <mergeCell ref="CY800:DA800"/>
    <mergeCell ref="DB800:DG800"/>
    <mergeCell ref="DI800:DJ800"/>
    <mergeCell ref="DM800:DN800"/>
    <mergeCell ref="DQ800:DR800"/>
    <mergeCell ref="DT800:DV800"/>
    <mergeCell ref="CR800:CT800"/>
    <mergeCell ref="CU800:CX800"/>
    <mergeCell ref="ED799:EE799"/>
    <mergeCell ref="EF799:EI799"/>
    <mergeCell ref="EJ799:EL799"/>
    <mergeCell ref="EM799:EO799"/>
    <mergeCell ref="EP799:EQ799"/>
    <mergeCell ref="ER799:EZ799"/>
    <mergeCell ref="DM799:DN799"/>
    <mergeCell ref="DQ799:DR799"/>
    <mergeCell ref="DT799:DV799"/>
    <mergeCell ref="DW799:DY799"/>
    <mergeCell ref="DZ799:EA799"/>
    <mergeCell ref="EB799:EC799"/>
    <mergeCell ref="ER798:EZ798"/>
    <mergeCell ref="CR799:CT799"/>
    <mergeCell ref="CU799:CX799"/>
    <mergeCell ref="CY799:DA799"/>
    <mergeCell ref="DB799:DG799"/>
    <mergeCell ref="DI799:DJ799"/>
    <mergeCell ref="EB798:EC798"/>
    <mergeCell ref="ED798:EE798"/>
    <mergeCell ref="EF798:EI798"/>
    <mergeCell ref="EJ798:EL798"/>
    <mergeCell ref="EM798:EO798"/>
    <mergeCell ref="EP798:EQ798"/>
    <mergeCell ref="DI798:DJ798"/>
    <mergeCell ref="DM798:DN798"/>
    <mergeCell ref="DQ798:DR798"/>
    <mergeCell ref="DT798:DV798"/>
    <mergeCell ref="DW798:DY798"/>
    <mergeCell ref="DZ798:EA798"/>
    <mergeCell ref="ER797:EZ797"/>
    <mergeCell ref="CR798:CT798"/>
    <mergeCell ref="CU798:CX798"/>
    <mergeCell ref="CY798:DA798"/>
    <mergeCell ref="DB798:DG798"/>
    <mergeCell ref="DZ797:EA797"/>
    <mergeCell ref="EB797:EC797"/>
    <mergeCell ref="ED797:EE797"/>
    <mergeCell ref="EF797:EI797"/>
    <mergeCell ref="EJ797:EL797"/>
    <mergeCell ref="EM797:EO797"/>
    <mergeCell ref="DB797:DG797"/>
    <mergeCell ref="DI797:DJ797"/>
    <mergeCell ref="DM797:DN797"/>
    <mergeCell ref="DQ797:DR797"/>
    <mergeCell ref="DT797:DV797"/>
    <mergeCell ref="DW797:DY797"/>
    <mergeCell ref="EM796:EO796"/>
    <mergeCell ref="EP796:EQ796"/>
    <mergeCell ref="ER796:EZ796"/>
    <mergeCell ref="CR797:CT797"/>
    <mergeCell ref="CU797:CX797"/>
    <mergeCell ref="CY797:DA797"/>
    <mergeCell ref="DW796:DY796"/>
    <mergeCell ref="DZ796:EA796"/>
    <mergeCell ref="CY796:DA796"/>
    <mergeCell ref="DB796:DG796"/>
    <mergeCell ref="DI796:DJ796"/>
    <mergeCell ref="DM796:DN796"/>
    <mergeCell ref="DQ796:DR796"/>
    <mergeCell ref="DT796:DV796"/>
    <mergeCell ref="CR796:CT796"/>
    <mergeCell ref="CU796:CX796"/>
    <mergeCell ref="EB796:EC796"/>
    <mergeCell ref="ED796:EE796"/>
    <mergeCell ref="EF796:EI796"/>
    <mergeCell ref="EJ796:EL796"/>
    <mergeCell ref="EP795:EQ795"/>
    <mergeCell ref="ER795:EZ795"/>
    <mergeCell ref="DM795:DN795"/>
    <mergeCell ref="DQ795:DR795"/>
    <mergeCell ref="DT795:DV795"/>
    <mergeCell ref="DW795:DY795"/>
    <mergeCell ref="DZ795:EA795"/>
    <mergeCell ref="EB795:EC795"/>
    <mergeCell ref="ER794:EZ794"/>
    <mergeCell ref="CR795:CT795"/>
    <mergeCell ref="CU795:CX795"/>
    <mergeCell ref="CY795:DA795"/>
    <mergeCell ref="DB795:DG795"/>
    <mergeCell ref="DI795:DJ795"/>
    <mergeCell ref="EB794:EC794"/>
    <mergeCell ref="ED794:EE794"/>
    <mergeCell ref="EF794:EI794"/>
    <mergeCell ref="EJ794:EL794"/>
    <mergeCell ref="EM794:EO794"/>
    <mergeCell ref="EP794:EQ794"/>
    <mergeCell ref="DI794:DJ794"/>
    <mergeCell ref="DM794:DN794"/>
    <mergeCell ref="DQ794:DR794"/>
    <mergeCell ref="DT794:DV794"/>
    <mergeCell ref="DW794:DY794"/>
    <mergeCell ref="DZ794:EA794"/>
    <mergeCell ref="EP793:EQ793"/>
    <mergeCell ref="ER793:EZ793"/>
    <mergeCell ref="CR794:CT794"/>
    <mergeCell ref="CU794:CX794"/>
    <mergeCell ref="CY794:DA794"/>
    <mergeCell ref="DB794:DG794"/>
    <mergeCell ref="DZ793:EA793"/>
    <mergeCell ref="EB793:EC793"/>
    <mergeCell ref="ED793:EE793"/>
    <mergeCell ref="EF793:EI793"/>
    <mergeCell ref="EJ793:EL793"/>
    <mergeCell ref="EM793:EO793"/>
    <mergeCell ref="DB793:DG793"/>
    <mergeCell ref="DI793:DJ793"/>
    <mergeCell ref="DM793:DN793"/>
    <mergeCell ref="DQ793:DR793"/>
    <mergeCell ref="DT793:DV793"/>
    <mergeCell ref="DW793:DY793"/>
    <mergeCell ref="EM792:EO792"/>
    <mergeCell ref="EP792:EQ792"/>
    <mergeCell ref="ER792:EZ792"/>
    <mergeCell ref="CR793:CT793"/>
    <mergeCell ref="CU793:CX793"/>
    <mergeCell ref="CY793:DA793"/>
    <mergeCell ref="DW792:DY792"/>
    <mergeCell ref="DZ792:EA792"/>
    <mergeCell ref="EB792:EC792"/>
    <mergeCell ref="ED792:EE792"/>
    <mergeCell ref="EF792:EI792"/>
    <mergeCell ref="EJ792:EL792"/>
    <mergeCell ref="CY792:DA792"/>
    <mergeCell ref="DB792:DG792"/>
    <mergeCell ref="DI792:DJ792"/>
    <mergeCell ref="DM792:DN792"/>
    <mergeCell ref="DQ792:DR792"/>
    <mergeCell ref="DT792:DV792"/>
    <mergeCell ref="CR792:CT792"/>
    <mergeCell ref="CU792:CX792"/>
    <mergeCell ref="ED791:EE791"/>
    <mergeCell ref="EF791:EI791"/>
    <mergeCell ref="EJ791:EL791"/>
    <mergeCell ref="EM791:EO791"/>
    <mergeCell ref="EP791:EQ791"/>
    <mergeCell ref="ER791:EZ791"/>
    <mergeCell ref="DM791:DN791"/>
    <mergeCell ref="DQ791:DR791"/>
    <mergeCell ref="DT791:DV791"/>
    <mergeCell ref="DW791:DY791"/>
    <mergeCell ref="DZ791:EA791"/>
    <mergeCell ref="EB791:EC791"/>
    <mergeCell ref="ER790:EZ790"/>
    <mergeCell ref="CR791:CT791"/>
    <mergeCell ref="CU791:CX791"/>
    <mergeCell ref="CY791:DA791"/>
    <mergeCell ref="DB791:DG791"/>
    <mergeCell ref="DI791:DJ791"/>
    <mergeCell ref="EB790:EC790"/>
    <mergeCell ref="ED790:EE790"/>
    <mergeCell ref="EF790:EI790"/>
    <mergeCell ref="EJ790:EL790"/>
    <mergeCell ref="EM790:EO790"/>
    <mergeCell ref="EP790:EQ790"/>
    <mergeCell ref="DI790:DJ790"/>
    <mergeCell ref="DM790:DN790"/>
    <mergeCell ref="DQ790:DR790"/>
    <mergeCell ref="DT790:DV790"/>
    <mergeCell ref="DW790:DY790"/>
    <mergeCell ref="DZ790:EA790"/>
    <mergeCell ref="EP789:EQ789"/>
    <mergeCell ref="ER789:EZ789"/>
    <mergeCell ref="CR790:CT790"/>
    <mergeCell ref="CU790:CX790"/>
    <mergeCell ref="CY790:DA790"/>
    <mergeCell ref="DB790:DG790"/>
    <mergeCell ref="DZ789:EA789"/>
    <mergeCell ref="EB789:EC789"/>
    <mergeCell ref="ED789:EE789"/>
    <mergeCell ref="EF789:EI789"/>
    <mergeCell ref="EJ789:EL789"/>
    <mergeCell ref="EM789:EO789"/>
    <mergeCell ref="DB789:DG789"/>
    <mergeCell ref="DI789:DJ789"/>
    <mergeCell ref="DM789:DN789"/>
    <mergeCell ref="DQ789:DR789"/>
    <mergeCell ref="DT789:DV789"/>
    <mergeCell ref="DW789:DY789"/>
    <mergeCell ref="EM788:EO788"/>
    <mergeCell ref="EP788:EQ788"/>
    <mergeCell ref="ER788:EZ788"/>
    <mergeCell ref="CR789:CT789"/>
    <mergeCell ref="CU789:CX789"/>
    <mergeCell ref="CY789:DA789"/>
    <mergeCell ref="DW788:DY788"/>
    <mergeCell ref="DZ788:EA788"/>
    <mergeCell ref="CY788:DA788"/>
    <mergeCell ref="DB788:DG788"/>
    <mergeCell ref="DI788:DJ788"/>
    <mergeCell ref="DM788:DN788"/>
    <mergeCell ref="DQ788:DR788"/>
    <mergeCell ref="DT788:DV788"/>
    <mergeCell ref="CR788:CT788"/>
    <mergeCell ref="CU788:CX788"/>
    <mergeCell ref="ED787:EE787"/>
    <mergeCell ref="EF787:EI787"/>
    <mergeCell ref="EJ787:EL787"/>
    <mergeCell ref="EM787:EO787"/>
    <mergeCell ref="EB788:EC788"/>
    <mergeCell ref="ED788:EE788"/>
    <mergeCell ref="EF788:EI788"/>
    <mergeCell ref="EJ788:EL788"/>
    <mergeCell ref="EP787:EQ787"/>
    <mergeCell ref="ER787:EZ787"/>
    <mergeCell ref="DM787:DN787"/>
    <mergeCell ref="DQ787:DR787"/>
    <mergeCell ref="DT787:DV787"/>
    <mergeCell ref="DW787:DY787"/>
    <mergeCell ref="DZ787:EA787"/>
    <mergeCell ref="EB787:EC787"/>
    <mergeCell ref="ER786:EZ786"/>
    <mergeCell ref="CR787:CT787"/>
    <mergeCell ref="CU787:CX787"/>
    <mergeCell ref="CY787:DA787"/>
    <mergeCell ref="DB787:DG787"/>
    <mergeCell ref="DI787:DJ787"/>
    <mergeCell ref="EB786:EC786"/>
    <mergeCell ref="ED786:EE786"/>
    <mergeCell ref="EF786:EI786"/>
    <mergeCell ref="EJ786:EL786"/>
    <mergeCell ref="EM786:EO786"/>
    <mergeCell ref="EP786:EQ786"/>
    <mergeCell ref="DI786:DJ786"/>
    <mergeCell ref="DM786:DN786"/>
    <mergeCell ref="DQ786:DR786"/>
    <mergeCell ref="DT786:DV786"/>
    <mergeCell ref="DW786:DY786"/>
    <mergeCell ref="DZ786:EA786"/>
    <mergeCell ref="EP785:EQ785"/>
    <mergeCell ref="ER785:EZ785"/>
    <mergeCell ref="CR786:CT786"/>
    <mergeCell ref="CU786:CX786"/>
    <mergeCell ref="CY786:DA786"/>
    <mergeCell ref="DB786:DG786"/>
    <mergeCell ref="DZ785:EA785"/>
    <mergeCell ref="EB785:EC785"/>
    <mergeCell ref="ED785:EE785"/>
    <mergeCell ref="EF785:EI785"/>
    <mergeCell ref="EJ785:EL785"/>
    <mergeCell ref="EM785:EO785"/>
    <mergeCell ref="DB785:DG785"/>
    <mergeCell ref="DI785:DJ785"/>
    <mergeCell ref="DM785:DN785"/>
    <mergeCell ref="DQ785:DR785"/>
    <mergeCell ref="DT785:DV785"/>
    <mergeCell ref="DW785:DY785"/>
    <mergeCell ref="EM784:EO784"/>
    <mergeCell ref="EP784:EQ784"/>
    <mergeCell ref="ER784:EZ784"/>
    <mergeCell ref="CR785:CT785"/>
    <mergeCell ref="CU785:CX785"/>
    <mergeCell ref="CY785:DA785"/>
    <mergeCell ref="DW784:DY784"/>
    <mergeCell ref="DZ784:EA784"/>
    <mergeCell ref="EB784:EC784"/>
    <mergeCell ref="ED784:EE784"/>
    <mergeCell ref="EF784:EI784"/>
    <mergeCell ref="EJ784:EL784"/>
    <mergeCell ref="CY784:DA784"/>
    <mergeCell ref="DB784:DG784"/>
    <mergeCell ref="DI784:DJ784"/>
    <mergeCell ref="DM784:DN784"/>
    <mergeCell ref="DQ784:DR784"/>
    <mergeCell ref="DT784:DV784"/>
    <mergeCell ref="CR784:CT784"/>
    <mergeCell ref="CU784:CX784"/>
    <mergeCell ref="ED783:EE783"/>
    <mergeCell ref="EF783:EI783"/>
    <mergeCell ref="EJ783:EL783"/>
    <mergeCell ref="EM783:EO783"/>
    <mergeCell ref="EP783:EQ783"/>
    <mergeCell ref="ER783:EZ783"/>
    <mergeCell ref="DM783:DN783"/>
    <mergeCell ref="DQ783:DR783"/>
    <mergeCell ref="DT783:DV783"/>
    <mergeCell ref="DW783:DY783"/>
    <mergeCell ref="DZ783:EA783"/>
    <mergeCell ref="EB783:EC783"/>
    <mergeCell ref="ER782:EZ782"/>
    <mergeCell ref="CR783:CT783"/>
    <mergeCell ref="CU783:CX783"/>
    <mergeCell ref="CY783:DA783"/>
    <mergeCell ref="DB783:DG783"/>
    <mergeCell ref="DI783:DJ783"/>
    <mergeCell ref="EB782:EC782"/>
    <mergeCell ref="ED782:EE782"/>
    <mergeCell ref="EF782:EI782"/>
    <mergeCell ref="EJ782:EL782"/>
    <mergeCell ref="EM782:EO782"/>
    <mergeCell ref="EP782:EQ782"/>
    <mergeCell ref="DI782:DJ782"/>
    <mergeCell ref="DM782:DN782"/>
    <mergeCell ref="DQ782:DR782"/>
    <mergeCell ref="DT782:DV782"/>
    <mergeCell ref="DW782:DY782"/>
    <mergeCell ref="DZ782:EA782"/>
    <mergeCell ref="EP781:EQ781"/>
    <mergeCell ref="ER781:EZ781"/>
    <mergeCell ref="CR782:CT782"/>
    <mergeCell ref="CU782:CX782"/>
    <mergeCell ref="CY782:DA782"/>
    <mergeCell ref="DB782:DG782"/>
    <mergeCell ref="DZ781:EA781"/>
    <mergeCell ref="EB781:EC781"/>
    <mergeCell ref="ED781:EE781"/>
    <mergeCell ref="EF781:EI781"/>
    <mergeCell ref="EJ781:EL781"/>
    <mergeCell ref="EM781:EO781"/>
    <mergeCell ref="DB781:DG781"/>
    <mergeCell ref="DI781:DJ781"/>
    <mergeCell ref="DM781:DN781"/>
    <mergeCell ref="DQ781:DR781"/>
    <mergeCell ref="DT781:DV781"/>
    <mergeCell ref="DW781:DY781"/>
    <mergeCell ref="EM780:EO780"/>
    <mergeCell ref="EP780:EQ780"/>
    <mergeCell ref="ER780:EZ780"/>
    <mergeCell ref="CR781:CT781"/>
    <mergeCell ref="CU781:CX781"/>
    <mergeCell ref="CY781:DA781"/>
    <mergeCell ref="DW780:DY780"/>
    <mergeCell ref="DZ780:EA780"/>
    <mergeCell ref="CY780:DA780"/>
    <mergeCell ref="DB780:DG780"/>
    <mergeCell ref="DI780:DJ780"/>
    <mergeCell ref="DM780:DN780"/>
    <mergeCell ref="DQ780:DR780"/>
    <mergeCell ref="DT780:DV780"/>
    <mergeCell ref="CR780:CT780"/>
    <mergeCell ref="CU780:CX780"/>
    <mergeCell ref="ED779:EE779"/>
    <mergeCell ref="EF779:EI779"/>
    <mergeCell ref="EJ779:EL779"/>
    <mergeCell ref="EM779:EO779"/>
    <mergeCell ref="EB780:EC780"/>
    <mergeCell ref="ED780:EE780"/>
    <mergeCell ref="EF780:EI780"/>
    <mergeCell ref="EJ780:EL780"/>
    <mergeCell ref="EP779:EQ779"/>
    <mergeCell ref="ER779:EZ779"/>
    <mergeCell ref="DM779:DN779"/>
    <mergeCell ref="DQ779:DR779"/>
    <mergeCell ref="DT779:DV779"/>
    <mergeCell ref="DW779:DY779"/>
    <mergeCell ref="DZ779:EA779"/>
    <mergeCell ref="EB779:EC779"/>
    <mergeCell ref="ER778:EZ778"/>
    <mergeCell ref="CR779:CT779"/>
    <mergeCell ref="CU779:CX779"/>
    <mergeCell ref="CY779:DA779"/>
    <mergeCell ref="DB779:DG779"/>
    <mergeCell ref="DI779:DJ779"/>
    <mergeCell ref="EB778:EC778"/>
    <mergeCell ref="ED778:EE778"/>
    <mergeCell ref="EF778:EI778"/>
    <mergeCell ref="EJ778:EL778"/>
    <mergeCell ref="EM778:EO778"/>
    <mergeCell ref="EP778:EQ778"/>
    <mergeCell ref="DI778:DJ778"/>
    <mergeCell ref="DM778:DN778"/>
    <mergeCell ref="DQ778:DR778"/>
    <mergeCell ref="DT778:DV778"/>
    <mergeCell ref="DW778:DY778"/>
    <mergeCell ref="DZ778:EA778"/>
    <mergeCell ref="EP777:EQ777"/>
    <mergeCell ref="ER777:EZ777"/>
    <mergeCell ref="CR778:CT778"/>
    <mergeCell ref="CU778:CX778"/>
    <mergeCell ref="CY778:DA778"/>
    <mergeCell ref="DB778:DG778"/>
    <mergeCell ref="DZ777:EA777"/>
    <mergeCell ref="EB777:EC777"/>
    <mergeCell ref="ED777:EE777"/>
    <mergeCell ref="EF777:EI777"/>
    <mergeCell ref="EJ777:EL777"/>
    <mergeCell ref="EM777:EO777"/>
    <mergeCell ref="DB777:DG777"/>
    <mergeCell ref="DI777:DJ777"/>
    <mergeCell ref="DM777:DN777"/>
    <mergeCell ref="DQ777:DR777"/>
    <mergeCell ref="DT777:DV777"/>
    <mergeCell ref="DW777:DY777"/>
    <mergeCell ref="EM776:EO776"/>
    <mergeCell ref="EP776:EQ776"/>
    <mergeCell ref="ER776:EZ776"/>
    <mergeCell ref="CR777:CT777"/>
    <mergeCell ref="CU777:CX777"/>
    <mergeCell ref="CY777:DA777"/>
    <mergeCell ref="DW776:DY776"/>
    <mergeCell ref="DZ776:EA776"/>
    <mergeCell ref="EB776:EC776"/>
    <mergeCell ref="ED776:EE776"/>
    <mergeCell ref="EF776:EI776"/>
    <mergeCell ref="EJ776:EL776"/>
    <mergeCell ref="CY776:DA776"/>
    <mergeCell ref="DB776:DG776"/>
    <mergeCell ref="DI776:DJ776"/>
    <mergeCell ref="DM776:DN776"/>
    <mergeCell ref="DQ776:DR776"/>
    <mergeCell ref="DT776:DV776"/>
    <mergeCell ref="CR776:CT776"/>
    <mergeCell ref="CU776:CX776"/>
    <mergeCell ref="ED775:EE775"/>
    <mergeCell ref="EF775:EI775"/>
    <mergeCell ref="EJ775:EL775"/>
    <mergeCell ref="EM775:EO775"/>
    <mergeCell ref="EP775:EQ775"/>
    <mergeCell ref="ER775:EZ775"/>
    <mergeCell ref="DM775:DN775"/>
    <mergeCell ref="DQ775:DR775"/>
    <mergeCell ref="DT775:DV775"/>
    <mergeCell ref="DW775:DY775"/>
    <mergeCell ref="DZ775:EA775"/>
    <mergeCell ref="EB775:EC775"/>
    <mergeCell ref="ER774:EZ774"/>
    <mergeCell ref="CR775:CT775"/>
    <mergeCell ref="CU775:CX775"/>
    <mergeCell ref="CY775:DA775"/>
    <mergeCell ref="DB775:DG775"/>
    <mergeCell ref="DI775:DJ775"/>
    <mergeCell ref="EB774:EC774"/>
    <mergeCell ref="ED774:EE774"/>
    <mergeCell ref="EF774:EI774"/>
    <mergeCell ref="EJ774:EL774"/>
    <mergeCell ref="EM774:EO774"/>
    <mergeCell ref="EP774:EQ774"/>
    <mergeCell ref="DI774:DJ774"/>
    <mergeCell ref="DM774:DN774"/>
    <mergeCell ref="DQ774:DR774"/>
    <mergeCell ref="DT774:DV774"/>
    <mergeCell ref="DW774:DY774"/>
    <mergeCell ref="DZ774:EA774"/>
    <mergeCell ref="EP773:EQ773"/>
    <mergeCell ref="ER773:EZ773"/>
    <mergeCell ref="CR774:CT774"/>
    <mergeCell ref="CU774:CX774"/>
    <mergeCell ref="CY774:DA774"/>
    <mergeCell ref="DB774:DG774"/>
    <mergeCell ref="DZ773:EA773"/>
    <mergeCell ref="EB773:EC773"/>
    <mergeCell ref="ED773:EE773"/>
    <mergeCell ref="EF773:EI773"/>
    <mergeCell ref="EJ773:EL773"/>
    <mergeCell ref="EM773:EO773"/>
    <mergeCell ref="DB773:DG773"/>
    <mergeCell ref="DI773:DJ773"/>
    <mergeCell ref="DM773:DN773"/>
    <mergeCell ref="DQ773:DR773"/>
    <mergeCell ref="DT773:DV773"/>
    <mergeCell ref="DW773:DY773"/>
    <mergeCell ref="EM772:EO772"/>
    <mergeCell ref="EP772:EQ772"/>
    <mergeCell ref="ER772:EZ772"/>
    <mergeCell ref="CR773:CT773"/>
    <mergeCell ref="CU773:CX773"/>
    <mergeCell ref="CY773:DA773"/>
    <mergeCell ref="DW772:DY772"/>
    <mergeCell ref="DZ772:EA772"/>
    <mergeCell ref="CY772:DA772"/>
    <mergeCell ref="DB772:DG772"/>
    <mergeCell ref="DI772:DJ772"/>
    <mergeCell ref="DM772:DN772"/>
    <mergeCell ref="DQ772:DR772"/>
    <mergeCell ref="DT772:DV772"/>
    <mergeCell ref="CR772:CT772"/>
    <mergeCell ref="CU772:CX772"/>
    <mergeCell ref="ED771:EE771"/>
    <mergeCell ref="EF771:EI771"/>
    <mergeCell ref="EJ771:EL771"/>
    <mergeCell ref="EM771:EO771"/>
    <mergeCell ref="EB772:EC772"/>
    <mergeCell ref="ED772:EE772"/>
    <mergeCell ref="EF772:EI772"/>
    <mergeCell ref="EJ772:EL772"/>
    <mergeCell ref="EP771:EQ771"/>
    <mergeCell ref="ER771:EZ771"/>
    <mergeCell ref="DM771:DN771"/>
    <mergeCell ref="DQ771:DR771"/>
    <mergeCell ref="DT771:DV771"/>
    <mergeCell ref="DW771:DY771"/>
    <mergeCell ref="DZ771:EA771"/>
    <mergeCell ref="EB771:EC771"/>
    <mergeCell ref="ER770:EZ770"/>
    <mergeCell ref="CR771:CT771"/>
    <mergeCell ref="CU771:CX771"/>
    <mergeCell ref="CY771:DA771"/>
    <mergeCell ref="DB771:DG771"/>
    <mergeCell ref="DI771:DJ771"/>
    <mergeCell ref="EB770:EC770"/>
    <mergeCell ref="ED770:EE770"/>
    <mergeCell ref="EF770:EI770"/>
    <mergeCell ref="EJ770:EL770"/>
    <mergeCell ref="EM770:EO770"/>
    <mergeCell ref="EP770:EQ770"/>
    <mergeCell ref="DI770:DJ770"/>
    <mergeCell ref="DM770:DN770"/>
    <mergeCell ref="DQ770:DR770"/>
    <mergeCell ref="DT770:DV770"/>
    <mergeCell ref="DW770:DY770"/>
    <mergeCell ref="DZ770:EA770"/>
    <mergeCell ref="EP769:EQ769"/>
    <mergeCell ref="ER769:EZ769"/>
    <mergeCell ref="CR770:CT770"/>
    <mergeCell ref="CU770:CX770"/>
    <mergeCell ref="CY770:DA770"/>
    <mergeCell ref="DB770:DG770"/>
    <mergeCell ref="DZ769:EA769"/>
    <mergeCell ref="EB769:EC769"/>
    <mergeCell ref="ED769:EE769"/>
    <mergeCell ref="EF769:EI769"/>
    <mergeCell ref="EJ769:EL769"/>
    <mergeCell ref="EM769:EO769"/>
    <mergeCell ref="DB769:DG769"/>
    <mergeCell ref="DI769:DJ769"/>
    <mergeCell ref="DM769:DN769"/>
    <mergeCell ref="DQ769:DR769"/>
    <mergeCell ref="DT769:DV769"/>
    <mergeCell ref="DW769:DY769"/>
    <mergeCell ref="EM768:EO768"/>
    <mergeCell ref="EP768:EQ768"/>
    <mergeCell ref="ER768:EZ768"/>
    <mergeCell ref="CR769:CT769"/>
    <mergeCell ref="CU769:CX769"/>
    <mergeCell ref="CY769:DA769"/>
    <mergeCell ref="DW768:DY768"/>
    <mergeCell ref="DZ768:EA768"/>
    <mergeCell ref="EB768:EC768"/>
    <mergeCell ref="ED768:EE768"/>
    <mergeCell ref="EF768:EI768"/>
    <mergeCell ref="EJ768:EL768"/>
    <mergeCell ref="CY768:DA768"/>
    <mergeCell ref="DB768:DG768"/>
    <mergeCell ref="DI768:DJ768"/>
    <mergeCell ref="DM768:DN768"/>
    <mergeCell ref="DQ768:DR768"/>
    <mergeCell ref="DT768:DV768"/>
    <mergeCell ref="CR768:CT768"/>
    <mergeCell ref="CU768:CX768"/>
    <mergeCell ref="ED767:EE767"/>
    <mergeCell ref="EF767:EI767"/>
    <mergeCell ref="EJ767:EL767"/>
    <mergeCell ref="EM767:EO767"/>
    <mergeCell ref="EP767:EQ767"/>
    <mergeCell ref="ER767:EZ767"/>
    <mergeCell ref="DM767:DN767"/>
    <mergeCell ref="DQ767:DR767"/>
    <mergeCell ref="DT767:DV767"/>
    <mergeCell ref="DW767:DY767"/>
    <mergeCell ref="DZ767:EA767"/>
    <mergeCell ref="EB767:EC767"/>
    <mergeCell ref="ER766:EZ766"/>
    <mergeCell ref="CR767:CT767"/>
    <mergeCell ref="CU767:CX767"/>
    <mergeCell ref="CY767:DA767"/>
    <mergeCell ref="DB767:DG767"/>
    <mergeCell ref="DI767:DJ767"/>
    <mergeCell ref="EB766:EC766"/>
    <mergeCell ref="ED766:EE766"/>
    <mergeCell ref="EF766:EI766"/>
    <mergeCell ref="EJ766:EL766"/>
    <mergeCell ref="EM766:EO766"/>
    <mergeCell ref="EP766:EQ766"/>
    <mergeCell ref="DI766:DJ766"/>
    <mergeCell ref="DM766:DN766"/>
    <mergeCell ref="DQ766:DR766"/>
    <mergeCell ref="DT766:DV766"/>
    <mergeCell ref="DW766:DY766"/>
    <mergeCell ref="DZ766:EA766"/>
    <mergeCell ref="EP765:EQ765"/>
    <mergeCell ref="ER765:EZ765"/>
    <mergeCell ref="CR766:CT766"/>
    <mergeCell ref="CU766:CX766"/>
    <mergeCell ref="CY766:DA766"/>
    <mergeCell ref="DB766:DG766"/>
    <mergeCell ref="DZ765:EA765"/>
    <mergeCell ref="EB765:EC765"/>
    <mergeCell ref="ED765:EE765"/>
    <mergeCell ref="EF765:EI765"/>
    <mergeCell ref="EJ765:EL765"/>
    <mergeCell ref="EM765:EO765"/>
    <mergeCell ref="DB765:DG765"/>
    <mergeCell ref="DI765:DJ765"/>
    <mergeCell ref="DM765:DN765"/>
    <mergeCell ref="DQ765:DR765"/>
    <mergeCell ref="DT765:DV765"/>
    <mergeCell ref="DW765:DY765"/>
    <mergeCell ref="EM764:EO764"/>
    <mergeCell ref="EP764:EQ764"/>
    <mergeCell ref="ER764:EZ764"/>
    <mergeCell ref="CR765:CT765"/>
    <mergeCell ref="CU765:CX765"/>
    <mergeCell ref="CY765:DA765"/>
    <mergeCell ref="DW764:DY764"/>
    <mergeCell ref="DZ764:EA764"/>
    <mergeCell ref="CY764:DA764"/>
    <mergeCell ref="DB764:DG764"/>
    <mergeCell ref="DI764:DJ764"/>
    <mergeCell ref="DM764:DN764"/>
    <mergeCell ref="DQ764:DR764"/>
    <mergeCell ref="DT764:DV764"/>
    <mergeCell ref="CR764:CT764"/>
    <mergeCell ref="CU764:CX764"/>
    <mergeCell ref="ED763:EE763"/>
    <mergeCell ref="EF763:EI763"/>
    <mergeCell ref="EJ763:EL763"/>
    <mergeCell ref="EM763:EO763"/>
    <mergeCell ref="EB764:EC764"/>
    <mergeCell ref="ED764:EE764"/>
    <mergeCell ref="EF764:EI764"/>
    <mergeCell ref="EJ764:EL764"/>
    <mergeCell ref="EP763:EQ763"/>
    <mergeCell ref="ER763:EZ763"/>
    <mergeCell ref="DM763:DN763"/>
    <mergeCell ref="DQ763:DR763"/>
    <mergeCell ref="DT763:DV763"/>
    <mergeCell ref="DW763:DY763"/>
    <mergeCell ref="DZ763:EA763"/>
    <mergeCell ref="EB763:EC763"/>
    <mergeCell ref="ER762:EZ762"/>
    <mergeCell ref="CR763:CT763"/>
    <mergeCell ref="CU763:CX763"/>
    <mergeCell ref="CY763:DA763"/>
    <mergeCell ref="DB763:DG763"/>
    <mergeCell ref="DI763:DJ763"/>
    <mergeCell ref="EB762:EC762"/>
    <mergeCell ref="ED762:EE762"/>
    <mergeCell ref="EF762:EI762"/>
    <mergeCell ref="EJ762:EL762"/>
    <mergeCell ref="EM762:EO762"/>
    <mergeCell ref="EP762:EQ762"/>
    <mergeCell ref="DI762:DJ762"/>
    <mergeCell ref="DM762:DN762"/>
    <mergeCell ref="DQ762:DR762"/>
    <mergeCell ref="DT762:DV762"/>
    <mergeCell ref="DW762:DY762"/>
    <mergeCell ref="DZ762:EA762"/>
    <mergeCell ref="EP761:EQ761"/>
    <mergeCell ref="ER761:EZ761"/>
    <mergeCell ref="CR762:CT762"/>
    <mergeCell ref="CU762:CX762"/>
    <mergeCell ref="CY762:DA762"/>
    <mergeCell ref="DB762:DG762"/>
    <mergeCell ref="DZ761:EA761"/>
    <mergeCell ref="EB761:EC761"/>
    <mergeCell ref="ED761:EE761"/>
    <mergeCell ref="EF761:EI761"/>
    <mergeCell ref="EJ761:EL761"/>
    <mergeCell ref="EM761:EO761"/>
    <mergeCell ref="DB761:DG761"/>
    <mergeCell ref="DI761:DJ761"/>
    <mergeCell ref="DM761:DN761"/>
    <mergeCell ref="DQ761:DR761"/>
    <mergeCell ref="DT761:DV761"/>
    <mergeCell ref="DW761:DY761"/>
    <mergeCell ref="EM760:EO760"/>
    <mergeCell ref="EP760:EQ760"/>
    <mergeCell ref="ER760:EZ760"/>
    <mergeCell ref="CR761:CT761"/>
    <mergeCell ref="CU761:CX761"/>
    <mergeCell ref="CY761:DA761"/>
    <mergeCell ref="DW760:DY760"/>
    <mergeCell ref="DZ760:EA760"/>
    <mergeCell ref="EB760:EC760"/>
    <mergeCell ref="ED760:EE760"/>
    <mergeCell ref="EF760:EI760"/>
    <mergeCell ref="EJ760:EL760"/>
    <mergeCell ref="CY760:DA760"/>
    <mergeCell ref="DB760:DG760"/>
    <mergeCell ref="DI760:DJ760"/>
    <mergeCell ref="DM760:DN760"/>
    <mergeCell ref="DQ760:DR760"/>
    <mergeCell ref="DT760:DV760"/>
    <mergeCell ref="CR760:CT760"/>
    <mergeCell ref="CU760:CX760"/>
    <mergeCell ref="ED759:EE759"/>
    <mergeCell ref="EF759:EI759"/>
    <mergeCell ref="EJ759:EL759"/>
    <mergeCell ref="EM759:EO759"/>
    <mergeCell ref="EP759:EQ759"/>
    <mergeCell ref="ER759:EZ759"/>
    <mergeCell ref="DM759:DN759"/>
    <mergeCell ref="DQ759:DR759"/>
    <mergeCell ref="DT759:DV759"/>
    <mergeCell ref="DW759:DY759"/>
    <mergeCell ref="DZ759:EA759"/>
    <mergeCell ref="EB759:EC759"/>
    <mergeCell ref="ER758:EZ758"/>
    <mergeCell ref="CR759:CT759"/>
    <mergeCell ref="CU759:CX759"/>
    <mergeCell ref="CY759:DA759"/>
    <mergeCell ref="DB759:DG759"/>
    <mergeCell ref="DI759:DJ759"/>
    <mergeCell ref="EB758:EC758"/>
    <mergeCell ref="ED758:EE758"/>
    <mergeCell ref="EF758:EI758"/>
    <mergeCell ref="EJ758:EL758"/>
    <mergeCell ref="EM758:EO758"/>
    <mergeCell ref="EP758:EQ758"/>
    <mergeCell ref="DI758:DJ758"/>
    <mergeCell ref="DM758:DN758"/>
    <mergeCell ref="DQ758:DR758"/>
    <mergeCell ref="DT758:DV758"/>
    <mergeCell ref="DW758:DY758"/>
    <mergeCell ref="DZ758:EA758"/>
    <mergeCell ref="EP757:EQ757"/>
    <mergeCell ref="ER757:EZ757"/>
    <mergeCell ref="CR758:CT758"/>
    <mergeCell ref="CU758:CX758"/>
    <mergeCell ref="CY758:DA758"/>
    <mergeCell ref="DB758:DG758"/>
    <mergeCell ref="DZ757:EA757"/>
    <mergeCell ref="EB757:EC757"/>
    <mergeCell ref="ED757:EE757"/>
    <mergeCell ref="EF757:EI757"/>
    <mergeCell ref="EJ757:EL757"/>
    <mergeCell ref="EM757:EO757"/>
    <mergeCell ref="DB757:DG757"/>
    <mergeCell ref="DI757:DJ757"/>
    <mergeCell ref="DM757:DN757"/>
    <mergeCell ref="DQ757:DR757"/>
    <mergeCell ref="DT757:DV757"/>
    <mergeCell ref="DW757:DY757"/>
    <mergeCell ref="EM756:EO756"/>
    <mergeCell ref="EP756:EQ756"/>
    <mergeCell ref="ER756:EZ756"/>
    <mergeCell ref="CR757:CT757"/>
    <mergeCell ref="CU757:CX757"/>
    <mergeCell ref="CY757:DA757"/>
    <mergeCell ref="DW756:DY756"/>
    <mergeCell ref="DZ756:EA756"/>
    <mergeCell ref="CY756:DA756"/>
    <mergeCell ref="DB756:DG756"/>
    <mergeCell ref="DI756:DJ756"/>
    <mergeCell ref="DM756:DN756"/>
    <mergeCell ref="DQ756:DR756"/>
    <mergeCell ref="DT756:DV756"/>
    <mergeCell ref="CR756:CT756"/>
    <mergeCell ref="CU756:CX756"/>
    <mergeCell ref="ED755:EE755"/>
    <mergeCell ref="EF755:EI755"/>
    <mergeCell ref="EJ755:EL755"/>
    <mergeCell ref="EM755:EO755"/>
    <mergeCell ref="EB756:EC756"/>
    <mergeCell ref="ED756:EE756"/>
    <mergeCell ref="EF756:EI756"/>
    <mergeCell ref="EJ756:EL756"/>
    <mergeCell ref="EP755:EQ755"/>
    <mergeCell ref="ER755:EZ755"/>
    <mergeCell ref="DM755:DN755"/>
    <mergeCell ref="DQ755:DR755"/>
    <mergeCell ref="DT755:DV755"/>
    <mergeCell ref="DW755:DY755"/>
    <mergeCell ref="DZ755:EA755"/>
    <mergeCell ref="EB755:EC755"/>
    <mergeCell ref="ER754:EZ754"/>
    <mergeCell ref="CR755:CT755"/>
    <mergeCell ref="CU755:CX755"/>
    <mergeCell ref="CY755:DA755"/>
    <mergeCell ref="DB755:DG755"/>
    <mergeCell ref="DI755:DJ755"/>
    <mergeCell ref="EB754:EC754"/>
    <mergeCell ref="ED754:EE754"/>
    <mergeCell ref="EF754:EI754"/>
    <mergeCell ref="EJ754:EL754"/>
    <mergeCell ref="EM754:EO754"/>
    <mergeCell ref="EP754:EQ754"/>
    <mergeCell ref="DI754:DJ754"/>
    <mergeCell ref="DM754:DN754"/>
    <mergeCell ref="DQ754:DR754"/>
    <mergeCell ref="DT754:DV754"/>
    <mergeCell ref="DW754:DY754"/>
    <mergeCell ref="DZ754:EA754"/>
    <mergeCell ref="EP753:EQ753"/>
    <mergeCell ref="ER753:EZ753"/>
    <mergeCell ref="CR754:CT754"/>
    <mergeCell ref="CU754:CX754"/>
    <mergeCell ref="CY754:DA754"/>
    <mergeCell ref="DB754:DG754"/>
    <mergeCell ref="DZ753:EA753"/>
    <mergeCell ref="EB753:EC753"/>
    <mergeCell ref="ED753:EE753"/>
    <mergeCell ref="EF753:EI753"/>
    <mergeCell ref="EJ753:EL753"/>
    <mergeCell ref="EM753:EO753"/>
    <mergeCell ref="DB753:DG753"/>
    <mergeCell ref="DI753:DJ753"/>
    <mergeCell ref="DM753:DN753"/>
    <mergeCell ref="DQ753:DR753"/>
    <mergeCell ref="DT753:DV753"/>
    <mergeCell ref="DW753:DY753"/>
    <mergeCell ref="EM752:EO752"/>
    <mergeCell ref="EP752:EQ752"/>
    <mergeCell ref="ER752:EZ752"/>
    <mergeCell ref="CR753:CT753"/>
    <mergeCell ref="CU753:CX753"/>
    <mergeCell ref="CY753:DA753"/>
    <mergeCell ref="DW752:DY752"/>
    <mergeCell ref="DZ752:EA752"/>
    <mergeCell ref="EB752:EC752"/>
    <mergeCell ref="ED752:EE752"/>
    <mergeCell ref="EF752:EI752"/>
    <mergeCell ref="EJ752:EL752"/>
    <mergeCell ref="CY752:DA752"/>
    <mergeCell ref="DB752:DG752"/>
    <mergeCell ref="DI752:DJ752"/>
    <mergeCell ref="DM752:DN752"/>
    <mergeCell ref="DQ752:DR752"/>
    <mergeCell ref="DT752:DV752"/>
    <mergeCell ref="CR752:CT752"/>
    <mergeCell ref="CU752:CX752"/>
    <mergeCell ref="ED751:EE751"/>
    <mergeCell ref="EF751:EI751"/>
    <mergeCell ref="EJ751:EL751"/>
    <mergeCell ref="EM751:EO751"/>
    <mergeCell ref="EP751:EQ751"/>
    <mergeCell ref="ER751:EZ751"/>
    <mergeCell ref="DM751:DN751"/>
    <mergeCell ref="DQ751:DR751"/>
    <mergeCell ref="DT751:DV751"/>
    <mergeCell ref="DW751:DY751"/>
    <mergeCell ref="DZ751:EA751"/>
    <mergeCell ref="EB751:EC751"/>
    <mergeCell ref="ER750:EZ750"/>
    <mergeCell ref="CR751:CT751"/>
    <mergeCell ref="CU751:CX751"/>
    <mergeCell ref="CY751:DA751"/>
    <mergeCell ref="DB751:DG751"/>
    <mergeCell ref="DI751:DJ751"/>
    <mergeCell ref="EB750:EC750"/>
    <mergeCell ref="ED750:EE750"/>
    <mergeCell ref="EF750:EI750"/>
    <mergeCell ref="EJ750:EL750"/>
    <mergeCell ref="EM750:EO750"/>
    <mergeCell ref="EP750:EQ750"/>
    <mergeCell ref="DI750:DJ750"/>
    <mergeCell ref="DM750:DN750"/>
    <mergeCell ref="DQ750:DR750"/>
    <mergeCell ref="DT750:DV750"/>
    <mergeCell ref="DW750:DY750"/>
    <mergeCell ref="DZ750:EA750"/>
    <mergeCell ref="EP749:EQ749"/>
    <mergeCell ref="ER749:EZ749"/>
    <mergeCell ref="CR750:CT750"/>
    <mergeCell ref="CU750:CX750"/>
    <mergeCell ref="CY750:DA750"/>
    <mergeCell ref="DB750:DG750"/>
    <mergeCell ref="DZ749:EA749"/>
    <mergeCell ref="EB749:EC749"/>
    <mergeCell ref="ED749:EE749"/>
    <mergeCell ref="EF749:EI749"/>
    <mergeCell ref="EJ749:EL749"/>
    <mergeCell ref="EM749:EO749"/>
    <mergeCell ref="DB749:DG749"/>
    <mergeCell ref="DI749:DJ749"/>
    <mergeCell ref="DM749:DN749"/>
    <mergeCell ref="DQ749:DR749"/>
    <mergeCell ref="DT749:DV749"/>
    <mergeCell ref="DW749:DY749"/>
    <mergeCell ref="EM748:EO748"/>
    <mergeCell ref="EP748:EQ748"/>
    <mergeCell ref="ER748:EZ748"/>
    <mergeCell ref="CR749:CT749"/>
    <mergeCell ref="CU749:CX749"/>
    <mergeCell ref="CY749:DA749"/>
    <mergeCell ref="DW748:DY748"/>
    <mergeCell ref="DZ748:EA748"/>
    <mergeCell ref="CY748:DA748"/>
    <mergeCell ref="DB748:DG748"/>
    <mergeCell ref="DI748:DJ748"/>
    <mergeCell ref="DM748:DN748"/>
    <mergeCell ref="DQ748:DR748"/>
    <mergeCell ref="DT748:DV748"/>
    <mergeCell ref="CR748:CT748"/>
    <mergeCell ref="CU748:CX748"/>
    <mergeCell ref="ED747:EE747"/>
    <mergeCell ref="EF747:EI747"/>
    <mergeCell ref="EJ747:EL747"/>
    <mergeCell ref="EM747:EO747"/>
    <mergeCell ref="EB748:EC748"/>
    <mergeCell ref="ED748:EE748"/>
    <mergeCell ref="EF748:EI748"/>
    <mergeCell ref="EJ748:EL748"/>
    <mergeCell ref="EP747:EQ747"/>
    <mergeCell ref="ER747:EZ747"/>
    <mergeCell ref="DM747:DN747"/>
    <mergeCell ref="DQ747:DR747"/>
    <mergeCell ref="DT747:DV747"/>
    <mergeCell ref="DW747:DY747"/>
    <mergeCell ref="DZ747:EA747"/>
    <mergeCell ref="EB747:EC747"/>
    <mergeCell ref="ER746:EZ746"/>
    <mergeCell ref="CR747:CT747"/>
    <mergeCell ref="CU747:CX747"/>
    <mergeCell ref="CY747:DA747"/>
    <mergeCell ref="DB747:DG747"/>
    <mergeCell ref="DI747:DJ747"/>
    <mergeCell ref="EB746:EC746"/>
    <mergeCell ref="ED746:EE746"/>
    <mergeCell ref="EF746:EI746"/>
    <mergeCell ref="EJ746:EL746"/>
    <mergeCell ref="EM746:EO746"/>
    <mergeCell ref="EP746:EQ746"/>
    <mergeCell ref="DI746:DJ746"/>
    <mergeCell ref="DM746:DN746"/>
    <mergeCell ref="DQ746:DR746"/>
    <mergeCell ref="DT746:DV746"/>
    <mergeCell ref="DW746:DY746"/>
    <mergeCell ref="DZ746:EA746"/>
    <mergeCell ref="EP745:EQ745"/>
    <mergeCell ref="ER745:EZ745"/>
    <mergeCell ref="CR746:CT746"/>
    <mergeCell ref="CU746:CX746"/>
    <mergeCell ref="CY746:DA746"/>
    <mergeCell ref="DB746:DG746"/>
    <mergeCell ref="DZ745:EA745"/>
    <mergeCell ref="EB745:EC745"/>
    <mergeCell ref="ED745:EE745"/>
    <mergeCell ref="EF745:EI745"/>
    <mergeCell ref="EJ745:EL745"/>
    <mergeCell ref="EM745:EO745"/>
    <mergeCell ref="DB745:DG745"/>
    <mergeCell ref="DI745:DJ745"/>
    <mergeCell ref="DM745:DN745"/>
    <mergeCell ref="DQ745:DR745"/>
    <mergeCell ref="DT745:DV745"/>
    <mergeCell ref="DW745:DY745"/>
    <mergeCell ref="EM744:EO744"/>
    <mergeCell ref="EP744:EQ744"/>
    <mergeCell ref="ER744:EZ744"/>
    <mergeCell ref="CR745:CT745"/>
    <mergeCell ref="CU745:CX745"/>
    <mergeCell ref="CY745:DA745"/>
    <mergeCell ref="DW744:DY744"/>
    <mergeCell ref="DZ744:EA744"/>
    <mergeCell ref="EB744:EC744"/>
    <mergeCell ref="ED744:EE744"/>
    <mergeCell ref="EF744:EI744"/>
    <mergeCell ref="EJ744:EL744"/>
    <mergeCell ref="CY744:DA744"/>
    <mergeCell ref="DB744:DG744"/>
    <mergeCell ref="DI744:DJ744"/>
    <mergeCell ref="DM744:DN744"/>
    <mergeCell ref="DQ744:DR744"/>
    <mergeCell ref="DT744:DV744"/>
    <mergeCell ref="CR744:CT744"/>
    <mergeCell ref="CU744:CX744"/>
    <mergeCell ref="ED743:EE743"/>
    <mergeCell ref="EF743:EI743"/>
    <mergeCell ref="EJ743:EL743"/>
    <mergeCell ref="EM743:EO743"/>
    <mergeCell ref="EP743:EQ743"/>
    <mergeCell ref="ER743:EZ743"/>
    <mergeCell ref="DM743:DN743"/>
    <mergeCell ref="DQ743:DR743"/>
    <mergeCell ref="DT743:DV743"/>
    <mergeCell ref="DW743:DY743"/>
    <mergeCell ref="DZ743:EA743"/>
    <mergeCell ref="EB743:EC743"/>
    <mergeCell ref="ER742:EZ742"/>
    <mergeCell ref="CR743:CT743"/>
    <mergeCell ref="CU743:CX743"/>
    <mergeCell ref="CY743:DA743"/>
    <mergeCell ref="DB743:DG743"/>
    <mergeCell ref="DI743:DJ743"/>
    <mergeCell ref="EB742:EC742"/>
    <mergeCell ref="ED742:EE742"/>
    <mergeCell ref="EF742:EI742"/>
    <mergeCell ref="EJ742:EL742"/>
    <mergeCell ref="EM742:EO742"/>
    <mergeCell ref="EP742:EQ742"/>
    <mergeCell ref="DI742:DJ742"/>
    <mergeCell ref="DM742:DN742"/>
    <mergeCell ref="DQ742:DR742"/>
    <mergeCell ref="DT742:DV742"/>
    <mergeCell ref="DW742:DY742"/>
    <mergeCell ref="DZ742:EA742"/>
    <mergeCell ref="EP741:EQ741"/>
    <mergeCell ref="ER741:EZ741"/>
    <mergeCell ref="CR742:CT742"/>
    <mergeCell ref="CU742:CX742"/>
    <mergeCell ref="CY742:DA742"/>
    <mergeCell ref="DB742:DG742"/>
    <mergeCell ref="DZ741:EA741"/>
    <mergeCell ref="EB741:EC741"/>
    <mergeCell ref="ED741:EE741"/>
    <mergeCell ref="EF741:EI741"/>
    <mergeCell ref="EJ741:EL741"/>
    <mergeCell ref="EM741:EO741"/>
    <mergeCell ref="DB741:DG741"/>
    <mergeCell ref="DI741:DJ741"/>
    <mergeCell ref="DM741:DN741"/>
    <mergeCell ref="DQ741:DR741"/>
    <mergeCell ref="DT741:DV741"/>
    <mergeCell ref="DW741:DY741"/>
    <mergeCell ref="EM740:EO740"/>
    <mergeCell ref="EP740:EQ740"/>
    <mergeCell ref="ER740:EZ740"/>
    <mergeCell ref="CR741:CT741"/>
    <mergeCell ref="CU741:CX741"/>
    <mergeCell ref="CY741:DA741"/>
    <mergeCell ref="DW740:DY740"/>
    <mergeCell ref="DZ740:EA740"/>
    <mergeCell ref="CY740:DA740"/>
    <mergeCell ref="DB740:DG740"/>
    <mergeCell ref="DI740:DJ740"/>
    <mergeCell ref="DM740:DN740"/>
    <mergeCell ref="DQ740:DR740"/>
    <mergeCell ref="DT740:DV740"/>
    <mergeCell ref="CR740:CT740"/>
    <mergeCell ref="CU740:CX740"/>
    <mergeCell ref="ED739:EE739"/>
    <mergeCell ref="EF739:EI739"/>
    <mergeCell ref="EJ739:EL739"/>
    <mergeCell ref="EM739:EO739"/>
    <mergeCell ref="EB740:EC740"/>
    <mergeCell ref="ED740:EE740"/>
    <mergeCell ref="EF740:EI740"/>
    <mergeCell ref="EJ740:EL740"/>
    <mergeCell ref="EP739:EQ739"/>
    <mergeCell ref="ER739:EZ739"/>
    <mergeCell ref="DM739:DN739"/>
    <mergeCell ref="DQ739:DR739"/>
    <mergeCell ref="DT739:DV739"/>
    <mergeCell ref="DW739:DY739"/>
    <mergeCell ref="DZ739:EA739"/>
    <mergeCell ref="EB739:EC739"/>
    <mergeCell ref="ER738:EZ738"/>
    <mergeCell ref="CR739:CT739"/>
    <mergeCell ref="CU739:CX739"/>
    <mergeCell ref="CY739:DA739"/>
    <mergeCell ref="DB739:DG739"/>
    <mergeCell ref="DI739:DJ739"/>
    <mergeCell ref="EB738:EC738"/>
    <mergeCell ref="ED738:EE738"/>
    <mergeCell ref="EF738:EI738"/>
    <mergeCell ref="EJ738:EL738"/>
    <mergeCell ref="EM738:EO738"/>
    <mergeCell ref="EP738:EQ738"/>
    <mergeCell ref="DI738:DJ738"/>
    <mergeCell ref="DM738:DN738"/>
    <mergeCell ref="DQ738:DR738"/>
    <mergeCell ref="DT738:DV738"/>
    <mergeCell ref="DW738:DY738"/>
    <mergeCell ref="DZ738:EA738"/>
    <mergeCell ref="EP737:EQ737"/>
    <mergeCell ref="ER737:EZ737"/>
    <mergeCell ref="CR738:CT738"/>
    <mergeCell ref="CU738:CX738"/>
    <mergeCell ref="CY738:DA738"/>
    <mergeCell ref="DB738:DG738"/>
    <mergeCell ref="DZ737:EA737"/>
    <mergeCell ref="EB737:EC737"/>
    <mergeCell ref="ED737:EE737"/>
    <mergeCell ref="EF737:EI737"/>
    <mergeCell ref="EJ737:EL737"/>
    <mergeCell ref="EM737:EO737"/>
    <mergeCell ref="DB737:DG737"/>
    <mergeCell ref="DI737:DJ737"/>
    <mergeCell ref="DM737:DN737"/>
    <mergeCell ref="DQ737:DR737"/>
    <mergeCell ref="DT737:DV737"/>
    <mergeCell ref="DW737:DY737"/>
    <mergeCell ref="EM736:EO736"/>
    <mergeCell ref="EP736:EQ736"/>
    <mergeCell ref="ER736:EZ736"/>
    <mergeCell ref="CR737:CT737"/>
    <mergeCell ref="CU737:CX737"/>
    <mergeCell ref="CY737:DA737"/>
    <mergeCell ref="DW736:DY736"/>
    <mergeCell ref="DZ736:EA736"/>
    <mergeCell ref="EB736:EC736"/>
    <mergeCell ref="ED736:EE736"/>
    <mergeCell ref="EF736:EI736"/>
    <mergeCell ref="EJ736:EL736"/>
    <mergeCell ref="CY736:DA736"/>
    <mergeCell ref="DB736:DG736"/>
    <mergeCell ref="DI736:DJ736"/>
    <mergeCell ref="DM736:DN736"/>
    <mergeCell ref="DQ736:DR736"/>
    <mergeCell ref="DT736:DV736"/>
    <mergeCell ref="CR736:CT736"/>
    <mergeCell ref="CU736:CX736"/>
    <mergeCell ref="ED735:EE735"/>
    <mergeCell ref="EF735:EI735"/>
    <mergeCell ref="EJ735:EL735"/>
    <mergeCell ref="EM735:EO735"/>
    <mergeCell ref="EP735:EQ735"/>
    <mergeCell ref="ER735:EZ735"/>
    <mergeCell ref="DM735:DN735"/>
    <mergeCell ref="DQ735:DR735"/>
    <mergeCell ref="DT735:DV735"/>
    <mergeCell ref="DW735:DY735"/>
    <mergeCell ref="DZ735:EA735"/>
    <mergeCell ref="EB735:EC735"/>
    <mergeCell ref="ER734:EZ734"/>
    <mergeCell ref="CR735:CT735"/>
    <mergeCell ref="CU735:CX735"/>
    <mergeCell ref="CY735:DA735"/>
    <mergeCell ref="DB735:DG735"/>
    <mergeCell ref="DI735:DJ735"/>
    <mergeCell ref="EB734:EC734"/>
    <mergeCell ref="ED734:EE734"/>
    <mergeCell ref="EF734:EI734"/>
    <mergeCell ref="EJ734:EL734"/>
    <mergeCell ref="EM734:EO734"/>
    <mergeCell ref="EP734:EQ734"/>
    <mergeCell ref="DI734:DJ734"/>
    <mergeCell ref="DM734:DN734"/>
    <mergeCell ref="DQ734:DR734"/>
    <mergeCell ref="DT734:DV734"/>
    <mergeCell ref="DW734:DY734"/>
    <mergeCell ref="DZ734:EA734"/>
    <mergeCell ref="EP733:EQ733"/>
    <mergeCell ref="ER733:EZ733"/>
    <mergeCell ref="CR734:CT734"/>
    <mergeCell ref="CU734:CX734"/>
    <mergeCell ref="CY734:DA734"/>
    <mergeCell ref="DB734:DG734"/>
    <mergeCell ref="DZ733:EA733"/>
    <mergeCell ref="EB733:EC733"/>
    <mergeCell ref="ED733:EE733"/>
    <mergeCell ref="EF733:EI733"/>
    <mergeCell ref="EJ733:EL733"/>
    <mergeCell ref="EM733:EO733"/>
    <mergeCell ref="DB733:DG733"/>
    <mergeCell ref="DI733:DJ733"/>
    <mergeCell ref="DM733:DN733"/>
    <mergeCell ref="DQ733:DR733"/>
    <mergeCell ref="DT733:DV733"/>
    <mergeCell ref="DW733:DY733"/>
    <mergeCell ref="EM732:EO732"/>
    <mergeCell ref="EP732:EQ732"/>
    <mergeCell ref="ER732:EZ732"/>
    <mergeCell ref="CR733:CT733"/>
    <mergeCell ref="CU733:CX733"/>
    <mergeCell ref="CY733:DA733"/>
    <mergeCell ref="DW732:DY732"/>
    <mergeCell ref="DZ732:EA732"/>
    <mergeCell ref="CY732:DA732"/>
    <mergeCell ref="DB732:DG732"/>
    <mergeCell ref="DI732:DJ732"/>
    <mergeCell ref="DM732:DN732"/>
    <mergeCell ref="DQ732:DR732"/>
    <mergeCell ref="DT732:DV732"/>
    <mergeCell ref="CR732:CT732"/>
    <mergeCell ref="CU732:CX732"/>
    <mergeCell ref="ED731:EE731"/>
    <mergeCell ref="EF731:EI731"/>
    <mergeCell ref="EJ731:EL731"/>
    <mergeCell ref="EM731:EO731"/>
    <mergeCell ref="EB732:EC732"/>
    <mergeCell ref="ED732:EE732"/>
    <mergeCell ref="EF732:EI732"/>
    <mergeCell ref="EJ732:EL732"/>
    <mergeCell ref="EP731:EQ731"/>
    <mergeCell ref="ER731:EZ731"/>
    <mergeCell ref="DM731:DN731"/>
    <mergeCell ref="DQ731:DR731"/>
    <mergeCell ref="DT731:DV731"/>
    <mergeCell ref="DW731:DY731"/>
    <mergeCell ref="DZ731:EA731"/>
    <mergeCell ref="EB731:EC731"/>
    <mergeCell ref="ER730:EZ730"/>
    <mergeCell ref="CR731:CT731"/>
    <mergeCell ref="CU731:CX731"/>
    <mergeCell ref="CY731:DA731"/>
    <mergeCell ref="DB731:DG731"/>
    <mergeCell ref="DI731:DJ731"/>
    <mergeCell ref="EB730:EC730"/>
    <mergeCell ref="ED730:EE730"/>
    <mergeCell ref="EF730:EI730"/>
    <mergeCell ref="EJ730:EL730"/>
    <mergeCell ref="EM730:EO730"/>
    <mergeCell ref="EP730:EQ730"/>
    <mergeCell ref="DI730:DJ730"/>
    <mergeCell ref="DM730:DN730"/>
    <mergeCell ref="DQ730:DR730"/>
    <mergeCell ref="DT730:DV730"/>
    <mergeCell ref="DW730:DY730"/>
    <mergeCell ref="DZ730:EA730"/>
    <mergeCell ref="EP729:EQ729"/>
    <mergeCell ref="ER729:EZ729"/>
    <mergeCell ref="CR730:CT730"/>
    <mergeCell ref="CU730:CX730"/>
    <mergeCell ref="CY730:DA730"/>
    <mergeCell ref="DB730:DG730"/>
    <mergeCell ref="DZ729:EA729"/>
    <mergeCell ref="EB729:EC729"/>
    <mergeCell ref="ED729:EE729"/>
    <mergeCell ref="EF729:EI729"/>
    <mergeCell ref="EJ729:EL729"/>
    <mergeCell ref="EM729:EO729"/>
    <mergeCell ref="DB729:DG729"/>
    <mergeCell ref="DI729:DJ729"/>
    <mergeCell ref="DM729:DN729"/>
    <mergeCell ref="DQ729:DR729"/>
    <mergeCell ref="DT729:DV729"/>
    <mergeCell ref="DW729:DY729"/>
    <mergeCell ref="EM728:EO728"/>
    <mergeCell ref="EP728:EQ728"/>
    <mergeCell ref="ER728:EZ728"/>
    <mergeCell ref="CR729:CT729"/>
    <mergeCell ref="CU729:CX729"/>
    <mergeCell ref="CY729:DA729"/>
    <mergeCell ref="DW728:DY728"/>
    <mergeCell ref="DZ728:EA728"/>
    <mergeCell ref="EB728:EC728"/>
    <mergeCell ref="ED728:EE728"/>
    <mergeCell ref="EF728:EI728"/>
    <mergeCell ref="EJ728:EL728"/>
    <mergeCell ref="CY728:DA728"/>
    <mergeCell ref="DB728:DG728"/>
    <mergeCell ref="DI728:DJ728"/>
    <mergeCell ref="DM728:DN728"/>
    <mergeCell ref="DQ728:DR728"/>
    <mergeCell ref="DT728:DV728"/>
    <mergeCell ref="CR728:CT728"/>
    <mergeCell ref="CU728:CX728"/>
    <mergeCell ref="ED727:EE727"/>
    <mergeCell ref="EF727:EI727"/>
    <mergeCell ref="EJ727:EL727"/>
    <mergeCell ref="EM727:EO727"/>
    <mergeCell ref="EP727:EQ727"/>
    <mergeCell ref="ER727:EZ727"/>
    <mergeCell ref="DM727:DN727"/>
    <mergeCell ref="DQ727:DR727"/>
    <mergeCell ref="DT727:DV727"/>
    <mergeCell ref="DW727:DY727"/>
    <mergeCell ref="DZ727:EA727"/>
    <mergeCell ref="EB727:EC727"/>
    <mergeCell ref="ER726:EZ726"/>
    <mergeCell ref="CR727:CT727"/>
    <mergeCell ref="CU727:CX727"/>
    <mergeCell ref="CY727:DA727"/>
    <mergeCell ref="DB727:DG727"/>
    <mergeCell ref="DI727:DJ727"/>
    <mergeCell ref="EB726:EC726"/>
    <mergeCell ref="ED726:EE726"/>
    <mergeCell ref="EF726:EI726"/>
    <mergeCell ref="EJ726:EL726"/>
    <mergeCell ref="EM726:EO726"/>
    <mergeCell ref="EP726:EQ726"/>
    <mergeCell ref="DI726:DJ726"/>
    <mergeCell ref="DM726:DN726"/>
    <mergeCell ref="DQ726:DR726"/>
    <mergeCell ref="DT726:DV726"/>
    <mergeCell ref="DW726:DY726"/>
    <mergeCell ref="DZ726:EA726"/>
    <mergeCell ref="EP725:EQ725"/>
    <mergeCell ref="ER725:EZ725"/>
    <mergeCell ref="CR726:CT726"/>
    <mergeCell ref="CU726:CX726"/>
    <mergeCell ref="CY726:DA726"/>
    <mergeCell ref="DB726:DG726"/>
    <mergeCell ref="DZ725:EA725"/>
    <mergeCell ref="EB725:EC725"/>
    <mergeCell ref="ED725:EE725"/>
    <mergeCell ref="EF725:EI725"/>
    <mergeCell ref="EJ725:EL725"/>
    <mergeCell ref="EM725:EO725"/>
    <mergeCell ref="DB725:DG725"/>
    <mergeCell ref="DI725:DJ725"/>
    <mergeCell ref="DM725:DN725"/>
    <mergeCell ref="DQ725:DR725"/>
    <mergeCell ref="DT725:DV725"/>
    <mergeCell ref="DW725:DY725"/>
    <mergeCell ref="EM724:EO724"/>
    <mergeCell ref="EP724:EQ724"/>
    <mergeCell ref="ER724:EZ724"/>
    <mergeCell ref="CR725:CT725"/>
    <mergeCell ref="CU725:CX725"/>
    <mergeCell ref="CY725:DA725"/>
    <mergeCell ref="DW724:DY724"/>
    <mergeCell ref="DZ724:EA724"/>
    <mergeCell ref="CY724:DA724"/>
    <mergeCell ref="DB724:DG724"/>
    <mergeCell ref="DI724:DJ724"/>
    <mergeCell ref="DM724:DN724"/>
    <mergeCell ref="DQ724:DR724"/>
    <mergeCell ref="DT724:DV724"/>
    <mergeCell ref="CR724:CT724"/>
    <mergeCell ref="CU724:CX724"/>
    <mergeCell ref="ED723:EE723"/>
    <mergeCell ref="EF723:EI723"/>
    <mergeCell ref="EJ723:EL723"/>
    <mergeCell ref="EM723:EO723"/>
    <mergeCell ref="EB724:EC724"/>
    <mergeCell ref="ED724:EE724"/>
    <mergeCell ref="EF724:EI724"/>
    <mergeCell ref="EJ724:EL724"/>
    <mergeCell ref="EP723:EQ723"/>
    <mergeCell ref="ER723:EZ723"/>
    <mergeCell ref="DM723:DN723"/>
    <mergeCell ref="DQ723:DR723"/>
    <mergeCell ref="DT723:DV723"/>
    <mergeCell ref="DW723:DY723"/>
    <mergeCell ref="DZ723:EA723"/>
    <mergeCell ref="EB723:EC723"/>
    <mergeCell ref="ER722:EZ722"/>
    <mergeCell ref="CR723:CT723"/>
    <mergeCell ref="CU723:CX723"/>
    <mergeCell ref="CY723:DA723"/>
    <mergeCell ref="DB723:DG723"/>
    <mergeCell ref="DI723:DJ723"/>
    <mergeCell ref="EB722:EC722"/>
    <mergeCell ref="ED722:EE722"/>
    <mergeCell ref="EF722:EI722"/>
    <mergeCell ref="EJ722:EL722"/>
    <mergeCell ref="EM722:EO722"/>
    <mergeCell ref="EP722:EQ722"/>
    <mergeCell ref="DI722:DJ722"/>
    <mergeCell ref="DM722:DN722"/>
    <mergeCell ref="DQ722:DR722"/>
    <mergeCell ref="DT722:DV722"/>
    <mergeCell ref="DW722:DY722"/>
    <mergeCell ref="DZ722:EA722"/>
    <mergeCell ref="EP721:EQ721"/>
    <mergeCell ref="ER721:EZ721"/>
    <mergeCell ref="CR722:CT722"/>
    <mergeCell ref="CU722:CX722"/>
    <mergeCell ref="CY722:DA722"/>
    <mergeCell ref="DB722:DG722"/>
    <mergeCell ref="DZ721:EA721"/>
    <mergeCell ref="EB721:EC721"/>
    <mergeCell ref="ED721:EE721"/>
    <mergeCell ref="EF721:EI721"/>
    <mergeCell ref="EJ721:EL721"/>
    <mergeCell ref="EM721:EO721"/>
    <mergeCell ref="DB721:DG721"/>
    <mergeCell ref="DI721:DJ721"/>
    <mergeCell ref="DM721:DN721"/>
    <mergeCell ref="DQ721:DR721"/>
    <mergeCell ref="DT721:DV721"/>
    <mergeCell ref="DW721:DY721"/>
    <mergeCell ref="EM720:EO720"/>
    <mergeCell ref="EP720:EQ720"/>
    <mergeCell ref="ER720:EZ720"/>
    <mergeCell ref="CR721:CT721"/>
    <mergeCell ref="CU721:CX721"/>
    <mergeCell ref="CY721:DA721"/>
    <mergeCell ref="DW720:DY720"/>
    <mergeCell ref="DZ720:EA720"/>
    <mergeCell ref="EB720:EC720"/>
    <mergeCell ref="ED720:EE720"/>
    <mergeCell ref="EF720:EI720"/>
    <mergeCell ref="EJ720:EL720"/>
    <mergeCell ref="CY720:DA720"/>
    <mergeCell ref="DB720:DG720"/>
    <mergeCell ref="DI720:DJ720"/>
    <mergeCell ref="DM720:DN720"/>
    <mergeCell ref="DQ720:DR720"/>
    <mergeCell ref="DT720:DV720"/>
    <mergeCell ref="CR720:CT720"/>
    <mergeCell ref="CU720:CX720"/>
    <mergeCell ref="ED719:EE719"/>
    <mergeCell ref="EF719:EI719"/>
    <mergeCell ref="EJ719:EL719"/>
    <mergeCell ref="EM719:EO719"/>
    <mergeCell ref="EP719:EQ719"/>
    <mergeCell ref="ER719:EZ719"/>
    <mergeCell ref="DM719:DN719"/>
    <mergeCell ref="DQ719:DR719"/>
    <mergeCell ref="DT719:DV719"/>
    <mergeCell ref="DW719:DY719"/>
    <mergeCell ref="DZ719:EA719"/>
    <mergeCell ref="EB719:EC719"/>
    <mergeCell ref="ER718:EZ718"/>
    <mergeCell ref="CR719:CT719"/>
    <mergeCell ref="CU719:CX719"/>
    <mergeCell ref="CY719:DA719"/>
    <mergeCell ref="DB719:DG719"/>
    <mergeCell ref="DI719:DJ719"/>
    <mergeCell ref="EB718:EC718"/>
    <mergeCell ref="ED718:EE718"/>
    <mergeCell ref="EF718:EI718"/>
    <mergeCell ref="EJ718:EL718"/>
    <mergeCell ref="EM718:EO718"/>
    <mergeCell ref="EP718:EQ718"/>
    <mergeCell ref="DI718:DJ718"/>
    <mergeCell ref="DM718:DN718"/>
    <mergeCell ref="DQ718:DR718"/>
    <mergeCell ref="DT718:DV718"/>
    <mergeCell ref="DW718:DY718"/>
    <mergeCell ref="DZ718:EA718"/>
    <mergeCell ref="EP717:EQ717"/>
    <mergeCell ref="ER717:EZ717"/>
    <mergeCell ref="CR718:CT718"/>
    <mergeCell ref="CU718:CX718"/>
    <mergeCell ref="CY718:DA718"/>
    <mergeCell ref="DB718:DG718"/>
    <mergeCell ref="DZ717:EA717"/>
    <mergeCell ref="EB717:EC717"/>
    <mergeCell ref="ED717:EE717"/>
    <mergeCell ref="EF717:EI717"/>
    <mergeCell ref="EJ717:EL717"/>
    <mergeCell ref="EM717:EO717"/>
    <mergeCell ref="DB717:DG717"/>
    <mergeCell ref="DI717:DJ717"/>
    <mergeCell ref="DM717:DN717"/>
    <mergeCell ref="DQ717:DR717"/>
    <mergeCell ref="DT717:DV717"/>
    <mergeCell ref="DW717:DY717"/>
    <mergeCell ref="EM716:EO716"/>
    <mergeCell ref="EP716:EQ716"/>
    <mergeCell ref="ER716:EZ716"/>
    <mergeCell ref="CR717:CT717"/>
    <mergeCell ref="CU717:CX717"/>
    <mergeCell ref="CY717:DA717"/>
    <mergeCell ref="DW716:DY716"/>
    <mergeCell ref="DZ716:EA716"/>
    <mergeCell ref="CY716:DA716"/>
    <mergeCell ref="DB716:DG716"/>
    <mergeCell ref="DI716:DJ716"/>
    <mergeCell ref="DM716:DN716"/>
    <mergeCell ref="DQ716:DR716"/>
    <mergeCell ref="DT716:DV716"/>
    <mergeCell ref="CR716:CT716"/>
    <mergeCell ref="CU716:CX716"/>
    <mergeCell ref="ED715:EE715"/>
    <mergeCell ref="EF715:EI715"/>
    <mergeCell ref="EJ715:EL715"/>
    <mergeCell ref="EM715:EO715"/>
    <mergeCell ref="EB716:EC716"/>
    <mergeCell ref="ED716:EE716"/>
    <mergeCell ref="EF716:EI716"/>
    <mergeCell ref="EJ716:EL716"/>
    <mergeCell ref="EP715:EQ715"/>
    <mergeCell ref="ER715:EZ715"/>
    <mergeCell ref="DM715:DN715"/>
    <mergeCell ref="DQ715:DR715"/>
    <mergeCell ref="DT715:DV715"/>
    <mergeCell ref="DW715:DY715"/>
    <mergeCell ref="DZ715:EA715"/>
    <mergeCell ref="EB715:EC715"/>
    <mergeCell ref="ER714:EZ714"/>
    <mergeCell ref="CR715:CT715"/>
    <mergeCell ref="CU715:CX715"/>
    <mergeCell ref="CY715:DA715"/>
    <mergeCell ref="DB715:DG715"/>
    <mergeCell ref="DI715:DJ715"/>
    <mergeCell ref="EB714:EC714"/>
    <mergeCell ref="ED714:EE714"/>
    <mergeCell ref="EF714:EI714"/>
    <mergeCell ref="EJ714:EL714"/>
    <mergeCell ref="EM714:EO714"/>
    <mergeCell ref="EP714:EQ714"/>
    <mergeCell ref="DI714:DJ714"/>
    <mergeCell ref="DM714:DN714"/>
    <mergeCell ref="DQ714:DR714"/>
    <mergeCell ref="DT714:DV714"/>
    <mergeCell ref="DW714:DY714"/>
    <mergeCell ref="DZ714:EA714"/>
    <mergeCell ref="EP713:EQ713"/>
    <mergeCell ref="ER713:EZ713"/>
    <mergeCell ref="CR714:CT714"/>
    <mergeCell ref="CU714:CX714"/>
    <mergeCell ref="CY714:DA714"/>
    <mergeCell ref="DB714:DG714"/>
    <mergeCell ref="DZ713:EA713"/>
    <mergeCell ref="EB713:EC713"/>
    <mergeCell ref="ED713:EE713"/>
    <mergeCell ref="EF713:EI713"/>
    <mergeCell ref="EJ713:EL713"/>
    <mergeCell ref="EM713:EO713"/>
    <mergeCell ref="DB713:DG713"/>
    <mergeCell ref="DI713:DJ713"/>
    <mergeCell ref="DM713:DN713"/>
    <mergeCell ref="DQ713:DR713"/>
    <mergeCell ref="DT713:DV713"/>
    <mergeCell ref="DW713:DY713"/>
    <mergeCell ref="EM712:EO712"/>
    <mergeCell ref="EP712:EQ712"/>
    <mergeCell ref="ER712:EZ712"/>
    <mergeCell ref="CR713:CT713"/>
    <mergeCell ref="CU713:CX713"/>
    <mergeCell ref="CY713:DA713"/>
    <mergeCell ref="DW712:DY712"/>
    <mergeCell ref="DZ712:EA712"/>
    <mergeCell ref="EB712:EC712"/>
    <mergeCell ref="ED712:EE712"/>
    <mergeCell ref="EF712:EI712"/>
    <mergeCell ref="EJ712:EL712"/>
    <mergeCell ref="CY712:DA712"/>
    <mergeCell ref="DB712:DG712"/>
    <mergeCell ref="DI712:DJ712"/>
    <mergeCell ref="DM712:DN712"/>
    <mergeCell ref="DQ712:DR712"/>
    <mergeCell ref="DT712:DV712"/>
    <mergeCell ref="CR712:CT712"/>
    <mergeCell ref="CU712:CX712"/>
    <mergeCell ref="ED711:EE711"/>
    <mergeCell ref="EF711:EI711"/>
    <mergeCell ref="EJ711:EL711"/>
    <mergeCell ref="EM711:EO711"/>
    <mergeCell ref="EP711:EQ711"/>
    <mergeCell ref="ER711:EZ711"/>
    <mergeCell ref="DM711:DN711"/>
    <mergeCell ref="DQ711:DR711"/>
    <mergeCell ref="DT711:DV711"/>
    <mergeCell ref="DW711:DY711"/>
    <mergeCell ref="DZ711:EA711"/>
    <mergeCell ref="EB711:EC711"/>
    <mergeCell ref="ER710:EZ710"/>
    <mergeCell ref="CR711:CT711"/>
    <mergeCell ref="CU711:CX711"/>
    <mergeCell ref="CY711:DA711"/>
    <mergeCell ref="DB711:DG711"/>
    <mergeCell ref="DI711:DJ711"/>
    <mergeCell ref="EB710:EC710"/>
    <mergeCell ref="ED710:EE710"/>
    <mergeCell ref="EF710:EI710"/>
    <mergeCell ref="EJ710:EL710"/>
    <mergeCell ref="EM710:EO710"/>
    <mergeCell ref="EP710:EQ710"/>
    <mergeCell ref="DI710:DJ710"/>
    <mergeCell ref="DM710:DN710"/>
    <mergeCell ref="DQ710:DR710"/>
    <mergeCell ref="DT710:DV710"/>
    <mergeCell ref="DW710:DY710"/>
    <mergeCell ref="DZ710:EA710"/>
    <mergeCell ref="EP709:EQ709"/>
    <mergeCell ref="ER709:EZ709"/>
    <mergeCell ref="CR710:CT710"/>
    <mergeCell ref="CU710:CX710"/>
    <mergeCell ref="CY710:DA710"/>
    <mergeCell ref="DB710:DG710"/>
    <mergeCell ref="DZ709:EA709"/>
    <mergeCell ref="EB709:EC709"/>
    <mergeCell ref="ED709:EE709"/>
    <mergeCell ref="EF709:EI709"/>
    <mergeCell ref="EJ709:EL709"/>
    <mergeCell ref="EM709:EO709"/>
    <mergeCell ref="DB709:DG709"/>
    <mergeCell ref="DI709:DJ709"/>
    <mergeCell ref="DM709:DN709"/>
    <mergeCell ref="DQ709:DR709"/>
    <mergeCell ref="DT709:DV709"/>
    <mergeCell ref="DW709:DY709"/>
    <mergeCell ref="EM708:EO708"/>
    <mergeCell ref="EP708:EQ708"/>
    <mergeCell ref="ER708:EZ708"/>
    <mergeCell ref="CR709:CT709"/>
    <mergeCell ref="CU709:CX709"/>
    <mergeCell ref="CY709:DA709"/>
    <mergeCell ref="DW708:DY708"/>
    <mergeCell ref="DZ708:EA708"/>
    <mergeCell ref="CY708:DA708"/>
    <mergeCell ref="DB708:DG708"/>
    <mergeCell ref="DI708:DJ708"/>
    <mergeCell ref="DM708:DN708"/>
    <mergeCell ref="DQ708:DR708"/>
    <mergeCell ref="DT708:DV708"/>
    <mergeCell ref="CR708:CT708"/>
    <mergeCell ref="CU708:CX708"/>
    <mergeCell ref="ED707:EE707"/>
    <mergeCell ref="EF707:EI707"/>
    <mergeCell ref="EJ707:EL707"/>
    <mergeCell ref="EM707:EO707"/>
    <mergeCell ref="EB708:EC708"/>
    <mergeCell ref="ED708:EE708"/>
    <mergeCell ref="EF708:EI708"/>
    <mergeCell ref="EJ708:EL708"/>
    <mergeCell ref="EP707:EQ707"/>
    <mergeCell ref="ER707:EZ707"/>
    <mergeCell ref="DM707:DN707"/>
    <mergeCell ref="DQ707:DR707"/>
    <mergeCell ref="DT707:DV707"/>
    <mergeCell ref="DW707:DY707"/>
    <mergeCell ref="DZ707:EA707"/>
    <mergeCell ref="EB707:EC707"/>
    <mergeCell ref="ER706:EZ706"/>
    <mergeCell ref="CR707:CT707"/>
    <mergeCell ref="CU707:CX707"/>
    <mergeCell ref="CY707:DA707"/>
    <mergeCell ref="DB707:DG707"/>
    <mergeCell ref="DI707:DJ707"/>
    <mergeCell ref="EB706:EC706"/>
    <mergeCell ref="ED706:EE706"/>
    <mergeCell ref="EF706:EI706"/>
    <mergeCell ref="EJ706:EL706"/>
    <mergeCell ref="EM706:EO706"/>
    <mergeCell ref="EP706:EQ706"/>
    <mergeCell ref="DI706:DJ706"/>
    <mergeCell ref="DM706:DN706"/>
    <mergeCell ref="DQ706:DR706"/>
    <mergeCell ref="DT706:DV706"/>
    <mergeCell ref="DW706:DY706"/>
    <mergeCell ref="DZ706:EA706"/>
    <mergeCell ref="EP705:EQ705"/>
    <mergeCell ref="ER705:EZ705"/>
    <mergeCell ref="CR706:CT706"/>
    <mergeCell ref="CU706:CX706"/>
    <mergeCell ref="CY706:DA706"/>
    <mergeCell ref="DB706:DG706"/>
    <mergeCell ref="DZ705:EA705"/>
    <mergeCell ref="EB705:EC705"/>
    <mergeCell ref="ED705:EE705"/>
    <mergeCell ref="EF705:EI705"/>
    <mergeCell ref="EJ705:EL705"/>
    <mergeCell ref="EM705:EO705"/>
    <mergeCell ref="DB705:DG705"/>
    <mergeCell ref="DI705:DJ705"/>
    <mergeCell ref="DM705:DN705"/>
    <mergeCell ref="DQ705:DR705"/>
    <mergeCell ref="DT705:DV705"/>
    <mergeCell ref="DW705:DY705"/>
    <mergeCell ref="EM704:EO704"/>
    <mergeCell ref="EP704:EQ704"/>
    <mergeCell ref="ER704:EZ704"/>
    <mergeCell ref="CR705:CT705"/>
    <mergeCell ref="CU705:CX705"/>
    <mergeCell ref="CY705:DA705"/>
    <mergeCell ref="DW704:DY704"/>
    <mergeCell ref="DZ704:EA704"/>
    <mergeCell ref="EB704:EC704"/>
    <mergeCell ref="ED704:EE704"/>
    <mergeCell ref="EF704:EI704"/>
    <mergeCell ref="EJ704:EL704"/>
    <mergeCell ref="CY704:DA704"/>
    <mergeCell ref="DB704:DG704"/>
    <mergeCell ref="DI704:DJ704"/>
    <mergeCell ref="DM704:DN704"/>
    <mergeCell ref="DQ704:DR704"/>
    <mergeCell ref="DT704:DV704"/>
    <mergeCell ref="CR704:CT704"/>
    <mergeCell ref="CU704:CX704"/>
    <mergeCell ref="ED703:EE703"/>
    <mergeCell ref="EF703:EI703"/>
    <mergeCell ref="EJ703:EL703"/>
    <mergeCell ref="EM703:EO703"/>
    <mergeCell ref="EP703:EQ703"/>
    <mergeCell ref="ER703:EZ703"/>
    <mergeCell ref="DM703:DN703"/>
    <mergeCell ref="DQ703:DR703"/>
    <mergeCell ref="DT703:DV703"/>
    <mergeCell ref="DW703:DY703"/>
    <mergeCell ref="DZ703:EA703"/>
    <mergeCell ref="EB703:EC703"/>
    <mergeCell ref="ER702:EZ702"/>
    <mergeCell ref="CR703:CT703"/>
    <mergeCell ref="CU703:CX703"/>
    <mergeCell ref="CY703:DA703"/>
    <mergeCell ref="DB703:DG703"/>
    <mergeCell ref="DI703:DJ703"/>
    <mergeCell ref="EB702:EC702"/>
    <mergeCell ref="ED702:EE702"/>
    <mergeCell ref="EF702:EI702"/>
    <mergeCell ref="EJ702:EL702"/>
    <mergeCell ref="EM702:EO702"/>
    <mergeCell ref="EP702:EQ702"/>
    <mergeCell ref="DI702:DJ702"/>
    <mergeCell ref="DM702:DN702"/>
    <mergeCell ref="DQ702:DR702"/>
    <mergeCell ref="DT702:DV702"/>
    <mergeCell ref="DW702:DY702"/>
    <mergeCell ref="DZ702:EA702"/>
    <mergeCell ref="EP701:EQ701"/>
    <mergeCell ref="ER701:EZ701"/>
    <mergeCell ref="CR702:CT702"/>
    <mergeCell ref="CU702:CX702"/>
    <mergeCell ref="CY702:DA702"/>
    <mergeCell ref="DB702:DG702"/>
    <mergeCell ref="DZ701:EA701"/>
    <mergeCell ref="EB701:EC701"/>
    <mergeCell ref="ED701:EE701"/>
    <mergeCell ref="EF701:EI701"/>
    <mergeCell ref="EJ701:EL701"/>
    <mergeCell ref="EM701:EO701"/>
    <mergeCell ref="DB701:DG701"/>
    <mergeCell ref="DI701:DJ701"/>
    <mergeCell ref="DM701:DN701"/>
    <mergeCell ref="DQ701:DR701"/>
    <mergeCell ref="DT701:DV701"/>
    <mergeCell ref="DW701:DY701"/>
    <mergeCell ref="EM700:EO700"/>
    <mergeCell ref="EP700:EQ700"/>
    <mergeCell ref="ER700:EZ700"/>
    <mergeCell ref="CR701:CT701"/>
    <mergeCell ref="CU701:CX701"/>
    <mergeCell ref="CY701:DA701"/>
    <mergeCell ref="DW700:DY700"/>
    <mergeCell ref="DZ700:EA700"/>
    <mergeCell ref="CY700:DA700"/>
    <mergeCell ref="DB700:DG700"/>
    <mergeCell ref="DI700:DJ700"/>
    <mergeCell ref="DM700:DN700"/>
    <mergeCell ref="DQ700:DR700"/>
    <mergeCell ref="DT700:DV700"/>
    <mergeCell ref="CR700:CT700"/>
    <mergeCell ref="CU700:CX700"/>
    <mergeCell ref="ED699:EE699"/>
    <mergeCell ref="EF699:EI699"/>
    <mergeCell ref="EJ699:EL699"/>
    <mergeCell ref="EM699:EO699"/>
    <mergeCell ref="EB700:EC700"/>
    <mergeCell ref="ED700:EE700"/>
    <mergeCell ref="EF700:EI700"/>
    <mergeCell ref="EJ700:EL700"/>
    <mergeCell ref="EP699:EQ699"/>
    <mergeCell ref="ER699:EZ699"/>
    <mergeCell ref="DM699:DN699"/>
    <mergeCell ref="DQ699:DR699"/>
    <mergeCell ref="DT699:DV699"/>
    <mergeCell ref="DW699:DY699"/>
    <mergeCell ref="DZ699:EA699"/>
    <mergeCell ref="EB699:EC699"/>
    <mergeCell ref="ER698:EZ698"/>
    <mergeCell ref="CR699:CT699"/>
    <mergeCell ref="CU699:CX699"/>
    <mergeCell ref="CY699:DA699"/>
    <mergeCell ref="DB699:DG699"/>
    <mergeCell ref="DI699:DJ699"/>
    <mergeCell ref="EB698:EC698"/>
    <mergeCell ref="ED698:EE698"/>
    <mergeCell ref="EF698:EI698"/>
    <mergeCell ref="EJ698:EL698"/>
    <mergeCell ref="EM698:EO698"/>
    <mergeCell ref="EP698:EQ698"/>
    <mergeCell ref="DI698:DJ698"/>
    <mergeCell ref="DM698:DN698"/>
    <mergeCell ref="DQ698:DR698"/>
    <mergeCell ref="DT698:DV698"/>
    <mergeCell ref="DW698:DY698"/>
    <mergeCell ref="DZ698:EA698"/>
    <mergeCell ref="EP697:EQ697"/>
    <mergeCell ref="ER697:EZ697"/>
    <mergeCell ref="CR698:CT698"/>
    <mergeCell ref="CU698:CX698"/>
    <mergeCell ref="CY698:DA698"/>
    <mergeCell ref="DB698:DG698"/>
    <mergeCell ref="DZ697:EA697"/>
    <mergeCell ref="EB697:EC697"/>
    <mergeCell ref="ED697:EE697"/>
    <mergeCell ref="EF697:EI697"/>
    <mergeCell ref="EJ697:EL697"/>
    <mergeCell ref="EM697:EO697"/>
    <mergeCell ref="DB697:DG697"/>
    <mergeCell ref="DI697:DJ697"/>
    <mergeCell ref="DM697:DN697"/>
    <mergeCell ref="DQ697:DR697"/>
    <mergeCell ref="DT697:DV697"/>
    <mergeCell ref="DW697:DY697"/>
    <mergeCell ref="EM696:EO696"/>
    <mergeCell ref="EP696:EQ696"/>
    <mergeCell ref="ER696:EZ696"/>
    <mergeCell ref="CR697:CT697"/>
    <mergeCell ref="CU697:CX697"/>
    <mergeCell ref="CY697:DA697"/>
    <mergeCell ref="DW696:DY696"/>
    <mergeCell ref="DZ696:EA696"/>
    <mergeCell ref="EB696:EC696"/>
    <mergeCell ref="ED696:EE696"/>
    <mergeCell ref="EF696:EI696"/>
    <mergeCell ref="EJ696:EL696"/>
    <mergeCell ref="CY696:DA696"/>
    <mergeCell ref="DB696:DG696"/>
    <mergeCell ref="DI696:DJ696"/>
    <mergeCell ref="DM696:DN696"/>
    <mergeCell ref="DQ696:DR696"/>
    <mergeCell ref="DT696:DV696"/>
    <mergeCell ref="CR696:CT696"/>
    <mergeCell ref="CU696:CX696"/>
    <mergeCell ref="ED695:EE695"/>
    <mergeCell ref="EF695:EI695"/>
    <mergeCell ref="EJ695:EL695"/>
    <mergeCell ref="EM695:EO695"/>
    <mergeCell ref="EP695:EQ695"/>
    <mergeCell ref="ER695:EZ695"/>
    <mergeCell ref="DM695:DN695"/>
    <mergeCell ref="DQ695:DR695"/>
    <mergeCell ref="DT695:DV695"/>
    <mergeCell ref="DW695:DY695"/>
    <mergeCell ref="DZ695:EA695"/>
    <mergeCell ref="EB695:EC695"/>
    <mergeCell ref="ER694:EZ694"/>
    <mergeCell ref="CR695:CT695"/>
    <mergeCell ref="CU695:CX695"/>
    <mergeCell ref="CY695:DA695"/>
    <mergeCell ref="DB695:DG695"/>
    <mergeCell ref="DI695:DJ695"/>
    <mergeCell ref="EB694:EC694"/>
    <mergeCell ref="ED694:EE694"/>
    <mergeCell ref="EF694:EI694"/>
    <mergeCell ref="EJ694:EL694"/>
    <mergeCell ref="EM694:EO694"/>
    <mergeCell ref="EP694:EQ694"/>
    <mergeCell ref="DI694:DJ694"/>
    <mergeCell ref="DM694:DN694"/>
    <mergeCell ref="DQ694:DR694"/>
    <mergeCell ref="DT694:DV694"/>
    <mergeCell ref="DW694:DY694"/>
    <mergeCell ref="DZ694:EA694"/>
    <mergeCell ref="EP693:EQ693"/>
    <mergeCell ref="ER693:EZ693"/>
    <mergeCell ref="CR694:CT694"/>
    <mergeCell ref="CU694:CX694"/>
    <mergeCell ref="CY694:DA694"/>
    <mergeCell ref="DB694:DG694"/>
    <mergeCell ref="DZ693:EA693"/>
    <mergeCell ref="EB693:EC693"/>
    <mergeCell ref="ED693:EE693"/>
    <mergeCell ref="EF693:EI693"/>
    <mergeCell ref="EJ693:EL693"/>
    <mergeCell ref="EM693:EO693"/>
    <mergeCell ref="DB693:DG693"/>
    <mergeCell ref="DI693:DJ693"/>
    <mergeCell ref="DM693:DN693"/>
    <mergeCell ref="DQ693:DR693"/>
    <mergeCell ref="DT693:DV693"/>
    <mergeCell ref="DW693:DY693"/>
    <mergeCell ref="EM692:EO692"/>
    <mergeCell ref="EP692:EQ692"/>
    <mergeCell ref="ER692:EZ692"/>
    <mergeCell ref="CR693:CT693"/>
    <mergeCell ref="CU693:CX693"/>
    <mergeCell ref="CY693:DA693"/>
    <mergeCell ref="DW692:DY692"/>
    <mergeCell ref="DZ692:EA692"/>
    <mergeCell ref="CY692:DA692"/>
    <mergeCell ref="DB692:DG692"/>
    <mergeCell ref="DI692:DJ692"/>
    <mergeCell ref="DM692:DN692"/>
    <mergeCell ref="DQ692:DR692"/>
    <mergeCell ref="DT692:DV692"/>
    <mergeCell ref="CR692:CT692"/>
    <mergeCell ref="CU692:CX692"/>
    <mergeCell ref="ED691:EE691"/>
    <mergeCell ref="EF691:EI691"/>
    <mergeCell ref="EJ691:EL691"/>
    <mergeCell ref="EM691:EO691"/>
    <mergeCell ref="EB692:EC692"/>
    <mergeCell ref="ED692:EE692"/>
    <mergeCell ref="EF692:EI692"/>
    <mergeCell ref="EJ692:EL692"/>
    <mergeCell ref="EP691:EQ691"/>
    <mergeCell ref="ER691:EZ691"/>
    <mergeCell ref="DM691:DN691"/>
    <mergeCell ref="DQ691:DR691"/>
    <mergeCell ref="DT691:DV691"/>
    <mergeCell ref="DW691:DY691"/>
    <mergeCell ref="DZ691:EA691"/>
    <mergeCell ref="EB691:EC691"/>
    <mergeCell ref="ER690:EZ690"/>
    <mergeCell ref="CR691:CT691"/>
    <mergeCell ref="CU691:CX691"/>
    <mergeCell ref="CY691:DA691"/>
    <mergeCell ref="DB691:DG691"/>
    <mergeCell ref="DI691:DJ691"/>
    <mergeCell ref="EB690:EC690"/>
    <mergeCell ref="ED690:EE690"/>
    <mergeCell ref="EF690:EI690"/>
    <mergeCell ref="EJ690:EL690"/>
    <mergeCell ref="EM690:EO690"/>
    <mergeCell ref="EP690:EQ690"/>
    <mergeCell ref="DI690:DJ690"/>
    <mergeCell ref="DM690:DN690"/>
    <mergeCell ref="DQ690:DR690"/>
    <mergeCell ref="DT690:DV690"/>
    <mergeCell ref="DW690:DY690"/>
    <mergeCell ref="DZ690:EA690"/>
    <mergeCell ref="EP689:EQ689"/>
    <mergeCell ref="ER689:EZ689"/>
    <mergeCell ref="CR690:CT690"/>
    <mergeCell ref="CU690:CX690"/>
    <mergeCell ref="CY690:DA690"/>
    <mergeCell ref="DB690:DG690"/>
    <mergeCell ref="DZ689:EA689"/>
    <mergeCell ref="EB689:EC689"/>
    <mergeCell ref="ED689:EE689"/>
    <mergeCell ref="EF689:EI689"/>
    <mergeCell ref="EJ689:EL689"/>
    <mergeCell ref="EM689:EO689"/>
    <mergeCell ref="DB689:DG689"/>
    <mergeCell ref="DI689:DJ689"/>
    <mergeCell ref="DM689:DN689"/>
    <mergeCell ref="DQ689:DR689"/>
    <mergeCell ref="DT689:DV689"/>
    <mergeCell ref="DW689:DY689"/>
    <mergeCell ref="EM688:EO688"/>
    <mergeCell ref="EP688:EQ688"/>
    <mergeCell ref="ER688:EZ688"/>
    <mergeCell ref="CR689:CT689"/>
    <mergeCell ref="CU689:CX689"/>
    <mergeCell ref="CY689:DA689"/>
    <mergeCell ref="DW688:DY688"/>
    <mergeCell ref="DZ688:EA688"/>
    <mergeCell ref="EB688:EC688"/>
    <mergeCell ref="ED688:EE688"/>
    <mergeCell ref="EF688:EI688"/>
    <mergeCell ref="EJ688:EL688"/>
    <mergeCell ref="CY688:DA688"/>
    <mergeCell ref="DB688:DG688"/>
    <mergeCell ref="DI688:DJ688"/>
    <mergeCell ref="DM688:DN688"/>
    <mergeCell ref="DQ688:DR688"/>
    <mergeCell ref="DT688:DV688"/>
    <mergeCell ref="CR688:CT688"/>
    <mergeCell ref="CU688:CX688"/>
    <mergeCell ref="ED687:EE687"/>
    <mergeCell ref="EF687:EI687"/>
    <mergeCell ref="EJ687:EL687"/>
    <mergeCell ref="EM687:EO687"/>
    <mergeCell ref="EP687:EQ687"/>
    <mergeCell ref="ER687:EZ687"/>
    <mergeCell ref="DM687:DN687"/>
    <mergeCell ref="DQ687:DR687"/>
    <mergeCell ref="DT687:DV687"/>
    <mergeCell ref="DW687:DY687"/>
    <mergeCell ref="DZ687:EA687"/>
    <mergeCell ref="EB687:EC687"/>
    <mergeCell ref="ER686:EZ686"/>
    <mergeCell ref="CR687:CT687"/>
    <mergeCell ref="CU687:CX687"/>
    <mergeCell ref="CY687:DA687"/>
    <mergeCell ref="DB687:DG687"/>
    <mergeCell ref="DI687:DJ687"/>
    <mergeCell ref="EB686:EC686"/>
    <mergeCell ref="ED686:EE686"/>
    <mergeCell ref="EF686:EI686"/>
    <mergeCell ref="EJ686:EL686"/>
    <mergeCell ref="EM686:EO686"/>
    <mergeCell ref="EP686:EQ686"/>
    <mergeCell ref="DI686:DJ686"/>
    <mergeCell ref="DM686:DN686"/>
    <mergeCell ref="DQ686:DR686"/>
    <mergeCell ref="DT686:DV686"/>
    <mergeCell ref="DW686:DY686"/>
    <mergeCell ref="DZ686:EA686"/>
    <mergeCell ref="EP685:EQ685"/>
    <mergeCell ref="ER685:EZ685"/>
    <mergeCell ref="CR686:CT686"/>
    <mergeCell ref="CU686:CX686"/>
    <mergeCell ref="CY686:DA686"/>
    <mergeCell ref="DB686:DG686"/>
    <mergeCell ref="DZ685:EA685"/>
    <mergeCell ref="EB685:EC685"/>
    <mergeCell ref="ED685:EE685"/>
    <mergeCell ref="EF685:EI685"/>
    <mergeCell ref="EJ685:EL685"/>
    <mergeCell ref="EM685:EO685"/>
    <mergeCell ref="DB685:DG685"/>
    <mergeCell ref="DI685:DJ685"/>
    <mergeCell ref="DM685:DN685"/>
    <mergeCell ref="DQ685:DR685"/>
    <mergeCell ref="DT685:DV685"/>
    <mergeCell ref="DW685:DY685"/>
    <mergeCell ref="EM684:EO684"/>
    <mergeCell ref="EP684:EQ684"/>
    <mergeCell ref="ER684:EZ684"/>
    <mergeCell ref="CR685:CT685"/>
    <mergeCell ref="CU685:CX685"/>
    <mergeCell ref="CY685:DA685"/>
    <mergeCell ref="DW684:DY684"/>
    <mergeCell ref="DZ684:EA684"/>
    <mergeCell ref="CY684:DA684"/>
    <mergeCell ref="DB684:DG684"/>
    <mergeCell ref="DI684:DJ684"/>
    <mergeCell ref="DM684:DN684"/>
    <mergeCell ref="DQ684:DR684"/>
    <mergeCell ref="DT684:DV684"/>
    <mergeCell ref="CR684:CT684"/>
    <mergeCell ref="CU684:CX684"/>
    <mergeCell ref="ED683:EE683"/>
    <mergeCell ref="EF683:EI683"/>
    <mergeCell ref="EJ683:EL683"/>
    <mergeCell ref="EM683:EO683"/>
    <mergeCell ref="EB684:EC684"/>
    <mergeCell ref="ED684:EE684"/>
    <mergeCell ref="EF684:EI684"/>
    <mergeCell ref="EJ684:EL684"/>
    <mergeCell ref="EP683:EQ683"/>
    <mergeCell ref="ER683:EZ683"/>
    <mergeCell ref="DM683:DN683"/>
    <mergeCell ref="DQ683:DR683"/>
    <mergeCell ref="DT683:DV683"/>
    <mergeCell ref="DW683:DY683"/>
    <mergeCell ref="DZ683:EA683"/>
    <mergeCell ref="EB683:EC683"/>
    <mergeCell ref="ER682:EZ682"/>
    <mergeCell ref="CR683:CT683"/>
    <mergeCell ref="CU683:CX683"/>
    <mergeCell ref="CY683:DA683"/>
    <mergeCell ref="DB683:DG683"/>
    <mergeCell ref="DI683:DJ683"/>
    <mergeCell ref="EB682:EC682"/>
    <mergeCell ref="ED682:EE682"/>
    <mergeCell ref="EF682:EI682"/>
    <mergeCell ref="EJ682:EL682"/>
    <mergeCell ref="EM682:EO682"/>
    <mergeCell ref="EP682:EQ682"/>
    <mergeCell ref="DI682:DJ682"/>
    <mergeCell ref="DM682:DN682"/>
    <mergeCell ref="DQ682:DR682"/>
    <mergeCell ref="DT682:DV682"/>
    <mergeCell ref="DW682:DY682"/>
    <mergeCell ref="DZ682:EA682"/>
    <mergeCell ref="EP681:EQ681"/>
    <mergeCell ref="ER681:EZ681"/>
    <mergeCell ref="CR682:CT682"/>
    <mergeCell ref="CU682:CX682"/>
    <mergeCell ref="CY682:DA682"/>
    <mergeCell ref="DB682:DG682"/>
    <mergeCell ref="DZ681:EA681"/>
    <mergeCell ref="EB681:EC681"/>
    <mergeCell ref="ED681:EE681"/>
    <mergeCell ref="EF681:EI681"/>
    <mergeCell ref="EJ681:EL681"/>
    <mergeCell ref="EM681:EO681"/>
    <mergeCell ref="DB681:DG681"/>
    <mergeCell ref="DI681:DJ681"/>
    <mergeCell ref="DM681:DN681"/>
    <mergeCell ref="DQ681:DR681"/>
    <mergeCell ref="DT681:DV681"/>
    <mergeCell ref="DW681:DY681"/>
    <mergeCell ref="EM680:EO680"/>
    <mergeCell ref="EP680:EQ680"/>
    <mergeCell ref="ER680:EZ680"/>
    <mergeCell ref="CR681:CT681"/>
    <mergeCell ref="CU681:CX681"/>
    <mergeCell ref="CY681:DA681"/>
    <mergeCell ref="DW680:DY680"/>
    <mergeCell ref="DZ680:EA680"/>
    <mergeCell ref="EB680:EC680"/>
    <mergeCell ref="ED680:EE680"/>
    <mergeCell ref="EF680:EI680"/>
    <mergeCell ref="EJ680:EL680"/>
    <mergeCell ref="CY680:DA680"/>
    <mergeCell ref="DB680:DG680"/>
    <mergeCell ref="DI680:DJ680"/>
    <mergeCell ref="DM680:DN680"/>
    <mergeCell ref="DQ680:DR680"/>
    <mergeCell ref="DT680:DV680"/>
    <mergeCell ref="CR680:CT680"/>
    <mergeCell ref="CU680:CX680"/>
    <mergeCell ref="ED679:EE679"/>
    <mergeCell ref="EF679:EI679"/>
    <mergeCell ref="EJ679:EL679"/>
    <mergeCell ref="EM679:EO679"/>
    <mergeCell ref="EP679:EQ679"/>
    <mergeCell ref="ER679:EZ679"/>
    <mergeCell ref="DM679:DN679"/>
    <mergeCell ref="DQ679:DR679"/>
    <mergeCell ref="DT679:DV679"/>
    <mergeCell ref="DW679:DY679"/>
    <mergeCell ref="DZ679:EA679"/>
    <mergeCell ref="EB679:EC679"/>
    <mergeCell ref="ER678:EZ678"/>
    <mergeCell ref="CR679:CT679"/>
    <mergeCell ref="CU679:CX679"/>
    <mergeCell ref="CY679:DA679"/>
    <mergeCell ref="DB679:DG679"/>
    <mergeCell ref="DI679:DJ679"/>
    <mergeCell ref="EB678:EC678"/>
    <mergeCell ref="ED678:EE678"/>
    <mergeCell ref="EF678:EI678"/>
    <mergeCell ref="EJ678:EL678"/>
    <mergeCell ref="EM678:EO678"/>
    <mergeCell ref="EP678:EQ678"/>
    <mergeCell ref="DI678:DJ678"/>
    <mergeCell ref="DM678:DN678"/>
    <mergeCell ref="DQ678:DR678"/>
    <mergeCell ref="DT678:DV678"/>
    <mergeCell ref="DW678:DY678"/>
    <mergeCell ref="DZ678:EA678"/>
    <mergeCell ref="EP677:EQ677"/>
    <mergeCell ref="ER677:EZ677"/>
    <mergeCell ref="CR678:CT678"/>
    <mergeCell ref="CU678:CX678"/>
    <mergeCell ref="CY678:DA678"/>
    <mergeCell ref="DB678:DG678"/>
    <mergeCell ref="DZ677:EA677"/>
    <mergeCell ref="EB677:EC677"/>
    <mergeCell ref="ED677:EE677"/>
    <mergeCell ref="EF677:EI677"/>
    <mergeCell ref="EJ677:EL677"/>
    <mergeCell ref="EM677:EO677"/>
    <mergeCell ref="DB677:DG677"/>
    <mergeCell ref="DI677:DJ677"/>
    <mergeCell ref="DM677:DN677"/>
    <mergeCell ref="DQ677:DR677"/>
    <mergeCell ref="DT677:DV677"/>
    <mergeCell ref="DW677:DY677"/>
    <mergeCell ref="EM676:EO676"/>
    <mergeCell ref="EP676:EQ676"/>
    <mergeCell ref="ER676:EZ676"/>
    <mergeCell ref="CR677:CT677"/>
    <mergeCell ref="CU677:CX677"/>
    <mergeCell ref="CY677:DA677"/>
    <mergeCell ref="DW676:DY676"/>
    <mergeCell ref="DZ676:EA676"/>
    <mergeCell ref="CY676:DA676"/>
    <mergeCell ref="DB676:DG676"/>
    <mergeCell ref="DI676:DJ676"/>
    <mergeCell ref="DM676:DN676"/>
    <mergeCell ref="DQ676:DR676"/>
    <mergeCell ref="DT676:DV676"/>
    <mergeCell ref="CR676:CT676"/>
    <mergeCell ref="CU676:CX676"/>
    <mergeCell ref="ED675:EE675"/>
    <mergeCell ref="EF675:EI675"/>
    <mergeCell ref="EJ675:EL675"/>
    <mergeCell ref="EM675:EO675"/>
    <mergeCell ref="EB676:EC676"/>
    <mergeCell ref="ED676:EE676"/>
    <mergeCell ref="EF676:EI676"/>
    <mergeCell ref="EJ676:EL676"/>
    <mergeCell ref="EP675:EQ675"/>
    <mergeCell ref="ER675:EZ675"/>
    <mergeCell ref="DM675:DN675"/>
    <mergeCell ref="DQ675:DR675"/>
    <mergeCell ref="DT675:DV675"/>
    <mergeCell ref="DW675:DY675"/>
    <mergeCell ref="DZ675:EA675"/>
    <mergeCell ref="EB675:EC675"/>
    <mergeCell ref="ER674:EZ674"/>
    <mergeCell ref="CR675:CT675"/>
    <mergeCell ref="CU675:CX675"/>
    <mergeCell ref="CY675:DA675"/>
    <mergeCell ref="DB675:DG675"/>
    <mergeCell ref="DI675:DJ675"/>
    <mergeCell ref="EB674:EC674"/>
    <mergeCell ref="ED674:EE674"/>
    <mergeCell ref="EF674:EI674"/>
    <mergeCell ref="EJ674:EL674"/>
    <mergeCell ref="EM674:EO674"/>
    <mergeCell ref="EP674:EQ674"/>
    <mergeCell ref="DI674:DJ674"/>
    <mergeCell ref="DM674:DN674"/>
    <mergeCell ref="DQ674:DR674"/>
    <mergeCell ref="DT674:DV674"/>
    <mergeCell ref="DW674:DY674"/>
    <mergeCell ref="DZ674:EA674"/>
    <mergeCell ref="EP673:EQ673"/>
    <mergeCell ref="ER673:EZ673"/>
    <mergeCell ref="CR674:CT674"/>
    <mergeCell ref="CU674:CX674"/>
    <mergeCell ref="CY674:DA674"/>
    <mergeCell ref="DB674:DG674"/>
    <mergeCell ref="DZ673:EA673"/>
    <mergeCell ref="EB673:EC673"/>
    <mergeCell ref="ED673:EE673"/>
    <mergeCell ref="EF673:EI673"/>
    <mergeCell ref="EJ673:EL673"/>
    <mergeCell ref="EM673:EO673"/>
    <mergeCell ref="DB673:DG673"/>
    <mergeCell ref="DI673:DJ673"/>
    <mergeCell ref="DM673:DN673"/>
    <mergeCell ref="DQ673:DR673"/>
    <mergeCell ref="DT673:DV673"/>
    <mergeCell ref="DW673:DY673"/>
    <mergeCell ref="EM672:EO672"/>
    <mergeCell ref="EP672:EQ672"/>
    <mergeCell ref="ER672:EZ672"/>
    <mergeCell ref="CR673:CT673"/>
    <mergeCell ref="CU673:CX673"/>
    <mergeCell ref="CY673:DA673"/>
    <mergeCell ref="DW672:DY672"/>
    <mergeCell ref="DZ672:EA672"/>
    <mergeCell ref="EB672:EC672"/>
    <mergeCell ref="ED672:EE672"/>
    <mergeCell ref="EF672:EI672"/>
    <mergeCell ref="EJ672:EL672"/>
    <mergeCell ref="CY672:DA672"/>
    <mergeCell ref="DB672:DG672"/>
    <mergeCell ref="DI672:DJ672"/>
    <mergeCell ref="DM672:DN672"/>
    <mergeCell ref="DQ672:DR672"/>
    <mergeCell ref="DT672:DV672"/>
    <mergeCell ref="CR672:CT672"/>
    <mergeCell ref="CU672:CX672"/>
    <mergeCell ref="ED671:EE671"/>
    <mergeCell ref="EF671:EI671"/>
    <mergeCell ref="EJ671:EL671"/>
    <mergeCell ref="EM671:EO671"/>
    <mergeCell ref="EP671:EQ671"/>
    <mergeCell ref="ER671:EZ671"/>
    <mergeCell ref="DM671:DN671"/>
    <mergeCell ref="DQ671:DR671"/>
    <mergeCell ref="DT671:DV671"/>
    <mergeCell ref="DW671:DY671"/>
    <mergeCell ref="DZ671:EA671"/>
    <mergeCell ref="EB671:EC671"/>
    <mergeCell ref="ER670:EZ670"/>
    <mergeCell ref="CR671:CT671"/>
    <mergeCell ref="CU671:CX671"/>
    <mergeCell ref="CY671:DA671"/>
    <mergeCell ref="DB671:DG671"/>
    <mergeCell ref="DI671:DJ671"/>
    <mergeCell ref="EB670:EC670"/>
    <mergeCell ref="ED670:EE670"/>
    <mergeCell ref="EF670:EI670"/>
    <mergeCell ref="EJ670:EL670"/>
    <mergeCell ref="EM670:EO670"/>
    <mergeCell ref="EP670:EQ670"/>
    <mergeCell ref="DI670:DJ670"/>
    <mergeCell ref="DM670:DN670"/>
    <mergeCell ref="DQ670:DR670"/>
    <mergeCell ref="DT670:DV670"/>
    <mergeCell ref="DW670:DY670"/>
    <mergeCell ref="DZ670:EA670"/>
    <mergeCell ref="EP669:EQ669"/>
    <mergeCell ref="ER669:EZ669"/>
    <mergeCell ref="CR670:CT670"/>
    <mergeCell ref="CU670:CX670"/>
    <mergeCell ref="CY670:DA670"/>
    <mergeCell ref="DB670:DG670"/>
    <mergeCell ref="DZ669:EA669"/>
    <mergeCell ref="EB669:EC669"/>
    <mergeCell ref="ED669:EE669"/>
    <mergeCell ref="EF669:EI669"/>
    <mergeCell ref="EJ669:EL669"/>
    <mergeCell ref="EM669:EO669"/>
    <mergeCell ref="DB669:DG669"/>
    <mergeCell ref="DI669:DJ669"/>
    <mergeCell ref="DM669:DN669"/>
    <mergeCell ref="DQ669:DR669"/>
    <mergeCell ref="DT669:DV669"/>
    <mergeCell ref="DW669:DY669"/>
    <mergeCell ref="EM668:EO668"/>
    <mergeCell ref="EP668:EQ668"/>
    <mergeCell ref="ER668:EZ668"/>
    <mergeCell ref="CR669:CT669"/>
    <mergeCell ref="CU669:CX669"/>
    <mergeCell ref="CY669:DA669"/>
    <mergeCell ref="DW668:DY668"/>
    <mergeCell ref="DZ668:EA668"/>
    <mergeCell ref="CY668:DA668"/>
    <mergeCell ref="DB668:DG668"/>
    <mergeCell ref="DI668:DJ668"/>
    <mergeCell ref="DM668:DN668"/>
    <mergeCell ref="DQ668:DR668"/>
    <mergeCell ref="DT668:DV668"/>
    <mergeCell ref="CR668:CT668"/>
    <mergeCell ref="CU668:CX668"/>
    <mergeCell ref="ED667:EE667"/>
    <mergeCell ref="EF667:EI667"/>
    <mergeCell ref="EJ667:EL667"/>
    <mergeCell ref="EM667:EO667"/>
    <mergeCell ref="EB668:EC668"/>
    <mergeCell ref="ED668:EE668"/>
    <mergeCell ref="EF668:EI668"/>
    <mergeCell ref="EJ668:EL668"/>
    <mergeCell ref="EP667:EQ667"/>
    <mergeCell ref="ER667:EZ667"/>
    <mergeCell ref="DM667:DN667"/>
    <mergeCell ref="DQ667:DR667"/>
    <mergeCell ref="DT667:DV667"/>
    <mergeCell ref="DW667:DY667"/>
    <mergeCell ref="DZ667:EA667"/>
    <mergeCell ref="EB667:EC667"/>
    <mergeCell ref="ER666:EZ666"/>
    <mergeCell ref="CR667:CT667"/>
    <mergeCell ref="CU667:CX667"/>
    <mergeCell ref="CY667:DA667"/>
    <mergeCell ref="DB667:DG667"/>
    <mergeCell ref="DI667:DJ667"/>
    <mergeCell ref="EB666:EC666"/>
    <mergeCell ref="ED666:EE666"/>
    <mergeCell ref="EF666:EI666"/>
    <mergeCell ref="EJ666:EL666"/>
    <mergeCell ref="EM666:EO666"/>
    <mergeCell ref="EP666:EQ666"/>
    <mergeCell ref="DI666:DJ666"/>
    <mergeCell ref="DM666:DN666"/>
    <mergeCell ref="DQ666:DR666"/>
    <mergeCell ref="DT666:DV666"/>
    <mergeCell ref="DW666:DY666"/>
    <mergeCell ref="DZ666:EA666"/>
    <mergeCell ref="EP665:EQ665"/>
    <mergeCell ref="ER665:EZ665"/>
    <mergeCell ref="CR666:CT666"/>
    <mergeCell ref="CU666:CX666"/>
    <mergeCell ref="CY666:DA666"/>
    <mergeCell ref="DB666:DG666"/>
    <mergeCell ref="DZ665:EA665"/>
    <mergeCell ref="EB665:EC665"/>
    <mergeCell ref="ED665:EE665"/>
    <mergeCell ref="EF665:EI665"/>
    <mergeCell ref="EJ665:EL665"/>
    <mergeCell ref="EM665:EO665"/>
    <mergeCell ref="DB665:DG665"/>
    <mergeCell ref="DI665:DJ665"/>
    <mergeCell ref="DM665:DN665"/>
    <mergeCell ref="DQ665:DR665"/>
    <mergeCell ref="DT665:DV665"/>
    <mergeCell ref="DW665:DY665"/>
    <mergeCell ref="EM664:EO664"/>
    <mergeCell ref="EP664:EQ664"/>
    <mergeCell ref="ER664:EZ664"/>
    <mergeCell ref="CR665:CT665"/>
    <mergeCell ref="CU665:CX665"/>
    <mergeCell ref="CY665:DA665"/>
    <mergeCell ref="DW664:DY664"/>
    <mergeCell ref="DZ664:EA664"/>
    <mergeCell ref="EB664:EC664"/>
    <mergeCell ref="ED664:EE664"/>
    <mergeCell ref="EF664:EI664"/>
    <mergeCell ref="EJ664:EL664"/>
    <mergeCell ref="CY664:DA664"/>
    <mergeCell ref="DB664:DG664"/>
    <mergeCell ref="DI664:DJ664"/>
    <mergeCell ref="DM664:DN664"/>
    <mergeCell ref="DQ664:DR664"/>
    <mergeCell ref="DT664:DV664"/>
    <mergeCell ref="CR664:CT664"/>
    <mergeCell ref="CU664:CX664"/>
    <mergeCell ref="ED663:EE663"/>
    <mergeCell ref="EF663:EI663"/>
    <mergeCell ref="EJ663:EL663"/>
    <mergeCell ref="EM663:EO663"/>
    <mergeCell ref="EP663:EQ663"/>
    <mergeCell ref="ER663:EZ663"/>
    <mergeCell ref="DM663:DN663"/>
    <mergeCell ref="DQ663:DR663"/>
    <mergeCell ref="DT663:DV663"/>
    <mergeCell ref="DW663:DY663"/>
    <mergeCell ref="DZ663:EA663"/>
    <mergeCell ref="EB663:EC663"/>
    <mergeCell ref="ER662:EZ662"/>
    <mergeCell ref="CR663:CT663"/>
    <mergeCell ref="CU663:CX663"/>
    <mergeCell ref="CY663:DA663"/>
    <mergeCell ref="DB663:DG663"/>
    <mergeCell ref="DI663:DJ663"/>
    <mergeCell ref="EB662:EC662"/>
    <mergeCell ref="ED662:EE662"/>
    <mergeCell ref="EF662:EI662"/>
    <mergeCell ref="EJ662:EL662"/>
    <mergeCell ref="EM662:EO662"/>
    <mergeCell ref="EP662:EQ662"/>
    <mergeCell ref="DI662:DJ662"/>
    <mergeCell ref="DM662:DN662"/>
    <mergeCell ref="DQ662:DR662"/>
    <mergeCell ref="DT662:DV662"/>
    <mergeCell ref="DW662:DY662"/>
    <mergeCell ref="DZ662:EA662"/>
    <mergeCell ref="EP661:EQ661"/>
    <mergeCell ref="ER661:EZ661"/>
    <mergeCell ref="CR662:CT662"/>
    <mergeCell ref="CU662:CX662"/>
    <mergeCell ref="CY662:DA662"/>
    <mergeCell ref="DB662:DG662"/>
    <mergeCell ref="DZ661:EA661"/>
    <mergeCell ref="EB661:EC661"/>
    <mergeCell ref="ED661:EE661"/>
    <mergeCell ref="EF661:EI661"/>
    <mergeCell ref="EJ661:EL661"/>
    <mergeCell ref="EM661:EO661"/>
    <mergeCell ref="DB661:DG661"/>
    <mergeCell ref="DI661:DJ661"/>
    <mergeCell ref="DM661:DN661"/>
    <mergeCell ref="DQ661:DR661"/>
    <mergeCell ref="DT661:DV661"/>
    <mergeCell ref="DW661:DY661"/>
    <mergeCell ref="EM660:EO660"/>
    <mergeCell ref="EP660:EQ660"/>
    <mergeCell ref="ER660:EZ660"/>
    <mergeCell ref="CR661:CT661"/>
    <mergeCell ref="CU661:CX661"/>
    <mergeCell ref="CY661:DA661"/>
    <mergeCell ref="DW660:DY660"/>
    <mergeCell ref="DZ660:EA660"/>
    <mergeCell ref="CY660:DA660"/>
    <mergeCell ref="DB660:DG660"/>
    <mergeCell ref="DI660:DJ660"/>
    <mergeCell ref="DM660:DN660"/>
    <mergeCell ref="DQ660:DR660"/>
    <mergeCell ref="DT660:DV660"/>
    <mergeCell ref="CR660:CT660"/>
    <mergeCell ref="CU660:CX660"/>
    <mergeCell ref="ED659:EE659"/>
    <mergeCell ref="EF659:EI659"/>
    <mergeCell ref="EJ659:EL659"/>
    <mergeCell ref="EM659:EO659"/>
    <mergeCell ref="EB660:EC660"/>
    <mergeCell ref="ED660:EE660"/>
    <mergeCell ref="EF660:EI660"/>
    <mergeCell ref="EJ660:EL660"/>
    <mergeCell ref="EP659:EQ659"/>
    <mergeCell ref="ER659:EZ659"/>
    <mergeCell ref="DM659:DN659"/>
    <mergeCell ref="DQ659:DR659"/>
    <mergeCell ref="DT659:DV659"/>
    <mergeCell ref="DW659:DY659"/>
    <mergeCell ref="DZ659:EA659"/>
    <mergeCell ref="EB659:EC659"/>
    <mergeCell ref="ER658:EZ658"/>
    <mergeCell ref="CR659:CT659"/>
    <mergeCell ref="CU659:CX659"/>
    <mergeCell ref="CY659:DA659"/>
    <mergeCell ref="DB659:DG659"/>
    <mergeCell ref="DI659:DJ659"/>
    <mergeCell ref="EB658:EC658"/>
    <mergeCell ref="ED658:EE658"/>
    <mergeCell ref="EF658:EI658"/>
    <mergeCell ref="EJ658:EL658"/>
    <mergeCell ref="EM658:EO658"/>
    <mergeCell ref="EP658:EQ658"/>
    <mergeCell ref="DI658:DJ658"/>
    <mergeCell ref="DM658:DN658"/>
    <mergeCell ref="DQ658:DR658"/>
    <mergeCell ref="DT658:DV658"/>
    <mergeCell ref="DW658:DY658"/>
    <mergeCell ref="DZ658:EA658"/>
    <mergeCell ref="EP657:EQ657"/>
    <mergeCell ref="ER657:EZ657"/>
    <mergeCell ref="CR658:CT658"/>
    <mergeCell ref="CU658:CX658"/>
    <mergeCell ref="CY658:DA658"/>
    <mergeCell ref="DB658:DG658"/>
    <mergeCell ref="DZ657:EA657"/>
    <mergeCell ref="EB657:EC657"/>
    <mergeCell ref="ED657:EE657"/>
    <mergeCell ref="EF657:EI657"/>
    <mergeCell ref="EJ657:EL657"/>
    <mergeCell ref="EM657:EO657"/>
    <mergeCell ref="DB657:DG657"/>
    <mergeCell ref="DI657:DJ657"/>
    <mergeCell ref="DM657:DN657"/>
    <mergeCell ref="DQ657:DR657"/>
    <mergeCell ref="DT657:DV657"/>
    <mergeCell ref="DW657:DY657"/>
    <mergeCell ref="EM656:EO656"/>
    <mergeCell ref="EP656:EQ656"/>
    <mergeCell ref="ER656:EZ656"/>
    <mergeCell ref="CR657:CT657"/>
    <mergeCell ref="CU657:CX657"/>
    <mergeCell ref="CY657:DA657"/>
    <mergeCell ref="DW656:DY656"/>
    <mergeCell ref="DZ656:EA656"/>
    <mergeCell ref="EB656:EC656"/>
    <mergeCell ref="ED656:EE656"/>
    <mergeCell ref="EF656:EI656"/>
    <mergeCell ref="EJ656:EL656"/>
    <mergeCell ref="CY656:DA656"/>
    <mergeCell ref="DB656:DG656"/>
    <mergeCell ref="DI656:DJ656"/>
    <mergeCell ref="DM656:DN656"/>
    <mergeCell ref="DQ656:DR656"/>
    <mergeCell ref="DT656:DV656"/>
    <mergeCell ref="CR656:CT656"/>
    <mergeCell ref="CU656:CX656"/>
    <mergeCell ref="ED655:EE655"/>
    <mergeCell ref="EF655:EI655"/>
    <mergeCell ref="EJ655:EL655"/>
    <mergeCell ref="EM655:EO655"/>
    <mergeCell ref="EP655:EQ655"/>
    <mergeCell ref="ER655:EZ655"/>
    <mergeCell ref="DM655:DN655"/>
    <mergeCell ref="DQ655:DR655"/>
    <mergeCell ref="DT655:DV655"/>
    <mergeCell ref="DW655:DY655"/>
    <mergeCell ref="DZ655:EA655"/>
    <mergeCell ref="EB655:EC655"/>
    <mergeCell ref="ER654:EZ654"/>
    <mergeCell ref="CR655:CT655"/>
    <mergeCell ref="CU655:CX655"/>
    <mergeCell ref="CY655:DA655"/>
    <mergeCell ref="DB655:DG655"/>
    <mergeCell ref="DI655:DJ655"/>
    <mergeCell ref="EB654:EC654"/>
    <mergeCell ref="ED654:EE654"/>
    <mergeCell ref="EF654:EI654"/>
    <mergeCell ref="EJ654:EL654"/>
    <mergeCell ref="EM654:EO654"/>
    <mergeCell ref="EP654:EQ654"/>
    <mergeCell ref="DI654:DJ654"/>
    <mergeCell ref="DM654:DN654"/>
    <mergeCell ref="DQ654:DR654"/>
    <mergeCell ref="DT654:DV654"/>
    <mergeCell ref="DW654:DY654"/>
    <mergeCell ref="DZ654:EA654"/>
    <mergeCell ref="EP653:EQ653"/>
    <mergeCell ref="ER653:EZ653"/>
    <mergeCell ref="CR654:CT654"/>
    <mergeCell ref="CU654:CX654"/>
    <mergeCell ref="CY654:DA654"/>
    <mergeCell ref="DB654:DG654"/>
    <mergeCell ref="DZ653:EA653"/>
    <mergeCell ref="EB653:EC653"/>
    <mergeCell ref="ED653:EE653"/>
    <mergeCell ref="EF653:EI653"/>
    <mergeCell ref="EJ653:EL653"/>
    <mergeCell ref="EM653:EO653"/>
    <mergeCell ref="DB653:DG653"/>
    <mergeCell ref="DI653:DJ653"/>
    <mergeCell ref="DM653:DN653"/>
    <mergeCell ref="DQ653:DR653"/>
    <mergeCell ref="DT653:DV653"/>
    <mergeCell ref="DW653:DY653"/>
    <mergeCell ref="EM652:EO652"/>
    <mergeCell ref="EP652:EQ652"/>
    <mergeCell ref="ER652:EZ652"/>
    <mergeCell ref="CR653:CT653"/>
    <mergeCell ref="CU653:CX653"/>
    <mergeCell ref="CY653:DA653"/>
    <mergeCell ref="DW652:DY652"/>
    <mergeCell ref="DZ652:EA652"/>
    <mergeCell ref="CY652:DA652"/>
    <mergeCell ref="DB652:DG652"/>
    <mergeCell ref="DI652:DJ652"/>
    <mergeCell ref="DM652:DN652"/>
    <mergeCell ref="DQ652:DR652"/>
    <mergeCell ref="DT652:DV652"/>
    <mergeCell ref="CR652:CT652"/>
    <mergeCell ref="CU652:CX652"/>
    <mergeCell ref="ED651:EE651"/>
    <mergeCell ref="EF651:EI651"/>
    <mergeCell ref="EJ651:EL651"/>
    <mergeCell ref="EM651:EO651"/>
    <mergeCell ref="EB652:EC652"/>
    <mergeCell ref="ED652:EE652"/>
    <mergeCell ref="EF652:EI652"/>
    <mergeCell ref="EJ652:EL652"/>
    <mergeCell ref="EP651:EQ651"/>
    <mergeCell ref="ER651:EZ651"/>
    <mergeCell ref="DM651:DN651"/>
    <mergeCell ref="DQ651:DR651"/>
    <mergeCell ref="DT651:DV651"/>
    <mergeCell ref="DW651:DY651"/>
    <mergeCell ref="DZ651:EA651"/>
    <mergeCell ref="EB651:EC651"/>
    <mergeCell ref="ER650:EZ650"/>
    <mergeCell ref="CR651:CT651"/>
    <mergeCell ref="CU651:CX651"/>
    <mergeCell ref="CY651:DA651"/>
    <mergeCell ref="DB651:DG651"/>
    <mergeCell ref="DI651:DJ651"/>
    <mergeCell ref="EB650:EC650"/>
    <mergeCell ref="ED650:EE650"/>
    <mergeCell ref="EF650:EI650"/>
    <mergeCell ref="EJ650:EL650"/>
    <mergeCell ref="EM650:EO650"/>
    <mergeCell ref="EP650:EQ650"/>
    <mergeCell ref="DI650:DJ650"/>
    <mergeCell ref="DM650:DN650"/>
    <mergeCell ref="DQ650:DR650"/>
    <mergeCell ref="DT650:DV650"/>
    <mergeCell ref="DW650:DY650"/>
    <mergeCell ref="DZ650:EA650"/>
    <mergeCell ref="EP649:EQ649"/>
    <mergeCell ref="ER649:EZ649"/>
    <mergeCell ref="CR650:CT650"/>
    <mergeCell ref="CU650:CX650"/>
    <mergeCell ref="CY650:DA650"/>
    <mergeCell ref="DB650:DG650"/>
    <mergeCell ref="DZ649:EA649"/>
    <mergeCell ref="EB649:EC649"/>
    <mergeCell ref="ED649:EE649"/>
    <mergeCell ref="EF649:EI649"/>
    <mergeCell ref="EJ649:EL649"/>
    <mergeCell ref="EM649:EO649"/>
    <mergeCell ref="DB649:DG649"/>
    <mergeCell ref="DI649:DJ649"/>
    <mergeCell ref="DM649:DN649"/>
    <mergeCell ref="DQ649:DR649"/>
    <mergeCell ref="DT649:DV649"/>
    <mergeCell ref="DW649:DY649"/>
    <mergeCell ref="EM648:EO648"/>
    <mergeCell ref="EP648:EQ648"/>
    <mergeCell ref="ER648:EZ648"/>
    <mergeCell ref="CR649:CT649"/>
    <mergeCell ref="CU649:CX649"/>
    <mergeCell ref="CY649:DA649"/>
    <mergeCell ref="DW648:DY648"/>
    <mergeCell ref="DZ648:EA648"/>
    <mergeCell ref="EB648:EC648"/>
    <mergeCell ref="ED648:EE648"/>
    <mergeCell ref="EF648:EI648"/>
    <mergeCell ref="EJ648:EL648"/>
    <mergeCell ref="CY648:DA648"/>
    <mergeCell ref="DB648:DG648"/>
    <mergeCell ref="DI648:DJ648"/>
    <mergeCell ref="DM648:DN648"/>
    <mergeCell ref="DQ648:DR648"/>
    <mergeCell ref="DT648:DV648"/>
    <mergeCell ref="CR648:CT648"/>
    <mergeCell ref="CU648:CX648"/>
    <mergeCell ref="ED647:EE647"/>
    <mergeCell ref="EF647:EI647"/>
    <mergeCell ref="EJ647:EL647"/>
    <mergeCell ref="EM647:EO647"/>
    <mergeCell ref="EP647:EQ647"/>
    <mergeCell ref="ER647:EZ647"/>
    <mergeCell ref="DM647:DN647"/>
    <mergeCell ref="DQ647:DR647"/>
    <mergeCell ref="DT647:DV647"/>
    <mergeCell ref="DW647:DY647"/>
    <mergeCell ref="DZ647:EA647"/>
    <mergeCell ref="EB647:EC647"/>
    <mergeCell ref="ER646:EZ646"/>
    <mergeCell ref="CR647:CT647"/>
    <mergeCell ref="CU647:CX647"/>
    <mergeCell ref="CY647:DA647"/>
    <mergeCell ref="DB647:DG647"/>
    <mergeCell ref="DI647:DJ647"/>
    <mergeCell ref="EB646:EC646"/>
    <mergeCell ref="ED646:EE646"/>
    <mergeCell ref="EF646:EI646"/>
    <mergeCell ref="EJ646:EL646"/>
    <mergeCell ref="EM646:EO646"/>
    <mergeCell ref="EP646:EQ646"/>
    <mergeCell ref="DI646:DJ646"/>
    <mergeCell ref="DM646:DN646"/>
    <mergeCell ref="DQ646:DR646"/>
    <mergeCell ref="DT646:DV646"/>
    <mergeCell ref="DW646:DY646"/>
    <mergeCell ref="DZ646:EA646"/>
    <mergeCell ref="EP645:EQ645"/>
    <mergeCell ref="ER645:EZ645"/>
    <mergeCell ref="CR646:CT646"/>
    <mergeCell ref="CU646:CX646"/>
    <mergeCell ref="CY646:DA646"/>
    <mergeCell ref="DB646:DG646"/>
    <mergeCell ref="DZ645:EA645"/>
    <mergeCell ref="EB645:EC645"/>
    <mergeCell ref="ED645:EE645"/>
    <mergeCell ref="EF645:EI645"/>
    <mergeCell ref="EJ645:EL645"/>
    <mergeCell ref="EM645:EO645"/>
    <mergeCell ref="DB645:DG645"/>
    <mergeCell ref="DI645:DJ645"/>
    <mergeCell ref="DM645:DN645"/>
    <mergeCell ref="DQ645:DR645"/>
    <mergeCell ref="DT645:DV645"/>
    <mergeCell ref="DW645:DY645"/>
    <mergeCell ref="EM644:EO644"/>
    <mergeCell ref="EP644:EQ644"/>
    <mergeCell ref="ER644:EZ644"/>
    <mergeCell ref="CR645:CT645"/>
    <mergeCell ref="CU645:CX645"/>
    <mergeCell ref="CY645:DA645"/>
    <mergeCell ref="DW644:DY644"/>
    <mergeCell ref="DZ644:EA644"/>
    <mergeCell ref="CY644:DA644"/>
    <mergeCell ref="DB644:DG644"/>
    <mergeCell ref="DI644:DJ644"/>
    <mergeCell ref="DM644:DN644"/>
    <mergeCell ref="DQ644:DR644"/>
    <mergeCell ref="DT644:DV644"/>
    <mergeCell ref="CR644:CT644"/>
    <mergeCell ref="CU644:CX644"/>
    <mergeCell ref="ED643:EE643"/>
    <mergeCell ref="EF643:EI643"/>
    <mergeCell ref="EJ643:EL643"/>
    <mergeCell ref="EM643:EO643"/>
    <mergeCell ref="EB644:EC644"/>
    <mergeCell ref="ED644:EE644"/>
    <mergeCell ref="EF644:EI644"/>
    <mergeCell ref="EJ644:EL644"/>
    <mergeCell ref="EP643:EQ643"/>
    <mergeCell ref="ER643:EZ643"/>
    <mergeCell ref="DM643:DN643"/>
    <mergeCell ref="DQ643:DR643"/>
    <mergeCell ref="DT643:DV643"/>
    <mergeCell ref="DW643:DY643"/>
    <mergeCell ref="DZ643:EA643"/>
    <mergeCell ref="EB643:EC643"/>
    <mergeCell ref="ER642:EZ642"/>
    <mergeCell ref="CR643:CT643"/>
    <mergeCell ref="CU643:CX643"/>
    <mergeCell ref="CY643:DA643"/>
    <mergeCell ref="DB643:DG643"/>
    <mergeCell ref="DI643:DJ643"/>
    <mergeCell ref="EB642:EC642"/>
    <mergeCell ref="ED642:EE642"/>
    <mergeCell ref="EF642:EI642"/>
    <mergeCell ref="EJ642:EL642"/>
    <mergeCell ref="EM642:EO642"/>
    <mergeCell ref="EP642:EQ642"/>
    <mergeCell ref="DI642:DJ642"/>
    <mergeCell ref="DM642:DN642"/>
    <mergeCell ref="DQ642:DR642"/>
    <mergeCell ref="DT642:DV642"/>
    <mergeCell ref="DW642:DY642"/>
    <mergeCell ref="DZ642:EA642"/>
    <mergeCell ref="EP641:EQ641"/>
    <mergeCell ref="ER641:EZ641"/>
    <mergeCell ref="CR642:CT642"/>
    <mergeCell ref="CU642:CX642"/>
    <mergeCell ref="CY642:DA642"/>
    <mergeCell ref="DB642:DG642"/>
    <mergeCell ref="DZ641:EA641"/>
    <mergeCell ref="EB641:EC641"/>
    <mergeCell ref="ED641:EE641"/>
    <mergeCell ref="EF641:EI641"/>
    <mergeCell ref="EJ641:EL641"/>
    <mergeCell ref="EM641:EO641"/>
    <mergeCell ref="DB641:DG641"/>
    <mergeCell ref="DI641:DJ641"/>
    <mergeCell ref="DM641:DN641"/>
    <mergeCell ref="DQ641:DR641"/>
    <mergeCell ref="DT641:DV641"/>
    <mergeCell ref="DW641:DY641"/>
    <mergeCell ref="EM640:EO640"/>
    <mergeCell ref="EP640:EQ640"/>
    <mergeCell ref="ER640:EZ640"/>
    <mergeCell ref="CR641:CT641"/>
    <mergeCell ref="CU641:CX641"/>
    <mergeCell ref="CY641:DA641"/>
    <mergeCell ref="DW640:DY640"/>
    <mergeCell ref="DZ640:EA640"/>
    <mergeCell ref="EB640:EC640"/>
    <mergeCell ref="ED640:EE640"/>
    <mergeCell ref="EF640:EI640"/>
    <mergeCell ref="EJ640:EL640"/>
    <mergeCell ref="CY640:DA640"/>
    <mergeCell ref="DB640:DG640"/>
    <mergeCell ref="DI640:DJ640"/>
    <mergeCell ref="DM640:DN640"/>
    <mergeCell ref="DQ640:DR640"/>
    <mergeCell ref="DT640:DV640"/>
    <mergeCell ref="CR640:CT640"/>
    <mergeCell ref="CU640:CX640"/>
    <mergeCell ref="ED639:EE639"/>
    <mergeCell ref="EF639:EI639"/>
    <mergeCell ref="EJ639:EL639"/>
    <mergeCell ref="EM639:EO639"/>
    <mergeCell ref="EP639:EQ639"/>
    <mergeCell ref="ER639:EZ639"/>
    <mergeCell ref="DM639:DN639"/>
    <mergeCell ref="DQ639:DR639"/>
    <mergeCell ref="DT639:DV639"/>
    <mergeCell ref="DW639:DY639"/>
    <mergeCell ref="DZ639:EA639"/>
    <mergeCell ref="EB639:EC639"/>
    <mergeCell ref="ER638:EZ638"/>
    <mergeCell ref="CR639:CT639"/>
    <mergeCell ref="CU639:CX639"/>
    <mergeCell ref="CY639:DA639"/>
    <mergeCell ref="DB639:DG639"/>
    <mergeCell ref="DI639:DJ639"/>
    <mergeCell ref="EB638:EC638"/>
    <mergeCell ref="ED638:EE638"/>
    <mergeCell ref="EF638:EI638"/>
    <mergeCell ref="EJ638:EL638"/>
    <mergeCell ref="EM638:EO638"/>
    <mergeCell ref="EP638:EQ638"/>
    <mergeCell ref="DI638:DJ638"/>
    <mergeCell ref="DM638:DN638"/>
    <mergeCell ref="DQ638:DR638"/>
    <mergeCell ref="DT638:DV638"/>
    <mergeCell ref="DW638:DY638"/>
    <mergeCell ref="DZ638:EA638"/>
    <mergeCell ref="EP637:EQ637"/>
    <mergeCell ref="ER637:EZ637"/>
    <mergeCell ref="CR638:CT638"/>
    <mergeCell ref="CU638:CX638"/>
    <mergeCell ref="CY638:DA638"/>
    <mergeCell ref="DB638:DG638"/>
    <mergeCell ref="DZ637:EA637"/>
    <mergeCell ref="EB637:EC637"/>
    <mergeCell ref="ED637:EE637"/>
    <mergeCell ref="EF637:EI637"/>
    <mergeCell ref="EJ637:EL637"/>
    <mergeCell ref="EM637:EO637"/>
    <mergeCell ref="DB637:DG637"/>
    <mergeCell ref="DI637:DJ637"/>
    <mergeCell ref="DM637:DN637"/>
    <mergeCell ref="DQ637:DR637"/>
    <mergeCell ref="DT637:DV637"/>
    <mergeCell ref="DW637:DY637"/>
    <mergeCell ref="EM636:EO636"/>
    <mergeCell ref="EP636:EQ636"/>
    <mergeCell ref="ER636:EZ636"/>
    <mergeCell ref="CR637:CT637"/>
    <mergeCell ref="CU637:CX637"/>
    <mergeCell ref="CY637:DA637"/>
    <mergeCell ref="DW636:DY636"/>
    <mergeCell ref="DZ636:EA636"/>
    <mergeCell ref="CY636:DA636"/>
    <mergeCell ref="DB636:DG636"/>
    <mergeCell ref="DI636:DJ636"/>
    <mergeCell ref="DM636:DN636"/>
    <mergeCell ref="DQ636:DR636"/>
    <mergeCell ref="DT636:DV636"/>
    <mergeCell ref="CR636:CT636"/>
    <mergeCell ref="CU636:CX636"/>
    <mergeCell ref="ED635:EE635"/>
    <mergeCell ref="EF635:EI635"/>
    <mergeCell ref="EJ635:EL635"/>
    <mergeCell ref="EM635:EO635"/>
    <mergeCell ref="EB636:EC636"/>
    <mergeCell ref="ED636:EE636"/>
    <mergeCell ref="EF636:EI636"/>
    <mergeCell ref="EJ636:EL636"/>
    <mergeCell ref="EP635:EQ635"/>
    <mergeCell ref="ER635:EZ635"/>
    <mergeCell ref="DM635:DN635"/>
    <mergeCell ref="DQ635:DR635"/>
    <mergeCell ref="DT635:DV635"/>
    <mergeCell ref="DW635:DY635"/>
    <mergeCell ref="DZ635:EA635"/>
    <mergeCell ref="EB635:EC635"/>
    <mergeCell ref="ER634:EZ634"/>
    <mergeCell ref="CR635:CT635"/>
    <mergeCell ref="CU635:CX635"/>
    <mergeCell ref="CY635:DA635"/>
    <mergeCell ref="DB635:DG635"/>
    <mergeCell ref="DI635:DJ635"/>
    <mergeCell ref="EB634:EC634"/>
    <mergeCell ref="ED634:EE634"/>
    <mergeCell ref="EF634:EI634"/>
    <mergeCell ref="EJ634:EL634"/>
    <mergeCell ref="EM634:EO634"/>
    <mergeCell ref="EP634:EQ634"/>
    <mergeCell ref="DI634:DJ634"/>
    <mergeCell ref="DM634:DN634"/>
    <mergeCell ref="DQ634:DR634"/>
    <mergeCell ref="DT634:DV634"/>
    <mergeCell ref="DW634:DY634"/>
    <mergeCell ref="DZ634:EA634"/>
    <mergeCell ref="EP633:EQ633"/>
    <mergeCell ref="ER633:EZ633"/>
    <mergeCell ref="CR634:CT634"/>
    <mergeCell ref="CU634:CX634"/>
    <mergeCell ref="CY634:DA634"/>
    <mergeCell ref="DB634:DG634"/>
    <mergeCell ref="DZ633:EA633"/>
    <mergeCell ref="EB633:EC633"/>
    <mergeCell ref="ED633:EE633"/>
    <mergeCell ref="EF633:EI633"/>
    <mergeCell ref="EJ633:EL633"/>
    <mergeCell ref="EM633:EO633"/>
    <mergeCell ref="DB633:DG633"/>
    <mergeCell ref="DI633:DJ633"/>
    <mergeCell ref="DM633:DN633"/>
    <mergeCell ref="DQ633:DR633"/>
    <mergeCell ref="DT633:DV633"/>
    <mergeCell ref="DW633:DY633"/>
    <mergeCell ref="EM632:EO632"/>
    <mergeCell ref="EP632:EQ632"/>
    <mergeCell ref="ER632:EZ632"/>
    <mergeCell ref="CR633:CT633"/>
    <mergeCell ref="CU633:CX633"/>
    <mergeCell ref="CY633:DA633"/>
    <mergeCell ref="DW632:DY632"/>
    <mergeCell ref="DZ632:EA632"/>
    <mergeCell ref="EB632:EC632"/>
    <mergeCell ref="ED632:EE632"/>
    <mergeCell ref="EF632:EI632"/>
    <mergeCell ref="EJ632:EL632"/>
    <mergeCell ref="CY632:DA632"/>
    <mergeCell ref="DB632:DG632"/>
    <mergeCell ref="DI632:DJ632"/>
    <mergeCell ref="DM632:DN632"/>
    <mergeCell ref="DQ632:DR632"/>
    <mergeCell ref="DT632:DV632"/>
    <mergeCell ref="CR632:CT632"/>
    <mergeCell ref="CU632:CX632"/>
    <mergeCell ref="ED631:EE631"/>
    <mergeCell ref="EF631:EI631"/>
    <mergeCell ref="EJ631:EL631"/>
    <mergeCell ref="EM631:EO631"/>
    <mergeCell ref="EP631:EQ631"/>
    <mergeCell ref="ER631:EZ631"/>
    <mergeCell ref="DM631:DN631"/>
    <mergeCell ref="DQ631:DR631"/>
    <mergeCell ref="DT631:DV631"/>
    <mergeCell ref="DW631:DY631"/>
    <mergeCell ref="DZ631:EA631"/>
    <mergeCell ref="EB631:EC631"/>
    <mergeCell ref="ER630:EZ630"/>
    <mergeCell ref="CR631:CT631"/>
    <mergeCell ref="CU631:CX631"/>
    <mergeCell ref="CY631:DA631"/>
    <mergeCell ref="DB631:DG631"/>
    <mergeCell ref="DI631:DJ631"/>
    <mergeCell ref="EB630:EC630"/>
    <mergeCell ref="ED630:EE630"/>
    <mergeCell ref="EF630:EI630"/>
    <mergeCell ref="EJ630:EL630"/>
    <mergeCell ref="EM630:EO630"/>
    <mergeCell ref="EP630:EQ630"/>
    <mergeCell ref="DI630:DJ630"/>
    <mergeCell ref="DM630:DN630"/>
    <mergeCell ref="DQ630:DR630"/>
    <mergeCell ref="DT630:DV630"/>
    <mergeCell ref="DW630:DY630"/>
    <mergeCell ref="DZ630:EA630"/>
    <mergeCell ref="EP629:EQ629"/>
    <mergeCell ref="ER629:EZ629"/>
    <mergeCell ref="CR630:CT630"/>
    <mergeCell ref="CU630:CX630"/>
    <mergeCell ref="CY630:DA630"/>
    <mergeCell ref="DB630:DG630"/>
    <mergeCell ref="DZ629:EA629"/>
    <mergeCell ref="EB629:EC629"/>
    <mergeCell ref="ED629:EE629"/>
    <mergeCell ref="EF629:EI629"/>
    <mergeCell ref="EJ629:EL629"/>
    <mergeCell ref="EM629:EO629"/>
    <mergeCell ref="DB629:DG629"/>
    <mergeCell ref="DI629:DJ629"/>
    <mergeCell ref="DM629:DN629"/>
    <mergeCell ref="DQ629:DR629"/>
    <mergeCell ref="DT629:DV629"/>
    <mergeCell ref="DW629:DY629"/>
    <mergeCell ref="EM628:EO628"/>
    <mergeCell ref="EP628:EQ628"/>
    <mergeCell ref="ER628:EZ628"/>
    <mergeCell ref="CR629:CT629"/>
    <mergeCell ref="CU629:CX629"/>
    <mergeCell ref="CY629:DA629"/>
    <mergeCell ref="DW628:DY628"/>
    <mergeCell ref="DZ628:EA628"/>
    <mergeCell ref="CY628:DA628"/>
    <mergeCell ref="DB628:DG628"/>
    <mergeCell ref="DI628:DJ628"/>
    <mergeCell ref="DM628:DN628"/>
    <mergeCell ref="DQ628:DR628"/>
    <mergeCell ref="DT628:DV628"/>
    <mergeCell ref="CR628:CT628"/>
    <mergeCell ref="CU628:CX628"/>
    <mergeCell ref="ED627:EE627"/>
    <mergeCell ref="EF627:EI627"/>
    <mergeCell ref="EJ627:EL627"/>
    <mergeCell ref="EM627:EO627"/>
    <mergeCell ref="EB628:EC628"/>
    <mergeCell ref="ED628:EE628"/>
    <mergeCell ref="EF628:EI628"/>
    <mergeCell ref="EJ628:EL628"/>
    <mergeCell ref="EP627:EQ627"/>
    <mergeCell ref="ER627:EZ627"/>
    <mergeCell ref="DM627:DN627"/>
    <mergeCell ref="DQ627:DR627"/>
    <mergeCell ref="DT627:DV627"/>
    <mergeCell ref="DW627:DY627"/>
    <mergeCell ref="DZ627:EA627"/>
    <mergeCell ref="EB627:EC627"/>
    <mergeCell ref="ER626:EZ626"/>
    <mergeCell ref="CR627:CT627"/>
    <mergeCell ref="CU627:CX627"/>
    <mergeCell ref="CY627:DA627"/>
    <mergeCell ref="DB627:DG627"/>
    <mergeCell ref="DI627:DJ627"/>
    <mergeCell ref="EB626:EC626"/>
    <mergeCell ref="ED626:EE626"/>
    <mergeCell ref="EF626:EI626"/>
    <mergeCell ref="EJ626:EL626"/>
    <mergeCell ref="EM626:EO626"/>
    <mergeCell ref="EP626:EQ626"/>
    <mergeCell ref="DI626:DJ626"/>
    <mergeCell ref="DM626:DN626"/>
    <mergeCell ref="DQ626:DR626"/>
    <mergeCell ref="DT626:DV626"/>
    <mergeCell ref="DW626:DY626"/>
    <mergeCell ref="DZ626:EA626"/>
    <mergeCell ref="EP625:EQ625"/>
    <mergeCell ref="ER625:EZ625"/>
    <mergeCell ref="CR626:CT626"/>
    <mergeCell ref="CU626:CX626"/>
    <mergeCell ref="CY626:DA626"/>
    <mergeCell ref="DB626:DG626"/>
    <mergeCell ref="DZ625:EA625"/>
    <mergeCell ref="EB625:EC625"/>
    <mergeCell ref="ED625:EE625"/>
    <mergeCell ref="EF625:EI625"/>
    <mergeCell ref="EJ625:EL625"/>
    <mergeCell ref="EM625:EO625"/>
    <mergeCell ref="DB625:DG625"/>
    <mergeCell ref="DI625:DJ625"/>
    <mergeCell ref="DM625:DN625"/>
    <mergeCell ref="DQ625:DR625"/>
    <mergeCell ref="DT625:DV625"/>
    <mergeCell ref="DW625:DY625"/>
    <mergeCell ref="EM624:EO624"/>
    <mergeCell ref="EP624:EQ624"/>
    <mergeCell ref="ER624:EZ624"/>
    <mergeCell ref="CR625:CT625"/>
    <mergeCell ref="CU625:CX625"/>
    <mergeCell ref="CY625:DA625"/>
    <mergeCell ref="DW624:DY624"/>
    <mergeCell ref="DZ624:EA624"/>
    <mergeCell ref="EB624:EC624"/>
    <mergeCell ref="ED624:EE624"/>
    <mergeCell ref="EF624:EI624"/>
    <mergeCell ref="EJ624:EL624"/>
    <mergeCell ref="CY624:DA624"/>
    <mergeCell ref="DB624:DG624"/>
    <mergeCell ref="DI624:DJ624"/>
    <mergeCell ref="DM624:DN624"/>
    <mergeCell ref="DQ624:DR624"/>
    <mergeCell ref="DT624:DV624"/>
    <mergeCell ref="CR624:CT624"/>
    <mergeCell ref="CU624:CX624"/>
    <mergeCell ref="ED623:EE623"/>
    <mergeCell ref="EF623:EI623"/>
    <mergeCell ref="EJ623:EL623"/>
    <mergeCell ref="EM623:EO623"/>
    <mergeCell ref="EP623:EQ623"/>
    <mergeCell ref="ER623:EZ623"/>
    <mergeCell ref="DM623:DN623"/>
    <mergeCell ref="DQ623:DR623"/>
    <mergeCell ref="DT623:DV623"/>
    <mergeCell ref="DW623:DY623"/>
    <mergeCell ref="DZ623:EA623"/>
    <mergeCell ref="EB623:EC623"/>
    <mergeCell ref="ER622:EZ622"/>
    <mergeCell ref="CR623:CT623"/>
    <mergeCell ref="CU623:CX623"/>
    <mergeCell ref="CY623:DA623"/>
    <mergeCell ref="DB623:DG623"/>
    <mergeCell ref="DI623:DJ623"/>
    <mergeCell ref="EB622:EC622"/>
    <mergeCell ref="ED622:EE622"/>
    <mergeCell ref="EF622:EI622"/>
    <mergeCell ref="EJ622:EL622"/>
    <mergeCell ref="EM622:EO622"/>
    <mergeCell ref="EP622:EQ622"/>
    <mergeCell ref="DI622:DJ622"/>
    <mergeCell ref="DM622:DN622"/>
    <mergeCell ref="DQ622:DR622"/>
    <mergeCell ref="DT622:DV622"/>
    <mergeCell ref="DW622:DY622"/>
    <mergeCell ref="DZ622:EA622"/>
    <mergeCell ref="EP621:EQ621"/>
    <mergeCell ref="ER621:EZ621"/>
    <mergeCell ref="CR622:CT622"/>
    <mergeCell ref="CU622:CX622"/>
    <mergeCell ref="CY622:DA622"/>
    <mergeCell ref="DB622:DG622"/>
    <mergeCell ref="DZ621:EA621"/>
    <mergeCell ref="EB621:EC621"/>
    <mergeCell ref="ED621:EE621"/>
    <mergeCell ref="EF621:EI621"/>
    <mergeCell ref="EJ621:EL621"/>
    <mergeCell ref="EM621:EO621"/>
    <mergeCell ref="DB621:DG621"/>
    <mergeCell ref="DI621:DJ621"/>
    <mergeCell ref="DM621:DN621"/>
    <mergeCell ref="DQ621:DR621"/>
    <mergeCell ref="DT621:DV621"/>
    <mergeCell ref="DW621:DY621"/>
    <mergeCell ref="EM620:EO620"/>
    <mergeCell ref="EP620:EQ620"/>
    <mergeCell ref="ER620:EZ620"/>
    <mergeCell ref="CR621:CT621"/>
    <mergeCell ref="CU621:CX621"/>
    <mergeCell ref="CY621:DA621"/>
    <mergeCell ref="DW620:DY620"/>
    <mergeCell ref="DZ620:EA620"/>
    <mergeCell ref="CY620:DA620"/>
    <mergeCell ref="DB620:DG620"/>
    <mergeCell ref="DI620:DJ620"/>
    <mergeCell ref="DM620:DN620"/>
    <mergeCell ref="DQ620:DR620"/>
    <mergeCell ref="DT620:DV620"/>
    <mergeCell ref="CR620:CT620"/>
    <mergeCell ref="CU620:CX620"/>
    <mergeCell ref="ED619:EE619"/>
    <mergeCell ref="EF619:EI619"/>
    <mergeCell ref="EJ619:EL619"/>
    <mergeCell ref="EM619:EO619"/>
    <mergeCell ref="EB620:EC620"/>
    <mergeCell ref="ED620:EE620"/>
    <mergeCell ref="EF620:EI620"/>
    <mergeCell ref="EJ620:EL620"/>
    <mergeCell ref="EP619:EQ619"/>
    <mergeCell ref="ER619:EZ619"/>
    <mergeCell ref="DM619:DN619"/>
    <mergeCell ref="DQ619:DR619"/>
    <mergeCell ref="DT619:DV619"/>
    <mergeCell ref="DW619:DY619"/>
    <mergeCell ref="DZ619:EA619"/>
    <mergeCell ref="EB619:EC619"/>
    <mergeCell ref="ER618:EZ618"/>
    <mergeCell ref="CR619:CT619"/>
    <mergeCell ref="CU619:CX619"/>
    <mergeCell ref="CY619:DA619"/>
    <mergeCell ref="DB619:DG619"/>
    <mergeCell ref="DI619:DJ619"/>
    <mergeCell ref="EB618:EC618"/>
    <mergeCell ref="ED618:EE618"/>
    <mergeCell ref="EF618:EI618"/>
    <mergeCell ref="EJ618:EL618"/>
    <mergeCell ref="EM618:EO618"/>
    <mergeCell ref="EP618:EQ618"/>
    <mergeCell ref="DI618:DJ618"/>
    <mergeCell ref="DM618:DN618"/>
    <mergeCell ref="DQ618:DR618"/>
    <mergeCell ref="DT618:DV618"/>
    <mergeCell ref="DW618:DY618"/>
    <mergeCell ref="DZ618:EA618"/>
    <mergeCell ref="EP617:EQ617"/>
    <mergeCell ref="ER617:EZ617"/>
    <mergeCell ref="CR618:CT618"/>
    <mergeCell ref="CU618:CX618"/>
    <mergeCell ref="CY618:DA618"/>
    <mergeCell ref="DB618:DG618"/>
    <mergeCell ref="DZ617:EA617"/>
    <mergeCell ref="EB617:EC617"/>
    <mergeCell ref="ED617:EE617"/>
    <mergeCell ref="EF617:EI617"/>
    <mergeCell ref="EJ617:EL617"/>
    <mergeCell ref="EM617:EO617"/>
    <mergeCell ref="DB617:DG617"/>
    <mergeCell ref="DI617:DJ617"/>
    <mergeCell ref="DM617:DN617"/>
    <mergeCell ref="DQ617:DR617"/>
    <mergeCell ref="DT617:DV617"/>
    <mergeCell ref="DW617:DY617"/>
    <mergeCell ref="EM616:EO616"/>
    <mergeCell ref="EP616:EQ616"/>
    <mergeCell ref="ER616:EZ616"/>
    <mergeCell ref="CR617:CT617"/>
    <mergeCell ref="CU617:CX617"/>
    <mergeCell ref="CY617:DA617"/>
    <mergeCell ref="DW616:DY616"/>
    <mergeCell ref="DZ616:EA616"/>
    <mergeCell ref="EB616:EC616"/>
    <mergeCell ref="ED616:EE616"/>
    <mergeCell ref="EF616:EI616"/>
    <mergeCell ref="EJ616:EL616"/>
    <mergeCell ref="CY616:DA616"/>
    <mergeCell ref="DB616:DG616"/>
    <mergeCell ref="DI616:DJ616"/>
    <mergeCell ref="DM616:DN616"/>
    <mergeCell ref="DQ616:DR616"/>
    <mergeCell ref="DT616:DV616"/>
    <mergeCell ref="CR616:CT616"/>
    <mergeCell ref="CU616:CX616"/>
    <mergeCell ref="ED615:EE615"/>
    <mergeCell ref="EF615:EI615"/>
    <mergeCell ref="EJ615:EL615"/>
    <mergeCell ref="EM615:EO615"/>
    <mergeCell ref="EP615:EQ615"/>
    <mergeCell ref="ER615:EZ615"/>
    <mergeCell ref="DM615:DN615"/>
    <mergeCell ref="DQ615:DR615"/>
    <mergeCell ref="DT615:DV615"/>
    <mergeCell ref="DW615:DY615"/>
    <mergeCell ref="DZ615:EA615"/>
    <mergeCell ref="EB615:EC615"/>
    <mergeCell ref="ER614:EZ614"/>
    <mergeCell ref="CR615:CT615"/>
    <mergeCell ref="CU615:CX615"/>
    <mergeCell ref="CY615:DA615"/>
    <mergeCell ref="DB615:DG615"/>
    <mergeCell ref="DI615:DJ615"/>
    <mergeCell ref="EB614:EC614"/>
    <mergeCell ref="ED614:EE614"/>
    <mergeCell ref="EF614:EI614"/>
    <mergeCell ref="EJ614:EL614"/>
    <mergeCell ref="EM614:EO614"/>
    <mergeCell ref="EP614:EQ614"/>
    <mergeCell ref="DI614:DJ614"/>
    <mergeCell ref="DM614:DN614"/>
    <mergeCell ref="DQ614:DR614"/>
    <mergeCell ref="DT614:DV614"/>
    <mergeCell ref="DW614:DY614"/>
    <mergeCell ref="DZ614:EA614"/>
    <mergeCell ref="EP613:EQ613"/>
    <mergeCell ref="ER613:EZ613"/>
    <mergeCell ref="CR614:CT614"/>
    <mergeCell ref="CU614:CX614"/>
    <mergeCell ref="CY614:DA614"/>
    <mergeCell ref="DB614:DG614"/>
    <mergeCell ref="DZ613:EA613"/>
    <mergeCell ref="EB613:EC613"/>
    <mergeCell ref="ED613:EE613"/>
    <mergeCell ref="EF613:EI613"/>
    <mergeCell ref="EJ613:EL613"/>
    <mergeCell ref="EM613:EO613"/>
    <mergeCell ref="DB613:DG613"/>
    <mergeCell ref="DI613:DJ613"/>
    <mergeCell ref="DM613:DN613"/>
    <mergeCell ref="DQ613:DR613"/>
    <mergeCell ref="DT613:DV613"/>
    <mergeCell ref="DW613:DY613"/>
    <mergeCell ref="EM612:EO612"/>
    <mergeCell ref="EP612:EQ612"/>
    <mergeCell ref="ER612:EZ612"/>
    <mergeCell ref="CR613:CT613"/>
    <mergeCell ref="CU613:CX613"/>
    <mergeCell ref="CY613:DA613"/>
    <mergeCell ref="DW612:DY612"/>
    <mergeCell ref="DZ612:EA612"/>
    <mergeCell ref="CY612:DA612"/>
    <mergeCell ref="DB612:DG612"/>
    <mergeCell ref="DI612:DJ612"/>
    <mergeCell ref="DM612:DN612"/>
    <mergeCell ref="DQ612:DR612"/>
    <mergeCell ref="DT612:DV612"/>
    <mergeCell ref="CR612:CT612"/>
    <mergeCell ref="CU612:CX612"/>
    <mergeCell ref="ED611:EE611"/>
    <mergeCell ref="EF611:EI611"/>
    <mergeCell ref="EJ611:EL611"/>
    <mergeCell ref="EM611:EO611"/>
    <mergeCell ref="EB612:EC612"/>
    <mergeCell ref="ED612:EE612"/>
    <mergeCell ref="EF612:EI612"/>
    <mergeCell ref="EJ612:EL612"/>
    <mergeCell ref="EP611:EQ611"/>
    <mergeCell ref="ER611:EZ611"/>
    <mergeCell ref="DM611:DN611"/>
    <mergeCell ref="DQ611:DR611"/>
    <mergeCell ref="DT611:DV611"/>
    <mergeCell ref="DW611:DY611"/>
    <mergeCell ref="DZ611:EA611"/>
    <mergeCell ref="EB611:EC611"/>
    <mergeCell ref="ER610:EZ610"/>
    <mergeCell ref="CR611:CT611"/>
    <mergeCell ref="CU611:CX611"/>
    <mergeCell ref="CY611:DA611"/>
    <mergeCell ref="DB611:DG611"/>
    <mergeCell ref="DI611:DJ611"/>
    <mergeCell ref="EB610:EC610"/>
    <mergeCell ref="ED610:EE610"/>
    <mergeCell ref="EF610:EI610"/>
    <mergeCell ref="EJ610:EL610"/>
    <mergeCell ref="EM610:EO610"/>
    <mergeCell ref="EP610:EQ610"/>
    <mergeCell ref="DI610:DJ610"/>
    <mergeCell ref="DM610:DN610"/>
    <mergeCell ref="DQ610:DR610"/>
    <mergeCell ref="DT610:DV610"/>
    <mergeCell ref="DW610:DY610"/>
    <mergeCell ref="DZ610:EA610"/>
    <mergeCell ref="EP609:EQ609"/>
    <mergeCell ref="ER609:EZ609"/>
    <mergeCell ref="CR610:CT610"/>
    <mergeCell ref="CU610:CX610"/>
    <mergeCell ref="CY610:DA610"/>
    <mergeCell ref="DB610:DG610"/>
    <mergeCell ref="DZ609:EA609"/>
    <mergeCell ref="EB609:EC609"/>
    <mergeCell ref="ED609:EE609"/>
    <mergeCell ref="EF609:EI609"/>
    <mergeCell ref="EJ609:EL609"/>
    <mergeCell ref="EM609:EO609"/>
    <mergeCell ref="DB609:DG609"/>
    <mergeCell ref="DI609:DJ609"/>
    <mergeCell ref="DM609:DN609"/>
    <mergeCell ref="DQ609:DR609"/>
    <mergeCell ref="DT609:DV609"/>
    <mergeCell ref="DW609:DY609"/>
    <mergeCell ref="EM608:EO608"/>
    <mergeCell ref="EP608:EQ608"/>
    <mergeCell ref="ER608:EZ608"/>
    <mergeCell ref="CR609:CT609"/>
    <mergeCell ref="CU609:CX609"/>
    <mergeCell ref="CY609:DA609"/>
    <mergeCell ref="DW608:DY608"/>
    <mergeCell ref="DZ608:EA608"/>
    <mergeCell ref="EB608:EC608"/>
    <mergeCell ref="ED608:EE608"/>
    <mergeCell ref="EF608:EI608"/>
    <mergeCell ref="EJ608:EL608"/>
    <mergeCell ref="CY608:DA608"/>
    <mergeCell ref="DB608:DG608"/>
    <mergeCell ref="DI608:DJ608"/>
    <mergeCell ref="DM608:DN608"/>
    <mergeCell ref="DQ608:DR608"/>
    <mergeCell ref="DT608:DV608"/>
    <mergeCell ref="CR608:CT608"/>
    <mergeCell ref="CU608:CX608"/>
    <mergeCell ref="ED607:EE607"/>
    <mergeCell ref="EF607:EI607"/>
    <mergeCell ref="EJ607:EL607"/>
    <mergeCell ref="EM607:EO607"/>
    <mergeCell ref="EP607:EQ607"/>
    <mergeCell ref="ER607:EZ607"/>
    <mergeCell ref="DM607:DN607"/>
    <mergeCell ref="DQ607:DR607"/>
    <mergeCell ref="DT607:DV607"/>
    <mergeCell ref="DW607:DY607"/>
    <mergeCell ref="DZ607:EA607"/>
    <mergeCell ref="EB607:EC607"/>
    <mergeCell ref="ER606:EZ606"/>
    <mergeCell ref="CR607:CT607"/>
    <mergeCell ref="CU607:CX607"/>
    <mergeCell ref="CY607:DA607"/>
    <mergeCell ref="DB607:DG607"/>
    <mergeCell ref="DI607:DJ607"/>
    <mergeCell ref="EB606:EC606"/>
    <mergeCell ref="ED606:EE606"/>
    <mergeCell ref="EF606:EI606"/>
    <mergeCell ref="EJ606:EL606"/>
    <mergeCell ref="EM606:EO606"/>
    <mergeCell ref="EP606:EQ606"/>
    <mergeCell ref="DI606:DJ606"/>
    <mergeCell ref="DM606:DN606"/>
    <mergeCell ref="DQ606:DR606"/>
    <mergeCell ref="DT606:DV606"/>
    <mergeCell ref="DW606:DY606"/>
    <mergeCell ref="DZ606:EA606"/>
    <mergeCell ref="EP605:EQ605"/>
    <mergeCell ref="ER605:EZ605"/>
    <mergeCell ref="CR606:CT606"/>
    <mergeCell ref="CU606:CX606"/>
    <mergeCell ref="CY606:DA606"/>
    <mergeCell ref="DB606:DG606"/>
    <mergeCell ref="DZ605:EA605"/>
    <mergeCell ref="EB605:EC605"/>
    <mergeCell ref="ED605:EE605"/>
    <mergeCell ref="EF605:EI605"/>
    <mergeCell ref="EJ605:EL605"/>
    <mergeCell ref="EM605:EO605"/>
    <mergeCell ref="DB605:DG605"/>
    <mergeCell ref="DI605:DJ605"/>
    <mergeCell ref="DM605:DN605"/>
    <mergeCell ref="DQ605:DR605"/>
    <mergeCell ref="DT605:DV605"/>
    <mergeCell ref="DW605:DY605"/>
    <mergeCell ref="EM604:EO604"/>
    <mergeCell ref="EP604:EQ604"/>
    <mergeCell ref="ER604:EZ604"/>
    <mergeCell ref="CR605:CT605"/>
    <mergeCell ref="CU605:CX605"/>
    <mergeCell ref="CY605:DA605"/>
    <mergeCell ref="DW604:DY604"/>
    <mergeCell ref="DZ604:EA604"/>
    <mergeCell ref="CY604:DA604"/>
    <mergeCell ref="DB604:DG604"/>
    <mergeCell ref="DI604:DJ604"/>
    <mergeCell ref="DM604:DN604"/>
    <mergeCell ref="DQ604:DR604"/>
    <mergeCell ref="DT604:DV604"/>
    <mergeCell ref="CR604:CT604"/>
    <mergeCell ref="CU604:CX604"/>
    <mergeCell ref="ED603:EE603"/>
    <mergeCell ref="EF603:EI603"/>
    <mergeCell ref="EJ603:EL603"/>
    <mergeCell ref="EM603:EO603"/>
    <mergeCell ref="EB604:EC604"/>
    <mergeCell ref="ED604:EE604"/>
    <mergeCell ref="EF604:EI604"/>
    <mergeCell ref="EJ604:EL604"/>
    <mergeCell ref="EP603:EQ603"/>
    <mergeCell ref="ER603:EZ603"/>
    <mergeCell ref="DM603:DN603"/>
    <mergeCell ref="DQ603:DR603"/>
    <mergeCell ref="DT603:DV603"/>
    <mergeCell ref="DW603:DY603"/>
    <mergeCell ref="DZ603:EA603"/>
    <mergeCell ref="EB603:EC603"/>
    <mergeCell ref="ER602:EZ602"/>
    <mergeCell ref="CR603:CT603"/>
    <mergeCell ref="CU603:CX603"/>
    <mergeCell ref="CY603:DA603"/>
    <mergeCell ref="DB603:DG603"/>
    <mergeCell ref="DI603:DJ603"/>
    <mergeCell ref="EB602:EC602"/>
    <mergeCell ref="ED602:EE602"/>
    <mergeCell ref="EF602:EI602"/>
    <mergeCell ref="EJ602:EL602"/>
    <mergeCell ref="EM602:EO602"/>
    <mergeCell ref="EP602:EQ602"/>
    <mergeCell ref="DI602:DJ602"/>
    <mergeCell ref="DM602:DN602"/>
    <mergeCell ref="DQ602:DR602"/>
    <mergeCell ref="DT602:DV602"/>
    <mergeCell ref="DW602:DY602"/>
    <mergeCell ref="DZ602:EA602"/>
    <mergeCell ref="EP601:EQ601"/>
    <mergeCell ref="ER601:EZ601"/>
    <mergeCell ref="CR602:CT602"/>
    <mergeCell ref="CU602:CX602"/>
    <mergeCell ref="CY602:DA602"/>
    <mergeCell ref="DB602:DG602"/>
    <mergeCell ref="DZ601:EA601"/>
    <mergeCell ref="EB601:EC601"/>
    <mergeCell ref="ED601:EE601"/>
    <mergeCell ref="EF601:EI601"/>
    <mergeCell ref="EJ601:EL601"/>
    <mergeCell ref="EM601:EO601"/>
    <mergeCell ref="DB601:DG601"/>
    <mergeCell ref="DI601:DJ601"/>
    <mergeCell ref="DM601:DN601"/>
    <mergeCell ref="DQ601:DR601"/>
    <mergeCell ref="DT601:DV601"/>
    <mergeCell ref="DW601:DY601"/>
    <mergeCell ref="EM600:EO600"/>
    <mergeCell ref="EP600:EQ600"/>
    <mergeCell ref="ER600:EZ600"/>
    <mergeCell ref="CR601:CT601"/>
    <mergeCell ref="CU601:CX601"/>
    <mergeCell ref="CY601:DA601"/>
    <mergeCell ref="DW600:DY600"/>
    <mergeCell ref="DZ600:EA600"/>
    <mergeCell ref="EB600:EC600"/>
    <mergeCell ref="ED600:EE600"/>
    <mergeCell ref="EF600:EI600"/>
    <mergeCell ref="EJ600:EL600"/>
    <mergeCell ref="CY600:DA600"/>
    <mergeCell ref="DB600:DG600"/>
    <mergeCell ref="DI600:DJ600"/>
    <mergeCell ref="DM600:DN600"/>
    <mergeCell ref="DQ600:DR600"/>
    <mergeCell ref="DT600:DV600"/>
    <mergeCell ref="CR600:CT600"/>
    <mergeCell ref="CU600:CX600"/>
    <mergeCell ref="ED599:EE599"/>
    <mergeCell ref="EF599:EI599"/>
    <mergeCell ref="EJ599:EL599"/>
    <mergeCell ref="EM599:EO599"/>
    <mergeCell ref="EP599:EQ599"/>
    <mergeCell ref="ER599:EZ599"/>
    <mergeCell ref="DM599:DN599"/>
    <mergeCell ref="DQ599:DR599"/>
    <mergeCell ref="DT599:DV599"/>
    <mergeCell ref="DW599:DY599"/>
    <mergeCell ref="DZ599:EA599"/>
    <mergeCell ref="EB599:EC599"/>
    <mergeCell ref="ER598:EZ598"/>
    <mergeCell ref="CR599:CT599"/>
    <mergeCell ref="CU599:CX599"/>
    <mergeCell ref="CY599:DA599"/>
    <mergeCell ref="DB599:DG599"/>
    <mergeCell ref="DI599:DJ599"/>
    <mergeCell ref="EB598:EC598"/>
    <mergeCell ref="ED598:EE598"/>
    <mergeCell ref="EF598:EI598"/>
    <mergeCell ref="EJ598:EL598"/>
    <mergeCell ref="EM598:EO598"/>
    <mergeCell ref="EP598:EQ598"/>
    <mergeCell ref="DI598:DJ598"/>
    <mergeCell ref="DM598:DN598"/>
    <mergeCell ref="DQ598:DR598"/>
    <mergeCell ref="DT598:DV598"/>
    <mergeCell ref="DW598:DY598"/>
    <mergeCell ref="DZ598:EA598"/>
    <mergeCell ref="EP597:EQ597"/>
    <mergeCell ref="ER597:EZ597"/>
    <mergeCell ref="CR598:CT598"/>
    <mergeCell ref="CU598:CX598"/>
    <mergeCell ref="CY598:DA598"/>
    <mergeCell ref="DB598:DG598"/>
    <mergeCell ref="DZ597:EA597"/>
    <mergeCell ref="EB597:EC597"/>
    <mergeCell ref="ED597:EE597"/>
    <mergeCell ref="EF597:EI597"/>
    <mergeCell ref="EJ597:EL597"/>
    <mergeCell ref="EM597:EO597"/>
    <mergeCell ref="DB597:DG597"/>
    <mergeCell ref="DI597:DJ597"/>
    <mergeCell ref="DM597:DN597"/>
    <mergeCell ref="DQ597:DR597"/>
    <mergeCell ref="DT597:DV597"/>
    <mergeCell ref="DW597:DY597"/>
    <mergeCell ref="EM596:EO596"/>
    <mergeCell ref="EP596:EQ596"/>
    <mergeCell ref="ER596:EZ596"/>
    <mergeCell ref="CR597:CT597"/>
    <mergeCell ref="CU597:CX597"/>
    <mergeCell ref="CY597:DA597"/>
    <mergeCell ref="DW596:DY596"/>
    <mergeCell ref="DZ596:EA596"/>
    <mergeCell ref="CY596:DA596"/>
    <mergeCell ref="DB596:DG596"/>
    <mergeCell ref="DI596:DJ596"/>
    <mergeCell ref="DM596:DN596"/>
    <mergeCell ref="DQ596:DR596"/>
    <mergeCell ref="DT596:DV596"/>
    <mergeCell ref="CR596:CT596"/>
    <mergeCell ref="CU596:CX596"/>
    <mergeCell ref="ED595:EE595"/>
    <mergeCell ref="EF595:EI595"/>
    <mergeCell ref="EJ595:EL595"/>
    <mergeCell ref="EM595:EO595"/>
    <mergeCell ref="EB596:EC596"/>
    <mergeCell ref="ED596:EE596"/>
    <mergeCell ref="EF596:EI596"/>
    <mergeCell ref="EJ596:EL596"/>
    <mergeCell ref="EP595:EQ595"/>
    <mergeCell ref="ER595:EZ595"/>
    <mergeCell ref="DM595:DN595"/>
    <mergeCell ref="DQ595:DR595"/>
    <mergeCell ref="DT595:DV595"/>
    <mergeCell ref="DW595:DY595"/>
    <mergeCell ref="DZ595:EA595"/>
    <mergeCell ref="EB595:EC595"/>
    <mergeCell ref="ER594:EZ594"/>
    <mergeCell ref="CR595:CT595"/>
    <mergeCell ref="CU595:CX595"/>
    <mergeCell ref="CY595:DA595"/>
    <mergeCell ref="DB595:DG595"/>
    <mergeCell ref="DI595:DJ595"/>
    <mergeCell ref="EB594:EC594"/>
    <mergeCell ref="ED594:EE594"/>
    <mergeCell ref="EF594:EI594"/>
    <mergeCell ref="EJ594:EL594"/>
    <mergeCell ref="EM594:EO594"/>
    <mergeCell ref="EP594:EQ594"/>
    <mergeCell ref="DI594:DJ594"/>
    <mergeCell ref="DM594:DN594"/>
    <mergeCell ref="DQ594:DR594"/>
    <mergeCell ref="DT594:DV594"/>
    <mergeCell ref="DW594:DY594"/>
    <mergeCell ref="DZ594:EA594"/>
    <mergeCell ref="EP593:EQ593"/>
    <mergeCell ref="ER593:EZ593"/>
    <mergeCell ref="CR594:CT594"/>
    <mergeCell ref="CU594:CX594"/>
    <mergeCell ref="CY594:DA594"/>
    <mergeCell ref="DB594:DG594"/>
    <mergeCell ref="DZ593:EA593"/>
    <mergeCell ref="EB593:EC593"/>
    <mergeCell ref="ED593:EE593"/>
    <mergeCell ref="EF593:EI593"/>
    <mergeCell ref="EJ593:EL593"/>
    <mergeCell ref="EM593:EO593"/>
    <mergeCell ref="DB593:DG593"/>
    <mergeCell ref="DI593:DJ593"/>
    <mergeCell ref="DM593:DN593"/>
    <mergeCell ref="DQ593:DR593"/>
    <mergeCell ref="DT593:DV593"/>
    <mergeCell ref="DW593:DY593"/>
    <mergeCell ref="EM592:EO592"/>
    <mergeCell ref="EP592:EQ592"/>
    <mergeCell ref="ER592:EZ592"/>
    <mergeCell ref="CR593:CT593"/>
    <mergeCell ref="CU593:CX593"/>
    <mergeCell ref="CY593:DA593"/>
    <mergeCell ref="DW592:DY592"/>
    <mergeCell ref="DZ592:EA592"/>
    <mergeCell ref="EB592:EC592"/>
    <mergeCell ref="ED592:EE592"/>
    <mergeCell ref="EF592:EI592"/>
    <mergeCell ref="EJ592:EL592"/>
    <mergeCell ref="CY592:DA592"/>
    <mergeCell ref="DB592:DG592"/>
    <mergeCell ref="DI592:DJ592"/>
    <mergeCell ref="DM592:DN592"/>
    <mergeCell ref="DQ592:DR592"/>
    <mergeCell ref="DT592:DV592"/>
    <mergeCell ref="CR592:CT592"/>
    <mergeCell ref="CU592:CX592"/>
    <mergeCell ref="ED591:EE591"/>
    <mergeCell ref="EF591:EI591"/>
    <mergeCell ref="EJ591:EL591"/>
    <mergeCell ref="EM591:EO591"/>
    <mergeCell ref="EP591:EQ591"/>
    <mergeCell ref="ER591:EZ591"/>
    <mergeCell ref="DM591:DN591"/>
    <mergeCell ref="DQ591:DR591"/>
    <mergeCell ref="DT591:DV591"/>
    <mergeCell ref="DW591:DY591"/>
    <mergeCell ref="DZ591:EA591"/>
    <mergeCell ref="EB591:EC591"/>
    <mergeCell ref="ER590:EZ590"/>
    <mergeCell ref="CR591:CT591"/>
    <mergeCell ref="CU591:CX591"/>
    <mergeCell ref="CY591:DA591"/>
    <mergeCell ref="DB591:DG591"/>
    <mergeCell ref="DI591:DJ591"/>
    <mergeCell ref="EB590:EC590"/>
    <mergeCell ref="ED590:EE590"/>
    <mergeCell ref="EF590:EI590"/>
    <mergeCell ref="EJ590:EL590"/>
    <mergeCell ref="EM590:EO590"/>
    <mergeCell ref="EP590:EQ590"/>
    <mergeCell ref="DI590:DJ590"/>
    <mergeCell ref="DM590:DN590"/>
    <mergeCell ref="DQ590:DR590"/>
    <mergeCell ref="DT590:DV590"/>
    <mergeCell ref="DW590:DY590"/>
    <mergeCell ref="DZ590:EA590"/>
    <mergeCell ref="EP589:EQ589"/>
    <mergeCell ref="ER589:EZ589"/>
    <mergeCell ref="CR590:CT590"/>
    <mergeCell ref="CU590:CX590"/>
    <mergeCell ref="CY590:DA590"/>
    <mergeCell ref="DB590:DG590"/>
    <mergeCell ref="DZ589:EA589"/>
    <mergeCell ref="EB589:EC589"/>
    <mergeCell ref="ED589:EE589"/>
    <mergeCell ref="EF589:EI589"/>
    <mergeCell ref="EJ589:EL589"/>
    <mergeCell ref="EM589:EO589"/>
    <mergeCell ref="DB589:DG589"/>
    <mergeCell ref="DI589:DJ589"/>
    <mergeCell ref="DM589:DN589"/>
    <mergeCell ref="DQ589:DR589"/>
    <mergeCell ref="DT589:DV589"/>
    <mergeCell ref="DW589:DY589"/>
    <mergeCell ref="EM588:EO588"/>
    <mergeCell ref="EP588:EQ588"/>
    <mergeCell ref="ER588:EZ588"/>
    <mergeCell ref="CR589:CT589"/>
    <mergeCell ref="CU589:CX589"/>
    <mergeCell ref="CY589:DA589"/>
    <mergeCell ref="DW588:DY588"/>
    <mergeCell ref="DZ588:EA588"/>
    <mergeCell ref="CY588:DA588"/>
    <mergeCell ref="DB588:DG588"/>
    <mergeCell ref="DI588:DJ588"/>
    <mergeCell ref="DM588:DN588"/>
    <mergeCell ref="DQ588:DR588"/>
    <mergeCell ref="DT588:DV588"/>
    <mergeCell ref="CR588:CT588"/>
    <mergeCell ref="CU588:CX588"/>
    <mergeCell ref="ED587:EE587"/>
    <mergeCell ref="EF587:EI587"/>
    <mergeCell ref="EJ587:EL587"/>
    <mergeCell ref="EM587:EO587"/>
    <mergeCell ref="EB588:EC588"/>
    <mergeCell ref="ED588:EE588"/>
    <mergeCell ref="EF588:EI588"/>
    <mergeCell ref="EJ588:EL588"/>
    <mergeCell ref="EP587:EQ587"/>
    <mergeCell ref="ER587:EZ587"/>
    <mergeCell ref="DM587:DN587"/>
    <mergeCell ref="DQ587:DR587"/>
    <mergeCell ref="DT587:DV587"/>
    <mergeCell ref="DW587:DY587"/>
    <mergeCell ref="DZ587:EA587"/>
    <mergeCell ref="EB587:EC587"/>
    <mergeCell ref="ER586:EZ586"/>
    <mergeCell ref="CR587:CT587"/>
    <mergeCell ref="CU587:CX587"/>
    <mergeCell ref="CY587:DA587"/>
    <mergeCell ref="DB587:DG587"/>
    <mergeCell ref="DI587:DJ587"/>
    <mergeCell ref="EB586:EC586"/>
    <mergeCell ref="ED586:EE586"/>
    <mergeCell ref="EF586:EI586"/>
    <mergeCell ref="EJ586:EL586"/>
    <mergeCell ref="EM586:EO586"/>
    <mergeCell ref="EP586:EQ586"/>
    <mergeCell ref="DI586:DJ586"/>
    <mergeCell ref="DM586:DN586"/>
    <mergeCell ref="DQ586:DR586"/>
    <mergeCell ref="DT586:DV586"/>
    <mergeCell ref="DW586:DY586"/>
    <mergeCell ref="DZ586:EA586"/>
    <mergeCell ref="EP585:EQ585"/>
    <mergeCell ref="ER585:EZ585"/>
    <mergeCell ref="CR586:CT586"/>
    <mergeCell ref="CU586:CX586"/>
    <mergeCell ref="CY586:DA586"/>
    <mergeCell ref="DB586:DG586"/>
    <mergeCell ref="DZ585:EA585"/>
    <mergeCell ref="EB585:EC585"/>
    <mergeCell ref="ED585:EE585"/>
    <mergeCell ref="EF585:EI585"/>
    <mergeCell ref="EJ585:EL585"/>
    <mergeCell ref="EM585:EO585"/>
    <mergeCell ref="DB585:DG585"/>
    <mergeCell ref="DI585:DJ585"/>
    <mergeCell ref="DM585:DN585"/>
    <mergeCell ref="DQ585:DR585"/>
    <mergeCell ref="DT585:DV585"/>
    <mergeCell ref="DW585:DY585"/>
    <mergeCell ref="EM584:EO584"/>
    <mergeCell ref="EP584:EQ584"/>
    <mergeCell ref="ER584:EZ584"/>
    <mergeCell ref="CR585:CT585"/>
    <mergeCell ref="CU585:CX585"/>
    <mergeCell ref="CY585:DA585"/>
    <mergeCell ref="DW584:DY584"/>
    <mergeCell ref="DZ584:EA584"/>
    <mergeCell ref="EB584:EC584"/>
    <mergeCell ref="ED584:EE584"/>
    <mergeCell ref="EF584:EI584"/>
    <mergeCell ref="EJ584:EL584"/>
    <mergeCell ref="CY584:DA584"/>
    <mergeCell ref="DB584:DG584"/>
    <mergeCell ref="DI584:DJ584"/>
    <mergeCell ref="DM584:DN584"/>
    <mergeCell ref="DQ584:DR584"/>
    <mergeCell ref="DT584:DV584"/>
    <mergeCell ref="CR584:CT584"/>
    <mergeCell ref="CU584:CX584"/>
    <mergeCell ref="ED583:EE583"/>
    <mergeCell ref="EF583:EI583"/>
    <mergeCell ref="EJ583:EL583"/>
    <mergeCell ref="EM583:EO583"/>
    <mergeCell ref="EP583:EQ583"/>
    <mergeCell ref="ER583:EZ583"/>
    <mergeCell ref="DM583:DN583"/>
    <mergeCell ref="DQ583:DR583"/>
    <mergeCell ref="DT583:DV583"/>
    <mergeCell ref="DW583:DY583"/>
    <mergeCell ref="DZ583:EA583"/>
    <mergeCell ref="EB583:EC583"/>
    <mergeCell ref="ER582:EZ582"/>
    <mergeCell ref="CR583:CT583"/>
    <mergeCell ref="CU583:CX583"/>
    <mergeCell ref="CY583:DA583"/>
    <mergeCell ref="DB583:DG583"/>
    <mergeCell ref="DI583:DJ583"/>
    <mergeCell ref="EB582:EC582"/>
    <mergeCell ref="ED582:EE582"/>
    <mergeCell ref="EF582:EI582"/>
    <mergeCell ref="EJ582:EL582"/>
    <mergeCell ref="EM582:EO582"/>
    <mergeCell ref="EP582:EQ582"/>
    <mergeCell ref="DI582:DJ582"/>
    <mergeCell ref="DM582:DN582"/>
    <mergeCell ref="DQ582:DR582"/>
    <mergeCell ref="DT582:DV582"/>
    <mergeCell ref="DW582:DY582"/>
    <mergeCell ref="DZ582:EA582"/>
    <mergeCell ref="EP581:EQ581"/>
    <mergeCell ref="ER581:EZ581"/>
    <mergeCell ref="CR582:CT582"/>
    <mergeCell ref="CU582:CX582"/>
    <mergeCell ref="CY582:DA582"/>
    <mergeCell ref="DB582:DG582"/>
    <mergeCell ref="DZ581:EA581"/>
    <mergeCell ref="EB581:EC581"/>
    <mergeCell ref="ED581:EE581"/>
    <mergeCell ref="EF581:EI581"/>
    <mergeCell ref="EJ581:EL581"/>
    <mergeCell ref="EM581:EO581"/>
    <mergeCell ref="DB581:DG581"/>
    <mergeCell ref="DI581:DJ581"/>
    <mergeCell ref="DM581:DN581"/>
    <mergeCell ref="DQ581:DR581"/>
    <mergeCell ref="DT581:DV581"/>
    <mergeCell ref="DW581:DY581"/>
    <mergeCell ref="EM580:EO580"/>
    <mergeCell ref="EP580:EQ580"/>
    <mergeCell ref="ER580:EZ580"/>
    <mergeCell ref="CR581:CT581"/>
    <mergeCell ref="CU581:CX581"/>
    <mergeCell ref="CY581:DA581"/>
    <mergeCell ref="DW580:DY580"/>
    <mergeCell ref="DZ580:EA580"/>
    <mergeCell ref="CY580:DA580"/>
    <mergeCell ref="DB580:DG580"/>
    <mergeCell ref="DI580:DJ580"/>
    <mergeCell ref="DM580:DN580"/>
    <mergeCell ref="DQ580:DR580"/>
    <mergeCell ref="DT580:DV580"/>
    <mergeCell ref="CR580:CT580"/>
    <mergeCell ref="CU580:CX580"/>
    <mergeCell ref="ED579:EE579"/>
    <mergeCell ref="EF579:EI579"/>
    <mergeCell ref="EJ579:EL579"/>
    <mergeCell ref="EM579:EO579"/>
    <mergeCell ref="EB580:EC580"/>
    <mergeCell ref="ED580:EE580"/>
    <mergeCell ref="EF580:EI580"/>
    <mergeCell ref="EJ580:EL580"/>
    <mergeCell ref="EP579:EQ579"/>
    <mergeCell ref="ER579:EZ579"/>
    <mergeCell ref="DM579:DN579"/>
    <mergeCell ref="DQ579:DR579"/>
    <mergeCell ref="DT579:DV579"/>
    <mergeCell ref="DW579:DY579"/>
    <mergeCell ref="DZ579:EA579"/>
    <mergeCell ref="EB579:EC579"/>
    <mergeCell ref="ER578:EZ578"/>
    <mergeCell ref="CR579:CT579"/>
    <mergeCell ref="CU579:CX579"/>
    <mergeCell ref="CY579:DA579"/>
    <mergeCell ref="DB579:DG579"/>
    <mergeCell ref="DI579:DJ579"/>
    <mergeCell ref="EB578:EC578"/>
    <mergeCell ref="ED578:EE578"/>
    <mergeCell ref="EF578:EI578"/>
    <mergeCell ref="EJ578:EL578"/>
    <mergeCell ref="EM578:EO578"/>
    <mergeCell ref="EP578:EQ578"/>
    <mergeCell ref="DI578:DJ578"/>
    <mergeCell ref="DM578:DN578"/>
    <mergeCell ref="DQ578:DR578"/>
    <mergeCell ref="DT578:DV578"/>
    <mergeCell ref="DW578:DY578"/>
    <mergeCell ref="DZ578:EA578"/>
    <mergeCell ref="EP577:EQ577"/>
    <mergeCell ref="ER577:EZ577"/>
    <mergeCell ref="CR578:CT578"/>
    <mergeCell ref="CU578:CX578"/>
    <mergeCell ref="CY578:DA578"/>
    <mergeCell ref="DB578:DG578"/>
    <mergeCell ref="DZ577:EA577"/>
    <mergeCell ref="EB577:EC577"/>
    <mergeCell ref="ED577:EE577"/>
    <mergeCell ref="EF577:EI577"/>
    <mergeCell ref="EJ577:EL577"/>
    <mergeCell ref="EM577:EO577"/>
    <mergeCell ref="DB577:DG577"/>
    <mergeCell ref="DI577:DJ577"/>
    <mergeCell ref="DM577:DN577"/>
    <mergeCell ref="DQ577:DR577"/>
    <mergeCell ref="DT577:DV577"/>
    <mergeCell ref="DW577:DY577"/>
    <mergeCell ref="EM576:EO576"/>
    <mergeCell ref="EP576:EQ576"/>
    <mergeCell ref="ER576:EZ576"/>
    <mergeCell ref="CR577:CT577"/>
    <mergeCell ref="CU577:CX577"/>
    <mergeCell ref="CY577:DA577"/>
    <mergeCell ref="DW576:DY576"/>
    <mergeCell ref="DZ576:EA576"/>
    <mergeCell ref="EB576:EC576"/>
    <mergeCell ref="ED576:EE576"/>
    <mergeCell ref="EF576:EI576"/>
    <mergeCell ref="EJ576:EL576"/>
    <mergeCell ref="CY576:DA576"/>
    <mergeCell ref="DB576:DG576"/>
    <mergeCell ref="DI576:DJ576"/>
    <mergeCell ref="DM576:DN576"/>
    <mergeCell ref="DQ576:DR576"/>
    <mergeCell ref="DT576:DV576"/>
    <mergeCell ref="CR576:CT576"/>
    <mergeCell ref="CU576:CX576"/>
    <mergeCell ref="ED575:EE575"/>
    <mergeCell ref="EF575:EI575"/>
    <mergeCell ref="EJ575:EL575"/>
    <mergeCell ref="EM575:EO575"/>
    <mergeCell ref="EP575:EQ575"/>
    <mergeCell ref="ER575:EZ575"/>
    <mergeCell ref="DM575:DN575"/>
    <mergeCell ref="DQ575:DR575"/>
    <mergeCell ref="DT575:DV575"/>
    <mergeCell ref="DW575:DY575"/>
    <mergeCell ref="DZ575:EA575"/>
    <mergeCell ref="EB575:EC575"/>
    <mergeCell ref="ER574:EZ574"/>
    <mergeCell ref="CR575:CT575"/>
    <mergeCell ref="CU575:CX575"/>
    <mergeCell ref="CY575:DA575"/>
    <mergeCell ref="DB575:DG575"/>
    <mergeCell ref="DI575:DJ575"/>
    <mergeCell ref="EB574:EC574"/>
    <mergeCell ref="ED574:EE574"/>
    <mergeCell ref="EF574:EI574"/>
    <mergeCell ref="EJ574:EL574"/>
    <mergeCell ref="EM574:EO574"/>
    <mergeCell ref="EP574:EQ574"/>
    <mergeCell ref="DI574:DJ574"/>
    <mergeCell ref="DM574:DN574"/>
    <mergeCell ref="DQ574:DR574"/>
    <mergeCell ref="DT574:DV574"/>
    <mergeCell ref="DW574:DY574"/>
    <mergeCell ref="DZ574:EA574"/>
    <mergeCell ref="EP573:EQ573"/>
    <mergeCell ref="ER573:EZ573"/>
    <mergeCell ref="CR574:CT574"/>
    <mergeCell ref="CU574:CX574"/>
    <mergeCell ref="CY574:DA574"/>
    <mergeCell ref="DB574:DG574"/>
    <mergeCell ref="DZ573:EA573"/>
    <mergeCell ref="EB573:EC573"/>
    <mergeCell ref="ED573:EE573"/>
    <mergeCell ref="EF573:EI573"/>
    <mergeCell ref="EJ573:EL573"/>
    <mergeCell ref="EM573:EO573"/>
    <mergeCell ref="DB573:DG573"/>
    <mergeCell ref="DI573:DJ573"/>
    <mergeCell ref="DM573:DN573"/>
    <mergeCell ref="DQ573:DR573"/>
    <mergeCell ref="DT573:DV573"/>
    <mergeCell ref="DW573:DY573"/>
    <mergeCell ref="EM572:EO572"/>
    <mergeCell ref="EP572:EQ572"/>
    <mergeCell ref="ER572:EZ572"/>
    <mergeCell ref="CR573:CT573"/>
    <mergeCell ref="CU573:CX573"/>
    <mergeCell ref="CY573:DA573"/>
    <mergeCell ref="DW572:DY572"/>
    <mergeCell ref="DZ572:EA572"/>
    <mergeCell ref="CY572:DA572"/>
    <mergeCell ref="DB572:DG572"/>
    <mergeCell ref="DI572:DJ572"/>
    <mergeCell ref="DM572:DN572"/>
    <mergeCell ref="DQ572:DR572"/>
    <mergeCell ref="DT572:DV572"/>
    <mergeCell ref="CR572:CT572"/>
    <mergeCell ref="CU572:CX572"/>
    <mergeCell ref="ED571:EE571"/>
    <mergeCell ref="EF571:EI571"/>
    <mergeCell ref="EJ571:EL571"/>
    <mergeCell ref="EM571:EO571"/>
    <mergeCell ref="EB572:EC572"/>
    <mergeCell ref="ED572:EE572"/>
    <mergeCell ref="EF572:EI572"/>
    <mergeCell ref="EJ572:EL572"/>
    <mergeCell ref="EP571:EQ571"/>
    <mergeCell ref="ER571:EZ571"/>
    <mergeCell ref="DM571:DN571"/>
    <mergeCell ref="DQ571:DR571"/>
    <mergeCell ref="DT571:DV571"/>
    <mergeCell ref="DW571:DY571"/>
    <mergeCell ref="DZ571:EA571"/>
    <mergeCell ref="EB571:EC571"/>
    <mergeCell ref="ER570:EZ570"/>
    <mergeCell ref="CR571:CT571"/>
    <mergeCell ref="CU571:CX571"/>
    <mergeCell ref="CY571:DA571"/>
    <mergeCell ref="DB571:DG571"/>
    <mergeCell ref="DI571:DJ571"/>
    <mergeCell ref="EB570:EC570"/>
    <mergeCell ref="ED570:EE570"/>
    <mergeCell ref="EF570:EI570"/>
    <mergeCell ref="EJ570:EL570"/>
    <mergeCell ref="EM570:EO570"/>
    <mergeCell ref="EP570:EQ570"/>
    <mergeCell ref="DI570:DJ570"/>
    <mergeCell ref="DM570:DN570"/>
    <mergeCell ref="DQ570:DR570"/>
    <mergeCell ref="DT570:DV570"/>
    <mergeCell ref="DW570:DY570"/>
    <mergeCell ref="DZ570:EA570"/>
    <mergeCell ref="EP569:EQ569"/>
    <mergeCell ref="ER569:EZ569"/>
    <mergeCell ref="CR570:CT570"/>
    <mergeCell ref="CU570:CX570"/>
    <mergeCell ref="CY570:DA570"/>
    <mergeCell ref="DB570:DG570"/>
    <mergeCell ref="DZ569:EA569"/>
    <mergeCell ref="EB569:EC569"/>
    <mergeCell ref="ED569:EE569"/>
    <mergeCell ref="EF569:EI569"/>
    <mergeCell ref="EJ569:EL569"/>
    <mergeCell ref="EM569:EO569"/>
    <mergeCell ref="DB569:DG569"/>
    <mergeCell ref="DI569:DJ569"/>
    <mergeCell ref="DM569:DN569"/>
    <mergeCell ref="DQ569:DR569"/>
    <mergeCell ref="DT569:DV569"/>
    <mergeCell ref="DW569:DY569"/>
    <mergeCell ref="EM568:EO568"/>
    <mergeCell ref="EP568:EQ568"/>
    <mergeCell ref="ER568:EZ568"/>
    <mergeCell ref="CR569:CT569"/>
    <mergeCell ref="CU569:CX569"/>
    <mergeCell ref="CY569:DA569"/>
    <mergeCell ref="DW568:DY568"/>
    <mergeCell ref="DZ568:EA568"/>
    <mergeCell ref="EB568:EC568"/>
    <mergeCell ref="ED568:EE568"/>
    <mergeCell ref="EF568:EI568"/>
    <mergeCell ref="EJ568:EL568"/>
    <mergeCell ref="CY568:DA568"/>
    <mergeCell ref="DB568:DG568"/>
    <mergeCell ref="DI568:DJ568"/>
    <mergeCell ref="DM568:DN568"/>
    <mergeCell ref="DQ568:DR568"/>
    <mergeCell ref="DT568:DV568"/>
    <mergeCell ref="CR568:CT568"/>
    <mergeCell ref="CU568:CX568"/>
    <mergeCell ref="ED567:EE567"/>
    <mergeCell ref="EF567:EI567"/>
    <mergeCell ref="EJ567:EL567"/>
    <mergeCell ref="EM567:EO567"/>
    <mergeCell ref="EP567:EQ567"/>
    <mergeCell ref="ER567:EZ567"/>
    <mergeCell ref="DM567:DN567"/>
    <mergeCell ref="DQ567:DR567"/>
    <mergeCell ref="DT567:DV567"/>
    <mergeCell ref="DW567:DY567"/>
    <mergeCell ref="DZ567:EA567"/>
    <mergeCell ref="EB567:EC567"/>
    <mergeCell ref="ER566:EZ566"/>
    <mergeCell ref="CR567:CT567"/>
    <mergeCell ref="CU567:CX567"/>
    <mergeCell ref="CY567:DA567"/>
    <mergeCell ref="DB567:DG567"/>
    <mergeCell ref="DI567:DJ567"/>
    <mergeCell ref="EB566:EC566"/>
    <mergeCell ref="ED566:EE566"/>
    <mergeCell ref="EF566:EI566"/>
    <mergeCell ref="EJ566:EL566"/>
    <mergeCell ref="EM566:EO566"/>
    <mergeCell ref="EP566:EQ566"/>
    <mergeCell ref="DI566:DJ566"/>
    <mergeCell ref="DM566:DN566"/>
    <mergeCell ref="DQ566:DR566"/>
    <mergeCell ref="DT566:DV566"/>
    <mergeCell ref="DW566:DY566"/>
    <mergeCell ref="DZ566:EA566"/>
    <mergeCell ref="EP565:EQ565"/>
    <mergeCell ref="ER565:EZ565"/>
    <mergeCell ref="CR566:CT566"/>
    <mergeCell ref="CU566:CX566"/>
    <mergeCell ref="CY566:DA566"/>
    <mergeCell ref="DB566:DG566"/>
    <mergeCell ref="DZ565:EA565"/>
    <mergeCell ref="EB565:EC565"/>
    <mergeCell ref="ED565:EE565"/>
    <mergeCell ref="EF565:EI565"/>
    <mergeCell ref="EJ565:EL565"/>
    <mergeCell ref="EM565:EO565"/>
    <mergeCell ref="DB565:DG565"/>
    <mergeCell ref="DI565:DJ565"/>
    <mergeCell ref="DM565:DN565"/>
    <mergeCell ref="DQ565:DR565"/>
    <mergeCell ref="DT565:DV565"/>
    <mergeCell ref="DW565:DY565"/>
    <mergeCell ref="EM564:EO564"/>
    <mergeCell ref="EP564:EQ564"/>
    <mergeCell ref="ER564:EZ564"/>
    <mergeCell ref="CR565:CT565"/>
    <mergeCell ref="CU565:CX565"/>
    <mergeCell ref="CY565:DA565"/>
    <mergeCell ref="DW564:DY564"/>
    <mergeCell ref="DZ564:EA564"/>
    <mergeCell ref="CY564:DA564"/>
    <mergeCell ref="DB564:DG564"/>
    <mergeCell ref="DI564:DJ564"/>
    <mergeCell ref="DM564:DN564"/>
    <mergeCell ref="DQ564:DR564"/>
    <mergeCell ref="DT564:DV564"/>
    <mergeCell ref="CR564:CT564"/>
    <mergeCell ref="CU564:CX564"/>
    <mergeCell ref="ED563:EE563"/>
    <mergeCell ref="EF563:EI563"/>
    <mergeCell ref="EJ563:EL563"/>
    <mergeCell ref="EM563:EO563"/>
    <mergeCell ref="EB564:EC564"/>
    <mergeCell ref="ED564:EE564"/>
    <mergeCell ref="EF564:EI564"/>
    <mergeCell ref="EJ564:EL564"/>
    <mergeCell ref="EP563:EQ563"/>
    <mergeCell ref="ER563:EZ563"/>
    <mergeCell ref="DM563:DN563"/>
    <mergeCell ref="DQ563:DR563"/>
    <mergeCell ref="DT563:DV563"/>
    <mergeCell ref="DW563:DY563"/>
    <mergeCell ref="DZ563:EA563"/>
    <mergeCell ref="EB563:EC563"/>
    <mergeCell ref="ER562:EZ562"/>
    <mergeCell ref="CR563:CT563"/>
    <mergeCell ref="CU563:CX563"/>
    <mergeCell ref="CY563:DA563"/>
    <mergeCell ref="DB563:DG563"/>
    <mergeCell ref="DI563:DJ563"/>
    <mergeCell ref="EB562:EC562"/>
    <mergeCell ref="ED562:EE562"/>
    <mergeCell ref="EF562:EI562"/>
    <mergeCell ref="EJ562:EL562"/>
    <mergeCell ref="EM562:EO562"/>
    <mergeCell ref="EP562:EQ562"/>
    <mergeCell ref="DI562:DJ562"/>
    <mergeCell ref="DM562:DN562"/>
    <mergeCell ref="DQ562:DR562"/>
    <mergeCell ref="DT562:DV562"/>
    <mergeCell ref="DW562:DY562"/>
    <mergeCell ref="DZ562:EA562"/>
    <mergeCell ref="EP561:EQ561"/>
    <mergeCell ref="ER561:EZ561"/>
    <mergeCell ref="CR562:CT562"/>
    <mergeCell ref="CU562:CX562"/>
    <mergeCell ref="CY562:DA562"/>
    <mergeCell ref="DB562:DG562"/>
    <mergeCell ref="DZ561:EA561"/>
    <mergeCell ref="EB561:EC561"/>
    <mergeCell ref="ED561:EE561"/>
    <mergeCell ref="EF561:EI561"/>
    <mergeCell ref="EJ561:EL561"/>
    <mergeCell ref="EM561:EO561"/>
    <mergeCell ref="DB561:DG561"/>
    <mergeCell ref="DI561:DJ561"/>
    <mergeCell ref="DM561:DN561"/>
    <mergeCell ref="DQ561:DR561"/>
    <mergeCell ref="DT561:DV561"/>
    <mergeCell ref="DW561:DY561"/>
    <mergeCell ref="EM560:EO560"/>
    <mergeCell ref="EP560:EQ560"/>
    <mergeCell ref="ER560:EZ560"/>
    <mergeCell ref="CR561:CT561"/>
    <mergeCell ref="CU561:CX561"/>
    <mergeCell ref="CY561:DA561"/>
    <mergeCell ref="DW560:DY560"/>
    <mergeCell ref="DZ560:EA560"/>
    <mergeCell ref="EB560:EC560"/>
    <mergeCell ref="ED560:EE560"/>
    <mergeCell ref="EF560:EI560"/>
    <mergeCell ref="EJ560:EL560"/>
    <mergeCell ref="CY560:DA560"/>
    <mergeCell ref="DB560:DG560"/>
    <mergeCell ref="DI560:DJ560"/>
    <mergeCell ref="DM560:DN560"/>
    <mergeCell ref="DQ560:DR560"/>
    <mergeCell ref="DT560:DV560"/>
    <mergeCell ref="CR560:CT560"/>
    <mergeCell ref="CU560:CX560"/>
    <mergeCell ref="ED559:EE559"/>
    <mergeCell ref="EF559:EI559"/>
    <mergeCell ref="EJ559:EL559"/>
    <mergeCell ref="EM559:EO559"/>
    <mergeCell ref="EP559:EQ559"/>
    <mergeCell ref="ER559:EZ559"/>
    <mergeCell ref="DM559:DN559"/>
    <mergeCell ref="DQ559:DR559"/>
    <mergeCell ref="DT559:DV559"/>
    <mergeCell ref="DW559:DY559"/>
    <mergeCell ref="DZ559:EA559"/>
    <mergeCell ref="EB559:EC559"/>
    <mergeCell ref="ER558:EZ558"/>
    <mergeCell ref="CR559:CT559"/>
    <mergeCell ref="CU559:CX559"/>
    <mergeCell ref="CY559:DA559"/>
    <mergeCell ref="DB559:DG559"/>
    <mergeCell ref="DI559:DJ559"/>
    <mergeCell ref="EB558:EC558"/>
    <mergeCell ref="ED558:EE558"/>
    <mergeCell ref="EF558:EI558"/>
    <mergeCell ref="EJ558:EL558"/>
    <mergeCell ref="EM558:EO558"/>
    <mergeCell ref="EP558:EQ558"/>
    <mergeCell ref="DI558:DJ558"/>
    <mergeCell ref="DM558:DN558"/>
    <mergeCell ref="DQ558:DR558"/>
    <mergeCell ref="DT558:DV558"/>
    <mergeCell ref="DW558:DY558"/>
    <mergeCell ref="DZ558:EA558"/>
    <mergeCell ref="EP557:EQ557"/>
    <mergeCell ref="ER557:EZ557"/>
    <mergeCell ref="CR558:CT558"/>
    <mergeCell ref="CU558:CX558"/>
    <mergeCell ref="CY558:DA558"/>
    <mergeCell ref="DB558:DG558"/>
    <mergeCell ref="DZ557:EA557"/>
    <mergeCell ref="EB557:EC557"/>
    <mergeCell ref="ED557:EE557"/>
    <mergeCell ref="EF557:EI557"/>
    <mergeCell ref="EJ557:EL557"/>
    <mergeCell ref="EM557:EO557"/>
    <mergeCell ref="DB557:DG557"/>
    <mergeCell ref="DI557:DJ557"/>
    <mergeCell ref="DM557:DN557"/>
    <mergeCell ref="DQ557:DR557"/>
    <mergeCell ref="DT557:DV557"/>
    <mergeCell ref="DW557:DY557"/>
    <mergeCell ref="EM556:EO556"/>
    <mergeCell ref="EP556:EQ556"/>
    <mergeCell ref="ER556:EZ556"/>
    <mergeCell ref="CR557:CT557"/>
    <mergeCell ref="CU557:CX557"/>
    <mergeCell ref="CY557:DA557"/>
    <mergeCell ref="DW556:DY556"/>
    <mergeCell ref="DZ556:EA556"/>
    <mergeCell ref="CY556:DA556"/>
    <mergeCell ref="DB556:DG556"/>
    <mergeCell ref="DI556:DJ556"/>
    <mergeCell ref="DM556:DN556"/>
    <mergeCell ref="DQ556:DR556"/>
    <mergeCell ref="DT556:DV556"/>
    <mergeCell ref="CR556:CT556"/>
    <mergeCell ref="CU556:CX556"/>
    <mergeCell ref="ED555:EE555"/>
    <mergeCell ref="EF555:EI555"/>
    <mergeCell ref="EJ555:EL555"/>
    <mergeCell ref="EM555:EO555"/>
    <mergeCell ref="EB556:EC556"/>
    <mergeCell ref="ED556:EE556"/>
    <mergeCell ref="EF556:EI556"/>
    <mergeCell ref="EJ556:EL556"/>
    <mergeCell ref="EP555:EQ555"/>
    <mergeCell ref="ER555:EZ555"/>
    <mergeCell ref="DM555:DN555"/>
    <mergeCell ref="DQ555:DR555"/>
    <mergeCell ref="DT555:DV555"/>
    <mergeCell ref="DW555:DY555"/>
    <mergeCell ref="DZ555:EA555"/>
    <mergeCell ref="EB555:EC555"/>
    <mergeCell ref="ER554:EZ554"/>
    <mergeCell ref="CR555:CT555"/>
    <mergeCell ref="CU555:CX555"/>
    <mergeCell ref="CY555:DA555"/>
    <mergeCell ref="DB555:DG555"/>
    <mergeCell ref="DI555:DJ555"/>
    <mergeCell ref="EB554:EC554"/>
    <mergeCell ref="ED554:EE554"/>
    <mergeCell ref="EF554:EI554"/>
    <mergeCell ref="EJ554:EL554"/>
    <mergeCell ref="EM554:EO554"/>
    <mergeCell ref="EP554:EQ554"/>
    <mergeCell ref="DI554:DJ554"/>
    <mergeCell ref="DM554:DN554"/>
    <mergeCell ref="DQ554:DR554"/>
    <mergeCell ref="DT554:DV554"/>
    <mergeCell ref="DW554:DY554"/>
    <mergeCell ref="DZ554:EA554"/>
    <mergeCell ref="EP553:EQ553"/>
    <mergeCell ref="ER553:EZ553"/>
    <mergeCell ref="CR554:CT554"/>
    <mergeCell ref="CU554:CX554"/>
    <mergeCell ref="CY554:DA554"/>
    <mergeCell ref="DB554:DG554"/>
    <mergeCell ref="DZ553:EA553"/>
    <mergeCell ref="EB553:EC553"/>
    <mergeCell ref="ED553:EE553"/>
    <mergeCell ref="EF553:EI553"/>
    <mergeCell ref="EJ553:EL553"/>
    <mergeCell ref="EM553:EO553"/>
    <mergeCell ref="DB553:DG553"/>
    <mergeCell ref="DI553:DJ553"/>
    <mergeCell ref="DM553:DN553"/>
    <mergeCell ref="DQ553:DR553"/>
    <mergeCell ref="DT553:DV553"/>
    <mergeCell ref="DW553:DY553"/>
    <mergeCell ref="EM552:EO552"/>
    <mergeCell ref="EP552:EQ552"/>
    <mergeCell ref="ER552:EZ552"/>
    <mergeCell ref="CR553:CT553"/>
    <mergeCell ref="CU553:CX553"/>
    <mergeCell ref="CY553:DA553"/>
    <mergeCell ref="DW552:DY552"/>
    <mergeCell ref="DZ552:EA552"/>
    <mergeCell ref="EB552:EC552"/>
    <mergeCell ref="ED552:EE552"/>
    <mergeCell ref="EF552:EI552"/>
    <mergeCell ref="EJ552:EL552"/>
    <mergeCell ref="CY552:DA552"/>
    <mergeCell ref="DB552:DG552"/>
    <mergeCell ref="DI552:DJ552"/>
    <mergeCell ref="DM552:DN552"/>
    <mergeCell ref="DQ552:DR552"/>
    <mergeCell ref="DT552:DV552"/>
    <mergeCell ref="CR552:CT552"/>
    <mergeCell ref="CU552:CX552"/>
    <mergeCell ref="ED551:EE551"/>
    <mergeCell ref="EF551:EI551"/>
    <mergeCell ref="EJ551:EL551"/>
    <mergeCell ref="EM551:EO551"/>
    <mergeCell ref="EP551:EQ551"/>
    <mergeCell ref="ER551:EZ551"/>
    <mergeCell ref="DM551:DN551"/>
    <mergeCell ref="DQ551:DR551"/>
    <mergeCell ref="DT551:DV551"/>
    <mergeCell ref="DW551:DY551"/>
    <mergeCell ref="DZ551:EA551"/>
    <mergeCell ref="EB551:EC551"/>
    <mergeCell ref="ER550:EZ550"/>
    <mergeCell ref="CR551:CT551"/>
    <mergeCell ref="CU551:CX551"/>
    <mergeCell ref="CY551:DA551"/>
    <mergeCell ref="DB551:DG551"/>
    <mergeCell ref="DI551:DJ551"/>
    <mergeCell ref="EB550:EC550"/>
    <mergeCell ref="ED550:EE550"/>
    <mergeCell ref="EF550:EI550"/>
    <mergeCell ref="EJ550:EL550"/>
    <mergeCell ref="EM550:EO550"/>
    <mergeCell ref="EP550:EQ550"/>
    <mergeCell ref="DI550:DJ550"/>
    <mergeCell ref="DM550:DN550"/>
    <mergeCell ref="DQ550:DR550"/>
    <mergeCell ref="DT550:DV550"/>
    <mergeCell ref="DW550:DY550"/>
    <mergeCell ref="DZ550:EA550"/>
    <mergeCell ref="EP549:EQ549"/>
    <mergeCell ref="ER549:EZ549"/>
    <mergeCell ref="CR550:CT550"/>
    <mergeCell ref="CU550:CX550"/>
    <mergeCell ref="CY550:DA550"/>
    <mergeCell ref="DB550:DG550"/>
    <mergeCell ref="DZ549:EA549"/>
    <mergeCell ref="EB549:EC549"/>
    <mergeCell ref="ED549:EE549"/>
    <mergeCell ref="EF549:EI549"/>
    <mergeCell ref="EJ549:EL549"/>
    <mergeCell ref="EM549:EO549"/>
    <mergeCell ref="DB549:DG549"/>
    <mergeCell ref="DI549:DJ549"/>
    <mergeCell ref="DM549:DN549"/>
    <mergeCell ref="DQ549:DR549"/>
    <mergeCell ref="DT549:DV549"/>
    <mergeCell ref="DW549:DY549"/>
    <mergeCell ref="EM548:EO548"/>
    <mergeCell ref="EP548:EQ548"/>
    <mergeCell ref="ER548:EZ548"/>
    <mergeCell ref="CR549:CT549"/>
    <mergeCell ref="CU549:CX549"/>
    <mergeCell ref="CY549:DA549"/>
    <mergeCell ref="DW548:DY548"/>
    <mergeCell ref="DZ548:EA548"/>
    <mergeCell ref="CY548:DA548"/>
    <mergeCell ref="DB548:DG548"/>
    <mergeCell ref="DI548:DJ548"/>
    <mergeCell ref="DM548:DN548"/>
    <mergeCell ref="DQ548:DR548"/>
    <mergeCell ref="DT548:DV548"/>
    <mergeCell ref="CR548:CT548"/>
    <mergeCell ref="CU548:CX548"/>
    <mergeCell ref="ED547:EE547"/>
    <mergeCell ref="EF547:EI547"/>
    <mergeCell ref="EJ547:EL547"/>
    <mergeCell ref="EM547:EO547"/>
    <mergeCell ref="EB548:EC548"/>
    <mergeCell ref="ED548:EE548"/>
    <mergeCell ref="EF548:EI548"/>
    <mergeCell ref="EJ548:EL548"/>
    <mergeCell ref="EP547:EQ547"/>
    <mergeCell ref="ER547:EZ547"/>
    <mergeCell ref="DM547:DN547"/>
    <mergeCell ref="DQ547:DR547"/>
    <mergeCell ref="DT547:DV547"/>
    <mergeCell ref="DW547:DY547"/>
    <mergeCell ref="DZ547:EA547"/>
    <mergeCell ref="EB547:EC547"/>
    <mergeCell ref="ER546:EZ546"/>
    <mergeCell ref="CR547:CT547"/>
    <mergeCell ref="CU547:CX547"/>
    <mergeCell ref="CY547:DA547"/>
    <mergeCell ref="DB547:DG547"/>
    <mergeCell ref="DI547:DJ547"/>
    <mergeCell ref="EB546:EC546"/>
    <mergeCell ref="ED546:EE546"/>
    <mergeCell ref="EF546:EI546"/>
    <mergeCell ref="EJ546:EL546"/>
    <mergeCell ref="EM546:EO546"/>
    <mergeCell ref="EP546:EQ546"/>
    <mergeCell ref="DI546:DJ546"/>
    <mergeCell ref="DM546:DN546"/>
    <mergeCell ref="DQ546:DR546"/>
    <mergeCell ref="DT546:DV546"/>
    <mergeCell ref="DW546:DY546"/>
    <mergeCell ref="DZ546:EA546"/>
    <mergeCell ref="EP545:EQ545"/>
    <mergeCell ref="ER545:EZ545"/>
    <mergeCell ref="CR546:CT546"/>
    <mergeCell ref="CU546:CX546"/>
    <mergeCell ref="CY546:DA546"/>
    <mergeCell ref="DB546:DG546"/>
    <mergeCell ref="DZ545:EA545"/>
    <mergeCell ref="EB545:EC545"/>
    <mergeCell ref="ED545:EE545"/>
    <mergeCell ref="EF545:EI545"/>
    <mergeCell ref="EJ545:EL545"/>
    <mergeCell ref="EM545:EO545"/>
    <mergeCell ref="DB545:DG545"/>
    <mergeCell ref="DI545:DJ545"/>
    <mergeCell ref="DM545:DN545"/>
    <mergeCell ref="DQ545:DR545"/>
    <mergeCell ref="DT545:DV545"/>
    <mergeCell ref="DW545:DY545"/>
    <mergeCell ref="EM544:EO544"/>
    <mergeCell ref="EP544:EQ544"/>
    <mergeCell ref="ER544:EZ544"/>
    <mergeCell ref="CR545:CT545"/>
    <mergeCell ref="CU545:CX545"/>
    <mergeCell ref="CY545:DA545"/>
    <mergeCell ref="DW544:DY544"/>
    <mergeCell ref="DZ544:EA544"/>
    <mergeCell ref="EB544:EC544"/>
    <mergeCell ref="ED544:EE544"/>
    <mergeCell ref="EF544:EI544"/>
    <mergeCell ref="EJ544:EL544"/>
    <mergeCell ref="CY544:DA544"/>
    <mergeCell ref="DB544:DG544"/>
    <mergeCell ref="DI544:DJ544"/>
    <mergeCell ref="DM544:DN544"/>
    <mergeCell ref="DQ544:DR544"/>
    <mergeCell ref="DT544:DV544"/>
    <mergeCell ref="CR544:CT544"/>
    <mergeCell ref="CU544:CX544"/>
    <mergeCell ref="ED543:EE543"/>
    <mergeCell ref="EF543:EI543"/>
    <mergeCell ref="EJ543:EL543"/>
    <mergeCell ref="EM543:EO543"/>
    <mergeCell ref="EP543:EQ543"/>
    <mergeCell ref="ER543:EZ543"/>
    <mergeCell ref="DM543:DN543"/>
    <mergeCell ref="DQ543:DR543"/>
    <mergeCell ref="DT543:DV543"/>
    <mergeCell ref="DW543:DY543"/>
    <mergeCell ref="DZ543:EA543"/>
    <mergeCell ref="EB543:EC543"/>
    <mergeCell ref="ER542:EZ542"/>
    <mergeCell ref="CR543:CT543"/>
    <mergeCell ref="CU543:CX543"/>
    <mergeCell ref="CY543:DA543"/>
    <mergeCell ref="DB543:DG543"/>
    <mergeCell ref="DI543:DJ543"/>
    <mergeCell ref="EB542:EC542"/>
    <mergeCell ref="ED542:EE542"/>
    <mergeCell ref="EF542:EI542"/>
    <mergeCell ref="EJ542:EL542"/>
    <mergeCell ref="EM542:EO542"/>
    <mergeCell ref="EP542:EQ542"/>
    <mergeCell ref="DI542:DJ542"/>
    <mergeCell ref="DM542:DN542"/>
    <mergeCell ref="DQ542:DR542"/>
    <mergeCell ref="DT542:DV542"/>
    <mergeCell ref="DW542:DY542"/>
    <mergeCell ref="DZ542:EA542"/>
    <mergeCell ref="EP541:EQ541"/>
    <mergeCell ref="ER541:EZ541"/>
    <mergeCell ref="CR542:CT542"/>
    <mergeCell ref="CU542:CX542"/>
    <mergeCell ref="CY542:DA542"/>
    <mergeCell ref="DB542:DG542"/>
    <mergeCell ref="DZ541:EA541"/>
    <mergeCell ref="EB541:EC541"/>
    <mergeCell ref="ED541:EE541"/>
    <mergeCell ref="EF541:EI541"/>
    <mergeCell ref="EJ541:EL541"/>
    <mergeCell ref="EM541:EO541"/>
    <mergeCell ref="DB541:DG541"/>
    <mergeCell ref="DI541:DJ541"/>
    <mergeCell ref="DM541:DN541"/>
    <mergeCell ref="DQ541:DR541"/>
    <mergeCell ref="DT541:DV541"/>
    <mergeCell ref="DW541:DY541"/>
    <mergeCell ref="EM540:EO540"/>
    <mergeCell ref="EP540:EQ540"/>
    <mergeCell ref="ER540:EZ540"/>
    <mergeCell ref="CR541:CT541"/>
    <mergeCell ref="CU541:CX541"/>
    <mergeCell ref="CY541:DA541"/>
    <mergeCell ref="DW540:DY540"/>
    <mergeCell ref="DZ540:EA540"/>
    <mergeCell ref="CY540:DA540"/>
    <mergeCell ref="DB540:DG540"/>
    <mergeCell ref="DI540:DJ540"/>
    <mergeCell ref="DM540:DN540"/>
    <mergeCell ref="DQ540:DR540"/>
    <mergeCell ref="DT540:DV540"/>
    <mergeCell ref="CR540:CT540"/>
    <mergeCell ref="CU540:CX540"/>
    <mergeCell ref="ED539:EE539"/>
    <mergeCell ref="EF539:EI539"/>
    <mergeCell ref="EJ539:EL539"/>
    <mergeCell ref="EM539:EO539"/>
    <mergeCell ref="EB540:EC540"/>
    <mergeCell ref="ED540:EE540"/>
    <mergeCell ref="EF540:EI540"/>
    <mergeCell ref="EJ540:EL540"/>
    <mergeCell ref="EP539:EQ539"/>
    <mergeCell ref="ER539:EZ539"/>
    <mergeCell ref="DM539:DN539"/>
    <mergeCell ref="DQ539:DR539"/>
    <mergeCell ref="DT539:DV539"/>
    <mergeCell ref="DW539:DY539"/>
    <mergeCell ref="DZ539:EA539"/>
    <mergeCell ref="EB539:EC539"/>
    <mergeCell ref="ER538:EZ538"/>
    <mergeCell ref="CR539:CT539"/>
    <mergeCell ref="CU539:CX539"/>
    <mergeCell ref="CY539:DA539"/>
    <mergeCell ref="DB539:DG539"/>
    <mergeCell ref="DI539:DJ539"/>
    <mergeCell ref="EB538:EC538"/>
    <mergeCell ref="ED538:EE538"/>
    <mergeCell ref="EF538:EI538"/>
    <mergeCell ref="EJ538:EL538"/>
    <mergeCell ref="EM538:EO538"/>
    <mergeCell ref="EP538:EQ538"/>
    <mergeCell ref="DI538:DJ538"/>
    <mergeCell ref="DM538:DN538"/>
    <mergeCell ref="DQ538:DR538"/>
    <mergeCell ref="DT538:DV538"/>
    <mergeCell ref="DW538:DY538"/>
    <mergeCell ref="DZ538:EA538"/>
    <mergeCell ref="EP537:EQ537"/>
    <mergeCell ref="ER537:EZ537"/>
    <mergeCell ref="CR538:CT538"/>
    <mergeCell ref="CU538:CX538"/>
    <mergeCell ref="CY538:DA538"/>
    <mergeCell ref="DB538:DG538"/>
    <mergeCell ref="DZ537:EA537"/>
    <mergeCell ref="EB537:EC537"/>
    <mergeCell ref="ED537:EE537"/>
    <mergeCell ref="EF537:EI537"/>
    <mergeCell ref="EJ537:EL537"/>
    <mergeCell ref="EM537:EO537"/>
    <mergeCell ref="DB537:DG537"/>
    <mergeCell ref="DI537:DJ537"/>
    <mergeCell ref="DM537:DN537"/>
    <mergeCell ref="DQ537:DR537"/>
    <mergeCell ref="DT537:DV537"/>
    <mergeCell ref="DW537:DY537"/>
    <mergeCell ref="EM536:EO536"/>
    <mergeCell ref="EP536:EQ536"/>
    <mergeCell ref="ER536:EZ536"/>
    <mergeCell ref="CR537:CT537"/>
    <mergeCell ref="CU537:CX537"/>
    <mergeCell ref="CY537:DA537"/>
    <mergeCell ref="DW536:DY536"/>
    <mergeCell ref="DZ536:EA536"/>
    <mergeCell ref="EB536:EC536"/>
    <mergeCell ref="ED536:EE536"/>
    <mergeCell ref="EF536:EI536"/>
    <mergeCell ref="EJ536:EL536"/>
    <mergeCell ref="CY536:DA536"/>
    <mergeCell ref="DB536:DG536"/>
    <mergeCell ref="DI536:DJ536"/>
    <mergeCell ref="DM536:DN536"/>
    <mergeCell ref="DQ536:DR536"/>
    <mergeCell ref="DT536:DV536"/>
    <mergeCell ref="CR536:CT536"/>
    <mergeCell ref="CU536:CX536"/>
    <mergeCell ref="ED535:EE535"/>
    <mergeCell ref="EF535:EI535"/>
    <mergeCell ref="EJ535:EL535"/>
    <mergeCell ref="EM535:EO535"/>
    <mergeCell ref="EP535:EQ535"/>
    <mergeCell ref="ER535:EZ535"/>
    <mergeCell ref="DM535:DN535"/>
    <mergeCell ref="DQ535:DR535"/>
    <mergeCell ref="DT535:DV535"/>
    <mergeCell ref="DW535:DY535"/>
    <mergeCell ref="DZ535:EA535"/>
    <mergeCell ref="EB535:EC535"/>
    <mergeCell ref="ER534:EZ534"/>
    <mergeCell ref="CR535:CT535"/>
    <mergeCell ref="CU535:CX535"/>
    <mergeCell ref="CY535:DA535"/>
    <mergeCell ref="DB535:DG535"/>
    <mergeCell ref="DI535:DJ535"/>
    <mergeCell ref="EB534:EC534"/>
    <mergeCell ref="ED534:EE534"/>
    <mergeCell ref="EF534:EI534"/>
    <mergeCell ref="EJ534:EL534"/>
    <mergeCell ref="EM534:EO534"/>
    <mergeCell ref="EP534:EQ534"/>
    <mergeCell ref="DI534:DJ534"/>
    <mergeCell ref="DM534:DN534"/>
    <mergeCell ref="DQ534:DR534"/>
    <mergeCell ref="DT534:DV534"/>
    <mergeCell ref="DW534:DY534"/>
    <mergeCell ref="DZ534:EA534"/>
    <mergeCell ref="EP533:EQ533"/>
    <mergeCell ref="ER533:EZ533"/>
    <mergeCell ref="CR534:CT534"/>
    <mergeCell ref="CU534:CX534"/>
    <mergeCell ref="CY534:DA534"/>
    <mergeCell ref="DB534:DG534"/>
    <mergeCell ref="DZ533:EA533"/>
    <mergeCell ref="EB533:EC533"/>
    <mergeCell ref="ED533:EE533"/>
    <mergeCell ref="EF533:EI533"/>
    <mergeCell ref="EJ533:EL533"/>
    <mergeCell ref="EM533:EO533"/>
    <mergeCell ref="DB533:DG533"/>
    <mergeCell ref="DI533:DJ533"/>
    <mergeCell ref="DM533:DN533"/>
    <mergeCell ref="DQ533:DR533"/>
    <mergeCell ref="DT533:DV533"/>
    <mergeCell ref="DW533:DY533"/>
    <mergeCell ref="EM532:EO532"/>
    <mergeCell ref="EP532:EQ532"/>
    <mergeCell ref="ER532:EZ532"/>
    <mergeCell ref="CR533:CT533"/>
    <mergeCell ref="CU533:CX533"/>
    <mergeCell ref="CY533:DA533"/>
    <mergeCell ref="DW532:DY532"/>
    <mergeCell ref="DZ532:EA532"/>
    <mergeCell ref="CY532:DA532"/>
    <mergeCell ref="DB532:DG532"/>
    <mergeCell ref="DI532:DJ532"/>
    <mergeCell ref="DM532:DN532"/>
    <mergeCell ref="DQ532:DR532"/>
    <mergeCell ref="DT532:DV532"/>
    <mergeCell ref="CR532:CT532"/>
    <mergeCell ref="CU532:CX532"/>
    <mergeCell ref="ED531:EE531"/>
    <mergeCell ref="EF531:EI531"/>
    <mergeCell ref="EJ531:EL531"/>
    <mergeCell ref="EM531:EO531"/>
    <mergeCell ref="EB532:EC532"/>
    <mergeCell ref="ED532:EE532"/>
    <mergeCell ref="EF532:EI532"/>
    <mergeCell ref="EJ532:EL532"/>
    <mergeCell ref="EP531:EQ531"/>
    <mergeCell ref="ER531:EZ531"/>
    <mergeCell ref="DM531:DN531"/>
    <mergeCell ref="DQ531:DR531"/>
    <mergeCell ref="DT531:DV531"/>
    <mergeCell ref="DW531:DY531"/>
    <mergeCell ref="DZ531:EA531"/>
    <mergeCell ref="EB531:EC531"/>
    <mergeCell ref="ER530:EZ530"/>
    <mergeCell ref="CR531:CT531"/>
    <mergeCell ref="CU531:CX531"/>
    <mergeCell ref="CY531:DA531"/>
    <mergeCell ref="DB531:DG531"/>
    <mergeCell ref="DI531:DJ531"/>
    <mergeCell ref="EB530:EC530"/>
    <mergeCell ref="ED530:EE530"/>
    <mergeCell ref="EF530:EI530"/>
    <mergeCell ref="EJ530:EL530"/>
    <mergeCell ref="EM530:EO530"/>
    <mergeCell ref="EP530:EQ530"/>
    <mergeCell ref="DI530:DJ530"/>
    <mergeCell ref="DM530:DN530"/>
    <mergeCell ref="DQ530:DR530"/>
    <mergeCell ref="DT530:DV530"/>
    <mergeCell ref="DW530:DY530"/>
    <mergeCell ref="DZ530:EA530"/>
    <mergeCell ref="EP529:EQ529"/>
    <mergeCell ref="ER529:EZ529"/>
    <mergeCell ref="CR530:CT530"/>
    <mergeCell ref="CU530:CX530"/>
    <mergeCell ref="CY530:DA530"/>
    <mergeCell ref="DB530:DG530"/>
    <mergeCell ref="DZ529:EA529"/>
    <mergeCell ref="EB529:EC529"/>
    <mergeCell ref="ED529:EE529"/>
    <mergeCell ref="EF529:EI529"/>
    <mergeCell ref="EJ529:EL529"/>
    <mergeCell ref="EM529:EO529"/>
    <mergeCell ref="DB529:DG529"/>
    <mergeCell ref="DI529:DJ529"/>
    <mergeCell ref="DM529:DN529"/>
    <mergeCell ref="DQ529:DR529"/>
    <mergeCell ref="DT529:DV529"/>
    <mergeCell ref="DW529:DY529"/>
    <mergeCell ref="EM528:EO528"/>
    <mergeCell ref="EP528:EQ528"/>
    <mergeCell ref="ER528:EZ528"/>
    <mergeCell ref="CR529:CT529"/>
    <mergeCell ref="CU529:CX529"/>
    <mergeCell ref="CY529:DA529"/>
    <mergeCell ref="DW528:DY528"/>
    <mergeCell ref="DZ528:EA528"/>
    <mergeCell ref="EB528:EC528"/>
    <mergeCell ref="ED528:EE528"/>
    <mergeCell ref="EF528:EI528"/>
    <mergeCell ref="EJ528:EL528"/>
    <mergeCell ref="CY528:DA528"/>
    <mergeCell ref="DB528:DG528"/>
    <mergeCell ref="DI528:DJ528"/>
    <mergeCell ref="DM528:DN528"/>
    <mergeCell ref="DQ528:DR528"/>
    <mergeCell ref="DT528:DV528"/>
    <mergeCell ref="CR528:CT528"/>
    <mergeCell ref="CU528:CX528"/>
    <mergeCell ref="ED527:EE527"/>
    <mergeCell ref="EF527:EI527"/>
    <mergeCell ref="EJ527:EL527"/>
    <mergeCell ref="EM527:EO527"/>
    <mergeCell ref="EP527:EQ527"/>
    <mergeCell ref="ER527:EZ527"/>
    <mergeCell ref="DM527:DN527"/>
    <mergeCell ref="DQ527:DR527"/>
    <mergeCell ref="DT527:DV527"/>
    <mergeCell ref="DW527:DY527"/>
    <mergeCell ref="DZ527:EA527"/>
    <mergeCell ref="EB527:EC527"/>
    <mergeCell ref="ER526:EZ526"/>
    <mergeCell ref="CR527:CT527"/>
    <mergeCell ref="CU527:CX527"/>
    <mergeCell ref="CY527:DA527"/>
    <mergeCell ref="DB527:DG527"/>
    <mergeCell ref="DI527:DJ527"/>
    <mergeCell ref="EB526:EC526"/>
    <mergeCell ref="ED526:EE526"/>
    <mergeCell ref="EF526:EI526"/>
    <mergeCell ref="EJ526:EL526"/>
    <mergeCell ref="EM526:EO526"/>
    <mergeCell ref="EP526:EQ526"/>
    <mergeCell ref="DI526:DJ526"/>
    <mergeCell ref="DM526:DN526"/>
    <mergeCell ref="DQ526:DR526"/>
    <mergeCell ref="DT526:DV526"/>
    <mergeCell ref="DW526:DY526"/>
    <mergeCell ref="DZ526:EA526"/>
    <mergeCell ref="EP525:EQ525"/>
    <mergeCell ref="ER525:EZ525"/>
    <mergeCell ref="CR526:CT526"/>
    <mergeCell ref="CU526:CX526"/>
    <mergeCell ref="CY526:DA526"/>
    <mergeCell ref="DB526:DG526"/>
    <mergeCell ref="DZ525:EA525"/>
    <mergeCell ref="EB525:EC525"/>
    <mergeCell ref="ED525:EE525"/>
    <mergeCell ref="EF525:EI525"/>
    <mergeCell ref="EJ525:EL525"/>
    <mergeCell ref="EM525:EO525"/>
    <mergeCell ref="DB525:DG525"/>
    <mergeCell ref="DI525:DJ525"/>
    <mergeCell ref="DM525:DN525"/>
    <mergeCell ref="DQ525:DR525"/>
    <mergeCell ref="DT525:DV525"/>
    <mergeCell ref="DW525:DY525"/>
    <mergeCell ref="EM524:EO524"/>
    <mergeCell ref="EP524:EQ524"/>
    <mergeCell ref="ER524:EZ524"/>
    <mergeCell ref="CR525:CT525"/>
    <mergeCell ref="CU525:CX525"/>
    <mergeCell ref="CY525:DA525"/>
    <mergeCell ref="DW524:DY524"/>
    <mergeCell ref="DZ524:EA524"/>
    <mergeCell ref="CY524:DA524"/>
    <mergeCell ref="DB524:DG524"/>
    <mergeCell ref="DI524:DJ524"/>
    <mergeCell ref="DM524:DN524"/>
    <mergeCell ref="DQ524:DR524"/>
    <mergeCell ref="DT524:DV524"/>
    <mergeCell ref="CR524:CT524"/>
    <mergeCell ref="CU524:CX524"/>
    <mergeCell ref="ED523:EE523"/>
    <mergeCell ref="EF523:EI523"/>
    <mergeCell ref="EJ523:EL523"/>
    <mergeCell ref="EM523:EO523"/>
    <mergeCell ref="EB524:EC524"/>
    <mergeCell ref="ED524:EE524"/>
    <mergeCell ref="EF524:EI524"/>
    <mergeCell ref="EJ524:EL524"/>
    <mergeCell ref="EP523:EQ523"/>
    <mergeCell ref="ER523:EZ523"/>
    <mergeCell ref="DM523:DN523"/>
    <mergeCell ref="DQ523:DR523"/>
    <mergeCell ref="DT523:DV523"/>
    <mergeCell ref="DW523:DY523"/>
    <mergeCell ref="DZ523:EA523"/>
    <mergeCell ref="EB523:EC523"/>
    <mergeCell ref="ER522:EZ522"/>
    <mergeCell ref="CR523:CT523"/>
    <mergeCell ref="CU523:CX523"/>
    <mergeCell ref="CY523:DA523"/>
    <mergeCell ref="DB523:DG523"/>
    <mergeCell ref="DI523:DJ523"/>
    <mergeCell ref="EB522:EC522"/>
    <mergeCell ref="ED522:EE522"/>
    <mergeCell ref="EF522:EI522"/>
    <mergeCell ref="EJ522:EL522"/>
    <mergeCell ref="EM522:EO522"/>
    <mergeCell ref="EP522:EQ522"/>
    <mergeCell ref="DI522:DJ522"/>
    <mergeCell ref="DM522:DN522"/>
    <mergeCell ref="DQ522:DR522"/>
    <mergeCell ref="DT522:DV522"/>
    <mergeCell ref="DW522:DY522"/>
    <mergeCell ref="DZ522:EA522"/>
    <mergeCell ref="EP521:EQ521"/>
    <mergeCell ref="ER521:EZ521"/>
    <mergeCell ref="CR522:CT522"/>
    <mergeCell ref="CU522:CX522"/>
    <mergeCell ref="CY522:DA522"/>
    <mergeCell ref="DB522:DG522"/>
    <mergeCell ref="DZ521:EA521"/>
    <mergeCell ref="EB521:EC521"/>
    <mergeCell ref="ED521:EE521"/>
    <mergeCell ref="EF521:EI521"/>
    <mergeCell ref="EJ521:EL521"/>
    <mergeCell ref="EM521:EO521"/>
    <mergeCell ref="DB521:DG521"/>
    <mergeCell ref="DI521:DJ521"/>
    <mergeCell ref="DM521:DN521"/>
    <mergeCell ref="DQ521:DR521"/>
    <mergeCell ref="DT521:DV521"/>
    <mergeCell ref="DW521:DY521"/>
    <mergeCell ref="EM520:EO520"/>
    <mergeCell ref="EP520:EQ520"/>
    <mergeCell ref="ER520:EZ520"/>
    <mergeCell ref="CR521:CT521"/>
    <mergeCell ref="CU521:CX521"/>
    <mergeCell ref="CY521:DA521"/>
    <mergeCell ref="DW520:DY520"/>
    <mergeCell ref="DZ520:EA520"/>
    <mergeCell ref="EB520:EC520"/>
    <mergeCell ref="ED520:EE520"/>
    <mergeCell ref="EF520:EI520"/>
    <mergeCell ref="EJ520:EL520"/>
    <mergeCell ref="CY520:DA520"/>
    <mergeCell ref="DB520:DG520"/>
    <mergeCell ref="DI520:DJ520"/>
    <mergeCell ref="DM520:DN520"/>
    <mergeCell ref="DQ520:DR520"/>
    <mergeCell ref="DT520:DV520"/>
    <mergeCell ref="CR520:CT520"/>
    <mergeCell ref="CU520:CX520"/>
    <mergeCell ref="ED519:EE519"/>
    <mergeCell ref="EF519:EI519"/>
    <mergeCell ref="EJ519:EL519"/>
    <mergeCell ref="EM519:EO519"/>
    <mergeCell ref="EP519:EQ519"/>
    <mergeCell ref="ER519:EZ519"/>
    <mergeCell ref="DM519:DN519"/>
    <mergeCell ref="DQ519:DR519"/>
    <mergeCell ref="DT519:DV519"/>
    <mergeCell ref="DW519:DY519"/>
    <mergeCell ref="DZ519:EA519"/>
    <mergeCell ref="EB519:EC519"/>
    <mergeCell ref="ER518:EZ518"/>
    <mergeCell ref="CR519:CT519"/>
    <mergeCell ref="CU519:CX519"/>
    <mergeCell ref="CY519:DA519"/>
    <mergeCell ref="DB519:DG519"/>
    <mergeCell ref="DI519:DJ519"/>
    <mergeCell ref="EB518:EC518"/>
    <mergeCell ref="ED518:EE518"/>
    <mergeCell ref="EF518:EI518"/>
    <mergeCell ref="EJ518:EL518"/>
    <mergeCell ref="EM518:EO518"/>
    <mergeCell ref="EP518:EQ518"/>
    <mergeCell ref="DI518:DJ518"/>
    <mergeCell ref="DM518:DN518"/>
    <mergeCell ref="DQ518:DR518"/>
    <mergeCell ref="DT518:DV518"/>
    <mergeCell ref="DW518:DY518"/>
    <mergeCell ref="DZ518:EA518"/>
    <mergeCell ref="EP517:EQ517"/>
    <mergeCell ref="ER517:EZ517"/>
    <mergeCell ref="CR518:CT518"/>
    <mergeCell ref="CU518:CX518"/>
    <mergeCell ref="CY518:DA518"/>
    <mergeCell ref="DB518:DG518"/>
    <mergeCell ref="DZ517:EA517"/>
    <mergeCell ref="EB517:EC517"/>
    <mergeCell ref="ED517:EE517"/>
    <mergeCell ref="EF517:EI517"/>
    <mergeCell ref="EJ517:EL517"/>
    <mergeCell ref="EM517:EO517"/>
    <mergeCell ref="DB517:DG517"/>
    <mergeCell ref="DI517:DJ517"/>
    <mergeCell ref="DM517:DN517"/>
    <mergeCell ref="DQ517:DR517"/>
    <mergeCell ref="DT517:DV517"/>
    <mergeCell ref="DW517:DY517"/>
    <mergeCell ref="EM516:EO516"/>
    <mergeCell ref="EP516:EQ516"/>
    <mergeCell ref="ER516:EZ516"/>
    <mergeCell ref="CR517:CT517"/>
    <mergeCell ref="CU517:CX517"/>
    <mergeCell ref="CY517:DA517"/>
    <mergeCell ref="DW516:DY516"/>
    <mergeCell ref="DZ516:EA516"/>
    <mergeCell ref="CY516:DA516"/>
    <mergeCell ref="DB516:DG516"/>
    <mergeCell ref="DI516:DJ516"/>
    <mergeCell ref="DM516:DN516"/>
    <mergeCell ref="DQ516:DR516"/>
    <mergeCell ref="DT516:DV516"/>
    <mergeCell ref="CR516:CT516"/>
    <mergeCell ref="CU516:CX516"/>
    <mergeCell ref="ED515:EE515"/>
    <mergeCell ref="EF515:EI515"/>
    <mergeCell ref="EJ515:EL515"/>
    <mergeCell ref="EM515:EO515"/>
    <mergeCell ref="EB516:EC516"/>
    <mergeCell ref="ED516:EE516"/>
    <mergeCell ref="EF516:EI516"/>
    <mergeCell ref="EJ516:EL516"/>
    <mergeCell ref="EP515:EQ515"/>
    <mergeCell ref="ER515:EZ515"/>
    <mergeCell ref="DM515:DN515"/>
    <mergeCell ref="DQ515:DR515"/>
    <mergeCell ref="DT515:DV515"/>
    <mergeCell ref="DW515:DY515"/>
    <mergeCell ref="DZ515:EA515"/>
    <mergeCell ref="EB515:EC515"/>
    <mergeCell ref="ER514:EZ514"/>
    <mergeCell ref="CR515:CT515"/>
    <mergeCell ref="CU515:CX515"/>
    <mergeCell ref="CY515:DA515"/>
    <mergeCell ref="DB515:DG515"/>
    <mergeCell ref="DI515:DJ515"/>
    <mergeCell ref="EB514:EC514"/>
    <mergeCell ref="ED514:EE514"/>
    <mergeCell ref="EF514:EI514"/>
    <mergeCell ref="EJ514:EL514"/>
    <mergeCell ref="EM514:EO514"/>
    <mergeCell ref="EP514:EQ514"/>
    <mergeCell ref="DI514:DJ514"/>
    <mergeCell ref="DM514:DN514"/>
    <mergeCell ref="DQ514:DR514"/>
    <mergeCell ref="DT514:DV514"/>
    <mergeCell ref="DW514:DY514"/>
    <mergeCell ref="DZ514:EA514"/>
    <mergeCell ref="EP513:EQ513"/>
    <mergeCell ref="ER513:EZ513"/>
    <mergeCell ref="CR514:CT514"/>
    <mergeCell ref="CU514:CX514"/>
    <mergeCell ref="CY514:DA514"/>
    <mergeCell ref="DB514:DG514"/>
    <mergeCell ref="DZ513:EA513"/>
    <mergeCell ref="EB513:EC513"/>
    <mergeCell ref="ED513:EE513"/>
    <mergeCell ref="EF513:EI513"/>
    <mergeCell ref="EJ513:EL513"/>
    <mergeCell ref="EM513:EO513"/>
    <mergeCell ref="DB513:DG513"/>
    <mergeCell ref="DI513:DJ513"/>
    <mergeCell ref="DM513:DN513"/>
    <mergeCell ref="DQ513:DR513"/>
    <mergeCell ref="DT513:DV513"/>
    <mergeCell ref="DW513:DY513"/>
    <mergeCell ref="EM512:EO512"/>
    <mergeCell ref="EP512:EQ512"/>
    <mergeCell ref="ER512:EZ512"/>
    <mergeCell ref="CR513:CT513"/>
    <mergeCell ref="CU513:CX513"/>
    <mergeCell ref="CY513:DA513"/>
    <mergeCell ref="DW512:DY512"/>
    <mergeCell ref="DZ512:EA512"/>
    <mergeCell ref="EB512:EC512"/>
    <mergeCell ref="ED512:EE512"/>
    <mergeCell ref="EF512:EI512"/>
    <mergeCell ref="EJ512:EL512"/>
    <mergeCell ref="CY512:DA512"/>
    <mergeCell ref="DB512:DG512"/>
    <mergeCell ref="DI512:DJ512"/>
    <mergeCell ref="DM512:DN512"/>
    <mergeCell ref="DQ512:DR512"/>
    <mergeCell ref="DT512:DV512"/>
    <mergeCell ref="CR512:CT512"/>
    <mergeCell ref="CU512:CX512"/>
    <mergeCell ref="ED511:EE511"/>
    <mergeCell ref="EF511:EI511"/>
    <mergeCell ref="EJ511:EL511"/>
    <mergeCell ref="EM511:EO511"/>
    <mergeCell ref="EP511:EQ511"/>
    <mergeCell ref="ER511:EZ511"/>
    <mergeCell ref="DM511:DN511"/>
    <mergeCell ref="DQ511:DR511"/>
    <mergeCell ref="DT511:DV511"/>
    <mergeCell ref="DW511:DY511"/>
    <mergeCell ref="DZ511:EA511"/>
    <mergeCell ref="EB511:EC511"/>
    <mergeCell ref="ER510:EZ510"/>
    <mergeCell ref="CR511:CT511"/>
    <mergeCell ref="CU511:CX511"/>
    <mergeCell ref="CY511:DA511"/>
    <mergeCell ref="DB511:DG511"/>
    <mergeCell ref="DI511:DJ511"/>
    <mergeCell ref="EB510:EC510"/>
    <mergeCell ref="ED510:EE510"/>
    <mergeCell ref="EF510:EI510"/>
    <mergeCell ref="EJ510:EL510"/>
    <mergeCell ref="EM510:EO510"/>
    <mergeCell ref="EP510:EQ510"/>
    <mergeCell ref="DI510:DJ510"/>
    <mergeCell ref="DM510:DN510"/>
    <mergeCell ref="DQ510:DR510"/>
    <mergeCell ref="DT510:DV510"/>
    <mergeCell ref="DW510:DY510"/>
    <mergeCell ref="DZ510:EA510"/>
    <mergeCell ref="EP509:EQ509"/>
    <mergeCell ref="ER509:EZ509"/>
    <mergeCell ref="CR510:CT510"/>
    <mergeCell ref="CU510:CX510"/>
    <mergeCell ref="CY510:DA510"/>
    <mergeCell ref="DB510:DG510"/>
    <mergeCell ref="DZ509:EA509"/>
    <mergeCell ref="EB509:EC509"/>
    <mergeCell ref="ED509:EE509"/>
    <mergeCell ref="EF509:EI509"/>
    <mergeCell ref="EJ509:EL509"/>
    <mergeCell ref="EM509:EO509"/>
    <mergeCell ref="DB509:DG509"/>
    <mergeCell ref="DI509:DJ509"/>
    <mergeCell ref="DM509:DN509"/>
    <mergeCell ref="DQ509:DR509"/>
    <mergeCell ref="DT509:DV509"/>
    <mergeCell ref="DW509:DY509"/>
    <mergeCell ref="EM508:EO508"/>
    <mergeCell ref="EP508:EQ508"/>
    <mergeCell ref="ER508:EZ508"/>
    <mergeCell ref="CR509:CT509"/>
    <mergeCell ref="CU509:CX509"/>
    <mergeCell ref="CY509:DA509"/>
    <mergeCell ref="DW508:DY508"/>
    <mergeCell ref="DZ508:EA508"/>
    <mergeCell ref="CY508:DA508"/>
    <mergeCell ref="DB508:DG508"/>
    <mergeCell ref="DI508:DJ508"/>
    <mergeCell ref="DM508:DN508"/>
    <mergeCell ref="DQ508:DR508"/>
    <mergeCell ref="DT508:DV508"/>
    <mergeCell ref="CR508:CT508"/>
    <mergeCell ref="CU508:CX508"/>
    <mergeCell ref="ED507:EE507"/>
    <mergeCell ref="EF507:EI507"/>
    <mergeCell ref="EJ507:EL507"/>
    <mergeCell ref="EM507:EO507"/>
    <mergeCell ref="EB508:EC508"/>
    <mergeCell ref="ED508:EE508"/>
    <mergeCell ref="EF508:EI508"/>
    <mergeCell ref="EJ508:EL508"/>
    <mergeCell ref="EP507:EQ507"/>
    <mergeCell ref="ER507:EZ507"/>
    <mergeCell ref="DM507:DN507"/>
    <mergeCell ref="DQ507:DR507"/>
    <mergeCell ref="DT507:DV507"/>
    <mergeCell ref="DW507:DY507"/>
    <mergeCell ref="DZ507:EA507"/>
    <mergeCell ref="EB507:EC507"/>
    <mergeCell ref="ER506:EZ506"/>
    <mergeCell ref="CR507:CT507"/>
    <mergeCell ref="CU507:CX507"/>
    <mergeCell ref="CY507:DA507"/>
    <mergeCell ref="DB507:DG507"/>
    <mergeCell ref="DI507:DJ507"/>
    <mergeCell ref="EB506:EC506"/>
    <mergeCell ref="ED506:EE506"/>
    <mergeCell ref="EF506:EI506"/>
    <mergeCell ref="EJ506:EL506"/>
    <mergeCell ref="EM506:EO506"/>
    <mergeCell ref="EP506:EQ506"/>
    <mergeCell ref="DI506:DJ506"/>
    <mergeCell ref="DM506:DN506"/>
    <mergeCell ref="DQ506:DR506"/>
    <mergeCell ref="DT506:DV506"/>
    <mergeCell ref="DW506:DY506"/>
    <mergeCell ref="DZ506:EA506"/>
    <mergeCell ref="EP505:EQ505"/>
    <mergeCell ref="ER505:EZ505"/>
    <mergeCell ref="CR506:CT506"/>
    <mergeCell ref="CU506:CX506"/>
    <mergeCell ref="CY506:DA506"/>
    <mergeCell ref="DB506:DG506"/>
    <mergeCell ref="DZ505:EA505"/>
    <mergeCell ref="EB505:EC505"/>
    <mergeCell ref="ED505:EE505"/>
    <mergeCell ref="EF505:EI505"/>
    <mergeCell ref="EJ505:EL505"/>
    <mergeCell ref="EM505:EO505"/>
    <mergeCell ref="DB505:DG505"/>
    <mergeCell ref="DI505:DJ505"/>
    <mergeCell ref="DM505:DN505"/>
    <mergeCell ref="DQ505:DR505"/>
    <mergeCell ref="DT505:DV505"/>
    <mergeCell ref="DW505:DY505"/>
    <mergeCell ref="EM504:EO504"/>
    <mergeCell ref="EP504:EQ504"/>
    <mergeCell ref="ER504:EZ504"/>
    <mergeCell ref="CR505:CT505"/>
    <mergeCell ref="CU505:CX505"/>
    <mergeCell ref="CY505:DA505"/>
    <mergeCell ref="DW504:DY504"/>
    <mergeCell ref="DZ504:EA504"/>
    <mergeCell ref="EB504:EC504"/>
    <mergeCell ref="ED504:EE504"/>
    <mergeCell ref="EF504:EI504"/>
    <mergeCell ref="EJ504:EL504"/>
    <mergeCell ref="CY504:DA504"/>
    <mergeCell ref="DB504:DG504"/>
    <mergeCell ref="DI504:DJ504"/>
    <mergeCell ref="DM504:DN504"/>
    <mergeCell ref="DQ504:DR504"/>
    <mergeCell ref="DT504:DV504"/>
    <mergeCell ref="CR504:CT504"/>
    <mergeCell ref="CU504:CX504"/>
    <mergeCell ref="ED503:EE503"/>
    <mergeCell ref="EF503:EI503"/>
    <mergeCell ref="EJ503:EL503"/>
    <mergeCell ref="EM503:EO503"/>
    <mergeCell ref="EP503:EQ503"/>
    <mergeCell ref="ER503:EZ503"/>
    <mergeCell ref="DM503:DN503"/>
    <mergeCell ref="DQ503:DR503"/>
    <mergeCell ref="DT503:DV503"/>
    <mergeCell ref="DW503:DY503"/>
    <mergeCell ref="DZ503:EA503"/>
    <mergeCell ref="EB503:EC503"/>
    <mergeCell ref="ER502:EZ502"/>
    <mergeCell ref="CR503:CT503"/>
    <mergeCell ref="CU503:CX503"/>
    <mergeCell ref="CY503:DA503"/>
    <mergeCell ref="DB503:DG503"/>
    <mergeCell ref="DI503:DJ503"/>
    <mergeCell ref="EB502:EC502"/>
    <mergeCell ref="ED502:EE502"/>
    <mergeCell ref="EF502:EI502"/>
    <mergeCell ref="EJ502:EL502"/>
    <mergeCell ref="EM502:EO502"/>
    <mergeCell ref="EP502:EQ502"/>
    <mergeCell ref="DI502:DJ502"/>
    <mergeCell ref="DM502:DN502"/>
    <mergeCell ref="DQ502:DR502"/>
    <mergeCell ref="DT502:DV502"/>
    <mergeCell ref="DW502:DY502"/>
    <mergeCell ref="DZ502:EA502"/>
    <mergeCell ref="EP501:EQ501"/>
    <mergeCell ref="ER501:EZ501"/>
    <mergeCell ref="CR502:CT502"/>
    <mergeCell ref="CU502:CX502"/>
    <mergeCell ref="CY502:DA502"/>
    <mergeCell ref="DB502:DG502"/>
    <mergeCell ref="DZ501:EA501"/>
    <mergeCell ref="EB501:EC501"/>
    <mergeCell ref="ED501:EE501"/>
    <mergeCell ref="EF501:EI501"/>
    <mergeCell ref="EJ501:EL501"/>
    <mergeCell ref="EM501:EO501"/>
    <mergeCell ref="DB501:DG501"/>
    <mergeCell ref="DI501:DJ501"/>
    <mergeCell ref="DM501:DN501"/>
    <mergeCell ref="DQ501:DR501"/>
    <mergeCell ref="DT501:DV501"/>
    <mergeCell ref="DW501:DY501"/>
    <mergeCell ref="EM500:EO500"/>
    <mergeCell ref="EP500:EQ500"/>
    <mergeCell ref="ER500:EZ500"/>
    <mergeCell ref="CR501:CT501"/>
    <mergeCell ref="CU501:CX501"/>
    <mergeCell ref="CY501:DA501"/>
    <mergeCell ref="DW500:DY500"/>
    <mergeCell ref="DZ500:EA500"/>
    <mergeCell ref="CY500:DA500"/>
    <mergeCell ref="DB500:DG500"/>
    <mergeCell ref="DI500:DJ500"/>
    <mergeCell ref="DM500:DN500"/>
    <mergeCell ref="DQ500:DR500"/>
    <mergeCell ref="DT500:DV500"/>
    <mergeCell ref="CR500:CT500"/>
    <mergeCell ref="CU500:CX500"/>
    <mergeCell ref="ED499:EE499"/>
    <mergeCell ref="EF499:EI499"/>
    <mergeCell ref="EJ499:EL499"/>
    <mergeCell ref="EM499:EO499"/>
    <mergeCell ref="EB500:EC500"/>
    <mergeCell ref="ED500:EE500"/>
    <mergeCell ref="EF500:EI500"/>
    <mergeCell ref="EJ500:EL500"/>
    <mergeCell ref="EP499:EQ499"/>
    <mergeCell ref="ER499:EZ499"/>
    <mergeCell ref="DM499:DN499"/>
    <mergeCell ref="DQ499:DR499"/>
    <mergeCell ref="DT499:DV499"/>
    <mergeCell ref="DW499:DY499"/>
    <mergeCell ref="DZ499:EA499"/>
    <mergeCell ref="EB499:EC499"/>
    <mergeCell ref="ER498:EZ498"/>
    <mergeCell ref="CR499:CT499"/>
    <mergeCell ref="CU499:CX499"/>
    <mergeCell ref="CY499:DA499"/>
    <mergeCell ref="DB499:DG499"/>
    <mergeCell ref="DI499:DJ499"/>
    <mergeCell ref="EB498:EC498"/>
    <mergeCell ref="ED498:EE498"/>
    <mergeCell ref="EF498:EI498"/>
    <mergeCell ref="EJ498:EL498"/>
    <mergeCell ref="EM498:EO498"/>
    <mergeCell ref="EP498:EQ498"/>
    <mergeCell ref="DI498:DJ498"/>
    <mergeCell ref="DM498:DN498"/>
    <mergeCell ref="DQ498:DR498"/>
    <mergeCell ref="DT498:DV498"/>
    <mergeCell ref="DW498:DY498"/>
    <mergeCell ref="DZ498:EA498"/>
    <mergeCell ref="EP497:EQ497"/>
    <mergeCell ref="ER497:EZ497"/>
    <mergeCell ref="CR498:CT498"/>
    <mergeCell ref="CU498:CX498"/>
    <mergeCell ref="CY498:DA498"/>
    <mergeCell ref="DB498:DG498"/>
    <mergeCell ref="DZ497:EA497"/>
    <mergeCell ref="EB497:EC497"/>
    <mergeCell ref="ED497:EE497"/>
    <mergeCell ref="EF497:EI497"/>
    <mergeCell ref="EJ497:EL497"/>
    <mergeCell ref="EM497:EO497"/>
    <mergeCell ref="DB497:DG497"/>
    <mergeCell ref="DI497:DJ497"/>
    <mergeCell ref="DM497:DN497"/>
    <mergeCell ref="DQ497:DR497"/>
    <mergeCell ref="DT497:DV497"/>
    <mergeCell ref="DW497:DY497"/>
    <mergeCell ref="EM496:EO496"/>
    <mergeCell ref="EP496:EQ496"/>
    <mergeCell ref="ER496:EZ496"/>
    <mergeCell ref="CR497:CT497"/>
    <mergeCell ref="CU497:CX497"/>
    <mergeCell ref="CY497:DA497"/>
    <mergeCell ref="DW496:DY496"/>
    <mergeCell ref="DZ496:EA496"/>
    <mergeCell ref="EB496:EC496"/>
    <mergeCell ref="ED496:EE496"/>
    <mergeCell ref="EF496:EI496"/>
    <mergeCell ref="EJ496:EL496"/>
    <mergeCell ref="CY496:DA496"/>
    <mergeCell ref="DB496:DG496"/>
    <mergeCell ref="DI496:DJ496"/>
    <mergeCell ref="DM496:DN496"/>
    <mergeCell ref="DQ496:DR496"/>
    <mergeCell ref="DT496:DV496"/>
    <mergeCell ref="CR496:CT496"/>
    <mergeCell ref="CU496:CX496"/>
    <mergeCell ref="ED495:EE495"/>
    <mergeCell ref="EF495:EI495"/>
    <mergeCell ref="EJ495:EL495"/>
    <mergeCell ref="EM495:EO495"/>
    <mergeCell ref="EP495:EQ495"/>
    <mergeCell ref="ER495:EZ495"/>
    <mergeCell ref="DM495:DN495"/>
    <mergeCell ref="DQ495:DR495"/>
    <mergeCell ref="DT495:DV495"/>
    <mergeCell ref="DW495:DY495"/>
    <mergeCell ref="DZ495:EA495"/>
    <mergeCell ref="EB495:EC495"/>
    <mergeCell ref="ER494:EZ494"/>
    <mergeCell ref="CR495:CT495"/>
    <mergeCell ref="CU495:CX495"/>
    <mergeCell ref="CY495:DA495"/>
    <mergeCell ref="DB495:DG495"/>
    <mergeCell ref="DI495:DJ495"/>
    <mergeCell ref="EB494:EC494"/>
    <mergeCell ref="ED494:EE494"/>
    <mergeCell ref="EF494:EI494"/>
    <mergeCell ref="EJ494:EL494"/>
    <mergeCell ref="EM494:EO494"/>
    <mergeCell ref="EP494:EQ494"/>
    <mergeCell ref="DI494:DJ494"/>
    <mergeCell ref="DM494:DN494"/>
    <mergeCell ref="DQ494:DR494"/>
    <mergeCell ref="DT494:DV494"/>
    <mergeCell ref="DW494:DY494"/>
    <mergeCell ref="DZ494:EA494"/>
    <mergeCell ref="EP493:EQ493"/>
    <mergeCell ref="ER493:EZ493"/>
    <mergeCell ref="CR494:CT494"/>
    <mergeCell ref="CU494:CX494"/>
    <mergeCell ref="CY494:DA494"/>
    <mergeCell ref="DB494:DG494"/>
    <mergeCell ref="DZ493:EA493"/>
    <mergeCell ref="EB493:EC493"/>
    <mergeCell ref="ED493:EE493"/>
    <mergeCell ref="EF493:EI493"/>
    <mergeCell ref="EJ493:EL493"/>
    <mergeCell ref="EM493:EO493"/>
    <mergeCell ref="DB493:DG493"/>
    <mergeCell ref="DI493:DJ493"/>
    <mergeCell ref="DM493:DN493"/>
    <mergeCell ref="DQ493:DR493"/>
    <mergeCell ref="DT493:DV493"/>
    <mergeCell ref="DW493:DY493"/>
    <mergeCell ref="EM492:EO492"/>
    <mergeCell ref="EP492:EQ492"/>
    <mergeCell ref="ER492:EZ492"/>
    <mergeCell ref="CR493:CT493"/>
    <mergeCell ref="CU493:CX493"/>
    <mergeCell ref="CY493:DA493"/>
    <mergeCell ref="DW492:DY492"/>
    <mergeCell ref="DZ492:EA492"/>
    <mergeCell ref="CY492:DA492"/>
    <mergeCell ref="DB492:DG492"/>
    <mergeCell ref="DI492:DJ492"/>
    <mergeCell ref="DM492:DN492"/>
    <mergeCell ref="DQ492:DR492"/>
    <mergeCell ref="DT492:DV492"/>
    <mergeCell ref="CR492:CT492"/>
    <mergeCell ref="CU492:CX492"/>
    <mergeCell ref="ED491:EE491"/>
    <mergeCell ref="EF491:EI491"/>
    <mergeCell ref="EJ491:EL491"/>
    <mergeCell ref="EM491:EO491"/>
    <mergeCell ref="EB492:EC492"/>
    <mergeCell ref="ED492:EE492"/>
    <mergeCell ref="EF492:EI492"/>
    <mergeCell ref="EJ492:EL492"/>
    <mergeCell ref="EP491:EQ491"/>
    <mergeCell ref="ER491:EZ491"/>
    <mergeCell ref="DM491:DN491"/>
    <mergeCell ref="DQ491:DR491"/>
    <mergeCell ref="DT491:DV491"/>
    <mergeCell ref="DW491:DY491"/>
    <mergeCell ref="DZ491:EA491"/>
    <mergeCell ref="EB491:EC491"/>
    <mergeCell ref="ER490:EZ490"/>
    <mergeCell ref="CR491:CT491"/>
    <mergeCell ref="CU491:CX491"/>
    <mergeCell ref="CY491:DA491"/>
    <mergeCell ref="DB491:DG491"/>
    <mergeCell ref="DI491:DJ491"/>
    <mergeCell ref="EB490:EC490"/>
    <mergeCell ref="ED490:EE490"/>
    <mergeCell ref="EF490:EI490"/>
    <mergeCell ref="EJ490:EL490"/>
    <mergeCell ref="EM490:EO490"/>
    <mergeCell ref="EP490:EQ490"/>
    <mergeCell ref="DI490:DJ490"/>
    <mergeCell ref="DM490:DN490"/>
    <mergeCell ref="DQ490:DR490"/>
    <mergeCell ref="DT490:DV490"/>
    <mergeCell ref="DW490:DY490"/>
    <mergeCell ref="DZ490:EA490"/>
    <mergeCell ref="EP489:EQ489"/>
    <mergeCell ref="ER489:EZ489"/>
    <mergeCell ref="CR490:CT490"/>
    <mergeCell ref="CU490:CX490"/>
    <mergeCell ref="CY490:DA490"/>
    <mergeCell ref="DB490:DG490"/>
    <mergeCell ref="DZ489:EA489"/>
    <mergeCell ref="EB489:EC489"/>
    <mergeCell ref="ED489:EE489"/>
    <mergeCell ref="EF489:EI489"/>
    <mergeCell ref="EJ489:EL489"/>
    <mergeCell ref="EM489:EO489"/>
    <mergeCell ref="DB489:DG489"/>
    <mergeCell ref="DI489:DJ489"/>
    <mergeCell ref="DM489:DN489"/>
    <mergeCell ref="DQ489:DR489"/>
    <mergeCell ref="DT489:DV489"/>
    <mergeCell ref="DW489:DY489"/>
    <mergeCell ref="EM488:EO488"/>
    <mergeCell ref="EP488:EQ488"/>
    <mergeCell ref="ER488:EZ488"/>
    <mergeCell ref="CR489:CT489"/>
    <mergeCell ref="CU489:CX489"/>
    <mergeCell ref="CY489:DA489"/>
    <mergeCell ref="DW488:DY488"/>
    <mergeCell ref="DZ488:EA488"/>
    <mergeCell ref="EB488:EC488"/>
    <mergeCell ref="ED488:EE488"/>
    <mergeCell ref="EF488:EI488"/>
    <mergeCell ref="EJ488:EL488"/>
    <mergeCell ref="CY488:DA488"/>
    <mergeCell ref="DB488:DG488"/>
    <mergeCell ref="DI488:DJ488"/>
    <mergeCell ref="DM488:DN488"/>
    <mergeCell ref="DQ488:DR488"/>
    <mergeCell ref="DT488:DV488"/>
    <mergeCell ref="CR488:CT488"/>
    <mergeCell ref="CU488:CX488"/>
    <mergeCell ref="ED487:EE487"/>
    <mergeCell ref="EF487:EI487"/>
    <mergeCell ref="EJ487:EL487"/>
    <mergeCell ref="EM487:EO487"/>
    <mergeCell ref="EP487:EQ487"/>
    <mergeCell ref="ER487:EZ487"/>
    <mergeCell ref="DM487:DN487"/>
    <mergeCell ref="DQ487:DR487"/>
    <mergeCell ref="DT487:DV487"/>
    <mergeCell ref="DW487:DY487"/>
    <mergeCell ref="DZ487:EA487"/>
    <mergeCell ref="EB487:EC487"/>
    <mergeCell ref="ER486:EZ486"/>
    <mergeCell ref="CR487:CT487"/>
    <mergeCell ref="CU487:CX487"/>
    <mergeCell ref="CY487:DA487"/>
    <mergeCell ref="DB487:DG487"/>
    <mergeCell ref="DI487:DJ487"/>
    <mergeCell ref="EB486:EC486"/>
    <mergeCell ref="ED486:EE486"/>
    <mergeCell ref="EF486:EI486"/>
    <mergeCell ref="EJ486:EL486"/>
    <mergeCell ref="EM486:EO486"/>
    <mergeCell ref="EP486:EQ486"/>
    <mergeCell ref="DI486:DJ486"/>
    <mergeCell ref="DM486:DN486"/>
    <mergeCell ref="DQ486:DR486"/>
    <mergeCell ref="DT486:DV486"/>
    <mergeCell ref="DW486:DY486"/>
    <mergeCell ref="DZ486:EA486"/>
    <mergeCell ref="EP485:EQ485"/>
    <mergeCell ref="ER485:EZ485"/>
    <mergeCell ref="CR486:CT486"/>
    <mergeCell ref="CU486:CX486"/>
    <mergeCell ref="CY486:DA486"/>
    <mergeCell ref="DB486:DG486"/>
    <mergeCell ref="DZ485:EA485"/>
    <mergeCell ref="EB485:EC485"/>
    <mergeCell ref="ED485:EE485"/>
    <mergeCell ref="EF485:EI485"/>
    <mergeCell ref="EJ485:EL485"/>
    <mergeCell ref="EM485:EO485"/>
    <mergeCell ref="DB485:DG485"/>
    <mergeCell ref="DI485:DJ485"/>
    <mergeCell ref="DM485:DN485"/>
    <mergeCell ref="DQ485:DR485"/>
    <mergeCell ref="DT485:DV485"/>
    <mergeCell ref="DW485:DY485"/>
    <mergeCell ref="EM484:EO484"/>
    <mergeCell ref="EP484:EQ484"/>
    <mergeCell ref="ER484:EZ484"/>
    <mergeCell ref="CR485:CT485"/>
    <mergeCell ref="CU485:CX485"/>
    <mergeCell ref="CY485:DA485"/>
    <mergeCell ref="DW484:DY484"/>
    <mergeCell ref="DZ484:EA484"/>
    <mergeCell ref="CY484:DA484"/>
    <mergeCell ref="DB484:DG484"/>
    <mergeCell ref="DI484:DJ484"/>
    <mergeCell ref="DM484:DN484"/>
    <mergeCell ref="DQ484:DR484"/>
    <mergeCell ref="DT484:DV484"/>
    <mergeCell ref="CR484:CT484"/>
    <mergeCell ref="CU484:CX484"/>
    <mergeCell ref="ED483:EE483"/>
    <mergeCell ref="EF483:EI483"/>
    <mergeCell ref="EJ483:EL483"/>
    <mergeCell ref="EM483:EO483"/>
    <mergeCell ref="EB484:EC484"/>
    <mergeCell ref="ED484:EE484"/>
    <mergeCell ref="EF484:EI484"/>
    <mergeCell ref="EJ484:EL484"/>
    <mergeCell ref="EP483:EQ483"/>
    <mergeCell ref="ER483:EZ483"/>
    <mergeCell ref="DM483:DN483"/>
    <mergeCell ref="DQ483:DR483"/>
    <mergeCell ref="DT483:DV483"/>
    <mergeCell ref="DW483:DY483"/>
    <mergeCell ref="DZ483:EA483"/>
    <mergeCell ref="EB483:EC483"/>
    <mergeCell ref="ER482:EZ482"/>
    <mergeCell ref="CR483:CT483"/>
    <mergeCell ref="CU483:CX483"/>
    <mergeCell ref="CY483:DA483"/>
    <mergeCell ref="DB483:DG483"/>
    <mergeCell ref="DI483:DJ483"/>
    <mergeCell ref="EB482:EC482"/>
    <mergeCell ref="ED482:EE482"/>
    <mergeCell ref="EF482:EI482"/>
    <mergeCell ref="EJ482:EL482"/>
    <mergeCell ref="EM482:EO482"/>
    <mergeCell ref="EP482:EQ482"/>
    <mergeCell ref="DI482:DJ482"/>
    <mergeCell ref="DM482:DN482"/>
    <mergeCell ref="DQ482:DR482"/>
    <mergeCell ref="DT482:DV482"/>
    <mergeCell ref="DW482:DY482"/>
    <mergeCell ref="DZ482:EA482"/>
    <mergeCell ref="EP481:EQ481"/>
    <mergeCell ref="ER481:EZ481"/>
    <mergeCell ref="CR482:CT482"/>
    <mergeCell ref="CU482:CX482"/>
    <mergeCell ref="CY482:DA482"/>
    <mergeCell ref="DB482:DG482"/>
    <mergeCell ref="DZ481:EA481"/>
    <mergeCell ref="EB481:EC481"/>
    <mergeCell ref="ED481:EE481"/>
    <mergeCell ref="EF481:EI481"/>
    <mergeCell ref="EJ481:EL481"/>
    <mergeCell ref="EM481:EO481"/>
    <mergeCell ref="DB481:DG481"/>
    <mergeCell ref="DI481:DJ481"/>
    <mergeCell ref="DM481:DN481"/>
    <mergeCell ref="DQ481:DR481"/>
    <mergeCell ref="DT481:DV481"/>
    <mergeCell ref="DW481:DY481"/>
    <mergeCell ref="EM480:EO480"/>
    <mergeCell ref="EP480:EQ480"/>
    <mergeCell ref="ER480:EZ480"/>
    <mergeCell ref="CR481:CT481"/>
    <mergeCell ref="CU481:CX481"/>
    <mergeCell ref="CY481:DA481"/>
    <mergeCell ref="DW480:DY480"/>
    <mergeCell ref="DZ480:EA480"/>
    <mergeCell ref="EB480:EC480"/>
    <mergeCell ref="ED480:EE480"/>
    <mergeCell ref="EF480:EI480"/>
    <mergeCell ref="EJ480:EL480"/>
    <mergeCell ref="CY480:DA480"/>
    <mergeCell ref="DB480:DG480"/>
    <mergeCell ref="DI480:DJ480"/>
    <mergeCell ref="DM480:DN480"/>
    <mergeCell ref="DQ480:DR480"/>
    <mergeCell ref="DT480:DV480"/>
    <mergeCell ref="CR480:CT480"/>
    <mergeCell ref="CU480:CX480"/>
    <mergeCell ref="ED479:EE479"/>
    <mergeCell ref="EF479:EI479"/>
    <mergeCell ref="EJ479:EL479"/>
    <mergeCell ref="EM479:EO479"/>
    <mergeCell ref="EP479:EQ479"/>
    <mergeCell ref="ER479:EZ479"/>
    <mergeCell ref="DM479:DN479"/>
    <mergeCell ref="DQ479:DR479"/>
    <mergeCell ref="DT479:DV479"/>
    <mergeCell ref="DW479:DY479"/>
    <mergeCell ref="DZ479:EA479"/>
    <mergeCell ref="EB479:EC479"/>
    <mergeCell ref="ER478:EZ478"/>
    <mergeCell ref="CR479:CT479"/>
    <mergeCell ref="CU479:CX479"/>
    <mergeCell ref="CY479:DA479"/>
    <mergeCell ref="DB479:DG479"/>
    <mergeCell ref="DI479:DJ479"/>
    <mergeCell ref="EB478:EC478"/>
    <mergeCell ref="ED478:EE478"/>
    <mergeCell ref="EF478:EI478"/>
    <mergeCell ref="EJ478:EL478"/>
    <mergeCell ref="EM478:EO478"/>
    <mergeCell ref="EP478:EQ478"/>
    <mergeCell ref="DI478:DJ478"/>
    <mergeCell ref="DM478:DN478"/>
    <mergeCell ref="DQ478:DR478"/>
    <mergeCell ref="DT478:DV478"/>
    <mergeCell ref="DW478:DY478"/>
    <mergeCell ref="DZ478:EA478"/>
    <mergeCell ref="EP477:EQ477"/>
    <mergeCell ref="ER477:EZ477"/>
    <mergeCell ref="CR478:CT478"/>
    <mergeCell ref="CU478:CX478"/>
    <mergeCell ref="CY478:DA478"/>
    <mergeCell ref="DB478:DG478"/>
    <mergeCell ref="DZ477:EA477"/>
    <mergeCell ref="EB477:EC477"/>
    <mergeCell ref="ED477:EE477"/>
    <mergeCell ref="EF477:EI477"/>
    <mergeCell ref="EJ477:EL477"/>
    <mergeCell ref="EM477:EO477"/>
    <mergeCell ref="DB477:DG477"/>
    <mergeCell ref="DI477:DJ477"/>
    <mergeCell ref="DM477:DN477"/>
    <mergeCell ref="DQ477:DR477"/>
    <mergeCell ref="DT477:DV477"/>
    <mergeCell ref="DW477:DY477"/>
    <mergeCell ref="EM476:EO476"/>
    <mergeCell ref="EP476:EQ476"/>
    <mergeCell ref="ER476:EZ476"/>
    <mergeCell ref="CR477:CT477"/>
    <mergeCell ref="CU477:CX477"/>
    <mergeCell ref="CY477:DA477"/>
    <mergeCell ref="DW476:DY476"/>
    <mergeCell ref="DZ476:EA476"/>
    <mergeCell ref="CY476:DA476"/>
    <mergeCell ref="DB476:DG476"/>
    <mergeCell ref="DI476:DJ476"/>
    <mergeCell ref="DM476:DN476"/>
    <mergeCell ref="DQ476:DR476"/>
    <mergeCell ref="DT476:DV476"/>
    <mergeCell ref="CR476:CT476"/>
    <mergeCell ref="CU476:CX476"/>
    <mergeCell ref="ED475:EE475"/>
    <mergeCell ref="EF475:EI475"/>
    <mergeCell ref="EJ475:EL475"/>
    <mergeCell ref="EM475:EO475"/>
    <mergeCell ref="EB476:EC476"/>
    <mergeCell ref="ED476:EE476"/>
    <mergeCell ref="EF476:EI476"/>
    <mergeCell ref="EJ476:EL476"/>
    <mergeCell ref="EP475:EQ475"/>
    <mergeCell ref="ER475:EZ475"/>
    <mergeCell ref="DM475:DN475"/>
    <mergeCell ref="DQ475:DR475"/>
    <mergeCell ref="DT475:DV475"/>
    <mergeCell ref="DW475:DY475"/>
    <mergeCell ref="DZ475:EA475"/>
    <mergeCell ref="EB475:EC475"/>
    <mergeCell ref="ER474:EZ474"/>
    <mergeCell ref="CR475:CT475"/>
    <mergeCell ref="CU475:CX475"/>
    <mergeCell ref="CY475:DA475"/>
    <mergeCell ref="DB475:DG475"/>
    <mergeCell ref="DI475:DJ475"/>
    <mergeCell ref="EB474:EC474"/>
    <mergeCell ref="ED474:EE474"/>
    <mergeCell ref="EF474:EI474"/>
    <mergeCell ref="EJ474:EL474"/>
    <mergeCell ref="EM474:EO474"/>
    <mergeCell ref="EP474:EQ474"/>
    <mergeCell ref="DI474:DJ474"/>
    <mergeCell ref="DM474:DN474"/>
    <mergeCell ref="DQ474:DR474"/>
    <mergeCell ref="DT474:DV474"/>
    <mergeCell ref="DW474:DY474"/>
    <mergeCell ref="DZ474:EA474"/>
    <mergeCell ref="EP473:EQ473"/>
    <mergeCell ref="ER473:EZ473"/>
    <mergeCell ref="CR474:CT474"/>
    <mergeCell ref="CU474:CX474"/>
    <mergeCell ref="CY474:DA474"/>
    <mergeCell ref="DB474:DG474"/>
    <mergeCell ref="DZ473:EA473"/>
    <mergeCell ref="EB473:EC473"/>
    <mergeCell ref="ED473:EE473"/>
    <mergeCell ref="EF473:EI473"/>
    <mergeCell ref="EJ473:EL473"/>
    <mergeCell ref="EM473:EO473"/>
    <mergeCell ref="DB473:DG473"/>
    <mergeCell ref="DI473:DJ473"/>
    <mergeCell ref="DM473:DN473"/>
    <mergeCell ref="DQ473:DR473"/>
    <mergeCell ref="DT473:DV473"/>
    <mergeCell ref="DW473:DY473"/>
    <mergeCell ref="EM472:EO472"/>
    <mergeCell ref="EP472:EQ472"/>
    <mergeCell ref="ER472:EZ472"/>
    <mergeCell ref="CR473:CT473"/>
    <mergeCell ref="CU473:CX473"/>
    <mergeCell ref="CY473:DA473"/>
    <mergeCell ref="DW472:DY472"/>
    <mergeCell ref="DZ472:EA472"/>
    <mergeCell ref="EB472:EC472"/>
    <mergeCell ref="ED472:EE472"/>
    <mergeCell ref="EF472:EI472"/>
    <mergeCell ref="EJ472:EL472"/>
    <mergeCell ref="CY472:DA472"/>
    <mergeCell ref="DB472:DG472"/>
    <mergeCell ref="DI472:DJ472"/>
    <mergeCell ref="DM472:DN472"/>
    <mergeCell ref="DQ472:DR472"/>
    <mergeCell ref="DT472:DV472"/>
    <mergeCell ref="CR472:CT472"/>
    <mergeCell ref="CU472:CX472"/>
    <mergeCell ref="ED471:EE471"/>
    <mergeCell ref="EF471:EI471"/>
    <mergeCell ref="EJ471:EL471"/>
    <mergeCell ref="EM471:EO471"/>
    <mergeCell ref="EP471:EQ471"/>
    <mergeCell ref="ER471:EZ471"/>
    <mergeCell ref="DM471:DN471"/>
    <mergeCell ref="DQ471:DR471"/>
    <mergeCell ref="DT471:DV471"/>
    <mergeCell ref="DW471:DY471"/>
    <mergeCell ref="DZ471:EA471"/>
    <mergeCell ref="EB471:EC471"/>
    <mergeCell ref="ER470:EZ470"/>
    <mergeCell ref="CR471:CT471"/>
    <mergeCell ref="CU471:CX471"/>
    <mergeCell ref="CY471:DA471"/>
    <mergeCell ref="DB471:DG471"/>
    <mergeCell ref="DI471:DJ471"/>
    <mergeCell ref="EB470:EC470"/>
    <mergeCell ref="ED470:EE470"/>
    <mergeCell ref="EF470:EI470"/>
    <mergeCell ref="EJ470:EL470"/>
    <mergeCell ref="EM470:EO470"/>
    <mergeCell ref="EP470:EQ470"/>
    <mergeCell ref="DI470:DJ470"/>
    <mergeCell ref="DM470:DN470"/>
    <mergeCell ref="DQ470:DR470"/>
    <mergeCell ref="DT470:DV470"/>
    <mergeCell ref="DW470:DY470"/>
    <mergeCell ref="DZ470:EA470"/>
    <mergeCell ref="EP469:EQ469"/>
    <mergeCell ref="ER469:EZ469"/>
    <mergeCell ref="CR470:CT470"/>
    <mergeCell ref="CU470:CX470"/>
    <mergeCell ref="CY470:DA470"/>
    <mergeCell ref="DB470:DG470"/>
    <mergeCell ref="DZ469:EA469"/>
    <mergeCell ref="EB469:EC469"/>
    <mergeCell ref="ED469:EE469"/>
    <mergeCell ref="EF469:EI469"/>
    <mergeCell ref="EJ469:EL469"/>
    <mergeCell ref="EM469:EO469"/>
    <mergeCell ref="DB469:DG469"/>
    <mergeCell ref="DI469:DJ469"/>
    <mergeCell ref="DM469:DN469"/>
    <mergeCell ref="DQ469:DR469"/>
    <mergeCell ref="DT469:DV469"/>
    <mergeCell ref="DW469:DY469"/>
    <mergeCell ref="EM468:EO468"/>
    <mergeCell ref="EP468:EQ468"/>
    <mergeCell ref="ER468:EZ468"/>
    <mergeCell ref="CR469:CT469"/>
    <mergeCell ref="CU469:CX469"/>
    <mergeCell ref="CY469:DA469"/>
    <mergeCell ref="DW468:DY468"/>
    <mergeCell ref="DZ468:EA468"/>
    <mergeCell ref="CY468:DA468"/>
    <mergeCell ref="DB468:DG468"/>
    <mergeCell ref="DI468:DJ468"/>
    <mergeCell ref="DM468:DN468"/>
    <mergeCell ref="DQ468:DR468"/>
    <mergeCell ref="DT468:DV468"/>
    <mergeCell ref="CR468:CT468"/>
    <mergeCell ref="CU468:CX468"/>
    <mergeCell ref="ED467:EE467"/>
    <mergeCell ref="EF467:EI467"/>
    <mergeCell ref="EJ467:EL467"/>
    <mergeCell ref="EM467:EO467"/>
    <mergeCell ref="EB468:EC468"/>
    <mergeCell ref="ED468:EE468"/>
    <mergeCell ref="EF468:EI468"/>
    <mergeCell ref="EJ468:EL468"/>
    <mergeCell ref="EP467:EQ467"/>
    <mergeCell ref="ER467:EZ467"/>
    <mergeCell ref="DM467:DN467"/>
    <mergeCell ref="DQ467:DR467"/>
    <mergeCell ref="DT467:DV467"/>
    <mergeCell ref="DW467:DY467"/>
    <mergeCell ref="DZ467:EA467"/>
    <mergeCell ref="EB467:EC467"/>
    <mergeCell ref="ER466:EZ466"/>
    <mergeCell ref="CR467:CT467"/>
    <mergeCell ref="CU467:CX467"/>
    <mergeCell ref="CY467:DA467"/>
    <mergeCell ref="DB467:DG467"/>
    <mergeCell ref="DI467:DJ467"/>
    <mergeCell ref="EB466:EC466"/>
    <mergeCell ref="ED466:EE466"/>
    <mergeCell ref="EF466:EI466"/>
    <mergeCell ref="EJ466:EL466"/>
    <mergeCell ref="EM466:EO466"/>
    <mergeCell ref="EP466:EQ466"/>
    <mergeCell ref="DI466:DJ466"/>
    <mergeCell ref="DM466:DN466"/>
    <mergeCell ref="DQ466:DR466"/>
    <mergeCell ref="DT466:DV466"/>
    <mergeCell ref="DW466:DY466"/>
    <mergeCell ref="DZ466:EA466"/>
    <mergeCell ref="EP465:EQ465"/>
    <mergeCell ref="ER465:EZ465"/>
    <mergeCell ref="CR466:CT466"/>
    <mergeCell ref="CU466:CX466"/>
    <mergeCell ref="CY466:DA466"/>
    <mergeCell ref="DB466:DG466"/>
    <mergeCell ref="DZ465:EA465"/>
    <mergeCell ref="EB465:EC465"/>
    <mergeCell ref="ED465:EE465"/>
    <mergeCell ref="EF465:EI465"/>
    <mergeCell ref="EJ465:EL465"/>
    <mergeCell ref="EM465:EO465"/>
    <mergeCell ref="DB465:DG465"/>
    <mergeCell ref="DI465:DJ465"/>
    <mergeCell ref="DM465:DN465"/>
    <mergeCell ref="DQ465:DR465"/>
    <mergeCell ref="DT465:DV465"/>
    <mergeCell ref="DW465:DY465"/>
    <mergeCell ref="EM464:EO464"/>
    <mergeCell ref="EP464:EQ464"/>
    <mergeCell ref="ER464:EZ464"/>
    <mergeCell ref="CR465:CT465"/>
    <mergeCell ref="CU465:CX465"/>
    <mergeCell ref="CY465:DA465"/>
    <mergeCell ref="DW464:DY464"/>
    <mergeCell ref="DZ464:EA464"/>
    <mergeCell ref="EB464:EC464"/>
    <mergeCell ref="ED464:EE464"/>
    <mergeCell ref="EF464:EI464"/>
    <mergeCell ref="EJ464:EL464"/>
    <mergeCell ref="CY464:DA464"/>
    <mergeCell ref="DB464:DG464"/>
    <mergeCell ref="DI464:DJ464"/>
    <mergeCell ref="DM464:DN464"/>
    <mergeCell ref="DQ464:DR464"/>
    <mergeCell ref="DT464:DV464"/>
    <mergeCell ref="CR464:CT464"/>
    <mergeCell ref="CU464:CX464"/>
    <mergeCell ref="ED463:EE463"/>
    <mergeCell ref="EF463:EI463"/>
    <mergeCell ref="EJ463:EL463"/>
    <mergeCell ref="EM463:EO463"/>
    <mergeCell ref="EP463:EQ463"/>
    <mergeCell ref="ER463:EZ463"/>
    <mergeCell ref="DM463:DN463"/>
    <mergeCell ref="DQ463:DR463"/>
    <mergeCell ref="DT463:DV463"/>
    <mergeCell ref="DW463:DY463"/>
    <mergeCell ref="DZ463:EA463"/>
    <mergeCell ref="EB463:EC463"/>
    <mergeCell ref="ER462:EZ462"/>
    <mergeCell ref="CR463:CT463"/>
    <mergeCell ref="CU463:CX463"/>
    <mergeCell ref="CY463:DA463"/>
    <mergeCell ref="DB463:DG463"/>
    <mergeCell ref="DI463:DJ463"/>
    <mergeCell ref="EB462:EC462"/>
    <mergeCell ref="ED462:EE462"/>
    <mergeCell ref="EF462:EI462"/>
    <mergeCell ref="EJ462:EL462"/>
    <mergeCell ref="EM462:EO462"/>
    <mergeCell ref="EP462:EQ462"/>
    <mergeCell ref="DI462:DJ462"/>
    <mergeCell ref="DM462:DN462"/>
    <mergeCell ref="DQ462:DR462"/>
    <mergeCell ref="DT462:DV462"/>
    <mergeCell ref="DW462:DY462"/>
    <mergeCell ref="DZ462:EA462"/>
    <mergeCell ref="EP461:EQ461"/>
    <mergeCell ref="ER461:EZ461"/>
    <mergeCell ref="CR462:CT462"/>
    <mergeCell ref="CU462:CX462"/>
    <mergeCell ref="CY462:DA462"/>
    <mergeCell ref="DB462:DG462"/>
    <mergeCell ref="DZ461:EA461"/>
    <mergeCell ref="EB461:EC461"/>
    <mergeCell ref="ED461:EE461"/>
    <mergeCell ref="EF461:EI461"/>
    <mergeCell ref="EJ461:EL461"/>
    <mergeCell ref="EM461:EO461"/>
    <mergeCell ref="DB461:DG461"/>
    <mergeCell ref="DI461:DJ461"/>
    <mergeCell ref="DM461:DN461"/>
    <mergeCell ref="DQ461:DR461"/>
    <mergeCell ref="DT461:DV461"/>
    <mergeCell ref="DW461:DY461"/>
    <mergeCell ref="EM460:EO460"/>
    <mergeCell ref="EP460:EQ460"/>
    <mergeCell ref="ER460:EZ460"/>
    <mergeCell ref="CR461:CT461"/>
    <mergeCell ref="CU461:CX461"/>
    <mergeCell ref="CY461:DA461"/>
    <mergeCell ref="DW460:DY460"/>
    <mergeCell ref="DZ460:EA460"/>
    <mergeCell ref="CY460:DA460"/>
    <mergeCell ref="DB460:DG460"/>
    <mergeCell ref="DI460:DJ460"/>
    <mergeCell ref="DM460:DN460"/>
    <mergeCell ref="DQ460:DR460"/>
    <mergeCell ref="DT460:DV460"/>
    <mergeCell ref="CR460:CT460"/>
    <mergeCell ref="CU460:CX460"/>
    <mergeCell ref="ED459:EE459"/>
    <mergeCell ref="EF459:EI459"/>
    <mergeCell ref="EJ459:EL459"/>
    <mergeCell ref="EM459:EO459"/>
    <mergeCell ref="EB460:EC460"/>
    <mergeCell ref="ED460:EE460"/>
    <mergeCell ref="EF460:EI460"/>
    <mergeCell ref="EJ460:EL460"/>
    <mergeCell ref="EP459:EQ459"/>
    <mergeCell ref="ER459:EZ459"/>
    <mergeCell ref="DM459:DN459"/>
    <mergeCell ref="DQ459:DR459"/>
    <mergeCell ref="DT459:DV459"/>
    <mergeCell ref="DW459:DY459"/>
    <mergeCell ref="DZ459:EA459"/>
    <mergeCell ref="EB459:EC459"/>
    <mergeCell ref="ER458:EZ458"/>
    <mergeCell ref="CR459:CT459"/>
    <mergeCell ref="CU459:CX459"/>
    <mergeCell ref="CY459:DA459"/>
    <mergeCell ref="DB459:DG459"/>
    <mergeCell ref="DI459:DJ459"/>
    <mergeCell ref="EB458:EC458"/>
    <mergeCell ref="ED458:EE458"/>
    <mergeCell ref="EF458:EI458"/>
    <mergeCell ref="EJ458:EL458"/>
    <mergeCell ref="EM458:EO458"/>
    <mergeCell ref="EP458:EQ458"/>
    <mergeCell ref="DI458:DJ458"/>
    <mergeCell ref="DM458:DN458"/>
    <mergeCell ref="DQ458:DR458"/>
    <mergeCell ref="DT458:DV458"/>
    <mergeCell ref="DW458:DY458"/>
    <mergeCell ref="DZ458:EA458"/>
    <mergeCell ref="EP457:EQ457"/>
    <mergeCell ref="ER457:EZ457"/>
    <mergeCell ref="CR458:CT458"/>
    <mergeCell ref="CU458:CX458"/>
    <mergeCell ref="CY458:DA458"/>
    <mergeCell ref="DB458:DG458"/>
    <mergeCell ref="DZ457:EA457"/>
    <mergeCell ref="EB457:EC457"/>
    <mergeCell ref="ED457:EE457"/>
    <mergeCell ref="EF457:EI457"/>
    <mergeCell ref="EJ457:EL457"/>
    <mergeCell ref="EM457:EO457"/>
    <mergeCell ref="DB457:DG457"/>
    <mergeCell ref="DI457:DJ457"/>
    <mergeCell ref="DM457:DN457"/>
    <mergeCell ref="DQ457:DR457"/>
    <mergeCell ref="DT457:DV457"/>
    <mergeCell ref="DW457:DY457"/>
    <mergeCell ref="EM456:EO456"/>
    <mergeCell ref="EP456:EQ456"/>
    <mergeCell ref="ER456:EZ456"/>
    <mergeCell ref="CR457:CT457"/>
    <mergeCell ref="CU457:CX457"/>
    <mergeCell ref="CY457:DA457"/>
    <mergeCell ref="DW456:DY456"/>
    <mergeCell ref="DZ456:EA456"/>
    <mergeCell ref="EB456:EC456"/>
    <mergeCell ref="ED456:EE456"/>
    <mergeCell ref="EF456:EI456"/>
    <mergeCell ref="EJ456:EL456"/>
    <mergeCell ref="CY456:DA456"/>
    <mergeCell ref="DB456:DG456"/>
    <mergeCell ref="DI456:DJ456"/>
    <mergeCell ref="DM456:DN456"/>
    <mergeCell ref="DQ456:DR456"/>
    <mergeCell ref="DT456:DV456"/>
    <mergeCell ref="CR456:CT456"/>
    <mergeCell ref="CU456:CX456"/>
    <mergeCell ref="ED455:EE455"/>
    <mergeCell ref="EF455:EI455"/>
    <mergeCell ref="EJ455:EL455"/>
    <mergeCell ref="EM455:EO455"/>
    <mergeCell ref="EP455:EQ455"/>
    <mergeCell ref="ER455:EZ455"/>
    <mergeCell ref="DM455:DN455"/>
    <mergeCell ref="DQ455:DR455"/>
    <mergeCell ref="DT455:DV455"/>
    <mergeCell ref="DW455:DY455"/>
    <mergeCell ref="DZ455:EA455"/>
    <mergeCell ref="EB455:EC455"/>
    <mergeCell ref="ER454:EZ454"/>
    <mergeCell ref="CR455:CT455"/>
    <mergeCell ref="CU455:CX455"/>
    <mergeCell ref="CY455:DA455"/>
    <mergeCell ref="DB455:DG455"/>
    <mergeCell ref="DI455:DJ455"/>
    <mergeCell ref="EB454:EC454"/>
    <mergeCell ref="ED454:EE454"/>
    <mergeCell ref="EF454:EI454"/>
    <mergeCell ref="EJ454:EL454"/>
    <mergeCell ref="EM454:EO454"/>
    <mergeCell ref="EP454:EQ454"/>
    <mergeCell ref="DI454:DJ454"/>
    <mergeCell ref="DM454:DN454"/>
    <mergeCell ref="DQ454:DR454"/>
    <mergeCell ref="DT454:DV454"/>
    <mergeCell ref="DW454:DY454"/>
    <mergeCell ref="DZ454:EA454"/>
    <mergeCell ref="EP453:EQ453"/>
    <mergeCell ref="ER453:EZ453"/>
    <mergeCell ref="CR454:CT454"/>
    <mergeCell ref="CU454:CX454"/>
    <mergeCell ref="CY454:DA454"/>
    <mergeCell ref="DB454:DG454"/>
    <mergeCell ref="DZ453:EA453"/>
    <mergeCell ref="EB453:EC453"/>
    <mergeCell ref="ED453:EE453"/>
    <mergeCell ref="EF453:EI453"/>
    <mergeCell ref="EJ453:EL453"/>
    <mergeCell ref="EM453:EO453"/>
    <mergeCell ref="DB453:DG453"/>
    <mergeCell ref="DI453:DJ453"/>
    <mergeCell ref="DM453:DN453"/>
    <mergeCell ref="DQ453:DR453"/>
    <mergeCell ref="DT453:DV453"/>
    <mergeCell ref="DW453:DY453"/>
    <mergeCell ref="EM452:EO452"/>
    <mergeCell ref="EP452:EQ452"/>
    <mergeCell ref="ER452:EZ452"/>
    <mergeCell ref="CR453:CT453"/>
    <mergeCell ref="CU453:CX453"/>
    <mergeCell ref="CY453:DA453"/>
    <mergeCell ref="DW452:DY452"/>
    <mergeCell ref="DZ452:EA452"/>
    <mergeCell ref="CY452:DA452"/>
    <mergeCell ref="DB452:DG452"/>
    <mergeCell ref="DI452:DJ452"/>
    <mergeCell ref="DM452:DN452"/>
    <mergeCell ref="DQ452:DR452"/>
    <mergeCell ref="DT452:DV452"/>
    <mergeCell ref="CR452:CT452"/>
    <mergeCell ref="CU452:CX452"/>
    <mergeCell ref="ED451:EE451"/>
    <mergeCell ref="EF451:EI451"/>
    <mergeCell ref="EJ451:EL451"/>
    <mergeCell ref="EM451:EO451"/>
    <mergeCell ref="EB452:EC452"/>
    <mergeCell ref="ED452:EE452"/>
    <mergeCell ref="EF452:EI452"/>
    <mergeCell ref="EJ452:EL452"/>
    <mergeCell ref="EP451:EQ451"/>
    <mergeCell ref="ER451:EZ451"/>
    <mergeCell ref="DM451:DN451"/>
    <mergeCell ref="DQ451:DR451"/>
    <mergeCell ref="DT451:DV451"/>
    <mergeCell ref="DW451:DY451"/>
    <mergeCell ref="DZ451:EA451"/>
    <mergeCell ref="EB451:EC451"/>
    <mergeCell ref="ER450:EZ450"/>
    <mergeCell ref="CR451:CT451"/>
    <mergeCell ref="CU451:CX451"/>
    <mergeCell ref="CY451:DA451"/>
    <mergeCell ref="DB451:DG451"/>
    <mergeCell ref="DI451:DJ451"/>
    <mergeCell ref="EB450:EC450"/>
    <mergeCell ref="ED450:EE450"/>
    <mergeCell ref="EF450:EI450"/>
    <mergeCell ref="EJ450:EL450"/>
    <mergeCell ref="EM450:EO450"/>
    <mergeCell ref="EP450:EQ450"/>
    <mergeCell ref="DI450:DJ450"/>
    <mergeCell ref="DM450:DN450"/>
    <mergeCell ref="DQ450:DR450"/>
    <mergeCell ref="DT450:DV450"/>
    <mergeCell ref="DW450:DY450"/>
    <mergeCell ref="DZ450:EA450"/>
    <mergeCell ref="EP449:EQ449"/>
    <mergeCell ref="ER449:EZ449"/>
    <mergeCell ref="CR450:CT450"/>
    <mergeCell ref="CU450:CX450"/>
    <mergeCell ref="CY450:DA450"/>
    <mergeCell ref="DB450:DG450"/>
    <mergeCell ref="DZ449:EA449"/>
    <mergeCell ref="EB449:EC449"/>
    <mergeCell ref="ED449:EE449"/>
    <mergeCell ref="EF449:EI449"/>
    <mergeCell ref="EJ449:EL449"/>
    <mergeCell ref="EM449:EO449"/>
    <mergeCell ref="DB449:DG449"/>
    <mergeCell ref="DI449:DJ449"/>
    <mergeCell ref="DM449:DN449"/>
    <mergeCell ref="DQ449:DR449"/>
    <mergeCell ref="DT449:DV449"/>
    <mergeCell ref="DW449:DY449"/>
    <mergeCell ref="EM448:EO448"/>
    <mergeCell ref="EP448:EQ448"/>
    <mergeCell ref="ER448:EZ448"/>
    <mergeCell ref="CR449:CT449"/>
    <mergeCell ref="CU449:CX449"/>
    <mergeCell ref="CY449:DA449"/>
    <mergeCell ref="DW448:DY448"/>
    <mergeCell ref="DZ448:EA448"/>
    <mergeCell ref="EB448:EC448"/>
    <mergeCell ref="ED448:EE448"/>
    <mergeCell ref="EF448:EI448"/>
    <mergeCell ref="EJ448:EL448"/>
    <mergeCell ref="CY448:DA448"/>
    <mergeCell ref="DB448:DG448"/>
    <mergeCell ref="DI448:DJ448"/>
    <mergeCell ref="DM448:DN448"/>
    <mergeCell ref="DQ448:DR448"/>
    <mergeCell ref="DT448:DV448"/>
    <mergeCell ref="CR448:CT448"/>
    <mergeCell ref="CU448:CX448"/>
    <mergeCell ref="ED447:EE447"/>
    <mergeCell ref="EF447:EI447"/>
    <mergeCell ref="EJ447:EL447"/>
    <mergeCell ref="EM447:EO447"/>
    <mergeCell ref="EP447:EQ447"/>
    <mergeCell ref="ER447:EZ447"/>
    <mergeCell ref="DM447:DN447"/>
    <mergeCell ref="DQ447:DR447"/>
    <mergeCell ref="DT447:DV447"/>
    <mergeCell ref="DW447:DY447"/>
    <mergeCell ref="DZ447:EA447"/>
    <mergeCell ref="EB447:EC447"/>
    <mergeCell ref="ER446:EZ446"/>
    <mergeCell ref="CR447:CT447"/>
    <mergeCell ref="CU447:CX447"/>
    <mergeCell ref="CY447:DA447"/>
    <mergeCell ref="DB447:DG447"/>
    <mergeCell ref="DI447:DJ447"/>
    <mergeCell ref="EB446:EC446"/>
    <mergeCell ref="ED446:EE446"/>
    <mergeCell ref="EF446:EI446"/>
    <mergeCell ref="EJ446:EL446"/>
    <mergeCell ref="EM446:EO446"/>
    <mergeCell ref="EP446:EQ446"/>
    <mergeCell ref="DI446:DJ446"/>
    <mergeCell ref="DM446:DN446"/>
    <mergeCell ref="DQ446:DR446"/>
    <mergeCell ref="DT446:DV446"/>
    <mergeCell ref="DW446:DY446"/>
    <mergeCell ref="DZ446:EA446"/>
    <mergeCell ref="EP445:EQ445"/>
    <mergeCell ref="ER445:EZ445"/>
    <mergeCell ref="CR446:CT446"/>
    <mergeCell ref="CU446:CX446"/>
    <mergeCell ref="CY446:DA446"/>
    <mergeCell ref="DB446:DG446"/>
    <mergeCell ref="DZ445:EA445"/>
    <mergeCell ref="EB445:EC445"/>
    <mergeCell ref="ED445:EE445"/>
    <mergeCell ref="EF445:EI445"/>
    <mergeCell ref="EJ445:EL445"/>
    <mergeCell ref="EM445:EO445"/>
    <mergeCell ref="DB445:DG445"/>
    <mergeCell ref="DI445:DJ445"/>
    <mergeCell ref="DM445:DN445"/>
    <mergeCell ref="DQ445:DR445"/>
    <mergeCell ref="DT445:DV445"/>
    <mergeCell ref="DW445:DY445"/>
    <mergeCell ref="EM444:EO444"/>
    <mergeCell ref="EP444:EQ444"/>
    <mergeCell ref="ER444:EZ444"/>
    <mergeCell ref="CR445:CT445"/>
    <mergeCell ref="CU445:CX445"/>
    <mergeCell ref="CY445:DA445"/>
    <mergeCell ref="DW444:DY444"/>
    <mergeCell ref="DZ444:EA444"/>
    <mergeCell ref="CY444:DA444"/>
    <mergeCell ref="DB444:DG444"/>
    <mergeCell ref="DI444:DJ444"/>
    <mergeCell ref="DM444:DN444"/>
    <mergeCell ref="DQ444:DR444"/>
    <mergeCell ref="DT444:DV444"/>
    <mergeCell ref="CR444:CT444"/>
    <mergeCell ref="CU444:CX444"/>
    <mergeCell ref="ED443:EE443"/>
    <mergeCell ref="EF443:EI443"/>
    <mergeCell ref="EJ443:EL443"/>
    <mergeCell ref="EM443:EO443"/>
    <mergeCell ref="EB444:EC444"/>
    <mergeCell ref="ED444:EE444"/>
    <mergeCell ref="EF444:EI444"/>
    <mergeCell ref="EJ444:EL444"/>
    <mergeCell ref="EP443:EQ443"/>
    <mergeCell ref="ER443:EZ443"/>
    <mergeCell ref="DM443:DN443"/>
    <mergeCell ref="DQ443:DR443"/>
    <mergeCell ref="DT443:DV443"/>
    <mergeCell ref="DW443:DY443"/>
    <mergeCell ref="DZ443:EA443"/>
    <mergeCell ref="EB443:EC443"/>
    <mergeCell ref="ER442:EZ442"/>
    <mergeCell ref="CR443:CT443"/>
    <mergeCell ref="CU443:CX443"/>
    <mergeCell ref="CY443:DA443"/>
    <mergeCell ref="DB443:DG443"/>
    <mergeCell ref="DI443:DJ443"/>
    <mergeCell ref="EB442:EC442"/>
    <mergeCell ref="ED442:EE442"/>
    <mergeCell ref="EF442:EI442"/>
    <mergeCell ref="EJ442:EL442"/>
    <mergeCell ref="EM442:EO442"/>
    <mergeCell ref="EP442:EQ442"/>
    <mergeCell ref="DI442:DJ442"/>
    <mergeCell ref="DM442:DN442"/>
    <mergeCell ref="DQ442:DR442"/>
    <mergeCell ref="DT442:DV442"/>
    <mergeCell ref="DW442:DY442"/>
    <mergeCell ref="DZ442:EA442"/>
    <mergeCell ref="EP441:EQ441"/>
    <mergeCell ref="ER441:EZ441"/>
    <mergeCell ref="CR442:CT442"/>
    <mergeCell ref="CU442:CX442"/>
    <mergeCell ref="CY442:DA442"/>
    <mergeCell ref="DB442:DG442"/>
    <mergeCell ref="DZ441:EA441"/>
    <mergeCell ref="EB441:EC441"/>
    <mergeCell ref="ED441:EE441"/>
    <mergeCell ref="EF441:EI441"/>
    <mergeCell ref="EJ441:EL441"/>
    <mergeCell ref="EM441:EO441"/>
    <mergeCell ref="DB441:DG441"/>
    <mergeCell ref="DI441:DJ441"/>
    <mergeCell ref="DM441:DN441"/>
    <mergeCell ref="DQ441:DR441"/>
    <mergeCell ref="DT441:DV441"/>
    <mergeCell ref="DW441:DY441"/>
    <mergeCell ref="EM440:EO440"/>
    <mergeCell ref="EP440:EQ440"/>
    <mergeCell ref="ER440:EZ440"/>
    <mergeCell ref="CR441:CT441"/>
    <mergeCell ref="CU441:CX441"/>
    <mergeCell ref="CY441:DA441"/>
    <mergeCell ref="DW440:DY440"/>
    <mergeCell ref="DZ440:EA440"/>
    <mergeCell ref="EB440:EC440"/>
    <mergeCell ref="ED440:EE440"/>
    <mergeCell ref="EF440:EI440"/>
    <mergeCell ref="EJ440:EL440"/>
    <mergeCell ref="CY440:DA440"/>
    <mergeCell ref="DB440:DG440"/>
    <mergeCell ref="DI440:DJ440"/>
    <mergeCell ref="DM440:DN440"/>
    <mergeCell ref="DQ440:DR440"/>
    <mergeCell ref="DT440:DV440"/>
    <mergeCell ref="CR440:CT440"/>
    <mergeCell ref="CU440:CX440"/>
    <mergeCell ref="ED439:EE439"/>
    <mergeCell ref="EF439:EI439"/>
    <mergeCell ref="EJ439:EL439"/>
    <mergeCell ref="EM439:EO439"/>
    <mergeCell ref="EP439:EQ439"/>
    <mergeCell ref="ER439:EZ439"/>
    <mergeCell ref="DM439:DN439"/>
    <mergeCell ref="DQ439:DR439"/>
    <mergeCell ref="DT439:DV439"/>
    <mergeCell ref="DW439:DY439"/>
    <mergeCell ref="DZ439:EA439"/>
    <mergeCell ref="EB439:EC439"/>
    <mergeCell ref="ER438:EZ438"/>
    <mergeCell ref="CR439:CT439"/>
    <mergeCell ref="CU439:CX439"/>
    <mergeCell ref="CY439:DA439"/>
    <mergeCell ref="DB439:DG439"/>
    <mergeCell ref="DI439:DJ439"/>
    <mergeCell ref="EB438:EC438"/>
    <mergeCell ref="ED438:EE438"/>
    <mergeCell ref="EF438:EI438"/>
    <mergeCell ref="EJ438:EL438"/>
    <mergeCell ref="EM438:EO438"/>
    <mergeCell ref="EP438:EQ438"/>
    <mergeCell ref="DI438:DJ438"/>
    <mergeCell ref="DM438:DN438"/>
    <mergeCell ref="DQ438:DR438"/>
    <mergeCell ref="DT438:DV438"/>
    <mergeCell ref="DW438:DY438"/>
    <mergeCell ref="DZ438:EA438"/>
    <mergeCell ref="EP437:EQ437"/>
    <mergeCell ref="ER437:EZ437"/>
    <mergeCell ref="CR438:CT438"/>
    <mergeCell ref="CU438:CX438"/>
    <mergeCell ref="CY438:DA438"/>
    <mergeCell ref="DB438:DG438"/>
    <mergeCell ref="DZ437:EA437"/>
    <mergeCell ref="EB437:EC437"/>
    <mergeCell ref="ED437:EE437"/>
    <mergeCell ref="EF437:EI437"/>
    <mergeCell ref="EJ437:EL437"/>
    <mergeCell ref="EM437:EO437"/>
    <mergeCell ref="DB437:DG437"/>
    <mergeCell ref="DI437:DJ437"/>
    <mergeCell ref="DM437:DN437"/>
    <mergeCell ref="DQ437:DR437"/>
    <mergeCell ref="DT437:DV437"/>
    <mergeCell ref="DW437:DY437"/>
    <mergeCell ref="EM436:EO436"/>
    <mergeCell ref="EP436:EQ436"/>
    <mergeCell ref="ER436:EZ436"/>
    <mergeCell ref="CR437:CT437"/>
    <mergeCell ref="CU437:CX437"/>
    <mergeCell ref="CY437:DA437"/>
    <mergeCell ref="DW436:DY436"/>
    <mergeCell ref="DZ436:EA436"/>
    <mergeCell ref="CY436:DA436"/>
    <mergeCell ref="DB436:DG436"/>
    <mergeCell ref="DI436:DJ436"/>
    <mergeCell ref="DM436:DN436"/>
    <mergeCell ref="DQ436:DR436"/>
    <mergeCell ref="DT436:DV436"/>
    <mergeCell ref="CR436:CT436"/>
    <mergeCell ref="CU436:CX436"/>
    <mergeCell ref="ED435:EE435"/>
    <mergeCell ref="EF435:EI435"/>
    <mergeCell ref="EJ435:EL435"/>
    <mergeCell ref="EM435:EO435"/>
    <mergeCell ref="EB436:EC436"/>
    <mergeCell ref="ED436:EE436"/>
    <mergeCell ref="EF436:EI436"/>
    <mergeCell ref="EJ436:EL436"/>
    <mergeCell ref="EP435:EQ435"/>
    <mergeCell ref="ER435:EZ435"/>
    <mergeCell ref="DM435:DN435"/>
    <mergeCell ref="DQ435:DR435"/>
    <mergeCell ref="DT435:DV435"/>
    <mergeCell ref="DW435:DY435"/>
    <mergeCell ref="DZ435:EA435"/>
    <mergeCell ref="EB435:EC435"/>
    <mergeCell ref="ER434:EZ434"/>
    <mergeCell ref="CR435:CT435"/>
    <mergeCell ref="CU435:CX435"/>
    <mergeCell ref="CY435:DA435"/>
    <mergeCell ref="DB435:DG435"/>
    <mergeCell ref="DI435:DJ435"/>
    <mergeCell ref="EB434:EC434"/>
    <mergeCell ref="ED434:EE434"/>
    <mergeCell ref="EF434:EI434"/>
    <mergeCell ref="EJ434:EL434"/>
    <mergeCell ref="EM434:EO434"/>
    <mergeCell ref="EP434:EQ434"/>
    <mergeCell ref="DI434:DJ434"/>
    <mergeCell ref="DM434:DN434"/>
    <mergeCell ref="DQ434:DR434"/>
    <mergeCell ref="DT434:DV434"/>
    <mergeCell ref="DW434:DY434"/>
    <mergeCell ref="DZ434:EA434"/>
    <mergeCell ref="EP433:EQ433"/>
    <mergeCell ref="ER433:EZ433"/>
    <mergeCell ref="CR434:CT434"/>
    <mergeCell ref="CU434:CX434"/>
    <mergeCell ref="CY434:DA434"/>
    <mergeCell ref="DB434:DG434"/>
    <mergeCell ref="DZ433:EA433"/>
    <mergeCell ref="EB433:EC433"/>
    <mergeCell ref="ED433:EE433"/>
    <mergeCell ref="EF433:EI433"/>
    <mergeCell ref="EJ433:EL433"/>
    <mergeCell ref="EM433:EO433"/>
    <mergeCell ref="DB433:DG433"/>
    <mergeCell ref="DI433:DJ433"/>
    <mergeCell ref="DM433:DN433"/>
    <mergeCell ref="DQ433:DR433"/>
    <mergeCell ref="DT433:DV433"/>
    <mergeCell ref="DW433:DY433"/>
    <mergeCell ref="EM432:EO432"/>
    <mergeCell ref="EP432:EQ432"/>
    <mergeCell ref="ER432:EZ432"/>
    <mergeCell ref="CR433:CT433"/>
    <mergeCell ref="CU433:CX433"/>
    <mergeCell ref="CY433:DA433"/>
    <mergeCell ref="DW432:DY432"/>
    <mergeCell ref="DZ432:EA432"/>
    <mergeCell ref="EB432:EC432"/>
    <mergeCell ref="ED432:EE432"/>
    <mergeCell ref="EF432:EI432"/>
    <mergeCell ref="EJ432:EL432"/>
    <mergeCell ref="CY432:DA432"/>
    <mergeCell ref="DB432:DG432"/>
    <mergeCell ref="DI432:DJ432"/>
    <mergeCell ref="DM432:DN432"/>
    <mergeCell ref="DQ432:DR432"/>
    <mergeCell ref="DT432:DV432"/>
    <mergeCell ref="CR432:CT432"/>
    <mergeCell ref="CU432:CX432"/>
    <mergeCell ref="ED431:EE431"/>
    <mergeCell ref="EF431:EI431"/>
    <mergeCell ref="EJ431:EL431"/>
    <mergeCell ref="EM431:EO431"/>
    <mergeCell ref="EP431:EQ431"/>
    <mergeCell ref="ER431:EZ431"/>
    <mergeCell ref="DM431:DN431"/>
    <mergeCell ref="DQ431:DR431"/>
    <mergeCell ref="DT431:DV431"/>
    <mergeCell ref="DW431:DY431"/>
    <mergeCell ref="DZ431:EA431"/>
    <mergeCell ref="EB431:EC431"/>
    <mergeCell ref="ER430:EZ430"/>
    <mergeCell ref="CR431:CT431"/>
    <mergeCell ref="CU431:CX431"/>
    <mergeCell ref="CY431:DA431"/>
    <mergeCell ref="DB431:DG431"/>
    <mergeCell ref="DI431:DJ431"/>
    <mergeCell ref="EB430:EC430"/>
    <mergeCell ref="ED430:EE430"/>
    <mergeCell ref="EF430:EI430"/>
    <mergeCell ref="EJ430:EL430"/>
    <mergeCell ref="EM430:EO430"/>
    <mergeCell ref="EP430:EQ430"/>
    <mergeCell ref="DI430:DJ430"/>
    <mergeCell ref="DM430:DN430"/>
    <mergeCell ref="DQ430:DR430"/>
    <mergeCell ref="DT430:DV430"/>
    <mergeCell ref="DW430:DY430"/>
    <mergeCell ref="DZ430:EA430"/>
    <mergeCell ref="EP429:EQ429"/>
    <mergeCell ref="ER429:EZ429"/>
    <mergeCell ref="CR430:CT430"/>
    <mergeCell ref="CU430:CX430"/>
    <mergeCell ref="CY430:DA430"/>
    <mergeCell ref="DB430:DG430"/>
    <mergeCell ref="DZ429:EA429"/>
    <mergeCell ref="EB429:EC429"/>
    <mergeCell ref="ED429:EE429"/>
    <mergeCell ref="EF429:EI429"/>
    <mergeCell ref="EJ429:EL429"/>
    <mergeCell ref="EM429:EO429"/>
    <mergeCell ref="DB429:DG429"/>
    <mergeCell ref="DI429:DJ429"/>
    <mergeCell ref="DM429:DN429"/>
    <mergeCell ref="DQ429:DR429"/>
    <mergeCell ref="DT429:DV429"/>
    <mergeCell ref="DW429:DY429"/>
    <mergeCell ref="EM428:EO428"/>
    <mergeCell ref="EP428:EQ428"/>
    <mergeCell ref="ER428:EZ428"/>
    <mergeCell ref="CR429:CT429"/>
    <mergeCell ref="CU429:CX429"/>
    <mergeCell ref="CY429:DA429"/>
    <mergeCell ref="DW428:DY428"/>
    <mergeCell ref="DZ428:EA428"/>
    <mergeCell ref="CY428:DA428"/>
    <mergeCell ref="DB428:DG428"/>
    <mergeCell ref="DI428:DJ428"/>
    <mergeCell ref="DM428:DN428"/>
    <mergeCell ref="DQ428:DR428"/>
    <mergeCell ref="DT428:DV428"/>
    <mergeCell ref="CR428:CT428"/>
    <mergeCell ref="CU428:CX428"/>
    <mergeCell ref="ED427:EE427"/>
    <mergeCell ref="EF427:EI427"/>
    <mergeCell ref="EJ427:EL427"/>
    <mergeCell ref="EM427:EO427"/>
    <mergeCell ref="EB428:EC428"/>
    <mergeCell ref="ED428:EE428"/>
    <mergeCell ref="EF428:EI428"/>
    <mergeCell ref="EJ428:EL428"/>
    <mergeCell ref="EP427:EQ427"/>
    <mergeCell ref="ER427:EZ427"/>
    <mergeCell ref="DM427:DN427"/>
    <mergeCell ref="DQ427:DR427"/>
    <mergeCell ref="DT427:DV427"/>
    <mergeCell ref="DW427:DY427"/>
    <mergeCell ref="DZ427:EA427"/>
    <mergeCell ref="EB427:EC427"/>
    <mergeCell ref="ER426:EZ426"/>
    <mergeCell ref="CR427:CT427"/>
    <mergeCell ref="CU427:CX427"/>
    <mergeCell ref="CY427:DA427"/>
    <mergeCell ref="DB427:DG427"/>
    <mergeCell ref="DI427:DJ427"/>
    <mergeCell ref="EB426:EC426"/>
    <mergeCell ref="ED426:EE426"/>
    <mergeCell ref="EF426:EI426"/>
    <mergeCell ref="EJ426:EL426"/>
    <mergeCell ref="EM426:EO426"/>
    <mergeCell ref="EP426:EQ426"/>
    <mergeCell ref="DI426:DJ426"/>
    <mergeCell ref="DM426:DN426"/>
    <mergeCell ref="DQ426:DR426"/>
    <mergeCell ref="DT426:DV426"/>
    <mergeCell ref="DW426:DY426"/>
    <mergeCell ref="DZ426:EA426"/>
    <mergeCell ref="EP425:EQ425"/>
    <mergeCell ref="ER425:EZ425"/>
    <mergeCell ref="CR426:CT426"/>
    <mergeCell ref="CU426:CX426"/>
    <mergeCell ref="CY426:DA426"/>
    <mergeCell ref="DB426:DG426"/>
    <mergeCell ref="DZ425:EA425"/>
    <mergeCell ref="EB425:EC425"/>
    <mergeCell ref="ED425:EE425"/>
    <mergeCell ref="EF425:EI425"/>
    <mergeCell ref="EJ425:EL425"/>
    <mergeCell ref="EM425:EO425"/>
    <mergeCell ref="DB425:DG425"/>
    <mergeCell ref="DI425:DJ425"/>
    <mergeCell ref="DM425:DN425"/>
    <mergeCell ref="DQ425:DR425"/>
    <mergeCell ref="DT425:DV425"/>
    <mergeCell ref="DW425:DY425"/>
    <mergeCell ref="EM424:EO424"/>
    <mergeCell ref="EP424:EQ424"/>
    <mergeCell ref="ER424:EZ424"/>
    <mergeCell ref="CR425:CT425"/>
    <mergeCell ref="CU425:CX425"/>
    <mergeCell ref="CY425:DA425"/>
    <mergeCell ref="DW424:DY424"/>
    <mergeCell ref="DZ424:EA424"/>
    <mergeCell ref="EB424:EC424"/>
    <mergeCell ref="ED424:EE424"/>
    <mergeCell ref="EF424:EI424"/>
    <mergeCell ref="EJ424:EL424"/>
    <mergeCell ref="CY424:DA424"/>
    <mergeCell ref="DB424:DG424"/>
    <mergeCell ref="DI424:DJ424"/>
    <mergeCell ref="DM424:DN424"/>
    <mergeCell ref="DQ424:DR424"/>
    <mergeCell ref="DT424:DV424"/>
    <mergeCell ref="CR424:CT424"/>
    <mergeCell ref="CU424:CX424"/>
    <mergeCell ref="ED423:EE423"/>
    <mergeCell ref="EF423:EI423"/>
    <mergeCell ref="EJ423:EL423"/>
    <mergeCell ref="EM423:EO423"/>
    <mergeCell ref="EP423:EQ423"/>
    <mergeCell ref="ER423:EZ423"/>
    <mergeCell ref="DM423:DN423"/>
    <mergeCell ref="DQ423:DR423"/>
    <mergeCell ref="DT423:DV423"/>
    <mergeCell ref="DW423:DY423"/>
    <mergeCell ref="DZ423:EA423"/>
    <mergeCell ref="EB423:EC423"/>
    <mergeCell ref="ER422:EZ422"/>
    <mergeCell ref="CR423:CT423"/>
    <mergeCell ref="CU423:CX423"/>
    <mergeCell ref="CY423:DA423"/>
    <mergeCell ref="DB423:DG423"/>
    <mergeCell ref="DI423:DJ423"/>
    <mergeCell ref="EB422:EC422"/>
    <mergeCell ref="ED422:EE422"/>
    <mergeCell ref="EF422:EI422"/>
    <mergeCell ref="EJ422:EL422"/>
    <mergeCell ref="EM422:EO422"/>
    <mergeCell ref="EP422:EQ422"/>
    <mergeCell ref="DI422:DJ422"/>
    <mergeCell ref="DM422:DN422"/>
    <mergeCell ref="DQ422:DR422"/>
    <mergeCell ref="DT422:DV422"/>
    <mergeCell ref="DW422:DY422"/>
    <mergeCell ref="DZ422:EA422"/>
    <mergeCell ref="EP421:EQ421"/>
    <mergeCell ref="ER421:EZ421"/>
    <mergeCell ref="CR422:CT422"/>
    <mergeCell ref="CU422:CX422"/>
    <mergeCell ref="CY422:DA422"/>
    <mergeCell ref="DB422:DG422"/>
    <mergeCell ref="DZ421:EA421"/>
    <mergeCell ref="EB421:EC421"/>
    <mergeCell ref="ED421:EE421"/>
    <mergeCell ref="EF421:EI421"/>
    <mergeCell ref="EJ421:EL421"/>
    <mergeCell ref="EM421:EO421"/>
    <mergeCell ref="DB421:DG421"/>
    <mergeCell ref="DI421:DJ421"/>
    <mergeCell ref="DM421:DN421"/>
    <mergeCell ref="DQ421:DR421"/>
    <mergeCell ref="DT421:DV421"/>
    <mergeCell ref="DW421:DY421"/>
    <mergeCell ref="EM420:EO420"/>
    <mergeCell ref="EP420:EQ420"/>
    <mergeCell ref="ER420:EZ420"/>
    <mergeCell ref="CR421:CT421"/>
    <mergeCell ref="CU421:CX421"/>
    <mergeCell ref="CY421:DA421"/>
    <mergeCell ref="DW420:DY420"/>
    <mergeCell ref="DZ420:EA420"/>
    <mergeCell ref="CY420:DA420"/>
    <mergeCell ref="DB420:DG420"/>
    <mergeCell ref="DI420:DJ420"/>
    <mergeCell ref="DM420:DN420"/>
    <mergeCell ref="DQ420:DR420"/>
    <mergeCell ref="DT420:DV420"/>
    <mergeCell ref="CR420:CT420"/>
    <mergeCell ref="CU420:CX420"/>
    <mergeCell ref="ED419:EE419"/>
    <mergeCell ref="EF419:EI419"/>
    <mergeCell ref="EJ419:EL419"/>
    <mergeCell ref="EM419:EO419"/>
    <mergeCell ref="EB420:EC420"/>
    <mergeCell ref="ED420:EE420"/>
    <mergeCell ref="EF420:EI420"/>
    <mergeCell ref="EJ420:EL420"/>
    <mergeCell ref="EP419:EQ419"/>
    <mergeCell ref="ER419:EZ419"/>
    <mergeCell ref="DM419:DN419"/>
    <mergeCell ref="DQ419:DR419"/>
    <mergeCell ref="DT419:DV419"/>
    <mergeCell ref="DW419:DY419"/>
    <mergeCell ref="DZ419:EA419"/>
    <mergeCell ref="EB419:EC419"/>
    <mergeCell ref="ER418:EZ418"/>
    <mergeCell ref="CR419:CT419"/>
    <mergeCell ref="CU419:CX419"/>
    <mergeCell ref="CY419:DA419"/>
    <mergeCell ref="DB419:DG419"/>
    <mergeCell ref="DI419:DJ419"/>
    <mergeCell ref="EB418:EC418"/>
    <mergeCell ref="ED418:EE418"/>
    <mergeCell ref="EF418:EI418"/>
    <mergeCell ref="EJ418:EL418"/>
    <mergeCell ref="EM418:EO418"/>
    <mergeCell ref="EP418:EQ418"/>
    <mergeCell ref="DI418:DJ418"/>
    <mergeCell ref="DM418:DN418"/>
    <mergeCell ref="DQ418:DR418"/>
    <mergeCell ref="DT418:DV418"/>
    <mergeCell ref="DW418:DY418"/>
    <mergeCell ref="DZ418:EA418"/>
    <mergeCell ref="EP417:EQ417"/>
    <mergeCell ref="ER417:EZ417"/>
    <mergeCell ref="CR418:CT418"/>
    <mergeCell ref="CU418:CX418"/>
    <mergeCell ref="CY418:DA418"/>
    <mergeCell ref="DB418:DG418"/>
    <mergeCell ref="DZ417:EA417"/>
    <mergeCell ref="EB417:EC417"/>
    <mergeCell ref="ED417:EE417"/>
    <mergeCell ref="EF417:EI417"/>
    <mergeCell ref="EJ417:EL417"/>
    <mergeCell ref="EM417:EO417"/>
    <mergeCell ref="DB417:DG417"/>
    <mergeCell ref="DI417:DJ417"/>
    <mergeCell ref="DM417:DN417"/>
    <mergeCell ref="DQ417:DR417"/>
    <mergeCell ref="DT417:DV417"/>
    <mergeCell ref="DW417:DY417"/>
    <mergeCell ref="EM416:EO416"/>
    <mergeCell ref="EP416:EQ416"/>
    <mergeCell ref="ER416:EZ416"/>
    <mergeCell ref="CR417:CT417"/>
    <mergeCell ref="CU417:CX417"/>
    <mergeCell ref="CY417:DA417"/>
    <mergeCell ref="DW416:DY416"/>
    <mergeCell ref="DZ416:EA416"/>
    <mergeCell ref="EB416:EC416"/>
    <mergeCell ref="ED416:EE416"/>
    <mergeCell ref="EF416:EI416"/>
    <mergeCell ref="EJ416:EL416"/>
    <mergeCell ref="CY416:DA416"/>
    <mergeCell ref="DB416:DG416"/>
    <mergeCell ref="DI416:DJ416"/>
    <mergeCell ref="DM416:DN416"/>
    <mergeCell ref="DQ416:DR416"/>
    <mergeCell ref="DT416:DV416"/>
    <mergeCell ref="CR416:CT416"/>
    <mergeCell ref="CU416:CX416"/>
    <mergeCell ref="ED415:EE415"/>
    <mergeCell ref="EF415:EI415"/>
    <mergeCell ref="EJ415:EL415"/>
    <mergeCell ref="EM415:EO415"/>
    <mergeCell ref="EP415:EQ415"/>
    <mergeCell ref="ER415:EZ415"/>
    <mergeCell ref="DM415:DN415"/>
    <mergeCell ref="DQ415:DR415"/>
    <mergeCell ref="DT415:DV415"/>
    <mergeCell ref="DW415:DY415"/>
    <mergeCell ref="DZ415:EA415"/>
    <mergeCell ref="EB415:EC415"/>
    <mergeCell ref="ER414:EZ414"/>
    <mergeCell ref="CR415:CT415"/>
    <mergeCell ref="CU415:CX415"/>
    <mergeCell ref="CY415:DA415"/>
    <mergeCell ref="DB415:DG415"/>
    <mergeCell ref="DI415:DJ415"/>
    <mergeCell ref="EB414:EC414"/>
    <mergeCell ref="ED414:EE414"/>
    <mergeCell ref="EF414:EI414"/>
    <mergeCell ref="EJ414:EL414"/>
    <mergeCell ref="EM414:EO414"/>
    <mergeCell ref="EP414:EQ414"/>
    <mergeCell ref="DI414:DJ414"/>
    <mergeCell ref="DM414:DN414"/>
    <mergeCell ref="DQ414:DR414"/>
    <mergeCell ref="DT414:DV414"/>
    <mergeCell ref="DW414:DY414"/>
    <mergeCell ref="DZ414:EA414"/>
    <mergeCell ref="EP413:EQ413"/>
    <mergeCell ref="ER413:EZ413"/>
    <mergeCell ref="CR414:CT414"/>
    <mergeCell ref="CU414:CX414"/>
    <mergeCell ref="CY414:DA414"/>
    <mergeCell ref="DB414:DG414"/>
    <mergeCell ref="DZ413:EA413"/>
    <mergeCell ref="EB413:EC413"/>
    <mergeCell ref="ED413:EE413"/>
    <mergeCell ref="EF413:EI413"/>
    <mergeCell ref="EJ413:EL413"/>
    <mergeCell ref="EM413:EO413"/>
    <mergeCell ref="DB413:DG413"/>
    <mergeCell ref="DI413:DJ413"/>
    <mergeCell ref="DM413:DN413"/>
    <mergeCell ref="DQ413:DR413"/>
    <mergeCell ref="DT413:DV413"/>
    <mergeCell ref="DW413:DY413"/>
    <mergeCell ref="EM412:EO412"/>
    <mergeCell ref="EP412:EQ412"/>
    <mergeCell ref="ER412:EZ412"/>
    <mergeCell ref="CR413:CT413"/>
    <mergeCell ref="CU413:CX413"/>
    <mergeCell ref="CY413:DA413"/>
    <mergeCell ref="DW412:DY412"/>
    <mergeCell ref="DZ412:EA412"/>
    <mergeCell ref="CY412:DA412"/>
    <mergeCell ref="DB412:DG412"/>
    <mergeCell ref="DI412:DJ412"/>
    <mergeCell ref="DM412:DN412"/>
    <mergeCell ref="DQ412:DR412"/>
    <mergeCell ref="DT412:DV412"/>
    <mergeCell ref="CR412:CT412"/>
    <mergeCell ref="CU412:CX412"/>
    <mergeCell ref="ED411:EE411"/>
    <mergeCell ref="EF411:EI411"/>
    <mergeCell ref="EJ411:EL411"/>
    <mergeCell ref="EM411:EO411"/>
    <mergeCell ref="EB412:EC412"/>
    <mergeCell ref="ED412:EE412"/>
    <mergeCell ref="EF412:EI412"/>
    <mergeCell ref="EJ412:EL412"/>
    <mergeCell ref="EP411:EQ411"/>
    <mergeCell ref="ER411:EZ411"/>
    <mergeCell ref="DM411:DN411"/>
    <mergeCell ref="DQ411:DR411"/>
    <mergeCell ref="DT411:DV411"/>
    <mergeCell ref="DW411:DY411"/>
    <mergeCell ref="DZ411:EA411"/>
    <mergeCell ref="EB411:EC411"/>
    <mergeCell ref="ER410:EZ410"/>
    <mergeCell ref="CR411:CT411"/>
    <mergeCell ref="CU411:CX411"/>
    <mergeCell ref="CY411:DA411"/>
    <mergeCell ref="DB411:DG411"/>
    <mergeCell ref="DI411:DJ411"/>
    <mergeCell ref="EB410:EC410"/>
    <mergeCell ref="ED410:EE410"/>
    <mergeCell ref="EF410:EI410"/>
    <mergeCell ref="EJ410:EL410"/>
    <mergeCell ref="EM410:EO410"/>
    <mergeCell ref="EP410:EQ410"/>
    <mergeCell ref="DI410:DJ410"/>
    <mergeCell ref="DM410:DN410"/>
    <mergeCell ref="DQ410:DR410"/>
    <mergeCell ref="DT410:DV410"/>
    <mergeCell ref="DW410:DY410"/>
    <mergeCell ref="DZ410:EA410"/>
    <mergeCell ref="EP409:EQ409"/>
    <mergeCell ref="ER409:EZ409"/>
    <mergeCell ref="CR410:CT410"/>
    <mergeCell ref="CU410:CX410"/>
    <mergeCell ref="CY410:DA410"/>
    <mergeCell ref="DB410:DG410"/>
    <mergeCell ref="DZ409:EA409"/>
    <mergeCell ref="EB409:EC409"/>
    <mergeCell ref="ED409:EE409"/>
    <mergeCell ref="EF409:EI409"/>
    <mergeCell ref="EJ409:EL409"/>
    <mergeCell ref="EM409:EO409"/>
    <mergeCell ref="DB409:DG409"/>
    <mergeCell ref="DI409:DJ409"/>
    <mergeCell ref="DM409:DN409"/>
    <mergeCell ref="DQ409:DR409"/>
    <mergeCell ref="DT409:DV409"/>
    <mergeCell ref="DW409:DY409"/>
    <mergeCell ref="EM408:EO408"/>
    <mergeCell ref="EP408:EQ408"/>
    <mergeCell ref="ER408:EZ408"/>
    <mergeCell ref="CR409:CT409"/>
    <mergeCell ref="CU409:CX409"/>
    <mergeCell ref="CY409:DA409"/>
    <mergeCell ref="DW408:DY408"/>
    <mergeCell ref="DZ408:EA408"/>
    <mergeCell ref="EB408:EC408"/>
    <mergeCell ref="ED408:EE408"/>
    <mergeCell ref="EF408:EI408"/>
    <mergeCell ref="EJ408:EL408"/>
    <mergeCell ref="CY408:DA408"/>
    <mergeCell ref="DB408:DG408"/>
    <mergeCell ref="DI408:DJ408"/>
    <mergeCell ref="DM408:DN408"/>
    <mergeCell ref="DQ408:DR408"/>
    <mergeCell ref="DT408:DV408"/>
    <mergeCell ref="CR408:CT408"/>
    <mergeCell ref="CU408:CX408"/>
    <mergeCell ref="ED407:EE407"/>
    <mergeCell ref="EF407:EI407"/>
    <mergeCell ref="EJ407:EL407"/>
    <mergeCell ref="EM407:EO407"/>
    <mergeCell ref="EP407:EQ407"/>
    <mergeCell ref="ER407:EZ407"/>
    <mergeCell ref="DM407:DN407"/>
    <mergeCell ref="DQ407:DR407"/>
    <mergeCell ref="DT407:DV407"/>
    <mergeCell ref="DW407:DY407"/>
    <mergeCell ref="DZ407:EA407"/>
    <mergeCell ref="EB407:EC407"/>
    <mergeCell ref="ER406:EZ406"/>
    <mergeCell ref="CR407:CT407"/>
    <mergeCell ref="CU407:CX407"/>
    <mergeCell ref="CY407:DA407"/>
    <mergeCell ref="DB407:DG407"/>
    <mergeCell ref="DI407:DJ407"/>
    <mergeCell ref="EB406:EC406"/>
    <mergeCell ref="ED406:EE406"/>
    <mergeCell ref="EF406:EI406"/>
    <mergeCell ref="EJ406:EL406"/>
    <mergeCell ref="EM406:EO406"/>
    <mergeCell ref="EP406:EQ406"/>
    <mergeCell ref="DI406:DJ406"/>
    <mergeCell ref="DM406:DN406"/>
    <mergeCell ref="DQ406:DR406"/>
    <mergeCell ref="DT406:DV406"/>
    <mergeCell ref="DW406:DY406"/>
    <mergeCell ref="DZ406:EA406"/>
    <mergeCell ref="EP405:EQ405"/>
    <mergeCell ref="ER405:EZ405"/>
    <mergeCell ref="CR406:CT406"/>
    <mergeCell ref="CU406:CX406"/>
    <mergeCell ref="CY406:DA406"/>
    <mergeCell ref="DB406:DG406"/>
    <mergeCell ref="DZ405:EA405"/>
    <mergeCell ref="EB405:EC405"/>
    <mergeCell ref="ED405:EE405"/>
    <mergeCell ref="EF405:EI405"/>
    <mergeCell ref="EJ405:EL405"/>
    <mergeCell ref="EM405:EO405"/>
    <mergeCell ref="DB405:DG405"/>
    <mergeCell ref="DI405:DJ405"/>
    <mergeCell ref="DM405:DN405"/>
    <mergeCell ref="DQ405:DR405"/>
    <mergeCell ref="DT405:DV405"/>
    <mergeCell ref="DW405:DY405"/>
    <mergeCell ref="EM404:EO404"/>
    <mergeCell ref="EP404:EQ404"/>
    <mergeCell ref="ER404:EZ404"/>
    <mergeCell ref="CR405:CT405"/>
    <mergeCell ref="CU405:CX405"/>
    <mergeCell ref="CY405:DA405"/>
    <mergeCell ref="DW404:DY404"/>
    <mergeCell ref="DZ404:EA404"/>
    <mergeCell ref="CY404:DA404"/>
    <mergeCell ref="DB404:DG404"/>
    <mergeCell ref="DI404:DJ404"/>
    <mergeCell ref="DM404:DN404"/>
    <mergeCell ref="DQ404:DR404"/>
    <mergeCell ref="DT404:DV404"/>
    <mergeCell ref="CR404:CT404"/>
    <mergeCell ref="CU404:CX404"/>
    <mergeCell ref="ED403:EE403"/>
    <mergeCell ref="EF403:EI403"/>
    <mergeCell ref="EJ403:EL403"/>
    <mergeCell ref="EM403:EO403"/>
    <mergeCell ref="EB404:EC404"/>
    <mergeCell ref="ED404:EE404"/>
    <mergeCell ref="EF404:EI404"/>
    <mergeCell ref="EJ404:EL404"/>
    <mergeCell ref="EP403:EQ403"/>
    <mergeCell ref="ER403:EZ403"/>
    <mergeCell ref="DM403:DN403"/>
    <mergeCell ref="DQ403:DR403"/>
    <mergeCell ref="DT403:DV403"/>
    <mergeCell ref="DW403:DY403"/>
    <mergeCell ref="DZ403:EA403"/>
    <mergeCell ref="EB403:EC403"/>
    <mergeCell ref="ER402:EZ402"/>
    <mergeCell ref="CR403:CT403"/>
    <mergeCell ref="CU403:CX403"/>
    <mergeCell ref="CY403:DA403"/>
    <mergeCell ref="DB403:DG403"/>
    <mergeCell ref="DI403:DJ403"/>
    <mergeCell ref="EB402:EC402"/>
    <mergeCell ref="ED402:EE402"/>
    <mergeCell ref="EF402:EI402"/>
    <mergeCell ref="EJ402:EL402"/>
    <mergeCell ref="EM402:EO402"/>
    <mergeCell ref="EP402:EQ402"/>
    <mergeCell ref="DI402:DJ402"/>
    <mergeCell ref="DM402:DN402"/>
    <mergeCell ref="DQ402:DR402"/>
    <mergeCell ref="DT402:DV402"/>
    <mergeCell ref="DW402:DY402"/>
    <mergeCell ref="DZ402:EA402"/>
    <mergeCell ref="EP401:EQ401"/>
    <mergeCell ref="ER401:EZ401"/>
    <mergeCell ref="CR402:CT402"/>
    <mergeCell ref="CU402:CX402"/>
    <mergeCell ref="CY402:DA402"/>
    <mergeCell ref="DB402:DG402"/>
    <mergeCell ref="DZ401:EA401"/>
    <mergeCell ref="EB401:EC401"/>
    <mergeCell ref="ED401:EE401"/>
    <mergeCell ref="EF401:EI401"/>
    <mergeCell ref="EJ401:EL401"/>
    <mergeCell ref="EM401:EO401"/>
    <mergeCell ref="DB401:DG401"/>
    <mergeCell ref="DI401:DJ401"/>
    <mergeCell ref="DM401:DN401"/>
    <mergeCell ref="DQ401:DR401"/>
    <mergeCell ref="DT401:DV401"/>
    <mergeCell ref="DW401:DY401"/>
    <mergeCell ref="EM400:EO400"/>
    <mergeCell ref="EP400:EQ400"/>
    <mergeCell ref="ER400:EZ400"/>
    <mergeCell ref="CR401:CT401"/>
    <mergeCell ref="CU401:CX401"/>
    <mergeCell ref="CY401:DA401"/>
    <mergeCell ref="DW400:DY400"/>
    <mergeCell ref="DZ400:EA400"/>
    <mergeCell ref="EB400:EC400"/>
    <mergeCell ref="ED400:EE400"/>
    <mergeCell ref="EF400:EI400"/>
    <mergeCell ref="EJ400:EL400"/>
    <mergeCell ref="CY400:DA400"/>
    <mergeCell ref="DB400:DG400"/>
    <mergeCell ref="DI400:DJ400"/>
    <mergeCell ref="DM400:DN400"/>
    <mergeCell ref="DQ400:DR400"/>
    <mergeCell ref="DT400:DV400"/>
    <mergeCell ref="CR400:CT400"/>
    <mergeCell ref="CU400:CX400"/>
    <mergeCell ref="ED399:EE399"/>
    <mergeCell ref="EF399:EI399"/>
    <mergeCell ref="EJ399:EL399"/>
    <mergeCell ref="EM399:EO399"/>
    <mergeCell ref="EP399:EQ399"/>
    <mergeCell ref="ER399:EZ399"/>
    <mergeCell ref="DM399:DN399"/>
    <mergeCell ref="DQ399:DR399"/>
    <mergeCell ref="DT399:DV399"/>
    <mergeCell ref="DW399:DY399"/>
    <mergeCell ref="DZ399:EA399"/>
    <mergeCell ref="EB399:EC399"/>
    <mergeCell ref="ER398:EZ398"/>
    <mergeCell ref="CR399:CT399"/>
    <mergeCell ref="CU399:CX399"/>
    <mergeCell ref="CY399:DA399"/>
    <mergeCell ref="DB399:DG399"/>
    <mergeCell ref="DI399:DJ399"/>
    <mergeCell ref="EB398:EC398"/>
    <mergeCell ref="ED398:EE398"/>
    <mergeCell ref="EF398:EI398"/>
    <mergeCell ref="EJ398:EL398"/>
    <mergeCell ref="EM398:EO398"/>
    <mergeCell ref="EP398:EQ398"/>
    <mergeCell ref="DI398:DJ398"/>
    <mergeCell ref="DM398:DN398"/>
    <mergeCell ref="DQ398:DR398"/>
    <mergeCell ref="DT398:DV398"/>
    <mergeCell ref="DW398:DY398"/>
    <mergeCell ref="DZ398:EA398"/>
    <mergeCell ref="EP397:EQ397"/>
    <mergeCell ref="ER397:EZ397"/>
    <mergeCell ref="CR398:CT398"/>
    <mergeCell ref="CU398:CX398"/>
    <mergeCell ref="CY398:DA398"/>
    <mergeCell ref="DB398:DG398"/>
    <mergeCell ref="DZ397:EA397"/>
    <mergeCell ref="EB397:EC397"/>
    <mergeCell ref="ED397:EE397"/>
    <mergeCell ref="EF397:EI397"/>
    <mergeCell ref="EJ397:EL397"/>
    <mergeCell ref="EM397:EO397"/>
    <mergeCell ref="DB397:DG397"/>
    <mergeCell ref="DI397:DJ397"/>
    <mergeCell ref="DM397:DN397"/>
    <mergeCell ref="DQ397:DR397"/>
    <mergeCell ref="DT397:DV397"/>
    <mergeCell ref="DW397:DY397"/>
    <mergeCell ref="EM396:EO396"/>
    <mergeCell ref="EP396:EQ396"/>
    <mergeCell ref="ER396:EZ396"/>
    <mergeCell ref="CR397:CT397"/>
    <mergeCell ref="CU397:CX397"/>
    <mergeCell ref="CY397:DA397"/>
    <mergeCell ref="DW396:DY396"/>
    <mergeCell ref="DZ396:EA396"/>
    <mergeCell ref="CY396:DA396"/>
    <mergeCell ref="DB396:DG396"/>
    <mergeCell ref="DI396:DJ396"/>
    <mergeCell ref="DM396:DN396"/>
    <mergeCell ref="DQ396:DR396"/>
    <mergeCell ref="DT396:DV396"/>
    <mergeCell ref="CR396:CT396"/>
    <mergeCell ref="CU396:CX396"/>
    <mergeCell ref="ED395:EE395"/>
    <mergeCell ref="EF395:EI395"/>
    <mergeCell ref="EJ395:EL395"/>
    <mergeCell ref="EM395:EO395"/>
    <mergeCell ref="EB396:EC396"/>
    <mergeCell ref="ED396:EE396"/>
    <mergeCell ref="EF396:EI396"/>
    <mergeCell ref="EJ396:EL396"/>
    <mergeCell ref="EP395:EQ395"/>
    <mergeCell ref="ER395:EZ395"/>
    <mergeCell ref="DM395:DN395"/>
    <mergeCell ref="DQ395:DR395"/>
    <mergeCell ref="DT395:DV395"/>
    <mergeCell ref="DW395:DY395"/>
    <mergeCell ref="DZ395:EA395"/>
    <mergeCell ref="EB395:EC395"/>
    <mergeCell ref="ER394:EZ394"/>
    <mergeCell ref="CR395:CT395"/>
    <mergeCell ref="CU395:CX395"/>
    <mergeCell ref="CY395:DA395"/>
    <mergeCell ref="DB395:DG395"/>
    <mergeCell ref="DI395:DJ395"/>
    <mergeCell ref="EB394:EC394"/>
    <mergeCell ref="ED394:EE394"/>
    <mergeCell ref="EF394:EI394"/>
    <mergeCell ref="EJ394:EL394"/>
    <mergeCell ref="EM394:EO394"/>
    <mergeCell ref="EP394:EQ394"/>
    <mergeCell ref="DI394:DJ394"/>
    <mergeCell ref="DM394:DN394"/>
    <mergeCell ref="DQ394:DR394"/>
    <mergeCell ref="DT394:DV394"/>
    <mergeCell ref="DW394:DY394"/>
    <mergeCell ref="DZ394:EA394"/>
    <mergeCell ref="EP393:EQ393"/>
    <mergeCell ref="ER393:EZ393"/>
    <mergeCell ref="CR394:CT394"/>
    <mergeCell ref="CU394:CX394"/>
    <mergeCell ref="CY394:DA394"/>
    <mergeCell ref="DB394:DG394"/>
    <mergeCell ref="DZ393:EA393"/>
    <mergeCell ref="EB393:EC393"/>
    <mergeCell ref="ED393:EE393"/>
    <mergeCell ref="EF393:EI393"/>
    <mergeCell ref="EJ393:EL393"/>
    <mergeCell ref="EM393:EO393"/>
    <mergeCell ref="DB393:DG393"/>
    <mergeCell ref="DI393:DJ393"/>
    <mergeCell ref="DM393:DN393"/>
    <mergeCell ref="DQ393:DR393"/>
    <mergeCell ref="DT393:DV393"/>
    <mergeCell ref="DW393:DY393"/>
    <mergeCell ref="EM392:EO392"/>
    <mergeCell ref="EP392:EQ392"/>
    <mergeCell ref="ER392:EZ392"/>
    <mergeCell ref="CR393:CT393"/>
    <mergeCell ref="CU393:CX393"/>
    <mergeCell ref="CY393:DA393"/>
    <mergeCell ref="DW392:DY392"/>
    <mergeCell ref="DZ392:EA392"/>
    <mergeCell ref="EB392:EC392"/>
    <mergeCell ref="ED392:EE392"/>
    <mergeCell ref="EF392:EI392"/>
    <mergeCell ref="EJ392:EL392"/>
    <mergeCell ref="CY392:DA392"/>
    <mergeCell ref="DB392:DG392"/>
    <mergeCell ref="DI392:DJ392"/>
    <mergeCell ref="DM392:DN392"/>
    <mergeCell ref="DQ392:DR392"/>
    <mergeCell ref="DT392:DV392"/>
    <mergeCell ref="CR392:CT392"/>
    <mergeCell ref="CU392:CX392"/>
    <mergeCell ref="ED391:EE391"/>
    <mergeCell ref="EF391:EI391"/>
    <mergeCell ref="EJ391:EL391"/>
    <mergeCell ref="EM391:EO391"/>
    <mergeCell ref="EP391:EQ391"/>
    <mergeCell ref="ER391:EZ391"/>
    <mergeCell ref="DM391:DN391"/>
    <mergeCell ref="DQ391:DR391"/>
    <mergeCell ref="DT391:DV391"/>
    <mergeCell ref="DW391:DY391"/>
    <mergeCell ref="DZ391:EA391"/>
    <mergeCell ref="EB391:EC391"/>
    <mergeCell ref="ER390:EZ390"/>
    <mergeCell ref="CR391:CT391"/>
    <mergeCell ref="CU391:CX391"/>
    <mergeCell ref="CY391:DA391"/>
    <mergeCell ref="DB391:DG391"/>
    <mergeCell ref="DI391:DJ391"/>
    <mergeCell ref="EB390:EC390"/>
    <mergeCell ref="ED390:EE390"/>
    <mergeCell ref="EF390:EI390"/>
    <mergeCell ref="EJ390:EL390"/>
    <mergeCell ref="EM390:EO390"/>
    <mergeCell ref="EP390:EQ390"/>
    <mergeCell ref="DI390:DJ390"/>
    <mergeCell ref="DM390:DN390"/>
    <mergeCell ref="DQ390:DR390"/>
    <mergeCell ref="DT390:DV390"/>
    <mergeCell ref="DW390:DY390"/>
    <mergeCell ref="DZ390:EA390"/>
    <mergeCell ref="EP389:EQ389"/>
    <mergeCell ref="ER389:EZ389"/>
    <mergeCell ref="CR390:CT390"/>
    <mergeCell ref="CU390:CX390"/>
    <mergeCell ref="CY390:DA390"/>
    <mergeCell ref="DB390:DG390"/>
    <mergeCell ref="DZ389:EA389"/>
    <mergeCell ref="EB389:EC389"/>
    <mergeCell ref="ED389:EE389"/>
    <mergeCell ref="EF389:EI389"/>
    <mergeCell ref="EJ389:EL389"/>
    <mergeCell ref="EM389:EO389"/>
    <mergeCell ref="DB389:DG389"/>
    <mergeCell ref="DI389:DJ389"/>
    <mergeCell ref="DM389:DN389"/>
    <mergeCell ref="DQ389:DR389"/>
    <mergeCell ref="DT389:DV389"/>
    <mergeCell ref="DW389:DY389"/>
    <mergeCell ref="EM388:EO388"/>
    <mergeCell ref="EP388:EQ388"/>
    <mergeCell ref="ER388:EZ388"/>
    <mergeCell ref="CR389:CT389"/>
    <mergeCell ref="CU389:CX389"/>
    <mergeCell ref="CY389:DA389"/>
    <mergeCell ref="DW388:DY388"/>
    <mergeCell ref="DZ388:EA388"/>
    <mergeCell ref="CY388:DA388"/>
    <mergeCell ref="DB388:DG388"/>
    <mergeCell ref="DI388:DJ388"/>
    <mergeCell ref="DM388:DN388"/>
    <mergeCell ref="DQ388:DR388"/>
    <mergeCell ref="DT388:DV388"/>
    <mergeCell ref="CR388:CT388"/>
    <mergeCell ref="CU388:CX388"/>
    <mergeCell ref="ED387:EE387"/>
    <mergeCell ref="EF387:EI387"/>
    <mergeCell ref="EJ387:EL387"/>
    <mergeCell ref="EM387:EO387"/>
    <mergeCell ref="EB388:EC388"/>
    <mergeCell ref="ED388:EE388"/>
    <mergeCell ref="EF388:EI388"/>
    <mergeCell ref="EJ388:EL388"/>
    <mergeCell ref="EP387:EQ387"/>
    <mergeCell ref="ER387:EZ387"/>
    <mergeCell ref="DM387:DN387"/>
    <mergeCell ref="DQ387:DR387"/>
    <mergeCell ref="DT387:DV387"/>
    <mergeCell ref="DW387:DY387"/>
    <mergeCell ref="DZ387:EA387"/>
    <mergeCell ref="EB387:EC387"/>
    <mergeCell ref="ER386:EZ386"/>
    <mergeCell ref="CR387:CT387"/>
    <mergeCell ref="CU387:CX387"/>
    <mergeCell ref="CY387:DA387"/>
    <mergeCell ref="DB387:DG387"/>
    <mergeCell ref="DI387:DJ387"/>
    <mergeCell ref="EB386:EC386"/>
    <mergeCell ref="ED386:EE386"/>
    <mergeCell ref="EF386:EI386"/>
    <mergeCell ref="EJ386:EL386"/>
    <mergeCell ref="EM386:EO386"/>
    <mergeCell ref="EP386:EQ386"/>
    <mergeCell ref="DI386:DJ386"/>
    <mergeCell ref="DM386:DN386"/>
    <mergeCell ref="DQ386:DR386"/>
    <mergeCell ref="DT386:DV386"/>
    <mergeCell ref="DW386:DY386"/>
    <mergeCell ref="DZ386:EA386"/>
    <mergeCell ref="EP385:EQ385"/>
    <mergeCell ref="ER385:EZ385"/>
    <mergeCell ref="CR386:CT386"/>
    <mergeCell ref="CU386:CX386"/>
    <mergeCell ref="CY386:DA386"/>
    <mergeCell ref="DB386:DG386"/>
    <mergeCell ref="DZ385:EA385"/>
    <mergeCell ref="EB385:EC385"/>
    <mergeCell ref="ED385:EE385"/>
    <mergeCell ref="EF385:EI385"/>
    <mergeCell ref="EJ385:EL385"/>
    <mergeCell ref="EM385:EO385"/>
    <mergeCell ref="DB385:DG385"/>
    <mergeCell ref="DI385:DJ385"/>
    <mergeCell ref="DM385:DN385"/>
    <mergeCell ref="DQ385:DR385"/>
    <mergeCell ref="DT385:DV385"/>
    <mergeCell ref="DW385:DY385"/>
    <mergeCell ref="EM384:EO384"/>
    <mergeCell ref="EP384:EQ384"/>
    <mergeCell ref="ER384:EZ384"/>
    <mergeCell ref="CR385:CT385"/>
    <mergeCell ref="CU385:CX385"/>
    <mergeCell ref="CY385:DA385"/>
    <mergeCell ref="DW384:DY384"/>
    <mergeCell ref="DZ384:EA384"/>
    <mergeCell ref="EB384:EC384"/>
    <mergeCell ref="ED384:EE384"/>
    <mergeCell ref="EF384:EI384"/>
    <mergeCell ref="EJ384:EL384"/>
    <mergeCell ref="CY384:DA384"/>
    <mergeCell ref="DB384:DG384"/>
    <mergeCell ref="DI384:DJ384"/>
    <mergeCell ref="DM384:DN384"/>
    <mergeCell ref="DQ384:DR384"/>
    <mergeCell ref="DT384:DV384"/>
    <mergeCell ref="CR384:CT384"/>
    <mergeCell ref="CU384:CX384"/>
    <mergeCell ref="ED383:EE383"/>
    <mergeCell ref="EF383:EI383"/>
    <mergeCell ref="EJ383:EL383"/>
    <mergeCell ref="EM383:EO383"/>
    <mergeCell ref="EP383:EQ383"/>
    <mergeCell ref="ER383:EZ383"/>
    <mergeCell ref="DM383:DN383"/>
    <mergeCell ref="DQ383:DR383"/>
    <mergeCell ref="DT383:DV383"/>
    <mergeCell ref="DW383:DY383"/>
    <mergeCell ref="DZ383:EA383"/>
    <mergeCell ref="EB383:EC383"/>
    <mergeCell ref="ER382:EZ382"/>
    <mergeCell ref="CR383:CT383"/>
    <mergeCell ref="CU383:CX383"/>
    <mergeCell ref="CY383:DA383"/>
    <mergeCell ref="DB383:DG383"/>
    <mergeCell ref="DI383:DJ383"/>
    <mergeCell ref="EB382:EC382"/>
    <mergeCell ref="ED382:EE382"/>
    <mergeCell ref="EF382:EI382"/>
    <mergeCell ref="EJ382:EL382"/>
    <mergeCell ref="EM382:EO382"/>
    <mergeCell ref="EP382:EQ382"/>
    <mergeCell ref="DI382:DJ382"/>
    <mergeCell ref="DM382:DN382"/>
    <mergeCell ref="DQ382:DR382"/>
    <mergeCell ref="DT382:DV382"/>
    <mergeCell ref="DW382:DY382"/>
    <mergeCell ref="DZ382:EA382"/>
    <mergeCell ref="EP381:EQ381"/>
    <mergeCell ref="ER381:EZ381"/>
    <mergeCell ref="CR382:CT382"/>
    <mergeCell ref="CU382:CX382"/>
    <mergeCell ref="CY382:DA382"/>
    <mergeCell ref="DB382:DG382"/>
    <mergeCell ref="DZ381:EA381"/>
    <mergeCell ref="EB381:EC381"/>
    <mergeCell ref="ED381:EE381"/>
    <mergeCell ref="EF381:EI381"/>
    <mergeCell ref="EJ381:EL381"/>
    <mergeCell ref="EM381:EO381"/>
    <mergeCell ref="DB381:DG381"/>
    <mergeCell ref="DI381:DJ381"/>
    <mergeCell ref="DM381:DN381"/>
    <mergeCell ref="DQ381:DR381"/>
    <mergeCell ref="DT381:DV381"/>
    <mergeCell ref="DW381:DY381"/>
    <mergeCell ref="EM380:EO380"/>
    <mergeCell ref="EP380:EQ380"/>
    <mergeCell ref="ER380:EZ380"/>
    <mergeCell ref="CR381:CT381"/>
    <mergeCell ref="CU381:CX381"/>
    <mergeCell ref="CY381:DA381"/>
    <mergeCell ref="DW380:DY380"/>
    <mergeCell ref="DZ380:EA380"/>
    <mergeCell ref="CY380:DA380"/>
    <mergeCell ref="DB380:DG380"/>
    <mergeCell ref="DI380:DJ380"/>
    <mergeCell ref="DM380:DN380"/>
    <mergeCell ref="DQ380:DR380"/>
    <mergeCell ref="DT380:DV380"/>
    <mergeCell ref="CR380:CT380"/>
    <mergeCell ref="CU380:CX380"/>
    <mergeCell ref="ED379:EE379"/>
    <mergeCell ref="EF379:EI379"/>
    <mergeCell ref="EJ379:EL379"/>
    <mergeCell ref="EM379:EO379"/>
    <mergeCell ref="EB380:EC380"/>
    <mergeCell ref="ED380:EE380"/>
    <mergeCell ref="EF380:EI380"/>
    <mergeCell ref="EJ380:EL380"/>
    <mergeCell ref="EP379:EQ379"/>
    <mergeCell ref="ER379:EZ379"/>
    <mergeCell ref="DM379:DN379"/>
    <mergeCell ref="DQ379:DR379"/>
    <mergeCell ref="DT379:DV379"/>
    <mergeCell ref="DW379:DY379"/>
    <mergeCell ref="DZ379:EA379"/>
    <mergeCell ref="EB379:EC379"/>
    <mergeCell ref="ER378:EZ378"/>
    <mergeCell ref="CR379:CT379"/>
    <mergeCell ref="CU379:CX379"/>
    <mergeCell ref="CY379:DA379"/>
    <mergeCell ref="DB379:DG379"/>
    <mergeCell ref="DI379:DJ379"/>
    <mergeCell ref="EB378:EC378"/>
    <mergeCell ref="ED378:EE378"/>
    <mergeCell ref="EF378:EI378"/>
    <mergeCell ref="EJ378:EL378"/>
    <mergeCell ref="EM378:EO378"/>
    <mergeCell ref="EP378:EQ378"/>
    <mergeCell ref="DI378:DJ378"/>
    <mergeCell ref="DM378:DN378"/>
    <mergeCell ref="DQ378:DR378"/>
    <mergeCell ref="DT378:DV378"/>
    <mergeCell ref="DW378:DY378"/>
    <mergeCell ref="DZ378:EA378"/>
    <mergeCell ref="EP377:EQ377"/>
    <mergeCell ref="ER377:EZ377"/>
    <mergeCell ref="CR378:CT378"/>
    <mergeCell ref="CU378:CX378"/>
    <mergeCell ref="CY378:DA378"/>
    <mergeCell ref="DB378:DG378"/>
    <mergeCell ref="DZ377:EA377"/>
    <mergeCell ref="EB377:EC377"/>
    <mergeCell ref="ED377:EE377"/>
    <mergeCell ref="EF377:EI377"/>
    <mergeCell ref="EJ377:EL377"/>
    <mergeCell ref="EM377:EO377"/>
    <mergeCell ref="DB377:DG377"/>
    <mergeCell ref="DI377:DJ377"/>
    <mergeCell ref="DM377:DN377"/>
    <mergeCell ref="DQ377:DR377"/>
    <mergeCell ref="DT377:DV377"/>
    <mergeCell ref="DW377:DY377"/>
    <mergeCell ref="EM376:EO376"/>
    <mergeCell ref="EP376:EQ376"/>
    <mergeCell ref="ER376:EZ376"/>
    <mergeCell ref="CR377:CT377"/>
    <mergeCell ref="CU377:CX377"/>
    <mergeCell ref="CY377:DA377"/>
    <mergeCell ref="DW376:DY376"/>
    <mergeCell ref="DZ376:EA376"/>
    <mergeCell ref="EB376:EC376"/>
    <mergeCell ref="ED376:EE376"/>
    <mergeCell ref="EF376:EI376"/>
    <mergeCell ref="EJ376:EL376"/>
    <mergeCell ref="CY376:DA376"/>
    <mergeCell ref="DB376:DG376"/>
    <mergeCell ref="DI376:DJ376"/>
    <mergeCell ref="DM376:DN376"/>
    <mergeCell ref="DQ376:DR376"/>
    <mergeCell ref="DT376:DV376"/>
    <mergeCell ref="CR376:CT376"/>
    <mergeCell ref="CU376:CX376"/>
    <mergeCell ref="ED375:EE375"/>
    <mergeCell ref="EF375:EI375"/>
    <mergeCell ref="EJ375:EL375"/>
    <mergeCell ref="EM375:EO375"/>
    <mergeCell ref="EP375:EQ375"/>
    <mergeCell ref="ER375:EZ375"/>
    <mergeCell ref="DM375:DN375"/>
    <mergeCell ref="DQ375:DR375"/>
    <mergeCell ref="DT375:DV375"/>
    <mergeCell ref="DW375:DY375"/>
    <mergeCell ref="DZ375:EA375"/>
    <mergeCell ref="EB375:EC375"/>
    <mergeCell ref="ER374:EZ374"/>
    <mergeCell ref="CR375:CT375"/>
    <mergeCell ref="CU375:CX375"/>
    <mergeCell ref="CY375:DA375"/>
    <mergeCell ref="DB375:DG375"/>
    <mergeCell ref="DI375:DJ375"/>
    <mergeCell ref="EB374:EC374"/>
    <mergeCell ref="ED374:EE374"/>
    <mergeCell ref="EF374:EI374"/>
    <mergeCell ref="EJ374:EL374"/>
    <mergeCell ref="EM374:EO374"/>
    <mergeCell ref="EP374:EQ374"/>
    <mergeCell ref="DI374:DJ374"/>
    <mergeCell ref="DM374:DN374"/>
    <mergeCell ref="DQ374:DR374"/>
    <mergeCell ref="DT374:DV374"/>
    <mergeCell ref="DW374:DY374"/>
    <mergeCell ref="DZ374:EA374"/>
    <mergeCell ref="EP373:EQ373"/>
    <mergeCell ref="ER373:EZ373"/>
    <mergeCell ref="CR374:CT374"/>
    <mergeCell ref="CU374:CX374"/>
    <mergeCell ref="CY374:DA374"/>
    <mergeCell ref="DB374:DG374"/>
    <mergeCell ref="DZ373:EA373"/>
    <mergeCell ref="EB373:EC373"/>
    <mergeCell ref="ED373:EE373"/>
    <mergeCell ref="EF373:EI373"/>
    <mergeCell ref="EJ373:EL373"/>
    <mergeCell ref="EM373:EO373"/>
    <mergeCell ref="DB373:DG373"/>
    <mergeCell ref="DI373:DJ373"/>
    <mergeCell ref="DM373:DN373"/>
    <mergeCell ref="DQ373:DR373"/>
    <mergeCell ref="DT373:DV373"/>
    <mergeCell ref="DW373:DY373"/>
    <mergeCell ref="EM372:EO372"/>
    <mergeCell ref="EP372:EQ372"/>
    <mergeCell ref="ER372:EZ372"/>
    <mergeCell ref="CR373:CT373"/>
    <mergeCell ref="CU373:CX373"/>
    <mergeCell ref="CY373:DA373"/>
    <mergeCell ref="DW372:DY372"/>
    <mergeCell ref="DZ372:EA372"/>
    <mergeCell ref="CY372:DA372"/>
    <mergeCell ref="DB372:DG372"/>
    <mergeCell ref="DI372:DJ372"/>
    <mergeCell ref="DM372:DN372"/>
    <mergeCell ref="DQ372:DR372"/>
    <mergeCell ref="DT372:DV372"/>
    <mergeCell ref="CR372:CT372"/>
    <mergeCell ref="CU372:CX372"/>
    <mergeCell ref="ED371:EE371"/>
    <mergeCell ref="EF371:EI371"/>
    <mergeCell ref="EJ371:EL371"/>
    <mergeCell ref="EM371:EO371"/>
    <mergeCell ref="EB372:EC372"/>
    <mergeCell ref="ED372:EE372"/>
    <mergeCell ref="EF372:EI372"/>
    <mergeCell ref="EJ372:EL372"/>
    <mergeCell ref="EP371:EQ371"/>
    <mergeCell ref="ER371:EZ371"/>
    <mergeCell ref="DM371:DN371"/>
    <mergeCell ref="DQ371:DR371"/>
    <mergeCell ref="DT371:DV371"/>
    <mergeCell ref="DW371:DY371"/>
    <mergeCell ref="DZ371:EA371"/>
    <mergeCell ref="EB371:EC371"/>
    <mergeCell ref="ER370:EZ370"/>
    <mergeCell ref="CR371:CT371"/>
    <mergeCell ref="CU371:CX371"/>
    <mergeCell ref="CY371:DA371"/>
    <mergeCell ref="DB371:DG371"/>
    <mergeCell ref="DI371:DJ371"/>
    <mergeCell ref="EB370:EC370"/>
    <mergeCell ref="ED370:EE370"/>
    <mergeCell ref="EF370:EI370"/>
    <mergeCell ref="EJ370:EL370"/>
    <mergeCell ref="EM370:EO370"/>
    <mergeCell ref="EP370:EQ370"/>
    <mergeCell ref="DI370:DJ370"/>
    <mergeCell ref="DM370:DN370"/>
    <mergeCell ref="DQ370:DR370"/>
    <mergeCell ref="DT370:DV370"/>
    <mergeCell ref="DW370:DY370"/>
    <mergeCell ref="DZ370:EA370"/>
    <mergeCell ref="EP369:EQ369"/>
    <mergeCell ref="ER369:EZ369"/>
    <mergeCell ref="CR370:CT370"/>
    <mergeCell ref="CU370:CX370"/>
    <mergeCell ref="CY370:DA370"/>
    <mergeCell ref="DB370:DG370"/>
    <mergeCell ref="DZ369:EA369"/>
    <mergeCell ref="EB369:EC369"/>
    <mergeCell ref="ED369:EE369"/>
    <mergeCell ref="EF369:EI369"/>
    <mergeCell ref="EJ369:EL369"/>
    <mergeCell ref="EM369:EO369"/>
    <mergeCell ref="DB369:DG369"/>
    <mergeCell ref="DI369:DJ369"/>
    <mergeCell ref="DM369:DN369"/>
    <mergeCell ref="DQ369:DR369"/>
    <mergeCell ref="DT369:DV369"/>
    <mergeCell ref="DW369:DY369"/>
    <mergeCell ref="EM368:EO368"/>
    <mergeCell ref="EP368:EQ368"/>
    <mergeCell ref="ER368:EZ368"/>
    <mergeCell ref="CR369:CT369"/>
    <mergeCell ref="CU369:CX369"/>
    <mergeCell ref="CY369:DA369"/>
    <mergeCell ref="DW368:DY368"/>
    <mergeCell ref="DZ368:EA368"/>
    <mergeCell ref="EB368:EC368"/>
    <mergeCell ref="ED368:EE368"/>
    <mergeCell ref="EF368:EI368"/>
    <mergeCell ref="EJ368:EL368"/>
    <mergeCell ref="CY368:DA368"/>
    <mergeCell ref="DB368:DG368"/>
    <mergeCell ref="DI368:DJ368"/>
    <mergeCell ref="DM368:DN368"/>
    <mergeCell ref="DQ368:DR368"/>
    <mergeCell ref="DT368:DV368"/>
    <mergeCell ref="CR368:CT368"/>
    <mergeCell ref="CU368:CX368"/>
    <mergeCell ref="ED367:EE367"/>
    <mergeCell ref="EF367:EI367"/>
    <mergeCell ref="EJ367:EL367"/>
    <mergeCell ref="EM367:EO367"/>
    <mergeCell ref="EP367:EQ367"/>
    <mergeCell ref="ER367:EZ367"/>
    <mergeCell ref="DM367:DN367"/>
    <mergeCell ref="DQ367:DR367"/>
    <mergeCell ref="DT367:DV367"/>
    <mergeCell ref="DW367:DY367"/>
    <mergeCell ref="DZ367:EA367"/>
    <mergeCell ref="EB367:EC367"/>
    <mergeCell ref="ER366:EZ366"/>
    <mergeCell ref="CR367:CT367"/>
    <mergeCell ref="CU367:CX367"/>
    <mergeCell ref="CY367:DA367"/>
    <mergeCell ref="DB367:DG367"/>
    <mergeCell ref="DI367:DJ367"/>
    <mergeCell ref="EB366:EC366"/>
    <mergeCell ref="ED366:EE366"/>
    <mergeCell ref="EF366:EI366"/>
    <mergeCell ref="EJ366:EL366"/>
    <mergeCell ref="EM366:EO366"/>
    <mergeCell ref="EP366:EQ366"/>
    <mergeCell ref="DI366:DJ366"/>
    <mergeCell ref="DM366:DN366"/>
    <mergeCell ref="DQ366:DR366"/>
    <mergeCell ref="DT366:DV366"/>
    <mergeCell ref="DW366:DY366"/>
    <mergeCell ref="DZ366:EA366"/>
    <mergeCell ref="EP365:EQ365"/>
    <mergeCell ref="ER365:EZ365"/>
    <mergeCell ref="CR366:CT366"/>
    <mergeCell ref="CU366:CX366"/>
    <mergeCell ref="CY366:DA366"/>
    <mergeCell ref="DB366:DG366"/>
    <mergeCell ref="DZ365:EA365"/>
    <mergeCell ref="EB365:EC365"/>
    <mergeCell ref="ED365:EE365"/>
    <mergeCell ref="EF365:EI365"/>
    <mergeCell ref="EJ365:EL365"/>
    <mergeCell ref="EM365:EO365"/>
    <mergeCell ref="DB365:DG365"/>
    <mergeCell ref="DI365:DJ365"/>
    <mergeCell ref="DM365:DN365"/>
    <mergeCell ref="DQ365:DR365"/>
    <mergeCell ref="DT365:DV365"/>
    <mergeCell ref="DW365:DY365"/>
    <mergeCell ref="EM364:EO364"/>
    <mergeCell ref="EP364:EQ364"/>
    <mergeCell ref="ER364:EZ364"/>
    <mergeCell ref="CR365:CT365"/>
    <mergeCell ref="CU365:CX365"/>
    <mergeCell ref="CY365:DA365"/>
    <mergeCell ref="DW364:DY364"/>
    <mergeCell ref="DZ364:EA364"/>
    <mergeCell ref="CY364:DA364"/>
    <mergeCell ref="DB364:DG364"/>
    <mergeCell ref="DI364:DJ364"/>
    <mergeCell ref="DM364:DN364"/>
    <mergeCell ref="DQ364:DR364"/>
    <mergeCell ref="DT364:DV364"/>
    <mergeCell ref="CR364:CT364"/>
    <mergeCell ref="CU364:CX364"/>
    <mergeCell ref="ED363:EE363"/>
    <mergeCell ref="EF363:EI363"/>
    <mergeCell ref="EJ363:EL363"/>
    <mergeCell ref="EM363:EO363"/>
    <mergeCell ref="EB364:EC364"/>
    <mergeCell ref="ED364:EE364"/>
    <mergeCell ref="EF364:EI364"/>
    <mergeCell ref="EJ364:EL364"/>
    <mergeCell ref="EP363:EQ363"/>
    <mergeCell ref="ER363:EZ363"/>
    <mergeCell ref="DM363:DN363"/>
    <mergeCell ref="DQ363:DR363"/>
    <mergeCell ref="DT363:DV363"/>
    <mergeCell ref="DW363:DY363"/>
    <mergeCell ref="DZ363:EA363"/>
    <mergeCell ref="EB363:EC363"/>
    <mergeCell ref="ER362:EZ362"/>
    <mergeCell ref="CR363:CT363"/>
    <mergeCell ref="CU363:CX363"/>
    <mergeCell ref="CY363:DA363"/>
    <mergeCell ref="DB363:DG363"/>
    <mergeCell ref="DI363:DJ363"/>
    <mergeCell ref="EB362:EC362"/>
    <mergeCell ref="ED362:EE362"/>
    <mergeCell ref="EF362:EI362"/>
    <mergeCell ref="EJ362:EL362"/>
    <mergeCell ref="EM362:EO362"/>
    <mergeCell ref="EP362:EQ362"/>
    <mergeCell ref="DI362:DJ362"/>
    <mergeCell ref="DM362:DN362"/>
    <mergeCell ref="DQ362:DR362"/>
    <mergeCell ref="DT362:DV362"/>
    <mergeCell ref="DW362:DY362"/>
    <mergeCell ref="DZ362:EA362"/>
    <mergeCell ref="EP361:EQ361"/>
    <mergeCell ref="ER361:EZ361"/>
    <mergeCell ref="CR362:CT362"/>
    <mergeCell ref="CU362:CX362"/>
    <mergeCell ref="CY362:DA362"/>
    <mergeCell ref="DB362:DG362"/>
    <mergeCell ref="DZ361:EA361"/>
    <mergeCell ref="EB361:EC361"/>
    <mergeCell ref="ED361:EE361"/>
    <mergeCell ref="EF361:EI361"/>
    <mergeCell ref="EJ361:EL361"/>
    <mergeCell ref="EM361:EO361"/>
    <mergeCell ref="DB361:DG361"/>
    <mergeCell ref="DI361:DJ361"/>
    <mergeCell ref="DM361:DN361"/>
    <mergeCell ref="DQ361:DR361"/>
    <mergeCell ref="DT361:DV361"/>
    <mergeCell ref="DW361:DY361"/>
    <mergeCell ref="EM360:EO360"/>
    <mergeCell ref="EP360:EQ360"/>
    <mergeCell ref="ER360:EZ360"/>
    <mergeCell ref="CR361:CT361"/>
    <mergeCell ref="CU361:CX361"/>
    <mergeCell ref="CY361:DA361"/>
    <mergeCell ref="DW360:DY360"/>
    <mergeCell ref="DZ360:EA360"/>
    <mergeCell ref="EB360:EC360"/>
    <mergeCell ref="ED360:EE360"/>
    <mergeCell ref="EF360:EI360"/>
    <mergeCell ref="EJ360:EL360"/>
    <mergeCell ref="CY360:DA360"/>
    <mergeCell ref="DB360:DG360"/>
    <mergeCell ref="DI360:DJ360"/>
    <mergeCell ref="DM360:DN360"/>
    <mergeCell ref="DQ360:DR360"/>
    <mergeCell ref="DT360:DV360"/>
    <mergeCell ref="CR360:CT360"/>
    <mergeCell ref="CU360:CX360"/>
    <mergeCell ref="ED359:EE359"/>
    <mergeCell ref="EF359:EI359"/>
    <mergeCell ref="EJ359:EL359"/>
    <mergeCell ref="EM359:EO359"/>
    <mergeCell ref="EP359:EQ359"/>
    <mergeCell ref="ER359:EZ359"/>
    <mergeCell ref="DM359:DN359"/>
    <mergeCell ref="DQ359:DR359"/>
    <mergeCell ref="DT359:DV359"/>
    <mergeCell ref="DW359:DY359"/>
    <mergeCell ref="DZ359:EA359"/>
    <mergeCell ref="EB359:EC359"/>
    <mergeCell ref="ER358:EZ358"/>
    <mergeCell ref="CR359:CT359"/>
    <mergeCell ref="CU359:CX359"/>
    <mergeCell ref="CY359:DA359"/>
    <mergeCell ref="DB359:DG359"/>
    <mergeCell ref="DI359:DJ359"/>
    <mergeCell ref="EB358:EC358"/>
    <mergeCell ref="ED358:EE358"/>
    <mergeCell ref="EF358:EI358"/>
    <mergeCell ref="EJ358:EL358"/>
    <mergeCell ref="EM358:EO358"/>
    <mergeCell ref="EP358:EQ358"/>
    <mergeCell ref="DI358:DJ358"/>
    <mergeCell ref="DM358:DN358"/>
    <mergeCell ref="DQ358:DR358"/>
    <mergeCell ref="DT358:DV358"/>
    <mergeCell ref="DW358:DY358"/>
    <mergeCell ref="DZ358:EA358"/>
    <mergeCell ref="EP357:EQ357"/>
    <mergeCell ref="ER357:EZ357"/>
    <mergeCell ref="CR358:CT358"/>
    <mergeCell ref="CU358:CX358"/>
    <mergeCell ref="CY358:DA358"/>
    <mergeCell ref="DB358:DG358"/>
    <mergeCell ref="DZ357:EA357"/>
    <mergeCell ref="EB357:EC357"/>
    <mergeCell ref="ED357:EE357"/>
    <mergeCell ref="EF357:EI357"/>
    <mergeCell ref="EJ357:EL357"/>
    <mergeCell ref="EM357:EO357"/>
    <mergeCell ref="DB357:DG357"/>
    <mergeCell ref="DI357:DJ357"/>
    <mergeCell ref="DM357:DN357"/>
    <mergeCell ref="DQ357:DR357"/>
    <mergeCell ref="DT357:DV357"/>
    <mergeCell ref="DW357:DY357"/>
    <mergeCell ref="EM356:EO356"/>
    <mergeCell ref="EP356:EQ356"/>
    <mergeCell ref="ER356:EZ356"/>
    <mergeCell ref="CR357:CT357"/>
    <mergeCell ref="CU357:CX357"/>
    <mergeCell ref="CY357:DA357"/>
    <mergeCell ref="DW356:DY356"/>
    <mergeCell ref="DZ356:EA356"/>
    <mergeCell ref="CY356:DA356"/>
    <mergeCell ref="DB356:DG356"/>
    <mergeCell ref="DI356:DJ356"/>
    <mergeCell ref="DM356:DN356"/>
    <mergeCell ref="DQ356:DR356"/>
    <mergeCell ref="DT356:DV356"/>
    <mergeCell ref="CR356:CT356"/>
    <mergeCell ref="CU356:CX356"/>
    <mergeCell ref="ED355:EE355"/>
    <mergeCell ref="EF355:EI355"/>
    <mergeCell ref="EJ355:EL355"/>
    <mergeCell ref="EM355:EO355"/>
    <mergeCell ref="EB356:EC356"/>
    <mergeCell ref="ED356:EE356"/>
    <mergeCell ref="EF356:EI356"/>
    <mergeCell ref="EJ356:EL356"/>
    <mergeCell ref="EP355:EQ355"/>
    <mergeCell ref="ER355:EZ355"/>
    <mergeCell ref="DM355:DN355"/>
    <mergeCell ref="DQ355:DR355"/>
    <mergeCell ref="DT355:DV355"/>
    <mergeCell ref="DW355:DY355"/>
    <mergeCell ref="DZ355:EA355"/>
    <mergeCell ref="EB355:EC355"/>
    <mergeCell ref="ER354:EZ354"/>
    <mergeCell ref="CR355:CT355"/>
    <mergeCell ref="CU355:CX355"/>
    <mergeCell ref="CY355:DA355"/>
    <mergeCell ref="DB355:DG355"/>
    <mergeCell ref="DI355:DJ355"/>
    <mergeCell ref="EB354:EC354"/>
    <mergeCell ref="ED354:EE354"/>
    <mergeCell ref="EF354:EI354"/>
    <mergeCell ref="EJ354:EL354"/>
    <mergeCell ref="EM354:EO354"/>
    <mergeCell ref="EP354:EQ354"/>
    <mergeCell ref="DI354:DJ354"/>
    <mergeCell ref="DM354:DN354"/>
    <mergeCell ref="DQ354:DR354"/>
    <mergeCell ref="DT354:DV354"/>
    <mergeCell ref="DW354:DY354"/>
    <mergeCell ref="DZ354:EA354"/>
    <mergeCell ref="EP353:EQ353"/>
    <mergeCell ref="ER353:EZ353"/>
    <mergeCell ref="CR354:CT354"/>
    <mergeCell ref="CU354:CX354"/>
    <mergeCell ref="CY354:DA354"/>
    <mergeCell ref="DB354:DG354"/>
    <mergeCell ref="DZ353:EA353"/>
    <mergeCell ref="EB353:EC353"/>
    <mergeCell ref="ED353:EE353"/>
    <mergeCell ref="EF353:EI353"/>
    <mergeCell ref="EJ353:EL353"/>
    <mergeCell ref="EM353:EO353"/>
    <mergeCell ref="DB353:DG353"/>
    <mergeCell ref="DI353:DJ353"/>
    <mergeCell ref="DM353:DN353"/>
    <mergeCell ref="DQ353:DR353"/>
    <mergeCell ref="DT353:DV353"/>
    <mergeCell ref="DW353:DY353"/>
    <mergeCell ref="EM352:EO352"/>
    <mergeCell ref="EP352:EQ352"/>
    <mergeCell ref="ER352:EZ352"/>
    <mergeCell ref="CR353:CT353"/>
    <mergeCell ref="CU353:CX353"/>
    <mergeCell ref="CY353:DA353"/>
    <mergeCell ref="DW352:DY352"/>
    <mergeCell ref="DZ352:EA352"/>
    <mergeCell ref="EB352:EC352"/>
    <mergeCell ref="ED352:EE352"/>
    <mergeCell ref="EF352:EI352"/>
    <mergeCell ref="EJ352:EL352"/>
    <mergeCell ref="CY352:DA352"/>
    <mergeCell ref="DB352:DG352"/>
    <mergeCell ref="DI352:DJ352"/>
    <mergeCell ref="DM352:DN352"/>
    <mergeCell ref="DQ352:DR352"/>
    <mergeCell ref="DT352:DV352"/>
    <mergeCell ref="CR352:CT352"/>
    <mergeCell ref="CU352:CX352"/>
    <mergeCell ref="ED351:EE351"/>
    <mergeCell ref="EF351:EI351"/>
    <mergeCell ref="EJ351:EL351"/>
    <mergeCell ref="EM351:EO351"/>
    <mergeCell ref="EP351:EQ351"/>
    <mergeCell ref="ER351:EZ351"/>
    <mergeCell ref="DM351:DN351"/>
    <mergeCell ref="DQ351:DR351"/>
    <mergeCell ref="DT351:DV351"/>
    <mergeCell ref="DW351:DY351"/>
    <mergeCell ref="DZ351:EA351"/>
    <mergeCell ref="EB351:EC351"/>
    <mergeCell ref="ER350:EZ350"/>
    <mergeCell ref="CR351:CT351"/>
    <mergeCell ref="CU351:CX351"/>
    <mergeCell ref="CY351:DA351"/>
    <mergeCell ref="DB351:DG351"/>
    <mergeCell ref="DI351:DJ351"/>
    <mergeCell ref="EB350:EC350"/>
    <mergeCell ref="ED350:EE350"/>
    <mergeCell ref="EF350:EI350"/>
    <mergeCell ref="EJ350:EL350"/>
    <mergeCell ref="EM350:EO350"/>
    <mergeCell ref="EP350:EQ350"/>
    <mergeCell ref="DI350:DJ350"/>
    <mergeCell ref="DM350:DN350"/>
    <mergeCell ref="DQ350:DR350"/>
    <mergeCell ref="DT350:DV350"/>
    <mergeCell ref="DW350:DY350"/>
    <mergeCell ref="DZ350:EA350"/>
    <mergeCell ref="EP349:EQ349"/>
    <mergeCell ref="ER349:EZ349"/>
    <mergeCell ref="CR350:CT350"/>
    <mergeCell ref="CU350:CX350"/>
    <mergeCell ref="CY350:DA350"/>
    <mergeCell ref="DB350:DG350"/>
    <mergeCell ref="DZ349:EA349"/>
    <mergeCell ref="EB349:EC349"/>
    <mergeCell ref="ED349:EE349"/>
    <mergeCell ref="EF349:EI349"/>
    <mergeCell ref="EJ349:EL349"/>
    <mergeCell ref="EM349:EO349"/>
    <mergeCell ref="DB349:DG349"/>
    <mergeCell ref="DI349:DJ349"/>
    <mergeCell ref="DM349:DN349"/>
    <mergeCell ref="DQ349:DR349"/>
    <mergeCell ref="DT349:DV349"/>
    <mergeCell ref="DW349:DY349"/>
    <mergeCell ref="EM348:EO348"/>
    <mergeCell ref="EP348:EQ348"/>
    <mergeCell ref="ER348:EZ348"/>
    <mergeCell ref="CR349:CT349"/>
    <mergeCell ref="CU349:CX349"/>
    <mergeCell ref="CY349:DA349"/>
    <mergeCell ref="DW348:DY348"/>
    <mergeCell ref="DZ348:EA348"/>
    <mergeCell ref="CY348:DA348"/>
    <mergeCell ref="DB348:DG348"/>
    <mergeCell ref="DI348:DJ348"/>
    <mergeCell ref="DM348:DN348"/>
    <mergeCell ref="DQ348:DR348"/>
    <mergeCell ref="DT348:DV348"/>
    <mergeCell ref="CR348:CT348"/>
    <mergeCell ref="CU348:CX348"/>
    <mergeCell ref="ED347:EE347"/>
    <mergeCell ref="EF347:EI347"/>
    <mergeCell ref="EJ347:EL347"/>
    <mergeCell ref="EM347:EO347"/>
    <mergeCell ref="EB348:EC348"/>
    <mergeCell ref="ED348:EE348"/>
    <mergeCell ref="EF348:EI348"/>
    <mergeCell ref="EJ348:EL348"/>
    <mergeCell ref="EP347:EQ347"/>
    <mergeCell ref="ER347:EZ347"/>
    <mergeCell ref="DM347:DN347"/>
    <mergeCell ref="DQ347:DR347"/>
    <mergeCell ref="DT347:DV347"/>
    <mergeCell ref="DW347:DY347"/>
    <mergeCell ref="DZ347:EA347"/>
    <mergeCell ref="EB347:EC347"/>
    <mergeCell ref="ER346:EZ346"/>
    <mergeCell ref="CR347:CT347"/>
    <mergeCell ref="CU347:CX347"/>
    <mergeCell ref="CY347:DA347"/>
    <mergeCell ref="DB347:DG347"/>
    <mergeCell ref="DI347:DJ347"/>
    <mergeCell ref="EB346:EC346"/>
    <mergeCell ref="ED346:EE346"/>
    <mergeCell ref="EF346:EI346"/>
    <mergeCell ref="EJ346:EL346"/>
    <mergeCell ref="EM346:EO346"/>
    <mergeCell ref="EP346:EQ346"/>
    <mergeCell ref="DI346:DJ346"/>
    <mergeCell ref="DM346:DN346"/>
    <mergeCell ref="DQ346:DR346"/>
    <mergeCell ref="DT346:DV346"/>
    <mergeCell ref="DW346:DY346"/>
    <mergeCell ref="DZ346:EA346"/>
    <mergeCell ref="EP345:EQ345"/>
    <mergeCell ref="ER345:EZ345"/>
    <mergeCell ref="CR346:CT346"/>
    <mergeCell ref="CU346:CX346"/>
    <mergeCell ref="CY346:DA346"/>
    <mergeCell ref="DB346:DG346"/>
    <mergeCell ref="DZ345:EA345"/>
    <mergeCell ref="EB345:EC345"/>
    <mergeCell ref="ED345:EE345"/>
    <mergeCell ref="EF345:EI345"/>
    <mergeCell ref="EJ345:EL345"/>
    <mergeCell ref="EM345:EO345"/>
    <mergeCell ref="DB345:DG345"/>
    <mergeCell ref="DI345:DJ345"/>
    <mergeCell ref="DM345:DN345"/>
    <mergeCell ref="DQ345:DR345"/>
    <mergeCell ref="DT345:DV345"/>
    <mergeCell ref="DW345:DY345"/>
    <mergeCell ref="EM344:EO344"/>
    <mergeCell ref="EP344:EQ344"/>
    <mergeCell ref="ER344:EZ344"/>
    <mergeCell ref="CR345:CT345"/>
    <mergeCell ref="CU345:CX345"/>
    <mergeCell ref="CY345:DA345"/>
    <mergeCell ref="DW344:DY344"/>
    <mergeCell ref="DZ344:EA344"/>
    <mergeCell ref="EB344:EC344"/>
    <mergeCell ref="ED344:EE344"/>
    <mergeCell ref="EF344:EI344"/>
    <mergeCell ref="EJ344:EL344"/>
    <mergeCell ref="CY344:DA344"/>
    <mergeCell ref="DB344:DG344"/>
    <mergeCell ref="DI344:DJ344"/>
    <mergeCell ref="DM344:DN344"/>
    <mergeCell ref="DQ344:DR344"/>
    <mergeCell ref="DT344:DV344"/>
    <mergeCell ref="CR344:CT344"/>
    <mergeCell ref="CU344:CX344"/>
    <mergeCell ref="ED343:EE343"/>
    <mergeCell ref="EF343:EI343"/>
    <mergeCell ref="EJ343:EL343"/>
    <mergeCell ref="EM343:EO343"/>
    <mergeCell ref="EP343:EQ343"/>
    <mergeCell ref="ER343:EZ343"/>
    <mergeCell ref="DM343:DN343"/>
    <mergeCell ref="DQ343:DR343"/>
    <mergeCell ref="DT343:DV343"/>
    <mergeCell ref="DW343:DY343"/>
    <mergeCell ref="DZ343:EA343"/>
    <mergeCell ref="EB343:EC343"/>
    <mergeCell ref="ER342:EZ342"/>
    <mergeCell ref="CR343:CT343"/>
    <mergeCell ref="CU343:CX343"/>
    <mergeCell ref="CY343:DA343"/>
    <mergeCell ref="DB343:DG343"/>
    <mergeCell ref="DI343:DJ343"/>
    <mergeCell ref="EB342:EC342"/>
    <mergeCell ref="ED342:EE342"/>
    <mergeCell ref="EF342:EI342"/>
    <mergeCell ref="EJ342:EL342"/>
    <mergeCell ref="EM342:EO342"/>
    <mergeCell ref="EP342:EQ342"/>
    <mergeCell ref="DI342:DJ342"/>
    <mergeCell ref="DM342:DN342"/>
    <mergeCell ref="DQ342:DR342"/>
    <mergeCell ref="DT342:DV342"/>
    <mergeCell ref="DW342:DY342"/>
    <mergeCell ref="DZ342:EA342"/>
    <mergeCell ref="EP341:EQ341"/>
    <mergeCell ref="ER341:EZ341"/>
    <mergeCell ref="CR342:CT342"/>
    <mergeCell ref="CU342:CX342"/>
    <mergeCell ref="CY342:DA342"/>
    <mergeCell ref="DB342:DG342"/>
    <mergeCell ref="DZ341:EA341"/>
    <mergeCell ref="EB341:EC341"/>
    <mergeCell ref="ED341:EE341"/>
    <mergeCell ref="EF341:EI341"/>
    <mergeCell ref="EJ341:EL341"/>
    <mergeCell ref="EM341:EO341"/>
    <mergeCell ref="DB341:DG341"/>
    <mergeCell ref="DI341:DJ341"/>
    <mergeCell ref="DM341:DN341"/>
    <mergeCell ref="DQ341:DR341"/>
    <mergeCell ref="DT341:DV341"/>
    <mergeCell ref="DW341:DY341"/>
    <mergeCell ref="EM340:EO340"/>
    <mergeCell ref="EP340:EQ340"/>
    <mergeCell ref="ER340:EZ340"/>
    <mergeCell ref="CR341:CT341"/>
    <mergeCell ref="CU341:CX341"/>
    <mergeCell ref="CY341:DA341"/>
    <mergeCell ref="DW340:DY340"/>
    <mergeCell ref="DZ340:EA340"/>
    <mergeCell ref="CY340:DA340"/>
    <mergeCell ref="DB340:DG340"/>
    <mergeCell ref="DI340:DJ340"/>
    <mergeCell ref="DM340:DN340"/>
    <mergeCell ref="DQ340:DR340"/>
    <mergeCell ref="DT340:DV340"/>
    <mergeCell ref="CR340:CT340"/>
    <mergeCell ref="CU340:CX340"/>
    <mergeCell ref="ED339:EE339"/>
    <mergeCell ref="EF339:EI339"/>
    <mergeCell ref="EJ339:EL339"/>
    <mergeCell ref="EM339:EO339"/>
    <mergeCell ref="EB340:EC340"/>
    <mergeCell ref="ED340:EE340"/>
    <mergeCell ref="EF340:EI340"/>
    <mergeCell ref="EJ340:EL340"/>
    <mergeCell ref="EP339:EQ339"/>
    <mergeCell ref="ER339:EZ339"/>
    <mergeCell ref="DM339:DN339"/>
    <mergeCell ref="DQ339:DR339"/>
    <mergeCell ref="DT339:DV339"/>
    <mergeCell ref="DW339:DY339"/>
    <mergeCell ref="DZ339:EA339"/>
    <mergeCell ref="EB339:EC339"/>
    <mergeCell ref="ER338:EZ338"/>
    <mergeCell ref="CR339:CT339"/>
    <mergeCell ref="CU339:CX339"/>
    <mergeCell ref="CY339:DA339"/>
    <mergeCell ref="DB339:DG339"/>
    <mergeCell ref="DI339:DJ339"/>
    <mergeCell ref="EB338:EC338"/>
    <mergeCell ref="ED338:EE338"/>
    <mergeCell ref="EF338:EI338"/>
    <mergeCell ref="EJ338:EL338"/>
    <mergeCell ref="EM338:EO338"/>
    <mergeCell ref="EP338:EQ338"/>
    <mergeCell ref="DI338:DJ338"/>
    <mergeCell ref="DM338:DN338"/>
    <mergeCell ref="DQ338:DR338"/>
    <mergeCell ref="DT338:DV338"/>
    <mergeCell ref="DW338:DY338"/>
    <mergeCell ref="DZ338:EA338"/>
    <mergeCell ref="EP337:EQ337"/>
    <mergeCell ref="ER337:EZ337"/>
    <mergeCell ref="CR338:CT338"/>
    <mergeCell ref="CU338:CX338"/>
    <mergeCell ref="CY338:DA338"/>
    <mergeCell ref="DB338:DG338"/>
    <mergeCell ref="DZ337:EA337"/>
    <mergeCell ref="EB337:EC337"/>
    <mergeCell ref="ED337:EE337"/>
    <mergeCell ref="EF337:EI337"/>
    <mergeCell ref="EJ337:EL337"/>
    <mergeCell ref="EM337:EO337"/>
    <mergeCell ref="DB337:DG337"/>
    <mergeCell ref="DI337:DJ337"/>
    <mergeCell ref="DM337:DN337"/>
    <mergeCell ref="DQ337:DR337"/>
    <mergeCell ref="DT337:DV337"/>
    <mergeCell ref="DW337:DY337"/>
    <mergeCell ref="EM336:EO336"/>
    <mergeCell ref="EP336:EQ336"/>
    <mergeCell ref="ER336:EZ336"/>
    <mergeCell ref="CR337:CT337"/>
    <mergeCell ref="CU337:CX337"/>
    <mergeCell ref="CY337:DA337"/>
    <mergeCell ref="DW336:DY336"/>
    <mergeCell ref="DZ336:EA336"/>
    <mergeCell ref="EB336:EC336"/>
    <mergeCell ref="ED336:EE336"/>
    <mergeCell ref="EF336:EI336"/>
    <mergeCell ref="EJ336:EL336"/>
    <mergeCell ref="CY336:DA336"/>
    <mergeCell ref="DB336:DG336"/>
    <mergeCell ref="DI336:DJ336"/>
    <mergeCell ref="DM336:DN336"/>
    <mergeCell ref="DQ336:DR336"/>
    <mergeCell ref="DT336:DV336"/>
    <mergeCell ref="CR336:CT336"/>
    <mergeCell ref="CU336:CX336"/>
    <mergeCell ref="ED335:EE335"/>
    <mergeCell ref="EF335:EI335"/>
    <mergeCell ref="EJ335:EL335"/>
    <mergeCell ref="EM335:EO335"/>
    <mergeCell ref="EP335:EQ335"/>
    <mergeCell ref="ER335:EZ335"/>
    <mergeCell ref="DM335:DN335"/>
    <mergeCell ref="DQ335:DR335"/>
    <mergeCell ref="DT335:DV335"/>
    <mergeCell ref="DW335:DY335"/>
    <mergeCell ref="DZ335:EA335"/>
    <mergeCell ref="EB335:EC335"/>
    <mergeCell ref="ER334:EZ334"/>
    <mergeCell ref="CR335:CT335"/>
    <mergeCell ref="CU335:CX335"/>
    <mergeCell ref="CY335:DA335"/>
    <mergeCell ref="DB335:DG335"/>
    <mergeCell ref="DI335:DJ335"/>
    <mergeCell ref="EB334:EC334"/>
    <mergeCell ref="ED334:EE334"/>
    <mergeCell ref="EF334:EI334"/>
    <mergeCell ref="EJ334:EL334"/>
    <mergeCell ref="EM334:EO334"/>
    <mergeCell ref="EP334:EQ334"/>
    <mergeCell ref="DI334:DJ334"/>
    <mergeCell ref="DM334:DN334"/>
    <mergeCell ref="DQ334:DR334"/>
    <mergeCell ref="DT334:DV334"/>
    <mergeCell ref="DW334:DY334"/>
    <mergeCell ref="DZ334:EA334"/>
    <mergeCell ref="EP333:EQ333"/>
    <mergeCell ref="ER333:EZ333"/>
    <mergeCell ref="CR334:CT334"/>
    <mergeCell ref="CU334:CX334"/>
    <mergeCell ref="CY334:DA334"/>
    <mergeCell ref="DB334:DG334"/>
    <mergeCell ref="DZ333:EA333"/>
    <mergeCell ref="EB333:EC333"/>
    <mergeCell ref="ED333:EE333"/>
    <mergeCell ref="EF333:EI333"/>
    <mergeCell ref="EJ333:EL333"/>
    <mergeCell ref="EM333:EO333"/>
    <mergeCell ref="DB333:DG333"/>
    <mergeCell ref="DI333:DJ333"/>
    <mergeCell ref="DM333:DN333"/>
    <mergeCell ref="DQ333:DR333"/>
    <mergeCell ref="DT333:DV333"/>
    <mergeCell ref="DW333:DY333"/>
    <mergeCell ref="EM332:EO332"/>
    <mergeCell ref="EP332:EQ332"/>
    <mergeCell ref="ER332:EZ332"/>
    <mergeCell ref="CR333:CT333"/>
    <mergeCell ref="CU333:CX333"/>
    <mergeCell ref="CY333:DA333"/>
    <mergeCell ref="DW332:DY332"/>
    <mergeCell ref="DZ332:EA332"/>
    <mergeCell ref="CY332:DA332"/>
    <mergeCell ref="DB332:DG332"/>
    <mergeCell ref="DI332:DJ332"/>
    <mergeCell ref="DM332:DN332"/>
    <mergeCell ref="DQ332:DR332"/>
    <mergeCell ref="DT332:DV332"/>
    <mergeCell ref="CR332:CT332"/>
    <mergeCell ref="CU332:CX332"/>
    <mergeCell ref="ED331:EE331"/>
    <mergeCell ref="EF331:EI331"/>
    <mergeCell ref="EJ331:EL331"/>
    <mergeCell ref="EM331:EO331"/>
    <mergeCell ref="EB332:EC332"/>
    <mergeCell ref="ED332:EE332"/>
    <mergeCell ref="EF332:EI332"/>
    <mergeCell ref="EJ332:EL332"/>
    <mergeCell ref="EP331:EQ331"/>
    <mergeCell ref="ER331:EZ331"/>
    <mergeCell ref="DM331:DN331"/>
    <mergeCell ref="DQ331:DR331"/>
    <mergeCell ref="DT331:DV331"/>
    <mergeCell ref="DW331:DY331"/>
    <mergeCell ref="DZ331:EA331"/>
    <mergeCell ref="EB331:EC331"/>
    <mergeCell ref="ER330:EZ330"/>
    <mergeCell ref="CR331:CT331"/>
    <mergeCell ref="CU331:CX331"/>
    <mergeCell ref="CY331:DA331"/>
    <mergeCell ref="DB331:DG331"/>
    <mergeCell ref="DI331:DJ331"/>
    <mergeCell ref="EB330:EC330"/>
    <mergeCell ref="ED330:EE330"/>
    <mergeCell ref="EF330:EI330"/>
    <mergeCell ref="EJ330:EL330"/>
    <mergeCell ref="EM330:EO330"/>
    <mergeCell ref="EP330:EQ330"/>
    <mergeCell ref="DI330:DJ330"/>
    <mergeCell ref="DM330:DN330"/>
    <mergeCell ref="DQ330:DR330"/>
    <mergeCell ref="DT330:DV330"/>
    <mergeCell ref="DW330:DY330"/>
    <mergeCell ref="DZ330:EA330"/>
    <mergeCell ref="EP329:EQ329"/>
    <mergeCell ref="ER329:EZ329"/>
    <mergeCell ref="CR330:CT330"/>
    <mergeCell ref="CU330:CX330"/>
    <mergeCell ref="CY330:DA330"/>
    <mergeCell ref="DB330:DG330"/>
    <mergeCell ref="DZ329:EA329"/>
    <mergeCell ref="EB329:EC329"/>
    <mergeCell ref="ED329:EE329"/>
    <mergeCell ref="EF329:EI329"/>
    <mergeCell ref="EJ329:EL329"/>
    <mergeCell ref="EM329:EO329"/>
    <mergeCell ref="DB329:DG329"/>
    <mergeCell ref="DI329:DJ329"/>
    <mergeCell ref="DM329:DN329"/>
    <mergeCell ref="DQ329:DR329"/>
    <mergeCell ref="DT329:DV329"/>
    <mergeCell ref="DW329:DY329"/>
    <mergeCell ref="EM328:EO328"/>
    <mergeCell ref="EP328:EQ328"/>
    <mergeCell ref="ER328:EZ328"/>
    <mergeCell ref="CR329:CT329"/>
    <mergeCell ref="CU329:CX329"/>
    <mergeCell ref="CY329:DA329"/>
    <mergeCell ref="DW328:DY328"/>
    <mergeCell ref="DZ328:EA328"/>
    <mergeCell ref="EB328:EC328"/>
    <mergeCell ref="ED328:EE328"/>
    <mergeCell ref="EF328:EI328"/>
    <mergeCell ref="EJ328:EL328"/>
    <mergeCell ref="CY328:DA328"/>
    <mergeCell ref="DB328:DG328"/>
    <mergeCell ref="DI328:DJ328"/>
    <mergeCell ref="DM328:DN328"/>
    <mergeCell ref="DQ328:DR328"/>
    <mergeCell ref="DT328:DV328"/>
    <mergeCell ref="CR328:CT328"/>
    <mergeCell ref="CU328:CX328"/>
    <mergeCell ref="ED327:EE327"/>
    <mergeCell ref="EF327:EI327"/>
    <mergeCell ref="EJ327:EL327"/>
    <mergeCell ref="EM327:EO327"/>
    <mergeCell ref="EP327:EQ327"/>
    <mergeCell ref="ER327:EZ327"/>
    <mergeCell ref="DM327:DN327"/>
    <mergeCell ref="DQ327:DR327"/>
    <mergeCell ref="DT327:DV327"/>
    <mergeCell ref="DW327:DY327"/>
    <mergeCell ref="DZ327:EA327"/>
    <mergeCell ref="EB327:EC327"/>
    <mergeCell ref="ER326:EZ326"/>
    <mergeCell ref="CR327:CT327"/>
    <mergeCell ref="CU327:CX327"/>
    <mergeCell ref="CY327:DA327"/>
    <mergeCell ref="DB327:DG327"/>
    <mergeCell ref="DI327:DJ327"/>
    <mergeCell ref="EB326:EC326"/>
    <mergeCell ref="ED326:EE326"/>
    <mergeCell ref="EF326:EI326"/>
    <mergeCell ref="EJ326:EL326"/>
    <mergeCell ref="EM326:EO326"/>
    <mergeCell ref="EP326:EQ326"/>
    <mergeCell ref="DI326:DJ326"/>
    <mergeCell ref="DM326:DN326"/>
    <mergeCell ref="DQ326:DR326"/>
    <mergeCell ref="DT326:DV326"/>
    <mergeCell ref="DW326:DY326"/>
    <mergeCell ref="DZ326:EA326"/>
    <mergeCell ref="EP325:EQ325"/>
    <mergeCell ref="ER325:EZ325"/>
    <mergeCell ref="CR326:CT326"/>
    <mergeCell ref="CU326:CX326"/>
    <mergeCell ref="CY326:DA326"/>
    <mergeCell ref="DB326:DG326"/>
    <mergeCell ref="DZ325:EA325"/>
    <mergeCell ref="EB325:EC325"/>
    <mergeCell ref="ED325:EE325"/>
    <mergeCell ref="EF325:EI325"/>
    <mergeCell ref="EJ325:EL325"/>
    <mergeCell ref="EM325:EO325"/>
    <mergeCell ref="DB325:DG325"/>
    <mergeCell ref="DI325:DJ325"/>
    <mergeCell ref="DM325:DN325"/>
    <mergeCell ref="DQ325:DR325"/>
    <mergeCell ref="DT325:DV325"/>
    <mergeCell ref="DW325:DY325"/>
    <mergeCell ref="EM324:EO324"/>
    <mergeCell ref="EP324:EQ324"/>
    <mergeCell ref="ER324:EZ324"/>
    <mergeCell ref="CR325:CT325"/>
    <mergeCell ref="CU325:CX325"/>
    <mergeCell ref="CY325:DA325"/>
    <mergeCell ref="DW324:DY324"/>
    <mergeCell ref="DZ324:EA324"/>
    <mergeCell ref="CY324:DA324"/>
    <mergeCell ref="DB324:DG324"/>
    <mergeCell ref="DI324:DJ324"/>
    <mergeCell ref="DM324:DN324"/>
    <mergeCell ref="DQ324:DR324"/>
    <mergeCell ref="DT324:DV324"/>
    <mergeCell ref="CR324:CT324"/>
    <mergeCell ref="CU324:CX324"/>
    <mergeCell ref="ED323:EE323"/>
    <mergeCell ref="EF323:EI323"/>
    <mergeCell ref="EJ323:EL323"/>
    <mergeCell ref="EM323:EO323"/>
    <mergeCell ref="EB324:EC324"/>
    <mergeCell ref="ED324:EE324"/>
    <mergeCell ref="EF324:EI324"/>
    <mergeCell ref="EJ324:EL324"/>
    <mergeCell ref="EP323:EQ323"/>
    <mergeCell ref="ER323:EZ323"/>
    <mergeCell ref="DM323:DN323"/>
    <mergeCell ref="DQ323:DR323"/>
    <mergeCell ref="DT323:DV323"/>
    <mergeCell ref="DW323:DY323"/>
    <mergeCell ref="DZ323:EA323"/>
    <mergeCell ref="EB323:EC323"/>
    <mergeCell ref="ER322:EZ322"/>
    <mergeCell ref="CR323:CT323"/>
    <mergeCell ref="CU323:CX323"/>
    <mergeCell ref="CY323:DA323"/>
    <mergeCell ref="DB323:DG323"/>
    <mergeCell ref="DI323:DJ323"/>
    <mergeCell ref="EB322:EC322"/>
    <mergeCell ref="ED322:EE322"/>
    <mergeCell ref="EF322:EI322"/>
    <mergeCell ref="EJ322:EL322"/>
    <mergeCell ref="EM322:EO322"/>
    <mergeCell ref="EP322:EQ322"/>
    <mergeCell ref="DI322:DJ322"/>
    <mergeCell ref="DM322:DN322"/>
    <mergeCell ref="DQ322:DR322"/>
    <mergeCell ref="DT322:DV322"/>
    <mergeCell ref="DW322:DY322"/>
    <mergeCell ref="DZ322:EA322"/>
    <mergeCell ref="EP321:EQ321"/>
    <mergeCell ref="ER321:EZ321"/>
    <mergeCell ref="CR322:CT322"/>
    <mergeCell ref="CU322:CX322"/>
    <mergeCell ref="CY322:DA322"/>
    <mergeCell ref="DB322:DG322"/>
    <mergeCell ref="DZ321:EA321"/>
    <mergeCell ref="EB321:EC321"/>
    <mergeCell ref="ED321:EE321"/>
    <mergeCell ref="EF321:EI321"/>
    <mergeCell ref="EJ321:EL321"/>
    <mergeCell ref="EM321:EO321"/>
    <mergeCell ref="DB321:DG321"/>
    <mergeCell ref="DI321:DJ321"/>
    <mergeCell ref="DM321:DN321"/>
    <mergeCell ref="DQ321:DR321"/>
    <mergeCell ref="DT321:DV321"/>
    <mergeCell ref="DW321:DY321"/>
    <mergeCell ref="EM320:EO320"/>
    <mergeCell ref="EP320:EQ320"/>
    <mergeCell ref="ER320:EZ320"/>
    <mergeCell ref="CR321:CT321"/>
    <mergeCell ref="CU321:CX321"/>
    <mergeCell ref="CY321:DA321"/>
    <mergeCell ref="DW320:DY320"/>
    <mergeCell ref="DZ320:EA320"/>
    <mergeCell ref="EB320:EC320"/>
    <mergeCell ref="ED320:EE320"/>
    <mergeCell ref="EF320:EI320"/>
    <mergeCell ref="EJ320:EL320"/>
    <mergeCell ref="CY320:DA320"/>
    <mergeCell ref="DB320:DG320"/>
    <mergeCell ref="DI320:DJ320"/>
    <mergeCell ref="DM320:DN320"/>
    <mergeCell ref="DQ320:DR320"/>
    <mergeCell ref="DT320:DV320"/>
    <mergeCell ref="CR320:CT320"/>
    <mergeCell ref="CU320:CX320"/>
    <mergeCell ref="ED319:EE319"/>
    <mergeCell ref="EF319:EI319"/>
    <mergeCell ref="EJ319:EL319"/>
    <mergeCell ref="EM319:EO319"/>
    <mergeCell ref="EP319:EQ319"/>
    <mergeCell ref="ER319:EZ319"/>
    <mergeCell ref="DM319:DN319"/>
    <mergeCell ref="DQ319:DR319"/>
    <mergeCell ref="DT319:DV319"/>
    <mergeCell ref="DW319:DY319"/>
    <mergeCell ref="DZ319:EA319"/>
    <mergeCell ref="EB319:EC319"/>
    <mergeCell ref="ER318:EZ318"/>
    <mergeCell ref="CR319:CT319"/>
    <mergeCell ref="CU319:CX319"/>
    <mergeCell ref="CY319:DA319"/>
    <mergeCell ref="DB319:DG319"/>
    <mergeCell ref="DI319:DJ319"/>
    <mergeCell ref="EB318:EC318"/>
    <mergeCell ref="ED318:EE318"/>
    <mergeCell ref="EF318:EI318"/>
    <mergeCell ref="EJ318:EL318"/>
    <mergeCell ref="EM318:EO318"/>
    <mergeCell ref="EP318:EQ318"/>
    <mergeCell ref="DI318:DJ318"/>
    <mergeCell ref="DM318:DN318"/>
    <mergeCell ref="DQ318:DR318"/>
    <mergeCell ref="DT318:DV318"/>
    <mergeCell ref="DW318:DY318"/>
    <mergeCell ref="DZ318:EA318"/>
    <mergeCell ref="EP317:EQ317"/>
    <mergeCell ref="ER317:EZ317"/>
    <mergeCell ref="CR318:CT318"/>
    <mergeCell ref="CU318:CX318"/>
    <mergeCell ref="CY318:DA318"/>
    <mergeCell ref="DB318:DG318"/>
    <mergeCell ref="DZ317:EA317"/>
    <mergeCell ref="EB317:EC317"/>
    <mergeCell ref="ED317:EE317"/>
    <mergeCell ref="EF317:EI317"/>
    <mergeCell ref="EJ317:EL317"/>
    <mergeCell ref="EM317:EO317"/>
    <mergeCell ref="DB317:DG317"/>
    <mergeCell ref="DI317:DJ317"/>
    <mergeCell ref="DM317:DN317"/>
    <mergeCell ref="DQ317:DR317"/>
    <mergeCell ref="DT317:DV317"/>
    <mergeCell ref="DW317:DY317"/>
    <mergeCell ref="EM316:EO316"/>
    <mergeCell ref="EP316:EQ316"/>
    <mergeCell ref="ER316:EZ316"/>
    <mergeCell ref="CR317:CT317"/>
    <mergeCell ref="CU317:CX317"/>
    <mergeCell ref="CY317:DA317"/>
    <mergeCell ref="DW316:DY316"/>
    <mergeCell ref="DZ316:EA316"/>
    <mergeCell ref="CY316:DA316"/>
    <mergeCell ref="DB316:DG316"/>
    <mergeCell ref="DI316:DJ316"/>
    <mergeCell ref="DM316:DN316"/>
    <mergeCell ref="DQ316:DR316"/>
    <mergeCell ref="DT316:DV316"/>
    <mergeCell ref="CR316:CT316"/>
    <mergeCell ref="CU316:CX316"/>
    <mergeCell ref="ED315:EE315"/>
    <mergeCell ref="EF315:EI315"/>
    <mergeCell ref="EJ315:EL315"/>
    <mergeCell ref="EM315:EO315"/>
    <mergeCell ref="EB316:EC316"/>
    <mergeCell ref="ED316:EE316"/>
    <mergeCell ref="EF316:EI316"/>
    <mergeCell ref="EJ316:EL316"/>
    <mergeCell ref="EP315:EQ315"/>
    <mergeCell ref="ER315:EZ315"/>
    <mergeCell ref="DM315:DN315"/>
    <mergeCell ref="DQ315:DR315"/>
    <mergeCell ref="DT315:DV315"/>
    <mergeCell ref="DW315:DY315"/>
    <mergeCell ref="DZ315:EA315"/>
    <mergeCell ref="EB315:EC315"/>
    <mergeCell ref="ER314:EZ314"/>
    <mergeCell ref="CR315:CT315"/>
    <mergeCell ref="CU315:CX315"/>
    <mergeCell ref="CY315:DA315"/>
    <mergeCell ref="DB315:DG315"/>
    <mergeCell ref="DI315:DJ315"/>
    <mergeCell ref="EB314:EC314"/>
    <mergeCell ref="ED314:EE314"/>
    <mergeCell ref="EF314:EI314"/>
    <mergeCell ref="EJ314:EL314"/>
    <mergeCell ref="EM314:EO314"/>
    <mergeCell ref="EP314:EQ314"/>
    <mergeCell ref="DI314:DJ314"/>
    <mergeCell ref="DM314:DN314"/>
    <mergeCell ref="DQ314:DR314"/>
    <mergeCell ref="DT314:DV314"/>
    <mergeCell ref="DW314:DY314"/>
    <mergeCell ref="DZ314:EA314"/>
    <mergeCell ref="EP313:EQ313"/>
    <mergeCell ref="ER313:EZ313"/>
    <mergeCell ref="CR314:CT314"/>
    <mergeCell ref="CU314:CX314"/>
    <mergeCell ref="CY314:DA314"/>
    <mergeCell ref="DB314:DG314"/>
    <mergeCell ref="DZ313:EA313"/>
    <mergeCell ref="EB313:EC313"/>
    <mergeCell ref="ED313:EE313"/>
    <mergeCell ref="EF313:EI313"/>
    <mergeCell ref="EJ313:EL313"/>
    <mergeCell ref="EM313:EO313"/>
    <mergeCell ref="DB313:DG313"/>
    <mergeCell ref="DI313:DJ313"/>
    <mergeCell ref="DM313:DN313"/>
    <mergeCell ref="DQ313:DR313"/>
    <mergeCell ref="DT313:DV313"/>
    <mergeCell ref="DW313:DY313"/>
    <mergeCell ref="EM312:EO312"/>
    <mergeCell ref="EP312:EQ312"/>
    <mergeCell ref="ER312:EZ312"/>
    <mergeCell ref="CR313:CT313"/>
    <mergeCell ref="CU313:CX313"/>
    <mergeCell ref="CY313:DA313"/>
    <mergeCell ref="DW312:DY312"/>
    <mergeCell ref="DZ312:EA312"/>
    <mergeCell ref="EB312:EC312"/>
    <mergeCell ref="ED312:EE312"/>
    <mergeCell ref="EF312:EI312"/>
    <mergeCell ref="EJ312:EL312"/>
    <mergeCell ref="CY312:DA312"/>
    <mergeCell ref="DB312:DG312"/>
    <mergeCell ref="DI312:DJ312"/>
    <mergeCell ref="DM312:DN312"/>
    <mergeCell ref="DQ312:DR312"/>
    <mergeCell ref="DT312:DV312"/>
    <mergeCell ref="CR312:CT312"/>
    <mergeCell ref="CU312:CX312"/>
    <mergeCell ref="ED311:EE311"/>
    <mergeCell ref="EF311:EI311"/>
    <mergeCell ref="EJ311:EL311"/>
    <mergeCell ref="EM311:EO311"/>
    <mergeCell ref="EP311:EQ311"/>
    <mergeCell ref="ER311:EZ311"/>
    <mergeCell ref="DM311:DN311"/>
    <mergeCell ref="DQ311:DR311"/>
    <mergeCell ref="DT311:DV311"/>
    <mergeCell ref="DW311:DY311"/>
    <mergeCell ref="DZ311:EA311"/>
    <mergeCell ref="EB311:EC311"/>
    <mergeCell ref="ER310:EZ310"/>
    <mergeCell ref="CR311:CT311"/>
    <mergeCell ref="CU311:CX311"/>
    <mergeCell ref="CY311:DA311"/>
    <mergeCell ref="DB311:DG311"/>
    <mergeCell ref="DI311:DJ311"/>
    <mergeCell ref="EB310:EC310"/>
    <mergeCell ref="ED310:EE310"/>
    <mergeCell ref="EF310:EI310"/>
    <mergeCell ref="EJ310:EL310"/>
    <mergeCell ref="EM310:EO310"/>
    <mergeCell ref="EP310:EQ310"/>
    <mergeCell ref="DI310:DJ310"/>
    <mergeCell ref="DM310:DN310"/>
    <mergeCell ref="DQ310:DR310"/>
    <mergeCell ref="DT310:DV310"/>
    <mergeCell ref="DW310:DY310"/>
    <mergeCell ref="DZ310:EA310"/>
    <mergeCell ref="EP309:EQ309"/>
    <mergeCell ref="ER309:EZ309"/>
    <mergeCell ref="CR310:CT310"/>
    <mergeCell ref="CU310:CX310"/>
    <mergeCell ref="CY310:DA310"/>
    <mergeCell ref="DB310:DG310"/>
    <mergeCell ref="DZ309:EA309"/>
    <mergeCell ref="EB309:EC309"/>
    <mergeCell ref="ED309:EE309"/>
    <mergeCell ref="EF309:EI309"/>
    <mergeCell ref="EJ309:EL309"/>
    <mergeCell ref="EM309:EO309"/>
    <mergeCell ref="DB309:DG309"/>
    <mergeCell ref="DI309:DJ309"/>
    <mergeCell ref="DM309:DN309"/>
    <mergeCell ref="DQ309:DR309"/>
    <mergeCell ref="DT309:DV309"/>
    <mergeCell ref="DW309:DY309"/>
    <mergeCell ref="EM308:EO308"/>
    <mergeCell ref="EP308:EQ308"/>
    <mergeCell ref="ER308:EZ308"/>
    <mergeCell ref="CR309:CT309"/>
    <mergeCell ref="CU309:CX309"/>
    <mergeCell ref="CY309:DA309"/>
    <mergeCell ref="DW308:DY308"/>
    <mergeCell ref="DZ308:EA308"/>
    <mergeCell ref="CY308:DA308"/>
    <mergeCell ref="DB308:DG308"/>
    <mergeCell ref="DI308:DJ308"/>
    <mergeCell ref="DM308:DN308"/>
    <mergeCell ref="DQ308:DR308"/>
    <mergeCell ref="DT308:DV308"/>
    <mergeCell ref="CR308:CT308"/>
    <mergeCell ref="CU308:CX308"/>
    <mergeCell ref="ED307:EE307"/>
    <mergeCell ref="EF307:EI307"/>
    <mergeCell ref="EJ307:EL307"/>
    <mergeCell ref="EM307:EO307"/>
    <mergeCell ref="EB308:EC308"/>
    <mergeCell ref="ED308:EE308"/>
    <mergeCell ref="EF308:EI308"/>
    <mergeCell ref="EJ308:EL308"/>
    <mergeCell ref="EP307:EQ307"/>
    <mergeCell ref="ER307:EZ307"/>
    <mergeCell ref="DM307:DN307"/>
    <mergeCell ref="DQ307:DR307"/>
    <mergeCell ref="DT307:DV307"/>
    <mergeCell ref="DW307:DY307"/>
    <mergeCell ref="DZ307:EA307"/>
    <mergeCell ref="EB307:EC307"/>
    <mergeCell ref="ER306:EZ306"/>
    <mergeCell ref="CR307:CT307"/>
    <mergeCell ref="CU307:CX307"/>
    <mergeCell ref="CY307:DA307"/>
    <mergeCell ref="DB307:DG307"/>
    <mergeCell ref="DI307:DJ307"/>
    <mergeCell ref="EB306:EC306"/>
    <mergeCell ref="ED306:EE306"/>
    <mergeCell ref="EF306:EI306"/>
    <mergeCell ref="EJ306:EL306"/>
    <mergeCell ref="EM306:EO306"/>
    <mergeCell ref="EP306:EQ306"/>
    <mergeCell ref="DI306:DJ306"/>
    <mergeCell ref="DM306:DN306"/>
    <mergeCell ref="DQ306:DR306"/>
    <mergeCell ref="DT306:DV306"/>
    <mergeCell ref="DW306:DY306"/>
    <mergeCell ref="DZ306:EA306"/>
    <mergeCell ref="EP305:EQ305"/>
    <mergeCell ref="ER305:EZ305"/>
    <mergeCell ref="CR306:CT306"/>
    <mergeCell ref="CU306:CX306"/>
    <mergeCell ref="CY306:DA306"/>
    <mergeCell ref="DB306:DG306"/>
    <mergeCell ref="DZ305:EA305"/>
    <mergeCell ref="EB305:EC305"/>
    <mergeCell ref="ED305:EE305"/>
    <mergeCell ref="EF305:EI305"/>
    <mergeCell ref="EJ305:EL305"/>
    <mergeCell ref="EM305:EO305"/>
    <mergeCell ref="DB305:DG305"/>
    <mergeCell ref="DI305:DJ305"/>
    <mergeCell ref="DM305:DN305"/>
    <mergeCell ref="DQ305:DR305"/>
    <mergeCell ref="DT305:DV305"/>
    <mergeCell ref="DW305:DY305"/>
    <mergeCell ref="EM304:EO304"/>
    <mergeCell ref="EP304:EQ304"/>
    <mergeCell ref="ER304:EZ304"/>
    <mergeCell ref="CR305:CT305"/>
    <mergeCell ref="CU305:CX305"/>
    <mergeCell ref="CY305:DA305"/>
    <mergeCell ref="DW304:DY304"/>
    <mergeCell ref="DZ304:EA304"/>
    <mergeCell ref="EB304:EC304"/>
    <mergeCell ref="ED304:EE304"/>
    <mergeCell ref="EF304:EI304"/>
    <mergeCell ref="EJ304:EL304"/>
    <mergeCell ref="CY304:DA304"/>
    <mergeCell ref="DB304:DG304"/>
    <mergeCell ref="DI304:DJ304"/>
    <mergeCell ref="DM304:DN304"/>
    <mergeCell ref="DQ304:DR304"/>
    <mergeCell ref="DT304:DV304"/>
    <mergeCell ref="CR304:CT304"/>
    <mergeCell ref="CU304:CX304"/>
    <mergeCell ref="ED303:EE303"/>
    <mergeCell ref="EF303:EI303"/>
    <mergeCell ref="EJ303:EL303"/>
    <mergeCell ref="EM303:EO303"/>
    <mergeCell ref="EP303:EQ303"/>
    <mergeCell ref="ER303:EZ303"/>
    <mergeCell ref="DM303:DN303"/>
    <mergeCell ref="DQ303:DR303"/>
    <mergeCell ref="DT303:DV303"/>
    <mergeCell ref="DW303:DY303"/>
    <mergeCell ref="DZ303:EA303"/>
    <mergeCell ref="EB303:EC303"/>
    <mergeCell ref="ER302:EZ302"/>
    <mergeCell ref="CR303:CT303"/>
    <mergeCell ref="CU303:CX303"/>
    <mergeCell ref="CY303:DA303"/>
    <mergeCell ref="DB303:DG303"/>
    <mergeCell ref="DI303:DJ303"/>
    <mergeCell ref="EB302:EC302"/>
    <mergeCell ref="ED302:EE302"/>
    <mergeCell ref="EF302:EI302"/>
    <mergeCell ref="EJ302:EL302"/>
    <mergeCell ref="EM302:EO302"/>
    <mergeCell ref="EP302:EQ302"/>
    <mergeCell ref="DI302:DJ302"/>
    <mergeCell ref="DM302:DN302"/>
    <mergeCell ref="DQ302:DR302"/>
    <mergeCell ref="DT302:DV302"/>
    <mergeCell ref="DW302:DY302"/>
    <mergeCell ref="DZ302:EA302"/>
    <mergeCell ref="EP301:EQ301"/>
    <mergeCell ref="ER301:EZ301"/>
    <mergeCell ref="CR302:CT302"/>
    <mergeCell ref="CU302:CX302"/>
    <mergeCell ref="CY302:DA302"/>
    <mergeCell ref="DB302:DG302"/>
    <mergeCell ref="DZ301:EA301"/>
    <mergeCell ref="EB301:EC301"/>
    <mergeCell ref="ED301:EE301"/>
    <mergeCell ref="EF301:EI301"/>
    <mergeCell ref="EJ301:EL301"/>
    <mergeCell ref="EM301:EO301"/>
    <mergeCell ref="DB301:DG301"/>
    <mergeCell ref="DI301:DJ301"/>
    <mergeCell ref="DM301:DN301"/>
    <mergeCell ref="DQ301:DR301"/>
    <mergeCell ref="DT301:DV301"/>
    <mergeCell ref="DW301:DY301"/>
    <mergeCell ref="EM300:EO300"/>
    <mergeCell ref="EP300:EQ300"/>
    <mergeCell ref="ER300:EZ300"/>
    <mergeCell ref="CR301:CT301"/>
    <mergeCell ref="CU301:CX301"/>
    <mergeCell ref="CY301:DA301"/>
    <mergeCell ref="DW300:DY300"/>
    <mergeCell ref="DZ300:EA300"/>
    <mergeCell ref="CY300:DA300"/>
    <mergeCell ref="DB300:DG300"/>
    <mergeCell ref="DI300:DJ300"/>
    <mergeCell ref="DM300:DN300"/>
    <mergeCell ref="DQ300:DR300"/>
    <mergeCell ref="DT300:DV300"/>
    <mergeCell ref="CR300:CT300"/>
    <mergeCell ref="CU300:CX300"/>
    <mergeCell ref="ED299:EE299"/>
    <mergeCell ref="EF299:EI299"/>
    <mergeCell ref="EJ299:EL299"/>
    <mergeCell ref="EM299:EO299"/>
    <mergeCell ref="EB300:EC300"/>
    <mergeCell ref="ED300:EE300"/>
    <mergeCell ref="EF300:EI300"/>
    <mergeCell ref="EJ300:EL300"/>
    <mergeCell ref="EP299:EQ299"/>
    <mergeCell ref="ER299:EZ299"/>
    <mergeCell ref="DM299:DN299"/>
    <mergeCell ref="DQ299:DR299"/>
    <mergeCell ref="DT299:DV299"/>
    <mergeCell ref="DW299:DY299"/>
    <mergeCell ref="DZ299:EA299"/>
    <mergeCell ref="EB299:EC299"/>
    <mergeCell ref="ER298:EZ298"/>
    <mergeCell ref="CR299:CT299"/>
    <mergeCell ref="CU299:CX299"/>
    <mergeCell ref="CY299:DA299"/>
    <mergeCell ref="DB299:DG299"/>
    <mergeCell ref="DI299:DJ299"/>
    <mergeCell ref="EB298:EC298"/>
    <mergeCell ref="ED298:EE298"/>
    <mergeCell ref="EF298:EI298"/>
    <mergeCell ref="EJ298:EL298"/>
    <mergeCell ref="EM298:EO298"/>
    <mergeCell ref="EP298:EQ298"/>
    <mergeCell ref="DI298:DJ298"/>
    <mergeCell ref="DM298:DN298"/>
    <mergeCell ref="DQ298:DR298"/>
    <mergeCell ref="DT298:DV298"/>
    <mergeCell ref="DW298:DY298"/>
    <mergeCell ref="DZ298:EA298"/>
    <mergeCell ref="EP297:EQ297"/>
    <mergeCell ref="ER297:EZ297"/>
    <mergeCell ref="CR298:CT298"/>
    <mergeCell ref="CU298:CX298"/>
    <mergeCell ref="CY298:DA298"/>
    <mergeCell ref="DB298:DG298"/>
    <mergeCell ref="DZ297:EA297"/>
    <mergeCell ref="EB297:EC297"/>
    <mergeCell ref="ED297:EE297"/>
    <mergeCell ref="EF297:EI297"/>
    <mergeCell ref="EJ297:EL297"/>
    <mergeCell ref="EM297:EO297"/>
    <mergeCell ref="DB297:DG297"/>
    <mergeCell ref="DI297:DJ297"/>
    <mergeCell ref="DM297:DN297"/>
    <mergeCell ref="DQ297:DR297"/>
    <mergeCell ref="DT297:DV297"/>
    <mergeCell ref="DW297:DY297"/>
    <mergeCell ref="EM296:EO296"/>
    <mergeCell ref="EP296:EQ296"/>
    <mergeCell ref="ER296:EZ296"/>
    <mergeCell ref="CR297:CT297"/>
    <mergeCell ref="CU297:CX297"/>
    <mergeCell ref="CY297:DA297"/>
    <mergeCell ref="DW296:DY296"/>
    <mergeCell ref="DZ296:EA296"/>
    <mergeCell ref="EB296:EC296"/>
    <mergeCell ref="ED296:EE296"/>
    <mergeCell ref="EF296:EI296"/>
    <mergeCell ref="EJ296:EL296"/>
    <mergeCell ref="CY296:DA296"/>
    <mergeCell ref="DB296:DG296"/>
    <mergeCell ref="DI296:DJ296"/>
    <mergeCell ref="DM296:DN296"/>
    <mergeCell ref="DQ296:DR296"/>
    <mergeCell ref="DT296:DV296"/>
    <mergeCell ref="CR296:CT296"/>
    <mergeCell ref="CU296:CX296"/>
    <mergeCell ref="ED295:EE295"/>
    <mergeCell ref="EF295:EI295"/>
    <mergeCell ref="EJ295:EL295"/>
    <mergeCell ref="EM295:EO295"/>
    <mergeCell ref="EP295:EQ295"/>
    <mergeCell ref="ER295:EZ295"/>
    <mergeCell ref="DM295:DN295"/>
    <mergeCell ref="DQ295:DR295"/>
    <mergeCell ref="DT295:DV295"/>
    <mergeCell ref="DW295:DY295"/>
    <mergeCell ref="DZ295:EA295"/>
    <mergeCell ref="EB295:EC295"/>
    <mergeCell ref="ER294:EZ294"/>
    <mergeCell ref="CR295:CT295"/>
    <mergeCell ref="CU295:CX295"/>
    <mergeCell ref="CY295:DA295"/>
    <mergeCell ref="DB295:DG295"/>
    <mergeCell ref="DI295:DJ295"/>
    <mergeCell ref="EB294:EC294"/>
    <mergeCell ref="ED294:EE294"/>
    <mergeCell ref="EF294:EI294"/>
    <mergeCell ref="EJ294:EL294"/>
    <mergeCell ref="EM294:EO294"/>
    <mergeCell ref="EP294:EQ294"/>
    <mergeCell ref="DI294:DJ294"/>
    <mergeCell ref="DM294:DN294"/>
    <mergeCell ref="DQ294:DR294"/>
    <mergeCell ref="DT294:DV294"/>
    <mergeCell ref="DW294:DY294"/>
    <mergeCell ref="DZ294:EA294"/>
    <mergeCell ref="EP293:EQ293"/>
    <mergeCell ref="ER293:EZ293"/>
    <mergeCell ref="CR294:CT294"/>
    <mergeCell ref="CU294:CX294"/>
    <mergeCell ref="CY294:DA294"/>
    <mergeCell ref="DB294:DG294"/>
    <mergeCell ref="DZ293:EA293"/>
    <mergeCell ref="EB293:EC293"/>
    <mergeCell ref="ED293:EE293"/>
    <mergeCell ref="EF293:EI293"/>
    <mergeCell ref="EJ293:EL293"/>
    <mergeCell ref="EM293:EO293"/>
    <mergeCell ref="DB293:DG293"/>
    <mergeCell ref="DI293:DJ293"/>
    <mergeCell ref="DM293:DN293"/>
    <mergeCell ref="DQ293:DR293"/>
    <mergeCell ref="DT293:DV293"/>
    <mergeCell ref="DW293:DY293"/>
    <mergeCell ref="EM292:EO292"/>
    <mergeCell ref="EP292:EQ292"/>
    <mergeCell ref="ER292:EZ292"/>
    <mergeCell ref="CR293:CT293"/>
    <mergeCell ref="CU293:CX293"/>
    <mergeCell ref="CY293:DA293"/>
    <mergeCell ref="DW292:DY292"/>
    <mergeCell ref="DZ292:EA292"/>
    <mergeCell ref="CY292:DA292"/>
    <mergeCell ref="DB292:DG292"/>
    <mergeCell ref="DI292:DJ292"/>
    <mergeCell ref="DM292:DN292"/>
    <mergeCell ref="DQ292:DR292"/>
    <mergeCell ref="DT292:DV292"/>
    <mergeCell ref="CR292:CT292"/>
    <mergeCell ref="CU292:CX292"/>
    <mergeCell ref="ED291:EE291"/>
    <mergeCell ref="EF291:EI291"/>
    <mergeCell ref="EJ291:EL291"/>
    <mergeCell ref="EM291:EO291"/>
    <mergeCell ref="EB292:EC292"/>
    <mergeCell ref="ED292:EE292"/>
    <mergeCell ref="EF292:EI292"/>
    <mergeCell ref="EJ292:EL292"/>
    <mergeCell ref="EP291:EQ291"/>
    <mergeCell ref="ER291:EZ291"/>
    <mergeCell ref="DM291:DN291"/>
    <mergeCell ref="DQ291:DR291"/>
    <mergeCell ref="DT291:DV291"/>
    <mergeCell ref="DW291:DY291"/>
    <mergeCell ref="DZ291:EA291"/>
    <mergeCell ref="EB291:EC291"/>
    <mergeCell ref="ER290:EZ290"/>
    <mergeCell ref="CR291:CT291"/>
    <mergeCell ref="CU291:CX291"/>
    <mergeCell ref="CY291:DA291"/>
    <mergeCell ref="DB291:DG291"/>
    <mergeCell ref="DI291:DJ291"/>
    <mergeCell ref="EB290:EC290"/>
    <mergeCell ref="ED290:EE290"/>
    <mergeCell ref="EF290:EI290"/>
    <mergeCell ref="EJ290:EL290"/>
    <mergeCell ref="EM290:EO290"/>
    <mergeCell ref="EP290:EQ290"/>
    <mergeCell ref="DI290:DJ290"/>
    <mergeCell ref="DM290:DN290"/>
    <mergeCell ref="DQ290:DR290"/>
    <mergeCell ref="DT290:DV290"/>
    <mergeCell ref="DW290:DY290"/>
    <mergeCell ref="DZ290:EA290"/>
    <mergeCell ref="EP289:EQ289"/>
    <mergeCell ref="ER289:EZ289"/>
    <mergeCell ref="CR290:CT290"/>
    <mergeCell ref="CU290:CX290"/>
    <mergeCell ref="CY290:DA290"/>
    <mergeCell ref="DB290:DG290"/>
    <mergeCell ref="DZ289:EA289"/>
    <mergeCell ref="EB289:EC289"/>
    <mergeCell ref="ED289:EE289"/>
    <mergeCell ref="EF289:EI289"/>
    <mergeCell ref="EJ289:EL289"/>
    <mergeCell ref="EM289:EO289"/>
    <mergeCell ref="DB289:DG289"/>
    <mergeCell ref="DI289:DJ289"/>
    <mergeCell ref="DM289:DN289"/>
    <mergeCell ref="DQ289:DR289"/>
    <mergeCell ref="DT289:DV289"/>
    <mergeCell ref="DW289:DY289"/>
    <mergeCell ref="EM288:EO288"/>
    <mergeCell ref="EP288:EQ288"/>
    <mergeCell ref="ER288:EZ288"/>
    <mergeCell ref="CR289:CT289"/>
    <mergeCell ref="CU289:CX289"/>
    <mergeCell ref="CY289:DA289"/>
    <mergeCell ref="DW288:DY288"/>
    <mergeCell ref="DZ288:EA288"/>
    <mergeCell ref="EB288:EC288"/>
    <mergeCell ref="ED288:EE288"/>
    <mergeCell ref="EF288:EI288"/>
    <mergeCell ref="EJ288:EL288"/>
    <mergeCell ref="CY288:DA288"/>
    <mergeCell ref="DB288:DG288"/>
    <mergeCell ref="DI288:DJ288"/>
    <mergeCell ref="DM288:DN288"/>
    <mergeCell ref="DQ288:DR288"/>
    <mergeCell ref="DT288:DV288"/>
    <mergeCell ref="CR288:CT288"/>
    <mergeCell ref="CU288:CX288"/>
    <mergeCell ref="ED287:EE287"/>
    <mergeCell ref="EF287:EI287"/>
    <mergeCell ref="EJ287:EL287"/>
    <mergeCell ref="EM287:EO287"/>
    <mergeCell ref="EP287:EQ287"/>
    <mergeCell ref="ER287:EZ287"/>
    <mergeCell ref="DM287:DN287"/>
    <mergeCell ref="DQ287:DR287"/>
    <mergeCell ref="DT287:DV287"/>
    <mergeCell ref="DW287:DY287"/>
    <mergeCell ref="DZ287:EA287"/>
    <mergeCell ref="EB287:EC287"/>
    <mergeCell ref="ER286:EZ286"/>
    <mergeCell ref="CR287:CT287"/>
    <mergeCell ref="CU287:CX287"/>
    <mergeCell ref="CY287:DA287"/>
    <mergeCell ref="DB287:DG287"/>
    <mergeCell ref="DI287:DJ287"/>
    <mergeCell ref="EB286:EC286"/>
    <mergeCell ref="ED286:EE286"/>
    <mergeCell ref="EF286:EI286"/>
    <mergeCell ref="EJ286:EL286"/>
    <mergeCell ref="EM286:EO286"/>
    <mergeCell ref="EP286:EQ286"/>
    <mergeCell ref="DI286:DJ286"/>
    <mergeCell ref="DM286:DN286"/>
    <mergeCell ref="DQ286:DR286"/>
    <mergeCell ref="DT286:DV286"/>
    <mergeCell ref="DW286:DY286"/>
    <mergeCell ref="DZ286:EA286"/>
    <mergeCell ref="EP285:EQ285"/>
    <mergeCell ref="ER285:EZ285"/>
    <mergeCell ref="CR286:CT286"/>
    <mergeCell ref="CU286:CX286"/>
    <mergeCell ref="CY286:DA286"/>
    <mergeCell ref="DB286:DG286"/>
    <mergeCell ref="DZ285:EA285"/>
    <mergeCell ref="EB285:EC285"/>
    <mergeCell ref="ED285:EE285"/>
    <mergeCell ref="EF285:EI285"/>
    <mergeCell ref="EJ285:EL285"/>
    <mergeCell ref="EM285:EO285"/>
    <mergeCell ref="DB285:DG285"/>
    <mergeCell ref="DI285:DJ285"/>
    <mergeCell ref="DM285:DN285"/>
    <mergeCell ref="DQ285:DR285"/>
    <mergeCell ref="DT285:DV285"/>
    <mergeCell ref="DW285:DY285"/>
    <mergeCell ref="EM284:EO284"/>
    <mergeCell ref="EP284:EQ284"/>
    <mergeCell ref="ER284:EZ284"/>
    <mergeCell ref="CR285:CT285"/>
    <mergeCell ref="CU285:CX285"/>
    <mergeCell ref="CY285:DA285"/>
    <mergeCell ref="DW284:DY284"/>
    <mergeCell ref="DZ284:EA284"/>
    <mergeCell ref="CY284:DA284"/>
    <mergeCell ref="DB284:DG284"/>
    <mergeCell ref="DI284:DJ284"/>
    <mergeCell ref="DM284:DN284"/>
    <mergeCell ref="DQ284:DR284"/>
    <mergeCell ref="DT284:DV284"/>
    <mergeCell ref="CR284:CT284"/>
    <mergeCell ref="CU284:CX284"/>
    <mergeCell ref="ED283:EE283"/>
    <mergeCell ref="EF283:EI283"/>
    <mergeCell ref="EJ283:EL283"/>
    <mergeCell ref="EM283:EO283"/>
    <mergeCell ref="EB284:EC284"/>
    <mergeCell ref="ED284:EE284"/>
    <mergeCell ref="EF284:EI284"/>
    <mergeCell ref="EJ284:EL284"/>
    <mergeCell ref="EP283:EQ283"/>
    <mergeCell ref="ER283:EZ283"/>
    <mergeCell ref="DM283:DN283"/>
    <mergeCell ref="DQ283:DR283"/>
    <mergeCell ref="DT283:DV283"/>
    <mergeCell ref="DW283:DY283"/>
    <mergeCell ref="DZ283:EA283"/>
    <mergeCell ref="EB283:EC283"/>
    <mergeCell ref="ER282:EZ282"/>
    <mergeCell ref="CR283:CT283"/>
    <mergeCell ref="CU283:CX283"/>
    <mergeCell ref="CY283:DA283"/>
    <mergeCell ref="DB283:DG283"/>
    <mergeCell ref="DI283:DJ283"/>
    <mergeCell ref="EB282:EC282"/>
    <mergeCell ref="ED282:EE282"/>
    <mergeCell ref="EF282:EI282"/>
    <mergeCell ref="EJ282:EL282"/>
    <mergeCell ref="EM282:EO282"/>
    <mergeCell ref="EP282:EQ282"/>
    <mergeCell ref="DI282:DJ282"/>
    <mergeCell ref="DM282:DN282"/>
    <mergeCell ref="DQ282:DR282"/>
    <mergeCell ref="DT282:DV282"/>
    <mergeCell ref="DW282:DY282"/>
    <mergeCell ref="DZ282:EA282"/>
    <mergeCell ref="EP281:EQ281"/>
    <mergeCell ref="ER281:EZ281"/>
    <mergeCell ref="CR282:CT282"/>
    <mergeCell ref="CU282:CX282"/>
    <mergeCell ref="CY282:DA282"/>
    <mergeCell ref="DB282:DG282"/>
    <mergeCell ref="DZ281:EA281"/>
    <mergeCell ref="EB281:EC281"/>
    <mergeCell ref="ED281:EE281"/>
    <mergeCell ref="EF281:EI281"/>
    <mergeCell ref="EJ281:EL281"/>
    <mergeCell ref="EM281:EO281"/>
    <mergeCell ref="DB281:DG281"/>
    <mergeCell ref="DI281:DJ281"/>
    <mergeCell ref="DM281:DN281"/>
    <mergeCell ref="DQ281:DR281"/>
    <mergeCell ref="DT281:DV281"/>
    <mergeCell ref="DW281:DY281"/>
    <mergeCell ref="EM280:EO280"/>
    <mergeCell ref="EP280:EQ280"/>
    <mergeCell ref="ER280:EZ280"/>
    <mergeCell ref="CR281:CT281"/>
    <mergeCell ref="CU281:CX281"/>
    <mergeCell ref="CY281:DA281"/>
    <mergeCell ref="DW280:DY280"/>
    <mergeCell ref="DZ280:EA280"/>
    <mergeCell ref="EB280:EC280"/>
    <mergeCell ref="ED280:EE280"/>
    <mergeCell ref="EF280:EI280"/>
    <mergeCell ref="EJ280:EL280"/>
    <mergeCell ref="CY280:DA280"/>
    <mergeCell ref="DB280:DG280"/>
    <mergeCell ref="DI280:DJ280"/>
    <mergeCell ref="DM280:DN280"/>
    <mergeCell ref="DQ280:DR280"/>
    <mergeCell ref="DT280:DV280"/>
    <mergeCell ref="CR280:CT280"/>
    <mergeCell ref="CU280:CX280"/>
    <mergeCell ref="ED279:EE279"/>
    <mergeCell ref="EF279:EI279"/>
    <mergeCell ref="EJ279:EL279"/>
    <mergeCell ref="EM279:EO279"/>
    <mergeCell ref="EP279:EQ279"/>
    <mergeCell ref="ER279:EZ279"/>
    <mergeCell ref="DM279:DN279"/>
    <mergeCell ref="DQ279:DR279"/>
    <mergeCell ref="DT279:DV279"/>
    <mergeCell ref="DW279:DY279"/>
    <mergeCell ref="DZ279:EA279"/>
    <mergeCell ref="EB279:EC279"/>
    <mergeCell ref="ER278:EZ278"/>
    <mergeCell ref="CR279:CT279"/>
    <mergeCell ref="CU279:CX279"/>
    <mergeCell ref="CY279:DA279"/>
    <mergeCell ref="DB279:DG279"/>
    <mergeCell ref="DI279:DJ279"/>
    <mergeCell ref="EB278:EC278"/>
    <mergeCell ref="ED278:EE278"/>
    <mergeCell ref="EF278:EI278"/>
    <mergeCell ref="EJ278:EL278"/>
    <mergeCell ref="EM278:EO278"/>
    <mergeCell ref="EP278:EQ278"/>
    <mergeCell ref="DI278:DJ278"/>
    <mergeCell ref="DM278:DN278"/>
    <mergeCell ref="DQ278:DR278"/>
    <mergeCell ref="DT278:DV278"/>
    <mergeCell ref="DW278:DY278"/>
    <mergeCell ref="DZ278:EA278"/>
    <mergeCell ref="EP277:EQ277"/>
    <mergeCell ref="ER277:EZ277"/>
    <mergeCell ref="CR278:CT278"/>
    <mergeCell ref="CU278:CX278"/>
    <mergeCell ref="CY278:DA278"/>
    <mergeCell ref="DB278:DG278"/>
    <mergeCell ref="DZ277:EA277"/>
    <mergeCell ref="EB277:EC277"/>
    <mergeCell ref="ED277:EE277"/>
    <mergeCell ref="EF277:EI277"/>
    <mergeCell ref="EJ277:EL277"/>
    <mergeCell ref="EM277:EO277"/>
    <mergeCell ref="DB277:DG277"/>
    <mergeCell ref="DI277:DJ277"/>
    <mergeCell ref="DM277:DN277"/>
    <mergeCell ref="DQ277:DR277"/>
    <mergeCell ref="DT277:DV277"/>
    <mergeCell ref="DW277:DY277"/>
    <mergeCell ref="EM276:EO276"/>
    <mergeCell ref="EP276:EQ276"/>
    <mergeCell ref="ER276:EZ276"/>
    <mergeCell ref="CR277:CT277"/>
    <mergeCell ref="CU277:CX277"/>
    <mergeCell ref="CY277:DA277"/>
    <mergeCell ref="DW276:DY276"/>
    <mergeCell ref="DZ276:EA276"/>
    <mergeCell ref="CY276:DA276"/>
    <mergeCell ref="DB276:DG276"/>
    <mergeCell ref="DI276:DJ276"/>
    <mergeCell ref="DM276:DN276"/>
    <mergeCell ref="DQ276:DR276"/>
    <mergeCell ref="DT276:DV276"/>
    <mergeCell ref="CR276:CT276"/>
    <mergeCell ref="CU276:CX276"/>
    <mergeCell ref="ED275:EE275"/>
    <mergeCell ref="EF275:EI275"/>
    <mergeCell ref="EJ275:EL275"/>
    <mergeCell ref="EM275:EO275"/>
    <mergeCell ref="EB276:EC276"/>
    <mergeCell ref="ED276:EE276"/>
    <mergeCell ref="EF276:EI276"/>
    <mergeCell ref="EJ276:EL276"/>
    <mergeCell ref="EP275:EQ275"/>
    <mergeCell ref="ER275:EZ275"/>
    <mergeCell ref="DM275:DN275"/>
    <mergeCell ref="DQ275:DR275"/>
    <mergeCell ref="DT275:DV275"/>
    <mergeCell ref="DW275:DY275"/>
    <mergeCell ref="DZ275:EA275"/>
    <mergeCell ref="EB275:EC275"/>
    <mergeCell ref="ER274:EZ274"/>
    <mergeCell ref="CR275:CT275"/>
    <mergeCell ref="CU275:CX275"/>
    <mergeCell ref="CY275:DA275"/>
    <mergeCell ref="DB275:DG275"/>
    <mergeCell ref="DI275:DJ275"/>
    <mergeCell ref="EB274:EC274"/>
    <mergeCell ref="ED274:EE274"/>
    <mergeCell ref="EF274:EI274"/>
    <mergeCell ref="EJ274:EL274"/>
    <mergeCell ref="EM274:EO274"/>
    <mergeCell ref="EP274:EQ274"/>
    <mergeCell ref="DI274:DJ274"/>
    <mergeCell ref="DM274:DN274"/>
    <mergeCell ref="DQ274:DR274"/>
    <mergeCell ref="DT274:DV274"/>
    <mergeCell ref="DW274:DY274"/>
    <mergeCell ref="DZ274:EA274"/>
    <mergeCell ref="EP273:EQ273"/>
    <mergeCell ref="ER273:EZ273"/>
    <mergeCell ref="CR274:CT274"/>
    <mergeCell ref="CU274:CX274"/>
    <mergeCell ref="CY274:DA274"/>
    <mergeCell ref="DB274:DG274"/>
    <mergeCell ref="DZ273:EA273"/>
    <mergeCell ref="EB273:EC273"/>
    <mergeCell ref="ED273:EE273"/>
    <mergeCell ref="EF273:EI273"/>
    <mergeCell ref="EJ273:EL273"/>
    <mergeCell ref="EM273:EO273"/>
    <mergeCell ref="DB273:DG273"/>
    <mergeCell ref="DI273:DJ273"/>
    <mergeCell ref="DM273:DN273"/>
    <mergeCell ref="DQ273:DR273"/>
    <mergeCell ref="DT273:DV273"/>
    <mergeCell ref="DW273:DY273"/>
    <mergeCell ref="EM272:EO272"/>
    <mergeCell ref="EP272:EQ272"/>
    <mergeCell ref="ER272:EZ272"/>
    <mergeCell ref="CR273:CT273"/>
    <mergeCell ref="CU273:CX273"/>
    <mergeCell ref="CY273:DA273"/>
    <mergeCell ref="DW272:DY272"/>
    <mergeCell ref="DZ272:EA272"/>
    <mergeCell ref="EB272:EC272"/>
    <mergeCell ref="ED272:EE272"/>
    <mergeCell ref="EF272:EI272"/>
    <mergeCell ref="EJ272:EL272"/>
    <mergeCell ref="CY272:DA272"/>
    <mergeCell ref="DB272:DG272"/>
    <mergeCell ref="DI272:DJ272"/>
    <mergeCell ref="DM272:DN272"/>
    <mergeCell ref="DQ272:DR272"/>
    <mergeCell ref="DT272:DV272"/>
    <mergeCell ref="CR272:CT272"/>
    <mergeCell ref="CU272:CX272"/>
    <mergeCell ref="ED271:EE271"/>
    <mergeCell ref="EF271:EI271"/>
    <mergeCell ref="EJ271:EL271"/>
    <mergeCell ref="EM271:EO271"/>
    <mergeCell ref="EP271:EQ271"/>
    <mergeCell ref="ER271:EZ271"/>
    <mergeCell ref="DM271:DN271"/>
    <mergeCell ref="DQ271:DR271"/>
    <mergeCell ref="DT271:DV271"/>
    <mergeCell ref="DW271:DY271"/>
    <mergeCell ref="DZ271:EA271"/>
    <mergeCell ref="EB271:EC271"/>
    <mergeCell ref="ER270:EZ270"/>
    <mergeCell ref="CR271:CT271"/>
    <mergeCell ref="CU271:CX271"/>
    <mergeCell ref="CY271:DA271"/>
    <mergeCell ref="DB271:DG271"/>
    <mergeCell ref="DI271:DJ271"/>
    <mergeCell ref="EB270:EC270"/>
    <mergeCell ref="ED270:EE270"/>
    <mergeCell ref="EF270:EI270"/>
    <mergeCell ref="EJ270:EL270"/>
    <mergeCell ref="EM270:EO270"/>
    <mergeCell ref="EP270:EQ270"/>
    <mergeCell ref="DI270:DJ270"/>
    <mergeCell ref="DM270:DN270"/>
    <mergeCell ref="DQ270:DR270"/>
    <mergeCell ref="DT270:DV270"/>
    <mergeCell ref="DW270:DY270"/>
    <mergeCell ref="DZ270:EA270"/>
    <mergeCell ref="EP269:EQ269"/>
    <mergeCell ref="ER269:EZ269"/>
    <mergeCell ref="CR270:CT270"/>
    <mergeCell ref="CU270:CX270"/>
    <mergeCell ref="CY270:DA270"/>
    <mergeCell ref="DB270:DG270"/>
    <mergeCell ref="DZ269:EA269"/>
    <mergeCell ref="EB269:EC269"/>
    <mergeCell ref="ED269:EE269"/>
    <mergeCell ref="EF269:EI269"/>
    <mergeCell ref="EJ269:EL269"/>
    <mergeCell ref="EM269:EO269"/>
    <mergeCell ref="DB269:DG269"/>
    <mergeCell ref="DI269:DJ269"/>
    <mergeCell ref="DM269:DN269"/>
    <mergeCell ref="DQ269:DR269"/>
    <mergeCell ref="DT269:DV269"/>
    <mergeCell ref="DW269:DY269"/>
    <mergeCell ref="EM268:EO268"/>
    <mergeCell ref="EP268:EQ268"/>
    <mergeCell ref="ER268:EZ268"/>
    <mergeCell ref="CR269:CT269"/>
    <mergeCell ref="CU269:CX269"/>
    <mergeCell ref="CY269:DA269"/>
    <mergeCell ref="DW268:DY268"/>
    <mergeCell ref="DZ268:EA268"/>
    <mergeCell ref="CY268:DA268"/>
    <mergeCell ref="DB268:DG268"/>
    <mergeCell ref="DI268:DJ268"/>
    <mergeCell ref="DM268:DN268"/>
    <mergeCell ref="DQ268:DR268"/>
    <mergeCell ref="DT268:DV268"/>
    <mergeCell ref="CR268:CT268"/>
    <mergeCell ref="CU268:CX268"/>
    <mergeCell ref="ED267:EE267"/>
    <mergeCell ref="EF267:EI267"/>
    <mergeCell ref="EJ267:EL267"/>
    <mergeCell ref="EM267:EO267"/>
    <mergeCell ref="EB268:EC268"/>
    <mergeCell ref="ED268:EE268"/>
    <mergeCell ref="EF268:EI268"/>
    <mergeCell ref="EJ268:EL268"/>
    <mergeCell ref="EP267:EQ267"/>
    <mergeCell ref="ER267:EZ267"/>
    <mergeCell ref="DM267:DN267"/>
    <mergeCell ref="DQ267:DR267"/>
    <mergeCell ref="DT267:DV267"/>
    <mergeCell ref="DW267:DY267"/>
    <mergeCell ref="DZ267:EA267"/>
    <mergeCell ref="EB267:EC267"/>
    <mergeCell ref="ER266:EZ266"/>
    <mergeCell ref="CR267:CT267"/>
    <mergeCell ref="CU267:CX267"/>
    <mergeCell ref="CY267:DA267"/>
    <mergeCell ref="DB267:DG267"/>
    <mergeCell ref="DI267:DJ267"/>
    <mergeCell ref="EB266:EC266"/>
    <mergeCell ref="ED266:EE266"/>
    <mergeCell ref="EF266:EI266"/>
    <mergeCell ref="EJ266:EL266"/>
    <mergeCell ref="EM266:EO266"/>
    <mergeCell ref="EP266:EQ266"/>
    <mergeCell ref="DI266:DJ266"/>
    <mergeCell ref="DM266:DN266"/>
    <mergeCell ref="DQ266:DR266"/>
    <mergeCell ref="DT266:DV266"/>
    <mergeCell ref="DW266:DY266"/>
    <mergeCell ref="DZ266:EA266"/>
    <mergeCell ref="EP265:EQ265"/>
    <mergeCell ref="ER265:EZ265"/>
    <mergeCell ref="CR266:CT266"/>
    <mergeCell ref="CU266:CX266"/>
    <mergeCell ref="CY266:DA266"/>
    <mergeCell ref="DB266:DG266"/>
    <mergeCell ref="DZ265:EA265"/>
    <mergeCell ref="EB265:EC265"/>
    <mergeCell ref="ED265:EE265"/>
    <mergeCell ref="EF265:EI265"/>
    <mergeCell ref="EJ265:EL265"/>
    <mergeCell ref="EM265:EO265"/>
    <mergeCell ref="DB265:DG265"/>
    <mergeCell ref="DI265:DJ265"/>
    <mergeCell ref="DM265:DN265"/>
    <mergeCell ref="DQ265:DR265"/>
    <mergeCell ref="DT265:DV265"/>
    <mergeCell ref="DW265:DY265"/>
    <mergeCell ref="EM264:EO264"/>
    <mergeCell ref="EP264:EQ264"/>
    <mergeCell ref="ER264:EZ264"/>
    <mergeCell ref="CR265:CT265"/>
    <mergeCell ref="CU265:CX265"/>
    <mergeCell ref="CY265:DA265"/>
    <mergeCell ref="DW264:DY264"/>
    <mergeCell ref="DZ264:EA264"/>
    <mergeCell ref="EB264:EC264"/>
    <mergeCell ref="ED264:EE264"/>
    <mergeCell ref="EF264:EI264"/>
    <mergeCell ref="EJ264:EL264"/>
    <mergeCell ref="CY264:DA264"/>
    <mergeCell ref="DB264:DG264"/>
    <mergeCell ref="DI264:DJ264"/>
    <mergeCell ref="DM264:DN264"/>
    <mergeCell ref="DQ264:DR264"/>
    <mergeCell ref="DT264:DV264"/>
    <mergeCell ref="CR264:CT264"/>
    <mergeCell ref="CU264:CX264"/>
    <mergeCell ref="ED263:EE263"/>
    <mergeCell ref="EF263:EI263"/>
    <mergeCell ref="EJ263:EL263"/>
    <mergeCell ref="EM263:EO263"/>
    <mergeCell ref="EP263:EQ263"/>
    <mergeCell ref="ER263:EZ263"/>
    <mergeCell ref="DM263:DN263"/>
    <mergeCell ref="DQ263:DR263"/>
    <mergeCell ref="DT263:DV263"/>
    <mergeCell ref="DW263:DY263"/>
    <mergeCell ref="DZ263:EA263"/>
    <mergeCell ref="EB263:EC263"/>
    <mergeCell ref="ER262:EZ262"/>
    <mergeCell ref="CR263:CT263"/>
    <mergeCell ref="CU263:CX263"/>
    <mergeCell ref="CY263:DA263"/>
    <mergeCell ref="DB263:DG263"/>
    <mergeCell ref="DI263:DJ263"/>
    <mergeCell ref="EB262:EC262"/>
    <mergeCell ref="ED262:EE262"/>
    <mergeCell ref="EF262:EI262"/>
    <mergeCell ref="EJ262:EL262"/>
    <mergeCell ref="EM262:EO262"/>
    <mergeCell ref="EP262:EQ262"/>
    <mergeCell ref="DI262:DJ262"/>
    <mergeCell ref="DM262:DN262"/>
    <mergeCell ref="DQ262:DR262"/>
    <mergeCell ref="DT262:DV262"/>
    <mergeCell ref="DW262:DY262"/>
    <mergeCell ref="DZ262:EA262"/>
    <mergeCell ref="EP261:EQ261"/>
    <mergeCell ref="ER261:EZ261"/>
    <mergeCell ref="CR262:CT262"/>
    <mergeCell ref="CU262:CX262"/>
    <mergeCell ref="CY262:DA262"/>
    <mergeCell ref="DB262:DG262"/>
    <mergeCell ref="DZ261:EA261"/>
    <mergeCell ref="EB261:EC261"/>
    <mergeCell ref="ED261:EE261"/>
    <mergeCell ref="EF261:EI261"/>
    <mergeCell ref="EJ261:EL261"/>
    <mergeCell ref="EM261:EO261"/>
    <mergeCell ref="DB261:DG261"/>
    <mergeCell ref="DI261:DJ261"/>
    <mergeCell ref="DM261:DN261"/>
    <mergeCell ref="DQ261:DR261"/>
    <mergeCell ref="DT261:DV261"/>
    <mergeCell ref="DW261:DY261"/>
    <mergeCell ref="EM260:EO260"/>
    <mergeCell ref="EP260:EQ260"/>
    <mergeCell ref="ER260:EZ260"/>
    <mergeCell ref="CR261:CT261"/>
    <mergeCell ref="CU261:CX261"/>
    <mergeCell ref="CY261:DA261"/>
    <mergeCell ref="DW260:DY260"/>
    <mergeCell ref="DZ260:EA260"/>
    <mergeCell ref="CY260:DA260"/>
    <mergeCell ref="DB260:DG260"/>
    <mergeCell ref="DI260:DJ260"/>
    <mergeCell ref="DM260:DN260"/>
    <mergeCell ref="DQ260:DR260"/>
    <mergeCell ref="DT260:DV260"/>
    <mergeCell ref="CR260:CT260"/>
    <mergeCell ref="CU260:CX260"/>
    <mergeCell ref="ED259:EE259"/>
    <mergeCell ref="EF259:EI259"/>
    <mergeCell ref="EJ259:EL259"/>
    <mergeCell ref="EM259:EO259"/>
    <mergeCell ref="EB260:EC260"/>
    <mergeCell ref="ED260:EE260"/>
    <mergeCell ref="EF260:EI260"/>
    <mergeCell ref="EJ260:EL260"/>
    <mergeCell ref="EP259:EQ259"/>
    <mergeCell ref="ER259:EZ259"/>
    <mergeCell ref="DM259:DN259"/>
    <mergeCell ref="DQ259:DR259"/>
    <mergeCell ref="DT259:DV259"/>
    <mergeCell ref="DW259:DY259"/>
    <mergeCell ref="DZ259:EA259"/>
    <mergeCell ref="EB259:EC259"/>
    <mergeCell ref="ER258:EZ258"/>
    <mergeCell ref="CR259:CT259"/>
    <mergeCell ref="CU259:CX259"/>
    <mergeCell ref="CY259:DA259"/>
    <mergeCell ref="DB259:DG259"/>
    <mergeCell ref="DI259:DJ259"/>
    <mergeCell ref="EB258:EC258"/>
    <mergeCell ref="ED258:EE258"/>
    <mergeCell ref="EF258:EI258"/>
    <mergeCell ref="EJ258:EL258"/>
    <mergeCell ref="EM258:EO258"/>
    <mergeCell ref="EP258:EQ258"/>
    <mergeCell ref="DI258:DJ258"/>
    <mergeCell ref="DM258:DN258"/>
    <mergeCell ref="DQ258:DR258"/>
    <mergeCell ref="DT258:DV258"/>
    <mergeCell ref="DW258:DY258"/>
    <mergeCell ref="DZ258:EA258"/>
    <mergeCell ref="EP257:EQ257"/>
    <mergeCell ref="ER257:EZ257"/>
    <mergeCell ref="CR258:CT258"/>
    <mergeCell ref="CU258:CX258"/>
    <mergeCell ref="CY258:DA258"/>
    <mergeCell ref="DB258:DG258"/>
    <mergeCell ref="DZ257:EA257"/>
    <mergeCell ref="EB257:EC257"/>
    <mergeCell ref="ED257:EE257"/>
    <mergeCell ref="EF257:EI257"/>
    <mergeCell ref="EJ257:EL257"/>
    <mergeCell ref="EM257:EO257"/>
    <mergeCell ref="DB257:DG257"/>
    <mergeCell ref="DI257:DJ257"/>
    <mergeCell ref="DM257:DN257"/>
    <mergeCell ref="DQ257:DR257"/>
    <mergeCell ref="DT257:DV257"/>
    <mergeCell ref="DW257:DY257"/>
    <mergeCell ref="EM256:EO256"/>
    <mergeCell ref="EP256:EQ256"/>
    <mergeCell ref="ER256:EZ256"/>
    <mergeCell ref="CR257:CT257"/>
    <mergeCell ref="CU257:CX257"/>
    <mergeCell ref="CY257:DA257"/>
    <mergeCell ref="DW256:DY256"/>
    <mergeCell ref="DZ256:EA256"/>
    <mergeCell ref="EB256:EC256"/>
    <mergeCell ref="ED256:EE256"/>
    <mergeCell ref="EF256:EI256"/>
    <mergeCell ref="EJ256:EL256"/>
    <mergeCell ref="CY256:DA256"/>
    <mergeCell ref="DB256:DG256"/>
    <mergeCell ref="DI256:DJ256"/>
    <mergeCell ref="DM256:DN256"/>
    <mergeCell ref="DQ256:DR256"/>
    <mergeCell ref="DT256:DV256"/>
    <mergeCell ref="CR256:CT256"/>
    <mergeCell ref="CU256:CX256"/>
    <mergeCell ref="ED255:EE255"/>
    <mergeCell ref="EF255:EI255"/>
    <mergeCell ref="EJ255:EL255"/>
    <mergeCell ref="EM255:EO255"/>
    <mergeCell ref="EP255:EQ255"/>
    <mergeCell ref="ER255:EZ255"/>
    <mergeCell ref="DM255:DN255"/>
    <mergeCell ref="DQ255:DR255"/>
    <mergeCell ref="DT255:DV255"/>
    <mergeCell ref="DW255:DY255"/>
    <mergeCell ref="DZ255:EA255"/>
    <mergeCell ref="EB255:EC255"/>
    <mergeCell ref="ER254:EZ254"/>
    <mergeCell ref="CR255:CT255"/>
    <mergeCell ref="CU255:CX255"/>
    <mergeCell ref="CY255:DA255"/>
    <mergeCell ref="DB255:DG255"/>
    <mergeCell ref="DI255:DJ255"/>
    <mergeCell ref="EB254:EC254"/>
    <mergeCell ref="ED254:EE254"/>
    <mergeCell ref="EF254:EI254"/>
    <mergeCell ref="EJ254:EL254"/>
    <mergeCell ref="EM254:EO254"/>
    <mergeCell ref="EP254:EQ254"/>
    <mergeCell ref="DI254:DJ254"/>
    <mergeCell ref="DM254:DN254"/>
    <mergeCell ref="DQ254:DR254"/>
    <mergeCell ref="DT254:DV254"/>
    <mergeCell ref="DW254:DY254"/>
    <mergeCell ref="DZ254:EA254"/>
    <mergeCell ref="EP253:EQ253"/>
    <mergeCell ref="ER253:EZ253"/>
    <mergeCell ref="CR254:CT254"/>
    <mergeCell ref="CU254:CX254"/>
    <mergeCell ref="CY254:DA254"/>
    <mergeCell ref="DB254:DG254"/>
    <mergeCell ref="DZ253:EA253"/>
    <mergeCell ref="EB253:EC253"/>
    <mergeCell ref="ED253:EE253"/>
    <mergeCell ref="EF253:EI253"/>
    <mergeCell ref="EJ253:EL253"/>
    <mergeCell ref="EM253:EO253"/>
    <mergeCell ref="DB253:DG253"/>
    <mergeCell ref="DI253:DJ253"/>
    <mergeCell ref="DM253:DN253"/>
    <mergeCell ref="DQ253:DR253"/>
    <mergeCell ref="DT253:DV253"/>
    <mergeCell ref="DW253:DY253"/>
    <mergeCell ref="EM252:EO252"/>
    <mergeCell ref="EP252:EQ252"/>
    <mergeCell ref="ER252:EZ252"/>
    <mergeCell ref="CR253:CT253"/>
    <mergeCell ref="CU253:CX253"/>
    <mergeCell ref="CY253:DA253"/>
    <mergeCell ref="DW252:DY252"/>
    <mergeCell ref="DZ252:EA252"/>
    <mergeCell ref="CY252:DA252"/>
    <mergeCell ref="DB252:DG252"/>
    <mergeCell ref="DI252:DJ252"/>
    <mergeCell ref="DM252:DN252"/>
    <mergeCell ref="DQ252:DR252"/>
    <mergeCell ref="DT252:DV252"/>
    <mergeCell ref="CR252:CT252"/>
    <mergeCell ref="CU252:CX252"/>
    <mergeCell ref="ED251:EE251"/>
    <mergeCell ref="EF251:EI251"/>
    <mergeCell ref="EJ251:EL251"/>
    <mergeCell ref="EM251:EO251"/>
    <mergeCell ref="EB252:EC252"/>
    <mergeCell ref="ED252:EE252"/>
    <mergeCell ref="EF252:EI252"/>
    <mergeCell ref="EJ252:EL252"/>
    <mergeCell ref="EP251:EQ251"/>
    <mergeCell ref="ER251:EZ251"/>
    <mergeCell ref="DM251:DN251"/>
    <mergeCell ref="DQ251:DR251"/>
    <mergeCell ref="DT251:DV251"/>
    <mergeCell ref="DW251:DY251"/>
    <mergeCell ref="DZ251:EA251"/>
    <mergeCell ref="EB251:EC251"/>
    <mergeCell ref="ER250:EZ250"/>
    <mergeCell ref="CR251:CT251"/>
    <mergeCell ref="CU251:CX251"/>
    <mergeCell ref="CY251:DA251"/>
    <mergeCell ref="DB251:DG251"/>
    <mergeCell ref="DI251:DJ251"/>
    <mergeCell ref="EB250:EC250"/>
    <mergeCell ref="ED250:EE250"/>
    <mergeCell ref="EF250:EI250"/>
    <mergeCell ref="EJ250:EL250"/>
    <mergeCell ref="EM250:EO250"/>
    <mergeCell ref="EP250:EQ250"/>
    <mergeCell ref="DI250:DJ250"/>
    <mergeCell ref="DM250:DN250"/>
    <mergeCell ref="DQ250:DR250"/>
    <mergeCell ref="DT250:DV250"/>
    <mergeCell ref="DW250:DY250"/>
    <mergeCell ref="DZ250:EA250"/>
    <mergeCell ref="EP249:EQ249"/>
    <mergeCell ref="ER249:EZ249"/>
    <mergeCell ref="CR250:CT250"/>
    <mergeCell ref="CU250:CX250"/>
    <mergeCell ref="CY250:DA250"/>
    <mergeCell ref="DB250:DG250"/>
    <mergeCell ref="DZ249:EA249"/>
    <mergeCell ref="EB249:EC249"/>
    <mergeCell ref="ED249:EE249"/>
    <mergeCell ref="EF249:EI249"/>
    <mergeCell ref="EJ249:EL249"/>
    <mergeCell ref="EM249:EO249"/>
    <mergeCell ref="DB249:DG249"/>
    <mergeCell ref="DI249:DJ249"/>
    <mergeCell ref="DM249:DN249"/>
    <mergeCell ref="DQ249:DR249"/>
    <mergeCell ref="DT249:DV249"/>
    <mergeCell ref="DW249:DY249"/>
    <mergeCell ref="EM248:EO248"/>
    <mergeCell ref="EP248:EQ248"/>
    <mergeCell ref="ER248:EZ248"/>
    <mergeCell ref="CR249:CT249"/>
    <mergeCell ref="CU249:CX249"/>
    <mergeCell ref="CY249:DA249"/>
    <mergeCell ref="DW248:DY248"/>
    <mergeCell ref="DZ248:EA248"/>
    <mergeCell ref="EB248:EC248"/>
    <mergeCell ref="ED248:EE248"/>
    <mergeCell ref="EF248:EI248"/>
    <mergeCell ref="EJ248:EL248"/>
    <mergeCell ref="CY248:DA248"/>
    <mergeCell ref="DB248:DG248"/>
    <mergeCell ref="DI248:DJ248"/>
    <mergeCell ref="DM248:DN248"/>
    <mergeCell ref="DQ248:DR248"/>
    <mergeCell ref="DT248:DV248"/>
    <mergeCell ref="CR248:CT248"/>
    <mergeCell ref="CU248:CX248"/>
    <mergeCell ref="ED247:EE247"/>
    <mergeCell ref="EF247:EI247"/>
    <mergeCell ref="EJ247:EL247"/>
    <mergeCell ref="EM247:EO247"/>
    <mergeCell ref="EP247:EQ247"/>
    <mergeCell ref="ER247:EZ247"/>
    <mergeCell ref="DM247:DN247"/>
    <mergeCell ref="DQ247:DR247"/>
    <mergeCell ref="DT247:DV247"/>
    <mergeCell ref="DW247:DY247"/>
    <mergeCell ref="DZ247:EA247"/>
    <mergeCell ref="EB247:EC247"/>
    <mergeCell ref="ER246:EZ246"/>
    <mergeCell ref="CR247:CT247"/>
    <mergeCell ref="CU247:CX247"/>
    <mergeCell ref="CY247:DA247"/>
    <mergeCell ref="DB247:DG247"/>
    <mergeCell ref="DI247:DJ247"/>
    <mergeCell ref="EB246:EC246"/>
    <mergeCell ref="ED246:EE246"/>
    <mergeCell ref="EF246:EI246"/>
    <mergeCell ref="EJ246:EL246"/>
    <mergeCell ref="EM246:EO246"/>
    <mergeCell ref="EP246:EQ246"/>
    <mergeCell ref="DI246:DJ246"/>
    <mergeCell ref="DM246:DN246"/>
    <mergeCell ref="DQ246:DR246"/>
    <mergeCell ref="DT246:DV246"/>
    <mergeCell ref="DW246:DY246"/>
    <mergeCell ref="DZ246:EA246"/>
    <mergeCell ref="EP245:EQ245"/>
    <mergeCell ref="ER245:EZ245"/>
    <mergeCell ref="CR246:CT246"/>
    <mergeCell ref="CU246:CX246"/>
    <mergeCell ref="CY246:DA246"/>
    <mergeCell ref="DB246:DG246"/>
    <mergeCell ref="DZ245:EA245"/>
    <mergeCell ref="EB245:EC245"/>
    <mergeCell ref="ED245:EE245"/>
    <mergeCell ref="EF245:EI245"/>
    <mergeCell ref="EJ245:EL245"/>
    <mergeCell ref="EM245:EO245"/>
    <mergeCell ref="DB245:DG245"/>
    <mergeCell ref="DI245:DJ245"/>
    <mergeCell ref="DM245:DN245"/>
    <mergeCell ref="DQ245:DR245"/>
    <mergeCell ref="DT245:DV245"/>
    <mergeCell ref="DW245:DY245"/>
    <mergeCell ref="EM244:EO244"/>
    <mergeCell ref="EP244:EQ244"/>
    <mergeCell ref="ER244:EZ244"/>
    <mergeCell ref="CR245:CT245"/>
    <mergeCell ref="CU245:CX245"/>
    <mergeCell ref="CY245:DA245"/>
    <mergeCell ref="DW244:DY244"/>
    <mergeCell ref="DZ244:EA244"/>
    <mergeCell ref="CY244:DA244"/>
    <mergeCell ref="DB244:DG244"/>
    <mergeCell ref="DI244:DJ244"/>
    <mergeCell ref="DM244:DN244"/>
    <mergeCell ref="DQ244:DR244"/>
    <mergeCell ref="DT244:DV244"/>
    <mergeCell ref="CR244:CT244"/>
    <mergeCell ref="CU244:CX244"/>
    <mergeCell ref="ED243:EE243"/>
    <mergeCell ref="EF243:EI243"/>
    <mergeCell ref="EJ243:EL243"/>
    <mergeCell ref="EM243:EO243"/>
    <mergeCell ref="EB244:EC244"/>
    <mergeCell ref="ED244:EE244"/>
    <mergeCell ref="EF244:EI244"/>
    <mergeCell ref="EJ244:EL244"/>
    <mergeCell ref="EP243:EQ243"/>
    <mergeCell ref="ER243:EZ243"/>
    <mergeCell ref="DM243:DN243"/>
    <mergeCell ref="DQ243:DR243"/>
    <mergeCell ref="DT243:DV243"/>
    <mergeCell ref="DW243:DY243"/>
    <mergeCell ref="DZ243:EA243"/>
    <mergeCell ref="EB243:EC243"/>
    <mergeCell ref="ER242:EZ242"/>
    <mergeCell ref="CR243:CT243"/>
    <mergeCell ref="CU243:CX243"/>
    <mergeCell ref="CY243:DA243"/>
    <mergeCell ref="DB243:DG243"/>
    <mergeCell ref="DI243:DJ243"/>
    <mergeCell ref="EB242:EC242"/>
    <mergeCell ref="ED242:EE242"/>
    <mergeCell ref="EF242:EI242"/>
    <mergeCell ref="EJ242:EL242"/>
    <mergeCell ref="EM242:EO242"/>
    <mergeCell ref="EP242:EQ242"/>
    <mergeCell ref="DI242:DJ242"/>
    <mergeCell ref="DM242:DN242"/>
    <mergeCell ref="DQ242:DR242"/>
    <mergeCell ref="DT242:DV242"/>
    <mergeCell ref="DW242:DY242"/>
    <mergeCell ref="DZ242:EA242"/>
    <mergeCell ref="EP241:EQ241"/>
    <mergeCell ref="ER241:EZ241"/>
    <mergeCell ref="CR242:CT242"/>
    <mergeCell ref="CU242:CX242"/>
    <mergeCell ref="CY242:DA242"/>
    <mergeCell ref="DB242:DG242"/>
    <mergeCell ref="DZ241:EA241"/>
    <mergeCell ref="EB241:EC241"/>
    <mergeCell ref="ED241:EE241"/>
    <mergeCell ref="EF241:EI241"/>
    <mergeCell ref="EJ241:EL241"/>
    <mergeCell ref="EM241:EO241"/>
    <mergeCell ref="DB241:DG241"/>
    <mergeCell ref="DI241:DJ241"/>
    <mergeCell ref="DM241:DN241"/>
    <mergeCell ref="DQ241:DR241"/>
    <mergeCell ref="DT241:DV241"/>
    <mergeCell ref="DW241:DY241"/>
    <mergeCell ref="EM240:EO240"/>
    <mergeCell ref="EP240:EQ240"/>
    <mergeCell ref="ER240:EZ240"/>
    <mergeCell ref="CR241:CT241"/>
    <mergeCell ref="CU241:CX241"/>
    <mergeCell ref="CY241:DA241"/>
    <mergeCell ref="DW240:DY240"/>
    <mergeCell ref="DZ240:EA240"/>
    <mergeCell ref="EB240:EC240"/>
    <mergeCell ref="ED240:EE240"/>
    <mergeCell ref="EF240:EI240"/>
    <mergeCell ref="EJ240:EL240"/>
    <mergeCell ref="CY240:DA240"/>
    <mergeCell ref="DB240:DG240"/>
    <mergeCell ref="DI240:DJ240"/>
    <mergeCell ref="DM240:DN240"/>
    <mergeCell ref="DQ240:DR240"/>
    <mergeCell ref="DT240:DV240"/>
    <mergeCell ref="CR240:CT240"/>
    <mergeCell ref="CU240:CX240"/>
    <mergeCell ref="ED239:EE239"/>
    <mergeCell ref="EF239:EI239"/>
    <mergeCell ref="EJ239:EL239"/>
    <mergeCell ref="EM239:EO239"/>
    <mergeCell ref="EP239:EQ239"/>
    <mergeCell ref="ER239:EZ239"/>
    <mergeCell ref="DM239:DN239"/>
    <mergeCell ref="DQ239:DR239"/>
    <mergeCell ref="DT239:DV239"/>
    <mergeCell ref="DW239:DY239"/>
    <mergeCell ref="DZ239:EA239"/>
    <mergeCell ref="EB239:EC239"/>
    <mergeCell ref="ER238:EZ238"/>
    <mergeCell ref="CR239:CT239"/>
    <mergeCell ref="CU239:CX239"/>
    <mergeCell ref="CY239:DA239"/>
    <mergeCell ref="DB239:DG239"/>
    <mergeCell ref="DI239:DJ239"/>
    <mergeCell ref="EB238:EC238"/>
    <mergeCell ref="ED238:EE238"/>
    <mergeCell ref="EF238:EI238"/>
    <mergeCell ref="EJ238:EL238"/>
    <mergeCell ref="EM238:EO238"/>
    <mergeCell ref="EP238:EQ238"/>
    <mergeCell ref="DI238:DJ238"/>
    <mergeCell ref="DM238:DN238"/>
    <mergeCell ref="DQ238:DR238"/>
    <mergeCell ref="DT238:DV238"/>
    <mergeCell ref="DW238:DY238"/>
    <mergeCell ref="DZ238:EA238"/>
    <mergeCell ref="EP237:EQ237"/>
    <mergeCell ref="ER237:EZ237"/>
    <mergeCell ref="CR238:CT238"/>
    <mergeCell ref="CU238:CX238"/>
    <mergeCell ref="CY238:DA238"/>
    <mergeCell ref="DB238:DG238"/>
    <mergeCell ref="DZ237:EA237"/>
    <mergeCell ref="EB237:EC237"/>
    <mergeCell ref="ED237:EE237"/>
    <mergeCell ref="EF237:EI237"/>
    <mergeCell ref="EJ237:EL237"/>
    <mergeCell ref="EM237:EO237"/>
    <mergeCell ref="DB237:DG237"/>
    <mergeCell ref="DI237:DJ237"/>
    <mergeCell ref="DM237:DN237"/>
    <mergeCell ref="DQ237:DR237"/>
    <mergeCell ref="DT237:DV237"/>
    <mergeCell ref="DW237:DY237"/>
    <mergeCell ref="EM236:EO236"/>
    <mergeCell ref="EP236:EQ236"/>
    <mergeCell ref="ER236:EZ236"/>
    <mergeCell ref="CR237:CT237"/>
    <mergeCell ref="CU237:CX237"/>
    <mergeCell ref="CY237:DA237"/>
    <mergeCell ref="DW236:DY236"/>
    <mergeCell ref="DZ236:EA236"/>
    <mergeCell ref="CY236:DA236"/>
    <mergeCell ref="DB236:DG236"/>
    <mergeCell ref="DI236:DJ236"/>
    <mergeCell ref="DM236:DN236"/>
    <mergeCell ref="DQ236:DR236"/>
    <mergeCell ref="DT236:DV236"/>
    <mergeCell ref="CR236:CT236"/>
    <mergeCell ref="CU236:CX236"/>
    <mergeCell ref="ED235:EE235"/>
    <mergeCell ref="EF235:EI235"/>
    <mergeCell ref="EJ235:EL235"/>
    <mergeCell ref="EM235:EO235"/>
    <mergeCell ref="EB236:EC236"/>
    <mergeCell ref="ED236:EE236"/>
    <mergeCell ref="EF236:EI236"/>
    <mergeCell ref="EJ236:EL236"/>
    <mergeCell ref="EP235:EQ235"/>
    <mergeCell ref="ER235:EZ235"/>
    <mergeCell ref="DM235:DN235"/>
    <mergeCell ref="DQ235:DR235"/>
    <mergeCell ref="DT235:DV235"/>
    <mergeCell ref="DW235:DY235"/>
    <mergeCell ref="DZ235:EA235"/>
    <mergeCell ref="EB235:EC235"/>
    <mergeCell ref="ER234:EZ234"/>
    <mergeCell ref="CR235:CT235"/>
    <mergeCell ref="CU235:CX235"/>
    <mergeCell ref="CY235:DA235"/>
    <mergeCell ref="DB235:DG235"/>
    <mergeCell ref="DI235:DJ235"/>
    <mergeCell ref="EB234:EC234"/>
    <mergeCell ref="ED234:EE234"/>
    <mergeCell ref="EF234:EI234"/>
    <mergeCell ref="EJ234:EL234"/>
    <mergeCell ref="EM234:EO234"/>
    <mergeCell ref="EP234:EQ234"/>
    <mergeCell ref="DI234:DJ234"/>
    <mergeCell ref="DM234:DN234"/>
    <mergeCell ref="DQ234:DR234"/>
    <mergeCell ref="DT234:DV234"/>
    <mergeCell ref="DW234:DY234"/>
    <mergeCell ref="DZ234:EA234"/>
    <mergeCell ref="EP233:EQ233"/>
    <mergeCell ref="ER233:EZ233"/>
    <mergeCell ref="CR234:CT234"/>
    <mergeCell ref="CU234:CX234"/>
    <mergeCell ref="CY234:DA234"/>
    <mergeCell ref="DB234:DG234"/>
    <mergeCell ref="DZ233:EA233"/>
    <mergeCell ref="EB233:EC233"/>
    <mergeCell ref="ED233:EE233"/>
    <mergeCell ref="EF233:EI233"/>
    <mergeCell ref="EJ233:EL233"/>
    <mergeCell ref="EM233:EO233"/>
    <mergeCell ref="DB233:DG233"/>
    <mergeCell ref="DI233:DJ233"/>
    <mergeCell ref="DM233:DN233"/>
    <mergeCell ref="DQ233:DR233"/>
    <mergeCell ref="DT233:DV233"/>
    <mergeCell ref="DW233:DY233"/>
    <mergeCell ref="EM232:EO232"/>
    <mergeCell ref="EP232:EQ232"/>
    <mergeCell ref="ER232:EZ232"/>
    <mergeCell ref="CR233:CT233"/>
    <mergeCell ref="CU233:CX233"/>
    <mergeCell ref="CY233:DA233"/>
    <mergeCell ref="DW232:DY232"/>
    <mergeCell ref="DZ232:EA232"/>
    <mergeCell ref="EB232:EC232"/>
    <mergeCell ref="ED232:EE232"/>
    <mergeCell ref="EF232:EI232"/>
    <mergeCell ref="EJ232:EL232"/>
    <mergeCell ref="CY232:DA232"/>
    <mergeCell ref="DB232:DG232"/>
    <mergeCell ref="DI232:DJ232"/>
    <mergeCell ref="DM232:DN232"/>
    <mergeCell ref="DQ232:DR232"/>
    <mergeCell ref="DT232:DV232"/>
    <mergeCell ref="CR232:CT232"/>
    <mergeCell ref="CU232:CX232"/>
    <mergeCell ref="ED231:EE231"/>
    <mergeCell ref="EF231:EI231"/>
    <mergeCell ref="EJ231:EL231"/>
    <mergeCell ref="EM231:EO231"/>
    <mergeCell ref="EP231:EQ231"/>
    <mergeCell ref="ER231:EZ231"/>
    <mergeCell ref="DM231:DN231"/>
    <mergeCell ref="DQ231:DR231"/>
    <mergeCell ref="DT231:DV231"/>
    <mergeCell ref="DW231:DY231"/>
    <mergeCell ref="DZ231:EA231"/>
    <mergeCell ref="EB231:EC231"/>
    <mergeCell ref="ER230:EZ230"/>
    <mergeCell ref="CR231:CT231"/>
    <mergeCell ref="CU231:CX231"/>
    <mergeCell ref="CY231:DA231"/>
    <mergeCell ref="DB231:DG231"/>
    <mergeCell ref="DI231:DJ231"/>
    <mergeCell ref="EB230:EC230"/>
    <mergeCell ref="ED230:EE230"/>
    <mergeCell ref="EF230:EI230"/>
    <mergeCell ref="EJ230:EL230"/>
    <mergeCell ref="EM230:EO230"/>
    <mergeCell ref="EP230:EQ230"/>
    <mergeCell ref="DI230:DJ230"/>
    <mergeCell ref="DM230:DN230"/>
    <mergeCell ref="DQ230:DR230"/>
    <mergeCell ref="DT230:DV230"/>
    <mergeCell ref="DW230:DY230"/>
    <mergeCell ref="DZ230:EA230"/>
    <mergeCell ref="EP229:EQ229"/>
    <mergeCell ref="ER229:EZ229"/>
    <mergeCell ref="CR230:CT230"/>
    <mergeCell ref="CU230:CX230"/>
    <mergeCell ref="CY230:DA230"/>
    <mergeCell ref="DB230:DG230"/>
    <mergeCell ref="DZ229:EA229"/>
    <mergeCell ref="EB229:EC229"/>
    <mergeCell ref="ED229:EE229"/>
    <mergeCell ref="EF229:EI229"/>
    <mergeCell ref="EJ229:EL229"/>
    <mergeCell ref="EM229:EO229"/>
    <mergeCell ref="DB229:DG229"/>
    <mergeCell ref="DI229:DJ229"/>
    <mergeCell ref="DM229:DN229"/>
    <mergeCell ref="DQ229:DR229"/>
    <mergeCell ref="DT229:DV229"/>
    <mergeCell ref="DW229:DY229"/>
    <mergeCell ref="EM228:EO228"/>
    <mergeCell ref="EP228:EQ228"/>
    <mergeCell ref="ER228:EZ228"/>
    <mergeCell ref="CR229:CT229"/>
    <mergeCell ref="CU229:CX229"/>
    <mergeCell ref="CY229:DA229"/>
    <mergeCell ref="DW228:DY228"/>
    <mergeCell ref="DZ228:EA228"/>
    <mergeCell ref="CY228:DA228"/>
    <mergeCell ref="DB228:DG228"/>
    <mergeCell ref="DI228:DJ228"/>
    <mergeCell ref="DM228:DN228"/>
    <mergeCell ref="DQ228:DR228"/>
    <mergeCell ref="DT228:DV228"/>
    <mergeCell ref="CR228:CT228"/>
    <mergeCell ref="CU228:CX228"/>
    <mergeCell ref="ED227:EE227"/>
    <mergeCell ref="EF227:EI227"/>
    <mergeCell ref="EJ227:EL227"/>
    <mergeCell ref="EM227:EO227"/>
    <mergeCell ref="EB228:EC228"/>
    <mergeCell ref="ED228:EE228"/>
    <mergeCell ref="EF228:EI228"/>
    <mergeCell ref="EJ228:EL228"/>
    <mergeCell ref="EP227:EQ227"/>
    <mergeCell ref="ER227:EZ227"/>
    <mergeCell ref="DM227:DN227"/>
    <mergeCell ref="DQ227:DR227"/>
    <mergeCell ref="DT227:DV227"/>
    <mergeCell ref="DW227:DY227"/>
    <mergeCell ref="DZ227:EA227"/>
    <mergeCell ref="EB227:EC227"/>
    <mergeCell ref="ER226:EZ226"/>
    <mergeCell ref="CR227:CT227"/>
    <mergeCell ref="CU227:CX227"/>
    <mergeCell ref="CY227:DA227"/>
    <mergeCell ref="DB227:DG227"/>
    <mergeCell ref="DI227:DJ227"/>
    <mergeCell ref="EB226:EC226"/>
    <mergeCell ref="ED226:EE226"/>
    <mergeCell ref="EF226:EI226"/>
    <mergeCell ref="EJ226:EL226"/>
    <mergeCell ref="EM226:EO226"/>
    <mergeCell ref="EP226:EQ226"/>
    <mergeCell ref="DI226:DJ226"/>
    <mergeCell ref="DM226:DN226"/>
    <mergeCell ref="DQ226:DR226"/>
    <mergeCell ref="DT226:DV226"/>
    <mergeCell ref="DW226:DY226"/>
    <mergeCell ref="DZ226:EA226"/>
    <mergeCell ref="EP225:EQ225"/>
    <mergeCell ref="ER225:EZ225"/>
    <mergeCell ref="CR226:CT226"/>
    <mergeCell ref="CU226:CX226"/>
    <mergeCell ref="CY226:DA226"/>
    <mergeCell ref="DB226:DG226"/>
    <mergeCell ref="DZ225:EA225"/>
    <mergeCell ref="EB225:EC225"/>
    <mergeCell ref="ED225:EE225"/>
    <mergeCell ref="EF225:EI225"/>
    <mergeCell ref="EJ225:EL225"/>
    <mergeCell ref="EM225:EO225"/>
    <mergeCell ref="DB225:DG225"/>
    <mergeCell ref="DI225:DJ225"/>
    <mergeCell ref="DM225:DN225"/>
    <mergeCell ref="DQ225:DR225"/>
    <mergeCell ref="DT225:DV225"/>
    <mergeCell ref="DW225:DY225"/>
    <mergeCell ref="EM224:EO224"/>
    <mergeCell ref="EP224:EQ224"/>
    <mergeCell ref="ER224:EZ224"/>
    <mergeCell ref="CR225:CT225"/>
    <mergeCell ref="CU225:CX225"/>
    <mergeCell ref="CY225:DA225"/>
    <mergeCell ref="DW224:DY224"/>
    <mergeCell ref="DZ224:EA224"/>
    <mergeCell ref="EB224:EC224"/>
    <mergeCell ref="ED224:EE224"/>
    <mergeCell ref="EF224:EI224"/>
    <mergeCell ref="EJ224:EL224"/>
    <mergeCell ref="CY224:DA224"/>
    <mergeCell ref="DB224:DG224"/>
    <mergeCell ref="DI224:DJ224"/>
    <mergeCell ref="DM224:DN224"/>
    <mergeCell ref="DQ224:DR224"/>
    <mergeCell ref="DT224:DV224"/>
    <mergeCell ref="CR224:CT224"/>
    <mergeCell ref="CU224:CX224"/>
    <mergeCell ref="ED223:EE223"/>
    <mergeCell ref="EF223:EI223"/>
    <mergeCell ref="EJ223:EL223"/>
    <mergeCell ref="EM223:EO223"/>
    <mergeCell ref="EP223:EQ223"/>
    <mergeCell ref="ER223:EZ223"/>
    <mergeCell ref="DM223:DN223"/>
    <mergeCell ref="DQ223:DR223"/>
    <mergeCell ref="DT223:DV223"/>
    <mergeCell ref="DW223:DY223"/>
    <mergeCell ref="DZ223:EA223"/>
    <mergeCell ref="EB223:EC223"/>
    <mergeCell ref="ER222:EZ222"/>
    <mergeCell ref="CR223:CT223"/>
    <mergeCell ref="CU223:CX223"/>
    <mergeCell ref="CY223:DA223"/>
    <mergeCell ref="DB223:DG223"/>
    <mergeCell ref="DI223:DJ223"/>
    <mergeCell ref="EB222:EC222"/>
    <mergeCell ref="ED222:EE222"/>
    <mergeCell ref="EF222:EI222"/>
    <mergeCell ref="EJ222:EL222"/>
    <mergeCell ref="EM222:EO222"/>
    <mergeCell ref="EP222:EQ222"/>
    <mergeCell ref="DI222:DJ222"/>
    <mergeCell ref="DM222:DN222"/>
    <mergeCell ref="DQ222:DR222"/>
    <mergeCell ref="DT222:DV222"/>
    <mergeCell ref="DW222:DY222"/>
    <mergeCell ref="DZ222:EA222"/>
    <mergeCell ref="EP221:EQ221"/>
    <mergeCell ref="ER221:EZ221"/>
    <mergeCell ref="CR222:CT222"/>
    <mergeCell ref="CU222:CX222"/>
    <mergeCell ref="CY222:DA222"/>
    <mergeCell ref="DB222:DG222"/>
    <mergeCell ref="DZ221:EA221"/>
    <mergeCell ref="EB221:EC221"/>
    <mergeCell ref="ED221:EE221"/>
    <mergeCell ref="EF221:EI221"/>
    <mergeCell ref="EJ221:EL221"/>
    <mergeCell ref="EM221:EO221"/>
    <mergeCell ref="DB221:DG221"/>
    <mergeCell ref="DI221:DJ221"/>
    <mergeCell ref="DM221:DN221"/>
    <mergeCell ref="DQ221:DR221"/>
    <mergeCell ref="DT221:DV221"/>
    <mergeCell ref="DW221:DY221"/>
    <mergeCell ref="EM220:EO220"/>
    <mergeCell ref="EP220:EQ220"/>
    <mergeCell ref="ER220:EZ220"/>
    <mergeCell ref="CR221:CT221"/>
    <mergeCell ref="CU221:CX221"/>
    <mergeCell ref="CY221:DA221"/>
    <mergeCell ref="DW220:DY220"/>
    <mergeCell ref="DZ220:EA220"/>
    <mergeCell ref="CY220:DA220"/>
    <mergeCell ref="DB220:DG220"/>
    <mergeCell ref="DI220:DJ220"/>
    <mergeCell ref="DM220:DN220"/>
    <mergeCell ref="DQ220:DR220"/>
    <mergeCell ref="DT220:DV220"/>
    <mergeCell ref="CR220:CT220"/>
    <mergeCell ref="CU220:CX220"/>
    <mergeCell ref="ED219:EE219"/>
    <mergeCell ref="EF219:EI219"/>
    <mergeCell ref="EJ219:EL219"/>
    <mergeCell ref="EM219:EO219"/>
    <mergeCell ref="EB220:EC220"/>
    <mergeCell ref="ED220:EE220"/>
    <mergeCell ref="EF220:EI220"/>
    <mergeCell ref="EJ220:EL220"/>
    <mergeCell ref="EP219:EQ219"/>
    <mergeCell ref="ER219:EZ219"/>
    <mergeCell ref="DM219:DN219"/>
    <mergeCell ref="DQ219:DR219"/>
    <mergeCell ref="DT219:DV219"/>
    <mergeCell ref="DW219:DY219"/>
    <mergeCell ref="DZ219:EA219"/>
    <mergeCell ref="EB219:EC219"/>
    <mergeCell ref="ER218:EZ218"/>
    <mergeCell ref="CR219:CT219"/>
    <mergeCell ref="CU219:CX219"/>
    <mergeCell ref="CY219:DA219"/>
    <mergeCell ref="DB219:DG219"/>
    <mergeCell ref="DI219:DJ219"/>
    <mergeCell ref="EB218:EC218"/>
    <mergeCell ref="ED218:EE218"/>
    <mergeCell ref="EF218:EI218"/>
    <mergeCell ref="EJ218:EL218"/>
    <mergeCell ref="EM218:EO218"/>
    <mergeCell ref="EP218:EQ218"/>
    <mergeCell ref="DI218:DJ218"/>
    <mergeCell ref="DM218:DN218"/>
    <mergeCell ref="DQ218:DR218"/>
    <mergeCell ref="DT218:DV218"/>
    <mergeCell ref="DW218:DY218"/>
    <mergeCell ref="DZ218:EA218"/>
    <mergeCell ref="EP217:EQ217"/>
    <mergeCell ref="ER217:EZ217"/>
    <mergeCell ref="CR218:CT218"/>
    <mergeCell ref="CU218:CX218"/>
    <mergeCell ref="CY218:DA218"/>
    <mergeCell ref="DB218:DG218"/>
    <mergeCell ref="DZ217:EA217"/>
    <mergeCell ref="EB217:EC217"/>
    <mergeCell ref="ED217:EE217"/>
    <mergeCell ref="EF217:EI217"/>
    <mergeCell ref="EJ217:EL217"/>
    <mergeCell ref="EM217:EO217"/>
    <mergeCell ref="DB217:DG217"/>
    <mergeCell ref="DI217:DJ217"/>
    <mergeCell ref="DM217:DN217"/>
    <mergeCell ref="DQ217:DR217"/>
    <mergeCell ref="DT217:DV217"/>
    <mergeCell ref="DW217:DY217"/>
    <mergeCell ref="EM216:EO216"/>
    <mergeCell ref="EP216:EQ216"/>
    <mergeCell ref="ER216:EZ216"/>
    <mergeCell ref="CR217:CT217"/>
    <mergeCell ref="CU217:CX217"/>
    <mergeCell ref="CY217:DA217"/>
    <mergeCell ref="DW216:DY216"/>
    <mergeCell ref="DZ216:EA216"/>
    <mergeCell ref="EB216:EC216"/>
    <mergeCell ref="ED216:EE216"/>
    <mergeCell ref="EF216:EI216"/>
    <mergeCell ref="EJ216:EL216"/>
    <mergeCell ref="CY216:DA216"/>
    <mergeCell ref="DB216:DG216"/>
    <mergeCell ref="DI216:DJ216"/>
    <mergeCell ref="DM216:DN216"/>
    <mergeCell ref="DQ216:DR216"/>
    <mergeCell ref="DT216:DV216"/>
    <mergeCell ref="CR216:CT216"/>
    <mergeCell ref="CU216:CX216"/>
    <mergeCell ref="ED215:EE215"/>
    <mergeCell ref="EF215:EI215"/>
    <mergeCell ref="EJ215:EL215"/>
    <mergeCell ref="EM215:EO215"/>
    <mergeCell ref="EP215:EQ215"/>
    <mergeCell ref="ER215:EZ215"/>
    <mergeCell ref="DM215:DN215"/>
    <mergeCell ref="DQ215:DR215"/>
    <mergeCell ref="DT215:DV215"/>
    <mergeCell ref="DW215:DY215"/>
    <mergeCell ref="DZ215:EA215"/>
    <mergeCell ref="EB215:EC215"/>
    <mergeCell ref="ER214:EZ214"/>
    <mergeCell ref="CR215:CT215"/>
    <mergeCell ref="CU215:CX215"/>
    <mergeCell ref="CY215:DA215"/>
    <mergeCell ref="DB215:DG215"/>
    <mergeCell ref="DI215:DJ215"/>
    <mergeCell ref="EB214:EC214"/>
    <mergeCell ref="ED214:EE214"/>
    <mergeCell ref="EF214:EI214"/>
    <mergeCell ref="EJ214:EL214"/>
    <mergeCell ref="EM214:EO214"/>
    <mergeCell ref="EP214:EQ214"/>
    <mergeCell ref="DI214:DJ214"/>
    <mergeCell ref="DM214:DN214"/>
    <mergeCell ref="DQ214:DR214"/>
    <mergeCell ref="DT214:DV214"/>
    <mergeCell ref="DW214:DY214"/>
    <mergeCell ref="DZ214:EA214"/>
    <mergeCell ref="EP213:EQ213"/>
    <mergeCell ref="ER213:EZ213"/>
    <mergeCell ref="CR214:CT214"/>
    <mergeCell ref="CU214:CX214"/>
    <mergeCell ref="CY214:DA214"/>
    <mergeCell ref="DB214:DG214"/>
    <mergeCell ref="DZ213:EA213"/>
    <mergeCell ref="EB213:EC213"/>
    <mergeCell ref="ED213:EE213"/>
    <mergeCell ref="EF213:EI213"/>
    <mergeCell ref="EJ213:EL213"/>
    <mergeCell ref="EM213:EO213"/>
    <mergeCell ref="DB213:DG213"/>
    <mergeCell ref="DI213:DJ213"/>
    <mergeCell ref="DM213:DN213"/>
    <mergeCell ref="DQ213:DR213"/>
    <mergeCell ref="DT213:DV213"/>
    <mergeCell ref="DW213:DY213"/>
    <mergeCell ref="EM212:EO212"/>
    <mergeCell ref="EP212:EQ212"/>
    <mergeCell ref="ER212:EZ212"/>
    <mergeCell ref="CR213:CT213"/>
    <mergeCell ref="CU213:CX213"/>
    <mergeCell ref="CY213:DA213"/>
    <mergeCell ref="DW212:DY212"/>
    <mergeCell ref="DZ212:EA212"/>
    <mergeCell ref="CY212:DA212"/>
    <mergeCell ref="DB212:DG212"/>
    <mergeCell ref="DI212:DJ212"/>
    <mergeCell ref="DM212:DN212"/>
    <mergeCell ref="DQ212:DR212"/>
    <mergeCell ref="DT212:DV212"/>
    <mergeCell ref="CR212:CT212"/>
    <mergeCell ref="CU212:CX212"/>
    <mergeCell ref="ED211:EE211"/>
    <mergeCell ref="EF211:EI211"/>
    <mergeCell ref="EJ211:EL211"/>
    <mergeCell ref="EM211:EO211"/>
    <mergeCell ref="EB212:EC212"/>
    <mergeCell ref="ED212:EE212"/>
    <mergeCell ref="EF212:EI212"/>
    <mergeCell ref="EJ212:EL212"/>
    <mergeCell ref="EP211:EQ211"/>
    <mergeCell ref="ER211:EZ211"/>
    <mergeCell ref="DM211:DN211"/>
    <mergeCell ref="DQ211:DR211"/>
    <mergeCell ref="DT211:DV211"/>
    <mergeCell ref="DW211:DY211"/>
    <mergeCell ref="DZ211:EA211"/>
    <mergeCell ref="EB211:EC211"/>
    <mergeCell ref="ER210:EZ210"/>
    <mergeCell ref="CR211:CT211"/>
    <mergeCell ref="CU211:CX211"/>
    <mergeCell ref="CY211:DA211"/>
    <mergeCell ref="DB211:DG211"/>
    <mergeCell ref="DI211:DJ211"/>
    <mergeCell ref="EB210:EC210"/>
    <mergeCell ref="ED210:EE210"/>
    <mergeCell ref="EF210:EI210"/>
    <mergeCell ref="EJ210:EL210"/>
    <mergeCell ref="EM210:EO210"/>
    <mergeCell ref="EP210:EQ210"/>
    <mergeCell ref="DI210:DJ210"/>
    <mergeCell ref="DM210:DN210"/>
    <mergeCell ref="DQ210:DR210"/>
    <mergeCell ref="DT210:DV210"/>
    <mergeCell ref="DW210:DY210"/>
    <mergeCell ref="DZ210:EA210"/>
    <mergeCell ref="EP209:EQ209"/>
    <mergeCell ref="ER209:EZ209"/>
    <mergeCell ref="CR210:CT210"/>
    <mergeCell ref="CU210:CX210"/>
    <mergeCell ref="CY210:DA210"/>
    <mergeCell ref="DB210:DG210"/>
    <mergeCell ref="DZ209:EA209"/>
    <mergeCell ref="EB209:EC209"/>
    <mergeCell ref="ED209:EE209"/>
    <mergeCell ref="EF209:EI209"/>
    <mergeCell ref="EJ209:EL209"/>
    <mergeCell ref="EM209:EO209"/>
    <mergeCell ref="DB209:DG209"/>
    <mergeCell ref="DI209:DJ209"/>
    <mergeCell ref="DM209:DN209"/>
    <mergeCell ref="DQ209:DR209"/>
    <mergeCell ref="DT209:DV209"/>
    <mergeCell ref="DW209:DY209"/>
    <mergeCell ref="EM208:EO208"/>
    <mergeCell ref="EP208:EQ208"/>
    <mergeCell ref="ER208:EZ208"/>
    <mergeCell ref="CR209:CT209"/>
    <mergeCell ref="CU209:CX209"/>
    <mergeCell ref="CY209:DA209"/>
    <mergeCell ref="DW208:DY208"/>
    <mergeCell ref="DZ208:EA208"/>
    <mergeCell ref="EB208:EC208"/>
    <mergeCell ref="ED208:EE208"/>
    <mergeCell ref="EF208:EI208"/>
    <mergeCell ref="EJ208:EL208"/>
    <mergeCell ref="CY208:DA208"/>
    <mergeCell ref="DB208:DG208"/>
    <mergeCell ref="DI208:DJ208"/>
    <mergeCell ref="DM208:DN208"/>
    <mergeCell ref="DQ208:DR208"/>
    <mergeCell ref="DT208:DV208"/>
    <mergeCell ref="CR208:CT208"/>
    <mergeCell ref="CU208:CX208"/>
    <mergeCell ref="ED207:EE207"/>
    <mergeCell ref="EF207:EI207"/>
    <mergeCell ref="EJ207:EL207"/>
    <mergeCell ref="EM207:EO207"/>
    <mergeCell ref="EP207:EQ207"/>
    <mergeCell ref="ER207:EZ207"/>
    <mergeCell ref="DM207:DN207"/>
    <mergeCell ref="DQ207:DR207"/>
    <mergeCell ref="DT207:DV207"/>
    <mergeCell ref="DW207:DY207"/>
    <mergeCell ref="DZ207:EA207"/>
    <mergeCell ref="EB207:EC207"/>
    <mergeCell ref="ER206:EZ206"/>
    <mergeCell ref="CR207:CT207"/>
    <mergeCell ref="CU207:CX207"/>
    <mergeCell ref="CY207:DA207"/>
    <mergeCell ref="DB207:DG207"/>
    <mergeCell ref="DI207:DJ207"/>
    <mergeCell ref="EB206:EC206"/>
    <mergeCell ref="ED206:EE206"/>
    <mergeCell ref="EF206:EI206"/>
    <mergeCell ref="EJ206:EL206"/>
    <mergeCell ref="EM206:EO206"/>
    <mergeCell ref="EP206:EQ206"/>
    <mergeCell ref="DI206:DJ206"/>
    <mergeCell ref="DM206:DN206"/>
    <mergeCell ref="DQ206:DR206"/>
    <mergeCell ref="DT206:DV206"/>
    <mergeCell ref="DW206:DY206"/>
    <mergeCell ref="DZ206:EA206"/>
    <mergeCell ref="EP205:EQ205"/>
    <mergeCell ref="ER205:EZ205"/>
    <mergeCell ref="CR206:CT206"/>
    <mergeCell ref="CU206:CX206"/>
    <mergeCell ref="CY206:DA206"/>
    <mergeCell ref="DB206:DG206"/>
    <mergeCell ref="DZ205:EA205"/>
    <mergeCell ref="EB205:EC205"/>
    <mergeCell ref="ED205:EE205"/>
    <mergeCell ref="EF205:EI205"/>
    <mergeCell ref="EJ205:EL205"/>
    <mergeCell ref="EM205:EO205"/>
    <mergeCell ref="DB205:DG205"/>
    <mergeCell ref="DI205:DJ205"/>
    <mergeCell ref="DM205:DN205"/>
    <mergeCell ref="DQ205:DR205"/>
    <mergeCell ref="DT205:DV205"/>
    <mergeCell ref="DW205:DY205"/>
    <mergeCell ref="EM204:EO204"/>
    <mergeCell ref="EP204:EQ204"/>
    <mergeCell ref="ER204:EZ204"/>
    <mergeCell ref="CR205:CT205"/>
    <mergeCell ref="CU205:CX205"/>
    <mergeCell ref="CY205:DA205"/>
    <mergeCell ref="DW204:DY204"/>
    <mergeCell ref="DZ204:EA204"/>
    <mergeCell ref="CY204:DA204"/>
    <mergeCell ref="DB204:DG204"/>
    <mergeCell ref="DI204:DJ204"/>
    <mergeCell ref="DM204:DN204"/>
    <mergeCell ref="DQ204:DR204"/>
    <mergeCell ref="DT204:DV204"/>
    <mergeCell ref="CR204:CT204"/>
    <mergeCell ref="CU204:CX204"/>
    <mergeCell ref="ED203:EE203"/>
    <mergeCell ref="EF203:EI203"/>
    <mergeCell ref="EJ203:EL203"/>
    <mergeCell ref="EM203:EO203"/>
    <mergeCell ref="EB204:EC204"/>
    <mergeCell ref="ED204:EE204"/>
    <mergeCell ref="EF204:EI204"/>
    <mergeCell ref="EJ204:EL204"/>
    <mergeCell ref="EP203:EQ203"/>
    <mergeCell ref="ER203:EZ203"/>
    <mergeCell ref="DM203:DN203"/>
    <mergeCell ref="DQ203:DR203"/>
    <mergeCell ref="DT203:DV203"/>
    <mergeCell ref="DW203:DY203"/>
    <mergeCell ref="DZ203:EA203"/>
    <mergeCell ref="EB203:EC203"/>
    <mergeCell ref="ER202:EZ202"/>
    <mergeCell ref="CR203:CT203"/>
    <mergeCell ref="CU203:CX203"/>
    <mergeCell ref="CY203:DA203"/>
    <mergeCell ref="DB203:DG203"/>
    <mergeCell ref="DI203:DJ203"/>
    <mergeCell ref="EB202:EC202"/>
    <mergeCell ref="ED202:EE202"/>
    <mergeCell ref="EF202:EI202"/>
    <mergeCell ref="EJ202:EL202"/>
    <mergeCell ref="EM202:EO202"/>
    <mergeCell ref="EP202:EQ202"/>
    <mergeCell ref="DI202:DJ202"/>
    <mergeCell ref="DM202:DN202"/>
    <mergeCell ref="DQ202:DR202"/>
    <mergeCell ref="DT202:DV202"/>
    <mergeCell ref="DW202:DY202"/>
    <mergeCell ref="DZ202:EA202"/>
    <mergeCell ref="EP201:EQ201"/>
    <mergeCell ref="ER201:EZ201"/>
    <mergeCell ref="CR202:CT202"/>
    <mergeCell ref="CU202:CX202"/>
    <mergeCell ref="CY202:DA202"/>
    <mergeCell ref="DB202:DG202"/>
    <mergeCell ref="DZ201:EA201"/>
    <mergeCell ref="EB201:EC201"/>
    <mergeCell ref="ED201:EE201"/>
    <mergeCell ref="EF201:EI201"/>
    <mergeCell ref="EJ201:EL201"/>
    <mergeCell ref="EM201:EO201"/>
    <mergeCell ref="DB201:DG201"/>
    <mergeCell ref="DI201:DJ201"/>
    <mergeCell ref="DM201:DN201"/>
    <mergeCell ref="DQ201:DR201"/>
    <mergeCell ref="DT201:DV201"/>
    <mergeCell ref="DW201:DY201"/>
    <mergeCell ref="EM200:EO200"/>
    <mergeCell ref="EP200:EQ200"/>
    <mergeCell ref="ER200:EZ200"/>
    <mergeCell ref="CR201:CT201"/>
    <mergeCell ref="CU201:CX201"/>
    <mergeCell ref="CY201:DA201"/>
    <mergeCell ref="DW200:DY200"/>
    <mergeCell ref="DZ200:EA200"/>
    <mergeCell ref="EB200:EC200"/>
    <mergeCell ref="ED200:EE200"/>
    <mergeCell ref="EF200:EI200"/>
    <mergeCell ref="EJ200:EL200"/>
    <mergeCell ref="CY200:DA200"/>
    <mergeCell ref="DB200:DG200"/>
    <mergeCell ref="DI200:DJ200"/>
    <mergeCell ref="DM200:DN200"/>
    <mergeCell ref="DQ200:DR200"/>
    <mergeCell ref="DT200:DV200"/>
    <mergeCell ref="CR200:CT200"/>
    <mergeCell ref="CU200:CX200"/>
    <mergeCell ref="ED199:EE199"/>
    <mergeCell ref="EF199:EI199"/>
    <mergeCell ref="EJ199:EL199"/>
    <mergeCell ref="EM199:EO199"/>
    <mergeCell ref="EP199:EQ199"/>
    <mergeCell ref="ER199:EZ199"/>
    <mergeCell ref="DM199:DN199"/>
    <mergeCell ref="DQ199:DR199"/>
    <mergeCell ref="DT199:DV199"/>
    <mergeCell ref="DW199:DY199"/>
    <mergeCell ref="DZ199:EA199"/>
    <mergeCell ref="EB199:EC199"/>
    <mergeCell ref="ER198:EZ198"/>
    <mergeCell ref="CR199:CT199"/>
    <mergeCell ref="CU199:CX199"/>
    <mergeCell ref="CY199:DA199"/>
    <mergeCell ref="DB199:DG199"/>
    <mergeCell ref="DI199:DJ199"/>
    <mergeCell ref="EB198:EC198"/>
    <mergeCell ref="ED198:EE198"/>
    <mergeCell ref="EF198:EI198"/>
    <mergeCell ref="EJ198:EL198"/>
    <mergeCell ref="EM198:EO198"/>
    <mergeCell ref="EP198:EQ198"/>
    <mergeCell ref="DI198:DJ198"/>
    <mergeCell ref="DM198:DN198"/>
    <mergeCell ref="DQ198:DR198"/>
    <mergeCell ref="DT198:DV198"/>
    <mergeCell ref="DW198:DY198"/>
    <mergeCell ref="DZ198:EA198"/>
    <mergeCell ref="EP197:EQ197"/>
    <mergeCell ref="ER197:EZ197"/>
    <mergeCell ref="CR198:CT198"/>
    <mergeCell ref="CU198:CX198"/>
    <mergeCell ref="CY198:DA198"/>
    <mergeCell ref="DB198:DG198"/>
    <mergeCell ref="DZ197:EA197"/>
    <mergeCell ref="EB197:EC197"/>
    <mergeCell ref="ED197:EE197"/>
    <mergeCell ref="EF197:EI197"/>
    <mergeCell ref="EJ197:EL197"/>
    <mergeCell ref="EM197:EO197"/>
    <mergeCell ref="DB197:DG197"/>
    <mergeCell ref="DI197:DJ197"/>
    <mergeCell ref="DM197:DN197"/>
    <mergeCell ref="DQ197:DR197"/>
    <mergeCell ref="DT197:DV197"/>
    <mergeCell ref="DW197:DY197"/>
    <mergeCell ref="EM196:EO196"/>
    <mergeCell ref="EP196:EQ196"/>
    <mergeCell ref="ER196:EZ196"/>
    <mergeCell ref="CR197:CT197"/>
    <mergeCell ref="CU197:CX197"/>
    <mergeCell ref="CY197:DA197"/>
    <mergeCell ref="DW196:DY196"/>
    <mergeCell ref="DZ196:EA196"/>
    <mergeCell ref="CY196:DA196"/>
    <mergeCell ref="DB196:DG196"/>
    <mergeCell ref="DI196:DJ196"/>
    <mergeCell ref="DM196:DN196"/>
    <mergeCell ref="DQ196:DR196"/>
    <mergeCell ref="DT196:DV196"/>
    <mergeCell ref="CR196:CT196"/>
    <mergeCell ref="CU196:CX196"/>
    <mergeCell ref="ED195:EE195"/>
    <mergeCell ref="EF195:EI195"/>
    <mergeCell ref="EJ195:EL195"/>
    <mergeCell ref="EM195:EO195"/>
    <mergeCell ref="EB196:EC196"/>
    <mergeCell ref="ED196:EE196"/>
    <mergeCell ref="EF196:EI196"/>
    <mergeCell ref="EJ196:EL196"/>
    <mergeCell ref="EP195:EQ195"/>
    <mergeCell ref="ER195:EZ195"/>
    <mergeCell ref="DM195:DN195"/>
    <mergeCell ref="DQ195:DR195"/>
    <mergeCell ref="DT195:DV195"/>
    <mergeCell ref="DW195:DY195"/>
    <mergeCell ref="DZ195:EA195"/>
    <mergeCell ref="EB195:EC195"/>
    <mergeCell ref="ER194:EZ194"/>
    <mergeCell ref="CR195:CT195"/>
    <mergeCell ref="CU195:CX195"/>
    <mergeCell ref="CY195:DA195"/>
    <mergeCell ref="DB195:DG195"/>
    <mergeCell ref="DI195:DJ195"/>
    <mergeCell ref="EB194:EC194"/>
    <mergeCell ref="ED194:EE194"/>
    <mergeCell ref="EF194:EI194"/>
    <mergeCell ref="EJ194:EL194"/>
    <mergeCell ref="EM194:EO194"/>
    <mergeCell ref="EP194:EQ194"/>
    <mergeCell ref="DI194:DJ194"/>
    <mergeCell ref="DM194:DN194"/>
    <mergeCell ref="DQ194:DR194"/>
    <mergeCell ref="DT194:DV194"/>
    <mergeCell ref="DW194:DY194"/>
    <mergeCell ref="DZ194:EA194"/>
    <mergeCell ref="EP193:EQ193"/>
    <mergeCell ref="ER193:EZ193"/>
    <mergeCell ref="CR194:CT194"/>
    <mergeCell ref="CU194:CX194"/>
    <mergeCell ref="CY194:DA194"/>
    <mergeCell ref="DB194:DG194"/>
    <mergeCell ref="DZ193:EA193"/>
    <mergeCell ref="EB193:EC193"/>
    <mergeCell ref="ED193:EE193"/>
    <mergeCell ref="EF193:EI193"/>
    <mergeCell ref="EJ193:EL193"/>
    <mergeCell ref="EM193:EO193"/>
    <mergeCell ref="DB193:DG193"/>
    <mergeCell ref="DI193:DJ193"/>
    <mergeCell ref="DM193:DN193"/>
    <mergeCell ref="DQ193:DR193"/>
    <mergeCell ref="DT193:DV193"/>
    <mergeCell ref="DW193:DY193"/>
    <mergeCell ref="EM192:EO192"/>
    <mergeCell ref="EP192:EQ192"/>
    <mergeCell ref="ER192:EZ192"/>
    <mergeCell ref="CR193:CT193"/>
    <mergeCell ref="CU193:CX193"/>
    <mergeCell ref="CY193:DA193"/>
    <mergeCell ref="DW192:DY192"/>
    <mergeCell ref="DZ192:EA192"/>
    <mergeCell ref="EB192:EC192"/>
    <mergeCell ref="ED192:EE192"/>
    <mergeCell ref="EF192:EI192"/>
    <mergeCell ref="EJ192:EL192"/>
    <mergeCell ref="CY192:DA192"/>
    <mergeCell ref="DB192:DG192"/>
    <mergeCell ref="DI192:DJ192"/>
    <mergeCell ref="DM192:DN192"/>
    <mergeCell ref="DQ192:DR192"/>
    <mergeCell ref="DT192:DV192"/>
    <mergeCell ref="CR192:CT192"/>
    <mergeCell ref="CU192:CX192"/>
    <mergeCell ref="ED191:EE191"/>
    <mergeCell ref="EF191:EI191"/>
    <mergeCell ref="EJ191:EL191"/>
    <mergeCell ref="EM191:EO191"/>
    <mergeCell ref="EP191:EQ191"/>
    <mergeCell ref="ER191:EZ191"/>
    <mergeCell ref="DM191:DN191"/>
    <mergeCell ref="DQ191:DR191"/>
    <mergeCell ref="DT191:DV191"/>
    <mergeCell ref="DW191:DY191"/>
    <mergeCell ref="DZ191:EA191"/>
    <mergeCell ref="EB191:EC191"/>
    <mergeCell ref="ER190:EZ190"/>
    <mergeCell ref="CR191:CT191"/>
    <mergeCell ref="CU191:CX191"/>
    <mergeCell ref="CY191:DA191"/>
    <mergeCell ref="DB191:DG191"/>
    <mergeCell ref="DI191:DJ191"/>
    <mergeCell ref="EB190:EC190"/>
    <mergeCell ref="ED190:EE190"/>
    <mergeCell ref="EF190:EI190"/>
    <mergeCell ref="EJ190:EL190"/>
    <mergeCell ref="EM190:EO190"/>
    <mergeCell ref="EP190:EQ190"/>
    <mergeCell ref="DI190:DJ190"/>
    <mergeCell ref="DM190:DN190"/>
    <mergeCell ref="DQ190:DR190"/>
    <mergeCell ref="DT190:DV190"/>
    <mergeCell ref="DW190:DY190"/>
    <mergeCell ref="DZ190:EA190"/>
    <mergeCell ref="EP189:EQ189"/>
    <mergeCell ref="ER189:EZ189"/>
    <mergeCell ref="CR190:CT190"/>
    <mergeCell ref="CU190:CX190"/>
    <mergeCell ref="CY190:DA190"/>
    <mergeCell ref="DB190:DG190"/>
    <mergeCell ref="DZ189:EA189"/>
    <mergeCell ref="EB189:EC189"/>
    <mergeCell ref="ED189:EE189"/>
    <mergeCell ref="EF189:EI189"/>
    <mergeCell ref="EJ189:EL189"/>
    <mergeCell ref="EM189:EO189"/>
    <mergeCell ref="DB189:DG189"/>
    <mergeCell ref="DI189:DJ189"/>
    <mergeCell ref="DM189:DN189"/>
    <mergeCell ref="DQ189:DR189"/>
    <mergeCell ref="DT189:DV189"/>
    <mergeCell ref="DW189:DY189"/>
    <mergeCell ref="EM188:EO188"/>
    <mergeCell ref="EP188:EQ188"/>
    <mergeCell ref="ER188:EZ188"/>
    <mergeCell ref="CR189:CT189"/>
    <mergeCell ref="CU189:CX189"/>
    <mergeCell ref="CY189:DA189"/>
    <mergeCell ref="DW188:DY188"/>
    <mergeCell ref="DZ188:EA188"/>
    <mergeCell ref="CY188:DA188"/>
    <mergeCell ref="DB188:DG188"/>
    <mergeCell ref="DI188:DJ188"/>
    <mergeCell ref="DM188:DN188"/>
    <mergeCell ref="DQ188:DR188"/>
    <mergeCell ref="DT188:DV188"/>
    <mergeCell ref="CR188:CT188"/>
    <mergeCell ref="CU188:CX188"/>
    <mergeCell ref="ED187:EE187"/>
    <mergeCell ref="EF187:EI187"/>
    <mergeCell ref="EJ187:EL187"/>
    <mergeCell ref="EM187:EO187"/>
    <mergeCell ref="EB188:EC188"/>
    <mergeCell ref="ED188:EE188"/>
    <mergeCell ref="EF188:EI188"/>
    <mergeCell ref="EJ188:EL188"/>
    <mergeCell ref="EP187:EQ187"/>
    <mergeCell ref="ER187:EZ187"/>
    <mergeCell ref="DM187:DN187"/>
    <mergeCell ref="DQ187:DR187"/>
    <mergeCell ref="DT187:DV187"/>
    <mergeCell ref="DW187:DY187"/>
    <mergeCell ref="DZ187:EA187"/>
    <mergeCell ref="EB187:EC187"/>
    <mergeCell ref="ER186:EZ186"/>
    <mergeCell ref="CR187:CT187"/>
    <mergeCell ref="CU187:CX187"/>
    <mergeCell ref="CY187:DA187"/>
    <mergeCell ref="DB187:DG187"/>
    <mergeCell ref="DI187:DJ187"/>
    <mergeCell ref="EB186:EC186"/>
    <mergeCell ref="ED186:EE186"/>
    <mergeCell ref="EF186:EI186"/>
    <mergeCell ref="EJ186:EL186"/>
    <mergeCell ref="EM186:EO186"/>
    <mergeCell ref="EP186:EQ186"/>
    <mergeCell ref="DI186:DJ186"/>
    <mergeCell ref="DM186:DN186"/>
    <mergeCell ref="DQ186:DR186"/>
    <mergeCell ref="DT186:DV186"/>
    <mergeCell ref="DW186:DY186"/>
    <mergeCell ref="DZ186:EA186"/>
    <mergeCell ref="EP185:EQ185"/>
    <mergeCell ref="ER185:EZ185"/>
    <mergeCell ref="CR186:CT186"/>
    <mergeCell ref="CU186:CX186"/>
    <mergeCell ref="CY186:DA186"/>
    <mergeCell ref="DB186:DG186"/>
    <mergeCell ref="DZ185:EA185"/>
    <mergeCell ref="EB185:EC185"/>
    <mergeCell ref="ED185:EE185"/>
    <mergeCell ref="EF185:EI185"/>
    <mergeCell ref="EJ185:EL185"/>
    <mergeCell ref="EM185:EO185"/>
    <mergeCell ref="DB185:DG185"/>
    <mergeCell ref="DI185:DJ185"/>
    <mergeCell ref="DM185:DN185"/>
    <mergeCell ref="DQ185:DR185"/>
    <mergeCell ref="DT185:DV185"/>
    <mergeCell ref="DW185:DY185"/>
    <mergeCell ref="EM184:EO184"/>
    <mergeCell ref="EP184:EQ184"/>
    <mergeCell ref="ER184:EZ184"/>
    <mergeCell ref="CR185:CT185"/>
    <mergeCell ref="CU185:CX185"/>
    <mergeCell ref="CY185:DA185"/>
    <mergeCell ref="DW184:DY184"/>
    <mergeCell ref="DZ184:EA184"/>
    <mergeCell ref="EB184:EC184"/>
    <mergeCell ref="ED184:EE184"/>
    <mergeCell ref="EF184:EI184"/>
    <mergeCell ref="EJ184:EL184"/>
    <mergeCell ref="CY184:DA184"/>
    <mergeCell ref="DB184:DG184"/>
    <mergeCell ref="DI184:DJ184"/>
    <mergeCell ref="DM184:DN184"/>
    <mergeCell ref="DQ184:DR184"/>
    <mergeCell ref="DT184:DV184"/>
    <mergeCell ref="CR184:CT184"/>
    <mergeCell ref="CU184:CX184"/>
    <mergeCell ref="ED183:EE183"/>
    <mergeCell ref="EF183:EI183"/>
    <mergeCell ref="EJ183:EL183"/>
    <mergeCell ref="EM183:EO183"/>
    <mergeCell ref="EP183:EQ183"/>
    <mergeCell ref="ER183:EZ183"/>
    <mergeCell ref="DM183:DN183"/>
    <mergeCell ref="DQ183:DR183"/>
    <mergeCell ref="DT183:DV183"/>
    <mergeCell ref="DW183:DY183"/>
    <mergeCell ref="DZ183:EA183"/>
    <mergeCell ref="EB183:EC183"/>
    <mergeCell ref="ER182:EZ182"/>
    <mergeCell ref="CR183:CT183"/>
    <mergeCell ref="CU183:CX183"/>
    <mergeCell ref="CY183:DA183"/>
    <mergeCell ref="DB183:DG183"/>
    <mergeCell ref="DI183:DJ183"/>
    <mergeCell ref="EB182:EC182"/>
    <mergeCell ref="ED182:EE182"/>
    <mergeCell ref="EF182:EI182"/>
    <mergeCell ref="EJ182:EL182"/>
    <mergeCell ref="EM182:EO182"/>
    <mergeCell ref="EP182:EQ182"/>
    <mergeCell ref="DI182:DJ182"/>
    <mergeCell ref="DM182:DN182"/>
    <mergeCell ref="DQ182:DR182"/>
    <mergeCell ref="DT182:DV182"/>
    <mergeCell ref="DW182:DY182"/>
    <mergeCell ref="DZ182:EA182"/>
    <mergeCell ref="EP181:EQ181"/>
    <mergeCell ref="ER181:EZ181"/>
    <mergeCell ref="CR182:CT182"/>
    <mergeCell ref="CU182:CX182"/>
    <mergeCell ref="CY182:DA182"/>
    <mergeCell ref="DB182:DG182"/>
    <mergeCell ref="DZ181:EA181"/>
    <mergeCell ref="EB181:EC181"/>
    <mergeCell ref="ED181:EE181"/>
    <mergeCell ref="EF181:EI181"/>
    <mergeCell ref="EJ181:EL181"/>
    <mergeCell ref="EM181:EO181"/>
    <mergeCell ref="DB181:DG181"/>
    <mergeCell ref="DI181:DJ181"/>
    <mergeCell ref="DM181:DN181"/>
    <mergeCell ref="DQ181:DR181"/>
    <mergeCell ref="DT181:DV181"/>
    <mergeCell ref="DW181:DY181"/>
    <mergeCell ref="EM180:EO180"/>
    <mergeCell ref="EP180:EQ180"/>
    <mergeCell ref="ER180:EZ180"/>
    <mergeCell ref="CR181:CT181"/>
    <mergeCell ref="CU181:CX181"/>
    <mergeCell ref="CY181:DA181"/>
    <mergeCell ref="DW180:DY180"/>
    <mergeCell ref="DZ180:EA180"/>
    <mergeCell ref="CY180:DA180"/>
    <mergeCell ref="DB180:DG180"/>
    <mergeCell ref="DI180:DJ180"/>
    <mergeCell ref="DM180:DN180"/>
    <mergeCell ref="DQ180:DR180"/>
    <mergeCell ref="DT180:DV180"/>
    <mergeCell ref="CR180:CT180"/>
    <mergeCell ref="CU180:CX180"/>
    <mergeCell ref="ED179:EE179"/>
    <mergeCell ref="EF179:EI179"/>
    <mergeCell ref="EJ179:EL179"/>
    <mergeCell ref="EM179:EO179"/>
    <mergeCell ref="EB180:EC180"/>
    <mergeCell ref="ED180:EE180"/>
    <mergeCell ref="EF180:EI180"/>
    <mergeCell ref="EJ180:EL180"/>
    <mergeCell ref="EP179:EQ179"/>
    <mergeCell ref="ER179:EZ179"/>
    <mergeCell ref="DM179:DN179"/>
    <mergeCell ref="DQ179:DR179"/>
    <mergeCell ref="DT179:DV179"/>
    <mergeCell ref="DW179:DY179"/>
    <mergeCell ref="DZ179:EA179"/>
    <mergeCell ref="EB179:EC179"/>
    <mergeCell ref="ER178:EZ178"/>
    <mergeCell ref="CR179:CT179"/>
    <mergeCell ref="CU179:CX179"/>
    <mergeCell ref="CY179:DA179"/>
    <mergeCell ref="DB179:DG179"/>
    <mergeCell ref="DI179:DJ179"/>
    <mergeCell ref="EB178:EC178"/>
    <mergeCell ref="ED178:EE178"/>
    <mergeCell ref="EF178:EI178"/>
    <mergeCell ref="EJ178:EL178"/>
    <mergeCell ref="EM178:EO178"/>
    <mergeCell ref="EP178:EQ178"/>
    <mergeCell ref="DI178:DJ178"/>
    <mergeCell ref="DM178:DN178"/>
    <mergeCell ref="DQ178:DR178"/>
    <mergeCell ref="DT178:DV178"/>
    <mergeCell ref="DW178:DY178"/>
    <mergeCell ref="DZ178:EA178"/>
    <mergeCell ref="EP177:EQ177"/>
    <mergeCell ref="ER177:EZ177"/>
    <mergeCell ref="CR178:CT178"/>
    <mergeCell ref="CU178:CX178"/>
    <mergeCell ref="CY178:DA178"/>
    <mergeCell ref="DB178:DG178"/>
    <mergeCell ref="DZ177:EA177"/>
    <mergeCell ref="EB177:EC177"/>
    <mergeCell ref="ED177:EE177"/>
    <mergeCell ref="EF177:EI177"/>
    <mergeCell ref="EJ177:EL177"/>
    <mergeCell ref="EM177:EO177"/>
    <mergeCell ref="DB177:DG177"/>
    <mergeCell ref="DI177:DJ177"/>
    <mergeCell ref="DM177:DN177"/>
    <mergeCell ref="DQ177:DR177"/>
    <mergeCell ref="DT177:DV177"/>
    <mergeCell ref="DW177:DY177"/>
    <mergeCell ref="EM176:EO176"/>
    <mergeCell ref="EP176:EQ176"/>
    <mergeCell ref="ER176:EZ176"/>
    <mergeCell ref="CR177:CT177"/>
    <mergeCell ref="CU177:CX177"/>
    <mergeCell ref="CY177:DA177"/>
    <mergeCell ref="DW176:DY176"/>
    <mergeCell ref="DZ176:EA176"/>
    <mergeCell ref="EB176:EC176"/>
    <mergeCell ref="ED176:EE176"/>
    <mergeCell ref="EF176:EI176"/>
    <mergeCell ref="EJ176:EL176"/>
    <mergeCell ref="CY176:DA176"/>
    <mergeCell ref="DB176:DG176"/>
    <mergeCell ref="DI176:DJ176"/>
    <mergeCell ref="DM176:DN176"/>
    <mergeCell ref="DQ176:DR176"/>
    <mergeCell ref="DT176:DV176"/>
    <mergeCell ref="CR176:CT176"/>
    <mergeCell ref="CU176:CX176"/>
    <mergeCell ref="ED175:EE175"/>
    <mergeCell ref="EF175:EI175"/>
    <mergeCell ref="EJ175:EL175"/>
    <mergeCell ref="EM175:EO175"/>
    <mergeCell ref="EP175:EQ175"/>
    <mergeCell ref="ER175:EZ175"/>
    <mergeCell ref="DM175:DN175"/>
    <mergeCell ref="DQ175:DR175"/>
    <mergeCell ref="DT175:DV175"/>
    <mergeCell ref="DW175:DY175"/>
    <mergeCell ref="DZ175:EA175"/>
    <mergeCell ref="EB175:EC175"/>
    <mergeCell ref="ER174:EZ174"/>
    <mergeCell ref="CR175:CT175"/>
    <mergeCell ref="CU175:CX175"/>
    <mergeCell ref="CY175:DA175"/>
    <mergeCell ref="DB175:DG175"/>
    <mergeCell ref="DI175:DJ175"/>
    <mergeCell ref="EB174:EC174"/>
    <mergeCell ref="ED174:EE174"/>
    <mergeCell ref="EF174:EI174"/>
    <mergeCell ref="EJ174:EL174"/>
    <mergeCell ref="EM174:EO174"/>
    <mergeCell ref="EP174:EQ174"/>
    <mergeCell ref="DI174:DJ174"/>
    <mergeCell ref="DM174:DN174"/>
    <mergeCell ref="DQ174:DR174"/>
    <mergeCell ref="DT174:DV174"/>
    <mergeCell ref="DW174:DY174"/>
    <mergeCell ref="DZ174:EA174"/>
    <mergeCell ref="EP173:EQ173"/>
    <mergeCell ref="ER173:EZ173"/>
    <mergeCell ref="CR174:CT174"/>
    <mergeCell ref="CU174:CX174"/>
    <mergeCell ref="CY174:DA174"/>
    <mergeCell ref="DB174:DG174"/>
    <mergeCell ref="DZ173:EA173"/>
    <mergeCell ref="EB173:EC173"/>
    <mergeCell ref="ED173:EE173"/>
    <mergeCell ref="EF173:EI173"/>
    <mergeCell ref="EJ173:EL173"/>
    <mergeCell ref="EM173:EO173"/>
    <mergeCell ref="DB173:DG173"/>
    <mergeCell ref="DI173:DJ173"/>
    <mergeCell ref="DM173:DN173"/>
    <mergeCell ref="DQ173:DR173"/>
    <mergeCell ref="DT173:DV173"/>
    <mergeCell ref="DW173:DY173"/>
    <mergeCell ref="EM172:EO172"/>
    <mergeCell ref="EP172:EQ172"/>
    <mergeCell ref="ER172:EZ172"/>
    <mergeCell ref="CR173:CT173"/>
    <mergeCell ref="CU173:CX173"/>
    <mergeCell ref="CY173:DA173"/>
    <mergeCell ref="DW172:DY172"/>
    <mergeCell ref="DZ172:EA172"/>
    <mergeCell ref="CY172:DA172"/>
    <mergeCell ref="DB172:DG172"/>
    <mergeCell ref="DI172:DJ172"/>
    <mergeCell ref="DM172:DN172"/>
    <mergeCell ref="DQ172:DR172"/>
    <mergeCell ref="DT172:DV172"/>
    <mergeCell ref="CR172:CT172"/>
    <mergeCell ref="CU172:CX172"/>
    <mergeCell ref="ED171:EE171"/>
    <mergeCell ref="EF171:EI171"/>
    <mergeCell ref="EJ171:EL171"/>
    <mergeCell ref="EM171:EO171"/>
    <mergeCell ref="EB172:EC172"/>
    <mergeCell ref="ED172:EE172"/>
    <mergeCell ref="EF172:EI172"/>
    <mergeCell ref="EJ172:EL172"/>
    <mergeCell ref="EP171:EQ171"/>
    <mergeCell ref="ER171:EZ171"/>
    <mergeCell ref="DM171:DN171"/>
    <mergeCell ref="DQ171:DR171"/>
    <mergeCell ref="DT171:DV171"/>
    <mergeCell ref="DW171:DY171"/>
    <mergeCell ref="DZ171:EA171"/>
    <mergeCell ref="EB171:EC171"/>
    <mergeCell ref="ER170:EZ170"/>
    <mergeCell ref="CR171:CT171"/>
    <mergeCell ref="CU171:CX171"/>
    <mergeCell ref="CY171:DA171"/>
    <mergeCell ref="DB171:DG171"/>
    <mergeCell ref="DI171:DJ171"/>
    <mergeCell ref="EB170:EC170"/>
    <mergeCell ref="ED170:EE170"/>
    <mergeCell ref="EF170:EI170"/>
    <mergeCell ref="EJ170:EL170"/>
    <mergeCell ref="EM170:EO170"/>
    <mergeCell ref="EP170:EQ170"/>
    <mergeCell ref="DI170:DJ170"/>
    <mergeCell ref="DM170:DN170"/>
    <mergeCell ref="DQ170:DR170"/>
    <mergeCell ref="DT170:DV170"/>
    <mergeCell ref="DW170:DY170"/>
    <mergeCell ref="DZ170:EA170"/>
    <mergeCell ref="EP169:EQ169"/>
    <mergeCell ref="ER169:EZ169"/>
    <mergeCell ref="CR170:CT170"/>
    <mergeCell ref="CU170:CX170"/>
    <mergeCell ref="CY170:DA170"/>
    <mergeCell ref="DB170:DG170"/>
    <mergeCell ref="DZ169:EA169"/>
    <mergeCell ref="EB169:EC169"/>
    <mergeCell ref="ED169:EE169"/>
    <mergeCell ref="EF169:EI169"/>
    <mergeCell ref="EJ169:EL169"/>
    <mergeCell ref="EM169:EO169"/>
    <mergeCell ref="DB169:DG169"/>
    <mergeCell ref="DI169:DJ169"/>
    <mergeCell ref="DM169:DN169"/>
    <mergeCell ref="DQ169:DR169"/>
    <mergeCell ref="DT169:DV169"/>
    <mergeCell ref="DW169:DY169"/>
    <mergeCell ref="EM168:EO168"/>
    <mergeCell ref="EP168:EQ168"/>
    <mergeCell ref="ER168:EZ168"/>
    <mergeCell ref="CR169:CT169"/>
    <mergeCell ref="CU169:CX169"/>
    <mergeCell ref="CY169:DA169"/>
    <mergeCell ref="DW168:DY168"/>
    <mergeCell ref="DZ168:EA168"/>
    <mergeCell ref="EB168:EC168"/>
    <mergeCell ref="ED168:EE168"/>
    <mergeCell ref="EF168:EI168"/>
    <mergeCell ref="EJ168:EL168"/>
    <mergeCell ref="CY168:DA168"/>
    <mergeCell ref="DB168:DG168"/>
    <mergeCell ref="DI168:DJ168"/>
    <mergeCell ref="DM168:DN168"/>
    <mergeCell ref="DQ168:DR168"/>
    <mergeCell ref="DT168:DV168"/>
    <mergeCell ref="CR168:CT168"/>
    <mergeCell ref="CU168:CX168"/>
    <mergeCell ref="ED167:EE167"/>
    <mergeCell ref="EF167:EI167"/>
    <mergeCell ref="EJ167:EL167"/>
    <mergeCell ref="EM167:EO167"/>
    <mergeCell ref="EP167:EQ167"/>
    <mergeCell ref="ER167:EZ167"/>
    <mergeCell ref="DM167:DN167"/>
    <mergeCell ref="DQ167:DR167"/>
    <mergeCell ref="DT167:DV167"/>
    <mergeCell ref="DW167:DY167"/>
    <mergeCell ref="DZ167:EA167"/>
    <mergeCell ref="EB167:EC167"/>
    <mergeCell ref="ER166:EZ166"/>
    <mergeCell ref="CR167:CT167"/>
    <mergeCell ref="CU167:CX167"/>
    <mergeCell ref="CY167:DA167"/>
    <mergeCell ref="DB167:DG167"/>
    <mergeCell ref="DI167:DJ167"/>
    <mergeCell ref="EB166:EC166"/>
    <mergeCell ref="ED166:EE166"/>
    <mergeCell ref="EF166:EI166"/>
    <mergeCell ref="EJ166:EL166"/>
    <mergeCell ref="EM166:EO166"/>
    <mergeCell ref="EP166:EQ166"/>
    <mergeCell ref="DI166:DJ166"/>
    <mergeCell ref="DM166:DN166"/>
    <mergeCell ref="DQ166:DR166"/>
    <mergeCell ref="DT166:DV166"/>
    <mergeCell ref="DW166:DY166"/>
    <mergeCell ref="DZ166:EA166"/>
    <mergeCell ref="EP165:EQ165"/>
    <mergeCell ref="ER165:EZ165"/>
    <mergeCell ref="CR166:CT166"/>
    <mergeCell ref="CU166:CX166"/>
    <mergeCell ref="CY166:DA166"/>
    <mergeCell ref="DB166:DG166"/>
    <mergeCell ref="DZ165:EA165"/>
    <mergeCell ref="EB165:EC165"/>
    <mergeCell ref="ED165:EE165"/>
    <mergeCell ref="EF165:EI165"/>
    <mergeCell ref="EJ165:EL165"/>
    <mergeCell ref="EM165:EO165"/>
    <mergeCell ref="DB165:DG165"/>
    <mergeCell ref="DI165:DJ165"/>
    <mergeCell ref="DM165:DN165"/>
    <mergeCell ref="DQ165:DR165"/>
    <mergeCell ref="DT165:DV165"/>
    <mergeCell ref="DW165:DY165"/>
    <mergeCell ref="EM164:EO164"/>
    <mergeCell ref="EP164:EQ164"/>
    <mergeCell ref="ER164:EZ164"/>
    <mergeCell ref="CR165:CT165"/>
    <mergeCell ref="CU165:CX165"/>
    <mergeCell ref="CY165:DA165"/>
    <mergeCell ref="DW164:DY164"/>
    <mergeCell ref="DZ164:EA164"/>
    <mergeCell ref="CY164:DA164"/>
    <mergeCell ref="DB164:DG164"/>
    <mergeCell ref="DI164:DJ164"/>
    <mergeCell ref="DM164:DN164"/>
    <mergeCell ref="DQ164:DR164"/>
    <mergeCell ref="DT164:DV164"/>
    <mergeCell ref="CR164:CT164"/>
    <mergeCell ref="CU164:CX164"/>
    <mergeCell ref="ED163:EE163"/>
    <mergeCell ref="EF163:EI163"/>
    <mergeCell ref="EJ163:EL163"/>
    <mergeCell ref="EM163:EO163"/>
    <mergeCell ref="EB164:EC164"/>
    <mergeCell ref="ED164:EE164"/>
    <mergeCell ref="EF164:EI164"/>
    <mergeCell ref="EJ164:EL164"/>
    <mergeCell ref="EP163:EQ163"/>
    <mergeCell ref="ER163:EZ163"/>
    <mergeCell ref="DM163:DN163"/>
    <mergeCell ref="DQ163:DR163"/>
    <mergeCell ref="DT163:DV163"/>
    <mergeCell ref="DW163:DY163"/>
    <mergeCell ref="DZ163:EA163"/>
    <mergeCell ref="EB163:EC163"/>
    <mergeCell ref="ER162:EZ162"/>
    <mergeCell ref="CR163:CT163"/>
    <mergeCell ref="CU163:CX163"/>
    <mergeCell ref="CY163:DA163"/>
    <mergeCell ref="DB163:DG163"/>
    <mergeCell ref="DI163:DJ163"/>
    <mergeCell ref="EB162:EC162"/>
    <mergeCell ref="ED162:EE162"/>
    <mergeCell ref="EF162:EI162"/>
    <mergeCell ref="EJ162:EL162"/>
    <mergeCell ref="EM162:EO162"/>
    <mergeCell ref="EP162:EQ162"/>
    <mergeCell ref="DI162:DJ162"/>
    <mergeCell ref="DM162:DN162"/>
    <mergeCell ref="DQ162:DR162"/>
    <mergeCell ref="DT162:DV162"/>
    <mergeCell ref="DW162:DY162"/>
    <mergeCell ref="DZ162:EA162"/>
    <mergeCell ref="EP161:EQ161"/>
    <mergeCell ref="ER161:EZ161"/>
    <mergeCell ref="CR162:CT162"/>
    <mergeCell ref="CU162:CX162"/>
    <mergeCell ref="CY162:DA162"/>
    <mergeCell ref="DB162:DG162"/>
    <mergeCell ref="DZ161:EA161"/>
    <mergeCell ref="EB161:EC161"/>
    <mergeCell ref="ED161:EE161"/>
    <mergeCell ref="EF161:EI161"/>
    <mergeCell ref="EJ161:EL161"/>
    <mergeCell ref="EM161:EO161"/>
    <mergeCell ref="DB161:DG161"/>
    <mergeCell ref="DI161:DJ161"/>
    <mergeCell ref="DM161:DN161"/>
    <mergeCell ref="DQ161:DR161"/>
    <mergeCell ref="DT161:DV161"/>
    <mergeCell ref="DW161:DY161"/>
    <mergeCell ref="EM160:EO160"/>
    <mergeCell ref="EP160:EQ160"/>
    <mergeCell ref="ER160:EZ160"/>
    <mergeCell ref="CR161:CT161"/>
    <mergeCell ref="CU161:CX161"/>
    <mergeCell ref="CY161:DA161"/>
    <mergeCell ref="DW160:DY160"/>
    <mergeCell ref="DZ160:EA160"/>
    <mergeCell ref="EB160:EC160"/>
    <mergeCell ref="ED160:EE160"/>
    <mergeCell ref="EF160:EI160"/>
    <mergeCell ref="EJ160:EL160"/>
    <mergeCell ref="CY160:DA160"/>
    <mergeCell ref="DB160:DG160"/>
    <mergeCell ref="DI160:DJ160"/>
    <mergeCell ref="DM160:DN160"/>
    <mergeCell ref="DQ160:DR160"/>
    <mergeCell ref="DT160:DV160"/>
    <mergeCell ref="CR160:CT160"/>
    <mergeCell ref="CU160:CX160"/>
    <mergeCell ref="ED159:EE159"/>
    <mergeCell ref="EF159:EI159"/>
    <mergeCell ref="EJ159:EL159"/>
    <mergeCell ref="EM159:EO159"/>
    <mergeCell ref="EP159:EQ159"/>
    <mergeCell ref="ER159:EZ159"/>
    <mergeCell ref="DM159:DN159"/>
    <mergeCell ref="DQ159:DR159"/>
    <mergeCell ref="DT159:DV159"/>
    <mergeCell ref="DW159:DY159"/>
    <mergeCell ref="DZ159:EA159"/>
    <mergeCell ref="EB159:EC159"/>
    <mergeCell ref="ER158:EZ158"/>
    <mergeCell ref="CR159:CT159"/>
    <mergeCell ref="CU159:CX159"/>
    <mergeCell ref="CY159:DA159"/>
    <mergeCell ref="DB159:DG159"/>
    <mergeCell ref="DI159:DJ159"/>
    <mergeCell ref="EB158:EC158"/>
    <mergeCell ref="ED158:EE158"/>
    <mergeCell ref="EF158:EI158"/>
    <mergeCell ref="EJ158:EL158"/>
    <mergeCell ref="EM158:EO158"/>
    <mergeCell ref="EP158:EQ158"/>
    <mergeCell ref="DI158:DJ158"/>
    <mergeCell ref="DM158:DN158"/>
    <mergeCell ref="DQ158:DR158"/>
    <mergeCell ref="DT158:DV158"/>
    <mergeCell ref="DW158:DY158"/>
    <mergeCell ref="DZ158:EA158"/>
    <mergeCell ref="EP157:EQ157"/>
    <mergeCell ref="ER157:EZ157"/>
    <mergeCell ref="CR158:CT158"/>
    <mergeCell ref="CU158:CX158"/>
    <mergeCell ref="CY158:DA158"/>
    <mergeCell ref="DB158:DG158"/>
    <mergeCell ref="DZ157:EA157"/>
    <mergeCell ref="EB157:EC157"/>
    <mergeCell ref="ED157:EE157"/>
    <mergeCell ref="EF157:EI157"/>
    <mergeCell ref="EJ157:EL157"/>
    <mergeCell ref="EM157:EO157"/>
    <mergeCell ref="DB157:DG157"/>
    <mergeCell ref="DI157:DJ157"/>
    <mergeCell ref="DM157:DN157"/>
    <mergeCell ref="DQ157:DR157"/>
    <mergeCell ref="DT157:DV157"/>
    <mergeCell ref="DW157:DY157"/>
    <mergeCell ref="EM156:EO156"/>
    <mergeCell ref="EP156:EQ156"/>
    <mergeCell ref="ER156:EZ156"/>
    <mergeCell ref="CR157:CT157"/>
    <mergeCell ref="CU157:CX157"/>
    <mergeCell ref="CY157:DA157"/>
    <mergeCell ref="DW156:DY156"/>
    <mergeCell ref="DZ156:EA156"/>
    <mergeCell ref="CY156:DA156"/>
    <mergeCell ref="DB156:DG156"/>
    <mergeCell ref="DI156:DJ156"/>
    <mergeCell ref="DM156:DN156"/>
    <mergeCell ref="DQ156:DR156"/>
    <mergeCell ref="DT156:DV156"/>
    <mergeCell ref="CR156:CT156"/>
    <mergeCell ref="CU156:CX156"/>
    <mergeCell ref="ED155:EE155"/>
    <mergeCell ref="EF155:EI155"/>
    <mergeCell ref="EJ155:EL155"/>
    <mergeCell ref="EM155:EO155"/>
    <mergeCell ref="EB156:EC156"/>
    <mergeCell ref="ED156:EE156"/>
    <mergeCell ref="EF156:EI156"/>
    <mergeCell ref="EJ156:EL156"/>
    <mergeCell ref="EP155:EQ155"/>
    <mergeCell ref="ER155:EZ155"/>
    <mergeCell ref="DM155:DN155"/>
    <mergeCell ref="DQ155:DR155"/>
    <mergeCell ref="DT155:DV155"/>
    <mergeCell ref="DW155:DY155"/>
    <mergeCell ref="DZ155:EA155"/>
    <mergeCell ref="EB155:EC155"/>
    <mergeCell ref="ER154:EZ154"/>
    <mergeCell ref="CR155:CT155"/>
    <mergeCell ref="CU155:CX155"/>
    <mergeCell ref="CY155:DA155"/>
    <mergeCell ref="DB155:DG155"/>
    <mergeCell ref="DI155:DJ155"/>
    <mergeCell ref="EB154:EC154"/>
    <mergeCell ref="ED154:EE154"/>
    <mergeCell ref="EF154:EI154"/>
    <mergeCell ref="EJ154:EL154"/>
    <mergeCell ref="EM154:EO154"/>
    <mergeCell ref="EP154:EQ154"/>
    <mergeCell ref="DI154:DJ154"/>
    <mergeCell ref="DM154:DN154"/>
    <mergeCell ref="DQ154:DR154"/>
    <mergeCell ref="DT154:DV154"/>
    <mergeCell ref="DW154:DY154"/>
    <mergeCell ref="DZ154:EA154"/>
    <mergeCell ref="EP153:EQ153"/>
    <mergeCell ref="ER153:EZ153"/>
    <mergeCell ref="CR154:CT154"/>
    <mergeCell ref="CU154:CX154"/>
    <mergeCell ref="CY154:DA154"/>
    <mergeCell ref="DB154:DG154"/>
    <mergeCell ref="DZ153:EA153"/>
    <mergeCell ref="EB153:EC153"/>
    <mergeCell ref="ED153:EE153"/>
    <mergeCell ref="EF153:EI153"/>
    <mergeCell ref="EJ153:EL153"/>
    <mergeCell ref="EM153:EO153"/>
    <mergeCell ref="DB153:DG153"/>
    <mergeCell ref="DI153:DJ153"/>
    <mergeCell ref="DM153:DN153"/>
    <mergeCell ref="DQ153:DR153"/>
    <mergeCell ref="DT153:DV153"/>
    <mergeCell ref="DW153:DY153"/>
    <mergeCell ref="EM152:EO152"/>
    <mergeCell ref="EP152:EQ152"/>
    <mergeCell ref="ER152:EZ152"/>
    <mergeCell ref="CR153:CT153"/>
    <mergeCell ref="CU153:CX153"/>
    <mergeCell ref="CY153:DA153"/>
    <mergeCell ref="DW152:DY152"/>
    <mergeCell ref="DZ152:EA152"/>
    <mergeCell ref="EB152:EC152"/>
    <mergeCell ref="ED152:EE152"/>
    <mergeCell ref="EF152:EI152"/>
    <mergeCell ref="EJ152:EL152"/>
    <mergeCell ref="CY152:DA152"/>
    <mergeCell ref="DB152:DG152"/>
    <mergeCell ref="DI152:DJ152"/>
    <mergeCell ref="DM152:DN152"/>
    <mergeCell ref="DQ152:DR152"/>
    <mergeCell ref="DT152:DV152"/>
    <mergeCell ref="CR152:CT152"/>
    <mergeCell ref="CU152:CX152"/>
    <mergeCell ref="ED151:EE151"/>
    <mergeCell ref="EF151:EI151"/>
    <mergeCell ref="EJ151:EL151"/>
    <mergeCell ref="EM151:EO151"/>
    <mergeCell ref="EP151:EQ151"/>
    <mergeCell ref="ER151:EZ151"/>
    <mergeCell ref="DM151:DN151"/>
    <mergeCell ref="DQ151:DR151"/>
    <mergeCell ref="DT151:DV151"/>
    <mergeCell ref="DW151:DY151"/>
    <mergeCell ref="DZ151:EA151"/>
    <mergeCell ref="EB151:EC151"/>
    <mergeCell ref="ER150:EZ150"/>
    <mergeCell ref="CR151:CT151"/>
    <mergeCell ref="CU151:CX151"/>
    <mergeCell ref="CY151:DA151"/>
    <mergeCell ref="DB151:DG151"/>
    <mergeCell ref="DI151:DJ151"/>
    <mergeCell ref="EB150:EC150"/>
    <mergeCell ref="ED150:EE150"/>
    <mergeCell ref="EF150:EI150"/>
    <mergeCell ref="EJ150:EL150"/>
    <mergeCell ref="EM150:EO150"/>
    <mergeCell ref="EP150:EQ150"/>
    <mergeCell ref="DI150:DJ150"/>
    <mergeCell ref="DM150:DN150"/>
    <mergeCell ref="DQ150:DR150"/>
    <mergeCell ref="DT150:DV150"/>
    <mergeCell ref="DW150:DY150"/>
    <mergeCell ref="DZ150:EA150"/>
    <mergeCell ref="EP149:EQ149"/>
    <mergeCell ref="ER149:EZ149"/>
    <mergeCell ref="CR150:CT150"/>
    <mergeCell ref="CU150:CX150"/>
    <mergeCell ref="CY150:DA150"/>
    <mergeCell ref="DB150:DG150"/>
    <mergeCell ref="DZ149:EA149"/>
    <mergeCell ref="EB149:EC149"/>
    <mergeCell ref="ED149:EE149"/>
    <mergeCell ref="EF149:EI149"/>
    <mergeCell ref="EJ149:EL149"/>
    <mergeCell ref="EM149:EO149"/>
    <mergeCell ref="DB149:DG149"/>
    <mergeCell ref="DI149:DJ149"/>
    <mergeCell ref="DM149:DN149"/>
    <mergeCell ref="DQ149:DR149"/>
    <mergeCell ref="DT149:DV149"/>
    <mergeCell ref="DW149:DY149"/>
    <mergeCell ref="EM148:EO148"/>
    <mergeCell ref="EP148:EQ148"/>
    <mergeCell ref="ER148:EZ148"/>
    <mergeCell ref="CR149:CT149"/>
    <mergeCell ref="CU149:CX149"/>
    <mergeCell ref="CY149:DA149"/>
    <mergeCell ref="DW148:DY148"/>
    <mergeCell ref="DZ148:EA148"/>
    <mergeCell ref="CY148:DA148"/>
    <mergeCell ref="DB148:DG148"/>
    <mergeCell ref="DI148:DJ148"/>
    <mergeCell ref="DM148:DN148"/>
    <mergeCell ref="DQ148:DR148"/>
    <mergeCell ref="DT148:DV148"/>
    <mergeCell ref="CR148:CT148"/>
    <mergeCell ref="CU148:CX148"/>
    <mergeCell ref="ED147:EE147"/>
    <mergeCell ref="EF147:EI147"/>
    <mergeCell ref="EJ147:EL147"/>
    <mergeCell ref="EM147:EO147"/>
    <mergeCell ref="EB148:EC148"/>
    <mergeCell ref="ED148:EE148"/>
    <mergeCell ref="EF148:EI148"/>
    <mergeCell ref="EJ148:EL148"/>
    <mergeCell ref="EP147:EQ147"/>
    <mergeCell ref="ER147:EZ147"/>
    <mergeCell ref="DM147:DN147"/>
    <mergeCell ref="DQ147:DR147"/>
    <mergeCell ref="DT147:DV147"/>
    <mergeCell ref="DW147:DY147"/>
    <mergeCell ref="DZ147:EA147"/>
    <mergeCell ref="EB147:EC147"/>
    <mergeCell ref="ER146:EZ146"/>
    <mergeCell ref="CR147:CT147"/>
    <mergeCell ref="CU147:CX147"/>
    <mergeCell ref="CY147:DA147"/>
    <mergeCell ref="DB147:DG147"/>
    <mergeCell ref="DI147:DJ147"/>
    <mergeCell ref="EB146:EC146"/>
    <mergeCell ref="ED146:EE146"/>
    <mergeCell ref="EF146:EI146"/>
    <mergeCell ref="EJ146:EL146"/>
    <mergeCell ref="EM146:EO146"/>
    <mergeCell ref="EP146:EQ146"/>
    <mergeCell ref="DI146:DJ146"/>
    <mergeCell ref="DM146:DN146"/>
    <mergeCell ref="DQ146:DR146"/>
    <mergeCell ref="DT146:DV146"/>
    <mergeCell ref="DW146:DY146"/>
    <mergeCell ref="DZ146:EA146"/>
    <mergeCell ref="EP145:EQ145"/>
    <mergeCell ref="ER145:EZ145"/>
    <mergeCell ref="CR146:CT146"/>
    <mergeCell ref="CU146:CX146"/>
    <mergeCell ref="CY146:DA146"/>
    <mergeCell ref="DB146:DG146"/>
    <mergeCell ref="DZ145:EA145"/>
    <mergeCell ref="EB145:EC145"/>
    <mergeCell ref="ED145:EE145"/>
    <mergeCell ref="EF145:EI145"/>
    <mergeCell ref="EJ145:EL145"/>
    <mergeCell ref="EM145:EO145"/>
    <mergeCell ref="DB145:DG145"/>
    <mergeCell ref="DI145:DJ145"/>
    <mergeCell ref="DM145:DN145"/>
    <mergeCell ref="DQ145:DR145"/>
    <mergeCell ref="DT145:DV145"/>
    <mergeCell ref="DW145:DY145"/>
    <mergeCell ref="EM144:EO144"/>
    <mergeCell ref="EP144:EQ144"/>
    <mergeCell ref="ER144:EZ144"/>
    <mergeCell ref="CR145:CT145"/>
    <mergeCell ref="CU145:CX145"/>
    <mergeCell ref="CY145:DA145"/>
    <mergeCell ref="DW144:DY144"/>
    <mergeCell ref="DZ144:EA144"/>
    <mergeCell ref="EB144:EC144"/>
    <mergeCell ref="ED144:EE144"/>
    <mergeCell ref="EF144:EI144"/>
    <mergeCell ref="EJ144:EL144"/>
    <mergeCell ref="CY144:DA144"/>
    <mergeCell ref="DB144:DG144"/>
    <mergeCell ref="DI144:DJ144"/>
    <mergeCell ref="DM144:DN144"/>
    <mergeCell ref="DQ144:DR144"/>
    <mergeCell ref="DT144:DV144"/>
    <mergeCell ref="CR144:CT144"/>
    <mergeCell ref="CU144:CX144"/>
    <mergeCell ref="ED143:EE143"/>
    <mergeCell ref="EF143:EI143"/>
    <mergeCell ref="EJ143:EL143"/>
    <mergeCell ref="EM143:EO143"/>
    <mergeCell ref="EP143:EQ143"/>
    <mergeCell ref="ER143:EZ143"/>
    <mergeCell ref="DM143:DN143"/>
    <mergeCell ref="DQ143:DR143"/>
    <mergeCell ref="DT143:DV143"/>
    <mergeCell ref="DW143:DY143"/>
    <mergeCell ref="DZ143:EA143"/>
    <mergeCell ref="EB143:EC143"/>
    <mergeCell ref="ER142:EZ142"/>
    <mergeCell ref="CR143:CT143"/>
    <mergeCell ref="CU143:CX143"/>
    <mergeCell ref="CY143:DA143"/>
    <mergeCell ref="DB143:DG143"/>
    <mergeCell ref="DI143:DJ143"/>
    <mergeCell ref="EB142:EC142"/>
    <mergeCell ref="ED142:EE142"/>
    <mergeCell ref="EF142:EI142"/>
    <mergeCell ref="EJ142:EL142"/>
    <mergeCell ref="EM142:EO142"/>
    <mergeCell ref="EP142:EQ142"/>
    <mergeCell ref="DI142:DJ142"/>
    <mergeCell ref="DM142:DN142"/>
    <mergeCell ref="DQ142:DR142"/>
    <mergeCell ref="DT142:DV142"/>
    <mergeCell ref="DW142:DY142"/>
    <mergeCell ref="DZ142:EA142"/>
    <mergeCell ref="EP141:EQ141"/>
    <mergeCell ref="ER141:EZ141"/>
    <mergeCell ref="CR142:CT142"/>
    <mergeCell ref="CU142:CX142"/>
    <mergeCell ref="CY142:DA142"/>
    <mergeCell ref="DB142:DG142"/>
    <mergeCell ref="DZ141:EA141"/>
    <mergeCell ref="EB141:EC141"/>
    <mergeCell ref="ED141:EE141"/>
    <mergeCell ref="EF141:EI141"/>
    <mergeCell ref="EJ141:EL141"/>
    <mergeCell ref="EM141:EO141"/>
    <mergeCell ref="DB141:DG141"/>
    <mergeCell ref="DI141:DJ141"/>
    <mergeCell ref="DM141:DN141"/>
    <mergeCell ref="DQ141:DR141"/>
    <mergeCell ref="DT141:DV141"/>
    <mergeCell ref="DW141:DY141"/>
    <mergeCell ref="EM140:EO140"/>
    <mergeCell ref="EP140:EQ140"/>
    <mergeCell ref="ER140:EZ140"/>
    <mergeCell ref="CR141:CT141"/>
    <mergeCell ref="CU141:CX141"/>
    <mergeCell ref="CY141:DA141"/>
    <mergeCell ref="DW140:DY140"/>
    <mergeCell ref="DZ140:EA140"/>
    <mergeCell ref="CY140:DA140"/>
    <mergeCell ref="DB140:DG140"/>
    <mergeCell ref="DI140:DJ140"/>
    <mergeCell ref="DM140:DN140"/>
    <mergeCell ref="DQ140:DR140"/>
    <mergeCell ref="DT140:DV140"/>
    <mergeCell ref="CR140:CT140"/>
    <mergeCell ref="CU140:CX140"/>
    <mergeCell ref="ED139:EE139"/>
    <mergeCell ref="EF139:EI139"/>
    <mergeCell ref="EJ139:EL139"/>
    <mergeCell ref="EM139:EO139"/>
    <mergeCell ref="EB140:EC140"/>
    <mergeCell ref="ED140:EE140"/>
    <mergeCell ref="EF140:EI140"/>
    <mergeCell ref="EJ140:EL140"/>
    <mergeCell ref="EP139:EQ139"/>
    <mergeCell ref="ER139:EZ139"/>
    <mergeCell ref="DM139:DN139"/>
    <mergeCell ref="DQ139:DR139"/>
    <mergeCell ref="DT139:DV139"/>
    <mergeCell ref="DW139:DY139"/>
    <mergeCell ref="DZ139:EA139"/>
    <mergeCell ref="EB139:EC139"/>
    <mergeCell ref="ER138:EZ138"/>
    <mergeCell ref="CR139:CT139"/>
    <mergeCell ref="CU139:CX139"/>
    <mergeCell ref="CY139:DA139"/>
    <mergeCell ref="DB139:DG139"/>
    <mergeCell ref="DI139:DJ139"/>
    <mergeCell ref="EB138:EC138"/>
    <mergeCell ref="ED138:EE138"/>
    <mergeCell ref="EF138:EI138"/>
    <mergeCell ref="EJ138:EL138"/>
    <mergeCell ref="EM138:EO138"/>
    <mergeCell ref="EP138:EQ138"/>
    <mergeCell ref="DI138:DJ138"/>
    <mergeCell ref="DM138:DN138"/>
    <mergeCell ref="DQ138:DR138"/>
    <mergeCell ref="DT138:DV138"/>
    <mergeCell ref="DW138:DY138"/>
    <mergeCell ref="DZ138:EA138"/>
    <mergeCell ref="EP137:EQ137"/>
    <mergeCell ref="ER137:EZ137"/>
    <mergeCell ref="CR138:CT138"/>
    <mergeCell ref="CU138:CX138"/>
    <mergeCell ref="CY138:DA138"/>
    <mergeCell ref="DB138:DG138"/>
    <mergeCell ref="DZ137:EA137"/>
    <mergeCell ref="EB137:EC137"/>
    <mergeCell ref="ED137:EE137"/>
    <mergeCell ref="EF137:EI137"/>
    <mergeCell ref="EJ137:EL137"/>
    <mergeCell ref="EM137:EO137"/>
    <mergeCell ref="DB137:DG137"/>
    <mergeCell ref="DI137:DJ137"/>
    <mergeCell ref="DM137:DN137"/>
    <mergeCell ref="DQ137:DR137"/>
    <mergeCell ref="DT137:DV137"/>
    <mergeCell ref="DW137:DY137"/>
    <mergeCell ref="EM136:EO136"/>
    <mergeCell ref="EP136:EQ136"/>
    <mergeCell ref="ER136:EZ136"/>
    <mergeCell ref="CR137:CT137"/>
    <mergeCell ref="CU137:CX137"/>
    <mergeCell ref="CY137:DA137"/>
    <mergeCell ref="DW136:DY136"/>
    <mergeCell ref="DZ136:EA136"/>
    <mergeCell ref="EB136:EC136"/>
    <mergeCell ref="ED136:EE136"/>
    <mergeCell ref="EF136:EI136"/>
    <mergeCell ref="EJ136:EL136"/>
    <mergeCell ref="CY136:DA136"/>
    <mergeCell ref="DB136:DG136"/>
    <mergeCell ref="DI136:DJ136"/>
    <mergeCell ref="DM136:DN136"/>
    <mergeCell ref="DQ136:DR136"/>
    <mergeCell ref="DT136:DV136"/>
    <mergeCell ref="CR136:CT136"/>
    <mergeCell ref="CU136:CX136"/>
    <mergeCell ref="ED135:EE135"/>
    <mergeCell ref="EF135:EI135"/>
    <mergeCell ref="EJ135:EL135"/>
    <mergeCell ref="EM135:EO135"/>
    <mergeCell ref="EP135:EQ135"/>
    <mergeCell ref="ER135:EZ135"/>
    <mergeCell ref="DM135:DN135"/>
    <mergeCell ref="DQ135:DR135"/>
    <mergeCell ref="DT135:DV135"/>
    <mergeCell ref="DW135:DY135"/>
    <mergeCell ref="DZ135:EA135"/>
    <mergeCell ref="EB135:EC135"/>
    <mergeCell ref="ER134:EZ134"/>
    <mergeCell ref="CR135:CT135"/>
    <mergeCell ref="CU135:CX135"/>
    <mergeCell ref="CY135:DA135"/>
    <mergeCell ref="DB135:DG135"/>
    <mergeCell ref="DI135:DJ135"/>
    <mergeCell ref="EB134:EC134"/>
    <mergeCell ref="ED134:EE134"/>
    <mergeCell ref="EF134:EI134"/>
    <mergeCell ref="EJ134:EL134"/>
    <mergeCell ref="EM134:EO134"/>
    <mergeCell ref="EP134:EQ134"/>
    <mergeCell ref="DI134:DJ134"/>
    <mergeCell ref="DM134:DN134"/>
    <mergeCell ref="DQ134:DR134"/>
    <mergeCell ref="DT134:DV134"/>
    <mergeCell ref="DW134:DY134"/>
    <mergeCell ref="DZ134:EA134"/>
    <mergeCell ref="EP133:EQ133"/>
    <mergeCell ref="ER133:EZ133"/>
    <mergeCell ref="CR134:CT134"/>
    <mergeCell ref="CU134:CX134"/>
    <mergeCell ref="CY134:DA134"/>
    <mergeCell ref="DB134:DG134"/>
    <mergeCell ref="DZ133:EA133"/>
    <mergeCell ref="EB133:EC133"/>
    <mergeCell ref="ED133:EE133"/>
    <mergeCell ref="EF133:EI133"/>
    <mergeCell ref="EJ133:EL133"/>
    <mergeCell ref="EM133:EO133"/>
    <mergeCell ref="DB133:DG133"/>
    <mergeCell ref="DI133:DJ133"/>
    <mergeCell ref="DM133:DN133"/>
    <mergeCell ref="DQ133:DR133"/>
    <mergeCell ref="DT133:DV133"/>
    <mergeCell ref="DW133:DY133"/>
    <mergeCell ref="EM132:EO132"/>
    <mergeCell ref="EP132:EQ132"/>
    <mergeCell ref="ER132:EZ132"/>
    <mergeCell ref="CR133:CT133"/>
    <mergeCell ref="CU133:CX133"/>
    <mergeCell ref="CY133:DA133"/>
    <mergeCell ref="DW132:DY132"/>
    <mergeCell ref="DZ132:EA132"/>
    <mergeCell ref="CY132:DA132"/>
    <mergeCell ref="DB132:DG132"/>
    <mergeCell ref="DI132:DJ132"/>
    <mergeCell ref="DM132:DN132"/>
    <mergeCell ref="DQ132:DR132"/>
    <mergeCell ref="DT132:DV132"/>
    <mergeCell ref="CR132:CT132"/>
    <mergeCell ref="CU132:CX132"/>
    <mergeCell ref="ED131:EE131"/>
    <mergeCell ref="EF131:EI131"/>
    <mergeCell ref="EJ131:EL131"/>
    <mergeCell ref="EM131:EO131"/>
    <mergeCell ref="EB132:EC132"/>
    <mergeCell ref="ED132:EE132"/>
    <mergeCell ref="EF132:EI132"/>
    <mergeCell ref="EJ132:EL132"/>
    <mergeCell ref="EP131:EQ131"/>
    <mergeCell ref="ER131:EZ131"/>
    <mergeCell ref="DM131:DN131"/>
    <mergeCell ref="DQ131:DR131"/>
    <mergeCell ref="DT131:DV131"/>
    <mergeCell ref="DW131:DY131"/>
    <mergeCell ref="DZ131:EA131"/>
    <mergeCell ref="EB131:EC131"/>
    <mergeCell ref="ER130:EZ130"/>
    <mergeCell ref="CR131:CT131"/>
    <mergeCell ref="CU131:CX131"/>
    <mergeCell ref="CY131:DA131"/>
    <mergeCell ref="DB131:DG131"/>
    <mergeCell ref="DI131:DJ131"/>
    <mergeCell ref="EB130:EC130"/>
    <mergeCell ref="ED130:EE130"/>
    <mergeCell ref="EF130:EI130"/>
    <mergeCell ref="EJ130:EL130"/>
    <mergeCell ref="EM130:EO130"/>
    <mergeCell ref="EP130:EQ130"/>
    <mergeCell ref="DI130:DJ130"/>
    <mergeCell ref="DM130:DN130"/>
    <mergeCell ref="DQ130:DR130"/>
    <mergeCell ref="DT130:DV130"/>
    <mergeCell ref="DW130:DY130"/>
    <mergeCell ref="DZ130:EA130"/>
    <mergeCell ref="EP129:EQ129"/>
    <mergeCell ref="ER129:EZ129"/>
    <mergeCell ref="CR130:CT130"/>
    <mergeCell ref="CU130:CX130"/>
    <mergeCell ref="CY130:DA130"/>
    <mergeCell ref="DB130:DG130"/>
    <mergeCell ref="DZ129:EA129"/>
    <mergeCell ref="EB129:EC129"/>
    <mergeCell ref="ED129:EE129"/>
    <mergeCell ref="EF129:EI129"/>
    <mergeCell ref="EJ129:EL129"/>
    <mergeCell ref="EM129:EO129"/>
    <mergeCell ref="DB129:DG129"/>
    <mergeCell ref="DI129:DJ129"/>
    <mergeCell ref="DM129:DN129"/>
    <mergeCell ref="DQ129:DR129"/>
    <mergeCell ref="DT129:DV129"/>
    <mergeCell ref="DW129:DY129"/>
    <mergeCell ref="EM128:EO128"/>
    <mergeCell ref="EP128:EQ128"/>
    <mergeCell ref="ER128:EZ128"/>
    <mergeCell ref="CR129:CT129"/>
    <mergeCell ref="CU129:CX129"/>
    <mergeCell ref="CY129:DA129"/>
    <mergeCell ref="DW128:DY128"/>
    <mergeCell ref="DZ128:EA128"/>
    <mergeCell ref="EB128:EC128"/>
    <mergeCell ref="ED128:EE128"/>
    <mergeCell ref="EF128:EI128"/>
    <mergeCell ref="EJ128:EL128"/>
    <mergeCell ref="CY128:DA128"/>
    <mergeCell ref="DB128:DG128"/>
    <mergeCell ref="DI128:DJ128"/>
    <mergeCell ref="DM128:DN128"/>
    <mergeCell ref="DQ128:DR128"/>
    <mergeCell ref="DT128:DV128"/>
    <mergeCell ref="CR128:CT128"/>
    <mergeCell ref="CU128:CX128"/>
    <mergeCell ref="ED127:EE127"/>
    <mergeCell ref="EF127:EI127"/>
    <mergeCell ref="EJ127:EL127"/>
    <mergeCell ref="EM127:EO127"/>
    <mergeCell ref="EP127:EQ127"/>
    <mergeCell ref="ER127:EZ127"/>
    <mergeCell ref="DM127:DN127"/>
    <mergeCell ref="DQ127:DR127"/>
    <mergeCell ref="DT127:DV127"/>
    <mergeCell ref="DW127:DY127"/>
    <mergeCell ref="DZ127:EA127"/>
    <mergeCell ref="EB127:EC127"/>
    <mergeCell ref="ER126:EZ126"/>
    <mergeCell ref="CR127:CT127"/>
    <mergeCell ref="CU127:CX127"/>
    <mergeCell ref="CY127:DA127"/>
    <mergeCell ref="DB127:DG127"/>
    <mergeCell ref="DI127:DJ127"/>
    <mergeCell ref="EB126:EC126"/>
    <mergeCell ref="ED126:EE126"/>
    <mergeCell ref="EF126:EI126"/>
    <mergeCell ref="EJ126:EL126"/>
    <mergeCell ref="EM126:EO126"/>
    <mergeCell ref="EP126:EQ126"/>
    <mergeCell ref="DI126:DJ126"/>
    <mergeCell ref="DM126:DN126"/>
    <mergeCell ref="DQ126:DR126"/>
    <mergeCell ref="DT126:DV126"/>
    <mergeCell ref="DW126:DY126"/>
    <mergeCell ref="DZ126:EA126"/>
    <mergeCell ref="EP125:EQ125"/>
    <mergeCell ref="ER125:EZ125"/>
    <mergeCell ref="CR126:CT126"/>
    <mergeCell ref="CU126:CX126"/>
    <mergeCell ref="CY126:DA126"/>
    <mergeCell ref="DB126:DG126"/>
    <mergeCell ref="DZ125:EA125"/>
    <mergeCell ref="EB125:EC125"/>
    <mergeCell ref="ED125:EE125"/>
    <mergeCell ref="EF125:EI125"/>
    <mergeCell ref="EJ125:EL125"/>
    <mergeCell ref="EM125:EO125"/>
    <mergeCell ref="DB125:DG125"/>
    <mergeCell ref="DI125:DJ125"/>
    <mergeCell ref="DM125:DN125"/>
    <mergeCell ref="DQ125:DR125"/>
    <mergeCell ref="DT125:DV125"/>
    <mergeCell ref="DW125:DY125"/>
    <mergeCell ref="EM124:EO124"/>
    <mergeCell ref="EP124:EQ124"/>
    <mergeCell ref="ER124:EZ124"/>
    <mergeCell ref="CR125:CT125"/>
    <mergeCell ref="CU125:CX125"/>
    <mergeCell ref="CY125:DA125"/>
    <mergeCell ref="DW124:DY124"/>
    <mergeCell ref="DZ124:EA124"/>
    <mergeCell ref="CY124:DA124"/>
    <mergeCell ref="DB124:DG124"/>
    <mergeCell ref="DI124:DJ124"/>
    <mergeCell ref="DM124:DN124"/>
    <mergeCell ref="DQ124:DR124"/>
    <mergeCell ref="DT124:DV124"/>
    <mergeCell ref="CR124:CT124"/>
    <mergeCell ref="CU124:CX124"/>
    <mergeCell ref="ED123:EE123"/>
    <mergeCell ref="EF123:EI123"/>
    <mergeCell ref="EJ123:EL123"/>
    <mergeCell ref="EM123:EO123"/>
    <mergeCell ref="EB124:EC124"/>
    <mergeCell ref="ED124:EE124"/>
    <mergeCell ref="EF124:EI124"/>
    <mergeCell ref="EJ124:EL124"/>
    <mergeCell ref="EP123:EQ123"/>
    <mergeCell ref="ER123:EZ123"/>
    <mergeCell ref="DM123:DN123"/>
    <mergeCell ref="DQ123:DR123"/>
    <mergeCell ref="DT123:DV123"/>
    <mergeCell ref="DW123:DY123"/>
    <mergeCell ref="DZ123:EA123"/>
    <mergeCell ref="EB123:EC123"/>
    <mergeCell ref="ER122:EZ122"/>
    <mergeCell ref="CR123:CT123"/>
    <mergeCell ref="CU123:CX123"/>
    <mergeCell ref="CY123:DA123"/>
    <mergeCell ref="DB123:DG123"/>
    <mergeCell ref="DI123:DJ123"/>
    <mergeCell ref="EB122:EC122"/>
    <mergeCell ref="ED122:EE122"/>
    <mergeCell ref="EF122:EI122"/>
    <mergeCell ref="EJ122:EL122"/>
    <mergeCell ref="EM122:EO122"/>
    <mergeCell ref="EP122:EQ122"/>
    <mergeCell ref="DI122:DJ122"/>
    <mergeCell ref="DM122:DN122"/>
    <mergeCell ref="DQ122:DR122"/>
    <mergeCell ref="DT122:DV122"/>
    <mergeCell ref="DW122:DY122"/>
    <mergeCell ref="DZ122:EA122"/>
    <mergeCell ref="EP121:EQ121"/>
    <mergeCell ref="ER121:EZ121"/>
    <mergeCell ref="CR122:CT122"/>
    <mergeCell ref="CU122:CX122"/>
    <mergeCell ref="CY122:DA122"/>
    <mergeCell ref="DB122:DG122"/>
    <mergeCell ref="DZ121:EA121"/>
    <mergeCell ref="EB121:EC121"/>
    <mergeCell ref="ED121:EE121"/>
    <mergeCell ref="EF121:EI121"/>
    <mergeCell ref="EJ121:EL121"/>
    <mergeCell ref="EM121:EO121"/>
    <mergeCell ref="DB121:DG121"/>
    <mergeCell ref="DI121:DJ121"/>
    <mergeCell ref="DM121:DN121"/>
    <mergeCell ref="DQ121:DR121"/>
    <mergeCell ref="DT121:DV121"/>
    <mergeCell ref="DW121:DY121"/>
    <mergeCell ref="EM120:EO120"/>
    <mergeCell ref="EP120:EQ120"/>
    <mergeCell ref="ER120:EZ120"/>
    <mergeCell ref="CR121:CT121"/>
    <mergeCell ref="CU121:CX121"/>
    <mergeCell ref="CY121:DA121"/>
    <mergeCell ref="DW120:DY120"/>
    <mergeCell ref="DZ120:EA120"/>
    <mergeCell ref="EB120:EC120"/>
    <mergeCell ref="ED120:EE120"/>
    <mergeCell ref="EF120:EI120"/>
    <mergeCell ref="EJ120:EL120"/>
    <mergeCell ref="CY120:DA120"/>
    <mergeCell ref="DB120:DG120"/>
    <mergeCell ref="DI120:DJ120"/>
    <mergeCell ref="DM120:DN120"/>
    <mergeCell ref="DQ120:DR120"/>
    <mergeCell ref="DT120:DV120"/>
    <mergeCell ref="CR120:CT120"/>
    <mergeCell ref="CU120:CX120"/>
    <mergeCell ref="ED119:EE119"/>
    <mergeCell ref="EF119:EI119"/>
    <mergeCell ref="EJ119:EL119"/>
    <mergeCell ref="EM119:EO119"/>
    <mergeCell ref="EP119:EQ119"/>
    <mergeCell ref="ER119:EZ119"/>
    <mergeCell ref="DM119:DN119"/>
    <mergeCell ref="DQ119:DR119"/>
    <mergeCell ref="DT119:DV119"/>
    <mergeCell ref="DW119:DY119"/>
    <mergeCell ref="DZ119:EA119"/>
    <mergeCell ref="EB119:EC119"/>
    <mergeCell ref="ER118:EZ118"/>
    <mergeCell ref="CR119:CT119"/>
    <mergeCell ref="CU119:CX119"/>
    <mergeCell ref="CY119:DA119"/>
    <mergeCell ref="DB119:DG119"/>
    <mergeCell ref="DI119:DJ119"/>
    <mergeCell ref="EB118:EC118"/>
    <mergeCell ref="ED118:EE118"/>
    <mergeCell ref="EF118:EI118"/>
    <mergeCell ref="EJ118:EL118"/>
    <mergeCell ref="EM118:EO118"/>
    <mergeCell ref="EP118:EQ118"/>
    <mergeCell ref="DI118:DJ118"/>
    <mergeCell ref="DM118:DN118"/>
    <mergeCell ref="DQ118:DR118"/>
    <mergeCell ref="DT118:DV118"/>
    <mergeCell ref="DW118:DY118"/>
    <mergeCell ref="DZ118:EA118"/>
    <mergeCell ref="EP117:EQ117"/>
    <mergeCell ref="ER117:EZ117"/>
    <mergeCell ref="CR118:CT118"/>
    <mergeCell ref="CU118:CX118"/>
    <mergeCell ref="CY118:DA118"/>
    <mergeCell ref="DB118:DG118"/>
    <mergeCell ref="DZ117:EA117"/>
    <mergeCell ref="EB117:EC117"/>
    <mergeCell ref="ED117:EE117"/>
    <mergeCell ref="EF117:EI117"/>
    <mergeCell ref="EJ117:EL117"/>
    <mergeCell ref="EM117:EO117"/>
    <mergeCell ref="DB117:DG117"/>
    <mergeCell ref="DI117:DJ117"/>
    <mergeCell ref="DM117:DN117"/>
    <mergeCell ref="DQ117:DR117"/>
    <mergeCell ref="DT117:DV117"/>
    <mergeCell ref="DW117:DY117"/>
    <mergeCell ref="EM116:EO116"/>
    <mergeCell ref="EP116:EQ116"/>
    <mergeCell ref="ER116:EZ116"/>
    <mergeCell ref="CR117:CT117"/>
    <mergeCell ref="CU117:CX117"/>
    <mergeCell ref="CY117:DA117"/>
    <mergeCell ref="DW116:DY116"/>
    <mergeCell ref="DZ116:EA116"/>
    <mergeCell ref="CY116:DA116"/>
    <mergeCell ref="DB116:DG116"/>
    <mergeCell ref="DI116:DJ116"/>
    <mergeCell ref="DM116:DN116"/>
    <mergeCell ref="DQ116:DR116"/>
    <mergeCell ref="DT116:DV116"/>
    <mergeCell ref="CR116:CT116"/>
    <mergeCell ref="CU116:CX116"/>
    <mergeCell ref="ED115:EE115"/>
    <mergeCell ref="EF115:EI115"/>
    <mergeCell ref="EJ115:EL115"/>
    <mergeCell ref="EM115:EO115"/>
    <mergeCell ref="EB116:EC116"/>
    <mergeCell ref="ED116:EE116"/>
    <mergeCell ref="EF116:EI116"/>
    <mergeCell ref="EJ116:EL116"/>
    <mergeCell ref="EP115:EQ115"/>
    <mergeCell ref="ER115:EZ115"/>
    <mergeCell ref="DM115:DN115"/>
    <mergeCell ref="DQ115:DR115"/>
    <mergeCell ref="DT115:DV115"/>
    <mergeCell ref="DW115:DY115"/>
    <mergeCell ref="DZ115:EA115"/>
    <mergeCell ref="EB115:EC115"/>
    <mergeCell ref="ER114:EZ114"/>
    <mergeCell ref="CR115:CT115"/>
    <mergeCell ref="CU115:CX115"/>
    <mergeCell ref="CY115:DA115"/>
    <mergeCell ref="DB115:DG115"/>
    <mergeCell ref="DI115:DJ115"/>
    <mergeCell ref="EB114:EC114"/>
    <mergeCell ref="ED114:EE114"/>
    <mergeCell ref="EF114:EI114"/>
    <mergeCell ref="EJ114:EL114"/>
    <mergeCell ref="EM114:EO114"/>
    <mergeCell ref="EP114:EQ114"/>
    <mergeCell ref="DI114:DJ114"/>
    <mergeCell ref="DM114:DN114"/>
    <mergeCell ref="DQ114:DR114"/>
    <mergeCell ref="DT114:DV114"/>
    <mergeCell ref="DW114:DY114"/>
    <mergeCell ref="DZ114:EA114"/>
    <mergeCell ref="EP113:EQ113"/>
    <mergeCell ref="ER113:EZ113"/>
    <mergeCell ref="CR114:CT114"/>
    <mergeCell ref="CU114:CX114"/>
    <mergeCell ref="CY114:DA114"/>
    <mergeCell ref="DB114:DG114"/>
    <mergeCell ref="DZ113:EA113"/>
    <mergeCell ref="EB113:EC113"/>
    <mergeCell ref="ED113:EE113"/>
    <mergeCell ref="EF113:EI113"/>
    <mergeCell ref="EJ113:EL113"/>
    <mergeCell ref="EM113:EO113"/>
    <mergeCell ref="DB113:DG113"/>
    <mergeCell ref="DI113:DJ113"/>
    <mergeCell ref="DM113:DN113"/>
    <mergeCell ref="DQ113:DR113"/>
    <mergeCell ref="DT113:DV113"/>
    <mergeCell ref="DW113:DY113"/>
    <mergeCell ref="EM112:EO112"/>
    <mergeCell ref="EP112:EQ112"/>
    <mergeCell ref="ER112:EZ112"/>
    <mergeCell ref="CR113:CT113"/>
    <mergeCell ref="CU113:CX113"/>
    <mergeCell ref="CY113:DA113"/>
    <mergeCell ref="DW112:DY112"/>
    <mergeCell ref="DZ112:EA112"/>
    <mergeCell ref="EB112:EC112"/>
    <mergeCell ref="ED112:EE112"/>
    <mergeCell ref="EF112:EI112"/>
    <mergeCell ref="EJ112:EL112"/>
    <mergeCell ref="CY112:DA112"/>
    <mergeCell ref="DB112:DG112"/>
    <mergeCell ref="DI112:DJ112"/>
    <mergeCell ref="DM112:DN112"/>
    <mergeCell ref="DQ112:DR112"/>
    <mergeCell ref="DT112:DV112"/>
    <mergeCell ref="CR112:CT112"/>
    <mergeCell ref="CU112:CX112"/>
    <mergeCell ref="ED111:EE111"/>
    <mergeCell ref="EF111:EI111"/>
    <mergeCell ref="EJ111:EL111"/>
    <mergeCell ref="EM111:EO111"/>
    <mergeCell ref="EP111:EQ111"/>
    <mergeCell ref="ER111:EZ111"/>
    <mergeCell ref="DM111:DN111"/>
    <mergeCell ref="DQ111:DR111"/>
    <mergeCell ref="DT111:DV111"/>
    <mergeCell ref="DW111:DY111"/>
    <mergeCell ref="DZ111:EA111"/>
    <mergeCell ref="EB111:EC111"/>
    <mergeCell ref="ER110:EZ110"/>
    <mergeCell ref="CR111:CT111"/>
    <mergeCell ref="CU111:CX111"/>
    <mergeCell ref="CY111:DA111"/>
    <mergeCell ref="DB111:DG111"/>
    <mergeCell ref="DI111:DJ111"/>
    <mergeCell ref="EB110:EC110"/>
    <mergeCell ref="ED110:EE110"/>
    <mergeCell ref="EF110:EI110"/>
    <mergeCell ref="EJ110:EL110"/>
    <mergeCell ref="EM110:EO110"/>
    <mergeCell ref="EP110:EQ110"/>
    <mergeCell ref="DI110:DJ110"/>
    <mergeCell ref="DM110:DN110"/>
    <mergeCell ref="DQ110:DR110"/>
    <mergeCell ref="DT110:DV110"/>
    <mergeCell ref="DW110:DY110"/>
    <mergeCell ref="DZ110:EA110"/>
    <mergeCell ref="EP109:EQ109"/>
    <mergeCell ref="ER109:EZ109"/>
    <mergeCell ref="CR110:CT110"/>
    <mergeCell ref="CU110:CX110"/>
    <mergeCell ref="CY110:DA110"/>
    <mergeCell ref="DB110:DG110"/>
    <mergeCell ref="DZ109:EA109"/>
    <mergeCell ref="EB109:EC109"/>
    <mergeCell ref="ED109:EE109"/>
    <mergeCell ref="EF109:EI109"/>
    <mergeCell ref="EJ109:EL109"/>
    <mergeCell ref="EM109:EO109"/>
    <mergeCell ref="DB109:DG109"/>
    <mergeCell ref="DI109:DJ109"/>
    <mergeCell ref="DM109:DN109"/>
    <mergeCell ref="DQ109:DR109"/>
    <mergeCell ref="DT109:DV109"/>
    <mergeCell ref="DW109:DY109"/>
    <mergeCell ref="EM108:EO108"/>
    <mergeCell ref="EP108:EQ108"/>
    <mergeCell ref="ER108:EZ108"/>
    <mergeCell ref="CR109:CT109"/>
    <mergeCell ref="CU109:CX109"/>
    <mergeCell ref="CY109:DA109"/>
    <mergeCell ref="DW108:DY108"/>
    <mergeCell ref="DZ108:EA108"/>
    <mergeCell ref="CY108:DA108"/>
    <mergeCell ref="DB108:DG108"/>
    <mergeCell ref="DI108:DJ108"/>
    <mergeCell ref="DM108:DN108"/>
    <mergeCell ref="DQ108:DR108"/>
    <mergeCell ref="DT108:DV108"/>
    <mergeCell ref="CR108:CT108"/>
    <mergeCell ref="CU108:CX108"/>
    <mergeCell ref="ED107:EE107"/>
    <mergeCell ref="EF107:EI107"/>
    <mergeCell ref="EJ107:EL107"/>
    <mergeCell ref="EM107:EO107"/>
    <mergeCell ref="EB108:EC108"/>
    <mergeCell ref="ED108:EE108"/>
    <mergeCell ref="EF108:EI108"/>
    <mergeCell ref="EJ108:EL108"/>
    <mergeCell ref="EP107:EQ107"/>
    <mergeCell ref="ER107:EZ107"/>
    <mergeCell ref="DM107:DN107"/>
    <mergeCell ref="DQ107:DR107"/>
    <mergeCell ref="DT107:DV107"/>
    <mergeCell ref="DW107:DY107"/>
    <mergeCell ref="DZ107:EA107"/>
    <mergeCell ref="EB107:EC107"/>
    <mergeCell ref="ER106:EZ106"/>
    <mergeCell ref="CR107:CT107"/>
    <mergeCell ref="CU107:CX107"/>
    <mergeCell ref="CY107:DA107"/>
    <mergeCell ref="DB107:DG107"/>
    <mergeCell ref="DI107:DJ107"/>
    <mergeCell ref="EB106:EC106"/>
    <mergeCell ref="ED106:EE106"/>
    <mergeCell ref="EF106:EI106"/>
    <mergeCell ref="EJ106:EL106"/>
    <mergeCell ref="EM106:EO106"/>
    <mergeCell ref="EP106:EQ106"/>
    <mergeCell ref="DI106:DJ106"/>
    <mergeCell ref="DM106:DN106"/>
    <mergeCell ref="DQ106:DR106"/>
    <mergeCell ref="DT106:DV106"/>
    <mergeCell ref="DW106:DY106"/>
    <mergeCell ref="DZ106:EA106"/>
    <mergeCell ref="EP105:EQ105"/>
    <mergeCell ref="ER105:EZ105"/>
    <mergeCell ref="CR106:CT106"/>
    <mergeCell ref="CU106:CX106"/>
    <mergeCell ref="CY106:DA106"/>
    <mergeCell ref="DB106:DG106"/>
    <mergeCell ref="DZ105:EA105"/>
    <mergeCell ref="EB105:EC105"/>
    <mergeCell ref="ED105:EE105"/>
    <mergeCell ref="EF105:EI105"/>
    <mergeCell ref="EJ105:EL105"/>
    <mergeCell ref="EM105:EO105"/>
    <mergeCell ref="DB105:DG105"/>
    <mergeCell ref="DI105:DJ105"/>
    <mergeCell ref="DM105:DN105"/>
    <mergeCell ref="DQ105:DR105"/>
    <mergeCell ref="DT105:DV105"/>
    <mergeCell ref="DW105:DY105"/>
    <mergeCell ref="EM104:EO104"/>
    <mergeCell ref="EP104:EQ104"/>
    <mergeCell ref="ER104:EZ104"/>
    <mergeCell ref="CR105:CT105"/>
    <mergeCell ref="CU105:CX105"/>
    <mergeCell ref="CY105:DA105"/>
    <mergeCell ref="DW104:DY104"/>
    <mergeCell ref="DZ104:EA104"/>
    <mergeCell ref="EB104:EC104"/>
    <mergeCell ref="ED104:EE104"/>
    <mergeCell ref="EF104:EI104"/>
    <mergeCell ref="EJ104:EL104"/>
    <mergeCell ref="CY104:DA104"/>
    <mergeCell ref="DB104:DG104"/>
    <mergeCell ref="DI104:DJ104"/>
    <mergeCell ref="DM104:DN104"/>
    <mergeCell ref="DQ104:DR104"/>
    <mergeCell ref="DT104:DV104"/>
    <mergeCell ref="CR104:CT104"/>
    <mergeCell ref="CU104:CX104"/>
    <mergeCell ref="ED103:EE103"/>
    <mergeCell ref="EF103:EI103"/>
    <mergeCell ref="EJ103:EL103"/>
    <mergeCell ref="EM103:EO103"/>
    <mergeCell ref="EP103:EQ103"/>
    <mergeCell ref="ER103:EZ103"/>
    <mergeCell ref="DM103:DN103"/>
    <mergeCell ref="DQ103:DR103"/>
    <mergeCell ref="DT103:DV103"/>
    <mergeCell ref="DW103:DY103"/>
    <mergeCell ref="DZ103:EA103"/>
    <mergeCell ref="EB103:EC103"/>
    <mergeCell ref="ER102:EZ102"/>
    <mergeCell ref="CR103:CT103"/>
    <mergeCell ref="CU103:CX103"/>
    <mergeCell ref="CY103:DA103"/>
    <mergeCell ref="DB103:DG103"/>
    <mergeCell ref="DI103:DJ103"/>
    <mergeCell ref="EB102:EC102"/>
    <mergeCell ref="ED102:EE102"/>
    <mergeCell ref="EF102:EI102"/>
    <mergeCell ref="EJ102:EL102"/>
    <mergeCell ref="EM102:EO102"/>
    <mergeCell ref="EP102:EQ102"/>
    <mergeCell ref="DI102:DJ102"/>
    <mergeCell ref="DM102:DN102"/>
    <mergeCell ref="DQ102:DR102"/>
    <mergeCell ref="DT102:DV102"/>
    <mergeCell ref="DW102:DY102"/>
    <mergeCell ref="DZ102:EA102"/>
    <mergeCell ref="EP101:EQ101"/>
    <mergeCell ref="ER101:EZ101"/>
    <mergeCell ref="CR102:CT102"/>
    <mergeCell ref="CU102:CX102"/>
    <mergeCell ref="CY102:DA102"/>
    <mergeCell ref="DB102:DG102"/>
    <mergeCell ref="DZ101:EA101"/>
    <mergeCell ref="EB101:EC101"/>
    <mergeCell ref="ED101:EE101"/>
    <mergeCell ref="EF101:EI101"/>
    <mergeCell ref="EJ101:EL101"/>
    <mergeCell ref="EM101:EO101"/>
    <mergeCell ref="DB101:DG101"/>
    <mergeCell ref="DI101:DJ101"/>
    <mergeCell ref="DM101:DN101"/>
    <mergeCell ref="DQ101:DR101"/>
    <mergeCell ref="DT101:DV101"/>
    <mergeCell ref="DW101:DY101"/>
    <mergeCell ref="EM100:EO100"/>
    <mergeCell ref="EP100:EQ100"/>
    <mergeCell ref="ER100:EZ100"/>
    <mergeCell ref="CR101:CT101"/>
    <mergeCell ref="CU101:CX101"/>
    <mergeCell ref="CY101:DA101"/>
    <mergeCell ref="DW100:DY100"/>
    <mergeCell ref="DZ100:EA100"/>
    <mergeCell ref="CY100:DA100"/>
    <mergeCell ref="DB100:DG100"/>
    <mergeCell ref="DI100:DJ100"/>
    <mergeCell ref="DM100:DN100"/>
    <mergeCell ref="DQ100:DR100"/>
    <mergeCell ref="DT100:DV100"/>
    <mergeCell ref="CR100:CT100"/>
    <mergeCell ref="CU100:CX100"/>
    <mergeCell ref="ED99:EE99"/>
    <mergeCell ref="EF99:EI99"/>
    <mergeCell ref="EJ99:EL99"/>
    <mergeCell ref="EM99:EO99"/>
    <mergeCell ref="EB100:EC100"/>
    <mergeCell ref="ED100:EE100"/>
    <mergeCell ref="EF100:EI100"/>
    <mergeCell ref="EJ100:EL100"/>
    <mergeCell ref="EP99:EQ99"/>
    <mergeCell ref="ER99:EZ99"/>
    <mergeCell ref="DM99:DN99"/>
    <mergeCell ref="DQ99:DR99"/>
    <mergeCell ref="DT99:DV99"/>
    <mergeCell ref="DW99:DY99"/>
    <mergeCell ref="DZ99:EA99"/>
    <mergeCell ref="EB99:EC99"/>
    <mergeCell ref="ER98:EZ98"/>
    <mergeCell ref="CR99:CT99"/>
    <mergeCell ref="CU99:CX99"/>
    <mergeCell ref="CY99:DA99"/>
    <mergeCell ref="DB99:DG99"/>
    <mergeCell ref="DI99:DJ99"/>
    <mergeCell ref="EB98:EC98"/>
    <mergeCell ref="ED98:EE98"/>
    <mergeCell ref="EF98:EI98"/>
    <mergeCell ref="EJ98:EL98"/>
    <mergeCell ref="EM98:EO98"/>
    <mergeCell ref="EP98:EQ98"/>
    <mergeCell ref="DI98:DJ98"/>
    <mergeCell ref="DM98:DN98"/>
    <mergeCell ref="DQ98:DR98"/>
    <mergeCell ref="DT98:DV98"/>
    <mergeCell ref="DW98:DY98"/>
    <mergeCell ref="DZ98:EA98"/>
    <mergeCell ref="EP97:EQ97"/>
    <mergeCell ref="ER97:EZ97"/>
    <mergeCell ref="CR98:CT98"/>
    <mergeCell ref="CU98:CX98"/>
    <mergeCell ref="CY98:DA98"/>
    <mergeCell ref="DB98:DG98"/>
    <mergeCell ref="DZ97:EA97"/>
    <mergeCell ref="EB97:EC97"/>
    <mergeCell ref="ED97:EE97"/>
    <mergeCell ref="EF97:EI97"/>
    <mergeCell ref="EJ97:EL97"/>
    <mergeCell ref="EM97:EO97"/>
    <mergeCell ref="DB97:DG97"/>
    <mergeCell ref="DI97:DJ97"/>
    <mergeCell ref="DM97:DN97"/>
    <mergeCell ref="DQ97:DR97"/>
    <mergeCell ref="DT97:DV97"/>
    <mergeCell ref="DW97:DY97"/>
    <mergeCell ref="EM96:EO96"/>
    <mergeCell ref="EP96:EQ96"/>
    <mergeCell ref="ER96:EZ96"/>
    <mergeCell ref="CR97:CT97"/>
    <mergeCell ref="CU97:CX97"/>
    <mergeCell ref="CY97:DA97"/>
    <mergeCell ref="DW96:DY96"/>
    <mergeCell ref="DZ96:EA96"/>
    <mergeCell ref="EB96:EC96"/>
    <mergeCell ref="ED96:EE96"/>
    <mergeCell ref="EF96:EI96"/>
    <mergeCell ref="EJ96:EL96"/>
    <mergeCell ref="CY96:DA96"/>
    <mergeCell ref="DB96:DG96"/>
    <mergeCell ref="DI96:DJ96"/>
    <mergeCell ref="DM96:DN96"/>
    <mergeCell ref="DQ96:DR96"/>
    <mergeCell ref="DT96:DV96"/>
    <mergeCell ref="CR96:CT96"/>
    <mergeCell ref="CU96:CX96"/>
    <mergeCell ref="ED95:EE95"/>
    <mergeCell ref="EF95:EI95"/>
    <mergeCell ref="EJ95:EL95"/>
    <mergeCell ref="EM95:EO95"/>
    <mergeCell ref="EP95:EQ95"/>
    <mergeCell ref="ER95:EZ95"/>
    <mergeCell ref="DM95:DN95"/>
    <mergeCell ref="DQ95:DR95"/>
    <mergeCell ref="DT95:DV95"/>
    <mergeCell ref="DW95:DY95"/>
    <mergeCell ref="DZ95:EA95"/>
    <mergeCell ref="EB95:EC95"/>
    <mergeCell ref="ER94:EZ94"/>
    <mergeCell ref="CR95:CT95"/>
    <mergeCell ref="CU95:CX95"/>
    <mergeCell ref="CY95:DA95"/>
    <mergeCell ref="DB95:DG95"/>
    <mergeCell ref="DI95:DJ95"/>
    <mergeCell ref="EB94:EC94"/>
    <mergeCell ref="ED94:EE94"/>
    <mergeCell ref="EF94:EI94"/>
    <mergeCell ref="EJ94:EL94"/>
    <mergeCell ref="EM94:EO94"/>
    <mergeCell ref="EP94:EQ94"/>
    <mergeCell ref="DI94:DJ94"/>
    <mergeCell ref="DM94:DN94"/>
    <mergeCell ref="DQ94:DR94"/>
    <mergeCell ref="DT94:DV94"/>
    <mergeCell ref="DW94:DY94"/>
    <mergeCell ref="DZ94:EA94"/>
    <mergeCell ref="EP93:EQ93"/>
    <mergeCell ref="ER93:EZ93"/>
    <mergeCell ref="CR94:CT94"/>
    <mergeCell ref="CU94:CX94"/>
    <mergeCell ref="CY94:DA94"/>
    <mergeCell ref="DB94:DG94"/>
    <mergeCell ref="DZ93:EA93"/>
    <mergeCell ref="EB93:EC93"/>
    <mergeCell ref="ED93:EE93"/>
    <mergeCell ref="EF93:EI93"/>
    <mergeCell ref="EJ93:EL93"/>
    <mergeCell ref="EM93:EO93"/>
    <mergeCell ref="DB93:DG93"/>
    <mergeCell ref="DI93:DJ93"/>
    <mergeCell ref="DM93:DN93"/>
    <mergeCell ref="DQ93:DR93"/>
    <mergeCell ref="DT93:DV93"/>
    <mergeCell ref="DW93:DY93"/>
    <mergeCell ref="EM92:EO92"/>
    <mergeCell ref="EP92:EQ92"/>
    <mergeCell ref="ER92:EZ92"/>
    <mergeCell ref="CR93:CT93"/>
    <mergeCell ref="CU93:CX93"/>
    <mergeCell ref="CY93:DA93"/>
    <mergeCell ref="DW92:DY92"/>
    <mergeCell ref="DZ92:EA92"/>
    <mergeCell ref="CY92:DA92"/>
    <mergeCell ref="DB92:DG92"/>
    <mergeCell ref="DI92:DJ92"/>
    <mergeCell ref="DM92:DN92"/>
    <mergeCell ref="DQ92:DR92"/>
    <mergeCell ref="DT92:DV92"/>
    <mergeCell ref="CR92:CT92"/>
    <mergeCell ref="CU92:CX92"/>
    <mergeCell ref="ED91:EE91"/>
    <mergeCell ref="EF91:EI91"/>
    <mergeCell ref="EJ91:EL91"/>
    <mergeCell ref="EM91:EO91"/>
    <mergeCell ref="EB92:EC92"/>
    <mergeCell ref="ED92:EE92"/>
    <mergeCell ref="EF92:EI92"/>
    <mergeCell ref="EJ92:EL92"/>
    <mergeCell ref="EP91:EQ91"/>
    <mergeCell ref="ER91:EZ91"/>
    <mergeCell ref="DM91:DN91"/>
    <mergeCell ref="DQ91:DR91"/>
    <mergeCell ref="DT91:DV91"/>
    <mergeCell ref="DW91:DY91"/>
    <mergeCell ref="DZ91:EA91"/>
    <mergeCell ref="EB91:EC91"/>
    <mergeCell ref="ER90:EZ90"/>
    <mergeCell ref="CR91:CT91"/>
    <mergeCell ref="CU91:CX91"/>
    <mergeCell ref="CY91:DA91"/>
    <mergeCell ref="DB91:DG91"/>
    <mergeCell ref="DI91:DJ91"/>
    <mergeCell ref="EB90:EC90"/>
    <mergeCell ref="ED90:EE90"/>
    <mergeCell ref="EF90:EI90"/>
    <mergeCell ref="EJ90:EL90"/>
    <mergeCell ref="EM90:EO90"/>
    <mergeCell ref="EP90:EQ90"/>
    <mergeCell ref="DI90:DJ90"/>
    <mergeCell ref="DM90:DN90"/>
    <mergeCell ref="DQ90:DR90"/>
    <mergeCell ref="DT90:DV90"/>
    <mergeCell ref="DW90:DY90"/>
    <mergeCell ref="DZ90:EA90"/>
    <mergeCell ref="EP89:EQ89"/>
    <mergeCell ref="ER89:EZ89"/>
    <mergeCell ref="CR90:CT90"/>
    <mergeCell ref="CU90:CX90"/>
    <mergeCell ref="CY90:DA90"/>
    <mergeCell ref="DB90:DG90"/>
    <mergeCell ref="DZ89:EA89"/>
    <mergeCell ref="EB89:EC89"/>
    <mergeCell ref="ED89:EE89"/>
    <mergeCell ref="EF89:EI89"/>
    <mergeCell ref="EJ89:EL89"/>
    <mergeCell ref="EM89:EO89"/>
    <mergeCell ref="DB89:DG89"/>
    <mergeCell ref="DI89:DJ89"/>
    <mergeCell ref="DM89:DN89"/>
    <mergeCell ref="DQ89:DR89"/>
    <mergeCell ref="DT89:DV89"/>
    <mergeCell ref="DW89:DY89"/>
    <mergeCell ref="EM88:EO88"/>
    <mergeCell ref="EP88:EQ88"/>
    <mergeCell ref="ER88:EZ88"/>
    <mergeCell ref="CR89:CT89"/>
    <mergeCell ref="CU89:CX89"/>
    <mergeCell ref="CY89:DA89"/>
    <mergeCell ref="DW88:DY88"/>
    <mergeCell ref="DZ88:EA88"/>
    <mergeCell ref="EB88:EC88"/>
    <mergeCell ref="ED88:EE88"/>
    <mergeCell ref="EF88:EI88"/>
    <mergeCell ref="EJ88:EL88"/>
    <mergeCell ref="CY88:DA88"/>
    <mergeCell ref="DB88:DG88"/>
    <mergeCell ref="DI88:DJ88"/>
    <mergeCell ref="DM88:DN88"/>
    <mergeCell ref="DQ88:DR88"/>
    <mergeCell ref="DT88:DV88"/>
    <mergeCell ref="CR88:CT88"/>
    <mergeCell ref="CU88:CX88"/>
    <mergeCell ref="ED87:EE87"/>
    <mergeCell ref="EF87:EI87"/>
    <mergeCell ref="EJ87:EL87"/>
    <mergeCell ref="EM87:EO87"/>
    <mergeCell ref="EP87:EQ87"/>
    <mergeCell ref="ER87:EZ87"/>
    <mergeCell ref="DM87:DN87"/>
    <mergeCell ref="DQ87:DR87"/>
    <mergeCell ref="DT87:DV87"/>
    <mergeCell ref="DW87:DY87"/>
    <mergeCell ref="DZ87:EA87"/>
    <mergeCell ref="EB87:EC87"/>
    <mergeCell ref="ER86:EZ86"/>
    <mergeCell ref="CR87:CT87"/>
    <mergeCell ref="CU87:CX87"/>
    <mergeCell ref="CY87:DA87"/>
    <mergeCell ref="DB87:DG87"/>
    <mergeCell ref="DI87:DJ87"/>
    <mergeCell ref="EB86:EC86"/>
    <mergeCell ref="ED86:EE86"/>
    <mergeCell ref="EF86:EI86"/>
    <mergeCell ref="EJ86:EL86"/>
    <mergeCell ref="EM86:EO86"/>
    <mergeCell ref="EP86:EQ86"/>
    <mergeCell ref="DI86:DJ86"/>
    <mergeCell ref="DM86:DN86"/>
    <mergeCell ref="DQ86:DR86"/>
    <mergeCell ref="DT86:DV86"/>
    <mergeCell ref="DW86:DY86"/>
    <mergeCell ref="DZ86:EA86"/>
    <mergeCell ref="EP85:EQ85"/>
    <mergeCell ref="ER85:EZ85"/>
    <mergeCell ref="CR86:CT86"/>
    <mergeCell ref="CU86:CX86"/>
    <mergeCell ref="CY86:DA86"/>
    <mergeCell ref="DB86:DG86"/>
    <mergeCell ref="DZ85:EA85"/>
    <mergeCell ref="EB85:EC85"/>
    <mergeCell ref="ED85:EE85"/>
    <mergeCell ref="EF85:EI85"/>
    <mergeCell ref="EJ85:EL85"/>
    <mergeCell ref="EM85:EO85"/>
    <mergeCell ref="DB85:DG85"/>
    <mergeCell ref="DI85:DJ85"/>
    <mergeCell ref="DM85:DN85"/>
    <mergeCell ref="DQ85:DR85"/>
    <mergeCell ref="DT85:DV85"/>
    <mergeCell ref="DW85:DY85"/>
    <mergeCell ref="EM84:EO84"/>
    <mergeCell ref="EP84:EQ84"/>
    <mergeCell ref="ER84:EZ84"/>
    <mergeCell ref="CR85:CT85"/>
    <mergeCell ref="CU85:CX85"/>
    <mergeCell ref="CY85:DA85"/>
    <mergeCell ref="DW84:DY84"/>
    <mergeCell ref="DZ84:EA84"/>
    <mergeCell ref="CY84:DA84"/>
    <mergeCell ref="DB84:DG84"/>
    <mergeCell ref="DI84:DJ84"/>
    <mergeCell ref="DM84:DN84"/>
    <mergeCell ref="DQ84:DR84"/>
    <mergeCell ref="DT84:DV84"/>
    <mergeCell ref="CR84:CT84"/>
    <mergeCell ref="CU84:CX84"/>
    <mergeCell ref="ED83:EE83"/>
    <mergeCell ref="EF83:EI83"/>
    <mergeCell ref="EJ83:EL83"/>
    <mergeCell ref="EM83:EO83"/>
    <mergeCell ref="EB84:EC84"/>
    <mergeCell ref="ED84:EE84"/>
    <mergeCell ref="EF84:EI84"/>
    <mergeCell ref="EJ84:EL84"/>
    <mergeCell ref="EP83:EQ83"/>
    <mergeCell ref="ER83:EZ83"/>
    <mergeCell ref="DM83:DN83"/>
    <mergeCell ref="DQ83:DR83"/>
    <mergeCell ref="DT83:DV83"/>
    <mergeCell ref="DW83:DY83"/>
    <mergeCell ref="DZ83:EA83"/>
    <mergeCell ref="EB83:EC83"/>
    <mergeCell ref="ER82:EZ82"/>
    <mergeCell ref="CR83:CT83"/>
    <mergeCell ref="CU83:CX83"/>
    <mergeCell ref="CY83:DA83"/>
    <mergeCell ref="DB83:DG83"/>
    <mergeCell ref="DI83:DJ83"/>
    <mergeCell ref="EB82:EC82"/>
    <mergeCell ref="ED82:EE82"/>
    <mergeCell ref="EF82:EI82"/>
    <mergeCell ref="EJ82:EL82"/>
    <mergeCell ref="EM82:EO82"/>
    <mergeCell ref="EP82:EQ82"/>
    <mergeCell ref="DI82:DJ82"/>
    <mergeCell ref="DM82:DN82"/>
    <mergeCell ref="DQ82:DR82"/>
    <mergeCell ref="DT82:DV82"/>
    <mergeCell ref="DW82:DY82"/>
    <mergeCell ref="DZ82:EA82"/>
    <mergeCell ref="EP81:EQ81"/>
    <mergeCell ref="ER81:EZ81"/>
    <mergeCell ref="CR82:CT82"/>
    <mergeCell ref="CU82:CX82"/>
    <mergeCell ref="CY82:DA82"/>
    <mergeCell ref="DB82:DG82"/>
    <mergeCell ref="DZ81:EA81"/>
    <mergeCell ref="EB81:EC81"/>
    <mergeCell ref="ED81:EE81"/>
    <mergeCell ref="EF81:EI81"/>
    <mergeCell ref="EJ81:EL81"/>
    <mergeCell ref="EM81:EO81"/>
    <mergeCell ref="DB81:DG81"/>
    <mergeCell ref="DI81:DJ81"/>
    <mergeCell ref="DM81:DN81"/>
    <mergeCell ref="DQ81:DR81"/>
    <mergeCell ref="DT81:DV81"/>
    <mergeCell ref="DW81:DY81"/>
    <mergeCell ref="EM80:EO80"/>
    <mergeCell ref="EP80:EQ80"/>
    <mergeCell ref="ER80:EZ80"/>
    <mergeCell ref="CR81:CT81"/>
    <mergeCell ref="CU81:CX81"/>
    <mergeCell ref="CY81:DA81"/>
    <mergeCell ref="DW80:DY80"/>
    <mergeCell ref="DZ80:EA80"/>
    <mergeCell ref="EB80:EC80"/>
    <mergeCell ref="ED80:EE80"/>
    <mergeCell ref="EF80:EI80"/>
    <mergeCell ref="EJ80:EL80"/>
    <mergeCell ref="CY80:DA80"/>
    <mergeCell ref="DB80:DG80"/>
    <mergeCell ref="DI80:DJ80"/>
    <mergeCell ref="DM80:DN80"/>
    <mergeCell ref="DQ80:DR80"/>
    <mergeCell ref="DT80:DV80"/>
    <mergeCell ref="CR80:CT80"/>
    <mergeCell ref="CU80:CX80"/>
    <mergeCell ref="ED79:EE79"/>
    <mergeCell ref="EF79:EI79"/>
    <mergeCell ref="EJ79:EL79"/>
    <mergeCell ref="EM79:EO79"/>
    <mergeCell ref="EP79:EQ79"/>
    <mergeCell ref="ER79:EZ79"/>
    <mergeCell ref="DM79:DN79"/>
    <mergeCell ref="DQ79:DR79"/>
    <mergeCell ref="DT79:DV79"/>
    <mergeCell ref="DW79:DY79"/>
    <mergeCell ref="DZ79:EA79"/>
    <mergeCell ref="EB79:EC79"/>
    <mergeCell ref="ER78:EZ78"/>
    <mergeCell ref="CR79:CT79"/>
    <mergeCell ref="CU79:CX79"/>
    <mergeCell ref="CY79:DA79"/>
    <mergeCell ref="DB79:DG79"/>
    <mergeCell ref="DI79:DJ79"/>
    <mergeCell ref="EB78:EC78"/>
    <mergeCell ref="ED78:EE78"/>
    <mergeCell ref="EF78:EI78"/>
    <mergeCell ref="EJ78:EL78"/>
    <mergeCell ref="EM78:EO78"/>
    <mergeCell ref="EP78:EQ78"/>
    <mergeCell ref="DI78:DJ78"/>
    <mergeCell ref="DM78:DN78"/>
    <mergeCell ref="DQ78:DR78"/>
    <mergeCell ref="DT78:DV78"/>
    <mergeCell ref="DW78:DY78"/>
    <mergeCell ref="DZ78:EA78"/>
    <mergeCell ref="EP77:EQ77"/>
    <mergeCell ref="ER77:EZ77"/>
    <mergeCell ref="CR78:CT78"/>
    <mergeCell ref="CU78:CX78"/>
    <mergeCell ref="CY78:DA78"/>
    <mergeCell ref="DB78:DG78"/>
    <mergeCell ref="DZ77:EA77"/>
    <mergeCell ref="EB77:EC77"/>
    <mergeCell ref="ED77:EE77"/>
    <mergeCell ref="EF77:EI77"/>
    <mergeCell ref="EJ77:EL77"/>
    <mergeCell ref="EM77:EO77"/>
    <mergeCell ref="DB77:DG77"/>
    <mergeCell ref="DI77:DJ77"/>
    <mergeCell ref="DM77:DN77"/>
    <mergeCell ref="DQ77:DR77"/>
    <mergeCell ref="DT77:DV77"/>
    <mergeCell ref="DW77:DY77"/>
    <mergeCell ref="EM76:EO76"/>
    <mergeCell ref="EP76:EQ76"/>
    <mergeCell ref="ER76:EZ76"/>
    <mergeCell ref="CR77:CT77"/>
    <mergeCell ref="CU77:CX77"/>
    <mergeCell ref="CY77:DA77"/>
    <mergeCell ref="DW76:DY76"/>
    <mergeCell ref="DZ76:EA76"/>
    <mergeCell ref="CY76:DA76"/>
    <mergeCell ref="DB76:DG76"/>
    <mergeCell ref="DI76:DJ76"/>
    <mergeCell ref="DM76:DN76"/>
    <mergeCell ref="DQ76:DR76"/>
    <mergeCell ref="DT76:DV76"/>
    <mergeCell ref="CR76:CT76"/>
    <mergeCell ref="CU76:CX76"/>
    <mergeCell ref="ED75:EE75"/>
    <mergeCell ref="EF75:EI75"/>
    <mergeCell ref="EJ75:EL75"/>
    <mergeCell ref="EM75:EO75"/>
    <mergeCell ref="EB76:EC76"/>
    <mergeCell ref="ED76:EE76"/>
    <mergeCell ref="EF76:EI76"/>
    <mergeCell ref="EJ76:EL76"/>
    <mergeCell ref="EP75:EQ75"/>
    <mergeCell ref="ER75:EZ75"/>
    <mergeCell ref="DM75:DN75"/>
    <mergeCell ref="DQ75:DR75"/>
    <mergeCell ref="DT75:DV75"/>
    <mergeCell ref="DW75:DY75"/>
    <mergeCell ref="DZ75:EA75"/>
    <mergeCell ref="EB75:EC75"/>
    <mergeCell ref="ER74:EZ74"/>
    <mergeCell ref="CR75:CT75"/>
    <mergeCell ref="CU75:CX75"/>
    <mergeCell ref="CY75:DA75"/>
    <mergeCell ref="DB75:DG75"/>
    <mergeCell ref="DI75:DJ75"/>
    <mergeCell ref="EB74:EC74"/>
    <mergeCell ref="ED74:EE74"/>
    <mergeCell ref="EF74:EI74"/>
    <mergeCell ref="EJ74:EL74"/>
    <mergeCell ref="EM74:EO74"/>
    <mergeCell ref="EP74:EQ74"/>
    <mergeCell ref="DI74:DJ74"/>
    <mergeCell ref="DM74:DN74"/>
    <mergeCell ref="DQ74:DR74"/>
    <mergeCell ref="DT74:DV74"/>
    <mergeCell ref="DW74:DY74"/>
    <mergeCell ref="DZ74:EA74"/>
    <mergeCell ref="EP73:EQ73"/>
    <mergeCell ref="ER73:EZ73"/>
    <mergeCell ref="CR74:CT74"/>
    <mergeCell ref="CU74:CX74"/>
    <mergeCell ref="CY74:DA74"/>
    <mergeCell ref="DB74:DG74"/>
    <mergeCell ref="DZ73:EA73"/>
    <mergeCell ref="EB73:EC73"/>
    <mergeCell ref="ED73:EE73"/>
    <mergeCell ref="EF73:EI73"/>
    <mergeCell ref="EJ73:EL73"/>
    <mergeCell ref="EM73:EO73"/>
    <mergeCell ref="DB73:DG73"/>
    <mergeCell ref="DI73:DJ73"/>
    <mergeCell ref="DM73:DN73"/>
    <mergeCell ref="DQ73:DR73"/>
    <mergeCell ref="DT73:DV73"/>
    <mergeCell ref="DW73:DY73"/>
    <mergeCell ref="EM72:EO72"/>
    <mergeCell ref="EP72:EQ72"/>
    <mergeCell ref="ER72:EZ72"/>
    <mergeCell ref="CR73:CT73"/>
    <mergeCell ref="CU73:CX73"/>
    <mergeCell ref="CY73:DA73"/>
    <mergeCell ref="DW72:DY72"/>
    <mergeCell ref="DZ72:EA72"/>
    <mergeCell ref="EB72:EC72"/>
    <mergeCell ref="ED72:EE72"/>
    <mergeCell ref="EF72:EI72"/>
    <mergeCell ref="EJ72:EL72"/>
    <mergeCell ref="CY72:DA72"/>
    <mergeCell ref="DB72:DG72"/>
    <mergeCell ref="DI72:DJ72"/>
    <mergeCell ref="DM72:DN72"/>
    <mergeCell ref="DQ72:DR72"/>
    <mergeCell ref="DT72:DV72"/>
    <mergeCell ref="CR72:CT72"/>
    <mergeCell ref="CU72:CX72"/>
    <mergeCell ref="ED71:EE71"/>
    <mergeCell ref="EF71:EI71"/>
    <mergeCell ref="EJ71:EL71"/>
    <mergeCell ref="EM71:EO71"/>
    <mergeCell ref="EP71:EQ71"/>
    <mergeCell ref="ER71:EZ71"/>
    <mergeCell ref="DM71:DN71"/>
    <mergeCell ref="DQ71:DR71"/>
    <mergeCell ref="DT71:DV71"/>
    <mergeCell ref="DW71:DY71"/>
    <mergeCell ref="DZ71:EA71"/>
    <mergeCell ref="EB71:EC71"/>
    <mergeCell ref="ER70:EZ70"/>
    <mergeCell ref="CR71:CT71"/>
    <mergeCell ref="CU71:CX71"/>
    <mergeCell ref="CY71:DA71"/>
    <mergeCell ref="DB71:DG71"/>
    <mergeCell ref="DI71:DJ71"/>
    <mergeCell ref="EB70:EC70"/>
    <mergeCell ref="ED70:EE70"/>
    <mergeCell ref="EF70:EI70"/>
    <mergeCell ref="EJ70:EL70"/>
    <mergeCell ref="EM70:EO70"/>
    <mergeCell ref="EP70:EQ70"/>
    <mergeCell ref="DI70:DJ70"/>
    <mergeCell ref="DM70:DN70"/>
    <mergeCell ref="DQ70:DR70"/>
    <mergeCell ref="DT70:DV70"/>
    <mergeCell ref="DW70:DY70"/>
    <mergeCell ref="DZ70:EA70"/>
    <mergeCell ref="EP69:EQ69"/>
    <mergeCell ref="ER69:EZ69"/>
    <mergeCell ref="CR70:CT70"/>
    <mergeCell ref="CU70:CX70"/>
    <mergeCell ref="CY70:DA70"/>
    <mergeCell ref="DB70:DG70"/>
    <mergeCell ref="DZ69:EA69"/>
    <mergeCell ref="EB69:EC69"/>
    <mergeCell ref="ED69:EE69"/>
    <mergeCell ref="EF69:EI69"/>
    <mergeCell ref="EJ69:EL69"/>
    <mergeCell ref="EM69:EO69"/>
    <mergeCell ref="DB69:DG69"/>
    <mergeCell ref="DI69:DJ69"/>
    <mergeCell ref="DM69:DN69"/>
    <mergeCell ref="DQ69:DR69"/>
    <mergeCell ref="DT69:DV69"/>
    <mergeCell ref="DW69:DY69"/>
    <mergeCell ref="EM68:EO68"/>
    <mergeCell ref="EP68:EQ68"/>
    <mergeCell ref="ER68:EZ68"/>
    <mergeCell ref="CR69:CT69"/>
    <mergeCell ref="CU69:CX69"/>
    <mergeCell ref="CY69:DA69"/>
    <mergeCell ref="DW68:DY68"/>
    <mergeCell ref="DZ68:EA68"/>
    <mergeCell ref="CY68:DA68"/>
    <mergeCell ref="DB68:DG68"/>
    <mergeCell ref="DI68:DJ68"/>
    <mergeCell ref="DM68:DN68"/>
    <mergeCell ref="DQ68:DR68"/>
    <mergeCell ref="DT68:DV68"/>
    <mergeCell ref="CR68:CT68"/>
    <mergeCell ref="CU68:CX68"/>
    <mergeCell ref="ED67:EE67"/>
    <mergeCell ref="EF67:EI67"/>
    <mergeCell ref="EJ67:EL67"/>
    <mergeCell ref="EM67:EO67"/>
    <mergeCell ref="EB68:EC68"/>
    <mergeCell ref="ED68:EE68"/>
    <mergeCell ref="EF68:EI68"/>
    <mergeCell ref="EJ68:EL68"/>
    <mergeCell ref="EP67:EQ67"/>
    <mergeCell ref="ER67:EZ67"/>
    <mergeCell ref="DM67:DN67"/>
    <mergeCell ref="DQ67:DR67"/>
    <mergeCell ref="DT67:DV67"/>
    <mergeCell ref="DW67:DY67"/>
    <mergeCell ref="DZ67:EA67"/>
    <mergeCell ref="EB67:EC67"/>
    <mergeCell ref="ER66:EZ66"/>
    <mergeCell ref="CR67:CT67"/>
    <mergeCell ref="CU67:CX67"/>
    <mergeCell ref="CY67:DA67"/>
    <mergeCell ref="DB67:DG67"/>
    <mergeCell ref="DI67:DJ67"/>
    <mergeCell ref="EB66:EC66"/>
    <mergeCell ref="ED66:EE66"/>
    <mergeCell ref="EF66:EI66"/>
    <mergeCell ref="EJ66:EL66"/>
    <mergeCell ref="EM66:EO66"/>
    <mergeCell ref="EP66:EQ66"/>
    <mergeCell ref="DI66:DJ66"/>
    <mergeCell ref="DM66:DN66"/>
    <mergeCell ref="DQ66:DR66"/>
    <mergeCell ref="DT66:DV66"/>
    <mergeCell ref="DW66:DY66"/>
    <mergeCell ref="DZ66:EA66"/>
    <mergeCell ref="EP65:EQ65"/>
    <mergeCell ref="ER65:EZ65"/>
    <mergeCell ref="CR66:CT66"/>
    <mergeCell ref="CU66:CX66"/>
    <mergeCell ref="CY66:DA66"/>
    <mergeCell ref="DB66:DG66"/>
    <mergeCell ref="DZ65:EA65"/>
    <mergeCell ref="EB65:EC65"/>
    <mergeCell ref="ED65:EE65"/>
    <mergeCell ref="EF65:EI65"/>
    <mergeCell ref="EJ65:EL65"/>
    <mergeCell ref="EM65:EO65"/>
    <mergeCell ref="DB65:DG65"/>
    <mergeCell ref="DI65:DJ65"/>
    <mergeCell ref="DM65:DN65"/>
    <mergeCell ref="DQ65:DR65"/>
    <mergeCell ref="DT65:DV65"/>
    <mergeCell ref="DW65:DY65"/>
    <mergeCell ref="EM64:EO64"/>
    <mergeCell ref="EP64:EQ64"/>
    <mergeCell ref="ER64:EZ64"/>
    <mergeCell ref="CR65:CT65"/>
    <mergeCell ref="CU65:CX65"/>
    <mergeCell ref="CY65:DA65"/>
    <mergeCell ref="DW64:DY64"/>
    <mergeCell ref="DZ64:EA64"/>
    <mergeCell ref="EB64:EC64"/>
    <mergeCell ref="ED64:EE64"/>
    <mergeCell ref="EF64:EI64"/>
    <mergeCell ref="EJ64:EL64"/>
    <mergeCell ref="CY64:DA64"/>
    <mergeCell ref="DB64:DG64"/>
    <mergeCell ref="DI64:DJ64"/>
    <mergeCell ref="DM64:DN64"/>
    <mergeCell ref="DQ64:DR64"/>
    <mergeCell ref="DT64:DV64"/>
    <mergeCell ref="CR64:CT64"/>
    <mergeCell ref="CU64:CX64"/>
    <mergeCell ref="ED63:EE63"/>
    <mergeCell ref="EF63:EI63"/>
    <mergeCell ref="EJ63:EL63"/>
    <mergeCell ref="EM63:EO63"/>
    <mergeCell ref="EP63:EQ63"/>
    <mergeCell ref="ER63:EZ63"/>
    <mergeCell ref="DM63:DN63"/>
    <mergeCell ref="DQ63:DR63"/>
    <mergeCell ref="DT63:DV63"/>
    <mergeCell ref="DW63:DY63"/>
    <mergeCell ref="DZ63:EA63"/>
    <mergeCell ref="EB63:EC63"/>
    <mergeCell ref="ER62:EZ62"/>
    <mergeCell ref="CR63:CT63"/>
    <mergeCell ref="CU63:CX63"/>
    <mergeCell ref="CY63:DA63"/>
    <mergeCell ref="DB63:DG63"/>
    <mergeCell ref="DI63:DJ63"/>
    <mergeCell ref="EB62:EC62"/>
    <mergeCell ref="ED62:EE62"/>
    <mergeCell ref="EF62:EI62"/>
    <mergeCell ref="EJ62:EL62"/>
    <mergeCell ref="EM62:EO62"/>
    <mergeCell ref="EP62:EQ62"/>
    <mergeCell ref="DI62:DJ62"/>
    <mergeCell ref="DM62:DN62"/>
    <mergeCell ref="DQ62:DR62"/>
    <mergeCell ref="DT62:DV62"/>
    <mergeCell ref="DW62:DY62"/>
    <mergeCell ref="DZ62:EA62"/>
    <mergeCell ref="EP61:EQ61"/>
    <mergeCell ref="ER61:EZ61"/>
    <mergeCell ref="CR62:CT62"/>
    <mergeCell ref="CU62:CX62"/>
    <mergeCell ref="CY62:DA62"/>
    <mergeCell ref="DB62:DG62"/>
    <mergeCell ref="DZ61:EA61"/>
    <mergeCell ref="EB61:EC61"/>
    <mergeCell ref="ED61:EE61"/>
    <mergeCell ref="EF61:EI61"/>
    <mergeCell ref="EJ61:EL61"/>
    <mergeCell ref="EM61:EO61"/>
    <mergeCell ref="DB61:DG61"/>
    <mergeCell ref="DI61:DJ61"/>
    <mergeCell ref="DM61:DN61"/>
    <mergeCell ref="DQ61:DR61"/>
    <mergeCell ref="DT61:DV61"/>
    <mergeCell ref="DW61:DY61"/>
    <mergeCell ref="EM60:EO60"/>
    <mergeCell ref="EP60:EQ60"/>
    <mergeCell ref="ER60:EZ60"/>
    <mergeCell ref="CR61:CT61"/>
    <mergeCell ref="CU61:CX61"/>
    <mergeCell ref="CY61:DA61"/>
    <mergeCell ref="DW60:DY60"/>
    <mergeCell ref="DZ60:EA60"/>
    <mergeCell ref="CY60:DA60"/>
    <mergeCell ref="DB60:DG60"/>
    <mergeCell ref="DI60:DJ60"/>
    <mergeCell ref="DM60:DN60"/>
    <mergeCell ref="DQ60:DR60"/>
    <mergeCell ref="DT60:DV60"/>
    <mergeCell ref="CR60:CT60"/>
    <mergeCell ref="CU60:CX60"/>
    <mergeCell ref="ED59:EE59"/>
    <mergeCell ref="EF59:EI59"/>
    <mergeCell ref="EJ59:EL59"/>
    <mergeCell ref="EM59:EO59"/>
    <mergeCell ref="EB60:EC60"/>
    <mergeCell ref="ED60:EE60"/>
    <mergeCell ref="EF60:EI60"/>
    <mergeCell ref="EJ60:EL60"/>
    <mergeCell ref="EP59:EQ59"/>
    <mergeCell ref="ER59:EZ59"/>
    <mergeCell ref="DM59:DN59"/>
    <mergeCell ref="DQ59:DR59"/>
    <mergeCell ref="DT59:DV59"/>
    <mergeCell ref="DW59:DY59"/>
    <mergeCell ref="DZ59:EA59"/>
    <mergeCell ref="EB59:EC59"/>
    <mergeCell ref="ER58:EZ58"/>
    <mergeCell ref="CR59:CT59"/>
    <mergeCell ref="CU59:CX59"/>
    <mergeCell ref="CY59:DA59"/>
    <mergeCell ref="DB59:DG59"/>
    <mergeCell ref="DI59:DJ59"/>
    <mergeCell ref="EB58:EC58"/>
    <mergeCell ref="ED58:EE58"/>
    <mergeCell ref="EF58:EI58"/>
    <mergeCell ref="EJ58:EL58"/>
    <mergeCell ref="EM58:EO58"/>
    <mergeCell ref="EP58:EQ58"/>
    <mergeCell ref="DI58:DJ58"/>
    <mergeCell ref="DM58:DN58"/>
    <mergeCell ref="DQ58:DR58"/>
    <mergeCell ref="DT58:DV58"/>
    <mergeCell ref="DW58:DY58"/>
    <mergeCell ref="DZ58:EA58"/>
    <mergeCell ref="EP57:EQ57"/>
    <mergeCell ref="ER57:EZ57"/>
    <mergeCell ref="CR58:CT58"/>
    <mergeCell ref="CU58:CX58"/>
    <mergeCell ref="CY58:DA58"/>
    <mergeCell ref="DB58:DG58"/>
    <mergeCell ref="DZ57:EA57"/>
    <mergeCell ref="EB57:EC57"/>
    <mergeCell ref="ED57:EE57"/>
    <mergeCell ref="EF57:EI57"/>
    <mergeCell ref="EJ57:EL57"/>
    <mergeCell ref="EM57:EO57"/>
    <mergeCell ref="DB57:DG57"/>
    <mergeCell ref="DI57:DJ57"/>
    <mergeCell ref="DM57:DN57"/>
    <mergeCell ref="DQ57:DR57"/>
    <mergeCell ref="DT57:DV57"/>
    <mergeCell ref="DW57:DY57"/>
    <mergeCell ref="EM56:EO56"/>
    <mergeCell ref="EP56:EQ56"/>
    <mergeCell ref="ER56:EZ56"/>
    <mergeCell ref="CR57:CT57"/>
    <mergeCell ref="CU57:CX57"/>
    <mergeCell ref="CY57:DA57"/>
    <mergeCell ref="DW56:DY56"/>
    <mergeCell ref="DZ56:EA56"/>
    <mergeCell ref="EB56:EC56"/>
    <mergeCell ref="ED56:EE56"/>
    <mergeCell ref="EF56:EI56"/>
    <mergeCell ref="EJ56:EL56"/>
    <mergeCell ref="CY56:DA56"/>
    <mergeCell ref="DB56:DG56"/>
    <mergeCell ref="DI56:DJ56"/>
    <mergeCell ref="DM56:DN56"/>
    <mergeCell ref="DQ56:DR56"/>
    <mergeCell ref="DT56:DV56"/>
    <mergeCell ref="CR56:CT56"/>
    <mergeCell ref="CU56:CX56"/>
    <mergeCell ref="ED55:EE55"/>
    <mergeCell ref="EF55:EI55"/>
    <mergeCell ref="EJ55:EL55"/>
    <mergeCell ref="EM55:EO55"/>
    <mergeCell ref="EP55:EQ55"/>
    <mergeCell ref="ER55:EZ55"/>
    <mergeCell ref="DM55:DN55"/>
    <mergeCell ref="DQ55:DR55"/>
    <mergeCell ref="DT55:DV55"/>
    <mergeCell ref="DW55:DY55"/>
    <mergeCell ref="DZ55:EA55"/>
    <mergeCell ref="EB55:EC55"/>
    <mergeCell ref="ER54:EZ54"/>
    <mergeCell ref="CR55:CT55"/>
    <mergeCell ref="CU55:CX55"/>
    <mergeCell ref="CY55:DA55"/>
    <mergeCell ref="DB55:DG55"/>
    <mergeCell ref="DI55:DJ55"/>
    <mergeCell ref="EB54:EC54"/>
    <mergeCell ref="ED54:EE54"/>
    <mergeCell ref="EF54:EI54"/>
    <mergeCell ref="EJ54:EL54"/>
    <mergeCell ref="EM54:EO54"/>
    <mergeCell ref="EP54:EQ54"/>
    <mergeCell ref="DI54:DJ54"/>
    <mergeCell ref="DM54:DN54"/>
    <mergeCell ref="DQ54:DR54"/>
    <mergeCell ref="DT54:DV54"/>
    <mergeCell ref="DW54:DY54"/>
    <mergeCell ref="DZ54:EA54"/>
    <mergeCell ref="EP53:EQ53"/>
    <mergeCell ref="ER53:EZ53"/>
    <mergeCell ref="CR54:CT54"/>
    <mergeCell ref="CU54:CX54"/>
    <mergeCell ref="CY54:DA54"/>
    <mergeCell ref="DB54:DG54"/>
    <mergeCell ref="DZ53:EA53"/>
    <mergeCell ref="EB53:EC53"/>
    <mergeCell ref="ED53:EE53"/>
    <mergeCell ref="EF53:EI53"/>
    <mergeCell ref="EJ53:EL53"/>
    <mergeCell ref="EM53:EO53"/>
    <mergeCell ref="DB53:DG53"/>
    <mergeCell ref="DI53:DJ53"/>
    <mergeCell ref="DM53:DN53"/>
    <mergeCell ref="DQ53:DR53"/>
    <mergeCell ref="DT53:DV53"/>
    <mergeCell ref="DW53:DY53"/>
    <mergeCell ref="EM52:EO52"/>
    <mergeCell ref="EP52:EQ52"/>
    <mergeCell ref="ER52:EZ52"/>
    <mergeCell ref="CR53:CT53"/>
    <mergeCell ref="CU53:CX53"/>
    <mergeCell ref="CY53:DA53"/>
    <mergeCell ref="DW52:DY52"/>
    <mergeCell ref="DZ52:EA52"/>
    <mergeCell ref="CY52:DA52"/>
    <mergeCell ref="DB52:DG52"/>
    <mergeCell ref="DI52:DJ52"/>
    <mergeCell ref="DM52:DN52"/>
    <mergeCell ref="DQ52:DR52"/>
    <mergeCell ref="DT52:DV52"/>
    <mergeCell ref="CR52:CT52"/>
    <mergeCell ref="CU52:CX52"/>
    <mergeCell ref="ED51:EE51"/>
    <mergeCell ref="EF51:EI51"/>
    <mergeCell ref="EJ51:EL51"/>
    <mergeCell ref="EM51:EO51"/>
    <mergeCell ref="EB52:EC52"/>
    <mergeCell ref="ED52:EE52"/>
    <mergeCell ref="EF52:EI52"/>
    <mergeCell ref="EJ52:EL52"/>
    <mergeCell ref="EP51:EQ51"/>
    <mergeCell ref="ER51:EZ51"/>
    <mergeCell ref="DM51:DN51"/>
    <mergeCell ref="DQ51:DR51"/>
    <mergeCell ref="DT51:DV51"/>
    <mergeCell ref="DW51:DY51"/>
    <mergeCell ref="DZ51:EA51"/>
    <mergeCell ref="EB51:EC51"/>
    <mergeCell ref="ER50:EZ50"/>
    <mergeCell ref="CR51:CT51"/>
    <mergeCell ref="CU51:CX51"/>
    <mergeCell ref="CY51:DA51"/>
    <mergeCell ref="DB51:DG51"/>
    <mergeCell ref="DI51:DJ51"/>
    <mergeCell ref="EB50:EC50"/>
    <mergeCell ref="ED50:EE50"/>
    <mergeCell ref="EF50:EI50"/>
    <mergeCell ref="EJ50:EL50"/>
    <mergeCell ref="EM50:EO50"/>
    <mergeCell ref="EP50:EQ50"/>
    <mergeCell ref="DI50:DJ50"/>
    <mergeCell ref="DM50:DN50"/>
    <mergeCell ref="DQ50:DR50"/>
    <mergeCell ref="DT50:DV50"/>
    <mergeCell ref="DW50:DY50"/>
    <mergeCell ref="DZ50:EA50"/>
    <mergeCell ref="EP49:EQ49"/>
    <mergeCell ref="ER49:EZ49"/>
    <mergeCell ref="CR50:CT50"/>
    <mergeCell ref="CU50:CX50"/>
    <mergeCell ref="CY50:DA50"/>
    <mergeCell ref="DB50:DG50"/>
    <mergeCell ref="DZ49:EA49"/>
    <mergeCell ref="EB49:EC49"/>
    <mergeCell ref="ED49:EE49"/>
    <mergeCell ref="EF49:EI49"/>
    <mergeCell ref="EJ49:EL49"/>
    <mergeCell ref="EM49:EO49"/>
    <mergeCell ref="DB49:DG49"/>
    <mergeCell ref="DI49:DJ49"/>
    <mergeCell ref="DM49:DN49"/>
    <mergeCell ref="DQ49:DR49"/>
    <mergeCell ref="DT49:DV49"/>
    <mergeCell ref="DW49:DY49"/>
    <mergeCell ref="EM48:EO48"/>
    <mergeCell ref="EP48:EQ48"/>
    <mergeCell ref="ER48:EZ48"/>
    <mergeCell ref="CR49:CT49"/>
    <mergeCell ref="CU49:CX49"/>
    <mergeCell ref="CY49:DA49"/>
    <mergeCell ref="DW48:DY48"/>
    <mergeCell ref="DZ48:EA48"/>
    <mergeCell ref="EB48:EC48"/>
    <mergeCell ref="ED48:EE48"/>
    <mergeCell ref="EF48:EI48"/>
    <mergeCell ref="EJ48:EL48"/>
    <mergeCell ref="CY48:DA48"/>
    <mergeCell ref="DB48:DG48"/>
    <mergeCell ref="DI48:DJ48"/>
    <mergeCell ref="DM48:DN48"/>
    <mergeCell ref="DQ48:DR48"/>
    <mergeCell ref="DT48:DV48"/>
    <mergeCell ref="CR48:CT48"/>
    <mergeCell ref="CU48:CX48"/>
    <mergeCell ref="ED47:EE47"/>
    <mergeCell ref="EF47:EI47"/>
    <mergeCell ref="EJ47:EL47"/>
    <mergeCell ref="EM47:EO47"/>
    <mergeCell ref="EP47:EQ47"/>
    <mergeCell ref="ER47:EZ47"/>
    <mergeCell ref="DM47:DN47"/>
    <mergeCell ref="DQ47:DR47"/>
    <mergeCell ref="DT47:DV47"/>
    <mergeCell ref="DW47:DY47"/>
    <mergeCell ref="DZ47:EA47"/>
    <mergeCell ref="EB47:EC47"/>
    <mergeCell ref="ER46:EZ46"/>
    <mergeCell ref="CR47:CT47"/>
    <mergeCell ref="CU47:CX47"/>
    <mergeCell ref="CY47:DA47"/>
    <mergeCell ref="DB47:DG47"/>
    <mergeCell ref="DI47:DJ47"/>
    <mergeCell ref="EB46:EC46"/>
    <mergeCell ref="ED46:EE46"/>
    <mergeCell ref="EF46:EI46"/>
    <mergeCell ref="EJ46:EL46"/>
    <mergeCell ref="EM46:EO46"/>
    <mergeCell ref="EP46:EQ46"/>
    <mergeCell ref="DI46:DJ46"/>
    <mergeCell ref="DM46:DN46"/>
    <mergeCell ref="DQ46:DR46"/>
    <mergeCell ref="DT46:DV46"/>
    <mergeCell ref="DW46:DY46"/>
    <mergeCell ref="DZ46:EA46"/>
    <mergeCell ref="EP45:EQ45"/>
    <mergeCell ref="ER45:EZ45"/>
    <mergeCell ref="CR46:CT46"/>
    <mergeCell ref="CU46:CX46"/>
    <mergeCell ref="CY46:DA46"/>
    <mergeCell ref="DB46:DG46"/>
    <mergeCell ref="DZ45:EA45"/>
    <mergeCell ref="EB45:EC45"/>
    <mergeCell ref="ED45:EE45"/>
    <mergeCell ref="EF45:EI45"/>
    <mergeCell ref="EJ45:EL45"/>
    <mergeCell ref="EM45:EO45"/>
    <mergeCell ref="DB45:DG45"/>
    <mergeCell ref="DI45:DJ45"/>
    <mergeCell ref="DM45:DN45"/>
    <mergeCell ref="DQ45:DR45"/>
    <mergeCell ref="DT45:DV45"/>
    <mergeCell ref="DW45:DY45"/>
    <mergeCell ref="EM44:EO44"/>
    <mergeCell ref="EP44:EQ44"/>
    <mergeCell ref="ER44:EZ44"/>
    <mergeCell ref="CR45:CT45"/>
    <mergeCell ref="CU45:CX45"/>
    <mergeCell ref="CY45:DA45"/>
    <mergeCell ref="DW44:DY44"/>
    <mergeCell ref="DZ44:EA44"/>
    <mergeCell ref="CY44:DA44"/>
    <mergeCell ref="DB44:DG44"/>
    <mergeCell ref="DI44:DJ44"/>
    <mergeCell ref="DM44:DN44"/>
    <mergeCell ref="DQ44:DR44"/>
    <mergeCell ref="DT44:DV44"/>
    <mergeCell ref="CR44:CT44"/>
    <mergeCell ref="CU44:CX44"/>
    <mergeCell ref="ED43:EE43"/>
    <mergeCell ref="EF43:EI43"/>
    <mergeCell ref="EJ43:EL43"/>
    <mergeCell ref="EM43:EO43"/>
    <mergeCell ref="EB44:EC44"/>
    <mergeCell ref="ED44:EE44"/>
    <mergeCell ref="EF44:EI44"/>
    <mergeCell ref="EJ44:EL44"/>
    <mergeCell ref="EP43:EQ43"/>
    <mergeCell ref="ER43:EZ43"/>
    <mergeCell ref="DM43:DN43"/>
    <mergeCell ref="DQ43:DR43"/>
    <mergeCell ref="DT43:DV43"/>
    <mergeCell ref="DW43:DY43"/>
    <mergeCell ref="DZ43:EA43"/>
    <mergeCell ref="EB43:EC43"/>
    <mergeCell ref="ER42:EZ42"/>
    <mergeCell ref="CR43:CT43"/>
    <mergeCell ref="CU43:CX43"/>
    <mergeCell ref="CY43:DA43"/>
    <mergeCell ref="DB43:DG43"/>
    <mergeCell ref="DI43:DJ43"/>
    <mergeCell ref="EB42:EC42"/>
    <mergeCell ref="ED42:EE42"/>
    <mergeCell ref="EF42:EI42"/>
    <mergeCell ref="EJ42:EL42"/>
    <mergeCell ref="EM42:EO42"/>
    <mergeCell ref="EP42:EQ42"/>
    <mergeCell ref="DI42:DJ42"/>
    <mergeCell ref="DM42:DN42"/>
    <mergeCell ref="DQ42:DR42"/>
    <mergeCell ref="DT42:DV42"/>
    <mergeCell ref="DW42:DY42"/>
    <mergeCell ref="DZ42:EA42"/>
    <mergeCell ref="EP41:EQ41"/>
    <mergeCell ref="ER41:EZ41"/>
    <mergeCell ref="CR42:CT42"/>
    <mergeCell ref="CU42:CX42"/>
    <mergeCell ref="CY42:DA42"/>
    <mergeCell ref="DB42:DG42"/>
    <mergeCell ref="DZ41:EA41"/>
    <mergeCell ref="EB41:EC41"/>
    <mergeCell ref="ED41:EE41"/>
    <mergeCell ref="EF41:EI41"/>
    <mergeCell ref="EJ41:EL41"/>
    <mergeCell ref="EM41:EO41"/>
    <mergeCell ref="DB41:DG41"/>
    <mergeCell ref="DI41:DJ41"/>
    <mergeCell ref="DM41:DN41"/>
    <mergeCell ref="DQ41:DR41"/>
    <mergeCell ref="DT41:DV41"/>
    <mergeCell ref="DW41:DY41"/>
    <mergeCell ref="EM40:EO40"/>
    <mergeCell ref="EP40:EQ40"/>
    <mergeCell ref="ER40:EZ40"/>
    <mergeCell ref="CR41:CT41"/>
    <mergeCell ref="CU41:CX41"/>
    <mergeCell ref="CY41:DA41"/>
    <mergeCell ref="DW40:DY40"/>
    <mergeCell ref="DZ40:EA40"/>
    <mergeCell ref="EB40:EC40"/>
    <mergeCell ref="ED40:EE40"/>
    <mergeCell ref="EF40:EI40"/>
    <mergeCell ref="EJ40:EL40"/>
    <mergeCell ref="CY40:DA40"/>
    <mergeCell ref="DB40:DG40"/>
    <mergeCell ref="DI40:DJ40"/>
    <mergeCell ref="DM40:DN40"/>
    <mergeCell ref="DQ40:DR40"/>
    <mergeCell ref="DT40:DV40"/>
    <mergeCell ref="CR40:CT40"/>
    <mergeCell ref="CU40:CX40"/>
    <mergeCell ref="ED39:EE39"/>
    <mergeCell ref="EF39:EI39"/>
    <mergeCell ref="EJ39:EL39"/>
    <mergeCell ref="EM39:EO39"/>
    <mergeCell ref="EP39:EQ39"/>
    <mergeCell ref="ER39:EZ39"/>
    <mergeCell ref="DM39:DN39"/>
    <mergeCell ref="DQ39:DR39"/>
    <mergeCell ref="DT39:DV39"/>
    <mergeCell ref="DW39:DY39"/>
    <mergeCell ref="DZ39:EA39"/>
    <mergeCell ref="EB39:EC39"/>
    <mergeCell ref="ER38:EZ38"/>
    <mergeCell ref="CR39:CT39"/>
    <mergeCell ref="CU39:CX39"/>
    <mergeCell ref="CY39:DA39"/>
    <mergeCell ref="DB39:DG39"/>
    <mergeCell ref="DI39:DJ39"/>
    <mergeCell ref="EB38:EC38"/>
    <mergeCell ref="ED38:EE38"/>
    <mergeCell ref="EF38:EI38"/>
    <mergeCell ref="EJ38:EL38"/>
    <mergeCell ref="EM38:EO38"/>
    <mergeCell ref="EP38:EQ38"/>
    <mergeCell ref="DI38:DJ38"/>
    <mergeCell ref="DM38:DN38"/>
    <mergeCell ref="DQ38:DR38"/>
    <mergeCell ref="DT38:DV38"/>
    <mergeCell ref="DW38:DY38"/>
    <mergeCell ref="DZ38:EA38"/>
    <mergeCell ref="EP37:EQ37"/>
    <mergeCell ref="ER37:EZ37"/>
    <mergeCell ref="CR38:CT38"/>
    <mergeCell ref="CU38:CX38"/>
    <mergeCell ref="CY38:DA38"/>
    <mergeCell ref="DB38:DG38"/>
    <mergeCell ref="DZ37:EA37"/>
    <mergeCell ref="EB37:EC37"/>
    <mergeCell ref="ED37:EE37"/>
    <mergeCell ref="EF37:EI37"/>
    <mergeCell ref="EJ37:EL37"/>
    <mergeCell ref="EM37:EO37"/>
    <mergeCell ref="DB37:DG37"/>
    <mergeCell ref="DI37:DJ37"/>
    <mergeCell ref="DM37:DN37"/>
    <mergeCell ref="DQ37:DR37"/>
    <mergeCell ref="DT37:DV37"/>
    <mergeCell ref="DW37:DY37"/>
    <mergeCell ref="EM36:EO36"/>
    <mergeCell ref="EP36:EQ36"/>
    <mergeCell ref="ER36:EZ36"/>
    <mergeCell ref="CR37:CT37"/>
    <mergeCell ref="CU37:CX37"/>
    <mergeCell ref="CY37:DA37"/>
    <mergeCell ref="DW36:DY36"/>
    <mergeCell ref="DZ36:EA36"/>
    <mergeCell ref="CY36:DA36"/>
    <mergeCell ref="DB36:DG36"/>
    <mergeCell ref="DI36:DJ36"/>
    <mergeCell ref="DM36:DN36"/>
    <mergeCell ref="DQ36:DR36"/>
    <mergeCell ref="DT36:DV36"/>
    <mergeCell ref="CR36:CT36"/>
    <mergeCell ref="CU36:CX36"/>
    <mergeCell ref="ED35:EE35"/>
    <mergeCell ref="EF35:EI35"/>
    <mergeCell ref="EJ35:EL35"/>
    <mergeCell ref="EM35:EO35"/>
    <mergeCell ref="EB36:EC36"/>
    <mergeCell ref="ED36:EE36"/>
    <mergeCell ref="EF36:EI36"/>
    <mergeCell ref="EJ36:EL36"/>
    <mergeCell ref="EP35:EQ35"/>
    <mergeCell ref="ER35:EZ35"/>
    <mergeCell ref="DM35:DN35"/>
    <mergeCell ref="DQ35:DR35"/>
    <mergeCell ref="DT35:DV35"/>
    <mergeCell ref="DW35:DY35"/>
    <mergeCell ref="DZ35:EA35"/>
    <mergeCell ref="EB35:EC35"/>
    <mergeCell ref="ER34:EZ34"/>
    <mergeCell ref="CR35:CT35"/>
    <mergeCell ref="CU35:CX35"/>
    <mergeCell ref="CY35:DA35"/>
    <mergeCell ref="DB35:DG35"/>
    <mergeCell ref="DI35:DJ35"/>
    <mergeCell ref="EB34:EC34"/>
    <mergeCell ref="ED34:EE34"/>
    <mergeCell ref="EF34:EI34"/>
    <mergeCell ref="EJ34:EL34"/>
    <mergeCell ref="EM34:EO34"/>
    <mergeCell ref="EP34:EQ34"/>
    <mergeCell ref="DI34:DJ34"/>
    <mergeCell ref="DM34:DN34"/>
    <mergeCell ref="DQ34:DR34"/>
    <mergeCell ref="DT34:DV34"/>
    <mergeCell ref="DW34:DY34"/>
    <mergeCell ref="DZ34:EA34"/>
    <mergeCell ref="EP33:EQ33"/>
    <mergeCell ref="ER33:EZ33"/>
    <mergeCell ref="CR34:CT34"/>
    <mergeCell ref="CU34:CX34"/>
    <mergeCell ref="CY34:DA34"/>
    <mergeCell ref="DB34:DG34"/>
    <mergeCell ref="DZ33:EA33"/>
    <mergeCell ref="EB33:EC33"/>
    <mergeCell ref="ED33:EE33"/>
    <mergeCell ref="EF33:EI33"/>
    <mergeCell ref="EJ33:EL33"/>
    <mergeCell ref="EM33:EO33"/>
    <mergeCell ref="DB33:DG33"/>
    <mergeCell ref="DI33:DJ33"/>
    <mergeCell ref="DM33:DN33"/>
    <mergeCell ref="DQ33:DR33"/>
    <mergeCell ref="DT33:DV33"/>
    <mergeCell ref="DW33:DY33"/>
    <mergeCell ref="EM32:EO32"/>
    <mergeCell ref="EP32:EQ32"/>
    <mergeCell ref="ER32:EZ32"/>
    <mergeCell ref="CR33:CT33"/>
    <mergeCell ref="CU33:CX33"/>
    <mergeCell ref="CY33:DA33"/>
    <mergeCell ref="DW32:DY32"/>
    <mergeCell ref="DZ32:EA32"/>
    <mergeCell ref="EB32:EC32"/>
    <mergeCell ref="ED32:EE32"/>
    <mergeCell ref="EF32:EI32"/>
    <mergeCell ref="EJ32:EL32"/>
    <mergeCell ref="CY32:DA32"/>
    <mergeCell ref="DB32:DG32"/>
    <mergeCell ref="DI32:DJ32"/>
    <mergeCell ref="DM32:DN32"/>
    <mergeCell ref="DQ32:DR32"/>
    <mergeCell ref="DT32:DV32"/>
    <mergeCell ref="CR32:CT32"/>
    <mergeCell ref="CU32:CX32"/>
    <mergeCell ref="ED31:EE31"/>
    <mergeCell ref="EF31:EI31"/>
    <mergeCell ref="EJ31:EL31"/>
    <mergeCell ref="EM31:EO31"/>
    <mergeCell ref="EP31:EQ31"/>
    <mergeCell ref="ER31:EZ31"/>
    <mergeCell ref="DM31:DN31"/>
    <mergeCell ref="DQ31:DR31"/>
    <mergeCell ref="DT31:DV31"/>
    <mergeCell ref="DW31:DY31"/>
    <mergeCell ref="DZ31:EA31"/>
    <mergeCell ref="EB31:EC31"/>
    <mergeCell ref="ER30:EZ30"/>
    <mergeCell ref="CR31:CT31"/>
    <mergeCell ref="CU31:CX31"/>
    <mergeCell ref="CY31:DA31"/>
    <mergeCell ref="DB31:DG31"/>
    <mergeCell ref="DI31:DJ31"/>
    <mergeCell ref="EB30:EC30"/>
    <mergeCell ref="ED30:EE30"/>
    <mergeCell ref="EF30:EI30"/>
    <mergeCell ref="EJ30:EL30"/>
    <mergeCell ref="EM30:EO30"/>
    <mergeCell ref="EP30:EQ30"/>
    <mergeCell ref="DI30:DJ30"/>
    <mergeCell ref="DM30:DN30"/>
    <mergeCell ref="DQ30:DR30"/>
    <mergeCell ref="DT30:DV30"/>
    <mergeCell ref="DW30:DY30"/>
    <mergeCell ref="DZ30:EA30"/>
    <mergeCell ref="EP29:EQ29"/>
    <mergeCell ref="ER29:EZ29"/>
    <mergeCell ref="CR30:CT30"/>
    <mergeCell ref="CU30:CX30"/>
    <mergeCell ref="CY30:DA30"/>
    <mergeCell ref="DB30:DG30"/>
    <mergeCell ref="DZ29:EA29"/>
    <mergeCell ref="EB29:EC29"/>
    <mergeCell ref="ED29:EE29"/>
    <mergeCell ref="EF29:EI29"/>
    <mergeCell ref="EJ29:EL29"/>
    <mergeCell ref="EM29:EO29"/>
    <mergeCell ref="DB29:DG29"/>
    <mergeCell ref="DI29:DJ29"/>
    <mergeCell ref="DM29:DN29"/>
    <mergeCell ref="DQ29:DR29"/>
    <mergeCell ref="DT29:DV29"/>
    <mergeCell ref="DW29:DY29"/>
    <mergeCell ref="EM28:EO28"/>
    <mergeCell ref="EP28:EQ28"/>
    <mergeCell ref="ER28:EZ28"/>
    <mergeCell ref="CR29:CT29"/>
    <mergeCell ref="CU29:CX29"/>
    <mergeCell ref="CY29:DA29"/>
    <mergeCell ref="DW28:DY28"/>
    <mergeCell ref="DZ28:EA28"/>
    <mergeCell ref="CY28:DA28"/>
    <mergeCell ref="DB28:DG28"/>
    <mergeCell ref="DI28:DJ28"/>
    <mergeCell ref="DM28:DN28"/>
    <mergeCell ref="DQ28:DR28"/>
    <mergeCell ref="DT28:DV28"/>
    <mergeCell ref="CR28:CT28"/>
    <mergeCell ref="CU28:CX28"/>
    <mergeCell ref="ED27:EE27"/>
    <mergeCell ref="EF27:EI27"/>
    <mergeCell ref="EJ27:EL27"/>
    <mergeCell ref="EM27:EO27"/>
    <mergeCell ref="EB28:EC28"/>
    <mergeCell ref="ED28:EE28"/>
    <mergeCell ref="EF28:EI28"/>
    <mergeCell ref="EJ28:EL28"/>
    <mergeCell ref="EP27:EQ27"/>
    <mergeCell ref="ER27:EZ27"/>
    <mergeCell ref="DM27:DN27"/>
    <mergeCell ref="DQ27:DR27"/>
    <mergeCell ref="DT27:DV27"/>
    <mergeCell ref="DW27:DY27"/>
    <mergeCell ref="DZ27:EA27"/>
    <mergeCell ref="EB27:EC27"/>
    <mergeCell ref="ER26:EZ26"/>
    <mergeCell ref="CR27:CT27"/>
    <mergeCell ref="CU27:CX27"/>
    <mergeCell ref="CY27:DA27"/>
    <mergeCell ref="DB27:DG27"/>
    <mergeCell ref="DI27:DJ27"/>
    <mergeCell ref="EB26:EC26"/>
    <mergeCell ref="ED26:EE26"/>
    <mergeCell ref="EF26:EI26"/>
    <mergeCell ref="EJ26:EL26"/>
    <mergeCell ref="EM26:EO26"/>
    <mergeCell ref="EP26:EQ26"/>
    <mergeCell ref="DI26:DJ26"/>
    <mergeCell ref="DM26:DN26"/>
    <mergeCell ref="DQ26:DR26"/>
    <mergeCell ref="DT26:DV26"/>
    <mergeCell ref="DW26:DY26"/>
    <mergeCell ref="DZ26:EA26"/>
    <mergeCell ref="EP25:EQ25"/>
    <mergeCell ref="ER25:EZ25"/>
    <mergeCell ref="CR26:CT26"/>
    <mergeCell ref="CU26:CX26"/>
    <mergeCell ref="CY26:DA26"/>
    <mergeCell ref="DB26:DG26"/>
    <mergeCell ref="DZ25:EA25"/>
    <mergeCell ref="EB25:EC25"/>
    <mergeCell ref="ED25:EE25"/>
    <mergeCell ref="EF25:EI25"/>
    <mergeCell ref="EJ25:EL25"/>
    <mergeCell ref="EM25:EO25"/>
    <mergeCell ref="DB25:DG25"/>
    <mergeCell ref="DI25:DJ25"/>
    <mergeCell ref="DM25:DN25"/>
    <mergeCell ref="DQ25:DR25"/>
    <mergeCell ref="DT25:DV25"/>
    <mergeCell ref="DW25:DY25"/>
    <mergeCell ref="EM24:EO24"/>
    <mergeCell ref="EP24:EQ24"/>
    <mergeCell ref="ER24:EZ24"/>
    <mergeCell ref="CR25:CT25"/>
    <mergeCell ref="CU25:CX25"/>
    <mergeCell ref="CY25:DA25"/>
    <mergeCell ref="DW24:DY24"/>
    <mergeCell ref="DZ24:EA24"/>
    <mergeCell ref="EB24:EC24"/>
    <mergeCell ref="ED24:EE24"/>
    <mergeCell ref="EF24:EI24"/>
    <mergeCell ref="EJ24:EL24"/>
    <mergeCell ref="CY24:DA24"/>
    <mergeCell ref="DB24:DG24"/>
    <mergeCell ref="DI24:DJ24"/>
    <mergeCell ref="DM24:DN24"/>
    <mergeCell ref="DQ24:DR24"/>
    <mergeCell ref="DT24:DV24"/>
    <mergeCell ref="CR24:CT24"/>
    <mergeCell ref="CU24:CX24"/>
    <mergeCell ref="ED23:EE23"/>
    <mergeCell ref="EF23:EI23"/>
    <mergeCell ref="EJ23:EL23"/>
    <mergeCell ref="EM23:EO23"/>
    <mergeCell ref="EP23:EQ23"/>
    <mergeCell ref="ER23:EZ23"/>
    <mergeCell ref="DM23:DN23"/>
    <mergeCell ref="DQ23:DR23"/>
    <mergeCell ref="DT23:DV23"/>
    <mergeCell ref="DW23:DY23"/>
    <mergeCell ref="DZ23:EA23"/>
    <mergeCell ref="EB23:EC23"/>
    <mergeCell ref="ER22:EZ22"/>
    <mergeCell ref="CR23:CT23"/>
    <mergeCell ref="CU23:CX23"/>
    <mergeCell ref="CY23:DA23"/>
    <mergeCell ref="DB23:DG23"/>
    <mergeCell ref="DI23:DJ23"/>
    <mergeCell ref="EB22:EC22"/>
    <mergeCell ref="ED22:EE22"/>
    <mergeCell ref="EF22:EI22"/>
    <mergeCell ref="EJ22:EL22"/>
    <mergeCell ref="EM22:EO22"/>
    <mergeCell ref="EP22:EQ22"/>
    <mergeCell ref="DI22:DJ22"/>
    <mergeCell ref="DM22:DN22"/>
    <mergeCell ref="DQ22:DR22"/>
    <mergeCell ref="DT22:DV22"/>
    <mergeCell ref="DW22:DY22"/>
    <mergeCell ref="DZ22:EA22"/>
    <mergeCell ref="EP21:EQ21"/>
    <mergeCell ref="ER21:EZ21"/>
    <mergeCell ref="CR22:CT22"/>
    <mergeCell ref="CU22:CX22"/>
    <mergeCell ref="CY22:DA22"/>
    <mergeCell ref="DB22:DG22"/>
    <mergeCell ref="DZ21:EA21"/>
    <mergeCell ref="EB21:EC21"/>
    <mergeCell ref="ED21:EE21"/>
    <mergeCell ref="EF21:EI21"/>
    <mergeCell ref="EJ21:EL21"/>
    <mergeCell ref="EM21:EO21"/>
    <mergeCell ref="DB21:DG21"/>
    <mergeCell ref="DI21:DJ21"/>
    <mergeCell ref="DM21:DN21"/>
    <mergeCell ref="DQ21:DR21"/>
    <mergeCell ref="DT21:DV21"/>
    <mergeCell ref="DW21:DY21"/>
    <mergeCell ref="EM20:EO20"/>
    <mergeCell ref="EP20:EQ20"/>
    <mergeCell ref="ER20:EZ20"/>
    <mergeCell ref="CR21:CT21"/>
    <mergeCell ref="CU21:CX21"/>
    <mergeCell ref="CY21:DA21"/>
    <mergeCell ref="DW20:DY20"/>
    <mergeCell ref="DZ20:EA20"/>
    <mergeCell ref="CY20:DA20"/>
    <mergeCell ref="DB20:DG20"/>
    <mergeCell ref="DI20:DJ20"/>
    <mergeCell ref="DM20:DN20"/>
    <mergeCell ref="DQ20:DR20"/>
    <mergeCell ref="DT20:DV20"/>
    <mergeCell ref="CR20:CT20"/>
    <mergeCell ref="CU20:CX20"/>
    <mergeCell ref="ED19:EE19"/>
    <mergeCell ref="EF19:EI19"/>
    <mergeCell ref="EJ19:EL19"/>
    <mergeCell ref="EM19:EO19"/>
    <mergeCell ref="EB20:EC20"/>
    <mergeCell ref="ED20:EE20"/>
    <mergeCell ref="EF20:EI20"/>
    <mergeCell ref="EJ20:EL20"/>
    <mergeCell ref="EP19:EQ19"/>
    <mergeCell ref="ER19:EZ19"/>
    <mergeCell ref="DM19:DN19"/>
    <mergeCell ref="DQ19:DR19"/>
    <mergeCell ref="DT19:DV19"/>
    <mergeCell ref="DW19:DY19"/>
    <mergeCell ref="DZ19:EA19"/>
    <mergeCell ref="EB19:EC19"/>
    <mergeCell ref="ER18:EZ18"/>
    <mergeCell ref="CR19:CT19"/>
    <mergeCell ref="CU19:CX19"/>
    <mergeCell ref="CY19:DA19"/>
    <mergeCell ref="DB19:DG19"/>
    <mergeCell ref="DI19:DJ19"/>
    <mergeCell ref="EB18:EC18"/>
    <mergeCell ref="ED18:EE18"/>
    <mergeCell ref="EF18:EI18"/>
    <mergeCell ref="EJ18:EL18"/>
    <mergeCell ref="EM18:EO18"/>
    <mergeCell ref="EP18:EQ18"/>
    <mergeCell ref="DI18:DJ18"/>
    <mergeCell ref="DM18:DN18"/>
    <mergeCell ref="DQ18:DR18"/>
    <mergeCell ref="DT18:DV18"/>
    <mergeCell ref="DW18:DY18"/>
    <mergeCell ref="DZ18:EA18"/>
    <mergeCell ref="EP17:EQ17"/>
    <mergeCell ref="ER17:EZ17"/>
    <mergeCell ref="CR18:CT18"/>
    <mergeCell ref="CU18:CX18"/>
    <mergeCell ref="CY18:DA18"/>
    <mergeCell ref="DB18:DG18"/>
    <mergeCell ref="DZ17:EA17"/>
    <mergeCell ref="EB17:EC17"/>
    <mergeCell ref="ED17:EE17"/>
    <mergeCell ref="EF17:EI17"/>
    <mergeCell ref="EJ17:EL17"/>
    <mergeCell ref="EM17:EO17"/>
    <mergeCell ref="DB17:DG17"/>
    <mergeCell ref="DI17:DJ17"/>
    <mergeCell ref="DM17:DN17"/>
    <mergeCell ref="DQ17:DR17"/>
    <mergeCell ref="DT17:DV17"/>
    <mergeCell ref="DW17:DY17"/>
    <mergeCell ref="EM16:EO16"/>
    <mergeCell ref="EP16:EQ16"/>
    <mergeCell ref="ER16:EZ16"/>
    <mergeCell ref="CR17:CT17"/>
    <mergeCell ref="CU17:CX17"/>
    <mergeCell ref="CY17:DA17"/>
    <mergeCell ref="DW16:DY16"/>
    <mergeCell ref="DZ16:EA16"/>
    <mergeCell ref="EB16:EC16"/>
    <mergeCell ref="ED16:EE16"/>
    <mergeCell ref="EF16:EI16"/>
    <mergeCell ref="EJ16:EL16"/>
    <mergeCell ref="CY16:DA16"/>
    <mergeCell ref="DB16:DG16"/>
    <mergeCell ref="DI16:DJ16"/>
    <mergeCell ref="DM16:DN16"/>
    <mergeCell ref="DQ16:DR16"/>
    <mergeCell ref="DT16:DV16"/>
    <mergeCell ref="CR16:CT16"/>
    <mergeCell ref="CU16:CX16"/>
    <mergeCell ref="ED15:EE15"/>
    <mergeCell ref="EF15:EI15"/>
    <mergeCell ref="EJ15:EL15"/>
    <mergeCell ref="EM15:EO15"/>
    <mergeCell ref="EP15:EQ15"/>
    <mergeCell ref="ER15:EZ15"/>
    <mergeCell ref="DM15:DN15"/>
    <mergeCell ref="DQ15:DR15"/>
    <mergeCell ref="DT15:DV15"/>
    <mergeCell ref="DW15:DY15"/>
    <mergeCell ref="DZ15:EA15"/>
    <mergeCell ref="EB15:EC15"/>
    <mergeCell ref="ER14:EZ14"/>
    <mergeCell ref="CR15:CT15"/>
    <mergeCell ref="CU15:CX15"/>
    <mergeCell ref="CY15:DA15"/>
    <mergeCell ref="DB15:DG15"/>
    <mergeCell ref="DI15:DJ15"/>
    <mergeCell ref="EB14:EC14"/>
    <mergeCell ref="ED14:EE14"/>
    <mergeCell ref="EF14:EI14"/>
    <mergeCell ref="EJ14:EL14"/>
    <mergeCell ref="EM14:EO14"/>
    <mergeCell ref="EP14:EQ14"/>
    <mergeCell ref="DI14:DJ14"/>
    <mergeCell ref="DM14:DN14"/>
    <mergeCell ref="DQ14:DR14"/>
    <mergeCell ref="DT14:DV14"/>
    <mergeCell ref="DW14:DY14"/>
    <mergeCell ref="DZ14:EA14"/>
    <mergeCell ref="EP13:EQ13"/>
    <mergeCell ref="ER13:EZ13"/>
    <mergeCell ref="CR14:CT14"/>
    <mergeCell ref="CU14:CX14"/>
    <mergeCell ref="CY14:DA14"/>
    <mergeCell ref="DB14:DG14"/>
    <mergeCell ref="DZ13:EA13"/>
    <mergeCell ref="EB13:EC13"/>
    <mergeCell ref="ED13:EE13"/>
    <mergeCell ref="EF13:EI13"/>
    <mergeCell ref="EJ13:EL13"/>
    <mergeCell ref="EM13:EO13"/>
    <mergeCell ref="DB13:DG13"/>
    <mergeCell ref="DI13:DJ13"/>
    <mergeCell ref="DM13:DN13"/>
    <mergeCell ref="DQ13:DR13"/>
    <mergeCell ref="DT13:DV13"/>
    <mergeCell ref="DW13:DY13"/>
    <mergeCell ref="EM12:EO12"/>
    <mergeCell ref="EP12:EQ12"/>
    <mergeCell ref="CY12:DA12"/>
    <mergeCell ref="DB12:DG12"/>
    <mergeCell ref="DI12:DJ12"/>
    <mergeCell ref="DM12:DN12"/>
    <mergeCell ref="CR12:CT12"/>
    <mergeCell ref="CU12:CX12"/>
    <mergeCell ref="DW10:DY11"/>
    <mergeCell ref="DZ10:EE11"/>
    <mergeCell ref="ER12:EZ12"/>
    <mergeCell ref="CR13:CT13"/>
    <mergeCell ref="CU13:CX13"/>
    <mergeCell ref="CY13:DA13"/>
    <mergeCell ref="DW12:DY12"/>
    <mergeCell ref="DZ12:EA12"/>
    <mergeCell ref="EM11:EO11"/>
    <mergeCell ref="DQ12:DR12"/>
    <mergeCell ref="DT12:DV12"/>
    <mergeCell ref="EB12:EC12"/>
    <mergeCell ref="ED12:EE12"/>
    <mergeCell ref="EF12:EI12"/>
    <mergeCell ref="EJ12:EL12"/>
    <mergeCell ref="EV9:EZ9"/>
    <mergeCell ref="CR10:CX11"/>
    <mergeCell ref="CY10:DG11"/>
    <mergeCell ref="DH10:DS11"/>
    <mergeCell ref="DT10:DV11"/>
    <mergeCell ref="EF10:EI11"/>
    <mergeCell ref="EJ10:EO10"/>
    <mergeCell ref="EP10:EQ11"/>
    <mergeCell ref="ER10:EZ11"/>
    <mergeCell ref="EJ11:EL11"/>
    <mergeCell ref="BS832:BU832"/>
    <mergeCell ref="BV832:BX832"/>
    <mergeCell ref="CA832:CI832"/>
    <mergeCell ref="BO832:BR832"/>
    <mergeCell ref="CR8:EI8"/>
    <mergeCell ref="CA29:CI29"/>
    <mergeCell ref="BS21:BU21"/>
    <mergeCell ref="BV52:BX52"/>
    <mergeCell ref="BS50:BU50"/>
    <mergeCell ref="EJ8:EZ8"/>
    <mergeCell ref="CR9:CX9"/>
    <mergeCell ref="CY9:DG9"/>
    <mergeCell ref="DH9:DS9"/>
    <mergeCell ref="AA9:AG9"/>
    <mergeCell ref="AH9:AP9"/>
    <mergeCell ref="DT9:EI9"/>
    <mergeCell ref="BS8:BX8"/>
    <mergeCell ref="EJ9:EL9"/>
    <mergeCell ref="ER9:EU9"/>
    <mergeCell ref="A8:A11"/>
    <mergeCell ref="BV21:BX21"/>
    <mergeCell ref="BY21:BZ21"/>
    <mergeCell ref="CA21:CI21"/>
    <mergeCell ref="BF21:BH21"/>
    <mergeCell ref="BI21:BK21"/>
    <mergeCell ref="BC21:BE21"/>
    <mergeCell ref="BO21:BR21"/>
    <mergeCell ref="B21:C21"/>
    <mergeCell ref="D21:E21"/>
    <mergeCell ref="F21:W21"/>
    <mergeCell ref="X21:Z21"/>
    <mergeCell ref="AA21:AC21"/>
    <mergeCell ref="AD21:AG21"/>
    <mergeCell ref="AH21:AJ21"/>
    <mergeCell ref="AK21:AP21"/>
    <mergeCell ref="CA52:CI52"/>
    <mergeCell ref="BC52:BE52"/>
    <mergeCell ref="CA50:CI50"/>
    <mergeCell ref="BO50:BR50"/>
    <mergeCell ref="BC30:BE30"/>
    <mergeCell ref="CA30:CI30"/>
    <mergeCell ref="B51:C51"/>
    <mergeCell ref="D51:E51"/>
    <mergeCell ref="F51:W51"/>
    <mergeCell ref="X51:Z51"/>
    <mergeCell ref="AA51:AC51"/>
    <mergeCell ref="BF51:BH51"/>
    <mergeCell ref="BI51:BK51"/>
    <mergeCell ref="BC51:BE51"/>
    <mergeCell ref="AD51:AG51"/>
    <mergeCell ref="AH51:AJ51"/>
    <mergeCell ref="AK51:AP51"/>
    <mergeCell ref="CA51:CI51"/>
    <mergeCell ref="BO51:BR51"/>
    <mergeCell ref="AH832:AJ832"/>
    <mergeCell ref="BF832:BH832"/>
    <mergeCell ref="BS51:BU51"/>
    <mergeCell ref="BV51:BX51"/>
    <mergeCell ref="BY51:BZ51"/>
    <mergeCell ref="AR51:AS51"/>
    <mergeCell ref="AV51:AW51"/>
    <mergeCell ref="BV50:BX50"/>
    <mergeCell ref="BF50:BH50"/>
    <mergeCell ref="BI50:BK50"/>
    <mergeCell ref="AA835:AC835"/>
    <mergeCell ref="AD835:AG835"/>
    <mergeCell ref="BO834:BR834"/>
    <mergeCell ref="BS834:BU834"/>
    <mergeCell ref="BV834:BX834"/>
    <mergeCell ref="AR834:AS834"/>
    <mergeCell ref="BY835:BZ835"/>
    <mergeCell ref="AR835:AS835"/>
    <mergeCell ref="AV835:AW835"/>
    <mergeCell ref="AZ835:BA835"/>
    <mergeCell ref="BC834:BE834"/>
    <mergeCell ref="AR836:AS836"/>
    <mergeCell ref="AV836:AW836"/>
    <mergeCell ref="AZ836:BA836"/>
    <mergeCell ref="BO835:BR835"/>
    <mergeCell ref="BS835:BU835"/>
    <mergeCell ref="CA834:CI834"/>
    <mergeCell ref="BL834:BN834"/>
    <mergeCell ref="BL835:BN835"/>
    <mergeCell ref="BL836:BN836"/>
    <mergeCell ref="AV834:AW834"/>
    <mergeCell ref="AZ834:BA834"/>
    <mergeCell ref="AK834:AP834"/>
    <mergeCell ref="B834:C834"/>
    <mergeCell ref="D834:E834"/>
    <mergeCell ref="F834:W834"/>
    <mergeCell ref="X834:Z834"/>
    <mergeCell ref="BI834:BK834"/>
    <mergeCell ref="BF834:BH834"/>
    <mergeCell ref="AA834:AC834"/>
    <mergeCell ref="AD834:AG834"/>
    <mergeCell ref="AH834:AJ834"/>
    <mergeCell ref="CA833:CI833"/>
    <mergeCell ref="BO833:BR833"/>
    <mergeCell ref="BS833:BU833"/>
    <mergeCell ref="BV833:BX833"/>
    <mergeCell ref="BF833:BH833"/>
    <mergeCell ref="BI833:BK833"/>
    <mergeCell ref="B833:C833"/>
    <mergeCell ref="D833:E833"/>
    <mergeCell ref="F833:W833"/>
    <mergeCell ref="X833:Z833"/>
    <mergeCell ref="AA833:AC833"/>
    <mergeCell ref="B832:C832"/>
    <mergeCell ref="D832:E832"/>
    <mergeCell ref="F832:W832"/>
    <mergeCell ref="AR832:AS832"/>
    <mergeCell ref="BY836:BZ836"/>
    <mergeCell ref="X832:Z832"/>
    <mergeCell ref="AA832:AC832"/>
    <mergeCell ref="AD832:AG832"/>
    <mergeCell ref="BY833:BZ833"/>
    <mergeCell ref="BY834:BZ834"/>
    <mergeCell ref="AR833:AS833"/>
    <mergeCell ref="AV833:AW833"/>
    <mergeCell ref="AK832:AP832"/>
    <mergeCell ref="BC833:BE833"/>
    <mergeCell ref="AD833:AG833"/>
    <mergeCell ref="AH833:AJ833"/>
    <mergeCell ref="AK833:AP833"/>
    <mergeCell ref="AZ833:BA833"/>
    <mergeCell ref="BL832:BN832"/>
    <mergeCell ref="BL833:BN833"/>
    <mergeCell ref="CA831:CI831"/>
    <mergeCell ref="BI832:BK832"/>
    <mergeCell ref="BO831:BR831"/>
    <mergeCell ref="BS831:BU831"/>
    <mergeCell ref="BV831:BX831"/>
    <mergeCell ref="BC832:BE832"/>
    <mergeCell ref="AH831:AJ831"/>
    <mergeCell ref="AK831:AP831"/>
    <mergeCell ref="BF831:BH831"/>
    <mergeCell ref="BI831:BK831"/>
    <mergeCell ref="BC831:BE831"/>
    <mergeCell ref="AR831:AS831"/>
    <mergeCell ref="AV832:AW832"/>
    <mergeCell ref="AZ832:BA832"/>
    <mergeCell ref="BY832:BZ832"/>
    <mergeCell ref="CA836:CI836"/>
    <mergeCell ref="BO836:BR836"/>
    <mergeCell ref="BS836:BU836"/>
    <mergeCell ref="BV836:BX836"/>
    <mergeCell ref="BV835:BX835"/>
    <mergeCell ref="BF836:BH836"/>
    <mergeCell ref="CA835:CI835"/>
    <mergeCell ref="AH835:AJ835"/>
    <mergeCell ref="AK835:AP835"/>
    <mergeCell ref="B836:C836"/>
    <mergeCell ref="D836:E836"/>
    <mergeCell ref="F836:W836"/>
    <mergeCell ref="X836:Z836"/>
    <mergeCell ref="AA836:AC836"/>
    <mergeCell ref="AD836:AG836"/>
    <mergeCell ref="AH836:AJ836"/>
    <mergeCell ref="AK836:AP836"/>
    <mergeCell ref="BC835:BE835"/>
    <mergeCell ref="BI836:BK836"/>
    <mergeCell ref="BC836:BE836"/>
    <mergeCell ref="BF835:BH835"/>
    <mergeCell ref="BI835:BK835"/>
    <mergeCell ref="B835:C835"/>
    <mergeCell ref="D835:E835"/>
    <mergeCell ref="F835:W835"/>
    <mergeCell ref="X835:Z835"/>
    <mergeCell ref="B831:C831"/>
    <mergeCell ref="D831:E831"/>
    <mergeCell ref="F831:W831"/>
    <mergeCell ref="D826:E826"/>
    <mergeCell ref="F826:W826"/>
    <mergeCell ref="X826:Z826"/>
    <mergeCell ref="AA826:AC826"/>
    <mergeCell ref="AD826:AG826"/>
    <mergeCell ref="BI826:BK826"/>
    <mergeCell ref="CA830:CI830"/>
    <mergeCell ref="BO830:BR830"/>
    <mergeCell ref="BS830:BU830"/>
    <mergeCell ref="BV830:BX830"/>
    <mergeCell ref="BC826:BE826"/>
    <mergeCell ref="CA826:CI826"/>
    <mergeCell ref="BO826:BR826"/>
    <mergeCell ref="BY826:BZ826"/>
    <mergeCell ref="BL828:BN828"/>
    <mergeCell ref="BF828:BH828"/>
    <mergeCell ref="X831:Z831"/>
    <mergeCell ref="AA831:AC831"/>
    <mergeCell ref="AD831:AG831"/>
    <mergeCell ref="BV829:BX829"/>
    <mergeCell ref="BO829:BR829"/>
    <mergeCell ref="BS829:BU829"/>
    <mergeCell ref="BF829:BH829"/>
    <mergeCell ref="BI829:BK829"/>
    <mergeCell ref="CA829:CI829"/>
    <mergeCell ref="AH829:AJ829"/>
    <mergeCell ref="AK829:AP829"/>
    <mergeCell ref="B830:C830"/>
    <mergeCell ref="D830:E830"/>
    <mergeCell ref="F830:W830"/>
    <mergeCell ref="X830:Z830"/>
    <mergeCell ref="AA830:AC830"/>
    <mergeCell ref="AD830:AG830"/>
    <mergeCell ref="BF830:BH830"/>
    <mergeCell ref="AH830:AJ830"/>
    <mergeCell ref="AK830:AP830"/>
    <mergeCell ref="BC829:BE829"/>
    <mergeCell ref="BI830:BK830"/>
    <mergeCell ref="BC830:BE830"/>
    <mergeCell ref="BY830:BZ830"/>
    <mergeCell ref="BY831:BZ831"/>
    <mergeCell ref="AR830:AS830"/>
    <mergeCell ref="AV830:AW830"/>
    <mergeCell ref="AZ830:BA830"/>
    <mergeCell ref="AV831:AW831"/>
    <mergeCell ref="AZ831:BA831"/>
    <mergeCell ref="B829:C829"/>
    <mergeCell ref="D829:E829"/>
    <mergeCell ref="F829:W829"/>
    <mergeCell ref="X829:Z829"/>
    <mergeCell ref="AA829:AC829"/>
    <mergeCell ref="AD829:AG829"/>
    <mergeCell ref="BY829:BZ829"/>
    <mergeCell ref="AR829:AS829"/>
    <mergeCell ref="AV829:AW829"/>
    <mergeCell ref="AZ829:BA829"/>
    <mergeCell ref="BL829:BN829"/>
    <mergeCell ref="BL830:BN830"/>
    <mergeCell ref="BL831:BN831"/>
    <mergeCell ref="BL827:BN827"/>
    <mergeCell ref="AK823:AP823"/>
    <mergeCell ref="B824:C824"/>
    <mergeCell ref="D824:E824"/>
    <mergeCell ref="F824:W824"/>
    <mergeCell ref="X824:Z824"/>
    <mergeCell ref="AA824:AC824"/>
    <mergeCell ref="AD824:AG824"/>
    <mergeCell ref="BF824:BH824"/>
    <mergeCell ref="BY828:BZ828"/>
    <mergeCell ref="AR826:AS826"/>
    <mergeCell ref="AV826:AW826"/>
    <mergeCell ref="AZ826:BA826"/>
    <mergeCell ref="AR827:AS827"/>
    <mergeCell ref="AV827:AW827"/>
    <mergeCell ref="AZ827:BA827"/>
    <mergeCell ref="AV828:AW828"/>
    <mergeCell ref="AZ828:BA828"/>
    <mergeCell ref="BC828:BE828"/>
    <mergeCell ref="AH824:AJ824"/>
    <mergeCell ref="AK824:AP824"/>
    <mergeCell ref="BC823:BE823"/>
    <mergeCell ref="BI824:BK824"/>
    <mergeCell ref="BC824:BE824"/>
    <mergeCell ref="CA828:CI828"/>
    <mergeCell ref="AA828:AC828"/>
    <mergeCell ref="AD828:AG828"/>
    <mergeCell ref="AH828:AJ828"/>
    <mergeCell ref="AK828:AP828"/>
    <mergeCell ref="BO828:BR828"/>
    <mergeCell ref="BS828:BU828"/>
    <mergeCell ref="BV828:BX828"/>
    <mergeCell ref="AR828:AS828"/>
    <mergeCell ref="CA827:CI827"/>
    <mergeCell ref="BO827:BR827"/>
    <mergeCell ref="B823:C823"/>
    <mergeCell ref="D823:E823"/>
    <mergeCell ref="F823:W823"/>
    <mergeCell ref="X823:Z823"/>
    <mergeCell ref="BS827:BU827"/>
    <mergeCell ref="BV827:BX827"/>
    <mergeCell ref="BF827:BH827"/>
    <mergeCell ref="BI827:BK827"/>
    <mergeCell ref="BC827:BE827"/>
    <mergeCell ref="BY827:BZ827"/>
    <mergeCell ref="AA823:AC823"/>
    <mergeCell ref="AD827:AG827"/>
    <mergeCell ref="AH827:AJ827"/>
    <mergeCell ref="AK827:AP827"/>
    <mergeCell ref="B828:C828"/>
    <mergeCell ref="D828:E828"/>
    <mergeCell ref="F828:W828"/>
    <mergeCell ref="X828:Z828"/>
    <mergeCell ref="BI828:BK828"/>
    <mergeCell ref="BS826:BU826"/>
    <mergeCell ref="AH826:AJ826"/>
    <mergeCell ref="AK826:AP826"/>
    <mergeCell ref="BF826:BH826"/>
    <mergeCell ref="BV826:BX826"/>
    <mergeCell ref="B827:C827"/>
    <mergeCell ref="D827:E827"/>
    <mergeCell ref="F827:W827"/>
    <mergeCell ref="X827:Z827"/>
    <mergeCell ref="AA827:AC827"/>
    <mergeCell ref="B826:C826"/>
    <mergeCell ref="AD823:AG823"/>
    <mergeCell ref="CA822:CI822"/>
    <mergeCell ref="AA822:AC822"/>
    <mergeCell ref="AD822:AG822"/>
    <mergeCell ref="AH822:AJ822"/>
    <mergeCell ref="AK822:AP822"/>
    <mergeCell ref="BO822:BR822"/>
    <mergeCell ref="BS822:BU822"/>
    <mergeCell ref="BV822:BX822"/>
    <mergeCell ref="AR822:AS822"/>
    <mergeCell ref="BY823:BZ823"/>
    <mergeCell ref="BY824:BZ824"/>
    <mergeCell ref="BY825:BZ825"/>
    <mergeCell ref="CA821:CI821"/>
    <mergeCell ref="BO821:BR821"/>
    <mergeCell ref="BS821:BU821"/>
    <mergeCell ref="BV821:BX821"/>
    <mergeCell ref="BF821:BH821"/>
    <mergeCell ref="BI821:BK821"/>
    <mergeCell ref="BC821:BE821"/>
    <mergeCell ref="BY821:BZ821"/>
    <mergeCell ref="AD821:AG821"/>
    <mergeCell ref="AH821:AJ821"/>
    <mergeCell ref="AK821:AP821"/>
    <mergeCell ref="AR823:AS823"/>
    <mergeCell ref="AV823:AW823"/>
    <mergeCell ref="AZ823:BA823"/>
    <mergeCell ref="AR824:AS824"/>
    <mergeCell ref="CA825:CI825"/>
    <mergeCell ref="B822:C822"/>
    <mergeCell ref="D822:E822"/>
    <mergeCell ref="F822:W822"/>
    <mergeCell ref="X822:Z822"/>
    <mergeCell ref="BI822:BK822"/>
    <mergeCell ref="AV824:AW824"/>
    <mergeCell ref="AZ824:BA824"/>
    <mergeCell ref="BO825:BR825"/>
    <mergeCell ref="BS825:BU825"/>
    <mergeCell ref="BV825:BX825"/>
    <mergeCell ref="BF825:BH825"/>
    <mergeCell ref="BI825:BK825"/>
    <mergeCell ref="BC825:BE825"/>
    <mergeCell ref="AR825:AS825"/>
    <mergeCell ref="AV825:AW825"/>
    <mergeCell ref="AZ825:BA825"/>
    <mergeCell ref="CA824:CI824"/>
    <mergeCell ref="BO824:BR824"/>
    <mergeCell ref="BS824:BU824"/>
    <mergeCell ref="BV824:BX824"/>
    <mergeCell ref="B825:C825"/>
    <mergeCell ref="D825:E825"/>
    <mergeCell ref="F825:W825"/>
    <mergeCell ref="X825:Z825"/>
    <mergeCell ref="AA825:AC825"/>
    <mergeCell ref="AD825:AG825"/>
    <mergeCell ref="BV823:BX823"/>
    <mergeCell ref="BO823:BR823"/>
    <mergeCell ref="BS823:BU823"/>
    <mergeCell ref="BF823:BH823"/>
    <mergeCell ref="BI823:BK823"/>
    <mergeCell ref="AH825:AJ825"/>
    <mergeCell ref="AK825:AP825"/>
    <mergeCell ref="CA823:CI823"/>
    <mergeCell ref="AH823:AJ823"/>
    <mergeCell ref="BF820:BH820"/>
    <mergeCell ref="BV820:BX820"/>
    <mergeCell ref="B821:C821"/>
    <mergeCell ref="D821:E821"/>
    <mergeCell ref="F821:W821"/>
    <mergeCell ref="X821:Z821"/>
    <mergeCell ref="AA821:AC821"/>
    <mergeCell ref="B820:C820"/>
    <mergeCell ref="D820:E820"/>
    <mergeCell ref="F820:W820"/>
    <mergeCell ref="X820:Z820"/>
    <mergeCell ref="AA820:AC820"/>
    <mergeCell ref="AD820:AG820"/>
    <mergeCell ref="BY822:BZ822"/>
    <mergeCell ref="BS818:BU818"/>
    <mergeCell ref="BV818:BX818"/>
    <mergeCell ref="AK818:AP818"/>
    <mergeCell ref="BF818:BH818"/>
    <mergeCell ref="BI818:BK818"/>
    <mergeCell ref="B818:C818"/>
    <mergeCell ref="D818:E818"/>
    <mergeCell ref="F818:W818"/>
    <mergeCell ref="X818:Z818"/>
    <mergeCell ref="AA818:AC818"/>
    <mergeCell ref="AD818:AG818"/>
    <mergeCell ref="AV822:AW822"/>
    <mergeCell ref="AZ822:BA822"/>
    <mergeCell ref="BF822:BH822"/>
    <mergeCell ref="CA817:CI817"/>
    <mergeCell ref="BO817:BR817"/>
    <mergeCell ref="AD817:AG817"/>
    <mergeCell ref="AH817:AJ817"/>
    <mergeCell ref="AK817:AP817"/>
    <mergeCell ref="BS817:BU817"/>
    <mergeCell ref="BV817:BX817"/>
    <mergeCell ref="B817:C817"/>
    <mergeCell ref="D817:E817"/>
    <mergeCell ref="F817:W817"/>
    <mergeCell ref="X817:Z817"/>
    <mergeCell ref="AA817:AC817"/>
    <mergeCell ref="AR817:AS817"/>
    <mergeCell ref="BY818:BZ818"/>
    <mergeCell ref="BY819:BZ819"/>
    <mergeCell ref="BY820:BZ820"/>
    <mergeCell ref="BY817:BZ817"/>
    <mergeCell ref="AR818:AS818"/>
    <mergeCell ref="AV818:AW818"/>
    <mergeCell ref="BI820:BK820"/>
    <mergeCell ref="BF817:BH817"/>
    <mergeCell ref="AV817:AW817"/>
    <mergeCell ref="AZ817:BA817"/>
    <mergeCell ref="AR821:AS821"/>
    <mergeCell ref="AV821:AW821"/>
    <mergeCell ref="AZ821:BA821"/>
    <mergeCell ref="BC822:BE822"/>
    <mergeCell ref="BC816:BE816"/>
    <mergeCell ref="CA816:CI816"/>
    <mergeCell ref="BO816:BR816"/>
    <mergeCell ref="BS816:BU816"/>
    <mergeCell ref="BV816:BX816"/>
    <mergeCell ref="BC815:BE815"/>
    <mergeCell ref="AK816:AP816"/>
    <mergeCell ref="BF816:BH816"/>
    <mergeCell ref="BI816:BK816"/>
    <mergeCell ref="AR816:AS816"/>
    <mergeCell ref="AV816:AW816"/>
    <mergeCell ref="AZ816:BA816"/>
    <mergeCell ref="B816:C816"/>
    <mergeCell ref="D816:E816"/>
    <mergeCell ref="F816:W816"/>
    <mergeCell ref="X816:Z816"/>
    <mergeCell ref="AA816:AC816"/>
    <mergeCell ref="AD816:AG816"/>
    <mergeCell ref="BY816:BZ816"/>
    <mergeCell ref="CA815:CI815"/>
    <mergeCell ref="BO815:BR815"/>
    <mergeCell ref="AD815:AG815"/>
    <mergeCell ref="AH815:AJ815"/>
    <mergeCell ref="AK815:AP815"/>
    <mergeCell ref="BS815:BU815"/>
    <mergeCell ref="BV815:BX815"/>
    <mergeCell ref="BF815:BH815"/>
    <mergeCell ref="AH816:AJ816"/>
    <mergeCell ref="BO820:BR820"/>
    <mergeCell ref="BS820:BU820"/>
    <mergeCell ref="BV819:BX819"/>
    <mergeCell ref="BC820:BE820"/>
    <mergeCell ref="B815:C815"/>
    <mergeCell ref="D815:E815"/>
    <mergeCell ref="BF819:BH819"/>
    <mergeCell ref="BI819:BK819"/>
    <mergeCell ref="BC819:BE819"/>
    <mergeCell ref="CA819:CI819"/>
    <mergeCell ref="BO819:BR819"/>
    <mergeCell ref="BS819:BU819"/>
    <mergeCell ref="BC818:BE818"/>
    <mergeCell ref="B819:C819"/>
    <mergeCell ref="D819:E819"/>
    <mergeCell ref="F819:W819"/>
    <mergeCell ref="X819:Z819"/>
    <mergeCell ref="AA819:AC819"/>
    <mergeCell ref="AD819:AG819"/>
    <mergeCell ref="AH819:AJ819"/>
    <mergeCell ref="AK819:AP819"/>
    <mergeCell ref="AH818:AJ818"/>
    <mergeCell ref="BI817:BK817"/>
    <mergeCell ref="CA818:CI818"/>
    <mergeCell ref="BO818:BR818"/>
    <mergeCell ref="BC817:BE817"/>
    <mergeCell ref="AZ818:BA818"/>
    <mergeCell ref="AR819:AS819"/>
    <mergeCell ref="AV819:AW819"/>
    <mergeCell ref="AZ819:BA819"/>
    <mergeCell ref="AR820:AS820"/>
    <mergeCell ref="AV820:AW820"/>
    <mergeCell ref="AZ820:BA820"/>
    <mergeCell ref="CA820:CI820"/>
    <mergeCell ref="AH820:AJ820"/>
    <mergeCell ref="AK820:AP820"/>
    <mergeCell ref="AD814:AG814"/>
    <mergeCell ref="AR815:AS815"/>
    <mergeCell ref="AV815:AW815"/>
    <mergeCell ref="AZ815:BA815"/>
    <mergeCell ref="BI815:BK815"/>
    <mergeCell ref="CA814:CI814"/>
    <mergeCell ref="BO814:BR814"/>
    <mergeCell ref="BS814:BU814"/>
    <mergeCell ref="BV814:BX814"/>
    <mergeCell ref="AH814:AJ814"/>
    <mergeCell ref="AR814:AS814"/>
    <mergeCell ref="AV814:AW814"/>
    <mergeCell ref="AZ814:BA814"/>
    <mergeCell ref="BC814:BE814"/>
    <mergeCell ref="BI813:BK813"/>
    <mergeCell ref="AK814:AP814"/>
    <mergeCell ref="BF814:BH814"/>
    <mergeCell ref="BI814:BK814"/>
    <mergeCell ref="B814:C814"/>
    <mergeCell ref="D814:E814"/>
    <mergeCell ref="F814:W814"/>
    <mergeCell ref="X814:Z814"/>
    <mergeCell ref="AA814:AC814"/>
    <mergeCell ref="BC813:BE813"/>
    <mergeCell ref="CA813:CI813"/>
    <mergeCell ref="BO813:BR813"/>
    <mergeCell ref="AD813:AG813"/>
    <mergeCell ref="AH813:AJ813"/>
    <mergeCell ref="AK813:AP813"/>
    <mergeCell ref="BS813:BU813"/>
    <mergeCell ref="BV813:BX813"/>
    <mergeCell ref="BF813:BH813"/>
    <mergeCell ref="B813:C813"/>
    <mergeCell ref="D813:E813"/>
    <mergeCell ref="F813:W813"/>
    <mergeCell ref="X813:Z813"/>
    <mergeCell ref="AA813:AC813"/>
    <mergeCell ref="AR813:AS813"/>
    <mergeCell ref="AV813:AW813"/>
    <mergeCell ref="AZ813:BA813"/>
    <mergeCell ref="BY813:BZ813"/>
    <mergeCell ref="BY814:BZ814"/>
    <mergeCell ref="BY815:BZ815"/>
    <mergeCell ref="F815:W815"/>
    <mergeCell ref="X815:Z815"/>
    <mergeCell ref="AA815:AC815"/>
    <mergeCell ref="BL813:BN813"/>
    <mergeCell ref="BL814:BN814"/>
    <mergeCell ref="BL815:BN815"/>
    <mergeCell ref="AR812:AS812"/>
    <mergeCell ref="AV812:AW812"/>
    <mergeCell ref="AZ812:BA812"/>
    <mergeCell ref="BY809:BZ809"/>
    <mergeCell ref="BY810:BZ810"/>
    <mergeCell ref="BY811:BZ811"/>
    <mergeCell ref="BC812:BE812"/>
    <mergeCell ref="AA812:AC812"/>
    <mergeCell ref="AD812:AG812"/>
    <mergeCell ref="AH812:AJ812"/>
    <mergeCell ref="BI811:BK811"/>
    <mergeCell ref="AK812:AP812"/>
    <mergeCell ref="BF812:BH812"/>
    <mergeCell ref="BI812:BK812"/>
    <mergeCell ref="AR811:AS811"/>
    <mergeCell ref="AV811:AW811"/>
    <mergeCell ref="AZ811:BA811"/>
    <mergeCell ref="CA811:CI811"/>
    <mergeCell ref="BO811:BR811"/>
    <mergeCell ref="AD811:AG811"/>
    <mergeCell ref="AH811:AJ811"/>
    <mergeCell ref="AK811:AP811"/>
    <mergeCell ref="BS811:BU811"/>
    <mergeCell ref="BV811:BX811"/>
    <mergeCell ref="BF811:BH811"/>
    <mergeCell ref="AA811:AC811"/>
    <mergeCell ref="BY812:BZ812"/>
    <mergeCell ref="B812:C812"/>
    <mergeCell ref="D812:E812"/>
    <mergeCell ref="F812:W812"/>
    <mergeCell ref="X812:Z812"/>
    <mergeCell ref="CA812:CI812"/>
    <mergeCell ref="BO812:BR812"/>
    <mergeCell ref="BS812:BU812"/>
    <mergeCell ref="BV812:BX812"/>
    <mergeCell ref="B811:C811"/>
    <mergeCell ref="D811:E811"/>
    <mergeCell ref="F811:W811"/>
    <mergeCell ref="X811:Z811"/>
    <mergeCell ref="BC811:BE811"/>
    <mergeCell ref="BL809:BN809"/>
    <mergeCell ref="BL810:BN810"/>
    <mergeCell ref="BL811:BN811"/>
    <mergeCell ref="BL812:BN812"/>
    <mergeCell ref="B807:C807"/>
    <mergeCell ref="D807:E807"/>
    <mergeCell ref="F807:W807"/>
    <mergeCell ref="X807:Z807"/>
    <mergeCell ref="AA807:AC807"/>
    <mergeCell ref="B808:C808"/>
    <mergeCell ref="D808:E808"/>
    <mergeCell ref="F808:W808"/>
    <mergeCell ref="AK810:AP810"/>
    <mergeCell ref="BF810:BH810"/>
    <mergeCell ref="BI810:BK810"/>
    <mergeCell ref="AR810:AS810"/>
    <mergeCell ref="AV810:AW810"/>
    <mergeCell ref="B810:C810"/>
    <mergeCell ref="D810:E810"/>
    <mergeCell ref="F810:W810"/>
    <mergeCell ref="X810:Z810"/>
    <mergeCell ref="AA810:AC810"/>
    <mergeCell ref="AH810:AJ810"/>
    <mergeCell ref="AD810:AG810"/>
    <mergeCell ref="AV809:AW809"/>
    <mergeCell ref="AZ809:BA809"/>
    <mergeCell ref="BC809:BE809"/>
    <mergeCell ref="AZ810:BA810"/>
    <mergeCell ref="BC810:BE810"/>
    <mergeCell ref="CA809:CI809"/>
    <mergeCell ref="BO809:BR809"/>
    <mergeCell ref="BS809:BU809"/>
    <mergeCell ref="BV809:BX809"/>
    <mergeCell ref="BI809:BK809"/>
    <mergeCell ref="B809:C809"/>
    <mergeCell ref="D809:E809"/>
    <mergeCell ref="F809:W809"/>
    <mergeCell ref="X809:Z809"/>
    <mergeCell ref="AA809:AC809"/>
    <mergeCell ref="AR809:AS809"/>
    <mergeCell ref="AD809:AG809"/>
    <mergeCell ref="AH809:AJ809"/>
    <mergeCell ref="AK809:AP809"/>
    <mergeCell ref="CA808:CI808"/>
    <mergeCell ref="BO808:BR808"/>
    <mergeCell ref="BS808:BU808"/>
    <mergeCell ref="BV808:BX808"/>
    <mergeCell ref="BY808:BZ808"/>
    <mergeCell ref="CA807:CI807"/>
    <mergeCell ref="BO807:BR807"/>
    <mergeCell ref="BS807:BU807"/>
    <mergeCell ref="BF809:BH809"/>
    <mergeCell ref="CA810:CI810"/>
    <mergeCell ref="BO810:BR810"/>
    <mergeCell ref="BS810:BU810"/>
    <mergeCell ref="BV810:BX810"/>
    <mergeCell ref="BY807:BZ807"/>
    <mergeCell ref="BL807:BN807"/>
    <mergeCell ref="BL808:BN808"/>
    <mergeCell ref="CA805:CI805"/>
    <mergeCell ref="BO805:BR805"/>
    <mergeCell ref="BS805:BU805"/>
    <mergeCell ref="BC807:BE807"/>
    <mergeCell ref="BC808:BE808"/>
    <mergeCell ref="X808:Z808"/>
    <mergeCell ref="AA808:AC808"/>
    <mergeCell ref="AD808:AG808"/>
    <mergeCell ref="AH808:AJ808"/>
    <mergeCell ref="AK808:AP808"/>
    <mergeCell ref="BF808:BH808"/>
    <mergeCell ref="BI808:BK808"/>
    <mergeCell ref="AR808:AS808"/>
    <mergeCell ref="AV808:AW808"/>
    <mergeCell ref="AZ808:BA808"/>
    <mergeCell ref="AD807:AG807"/>
    <mergeCell ref="AH807:AJ807"/>
    <mergeCell ref="AK807:AP807"/>
    <mergeCell ref="BV807:BX807"/>
    <mergeCell ref="BF807:BH807"/>
    <mergeCell ref="BI807:BK807"/>
    <mergeCell ref="AR807:AS807"/>
    <mergeCell ref="AV807:AW807"/>
    <mergeCell ref="AZ807:BA807"/>
    <mergeCell ref="AD806:AG806"/>
    <mergeCell ref="BI805:BK805"/>
    <mergeCell ref="AK806:AP806"/>
    <mergeCell ref="BF806:BH806"/>
    <mergeCell ref="BI806:BK806"/>
    <mergeCell ref="AR804:AS804"/>
    <mergeCell ref="BV805:BX805"/>
    <mergeCell ref="BC804:BE804"/>
    <mergeCell ref="BF805:BH805"/>
    <mergeCell ref="BC805:BE805"/>
    <mergeCell ref="BL804:BN804"/>
    <mergeCell ref="BL805:BN805"/>
    <mergeCell ref="BL806:BN806"/>
    <mergeCell ref="D806:E806"/>
    <mergeCell ref="F806:W806"/>
    <mergeCell ref="X806:Z806"/>
    <mergeCell ref="AA806:AC806"/>
    <mergeCell ref="CA806:CI806"/>
    <mergeCell ref="BO806:BR806"/>
    <mergeCell ref="BS806:BU806"/>
    <mergeCell ref="BV806:BX806"/>
    <mergeCell ref="AH806:AJ806"/>
    <mergeCell ref="AR806:AS806"/>
    <mergeCell ref="AV806:AW806"/>
    <mergeCell ref="AZ806:BA806"/>
    <mergeCell ref="BC806:BE806"/>
    <mergeCell ref="B805:C805"/>
    <mergeCell ref="D805:E805"/>
    <mergeCell ref="F805:W805"/>
    <mergeCell ref="X805:Z805"/>
    <mergeCell ref="AA805:AC805"/>
    <mergeCell ref="B806:C806"/>
    <mergeCell ref="AD805:AG805"/>
    <mergeCell ref="AH805:AJ805"/>
    <mergeCell ref="AK805:AP805"/>
    <mergeCell ref="AR805:AS805"/>
    <mergeCell ref="AV805:AW805"/>
    <mergeCell ref="AZ805:BA805"/>
    <mergeCell ref="CA804:CI804"/>
    <mergeCell ref="BO804:BR804"/>
    <mergeCell ref="BS804:BU804"/>
    <mergeCell ref="BV804:BX804"/>
    <mergeCell ref="BY804:BZ804"/>
    <mergeCell ref="BY805:BZ805"/>
    <mergeCell ref="BY806:BZ806"/>
    <mergeCell ref="AZ801:BA801"/>
    <mergeCell ref="BS801:BU801"/>
    <mergeCell ref="BV801:BX801"/>
    <mergeCell ref="BI801:BK801"/>
    <mergeCell ref="B803:C803"/>
    <mergeCell ref="AK804:AP804"/>
    <mergeCell ref="BF804:BH804"/>
    <mergeCell ref="BI804:BK804"/>
    <mergeCell ref="AD803:AG803"/>
    <mergeCell ref="AH803:AJ803"/>
    <mergeCell ref="AK803:AP803"/>
    <mergeCell ref="BI803:BK803"/>
    <mergeCell ref="B804:C804"/>
    <mergeCell ref="D804:E804"/>
    <mergeCell ref="F804:W804"/>
    <mergeCell ref="X804:Z804"/>
    <mergeCell ref="AA804:AC804"/>
    <mergeCell ref="BC803:BE803"/>
    <mergeCell ref="AV804:AW804"/>
    <mergeCell ref="AZ804:BA804"/>
    <mergeCell ref="AD804:AG804"/>
    <mergeCell ref="AH804:AJ804"/>
    <mergeCell ref="CA803:CI803"/>
    <mergeCell ref="BO803:BR803"/>
    <mergeCell ref="BS803:BU803"/>
    <mergeCell ref="D803:E803"/>
    <mergeCell ref="F803:W803"/>
    <mergeCell ref="X803:Z803"/>
    <mergeCell ref="AA803:AC803"/>
    <mergeCell ref="BV803:BX803"/>
    <mergeCell ref="BC802:BE802"/>
    <mergeCell ref="CA802:CI802"/>
    <mergeCell ref="BO802:BR802"/>
    <mergeCell ref="BS802:BU802"/>
    <mergeCell ref="BV802:BX802"/>
    <mergeCell ref="BY802:BZ802"/>
    <mergeCell ref="BF802:BH802"/>
    <mergeCell ref="BI802:BK802"/>
    <mergeCell ref="BF803:BH803"/>
    <mergeCell ref="B802:C802"/>
    <mergeCell ref="D802:E802"/>
    <mergeCell ref="F802:W802"/>
    <mergeCell ref="X802:Z802"/>
    <mergeCell ref="AA802:AC802"/>
    <mergeCell ref="AD802:AG802"/>
    <mergeCell ref="B801:C801"/>
    <mergeCell ref="D801:E801"/>
    <mergeCell ref="F801:W801"/>
    <mergeCell ref="X801:Z801"/>
    <mergeCell ref="AA801:AC801"/>
    <mergeCell ref="AD801:AG801"/>
    <mergeCell ref="AH801:AJ801"/>
    <mergeCell ref="AK801:AP801"/>
    <mergeCell ref="AR801:AS801"/>
    <mergeCell ref="BY803:BZ803"/>
    <mergeCell ref="AR803:AS803"/>
    <mergeCell ref="AV803:AW803"/>
    <mergeCell ref="AZ803:BA803"/>
    <mergeCell ref="BF801:BH801"/>
    <mergeCell ref="BO800:BR800"/>
    <mergeCell ref="BS800:BU800"/>
    <mergeCell ref="BV800:BX800"/>
    <mergeCell ref="BC801:BE801"/>
    <mergeCell ref="CA801:CI801"/>
    <mergeCell ref="BO801:BR801"/>
    <mergeCell ref="BY801:BZ801"/>
    <mergeCell ref="BF800:BH800"/>
    <mergeCell ref="BI800:BK800"/>
    <mergeCell ref="BC800:BE800"/>
    <mergeCell ref="AR800:AS800"/>
    <mergeCell ref="AV800:AW800"/>
    <mergeCell ref="AZ800:BA800"/>
    <mergeCell ref="AR802:AS802"/>
    <mergeCell ref="AV802:AW802"/>
    <mergeCell ref="AZ802:BA802"/>
    <mergeCell ref="AH800:AJ800"/>
    <mergeCell ref="AK800:AP800"/>
    <mergeCell ref="AK802:AP802"/>
    <mergeCell ref="AH802:AJ802"/>
    <mergeCell ref="AV801:AW801"/>
    <mergeCell ref="BL800:BN800"/>
    <mergeCell ref="BL801:BN801"/>
    <mergeCell ref="BL802:BN802"/>
    <mergeCell ref="BL803:BN803"/>
    <mergeCell ref="CA799:CI799"/>
    <mergeCell ref="BO799:BR799"/>
    <mergeCell ref="BS799:BU799"/>
    <mergeCell ref="BV799:BX799"/>
    <mergeCell ref="BV798:BX798"/>
    <mergeCell ref="BO798:BR798"/>
    <mergeCell ref="B800:C800"/>
    <mergeCell ref="D800:E800"/>
    <mergeCell ref="F800:W800"/>
    <mergeCell ref="X800:Z800"/>
    <mergeCell ref="AA800:AC800"/>
    <mergeCell ref="AD800:AG800"/>
    <mergeCell ref="BS798:BU798"/>
    <mergeCell ref="BF798:BH798"/>
    <mergeCell ref="BI798:BK798"/>
    <mergeCell ref="CA798:CI798"/>
    <mergeCell ref="AH798:AJ798"/>
    <mergeCell ref="AK798:AP798"/>
    <mergeCell ref="BF799:BH799"/>
    <mergeCell ref="AH799:AJ799"/>
    <mergeCell ref="AK799:AP799"/>
    <mergeCell ref="B799:C799"/>
    <mergeCell ref="D799:E799"/>
    <mergeCell ref="F799:W799"/>
    <mergeCell ref="X799:Z799"/>
    <mergeCell ref="AA799:AC799"/>
    <mergeCell ref="AD799:AG799"/>
    <mergeCell ref="BC798:BE798"/>
    <mergeCell ref="BI799:BK799"/>
    <mergeCell ref="BC799:BE799"/>
    <mergeCell ref="B798:C798"/>
    <mergeCell ref="D798:E798"/>
    <mergeCell ref="F798:W798"/>
    <mergeCell ref="X798:Z798"/>
    <mergeCell ref="AA798:AC798"/>
    <mergeCell ref="AD798:AG798"/>
    <mergeCell ref="BY798:BZ798"/>
    <mergeCell ref="BY799:BZ799"/>
    <mergeCell ref="BY800:BZ800"/>
    <mergeCell ref="AR798:AS798"/>
    <mergeCell ref="AV798:AW798"/>
    <mergeCell ref="AZ798:BA798"/>
    <mergeCell ref="AR799:AS799"/>
    <mergeCell ref="AV799:AW799"/>
    <mergeCell ref="AZ799:BA799"/>
    <mergeCell ref="CA800:CI800"/>
    <mergeCell ref="BL798:BN798"/>
    <mergeCell ref="BL799:BN799"/>
    <mergeCell ref="CA796:CI796"/>
    <mergeCell ref="BO796:BR796"/>
    <mergeCell ref="BS796:BU796"/>
    <mergeCell ref="BV796:BX796"/>
    <mergeCell ref="BF796:BH796"/>
    <mergeCell ref="BI796:BK796"/>
    <mergeCell ref="BC796:BE796"/>
    <mergeCell ref="BY796:BZ796"/>
    <mergeCell ref="B795:C795"/>
    <mergeCell ref="AD796:AG796"/>
    <mergeCell ref="AH796:AJ796"/>
    <mergeCell ref="AK796:AP796"/>
    <mergeCell ref="B797:C797"/>
    <mergeCell ref="D797:E797"/>
    <mergeCell ref="F797:W797"/>
    <mergeCell ref="X797:Z797"/>
    <mergeCell ref="BI797:BK797"/>
    <mergeCell ref="AH795:AJ795"/>
    <mergeCell ref="AK795:AP795"/>
    <mergeCell ref="BF795:BH795"/>
    <mergeCell ref="BV795:BX795"/>
    <mergeCell ref="B796:C796"/>
    <mergeCell ref="D796:E796"/>
    <mergeCell ref="F796:W796"/>
    <mergeCell ref="X796:Z796"/>
    <mergeCell ref="AA796:AC796"/>
    <mergeCell ref="AV796:AW796"/>
    <mergeCell ref="BC797:BE797"/>
    <mergeCell ref="D795:E795"/>
    <mergeCell ref="F795:W795"/>
    <mergeCell ref="X795:Z795"/>
    <mergeCell ref="AA795:AC795"/>
    <mergeCell ref="AD795:AG795"/>
    <mergeCell ref="AR796:AS796"/>
    <mergeCell ref="AZ796:BA796"/>
    <mergeCell ref="AV797:AW797"/>
    <mergeCell ref="AZ797:BA797"/>
    <mergeCell ref="BF797:BH797"/>
    <mergeCell ref="CA797:CI797"/>
    <mergeCell ref="AA797:AC797"/>
    <mergeCell ref="AD797:AG797"/>
    <mergeCell ref="AH797:AJ797"/>
    <mergeCell ref="AK797:AP797"/>
    <mergeCell ref="BO797:BR797"/>
    <mergeCell ref="BS797:BU797"/>
    <mergeCell ref="BV797:BX797"/>
    <mergeCell ref="AR797:AS797"/>
    <mergeCell ref="BY797:BZ797"/>
    <mergeCell ref="BL795:BN795"/>
    <mergeCell ref="BL796:BN796"/>
    <mergeCell ref="BL797:BN797"/>
    <mergeCell ref="CA794:CI794"/>
    <mergeCell ref="BI795:BK795"/>
    <mergeCell ref="BO794:BR794"/>
    <mergeCell ref="BS794:BU794"/>
    <mergeCell ref="BV794:BX794"/>
    <mergeCell ref="BC795:BE795"/>
    <mergeCell ref="CA795:CI795"/>
    <mergeCell ref="BO795:BR795"/>
    <mergeCell ref="BY794:BZ794"/>
    <mergeCell ref="AH794:AJ794"/>
    <mergeCell ref="AK794:AP794"/>
    <mergeCell ref="BF794:BH794"/>
    <mergeCell ref="BI794:BK794"/>
    <mergeCell ref="BC794:BE794"/>
    <mergeCell ref="CA793:CI793"/>
    <mergeCell ref="BO793:BR793"/>
    <mergeCell ref="BS793:BU793"/>
    <mergeCell ref="BV793:BX793"/>
    <mergeCell ref="B794:C794"/>
    <mergeCell ref="D794:E794"/>
    <mergeCell ref="F794:W794"/>
    <mergeCell ref="X794:Z794"/>
    <mergeCell ref="AA794:AC794"/>
    <mergeCell ref="AD794:AG794"/>
    <mergeCell ref="BV792:BX792"/>
    <mergeCell ref="BO792:BR792"/>
    <mergeCell ref="BS792:BU792"/>
    <mergeCell ref="BF792:BH792"/>
    <mergeCell ref="BI792:BK792"/>
    <mergeCell ref="CA792:CI792"/>
    <mergeCell ref="AH792:AJ792"/>
    <mergeCell ref="AK792:AP792"/>
    <mergeCell ref="B793:C793"/>
    <mergeCell ref="D793:E793"/>
    <mergeCell ref="F793:W793"/>
    <mergeCell ref="X793:Z793"/>
    <mergeCell ref="AA793:AC793"/>
    <mergeCell ref="AD793:AG793"/>
    <mergeCell ref="BF793:BH793"/>
    <mergeCell ref="BY795:BZ795"/>
    <mergeCell ref="AR794:AS794"/>
    <mergeCell ref="AV794:AW794"/>
    <mergeCell ref="AZ794:BA794"/>
    <mergeCell ref="AR795:AS795"/>
    <mergeCell ref="AV795:AW795"/>
    <mergeCell ref="AZ795:BA795"/>
    <mergeCell ref="BS795:BU795"/>
    <mergeCell ref="AH793:AJ793"/>
    <mergeCell ref="AK793:AP793"/>
    <mergeCell ref="BC792:BE792"/>
    <mergeCell ref="BI793:BK793"/>
    <mergeCell ref="BC793:BE793"/>
    <mergeCell ref="AZ793:BA793"/>
    <mergeCell ref="BY793:BZ793"/>
    <mergeCell ref="AR793:AS793"/>
    <mergeCell ref="AV793:AW793"/>
    <mergeCell ref="BL792:BN792"/>
    <mergeCell ref="BL793:BN793"/>
    <mergeCell ref="BL794:BN794"/>
    <mergeCell ref="CA788:CI788"/>
    <mergeCell ref="BI789:BK789"/>
    <mergeCell ref="BO788:BR788"/>
    <mergeCell ref="BS788:BU788"/>
    <mergeCell ref="BV788:BX788"/>
    <mergeCell ref="BC789:BE789"/>
    <mergeCell ref="CA789:CI789"/>
    <mergeCell ref="BO789:BR789"/>
    <mergeCell ref="BI788:BK788"/>
    <mergeCell ref="AZ788:BA788"/>
    <mergeCell ref="BY789:BZ789"/>
    <mergeCell ref="AR789:AS789"/>
    <mergeCell ref="AV789:AW789"/>
    <mergeCell ref="AZ789:BA789"/>
    <mergeCell ref="AR790:AS790"/>
    <mergeCell ref="AV790:AW790"/>
    <mergeCell ref="AZ790:BA790"/>
    <mergeCell ref="BC791:BE791"/>
    <mergeCell ref="B792:C792"/>
    <mergeCell ref="D792:E792"/>
    <mergeCell ref="F792:W792"/>
    <mergeCell ref="X792:Z792"/>
    <mergeCell ref="AA792:AC792"/>
    <mergeCell ref="AD792:AG792"/>
    <mergeCell ref="B791:C791"/>
    <mergeCell ref="D791:E791"/>
    <mergeCell ref="F791:W791"/>
    <mergeCell ref="CA791:CI791"/>
    <mergeCell ref="AA791:AC791"/>
    <mergeCell ref="AD791:AG791"/>
    <mergeCell ref="AH791:AJ791"/>
    <mergeCell ref="AK791:AP791"/>
    <mergeCell ref="BO791:BR791"/>
    <mergeCell ref="BS791:BU791"/>
    <mergeCell ref="BV791:BX791"/>
    <mergeCell ref="BY791:BZ791"/>
    <mergeCell ref="CA790:CI790"/>
    <mergeCell ref="BO790:BR790"/>
    <mergeCell ref="BS790:BU790"/>
    <mergeCell ref="BV790:BX790"/>
    <mergeCell ref="BF790:BH790"/>
    <mergeCell ref="BI790:BK790"/>
    <mergeCell ref="BC790:BE790"/>
    <mergeCell ref="BY790:BZ790"/>
    <mergeCell ref="AD790:AG790"/>
    <mergeCell ref="AH790:AJ790"/>
    <mergeCell ref="AK790:AP790"/>
    <mergeCell ref="BY792:BZ792"/>
    <mergeCell ref="AR792:AS792"/>
    <mergeCell ref="AV792:AW792"/>
    <mergeCell ref="AZ792:BA792"/>
    <mergeCell ref="BL788:BN788"/>
    <mergeCell ref="BL789:BN789"/>
    <mergeCell ref="BL790:BN790"/>
    <mergeCell ref="BL791:BN791"/>
    <mergeCell ref="X786:Z786"/>
    <mergeCell ref="AA786:AC786"/>
    <mergeCell ref="AD786:AG786"/>
    <mergeCell ref="BS789:BU789"/>
    <mergeCell ref="BC788:BE788"/>
    <mergeCell ref="AR788:AS788"/>
    <mergeCell ref="AV788:AW788"/>
    <mergeCell ref="X791:Z791"/>
    <mergeCell ref="BI791:BK791"/>
    <mergeCell ref="AR791:AS791"/>
    <mergeCell ref="AV791:AW791"/>
    <mergeCell ref="AZ791:BA791"/>
    <mergeCell ref="BF791:BH791"/>
    <mergeCell ref="AH789:AJ789"/>
    <mergeCell ref="AK789:AP789"/>
    <mergeCell ref="BF789:BH789"/>
    <mergeCell ref="BV789:BX789"/>
    <mergeCell ref="B790:C790"/>
    <mergeCell ref="D790:E790"/>
    <mergeCell ref="F790:W790"/>
    <mergeCell ref="X790:Z790"/>
    <mergeCell ref="AA790:AC790"/>
    <mergeCell ref="B789:C789"/>
    <mergeCell ref="D789:E789"/>
    <mergeCell ref="F789:W789"/>
    <mergeCell ref="X789:Z789"/>
    <mergeCell ref="AA789:AC789"/>
    <mergeCell ref="AD789:AG789"/>
    <mergeCell ref="AH788:AJ788"/>
    <mergeCell ref="AK788:AP788"/>
    <mergeCell ref="BF788:BH788"/>
    <mergeCell ref="D784:E784"/>
    <mergeCell ref="F784:W784"/>
    <mergeCell ref="X784:Z784"/>
    <mergeCell ref="AA784:AC784"/>
    <mergeCell ref="AD784:AG784"/>
    <mergeCell ref="AH784:AJ784"/>
    <mergeCell ref="BL786:BN786"/>
    <mergeCell ref="BL787:BN787"/>
    <mergeCell ref="BY786:BZ786"/>
    <mergeCell ref="AR786:AS786"/>
    <mergeCell ref="AV786:AW786"/>
    <mergeCell ref="AZ786:BA786"/>
    <mergeCell ref="BF782:BH782"/>
    <mergeCell ref="BI780:BK780"/>
    <mergeCell ref="AD783:AG783"/>
    <mergeCell ref="BC783:BE783"/>
    <mergeCell ref="CA783:CI783"/>
    <mergeCell ref="BO783:BR783"/>
    <mergeCell ref="BS783:BU783"/>
    <mergeCell ref="AH783:AJ783"/>
    <mergeCell ref="AK783:AP783"/>
    <mergeCell ref="BF783:BH783"/>
    <mergeCell ref="BV783:BX783"/>
    <mergeCell ref="CA787:CI787"/>
    <mergeCell ref="BO787:BR787"/>
    <mergeCell ref="BS787:BU787"/>
    <mergeCell ref="BV787:BX787"/>
    <mergeCell ref="BC787:BE787"/>
    <mergeCell ref="B788:C788"/>
    <mergeCell ref="D788:E788"/>
    <mergeCell ref="F788:W788"/>
    <mergeCell ref="X788:Z788"/>
    <mergeCell ref="AA788:AC788"/>
    <mergeCell ref="AD788:AG788"/>
    <mergeCell ref="BV786:BX786"/>
    <mergeCell ref="BO786:BR786"/>
    <mergeCell ref="BS786:BU786"/>
    <mergeCell ref="BF786:BH786"/>
    <mergeCell ref="BI786:BK786"/>
    <mergeCell ref="B787:C787"/>
    <mergeCell ref="D787:E787"/>
    <mergeCell ref="F787:W787"/>
    <mergeCell ref="X787:Z787"/>
    <mergeCell ref="AA787:AC787"/>
    <mergeCell ref="AD787:AG787"/>
    <mergeCell ref="AH787:AJ787"/>
    <mergeCell ref="AK787:AP787"/>
    <mergeCell ref="BC786:BE786"/>
    <mergeCell ref="CA786:CI786"/>
    <mergeCell ref="AH786:AJ786"/>
    <mergeCell ref="AK786:AP786"/>
    <mergeCell ref="BF787:BH787"/>
    <mergeCell ref="BI787:BK787"/>
    <mergeCell ref="BY787:BZ787"/>
    <mergeCell ref="BY788:BZ788"/>
    <mergeCell ref="AR787:AS787"/>
    <mergeCell ref="AV787:AW787"/>
    <mergeCell ref="AZ787:BA787"/>
    <mergeCell ref="B786:C786"/>
    <mergeCell ref="D786:E786"/>
    <mergeCell ref="F786:W786"/>
    <mergeCell ref="B783:C783"/>
    <mergeCell ref="D783:E783"/>
    <mergeCell ref="F783:W783"/>
    <mergeCell ref="X783:Z783"/>
    <mergeCell ref="AA783:AC783"/>
    <mergeCell ref="B785:C785"/>
    <mergeCell ref="D785:E785"/>
    <mergeCell ref="F785:W785"/>
    <mergeCell ref="X785:Z785"/>
    <mergeCell ref="B784:C784"/>
    <mergeCell ref="BI783:BK783"/>
    <mergeCell ref="BY783:BZ783"/>
    <mergeCell ref="BI782:BK782"/>
    <mergeCell ref="BC782:BE782"/>
    <mergeCell ref="CA782:CI782"/>
    <mergeCell ref="BO782:BR782"/>
    <mergeCell ref="B782:C782"/>
    <mergeCell ref="D782:E782"/>
    <mergeCell ref="F782:W782"/>
    <mergeCell ref="X782:Z782"/>
    <mergeCell ref="AA782:AC782"/>
    <mergeCell ref="BY784:BZ784"/>
    <mergeCell ref="BY785:BZ785"/>
    <mergeCell ref="AR783:AS783"/>
    <mergeCell ref="AV783:AW783"/>
    <mergeCell ref="AZ783:BA783"/>
    <mergeCell ref="AR784:AS784"/>
    <mergeCell ref="AV784:AW784"/>
    <mergeCell ref="AZ784:BA784"/>
    <mergeCell ref="AV785:AW785"/>
    <mergeCell ref="AZ785:BA785"/>
    <mergeCell ref="BS785:BU785"/>
    <mergeCell ref="BV785:BX785"/>
    <mergeCell ref="BF785:BH785"/>
    <mergeCell ref="AR782:AS782"/>
    <mergeCell ref="AV782:AW782"/>
    <mergeCell ref="AZ782:BA782"/>
    <mergeCell ref="AR785:AS785"/>
    <mergeCell ref="BF784:BH784"/>
    <mergeCell ref="BI784:BK784"/>
    <mergeCell ref="BC784:BE784"/>
    <mergeCell ref="CA785:CI785"/>
    <mergeCell ref="AA785:AC785"/>
    <mergeCell ref="AD785:AG785"/>
    <mergeCell ref="AH785:AJ785"/>
    <mergeCell ref="AK785:AP785"/>
    <mergeCell ref="BO785:BR785"/>
    <mergeCell ref="AK784:AP784"/>
    <mergeCell ref="CA784:CI784"/>
    <mergeCell ref="BO784:BR784"/>
    <mergeCell ref="BI785:BK785"/>
    <mergeCell ref="BC785:BE785"/>
    <mergeCell ref="BS784:BU784"/>
    <mergeCell ref="BV784:BX784"/>
    <mergeCell ref="BS778:BU778"/>
    <mergeCell ref="BV778:BX778"/>
    <mergeCell ref="BF778:BH778"/>
    <mergeCell ref="BF781:BH781"/>
    <mergeCell ref="B778:C778"/>
    <mergeCell ref="D778:E778"/>
    <mergeCell ref="F778:W778"/>
    <mergeCell ref="X778:Z778"/>
    <mergeCell ref="AA778:AC778"/>
    <mergeCell ref="B779:C779"/>
    <mergeCell ref="D779:E779"/>
    <mergeCell ref="F779:W779"/>
    <mergeCell ref="X779:Z779"/>
    <mergeCell ref="BC780:BE780"/>
    <mergeCell ref="BC781:BE781"/>
    <mergeCell ref="AD782:AG782"/>
    <mergeCell ref="AH782:AJ782"/>
    <mergeCell ref="AK782:AP782"/>
    <mergeCell ref="AH781:AJ781"/>
    <mergeCell ref="AK781:AP781"/>
    <mergeCell ref="CA781:CI781"/>
    <mergeCell ref="BO781:BR781"/>
    <mergeCell ref="BS781:BU781"/>
    <mergeCell ref="BV781:BX781"/>
    <mergeCell ref="BI781:BK781"/>
    <mergeCell ref="B781:C781"/>
    <mergeCell ref="D781:E781"/>
    <mergeCell ref="F781:W781"/>
    <mergeCell ref="X781:Z781"/>
    <mergeCell ref="AA781:AC781"/>
    <mergeCell ref="AD781:AG781"/>
    <mergeCell ref="CA780:CI780"/>
    <mergeCell ref="BO780:BR780"/>
    <mergeCell ref="AD780:AG780"/>
    <mergeCell ref="AH780:AJ780"/>
    <mergeCell ref="AK780:AP780"/>
    <mergeCell ref="BS780:BU780"/>
    <mergeCell ref="BV780:BX780"/>
    <mergeCell ref="BF780:BH780"/>
    <mergeCell ref="AV780:AW780"/>
    <mergeCell ref="AZ780:BA780"/>
    <mergeCell ref="B780:C780"/>
    <mergeCell ref="D780:E780"/>
    <mergeCell ref="F780:W780"/>
    <mergeCell ref="X780:Z780"/>
    <mergeCell ref="AA780:AC780"/>
    <mergeCell ref="AR780:AS780"/>
    <mergeCell ref="BY780:BZ780"/>
    <mergeCell ref="BY781:BZ781"/>
    <mergeCell ref="AR781:AS781"/>
    <mergeCell ref="AV781:AW781"/>
    <mergeCell ref="AZ781:BA781"/>
    <mergeCell ref="BS782:BU782"/>
    <mergeCell ref="BV782:BX782"/>
    <mergeCell ref="BY782:BZ782"/>
    <mergeCell ref="AA777:AC777"/>
    <mergeCell ref="AH777:AJ777"/>
    <mergeCell ref="AZ777:BA777"/>
    <mergeCell ref="BC777:BE777"/>
    <mergeCell ref="AD777:AG777"/>
    <mergeCell ref="AR778:AS778"/>
    <mergeCell ref="AV778:AW778"/>
    <mergeCell ref="AZ778:BA778"/>
    <mergeCell ref="AK777:AP777"/>
    <mergeCell ref="BF777:BH777"/>
    <mergeCell ref="AV777:AW777"/>
    <mergeCell ref="AZ776:BA776"/>
    <mergeCell ref="BC776:BE776"/>
    <mergeCell ref="AR776:AS776"/>
    <mergeCell ref="BI777:BK777"/>
    <mergeCell ref="B776:C776"/>
    <mergeCell ref="D776:E776"/>
    <mergeCell ref="F776:W776"/>
    <mergeCell ref="X776:Z776"/>
    <mergeCell ref="AA776:AC776"/>
    <mergeCell ref="AR777:AS777"/>
    <mergeCell ref="B777:C777"/>
    <mergeCell ref="D777:E777"/>
    <mergeCell ref="F777:W777"/>
    <mergeCell ref="X777:Z777"/>
    <mergeCell ref="CA779:CI779"/>
    <mergeCell ref="BO779:BR779"/>
    <mergeCell ref="BS779:BU779"/>
    <mergeCell ref="BV779:BX779"/>
    <mergeCell ref="BC778:BE778"/>
    <mergeCell ref="BF776:BH776"/>
    <mergeCell ref="CA777:CI777"/>
    <mergeCell ref="CA776:CI776"/>
    <mergeCell ref="BO776:BR776"/>
    <mergeCell ref="BS776:BU776"/>
    <mergeCell ref="BV777:BX777"/>
    <mergeCell ref="AR779:AS779"/>
    <mergeCell ref="AV779:AW779"/>
    <mergeCell ref="AZ779:BA779"/>
    <mergeCell ref="AD776:AG776"/>
    <mergeCell ref="AH776:AJ776"/>
    <mergeCell ref="AK776:AP776"/>
    <mergeCell ref="BV776:BX776"/>
    <mergeCell ref="BI776:BK776"/>
    <mergeCell ref="BY776:BZ776"/>
    <mergeCell ref="BY777:BZ777"/>
    <mergeCell ref="BY778:BZ778"/>
    <mergeCell ref="BC779:BE779"/>
    <mergeCell ref="AV776:AW776"/>
    <mergeCell ref="BY779:BZ779"/>
    <mergeCell ref="BO777:BR777"/>
    <mergeCell ref="BS777:BU777"/>
    <mergeCell ref="AA779:AC779"/>
    <mergeCell ref="AD779:AG779"/>
    <mergeCell ref="AH779:AJ779"/>
    <mergeCell ref="BI778:BK778"/>
    <mergeCell ref="AK779:AP779"/>
    <mergeCell ref="BF779:BH779"/>
    <mergeCell ref="BI779:BK779"/>
    <mergeCell ref="CA778:CI778"/>
    <mergeCell ref="BO778:BR778"/>
    <mergeCell ref="AD778:AG778"/>
    <mergeCell ref="AH778:AJ778"/>
    <mergeCell ref="AK778:AP778"/>
    <mergeCell ref="CA772:CI772"/>
    <mergeCell ref="BO772:BR772"/>
    <mergeCell ref="BS772:BU772"/>
    <mergeCell ref="BV772:BX772"/>
    <mergeCell ref="BI772:BK772"/>
    <mergeCell ref="B772:C772"/>
    <mergeCell ref="D772:E772"/>
    <mergeCell ref="F772:W772"/>
    <mergeCell ref="X772:Z772"/>
    <mergeCell ref="AA772:AC772"/>
    <mergeCell ref="AR772:AS772"/>
    <mergeCell ref="AD772:AG772"/>
    <mergeCell ref="AH772:AJ772"/>
    <mergeCell ref="AK772:AP772"/>
    <mergeCell ref="CA775:CI775"/>
    <mergeCell ref="BO775:BR775"/>
    <mergeCell ref="BS775:BU775"/>
    <mergeCell ref="BV775:BX775"/>
    <mergeCell ref="BC774:BE774"/>
    <mergeCell ref="BF772:BH772"/>
    <mergeCell ref="CA773:CI773"/>
    <mergeCell ref="BO773:BR773"/>
    <mergeCell ref="BS773:BU773"/>
    <mergeCell ref="BV773:BX773"/>
    <mergeCell ref="AR775:AS775"/>
    <mergeCell ref="AV775:AW775"/>
    <mergeCell ref="AZ775:BA775"/>
    <mergeCell ref="BY772:BZ772"/>
    <mergeCell ref="BY773:BZ773"/>
    <mergeCell ref="BY774:BZ774"/>
    <mergeCell ref="BC775:BE775"/>
    <mergeCell ref="AV772:AW772"/>
    <mergeCell ref="AD775:AG775"/>
    <mergeCell ref="AH775:AJ775"/>
    <mergeCell ref="BI774:BK774"/>
    <mergeCell ref="AK775:AP775"/>
    <mergeCell ref="BF775:BH775"/>
    <mergeCell ref="BI775:BK775"/>
    <mergeCell ref="AR774:AS774"/>
    <mergeCell ref="AV774:AW774"/>
    <mergeCell ref="AZ774:BA774"/>
    <mergeCell ref="BY775:BZ775"/>
    <mergeCell ref="CA774:CI774"/>
    <mergeCell ref="BO774:BR774"/>
    <mergeCell ref="AD774:AG774"/>
    <mergeCell ref="AH774:AJ774"/>
    <mergeCell ref="AK774:AP774"/>
    <mergeCell ref="BS774:BU774"/>
    <mergeCell ref="BV774:BX774"/>
    <mergeCell ref="BF774:BH774"/>
    <mergeCell ref="B774:C774"/>
    <mergeCell ref="D774:E774"/>
    <mergeCell ref="F774:W774"/>
    <mergeCell ref="X774:Z774"/>
    <mergeCell ref="AA774:AC774"/>
    <mergeCell ref="B775:C775"/>
    <mergeCell ref="D775:E775"/>
    <mergeCell ref="F775:W775"/>
    <mergeCell ref="X775:Z775"/>
    <mergeCell ref="AA775:AC775"/>
    <mergeCell ref="BC773:BE773"/>
    <mergeCell ref="AZ772:BA772"/>
    <mergeCell ref="BC772:BE772"/>
    <mergeCell ref="AK773:AP773"/>
    <mergeCell ref="BF773:BH773"/>
    <mergeCell ref="BI773:BK773"/>
    <mergeCell ref="F771:W771"/>
    <mergeCell ref="AR773:AS773"/>
    <mergeCell ref="AV773:AW773"/>
    <mergeCell ref="AZ773:BA773"/>
    <mergeCell ref="X771:Z771"/>
    <mergeCell ref="AA771:AC771"/>
    <mergeCell ref="AD771:AG771"/>
    <mergeCell ref="AH771:AJ771"/>
    <mergeCell ref="AD773:AG773"/>
    <mergeCell ref="AK771:AP771"/>
    <mergeCell ref="B773:C773"/>
    <mergeCell ref="D773:E773"/>
    <mergeCell ref="F773:W773"/>
    <mergeCell ref="X773:Z773"/>
    <mergeCell ref="AA773:AC773"/>
    <mergeCell ref="AH773:AJ773"/>
    <mergeCell ref="BY771:BZ771"/>
    <mergeCell ref="AK767:AP767"/>
    <mergeCell ref="BF767:BH767"/>
    <mergeCell ref="BI767:BK767"/>
    <mergeCell ref="BC767:BE767"/>
    <mergeCell ref="AZ769:BA769"/>
    <mergeCell ref="BC769:BE769"/>
    <mergeCell ref="AR771:AS771"/>
    <mergeCell ref="AV771:AW771"/>
    <mergeCell ref="AZ771:BA771"/>
    <mergeCell ref="BC771:BE771"/>
    <mergeCell ref="BC770:BE770"/>
    <mergeCell ref="BI770:BK770"/>
    <mergeCell ref="BF771:BH771"/>
    <mergeCell ref="BI771:BK771"/>
    <mergeCell ref="AV770:AW770"/>
    <mergeCell ref="AZ770:BA770"/>
    <mergeCell ref="AH767:AJ767"/>
    <mergeCell ref="CA770:CI770"/>
    <mergeCell ref="BO770:BR770"/>
    <mergeCell ref="BY770:BZ770"/>
    <mergeCell ref="CA771:CI771"/>
    <mergeCell ref="BO771:BR771"/>
    <mergeCell ref="BS771:BU771"/>
    <mergeCell ref="BV771:BX771"/>
    <mergeCell ref="AD770:AG770"/>
    <mergeCell ref="AH770:AJ770"/>
    <mergeCell ref="AK770:AP770"/>
    <mergeCell ref="BS770:BU770"/>
    <mergeCell ref="BV770:BX770"/>
    <mergeCell ref="BF770:BH770"/>
    <mergeCell ref="AR770:AS770"/>
    <mergeCell ref="AH769:AJ769"/>
    <mergeCell ref="AD769:AG769"/>
    <mergeCell ref="AR769:AS769"/>
    <mergeCell ref="AV769:AW769"/>
    <mergeCell ref="AK769:AP769"/>
    <mergeCell ref="BF769:BH769"/>
    <mergeCell ref="CA769:CI769"/>
    <mergeCell ref="BO769:BR769"/>
    <mergeCell ref="BS769:BU769"/>
    <mergeCell ref="BV769:BX769"/>
    <mergeCell ref="BY769:BZ769"/>
    <mergeCell ref="BI768:BK768"/>
    <mergeCell ref="BI769:BK769"/>
    <mergeCell ref="BC768:BE768"/>
    <mergeCell ref="B769:C769"/>
    <mergeCell ref="D769:E769"/>
    <mergeCell ref="F769:W769"/>
    <mergeCell ref="X769:Z769"/>
    <mergeCell ref="AA769:AC769"/>
    <mergeCell ref="B768:C768"/>
    <mergeCell ref="D768:E768"/>
    <mergeCell ref="F768:W768"/>
    <mergeCell ref="X768:Z768"/>
    <mergeCell ref="AA768:AC768"/>
    <mergeCell ref="CA768:CI768"/>
    <mergeCell ref="BO768:BR768"/>
    <mergeCell ref="AD768:AG768"/>
    <mergeCell ref="AH768:AJ768"/>
    <mergeCell ref="AK768:AP768"/>
    <mergeCell ref="AR768:AS768"/>
    <mergeCell ref="AV768:AW768"/>
    <mergeCell ref="AZ768:BA768"/>
    <mergeCell ref="BF768:BH768"/>
    <mergeCell ref="BS768:BU768"/>
    <mergeCell ref="BV768:BX768"/>
    <mergeCell ref="BY768:BZ768"/>
    <mergeCell ref="B770:C770"/>
    <mergeCell ref="D770:E770"/>
    <mergeCell ref="F770:W770"/>
    <mergeCell ref="X770:Z770"/>
    <mergeCell ref="AA770:AC770"/>
    <mergeCell ref="B771:C771"/>
    <mergeCell ref="D771:E771"/>
    <mergeCell ref="CA765:CI765"/>
    <mergeCell ref="AH761:AJ761"/>
    <mergeCell ref="AK761:AP761"/>
    <mergeCell ref="BY760:BZ760"/>
    <mergeCell ref="CA761:CI761"/>
    <mergeCell ref="BO761:BR761"/>
    <mergeCell ref="BS761:BU761"/>
    <mergeCell ref="BV761:BX761"/>
    <mergeCell ref="BS760:BU760"/>
    <mergeCell ref="BV760:BX760"/>
    <mergeCell ref="D762:E762"/>
    <mergeCell ref="F762:W762"/>
    <mergeCell ref="X762:Z762"/>
    <mergeCell ref="BI762:BK762"/>
    <mergeCell ref="BI766:BK766"/>
    <mergeCell ref="BY763:BZ763"/>
    <mergeCell ref="BY764:BZ764"/>
    <mergeCell ref="BY765:BZ765"/>
    <mergeCell ref="AR763:AS763"/>
    <mergeCell ref="AV763:AW763"/>
    <mergeCell ref="AZ763:BA763"/>
    <mergeCell ref="AR764:AS764"/>
    <mergeCell ref="AV764:AW764"/>
    <mergeCell ref="B767:C767"/>
    <mergeCell ref="D767:E767"/>
    <mergeCell ref="F767:W767"/>
    <mergeCell ref="X767:Z767"/>
    <mergeCell ref="AA767:AC767"/>
    <mergeCell ref="AD767:AG767"/>
    <mergeCell ref="B766:C766"/>
    <mergeCell ref="D766:E766"/>
    <mergeCell ref="F766:W766"/>
    <mergeCell ref="X766:Z766"/>
    <mergeCell ref="AA766:AC766"/>
    <mergeCell ref="AD766:AG766"/>
    <mergeCell ref="AH766:AJ766"/>
    <mergeCell ref="AK766:AP766"/>
    <mergeCell ref="AR766:AS766"/>
    <mergeCell ref="AV765:AW765"/>
    <mergeCell ref="AZ765:BA765"/>
    <mergeCell ref="BO765:BR765"/>
    <mergeCell ref="BS765:BU765"/>
    <mergeCell ref="BV765:BX765"/>
    <mergeCell ref="CA766:CI766"/>
    <mergeCell ref="BO766:BR766"/>
    <mergeCell ref="BY766:BZ766"/>
    <mergeCell ref="BS766:BU766"/>
    <mergeCell ref="BV766:BX766"/>
    <mergeCell ref="BC766:BE766"/>
    <mergeCell ref="AH765:AJ765"/>
    <mergeCell ref="AK765:AP765"/>
    <mergeCell ref="AV766:AW766"/>
    <mergeCell ref="AZ766:BA766"/>
    <mergeCell ref="AR767:AS767"/>
    <mergeCell ref="AV767:AW767"/>
    <mergeCell ref="AZ767:BA767"/>
    <mergeCell ref="BF766:BH766"/>
    <mergeCell ref="CA767:CI767"/>
    <mergeCell ref="BO767:BR767"/>
    <mergeCell ref="BS767:BU767"/>
    <mergeCell ref="BV767:BX767"/>
    <mergeCell ref="BY767:BZ767"/>
    <mergeCell ref="AH763:AJ763"/>
    <mergeCell ref="AK763:AP763"/>
    <mergeCell ref="CA764:CI764"/>
    <mergeCell ref="BO764:BR764"/>
    <mergeCell ref="BS764:BU764"/>
    <mergeCell ref="BV764:BX764"/>
    <mergeCell ref="CA763:CI763"/>
    <mergeCell ref="BC763:BE763"/>
    <mergeCell ref="D764:E764"/>
    <mergeCell ref="F764:W764"/>
    <mergeCell ref="X764:Z764"/>
    <mergeCell ref="AA764:AC764"/>
    <mergeCell ref="AD764:AG764"/>
    <mergeCell ref="BF764:BH764"/>
    <mergeCell ref="AH764:AJ764"/>
    <mergeCell ref="AK764:AP764"/>
    <mergeCell ref="AZ764:BA764"/>
    <mergeCell ref="BI764:BK764"/>
    <mergeCell ref="BC764:BE764"/>
    <mergeCell ref="BV762:BX762"/>
    <mergeCell ref="BV763:BX763"/>
    <mergeCell ref="BO763:BR763"/>
    <mergeCell ref="BS763:BU763"/>
    <mergeCell ref="BC762:BE762"/>
    <mergeCell ref="B763:C763"/>
    <mergeCell ref="D763:E763"/>
    <mergeCell ref="F763:W763"/>
    <mergeCell ref="X763:Z763"/>
    <mergeCell ref="AA763:AC763"/>
    <mergeCell ref="AD763:AG763"/>
    <mergeCell ref="CA762:CI762"/>
    <mergeCell ref="AA762:AC762"/>
    <mergeCell ref="AD762:AG762"/>
    <mergeCell ref="AH762:AJ762"/>
    <mergeCell ref="AK762:AP762"/>
    <mergeCell ref="BO762:BR762"/>
    <mergeCell ref="BS762:BU762"/>
    <mergeCell ref="B764:C764"/>
    <mergeCell ref="AZ762:BA762"/>
    <mergeCell ref="BF762:BH762"/>
    <mergeCell ref="AR762:AS762"/>
    <mergeCell ref="B761:C761"/>
    <mergeCell ref="D761:E761"/>
    <mergeCell ref="F761:W761"/>
    <mergeCell ref="X761:Z761"/>
    <mergeCell ref="AA761:AC761"/>
    <mergeCell ref="B760:C760"/>
    <mergeCell ref="D760:E760"/>
    <mergeCell ref="BF761:BH761"/>
    <mergeCell ref="AD761:AG761"/>
    <mergeCell ref="BY761:BZ761"/>
    <mergeCell ref="BY762:BZ762"/>
    <mergeCell ref="AR761:AS761"/>
    <mergeCell ref="AV761:AW761"/>
    <mergeCell ref="AZ761:BA761"/>
    <mergeCell ref="AV762:AW762"/>
    <mergeCell ref="BI761:BK761"/>
    <mergeCell ref="BC761:BE761"/>
    <mergeCell ref="BL758:BN758"/>
    <mergeCell ref="BY757:BZ757"/>
    <mergeCell ref="BF765:BH765"/>
    <mergeCell ref="BI765:BK765"/>
    <mergeCell ref="BC765:BE765"/>
    <mergeCell ref="AR765:AS765"/>
    <mergeCell ref="BL760:BN760"/>
    <mergeCell ref="BL761:BN761"/>
    <mergeCell ref="BL762:BN762"/>
    <mergeCell ref="BL763:BN763"/>
    <mergeCell ref="BL764:BN764"/>
    <mergeCell ref="BL765:BN765"/>
    <mergeCell ref="AH759:AJ759"/>
    <mergeCell ref="AK759:AP759"/>
    <mergeCell ref="BF759:BH759"/>
    <mergeCell ref="BI760:BK760"/>
    <mergeCell ref="BO759:BR759"/>
    <mergeCell ref="BS759:BU759"/>
    <mergeCell ref="BV759:BX759"/>
    <mergeCell ref="BC760:BE760"/>
    <mergeCell ref="BO760:BR760"/>
    <mergeCell ref="BI759:BK759"/>
    <mergeCell ref="BC759:BE759"/>
    <mergeCell ref="AV759:AW759"/>
    <mergeCell ref="AZ759:BA759"/>
    <mergeCell ref="F760:W760"/>
    <mergeCell ref="X760:Z760"/>
    <mergeCell ref="AA760:AC760"/>
    <mergeCell ref="AD760:AG760"/>
    <mergeCell ref="AH760:AJ760"/>
    <mergeCell ref="AK760:AP760"/>
    <mergeCell ref="B762:C762"/>
    <mergeCell ref="B765:C765"/>
    <mergeCell ref="D765:E765"/>
    <mergeCell ref="F765:W765"/>
    <mergeCell ref="X765:Z765"/>
    <mergeCell ref="AA765:AC765"/>
    <mergeCell ref="AD765:AG765"/>
    <mergeCell ref="BF763:BH763"/>
    <mergeCell ref="BI763:BK763"/>
    <mergeCell ref="BL759:BN759"/>
    <mergeCell ref="CA758:CI758"/>
    <mergeCell ref="BO758:BR758"/>
    <mergeCell ref="BS758:BU758"/>
    <mergeCell ref="BV758:BX758"/>
    <mergeCell ref="BY759:BZ759"/>
    <mergeCell ref="CA759:CI759"/>
    <mergeCell ref="AV758:AW758"/>
    <mergeCell ref="BF758:BH758"/>
    <mergeCell ref="B759:C759"/>
    <mergeCell ref="D759:E759"/>
    <mergeCell ref="F759:W759"/>
    <mergeCell ref="X759:Z759"/>
    <mergeCell ref="AA759:AC759"/>
    <mergeCell ref="AD759:AG759"/>
    <mergeCell ref="BV757:BX757"/>
    <mergeCell ref="BO757:BR757"/>
    <mergeCell ref="BS757:BU757"/>
    <mergeCell ref="BF757:BH757"/>
    <mergeCell ref="BI757:BK757"/>
    <mergeCell ref="BC758:BE758"/>
    <mergeCell ref="BC754:BE754"/>
    <mergeCell ref="CA754:CI754"/>
    <mergeCell ref="BO754:BR754"/>
    <mergeCell ref="BY754:BZ754"/>
    <mergeCell ref="BY756:BZ756"/>
    <mergeCell ref="BF756:BH756"/>
    <mergeCell ref="AR755:AS755"/>
    <mergeCell ref="AV755:AW755"/>
    <mergeCell ref="AZ755:BA755"/>
    <mergeCell ref="AV756:AW756"/>
    <mergeCell ref="AZ756:BA756"/>
    <mergeCell ref="BC756:BE756"/>
    <mergeCell ref="CA760:CI760"/>
    <mergeCell ref="CA757:CI757"/>
    <mergeCell ref="AH757:AJ757"/>
    <mergeCell ref="AK757:AP757"/>
    <mergeCell ref="B758:C758"/>
    <mergeCell ref="D758:E758"/>
    <mergeCell ref="F758:W758"/>
    <mergeCell ref="X758:Z758"/>
    <mergeCell ref="AA758:AC758"/>
    <mergeCell ref="AD758:AG758"/>
    <mergeCell ref="AH758:AJ758"/>
    <mergeCell ref="AK758:AP758"/>
    <mergeCell ref="BC757:BE757"/>
    <mergeCell ref="BI758:BK758"/>
    <mergeCell ref="AR758:AS758"/>
    <mergeCell ref="BY758:BZ758"/>
    <mergeCell ref="AZ758:BA758"/>
    <mergeCell ref="AR760:AS760"/>
    <mergeCell ref="AV760:AW760"/>
    <mergeCell ref="AZ760:BA760"/>
    <mergeCell ref="AR759:AS759"/>
    <mergeCell ref="B757:C757"/>
    <mergeCell ref="D757:E757"/>
    <mergeCell ref="F757:W757"/>
    <mergeCell ref="X757:Z757"/>
    <mergeCell ref="AA757:AC757"/>
    <mergeCell ref="AD757:AG757"/>
    <mergeCell ref="AR757:AS757"/>
    <mergeCell ref="AV757:AW757"/>
    <mergeCell ref="AZ757:BA757"/>
    <mergeCell ref="BF760:BH760"/>
    <mergeCell ref="AK753:AP753"/>
    <mergeCell ref="CA751:CI751"/>
    <mergeCell ref="AH751:AJ751"/>
    <mergeCell ref="AK751:AP751"/>
    <mergeCell ref="B752:C752"/>
    <mergeCell ref="D752:E752"/>
    <mergeCell ref="F752:W752"/>
    <mergeCell ref="X752:Z752"/>
    <mergeCell ref="AA752:AC752"/>
    <mergeCell ref="AD752:AG752"/>
    <mergeCell ref="BF752:BH752"/>
    <mergeCell ref="CA756:CI756"/>
    <mergeCell ref="AA756:AC756"/>
    <mergeCell ref="AD756:AG756"/>
    <mergeCell ref="AH756:AJ756"/>
    <mergeCell ref="AK756:AP756"/>
    <mergeCell ref="BO756:BR756"/>
    <mergeCell ref="BS756:BU756"/>
    <mergeCell ref="BV756:BX756"/>
    <mergeCell ref="AR756:AS756"/>
    <mergeCell ref="CA755:CI755"/>
    <mergeCell ref="BO755:BR755"/>
    <mergeCell ref="BS755:BU755"/>
    <mergeCell ref="BV755:BX755"/>
    <mergeCell ref="BF755:BH755"/>
    <mergeCell ref="BI755:BK755"/>
    <mergeCell ref="BC755:BE755"/>
    <mergeCell ref="BY755:BZ755"/>
    <mergeCell ref="AD755:AG755"/>
    <mergeCell ref="AH755:AJ755"/>
    <mergeCell ref="AH752:AJ752"/>
    <mergeCell ref="AK752:AP752"/>
    <mergeCell ref="BC751:BE751"/>
    <mergeCell ref="BI752:BK752"/>
    <mergeCell ref="AK755:AP755"/>
    <mergeCell ref="BC752:BE752"/>
    <mergeCell ref="B756:C756"/>
    <mergeCell ref="D756:E756"/>
    <mergeCell ref="F756:W756"/>
    <mergeCell ref="X756:Z756"/>
    <mergeCell ref="BI756:BK756"/>
    <mergeCell ref="BS754:BU754"/>
    <mergeCell ref="AH754:AJ754"/>
    <mergeCell ref="AK754:AP754"/>
    <mergeCell ref="BF754:BH754"/>
    <mergeCell ref="BV754:BX754"/>
    <mergeCell ref="B755:C755"/>
    <mergeCell ref="D755:E755"/>
    <mergeCell ref="F755:W755"/>
    <mergeCell ref="X755:Z755"/>
    <mergeCell ref="AA755:AC755"/>
    <mergeCell ref="B754:C754"/>
    <mergeCell ref="D754:E754"/>
    <mergeCell ref="F754:W754"/>
    <mergeCell ref="X754:Z754"/>
    <mergeCell ref="AA754:AC754"/>
    <mergeCell ref="AD754:AG754"/>
    <mergeCell ref="BI754:BK754"/>
    <mergeCell ref="B751:C751"/>
    <mergeCell ref="D751:E751"/>
    <mergeCell ref="F751:W751"/>
    <mergeCell ref="X751:Z751"/>
    <mergeCell ref="AA751:AC751"/>
    <mergeCell ref="AD751:AG751"/>
    <mergeCell ref="CA750:CI750"/>
    <mergeCell ref="AA750:AC750"/>
    <mergeCell ref="AD750:AG750"/>
    <mergeCell ref="AH750:AJ750"/>
    <mergeCell ref="AK750:AP750"/>
    <mergeCell ref="BO750:BR750"/>
    <mergeCell ref="BS750:BU750"/>
    <mergeCell ref="BV750:BX750"/>
    <mergeCell ref="AR750:AS750"/>
    <mergeCell ref="BY751:BZ751"/>
    <mergeCell ref="BY752:BZ752"/>
    <mergeCell ref="BY753:BZ753"/>
    <mergeCell ref="AV751:AW751"/>
    <mergeCell ref="AZ751:BA751"/>
    <mergeCell ref="AV752:AW752"/>
    <mergeCell ref="CA753:CI753"/>
    <mergeCell ref="CA749:CI749"/>
    <mergeCell ref="BO749:BR749"/>
    <mergeCell ref="BS749:BU749"/>
    <mergeCell ref="BV749:BX749"/>
    <mergeCell ref="BF749:BH749"/>
    <mergeCell ref="BI749:BK749"/>
    <mergeCell ref="BC749:BE749"/>
    <mergeCell ref="BY749:BZ749"/>
    <mergeCell ref="AD749:AG749"/>
    <mergeCell ref="AH749:AJ749"/>
    <mergeCell ref="AK749:AP749"/>
    <mergeCell ref="B750:C750"/>
    <mergeCell ref="D750:E750"/>
    <mergeCell ref="F750:W750"/>
    <mergeCell ref="X750:Z750"/>
    <mergeCell ref="BI750:BK750"/>
    <mergeCell ref="BO753:BR753"/>
    <mergeCell ref="BS753:BU753"/>
    <mergeCell ref="BV753:BX753"/>
    <mergeCell ref="B749:C749"/>
    <mergeCell ref="D749:E749"/>
    <mergeCell ref="F749:W749"/>
    <mergeCell ref="X749:Z749"/>
    <mergeCell ref="AA749:AC749"/>
    <mergeCell ref="BF753:BH753"/>
    <mergeCell ref="BI753:BK753"/>
    <mergeCell ref="BC753:BE753"/>
    <mergeCell ref="AR753:AS753"/>
    <mergeCell ref="AV753:AW753"/>
    <mergeCell ref="AZ753:BA753"/>
    <mergeCell ref="CA752:CI752"/>
    <mergeCell ref="BO752:BR752"/>
    <mergeCell ref="BS752:BU752"/>
    <mergeCell ref="BV752:BX752"/>
    <mergeCell ref="B753:C753"/>
    <mergeCell ref="D753:E753"/>
    <mergeCell ref="F753:W753"/>
    <mergeCell ref="X753:Z753"/>
    <mergeCell ref="AA753:AC753"/>
    <mergeCell ref="AD753:AG753"/>
    <mergeCell ref="BV751:BX751"/>
    <mergeCell ref="BO751:BR751"/>
    <mergeCell ref="BS751:BU751"/>
    <mergeCell ref="BF751:BH751"/>
    <mergeCell ref="BI751:BK751"/>
    <mergeCell ref="AH753:AJ753"/>
    <mergeCell ref="X748:Z748"/>
    <mergeCell ref="AA748:AC748"/>
    <mergeCell ref="AD748:AG748"/>
    <mergeCell ref="BY750:BZ750"/>
    <mergeCell ref="AZ750:BA750"/>
    <mergeCell ref="BS746:BU746"/>
    <mergeCell ref="BV746:BX746"/>
    <mergeCell ref="AK746:AP746"/>
    <mergeCell ref="BF746:BH746"/>
    <mergeCell ref="BI746:BK746"/>
    <mergeCell ref="B746:C746"/>
    <mergeCell ref="D746:E746"/>
    <mergeCell ref="F746:W746"/>
    <mergeCell ref="X746:Z746"/>
    <mergeCell ref="AA746:AC746"/>
    <mergeCell ref="AD746:AG746"/>
    <mergeCell ref="BC745:BE745"/>
    <mergeCell ref="CA745:CI745"/>
    <mergeCell ref="BO745:BR745"/>
    <mergeCell ref="AD745:AG745"/>
    <mergeCell ref="AH745:AJ745"/>
    <mergeCell ref="AK745:AP745"/>
    <mergeCell ref="BS745:BU745"/>
    <mergeCell ref="BV745:BX745"/>
    <mergeCell ref="B745:C745"/>
    <mergeCell ref="D745:E745"/>
    <mergeCell ref="F745:W745"/>
    <mergeCell ref="X745:Z745"/>
    <mergeCell ref="AA745:AC745"/>
    <mergeCell ref="AR745:AS745"/>
    <mergeCell ref="BY745:BZ745"/>
    <mergeCell ref="BY746:BZ746"/>
    <mergeCell ref="BY747:BZ747"/>
    <mergeCell ref="BY748:BZ748"/>
    <mergeCell ref="AR746:AS746"/>
    <mergeCell ref="AV746:AW746"/>
    <mergeCell ref="BI748:BK748"/>
    <mergeCell ref="BF745:BH745"/>
    <mergeCell ref="AV745:AW745"/>
    <mergeCell ref="AZ745:BA745"/>
    <mergeCell ref="AV747:AW747"/>
    <mergeCell ref="AZ747:BA747"/>
    <mergeCell ref="BF750:BH750"/>
    <mergeCell ref="BC750:BE750"/>
    <mergeCell ref="BC744:BE744"/>
    <mergeCell ref="CA744:CI744"/>
    <mergeCell ref="BO744:BR744"/>
    <mergeCell ref="BS744:BU744"/>
    <mergeCell ref="BV744:BX744"/>
    <mergeCell ref="BC743:BE743"/>
    <mergeCell ref="AK744:AP744"/>
    <mergeCell ref="BF744:BH744"/>
    <mergeCell ref="BI744:BK744"/>
    <mergeCell ref="AR744:AS744"/>
    <mergeCell ref="AV744:AW744"/>
    <mergeCell ref="AZ744:BA744"/>
    <mergeCell ref="B744:C744"/>
    <mergeCell ref="D744:E744"/>
    <mergeCell ref="F744:W744"/>
    <mergeCell ref="X744:Z744"/>
    <mergeCell ref="AA744:AC744"/>
    <mergeCell ref="AD744:AG744"/>
    <mergeCell ref="BY744:BZ744"/>
    <mergeCell ref="CA743:CI743"/>
    <mergeCell ref="BO743:BR743"/>
    <mergeCell ref="AD743:AG743"/>
    <mergeCell ref="AH743:AJ743"/>
    <mergeCell ref="AK743:AP743"/>
    <mergeCell ref="BS743:BU743"/>
    <mergeCell ref="BV743:BX743"/>
    <mergeCell ref="BF743:BH743"/>
    <mergeCell ref="AH744:AJ744"/>
    <mergeCell ref="BO748:BR748"/>
    <mergeCell ref="BS748:BU748"/>
    <mergeCell ref="BV747:BX747"/>
    <mergeCell ref="BC748:BE748"/>
    <mergeCell ref="B743:C743"/>
    <mergeCell ref="D743:E743"/>
    <mergeCell ref="F743:W743"/>
    <mergeCell ref="X743:Z743"/>
    <mergeCell ref="AA743:AC743"/>
    <mergeCell ref="BF747:BH747"/>
    <mergeCell ref="BI747:BK747"/>
    <mergeCell ref="BC747:BE747"/>
    <mergeCell ref="CA747:CI747"/>
    <mergeCell ref="BO747:BR747"/>
    <mergeCell ref="BS747:BU747"/>
    <mergeCell ref="B747:C747"/>
    <mergeCell ref="D747:E747"/>
    <mergeCell ref="F747:W747"/>
    <mergeCell ref="X747:Z747"/>
    <mergeCell ref="BC746:BE746"/>
    <mergeCell ref="AA747:AC747"/>
    <mergeCell ref="AD747:AG747"/>
    <mergeCell ref="AH747:AJ747"/>
    <mergeCell ref="AK747:AP747"/>
    <mergeCell ref="AH746:AJ746"/>
    <mergeCell ref="BI745:BK745"/>
    <mergeCell ref="CA746:CI746"/>
    <mergeCell ref="BO746:BR746"/>
    <mergeCell ref="CA748:CI748"/>
    <mergeCell ref="AH748:AJ748"/>
    <mergeCell ref="AK748:AP748"/>
    <mergeCell ref="BF748:BH748"/>
    <mergeCell ref="BV748:BX748"/>
    <mergeCell ref="B748:C748"/>
    <mergeCell ref="D748:E748"/>
    <mergeCell ref="F748:W748"/>
    <mergeCell ref="AD742:AG742"/>
    <mergeCell ref="AR743:AS743"/>
    <mergeCell ref="AV743:AW743"/>
    <mergeCell ref="AZ743:BA743"/>
    <mergeCell ref="BI743:BK743"/>
    <mergeCell ref="CA742:CI742"/>
    <mergeCell ref="BO742:BR742"/>
    <mergeCell ref="BS742:BU742"/>
    <mergeCell ref="BV742:BX742"/>
    <mergeCell ref="AH742:AJ742"/>
    <mergeCell ref="AR742:AS742"/>
    <mergeCell ref="AV742:AW742"/>
    <mergeCell ref="AZ742:BA742"/>
    <mergeCell ref="BC742:BE742"/>
    <mergeCell ref="BI741:BK741"/>
    <mergeCell ref="AK742:AP742"/>
    <mergeCell ref="BF742:BH742"/>
    <mergeCell ref="BI742:BK742"/>
    <mergeCell ref="B742:C742"/>
    <mergeCell ref="D742:E742"/>
    <mergeCell ref="F742:W742"/>
    <mergeCell ref="X742:Z742"/>
    <mergeCell ref="AA742:AC742"/>
    <mergeCell ref="BC741:BE741"/>
    <mergeCell ref="CA741:CI741"/>
    <mergeCell ref="BO741:BR741"/>
    <mergeCell ref="AD741:AG741"/>
    <mergeCell ref="AH741:AJ741"/>
    <mergeCell ref="AK741:AP741"/>
    <mergeCell ref="BS741:BU741"/>
    <mergeCell ref="BV741:BX741"/>
    <mergeCell ref="BF741:BH741"/>
    <mergeCell ref="B741:C741"/>
    <mergeCell ref="D741:E741"/>
    <mergeCell ref="F741:W741"/>
    <mergeCell ref="X741:Z741"/>
    <mergeCell ref="AA741:AC741"/>
    <mergeCell ref="AR741:AS741"/>
    <mergeCell ref="AV741:AW741"/>
    <mergeCell ref="AZ741:BA741"/>
    <mergeCell ref="BY741:BZ741"/>
    <mergeCell ref="BY742:BZ742"/>
    <mergeCell ref="BY743:BZ743"/>
    <mergeCell ref="BS737:BU737"/>
    <mergeCell ref="BV737:BX737"/>
    <mergeCell ref="B737:C737"/>
    <mergeCell ref="D737:E737"/>
    <mergeCell ref="F737:W737"/>
    <mergeCell ref="X737:Z737"/>
    <mergeCell ref="AA737:AC737"/>
    <mergeCell ref="AR737:AS737"/>
    <mergeCell ref="AD737:AG737"/>
    <mergeCell ref="AH737:AJ737"/>
    <mergeCell ref="AK737:AP737"/>
    <mergeCell ref="CA740:CI740"/>
    <mergeCell ref="BO740:BR740"/>
    <mergeCell ref="BS740:BU740"/>
    <mergeCell ref="BV740:BX740"/>
    <mergeCell ref="BC739:BE739"/>
    <mergeCell ref="BF737:BH737"/>
    <mergeCell ref="CA738:CI738"/>
    <mergeCell ref="BO738:BR738"/>
    <mergeCell ref="BS738:BU738"/>
    <mergeCell ref="BV738:BX738"/>
    <mergeCell ref="AR740:AS740"/>
    <mergeCell ref="AV740:AW740"/>
    <mergeCell ref="AZ740:BA740"/>
    <mergeCell ref="BY737:BZ737"/>
    <mergeCell ref="BY738:BZ738"/>
    <mergeCell ref="BY739:BZ739"/>
    <mergeCell ref="BC740:BE740"/>
    <mergeCell ref="AA740:AC740"/>
    <mergeCell ref="AD740:AG740"/>
    <mergeCell ref="AH740:AJ740"/>
    <mergeCell ref="BI739:BK739"/>
    <mergeCell ref="AK740:AP740"/>
    <mergeCell ref="BF740:BH740"/>
    <mergeCell ref="BI740:BK740"/>
    <mergeCell ref="AR739:AS739"/>
    <mergeCell ref="AV739:AW739"/>
    <mergeCell ref="AZ739:BA739"/>
    <mergeCell ref="CA739:CI739"/>
    <mergeCell ref="BO739:BR739"/>
    <mergeCell ref="AD739:AG739"/>
    <mergeCell ref="AH739:AJ739"/>
    <mergeCell ref="AK739:AP739"/>
    <mergeCell ref="BS739:BU739"/>
    <mergeCell ref="BV739:BX739"/>
    <mergeCell ref="BF739:BH739"/>
    <mergeCell ref="B739:C739"/>
    <mergeCell ref="D739:E739"/>
    <mergeCell ref="F739:W739"/>
    <mergeCell ref="X739:Z739"/>
    <mergeCell ref="AA739:AC739"/>
    <mergeCell ref="BY740:BZ740"/>
    <mergeCell ref="B740:C740"/>
    <mergeCell ref="D740:E740"/>
    <mergeCell ref="F740:W740"/>
    <mergeCell ref="X740:Z740"/>
    <mergeCell ref="BC738:BE738"/>
    <mergeCell ref="AV737:AW737"/>
    <mergeCell ref="AZ737:BA737"/>
    <mergeCell ref="AK738:AP738"/>
    <mergeCell ref="BF738:BH738"/>
    <mergeCell ref="BI738:BK738"/>
    <mergeCell ref="AR738:AS738"/>
    <mergeCell ref="AV738:AW738"/>
    <mergeCell ref="CA736:CI736"/>
    <mergeCell ref="BO736:BR736"/>
    <mergeCell ref="BS736:BU736"/>
    <mergeCell ref="BV736:BX736"/>
    <mergeCell ref="BY733:BZ733"/>
    <mergeCell ref="BY734:BZ734"/>
    <mergeCell ref="BY735:BZ735"/>
    <mergeCell ref="CA733:CI733"/>
    <mergeCell ref="BO733:BR733"/>
    <mergeCell ref="BS733:BU733"/>
    <mergeCell ref="BC736:BE736"/>
    <mergeCell ref="X736:Z736"/>
    <mergeCell ref="AA736:AC736"/>
    <mergeCell ref="AD736:AG736"/>
    <mergeCell ref="AH736:AJ736"/>
    <mergeCell ref="AK736:AP736"/>
    <mergeCell ref="BY736:BZ736"/>
    <mergeCell ref="CA735:CI735"/>
    <mergeCell ref="BO735:BR735"/>
    <mergeCell ref="AD735:AG735"/>
    <mergeCell ref="AH735:AJ735"/>
    <mergeCell ref="AK735:AP735"/>
    <mergeCell ref="BS735:BU735"/>
    <mergeCell ref="BV735:BX735"/>
    <mergeCell ref="AR736:AS736"/>
    <mergeCell ref="AV736:AW736"/>
    <mergeCell ref="B735:C735"/>
    <mergeCell ref="D735:E735"/>
    <mergeCell ref="F735:W735"/>
    <mergeCell ref="X735:Z735"/>
    <mergeCell ref="AA735:AC735"/>
    <mergeCell ref="B736:C736"/>
    <mergeCell ref="D736:E736"/>
    <mergeCell ref="F736:W736"/>
    <mergeCell ref="BC735:BE735"/>
    <mergeCell ref="BF733:BH733"/>
    <mergeCell ref="BC733:BE733"/>
    <mergeCell ref="BI735:BK735"/>
    <mergeCell ref="BF735:BH735"/>
    <mergeCell ref="AZ738:BA738"/>
    <mergeCell ref="BF736:BH736"/>
    <mergeCell ref="BI736:BK736"/>
    <mergeCell ref="AZ736:BA736"/>
    <mergeCell ref="BI737:BK737"/>
    <mergeCell ref="AD738:AG738"/>
    <mergeCell ref="B738:C738"/>
    <mergeCell ref="D738:E738"/>
    <mergeCell ref="F738:W738"/>
    <mergeCell ref="X738:Z738"/>
    <mergeCell ref="AA738:AC738"/>
    <mergeCell ref="AH738:AJ738"/>
    <mergeCell ref="BC737:BE737"/>
    <mergeCell ref="CA737:CI737"/>
    <mergeCell ref="BO737:BR737"/>
    <mergeCell ref="BC730:BE730"/>
    <mergeCell ref="CA730:CI730"/>
    <mergeCell ref="BO730:BR730"/>
    <mergeCell ref="BS730:BU730"/>
    <mergeCell ref="BV730:BX730"/>
    <mergeCell ref="BY730:BZ730"/>
    <mergeCell ref="AK730:AP730"/>
    <mergeCell ref="BF730:BH730"/>
    <mergeCell ref="BI730:BK730"/>
    <mergeCell ref="BF731:BH731"/>
    <mergeCell ref="AD734:AG734"/>
    <mergeCell ref="AR735:AS735"/>
    <mergeCell ref="AV735:AW735"/>
    <mergeCell ref="AZ735:BA735"/>
    <mergeCell ref="BY731:BZ731"/>
    <mergeCell ref="AR731:AS731"/>
    <mergeCell ref="AV731:AW731"/>
    <mergeCell ref="AZ731:BA731"/>
    <mergeCell ref="AR732:AS732"/>
    <mergeCell ref="B734:C734"/>
    <mergeCell ref="D734:E734"/>
    <mergeCell ref="F734:W734"/>
    <mergeCell ref="X734:Z734"/>
    <mergeCell ref="AA734:AC734"/>
    <mergeCell ref="CA734:CI734"/>
    <mergeCell ref="BO734:BR734"/>
    <mergeCell ref="BS734:BU734"/>
    <mergeCell ref="BV734:BX734"/>
    <mergeCell ref="AH734:AJ734"/>
    <mergeCell ref="BV733:BX733"/>
    <mergeCell ref="BI733:BK733"/>
    <mergeCell ref="AK734:AP734"/>
    <mergeCell ref="BF734:BH734"/>
    <mergeCell ref="BI734:BK734"/>
    <mergeCell ref="AR734:AS734"/>
    <mergeCell ref="AV734:AW734"/>
    <mergeCell ref="AZ734:BA734"/>
    <mergeCell ref="BC734:BE734"/>
    <mergeCell ref="B733:C733"/>
    <mergeCell ref="D733:E733"/>
    <mergeCell ref="F733:W733"/>
    <mergeCell ref="X733:Z733"/>
    <mergeCell ref="AA733:AC733"/>
    <mergeCell ref="AD733:AG733"/>
    <mergeCell ref="AH733:AJ733"/>
    <mergeCell ref="AK733:AP733"/>
    <mergeCell ref="AR733:AS733"/>
    <mergeCell ref="AV733:AW733"/>
    <mergeCell ref="AZ733:BA733"/>
    <mergeCell ref="B731:C731"/>
    <mergeCell ref="AK732:AP732"/>
    <mergeCell ref="BF732:BH732"/>
    <mergeCell ref="BI732:BK732"/>
    <mergeCell ref="AD731:AG731"/>
    <mergeCell ref="AH731:AJ731"/>
    <mergeCell ref="AK731:AP731"/>
    <mergeCell ref="BI731:BK731"/>
    <mergeCell ref="B732:C732"/>
    <mergeCell ref="D732:E732"/>
    <mergeCell ref="F732:W732"/>
    <mergeCell ref="X732:Z732"/>
    <mergeCell ref="AA732:AC732"/>
    <mergeCell ref="BC731:BE731"/>
    <mergeCell ref="AV732:AW732"/>
    <mergeCell ref="AZ732:BA732"/>
    <mergeCell ref="AD732:AG732"/>
    <mergeCell ref="AH732:AJ732"/>
    <mergeCell ref="CA731:CI731"/>
    <mergeCell ref="BO731:BR731"/>
    <mergeCell ref="BS731:BU731"/>
    <mergeCell ref="D731:E731"/>
    <mergeCell ref="F731:W731"/>
    <mergeCell ref="X731:Z731"/>
    <mergeCell ref="AA731:AC731"/>
    <mergeCell ref="B727:C727"/>
    <mergeCell ref="AR728:AS728"/>
    <mergeCell ref="AV728:AW728"/>
    <mergeCell ref="AZ728:BA728"/>
    <mergeCell ref="AH728:AJ728"/>
    <mergeCell ref="AK728:AP728"/>
    <mergeCell ref="AH730:AJ730"/>
    <mergeCell ref="B729:C729"/>
    <mergeCell ref="D729:E729"/>
    <mergeCell ref="BY728:BZ728"/>
    <mergeCell ref="B730:C730"/>
    <mergeCell ref="D730:E730"/>
    <mergeCell ref="F730:W730"/>
    <mergeCell ref="X730:Z730"/>
    <mergeCell ref="AA730:AC730"/>
    <mergeCell ref="AD730:AG730"/>
    <mergeCell ref="F729:W729"/>
    <mergeCell ref="X729:Z729"/>
    <mergeCell ref="AA729:AC729"/>
    <mergeCell ref="B728:C728"/>
    <mergeCell ref="D728:E728"/>
    <mergeCell ref="F728:W728"/>
    <mergeCell ref="X728:Z728"/>
    <mergeCell ref="AD729:AG729"/>
    <mergeCell ref="AH729:AJ729"/>
    <mergeCell ref="AK729:AP729"/>
    <mergeCell ref="AR729:AS729"/>
    <mergeCell ref="CA728:CI728"/>
    <mergeCell ref="BF729:BH729"/>
    <mergeCell ref="BO728:BR728"/>
    <mergeCell ref="BS728:BU728"/>
    <mergeCell ref="BV728:BX728"/>
    <mergeCell ref="AR730:AS730"/>
    <mergeCell ref="AV730:AW730"/>
    <mergeCell ref="AZ730:BA730"/>
    <mergeCell ref="AA728:AC728"/>
    <mergeCell ref="AD728:AG728"/>
    <mergeCell ref="BF727:BH727"/>
    <mergeCell ref="AH727:AJ727"/>
    <mergeCell ref="AK727:AP727"/>
    <mergeCell ref="CA727:CI727"/>
    <mergeCell ref="BO727:BR727"/>
    <mergeCell ref="BS727:BU727"/>
    <mergeCell ref="BV727:BX727"/>
    <mergeCell ref="BV726:BX726"/>
    <mergeCell ref="BO726:BR726"/>
    <mergeCell ref="D727:E727"/>
    <mergeCell ref="F727:W727"/>
    <mergeCell ref="X727:Z727"/>
    <mergeCell ref="AA727:AC727"/>
    <mergeCell ref="AD727:AG727"/>
    <mergeCell ref="BI727:BK727"/>
    <mergeCell ref="AH726:AJ726"/>
    <mergeCell ref="BC727:BE727"/>
    <mergeCell ref="D726:E726"/>
    <mergeCell ref="F726:W726"/>
    <mergeCell ref="X726:Z726"/>
    <mergeCell ref="AA726:AC726"/>
    <mergeCell ref="AD726:AG726"/>
    <mergeCell ref="AR727:AS727"/>
    <mergeCell ref="AV727:AW727"/>
    <mergeCell ref="AZ727:BA727"/>
    <mergeCell ref="BY727:BZ727"/>
    <mergeCell ref="BC732:BE732"/>
    <mergeCell ref="CA732:CI732"/>
    <mergeCell ref="BO732:BR732"/>
    <mergeCell ref="BS732:BU732"/>
    <mergeCell ref="BV732:BX732"/>
    <mergeCell ref="BY732:BZ732"/>
    <mergeCell ref="BV731:BX731"/>
    <mergeCell ref="BO724:BR724"/>
    <mergeCell ref="BS724:BU724"/>
    <mergeCell ref="BV724:BX724"/>
    <mergeCell ref="BF724:BH724"/>
    <mergeCell ref="BI724:BK724"/>
    <mergeCell ref="BF726:BH726"/>
    <mergeCell ref="BI726:BK726"/>
    <mergeCell ref="BC726:BE726"/>
    <mergeCell ref="AK726:AP726"/>
    <mergeCell ref="CA725:CI725"/>
    <mergeCell ref="AA725:AC725"/>
    <mergeCell ref="AD725:AG725"/>
    <mergeCell ref="AH725:AJ725"/>
    <mergeCell ref="AK725:AP725"/>
    <mergeCell ref="BO725:BR725"/>
    <mergeCell ref="BS725:BU725"/>
    <mergeCell ref="BV725:BX725"/>
    <mergeCell ref="AR725:AS725"/>
    <mergeCell ref="BY725:BZ725"/>
    <mergeCell ref="AV725:AW725"/>
    <mergeCell ref="AZ725:BA725"/>
    <mergeCell ref="BF725:BH725"/>
    <mergeCell ref="AR726:AS726"/>
    <mergeCell ref="AV726:AW726"/>
    <mergeCell ref="AZ726:BA726"/>
    <mergeCell ref="BI729:BK729"/>
    <mergeCell ref="BC729:BE729"/>
    <mergeCell ref="CA729:CI729"/>
    <mergeCell ref="BO729:BR729"/>
    <mergeCell ref="BY729:BZ729"/>
    <mergeCell ref="BF728:BH728"/>
    <mergeCell ref="BI728:BK728"/>
    <mergeCell ref="BC728:BE728"/>
    <mergeCell ref="BS729:BU729"/>
    <mergeCell ref="BV729:BX729"/>
    <mergeCell ref="AV729:AW729"/>
    <mergeCell ref="AZ729:BA729"/>
    <mergeCell ref="B724:C724"/>
    <mergeCell ref="B725:C725"/>
    <mergeCell ref="D725:E725"/>
    <mergeCell ref="F725:W725"/>
    <mergeCell ref="X725:Z725"/>
    <mergeCell ref="BI725:BK725"/>
    <mergeCell ref="AR724:AS724"/>
    <mergeCell ref="D723:E723"/>
    <mergeCell ref="F723:W723"/>
    <mergeCell ref="X723:Z723"/>
    <mergeCell ref="AA723:AC723"/>
    <mergeCell ref="AD723:AG723"/>
    <mergeCell ref="B723:C723"/>
    <mergeCell ref="B726:C726"/>
    <mergeCell ref="CA722:CI722"/>
    <mergeCell ref="BI723:BK723"/>
    <mergeCell ref="BO722:BR722"/>
    <mergeCell ref="BS722:BU722"/>
    <mergeCell ref="BV722:BX722"/>
    <mergeCell ref="BC723:BE723"/>
    <mergeCell ref="CA723:CI723"/>
    <mergeCell ref="BO723:BR723"/>
    <mergeCell ref="BY722:BZ722"/>
    <mergeCell ref="AK722:AP722"/>
    <mergeCell ref="BF722:BH722"/>
    <mergeCell ref="BI722:BK722"/>
    <mergeCell ref="BC722:BE722"/>
    <mergeCell ref="AR722:AS722"/>
    <mergeCell ref="AV722:AW722"/>
    <mergeCell ref="AZ722:BA722"/>
    <mergeCell ref="B722:C722"/>
    <mergeCell ref="D722:E722"/>
    <mergeCell ref="F722:W722"/>
    <mergeCell ref="X722:Z722"/>
    <mergeCell ref="AA722:AC722"/>
    <mergeCell ref="AA724:AC724"/>
    <mergeCell ref="AD724:AG724"/>
    <mergeCell ref="AH724:AJ724"/>
    <mergeCell ref="AK724:AP724"/>
    <mergeCell ref="AV724:AW724"/>
    <mergeCell ref="CA726:CI726"/>
    <mergeCell ref="BY726:BZ726"/>
    <mergeCell ref="AH723:AJ723"/>
    <mergeCell ref="AK723:AP723"/>
    <mergeCell ref="BF723:BH723"/>
    <mergeCell ref="AZ724:BA724"/>
    <mergeCell ref="BS726:BU726"/>
    <mergeCell ref="BC725:BE725"/>
    <mergeCell ref="BL722:BN722"/>
    <mergeCell ref="BL724:BN724"/>
    <mergeCell ref="BL725:BN725"/>
    <mergeCell ref="BL726:BN726"/>
    <mergeCell ref="BC724:BE724"/>
    <mergeCell ref="BY724:BZ724"/>
    <mergeCell ref="BY723:BZ723"/>
    <mergeCell ref="AR723:AS723"/>
    <mergeCell ref="AV723:AW723"/>
    <mergeCell ref="AZ723:BA723"/>
    <mergeCell ref="BS723:BU723"/>
    <mergeCell ref="BV723:BX723"/>
    <mergeCell ref="B721:C721"/>
    <mergeCell ref="D721:E721"/>
    <mergeCell ref="F721:W721"/>
    <mergeCell ref="X721:Z721"/>
    <mergeCell ref="AA721:AC721"/>
    <mergeCell ref="AD721:AG721"/>
    <mergeCell ref="BC720:BE720"/>
    <mergeCell ref="AR719:AS719"/>
    <mergeCell ref="AV719:AW719"/>
    <mergeCell ref="AZ719:BA719"/>
    <mergeCell ref="BF719:BH719"/>
    <mergeCell ref="AH721:AJ721"/>
    <mergeCell ref="AK721:AP721"/>
    <mergeCell ref="AZ721:BA721"/>
    <mergeCell ref="AV720:AW720"/>
    <mergeCell ref="AZ720:BA720"/>
    <mergeCell ref="BV719:BX719"/>
    <mergeCell ref="BY719:BZ719"/>
    <mergeCell ref="BC719:BE719"/>
    <mergeCell ref="B720:C720"/>
    <mergeCell ref="D720:E720"/>
    <mergeCell ref="F720:W720"/>
    <mergeCell ref="X720:Z720"/>
    <mergeCell ref="AA720:AC720"/>
    <mergeCell ref="AD720:AG720"/>
    <mergeCell ref="CA721:CI721"/>
    <mergeCell ref="CA719:CI719"/>
    <mergeCell ref="AA719:AC719"/>
    <mergeCell ref="AD719:AG719"/>
    <mergeCell ref="AH719:AJ719"/>
    <mergeCell ref="AK719:AP719"/>
    <mergeCell ref="BO719:BR719"/>
    <mergeCell ref="BY720:BZ720"/>
    <mergeCell ref="BY721:BZ721"/>
    <mergeCell ref="AR720:AS720"/>
    <mergeCell ref="AR721:AS721"/>
    <mergeCell ref="AV721:AW721"/>
    <mergeCell ref="BC721:BE721"/>
    <mergeCell ref="BS719:BU719"/>
    <mergeCell ref="BL720:BN720"/>
    <mergeCell ref="BL721:BN721"/>
    <mergeCell ref="BS721:BU721"/>
    <mergeCell ref="BV721:BX721"/>
    <mergeCell ref="B719:C719"/>
    <mergeCell ref="D719:E719"/>
    <mergeCell ref="F719:W719"/>
    <mergeCell ref="X719:Z719"/>
    <mergeCell ref="BI719:BK719"/>
    <mergeCell ref="BL719:BN719"/>
    <mergeCell ref="BI717:BK717"/>
    <mergeCell ref="BO716:BR716"/>
    <mergeCell ref="BS716:BU716"/>
    <mergeCell ref="BV716:BX716"/>
    <mergeCell ref="BC717:BE717"/>
    <mergeCell ref="BO717:BR717"/>
    <mergeCell ref="AH718:AJ718"/>
    <mergeCell ref="AK718:AP718"/>
    <mergeCell ref="BY718:BZ718"/>
    <mergeCell ref="AR717:AS717"/>
    <mergeCell ref="AV717:AW717"/>
    <mergeCell ref="AZ717:BA717"/>
    <mergeCell ref="AR718:AS718"/>
    <mergeCell ref="AV718:AW718"/>
    <mergeCell ref="AZ718:BA718"/>
    <mergeCell ref="AZ716:BA716"/>
    <mergeCell ref="D724:E724"/>
    <mergeCell ref="F724:W724"/>
    <mergeCell ref="X724:Z724"/>
    <mergeCell ref="CA724:CI724"/>
    <mergeCell ref="AD722:AG722"/>
    <mergeCell ref="AH722:AJ722"/>
    <mergeCell ref="BV720:BX720"/>
    <mergeCell ref="BO720:BR720"/>
    <mergeCell ref="BS720:BU720"/>
    <mergeCell ref="BF720:BH720"/>
    <mergeCell ref="BI720:BK720"/>
    <mergeCell ref="BI721:BK721"/>
    <mergeCell ref="BO721:BR721"/>
    <mergeCell ref="CA720:CI720"/>
    <mergeCell ref="AH720:AJ720"/>
    <mergeCell ref="AK720:AP720"/>
    <mergeCell ref="BF718:BH718"/>
    <mergeCell ref="BI718:BK718"/>
    <mergeCell ref="AD718:AG718"/>
    <mergeCell ref="AV714:AW714"/>
    <mergeCell ref="CA716:CI716"/>
    <mergeCell ref="CA717:CI717"/>
    <mergeCell ref="BY717:BZ717"/>
    <mergeCell ref="AZ714:BA714"/>
    <mergeCell ref="AR715:AS715"/>
    <mergeCell ref="AV715:AW715"/>
    <mergeCell ref="AZ715:BA715"/>
    <mergeCell ref="AV716:AW716"/>
    <mergeCell ref="B717:C717"/>
    <mergeCell ref="D717:E717"/>
    <mergeCell ref="F717:W717"/>
    <mergeCell ref="BS717:BU717"/>
    <mergeCell ref="AH717:AJ717"/>
    <mergeCell ref="AK717:AP717"/>
    <mergeCell ref="BF717:BH717"/>
    <mergeCell ref="BV717:BX717"/>
    <mergeCell ref="B718:C718"/>
    <mergeCell ref="D718:E718"/>
    <mergeCell ref="F718:W718"/>
    <mergeCell ref="X718:Z718"/>
    <mergeCell ref="AA718:AC718"/>
    <mergeCell ref="X717:Z717"/>
    <mergeCell ref="AA717:AC717"/>
    <mergeCell ref="AD717:AG717"/>
    <mergeCell ref="BL714:BN714"/>
    <mergeCell ref="BL715:BN715"/>
    <mergeCell ref="BL716:BN716"/>
    <mergeCell ref="BL717:BN717"/>
    <mergeCell ref="BL718:BN718"/>
    <mergeCell ref="AK712:AP712"/>
    <mergeCell ref="BC712:BE712"/>
    <mergeCell ref="F712:W712"/>
    <mergeCell ref="X712:Z712"/>
    <mergeCell ref="CA711:CI711"/>
    <mergeCell ref="BO711:BR711"/>
    <mergeCell ref="BS711:BU711"/>
    <mergeCell ref="AH711:AJ711"/>
    <mergeCell ref="AK711:AP711"/>
    <mergeCell ref="BF711:BH711"/>
    <mergeCell ref="BV711:BX711"/>
    <mergeCell ref="BI711:BK711"/>
    <mergeCell ref="BF721:BH721"/>
    <mergeCell ref="CA715:CI715"/>
    <mergeCell ref="BO715:BR715"/>
    <mergeCell ref="BS715:BU715"/>
    <mergeCell ref="BV715:BX715"/>
    <mergeCell ref="BC718:BE718"/>
    <mergeCell ref="B716:C716"/>
    <mergeCell ref="D716:E716"/>
    <mergeCell ref="F716:W716"/>
    <mergeCell ref="X716:Z716"/>
    <mergeCell ref="AA716:AC716"/>
    <mergeCell ref="AD716:AG716"/>
    <mergeCell ref="BC715:BE715"/>
    <mergeCell ref="BV714:BX714"/>
    <mergeCell ref="BO714:BR714"/>
    <mergeCell ref="BS714:BU714"/>
    <mergeCell ref="BF714:BH714"/>
    <mergeCell ref="BI714:BK714"/>
    <mergeCell ref="B715:C715"/>
    <mergeCell ref="D715:E715"/>
    <mergeCell ref="F715:W715"/>
    <mergeCell ref="X715:Z715"/>
    <mergeCell ref="AA715:AC715"/>
    <mergeCell ref="AD715:AG715"/>
    <mergeCell ref="AH715:AJ715"/>
    <mergeCell ref="AK715:AP715"/>
    <mergeCell ref="BC714:BE714"/>
    <mergeCell ref="CA714:CI714"/>
    <mergeCell ref="AH714:AJ714"/>
    <mergeCell ref="AK714:AP714"/>
    <mergeCell ref="BF715:BH715"/>
    <mergeCell ref="BI715:BK715"/>
    <mergeCell ref="B714:C714"/>
    <mergeCell ref="D714:E714"/>
    <mergeCell ref="F714:W714"/>
    <mergeCell ref="X714:Z714"/>
    <mergeCell ref="AA714:AC714"/>
    <mergeCell ref="AD714:AG714"/>
    <mergeCell ref="BY714:BZ714"/>
    <mergeCell ref="BY715:BZ715"/>
    <mergeCell ref="BY716:BZ716"/>
    <mergeCell ref="AR714:AS714"/>
    <mergeCell ref="AH716:AJ716"/>
    <mergeCell ref="AK716:AP716"/>
    <mergeCell ref="BF716:BH716"/>
    <mergeCell ref="BI716:BK716"/>
    <mergeCell ref="BC716:BE716"/>
    <mergeCell ref="AR716:AS716"/>
    <mergeCell ref="CA718:CI718"/>
    <mergeCell ref="BO718:BR718"/>
    <mergeCell ref="BS718:BU718"/>
    <mergeCell ref="BV718:BX718"/>
    <mergeCell ref="BF710:BH710"/>
    <mergeCell ref="B713:C713"/>
    <mergeCell ref="D713:E713"/>
    <mergeCell ref="F713:W713"/>
    <mergeCell ref="X713:Z713"/>
    <mergeCell ref="AD711:AG711"/>
    <mergeCell ref="B710:C710"/>
    <mergeCell ref="D710:E710"/>
    <mergeCell ref="F710:W710"/>
    <mergeCell ref="X710:Z710"/>
    <mergeCell ref="BC711:BE711"/>
    <mergeCell ref="B712:C712"/>
    <mergeCell ref="D712:E712"/>
    <mergeCell ref="B711:C711"/>
    <mergeCell ref="D711:E711"/>
    <mergeCell ref="F711:W711"/>
    <mergeCell ref="X711:Z711"/>
    <mergeCell ref="AA711:AC711"/>
    <mergeCell ref="AR712:AS712"/>
    <mergeCell ref="BI710:BK710"/>
    <mergeCell ref="BC710:BE710"/>
    <mergeCell ref="AA710:AC710"/>
    <mergeCell ref="BI712:BK712"/>
    <mergeCell ref="AD710:AG710"/>
    <mergeCell ref="AH710:AJ710"/>
    <mergeCell ref="AK710:AP710"/>
    <mergeCell ref="CA710:CI710"/>
    <mergeCell ref="BO710:BR710"/>
    <mergeCell ref="BY710:BZ710"/>
    <mergeCell ref="BS710:BU710"/>
    <mergeCell ref="BV710:BX710"/>
    <mergeCell ref="BY713:BZ713"/>
    <mergeCell ref="AR710:AS710"/>
    <mergeCell ref="AV710:AW710"/>
    <mergeCell ref="AZ710:BA710"/>
    <mergeCell ref="AV711:AW711"/>
    <mergeCell ref="AZ711:BA711"/>
    <mergeCell ref="AV712:AW712"/>
    <mergeCell ref="AZ712:BA712"/>
    <mergeCell ref="AR713:AS713"/>
    <mergeCell ref="AV713:AW713"/>
    <mergeCell ref="AZ713:BA713"/>
    <mergeCell ref="CA713:CI713"/>
    <mergeCell ref="BV713:BX713"/>
    <mergeCell ref="CA712:CI712"/>
    <mergeCell ref="BO712:BR712"/>
    <mergeCell ref="BF712:BH712"/>
    <mergeCell ref="AA713:AC713"/>
    <mergeCell ref="AD713:AG713"/>
    <mergeCell ref="AH713:AJ713"/>
    <mergeCell ref="AK713:AP713"/>
    <mergeCell ref="BO713:BR713"/>
    <mergeCell ref="BS713:BU713"/>
    <mergeCell ref="BF713:BH713"/>
    <mergeCell ref="BI713:BK713"/>
    <mergeCell ref="BY712:BZ712"/>
    <mergeCell ref="BC713:BE713"/>
    <mergeCell ref="BS712:BU712"/>
    <mergeCell ref="BV712:BX712"/>
    <mergeCell ref="BY711:BZ711"/>
    <mergeCell ref="AR711:AS711"/>
    <mergeCell ref="AA712:AC712"/>
    <mergeCell ref="AD712:AG712"/>
    <mergeCell ref="AH712:AJ712"/>
    <mergeCell ref="CA709:CI709"/>
    <mergeCell ref="BO709:BR709"/>
    <mergeCell ref="BS709:BU709"/>
    <mergeCell ref="BV709:BX709"/>
    <mergeCell ref="BI709:BK709"/>
    <mergeCell ref="BY709:BZ709"/>
    <mergeCell ref="BC709:BE709"/>
    <mergeCell ref="B708:C708"/>
    <mergeCell ref="D708:E708"/>
    <mergeCell ref="BY706:BZ706"/>
    <mergeCell ref="BY707:BZ707"/>
    <mergeCell ref="BI708:BK708"/>
    <mergeCell ref="B706:C706"/>
    <mergeCell ref="D706:E706"/>
    <mergeCell ref="F706:W706"/>
    <mergeCell ref="X706:Z706"/>
    <mergeCell ref="AV708:AW708"/>
    <mergeCell ref="AZ708:BA708"/>
    <mergeCell ref="BC708:BE708"/>
    <mergeCell ref="B709:C709"/>
    <mergeCell ref="D709:E709"/>
    <mergeCell ref="F709:W709"/>
    <mergeCell ref="X709:Z709"/>
    <mergeCell ref="AA709:AC709"/>
    <mergeCell ref="AD709:AG709"/>
    <mergeCell ref="F708:W708"/>
    <mergeCell ref="X708:Z708"/>
    <mergeCell ref="AA708:AC708"/>
    <mergeCell ref="AR708:AS708"/>
    <mergeCell ref="BC707:BE707"/>
    <mergeCell ref="AD708:AG708"/>
    <mergeCell ref="AH708:AJ708"/>
    <mergeCell ref="AK708:AP708"/>
    <mergeCell ref="BF708:BH708"/>
    <mergeCell ref="CA707:CI707"/>
    <mergeCell ref="BO707:BR707"/>
    <mergeCell ref="BS707:BU707"/>
    <mergeCell ref="BV707:BX707"/>
    <mergeCell ref="AH707:AJ707"/>
    <mergeCell ref="BY708:BZ708"/>
    <mergeCell ref="CA708:CI708"/>
    <mergeCell ref="BO708:BR708"/>
    <mergeCell ref="BS708:BU708"/>
    <mergeCell ref="BV708:BX708"/>
    <mergeCell ref="AV709:AW709"/>
    <mergeCell ref="AZ709:BA709"/>
    <mergeCell ref="AH709:AJ709"/>
    <mergeCell ref="AK709:AP709"/>
    <mergeCell ref="BF709:BH709"/>
    <mergeCell ref="AR709:AS709"/>
    <mergeCell ref="AK707:AP707"/>
    <mergeCell ref="BF707:BH707"/>
    <mergeCell ref="BI707:BK707"/>
    <mergeCell ref="AR707:AS707"/>
    <mergeCell ref="AV707:AW707"/>
    <mergeCell ref="AZ707:BA707"/>
    <mergeCell ref="B707:C707"/>
    <mergeCell ref="D707:E707"/>
    <mergeCell ref="F707:W707"/>
    <mergeCell ref="X707:Z707"/>
    <mergeCell ref="AA707:AC707"/>
    <mergeCell ref="AD707:AG707"/>
    <mergeCell ref="CA706:CI706"/>
    <mergeCell ref="BO706:BR706"/>
    <mergeCell ref="CA703:CI703"/>
    <mergeCell ref="BO703:BR703"/>
    <mergeCell ref="BS703:BU703"/>
    <mergeCell ref="AD706:AG706"/>
    <mergeCell ref="AH706:AJ706"/>
    <mergeCell ref="AK706:AP706"/>
    <mergeCell ref="BS706:BU706"/>
    <mergeCell ref="BV706:BX706"/>
    <mergeCell ref="BF706:BH706"/>
    <mergeCell ref="BI706:BK706"/>
    <mergeCell ref="AA706:AC706"/>
    <mergeCell ref="BC705:BE705"/>
    <mergeCell ref="AD705:AG705"/>
    <mergeCell ref="AR706:AS706"/>
    <mergeCell ref="AV706:AW706"/>
    <mergeCell ref="AZ706:BA706"/>
    <mergeCell ref="BC706:BE706"/>
    <mergeCell ref="CA705:CI705"/>
    <mergeCell ref="BO705:BR705"/>
    <mergeCell ref="BS705:BU705"/>
    <mergeCell ref="BV705:BX705"/>
    <mergeCell ref="AH705:AJ705"/>
    <mergeCell ref="AR705:AS705"/>
    <mergeCell ref="AV705:AW705"/>
    <mergeCell ref="AZ705:BA705"/>
    <mergeCell ref="BI704:BK704"/>
    <mergeCell ref="AK705:AP705"/>
    <mergeCell ref="BF705:BH705"/>
    <mergeCell ref="BI705:BK705"/>
    <mergeCell ref="BC704:BE704"/>
    <mergeCell ref="BY705:BZ705"/>
    <mergeCell ref="B705:C705"/>
    <mergeCell ref="D705:E705"/>
    <mergeCell ref="F705:W705"/>
    <mergeCell ref="X705:Z705"/>
    <mergeCell ref="AA705:AC705"/>
    <mergeCell ref="B704:C704"/>
    <mergeCell ref="D704:E704"/>
    <mergeCell ref="F704:W704"/>
    <mergeCell ref="X704:Z704"/>
    <mergeCell ref="AA704:AC704"/>
    <mergeCell ref="AR704:AS704"/>
    <mergeCell ref="AV704:AW704"/>
    <mergeCell ref="AZ704:BA704"/>
    <mergeCell ref="BL704:BN704"/>
    <mergeCell ref="BL705:BN705"/>
    <mergeCell ref="BL706:BN706"/>
    <mergeCell ref="AD704:AG704"/>
    <mergeCell ref="AH704:AJ704"/>
    <mergeCell ref="AK704:AP704"/>
    <mergeCell ref="BF704:BH704"/>
    <mergeCell ref="BY704:BZ704"/>
    <mergeCell ref="CA704:CI704"/>
    <mergeCell ref="BO704:BR704"/>
    <mergeCell ref="BS704:BU704"/>
    <mergeCell ref="BV704:BX704"/>
    <mergeCell ref="BL703:BN703"/>
    <mergeCell ref="BY703:BZ703"/>
    <mergeCell ref="D701:E701"/>
    <mergeCell ref="F701:W701"/>
    <mergeCell ref="X701:Z701"/>
    <mergeCell ref="AA701:AC701"/>
    <mergeCell ref="B700:C700"/>
    <mergeCell ref="D700:E700"/>
    <mergeCell ref="F700:W700"/>
    <mergeCell ref="X700:Z700"/>
    <mergeCell ref="AA700:AC700"/>
    <mergeCell ref="AR700:AS700"/>
    <mergeCell ref="AV700:AW700"/>
    <mergeCell ref="AZ700:BA700"/>
    <mergeCell ref="AD700:AG700"/>
    <mergeCell ref="AH700:AJ700"/>
    <mergeCell ref="AK700:AP700"/>
    <mergeCell ref="BF700:BH700"/>
    <mergeCell ref="BC703:BE703"/>
    <mergeCell ref="BL700:BN700"/>
    <mergeCell ref="BL701:BN701"/>
    <mergeCell ref="BY700:BZ700"/>
    <mergeCell ref="BV703:BX703"/>
    <mergeCell ref="AH703:AJ703"/>
    <mergeCell ref="AK703:AP703"/>
    <mergeCell ref="BF703:BH703"/>
    <mergeCell ref="BI703:BK703"/>
    <mergeCell ref="AR703:AS703"/>
    <mergeCell ref="AV703:AW703"/>
    <mergeCell ref="AZ703:BA703"/>
    <mergeCell ref="B703:C703"/>
    <mergeCell ref="D703:E703"/>
    <mergeCell ref="F703:W703"/>
    <mergeCell ref="X703:Z703"/>
    <mergeCell ref="AA703:AC703"/>
    <mergeCell ref="AD703:AG703"/>
    <mergeCell ref="BO700:BR700"/>
    <mergeCell ref="BS700:BU700"/>
    <mergeCell ref="BV700:BX700"/>
    <mergeCell ref="X698:Z698"/>
    <mergeCell ref="AA698:AC698"/>
    <mergeCell ref="BL698:BN698"/>
    <mergeCell ref="BL699:BN699"/>
    <mergeCell ref="BC697:BE697"/>
    <mergeCell ref="AD697:AG697"/>
    <mergeCell ref="AR698:AS698"/>
    <mergeCell ref="AV698:AW698"/>
    <mergeCell ref="AZ698:BA698"/>
    <mergeCell ref="CA697:CI697"/>
    <mergeCell ref="BO697:BR697"/>
    <mergeCell ref="BS697:BU697"/>
    <mergeCell ref="BV697:BX697"/>
    <mergeCell ref="AH697:AJ697"/>
    <mergeCell ref="AR697:AS697"/>
    <mergeCell ref="AV697:AW697"/>
    <mergeCell ref="AZ697:BA697"/>
    <mergeCell ref="AK697:AP697"/>
    <mergeCell ref="BF697:BH697"/>
    <mergeCell ref="BY699:BZ699"/>
    <mergeCell ref="BI697:BK697"/>
    <mergeCell ref="B697:C697"/>
    <mergeCell ref="D697:E697"/>
    <mergeCell ref="F697:W697"/>
    <mergeCell ref="X697:Z697"/>
    <mergeCell ref="AA697:AC697"/>
    <mergeCell ref="BC701:BE701"/>
    <mergeCell ref="AD701:AG701"/>
    <mergeCell ref="AR702:AS702"/>
    <mergeCell ref="AV702:AW702"/>
    <mergeCell ref="AZ702:BA702"/>
    <mergeCell ref="CA701:CI701"/>
    <mergeCell ref="BO701:BR701"/>
    <mergeCell ref="BS701:BU701"/>
    <mergeCell ref="BV701:BX701"/>
    <mergeCell ref="AH701:AJ701"/>
    <mergeCell ref="AR701:AS701"/>
    <mergeCell ref="AV701:AW701"/>
    <mergeCell ref="AZ701:BA701"/>
    <mergeCell ref="BY702:BZ702"/>
    <mergeCell ref="BI702:BK702"/>
    <mergeCell ref="BC702:BE702"/>
    <mergeCell ref="CA702:CI702"/>
    <mergeCell ref="BO702:BR702"/>
    <mergeCell ref="AD702:AG702"/>
    <mergeCell ref="AH702:AJ702"/>
    <mergeCell ref="AK702:AP702"/>
    <mergeCell ref="BS702:BU702"/>
    <mergeCell ref="BV702:BX702"/>
    <mergeCell ref="BF702:BH702"/>
    <mergeCell ref="B702:C702"/>
    <mergeCell ref="D702:E702"/>
    <mergeCell ref="F702:W702"/>
    <mergeCell ref="X702:Z702"/>
    <mergeCell ref="AA702:AC702"/>
    <mergeCell ref="BL702:BN702"/>
    <mergeCell ref="CA700:CI700"/>
    <mergeCell ref="BI700:BK700"/>
    <mergeCell ref="AK701:AP701"/>
    <mergeCell ref="BF701:BH701"/>
    <mergeCell ref="BI701:BK701"/>
    <mergeCell ref="BC700:BE700"/>
    <mergeCell ref="BY701:BZ701"/>
    <mergeCell ref="B701:C701"/>
    <mergeCell ref="BC696:BE696"/>
    <mergeCell ref="CA696:CI696"/>
    <mergeCell ref="BO696:BR696"/>
    <mergeCell ref="AD696:AG696"/>
    <mergeCell ref="AH696:AJ696"/>
    <mergeCell ref="AK696:AP696"/>
    <mergeCell ref="BS696:BU696"/>
    <mergeCell ref="BV696:BX696"/>
    <mergeCell ref="BI696:BK696"/>
    <mergeCell ref="CA695:CI695"/>
    <mergeCell ref="BO695:BR695"/>
    <mergeCell ref="BS695:BU695"/>
    <mergeCell ref="BV695:BX695"/>
    <mergeCell ref="BF696:BH696"/>
    <mergeCell ref="B696:C696"/>
    <mergeCell ref="D696:E696"/>
    <mergeCell ref="F696:W696"/>
    <mergeCell ref="X696:Z696"/>
    <mergeCell ref="AA696:AC696"/>
    <mergeCell ref="AK695:AP695"/>
    <mergeCell ref="BF695:BH695"/>
    <mergeCell ref="BI695:BK695"/>
    <mergeCell ref="BC695:BE695"/>
    <mergeCell ref="BY696:BZ696"/>
    <mergeCell ref="BY697:BZ697"/>
    <mergeCell ref="AR696:AS696"/>
    <mergeCell ref="AV696:AW696"/>
    <mergeCell ref="AZ696:BA696"/>
    <mergeCell ref="AH695:AJ695"/>
    <mergeCell ref="BC699:BE699"/>
    <mergeCell ref="CA699:CI699"/>
    <mergeCell ref="BO699:BR699"/>
    <mergeCell ref="BS699:BU699"/>
    <mergeCell ref="BV699:BX699"/>
    <mergeCell ref="AH699:AJ699"/>
    <mergeCell ref="BL695:BN695"/>
    <mergeCell ref="BL696:BN696"/>
    <mergeCell ref="BL697:BN697"/>
    <mergeCell ref="BI698:BK698"/>
    <mergeCell ref="BC698:BE698"/>
    <mergeCell ref="AK699:AP699"/>
    <mergeCell ref="BF699:BH699"/>
    <mergeCell ref="BI699:BK699"/>
    <mergeCell ref="AR699:AS699"/>
    <mergeCell ref="AV699:AW699"/>
    <mergeCell ref="AZ699:BA699"/>
    <mergeCell ref="B699:C699"/>
    <mergeCell ref="D699:E699"/>
    <mergeCell ref="F699:W699"/>
    <mergeCell ref="X699:Z699"/>
    <mergeCell ref="AA699:AC699"/>
    <mergeCell ref="AD699:AG699"/>
    <mergeCell ref="CA698:CI698"/>
    <mergeCell ref="BO698:BR698"/>
    <mergeCell ref="AD698:AG698"/>
    <mergeCell ref="AH698:AJ698"/>
    <mergeCell ref="AK698:AP698"/>
    <mergeCell ref="BS698:BU698"/>
    <mergeCell ref="BV698:BX698"/>
    <mergeCell ref="BF698:BH698"/>
    <mergeCell ref="BY698:BZ698"/>
    <mergeCell ref="B698:C698"/>
    <mergeCell ref="D698:E698"/>
    <mergeCell ref="F698:W698"/>
    <mergeCell ref="B695:C695"/>
    <mergeCell ref="D695:E695"/>
    <mergeCell ref="F695:W695"/>
    <mergeCell ref="X695:Z695"/>
    <mergeCell ref="AA695:AC695"/>
    <mergeCell ref="AD695:AG695"/>
    <mergeCell ref="B694:C694"/>
    <mergeCell ref="D694:E694"/>
    <mergeCell ref="F694:W694"/>
    <mergeCell ref="X694:Z694"/>
    <mergeCell ref="AA694:AC694"/>
    <mergeCell ref="AD694:AG694"/>
    <mergeCell ref="AH694:AJ694"/>
    <mergeCell ref="AK694:AP694"/>
    <mergeCell ref="AR694:AS694"/>
    <mergeCell ref="BO693:BR693"/>
    <mergeCell ref="BS693:BU693"/>
    <mergeCell ref="BV693:BX693"/>
    <mergeCell ref="CA694:CI694"/>
    <mergeCell ref="BO694:BR694"/>
    <mergeCell ref="BY694:BZ694"/>
    <mergeCell ref="BS694:BU694"/>
    <mergeCell ref="BV694:BX694"/>
    <mergeCell ref="AH693:AJ693"/>
    <mergeCell ref="AK693:AP693"/>
    <mergeCell ref="BF693:BH693"/>
    <mergeCell ref="BI693:BK693"/>
    <mergeCell ref="BC693:BE693"/>
    <mergeCell ref="AR693:AS693"/>
    <mergeCell ref="AV693:AW693"/>
    <mergeCell ref="AZ693:BA693"/>
    <mergeCell ref="BY695:BZ695"/>
    <mergeCell ref="AV694:AW694"/>
    <mergeCell ref="AZ694:BA694"/>
    <mergeCell ref="AR695:AS695"/>
    <mergeCell ref="AV695:AW695"/>
    <mergeCell ref="AZ695:BA695"/>
    <mergeCell ref="BF694:BH694"/>
    <mergeCell ref="BC694:BE694"/>
    <mergeCell ref="B693:C693"/>
    <mergeCell ref="D693:E693"/>
    <mergeCell ref="F693:W693"/>
    <mergeCell ref="X693:Z693"/>
    <mergeCell ref="AA693:AC693"/>
    <mergeCell ref="AD693:AG693"/>
    <mergeCell ref="BL694:BN694"/>
    <mergeCell ref="BI694:BK694"/>
    <mergeCell ref="BY693:BZ693"/>
    <mergeCell ref="AR691:AS691"/>
    <mergeCell ref="AV691:AW691"/>
    <mergeCell ref="AZ691:BA691"/>
    <mergeCell ref="AR692:AS692"/>
    <mergeCell ref="AV692:AW692"/>
    <mergeCell ref="AH691:AJ691"/>
    <mergeCell ref="AK691:AP691"/>
    <mergeCell ref="B692:C692"/>
    <mergeCell ref="BF691:BH691"/>
    <mergeCell ref="BI691:BK691"/>
    <mergeCell ref="CA692:CI692"/>
    <mergeCell ref="BO692:BR692"/>
    <mergeCell ref="CA693:CI693"/>
    <mergeCell ref="BL692:BN692"/>
    <mergeCell ref="BL693:BN693"/>
    <mergeCell ref="BV689:BX689"/>
    <mergeCell ref="BS688:BU688"/>
    <mergeCell ref="BV688:BX688"/>
    <mergeCell ref="D690:E690"/>
    <mergeCell ref="F690:W690"/>
    <mergeCell ref="X690:Z690"/>
    <mergeCell ref="BI690:BK690"/>
    <mergeCell ref="AZ690:BA690"/>
    <mergeCell ref="BF690:BH690"/>
    <mergeCell ref="AR690:AS690"/>
    <mergeCell ref="BF688:BH688"/>
    <mergeCell ref="B689:C689"/>
    <mergeCell ref="D689:E689"/>
    <mergeCell ref="F689:W689"/>
    <mergeCell ref="X689:Z689"/>
    <mergeCell ref="AA689:AC689"/>
    <mergeCell ref="B688:C688"/>
    <mergeCell ref="D688:E688"/>
    <mergeCell ref="BF689:BH689"/>
    <mergeCell ref="AD689:AG689"/>
    <mergeCell ref="BY689:BZ689"/>
    <mergeCell ref="BY690:BZ690"/>
    <mergeCell ref="AR689:AS689"/>
    <mergeCell ref="AV689:AW689"/>
    <mergeCell ref="AZ689:BA689"/>
    <mergeCell ref="AV690:AW690"/>
    <mergeCell ref="BI689:BK689"/>
    <mergeCell ref="BC689:BE689"/>
    <mergeCell ref="AH687:AJ687"/>
    <mergeCell ref="AK687:AP687"/>
    <mergeCell ref="BF687:BH687"/>
    <mergeCell ref="BI688:BK688"/>
    <mergeCell ref="BO687:BR687"/>
    <mergeCell ref="BS687:BU687"/>
    <mergeCell ref="BC688:BE688"/>
    <mergeCell ref="BO688:BR688"/>
    <mergeCell ref="BI687:BK687"/>
    <mergeCell ref="BC687:BE687"/>
    <mergeCell ref="F688:W688"/>
    <mergeCell ref="X688:Z688"/>
    <mergeCell ref="AA688:AC688"/>
    <mergeCell ref="AD688:AG688"/>
    <mergeCell ref="AH688:AJ688"/>
    <mergeCell ref="AK688:AP688"/>
    <mergeCell ref="B690:C690"/>
    <mergeCell ref="AH689:AJ689"/>
    <mergeCell ref="AK689:AP689"/>
    <mergeCell ref="BY688:BZ688"/>
    <mergeCell ref="BY687:BZ687"/>
    <mergeCell ref="CA687:CI687"/>
    <mergeCell ref="BS692:BU692"/>
    <mergeCell ref="BV692:BX692"/>
    <mergeCell ref="CA691:CI691"/>
    <mergeCell ref="BC691:BE691"/>
    <mergeCell ref="D692:E692"/>
    <mergeCell ref="F692:W692"/>
    <mergeCell ref="X692:Z692"/>
    <mergeCell ref="AA692:AC692"/>
    <mergeCell ref="AD692:AG692"/>
    <mergeCell ref="BF692:BH692"/>
    <mergeCell ref="AH692:AJ692"/>
    <mergeCell ref="AK692:AP692"/>
    <mergeCell ref="AZ692:BA692"/>
    <mergeCell ref="BI692:BK692"/>
    <mergeCell ref="BC692:BE692"/>
    <mergeCell ref="BV690:BX690"/>
    <mergeCell ref="BV691:BX691"/>
    <mergeCell ref="BO691:BR691"/>
    <mergeCell ref="BS691:BU691"/>
    <mergeCell ref="BC690:BE690"/>
    <mergeCell ref="B691:C691"/>
    <mergeCell ref="D691:E691"/>
    <mergeCell ref="F691:W691"/>
    <mergeCell ref="X691:Z691"/>
    <mergeCell ref="AA691:AC691"/>
    <mergeCell ref="AD691:AG691"/>
    <mergeCell ref="CA690:CI690"/>
    <mergeCell ref="AA690:AC690"/>
    <mergeCell ref="AD690:AG690"/>
    <mergeCell ref="AH690:AJ690"/>
    <mergeCell ref="AK690:AP690"/>
    <mergeCell ref="BO690:BR690"/>
    <mergeCell ref="BS690:BU690"/>
    <mergeCell ref="CA689:CI689"/>
    <mergeCell ref="BO689:BR689"/>
    <mergeCell ref="BS689:BU689"/>
    <mergeCell ref="CA688:CI688"/>
    <mergeCell ref="BY691:BZ691"/>
    <mergeCell ref="BY692:BZ692"/>
    <mergeCell ref="CA686:CI686"/>
    <mergeCell ref="BO686:BR686"/>
    <mergeCell ref="BS686:BU686"/>
    <mergeCell ref="BV686:BX686"/>
    <mergeCell ref="BI682:BK682"/>
    <mergeCell ref="AV686:AW686"/>
    <mergeCell ref="BF686:BH686"/>
    <mergeCell ref="B687:C687"/>
    <mergeCell ref="D687:E687"/>
    <mergeCell ref="F687:W687"/>
    <mergeCell ref="X687:Z687"/>
    <mergeCell ref="AA687:AC687"/>
    <mergeCell ref="AD687:AG687"/>
    <mergeCell ref="AZ687:BA687"/>
    <mergeCell ref="BV685:BX685"/>
    <mergeCell ref="BO685:BR685"/>
    <mergeCell ref="BS685:BU685"/>
    <mergeCell ref="BF685:BH685"/>
    <mergeCell ref="BI685:BK685"/>
    <mergeCell ref="BC686:BE686"/>
    <mergeCell ref="BV687:BX687"/>
    <mergeCell ref="BY684:BZ684"/>
    <mergeCell ref="BF684:BH684"/>
    <mergeCell ref="BC684:BE684"/>
    <mergeCell ref="CA685:CI685"/>
    <mergeCell ref="AH685:AJ685"/>
    <mergeCell ref="AK685:AP685"/>
    <mergeCell ref="B686:C686"/>
    <mergeCell ref="D686:E686"/>
    <mergeCell ref="F686:W686"/>
    <mergeCell ref="X686:Z686"/>
    <mergeCell ref="AA686:AC686"/>
    <mergeCell ref="AD686:AG686"/>
    <mergeCell ref="AH686:AJ686"/>
    <mergeCell ref="AK686:AP686"/>
    <mergeCell ref="BC685:BE685"/>
    <mergeCell ref="BI686:BK686"/>
    <mergeCell ref="AR686:AS686"/>
    <mergeCell ref="BY686:BZ686"/>
    <mergeCell ref="B685:C685"/>
    <mergeCell ref="D685:E685"/>
    <mergeCell ref="F685:W685"/>
    <mergeCell ref="X685:Z685"/>
    <mergeCell ref="AA685:AC685"/>
    <mergeCell ref="AD685:AG685"/>
    <mergeCell ref="AR685:AS685"/>
    <mergeCell ref="AV685:AW685"/>
    <mergeCell ref="AZ685:BA685"/>
    <mergeCell ref="AR687:AS687"/>
    <mergeCell ref="AV687:AW687"/>
    <mergeCell ref="BY685:BZ685"/>
    <mergeCell ref="CA684:CI684"/>
    <mergeCell ref="AA684:AC684"/>
    <mergeCell ref="AD684:AG684"/>
    <mergeCell ref="AH684:AJ684"/>
    <mergeCell ref="AK684:AP684"/>
    <mergeCell ref="BO684:BR684"/>
    <mergeCell ref="BS684:BU684"/>
    <mergeCell ref="BV684:BX684"/>
    <mergeCell ref="AR684:AS684"/>
    <mergeCell ref="CA683:CI683"/>
    <mergeCell ref="BO683:BR683"/>
    <mergeCell ref="BS683:BU683"/>
    <mergeCell ref="BV683:BX683"/>
    <mergeCell ref="BF683:BH683"/>
    <mergeCell ref="AH680:AJ680"/>
    <mergeCell ref="AK680:AP680"/>
    <mergeCell ref="BC679:BE679"/>
    <mergeCell ref="BI680:BK680"/>
    <mergeCell ref="BC680:BE680"/>
    <mergeCell ref="AZ684:BA684"/>
    <mergeCell ref="BI683:BK683"/>
    <mergeCell ref="BC683:BE683"/>
    <mergeCell ref="BY683:BZ683"/>
    <mergeCell ref="AD683:AG683"/>
    <mergeCell ref="AH683:AJ683"/>
    <mergeCell ref="AK683:AP683"/>
    <mergeCell ref="B684:C684"/>
    <mergeCell ref="D684:E684"/>
    <mergeCell ref="F684:W684"/>
    <mergeCell ref="X684:Z684"/>
    <mergeCell ref="BI684:BK684"/>
    <mergeCell ref="BS682:BU682"/>
    <mergeCell ref="AH682:AJ682"/>
    <mergeCell ref="AK682:AP682"/>
    <mergeCell ref="BF682:BH682"/>
    <mergeCell ref="BV682:BX682"/>
    <mergeCell ref="B683:C683"/>
    <mergeCell ref="D683:E683"/>
    <mergeCell ref="F683:W683"/>
    <mergeCell ref="X683:Z683"/>
    <mergeCell ref="AA683:AC683"/>
    <mergeCell ref="B682:C682"/>
    <mergeCell ref="D682:E682"/>
    <mergeCell ref="F682:W682"/>
    <mergeCell ref="X682:Z682"/>
    <mergeCell ref="AA682:AC682"/>
    <mergeCell ref="AD682:AG682"/>
    <mergeCell ref="BY680:BZ680"/>
    <mergeCell ref="BY681:BZ681"/>
    <mergeCell ref="BL679:BN679"/>
    <mergeCell ref="BL680:BN680"/>
    <mergeCell ref="BL681:BN681"/>
    <mergeCell ref="BL682:BN682"/>
    <mergeCell ref="BL683:BN683"/>
    <mergeCell ref="BL684:BN684"/>
    <mergeCell ref="CA681:CI681"/>
    <mergeCell ref="B678:C678"/>
    <mergeCell ref="D678:E678"/>
    <mergeCell ref="F678:W678"/>
    <mergeCell ref="X678:Z678"/>
    <mergeCell ref="BI678:BK678"/>
    <mergeCell ref="BO681:BR681"/>
    <mergeCell ref="BS681:BU681"/>
    <mergeCell ref="BV681:BX681"/>
    <mergeCell ref="BC682:BE682"/>
    <mergeCell ref="CA682:CI682"/>
    <mergeCell ref="BO682:BR682"/>
    <mergeCell ref="BY682:BZ682"/>
    <mergeCell ref="BF681:BH681"/>
    <mergeCell ref="BI681:BK681"/>
    <mergeCell ref="BC681:BE681"/>
    <mergeCell ref="AR681:AS681"/>
    <mergeCell ref="AV681:AW681"/>
    <mergeCell ref="AZ681:BA681"/>
    <mergeCell ref="B677:C677"/>
    <mergeCell ref="D677:E677"/>
    <mergeCell ref="F677:W677"/>
    <mergeCell ref="X677:Z677"/>
    <mergeCell ref="AA677:AC677"/>
    <mergeCell ref="CA680:CI680"/>
    <mergeCell ref="BO680:BR680"/>
    <mergeCell ref="BS680:BU680"/>
    <mergeCell ref="BV680:BX680"/>
    <mergeCell ref="B681:C681"/>
    <mergeCell ref="D681:E681"/>
    <mergeCell ref="F681:W681"/>
    <mergeCell ref="X681:Z681"/>
    <mergeCell ref="AA681:AC681"/>
    <mergeCell ref="AD681:AG681"/>
    <mergeCell ref="BV679:BX679"/>
    <mergeCell ref="BO679:BR679"/>
    <mergeCell ref="BS679:BU679"/>
    <mergeCell ref="BF679:BH679"/>
    <mergeCell ref="BI679:BK679"/>
    <mergeCell ref="AH681:AJ681"/>
    <mergeCell ref="AK681:AP681"/>
    <mergeCell ref="CA679:CI679"/>
    <mergeCell ref="AH679:AJ679"/>
    <mergeCell ref="AK679:AP679"/>
    <mergeCell ref="B680:C680"/>
    <mergeCell ref="D680:E680"/>
    <mergeCell ref="F680:W680"/>
    <mergeCell ref="X680:Z680"/>
    <mergeCell ref="AA680:AC680"/>
    <mergeCell ref="AD680:AG680"/>
    <mergeCell ref="BF680:BH680"/>
    <mergeCell ref="BY678:BZ678"/>
    <mergeCell ref="B674:C674"/>
    <mergeCell ref="D674:E674"/>
    <mergeCell ref="F674:W674"/>
    <mergeCell ref="X674:Z674"/>
    <mergeCell ref="AA674:AC674"/>
    <mergeCell ref="AD674:AG674"/>
    <mergeCell ref="BF678:BH678"/>
    <mergeCell ref="BY676:BZ676"/>
    <mergeCell ref="AR674:AS674"/>
    <mergeCell ref="AV674:AW674"/>
    <mergeCell ref="BI676:BK676"/>
    <mergeCell ref="BC678:BE678"/>
    <mergeCell ref="B679:C679"/>
    <mergeCell ref="D679:E679"/>
    <mergeCell ref="F679:W679"/>
    <mergeCell ref="X679:Z679"/>
    <mergeCell ref="AA679:AC679"/>
    <mergeCell ref="AD679:AG679"/>
    <mergeCell ref="AV673:AW673"/>
    <mergeCell ref="AZ673:BA673"/>
    <mergeCell ref="BC672:BE672"/>
    <mergeCell ref="CA678:CI678"/>
    <mergeCell ref="AA678:AC678"/>
    <mergeCell ref="AD678:AG678"/>
    <mergeCell ref="AH678:AJ678"/>
    <mergeCell ref="AK678:AP678"/>
    <mergeCell ref="BO678:BR678"/>
    <mergeCell ref="BS678:BU678"/>
    <mergeCell ref="BV678:BX678"/>
    <mergeCell ref="AR678:AS678"/>
    <mergeCell ref="BY679:BZ679"/>
    <mergeCell ref="CA672:CI672"/>
    <mergeCell ref="BO672:BR672"/>
    <mergeCell ref="BS672:BU672"/>
    <mergeCell ref="BV672:BX672"/>
    <mergeCell ref="CA677:CI677"/>
    <mergeCell ref="BO677:BR677"/>
    <mergeCell ref="BS677:BU677"/>
    <mergeCell ref="BV677:BX677"/>
    <mergeCell ref="BF677:BH677"/>
    <mergeCell ref="BI677:BK677"/>
    <mergeCell ref="BC677:BE677"/>
    <mergeCell ref="BY677:BZ677"/>
    <mergeCell ref="AD677:AG677"/>
    <mergeCell ref="AH677:AJ677"/>
    <mergeCell ref="AK677:AP677"/>
    <mergeCell ref="BC671:BE671"/>
    <mergeCell ref="AK672:AP672"/>
    <mergeCell ref="BF672:BH672"/>
    <mergeCell ref="BI672:BK672"/>
    <mergeCell ref="AR672:AS672"/>
    <mergeCell ref="AV672:AW672"/>
    <mergeCell ref="AZ672:BA672"/>
    <mergeCell ref="B672:C672"/>
    <mergeCell ref="D672:E672"/>
    <mergeCell ref="F672:W672"/>
    <mergeCell ref="X672:Z672"/>
    <mergeCell ref="AA672:AC672"/>
    <mergeCell ref="AD672:AG672"/>
    <mergeCell ref="BY672:BZ672"/>
    <mergeCell ref="CA671:CI671"/>
    <mergeCell ref="BO671:BR671"/>
    <mergeCell ref="AD671:AG671"/>
    <mergeCell ref="AH671:AJ671"/>
    <mergeCell ref="AK671:AP671"/>
    <mergeCell ref="BS671:BU671"/>
    <mergeCell ref="BV671:BX671"/>
    <mergeCell ref="BF671:BH671"/>
    <mergeCell ref="AH672:AJ672"/>
    <mergeCell ref="BO676:BR676"/>
    <mergeCell ref="BS676:BU676"/>
    <mergeCell ref="BV675:BX675"/>
    <mergeCell ref="BC676:BE676"/>
    <mergeCell ref="B671:C671"/>
    <mergeCell ref="D671:E671"/>
    <mergeCell ref="BF675:BH675"/>
    <mergeCell ref="BI675:BK675"/>
    <mergeCell ref="BC675:BE675"/>
    <mergeCell ref="CA675:CI675"/>
    <mergeCell ref="BO675:BR675"/>
    <mergeCell ref="BS675:BU675"/>
    <mergeCell ref="B675:C675"/>
    <mergeCell ref="D675:E675"/>
    <mergeCell ref="F675:W675"/>
    <mergeCell ref="X675:Z675"/>
    <mergeCell ref="BC674:BE674"/>
    <mergeCell ref="AA675:AC675"/>
    <mergeCell ref="AD675:AG675"/>
    <mergeCell ref="AH675:AJ675"/>
    <mergeCell ref="AK675:AP675"/>
    <mergeCell ref="AH674:AJ674"/>
    <mergeCell ref="BI673:BK673"/>
    <mergeCell ref="CA674:CI674"/>
    <mergeCell ref="BO674:BR674"/>
    <mergeCell ref="CA676:CI676"/>
    <mergeCell ref="AH676:AJ676"/>
    <mergeCell ref="AK676:AP676"/>
    <mergeCell ref="BF676:BH676"/>
    <mergeCell ref="BV676:BX676"/>
    <mergeCell ref="B676:C676"/>
    <mergeCell ref="D676:E676"/>
    <mergeCell ref="F676:W676"/>
    <mergeCell ref="X676:Z676"/>
    <mergeCell ref="AA676:AC676"/>
    <mergeCell ref="AD676:AG676"/>
    <mergeCell ref="BS674:BU674"/>
    <mergeCell ref="BV674:BX674"/>
    <mergeCell ref="AK674:AP674"/>
    <mergeCell ref="BF674:BH674"/>
    <mergeCell ref="BI674:BK674"/>
    <mergeCell ref="AD670:AG670"/>
    <mergeCell ref="AR671:AS671"/>
    <mergeCell ref="AV671:AW671"/>
    <mergeCell ref="AZ671:BA671"/>
    <mergeCell ref="BI671:BK671"/>
    <mergeCell ref="CA670:CI670"/>
    <mergeCell ref="BO670:BR670"/>
    <mergeCell ref="BS670:BU670"/>
    <mergeCell ref="BV670:BX670"/>
    <mergeCell ref="AH670:AJ670"/>
    <mergeCell ref="AR670:AS670"/>
    <mergeCell ref="AV670:AW670"/>
    <mergeCell ref="AZ670:BA670"/>
    <mergeCell ref="BC670:BE670"/>
    <mergeCell ref="BC673:BE673"/>
    <mergeCell ref="CA673:CI673"/>
    <mergeCell ref="BO673:BR673"/>
    <mergeCell ref="AD673:AG673"/>
    <mergeCell ref="AH673:AJ673"/>
    <mergeCell ref="AK673:AP673"/>
    <mergeCell ref="BS673:BU673"/>
    <mergeCell ref="BV673:BX673"/>
    <mergeCell ref="B673:C673"/>
    <mergeCell ref="D673:E673"/>
    <mergeCell ref="F673:W673"/>
    <mergeCell ref="X673:Z673"/>
    <mergeCell ref="AA673:AC673"/>
    <mergeCell ref="AR673:AS673"/>
    <mergeCell ref="BY673:BZ673"/>
    <mergeCell ref="BY674:BZ674"/>
    <mergeCell ref="BY675:BZ675"/>
    <mergeCell ref="BI669:BK669"/>
    <mergeCell ref="AK670:AP670"/>
    <mergeCell ref="BF670:BH670"/>
    <mergeCell ref="BI670:BK670"/>
    <mergeCell ref="B670:C670"/>
    <mergeCell ref="D670:E670"/>
    <mergeCell ref="F670:W670"/>
    <mergeCell ref="X670:Z670"/>
    <mergeCell ref="AA670:AC670"/>
    <mergeCell ref="BC669:BE669"/>
    <mergeCell ref="CA669:CI669"/>
    <mergeCell ref="BO669:BR669"/>
    <mergeCell ref="AD669:AG669"/>
    <mergeCell ref="AH669:AJ669"/>
    <mergeCell ref="AK669:AP669"/>
    <mergeCell ref="BS669:BU669"/>
    <mergeCell ref="BV669:BX669"/>
    <mergeCell ref="BF669:BH669"/>
    <mergeCell ref="B669:C669"/>
    <mergeCell ref="D669:E669"/>
    <mergeCell ref="F669:W669"/>
    <mergeCell ref="X669:Z669"/>
    <mergeCell ref="AA669:AC669"/>
    <mergeCell ref="AR669:AS669"/>
    <mergeCell ref="AV669:AW669"/>
    <mergeCell ref="AZ669:BA669"/>
    <mergeCell ref="BY669:BZ669"/>
    <mergeCell ref="BY670:BZ670"/>
    <mergeCell ref="BY671:BZ671"/>
    <mergeCell ref="F671:W671"/>
    <mergeCell ref="X671:Z671"/>
    <mergeCell ref="AA671:AC671"/>
    <mergeCell ref="BF673:BH673"/>
    <mergeCell ref="AR668:AS668"/>
    <mergeCell ref="AV668:AW668"/>
    <mergeCell ref="AZ668:BA668"/>
    <mergeCell ref="BY665:BZ665"/>
    <mergeCell ref="BY666:BZ666"/>
    <mergeCell ref="BY667:BZ667"/>
    <mergeCell ref="BC668:BE668"/>
    <mergeCell ref="AA668:AC668"/>
    <mergeCell ref="AD668:AG668"/>
    <mergeCell ref="AH668:AJ668"/>
    <mergeCell ref="BI667:BK667"/>
    <mergeCell ref="AK668:AP668"/>
    <mergeCell ref="BF668:BH668"/>
    <mergeCell ref="BI668:BK668"/>
    <mergeCell ref="AR667:AS667"/>
    <mergeCell ref="AV667:AW667"/>
    <mergeCell ref="AZ667:BA667"/>
    <mergeCell ref="CA667:CI667"/>
    <mergeCell ref="BO667:BR667"/>
    <mergeCell ref="AD667:AG667"/>
    <mergeCell ref="AH667:AJ667"/>
    <mergeCell ref="AK667:AP667"/>
    <mergeCell ref="BS667:BU667"/>
    <mergeCell ref="BV667:BX667"/>
    <mergeCell ref="BF667:BH667"/>
    <mergeCell ref="AA667:AC667"/>
    <mergeCell ref="BY668:BZ668"/>
    <mergeCell ref="B668:C668"/>
    <mergeCell ref="D668:E668"/>
    <mergeCell ref="F668:W668"/>
    <mergeCell ref="X668:Z668"/>
    <mergeCell ref="CA668:CI668"/>
    <mergeCell ref="BO668:BR668"/>
    <mergeCell ref="BS668:BU668"/>
    <mergeCell ref="BV668:BX668"/>
    <mergeCell ref="B667:C667"/>
    <mergeCell ref="D667:E667"/>
    <mergeCell ref="F667:W667"/>
    <mergeCell ref="X667:Z667"/>
    <mergeCell ref="BC667:BE667"/>
    <mergeCell ref="AK666:AP666"/>
    <mergeCell ref="BF666:BH666"/>
    <mergeCell ref="BI666:BK666"/>
    <mergeCell ref="AR666:AS666"/>
    <mergeCell ref="AV666:AW666"/>
    <mergeCell ref="B666:C666"/>
    <mergeCell ref="D666:E666"/>
    <mergeCell ref="F666:W666"/>
    <mergeCell ref="X666:Z666"/>
    <mergeCell ref="AA666:AC666"/>
    <mergeCell ref="AH666:AJ666"/>
    <mergeCell ref="AD666:AG666"/>
    <mergeCell ref="AV665:AW665"/>
    <mergeCell ref="AZ665:BA665"/>
    <mergeCell ref="BC665:BE665"/>
    <mergeCell ref="AZ666:BA666"/>
    <mergeCell ref="BC666:BE666"/>
    <mergeCell ref="CA665:CI665"/>
    <mergeCell ref="BO665:BR665"/>
    <mergeCell ref="BS665:BU665"/>
    <mergeCell ref="BV665:BX665"/>
    <mergeCell ref="BI665:BK665"/>
    <mergeCell ref="B665:C665"/>
    <mergeCell ref="D665:E665"/>
    <mergeCell ref="F665:W665"/>
    <mergeCell ref="X665:Z665"/>
    <mergeCell ref="AA665:AC665"/>
    <mergeCell ref="AR665:AS665"/>
    <mergeCell ref="AD665:AG665"/>
    <mergeCell ref="AH665:AJ665"/>
    <mergeCell ref="AK665:AP665"/>
    <mergeCell ref="BF665:BH665"/>
    <mergeCell ref="CA666:CI666"/>
    <mergeCell ref="BO666:BR666"/>
    <mergeCell ref="BS666:BU666"/>
    <mergeCell ref="BV666:BX666"/>
    <mergeCell ref="AA661:AC661"/>
    <mergeCell ref="B662:C662"/>
    <mergeCell ref="D662:E662"/>
    <mergeCell ref="F662:W662"/>
    <mergeCell ref="X662:Z662"/>
    <mergeCell ref="AA662:AC662"/>
    <mergeCell ref="AD661:AG661"/>
    <mergeCell ref="AH661:AJ661"/>
    <mergeCell ref="AK661:AP661"/>
    <mergeCell ref="AR661:AS661"/>
    <mergeCell ref="AV661:AW661"/>
    <mergeCell ref="AZ661:BA661"/>
    <mergeCell ref="BF661:BH661"/>
    <mergeCell ref="BC661:BE661"/>
    <mergeCell ref="CA664:CI664"/>
    <mergeCell ref="BO664:BR664"/>
    <mergeCell ref="BS664:BU664"/>
    <mergeCell ref="BV664:BX664"/>
    <mergeCell ref="BY661:BZ661"/>
    <mergeCell ref="CA661:CI661"/>
    <mergeCell ref="BO661:BR661"/>
    <mergeCell ref="BS661:BU661"/>
    <mergeCell ref="BC663:BE663"/>
    <mergeCell ref="BC662:BE662"/>
    <mergeCell ref="CA662:CI662"/>
    <mergeCell ref="BO662:BR662"/>
    <mergeCell ref="BS662:BU662"/>
    <mergeCell ref="AD664:AG664"/>
    <mergeCell ref="AH664:AJ664"/>
    <mergeCell ref="AK664:AP664"/>
    <mergeCell ref="BF664:BH664"/>
    <mergeCell ref="BI664:BK664"/>
    <mergeCell ref="BY662:BZ662"/>
    <mergeCell ref="BY663:BZ663"/>
    <mergeCell ref="AR662:AS662"/>
    <mergeCell ref="AV662:AW662"/>
    <mergeCell ref="AZ662:BA662"/>
    <mergeCell ref="BY664:BZ664"/>
    <mergeCell ref="CA663:CI663"/>
    <mergeCell ref="BO663:BR663"/>
    <mergeCell ref="AR664:AS664"/>
    <mergeCell ref="AV664:AW664"/>
    <mergeCell ref="AZ664:BA664"/>
    <mergeCell ref="BC664:BE664"/>
    <mergeCell ref="AD663:AG663"/>
    <mergeCell ref="AH663:AJ663"/>
    <mergeCell ref="AK663:AP663"/>
    <mergeCell ref="BS663:BU663"/>
    <mergeCell ref="BV663:BX663"/>
    <mergeCell ref="BF663:BH663"/>
    <mergeCell ref="BI663:BK663"/>
    <mergeCell ref="AR663:AS663"/>
    <mergeCell ref="B664:C664"/>
    <mergeCell ref="D664:E664"/>
    <mergeCell ref="F664:W664"/>
    <mergeCell ref="X664:Z664"/>
    <mergeCell ref="AA664:AC664"/>
    <mergeCell ref="AV660:AW660"/>
    <mergeCell ref="AZ660:BA660"/>
    <mergeCell ref="CA660:CI660"/>
    <mergeCell ref="BO660:BR660"/>
    <mergeCell ref="BS660:BU660"/>
    <mergeCell ref="BV660:BX660"/>
    <mergeCell ref="BY660:BZ660"/>
    <mergeCell ref="B660:C660"/>
    <mergeCell ref="D660:E660"/>
    <mergeCell ref="F660:W660"/>
    <mergeCell ref="X660:Z660"/>
    <mergeCell ref="AA660:AC660"/>
    <mergeCell ref="AD660:AG660"/>
    <mergeCell ref="B659:C659"/>
    <mergeCell ref="D659:E659"/>
    <mergeCell ref="F659:W659"/>
    <mergeCell ref="X659:Z659"/>
    <mergeCell ref="AA659:AC659"/>
    <mergeCell ref="BO659:BR659"/>
    <mergeCell ref="AD659:AG659"/>
    <mergeCell ref="AH659:AJ659"/>
    <mergeCell ref="AK659:AP659"/>
    <mergeCell ref="BI659:BK659"/>
    <mergeCell ref="BL659:BN659"/>
    <mergeCell ref="BL660:BN660"/>
    <mergeCell ref="BL661:BN661"/>
    <mergeCell ref="BL662:BN662"/>
    <mergeCell ref="BL663:BN663"/>
    <mergeCell ref="BL664:BN664"/>
    <mergeCell ref="CA659:CI659"/>
    <mergeCell ref="BS659:BU659"/>
    <mergeCell ref="BV659:BX659"/>
    <mergeCell ref="AD662:AG662"/>
    <mergeCell ref="BI661:BK661"/>
    <mergeCell ref="AK662:AP662"/>
    <mergeCell ref="BF662:BH662"/>
    <mergeCell ref="BI662:BK662"/>
    <mergeCell ref="BV662:BX662"/>
    <mergeCell ref="AH662:AJ662"/>
    <mergeCell ref="BY659:BZ659"/>
    <mergeCell ref="AR659:AS659"/>
    <mergeCell ref="AV659:AW659"/>
    <mergeCell ref="AZ659:BA659"/>
    <mergeCell ref="AR660:AS660"/>
    <mergeCell ref="BV661:BX661"/>
    <mergeCell ref="BC659:BE659"/>
    <mergeCell ref="B661:C661"/>
    <mergeCell ref="D661:E661"/>
    <mergeCell ref="F661:W661"/>
    <mergeCell ref="B658:C658"/>
    <mergeCell ref="D658:E658"/>
    <mergeCell ref="F658:W658"/>
    <mergeCell ref="X658:Z658"/>
    <mergeCell ref="AA658:AC658"/>
    <mergeCell ref="AD658:AG658"/>
    <mergeCell ref="X661:Z661"/>
    <mergeCell ref="CA657:CI657"/>
    <mergeCell ref="BO657:BR657"/>
    <mergeCell ref="BY657:BZ657"/>
    <mergeCell ref="B657:C657"/>
    <mergeCell ref="D657:E657"/>
    <mergeCell ref="F657:W657"/>
    <mergeCell ref="X657:Z657"/>
    <mergeCell ref="AA657:AC657"/>
    <mergeCell ref="AD657:AG657"/>
    <mergeCell ref="AV663:AW663"/>
    <mergeCell ref="AZ663:BA663"/>
    <mergeCell ref="B663:C663"/>
    <mergeCell ref="D663:E663"/>
    <mergeCell ref="F663:W663"/>
    <mergeCell ref="X663:Z663"/>
    <mergeCell ref="AA663:AC663"/>
    <mergeCell ref="AK658:AP658"/>
    <mergeCell ref="AH658:AJ658"/>
    <mergeCell ref="BF656:BH656"/>
    <mergeCell ref="BI656:BK656"/>
    <mergeCell ref="BF657:BH657"/>
    <mergeCell ref="AH657:AJ657"/>
    <mergeCell ref="AK657:AP657"/>
    <mergeCell ref="AR657:AS657"/>
    <mergeCell ref="AV657:AW657"/>
    <mergeCell ref="AZ657:BA657"/>
    <mergeCell ref="BS657:BU657"/>
    <mergeCell ref="BV657:BX657"/>
    <mergeCell ref="BI657:BK657"/>
    <mergeCell ref="AR658:AS658"/>
    <mergeCell ref="AV658:AW658"/>
    <mergeCell ref="AZ658:BA658"/>
    <mergeCell ref="BC657:BE657"/>
    <mergeCell ref="BL656:BN656"/>
    <mergeCell ref="BL657:BN657"/>
    <mergeCell ref="BL658:BN658"/>
    <mergeCell ref="CA658:CI658"/>
    <mergeCell ref="BO658:BR658"/>
    <mergeCell ref="BS658:BU658"/>
    <mergeCell ref="BV658:BX658"/>
    <mergeCell ref="BY658:BZ658"/>
    <mergeCell ref="BC658:BE658"/>
    <mergeCell ref="AH660:AJ660"/>
    <mergeCell ref="AK660:AP660"/>
    <mergeCell ref="BF660:BH660"/>
    <mergeCell ref="BI660:BK660"/>
    <mergeCell ref="BC660:BE660"/>
    <mergeCell ref="BF658:BH658"/>
    <mergeCell ref="BI658:BK658"/>
    <mergeCell ref="BF659:BH659"/>
    <mergeCell ref="CA655:CI655"/>
    <mergeCell ref="BO655:BR655"/>
    <mergeCell ref="BS655:BU655"/>
    <mergeCell ref="BV655:BX655"/>
    <mergeCell ref="BV654:BX654"/>
    <mergeCell ref="BO654:BR654"/>
    <mergeCell ref="B656:C656"/>
    <mergeCell ref="D656:E656"/>
    <mergeCell ref="F656:W656"/>
    <mergeCell ref="X656:Z656"/>
    <mergeCell ref="AA656:AC656"/>
    <mergeCell ref="AD656:AG656"/>
    <mergeCell ref="BS654:BU654"/>
    <mergeCell ref="BF654:BH654"/>
    <mergeCell ref="BI654:BK654"/>
    <mergeCell ref="CA654:CI654"/>
    <mergeCell ref="AH654:AJ654"/>
    <mergeCell ref="AK654:AP654"/>
    <mergeCell ref="BF655:BH655"/>
    <mergeCell ref="AH655:AJ655"/>
    <mergeCell ref="AK655:AP655"/>
    <mergeCell ref="B655:C655"/>
    <mergeCell ref="D655:E655"/>
    <mergeCell ref="F655:W655"/>
    <mergeCell ref="X655:Z655"/>
    <mergeCell ref="AA655:AC655"/>
    <mergeCell ref="AD655:AG655"/>
    <mergeCell ref="BC654:BE654"/>
    <mergeCell ref="BI655:BK655"/>
    <mergeCell ref="BC655:BE655"/>
    <mergeCell ref="B654:C654"/>
    <mergeCell ref="D654:E654"/>
    <mergeCell ref="F654:W654"/>
    <mergeCell ref="X654:Z654"/>
    <mergeCell ref="AA654:AC654"/>
    <mergeCell ref="AD654:AG654"/>
    <mergeCell ref="BY654:BZ654"/>
    <mergeCell ref="BY655:BZ655"/>
    <mergeCell ref="BY656:BZ656"/>
    <mergeCell ref="AR654:AS654"/>
    <mergeCell ref="AV654:AW654"/>
    <mergeCell ref="AZ654:BA654"/>
    <mergeCell ref="AR655:AS655"/>
    <mergeCell ref="AV655:AW655"/>
    <mergeCell ref="AZ655:BA655"/>
    <mergeCell ref="BL655:BN655"/>
    <mergeCell ref="BC656:BE656"/>
    <mergeCell ref="AR656:AS656"/>
    <mergeCell ref="AV656:AW656"/>
    <mergeCell ref="AZ656:BA656"/>
    <mergeCell ref="CA656:CI656"/>
    <mergeCell ref="BO656:BR656"/>
    <mergeCell ref="BS656:BU656"/>
    <mergeCell ref="BV656:BX656"/>
    <mergeCell ref="AH656:AJ656"/>
    <mergeCell ref="AK656:AP656"/>
    <mergeCell ref="CA652:CI652"/>
    <mergeCell ref="BO652:BR652"/>
    <mergeCell ref="BS652:BU652"/>
    <mergeCell ref="BV652:BX652"/>
    <mergeCell ref="BF652:BH652"/>
    <mergeCell ref="BI652:BK652"/>
    <mergeCell ref="BC652:BE652"/>
    <mergeCell ref="BY652:BZ652"/>
    <mergeCell ref="B651:C651"/>
    <mergeCell ref="AD652:AG652"/>
    <mergeCell ref="AH652:AJ652"/>
    <mergeCell ref="AK652:AP652"/>
    <mergeCell ref="B653:C653"/>
    <mergeCell ref="D653:E653"/>
    <mergeCell ref="F653:W653"/>
    <mergeCell ref="X653:Z653"/>
    <mergeCell ref="BI653:BK653"/>
    <mergeCell ref="AH651:AJ651"/>
    <mergeCell ref="AK651:AP651"/>
    <mergeCell ref="BF651:BH651"/>
    <mergeCell ref="BV651:BX651"/>
    <mergeCell ref="B652:C652"/>
    <mergeCell ref="D652:E652"/>
    <mergeCell ref="F652:W652"/>
    <mergeCell ref="X652:Z652"/>
    <mergeCell ref="AA652:AC652"/>
    <mergeCell ref="AV652:AW652"/>
    <mergeCell ref="BC653:BE653"/>
    <mergeCell ref="D651:E651"/>
    <mergeCell ref="F651:W651"/>
    <mergeCell ref="X651:Z651"/>
    <mergeCell ref="AA651:AC651"/>
    <mergeCell ref="AD651:AG651"/>
    <mergeCell ref="AR652:AS652"/>
    <mergeCell ref="AZ652:BA652"/>
    <mergeCell ref="AV653:AW653"/>
    <mergeCell ref="AZ653:BA653"/>
    <mergeCell ref="BF653:BH653"/>
    <mergeCell ref="CA653:CI653"/>
    <mergeCell ref="AA653:AC653"/>
    <mergeCell ref="AD653:AG653"/>
    <mergeCell ref="AH653:AJ653"/>
    <mergeCell ref="AK653:AP653"/>
    <mergeCell ref="BO653:BR653"/>
    <mergeCell ref="BS653:BU653"/>
    <mergeCell ref="BV653:BX653"/>
    <mergeCell ref="AR653:AS653"/>
    <mergeCell ref="BY653:BZ653"/>
    <mergeCell ref="CA650:CI650"/>
    <mergeCell ref="BI651:BK651"/>
    <mergeCell ref="BO650:BR650"/>
    <mergeCell ref="BS650:BU650"/>
    <mergeCell ref="BV650:BX650"/>
    <mergeCell ref="BC651:BE651"/>
    <mergeCell ref="CA651:CI651"/>
    <mergeCell ref="BO651:BR651"/>
    <mergeCell ref="BY650:BZ650"/>
    <mergeCell ref="AH650:AJ650"/>
    <mergeCell ref="AK650:AP650"/>
    <mergeCell ref="BF650:BH650"/>
    <mergeCell ref="BI650:BK650"/>
    <mergeCell ref="BC650:BE650"/>
    <mergeCell ref="CA649:CI649"/>
    <mergeCell ref="BO649:BR649"/>
    <mergeCell ref="BS649:BU649"/>
    <mergeCell ref="BV649:BX649"/>
    <mergeCell ref="B650:C650"/>
    <mergeCell ref="D650:E650"/>
    <mergeCell ref="F650:W650"/>
    <mergeCell ref="X650:Z650"/>
    <mergeCell ref="AA650:AC650"/>
    <mergeCell ref="AD650:AG650"/>
    <mergeCell ref="BV648:BX648"/>
    <mergeCell ref="BO648:BR648"/>
    <mergeCell ref="BS648:BU648"/>
    <mergeCell ref="BF648:BH648"/>
    <mergeCell ref="BI648:BK648"/>
    <mergeCell ref="CA648:CI648"/>
    <mergeCell ref="AH648:AJ648"/>
    <mergeCell ref="AK648:AP648"/>
    <mergeCell ref="B649:C649"/>
    <mergeCell ref="D649:E649"/>
    <mergeCell ref="F649:W649"/>
    <mergeCell ref="X649:Z649"/>
    <mergeCell ref="AA649:AC649"/>
    <mergeCell ref="AD649:AG649"/>
    <mergeCell ref="BF649:BH649"/>
    <mergeCell ref="BY651:BZ651"/>
    <mergeCell ref="AR650:AS650"/>
    <mergeCell ref="AV650:AW650"/>
    <mergeCell ref="AZ650:BA650"/>
    <mergeCell ref="AR651:AS651"/>
    <mergeCell ref="AV651:AW651"/>
    <mergeCell ref="AZ651:BA651"/>
    <mergeCell ref="BS651:BU651"/>
    <mergeCell ref="AH649:AJ649"/>
    <mergeCell ref="AK649:AP649"/>
    <mergeCell ref="BC648:BE648"/>
    <mergeCell ref="BI649:BK649"/>
    <mergeCell ref="BC649:BE649"/>
    <mergeCell ref="AZ649:BA649"/>
    <mergeCell ref="BY649:BZ649"/>
    <mergeCell ref="AR649:AS649"/>
    <mergeCell ref="AV649:AW649"/>
    <mergeCell ref="B648:C648"/>
    <mergeCell ref="D648:E648"/>
    <mergeCell ref="F648:W648"/>
    <mergeCell ref="X648:Z648"/>
    <mergeCell ref="AA648:AC648"/>
    <mergeCell ref="AD648:AG648"/>
    <mergeCell ref="BY648:BZ648"/>
    <mergeCell ref="AR648:AS648"/>
    <mergeCell ref="AV648:AW648"/>
    <mergeCell ref="AZ648:BA648"/>
    <mergeCell ref="BS645:BU645"/>
    <mergeCell ref="BC644:BE644"/>
    <mergeCell ref="AR644:AS644"/>
    <mergeCell ref="AV644:AW644"/>
    <mergeCell ref="X647:Z647"/>
    <mergeCell ref="BI647:BK647"/>
    <mergeCell ref="AR647:AS647"/>
    <mergeCell ref="AV647:AW647"/>
    <mergeCell ref="AZ647:BA647"/>
    <mergeCell ref="BF647:BH647"/>
    <mergeCell ref="AH645:AJ645"/>
    <mergeCell ref="AK645:AP645"/>
    <mergeCell ref="BF645:BH645"/>
    <mergeCell ref="BV645:BX645"/>
    <mergeCell ref="B646:C646"/>
    <mergeCell ref="D646:E646"/>
    <mergeCell ref="F646:W646"/>
    <mergeCell ref="X646:Z646"/>
    <mergeCell ref="AA646:AC646"/>
    <mergeCell ref="B645:C645"/>
    <mergeCell ref="D645:E645"/>
    <mergeCell ref="F645:W645"/>
    <mergeCell ref="X645:Z645"/>
    <mergeCell ref="AA645:AC645"/>
    <mergeCell ref="AD645:AG645"/>
    <mergeCell ref="AH644:AJ644"/>
    <mergeCell ref="AK644:AP644"/>
    <mergeCell ref="BF644:BH644"/>
    <mergeCell ref="BC647:BE647"/>
    <mergeCell ref="B644:C644"/>
    <mergeCell ref="BI645:BK645"/>
    <mergeCell ref="BO644:BR644"/>
    <mergeCell ref="BS644:BU644"/>
    <mergeCell ref="BV644:BX644"/>
    <mergeCell ref="BC645:BE645"/>
    <mergeCell ref="BL644:BN644"/>
    <mergeCell ref="BL645:BN645"/>
    <mergeCell ref="BL646:BN646"/>
    <mergeCell ref="BL647:BN647"/>
    <mergeCell ref="BL648:BN648"/>
    <mergeCell ref="CA645:CI645"/>
    <mergeCell ref="BO645:BR645"/>
    <mergeCell ref="BI644:BK644"/>
    <mergeCell ref="AZ644:BA644"/>
    <mergeCell ref="BY645:BZ645"/>
    <mergeCell ref="AR645:AS645"/>
    <mergeCell ref="AV645:AW645"/>
    <mergeCell ref="AZ645:BA645"/>
    <mergeCell ref="AR646:AS646"/>
    <mergeCell ref="AV646:AW646"/>
    <mergeCell ref="AZ646:BA646"/>
    <mergeCell ref="CA643:CI643"/>
    <mergeCell ref="BO643:BR643"/>
    <mergeCell ref="BS643:BU643"/>
    <mergeCell ref="BV643:BX643"/>
    <mergeCell ref="BC643:BE643"/>
    <mergeCell ref="D644:E644"/>
    <mergeCell ref="F644:W644"/>
    <mergeCell ref="X644:Z644"/>
    <mergeCell ref="AA644:AC644"/>
    <mergeCell ref="AD644:AG644"/>
    <mergeCell ref="BV642:BX642"/>
    <mergeCell ref="BO642:BR642"/>
    <mergeCell ref="BS642:BU642"/>
    <mergeCell ref="BF642:BH642"/>
    <mergeCell ref="BI642:BK642"/>
    <mergeCell ref="B647:C647"/>
    <mergeCell ref="D647:E647"/>
    <mergeCell ref="F647:W647"/>
    <mergeCell ref="CA647:CI647"/>
    <mergeCell ref="AA647:AC647"/>
    <mergeCell ref="AD647:AG647"/>
    <mergeCell ref="AH647:AJ647"/>
    <mergeCell ref="AK647:AP647"/>
    <mergeCell ref="BO647:BR647"/>
    <mergeCell ref="BS647:BU647"/>
    <mergeCell ref="BV647:BX647"/>
    <mergeCell ref="BY647:BZ647"/>
    <mergeCell ref="CA646:CI646"/>
    <mergeCell ref="BO646:BR646"/>
    <mergeCell ref="BS646:BU646"/>
    <mergeCell ref="BV646:BX646"/>
    <mergeCell ref="BF646:BH646"/>
    <mergeCell ref="BI646:BK646"/>
    <mergeCell ref="BC646:BE646"/>
    <mergeCell ref="BY646:BZ646"/>
    <mergeCell ref="AD646:AG646"/>
    <mergeCell ref="AH646:AJ646"/>
    <mergeCell ref="AK646:AP646"/>
    <mergeCell ref="B643:C643"/>
    <mergeCell ref="D643:E643"/>
    <mergeCell ref="F643:W643"/>
    <mergeCell ref="X643:Z643"/>
    <mergeCell ref="AA643:AC643"/>
    <mergeCell ref="AD643:AG643"/>
    <mergeCell ref="AH643:AJ643"/>
    <mergeCell ref="AK643:AP643"/>
    <mergeCell ref="BC642:BE642"/>
    <mergeCell ref="CA642:CI642"/>
    <mergeCell ref="AH642:AJ642"/>
    <mergeCell ref="AK642:AP642"/>
    <mergeCell ref="BF643:BH643"/>
    <mergeCell ref="BI643:BK643"/>
    <mergeCell ref="BY643:BZ643"/>
    <mergeCell ref="B642:C642"/>
    <mergeCell ref="D642:E642"/>
    <mergeCell ref="F642:W642"/>
    <mergeCell ref="X642:Z642"/>
    <mergeCell ref="AA642:AC642"/>
    <mergeCell ref="AD642:AG642"/>
    <mergeCell ref="AD639:AG639"/>
    <mergeCell ref="BC639:BE639"/>
    <mergeCell ref="CA639:CI639"/>
    <mergeCell ref="BO639:BR639"/>
    <mergeCell ref="BS639:BU639"/>
    <mergeCell ref="AH639:AJ639"/>
    <mergeCell ref="AK639:AP639"/>
    <mergeCell ref="BF639:BH639"/>
    <mergeCell ref="BV639:BX639"/>
    <mergeCell ref="B639:C639"/>
    <mergeCell ref="D639:E639"/>
    <mergeCell ref="F639:W639"/>
    <mergeCell ref="X639:Z639"/>
    <mergeCell ref="AA639:AC639"/>
    <mergeCell ref="B641:C641"/>
    <mergeCell ref="D641:E641"/>
    <mergeCell ref="F641:W641"/>
    <mergeCell ref="X641:Z641"/>
    <mergeCell ref="B640:C640"/>
    <mergeCell ref="BI639:BK639"/>
    <mergeCell ref="CA640:CI640"/>
    <mergeCell ref="BO640:BR640"/>
    <mergeCell ref="BI641:BK641"/>
    <mergeCell ref="BC641:BE641"/>
    <mergeCell ref="BS640:BU640"/>
    <mergeCell ref="BV640:BX640"/>
    <mergeCell ref="D640:E640"/>
    <mergeCell ref="F640:W640"/>
    <mergeCell ref="X640:Z640"/>
    <mergeCell ref="AA640:AC640"/>
    <mergeCell ref="AD640:AG640"/>
    <mergeCell ref="AH640:AJ640"/>
    <mergeCell ref="BY642:BZ642"/>
    <mergeCell ref="AR642:AS642"/>
    <mergeCell ref="AV642:AW642"/>
    <mergeCell ref="AZ642:BA642"/>
    <mergeCell ref="BY639:BZ639"/>
    <mergeCell ref="BL639:BN639"/>
    <mergeCell ref="BL640:BN640"/>
    <mergeCell ref="BL641:BN641"/>
    <mergeCell ref="BL642:BN642"/>
    <mergeCell ref="AA638:AC638"/>
    <mergeCell ref="BY640:BZ640"/>
    <mergeCell ref="BY641:BZ641"/>
    <mergeCell ref="AR639:AS639"/>
    <mergeCell ref="AV639:AW639"/>
    <mergeCell ref="AZ639:BA639"/>
    <mergeCell ref="AR640:AS640"/>
    <mergeCell ref="AV640:AW640"/>
    <mergeCell ref="AZ640:BA640"/>
    <mergeCell ref="AV641:AW641"/>
    <mergeCell ref="AZ641:BA641"/>
    <mergeCell ref="BS641:BU641"/>
    <mergeCell ref="BV641:BX641"/>
    <mergeCell ref="BF641:BH641"/>
    <mergeCell ref="AR641:AS641"/>
    <mergeCell ref="BF640:BH640"/>
    <mergeCell ref="BI640:BK640"/>
    <mergeCell ref="BC640:BE640"/>
    <mergeCell ref="CA641:CI641"/>
    <mergeCell ref="AA641:AC641"/>
    <mergeCell ref="AD641:AG641"/>
    <mergeCell ref="AH641:AJ641"/>
    <mergeCell ref="AK641:AP641"/>
    <mergeCell ref="BO641:BR641"/>
    <mergeCell ref="AK640:AP640"/>
    <mergeCell ref="AR638:AS638"/>
    <mergeCell ref="AV638:AW638"/>
    <mergeCell ref="AZ638:BA638"/>
    <mergeCell ref="BF638:BH638"/>
    <mergeCell ref="BY644:BZ644"/>
    <mergeCell ref="AR643:AS643"/>
    <mergeCell ref="AV643:AW643"/>
    <mergeCell ref="AZ643:BA643"/>
    <mergeCell ref="CA644:CI644"/>
    <mergeCell ref="BL643:BN643"/>
    <mergeCell ref="BS634:BU634"/>
    <mergeCell ref="BV634:BX634"/>
    <mergeCell ref="BF634:BH634"/>
    <mergeCell ref="BF637:BH637"/>
    <mergeCell ref="B634:C634"/>
    <mergeCell ref="D634:E634"/>
    <mergeCell ref="F634:W634"/>
    <mergeCell ref="X634:Z634"/>
    <mergeCell ref="AA634:AC634"/>
    <mergeCell ref="B635:C635"/>
    <mergeCell ref="D635:E635"/>
    <mergeCell ref="F635:W635"/>
    <mergeCell ref="X635:Z635"/>
    <mergeCell ref="BC636:BE636"/>
    <mergeCell ref="BC637:BE637"/>
    <mergeCell ref="AD638:AG638"/>
    <mergeCell ref="AH638:AJ638"/>
    <mergeCell ref="AK638:AP638"/>
    <mergeCell ref="AH637:AJ637"/>
    <mergeCell ref="AK637:AP637"/>
    <mergeCell ref="CA637:CI637"/>
    <mergeCell ref="BO637:BR637"/>
    <mergeCell ref="BS637:BU637"/>
    <mergeCell ref="BV637:BX637"/>
    <mergeCell ref="BI637:BK637"/>
    <mergeCell ref="B637:C637"/>
    <mergeCell ref="D637:E637"/>
    <mergeCell ref="F637:W637"/>
    <mergeCell ref="X637:Z637"/>
    <mergeCell ref="AA637:AC637"/>
    <mergeCell ref="AD637:AG637"/>
    <mergeCell ref="CA636:CI636"/>
    <mergeCell ref="BO636:BR636"/>
    <mergeCell ref="AD636:AG636"/>
    <mergeCell ref="AH636:AJ636"/>
    <mergeCell ref="AK636:AP636"/>
    <mergeCell ref="BS636:BU636"/>
    <mergeCell ref="BV636:BX636"/>
    <mergeCell ref="BF636:BH636"/>
    <mergeCell ref="AV636:AW636"/>
    <mergeCell ref="AZ636:BA636"/>
    <mergeCell ref="B636:C636"/>
    <mergeCell ref="D636:E636"/>
    <mergeCell ref="F636:W636"/>
    <mergeCell ref="X636:Z636"/>
    <mergeCell ref="AA636:AC636"/>
    <mergeCell ref="AR636:AS636"/>
    <mergeCell ref="BY636:BZ636"/>
    <mergeCell ref="BY637:BZ637"/>
    <mergeCell ref="AR637:AS637"/>
    <mergeCell ref="AV637:AW637"/>
    <mergeCell ref="AZ637:BA637"/>
    <mergeCell ref="BI636:BK636"/>
    <mergeCell ref="BS638:BU638"/>
    <mergeCell ref="BV638:BX638"/>
    <mergeCell ref="BY638:BZ638"/>
    <mergeCell ref="BI638:BK638"/>
    <mergeCell ref="BC638:BE638"/>
    <mergeCell ref="CA638:CI638"/>
    <mergeCell ref="BO638:BR638"/>
    <mergeCell ref="B638:C638"/>
    <mergeCell ref="D638:E638"/>
    <mergeCell ref="F638:W638"/>
    <mergeCell ref="X638:Z638"/>
    <mergeCell ref="AA633:AC633"/>
    <mergeCell ref="AH633:AJ633"/>
    <mergeCell ref="AZ633:BA633"/>
    <mergeCell ref="BC633:BE633"/>
    <mergeCell ref="AD633:AG633"/>
    <mergeCell ref="AR634:AS634"/>
    <mergeCell ref="AV634:AW634"/>
    <mergeCell ref="AZ634:BA634"/>
    <mergeCell ref="AK633:AP633"/>
    <mergeCell ref="BF633:BH633"/>
    <mergeCell ref="AV633:AW633"/>
    <mergeCell ref="AZ632:BA632"/>
    <mergeCell ref="BC632:BE632"/>
    <mergeCell ref="AR632:AS632"/>
    <mergeCell ref="BI633:BK633"/>
    <mergeCell ref="B632:C632"/>
    <mergeCell ref="D632:E632"/>
    <mergeCell ref="F632:W632"/>
    <mergeCell ref="X632:Z632"/>
    <mergeCell ref="AA632:AC632"/>
    <mergeCell ref="AR633:AS633"/>
    <mergeCell ref="B633:C633"/>
    <mergeCell ref="D633:E633"/>
    <mergeCell ref="F633:W633"/>
    <mergeCell ref="X633:Z633"/>
    <mergeCell ref="CA635:CI635"/>
    <mergeCell ref="BO635:BR635"/>
    <mergeCell ref="BS635:BU635"/>
    <mergeCell ref="BV635:BX635"/>
    <mergeCell ref="BC634:BE634"/>
    <mergeCell ref="BF632:BH632"/>
    <mergeCell ref="CA633:CI633"/>
    <mergeCell ref="CA632:CI632"/>
    <mergeCell ref="BO632:BR632"/>
    <mergeCell ref="BS632:BU632"/>
    <mergeCell ref="BV633:BX633"/>
    <mergeCell ref="AR635:AS635"/>
    <mergeCell ref="AV635:AW635"/>
    <mergeCell ref="AZ635:BA635"/>
    <mergeCell ref="AD632:AG632"/>
    <mergeCell ref="AH632:AJ632"/>
    <mergeCell ref="AK632:AP632"/>
    <mergeCell ref="BV632:BX632"/>
    <mergeCell ref="BI632:BK632"/>
    <mergeCell ref="BY632:BZ632"/>
    <mergeCell ref="BY633:BZ633"/>
    <mergeCell ref="BY634:BZ634"/>
    <mergeCell ref="BC635:BE635"/>
    <mergeCell ref="AV632:AW632"/>
    <mergeCell ref="BY635:BZ635"/>
    <mergeCell ref="BO633:BR633"/>
    <mergeCell ref="BS633:BU633"/>
    <mergeCell ref="AA635:AC635"/>
    <mergeCell ref="AD635:AG635"/>
    <mergeCell ref="AH635:AJ635"/>
    <mergeCell ref="BI634:BK634"/>
    <mergeCell ref="AK635:AP635"/>
    <mergeCell ref="BF635:BH635"/>
    <mergeCell ref="BI635:BK635"/>
    <mergeCell ref="CA634:CI634"/>
    <mergeCell ref="BO634:BR634"/>
    <mergeCell ref="AD634:AG634"/>
    <mergeCell ref="AH634:AJ634"/>
    <mergeCell ref="AK634:AP634"/>
    <mergeCell ref="CA628:CI628"/>
    <mergeCell ref="BO628:BR628"/>
    <mergeCell ref="BS628:BU628"/>
    <mergeCell ref="BV628:BX628"/>
    <mergeCell ref="BI628:BK628"/>
    <mergeCell ref="B628:C628"/>
    <mergeCell ref="D628:E628"/>
    <mergeCell ref="F628:W628"/>
    <mergeCell ref="X628:Z628"/>
    <mergeCell ref="AA628:AC628"/>
    <mergeCell ref="AR628:AS628"/>
    <mergeCell ref="AD628:AG628"/>
    <mergeCell ref="AH628:AJ628"/>
    <mergeCell ref="AK628:AP628"/>
    <mergeCell ref="CA631:CI631"/>
    <mergeCell ref="BO631:BR631"/>
    <mergeCell ref="BS631:BU631"/>
    <mergeCell ref="BV631:BX631"/>
    <mergeCell ref="BC630:BE630"/>
    <mergeCell ref="BF628:BH628"/>
    <mergeCell ref="CA629:CI629"/>
    <mergeCell ref="BO629:BR629"/>
    <mergeCell ref="BS629:BU629"/>
    <mergeCell ref="BV629:BX629"/>
    <mergeCell ref="AR631:AS631"/>
    <mergeCell ref="AV631:AW631"/>
    <mergeCell ref="AZ631:BA631"/>
    <mergeCell ref="BY628:BZ628"/>
    <mergeCell ref="BY629:BZ629"/>
    <mergeCell ref="BY630:BZ630"/>
    <mergeCell ref="BC631:BE631"/>
    <mergeCell ref="AV628:AW628"/>
    <mergeCell ref="AD631:AG631"/>
    <mergeCell ref="AH631:AJ631"/>
    <mergeCell ref="BI630:BK630"/>
    <mergeCell ref="AK631:AP631"/>
    <mergeCell ref="BF631:BH631"/>
    <mergeCell ref="BI631:BK631"/>
    <mergeCell ref="AR630:AS630"/>
    <mergeCell ref="AV630:AW630"/>
    <mergeCell ref="AZ630:BA630"/>
    <mergeCell ref="BY631:BZ631"/>
    <mergeCell ref="CA630:CI630"/>
    <mergeCell ref="BO630:BR630"/>
    <mergeCell ref="AD630:AG630"/>
    <mergeCell ref="AH630:AJ630"/>
    <mergeCell ref="AK630:AP630"/>
    <mergeCell ref="BS630:BU630"/>
    <mergeCell ref="BV630:BX630"/>
    <mergeCell ref="BF630:BH630"/>
    <mergeCell ref="B630:C630"/>
    <mergeCell ref="D630:E630"/>
    <mergeCell ref="F630:W630"/>
    <mergeCell ref="X630:Z630"/>
    <mergeCell ref="AA630:AC630"/>
    <mergeCell ref="B631:C631"/>
    <mergeCell ref="D631:E631"/>
    <mergeCell ref="F631:W631"/>
    <mergeCell ref="X631:Z631"/>
    <mergeCell ref="AA631:AC631"/>
    <mergeCell ref="BC629:BE629"/>
    <mergeCell ref="AZ628:BA628"/>
    <mergeCell ref="BC628:BE628"/>
    <mergeCell ref="AK629:AP629"/>
    <mergeCell ref="BF629:BH629"/>
    <mergeCell ref="BI629:BK629"/>
    <mergeCell ref="F627:W627"/>
    <mergeCell ref="AR629:AS629"/>
    <mergeCell ref="AV629:AW629"/>
    <mergeCell ref="AZ629:BA629"/>
    <mergeCell ref="X627:Z627"/>
    <mergeCell ref="AA627:AC627"/>
    <mergeCell ref="AD627:AG627"/>
    <mergeCell ref="AH627:AJ627"/>
    <mergeCell ref="AD629:AG629"/>
    <mergeCell ref="AK627:AP627"/>
    <mergeCell ref="B629:C629"/>
    <mergeCell ref="D629:E629"/>
    <mergeCell ref="F629:W629"/>
    <mergeCell ref="X629:Z629"/>
    <mergeCell ref="AA629:AC629"/>
    <mergeCell ref="AH629:AJ629"/>
    <mergeCell ref="BY627:BZ627"/>
    <mergeCell ref="AK623:AP623"/>
    <mergeCell ref="BF623:BH623"/>
    <mergeCell ref="BI623:BK623"/>
    <mergeCell ref="BC623:BE623"/>
    <mergeCell ref="AZ625:BA625"/>
    <mergeCell ref="BC625:BE625"/>
    <mergeCell ref="AR627:AS627"/>
    <mergeCell ref="AV627:AW627"/>
    <mergeCell ref="AZ627:BA627"/>
    <mergeCell ref="BC627:BE627"/>
    <mergeCell ref="BC626:BE626"/>
    <mergeCell ref="BI626:BK626"/>
    <mergeCell ref="BF627:BH627"/>
    <mergeCell ref="BI627:BK627"/>
    <mergeCell ref="AV626:AW626"/>
    <mergeCell ref="AZ626:BA626"/>
    <mergeCell ref="AH623:AJ623"/>
    <mergeCell ref="CA626:CI626"/>
    <mergeCell ref="BO626:BR626"/>
    <mergeCell ref="BY626:BZ626"/>
    <mergeCell ref="CA627:CI627"/>
    <mergeCell ref="BO627:BR627"/>
    <mergeCell ref="BS627:BU627"/>
    <mergeCell ref="BV627:BX627"/>
    <mergeCell ref="AD626:AG626"/>
    <mergeCell ref="AH626:AJ626"/>
    <mergeCell ref="AK626:AP626"/>
    <mergeCell ref="BS626:BU626"/>
    <mergeCell ref="BV626:BX626"/>
    <mergeCell ref="BF626:BH626"/>
    <mergeCell ref="AR626:AS626"/>
    <mergeCell ref="AH625:AJ625"/>
    <mergeCell ref="AD625:AG625"/>
    <mergeCell ref="AR625:AS625"/>
    <mergeCell ref="AV625:AW625"/>
    <mergeCell ref="AK625:AP625"/>
    <mergeCell ref="BF625:BH625"/>
    <mergeCell ref="CA625:CI625"/>
    <mergeCell ref="BO625:BR625"/>
    <mergeCell ref="BS625:BU625"/>
    <mergeCell ref="BV625:BX625"/>
    <mergeCell ref="BY625:BZ625"/>
    <mergeCell ref="BI624:BK624"/>
    <mergeCell ref="BI625:BK625"/>
    <mergeCell ref="BC624:BE624"/>
    <mergeCell ref="B625:C625"/>
    <mergeCell ref="D625:E625"/>
    <mergeCell ref="F625:W625"/>
    <mergeCell ref="X625:Z625"/>
    <mergeCell ref="AA625:AC625"/>
    <mergeCell ref="B624:C624"/>
    <mergeCell ref="D624:E624"/>
    <mergeCell ref="F624:W624"/>
    <mergeCell ref="X624:Z624"/>
    <mergeCell ref="AA624:AC624"/>
    <mergeCell ref="CA624:CI624"/>
    <mergeCell ref="BO624:BR624"/>
    <mergeCell ref="AD624:AG624"/>
    <mergeCell ref="AH624:AJ624"/>
    <mergeCell ref="AK624:AP624"/>
    <mergeCell ref="AR624:AS624"/>
    <mergeCell ref="AV624:AW624"/>
    <mergeCell ref="AZ624:BA624"/>
    <mergeCell ref="BF624:BH624"/>
    <mergeCell ref="BS624:BU624"/>
    <mergeCell ref="BV624:BX624"/>
    <mergeCell ref="BY624:BZ624"/>
    <mergeCell ref="B626:C626"/>
    <mergeCell ref="D626:E626"/>
    <mergeCell ref="F626:W626"/>
    <mergeCell ref="X626:Z626"/>
    <mergeCell ref="AA626:AC626"/>
    <mergeCell ref="B627:C627"/>
    <mergeCell ref="D627:E627"/>
    <mergeCell ref="CA621:CI621"/>
    <mergeCell ref="AH617:AJ617"/>
    <mergeCell ref="AK617:AP617"/>
    <mergeCell ref="BY616:BZ616"/>
    <mergeCell ref="CA617:CI617"/>
    <mergeCell ref="BO617:BR617"/>
    <mergeCell ref="BS617:BU617"/>
    <mergeCell ref="BV617:BX617"/>
    <mergeCell ref="BS616:BU616"/>
    <mergeCell ref="BV616:BX616"/>
    <mergeCell ref="D618:E618"/>
    <mergeCell ref="F618:W618"/>
    <mergeCell ref="X618:Z618"/>
    <mergeCell ref="BI618:BK618"/>
    <mergeCell ref="BI622:BK622"/>
    <mergeCell ref="BY619:BZ619"/>
    <mergeCell ref="BY620:BZ620"/>
    <mergeCell ref="BY621:BZ621"/>
    <mergeCell ref="AR619:AS619"/>
    <mergeCell ref="AV619:AW619"/>
    <mergeCell ref="AZ619:BA619"/>
    <mergeCell ref="AR620:AS620"/>
    <mergeCell ref="AV620:AW620"/>
    <mergeCell ref="B623:C623"/>
    <mergeCell ref="D623:E623"/>
    <mergeCell ref="F623:W623"/>
    <mergeCell ref="X623:Z623"/>
    <mergeCell ref="AA623:AC623"/>
    <mergeCell ref="AD623:AG623"/>
    <mergeCell ref="B622:C622"/>
    <mergeCell ref="D622:E622"/>
    <mergeCell ref="F622:W622"/>
    <mergeCell ref="X622:Z622"/>
    <mergeCell ref="AA622:AC622"/>
    <mergeCell ref="AD622:AG622"/>
    <mergeCell ref="AH622:AJ622"/>
    <mergeCell ref="AK622:AP622"/>
    <mergeCell ref="AR622:AS622"/>
    <mergeCell ref="AV621:AW621"/>
    <mergeCell ref="AZ621:BA621"/>
    <mergeCell ref="BO621:BR621"/>
    <mergeCell ref="BS621:BU621"/>
    <mergeCell ref="BV621:BX621"/>
    <mergeCell ref="CA622:CI622"/>
    <mergeCell ref="BO622:BR622"/>
    <mergeCell ref="BY622:BZ622"/>
    <mergeCell ref="BS622:BU622"/>
    <mergeCell ref="BV622:BX622"/>
    <mergeCell ref="BC622:BE622"/>
    <mergeCell ref="AH621:AJ621"/>
    <mergeCell ref="AK621:AP621"/>
    <mergeCell ref="AV622:AW622"/>
    <mergeCell ref="AZ622:BA622"/>
    <mergeCell ref="AR623:AS623"/>
    <mergeCell ref="AV623:AW623"/>
    <mergeCell ref="AZ623:BA623"/>
    <mergeCell ref="BF622:BH622"/>
    <mergeCell ref="CA623:CI623"/>
    <mergeCell ref="BO623:BR623"/>
    <mergeCell ref="BS623:BU623"/>
    <mergeCell ref="BV623:BX623"/>
    <mergeCell ref="BY623:BZ623"/>
    <mergeCell ref="AH619:AJ619"/>
    <mergeCell ref="AK619:AP619"/>
    <mergeCell ref="CA620:CI620"/>
    <mergeCell ref="BO620:BR620"/>
    <mergeCell ref="BS620:BU620"/>
    <mergeCell ref="BV620:BX620"/>
    <mergeCell ref="CA619:CI619"/>
    <mergeCell ref="BC619:BE619"/>
    <mergeCell ref="D620:E620"/>
    <mergeCell ref="F620:W620"/>
    <mergeCell ref="X620:Z620"/>
    <mergeCell ref="AA620:AC620"/>
    <mergeCell ref="AD620:AG620"/>
    <mergeCell ref="BF620:BH620"/>
    <mergeCell ref="AH620:AJ620"/>
    <mergeCell ref="AK620:AP620"/>
    <mergeCell ref="AZ620:BA620"/>
    <mergeCell ref="BI620:BK620"/>
    <mergeCell ref="BC620:BE620"/>
    <mergeCell ref="BV618:BX618"/>
    <mergeCell ref="BV619:BX619"/>
    <mergeCell ref="BO619:BR619"/>
    <mergeCell ref="BS619:BU619"/>
    <mergeCell ref="BC618:BE618"/>
    <mergeCell ref="B619:C619"/>
    <mergeCell ref="D619:E619"/>
    <mergeCell ref="F619:W619"/>
    <mergeCell ref="X619:Z619"/>
    <mergeCell ref="AA619:AC619"/>
    <mergeCell ref="AD619:AG619"/>
    <mergeCell ref="CA618:CI618"/>
    <mergeCell ref="AA618:AC618"/>
    <mergeCell ref="AD618:AG618"/>
    <mergeCell ref="AH618:AJ618"/>
    <mergeCell ref="AK618:AP618"/>
    <mergeCell ref="BO618:BR618"/>
    <mergeCell ref="BS618:BU618"/>
    <mergeCell ref="B620:C620"/>
    <mergeCell ref="AZ618:BA618"/>
    <mergeCell ref="BF618:BH618"/>
    <mergeCell ref="AR618:AS618"/>
    <mergeCell ref="B617:C617"/>
    <mergeCell ref="D617:E617"/>
    <mergeCell ref="F617:W617"/>
    <mergeCell ref="X617:Z617"/>
    <mergeCell ref="AA617:AC617"/>
    <mergeCell ref="B616:C616"/>
    <mergeCell ref="D616:E616"/>
    <mergeCell ref="BF617:BH617"/>
    <mergeCell ref="AD617:AG617"/>
    <mergeCell ref="BY617:BZ617"/>
    <mergeCell ref="BY618:BZ618"/>
    <mergeCell ref="AR617:AS617"/>
    <mergeCell ref="AV617:AW617"/>
    <mergeCell ref="AZ617:BA617"/>
    <mergeCell ref="AV618:AW618"/>
    <mergeCell ref="BI617:BK617"/>
    <mergeCell ref="BC617:BE617"/>
    <mergeCell ref="BF621:BH621"/>
    <mergeCell ref="BI621:BK621"/>
    <mergeCell ref="BC621:BE621"/>
    <mergeCell ref="AR621:AS621"/>
    <mergeCell ref="BL616:BN616"/>
    <mergeCell ref="BL617:BN617"/>
    <mergeCell ref="BL618:BN618"/>
    <mergeCell ref="BL619:BN619"/>
    <mergeCell ref="BL620:BN620"/>
    <mergeCell ref="BL621:BN621"/>
    <mergeCell ref="AH615:AJ615"/>
    <mergeCell ref="AK615:AP615"/>
    <mergeCell ref="BF615:BH615"/>
    <mergeCell ref="BI616:BK616"/>
    <mergeCell ref="BO615:BR615"/>
    <mergeCell ref="BS615:BU615"/>
    <mergeCell ref="BV615:BX615"/>
    <mergeCell ref="BC616:BE616"/>
    <mergeCell ref="BO616:BR616"/>
    <mergeCell ref="BI615:BK615"/>
    <mergeCell ref="BC615:BE615"/>
    <mergeCell ref="AV615:AW615"/>
    <mergeCell ref="AZ615:BA615"/>
    <mergeCell ref="F616:W616"/>
    <mergeCell ref="X616:Z616"/>
    <mergeCell ref="AA616:AC616"/>
    <mergeCell ref="AD616:AG616"/>
    <mergeCell ref="AH616:AJ616"/>
    <mergeCell ref="AK616:AP616"/>
    <mergeCell ref="B618:C618"/>
    <mergeCell ref="B621:C621"/>
    <mergeCell ref="D621:E621"/>
    <mergeCell ref="F621:W621"/>
    <mergeCell ref="X621:Z621"/>
    <mergeCell ref="AA621:AC621"/>
    <mergeCell ref="AD621:AG621"/>
    <mergeCell ref="BF619:BH619"/>
    <mergeCell ref="BI619:BK619"/>
    <mergeCell ref="BY615:BZ615"/>
    <mergeCell ref="CA615:CI615"/>
    <mergeCell ref="AV614:AW614"/>
    <mergeCell ref="BF614:BH614"/>
    <mergeCell ref="B615:C615"/>
    <mergeCell ref="D615:E615"/>
    <mergeCell ref="F615:W615"/>
    <mergeCell ref="X615:Z615"/>
    <mergeCell ref="AA615:AC615"/>
    <mergeCell ref="AD615:AG615"/>
    <mergeCell ref="BV613:BX613"/>
    <mergeCell ref="BO613:BR613"/>
    <mergeCell ref="BS613:BU613"/>
    <mergeCell ref="BF613:BH613"/>
    <mergeCell ref="BI613:BK613"/>
    <mergeCell ref="BC614:BE614"/>
    <mergeCell ref="CA616:CI616"/>
    <mergeCell ref="CA613:CI613"/>
    <mergeCell ref="AH613:AJ613"/>
    <mergeCell ref="AK613:AP613"/>
    <mergeCell ref="B614:C614"/>
    <mergeCell ref="D614:E614"/>
    <mergeCell ref="F614:W614"/>
    <mergeCell ref="X614:Z614"/>
    <mergeCell ref="AA614:AC614"/>
    <mergeCell ref="AD614:AG614"/>
    <mergeCell ref="AH614:AJ614"/>
    <mergeCell ref="AK614:AP614"/>
    <mergeCell ref="BC613:BE613"/>
    <mergeCell ref="BI614:BK614"/>
    <mergeCell ref="AR614:AS614"/>
    <mergeCell ref="BY614:BZ614"/>
    <mergeCell ref="B613:C613"/>
    <mergeCell ref="D613:E613"/>
    <mergeCell ref="F613:W613"/>
    <mergeCell ref="X613:Z613"/>
    <mergeCell ref="AA613:AC613"/>
    <mergeCell ref="AD613:AG613"/>
    <mergeCell ref="AR613:AS613"/>
    <mergeCell ref="AV613:AW613"/>
    <mergeCell ref="AZ613:BA613"/>
    <mergeCell ref="AZ614:BA614"/>
    <mergeCell ref="AR616:AS616"/>
    <mergeCell ref="AV616:AW616"/>
    <mergeCell ref="AZ616:BA616"/>
    <mergeCell ref="AR615:AS615"/>
    <mergeCell ref="BF616:BH616"/>
    <mergeCell ref="CA614:CI614"/>
    <mergeCell ref="BO614:BR614"/>
    <mergeCell ref="BS614:BU614"/>
    <mergeCell ref="BV614:BX614"/>
    <mergeCell ref="CA610:CI610"/>
    <mergeCell ref="BO610:BR610"/>
    <mergeCell ref="BY610:BZ610"/>
    <mergeCell ref="BY612:BZ612"/>
    <mergeCell ref="BF612:BH612"/>
    <mergeCell ref="BC612:BE612"/>
    <mergeCell ref="AR611:AS611"/>
    <mergeCell ref="AV611:AW611"/>
    <mergeCell ref="AZ611:BA611"/>
    <mergeCell ref="AV612:AW612"/>
    <mergeCell ref="AZ612:BA612"/>
    <mergeCell ref="CA612:CI612"/>
    <mergeCell ref="AA612:AC612"/>
    <mergeCell ref="AD612:AG612"/>
    <mergeCell ref="AH612:AJ612"/>
    <mergeCell ref="AK612:AP612"/>
    <mergeCell ref="BO612:BR612"/>
    <mergeCell ref="BS612:BU612"/>
    <mergeCell ref="BV612:BX612"/>
    <mergeCell ref="AR612:AS612"/>
    <mergeCell ref="CA611:CI611"/>
    <mergeCell ref="BO611:BR611"/>
    <mergeCell ref="BS611:BU611"/>
    <mergeCell ref="BV611:BX611"/>
    <mergeCell ref="BF611:BH611"/>
    <mergeCell ref="BI611:BK611"/>
    <mergeCell ref="BC611:BE611"/>
    <mergeCell ref="BY611:BZ611"/>
    <mergeCell ref="B608:C608"/>
    <mergeCell ref="D608:E608"/>
    <mergeCell ref="F608:W608"/>
    <mergeCell ref="X608:Z608"/>
    <mergeCell ref="AA608:AC608"/>
    <mergeCell ref="AD608:AG608"/>
    <mergeCell ref="BF608:BH608"/>
    <mergeCell ref="AH608:AJ608"/>
    <mergeCell ref="AK608:AP608"/>
    <mergeCell ref="BC607:BE607"/>
    <mergeCell ref="BI608:BK608"/>
    <mergeCell ref="BC608:BE608"/>
    <mergeCell ref="AR610:AS610"/>
    <mergeCell ref="AV610:AW610"/>
    <mergeCell ref="AZ610:BA610"/>
    <mergeCell ref="B607:C607"/>
    <mergeCell ref="D607:E607"/>
    <mergeCell ref="F607:W607"/>
    <mergeCell ref="X607:Z607"/>
    <mergeCell ref="AA607:AC607"/>
    <mergeCell ref="AD607:AG607"/>
    <mergeCell ref="AD611:AG611"/>
    <mergeCell ref="AH611:AJ611"/>
    <mergeCell ref="AK611:AP611"/>
    <mergeCell ref="BY613:BZ613"/>
    <mergeCell ref="B612:C612"/>
    <mergeCell ref="D612:E612"/>
    <mergeCell ref="F612:W612"/>
    <mergeCell ref="X612:Z612"/>
    <mergeCell ref="BI612:BK612"/>
    <mergeCell ref="BS610:BU610"/>
    <mergeCell ref="AH610:AJ610"/>
    <mergeCell ref="AK610:AP610"/>
    <mergeCell ref="BF610:BH610"/>
    <mergeCell ref="BV610:BX610"/>
    <mergeCell ref="B611:C611"/>
    <mergeCell ref="D611:E611"/>
    <mergeCell ref="F611:W611"/>
    <mergeCell ref="X611:Z611"/>
    <mergeCell ref="AA611:AC611"/>
    <mergeCell ref="B610:C610"/>
    <mergeCell ref="D610:E610"/>
    <mergeCell ref="F610:W610"/>
    <mergeCell ref="X610:Z610"/>
    <mergeCell ref="AA610:AC610"/>
    <mergeCell ref="AD610:AG610"/>
    <mergeCell ref="BI610:BK610"/>
    <mergeCell ref="BC610:BE610"/>
    <mergeCell ref="CA606:CI606"/>
    <mergeCell ref="AA606:AC606"/>
    <mergeCell ref="AD606:AG606"/>
    <mergeCell ref="AH606:AJ606"/>
    <mergeCell ref="AK606:AP606"/>
    <mergeCell ref="BO606:BR606"/>
    <mergeCell ref="BS606:BU606"/>
    <mergeCell ref="BV606:BX606"/>
    <mergeCell ref="AR606:AS606"/>
    <mergeCell ref="BY607:BZ607"/>
    <mergeCell ref="BY608:BZ608"/>
    <mergeCell ref="BY609:BZ609"/>
    <mergeCell ref="CA605:CI605"/>
    <mergeCell ref="BO605:BR605"/>
    <mergeCell ref="BS605:BU605"/>
    <mergeCell ref="BV605:BX605"/>
    <mergeCell ref="BF605:BH605"/>
    <mergeCell ref="BI605:BK605"/>
    <mergeCell ref="BC605:BE605"/>
    <mergeCell ref="BY605:BZ605"/>
    <mergeCell ref="AD605:AG605"/>
    <mergeCell ref="AH605:AJ605"/>
    <mergeCell ref="AK605:AP605"/>
    <mergeCell ref="CA609:CI609"/>
    <mergeCell ref="B606:C606"/>
    <mergeCell ref="D606:E606"/>
    <mergeCell ref="F606:W606"/>
    <mergeCell ref="X606:Z606"/>
    <mergeCell ref="BI606:BK606"/>
    <mergeCell ref="AR607:AS607"/>
    <mergeCell ref="AV607:AW607"/>
    <mergeCell ref="AZ607:BA607"/>
    <mergeCell ref="AR608:AS608"/>
    <mergeCell ref="AV608:AW608"/>
    <mergeCell ref="AZ608:BA608"/>
    <mergeCell ref="BO609:BR609"/>
    <mergeCell ref="BS609:BU609"/>
    <mergeCell ref="BV609:BX609"/>
    <mergeCell ref="BF609:BH609"/>
    <mergeCell ref="BI609:BK609"/>
    <mergeCell ref="BC609:BE609"/>
    <mergeCell ref="AR609:AS609"/>
    <mergeCell ref="AV609:AW609"/>
    <mergeCell ref="AZ609:BA609"/>
    <mergeCell ref="CA608:CI608"/>
    <mergeCell ref="BO608:BR608"/>
    <mergeCell ref="BS608:BU608"/>
    <mergeCell ref="BV608:BX608"/>
    <mergeCell ref="B609:C609"/>
    <mergeCell ref="D609:E609"/>
    <mergeCell ref="F609:W609"/>
    <mergeCell ref="X609:Z609"/>
    <mergeCell ref="AA609:AC609"/>
    <mergeCell ref="AD609:AG609"/>
    <mergeCell ref="BV607:BX607"/>
    <mergeCell ref="BO607:BR607"/>
    <mergeCell ref="BS607:BU607"/>
    <mergeCell ref="BF607:BH607"/>
    <mergeCell ref="BI607:BK607"/>
    <mergeCell ref="AH609:AJ609"/>
    <mergeCell ref="AK609:AP609"/>
    <mergeCell ref="CA607:CI607"/>
    <mergeCell ref="AH607:AJ607"/>
    <mergeCell ref="AK607:AP607"/>
    <mergeCell ref="BF604:BH604"/>
    <mergeCell ref="BV604:BX604"/>
    <mergeCell ref="B605:C605"/>
    <mergeCell ref="D605:E605"/>
    <mergeCell ref="F605:W605"/>
    <mergeCell ref="X605:Z605"/>
    <mergeCell ref="AA605:AC605"/>
    <mergeCell ref="B604:C604"/>
    <mergeCell ref="D604:E604"/>
    <mergeCell ref="F604:W604"/>
    <mergeCell ref="X604:Z604"/>
    <mergeCell ref="AA604:AC604"/>
    <mergeCell ref="AD604:AG604"/>
    <mergeCell ref="BY606:BZ606"/>
    <mergeCell ref="BS602:BU602"/>
    <mergeCell ref="BV602:BX602"/>
    <mergeCell ref="AK602:AP602"/>
    <mergeCell ref="BF602:BH602"/>
    <mergeCell ref="BI602:BK602"/>
    <mergeCell ref="B602:C602"/>
    <mergeCell ref="D602:E602"/>
    <mergeCell ref="F602:W602"/>
    <mergeCell ref="X602:Z602"/>
    <mergeCell ref="AA602:AC602"/>
    <mergeCell ref="AD602:AG602"/>
    <mergeCell ref="BF606:BH606"/>
    <mergeCell ref="BY604:BZ604"/>
    <mergeCell ref="AR602:AS602"/>
    <mergeCell ref="AV602:AW602"/>
    <mergeCell ref="BI604:BK604"/>
    <mergeCell ref="AR605:AS605"/>
    <mergeCell ref="AV605:AW605"/>
    <mergeCell ref="AZ605:BA605"/>
    <mergeCell ref="AV606:AW606"/>
    <mergeCell ref="AZ606:BA606"/>
    <mergeCell ref="BC606:BE606"/>
    <mergeCell ref="AV601:AW601"/>
    <mergeCell ref="AZ601:BA601"/>
    <mergeCell ref="BC600:BE600"/>
    <mergeCell ref="CA600:CI600"/>
    <mergeCell ref="BO600:BR600"/>
    <mergeCell ref="BS600:BU600"/>
    <mergeCell ref="BV600:BX600"/>
    <mergeCell ref="BC599:BE599"/>
    <mergeCell ref="AK600:AP600"/>
    <mergeCell ref="BF600:BH600"/>
    <mergeCell ref="BI600:BK600"/>
    <mergeCell ref="AR600:AS600"/>
    <mergeCell ref="AV600:AW600"/>
    <mergeCell ref="AZ600:BA600"/>
    <mergeCell ref="B600:C600"/>
    <mergeCell ref="D600:E600"/>
    <mergeCell ref="F600:W600"/>
    <mergeCell ref="X600:Z600"/>
    <mergeCell ref="AA600:AC600"/>
    <mergeCell ref="AD600:AG600"/>
    <mergeCell ref="BY600:BZ600"/>
    <mergeCell ref="CA599:CI599"/>
    <mergeCell ref="BO599:BR599"/>
    <mergeCell ref="AD599:AG599"/>
    <mergeCell ref="AH599:AJ599"/>
    <mergeCell ref="AK599:AP599"/>
    <mergeCell ref="BS599:BU599"/>
    <mergeCell ref="BV599:BX599"/>
    <mergeCell ref="BF599:BH599"/>
    <mergeCell ref="AH600:AJ600"/>
    <mergeCell ref="BO604:BR604"/>
    <mergeCell ref="BS604:BU604"/>
    <mergeCell ref="BV603:BX603"/>
    <mergeCell ref="BC604:BE604"/>
    <mergeCell ref="B599:C599"/>
    <mergeCell ref="D599:E599"/>
    <mergeCell ref="F599:W599"/>
    <mergeCell ref="X599:Z599"/>
    <mergeCell ref="AA599:AC599"/>
    <mergeCell ref="BF603:BH603"/>
    <mergeCell ref="BI603:BK603"/>
    <mergeCell ref="BC603:BE603"/>
    <mergeCell ref="CA603:CI603"/>
    <mergeCell ref="BO603:BR603"/>
    <mergeCell ref="BS603:BU603"/>
    <mergeCell ref="B603:C603"/>
    <mergeCell ref="D603:E603"/>
    <mergeCell ref="F603:W603"/>
    <mergeCell ref="X603:Z603"/>
    <mergeCell ref="BC602:BE602"/>
    <mergeCell ref="AA603:AC603"/>
    <mergeCell ref="AD603:AG603"/>
    <mergeCell ref="AH603:AJ603"/>
    <mergeCell ref="AK603:AP603"/>
    <mergeCell ref="AH602:AJ602"/>
    <mergeCell ref="BI601:BK601"/>
    <mergeCell ref="CA602:CI602"/>
    <mergeCell ref="BO602:BR602"/>
    <mergeCell ref="AR604:AS604"/>
    <mergeCell ref="AV604:AW604"/>
    <mergeCell ref="AZ604:BA604"/>
    <mergeCell ref="CA604:CI604"/>
    <mergeCell ref="AH604:AJ604"/>
    <mergeCell ref="AK604:AP604"/>
    <mergeCell ref="AD598:AG598"/>
    <mergeCell ref="AR599:AS599"/>
    <mergeCell ref="AV599:AW599"/>
    <mergeCell ref="AZ599:BA599"/>
    <mergeCell ref="BI599:BK599"/>
    <mergeCell ref="CA598:CI598"/>
    <mergeCell ref="BO598:BR598"/>
    <mergeCell ref="BS598:BU598"/>
    <mergeCell ref="BV598:BX598"/>
    <mergeCell ref="AH598:AJ598"/>
    <mergeCell ref="AR598:AS598"/>
    <mergeCell ref="AV598:AW598"/>
    <mergeCell ref="AZ598:BA598"/>
    <mergeCell ref="BC598:BE598"/>
    <mergeCell ref="BC601:BE601"/>
    <mergeCell ref="CA601:CI601"/>
    <mergeCell ref="BO601:BR601"/>
    <mergeCell ref="AD601:AG601"/>
    <mergeCell ref="AH601:AJ601"/>
    <mergeCell ref="AK601:AP601"/>
    <mergeCell ref="BS601:BU601"/>
    <mergeCell ref="BV601:BX601"/>
    <mergeCell ref="B601:C601"/>
    <mergeCell ref="D601:E601"/>
    <mergeCell ref="F601:W601"/>
    <mergeCell ref="X601:Z601"/>
    <mergeCell ref="AA601:AC601"/>
    <mergeCell ref="AR601:AS601"/>
    <mergeCell ref="BY601:BZ601"/>
    <mergeCell ref="BY602:BZ602"/>
    <mergeCell ref="BY603:BZ603"/>
    <mergeCell ref="BI597:BK597"/>
    <mergeCell ref="AK598:AP598"/>
    <mergeCell ref="BF598:BH598"/>
    <mergeCell ref="BI598:BK598"/>
    <mergeCell ref="B598:C598"/>
    <mergeCell ref="D598:E598"/>
    <mergeCell ref="F598:W598"/>
    <mergeCell ref="X598:Z598"/>
    <mergeCell ref="AA598:AC598"/>
    <mergeCell ref="BC597:BE597"/>
    <mergeCell ref="CA597:CI597"/>
    <mergeCell ref="BO597:BR597"/>
    <mergeCell ref="AD597:AG597"/>
    <mergeCell ref="AH597:AJ597"/>
    <mergeCell ref="AK597:AP597"/>
    <mergeCell ref="BS597:BU597"/>
    <mergeCell ref="BV597:BX597"/>
    <mergeCell ref="BF597:BH597"/>
    <mergeCell ref="B597:C597"/>
    <mergeCell ref="D597:E597"/>
    <mergeCell ref="F597:W597"/>
    <mergeCell ref="X597:Z597"/>
    <mergeCell ref="AA597:AC597"/>
    <mergeCell ref="AR597:AS597"/>
    <mergeCell ref="AV597:AW597"/>
    <mergeCell ref="AZ597:BA597"/>
    <mergeCell ref="BY597:BZ597"/>
    <mergeCell ref="BY598:BZ598"/>
    <mergeCell ref="BY599:BZ599"/>
    <mergeCell ref="AR603:AS603"/>
    <mergeCell ref="AV603:AW603"/>
    <mergeCell ref="AZ603:BA603"/>
    <mergeCell ref="BF601:BH601"/>
    <mergeCell ref="CA596:CI596"/>
    <mergeCell ref="BO596:BR596"/>
    <mergeCell ref="BS596:BU596"/>
    <mergeCell ref="BV596:BX596"/>
    <mergeCell ref="BC595:BE595"/>
    <mergeCell ref="CA595:CI595"/>
    <mergeCell ref="BO595:BR595"/>
    <mergeCell ref="AR596:AS596"/>
    <mergeCell ref="AV596:AW596"/>
    <mergeCell ref="AZ596:BA596"/>
    <mergeCell ref="BY593:BZ593"/>
    <mergeCell ref="BY595:BZ595"/>
    <mergeCell ref="BC596:BE596"/>
    <mergeCell ref="BF593:BH593"/>
    <mergeCell ref="AA596:AC596"/>
    <mergeCell ref="AD596:AG596"/>
    <mergeCell ref="AH596:AJ596"/>
    <mergeCell ref="BI595:BK595"/>
    <mergeCell ref="AK596:AP596"/>
    <mergeCell ref="BF596:BH596"/>
    <mergeCell ref="BI596:BK596"/>
    <mergeCell ref="AR595:AS595"/>
    <mergeCell ref="AV595:AW595"/>
    <mergeCell ref="AZ595:BA595"/>
    <mergeCell ref="AD595:AG595"/>
    <mergeCell ref="AH595:AJ595"/>
    <mergeCell ref="AK595:AP595"/>
    <mergeCell ref="BS595:BU595"/>
    <mergeCell ref="BV595:BX595"/>
    <mergeCell ref="BF595:BH595"/>
    <mergeCell ref="B595:C595"/>
    <mergeCell ref="D595:E595"/>
    <mergeCell ref="F595:W595"/>
    <mergeCell ref="X595:Z595"/>
    <mergeCell ref="AA595:AC595"/>
    <mergeCell ref="BY596:BZ596"/>
    <mergeCell ref="B596:C596"/>
    <mergeCell ref="D596:E596"/>
    <mergeCell ref="F596:W596"/>
    <mergeCell ref="X596:Z596"/>
    <mergeCell ref="CA594:CI594"/>
    <mergeCell ref="BO594:BR594"/>
    <mergeCell ref="BS594:BU594"/>
    <mergeCell ref="BV594:BX594"/>
    <mergeCell ref="AH594:AJ594"/>
    <mergeCell ref="AR594:AS594"/>
    <mergeCell ref="AV594:AW594"/>
    <mergeCell ref="AZ594:BA594"/>
    <mergeCell ref="BY594:BZ594"/>
    <mergeCell ref="BC594:BE594"/>
    <mergeCell ref="AK594:AP594"/>
    <mergeCell ref="BF594:BH594"/>
    <mergeCell ref="BI594:BK594"/>
    <mergeCell ref="B594:C594"/>
    <mergeCell ref="D594:E594"/>
    <mergeCell ref="F594:W594"/>
    <mergeCell ref="X594:Z594"/>
    <mergeCell ref="AA594:AC594"/>
    <mergeCell ref="AD594:AG594"/>
    <mergeCell ref="BL593:BN593"/>
    <mergeCell ref="BL594:BN594"/>
    <mergeCell ref="BL595:BN595"/>
    <mergeCell ref="BL596:BN596"/>
    <mergeCell ref="AA592:AC592"/>
    <mergeCell ref="AD592:AG592"/>
    <mergeCell ref="AH592:AJ592"/>
    <mergeCell ref="AK592:AP592"/>
    <mergeCell ref="BF592:BH592"/>
    <mergeCell ref="BI592:BK592"/>
    <mergeCell ref="BY592:BZ592"/>
    <mergeCell ref="CA591:CI591"/>
    <mergeCell ref="BO591:BR591"/>
    <mergeCell ref="AD591:AG591"/>
    <mergeCell ref="AH591:AJ591"/>
    <mergeCell ref="AK591:AP591"/>
    <mergeCell ref="BS591:BU591"/>
    <mergeCell ref="BV591:BX591"/>
    <mergeCell ref="BF591:BH591"/>
    <mergeCell ref="B591:C591"/>
    <mergeCell ref="D591:E591"/>
    <mergeCell ref="F591:W591"/>
    <mergeCell ref="X591:Z591"/>
    <mergeCell ref="AA591:AC591"/>
    <mergeCell ref="B592:C592"/>
    <mergeCell ref="D592:E592"/>
    <mergeCell ref="F592:W592"/>
    <mergeCell ref="X592:Z592"/>
    <mergeCell ref="BC593:BE593"/>
    <mergeCell ref="AR593:AS593"/>
    <mergeCell ref="AD593:AG593"/>
    <mergeCell ref="AH593:AJ593"/>
    <mergeCell ref="AK593:AP593"/>
    <mergeCell ref="CA593:CI593"/>
    <mergeCell ref="BO593:BR593"/>
    <mergeCell ref="BS593:BU593"/>
    <mergeCell ref="BV593:BX593"/>
    <mergeCell ref="BI593:BK593"/>
    <mergeCell ref="B593:C593"/>
    <mergeCell ref="D593:E593"/>
    <mergeCell ref="F593:W593"/>
    <mergeCell ref="X593:Z593"/>
    <mergeCell ref="AA593:AC593"/>
    <mergeCell ref="AV593:AW593"/>
    <mergeCell ref="AZ593:BA593"/>
    <mergeCell ref="CA592:CI592"/>
    <mergeCell ref="BO592:BR592"/>
    <mergeCell ref="BS592:BU592"/>
    <mergeCell ref="BV592:BX592"/>
    <mergeCell ref="AR592:AS592"/>
    <mergeCell ref="AV592:AW592"/>
    <mergeCell ref="AZ592:BA592"/>
    <mergeCell ref="BC592:BE592"/>
    <mergeCell ref="BL591:BN591"/>
    <mergeCell ref="BL592:BN592"/>
    <mergeCell ref="AD590:AG590"/>
    <mergeCell ref="AR591:AS591"/>
    <mergeCell ref="AV591:AW591"/>
    <mergeCell ref="AZ591:BA591"/>
    <mergeCell ref="BC591:BE591"/>
    <mergeCell ref="BI591:BK591"/>
    <mergeCell ref="B590:C590"/>
    <mergeCell ref="D590:E590"/>
    <mergeCell ref="F590:W590"/>
    <mergeCell ref="X590:Z590"/>
    <mergeCell ref="AA590:AC590"/>
    <mergeCell ref="CA590:CI590"/>
    <mergeCell ref="BO590:BR590"/>
    <mergeCell ref="BS590:BU590"/>
    <mergeCell ref="BV590:BX590"/>
    <mergeCell ref="AH590:AJ590"/>
    <mergeCell ref="BV589:BX589"/>
    <mergeCell ref="BI589:BK589"/>
    <mergeCell ref="AK590:AP590"/>
    <mergeCell ref="BF590:BH590"/>
    <mergeCell ref="BI590:BK590"/>
    <mergeCell ref="AR590:AS590"/>
    <mergeCell ref="AV590:AW590"/>
    <mergeCell ref="AZ590:BA590"/>
    <mergeCell ref="BC590:BE590"/>
    <mergeCell ref="B589:C589"/>
    <mergeCell ref="D589:E589"/>
    <mergeCell ref="F589:W589"/>
    <mergeCell ref="X589:Z589"/>
    <mergeCell ref="AA589:AC589"/>
    <mergeCell ref="AD589:AG589"/>
    <mergeCell ref="AH589:AJ589"/>
    <mergeCell ref="AK589:AP589"/>
    <mergeCell ref="AR589:AS589"/>
    <mergeCell ref="AV589:AW589"/>
    <mergeCell ref="AZ589:BA589"/>
    <mergeCell ref="BF589:BH589"/>
    <mergeCell ref="BC589:BE589"/>
    <mergeCell ref="BY589:BZ589"/>
    <mergeCell ref="BY590:BZ590"/>
    <mergeCell ref="BY591:BZ591"/>
    <mergeCell ref="CA589:CI589"/>
    <mergeCell ref="BO589:BR589"/>
    <mergeCell ref="BS589:BU589"/>
    <mergeCell ref="BL589:BN589"/>
    <mergeCell ref="BL590:BN590"/>
    <mergeCell ref="AZ585:BA585"/>
    <mergeCell ref="B587:C587"/>
    <mergeCell ref="AK588:AP588"/>
    <mergeCell ref="BF588:BH588"/>
    <mergeCell ref="BI588:BK588"/>
    <mergeCell ref="AD587:AG587"/>
    <mergeCell ref="AH587:AJ587"/>
    <mergeCell ref="AK587:AP587"/>
    <mergeCell ref="BI587:BK587"/>
    <mergeCell ref="B588:C588"/>
    <mergeCell ref="D588:E588"/>
    <mergeCell ref="F588:W588"/>
    <mergeCell ref="X588:Z588"/>
    <mergeCell ref="AA588:AC588"/>
    <mergeCell ref="BC587:BE587"/>
    <mergeCell ref="AV588:AW588"/>
    <mergeCell ref="AZ588:BA588"/>
    <mergeCell ref="AD588:AG588"/>
    <mergeCell ref="AH588:AJ588"/>
    <mergeCell ref="BC588:BE588"/>
    <mergeCell ref="CA587:CI587"/>
    <mergeCell ref="BO587:BR587"/>
    <mergeCell ref="BS587:BU587"/>
    <mergeCell ref="D587:E587"/>
    <mergeCell ref="F587:W587"/>
    <mergeCell ref="X587:Z587"/>
    <mergeCell ref="AA587:AC587"/>
    <mergeCell ref="BV587:BX587"/>
    <mergeCell ref="CA586:CI586"/>
    <mergeCell ref="BO586:BR586"/>
    <mergeCell ref="BS586:BU586"/>
    <mergeCell ref="BV586:BX586"/>
    <mergeCell ref="BY586:BZ586"/>
    <mergeCell ref="BF586:BH586"/>
    <mergeCell ref="BI586:BK586"/>
    <mergeCell ref="BF587:BH587"/>
    <mergeCell ref="AR586:AS586"/>
    <mergeCell ref="AV586:AW586"/>
    <mergeCell ref="AZ586:BA586"/>
    <mergeCell ref="AH586:AJ586"/>
    <mergeCell ref="BI585:BK585"/>
    <mergeCell ref="BY587:BZ587"/>
    <mergeCell ref="AR587:AS587"/>
    <mergeCell ref="AV587:AW587"/>
    <mergeCell ref="AZ587:BA587"/>
    <mergeCell ref="AR588:AS588"/>
    <mergeCell ref="CA588:CI588"/>
    <mergeCell ref="BO588:BR588"/>
    <mergeCell ref="BS588:BU588"/>
    <mergeCell ref="BV588:BX588"/>
    <mergeCell ref="BY588:BZ588"/>
    <mergeCell ref="BL585:BN585"/>
    <mergeCell ref="BL586:BN586"/>
    <mergeCell ref="BL587:BN587"/>
    <mergeCell ref="BL588:BN588"/>
    <mergeCell ref="BY582:BZ582"/>
    <mergeCell ref="BY583:BZ583"/>
    <mergeCell ref="BY584:BZ584"/>
    <mergeCell ref="AR582:AS582"/>
    <mergeCell ref="AV582:AW582"/>
    <mergeCell ref="AZ582:BA582"/>
    <mergeCell ref="AR583:AS583"/>
    <mergeCell ref="AV583:AW583"/>
    <mergeCell ref="B586:C586"/>
    <mergeCell ref="D586:E586"/>
    <mergeCell ref="F586:W586"/>
    <mergeCell ref="X586:Z586"/>
    <mergeCell ref="AA586:AC586"/>
    <mergeCell ref="AD586:AG586"/>
    <mergeCell ref="AR585:AS585"/>
    <mergeCell ref="AK586:AP586"/>
    <mergeCell ref="AV585:AW585"/>
    <mergeCell ref="B585:C585"/>
    <mergeCell ref="D585:E585"/>
    <mergeCell ref="F585:W585"/>
    <mergeCell ref="X585:Z585"/>
    <mergeCell ref="AA585:AC585"/>
    <mergeCell ref="AR584:AS584"/>
    <mergeCell ref="AD585:AG585"/>
    <mergeCell ref="AH585:AJ585"/>
    <mergeCell ref="AK585:AP585"/>
    <mergeCell ref="CA584:CI584"/>
    <mergeCell ref="BF585:BH585"/>
    <mergeCell ref="BO584:BR584"/>
    <mergeCell ref="BS584:BU584"/>
    <mergeCell ref="BV584:BX584"/>
    <mergeCell ref="BS585:BU585"/>
    <mergeCell ref="CA585:CI585"/>
    <mergeCell ref="BO585:BR585"/>
    <mergeCell ref="BF584:BH584"/>
    <mergeCell ref="BC584:BE584"/>
    <mergeCell ref="BV585:BX585"/>
    <mergeCell ref="BC585:BE585"/>
    <mergeCell ref="BC586:BE586"/>
    <mergeCell ref="AZ584:BA584"/>
    <mergeCell ref="BY585:BZ585"/>
    <mergeCell ref="CA583:CI583"/>
    <mergeCell ref="BO583:BR583"/>
    <mergeCell ref="BS583:BU583"/>
    <mergeCell ref="BV583:BX583"/>
    <mergeCell ref="B584:C584"/>
    <mergeCell ref="D584:E584"/>
    <mergeCell ref="F584:W584"/>
    <mergeCell ref="X584:Z584"/>
    <mergeCell ref="AA584:AC584"/>
    <mergeCell ref="AD584:AG584"/>
    <mergeCell ref="BV582:BX582"/>
    <mergeCell ref="BO582:BR582"/>
    <mergeCell ref="BS582:BU582"/>
    <mergeCell ref="BF582:BH582"/>
    <mergeCell ref="BI582:BK582"/>
    <mergeCell ref="BC582:BE582"/>
    <mergeCell ref="BI583:BK583"/>
    <mergeCell ref="AH584:AJ584"/>
    <mergeCell ref="AK584:AP584"/>
    <mergeCell ref="BI584:BK584"/>
    <mergeCell ref="CA582:CI582"/>
    <mergeCell ref="AH582:AJ582"/>
    <mergeCell ref="AK582:AP582"/>
    <mergeCell ref="BF583:BH583"/>
    <mergeCell ref="AH583:AJ583"/>
    <mergeCell ref="AK583:AP583"/>
    <mergeCell ref="B583:C583"/>
    <mergeCell ref="D583:E583"/>
    <mergeCell ref="F583:W583"/>
    <mergeCell ref="X583:Z583"/>
    <mergeCell ref="AA583:AC583"/>
    <mergeCell ref="AD583:AG583"/>
    <mergeCell ref="BC583:BE583"/>
    <mergeCell ref="AZ583:BA583"/>
    <mergeCell ref="AV584:AW584"/>
    <mergeCell ref="B582:C582"/>
    <mergeCell ref="D582:E582"/>
    <mergeCell ref="F582:W582"/>
    <mergeCell ref="X582:Z582"/>
    <mergeCell ref="AA582:AC582"/>
    <mergeCell ref="AD582:AG582"/>
    <mergeCell ref="BS579:BU579"/>
    <mergeCell ref="CA580:CI580"/>
    <mergeCell ref="BO580:BR580"/>
    <mergeCell ref="BS580:BU580"/>
    <mergeCell ref="BV580:BX580"/>
    <mergeCell ref="BF580:BH580"/>
    <mergeCell ref="BI580:BK580"/>
    <mergeCell ref="BC580:BE580"/>
    <mergeCell ref="BY580:BZ580"/>
    <mergeCell ref="AD580:AG580"/>
    <mergeCell ref="AH580:AJ580"/>
    <mergeCell ref="AK580:AP580"/>
    <mergeCell ref="B581:C581"/>
    <mergeCell ref="D581:E581"/>
    <mergeCell ref="F581:W581"/>
    <mergeCell ref="X581:Z581"/>
    <mergeCell ref="BI581:BK581"/>
    <mergeCell ref="AH579:AJ579"/>
    <mergeCell ref="AK579:AP579"/>
    <mergeCell ref="BF579:BH579"/>
    <mergeCell ref="BV579:BX579"/>
    <mergeCell ref="B580:C580"/>
    <mergeCell ref="D580:E580"/>
    <mergeCell ref="F580:W580"/>
    <mergeCell ref="X580:Z580"/>
    <mergeCell ref="AA580:AC580"/>
    <mergeCell ref="B579:C579"/>
    <mergeCell ref="D579:E579"/>
    <mergeCell ref="F579:W579"/>
    <mergeCell ref="X579:Z579"/>
    <mergeCell ref="AA579:AC579"/>
    <mergeCell ref="AD579:AG579"/>
    <mergeCell ref="BY581:BZ581"/>
    <mergeCell ref="AR580:AS580"/>
    <mergeCell ref="AV580:AW580"/>
    <mergeCell ref="AZ580:BA580"/>
    <mergeCell ref="AV581:AW581"/>
    <mergeCell ref="BV581:BX581"/>
    <mergeCell ref="AR581:AS581"/>
    <mergeCell ref="BF581:BH581"/>
    <mergeCell ref="CA581:CI581"/>
    <mergeCell ref="AA581:AC581"/>
    <mergeCell ref="AD581:AG581"/>
    <mergeCell ref="AH581:AJ581"/>
    <mergeCell ref="AK581:AP581"/>
    <mergeCell ref="BO581:BR581"/>
    <mergeCell ref="BS581:BU581"/>
    <mergeCell ref="BC581:BE581"/>
    <mergeCell ref="AZ581:BA581"/>
    <mergeCell ref="BV576:BX576"/>
    <mergeCell ref="BO576:BR576"/>
    <mergeCell ref="BS576:BU576"/>
    <mergeCell ref="CA578:CI578"/>
    <mergeCell ref="BI579:BK579"/>
    <mergeCell ref="BO578:BR578"/>
    <mergeCell ref="BS578:BU578"/>
    <mergeCell ref="BV578:BX578"/>
    <mergeCell ref="BC579:BE579"/>
    <mergeCell ref="CA579:CI579"/>
    <mergeCell ref="BO579:BR579"/>
    <mergeCell ref="BY578:BZ578"/>
    <mergeCell ref="AH578:AJ578"/>
    <mergeCell ref="AK578:AP578"/>
    <mergeCell ref="BF578:BH578"/>
    <mergeCell ref="BI578:BK578"/>
    <mergeCell ref="BC578:BE578"/>
    <mergeCell ref="AR578:AS578"/>
    <mergeCell ref="AV578:AW578"/>
    <mergeCell ref="AZ578:BA578"/>
    <mergeCell ref="CA577:CI577"/>
    <mergeCell ref="BO577:BR577"/>
    <mergeCell ref="BS577:BU577"/>
    <mergeCell ref="BV577:BX577"/>
    <mergeCell ref="AD576:AG576"/>
    <mergeCell ref="B578:C578"/>
    <mergeCell ref="D578:E578"/>
    <mergeCell ref="F578:W578"/>
    <mergeCell ref="X578:Z578"/>
    <mergeCell ref="AA578:AC578"/>
    <mergeCell ref="AD578:AG578"/>
    <mergeCell ref="BF576:BH576"/>
    <mergeCell ref="BI576:BK576"/>
    <mergeCell ref="BI577:BK577"/>
    <mergeCell ref="BC577:BE577"/>
    <mergeCell ref="BC576:BE576"/>
    <mergeCell ref="CA576:CI576"/>
    <mergeCell ref="AH576:AJ576"/>
    <mergeCell ref="AK576:AP576"/>
    <mergeCell ref="B577:C577"/>
    <mergeCell ref="D577:E577"/>
    <mergeCell ref="F577:W577"/>
    <mergeCell ref="X577:Z577"/>
    <mergeCell ref="AA577:AC577"/>
    <mergeCell ref="AD577:AG577"/>
    <mergeCell ref="BF577:BH577"/>
    <mergeCell ref="BY579:BZ579"/>
    <mergeCell ref="AR579:AS579"/>
    <mergeCell ref="AV579:AW579"/>
    <mergeCell ref="AZ579:BA579"/>
    <mergeCell ref="AH577:AJ577"/>
    <mergeCell ref="AK577:AP577"/>
    <mergeCell ref="AZ577:BA577"/>
    <mergeCell ref="BC575:BE575"/>
    <mergeCell ref="B576:C576"/>
    <mergeCell ref="D576:E576"/>
    <mergeCell ref="F576:W576"/>
    <mergeCell ref="X576:Z576"/>
    <mergeCell ref="AA576:AC576"/>
    <mergeCell ref="CA575:CI575"/>
    <mergeCell ref="AA575:AC575"/>
    <mergeCell ref="AD575:AG575"/>
    <mergeCell ref="AH575:AJ575"/>
    <mergeCell ref="AK575:AP575"/>
    <mergeCell ref="BO575:BR575"/>
    <mergeCell ref="BS575:BU575"/>
    <mergeCell ref="BV575:BX575"/>
    <mergeCell ref="BY575:BZ575"/>
    <mergeCell ref="CA574:CI574"/>
    <mergeCell ref="BO574:BR574"/>
    <mergeCell ref="BS574:BU574"/>
    <mergeCell ref="BV574:BX574"/>
    <mergeCell ref="BF574:BH574"/>
    <mergeCell ref="BI574:BK574"/>
    <mergeCell ref="BC574:BE574"/>
    <mergeCell ref="AD574:AG574"/>
    <mergeCell ref="AH574:AJ574"/>
    <mergeCell ref="AK574:AP574"/>
    <mergeCell ref="BY576:BZ576"/>
    <mergeCell ref="BY577:BZ577"/>
    <mergeCell ref="AR576:AS576"/>
    <mergeCell ref="AV576:AW576"/>
    <mergeCell ref="AZ576:BA576"/>
    <mergeCell ref="AR577:AS577"/>
    <mergeCell ref="AV577:AW577"/>
    <mergeCell ref="B575:C575"/>
    <mergeCell ref="D575:E575"/>
    <mergeCell ref="F575:W575"/>
    <mergeCell ref="X575:Z575"/>
    <mergeCell ref="BI575:BK575"/>
    <mergeCell ref="AV575:AW575"/>
    <mergeCell ref="AZ575:BA575"/>
    <mergeCell ref="BF575:BH575"/>
    <mergeCell ref="AR575:AS575"/>
    <mergeCell ref="AH573:AJ573"/>
    <mergeCell ref="AK573:AP573"/>
    <mergeCell ref="BF573:BH573"/>
    <mergeCell ref="BV573:BX573"/>
    <mergeCell ref="B574:C574"/>
    <mergeCell ref="D574:E574"/>
    <mergeCell ref="F574:W574"/>
    <mergeCell ref="X574:Z574"/>
    <mergeCell ref="AA574:AC574"/>
    <mergeCell ref="X573:Z573"/>
    <mergeCell ref="AA573:AC573"/>
    <mergeCell ref="AD573:AG573"/>
    <mergeCell ref="BO569:BR569"/>
    <mergeCell ref="BS569:BU569"/>
    <mergeCell ref="CA568:CI568"/>
    <mergeCell ref="BO568:BR568"/>
    <mergeCell ref="BF568:BH568"/>
    <mergeCell ref="BY568:BZ568"/>
    <mergeCell ref="CA572:CI572"/>
    <mergeCell ref="BI573:BK573"/>
    <mergeCell ref="BO572:BR572"/>
    <mergeCell ref="BS572:BU572"/>
    <mergeCell ref="BV572:BX572"/>
    <mergeCell ref="BC573:BE573"/>
    <mergeCell ref="CA573:CI573"/>
    <mergeCell ref="BO573:BR573"/>
    <mergeCell ref="AH572:AJ572"/>
    <mergeCell ref="AK572:AP572"/>
    <mergeCell ref="BF572:BH572"/>
    <mergeCell ref="BI572:BK572"/>
    <mergeCell ref="BC572:BE572"/>
    <mergeCell ref="AR572:AS572"/>
    <mergeCell ref="BS573:BU573"/>
    <mergeCell ref="BY573:BZ573"/>
    <mergeCell ref="BY574:BZ574"/>
    <mergeCell ref="AR573:AS573"/>
    <mergeCell ref="AV573:AW573"/>
    <mergeCell ref="AZ573:BA573"/>
    <mergeCell ref="AR574:AS574"/>
    <mergeCell ref="AV574:AW574"/>
    <mergeCell ref="AZ574:BA574"/>
    <mergeCell ref="B573:C573"/>
    <mergeCell ref="D573:E573"/>
    <mergeCell ref="F573:W573"/>
    <mergeCell ref="BY572:BZ572"/>
    <mergeCell ref="CA571:CI571"/>
    <mergeCell ref="BO571:BR571"/>
    <mergeCell ref="BS571:BU571"/>
    <mergeCell ref="BV571:BX571"/>
    <mergeCell ref="BY570:BZ570"/>
    <mergeCell ref="BY571:BZ571"/>
    <mergeCell ref="AH569:AJ569"/>
    <mergeCell ref="AK569:AP569"/>
    <mergeCell ref="AH567:AJ567"/>
    <mergeCell ref="AK567:AP567"/>
    <mergeCell ref="BF567:BH567"/>
    <mergeCell ref="BV567:BX567"/>
    <mergeCell ref="BI567:BK567"/>
    <mergeCell ref="CA569:CI569"/>
    <mergeCell ref="BV569:BX569"/>
    <mergeCell ref="BF569:BH569"/>
    <mergeCell ref="BI569:BK569"/>
    <mergeCell ref="AZ568:BA568"/>
    <mergeCell ref="BY567:BZ567"/>
    <mergeCell ref="BS567:BU567"/>
    <mergeCell ref="B572:C572"/>
    <mergeCell ref="D572:E572"/>
    <mergeCell ref="F572:W572"/>
    <mergeCell ref="X572:Z572"/>
    <mergeCell ref="AA572:AC572"/>
    <mergeCell ref="AD572:AG572"/>
    <mergeCell ref="BC571:BE571"/>
    <mergeCell ref="BV570:BX570"/>
    <mergeCell ref="BO570:BR570"/>
    <mergeCell ref="BS570:BU570"/>
    <mergeCell ref="BF570:BH570"/>
    <mergeCell ref="BI570:BK570"/>
    <mergeCell ref="BF571:BH571"/>
    <mergeCell ref="BI571:BK571"/>
    <mergeCell ref="B571:C571"/>
    <mergeCell ref="D571:E571"/>
    <mergeCell ref="F571:W571"/>
    <mergeCell ref="X571:Z571"/>
    <mergeCell ref="AA571:AC571"/>
    <mergeCell ref="AD571:AG571"/>
    <mergeCell ref="BC570:BE570"/>
    <mergeCell ref="CA570:CI570"/>
    <mergeCell ref="AH570:AJ570"/>
    <mergeCell ref="AK570:AP570"/>
    <mergeCell ref="AV572:AW572"/>
    <mergeCell ref="AZ572:BA572"/>
    <mergeCell ref="B570:C570"/>
    <mergeCell ref="D570:E570"/>
    <mergeCell ref="F570:W570"/>
    <mergeCell ref="X570:Z570"/>
    <mergeCell ref="AA570:AC570"/>
    <mergeCell ref="AD570:AG570"/>
    <mergeCell ref="AH571:AJ571"/>
    <mergeCell ref="AK571:AP571"/>
    <mergeCell ref="B569:C569"/>
    <mergeCell ref="D569:E569"/>
    <mergeCell ref="F569:W569"/>
    <mergeCell ref="X569:Z569"/>
    <mergeCell ref="AD567:AG567"/>
    <mergeCell ref="AR570:AS570"/>
    <mergeCell ref="AV570:AW570"/>
    <mergeCell ref="AZ570:BA570"/>
    <mergeCell ref="AR571:AS571"/>
    <mergeCell ref="AV571:AW571"/>
    <mergeCell ref="AZ571:BA571"/>
    <mergeCell ref="BF563:BH563"/>
    <mergeCell ref="BI563:BK563"/>
    <mergeCell ref="AR563:AS563"/>
    <mergeCell ref="AV563:AW563"/>
    <mergeCell ref="AZ563:BA563"/>
    <mergeCell ref="B563:C563"/>
    <mergeCell ref="D563:E563"/>
    <mergeCell ref="F563:W563"/>
    <mergeCell ref="X563:Z563"/>
    <mergeCell ref="AA563:AC563"/>
    <mergeCell ref="AD563:AG563"/>
    <mergeCell ref="CA562:CI562"/>
    <mergeCell ref="BO562:BR562"/>
    <mergeCell ref="B566:C566"/>
    <mergeCell ref="D566:E566"/>
    <mergeCell ref="F566:W566"/>
    <mergeCell ref="X566:Z566"/>
    <mergeCell ref="AA569:AC569"/>
    <mergeCell ref="B568:C568"/>
    <mergeCell ref="D568:E568"/>
    <mergeCell ref="B567:C567"/>
    <mergeCell ref="D567:E567"/>
    <mergeCell ref="F567:W567"/>
    <mergeCell ref="F568:W568"/>
    <mergeCell ref="BI568:BK568"/>
    <mergeCell ref="AR568:AS568"/>
    <mergeCell ref="AV568:AW568"/>
    <mergeCell ref="AA566:AC566"/>
    <mergeCell ref="X568:Z568"/>
    <mergeCell ref="AD566:AG566"/>
    <mergeCell ref="AH566:AJ566"/>
    <mergeCell ref="AK566:AP566"/>
    <mergeCell ref="BF566:BH566"/>
    <mergeCell ref="AA568:AC568"/>
    <mergeCell ref="AD568:AG568"/>
    <mergeCell ref="AH568:AJ568"/>
    <mergeCell ref="AK568:AP568"/>
    <mergeCell ref="CA566:CI566"/>
    <mergeCell ref="BO566:BR566"/>
    <mergeCell ref="BY566:BZ566"/>
    <mergeCell ref="BS566:BU566"/>
    <mergeCell ref="BV566:BX566"/>
    <mergeCell ref="X567:Z567"/>
    <mergeCell ref="AA567:AC567"/>
    <mergeCell ref="AR567:AS567"/>
    <mergeCell ref="CA567:CI567"/>
    <mergeCell ref="BO567:BR567"/>
    <mergeCell ref="BC566:BE566"/>
    <mergeCell ref="BY569:BZ569"/>
    <mergeCell ref="AV566:AW566"/>
    <mergeCell ref="AZ566:BA566"/>
    <mergeCell ref="AV567:AW567"/>
    <mergeCell ref="AZ567:BA567"/>
    <mergeCell ref="BI566:BK566"/>
    <mergeCell ref="BC567:BE567"/>
    <mergeCell ref="AR566:AS566"/>
    <mergeCell ref="BC569:BE569"/>
    <mergeCell ref="BS568:BU568"/>
    <mergeCell ref="BV568:BX568"/>
    <mergeCell ref="AR569:AS569"/>
    <mergeCell ref="AV569:AW569"/>
    <mergeCell ref="AZ569:BA569"/>
    <mergeCell ref="BC568:BE568"/>
    <mergeCell ref="AD569:AG569"/>
    <mergeCell ref="AA561:AC561"/>
    <mergeCell ref="B560:C560"/>
    <mergeCell ref="D560:E560"/>
    <mergeCell ref="F560:W560"/>
    <mergeCell ref="X560:Z560"/>
    <mergeCell ref="AA560:AC560"/>
    <mergeCell ref="AR560:AS560"/>
    <mergeCell ref="AV560:AW560"/>
    <mergeCell ref="AZ560:BA560"/>
    <mergeCell ref="AD560:AG560"/>
    <mergeCell ref="AH560:AJ560"/>
    <mergeCell ref="AK560:AP560"/>
    <mergeCell ref="BF560:BH560"/>
    <mergeCell ref="CA565:CI565"/>
    <mergeCell ref="BO565:BR565"/>
    <mergeCell ref="BS565:BU565"/>
    <mergeCell ref="BV565:BX565"/>
    <mergeCell ref="BI565:BK565"/>
    <mergeCell ref="BY565:BZ565"/>
    <mergeCell ref="BC565:BE565"/>
    <mergeCell ref="B564:C564"/>
    <mergeCell ref="D564:E564"/>
    <mergeCell ref="BY562:BZ562"/>
    <mergeCell ref="BY563:BZ563"/>
    <mergeCell ref="BI564:BK564"/>
    <mergeCell ref="B562:C562"/>
    <mergeCell ref="D562:E562"/>
    <mergeCell ref="F562:W562"/>
    <mergeCell ref="X562:Z562"/>
    <mergeCell ref="AV564:AW564"/>
    <mergeCell ref="AZ564:BA564"/>
    <mergeCell ref="BC564:BE564"/>
    <mergeCell ref="B565:C565"/>
    <mergeCell ref="D565:E565"/>
    <mergeCell ref="F565:W565"/>
    <mergeCell ref="X565:Z565"/>
    <mergeCell ref="AA565:AC565"/>
    <mergeCell ref="AD565:AG565"/>
    <mergeCell ref="F564:W564"/>
    <mergeCell ref="X564:Z564"/>
    <mergeCell ref="AA564:AC564"/>
    <mergeCell ref="AR564:AS564"/>
    <mergeCell ref="BC563:BE563"/>
    <mergeCell ref="AD564:AG564"/>
    <mergeCell ref="AH564:AJ564"/>
    <mergeCell ref="AK564:AP564"/>
    <mergeCell ref="BF564:BH564"/>
    <mergeCell ref="CA563:CI563"/>
    <mergeCell ref="BO563:BR563"/>
    <mergeCell ref="BS563:BU563"/>
    <mergeCell ref="BV563:BX563"/>
    <mergeCell ref="AH563:AJ563"/>
    <mergeCell ref="BY564:BZ564"/>
    <mergeCell ref="CA564:CI564"/>
    <mergeCell ref="BO564:BR564"/>
    <mergeCell ref="BS564:BU564"/>
    <mergeCell ref="BV564:BX564"/>
    <mergeCell ref="AH565:AJ565"/>
    <mergeCell ref="AK565:AP565"/>
    <mergeCell ref="AV565:AW565"/>
    <mergeCell ref="AZ565:BA565"/>
    <mergeCell ref="BF565:BH565"/>
    <mergeCell ref="AR565:AS565"/>
    <mergeCell ref="AK563:AP563"/>
    <mergeCell ref="BY560:BZ560"/>
    <mergeCell ref="CA560:CI560"/>
    <mergeCell ref="BO560:BR560"/>
    <mergeCell ref="BS560:BU560"/>
    <mergeCell ref="BV560:BX560"/>
    <mergeCell ref="BI558:BK558"/>
    <mergeCell ref="AK559:AP559"/>
    <mergeCell ref="BF559:BH559"/>
    <mergeCell ref="BI559:BK559"/>
    <mergeCell ref="AR559:AS559"/>
    <mergeCell ref="AV559:AW559"/>
    <mergeCell ref="AZ559:BA559"/>
    <mergeCell ref="B559:C559"/>
    <mergeCell ref="D559:E559"/>
    <mergeCell ref="F559:W559"/>
    <mergeCell ref="X559:Z559"/>
    <mergeCell ref="AA559:AC559"/>
    <mergeCell ref="AD559:AG559"/>
    <mergeCell ref="BC558:BE558"/>
    <mergeCell ref="CA558:CI558"/>
    <mergeCell ref="BO558:BR558"/>
    <mergeCell ref="AD558:AG558"/>
    <mergeCell ref="AH558:AJ558"/>
    <mergeCell ref="AK558:AP558"/>
    <mergeCell ref="BS558:BU558"/>
    <mergeCell ref="BV558:BX558"/>
    <mergeCell ref="BF558:BH558"/>
    <mergeCell ref="B558:C558"/>
    <mergeCell ref="D558:E558"/>
    <mergeCell ref="F558:W558"/>
    <mergeCell ref="X558:Z558"/>
    <mergeCell ref="AA558:AC558"/>
    <mergeCell ref="AD562:AG562"/>
    <mergeCell ref="AH562:AJ562"/>
    <mergeCell ref="AK562:AP562"/>
    <mergeCell ref="BS562:BU562"/>
    <mergeCell ref="BV562:BX562"/>
    <mergeCell ref="BF562:BH562"/>
    <mergeCell ref="BI562:BK562"/>
    <mergeCell ref="AA562:AC562"/>
    <mergeCell ref="BC561:BE561"/>
    <mergeCell ref="AD561:AG561"/>
    <mergeCell ref="AR562:AS562"/>
    <mergeCell ref="AV562:AW562"/>
    <mergeCell ref="AZ562:BA562"/>
    <mergeCell ref="BC562:BE562"/>
    <mergeCell ref="CA561:CI561"/>
    <mergeCell ref="BO561:BR561"/>
    <mergeCell ref="BS561:BU561"/>
    <mergeCell ref="BV561:BX561"/>
    <mergeCell ref="AH561:AJ561"/>
    <mergeCell ref="AR561:AS561"/>
    <mergeCell ref="AV561:AW561"/>
    <mergeCell ref="AZ561:BA561"/>
    <mergeCell ref="BI560:BK560"/>
    <mergeCell ref="AK561:AP561"/>
    <mergeCell ref="BF561:BH561"/>
    <mergeCell ref="BI561:BK561"/>
    <mergeCell ref="BC560:BE560"/>
    <mergeCell ref="BY561:BZ561"/>
    <mergeCell ref="B561:C561"/>
    <mergeCell ref="D561:E561"/>
    <mergeCell ref="F561:W561"/>
    <mergeCell ref="X561:Z561"/>
    <mergeCell ref="BC557:BE557"/>
    <mergeCell ref="AD557:AG557"/>
    <mergeCell ref="AR558:AS558"/>
    <mergeCell ref="AV558:AW558"/>
    <mergeCell ref="AZ558:BA558"/>
    <mergeCell ref="CA557:CI557"/>
    <mergeCell ref="BO557:BR557"/>
    <mergeCell ref="BS557:BU557"/>
    <mergeCell ref="BV557:BX557"/>
    <mergeCell ref="AH557:AJ557"/>
    <mergeCell ref="AR557:AS557"/>
    <mergeCell ref="AV557:AW557"/>
    <mergeCell ref="AZ557:BA557"/>
    <mergeCell ref="BY558:BZ558"/>
    <mergeCell ref="BY559:BZ559"/>
    <mergeCell ref="BI556:BK556"/>
    <mergeCell ref="AK557:AP557"/>
    <mergeCell ref="BF557:BH557"/>
    <mergeCell ref="BI557:BK557"/>
    <mergeCell ref="BC556:BE556"/>
    <mergeCell ref="BY557:BZ557"/>
    <mergeCell ref="B557:C557"/>
    <mergeCell ref="D557:E557"/>
    <mergeCell ref="F557:W557"/>
    <mergeCell ref="X557:Z557"/>
    <mergeCell ref="AA557:AC557"/>
    <mergeCell ref="B556:C556"/>
    <mergeCell ref="D556:E556"/>
    <mergeCell ref="F556:W556"/>
    <mergeCell ref="X556:Z556"/>
    <mergeCell ref="AA556:AC556"/>
    <mergeCell ref="AR556:AS556"/>
    <mergeCell ref="AV556:AW556"/>
    <mergeCell ref="AZ556:BA556"/>
    <mergeCell ref="AD556:AG556"/>
    <mergeCell ref="AH556:AJ556"/>
    <mergeCell ref="AK556:AP556"/>
    <mergeCell ref="BF556:BH556"/>
    <mergeCell ref="BC559:BE559"/>
    <mergeCell ref="BY556:BZ556"/>
    <mergeCell ref="CA556:CI556"/>
    <mergeCell ref="BO556:BR556"/>
    <mergeCell ref="BS556:BU556"/>
    <mergeCell ref="BV556:BX556"/>
    <mergeCell ref="CA559:CI559"/>
    <mergeCell ref="BO559:BR559"/>
    <mergeCell ref="BS559:BU559"/>
    <mergeCell ref="BV559:BX559"/>
    <mergeCell ref="AH559:AJ559"/>
    <mergeCell ref="BY553:BZ553"/>
    <mergeCell ref="AR552:AS552"/>
    <mergeCell ref="AV552:AW552"/>
    <mergeCell ref="AZ552:BA552"/>
    <mergeCell ref="AH551:AJ551"/>
    <mergeCell ref="BC555:BE555"/>
    <mergeCell ref="CA555:CI555"/>
    <mergeCell ref="BO555:BR555"/>
    <mergeCell ref="BS555:BU555"/>
    <mergeCell ref="BV555:BX555"/>
    <mergeCell ref="AH555:AJ555"/>
    <mergeCell ref="BI554:BK554"/>
    <mergeCell ref="BC554:BE554"/>
    <mergeCell ref="AK555:AP555"/>
    <mergeCell ref="BF555:BH555"/>
    <mergeCell ref="BI555:BK555"/>
    <mergeCell ref="AR555:AS555"/>
    <mergeCell ref="AV555:AW555"/>
    <mergeCell ref="AZ555:BA555"/>
    <mergeCell ref="B555:C555"/>
    <mergeCell ref="D555:E555"/>
    <mergeCell ref="F555:W555"/>
    <mergeCell ref="X555:Z555"/>
    <mergeCell ref="AA555:AC555"/>
    <mergeCell ref="AD555:AG555"/>
    <mergeCell ref="CA554:CI554"/>
    <mergeCell ref="BO554:BR554"/>
    <mergeCell ref="AD554:AG554"/>
    <mergeCell ref="AH554:AJ554"/>
    <mergeCell ref="AK554:AP554"/>
    <mergeCell ref="BS554:BU554"/>
    <mergeCell ref="BV554:BX554"/>
    <mergeCell ref="BF554:BH554"/>
    <mergeCell ref="BY554:BZ554"/>
    <mergeCell ref="B554:C554"/>
    <mergeCell ref="D554:E554"/>
    <mergeCell ref="F554:W554"/>
    <mergeCell ref="X554:Z554"/>
    <mergeCell ref="AA554:AC554"/>
    <mergeCell ref="BC553:BE553"/>
    <mergeCell ref="AD553:AG553"/>
    <mergeCell ref="AR554:AS554"/>
    <mergeCell ref="AV554:AW554"/>
    <mergeCell ref="AZ554:BA554"/>
    <mergeCell ref="CA553:CI553"/>
    <mergeCell ref="BO553:BR553"/>
    <mergeCell ref="BS553:BU553"/>
    <mergeCell ref="BV553:BX553"/>
    <mergeCell ref="AH553:AJ553"/>
    <mergeCell ref="AR553:AS553"/>
    <mergeCell ref="AV553:AW553"/>
    <mergeCell ref="AZ553:BA553"/>
    <mergeCell ref="AK553:AP553"/>
    <mergeCell ref="BF553:BH553"/>
    <mergeCell ref="BY555:BZ555"/>
    <mergeCell ref="BI553:BK553"/>
    <mergeCell ref="B553:C553"/>
    <mergeCell ref="D553:E553"/>
    <mergeCell ref="F553:W553"/>
    <mergeCell ref="X553:Z553"/>
    <mergeCell ref="AA553:AC553"/>
    <mergeCell ref="BL552:BN552"/>
    <mergeCell ref="BL553:BN553"/>
    <mergeCell ref="BL554:BN554"/>
    <mergeCell ref="B549:C549"/>
    <mergeCell ref="D549:E549"/>
    <mergeCell ref="F549:W549"/>
    <mergeCell ref="X549:Z549"/>
    <mergeCell ref="AA549:AC549"/>
    <mergeCell ref="AD549:AG549"/>
    <mergeCell ref="BL550:BN550"/>
    <mergeCell ref="BL551:BN551"/>
    <mergeCell ref="CA549:CI549"/>
    <mergeCell ref="BL549:BN549"/>
    <mergeCell ref="BC552:BE552"/>
    <mergeCell ref="CA552:CI552"/>
    <mergeCell ref="BO552:BR552"/>
    <mergeCell ref="AD552:AG552"/>
    <mergeCell ref="AH552:AJ552"/>
    <mergeCell ref="AK552:AP552"/>
    <mergeCell ref="BS552:BU552"/>
    <mergeCell ref="BV552:BX552"/>
    <mergeCell ref="BI552:BK552"/>
    <mergeCell ref="CA551:CI551"/>
    <mergeCell ref="BO551:BR551"/>
    <mergeCell ref="BS551:BU551"/>
    <mergeCell ref="BV551:BX551"/>
    <mergeCell ref="BF552:BH552"/>
    <mergeCell ref="B552:C552"/>
    <mergeCell ref="D552:E552"/>
    <mergeCell ref="F552:W552"/>
    <mergeCell ref="X552:Z552"/>
    <mergeCell ref="AA552:AC552"/>
    <mergeCell ref="AK551:AP551"/>
    <mergeCell ref="BF551:BH551"/>
    <mergeCell ref="BI551:BK551"/>
    <mergeCell ref="BC551:BE551"/>
    <mergeCell ref="BY552:BZ552"/>
    <mergeCell ref="D545:E545"/>
    <mergeCell ref="F545:W545"/>
    <mergeCell ref="X545:Z545"/>
    <mergeCell ref="AA545:AC545"/>
    <mergeCell ref="AR546:AS546"/>
    <mergeCell ref="BY545:BZ545"/>
    <mergeCell ref="BI550:BK550"/>
    <mergeCell ref="BY547:BZ547"/>
    <mergeCell ref="BY548:BZ548"/>
    <mergeCell ref="BY549:BZ549"/>
    <mergeCell ref="AR547:AS547"/>
    <mergeCell ref="AV547:AW547"/>
    <mergeCell ref="AZ547:BA547"/>
    <mergeCell ref="AR548:AS548"/>
    <mergeCell ref="AV548:AW548"/>
    <mergeCell ref="CA548:CI548"/>
    <mergeCell ref="BO548:BR548"/>
    <mergeCell ref="BS548:BU548"/>
    <mergeCell ref="BV548:BX548"/>
    <mergeCell ref="BV547:BX547"/>
    <mergeCell ref="BO547:BR547"/>
    <mergeCell ref="BS547:BU547"/>
    <mergeCell ref="BF547:BH547"/>
    <mergeCell ref="BI547:BK547"/>
    <mergeCell ref="BC547:BE547"/>
    <mergeCell ref="B551:C551"/>
    <mergeCell ref="D551:E551"/>
    <mergeCell ref="F551:W551"/>
    <mergeCell ref="X551:Z551"/>
    <mergeCell ref="AA551:AC551"/>
    <mergeCell ref="AD551:AG551"/>
    <mergeCell ref="B550:C550"/>
    <mergeCell ref="D550:E550"/>
    <mergeCell ref="F550:W550"/>
    <mergeCell ref="X550:Z550"/>
    <mergeCell ref="AA550:AC550"/>
    <mergeCell ref="AD550:AG550"/>
    <mergeCell ref="AH550:AJ550"/>
    <mergeCell ref="AK550:AP550"/>
    <mergeCell ref="AR550:AS550"/>
    <mergeCell ref="BO549:BR549"/>
    <mergeCell ref="BS549:BU549"/>
    <mergeCell ref="BV549:BX549"/>
    <mergeCell ref="BC550:BE550"/>
    <mergeCell ref="CA550:CI550"/>
    <mergeCell ref="BO550:BR550"/>
    <mergeCell ref="BY550:BZ550"/>
    <mergeCell ref="BS550:BU550"/>
    <mergeCell ref="AH549:AJ549"/>
    <mergeCell ref="AK549:AP549"/>
    <mergeCell ref="BF549:BH549"/>
    <mergeCell ref="BI549:BK549"/>
    <mergeCell ref="BC549:BE549"/>
    <mergeCell ref="AR549:AS549"/>
    <mergeCell ref="AV549:AW549"/>
    <mergeCell ref="AZ549:BA549"/>
    <mergeCell ref="BY551:BZ551"/>
    <mergeCell ref="AV550:AW550"/>
    <mergeCell ref="AZ550:BA550"/>
    <mergeCell ref="AR551:AS551"/>
    <mergeCell ref="AV551:AW551"/>
    <mergeCell ref="AZ551:BA551"/>
    <mergeCell ref="BF550:BH550"/>
    <mergeCell ref="BV550:BX550"/>
    <mergeCell ref="BF544:BH544"/>
    <mergeCell ref="BV544:BX544"/>
    <mergeCell ref="AD545:AG545"/>
    <mergeCell ref="AH545:AJ545"/>
    <mergeCell ref="AR545:AS545"/>
    <mergeCell ref="AV545:AW545"/>
    <mergeCell ref="AZ545:BA545"/>
    <mergeCell ref="AV546:AW546"/>
    <mergeCell ref="AZ546:BA546"/>
    <mergeCell ref="BF546:BH546"/>
    <mergeCell ref="CA546:CI546"/>
    <mergeCell ref="AA546:AC546"/>
    <mergeCell ref="AD546:AG546"/>
    <mergeCell ref="AH546:AJ546"/>
    <mergeCell ref="AK546:AP546"/>
    <mergeCell ref="BO546:BR546"/>
    <mergeCell ref="BS546:BU546"/>
    <mergeCell ref="BV546:BX546"/>
    <mergeCell ref="BY546:BZ546"/>
    <mergeCell ref="BC546:BE546"/>
    <mergeCell ref="BI544:BK544"/>
    <mergeCell ref="BC544:BE544"/>
    <mergeCell ref="BL544:BN544"/>
    <mergeCell ref="BL545:BN545"/>
    <mergeCell ref="BL546:BN546"/>
    <mergeCell ref="CA544:CI544"/>
    <mergeCell ref="BO544:BR544"/>
    <mergeCell ref="BI548:BK548"/>
    <mergeCell ref="CA547:CI547"/>
    <mergeCell ref="AH547:AJ547"/>
    <mergeCell ref="AK547:AP547"/>
    <mergeCell ref="B548:C548"/>
    <mergeCell ref="D548:E548"/>
    <mergeCell ref="F548:W548"/>
    <mergeCell ref="X548:Z548"/>
    <mergeCell ref="AA548:AC548"/>
    <mergeCell ref="AD548:AG548"/>
    <mergeCell ref="BF548:BH548"/>
    <mergeCell ref="BC548:BE548"/>
    <mergeCell ref="AZ548:BA548"/>
    <mergeCell ref="B547:C547"/>
    <mergeCell ref="D547:E547"/>
    <mergeCell ref="F547:W547"/>
    <mergeCell ref="X547:Z547"/>
    <mergeCell ref="AA547:AC547"/>
    <mergeCell ref="AD547:AG547"/>
    <mergeCell ref="AH548:AJ548"/>
    <mergeCell ref="AK548:AP548"/>
    <mergeCell ref="BL547:BN547"/>
    <mergeCell ref="BL548:BN548"/>
    <mergeCell ref="CA545:CI545"/>
    <mergeCell ref="BO545:BR545"/>
    <mergeCell ref="BS545:BU545"/>
    <mergeCell ref="BV545:BX545"/>
    <mergeCell ref="BF545:BH545"/>
    <mergeCell ref="BI545:BK545"/>
    <mergeCell ref="BC545:BE545"/>
    <mergeCell ref="AK545:AP545"/>
    <mergeCell ref="B546:C546"/>
    <mergeCell ref="D546:E546"/>
    <mergeCell ref="F546:W546"/>
    <mergeCell ref="X546:Z546"/>
    <mergeCell ref="BI546:BK546"/>
    <mergeCell ref="B545:C545"/>
    <mergeCell ref="AH543:AJ543"/>
    <mergeCell ref="AK543:AP543"/>
    <mergeCell ref="BF543:BH543"/>
    <mergeCell ref="AR543:AS543"/>
    <mergeCell ref="AV543:AW543"/>
    <mergeCell ref="AZ543:BA543"/>
    <mergeCell ref="B543:C543"/>
    <mergeCell ref="D543:E543"/>
    <mergeCell ref="F543:W543"/>
    <mergeCell ref="X543:Z543"/>
    <mergeCell ref="AA543:AC543"/>
    <mergeCell ref="AD543:AG543"/>
    <mergeCell ref="BF541:BH541"/>
    <mergeCell ref="BI541:BK541"/>
    <mergeCell ref="CA541:CI541"/>
    <mergeCell ref="AH541:AJ541"/>
    <mergeCell ref="AK541:AP541"/>
    <mergeCell ref="CA542:CI542"/>
    <mergeCell ref="BO542:BR542"/>
    <mergeCell ref="BS542:BU542"/>
    <mergeCell ref="BV542:BX542"/>
    <mergeCell ref="D542:E542"/>
    <mergeCell ref="F542:W542"/>
    <mergeCell ref="X542:Z542"/>
    <mergeCell ref="AA542:AC542"/>
    <mergeCell ref="AD542:AG542"/>
    <mergeCell ref="BF542:BH542"/>
    <mergeCell ref="AZ542:BA542"/>
    <mergeCell ref="BY543:BZ543"/>
    <mergeCell ref="BY544:BZ544"/>
    <mergeCell ref="AR544:AS544"/>
    <mergeCell ref="AV544:AW544"/>
    <mergeCell ref="AZ544:BA544"/>
    <mergeCell ref="AH542:AJ542"/>
    <mergeCell ref="AK542:AP542"/>
    <mergeCell ref="BC541:BE541"/>
    <mergeCell ref="BI542:BK542"/>
    <mergeCell ref="BC542:BE542"/>
    <mergeCell ref="B541:C541"/>
    <mergeCell ref="D541:E541"/>
    <mergeCell ref="F541:W541"/>
    <mergeCell ref="X541:Z541"/>
    <mergeCell ref="AA541:AC541"/>
    <mergeCell ref="AD541:AG541"/>
    <mergeCell ref="B542:C542"/>
    <mergeCell ref="BS544:BU544"/>
    <mergeCell ref="BI543:BK543"/>
    <mergeCell ref="BC543:BE543"/>
    <mergeCell ref="CA543:CI543"/>
    <mergeCell ref="BO543:BR543"/>
    <mergeCell ref="BS543:BU543"/>
    <mergeCell ref="BV543:BX543"/>
    <mergeCell ref="BL541:BN541"/>
    <mergeCell ref="BL542:BN542"/>
    <mergeCell ref="BL543:BN543"/>
    <mergeCell ref="B544:C544"/>
    <mergeCell ref="D544:E544"/>
    <mergeCell ref="F544:W544"/>
    <mergeCell ref="X544:Z544"/>
    <mergeCell ref="AA544:AC544"/>
    <mergeCell ref="BS541:BU541"/>
    <mergeCell ref="AD544:AG544"/>
    <mergeCell ref="AH544:AJ544"/>
    <mergeCell ref="AK544:AP544"/>
    <mergeCell ref="BI539:BK539"/>
    <mergeCell ref="BC539:BE539"/>
    <mergeCell ref="AD539:AG539"/>
    <mergeCell ref="AH539:AJ539"/>
    <mergeCell ref="AK539:AP539"/>
    <mergeCell ref="BY541:BZ541"/>
    <mergeCell ref="BY542:BZ542"/>
    <mergeCell ref="AR542:AS542"/>
    <mergeCell ref="AV542:AW542"/>
    <mergeCell ref="BV541:BX541"/>
    <mergeCell ref="BO541:BR541"/>
    <mergeCell ref="B540:C540"/>
    <mergeCell ref="D540:E540"/>
    <mergeCell ref="F540:W540"/>
    <mergeCell ref="X540:Z540"/>
    <mergeCell ref="BI540:BK540"/>
    <mergeCell ref="BS538:BU538"/>
    <mergeCell ref="AH538:AJ538"/>
    <mergeCell ref="AK538:AP538"/>
    <mergeCell ref="BF538:BH538"/>
    <mergeCell ref="BV538:BX538"/>
    <mergeCell ref="B539:C539"/>
    <mergeCell ref="D539:E539"/>
    <mergeCell ref="F539:W539"/>
    <mergeCell ref="X539:Z539"/>
    <mergeCell ref="AA539:AC539"/>
    <mergeCell ref="B538:C538"/>
    <mergeCell ref="D538:E538"/>
    <mergeCell ref="F538:W538"/>
    <mergeCell ref="X538:Z538"/>
    <mergeCell ref="AA538:AC538"/>
    <mergeCell ref="AD538:AG538"/>
    <mergeCell ref="BL540:BN540"/>
    <mergeCell ref="BL538:BN538"/>
    <mergeCell ref="BL539:BN539"/>
    <mergeCell ref="CA537:CI537"/>
    <mergeCell ref="BI538:BK538"/>
    <mergeCell ref="BO537:BR537"/>
    <mergeCell ref="BS537:BU537"/>
    <mergeCell ref="BV537:BX537"/>
    <mergeCell ref="BC538:BE538"/>
    <mergeCell ref="CA538:CI538"/>
    <mergeCell ref="BO538:BR538"/>
    <mergeCell ref="AH537:AJ537"/>
    <mergeCell ref="AK537:AP537"/>
    <mergeCell ref="BF537:BH537"/>
    <mergeCell ref="BI537:BK537"/>
    <mergeCell ref="BC537:BE537"/>
    <mergeCell ref="BY538:BZ538"/>
    <mergeCell ref="BY539:BZ539"/>
    <mergeCell ref="BY540:BZ540"/>
    <mergeCell ref="BF540:BH540"/>
    <mergeCell ref="AV539:AW539"/>
    <mergeCell ref="AZ539:BA539"/>
    <mergeCell ref="AV540:AW540"/>
    <mergeCell ref="BC540:BE540"/>
    <mergeCell ref="CA536:CI536"/>
    <mergeCell ref="BO536:BR536"/>
    <mergeCell ref="BS536:BU536"/>
    <mergeCell ref="BV536:BX536"/>
    <mergeCell ref="BV535:BX535"/>
    <mergeCell ref="BO535:BR535"/>
    <mergeCell ref="BS535:BU535"/>
    <mergeCell ref="B537:C537"/>
    <mergeCell ref="D537:E537"/>
    <mergeCell ref="F537:W537"/>
    <mergeCell ref="X537:Z537"/>
    <mergeCell ref="AA537:AC537"/>
    <mergeCell ref="AD537:AG537"/>
    <mergeCell ref="BF535:BH535"/>
    <mergeCell ref="BI535:BK535"/>
    <mergeCell ref="CA535:CI535"/>
    <mergeCell ref="AH535:AJ535"/>
    <mergeCell ref="AK535:AP535"/>
    <mergeCell ref="BF536:BH536"/>
    <mergeCell ref="BY535:BZ535"/>
    <mergeCell ref="BY536:BZ536"/>
    <mergeCell ref="AR536:AS536"/>
    <mergeCell ref="B536:C536"/>
    <mergeCell ref="D536:E536"/>
    <mergeCell ref="F536:W536"/>
    <mergeCell ref="X536:Z536"/>
    <mergeCell ref="AA536:AC536"/>
    <mergeCell ref="AD536:AG536"/>
    <mergeCell ref="CA540:CI540"/>
    <mergeCell ref="BV540:BX540"/>
    <mergeCell ref="AA540:AC540"/>
    <mergeCell ref="AD540:AG540"/>
    <mergeCell ref="AH540:AJ540"/>
    <mergeCell ref="AK540:AP540"/>
    <mergeCell ref="BO540:BR540"/>
    <mergeCell ref="BS540:BU540"/>
    <mergeCell ref="AR540:AS540"/>
    <mergeCell ref="CA539:CI539"/>
    <mergeCell ref="BO539:BR539"/>
    <mergeCell ref="BS539:BU539"/>
    <mergeCell ref="BV539:BX539"/>
    <mergeCell ref="BL537:BN537"/>
    <mergeCell ref="BF539:BH539"/>
    <mergeCell ref="BF534:BH534"/>
    <mergeCell ref="AH536:AJ536"/>
    <mergeCell ref="AK536:AP536"/>
    <mergeCell ref="BC535:BE535"/>
    <mergeCell ref="BI536:BK536"/>
    <mergeCell ref="BC536:BE536"/>
    <mergeCell ref="BC534:BE534"/>
    <mergeCell ref="B535:C535"/>
    <mergeCell ref="D535:E535"/>
    <mergeCell ref="F535:W535"/>
    <mergeCell ref="X535:Z535"/>
    <mergeCell ref="AA535:AC535"/>
    <mergeCell ref="AD535:AG535"/>
    <mergeCell ref="CA534:CI534"/>
    <mergeCell ref="AA534:AC534"/>
    <mergeCell ref="AD534:AG534"/>
    <mergeCell ref="AH534:AJ534"/>
    <mergeCell ref="AK534:AP534"/>
    <mergeCell ref="BO534:BR534"/>
    <mergeCell ref="BS534:BU534"/>
    <mergeCell ref="BV534:BX534"/>
    <mergeCell ref="AR534:AS534"/>
    <mergeCell ref="BY537:BZ537"/>
    <mergeCell ref="X529:Z529"/>
    <mergeCell ref="AA529:AC529"/>
    <mergeCell ref="AR529:AS529"/>
    <mergeCell ref="AV529:AW529"/>
    <mergeCell ref="AZ529:BA529"/>
    <mergeCell ref="BY529:BZ529"/>
    <mergeCell ref="BY530:BZ530"/>
    <mergeCell ref="BY531:BZ531"/>
    <mergeCell ref="BY532:BZ532"/>
    <mergeCell ref="CA533:CI533"/>
    <mergeCell ref="BO533:BR533"/>
    <mergeCell ref="BS533:BU533"/>
    <mergeCell ref="BV533:BX533"/>
    <mergeCell ref="CA532:CI532"/>
    <mergeCell ref="BF533:BH533"/>
    <mergeCell ref="BI533:BK533"/>
    <mergeCell ref="BC533:BE533"/>
    <mergeCell ref="BY533:BZ533"/>
    <mergeCell ref="AD533:AG533"/>
    <mergeCell ref="AH533:AJ533"/>
    <mergeCell ref="AK533:AP533"/>
    <mergeCell ref="AR533:AS533"/>
    <mergeCell ref="AV533:AW533"/>
    <mergeCell ref="B534:C534"/>
    <mergeCell ref="D534:E534"/>
    <mergeCell ref="F534:W534"/>
    <mergeCell ref="X534:Z534"/>
    <mergeCell ref="BI534:BK534"/>
    <mergeCell ref="AH532:AJ532"/>
    <mergeCell ref="AK532:AP532"/>
    <mergeCell ref="BF532:BH532"/>
    <mergeCell ref="B533:C533"/>
    <mergeCell ref="D533:E533"/>
    <mergeCell ref="F533:W533"/>
    <mergeCell ref="X533:Z533"/>
    <mergeCell ref="AA533:AC533"/>
    <mergeCell ref="B532:C532"/>
    <mergeCell ref="D532:E532"/>
    <mergeCell ref="F532:W532"/>
    <mergeCell ref="X532:Z532"/>
    <mergeCell ref="AA532:AC532"/>
    <mergeCell ref="AD532:AG532"/>
    <mergeCell ref="BI532:BK532"/>
    <mergeCell ref="BY534:BZ534"/>
    <mergeCell ref="B527:C527"/>
    <mergeCell ref="D527:E527"/>
    <mergeCell ref="F527:W527"/>
    <mergeCell ref="X527:Z527"/>
    <mergeCell ref="AA527:AC527"/>
    <mergeCell ref="BY528:BZ528"/>
    <mergeCell ref="B528:C528"/>
    <mergeCell ref="D528:E528"/>
    <mergeCell ref="F528:W528"/>
    <mergeCell ref="X528:Z528"/>
    <mergeCell ref="BO532:BR532"/>
    <mergeCell ref="BS532:BU532"/>
    <mergeCell ref="BV531:BX531"/>
    <mergeCell ref="BC532:BE532"/>
    <mergeCell ref="BV532:BX532"/>
    <mergeCell ref="BF531:BH531"/>
    <mergeCell ref="BI531:BK531"/>
    <mergeCell ref="BC531:BE531"/>
    <mergeCell ref="CA531:CI531"/>
    <mergeCell ref="BO531:BR531"/>
    <mergeCell ref="BS531:BU531"/>
    <mergeCell ref="B531:C531"/>
    <mergeCell ref="D531:E531"/>
    <mergeCell ref="F531:W531"/>
    <mergeCell ref="X531:Z531"/>
    <mergeCell ref="BC530:BE530"/>
    <mergeCell ref="AA531:AC531"/>
    <mergeCell ref="AD531:AG531"/>
    <mergeCell ref="AH531:AJ531"/>
    <mergeCell ref="AK531:AP531"/>
    <mergeCell ref="AH530:AJ530"/>
    <mergeCell ref="BI529:BK529"/>
    <mergeCell ref="CA530:CI530"/>
    <mergeCell ref="BO530:BR530"/>
    <mergeCell ref="BS530:BU530"/>
    <mergeCell ref="BV530:BX530"/>
    <mergeCell ref="AK530:AP530"/>
    <mergeCell ref="BF530:BH530"/>
    <mergeCell ref="BI530:BK530"/>
    <mergeCell ref="B530:C530"/>
    <mergeCell ref="D530:E530"/>
    <mergeCell ref="F530:W530"/>
    <mergeCell ref="X530:Z530"/>
    <mergeCell ref="AA530:AC530"/>
    <mergeCell ref="AD530:AG530"/>
    <mergeCell ref="BC529:BE529"/>
    <mergeCell ref="CA529:CI529"/>
    <mergeCell ref="BO529:BR529"/>
    <mergeCell ref="AD529:AG529"/>
    <mergeCell ref="AH529:AJ529"/>
    <mergeCell ref="AK529:AP529"/>
    <mergeCell ref="BS529:BU529"/>
    <mergeCell ref="BV529:BX529"/>
    <mergeCell ref="BF529:BH529"/>
    <mergeCell ref="B529:C529"/>
    <mergeCell ref="D529:E529"/>
    <mergeCell ref="F529:W529"/>
    <mergeCell ref="CA528:CI528"/>
    <mergeCell ref="BO528:BR528"/>
    <mergeCell ref="BS528:BU528"/>
    <mergeCell ref="BV528:BX528"/>
    <mergeCell ref="BC527:BE527"/>
    <mergeCell ref="BF525:BH525"/>
    <mergeCell ref="CA526:CI526"/>
    <mergeCell ref="BO526:BR526"/>
    <mergeCell ref="BS526:BU526"/>
    <mergeCell ref="BV526:BX526"/>
    <mergeCell ref="AR528:AS528"/>
    <mergeCell ref="AV528:AW528"/>
    <mergeCell ref="AZ528:BA528"/>
    <mergeCell ref="BY525:BZ525"/>
    <mergeCell ref="BY526:BZ526"/>
    <mergeCell ref="BY527:BZ527"/>
    <mergeCell ref="BC528:BE528"/>
    <mergeCell ref="AA528:AC528"/>
    <mergeCell ref="AD528:AG528"/>
    <mergeCell ref="AH528:AJ528"/>
    <mergeCell ref="BI527:BK527"/>
    <mergeCell ref="AK528:AP528"/>
    <mergeCell ref="BF528:BH528"/>
    <mergeCell ref="BI528:BK528"/>
    <mergeCell ref="AR527:AS527"/>
    <mergeCell ref="AV527:AW527"/>
    <mergeCell ref="AZ527:BA527"/>
    <mergeCell ref="CA527:CI527"/>
    <mergeCell ref="BO527:BR527"/>
    <mergeCell ref="AD527:AG527"/>
    <mergeCell ref="AH527:AJ527"/>
    <mergeCell ref="AK527:AP527"/>
    <mergeCell ref="BS527:BU527"/>
    <mergeCell ref="BV527:BX527"/>
    <mergeCell ref="BF527:BH527"/>
    <mergeCell ref="B523:C523"/>
    <mergeCell ref="D523:E523"/>
    <mergeCell ref="F523:W523"/>
    <mergeCell ref="X523:Z523"/>
    <mergeCell ref="AA523:AC523"/>
    <mergeCell ref="B524:C524"/>
    <mergeCell ref="D524:E524"/>
    <mergeCell ref="F524:W524"/>
    <mergeCell ref="B526:C526"/>
    <mergeCell ref="D526:E526"/>
    <mergeCell ref="F526:W526"/>
    <mergeCell ref="X526:Z526"/>
    <mergeCell ref="AA526:AC526"/>
    <mergeCell ref="AH526:AJ526"/>
    <mergeCell ref="AD526:AG526"/>
    <mergeCell ref="AK526:AP526"/>
    <mergeCell ref="BF526:BH526"/>
    <mergeCell ref="AV525:AW525"/>
    <mergeCell ref="AZ525:BA525"/>
    <mergeCell ref="BC525:BE525"/>
    <mergeCell ref="CA525:CI525"/>
    <mergeCell ref="BO525:BR525"/>
    <mergeCell ref="BS525:BU525"/>
    <mergeCell ref="BV525:BX525"/>
    <mergeCell ref="BI525:BK525"/>
    <mergeCell ref="B525:C525"/>
    <mergeCell ref="D525:E525"/>
    <mergeCell ref="F525:W525"/>
    <mergeCell ref="X525:Z525"/>
    <mergeCell ref="AA525:AC525"/>
    <mergeCell ref="AR525:AS525"/>
    <mergeCell ref="AD525:AG525"/>
    <mergeCell ref="AH525:AJ525"/>
    <mergeCell ref="AK525:AP525"/>
    <mergeCell ref="CA524:CI524"/>
    <mergeCell ref="BO524:BR524"/>
    <mergeCell ref="BS524:BU524"/>
    <mergeCell ref="BV524:BX524"/>
    <mergeCell ref="BC523:BE523"/>
    <mergeCell ref="BY524:BZ524"/>
    <mergeCell ref="CA523:CI523"/>
    <mergeCell ref="BO523:BR523"/>
    <mergeCell ref="AH523:AJ523"/>
    <mergeCell ref="AR524:AS524"/>
    <mergeCell ref="AV524:AW524"/>
    <mergeCell ref="AZ524:BA524"/>
    <mergeCell ref="BY521:BZ521"/>
    <mergeCell ref="BY523:BZ523"/>
    <mergeCell ref="BC524:BE524"/>
    <mergeCell ref="BF521:BH521"/>
    <mergeCell ref="BI526:BK526"/>
    <mergeCell ref="X524:Z524"/>
    <mergeCell ref="AA524:AC524"/>
    <mergeCell ref="AD524:AG524"/>
    <mergeCell ref="AH524:AJ524"/>
    <mergeCell ref="BI523:BK523"/>
    <mergeCell ref="AK524:AP524"/>
    <mergeCell ref="BF524:BH524"/>
    <mergeCell ref="BI524:BK524"/>
    <mergeCell ref="AD523:AG523"/>
    <mergeCell ref="AR526:AS526"/>
    <mergeCell ref="AK523:AP523"/>
    <mergeCell ref="BS523:BU523"/>
    <mergeCell ref="BV523:BX523"/>
    <mergeCell ref="BF523:BH523"/>
    <mergeCell ref="AV526:AW526"/>
    <mergeCell ref="AZ526:BA526"/>
    <mergeCell ref="BC526:BE526"/>
    <mergeCell ref="BC522:BE522"/>
    <mergeCell ref="AD522:AG522"/>
    <mergeCell ref="BI521:BK521"/>
    <mergeCell ref="AK522:AP522"/>
    <mergeCell ref="BF522:BH522"/>
    <mergeCell ref="CA522:CI522"/>
    <mergeCell ref="BO522:BR522"/>
    <mergeCell ref="BS522:BU522"/>
    <mergeCell ref="BV522:BX522"/>
    <mergeCell ref="AH522:AJ522"/>
    <mergeCell ref="BY522:BZ522"/>
    <mergeCell ref="AR522:AS522"/>
    <mergeCell ref="AV522:AW522"/>
    <mergeCell ref="AZ522:BA522"/>
    <mergeCell ref="BI522:BK522"/>
    <mergeCell ref="B522:C522"/>
    <mergeCell ref="D522:E522"/>
    <mergeCell ref="F522:W522"/>
    <mergeCell ref="X522:Z522"/>
    <mergeCell ref="AA522:AC522"/>
    <mergeCell ref="AZ521:BA521"/>
    <mergeCell ref="BC521:BE521"/>
    <mergeCell ref="CA521:CI521"/>
    <mergeCell ref="BO521:BR521"/>
    <mergeCell ref="BS521:BU521"/>
    <mergeCell ref="BV521:BX521"/>
    <mergeCell ref="B521:C521"/>
    <mergeCell ref="D521:E521"/>
    <mergeCell ref="F521:W521"/>
    <mergeCell ref="X521:Z521"/>
    <mergeCell ref="AA521:AC521"/>
    <mergeCell ref="AR521:AS521"/>
    <mergeCell ref="AD521:AG521"/>
    <mergeCell ref="AH521:AJ521"/>
    <mergeCell ref="AK521:AP521"/>
    <mergeCell ref="AV521:AW521"/>
    <mergeCell ref="B517:C517"/>
    <mergeCell ref="D517:E517"/>
    <mergeCell ref="F517:W517"/>
    <mergeCell ref="X517:Z517"/>
    <mergeCell ref="CA517:CI517"/>
    <mergeCell ref="BO517:BR517"/>
    <mergeCell ref="AD517:AG517"/>
    <mergeCell ref="AH517:AJ517"/>
    <mergeCell ref="AK517:AP517"/>
    <mergeCell ref="BS517:BU517"/>
    <mergeCell ref="BV517:BX517"/>
    <mergeCell ref="BF517:BH517"/>
    <mergeCell ref="AR517:AS517"/>
    <mergeCell ref="AV517:AW517"/>
    <mergeCell ref="BY517:BZ517"/>
    <mergeCell ref="BY518:BZ518"/>
    <mergeCell ref="BY519:BZ519"/>
    <mergeCell ref="BC520:BE520"/>
    <mergeCell ref="BI519:BK519"/>
    <mergeCell ref="BC519:BE519"/>
    <mergeCell ref="CA520:CI520"/>
    <mergeCell ref="BO520:BR520"/>
    <mergeCell ref="BS520:BU520"/>
    <mergeCell ref="BV520:BX520"/>
    <mergeCell ref="BY520:BZ520"/>
    <mergeCell ref="AH520:AJ520"/>
    <mergeCell ref="AK520:AP520"/>
    <mergeCell ref="BF520:BH520"/>
    <mergeCell ref="BI520:BK520"/>
    <mergeCell ref="AR520:AS520"/>
    <mergeCell ref="AV520:AW520"/>
    <mergeCell ref="AZ520:BA520"/>
    <mergeCell ref="B520:C520"/>
    <mergeCell ref="D520:E520"/>
    <mergeCell ref="F520:W520"/>
    <mergeCell ref="X520:Z520"/>
    <mergeCell ref="AA520:AC520"/>
    <mergeCell ref="AD520:AG520"/>
    <mergeCell ref="CA519:CI519"/>
    <mergeCell ref="BO519:BR519"/>
    <mergeCell ref="AD519:AG519"/>
    <mergeCell ref="AH519:AJ519"/>
    <mergeCell ref="AK519:AP519"/>
    <mergeCell ref="BS519:BU519"/>
    <mergeCell ref="BV519:BX519"/>
    <mergeCell ref="BF519:BH519"/>
    <mergeCell ref="AR519:AS519"/>
    <mergeCell ref="AV519:AW519"/>
    <mergeCell ref="B519:C519"/>
    <mergeCell ref="D519:E519"/>
    <mergeCell ref="F519:W519"/>
    <mergeCell ref="X519:Z519"/>
    <mergeCell ref="AA519:AC519"/>
    <mergeCell ref="BC516:BE516"/>
    <mergeCell ref="BI515:BK515"/>
    <mergeCell ref="AR515:AS515"/>
    <mergeCell ref="AV515:AW515"/>
    <mergeCell ref="B515:C515"/>
    <mergeCell ref="D515:E515"/>
    <mergeCell ref="F515:W515"/>
    <mergeCell ref="CA516:CI516"/>
    <mergeCell ref="BO516:BR516"/>
    <mergeCell ref="BS516:BU516"/>
    <mergeCell ref="BV516:BX516"/>
    <mergeCell ref="BY516:BZ516"/>
    <mergeCell ref="AH516:AJ516"/>
    <mergeCell ref="AK516:AP516"/>
    <mergeCell ref="B516:C516"/>
    <mergeCell ref="D516:E516"/>
    <mergeCell ref="F516:W516"/>
    <mergeCell ref="X516:Z516"/>
    <mergeCell ref="AA516:AC516"/>
    <mergeCell ref="AD516:AG516"/>
    <mergeCell ref="CA515:CI515"/>
    <mergeCell ref="BO515:BR515"/>
    <mergeCell ref="AD515:AG515"/>
    <mergeCell ref="AH515:AJ515"/>
    <mergeCell ref="AK515:AP515"/>
    <mergeCell ref="BS515:BU515"/>
    <mergeCell ref="BV515:BX515"/>
    <mergeCell ref="BF515:BH515"/>
    <mergeCell ref="AZ515:BA515"/>
    <mergeCell ref="BY515:BZ515"/>
    <mergeCell ref="AZ519:BA519"/>
    <mergeCell ref="BC515:BE515"/>
    <mergeCell ref="AD518:AG518"/>
    <mergeCell ref="BI517:BK517"/>
    <mergeCell ref="BC517:BE517"/>
    <mergeCell ref="BF516:BH516"/>
    <mergeCell ref="BI516:BK516"/>
    <mergeCell ref="BF518:BH518"/>
    <mergeCell ref="BI518:BK518"/>
    <mergeCell ref="X515:Z515"/>
    <mergeCell ref="AA515:AC515"/>
    <mergeCell ref="AA517:AC517"/>
    <mergeCell ref="AZ517:BA517"/>
    <mergeCell ref="CA518:CI518"/>
    <mergeCell ref="BO518:BR518"/>
    <mergeCell ref="BS518:BU518"/>
    <mergeCell ref="BV518:BX518"/>
    <mergeCell ref="AH518:AJ518"/>
    <mergeCell ref="AR518:AS518"/>
    <mergeCell ref="AV518:AW518"/>
    <mergeCell ref="AZ518:BA518"/>
    <mergeCell ref="BC518:BE518"/>
    <mergeCell ref="AK518:AP518"/>
    <mergeCell ref="B518:C518"/>
    <mergeCell ref="D518:E518"/>
    <mergeCell ref="F518:W518"/>
    <mergeCell ref="X518:Z518"/>
    <mergeCell ref="AA518:AC518"/>
    <mergeCell ref="AD514:AG514"/>
    <mergeCell ref="AR514:AS514"/>
    <mergeCell ref="AV514:AW514"/>
    <mergeCell ref="AR510:AS510"/>
    <mergeCell ref="AV510:AW510"/>
    <mergeCell ref="AZ510:BA510"/>
    <mergeCell ref="AR511:AS511"/>
    <mergeCell ref="AV511:AW511"/>
    <mergeCell ref="AZ511:BA511"/>
    <mergeCell ref="AK514:AP514"/>
    <mergeCell ref="BF514:BH514"/>
    <mergeCell ref="BI514:BK514"/>
    <mergeCell ref="BC514:BE514"/>
    <mergeCell ref="AH514:AJ514"/>
    <mergeCell ref="AZ514:BA514"/>
    <mergeCell ref="CA514:CI514"/>
    <mergeCell ref="BO514:BR514"/>
    <mergeCell ref="BS514:BU514"/>
    <mergeCell ref="BV514:BX514"/>
    <mergeCell ref="BY514:BZ514"/>
    <mergeCell ref="AH513:AJ513"/>
    <mergeCell ref="AK513:AP513"/>
    <mergeCell ref="BS513:BU513"/>
    <mergeCell ref="BV513:BX513"/>
    <mergeCell ref="BI513:BK513"/>
    <mergeCell ref="B514:C514"/>
    <mergeCell ref="D514:E514"/>
    <mergeCell ref="F514:W514"/>
    <mergeCell ref="X514:Z514"/>
    <mergeCell ref="AA514:AC514"/>
    <mergeCell ref="B513:C513"/>
    <mergeCell ref="D513:E513"/>
    <mergeCell ref="F513:W513"/>
    <mergeCell ref="X513:Z513"/>
    <mergeCell ref="AA513:AC513"/>
    <mergeCell ref="AR513:AS513"/>
    <mergeCell ref="AV513:AW513"/>
    <mergeCell ref="AZ513:BA513"/>
    <mergeCell ref="AD513:AG513"/>
    <mergeCell ref="CA512:CI512"/>
    <mergeCell ref="BY512:BZ512"/>
    <mergeCell ref="CA511:CI511"/>
    <mergeCell ref="BO511:BR511"/>
    <mergeCell ref="BS511:BU511"/>
    <mergeCell ref="BV511:BX511"/>
    <mergeCell ref="BF513:BH513"/>
    <mergeCell ref="BO512:BR512"/>
    <mergeCell ref="BS512:BU512"/>
    <mergeCell ref="BV512:BX512"/>
    <mergeCell ref="BC513:BE513"/>
    <mergeCell ref="CA513:CI513"/>
    <mergeCell ref="AH512:AJ512"/>
    <mergeCell ref="AK512:AP512"/>
    <mergeCell ref="BF512:BH512"/>
    <mergeCell ref="BI512:BK512"/>
    <mergeCell ref="BC512:BE512"/>
    <mergeCell ref="AR512:AS512"/>
    <mergeCell ref="AV512:AW512"/>
    <mergeCell ref="BO513:BR513"/>
    <mergeCell ref="B512:C512"/>
    <mergeCell ref="AR508:AS508"/>
    <mergeCell ref="AV508:AW508"/>
    <mergeCell ref="AZ508:BA508"/>
    <mergeCell ref="BV506:BX506"/>
    <mergeCell ref="BF506:BH506"/>
    <mergeCell ref="BY506:BZ506"/>
    <mergeCell ref="BY507:BZ507"/>
    <mergeCell ref="BY508:BZ508"/>
    <mergeCell ref="BY509:BZ509"/>
    <mergeCell ref="D512:E512"/>
    <mergeCell ref="F512:W512"/>
    <mergeCell ref="X512:Z512"/>
    <mergeCell ref="AA512:AC512"/>
    <mergeCell ref="AD512:AG512"/>
    <mergeCell ref="BC511:BE511"/>
    <mergeCell ref="BV510:BX510"/>
    <mergeCell ref="BO510:BR510"/>
    <mergeCell ref="BS510:BU510"/>
    <mergeCell ref="BF510:BH510"/>
    <mergeCell ref="BI510:BK510"/>
    <mergeCell ref="B511:C511"/>
    <mergeCell ref="D511:E511"/>
    <mergeCell ref="F511:W511"/>
    <mergeCell ref="X511:Z511"/>
    <mergeCell ref="AA511:AC511"/>
    <mergeCell ref="AD511:AG511"/>
    <mergeCell ref="AH511:AJ511"/>
    <mergeCell ref="AK511:AP511"/>
    <mergeCell ref="BC510:BE510"/>
    <mergeCell ref="CA510:CI510"/>
    <mergeCell ref="AH510:AJ510"/>
    <mergeCell ref="AK510:AP510"/>
    <mergeCell ref="BF511:BH511"/>
    <mergeCell ref="BI511:BK511"/>
    <mergeCell ref="B510:C510"/>
    <mergeCell ref="D510:E510"/>
    <mergeCell ref="F510:W510"/>
    <mergeCell ref="X510:Z510"/>
    <mergeCell ref="AA510:AC510"/>
    <mergeCell ref="AD510:AG510"/>
    <mergeCell ref="B506:C506"/>
    <mergeCell ref="D506:E506"/>
    <mergeCell ref="F506:W506"/>
    <mergeCell ref="X506:Z506"/>
    <mergeCell ref="BY510:BZ510"/>
    <mergeCell ref="BY511:BZ511"/>
    <mergeCell ref="X505:Z505"/>
    <mergeCell ref="AA505:AC505"/>
    <mergeCell ref="AD505:AG505"/>
    <mergeCell ref="AH505:AJ505"/>
    <mergeCell ref="AK505:AP505"/>
    <mergeCell ref="AA504:AC504"/>
    <mergeCell ref="CA505:CI505"/>
    <mergeCell ref="BO504:BR504"/>
    <mergeCell ref="AH504:AJ504"/>
    <mergeCell ref="BY504:BZ504"/>
    <mergeCell ref="BC504:BE504"/>
    <mergeCell ref="AV504:AW504"/>
    <mergeCell ref="AZ504:BA504"/>
    <mergeCell ref="B505:C505"/>
    <mergeCell ref="D505:E505"/>
    <mergeCell ref="F505:W505"/>
    <mergeCell ref="CA509:CI509"/>
    <mergeCell ref="BO509:BR509"/>
    <mergeCell ref="BS509:BU509"/>
    <mergeCell ref="BV509:BX509"/>
    <mergeCell ref="BF509:BH509"/>
    <mergeCell ref="BI509:BK509"/>
    <mergeCell ref="BC509:BE509"/>
    <mergeCell ref="BC508:BE508"/>
    <mergeCell ref="B509:C509"/>
    <mergeCell ref="D509:E509"/>
    <mergeCell ref="F509:W509"/>
    <mergeCell ref="X509:Z509"/>
    <mergeCell ref="AA509:AC509"/>
    <mergeCell ref="AD509:AG509"/>
    <mergeCell ref="AH509:AJ509"/>
    <mergeCell ref="AK509:AP509"/>
    <mergeCell ref="BS507:BU507"/>
    <mergeCell ref="BF507:BH507"/>
    <mergeCell ref="BI507:BK507"/>
    <mergeCell ref="CA508:CI508"/>
    <mergeCell ref="BO508:BR508"/>
    <mergeCell ref="BS508:BU508"/>
    <mergeCell ref="BV508:BX508"/>
    <mergeCell ref="BF508:BH508"/>
    <mergeCell ref="BI508:BK508"/>
    <mergeCell ref="B508:C508"/>
    <mergeCell ref="D508:E508"/>
    <mergeCell ref="F508:W508"/>
    <mergeCell ref="X508:Z508"/>
    <mergeCell ref="AA508:AC508"/>
    <mergeCell ref="AD508:AG508"/>
    <mergeCell ref="AH508:AJ508"/>
    <mergeCell ref="AK508:AP508"/>
    <mergeCell ref="BC507:BE507"/>
    <mergeCell ref="CA507:CI507"/>
    <mergeCell ref="AH507:AJ507"/>
    <mergeCell ref="AK507:AP507"/>
    <mergeCell ref="BV507:BX507"/>
    <mergeCell ref="BO507:BR507"/>
    <mergeCell ref="B507:C507"/>
    <mergeCell ref="D507:E507"/>
    <mergeCell ref="F507:W507"/>
    <mergeCell ref="X507:Z507"/>
    <mergeCell ref="AA507:AC507"/>
    <mergeCell ref="AD507:AG507"/>
    <mergeCell ref="AR507:AS507"/>
    <mergeCell ref="AV507:AW507"/>
    <mergeCell ref="AZ507:BA507"/>
    <mergeCell ref="AD502:AG502"/>
    <mergeCell ref="AR502:AS502"/>
    <mergeCell ref="AV502:AW502"/>
    <mergeCell ref="BF504:BH504"/>
    <mergeCell ref="BF503:BH503"/>
    <mergeCell ref="BI503:BK503"/>
    <mergeCell ref="BS504:BU504"/>
    <mergeCell ref="BV504:BX504"/>
    <mergeCell ref="BF505:BH505"/>
    <mergeCell ref="BI505:BK505"/>
    <mergeCell ref="BC505:BE505"/>
    <mergeCell ref="CA506:CI506"/>
    <mergeCell ref="AA506:AC506"/>
    <mergeCell ref="AD506:AG506"/>
    <mergeCell ref="AH506:AJ506"/>
    <mergeCell ref="AK506:AP506"/>
    <mergeCell ref="BO506:BR506"/>
    <mergeCell ref="BY505:BZ505"/>
    <mergeCell ref="BI506:BK506"/>
    <mergeCell ref="BC506:BE506"/>
    <mergeCell ref="BO505:BR505"/>
    <mergeCell ref="BS505:BU505"/>
    <mergeCell ref="BV505:BX505"/>
    <mergeCell ref="BS506:BU506"/>
    <mergeCell ref="AR505:AS505"/>
    <mergeCell ref="AV505:AW505"/>
    <mergeCell ref="AZ505:BA505"/>
    <mergeCell ref="AR506:AS506"/>
    <mergeCell ref="AV506:AW506"/>
    <mergeCell ref="AZ506:BA506"/>
    <mergeCell ref="BL503:BN503"/>
    <mergeCell ref="BL504:BN504"/>
    <mergeCell ref="BL505:BN505"/>
    <mergeCell ref="BL506:BN506"/>
    <mergeCell ref="AH501:AJ501"/>
    <mergeCell ref="AK501:AP501"/>
    <mergeCell ref="BY501:BZ501"/>
    <mergeCell ref="B501:C501"/>
    <mergeCell ref="D501:E501"/>
    <mergeCell ref="F501:W501"/>
    <mergeCell ref="X501:Z501"/>
    <mergeCell ref="AA501:AC501"/>
    <mergeCell ref="BF501:BH501"/>
    <mergeCell ref="AR501:AS501"/>
    <mergeCell ref="AV501:AW501"/>
    <mergeCell ref="AZ501:BA501"/>
    <mergeCell ref="CA504:CI504"/>
    <mergeCell ref="BC500:BE500"/>
    <mergeCell ref="CA500:CI500"/>
    <mergeCell ref="BO500:BR500"/>
    <mergeCell ref="BI501:BK501"/>
    <mergeCell ref="BS500:BU500"/>
    <mergeCell ref="BV500:BX500"/>
    <mergeCell ref="BY500:BZ500"/>
    <mergeCell ref="AK500:AP500"/>
    <mergeCell ref="BF500:BH500"/>
    <mergeCell ref="BI500:BK500"/>
    <mergeCell ref="AR500:AS500"/>
    <mergeCell ref="AV500:AW500"/>
    <mergeCell ref="AZ500:BA500"/>
    <mergeCell ref="B500:C500"/>
    <mergeCell ref="D500:E500"/>
    <mergeCell ref="F500:W500"/>
    <mergeCell ref="X500:Z500"/>
    <mergeCell ref="AA500:AC500"/>
    <mergeCell ref="BL501:BN501"/>
    <mergeCell ref="BL502:BN502"/>
    <mergeCell ref="B503:C503"/>
    <mergeCell ref="D503:E503"/>
    <mergeCell ref="F503:W503"/>
    <mergeCell ref="X503:Z503"/>
    <mergeCell ref="AD504:AG504"/>
    <mergeCell ref="AH503:AJ503"/>
    <mergeCell ref="CA503:CI503"/>
    <mergeCell ref="BO503:BR503"/>
    <mergeCell ref="BS503:BU503"/>
    <mergeCell ref="BC503:BE503"/>
    <mergeCell ref="AA503:AC503"/>
    <mergeCell ref="AD503:AG503"/>
    <mergeCell ref="BV503:BX503"/>
    <mergeCell ref="AK503:AP503"/>
    <mergeCell ref="AR503:AS503"/>
    <mergeCell ref="AV503:AW503"/>
    <mergeCell ref="AK504:AP504"/>
    <mergeCell ref="AR504:AS504"/>
    <mergeCell ref="B504:C504"/>
    <mergeCell ref="D504:E504"/>
    <mergeCell ref="F504:W504"/>
    <mergeCell ref="X504:Z504"/>
    <mergeCell ref="BI504:BK504"/>
    <mergeCell ref="AZ503:BA503"/>
    <mergeCell ref="BY503:BZ503"/>
    <mergeCell ref="D502:E502"/>
    <mergeCell ref="F502:W502"/>
    <mergeCell ref="X502:Z502"/>
    <mergeCell ref="AA502:AC502"/>
    <mergeCell ref="BV502:BX502"/>
    <mergeCell ref="BO502:BR502"/>
    <mergeCell ref="BC499:BE499"/>
    <mergeCell ref="B499:C499"/>
    <mergeCell ref="D499:E499"/>
    <mergeCell ref="F499:W499"/>
    <mergeCell ref="BS502:BU502"/>
    <mergeCell ref="BF502:BH502"/>
    <mergeCell ref="BI502:BK502"/>
    <mergeCell ref="BC502:BE502"/>
    <mergeCell ref="X499:Z499"/>
    <mergeCell ref="AA499:AC499"/>
    <mergeCell ref="AD499:AG499"/>
    <mergeCell ref="AH499:AJ499"/>
    <mergeCell ref="AD500:AG500"/>
    <mergeCell ref="AH500:AJ500"/>
    <mergeCell ref="AZ502:BA502"/>
    <mergeCell ref="CA502:CI502"/>
    <mergeCell ref="AH502:AJ502"/>
    <mergeCell ref="AK502:AP502"/>
    <mergeCell ref="AH498:AJ498"/>
    <mergeCell ref="AR497:AS497"/>
    <mergeCell ref="BF498:BH498"/>
    <mergeCell ref="BI498:BK498"/>
    <mergeCell ref="AK499:AP499"/>
    <mergeCell ref="BF499:BH499"/>
    <mergeCell ref="BI499:BK499"/>
    <mergeCell ref="AR499:AS499"/>
    <mergeCell ref="AV499:AW499"/>
    <mergeCell ref="AZ499:BA499"/>
    <mergeCell ref="CA498:CI498"/>
    <mergeCell ref="BO498:BR498"/>
    <mergeCell ref="BS498:BU498"/>
    <mergeCell ref="CA499:CI499"/>
    <mergeCell ref="BO499:BR499"/>
    <mergeCell ref="BV499:BX499"/>
    <mergeCell ref="BS499:BU499"/>
    <mergeCell ref="BY499:BZ499"/>
    <mergeCell ref="BC497:BE497"/>
    <mergeCell ref="BF497:BH497"/>
    <mergeCell ref="BC498:BE498"/>
    <mergeCell ref="B498:C498"/>
    <mergeCell ref="D498:E498"/>
    <mergeCell ref="F498:W498"/>
    <mergeCell ref="X498:Z498"/>
    <mergeCell ref="AA498:AC498"/>
    <mergeCell ref="AD498:AG498"/>
    <mergeCell ref="AD497:AG497"/>
    <mergeCell ref="CA497:CI497"/>
    <mergeCell ref="BO497:BR497"/>
    <mergeCell ref="BV497:BX497"/>
    <mergeCell ref="AR498:AS498"/>
    <mergeCell ref="AV498:AW498"/>
    <mergeCell ref="AZ498:BA498"/>
    <mergeCell ref="BI497:BK497"/>
    <mergeCell ref="BV498:BX498"/>
    <mergeCell ref="AK498:AP498"/>
    <mergeCell ref="BY502:BZ502"/>
    <mergeCell ref="B502:C502"/>
    <mergeCell ref="BY498:BZ498"/>
    <mergeCell ref="BV501:BX501"/>
    <mergeCell ref="AD501:AG501"/>
    <mergeCell ref="BC501:BE501"/>
    <mergeCell ref="CA501:CI501"/>
    <mergeCell ref="BO501:BR501"/>
    <mergeCell ref="BS501:BU501"/>
    <mergeCell ref="CA496:CI496"/>
    <mergeCell ref="BO496:BR496"/>
    <mergeCell ref="BS496:BU496"/>
    <mergeCell ref="BV496:BX496"/>
    <mergeCell ref="CA495:CI495"/>
    <mergeCell ref="BO495:BR495"/>
    <mergeCell ref="BS495:BU495"/>
    <mergeCell ref="BV495:BX495"/>
    <mergeCell ref="BS497:BU497"/>
    <mergeCell ref="AH497:AJ497"/>
    <mergeCell ref="AK497:AP497"/>
    <mergeCell ref="BF496:BH496"/>
    <mergeCell ref="BI496:BK496"/>
    <mergeCell ref="AV497:AW497"/>
    <mergeCell ref="AZ497:BA497"/>
    <mergeCell ref="B497:C497"/>
    <mergeCell ref="D497:E497"/>
    <mergeCell ref="F497:W497"/>
    <mergeCell ref="X497:Z497"/>
    <mergeCell ref="AA497:AC497"/>
    <mergeCell ref="BC496:BE496"/>
    <mergeCell ref="B496:C496"/>
    <mergeCell ref="D496:E496"/>
    <mergeCell ref="F496:W496"/>
    <mergeCell ref="X496:Z496"/>
    <mergeCell ref="AA496:AC496"/>
    <mergeCell ref="AD496:AG496"/>
    <mergeCell ref="AH496:AJ496"/>
    <mergeCell ref="AK496:AP496"/>
    <mergeCell ref="AD495:AG495"/>
    <mergeCell ref="BC495:BE495"/>
    <mergeCell ref="AR495:AS495"/>
    <mergeCell ref="AV495:AW495"/>
    <mergeCell ref="AZ495:BA495"/>
    <mergeCell ref="AH495:AJ495"/>
    <mergeCell ref="AK495:AP495"/>
    <mergeCell ref="BY495:BZ495"/>
    <mergeCell ref="AR496:AS496"/>
    <mergeCell ref="AV496:AW496"/>
    <mergeCell ref="AZ496:BA496"/>
    <mergeCell ref="BY496:BZ496"/>
    <mergeCell ref="BY497:BZ497"/>
    <mergeCell ref="BL495:BN495"/>
    <mergeCell ref="BL496:BN496"/>
    <mergeCell ref="BL497:BN497"/>
    <mergeCell ref="BC494:BE494"/>
    <mergeCell ref="BF495:BH495"/>
    <mergeCell ref="BI495:BK495"/>
    <mergeCell ref="B495:C495"/>
    <mergeCell ref="D495:E495"/>
    <mergeCell ref="F495:W495"/>
    <mergeCell ref="X495:Z495"/>
    <mergeCell ref="AA495:AC495"/>
    <mergeCell ref="BS493:BU493"/>
    <mergeCell ref="BF493:BH493"/>
    <mergeCell ref="BI493:BK493"/>
    <mergeCell ref="CA494:CI494"/>
    <mergeCell ref="BO494:BR494"/>
    <mergeCell ref="BS494:BU494"/>
    <mergeCell ref="BV494:BX494"/>
    <mergeCell ref="BF494:BH494"/>
    <mergeCell ref="BI494:BK494"/>
    <mergeCell ref="B494:C494"/>
    <mergeCell ref="D494:E494"/>
    <mergeCell ref="F494:W494"/>
    <mergeCell ref="X494:Z494"/>
    <mergeCell ref="AA494:AC494"/>
    <mergeCell ref="AD494:AG494"/>
    <mergeCell ref="AH494:AJ494"/>
    <mergeCell ref="AK494:AP494"/>
    <mergeCell ref="BC493:BE493"/>
    <mergeCell ref="CA493:CI493"/>
    <mergeCell ref="AH493:AJ493"/>
    <mergeCell ref="AK493:AP493"/>
    <mergeCell ref="BV493:BX493"/>
    <mergeCell ref="BO493:BR493"/>
    <mergeCell ref="B493:C493"/>
    <mergeCell ref="D493:E493"/>
    <mergeCell ref="F493:W493"/>
    <mergeCell ref="X493:Z493"/>
    <mergeCell ref="AA493:AC493"/>
    <mergeCell ref="AD493:AG493"/>
    <mergeCell ref="AR493:AS493"/>
    <mergeCell ref="AV493:AW493"/>
    <mergeCell ref="AZ493:BA493"/>
    <mergeCell ref="AR494:AS494"/>
    <mergeCell ref="AV494:AW494"/>
    <mergeCell ref="AZ494:BA494"/>
    <mergeCell ref="BY493:BZ493"/>
    <mergeCell ref="BY494:BZ494"/>
    <mergeCell ref="BL493:BN493"/>
    <mergeCell ref="BL494:BN494"/>
    <mergeCell ref="AR491:AS491"/>
    <mergeCell ref="AV491:AW491"/>
    <mergeCell ref="AH491:AJ491"/>
    <mergeCell ref="AK491:AP491"/>
    <mergeCell ref="BY492:BZ492"/>
    <mergeCell ref="BV489:BX489"/>
    <mergeCell ref="BO489:BR489"/>
    <mergeCell ref="BS489:BU489"/>
    <mergeCell ref="BF489:BH489"/>
    <mergeCell ref="BI489:BK489"/>
    <mergeCell ref="BI490:BK490"/>
    <mergeCell ref="BC489:BE489"/>
    <mergeCell ref="BV490:BX490"/>
    <mergeCell ref="CA489:CI489"/>
    <mergeCell ref="AH489:AJ489"/>
    <mergeCell ref="AK489:AP489"/>
    <mergeCell ref="B489:C489"/>
    <mergeCell ref="D489:E489"/>
    <mergeCell ref="F489:W489"/>
    <mergeCell ref="X489:Z489"/>
    <mergeCell ref="AA489:AC489"/>
    <mergeCell ref="AD489:AG489"/>
    <mergeCell ref="AR489:AS489"/>
    <mergeCell ref="CA492:CI492"/>
    <mergeCell ref="BV492:BX492"/>
    <mergeCell ref="BO491:BR491"/>
    <mergeCell ref="BS491:BU491"/>
    <mergeCell ref="BY491:BZ491"/>
    <mergeCell ref="AH492:AJ492"/>
    <mergeCell ref="AK492:AP492"/>
    <mergeCell ref="BO492:BR492"/>
    <mergeCell ref="BS492:BU492"/>
    <mergeCell ref="BV491:BX491"/>
    <mergeCell ref="BC491:BE491"/>
    <mergeCell ref="CA491:CI491"/>
    <mergeCell ref="BI492:BK492"/>
    <mergeCell ref="BC492:BE492"/>
    <mergeCell ref="BF491:BH491"/>
    <mergeCell ref="BI491:BK491"/>
    <mergeCell ref="B492:C492"/>
    <mergeCell ref="D492:E492"/>
    <mergeCell ref="F492:W492"/>
    <mergeCell ref="X492:Z492"/>
    <mergeCell ref="BF492:BH492"/>
    <mergeCell ref="AR492:AS492"/>
    <mergeCell ref="AV492:AW492"/>
    <mergeCell ref="AZ492:BA492"/>
    <mergeCell ref="AA492:AC492"/>
    <mergeCell ref="AD492:AG492"/>
    <mergeCell ref="AZ491:BA491"/>
    <mergeCell ref="B491:C491"/>
    <mergeCell ref="D491:E491"/>
    <mergeCell ref="F491:W491"/>
    <mergeCell ref="X491:Z491"/>
    <mergeCell ref="AA491:AC491"/>
    <mergeCell ref="AD491:AG491"/>
    <mergeCell ref="BL489:BN489"/>
    <mergeCell ref="BL490:BN490"/>
    <mergeCell ref="BL491:BN491"/>
    <mergeCell ref="BL492:BN492"/>
    <mergeCell ref="AV489:AW489"/>
    <mergeCell ref="AZ489:BA489"/>
    <mergeCell ref="AR490:AS490"/>
    <mergeCell ref="AV490:AW490"/>
    <mergeCell ref="AZ490:BA490"/>
    <mergeCell ref="B488:C488"/>
    <mergeCell ref="D488:E488"/>
    <mergeCell ref="F488:W488"/>
    <mergeCell ref="X488:Z488"/>
    <mergeCell ref="BI488:BK488"/>
    <mergeCell ref="AA485:AC485"/>
    <mergeCell ref="AD485:AG485"/>
    <mergeCell ref="BF488:BH488"/>
    <mergeCell ref="B487:C487"/>
    <mergeCell ref="D487:E487"/>
    <mergeCell ref="F487:W487"/>
    <mergeCell ref="X487:Z487"/>
    <mergeCell ref="AA487:AC487"/>
    <mergeCell ref="AD487:AG487"/>
    <mergeCell ref="AH487:AJ487"/>
    <mergeCell ref="AK487:AP487"/>
    <mergeCell ref="CA486:CI486"/>
    <mergeCell ref="B486:C486"/>
    <mergeCell ref="D486:E486"/>
    <mergeCell ref="F486:W486"/>
    <mergeCell ref="X486:Z486"/>
    <mergeCell ref="AA486:AC486"/>
    <mergeCell ref="AD486:AG486"/>
    <mergeCell ref="AH486:AJ486"/>
    <mergeCell ref="AK486:AP486"/>
    <mergeCell ref="BF486:BH486"/>
    <mergeCell ref="BI486:BK486"/>
    <mergeCell ref="BO485:BR485"/>
    <mergeCell ref="BS485:BU485"/>
    <mergeCell ref="BO486:BR486"/>
    <mergeCell ref="BS486:BU486"/>
    <mergeCell ref="BV485:BX485"/>
    <mergeCell ref="BC486:BE486"/>
    <mergeCell ref="BV486:BX486"/>
    <mergeCell ref="BF485:BH485"/>
    <mergeCell ref="BI485:BK485"/>
    <mergeCell ref="BC485:BE485"/>
    <mergeCell ref="CA485:CI485"/>
    <mergeCell ref="B485:C485"/>
    <mergeCell ref="D485:E485"/>
    <mergeCell ref="F485:W485"/>
    <mergeCell ref="X485:Z485"/>
    <mergeCell ref="B490:C490"/>
    <mergeCell ref="D490:E490"/>
    <mergeCell ref="CA490:CI490"/>
    <mergeCell ref="AA490:AC490"/>
    <mergeCell ref="AD490:AG490"/>
    <mergeCell ref="AH490:AJ490"/>
    <mergeCell ref="AK490:AP490"/>
    <mergeCell ref="BO490:BR490"/>
    <mergeCell ref="BS490:BU490"/>
    <mergeCell ref="BF490:BH490"/>
    <mergeCell ref="BC490:BE490"/>
    <mergeCell ref="F490:W490"/>
    <mergeCell ref="X490:Z490"/>
    <mergeCell ref="BL485:BN485"/>
    <mergeCell ref="BL486:BN486"/>
    <mergeCell ref="BL487:BN487"/>
    <mergeCell ref="BL488:BN488"/>
    <mergeCell ref="AR486:AS486"/>
    <mergeCell ref="AV486:AW486"/>
    <mergeCell ref="AR485:AS485"/>
    <mergeCell ref="AV485:AW485"/>
    <mergeCell ref="AH485:AJ485"/>
    <mergeCell ref="AK485:AP485"/>
    <mergeCell ref="AZ486:BA486"/>
    <mergeCell ref="AR487:AS487"/>
    <mergeCell ref="AV487:AW487"/>
    <mergeCell ref="AZ487:BA487"/>
    <mergeCell ref="AR488:AS488"/>
    <mergeCell ref="AV488:AW488"/>
    <mergeCell ref="AZ488:BA488"/>
    <mergeCell ref="BY485:BZ485"/>
    <mergeCell ref="BY486:BZ486"/>
    <mergeCell ref="AZ485:BA485"/>
    <mergeCell ref="BC484:BE484"/>
    <mergeCell ref="B484:C484"/>
    <mergeCell ref="D484:E484"/>
    <mergeCell ref="F484:W484"/>
    <mergeCell ref="AH484:AJ484"/>
    <mergeCell ref="BI483:BK483"/>
    <mergeCell ref="AR483:AS483"/>
    <mergeCell ref="AV483:AW483"/>
    <mergeCell ref="AZ483:BA483"/>
    <mergeCell ref="AZ484:BA484"/>
    <mergeCell ref="CA484:CI484"/>
    <mergeCell ref="BO484:BR484"/>
    <mergeCell ref="BS484:BU484"/>
    <mergeCell ref="BV484:BX484"/>
    <mergeCell ref="AK484:AP484"/>
    <mergeCell ref="BF484:BH484"/>
    <mergeCell ref="BI484:BK484"/>
    <mergeCell ref="AR484:AS484"/>
    <mergeCell ref="AV484:AW484"/>
    <mergeCell ref="X484:Z484"/>
    <mergeCell ref="AA484:AC484"/>
    <mergeCell ref="AD484:AG484"/>
    <mergeCell ref="CA483:CI483"/>
    <mergeCell ref="BO483:BR483"/>
    <mergeCell ref="AD483:AG483"/>
    <mergeCell ref="AH483:AJ483"/>
    <mergeCell ref="AK483:AP483"/>
    <mergeCell ref="BS483:BU483"/>
    <mergeCell ref="BC488:BE488"/>
    <mergeCell ref="CA488:CI488"/>
    <mergeCell ref="AA488:AC488"/>
    <mergeCell ref="AD488:AG488"/>
    <mergeCell ref="AH488:AJ488"/>
    <mergeCell ref="AK488:AP488"/>
    <mergeCell ref="BO488:BR488"/>
    <mergeCell ref="BS488:BU488"/>
    <mergeCell ref="BV488:BX488"/>
    <mergeCell ref="CA487:CI487"/>
    <mergeCell ref="BO487:BR487"/>
    <mergeCell ref="BS487:BU487"/>
    <mergeCell ref="BV487:BX487"/>
    <mergeCell ref="BF487:BH487"/>
    <mergeCell ref="BI487:BK487"/>
    <mergeCell ref="BC487:BE487"/>
    <mergeCell ref="BY487:BZ487"/>
    <mergeCell ref="BL483:BN483"/>
    <mergeCell ref="BL484:BN484"/>
    <mergeCell ref="BF483:BH483"/>
    <mergeCell ref="B483:C483"/>
    <mergeCell ref="D483:E483"/>
    <mergeCell ref="F483:W483"/>
    <mergeCell ref="X483:Z483"/>
    <mergeCell ref="AA483:AC483"/>
    <mergeCell ref="AH482:AJ482"/>
    <mergeCell ref="BC483:BE483"/>
    <mergeCell ref="BF482:BH482"/>
    <mergeCell ref="BS482:BU482"/>
    <mergeCell ref="BV482:BX482"/>
    <mergeCell ref="BI482:BK482"/>
    <mergeCell ref="BC482:BE482"/>
    <mergeCell ref="BV483:BX483"/>
    <mergeCell ref="BY483:BZ483"/>
    <mergeCell ref="CA481:CI481"/>
    <mergeCell ref="BO481:BR481"/>
    <mergeCell ref="BV481:BX481"/>
    <mergeCell ref="B481:C481"/>
    <mergeCell ref="D481:E481"/>
    <mergeCell ref="B482:C482"/>
    <mergeCell ref="D482:E482"/>
    <mergeCell ref="F482:W482"/>
    <mergeCell ref="X482:Z482"/>
    <mergeCell ref="AA482:AC482"/>
    <mergeCell ref="AD482:AG482"/>
    <mergeCell ref="AK482:AP482"/>
    <mergeCell ref="AH481:AJ481"/>
    <mergeCell ref="AK481:AP481"/>
    <mergeCell ref="BF481:BH481"/>
    <mergeCell ref="BS481:BU481"/>
    <mergeCell ref="BI481:BK481"/>
    <mergeCell ref="BC481:BE481"/>
    <mergeCell ref="AR482:AS482"/>
    <mergeCell ref="F481:W481"/>
    <mergeCell ref="X481:Z481"/>
    <mergeCell ref="AA481:AC481"/>
    <mergeCell ref="BL481:BN481"/>
    <mergeCell ref="BL482:BN482"/>
    <mergeCell ref="BS480:BU480"/>
    <mergeCell ref="AD480:AG480"/>
    <mergeCell ref="AH480:AJ480"/>
    <mergeCell ref="AK480:AP480"/>
    <mergeCell ref="AD481:AG481"/>
    <mergeCell ref="BF480:BH480"/>
    <mergeCell ref="AR480:AS480"/>
    <mergeCell ref="BV480:BX480"/>
    <mergeCell ref="BI480:BK480"/>
    <mergeCell ref="BC480:BE480"/>
    <mergeCell ref="CA480:CI480"/>
    <mergeCell ref="BO480:BR480"/>
    <mergeCell ref="BY480:BZ480"/>
    <mergeCell ref="B480:C480"/>
    <mergeCell ref="D480:E480"/>
    <mergeCell ref="F480:W480"/>
    <mergeCell ref="X480:Z480"/>
    <mergeCell ref="AA480:AC480"/>
    <mergeCell ref="BY481:BZ481"/>
    <mergeCell ref="BY482:BZ482"/>
    <mergeCell ref="BC479:BE479"/>
    <mergeCell ref="CA479:CI479"/>
    <mergeCell ref="BO479:BR479"/>
    <mergeCell ref="BS479:BU479"/>
    <mergeCell ref="BV479:BX479"/>
    <mergeCell ref="BY479:BZ479"/>
    <mergeCell ref="AH479:AJ479"/>
    <mergeCell ref="BI478:BK478"/>
    <mergeCell ref="AK479:AP479"/>
    <mergeCell ref="BF479:BH479"/>
    <mergeCell ref="BI479:BK479"/>
    <mergeCell ref="AZ478:BA478"/>
    <mergeCell ref="AR479:AS479"/>
    <mergeCell ref="AV479:AW479"/>
    <mergeCell ref="B479:C479"/>
    <mergeCell ref="D479:E479"/>
    <mergeCell ref="F479:W479"/>
    <mergeCell ref="X479:Z479"/>
    <mergeCell ref="AA479:AC479"/>
    <mergeCell ref="AD479:AG479"/>
    <mergeCell ref="CA478:CI478"/>
    <mergeCell ref="BO478:BR478"/>
    <mergeCell ref="AD478:AG478"/>
    <mergeCell ref="AH478:AJ478"/>
    <mergeCell ref="AK478:AP478"/>
    <mergeCell ref="BS478:BU478"/>
    <mergeCell ref="BV478:BX478"/>
    <mergeCell ref="BF478:BH478"/>
    <mergeCell ref="B478:C478"/>
    <mergeCell ref="BY478:BZ478"/>
    <mergeCell ref="D478:E478"/>
    <mergeCell ref="F478:W478"/>
    <mergeCell ref="X478:Z478"/>
    <mergeCell ref="AA478:AC478"/>
    <mergeCell ref="BC478:BE478"/>
    <mergeCell ref="AZ479:BA479"/>
    <mergeCell ref="AR478:AS478"/>
    <mergeCell ref="AV478:AW478"/>
    <mergeCell ref="CA482:CI482"/>
    <mergeCell ref="BO482:BR482"/>
    <mergeCell ref="BL478:BN478"/>
    <mergeCell ref="BL479:BN479"/>
    <mergeCell ref="BL480:BN480"/>
    <mergeCell ref="AH477:AJ477"/>
    <mergeCell ref="AD477:AG477"/>
    <mergeCell ref="BC477:BE477"/>
    <mergeCell ref="AZ477:BA477"/>
    <mergeCell ref="CA477:CI477"/>
    <mergeCell ref="BO477:BR477"/>
    <mergeCell ref="BS477:BU477"/>
    <mergeCell ref="BV477:BX477"/>
    <mergeCell ref="BY477:BZ477"/>
    <mergeCell ref="BI476:BK476"/>
    <mergeCell ref="AK477:AP477"/>
    <mergeCell ref="BF477:BH477"/>
    <mergeCell ref="BI477:BK477"/>
    <mergeCell ref="BF476:BH476"/>
    <mergeCell ref="B477:C477"/>
    <mergeCell ref="D477:E477"/>
    <mergeCell ref="F477:W477"/>
    <mergeCell ref="X477:Z477"/>
    <mergeCell ref="AA477:AC477"/>
    <mergeCell ref="B476:C476"/>
    <mergeCell ref="D476:E476"/>
    <mergeCell ref="F476:W476"/>
    <mergeCell ref="X476:Z476"/>
    <mergeCell ref="AA476:AC476"/>
    <mergeCell ref="BS476:BU476"/>
    <mergeCell ref="BC476:BE476"/>
    <mergeCell ref="BO476:BR476"/>
    <mergeCell ref="AD476:AG476"/>
    <mergeCell ref="AH476:AJ476"/>
    <mergeCell ref="AK476:AP476"/>
    <mergeCell ref="CA475:CI475"/>
    <mergeCell ref="BO475:BR475"/>
    <mergeCell ref="BS475:BU475"/>
    <mergeCell ref="BV475:BX475"/>
    <mergeCell ref="AH475:AJ475"/>
    <mergeCell ref="CA476:CI476"/>
    <mergeCell ref="BV476:BX476"/>
    <mergeCell ref="BC475:BE475"/>
    <mergeCell ref="BI475:BK475"/>
    <mergeCell ref="AK475:AP475"/>
    <mergeCell ref="BF475:BH475"/>
    <mergeCell ref="B475:C475"/>
    <mergeCell ref="D475:E475"/>
    <mergeCell ref="F475:W475"/>
    <mergeCell ref="X475:Z475"/>
    <mergeCell ref="AA475:AC475"/>
    <mergeCell ref="AD475:AG475"/>
    <mergeCell ref="BL475:BN475"/>
    <mergeCell ref="BL476:BN476"/>
    <mergeCell ref="BL477:BN477"/>
    <mergeCell ref="BO473:BR473"/>
    <mergeCell ref="BS473:BU473"/>
    <mergeCell ref="BV473:BX473"/>
    <mergeCell ref="CA474:CI474"/>
    <mergeCell ref="BO474:BR474"/>
    <mergeCell ref="BS474:BU474"/>
    <mergeCell ref="BV474:BX474"/>
    <mergeCell ref="AH473:AJ473"/>
    <mergeCell ref="AK473:AP473"/>
    <mergeCell ref="BF473:BH473"/>
    <mergeCell ref="BI473:BK473"/>
    <mergeCell ref="BC473:BE473"/>
    <mergeCell ref="AR473:AS473"/>
    <mergeCell ref="AV473:AW473"/>
    <mergeCell ref="AZ473:BA473"/>
    <mergeCell ref="B473:C473"/>
    <mergeCell ref="D473:E473"/>
    <mergeCell ref="F473:W473"/>
    <mergeCell ref="X473:Z473"/>
    <mergeCell ref="AA473:AC473"/>
    <mergeCell ref="AD473:AG473"/>
    <mergeCell ref="BI472:BK472"/>
    <mergeCell ref="AR472:AS472"/>
    <mergeCell ref="AV472:AW472"/>
    <mergeCell ref="AZ472:BA472"/>
    <mergeCell ref="B472:C472"/>
    <mergeCell ref="D472:E472"/>
    <mergeCell ref="F472:W472"/>
    <mergeCell ref="X472:Z472"/>
    <mergeCell ref="AA472:AC472"/>
    <mergeCell ref="BF472:BH472"/>
    <mergeCell ref="BC472:BE472"/>
    <mergeCell ref="CA472:CI472"/>
    <mergeCell ref="BO472:BR472"/>
    <mergeCell ref="AD472:AG472"/>
    <mergeCell ref="AH472:AJ472"/>
    <mergeCell ref="AK472:AP472"/>
    <mergeCell ref="BS472:BU472"/>
    <mergeCell ref="BV472:BX472"/>
    <mergeCell ref="AK474:AP474"/>
    <mergeCell ref="BC474:BE474"/>
    <mergeCell ref="BI474:BK474"/>
    <mergeCell ref="D474:E474"/>
    <mergeCell ref="F474:W474"/>
    <mergeCell ref="X474:Z474"/>
    <mergeCell ref="B474:C474"/>
    <mergeCell ref="BF474:BH474"/>
    <mergeCell ref="AA474:AC474"/>
    <mergeCell ref="AD474:AG474"/>
    <mergeCell ref="AH474:AJ474"/>
    <mergeCell ref="CA473:CI473"/>
    <mergeCell ref="BL472:BN472"/>
    <mergeCell ref="BL473:BN473"/>
    <mergeCell ref="BL474:BN474"/>
    <mergeCell ref="AD471:AG471"/>
    <mergeCell ref="CA470:CI470"/>
    <mergeCell ref="BO470:BR470"/>
    <mergeCell ref="BS470:BU470"/>
    <mergeCell ref="BV470:BX470"/>
    <mergeCell ref="BI470:BK470"/>
    <mergeCell ref="BC470:BE470"/>
    <mergeCell ref="BY470:BZ470"/>
    <mergeCell ref="B470:C470"/>
    <mergeCell ref="D470:E470"/>
    <mergeCell ref="F470:W470"/>
    <mergeCell ref="X470:Z470"/>
    <mergeCell ref="AA470:AC470"/>
    <mergeCell ref="AD470:AG470"/>
    <mergeCell ref="BI468:BK468"/>
    <mergeCell ref="BC468:BE468"/>
    <mergeCell ref="CA469:CI469"/>
    <mergeCell ref="BF468:BH468"/>
    <mergeCell ref="CA468:CI468"/>
    <mergeCell ref="BS468:BU468"/>
    <mergeCell ref="BV469:BX469"/>
    <mergeCell ref="BO469:BR469"/>
    <mergeCell ref="BC469:BE469"/>
    <mergeCell ref="AH469:AJ469"/>
    <mergeCell ref="AK469:AP469"/>
    <mergeCell ref="BF470:BH470"/>
    <mergeCell ref="AR469:AS469"/>
    <mergeCell ref="AV469:AW469"/>
    <mergeCell ref="AZ469:BA469"/>
    <mergeCell ref="AR470:AS470"/>
    <mergeCell ref="AV470:AW470"/>
    <mergeCell ref="AD468:AG468"/>
    <mergeCell ref="AH468:AJ468"/>
    <mergeCell ref="AK468:AP468"/>
    <mergeCell ref="BO468:BR468"/>
    <mergeCell ref="B469:C469"/>
    <mergeCell ref="D469:E469"/>
    <mergeCell ref="F469:W469"/>
    <mergeCell ref="X469:Z469"/>
    <mergeCell ref="AA469:AC469"/>
    <mergeCell ref="AD469:AG469"/>
    <mergeCell ref="BV468:BX468"/>
    <mergeCell ref="BI469:BK469"/>
    <mergeCell ref="AH471:AJ471"/>
    <mergeCell ref="AK471:AP471"/>
    <mergeCell ref="BI471:BK471"/>
    <mergeCell ref="BC471:BE471"/>
    <mergeCell ref="AH470:AJ470"/>
    <mergeCell ref="AK470:AP470"/>
    <mergeCell ref="CA471:CI471"/>
    <mergeCell ref="BO471:BR471"/>
    <mergeCell ref="BS471:BU471"/>
    <mergeCell ref="BV471:BX471"/>
    <mergeCell ref="BF471:BH471"/>
    <mergeCell ref="B471:C471"/>
    <mergeCell ref="D471:E471"/>
    <mergeCell ref="F471:W471"/>
    <mergeCell ref="X471:Z471"/>
    <mergeCell ref="AA471:AC471"/>
    <mergeCell ref="BL468:BN468"/>
    <mergeCell ref="BL469:BN469"/>
    <mergeCell ref="BL470:BN470"/>
    <mergeCell ref="BL471:BN471"/>
    <mergeCell ref="BC467:BE467"/>
    <mergeCell ref="CA466:CI466"/>
    <mergeCell ref="B468:C468"/>
    <mergeCell ref="D468:E468"/>
    <mergeCell ref="F468:W468"/>
    <mergeCell ref="X468:Z468"/>
    <mergeCell ref="AA468:AC468"/>
    <mergeCell ref="AD467:AG467"/>
    <mergeCell ref="BF467:BH467"/>
    <mergeCell ref="BI467:BK467"/>
    <mergeCell ref="BC466:BE466"/>
    <mergeCell ref="AH467:AJ467"/>
    <mergeCell ref="AK467:AP467"/>
    <mergeCell ref="AH466:AJ466"/>
    <mergeCell ref="AK466:AP466"/>
    <mergeCell ref="AD466:AG466"/>
    <mergeCell ref="CA467:CI467"/>
    <mergeCell ref="BO467:BR467"/>
    <mergeCell ref="BS467:BU467"/>
    <mergeCell ref="BV467:BX467"/>
    <mergeCell ref="B467:C467"/>
    <mergeCell ref="D467:E467"/>
    <mergeCell ref="F467:W467"/>
    <mergeCell ref="X467:Z467"/>
    <mergeCell ref="AA467:AC467"/>
    <mergeCell ref="BF466:BH466"/>
    <mergeCell ref="BS469:BU469"/>
    <mergeCell ref="BF469:BH469"/>
    <mergeCell ref="BI466:BK466"/>
    <mergeCell ref="B466:C466"/>
    <mergeCell ref="D466:E466"/>
    <mergeCell ref="F466:W466"/>
    <mergeCell ref="X466:Z466"/>
    <mergeCell ref="AA466:AC466"/>
    <mergeCell ref="BY466:BZ466"/>
    <mergeCell ref="AR466:AS466"/>
    <mergeCell ref="AV466:AW466"/>
    <mergeCell ref="AZ466:BA466"/>
    <mergeCell ref="BV466:BX466"/>
    <mergeCell ref="BO466:BR466"/>
    <mergeCell ref="BS466:BU466"/>
    <mergeCell ref="BL466:BN466"/>
    <mergeCell ref="BL467:BN467"/>
    <mergeCell ref="AA464:AC464"/>
    <mergeCell ref="CA465:CI465"/>
    <mergeCell ref="BO465:BR465"/>
    <mergeCell ref="BS465:BU465"/>
    <mergeCell ref="BV465:BX465"/>
    <mergeCell ref="BF465:BH465"/>
    <mergeCell ref="BI465:BK465"/>
    <mergeCell ref="BC465:BE465"/>
    <mergeCell ref="CA464:CI464"/>
    <mergeCell ref="B465:C465"/>
    <mergeCell ref="D465:E465"/>
    <mergeCell ref="F465:W465"/>
    <mergeCell ref="X465:Z465"/>
    <mergeCell ref="AA465:AC465"/>
    <mergeCell ref="AD465:AG465"/>
    <mergeCell ref="AH465:AJ465"/>
    <mergeCell ref="AK465:AP465"/>
    <mergeCell ref="BS464:BU464"/>
    <mergeCell ref="AR464:AS464"/>
    <mergeCell ref="AV464:AW464"/>
    <mergeCell ref="AZ464:BA464"/>
    <mergeCell ref="BV464:BX464"/>
    <mergeCell ref="BF464:BH464"/>
    <mergeCell ref="BI464:BK464"/>
    <mergeCell ref="BC464:BE464"/>
    <mergeCell ref="B464:C464"/>
    <mergeCell ref="D464:E464"/>
    <mergeCell ref="F464:W464"/>
    <mergeCell ref="X464:Z464"/>
    <mergeCell ref="BY464:BZ464"/>
    <mergeCell ref="BY465:BZ465"/>
    <mergeCell ref="AD464:AG464"/>
    <mergeCell ref="AH464:AJ464"/>
    <mergeCell ref="AK464:AP464"/>
    <mergeCell ref="BO464:BR464"/>
    <mergeCell ref="AR465:AS465"/>
    <mergeCell ref="AV465:AW465"/>
    <mergeCell ref="AZ465:BA465"/>
    <mergeCell ref="BL464:BN464"/>
    <mergeCell ref="BL465:BN465"/>
    <mergeCell ref="BO463:BR463"/>
    <mergeCell ref="BS463:BU463"/>
    <mergeCell ref="BF463:BH463"/>
    <mergeCell ref="BI463:BK463"/>
    <mergeCell ref="BC463:BE463"/>
    <mergeCell ref="B463:C463"/>
    <mergeCell ref="D463:E463"/>
    <mergeCell ref="F463:W463"/>
    <mergeCell ref="X463:Z463"/>
    <mergeCell ref="AA463:AC463"/>
    <mergeCell ref="AD463:AG463"/>
    <mergeCell ref="AH462:AJ462"/>
    <mergeCell ref="AK462:AP462"/>
    <mergeCell ref="CA463:CI463"/>
    <mergeCell ref="AH463:AJ463"/>
    <mergeCell ref="AK463:AP463"/>
    <mergeCell ref="BY463:BZ463"/>
    <mergeCell ref="CA462:CI462"/>
    <mergeCell ref="BO462:BR462"/>
    <mergeCell ref="BV463:BX463"/>
    <mergeCell ref="CA461:CI461"/>
    <mergeCell ref="BY462:BZ462"/>
    <mergeCell ref="BV462:BX462"/>
    <mergeCell ref="BF462:BH462"/>
    <mergeCell ref="BI462:BK462"/>
    <mergeCell ref="BC462:BE462"/>
    <mergeCell ref="BY461:BZ461"/>
    <mergeCell ref="BS462:BU462"/>
    <mergeCell ref="B462:C462"/>
    <mergeCell ref="D462:E462"/>
    <mergeCell ref="F462:W462"/>
    <mergeCell ref="X462:Z462"/>
    <mergeCell ref="AA462:AC462"/>
    <mergeCell ref="AD462:AG462"/>
    <mergeCell ref="B461:C461"/>
    <mergeCell ref="D461:E461"/>
    <mergeCell ref="F461:W461"/>
    <mergeCell ref="X461:Z461"/>
    <mergeCell ref="AA461:AC461"/>
    <mergeCell ref="BV461:BX461"/>
    <mergeCell ref="BO461:BR461"/>
    <mergeCell ref="AV461:AW461"/>
    <mergeCell ref="AZ461:BA461"/>
    <mergeCell ref="AD461:AG461"/>
    <mergeCell ref="AR463:AS463"/>
    <mergeCell ref="AV463:AW463"/>
    <mergeCell ref="AZ463:BA463"/>
    <mergeCell ref="AR462:AS462"/>
    <mergeCell ref="AV462:AW462"/>
    <mergeCell ref="AZ462:BA462"/>
    <mergeCell ref="BL461:BN461"/>
    <mergeCell ref="BL462:BN462"/>
    <mergeCell ref="BL463:BN463"/>
    <mergeCell ref="AH460:AJ460"/>
    <mergeCell ref="B460:C460"/>
    <mergeCell ref="D460:E460"/>
    <mergeCell ref="F460:W460"/>
    <mergeCell ref="X460:Z460"/>
    <mergeCell ref="BS461:BU461"/>
    <mergeCell ref="AH461:AJ461"/>
    <mergeCell ref="AK461:AP461"/>
    <mergeCell ref="BF460:BH460"/>
    <mergeCell ref="BI460:BK460"/>
    <mergeCell ref="AR461:AS461"/>
    <mergeCell ref="BF461:BH461"/>
    <mergeCell ref="BC461:BE461"/>
    <mergeCell ref="CA460:CI460"/>
    <mergeCell ref="BO460:BR460"/>
    <mergeCell ref="BI461:BK461"/>
    <mergeCell ref="BS460:BU460"/>
    <mergeCell ref="CA459:CI459"/>
    <mergeCell ref="BO459:BR459"/>
    <mergeCell ref="BV460:BX460"/>
    <mergeCell ref="BY459:BZ459"/>
    <mergeCell ref="BY460:BZ460"/>
    <mergeCell ref="AA460:AC460"/>
    <mergeCell ref="AD460:AG460"/>
    <mergeCell ref="AH459:AJ459"/>
    <mergeCell ref="AK459:AP459"/>
    <mergeCell ref="BC460:BE460"/>
    <mergeCell ref="BF459:BH459"/>
    <mergeCell ref="AK460:AP460"/>
    <mergeCell ref="AR459:AS459"/>
    <mergeCell ref="AV459:AW459"/>
    <mergeCell ref="AZ459:BA459"/>
    <mergeCell ref="BS459:BU459"/>
    <mergeCell ref="BV459:BX459"/>
    <mergeCell ref="BI459:BK459"/>
    <mergeCell ref="BC459:BE459"/>
    <mergeCell ref="B459:C459"/>
    <mergeCell ref="D459:E459"/>
    <mergeCell ref="F459:W459"/>
    <mergeCell ref="X459:Z459"/>
    <mergeCell ref="AA459:AC459"/>
    <mergeCell ref="AD459:AG459"/>
    <mergeCell ref="AR460:AS460"/>
    <mergeCell ref="AV460:AW460"/>
    <mergeCell ref="AZ460:BA460"/>
    <mergeCell ref="BL459:BN459"/>
    <mergeCell ref="BL460:BN460"/>
    <mergeCell ref="BC458:BE458"/>
    <mergeCell ref="CA458:CI458"/>
    <mergeCell ref="BO458:BR458"/>
    <mergeCell ref="BS458:BU458"/>
    <mergeCell ref="BV458:BX458"/>
    <mergeCell ref="BY458:BZ458"/>
    <mergeCell ref="AH458:AJ458"/>
    <mergeCell ref="BI457:BK457"/>
    <mergeCell ref="AK458:AP458"/>
    <mergeCell ref="BF458:BH458"/>
    <mergeCell ref="BI458:BK458"/>
    <mergeCell ref="AR458:AS458"/>
    <mergeCell ref="AV458:AW458"/>
    <mergeCell ref="AZ458:BA458"/>
    <mergeCell ref="B458:C458"/>
    <mergeCell ref="D458:E458"/>
    <mergeCell ref="F458:W458"/>
    <mergeCell ref="X458:Z458"/>
    <mergeCell ref="AA458:AC458"/>
    <mergeCell ref="AD458:AG458"/>
    <mergeCell ref="CA457:CI457"/>
    <mergeCell ref="BO457:BR457"/>
    <mergeCell ref="AD457:AG457"/>
    <mergeCell ref="AH457:AJ457"/>
    <mergeCell ref="AK457:AP457"/>
    <mergeCell ref="BS457:BU457"/>
    <mergeCell ref="BV457:BX457"/>
    <mergeCell ref="BF457:BH457"/>
    <mergeCell ref="BY457:BZ457"/>
    <mergeCell ref="B457:C457"/>
    <mergeCell ref="D457:E457"/>
    <mergeCell ref="F457:W457"/>
    <mergeCell ref="X457:Z457"/>
    <mergeCell ref="AA457:AC457"/>
    <mergeCell ref="BL457:BN457"/>
    <mergeCell ref="BL458:BN458"/>
    <mergeCell ref="BC456:BE456"/>
    <mergeCell ref="AD456:AG456"/>
    <mergeCell ref="AH456:AJ456"/>
    <mergeCell ref="BC457:BE457"/>
    <mergeCell ref="BC455:BE455"/>
    <mergeCell ref="AH455:AJ455"/>
    <mergeCell ref="CA456:CI456"/>
    <mergeCell ref="BO456:BR456"/>
    <mergeCell ref="BS456:BU456"/>
    <mergeCell ref="BV456:BX456"/>
    <mergeCell ref="B456:C456"/>
    <mergeCell ref="D456:E456"/>
    <mergeCell ref="F456:W456"/>
    <mergeCell ref="X456:Z456"/>
    <mergeCell ref="AA456:AC456"/>
    <mergeCell ref="CA455:CI455"/>
    <mergeCell ref="BO455:BR455"/>
    <mergeCell ref="BS455:BU455"/>
    <mergeCell ref="AK456:AP456"/>
    <mergeCell ref="BF456:BH456"/>
    <mergeCell ref="BI456:BK456"/>
    <mergeCell ref="AR455:AS455"/>
    <mergeCell ref="BY455:BZ455"/>
    <mergeCell ref="BY456:BZ456"/>
    <mergeCell ref="BI454:BK454"/>
    <mergeCell ref="BV455:BX455"/>
    <mergeCell ref="AK455:AP455"/>
    <mergeCell ref="BF455:BH455"/>
    <mergeCell ref="BI455:BK455"/>
    <mergeCell ref="BC454:BE454"/>
    <mergeCell ref="AV455:AW455"/>
    <mergeCell ref="B455:C455"/>
    <mergeCell ref="D455:E455"/>
    <mergeCell ref="F455:W455"/>
    <mergeCell ref="X455:Z455"/>
    <mergeCell ref="AA455:AC455"/>
    <mergeCell ref="AD455:AG455"/>
    <mergeCell ref="CA454:CI454"/>
    <mergeCell ref="BO454:BR454"/>
    <mergeCell ref="AD454:AG454"/>
    <mergeCell ref="AH454:AJ454"/>
    <mergeCell ref="AK454:AP454"/>
    <mergeCell ref="BS454:BU454"/>
    <mergeCell ref="BV454:BX454"/>
    <mergeCell ref="AR454:AS454"/>
    <mergeCell ref="AV454:AW454"/>
    <mergeCell ref="AZ454:BA454"/>
    <mergeCell ref="AR457:AS457"/>
    <mergeCell ref="AV457:AW457"/>
    <mergeCell ref="AZ457:BA457"/>
    <mergeCell ref="AZ455:BA455"/>
    <mergeCell ref="AR456:AS456"/>
    <mergeCell ref="AV456:AW456"/>
    <mergeCell ref="AZ456:BA456"/>
    <mergeCell ref="BL454:BN454"/>
    <mergeCell ref="BL455:BN455"/>
    <mergeCell ref="BL456:BN456"/>
    <mergeCell ref="CA453:CI453"/>
    <mergeCell ref="BO453:BR453"/>
    <mergeCell ref="BS453:BU453"/>
    <mergeCell ref="BV453:BX453"/>
    <mergeCell ref="CA452:CI452"/>
    <mergeCell ref="AH452:AJ452"/>
    <mergeCell ref="AK453:AP453"/>
    <mergeCell ref="BF454:BH454"/>
    <mergeCell ref="B454:C454"/>
    <mergeCell ref="D454:E454"/>
    <mergeCell ref="F454:W454"/>
    <mergeCell ref="X454:Z454"/>
    <mergeCell ref="AA454:AC454"/>
    <mergeCell ref="AR453:AS453"/>
    <mergeCell ref="BF453:BH453"/>
    <mergeCell ref="BI453:BK453"/>
    <mergeCell ref="BC453:BE453"/>
    <mergeCell ref="AV452:AW452"/>
    <mergeCell ref="AZ452:BA452"/>
    <mergeCell ref="AV453:AW453"/>
    <mergeCell ref="AZ453:BA453"/>
    <mergeCell ref="B453:C453"/>
    <mergeCell ref="D453:E453"/>
    <mergeCell ref="F453:W453"/>
    <mergeCell ref="X453:Z453"/>
    <mergeCell ref="AA453:AC453"/>
    <mergeCell ref="AH453:AJ453"/>
    <mergeCell ref="AD453:AG453"/>
    <mergeCell ref="CA451:CI451"/>
    <mergeCell ref="BO451:BR451"/>
    <mergeCell ref="BV452:BX452"/>
    <mergeCell ref="AK452:AP452"/>
    <mergeCell ref="BS451:BU451"/>
    <mergeCell ref="BO452:BR452"/>
    <mergeCell ref="BS452:BU452"/>
    <mergeCell ref="BV451:BX451"/>
    <mergeCell ref="BF452:BH452"/>
    <mergeCell ref="BI451:BK451"/>
    <mergeCell ref="B452:C452"/>
    <mergeCell ref="D452:E452"/>
    <mergeCell ref="F452:W452"/>
    <mergeCell ref="X452:Z452"/>
    <mergeCell ref="AA452:AC452"/>
    <mergeCell ref="AD452:AG452"/>
    <mergeCell ref="BC451:BE451"/>
    <mergeCell ref="BY452:BZ452"/>
    <mergeCell ref="BI452:BK452"/>
    <mergeCell ref="BC452:BE452"/>
    <mergeCell ref="BY453:BZ453"/>
    <mergeCell ref="BY454:BZ454"/>
    <mergeCell ref="AR452:AS452"/>
    <mergeCell ref="BL453:BN453"/>
    <mergeCell ref="BL451:BN451"/>
    <mergeCell ref="BL452:BN452"/>
    <mergeCell ref="BC450:BE450"/>
    <mergeCell ref="AD451:AG451"/>
    <mergeCell ref="AH451:AJ451"/>
    <mergeCell ref="AK451:AP451"/>
    <mergeCell ref="BF451:BH451"/>
    <mergeCell ref="BF450:BH450"/>
    <mergeCell ref="BI450:BK450"/>
    <mergeCell ref="AK450:AP450"/>
    <mergeCell ref="AR451:AS451"/>
    <mergeCell ref="B451:C451"/>
    <mergeCell ref="D451:E451"/>
    <mergeCell ref="F451:W451"/>
    <mergeCell ref="X451:Z451"/>
    <mergeCell ref="AA451:AC451"/>
    <mergeCell ref="AH450:AJ450"/>
    <mergeCell ref="B450:C450"/>
    <mergeCell ref="D450:E450"/>
    <mergeCell ref="F450:W450"/>
    <mergeCell ref="X450:Z450"/>
    <mergeCell ref="CA450:CI450"/>
    <mergeCell ref="BO450:BR450"/>
    <mergeCell ref="BS450:BU450"/>
    <mergeCell ref="BV450:BX450"/>
    <mergeCell ref="CA449:CI449"/>
    <mergeCell ref="BO449:BR449"/>
    <mergeCell ref="BV449:BX449"/>
    <mergeCell ref="AA450:AC450"/>
    <mergeCell ref="AD450:AG450"/>
    <mergeCell ref="B449:C449"/>
    <mergeCell ref="D449:E449"/>
    <mergeCell ref="F449:W449"/>
    <mergeCell ref="X449:Z449"/>
    <mergeCell ref="AA449:AC449"/>
    <mergeCell ref="AD449:AG449"/>
    <mergeCell ref="AH449:AJ449"/>
    <mergeCell ref="AK449:AP449"/>
    <mergeCell ref="BI449:BK449"/>
    <mergeCell ref="BY450:BZ450"/>
    <mergeCell ref="BY451:BZ451"/>
    <mergeCell ref="BF449:BH449"/>
    <mergeCell ref="BC449:BE449"/>
    <mergeCell ref="AR449:AS449"/>
    <mergeCell ref="AV449:AW449"/>
    <mergeCell ref="AZ449:BA449"/>
    <mergeCell ref="AR450:AS450"/>
    <mergeCell ref="AV450:AW450"/>
    <mergeCell ref="AZ450:BA450"/>
    <mergeCell ref="BS449:BU449"/>
    <mergeCell ref="AV451:AW451"/>
    <mergeCell ref="AZ451:BA451"/>
    <mergeCell ref="BL449:BN449"/>
    <mergeCell ref="BL450:BN450"/>
    <mergeCell ref="BF440:BH440"/>
    <mergeCell ref="BI440:BK440"/>
    <mergeCell ref="BC440:BE440"/>
    <mergeCell ref="BY440:BZ440"/>
    <mergeCell ref="AH448:AJ448"/>
    <mergeCell ref="AK448:AP448"/>
    <mergeCell ref="BF448:BH448"/>
    <mergeCell ref="BI448:BK448"/>
    <mergeCell ref="CA447:CI447"/>
    <mergeCell ref="BO447:BR447"/>
    <mergeCell ref="BS447:BU447"/>
    <mergeCell ref="BV447:BX447"/>
    <mergeCell ref="AK447:AP447"/>
    <mergeCell ref="B448:C448"/>
    <mergeCell ref="D448:E448"/>
    <mergeCell ref="F448:W448"/>
    <mergeCell ref="X448:Z448"/>
    <mergeCell ref="AA448:AC448"/>
    <mergeCell ref="AD448:AG448"/>
    <mergeCell ref="B447:C447"/>
    <mergeCell ref="D447:E447"/>
    <mergeCell ref="F447:W447"/>
    <mergeCell ref="X447:Z447"/>
    <mergeCell ref="AA447:AC447"/>
    <mergeCell ref="AD447:AG447"/>
    <mergeCell ref="AH447:AJ447"/>
    <mergeCell ref="CA446:CI446"/>
    <mergeCell ref="AH446:AJ446"/>
    <mergeCell ref="AK446:AP446"/>
    <mergeCell ref="BY446:BZ446"/>
    <mergeCell ref="BF446:BH446"/>
    <mergeCell ref="BI446:BK446"/>
    <mergeCell ref="B446:C446"/>
    <mergeCell ref="D446:E446"/>
    <mergeCell ref="F446:W446"/>
    <mergeCell ref="X446:Z446"/>
    <mergeCell ref="AA446:AC446"/>
    <mergeCell ref="AD446:AG446"/>
    <mergeCell ref="BY448:BZ448"/>
    <mergeCell ref="AR446:AS446"/>
    <mergeCell ref="AV446:AW446"/>
    <mergeCell ref="AZ446:BA446"/>
    <mergeCell ref="AR447:AS447"/>
    <mergeCell ref="AV447:AW447"/>
    <mergeCell ref="BS446:BU446"/>
    <mergeCell ref="BS445:BU445"/>
    <mergeCell ref="BV445:BX445"/>
    <mergeCell ref="AZ445:BA445"/>
    <mergeCell ref="BC445:BE445"/>
    <mergeCell ref="BC446:BE446"/>
    <mergeCell ref="BC448:BE448"/>
    <mergeCell ref="BC447:BE447"/>
    <mergeCell ref="BF447:BH447"/>
    <mergeCell ref="BI447:BK447"/>
    <mergeCell ref="AZ448:BA448"/>
    <mergeCell ref="CA448:CI448"/>
    <mergeCell ref="BO448:BR448"/>
    <mergeCell ref="BS448:BU448"/>
    <mergeCell ref="BV448:BX448"/>
    <mergeCell ref="BV446:BX446"/>
    <mergeCell ref="BO446:BR446"/>
    <mergeCell ref="BL446:BN446"/>
    <mergeCell ref="BL447:BN447"/>
    <mergeCell ref="BL448:BN448"/>
    <mergeCell ref="CA444:CI444"/>
    <mergeCell ref="BO444:BR444"/>
    <mergeCell ref="BS444:BU444"/>
    <mergeCell ref="BV444:BX444"/>
    <mergeCell ref="BF444:BH444"/>
    <mergeCell ref="BI444:BK444"/>
    <mergeCell ref="BC444:BE444"/>
    <mergeCell ref="BY444:BZ444"/>
    <mergeCell ref="AH444:AJ444"/>
    <mergeCell ref="AK444:AP444"/>
    <mergeCell ref="B445:C445"/>
    <mergeCell ref="D445:E445"/>
    <mergeCell ref="F445:W445"/>
    <mergeCell ref="X445:Z445"/>
    <mergeCell ref="BI445:BK445"/>
    <mergeCell ref="BF445:BH445"/>
    <mergeCell ref="B444:C444"/>
    <mergeCell ref="D444:E444"/>
    <mergeCell ref="F444:W444"/>
    <mergeCell ref="X444:Z444"/>
    <mergeCell ref="AA444:AC444"/>
    <mergeCell ref="AD444:AG444"/>
    <mergeCell ref="BC443:BE443"/>
    <mergeCell ref="CA443:CI443"/>
    <mergeCell ref="BO443:BR443"/>
    <mergeCell ref="BS443:BU443"/>
    <mergeCell ref="AH443:AJ443"/>
    <mergeCell ref="AK443:AP443"/>
    <mergeCell ref="BF443:BH443"/>
    <mergeCell ref="BV443:BX443"/>
    <mergeCell ref="BI443:BK443"/>
    <mergeCell ref="B443:C443"/>
    <mergeCell ref="D443:E443"/>
    <mergeCell ref="F443:W443"/>
    <mergeCell ref="X443:Z443"/>
    <mergeCell ref="AA443:AC443"/>
    <mergeCell ref="AD443:AG443"/>
    <mergeCell ref="BY443:BZ443"/>
    <mergeCell ref="BY445:BZ445"/>
    <mergeCell ref="AR443:AS443"/>
    <mergeCell ref="AV443:AW443"/>
    <mergeCell ref="AZ443:BA443"/>
    <mergeCell ref="AR444:AS444"/>
    <mergeCell ref="AV444:AW444"/>
    <mergeCell ref="AZ444:BA444"/>
    <mergeCell ref="AR445:AS445"/>
    <mergeCell ref="AV445:AW445"/>
    <mergeCell ref="CA445:CI445"/>
    <mergeCell ref="AA445:AC445"/>
    <mergeCell ref="AD445:AG445"/>
    <mergeCell ref="AH445:AJ445"/>
    <mergeCell ref="AK445:AP445"/>
    <mergeCell ref="BO445:BR445"/>
    <mergeCell ref="BL445:BN445"/>
    <mergeCell ref="BF437:BH437"/>
    <mergeCell ref="AR438:AS438"/>
    <mergeCell ref="AV440:AW440"/>
    <mergeCell ref="AZ440:BA440"/>
    <mergeCell ref="B437:C437"/>
    <mergeCell ref="D437:E437"/>
    <mergeCell ref="F437:W437"/>
    <mergeCell ref="X437:Z437"/>
    <mergeCell ref="B439:C439"/>
    <mergeCell ref="AH438:AJ438"/>
    <mergeCell ref="AK438:AP438"/>
    <mergeCell ref="AR439:AS439"/>
    <mergeCell ref="CA441:CI441"/>
    <mergeCell ref="BV442:BX442"/>
    <mergeCell ref="BO442:BR442"/>
    <mergeCell ref="BS442:BU442"/>
    <mergeCell ref="BF442:BH442"/>
    <mergeCell ref="BI442:BK442"/>
    <mergeCell ref="BC442:BE442"/>
    <mergeCell ref="CA442:CI442"/>
    <mergeCell ref="AH442:AJ442"/>
    <mergeCell ref="AK442:AP442"/>
    <mergeCell ref="BO441:BR441"/>
    <mergeCell ref="BS441:BU441"/>
    <mergeCell ref="BC441:BE441"/>
    <mergeCell ref="B442:C442"/>
    <mergeCell ref="D442:E442"/>
    <mergeCell ref="F442:W442"/>
    <mergeCell ref="X442:Z442"/>
    <mergeCell ref="AA442:AC442"/>
    <mergeCell ref="AD442:AG442"/>
    <mergeCell ref="AA441:AC441"/>
    <mergeCell ref="AD441:AG441"/>
    <mergeCell ref="AH441:AJ441"/>
    <mergeCell ref="AK441:AP441"/>
    <mergeCell ref="BV441:BX441"/>
    <mergeCell ref="BF441:BH441"/>
    <mergeCell ref="BI441:BK441"/>
    <mergeCell ref="AR440:AS440"/>
    <mergeCell ref="CA440:CI440"/>
    <mergeCell ref="BO440:BR440"/>
    <mergeCell ref="X440:Z440"/>
    <mergeCell ref="AA440:AC440"/>
    <mergeCell ref="AD440:AG440"/>
    <mergeCell ref="AH440:AJ440"/>
    <mergeCell ref="AK440:AP440"/>
    <mergeCell ref="BO439:BR439"/>
    <mergeCell ref="BO437:BR437"/>
    <mergeCell ref="BS437:BU437"/>
    <mergeCell ref="BC437:BE437"/>
    <mergeCell ref="AZ437:BA437"/>
    <mergeCell ref="AV438:AW438"/>
    <mergeCell ref="AZ438:BA438"/>
    <mergeCell ref="BI438:BK438"/>
    <mergeCell ref="BC438:BE438"/>
    <mergeCell ref="BY439:BZ439"/>
    <mergeCell ref="BV437:BX437"/>
    <mergeCell ref="BS440:BU440"/>
    <mergeCell ref="B441:C441"/>
    <mergeCell ref="D441:E441"/>
    <mergeCell ref="F441:W441"/>
    <mergeCell ref="X441:Z441"/>
    <mergeCell ref="B440:C440"/>
    <mergeCell ref="BV440:BX440"/>
    <mergeCell ref="D440:E440"/>
    <mergeCell ref="F440:W440"/>
    <mergeCell ref="AH436:AJ436"/>
    <mergeCell ref="AK436:AP436"/>
    <mergeCell ref="BO435:BR435"/>
    <mergeCell ref="BV436:BX436"/>
    <mergeCell ref="BV435:BX435"/>
    <mergeCell ref="BC436:BE436"/>
    <mergeCell ref="AA437:AC437"/>
    <mergeCell ref="AD437:AG437"/>
    <mergeCell ref="AH437:AJ437"/>
    <mergeCell ref="AK437:AP437"/>
    <mergeCell ref="BS435:BU435"/>
    <mergeCell ref="BO436:BR436"/>
    <mergeCell ref="BS436:BU436"/>
    <mergeCell ref="AK435:AP435"/>
    <mergeCell ref="BF435:BH435"/>
    <mergeCell ref="BI435:BK435"/>
    <mergeCell ref="AD436:AG436"/>
    <mergeCell ref="BV434:BX434"/>
    <mergeCell ref="AK434:AP434"/>
    <mergeCell ref="BF434:BH434"/>
    <mergeCell ref="BI434:BK434"/>
    <mergeCell ref="B435:C435"/>
    <mergeCell ref="D435:E435"/>
    <mergeCell ref="F435:W435"/>
    <mergeCell ref="X435:Z435"/>
    <mergeCell ref="BC434:BE434"/>
    <mergeCell ref="AA439:AC439"/>
    <mergeCell ref="AD439:AG439"/>
    <mergeCell ref="BV439:BX439"/>
    <mergeCell ref="BY435:BZ435"/>
    <mergeCell ref="BY436:BZ436"/>
    <mergeCell ref="BY437:BZ437"/>
    <mergeCell ref="AR435:AS435"/>
    <mergeCell ref="AV435:AW435"/>
    <mergeCell ref="AZ435:BA435"/>
    <mergeCell ref="AV436:AW436"/>
    <mergeCell ref="D439:E439"/>
    <mergeCell ref="F439:W439"/>
    <mergeCell ref="X439:Z439"/>
    <mergeCell ref="AK439:AP439"/>
    <mergeCell ref="AR437:AS437"/>
    <mergeCell ref="AV437:AW437"/>
    <mergeCell ref="D434:E434"/>
    <mergeCell ref="F434:W434"/>
    <mergeCell ref="X434:Z434"/>
    <mergeCell ref="AA434:AC434"/>
    <mergeCell ref="AD434:AG434"/>
    <mergeCell ref="AH434:AJ434"/>
    <mergeCell ref="AA435:AC435"/>
    <mergeCell ref="AD435:AG435"/>
    <mergeCell ref="B436:C436"/>
    <mergeCell ref="D436:E436"/>
    <mergeCell ref="F436:W436"/>
    <mergeCell ref="X436:Z436"/>
    <mergeCell ref="AA436:AC436"/>
    <mergeCell ref="BF436:BH436"/>
    <mergeCell ref="B438:C438"/>
    <mergeCell ref="D438:E438"/>
    <mergeCell ref="F438:W438"/>
    <mergeCell ref="X438:Z438"/>
    <mergeCell ref="AA438:AC438"/>
    <mergeCell ref="AD438:AG438"/>
    <mergeCell ref="AR436:AS436"/>
    <mergeCell ref="CA436:CI436"/>
    <mergeCell ref="AV439:AW439"/>
    <mergeCell ref="AZ439:BA439"/>
    <mergeCell ref="AH439:AJ439"/>
    <mergeCell ref="CA437:CI437"/>
    <mergeCell ref="BV438:BX438"/>
    <mergeCell ref="BO438:BR438"/>
    <mergeCell ref="BS438:BU438"/>
    <mergeCell ref="BF438:BH438"/>
    <mergeCell ref="BF439:BH439"/>
    <mergeCell ref="BI439:BK439"/>
    <mergeCell ref="CA438:CI438"/>
    <mergeCell ref="BI437:BK437"/>
    <mergeCell ref="BY438:BZ438"/>
    <mergeCell ref="BS439:BU439"/>
    <mergeCell ref="BC439:BE439"/>
    <mergeCell ref="BC433:BE433"/>
    <mergeCell ref="CA433:CI433"/>
    <mergeCell ref="BO433:BR433"/>
    <mergeCell ref="BS433:BU433"/>
    <mergeCell ref="BC432:BE432"/>
    <mergeCell ref="CA432:CI432"/>
    <mergeCell ref="CA434:CI434"/>
    <mergeCell ref="BO434:BR434"/>
    <mergeCell ref="BS434:BU434"/>
    <mergeCell ref="BV433:BX433"/>
    <mergeCell ref="AH433:AJ433"/>
    <mergeCell ref="AK433:AP433"/>
    <mergeCell ref="BF433:BH433"/>
    <mergeCell ref="BI433:BK433"/>
    <mergeCell ref="B433:C433"/>
    <mergeCell ref="D433:E433"/>
    <mergeCell ref="F433:W433"/>
    <mergeCell ref="X433:Z433"/>
    <mergeCell ref="AA433:AC433"/>
    <mergeCell ref="AD433:AG433"/>
    <mergeCell ref="BS432:BU432"/>
    <mergeCell ref="BV432:BX432"/>
    <mergeCell ref="BF432:BH432"/>
    <mergeCell ref="AR433:AS433"/>
    <mergeCell ref="AV433:AW433"/>
    <mergeCell ref="AZ433:BA433"/>
    <mergeCell ref="B432:C432"/>
    <mergeCell ref="D432:E432"/>
    <mergeCell ref="F432:W432"/>
    <mergeCell ref="X432:Z432"/>
    <mergeCell ref="AA432:AC432"/>
    <mergeCell ref="BY433:BZ433"/>
    <mergeCell ref="BO432:BR432"/>
    <mergeCell ref="AD432:AG432"/>
    <mergeCell ref="AH432:AJ432"/>
    <mergeCell ref="AK432:AP432"/>
    <mergeCell ref="BY434:BZ434"/>
    <mergeCell ref="AR434:AS434"/>
    <mergeCell ref="AV434:AW434"/>
    <mergeCell ref="AZ434:BA434"/>
    <mergeCell ref="B434:C434"/>
    <mergeCell ref="BC435:BE435"/>
    <mergeCell ref="CA435:CI435"/>
    <mergeCell ref="BI436:BK436"/>
    <mergeCell ref="AZ436:BA436"/>
    <mergeCell ref="AH435:AJ435"/>
    <mergeCell ref="CA439:CI439"/>
    <mergeCell ref="AD431:AG431"/>
    <mergeCell ref="AR432:AS432"/>
    <mergeCell ref="AV432:AW432"/>
    <mergeCell ref="AZ432:BA432"/>
    <mergeCell ref="BI432:BK432"/>
    <mergeCell ref="CA431:CI431"/>
    <mergeCell ref="BO431:BR431"/>
    <mergeCell ref="BS431:BU431"/>
    <mergeCell ref="BV431:BX431"/>
    <mergeCell ref="AH431:AJ431"/>
    <mergeCell ref="AR431:AS431"/>
    <mergeCell ref="AV431:AW431"/>
    <mergeCell ref="AZ431:BA431"/>
    <mergeCell ref="BY431:BZ431"/>
    <mergeCell ref="BC431:BE431"/>
    <mergeCell ref="BI430:BK430"/>
    <mergeCell ref="AK431:AP431"/>
    <mergeCell ref="BF431:BH431"/>
    <mergeCell ref="BI431:BK431"/>
    <mergeCell ref="B431:C431"/>
    <mergeCell ref="D431:E431"/>
    <mergeCell ref="F431:W431"/>
    <mergeCell ref="X431:Z431"/>
    <mergeCell ref="AA431:AC431"/>
    <mergeCell ref="BC430:BE430"/>
    <mergeCell ref="CA430:CI430"/>
    <mergeCell ref="BO430:BR430"/>
    <mergeCell ref="AD430:AG430"/>
    <mergeCell ref="AH430:AJ430"/>
    <mergeCell ref="AK430:AP430"/>
    <mergeCell ref="BS430:BU430"/>
    <mergeCell ref="BV430:BX430"/>
    <mergeCell ref="BF430:BH430"/>
    <mergeCell ref="B430:C430"/>
    <mergeCell ref="D430:E430"/>
    <mergeCell ref="F430:W430"/>
    <mergeCell ref="X430:Z430"/>
    <mergeCell ref="AA430:AC430"/>
    <mergeCell ref="AR430:AS430"/>
    <mergeCell ref="AV430:AW430"/>
    <mergeCell ref="AZ430:BA430"/>
    <mergeCell ref="BY430:BZ430"/>
    <mergeCell ref="BY432:BZ432"/>
    <mergeCell ref="B425:C425"/>
    <mergeCell ref="D425:E425"/>
    <mergeCell ref="F425:W425"/>
    <mergeCell ref="X425:Z425"/>
    <mergeCell ref="AA425:AC425"/>
    <mergeCell ref="B426:C426"/>
    <mergeCell ref="D426:E426"/>
    <mergeCell ref="F426:W426"/>
    <mergeCell ref="X426:Z426"/>
    <mergeCell ref="BC429:BE429"/>
    <mergeCell ref="AZ429:BA429"/>
    <mergeCell ref="B429:C429"/>
    <mergeCell ref="D429:E429"/>
    <mergeCell ref="F429:W429"/>
    <mergeCell ref="CA429:CI429"/>
    <mergeCell ref="BO429:BR429"/>
    <mergeCell ref="BS429:BU429"/>
    <mergeCell ref="BV429:BX429"/>
    <mergeCell ref="AH429:AJ429"/>
    <mergeCell ref="BI428:BK428"/>
    <mergeCell ref="AK429:AP429"/>
    <mergeCell ref="BF429:BH429"/>
    <mergeCell ref="BI429:BK429"/>
    <mergeCell ref="X429:Z429"/>
    <mergeCell ref="AA429:AC429"/>
    <mergeCell ref="AD429:AG429"/>
    <mergeCell ref="CA428:CI428"/>
    <mergeCell ref="BO428:BR428"/>
    <mergeCell ref="AD428:AG428"/>
    <mergeCell ref="AH428:AJ428"/>
    <mergeCell ref="AK428:AP428"/>
    <mergeCell ref="BS428:BU428"/>
    <mergeCell ref="BV428:BX428"/>
    <mergeCell ref="CA427:CI427"/>
    <mergeCell ref="BO427:BR427"/>
    <mergeCell ref="BF428:BH428"/>
    <mergeCell ref="B428:C428"/>
    <mergeCell ref="D428:E428"/>
    <mergeCell ref="F428:W428"/>
    <mergeCell ref="X428:Z428"/>
    <mergeCell ref="AA428:AC428"/>
    <mergeCell ref="BC428:BE428"/>
    <mergeCell ref="AH427:AJ427"/>
    <mergeCell ref="AK427:AP427"/>
    <mergeCell ref="BF427:BH427"/>
    <mergeCell ref="BS427:BU427"/>
    <mergeCell ref="BV427:BX427"/>
    <mergeCell ref="BI427:BK427"/>
    <mergeCell ref="BC427:BE427"/>
    <mergeCell ref="AR427:AS427"/>
    <mergeCell ref="B427:C427"/>
    <mergeCell ref="D427:E427"/>
    <mergeCell ref="F427:W427"/>
    <mergeCell ref="X427:Z427"/>
    <mergeCell ref="AA427:AC427"/>
    <mergeCell ref="AD427:AG427"/>
    <mergeCell ref="BY427:BZ427"/>
    <mergeCell ref="BY428:BZ428"/>
    <mergeCell ref="AR426:AS426"/>
    <mergeCell ref="AV426:AW426"/>
    <mergeCell ref="BC426:BE426"/>
    <mergeCell ref="AV427:AW427"/>
    <mergeCell ref="AZ427:BA427"/>
    <mergeCell ref="AR428:AS428"/>
    <mergeCell ref="CA425:CI425"/>
    <mergeCell ref="BV423:BX423"/>
    <mergeCell ref="CA424:CI424"/>
    <mergeCell ref="BO424:BR424"/>
    <mergeCell ref="BS424:BU424"/>
    <mergeCell ref="BC425:BE425"/>
    <mergeCell ref="AR425:AS425"/>
    <mergeCell ref="AV425:AW425"/>
    <mergeCell ref="AZ425:BA425"/>
    <mergeCell ref="CA426:CI426"/>
    <mergeCell ref="BO426:BR426"/>
    <mergeCell ref="BS426:BU426"/>
    <mergeCell ref="BV426:BX426"/>
    <mergeCell ref="BO425:BR425"/>
    <mergeCell ref="BY426:BZ426"/>
    <mergeCell ref="AA426:AC426"/>
    <mergeCell ref="AD426:AG426"/>
    <mergeCell ref="AH426:AJ426"/>
    <mergeCell ref="BI425:BK425"/>
    <mergeCell ref="AK426:AP426"/>
    <mergeCell ref="BF426:BH426"/>
    <mergeCell ref="BI426:BK426"/>
    <mergeCell ref="AZ426:BA426"/>
    <mergeCell ref="AD425:AG425"/>
    <mergeCell ref="AH425:AJ425"/>
    <mergeCell ref="AK425:AP425"/>
    <mergeCell ref="BS425:BU425"/>
    <mergeCell ref="BV425:BX425"/>
    <mergeCell ref="BF425:BH425"/>
    <mergeCell ref="AD424:AG424"/>
    <mergeCell ref="AZ423:BA423"/>
    <mergeCell ref="AK424:AP424"/>
    <mergeCell ref="BF424:BH424"/>
    <mergeCell ref="BI424:BK424"/>
    <mergeCell ref="BL423:BN423"/>
    <mergeCell ref="BL424:BN424"/>
    <mergeCell ref="BL425:BN425"/>
    <mergeCell ref="BL426:BN426"/>
    <mergeCell ref="BS423:BU423"/>
    <mergeCell ref="AZ422:BA422"/>
    <mergeCell ref="BC422:BE422"/>
    <mergeCell ref="BV424:BX424"/>
    <mergeCell ref="AH424:AJ424"/>
    <mergeCell ref="AZ424:BA424"/>
    <mergeCell ref="BC424:BE424"/>
    <mergeCell ref="AR424:AS424"/>
    <mergeCell ref="AV424:AW424"/>
    <mergeCell ref="B424:C424"/>
    <mergeCell ref="D424:E424"/>
    <mergeCell ref="F424:W424"/>
    <mergeCell ref="X424:Z424"/>
    <mergeCell ref="AA424:AC424"/>
    <mergeCell ref="B423:C423"/>
    <mergeCell ref="D423:E423"/>
    <mergeCell ref="F423:W423"/>
    <mergeCell ref="X423:Z423"/>
    <mergeCell ref="AA423:AC423"/>
    <mergeCell ref="BI423:BK423"/>
    <mergeCell ref="AV423:AW423"/>
    <mergeCell ref="BF423:BH423"/>
    <mergeCell ref="BC423:BE423"/>
    <mergeCell ref="AD423:AG423"/>
    <mergeCell ref="AH423:AJ423"/>
    <mergeCell ref="AK423:AP423"/>
    <mergeCell ref="AR423:AS423"/>
    <mergeCell ref="CA422:CI422"/>
    <mergeCell ref="BO422:BR422"/>
    <mergeCell ref="BS422:BU422"/>
    <mergeCell ref="BV422:BX422"/>
    <mergeCell ref="BY423:BZ423"/>
    <mergeCell ref="BY424:BZ424"/>
    <mergeCell ref="CA423:CI423"/>
    <mergeCell ref="BO423:BR423"/>
    <mergeCell ref="BL422:BN422"/>
    <mergeCell ref="AV420:AW420"/>
    <mergeCell ref="AZ420:BA420"/>
    <mergeCell ref="BS419:BU419"/>
    <mergeCell ref="BV419:BX419"/>
    <mergeCell ref="B421:C421"/>
    <mergeCell ref="AK422:AP422"/>
    <mergeCell ref="BF422:BH422"/>
    <mergeCell ref="BI422:BK422"/>
    <mergeCell ref="AD421:AG421"/>
    <mergeCell ref="AH421:AJ421"/>
    <mergeCell ref="AK421:AP421"/>
    <mergeCell ref="BI421:BK421"/>
    <mergeCell ref="B422:C422"/>
    <mergeCell ref="D422:E422"/>
    <mergeCell ref="F422:W422"/>
    <mergeCell ref="X422:Z422"/>
    <mergeCell ref="AA422:AC422"/>
    <mergeCell ref="BC421:BE421"/>
    <mergeCell ref="AR422:AS422"/>
    <mergeCell ref="AV422:AW422"/>
    <mergeCell ref="AD422:AG422"/>
    <mergeCell ref="AH422:AJ422"/>
    <mergeCell ref="CA421:CI421"/>
    <mergeCell ref="BO421:BR421"/>
    <mergeCell ref="BS421:BU421"/>
    <mergeCell ref="D421:E421"/>
    <mergeCell ref="F421:W421"/>
    <mergeCell ref="X421:Z421"/>
    <mergeCell ref="AA421:AC421"/>
    <mergeCell ref="BV421:BX421"/>
    <mergeCell ref="BC420:BE420"/>
    <mergeCell ref="CA420:CI420"/>
    <mergeCell ref="BO420:BR420"/>
    <mergeCell ref="BS420:BU420"/>
    <mergeCell ref="BV420:BX420"/>
    <mergeCell ref="BY420:BZ420"/>
    <mergeCell ref="AK420:AP420"/>
    <mergeCell ref="BF420:BH420"/>
    <mergeCell ref="BI420:BK420"/>
    <mergeCell ref="BF421:BH421"/>
    <mergeCell ref="AH420:AJ420"/>
    <mergeCell ref="BI419:BK419"/>
    <mergeCell ref="B419:C419"/>
    <mergeCell ref="AR420:AS420"/>
    <mergeCell ref="B420:C420"/>
    <mergeCell ref="D420:E420"/>
    <mergeCell ref="F420:W420"/>
    <mergeCell ref="X420:Z420"/>
    <mergeCell ref="AA420:AC420"/>
    <mergeCell ref="AD420:AG420"/>
    <mergeCell ref="D419:E419"/>
    <mergeCell ref="F419:W419"/>
    <mergeCell ref="X419:Z419"/>
    <mergeCell ref="AA419:AC419"/>
    <mergeCell ref="AD419:AG419"/>
    <mergeCell ref="AH419:AJ419"/>
    <mergeCell ref="AK419:AP419"/>
    <mergeCell ref="AR419:AS419"/>
    <mergeCell ref="AR421:AS421"/>
    <mergeCell ref="AV421:AW421"/>
    <mergeCell ref="AZ421:BA421"/>
    <mergeCell ref="BL420:BN420"/>
    <mergeCell ref="BL421:BN421"/>
    <mergeCell ref="BF419:BH419"/>
    <mergeCell ref="BC419:BE419"/>
    <mergeCell ref="CA419:CI419"/>
    <mergeCell ref="BO419:BR419"/>
    <mergeCell ref="BY419:BZ419"/>
    <mergeCell ref="BI418:BK418"/>
    <mergeCell ref="BC418:BE418"/>
    <mergeCell ref="AR418:AS418"/>
    <mergeCell ref="AV418:AW418"/>
    <mergeCell ref="AZ418:BA418"/>
    <mergeCell ref="CA417:CI417"/>
    <mergeCell ref="BO417:BR417"/>
    <mergeCell ref="BS417:BU417"/>
    <mergeCell ref="BV417:BX417"/>
    <mergeCell ref="B418:C418"/>
    <mergeCell ref="D418:E418"/>
    <mergeCell ref="F418:W418"/>
    <mergeCell ref="X418:Z418"/>
    <mergeCell ref="AA418:AC418"/>
    <mergeCell ref="AD418:AG418"/>
    <mergeCell ref="AD417:AG417"/>
    <mergeCell ref="BC417:BE417"/>
    <mergeCell ref="AZ417:BA417"/>
    <mergeCell ref="BF417:BH417"/>
    <mergeCell ref="BI417:BK417"/>
    <mergeCell ref="B417:C417"/>
    <mergeCell ref="D417:E417"/>
    <mergeCell ref="AH417:AJ417"/>
    <mergeCell ref="AK417:AP417"/>
    <mergeCell ref="BL417:BN417"/>
    <mergeCell ref="BL418:BN418"/>
    <mergeCell ref="BL419:BN419"/>
    <mergeCell ref="AV419:AW419"/>
    <mergeCell ref="AZ419:BA419"/>
    <mergeCell ref="BC415:BE415"/>
    <mergeCell ref="AA415:AC415"/>
    <mergeCell ref="AD415:AG415"/>
    <mergeCell ref="AH415:AJ415"/>
    <mergeCell ref="AK415:AP415"/>
    <mergeCell ref="CA414:CI414"/>
    <mergeCell ref="BO414:BR414"/>
    <mergeCell ref="BS414:BU414"/>
    <mergeCell ref="BV414:BX414"/>
    <mergeCell ref="BF414:BH414"/>
    <mergeCell ref="BI414:BK414"/>
    <mergeCell ref="BY414:BZ414"/>
    <mergeCell ref="B415:C415"/>
    <mergeCell ref="D415:E415"/>
    <mergeCell ref="F415:W415"/>
    <mergeCell ref="X415:Z415"/>
    <mergeCell ref="B414:C414"/>
    <mergeCell ref="D414:E414"/>
    <mergeCell ref="F414:W414"/>
    <mergeCell ref="X414:Z414"/>
    <mergeCell ref="BY417:BZ417"/>
    <mergeCell ref="BY418:BZ418"/>
    <mergeCell ref="AR416:AS416"/>
    <mergeCell ref="AV416:AW416"/>
    <mergeCell ref="AZ416:BA416"/>
    <mergeCell ref="AR417:AS417"/>
    <mergeCell ref="AV417:AW417"/>
    <mergeCell ref="BV416:BX416"/>
    <mergeCell ref="BO416:BR416"/>
    <mergeCell ref="BS416:BU416"/>
    <mergeCell ref="BF416:BH416"/>
    <mergeCell ref="BI416:BK416"/>
    <mergeCell ref="CA416:CI416"/>
    <mergeCell ref="AH416:AJ416"/>
    <mergeCell ref="AK416:AP416"/>
    <mergeCell ref="AA414:AC414"/>
    <mergeCell ref="AD414:AG414"/>
    <mergeCell ref="AH414:AJ414"/>
    <mergeCell ref="AK414:AP414"/>
    <mergeCell ref="BC414:BE414"/>
    <mergeCell ref="BL414:BN414"/>
    <mergeCell ref="BL415:BN415"/>
    <mergeCell ref="BL416:BN416"/>
    <mergeCell ref="AR414:AS414"/>
    <mergeCell ref="AV414:AW414"/>
    <mergeCell ref="AZ414:BA414"/>
    <mergeCell ref="AR415:AS415"/>
    <mergeCell ref="AV415:AW415"/>
    <mergeCell ref="AZ415:BA415"/>
    <mergeCell ref="BF415:BH415"/>
    <mergeCell ref="BI415:BK415"/>
    <mergeCell ref="CA418:CI418"/>
    <mergeCell ref="F417:W417"/>
    <mergeCell ref="X417:Z417"/>
    <mergeCell ref="AA417:AC417"/>
    <mergeCell ref="BO418:BR418"/>
    <mergeCell ref="BS418:BU418"/>
    <mergeCell ref="BV418:BX418"/>
    <mergeCell ref="BI412:BK412"/>
    <mergeCell ref="BC412:BE412"/>
    <mergeCell ref="BY412:BZ412"/>
    <mergeCell ref="AH412:AJ412"/>
    <mergeCell ref="AK412:AP412"/>
    <mergeCell ref="BC416:BE416"/>
    <mergeCell ref="AH418:AJ418"/>
    <mergeCell ref="AK418:AP418"/>
    <mergeCell ref="BF418:BH418"/>
    <mergeCell ref="CA415:CI415"/>
    <mergeCell ref="BL411:BN411"/>
    <mergeCell ref="BL412:BN412"/>
    <mergeCell ref="BL413:BN413"/>
    <mergeCell ref="B413:C413"/>
    <mergeCell ref="D413:E413"/>
    <mergeCell ref="F413:W413"/>
    <mergeCell ref="X413:Z413"/>
    <mergeCell ref="B412:C412"/>
    <mergeCell ref="D412:E412"/>
    <mergeCell ref="F412:W412"/>
    <mergeCell ref="X412:Z412"/>
    <mergeCell ref="AA412:AC412"/>
    <mergeCell ref="AD412:AG412"/>
    <mergeCell ref="BC411:BE411"/>
    <mergeCell ref="AD411:AG411"/>
    <mergeCell ref="CA411:CI411"/>
    <mergeCell ref="BO411:BR411"/>
    <mergeCell ref="BS411:BU411"/>
    <mergeCell ref="AH411:AJ411"/>
    <mergeCell ref="AK411:AP411"/>
    <mergeCell ref="B411:C411"/>
    <mergeCell ref="D411:E411"/>
    <mergeCell ref="F411:W411"/>
    <mergeCell ref="X411:Z411"/>
    <mergeCell ref="AA411:AC411"/>
    <mergeCell ref="BY413:BZ413"/>
    <mergeCell ref="AR411:AS411"/>
    <mergeCell ref="AV411:AW411"/>
    <mergeCell ref="AZ411:BA411"/>
    <mergeCell ref="AR412:AS412"/>
    <mergeCell ref="AV412:AW412"/>
    <mergeCell ref="AZ412:BA412"/>
    <mergeCell ref="AZ413:BA413"/>
    <mergeCell ref="BO413:BR413"/>
    <mergeCell ref="BS413:BU413"/>
    <mergeCell ref="AR413:AS413"/>
    <mergeCell ref="AV413:AW413"/>
    <mergeCell ref="CA413:CI413"/>
    <mergeCell ref="AA413:AC413"/>
    <mergeCell ref="AD413:AG413"/>
    <mergeCell ref="AH413:AJ413"/>
    <mergeCell ref="AK413:AP413"/>
    <mergeCell ref="B416:C416"/>
    <mergeCell ref="D416:E416"/>
    <mergeCell ref="BV413:BX413"/>
    <mergeCell ref="BF413:BH413"/>
    <mergeCell ref="BI413:BK413"/>
    <mergeCell ref="F416:W416"/>
    <mergeCell ref="X416:Z416"/>
    <mergeCell ref="AA416:AC416"/>
    <mergeCell ref="AD416:AG416"/>
    <mergeCell ref="BO415:BR415"/>
    <mergeCell ref="BS415:BU415"/>
    <mergeCell ref="BV415:BX415"/>
    <mergeCell ref="BC413:BE413"/>
    <mergeCell ref="AD409:AG409"/>
    <mergeCell ref="AR410:AS410"/>
    <mergeCell ref="AR409:AS409"/>
    <mergeCell ref="AV410:AW410"/>
    <mergeCell ref="CA410:CI410"/>
    <mergeCell ref="BO410:BR410"/>
    <mergeCell ref="BS410:BU410"/>
    <mergeCell ref="BV410:BX410"/>
    <mergeCell ref="BF410:BH410"/>
    <mergeCell ref="BI410:BK410"/>
    <mergeCell ref="B410:C410"/>
    <mergeCell ref="D410:E410"/>
    <mergeCell ref="F410:W410"/>
    <mergeCell ref="X410:Z410"/>
    <mergeCell ref="AA410:AC410"/>
    <mergeCell ref="AD410:AG410"/>
    <mergeCell ref="CA409:CI409"/>
    <mergeCell ref="BV409:BX409"/>
    <mergeCell ref="BO409:BR409"/>
    <mergeCell ref="BS409:BU409"/>
    <mergeCell ref="BF409:BH409"/>
    <mergeCell ref="B408:C408"/>
    <mergeCell ref="D408:E408"/>
    <mergeCell ref="AH410:AJ410"/>
    <mergeCell ref="AK410:AP410"/>
    <mergeCell ref="AH409:AJ409"/>
    <mergeCell ref="AK409:AP409"/>
    <mergeCell ref="F408:W408"/>
    <mergeCell ref="X408:Z408"/>
    <mergeCell ref="AH408:AJ408"/>
    <mergeCell ref="AK408:AP408"/>
    <mergeCell ref="CA408:CI408"/>
    <mergeCell ref="B409:C409"/>
    <mergeCell ref="D409:E409"/>
    <mergeCell ref="F409:W409"/>
    <mergeCell ref="X409:Z409"/>
    <mergeCell ref="AA409:AC409"/>
    <mergeCell ref="AA408:AC408"/>
    <mergeCell ref="BI408:BK408"/>
    <mergeCell ref="BF408:BH408"/>
    <mergeCell ref="BY409:BZ409"/>
    <mergeCell ref="AV409:AW409"/>
    <mergeCell ref="AZ409:BA409"/>
    <mergeCell ref="AZ410:BA410"/>
    <mergeCell ref="BO408:BR408"/>
    <mergeCell ref="BS408:BU408"/>
    <mergeCell ref="BV408:BX408"/>
    <mergeCell ref="BC409:BE409"/>
    <mergeCell ref="BC410:BE410"/>
    <mergeCell ref="BI409:BK409"/>
    <mergeCell ref="BY410:BZ410"/>
    <mergeCell ref="BL408:BN408"/>
    <mergeCell ref="BL409:BN409"/>
    <mergeCell ref="BL410:BN410"/>
    <mergeCell ref="BF411:BH411"/>
    <mergeCell ref="BF412:BH412"/>
    <mergeCell ref="BV411:BX411"/>
    <mergeCell ref="BI411:BK411"/>
    <mergeCell ref="BY411:BZ411"/>
    <mergeCell ref="CA412:CI412"/>
    <mergeCell ref="BO412:BR412"/>
    <mergeCell ref="BS412:BU412"/>
    <mergeCell ref="BV412:BX412"/>
    <mergeCell ref="BV407:BX407"/>
    <mergeCell ref="BC408:BE408"/>
    <mergeCell ref="AR404:AS404"/>
    <mergeCell ref="BV404:BX404"/>
    <mergeCell ref="BF404:BH404"/>
    <mergeCell ref="AV404:AW404"/>
    <mergeCell ref="AZ404:BA404"/>
    <mergeCell ref="BV405:BX405"/>
    <mergeCell ref="CA406:CI406"/>
    <mergeCell ref="BO406:BR406"/>
    <mergeCell ref="BS406:BU406"/>
    <mergeCell ref="BV406:BX406"/>
    <mergeCell ref="BF406:BH406"/>
    <mergeCell ref="CA407:CI407"/>
    <mergeCell ref="BS407:BU407"/>
    <mergeCell ref="BC406:BE406"/>
    <mergeCell ref="AD408:AG408"/>
    <mergeCell ref="AR407:AS407"/>
    <mergeCell ref="B406:C406"/>
    <mergeCell ref="D406:E406"/>
    <mergeCell ref="F406:W406"/>
    <mergeCell ref="X406:Z406"/>
    <mergeCell ref="AA406:AC406"/>
    <mergeCell ref="AA407:AC407"/>
    <mergeCell ref="AD407:AG407"/>
    <mergeCell ref="AD406:AG406"/>
    <mergeCell ref="B407:C407"/>
    <mergeCell ref="D407:E407"/>
    <mergeCell ref="F407:W407"/>
    <mergeCell ref="X407:Z407"/>
    <mergeCell ref="BY407:BZ407"/>
    <mergeCell ref="AH407:AJ407"/>
    <mergeCell ref="BF407:BH407"/>
    <mergeCell ref="BI407:BK407"/>
    <mergeCell ref="AZ407:BA407"/>
    <mergeCell ref="AH406:AJ406"/>
    <mergeCell ref="AK406:AP406"/>
    <mergeCell ref="AH405:AJ405"/>
    <mergeCell ref="AK405:AP405"/>
    <mergeCell ref="AZ406:BA406"/>
    <mergeCell ref="BI406:BK406"/>
    <mergeCell ref="AK407:AP407"/>
    <mergeCell ref="AR408:AS408"/>
    <mergeCell ref="AV408:AW408"/>
    <mergeCell ref="AZ408:BA408"/>
    <mergeCell ref="AV407:AW407"/>
    <mergeCell ref="BC407:BE407"/>
    <mergeCell ref="BO407:BR407"/>
    <mergeCell ref="AV406:AW406"/>
    <mergeCell ref="BY406:BZ406"/>
    <mergeCell ref="AR406:AS406"/>
    <mergeCell ref="BL404:BN404"/>
    <mergeCell ref="BL405:BN405"/>
    <mergeCell ref="BL406:BN406"/>
    <mergeCell ref="BL407:BN407"/>
    <mergeCell ref="BF405:BH405"/>
    <mergeCell ref="BI405:BK405"/>
    <mergeCell ref="BC404:BE404"/>
    <mergeCell ref="CA404:CI404"/>
    <mergeCell ref="BO404:BR404"/>
    <mergeCell ref="AD404:AG404"/>
    <mergeCell ref="AH404:AJ404"/>
    <mergeCell ref="AK404:AP404"/>
    <mergeCell ref="AD405:AG405"/>
    <mergeCell ref="CA405:CI405"/>
    <mergeCell ref="BS405:BU405"/>
    <mergeCell ref="B404:C404"/>
    <mergeCell ref="D404:E404"/>
    <mergeCell ref="F404:W404"/>
    <mergeCell ref="X404:Z404"/>
    <mergeCell ref="AA404:AC404"/>
    <mergeCell ref="B405:C405"/>
    <mergeCell ref="D405:E405"/>
    <mergeCell ref="F405:W405"/>
    <mergeCell ref="BC405:BE405"/>
    <mergeCell ref="X405:Z405"/>
    <mergeCell ref="AA405:AC405"/>
    <mergeCell ref="BY404:BZ404"/>
    <mergeCell ref="BY405:BZ405"/>
    <mergeCell ref="AR405:AS405"/>
    <mergeCell ref="AV405:AW405"/>
    <mergeCell ref="AZ405:BA405"/>
    <mergeCell ref="BS404:BU404"/>
    <mergeCell ref="BC403:BE403"/>
    <mergeCell ref="CA403:CI403"/>
    <mergeCell ref="BO403:BR403"/>
    <mergeCell ref="BS403:BU403"/>
    <mergeCell ref="BV403:BX403"/>
    <mergeCell ref="CA401:CI401"/>
    <mergeCell ref="B403:C403"/>
    <mergeCell ref="D403:E403"/>
    <mergeCell ref="F403:W403"/>
    <mergeCell ref="X403:Z403"/>
    <mergeCell ref="AA403:AC403"/>
    <mergeCell ref="AD403:AG403"/>
    <mergeCell ref="CA402:CI402"/>
    <mergeCell ref="BO402:BR402"/>
    <mergeCell ref="BS402:BU402"/>
    <mergeCell ref="AK403:AP403"/>
    <mergeCell ref="BF403:BH403"/>
    <mergeCell ref="BI403:BK403"/>
    <mergeCell ref="BY402:BZ402"/>
    <mergeCell ref="BY403:BZ403"/>
    <mergeCell ref="AR403:AS403"/>
    <mergeCell ref="BO405:BR405"/>
    <mergeCell ref="BC402:BE402"/>
    <mergeCell ref="AH402:AJ402"/>
    <mergeCell ref="BI404:BK404"/>
    <mergeCell ref="BL402:BN402"/>
    <mergeCell ref="BO401:BR401"/>
    <mergeCell ref="AH401:AJ401"/>
    <mergeCell ref="AK401:AP401"/>
    <mergeCell ref="AR402:AS402"/>
    <mergeCell ref="AV402:AW402"/>
    <mergeCell ref="AZ402:BA402"/>
    <mergeCell ref="B401:C401"/>
    <mergeCell ref="D401:E401"/>
    <mergeCell ref="BI401:BK401"/>
    <mergeCell ref="BL401:BN401"/>
    <mergeCell ref="BV402:BX402"/>
    <mergeCell ref="AK402:AP402"/>
    <mergeCell ref="BF402:BH402"/>
    <mergeCell ref="BI402:BK402"/>
    <mergeCell ref="B402:C402"/>
    <mergeCell ref="D402:E402"/>
    <mergeCell ref="F402:W402"/>
    <mergeCell ref="X402:Z402"/>
    <mergeCell ref="AA402:AC402"/>
    <mergeCell ref="B397:C397"/>
    <mergeCell ref="D397:E397"/>
    <mergeCell ref="F397:W397"/>
    <mergeCell ref="X397:Z397"/>
    <mergeCell ref="AA397:AC397"/>
    <mergeCell ref="AD402:AG402"/>
    <mergeCell ref="F401:W401"/>
    <mergeCell ref="X401:Z401"/>
    <mergeCell ref="AA401:AC401"/>
    <mergeCell ref="AD401:AG401"/>
    <mergeCell ref="AV403:AW403"/>
    <mergeCell ref="AZ403:BA403"/>
    <mergeCell ref="AD400:AG400"/>
    <mergeCell ref="AR401:AS401"/>
    <mergeCell ref="AV401:AW401"/>
    <mergeCell ref="AZ401:BA401"/>
    <mergeCell ref="AH403:AJ403"/>
    <mergeCell ref="BV401:BX401"/>
    <mergeCell ref="BF401:BH401"/>
    <mergeCell ref="BL403:BN403"/>
    <mergeCell ref="CA400:CI400"/>
    <mergeCell ref="BO400:BR400"/>
    <mergeCell ref="BS400:BU400"/>
    <mergeCell ref="BV400:BX400"/>
    <mergeCell ref="AH400:AJ400"/>
    <mergeCell ref="AR400:AS400"/>
    <mergeCell ref="AV400:AW400"/>
    <mergeCell ref="AZ400:BA400"/>
    <mergeCell ref="BC400:BE400"/>
    <mergeCell ref="BC401:BE401"/>
    <mergeCell ref="BS401:BU401"/>
    <mergeCell ref="BL400:BN400"/>
    <mergeCell ref="BI399:BK399"/>
    <mergeCell ref="AK400:AP400"/>
    <mergeCell ref="BF400:BH400"/>
    <mergeCell ref="BI400:BK400"/>
    <mergeCell ref="B400:C400"/>
    <mergeCell ref="D400:E400"/>
    <mergeCell ref="F400:W400"/>
    <mergeCell ref="X400:Z400"/>
    <mergeCell ref="AA400:AC400"/>
    <mergeCell ref="BC399:BE399"/>
    <mergeCell ref="CA399:CI399"/>
    <mergeCell ref="BO399:BR399"/>
    <mergeCell ref="AD399:AG399"/>
    <mergeCell ref="AH399:AJ399"/>
    <mergeCell ref="AK399:AP399"/>
    <mergeCell ref="BS399:BU399"/>
    <mergeCell ref="BV399:BX399"/>
    <mergeCell ref="BF399:BH399"/>
    <mergeCell ref="B399:C399"/>
    <mergeCell ref="D399:E399"/>
    <mergeCell ref="F399:W399"/>
    <mergeCell ref="X399:Z399"/>
    <mergeCell ref="AA399:AC399"/>
    <mergeCell ref="AR399:AS399"/>
    <mergeCell ref="AV399:AW399"/>
    <mergeCell ref="AZ399:BA399"/>
    <mergeCell ref="BY399:BZ399"/>
    <mergeCell ref="BY400:BZ400"/>
    <mergeCell ref="B396:C396"/>
    <mergeCell ref="AK397:AP397"/>
    <mergeCell ref="D396:E396"/>
    <mergeCell ref="F396:W396"/>
    <mergeCell ref="X396:Z396"/>
    <mergeCell ref="AA396:AC396"/>
    <mergeCell ref="AD397:AG397"/>
    <mergeCell ref="AD398:AG398"/>
    <mergeCell ref="AD396:AG396"/>
    <mergeCell ref="BY397:BZ397"/>
    <mergeCell ref="BY398:BZ398"/>
    <mergeCell ref="AR397:AS397"/>
    <mergeCell ref="AV397:AW397"/>
    <mergeCell ref="AZ397:BA397"/>
    <mergeCell ref="CA395:CI395"/>
    <mergeCell ref="BO395:BR395"/>
    <mergeCell ref="BS395:BU395"/>
    <mergeCell ref="BV395:BX395"/>
    <mergeCell ref="BY395:BZ395"/>
    <mergeCell ref="CA396:CI396"/>
    <mergeCell ref="BO396:BR396"/>
    <mergeCell ref="AK395:AP395"/>
    <mergeCell ref="BF395:BH395"/>
    <mergeCell ref="BI395:BK395"/>
    <mergeCell ref="BC395:BE395"/>
    <mergeCell ref="BY396:BZ396"/>
    <mergeCell ref="AR395:AS395"/>
    <mergeCell ref="AV395:AW395"/>
    <mergeCell ref="BL395:BN395"/>
    <mergeCell ref="BL396:BN396"/>
    <mergeCell ref="B395:C395"/>
    <mergeCell ref="D395:E395"/>
    <mergeCell ref="F395:W395"/>
    <mergeCell ref="X395:Z395"/>
    <mergeCell ref="AA395:AC395"/>
    <mergeCell ref="AD395:AG395"/>
    <mergeCell ref="AH395:AJ395"/>
    <mergeCell ref="BC398:BE398"/>
    <mergeCell ref="BF398:BH398"/>
    <mergeCell ref="BF397:BH397"/>
    <mergeCell ref="CA398:CI398"/>
    <mergeCell ref="BO398:BR398"/>
    <mergeCell ref="BS398:BU398"/>
    <mergeCell ref="BV398:BX398"/>
    <mergeCell ref="CA397:CI397"/>
    <mergeCell ref="BO397:BR397"/>
    <mergeCell ref="BS397:BU397"/>
    <mergeCell ref="BV397:BX397"/>
    <mergeCell ref="B398:C398"/>
    <mergeCell ref="D398:E398"/>
    <mergeCell ref="F398:W398"/>
    <mergeCell ref="X398:Z398"/>
    <mergeCell ref="AA398:AC398"/>
    <mergeCell ref="AZ398:BA398"/>
    <mergeCell ref="BI397:BK397"/>
    <mergeCell ref="AH398:AJ398"/>
    <mergeCell ref="BC397:BE397"/>
    <mergeCell ref="AH397:AJ397"/>
    <mergeCell ref="BI398:BK398"/>
    <mergeCell ref="AR398:AS398"/>
    <mergeCell ref="AV398:AW398"/>
    <mergeCell ref="AK398:AP398"/>
    <mergeCell ref="BL397:BN397"/>
    <mergeCell ref="BL398:BN398"/>
    <mergeCell ref="AZ395:BA395"/>
    <mergeCell ref="AV396:AW396"/>
    <mergeCell ref="AZ396:BA396"/>
    <mergeCell ref="BS396:BU396"/>
    <mergeCell ref="BC396:BE396"/>
    <mergeCell ref="BV396:BX396"/>
    <mergeCell ref="BI396:BK396"/>
    <mergeCell ref="BF396:BH396"/>
    <mergeCell ref="BF394:BH394"/>
    <mergeCell ref="BC394:BE394"/>
    <mergeCell ref="AR391:AS391"/>
    <mergeCell ref="AV391:AW391"/>
    <mergeCell ref="AZ391:BA391"/>
    <mergeCell ref="AR392:AS392"/>
    <mergeCell ref="AV392:AW392"/>
    <mergeCell ref="CA393:CI393"/>
    <mergeCell ref="BO393:BR393"/>
    <mergeCell ref="BS393:BU393"/>
    <mergeCell ref="BV393:BX393"/>
    <mergeCell ref="CA394:CI394"/>
    <mergeCell ref="BO394:BR394"/>
    <mergeCell ref="AH393:AJ393"/>
    <mergeCell ref="AK393:AP393"/>
    <mergeCell ref="BF393:BH393"/>
    <mergeCell ref="BI393:BK393"/>
    <mergeCell ref="BC393:BE393"/>
    <mergeCell ref="AR393:AS393"/>
    <mergeCell ref="AV393:AW393"/>
    <mergeCell ref="AZ393:BA393"/>
    <mergeCell ref="AH396:AJ396"/>
    <mergeCell ref="AK396:AP396"/>
    <mergeCell ref="AR396:AS396"/>
    <mergeCell ref="BL393:BN393"/>
    <mergeCell ref="BL394:BN394"/>
    <mergeCell ref="CA392:CI392"/>
    <mergeCell ref="BO392:BR392"/>
    <mergeCell ref="BS392:BU392"/>
    <mergeCell ref="BV392:BX392"/>
    <mergeCell ref="BV391:BX391"/>
    <mergeCell ref="BO391:BR391"/>
    <mergeCell ref="BS391:BU391"/>
    <mergeCell ref="BF391:BH391"/>
    <mergeCell ref="BI391:BK391"/>
    <mergeCell ref="BI392:BK392"/>
    <mergeCell ref="BC392:BE392"/>
    <mergeCell ref="CA391:CI391"/>
    <mergeCell ref="AH391:AJ391"/>
    <mergeCell ref="AK391:AP391"/>
    <mergeCell ref="B392:C392"/>
    <mergeCell ref="D392:E392"/>
    <mergeCell ref="F392:W392"/>
    <mergeCell ref="X392:Z392"/>
    <mergeCell ref="AA392:AC392"/>
    <mergeCell ref="AD392:AG392"/>
    <mergeCell ref="BF392:BH392"/>
    <mergeCell ref="BC388:BE388"/>
    <mergeCell ref="CA388:CI388"/>
    <mergeCell ref="BO388:BR388"/>
    <mergeCell ref="AR394:AS394"/>
    <mergeCell ref="AV394:AW394"/>
    <mergeCell ref="AZ394:BA394"/>
    <mergeCell ref="AH392:AJ392"/>
    <mergeCell ref="AK392:AP392"/>
    <mergeCell ref="BC391:BE391"/>
    <mergeCell ref="AZ392:BA392"/>
    <mergeCell ref="B391:C391"/>
    <mergeCell ref="D391:E391"/>
    <mergeCell ref="F391:W391"/>
    <mergeCell ref="X391:Z391"/>
    <mergeCell ref="AA391:AC391"/>
    <mergeCell ref="BS394:BU394"/>
    <mergeCell ref="BV394:BX394"/>
    <mergeCell ref="BY394:BZ394"/>
    <mergeCell ref="BL391:BN391"/>
    <mergeCell ref="BL392:BN392"/>
    <mergeCell ref="AD391:AG391"/>
    <mergeCell ref="B394:C394"/>
    <mergeCell ref="D394:E394"/>
    <mergeCell ref="F394:W394"/>
    <mergeCell ref="X394:Z394"/>
    <mergeCell ref="AA394:AC394"/>
    <mergeCell ref="AD394:AG394"/>
    <mergeCell ref="AH394:AJ394"/>
    <mergeCell ref="AK394:AP394"/>
    <mergeCell ref="BI394:BK394"/>
    <mergeCell ref="B393:C393"/>
    <mergeCell ref="D393:E393"/>
    <mergeCell ref="F393:W393"/>
    <mergeCell ref="X393:Z393"/>
    <mergeCell ref="AA393:AC393"/>
    <mergeCell ref="AD393:AG393"/>
    <mergeCell ref="AR388:AS388"/>
    <mergeCell ref="AV388:AW388"/>
    <mergeCell ref="AZ388:BA388"/>
    <mergeCell ref="AR389:AS389"/>
    <mergeCell ref="AV389:AW389"/>
    <mergeCell ref="AZ389:BA389"/>
    <mergeCell ref="AV390:AW390"/>
    <mergeCell ref="AR390:AS390"/>
    <mergeCell ref="BC390:BE390"/>
    <mergeCell ref="BF390:BH390"/>
    <mergeCell ref="AZ390:BA390"/>
    <mergeCell ref="CA390:CI390"/>
    <mergeCell ref="AA390:AC390"/>
    <mergeCell ref="AD390:AG390"/>
    <mergeCell ref="AH390:AJ390"/>
    <mergeCell ref="AK390:AP390"/>
    <mergeCell ref="BO390:BR390"/>
    <mergeCell ref="BS390:BU390"/>
    <mergeCell ref="BV390:BX390"/>
    <mergeCell ref="CA389:CI389"/>
    <mergeCell ref="BO389:BR389"/>
    <mergeCell ref="BS389:BU389"/>
    <mergeCell ref="BV389:BX389"/>
    <mergeCell ref="BF389:BH389"/>
    <mergeCell ref="BI389:BK389"/>
    <mergeCell ref="BC389:BE389"/>
    <mergeCell ref="AD389:AG389"/>
    <mergeCell ref="AH389:AJ389"/>
    <mergeCell ref="AK389:AP389"/>
    <mergeCell ref="B390:C390"/>
    <mergeCell ref="D390:E390"/>
    <mergeCell ref="F390:W390"/>
    <mergeCell ref="X390:Z390"/>
    <mergeCell ref="BI390:BK390"/>
    <mergeCell ref="B388:C388"/>
    <mergeCell ref="D388:E388"/>
    <mergeCell ref="F388:W388"/>
    <mergeCell ref="BS388:BU388"/>
    <mergeCell ref="AH388:AJ388"/>
    <mergeCell ref="AK388:AP388"/>
    <mergeCell ref="BF388:BH388"/>
    <mergeCell ref="BV388:BX388"/>
    <mergeCell ref="B389:C389"/>
    <mergeCell ref="D389:E389"/>
    <mergeCell ref="F389:W389"/>
    <mergeCell ref="X389:Z389"/>
    <mergeCell ref="AA389:AC389"/>
    <mergeCell ref="X388:Z388"/>
    <mergeCell ref="AA388:AC388"/>
    <mergeCell ref="AD388:AG388"/>
    <mergeCell ref="BI388:BK388"/>
    <mergeCell ref="BV385:BX385"/>
    <mergeCell ref="BO385:BR385"/>
    <mergeCell ref="BS385:BU385"/>
    <mergeCell ref="BF385:BH385"/>
    <mergeCell ref="BI385:BK385"/>
    <mergeCell ref="B386:C386"/>
    <mergeCell ref="D386:E386"/>
    <mergeCell ref="F386:W386"/>
    <mergeCell ref="X386:Z386"/>
    <mergeCell ref="AA386:AC386"/>
    <mergeCell ref="AD386:AG386"/>
    <mergeCell ref="AH386:AJ386"/>
    <mergeCell ref="AK386:AP386"/>
    <mergeCell ref="BC385:BE385"/>
    <mergeCell ref="CA385:CI385"/>
    <mergeCell ref="AH385:AJ385"/>
    <mergeCell ref="AK385:AP385"/>
    <mergeCell ref="BF386:BH386"/>
    <mergeCell ref="BI386:BK386"/>
    <mergeCell ref="B385:C385"/>
    <mergeCell ref="D385:E385"/>
    <mergeCell ref="F385:W385"/>
    <mergeCell ref="X385:Z385"/>
    <mergeCell ref="AA385:AC385"/>
    <mergeCell ref="AD385:AG385"/>
    <mergeCell ref="BY386:BZ386"/>
    <mergeCell ref="BY387:BZ387"/>
    <mergeCell ref="AR385:AS385"/>
    <mergeCell ref="AV385:AW385"/>
    <mergeCell ref="AZ385:BA385"/>
    <mergeCell ref="AR386:AS386"/>
    <mergeCell ref="AV386:AW386"/>
    <mergeCell ref="AZ386:BA386"/>
    <mergeCell ref="AV387:AW387"/>
    <mergeCell ref="AZ387:BA387"/>
    <mergeCell ref="CA387:CI387"/>
    <mergeCell ref="BL385:BN385"/>
    <mergeCell ref="BO387:BR387"/>
    <mergeCell ref="BS387:BU387"/>
    <mergeCell ref="BV387:BX387"/>
    <mergeCell ref="AH387:AJ387"/>
    <mergeCell ref="AK387:AP387"/>
    <mergeCell ref="BF387:BH387"/>
    <mergeCell ref="BI387:BK387"/>
    <mergeCell ref="BC387:BE387"/>
    <mergeCell ref="AR387:AS387"/>
    <mergeCell ref="CA386:CI386"/>
    <mergeCell ref="BO386:BR386"/>
    <mergeCell ref="BS386:BU386"/>
    <mergeCell ref="BV386:BX386"/>
    <mergeCell ref="B387:C387"/>
    <mergeCell ref="D387:E387"/>
    <mergeCell ref="F387:W387"/>
    <mergeCell ref="X387:Z387"/>
    <mergeCell ref="AA387:AC387"/>
    <mergeCell ref="AD387:AG387"/>
    <mergeCell ref="BC386:BE386"/>
    <mergeCell ref="CA384:CI384"/>
    <mergeCell ref="BV384:BX384"/>
    <mergeCell ref="CA383:CI383"/>
    <mergeCell ref="BO383:BR383"/>
    <mergeCell ref="BS383:BU383"/>
    <mergeCell ref="BV383:BX383"/>
    <mergeCell ref="BY384:BZ384"/>
    <mergeCell ref="AA384:AC384"/>
    <mergeCell ref="AD384:AG384"/>
    <mergeCell ref="AH384:AJ384"/>
    <mergeCell ref="AK384:AP384"/>
    <mergeCell ref="BO384:BR384"/>
    <mergeCell ref="BS384:BU384"/>
    <mergeCell ref="AR384:AS384"/>
    <mergeCell ref="AV384:AW384"/>
    <mergeCell ref="AZ384:BA384"/>
    <mergeCell ref="BC384:BE384"/>
    <mergeCell ref="BF383:BH383"/>
    <mergeCell ref="BI383:BK383"/>
    <mergeCell ref="BC383:BE383"/>
    <mergeCell ref="AH383:AJ383"/>
    <mergeCell ref="AK383:AP383"/>
    <mergeCell ref="AV383:AW383"/>
    <mergeCell ref="AZ383:BA383"/>
    <mergeCell ref="B384:C384"/>
    <mergeCell ref="D384:E384"/>
    <mergeCell ref="F384:W384"/>
    <mergeCell ref="X384:Z384"/>
    <mergeCell ref="BI384:BK384"/>
    <mergeCell ref="BF384:BH384"/>
    <mergeCell ref="B383:C383"/>
    <mergeCell ref="D383:E383"/>
    <mergeCell ref="F383:W383"/>
    <mergeCell ref="X383:Z383"/>
    <mergeCell ref="AA383:AC383"/>
    <mergeCell ref="AD383:AG383"/>
    <mergeCell ref="BL383:BN383"/>
    <mergeCell ref="BL384:BN384"/>
    <mergeCell ref="BO382:BR382"/>
    <mergeCell ref="BS382:BU382"/>
    <mergeCell ref="AH382:AJ382"/>
    <mergeCell ref="AK382:AP382"/>
    <mergeCell ref="BF382:BH382"/>
    <mergeCell ref="AR383:AS383"/>
    <mergeCell ref="BV382:BX382"/>
    <mergeCell ref="AR382:AS382"/>
    <mergeCell ref="AV382:AW382"/>
    <mergeCell ref="AZ382:BA382"/>
    <mergeCell ref="B382:C382"/>
    <mergeCell ref="D382:E382"/>
    <mergeCell ref="F382:W382"/>
    <mergeCell ref="X382:Z382"/>
    <mergeCell ref="AA382:AC382"/>
    <mergeCell ref="AD382:AG382"/>
    <mergeCell ref="AH381:AJ381"/>
    <mergeCell ref="AK381:AP381"/>
    <mergeCell ref="BF381:BH381"/>
    <mergeCell ref="BC381:BE381"/>
    <mergeCell ref="CA381:CI381"/>
    <mergeCell ref="BY381:BZ381"/>
    <mergeCell ref="BI382:BK382"/>
    <mergeCell ref="BO381:BR381"/>
    <mergeCell ref="BS381:BU381"/>
    <mergeCell ref="BV381:BX381"/>
    <mergeCell ref="BC382:BE382"/>
    <mergeCell ref="CA382:CI382"/>
    <mergeCell ref="CA380:CI380"/>
    <mergeCell ref="BO380:BR380"/>
    <mergeCell ref="BS380:BU380"/>
    <mergeCell ref="BV380:BX380"/>
    <mergeCell ref="BC380:BE380"/>
    <mergeCell ref="B380:C380"/>
    <mergeCell ref="D380:E380"/>
    <mergeCell ref="F380:W380"/>
    <mergeCell ref="BI381:BK381"/>
    <mergeCell ref="AR381:AS381"/>
    <mergeCell ref="AV381:AW381"/>
    <mergeCell ref="AZ381:BA381"/>
    <mergeCell ref="AD380:AG380"/>
    <mergeCell ref="AH380:AJ380"/>
    <mergeCell ref="AK380:AP380"/>
    <mergeCell ref="AR380:AS380"/>
    <mergeCell ref="B381:C381"/>
    <mergeCell ref="D381:E381"/>
    <mergeCell ref="F381:W381"/>
    <mergeCell ref="X381:Z381"/>
    <mergeCell ref="AA381:AC381"/>
    <mergeCell ref="AD381:AG381"/>
    <mergeCell ref="X380:Z380"/>
    <mergeCell ref="AA380:AC380"/>
    <mergeCell ref="BL380:BN380"/>
    <mergeCell ref="BL381:BN381"/>
    <mergeCell ref="BL382:BN382"/>
    <mergeCell ref="AD379:AG379"/>
    <mergeCell ref="CA379:CI379"/>
    <mergeCell ref="AH379:AJ379"/>
    <mergeCell ref="AK379:AP379"/>
    <mergeCell ref="BF380:BH380"/>
    <mergeCell ref="BI380:BK380"/>
    <mergeCell ref="AV380:AW380"/>
    <mergeCell ref="AZ380:BA380"/>
    <mergeCell ref="BV379:BX379"/>
    <mergeCell ref="BO379:BR379"/>
    <mergeCell ref="BS379:BU379"/>
    <mergeCell ref="BF378:BH378"/>
    <mergeCell ref="B379:C379"/>
    <mergeCell ref="D379:E379"/>
    <mergeCell ref="F379:W379"/>
    <mergeCell ref="X379:Z379"/>
    <mergeCell ref="AA379:AC379"/>
    <mergeCell ref="AV378:AW378"/>
    <mergeCell ref="BF377:BH377"/>
    <mergeCell ref="BI377:BK377"/>
    <mergeCell ref="BC377:BE377"/>
    <mergeCell ref="AR379:AS379"/>
    <mergeCell ref="BC379:BE379"/>
    <mergeCell ref="BF379:BH379"/>
    <mergeCell ref="BI379:BK379"/>
    <mergeCell ref="BO377:BR377"/>
    <mergeCell ref="BS377:BU377"/>
    <mergeCell ref="BV377:BX377"/>
    <mergeCell ref="BS378:BU378"/>
    <mergeCell ref="AH378:AJ378"/>
    <mergeCell ref="AK378:AP378"/>
    <mergeCell ref="BO378:BR378"/>
    <mergeCell ref="BI378:BK378"/>
    <mergeCell ref="CA378:CI378"/>
    <mergeCell ref="BV378:BX378"/>
    <mergeCell ref="B378:C378"/>
    <mergeCell ref="D378:E378"/>
    <mergeCell ref="F378:W378"/>
    <mergeCell ref="X378:Z378"/>
    <mergeCell ref="AZ378:BA378"/>
    <mergeCell ref="BC378:BE378"/>
    <mergeCell ref="AR378:AS378"/>
    <mergeCell ref="CA377:CI377"/>
    <mergeCell ref="AV379:AW379"/>
    <mergeCell ref="AZ379:BA379"/>
    <mergeCell ref="AA378:AC378"/>
    <mergeCell ref="AD378:AG378"/>
    <mergeCell ref="BL377:BN377"/>
    <mergeCell ref="BL378:BN378"/>
    <mergeCell ref="BL379:BN379"/>
    <mergeCell ref="CA375:CI375"/>
    <mergeCell ref="BO375:BR375"/>
    <mergeCell ref="B376:C376"/>
    <mergeCell ref="D376:E376"/>
    <mergeCell ref="F376:W376"/>
    <mergeCell ref="AV374:AW374"/>
    <mergeCell ref="AZ374:BA374"/>
    <mergeCell ref="BC376:BE376"/>
    <mergeCell ref="CA376:CI376"/>
    <mergeCell ref="X377:Z377"/>
    <mergeCell ref="AA377:AC377"/>
    <mergeCell ref="AV375:AW375"/>
    <mergeCell ref="X376:Z376"/>
    <mergeCell ref="AA376:AC376"/>
    <mergeCell ref="AK376:AP376"/>
    <mergeCell ref="AD377:AG377"/>
    <mergeCell ref="AH377:AJ377"/>
    <mergeCell ref="AK377:AP377"/>
    <mergeCell ref="AR377:AS377"/>
    <mergeCell ref="BV376:BX376"/>
    <mergeCell ref="BS375:BU375"/>
    <mergeCell ref="BV375:BX375"/>
    <mergeCell ref="BI375:BK375"/>
    <mergeCell ref="BC375:BE375"/>
    <mergeCell ref="BO376:BR376"/>
    <mergeCell ref="BS376:BU376"/>
    <mergeCell ref="BF376:BH376"/>
    <mergeCell ref="BI376:BK376"/>
    <mergeCell ref="AR375:AS375"/>
    <mergeCell ref="AR374:AS374"/>
    <mergeCell ref="AR376:AS376"/>
    <mergeCell ref="AV376:AW376"/>
    <mergeCell ref="AZ376:BA376"/>
    <mergeCell ref="BV374:BX374"/>
    <mergeCell ref="AZ375:BA375"/>
    <mergeCell ref="D374:E374"/>
    <mergeCell ref="BF375:BH375"/>
    <mergeCell ref="BF374:BH374"/>
    <mergeCell ref="B375:C375"/>
    <mergeCell ref="D375:E375"/>
    <mergeCell ref="F375:W375"/>
    <mergeCell ref="X375:Z375"/>
    <mergeCell ref="AA375:AC375"/>
    <mergeCell ref="B377:C377"/>
    <mergeCell ref="BS374:BU374"/>
    <mergeCell ref="AH374:AJ374"/>
    <mergeCell ref="AD375:AG375"/>
    <mergeCell ref="AH375:AJ375"/>
    <mergeCell ref="B374:C374"/>
    <mergeCell ref="AK375:AP375"/>
    <mergeCell ref="BI374:BK374"/>
    <mergeCell ref="AD376:AG376"/>
    <mergeCell ref="AH376:AJ376"/>
    <mergeCell ref="D377:E377"/>
    <mergeCell ref="F377:W377"/>
    <mergeCell ref="AV377:AW377"/>
    <mergeCell ref="AZ377:BA377"/>
    <mergeCell ref="BY377:BZ377"/>
    <mergeCell ref="BL374:BN374"/>
    <mergeCell ref="BL375:BN375"/>
    <mergeCell ref="BL376:BN376"/>
    <mergeCell ref="CA373:CI373"/>
    <mergeCell ref="BO373:BR373"/>
    <mergeCell ref="BV373:BX373"/>
    <mergeCell ref="F374:W374"/>
    <mergeCell ref="X374:Z374"/>
    <mergeCell ref="AA374:AC374"/>
    <mergeCell ref="AD374:AG374"/>
    <mergeCell ref="AD373:AG373"/>
    <mergeCell ref="AH373:AJ373"/>
    <mergeCell ref="BC373:BE373"/>
    <mergeCell ref="AK373:AP373"/>
    <mergeCell ref="BS373:BU373"/>
    <mergeCell ref="BI373:BK373"/>
    <mergeCell ref="AK374:AP374"/>
    <mergeCell ref="BC374:BE374"/>
    <mergeCell ref="AV373:AW373"/>
    <mergeCell ref="AZ373:BA373"/>
    <mergeCell ref="AR372:AS372"/>
    <mergeCell ref="CA372:CI372"/>
    <mergeCell ref="BO372:BR372"/>
    <mergeCell ref="BF373:BH373"/>
    <mergeCell ref="B373:C373"/>
    <mergeCell ref="D373:E373"/>
    <mergeCell ref="F373:W373"/>
    <mergeCell ref="X373:Z373"/>
    <mergeCell ref="AA373:AC373"/>
    <mergeCell ref="BS372:BU372"/>
    <mergeCell ref="BV372:BX372"/>
    <mergeCell ref="BI372:BK372"/>
    <mergeCell ref="BC372:BE372"/>
    <mergeCell ref="CA374:CI374"/>
    <mergeCell ref="BO374:BR374"/>
    <mergeCell ref="B372:C372"/>
    <mergeCell ref="D372:E372"/>
    <mergeCell ref="F372:W372"/>
    <mergeCell ref="X372:Z372"/>
    <mergeCell ref="AA372:AC372"/>
    <mergeCell ref="AR373:AS373"/>
    <mergeCell ref="AK372:AP372"/>
    <mergeCell ref="BF372:BH372"/>
    <mergeCell ref="BL373:BN373"/>
    <mergeCell ref="BS371:BU371"/>
    <mergeCell ref="AD371:AG371"/>
    <mergeCell ref="AH371:AJ371"/>
    <mergeCell ref="AK371:AP371"/>
    <mergeCell ref="BC370:BE370"/>
    <mergeCell ref="AD372:AG372"/>
    <mergeCell ref="BV371:BX371"/>
    <mergeCell ref="BI371:BK371"/>
    <mergeCell ref="BC371:BE371"/>
    <mergeCell ref="AZ371:BA371"/>
    <mergeCell ref="AV372:AW372"/>
    <mergeCell ref="AZ372:BA372"/>
    <mergeCell ref="AH372:AJ372"/>
    <mergeCell ref="CA371:CI371"/>
    <mergeCell ref="BO371:BR371"/>
    <mergeCell ref="BF371:BH371"/>
    <mergeCell ref="B371:C371"/>
    <mergeCell ref="D371:E371"/>
    <mergeCell ref="F371:W371"/>
    <mergeCell ref="X371:Z371"/>
    <mergeCell ref="AA371:AC371"/>
    <mergeCell ref="AR371:AS371"/>
    <mergeCell ref="AV371:AW371"/>
    <mergeCell ref="CA370:CI370"/>
    <mergeCell ref="BO370:BR370"/>
    <mergeCell ref="BS370:BU370"/>
    <mergeCell ref="BV370:BX370"/>
    <mergeCell ref="AH370:AJ370"/>
    <mergeCell ref="AZ370:BA370"/>
    <mergeCell ref="BI369:BK369"/>
    <mergeCell ref="AK370:AP370"/>
    <mergeCell ref="BF370:BH370"/>
    <mergeCell ref="BI370:BK370"/>
    <mergeCell ref="AV369:AW369"/>
    <mergeCell ref="AZ369:BA369"/>
    <mergeCell ref="AR370:AS370"/>
    <mergeCell ref="AV370:AW370"/>
    <mergeCell ref="B370:C370"/>
    <mergeCell ref="D370:E370"/>
    <mergeCell ref="F370:W370"/>
    <mergeCell ref="X370:Z370"/>
    <mergeCell ref="AA370:AC370"/>
    <mergeCell ref="AD370:AG370"/>
    <mergeCell ref="BC369:BE369"/>
    <mergeCell ref="CA369:CI369"/>
    <mergeCell ref="BO369:BR369"/>
    <mergeCell ref="AD369:AG369"/>
    <mergeCell ref="AH369:AJ369"/>
    <mergeCell ref="AK369:AP369"/>
    <mergeCell ref="BS369:BU369"/>
    <mergeCell ref="BV369:BX369"/>
    <mergeCell ref="BF369:BH369"/>
    <mergeCell ref="B369:C369"/>
    <mergeCell ref="D369:E369"/>
    <mergeCell ref="F369:W369"/>
    <mergeCell ref="X369:Z369"/>
    <mergeCell ref="AA369:AC369"/>
    <mergeCell ref="AR369:AS369"/>
    <mergeCell ref="BC368:BE368"/>
    <mergeCell ref="AH368:AJ368"/>
    <mergeCell ref="BI367:BK367"/>
    <mergeCell ref="BF368:BH368"/>
    <mergeCell ref="BI368:BK368"/>
    <mergeCell ref="AD368:AG368"/>
    <mergeCell ref="AR368:AS368"/>
    <mergeCell ref="AV368:AW368"/>
    <mergeCell ref="CA368:CI368"/>
    <mergeCell ref="BO368:BR368"/>
    <mergeCell ref="BS368:BU368"/>
    <mergeCell ref="BV368:BX368"/>
    <mergeCell ref="BY368:BZ368"/>
    <mergeCell ref="AK368:AP368"/>
    <mergeCell ref="B368:C368"/>
    <mergeCell ref="D368:E368"/>
    <mergeCell ref="F368:W368"/>
    <mergeCell ref="X368:Z368"/>
    <mergeCell ref="AA368:AC368"/>
    <mergeCell ref="B367:C367"/>
    <mergeCell ref="D367:E367"/>
    <mergeCell ref="F367:W367"/>
    <mergeCell ref="X367:Z367"/>
    <mergeCell ref="BC367:BE367"/>
    <mergeCell ref="CA367:CI367"/>
    <mergeCell ref="BO367:BR367"/>
    <mergeCell ref="AD367:AG367"/>
    <mergeCell ref="AH367:AJ367"/>
    <mergeCell ref="AK367:AP367"/>
    <mergeCell ref="BS367:BU367"/>
    <mergeCell ref="BV367:BX367"/>
    <mergeCell ref="BF367:BH367"/>
    <mergeCell ref="AA367:AC367"/>
    <mergeCell ref="AR367:AS367"/>
    <mergeCell ref="AV367:AW367"/>
    <mergeCell ref="AZ367:BA367"/>
    <mergeCell ref="AZ368:BA368"/>
    <mergeCell ref="BL367:BN367"/>
    <mergeCell ref="BL368:BN368"/>
    <mergeCell ref="BC366:BE366"/>
    <mergeCell ref="CA366:CI366"/>
    <mergeCell ref="BO366:BR366"/>
    <mergeCell ref="BS366:BU366"/>
    <mergeCell ref="BV366:BX366"/>
    <mergeCell ref="B366:C366"/>
    <mergeCell ref="D366:E366"/>
    <mergeCell ref="F366:W366"/>
    <mergeCell ref="X366:Z366"/>
    <mergeCell ref="AA366:AC366"/>
    <mergeCell ref="AD366:AG366"/>
    <mergeCell ref="AH366:AJ366"/>
    <mergeCell ref="BC365:BE365"/>
    <mergeCell ref="CA365:CI365"/>
    <mergeCell ref="BO365:BR365"/>
    <mergeCell ref="BS365:BU365"/>
    <mergeCell ref="AK366:AP366"/>
    <mergeCell ref="BF366:BH366"/>
    <mergeCell ref="BI366:BK366"/>
    <mergeCell ref="AH365:AJ365"/>
    <mergeCell ref="BI364:BK364"/>
    <mergeCell ref="BV365:BX365"/>
    <mergeCell ref="AK365:AP365"/>
    <mergeCell ref="BF365:BH365"/>
    <mergeCell ref="BI365:BK365"/>
    <mergeCell ref="BO364:BR364"/>
    <mergeCell ref="AR365:AS365"/>
    <mergeCell ref="AV365:AW365"/>
    <mergeCell ref="B365:C365"/>
    <mergeCell ref="D365:E365"/>
    <mergeCell ref="F365:W365"/>
    <mergeCell ref="X365:Z365"/>
    <mergeCell ref="AA365:AC365"/>
    <mergeCell ref="AD365:AG365"/>
    <mergeCell ref="AH364:AJ364"/>
    <mergeCell ref="AK364:AP364"/>
    <mergeCell ref="BS364:BU364"/>
    <mergeCell ref="BV364:BX364"/>
    <mergeCell ref="BF364:BH364"/>
    <mergeCell ref="BC364:BE364"/>
    <mergeCell ref="CA364:CI364"/>
    <mergeCell ref="B364:C364"/>
    <mergeCell ref="D364:E364"/>
    <mergeCell ref="F364:W364"/>
    <mergeCell ref="X364:Z364"/>
    <mergeCell ref="AA364:AC364"/>
    <mergeCell ref="AR364:AS364"/>
    <mergeCell ref="AV364:AW364"/>
    <mergeCell ref="AZ364:BA364"/>
    <mergeCell ref="AD364:AG364"/>
    <mergeCell ref="AZ365:BA365"/>
    <mergeCell ref="AR366:AS366"/>
    <mergeCell ref="AV366:AW366"/>
    <mergeCell ref="AZ366:BA366"/>
    <mergeCell ref="BL364:BN364"/>
    <mergeCell ref="BL365:BN365"/>
    <mergeCell ref="BL366:BN366"/>
    <mergeCell ref="BC363:BE363"/>
    <mergeCell ref="CA363:CI363"/>
    <mergeCell ref="BO363:BR363"/>
    <mergeCell ref="BS363:BU363"/>
    <mergeCell ref="BV363:BX363"/>
    <mergeCell ref="AH363:AJ363"/>
    <mergeCell ref="BI362:BK362"/>
    <mergeCell ref="AK363:AP363"/>
    <mergeCell ref="BF363:BH363"/>
    <mergeCell ref="BI363:BK363"/>
    <mergeCell ref="AR363:AS363"/>
    <mergeCell ref="AV363:AW363"/>
    <mergeCell ref="AZ363:BA363"/>
    <mergeCell ref="B363:C363"/>
    <mergeCell ref="D363:E363"/>
    <mergeCell ref="F363:W363"/>
    <mergeCell ref="X363:Z363"/>
    <mergeCell ref="AA363:AC363"/>
    <mergeCell ref="AD363:AG363"/>
    <mergeCell ref="BO362:BR362"/>
    <mergeCell ref="AD362:AG362"/>
    <mergeCell ref="AH362:AJ362"/>
    <mergeCell ref="AK362:AP362"/>
    <mergeCell ref="BS362:BU362"/>
    <mergeCell ref="BV362:BX362"/>
    <mergeCell ref="B362:C362"/>
    <mergeCell ref="D362:E362"/>
    <mergeCell ref="F362:W362"/>
    <mergeCell ref="X362:Z362"/>
    <mergeCell ref="AA362:AC362"/>
    <mergeCell ref="AR362:AS362"/>
    <mergeCell ref="AV362:AW362"/>
    <mergeCell ref="AZ362:BA362"/>
    <mergeCell ref="BL362:BN362"/>
    <mergeCell ref="BL363:BN363"/>
    <mergeCell ref="CA361:CI361"/>
    <mergeCell ref="BY361:BZ361"/>
    <mergeCell ref="BF362:BH362"/>
    <mergeCell ref="BO361:BR361"/>
    <mergeCell ref="BS361:BU361"/>
    <mergeCell ref="BV361:BX361"/>
    <mergeCell ref="BC362:BE362"/>
    <mergeCell ref="CA362:CI362"/>
    <mergeCell ref="AH361:AJ361"/>
    <mergeCell ref="AK361:AP361"/>
    <mergeCell ref="BF361:BH361"/>
    <mergeCell ref="BI361:BK361"/>
    <mergeCell ref="BC361:BE361"/>
    <mergeCell ref="AR361:AS361"/>
    <mergeCell ref="AV361:AW361"/>
    <mergeCell ref="AZ361:BA361"/>
    <mergeCell ref="CA360:CI360"/>
    <mergeCell ref="BO360:BR360"/>
    <mergeCell ref="BS360:BU360"/>
    <mergeCell ref="BV360:BX360"/>
    <mergeCell ref="B361:C361"/>
    <mergeCell ref="D361:E361"/>
    <mergeCell ref="F361:W361"/>
    <mergeCell ref="X361:Z361"/>
    <mergeCell ref="AA361:AC361"/>
    <mergeCell ref="AD361:AG361"/>
    <mergeCell ref="BC360:BE360"/>
    <mergeCell ref="BV359:BX359"/>
    <mergeCell ref="BO359:BR359"/>
    <mergeCell ref="BS359:BU359"/>
    <mergeCell ref="BF359:BH359"/>
    <mergeCell ref="BI359:BK359"/>
    <mergeCell ref="B360:C360"/>
    <mergeCell ref="D360:E360"/>
    <mergeCell ref="F360:W360"/>
    <mergeCell ref="X360:Z360"/>
    <mergeCell ref="AA360:AC360"/>
    <mergeCell ref="AD360:AG360"/>
    <mergeCell ref="AH360:AJ360"/>
    <mergeCell ref="AK360:AP360"/>
    <mergeCell ref="BC359:BE359"/>
    <mergeCell ref="CA359:CI359"/>
    <mergeCell ref="AH359:AJ359"/>
    <mergeCell ref="AK359:AP359"/>
    <mergeCell ref="BF360:BH360"/>
    <mergeCell ref="BI360:BK360"/>
    <mergeCell ref="BL359:BN359"/>
    <mergeCell ref="BL360:BN360"/>
    <mergeCell ref="BL361:BN361"/>
    <mergeCell ref="BS358:BU358"/>
    <mergeCell ref="BV358:BX358"/>
    <mergeCell ref="B359:C359"/>
    <mergeCell ref="D359:E359"/>
    <mergeCell ref="F359:W359"/>
    <mergeCell ref="X359:Z359"/>
    <mergeCell ref="AA359:AC359"/>
    <mergeCell ref="AD359:AG359"/>
    <mergeCell ref="BF358:BH358"/>
    <mergeCell ref="BI358:BK358"/>
    <mergeCell ref="BC358:BE358"/>
    <mergeCell ref="CA358:CI358"/>
    <mergeCell ref="AA358:AC358"/>
    <mergeCell ref="AD358:AG358"/>
    <mergeCell ref="AH358:AJ358"/>
    <mergeCell ref="AK358:AP358"/>
    <mergeCell ref="BO358:BR358"/>
    <mergeCell ref="AR358:AS358"/>
    <mergeCell ref="F357:W357"/>
    <mergeCell ref="CA357:CI357"/>
    <mergeCell ref="BO357:BR357"/>
    <mergeCell ref="BS357:BU357"/>
    <mergeCell ref="BV357:BX357"/>
    <mergeCell ref="BF357:BH357"/>
    <mergeCell ref="BI357:BK357"/>
    <mergeCell ref="BC357:BE357"/>
    <mergeCell ref="BY357:BZ357"/>
    <mergeCell ref="AH356:AJ356"/>
    <mergeCell ref="AK356:AP356"/>
    <mergeCell ref="B358:C358"/>
    <mergeCell ref="D358:E358"/>
    <mergeCell ref="F358:W358"/>
    <mergeCell ref="X358:Z358"/>
    <mergeCell ref="B357:C357"/>
    <mergeCell ref="D357:E357"/>
    <mergeCell ref="BV356:BX356"/>
    <mergeCell ref="BF356:BH356"/>
    <mergeCell ref="BI356:BK356"/>
    <mergeCell ref="BC356:BE356"/>
    <mergeCell ref="X357:Z357"/>
    <mergeCell ref="AA357:AC357"/>
    <mergeCell ref="AD357:AG357"/>
    <mergeCell ref="AH357:AJ357"/>
    <mergeCell ref="AK357:AP357"/>
    <mergeCell ref="BL356:BN356"/>
    <mergeCell ref="BL357:BN357"/>
    <mergeCell ref="BL358:BN358"/>
    <mergeCell ref="CA355:CI355"/>
    <mergeCell ref="B356:C356"/>
    <mergeCell ref="D356:E356"/>
    <mergeCell ref="F356:W356"/>
    <mergeCell ref="X356:Z356"/>
    <mergeCell ref="AA356:AC356"/>
    <mergeCell ref="AD356:AG356"/>
    <mergeCell ref="CA356:CI356"/>
    <mergeCell ref="BO356:BR356"/>
    <mergeCell ref="BS356:BU356"/>
    <mergeCell ref="BO355:BR355"/>
    <mergeCell ref="BS355:BU355"/>
    <mergeCell ref="BV355:BX355"/>
    <mergeCell ref="BF355:BH355"/>
    <mergeCell ref="BI355:BK355"/>
    <mergeCell ref="BC355:BE355"/>
    <mergeCell ref="AA355:AC355"/>
    <mergeCell ref="AD355:AG355"/>
    <mergeCell ref="AH355:AJ355"/>
    <mergeCell ref="AK355:AP355"/>
    <mergeCell ref="AH354:AJ354"/>
    <mergeCell ref="AK354:AP354"/>
    <mergeCell ref="AA354:AC354"/>
    <mergeCell ref="AD354:AG354"/>
    <mergeCell ref="CA354:CI354"/>
    <mergeCell ref="BO354:BR354"/>
    <mergeCell ref="BS354:BU354"/>
    <mergeCell ref="BV354:BX354"/>
    <mergeCell ref="BF354:BH354"/>
    <mergeCell ref="BI354:BK354"/>
    <mergeCell ref="BC354:BE354"/>
    <mergeCell ref="BY354:BZ354"/>
    <mergeCell ref="B355:C355"/>
    <mergeCell ref="D355:E355"/>
    <mergeCell ref="F355:W355"/>
    <mergeCell ref="X355:Z355"/>
    <mergeCell ref="B354:C354"/>
    <mergeCell ref="D354:E354"/>
    <mergeCell ref="F354:W354"/>
    <mergeCell ref="X354:Z354"/>
    <mergeCell ref="AR354:AS354"/>
    <mergeCell ref="AV354:AW354"/>
    <mergeCell ref="AZ354:BA354"/>
    <mergeCell ref="AR355:AS355"/>
    <mergeCell ref="AV355:AW355"/>
    <mergeCell ref="AZ355:BA355"/>
    <mergeCell ref="BC350:BE350"/>
    <mergeCell ref="AA349:AC349"/>
    <mergeCell ref="AD349:AG349"/>
    <mergeCell ref="BC349:BE349"/>
    <mergeCell ref="AH349:AJ349"/>
    <mergeCell ref="AK349:AP349"/>
    <mergeCell ref="B350:C350"/>
    <mergeCell ref="D350:E350"/>
    <mergeCell ref="F350:W350"/>
    <mergeCell ref="X350:Z350"/>
    <mergeCell ref="B349:C349"/>
    <mergeCell ref="D349:E349"/>
    <mergeCell ref="F349:W349"/>
    <mergeCell ref="X349:Z349"/>
    <mergeCell ref="CA353:CI353"/>
    <mergeCell ref="BO353:BR353"/>
    <mergeCell ref="BS353:BU353"/>
    <mergeCell ref="AH353:AJ353"/>
    <mergeCell ref="AK353:AP353"/>
    <mergeCell ref="BF353:BH353"/>
    <mergeCell ref="BV353:BX353"/>
    <mergeCell ref="B353:C353"/>
    <mergeCell ref="D353:E353"/>
    <mergeCell ref="F353:W353"/>
    <mergeCell ref="X353:Z353"/>
    <mergeCell ref="AA353:AC353"/>
    <mergeCell ref="AD353:AG353"/>
    <mergeCell ref="CA352:CI352"/>
    <mergeCell ref="BI353:BK353"/>
    <mergeCell ref="BO352:BR352"/>
    <mergeCell ref="BS352:BU352"/>
    <mergeCell ref="BV352:BX352"/>
    <mergeCell ref="BC353:BE353"/>
    <mergeCell ref="BY352:BZ352"/>
    <mergeCell ref="BY353:BZ353"/>
    <mergeCell ref="AH352:AJ352"/>
    <mergeCell ref="AK352:AP352"/>
    <mergeCell ref="BF352:BH352"/>
    <mergeCell ref="BI352:BK352"/>
    <mergeCell ref="BC352:BE352"/>
    <mergeCell ref="AR352:AS352"/>
    <mergeCell ref="AV352:AW352"/>
    <mergeCell ref="AZ352:BA352"/>
    <mergeCell ref="B352:C352"/>
    <mergeCell ref="D352:E352"/>
    <mergeCell ref="F352:W352"/>
    <mergeCell ref="X352:Z352"/>
    <mergeCell ref="AA352:AC352"/>
    <mergeCell ref="AD352:AG352"/>
    <mergeCell ref="AV349:AW349"/>
    <mergeCell ref="AZ349:BA349"/>
    <mergeCell ref="AR350:AS350"/>
    <mergeCell ref="AV350:AW350"/>
    <mergeCell ref="AZ350:BA350"/>
    <mergeCell ref="AR351:AS351"/>
    <mergeCell ref="AV351:AW351"/>
    <mergeCell ref="AZ351:BA351"/>
    <mergeCell ref="AR349:AS349"/>
    <mergeCell ref="AZ353:BA353"/>
    <mergeCell ref="B346:C346"/>
    <mergeCell ref="D346:E346"/>
    <mergeCell ref="F346:W346"/>
    <mergeCell ref="BS346:BU346"/>
    <mergeCell ref="BV346:BX346"/>
    <mergeCell ref="CA345:CI345"/>
    <mergeCell ref="BO345:BR345"/>
    <mergeCell ref="BF346:BH346"/>
    <mergeCell ref="BC346:BE346"/>
    <mergeCell ref="BI346:BK346"/>
    <mergeCell ref="CA346:CI346"/>
    <mergeCell ref="BO346:BR346"/>
    <mergeCell ref="X346:Z346"/>
    <mergeCell ref="AA346:AC346"/>
    <mergeCell ref="AD346:AG346"/>
    <mergeCell ref="AH346:AJ346"/>
    <mergeCell ref="AK346:AP346"/>
    <mergeCell ref="AR346:AS346"/>
    <mergeCell ref="AV346:AW346"/>
    <mergeCell ref="AZ346:BA346"/>
    <mergeCell ref="AK345:AP345"/>
    <mergeCell ref="BF345:BH345"/>
    <mergeCell ref="BS345:BU345"/>
    <mergeCell ref="BV345:BX345"/>
    <mergeCell ref="BI345:BK345"/>
    <mergeCell ref="B351:C351"/>
    <mergeCell ref="D351:E351"/>
    <mergeCell ref="F351:W351"/>
    <mergeCell ref="X351:Z351"/>
    <mergeCell ref="AA351:AC351"/>
    <mergeCell ref="AD351:AG351"/>
    <mergeCell ref="AH351:AJ351"/>
    <mergeCell ref="AK351:AP351"/>
    <mergeCell ref="CA350:CI350"/>
    <mergeCell ref="BF351:BH351"/>
    <mergeCell ref="BI351:BK351"/>
    <mergeCell ref="BC351:BE351"/>
    <mergeCell ref="CA351:CI351"/>
    <mergeCell ref="BO351:BR351"/>
    <mergeCell ref="BS351:BU351"/>
    <mergeCell ref="BV351:BX351"/>
    <mergeCell ref="BO350:BR350"/>
    <mergeCell ref="BS350:BU350"/>
    <mergeCell ref="BV350:BX350"/>
    <mergeCell ref="BF350:BH350"/>
    <mergeCell ref="CA349:CI349"/>
    <mergeCell ref="BO349:BR349"/>
    <mergeCell ref="BV349:BX349"/>
    <mergeCell ref="BF349:BH349"/>
    <mergeCell ref="BI349:BK349"/>
    <mergeCell ref="AA350:AC350"/>
    <mergeCell ref="AD350:AG350"/>
    <mergeCell ref="AH350:AJ350"/>
    <mergeCell ref="AK350:AP350"/>
    <mergeCell ref="BS349:BU349"/>
    <mergeCell ref="BI350:BK350"/>
    <mergeCell ref="CA348:CI348"/>
    <mergeCell ref="BO348:BR348"/>
    <mergeCell ref="BS348:BU348"/>
    <mergeCell ref="BV348:BX348"/>
    <mergeCell ref="BF348:BH348"/>
    <mergeCell ref="BI348:BK348"/>
    <mergeCell ref="B348:C348"/>
    <mergeCell ref="D348:E348"/>
    <mergeCell ref="F348:W348"/>
    <mergeCell ref="X348:Z348"/>
    <mergeCell ref="AA348:AC348"/>
    <mergeCell ref="AV348:AW348"/>
    <mergeCell ref="AZ348:BA348"/>
    <mergeCell ref="AD348:AG348"/>
    <mergeCell ref="AH348:AJ348"/>
    <mergeCell ref="AK348:AP348"/>
    <mergeCell ref="BC348:BE348"/>
    <mergeCell ref="AH347:AJ347"/>
    <mergeCell ref="AK347:AP347"/>
    <mergeCell ref="BF347:BH347"/>
    <mergeCell ref="AR348:AS348"/>
    <mergeCell ref="AR347:AS347"/>
    <mergeCell ref="AV347:AW347"/>
    <mergeCell ref="CA347:CI347"/>
    <mergeCell ref="BO347:BR347"/>
    <mergeCell ref="BS347:BU347"/>
    <mergeCell ref="BV347:BX347"/>
    <mergeCell ref="BI347:BK347"/>
    <mergeCell ref="BC347:BE347"/>
    <mergeCell ref="B347:C347"/>
    <mergeCell ref="D347:E347"/>
    <mergeCell ref="F347:W347"/>
    <mergeCell ref="X347:Z347"/>
    <mergeCell ref="AA347:AC347"/>
    <mergeCell ref="AD347:AG347"/>
    <mergeCell ref="AZ347:BA347"/>
    <mergeCell ref="BC345:BE345"/>
    <mergeCell ref="AR345:AS345"/>
    <mergeCell ref="AV345:AW345"/>
    <mergeCell ref="BC344:BE344"/>
    <mergeCell ref="BC343:BE343"/>
    <mergeCell ref="B345:C345"/>
    <mergeCell ref="D345:E345"/>
    <mergeCell ref="F345:W345"/>
    <mergeCell ref="X345:Z345"/>
    <mergeCell ref="AA345:AC345"/>
    <mergeCell ref="AD345:AG345"/>
    <mergeCell ref="CA344:CI344"/>
    <mergeCell ref="BO344:BR344"/>
    <mergeCell ref="BS344:BU344"/>
    <mergeCell ref="BV344:BX344"/>
    <mergeCell ref="AH344:AJ344"/>
    <mergeCell ref="BI343:BK343"/>
    <mergeCell ref="AK344:AP344"/>
    <mergeCell ref="BF344:BH344"/>
    <mergeCell ref="BI344:BK344"/>
    <mergeCell ref="B344:C344"/>
    <mergeCell ref="D344:E344"/>
    <mergeCell ref="F344:W344"/>
    <mergeCell ref="X344:Z344"/>
    <mergeCell ref="AA344:AC344"/>
    <mergeCell ref="AD344:AG344"/>
    <mergeCell ref="CA343:CI343"/>
    <mergeCell ref="BO343:BR343"/>
    <mergeCell ref="AD343:AG343"/>
    <mergeCell ref="AH343:AJ343"/>
    <mergeCell ref="AK343:AP343"/>
    <mergeCell ref="BS343:BU343"/>
    <mergeCell ref="BV343:BX343"/>
    <mergeCell ref="BF343:BH343"/>
    <mergeCell ref="B343:C343"/>
    <mergeCell ref="D343:E343"/>
    <mergeCell ref="F343:W343"/>
    <mergeCell ref="X343:Z343"/>
    <mergeCell ref="AA343:AC343"/>
    <mergeCell ref="BY343:BZ343"/>
    <mergeCell ref="BY344:BZ344"/>
    <mergeCell ref="BY345:BZ345"/>
    <mergeCell ref="AR343:AS343"/>
    <mergeCell ref="AV343:AW343"/>
    <mergeCell ref="AZ343:BA343"/>
    <mergeCell ref="AR344:AS344"/>
    <mergeCell ref="AV344:AW344"/>
    <mergeCell ref="AZ344:BA344"/>
    <mergeCell ref="AZ345:BA345"/>
    <mergeCell ref="AH345:AJ345"/>
    <mergeCell ref="BC342:BE342"/>
    <mergeCell ref="AH342:AJ342"/>
    <mergeCell ref="AD342:AG342"/>
    <mergeCell ref="AR342:AS342"/>
    <mergeCell ref="AV342:AW342"/>
    <mergeCell ref="CA342:CI342"/>
    <mergeCell ref="BO342:BR342"/>
    <mergeCell ref="BS342:BU342"/>
    <mergeCell ref="BV342:BX342"/>
    <mergeCell ref="BY342:BZ342"/>
    <mergeCell ref="BI341:BK341"/>
    <mergeCell ref="AK342:AP342"/>
    <mergeCell ref="BF342:BH342"/>
    <mergeCell ref="BI342:BK342"/>
    <mergeCell ref="B342:C342"/>
    <mergeCell ref="D342:E342"/>
    <mergeCell ref="F342:W342"/>
    <mergeCell ref="X342:Z342"/>
    <mergeCell ref="AA342:AC342"/>
    <mergeCell ref="BC341:BE341"/>
    <mergeCell ref="CA341:CI341"/>
    <mergeCell ref="BO341:BR341"/>
    <mergeCell ref="AD341:AG341"/>
    <mergeCell ref="AH341:AJ341"/>
    <mergeCell ref="AK341:AP341"/>
    <mergeCell ref="BS341:BU341"/>
    <mergeCell ref="BV341:BX341"/>
    <mergeCell ref="BF341:BH341"/>
    <mergeCell ref="B341:C341"/>
    <mergeCell ref="D341:E341"/>
    <mergeCell ref="F341:W341"/>
    <mergeCell ref="X341:Z341"/>
    <mergeCell ref="AA341:AC341"/>
    <mergeCell ref="AR341:AS341"/>
    <mergeCell ref="AV341:AW341"/>
    <mergeCell ref="AZ341:BA341"/>
    <mergeCell ref="BY341:BZ341"/>
    <mergeCell ref="AZ342:BA342"/>
    <mergeCell ref="BL341:BN341"/>
    <mergeCell ref="BL342:BN342"/>
    <mergeCell ref="BL343:BN343"/>
    <mergeCell ref="BL344:BN344"/>
    <mergeCell ref="BL345:BN345"/>
    <mergeCell ref="BC340:BE340"/>
    <mergeCell ref="CA340:CI340"/>
    <mergeCell ref="BO340:BR340"/>
    <mergeCell ref="BS340:BU340"/>
    <mergeCell ref="BV340:BX340"/>
    <mergeCell ref="BY340:BZ340"/>
    <mergeCell ref="BC339:BE339"/>
    <mergeCell ref="AH340:AJ340"/>
    <mergeCell ref="BI339:BK339"/>
    <mergeCell ref="AK340:AP340"/>
    <mergeCell ref="BF340:BH340"/>
    <mergeCell ref="BI340:BK340"/>
    <mergeCell ref="AR340:AS340"/>
    <mergeCell ref="AV340:AW340"/>
    <mergeCell ref="AZ340:BA340"/>
    <mergeCell ref="B340:C340"/>
    <mergeCell ref="D340:E340"/>
    <mergeCell ref="F340:W340"/>
    <mergeCell ref="X340:Z340"/>
    <mergeCell ref="AA340:AC340"/>
    <mergeCell ref="AD340:AG340"/>
    <mergeCell ref="CA339:CI339"/>
    <mergeCell ref="BO339:BR339"/>
    <mergeCell ref="AD339:AG339"/>
    <mergeCell ref="AH339:AJ339"/>
    <mergeCell ref="AK339:AP339"/>
    <mergeCell ref="BS339:BU339"/>
    <mergeCell ref="BV339:BX339"/>
    <mergeCell ref="BF339:BH339"/>
    <mergeCell ref="BY339:BZ339"/>
    <mergeCell ref="AV339:AW339"/>
    <mergeCell ref="B339:C339"/>
    <mergeCell ref="D339:E339"/>
    <mergeCell ref="F339:W339"/>
    <mergeCell ref="X339:Z339"/>
    <mergeCell ref="AA339:AC339"/>
    <mergeCell ref="BL339:BN339"/>
    <mergeCell ref="BL340:BN340"/>
    <mergeCell ref="CA338:CI338"/>
    <mergeCell ref="BO338:BR338"/>
    <mergeCell ref="BS338:BU338"/>
    <mergeCell ref="BV338:BX338"/>
    <mergeCell ref="AH338:AJ338"/>
    <mergeCell ref="AR339:AS339"/>
    <mergeCell ref="AK338:AP338"/>
    <mergeCell ref="BF338:BH338"/>
    <mergeCell ref="BI338:BK338"/>
    <mergeCell ref="B338:C338"/>
    <mergeCell ref="D338:E338"/>
    <mergeCell ref="F338:W338"/>
    <mergeCell ref="X338:Z338"/>
    <mergeCell ref="AA338:AC338"/>
    <mergeCell ref="AD338:AG338"/>
    <mergeCell ref="CA337:CI337"/>
    <mergeCell ref="BO337:BR337"/>
    <mergeCell ref="AD337:AG337"/>
    <mergeCell ref="AH337:AJ337"/>
    <mergeCell ref="AK337:AP337"/>
    <mergeCell ref="BS337:BU337"/>
    <mergeCell ref="BV337:BX337"/>
    <mergeCell ref="AR337:AS337"/>
    <mergeCell ref="AV337:AW337"/>
    <mergeCell ref="BI337:BK337"/>
    <mergeCell ref="CA336:CI336"/>
    <mergeCell ref="BO336:BR336"/>
    <mergeCell ref="BF337:BH337"/>
    <mergeCell ref="B337:C337"/>
    <mergeCell ref="D337:E337"/>
    <mergeCell ref="F337:W337"/>
    <mergeCell ref="X337:Z337"/>
    <mergeCell ref="AA337:AC337"/>
    <mergeCell ref="BC337:BE337"/>
    <mergeCell ref="BF336:BH336"/>
    <mergeCell ref="BS336:BU336"/>
    <mergeCell ref="BV336:BX336"/>
    <mergeCell ref="BI336:BK336"/>
    <mergeCell ref="BC336:BE336"/>
    <mergeCell ref="BY337:BZ337"/>
    <mergeCell ref="BY338:BZ338"/>
    <mergeCell ref="AZ337:BA337"/>
    <mergeCell ref="AR338:AS338"/>
    <mergeCell ref="AV338:AW338"/>
    <mergeCell ref="AZ338:BA338"/>
    <mergeCell ref="BC338:BE338"/>
    <mergeCell ref="AZ339:BA339"/>
    <mergeCell ref="BL336:BN336"/>
    <mergeCell ref="BL337:BN337"/>
    <mergeCell ref="BL338:BN338"/>
    <mergeCell ref="CA335:CI335"/>
    <mergeCell ref="BO335:BR335"/>
    <mergeCell ref="BS335:BU335"/>
    <mergeCell ref="BV335:BX335"/>
    <mergeCell ref="BS334:BU334"/>
    <mergeCell ref="BV334:BX334"/>
    <mergeCell ref="BC335:BE335"/>
    <mergeCell ref="B336:C336"/>
    <mergeCell ref="D336:E336"/>
    <mergeCell ref="F336:W336"/>
    <mergeCell ref="X336:Z336"/>
    <mergeCell ref="AA336:AC336"/>
    <mergeCell ref="AD336:AG336"/>
    <mergeCell ref="AH336:AJ336"/>
    <mergeCell ref="AK336:AP336"/>
    <mergeCell ref="B334:C334"/>
    <mergeCell ref="D334:E334"/>
    <mergeCell ref="F334:W334"/>
    <mergeCell ref="X334:Z334"/>
    <mergeCell ref="AA334:AC334"/>
    <mergeCell ref="B335:C335"/>
    <mergeCell ref="D335:E335"/>
    <mergeCell ref="F335:W335"/>
    <mergeCell ref="X335:Z335"/>
    <mergeCell ref="AA335:AC335"/>
    <mergeCell ref="AD334:AG334"/>
    <mergeCell ref="AH334:AJ334"/>
    <mergeCell ref="AK334:AP334"/>
    <mergeCell ref="AR334:AS334"/>
    <mergeCell ref="BY335:BZ335"/>
    <mergeCell ref="AH335:AJ335"/>
    <mergeCell ref="BI334:BK334"/>
    <mergeCell ref="AD335:AG335"/>
    <mergeCell ref="AK335:AP335"/>
    <mergeCell ref="BY336:BZ336"/>
    <mergeCell ref="AR335:AS335"/>
    <mergeCell ref="AV335:AW335"/>
    <mergeCell ref="AZ335:BA335"/>
    <mergeCell ref="AR336:AS336"/>
    <mergeCell ref="AV336:AW336"/>
    <mergeCell ref="AZ336:BA336"/>
    <mergeCell ref="BF335:BH335"/>
    <mergeCell ref="BI335:BK335"/>
    <mergeCell ref="BF334:BH334"/>
    <mergeCell ref="BC334:BE334"/>
    <mergeCell ref="BL334:BN334"/>
    <mergeCell ref="BL335:BN335"/>
    <mergeCell ref="CA333:CI333"/>
    <mergeCell ref="BO333:BR333"/>
    <mergeCell ref="BS333:BU333"/>
    <mergeCell ref="BV333:BX333"/>
    <mergeCell ref="CA334:CI334"/>
    <mergeCell ref="BO334:BR334"/>
    <mergeCell ref="AH333:AJ333"/>
    <mergeCell ref="AK333:AP333"/>
    <mergeCell ref="BF333:BH333"/>
    <mergeCell ref="BI333:BK333"/>
    <mergeCell ref="BC333:BE333"/>
    <mergeCell ref="AR333:AS333"/>
    <mergeCell ref="AV333:AW333"/>
    <mergeCell ref="AZ333:BA333"/>
    <mergeCell ref="CA332:CI332"/>
    <mergeCell ref="BO332:BR332"/>
    <mergeCell ref="BS332:BU332"/>
    <mergeCell ref="BV332:BX332"/>
    <mergeCell ref="B333:C333"/>
    <mergeCell ref="D333:E333"/>
    <mergeCell ref="F333:W333"/>
    <mergeCell ref="X333:Z333"/>
    <mergeCell ref="AA333:AC333"/>
    <mergeCell ref="AD333:AG333"/>
    <mergeCell ref="BV331:BX331"/>
    <mergeCell ref="BO331:BR331"/>
    <mergeCell ref="BS331:BU331"/>
    <mergeCell ref="BF331:BH331"/>
    <mergeCell ref="BI331:BK331"/>
    <mergeCell ref="BC331:BE331"/>
    <mergeCell ref="BI332:BK332"/>
    <mergeCell ref="CA331:CI331"/>
    <mergeCell ref="AH331:AJ331"/>
    <mergeCell ref="AK331:AP331"/>
    <mergeCell ref="B332:C332"/>
    <mergeCell ref="D332:E332"/>
    <mergeCell ref="F332:W332"/>
    <mergeCell ref="X332:Z332"/>
    <mergeCell ref="AA332:AC332"/>
    <mergeCell ref="AD332:AG332"/>
    <mergeCell ref="BF332:BH332"/>
    <mergeCell ref="BY333:BZ333"/>
    <mergeCell ref="BY334:BZ334"/>
    <mergeCell ref="AV334:AW334"/>
    <mergeCell ref="AZ334:BA334"/>
    <mergeCell ref="AH332:AJ332"/>
    <mergeCell ref="AK332:AP332"/>
    <mergeCell ref="AZ332:BA332"/>
    <mergeCell ref="BL331:BN331"/>
    <mergeCell ref="BL332:BN332"/>
    <mergeCell ref="BL333:BN333"/>
    <mergeCell ref="BY330:BZ330"/>
    <mergeCell ref="AR328:AS328"/>
    <mergeCell ref="AV328:AW328"/>
    <mergeCell ref="BC332:BE332"/>
    <mergeCell ref="BC330:BE330"/>
    <mergeCell ref="AV330:AW330"/>
    <mergeCell ref="AZ330:BA330"/>
    <mergeCell ref="BF330:BH330"/>
    <mergeCell ref="B331:C331"/>
    <mergeCell ref="D331:E331"/>
    <mergeCell ref="F331:W331"/>
    <mergeCell ref="X331:Z331"/>
    <mergeCell ref="AA331:AC331"/>
    <mergeCell ref="AD331:AG331"/>
    <mergeCell ref="CA330:CI330"/>
    <mergeCell ref="AA330:AC330"/>
    <mergeCell ref="AD330:AG330"/>
    <mergeCell ref="AH330:AJ330"/>
    <mergeCell ref="AK330:AP330"/>
    <mergeCell ref="BO330:BR330"/>
    <mergeCell ref="BS330:BU330"/>
    <mergeCell ref="BV330:BX330"/>
    <mergeCell ref="AR330:AS330"/>
    <mergeCell ref="BO329:BR329"/>
    <mergeCell ref="BS329:BU329"/>
    <mergeCell ref="BV329:BX329"/>
    <mergeCell ref="BF329:BH329"/>
    <mergeCell ref="BI329:BK329"/>
    <mergeCell ref="BC329:BE329"/>
    <mergeCell ref="AD329:AG329"/>
    <mergeCell ref="AH329:AJ329"/>
    <mergeCell ref="AK329:AP329"/>
    <mergeCell ref="BY331:BZ331"/>
    <mergeCell ref="BY332:BZ332"/>
    <mergeCell ref="AR331:AS331"/>
    <mergeCell ref="AV331:AW331"/>
    <mergeCell ref="AZ331:BA331"/>
    <mergeCell ref="AR332:AS332"/>
    <mergeCell ref="AV332:AW332"/>
    <mergeCell ref="B330:C330"/>
    <mergeCell ref="D330:E330"/>
    <mergeCell ref="F330:W330"/>
    <mergeCell ref="X330:Z330"/>
    <mergeCell ref="BI330:BK330"/>
    <mergeCell ref="BV328:BX328"/>
    <mergeCell ref="B329:C329"/>
    <mergeCell ref="D329:E329"/>
    <mergeCell ref="F329:W329"/>
    <mergeCell ref="X329:Z329"/>
    <mergeCell ref="AA329:AC329"/>
    <mergeCell ref="B328:C328"/>
    <mergeCell ref="AR329:AS329"/>
    <mergeCell ref="BS328:BU328"/>
    <mergeCell ref="AH328:AJ328"/>
    <mergeCell ref="AK328:AP328"/>
    <mergeCell ref="BF328:BH328"/>
    <mergeCell ref="CA328:CI328"/>
    <mergeCell ref="BO328:BR328"/>
    <mergeCell ref="BL328:BN328"/>
    <mergeCell ref="BL329:BN329"/>
    <mergeCell ref="BL330:BN330"/>
    <mergeCell ref="BI327:BK327"/>
    <mergeCell ref="D328:E328"/>
    <mergeCell ref="F328:W328"/>
    <mergeCell ref="X328:Z328"/>
    <mergeCell ref="AA328:AC328"/>
    <mergeCell ref="AD328:AG328"/>
    <mergeCell ref="AZ328:BA328"/>
    <mergeCell ref="AV329:AW329"/>
    <mergeCell ref="AZ329:BA329"/>
    <mergeCell ref="CA327:CI327"/>
    <mergeCell ref="BI328:BK328"/>
    <mergeCell ref="BO327:BR327"/>
    <mergeCell ref="BS327:BU327"/>
    <mergeCell ref="BV327:BX327"/>
    <mergeCell ref="BC328:BE328"/>
    <mergeCell ref="CA329:CI329"/>
    <mergeCell ref="CA326:CI326"/>
    <mergeCell ref="BO326:BR326"/>
    <mergeCell ref="BS326:BU326"/>
    <mergeCell ref="BV326:BX326"/>
    <mergeCell ref="BC326:BE326"/>
    <mergeCell ref="BV325:BX325"/>
    <mergeCell ref="BO325:BR325"/>
    <mergeCell ref="BC327:BE327"/>
    <mergeCell ref="BY328:BZ328"/>
    <mergeCell ref="BY329:BZ329"/>
    <mergeCell ref="AH327:AJ327"/>
    <mergeCell ref="AK327:AP327"/>
    <mergeCell ref="BF327:BH327"/>
    <mergeCell ref="B327:C327"/>
    <mergeCell ref="D327:E327"/>
    <mergeCell ref="F327:W327"/>
    <mergeCell ref="X327:Z327"/>
    <mergeCell ref="AA327:AC327"/>
    <mergeCell ref="AD327:AG327"/>
    <mergeCell ref="BS325:BU325"/>
    <mergeCell ref="BF325:BH325"/>
    <mergeCell ref="BI325:BK325"/>
    <mergeCell ref="B326:C326"/>
    <mergeCell ref="D326:E326"/>
    <mergeCell ref="F326:W326"/>
    <mergeCell ref="X326:Z326"/>
    <mergeCell ref="AA326:AC326"/>
    <mergeCell ref="AD326:AG326"/>
    <mergeCell ref="AH326:AJ326"/>
    <mergeCell ref="AK326:AP326"/>
    <mergeCell ref="BC325:BE325"/>
    <mergeCell ref="CA325:CI325"/>
    <mergeCell ref="AH325:AJ325"/>
    <mergeCell ref="AK325:AP325"/>
    <mergeCell ref="BF326:BH326"/>
    <mergeCell ref="BI326:BK326"/>
    <mergeCell ref="B325:C325"/>
    <mergeCell ref="D325:E325"/>
    <mergeCell ref="F325:W325"/>
    <mergeCell ref="X325:Z325"/>
    <mergeCell ref="AA325:AC325"/>
    <mergeCell ref="AD325:AG325"/>
    <mergeCell ref="BY325:BZ325"/>
    <mergeCell ref="BY326:BZ326"/>
    <mergeCell ref="BY327:BZ327"/>
    <mergeCell ref="AR325:AS325"/>
    <mergeCell ref="AV325:AW325"/>
    <mergeCell ref="AZ325:BA325"/>
    <mergeCell ref="BI323:BK323"/>
    <mergeCell ref="BC320:BE320"/>
    <mergeCell ref="CA320:CI320"/>
    <mergeCell ref="AA320:AC320"/>
    <mergeCell ref="AD320:AG320"/>
    <mergeCell ref="AH320:AJ320"/>
    <mergeCell ref="AK320:AP320"/>
    <mergeCell ref="BO320:BR320"/>
    <mergeCell ref="BY320:BZ320"/>
    <mergeCell ref="CA324:CI324"/>
    <mergeCell ref="BO324:BR324"/>
    <mergeCell ref="BS324:BU324"/>
    <mergeCell ref="BV324:BX324"/>
    <mergeCell ref="BF324:BH324"/>
    <mergeCell ref="BI324:BK324"/>
    <mergeCell ref="BY324:BZ324"/>
    <mergeCell ref="BC324:BE324"/>
    <mergeCell ref="AZ322:BA322"/>
    <mergeCell ref="AK324:AP324"/>
    <mergeCell ref="AR323:AS323"/>
    <mergeCell ref="AV323:AW323"/>
    <mergeCell ref="CA323:CI323"/>
    <mergeCell ref="B324:C324"/>
    <mergeCell ref="D324:E324"/>
    <mergeCell ref="F324:W324"/>
    <mergeCell ref="X324:Z324"/>
    <mergeCell ref="AA324:AC324"/>
    <mergeCell ref="B323:C323"/>
    <mergeCell ref="AD324:AG324"/>
    <mergeCell ref="AH324:AJ324"/>
    <mergeCell ref="AH323:AJ323"/>
    <mergeCell ref="BO322:BR322"/>
    <mergeCell ref="BS322:BU322"/>
    <mergeCell ref="D323:E323"/>
    <mergeCell ref="F323:W323"/>
    <mergeCell ref="X323:Z323"/>
    <mergeCell ref="AA323:AC323"/>
    <mergeCell ref="BV322:BX322"/>
    <mergeCell ref="BC322:BE322"/>
    <mergeCell ref="BY323:BZ323"/>
    <mergeCell ref="BC323:BE323"/>
    <mergeCell ref="BV323:BX323"/>
    <mergeCell ref="BO323:BR323"/>
    <mergeCell ref="BS323:BU323"/>
    <mergeCell ref="AD323:AG323"/>
    <mergeCell ref="AZ323:BA323"/>
    <mergeCell ref="AK323:AP323"/>
    <mergeCell ref="AR324:AS324"/>
    <mergeCell ref="AV324:AW324"/>
    <mergeCell ref="AZ324:BA324"/>
    <mergeCell ref="BF323:BH323"/>
    <mergeCell ref="BV321:BX321"/>
    <mergeCell ref="BO321:BR321"/>
    <mergeCell ref="BS321:BU321"/>
    <mergeCell ref="BF321:BH321"/>
    <mergeCell ref="BI321:BK321"/>
    <mergeCell ref="BC321:BE321"/>
    <mergeCell ref="AH322:AJ322"/>
    <mergeCell ref="AK322:AP322"/>
    <mergeCell ref="AR320:AS320"/>
    <mergeCell ref="AV320:AW320"/>
    <mergeCell ref="AZ320:BA320"/>
    <mergeCell ref="AZ321:BA321"/>
    <mergeCell ref="AR322:AS322"/>
    <mergeCell ref="B322:C322"/>
    <mergeCell ref="D322:E322"/>
    <mergeCell ref="F322:W322"/>
    <mergeCell ref="X322:Z322"/>
    <mergeCell ref="AA322:AC322"/>
    <mergeCell ref="AD322:AG322"/>
    <mergeCell ref="CA321:CI321"/>
    <mergeCell ref="AH321:AJ321"/>
    <mergeCell ref="AK321:AP321"/>
    <mergeCell ref="BF322:BH322"/>
    <mergeCell ref="BI322:BK322"/>
    <mergeCell ref="BY321:BZ321"/>
    <mergeCell ref="BY322:BZ322"/>
    <mergeCell ref="AR321:AS321"/>
    <mergeCell ref="AV321:AW321"/>
    <mergeCell ref="CA322:CI322"/>
    <mergeCell ref="BS320:BU320"/>
    <mergeCell ref="BV320:BX320"/>
    <mergeCell ref="B321:C321"/>
    <mergeCell ref="D321:E321"/>
    <mergeCell ref="F321:W321"/>
    <mergeCell ref="X321:Z321"/>
    <mergeCell ref="AA321:AC321"/>
    <mergeCell ref="AD321:AG321"/>
    <mergeCell ref="BF320:BH320"/>
    <mergeCell ref="BI320:BK320"/>
    <mergeCell ref="BL320:BN320"/>
    <mergeCell ref="BL321:BN321"/>
    <mergeCell ref="BL322:BN322"/>
    <mergeCell ref="BS319:BU319"/>
    <mergeCell ref="AK318:AP318"/>
    <mergeCell ref="B320:C320"/>
    <mergeCell ref="D320:E320"/>
    <mergeCell ref="F320:W320"/>
    <mergeCell ref="X320:Z320"/>
    <mergeCell ref="AH319:AJ319"/>
    <mergeCell ref="AK319:AP319"/>
    <mergeCell ref="AA318:AC318"/>
    <mergeCell ref="AD318:AG318"/>
    <mergeCell ref="BO319:BR319"/>
    <mergeCell ref="BV319:BX319"/>
    <mergeCell ref="BV318:BX318"/>
    <mergeCell ref="B319:C319"/>
    <mergeCell ref="D319:E319"/>
    <mergeCell ref="F319:W319"/>
    <mergeCell ref="X319:Z319"/>
    <mergeCell ref="AA319:AC319"/>
    <mergeCell ref="AD319:AG319"/>
    <mergeCell ref="BC319:BE319"/>
    <mergeCell ref="BF319:BH319"/>
    <mergeCell ref="CA319:CI319"/>
    <mergeCell ref="BC318:BE318"/>
    <mergeCell ref="CA318:CI318"/>
    <mergeCell ref="BI319:BK319"/>
    <mergeCell ref="BO318:BR318"/>
    <mergeCell ref="BS318:BU318"/>
    <mergeCell ref="B318:C318"/>
    <mergeCell ref="D318:E318"/>
    <mergeCell ref="F318:W318"/>
    <mergeCell ref="X318:Z318"/>
    <mergeCell ref="BY319:BZ319"/>
    <mergeCell ref="AR319:AS319"/>
    <mergeCell ref="AV319:AW319"/>
    <mergeCell ref="BI318:BK318"/>
    <mergeCell ref="AH318:AJ318"/>
    <mergeCell ref="BF318:BH318"/>
    <mergeCell ref="BL319:BN319"/>
    <mergeCell ref="AZ318:BA318"/>
    <mergeCell ref="D317:E317"/>
    <mergeCell ref="F317:W317"/>
    <mergeCell ref="X317:Z317"/>
    <mergeCell ref="AA317:AC317"/>
    <mergeCell ref="AD317:AG317"/>
    <mergeCell ref="CA316:CI316"/>
    <mergeCell ref="BO316:BR316"/>
    <mergeCell ref="AD316:AG316"/>
    <mergeCell ref="AH316:AJ316"/>
    <mergeCell ref="AK316:AP316"/>
    <mergeCell ref="BS316:BU316"/>
    <mergeCell ref="BV316:BX316"/>
    <mergeCell ref="BF316:BH316"/>
    <mergeCell ref="BI316:BK316"/>
    <mergeCell ref="B316:C316"/>
    <mergeCell ref="D316:E316"/>
    <mergeCell ref="F316:W316"/>
    <mergeCell ref="X316:Z316"/>
    <mergeCell ref="AA316:AC316"/>
    <mergeCell ref="BY316:BZ316"/>
    <mergeCell ref="BC316:BE316"/>
    <mergeCell ref="BY318:BZ318"/>
    <mergeCell ref="AR316:AS316"/>
    <mergeCell ref="AV316:AW316"/>
    <mergeCell ref="AZ316:BA316"/>
    <mergeCell ref="AR317:AS317"/>
    <mergeCell ref="AV317:AW317"/>
    <mergeCell ref="AZ317:BA317"/>
    <mergeCell ref="AR318:AS318"/>
    <mergeCell ref="AV318:AW318"/>
    <mergeCell ref="B315:C315"/>
    <mergeCell ref="D315:E315"/>
    <mergeCell ref="F315:W315"/>
    <mergeCell ref="X315:Z315"/>
    <mergeCell ref="AA315:AC315"/>
    <mergeCell ref="AD315:AG315"/>
    <mergeCell ref="CA315:CI315"/>
    <mergeCell ref="BO315:BR315"/>
    <mergeCell ref="BS315:BU315"/>
    <mergeCell ref="BV315:BX315"/>
    <mergeCell ref="AH315:AJ315"/>
    <mergeCell ref="AK315:AP315"/>
    <mergeCell ref="BF315:BH315"/>
    <mergeCell ref="BI315:BK315"/>
    <mergeCell ref="AR315:AS315"/>
    <mergeCell ref="AV315:AW315"/>
    <mergeCell ref="AH317:AJ317"/>
    <mergeCell ref="AK317:AP317"/>
    <mergeCell ref="BF317:BH317"/>
    <mergeCell ref="CA317:CI317"/>
    <mergeCell ref="BO317:BR317"/>
    <mergeCell ref="BS317:BU317"/>
    <mergeCell ref="BV317:BX317"/>
    <mergeCell ref="BI317:BK317"/>
    <mergeCell ref="BC317:BE317"/>
    <mergeCell ref="BY317:BZ317"/>
    <mergeCell ref="B317:C317"/>
    <mergeCell ref="BY315:BZ315"/>
    <mergeCell ref="AZ315:BA315"/>
    <mergeCell ref="BO314:BR314"/>
    <mergeCell ref="AD314:AG314"/>
    <mergeCell ref="AH314:AJ314"/>
    <mergeCell ref="BI311:BK311"/>
    <mergeCell ref="BC311:BE311"/>
    <mergeCell ref="AR314:AS314"/>
    <mergeCell ref="AV314:AW314"/>
    <mergeCell ref="CA313:CI313"/>
    <mergeCell ref="BO313:BR313"/>
    <mergeCell ref="BS313:BU313"/>
    <mergeCell ref="BV313:BX313"/>
    <mergeCell ref="BC314:BE314"/>
    <mergeCell ref="CA314:CI314"/>
    <mergeCell ref="B313:C313"/>
    <mergeCell ref="D313:E313"/>
    <mergeCell ref="F313:W313"/>
    <mergeCell ref="X313:Z313"/>
    <mergeCell ref="AA313:AC313"/>
    <mergeCell ref="BC312:BE312"/>
    <mergeCell ref="AH312:AJ312"/>
    <mergeCell ref="BF312:BH312"/>
    <mergeCell ref="BI312:BK312"/>
    <mergeCell ref="AK313:AP313"/>
    <mergeCell ref="BF313:BH313"/>
    <mergeCell ref="BI313:BK313"/>
    <mergeCell ref="BY313:BZ313"/>
    <mergeCell ref="BV312:BX312"/>
    <mergeCell ref="AK312:AP312"/>
    <mergeCell ref="AZ313:BA313"/>
    <mergeCell ref="B311:C311"/>
    <mergeCell ref="D311:E311"/>
    <mergeCell ref="F311:W311"/>
    <mergeCell ref="CA312:CI312"/>
    <mergeCell ref="BO312:BR312"/>
    <mergeCell ref="BS312:BU312"/>
    <mergeCell ref="B312:C312"/>
    <mergeCell ref="D312:E312"/>
    <mergeCell ref="F312:W312"/>
    <mergeCell ref="X312:Z312"/>
    <mergeCell ref="AA312:AC312"/>
    <mergeCell ref="AD312:AG312"/>
    <mergeCell ref="CA311:CI311"/>
    <mergeCell ref="AH313:AJ313"/>
    <mergeCell ref="BC315:BE315"/>
    <mergeCell ref="BO311:BR311"/>
    <mergeCell ref="AD311:AG311"/>
    <mergeCell ref="AH311:AJ311"/>
    <mergeCell ref="AK311:AP311"/>
    <mergeCell ref="BS311:BU311"/>
    <mergeCell ref="BV311:BX311"/>
    <mergeCell ref="BF311:BH311"/>
    <mergeCell ref="X311:Z311"/>
    <mergeCell ref="AA311:AC311"/>
    <mergeCell ref="BY312:BZ312"/>
    <mergeCell ref="BY314:BZ314"/>
    <mergeCell ref="AR312:AS312"/>
    <mergeCell ref="AV312:AW312"/>
    <mergeCell ref="BI314:BK314"/>
    <mergeCell ref="AZ314:BA314"/>
    <mergeCell ref="AK314:AP314"/>
    <mergeCell ref="BC313:BE313"/>
    <mergeCell ref="AD313:AG313"/>
    <mergeCell ref="AZ308:BA308"/>
    <mergeCell ref="BC310:BE310"/>
    <mergeCell ref="AD310:AG310"/>
    <mergeCell ref="AR311:AS311"/>
    <mergeCell ref="AV311:AW311"/>
    <mergeCell ref="AZ311:BA311"/>
    <mergeCell ref="BI309:BK309"/>
    <mergeCell ref="BF310:BH310"/>
    <mergeCell ref="CA310:CI310"/>
    <mergeCell ref="BO310:BR310"/>
    <mergeCell ref="BS310:BU310"/>
    <mergeCell ref="BV310:BX310"/>
    <mergeCell ref="AH310:AJ310"/>
    <mergeCell ref="AR310:AS310"/>
    <mergeCell ref="AV310:AW310"/>
    <mergeCell ref="AZ310:BA310"/>
    <mergeCell ref="AK310:AP310"/>
    <mergeCell ref="BI310:BK310"/>
    <mergeCell ref="BS314:BU314"/>
    <mergeCell ref="BV314:BX314"/>
    <mergeCell ref="BF314:BH314"/>
    <mergeCell ref="B310:C310"/>
    <mergeCell ref="D310:E310"/>
    <mergeCell ref="F310:W310"/>
    <mergeCell ref="X310:Z310"/>
    <mergeCell ref="AA310:AC310"/>
    <mergeCell ref="BC309:BE309"/>
    <mergeCell ref="CA309:CI309"/>
    <mergeCell ref="BO309:BR309"/>
    <mergeCell ref="AD309:AG309"/>
    <mergeCell ref="AH309:AJ309"/>
    <mergeCell ref="AK309:AP309"/>
    <mergeCell ref="BS309:BU309"/>
    <mergeCell ref="BV309:BX309"/>
    <mergeCell ref="BF309:BH309"/>
    <mergeCell ref="B309:C309"/>
    <mergeCell ref="D309:E309"/>
    <mergeCell ref="F309:W309"/>
    <mergeCell ref="X309:Z309"/>
    <mergeCell ref="AA309:AC309"/>
    <mergeCell ref="AR309:AS309"/>
    <mergeCell ref="AV309:AW309"/>
    <mergeCell ref="AZ309:BA309"/>
    <mergeCell ref="BY309:BZ309"/>
    <mergeCell ref="BY310:BZ310"/>
    <mergeCell ref="BY311:BZ311"/>
    <mergeCell ref="B314:C314"/>
    <mergeCell ref="D314:E314"/>
    <mergeCell ref="F314:W314"/>
    <mergeCell ref="X314:Z314"/>
    <mergeCell ref="AA314:AC314"/>
    <mergeCell ref="BI306:BK306"/>
    <mergeCell ref="BC304:BE304"/>
    <mergeCell ref="BC308:BE308"/>
    <mergeCell ref="CA308:CI308"/>
    <mergeCell ref="BO308:BR308"/>
    <mergeCell ref="BS308:BU308"/>
    <mergeCell ref="BV308:BX308"/>
    <mergeCell ref="BY308:BZ308"/>
    <mergeCell ref="B308:C308"/>
    <mergeCell ref="D308:E308"/>
    <mergeCell ref="F308:W308"/>
    <mergeCell ref="X308:Z308"/>
    <mergeCell ref="AA308:AC308"/>
    <mergeCell ref="AD308:AG308"/>
    <mergeCell ref="AH308:AJ308"/>
    <mergeCell ref="BC307:BE307"/>
    <mergeCell ref="CA307:CI307"/>
    <mergeCell ref="BO307:BR307"/>
    <mergeCell ref="BS307:BU307"/>
    <mergeCell ref="AK308:AP308"/>
    <mergeCell ref="BF308:BH308"/>
    <mergeCell ref="BI308:BK308"/>
    <mergeCell ref="BV307:BX307"/>
    <mergeCell ref="AK307:AP307"/>
    <mergeCell ref="BF307:BH307"/>
    <mergeCell ref="BI307:BK307"/>
    <mergeCell ref="BC306:BE306"/>
    <mergeCell ref="D307:E307"/>
    <mergeCell ref="F307:W307"/>
    <mergeCell ref="X307:Z307"/>
    <mergeCell ref="AA307:AC307"/>
    <mergeCell ref="AD307:AG307"/>
    <mergeCell ref="AH307:AJ307"/>
    <mergeCell ref="CA306:CI306"/>
    <mergeCell ref="BO306:BR306"/>
    <mergeCell ref="AD306:AG306"/>
    <mergeCell ref="AH306:AJ306"/>
    <mergeCell ref="AK306:AP306"/>
    <mergeCell ref="BS306:BU306"/>
    <mergeCell ref="BV306:BX306"/>
    <mergeCell ref="BF306:BH306"/>
    <mergeCell ref="BY306:BZ306"/>
    <mergeCell ref="AV306:AW306"/>
    <mergeCell ref="B306:C306"/>
    <mergeCell ref="D306:E306"/>
    <mergeCell ref="F306:W306"/>
    <mergeCell ref="X306:Z306"/>
    <mergeCell ref="AA306:AC306"/>
    <mergeCell ref="BY307:BZ307"/>
    <mergeCell ref="AR307:AS307"/>
    <mergeCell ref="B307:C307"/>
    <mergeCell ref="AR308:AS308"/>
    <mergeCell ref="AV308:AW308"/>
    <mergeCell ref="CA305:CI305"/>
    <mergeCell ref="BO305:BR305"/>
    <mergeCell ref="BS305:BU305"/>
    <mergeCell ref="BV305:BX305"/>
    <mergeCell ref="BF305:BH305"/>
    <mergeCell ref="AR305:AS305"/>
    <mergeCell ref="BI305:BK305"/>
    <mergeCell ref="BY305:BZ305"/>
    <mergeCell ref="AH305:AJ305"/>
    <mergeCell ref="B304:C304"/>
    <mergeCell ref="AK305:AP305"/>
    <mergeCell ref="BC305:BE305"/>
    <mergeCell ref="B305:C305"/>
    <mergeCell ref="D305:E305"/>
    <mergeCell ref="F305:W305"/>
    <mergeCell ref="X305:Z305"/>
    <mergeCell ref="AA305:AC305"/>
    <mergeCell ref="AD305:AG305"/>
    <mergeCell ref="D304:E304"/>
    <mergeCell ref="F304:W304"/>
    <mergeCell ref="X304:Z304"/>
    <mergeCell ref="AA304:AC304"/>
    <mergeCell ref="AD304:AG304"/>
    <mergeCell ref="AH304:AJ304"/>
    <mergeCell ref="AK304:AP304"/>
    <mergeCell ref="BI304:BK304"/>
    <mergeCell ref="CA303:CI303"/>
    <mergeCell ref="BO303:BR303"/>
    <mergeCell ref="BS303:BU303"/>
    <mergeCell ref="BV303:BX303"/>
    <mergeCell ref="BF304:BH304"/>
    <mergeCell ref="BY303:BZ303"/>
    <mergeCell ref="CA304:CI304"/>
    <mergeCell ref="BO304:BR304"/>
    <mergeCell ref="BS304:BU304"/>
    <mergeCell ref="AK303:AP303"/>
    <mergeCell ref="BF303:BH303"/>
    <mergeCell ref="BI303:BK303"/>
    <mergeCell ref="BC303:BE303"/>
    <mergeCell ref="BY304:BZ304"/>
    <mergeCell ref="AR304:AS304"/>
    <mergeCell ref="AV304:AW304"/>
    <mergeCell ref="AZ304:BA304"/>
    <mergeCell ref="BV304:BX304"/>
    <mergeCell ref="BS302:BU302"/>
    <mergeCell ref="BV302:BX302"/>
    <mergeCell ref="AR302:AS302"/>
    <mergeCell ref="B303:C303"/>
    <mergeCell ref="D303:E303"/>
    <mergeCell ref="F303:W303"/>
    <mergeCell ref="X303:Z303"/>
    <mergeCell ref="AA303:AC303"/>
    <mergeCell ref="AD303:AG303"/>
    <mergeCell ref="AH303:AJ303"/>
    <mergeCell ref="BI302:BK302"/>
    <mergeCell ref="B302:C302"/>
    <mergeCell ref="D302:E302"/>
    <mergeCell ref="F302:W302"/>
    <mergeCell ref="X302:Z302"/>
    <mergeCell ref="AA302:AC302"/>
    <mergeCell ref="AD302:AG302"/>
    <mergeCell ref="AH302:AJ302"/>
    <mergeCell ref="AK302:AP302"/>
    <mergeCell ref="CA301:CI301"/>
    <mergeCell ref="BF302:BH302"/>
    <mergeCell ref="BO301:BR301"/>
    <mergeCell ref="BS301:BU301"/>
    <mergeCell ref="BV301:BX301"/>
    <mergeCell ref="BC302:BE302"/>
    <mergeCell ref="CA302:CI302"/>
    <mergeCell ref="BO302:BR302"/>
    <mergeCell ref="BY302:BZ302"/>
    <mergeCell ref="AH301:AJ301"/>
    <mergeCell ref="AK301:AP301"/>
    <mergeCell ref="BF301:BH301"/>
    <mergeCell ref="BI301:BK301"/>
    <mergeCell ref="BC301:BE301"/>
    <mergeCell ref="AR301:AS301"/>
    <mergeCell ref="AV301:AW301"/>
    <mergeCell ref="AZ301:BA301"/>
    <mergeCell ref="AV302:AW302"/>
    <mergeCell ref="AZ302:BA302"/>
    <mergeCell ref="AR303:AS303"/>
    <mergeCell ref="AV303:AW303"/>
    <mergeCell ref="AZ303:BA303"/>
    <mergeCell ref="CA300:CI300"/>
    <mergeCell ref="BO300:BR300"/>
    <mergeCell ref="BS300:BU300"/>
    <mergeCell ref="BV300:BX300"/>
    <mergeCell ref="B301:C301"/>
    <mergeCell ref="D301:E301"/>
    <mergeCell ref="F301:W301"/>
    <mergeCell ref="X301:Z301"/>
    <mergeCell ref="AA301:AC301"/>
    <mergeCell ref="AD301:AG301"/>
    <mergeCell ref="BC300:BE300"/>
    <mergeCell ref="BV299:BX299"/>
    <mergeCell ref="BO299:BR299"/>
    <mergeCell ref="BS299:BU299"/>
    <mergeCell ref="BF299:BH299"/>
    <mergeCell ref="BI299:BK299"/>
    <mergeCell ref="B300:C300"/>
    <mergeCell ref="D300:E300"/>
    <mergeCell ref="F300:W300"/>
    <mergeCell ref="X300:Z300"/>
    <mergeCell ref="AA300:AC300"/>
    <mergeCell ref="AD300:AG300"/>
    <mergeCell ref="AH300:AJ300"/>
    <mergeCell ref="AK300:AP300"/>
    <mergeCell ref="BC299:BE299"/>
    <mergeCell ref="CA299:CI299"/>
    <mergeCell ref="AH299:AJ299"/>
    <mergeCell ref="AK299:AP299"/>
    <mergeCell ref="BF300:BH300"/>
    <mergeCell ref="BI300:BK300"/>
    <mergeCell ref="BY300:BZ300"/>
    <mergeCell ref="BY301:BZ301"/>
    <mergeCell ref="AR300:AS300"/>
    <mergeCell ref="AV300:AW300"/>
    <mergeCell ref="AZ300:BA300"/>
    <mergeCell ref="BC298:BE298"/>
    <mergeCell ref="BI298:BK298"/>
    <mergeCell ref="AR295:AS295"/>
    <mergeCell ref="AV295:AW295"/>
    <mergeCell ref="AZ295:BA295"/>
    <mergeCell ref="AR296:AS296"/>
    <mergeCell ref="AV296:AW296"/>
    <mergeCell ref="AZ296:BA296"/>
    <mergeCell ref="BF296:BH296"/>
    <mergeCell ref="B299:C299"/>
    <mergeCell ref="D299:E299"/>
    <mergeCell ref="F299:W299"/>
    <mergeCell ref="X299:Z299"/>
    <mergeCell ref="AA299:AC299"/>
    <mergeCell ref="AD299:AG299"/>
    <mergeCell ref="AA297:AC297"/>
    <mergeCell ref="BS298:BU298"/>
    <mergeCell ref="CA298:CI298"/>
    <mergeCell ref="B298:C298"/>
    <mergeCell ref="D298:E298"/>
    <mergeCell ref="F298:W298"/>
    <mergeCell ref="X298:Z298"/>
    <mergeCell ref="AA298:AC298"/>
    <mergeCell ref="BV298:BX298"/>
    <mergeCell ref="BF298:BH298"/>
    <mergeCell ref="AD298:AG298"/>
    <mergeCell ref="AH298:AJ298"/>
    <mergeCell ref="AK298:AP298"/>
    <mergeCell ref="BO298:BR298"/>
    <mergeCell ref="AK297:AP297"/>
    <mergeCell ref="AR297:AS297"/>
    <mergeCell ref="AV297:AW297"/>
    <mergeCell ref="AZ297:BA297"/>
    <mergeCell ref="AR298:AS298"/>
    <mergeCell ref="BI297:BK297"/>
    <mergeCell ref="BC297:BE297"/>
    <mergeCell ref="CA297:CI297"/>
    <mergeCell ref="BS296:BU296"/>
    <mergeCell ref="BI296:BK296"/>
    <mergeCell ref="BY297:BZ297"/>
    <mergeCell ref="B297:C297"/>
    <mergeCell ref="D297:E297"/>
    <mergeCell ref="F297:W297"/>
    <mergeCell ref="X297:Z297"/>
    <mergeCell ref="BS297:BU297"/>
    <mergeCell ref="BV297:BX297"/>
    <mergeCell ref="BF297:BH297"/>
    <mergeCell ref="BO297:BR297"/>
    <mergeCell ref="AD297:AG297"/>
    <mergeCell ref="AH297:AJ297"/>
    <mergeCell ref="BY298:BZ298"/>
    <mergeCell ref="BY299:BZ299"/>
    <mergeCell ref="AV298:AW298"/>
    <mergeCell ref="AZ298:BA298"/>
    <mergeCell ref="AR299:AS299"/>
    <mergeCell ref="AV299:AW299"/>
    <mergeCell ref="AZ299:BA299"/>
    <mergeCell ref="BC295:BE295"/>
    <mergeCell ref="AH296:AJ296"/>
    <mergeCell ref="AK296:AP296"/>
    <mergeCell ref="AH295:AJ295"/>
    <mergeCell ref="AK295:AP295"/>
    <mergeCell ref="B296:C296"/>
    <mergeCell ref="D296:E296"/>
    <mergeCell ref="F296:W296"/>
    <mergeCell ref="X296:Z296"/>
    <mergeCell ref="AA296:AC296"/>
    <mergeCell ref="AD296:AG296"/>
    <mergeCell ref="CA295:CI295"/>
    <mergeCell ref="BO295:BR295"/>
    <mergeCell ref="BS295:BU295"/>
    <mergeCell ref="BV295:BX295"/>
    <mergeCell ref="BF295:BH295"/>
    <mergeCell ref="BI295:BK295"/>
    <mergeCell ref="BY295:BZ295"/>
    <mergeCell ref="B295:C295"/>
    <mergeCell ref="D295:E295"/>
    <mergeCell ref="F295:W295"/>
    <mergeCell ref="X295:Z295"/>
    <mergeCell ref="AA295:AC295"/>
    <mergeCell ref="AD295:AG295"/>
    <mergeCell ref="AV294:AW294"/>
    <mergeCell ref="BC296:BE296"/>
    <mergeCell ref="BV294:BX294"/>
    <mergeCell ref="BF294:BH294"/>
    <mergeCell ref="CA294:CI294"/>
    <mergeCell ref="BY296:BZ296"/>
    <mergeCell ref="CA296:CI296"/>
    <mergeCell ref="BV296:BX296"/>
    <mergeCell ref="BO296:BR296"/>
    <mergeCell ref="AA294:AC294"/>
    <mergeCell ref="AD294:AG294"/>
    <mergeCell ref="AH294:AJ294"/>
    <mergeCell ref="AK294:AP294"/>
    <mergeCell ref="BI294:BK294"/>
    <mergeCell ref="BF293:BH293"/>
    <mergeCell ref="BY290:BZ290"/>
    <mergeCell ref="BY291:BZ291"/>
    <mergeCell ref="AR290:AS290"/>
    <mergeCell ref="AV290:AW290"/>
    <mergeCell ref="AZ290:BA290"/>
    <mergeCell ref="AZ291:BA291"/>
    <mergeCell ref="CA293:CI293"/>
    <mergeCell ref="BO293:BR293"/>
    <mergeCell ref="BS293:BU293"/>
    <mergeCell ref="AH293:AJ293"/>
    <mergeCell ref="AK293:AP293"/>
    <mergeCell ref="AR292:AS292"/>
    <mergeCell ref="AV292:AW292"/>
    <mergeCell ref="AZ292:BA292"/>
    <mergeCell ref="AH292:AJ292"/>
    <mergeCell ref="AK292:AP292"/>
    <mergeCell ref="F294:W294"/>
    <mergeCell ref="X294:Z294"/>
    <mergeCell ref="BO294:BR294"/>
    <mergeCell ref="AD293:AG293"/>
    <mergeCell ref="BC293:BE293"/>
    <mergeCell ref="AZ294:BA294"/>
    <mergeCell ref="BC294:BE294"/>
    <mergeCell ref="AR294:AS294"/>
    <mergeCell ref="BS294:BU294"/>
    <mergeCell ref="B293:C293"/>
    <mergeCell ref="D293:E293"/>
    <mergeCell ref="F293:W293"/>
    <mergeCell ref="X293:Z293"/>
    <mergeCell ref="AA293:AC293"/>
    <mergeCell ref="B294:C294"/>
    <mergeCell ref="D294:E294"/>
    <mergeCell ref="BV293:BX293"/>
    <mergeCell ref="BY293:BZ293"/>
    <mergeCell ref="BF292:BH292"/>
    <mergeCell ref="BI292:BK292"/>
    <mergeCell ref="BC292:BE292"/>
    <mergeCell ref="BI293:BK293"/>
    <mergeCell ref="BS292:BU292"/>
    <mergeCell ref="CA292:CI292"/>
    <mergeCell ref="BO292:BR292"/>
    <mergeCell ref="B292:C292"/>
    <mergeCell ref="D292:E292"/>
    <mergeCell ref="F292:W292"/>
    <mergeCell ref="X292:Z292"/>
    <mergeCell ref="AA292:AC292"/>
    <mergeCell ref="BV292:BX292"/>
    <mergeCell ref="BY292:BZ292"/>
    <mergeCell ref="AD292:AG292"/>
    <mergeCell ref="BY294:BZ294"/>
    <mergeCell ref="AR293:AS293"/>
    <mergeCell ref="AV293:AW293"/>
    <mergeCell ref="AZ293:BA293"/>
    <mergeCell ref="AH291:AJ291"/>
    <mergeCell ref="AK291:AP291"/>
    <mergeCell ref="BF291:BH291"/>
    <mergeCell ref="D287:E287"/>
    <mergeCell ref="F287:W287"/>
    <mergeCell ref="X287:Z287"/>
    <mergeCell ref="AA287:AC287"/>
    <mergeCell ref="AD287:AG287"/>
    <mergeCell ref="AH288:AJ288"/>
    <mergeCell ref="AK288:AP288"/>
    <mergeCell ref="CA291:CI291"/>
    <mergeCell ref="BO291:BR291"/>
    <mergeCell ref="BS291:BU291"/>
    <mergeCell ref="BV291:BX291"/>
    <mergeCell ref="BI291:BK291"/>
    <mergeCell ref="BC290:BE290"/>
    <mergeCell ref="BC291:BE291"/>
    <mergeCell ref="B291:C291"/>
    <mergeCell ref="D291:E291"/>
    <mergeCell ref="F291:W291"/>
    <mergeCell ref="X291:Z291"/>
    <mergeCell ref="AA291:AC291"/>
    <mergeCell ref="AD291:AG291"/>
    <mergeCell ref="BI289:BK289"/>
    <mergeCell ref="BC289:BE289"/>
    <mergeCell ref="CA290:CI290"/>
    <mergeCell ref="BO290:BR290"/>
    <mergeCell ref="BS290:BU290"/>
    <mergeCell ref="BV290:BX290"/>
    <mergeCell ref="BI290:BK290"/>
    <mergeCell ref="BF289:BH289"/>
    <mergeCell ref="B290:C290"/>
    <mergeCell ref="D290:E290"/>
    <mergeCell ref="F290:W290"/>
    <mergeCell ref="X290:Z290"/>
    <mergeCell ref="AA290:AC290"/>
    <mergeCell ref="AD290:AG290"/>
    <mergeCell ref="AH290:AJ290"/>
    <mergeCell ref="AK290:AP290"/>
    <mergeCell ref="BF290:BH290"/>
    <mergeCell ref="AR291:AS291"/>
    <mergeCell ref="AV291:AW291"/>
    <mergeCell ref="AD288:AG288"/>
    <mergeCell ref="F288:W288"/>
    <mergeCell ref="X288:Z288"/>
    <mergeCell ref="AA288:AC288"/>
    <mergeCell ref="B287:C287"/>
    <mergeCell ref="AD289:AG289"/>
    <mergeCell ref="AH289:AJ289"/>
    <mergeCell ref="AK289:AP289"/>
    <mergeCell ref="BS289:BU289"/>
    <mergeCell ref="BC288:BE288"/>
    <mergeCell ref="BI288:BK288"/>
    <mergeCell ref="AR289:AS289"/>
    <mergeCell ref="AV289:AW289"/>
    <mergeCell ref="CA288:CI288"/>
    <mergeCell ref="BO288:BR288"/>
    <mergeCell ref="CA289:CI289"/>
    <mergeCell ref="BO289:BR289"/>
    <mergeCell ref="BS288:BU288"/>
    <mergeCell ref="BV289:BX289"/>
    <mergeCell ref="BV288:BX288"/>
    <mergeCell ref="BY288:BZ288"/>
    <mergeCell ref="BY289:BZ289"/>
    <mergeCell ref="B289:C289"/>
    <mergeCell ref="D289:E289"/>
    <mergeCell ref="F289:W289"/>
    <mergeCell ref="X289:Z289"/>
    <mergeCell ref="AA289:AC289"/>
    <mergeCell ref="CA287:CI287"/>
    <mergeCell ref="BO287:BR287"/>
    <mergeCell ref="BF288:BH288"/>
    <mergeCell ref="B288:C288"/>
    <mergeCell ref="D288:E288"/>
    <mergeCell ref="BY287:BZ287"/>
    <mergeCell ref="AH287:AJ287"/>
    <mergeCell ref="AK287:AP287"/>
    <mergeCell ref="BF287:BH287"/>
    <mergeCell ref="BS287:BU287"/>
    <mergeCell ref="BV287:BX287"/>
    <mergeCell ref="BI287:BK287"/>
    <mergeCell ref="BC287:BE287"/>
    <mergeCell ref="AZ287:BA287"/>
    <mergeCell ref="AR288:AS288"/>
    <mergeCell ref="AV288:AW288"/>
    <mergeCell ref="AZ288:BA288"/>
    <mergeCell ref="AZ289:BA289"/>
    <mergeCell ref="AR287:AS287"/>
    <mergeCell ref="AV287:AW287"/>
    <mergeCell ref="BL287:BN287"/>
    <mergeCell ref="BL288:BN288"/>
    <mergeCell ref="BL289:BN289"/>
    <mergeCell ref="BC286:BE286"/>
    <mergeCell ref="CA286:CI286"/>
    <mergeCell ref="BO286:BR286"/>
    <mergeCell ref="BS286:BU286"/>
    <mergeCell ref="BV286:BX286"/>
    <mergeCell ref="BY286:BZ286"/>
    <mergeCell ref="BC285:BE285"/>
    <mergeCell ref="AH286:AJ286"/>
    <mergeCell ref="BI285:BK285"/>
    <mergeCell ref="AK286:AP286"/>
    <mergeCell ref="BF286:BH286"/>
    <mergeCell ref="BI286:BK286"/>
    <mergeCell ref="AR286:AS286"/>
    <mergeCell ref="AV286:AW286"/>
    <mergeCell ref="AZ286:BA286"/>
    <mergeCell ref="B286:C286"/>
    <mergeCell ref="D286:E286"/>
    <mergeCell ref="F286:W286"/>
    <mergeCell ref="X286:Z286"/>
    <mergeCell ref="AA286:AC286"/>
    <mergeCell ref="AD286:AG286"/>
    <mergeCell ref="CA285:CI285"/>
    <mergeCell ref="BO285:BR285"/>
    <mergeCell ref="AD285:AG285"/>
    <mergeCell ref="AH285:AJ285"/>
    <mergeCell ref="AK285:AP285"/>
    <mergeCell ref="BS285:BU285"/>
    <mergeCell ref="BV285:BX285"/>
    <mergeCell ref="BF285:BH285"/>
    <mergeCell ref="B285:C285"/>
    <mergeCell ref="D285:E285"/>
    <mergeCell ref="F285:W285"/>
    <mergeCell ref="X285:Z285"/>
    <mergeCell ref="AA285:AC285"/>
    <mergeCell ref="BL286:BN286"/>
    <mergeCell ref="AH280:AJ280"/>
    <mergeCell ref="AK280:AP280"/>
    <mergeCell ref="BY280:BZ280"/>
    <mergeCell ref="BY281:BZ281"/>
    <mergeCell ref="BY282:BZ282"/>
    <mergeCell ref="BC284:BE284"/>
    <mergeCell ref="AR284:AS284"/>
    <mergeCell ref="AV284:AW284"/>
    <mergeCell ref="AZ284:BA284"/>
    <mergeCell ref="BY284:BZ284"/>
    <mergeCell ref="AD284:AG284"/>
    <mergeCell ref="AR285:AS285"/>
    <mergeCell ref="AV285:AW285"/>
    <mergeCell ref="AZ285:BA285"/>
    <mergeCell ref="CA284:CI284"/>
    <mergeCell ref="BO284:BR284"/>
    <mergeCell ref="BS284:BU284"/>
    <mergeCell ref="BV284:BX284"/>
    <mergeCell ref="AH284:AJ284"/>
    <mergeCell ref="BI283:BK283"/>
    <mergeCell ref="AK284:AP284"/>
    <mergeCell ref="BF284:BH284"/>
    <mergeCell ref="BI284:BK284"/>
    <mergeCell ref="B284:C284"/>
    <mergeCell ref="D284:E284"/>
    <mergeCell ref="F284:W284"/>
    <mergeCell ref="X284:Z284"/>
    <mergeCell ref="AA284:AC284"/>
    <mergeCell ref="BC283:BE283"/>
    <mergeCell ref="CA283:CI283"/>
    <mergeCell ref="BO283:BR283"/>
    <mergeCell ref="AD283:AG283"/>
    <mergeCell ref="AH283:AJ283"/>
    <mergeCell ref="AK283:AP283"/>
    <mergeCell ref="BS283:BU283"/>
    <mergeCell ref="BV283:BX283"/>
    <mergeCell ref="BF283:BH283"/>
    <mergeCell ref="B283:C283"/>
    <mergeCell ref="D283:E283"/>
    <mergeCell ref="F283:W283"/>
    <mergeCell ref="X283:Z283"/>
    <mergeCell ref="AA283:AC283"/>
    <mergeCell ref="BY283:BZ283"/>
    <mergeCell ref="BY285:BZ285"/>
    <mergeCell ref="AR280:AS280"/>
    <mergeCell ref="AV280:AW280"/>
    <mergeCell ref="AZ280:BA280"/>
    <mergeCell ref="AR281:AS281"/>
    <mergeCell ref="AV281:AW281"/>
    <mergeCell ref="AZ281:BA281"/>
    <mergeCell ref="BL283:BN283"/>
    <mergeCell ref="BL284:BN284"/>
    <mergeCell ref="BL285:BN285"/>
    <mergeCell ref="AR283:AS283"/>
    <mergeCell ref="AV283:AW283"/>
    <mergeCell ref="AZ283:BA283"/>
    <mergeCell ref="BL280:BN280"/>
    <mergeCell ref="BL281:BN281"/>
    <mergeCell ref="BL282:BN282"/>
    <mergeCell ref="B279:C279"/>
    <mergeCell ref="D279:E279"/>
    <mergeCell ref="F279:W279"/>
    <mergeCell ref="X279:Z279"/>
    <mergeCell ref="B277:C277"/>
    <mergeCell ref="D277:E277"/>
    <mergeCell ref="BV277:BX277"/>
    <mergeCell ref="B278:C278"/>
    <mergeCell ref="D278:E278"/>
    <mergeCell ref="F278:W278"/>
    <mergeCell ref="X278:Z278"/>
    <mergeCell ref="AA278:AC278"/>
    <mergeCell ref="F277:W277"/>
    <mergeCell ref="X277:Z277"/>
    <mergeCell ref="AA277:AC277"/>
    <mergeCell ref="AD277:AG277"/>
    <mergeCell ref="BF282:BH282"/>
    <mergeCell ref="BI282:BK282"/>
    <mergeCell ref="BC282:BE282"/>
    <mergeCell ref="CA282:CI282"/>
    <mergeCell ref="BO282:BR282"/>
    <mergeCell ref="BS282:BU282"/>
    <mergeCell ref="BV282:BX282"/>
    <mergeCell ref="BI281:BK281"/>
    <mergeCell ref="BC281:BE281"/>
    <mergeCell ref="B282:C282"/>
    <mergeCell ref="D282:E282"/>
    <mergeCell ref="F282:W282"/>
    <mergeCell ref="X282:Z282"/>
    <mergeCell ref="AA282:AC282"/>
    <mergeCell ref="AD282:AG282"/>
    <mergeCell ref="AK282:AP282"/>
    <mergeCell ref="AA281:AC281"/>
    <mergeCell ref="AD281:AG281"/>
    <mergeCell ref="AH281:AJ281"/>
    <mergeCell ref="AK281:AP281"/>
    <mergeCell ref="AH282:AJ282"/>
    <mergeCell ref="CA281:CI281"/>
    <mergeCell ref="BO281:BR281"/>
    <mergeCell ref="BS281:BU281"/>
    <mergeCell ref="BV281:BX281"/>
    <mergeCell ref="BF281:BH281"/>
    <mergeCell ref="CA280:CI280"/>
    <mergeCell ref="BO280:BR280"/>
    <mergeCell ref="BS280:BU280"/>
    <mergeCell ref="BV280:BX280"/>
    <mergeCell ref="B281:C281"/>
    <mergeCell ref="D281:E281"/>
    <mergeCell ref="F281:W281"/>
    <mergeCell ref="X281:Z281"/>
    <mergeCell ref="BF280:BH280"/>
    <mergeCell ref="BI280:BK280"/>
    <mergeCell ref="BC280:BE280"/>
    <mergeCell ref="B280:C280"/>
    <mergeCell ref="D280:E280"/>
    <mergeCell ref="F280:W280"/>
    <mergeCell ref="X280:Z280"/>
    <mergeCell ref="AA280:AC280"/>
    <mergeCell ref="BI279:BK279"/>
    <mergeCell ref="BC279:BE279"/>
    <mergeCell ref="AR282:AS282"/>
    <mergeCell ref="AV282:AW282"/>
    <mergeCell ref="AZ282:BA282"/>
    <mergeCell ref="AD280:AG280"/>
    <mergeCell ref="BY277:BZ277"/>
    <mergeCell ref="BV274:BX274"/>
    <mergeCell ref="CA279:CI279"/>
    <mergeCell ref="AA279:AC279"/>
    <mergeCell ref="AD279:AG279"/>
    <mergeCell ref="AH279:AJ279"/>
    <mergeCell ref="AK279:AP279"/>
    <mergeCell ref="BY279:BZ279"/>
    <mergeCell ref="BO279:BR279"/>
    <mergeCell ref="BS279:BU279"/>
    <mergeCell ref="BV279:BX279"/>
    <mergeCell ref="BF279:BH279"/>
    <mergeCell ref="CA278:CI278"/>
    <mergeCell ref="BO278:BR278"/>
    <mergeCell ref="BS278:BU278"/>
    <mergeCell ref="BV278:BX278"/>
    <mergeCell ref="BF278:BH278"/>
    <mergeCell ref="BI278:BK278"/>
    <mergeCell ref="BC278:BE278"/>
    <mergeCell ref="BY278:BZ278"/>
    <mergeCell ref="AD278:AG278"/>
    <mergeCell ref="AH278:AJ278"/>
    <mergeCell ref="AK278:AP278"/>
    <mergeCell ref="CA276:CI276"/>
    <mergeCell ref="BI277:BK277"/>
    <mergeCell ref="BO276:BR276"/>
    <mergeCell ref="BS276:BU276"/>
    <mergeCell ref="BV276:BX276"/>
    <mergeCell ref="BC277:BE277"/>
    <mergeCell ref="CA277:CI277"/>
    <mergeCell ref="BO277:BR277"/>
    <mergeCell ref="AH276:AJ276"/>
    <mergeCell ref="AK276:AP276"/>
    <mergeCell ref="BF276:BH276"/>
    <mergeCell ref="BI276:BK276"/>
    <mergeCell ref="BC276:BE276"/>
    <mergeCell ref="AH277:AJ277"/>
    <mergeCell ref="AK277:AP277"/>
    <mergeCell ref="BS277:BU277"/>
    <mergeCell ref="BF277:BH277"/>
    <mergeCell ref="AR277:AS277"/>
    <mergeCell ref="AV277:AW277"/>
    <mergeCell ref="AZ277:BA277"/>
    <mergeCell ref="AR278:AS278"/>
    <mergeCell ref="AV278:AW278"/>
    <mergeCell ref="AZ278:BA278"/>
    <mergeCell ref="AR279:AS279"/>
    <mergeCell ref="AV279:AW279"/>
    <mergeCell ref="AZ279:BA279"/>
    <mergeCell ref="BL275:BN275"/>
    <mergeCell ref="BL276:BN276"/>
    <mergeCell ref="BL277:BN277"/>
    <mergeCell ref="BL278:BN278"/>
    <mergeCell ref="BL279:BN279"/>
    <mergeCell ref="B276:C276"/>
    <mergeCell ref="D276:E276"/>
    <mergeCell ref="F276:W276"/>
    <mergeCell ref="X276:Z276"/>
    <mergeCell ref="AA276:AC276"/>
    <mergeCell ref="AD276:AG276"/>
    <mergeCell ref="BF274:BH274"/>
    <mergeCell ref="BI274:BK274"/>
    <mergeCell ref="CA275:CI275"/>
    <mergeCell ref="BO275:BR275"/>
    <mergeCell ref="BS275:BU275"/>
    <mergeCell ref="BV275:BX275"/>
    <mergeCell ref="B275:C275"/>
    <mergeCell ref="D275:E275"/>
    <mergeCell ref="F275:W275"/>
    <mergeCell ref="X275:Z275"/>
    <mergeCell ref="AA275:AC275"/>
    <mergeCell ref="AD275:AG275"/>
    <mergeCell ref="AH275:AJ275"/>
    <mergeCell ref="AK275:AP275"/>
    <mergeCell ref="BC274:BE274"/>
    <mergeCell ref="CA274:CI274"/>
    <mergeCell ref="AH274:AJ274"/>
    <mergeCell ref="AK274:AP274"/>
    <mergeCell ref="BF275:BH275"/>
    <mergeCell ref="BI275:BK275"/>
    <mergeCell ref="B274:C274"/>
    <mergeCell ref="D274:E274"/>
    <mergeCell ref="F274:W274"/>
    <mergeCell ref="X274:Z274"/>
    <mergeCell ref="AA274:AC274"/>
    <mergeCell ref="AD274:AG274"/>
    <mergeCell ref="AR274:AS274"/>
    <mergeCell ref="AV274:AW274"/>
    <mergeCell ref="AZ274:BA274"/>
    <mergeCell ref="AR275:AS275"/>
    <mergeCell ref="BC275:BE275"/>
    <mergeCell ref="BO274:BR274"/>
    <mergeCell ref="BS274:BU274"/>
    <mergeCell ref="AV275:AW275"/>
    <mergeCell ref="AZ275:BA275"/>
    <mergeCell ref="AR276:AS276"/>
    <mergeCell ref="AV276:AW276"/>
    <mergeCell ref="AZ276:BA276"/>
    <mergeCell ref="BY274:BZ274"/>
    <mergeCell ref="BY275:BZ275"/>
    <mergeCell ref="BY276:BZ276"/>
    <mergeCell ref="AD269:AG269"/>
    <mergeCell ref="BC273:BE273"/>
    <mergeCell ref="CA273:CI273"/>
    <mergeCell ref="AA273:AC273"/>
    <mergeCell ref="AD273:AG273"/>
    <mergeCell ref="AH273:AJ273"/>
    <mergeCell ref="AK273:AP273"/>
    <mergeCell ref="BO273:BR273"/>
    <mergeCell ref="BS273:BU273"/>
    <mergeCell ref="BV273:BX273"/>
    <mergeCell ref="CA272:CI272"/>
    <mergeCell ref="BO272:BR272"/>
    <mergeCell ref="BS272:BU272"/>
    <mergeCell ref="BV272:BX272"/>
    <mergeCell ref="BF272:BH272"/>
    <mergeCell ref="BI272:BK272"/>
    <mergeCell ref="BC272:BE272"/>
    <mergeCell ref="AH272:AJ272"/>
    <mergeCell ref="AK272:AP272"/>
    <mergeCell ref="B273:C273"/>
    <mergeCell ref="D273:E273"/>
    <mergeCell ref="F273:W273"/>
    <mergeCell ref="X273:Z273"/>
    <mergeCell ref="BI273:BK273"/>
    <mergeCell ref="BF273:BH273"/>
    <mergeCell ref="B272:C272"/>
    <mergeCell ref="D272:E272"/>
    <mergeCell ref="F272:W272"/>
    <mergeCell ref="X272:Z272"/>
    <mergeCell ref="AA272:AC272"/>
    <mergeCell ref="AD272:AG272"/>
    <mergeCell ref="CA271:CI271"/>
    <mergeCell ref="BO271:BR271"/>
    <mergeCell ref="BS271:BU271"/>
    <mergeCell ref="AH271:AJ271"/>
    <mergeCell ref="AK271:AP271"/>
    <mergeCell ref="BF271:BH271"/>
    <mergeCell ref="BV271:BX271"/>
    <mergeCell ref="AR271:AS271"/>
    <mergeCell ref="AV271:AW271"/>
    <mergeCell ref="AZ271:BA271"/>
    <mergeCell ref="BY272:BZ272"/>
    <mergeCell ref="BY273:BZ273"/>
    <mergeCell ref="AR272:AS272"/>
    <mergeCell ref="AV272:AW272"/>
    <mergeCell ref="AZ272:BA272"/>
    <mergeCell ref="AR273:AS273"/>
    <mergeCell ref="AV273:AW273"/>
    <mergeCell ref="AZ273:BA273"/>
    <mergeCell ref="BO267:BR267"/>
    <mergeCell ref="B268:C268"/>
    <mergeCell ref="D268:E268"/>
    <mergeCell ref="F268:W268"/>
    <mergeCell ref="X268:Z268"/>
    <mergeCell ref="BS268:BU268"/>
    <mergeCell ref="AK267:AP267"/>
    <mergeCell ref="BF267:BH267"/>
    <mergeCell ref="BI267:BK267"/>
    <mergeCell ref="BC268:BE268"/>
    <mergeCell ref="BY268:BZ268"/>
    <mergeCell ref="BY269:BZ269"/>
    <mergeCell ref="AR268:AS268"/>
    <mergeCell ref="AV268:AW268"/>
    <mergeCell ref="AZ268:BA268"/>
    <mergeCell ref="AR269:AS269"/>
    <mergeCell ref="AV269:AW269"/>
    <mergeCell ref="AZ269:BA269"/>
    <mergeCell ref="BI268:BK268"/>
    <mergeCell ref="AA267:AC267"/>
    <mergeCell ref="AD267:AG267"/>
    <mergeCell ref="AH267:AJ267"/>
    <mergeCell ref="CA270:CI270"/>
    <mergeCell ref="BI271:BK271"/>
    <mergeCell ref="B271:C271"/>
    <mergeCell ref="D271:E271"/>
    <mergeCell ref="F271:W271"/>
    <mergeCell ref="X271:Z271"/>
    <mergeCell ref="AA271:AC271"/>
    <mergeCell ref="AD271:AG271"/>
    <mergeCell ref="BC271:BE271"/>
    <mergeCell ref="BO270:BR270"/>
    <mergeCell ref="BS270:BU270"/>
    <mergeCell ref="BV270:BX270"/>
    <mergeCell ref="BF270:BH270"/>
    <mergeCell ref="BI270:BK270"/>
    <mergeCell ref="BC270:BE270"/>
    <mergeCell ref="AA270:AC270"/>
    <mergeCell ref="AD270:AG270"/>
    <mergeCell ref="AH270:AJ270"/>
    <mergeCell ref="AK270:AP270"/>
    <mergeCell ref="AH269:AJ269"/>
    <mergeCell ref="AK269:AP269"/>
    <mergeCell ref="AR270:AS270"/>
    <mergeCell ref="AV270:AW270"/>
    <mergeCell ref="AZ270:BA270"/>
    <mergeCell ref="CA269:CI269"/>
    <mergeCell ref="BO269:BR269"/>
    <mergeCell ref="BS269:BU269"/>
    <mergeCell ref="BV269:BX269"/>
    <mergeCell ref="BF269:BH269"/>
    <mergeCell ref="BI269:BK269"/>
    <mergeCell ref="BC269:BE269"/>
    <mergeCell ref="B270:C270"/>
    <mergeCell ref="D270:E270"/>
    <mergeCell ref="F270:W270"/>
    <mergeCell ref="X270:Z270"/>
    <mergeCell ref="B269:C269"/>
    <mergeCell ref="D269:E269"/>
    <mergeCell ref="BY270:BZ270"/>
    <mergeCell ref="BY271:BZ271"/>
    <mergeCell ref="F269:W269"/>
    <mergeCell ref="X269:Z269"/>
    <mergeCell ref="AA269:AC269"/>
    <mergeCell ref="BC264:BE264"/>
    <mergeCell ref="BI263:BK263"/>
    <mergeCell ref="AK264:AP264"/>
    <mergeCell ref="BF264:BH264"/>
    <mergeCell ref="BI264:BK264"/>
    <mergeCell ref="B264:C264"/>
    <mergeCell ref="D264:E264"/>
    <mergeCell ref="F264:W264"/>
    <mergeCell ref="X264:Z264"/>
    <mergeCell ref="AA264:AC264"/>
    <mergeCell ref="BC263:BE263"/>
    <mergeCell ref="CA263:CI263"/>
    <mergeCell ref="BO263:BR263"/>
    <mergeCell ref="AD263:AG263"/>
    <mergeCell ref="AA268:AC268"/>
    <mergeCell ref="B267:C267"/>
    <mergeCell ref="D267:E267"/>
    <mergeCell ref="F267:W267"/>
    <mergeCell ref="X267:Z267"/>
    <mergeCell ref="BV267:BX267"/>
    <mergeCell ref="BS267:BU267"/>
    <mergeCell ref="BO268:BR268"/>
    <mergeCell ref="AH266:AJ266"/>
    <mergeCell ref="AR266:AS266"/>
    <mergeCell ref="AV266:AW266"/>
    <mergeCell ref="AZ266:BA266"/>
    <mergeCell ref="CA266:CI266"/>
    <mergeCell ref="BO266:BR266"/>
    <mergeCell ref="BS266:BU266"/>
    <mergeCell ref="BV266:BX266"/>
    <mergeCell ref="AK266:AP266"/>
    <mergeCell ref="BF266:BH266"/>
    <mergeCell ref="BI266:BK266"/>
    <mergeCell ref="BC266:BE266"/>
    <mergeCell ref="B266:C266"/>
    <mergeCell ref="D266:E266"/>
    <mergeCell ref="F266:W266"/>
    <mergeCell ref="X266:Z266"/>
    <mergeCell ref="AA266:AC266"/>
    <mergeCell ref="AD266:AG266"/>
    <mergeCell ref="CA265:CI265"/>
    <mergeCell ref="BO265:BR265"/>
    <mergeCell ref="AD265:AG265"/>
    <mergeCell ref="AH265:AJ265"/>
    <mergeCell ref="AK265:AP265"/>
    <mergeCell ref="BS265:BU265"/>
    <mergeCell ref="BV265:BX265"/>
    <mergeCell ref="BF265:BH265"/>
    <mergeCell ref="AZ265:BA265"/>
    <mergeCell ref="AV265:AW265"/>
    <mergeCell ref="B265:C265"/>
    <mergeCell ref="D265:E265"/>
    <mergeCell ref="F265:W265"/>
    <mergeCell ref="AH268:AJ268"/>
    <mergeCell ref="AD268:AG268"/>
    <mergeCell ref="AK268:AP268"/>
    <mergeCell ref="AR267:AS267"/>
    <mergeCell ref="AV267:AW267"/>
    <mergeCell ref="AZ267:BA267"/>
    <mergeCell ref="CA268:CI268"/>
    <mergeCell ref="BC267:BE267"/>
    <mergeCell ref="CA267:CI267"/>
    <mergeCell ref="BF268:BH268"/>
    <mergeCell ref="BV268:BX268"/>
    <mergeCell ref="X265:Z265"/>
    <mergeCell ref="AA265:AC265"/>
    <mergeCell ref="BI265:BK265"/>
    <mergeCell ref="BC265:BE265"/>
    <mergeCell ref="AH263:AJ263"/>
    <mergeCell ref="AK263:AP263"/>
    <mergeCell ref="BS263:BU263"/>
    <mergeCell ref="BV263:BX263"/>
    <mergeCell ref="BF263:BH263"/>
    <mergeCell ref="B263:C263"/>
    <mergeCell ref="D263:E263"/>
    <mergeCell ref="F263:W263"/>
    <mergeCell ref="X263:Z263"/>
    <mergeCell ref="AA263:AC263"/>
    <mergeCell ref="AR263:AS263"/>
    <mergeCell ref="AV263:AW263"/>
    <mergeCell ref="AZ263:BA263"/>
    <mergeCell ref="BO261:BR261"/>
    <mergeCell ref="AD261:AG261"/>
    <mergeCell ref="AH261:AJ261"/>
    <mergeCell ref="AK261:AP261"/>
    <mergeCell ref="BS261:BU261"/>
    <mergeCell ref="BV261:BX261"/>
    <mergeCell ref="BF261:BH261"/>
    <mergeCell ref="AV261:AW261"/>
    <mergeCell ref="AZ261:BA261"/>
    <mergeCell ref="BC261:BE261"/>
    <mergeCell ref="X261:Z261"/>
    <mergeCell ref="AA261:AC261"/>
    <mergeCell ref="AR261:AS261"/>
    <mergeCell ref="CA262:CI262"/>
    <mergeCell ref="BO262:BR262"/>
    <mergeCell ref="BS262:BU262"/>
    <mergeCell ref="BV262:BX262"/>
    <mergeCell ref="CA261:CI261"/>
    <mergeCell ref="AH262:AJ262"/>
    <mergeCell ref="BI261:BK261"/>
    <mergeCell ref="B261:C261"/>
    <mergeCell ref="D261:E261"/>
    <mergeCell ref="F261:W261"/>
    <mergeCell ref="AK262:AP262"/>
    <mergeCell ref="BF262:BH262"/>
    <mergeCell ref="BI262:BK262"/>
    <mergeCell ref="BC262:BE262"/>
    <mergeCell ref="AR262:AS262"/>
    <mergeCell ref="AV262:AW262"/>
    <mergeCell ref="AZ262:BA262"/>
    <mergeCell ref="B262:C262"/>
    <mergeCell ref="D262:E262"/>
    <mergeCell ref="F262:W262"/>
    <mergeCell ref="X262:Z262"/>
    <mergeCell ref="AA262:AC262"/>
    <mergeCell ref="AD262:AG262"/>
    <mergeCell ref="AD264:AG264"/>
    <mergeCell ref="AR265:AS265"/>
    <mergeCell ref="CA264:CI264"/>
    <mergeCell ref="BO264:BR264"/>
    <mergeCell ref="BS264:BU264"/>
    <mergeCell ref="BV264:BX264"/>
    <mergeCell ref="AH264:AJ264"/>
    <mergeCell ref="AR264:AS264"/>
    <mergeCell ref="AV264:AW264"/>
    <mergeCell ref="AZ264:BA264"/>
    <mergeCell ref="BY264:BZ264"/>
    <mergeCell ref="AH260:AJ260"/>
    <mergeCell ref="AK260:AP260"/>
    <mergeCell ref="BF260:BH260"/>
    <mergeCell ref="BI260:BK260"/>
    <mergeCell ref="AR260:AS260"/>
    <mergeCell ref="AV260:AW260"/>
    <mergeCell ref="BC260:BE260"/>
    <mergeCell ref="CA260:CI260"/>
    <mergeCell ref="BO260:BR260"/>
    <mergeCell ref="BS260:BU260"/>
    <mergeCell ref="BV260:BX260"/>
    <mergeCell ref="BY260:BZ260"/>
    <mergeCell ref="AZ260:BA260"/>
    <mergeCell ref="B260:C260"/>
    <mergeCell ref="D260:E260"/>
    <mergeCell ref="F260:W260"/>
    <mergeCell ref="X260:Z260"/>
    <mergeCell ref="AA260:AC260"/>
    <mergeCell ref="AD259:AG259"/>
    <mergeCell ref="AD260:AG260"/>
    <mergeCell ref="B259:C259"/>
    <mergeCell ref="D259:E259"/>
    <mergeCell ref="F259:W259"/>
    <mergeCell ref="AK259:AP259"/>
    <mergeCell ref="BS259:BU259"/>
    <mergeCell ref="BC259:BE259"/>
    <mergeCell ref="BI259:BK259"/>
    <mergeCell ref="AR259:AS259"/>
    <mergeCell ref="AV259:AW259"/>
    <mergeCell ref="AZ259:BA259"/>
    <mergeCell ref="CA259:CI259"/>
    <mergeCell ref="BO259:BR259"/>
    <mergeCell ref="BV259:BX259"/>
    <mergeCell ref="AH259:AJ259"/>
    <mergeCell ref="X259:Z259"/>
    <mergeCell ref="AA259:AC259"/>
    <mergeCell ref="CA257:CI257"/>
    <mergeCell ref="BO257:BR257"/>
    <mergeCell ref="BS257:BU257"/>
    <mergeCell ref="AH257:AJ257"/>
    <mergeCell ref="BI258:BK258"/>
    <mergeCell ref="BC258:BE258"/>
    <mergeCell ref="BF258:BH258"/>
    <mergeCell ref="BV257:BX257"/>
    <mergeCell ref="AK257:AP257"/>
    <mergeCell ref="BF257:BH257"/>
    <mergeCell ref="BI257:BK257"/>
    <mergeCell ref="BC257:BE257"/>
    <mergeCell ref="AR257:AS257"/>
    <mergeCell ref="AV257:AW257"/>
    <mergeCell ref="AZ257:BA257"/>
    <mergeCell ref="B257:C257"/>
    <mergeCell ref="D257:E257"/>
    <mergeCell ref="F257:W257"/>
    <mergeCell ref="X257:Z257"/>
    <mergeCell ref="AA257:AC257"/>
    <mergeCell ref="AD257:AG257"/>
    <mergeCell ref="B258:C258"/>
    <mergeCell ref="D258:E258"/>
    <mergeCell ref="F258:W258"/>
    <mergeCell ref="X258:Z258"/>
    <mergeCell ref="AA258:AC258"/>
    <mergeCell ref="BF259:BH259"/>
    <mergeCell ref="BC256:BE256"/>
    <mergeCell ref="CA256:CI256"/>
    <mergeCell ref="BO256:BR256"/>
    <mergeCell ref="BS256:BU256"/>
    <mergeCell ref="BV256:BX256"/>
    <mergeCell ref="BY256:BZ256"/>
    <mergeCell ref="AR258:AS258"/>
    <mergeCell ref="AV258:AW258"/>
    <mergeCell ref="AZ258:BA258"/>
    <mergeCell ref="AH258:AJ258"/>
    <mergeCell ref="AK258:AP258"/>
    <mergeCell ref="CA258:CI258"/>
    <mergeCell ref="BO258:BR258"/>
    <mergeCell ref="BS258:BU258"/>
    <mergeCell ref="BV258:BX258"/>
    <mergeCell ref="AD258:AG258"/>
    <mergeCell ref="AK256:AP256"/>
    <mergeCell ref="BF256:BH256"/>
    <mergeCell ref="BI256:BK256"/>
    <mergeCell ref="AR256:AS256"/>
    <mergeCell ref="AV256:AW256"/>
    <mergeCell ref="AZ256:BA256"/>
    <mergeCell ref="B256:C256"/>
    <mergeCell ref="D256:E256"/>
    <mergeCell ref="F256:W256"/>
    <mergeCell ref="X256:Z256"/>
    <mergeCell ref="AA256:AC256"/>
    <mergeCell ref="AD256:AG256"/>
    <mergeCell ref="AH256:AJ256"/>
    <mergeCell ref="CA255:CI255"/>
    <mergeCell ref="BO255:BR255"/>
    <mergeCell ref="AD255:AG255"/>
    <mergeCell ref="AH255:AJ255"/>
    <mergeCell ref="AK255:AP255"/>
    <mergeCell ref="BS255:BU255"/>
    <mergeCell ref="BV255:BX255"/>
    <mergeCell ref="BF255:BH255"/>
    <mergeCell ref="BI255:BK255"/>
    <mergeCell ref="B255:C255"/>
    <mergeCell ref="D255:E255"/>
    <mergeCell ref="F255:W255"/>
    <mergeCell ref="X255:Z255"/>
    <mergeCell ref="AA255:AC255"/>
    <mergeCell ref="BC254:BE254"/>
    <mergeCell ref="AH254:AJ254"/>
    <mergeCell ref="AD254:AG254"/>
    <mergeCell ref="AR254:AS254"/>
    <mergeCell ref="AV254:AW254"/>
    <mergeCell ref="CA254:CI254"/>
    <mergeCell ref="BO254:BR254"/>
    <mergeCell ref="BS254:BU254"/>
    <mergeCell ref="BV254:BX254"/>
    <mergeCell ref="BY254:BZ254"/>
    <mergeCell ref="AR255:AS255"/>
    <mergeCell ref="AV255:AW255"/>
    <mergeCell ref="AZ255:BA255"/>
    <mergeCell ref="BC255:BE255"/>
    <mergeCell ref="AK252:AP252"/>
    <mergeCell ref="BF252:BH252"/>
    <mergeCell ref="BI252:BK252"/>
    <mergeCell ref="BC250:BE250"/>
    <mergeCell ref="AR250:AS250"/>
    <mergeCell ref="AV250:AW250"/>
    <mergeCell ref="AZ250:BA250"/>
    <mergeCell ref="AV251:AW251"/>
    <mergeCell ref="B254:C254"/>
    <mergeCell ref="D254:E254"/>
    <mergeCell ref="F254:W254"/>
    <mergeCell ref="X254:Z254"/>
    <mergeCell ref="AA254:AC254"/>
    <mergeCell ref="BI253:BK253"/>
    <mergeCell ref="AK254:AP254"/>
    <mergeCell ref="BF254:BH254"/>
    <mergeCell ref="BI254:BK254"/>
    <mergeCell ref="CA253:CI253"/>
    <mergeCell ref="BO253:BR253"/>
    <mergeCell ref="AD253:AG253"/>
    <mergeCell ref="AH253:AJ253"/>
    <mergeCell ref="AK253:AP253"/>
    <mergeCell ref="BS253:BU253"/>
    <mergeCell ref="BV253:BX253"/>
    <mergeCell ref="AR253:AS253"/>
    <mergeCell ref="AV253:AW253"/>
    <mergeCell ref="AZ253:BA253"/>
    <mergeCell ref="CA252:CI252"/>
    <mergeCell ref="BO252:BR252"/>
    <mergeCell ref="BS252:BU252"/>
    <mergeCell ref="BV252:BX252"/>
    <mergeCell ref="BF253:BH253"/>
    <mergeCell ref="B253:C253"/>
    <mergeCell ref="D253:E253"/>
    <mergeCell ref="F253:W253"/>
    <mergeCell ref="X253:Z253"/>
    <mergeCell ref="AA253:AC253"/>
    <mergeCell ref="AZ254:BA254"/>
    <mergeCell ref="BC253:BE253"/>
    <mergeCell ref="AZ252:BA252"/>
    <mergeCell ref="B252:C252"/>
    <mergeCell ref="D252:E252"/>
    <mergeCell ref="F252:W252"/>
    <mergeCell ref="X252:Z252"/>
    <mergeCell ref="AA252:AC252"/>
    <mergeCell ref="CA248:CI248"/>
    <mergeCell ref="AH248:AJ248"/>
    <mergeCell ref="AK248:AP248"/>
    <mergeCell ref="BF249:BH249"/>
    <mergeCell ref="BI249:BK249"/>
    <mergeCell ref="AR252:AS252"/>
    <mergeCell ref="AR249:AS249"/>
    <mergeCell ref="AV249:AW249"/>
    <mergeCell ref="AZ249:BA249"/>
    <mergeCell ref="BS251:BU251"/>
    <mergeCell ref="BV251:BX251"/>
    <mergeCell ref="BC252:BE252"/>
    <mergeCell ref="AD252:AG252"/>
    <mergeCell ref="AH252:AJ252"/>
    <mergeCell ref="BI251:BK251"/>
    <mergeCell ref="AV252:AW252"/>
    <mergeCell ref="BF250:BH250"/>
    <mergeCell ref="B251:C251"/>
    <mergeCell ref="D251:E251"/>
    <mergeCell ref="F251:W251"/>
    <mergeCell ref="X251:Z251"/>
    <mergeCell ref="AA251:AC251"/>
    <mergeCell ref="AD251:AG251"/>
    <mergeCell ref="AH251:AJ251"/>
    <mergeCell ref="AK251:AP251"/>
    <mergeCell ref="AR251:AS251"/>
    <mergeCell ref="AZ251:BA251"/>
    <mergeCell ref="AH250:AJ250"/>
    <mergeCell ref="AK250:AP250"/>
    <mergeCell ref="BI250:BK250"/>
    <mergeCell ref="CA250:CI250"/>
    <mergeCell ref="BF251:BH251"/>
    <mergeCell ref="BO250:BR250"/>
    <mergeCell ref="BS250:BU250"/>
    <mergeCell ref="BV250:BX250"/>
    <mergeCell ref="BC251:BE251"/>
    <mergeCell ref="CA251:CI251"/>
    <mergeCell ref="BO251:BR251"/>
    <mergeCell ref="CA249:CI249"/>
    <mergeCell ref="BO249:BR249"/>
    <mergeCell ref="BS249:BU249"/>
    <mergeCell ref="BV249:BX249"/>
    <mergeCell ref="BC249:BE249"/>
    <mergeCell ref="BV248:BX248"/>
    <mergeCell ref="B250:C250"/>
    <mergeCell ref="D250:E250"/>
    <mergeCell ref="F250:W250"/>
    <mergeCell ref="X250:Z250"/>
    <mergeCell ref="AA250:AC250"/>
    <mergeCell ref="AD250:AG250"/>
    <mergeCell ref="BO248:BR248"/>
    <mergeCell ref="BS248:BU248"/>
    <mergeCell ref="BF248:BH248"/>
    <mergeCell ref="BI248:BK248"/>
    <mergeCell ref="B249:C249"/>
    <mergeCell ref="D249:E249"/>
    <mergeCell ref="F249:W249"/>
    <mergeCell ref="X249:Z249"/>
    <mergeCell ref="AA249:AC249"/>
    <mergeCell ref="AH249:AJ249"/>
    <mergeCell ref="AK249:AP249"/>
    <mergeCell ref="BC248:BE248"/>
    <mergeCell ref="AD248:AG248"/>
    <mergeCell ref="AR248:AS248"/>
    <mergeCell ref="AV248:AW248"/>
    <mergeCell ref="AZ248:BA248"/>
    <mergeCell ref="B248:C248"/>
    <mergeCell ref="D248:E248"/>
    <mergeCell ref="F248:W248"/>
    <mergeCell ref="X248:Z248"/>
    <mergeCell ref="AA248:AC248"/>
    <mergeCell ref="AD249:AG249"/>
    <mergeCell ref="CA247:CI247"/>
    <mergeCell ref="BO247:BR247"/>
    <mergeCell ref="BS247:BU247"/>
    <mergeCell ref="BV247:BX247"/>
    <mergeCell ref="BF247:BH247"/>
    <mergeCell ref="BI247:BK247"/>
    <mergeCell ref="BC247:BE247"/>
    <mergeCell ref="BY247:BZ247"/>
    <mergeCell ref="B247:C247"/>
    <mergeCell ref="D247:E247"/>
    <mergeCell ref="F247:W247"/>
    <mergeCell ref="X247:Z247"/>
    <mergeCell ref="AA247:AC247"/>
    <mergeCell ref="AD247:AG247"/>
    <mergeCell ref="BL247:BN247"/>
    <mergeCell ref="BL248:BN248"/>
    <mergeCell ref="BL249:BN249"/>
    <mergeCell ref="BY248:BZ248"/>
    <mergeCell ref="BY249:BZ249"/>
    <mergeCell ref="BC246:BE246"/>
    <mergeCell ref="CA246:CI246"/>
    <mergeCell ref="BO246:BR246"/>
    <mergeCell ref="BV246:BX246"/>
    <mergeCell ref="BS246:BU246"/>
    <mergeCell ref="BY246:BZ246"/>
    <mergeCell ref="AH246:AJ246"/>
    <mergeCell ref="AK246:AP246"/>
    <mergeCell ref="BF246:BH246"/>
    <mergeCell ref="BI246:BK246"/>
    <mergeCell ref="AK247:AP247"/>
    <mergeCell ref="AH247:AJ247"/>
    <mergeCell ref="AR247:AS247"/>
    <mergeCell ref="AV247:AW247"/>
    <mergeCell ref="AZ247:BA247"/>
    <mergeCell ref="B246:C246"/>
    <mergeCell ref="D246:E246"/>
    <mergeCell ref="F246:W246"/>
    <mergeCell ref="X246:Z246"/>
    <mergeCell ref="AA246:AC246"/>
    <mergeCell ref="AD246:AG246"/>
    <mergeCell ref="AR246:AS246"/>
    <mergeCell ref="AV246:AW246"/>
    <mergeCell ref="AZ246:BA246"/>
    <mergeCell ref="CA245:CI245"/>
    <mergeCell ref="BO245:BR245"/>
    <mergeCell ref="BS245:BU245"/>
    <mergeCell ref="BV245:BX245"/>
    <mergeCell ref="BF245:BH245"/>
    <mergeCell ref="BI245:BK245"/>
    <mergeCell ref="BY245:BZ245"/>
    <mergeCell ref="BL245:BN245"/>
    <mergeCell ref="BL246:BN246"/>
    <mergeCell ref="CA244:CI244"/>
    <mergeCell ref="BC245:BE245"/>
    <mergeCell ref="B245:C245"/>
    <mergeCell ref="D245:E245"/>
    <mergeCell ref="F245:W245"/>
    <mergeCell ref="X245:Z245"/>
    <mergeCell ref="AA245:AC245"/>
    <mergeCell ref="AD245:AG245"/>
    <mergeCell ref="AH245:AJ245"/>
    <mergeCell ref="AK245:AP245"/>
    <mergeCell ref="BS244:BU244"/>
    <mergeCell ref="BV244:BX244"/>
    <mergeCell ref="BF244:BH244"/>
    <mergeCell ref="BI244:BK244"/>
    <mergeCell ref="BC244:BE244"/>
    <mergeCell ref="AA244:AC244"/>
    <mergeCell ref="AD244:AG244"/>
    <mergeCell ref="AH244:AJ244"/>
    <mergeCell ref="AK244:AP244"/>
    <mergeCell ref="BO244:BR244"/>
    <mergeCell ref="AR244:AS244"/>
    <mergeCell ref="AV244:AW244"/>
    <mergeCell ref="AZ244:BA244"/>
    <mergeCell ref="CA243:CI243"/>
    <mergeCell ref="BO243:BR243"/>
    <mergeCell ref="BS243:BU243"/>
    <mergeCell ref="BV243:BX243"/>
    <mergeCell ref="BF243:BH243"/>
    <mergeCell ref="BI243:BK243"/>
    <mergeCell ref="BC243:BE243"/>
    <mergeCell ref="B244:C244"/>
    <mergeCell ref="D244:E244"/>
    <mergeCell ref="F244:W244"/>
    <mergeCell ref="X244:Z244"/>
    <mergeCell ref="B243:C243"/>
    <mergeCell ref="D243:E243"/>
    <mergeCell ref="F243:W243"/>
    <mergeCell ref="AR245:AS245"/>
    <mergeCell ref="AV245:AW245"/>
    <mergeCell ref="AZ245:BA245"/>
    <mergeCell ref="BL243:BN243"/>
    <mergeCell ref="BL244:BN244"/>
    <mergeCell ref="BY244:BZ244"/>
    <mergeCell ref="BC242:BE242"/>
    <mergeCell ref="CA241:CI241"/>
    <mergeCell ref="X243:Z243"/>
    <mergeCell ref="AA243:AC243"/>
    <mergeCell ref="AD243:AG243"/>
    <mergeCell ref="AH243:AJ243"/>
    <mergeCell ref="AK243:AP243"/>
    <mergeCell ref="AD242:AG242"/>
    <mergeCell ref="AK242:AP242"/>
    <mergeCell ref="BF242:BH242"/>
    <mergeCell ref="BI242:BK242"/>
    <mergeCell ref="BC241:BE241"/>
    <mergeCell ref="CA242:CI242"/>
    <mergeCell ref="BO242:BR242"/>
    <mergeCell ref="BS242:BU242"/>
    <mergeCell ref="BV242:BX242"/>
    <mergeCell ref="B242:C242"/>
    <mergeCell ref="D242:E242"/>
    <mergeCell ref="F242:W242"/>
    <mergeCell ref="X242:Z242"/>
    <mergeCell ref="AA242:AC242"/>
    <mergeCell ref="AH242:AJ242"/>
    <mergeCell ref="AH241:AJ241"/>
    <mergeCell ref="AK241:AP241"/>
    <mergeCell ref="BV241:BX241"/>
    <mergeCell ref="BO241:BR241"/>
    <mergeCell ref="BS241:BU241"/>
    <mergeCell ref="BF241:BH241"/>
    <mergeCell ref="BI241:BK241"/>
    <mergeCell ref="AR241:AS241"/>
    <mergeCell ref="AV241:AW241"/>
    <mergeCell ref="AZ241:BA241"/>
    <mergeCell ref="B241:C241"/>
    <mergeCell ref="D241:E241"/>
    <mergeCell ref="F241:W241"/>
    <mergeCell ref="X241:Z241"/>
    <mergeCell ref="AA241:AC241"/>
    <mergeCell ref="AD241:AG241"/>
    <mergeCell ref="AR242:AS242"/>
    <mergeCell ref="AV242:AW242"/>
    <mergeCell ref="AZ242:BA242"/>
    <mergeCell ref="AR243:AS243"/>
    <mergeCell ref="AV243:AW243"/>
    <mergeCell ref="AZ243:BA243"/>
    <mergeCell ref="BL241:BN241"/>
    <mergeCell ref="BL242:BN242"/>
    <mergeCell ref="BY241:BZ241"/>
    <mergeCell ref="BY242:BZ242"/>
    <mergeCell ref="BY243:BZ243"/>
    <mergeCell ref="CA239:CI239"/>
    <mergeCell ref="BO239:BR239"/>
    <mergeCell ref="BS239:BU239"/>
    <mergeCell ref="AH239:AJ239"/>
    <mergeCell ref="BV239:BX239"/>
    <mergeCell ref="AA240:AC240"/>
    <mergeCell ref="AD240:AG240"/>
    <mergeCell ref="AH240:AJ240"/>
    <mergeCell ref="AK240:AP240"/>
    <mergeCell ref="BO240:BR240"/>
    <mergeCell ref="BS240:BU240"/>
    <mergeCell ref="BI240:BK240"/>
    <mergeCell ref="BC240:BE240"/>
    <mergeCell ref="BF240:BH240"/>
    <mergeCell ref="CA240:CI240"/>
    <mergeCell ref="BV240:BX240"/>
    <mergeCell ref="B240:C240"/>
    <mergeCell ref="D240:E240"/>
    <mergeCell ref="F240:W240"/>
    <mergeCell ref="X240:Z240"/>
    <mergeCell ref="BF239:BH239"/>
    <mergeCell ref="BI239:BK239"/>
    <mergeCell ref="AK239:AP239"/>
    <mergeCell ref="AD239:AG239"/>
    <mergeCell ref="BC239:BE239"/>
    <mergeCell ref="BS238:BU238"/>
    <mergeCell ref="BV238:BX238"/>
    <mergeCell ref="B239:C239"/>
    <mergeCell ref="D239:E239"/>
    <mergeCell ref="F239:W239"/>
    <mergeCell ref="X239:Z239"/>
    <mergeCell ref="AA239:AC239"/>
    <mergeCell ref="BF238:BH238"/>
    <mergeCell ref="BI238:BK238"/>
    <mergeCell ref="BC238:BE238"/>
    <mergeCell ref="CA238:CI238"/>
    <mergeCell ref="BO238:BR238"/>
    <mergeCell ref="B238:C238"/>
    <mergeCell ref="D238:E238"/>
    <mergeCell ref="F238:W238"/>
    <mergeCell ref="X238:Z238"/>
    <mergeCell ref="AA238:AC238"/>
    <mergeCell ref="BL238:BN238"/>
    <mergeCell ref="BL239:BN239"/>
    <mergeCell ref="BL240:BN240"/>
    <mergeCell ref="BY239:BZ239"/>
    <mergeCell ref="BY240:BZ240"/>
    <mergeCell ref="AV240:AW240"/>
    <mergeCell ref="AZ240:BA240"/>
    <mergeCell ref="BC236:BE236"/>
    <mergeCell ref="BC237:BE237"/>
    <mergeCell ref="AD238:AG238"/>
    <mergeCell ref="AH238:AJ238"/>
    <mergeCell ref="AK238:AP238"/>
    <mergeCell ref="AH237:AJ237"/>
    <mergeCell ref="AK237:AP237"/>
    <mergeCell ref="BF237:BH237"/>
    <mergeCell ref="CA237:CI237"/>
    <mergeCell ref="BO237:BR237"/>
    <mergeCell ref="BS237:BU237"/>
    <mergeCell ref="BV237:BX237"/>
    <mergeCell ref="BI237:BK237"/>
    <mergeCell ref="BY237:BZ237"/>
    <mergeCell ref="B237:C237"/>
    <mergeCell ref="D237:E237"/>
    <mergeCell ref="F237:W237"/>
    <mergeCell ref="X237:Z237"/>
    <mergeCell ref="AA237:AC237"/>
    <mergeCell ref="AD237:AG237"/>
    <mergeCell ref="CA236:CI236"/>
    <mergeCell ref="BO236:BR236"/>
    <mergeCell ref="AD236:AG236"/>
    <mergeCell ref="AH236:AJ236"/>
    <mergeCell ref="AK236:AP236"/>
    <mergeCell ref="BS236:BU236"/>
    <mergeCell ref="BV236:BX236"/>
    <mergeCell ref="BF236:BH236"/>
    <mergeCell ref="BI236:BK236"/>
    <mergeCell ref="B236:C236"/>
    <mergeCell ref="D236:E236"/>
    <mergeCell ref="F236:W236"/>
    <mergeCell ref="X236:Z236"/>
    <mergeCell ref="AA236:AC236"/>
    <mergeCell ref="BL237:BN237"/>
    <mergeCell ref="BY236:BZ236"/>
    <mergeCell ref="BY238:BZ238"/>
    <mergeCell ref="AR238:AS238"/>
    <mergeCell ref="AV238:AW238"/>
    <mergeCell ref="BC235:BE235"/>
    <mergeCell ref="AH235:AJ235"/>
    <mergeCell ref="AD235:AG235"/>
    <mergeCell ref="AR235:AS235"/>
    <mergeCell ref="AV235:AW235"/>
    <mergeCell ref="BI234:BK234"/>
    <mergeCell ref="AK235:AP235"/>
    <mergeCell ref="BF235:BH235"/>
    <mergeCell ref="CA235:CI235"/>
    <mergeCell ref="BO235:BR235"/>
    <mergeCell ref="BS235:BU235"/>
    <mergeCell ref="BV235:BX235"/>
    <mergeCell ref="BY235:BZ235"/>
    <mergeCell ref="BI235:BK235"/>
    <mergeCell ref="B235:C235"/>
    <mergeCell ref="D235:E235"/>
    <mergeCell ref="F235:W235"/>
    <mergeCell ref="X235:Z235"/>
    <mergeCell ref="AA235:AC235"/>
    <mergeCell ref="AZ235:BA235"/>
    <mergeCell ref="BC234:BE234"/>
    <mergeCell ref="CA234:CI234"/>
    <mergeCell ref="BO234:BR234"/>
    <mergeCell ref="AD234:AG234"/>
    <mergeCell ref="AH234:AJ234"/>
    <mergeCell ref="AK234:AP234"/>
    <mergeCell ref="BS234:BU234"/>
    <mergeCell ref="BV234:BX234"/>
    <mergeCell ref="BF234:BH234"/>
    <mergeCell ref="B234:C234"/>
    <mergeCell ref="D234:E234"/>
    <mergeCell ref="F234:W234"/>
    <mergeCell ref="X234:Z234"/>
    <mergeCell ref="AA234:AC234"/>
    <mergeCell ref="BY234:BZ234"/>
    <mergeCell ref="BC233:BE233"/>
    <mergeCell ref="BI232:BK232"/>
    <mergeCell ref="AR232:AS232"/>
    <mergeCell ref="AV232:AW232"/>
    <mergeCell ref="AZ232:BA232"/>
    <mergeCell ref="CA233:CI233"/>
    <mergeCell ref="BO233:BR233"/>
    <mergeCell ref="BS233:BU233"/>
    <mergeCell ref="BV233:BX233"/>
    <mergeCell ref="AH233:AJ233"/>
    <mergeCell ref="AK233:AP233"/>
    <mergeCell ref="BF233:BH233"/>
    <mergeCell ref="BI233:BK233"/>
    <mergeCell ref="B233:C233"/>
    <mergeCell ref="D233:E233"/>
    <mergeCell ref="F233:W233"/>
    <mergeCell ref="X233:Z233"/>
    <mergeCell ref="AA233:AC233"/>
    <mergeCell ref="AD233:AG233"/>
    <mergeCell ref="B232:C232"/>
    <mergeCell ref="D232:E232"/>
    <mergeCell ref="F232:W232"/>
    <mergeCell ref="BC232:BE232"/>
    <mergeCell ref="CA232:CI232"/>
    <mergeCell ref="BO232:BR232"/>
    <mergeCell ref="AD232:AG232"/>
    <mergeCell ref="AH232:AJ232"/>
    <mergeCell ref="AK232:AP232"/>
    <mergeCell ref="BS232:BU232"/>
    <mergeCell ref="BV232:BX232"/>
    <mergeCell ref="BF232:BH232"/>
    <mergeCell ref="X232:Z232"/>
    <mergeCell ref="AA232:AC232"/>
    <mergeCell ref="BY232:BZ232"/>
    <mergeCell ref="BY233:BZ233"/>
    <mergeCell ref="CA231:CI231"/>
    <mergeCell ref="BO231:BR231"/>
    <mergeCell ref="BS231:BU231"/>
    <mergeCell ref="BV231:BX231"/>
    <mergeCell ref="BY231:BZ231"/>
    <mergeCell ref="BO228:BR228"/>
    <mergeCell ref="BS228:BU228"/>
    <mergeCell ref="BV228:BX228"/>
    <mergeCell ref="CA229:CI229"/>
    <mergeCell ref="BO229:BR229"/>
    <mergeCell ref="CA230:CI230"/>
    <mergeCell ref="BO230:BR230"/>
    <mergeCell ref="B231:C231"/>
    <mergeCell ref="D231:E231"/>
    <mergeCell ref="F231:W231"/>
    <mergeCell ref="X231:Z231"/>
    <mergeCell ref="AA231:AC231"/>
    <mergeCell ref="AD231:AG231"/>
    <mergeCell ref="AH230:AJ230"/>
    <mergeCell ref="AK231:AP231"/>
    <mergeCell ref="AH231:AJ231"/>
    <mergeCell ref="BS230:BU230"/>
    <mergeCell ref="BV230:BX230"/>
    <mergeCell ref="BI230:BK230"/>
    <mergeCell ref="BC230:BE230"/>
    <mergeCell ref="BI231:BK231"/>
    <mergeCell ref="D230:E230"/>
    <mergeCell ref="F230:W230"/>
    <mergeCell ref="X230:Z230"/>
    <mergeCell ref="AA230:AC230"/>
    <mergeCell ref="B229:C229"/>
    <mergeCell ref="D229:E229"/>
    <mergeCell ref="AD230:AG230"/>
    <mergeCell ref="F229:W229"/>
    <mergeCell ref="X229:Z229"/>
    <mergeCell ref="AA229:AC229"/>
    <mergeCell ref="AD229:AG229"/>
    <mergeCell ref="AH229:AJ229"/>
    <mergeCell ref="B230:C230"/>
    <mergeCell ref="BS229:BU229"/>
    <mergeCell ref="BV229:BX229"/>
    <mergeCell ref="AK229:AP229"/>
    <mergeCell ref="BF229:BH229"/>
    <mergeCell ref="BI229:BK229"/>
    <mergeCell ref="AZ229:BA229"/>
    <mergeCell ref="BC229:BE229"/>
    <mergeCell ref="BC228:BE228"/>
    <mergeCell ref="AH228:AJ228"/>
    <mergeCell ref="AR229:AS229"/>
    <mergeCell ref="AV229:AW229"/>
    <mergeCell ref="BF231:BH231"/>
    <mergeCell ref="BC231:BE231"/>
    <mergeCell ref="AK230:AP230"/>
    <mergeCell ref="BF230:BH230"/>
    <mergeCell ref="AK228:AP228"/>
    <mergeCell ref="BF228:BH228"/>
    <mergeCell ref="BI228:BK228"/>
    <mergeCell ref="BY229:BZ229"/>
    <mergeCell ref="BY230:BZ230"/>
    <mergeCell ref="AR230:AS230"/>
    <mergeCell ref="AV230:AW230"/>
    <mergeCell ref="AZ230:BA230"/>
    <mergeCell ref="AR231:AS231"/>
    <mergeCell ref="AV231:AW231"/>
    <mergeCell ref="AD223:AG223"/>
    <mergeCell ref="CA227:CI227"/>
    <mergeCell ref="BO227:BR227"/>
    <mergeCell ref="B228:C228"/>
    <mergeCell ref="D228:E228"/>
    <mergeCell ref="F228:W228"/>
    <mergeCell ref="X228:Z228"/>
    <mergeCell ref="AA228:AC228"/>
    <mergeCell ref="AD228:AG228"/>
    <mergeCell ref="CA228:CI228"/>
    <mergeCell ref="AH227:AJ227"/>
    <mergeCell ref="AK227:AP227"/>
    <mergeCell ref="BF227:BH227"/>
    <mergeCell ref="BS227:BU227"/>
    <mergeCell ref="BV227:BX227"/>
    <mergeCell ref="BI227:BK227"/>
    <mergeCell ref="BC227:BE227"/>
    <mergeCell ref="AR227:AS227"/>
    <mergeCell ref="CA226:CI226"/>
    <mergeCell ref="BO226:BR226"/>
    <mergeCell ref="BS226:BU226"/>
    <mergeCell ref="BV226:BX226"/>
    <mergeCell ref="B227:C227"/>
    <mergeCell ref="D227:E227"/>
    <mergeCell ref="F227:W227"/>
    <mergeCell ref="X227:Z227"/>
    <mergeCell ref="AA227:AC227"/>
    <mergeCell ref="AD227:AG227"/>
    <mergeCell ref="BC226:BE226"/>
    <mergeCell ref="X226:Z226"/>
    <mergeCell ref="AA226:AC226"/>
    <mergeCell ref="AD226:AG226"/>
    <mergeCell ref="AH226:AJ226"/>
    <mergeCell ref="AK226:AP226"/>
    <mergeCell ref="BF226:BH226"/>
    <mergeCell ref="BI226:BK226"/>
    <mergeCell ref="BY224:BZ224"/>
    <mergeCell ref="BY226:BZ226"/>
    <mergeCell ref="BY227:BZ227"/>
    <mergeCell ref="BY228:BZ228"/>
    <mergeCell ref="AR228:AS228"/>
    <mergeCell ref="AV228:AW228"/>
    <mergeCell ref="AZ228:BA228"/>
    <mergeCell ref="AZ226:BA226"/>
    <mergeCell ref="AV227:AW227"/>
    <mergeCell ref="AZ227:BA227"/>
    <mergeCell ref="BL224:BN224"/>
    <mergeCell ref="BL225:BN225"/>
    <mergeCell ref="BL226:BN226"/>
    <mergeCell ref="BL227:BN227"/>
    <mergeCell ref="BL228:BN228"/>
    <mergeCell ref="BV221:BX221"/>
    <mergeCell ref="BI221:BK221"/>
    <mergeCell ref="CA225:CI225"/>
    <mergeCell ref="BO225:BR225"/>
    <mergeCell ref="BS225:BU225"/>
    <mergeCell ref="BV225:BX225"/>
    <mergeCell ref="BF225:BH225"/>
    <mergeCell ref="BI225:BK225"/>
    <mergeCell ref="BC225:BE225"/>
    <mergeCell ref="BY225:BZ225"/>
    <mergeCell ref="B226:C226"/>
    <mergeCell ref="D226:E226"/>
    <mergeCell ref="F226:W226"/>
    <mergeCell ref="AD225:AG225"/>
    <mergeCell ref="AH225:AJ225"/>
    <mergeCell ref="AK225:AP225"/>
    <mergeCell ref="B225:C225"/>
    <mergeCell ref="D225:E225"/>
    <mergeCell ref="F225:W225"/>
    <mergeCell ref="X225:Z225"/>
    <mergeCell ref="AA225:AC225"/>
    <mergeCell ref="B224:C224"/>
    <mergeCell ref="D224:E224"/>
    <mergeCell ref="F224:W224"/>
    <mergeCell ref="X224:Z224"/>
    <mergeCell ref="CA224:CI224"/>
    <mergeCell ref="AH224:AJ224"/>
    <mergeCell ref="AK224:AP224"/>
    <mergeCell ref="BV224:BX224"/>
    <mergeCell ref="BO224:BR224"/>
    <mergeCell ref="CA223:CI223"/>
    <mergeCell ref="BV223:BX223"/>
    <mergeCell ref="BO222:BR222"/>
    <mergeCell ref="BS222:BU222"/>
    <mergeCell ref="BY222:BZ222"/>
    <mergeCell ref="BO223:BR223"/>
    <mergeCell ref="BS223:BU223"/>
    <mergeCell ref="CA222:CI222"/>
    <mergeCell ref="BY223:BZ223"/>
    <mergeCell ref="BS224:BU224"/>
    <mergeCell ref="BF224:BH224"/>
    <mergeCell ref="BI224:BK224"/>
    <mergeCell ref="BI223:BK223"/>
    <mergeCell ref="BC223:BE223"/>
    <mergeCell ref="AH223:AJ223"/>
    <mergeCell ref="AK223:AP223"/>
    <mergeCell ref="BV222:BX222"/>
    <mergeCell ref="BC222:BE222"/>
    <mergeCell ref="AR223:AS223"/>
    <mergeCell ref="AV223:AW223"/>
    <mergeCell ref="AZ223:BA223"/>
    <mergeCell ref="AH222:AJ222"/>
    <mergeCell ref="AA223:AC223"/>
    <mergeCell ref="AA224:AC224"/>
    <mergeCell ref="AD224:AG224"/>
    <mergeCell ref="BC224:BE224"/>
    <mergeCell ref="AR224:AS224"/>
    <mergeCell ref="AV224:AW224"/>
    <mergeCell ref="AZ224:BA224"/>
    <mergeCell ref="AR225:AS225"/>
    <mergeCell ref="AV225:AW225"/>
    <mergeCell ref="AZ225:BA225"/>
    <mergeCell ref="AR226:AS226"/>
    <mergeCell ref="AV226:AW226"/>
    <mergeCell ref="B218:C218"/>
    <mergeCell ref="D218:E218"/>
    <mergeCell ref="F218:W218"/>
    <mergeCell ref="X218:Z218"/>
    <mergeCell ref="B219:C219"/>
    <mergeCell ref="D219:E219"/>
    <mergeCell ref="F219:W219"/>
    <mergeCell ref="AK222:AP222"/>
    <mergeCell ref="BF222:BH222"/>
    <mergeCell ref="BI222:BK222"/>
    <mergeCell ref="BF217:BH217"/>
    <mergeCell ref="BY218:BZ218"/>
    <mergeCell ref="BY219:BZ219"/>
    <mergeCell ref="BY220:BZ220"/>
    <mergeCell ref="AR218:AS218"/>
    <mergeCell ref="AV218:AW218"/>
    <mergeCell ref="AZ218:BA218"/>
    <mergeCell ref="B223:C223"/>
    <mergeCell ref="D223:E223"/>
    <mergeCell ref="F223:W223"/>
    <mergeCell ref="X223:Z223"/>
    <mergeCell ref="BF223:BH223"/>
    <mergeCell ref="B222:C222"/>
    <mergeCell ref="D222:E222"/>
    <mergeCell ref="F222:W222"/>
    <mergeCell ref="X222:Z222"/>
    <mergeCell ref="AA222:AC222"/>
    <mergeCell ref="AD222:AG222"/>
    <mergeCell ref="BC221:BE221"/>
    <mergeCell ref="CA221:CI221"/>
    <mergeCell ref="AA221:AC221"/>
    <mergeCell ref="AD221:AG221"/>
    <mergeCell ref="AH221:AJ221"/>
    <mergeCell ref="AK221:AP221"/>
    <mergeCell ref="BO221:BR221"/>
    <mergeCell ref="BS221:BU221"/>
    <mergeCell ref="B220:C220"/>
    <mergeCell ref="CA220:CI220"/>
    <mergeCell ref="BO220:BR220"/>
    <mergeCell ref="BS220:BU220"/>
    <mergeCell ref="BV220:BX220"/>
    <mergeCell ref="BF220:BH220"/>
    <mergeCell ref="BI220:BK220"/>
    <mergeCell ref="BF221:BH221"/>
    <mergeCell ref="B221:C221"/>
    <mergeCell ref="D221:E221"/>
    <mergeCell ref="F221:W221"/>
    <mergeCell ref="X221:Z221"/>
    <mergeCell ref="AD220:AG220"/>
    <mergeCell ref="AH220:AJ220"/>
    <mergeCell ref="D220:E220"/>
    <mergeCell ref="F220:W220"/>
    <mergeCell ref="X220:Z220"/>
    <mergeCell ref="AA220:AC220"/>
    <mergeCell ref="AK220:AP220"/>
    <mergeCell ref="BY221:BZ221"/>
    <mergeCell ref="AR221:AS221"/>
    <mergeCell ref="AV221:AW221"/>
    <mergeCell ref="AZ221:BA221"/>
    <mergeCell ref="AR222:AS222"/>
    <mergeCell ref="AV222:AW222"/>
    <mergeCell ref="AZ222:BA222"/>
    <mergeCell ref="BF219:BH219"/>
    <mergeCell ref="BI219:BK219"/>
    <mergeCell ref="AR220:AS220"/>
    <mergeCell ref="AV220:AW220"/>
    <mergeCell ref="AZ220:BA220"/>
    <mergeCell ref="BC220:BE220"/>
    <mergeCell ref="X219:Z219"/>
    <mergeCell ref="AA219:AC219"/>
    <mergeCell ref="AD219:AG219"/>
    <mergeCell ref="BC219:BE219"/>
    <mergeCell ref="CA219:CI219"/>
    <mergeCell ref="AH219:AJ219"/>
    <mergeCell ref="AK219:AP219"/>
    <mergeCell ref="BV219:BX219"/>
    <mergeCell ref="BO219:BR219"/>
    <mergeCell ref="BS219:BU219"/>
    <mergeCell ref="CA218:CI218"/>
    <mergeCell ref="AA218:AC218"/>
    <mergeCell ref="AD218:AG218"/>
    <mergeCell ref="AH218:AJ218"/>
    <mergeCell ref="AK218:AP218"/>
    <mergeCell ref="BO218:BR218"/>
    <mergeCell ref="BS218:BU218"/>
    <mergeCell ref="BV218:BX218"/>
    <mergeCell ref="BF218:BH218"/>
    <mergeCell ref="BO217:BR217"/>
    <mergeCell ref="AA217:AC217"/>
    <mergeCell ref="AD217:AG217"/>
    <mergeCell ref="AH217:AJ217"/>
    <mergeCell ref="AK217:AP217"/>
    <mergeCell ref="BI218:BK218"/>
    <mergeCell ref="BC218:BE218"/>
    <mergeCell ref="BI217:BK217"/>
    <mergeCell ref="AR219:AS219"/>
    <mergeCell ref="AV219:AW219"/>
    <mergeCell ref="AZ219:BA219"/>
    <mergeCell ref="BV216:BX216"/>
    <mergeCell ref="BC217:BE217"/>
    <mergeCell ref="BI215:BK215"/>
    <mergeCell ref="CA217:CI217"/>
    <mergeCell ref="CA216:CI216"/>
    <mergeCell ref="BO216:BR216"/>
    <mergeCell ref="BS216:BU216"/>
    <mergeCell ref="BC216:BE216"/>
    <mergeCell ref="BS217:BU217"/>
    <mergeCell ref="BV217:BX217"/>
    <mergeCell ref="BY216:BZ216"/>
    <mergeCell ref="BY217:BZ217"/>
    <mergeCell ref="B217:C217"/>
    <mergeCell ref="D217:E217"/>
    <mergeCell ref="F217:W217"/>
    <mergeCell ref="X217:Z217"/>
    <mergeCell ref="B216:C216"/>
    <mergeCell ref="D216:E216"/>
    <mergeCell ref="F216:W216"/>
    <mergeCell ref="X216:Z216"/>
    <mergeCell ref="AA216:AC216"/>
    <mergeCell ref="AD216:AG216"/>
    <mergeCell ref="AH216:AJ216"/>
    <mergeCell ref="AK216:AP216"/>
    <mergeCell ref="BC215:BE215"/>
    <mergeCell ref="BF216:BH216"/>
    <mergeCell ref="BI216:BK216"/>
    <mergeCell ref="BF215:BH215"/>
    <mergeCell ref="AR215:AS215"/>
    <mergeCell ref="AV215:AW215"/>
    <mergeCell ref="AZ215:BA215"/>
    <mergeCell ref="CA215:CI215"/>
    <mergeCell ref="AH215:AJ215"/>
    <mergeCell ref="AK215:AP215"/>
    <mergeCell ref="AR216:AS216"/>
    <mergeCell ref="AV216:AW216"/>
    <mergeCell ref="AZ216:BA216"/>
    <mergeCell ref="AR217:AS217"/>
    <mergeCell ref="AV217:AW217"/>
    <mergeCell ref="AZ217:BA217"/>
    <mergeCell ref="BO214:BR214"/>
    <mergeCell ref="BC214:BE214"/>
    <mergeCell ref="CA214:CI214"/>
    <mergeCell ref="BV215:BX215"/>
    <mergeCell ref="BO215:BR215"/>
    <mergeCell ref="BV214:BX214"/>
    <mergeCell ref="B215:C215"/>
    <mergeCell ref="D215:E215"/>
    <mergeCell ref="F215:W215"/>
    <mergeCell ref="X215:Z215"/>
    <mergeCell ref="AA215:AC215"/>
    <mergeCell ref="AD215:AG215"/>
    <mergeCell ref="BF214:BH214"/>
    <mergeCell ref="BI214:BK214"/>
    <mergeCell ref="BS215:BU215"/>
    <mergeCell ref="AH214:AJ214"/>
    <mergeCell ref="AK214:AP214"/>
    <mergeCell ref="AH213:AJ213"/>
    <mergeCell ref="AK213:AP213"/>
    <mergeCell ref="BS214:BU214"/>
    <mergeCell ref="AZ213:BA213"/>
    <mergeCell ref="AR214:AS214"/>
    <mergeCell ref="AV214:AW214"/>
    <mergeCell ref="AZ214:BA214"/>
    <mergeCell ref="AA214:AC214"/>
    <mergeCell ref="CA213:CI213"/>
    <mergeCell ref="BO213:BR213"/>
    <mergeCell ref="BS213:BU213"/>
    <mergeCell ref="BV213:BX213"/>
    <mergeCell ref="BF213:BH213"/>
    <mergeCell ref="BI213:BK213"/>
    <mergeCell ref="BC213:BE213"/>
    <mergeCell ref="AD214:AG214"/>
    <mergeCell ref="B214:C214"/>
    <mergeCell ref="D214:E214"/>
    <mergeCell ref="F214:W214"/>
    <mergeCell ref="X214:Z214"/>
    <mergeCell ref="B213:C213"/>
    <mergeCell ref="D213:E213"/>
    <mergeCell ref="F213:W213"/>
    <mergeCell ref="X213:Z213"/>
    <mergeCell ref="AA213:AC213"/>
    <mergeCell ref="AD213:AG213"/>
    <mergeCell ref="BY214:BZ214"/>
    <mergeCell ref="BY215:BZ215"/>
    <mergeCell ref="AH212:AJ212"/>
    <mergeCell ref="AK212:AP212"/>
    <mergeCell ref="BF212:BH212"/>
    <mergeCell ref="AH210:AJ210"/>
    <mergeCell ref="BV212:BX212"/>
    <mergeCell ref="BC212:BE212"/>
    <mergeCell ref="AR213:AS213"/>
    <mergeCell ref="AV213:AW213"/>
    <mergeCell ref="B212:C212"/>
    <mergeCell ref="D212:E212"/>
    <mergeCell ref="F212:W212"/>
    <mergeCell ref="X212:Z212"/>
    <mergeCell ref="AA212:AC212"/>
    <mergeCell ref="AD212:AG212"/>
    <mergeCell ref="AH211:AJ211"/>
    <mergeCell ref="AK211:AP211"/>
    <mergeCell ref="BF211:BH211"/>
    <mergeCell ref="CA212:CI212"/>
    <mergeCell ref="BI212:BK212"/>
    <mergeCell ref="BO212:BR212"/>
    <mergeCell ref="BS212:BU212"/>
    <mergeCell ref="BC211:BE211"/>
    <mergeCell ref="B211:C211"/>
    <mergeCell ref="D211:E211"/>
    <mergeCell ref="F211:W211"/>
    <mergeCell ref="X211:Z211"/>
    <mergeCell ref="AA211:AC211"/>
    <mergeCell ref="AD211:AG211"/>
    <mergeCell ref="BI211:BK211"/>
    <mergeCell ref="BC210:BE210"/>
    <mergeCell ref="CA210:CI210"/>
    <mergeCell ref="BO210:BR210"/>
    <mergeCell ref="BS210:BU210"/>
    <mergeCell ref="BV211:BX211"/>
    <mergeCell ref="BS211:BU211"/>
    <mergeCell ref="CA211:CI211"/>
    <mergeCell ref="BO211:BR211"/>
    <mergeCell ref="BY211:BZ211"/>
    <mergeCell ref="BY212:BZ212"/>
    <mergeCell ref="BY213:BZ213"/>
    <mergeCell ref="AR211:AS211"/>
    <mergeCell ref="AV211:AW211"/>
    <mergeCell ref="AZ211:BA211"/>
    <mergeCell ref="AR212:AS212"/>
    <mergeCell ref="AV212:AW212"/>
    <mergeCell ref="AZ212:BA212"/>
    <mergeCell ref="BI209:BK209"/>
    <mergeCell ref="BV210:BX210"/>
    <mergeCell ref="AK210:AP210"/>
    <mergeCell ref="BF210:BH210"/>
    <mergeCell ref="BI210:BK210"/>
    <mergeCell ref="AR210:AS210"/>
    <mergeCell ref="BY210:BZ210"/>
    <mergeCell ref="B210:C210"/>
    <mergeCell ref="D210:E210"/>
    <mergeCell ref="F210:W210"/>
    <mergeCell ref="X210:Z210"/>
    <mergeCell ref="AA210:AC210"/>
    <mergeCell ref="AD210:AG210"/>
    <mergeCell ref="CA209:CI209"/>
    <mergeCell ref="BO209:BR209"/>
    <mergeCell ref="AD209:AG209"/>
    <mergeCell ref="AH209:AJ209"/>
    <mergeCell ref="AK209:AP209"/>
    <mergeCell ref="BS209:BU209"/>
    <mergeCell ref="BV209:BX209"/>
    <mergeCell ref="BY209:BZ209"/>
    <mergeCell ref="AR209:AS209"/>
    <mergeCell ref="AV209:AW209"/>
    <mergeCell ref="CA208:CI208"/>
    <mergeCell ref="BO208:BR208"/>
    <mergeCell ref="BF209:BH209"/>
    <mergeCell ref="B209:C209"/>
    <mergeCell ref="D209:E209"/>
    <mergeCell ref="F209:W209"/>
    <mergeCell ref="X209:Z209"/>
    <mergeCell ref="AA209:AC209"/>
    <mergeCell ref="BC209:BE209"/>
    <mergeCell ref="AH208:AJ208"/>
    <mergeCell ref="AK208:AP208"/>
    <mergeCell ref="BF208:BH208"/>
    <mergeCell ref="BS208:BU208"/>
    <mergeCell ref="BV208:BX208"/>
    <mergeCell ref="BI208:BK208"/>
    <mergeCell ref="BC208:BE208"/>
    <mergeCell ref="B208:C208"/>
    <mergeCell ref="D208:E208"/>
    <mergeCell ref="F208:W208"/>
    <mergeCell ref="X208:Z208"/>
    <mergeCell ref="AA208:AC208"/>
    <mergeCell ref="BY208:BZ208"/>
    <mergeCell ref="AR208:AS208"/>
    <mergeCell ref="AV208:AW208"/>
    <mergeCell ref="AZ208:BA208"/>
    <mergeCell ref="AD208:AG208"/>
    <mergeCell ref="AZ209:BA209"/>
    <mergeCell ref="AV210:AW210"/>
    <mergeCell ref="AZ210:BA210"/>
    <mergeCell ref="B207:C207"/>
    <mergeCell ref="D207:E207"/>
    <mergeCell ref="F207:W207"/>
    <mergeCell ref="CA207:CI207"/>
    <mergeCell ref="BO207:BR207"/>
    <mergeCell ref="BS207:BU207"/>
    <mergeCell ref="BV207:BX207"/>
    <mergeCell ref="AK207:AP207"/>
    <mergeCell ref="X207:Z207"/>
    <mergeCell ref="AA207:AC207"/>
    <mergeCell ref="AD207:AG207"/>
    <mergeCell ref="AH207:AJ207"/>
    <mergeCell ref="BC207:BE207"/>
    <mergeCell ref="AZ206:BA206"/>
    <mergeCell ref="BC206:BE206"/>
    <mergeCell ref="AH206:AJ206"/>
    <mergeCell ref="AR207:AS207"/>
    <mergeCell ref="AV207:AW207"/>
    <mergeCell ref="BF207:BH207"/>
    <mergeCell ref="BI207:BK207"/>
    <mergeCell ref="AZ207:BA207"/>
    <mergeCell ref="CA206:CI206"/>
    <mergeCell ref="BO206:BR206"/>
    <mergeCell ref="BS206:BU206"/>
    <mergeCell ref="BV206:BX206"/>
    <mergeCell ref="AK206:AP206"/>
    <mergeCell ref="BF206:BH206"/>
    <mergeCell ref="BI206:BK206"/>
    <mergeCell ref="AR206:AS206"/>
    <mergeCell ref="AV206:AW206"/>
    <mergeCell ref="B206:C206"/>
    <mergeCell ref="D206:E206"/>
    <mergeCell ref="F206:W206"/>
    <mergeCell ref="X206:Z206"/>
    <mergeCell ref="AA206:AC206"/>
    <mergeCell ref="AD206:AG206"/>
    <mergeCell ref="BY206:BZ206"/>
    <mergeCell ref="BY207:BZ207"/>
    <mergeCell ref="BC204:BE204"/>
    <mergeCell ref="AD205:AG205"/>
    <mergeCell ref="AH205:AJ205"/>
    <mergeCell ref="AK205:AP205"/>
    <mergeCell ref="AH204:AJ204"/>
    <mergeCell ref="BI203:BK203"/>
    <mergeCell ref="CA204:CI204"/>
    <mergeCell ref="BO204:BR204"/>
    <mergeCell ref="BS204:BU204"/>
    <mergeCell ref="BV204:BX204"/>
    <mergeCell ref="AK204:AP204"/>
    <mergeCell ref="BF204:BH204"/>
    <mergeCell ref="BI204:BK204"/>
    <mergeCell ref="B204:C204"/>
    <mergeCell ref="D204:E204"/>
    <mergeCell ref="F204:W204"/>
    <mergeCell ref="X204:Z204"/>
    <mergeCell ref="AA204:AC204"/>
    <mergeCell ref="AD204:AG204"/>
    <mergeCell ref="BC203:BE203"/>
    <mergeCell ref="CA203:CI203"/>
    <mergeCell ref="BO203:BR203"/>
    <mergeCell ref="AD203:AG203"/>
    <mergeCell ref="AH203:AJ203"/>
    <mergeCell ref="AK203:AP203"/>
    <mergeCell ref="BS203:BU203"/>
    <mergeCell ref="BV203:BX203"/>
    <mergeCell ref="BF203:BH203"/>
    <mergeCell ref="B203:C203"/>
    <mergeCell ref="D203:E203"/>
    <mergeCell ref="F203:W203"/>
    <mergeCell ref="X203:Z203"/>
    <mergeCell ref="AA203:AC203"/>
    <mergeCell ref="AR203:AS203"/>
    <mergeCell ref="AV203:AW203"/>
    <mergeCell ref="AZ203:BA203"/>
    <mergeCell ref="BY203:BZ203"/>
    <mergeCell ref="BY204:BZ204"/>
    <mergeCell ref="BY205:BZ205"/>
    <mergeCell ref="AR204:AS204"/>
    <mergeCell ref="AV204:AW204"/>
    <mergeCell ref="AZ204:BA204"/>
    <mergeCell ref="AR205:AS205"/>
    <mergeCell ref="AV205:AW205"/>
    <mergeCell ref="AZ205:BA205"/>
    <mergeCell ref="BF205:BH205"/>
    <mergeCell ref="BC205:BE205"/>
    <mergeCell ref="CA205:CI205"/>
    <mergeCell ref="BO205:BR205"/>
    <mergeCell ref="B205:C205"/>
    <mergeCell ref="D205:E205"/>
    <mergeCell ref="F205:W205"/>
    <mergeCell ref="X205:Z205"/>
    <mergeCell ref="AA205:AC205"/>
    <mergeCell ref="BS205:BU205"/>
    <mergeCell ref="BV205:BX205"/>
    <mergeCell ref="BI205:BK205"/>
    <mergeCell ref="BL203:BN203"/>
    <mergeCell ref="AH202:AJ202"/>
    <mergeCell ref="CA202:CI202"/>
    <mergeCell ref="BO202:BR202"/>
    <mergeCell ref="BS202:BU202"/>
    <mergeCell ref="BV202:BX202"/>
    <mergeCell ref="BF202:BH202"/>
    <mergeCell ref="B202:C202"/>
    <mergeCell ref="D202:E202"/>
    <mergeCell ref="F202:W202"/>
    <mergeCell ref="X202:Z202"/>
    <mergeCell ref="AA202:AC202"/>
    <mergeCell ref="AD202:AG202"/>
    <mergeCell ref="AR201:AS201"/>
    <mergeCell ref="AV201:AW201"/>
    <mergeCell ref="AZ201:BA201"/>
    <mergeCell ref="AR202:AS202"/>
    <mergeCell ref="CA201:CI201"/>
    <mergeCell ref="BO201:BR201"/>
    <mergeCell ref="BV201:BX201"/>
    <mergeCell ref="BS201:BU201"/>
    <mergeCell ref="BY202:BZ202"/>
    <mergeCell ref="AK201:AP201"/>
    <mergeCell ref="BF201:BH201"/>
    <mergeCell ref="BI201:BK201"/>
    <mergeCell ref="AK202:AP202"/>
    <mergeCell ref="BC201:BE201"/>
    <mergeCell ref="BI202:BK202"/>
    <mergeCell ref="BC202:BE202"/>
    <mergeCell ref="BS200:BU200"/>
    <mergeCell ref="BV200:BX200"/>
    <mergeCell ref="B201:C201"/>
    <mergeCell ref="D201:E201"/>
    <mergeCell ref="F201:W201"/>
    <mergeCell ref="X201:Z201"/>
    <mergeCell ref="AA201:AC201"/>
    <mergeCell ref="AD201:AG201"/>
    <mergeCell ref="BF200:BH200"/>
    <mergeCell ref="AH201:AJ201"/>
    <mergeCell ref="BI200:BK200"/>
    <mergeCell ref="BC200:BE200"/>
    <mergeCell ref="CA200:CI200"/>
    <mergeCell ref="AA200:AC200"/>
    <mergeCell ref="AD200:AG200"/>
    <mergeCell ref="AH200:AJ200"/>
    <mergeCell ref="AK200:AP200"/>
    <mergeCell ref="BO200:BR200"/>
    <mergeCell ref="BY201:BZ201"/>
    <mergeCell ref="AV202:AW202"/>
    <mergeCell ref="AZ202:BA202"/>
    <mergeCell ref="B200:C200"/>
    <mergeCell ref="D200:E200"/>
    <mergeCell ref="F200:W200"/>
    <mergeCell ref="X200:Z200"/>
    <mergeCell ref="BL200:BN200"/>
    <mergeCell ref="BL201:BN201"/>
    <mergeCell ref="BL202:BN202"/>
    <mergeCell ref="BV199:BX199"/>
    <mergeCell ref="BO199:BR199"/>
    <mergeCell ref="BS199:BU199"/>
    <mergeCell ref="BC199:BE199"/>
    <mergeCell ref="CA199:CI199"/>
    <mergeCell ref="AH199:AJ199"/>
    <mergeCell ref="AK199:AP199"/>
    <mergeCell ref="BF199:BH199"/>
    <mergeCell ref="BI199:BK199"/>
    <mergeCell ref="AR199:AS199"/>
    <mergeCell ref="AV199:AW199"/>
    <mergeCell ref="B199:C199"/>
    <mergeCell ref="D199:E199"/>
    <mergeCell ref="F199:W199"/>
    <mergeCell ref="X199:Z199"/>
    <mergeCell ref="AA199:AC199"/>
    <mergeCell ref="AD199:AG199"/>
    <mergeCell ref="BO198:BR198"/>
    <mergeCell ref="BS198:BU198"/>
    <mergeCell ref="AR198:AS198"/>
    <mergeCell ref="AV198:AW198"/>
    <mergeCell ref="AZ198:BA198"/>
    <mergeCell ref="BF198:BH198"/>
    <mergeCell ref="BV198:BX198"/>
    <mergeCell ref="BY199:BZ199"/>
    <mergeCell ref="BY200:BZ200"/>
    <mergeCell ref="CA197:CI197"/>
    <mergeCell ref="BO197:BR197"/>
    <mergeCell ref="BS197:BU197"/>
    <mergeCell ref="BV197:BX197"/>
    <mergeCell ref="CA198:CI198"/>
    <mergeCell ref="BC197:BE197"/>
    <mergeCell ref="BY197:BZ197"/>
    <mergeCell ref="AD197:AG197"/>
    <mergeCell ref="AH197:AJ197"/>
    <mergeCell ref="AK197:AP197"/>
    <mergeCell ref="AA198:AC198"/>
    <mergeCell ref="AD198:AG198"/>
    <mergeCell ref="AH198:AJ198"/>
    <mergeCell ref="AK198:AP198"/>
    <mergeCell ref="BF197:BH197"/>
    <mergeCell ref="BI197:BK197"/>
    <mergeCell ref="BL197:BN197"/>
    <mergeCell ref="BL198:BN198"/>
    <mergeCell ref="BL199:BN199"/>
    <mergeCell ref="AZ199:BA199"/>
    <mergeCell ref="AR200:AS200"/>
    <mergeCell ref="AV200:AW200"/>
    <mergeCell ref="AZ200:BA200"/>
    <mergeCell ref="BS196:BU196"/>
    <mergeCell ref="AH196:AJ196"/>
    <mergeCell ref="AK196:AP196"/>
    <mergeCell ref="BF196:BH196"/>
    <mergeCell ref="AD196:AG196"/>
    <mergeCell ref="B198:C198"/>
    <mergeCell ref="D198:E198"/>
    <mergeCell ref="F198:W198"/>
    <mergeCell ref="X198:Z198"/>
    <mergeCell ref="BI198:BK198"/>
    <mergeCell ref="B197:C197"/>
    <mergeCell ref="D197:E197"/>
    <mergeCell ref="F197:W197"/>
    <mergeCell ref="X197:Z197"/>
    <mergeCell ref="AA197:AC197"/>
    <mergeCell ref="X196:Z196"/>
    <mergeCell ref="AA196:AC196"/>
    <mergeCell ref="B196:C196"/>
    <mergeCell ref="D196:E196"/>
    <mergeCell ref="F196:W196"/>
    <mergeCell ref="BY198:BZ198"/>
    <mergeCell ref="BC198:BE198"/>
    <mergeCell ref="CA195:CI195"/>
    <mergeCell ref="BI196:BK196"/>
    <mergeCell ref="BO195:BR195"/>
    <mergeCell ref="BS195:BU195"/>
    <mergeCell ref="BV195:BX195"/>
    <mergeCell ref="BC196:BE196"/>
    <mergeCell ref="CA196:CI196"/>
    <mergeCell ref="BO196:BR196"/>
    <mergeCell ref="AH195:AJ195"/>
    <mergeCell ref="AK195:AP195"/>
    <mergeCell ref="BF195:BH195"/>
    <mergeCell ref="BI195:BK195"/>
    <mergeCell ref="BC195:BE195"/>
    <mergeCell ref="AR195:AS195"/>
    <mergeCell ref="BY196:BZ196"/>
    <mergeCell ref="BV196:BX196"/>
    <mergeCell ref="BL195:BN195"/>
    <mergeCell ref="BL196:BN196"/>
    <mergeCell ref="AR196:AS196"/>
    <mergeCell ref="AV196:AW196"/>
    <mergeCell ref="AZ196:BA196"/>
    <mergeCell ref="AR197:AS197"/>
    <mergeCell ref="AV197:AW197"/>
    <mergeCell ref="AZ197:BA197"/>
    <mergeCell ref="CA194:CI194"/>
    <mergeCell ref="BO194:BR194"/>
    <mergeCell ref="BS194:BU194"/>
    <mergeCell ref="BV194:BX194"/>
    <mergeCell ref="B195:C195"/>
    <mergeCell ref="D195:E195"/>
    <mergeCell ref="F195:W195"/>
    <mergeCell ref="X195:Z195"/>
    <mergeCell ref="AA195:AC195"/>
    <mergeCell ref="AD195:AG195"/>
    <mergeCell ref="BC194:BE194"/>
    <mergeCell ref="BV193:BX193"/>
    <mergeCell ref="BO193:BR193"/>
    <mergeCell ref="BS193:BU193"/>
    <mergeCell ref="BF193:BH193"/>
    <mergeCell ref="BI193:BK193"/>
    <mergeCell ref="B194:C194"/>
    <mergeCell ref="D194:E194"/>
    <mergeCell ref="F194:W194"/>
    <mergeCell ref="X194:Z194"/>
    <mergeCell ref="AA194:AC194"/>
    <mergeCell ref="AD194:AG194"/>
    <mergeCell ref="AH194:AJ194"/>
    <mergeCell ref="AK194:AP194"/>
    <mergeCell ref="BC193:BE193"/>
    <mergeCell ref="CA193:CI193"/>
    <mergeCell ref="AH193:AJ193"/>
    <mergeCell ref="AK193:AP193"/>
    <mergeCell ref="BF194:BH194"/>
    <mergeCell ref="BI194:BK194"/>
    <mergeCell ref="B193:C193"/>
    <mergeCell ref="D193:E193"/>
    <mergeCell ref="F193:W193"/>
    <mergeCell ref="X193:Z193"/>
    <mergeCell ref="AA193:AC193"/>
    <mergeCell ref="AD193:AG193"/>
    <mergeCell ref="BY193:BZ193"/>
    <mergeCell ref="BY194:BZ194"/>
    <mergeCell ref="BY195:BZ195"/>
    <mergeCell ref="BL193:BN193"/>
    <mergeCell ref="BL194:BN194"/>
    <mergeCell ref="AR193:AS193"/>
    <mergeCell ref="AV193:AW193"/>
    <mergeCell ref="AZ193:BA193"/>
    <mergeCell ref="AR194:AS194"/>
    <mergeCell ref="AV194:AW194"/>
    <mergeCell ref="AZ194:BA194"/>
    <mergeCell ref="AV195:AW195"/>
    <mergeCell ref="AZ195:BA195"/>
    <mergeCell ref="AV189:AW189"/>
    <mergeCell ref="AZ189:BA189"/>
    <mergeCell ref="AR190:AS190"/>
    <mergeCell ref="CA192:CI192"/>
    <mergeCell ref="AA192:AC192"/>
    <mergeCell ref="AD192:AG192"/>
    <mergeCell ref="AH192:AJ192"/>
    <mergeCell ref="AK192:AP192"/>
    <mergeCell ref="BS192:BU192"/>
    <mergeCell ref="BV192:BX192"/>
    <mergeCell ref="BF192:BH192"/>
    <mergeCell ref="BV191:BX191"/>
    <mergeCell ref="BO192:BR192"/>
    <mergeCell ref="BF191:BH191"/>
    <mergeCell ref="BI191:BK191"/>
    <mergeCell ref="BC191:BE191"/>
    <mergeCell ref="AA191:AC191"/>
    <mergeCell ref="AD191:AG191"/>
    <mergeCell ref="CA191:CI191"/>
    <mergeCell ref="BO191:BR191"/>
    <mergeCell ref="BI192:BK192"/>
    <mergeCell ref="BC192:BE192"/>
    <mergeCell ref="BS191:BU191"/>
    <mergeCell ref="AH191:AJ191"/>
    <mergeCell ref="AK191:AP191"/>
    <mergeCell ref="B192:C192"/>
    <mergeCell ref="D192:E192"/>
    <mergeCell ref="F192:W192"/>
    <mergeCell ref="X192:Z192"/>
    <mergeCell ref="B191:C191"/>
    <mergeCell ref="D191:E191"/>
    <mergeCell ref="F191:W191"/>
    <mergeCell ref="X191:Z191"/>
    <mergeCell ref="BY191:BZ191"/>
    <mergeCell ref="BY192:BZ192"/>
    <mergeCell ref="AK190:AP190"/>
    <mergeCell ref="CA190:CI190"/>
    <mergeCell ref="BO190:BR190"/>
    <mergeCell ref="BS190:BU190"/>
    <mergeCell ref="BV190:BX190"/>
    <mergeCell ref="BF190:BH190"/>
    <mergeCell ref="BI190:BK190"/>
    <mergeCell ref="AV190:AW190"/>
    <mergeCell ref="AZ190:BA190"/>
    <mergeCell ref="AR191:AS191"/>
    <mergeCell ref="AV191:AW191"/>
    <mergeCell ref="AZ191:BA191"/>
    <mergeCell ref="AZ192:BA192"/>
    <mergeCell ref="AR192:AS192"/>
    <mergeCell ref="AV192:AW192"/>
    <mergeCell ref="AV186:AW186"/>
    <mergeCell ref="AZ186:BA186"/>
    <mergeCell ref="AR187:AS187"/>
    <mergeCell ref="CA189:CI189"/>
    <mergeCell ref="BO189:BR189"/>
    <mergeCell ref="BC190:BE190"/>
    <mergeCell ref="B190:C190"/>
    <mergeCell ref="D190:E190"/>
    <mergeCell ref="F190:W190"/>
    <mergeCell ref="X190:Z190"/>
    <mergeCell ref="AA190:AC190"/>
    <mergeCell ref="AD190:AG190"/>
    <mergeCell ref="AH190:AJ190"/>
    <mergeCell ref="AH189:AJ189"/>
    <mergeCell ref="AK189:AP189"/>
    <mergeCell ref="BF189:BH189"/>
    <mergeCell ref="BS189:BU189"/>
    <mergeCell ref="BV189:BX189"/>
    <mergeCell ref="BI189:BK189"/>
    <mergeCell ref="BC189:BE189"/>
    <mergeCell ref="AR189:AS189"/>
    <mergeCell ref="B189:C189"/>
    <mergeCell ref="D189:E189"/>
    <mergeCell ref="F189:W189"/>
    <mergeCell ref="X189:Z189"/>
    <mergeCell ref="AA189:AC189"/>
    <mergeCell ref="AD189:AG189"/>
    <mergeCell ref="BY189:BZ189"/>
    <mergeCell ref="BY190:BZ190"/>
    <mergeCell ref="BC188:BE188"/>
    <mergeCell ref="CA188:CI188"/>
    <mergeCell ref="BO188:BR188"/>
    <mergeCell ref="BS188:BU188"/>
    <mergeCell ref="BV188:BX188"/>
    <mergeCell ref="BY188:BZ188"/>
    <mergeCell ref="CA187:CI187"/>
    <mergeCell ref="AK188:AP188"/>
    <mergeCell ref="BF188:BH188"/>
    <mergeCell ref="BI188:BK188"/>
    <mergeCell ref="AR188:AS188"/>
    <mergeCell ref="AV188:AW188"/>
    <mergeCell ref="AZ188:BA188"/>
    <mergeCell ref="BV187:BX187"/>
    <mergeCell ref="BF187:BH187"/>
    <mergeCell ref="B188:C188"/>
    <mergeCell ref="D188:E188"/>
    <mergeCell ref="F188:W188"/>
    <mergeCell ref="X188:Z188"/>
    <mergeCell ref="AA188:AC188"/>
    <mergeCell ref="AD188:AG188"/>
    <mergeCell ref="AH188:AJ188"/>
    <mergeCell ref="BI187:BK187"/>
    <mergeCell ref="BY187:BZ187"/>
    <mergeCell ref="B187:C187"/>
    <mergeCell ref="D187:E187"/>
    <mergeCell ref="F187:W187"/>
    <mergeCell ref="X187:Z187"/>
    <mergeCell ref="AA187:AC187"/>
    <mergeCell ref="AD187:AG187"/>
    <mergeCell ref="AH187:AJ187"/>
    <mergeCell ref="AK187:AP187"/>
    <mergeCell ref="BS187:BU187"/>
    <mergeCell ref="AV187:AW187"/>
    <mergeCell ref="AZ187:BA187"/>
    <mergeCell ref="AZ182:BA182"/>
    <mergeCell ref="AR183:AS183"/>
    <mergeCell ref="AV183:AW183"/>
    <mergeCell ref="BO182:BR182"/>
    <mergeCell ref="BS182:BU182"/>
    <mergeCell ref="BC186:BE186"/>
    <mergeCell ref="AD186:AG186"/>
    <mergeCell ref="AH186:AJ186"/>
    <mergeCell ref="BC187:BE187"/>
    <mergeCell ref="CA186:CI186"/>
    <mergeCell ref="BO186:BR186"/>
    <mergeCell ref="BS186:BU186"/>
    <mergeCell ref="BV186:BX186"/>
    <mergeCell ref="BO187:BR187"/>
    <mergeCell ref="B186:C186"/>
    <mergeCell ref="D186:E186"/>
    <mergeCell ref="F186:W186"/>
    <mergeCell ref="X186:Z186"/>
    <mergeCell ref="AA186:AC186"/>
    <mergeCell ref="BC185:BE185"/>
    <mergeCell ref="AH185:AJ185"/>
    <mergeCell ref="AK185:AP185"/>
    <mergeCell ref="BF185:BH185"/>
    <mergeCell ref="BI185:BK185"/>
    <mergeCell ref="CA185:CI185"/>
    <mergeCell ref="BO185:BR185"/>
    <mergeCell ref="BS185:BU185"/>
    <mergeCell ref="AK186:AP186"/>
    <mergeCell ref="BF186:BH186"/>
    <mergeCell ref="BI186:BK186"/>
    <mergeCell ref="BY186:BZ186"/>
    <mergeCell ref="BV185:BX185"/>
    <mergeCell ref="AR185:AS185"/>
    <mergeCell ref="AV185:AW185"/>
    <mergeCell ref="B185:C185"/>
    <mergeCell ref="D185:E185"/>
    <mergeCell ref="F185:W185"/>
    <mergeCell ref="X185:Z185"/>
    <mergeCell ref="AA185:AC185"/>
    <mergeCell ref="AD185:AG185"/>
    <mergeCell ref="CA184:CI184"/>
    <mergeCell ref="BO184:BR184"/>
    <mergeCell ref="AD184:AG184"/>
    <mergeCell ref="AH184:AJ184"/>
    <mergeCell ref="AK184:AP184"/>
    <mergeCell ref="BS184:BU184"/>
    <mergeCell ref="BV184:BX184"/>
    <mergeCell ref="AR184:AS184"/>
    <mergeCell ref="AV184:AW184"/>
    <mergeCell ref="AZ184:BA184"/>
    <mergeCell ref="BY185:BZ185"/>
    <mergeCell ref="CA183:CI183"/>
    <mergeCell ref="BO183:BR183"/>
    <mergeCell ref="BF184:BH184"/>
    <mergeCell ref="BC184:BE184"/>
    <mergeCell ref="BC182:BE182"/>
    <mergeCell ref="CA182:CI182"/>
    <mergeCell ref="BV182:BX182"/>
    <mergeCell ref="B184:C184"/>
    <mergeCell ref="D184:E184"/>
    <mergeCell ref="F184:W184"/>
    <mergeCell ref="BI184:BK184"/>
    <mergeCell ref="AZ185:BA185"/>
    <mergeCell ref="AR186:AS186"/>
    <mergeCell ref="CA181:CI181"/>
    <mergeCell ref="BO181:BR181"/>
    <mergeCell ref="AD181:AG181"/>
    <mergeCell ref="AH181:AJ181"/>
    <mergeCell ref="AK181:AP181"/>
    <mergeCell ref="BS181:BU181"/>
    <mergeCell ref="BV181:BX181"/>
    <mergeCell ref="AR181:AS181"/>
    <mergeCell ref="CA180:CI180"/>
    <mergeCell ref="BO180:BR180"/>
    <mergeCell ref="BS180:BU180"/>
    <mergeCell ref="BV180:BX180"/>
    <mergeCell ref="BF181:BH181"/>
    <mergeCell ref="B181:C181"/>
    <mergeCell ref="D181:E181"/>
    <mergeCell ref="F181:W181"/>
    <mergeCell ref="X181:Z181"/>
    <mergeCell ref="AA181:AC181"/>
    <mergeCell ref="AK180:AP180"/>
    <mergeCell ref="BF180:BH180"/>
    <mergeCell ref="BI180:BK180"/>
    <mergeCell ref="BC180:BE180"/>
    <mergeCell ref="AR180:AS180"/>
    <mergeCell ref="AV180:AW180"/>
    <mergeCell ref="AZ180:BA180"/>
    <mergeCell ref="B180:C180"/>
    <mergeCell ref="D180:E180"/>
    <mergeCell ref="F180:W180"/>
    <mergeCell ref="X180:Z180"/>
    <mergeCell ref="AA180:AC180"/>
    <mergeCell ref="AD180:AG180"/>
    <mergeCell ref="AH180:AJ180"/>
    <mergeCell ref="X184:Z184"/>
    <mergeCell ref="AA184:AC184"/>
    <mergeCell ref="AH183:AJ183"/>
    <mergeCell ref="AK183:AP183"/>
    <mergeCell ref="BF183:BH183"/>
    <mergeCell ref="BS183:BU183"/>
    <mergeCell ref="BV183:BX183"/>
    <mergeCell ref="BI183:BK183"/>
    <mergeCell ref="BC183:BE183"/>
    <mergeCell ref="AZ183:BA183"/>
    <mergeCell ref="B183:C183"/>
    <mergeCell ref="D183:E183"/>
    <mergeCell ref="F183:W183"/>
    <mergeCell ref="X183:Z183"/>
    <mergeCell ref="AA183:AC183"/>
    <mergeCell ref="AD183:AG183"/>
    <mergeCell ref="AH182:AJ182"/>
    <mergeCell ref="BI181:BK181"/>
    <mergeCell ref="AK182:AP182"/>
    <mergeCell ref="BF182:BH182"/>
    <mergeCell ref="BI182:BK182"/>
    <mergeCell ref="AV181:AW181"/>
    <mergeCell ref="AZ181:BA181"/>
    <mergeCell ref="AR182:AS182"/>
    <mergeCell ref="B182:C182"/>
    <mergeCell ref="D182:E182"/>
    <mergeCell ref="F182:W182"/>
    <mergeCell ref="X182:Z182"/>
    <mergeCell ref="AA182:AC182"/>
    <mergeCell ref="AD182:AG182"/>
    <mergeCell ref="BC181:BE181"/>
    <mergeCell ref="AV182:AW182"/>
    <mergeCell ref="CA176:CI176"/>
    <mergeCell ref="BO176:BR176"/>
    <mergeCell ref="BS176:BU176"/>
    <mergeCell ref="BV176:BX176"/>
    <mergeCell ref="CA177:CI177"/>
    <mergeCell ref="BO177:BR177"/>
    <mergeCell ref="AH176:AJ176"/>
    <mergeCell ref="AK176:AP176"/>
    <mergeCell ref="BF176:BH176"/>
    <mergeCell ref="BI176:BK176"/>
    <mergeCell ref="BC176:BE176"/>
    <mergeCell ref="AR176:AS176"/>
    <mergeCell ref="AV176:AW176"/>
    <mergeCell ref="AZ176:BA176"/>
    <mergeCell ref="B176:C176"/>
    <mergeCell ref="D176:E176"/>
    <mergeCell ref="F176:W176"/>
    <mergeCell ref="X176:Z176"/>
    <mergeCell ref="AA176:AC176"/>
    <mergeCell ref="AD176:AG176"/>
    <mergeCell ref="BI179:BK179"/>
    <mergeCell ref="B179:C179"/>
    <mergeCell ref="D179:E179"/>
    <mergeCell ref="F179:W179"/>
    <mergeCell ref="X179:Z179"/>
    <mergeCell ref="AA179:AC179"/>
    <mergeCell ref="AD179:AG179"/>
    <mergeCell ref="AH179:AJ179"/>
    <mergeCell ref="AK179:AP179"/>
    <mergeCell ref="CA178:CI178"/>
    <mergeCell ref="BO178:BR178"/>
    <mergeCell ref="BS178:BU178"/>
    <mergeCell ref="BV178:BX178"/>
    <mergeCell ref="BY178:BZ178"/>
    <mergeCell ref="BF179:BH179"/>
    <mergeCell ref="BC179:BE179"/>
    <mergeCell ref="CA179:CI179"/>
    <mergeCell ref="BO179:BR179"/>
    <mergeCell ref="AK178:AP178"/>
    <mergeCell ref="BF178:BH178"/>
    <mergeCell ref="BI178:BK178"/>
    <mergeCell ref="BC178:BE178"/>
    <mergeCell ref="B178:C178"/>
    <mergeCell ref="D178:E178"/>
    <mergeCell ref="F178:W178"/>
    <mergeCell ref="X178:Z178"/>
    <mergeCell ref="AA178:AC178"/>
    <mergeCell ref="AD178:AG178"/>
    <mergeCell ref="AH178:AJ178"/>
    <mergeCell ref="BL178:BN178"/>
    <mergeCell ref="BL179:BN179"/>
    <mergeCell ref="BC175:BE175"/>
    <mergeCell ref="AR174:AS174"/>
    <mergeCell ref="AV174:AW174"/>
    <mergeCell ref="AZ174:BA174"/>
    <mergeCell ref="AR175:AS175"/>
    <mergeCell ref="BF174:BH174"/>
    <mergeCell ref="BI174:BK174"/>
    <mergeCell ref="BF175:BH175"/>
    <mergeCell ref="AD174:AG174"/>
    <mergeCell ref="BY176:BZ176"/>
    <mergeCell ref="BY177:BZ177"/>
    <mergeCell ref="AV177:AW177"/>
    <mergeCell ref="AZ177:BA177"/>
    <mergeCell ref="BS177:BU177"/>
    <mergeCell ref="BV177:BX177"/>
    <mergeCell ref="AR177:AS177"/>
    <mergeCell ref="BI175:BK175"/>
    <mergeCell ref="BI177:BK177"/>
    <mergeCell ref="B177:C177"/>
    <mergeCell ref="D177:E177"/>
    <mergeCell ref="F177:W177"/>
    <mergeCell ref="X177:Z177"/>
    <mergeCell ref="AA177:AC177"/>
    <mergeCell ref="AD177:AG177"/>
    <mergeCell ref="AH177:AJ177"/>
    <mergeCell ref="AK177:AP177"/>
    <mergeCell ref="AR178:AS178"/>
    <mergeCell ref="AV178:AW178"/>
    <mergeCell ref="AZ178:BA178"/>
    <mergeCell ref="AV179:AW179"/>
    <mergeCell ref="AZ179:BA179"/>
    <mergeCell ref="BS179:BU179"/>
    <mergeCell ref="BV179:BX179"/>
    <mergeCell ref="AR179:AS179"/>
    <mergeCell ref="BF177:BH177"/>
    <mergeCell ref="BC177:BE177"/>
    <mergeCell ref="AK173:AP173"/>
    <mergeCell ref="AH175:AJ175"/>
    <mergeCell ref="AK175:AP175"/>
    <mergeCell ref="AH174:AJ174"/>
    <mergeCell ref="AK174:AP174"/>
    <mergeCell ref="BC174:BE174"/>
    <mergeCell ref="AH173:AJ173"/>
    <mergeCell ref="BF173:BH173"/>
    <mergeCell ref="BC172:BE172"/>
    <mergeCell ref="BC173:BE173"/>
    <mergeCell ref="AR172:AS172"/>
    <mergeCell ref="CA173:CI173"/>
    <mergeCell ref="BO173:BR173"/>
    <mergeCell ref="BS173:BU173"/>
    <mergeCell ref="B174:C174"/>
    <mergeCell ref="D174:E174"/>
    <mergeCell ref="F174:W174"/>
    <mergeCell ref="X174:Z174"/>
    <mergeCell ref="AA174:AC174"/>
    <mergeCell ref="BI173:BK173"/>
    <mergeCell ref="BV173:BX173"/>
    <mergeCell ref="B173:C173"/>
    <mergeCell ref="D173:E173"/>
    <mergeCell ref="F173:W173"/>
    <mergeCell ref="X173:Z173"/>
    <mergeCell ref="AA173:AC173"/>
    <mergeCell ref="AD173:AG173"/>
    <mergeCell ref="CA172:CI172"/>
    <mergeCell ref="AA172:AC172"/>
    <mergeCell ref="AD172:AG172"/>
    <mergeCell ref="AH172:AJ172"/>
    <mergeCell ref="AK172:AP172"/>
    <mergeCell ref="BO172:BR172"/>
    <mergeCell ref="BS172:BU172"/>
    <mergeCell ref="BV172:BX172"/>
    <mergeCell ref="BY172:BZ172"/>
    <mergeCell ref="BI172:BK172"/>
    <mergeCell ref="BF172:BH172"/>
    <mergeCell ref="BY173:BZ173"/>
    <mergeCell ref="BY174:BZ174"/>
    <mergeCell ref="BY175:BZ175"/>
    <mergeCell ref="AR173:AS173"/>
    <mergeCell ref="AV173:AW173"/>
    <mergeCell ref="AZ173:BA173"/>
    <mergeCell ref="AV175:AW175"/>
    <mergeCell ref="AZ175:BA175"/>
    <mergeCell ref="BS174:BU174"/>
    <mergeCell ref="CA175:CI175"/>
    <mergeCell ref="BO175:BR175"/>
    <mergeCell ref="BS175:BU175"/>
    <mergeCell ref="BV175:BX175"/>
    <mergeCell ref="CA174:CI174"/>
    <mergeCell ref="BV174:BX174"/>
    <mergeCell ref="BO174:BR174"/>
    <mergeCell ref="B175:C175"/>
    <mergeCell ref="D175:E175"/>
    <mergeCell ref="F175:W175"/>
    <mergeCell ref="X175:Z175"/>
    <mergeCell ref="B172:C172"/>
    <mergeCell ref="D172:E172"/>
    <mergeCell ref="F172:W172"/>
    <mergeCell ref="X172:Z172"/>
    <mergeCell ref="AA175:AC175"/>
    <mergeCell ref="AD175:AG175"/>
    <mergeCell ref="BO170:BR170"/>
    <mergeCell ref="BS170:BU170"/>
    <mergeCell ref="BF170:BH170"/>
    <mergeCell ref="BI170:BK170"/>
    <mergeCell ref="AR170:AS170"/>
    <mergeCell ref="AD170:AG170"/>
    <mergeCell ref="BC170:BE170"/>
    <mergeCell ref="BC171:BE171"/>
    <mergeCell ref="AH170:AJ170"/>
    <mergeCell ref="AK170:AP170"/>
    <mergeCell ref="AV172:AW172"/>
    <mergeCell ref="AZ172:BA172"/>
    <mergeCell ref="AH168:AJ168"/>
    <mergeCell ref="AK168:AP168"/>
    <mergeCell ref="BY169:BZ169"/>
    <mergeCell ref="AR169:AS169"/>
    <mergeCell ref="AV169:AW169"/>
    <mergeCell ref="AZ169:BA169"/>
    <mergeCell ref="AD169:AG169"/>
    <mergeCell ref="AH169:AJ169"/>
    <mergeCell ref="BO168:BR168"/>
    <mergeCell ref="BS168:BU168"/>
    <mergeCell ref="BV168:BX168"/>
    <mergeCell ref="BF168:BH168"/>
    <mergeCell ref="BI168:BK168"/>
    <mergeCell ref="BC168:BE168"/>
    <mergeCell ref="AR168:AS168"/>
    <mergeCell ref="B169:C169"/>
    <mergeCell ref="D169:E169"/>
    <mergeCell ref="F169:W169"/>
    <mergeCell ref="X169:Z169"/>
    <mergeCell ref="B168:C168"/>
    <mergeCell ref="D168:E168"/>
    <mergeCell ref="F168:W168"/>
    <mergeCell ref="X168:Z168"/>
    <mergeCell ref="AA168:AC168"/>
    <mergeCell ref="AD168:AG168"/>
    <mergeCell ref="CA171:CI171"/>
    <mergeCell ref="BO171:BR171"/>
    <mergeCell ref="BS171:BU171"/>
    <mergeCell ref="BV171:BX171"/>
    <mergeCell ref="BF171:BH171"/>
    <mergeCell ref="BI171:BK171"/>
    <mergeCell ref="BY168:BZ168"/>
    <mergeCell ref="AZ167:BA167"/>
    <mergeCell ref="AV168:AW168"/>
    <mergeCell ref="AZ168:BA168"/>
    <mergeCell ref="BF166:BH166"/>
    <mergeCell ref="BI166:BK166"/>
    <mergeCell ref="D165:E165"/>
    <mergeCell ref="BI165:BK165"/>
    <mergeCell ref="AA164:AC164"/>
    <mergeCell ref="AD164:AG164"/>
    <mergeCell ref="AH164:AJ164"/>
    <mergeCell ref="B165:C165"/>
    <mergeCell ref="BY165:BZ165"/>
    <mergeCell ref="AR165:AS165"/>
    <mergeCell ref="F165:W165"/>
    <mergeCell ref="X165:Z165"/>
    <mergeCell ref="AA165:AC165"/>
    <mergeCell ref="AD165:AG165"/>
    <mergeCell ref="CA165:CI165"/>
    <mergeCell ref="BO165:BR165"/>
    <mergeCell ref="BS165:BU165"/>
    <mergeCell ref="AH165:AJ165"/>
    <mergeCell ref="AK165:AP165"/>
    <mergeCell ref="BF165:BH165"/>
    <mergeCell ref="BV165:BX165"/>
    <mergeCell ref="BC165:BE165"/>
    <mergeCell ref="CA169:CI169"/>
    <mergeCell ref="AV170:AW170"/>
    <mergeCell ref="BS169:BU169"/>
    <mergeCell ref="BV169:BX169"/>
    <mergeCell ref="B170:C170"/>
    <mergeCell ref="D170:E170"/>
    <mergeCell ref="F170:W170"/>
    <mergeCell ref="X170:Z170"/>
    <mergeCell ref="AA170:AC170"/>
    <mergeCell ref="AA169:AC169"/>
    <mergeCell ref="AK169:AP169"/>
    <mergeCell ref="BO169:BR169"/>
    <mergeCell ref="BF169:BH169"/>
    <mergeCell ref="BI169:BK169"/>
    <mergeCell ref="BC169:BE169"/>
    <mergeCell ref="CA168:CI168"/>
    <mergeCell ref="AD171:AG171"/>
    <mergeCell ref="AH171:AJ171"/>
    <mergeCell ref="B171:C171"/>
    <mergeCell ref="D171:E171"/>
    <mergeCell ref="F171:W171"/>
    <mergeCell ref="X171:Z171"/>
    <mergeCell ref="AA171:AC171"/>
    <mergeCell ref="AK171:AP171"/>
    <mergeCell ref="AZ170:BA170"/>
    <mergeCell ref="AR171:AS171"/>
    <mergeCell ref="AV171:AW171"/>
    <mergeCell ref="CA170:CI170"/>
    <mergeCell ref="BY170:BZ170"/>
    <mergeCell ref="AZ171:BA171"/>
    <mergeCell ref="BY171:BZ171"/>
    <mergeCell ref="BV170:BX170"/>
    <mergeCell ref="AD162:AG162"/>
    <mergeCell ref="AH162:AJ162"/>
    <mergeCell ref="AK162:AP162"/>
    <mergeCell ref="BS162:BU162"/>
    <mergeCell ref="BV162:BX162"/>
    <mergeCell ref="BF162:BH162"/>
    <mergeCell ref="BI162:BK162"/>
    <mergeCell ref="B162:C162"/>
    <mergeCell ref="D162:E162"/>
    <mergeCell ref="F162:W162"/>
    <mergeCell ref="X162:Z162"/>
    <mergeCell ref="AA162:AC162"/>
    <mergeCell ref="BY163:BZ163"/>
    <mergeCell ref="AR162:AS162"/>
    <mergeCell ref="AV162:AW162"/>
    <mergeCell ref="AZ162:BA162"/>
    <mergeCell ref="BY164:BZ164"/>
    <mergeCell ref="AR164:AS164"/>
    <mergeCell ref="AV164:AW164"/>
    <mergeCell ref="AZ164:BA164"/>
    <mergeCell ref="BI164:BK164"/>
    <mergeCell ref="BO164:BR164"/>
    <mergeCell ref="F167:W167"/>
    <mergeCell ref="X167:Z167"/>
    <mergeCell ref="AA167:AC167"/>
    <mergeCell ref="AR166:AS166"/>
    <mergeCell ref="B166:C166"/>
    <mergeCell ref="D166:E166"/>
    <mergeCell ref="F166:W166"/>
    <mergeCell ref="X166:Z166"/>
    <mergeCell ref="BC166:BE166"/>
    <mergeCell ref="CA166:CI166"/>
    <mergeCell ref="AH166:AJ166"/>
    <mergeCell ref="AK166:AP166"/>
    <mergeCell ref="BV166:BX166"/>
    <mergeCell ref="BO166:BR166"/>
    <mergeCell ref="BS166:BU166"/>
    <mergeCell ref="BY166:BZ166"/>
    <mergeCell ref="AV166:AW166"/>
    <mergeCell ref="AA166:AC166"/>
    <mergeCell ref="AD166:AG166"/>
    <mergeCell ref="BY167:BZ167"/>
    <mergeCell ref="AV165:AW165"/>
    <mergeCell ref="AZ165:BA165"/>
    <mergeCell ref="AD167:AG167"/>
    <mergeCell ref="AH167:AJ167"/>
    <mergeCell ref="AK167:AP167"/>
    <mergeCell ref="AV167:AW167"/>
    <mergeCell ref="AR167:AS167"/>
    <mergeCell ref="AZ166:BA166"/>
    <mergeCell ref="CA167:CI167"/>
    <mergeCell ref="BO167:BR167"/>
    <mergeCell ref="BS167:BU167"/>
    <mergeCell ref="BV167:BX167"/>
    <mergeCell ref="BF167:BH167"/>
    <mergeCell ref="BI167:BK167"/>
    <mergeCell ref="BC167:BE167"/>
    <mergeCell ref="B167:C167"/>
    <mergeCell ref="D167:E167"/>
    <mergeCell ref="AH161:AJ161"/>
    <mergeCell ref="BI160:BK160"/>
    <mergeCell ref="AK161:AP161"/>
    <mergeCell ref="CA161:CI161"/>
    <mergeCell ref="BO161:BR161"/>
    <mergeCell ref="BS161:BU161"/>
    <mergeCell ref="BV161:BX161"/>
    <mergeCell ref="BF161:BH161"/>
    <mergeCell ref="BI161:BK161"/>
    <mergeCell ref="BV160:BX160"/>
    <mergeCell ref="B161:C161"/>
    <mergeCell ref="D161:E161"/>
    <mergeCell ref="F161:W161"/>
    <mergeCell ref="X161:Z161"/>
    <mergeCell ref="AA161:AC161"/>
    <mergeCell ref="AR160:AS160"/>
    <mergeCell ref="B160:C160"/>
    <mergeCell ref="D160:E160"/>
    <mergeCell ref="F160:W160"/>
    <mergeCell ref="X160:Z160"/>
    <mergeCell ref="AA160:AC160"/>
    <mergeCell ref="AD160:AG160"/>
    <mergeCell ref="AH160:AJ160"/>
    <mergeCell ref="AK160:AP160"/>
    <mergeCell ref="AV160:AW160"/>
    <mergeCell ref="CA164:CI164"/>
    <mergeCell ref="BC162:BE162"/>
    <mergeCell ref="BC163:BE163"/>
    <mergeCell ref="BF160:BH160"/>
    <mergeCell ref="BC160:BE160"/>
    <mergeCell ref="CA160:CI160"/>
    <mergeCell ref="BO160:BR160"/>
    <mergeCell ref="BV164:BX164"/>
    <mergeCell ref="BS164:BU164"/>
    <mergeCell ref="BY160:BZ160"/>
    <mergeCell ref="BY161:BZ161"/>
    <mergeCell ref="BY162:BZ162"/>
    <mergeCell ref="BC164:BE164"/>
    <mergeCell ref="BS160:BU160"/>
    <mergeCell ref="B164:C164"/>
    <mergeCell ref="D164:E164"/>
    <mergeCell ref="F164:W164"/>
    <mergeCell ref="X164:Z164"/>
    <mergeCell ref="BC161:BE161"/>
    <mergeCell ref="AD161:AG161"/>
    <mergeCell ref="AH163:AJ163"/>
    <mergeCell ref="AK163:AP163"/>
    <mergeCell ref="BF163:BH163"/>
    <mergeCell ref="AD163:AG163"/>
    <mergeCell ref="AK164:AP164"/>
    <mergeCell ref="BF164:BH164"/>
    <mergeCell ref="AZ163:BA163"/>
    <mergeCell ref="CA163:CI163"/>
    <mergeCell ref="BO163:BR163"/>
    <mergeCell ref="BS163:BU163"/>
    <mergeCell ref="BV163:BX163"/>
    <mergeCell ref="BI163:BK163"/>
    <mergeCell ref="B163:C163"/>
    <mergeCell ref="D163:E163"/>
    <mergeCell ref="F163:W163"/>
    <mergeCell ref="X163:Z163"/>
    <mergeCell ref="AA163:AC163"/>
    <mergeCell ref="CA162:CI162"/>
    <mergeCell ref="BO162:BR162"/>
    <mergeCell ref="BC159:BE159"/>
    <mergeCell ref="CA159:CI159"/>
    <mergeCell ref="BO159:BR159"/>
    <mergeCell ref="BS159:BU159"/>
    <mergeCell ref="BV159:BX159"/>
    <mergeCell ref="BY159:BZ159"/>
    <mergeCell ref="AH159:AJ159"/>
    <mergeCell ref="BI158:BK158"/>
    <mergeCell ref="AK159:AP159"/>
    <mergeCell ref="BF159:BH159"/>
    <mergeCell ref="BI159:BK159"/>
    <mergeCell ref="AZ158:BA158"/>
    <mergeCell ref="AR159:AS159"/>
    <mergeCell ref="AV159:AW159"/>
    <mergeCell ref="B159:C159"/>
    <mergeCell ref="D159:E159"/>
    <mergeCell ref="F159:W159"/>
    <mergeCell ref="X159:Z159"/>
    <mergeCell ref="AA159:AC159"/>
    <mergeCell ref="AD159:AG159"/>
    <mergeCell ref="CA158:CI158"/>
    <mergeCell ref="BO158:BR158"/>
    <mergeCell ref="AD158:AG158"/>
    <mergeCell ref="AH158:AJ158"/>
    <mergeCell ref="AK158:AP158"/>
    <mergeCell ref="BS158:BU158"/>
    <mergeCell ref="BV158:BX158"/>
    <mergeCell ref="BF158:BH158"/>
    <mergeCell ref="BY158:BZ158"/>
    <mergeCell ref="BC158:BE158"/>
    <mergeCell ref="B158:C158"/>
    <mergeCell ref="D158:E158"/>
    <mergeCell ref="F158:W158"/>
    <mergeCell ref="X158:Z158"/>
    <mergeCell ref="AA158:AC158"/>
    <mergeCell ref="BL158:BN158"/>
    <mergeCell ref="BL159:BN159"/>
    <mergeCell ref="BC157:BE157"/>
    <mergeCell ref="AD157:AG157"/>
    <mergeCell ref="AH157:AJ157"/>
    <mergeCell ref="AR158:AS158"/>
    <mergeCell ref="AV158:AW158"/>
    <mergeCell ref="BC156:BE156"/>
    <mergeCell ref="AH156:AJ156"/>
    <mergeCell ref="BO157:BR157"/>
    <mergeCell ref="BS157:BU157"/>
    <mergeCell ref="BV157:BX157"/>
    <mergeCell ref="B157:C157"/>
    <mergeCell ref="D157:E157"/>
    <mergeCell ref="F157:W157"/>
    <mergeCell ref="X157:Z157"/>
    <mergeCell ref="AA157:AC157"/>
    <mergeCell ref="AZ157:BA157"/>
    <mergeCell ref="CA156:CI156"/>
    <mergeCell ref="BO156:BR156"/>
    <mergeCell ref="BS156:BU156"/>
    <mergeCell ref="AK157:AP157"/>
    <mergeCell ref="BF157:BH157"/>
    <mergeCell ref="BI157:BK157"/>
    <mergeCell ref="BY156:BZ156"/>
    <mergeCell ref="CA157:CI157"/>
    <mergeCell ref="AA156:AC156"/>
    <mergeCell ref="AD156:AG156"/>
    <mergeCell ref="BI155:BK155"/>
    <mergeCell ref="BV156:BX156"/>
    <mergeCell ref="AK156:AP156"/>
    <mergeCell ref="BF156:BH156"/>
    <mergeCell ref="BI156:BK156"/>
    <mergeCell ref="BC155:BE155"/>
    <mergeCell ref="BY157:BZ157"/>
    <mergeCell ref="CA155:CI155"/>
    <mergeCell ref="BO155:BR155"/>
    <mergeCell ref="AD155:AG155"/>
    <mergeCell ref="AH155:AJ155"/>
    <mergeCell ref="AK155:AP155"/>
    <mergeCell ref="BS155:BU155"/>
    <mergeCell ref="BV155:BX155"/>
    <mergeCell ref="BF155:BH155"/>
    <mergeCell ref="BY155:BZ155"/>
    <mergeCell ref="B155:C155"/>
    <mergeCell ref="D155:E155"/>
    <mergeCell ref="F155:W155"/>
    <mergeCell ref="X155:Z155"/>
    <mergeCell ref="AA155:AC155"/>
    <mergeCell ref="B156:C156"/>
    <mergeCell ref="D156:E156"/>
    <mergeCell ref="F156:W156"/>
    <mergeCell ref="X156:Z156"/>
    <mergeCell ref="BL155:BN155"/>
    <mergeCell ref="BL156:BN156"/>
    <mergeCell ref="BL157:BN157"/>
    <mergeCell ref="BC154:BE154"/>
    <mergeCell ref="AD154:AG154"/>
    <mergeCell ref="AH154:AJ154"/>
    <mergeCell ref="AV154:AW154"/>
    <mergeCell ref="AZ154:BA154"/>
    <mergeCell ref="AR155:AS155"/>
    <mergeCell ref="AV155:AW155"/>
    <mergeCell ref="AZ155:BA155"/>
    <mergeCell ref="CA154:CI154"/>
    <mergeCell ref="BO154:BR154"/>
    <mergeCell ref="BS154:BU154"/>
    <mergeCell ref="BV154:BX154"/>
    <mergeCell ref="BY154:BZ154"/>
    <mergeCell ref="AR154:AS154"/>
    <mergeCell ref="BI153:BK153"/>
    <mergeCell ref="AK154:AP154"/>
    <mergeCell ref="BF154:BH154"/>
    <mergeCell ref="BI154:BK154"/>
    <mergeCell ref="B154:C154"/>
    <mergeCell ref="D154:E154"/>
    <mergeCell ref="F154:W154"/>
    <mergeCell ref="X154:Z154"/>
    <mergeCell ref="AA154:AC154"/>
    <mergeCell ref="BC153:BE153"/>
    <mergeCell ref="CA153:CI153"/>
    <mergeCell ref="BO153:BR153"/>
    <mergeCell ref="AD153:AG153"/>
    <mergeCell ref="AH153:AJ153"/>
    <mergeCell ref="AK153:AP153"/>
    <mergeCell ref="BS153:BU153"/>
    <mergeCell ref="BV153:BX153"/>
    <mergeCell ref="BF153:BH153"/>
    <mergeCell ref="B153:C153"/>
    <mergeCell ref="D153:E153"/>
    <mergeCell ref="F153:W153"/>
    <mergeCell ref="X153:Z153"/>
    <mergeCell ref="AA153:AC153"/>
    <mergeCell ref="AR153:AS153"/>
    <mergeCell ref="AV153:AW153"/>
    <mergeCell ref="AZ153:BA153"/>
    <mergeCell ref="BY153:BZ153"/>
    <mergeCell ref="BL154:BN154"/>
    <mergeCell ref="BC152:BE152"/>
    <mergeCell ref="CA152:CI152"/>
    <mergeCell ref="BO152:BR152"/>
    <mergeCell ref="BS152:BU152"/>
    <mergeCell ref="BV152:BX152"/>
    <mergeCell ref="BY152:BZ152"/>
    <mergeCell ref="AH152:AJ152"/>
    <mergeCell ref="BI151:BK151"/>
    <mergeCell ref="AK152:AP152"/>
    <mergeCell ref="BF152:BH152"/>
    <mergeCell ref="BI152:BK152"/>
    <mergeCell ref="AR152:AS152"/>
    <mergeCell ref="AV152:AW152"/>
    <mergeCell ref="AZ152:BA152"/>
    <mergeCell ref="B152:C152"/>
    <mergeCell ref="D152:E152"/>
    <mergeCell ref="F152:W152"/>
    <mergeCell ref="X152:Z152"/>
    <mergeCell ref="AA152:AC152"/>
    <mergeCell ref="AD152:AG152"/>
    <mergeCell ref="BC151:BE151"/>
    <mergeCell ref="CA151:CI151"/>
    <mergeCell ref="BO151:BR151"/>
    <mergeCell ref="AD151:AG151"/>
    <mergeCell ref="AH151:AJ151"/>
    <mergeCell ref="AK151:AP151"/>
    <mergeCell ref="BS151:BU151"/>
    <mergeCell ref="BV151:BX151"/>
    <mergeCell ref="BF151:BH151"/>
    <mergeCell ref="B151:C151"/>
    <mergeCell ref="D151:E151"/>
    <mergeCell ref="F151:W151"/>
    <mergeCell ref="X151:Z151"/>
    <mergeCell ref="AA151:AC151"/>
    <mergeCell ref="BC150:BE150"/>
    <mergeCell ref="AD150:AG150"/>
    <mergeCell ref="AR151:AS151"/>
    <mergeCell ref="AV151:AW151"/>
    <mergeCell ref="AZ151:BA151"/>
    <mergeCell ref="BI149:BK149"/>
    <mergeCell ref="BI150:BK150"/>
    <mergeCell ref="CA150:CI150"/>
    <mergeCell ref="BO150:BR150"/>
    <mergeCell ref="BS150:BU150"/>
    <mergeCell ref="BV150:BX150"/>
    <mergeCell ref="AH150:AJ150"/>
    <mergeCell ref="AR150:AS150"/>
    <mergeCell ref="AV150:AW150"/>
    <mergeCell ref="AZ150:BA150"/>
    <mergeCell ref="AK150:AP150"/>
    <mergeCell ref="BF150:BH150"/>
    <mergeCell ref="B150:C150"/>
    <mergeCell ref="D150:E150"/>
    <mergeCell ref="F150:W150"/>
    <mergeCell ref="X150:Z150"/>
    <mergeCell ref="AA150:AC150"/>
    <mergeCell ref="BC149:BE149"/>
    <mergeCell ref="CA149:CI149"/>
    <mergeCell ref="BO149:BR149"/>
    <mergeCell ref="AD149:AG149"/>
    <mergeCell ref="AH149:AJ149"/>
    <mergeCell ref="AK149:AP149"/>
    <mergeCell ref="BS149:BU149"/>
    <mergeCell ref="BV149:BX149"/>
    <mergeCell ref="BF149:BH149"/>
    <mergeCell ref="B149:C149"/>
    <mergeCell ref="D149:E149"/>
    <mergeCell ref="F149:W149"/>
    <mergeCell ref="X149:Z149"/>
    <mergeCell ref="AA149:AC149"/>
    <mergeCell ref="AR149:AS149"/>
    <mergeCell ref="AV149:AW149"/>
    <mergeCell ref="AZ149:BA149"/>
    <mergeCell ref="BY149:BZ149"/>
    <mergeCell ref="BY150:BZ150"/>
    <mergeCell ref="BY151:BZ151"/>
    <mergeCell ref="CA148:CI148"/>
    <mergeCell ref="BO148:BR148"/>
    <mergeCell ref="BS148:BU148"/>
    <mergeCell ref="BV148:BX148"/>
    <mergeCell ref="BF148:BH148"/>
    <mergeCell ref="AD144:AG144"/>
    <mergeCell ref="BY145:BZ145"/>
    <mergeCell ref="BY146:BZ146"/>
    <mergeCell ref="BO147:BR147"/>
    <mergeCell ref="BS147:BU147"/>
    <mergeCell ref="CA147:CI147"/>
    <mergeCell ref="AH147:AJ147"/>
    <mergeCell ref="AK147:AP147"/>
    <mergeCell ref="B148:C148"/>
    <mergeCell ref="D148:E148"/>
    <mergeCell ref="F148:W148"/>
    <mergeCell ref="X148:Z148"/>
    <mergeCell ref="AA148:AC148"/>
    <mergeCell ref="AD148:AG148"/>
    <mergeCell ref="BV147:BX147"/>
    <mergeCell ref="AH148:AJ148"/>
    <mergeCell ref="AK148:AP148"/>
    <mergeCell ref="BC147:BE147"/>
    <mergeCell ref="BI148:BK148"/>
    <mergeCell ref="BC148:BE148"/>
    <mergeCell ref="BF147:BH147"/>
    <mergeCell ref="B147:C147"/>
    <mergeCell ref="D147:E147"/>
    <mergeCell ref="F147:W147"/>
    <mergeCell ref="X147:Z147"/>
    <mergeCell ref="AA147:AC147"/>
    <mergeCell ref="AD147:AG147"/>
    <mergeCell ref="CA146:CI146"/>
    <mergeCell ref="AA146:AC146"/>
    <mergeCell ref="AD146:AG146"/>
    <mergeCell ref="AH146:AJ146"/>
    <mergeCell ref="AK146:AP146"/>
    <mergeCell ref="BO146:BR146"/>
    <mergeCell ref="BS146:BU146"/>
    <mergeCell ref="BV146:BX146"/>
    <mergeCell ref="AR146:AS146"/>
    <mergeCell ref="BY147:BZ147"/>
    <mergeCell ref="BY148:BZ148"/>
    <mergeCell ref="BY144:BZ144"/>
    <mergeCell ref="BS144:BU144"/>
    <mergeCell ref="BF144:BH144"/>
    <mergeCell ref="CA145:CI145"/>
    <mergeCell ref="BO145:BR145"/>
    <mergeCell ref="BS145:BU145"/>
    <mergeCell ref="BV145:BX145"/>
    <mergeCell ref="BF145:BH145"/>
    <mergeCell ref="BI145:BK145"/>
    <mergeCell ref="BC145:BE145"/>
    <mergeCell ref="AK145:AP145"/>
    <mergeCell ref="B146:C146"/>
    <mergeCell ref="D146:E146"/>
    <mergeCell ref="F146:W146"/>
    <mergeCell ref="X146:Z146"/>
    <mergeCell ref="BI146:BK146"/>
    <mergeCell ref="BI144:BK144"/>
    <mergeCell ref="AV144:AW144"/>
    <mergeCell ref="B144:C144"/>
    <mergeCell ref="D144:E144"/>
    <mergeCell ref="F144:W144"/>
    <mergeCell ref="X144:Z144"/>
    <mergeCell ref="AA144:AC144"/>
    <mergeCell ref="AD145:AG145"/>
    <mergeCell ref="BI147:BK147"/>
    <mergeCell ref="BF146:BH146"/>
    <mergeCell ref="BC146:BE146"/>
    <mergeCell ref="B145:C145"/>
    <mergeCell ref="D145:E145"/>
    <mergeCell ref="F145:W145"/>
    <mergeCell ref="X145:Z145"/>
    <mergeCell ref="AA145:AC145"/>
    <mergeCell ref="AH145:AJ145"/>
    <mergeCell ref="BC144:BE144"/>
    <mergeCell ref="BV144:BX144"/>
    <mergeCell ref="CA144:CI144"/>
    <mergeCell ref="BO144:BR144"/>
    <mergeCell ref="AH144:AJ144"/>
    <mergeCell ref="AK144:AP144"/>
    <mergeCell ref="X143:Z143"/>
    <mergeCell ref="AA143:AC143"/>
    <mergeCell ref="AD143:AG143"/>
    <mergeCell ref="BC142:BE142"/>
    <mergeCell ref="BV141:BX141"/>
    <mergeCell ref="BO141:BR141"/>
    <mergeCell ref="BS141:BU141"/>
    <mergeCell ref="BF141:BH141"/>
    <mergeCell ref="BI141:BK141"/>
    <mergeCell ref="B142:C142"/>
    <mergeCell ref="D142:E142"/>
    <mergeCell ref="F142:W142"/>
    <mergeCell ref="X142:Z142"/>
    <mergeCell ref="AA142:AC142"/>
    <mergeCell ref="AD142:AG142"/>
    <mergeCell ref="AH142:AJ142"/>
    <mergeCell ref="AK142:AP142"/>
    <mergeCell ref="BC141:BE141"/>
    <mergeCell ref="CA141:CI141"/>
    <mergeCell ref="AH141:AJ141"/>
    <mergeCell ref="AK141:AP141"/>
    <mergeCell ref="BF142:BH142"/>
    <mergeCell ref="BI142:BK142"/>
    <mergeCell ref="B141:C141"/>
    <mergeCell ref="D141:E141"/>
    <mergeCell ref="F141:W141"/>
    <mergeCell ref="X141:Z141"/>
    <mergeCell ref="AA141:AC141"/>
    <mergeCell ref="AD141:AG141"/>
    <mergeCell ref="BY141:BZ141"/>
    <mergeCell ref="BY142:BZ142"/>
    <mergeCell ref="BY143:BZ143"/>
    <mergeCell ref="AR141:AS141"/>
    <mergeCell ref="AV141:AW141"/>
    <mergeCell ref="AZ141:BA141"/>
    <mergeCell ref="AR142:AS142"/>
    <mergeCell ref="CA143:CI143"/>
    <mergeCell ref="CA142:CI142"/>
    <mergeCell ref="BO142:BR142"/>
    <mergeCell ref="BS142:BU142"/>
    <mergeCell ref="BV142:BX142"/>
    <mergeCell ref="BO143:BR143"/>
    <mergeCell ref="BS143:BU143"/>
    <mergeCell ref="BV143:BX143"/>
    <mergeCell ref="AH143:AJ143"/>
    <mergeCell ref="AK143:AP143"/>
    <mergeCell ref="BF143:BH143"/>
    <mergeCell ref="BI143:BK143"/>
    <mergeCell ref="BC143:BE143"/>
    <mergeCell ref="B143:C143"/>
    <mergeCell ref="D143:E143"/>
    <mergeCell ref="F143:W143"/>
    <mergeCell ref="CA140:CI140"/>
    <mergeCell ref="BO140:BR140"/>
    <mergeCell ref="BS140:BU140"/>
    <mergeCell ref="BV140:BX140"/>
    <mergeCell ref="BF140:BH140"/>
    <mergeCell ref="BI140:BK140"/>
    <mergeCell ref="BC140:BE140"/>
    <mergeCell ref="B140:C140"/>
    <mergeCell ref="D140:E140"/>
    <mergeCell ref="F140:W140"/>
    <mergeCell ref="X140:Z140"/>
    <mergeCell ref="AA140:AC140"/>
    <mergeCell ref="AD140:AG140"/>
    <mergeCell ref="BC139:BE139"/>
    <mergeCell ref="CA139:CI139"/>
    <mergeCell ref="BO139:BR139"/>
    <mergeCell ref="BV139:BX139"/>
    <mergeCell ref="BS139:BU139"/>
    <mergeCell ref="BY139:BZ139"/>
    <mergeCell ref="BF138:BH138"/>
    <mergeCell ref="AH139:AJ139"/>
    <mergeCell ref="AK139:AP139"/>
    <mergeCell ref="BF139:BH139"/>
    <mergeCell ref="BI139:BK139"/>
    <mergeCell ref="AK140:AP140"/>
    <mergeCell ref="AH140:AJ140"/>
    <mergeCell ref="AR139:AS139"/>
    <mergeCell ref="AV139:AW139"/>
    <mergeCell ref="AZ139:BA139"/>
    <mergeCell ref="B139:C139"/>
    <mergeCell ref="D139:E139"/>
    <mergeCell ref="F139:W139"/>
    <mergeCell ref="X139:Z139"/>
    <mergeCell ref="AA139:AC139"/>
    <mergeCell ref="AD139:AG139"/>
    <mergeCell ref="BC138:BE138"/>
    <mergeCell ref="CA138:CI138"/>
    <mergeCell ref="AA138:AC138"/>
    <mergeCell ref="AD138:AG138"/>
    <mergeCell ref="AH138:AJ138"/>
    <mergeCell ref="AK138:AP138"/>
    <mergeCell ref="BO138:BR138"/>
    <mergeCell ref="BS138:BU138"/>
    <mergeCell ref="BV138:BX138"/>
    <mergeCell ref="BY140:BZ140"/>
    <mergeCell ref="AR140:AS140"/>
    <mergeCell ref="AV140:AW140"/>
    <mergeCell ref="AZ140:BA140"/>
    <mergeCell ref="B138:C138"/>
    <mergeCell ref="D138:E138"/>
    <mergeCell ref="F138:W138"/>
    <mergeCell ref="X138:Z138"/>
    <mergeCell ref="BI138:BK138"/>
    <mergeCell ref="AV142:AW142"/>
    <mergeCell ref="AZ142:BA142"/>
    <mergeCell ref="AR143:AS143"/>
    <mergeCell ref="AV143:AW143"/>
    <mergeCell ref="AZ143:BA143"/>
    <mergeCell ref="B137:C137"/>
    <mergeCell ref="D137:E137"/>
    <mergeCell ref="F137:W137"/>
    <mergeCell ref="X137:Z137"/>
    <mergeCell ref="AA137:AC137"/>
    <mergeCell ref="BC136:BE136"/>
    <mergeCell ref="CA136:CI136"/>
    <mergeCell ref="AH136:AJ136"/>
    <mergeCell ref="AK136:AP136"/>
    <mergeCell ref="BV136:BX136"/>
    <mergeCell ref="BO136:BR136"/>
    <mergeCell ref="BS136:BU136"/>
    <mergeCell ref="BF136:BH136"/>
    <mergeCell ref="AR136:AS136"/>
    <mergeCell ref="B136:C136"/>
    <mergeCell ref="D136:E136"/>
    <mergeCell ref="F136:W136"/>
    <mergeCell ref="X136:Z136"/>
    <mergeCell ref="AA136:AC136"/>
    <mergeCell ref="AD136:AG136"/>
    <mergeCell ref="BY136:BZ136"/>
    <mergeCell ref="BY137:BZ137"/>
    <mergeCell ref="BY138:BZ138"/>
    <mergeCell ref="AV136:AW136"/>
    <mergeCell ref="AZ136:BA136"/>
    <mergeCell ref="AR137:AS137"/>
    <mergeCell ref="AV137:AW137"/>
    <mergeCell ref="AZ137:BA137"/>
    <mergeCell ref="AR138:AS138"/>
    <mergeCell ref="AV138:AW138"/>
    <mergeCell ref="AZ138:BA138"/>
    <mergeCell ref="AK134:AP134"/>
    <mergeCell ref="CA134:CI134"/>
    <mergeCell ref="BO134:BR134"/>
    <mergeCell ref="BF134:BH134"/>
    <mergeCell ref="AR134:AS134"/>
    <mergeCell ref="AV134:AW134"/>
    <mergeCell ref="D134:E134"/>
    <mergeCell ref="F134:W134"/>
    <mergeCell ref="X134:Z134"/>
    <mergeCell ref="BV134:BX134"/>
    <mergeCell ref="BI134:BK134"/>
    <mergeCell ref="CA135:CI135"/>
    <mergeCell ref="AA135:AC135"/>
    <mergeCell ref="AD135:AG135"/>
    <mergeCell ref="AH135:AJ135"/>
    <mergeCell ref="AK135:AP135"/>
    <mergeCell ref="BO135:BR135"/>
    <mergeCell ref="BS135:BU135"/>
    <mergeCell ref="BF135:BH135"/>
    <mergeCell ref="BI135:BK135"/>
    <mergeCell ref="BC135:BE135"/>
    <mergeCell ref="BC134:BE134"/>
    <mergeCell ref="AA134:AC134"/>
    <mergeCell ref="AD134:AG134"/>
    <mergeCell ref="AH134:AJ134"/>
    <mergeCell ref="BL134:BN134"/>
    <mergeCell ref="BL135:BN135"/>
    <mergeCell ref="BL136:BN136"/>
    <mergeCell ref="BL137:BN137"/>
    <mergeCell ref="BL138:BN138"/>
    <mergeCell ref="CA133:CI133"/>
    <mergeCell ref="BO133:BR133"/>
    <mergeCell ref="BS133:BU133"/>
    <mergeCell ref="AH133:AJ133"/>
    <mergeCell ref="AK133:AP133"/>
    <mergeCell ref="BF133:BH133"/>
    <mergeCell ref="BV133:BX133"/>
    <mergeCell ref="AV133:AW133"/>
    <mergeCell ref="AZ133:BA133"/>
    <mergeCell ref="CA137:CI137"/>
    <mergeCell ref="BO137:BR137"/>
    <mergeCell ref="BS137:BU137"/>
    <mergeCell ref="BV137:BX137"/>
    <mergeCell ref="BF137:BH137"/>
    <mergeCell ref="BI137:BK137"/>
    <mergeCell ref="BC137:BE137"/>
    <mergeCell ref="X133:Z133"/>
    <mergeCell ref="AD137:AG137"/>
    <mergeCell ref="AH137:AJ137"/>
    <mergeCell ref="AK137:AP137"/>
    <mergeCell ref="BI136:BK136"/>
    <mergeCell ref="BF132:BH132"/>
    <mergeCell ref="BC131:BE131"/>
    <mergeCell ref="AK132:AP132"/>
    <mergeCell ref="B135:C135"/>
    <mergeCell ref="D135:E135"/>
    <mergeCell ref="F135:W135"/>
    <mergeCell ref="X135:Z135"/>
    <mergeCell ref="AD133:AG133"/>
    <mergeCell ref="B134:C134"/>
    <mergeCell ref="B133:C133"/>
    <mergeCell ref="D133:E133"/>
    <mergeCell ref="F133:W133"/>
    <mergeCell ref="AD132:AG132"/>
    <mergeCell ref="AA133:AC133"/>
    <mergeCell ref="BC133:BE133"/>
    <mergeCell ref="BI133:BK133"/>
    <mergeCell ref="AR133:AS133"/>
    <mergeCell ref="BI132:BK132"/>
    <mergeCell ref="BC132:BE132"/>
    <mergeCell ref="AH132:AJ132"/>
    <mergeCell ref="AR135:AS135"/>
    <mergeCell ref="CA132:CI132"/>
    <mergeCell ref="BO132:BR132"/>
    <mergeCell ref="BS132:BU132"/>
    <mergeCell ref="BV132:BX132"/>
    <mergeCell ref="B132:C132"/>
    <mergeCell ref="D132:E132"/>
    <mergeCell ref="F132:W132"/>
    <mergeCell ref="X132:Z132"/>
    <mergeCell ref="AA132:AC132"/>
    <mergeCell ref="BV135:BX135"/>
    <mergeCell ref="AH131:AJ131"/>
    <mergeCell ref="BY132:BZ132"/>
    <mergeCell ref="BY134:BZ134"/>
    <mergeCell ref="BY133:BZ133"/>
    <mergeCell ref="BY135:BZ135"/>
    <mergeCell ref="AR132:AS132"/>
    <mergeCell ref="AV132:AW132"/>
    <mergeCell ref="AZ132:BA132"/>
    <mergeCell ref="AZ134:BA134"/>
    <mergeCell ref="BS134:BU134"/>
    <mergeCell ref="AV135:AW135"/>
    <mergeCell ref="AZ135:BA135"/>
    <mergeCell ref="AK127:AP127"/>
    <mergeCell ref="BS127:BU127"/>
    <mergeCell ref="BV127:BX127"/>
    <mergeCell ref="BF127:BH127"/>
    <mergeCell ref="BY127:BZ127"/>
    <mergeCell ref="AR127:AS127"/>
    <mergeCell ref="B127:C127"/>
    <mergeCell ref="D127:E127"/>
    <mergeCell ref="F127:W127"/>
    <mergeCell ref="X127:Z127"/>
    <mergeCell ref="AA127:AC127"/>
    <mergeCell ref="BY128:BZ128"/>
    <mergeCell ref="AV127:AW127"/>
    <mergeCell ref="AZ127:BA127"/>
    <mergeCell ref="AR129:AS129"/>
    <mergeCell ref="BI130:BK130"/>
    <mergeCell ref="BC130:BE130"/>
    <mergeCell ref="CA131:CI131"/>
    <mergeCell ref="BO131:BR131"/>
    <mergeCell ref="BS131:BU131"/>
    <mergeCell ref="BV131:BX131"/>
    <mergeCell ref="AK131:AP131"/>
    <mergeCell ref="BF131:BH131"/>
    <mergeCell ref="BI131:BK131"/>
    <mergeCell ref="B131:C131"/>
    <mergeCell ref="D131:E131"/>
    <mergeCell ref="F131:W131"/>
    <mergeCell ref="X131:Z131"/>
    <mergeCell ref="AA131:AC131"/>
    <mergeCell ref="AD131:AG131"/>
    <mergeCell ref="CA130:CI130"/>
    <mergeCell ref="BO130:BR130"/>
    <mergeCell ref="AD130:AG130"/>
    <mergeCell ref="AH130:AJ130"/>
    <mergeCell ref="AK130:AP130"/>
    <mergeCell ref="BS130:BU130"/>
    <mergeCell ref="BV130:BX130"/>
    <mergeCell ref="BF130:BH130"/>
    <mergeCell ref="AV130:AW130"/>
    <mergeCell ref="AZ130:BA130"/>
    <mergeCell ref="B130:C130"/>
    <mergeCell ref="D130:E130"/>
    <mergeCell ref="F130:W130"/>
    <mergeCell ref="X130:Z130"/>
    <mergeCell ref="AA130:AC130"/>
    <mergeCell ref="AR130:AS130"/>
    <mergeCell ref="BY130:BZ130"/>
    <mergeCell ref="BY131:BZ131"/>
    <mergeCell ref="AR131:AS131"/>
    <mergeCell ref="AV131:AW131"/>
    <mergeCell ref="AZ131:BA131"/>
    <mergeCell ref="BC129:BE129"/>
    <mergeCell ref="B125:C125"/>
    <mergeCell ref="D125:E125"/>
    <mergeCell ref="F125:W125"/>
    <mergeCell ref="X125:Z125"/>
    <mergeCell ref="AA125:AC125"/>
    <mergeCell ref="BC125:BE125"/>
    <mergeCell ref="AH124:AJ124"/>
    <mergeCell ref="AK124:AP124"/>
    <mergeCell ref="BF124:BH124"/>
    <mergeCell ref="BS124:BU124"/>
    <mergeCell ref="BV124:BX124"/>
    <mergeCell ref="BI124:BK124"/>
    <mergeCell ref="BC124:BE124"/>
    <mergeCell ref="B124:C124"/>
    <mergeCell ref="D124:E124"/>
    <mergeCell ref="F124:W124"/>
    <mergeCell ref="X124:Z124"/>
    <mergeCell ref="AA124:AC124"/>
    <mergeCell ref="AD124:AG124"/>
    <mergeCell ref="BY124:BZ124"/>
    <mergeCell ref="AR124:AS124"/>
    <mergeCell ref="AV124:AW124"/>
    <mergeCell ref="AZ124:BA124"/>
    <mergeCell ref="AR125:AS125"/>
    <mergeCell ref="AV125:AW125"/>
    <mergeCell ref="AZ125:BA125"/>
    <mergeCell ref="AR122:AS122"/>
    <mergeCell ref="AZ123:BA123"/>
    <mergeCell ref="CA129:CI129"/>
    <mergeCell ref="BO129:BR129"/>
    <mergeCell ref="BS129:BU129"/>
    <mergeCell ref="BV129:BX129"/>
    <mergeCell ref="BY129:BZ129"/>
    <mergeCell ref="B129:C129"/>
    <mergeCell ref="D129:E129"/>
    <mergeCell ref="F129:W129"/>
    <mergeCell ref="X129:Z129"/>
    <mergeCell ref="AA129:AC129"/>
    <mergeCell ref="AD129:AG129"/>
    <mergeCell ref="AH129:AJ129"/>
    <mergeCell ref="BC128:BE128"/>
    <mergeCell ref="CA128:CI128"/>
    <mergeCell ref="BO128:BR128"/>
    <mergeCell ref="BS128:BU128"/>
    <mergeCell ref="AK129:AP129"/>
    <mergeCell ref="BF129:BH129"/>
    <mergeCell ref="BI129:BK129"/>
    <mergeCell ref="AH128:AJ128"/>
    <mergeCell ref="BI127:BK127"/>
    <mergeCell ref="BV128:BX128"/>
    <mergeCell ref="AK128:AP128"/>
    <mergeCell ref="BF128:BH128"/>
    <mergeCell ref="BI128:BK128"/>
    <mergeCell ref="BC127:BE127"/>
    <mergeCell ref="B128:C128"/>
    <mergeCell ref="D128:E128"/>
    <mergeCell ref="F128:W128"/>
    <mergeCell ref="X128:Z128"/>
    <mergeCell ref="AA128:AC128"/>
    <mergeCell ref="AD128:AG128"/>
    <mergeCell ref="CA127:CI127"/>
    <mergeCell ref="BO127:BR127"/>
    <mergeCell ref="AD127:AG127"/>
    <mergeCell ref="AH127:AJ127"/>
    <mergeCell ref="BO121:BR121"/>
    <mergeCell ref="BS121:BU121"/>
    <mergeCell ref="BV121:BX121"/>
    <mergeCell ref="BF122:BH122"/>
    <mergeCell ref="CA122:CI122"/>
    <mergeCell ref="BO122:BR122"/>
    <mergeCell ref="CA120:CI120"/>
    <mergeCell ref="BO120:BR120"/>
    <mergeCell ref="BS120:BU120"/>
    <mergeCell ref="BV120:BX120"/>
    <mergeCell ref="BF120:BH120"/>
    <mergeCell ref="B121:C121"/>
    <mergeCell ref="D121:E121"/>
    <mergeCell ref="F121:W121"/>
    <mergeCell ref="X121:Z121"/>
    <mergeCell ref="AA121:AC121"/>
    <mergeCell ref="AK120:AP120"/>
    <mergeCell ref="AD120:AG120"/>
    <mergeCell ref="AD121:AG121"/>
    <mergeCell ref="B120:C120"/>
    <mergeCell ref="D120:E120"/>
    <mergeCell ref="F120:W120"/>
    <mergeCell ref="X120:Z120"/>
    <mergeCell ref="AA120:AC120"/>
    <mergeCell ref="AH120:AJ120"/>
    <mergeCell ref="BC121:BE121"/>
    <mergeCell ref="BY122:BZ122"/>
    <mergeCell ref="BY123:BZ123"/>
    <mergeCell ref="BS122:BU122"/>
    <mergeCell ref="BV122:BX122"/>
    <mergeCell ref="BC123:BE123"/>
    <mergeCell ref="CA126:CI126"/>
    <mergeCell ref="BO126:BR126"/>
    <mergeCell ref="BS126:BU126"/>
    <mergeCell ref="BV126:BX126"/>
    <mergeCell ref="BY126:BZ126"/>
    <mergeCell ref="AK126:AP126"/>
    <mergeCell ref="BF126:BH126"/>
    <mergeCell ref="BI126:BK126"/>
    <mergeCell ref="BC126:BE126"/>
    <mergeCell ref="B126:C126"/>
    <mergeCell ref="D126:E126"/>
    <mergeCell ref="F126:W126"/>
    <mergeCell ref="X126:Z126"/>
    <mergeCell ref="AA126:AC126"/>
    <mergeCell ref="AZ126:BA126"/>
    <mergeCell ref="AH126:AJ126"/>
    <mergeCell ref="AD126:AG126"/>
    <mergeCell ref="AR126:AS126"/>
    <mergeCell ref="AV126:AW126"/>
    <mergeCell ref="CA125:CI125"/>
    <mergeCell ref="BO125:BR125"/>
    <mergeCell ref="AD125:AG125"/>
    <mergeCell ref="AH125:AJ125"/>
    <mergeCell ref="AK125:AP125"/>
    <mergeCell ref="AH121:AJ121"/>
    <mergeCell ref="BC120:BE120"/>
    <mergeCell ref="AK121:AP121"/>
    <mergeCell ref="BS125:BU125"/>
    <mergeCell ref="BV125:BX125"/>
    <mergeCell ref="BI125:BK125"/>
    <mergeCell ref="CA124:CI124"/>
    <mergeCell ref="BO124:BR124"/>
    <mergeCell ref="BF125:BH125"/>
    <mergeCell ref="BF121:BH121"/>
    <mergeCell ref="BI121:BK121"/>
    <mergeCell ref="AR120:AS120"/>
    <mergeCell ref="AV120:AW120"/>
    <mergeCell ref="AZ120:BA120"/>
    <mergeCell ref="CA119:CI119"/>
    <mergeCell ref="BO119:BR119"/>
    <mergeCell ref="BS119:BU119"/>
    <mergeCell ref="BV119:BX119"/>
    <mergeCell ref="BF119:BH119"/>
    <mergeCell ref="BI119:BK119"/>
    <mergeCell ref="BC119:BE119"/>
    <mergeCell ref="BY119:BZ119"/>
    <mergeCell ref="AR121:AS121"/>
    <mergeCell ref="AV121:AW121"/>
    <mergeCell ref="AZ121:BA121"/>
    <mergeCell ref="AH118:AJ118"/>
    <mergeCell ref="AK118:AP118"/>
    <mergeCell ref="B119:C119"/>
    <mergeCell ref="D119:E119"/>
    <mergeCell ref="F119:W119"/>
    <mergeCell ref="BV118:BX118"/>
    <mergeCell ref="BO118:BR118"/>
    <mergeCell ref="X119:Z119"/>
    <mergeCell ref="AA119:AC119"/>
    <mergeCell ref="AD119:AG119"/>
    <mergeCell ref="CA123:CI123"/>
    <mergeCell ref="BO123:BR123"/>
    <mergeCell ref="BS123:BU123"/>
    <mergeCell ref="BV123:BX123"/>
    <mergeCell ref="AZ122:BA122"/>
    <mergeCell ref="AR123:AS123"/>
    <mergeCell ref="AV123:AW123"/>
    <mergeCell ref="BY120:BZ120"/>
    <mergeCell ref="BY121:BZ121"/>
    <mergeCell ref="AH123:AJ123"/>
    <mergeCell ref="BI122:BK122"/>
    <mergeCell ref="AK123:AP123"/>
    <mergeCell ref="BF123:BH123"/>
    <mergeCell ref="BI123:BK123"/>
    <mergeCell ref="AV122:AW122"/>
    <mergeCell ref="B123:C123"/>
    <mergeCell ref="D123:E123"/>
    <mergeCell ref="F123:W123"/>
    <mergeCell ref="X123:Z123"/>
    <mergeCell ref="AA123:AC123"/>
    <mergeCell ref="AD123:AG123"/>
    <mergeCell ref="B122:C122"/>
    <mergeCell ref="D122:E122"/>
    <mergeCell ref="F122:W122"/>
    <mergeCell ref="X122:Z122"/>
    <mergeCell ref="AA122:AC122"/>
    <mergeCell ref="BC122:BE122"/>
    <mergeCell ref="AD122:AG122"/>
    <mergeCell ref="AH122:AJ122"/>
    <mergeCell ref="AK122:AP122"/>
    <mergeCell ref="B118:C118"/>
    <mergeCell ref="D118:E118"/>
    <mergeCell ref="F118:W118"/>
    <mergeCell ref="X118:Z118"/>
    <mergeCell ref="AA118:AC118"/>
    <mergeCell ref="AD118:AG118"/>
    <mergeCell ref="BC118:BE118"/>
    <mergeCell ref="CA121:CI121"/>
    <mergeCell ref="BI118:BK118"/>
    <mergeCell ref="BS118:BU118"/>
    <mergeCell ref="AR118:AS118"/>
    <mergeCell ref="AV118:AW118"/>
    <mergeCell ref="AZ118:BA118"/>
    <mergeCell ref="AZ119:BA119"/>
    <mergeCell ref="BC116:BE116"/>
    <mergeCell ref="B117:C117"/>
    <mergeCell ref="D117:E117"/>
    <mergeCell ref="F117:W117"/>
    <mergeCell ref="X117:Z117"/>
    <mergeCell ref="AA117:AC117"/>
    <mergeCell ref="AD117:AG117"/>
    <mergeCell ref="AH117:AJ117"/>
    <mergeCell ref="CA118:CI118"/>
    <mergeCell ref="BF118:BH118"/>
    <mergeCell ref="BI120:BK120"/>
    <mergeCell ref="AH119:AJ119"/>
    <mergeCell ref="AK119:AP119"/>
    <mergeCell ref="AR119:AS119"/>
    <mergeCell ref="BL117:BN117"/>
    <mergeCell ref="BL118:BN118"/>
    <mergeCell ref="BL119:BN119"/>
    <mergeCell ref="BL120:BN120"/>
    <mergeCell ref="BI115:BK115"/>
    <mergeCell ref="CA116:CI116"/>
    <mergeCell ref="BO116:BR116"/>
    <mergeCell ref="BS116:BU116"/>
    <mergeCell ref="BV116:BX116"/>
    <mergeCell ref="BI116:BK116"/>
    <mergeCell ref="CA115:CI115"/>
    <mergeCell ref="BV115:BX115"/>
    <mergeCell ref="BO115:BR115"/>
    <mergeCell ref="B116:C116"/>
    <mergeCell ref="D116:E116"/>
    <mergeCell ref="F116:W116"/>
    <mergeCell ref="X116:Z116"/>
    <mergeCell ref="AA116:AC116"/>
    <mergeCell ref="AD116:AG116"/>
    <mergeCell ref="AH116:AJ116"/>
    <mergeCell ref="AK116:AP116"/>
    <mergeCell ref="BF116:BH116"/>
    <mergeCell ref="BC115:BE115"/>
    <mergeCell ref="AH115:AJ115"/>
    <mergeCell ref="AK115:AP115"/>
    <mergeCell ref="BF115:BH115"/>
    <mergeCell ref="AR116:AS116"/>
    <mergeCell ref="BY115:BZ115"/>
    <mergeCell ref="BS115:BU115"/>
    <mergeCell ref="BF117:BH117"/>
    <mergeCell ref="B115:C115"/>
    <mergeCell ref="D115:E115"/>
    <mergeCell ref="F115:W115"/>
    <mergeCell ref="X115:Z115"/>
    <mergeCell ref="AA115:AC115"/>
    <mergeCell ref="AD115:AG115"/>
    <mergeCell ref="AK117:AP117"/>
    <mergeCell ref="BY116:BZ116"/>
    <mergeCell ref="BY117:BZ117"/>
    <mergeCell ref="AR117:AS117"/>
    <mergeCell ref="AV117:AW117"/>
    <mergeCell ref="AZ117:BA117"/>
    <mergeCell ref="AV119:AW119"/>
    <mergeCell ref="AV116:AW116"/>
    <mergeCell ref="BI117:BK117"/>
    <mergeCell ref="BV117:BX117"/>
    <mergeCell ref="CA117:CI117"/>
    <mergeCell ref="BO117:BR117"/>
    <mergeCell ref="BS117:BU117"/>
    <mergeCell ref="BC114:BE114"/>
    <mergeCell ref="CA114:CI114"/>
    <mergeCell ref="AA114:AC114"/>
    <mergeCell ref="AD114:AG114"/>
    <mergeCell ref="AH114:AJ114"/>
    <mergeCell ref="AK114:AP114"/>
    <mergeCell ref="BO114:BR114"/>
    <mergeCell ref="BS114:BU114"/>
    <mergeCell ref="BV114:BX114"/>
    <mergeCell ref="CA113:CI113"/>
    <mergeCell ref="BO113:BR113"/>
    <mergeCell ref="BS113:BU113"/>
    <mergeCell ref="BV113:BX113"/>
    <mergeCell ref="BF113:BH113"/>
    <mergeCell ref="BI113:BK113"/>
    <mergeCell ref="BC113:BE113"/>
    <mergeCell ref="BY113:BZ113"/>
    <mergeCell ref="AH113:AJ113"/>
    <mergeCell ref="AK113:AP113"/>
    <mergeCell ref="B114:C114"/>
    <mergeCell ref="D114:E114"/>
    <mergeCell ref="F114:W114"/>
    <mergeCell ref="X114:Z114"/>
    <mergeCell ref="BI114:BK114"/>
    <mergeCell ref="BF114:BH114"/>
    <mergeCell ref="B113:C113"/>
    <mergeCell ref="D113:E113"/>
    <mergeCell ref="F113:W113"/>
    <mergeCell ref="X113:Z113"/>
    <mergeCell ref="AA113:AC113"/>
    <mergeCell ref="AD113:AG113"/>
    <mergeCell ref="BC117:BE117"/>
    <mergeCell ref="CA112:CI112"/>
    <mergeCell ref="BO112:BR112"/>
    <mergeCell ref="BS112:BU112"/>
    <mergeCell ref="AH112:AJ112"/>
    <mergeCell ref="AK112:AP112"/>
    <mergeCell ref="BF112:BH112"/>
    <mergeCell ref="BV112:BX112"/>
    <mergeCell ref="AR112:AS112"/>
    <mergeCell ref="AV112:AW112"/>
    <mergeCell ref="BY114:BZ114"/>
    <mergeCell ref="BC111:BE111"/>
    <mergeCell ref="BI112:BK112"/>
    <mergeCell ref="BC112:BE112"/>
    <mergeCell ref="BS110:BU110"/>
    <mergeCell ref="BY111:BZ111"/>
    <mergeCell ref="BY112:BZ112"/>
    <mergeCell ref="B112:C112"/>
    <mergeCell ref="D112:E112"/>
    <mergeCell ref="F112:W112"/>
    <mergeCell ref="X112:Z112"/>
    <mergeCell ref="AA112:AC112"/>
    <mergeCell ref="AD112:AG112"/>
    <mergeCell ref="BF110:BH110"/>
    <mergeCell ref="BI110:BK110"/>
    <mergeCell ref="CA111:CI111"/>
    <mergeCell ref="BO111:BR111"/>
    <mergeCell ref="BS111:BU111"/>
    <mergeCell ref="BV111:BX111"/>
    <mergeCell ref="BF111:BH111"/>
    <mergeCell ref="BI111:BK111"/>
    <mergeCell ref="BY110:BZ110"/>
    <mergeCell ref="B111:C111"/>
    <mergeCell ref="D111:E111"/>
    <mergeCell ref="F111:W111"/>
    <mergeCell ref="X111:Z111"/>
    <mergeCell ref="AA111:AC111"/>
    <mergeCell ref="AD111:AG111"/>
    <mergeCell ref="AH111:AJ111"/>
    <mergeCell ref="AK111:AP111"/>
    <mergeCell ref="BC110:BE110"/>
    <mergeCell ref="CA110:CI110"/>
    <mergeCell ref="AH110:AJ110"/>
    <mergeCell ref="AK110:AP110"/>
    <mergeCell ref="BV110:BX110"/>
    <mergeCell ref="BO110:BR110"/>
    <mergeCell ref="B110:C110"/>
    <mergeCell ref="D110:E110"/>
    <mergeCell ref="F110:W110"/>
    <mergeCell ref="X110:Z110"/>
    <mergeCell ref="AA110:AC110"/>
    <mergeCell ref="AD110:AG110"/>
    <mergeCell ref="CA109:CI109"/>
    <mergeCell ref="AA109:AC109"/>
    <mergeCell ref="AD109:AG109"/>
    <mergeCell ref="AH109:AJ109"/>
    <mergeCell ref="AK109:AP109"/>
    <mergeCell ref="BO109:BR109"/>
    <mergeCell ref="BS109:BU109"/>
    <mergeCell ref="BV109:BX109"/>
    <mergeCell ref="BF109:BH109"/>
    <mergeCell ref="CA108:CI108"/>
    <mergeCell ref="BO108:BR108"/>
    <mergeCell ref="BS108:BU108"/>
    <mergeCell ref="BV108:BX108"/>
    <mergeCell ref="BF108:BH108"/>
    <mergeCell ref="BI108:BK108"/>
    <mergeCell ref="BC108:BE108"/>
    <mergeCell ref="B109:C109"/>
    <mergeCell ref="D109:E109"/>
    <mergeCell ref="F109:W109"/>
    <mergeCell ref="X109:Z109"/>
    <mergeCell ref="BI109:BK109"/>
    <mergeCell ref="BC109:BE109"/>
    <mergeCell ref="AR109:AS109"/>
    <mergeCell ref="BI107:BK107"/>
    <mergeCell ref="B108:C108"/>
    <mergeCell ref="D108:E108"/>
    <mergeCell ref="F108:W108"/>
    <mergeCell ref="X108:Z108"/>
    <mergeCell ref="AA108:AC108"/>
    <mergeCell ref="AD108:AG108"/>
    <mergeCell ref="AH108:AJ108"/>
    <mergeCell ref="AK108:AP108"/>
    <mergeCell ref="B107:C107"/>
    <mergeCell ref="D107:E107"/>
    <mergeCell ref="F107:W107"/>
    <mergeCell ref="X107:Z107"/>
    <mergeCell ref="AA107:AC107"/>
    <mergeCell ref="AD107:AG107"/>
    <mergeCell ref="BS107:BU107"/>
    <mergeCell ref="BY108:BZ108"/>
    <mergeCell ref="BY109:BZ109"/>
    <mergeCell ref="BC106:BE106"/>
    <mergeCell ref="CA106:CI106"/>
    <mergeCell ref="BO106:BR106"/>
    <mergeCell ref="BS106:BU106"/>
    <mergeCell ref="CA107:CI107"/>
    <mergeCell ref="BV106:BX106"/>
    <mergeCell ref="BV107:BX107"/>
    <mergeCell ref="AH106:AJ106"/>
    <mergeCell ref="BI105:BK105"/>
    <mergeCell ref="AK106:AP106"/>
    <mergeCell ref="BF106:BH106"/>
    <mergeCell ref="BI106:BK106"/>
    <mergeCell ref="BO107:BR107"/>
    <mergeCell ref="AH107:AJ107"/>
    <mergeCell ref="AK107:AP107"/>
    <mergeCell ref="BF107:BH107"/>
    <mergeCell ref="BC107:BE107"/>
    <mergeCell ref="B106:C106"/>
    <mergeCell ref="D106:E106"/>
    <mergeCell ref="F106:W106"/>
    <mergeCell ref="X106:Z106"/>
    <mergeCell ref="AA106:AC106"/>
    <mergeCell ref="AD106:AG106"/>
    <mergeCell ref="BC105:BE105"/>
    <mergeCell ref="CA105:CI105"/>
    <mergeCell ref="BO105:BR105"/>
    <mergeCell ref="AD105:AG105"/>
    <mergeCell ref="AH105:AJ105"/>
    <mergeCell ref="AK105:AP105"/>
    <mergeCell ref="BS105:BU105"/>
    <mergeCell ref="BV105:BX105"/>
    <mergeCell ref="BF105:BH105"/>
    <mergeCell ref="B105:C105"/>
    <mergeCell ref="D105:E105"/>
    <mergeCell ref="F105:W105"/>
    <mergeCell ref="X105:Z105"/>
    <mergeCell ref="AA105:AC105"/>
    <mergeCell ref="AR105:AS105"/>
    <mergeCell ref="AV105:AW105"/>
    <mergeCell ref="AZ105:BA105"/>
    <mergeCell ref="BY105:BZ105"/>
    <mergeCell ref="BY106:BZ106"/>
    <mergeCell ref="BY107:BZ107"/>
    <mergeCell ref="BC104:BE104"/>
    <mergeCell ref="AA104:AC104"/>
    <mergeCell ref="AD104:AG104"/>
    <mergeCell ref="AH104:AJ104"/>
    <mergeCell ref="BI103:BK103"/>
    <mergeCell ref="AK104:AP104"/>
    <mergeCell ref="BF104:BH104"/>
    <mergeCell ref="BI104:BK104"/>
    <mergeCell ref="AR103:AS103"/>
    <mergeCell ref="AV103:AW103"/>
    <mergeCell ref="AZ103:BA103"/>
    <mergeCell ref="CA103:CI103"/>
    <mergeCell ref="BO103:BR103"/>
    <mergeCell ref="AD103:AG103"/>
    <mergeCell ref="AH103:AJ103"/>
    <mergeCell ref="AK103:AP103"/>
    <mergeCell ref="BS103:BU103"/>
    <mergeCell ref="BV103:BX103"/>
    <mergeCell ref="BF103:BH103"/>
    <mergeCell ref="AA103:AC103"/>
    <mergeCell ref="BY104:BZ104"/>
    <mergeCell ref="B104:C104"/>
    <mergeCell ref="D104:E104"/>
    <mergeCell ref="F104:W104"/>
    <mergeCell ref="X104:Z104"/>
    <mergeCell ref="CA104:CI104"/>
    <mergeCell ref="BO104:BR104"/>
    <mergeCell ref="BS104:BU104"/>
    <mergeCell ref="BV104:BX104"/>
    <mergeCell ref="B103:C103"/>
    <mergeCell ref="D103:E103"/>
    <mergeCell ref="F103:W103"/>
    <mergeCell ref="X103:Z103"/>
    <mergeCell ref="BC103:BE103"/>
    <mergeCell ref="BV99:BX99"/>
    <mergeCell ref="BF99:BH99"/>
    <mergeCell ref="B99:C99"/>
    <mergeCell ref="D99:E99"/>
    <mergeCell ref="F99:W99"/>
    <mergeCell ref="X99:Z99"/>
    <mergeCell ref="AA99:AC99"/>
    <mergeCell ref="B100:C100"/>
    <mergeCell ref="D100:E100"/>
    <mergeCell ref="F100:W100"/>
    <mergeCell ref="X100:Z100"/>
    <mergeCell ref="AA100:AC100"/>
    <mergeCell ref="AK102:AP102"/>
    <mergeCell ref="BF102:BH102"/>
    <mergeCell ref="BI102:BK102"/>
    <mergeCell ref="AR102:AS102"/>
    <mergeCell ref="AV102:AW102"/>
    <mergeCell ref="B102:C102"/>
    <mergeCell ref="D102:E102"/>
    <mergeCell ref="F102:W102"/>
    <mergeCell ref="X102:Z102"/>
    <mergeCell ref="AA102:AC102"/>
    <mergeCell ref="AH102:AJ102"/>
    <mergeCell ref="AD102:AG102"/>
    <mergeCell ref="AV101:AW101"/>
    <mergeCell ref="AZ101:BA101"/>
    <mergeCell ref="BC101:BE101"/>
    <mergeCell ref="AZ102:BA102"/>
    <mergeCell ref="BC102:BE102"/>
    <mergeCell ref="CA101:CI101"/>
    <mergeCell ref="BO101:BR101"/>
    <mergeCell ref="BS101:BU101"/>
    <mergeCell ref="BV101:BX101"/>
    <mergeCell ref="BI101:BK101"/>
    <mergeCell ref="B101:C101"/>
    <mergeCell ref="D101:E101"/>
    <mergeCell ref="F101:W101"/>
    <mergeCell ref="X101:Z101"/>
    <mergeCell ref="AA101:AC101"/>
    <mergeCell ref="AR101:AS101"/>
    <mergeCell ref="AD101:AG101"/>
    <mergeCell ref="AH101:AJ101"/>
    <mergeCell ref="AK101:AP101"/>
    <mergeCell ref="BF101:BH101"/>
    <mergeCell ref="CA102:CI102"/>
    <mergeCell ref="BO102:BR102"/>
    <mergeCell ref="BS102:BU102"/>
    <mergeCell ref="BV102:BX102"/>
    <mergeCell ref="BY101:BZ101"/>
    <mergeCell ref="BY102:BZ102"/>
    <mergeCell ref="AA98:AC98"/>
    <mergeCell ref="AH98:AJ98"/>
    <mergeCell ref="AZ98:BA98"/>
    <mergeCell ref="BC98:BE98"/>
    <mergeCell ref="AD98:AG98"/>
    <mergeCell ref="AR99:AS99"/>
    <mergeCell ref="AV99:AW99"/>
    <mergeCell ref="AZ99:BA99"/>
    <mergeCell ref="AK98:AP98"/>
    <mergeCell ref="BF98:BH98"/>
    <mergeCell ref="AV98:AW98"/>
    <mergeCell ref="AZ97:BA97"/>
    <mergeCell ref="BC97:BE97"/>
    <mergeCell ref="AR97:AS97"/>
    <mergeCell ref="BI98:BK98"/>
    <mergeCell ref="B97:C97"/>
    <mergeCell ref="D97:E97"/>
    <mergeCell ref="F97:W97"/>
    <mergeCell ref="X97:Z97"/>
    <mergeCell ref="AA97:AC97"/>
    <mergeCell ref="AR98:AS98"/>
    <mergeCell ref="B98:C98"/>
    <mergeCell ref="D98:E98"/>
    <mergeCell ref="F98:W98"/>
    <mergeCell ref="X98:Z98"/>
    <mergeCell ref="CA100:CI100"/>
    <mergeCell ref="BO100:BR100"/>
    <mergeCell ref="BS100:BU100"/>
    <mergeCell ref="BV100:BX100"/>
    <mergeCell ref="BC99:BE99"/>
    <mergeCell ref="BF97:BH97"/>
    <mergeCell ref="CA98:CI98"/>
    <mergeCell ref="CA97:CI97"/>
    <mergeCell ref="BO97:BR97"/>
    <mergeCell ref="BS97:BU97"/>
    <mergeCell ref="BV98:BX98"/>
    <mergeCell ref="AR100:AS100"/>
    <mergeCell ref="AV100:AW100"/>
    <mergeCell ref="AZ100:BA100"/>
    <mergeCell ref="AD97:AG97"/>
    <mergeCell ref="AH97:AJ97"/>
    <mergeCell ref="AK97:AP97"/>
    <mergeCell ref="BV97:BX97"/>
    <mergeCell ref="BI97:BK97"/>
    <mergeCell ref="BY97:BZ97"/>
    <mergeCell ref="BY98:BZ98"/>
    <mergeCell ref="BY99:BZ99"/>
    <mergeCell ref="BC100:BE100"/>
    <mergeCell ref="AV97:AW97"/>
    <mergeCell ref="BY100:BZ100"/>
    <mergeCell ref="BO98:BR98"/>
    <mergeCell ref="BS98:BU98"/>
    <mergeCell ref="AD100:AG100"/>
    <mergeCell ref="AH100:AJ100"/>
    <mergeCell ref="BI99:BK99"/>
    <mergeCell ref="AK100:AP100"/>
    <mergeCell ref="BF100:BH100"/>
    <mergeCell ref="BI100:BK100"/>
    <mergeCell ref="CA99:CI99"/>
    <mergeCell ref="BO99:BR99"/>
    <mergeCell ref="AD99:AG99"/>
    <mergeCell ref="AH99:AJ99"/>
    <mergeCell ref="AK99:AP99"/>
    <mergeCell ref="BS99:BU99"/>
    <mergeCell ref="BC96:BE96"/>
    <mergeCell ref="CA96:CI96"/>
    <mergeCell ref="BO96:BR96"/>
    <mergeCell ref="BS96:BU96"/>
    <mergeCell ref="BV96:BX96"/>
    <mergeCell ref="BC95:BE95"/>
    <mergeCell ref="CA95:CI95"/>
    <mergeCell ref="AD96:AG96"/>
    <mergeCell ref="AH96:AJ96"/>
    <mergeCell ref="BI95:BK95"/>
    <mergeCell ref="AK96:AP96"/>
    <mergeCell ref="BF96:BH96"/>
    <mergeCell ref="BI96:BK96"/>
    <mergeCell ref="AR96:AS96"/>
    <mergeCell ref="AV96:AW96"/>
    <mergeCell ref="AZ96:BA96"/>
    <mergeCell ref="BY96:BZ96"/>
    <mergeCell ref="BO95:BR95"/>
    <mergeCell ref="AD95:AG95"/>
    <mergeCell ref="AH95:AJ95"/>
    <mergeCell ref="AK95:AP95"/>
    <mergeCell ref="BS95:BU95"/>
    <mergeCell ref="BV95:BX95"/>
    <mergeCell ref="BF95:BH95"/>
    <mergeCell ref="B95:C95"/>
    <mergeCell ref="D95:E95"/>
    <mergeCell ref="F95:W95"/>
    <mergeCell ref="X95:Z95"/>
    <mergeCell ref="AA95:AC95"/>
    <mergeCell ref="B96:C96"/>
    <mergeCell ref="D96:E96"/>
    <mergeCell ref="F96:W96"/>
    <mergeCell ref="X96:Z96"/>
    <mergeCell ref="AA96:AC96"/>
    <mergeCell ref="BL95:BN95"/>
    <mergeCell ref="BL96:BN96"/>
    <mergeCell ref="BC94:BE94"/>
    <mergeCell ref="AD94:AG94"/>
    <mergeCell ref="AR95:AS95"/>
    <mergeCell ref="AV95:AW95"/>
    <mergeCell ref="AZ95:BA95"/>
    <mergeCell ref="BI93:BK93"/>
    <mergeCell ref="BI94:BK94"/>
    <mergeCell ref="CA94:CI94"/>
    <mergeCell ref="BO94:BR94"/>
    <mergeCell ref="BS94:BU94"/>
    <mergeCell ref="BV94:BX94"/>
    <mergeCell ref="AH94:AJ94"/>
    <mergeCell ref="AR94:AS94"/>
    <mergeCell ref="AV94:AW94"/>
    <mergeCell ref="AZ94:BA94"/>
    <mergeCell ref="AK94:AP94"/>
    <mergeCell ref="BF94:BH94"/>
    <mergeCell ref="B94:C94"/>
    <mergeCell ref="D94:E94"/>
    <mergeCell ref="F94:W94"/>
    <mergeCell ref="X94:Z94"/>
    <mergeCell ref="AA94:AC94"/>
    <mergeCell ref="B93:C93"/>
    <mergeCell ref="D93:E93"/>
    <mergeCell ref="F93:W93"/>
    <mergeCell ref="X93:Z93"/>
    <mergeCell ref="CA93:CI93"/>
    <mergeCell ref="BO93:BR93"/>
    <mergeCell ref="AD93:AG93"/>
    <mergeCell ref="AH93:AJ93"/>
    <mergeCell ref="AK93:AP93"/>
    <mergeCell ref="BS93:BU93"/>
    <mergeCell ref="BV93:BX93"/>
    <mergeCell ref="BF93:BH93"/>
    <mergeCell ref="AA93:AC93"/>
    <mergeCell ref="AR93:AS93"/>
    <mergeCell ref="AV93:AW93"/>
    <mergeCell ref="AZ93:BA93"/>
    <mergeCell ref="BY93:BZ93"/>
    <mergeCell ref="BY94:BZ94"/>
    <mergeCell ref="BC93:BE93"/>
    <mergeCell ref="BY95:BZ95"/>
    <mergeCell ref="BL93:BN93"/>
    <mergeCell ref="BL94:BN94"/>
    <mergeCell ref="BC92:BE92"/>
    <mergeCell ref="CA92:CI92"/>
    <mergeCell ref="BO92:BR92"/>
    <mergeCell ref="BS92:BU92"/>
    <mergeCell ref="BV92:BX92"/>
    <mergeCell ref="CA91:CI91"/>
    <mergeCell ref="BO91:BR91"/>
    <mergeCell ref="BF92:BH92"/>
    <mergeCell ref="BI92:BK92"/>
    <mergeCell ref="AR92:AS92"/>
    <mergeCell ref="AV92:AW92"/>
    <mergeCell ref="AZ92:BA92"/>
    <mergeCell ref="AV91:AW91"/>
    <mergeCell ref="B92:C92"/>
    <mergeCell ref="D92:E92"/>
    <mergeCell ref="F92:W92"/>
    <mergeCell ref="X92:Z92"/>
    <mergeCell ref="AA92:AC92"/>
    <mergeCell ref="AD92:AG92"/>
    <mergeCell ref="AH92:AJ92"/>
    <mergeCell ref="AK92:AP92"/>
    <mergeCell ref="B91:C91"/>
    <mergeCell ref="BS91:BU91"/>
    <mergeCell ref="BV91:BX91"/>
    <mergeCell ref="BF91:BH91"/>
    <mergeCell ref="BC91:BE91"/>
    <mergeCell ref="BI91:BK91"/>
    <mergeCell ref="D91:E91"/>
    <mergeCell ref="F91:W91"/>
    <mergeCell ref="X91:Z91"/>
    <mergeCell ref="AA91:AC91"/>
    <mergeCell ref="AR91:AS91"/>
    <mergeCell ref="AD91:AG91"/>
    <mergeCell ref="AH91:AJ91"/>
    <mergeCell ref="AK91:AP91"/>
    <mergeCell ref="BY92:BZ92"/>
    <mergeCell ref="BL91:BN91"/>
    <mergeCell ref="BL92:BN92"/>
    <mergeCell ref="BC90:BE90"/>
    <mergeCell ref="AR90:AS90"/>
    <mergeCell ref="AV90:AW90"/>
    <mergeCell ref="AZ90:BA90"/>
    <mergeCell ref="CA90:CI90"/>
    <mergeCell ref="BO90:BR90"/>
    <mergeCell ref="BS90:BU90"/>
    <mergeCell ref="BV90:BX90"/>
    <mergeCell ref="AH90:AJ90"/>
    <mergeCell ref="BI89:BK89"/>
    <mergeCell ref="AK90:AP90"/>
    <mergeCell ref="BF90:BH90"/>
    <mergeCell ref="BI90:BK90"/>
    <mergeCell ref="B90:C90"/>
    <mergeCell ref="D90:E90"/>
    <mergeCell ref="F90:W90"/>
    <mergeCell ref="X90:Z90"/>
    <mergeCell ref="AA90:AC90"/>
    <mergeCell ref="AD90:AG90"/>
    <mergeCell ref="BO89:BR89"/>
    <mergeCell ref="AD89:AG89"/>
    <mergeCell ref="AH89:AJ89"/>
    <mergeCell ref="AK89:AP89"/>
    <mergeCell ref="BS89:BU89"/>
    <mergeCell ref="BV89:BX89"/>
    <mergeCell ref="BY91:BZ91"/>
    <mergeCell ref="B89:C89"/>
    <mergeCell ref="D89:E89"/>
    <mergeCell ref="F89:W89"/>
    <mergeCell ref="X89:Z89"/>
    <mergeCell ref="AA89:AC89"/>
    <mergeCell ref="AR89:AS89"/>
    <mergeCell ref="AV89:AW89"/>
    <mergeCell ref="AZ89:BA89"/>
    <mergeCell ref="AZ91:BA91"/>
    <mergeCell ref="BY90:BZ90"/>
    <mergeCell ref="BL89:BN89"/>
    <mergeCell ref="BL90:BN90"/>
    <mergeCell ref="CA88:CI88"/>
    <mergeCell ref="BY88:BZ88"/>
    <mergeCell ref="BF89:BH89"/>
    <mergeCell ref="BO88:BR88"/>
    <mergeCell ref="BS88:BU88"/>
    <mergeCell ref="BV88:BX88"/>
    <mergeCell ref="BC89:BE89"/>
    <mergeCell ref="CA89:CI89"/>
    <mergeCell ref="AH88:AJ88"/>
    <mergeCell ref="AK88:AP88"/>
    <mergeCell ref="BF88:BH88"/>
    <mergeCell ref="BI88:BK88"/>
    <mergeCell ref="BC88:BE88"/>
    <mergeCell ref="AR88:AS88"/>
    <mergeCell ref="AV88:AW88"/>
    <mergeCell ref="AZ88:BA88"/>
    <mergeCell ref="CA87:CI87"/>
    <mergeCell ref="BO87:BR87"/>
    <mergeCell ref="BS87:BU87"/>
    <mergeCell ref="BV87:BX87"/>
    <mergeCell ref="B88:C88"/>
    <mergeCell ref="D88:E88"/>
    <mergeCell ref="F88:W88"/>
    <mergeCell ref="X88:Z88"/>
    <mergeCell ref="AA88:AC88"/>
    <mergeCell ref="AD88:AG88"/>
    <mergeCell ref="BC87:BE87"/>
    <mergeCell ref="BV86:BX86"/>
    <mergeCell ref="BO86:BR86"/>
    <mergeCell ref="BS86:BU86"/>
    <mergeCell ref="BF86:BH86"/>
    <mergeCell ref="BI86:BK86"/>
    <mergeCell ref="B87:C87"/>
    <mergeCell ref="D87:E87"/>
    <mergeCell ref="F87:W87"/>
    <mergeCell ref="X87:Z87"/>
    <mergeCell ref="AA87:AC87"/>
    <mergeCell ref="AD87:AG87"/>
    <mergeCell ref="AH87:AJ87"/>
    <mergeCell ref="AK87:AP87"/>
    <mergeCell ref="BC86:BE86"/>
    <mergeCell ref="CA86:CI86"/>
    <mergeCell ref="AH86:AJ86"/>
    <mergeCell ref="AK86:AP86"/>
    <mergeCell ref="BF87:BH87"/>
    <mergeCell ref="BI87:BK87"/>
    <mergeCell ref="B86:C86"/>
    <mergeCell ref="D86:E86"/>
    <mergeCell ref="F86:W86"/>
    <mergeCell ref="X86:Z86"/>
    <mergeCell ref="AA86:AC86"/>
    <mergeCell ref="AD86:AG86"/>
    <mergeCell ref="BY86:BZ86"/>
    <mergeCell ref="BY87:BZ87"/>
    <mergeCell ref="BY89:BZ89"/>
    <mergeCell ref="AR86:AS86"/>
    <mergeCell ref="AV86:AW86"/>
    <mergeCell ref="BL86:BN86"/>
    <mergeCell ref="BL87:BN87"/>
    <mergeCell ref="BL88:BN88"/>
    <mergeCell ref="AZ79:BA79"/>
    <mergeCell ref="D80:E80"/>
    <mergeCell ref="BC85:BE85"/>
    <mergeCell ref="CA85:CI85"/>
    <mergeCell ref="AA85:AC85"/>
    <mergeCell ref="AD85:AG85"/>
    <mergeCell ref="AH85:AJ85"/>
    <mergeCell ref="AK85:AP85"/>
    <mergeCell ref="BO85:BR85"/>
    <mergeCell ref="BS85:BU85"/>
    <mergeCell ref="BV85:BX85"/>
    <mergeCell ref="BY85:BZ85"/>
    <mergeCell ref="CA84:CI84"/>
    <mergeCell ref="BO84:BR84"/>
    <mergeCell ref="BS84:BU84"/>
    <mergeCell ref="BV84:BX84"/>
    <mergeCell ref="BF84:BH84"/>
    <mergeCell ref="BI84:BK84"/>
    <mergeCell ref="BC84:BE84"/>
    <mergeCell ref="BY84:BZ84"/>
    <mergeCell ref="AH84:AJ84"/>
    <mergeCell ref="AK84:AP84"/>
    <mergeCell ref="B85:C85"/>
    <mergeCell ref="D85:E85"/>
    <mergeCell ref="F85:W85"/>
    <mergeCell ref="X85:Z85"/>
    <mergeCell ref="BI85:BK85"/>
    <mergeCell ref="BF85:BH85"/>
    <mergeCell ref="B84:C84"/>
    <mergeCell ref="D84:E84"/>
    <mergeCell ref="F84:W84"/>
    <mergeCell ref="X84:Z84"/>
    <mergeCell ref="AA84:AC84"/>
    <mergeCell ref="AD84:AG84"/>
    <mergeCell ref="CA83:CI83"/>
    <mergeCell ref="BO83:BR83"/>
    <mergeCell ref="BS83:BU83"/>
    <mergeCell ref="AH83:AJ83"/>
    <mergeCell ref="AK83:AP83"/>
    <mergeCell ref="BF83:BH83"/>
    <mergeCell ref="BV83:BX83"/>
    <mergeCell ref="AR83:AS83"/>
    <mergeCell ref="AV83:AW83"/>
    <mergeCell ref="B83:C83"/>
    <mergeCell ref="D83:E83"/>
    <mergeCell ref="F83:W83"/>
    <mergeCell ref="X83:Z83"/>
    <mergeCell ref="AA83:AC83"/>
    <mergeCell ref="AD83:AG83"/>
    <mergeCell ref="AR84:AS84"/>
    <mergeCell ref="AV84:AW84"/>
    <mergeCell ref="AZ84:BA84"/>
    <mergeCell ref="AR85:AS85"/>
    <mergeCell ref="AV85:AW85"/>
    <mergeCell ref="AZ85:BA85"/>
    <mergeCell ref="BL79:BN79"/>
    <mergeCell ref="BL80:BN80"/>
    <mergeCell ref="BL84:BN84"/>
    <mergeCell ref="BL85:BN85"/>
    <mergeCell ref="BC82:BE82"/>
    <mergeCell ref="CA82:CI82"/>
    <mergeCell ref="BY82:BZ82"/>
    <mergeCell ref="BI83:BK83"/>
    <mergeCell ref="BO82:BR82"/>
    <mergeCell ref="BS82:BU82"/>
    <mergeCell ref="BV82:BX82"/>
    <mergeCell ref="BC83:BE83"/>
    <mergeCell ref="AA82:AC82"/>
    <mergeCell ref="AD82:AG82"/>
    <mergeCell ref="AH82:AJ82"/>
    <mergeCell ref="AK82:AP82"/>
    <mergeCell ref="BF82:BH82"/>
    <mergeCell ref="BI82:BK82"/>
    <mergeCell ref="AR82:AS82"/>
    <mergeCell ref="AV82:AW82"/>
    <mergeCell ref="AZ82:BA82"/>
    <mergeCell ref="CA81:CI81"/>
    <mergeCell ref="B82:C82"/>
    <mergeCell ref="D82:E82"/>
    <mergeCell ref="F82:W82"/>
    <mergeCell ref="X82:Z82"/>
    <mergeCell ref="BO81:BR81"/>
    <mergeCell ref="BS81:BU81"/>
    <mergeCell ref="AA81:AC81"/>
    <mergeCell ref="AD81:AG81"/>
    <mergeCell ref="AH81:AJ81"/>
    <mergeCell ref="BC81:BE81"/>
    <mergeCell ref="BY83:BZ83"/>
    <mergeCell ref="AZ83:BA83"/>
    <mergeCell ref="CA80:CI80"/>
    <mergeCell ref="BO80:BR80"/>
    <mergeCell ref="BS80:BU80"/>
    <mergeCell ref="BV80:BX80"/>
    <mergeCell ref="BF80:BH80"/>
    <mergeCell ref="BI80:BK80"/>
    <mergeCell ref="BC80:BE80"/>
    <mergeCell ref="BY80:BZ80"/>
    <mergeCell ref="AD80:AG80"/>
    <mergeCell ref="AH80:AJ80"/>
    <mergeCell ref="AK80:AP80"/>
    <mergeCell ref="BL81:BN81"/>
    <mergeCell ref="BL82:BN82"/>
    <mergeCell ref="BL83:BN83"/>
    <mergeCell ref="B81:C81"/>
    <mergeCell ref="D81:E81"/>
    <mergeCell ref="F81:W81"/>
    <mergeCell ref="X81:Z81"/>
    <mergeCell ref="AK81:AP81"/>
    <mergeCell ref="B80:C80"/>
    <mergeCell ref="B73:C73"/>
    <mergeCell ref="D73:E73"/>
    <mergeCell ref="F73:W73"/>
    <mergeCell ref="X73:Z73"/>
    <mergeCell ref="AA73:AC73"/>
    <mergeCell ref="B76:C76"/>
    <mergeCell ref="D76:E76"/>
    <mergeCell ref="F76:W76"/>
    <mergeCell ref="X76:Z76"/>
    <mergeCell ref="AA76:AC76"/>
    <mergeCell ref="AD76:AG76"/>
    <mergeCell ref="AR76:AS76"/>
    <mergeCell ref="AV76:AW76"/>
    <mergeCell ref="B75:C75"/>
    <mergeCell ref="D75:E75"/>
    <mergeCell ref="F75:W75"/>
    <mergeCell ref="X75:Z75"/>
    <mergeCell ref="B74:C74"/>
    <mergeCell ref="CA72:CI72"/>
    <mergeCell ref="F80:W80"/>
    <mergeCell ref="X80:Z80"/>
    <mergeCell ref="AA80:AC80"/>
    <mergeCell ref="D79:E79"/>
    <mergeCell ref="F79:W79"/>
    <mergeCell ref="X79:Z79"/>
    <mergeCell ref="AA79:AC79"/>
    <mergeCell ref="B79:C79"/>
    <mergeCell ref="BY81:BZ81"/>
    <mergeCell ref="AR80:AS80"/>
    <mergeCell ref="AV80:AW80"/>
    <mergeCell ref="AZ80:BA80"/>
    <mergeCell ref="AR81:AS81"/>
    <mergeCell ref="AV81:AW81"/>
    <mergeCell ref="AZ81:BA81"/>
    <mergeCell ref="BV81:BX81"/>
    <mergeCell ref="BF81:BH81"/>
    <mergeCell ref="BI81:BK81"/>
    <mergeCell ref="AH78:AJ78"/>
    <mergeCell ref="AK78:AP78"/>
    <mergeCell ref="BF78:BH78"/>
    <mergeCell ref="BC78:BE78"/>
    <mergeCell ref="BI79:BK79"/>
    <mergeCell ref="BO78:BR78"/>
    <mergeCell ref="BS78:BU78"/>
    <mergeCell ref="BV78:BX78"/>
    <mergeCell ref="BC79:BE79"/>
    <mergeCell ref="AH73:AJ73"/>
    <mergeCell ref="AK73:AP73"/>
    <mergeCell ref="BF73:BH73"/>
    <mergeCell ref="BV73:BX73"/>
    <mergeCell ref="BI73:BK73"/>
    <mergeCell ref="AR73:AS73"/>
    <mergeCell ref="AZ76:BA76"/>
    <mergeCell ref="CA79:CI79"/>
    <mergeCell ref="BO79:BR79"/>
    <mergeCell ref="BI78:BK78"/>
    <mergeCell ref="AR79:AS79"/>
    <mergeCell ref="AV79:AW79"/>
    <mergeCell ref="BS79:BU79"/>
    <mergeCell ref="AH79:AJ79"/>
    <mergeCell ref="AK79:AP79"/>
    <mergeCell ref="BF79:BH79"/>
    <mergeCell ref="BV79:BX79"/>
    <mergeCell ref="AD79:AG79"/>
    <mergeCell ref="B78:C78"/>
    <mergeCell ref="D78:E78"/>
    <mergeCell ref="F78:W78"/>
    <mergeCell ref="X78:Z78"/>
    <mergeCell ref="AA78:AC78"/>
    <mergeCell ref="AD78:AG78"/>
    <mergeCell ref="BC77:BE77"/>
    <mergeCell ref="BV76:BX76"/>
    <mergeCell ref="BO76:BR76"/>
    <mergeCell ref="BS76:BU76"/>
    <mergeCell ref="BF76:BH76"/>
    <mergeCell ref="BI76:BK76"/>
    <mergeCell ref="AH77:AJ77"/>
    <mergeCell ref="B77:C77"/>
    <mergeCell ref="D77:E77"/>
    <mergeCell ref="F77:W77"/>
    <mergeCell ref="X77:Z77"/>
    <mergeCell ref="AA77:AC77"/>
    <mergeCell ref="AD77:AG77"/>
    <mergeCell ref="AK77:AP77"/>
    <mergeCell ref="BC76:BE76"/>
    <mergeCell ref="CA76:CI76"/>
    <mergeCell ref="AH76:AJ76"/>
    <mergeCell ref="AK76:AP76"/>
    <mergeCell ref="BF77:BH77"/>
    <mergeCell ref="BI77:BK77"/>
    <mergeCell ref="BY77:BZ77"/>
    <mergeCell ref="BY78:BZ78"/>
    <mergeCell ref="AR77:AS77"/>
    <mergeCell ref="AV77:AW77"/>
    <mergeCell ref="AZ77:BA77"/>
    <mergeCell ref="AR78:AS78"/>
    <mergeCell ref="AV78:AW78"/>
    <mergeCell ref="AZ78:BA78"/>
    <mergeCell ref="CA78:CI78"/>
    <mergeCell ref="BL76:BN76"/>
    <mergeCell ref="BL77:BN77"/>
    <mergeCell ref="BL78:BN78"/>
    <mergeCell ref="AR72:AS72"/>
    <mergeCell ref="AV72:AW72"/>
    <mergeCell ref="BY75:BZ75"/>
    <mergeCell ref="BY72:BZ72"/>
    <mergeCell ref="BY73:BZ73"/>
    <mergeCell ref="AA75:AC75"/>
    <mergeCell ref="AD75:AG75"/>
    <mergeCell ref="AH75:AJ75"/>
    <mergeCell ref="AK75:AP75"/>
    <mergeCell ref="BO75:BR75"/>
    <mergeCell ref="BV75:BX75"/>
    <mergeCell ref="BF75:BH75"/>
    <mergeCell ref="AR75:AS75"/>
    <mergeCell ref="AV75:AW75"/>
    <mergeCell ref="AZ75:BA75"/>
    <mergeCell ref="AH71:AJ71"/>
    <mergeCell ref="AK71:AP71"/>
    <mergeCell ref="BF71:BH71"/>
    <mergeCell ref="AR71:AS71"/>
    <mergeCell ref="AV71:AW71"/>
    <mergeCell ref="AZ71:BA71"/>
    <mergeCell ref="CA77:CI77"/>
    <mergeCell ref="BO77:BR77"/>
    <mergeCell ref="BS77:BU77"/>
    <mergeCell ref="BV77:BX77"/>
    <mergeCell ref="BL71:BN71"/>
    <mergeCell ref="BL72:BN72"/>
    <mergeCell ref="BL73:BN73"/>
    <mergeCell ref="BL74:BN74"/>
    <mergeCell ref="BL75:BN75"/>
    <mergeCell ref="CA74:CI74"/>
    <mergeCell ref="BO74:BR74"/>
    <mergeCell ref="BI75:BK75"/>
    <mergeCell ref="BC75:BE75"/>
    <mergeCell ref="BS74:BU74"/>
    <mergeCell ref="BV74:BX74"/>
    <mergeCell ref="CA75:CI75"/>
    <mergeCell ref="BS75:BU75"/>
    <mergeCell ref="D74:E74"/>
    <mergeCell ref="F74:W74"/>
    <mergeCell ref="X74:Z74"/>
    <mergeCell ref="AA74:AC74"/>
    <mergeCell ref="AD74:AG74"/>
    <mergeCell ref="AH74:AJ74"/>
    <mergeCell ref="AV73:AW73"/>
    <mergeCell ref="AZ73:BA73"/>
    <mergeCell ref="BF72:BH72"/>
    <mergeCell ref="BI72:BK72"/>
    <mergeCell ref="CA73:CI73"/>
    <mergeCell ref="BO73:BR73"/>
    <mergeCell ref="BS73:BU73"/>
    <mergeCell ref="BI70:BK70"/>
    <mergeCell ref="CA71:CI71"/>
    <mergeCell ref="BO71:BR71"/>
    <mergeCell ref="BS71:BU71"/>
    <mergeCell ref="BV71:BX71"/>
    <mergeCell ref="BI71:BK71"/>
    <mergeCell ref="BC70:BE70"/>
    <mergeCell ref="B71:C71"/>
    <mergeCell ref="D71:E71"/>
    <mergeCell ref="F71:W71"/>
    <mergeCell ref="X71:Z71"/>
    <mergeCell ref="AA71:AC71"/>
    <mergeCell ref="AD71:AG71"/>
    <mergeCell ref="CA70:CI70"/>
    <mergeCell ref="BO70:BR70"/>
    <mergeCell ref="AD70:AG70"/>
    <mergeCell ref="AH70:AJ70"/>
    <mergeCell ref="AK70:AP70"/>
    <mergeCell ref="BS70:BU70"/>
    <mergeCell ref="BV70:BX70"/>
    <mergeCell ref="BF70:BH70"/>
    <mergeCell ref="AV70:AW70"/>
    <mergeCell ref="AZ70:BA70"/>
    <mergeCell ref="B70:C70"/>
    <mergeCell ref="D70:E70"/>
    <mergeCell ref="F70:W70"/>
    <mergeCell ref="X70:Z70"/>
    <mergeCell ref="AA70:AC70"/>
    <mergeCell ref="AR70:AS70"/>
    <mergeCell ref="BO72:BR72"/>
    <mergeCell ref="B72:C72"/>
    <mergeCell ref="D72:E72"/>
    <mergeCell ref="F72:W72"/>
    <mergeCell ref="X72:Z72"/>
    <mergeCell ref="AA72:AC72"/>
    <mergeCell ref="AZ72:BA72"/>
    <mergeCell ref="AH72:AJ72"/>
    <mergeCell ref="AK72:AP72"/>
    <mergeCell ref="BV72:BX72"/>
    <mergeCell ref="AD72:AG72"/>
    <mergeCell ref="AR74:AS74"/>
    <mergeCell ref="AV74:AW74"/>
    <mergeCell ref="AZ74:BA74"/>
    <mergeCell ref="AK74:AP74"/>
    <mergeCell ref="BC72:BE72"/>
    <mergeCell ref="AD73:AG73"/>
    <mergeCell ref="BF74:BH74"/>
    <mergeCell ref="BI74:BK74"/>
    <mergeCell ref="BC74:BE74"/>
    <mergeCell ref="BS72:BU72"/>
    <mergeCell ref="BC73:BE73"/>
    <mergeCell ref="AR69:AS69"/>
    <mergeCell ref="AV69:AW69"/>
    <mergeCell ref="AZ69:BA69"/>
    <mergeCell ref="F69:W69"/>
    <mergeCell ref="X69:Z69"/>
    <mergeCell ref="AA69:AC69"/>
    <mergeCell ref="AD69:AG69"/>
    <mergeCell ref="AH69:AJ69"/>
    <mergeCell ref="BC71:BE71"/>
    <mergeCell ref="BI68:BK68"/>
    <mergeCell ref="AK69:AP69"/>
    <mergeCell ref="BF69:BH69"/>
    <mergeCell ref="BI69:BK69"/>
    <mergeCell ref="CA68:CI68"/>
    <mergeCell ref="BO68:BR68"/>
    <mergeCell ref="AD68:AG68"/>
    <mergeCell ref="AH68:AJ68"/>
    <mergeCell ref="AK68:AP68"/>
    <mergeCell ref="BS68:BU68"/>
    <mergeCell ref="BV68:BX68"/>
    <mergeCell ref="AV68:AW68"/>
    <mergeCell ref="AZ68:BA68"/>
    <mergeCell ref="CA67:CI67"/>
    <mergeCell ref="BO67:BR67"/>
    <mergeCell ref="BF68:BH68"/>
    <mergeCell ref="B68:C68"/>
    <mergeCell ref="D68:E68"/>
    <mergeCell ref="F68:W68"/>
    <mergeCell ref="X68:Z68"/>
    <mergeCell ref="AA68:AC68"/>
    <mergeCell ref="BC68:BE68"/>
    <mergeCell ref="BS67:BU67"/>
    <mergeCell ref="BV67:BX67"/>
    <mergeCell ref="BI67:BK67"/>
    <mergeCell ref="BC67:BE67"/>
    <mergeCell ref="AD67:AG67"/>
    <mergeCell ref="AH67:AJ67"/>
    <mergeCell ref="AK67:AP67"/>
    <mergeCell ref="AR67:AS67"/>
    <mergeCell ref="AV67:AW67"/>
    <mergeCell ref="AZ67:BA67"/>
    <mergeCell ref="BF67:BH67"/>
    <mergeCell ref="B67:C67"/>
    <mergeCell ref="D67:E67"/>
    <mergeCell ref="F67:W67"/>
    <mergeCell ref="X67:Z67"/>
    <mergeCell ref="AA67:AC67"/>
    <mergeCell ref="AR68:AS68"/>
    <mergeCell ref="B69:C69"/>
    <mergeCell ref="D69:E69"/>
    <mergeCell ref="CA69:CI69"/>
    <mergeCell ref="BO69:BR69"/>
    <mergeCell ref="BS69:BU69"/>
    <mergeCell ref="BV69:BX69"/>
    <mergeCell ref="BY69:BZ69"/>
    <mergeCell ref="BC69:BE69"/>
    <mergeCell ref="BL67:BN67"/>
    <mergeCell ref="BL68:BN68"/>
    <mergeCell ref="BL69:BN69"/>
    <mergeCell ref="BL70:BN70"/>
    <mergeCell ref="B66:C66"/>
    <mergeCell ref="D66:E66"/>
    <mergeCell ref="F66:W66"/>
    <mergeCell ref="X66:Z66"/>
    <mergeCell ref="AA66:AC66"/>
    <mergeCell ref="AD66:AG66"/>
    <mergeCell ref="AD65:AG65"/>
    <mergeCell ref="AH65:AJ65"/>
    <mergeCell ref="AK65:AP65"/>
    <mergeCell ref="BF65:BH65"/>
    <mergeCell ref="BS65:BU65"/>
    <mergeCell ref="BC65:BE65"/>
    <mergeCell ref="CA64:CI64"/>
    <mergeCell ref="BO64:BR64"/>
    <mergeCell ref="BS64:BU64"/>
    <mergeCell ref="BV64:BX64"/>
    <mergeCell ref="BY64:BZ64"/>
    <mergeCell ref="CA65:CI65"/>
    <mergeCell ref="BO65:BR65"/>
    <mergeCell ref="AD64:AG64"/>
    <mergeCell ref="AH64:AJ64"/>
    <mergeCell ref="BI64:BK64"/>
    <mergeCell ref="BC64:BE64"/>
    <mergeCell ref="BV65:BX65"/>
    <mergeCell ref="BI65:BK65"/>
    <mergeCell ref="CA63:CI63"/>
    <mergeCell ref="BO63:BR63"/>
    <mergeCell ref="BS63:BU63"/>
    <mergeCell ref="AK64:AP64"/>
    <mergeCell ref="BF64:BH64"/>
    <mergeCell ref="BV63:BX63"/>
    <mergeCell ref="BC63:BE63"/>
    <mergeCell ref="AV63:AW63"/>
    <mergeCell ref="B64:C64"/>
    <mergeCell ref="D64:E64"/>
    <mergeCell ref="F64:W64"/>
    <mergeCell ref="X64:Z64"/>
    <mergeCell ref="AA64:AC64"/>
    <mergeCell ref="B65:C65"/>
    <mergeCell ref="D65:E65"/>
    <mergeCell ref="F65:W65"/>
    <mergeCell ref="X65:Z65"/>
    <mergeCell ref="AA65:AC65"/>
    <mergeCell ref="AH66:AJ66"/>
    <mergeCell ref="BC66:BE66"/>
    <mergeCell ref="CA66:CI66"/>
    <mergeCell ref="BO66:BR66"/>
    <mergeCell ref="BS66:BU66"/>
    <mergeCell ref="BV66:BX66"/>
    <mergeCell ref="AK66:AP66"/>
    <mergeCell ref="BF66:BH66"/>
    <mergeCell ref="BI66:BK66"/>
    <mergeCell ref="AR66:AS66"/>
    <mergeCell ref="AV66:AW66"/>
    <mergeCell ref="AZ66:BA66"/>
    <mergeCell ref="BL63:BN63"/>
    <mergeCell ref="BL64:BN64"/>
    <mergeCell ref="BL65:BN65"/>
    <mergeCell ref="BL66:BN66"/>
    <mergeCell ref="BI62:BK62"/>
    <mergeCell ref="AK63:AP63"/>
    <mergeCell ref="BF63:BH63"/>
    <mergeCell ref="BI63:BK63"/>
    <mergeCell ref="BF62:BH62"/>
    <mergeCell ref="B63:C63"/>
    <mergeCell ref="D63:E63"/>
    <mergeCell ref="F63:W63"/>
    <mergeCell ref="X63:Z63"/>
    <mergeCell ref="AA63:AC63"/>
    <mergeCell ref="B62:C62"/>
    <mergeCell ref="AD63:AG63"/>
    <mergeCell ref="AH63:AJ63"/>
    <mergeCell ref="AH62:AJ62"/>
    <mergeCell ref="CA62:CI62"/>
    <mergeCell ref="BO62:BR62"/>
    <mergeCell ref="BV62:BX62"/>
    <mergeCell ref="AK62:AP62"/>
    <mergeCell ref="AV62:AW62"/>
    <mergeCell ref="AZ62:BA62"/>
    <mergeCell ref="AR63:AS63"/>
    <mergeCell ref="AZ63:BA63"/>
    <mergeCell ref="AR64:AS64"/>
    <mergeCell ref="AV64:AW64"/>
    <mergeCell ref="AZ64:BA64"/>
    <mergeCell ref="AR65:AS65"/>
    <mergeCell ref="AV65:AW65"/>
    <mergeCell ref="AZ65:BA65"/>
    <mergeCell ref="CA61:CI61"/>
    <mergeCell ref="BO61:BR61"/>
    <mergeCell ref="BS61:BU61"/>
    <mergeCell ref="BV61:BX61"/>
    <mergeCell ref="BS62:BU62"/>
    <mergeCell ref="BC62:BE62"/>
    <mergeCell ref="BF61:BH61"/>
    <mergeCell ref="BI61:BK61"/>
    <mergeCell ref="D62:E62"/>
    <mergeCell ref="F62:W62"/>
    <mergeCell ref="X62:Z62"/>
    <mergeCell ref="AA62:AC62"/>
    <mergeCell ref="AD62:AG62"/>
    <mergeCell ref="AR62:AS62"/>
    <mergeCell ref="B61:C61"/>
    <mergeCell ref="D61:E61"/>
    <mergeCell ref="F61:W61"/>
    <mergeCell ref="X61:Z61"/>
    <mergeCell ref="AA61:AC61"/>
    <mergeCell ref="AD61:AG61"/>
    <mergeCell ref="BL61:BN61"/>
    <mergeCell ref="BL62:BN62"/>
    <mergeCell ref="CA60:CI60"/>
    <mergeCell ref="BO60:BR60"/>
    <mergeCell ref="BS60:BU60"/>
    <mergeCell ref="AH60:AJ60"/>
    <mergeCell ref="BC61:BE61"/>
    <mergeCell ref="AH61:AJ61"/>
    <mergeCell ref="AK61:AP61"/>
    <mergeCell ref="BV60:BX60"/>
    <mergeCell ref="AK60:AP60"/>
    <mergeCell ref="BF60:BH60"/>
    <mergeCell ref="BI60:BK60"/>
    <mergeCell ref="BC60:BE60"/>
    <mergeCell ref="B60:C60"/>
    <mergeCell ref="D60:E60"/>
    <mergeCell ref="F60:W60"/>
    <mergeCell ref="X60:Z60"/>
    <mergeCell ref="AA60:AC60"/>
    <mergeCell ref="AD60:AG60"/>
    <mergeCell ref="AH59:AJ59"/>
    <mergeCell ref="AK59:AP59"/>
    <mergeCell ref="CA59:CI59"/>
    <mergeCell ref="BO59:BR59"/>
    <mergeCell ref="BS59:BU59"/>
    <mergeCell ref="BV59:BX59"/>
    <mergeCell ref="BF59:BH59"/>
    <mergeCell ref="BI59:BK59"/>
    <mergeCell ref="BC59:BE59"/>
    <mergeCell ref="CA58:CI58"/>
    <mergeCell ref="BO58:BR58"/>
    <mergeCell ref="BS58:BU58"/>
    <mergeCell ref="BV58:BX58"/>
    <mergeCell ref="B59:C59"/>
    <mergeCell ref="D59:E59"/>
    <mergeCell ref="F59:W59"/>
    <mergeCell ref="X59:Z59"/>
    <mergeCell ref="AA59:AC59"/>
    <mergeCell ref="AD59:AG59"/>
    <mergeCell ref="BC58:BE58"/>
    <mergeCell ref="AZ61:BA61"/>
    <mergeCell ref="AR59:AS59"/>
    <mergeCell ref="AV59:AW59"/>
    <mergeCell ref="AZ59:BA59"/>
    <mergeCell ref="BL58:BN58"/>
    <mergeCell ref="BL59:BN59"/>
    <mergeCell ref="BL60:BN60"/>
    <mergeCell ref="BV57:BX57"/>
    <mergeCell ref="BO57:BR57"/>
    <mergeCell ref="BS57:BU57"/>
    <mergeCell ref="BF57:BH57"/>
    <mergeCell ref="BI57:BK57"/>
    <mergeCell ref="B58:C58"/>
    <mergeCell ref="D58:E58"/>
    <mergeCell ref="F58:W58"/>
    <mergeCell ref="X58:Z58"/>
    <mergeCell ref="AA58:AC58"/>
    <mergeCell ref="AD58:AG58"/>
    <mergeCell ref="AH58:AJ58"/>
    <mergeCell ref="AK58:AP58"/>
    <mergeCell ref="BC57:BE57"/>
    <mergeCell ref="CA57:CI57"/>
    <mergeCell ref="AH57:AJ57"/>
    <mergeCell ref="AK57:AP57"/>
    <mergeCell ref="BF58:BH58"/>
    <mergeCell ref="BI58:BK58"/>
    <mergeCell ref="B57:C57"/>
    <mergeCell ref="D57:E57"/>
    <mergeCell ref="F57:W57"/>
    <mergeCell ref="X57:Z57"/>
    <mergeCell ref="AA57:AC57"/>
    <mergeCell ref="AD57:AG57"/>
    <mergeCell ref="CA56:CI56"/>
    <mergeCell ref="BO56:BR56"/>
    <mergeCell ref="BS56:BU56"/>
    <mergeCell ref="BV56:BX56"/>
    <mergeCell ref="BF56:BH56"/>
    <mergeCell ref="BI56:BK56"/>
    <mergeCell ref="BC56:BE56"/>
    <mergeCell ref="AV57:AW57"/>
    <mergeCell ref="AZ57:BA57"/>
    <mergeCell ref="AR58:AS58"/>
    <mergeCell ref="AV58:AW58"/>
    <mergeCell ref="AZ58:BA58"/>
    <mergeCell ref="CA55:CI55"/>
    <mergeCell ref="B56:C56"/>
    <mergeCell ref="D56:E56"/>
    <mergeCell ref="F56:W56"/>
    <mergeCell ref="X56:Z56"/>
    <mergeCell ref="AA56:AC56"/>
    <mergeCell ref="AD56:AG56"/>
    <mergeCell ref="AH56:AJ56"/>
    <mergeCell ref="AK56:AP56"/>
    <mergeCell ref="BO55:BR55"/>
    <mergeCell ref="BS55:BU55"/>
    <mergeCell ref="BV55:BX55"/>
    <mergeCell ref="BF55:BH55"/>
    <mergeCell ref="BI55:BK55"/>
    <mergeCell ref="BC55:BE55"/>
    <mergeCell ref="BF54:BH54"/>
    <mergeCell ref="BI54:BK54"/>
    <mergeCell ref="AH54:AJ54"/>
    <mergeCell ref="AK54:AP54"/>
    <mergeCell ref="B55:C55"/>
    <mergeCell ref="D55:E55"/>
    <mergeCell ref="F55:W55"/>
    <mergeCell ref="X55:Z55"/>
    <mergeCell ref="AA55:AC55"/>
    <mergeCell ref="AD55:AG55"/>
    <mergeCell ref="AH55:AJ55"/>
    <mergeCell ref="AK55:AP55"/>
    <mergeCell ref="CA53:CI53"/>
    <mergeCell ref="B54:C54"/>
    <mergeCell ref="D54:E54"/>
    <mergeCell ref="F54:W54"/>
    <mergeCell ref="X54:Z54"/>
    <mergeCell ref="AA54:AC54"/>
    <mergeCell ref="AD54:AG54"/>
    <mergeCell ref="BC54:BE54"/>
    <mergeCell ref="CA54:CI54"/>
    <mergeCell ref="BV53:BX53"/>
    <mergeCell ref="BF53:BH53"/>
    <mergeCell ref="BI53:BK53"/>
    <mergeCell ref="BC53:BE53"/>
    <mergeCell ref="BV54:BX54"/>
    <mergeCell ref="BO54:BR54"/>
    <mergeCell ref="BS54:BU54"/>
    <mergeCell ref="B53:C53"/>
    <mergeCell ref="D53:E53"/>
    <mergeCell ref="F53:W53"/>
    <mergeCell ref="X53:Z53"/>
    <mergeCell ref="AA53:AC53"/>
    <mergeCell ref="AD53:AG53"/>
    <mergeCell ref="AH53:AJ53"/>
    <mergeCell ref="BO53:BR53"/>
    <mergeCell ref="BS53:BU53"/>
    <mergeCell ref="AK53:AP53"/>
    <mergeCell ref="BO52:BR52"/>
    <mergeCell ref="BS52:BU52"/>
    <mergeCell ref="AH52:AJ52"/>
    <mergeCell ref="AK52:AP52"/>
    <mergeCell ref="BF52:BH52"/>
    <mergeCell ref="BI52:BK52"/>
    <mergeCell ref="B52:C52"/>
    <mergeCell ref="D52:E52"/>
    <mergeCell ref="F52:W52"/>
    <mergeCell ref="X52:Z52"/>
    <mergeCell ref="AA52:AC52"/>
    <mergeCell ref="AD52:AG52"/>
    <mergeCell ref="B12:C12"/>
    <mergeCell ref="D12:E12"/>
    <mergeCell ref="D23:E23"/>
    <mergeCell ref="F23:W23"/>
    <mergeCell ref="X23:Z23"/>
    <mergeCell ref="AH14:AJ14"/>
    <mergeCell ref="B14:C14"/>
    <mergeCell ref="B19:C19"/>
    <mergeCell ref="D19:E19"/>
    <mergeCell ref="X19:Z19"/>
    <mergeCell ref="AH27:AJ27"/>
    <mergeCell ref="AH28:AJ28"/>
    <mergeCell ref="AH25:AJ25"/>
    <mergeCell ref="AH20:AJ20"/>
    <mergeCell ref="AK23:AP23"/>
    <mergeCell ref="BI18:BK18"/>
    <mergeCell ref="BF27:BH27"/>
    <mergeCell ref="AK14:AP14"/>
    <mergeCell ref="BI22:BK22"/>
    <mergeCell ref="AK28:AP28"/>
    <mergeCell ref="AK24:AP24"/>
    <mergeCell ref="BI27:BK27"/>
    <mergeCell ref="BF26:BH26"/>
    <mergeCell ref="AK27:AP27"/>
    <mergeCell ref="B27:C27"/>
    <mergeCell ref="D27:E27"/>
    <mergeCell ref="F27:W27"/>
    <mergeCell ref="X27:Z27"/>
    <mergeCell ref="D24:E24"/>
    <mergeCell ref="F24:W24"/>
    <mergeCell ref="X24:Z24"/>
    <mergeCell ref="AH24:AJ24"/>
    <mergeCell ref="AD25:AG25"/>
    <mergeCell ref="F15:W15"/>
    <mergeCell ref="X15:Z15"/>
    <mergeCell ref="BI14:BK14"/>
    <mergeCell ref="AH23:AJ23"/>
    <mergeCell ref="B30:C30"/>
    <mergeCell ref="D30:E30"/>
    <mergeCell ref="F30:W30"/>
    <mergeCell ref="X30:Z30"/>
    <mergeCell ref="AA17:AC17"/>
    <mergeCell ref="AD17:AG17"/>
    <mergeCell ref="AD15:AG15"/>
    <mergeCell ref="AA15:AC15"/>
    <mergeCell ref="AD30:AG30"/>
    <mergeCell ref="AA23:AC23"/>
    <mergeCell ref="AD23:AG23"/>
    <mergeCell ref="AA24:AC24"/>
    <mergeCell ref="AA16:AC16"/>
    <mergeCell ref="AD16:AG16"/>
    <mergeCell ref="AK17:AP17"/>
    <mergeCell ref="BC50:BE50"/>
    <mergeCell ref="AA50:AC50"/>
    <mergeCell ref="AD50:AG50"/>
    <mergeCell ref="AH50:AJ50"/>
    <mergeCell ref="AK50:AP50"/>
    <mergeCell ref="B50:C50"/>
    <mergeCell ref="AD27:AG27"/>
    <mergeCell ref="AH29:AJ29"/>
    <mergeCell ref="D50:E50"/>
    <mergeCell ref="F50:W50"/>
    <mergeCell ref="X50:Z50"/>
    <mergeCell ref="AA31:AC31"/>
    <mergeCell ref="AD31:AG31"/>
    <mergeCell ref="AH33:AJ33"/>
    <mergeCell ref="AK33:AP33"/>
    <mergeCell ref="BF33:BH33"/>
    <mergeCell ref="BI33:BK33"/>
    <mergeCell ref="BF30:BH30"/>
    <mergeCell ref="BI30:BK30"/>
    <mergeCell ref="B33:C33"/>
    <mergeCell ref="D33:E33"/>
    <mergeCell ref="F33:W33"/>
    <mergeCell ref="X33:Z33"/>
    <mergeCell ref="AA33:AC33"/>
    <mergeCell ref="AD33:AG33"/>
    <mergeCell ref="BO30:BR30"/>
    <mergeCell ref="BI28:BK28"/>
    <mergeCell ref="BS24:BU24"/>
    <mergeCell ref="BO24:BR24"/>
    <mergeCell ref="AK30:AP30"/>
    <mergeCell ref="BC27:BE27"/>
    <mergeCell ref="AA30:AC30"/>
    <mergeCell ref="AD24:AG24"/>
    <mergeCell ref="F29:W29"/>
    <mergeCell ref="BC29:BE29"/>
    <mergeCell ref="AA29:AC29"/>
    <mergeCell ref="AD29:AG29"/>
    <mergeCell ref="AA27:AC27"/>
    <mergeCell ref="BF28:BH28"/>
    <mergeCell ref="BS30:BU30"/>
    <mergeCell ref="BL50:BN50"/>
    <mergeCell ref="BF31:BH31"/>
    <mergeCell ref="BI31:BK31"/>
    <mergeCell ref="BC31:BE31"/>
    <mergeCell ref="BC33:BE33"/>
    <mergeCell ref="AH36:AJ36"/>
    <mergeCell ref="AK36:AP36"/>
    <mergeCell ref="BF36:BH36"/>
    <mergeCell ref="AH37:AJ37"/>
    <mergeCell ref="AK37:AP37"/>
    <mergeCell ref="BF37:BH37"/>
    <mergeCell ref="BI36:BK36"/>
    <mergeCell ref="B36:C36"/>
    <mergeCell ref="D36:E36"/>
    <mergeCell ref="F36:W36"/>
    <mergeCell ref="X36:Z36"/>
    <mergeCell ref="AA36:AC36"/>
    <mergeCell ref="AD36:AG36"/>
    <mergeCell ref="AR36:AS36"/>
    <mergeCell ref="AV36:AW36"/>
    <mergeCell ref="AZ36:BA36"/>
    <mergeCell ref="BC36:BE36"/>
    <mergeCell ref="B40:C40"/>
    <mergeCell ref="D40:E40"/>
    <mergeCell ref="CA18:CI18"/>
    <mergeCell ref="BO19:BR19"/>
    <mergeCell ref="BC19:BE19"/>
    <mergeCell ref="BV18:BX18"/>
    <mergeCell ref="BY19:BZ19"/>
    <mergeCell ref="BC18:BE18"/>
    <mergeCell ref="BF18:BH18"/>
    <mergeCell ref="BO18:BR18"/>
    <mergeCell ref="BS18:BU18"/>
    <mergeCell ref="CA16:CI16"/>
    <mergeCell ref="CA27:CI27"/>
    <mergeCell ref="B29:C29"/>
    <mergeCell ref="D29:E29"/>
    <mergeCell ref="X29:Z29"/>
    <mergeCell ref="BI29:BK29"/>
    <mergeCell ref="BF29:BH29"/>
    <mergeCell ref="AK29:AP29"/>
    <mergeCell ref="BS29:BU29"/>
    <mergeCell ref="BV29:BX29"/>
    <mergeCell ref="BO29:BR29"/>
    <mergeCell ref="BO27:BR27"/>
    <mergeCell ref="BC28:BE28"/>
    <mergeCell ref="AR29:AS29"/>
    <mergeCell ref="AV29:AW29"/>
    <mergeCell ref="AZ29:BA29"/>
    <mergeCell ref="BS26:BU26"/>
    <mergeCell ref="BV26:BX26"/>
    <mergeCell ref="B26:C26"/>
    <mergeCell ref="D26:E26"/>
    <mergeCell ref="B24:C24"/>
    <mergeCell ref="BF24:BH24"/>
    <mergeCell ref="BI24:BK24"/>
    <mergeCell ref="BC24:BE24"/>
    <mergeCell ref="B23:C23"/>
    <mergeCell ref="BS23:BU23"/>
    <mergeCell ref="BV23:BX23"/>
    <mergeCell ref="BO23:BR23"/>
    <mergeCell ref="BO22:BR22"/>
    <mergeCell ref="BC22:BE22"/>
    <mergeCell ref="B22:C22"/>
    <mergeCell ref="CA22:CI22"/>
    <mergeCell ref="BF22:BH22"/>
    <mergeCell ref="BC23:BE23"/>
    <mergeCell ref="CA23:CI23"/>
    <mergeCell ref="BI23:BK23"/>
    <mergeCell ref="BF23:BH23"/>
    <mergeCell ref="BV22:BX22"/>
    <mergeCell ref="BS22:BU22"/>
    <mergeCell ref="D22:E22"/>
    <mergeCell ref="F22:W22"/>
    <mergeCell ref="X22:Z22"/>
    <mergeCell ref="AK22:AP22"/>
    <mergeCell ref="AA22:AC22"/>
    <mergeCell ref="AD22:AG22"/>
    <mergeCell ref="AH22:AJ22"/>
    <mergeCell ref="B20:C20"/>
    <mergeCell ref="D20:E20"/>
    <mergeCell ref="F20:W20"/>
    <mergeCell ref="X20:Z20"/>
    <mergeCell ref="AA20:AC20"/>
    <mergeCell ref="AD20:AG20"/>
    <mergeCell ref="AR20:AS20"/>
    <mergeCell ref="AV20:AW20"/>
    <mergeCell ref="AZ20:BA20"/>
    <mergeCell ref="F19:W19"/>
    <mergeCell ref="CA20:CI20"/>
    <mergeCell ref="BV19:BX19"/>
    <mergeCell ref="BS19:BU19"/>
    <mergeCell ref="BS20:BU20"/>
    <mergeCell ref="BV20:BX20"/>
    <mergeCell ref="BF20:BH20"/>
    <mergeCell ref="BC20:BE20"/>
    <mergeCell ref="BI20:BK20"/>
    <mergeCell ref="CA19:CI19"/>
    <mergeCell ref="BO20:BR20"/>
    <mergeCell ref="BI19:BK19"/>
    <mergeCell ref="BY22:BZ22"/>
    <mergeCell ref="BY23:BZ23"/>
    <mergeCell ref="CA17:CI17"/>
    <mergeCell ref="BY20:BZ20"/>
    <mergeCell ref="B18:C18"/>
    <mergeCell ref="D18:E18"/>
    <mergeCell ref="F18:W18"/>
    <mergeCell ref="X18:Z18"/>
    <mergeCell ref="AV18:AW18"/>
    <mergeCell ref="BF19:BH19"/>
    <mergeCell ref="AK18:AP18"/>
    <mergeCell ref="AA18:AC18"/>
    <mergeCell ref="AD18:AG18"/>
    <mergeCell ref="AA19:AC19"/>
    <mergeCell ref="AR19:AS19"/>
    <mergeCell ref="AZ18:BA18"/>
    <mergeCell ref="AV19:AW19"/>
    <mergeCell ref="AZ19:BA19"/>
    <mergeCell ref="BS14:BU14"/>
    <mergeCell ref="BS15:BU15"/>
    <mergeCell ref="BO15:BR15"/>
    <mergeCell ref="BF14:BH14"/>
    <mergeCell ref="BC16:BE16"/>
    <mergeCell ref="BO17:BR17"/>
    <mergeCell ref="B17:C17"/>
    <mergeCell ref="D17:E17"/>
    <mergeCell ref="F17:W17"/>
    <mergeCell ref="X17:Z17"/>
    <mergeCell ref="BO16:BR16"/>
    <mergeCell ref="BS17:BU17"/>
    <mergeCell ref="BI17:BK17"/>
    <mergeCell ref="AH16:AJ16"/>
    <mergeCell ref="AK16:AP16"/>
    <mergeCell ref="BF17:BH17"/>
    <mergeCell ref="BF15:BH15"/>
    <mergeCell ref="BI16:BK16"/>
    <mergeCell ref="BC17:BE17"/>
    <mergeCell ref="AV16:AW16"/>
    <mergeCell ref="AZ16:BA16"/>
    <mergeCell ref="AR16:AS16"/>
    <mergeCell ref="AR17:AS17"/>
    <mergeCell ref="AV17:AW17"/>
    <mergeCell ref="AZ17:BA17"/>
    <mergeCell ref="AR18:AS18"/>
    <mergeCell ref="BY16:BZ16"/>
    <mergeCell ref="BY17:BZ17"/>
    <mergeCell ref="AH18:AJ18"/>
    <mergeCell ref="AK20:AP20"/>
    <mergeCell ref="AK19:AP19"/>
    <mergeCell ref="AH19:AJ19"/>
    <mergeCell ref="CA15:CI15"/>
    <mergeCell ref="BS16:BU16"/>
    <mergeCell ref="BV17:BX17"/>
    <mergeCell ref="BV15:BX15"/>
    <mergeCell ref="B16:C16"/>
    <mergeCell ref="D16:E16"/>
    <mergeCell ref="F16:W16"/>
    <mergeCell ref="X16:Z16"/>
    <mergeCell ref="BI15:BK15"/>
    <mergeCell ref="BF16:BH16"/>
    <mergeCell ref="BV16:BX16"/>
    <mergeCell ref="AH15:AJ15"/>
    <mergeCell ref="AK15:AP15"/>
    <mergeCell ref="B15:C15"/>
    <mergeCell ref="D15:E15"/>
    <mergeCell ref="BY18:BZ18"/>
    <mergeCell ref="H5:I5"/>
    <mergeCell ref="B8:C11"/>
    <mergeCell ref="AH12:AJ12"/>
    <mergeCell ref="AK12:AP12"/>
    <mergeCell ref="AQ10:BB11"/>
    <mergeCell ref="F9:I9"/>
    <mergeCell ref="J9:Z9"/>
    <mergeCell ref="AQ9:AV9"/>
    <mergeCell ref="AA8:AI8"/>
    <mergeCell ref="BO10:BR11"/>
    <mergeCell ref="BI10:BK11"/>
    <mergeCell ref="BV11:BX11"/>
    <mergeCell ref="D8:E11"/>
    <mergeCell ref="X10:Z11"/>
    <mergeCell ref="F10:W11"/>
    <mergeCell ref="BS10:BX10"/>
    <mergeCell ref="AA10:AG11"/>
    <mergeCell ref="AH10:AP11"/>
    <mergeCell ref="B4:G4"/>
    <mergeCell ref="H4:I4"/>
    <mergeCell ref="BL12:BN12"/>
    <mergeCell ref="BL13:BN13"/>
    <mergeCell ref="BL14:BN14"/>
    <mergeCell ref="BL15:BN15"/>
    <mergeCell ref="BL16:BN16"/>
    <mergeCell ref="BL17:BN17"/>
    <mergeCell ref="BL18:BN18"/>
    <mergeCell ref="BC10:BH10"/>
    <mergeCell ref="BC11:BE11"/>
    <mergeCell ref="BF11:BH11"/>
    <mergeCell ref="BJ2:BS2"/>
    <mergeCell ref="BZ4:CI4"/>
    <mergeCell ref="AQ4:AR4"/>
    <mergeCell ref="AN2:AS2"/>
    <mergeCell ref="AV13:AW13"/>
    <mergeCell ref="AZ13:BA13"/>
    <mergeCell ref="BO14:BR14"/>
    <mergeCell ref="BC15:BE15"/>
    <mergeCell ref="AA14:AC14"/>
    <mergeCell ref="AD14:AG14"/>
    <mergeCell ref="BI13:BK13"/>
    <mergeCell ref="AD13:AG13"/>
    <mergeCell ref="AV14:AW14"/>
    <mergeCell ref="D14:E14"/>
    <mergeCell ref="F14:W14"/>
    <mergeCell ref="X14:Z14"/>
    <mergeCell ref="BO13:BR13"/>
    <mergeCell ref="AK13:AP13"/>
    <mergeCell ref="BV14:BX14"/>
    <mergeCell ref="BC14:BE14"/>
    <mergeCell ref="AA13:AC13"/>
    <mergeCell ref="BF13:BH13"/>
    <mergeCell ref="B13:C13"/>
    <mergeCell ref="D13:E13"/>
    <mergeCell ref="F13:W13"/>
    <mergeCell ref="X13:Z13"/>
    <mergeCell ref="BO12:BR12"/>
    <mergeCell ref="BC13:BE13"/>
    <mergeCell ref="AH13:AJ13"/>
    <mergeCell ref="BF12:BH12"/>
    <mergeCell ref="AZ14:BA14"/>
    <mergeCell ref="AZ12:BA12"/>
    <mergeCell ref="AZ15:BA15"/>
    <mergeCell ref="BC12:BE12"/>
    <mergeCell ref="CA12:CI12"/>
    <mergeCell ref="BS12:BU12"/>
    <mergeCell ref="BV12:BX12"/>
    <mergeCell ref="BV13:BX13"/>
    <mergeCell ref="BS13:BU13"/>
    <mergeCell ref="BI12:BK12"/>
    <mergeCell ref="AR14:AS14"/>
    <mergeCell ref="AR15:AS15"/>
    <mergeCell ref="AV15:AW15"/>
    <mergeCell ref="BL10:BN11"/>
    <mergeCell ref="BV30:BX30"/>
    <mergeCell ref="BV24:BX24"/>
    <mergeCell ref="B1:BU1"/>
    <mergeCell ref="BZ1:CI1"/>
    <mergeCell ref="B2:G2"/>
    <mergeCell ref="H2:U2"/>
    <mergeCell ref="V2:AC2"/>
    <mergeCell ref="BT2:BY2"/>
    <mergeCell ref="BZ2:CI2"/>
    <mergeCell ref="AH30:AJ30"/>
    <mergeCell ref="B31:C31"/>
    <mergeCell ref="D31:E31"/>
    <mergeCell ref="F31:W31"/>
    <mergeCell ref="X31:Z31"/>
    <mergeCell ref="AH31:AJ31"/>
    <mergeCell ref="AK31:AP31"/>
    <mergeCell ref="CA31:CI31"/>
    <mergeCell ref="BO31:BR31"/>
    <mergeCell ref="BS31:BU31"/>
    <mergeCell ref="BV31:BX31"/>
    <mergeCell ref="AH32:AJ32"/>
    <mergeCell ref="AK32:AP32"/>
    <mergeCell ref="BF32:BH32"/>
    <mergeCell ref="BI32:BK32"/>
    <mergeCell ref="B32:C32"/>
    <mergeCell ref="D32:E32"/>
    <mergeCell ref="F32:W32"/>
    <mergeCell ref="X32:Z32"/>
    <mergeCell ref="AA32:AC32"/>
    <mergeCell ref="AD32:AG32"/>
    <mergeCell ref="BC32:BE32"/>
    <mergeCell ref="CA32:CI32"/>
    <mergeCell ref="BO32:BR32"/>
    <mergeCell ref="BS32:BU32"/>
    <mergeCell ref="BV32:BX32"/>
    <mergeCell ref="BY32:BZ32"/>
    <mergeCell ref="BY15:BZ15"/>
    <mergeCell ref="BX4:BY4"/>
    <mergeCell ref="AA5:AB5"/>
    <mergeCell ref="J5:Z5"/>
    <mergeCell ref="AA4:AB4"/>
    <mergeCell ref="J4:Z4"/>
    <mergeCell ref="F8:J8"/>
    <mergeCell ref="AD12:AG12"/>
    <mergeCell ref="BS11:BU11"/>
    <mergeCell ref="B5:G5"/>
    <mergeCell ref="AR23:AS23"/>
    <mergeCell ref="BY24:BZ24"/>
    <mergeCell ref="BY25:BZ25"/>
    <mergeCell ref="CA10:CI11"/>
    <mergeCell ref="BY10:BZ11"/>
    <mergeCell ref="BY12:BZ12"/>
    <mergeCell ref="CA13:CI13"/>
    <mergeCell ref="CA14:CI14"/>
    <mergeCell ref="BY13:BZ13"/>
    <mergeCell ref="BY14:BZ14"/>
    <mergeCell ref="AY5:CI5"/>
    <mergeCell ref="AC5:AR5"/>
    <mergeCell ref="CA24:CI24"/>
    <mergeCell ref="AR13:AS13"/>
    <mergeCell ref="AV23:AW23"/>
    <mergeCell ref="AZ23:BA23"/>
    <mergeCell ref="AR24:AS24"/>
    <mergeCell ref="AV24:AW24"/>
    <mergeCell ref="CA33:CI33"/>
    <mergeCell ref="BO33:BR33"/>
    <mergeCell ref="BS33:BU33"/>
    <mergeCell ref="BV33:BX33"/>
    <mergeCell ref="BY33:BZ33"/>
    <mergeCell ref="AH34:AJ34"/>
    <mergeCell ref="AK34:AP34"/>
    <mergeCell ref="BF34:BH34"/>
    <mergeCell ref="BI34:BK34"/>
    <mergeCell ref="B34:C34"/>
    <mergeCell ref="D34:E34"/>
    <mergeCell ref="F34:W34"/>
    <mergeCell ref="X34:Z34"/>
    <mergeCell ref="AA34:AC34"/>
    <mergeCell ref="AD34:AG34"/>
    <mergeCell ref="BC34:BE34"/>
    <mergeCell ref="CA34:CI34"/>
    <mergeCell ref="BO34:BR34"/>
    <mergeCell ref="BS34:BU34"/>
    <mergeCell ref="BV34:BX34"/>
    <mergeCell ref="BY34:BZ34"/>
    <mergeCell ref="AH35:AJ35"/>
    <mergeCell ref="AK35:AP35"/>
    <mergeCell ref="BF35:BH35"/>
    <mergeCell ref="BI35:BK35"/>
    <mergeCell ref="B35:C35"/>
    <mergeCell ref="D35:E35"/>
    <mergeCell ref="F35:W35"/>
    <mergeCell ref="X35:Z35"/>
    <mergeCell ref="AA35:AC35"/>
    <mergeCell ref="AD35:AG35"/>
    <mergeCell ref="BC35:BE35"/>
    <mergeCell ref="CA35:CI35"/>
    <mergeCell ref="BO35:BR35"/>
    <mergeCell ref="BS35:BU35"/>
    <mergeCell ref="BV35:BX35"/>
    <mergeCell ref="BY35:BZ35"/>
    <mergeCell ref="AV34:AW34"/>
    <mergeCell ref="AZ34:BA34"/>
    <mergeCell ref="AR35:AS35"/>
    <mergeCell ref="AV35:AW35"/>
    <mergeCell ref="AZ35:BA35"/>
    <mergeCell ref="CA36:CI36"/>
    <mergeCell ref="BO36:BR36"/>
    <mergeCell ref="BS36:BU36"/>
    <mergeCell ref="BV36:BX36"/>
    <mergeCell ref="BY36:BZ36"/>
    <mergeCell ref="BI37:BK37"/>
    <mergeCell ref="B37:C37"/>
    <mergeCell ref="D37:E37"/>
    <mergeCell ref="F37:W37"/>
    <mergeCell ref="X37:Z37"/>
    <mergeCell ref="AA37:AC37"/>
    <mergeCell ref="AD37:AG37"/>
    <mergeCell ref="AR37:AS37"/>
    <mergeCell ref="AV37:AW37"/>
    <mergeCell ref="AZ37:BA37"/>
    <mergeCell ref="BC37:BE37"/>
    <mergeCell ref="CA37:CI37"/>
    <mergeCell ref="BO37:BR37"/>
    <mergeCell ref="BS37:BU37"/>
    <mergeCell ref="BV37:BX37"/>
    <mergeCell ref="BY37:BZ37"/>
    <mergeCell ref="AK38:AP38"/>
    <mergeCell ref="BF38:BH38"/>
    <mergeCell ref="BI38:BK38"/>
    <mergeCell ref="B38:C38"/>
    <mergeCell ref="D38:E38"/>
    <mergeCell ref="F38:W38"/>
    <mergeCell ref="X38:Z38"/>
    <mergeCell ref="AA38:AC38"/>
    <mergeCell ref="AD38:AG38"/>
    <mergeCell ref="AH39:AJ39"/>
    <mergeCell ref="AK39:AP39"/>
    <mergeCell ref="BC38:BE38"/>
    <mergeCell ref="CA38:CI38"/>
    <mergeCell ref="BO38:BR38"/>
    <mergeCell ref="BS38:BU38"/>
    <mergeCell ref="BV38:BX38"/>
    <mergeCell ref="BY38:BZ38"/>
    <mergeCell ref="AH38:AJ38"/>
    <mergeCell ref="B39:C39"/>
    <mergeCell ref="D39:E39"/>
    <mergeCell ref="F39:W39"/>
    <mergeCell ref="X39:Z39"/>
    <mergeCell ref="AA39:AC39"/>
    <mergeCell ref="AD39:AG39"/>
    <mergeCell ref="F40:W40"/>
    <mergeCell ref="X40:Z40"/>
    <mergeCell ref="AA40:AC40"/>
    <mergeCell ref="BF39:BH39"/>
    <mergeCell ref="AD40:AG40"/>
    <mergeCell ref="AH40:AJ40"/>
    <mergeCell ref="AK40:AP40"/>
    <mergeCell ref="BF40:BH40"/>
    <mergeCell ref="CA39:CI39"/>
    <mergeCell ref="BO39:BR39"/>
    <mergeCell ref="BS39:BU39"/>
    <mergeCell ref="BV39:BX39"/>
    <mergeCell ref="BI39:BK39"/>
    <mergeCell ref="BC39:BE39"/>
    <mergeCell ref="BY39:BZ39"/>
    <mergeCell ref="BC40:BE40"/>
    <mergeCell ref="CA40:CI40"/>
    <mergeCell ref="BO40:BR40"/>
    <mergeCell ref="BS40:BU40"/>
    <mergeCell ref="BV40:BX40"/>
    <mergeCell ref="BY40:BZ40"/>
    <mergeCell ref="AV38:AW38"/>
    <mergeCell ref="AZ38:BA38"/>
    <mergeCell ref="AR39:AS39"/>
    <mergeCell ref="AV39:AW39"/>
    <mergeCell ref="AZ39:BA39"/>
    <mergeCell ref="BI40:BK40"/>
    <mergeCell ref="AR40:AS40"/>
    <mergeCell ref="AV40:AW40"/>
    <mergeCell ref="AZ40:BA40"/>
    <mergeCell ref="AR38:AS38"/>
    <mergeCell ref="AH41:AJ41"/>
    <mergeCell ref="AK41:AP41"/>
    <mergeCell ref="AH42:AJ42"/>
    <mergeCell ref="AK42:AP42"/>
    <mergeCell ref="AZ42:BA42"/>
    <mergeCell ref="BF41:BH41"/>
    <mergeCell ref="B41:C41"/>
    <mergeCell ref="D41:E41"/>
    <mergeCell ref="F41:W41"/>
    <mergeCell ref="X41:Z41"/>
    <mergeCell ref="AA41:AC41"/>
    <mergeCell ref="AD41:AG41"/>
    <mergeCell ref="AR41:AS41"/>
    <mergeCell ref="AV41:AW41"/>
    <mergeCell ref="AZ41:BA41"/>
    <mergeCell ref="BI41:BK41"/>
    <mergeCell ref="BC41:BE41"/>
    <mergeCell ref="CA41:CI41"/>
    <mergeCell ref="BO41:BR41"/>
    <mergeCell ref="BS41:BU41"/>
    <mergeCell ref="BV41:BX41"/>
    <mergeCell ref="BY41:BZ41"/>
    <mergeCell ref="BF42:BH42"/>
    <mergeCell ref="BI42:BK42"/>
    <mergeCell ref="B42:C42"/>
    <mergeCell ref="D42:E42"/>
    <mergeCell ref="F42:W42"/>
    <mergeCell ref="X42:Z42"/>
    <mergeCell ref="AA42:AC42"/>
    <mergeCell ref="AD42:AG42"/>
    <mergeCell ref="AR42:AS42"/>
    <mergeCell ref="AV42:AW42"/>
    <mergeCell ref="BC42:BE42"/>
    <mergeCell ref="CA42:CI42"/>
    <mergeCell ref="BO42:BR42"/>
    <mergeCell ref="BS42:BU42"/>
    <mergeCell ref="BV42:BX42"/>
    <mergeCell ref="BY42:BZ42"/>
    <mergeCell ref="AH43:AJ43"/>
    <mergeCell ref="AK43:AP43"/>
    <mergeCell ref="BF43:BH43"/>
    <mergeCell ref="B43:C43"/>
    <mergeCell ref="D43:E43"/>
    <mergeCell ref="F43:W43"/>
    <mergeCell ref="X43:Z43"/>
    <mergeCell ref="AA43:AC43"/>
    <mergeCell ref="AD43:AG43"/>
    <mergeCell ref="AR43:AS43"/>
    <mergeCell ref="BI43:BK43"/>
    <mergeCell ref="BC43:BE43"/>
    <mergeCell ref="CA43:CI43"/>
    <mergeCell ref="BO43:BR43"/>
    <mergeCell ref="BS43:BU43"/>
    <mergeCell ref="BV43:BX43"/>
    <mergeCell ref="BY43:BZ43"/>
    <mergeCell ref="AH44:AJ44"/>
    <mergeCell ref="AK44:AP44"/>
    <mergeCell ref="BF44:BH44"/>
    <mergeCell ref="BI44:BK44"/>
    <mergeCell ref="B44:C44"/>
    <mergeCell ref="D44:E44"/>
    <mergeCell ref="F44:W44"/>
    <mergeCell ref="X44:Z44"/>
    <mergeCell ref="AA44:AC44"/>
    <mergeCell ref="AD44:AG44"/>
    <mergeCell ref="BC44:BE44"/>
    <mergeCell ref="CA44:CI44"/>
    <mergeCell ref="BO44:BR44"/>
    <mergeCell ref="BS44:BU44"/>
    <mergeCell ref="BV44:BX44"/>
    <mergeCell ref="BY44:BZ44"/>
    <mergeCell ref="AV43:AW43"/>
    <mergeCell ref="AZ43:BA43"/>
    <mergeCell ref="AR44:AS44"/>
    <mergeCell ref="AV44:AW44"/>
    <mergeCell ref="AZ44:BA44"/>
    <mergeCell ref="BL43:BN43"/>
    <mergeCell ref="BL44:BN44"/>
    <mergeCell ref="F45:W45"/>
    <mergeCell ref="X45:Z45"/>
    <mergeCell ref="AA45:AC45"/>
    <mergeCell ref="BI45:BK45"/>
    <mergeCell ref="BF46:BH46"/>
    <mergeCell ref="BI46:BK46"/>
    <mergeCell ref="BF45:BH45"/>
    <mergeCell ref="BV47:BX47"/>
    <mergeCell ref="BC46:BE46"/>
    <mergeCell ref="X47:Z47"/>
    <mergeCell ref="AA47:AC47"/>
    <mergeCell ref="AK47:AP47"/>
    <mergeCell ref="AH47:AJ47"/>
    <mergeCell ref="AD46:AG46"/>
    <mergeCell ref="AH46:AJ46"/>
    <mergeCell ref="AK46:AP46"/>
    <mergeCell ref="AD47:AG47"/>
    <mergeCell ref="CA47:CI47"/>
    <mergeCell ref="BO47:BR47"/>
    <mergeCell ref="BS47:BU47"/>
    <mergeCell ref="BF47:BH47"/>
    <mergeCell ref="CA46:CI46"/>
    <mergeCell ref="BO46:BR46"/>
    <mergeCell ref="BS46:BU46"/>
    <mergeCell ref="BV46:BX46"/>
    <mergeCell ref="BY47:BZ47"/>
    <mergeCell ref="AR45:AS45"/>
    <mergeCell ref="AV45:AW45"/>
    <mergeCell ref="AZ45:BA45"/>
    <mergeCell ref="AR46:AS46"/>
    <mergeCell ref="AV46:AW46"/>
    <mergeCell ref="AZ46:BA46"/>
    <mergeCell ref="BL45:BN45"/>
    <mergeCell ref="BL46:BN46"/>
    <mergeCell ref="BL47:BN47"/>
    <mergeCell ref="CA45:CI45"/>
    <mergeCell ref="BO45:BR45"/>
    <mergeCell ref="AD45:AG45"/>
    <mergeCell ref="AH45:AJ45"/>
    <mergeCell ref="AK45:AP45"/>
    <mergeCell ref="BV45:BX45"/>
    <mergeCell ref="BS45:BU45"/>
    <mergeCell ref="BC45:BE45"/>
    <mergeCell ref="AD48:AG48"/>
    <mergeCell ref="B47:C47"/>
    <mergeCell ref="D47:E47"/>
    <mergeCell ref="F47:W47"/>
    <mergeCell ref="CA48:CI48"/>
    <mergeCell ref="BO48:BR48"/>
    <mergeCell ref="BI47:BK47"/>
    <mergeCell ref="BC47:BE47"/>
    <mergeCell ref="BV48:BX48"/>
    <mergeCell ref="AH48:AJ48"/>
    <mergeCell ref="AK48:AP48"/>
    <mergeCell ref="BF48:BH48"/>
    <mergeCell ref="B48:C48"/>
    <mergeCell ref="D48:E48"/>
    <mergeCell ref="F48:W48"/>
    <mergeCell ref="X48:Z48"/>
    <mergeCell ref="AA48:AC48"/>
    <mergeCell ref="AR48:AS48"/>
    <mergeCell ref="AV48:AW48"/>
    <mergeCell ref="BI48:BK48"/>
    <mergeCell ref="BC48:BE48"/>
    <mergeCell ref="BS48:BU48"/>
    <mergeCell ref="BC49:BE49"/>
    <mergeCell ref="BI49:BK49"/>
    <mergeCell ref="B49:C49"/>
    <mergeCell ref="D49:E49"/>
    <mergeCell ref="F49:W49"/>
    <mergeCell ref="X49:Z49"/>
    <mergeCell ref="AA49:AC49"/>
    <mergeCell ref="AK49:AP49"/>
    <mergeCell ref="AD49:AG49"/>
    <mergeCell ref="AH49:AJ49"/>
    <mergeCell ref="AR47:AS47"/>
    <mergeCell ref="AV47:AW47"/>
    <mergeCell ref="AZ47:BA47"/>
    <mergeCell ref="AZ48:BA48"/>
    <mergeCell ref="AR49:AS49"/>
    <mergeCell ref="AV49:AW49"/>
    <mergeCell ref="AZ49:BA49"/>
    <mergeCell ref="BL49:BN49"/>
    <mergeCell ref="B46:C46"/>
    <mergeCell ref="D46:E46"/>
    <mergeCell ref="F46:W46"/>
    <mergeCell ref="X46:Z46"/>
    <mergeCell ref="AA46:AC46"/>
    <mergeCell ref="B45:C45"/>
    <mergeCell ref="D45:E45"/>
    <mergeCell ref="CK10:CK11"/>
    <mergeCell ref="CM11:CN11"/>
    <mergeCell ref="BO49:BR49"/>
    <mergeCell ref="BV49:BX49"/>
    <mergeCell ref="CA49:CI49"/>
    <mergeCell ref="CA26:CI26"/>
    <mergeCell ref="BO26:BR26"/>
    <mergeCell ref="BS49:BU49"/>
    <mergeCell ref="AD2:AM2"/>
    <mergeCell ref="AT2:BC2"/>
    <mergeCell ref="BD2:BI2"/>
    <mergeCell ref="AS4:BF4"/>
    <mergeCell ref="BF49:BH49"/>
    <mergeCell ref="BG4:BH4"/>
    <mergeCell ref="BI4:BW4"/>
    <mergeCell ref="AS5:AX5"/>
    <mergeCell ref="AK26:AP26"/>
    <mergeCell ref="B28:C28"/>
    <mergeCell ref="D28:E28"/>
    <mergeCell ref="F28:W28"/>
    <mergeCell ref="X28:Z28"/>
    <mergeCell ref="AA28:AC28"/>
    <mergeCell ref="AD28:AG28"/>
    <mergeCell ref="F26:W26"/>
    <mergeCell ref="X26:Z26"/>
    <mergeCell ref="AA26:AC26"/>
    <mergeCell ref="AD26:AG26"/>
    <mergeCell ref="AH26:AJ26"/>
    <mergeCell ref="F12:W12"/>
    <mergeCell ref="X12:Z12"/>
    <mergeCell ref="AH17:AJ17"/>
    <mergeCell ref="AD19:AG19"/>
    <mergeCell ref="AA12:AC12"/>
    <mergeCell ref="BI26:BK26"/>
    <mergeCell ref="BC26:BE26"/>
    <mergeCell ref="CA28:CI28"/>
    <mergeCell ref="BO28:BR28"/>
    <mergeCell ref="BS28:BU28"/>
    <mergeCell ref="BV28:BX28"/>
    <mergeCell ref="BV27:BX27"/>
    <mergeCell ref="BS27:BU27"/>
    <mergeCell ref="B25:C25"/>
    <mergeCell ref="D25:E25"/>
    <mergeCell ref="F25:W25"/>
    <mergeCell ref="X25:Z25"/>
    <mergeCell ref="AA25:AC25"/>
    <mergeCell ref="CA25:CI25"/>
    <mergeCell ref="BO25:BR25"/>
    <mergeCell ref="BS25:BU25"/>
    <mergeCell ref="AK25:AP25"/>
    <mergeCell ref="BF25:BH25"/>
    <mergeCell ref="BI25:BK25"/>
    <mergeCell ref="AC4:AP4"/>
    <mergeCell ref="BV25:BX25"/>
    <mergeCell ref="BC25:BE25"/>
    <mergeCell ref="AR12:AS12"/>
    <mergeCell ref="AV12:AW12"/>
    <mergeCell ref="BY250:BZ250"/>
    <mergeCell ref="BY45:BZ45"/>
    <mergeCell ref="BY46:BZ46"/>
    <mergeCell ref="BY259:BZ259"/>
    <mergeCell ref="BY261:BZ261"/>
    <mergeCell ref="BY262:BZ262"/>
    <mergeCell ref="BY263:BZ263"/>
    <mergeCell ref="BY251:BZ251"/>
    <mergeCell ref="BY252:BZ252"/>
    <mergeCell ref="BY253:BZ253"/>
    <mergeCell ref="BY255:BZ255"/>
    <mergeCell ref="BY26:BZ26"/>
    <mergeCell ref="BY27:BZ27"/>
    <mergeCell ref="BY28:BZ28"/>
    <mergeCell ref="BY29:BZ29"/>
    <mergeCell ref="BY30:BZ30"/>
    <mergeCell ref="BY31:BZ31"/>
    <mergeCell ref="BY48:BZ48"/>
    <mergeCell ref="BY49:BZ49"/>
    <mergeCell ref="BY50:BZ50"/>
    <mergeCell ref="BY52:BZ52"/>
    <mergeCell ref="BY53:BZ53"/>
    <mergeCell ref="BY267:BZ267"/>
    <mergeCell ref="BY265:BZ265"/>
    <mergeCell ref="BY266:BZ266"/>
    <mergeCell ref="BY257:BZ257"/>
    <mergeCell ref="BY258:BZ258"/>
    <mergeCell ref="BY54:BZ54"/>
    <mergeCell ref="BY55:BZ55"/>
    <mergeCell ref="BY56:BZ56"/>
    <mergeCell ref="BY57:BZ57"/>
    <mergeCell ref="BY58:BZ58"/>
    <mergeCell ref="BY59:BZ59"/>
    <mergeCell ref="BY60:BZ60"/>
    <mergeCell ref="BY61:BZ61"/>
    <mergeCell ref="BY62:BZ62"/>
    <mergeCell ref="BY63:BZ63"/>
    <mergeCell ref="BY65:BZ65"/>
    <mergeCell ref="BY66:BZ66"/>
    <mergeCell ref="BY67:BZ67"/>
    <mergeCell ref="BY68:BZ68"/>
    <mergeCell ref="BY70:BZ70"/>
    <mergeCell ref="BY71:BZ71"/>
    <mergeCell ref="BY74:BZ74"/>
    <mergeCell ref="BY125:BZ125"/>
    <mergeCell ref="BY182:BZ182"/>
    <mergeCell ref="BY183:BZ183"/>
    <mergeCell ref="BY184:BZ184"/>
    <mergeCell ref="BY76:BZ76"/>
    <mergeCell ref="BY79:BZ79"/>
    <mergeCell ref="BY103:BZ103"/>
    <mergeCell ref="BY118:BZ118"/>
    <mergeCell ref="BY179:BZ179"/>
    <mergeCell ref="BY180:BZ180"/>
    <mergeCell ref="BY181:BZ181"/>
    <mergeCell ref="BY513:BZ513"/>
    <mergeCell ref="BY346:BZ346"/>
    <mergeCell ref="BY347:BZ347"/>
    <mergeCell ref="BY348:BZ348"/>
    <mergeCell ref="BY349:BZ349"/>
    <mergeCell ref="BY350:BZ350"/>
    <mergeCell ref="BY351:BZ351"/>
    <mergeCell ref="BY355:BZ355"/>
    <mergeCell ref="BY356:BZ356"/>
    <mergeCell ref="BY358:BZ358"/>
    <mergeCell ref="BY376:BZ376"/>
    <mergeCell ref="BY364:BZ364"/>
    <mergeCell ref="BY365:BZ365"/>
    <mergeCell ref="BY366:BZ366"/>
    <mergeCell ref="BY367:BZ367"/>
    <mergeCell ref="BY369:BZ369"/>
    <mergeCell ref="BY370:BZ370"/>
    <mergeCell ref="BY378:BZ378"/>
    <mergeCell ref="BY379:BZ379"/>
    <mergeCell ref="BY380:BZ380"/>
    <mergeCell ref="BY382:BZ382"/>
    <mergeCell ref="BY383:BZ383"/>
    <mergeCell ref="BY371:BZ371"/>
    <mergeCell ref="BY372:BZ372"/>
    <mergeCell ref="BY373:BZ373"/>
    <mergeCell ref="BY374:BZ374"/>
    <mergeCell ref="BY375:BZ375"/>
    <mergeCell ref="BY385:BZ385"/>
    <mergeCell ref="BY408:BZ408"/>
    <mergeCell ref="BY429:BZ429"/>
    <mergeCell ref="BY441:BZ441"/>
    <mergeCell ref="BY442:BZ442"/>
    <mergeCell ref="BY484:BZ484"/>
    <mergeCell ref="BY476:BZ476"/>
    <mergeCell ref="BY467:BZ467"/>
    <mergeCell ref="BY468:BZ468"/>
    <mergeCell ref="BY469:BZ469"/>
    <mergeCell ref="BY471:BZ471"/>
    <mergeCell ref="BY472:BZ472"/>
    <mergeCell ref="BY473:BZ473"/>
    <mergeCell ref="BY474:BZ474"/>
    <mergeCell ref="BY475:BZ475"/>
    <mergeCell ref="BY488:BZ488"/>
    <mergeCell ref="BY489:BZ489"/>
    <mergeCell ref="BY490:BZ490"/>
    <mergeCell ref="BY401:BZ401"/>
    <mergeCell ref="BY415:BZ415"/>
    <mergeCell ref="BY416:BZ416"/>
    <mergeCell ref="BY421:BZ421"/>
    <mergeCell ref="BY422:BZ422"/>
    <mergeCell ref="BY425:BZ425"/>
    <mergeCell ref="BY449:BZ449"/>
    <mergeCell ref="BY447:BZ447"/>
    <mergeCell ref="BY391:BZ391"/>
    <mergeCell ref="BY392:BZ392"/>
    <mergeCell ref="BY393:BZ393"/>
    <mergeCell ref="BY388:BZ388"/>
    <mergeCell ref="BY389:BZ389"/>
    <mergeCell ref="BY390:BZ390"/>
    <mergeCell ref="AZ24:BA24"/>
    <mergeCell ref="AR21:AS21"/>
    <mergeCell ref="AV21:AW21"/>
    <mergeCell ref="AZ21:BA21"/>
    <mergeCell ref="AR22:AS22"/>
    <mergeCell ref="AV22:AW22"/>
    <mergeCell ref="AR25:AS25"/>
    <mergeCell ref="AV25:AW25"/>
    <mergeCell ref="AZ25:BA25"/>
    <mergeCell ref="AR26:AS26"/>
    <mergeCell ref="AV26:AW26"/>
    <mergeCell ref="AZ26:BA26"/>
    <mergeCell ref="AR30:AS30"/>
    <mergeCell ref="AV30:AW30"/>
    <mergeCell ref="AZ30:BA30"/>
    <mergeCell ref="AR27:AS27"/>
    <mergeCell ref="AV27:AW27"/>
    <mergeCell ref="AZ27:BA27"/>
    <mergeCell ref="AR28:AS28"/>
    <mergeCell ref="AV28:AW28"/>
    <mergeCell ref="AZ28:BA28"/>
    <mergeCell ref="BY362:BZ362"/>
    <mergeCell ref="BY363:BZ363"/>
    <mergeCell ref="AR31:AS31"/>
    <mergeCell ref="AV31:AW31"/>
    <mergeCell ref="AZ31:BA31"/>
    <mergeCell ref="AR32:AS32"/>
    <mergeCell ref="AV32:AW32"/>
    <mergeCell ref="AZ32:BA32"/>
    <mergeCell ref="AR61:AS61"/>
    <mergeCell ref="AV61:AW61"/>
    <mergeCell ref="AR33:AS33"/>
    <mergeCell ref="AV33:AW33"/>
    <mergeCell ref="AZ33:BA33"/>
    <mergeCell ref="AR34:AS34"/>
    <mergeCell ref="BY359:BZ359"/>
    <mergeCell ref="BY360:BZ360"/>
    <mergeCell ref="AR50:AS50"/>
    <mergeCell ref="AV50:AW50"/>
    <mergeCell ref="AZ50:BA50"/>
    <mergeCell ref="AZ51:BA51"/>
    <mergeCell ref="AR52:AS52"/>
    <mergeCell ref="AV52:AW52"/>
    <mergeCell ref="AZ52:BA52"/>
    <mergeCell ref="AR53:AS53"/>
    <mergeCell ref="AV53:AW53"/>
    <mergeCell ref="AZ53:BA53"/>
    <mergeCell ref="AR54:AS54"/>
    <mergeCell ref="AV54:AW54"/>
    <mergeCell ref="AZ54:BA54"/>
    <mergeCell ref="AR55:AS55"/>
    <mergeCell ref="AV55:AW55"/>
    <mergeCell ref="AZ55:BA55"/>
    <mergeCell ref="AR56:AS56"/>
    <mergeCell ref="AV56:AW56"/>
    <mergeCell ref="AZ56:BA56"/>
    <mergeCell ref="AR60:AS60"/>
    <mergeCell ref="AV60:AW60"/>
    <mergeCell ref="AZ60:BA60"/>
    <mergeCell ref="AR57:AS57"/>
    <mergeCell ref="AZ22:BA22"/>
    <mergeCell ref="AR144:AS144"/>
    <mergeCell ref="AZ144:BA144"/>
    <mergeCell ref="AR145:AS145"/>
    <mergeCell ref="AV145:AW145"/>
    <mergeCell ref="AZ145:BA145"/>
    <mergeCell ref="AV146:AW146"/>
    <mergeCell ref="AZ146:BA146"/>
    <mergeCell ref="AR147:AS147"/>
    <mergeCell ref="AV147:AW147"/>
    <mergeCell ref="AZ147:BA147"/>
    <mergeCell ref="AR148:AS148"/>
    <mergeCell ref="AV148:AW148"/>
    <mergeCell ref="AZ148:BA148"/>
    <mergeCell ref="AZ159:BA159"/>
    <mergeCell ref="AZ160:BA160"/>
    <mergeCell ref="AR161:AS161"/>
    <mergeCell ref="AV161:AW161"/>
    <mergeCell ref="AZ161:BA161"/>
    <mergeCell ref="AR156:AS156"/>
    <mergeCell ref="AV156:AW156"/>
    <mergeCell ref="AZ156:BA156"/>
    <mergeCell ref="AR157:AS157"/>
    <mergeCell ref="AV157:AW157"/>
    <mergeCell ref="AZ108:BA108"/>
    <mergeCell ref="AR163:AS163"/>
    <mergeCell ref="AV163:AW163"/>
    <mergeCell ref="AZ86:BA86"/>
    <mergeCell ref="AR87:AS87"/>
    <mergeCell ref="AV87:AW87"/>
    <mergeCell ref="AZ87:BA87"/>
    <mergeCell ref="AR106:AS106"/>
    <mergeCell ref="AV106:AW106"/>
    <mergeCell ref="AZ106:BA106"/>
    <mergeCell ref="AV109:AW109"/>
    <mergeCell ref="AZ109:BA109"/>
    <mergeCell ref="AR110:AS110"/>
    <mergeCell ref="AV110:AW110"/>
    <mergeCell ref="AZ110:BA110"/>
    <mergeCell ref="AR107:AS107"/>
    <mergeCell ref="AV107:AW107"/>
    <mergeCell ref="AZ107:BA107"/>
    <mergeCell ref="AR108:AS108"/>
    <mergeCell ref="AV108:AW108"/>
    <mergeCell ref="AR111:AS111"/>
    <mergeCell ref="AV111:AW111"/>
    <mergeCell ref="AZ111:BA111"/>
    <mergeCell ref="AZ112:BA112"/>
    <mergeCell ref="AR113:AS113"/>
    <mergeCell ref="AV113:AW113"/>
    <mergeCell ref="AZ113:BA113"/>
    <mergeCell ref="AR114:AS114"/>
    <mergeCell ref="AV114:AW114"/>
    <mergeCell ref="AZ114:BA114"/>
    <mergeCell ref="AR115:AS115"/>
    <mergeCell ref="AV115:AW115"/>
    <mergeCell ref="AZ115:BA115"/>
    <mergeCell ref="AR128:AS128"/>
    <mergeCell ref="AV128:AW128"/>
    <mergeCell ref="AZ128:BA128"/>
    <mergeCell ref="AV129:AW129"/>
    <mergeCell ref="AZ129:BA129"/>
    <mergeCell ref="AR104:AS104"/>
    <mergeCell ref="AV104:AW104"/>
    <mergeCell ref="AZ104:BA104"/>
    <mergeCell ref="AZ116:BA116"/>
    <mergeCell ref="AZ231:BA231"/>
    <mergeCell ref="AR233:AS233"/>
    <mergeCell ref="AV233:AW233"/>
    <mergeCell ref="AZ233:BA233"/>
    <mergeCell ref="AR234:AS234"/>
    <mergeCell ref="AV234:AW234"/>
    <mergeCell ref="AZ234:BA234"/>
    <mergeCell ref="AR236:AS236"/>
    <mergeCell ref="AV236:AW236"/>
    <mergeCell ref="AZ236:BA236"/>
    <mergeCell ref="AR237:AS237"/>
    <mergeCell ref="AV237:AW237"/>
    <mergeCell ref="AZ237:BA237"/>
    <mergeCell ref="AZ238:BA238"/>
    <mergeCell ref="AR239:AS239"/>
    <mergeCell ref="AV239:AW239"/>
    <mergeCell ref="AZ239:BA239"/>
    <mergeCell ref="AR240:AS240"/>
    <mergeCell ref="AR353:AS353"/>
    <mergeCell ref="AV353:AW353"/>
    <mergeCell ref="AR356:AS356"/>
    <mergeCell ref="AV356:AW356"/>
    <mergeCell ref="AZ356:BA356"/>
    <mergeCell ref="AR357:AS357"/>
    <mergeCell ref="AV357:AW357"/>
    <mergeCell ref="AZ357:BA357"/>
    <mergeCell ref="AV358:AW358"/>
    <mergeCell ref="AZ358:BA358"/>
    <mergeCell ref="AR359:AS359"/>
    <mergeCell ref="AV359:AW359"/>
    <mergeCell ref="AZ359:BA359"/>
    <mergeCell ref="AR360:AS360"/>
    <mergeCell ref="AV360:AW360"/>
    <mergeCell ref="AZ360:BA360"/>
    <mergeCell ref="AV305:AW305"/>
    <mergeCell ref="AZ305:BA305"/>
    <mergeCell ref="AZ306:BA306"/>
    <mergeCell ref="AR306:AS306"/>
    <mergeCell ref="AZ312:BA312"/>
    <mergeCell ref="AR313:AS313"/>
    <mergeCell ref="AV313:AW313"/>
    <mergeCell ref="AR326:AS326"/>
    <mergeCell ref="AV326:AW326"/>
    <mergeCell ref="AZ326:BA326"/>
    <mergeCell ref="AR327:AS327"/>
    <mergeCell ref="AV327:AW327"/>
    <mergeCell ref="AZ327:BA327"/>
    <mergeCell ref="AV307:AW307"/>
    <mergeCell ref="AZ307:BA307"/>
    <mergeCell ref="AZ319:BA319"/>
    <mergeCell ref="AV322:AW322"/>
    <mergeCell ref="AV428:AW428"/>
    <mergeCell ref="AZ428:BA428"/>
    <mergeCell ref="AR429:AS429"/>
    <mergeCell ref="AV429:AW429"/>
    <mergeCell ref="AR441:AS441"/>
    <mergeCell ref="AV441:AW441"/>
    <mergeCell ref="AZ441:BA441"/>
    <mergeCell ref="AR442:AS442"/>
    <mergeCell ref="AV442:AW442"/>
    <mergeCell ref="AZ442:BA442"/>
    <mergeCell ref="AZ540:BA540"/>
    <mergeCell ref="AR541:AS541"/>
    <mergeCell ref="AV541:AW541"/>
    <mergeCell ref="AZ541:BA541"/>
    <mergeCell ref="AZ470:BA470"/>
    <mergeCell ref="AR471:AS471"/>
    <mergeCell ref="AV471:AW471"/>
    <mergeCell ref="AZ471:BA471"/>
    <mergeCell ref="AR467:AS467"/>
    <mergeCell ref="AV467:AW467"/>
    <mergeCell ref="AZ467:BA467"/>
    <mergeCell ref="AR468:AS468"/>
    <mergeCell ref="AV468:AW468"/>
    <mergeCell ref="AZ468:BA468"/>
    <mergeCell ref="AR474:AS474"/>
    <mergeCell ref="AV474:AW474"/>
    <mergeCell ref="AZ474:BA474"/>
    <mergeCell ref="AR475:AS475"/>
    <mergeCell ref="AV475:AW475"/>
    <mergeCell ref="AZ475:BA475"/>
    <mergeCell ref="AV480:AW480"/>
    <mergeCell ref="AZ480:BA480"/>
    <mergeCell ref="AR481:AS481"/>
    <mergeCell ref="AV481:AW481"/>
    <mergeCell ref="AZ481:BA481"/>
    <mergeCell ref="AR476:AS476"/>
    <mergeCell ref="AV476:AW476"/>
    <mergeCell ref="AZ476:BA476"/>
    <mergeCell ref="AR477:AS477"/>
    <mergeCell ref="AV477:AW477"/>
    <mergeCell ref="AV482:AW482"/>
    <mergeCell ref="AZ482:BA482"/>
    <mergeCell ref="AZ447:BA447"/>
    <mergeCell ref="AR448:AS448"/>
    <mergeCell ref="AV448:AW448"/>
    <mergeCell ref="AR509:AS509"/>
    <mergeCell ref="AV509:AW509"/>
    <mergeCell ref="AZ509:BA509"/>
    <mergeCell ref="AZ512:BA512"/>
    <mergeCell ref="AR516:AS516"/>
    <mergeCell ref="AV516:AW516"/>
    <mergeCell ref="AZ516:BA516"/>
    <mergeCell ref="AR530:AS530"/>
    <mergeCell ref="AV530:AW530"/>
    <mergeCell ref="AZ530:BA530"/>
    <mergeCell ref="AR523:AS523"/>
    <mergeCell ref="AV523:AW523"/>
    <mergeCell ref="AZ523:BA523"/>
    <mergeCell ref="AR531:AS531"/>
    <mergeCell ref="AV531:AW531"/>
    <mergeCell ref="AZ531:BA531"/>
    <mergeCell ref="AR532:AS532"/>
    <mergeCell ref="AV532:AW532"/>
    <mergeCell ref="AZ532:BA532"/>
    <mergeCell ref="AZ533:BA533"/>
    <mergeCell ref="AV534:AW534"/>
    <mergeCell ref="AZ534:BA534"/>
    <mergeCell ref="AR535:AS535"/>
    <mergeCell ref="AV535:AW535"/>
    <mergeCell ref="AZ535:BA535"/>
    <mergeCell ref="AV536:AW536"/>
    <mergeCell ref="AZ536:BA536"/>
    <mergeCell ref="AR538:AS538"/>
    <mergeCell ref="AV538:AW538"/>
    <mergeCell ref="AZ538:BA538"/>
    <mergeCell ref="AR537:AS537"/>
    <mergeCell ref="AV537:AW537"/>
    <mergeCell ref="AZ537:BA537"/>
    <mergeCell ref="AR539:AS539"/>
    <mergeCell ref="BO9:BX9"/>
    <mergeCell ref="BY9:CB9"/>
    <mergeCell ref="AZ748:BA748"/>
    <mergeCell ref="AV677:AW677"/>
    <mergeCell ref="AZ677:BA677"/>
    <mergeCell ref="AV678:AW678"/>
    <mergeCell ref="AV675:AW675"/>
    <mergeCell ref="AZ675:BA675"/>
    <mergeCell ref="AZ686:BA686"/>
    <mergeCell ref="AZ602:BA602"/>
    <mergeCell ref="AZ752:BA752"/>
    <mergeCell ref="AR754:AS754"/>
    <mergeCell ref="AR748:AS748"/>
    <mergeCell ref="AV748:AW748"/>
    <mergeCell ref="BK9:BN9"/>
    <mergeCell ref="AW9:BJ9"/>
    <mergeCell ref="AR749:AS749"/>
    <mergeCell ref="AV749:AW749"/>
    <mergeCell ref="AZ674:BA674"/>
    <mergeCell ref="AR675:AS675"/>
    <mergeCell ref="AZ749:BA749"/>
    <mergeCell ref="AV750:AW750"/>
    <mergeCell ref="AR751:AS751"/>
    <mergeCell ref="AR752:AS752"/>
    <mergeCell ref="AV754:AW754"/>
    <mergeCell ref="AZ754:BA754"/>
    <mergeCell ref="AZ746:BA746"/>
    <mergeCell ref="AR747:AS747"/>
    <mergeCell ref="AR676:AS676"/>
    <mergeCell ref="AV676:AW676"/>
    <mergeCell ref="AZ676:BA676"/>
    <mergeCell ref="AR677:AS677"/>
    <mergeCell ref="AZ678:BA678"/>
    <mergeCell ref="AR679:AS679"/>
    <mergeCell ref="AV679:AW679"/>
    <mergeCell ref="AZ679:BA679"/>
    <mergeCell ref="AR680:AS680"/>
    <mergeCell ref="AV680:AW680"/>
    <mergeCell ref="AZ680:BA680"/>
    <mergeCell ref="AR682:AS682"/>
    <mergeCell ref="AV682:AW682"/>
    <mergeCell ref="AZ682:BA682"/>
    <mergeCell ref="AR688:AS688"/>
    <mergeCell ref="AV688:AW688"/>
    <mergeCell ref="AZ688:BA688"/>
    <mergeCell ref="AR683:AS683"/>
    <mergeCell ref="AV683:AW683"/>
    <mergeCell ref="AZ683:BA683"/>
    <mergeCell ref="AV684:AW684"/>
  </mergeCells>
  <phoneticPr fontId="2"/>
  <dataValidations count="9">
    <dataValidation type="decimal" operator="greaterThanOrEqual" allowBlank="1" showInputMessage="1" showErrorMessage="1" sqref="AS1173:AX65536" xr:uid="{00000000-0002-0000-0700-000000000000}">
      <formula1>1</formula1>
    </dataValidation>
    <dataValidation type="list" errorStyle="warning" allowBlank="1" showInputMessage="1" showErrorMessage="1" errorTitle="【その他の位置】" error="該当する位置がない場合は、変状の発生位置を直接入力して下さい。" sqref="CU12:CX836 AD12:AG1172" xr:uid="{00000000-0002-0000-0700-000001000000}">
      <formula1>INDIRECT($AA12)</formula1>
    </dataValidation>
    <dataValidation type="list" allowBlank="1" showInputMessage="1" showErrorMessage="1" sqref="CR12:CT836 AA12:AC1172" xr:uid="{00000000-0002-0000-0700-000002000000}">
      <formula1>変状位置</formula1>
    </dataValidation>
    <dataValidation type="list" allowBlank="1" showInputMessage="1" showErrorMessage="1" sqref="CY12:DA836 AH12:AJ1172" xr:uid="{00000000-0002-0000-0700-000003000000}">
      <formula1>変状種類</formula1>
    </dataValidation>
    <dataValidation type="list" allowBlank="1" showInputMessage="1" showErrorMessage="1" sqref="DT12:DV836 BC12:BE836 BF12:BH1172" xr:uid="{00000000-0002-0000-0700-000004000000}">
      <formula1>変状判定区分</formula1>
    </dataValidation>
    <dataValidation type="list" allowBlank="1" showInputMessage="1" showErrorMessage="1" sqref="DB12:DG836 AK12:AP1172" xr:uid="{00000000-0002-0000-0700-000005000000}">
      <formula1>INDIRECT($AH12)</formula1>
    </dataValidation>
    <dataValidation type="list" allowBlank="1" showInputMessage="1" showErrorMessage="1" sqref="BI12:BK836 DW12:DY836" xr:uid="{00000000-0002-0000-0700-000006000000}">
      <formula1>調査判定区分</formula1>
    </dataValidation>
    <dataValidation type="list" allowBlank="1" showInputMessage="1" showErrorMessage="1" sqref="BL12:BL836 DZ12:EE836" xr:uid="{00000000-0002-0000-0700-000007000000}">
      <formula1>調査内容</formula1>
    </dataValidation>
    <dataValidation type="list" allowBlank="1" showInputMessage="1" showErrorMessage="1" sqref="CK12:CL836" xr:uid="{00000000-0002-0000-0700-000008000000}">
      <formula1>外力判定</formula1>
    </dataValidation>
  </dataValidations>
  <printOptions horizontalCentered="1" gridLines="1"/>
  <pageMargins left="0.78740157480314965" right="0.39370078740157483" top="0.78740157480314965" bottom="0.78740157480314965" header="0.51181102362204722" footer="0.51181102362204722"/>
  <pageSetup paperSize="8" orientation="landscape" r:id="rId1"/>
  <headerFooter alignWithMargins="0">
    <oddHeader>&amp;Lトンネルカルテ様式－６</oddHeader>
  </headerFooter>
  <ignoredErrors>
    <ignoredError sqref="J9" unlockedFormula="1"/>
  </ignoredErrors>
  <drawing r:id="rId2"/>
</worksheet>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56</vt:i4>
      </vt:variant>
    </vt:vector>
  </HeadingPairs>
  <TitlesOfParts>
    <vt:vector size="75" baseType="lpstr">
      <vt:lpstr>概算工事費</vt:lpstr>
      <vt:lpstr>ﾃﾞｰﾀ一覧</vt:lpstr>
      <vt:lpstr>台帳ｼｰﾄ</vt:lpstr>
      <vt:lpstr>(１)ﾄﾝﾈﾙ台帳</vt:lpstr>
      <vt:lpstr>(2)ﾄﾝﾈﾙ概要図</vt:lpstr>
      <vt:lpstr>(3)ﾄﾝﾈﾙ概要図</vt:lpstr>
      <vt:lpstr>(4)施工記録</vt:lpstr>
      <vt:lpstr>(5)維持管理履歴</vt:lpstr>
      <vt:lpstr>(6)定期点検調書</vt:lpstr>
      <vt:lpstr>(7)写真位置図</vt:lpstr>
      <vt:lpstr>(8)変状写真帳</vt:lpstr>
      <vt:lpstr>(9)附属物点検表</vt:lpstr>
      <vt:lpstr>(10)附属物位置図</vt:lpstr>
      <vt:lpstr>(11)附属物写真帳</vt:lpstr>
      <vt:lpstr>(12)総括表</vt:lpstr>
      <vt:lpstr>(13)所見</vt:lpstr>
      <vt:lpstr>(削除)変状展開図</vt:lpstr>
      <vt:lpstr>(参考)日常点検調書</vt:lpstr>
      <vt:lpstr>（参考）臨時点検調書</vt:lpstr>
      <vt:lpstr>'(１)ﾄﾝﾈﾙ台帳'!Print_Area</vt:lpstr>
      <vt:lpstr>'(10)附属物位置図'!Print_Area</vt:lpstr>
      <vt:lpstr>'(11)附属物写真帳'!Print_Area</vt:lpstr>
      <vt:lpstr>'(12)総括表'!Print_Area</vt:lpstr>
      <vt:lpstr>'(13)所見'!Print_Area</vt:lpstr>
      <vt:lpstr>'(2)ﾄﾝﾈﾙ概要図'!Print_Area</vt:lpstr>
      <vt:lpstr>'(3)ﾄﾝﾈﾙ概要図'!Print_Area</vt:lpstr>
      <vt:lpstr>'(4)施工記録'!Print_Area</vt:lpstr>
      <vt:lpstr>'(5)維持管理履歴'!Print_Area</vt:lpstr>
      <vt:lpstr>'(6)定期点検調書'!Print_Area</vt:lpstr>
      <vt:lpstr>'(7)写真位置図'!Print_Area</vt:lpstr>
      <vt:lpstr>'(8)変状写真帳'!Print_Area</vt:lpstr>
      <vt:lpstr>'(9)附属物点検表'!Print_Area</vt:lpstr>
      <vt:lpstr>'(削除)変状展開図'!Print_Area</vt:lpstr>
      <vt:lpstr>'(参考)日常点検調書'!Print_Area</vt:lpstr>
      <vt:lpstr>'（参考）臨時点検調書'!Print_Area</vt:lpstr>
      <vt:lpstr>ﾃﾞｰﾀ一覧!Print_Area</vt:lpstr>
      <vt:lpstr>概算工事費!Print_Area</vt:lpstr>
      <vt:lpstr>'(11)附属物写真帳'!Print_Titles</vt:lpstr>
      <vt:lpstr>'(12)総括表'!Print_Titles</vt:lpstr>
      <vt:lpstr>'(2)ﾄﾝﾈﾙ概要図'!Print_Titles</vt:lpstr>
      <vt:lpstr>'(3)ﾄﾝﾈﾙ概要図'!Print_Titles</vt:lpstr>
      <vt:lpstr>'(4)施工記録'!Print_Titles</vt:lpstr>
      <vt:lpstr>'(5)維持管理履歴'!Print_Titles</vt:lpstr>
      <vt:lpstr>'(6)定期点検調書'!Print_Titles</vt:lpstr>
      <vt:lpstr>'(7)写真位置図'!Print_Titles</vt:lpstr>
      <vt:lpstr>'(8)変状写真帳'!Print_Titles</vt:lpstr>
      <vt:lpstr>'(9)附属物点検表'!Print_Titles</vt:lpstr>
      <vt:lpstr>'(参考)日常点検調書'!Print_Titles</vt:lpstr>
      <vt:lpstr>うき・はく離</vt:lpstr>
      <vt:lpstr>すべり抵抗</vt:lpstr>
      <vt:lpstr>その他</vt:lpstr>
      <vt:lpstr>その他変状</vt:lpstr>
      <vt:lpstr>ひび割れ</vt:lpstr>
      <vt:lpstr>横断目地</vt:lpstr>
      <vt:lpstr>外力判定</vt:lpstr>
      <vt:lpstr>傾き・変形</vt:lpstr>
      <vt:lpstr>坑門工</vt:lpstr>
      <vt:lpstr>鋼材露出</vt:lpstr>
      <vt:lpstr>吹付C</vt:lpstr>
      <vt:lpstr>水平目地</vt:lpstr>
      <vt:lpstr>調査内容</vt:lpstr>
      <vt:lpstr>調査判定区分</vt:lpstr>
      <vt:lpstr>内巻き工</vt:lpstr>
      <vt:lpstr>表面劣化</vt:lpstr>
      <vt:lpstr>覆工アーチ</vt:lpstr>
      <vt:lpstr>覆工側壁</vt:lpstr>
      <vt:lpstr>覆工背面変状</vt:lpstr>
      <vt:lpstr>変状位置</vt:lpstr>
      <vt:lpstr>変状区分</vt:lpstr>
      <vt:lpstr>変状種類</vt:lpstr>
      <vt:lpstr>変状判定区分</vt:lpstr>
      <vt:lpstr>補修材</vt:lpstr>
      <vt:lpstr>路面</vt:lpstr>
      <vt:lpstr>路面変状</vt:lpstr>
      <vt:lpstr>漏水</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川瀬 貴文</dc:creator>
  <cp:lastModifiedBy>久世 義直</cp:lastModifiedBy>
  <cp:revision>0</cp:revision>
  <cp:lastPrinted>2026-02-25T10:39:58Z</cp:lastPrinted>
  <dcterms:created xsi:type="dcterms:W3CDTF">1601-01-01T00:00:00Z</dcterms:created>
  <dcterms:modified xsi:type="dcterms:W3CDTF">2026-02-25T12:11:01Z</dcterms:modified>
</cp:coreProperties>
</file>